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fusionpractices-my.sharepoint.com/personal/aditya_jadhav_fusionpractices_com/Documents/GRANTSNOW/CRM/"/>
    </mc:Choice>
  </mc:AlternateContent>
  <xr:revisionPtr revIDLastSave="0" documentId="8_{FCA974A2-D38B-4366-B8E5-3289CACE5AA7}" xr6:coauthVersionLast="47" xr6:coauthVersionMax="47" xr10:uidLastSave="{00000000-0000-0000-0000-000000000000}"/>
  <bookViews>
    <workbookView xWindow="-110" yWindow="-110" windowWidth="19420" windowHeight="10300" tabRatio="853" firstSheet="1" activeTab="1" xr2:uid="{00000000-000D-0000-FFFF-FFFF00000000}"/>
  </bookViews>
  <sheets>
    <sheet name="Read Me" sheetId="1" r:id="rId1"/>
    <sheet name="UK Persona Matrix" sheetId="2" r:id="rId2"/>
    <sheet name="UK Target Institutions" sheetId="3" r:id="rId3"/>
    <sheet name="UK Institution Coverage" sheetId="4" r:id="rId4"/>
    <sheet name="Persona Gaps &amp; Priorities" sheetId="5" r:id="rId5"/>
    <sheet name="Monthly Persona Email Report" sheetId="6" r:id="rId6"/>
    <sheet name="Marketing Performance Report" sheetId="7" r:id="rId7"/>
    <sheet name="Persona - To Review" sheetId="8" r:id="rId8"/>
    <sheet name="Relevant - In CRM valid" sheetId="9" r:id="rId9"/>
    <sheet name="Relevant - In CRM unknown" sheetId="10" r:id="rId10"/>
    <sheet name="Relevant - IN NOW CRM valid" sheetId="11" r:id="rId11"/>
    <sheet name="Relevant - IN NOW CRM unknown" sheetId="12" r:id="rId12"/>
    <sheet name="Relevant - Not CRM not valid" sheetId="13" r:id="rId13"/>
    <sheet name="Relevant - In CRM not valid" sheetId="14" r:id="rId14"/>
    <sheet name="ZOHO Accounts" sheetId="15" r:id="rId15"/>
    <sheet name="LinkedIn URLs - UK" sheetId="16" r:id="rId16"/>
    <sheet name="LinkedIn URLs - Outside UK" sheetId="17" r:id="rId17"/>
    <sheet name="Zip Import Audit" sheetId="18" r:id="rId18"/>
  </sheets>
  <definedNames>
    <definedName name="_xlnm._FilterDatabase" localSheetId="16" hidden="1">'LinkedIn URLs - Outside UK'!$A$1:$M$1155</definedName>
    <definedName name="_xlnm._FilterDatabase" localSheetId="7" hidden="1">'Persona - To Review'!$A$1:$F$350</definedName>
    <definedName name="_xlnm._FilterDatabase" localSheetId="4" hidden="1">'Persona Gaps &amp; Priorities'!$A$1:$H$727</definedName>
    <definedName name="_xlnm._FilterDatabase" localSheetId="13" hidden="1">'Relevant - In CRM not valid'!$A$1:$T$46</definedName>
    <definedName name="_xlnm._FilterDatabase" localSheetId="9" hidden="1">'Relevant - In CRM unknown'!$A$1:$T$253</definedName>
    <definedName name="_xlnm._FilterDatabase" localSheetId="8" hidden="1">'Relevant - In CRM valid'!$A$1:$V$4699</definedName>
    <definedName name="_xlnm._FilterDatabase" localSheetId="11" hidden="1">'Relevant - IN NOW CRM unknown'!$A$1:$T$1227</definedName>
    <definedName name="_xlnm._FilterDatabase" localSheetId="10" hidden="1">'Relevant - IN NOW CRM valid'!$A$1:$T$2328</definedName>
    <definedName name="_xlnm._FilterDatabase" localSheetId="12" hidden="1">'Relevant - Not CRM not valid'!$A$1:$T$416</definedName>
    <definedName name="_xlnm._FilterDatabase" localSheetId="3" hidden="1">'UK Institution Coverage'!$A$1:$O$727</definedName>
    <definedName name="_xlnm._FilterDatabase" localSheetId="2" hidden="1">'UK Target Institutions'!$A$1:$G$727</definedName>
    <definedName name="_xlnm._FilterDatabase" localSheetId="17" hidden="1">'Zip Import Audit'!$A$1:$G$4429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29" i="5" l="1"/>
  <c r="G729" i="5"/>
  <c r="F729" i="5"/>
  <c r="E729" i="5"/>
  <c r="D729" i="5"/>
  <c r="C729" i="5"/>
  <c r="B729" i="5"/>
  <c r="H728" i="5"/>
  <c r="G728" i="5"/>
  <c r="F728" i="5"/>
  <c r="E728" i="5"/>
  <c r="D728" i="5"/>
  <c r="C728" i="5"/>
  <c r="B728" i="5"/>
  <c r="H727" i="5"/>
  <c r="G727" i="5"/>
  <c r="F727" i="5"/>
  <c r="E727" i="5"/>
  <c r="D727" i="5"/>
  <c r="C727" i="5"/>
  <c r="B727" i="5"/>
  <c r="H726" i="5"/>
  <c r="G726" i="5"/>
  <c r="F726" i="5"/>
  <c r="E726" i="5"/>
  <c r="D726" i="5"/>
  <c r="C726" i="5"/>
  <c r="B726" i="5"/>
  <c r="H725" i="5"/>
  <c r="G725" i="5"/>
  <c r="F725" i="5"/>
  <c r="E725" i="5"/>
  <c r="D725" i="5"/>
  <c r="C725" i="5"/>
  <c r="B725" i="5"/>
  <c r="H724" i="5"/>
  <c r="G724" i="5"/>
  <c r="F724" i="5"/>
  <c r="E724" i="5"/>
  <c r="D724" i="5"/>
  <c r="C724" i="5"/>
  <c r="B724" i="5"/>
  <c r="H723" i="5"/>
  <c r="G723" i="5"/>
  <c r="F723" i="5"/>
  <c r="E723" i="5"/>
  <c r="D723" i="5"/>
  <c r="C723" i="5"/>
  <c r="B723" i="5"/>
  <c r="H722" i="5"/>
  <c r="G722" i="5"/>
  <c r="F722" i="5"/>
  <c r="E722" i="5"/>
  <c r="D722" i="5"/>
  <c r="C722" i="5"/>
  <c r="B722" i="5"/>
  <c r="H721" i="5"/>
  <c r="G721" i="5"/>
  <c r="F721" i="5"/>
  <c r="E721" i="5"/>
  <c r="D721" i="5"/>
  <c r="C721" i="5"/>
  <c r="B721" i="5"/>
  <c r="H720" i="5"/>
  <c r="G720" i="5"/>
  <c r="F720" i="5"/>
  <c r="E720" i="5"/>
  <c r="D720" i="5"/>
  <c r="C720" i="5"/>
  <c r="B720" i="5"/>
  <c r="H719" i="5"/>
  <c r="G719" i="5"/>
  <c r="F719" i="5"/>
  <c r="E719" i="5"/>
  <c r="D719" i="5"/>
  <c r="C719" i="5"/>
  <c r="B719" i="5"/>
  <c r="H718" i="5"/>
  <c r="G718" i="5"/>
  <c r="F718" i="5"/>
  <c r="E718" i="5"/>
  <c r="D718" i="5"/>
  <c r="C718" i="5"/>
  <c r="B718" i="5"/>
  <c r="H717" i="5"/>
  <c r="G717" i="5"/>
  <c r="F717" i="5"/>
  <c r="E717" i="5"/>
  <c r="D717" i="5"/>
  <c r="C717" i="5"/>
  <c r="B717" i="5"/>
  <c r="H716" i="5"/>
  <c r="G716" i="5"/>
  <c r="F716" i="5"/>
  <c r="E716" i="5"/>
  <c r="D716" i="5"/>
  <c r="C716" i="5"/>
  <c r="B716" i="5"/>
  <c r="H715" i="5"/>
  <c r="G715" i="5"/>
  <c r="F715" i="5"/>
  <c r="E715" i="5"/>
  <c r="D715" i="5"/>
  <c r="C715" i="5"/>
  <c r="B715" i="5"/>
  <c r="H714" i="5"/>
  <c r="G714" i="5"/>
  <c r="F714" i="5"/>
  <c r="E714" i="5"/>
  <c r="D714" i="5"/>
  <c r="C714" i="5"/>
  <c r="B714" i="5"/>
  <c r="H713" i="5"/>
  <c r="G713" i="5"/>
  <c r="F713" i="5"/>
  <c r="E713" i="5"/>
  <c r="D713" i="5"/>
  <c r="C713" i="5"/>
  <c r="B713" i="5"/>
  <c r="H712" i="5"/>
  <c r="G712" i="5"/>
  <c r="F712" i="5"/>
  <c r="E712" i="5"/>
  <c r="D712" i="5"/>
  <c r="C712" i="5"/>
  <c r="B712" i="5"/>
  <c r="H711" i="5"/>
  <c r="G711" i="5"/>
  <c r="F711" i="5"/>
  <c r="E711" i="5"/>
  <c r="D711" i="5"/>
  <c r="C711" i="5"/>
  <c r="B711" i="5"/>
  <c r="H710" i="5"/>
  <c r="G710" i="5"/>
  <c r="F710" i="5"/>
  <c r="E710" i="5"/>
  <c r="D710" i="5"/>
  <c r="C710" i="5"/>
  <c r="B710" i="5"/>
  <c r="H709" i="5"/>
  <c r="G709" i="5"/>
  <c r="F709" i="5"/>
  <c r="E709" i="5"/>
  <c r="D709" i="5"/>
  <c r="C709" i="5"/>
  <c r="B709" i="5"/>
  <c r="H708" i="5"/>
  <c r="G708" i="5"/>
  <c r="F708" i="5"/>
  <c r="E708" i="5"/>
  <c r="D708" i="5"/>
  <c r="C708" i="5"/>
  <c r="B708" i="5"/>
  <c r="H707" i="5"/>
  <c r="G707" i="5"/>
  <c r="F707" i="5"/>
  <c r="E707" i="5"/>
  <c r="D707" i="5"/>
  <c r="C707" i="5"/>
  <c r="B707" i="5"/>
  <c r="H706" i="5"/>
  <c r="G706" i="5"/>
  <c r="F706" i="5"/>
  <c r="E706" i="5"/>
  <c r="D706" i="5"/>
  <c r="C706" i="5"/>
  <c r="B706" i="5"/>
  <c r="H705" i="5"/>
  <c r="G705" i="5"/>
  <c r="F705" i="5"/>
  <c r="E705" i="5"/>
  <c r="D705" i="5"/>
  <c r="C705" i="5"/>
  <c r="B705" i="5"/>
  <c r="H704" i="5"/>
  <c r="G704" i="5"/>
  <c r="F704" i="5"/>
  <c r="E704" i="5"/>
  <c r="D704" i="5"/>
  <c r="C704" i="5"/>
  <c r="B704" i="5"/>
  <c r="H703" i="5"/>
  <c r="G703" i="5"/>
  <c r="F703" i="5"/>
  <c r="E703" i="5"/>
  <c r="D703" i="5"/>
  <c r="C703" i="5"/>
  <c r="B703" i="5"/>
  <c r="H702" i="5"/>
  <c r="G702" i="5"/>
  <c r="F702" i="5"/>
  <c r="E702" i="5"/>
  <c r="D702" i="5"/>
  <c r="C702" i="5"/>
  <c r="B702" i="5"/>
  <c r="H701" i="5"/>
  <c r="G701" i="5"/>
  <c r="F701" i="5"/>
  <c r="E701" i="5"/>
  <c r="D701" i="5"/>
  <c r="C701" i="5"/>
  <c r="B701" i="5"/>
  <c r="H700" i="5"/>
  <c r="G700" i="5"/>
  <c r="F700" i="5"/>
  <c r="E700" i="5"/>
  <c r="D700" i="5"/>
  <c r="C700" i="5"/>
  <c r="B700" i="5"/>
  <c r="H699" i="5"/>
  <c r="G699" i="5"/>
  <c r="F699" i="5"/>
  <c r="E699" i="5"/>
  <c r="D699" i="5"/>
  <c r="C699" i="5"/>
  <c r="B699" i="5"/>
  <c r="H698" i="5"/>
  <c r="G698" i="5"/>
  <c r="F698" i="5"/>
  <c r="E698" i="5"/>
  <c r="D698" i="5"/>
  <c r="C698" i="5"/>
  <c r="B698" i="5"/>
  <c r="H697" i="5"/>
  <c r="G697" i="5"/>
  <c r="F697" i="5"/>
  <c r="E697" i="5"/>
  <c r="D697" i="5"/>
  <c r="C697" i="5"/>
  <c r="B697" i="5"/>
  <c r="H696" i="5"/>
  <c r="G696" i="5"/>
  <c r="F696" i="5"/>
  <c r="E696" i="5"/>
  <c r="D696" i="5"/>
  <c r="C696" i="5"/>
  <c r="B696" i="5"/>
  <c r="H695" i="5"/>
  <c r="G695" i="5"/>
  <c r="F695" i="5"/>
  <c r="E695" i="5"/>
  <c r="D695" i="5"/>
  <c r="C695" i="5"/>
  <c r="B695" i="5"/>
  <c r="H694" i="5"/>
  <c r="G694" i="5"/>
  <c r="F694" i="5"/>
  <c r="E694" i="5"/>
  <c r="D694" i="5"/>
  <c r="C694" i="5"/>
  <c r="B694" i="5"/>
  <c r="H693" i="5"/>
  <c r="G693" i="5"/>
  <c r="F693" i="5"/>
  <c r="E693" i="5"/>
  <c r="D693" i="5"/>
  <c r="C693" i="5"/>
  <c r="B693" i="5"/>
  <c r="H692" i="5"/>
  <c r="G692" i="5"/>
  <c r="F692" i="5"/>
  <c r="E692" i="5"/>
  <c r="D692" i="5"/>
  <c r="C692" i="5"/>
  <c r="B692" i="5"/>
  <c r="H691" i="5"/>
  <c r="G691" i="5"/>
  <c r="F691" i="5"/>
  <c r="E691" i="5"/>
  <c r="D691" i="5"/>
  <c r="C691" i="5"/>
  <c r="B691" i="5"/>
  <c r="H690" i="5"/>
  <c r="G690" i="5"/>
  <c r="F690" i="5"/>
  <c r="E690" i="5"/>
  <c r="D690" i="5"/>
  <c r="C690" i="5"/>
  <c r="B690" i="5"/>
  <c r="H689" i="5"/>
  <c r="G689" i="5"/>
  <c r="F689" i="5"/>
  <c r="E689" i="5"/>
  <c r="D689" i="5"/>
  <c r="C689" i="5"/>
  <c r="B689" i="5"/>
  <c r="H688" i="5"/>
  <c r="G688" i="5"/>
  <c r="F688" i="5"/>
  <c r="E688" i="5"/>
  <c r="D688" i="5"/>
  <c r="C688" i="5"/>
  <c r="B688" i="5"/>
  <c r="H687" i="5"/>
  <c r="G687" i="5"/>
  <c r="F687" i="5"/>
  <c r="E687" i="5"/>
  <c r="D687" i="5"/>
  <c r="C687" i="5"/>
  <c r="B687" i="5"/>
  <c r="H686" i="5"/>
  <c r="G686" i="5"/>
  <c r="F686" i="5"/>
  <c r="E686" i="5"/>
  <c r="D686" i="5"/>
  <c r="C686" i="5"/>
  <c r="B686" i="5"/>
  <c r="H685" i="5"/>
  <c r="G685" i="5"/>
  <c r="F685" i="5"/>
  <c r="E685" i="5"/>
  <c r="D685" i="5"/>
  <c r="C685" i="5"/>
  <c r="B685" i="5"/>
  <c r="H684" i="5"/>
  <c r="G684" i="5"/>
  <c r="F684" i="5"/>
  <c r="E684" i="5"/>
  <c r="D684" i="5"/>
  <c r="C684" i="5"/>
  <c r="B684" i="5"/>
  <c r="H683" i="5"/>
  <c r="G683" i="5"/>
  <c r="F683" i="5"/>
  <c r="E683" i="5"/>
  <c r="D683" i="5"/>
  <c r="C683" i="5"/>
  <c r="B683" i="5"/>
  <c r="H682" i="5"/>
  <c r="G682" i="5"/>
  <c r="F682" i="5"/>
  <c r="E682" i="5"/>
  <c r="D682" i="5"/>
  <c r="C682" i="5"/>
  <c r="B682" i="5"/>
  <c r="H681" i="5"/>
  <c r="G681" i="5"/>
  <c r="F681" i="5"/>
  <c r="E681" i="5"/>
  <c r="D681" i="5"/>
  <c r="C681" i="5"/>
  <c r="B681" i="5"/>
  <c r="H680" i="5"/>
  <c r="G680" i="5"/>
  <c r="F680" i="5"/>
  <c r="E680" i="5"/>
  <c r="D680" i="5"/>
  <c r="C680" i="5"/>
  <c r="B680" i="5"/>
  <c r="H679" i="5"/>
  <c r="G679" i="5"/>
  <c r="F679" i="5"/>
  <c r="E679" i="5"/>
  <c r="D679" i="5"/>
  <c r="C679" i="5"/>
  <c r="B679" i="5"/>
  <c r="H678" i="5"/>
  <c r="G678" i="5"/>
  <c r="F678" i="5"/>
  <c r="E678" i="5"/>
  <c r="D678" i="5"/>
  <c r="C678" i="5"/>
  <c r="B678" i="5"/>
  <c r="H677" i="5"/>
  <c r="G677" i="5"/>
  <c r="F677" i="5"/>
  <c r="E677" i="5"/>
  <c r="D677" i="5"/>
  <c r="C677" i="5"/>
  <c r="B677" i="5"/>
  <c r="H676" i="5"/>
  <c r="G676" i="5"/>
  <c r="F676" i="5"/>
  <c r="E676" i="5"/>
  <c r="D676" i="5"/>
  <c r="C676" i="5"/>
  <c r="B676" i="5"/>
  <c r="H675" i="5"/>
  <c r="G675" i="5"/>
  <c r="F675" i="5"/>
  <c r="E675" i="5"/>
  <c r="D675" i="5"/>
  <c r="C675" i="5"/>
  <c r="B675" i="5"/>
  <c r="H674" i="5"/>
  <c r="G674" i="5"/>
  <c r="F674" i="5"/>
  <c r="E674" i="5"/>
  <c r="D674" i="5"/>
  <c r="C674" i="5"/>
  <c r="B674" i="5"/>
  <c r="H673" i="5"/>
  <c r="G673" i="5"/>
  <c r="F673" i="5"/>
  <c r="E673" i="5"/>
  <c r="D673" i="5"/>
  <c r="C673" i="5"/>
  <c r="B673" i="5"/>
  <c r="H672" i="5"/>
  <c r="G672" i="5"/>
  <c r="F672" i="5"/>
  <c r="E672" i="5"/>
  <c r="D672" i="5"/>
  <c r="C672" i="5"/>
  <c r="B672" i="5"/>
  <c r="H671" i="5"/>
  <c r="G671" i="5"/>
  <c r="F671" i="5"/>
  <c r="E671" i="5"/>
  <c r="D671" i="5"/>
  <c r="C671" i="5"/>
  <c r="B671" i="5"/>
  <c r="H670" i="5"/>
  <c r="G670" i="5"/>
  <c r="F670" i="5"/>
  <c r="E670" i="5"/>
  <c r="D670" i="5"/>
  <c r="C670" i="5"/>
  <c r="B670" i="5"/>
  <c r="H669" i="5"/>
  <c r="G669" i="5"/>
  <c r="F669" i="5"/>
  <c r="E669" i="5"/>
  <c r="D669" i="5"/>
  <c r="C669" i="5"/>
  <c r="B669" i="5"/>
  <c r="H668" i="5"/>
  <c r="G668" i="5"/>
  <c r="F668" i="5"/>
  <c r="E668" i="5"/>
  <c r="D668" i="5"/>
  <c r="C668" i="5"/>
  <c r="B668" i="5"/>
  <c r="H667" i="5"/>
  <c r="G667" i="5"/>
  <c r="F667" i="5"/>
  <c r="E667" i="5"/>
  <c r="D667" i="5"/>
  <c r="C667" i="5"/>
  <c r="B667" i="5"/>
  <c r="H666" i="5"/>
  <c r="G666" i="5"/>
  <c r="F666" i="5"/>
  <c r="E666" i="5"/>
  <c r="D666" i="5"/>
  <c r="C666" i="5"/>
  <c r="B666" i="5"/>
  <c r="H665" i="5"/>
  <c r="G665" i="5"/>
  <c r="F665" i="5"/>
  <c r="E665" i="5"/>
  <c r="D665" i="5"/>
  <c r="C665" i="5"/>
  <c r="B665" i="5"/>
  <c r="H664" i="5"/>
  <c r="G664" i="5"/>
  <c r="F664" i="5"/>
  <c r="E664" i="5"/>
  <c r="D664" i="5"/>
  <c r="C664" i="5"/>
  <c r="B664" i="5"/>
  <c r="H663" i="5"/>
  <c r="G663" i="5"/>
  <c r="F663" i="5"/>
  <c r="E663" i="5"/>
  <c r="D663" i="5"/>
  <c r="C663" i="5"/>
  <c r="B663" i="5"/>
  <c r="H662" i="5"/>
  <c r="G662" i="5"/>
  <c r="F662" i="5"/>
  <c r="E662" i="5"/>
  <c r="D662" i="5"/>
  <c r="C662" i="5"/>
  <c r="B662" i="5"/>
  <c r="H661" i="5"/>
  <c r="G661" i="5"/>
  <c r="F661" i="5"/>
  <c r="E661" i="5"/>
  <c r="D661" i="5"/>
  <c r="C661" i="5"/>
  <c r="B661" i="5"/>
  <c r="H660" i="5"/>
  <c r="G660" i="5"/>
  <c r="F660" i="5"/>
  <c r="E660" i="5"/>
  <c r="D660" i="5"/>
  <c r="C660" i="5"/>
  <c r="B660" i="5"/>
  <c r="H659" i="5"/>
  <c r="G659" i="5"/>
  <c r="F659" i="5"/>
  <c r="E659" i="5"/>
  <c r="D659" i="5"/>
  <c r="C659" i="5"/>
  <c r="B659" i="5"/>
  <c r="H658" i="5"/>
  <c r="G658" i="5"/>
  <c r="F658" i="5"/>
  <c r="E658" i="5"/>
  <c r="D658" i="5"/>
  <c r="C658" i="5"/>
  <c r="B658" i="5"/>
  <c r="H657" i="5"/>
  <c r="G657" i="5"/>
  <c r="F657" i="5"/>
  <c r="E657" i="5"/>
  <c r="D657" i="5"/>
  <c r="C657" i="5"/>
  <c r="B657" i="5"/>
  <c r="H656" i="5"/>
  <c r="G656" i="5"/>
  <c r="F656" i="5"/>
  <c r="E656" i="5"/>
  <c r="D656" i="5"/>
  <c r="C656" i="5"/>
  <c r="B656" i="5"/>
  <c r="H655" i="5"/>
  <c r="G655" i="5"/>
  <c r="F655" i="5"/>
  <c r="E655" i="5"/>
  <c r="D655" i="5"/>
  <c r="C655" i="5"/>
  <c r="B655" i="5"/>
  <c r="H654" i="5"/>
  <c r="G654" i="5"/>
  <c r="F654" i="5"/>
  <c r="E654" i="5"/>
  <c r="D654" i="5"/>
  <c r="C654" i="5"/>
  <c r="B654" i="5"/>
  <c r="H653" i="5"/>
  <c r="G653" i="5"/>
  <c r="F653" i="5"/>
  <c r="E653" i="5"/>
  <c r="D653" i="5"/>
  <c r="C653" i="5"/>
  <c r="B653" i="5"/>
  <c r="H652" i="5"/>
  <c r="G652" i="5"/>
  <c r="F652" i="5"/>
  <c r="E652" i="5"/>
  <c r="D652" i="5"/>
  <c r="C652" i="5"/>
  <c r="B652" i="5"/>
  <c r="H651" i="5"/>
  <c r="G651" i="5"/>
  <c r="F651" i="5"/>
  <c r="E651" i="5"/>
  <c r="D651" i="5"/>
  <c r="C651" i="5"/>
  <c r="B651" i="5"/>
  <c r="H650" i="5"/>
  <c r="G650" i="5"/>
  <c r="F650" i="5"/>
  <c r="E650" i="5"/>
  <c r="D650" i="5"/>
  <c r="C650" i="5"/>
  <c r="B650" i="5"/>
  <c r="H649" i="5"/>
  <c r="G649" i="5"/>
  <c r="F649" i="5"/>
  <c r="E649" i="5"/>
  <c r="D649" i="5"/>
  <c r="C649" i="5"/>
  <c r="B649" i="5"/>
  <c r="H648" i="5"/>
  <c r="G648" i="5"/>
  <c r="F648" i="5"/>
  <c r="E648" i="5"/>
  <c r="D648" i="5"/>
  <c r="C648" i="5"/>
  <c r="B648" i="5"/>
  <c r="H647" i="5"/>
  <c r="G647" i="5"/>
  <c r="F647" i="5"/>
  <c r="E647" i="5"/>
  <c r="D647" i="5"/>
  <c r="C647" i="5"/>
  <c r="B647" i="5"/>
  <c r="H646" i="5"/>
  <c r="G646" i="5"/>
  <c r="F646" i="5"/>
  <c r="E646" i="5"/>
  <c r="D646" i="5"/>
  <c r="C646" i="5"/>
  <c r="B646" i="5"/>
  <c r="H645" i="5"/>
  <c r="G645" i="5"/>
  <c r="F645" i="5"/>
  <c r="E645" i="5"/>
  <c r="D645" i="5"/>
  <c r="C645" i="5"/>
  <c r="B645" i="5"/>
  <c r="H644" i="5"/>
  <c r="G644" i="5"/>
  <c r="F644" i="5"/>
  <c r="E644" i="5"/>
  <c r="D644" i="5"/>
  <c r="C644" i="5"/>
  <c r="B644" i="5"/>
  <c r="H643" i="5"/>
  <c r="G643" i="5"/>
  <c r="F643" i="5"/>
  <c r="E643" i="5"/>
  <c r="D643" i="5"/>
  <c r="C643" i="5"/>
  <c r="B643" i="5"/>
  <c r="H642" i="5"/>
  <c r="G642" i="5"/>
  <c r="F642" i="5"/>
  <c r="E642" i="5"/>
  <c r="D642" i="5"/>
  <c r="C642" i="5"/>
  <c r="B642" i="5"/>
  <c r="H641" i="5"/>
  <c r="G641" i="5"/>
  <c r="F641" i="5"/>
  <c r="E641" i="5"/>
  <c r="D641" i="5"/>
  <c r="C641" i="5"/>
  <c r="B641" i="5"/>
  <c r="H640" i="5"/>
  <c r="G640" i="5"/>
  <c r="F640" i="5"/>
  <c r="E640" i="5"/>
  <c r="D640" i="5"/>
  <c r="C640" i="5"/>
  <c r="B640" i="5"/>
  <c r="H639" i="5"/>
  <c r="G639" i="5"/>
  <c r="F639" i="5"/>
  <c r="E639" i="5"/>
  <c r="D639" i="5"/>
  <c r="C639" i="5"/>
  <c r="B639" i="5"/>
  <c r="H638" i="5"/>
  <c r="G638" i="5"/>
  <c r="F638" i="5"/>
  <c r="E638" i="5"/>
  <c r="D638" i="5"/>
  <c r="C638" i="5"/>
  <c r="B638" i="5"/>
  <c r="H637" i="5"/>
  <c r="G637" i="5"/>
  <c r="F637" i="5"/>
  <c r="E637" i="5"/>
  <c r="D637" i="5"/>
  <c r="C637" i="5"/>
  <c r="B637" i="5"/>
  <c r="H636" i="5"/>
  <c r="G636" i="5"/>
  <c r="F636" i="5"/>
  <c r="E636" i="5"/>
  <c r="D636" i="5"/>
  <c r="C636" i="5"/>
  <c r="B636" i="5"/>
  <c r="H635" i="5"/>
  <c r="G635" i="5"/>
  <c r="F635" i="5"/>
  <c r="E635" i="5"/>
  <c r="D635" i="5"/>
  <c r="C635" i="5"/>
  <c r="B635" i="5"/>
  <c r="H634" i="5"/>
  <c r="G634" i="5"/>
  <c r="F634" i="5"/>
  <c r="E634" i="5"/>
  <c r="D634" i="5"/>
  <c r="C634" i="5"/>
  <c r="B634" i="5"/>
  <c r="H633" i="5"/>
  <c r="G633" i="5"/>
  <c r="F633" i="5"/>
  <c r="E633" i="5"/>
  <c r="D633" i="5"/>
  <c r="C633" i="5"/>
  <c r="B633" i="5"/>
  <c r="H632" i="5"/>
  <c r="G632" i="5"/>
  <c r="F632" i="5"/>
  <c r="E632" i="5"/>
  <c r="D632" i="5"/>
  <c r="C632" i="5"/>
  <c r="B632" i="5"/>
  <c r="H631" i="5"/>
  <c r="G631" i="5"/>
  <c r="F631" i="5"/>
  <c r="E631" i="5"/>
  <c r="D631" i="5"/>
  <c r="C631" i="5"/>
  <c r="B631" i="5"/>
  <c r="H630" i="5"/>
  <c r="G630" i="5"/>
  <c r="F630" i="5"/>
  <c r="E630" i="5"/>
  <c r="D630" i="5"/>
  <c r="C630" i="5"/>
  <c r="B630" i="5"/>
  <c r="H629" i="5"/>
  <c r="G629" i="5"/>
  <c r="F629" i="5"/>
  <c r="E629" i="5"/>
  <c r="D629" i="5"/>
  <c r="C629" i="5"/>
  <c r="B629" i="5"/>
  <c r="H628" i="5"/>
  <c r="G628" i="5"/>
  <c r="F628" i="5"/>
  <c r="E628" i="5"/>
  <c r="D628" i="5"/>
  <c r="C628" i="5"/>
  <c r="B628" i="5"/>
  <c r="H627" i="5"/>
  <c r="G627" i="5"/>
  <c r="F627" i="5"/>
  <c r="E627" i="5"/>
  <c r="D627" i="5"/>
  <c r="C627" i="5"/>
  <c r="B627" i="5"/>
  <c r="H626" i="5"/>
  <c r="G626" i="5"/>
  <c r="F626" i="5"/>
  <c r="E626" i="5"/>
  <c r="D626" i="5"/>
  <c r="C626" i="5"/>
  <c r="B626" i="5"/>
  <c r="H625" i="5"/>
  <c r="G625" i="5"/>
  <c r="F625" i="5"/>
  <c r="E625" i="5"/>
  <c r="D625" i="5"/>
  <c r="C625" i="5"/>
  <c r="B625" i="5"/>
  <c r="H624" i="5"/>
  <c r="G624" i="5"/>
  <c r="F624" i="5"/>
  <c r="E624" i="5"/>
  <c r="D624" i="5"/>
  <c r="C624" i="5"/>
  <c r="B624" i="5"/>
  <c r="H623" i="5"/>
  <c r="G623" i="5"/>
  <c r="F623" i="5"/>
  <c r="E623" i="5"/>
  <c r="D623" i="5"/>
  <c r="C623" i="5"/>
  <c r="B623" i="5"/>
  <c r="H622" i="5"/>
  <c r="G622" i="5"/>
  <c r="F622" i="5"/>
  <c r="E622" i="5"/>
  <c r="D622" i="5"/>
  <c r="C622" i="5"/>
  <c r="B622" i="5"/>
  <c r="H621" i="5"/>
  <c r="G621" i="5"/>
  <c r="F621" i="5"/>
  <c r="E621" i="5"/>
  <c r="D621" i="5"/>
  <c r="C621" i="5"/>
  <c r="B621" i="5"/>
  <c r="H620" i="5"/>
  <c r="G620" i="5"/>
  <c r="F620" i="5"/>
  <c r="E620" i="5"/>
  <c r="D620" i="5"/>
  <c r="C620" i="5"/>
  <c r="B620" i="5"/>
  <c r="H619" i="5"/>
  <c r="G619" i="5"/>
  <c r="F619" i="5"/>
  <c r="E619" i="5"/>
  <c r="D619" i="5"/>
  <c r="C619" i="5"/>
  <c r="B619" i="5"/>
  <c r="H618" i="5"/>
  <c r="G618" i="5"/>
  <c r="F618" i="5"/>
  <c r="E618" i="5"/>
  <c r="D618" i="5"/>
  <c r="C618" i="5"/>
  <c r="B618" i="5"/>
  <c r="H617" i="5"/>
  <c r="G617" i="5"/>
  <c r="F617" i="5"/>
  <c r="E617" i="5"/>
  <c r="D617" i="5"/>
  <c r="C617" i="5"/>
  <c r="B617" i="5"/>
  <c r="H616" i="5"/>
  <c r="G616" i="5"/>
  <c r="F616" i="5"/>
  <c r="E616" i="5"/>
  <c r="D616" i="5"/>
  <c r="C616" i="5"/>
  <c r="B616" i="5"/>
  <c r="H615" i="5"/>
  <c r="G615" i="5"/>
  <c r="F615" i="5"/>
  <c r="E615" i="5"/>
  <c r="D615" i="5"/>
  <c r="C615" i="5"/>
  <c r="B615" i="5"/>
  <c r="H614" i="5"/>
  <c r="G614" i="5"/>
  <c r="F614" i="5"/>
  <c r="E614" i="5"/>
  <c r="D614" i="5"/>
  <c r="C614" i="5"/>
  <c r="B614" i="5"/>
  <c r="H613" i="5"/>
  <c r="G613" i="5"/>
  <c r="F613" i="5"/>
  <c r="E613" i="5"/>
  <c r="D613" i="5"/>
  <c r="C613" i="5"/>
  <c r="B613" i="5"/>
  <c r="H612" i="5"/>
  <c r="G612" i="5"/>
  <c r="F612" i="5"/>
  <c r="E612" i="5"/>
  <c r="D612" i="5"/>
  <c r="C612" i="5"/>
  <c r="B612" i="5"/>
  <c r="H611" i="5"/>
  <c r="G611" i="5"/>
  <c r="F611" i="5"/>
  <c r="E611" i="5"/>
  <c r="D611" i="5"/>
  <c r="C611" i="5"/>
  <c r="B611" i="5"/>
  <c r="H610" i="5"/>
  <c r="G610" i="5"/>
  <c r="F610" i="5"/>
  <c r="E610" i="5"/>
  <c r="D610" i="5"/>
  <c r="C610" i="5"/>
  <c r="B610" i="5"/>
  <c r="H609" i="5"/>
  <c r="G609" i="5"/>
  <c r="F609" i="5"/>
  <c r="E609" i="5"/>
  <c r="D609" i="5"/>
  <c r="C609" i="5"/>
  <c r="B609" i="5"/>
  <c r="H608" i="5"/>
  <c r="G608" i="5"/>
  <c r="F608" i="5"/>
  <c r="E608" i="5"/>
  <c r="D608" i="5"/>
  <c r="C608" i="5"/>
  <c r="B608" i="5"/>
  <c r="H607" i="5"/>
  <c r="G607" i="5"/>
  <c r="F607" i="5"/>
  <c r="E607" i="5"/>
  <c r="D607" i="5"/>
  <c r="C607" i="5"/>
  <c r="B607" i="5"/>
  <c r="H606" i="5"/>
  <c r="G606" i="5"/>
  <c r="F606" i="5"/>
  <c r="E606" i="5"/>
  <c r="D606" i="5"/>
  <c r="C606" i="5"/>
  <c r="B606" i="5"/>
  <c r="H605" i="5"/>
  <c r="G605" i="5"/>
  <c r="F605" i="5"/>
  <c r="E605" i="5"/>
  <c r="D605" i="5"/>
  <c r="C605" i="5"/>
  <c r="B605" i="5"/>
  <c r="H604" i="5"/>
  <c r="G604" i="5"/>
  <c r="F604" i="5"/>
  <c r="E604" i="5"/>
  <c r="D604" i="5"/>
  <c r="C604" i="5"/>
  <c r="B604" i="5"/>
  <c r="H603" i="5"/>
  <c r="G603" i="5"/>
  <c r="F603" i="5"/>
  <c r="E603" i="5"/>
  <c r="D603" i="5"/>
  <c r="C603" i="5"/>
  <c r="B603" i="5"/>
  <c r="H602" i="5"/>
  <c r="G602" i="5"/>
  <c r="F602" i="5"/>
  <c r="E602" i="5"/>
  <c r="D602" i="5"/>
  <c r="C602" i="5"/>
  <c r="B602" i="5"/>
  <c r="H601" i="5"/>
  <c r="G601" i="5"/>
  <c r="F601" i="5"/>
  <c r="E601" i="5"/>
  <c r="D601" i="5"/>
  <c r="C601" i="5"/>
  <c r="B601" i="5"/>
  <c r="H600" i="5"/>
  <c r="G600" i="5"/>
  <c r="F600" i="5"/>
  <c r="E600" i="5"/>
  <c r="D600" i="5"/>
  <c r="C600" i="5"/>
  <c r="B600" i="5"/>
  <c r="H599" i="5"/>
  <c r="G599" i="5"/>
  <c r="F599" i="5"/>
  <c r="E599" i="5"/>
  <c r="D599" i="5"/>
  <c r="C599" i="5"/>
  <c r="B599" i="5"/>
  <c r="H598" i="5"/>
  <c r="G598" i="5"/>
  <c r="F598" i="5"/>
  <c r="E598" i="5"/>
  <c r="D598" i="5"/>
  <c r="C598" i="5"/>
  <c r="B598" i="5"/>
  <c r="H597" i="5"/>
  <c r="G597" i="5"/>
  <c r="F597" i="5"/>
  <c r="E597" i="5"/>
  <c r="D597" i="5"/>
  <c r="C597" i="5"/>
  <c r="B597" i="5"/>
  <c r="H596" i="5"/>
  <c r="G596" i="5"/>
  <c r="F596" i="5"/>
  <c r="E596" i="5"/>
  <c r="D596" i="5"/>
  <c r="C596" i="5"/>
  <c r="B596" i="5"/>
  <c r="H595" i="5"/>
  <c r="G595" i="5"/>
  <c r="F595" i="5"/>
  <c r="E595" i="5"/>
  <c r="D595" i="5"/>
  <c r="C595" i="5"/>
  <c r="B595" i="5"/>
  <c r="H594" i="5"/>
  <c r="G594" i="5"/>
  <c r="F594" i="5"/>
  <c r="E594" i="5"/>
  <c r="D594" i="5"/>
  <c r="C594" i="5"/>
  <c r="B594" i="5"/>
  <c r="H593" i="5"/>
  <c r="G593" i="5"/>
  <c r="F593" i="5"/>
  <c r="E593" i="5"/>
  <c r="D593" i="5"/>
  <c r="C593" i="5"/>
  <c r="B593" i="5"/>
  <c r="H592" i="5"/>
  <c r="G592" i="5"/>
  <c r="F592" i="5"/>
  <c r="E592" i="5"/>
  <c r="D592" i="5"/>
  <c r="C592" i="5"/>
  <c r="B592" i="5"/>
  <c r="H591" i="5"/>
  <c r="G591" i="5"/>
  <c r="F591" i="5"/>
  <c r="E591" i="5"/>
  <c r="D591" i="5"/>
  <c r="C591" i="5"/>
  <c r="B591" i="5"/>
  <c r="H590" i="5"/>
  <c r="G590" i="5"/>
  <c r="F590" i="5"/>
  <c r="E590" i="5"/>
  <c r="D590" i="5"/>
  <c r="C590" i="5"/>
  <c r="B590" i="5"/>
  <c r="H589" i="5"/>
  <c r="G589" i="5"/>
  <c r="F589" i="5"/>
  <c r="E589" i="5"/>
  <c r="D589" i="5"/>
  <c r="C589" i="5"/>
  <c r="B589" i="5"/>
  <c r="H588" i="5"/>
  <c r="G588" i="5"/>
  <c r="F588" i="5"/>
  <c r="E588" i="5"/>
  <c r="D588" i="5"/>
  <c r="C588" i="5"/>
  <c r="B588" i="5"/>
  <c r="H587" i="5"/>
  <c r="G587" i="5"/>
  <c r="F587" i="5"/>
  <c r="E587" i="5"/>
  <c r="D587" i="5"/>
  <c r="C587" i="5"/>
  <c r="B587" i="5"/>
  <c r="H586" i="5"/>
  <c r="G586" i="5"/>
  <c r="F586" i="5"/>
  <c r="E586" i="5"/>
  <c r="D586" i="5"/>
  <c r="C586" i="5"/>
  <c r="B586" i="5"/>
  <c r="H585" i="5"/>
  <c r="G585" i="5"/>
  <c r="F585" i="5"/>
  <c r="E585" i="5"/>
  <c r="D585" i="5"/>
  <c r="C585" i="5"/>
  <c r="B585" i="5"/>
  <c r="H584" i="5"/>
  <c r="G584" i="5"/>
  <c r="F584" i="5"/>
  <c r="E584" i="5"/>
  <c r="D584" i="5"/>
  <c r="C584" i="5"/>
  <c r="B584" i="5"/>
  <c r="H583" i="5"/>
  <c r="G583" i="5"/>
  <c r="F583" i="5"/>
  <c r="E583" i="5"/>
  <c r="D583" i="5"/>
  <c r="C583" i="5"/>
  <c r="B583" i="5"/>
  <c r="H582" i="5"/>
  <c r="G582" i="5"/>
  <c r="F582" i="5"/>
  <c r="E582" i="5"/>
  <c r="D582" i="5"/>
  <c r="C582" i="5"/>
  <c r="B582" i="5"/>
  <c r="H581" i="5"/>
  <c r="G581" i="5"/>
  <c r="F581" i="5"/>
  <c r="E581" i="5"/>
  <c r="D581" i="5"/>
  <c r="C581" i="5"/>
  <c r="B581" i="5"/>
  <c r="H580" i="5"/>
  <c r="G580" i="5"/>
  <c r="F580" i="5"/>
  <c r="E580" i="5"/>
  <c r="D580" i="5"/>
  <c r="C580" i="5"/>
  <c r="B580" i="5"/>
  <c r="H579" i="5"/>
  <c r="G579" i="5"/>
  <c r="F579" i="5"/>
  <c r="E579" i="5"/>
  <c r="D579" i="5"/>
  <c r="C579" i="5"/>
  <c r="B579" i="5"/>
  <c r="H578" i="5"/>
  <c r="G578" i="5"/>
  <c r="F578" i="5"/>
  <c r="E578" i="5"/>
  <c r="D578" i="5"/>
  <c r="C578" i="5"/>
  <c r="B578" i="5"/>
  <c r="H577" i="5"/>
  <c r="G577" i="5"/>
  <c r="F577" i="5"/>
  <c r="E577" i="5"/>
  <c r="D577" i="5"/>
  <c r="C577" i="5"/>
  <c r="B577" i="5"/>
  <c r="H576" i="5"/>
  <c r="G576" i="5"/>
  <c r="F576" i="5"/>
  <c r="E576" i="5"/>
  <c r="D576" i="5"/>
  <c r="C576" i="5"/>
  <c r="B576" i="5"/>
  <c r="H575" i="5"/>
  <c r="G575" i="5"/>
  <c r="F575" i="5"/>
  <c r="E575" i="5"/>
  <c r="D575" i="5"/>
  <c r="C575" i="5"/>
  <c r="B575" i="5"/>
  <c r="H574" i="5"/>
  <c r="G574" i="5"/>
  <c r="F574" i="5"/>
  <c r="E574" i="5"/>
  <c r="D574" i="5"/>
  <c r="C574" i="5"/>
  <c r="B574" i="5"/>
  <c r="H573" i="5"/>
  <c r="G573" i="5"/>
  <c r="F573" i="5"/>
  <c r="E573" i="5"/>
  <c r="D573" i="5"/>
  <c r="C573" i="5"/>
  <c r="B573" i="5"/>
  <c r="H572" i="5"/>
  <c r="G572" i="5"/>
  <c r="F572" i="5"/>
  <c r="E572" i="5"/>
  <c r="D572" i="5"/>
  <c r="C572" i="5"/>
  <c r="B572" i="5"/>
  <c r="H571" i="5"/>
  <c r="G571" i="5"/>
  <c r="F571" i="5"/>
  <c r="E571" i="5"/>
  <c r="D571" i="5"/>
  <c r="C571" i="5"/>
  <c r="B571" i="5"/>
  <c r="H570" i="5"/>
  <c r="G570" i="5"/>
  <c r="F570" i="5"/>
  <c r="E570" i="5"/>
  <c r="D570" i="5"/>
  <c r="C570" i="5"/>
  <c r="B570" i="5"/>
  <c r="H569" i="5"/>
  <c r="G569" i="5"/>
  <c r="F569" i="5"/>
  <c r="E569" i="5"/>
  <c r="D569" i="5"/>
  <c r="C569" i="5"/>
  <c r="B569" i="5"/>
  <c r="H568" i="5"/>
  <c r="G568" i="5"/>
  <c r="F568" i="5"/>
  <c r="E568" i="5"/>
  <c r="D568" i="5"/>
  <c r="C568" i="5"/>
  <c r="B568" i="5"/>
  <c r="H567" i="5"/>
  <c r="G567" i="5"/>
  <c r="F567" i="5"/>
  <c r="E567" i="5"/>
  <c r="D567" i="5"/>
  <c r="C567" i="5"/>
  <c r="B567" i="5"/>
  <c r="H566" i="5"/>
  <c r="G566" i="5"/>
  <c r="F566" i="5"/>
  <c r="E566" i="5"/>
  <c r="D566" i="5"/>
  <c r="C566" i="5"/>
  <c r="B566" i="5"/>
  <c r="H565" i="5"/>
  <c r="G565" i="5"/>
  <c r="F565" i="5"/>
  <c r="E565" i="5"/>
  <c r="D565" i="5"/>
  <c r="C565" i="5"/>
  <c r="B565" i="5"/>
  <c r="H564" i="5"/>
  <c r="G564" i="5"/>
  <c r="F564" i="5"/>
  <c r="E564" i="5"/>
  <c r="D564" i="5"/>
  <c r="C564" i="5"/>
  <c r="B564" i="5"/>
  <c r="H563" i="5"/>
  <c r="G563" i="5"/>
  <c r="F563" i="5"/>
  <c r="E563" i="5"/>
  <c r="D563" i="5"/>
  <c r="C563" i="5"/>
  <c r="B563" i="5"/>
  <c r="H562" i="5"/>
  <c r="G562" i="5"/>
  <c r="F562" i="5"/>
  <c r="E562" i="5"/>
  <c r="D562" i="5"/>
  <c r="C562" i="5"/>
  <c r="B562" i="5"/>
  <c r="H561" i="5"/>
  <c r="G561" i="5"/>
  <c r="F561" i="5"/>
  <c r="E561" i="5"/>
  <c r="D561" i="5"/>
  <c r="C561" i="5"/>
  <c r="B561" i="5"/>
  <c r="H560" i="5"/>
  <c r="G560" i="5"/>
  <c r="F560" i="5"/>
  <c r="E560" i="5"/>
  <c r="D560" i="5"/>
  <c r="C560" i="5"/>
  <c r="B560" i="5"/>
  <c r="H559" i="5"/>
  <c r="G559" i="5"/>
  <c r="F559" i="5"/>
  <c r="E559" i="5"/>
  <c r="D559" i="5"/>
  <c r="C559" i="5"/>
  <c r="B559" i="5"/>
  <c r="H558" i="5"/>
  <c r="G558" i="5"/>
  <c r="F558" i="5"/>
  <c r="E558" i="5"/>
  <c r="D558" i="5"/>
  <c r="C558" i="5"/>
  <c r="B558" i="5"/>
  <c r="H557" i="5"/>
  <c r="G557" i="5"/>
  <c r="F557" i="5"/>
  <c r="E557" i="5"/>
  <c r="D557" i="5"/>
  <c r="C557" i="5"/>
  <c r="B557" i="5"/>
  <c r="H556" i="5"/>
  <c r="G556" i="5"/>
  <c r="F556" i="5"/>
  <c r="E556" i="5"/>
  <c r="D556" i="5"/>
  <c r="C556" i="5"/>
  <c r="B556" i="5"/>
  <c r="H555" i="5"/>
  <c r="G555" i="5"/>
  <c r="F555" i="5"/>
  <c r="E555" i="5"/>
  <c r="D555" i="5"/>
  <c r="C555" i="5"/>
  <c r="B555" i="5"/>
  <c r="H554" i="5"/>
  <c r="G554" i="5"/>
  <c r="F554" i="5"/>
  <c r="E554" i="5"/>
  <c r="D554" i="5"/>
  <c r="C554" i="5"/>
  <c r="B554" i="5"/>
  <c r="H553" i="5"/>
  <c r="G553" i="5"/>
  <c r="F553" i="5"/>
  <c r="E553" i="5"/>
  <c r="D553" i="5"/>
  <c r="C553" i="5"/>
  <c r="B553" i="5"/>
  <c r="H552" i="5"/>
  <c r="G552" i="5"/>
  <c r="F552" i="5"/>
  <c r="E552" i="5"/>
  <c r="D552" i="5"/>
  <c r="C552" i="5"/>
  <c r="B552" i="5"/>
  <c r="H551" i="5"/>
  <c r="G551" i="5"/>
  <c r="F551" i="5"/>
  <c r="E551" i="5"/>
  <c r="D551" i="5"/>
  <c r="C551" i="5"/>
  <c r="B551" i="5"/>
  <c r="H550" i="5"/>
  <c r="G550" i="5"/>
  <c r="F550" i="5"/>
  <c r="E550" i="5"/>
  <c r="D550" i="5"/>
  <c r="C550" i="5"/>
  <c r="B550" i="5"/>
  <c r="H549" i="5"/>
  <c r="G549" i="5"/>
  <c r="F549" i="5"/>
  <c r="E549" i="5"/>
  <c r="D549" i="5"/>
  <c r="C549" i="5"/>
  <c r="B549" i="5"/>
  <c r="H548" i="5"/>
  <c r="G548" i="5"/>
  <c r="F548" i="5"/>
  <c r="E548" i="5"/>
  <c r="D548" i="5"/>
  <c r="C548" i="5"/>
  <c r="B548" i="5"/>
  <c r="H547" i="5"/>
  <c r="G547" i="5"/>
  <c r="F547" i="5"/>
  <c r="E547" i="5"/>
  <c r="D547" i="5"/>
  <c r="C547" i="5"/>
  <c r="B547" i="5"/>
  <c r="H546" i="5"/>
  <c r="G546" i="5"/>
  <c r="F546" i="5"/>
  <c r="E546" i="5"/>
  <c r="D546" i="5"/>
  <c r="C546" i="5"/>
  <c r="B546" i="5"/>
  <c r="H545" i="5"/>
  <c r="G545" i="5"/>
  <c r="F545" i="5"/>
  <c r="E545" i="5"/>
  <c r="D545" i="5"/>
  <c r="C545" i="5"/>
  <c r="B545" i="5"/>
  <c r="H544" i="5"/>
  <c r="G544" i="5"/>
  <c r="F544" i="5"/>
  <c r="E544" i="5"/>
  <c r="D544" i="5"/>
  <c r="C544" i="5"/>
  <c r="B544" i="5"/>
  <c r="H543" i="5"/>
  <c r="G543" i="5"/>
  <c r="F543" i="5"/>
  <c r="E543" i="5"/>
  <c r="D543" i="5"/>
  <c r="C543" i="5"/>
  <c r="B543" i="5"/>
  <c r="H542" i="5"/>
  <c r="G542" i="5"/>
  <c r="F542" i="5"/>
  <c r="E542" i="5"/>
  <c r="D542" i="5"/>
  <c r="C542" i="5"/>
  <c r="B542" i="5"/>
  <c r="H541" i="5"/>
  <c r="G541" i="5"/>
  <c r="F541" i="5"/>
  <c r="E541" i="5"/>
  <c r="D541" i="5"/>
  <c r="C541" i="5"/>
  <c r="B541" i="5"/>
  <c r="H540" i="5"/>
  <c r="G540" i="5"/>
  <c r="F540" i="5"/>
  <c r="E540" i="5"/>
  <c r="D540" i="5"/>
  <c r="C540" i="5"/>
  <c r="B540" i="5"/>
  <c r="H539" i="5"/>
  <c r="G539" i="5"/>
  <c r="F539" i="5"/>
  <c r="E539" i="5"/>
  <c r="D539" i="5"/>
  <c r="C539" i="5"/>
  <c r="B539" i="5"/>
  <c r="H538" i="5"/>
  <c r="G538" i="5"/>
  <c r="F538" i="5"/>
  <c r="E538" i="5"/>
  <c r="D538" i="5"/>
  <c r="C538" i="5"/>
  <c r="B538" i="5"/>
  <c r="H537" i="5"/>
  <c r="G537" i="5"/>
  <c r="F537" i="5"/>
  <c r="E537" i="5"/>
  <c r="D537" i="5"/>
  <c r="C537" i="5"/>
  <c r="B537" i="5"/>
  <c r="H536" i="5"/>
  <c r="G536" i="5"/>
  <c r="F536" i="5"/>
  <c r="E536" i="5"/>
  <c r="D536" i="5"/>
  <c r="C536" i="5"/>
  <c r="B536" i="5"/>
  <c r="H535" i="5"/>
  <c r="G535" i="5"/>
  <c r="F535" i="5"/>
  <c r="E535" i="5"/>
  <c r="D535" i="5"/>
  <c r="C535" i="5"/>
  <c r="B535" i="5"/>
  <c r="H534" i="5"/>
  <c r="G534" i="5"/>
  <c r="F534" i="5"/>
  <c r="E534" i="5"/>
  <c r="D534" i="5"/>
  <c r="C534" i="5"/>
  <c r="B534" i="5"/>
  <c r="H533" i="5"/>
  <c r="G533" i="5"/>
  <c r="F533" i="5"/>
  <c r="E533" i="5"/>
  <c r="D533" i="5"/>
  <c r="C533" i="5"/>
  <c r="B533" i="5"/>
  <c r="H532" i="5"/>
  <c r="G532" i="5"/>
  <c r="F532" i="5"/>
  <c r="E532" i="5"/>
  <c r="D532" i="5"/>
  <c r="C532" i="5"/>
  <c r="B532" i="5"/>
  <c r="H531" i="5"/>
  <c r="G531" i="5"/>
  <c r="F531" i="5"/>
  <c r="E531" i="5"/>
  <c r="D531" i="5"/>
  <c r="C531" i="5"/>
  <c r="B531" i="5"/>
  <c r="H530" i="5"/>
  <c r="G530" i="5"/>
  <c r="F530" i="5"/>
  <c r="E530" i="5"/>
  <c r="D530" i="5"/>
  <c r="C530" i="5"/>
  <c r="B530" i="5"/>
  <c r="H529" i="5"/>
  <c r="G529" i="5"/>
  <c r="F529" i="5"/>
  <c r="E529" i="5"/>
  <c r="D529" i="5"/>
  <c r="C529" i="5"/>
  <c r="B529" i="5"/>
  <c r="H528" i="5"/>
  <c r="G528" i="5"/>
  <c r="F528" i="5"/>
  <c r="E528" i="5"/>
  <c r="D528" i="5"/>
  <c r="C528" i="5"/>
  <c r="B528" i="5"/>
  <c r="H527" i="5"/>
  <c r="G527" i="5"/>
  <c r="F527" i="5"/>
  <c r="E527" i="5"/>
  <c r="D527" i="5"/>
  <c r="C527" i="5"/>
  <c r="B527" i="5"/>
  <c r="H526" i="5"/>
  <c r="G526" i="5"/>
  <c r="F526" i="5"/>
  <c r="E526" i="5"/>
  <c r="D526" i="5"/>
  <c r="C526" i="5"/>
  <c r="B526" i="5"/>
  <c r="H525" i="5"/>
  <c r="G525" i="5"/>
  <c r="F525" i="5"/>
  <c r="E525" i="5"/>
  <c r="D525" i="5"/>
  <c r="C525" i="5"/>
  <c r="B525" i="5"/>
  <c r="H524" i="5"/>
  <c r="G524" i="5"/>
  <c r="F524" i="5"/>
  <c r="E524" i="5"/>
  <c r="D524" i="5"/>
  <c r="C524" i="5"/>
  <c r="B524" i="5"/>
  <c r="H523" i="5"/>
  <c r="G523" i="5"/>
  <c r="F523" i="5"/>
  <c r="E523" i="5"/>
  <c r="D523" i="5"/>
  <c r="C523" i="5"/>
  <c r="B523" i="5"/>
  <c r="H522" i="5"/>
  <c r="G522" i="5"/>
  <c r="F522" i="5"/>
  <c r="E522" i="5"/>
  <c r="D522" i="5"/>
  <c r="C522" i="5"/>
  <c r="B522" i="5"/>
  <c r="H521" i="5"/>
  <c r="G521" i="5"/>
  <c r="F521" i="5"/>
  <c r="E521" i="5"/>
  <c r="D521" i="5"/>
  <c r="C521" i="5"/>
  <c r="B521" i="5"/>
  <c r="H520" i="5"/>
  <c r="G520" i="5"/>
  <c r="F520" i="5"/>
  <c r="E520" i="5"/>
  <c r="D520" i="5"/>
  <c r="C520" i="5"/>
  <c r="B520" i="5"/>
  <c r="H519" i="5"/>
  <c r="G519" i="5"/>
  <c r="F519" i="5"/>
  <c r="E519" i="5"/>
  <c r="D519" i="5"/>
  <c r="C519" i="5"/>
  <c r="B519" i="5"/>
  <c r="H518" i="5"/>
  <c r="G518" i="5"/>
  <c r="F518" i="5"/>
  <c r="E518" i="5"/>
  <c r="D518" i="5"/>
  <c r="C518" i="5"/>
  <c r="B518" i="5"/>
  <c r="H517" i="5"/>
  <c r="G517" i="5"/>
  <c r="F517" i="5"/>
  <c r="E517" i="5"/>
  <c r="D517" i="5"/>
  <c r="C517" i="5"/>
  <c r="B517" i="5"/>
  <c r="H516" i="5"/>
  <c r="G516" i="5"/>
  <c r="F516" i="5"/>
  <c r="E516" i="5"/>
  <c r="D516" i="5"/>
  <c r="C516" i="5"/>
  <c r="B516" i="5"/>
  <c r="H515" i="5"/>
  <c r="G515" i="5"/>
  <c r="F515" i="5"/>
  <c r="E515" i="5"/>
  <c r="D515" i="5"/>
  <c r="C515" i="5"/>
  <c r="B515" i="5"/>
  <c r="H514" i="5"/>
  <c r="G514" i="5"/>
  <c r="F514" i="5"/>
  <c r="E514" i="5"/>
  <c r="D514" i="5"/>
  <c r="C514" i="5"/>
  <c r="B514" i="5"/>
  <c r="H513" i="5"/>
  <c r="G513" i="5"/>
  <c r="F513" i="5"/>
  <c r="E513" i="5"/>
  <c r="D513" i="5"/>
  <c r="C513" i="5"/>
  <c r="B513" i="5"/>
  <c r="H512" i="5"/>
  <c r="G512" i="5"/>
  <c r="F512" i="5"/>
  <c r="E512" i="5"/>
  <c r="D512" i="5"/>
  <c r="C512" i="5"/>
  <c r="B512" i="5"/>
  <c r="H511" i="5"/>
  <c r="G511" i="5"/>
  <c r="F511" i="5"/>
  <c r="E511" i="5"/>
  <c r="D511" i="5"/>
  <c r="C511" i="5"/>
  <c r="B511" i="5"/>
  <c r="H510" i="5"/>
  <c r="G510" i="5"/>
  <c r="F510" i="5"/>
  <c r="E510" i="5"/>
  <c r="D510" i="5"/>
  <c r="C510" i="5"/>
  <c r="B510" i="5"/>
  <c r="H509" i="5"/>
  <c r="G509" i="5"/>
  <c r="F509" i="5"/>
  <c r="E509" i="5"/>
  <c r="D509" i="5"/>
  <c r="C509" i="5"/>
  <c r="B509" i="5"/>
  <c r="H508" i="5"/>
  <c r="G508" i="5"/>
  <c r="F508" i="5"/>
  <c r="E508" i="5"/>
  <c r="D508" i="5"/>
  <c r="C508" i="5"/>
  <c r="B508" i="5"/>
  <c r="H507" i="5"/>
  <c r="G507" i="5"/>
  <c r="F507" i="5"/>
  <c r="E507" i="5"/>
  <c r="D507" i="5"/>
  <c r="C507" i="5"/>
  <c r="B507" i="5"/>
  <c r="H506" i="5"/>
  <c r="G506" i="5"/>
  <c r="F506" i="5"/>
  <c r="E506" i="5"/>
  <c r="D506" i="5"/>
  <c r="C506" i="5"/>
  <c r="B506" i="5"/>
  <c r="H505" i="5"/>
  <c r="G505" i="5"/>
  <c r="F505" i="5"/>
  <c r="E505" i="5"/>
  <c r="D505" i="5"/>
  <c r="C505" i="5"/>
  <c r="B505" i="5"/>
  <c r="H504" i="5"/>
  <c r="G504" i="5"/>
  <c r="F504" i="5"/>
  <c r="E504" i="5"/>
  <c r="D504" i="5"/>
  <c r="C504" i="5"/>
  <c r="B504" i="5"/>
  <c r="H503" i="5"/>
  <c r="G503" i="5"/>
  <c r="F503" i="5"/>
  <c r="E503" i="5"/>
  <c r="D503" i="5"/>
  <c r="C503" i="5"/>
  <c r="B503" i="5"/>
  <c r="H502" i="5"/>
  <c r="G502" i="5"/>
  <c r="F502" i="5"/>
  <c r="E502" i="5"/>
  <c r="D502" i="5"/>
  <c r="C502" i="5"/>
  <c r="B502" i="5"/>
  <c r="H501" i="5"/>
  <c r="G501" i="5"/>
  <c r="F501" i="5"/>
  <c r="E501" i="5"/>
  <c r="D501" i="5"/>
  <c r="C501" i="5"/>
  <c r="B501" i="5"/>
  <c r="H500" i="5"/>
  <c r="G500" i="5"/>
  <c r="F500" i="5"/>
  <c r="E500" i="5"/>
  <c r="D500" i="5"/>
  <c r="C500" i="5"/>
  <c r="B500" i="5"/>
  <c r="H499" i="5"/>
  <c r="G499" i="5"/>
  <c r="F499" i="5"/>
  <c r="E499" i="5"/>
  <c r="D499" i="5"/>
  <c r="C499" i="5"/>
  <c r="B499" i="5"/>
  <c r="H498" i="5"/>
  <c r="G498" i="5"/>
  <c r="F498" i="5"/>
  <c r="E498" i="5"/>
  <c r="D498" i="5"/>
  <c r="C498" i="5"/>
  <c r="B498" i="5"/>
  <c r="H497" i="5"/>
  <c r="G497" i="5"/>
  <c r="F497" i="5"/>
  <c r="E497" i="5"/>
  <c r="D497" i="5"/>
  <c r="C497" i="5"/>
  <c r="B497" i="5"/>
  <c r="H496" i="5"/>
  <c r="G496" i="5"/>
  <c r="F496" i="5"/>
  <c r="E496" i="5"/>
  <c r="D496" i="5"/>
  <c r="C496" i="5"/>
  <c r="B496" i="5"/>
  <c r="H495" i="5"/>
  <c r="G495" i="5"/>
  <c r="F495" i="5"/>
  <c r="E495" i="5"/>
  <c r="D495" i="5"/>
  <c r="C495" i="5"/>
  <c r="B495" i="5"/>
  <c r="H494" i="5"/>
  <c r="G494" i="5"/>
  <c r="F494" i="5"/>
  <c r="E494" i="5"/>
  <c r="D494" i="5"/>
  <c r="C494" i="5"/>
  <c r="B494" i="5"/>
  <c r="H493" i="5"/>
  <c r="G493" i="5"/>
  <c r="F493" i="5"/>
  <c r="E493" i="5"/>
  <c r="D493" i="5"/>
  <c r="C493" i="5"/>
  <c r="B493" i="5"/>
  <c r="H492" i="5"/>
  <c r="G492" i="5"/>
  <c r="F492" i="5"/>
  <c r="E492" i="5"/>
  <c r="D492" i="5"/>
  <c r="C492" i="5"/>
  <c r="B492" i="5"/>
  <c r="H491" i="5"/>
  <c r="G491" i="5"/>
  <c r="F491" i="5"/>
  <c r="E491" i="5"/>
  <c r="D491" i="5"/>
  <c r="C491" i="5"/>
  <c r="B491" i="5"/>
  <c r="H490" i="5"/>
  <c r="G490" i="5"/>
  <c r="F490" i="5"/>
  <c r="E490" i="5"/>
  <c r="D490" i="5"/>
  <c r="C490" i="5"/>
  <c r="B490" i="5"/>
  <c r="H489" i="5"/>
  <c r="G489" i="5"/>
  <c r="F489" i="5"/>
  <c r="E489" i="5"/>
  <c r="D489" i="5"/>
  <c r="C489" i="5"/>
  <c r="B489" i="5"/>
  <c r="H488" i="5"/>
  <c r="G488" i="5"/>
  <c r="F488" i="5"/>
  <c r="E488" i="5"/>
  <c r="D488" i="5"/>
  <c r="C488" i="5"/>
  <c r="B488" i="5"/>
  <c r="H487" i="5"/>
  <c r="G487" i="5"/>
  <c r="F487" i="5"/>
  <c r="E487" i="5"/>
  <c r="D487" i="5"/>
  <c r="C487" i="5"/>
  <c r="B487" i="5"/>
  <c r="H486" i="5"/>
  <c r="G486" i="5"/>
  <c r="F486" i="5"/>
  <c r="E486" i="5"/>
  <c r="D486" i="5"/>
  <c r="C486" i="5"/>
  <c r="B486" i="5"/>
  <c r="H485" i="5"/>
  <c r="G485" i="5"/>
  <c r="F485" i="5"/>
  <c r="E485" i="5"/>
  <c r="D485" i="5"/>
  <c r="C485" i="5"/>
  <c r="B485" i="5"/>
  <c r="H484" i="5"/>
  <c r="G484" i="5"/>
  <c r="F484" i="5"/>
  <c r="E484" i="5"/>
  <c r="D484" i="5"/>
  <c r="C484" i="5"/>
  <c r="B484" i="5"/>
  <c r="H483" i="5"/>
  <c r="G483" i="5"/>
  <c r="F483" i="5"/>
  <c r="E483" i="5"/>
  <c r="D483" i="5"/>
  <c r="C483" i="5"/>
  <c r="B483" i="5"/>
  <c r="H482" i="5"/>
  <c r="G482" i="5"/>
  <c r="F482" i="5"/>
  <c r="E482" i="5"/>
  <c r="D482" i="5"/>
  <c r="C482" i="5"/>
  <c r="B482" i="5"/>
  <c r="H481" i="5"/>
  <c r="G481" i="5"/>
  <c r="F481" i="5"/>
  <c r="E481" i="5"/>
  <c r="D481" i="5"/>
  <c r="C481" i="5"/>
  <c r="B481" i="5"/>
  <c r="H480" i="5"/>
  <c r="G480" i="5"/>
  <c r="F480" i="5"/>
  <c r="E480" i="5"/>
  <c r="D480" i="5"/>
  <c r="C480" i="5"/>
  <c r="B480" i="5"/>
  <c r="H479" i="5"/>
  <c r="G479" i="5"/>
  <c r="F479" i="5"/>
  <c r="E479" i="5"/>
  <c r="D479" i="5"/>
  <c r="C479" i="5"/>
  <c r="B479" i="5"/>
  <c r="H478" i="5"/>
  <c r="G478" i="5"/>
  <c r="F478" i="5"/>
  <c r="E478" i="5"/>
  <c r="D478" i="5"/>
  <c r="C478" i="5"/>
  <c r="B478" i="5"/>
  <c r="H477" i="5"/>
  <c r="G477" i="5"/>
  <c r="F477" i="5"/>
  <c r="E477" i="5"/>
  <c r="D477" i="5"/>
  <c r="C477" i="5"/>
  <c r="B477" i="5"/>
  <c r="H476" i="5"/>
  <c r="G476" i="5"/>
  <c r="F476" i="5"/>
  <c r="E476" i="5"/>
  <c r="D476" i="5"/>
  <c r="C476" i="5"/>
  <c r="B476" i="5"/>
  <c r="H475" i="5"/>
  <c r="G475" i="5"/>
  <c r="F475" i="5"/>
  <c r="E475" i="5"/>
  <c r="D475" i="5"/>
  <c r="C475" i="5"/>
  <c r="B475" i="5"/>
  <c r="H474" i="5"/>
  <c r="G474" i="5"/>
  <c r="F474" i="5"/>
  <c r="E474" i="5"/>
  <c r="D474" i="5"/>
  <c r="C474" i="5"/>
  <c r="B474" i="5"/>
  <c r="H473" i="5"/>
  <c r="G473" i="5"/>
  <c r="F473" i="5"/>
  <c r="E473" i="5"/>
  <c r="D473" i="5"/>
  <c r="C473" i="5"/>
  <c r="B473" i="5"/>
  <c r="H472" i="5"/>
  <c r="G472" i="5"/>
  <c r="F472" i="5"/>
  <c r="E472" i="5"/>
  <c r="D472" i="5"/>
  <c r="C472" i="5"/>
  <c r="B472" i="5"/>
  <c r="H471" i="5"/>
  <c r="G471" i="5"/>
  <c r="F471" i="5"/>
  <c r="E471" i="5"/>
  <c r="D471" i="5"/>
  <c r="C471" i="5"/>
  <c r="B471" i="5"/>
  <c r="H470" i="5"/>
  <c r="G470" i="5"/>
  <c r="F470" i="5"/>
  <c r="E470" i="5"/>
  <c r="D470" i="5"/>
  <c r="C470" i="5"/>
  <c r="B470" i="5"/>
  <c r="H469" i="5"/>
  <c r="G469" i="5"/>
  <c r="F469" i="5"/>
  <c r="E469" i="5"/>
  <c r="D469" i="5"/>
  <c r="C469" i="5"/>
  <c r="B469" i="5"/>
  <c r="H468" i="5"/>
  <c r="G468" i="5"/>
  <c r="F468" i="5"/>
  <c r="E468" i="5"/>
  <c r="D468" i="5"/>
  <c r="C468" i="5"/>
  <c r="B468" i="5"/>
  <c r="H467" i="5"/>
  <c r="G467" i="5"/>
  <c r="F467" i="5"/>
  <c r="E467" i="5"/>
  <c r="D467" i="5"/>
  <c r="C467" i="5"/>
  <c r="B467" i="5"/>
  <c r="H466" i="5"/>
  <c r="G466" i="5"/>
  <c r="F466" i="5"/>
  <c r="E466" i="5"/>
  <c r="D466" i="5"/>
  <c r="C466" i="5"/>
  <c r="B466" i="5"/>
  <c r="H465" i="5"/>
  <c r="G465" i="5"/>
  <c r="F465" i="5"/>
  <c r="E465" i="5"/>
  <c r="D465" i="5"/>
  <c r="C465" i="5"/>
  <c r="B465" i="5"/>
  <c r="H464" i="5"/>
  <c r="G464" i="5"/>
  <c r="F464" i="5"/>
  <c r="E464" i="5"/>
  <c r="D464" i="5"/>
  <c r="C464" i="5"/>
  <c r="B464" i="5"/>
  <c r="H463" i="5"/>
  <c r="G463" i="5"/>
  <c r="F463" i="5"/>
  <c r="E463" i="5"/>
  <c r="D463" i="5"/>
  <c r="C463" i="5"/>
  <c r="B463" i="5"/>
  <c r="H462" i="5"/>
  <c r="G462" i="5"/>
  <c r="F462" i="5"/>
  <c r="E462" i="5"/>
  <c r="D462" i="5"/>
  <c r="C462" i="5"/>
  <c r="B462" i="5"/>
  <c r="H461" i="5"/>
  <c r="G461" i="5"/>
  <c r="F461" i="5"/>
  <c r="E461" i="5"/>
  <c r="D461" i="5"/>
  <c r="C461" i="5"/>
  <c r="B461" i="5"/>
  <c r="H460" i="5"/>
  <c r="G460" i="5"/>
  <c r="F460" i="5"/>
  <c r="E460" i="5"/>
  <c r="D460" i="5"/>
  <c r="C460" i="5"/>
  <c r="B460" i="5"/>
  <c r="H459" i="5"/>
  <c r="G459" i="5"/>
  <c r="F459" i="5"/>
  <c r="E459" i="5"/>
  <c r="D459" i="5"/>
  <c r="C459" i="5"/>
  <c r="B459" i="5"/>
  <c r="H458" i="5"/>
  <c r="G458" i="5"/>
  <c r="F458" i="5"/>
  <c r="E458" i="5"/>
  <c r="D458" i="5"/>
  <c r="C458" i="5"/>
  <c r="B458" i="5"/>
  <c r="H457" i="5"/>
  <c r="G457" i="5"/>
  <c r="F457" i="5"/>
  <c r="E457" i="5"/>
  <c r="D457" i="5"/>
  <c r="C457" i="5"/>
  <c r="B457" i="5"/>
  <c r="H456" i="5"/>
  <c r="G456" i="5"/>
  <c r="F456" i="5"/>
  <c r="E456" i="5"/>
  <c r="D456" i="5"/>
  <c r="C456" i="5"/>
  <c r="B456" i="5"/>
  <c r="H455" i="5"/>
  <c r="G455" i="5"/>
  <c r="F455" i="5"/>
  <c r="E455" i="5"/>
  <c r="D455" i="5"/>
  <c r="C455" i="5"/>
  <c r="B455" i="5"/>
  <c r="H454" i="5"/>
  <c r="G454" i="5"/>
  <c r="F454" i="5"/>
  <c r="E454" i="5"/>
  <c r="D454" i="5"/>
  <c r="C454" i="5"/>
  <c r="B454" i="5"/>
  <c r="H453" i="5"/>
  <c r="G453" i="5"/>
  <c r="F453" i="5"/>
  <c r="E453" i="5"/>
  <c r="D453" i="5"/>
  <c r="C453" i="5"/>
  <c r="B453" i="5"/>
  <c r="H452" i="5"/>
  <c r="G452" i="5"/>
  <c r="F452" i="5"/>
  <c r="E452" i="5"/>
  <c r="D452" i="5"/>
  <c r="C452" i="5"/>
  <c r="B452" i="5"/>
  <c r="H451" i="5"/>
  <c r="G451" i="5"/>
  <c r="F451" i="5"/>
  <c r="E451" i="5"/>
  <c r="D451" i="5"/>
  <c r="C451" i="5"/>
  <c r="B451" i="5"/>
  <c r="H450" i="5"/>
  <c r="G450" i="5"/>
  <c r="F450" i="5"/>
  <c r="E450" i="5"/>
  <c r="D450" i="5"/>
  <c r="C450" i="5"/>
  <c r="B450" i="5"/>
  <c r="H449" i="5"/>
  <c r="G449" i="5"/>
  <c r="F449" i="5"/>
  <c r="E449" i="5"/>
  <c r="D449" i="5"/>
  <c r="C449" i="5"/>
  <c r="B449" i="5"/>
  <c r="H448" i="5"/>
  <c r="G448" i="5"/>
  <c r="F448" i="5"/>
  <c r="E448" i="5"/>
  <c r="D448" i="5"/>
  <c r="C448" i="5"/>
  <c r="B448" i="5"/>
  <c r="H447" i="5"/>
  <c r="G447" i="5"/>
  <c r="F447" i="5"/>
  <c r="E447" i="5"/>
  <c r="D447" i="5"/>
  <c r="C447" i="5"/>
  <c r="B447" i="5"/>
  <c r="H446" i="5"/>
  <c r="G446" i="5"/>
  <c r="F446" i="5"/>
  <c r="E446" i="5"/>
  <c r="D446" i="5"/>
  <c r="C446" i="5"/>
  <c r="B446" i="5"/>
  <c r="H445" i="5"/>
  <c r="G445" i="5"/>
  <c r="F445" i="5"/>
  <c r="E445" i="5"/>
  <c r="D445" i="5"/>
  <c r="C445" i="5"/>
  <c r="B445" i="5"/>
  <c r="H444" i="5"/>
  <c r="G444" i="5"/>
  <c r="F444" i="5"/>
  <c r="E444" i="5"/>
  <c r="D444" i="5"/>
  <c r="C444" i="5"/>
  <c r="B444" i="5"/>
  <c r="H443" i="5"/>
  <c r="G443" i="5"/>
  <c r="F443" i="5"/>
  <c r="E443" i="5"/>
  <c r="D443" i="5"/>
  <c r="C443" i="5"/>
  <c r="B443" i="5"/>
  <c r="H442" i="5"/>
  <c r="G442" i="5"/>
  <c r="F442" i="5"/>
  <c r="E442" i="5"/>
  <c r="D442" i="5"/>
  <c r="C442" i="5"/>
  <c r="B442" i="5"/>
  <c r="H441" i="5"/>
  <c r="G441" i="5"/>
  <c r="F441" i="5"/>
  <c r="E441" i="5"/>
  <c r="D441" i="5"/>
  <c r="C441" i="5"/>
  <c r="B441" i="5"/>
  <c r="H440" i="5"/>
  <c r="G440" i="5"/>
  <c r="F440" i="5"/>
  <c r="E440" i="5"/>
  <c r="D440" i="5"/>
  <c r="C440" i="5"/>
  <c r="B440" i="5"/>
  <c r="H439" i="5"/>
  <c r="G439" i="5"/>
  <c r="F439" i="5"/>
  <c r="E439" i="5"/>
  <c r="D439" i="5"/>
  <c r="C439" i="5"/>
  <c r="B439" i="5"/>
  <c r="H438" i="5"/>
  <c r="G438" i="5"/>
  <c r="F438" i="5"/>
  <c r="E438" i="5"/>
  <c r="D438" i="5"/>
  <c r="C438" i="5"/>
  <c r="B438" i="5"/>
  <c r="H437" i="5"/>
  <c r="G437" i="5"/>
  <c r="F437" i="5"/>
  <c r="E437" i="5"/>
  <c r="D437" i="5"/>
  <c r="C437" i="5"/>
  <c r="B437" i="5"/>
  <c r="H436" i="5"/>
  <c r="G436" i="5"/>
  <c r="F436" i="5"/>
  <c r="E436" i="5"/>
  <c r="D436" i="5"/>
  <c r="C436" i="5"/>
  <c r="B436" i="5"/>
  <c r="H435" i="5"/>
  <c r="G435" i="5"/>
  <c r="F435" i="5"/>
  <c r="E435" i="5"/>
  <c r="D435" i="5"/>
  <c r="C435" i="5"/>
  <c r="B435" i="5"/>
  <c r="H434" i="5"/>
  <c r="G434" i="5"/>
  <c r="F434" i="5"/>
  <c r="E434" i="5"/>
  <c r="D434" i="5"/>
  <c r="C434" i="5"/>
  <c r="B434" i="5"/>
  <c r="H433" i="5"/>
  <c r="G433" i="5"/>
  <c r="F433" i="5"/>
  <c r="E433" i="5"/>
  <c r="D433" i="5"/>
  <c r="C433" i="5"/>
  <c r="B433" i="5"/>
  <c r="H432" i="5"/>
  <c r="G432" i="5"/>
  <c r="F432" i="5"/>
  <c r="E432" i="5"/>
  <c r="D432" i="5"/>
  <c r="C432" i="5"/>
  <c r="B432" i="5"/>
  <c r="H431" i="5"/>
  <c r="G431" i="5"/>
  <c r="F431" i="5"/>
  <c r="E431" i="5"/>
  <c r="D431" i="5"/>
  <c r="C431" i="5"/>
  <c r="B431" i="5"/>
  <c r="H430" i="5"/>
  <c r="G430" i="5"/>
  <c r="F430" i="5"/>
  <c r="E430" i="5"/>
  <c r="D430" i="5"/>
  <c r="C430" i="5"/>
  <c r="B430" i="5"/>
  <c r="H429" i="5"/>
  <c r="G429" i="5"/>
  <c r="F429" i="5"/>
  <c r="E429" i="5"/>
  <c r="D429" i="5"/>
  <c r="C429" i="5"/>
  <c r="B429" i="5"/>
  <c r="H428" i="5"/>
  <c r="G428" i="5"/>
  <c r="F428" i="5"/>
  <c r="E428" i="5"/>
  <c r="D428" i="5"/>
  <c r="C428" i="5"/>
  <c r="B428" i="5"/>
  <c r="H427" i="5"/>
  <c r="G427" i="5"/>
  <c r="F427" i="5"/>
  <c r="E427" i="5"/>
  <c r="D427" i="5"/>
  <c r="C427" i="5"/>
  <c r="B427" i="5"/>
  <c r="H426" i="5"/>
  <c r="G426" i="5"/>
  <c r="F426" i="5"/>
  <c r="E426" i="5"/>
  <c r="D426" i="5"/>
  <c r="C426" i="5"/>
  <c r="B426" i="5"/>
  <c r="H425" i="5"/>
  <c r="G425" i="5"/>
  <c r="F425" i="5"/>
  <c r="E425" i="5"/>
  <c r="D425" i="5"/>
  <c r="C425" i="5"/>
  <c r="B425" i="5"/>
  <c r="H424" i="5"/>
  <c r="G424" i="5"/>
  <c r="F424" i="5"/>
  <c r="E424" i="5"/>
  <c r="D424" i="5"/>
  <c r="C424" i="5"/>
  <c r="B424" i="5"/>
  <c r="H423" i="5"/>
  <c r="G423" i="5"/>
  <c r="F423" i="5"/>
  <c r="E423" i="5"/>
  <c r="D423" i="5"/>
  <c r="C423" i="5"/>
  <c r="B423" i="5"/>
  <c r="H422" i="5"/>
  <c r="G422" i="5"/>
  <c r="F422" i="5"/>
  <c r="E422" i="5"/>
  <c r="D422" i="5"/>
  <c r="C422" i="5"/>
  <c r="B422" i="5"/>
  <c r="H421" i="5"/>
  <c r="G421" i="5"/>
  <c r="F421" i="5"/>
  <c r="E421" i="5"/>
  <c r="D421" i="5"/>
  <c r="C421" i="5"/>
  <c r="B421" i="5"/>
  <c r="H420" i="5"/>
  <c r="G420" i="5"/>
  <c r="F420" i="5"/>
  <c r="E420" i="5"/>
  <c r="D420" i="5"/>
  <c r="C420" i="5"/>
  <c r="B420" i="5"/>
  <c r="H419" i="5"/>
  <c r="G419" i="5"/>
  <c r="F419" i="5"/>
  <c r="E419" i="5"/>
  <c r="D419" i="5"/>
  <c r="C419" i="5"/>
  <c r="B419" i="5"/>
  <c r="H418" i="5"/>
  <c r="G418" i="5"/>
  <c r="F418" i="5"/>
  <c r="E418" i="5"/>
  <c r="D418" i="5"/>
  <c r="C418" i="5"/>
  <c r="B418" i="5"/>
  <c r="H417" i="5"/>
  <c r="G417" i="5"/>
  <c r="F417" i="5"/>
  <c r="E417" i="5"/>
  <c r="D417" i="5"/>
  <c r="C417" i="5"/>
  <c r="B417" i="5"/>
  <c r="H416" i="5"/>
  <c r="G416" i="5"/>
  <c r="F416" i="5"/>
  <c r="E416" i="5"/>
  <c r="D416" i="5"/>
  <c r="C416" i="5"/>
  <c r="B416" i="5"/>
  <c r="H415" i="5"/>
  <c r="G415" i="5"/>
  <c r="F415" i="5"/>
  <c r="E415" i="5"/>
  <c r="D415" i="5"/>
  <c r="C415" i="5"/>
  <c r="B415" i="5"/>
  <c r="H414" i="5"/>
  <c r="G414" i="5"/>
  <c r="F414" i="5"/>
  <c r="E414" i="5"/>
  <c r="D414" i="5"/>
  <c r="C414" i="5"/>
  <c r="B414" i="5"/>
  <c r="H413" i="5"/>
  <c r="G413" i="5"/>
  <c r="F413" i="5"/>
  <c r="E413" i="5"/>
  <c r="D413" i="5"/>
  <c r="C413" i="5"/>
  <c r="B413" i="5"/>
  <c r="H412" i="5"/>
  <c r="G412" i="5"/>
  <c r="F412" i="5"/>
  <c r="E412" i="5"/>
  <c r="D412" i="5"/>
  <c r="C412" i="5"/>
  <c r="B412" i="5"/>
  <c r="H411" i="5"/>
  <c r="G411" i="5"/>
  <c r="F411" i="5"/>
  <c r="E411" i="5"/>
  <c r="D411" i="5"/>
  <c r="C411" i="5"/>
  <c r="B411" i="5"/>
  <c r="H410" i="5"/>
  <c r="G410" i="5"/>
  <c r="F410" i="5"/>
  <c r="E410" i="5"/>
  <c r="D410" i="5"/>
  <c r="C410" i="5"/>
  <c r="B410" i="5"/>
  <c r="H409" i="5"/>
  <c r="G409" i="5"/>
  <c r="F409" i="5"/>
  <c r="E409" i="5"/>
  <c r="D409" i="5"/>
  <c r="C409" i="5"/>
  <c r="B409" i="5"/>
  <c r="H408" i="5"/>
  <c r="G408" i="5"/>
  <c r="F408" i="5"/>
  <c r="E408" i="5"/>
  <c r="D408" i="5"/>
  <c r="C408" i="5"/>
  <c r="B408" i="5"/>
  <c r="H407" i="5"/>
  <c r="G407" i="5"/>
  <c r="F407" i="5"/>
  <c r="E407" i="5"/>
  <c r="D407" i="5"/>
  <c r="C407" i="5"/>
  <c r="B407" i="5"/>
  <c r="H406" i="5"/>
  <c r="G406" i="5"/>
  <c r="F406" i="5"/>
  <c r="E406" i="5"/>
  <c r="D406" i="5"/>
  <c r="C406" i="5"/>
  <c r="B406" i="5"/>
  <c r="H405" i="5"/>
  <c r="G405" i="5"/>
  <c r="F405" i="5"/>
  <c r="E405" i="5"/>
  <c r="D405" i="5"/>
  <c r="C405" i="5"/>
  <c r="B405" i="5"/>
  <c r="H404" i="5"/>
  <c r="G404" i="5"/>
  <c r="F404" i="5"/>
  <c r="E404" i="5"/>
  <c r="D404" i="5"/>
  <c r="C404" i="5"/>
  <c r="B404" i="5"/>
  <c r="H403" i="5"/>
  <c r="G403" i="5"/>
  <c r="F403" i="5"/>
  <c r="E403" i="5"/>
  <c r="D403" i="5"/>
  <c r="C403" i="5"/>
  <c r="B403" i="5"/>
  <c r="H402" i="5"/>
  <c r="G402" i="5"/>
  <c r="F402" i="5"/>
  <c r="E402" i="5"/>
  <c r="D402" i="5"/>
  <c r="C402" i="5"/>
  <c r="B402" i="5"/>
  <c r="H401" i="5"/>
  <c r="G401" i="5"/>
  <c r="F401" i="5"/>
  <c r="E401" i="5"/>
  <c r="D401" i="5"/>
  <c r="C401" i="5"/>
  <c r="B401" i="5"/>
  <c r="H400" i="5"/>
  <c r="G400" i="5"/>
  <c r="F400" i="5"/>
  <c r="E400" i="5"/>
  <c r="D400" i="5"/>
  <c r="C400" i="5"/>
  <c r="B400" i="5"/>
  <c r="H399" i="5"/>
  <c r="G399" i="5"/>
  <c r="F399" i="5"/>
  <c r="E399" i="5"/>
  <c r="D399" i="5"/>
  <c r="C399" i="5"/>
  <c r="B399" i="5"/>
  <c r="H398" i="5"/>
  <c r="G398" i="5"/>
  <c r="F398" i="5"/>
  <c r="E398" i="5"/>
  <c r="D398" i="5"/>
  <c r="C398" i="5"/>
  <c r="B398" i="5"/>
  <c r="H397" i="5"/>
  <c r="G397" i="5"/>
  <c r="F397" i="5"/>
  <c r="E397" i="5"/>
  <c r="D397" i="5"/>
  <c r="C397" i="5"/>
  <c r="B397" i="5"/>
  <c r="H396" i="5"/>
  <c r="G396" i="5"/>
  <c r="F396" i="5"/>
  <c r="E396" i="5"/>
  <c r="D396" i="5"/>
  <c r="C396" i="5"/>
  <c r="B396" i="5"/>
  <c r="H395" i="5"/>
  <c r="G395" i="5"/>
  <c r="F395" i="5"/>
  <c r="E395" i="5"/>
  <c r="D395" i="5"/>
  <c r="C395" i="5"/>
  <c r="B395" i="5"/>
  <c r="H394" i="5"/>
  <c r="G394" i="5"/>
  <c r="F394" i="5"/>
  <c r="E394" i="5"/>
  <c r="D394" i="5"/>
  <c r="C394" i="5"/>
  <c r="B394" i="5"/>
  <c r="H393" i="5"/>
  <c r="G393" i="5"/>
  <c r="F393" i="5"/>
  <c r="E393" i="5"/>
  <c r="D393" i="5"/>
  <c r="C393" i="5"/>
  <c r="B393" i="5"/>
  <c r="H392" i="5"/>
  <c r="G392" i="5"/>
  <c r="F392" i="5"/>
  <c r="E392" i="5"/>
  <c r="D392" i="5"/>
  <c r="C392" i="5"/>
  <c r="B392" i="5"/>
  <c r="H391" i="5"/>
  <c r="G391" i="5"/>
  <c r="F391" i="5"/>
  <c r="E391" i="5"/>
  <c r="D391" i="5"/>
  <c r="C391" i="5"/>
  <c r="B391" i="5"/>
  <c r="H390" i="5"/>
  <c r="G390" i="5"/>
  <c r="F390" i="5"/>
  <c r="E390" i="5"/>
  <c r="D390" i="5"/>
  <c r="C390" i="5"/>
  <c r="B390" i="5"/>
  <c r="H389" i="5"/>
  <c r="G389" i="5"/>
  <c r="F389" i="5"/>
  <c r="E389" i="5"/>
  <c r="D389" i="5"/>
  <c r="C389" i="5"/>
  <c r="B389" i="5"/>
  <c r="H388" i="5"/>
  <c r="G388" i="5"/>
  <c r="F388" i="5"/>
  <c r="E388" i="5"/>
  <c r="D388" i="5"/>
  <c r="C388" i="5"/>
  <c r="B388" i="5"/>
  <c r="H387" i="5"/>
  <c r="G387" i="5"/>
  <c r="F387" i="5"/>
  <c r="E387" i="5"/>
  <c r="D387" i="5"/>
  <c r="C387" i="5"/>
  <c r="B387" i="5"/>
  <c r="H386" i="5"/>
  <c r="G386" i="5"/>
  <c r="F386" i="5"/>
  <c r="E386" i="5"/>
  <c r="D386" i="5"/>
  <c r="C386" i="5"/>
  <c r="B386" i="5"/>
  <c r="H385" i="5"/>
  <c r="G385" i="5"/>
  <c r="F385" i="5"/>
  <c r="E385" i="5"/>
  <c r="D385" i="5"/>
  <c r="C385" i="5"/>
  <c r="B385" i="5"/>
  <c r="H384" i="5"/>
  <c r="G384" i="5"/>
  <c r="F384" i="5"/>
  <c r="E384" i="5"/>
  <c r="D384" i="5"/>
  <c r="C384" i="5"/>
  <c r="B384" i="5"/>
  <c r="H383" i="5"/>
  <c r="G383" i="5"/>
  <c r="F383" i="5"/>
  <c r="E383" i="5"/>
  <c r="D383" i="5"/>
  <c r="C383" i="5"/>
  <c r="B383" i="5"/>
  <c r="H382" i="5"/>
  <c r="G382" i="5"/>
  <c r="F382" i="5"/>
  <c r="E382" i="5"/>
  <c r="D382" i="5"/>
  <c r="C382" i="5"/>
  <c r="B382" i="5"/>
  <c r="H381" i="5"/>
  <c r="G381" i="5"/>
  <c r="F381" i="5"/>
  <c r="E381" i="5"/>
  <c r="D381" i="5"/>
  <c r="C381" i="5"/>
  <c r="B381" i="5"/>
  <c r="H380" i="5"/>
  <c r="G380" i="5"/>
  <c r="F380" i="5"/>
  <c r="E380" i="5"/>
  <c r="D380" i="5"/>
  <c r="C380" i="5"/>
  <c r="B380" i="5"/>
  <c r="H379" i="5"/>
  <c r="G379" i="5"/>
  <c r="F379" i="5"/>
  <c r="E379" i="5"/>
  <c r="D379" i="5"/>
  <c r="C379" i="5"/>
  <c r="B379" i="5"/>
  <c r="H378" i="5"/>
  <c r="G378" i="5"/>
  <c r="F378" i="5"/>
  <c r="E378" i="5"/>
  <c r="D378" i="5"/>
  <c r="C378" i="5"/>
  <c r="B378" i="5"/>
  <c r="H377" i="5"/>
  <c r="G377" i="5"/>
  <c r="F377" i="5"/>
  <c r="E377" i="5"/>
  <c r="D377" i="5"/>
  <c r="C377" i="5"/>
  <c r="B377" i="5"/>
  <c r="H376" i="5"/>
  <c r="G376" i="5"/>
  <c r="F376" i="5"/>
  <c r="E376" i="5"/>
  <c r="D376" i="5"/>
  <c r="C376" i="5"/>
  <c r="B376" i="5"/>
  <c r="H375" i="5"/>
  <c r="G375" i="5"/>
  <c r="F375" i="5"/>
  <c r="E375" i="5"/>
  <c r="D375" i="5"/>
  <c r="C375" i="5"/>
  <c r="B375" i="5"/>
  <c r="H374" i="5"/>
  <c r="G374" i="5"/>
  <c r="F374" i="5"/>
  <c r="E374" i="5"/>
  <c r="D374" i="5"/>
  <c r="C374" i="5"/>
  <c r="B374" i="5"/>
  <c r="H373" i="5"/>
  <c r="G373" i="5"/>
  <c r="F373" i="5"/>
  <c r="E373" i="5"/>
  <c r="D373" i="5"/>
  <c r="C373" i="5"/>
  <c r="B373" i="5"/>
  <c r="H372" i="5"/>
  <c r="G372" i="5"/>
  <c r="F372" i="5"/>
  <c r="E372" i="5"/>
  <c r="D372" i="5"/>
  <c r="C372" i="5"/>
  <c r="B372" i="5"/>
  <c r="H371" i="5"/>
  <c r="G371" i="5"/>
  <c r="F371" i="5"/>
  <c r="E371" i="5"/>
  <c r="D371" i="5"/>
  <c r="C371" i="5"/>
  <c r="B371" i="5"/>
  <c r="H370" i="5"/>
  <c r="G370" i="5"/>
  <c r="F370" i="5"/>
  <c r="E370" i="5"/>
  <c r="D370" i="5"/>
  <c r="C370" i="5"/>
  <c r="B370" i="5"/>
  <c r="H369" i="5"/>
  <c r="G369" i="5"/>
  <c r="F369" i="5"/>
  <c r="E369" i="5"/>
  <c r="D369" i="5"/>
  <c r="C369" i="5"/>
  <c r="B369" i="5"/>
  <c r="H368" i="5"/>
  <c r="G368" i="5"/>
  <c r="F368" i="5"/>
  <c r="E368" i="5"/>
  <c r="D368" i="5"/>
  <c r="C368" i="5"/>
  <c r="B368" i="5"/>
  <c r="H367" i="5"/>
  <c r="G367" i="5"/>
  <c r="F367" i="5"/>
  <c r="E367" i="5"/>
  <c r="D367" i="5"/>
  <c r="C367" i="5"/>
  <c r="B367" i="5"/>
  <c r="H366" i="5"/>
  <c r="G366" i="5"/>
  <c r="F366" i="5"/>
  <c r="E366" i="5"/>
  <c r="D366" i="5"/>
  <c r="C366" i="5"/>
  <c r="B366" i="5"/>
  <c r="H365" i="5"/>
  <c r="G365" i="5"/>
  <c r="F365" i="5"/>
  <c r="E365" i="5"/>
  <c r="D365" i="5"/>
  <c r="C365" i="5"/>
  <c r="B365" i="5"/>
  <c r="H364" i="5"/>
  <c r="G364" i="5"/>
  <c r="F364" i="5"/>
  <c r="E364" i="5"/>
  <c r="D364" i="5"/>
  <c r="C364" i="5"/>
  <c r="B364" i="5"/>
  <c r="H363" i="5"/>
  <c r="G363" i="5"/>
  <c r="F363" i="5"/>
  <c r="E363" i="5"/>
  <c r="D363" i="5"/>
  <c r="C363" i="5"/>
  <c r="B363" i="5"/>
  <c r="H362" i="5"/>
  <c r="G362" i="5"/>
  <c r="F362" i="5"/>
  <c r="E362" i="5"/>
  <c r="D362" i="5"/>
  <c r="C362" i="5"/>
  <c r="B362" i="5"/>
  <c r="H361" i="5"/>
  <c r="G361" i="5"/>
  <c r="F361" i="5"/>
  <c r="E361" i="5"/>
  <c r="D361" i="5"/>
  <c r="C361" i="5"/>
  <c r="B361" i="5"/>
  <c r="H360" i="5"/>
  <c r="G360" i="5"/>
  <c r="F360" i="5"/>
  <c r="E360" i="5"/>
  <c r="D360" i="5"/>
  <c r="C360" i="5"/>
  <c r="B360" i="5"/>
  <c r="H359" i="5"/>
  <c r="G359" i="5"/>
  <c r="F359" i="5"/>
  <c r="E359" i="5"/>
  <c r="D359" i="5"/>
  <c r="C359" i="5"/>
  <c r="B359" i="5"/>
  <c r="H358" i="5"/>
  <c r="G358" i="5"/>
  <c r="F358" i="5"/>
  <c r="E358" i="5"/>
  <c r="D358" i="5"/>
  <c r="C358" i="5"/>
  <c r="B358" i="5"/>
  <c r="H357" i="5"/>
  <c r="G357" i="5"/>
  <c r="F357" i="5"/>
  <c r="E357" i="5"/>
  <c r="D357" i="5"/>
  <c r="C357" i="5"/>
  <c r="B357" i="5"/>
  <c r="H356" i="5"/>
  <c r="G356" i="5"/>
  <c r="F356" i="5"/>
  <c r="E356" i="5"/>
  <c r="D356" i="5"/>
  <c r="C356" i="5"/>
  <c r="B356" i="5"/>
  <c r="H355" i="5"/>
  <c r="G355" i="5"/>
  <c r="F355" i="5"/>
  <c r="E355" i="5"/>
  <c r="D355" i="5"/>
  <c r="C355" i="5"/>
  <c r="B355" i="5"/>
  <c r="H354" i="5"/>
  <c r="G354" i="5"/>
  <c r="F354" i="5"/>
  <c r="E354" i="5"/>
  <c r="D354" i="5"/>
  <c r="C354" i="5"/>
  <c r="B354" i="5"/>
  <c r="H353" i="5"/>
  <c r="G353" i="5"/>
  <c r="F353" i="5"/>
  <c r="E353" i="5"/>
  <c r="D353" i="5"/>
  <c r="C353" i="5"/>
  <c r="B353" i="5"/>
  <c r="H352" i="5"/>
  <c r="G352" i="5"/>
  <c r="F352" i="5"/>
  <c r="E352" i="5"/>
  <c r="D352" i="5"/>
  <c r="C352" i="5"/>
  <c r="B352" i="5"/>
  <c r="H351" i="5"/>
  <c r="G351" i="5"/>
  <c r="F351" i="5"/>
  <c r="E351" i="5"/>
  <c r="D351" i="5"/>
  <c r="C351" i="5"/>
  <c r="B351" i="5"/>
  <c r="H350" i="5"/>
  <c r="G350" i="5"/>
  <c r="F350" i="5"/>
  <c r="E350" i="5"/>
  <c r="D350" i="5"/>
  <c r="C350" i="5"/>
  <c r="B350" i="5"/>
  <c r="H349" i="5"/>
  <c r="G349" i="5"/>
  <c r="F349" i="5"/>
  <c r="E349" i="5"/>
  <c r="D349" i="5"/>
  <c r="C349" i="5"/>
  <c r="B349" i="5"/>
  <c r="H348" i="5"/>
  <c r="G348" i="5"/>
  <c r="F348" i="5"/>
  <c r="E348" i="5"/>
  <c r="D348" i="5"/>
  <c r="C348" i="5"/>
  <c r="B348" i="5"/>
  <c r="H347" i="5"/>
  <c r="G347" i="5"/>
  <c r="F347" i="5"/>
  <c r="E347" i="5"/>
  <c r="D347" i="5"/>
  <c r="C347" i="5"/>
  <c r="B347" i="5"/>
  <c r="H346" i="5"/>
  <c r="G346" i="5"/>
  <c r="F346" i="5"/>
  <c r="E346" i="5"/>
  <c r="D346" i="5"/>
  <c r="C346" i="5"/>
  <c r="B346" i="5"/>
  <c r="H345" i="5"/>
  <c r="G345" i="5"/>
  <c r="F345" i="5"/>
  <c r="E345" i="5"/>
  <c r="D345" i="5"/>
  <c r="C345" i="5"/>
  <c r="B345" i="5"/>
  <c r="H344" i="5"/>
  <c r="G344" i="5"/>
  <c r="F344" i="5"/>
  <c r="E344" i="5"/>
  <c r="D344" i="5"/>
  <c r="C344" i="5"/>
  <c r="B344" i="5"/>
  <c r="H343" i="5"/>
  <c r="G343" i="5"/>
  <c r="F343" i="5"/>
  <c r="E343" i="5"/>
  <c r="D343" i="5"/>
  <c r="C343" i="5"/>
  <c r="B343" i="5"/>
  <c r="H342" i="5"/>
  <c r="G342" i="5"/>
  <c r="F342" i="5"/>
  <c r="E342" i="5"/>
  <c r="D342" i="5"/>
  <c r="C342" i="5"/>
  <c r="B342" i="5"/>
  <c r="H341" i="5"/>
  <c r="G341" i="5"/>
  <c r="F341" i="5"/>
  <c r="E341" i="5"/>
  <c r="D341" i="5"/>
  <c r="C341" i="5"/>
  <c r="B341" i="5"/>
  <c r="H340" i="5"/>
  <c r="G340" i="5"/>
  <c r="F340" i="5"/>
  <c r="E340" i="5"/>
  <c r="D340" i="5"/>
  <c r="C340" i="5"/>
  <c r="B340" i="5"/>
  <c r="H339" i="5"/>
  <c r="G339" i="5"/>
  <c r="F339" i="5"/>
  <c r="E339" i="5"/>
  <c r="D339" i="5"/>
  <c r="C339" i="5"/>
  <c r="B339" i="5"/>
  <c r="H338" i="5"/>
  <c r="G338" i="5"/>
  <c r="F338" i="5"/>
  <c r="E338" i="5"/>
  <c r="D338" i="5"/>
  <c r="C338" i="5"/>
  <c r="B338" i="5"/>
  <c r="H337" i="5"/>
  <c r="G337" i="5"/>
  <c r="F337" i="5"/>
  <c r="E337" i="5"/>
  <c r="D337" i="5"/>
  <c r="C337" i="5"/>
  <c r="B337" i="5"/>
  <c r="H336" i="5"/>
  <c r="G336" i="5"/>
  <c r="F336" i="5"/>
  <c r="E336" i="5"/>
  <c r="D336" i="5"/>
  <c r="C336" i="5"/>
  <c r="B336" i="5"/>
  <c r="H335" i="5"/>
  <c r="G335" i="5"/>
  <c r="F335" i="5"/>
  <c r="E335" i="5"/>
  <c r="D335" i="5"/>
  <c r="C335" i="5"/>
  <c r="B335" i="5"/>
  <c r="H334" i="5"/>
  <c r="G334" i="5"/>
  <c r="F334" i="5"/>
  <c r="E334" i="5"/>
  <c r="D334" i="5"/>
  <c r="C334" i="5"/>
  <c r="B334" i="5"/>
  <c r="H333" i="5"/>
  <c r="G333" i="5"/>
  <c r="F333" i="5"/>
  <c r="E333" i="5"/>
  <c r="D333" i="5"/>
  <c r="C333" i="5"/>
  <c r="B333" i="5"/>
  <c r="H332" i="5"/>
  <c r="G332" i="5"/>
  <c r="F332" i="5"/>
  <c r="E332" i="5"/>
  <c r="D332" i="5"/>
  <c r="C332" i="5"/>
  <c r="B332" i="5"/>
  <c r="H331" i="5"/>
  <c r="G331" i="5"/>
  <c r="F331" i="5"/>
  <c r="E331" i="5"/>
  <c r="D331" i="5"/>
  <c r="C331" i="5"/>
  <c r="B331" i="5"/>
  <c r="H330" i="5"/>
  <c r="G330" i="5"/>
  <c r="F330" i="5"/>
  <c r="E330" i="5"/>
  <c r="D330" i="5"/>
  <c r="C330" i="5"/>
  <c r="B330" i="5"/>
  <c r="H329" i="5"/>
  <c r="G329" i="5"/>
  <c r="F329" i="5"/>
  <c r="E329" i="5"/>
  <c r="D329" i="5"/>
  <c r="C329" i="5"/>
  <c r="B329" i="5"/>
  <c r="H328" i="5"/>
  <c r="G328" i="5"/>
  <c r="F328" i="5"/>
  <c r="E328" i="5"/>
  <c r="D328" i="5"/>
  <c r="C328" i="5"/>
  <c r="B328" i="5"/>
  <c r="H327" i="5"/>
  <c r="G327" i="5"/>
  <c r="F327" i="5"/>
  <c r="E327" i="5"/>
  <c r="D327" i="5"/>
  <c r="C327" i="5"/>
  <c r="B327" i="5"/>
  <c r="H326" i="5"/>
  <c r="G326" i="5"/>
  <c r="F326" i="5"/>
  <c r="E326" i="5"/>
  <c r="D326" i="5"/>
  <c r="C326" i="5"/>
  <c r="B326" i="5"/>
  <c r="H325" i="5"/>
  <c r="G325" i="5"/>
  <c r="F325" i="5"/>
  <c r="E325" i="5"/>
  <c r="D325" i="5"/>
  <c r="C325" i="5"/>
  <c r="B325" i="5"/>
  <c r="H324" i="5"/>
  <c r="G324" i="5"/>
  <c r="F324" i="5"/>
  <c r="E324" i="5"/>
  <c r="D324" i="5"/>
  <c r="C324" i="5"/>
  <c r="B324" i="5"/>
  <c r="H323" i="5"/>
  <c r="G323" i="5"/>
  <c r="F323" i="5"/>
  <c r="E323" i="5"/>
  <c r="D323" i="5"/>
  <c r="C323" i="5"/>
  <c r="B323" i="5"/>
  <c r="H322" i="5"/>
  <c r="G322" i="5"/>
  <c r="F322" i="5"/>
  <c r="E322" i="5"/>
  <c r="D322" i="5"/>
  <c r="C322" i="5"/>
  <c r="B322" i="5"/>
  <c r="H321" i="5"/>
  <c r="G321" i="5"/>
  <c r="F321" i="5"/>
  <c r="E321" i="5"/>
  <c r="D321" i="5"/>
  <c r="C321" i="5"/>
  <c r="B321" i="5"/>
  <c r="H320" i="5"/>
  <c r="G320" i="5"/>
  <c r="F320" i="5"/>
  <c r="E320" i="5"/>
  <c r="D320" i="5"/>
  <c r="C320" i="5"/>
  <c r="B320" i="5"/>
  <c r="H319" i="5"/>
  <c r="G319" i="5"/>
  <c r="F319" i="5"/>
  <c r="E319" i="5"/>
  <c r="D319" i="5"/>
  <c r="C319" i="5"/>
  <c r="B319" i="5"/>
  <c r="H318" i="5"/>
  <c r="G318" i="5"/>
  <c r="F318" i="5"/>
  <c r="E318" i="5"/>
  <c r="D318" i="5"/>
  <c r="C318" i="5"/>
  <c r="B318" i="5"/>
  <c r="H317" i="5"/>
  <c r="G317" i="5"/>
  <c r="F317" i="5"/>
  <c r="E317" i="5"/>
  <c r="D317" i="5"/>
  <c r="C317" i="5"/>
  <c r="B317" i="5"/>
  <c r="H316" i="5"/>
  <c r="G316" i="5"/>
  <c r="F316" i="5"/>
  <c r="E316" i="5"/>
  <c r="D316" i="5"/>
  <c r="C316" i="5"/>
  <c r="B316" i="5"/>
  <c r="H315" i="5"/>
  <c r="G315" i="5"/>
  <c r="F315" i="5"/>
  <c r="E315" i="5"/>
  <c r="D315" i="5"/>
  <c r="C315" i="5"/>
  <c r="B315" i="5"/>
  <c r="H314" i="5"/>
  <c r="G314" i="5"/>
  <c r="F314" i="5"/>
  <c r="E314" i="5"/>
  <c r="D314" i="5"/>
  <c r="C314" i="5"/>
  <c r="B314" i="5"/>
  <c r="H313" i="5"/>
  <c r="G313" i="5"/>
  <c r="F313" i="5"/>
  <c r="E313" i="5"/>
  <c r="D313" i="5"/>
  <c r="C313" i="5"/>
  <c r="B313" i="5"/>
  <c r="H312" i="5"/>
  <c r="G312" i="5"/>
  <c r="F312" i="5"/>
  <c r="E312" i="5"/>
  <c r="D312" i="5"/>
  <c r="C312" i="5"/>
  <c r="B312" i="5"/>
  <c r="H311" i="5"/>
  <c r="G311" i="5"/>
  <c r="F311" i="5"/>
  <c r="E311" i="5"/>
  <c r="D311" i="5"/>
  <c r="C311" i="5"/>
  <c r="B311" i="5"/>
  <c r="H310" i="5"/>
  <c r="G310" i="5"/>
  <c r="F310" i="5"/>
  <c r="E310" i="5"/>
  <c r="D310" i="5"/>
  <c r="C310" i="5"/>
  <c r="B310" i="5"/>
  <c r="F309" i="5"/>
  <c r="E309" i="5"/>
  <c r="D309" i="5"/>
  <c r="C309" i="5"/>
  <c r="B309" i="5"/>
  <c r="F308" i="5"/>
  <c r="E308" i="5"/>
  <c r="D308" i="5"/>
  <c r="C308" i="5"/>
  <c r="B308" i="5"/>
  <c r="F307" i="5"/>
  <c r="E307" i="5"/>
  <c r="D307" i="5"/>
  <c r="C307" i="5"/>
  <c r="B307" i="5"/>
  <c r="F306" i="5"/>
  <c r="E306" i="5"/>
  <c r="D306" i="5"/>
  <c r="C306" i="5"/>
  <c r="B306" i="5"/>
  <c r="F305" i="5"/>
  <c r="E305" i="5"/>
  <c r="D305" i="5"/>
  <c r="C305" i="5"/>
  <c r="B305" i="5"/>
  <c r="F304" i="5"/>
  <c r="E304" i="5"/>
  <c r="D304" i="5"/>
  <c r="C304" i="5"/>
  <c r="B304" i="5"/>
  <c r="F303" i="5"/>
  <c r="E303" i="5"/>
  <c r="D303" i="5"/>
  <c r="C303" i="5"/>
  <c r="B303" i="5"/>
  <c r="F302" i="5"/>
  <c r="E302" i="5"/>
  <c r="D302" i="5"/>
  <c r="C302" i="5"/>
  <c r="B302" i="5"/>
  <c r="F301" i="5"/>
  <c r="E301" i="5"/>
  <c r="D301" i="5"/>
  <c r="C301" i="5"/>
  <c r="B301" i="5"/>
  <c r="F300" i="5"/>
  <c r="E300" i="5"/>
  <c r="D300" i="5"/>
  <c r="C300" i="5"/>
  <c r="B300" i="5"/>
  <c r="F299" i="5"/>
  <c r="E299" i="5"/>
  <c r="D299" i="5"/>
  <c r="C299" i="5"/>
  <c r="B299" i="5"/>
  <c r="F298" i="5"/>
  <c r="E298" i="5"/>
  <c r="D298" i="5"/>
  <c r="C298" i="5"/>
  <c r="B298" i="5"/>
  <c r="F297" i="5"/>
  <c r="E297" i="5"/>
  <c r="D297" i="5"/>
  <c r="C297" i="5"/>
  <c r="B297" i="5"/>
  <c r="F296" i="5"/>
  <c r="E296" i="5"/>
  <c r="D296" i="5"/>
  <c r="C296" i="5"/>
  <c r="B296" i="5"/>
  <c r="F295" i="5"/>
  <c r="E295" i="5"/>
  <c r="D295" i="5"/>
  <c r="C295" i="5"/>
  <c r="B295" i="5"/>
  <c r="F294" i="5"/>
  <c r="E294" i="5"/>
  <c r="D294" i="5"/>
  <c r="C294" i="5"/>
  <c r="B294" i="5"/>
  <c r="F293" i="5"/>
  <c r="E293" i="5"/>
  <c r="D293" i="5"/>
  <c r="C293" i="5"/>
  <c r="B293" i="5"/>
  <c r="F292" i="5"/>
  <c r="E292" i="5"/>
  <c r="D292" i="5"/>
  <c r="C292" i="5"/>
  <c r="B292" i="5"/>
  <c r="F291" i="5"/>
  <c r="E291" i="5"/>
  <c r="D291" i="5"/>
  <c r="C291" i="5"/>
  <c r="B291" i="5"/>
  <c r="F290" i="5"/>
  <c r="E290" i="5"/>
  <c r="D290" i="5"/>
  <c r="C290" i="5"/>
  <c r="B290" i="5"/>
  <c r="F289" i="5"/>
  <c r="E289" i="5"/>
  <c r="D289" i="5"/>
  <c r="C289" i="5"/>
  <c r="B289" i="5"/>
  <c r="F288" i="5"/>
  <c r="E288" i="5"/>
  <c r="D288" i="5"/>
  <c r="C288" i="5"/>
  <c r="B288" i="5"/>
  <c r="F287" i="5"/>
  <c r="E287" i="5"/>
  <c r="D287" i="5"/>
  <c r="C287" i="5"/>
  <c r="B287" i="5"/>
  <c r="F286" i="5"/>
  <c r="E286" i="5"/>
  <c r="D286" i="5"/>
  <c r="C286" i="5"/>
  <c r="B286" i="5"/>
  <c r="F285" i="5"/>
  <c r="E285" i="5"/>
  <c r="D285" i="5"/>
  <c r="C285" i="5"/>
  <c r="B285" i="5"/>
  <c r="F284" i="5"/>
  <c r="E284" i="5"/>
  <c r="D284" i="5"/>
  <c r="C284" i="5"/>
  <c r="B284" i="5"/>
  <c r="F283" i="5"/>
  <c r="E283" i="5"/>
  <c r="D283" i="5"/>
  <c r="C283" i="5"/>
  <c r="B283" i="5"/>
  <c r="F282" i="5"/>
  <c r="E282" i="5"/>
  <c r="D282" i="5"/>
  <c r="C282" i="5"/>
  <c r="B282" i="5"/>
  <c r="F281" i="5"/>
  <c r="E281" i="5"/>
  <c r="D281" i="5"/>
  <c r="C281" i="5"/>
  <c r="B281" i="5"/>
  <c r="F280" i="5"/>
  <c r="E280" i="5"/>
  <c r="D280" i="5"/>
  <c r="C280" i="5"/>
  <c r="B280" i="5"/>
  <c r="F279" i="5"/>
  <c r="E279" i="5"/>
  <c r="D279" i="5"/>
  <c r="C279" i="5"/>
  <c r="B279" i="5"/>
  <c r="F278" i="5"/>
  <c r="E278" i="5"/>
  <c r="D278" i="5"/>
  <c r="C278" i="5"/>
  <c r="B278" i="5"/>
  <c r="F277" i="5"/>
  <c r="E277" i="5"/>
  <c r="D277" i="5"/>
  <c r="C277" i="5"/>
  <c r="B277" i="5"/>
  <c r="F276" i="5"/>
  <c r="E276" i="5"/>
  <c r="D276" i="5"/>
  <c r="C276" i="5"/>
  <c r="B276" i="5"/>
  <c r="F275" i="5"/>
  <c r="E275" i="5"/>
  <c r="D275" i="5"/>
  <c r="C275" i="5"/>
  <c r="B275" i="5"/>
  <c r="F274" i="5"/>
  <c r="E274" i="5"/>
  <c r="D274" i="5"/>
  <c r="C274" i="5"/>
  <c r="B274" i="5"/>
  <c r="F273" i="5"/>
  <c r="E273" i="5"/>
  <c r="D273" i="5"/>
  <c r="C273" i="5"/>
  <c r="B273" i="5"/>
  <c r="F272" i="5"/>
  <c r="E272" i="5"/>
  <c r="D272" i="5"/>
  <c r="C272" i="5"/>
  <c r="B272" i="5"/>
  <c r="F271" i="5"/>
  <c r="E271" i="5"/>
  <c r="D271" i="5"/>
  <c r="C271" i="5"/>
  <c r="B271" i="5"/>
  <c r="F270" i="5"/>
  <c r="E270" i="5"/>
  <c r="D270" i="5"/>
  <c r="C270" i="5"/>
  <c r="B270" i="5"/>
  <c r="F269" i="5"/>
  <c r="E269" i="5"/>
  <c r="D269" i="5"/>
  <c r="C269" i="5"/>
  <c r="B269" i="5"/>
  <c r="F268" i="5"/>
  <c r="E268" i="5"/>
  <c r="D268" i="5"/>
  <c r="C268" i="5"/>
  <c r="B268" i="5"/>
  <c r="F267" i="5"/>
  <c r="E267" i="5"/>
  <c r="D267" i="5"/>
  <c r="C267" i="5"/>
  <c r="B267" i="5"/>
  <c r="F266" i="5"/>
  <c r="E266" i="5"/>
  <c r="D266" i="5"/>
  <c r="C266" i="5"/>
  <c r="B266" i="5"/>
  <c r="F265" i="5"/>
  <c r="E265" i="5"/>
  <c r="D265" i="5"/>
  <c r="C265" i="5"/>
  <c r="B265" i="5"/>
  <c r="F264" i="5"/>
  <c r="E264" i="5"/>
  <c r="D264" i="5"/>
  <c r="C264" i="5"/>
  <c r="B264" i="5"/>
  <c r="F263" i="5"/>
  <c r="E263" i="5"/>
  <c r="D263" i="5"/>
  <c r="C263" i="5"/>
  <c r="B263" i="5"/>
  <c r="F262" i="5"/>
  <c r="E262" i="5"/>
  <c r="D262" i="5"/>
  <c r="C262" i="5"/>
  <c r="B262" i="5"/>
  <c r="F261" i="5"/>
  <c r="E261" i="5"/>
  <c r="D261" i="5"/>
  <c r="C261" i="5"/>
  <c r="B261" i="5"/>
  <c r="F260" i="5"/>
  <c r="E260" i="5"/>
  <c r="D260" i="5"/>
  <c r="C260" i="5"/>
  <c r="B260" i="5"/>
  <c r="F259" i="5"/>
  <c r="E259" i="5"/>
  <c r="D259" i="5"/>
  <c r="C259" i="5"/>
  <c r="B259" i="5"/>
  <c r="F258" i="5"/>
  <c r="E258" i="5"/>
  <c r="D258" i="5"/>
  <c r="C258" i="5"/>
  <c r="B258" i="5"/>
  <c r="F257" i="5"/>
  <c r="E257" i="5"/>
  <c r="D257" i="5"/>
  <c r="C257" i="5"/>
  <c r="B257" i="5"/>
  <c r="F256" i="5"/>
  <c r="E256" i="5"/>
  <c r="D256" i="5"/>
  <c r="C256" i="5"/>
  <c r="B256" i="5"/>
  <c r="F255" i="5"/>
  <c r="E255" i="5"/>
  <c r="D255" i="5"/>
  <c r="C255" i="5"/>
  <c r="B255" i="5"/>
  <c r="F254" i="5"/>
  <c r="E254" i="5"/>
  <c r="D254" i="5"/>
  <c r="C254" i="5"/>
  <c r="B254" i="5"/>
  <c r="F253" i="5"/>
  <c r="E253" i="5"/>
  <c r="D253" i="5"/>
  <c r="C253" i="5"/>
  <c r="B253" i="5"/>
  <c r="F252" i="5"/>
  <c r="E252" i="5"/>
  <c r="D252" i="5"/>
  <c r="C252" i="5"/>
  <c r="B252" i="5"/>
  <c r="F251" i="5"/>
  <c r="E251" i="5"/>
  <c r="D251" i="5"/>
  <c r="C251" i="5"/>
  <c r="B251" i="5"/>
  <c r="F250" i="5"/>
  <c r="E250" i="5"/>
  <c r="D250" i="5"/>
  <c r="C250" i="5"/>
  <c r="B250" i="5"/>
  <c r="F249" i="5"/>
  <c r="E249" i="5"/>
  <c r="D249" i="5"/>
  <c r="C249" i="5"/>
  <c r="B249" i="5"/>
  <c r="F248" i="5"/>
  <c r="E248" i="5"/>
  <c r="D248" i="5"/>
  <c r="C248" i="5"/>
  <c r="B248" i="5"/>
  <c r="F247" i="5"/>
  <c r="E247" i="5"/>
  <c r="D247" i="5"/>
  <c r="C247" i="5"/>
  <c r="B247" i="5"/>
  <c r="F246" i="5"/>
  <c r="E246" i="5"/>
  <c r="D246" i="5"/>
  <c r="C246" i="5"/>
  <c r="B246" i="5"/>
  <c r="F245" i="5"/>
  <c r="E245" i="5"/>
  <c r="D245" i="5"/>
  <c r="C245" i="5"/>
  <c r="B245" i="5"/>
  <c r="F244" i="5"/>
  <c r="E244" i="5"/>
  <c r="D244" i="5"/>
  <c r="C244" i="5"/>
  <c r="B244" i="5"/>
  <c r="F243" i="5"/>
  <c r="E243" i="5"/>
  <c r="D243" i="5"/>
  <c r="C243" i="5"/>
  <c r="B243" i="5"/>
  <c r="F242" i="5"/>
  <c r="E242" i="5"/>
  <c r="D242" i="5"/>
  <c r="C242" i="5"/>
  <c r="B242" i="5"/>
  <c r="F241" i="5"/>
  <c r="E241" i="5"/>
  <c r="D241" i="5"/>
  <c r="C241" i="5"/>
  <c r="B241" i="5"/>
  <c r="F240" i="5"/>
  <c r="E240" i="5"/>
  <c r="D240" i="5"/>
  <c r="C240" i="5"/>
  <c r="B240" i="5"/>
  <c r="F239" i="5"/>
  <c r="E239" i="5"/>
  <c r="D239" i="5"/>
  <c r="C239" i="5"/>
  <c r="B239" i="5"/>
  <c r="F238" i="5"/>
  <c r="E238" i="5"/>
  <c r="D238" i="5"/>
  <c r="C238" i="5"/>
  <c r="B238" i="5"/>
  <c r="F237" i="5"/>
  <c r="E237" i="5"/>
  <c r="D237" i="5"/>
  <c r="C237" i="5"/>
  <c r="B237" i="5"/>
  <c r="F236" i="5"/>
  <c r="E236" i="5"/>
  <c r="D236" i="5"/>
  <c r="C236" i="5"/>
  <c r="B236" i="5"/>
  <c r="F235" i="5"/>
  <c r="E235" i="5"/>
  <c r="D235" i="5"/>
  <c r="C235" i="5"/>
  <c r="B235" i="5"/>
  <c r="F234" i="5"/>
  <c r="E234" i="5"/>
  <c r="D234" i="5"/>
  <c r="C234" i="5"/>
  <c r="B234" i="5"/>
  <c r="F233" i="5"/>
  <c r="E233" i="5"/>
  <c r="D233" i="5"/>
  <c r="C233" i="5"/>
  <c r="B233" i="5"/>
  <c r="F232" i="5"/>
  <c r="E232" i="5"/>
  <c r="D232" i="5"/>
  <c r="C232" i="5"/>
  <c r="B232" i="5"/>
  <c r="F231" i="5"/>
  <c r="E231" i="5"/>
  <c r="D231" i="5"/>
  <c r="C231" i="5"/>
  <c r="B231" i="5"/>
  <c r="F230" i="5"/>
  <c r="E230" i="5"/>
  <c r="D230" i="5"/>
  <c r="C230" i="5"/>
  <c r="B230" i="5"/>
  <c r="F229" i="5"/>
  <c r="E229" i="5"/>
  <c r="D229" i="5"/>
  <c r="C229" i="5"/>
  <c r="B229" i="5"/>
  <c r="F228" i="5"/>
  <c r="E228" i="5"/>
  <c r="D228" i="5"/>
  <c r="C228" i="5"/>
  <c r="B228" i="5"/>
  <c r="F227" i="5"/>
  <c r="E227" i="5"/>
  <c r="D227" i="5"/>
  <c r="C227" i="5"/>
  <c r="B227" i="5"/>
  <c r="F226" i="5"/>
  <c r="E226" i="5"/>
  <c r="D226" i="5"/>
  <c r="C226" i="5"/>
  <c r="B226" i="5"/>
  <c r="F225" i="5"/>
  <c r="E225" i="5"/>
  <c r="D225" i="5"/>
  <c r="C225" i="5"/>
  <c r="B225" i="5"/>
  <c r="F224" i="5"/>
  <c r="E224" i="5"/>
  <c r="D224" i="5"/>
  <c r="C224" i="5"/>
  <c r="B224" i="5"/>
  <c r="F223" i="5"/>
  <c r="E223" i="5"/>
  <c r="D223" i="5"/>
  <c r="C223" i="5"/>
  <c r="B223" i="5"/>
  <c r="F222" i="5"/>
  <c r="E222" i="5"/>
  <c r="D222" i="5"/>
  <c r="C222" i="5"/>
  <c r="B222" i="5"/>
  <c r="F221" i="5"/>
  <c r="E221" i="5"/>
  <c r="D221" i="5"/>
  <c r="C221" i="5"/>
  <c r="B221" i="5"/>
  <c r="F220" i="5"/>
  <c r="E220" i="5"/>
  <c r="D220" i="5"/>
  <c r="C220" i="5"/>
  <c r="B220" i="5"/>
  <c r="F219" i="5"/>
  <c r="E219" i="5"/>
  <c r="D219" i="5"/>
  <c r="C219" i="5"/>
  <c r="B219" i="5"/>
  <c r="F218" i="5"/>
  <c r="E218" i="5"/>
  <c r="D218" i="5"/>
  <c r="C218" i="5"/>
  <c r="B218" i="5"/>
  <c r="F217" i="5"/>
  <c r="E217" i="5"/>
  <c r="D217" i="5"/>
  <c r="C217" i="5"/>
  <c r="B217" i="5"/>
  <c r="F216" i="5"/>
  <c r="E216" i="5"/>
  <c r="D216" i="5"/>
  <c r="C216" i="5"/>
  <c r="B216" i="5"/>
  <c r="F215" i="5"/>
  <c r="E215" i="5"/>
  <c r="D215" i="5"/>
  <c r="C215" i="5"/>
  <c r="B215" i="5"/>
  <c r="F214" i="5"/>
  <c r="E214" i="5"/>
  <c r="D214" i="5"/>
  <c r="C214" i="5"/>
  <c r="B214" i="5"/>
  <c r="F213" i="5"/>
  <c r="E213" i="5"/>
  <c r="D213" i="5"/>
  <c r="C213" i="5"/>
  <c r="B213" i="5"/>
  <c r="F212" i="5"/>
  <c r="E212" i="5"/>
  <c r="D212" i="5"/>
  <c r="C212" i="5"/>
  <c r="B212" i="5"/>
  <c r="F211" i="5"/>
  <c r="E211" i="5"/>
  <c r="D211" i="5"/>
  <c r="C211" i="5"/>
  <c r="B211" i="5"/>
  <c r="F210" i="5"/>
  <c r="E210" i="5"/>
  <c r="D210" i="5"/>
  <c r="C210" i="5"/>
  <c r="B210" i="5"/>
  <c r="F209" i="5"/>
  <c r="E209" i="5"/>
  <c r="D209" i="5"/>
  <c r="C209" i="5"/>
  <c r="B209" i="5"/>
  <c r="F208" i="5"/>
  <c r="E208" i="5"/>
  <c r="D208" i="5"/>
  <c r="C208" i="5"/>
  <c r="B208" i="5"/>
  <c r="F207" i="5"/>
  <c r="E207" i="5"/>
  <c r="D207" i="5"/>
  <c r="C207" i="5"/>
  <c r="B207" i="5"/>
  <c r="F206" i="5"/>
  <c r="E206" i="5"/>
  <c r="D206" i="5"/>
  <c r="C206" i="5"/>
  <c r="B206" i="5"/>
  <c r="F205" i="5"/>
  <c r="E205" i="5"/>
  <c r="D205" i="5"/>
  <c r="C205" i="5"/>
  <c r="B205" i="5"/>
  <c r="F204" i="5"/>
  <c r="E204" i="5"/>
  <c r="D204" i="5"/>
  <c r="C204" i="5"/>
  <c r="B204" i="5"/>
  <c r="F203" i="5"/>
  <c r="E203" i="5"/>
  <c r="D203" i="5"/>
  <c r="C203" i="5"/>
  <c r="B203" i="5"/>
  <c r="F202" i="5"/>
  <c r="E202" i="5"/>
  <c r="D202" i="5"/>
  <c r="C202" i="5"/>
  <c r="B202" i="5"/>
  <c r="F201" i="5"/>
  <c r="E201" i="5"/>
  <c r="D201" i="5"/>
  <c r="C201" i="5"/>
  <c r="B201" i="5"/>
  <c r="F200" i="5"/>
  <c r="E200" i="5"/>
  <c r="D200" i="5"/>
  <c r="C200" i="5"/>
  <c r="B200" i="5"/>
  <c r="F199" i="5"/>
  <c r="E199" i="5"/>
  <c r="D199" i="5"/>
  <c r="C199" i="5"/>
  <c r="B199" i="5"/>
  <c r="F198" i="5"/>
  <c r="E198" i="5"/>
  <c r="D198" i="5"/>
  <c r="C198" i="5"/>
  <c r="B198" i="5"/>
  <c r="F197" i="5"/>
  <c r="E197" i="5"/>
  <c r="D197" i="5"/>
  <c r="C197" i="5"/>
  <c r="B197" i="5"/>
  <c r="F196" i="5"/>
  <c r="E196" i="5"/>
  <c r="D196" i="5"/>
  <c r="C196" i="5"/>
  <c r="B196" i="5"/>
  <c r="F195" i="5"/>
  <c r="E195" i="5"/>
  <c r="D195" i="5"/>
  <c r="C195" i="5"/>
  <c r="B195" i="5"/>
  <c r="F194" i="5"/>
  <c r="E194" i="5"/>
  <c r="D194" i="5"/>
  <c r="C194" i="5"/>
  <c r="B194" i="5"/>
  <c r="F193" i="5"/>
  <c r="E193" i="5"/>
  <c r="D193" i="5"/>
  <c r="C193" i="5"/>
  <c r="B193" i="5"/>
  <c r="F192" i="5"/>
  <c r="E192" i="5"/>
  <c r="D192" i="5"/>
  <c r="C192" i="5"/>
  <c r="B192" i="5"/>
  <c r="F191" i="5"/>
  <c r="E191" i="5"/>
  <c r="D191" i="5"/>
  <c r="C191" i="5"/>
  <c r="B191" i="5"/>
  <c r="F190" i="5"/>
  <c r="E190" i="5"/>
  <c r="D190" i="5"/>
  <c r="C190" i="5"/>
  <c r="B190" i="5"/>
  <c r="F189" i="5"/>
  <c r="E189" i="5"/>
  <c r="D189" i="5"/>
  <c r="C189" i="5"/>
  <c r="B189" i="5"/>
  <c r="F188" i="5"/>
  <c r="E188" i="5"/>
  <c r="D188" i="5"/>
  <c r="C188" i="5"/>
  <c r="B188" i="5"/>
  <c r="F187" i="5"/>
  <c r="E187" i="5"/>
  <c r="D187" i="5"/>
  <c r="C187" i="5"/>
  <c r="B187" i="5"/>
  <c r="F186" i="5"/>
  <c r="E186" i="5"/>
  <c r="D186" i="5"/>
  <c r="C186" i="5"/>
  <c r="B186" i="5"/>
  <c r="F185" i="5"/>
  <c r="E185" i="5"/>
  <c r="D185" i="5"/>
  <c r="C185" i="5"/>
  <c r="B185" i="5"/>
  <c r="F184" i="5"/>
  <c r="E184" i="5"/>
  <c r="D184" i="5"/>
  <c r="C184" i="5"/>
  <c r="B184" i="5"/>
  <c r="F183" i="5"/>
  <c r="E183" i="5"/>
  <c r="D183" i="5"/>
  <c r="C183" i="5"/>
  <c r="B183" i="5"/>
  <c r="F182" i="5"/>
  <c r="E182" i="5"/>
  <c r="D182" i="5"/>
  <c r="C182" i="5"/>
  <c r="B182" i="5"/>
  <c r="F181" i="5"/>
  <c r="E181" i="5"/>
  <c r="D181" i="5"/>
  <c r="C181" i="5"/>
  <c r="B181" i="5"/>
  <c r="F180" i="5"/>
  <c r="E180" i="5"/>
  <c r="D180" i="5"/>
  <c r="C180" i="5"/>
  <c r="B180" i="5"/>
  <c r="F179" i="5"/>
  <c r="E179" i="5"/>
  <c r="D179" i="5"/>
  <c r="C179" i="5"/>
  <c r="B179" i="5"/>
  <c r="F178" i="5"/>
  <c r="E178" i="5"/>
  <c r="D178" i="5"/>
  <c r="C178" i="5"/>
  <c r="B178" i="5"/>
  <c r="F177" i="5"/>
  <c r="E177" i="5"/>
  <c r="D177" i="5"/>
  <c r="C177" i="5"/>
  <c r="B177" i="5"/>
  <c r="F176" i="5"/>
  <c r="E176" i="5"/>
  <c r="D176" i="5"/>
  <c r="C176" i="5"/>
  <c r="B176" i="5"/>
  <c r="F175" i="5"/>
  <c r="E175" i="5"/>
  <c r="D175" i="5"/>
  <c r="C175" i="5"/>
  <c r="B175" i="5"/>
  <c r="F174" i="5"/>
  <c r="E174" i="5"/>
  <c r="D174" i="5"/>
  <c r="C174" i="5"/>
  <c r="B174" i="5"/>
  <c r="F173" i="5"/>
  <c r="E173" i="5"/>
  <c r="D173" i="5"/>
  <c r="C173" i="5"/>
  <c r="B173" i="5"/>
  <c r="F172" i="5"/>
  <c r="E172" i="5"/>
  <c r="D172" i="5"/>
  <c r="C172" i="5"/>
  <c r="B172" i="5"/>
  <c r="F171" i="5"/>
  <c r="E171" i="5"/>
  <c r="D171" i="5"/>
  <c r="C171" i="5"/>
  <c r="B171" i="5"/>
  <c r="F170" i="5"/>
  <c r="E170" i="5"/>
  <c r="D170" i="5"/>
  <c r="C170" i="5"/>
  <c r="B170" i="5"/>
  <c r="F169" i="5"/>
  <c r="E169" i="5"/>
  <c r="D169" i="5"/>
  <c r="C169" i="5"/>
  <c r="B169" i="5"/>
  <c r="F168" i="5"/>
  <c r="E168" i="5"/>
  <c r="D168" i="5"/>
  <c r="C168" i="5"/>
  <c r="B168" i="5"/>
  <c r="F167" i="5"/>
  <c r="E167" i="5"/>
  <c r="D167" i="5"/>
  <c r="C167" i="5"/>
  <c r="B167" i="5"/>
  <c r="F166" i="5"/>
  <c r="E166" i="5"/>
  <c r="D166" i="5"/>
  <c r="C166" i="5"/>
  <c r="B166" i="5"/>
  <c r="F165" i="5"/>
  <c r="E165" i="5"/>
  <c r="D165" i="5"/>
  <c r="C165" i="5"/>
  <c r="B165" i="5"/>
  <c r="F164" i="5"/>
  <c r="E164" i="5"/>
  <c r="D164" i="5"/>
  <c r="C164" i="5"/>
  <c r="B164" i="5"/>
  <c r="F163" i="5"/>
  <c r="E163" i="5"/>
  <c r="D163" i="5"/>
  <c r="C163" i="5"/>
  <c r="B163" i="5"/>
  <c r="F162" i="5"/>
  <c r="E162" i="5"/>
  <c r="D162" i="5"/>
  <c r="C162" i="5"/>
  <c r="B162" i="5"/>
  <c r="F161" i="5"/>
  <c r="E161" i="5"/>
  <c r="D161" i="5"/>
  <c r="C161" i="5"/>
  <c r="B161" i="5"/>
  <c r="F160" i="5"/>
  <c r="E160" i="5"/>
  <c r="D160" i="5"/>
  <c r="C160" i="5"/>
  <c r="B160" i="5"/>
  <c r="F159" i="5"/>
  <c r="E159" i="5"/>
  <c r="D159" i="5"/>
  <c r="C159" i="5"/>
  <c r="B159" i="5"/>
  <c r="F158" i="5"/>
  <c r="E158" i="5"/>
  <c r="D158" i="5"/>
  <c r="C158" i="5"/>
  <c r="B158" i="5"/>
  <c r="F157" i="5"/>
  <c r="E157" i="5"/>
  <c r="D157" i="5"/>
  <c r="C157" i="5"/>
  <c r="B157" i="5"/>
  <c r="F156" i="5"/>
  <c r="E156" i="5"/>
  <c r="D156" i="5"/>
  <c r="C156" i="5"/>
  <c r="B156" i="5"/>
  <c r="F155" i="5"/>
  <c r="E155" i="5"/>
  <c r="D155" i="5"/>
  <c r="C155" i="5"/>
  <c r="B155" i="5"/>
  <c r="F154" i="5"/>
  <c r="E154" i="5"/>
  <c r="D154" i="5"/>
  <c r="C154" i="5"/>
  <c r="B154" i="5"/>
  <c r="F153" i="5"/>
  <c r="E153" i="5"/>
  <c r="D153" i="5"/>
  <c r="C153" i="5"/>
  <c r="B153" i="5"/>
  <c r="F152" i="5"/>
  <c r="E152" i="5"/>
  <c r="D152" i="5"/>
  <c r="C152" i="5"/>
  <c r="B152" i="5"/>
  <c r="F151" i="5"/>
  <c r="E151" i="5"/>
  <c r="D151" i="5"/>
  <c r="C151" i="5"/>
  <c r="B151" i="5"/>
  <c r="F150" i="5"/>
  <c r="E150" i="5"/>
  <c r="D150" i="5"/>
  <c r="C150" i="5"/>
  <c r="B150" i="5"/>
  <c r="F149" i="5"/>
  <c r="E149" i="5"/>
  <c r="D149" i="5"/>
  <c r="C149" i="5"/>
  <c r="B149" i="5"/>
  <c r="F148" i="5"/>
  <c r="E148" i="5"/>
  <c r="D148" i="5"/>
  <c r="C148" i="5"/>
  <c r="B148" i="5"/>
  <c r="F147" i="5"/>
  <c r="E147" i="5"/>
  <c r="D147" i="5"/>
  <c r="C147" i="5"/>
  <c r="B147" i="5"/>
  <c r="F146" i="5"/>
  <c r="E146" i="5"/>
  <c r="D146" i="5"/>
  <c r="C146" i="5"/>
  <c r="B146" i="5"/>
  <c r="F145" i="5"/>
  <c r="E145" i="5"/>
  <c r="D145" i="5"/>
  <c r="C145" i="5"/>
  <c r="B145" i="5"/>
  <c r="F144" i="5"/>
  <c r="E144" i="5"/>
  <c r="D144" i="5"/>
  <c r="C144" i="5"/>
  <c r="B144" i="5"/>
  <c r="F143" i="5"/>
  <c r="E143" i="5"/>
  <c r="D143" i="5"/>
  <c r="C143" i="5"/>
  <c r="B143" i="5"/>
  <c r="F142" i="5"/>
  <c r="E142" i="5"/>
  <c r="D142" i="5"/>
  <c r="C142" i="5"/>
  <c r="B142" i="5"/>
  <c r="F141" i="5"/>
  <c r="E141" i="5"/>
  <c r="D141" i="5"/>
  <c r="C141" i="5"/>
  <c r="B141" i="5"/>
  <c r="F140" i="5"/>
  <c r="E140" i="5"/>
  <c r="D140" i="5"/>
  <c r="C140" i="5"/>
  <c r="B140" i="5"/>
  <c r="F139" i="5"/>
  <c r="E139" i="5"/>
  <c r="D139" i="5"/>
  <c r="C139" i="5"/>
  <c r="B139" i="5"/>
  <c r="F138" i="5"/>
  <c r="E138" i="5"/>
  <c r="D138" i="5"/>
  <c r="C138" i="5"/>
  <c r="B138" i="5"/>
  <c r="F137" i="5"/>
  <c r="E137" i="5"/>
  <c r="D137" i="5"/>
  <c r="C137" i="5"/>
  <c r="B137" i="5"/>
  <c r="F136" i="5"/>
  <c r="E136" i="5"/>
  <c r="D136" i="5"/>
  <c r="C136" i="5"/>
  <c r="B136" i="5"/>
  <c r="F135" i="5"/>
  <c r="E135" i="5"/>
  <c r="D135" i="5"/>
  <c r="C135" i="5"/>
  <c r="B135" i="5"/>
  <c r="F134" i="5"/>
  <c r="E134" i="5"/>
  <c r="D134" i="5"/>
  <c r="C134" i="5"/>
  <c r="B134" i="5"/>
  <c r="F133" i="5"/>
  <c r="E133" i="5"/>
  <c r="D133" i="5"/>
  <c r="C133" i="5"/>
  <c r="B133" i="5"/>
  <c r="F132" i="5"/>
  <c r="E132" i="5"/>
  <c r="D132" i="5"/>
  <c r="C132" i="5"/>
  <c r="B132" i="5"/>
  <c r="F131" i="5"/>
  <c r="E131" i="5"/>
  <c r="D131" i="5"/>
  <c r="C131" i="5"/>
  <c r="B131" i="5"/>
  <c r="F130" i="5"/>
  <c r="E130" i="5"/>
  <c r="D130" i="5"/>
  <c r="C130" i="5"/>
  <c r="B130" i="5"/>
  <c r="F129" i="5"/>
  <c r="E129" i="5"/>
  <c r="D129" i="5"/>
  <c r="C129" i="5"/>
  <c r="B129" i="5"/>
  <c r="F128" i="5"/>
  <c r="E128" i="5"/>
  <c r="D128" i="5"/>
  <c r="C128" i="5"/>
  <c r="B128" i="5"/>
  <c r="F127" i="5"/>
  <c r="E127" i="5"/>
  <c r="D127" i="5"/>
  <c r="C127" i="5"/>
  <c r="B127" i="5"/>
  <c r="F126" i="5"/>
  <c r="E126" i="5"/>
  <c r="D126" i="5"/>
  <c r="C126" i="5"/>
  <c r="B126" i="5"/>
  <c r="F125" i="5"/>
  <c r="E125" i="5"/>
  <c r="D125" i="5"/>
  <c r="C125" i="5"/>
  <c r="B125" i="5"/>
  <c r="F124" i="5"/>
  <c r="E124" i="5"/>
  <c r="D124" i="5"/>
  <c r="C124" i="5"/>
  <c r="B124" i="5"/>
  <c r="F123" i="5"/>
  <c r="E123" i="5"/>
  <c r="D123" i="5"/>
  <c r="C123" i="5"/>
  <c r="B123" i="5"/>
  <c r="F122" i="5"/>
  <c r="E122" i="5"/>
  <c r="D122" i="5"/>
  <c r="C122" i="5"/>
  <c r="B122" i="5"/>
  <c r="F121" i="5"/>
  <c r="E121" i="5"/>
  <c r="D121" i="5"/>
  <c r="C121" i="5"/>
  <c r="B121" i="5"/>
  <c r="F120" i="5"/>
  <c r="E120" i="5"/>
  <c r="D120" i="5"/>
  <c r="C120" i="5"/>
  <c r="B120" i="5"/>
  <c r="F119" i="5"/>
  <c r="E119" i="5"/>
  <c r="D119" i="5"/>
  <c r="C119" i="5"/>
  <c r="B119" i="5"/>
  <c r="F118" i="5"/>
  <c r="E118" i="5"/>
  <c r="D118" i="5"/>
  <c r="C118" i="5"/>
  <c r="B118" i="5"/>
  <c r="F117" i="5"/>
  <c r="E117" i="5"/>
  <c r="D117" i="5"/>
  <c r="C117" i="5"/>
  <c r="B117" i="5"/>
  <c r="F116" i="5"/>
  <c r="E116" i="5"/>
  <c r="D116" i="5"/>
  <c r="C116" i="5"/>
  <c r="B116" i="5"/>
  <c r="F115" i="5"/>
  <c r="E115" i="5"/>
  <c r="D115" i="5"/>
  <c r="C115" i="5"/>
  <c r="B115" i="5"/>
  <c r="F114" i="5"/>
  <c r="E114" i="5"/>
  <c r="D114" i="5"/>
  <c r="C114" i="5"/>
  <c r="B114" i="5"/>
  <c r="F113" i="5"/>
  <c r="E113" i="5"/>
  <c r="D113" i="5"/>
  <c r="C113" i="5"/>
  <c r="B113" i="5"/>
  <c r="F112" i="5"/>
  <c r="E112" i="5"/>
  <c r="D112" i="5"/>
  <c r="C112" i="5"/>
  <c r="B112" i="5"/>
  <c r="F111" i="5"/>
  <c r="E111" i="5"/>
  <c r="D111" i="5"/>
  <c r="C111" i="5"/>
  <c r="B111" i="5"/>
  <c r="F110" i="5"/>
  <c r="E110" i="5"/>
  <c r="D110" i="5"/>
  <c r="C110" i="5"/>
  <c r="B110" i="5"/>
  <c r="F109" i="5"/>
  <c r="E109" i="5"/>
  <c r="D109" i="5"/>
  <c r="C109" i="5"/>
  <c r="B109" i="5"/>
  <c r="F108" i="5"/>
  <c r="E108" i="5"/>
  <c r="D108" i="5"/>
  <c r="C108" i="5"/>
  <c r="B108" i="5"/>
  <c r="F107" i="5"/>
  <c r="E107" i="5"/>
  <c r="D107" i="5"/>
  <c r="C107" i="5"/>
  <c r="B107" i="5"/>
  <c r="F106" i="5"/>
  <c r="E106" i="5"/>
  <c r="D106" i="5"/>
  <c r="C106" i="5"/>
  <c r="B106" i="5"/>
  <c r="F105" i="5"/>
  <c r="E105" i="5"/>
  <c r="D105" i="5"/>
  <c r="C105" i="5"/>
  <c r="B105" i="5"/>
  <c r="F104" i="5"/>
  <c r="E104" i="5"/>
  <c r="D104" i="5"/>
  <c r="C104" i="5"/>
  <c r="B104" i="5"/>
  <c r="F103" i="5"/>
  <c r="E103" i="5"/>
  <c r="D103" i="5"/>
  <c r="C103" i="5"/>
  <c r="B103" i="5"/>
  <c r="F102" i="5"/>
  <c r="E102" i="5"/>
  <c r="D102" i="5"/>
  <c r="C102" i="5"/>
  <c r="B102" i="5"/>
  <c r="F101" i="5"/>
  <c r="E101" i="5"/>
  <c r="D101" i="5"/>
  <c r="C101" i="5"/>
  <c r="B101" i="5"/>
  <c r="F100" i="5"/>
  <c r="E100" i="5"/>
  <c r="D100" i="5"/>
  <c r="C100" i="5"/>
  <c r="B100" i="5"/>
  <c r="F99" i="5"/>
  <c r="E99" i="5"/>
  <c r="D99" i="5"/>
  <c r="C99" i="5"/>
  <c r="B99" i="5"/>
  <c r="F98" i="5"/>
  <c r="E98" i="5"/>
  <c r="D98" i="5"/>
  <c r="C98" i="5"/>
  <c r="B98" i="5"/>
  <c r="F97" i="5"/>
  <c r="E97" i="5"/>
  <c r="D97" i="5"/>
  <c r="C97" i="5"/>
  <c r="B97" i="5"/>
  <c r="F96" i="5"/>
  <c r="E96" i="5"/>
  <c r="D96" i="5"/>
  <c r="C96" i="5"/>
  <c r="B96" i="5"/>
  <c r="F95" i="5"/>
  <c r="E95" i="5"/>
  <c r="D95" i="5"/>
  <c r="C95" i="5"/>
  <c r="B95" i="5"/>
  <c r="F94" i="5"/>
  <c r="E94" i="5"/>
  <c r="D94" i="5"/>
  <c r="C94" i="5"/>
  <c r="B94" i="5"/>
  <c r="F93" i="5"/>
  <c r="E93" i="5"/>
  <c r="D93" i="5"/>
  <c r="C93" i="5"/>
  <c r="B93" i="5"/>
  <c r="F92" i="5"/>
  <c r="E92" i="5"/>
  <c r="D92" i="5"/>
  <c r="C92" i="5"/>
  <c r="B92" i="5"/>
  <c r="F91" i="5"/>
  <c r="E91" i="5"/>
  <c r="D91" i="5"/>
  <c r="C91" i="5"/>
  <c r="B91" i="5"/>
  <c r="F90" i="5"/>
  <c r="E90" i="5"/>
  <c r="D90" i="5"/>
  <c r="C90" i="5"/>
  <c r="B90" i="5"/>
  <c r="F89" i="5"/>
  <c r="E89" i="5"/>
  <c r="D89" i="5"/>
  <c r="C89" i="5"/>
  <c r="B89" i="5"/>
  <c r="F88" i="5"/>
  <c r="E88" i="5"/>
  <c r="D88" i="5"/>
  <c r="C88" i="5"/>
  <c r="B88" i="5"/>
  <c r="F87" i="5"/>
  <c r="E87" i="5"/>
  <c r="D87" i="5"/>
  <c r="C87" i="5"/>
  <c r="B87" i="5"/>
  <c r="F86" i="5"/>
  <c r="E86" i="5"/>
  <c r="D86" i="5"/>
  <c r="C86" i="5"/>
  <c r="B86" i="5"/>
  <c r="F85" i="5"/>
  <c r="E85" i="5"/>
  <c r="D85" i="5"/>
  <c r="C85" i="5"/>
  <c r="B85" i="5"/>
  <c r="F84" i="5"/>
  <c r="E84" i="5"/>
  <c r="D84" i="5"/>
  <c r="C84" i="5"/>
  <c r="B84" i="5"/>
  <c r="F83" i="5"/>
  <c r="E83" i="5"/>
  <c r="D83" i="5"/>
  <c r="C83" i="5"/>
  <c r="B83" i="5"/>
  <c r="F82" i="5"/>
  <c r="E82" i="5"/>
  <c r="D82" i="5"/>
  <c r="C82" i="5"/>
  <c r="B82" i="5"/>
  <c r="F81" i="5"/>
  <c r="E81" i="5"/>
  <c r="D81" i="5"/>
  <c r="C81" i="5"/>
  <c r="B81" i="5"/>
  <c r="F80" i="5"/>
  <c r="E80" i="5"/>
  <c r="D80" i="5"/>
  <c r="C80" i="5"/>
  <c r="B80" i="5"/>
  <c r="F79" i="5"/>
  <c r="E79" i="5"/>
  <c r="D79" i="5"/>
  <c r="C79" i="5"/>
  <c r="B79" i="5"/>
  <c r="F78" i="5"/>
  <c r="E78" i="5"/>
  <c r="D78" i="5"/>
  <c r="C78" i="5"/>
  <c r="B78" i="5"/>
  <c r="F77" i="5"/>
  <c r="E77" i="5"/>
  <c r="D77" i="5"/>
  <c r="C77" i="5"/>
  <c r="B77" i="5"/>
  <c r="F76" i="5"/>
  <c r="E76" i="5"/>
  <c r="D76" i="5"/>
  <c r="C76" i="5"/>
  <c r="B76" i="5"/>
  <c r="F75" i="5"/>
  <c r="E75" i="5"/>
  <c r="D75" i="5"/>
  <c r="C75" i="5"/>
  <c r="B75" i="5"/>
  <c r="F74" i="5"/>
  <c r="E74" i="5"/>
  <c r="D74" i="5"/>
  <c r="C74" i="5"/>
  <c r="B74" i="5"/>
  <c r="F73" i="5"/>
  <c r="E73" i="5"/>
  <c r="D73" i="5"/>
  <c r="C73" i="5"/>
  <c r="B73" i="5"/>
  <c r="F72" i="5"/>
  <c r="E72" i="5"/>
  <c r="D72" i="5"/>
  <c r="C72" i="5"/>
  <c r="B72" i="5"/>
  <c r="F71" i="5"/>
  <c r="E71" i="5"/>
  <c r="D71" i="5"/>
  <c r="C71" i="5"/>
  <c r="B71" i="5"/>
  <c r="F70" i="5"/>
  <c r="E70" i="5"/>
  <c r="D70" i="5"/>
  <c r="C70" i="5"/>
  <c r="B70" i="5"/>
  <c r="F69" i="5"/>
  <c r="E69" i="5"/>
  <c r="D69" i="5"/>
  <c r="C69" i="5"/>
  <c r="B69" i="5"/>
  <c r="F68" i="5"/>
  <c r="E68" i="5"/>
  <c r="D68" i="5"/>
  <c r="C68" i="5"/>
  <c r="B68" i="5"/>
  <c r="F67" i="5"/>
  <c r="E67" i="5"/>
  <c r="D67" i="5"/>
  <c r="C67" i="5"/>
  <c r="B67" i="5"/>
  <c r="F66" i="5"/>
  <c r="E66" i="5"/>
  <c r="D66" i="5"/>
  <c r="C66" i="5"/>
  <c r="B66" i="5"/>
  <c r="F65" i="5"/>
  <c r="E65" i="5"/>
  <c r="D65" i="5"/>
  <c r="C65" i="5"/>
  <c r="B65" i="5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F58" i="5"/>
  <c r="E58" i="5"/>
  <c r="D58" i="5"/>
  <c r="C58" i="5"/>
  <c r="B58" i="5"/>
  <c r="F57" i="5"/>
  <c r="E57" i="5"/>
  <c r="D57" i="5"/>
  <c r="C57" i="5"/>
  <c r="B57" i="5"/>
  <c r="F56" i="5"/>
  <c r="E56" i="5"/>
  <c r="D56" i="5"/>
  <c r="C56" i="5"/>
  <c r="B56" i="5"/>
  <c r="F55" i="5"/>
  <c r="E55" i="5"/>
  <c r="D55" i="5"/>
  <c r="C55" i="5"/>
  <c r="B55" i="5"/>
  <c r="F54" i="5"/>
  <c r="E54" i="5"/>
  <c r="D54" i="5"/>
  <c r="C54" i="5"/>
  <c r="B54" i="5"/>
  <c r="F53" i="5"/>
  <c r="E53" i="5"/>
  <c r="D53" i="5"/>
  <c r="C53" i="5"/>
  <c r="B53" i="5"/>
  <c r="F52" i="5"/>
  <c r="E52" i="5"/>
  <c r="D52" i="5"/>
  <c r="C52" i="5"/>
  <c r="B52" i="5"/>
  <c r="F51" i="5"/>
  <c r="E51" i="5"/>
  <c r="D51" i="5"/>
  <c r="C51" i="5"/>
  <c r="B51" i="5"/>
  <c r="F50" i="5"/>
  <c r="E50" i="5"/>
  <c r="D50" i="5"/>
  <c r="C50" i="5"/>
  <c r="B50" i="5"/>
  <c r="F49" i="5"/>
  <c r="E49" i="5"/>
  <c r="D49" i="5"/>
  <c r="C49" i="5"/>
  <c r="B49" i="5"/>
  <c r="F48" i="5"/>
  <c r="E48" i="5"/>
  <c r="D48" i="5"/>
  <c r="C48" i="5"/>
  <c r="B48" i="5"/>
  <c r="F47" i="5"/>
  <c r="E47" i="5"/>
  <c r="D47" i="5"/>
  <c r="C47" i="5"/>
  <c r="B47" i="5"/>
  <c r="F46" i="5"/>
  <c r="E46" i="5"/>
  <c r="D46" i="5"/>
  <c r="C46" i="5"/>
  <c r="B46" i="5"/>
  <c r="F45" i="5"/>
  <c r="E45" i="5"/>
  <c r="D45" i="5"/>
  <c r="C45" i="5"/>
  <c r="B45" i="5"/>
  <c r="F44" i="5"/>
  <c r="E44" i="5"/>
  <c r="D44" i="5"/>
  <c r="C44" i="5"/>
  <c r="B44" i="5"/>
  <c r="F43" i="5"/>
  <c r="E43" i="5"/>
  <c r="D43" i="5"/>
  <c r="C43" i="5"/>
  <c r="B43" i="5"/>
  <c r="F42" i="5"/>
  <c r="E42" i="5"/>
  <c r="D42" i="5"/>
  <c r="C42" i="5"/>
  <c r="B42" i="5"/>
  <c r="F41" i="5"/>
  <c r="E41" i="5"/>
  <c r="D41" i="5"/>
  <c r="C41" i="5"/>
  <c r="B41" i="5"/>
  <c r="F40" i="5"/>
  <c r="E40" i="5"/>
  <c r="D40" i="5"/>
  <c r="C40" i="5"/>
  <c r="B40" i="5"/>
  <c r="F39" i="5"/>
  <c r="E39" i="5"/>
  <c r="D39" i="5"/>
  <c r="C39" i="5"/>
  <c r="B39" i="5"/>
  <c r="F38" i="5"/>
  <c r="E38" i="5"/>
  <c r="D38" i="5"/>
  <c r="C38" i="5"/>
  <c r="B38" i="5"/>
  <c r="F37" i="5"/>
  <c r="E37" i="5"/>
  <c r="D37" i="5"/>
  <c r="C37" i="5"/>
  <c r="B37" i="5"/>
  <c r="F36" i="5"/>
  <c r="E36" i="5"/>
  <c r="D36" i="5"/>
  <c r="C36" i="5"/>
  <c r="B36" i="5"/>
  <c r="F35" i="5"/>
  <c r="E35" i="5"/>
  <c r="D35" i="5"/>
  <c r="C35" i="5"/>
  <c r="B35" i="5"/>
  <c r="F34" i="5"/>
  <c r="E34" i="5"/>
  <c r="D34" i="5"/>
  <c r="C34" i="5"/>
  <c r="B34" i="5"/>
  <c r="F33" i="5"/>
  <c r="E33" i="5"/>
  <c r="D33" i="5"/>
  <c r="C33" i="5"/>
  <c r="B33" i="5"/>
  <c r="F32" i="5"/>
  <c r="E32" i="5"/>
  <c r="D32" i="5"/>
  <c r="C32" i="5"/>
  <c r="B32" i="5"/>
  <c r="F31" i="5"/>
  <c r="E31" i="5"/>
  <c r="D31" i="5"/>
  <c r="C31" i="5"/>
  <c r="B31" i="5"/>
  <c r="F30" i="5"/>
  <c r="E30" i="5"/>
  <c r="D30" i="5"/>
  <c r="C30" i="5"/>
  <c r="B30" i="5"/>
  <c r="F29" i="5"/>
  <c r="E29" i="5"/>
  <c r="D29" i="5"/>
  <c r="C29" i="5"/>
  <c r="B29" i="5"/>
  <c r="F28" i="5"/>
  <c r="E28" i="5"/>
  <c r="D28" i="5"/>
  <c r="C28" i="5"/>
  <c r="B28" i="5"/>
  <c r="F27" i="5"/>
  <c r="E27" i="5"/>
  <c r="D27" i="5"/>
  <c r="C27" i="5"/>
  <c r="B27" i="5"/>
  <c r="F26" i="5"/>
  <c r="E26" i="5"/>
  <c r="D26" i="5"/>
  <c r="C26" i="5"/>
  <c r="B26" i="5"/>
  <c r="F25" i="5"/>
  <c r="E25" i="5"/>
  <c r="D25" i="5"/>
  <c r="C25" i="5"/>
  <c r="B25" i="5"/>
  <c r="F24" i="5"/>
  <c r="E24" i="5"/>
  <c r="D24" i="5"/>
  <c r="C24" i="5"/>
  <c r="B24" i="5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F19" i="5"/>
  <c r="E19" i="5"/>
  <c r="D19" i="5"/>
  <c r="C19" i="5"/>
  <c r="B19" i="5"/>
  <c r="F18" i="5"/>
  <c r="E18" i="5"/>
  <c r="D18" i="5"/>
  <c r="C18" i="5"/>
  <c r="B18" i="5"/>
  <c r="F17" i="5"/>
  <c r="E17" i="5"/>
  <c r="D17" i="5"/>
  <c r="C17" i="5"/>
  <c r="B17" i="5"/>
  <c r="F16" i="5"/>
  <c r="E16" i="5"/>
  <c r="D16" i="5"/>
  <c r="C16" i="5"/>
  <c r="B16" i="5"/>
  <c r="F15" i="5"/>
  <c r="E15" i="5"/>
  <c r="D15" i="5"/>
  <c r="C15" i="5"/>
  <c r="B15" i="5"/>
  <c r="F14" i="5"/>
  <c r="E14" i="5"/>
  <c r="D14" i="5"/>
  <c r="C14" i="5"/>
  <c r="B14" i="5"/>
  <c r="F13" i="5"/>
  <c r="E13" i="5"/>
  <c r="D13" i="5"/>
  <c r="C13" i="5"/>
  <c r="B13" i="5"/>
  <c r="F12" i="5"/>
  <c r="E12" i="5"/>
  <c r="D12" i="5"/>
  <c r="C12" i="5"/>
  <c r="B12" i="5"/>
  <c r="F11" i="5"/>
  <c r="E11" i="5"/>
  <c r="D11" i="5"/>
  <c r="C11" i="5"/>
  <c r="B11" i="5"/>
  <c r="F10" i="5"/>
  <c r="E10" i="5"/>
  <c r="D10" i="5"/>
  <c r="C10" i="5"/>
  <c r="B10" i="5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3" i="5"/>
  <c r="E3" i="5"/>
  <c r="D3" i="5"/>
  <c r="C3" i="5"/>
  <c r="B3" i="5"/>
  <c r="H2" i="5"/>
  <c r="G2" i="5"/>
  <c r="F2" i="5"/>
  <c r="E2" i="5"/>
  <c r="D2" i="5"/>
  <c r="C2" i="5"/>
  <c r="B2" i="5"/>
  <c r="I2" i="5" a="1"/>
  <c r="A2" i="5" a="1"/>
  <c r="G17" i="7"/>
  <c r="F17" i="7"/>
  <c r="E17" i="7"/>
  <c r="D17" i="7"/>
  <c r="C17" i="7"/>
  <c r="B17" i="7"/>
  <c r="G15" i="7"/>
  <c r="F15" i="7"/>
  <c r="E15" i="7"/>
  <c r="D15" i="7"/>
  <c r="C15" i="7"/>
  <c r="B15" i="7"/>
  <c r="G12" i="7"/>
  <c r="F12" i="7"/>
  <c r="E12" i="7"/>
  <c r="D12" i="7"/>
  <c r="C12" i="7"/>
  <c r="B12" i="7"/>
  <c r="G10" i="7"/>
  <c r="F10" i="7"/>
  <c r="E10" i="7"/>
  <c r="D10" i="7"/>
  <c r="C10" i="7"/>
  <c r="B10" i="7"/>
  <c r="G8" i="7"/>
  <c r="F8" i="7"/>
  <c r="E8" i="7"/>
  <c r="D8" i="7"/>
  <c r="C8" i="7"/>
  <c r="B8" i="7"/>
  <c r="D28" i="6"/>
  <c r="B28" i="6"/>
  <c r="F27" i="6"/>
  <c r="F26" i="6"/>
  <c r="F25" i="6"/>
  <c r="F24" i="6"/>
  <c r="D19" i="6"/>
  <c r="B19" i="6"/>
  <c r="F18" i="6"/>
  <c r="F17" i="6"/>
  <c r="F16" i="6"/>
  <c r="F15" i="6"/>
  <c r="D10" i="6"/>
  <c r="B10" i="6"/>
  <c r="F9" i="6"/>
  <c r="F8" i="6"/>
  <c r="F7" i="6"/>
  <c r="F6" i="6"/>
  <c r="N727" i="4"/>
  <c r="L727" i="4"/>
  <c r="K727" i="4"/>
  <c r="J727" i="4"/>
  <c r="I727" i="4"/>
  <c r="H727" i="4"/>
  <c r="G727" i="4"/>
  <c r="F727" i="4"/>
  <c r="E727" i="4"/>
  <c r="D727" i="4"/>
  <c r="N726" i="4"/>
  <c r="L726" i="4"/>
  <c r="K726" i="4"/>
  <c r="J726" i="4"/>
  <c r="I726" i="4"/>
  <c r="H726" i="4"/>
  <c r="G726" i="4"/>
  <c r="F726" i="4"/>
  <c r="E726" i="4"/>
  <c r="D726" i="4"/>
  <c r="N725" i="4"/>
  <c r="L725" i="4"/>
  <c r="K725" i="4"/>
  <c r="J725" i="4"/>
  <c r="I725" i="4"/>
  <c r="H725" i="4"/>
  <c r="G725" i="4"/>
  <c r="F725" i="4"/>
  <c r="E725" i="4"/>
  <c r="D725" i="4"/>
  <c r="N724" i="4"/>
  <c r="L724" i="4"/>
  <c r="K724" i="4"/>
  <c r="J724" i="4"/>
  <c r="I724" i="4"/>
  <c r="H724" i="4"/>
  <c r="G724" i="4"/>
  <c r="F724" i="4"/>
  <c r="E724" i="4"/>
  <c r="D724" i="4"/>
  <c r="N723" i="4"/>
  <c r="L723" i="4"/>
  <c r="K723" i="4"/>
  <c r="J723" i="4"/>
  <c r="I723" i="4"/>
  <c r="H723" i="4"/>
  <c r="G723" i="4"/>
  <c r="F723" i="4"/>
  <c r="E723" i="4"/>
  <c r="D723" i="4"/>
  <c r="N722" i="4"/>
  <c r="L722" i="4"/>
  <c r="K722" i="4"/>
  <c r="J722" i="4"/>
  <c r="I722" i="4"/>
  <c r="H722" i="4"/>
  <c r="G722" i="4"/>
  <c r="F722" i="4"/>
  <c r="E722" i="4"/>
  <c r="D722" i="4"/>
  <c r="N721" i="4"/>
  <c r="L721" i="4"/>
  <c r="K721" i="4"/>
  <c r="J721" i="4"/>
  <c r="I721" i="4"/>
  <c r="H721" i="4"/>
  <c r="G721" i="4"/>
  <c r="F721" i="4"/>
  <c r="E721" i="4"/>
  <c r="D721" i="4"/>
  <c r="N720" i="4"/>
  <c r="L720" i="4"/>
  <c r="K720" i="4"/>
  <c r="J720" i="4"/>
  <c r="I720" i="4"/>
  <c r="H720" i="4"/>
  <c r="G720" i="4"/>
  <c r="F720" i="4"/>
  <c r="E720" i="4"/>
  <c r="D720" i="4"/>
  <c r="N719" i="4"/>
  <c r="L719" i="4"/>
  <c r="K719" i="4"/>
  <c r="J719" i="4"/>
  <c r="I719" i="4"/>
  <c r="H719" i="4"/>
  <c r="G719" i="4"/>
  <c r="F719" i="4"/>
  <c r="E719" i="4"/>
  <c r="D719" i="4"/>
  <c r="N718" i="4"/>
  <c r="L718" i="4"/>
  <c r="K718" i="4"/>
  <c r="J718" i="4"/>
  <c r="I718" i="4"/>
  <c r="H718" i="4"/>
  <c r="G718" i="4"/>
  <c r="F718" i="4"/>
  <c r="E718" i="4"/>
  <c r="D718" i="4"/>
  <c r="N717" i="4"/>
  <c r="L717" i="4"/>
  <c r="K717" i="4"/>
  <c r="J717" i="4"/>
  <c r="I717" i="4"/>
  <c r="H717" i="4"/>
  <c r="G717" i="4"/>
  <c r="F717" i="4"/>
  <c r="E717" i="4"/>
  <c r="D717" i="4"/>
  <c r="N716" i="4"/>
  <c r="L716" i="4"/>
  <c r="K716" i="4"/>
  <c r="J716" i="4"/>
  <c r="I716" i="4"/>
  <c r="H716" i="4"/>
  <c r="G716" i="4"/>
  <c r="F716" i="4"/>
  <c r="E716" i="4"/>
  <c r="D716" i="4"/>
  <c r="N715" i="4"/>
  <c r="L715" i="4"/>
  <c r="K715" i="4"/>
  <c r="J715" i="4"/>
  <c r="I715" i="4"/>
  <c r="H715" i="4"/>
  <c r="G715" i="4"/>
  <c r="F715" i="4"/>
  <c r="E715" i="4"/>
  <c r="D715" i="4"/>
  <c r="N714" i="4"/>
  <c r="L714" i="4"/>
  <c r="K714" i="4"/>
  <c r="J714" i="4"/>
  <c r="I714" i="4"/>
  <c r="H714" i="4"/>
  <c r="G714" i="4"/>
  <c r="F714" i="4"/>
  <c r="E714" i="4"/>
  <c r="D714" i="4"/>
  <c r="N713" i="4"/>
  <c r="L713" i="4"/>
  <c r="K713" i="4"/>
  <c r="J713" i="4"/>
  <c r="I713" i="4"/>
  <c r="H713" i="4"/>
  <c r="G713" i="4"/>
  <c r="F713" i="4"/>
  <c r="E713" i="4"/>
  <c r="D713" i="4"/>
  <c r="N712" i="4"/>
  <c r="L712" i="4"/>
  <c r="K712" i="4"/>
  <c r="J712" i="4"/>
  <c r="I712" i="4"/>
  <c r="H712" i="4"/>
  <c r="G712" i="4"/>
  <c r="F712" i="4"/>
  <c r="E712" i="4"/>
  <c r="D712" i="4"/>
  <c r="N711" i="4"/>
  <c r="L711" i="4"/>
  <c r="K711" i="4"/>
  <c r="J711" i="4"/>
  <c r="I711" i="4"/>
  <c r="H711" i="4"/>
  <c r="G711" i="4"/>
  <c r="F711" i="4"/>
  <c r="E711" i="4"/>
  <c r="D711" i="4"/>
  <c r="N710" i="4"/>
  <c r="L710" i="4"/>
  <c r="K710" i="4"/>
  <c r="J710" i="4"/>
  <c r="I710" i="4"/>
  <c r="H710" i="4"/>
  <c r="G710" i="4"/>
  <c r="F710" i="4"/>
  <c r="E710" i="4"/>
  <c r="D710" i="4"/>
  <c r="N709" i="4"/>
  <c r="L709" i="4"/>
  <c r="K709" i="4"/>
  <c r="J709" i="4"/>
  <c r="I709" i="4"/>
  <c r="H709" i="4"/>
  <c r="G709" i="4"/>
  <c r="F709" i="4"/>
  <c r="E709" i="4"/>
  <c r="D709" i="4"/>
  <c r="N708" i="4"/>
  <c r="L708" i="4"/>
  <c r="K708" i="4"/>
  <c r="J708" i="4"/>
  <c r="I708" i="4"/>
  <c r="H708" i="4"/>
  <c r="G708" i="4"/>
  <c r="F708" i="4"/>
  <c r="E708" i="4"/>
  <c r="D708" i="4"/>
  <c r="N707" i="4"/>
  <c r="L707" i="4"/>
  <c r="K707" i="4"/>
  <c r="J707" i="4"/>
  <c r="I707" i="4"/>
  <c r="H707" i="4"/>
  <c r="G707" i="4"/>
  <c r="F707" i="4"/>
  <c r="E707" i="4"/>
  <c r="D707" i="4"/>
  <c r="N706" i="4"/>
  <c r="L706" i="4"/>
  <c r="K706" i="4"/>
  <c r="J706" i="4"/>
  <c r="I706" i="4"/>
  <c r="H706" i="4"/>
  <c r="G706" i="4"/>
  <c r="F706" i="4"/>
  <c r="E706" i="4"/>
  <c r="D706" i="4"/>
  <c r="N705" i="4"/>
  <c r="L705" i="4"/>
  <c r="K705" i="4"/>
  <c r="J705" i="4"/>
  <c r="I705" i="4"/>
  <c r="H705" i="4"/>
  <c r="G705" i="4"/>
  <c r="F705" i="4"/>
  <c r="E705" i="4"/>
  <c r="D705" i="4"/>
  <c r="N704" i="4"/>
  <c r="L704" i="4"/>
  <c r="K704" i="4"/>
  <c r="J704" i="4"/>
  <c r="I704" i="4"/>
  <c r="H704" i="4"/>
  <c r="G704" i="4"/>
  <c r="F704" i="4"/>
  <c r="E704" i="4"/>
  <c r="D704" i="4"/>
  <c r="N703" i="4"/>
  <c r="L703" i="4"/>
  <c r="K703" i="4"/>
  <c r="J703" i="4"/>
  <c r="I703" i="4"/>
  <c r="H703" i="4"/>
  <c r="G703" i="4"/>
  <c r="F703" i="4"/>
  <c r="E703" i="4"/>
  <c r="D703" i="4"/>
  <c r="N702" i="4"/>
  <c r="L702" i="4"/>
  <c r="K702" i="4"/>
  <c r="J702" i="4"/>
  <c r="I702" i="4"/>
  <c r="H702" i="4"/>
  <c r="G702" i="4"/>
  <c r="F702" i="4"/>
  <c r="E702" i="4"/>
  <c r="D702" i="4"/>
  <c r="N701" i="4"/>
  <c r="L701" i="4"/>
  <c r="K701" i="4"/>
  <c r="J701" i="4"/>
  <c r="I701" i="4"/>
  <c r="H701" i="4"/>
  <c r="G701" i="4"/>
  <c r="F701" i="4"/>
  <c r="E701" i="4"/>
  <c r="D701" i="4"/>
  <c r="N700" i="4"/>
  <c r="L700" i="4"/>
  <c r="K700" i="4"/>
  <c r="J700" i="4"/>
  <c r="I700" i="4"/>
  <c r="H700" i="4"/>
  <c r="G700" i="4"/>
  <c r="F700" i="4"/>
  <c r="E700" i="4"/>
  <c r="D700" i="4"/>
  <c r="N699" i="4"/>
  <c r="L699" i="4"/>
  <c r="K699" i="4"/>
  <c r="J699" i="4"/>
  <c r="I699" i="4"/>
  <c r="H699" i="4"/>
  <c r="G699" i="4"/>
  <c r="F699" i="4"/>
  <c r="E699" i="4"/>
  <c r="D699" i="4"/>
  <c r="N698" i="4"/>
  <c r="L698" i="4"/>
  <c r="K698" i="4"/>
  <c r="J698" i="4"/>
  <c r="I698" i="4"/>
  <c r="H698" i="4"/>
  <c r="G698" i="4"/>
  <c r="F698" i="4"/>
  <c r="E698" i="4"/>
  <c r="D698" i="4"/>
  <c r="N697" i="4"/>
  <c r="L697" i="4"/>
  <c r="K697" i="4"/>
  <c r="J697" i="4"/>
  <c r="I697" i="4"/>
  <c r="H697" i="4"/>
  <c r="G697" i="4"/>
  <c r="F697" i="4"/>
  <c r="E697" i="4"/>
  <c r="D697" i="4"/>
  <c r="N696" i="4"/>
  <c r="L696" i="4"/>
  <c r="K696" i="4"/>
  <c r="J696" i="4"/>
  <c r="I696" i="4"/>
  <c r="H696" i="4"/>
  <c r="G696" i="4"/>
  <c r="F696" i="4"/>
  <c r="E696" i="4"/>
  <c r="D696" i="4"/>
  <c r="N695" i="4"/>
  <c r="L695" i="4"/>
  <c r="K695" i="4"/>
  <c r="J695" i="4"/>
  <c r="I695" i="4"/>
  <c r="H695" i="4"/>
  <c r="G695" i="4"/>
  <c r="F695" i="4"/>
  <c r="E695" i="4"/>
  <c r="D695" i="4"/>
  <c r="N694" i="4"/>
  <c r="L694" i="4"/>
  <c r="K694" i="4"/>
  <c r="J694" i="4"/>
  <c r="I694" i="4"/>
  <c r="H694" i="4"/>
  <c r="G694" i="4"/>
  <c r="F694" i="4"/>
  <c r="E694" i="4"/>
  <c r="D694" i="4"/>
  <c r="N693" i="4"/>
  <c r="L693" i="4"/>
  <c r="K693" i="4"/>
  <c r="J693" i="4"/>
  <c r="I693" i="4"/>
  <c r="H693" i="4"/>
  <c r="G693" i="4"/>
  <c r="F693" i="4"/>
  <c r="E693" i="4"/>
  <c r="D693" i="4"/>
  <c r="N692" i="4"/>
  <c r="L692" i="4"/>
  <c r="K692" i="4"/>
  <c r="J692" i="4"/>
  <c r="I692" i="4"/>
  <c r="H692" i="4"/>
  <c r="G692" i="4"/>
  <c r="F692" i="4"/>
  <c r="E692" i="4"/>
  <c r="D692" i="4"/>
  <c r="N691" i="4"/>
  <c r="L691" i="4"/>
  <c r="K691" i="4"/>
  <c r="J691" i="4"/>
  <c r="I691" i="4"/>
  <c r="H691" i="4"/>
  <c r="G691" i="4"/>
  <c r="F691" i="4"/>
  <c r="E691" i="4"/>
  <c r="D691" i="4"/>
  <c r="N690" i="4"/>
  <c r="L690" i="4"/>
  <c r="K690" i="4"/>
  <c r="J690" i="4"/>
  <c r="I690" i="4"/>
  <c r="H690" i="4"/>
  <c r="G690" i="4"/>
  <c r="F690" i="4"/>
  <c r="E690" i="4"/>
  <c r="D690" i="4"/>
  <c r="N689" i="4"/>
  <c r="L689" i="4"/>
  <c r="K689" i="4"/>
  <c r="J689" i="4"/>
  <c r="I689" i="4"/>
  <c r="H689" i="4"/>
  <c r="G689" i="4"/>
  <c r="F689" i="4"/>
  <c r="E689" i="4"/>
  <c r="D689" i="4"/>
  <c r="N688" i="4"/>
  <c r="L688" i="4"/>
  <c r="K688" i="4"/>
  <c r="J688" i="4"/>
  <c r="I688" i="4"/>
  <c r="H688" i="4"/>
  <c r="G688" i="4"/>
  <c r="F688" i="4"/>
  <c r="E688" i="4"/>
  <c r="D688" i="4"/>
  <c r="N687" i="4"/>
  <c r="L687" i="4"/>
  <c r="K687" i="4"/>
  <c r="J687" i="4"/>
  <c r="I687" i="4"/>
  <c r="H687" i="4"/>
  <c r="G687" i="4"/>
  <c r="F687" i="4"/>
  <c r="E687" i="4"/>
  <c r="D687" i="4"/>
  <c r="N686" i="4"/>
  <c r="L686" i="4"/>
  <c r="K686" i="4"/>
  <c r="J686" i="4"/>
  <c r="I686" i="4"/>
  <c r="H686" i="4"/>
  <c r="G686" i="4"/>
  <c r="F686" i="4"/>
  <c r="E686" i="4"/>
  <c r="D686" i="4"/>
  <c r="N685" i="4"/>
  <c r="L685" i="4"/>
  <c r="K685" i="4"/>
  <c r="J685" i="4"/>
  <c r="I685" i="4"/>
  <c r="H685" i="4"/>
  <c r="G685" i="4"/>
  <c r="F685" i="4"/>
  <c r="E685" i="4"/>
  <c r="D685" i="4"/>
  <c r="N684" i="4"/>
  <c r="L684" i="4"/>
  <c r="K684" i="4"/>
  <c r="J684" i="4"/>
  <c r="I684" i="4"/>
  <c r="H684" i="4"/>
  <c r="G684" i="4"/>
  <c r="F684" i="4"/>
  <c r="E684" i="4"/>
  <c r="D684" i="4"/>
  <c r="N683" i="4"/>
  <c r="L683" i="4"/>
  <c r="K683" i="4"/>
  <c r="J683" i="4"/>
  <c r="I683" i="4"/>
  <c r="H683" i="4"/>
  <c r="G683" i="4"/>
  <c r="F683" i="4"/>
  <c r="E683" i="4"/>
  <c r="D683" i="4"/>
  <c r="N682" i="4"/>
  <c r="L682" i="4"/>
  <c r="K682" i="4"/>
  <c r="J682" i="4"/>
  <c r="I682" i="4"/>
  <c r="H682" i="4"/>
  <c r="G682" i="4"/>
  <c r="F682" i="4"/>
  <c r="E682" i="4"/>
  <c r="D682" i="4"/>
  <c r="N681" i="4"/>
  <c r="L681" i="4"/>
  <c r="K681" i="4"/>
  <c r="J681" i="4"/>
  <c r="I681" i="4"/>
  <c r="H681" i="4"/>
  <c r="G681" i="4"/>
  <c r="F681" i="4"/>
  <c r="E681" i="4"/>
  <c r="D681" i="4"/>
  <c r="N680" i="4"/>
  <c r="L680" i="4"/>
  <c r="K680" i="4"/>
  <c r="J680" i="4"/>
  <c r="I680" i="4"/>
  <c r="H680" i="4"/>
  <c r="G680" i="4"/>
  <c r="F680" i="4"/>
  <c r="E680" i="4"/>
  <c r="D680" i="4"/>
  <c r="N679" i="4"/>
  <c r="L679" i="4"/>
  <c r="K679" i="4"/>
  <c r="J679" i="4"/>
  <c r="I679" i="4"/>
  <c r="H679" i="4"/>
  <c r="G679" i="4"/>
  <c r="F679" i="4"/>
  <c r="E679" i="4"/>
  <c r="D679" i="4"/>
  <c r="N678" i="4"/>
  <c r="L678" i="4"/>
  <c r="K678" i="4"/>
  <c r="J678" i="4"/>
  <c r="I678" i="4"/>
  <c r="H678" i="4"/>
  <c r="G678" i="4"/>
  <c r="F678" i="4"/>
  <c r="E678" i="4"/>
  <c r="D678" i="4"/>
  <c r="N677" i="4"/>
  <c r="L677" i="4"/>
  <c r="K677" i="4"/>
  <c r="J677" i="4"/>
  <c r="I677" i="4"/>
  <c r="H677" i="4"/>
  <c r="G677" i="4"/>
  <c r="F677" i="4"/>
  <c r="E677" i="4"/>
  <c r="D677" i="4"/>
  <c r="N676" i="4"/>
  <c r="L676" i="4"/>
  <c r="K676" i="4"/>
  <c r="J676" i="4"/>
  <c r="I676" i="4"/>
  <c r="H676" i="4"/>
  <c r="G676" i="4"/>
  <c r="F676" i="4"/>
  <c r="E676" i="4"/>
  <c r="D676" i="4"/>
  <c r="N675" i="4"/>
  <c r="L675" i="4"/>
  <c r="K675" i="4"/>
  <c r="J675" i="4"/>
  <c r="I675" i="4"/>
  <c r="H675" i="4"/>
  <c r="G675" i="4"/>
  <c r="F675" i="4"/>
  <c r="E675" i="4"/>
  <c r="D675" i="4"/>
  <c r="N674" i="4"/>
  <c r="L674" i="4"/>
  <c r="K674" i="4"/>
  <c r="J674" i="4"/>
  <c r="I674" i="4"/>
  <c r="H674" i="4"/>
  <c r="G674" i="4"/>
  <c r="F674" i="4"/>
  <c r="E674" i="4"/>
  <c r="D674" i="4"/>
  <c r="N673" i="4"/>
  <c r="L673" i="4"/>
  <c r="K673" i="4"/>
  <c r="J673" i="4"/>
  <c r="I673" i="4"/>
  <c r="H673" i="4"/>
  <c r="G673" i="4"/>
  <c r="F673" i="4"/>
  <c r="E673" i="4"/>
  <c r="D673" i="4"/>
  <c r="N672" i="4"/>
  <c r="L672" i="4"/>
  <c r="K672" i="4"/>
  <c r="J672" i="4"/>
  <c r="I672" i="4"/>
  <c r="H672" i="4"/>
  <c r="G672" i="4"/>
  <c r="F672" i="4"/>
  <c r="E672" i="4"/>
  <c r="D672" i="4"/>
  <c r="N671" i="4"/>
  <c r="L671" i="4"/>
  <c r="K671" i="4"/>
  <c r="J671" i="4"/>
  <c r="I671" i="4"/>
  <c r="H671" i="4"/>
  <c r="G671" i="4"/>
  <c r="F671" i="4"/>
  <c r="E671" i="4"/>
  <c r="D671" i="4"/>
  <c r="N670" i="4"/>
  <c r="L670" i="4"/>
  <c r="K670" i="4"/>
  <c r="J670" i="4"/>
  <c r="I670" i="4"/>
  <c r="H670" i="4"/>
  <c r="G670" i="4"/>
  <c r="F670" i="4"/>
  <c r="E670" i="4"/>
  <c r="D670" i="4"/>
  <c r="N669" i="4"/>
  <c r="L669" i="4"/>
  <c r="K669" i="4"/>
  <c r="J669" i="4"/>
  <c r="I669" i="4"/>
  <c r="H669" i="4"/>
  <c r="G669" i="4"/>
  <c r="F669" i="4"/>
  <c r="E669" i="4"/>
  <c r="D669" i="4"/>
  <c r="N668" i="4"/>
  <c r="L668" i="4"/>
  <c r="K668" i="4"/>
  <c r="J668" i="4"/>
  <c r="I668" i="4"/>
  <c r="H668" i="4"/>
  <c r="G668" i="4"/>
  <c r="F668" i="4"/>
  <c r="E668" i="4"/>
  <c r="D668" i="4"/>
  <c r="N667" i="4"/>
  <c r="L667" i="4"/>
  <c r="K667" i="4"/>
  <c r="J667" i="4"/>
  <c r="I667" i="4"/>
  <c r="H667" i="4"/>
  <c r="G667" i="4"/>
  <c r="F667" i="4"/>
  <c r="E667" i="4"/>
  <c r="D667" i="4"/>
  <c r="N666" i="4"/>
  <c r="L666" i="4"/>
  <c r="K666" i="4"/>
  <c r="J666" i="4"/>
  <c r="I666" i="4"/>
  <c r="H666" i="4"/>
  <c r="G666" i="4"/>
  <c r="F666" i="4"/>
  <c r="E666" i="4"/>
  <c r="D666" i="4"/>
  <c r="N665" i="4"/>
  <c r="L665" i="4"/>
  <c r="K665" i="4"/>
  <c r="J665" i="4"/>
  <c r="I665" i="4"/>
  <c r="H665" i="4"/>
  <c r="G665" i="4"/>
  <c r="F665" i="4"/>
  <c r="E665" i="4"/>
  <c r="D665" i="4"/>
  <c r="N664" i="4"/>
  <c r="L664" i="4"/>
  <c r="K664" i="4"/>
  <c r="J664" i="4"/>
  <c r="I664" i="4"/>
  <c r="H664" i="4"/>
  <c r="G664" i="4"/>
  <c r="F664" i="4"/>
  <c r="E664" i="4"/>
  <c r="D664" i="4"/>
  <c r="N663" i="4"/>
  <c r="L663" i="4"/>
  <c r="K663" i="4"/>
  <c r="J663" i="4"/>
  <c r="I663" i="4"/>
  <c r="H663" i="4"/>
  <c r="G663" i="4"/>
  <c r="F663" i="4"/>
  <c r="E663" i="4"/>
  <c r="D663" i="4"/>
  <c r="N662" i="4"/>
  <c r="L662" i="4"/>
  <c r="K662" i="4"/>
  <c r="J662" i="4"/>
  <c r="I662" i="4"/>
  <c r="H662" i="4"/>
  <c r="G662" i="4"/>
  <c r="F662" i="4"/>
  <c r="E662" i="4"/>
  <c r="D662" i="4"/>
  <c r="N661" i="4"/>
  <c r="L661" i="4"/>
  <c r="K661" i="4"/>
  <c r="J661" i="4"/>
  <c r="I661" i="4"/>
  <c r="H661" i="4"/>
  <c r="G661" i="4"/>
  <c r="F661" i="4"/>
  <c r="E661" i="4"/>
  <c r="D661" i="4"/>
  <c r="N660" i="4"/>
  <c r="L660" i="4"/>
  <c r="K660" i="4"/>
  <c r="J660" i="4"/>
  <c r="I660" i="4"/>
  <c r="H660" i="4"/>
  <c r="G660" i="4"/>
  <c r="F660" i="4"/>
  <c r="E660" i="4"/>
  <c r="D660" i="4"/>
  <c r="N659" i="4"/>
  <c r="L659" i="4"/>
  <c r="K659" i="4"/>
  <c r="J659" i="4"/>
  <c r="I659" i="4"/>
  <c r="H659" i="4"/>
  <c r="G659" i="4"/>
  <c r="F659" i="4"/>
  <c r="E659" i="4"/>
  <c r="D659" i="4"/>
  <c r="N658" i="4"/>
  <c r="L658" i="4"/>
  <c r="K658" i="4"/>
  <c r="J658" i="4"/>
  <c r="I658" i="4"/>
  <c r="H658" i="4"/>
  <c r="G658" i="4"/>
  <c r="F658" i="4"/>
  <c r="E658" i="4"/>
  <c r="D658" i="4"/>
  <c r="N657" i="4"/>
  <c r="L657" i="4"/>
  <c r="K657" i="4"/>
  <c r="J657" i="4"/>
  <c r="I657" i="4"/>
  <c r="H657" i="4"/>
  <c r="G657" i="4"/>
  <c r="F657" i="4"/>
  <c r="E657" i="4"/>
  <c r="D657" i="4"/>
  <c r="N656" i="4"/>
  <c r="L656" i="4"/>
  <c r="K656" i="4"/>
  <c r="J656" i="4"/>
  <c r="I656" i="4"/>
  <c r="H656" i="4"/>
  <c r="G656" i="4"/>
  <c r="F656" i="4"/>
  <c r="E656" i="4"/>
  <c r="D656" i="4"/>
  <c r="N655" i="4"/>
  <c r="L655" i="4"/>
  <c r="K655" i="4"/>
  <c r="J655" i="4"/>
  <c r="I655" i="4"/>
  <c r="H655" i="4"/>
  <c r="G655" i="4"/>
  <c r="F655" i="4"/>
  <c r="E655" i="4"/>
  <c r="D655" i="4"/>
  <c r="N654" i="4"/>
  <c r="L654" i="4"/>
  <c r="K654" i="4"/>
  <c r="J654" i="4"/>
  <c r="I654" i="4"/>
  <c r="H654" i="4"/>
  <c r="G654" i="4"/>
  <c r="F654" i="4"/>
  <c r="E654" i="4"/>
  <c r="D654" i="4"/>
  <c r="N653" i="4"/>
  <c r="L653" i="4"/>
  <c r="K653" i="4"/>
  <c r="J653" i="4"/>
  <c r="I653" i="4"/>
  <c r="H653" i="4"/>
  <c r="G653" i="4"/>
  <c r="F653" i="4"/>
  <c r="E653" i="4"/>
  <c r="D653" i="4"/>
  <c r="N652" i="4"/>
  <c r="L652" i="4"/>
  <c r="K652" i="4"/>
  <c r="J652" i="4"/>
  <c r="I652" i="4"/>
  <c r="H652" i="4"/>
  <c r="G652" i="4"/>
  <c r="F652" i="4"/>
  <c r="E652" i="4"/>
  <c r="D652" i="4"/>
  <c r="N651" i="4"/>
  <c r="L651" i="4"/>
  <c r="K651" i="4"/>
  <c r="J651" i="4"/>
  <c r="I651" i="4"/>
  <c r="H651" i="4"/>
  <c r="G651" i="4"/>
  <c r="F651" i="4"/>
  <c r="E651" i="4"/>
  <c r="D651" i="4"/>
  <c r="N650" i="4"/>
  <c r="L650" i="4"/>
  <c r="K650" i="4"/>
  <c r="J650" i="4"/>
  <c r="I650" i="4"/>
  <c r="H650" i="4"/>
  <c r="G650" i="4"/>
  <c r="F650" i="4"/>
  <c r="E650" i="4"/>
  <c r="D650" i="4"/>
  <c r="N649" i="4"/>
  <c r="L649" i="4"/>
  <c r="K649" i="4"/>
  <c r="J649" i="4"/>
  <c r="I649" i="4"/>
  <c r="H649" i="4"/>
  <c r="G649" i="4"/>
  <c r="F649" i="4"/>
  <c r="E649" i="4"/>
  <c r="D649" i="4"/>
  <c r="N648" i="4"/>
  <c r="L648" i="4"/>
  <c r="K648" i="4"/>
  <c r="J648" i="4"/>
  <c r="I648" i="4"/>
  <c r="H648" i="4"/>
  <c r="G648" i="4"/>
  <c r="F648" i="4"/>
  <c r="E648" i="4"/>
  <c r="D648" i="4"/>
  <c r="N647" i="4"/>
  <c r="L647" i="4"/>
  <c r="K647" i="4"/>
  <c r="J647" i="4"/>
  <c r="I647" i="4"/>
  <c r="H647" i="4"/>
  <c r="G647" i="4"/>
  <c r="F647" i="4"/>
  <c r="E647" i="4"/>
  <c r="D647" i="4"/>
  <c r="N646" i="4"/>
  <c r="L646" i="4"/>
  <c r="K646" i="4"/>
  <c r="J646" i="4"/>
  <c r="I646" i="4"/>
  <c r="H646" i="4"/>
  <c r="G646" i="4"/>
  <c r="F646" i="4"/>
  <c r="E646" i="4"/>
  <c r="D646" i="4"/>
  <c r="N645" i="4"/>
  <c r="L645" i="4"/>
  <c r="K645" i="4"/>
  <c r="J645" i="4"/>
  <c r="I645" i="4"/>
  <c r="H645" i="4"/>
  <c r="G645" i="4"/>
  <c r="F645" i="4"/>
  <c r="E645" i="4"/>
  <c r="D645" i="4"/>
  <c r="N644" i="4"/>
  <c r="L644" i="4"/>
  <c r="K644" i="4"/>
  <c r="J644" i="4"/>
  <c r="I644" i="4"/>
  <c r="H644" i="4"/>
  <c r="G644" i="4"/>
  <c r="F644" i="4"/>
  <c r="E644" i="4"/>
  <c r="D644" i="4"/>
  <c r="N643" i="4"/>
  <c r="L643" i="4"/>
  <c r="K643" i="4"/>
  <c r="J643" i="4"/>
  <c r="I643" i="4"/>
  <c r="H643" i="4"/>
  <c r="G643" i="4"/>
  <c r="F643" i="4"/>
  <c r="E643" i="4"/>
  <c r="D643" i="4"/>
  <c r="N642" i="4"/>
  <c r="L642" i="4"/>
  <c r="K642" i="4"/>
  <c r="J642" i="4"/>
  <c r="I642" i="4"/>
  <c r="H642" i="4"/>
  <c r="G642" i="4"/>
  <c r="F642" i="4"/>
  <c r="E642" i="4"/>
  <c r="D642" i="4"/>
  <c r="N641" i="4"/>
  <c r="L641" i="4"/>
  <c r="K641" i="4"/>
  <c r="J641" i="4"/>
  <c r="I641" i="4"/>
  <c r="H641" i="4"/>
  <c r="G641" i="4"/>
  <c r="F641" i="4"/>
  <c r="E641" i="4"/>
  <c r="D641" i="4"/>
  <c r="N640" i="4"/>
  <c r="L640" i="4"/>
  <c r="K640" i="4"/>
  <c r="J640" i="4"/>
  <c r="I640" i="4"/>
  <c r="H640" i="4"/>
  <c r="G640" i="4"/>
  <c r="F640" i="4"/>
  <c r="E640" i="4"/>
  <c r="D640" i="4"/>
  <c r="N639" i="4"/>
  <c r="L639" i="4"/>
  <c r="K639" i="4"/>
  <c r="J639" i="4"/>
  <c r="I639" i="4"/>
  <c r="H639" i="4"/>
  <c r="G639" i="4"/>
  <c r="F639" i="4"/>
  <c r="E639" i="4"/>
  <c r="D639" i="4"/>
  <c r="N638" i="4"/>
  <c r="L638" i="4"/>
  <c r="K638" i="4"/>
  <c r="J638" i="4"/>
  <c r="I638" i="4"/>
  <c r="H638" i="4"/>
  <c r="G638" i="4"/>
  <c r="F638" i="4"/>
  <c r="E638" i="4"/>
  <c r="D638" i="4"/>
  <c r="N637" i="4"/>
  <c r="L637" i="4"/>
  <c r="K637" i="4"/>
  <c r="J637" i="4"/>
  <c r="I637" i="4"/>
  <c r="H637" i="4"/>
  <c r="G637" i="4"/>
  <c r="F637" i="4"/>
  <c r="E637" i="4"/>
  <c r="D637" i="4"/>
  <c r="N636" i="4"/>
  <c r="L636" i="4"/>
  <c r="K636" i="4"/>
  <c r="J636" i="4"/>
  <c r="I636" i="4"/>
  <c r="H636" i="4"/>
  <c r="G636" i="4"/>
  <c r="F636" i="4"/>
  <c r="E636" i="4"/>
  <c r="D636" i="4"/>
  <c r="N635" i="4"/>
  <c r="L635" i="4"/>
  <c r="K635" i="4"/>
  <c r="J635" i="4"/>
  <c r="I635" i="4"/>
  <c r="H635" i="4"/>
  <c r="G635" i="4"/>
  <c r="F635" i="4"/>
  <c r="E635" i="4"/>
  <c r="D635" i="4"/>
  <c r="N634" i="4"/>
  <c r="L634" i="4"/>
  <c r="K634" i="4"/>
  <c r="J634" i="4"/>
  <c r="I634" i="4"/>
  <c r="H634" i="4"/>
  <c r="G634" i="4"/>
  <c r="F634" i="4"/>
  <c r="E634" i="4"/>
  <c r="D634" i="4"/>
  <c r="N633" i="4"/>
  <c r="L633" i="4"/>
  <c r="K633" i="4"/>
  <c r="J633" i="4"/>
  <c r="I633" i="4"/>
  <c r="H633" i="4"/>
  <c r="G633" i="4"/>
  <c r="F633" i="4"/>
  <c r="E633" i="4"/>
  <c r="D633" i="4"/>
  <c r="N632" i="4"/>
  <c r="L632" i="4"/>
  <c r="K632" i="4"/>
  <c r="J632" i="4"/>
  <c r="I632" i="4"/>
  <c r="H632" i="4"/>
  <c r="G632" i="4"/>
  <c r="F632" i="4"/>
  <c r="E632" i="4"/>
  <c r="D632" i="4"/>
  <c r="N631" i="4"/>
  <c r="L631" i="4"/>
  <c r="K631" i="4"/>
  <c r="J631" i="4"/>
  <c r="I631" i="4"/>
  <c r="H631" i="4"/>
  <c r="G631" i="4"/>
  <c r="F631" i="4"/>
  <c r="E631" i="4"/>
  <c r="D631" i="4"/>
  <c r="N630" i="4"/>
  <c r="L630" i="4"/>
  <c r="K630" i="4"/>
  <c r="J630" i="4"/>
  <c r="I630" i="4"/>
  <c r="H630" i="4"/>
  <c r="G630" i="4"/>
  <c r="F630" i="4"/>
  <c r="E630" i="4"/>
  <c r="D630" i="4"/>
  <c r="N629" i="4"/>
  <c r="L629" i="4"/>
  <c r="K629" i="4"/>
  <c r="J629" i="4"/>
  <c r="I629" i="4"/>
  <c r="H629" i="4"/>
  <c r="G629" i="4"/>
  <c r="F629" i="4"/>
  <c r="E629" i="4"/>
  <c r="D629" i="4"/>
  <c r="N628" i="4"/>
  <c r="L628" i="4"/>
  <c r="K628" i="4"/>
  <c r="J628" i="4"/>
  <c r="I628" i="4"/>
  <c r="H628" i="4"/>
  <c r="G628" i="4"/>
  <c r="F628" i="4"/>
  <c r="E628" i="4"/>
  <c r="D628" i="4"/>
  <c r="N627" i="4"/>
  <c r="L627" i="4"/>
  <c r="K627" i="4"/>
  <c r="J627" i="4"/>
  <c r="I627" i="4"/>
  <c r="H627" i="4"/>
  <c r="G627" i="4"/>
  <c r="F627" i="4"/>
  <c r="E627" i="4"/>
  <c r="D627" i="4"/>
  <c r="N626" i="4"/>
  <c r="L626" i="4"/>
  <c r="K626" i="4"/>
  <c r="J626" i="4"/>
  <c r="I626" i="4"/>
  <c r="H626" i="4"/>
  <c r="G626" i="4"/>
  <c r="F626" i="4"/>
  <c r="E626" i="4"/>
  <c r="D626" i="4"/>
  <c r="N625" i="4"/>
  <c r="L625" i="4"/>
  <c r="K625" i="4"/>
  <c r="J625" i="4"/>
  <c r="I625" i="4"/>
  <c r="H625" i="4"/>
  <c r="G625" i="4"/>
  <c r="F625" i="4"/>
  <c r="E625" i="4"/>
  <c r="D625" i="4"/>
  <c r="N624" i="4"/>
  <c r="L624" i="4"/>
  <c r="K624" i="4"/>
  <c r="J624" i="4"/>
  <c r="I624" i="4"/>
  <c r="H624" i="4"/>
  <c r="G624" i="4"/>
  <c r="F624" i="4"/>
  <c r="E624" i="4"/>
  <c r="D624" i="4"/>
  <c r="N623" i="4"/>
  <c r="L623" i="4"/>
  <c r="K623" i="4"/>
  <c r="J623" i="4"/>
  <c r="I623" i="4"/>
  <c r="H623" i="4"/>
  <c r="G623" i="4"/>
  <c r="F623" i="4"/>
  <c r="E623" i="4"/>
  <c r="D623" i="4"/>
  <c r="N622" i="4"/>
  <c r="L622" i="4"/>
  <c r="K622" i="4"/>
  <c r="J622" i="4"/>
  <c r="I622" i="4"/>
  <c r="H622" i="4"/>
  <c r="G622" i="4"/>
  <c r="F622" i="4"/>
  <c r="E622" i="4"/>
  <c r="D622" i="4"/>
  <c r="N621" i="4"/>
  <c r="L621" i="4"/>
  <c r="K621" i="4"/>
  <c r="J621" i="4"/>
  <c r="I621" i="4"/>
  <c r="H621" i="4"/>
  <c r="G621" i="4"/>
  <c r="F621" i="4"/>
  <c r="E621" i="4"/>
  <c r="D621" i="4"/>
  <c r="N620" i="4"/>
  <c r="L620" i="4"/>
  <c r="K620" i="4"/>
  <c r="J620" i="4"/>
  <c r="I620" i="4"/>
  <c r="H620" i="4"/>
  <c r="G620" i="4"/>
  <c r="F620" i="4"/>
  <c r="E620" i="4"/>
  <c r="D620" i="4"/>
  <c r="N619" i="4"/>
  <c r="L619" i="4"/>
  <c r="K619" i="4"/>
  <c r="J619" i="4"/>
  <c r="I619" i="4"/>
  <c r="H619" i="4"/>
  <c r="G619" i="4"/>
  <c r="F619" i="4"/>
  <c r="E619" i="4"/>
  <c r="D619" i="4"/>
  <c r="N618" i="4"/>
  <c r="L618" i="4"/>
  <c r="K618" i="4"/>
  <c r="J618" i="4"/>
  <c r="I618" i="4"/>
  <c r="H618" i="4"/>
  <c r="G618" i="4"/>
  <c r="F618" i="4"/>
  <c r="E618" i="4"/>
  <c r="D618" i="4"/>
  <c r="N617" i="4"/>
  <c r="L617" i="4"/>
  <c r="K617" i="4"/>
  <c r="J617" i="4"/>
  <c r="I617" i="4"/>
  <c r="H617" i="4"/>
  <c r="G617" i="4"/>
  <c r="F617" i="4"/>
  <c r="E617" i="4"/>
  <c r="D617" i="4"/>
  <c r="N616" i="4"/>
  <c r="L616" i="4"/>
  <c r="K616" i="4"/>
  <c r="J616" i="4"/>
  <c r="I616" i="4"/>
  <c r="H616" i="4"/>
  <c r="G616" i="4"/>
  <c r="F616" i="4"/>
  <c r="E616" i="4"/>
  <c r="D616" i="4"/>
  <c r="N615" i="4"/>
  <c r="L615" i="4"/>
  <c r="K615" i="4"/>
  <c r="J615" i="4"/>
  <c r="I615" i="4"/>
  <c r="H615" i="4"/>
  <c r="G615" i="4"/>
  <c r="F615" i="4"/>
  <c r="E615" i="4"/>
  <c r="D615" i="4"/>
  <c r="N614" i="4"/>
  <c r="L614" i="4"/>
  <c r="K614" i="4"/>
  <c r="J614" i="4"/>
  <c r="I614" i="4"/>
  <c r="H614" i="4"/>
  <c r="G614" i="4"/>
  <c r="F614" i="4"/>
  <c r="E614" i="4"/>
  <c r="D614" i="4"/>
  <c r="N613" i="4"/>
  <c r="L613" i="4"/>
  <c r="K613" i="4"/>
  <c r="J613" i="4"/>
  <c r="I613" i="4"/>
  <c r="H613" i="4"/>
  <c r="G613" i="4"/>
  <c r="F613" i="4"/>
  <c r="E613" i="4"/>
  <c r="D613" i="4"/>
  <c r="N612" i="4"/>
  <c r="L612" i="4"/>
  <c r="K612" i="4"/>
  <c r="J612" i="4"/>
  <c r="I612" i="4"/>
  <c r="H612" i="4"/>
  <c r="G612" i="4"/>
  <c r="F612" i="4"/>
  <c r="E612" i="4"/>
  <c r="D612" i="4"/>
  <c r="N611" i="4"/>
  <c r="L611" i="4"/>
  <c r="K611" i="4"/>
  <c r="J611" i="4"/>
  <c r="I611" i="4"/>
  <c r="H611" i="4"/>
  <c r="G611" i="4"/>
  <c r="F611" i="4"/>
  <c r="E611" i="4"/>
  <c r="D611" i="4"/>
  <c r="N610" i="4"/>
  <c r="L610" i="4"/>
  <c r="K610" i="4"/>
  <c r="J610" i="4"/>
  <c r="I610" i="4"/>
  <c r="H610" i="4"/>
  <c r="G610" i="4"/>
  <c r="F610" i="4"/>
  <c r="E610" i="4"/>
  <c r="D610" i="4"/>
  <c r="N609" i="4"/>
  <c r="L609" i="4"/>
  <c r="K609" i="4"/>
  <c r="J609" i="4"/>
  <c r="I609" i="4"/>
  <c r="H609" i="4"/>
  <c r="G609" i="4"/>
  <c r="F609" i="4"/>
  <c r="E609" i="4"/>
  <c r="D609" i="4"/>
  <c r="N608" i="4"/>
  <c r="L608" i="4"/>
  <c r="K608" i="4"/>
  <c r="J608" i="4"/>
  <c r="I608" i="4"/>
  <c r="H608" i="4"/>
  <c r="G608" i="4"/>
  <c r="F608" i="4"/>
  <c r="E608" i="4"/>
  <c r="D608" i="4"/>
  <c r="N607" i="4"/>
  <c r="L607" i="4"/>
  <c r="K607" i="4"/>
  <c r="J607" i="4"/>
  <c r="I607" i="4"/>
  <c r="H607" i="4"/>
  <c r="G607" i="4"/>
  <c r="F607" i="4"/>
  <c r="E607" i="4"/>
  <c r="D607" i="4"/>
  <c r="N606" i="4"/>
  <c r="L606" i="4"/>
  <c r="K606" i="4"/>
  <c r="J606" i="4"/>
  <c r="I606" i="4"/>
  <c r="H606" i="4"/>
  <c r="G606" i="4"/>
  <c r="F606" i="4"/>
  <c r="E606" i="4"/>
  <c r="D606" i="4"/>
  <c r="N605" i="4"/>
  <c r="L605" i="4"/>
  <c r="K605" i="4"/>
  <c r="J605" i="4"/>
  <c r="I605" i="4"/>
  <c r="H605" i="4"/>
  <c r="G605" i="4"/>
  <c r="F605" i="4"/>
  <c r="M605" i="4" s="1"/>
  <c r="E605" i="4"/>
  <c r="D605" i="4"/>
  <c r="N604" i="4"/>
  <c r="L604" i="4"/>
  <c r="K604" i="4"/>
  <c r="J604" i="4"/>
  <c r="I604" i="4"/>
  <c r="H604" i="4"/>
  <c r="G604" i="4"/>
  <c r="F604" i="4"/>
  <c r="M604" i="4" s="1"/>
  <c r="E604" i="4"/>
  <c r="D604" i="4"/>
  <c r="N603" i="4"/>
  <c r="L603" i="4"/>
  <c r="K603" i="4"/>
  <c r="J603" i="4"/>
  <c r="I603" i="4"/>
  <c r="H603" i="4"/>
  <c r="G603" i="4"/>
  <c r="F603" i="4"/>
  <c r="M603" i="4" s="1"/>
  <c r="E603" i="4"/>
  <c r="D603" i="4"/>
  <c r="N602" i="4"/>
  <c r="L602" i="4"/>
  <c r="K602" i="4"/>
  <c r="J602" i="4"/>
  <c r="I602" i="4"/>
  <c r="H602" i="4"/>
  <c r="G602" i="4"/>
  <c r="F602" i="4"/>
  <c r="M602" i="4" s="1"/>
  <c r="E602" i="4"/>
  <c r="D602" i="4"/>
  <c r="N601" i="4"/>
  <c r="L601" i="4"/>
  <c r="K601" i="4"/>
  <c r="J601" i="4"/>
  <c r="I601" i="4"/>
  <c r="H601" i="4"/>
  <c r="G601" i="4"/>
  <c r="F601" i="4"/>
  <c r="M601" i="4" s="1"/>
  <c r="E601" i="4"/>
  <c r="D601" i="4"/>
  <c r="N600" i="4"/>
  <c r="L600" i="4"/>
  <c r="K600" i="4"/>
  <c r="J600" i="4"/>
  <c r="I600" i="4"/>
  <c r="H600" i="4"/>
  <c r="G600" i="4"/>
  <c r="F600" i="4"/>
  <c r="M600" i="4" s="1"/>
  <c r="E600" i="4"/>
  <c r="D600" i="4"/>
  <c r="N599" i="4"/>
  <c r="L599" i="4"/>
  <c r="K599" i="4"/>
  <c r="J599" i="4"/>
  <c r="I599" i="4"/>
  <c r="H599" i="4"/>
  <c r="G599" i="4"/>
  <c r="F599" i="4"/>
  <c r="M599" i="4" s="1"/>
  <c r="E599" i="4"/>
  <c r="D599" i="4"/>
  <c r="N598" i="4"/>
  <c r="L598" i="4"/>
  <c r="K598" i="4"/>
  <c r="J598" i="4"/>
  <c r="I598" i="4"/>
  <c r="H598" i="4"/>
  <c r="G598" i="4"/>
  <c r="F598" i="4"/>
  <c r="M598" i="4" s="1"/>
  <c r="E598" i="4"/>
  <c r="D598" i="4"/>
  <c r="N597" i="4"/>
  <c r="L597" i="4"/>
  <c r="K597" i="4"/>
  <c r="J597" i="4"/>
  <c r="I597" i="4"/>
  <c r="H597" i="4"/>
  <c r="G597" i="4"/>
  <c r="F597" i="4"/>
  <c r="M597" i="4" s="1"/>
  <c r="E597" i="4"/>
  <c r="D597" i="4"/>
  <c r="N596" i="4"/>
  <c r="L596" i="4"/>
  <c r="K596" i="4"/>
  <c r="J596" i="4"/>
  <c r="I596" i="4"/>
  <c r="H596" i="4"/>
  <c r="G596" i="4"/>
  <c r="F596" i="4"/>
  <c r="M596" i="4" s="1"/>
  <c r="E596" i="4"/>
  <c r="D596" i="4"/>
  <c r="N595" i="4"/>
  <c r="L595" i="4"/>
  <c r="K595" i="4"/>
  <c r="J595" i="4"/>
  <c r="I595" i="4"/>
  <c r="H595" i="4"/>
  <c r="G595" i="4"/>
  <c r="F595" i="4"/>
  <c r="M595" i="4" s="1"/>
  <c r="E595" i="4"/>
  <c r="D595" i="4"/>
  <c r="N594" i="4"/>
  <c r="L594" i="4"/>
  <c r="K594" i="4"/>
  <c r="J594" i="4"/>
  <c r="I594" i="4"/>
  <c r="H594" i="4"/>
  <c r="G594" i="4"/>
  <c r="F594" i="4"/>
  <c r="M594" i="4" s="1"/>
  <c r="E594" i="4"/>
  <c r="D594" i="4"/>
  <c r="N593" i="4"/>
  <c r="L593" i="4"/>
  <c r="K593" i="4"/>
  <c r="J593" i="4"/>
  <c r="I593" i="4"/>
  <c r="H593" i="4"/>
  <c r="G593" i="4"/>
  <c r="F593" i="4"/>
  <c r="M593" i="4" s="1"/>
  <c r="E593" i="4"/>
  <c r="D593" i="4"/>
  <c r="N592" i="4"/>
  <c r="L592" i="4"/>
  <c r="K592" i="4"/>
  <c r="J592" i="4"/>
  <c r="I592" i="4"/>
  <c r="H592" i="4"/>
  <c r="G592" i="4"/>
  <c r="F592" i="4"/>
  <c r="M592" i="4" s="1"/>
  <c r="E592" i="4"/>
  <c r="D592" i="4"/>
  <c r="N591" i="4"/>
  <c r="L591" i="4"/>
  <c r="K591" i="4"/>
  <c r="J591" i="4"/>
  <c r="I591" i="4"/>
  <c r="H591" i="4"/>
  <c r="G591" i="4"/>
  <c r="F591" i="4"/>
  <c r="M591" i="4" s="1"/>
  <c r="E591" i="4"/>
  <c r="D591" i="4"/>
  <c r="N590" i="4"/>
  <c r="L590" i="4"/>
  <c r="K590" i="4"/>
  <c r="J590" i="4"/>
  <c r="I590" i="4"/>
  <c r="H590" i="4"/>
  <c r="G590" i="4"/>
  <c r="F590" i="4"/>
  <c r="M590" i="4" s="1"/>
  <c r="E590" i="4"/>
  <c r="D590" i="4"/>
  <c r="N589" i="4"/>
  <c r="L589" i="4"/>
  <c r="K589" i="4"/>
  <c r="J589" i="4"/>
  <c r="I589" i="4"/>
  <c r="H589" i="4"/>
  <c r="G589" i="4"/>
  <c r="F589" i="4"/>
  <c r="M589" i="4" s="1"/>
  <c r="E589" i="4"/>
  <c r="D589" i="4"/>
  <c r="N588" i="4"/>
  <c r="L588" i="4"/>
  <c r="K588" i="4"/>
  <c r="J588" i="4"/>
  <c r="I588" i="4"/>
  <c r="H588" i="4"/>
  <c r="G588" i="4"/>
  <c r="F588" i="4"/>
  <c r="M588" i="4" s="1"/>
  <c r="E588" i="4"/>
  <c r="D588" i="4"/>
  <c r="N587" i="4"/>
  <c r="L587" i="4"/>
  <c r="K587" i="4"/>
  <c r="J587" i="4"/>
  <c r="I587" i="4"/>
  <c r="H587" i="4"/>
  <c r="G587" i="4"/>
  <c r="F587" i="4"/>
  <c r="M587" i="4" s="1"/>
  <c r="E587" i="4"/>
  <c r="D587" i="4"/>
  <c r="N586" i="4"/>
  <c r="L586" i="4"/>
  <c r="K586" i="4"/>
  <c r="J586" i="4"/>
  <c r="I586" i="4"/>
  <c r="H586" i="4"/>
  <c r="G586" i="4"/>
  <c r="F586" i="4"/>
  <c r="M586" i="4" s="1"/>
  <c r="E586" i="4"/>
  <c r="D586" i="4"/>
  <c r="N585" i="4"/>
  <c r="L585" i="4"/>
  <c r="K585" i="4"/>
  <c r="J585" i="4"/>
  <c r="I585" i="4"/>
  <c r="H585" i="4"/>
  <c r="G585" i="4"/>
  <c r="F585" i="4"/>
  <c r="M585" i="4" s="1"/>
  <c r="E585" i="4"/>
  <c r="D585" i="4"/>
  <c r="N584" i="4"/>
  <c r="L584" i="4"/>
  <c r="K584" i="4"/>
  <c r="J584" i="4"/>
  <c r="I584" i="4"/>
  <c r="H584" i="4"/>
  <c r="G584" i="4"/>
  <c r="F584" i="4"/>
  <c r="M584" i="4" s="1"/>
  <c r="E584" i="4"/>
  <c r="D584" i="4"/>
  <c r="N583" i="4"/>
  <c r="L583" i="4"/>
  <c r="K583" i="4"/>
  <c r="J583" i="4"/>
  <c r="I583" i="4"/>
  <c r="H583" i="4"/>
  <c r="G583" i="4"/>
  <c r="F583" i="4"/>
  <c r="M583" i="4" s="1"/>
  <c r="E583" i="4"/>
  <c r="D583" i="4"/>
  <c r="N582" i="4"/>
  <c r="L582" i="4"/>
  <c r="K582" i="4"/>
  <c r="J582" i="4"/>
  <c r="I582" i="4"/>
  <c r="H582" i="4"/>
  <c r="G582" i="4"/>
  <c r="F582" i="4"/>
  <c r="E582" i="4"/>
  <c r="D582" i="4"/>
  <c r="N581" i="4"/>
  <c r="L581" i="4"/>
  <c r="K581" i="4"/>
  <c r="J581" i="4"/>
  <c r="I581" i="4"/>
  <c r="H581" i="4"/>
  <c r="G581" i="4"/>
  <c r="F581" i="4"/>
  <c r="M581" i="4" s="1"/>
  <c r="E581" i="4"/>
  <c r="D581" i="4"/>
  <c r="N580" i="4"/>
  <c r="L580" i="4"/>
  <c r="K580" i="4"/>
  <c r="J580" i="4"/>
  <c r="I580" i="4"/>
  <c r="H580" i="4"/>
  <c r="G580" i="4"/>
  <c r="F580" i="4"/>
  <c r="M580" i="4" s="1"/>
  <c r="E580" i="4"/>
  <c r="D580" i="4"/>
  <c r="N579" i="4"/>
  <c r="L579" i="4"/>
  <c r="K579" i="4"/>
  <c r="J579" i="4"/>
  <c r="I579" i="4"/>
  <c r="H579" i="4"/>
  <c r="G579" i="4"/>
  <c r="F579" i="4"/>
  <c r="E579" i="4"/>
  <c r="D579" i="4"/>
  <c r="N578" i="4"/>
  <c r="L578" i="4"/>
  <c r="K578" i="4"/>
  <c r="J578" i="4"/>
  <c r="I578" i="4"/>
  <c r="H578" i="4"/>
  <c r="G578" i="4"/>
  <c r="F578" i="4"/>
  <c r="M578" i="4" s="1"/>
  <c r="E578" i="4"/>
  <c r="D578" i="4"/>
  <c r="N577" i="4"/>
  <c r="L577" i="4"/>
  <c r="K577" i="4"/>
  <c r="J577" i="4"/>
  <c r="I577" i="4"/>
  <c r="H577" i="4"/>
  <c r="G577" i="4"/>
  <c r="F577" i="4"/>
  <c r="M577" i="4" s="1"/>
  <c r="E577" i="4"/>
  <c r="D577" i="4"/>
  <c r="N576" i="4"/>
  <c r="L576" i="4"/>
  <c r="K576" i="4"/>
  <c r="J576" i="4"/>
  <c r="I576" i="4"/>
  <c r="H576" i="4"/>
  <c r="G576" i="4"/>
  <c r="F576" i="4"/>
  <c r="E576" i="4"/>
  <c r="D576" i="4"/>
  <c r="N575" i="4"/>
  <c r="L575" i="4"/>
  <c r="K575" i="4"/>
  <c r="J575" i="4"/>
  <c r="I575" i="4"/>
  <c r="H575" i="4"/>
  <c r="G575" i="4"/>
  <c r="F575" i="4"/>
  <c r="M575" i="4" s="1"/>
  <c r="E575" i="4"/>
  <c r="D575" i="4"/>
  <c r="N574" i="4"/>
  <c r="L574" i="4"/>
  <c r="K574" i="4"/>
  <c r="J574" i="4"/>
  <c r="I574" i="4"/>
  <c r="H574" i="4"/>
  <c r="G574" i="4"/>
  <c r="F574" i="4"/>
  <c r="M574" i="4" s="1"/>
  <c r="E574" i="4"/>
  <c r="D574" i="4"/>
  <c r="N573" i="4"/>
  <c r="L573" i="4"/>
  <c r="K573" i="4"/>
  <c r="J573" i="4"/>
  <c r="I573" i="4"/>
  <c r="H573" i="4"/>
  <c r="G573" i="4"/>
  <c r="F573" i="4"/>
  <c r="E573" i="4"/>
  <c r="D573" i="4"/>
  <c r="N572" i="4"/>
  <c r="L572" i="4"/>
  <c r="K572" i="4"/>
  <c r="J572" i="4"/>
  <c r="I572" i="4"/>
  <c r="H572" i="4"/>
  <c r="G572" i="4"/>
  <c r="F572" i="4"/>
  <c r="M572" i="4" s="1"/>
  <c r="E572" i="4"/>
  <c r="D572" i="4"/>
  <c r="N571" i="4"/>
  <c r="L571" i="4"/>
  <c r="K571" i="4"/>
  <c r="J571" i="4"/>
  <c r="I571" i="4"/>
  <c r="H571" i="4"/>
  <c r="G571" i="4"/>
  <c r="F571" i="4"/>
  <c r="E571" i="4"/>
  <c r="D571" i="4"/>
  <c r="N570" i="4"/>
  <c r="L570" i="4"/>
  <c r="K570" i="4"/>
  <c r="J570" i="4"/>
  <c r="I570" i="4"/>
  <c r="H570" i="4"/>
  <c r="G570" i="4"/>
  <c r="F570" i="4"/>
  <c r="E570" i="4"/>
  <c r="D570" i="4"/>
  <c r="N569" i="4"/>
  <c r="L569" i="4"/>
  <c r="K569" i="4"/>
  <c r="J569" i="4"/>
  <c r="I569" i="4"/>
  <c r="H569" i="4"/>
  <c r="G569" i="4"/>
  <c r="F569" i="4"/>
  <c r="M569" i="4" s="1"/>
  <c r="E569" i="4"/>
  <c r="D569" i="4"/>
  <c r="N568" i="4"/>
  <c r="L568" i="4"/>
  <c r="K568" i="4"/>
  <c r="J568" i="4"/>
  <c r="I568" i="4"/>
  <c r="H568" i="4"/>
  <c r="G568" i="4"/>
  <c r="F568" i="4"/>
  <c r="E568" i="4"/>
  <c r="D568" i="4"/>
  <c r="N567" i="4"/>
  <c r="L567" i="4"/>
  <c r="K567" i="4"/>
  <c r="J567" i="4"/>
  <c r="I567" i="4"/>
  <c r="H567" i="4"/>
  <c r="G567" i="4"/>
  <c r="F567" i="4"/>
  <c r="E567" i="4"/>
  <c r="D567" i="4"/>
  <c r="N566" i="4"/>
  <c r="L566" i="4"/>
  <c r="K566" i="4"/>
  <c r="J566" i="4"/>
  <c r="I566" i="4"/>
  <c r="H566" i="4"/>
  <c r="G566" i="4"/>
  <c r="F566" i="4"/>
  <c r="M566" i="4" s="1"/>
  <c r="E566" i="4"/>
  <c r="D566" i="4"/>
  <c r="N565" i="4"/>
  <c r="L565" i="4"/>
  <c r="K565" i="4"/>
  <c r="J565" i="4"/>
  <c r="I565" i="4"/>
  <c r="H565" i="4"/>
  <c r="G565" i="4"/>
  <c r="F565" i="4"/>
  <c r="E565" i="4"/>
  <c r="D565" i="4"/>
  <c r="N564" i="4"/>
  <c r="L564" i="4"/>
  <c r="K564" i="4"/>
  <c r="J564" i="4"/>
  <c r="I564" i="4"/>
  <c r="H564" i="4"/>
  <c r="G564" i="4"/>
  <c r="F564" i="4"/>
  <c r="E564" i="4"/>
  <c r="D564" i="4"/>
  <c r="N563" i="4"/>
  <c r="L563" i="4"/>
  <c r="K563" i="4"/>
  <c r="J563" i="4"/>
  <c r="I563" i="4"/>
  <c r="H563" i="4"/>
  <c r="G563" i="4"/>
  <c r="F563" i="4"/>
  <c r="M563" i="4" s="1"/>
  <c r="E563" i="4"/>
  <c r="D563" i="4"/>
  <c r="N562" i="4"/>
  <c r="L562" i="4"/>
  <c r="K562" i="4"/>
  <c r="J562" i="4"/>
  <c r="I562" i="4"/>
  <c r="H562" i="4"/>
  <c r="G562" i="4"/>
  <c r="F562" i="4"/>
  <c r="E562" i="4"/>
  <c r="D562" i="4"/>
  <c r="N561" i="4"/>
  <c r="L561" i="4"/>
  <c r="K561" i="4"/>
  <c r="J561" i="4"/>
  <c r="I561" i="4"/>
  <c r="H561" i="4"/>
  <c r="G561" i="4"/>
  <c r="F561" i="4"/>
  <c r="E561" i="4"/>
  <c r="D561" i="4"/>
  <c r="N560" i="4"/>
  <c r="L560" i="4"/>
  <c r="K560" i="4"/>
  <c r="J560" i="4"/>
  <c r="I560" i="4"/>
  <c r="H560" i="4"/>
  <c r="G560" i="4"/>
  <c r="F560" i="4"/>
  <c r="M560" i="4" s="1"/>
  <c r="E560" i="4"/>
  <c r="D560" i="4"/>
  <c r="N559" i="4"/>
  <c r="L559" i="4"/>
  <c r="K559" i="4"/>
  <c r="J559" i="4"/>
  <c r="I559" i="4"/>
  <c r="H559" i="4"/>
  <c r="G559" i="4"/>
  <c r="F559" i="4"/>
  <c r="E559" i="4"/>
  <c r="D559" i="4"/>
  <c r="N558" i="4"/>
  <c r="L558" i="4"/>
  <c r="K558" i="4"/>
  <c r="J558" i="4"/>
  <c r="I558" i="4"/>
  <c r="H558" i="4"/>
  <c r="G558" i="4"/>
  <c r="F558" i="4"/>
  <c r="E558" i="4"/>
  <c r="D558" i="4"/>
  <c r="N557" i="4"/>
  <c r="L557" i="4"/>
  <c r="K557" i="4"/>
  <c r="J557" i="4"/>
  <c r="I557" i="4"/>
  <c r="H557" i="4"/>
  <c r="G557" i="4"/>
  <c r="F557" i="4"/>
  <c r="M557" i="4" s="1"/>
  <c r="E557" i="4"/>
  <c r="D557" i="4"/>
  <c r="N556" i="4"/>
  <c r="L556" i="4"/>
  <c r="K556" i="4"/>
  <c r="J556" i="4"/>
  <c r="I556" i="4"/>
  <c r="H556" i="4"/>
  <c r="G556" i="4"/>
  <c r="F556" i="4"/>
  <c r="M556" i="4" s="1"/>
  <c r="E556" i="4"/>
  <c r="D556" i="4"/>
  <c r="N555" i="4"/>
  <c r="L555" i="4"/>
  <c r="K555" i="4"/>
  <c r="J555" i="4"/>
  <c r="I555" i="4"/>
  <c r="H555" i="4"/>
  <c r="G555" i="4"/>
  <c r="F555" i="4"/>
  <c r="E555" i="4"/>
  <c r="D555" i="4"/>
  <c r="N554" i="4"/>
  <c r="L554" i="4"/>
  <c r="K554" i="4"/>
  <c r="J554" i="4"/>
  <c r="I554" i="4"/>
  <c r="H554" i="4"/>
  <c r="G554" i="4"/>
  <c r="F554" i="4"/>
  <c r="M554" i="4" s="1"/>
  <c r="E554" i="4"/>
  <c r="D554" i="4"/>
  <c r="N553" i="4"/>
  <c r="L553" i="4"/>
  <c r="K553" i="4"/>
  <c r="J553" i="4"/>
  <c r="I553" i="4"/>
  <c r="H553" i="4"/>
  <c r="G553" i="4"/>
  <c r="F553" i="4"/>
  <c r="M553" i="4" s="1"/>
  <c r="E553" i="4"/>
  <c r="D553" i="4"/>
  <c r="N552" i="4"/>
  <c r="L552" i="4"/>
  <c r="K552" i="4"/>
  <c r="J552" i="4"/>
  <c r="I552" i="4"/>
  <c r="H552" i="4"/>
  <c r="G552" i="4"/>
  <c r="F552" i="4"/>
  <c r="E552" i="4"/>
  <c r="D552" i="4"/>
  <c r="N551" i="4"/>
  <c r="L551" i="4"/>
  <c r="K551" i="4"/>
  <c r="J551" i="4"/>
  <c r="I551" i="4"/>
  <c r="H551" i="4"/>
  <c r="G551" i="4"/>
  <c r="F551" i="4"/>
  <c r="M551" i="4" s="1"/>
  <c r="E551" i="4"/>
  <c r="D551" i="4"/>
  <c r="N550" i="4"/>
  <c r="L550" i="4"/>
  <c r="K550" i="4"/>
  <c r="J550" i="4"/>
  <c r="I550" i="4"/>
  <c r="H550" i="4"/>
  <c r="G550" i="4"/>
  <c r="F550" i="4"/>
  <c r="M550" i="4" s="1"/>
  <c r="E550" i="4"/>
  <c r="D550" i="4"/>
  <c r="N549" i="4"/>
  <c r="L549" i="4"/>
  <c r="K549" i="4"/>
  <c r="J549" i="4"/>
  <c r="I549" i="4"/>
  <c r="H549" i="4"/>
  <c r="G549" i="4"/>
  <c r="F549" i="4"/>
  <c r="E549" i="4"/>
  <c r="D549" i="4"/>
  <c r="N548" i="4"/>
  <c r="L548" i="4"/>
  <c r="K548" i="4"/>
  <c r="J548" i="4"/>
  <c r="I548" i="4"/>
  <c r="H548" i="4"/>
  <c r="G548" i="4"/>
  <c r="F548" i="4"/>
  <c r="E548" i="4"/>
  <c r="D548" i="4"/>
  <c r="N547" i="4"/>
  <c r="L547" i="4"/>
  <c r="K547" i="4"/>
  <c r="O547" i="4" s="1"/>
  <c r="J547" i="4"/>
  <c r="I547" i="4"/>
  <c r="H547" i="4"/>
  <c r="G547" i="4"/>
  <c r="F547" i="4"/>
  <c r="E547" i="4"/>
  <c r="D547" i="4"/>
  <c r="N546" i="4"/>
  <c r="L546" i="4"/>
  <c r="K546" i="4"/>
  <c r="J546" i="4"/>
  <c r="I546" i="4"/>
  <c r="H546" i="4"/>
  <c r="G546" i="4"/>
  <c r="F546" i="4"/>
  <c r="M546" i="4" s="1"/>
  <c r="E546" i="4"/>
  <c r="D546" i="4"/>
  <c r="N545" i="4"/>
  <c r="L545" i="4"/>
  <c r="K545" i="4"/>
  <c r="J545" i="4"/>
  <c r="I545" i="4"/>
  <c r="H545" i="4"/>
  <c r="G545" i="4"/>
  <c r="F545" i="4"/>
  <c r="M545" i="4" s="1"/>
  <c r="E545" i="4"/>
  <c r="D545" i="4"/>
  <c r="N544" i="4"/>
  <c r="L544" i="4"/>
  <c r="K544" i="4"/>
  <c r="O544" i="4" s="1"/>
  <c r="J544" i="4"/>
  <c r="I544" i="4"/>
  <c r="H544" i="4"/>
  <c r="G544" i="4"/>
  <c r="F544" i="4"/>
  <c r="E544" i="4"/>
  <c r="D544" i="4"/>
  <c r="N543" i="4"/>
  <c r="L543" i="4"/>
  <c r="K543" i="4"/>
  <c r="J543" i="4"/>
  <c r="I543" i="4"/>
  <c r="H543" i="4"/>
  <c r="G543" i="4"/>
  <c r="F543" i="4"/>
  <c r="M543" i="4" s="1"/>
  <c r="E543" i="4"/>
  <c r="D543" i="4"/>
  <c r="N542" i="4"/>
  <c r="L542" i="4"/>
  <c r="K542" i="4"/>
  <c r="J542" i="4"/>
  <c r="I542" i="4"/>
  <c r="H542" i="4"/>
  <c r="G542" i="4"/>
  <c r="F542" i="4"/>
  <c r="M542" i="4" s="1"/>
  <c r="E542" i="4"/>
  <c r="D542" i="4"/>
  <c r="N541" i="4"/>
  <c r="L541" i="4"/>
  <c r="K541" i="4"/>
  <c r="O541" i="4" s="1"/>
  <c r="J541" i="4"/>
  <c r="I541" i="4"/>
  <c r="H541" i="4"/>
  <c r="G541" i="4"/>
  <c r="F541" i="4"/>
  <c r="E541" i="4"/>
  <c r="D541" i="4"/>
  <c r="N540" i="4"/>
  <c r="L540" i="4"/>
  <c r="K540" i="4"/>
  <c r="J540" i="4"/>
  <c r="I540" i="4"/>
  <c r="H540" i="4"/>
  <c r="G540" i="4"/>
  <c r="F540" i="4"/>
  <c r="M540" i="4" s="1"/>
  <c r="E540" i="4"/>
  <c r="D540" i="4"/>
  <c r="N539" i="4"/>
  <c r="L539" i="4"/>
  <c r="K539" i="4"/>
  <c r="J539" i="4"/>
  <c r="I539" i="4"/>
  <c r="H539" i="4"/>
  <c r="G539" i="4"/>
  <c r="F539" i="4"/>
  <c r="M539" i="4" s="1"/>
  <c r="E539" i="4"/>
  <c r="D539" i="4"/>
  <c r="N538" i="4"/>
  <c r="L538" i="4"/>
  <c r="K538" i="4"/>
  <c r="O538" i="4" s="1"/>
  <c r="J538" i="4"/>
  <c r="I538" i="4"/>
  <c r="H538" i="4"/>
  <c r="G538" i="4"/>
  <c r="F538" i="4"/>
  <c r="E538" i="4"/>
  <c r="D538" i="4"/>
  <c r="N537" i="4"/>
  <c r="L537" i="4"/>
  <c r="K537" i="4"/>
  <c r="J537" i="4"/>
  <c r="I537" i="4"/>
  <c r="H537" i="4"/>
  <c r="G537" i="4"/>
  <c r="F537" i="4"/>
  <c r="M537" i="4" s="1"/>
  <c r="E537" i="4"/>
  <c r="D537" i="4"/>
  <c r="N536" i="4"/>
  <c r="L536" i="4"/>
  <c r="K536" i="4"/>
  <c r="J536" i="4"/>
  <c r="I536" i="4"/>
  <c r="H536" i="4"/>
  <c r="G536" i="4"/>
  <c r="F536" i="4"/>
  <c r="M536" i="4" s="1"/>
  <c r="E536" i="4"/>
  <c r="D536" i="4"/>
  <c r="N535" i="4"/>
  <c r="L535" i="4"/>
  <c r="K535" i="4"/>
  <c r="O535" i="4" s="1"/>
  <c r="J535" i="4"/>
  <c r="I535" i="4"/>
  <c r="H535" i="4"/>
  <c r="G535" i="4"/>
  <c r="F535" i="4"/>
  <c r="E535" i="4"/>
  <c r="D535" i="4"/>
  <c r="N534" i="4"/>
  <c r="L534" i="4"/>
  <c r="K534" i="4"/>
  <c r="J534" i="4"/>
  <c r="I534" i="4"/>
  <c r="H534" i="4"/>
  <c r="G534" i="4"/>
  <c r="F534" i="4"/>
  <c r="M534" i="4" s="1"/>
  <c r="E534" i="4"/>
  <c r="D534" i="4"/>
  <c r="N533" i="4"/>
  <c r="L533" i="4"/>
  <c r="K533" i="4"/>
  <c r="J533" i="4"/>
  <c r="I533" i="4"/>
  <c r="H533" i="4"/>
  <c r="G533" i="4"/>
  <c r="F533" i="4"/>
  <c r="M533" i="4" s="1"/>
  <c r="E533" i="4"/>
  <c r="D533" i="4"/>
  <c r="N532" i="4"/>
  <c r="L532" i="4"/>
  <c r="K532" i="4"/>
  <c r="O532" i="4" s="1"/>
  <c r="J532" i="4"/>
  <c r="I532" i="4"/>
  <c r="H532" i="4"/>
  <c r="G532" i="4"/>
  <c r="F532" i="4"/>
  <c r="E532" i="4"/>
  <c r="D532" i="4"/>
  <c r="N531" i="4"/>
  <c r="L531" i="4"/>
  <c r="K531" i="4"/>
  <c r="J531" i="4"/>
  <c r="I531" i="4"/>
  <c r="H531" i="4"/>
  <c r="G531" i="4"/>
  <c r="F531" i="4"/>
  <c r="M531" i="4" s="1"/>
  <c r="E531" i="4"/>
  <c r="D531" i="4"/>
  <c r="N530" i="4"/>
  <c r="L530" i="4"/>
  <c r="K530" i="4"/>
  <c r="J530" i="4"/>
  <c r="I530" i="4"/>
  <c r="H530" i="4"/>
  <c r="G530" i="4"/>
  <c r="F530" i="4"/>
  <c r="M530" i="4" s="1"/>
  <c r="E530" i="4"/>
  <c r="D530" i="4"/>
  <c r="N529" i="4"/>
  <c r="L529" i="4"/>
  <c r="K529" i="4"/>
  <c r="O529" i="4" s="1"/>
  <c r="J529" i="4"/>
  <c r="I529" i="4"/>
  <c r="H529" i="4"/>
  <c r="G529" i="4"/>
  <c r="F529" i="4"/>
  <c r="E529" i="4"/>
  <c r="D529" i="4"/>
  <c r="N528" i="4"/>
  <c r="L528" i="4"/>
  <c r="K528" i="4"/>
  <c r="J528" i="4"/>
  <c r="I528" i="4"/>
  <c r="H528" i="4"/>
  <c r="G528" i="4"/>
  <c r="F528" i="4"/>
  <c r="M528" i="4" s="1"/>
  <c r="E528" i="4"/>
  <c r="D528" i="4"/>
  <c r="N527" i="4"/>
  <c r="L527" i="4"/>
  <c r="K527" i="4"/>
  <c r="J527" i="4"/>
  <c r="I527" i="4"/>
  <c r="H527" i="4"/>
  <c r="G527" i="4"/>
  <c r="F527" i="4"/>
  <c r="M527" i="4" s="1"/>
  <c r="E527" i="4"/>
  <c r="D527" i="4"/>
  <c r="N526" i="4"/>
  <c r="L526" i="4"/>
  <c r="K526" i="4"/>
  <c r="O526" i="4" s="1"/>
  <c r="J526" i="4"/>
  <c r="I526" i="4"/>
  <c r="H526" i="4"/>
  <c r="G526" i="4"/>
  <c r="F526" i="4"/>
  <c r="E526" i="4"/>
  <c r="D526" i="4"/>
  <c r="N525" i="4"/>
  <c r="L525" i="4"/>
  <c r="K525" i="4"/>
  <c r="J525" i="4"/>
  <c r="I525" i="4"/>
  <c r="H525" i="4"/>
  <c r="G525" i="4"/>
  <c r="F525" i="4"/>
  <c r="M525" i="4" s="1"/>
  <c r="E525" i="4"/>
  <c r="D525" i="4"/>
  <c r="N524" i="4"/>
  <c r="L524" i="4"/>
  <c r="K524" i="4"/>
  <c r="J524" i="4"/>
  <c r="I524" i="4"/>
  <c r="H524" i="4"/>
  <c r="G524" i="4"/>
  <c r="F524" i="4"/>
  <c r="M524" i="4" s="1"/>
  <c r="E524" i="4"/>
  <c r="D524" i="4"/>
  <c r="N523" i="4"/>
  <c r="L523" i="4"/>
  <c r="K523" i="4"/>
  <c r="O523" i="4" s="1"/>
  <c r="J523" i="4"/>
  <c r="I523" i="4"/>
  <c r="H523" i="4"/>
  <c r="G523" i="4"/>
  <c r="F523" i="4"/>
  <c r="E523" i="4"/>
  <c r="D523" i="4"/>
  <c r="N522" i="4"/>
  <c r="L522" i="4"/>
  <c r="K522" i="4"/>
  <c r="J522" i="4"/>
  <c r="I522" i="4"/>
  <c r="H522" i="4"/>
  <c r="G522" i="4"/>
  <c r="F522" i="4"/>
  <c r="M522" i="4" s="1"/>
  <c r="E522" i="4"/>
  <c r="D522" i="4"/>
  <c r="N521" i="4"/>
  <c r="L521" i="4"/>
  <c r="K521" i="4"/>
  <c r="J521" i="4"/>
  <c r="I521" i="4"/>
  <c r="H521" i="4"/>
  <c r="G521" i="4"/>
  <c r="F521" i="4"/>
  <c r="M521" i="4" s="1"/>
  <c r="E521" i="4"/>
  <c r="D521" i="4"/>
  <c r="N520" i="4"/>
  <c r="L520" i="4"/>
  <c r="K520" i="4"/>
  <c r="J520" i="4"/>
  <c r="I520" i="4"/>
  <c r="H520" i="4"/>
  <c r="G520" i="4"/>
  <c r="F520" i="4"/>
  <c r="M520" i="4" s="1"/>
  <c r="E520" i="4"/>
  <c r="D520" i="4"/>
  <c r="N519" i="4"/>
  <c r="L519" i="4"/>
  <c r="K519" i="4"/>
  <c r="J519" i="4"/>
  <c r="I519" i="4"/>
  <c r="H519" i="4"/>
  <c r="G519" i="4"/>
  <c r="F519" i="4"/>
  <c r="M519" i="4" s="1"/>
  <c r="E519" i="4"/>
  <c r="D519" i="4"/>
  <c r="N518" i="4"/>
  <c r="L518" i="4"/>
  <c r="K518" i="4"/>
  <c r="J518" i="4"/>
  <c r="I518" i="4"/>
  <c r="H518" i="4"/>
  <c r="G518" i="4"/>
  <c r="F518" i="4"/>
  <c r="M518" i="4" s="1"/>
  <c r="E518" i="4"/>
  <c r="D518" i="4"/>
  <c r="N517" i="4"/>
  <c r="L517" i="4"/>
  <c r="K517" i="4"/>
  <c r="J517" i="4"/>
  <c r="I517" i="4"/>
  <c r="H517" i="4"/>
  <c r="G517" i="4"/>
  <c r="F517" i="4"/>
  <c r="E517" i="4"/>
  <c r="D517" i="4"/>
  <c r="N516" i="4"/>
  <c r="L516" i="4"/>
  <c r="K516" i="4"/>
  <c r="J516" i="4"/>
  <c r="I516" i="4"/>
  <c r="H516" i="4"/>
  <c r="G516" i="4"/>
  <c r="F516" i="4"/>
  <c r="M516" i="4" s="1"/>
  <c r="E516" i="4"/>
  <c r="D516" i="4"/>
  <c r="O515" i="4"/>
  <c r="N515" i="4"/>
  <c r="L515" i="4"/>
  <c r="K515" i="4"/>
  <c r="J515" i="4"/>
  <c r="I515" i="4"/>
  <c r="H515" i="4"/>
  <c r="G515" i="4"/>
  <c r="F515" i="4"/>
  <c r="M515" i="4" s="1"/>
  <c r="E515" i="4"/>
  <c r="D515" i="4"/>
  <c r="N514" i="4"/>
  <c r="L514" i="4"/>
  <c r="K514" i="4"/>
  <c r="J514" i="4"/>
  <c r="I514" i="4"/>
  <c r="H514" i="4"/>
  <c r="G514" i="4"/>
  <c r="F514" i="4"/>
  <c r="M514" i="4" s="1"/>
  <c r="E514" i="4"/>
  <c r="D514" i="4"/>
  <c r="N513" i="4"/>
  <c r="L513" i="4"/>
  <c r="K513" i="4"/>
  <c r="J513" i="4"/>
  <c r="I513" i="4"/>
  <c r="H513" i="4"/>
  <c r="G513" i="4"/>
  <c r="F513" i="4"/>
  <c r="M513" i="4" s="1"/>
  <c r="E513" i="4"/>
  <c r="D513" i="4"/>
  <c r="O512" i="4"/>
  <c r="N512" i="4"/>
  <c r="L512" i="4"/>
  <c r="K512" i="4"/>
  <c r="J512" i="4"/>
  <c r="I512" i="4"/>
  <c r="H512" i="4"/>
  <c r="G512" i="4"/>
  <c r="F512" i="4"/>
  <c r="M512" i="4" s="1"/>
  <c r="E512" i="4"/>
  <c r="D512" i="4"/>
  <c r="O511" i="4"/>
  <c r="N511" i="4"/>
  <c r="L511" i="4"/>
  <c r="K511" i="4"/>
  <c r="J511" i="4"/>
  <c r="I511" i="4"/>
  <c r="H511" i="4"/>
  <c r="G511" i="4"/>
  <c r="F511" i="4"/>
  <c r="M511" i="4" s="1"/>
  <c r="E511" i="4"/>
  <c r="D511" i="4"/>
  <c r="N510" i="4"/>
  <c r="L510" i="4"/>
  <c r="K510" i="4"/>
  <c r="J510" i="4"/>
  <c r="I510" i="4"/>
  <c r="H510" i="4"/>
  <c r="G510" i="4"/>
  <c r="F510" i="4"/>
  <c r="M510" i="4" s="1"/>
  <c r="E510" i="4"/>
  <c r="D510" i="4"/>
  <c r="O509" i="4"/>
  <c r="N509" i="4"/>
  <c r="L509" i="4"/>
  <c r="K509" i="4"/>
  <c r="J509" i="4"/>
  <c r="I509" i="4"/>
  <c r="H509" i="4"/>
  <c r="G509" i="4"/>
  <c r="F509" i="4"/>
  <c r="M509" i="4" s="1"/>
  <c r="E509" i="4"/>
  <c r="D509" i="4"/>
  <c r="O508" i="4"/>
  <c r="N508" i="4"/>
  <c r="L508" i="4"/>
  <c r="K508" i="4"/>
  <c r="J508" i="4"/>
  <c r="I508" i="4"/>
  <c r="H508" i="4"/>
  <c r="G508" i="4"/>
  <c r="F508" i="4"/>
  <c r="M508" i="4" s="1"/>
  <c r="E508" i="4"/>
  <c r="D508" i="4"/>
  <c r="N507" i="4"/>
  <c r="L507" i="4"/>
  <c r="K507" i="4"/>
  <c r="J507" i="4"/>
  <c r="I507" i="4"/>
  <c r="H507" i="4"/>
  <c r="G507" i="4"/>
  <c r="F507" i="4"/>
  <c r="M507" i="4" s="1"/>
  <c r="E507" i="4"/>
  <c r="D507" i="4"/>
  <c r="O506" i="4"/>
  <c r="N506" i="4"/>
  <c r="L506" i="4"/>
  <c r="K506" i="4"/>
  <c r="J506" i="4"/>
  <c r="I506" i="4"/>
  <c r="H506" i="4"/>
  <c r="G506" i="4"/>
  <c r="F506" i="4"/>
  <c r="M506" i="4" s="1"/>
  <c r="E506" i="4"/>
  <c r="D506" i="4"/>
  <c r="O505" i="4"/>
  <c r="N505" i="4"/>
  <c r="L505" i="4"/>
  <c r="K505" i="4"/>
  <c r="J505" i="4"/>
  <c r="I505" i="4"/>
  <c r="H505" i="4"/>
  <c r="G505" i="4"/>
  <c r="F505" i="4"/>
  <c r="M505" i="4" s="1"/>
  <c r="E505" i="4"/>
  <c r="D505" i="4"/>
  <c r="N504" i="4"/>
  <c r="L504" i="4"/>
  <c r="K504" i="4"/>
  <c r="J504" i="4"/>
  <c r="I504" i="4"/>
  <c r="H504" i="4"/>
  <c r="G504" i="4"/>
  <c r="F504" i="4"/>
  <c r="M504" i="4" s="1"/>
  <c r="E504" i="4"/>
  <c r="D504" i="4"/>
  <c r="O503" i="4"/>
  <c r="N503" i="4"/>
  <c r="L503" i="4"/>
  <c r="K503" i="4"/>
  <c r="J503" i="4"/>
  <c r="I503" i="4"/>
  <c r="H503" i="4"/>
  <c r="G503" i="4"/>
  <c r="F503" i="4"/>
  <c r="M503" i="4" s="1"/>
  <c r="E503" i="4"/>
  <c r="D503" i="4"/>
  <c r="O502" i="4"/>
  <c r="N502" i="4"/>
  <c r="L502" i="4"/>
  <c r="K502" i="4"/>
  <c r="J502" i="4"/>
  <c r="I502" i="4"/>
  <c r="H502" i="4"/>
  <c r="G502" i="4"/>
  <c r="F502" i="4"/>
  <c r="M502" i="4" s="1"/>
  <c r="E502" i="4"/>
  <c r="D502" i="4"/>
  <c r="N501" i="4"/>
  <c r="L501" i="4"/>
  <c r="K501" i="4"/>
  <c r="J501" i="4"/>
  <c r="I501" i="4"/>
  <c r="H501" i="4"/>
  <c r="G501" i="4"/>
  <c r="F501" i="4"/>
  <c r="M501" i="4" s="1"/>
  <c r="E501" i="4"/>
  <c r="D501" i="4"/>
  <c r="O500" i="4"/>
  <c r="N500" i="4"/>
  <c r="L500" i="4"/>
  <c r="K500" i="4"/>
  <c r="J500" i="4"/>
  <c r="I500" i="4"/>
  <c r="H500" i="4"/>
  <c r="G500" i="4"/>
  <c r="F500" i="4"/>
  <c r="M500" i="4" s="1"/>
  <c r="E500" i="4"/>
  <c r="D500" i="4"/>
  <c r="O499" i="4"/>
  <c r="N499" i="4"/>
  <c r="L499" i="4"/>
  <c r="K499" i="4"/>
  <c r="J499" i="4"/>
  <c r="I499" i="4"/>
  <c r="H499" i="4"/>
  <c r="G499" i="4"/>
  <c r="F499" i="4"/>
  <c r="M499" i="4" s="1"/>
  <c r="E499" i="4"/>
  <c r="D499" i="4"/>
  <c r="N498" i="4"/>
  <c r="L498" i="4"/>
  <c r="K498" i="4"/>
  <c r="J498" i="4"/>
  <c r="I498" i="4"/>
  <c r="H498" i="4"/>
  <c r="G498" i="4"/>
  <c r="F498" i="4"/>
  <c r="M498" i="4" s="1"/>
  <c r="E498" i="4"/>
  <c r="D498" i="4"/>
  <c r="O497" i="4"/>
  <c r="N497" i="4"/>
  <c r="L497" i="4"/>
  <c r="K497" i="4"/>
  <c r="J497" i="4"/>
  <c r="I497" i="4"/>
  <c r="H497" i="4"/>
  <c r="G497" i="4"/>
  <c r="F497" i="4"/>
  <c r="M497" i="4" s="1"/>
  <c r="E497" i="4"/>
  <c r="D497" i="4"/>
  <c r="O496" i="4"/>
  <c r="N496" i="4"/>
  <c r="L496" i="4"/>
  <c r="K496" i="4"/>
  <c r="J496" i="4"/>
  <c r="I496" i="4"/>
  <c r="H496" i="4"/>
  <c r="G496" i="4"/>
  <c r="F496" i="4"/>
  <c r="M496" i="4" s="1"/>
  <c r="E496" i="4"/>
  <c r="D496" i="4"/>
  <c r="N495" i="4"/>
  <c r="L495" i="4"/>
  <c r="K495" i="4"/>
  <c r="J495" i="4"/>
  <c r="I495" i="4"/>
  <c r="H495" i="4"/>
  <c r="G495" i="4"/>
  <c r="F495" i="4"/>
  <c r="M495" i="4" s="1"/>
  <c r="E495" i="4"/>
  <c r="D495" i="4"/>
  <c r="O494" i="4"/>
  <c r="N494" i="4"/>
  <c r="L494" i="4"/>
  <c r="K494" i="4"/>
  <c r="J494" i="4"/>
  <c r="I494" i="4"/>
  <c r="H494" i="4"/>
  <c r="G494" i="4"/>
  <c r="F494" i="4"/>
  <c r="M494" i="4" s="1"/>
  <c r="E494" i="4"/>
  <c r="D494" i="4"/>
  <c r="N493" i="4"/>
  <c r="L493" i="4"/>
  <c r="K493" i="4"/>
  <c r="O493" i="4" s="1"/>
  <c r="J493" i="4"/>
  <c r="I493" i="4"/>
  <c r="H493" i="4"/>
  <c r="G493" i="4"/>
  <c r="F493" i="4"/>
  <c r="E493" i="4"/>
  <c r="D493" i="4"/>
  <c r="N492" i="4"/>
  <c r="L492" i="4"/>
  <c r="K492" i="4"/>
  <c r="J492" i="4"/>
  <c r="I492" i="4"/>
  <c r="H492" i="4"/>
  <c r="G492" i="4"/>
  <c r="F492" i="4"/>
  <c r="M492" i="4" s="1"/>
  <c r="E492" i="4"/>
  <c r="D492" i="4"/>
  <c r="N491" i="4"/>
  <c r="L491" i="4"/>
  <c r="K491" i="4"/>
  <c r="O491" i="4" s="1"/>
  <c r="J491" i="4"/>
  <c r="I491" i="4"/>
  <c r="H491" i="4"/>
  <c r="G491" i="4"/>
  <c r="F491" i="4"/>
  <c r="E491" i="4"/>
  <c r="D491" i="4"/>
  <c r="N490" i="4"/>
  <c r="L490" i="4"/>
  <c r="K490" i="4"/>
  <c r="O490" i="4" s="1"/>
  <c r="J490" i="4"/>
  <c r="I490" i="4"/>
  <c r="H490" i="4"/>
  <c r="G490" i="4"/>
  <c r="F490" i="4"/>
  <c r="E490" i="4"/>
  <c r="D490" i="4"/>
  <c r="N489" i="4"/>
  <c r="L489" i="4"/>
  <c r="K489" i="4"/>
  <c r="J489" i="4"/>
  <c r="I489" i="4"/>
  <c r="H489" i="4"/>
  <c r="G489" i="4"/>
  <c r="F489" i="4"/>
  <c r="M489" i="4" s="1"/>
  <c r="E489" i="4"/>
  <c r="D489" i="4"/>
  <c r="N488" i="4"/>
  <c r="L488" i="4"/>
  <c r="K488" i="4"/>
  <c r="O488" i="4" s="1"/>
  <c r="J488" i="4"/>
  <c r="I488" i="4"/>
  <c r="H488" i="4"/>
  <c r="G488" i="4"/>
  <c r="F488" i="4"/>
  <c r="E488" i="4"/>
  <c r="D488" i="4"/>
  <c r="N487" i="4"/>
  <c r="L487" i="4"/>
  <c r="K487" i="4"/>
  <c r="O487" i="4" s="1"/>
  <c r="J487" i="4"/>
  <c r="I487" i="4"/>
  <c r="H487" i="4"/>
  <c r="G487" i="4"/>
  <c r="F487" i="4"/>
  <c r="E487" i="4"/>
  <c r="D487" i="4"/>
  <c r="N486" i="4"/>
  <c r="L486" i="4"/>
  <c r="K486" i="4"/>
  <c r="J486" i="4"/>
  <c r="I486" i="4"/>
  <c r="H486" i="4"/>
  <c r="G486" i="4"/>
  <c r="F486" i="4"/>
  <c r="M486" i="4" s="1"/>
  <c r="E486" i="4"/>
  <c r="D486" i="4"/>
  <c r="N485" i="4"/>
  <c r="L485" i="4"/>
  <c r="K485" i="4"/>
  <c r="O485" i="4" s="1"/>
  <c r="J485" i="4"/>
  <c r="I485" i="4"/>
  <c r="H485" i="4"/>
  <c r="G485" i="4"/>
  <c r="F485" i="4"/>
  <c r="E485" i="4"/>
  <c r="D485" i="4"/>
  <c r="N484" i="4"/>
  <c r="L484" i="4"/>
  <c r="K484" i="4"/>
  <c r="O484" i="4" s="1"/>
  <c r="J484" i="4"/>
  <c r="I484" i="4"/>
  <c r="H484" i="4"/>
  <c r="G484" i="4"/>
  <c r="F484" i="4"/>
  <c r="E484" i="4"/>
  <c r="D484" i="4"/>
  <c r="N483" i="4"/>
  <c r="L483" i="4"/>
  <c r="K483" i="4"/>
  <c r="J483" i="4"/>
  <c r="I483" i="4"/>
  <c r="H483" i="4"/>
  <c r="G483" i="4"/>
  <c r="F483" i="4"/>
  <c r="M483" i="4" s="1"/>
  <c r="E483" i="4"/>
  <c r="D483" i="4"/>
  <c r="N482" i="4"/>
  <c r="L482" i="4"/>
  <c r="K482" i="4"/>
  <c r="O482" i="4" s="1"/>
  <c r="J482" i="4"/>
  <c r="I482" i="4"/>
  <c r="H482" i="4"/>
  <c r="G482" i="4"/>
  <c r="F482" i="4"/>
  <c r="E482" i="4"/>
  <c r="D482" i="4"/>
  <c r="N481" i="4"/>
  <c r="L481" i="4"/>
  <c r="K481" i="4"/>
  <c r="O481" i="4" s="1"/>
  <c r="J481" i="4"/>
  <c r="I481" i="4"/>
  <c r="H481" i="4"/>
  <c r="G481" i="4"/>
  <c r="F481" i="4"/>
  <c r="E481" i="4"/>
  <c r="D481" i="4"/>
  <c r="N480" i="4"/>
  <c r="L480" i="4"/>
  <c r="K480" i="4"/>
  <c r="J480" i="4"/>
  <c r="I480" i="4"/>
  <c r="H480" i="4"/>
  <c r="G480" i="4"/>
  <c r="F480" i="4"/>
  <c r="M480" i="4" s="1"/>
  <c r="E480" i="4"/>
  <c r="D480" i="4"/>
  <c r="N479" i="4"/>
  <c r="L479" i="4"/>
  <c r="K479" i="4"/>
  <c r="O479" i="4" s="1"/>
  <c r="J479" i="4"/>
  <c r="I479" i="4"/>
  <c r="H479" i="4"/>
  <c r="G479" i="4"/>
  <c r="F479" i="4"/>
  <c r="E479" i="4"/>
  <c r="D479" i="4"/>
  <c r="N478" i="4"/>
  <c r="L478" i="4"/>
  <c r="K478" i="4"/>
  <c r="O478" i="4" s="1"/>
  <c r="J478" i="4"/>
  <c r="I478" i="4"/>
  <c r="H478" i="4"/>
  <c r="G478" i="4"/>
  <c r="F478" i="4"/>
  <c r="E478" i="4"/>
  <c r="D478" i="4"/>
  <c r="N477" i="4"/>
  <c r="L477" i="4"/>
  <c r="K477" i="4"/>
  <c r="J477" i="4"/>
  <c r="I477" i="4"/>
  <c r="H477" i="4"/>
  <c r="G477" i="4"/>
  <c r="F477" i="4"/>
  <c r="M477" i="4" s="1"/>
  <c r="E477" i="4"/>
  <c r="D477" i="4"/>
  <c r="N476" i="4"/>
  <c r="L476" i="4"/>
  <c r="K476" i="4"/>
  <c r="O476" i="4" s="1"/>
  <c r="J476" i="4"/>
  <c r="I476" i="4"/>
  <c r="H476" i="4"/>
  <c r="G476" i="4"/>
  <c r="F476" i="4"/>
  <c r="E476" i="4"/>
  <c r="D476" i="4"/>
  <c r="N475" i="4"/>
  <c r="L475" i="4"/>
  <c r="K475" i="4"/>
  <c r="O475" i="4" s="1"/>
  <c r="J475" i="4"/>
  <c r="I475" i="4"/>
  <c r="H475" i="4"/>
  <c r="G475" i="4"/>
  <c r="F475" i="4"/>
  <c r="E475" i="4"/>
  <c r="D475" i="4"/>
  <c r="N474" i="4"/>
  <c r="L474" i="4"/>
  <c r="K474" i="4"/>
  <c r="J474" i="4"/>
  <c r="I474" i="4"/>
  <c r="H474" i="4"/>
  <c r="G474" i="4"/>
  <c r="F474" i="4"/>
  <c r="M474" i="4" s="1"/>
  <c r="E474" i="4"/>
  <c r="D474" i="4"/>
  <c r="N473" i="4"/>
  <c r="L473" i="4"/>
  <c r="K473" i="4"/>
  <c r="O473" i="4" s="1"/>
  <c r="J473" i="4"/>
  <c r="I473" i="4"/>
  <c r="H473" i="4"/>
  <c r="G473" i="4"/>
  <c r="F473" i="4"/>
  <c r="E473" i="4"/>
  <c r="D473" i="4"/>
  <c r="N472" i="4"/>
  <c r="L472" i="4"/>
  <c r="K472" i="4"/>
  <c r="O472" i="4" s="1"/>
  <c r="J472" i="4"/>
  <c r="I472" i="4"/>
  <c r="H472" i="4"/>
  <c r="G472" i="4"/>
  <c r="F472" i="4"/>
  <c r="E472" i="4"/>
  <c r="D472" i="4"/>
  <c r="N471" i="4"/>
  <c r="L471" i="4"/>
  <c r="K471" i="4"/>
  <c r="J471" i="4"/>
  <c r="I471" i="4"/>
  <c r="H471" i="4"/>
  <c r="G471" i="4"/>
  <c r="F471" i="4"/>
  <c r="M471" i="4" s="1"/>
  <c r="E471" i="4"/>
  <c r="D471" i="4"/>
  <c r="N470" i="4"/>
  <c r="L470" i="4"/>
  <c r="K470" i="4"/>
  <c r="O470" i="4" s="1"/>
  <c r="J470" i="4"/>
  <c r="I470" i="4"/>
  <c r="H470" i="4"/>
  <c r="G470" i="4"/>
  <c r="F470" i="4"/>
  <c r="E470" i="4"/>
  <c r="D470" i="4"/>
  <c r="N469" i="4"/>
  <c r="L469" i="4"/>
  <c r="K469" i="4"/>
  <c r="O469" i="4" s="1"/>
  <c r="J469" i="4"/>
  <c r="I469" i="4"/>
  <c r="H469" i="4"/>
  <c r="G469" i="4"/>
  <c r="F469" i="4"/>
  <c r="E469" i="4"/>
  <c r="D469" i="4"/>
  <c r="N468" i="4"/>
  <c r="L468" i="4"/>
  <c r="K468" i="4"/>
  <c r="J468" i="4"/>
  <c r="I468" i="4"/>
  <c r="H468" i="4"/>
  <c r="G468" i="4"/>
  <c r="F468" i="4"/>
  <c r="M468" i="4" s="1"/>
  <c r="E468" i="4"/>
  <c r="D468" i="4"/>
  <c r="N467" i="4"/>
  <c r="L467" i="4"/>
  <c r="K467" i="4"/>
  <c r="O467" i="4" s="1"/>
  <c r="J467" i="4"/>
  <c r="I467" i="4"/>
  <c r="H467" i="4"/>
  <c r="G467" i="4"/>
  <c r="F467" i="4"/>
  <c r="E467" i="4"/>
  <c r="D467" i="4"/>
  <c r="N466" i="4"/>
  <c r="L466" i="4"/>
  <c r="K466" i="4"/>
  <c r="J466" i="4"/>
  <c r="O466" i="4" s="1"/>
  <c r="I466" i="4"/>
  <c r="H466" i="4"/>
  <c r="G466" i="4"/>
  <c r="F466" i="4"/>
  <c r="E466" i="4"/>
  <c r="D466" i="4"/>
  <c r="N465" i="4"/>
  <c r="L465" i="4"/>
  <c r="K465" i="4"/>
  <c r="J465" i="4"/>
  <c r="M465" i="4" s="1"/>
  <c r="I465" i="4"/>
  <c r="H465" i="4"/>
  <c r="G465" i="4"/>
  <c r="F465" i="4"/>
  <c r="O465" i="4" s="1"/>
  <c r="E465" i="4"/>
  <c r="D465" i="4"/>
  <c r="N464" i="4"/>
  <c r="L464" i="4"/>
  <c r="K464" i="4"/>
  <c r="J464" i="4"/>
  <c r="M464" i="4" s="1"/>
  <c r="I464" i="4"/>
  <c r="H464" i="4"/>
  <c r="G464" i="4"/>
  <c r="F464" i="4"/>
  <c r="O464" i="4" s="1"/>
  <c r="E464" i="4"/>
  <c r="D464" i="4"/>
  <c r="N463" i="4"/>
  <c r="L463" i="4"/>
  <c r="K463" i="4"/>
  <c r="J463" i="4"/>
  <c r="M463" i="4" s="1"/>
  <c r="I463" i="4"/>
  <c r="H463" i="4"/>
  <c r="G463" i="4"/>
  <c r="F463" i="4"/>
  <c r="O463" i="4" s="1"/>
  <c r="E463" i="4"/>
  <c r="D463" i="4"/>
  <c r="N462" i="4"/>
  <c r="L462" i="4"/>
  <c r="K462" i="4"/>
  <c r="J462" i="4"/>
  <c r="M462" i="4" s="1"/>
  <c r="I462" i="4"/>
  <c r="H462" i="4"/>
  <c r="G462" i="4"/>
  <c r="F462" i="4"/>
  <c r="O462" i="4" s="1"/>
  <c r="E462" i="4"/>
  <c r="D462" i="4"/>
  <c r="N461" i="4"/>
  <c r="L461" i="4"/>
  <c r="K461" i="4"/>
  <c r="J461" i="4"/>
  <c r="M461" i="4" s="1"/>
  <c r="I461" i="4"/>
  <c r="H461" i="4"/>
  <c r="G461" i="4"/>
  <c r="F461" i="4"/>
  <c r="O461" i="4" s="1"/>
  <c r="E461" i="4"/>
  <c r="D461" i="4"/>
  <c r="N460" i="4"/>
  <c r="L460" i="4"/>
  <c r="K460" i="4"/>
  <c r="J460" i="4"/>
  <c r="M460" i="4" s="1"/>
  <c r="I460" i="4"/>
  <c r="H460" i="4"/>
  <c r="G460" i="4"/>
  <c r="F460" i="4"/>
  <c r="O460" i="4" s="1"/>
  <c r="E460" i="4"/>
  <c r="D460" i="4"/>
  <c r="N459" i="4"/>
  <c r="L459" i="4"/>
  <c r="K459" i="4"/>
  <c r="J459" i="4"/>
  <c r="M459" i="4" s="1"/>
  <c r="I459" i="4"/>
  <c r="H459" i="4"/>
  <c r="G459" i="4"/>
  <c r="F459" i="4"/>
  <c r="O459" i="4" s="1"/>
  <c r="E459" i="4"/>
  <c r="D459" i="4"/>
  <c r="N458" i="4"/>
  <c r="L458" i="4"/>
  <c r="K458" i="4"/>
  <c r="J458" i="4"/>
  <c r="M458" i="4" s="1"/>
  <c r="I458" i="4"/>
  <c r="H458" i="4"/>
  <c r="G458" i="4"/>
  <c r="F458" i="4"/>
  <c r="O458" i="4" s="1"/>
  <c r="E458" i="4"/>
  <c r="D458" i="4"/>
  <c r="N457" i="4"/>
  <c r="L457" i="4"/>
  <c r="K457" i="4"/>
  <c r="J457" i="4"/>
  <c r="M457" i="4" s="1"/>
  <c r="I457" i="4"/>
  <c r="H457" i="4"/>
  <c r="G457" i="4"/>
  <c r="F457" i="4"/>
  <c r="O457" i="4" s="1"/>
  <c r="E457" i="4"/>
  <c r="D457" i="4"/>
  <c r="N456" i="4"/>
  <c r="L456" i="4"/>
  <c r="K456" i="4"/>
  <c r="J456" i="4"/>
  <c r="M456" i="4" s="1"/>
  <c r="I456" i="4"/>
  <c r="H456" i="4"/>
  <c r="G456" i="4"/>
  <c r="F456" i="4"/>
  <c r="O456" i="4" s="1"/>
  <c r="E456" i="4"/>
  <c r="D456" i="4"/>
  <c r="N455" i="4"/>
  <c r="L455" i="4"/>
  <c r="K455" i="4"/>
  <c r="J455" i="4"/>
  <c r="M455" i="4" s="1"/>
  <c r="I455" i="4"/>
  <c r="H455" i="4"/>
  <c r="G455" i="4"/>
  <c r="F455" i="4"/>
  <c r="O455" i="4" s="1"/>
  <c r="E455" i="4"/>
  <c r="D455" i="4"/>
  <c r="N454" i="4"/>
  <c r="L454" i="4"/>
  <c r="K454" i="4"/>
  <c r="J454" i="4"/>
  <c r="M454" i="4" s="1"/>
  <c r="I454" i="4"/>
  <c r="H454" i="4"/>
  <c r="G454" i="4"/>
  <c r="F454" i="4"/>
  <c r="O454" i="4" s="1"/>
  <c r="E454" i="4"/>
  <c r="D454" i="4"/>
  <c r="N453" i="4"/>
  <c r="L453" i="4"/>
  <c r="K453" i="4"/>
  <c r="J453" i="4"/>
  <c r="M453" i="4" s="1"/>
  <c r="I453" i="4"/>
  <c r="H453" i="4"/>
  <c r="G453" i="4"/>
  <c r="F453" i="4"/>
  <c r="O453" i="4" s="1"/>
  <c r="E453" i="4"/>
  <c r="D453" i="4"/>
  <c r="N452" i="4"/>
  <c r="L452" i="4"/>
  <c r="K452" i="4"/>
  <c r="J452" i="4"/>
  <c r="M452" i="4" s="1"/>
  <c r="I452" i="4"/>
  <c r="H452" i="4"/>
  <c r="G452" i="4"/>
  <c r="F452" i="4"/>
  <c r="O452" i="4" s="1"/>
  <c r="E452" i="4"/>
  <c r="D452" i="4"/>
  <c r="N451" i="4"/>
  <c r="L451" i="4"/>
  <c r="K451" i="4"/>
  <c r="J451" i="4"/>
  <c r="M451" i="4" s="1"/>
  <c r="I451" i="4"/>
  <c r="H451" i="4"/>
  <c r="G451" i="4"/>
  <c r="F451" i="4"/>
  <c r="O451" i="4" s="1"/>
  <c r="E451" i="4"/>
  <c r="D451" i="4"/>
  <c r="N450" i="4"/>
  <c r="L450" i="4"/>
  <c r="K450" i="4"/>
  <c r="J450" i="4"/>
  <c r="M450" i="4" s="1"/>
  <c r="I450" i="4"/>
  <c r="H450" i="4"/>
  <c r="G450" i="4"/>
  <c r="F450" i="4"/>
  <c r="O450" i="4" s="1"/>
  <c r="E450" i="4"/>
  <c r="D450" i="4"/>
  <c r="N449" i="4"/>
  <c r="L449" i="4"/>
  <c r="K449" i="4"/>
  <c r="J449" i="4"/>
  <c r="M449" i="4" s="1"/>
  <c r="I449" i="4"/>
  <c r="H449" i="4"/>
  <c r="G449" i="4"/>
  <c r="F449" i="4"/>
  <c r="O449" i="4" s="1"/>
  <c r="E449" i="4"/>
  <c r="D449" i="4"/>
  <c r="N448" i="4"/>
  <c r="L448" i="4"/>
  <c r="K448" i="4"/>
  <c r="J448" i="4"/>
  <c r="M448" i="4" s="1"/>
  <c r="I448" i="4"/>
  <c r="H448" i="4"/>
  <c r="G448" i="4"/>
  <c r="F448" i="4"/>
  <c r="O448" i="4" s="1"/>
  <c r="E448" i="4"/>
  <c r="D448" i="4"/>
  <c r="N447" i="4"/>
  <c r="L447" i="4"/>
  <c r="K447" i="4"/>
  <c r="J447" i="4"/>
  <c r="M447" i="4" s="1"/>
  <c r="I447" i="4"/>
  <c r="H447" i="4"/>
  <c r="G447" i="4"/>
  <c r="F447" i="4"/>
  <c r="O447" i="4" s="1"/>
  <c r="E447" i="4"/>
  <c r="D447" i="4"/>
  <c r="N446" i="4"/>
  <c r="L446" i="4"/>
  <c r="K446" i="4"/>
  <c r="J446" i="4"/>
  <c r="M446" i="4" s="1"/>
  <c r="I446" i="4"/>
  <c r="H446" i="4"/>
  <c r="G446" i="4"/>
  <c r="F446" i="4"/>
  <c r="O446" i="4" s="1"/>
  <c r="E446" i="4"/>
  <c r="D446" i="4"/>
  <c r="N445" i="4"/>
  <c r="L445" i="4"/>
  <c r="K445" i="4"/>
  <c r="J445" i="4"/>
  <c r="M445" i="4" s="1"/>
  <c r="I445" i="4"/>
  <c r="H445" i="4"/>
  <c r="G445" i="4"/>
  <c r="F445" i="4"/>
  <c r="O445" i="4" s="1"/>
  <c r="E445" i="4"/>
  <c r="D445" i="4"/>
  <c r="N444" i="4"/>
  <c r="L444" i="4"/>
  <c r="K444" i="4"/>
  <c r="J444" i="4"/>
  <c r="I444" i="4"/>
  <c r="H444" i="4"/>
  <c r="G444" i="4"/>
  <c r="F444" i="4"/>
  <c r="O444" i="4" s="1"/>
  <c r="E444" i="4"/>
  <c r="D444" i="4"/>
  <c r="N443" i="4"/>
  <c r="L443" i="4"/>
  <c r="K443" i="4"/>
  <c r="J443" i="4"/>
  <c r="I443" i="4"/>
  <c r="H443" i="4"/>
  <c r="G443" i="4"/>
  <c r="F443" i="4"/>
  <c r="O443" i="4" s="1"/>
  <c r="E443" i="4"/>
  <c r="D443" i="4"/>
  <c r="N442" i="4"/>
  <c r="L442" i="4"/>
  <c r="K442" i="4"/>
  <c r="J442" i="4"/>
  <c r="I442" i="4"/>
  <c r="H442" i="4"/>
  <c r="G442" i="4"/>
  <c r="F442" i="4"/>
  <c r="O442" i="4" s="1"/>
  <c r="E442" i="4"/>
  <c r="D442" i="4"/>
  <c r="N441" i="4"/>
  <c r="L441" i="4"/>
  <c r="K441" i="4"/>
  <c r="J441" i="4"/>
  <c r="I441" i="4"/>
  <c r="H441" i="4"/>
  <c r="G441" i="4"/>
  <c r="F441" i="4"/>
  <c r="O441" i="4" s="1"/>
  <c r="E441" i="4"/>
  <c r="D441" i="4"/>
  <c r="N440" i="4"/>
  <c r="L440" i="4"/>
  <c r="K440" i="4"/>
  <c r="J440" i="4"/>
  <c r="I440" i="4"/>
  <c r="H440" i="4"/>
  <c r="G440" i="4"/>
  <c r="F440" i="4"/>
  <c r="O440" i="4" s="1"/>
  <c r="E440" i="4"/>
  <c r="D440" i="4"/>
  <c r="N439" i="4"/>
  <c r="L439" i="4"/>
  <c r="K439" i="4"/>
  <c r="J439" i="4"/>
  <c r="I439" i="4"/>
  <c r="H439" i="4"/>
  <c r="G439" i="4"/>
  <c r="F439" i="4"/>
  <c r="O439" i="4" s="1"/>
  <c r="E439" i="4"/>
  <c r="D439" i="4"/>
  <c r="N438" i="4"/>
  <c r="L438" i="4"/>
  <c r="K438" i="4"/>
  <c r="J438" i="4"/>
  <c r="I438" i="4"/>
  <c r="H438" i="4"/>
  <c r="G438" i="4"/>
  <c r="F438" i="4"/>
  <c r="O438" i="4" s="1"/>
  <c r="E438" i="4"/>
  <c r="D438" i="4"/>
  <c r="N437" i="4"/>
  <c r="L437" i="4"/>
  <c r="K437" i="4"/>
  <c r="J437" i="4"/>
  <c r="I437" i="4"/>
  <c r="H437" i="4"/>
  <c r="G437" i="4"/>
  <c r="F437" i="4"/>
  <c r="O437" i="4" s="1"/>
  <c r="E437" i="4"/>
  <c r="D437" i="4"/>
  <c r="N436" i="4"/>
  <c r="L436" i="4"/>
  <c r="K436" i="4"/>
  <c r="J436" i="4"/>
  <c r="I436" i="4"/>
  <c r="H436" i="4"/>
  <c r="G436" i="4"/>
  <c r="F436" i="4"/>
  <c r="O436" i="4" s="1"/>
  <c r="E436" i="4"/>
  <c r="D436" i="4"/>
  <c r="N435" i="4"/>
  <c r="L435" i="4"/>
  <c r="K435" i="4"/>
  <c r="J435" i="4"/>
  <c r="I435" i="4"/>
  <c r="H435" i="4"/>
  <c r="G435" i="4"/>
  <c r="F435" i="4"/>
  <c r="O435" i="4" s="1"/>
  <c r="E435" i="4"/>
  <c r="D435" i="4"/>
  <c r="N434" i="4"/>
  <c r="L434" i="4"/>
  <c r="K434" i="4"/>
  <c r="J434" i="4"/>
  <c r="I434" i="4"/>
  <c r="H434" i="4"/>
  <c r="G434" i="4"/>
  <c r="F434" i="4"/>
  <c r="O434" i="4" s="1"/>
  <c r="E434" i="4"/>
  <c r="D434" i="4"/>
  <c r="N433" i="4"/>
  <c r="L433" i="4"/>
  <c r="K433" i="4"/>
  <c r="J433" i="4"/>
  <c r="I433" i="4"/>
  <c r="H433" i="4"/>
  <c r="G433" i="4"/>
  <c r="F433" i="4"/>
  <c r="O433" i="4" s="1"/>
  <c r="E433" i="4"/>
  <c r="D433" i="4"/>
  <c r="N432" i="4"/>
  <c r="L432" i="4"/>
  <c r="K432" i="4"/>
  <c r="J432" i="4"/>
  <c r="I432" i="4"/>
  <c r="H432" i="4"/>
  <c r="G432" i="4"/>
  <c r="F432" i="4"/>
  <c r="O432" i="4" s="1"/>
  <c r="E432" i="4"/>
  <c r="D432" i="4"/>
  <c r="N431" i="4"/>
  <c r="L431" i="4"/>
  <c r="K431" i="4"/>
  <c r="J431" i="4"/>
  <c r="I431" i="4"/>
  <c r="H431" i="4"/>
  <c r="G431" i="4"/>
  <c r="F431" i="4"/>
  <c r="O431" i="4" s="1"/>
  <c r="E431" i="4"/>
  <c r="D431" i="4"/>
  <c r="N430" i="4"/>
  <c r="L430" i="4"/>
  <c r="K430" i="4"/>
  <c r="J430" i="4"/>
  <c r="I430" i="4"/>
  <c r="H430" i="4"/>
  <c r="G430" i="4"/>
  <c r="F430" i="4"/>
  <c r="O430" i="4" s="1"/>
  <c r="E430" i="4"/>
  <c r="D430" i="4"/>
  <c r="N429" i="4"/>
  <c r="L429" i="4"/>
  <c r="K429" i="4"/>
  <c r="J429" i="4"/>
  <c r="I429" i="4"/>
  <c r="H429" i="4"/>
  <c r="G429" i="4"/>
  <c r="F429" i="4"/>
  <c r="O429" i="4" s="1"/>
  <c r="E429" i="4"/>
  <c r="D429" i="4"/>
  <c r="N428" i="4"/>
  <c r="L428" i="4"/>
  <c r="K428" i="4"/>
  <c r="J428" i="4"/>
  <c r="I428" i="4"/>
  <c r="H428" i="4"/>
  <c r="G428" i="4"/>
  <c r="F428" i="4"/>
  <c r="O428" i="4" s="1"/>
  <c r="E428" i="4"/>
  <c r="D428" i="4"/>
  <c r="N427" i="4"/>
  <c r="L427" i="4"/>
  <c r="K427" i="4"/>
  <c r="J427" i="4"/>
  <c r="I427" i="4"/>
  <c r="H427" i="4"/>
  <c r="G427" i="4"/>
  <c r="F427" i="4"/>
  <c r="O427" i="4" s="1"/>
  <c r="E427" i="4"/>
  <c r="D427" i="4"/>
  <c r="N426" i="4"/>
  <c r="L426" i="4"/>
  <c r="K426" i="4"/>
  <c r="J426" i="4"/>
  <c r="I426" i="4"/>
  <c r="H426" i="4"/>
  <c r="G426" i="4"/>
  <c r="F426" i="4"/>
  <c r="O426" i="4" s="1"/>
  <c r="E426" i="4"/>
  <c r="D426" i="4"/>
  <c r="N425" i="4"/>
  <c r="L425" i="4"/>
  <c r="K425" i="4"/>
  <c r="J425" i="4"/>
  <c r="I425" i="4"/>
  <c r="H425" i="4"/>
  <c r="G425" i="4"/>
  <c r="F425" i="4"/>
  <c r="O425" i="4" s="1"/>
  <c r="E425" i="4"/>
  <c r="D425" i="4"/>
  <c r="N424" i="4"/>
  <c r="L424" i="4"/>
  <c r="K424" i="4"/>
  <c r="J424" i="4"/>
  <c r="I424" i="4"/>
  <c r="H424" i="4"/>
  <c r="G424" i="4"/>
  <c r="F424" i="4"/>
  <c r="O424" i="4" s="1"/>
  <c r="E424" i="4"/>
  <c r="D424" i="4"/>
  <c r="N423" i="4"/>
  <c r="L423" i="4"/>
  <c r="K423" i="4"/>
  <c r="J423" i="4"/>
  <c r="I423" i="4"/>
  <c r="H423" i="4"/>
  <c r="G423" i="4"/>
  <c r="F423" i="4"/>
  <c r="O423" i="4" s="1"/>
  <c r="E423" i="4"/>
  <c r="D423" i="4"/>
  <c r="N422" i="4"/>
  <c r="L422" i="4"/>
  <c r="K422" i="4"/>
  <c r="J422" i="4"/>
  <c r="I422" i="4"/>
  <c r="H422" i="4"/>
  <c r="G422" i="4"/>
  <c r="F422" i="4"/>
  <c r="E422" i="4"/>
  <c r="D422" i="4"/>
  <c r="N421" i="4"/>
  <c r="L421" i="4"/>
  <c r="K421" i="4"/>
  <c r="J421" i="4"/>
  <c r="I421" i="4"/>
  <c r="H421" i="4"/>
  <c r="G421" i="4"/>
  <c r="F421" i="4"/>
  <c r="O421" i="4" s="1"/>
  <c r="E421" i="4"/>
  <c r="D421" i="4"/>
  <c r="N420" i="4"/>
  <c r="L420" i="4"/>
  <c r="K420" i="4"/>
  <c r="J420" i="4"/>
  <c r="I420" i="4"/>
  <c r="H420" i="4"/>
  <c r="G420" i="4"/>
  <c r="F420" i="4"/>
  <c r="O420" i="4" s="1"/>
  <c r="E420" i="4"/>
  <c r="D420" i="4"/>
  <c r="N419" i="4"/>
  <c r="L419" i="4"/>
  <c r="K419" i="4"/>
  <c r="J419" i="4"/>
  <c r="I419" i="4"/>
  <c r="H419" i="4"/>
  <c r="G419" i="4"/>
  <c r="F419" i="4"/>
  <c r="E419" i="4"/>
  <c r="D419" i="4"/>
  <c r="N418" i="4"/>
  <c r="L418" i="4"/>
  <c r="K418" i="4"/>
  <c r="J418" i="4"/>
  <c r="I418" i="4"/>
  <c r="H418" i="4"/>
  <c r="G418" i="4"/>
  <c r="F418" i="4"/>
  <c r="O418" i="4" s="1"/>
  <c r="E418" i="4"/>
  <c r="D418" i="4"/>
  <c r="N417" i="4"/>
  <c r="L417" i="4"/>
  <c r="K417" i="4"/>
  <c r="J417" i="4"/>
  <c r="I417" i="4"/>
  <c r="H417" i="4"/>
  <c r="G417" i="4"/>
  <c r="F417" i="4"/>
  <c r="O417" i="4" s="1"/>
  <c r="E417" i="4"/>
  <c r="D417" i="4"/>
  <c r="N416" i="4"/>
  <c r="L416" i="4"/>
  <c r="K416" i="4"/>
  <c r="J416" i="4"/>
  <c r="I416" i="4"/>
  <c r="H416" i="4"/>
  <c r="G416" i="4"/>
  <c r="F416" i="4"/>
  <c r="E416" i="4"/>
  <c r="D416" i="4"/>
  <c r="N415" i="4"/>
  <c r="L415" i="4"/>
  <c r="K415" i="4"/>
  <c r="J415" i="4"/>
  <c r="I415" i="4"/>
  <c r="H415" i="4"/>
  <c r="G415" i="4"/>
  <c r="F415" i="4"/>
  <c r="O415" i="4" s="1"/>
  <c r="E415" i="4"/>
  <c r="D415" i="4"/>
  <c r="N414" i="4"/>
  <c r="L414" i="4"/>
  <c r="K414" i="4"/>
  <c r="J414" i="4"/>
  <c r="I414" i="4"/>
  <c r="H414" i="4"/>
  <c r="G414" i="4"/>
  <c r="F414" i="4"/>
  <c r="O414" i="4" s="1"/>
  <c r="E414" i="4"/>
  <c r="D414" i="4"/>
  <c r="N413" i="4"/>
  <c r="L413" i="4"/>
  <c r="K413" i="4"/>
  <c r="J413" i="4"/>
  <c r="I413" i="4"/>
  <c r="H413" i="4"/>
  <c r="G413" i="4"/>
  <c r="F413" i="4"/>
  <c r="E413" i="4"/>
  <c r="D413" i="4"/>
  <c r="N412" i="4"/>
  <c r="L412" i="4"/>
  <c r="K412" i="4"/>
  <c r="J412" i="4"/>
  <c r="I412" i="4"/>
  <c r="H412" i="4"/>
  <c r="G412" i="4"/>
  <c r="F412" i="4"/>
  <c r="O412" i="4" s="1"/>
  <c r="E412" i="4"/>
  <c r="D412" i="4"/>
  <c r="N411" i="4"/>
  <c r="L411" i="4"/>
  <c r="K411" i="4"/>
  <c r="J411" i="4"/>
  <c r="I411" i="4"/>
  <c r="H411" i="4"/>
  <c r="G411" i="4"/>
  <c r="F411" i="4"/>
  <c r="O411" i="4" s="1"/>
  <c r="E411" i="4"/>
  <c r="D411" i="4"/>
  <c r="N410" i="4"/>
  <c r="L410" i="4"/>
  <c r="K410" i="4"/>
  <c r="J410" i="4"/>
  <c r="I410" i="4"/>
  <c r="H410" i="4"/>
  <c r="G410" i="4"/>
  <c r="F410" i="4"/>
  <c r="E410" i="4"/>
  <c r="D410" i="4"/>
  <c r="N409" i="4"/>
  <c r="L409" i="4"/>
  <c r="K409" i="4"/>
  <c r="J409" i="4"/>
  <c r="I409" i="4"/>
  <c r="H409" i="4"/>
  <c r="G409" i="4"/>
  <c r="F409" i="4"/>
  <c r="O409" i="4" s="1"/>
  <c r="E409" i="4"/>
  <c r="D409" i="4"/>
  <c r="N408" i="4"/>
  <c r="L408" i="4"/>
  <c r="K408" i="4"/>
  <c r="J408" i="4"/>
  <c r="I408" i="4"/>
  <c r="H408" i="4"/>
  <c r="G408" i="4"/>
  <c r="F408" i="4"/>
  <c r="O408" i="4" s="1"/>
  <c r="E408" i="4"/>
  <c r="D408" i="4"/>
  <c r="N407" i="4"/>
  <c r="L407" i="4"/>
  <c r="K407" i="4"/>
  <c r="J407" i="4"/>
  <c r="I407" i="4"/>
  <c r="H407" i="4"/>
  <c r="G407" i="4"/>
  <c r="F407" i="4"/>
  <c r="E407" i="4"/>
  <c r="D407" i="4"/>
  <c r="N406" i="4"/>
  <c r="L406" i="4"/>
  <c r="K406" i="4"/>
  <c r="J406" i="4"/>
  <c r="I406" i="4"/>
  <c r="H406" i="4"/>
  <c r="G406" i="4"/>
  <c r="F406" i="4"/>
  <c r="M406" i="4" s="1"/>
  <c r="E406" i="4"/>
  <c r="D406" i="4"/>
  <c r="N405" i="4"/>
  <c r="L405" i="4"/>
  <c r="K405" i="4"/>
  <c r="J405" i="4"/>
  <c r="I405" i="4"/>
  <c r="H405" i="4"/>
  <c r="G405" i="4"/>
  <c r="F405" i="4"/>
  <c r="M405" i="4" s="1"/>
  <c r="E405" i="4"/>
  <c r="D405" i="4"/>
  <c r="N404" i="4"/>
  <c r="L404" i="4"/>
  <c r="K404" i="4"/>
  <c r="O404" i="4" s="1"/>
  <c r="J404" i="4"/>
  <c r="I404" i="4"/>
  <c r="H404" i="4"/>
  <c r="G404" i="4"/>
  <c r="F404" i="4"/>
  <c r="E404" i="4"/>
  <c r="D404" i="4"/>
  <c r="N403" i="4"/>
  <c r="L403" i="4"/>
  <c r="K403" i="4"/>
  <c r="J403" i="4"/>
  <c r="I403" i="4"/>
  <c r="H403" i="4"/>
  <c r="G403" i="4"/>
  <c r="F403" i="4"/>
  <c r="M403" i="4" s="1"/>
  <c r="E403" i="4"/>
  <c r="D403" i="4"/>
  <c r="N402" i="4"/>
  <c r="L402" i="4"/>
  <c r="K402" i="4"/>
  <c r="J402" i="4"/>
  <c r="I402" i="4"/>
  <c r="H402" i="4"/>
  <c r="G402" i="4"/>
  <c r="F402" i="4"/>
  <c r="M402" i="4" s="1"/>
  <c r="E402" i="4"/>
  <c r="D402" i="4"/>
  <c r="N401" i="4"/>
  <c r="L401" i="4"/>
  <c r="K401" i="4"/>
  <c r="O401" i="4" s="1"/>
  <c r="J401" i="4"/>
  <c r="I401" i="4"/>
  <c r="H401" i="4"/>
  <c r="G401" i="4"/>
  <c r="F401" i="4"/>
  <c r="E401" i="4"/>
  <c r="D401" i="4"/>
  <c r="N400" i="4"/>
  <c r="L400" i="4"/>
  <c r="K400" i="4"/>
  <c r="J400" i="4"/>
  <c r="I400" i="4"/>
  <c r="H400" i="4"/>
  <c r="G400" i="4"/>
  <c r="F400" i="4"/>
  <c r="M400" i="4" s="1"/>
  <c r="E400" i="4"/>
  <c r="D400" i="4"/>
  <c r="N399" i="4"/>
  <c r="L399" i="4"/>
  <c r="K399" i="4"/>
  <c r="J399" i="4"/>
  <c r="I399" i="4"/>
  <c r="H399" i="4"/>
  <c r="G399" i="4"/>
  <c r="F399" i="4"/>
  <c r="M399" i="4" s="1"/>
  <c r="E399" i="4"/>
  <c r="D399" i="4"/>
  <c r="N398" i="4"/>
  <c r="L398" i="4"/>
  <c r="K398" i="4"/>
  <c r="O398" i="4" s="1"/>
  <c r="J398" i="4"/>
  <c r="I398" i="4"/>
  <c r="H398" i="4"/>
  <c r="G398" i="4"/>
  <c r="F398" i="4"/>
  <c r="E398" i="4"/>
  <c r="D398" i="4"/>
  <c r="N397" i="4"/>
  <c r="L397" i="4"/>
  <c r="K397" i="4"/>
  <c r="J397" i="4"/>
  <c r="I397" i="4"/>
  <c r="H397" i="4"/>
  <c r="G397" i="4"/>
  <c r="F397" i="4"/>
  <c r="M397" i="4" s="1"/>
  <c r="E397" i="4"/>
  <c r="D397" i="4"/>
  <c r="N396" i="4"/>
  <c r="L396" i="4"/>
  <c r="K396" i="4"/>
  <c r="J396" i="4"/>
  <c r="I396" i="4"/>
  <c r="H396" i="4"/>
  <c r="G396" i="4"/>
  <c r="F396" i="4"/>
  <c r="M396" i="4" s="1"/>
  <c r="E396" i="4"/>
  <c r="D396" i="4"/>
  <c r="N395" i="4"/>
  <c r="L395" i="4"/>
  <c r="K395" i="4"/>
  <c r="O395" i="4" s="1"/>
  <c r="J395" i="4"/>
  <c r="I395" i="4"/>
  <c r="H395" i="4"/>
  <c r="G395" i="4"/>
  <c r="F395" i="4"/>
  <c r="E395" i="4"/>
  <c r="D395" i="4"/>
  <c r="N394" i="4"/>
  <c r="L394" i="4"/>
  <c r="K394" i="4"/>
  <c r="J394" i="4"/>
  <c r="I394" i="4"/>
  <c r="H394" i="4"/>
  <c r="G394" i="4"/>
  <c r="F394" i="4"/>
  <c r="M394" i="4" s="1"/>
  <c r="E394" i="4"/>
  <c r="D394" i="4"/>
  <c r="N393" i="4"/>
  <c r="L393" i="4"/>
  <c r="K393" i="4"/>
  <c r="J393" i="4"/>
  <c r="I393" i="4"/>
  <c r="H393" i="4"/>
  <c r="G393" i="4"/>
  <c r="F393" i="4"/>
  <c r="M393" i="4" s="1"/>
  <c r="E393" i="4"/>
  <c r="D393" i="4"/>
  <c r="N392" i="4"/>
  <c r="L392" i="4"/>
  <c r="K392" i="4"/>
  <c r="O392" i="4" s="1"/>
  <c r="J392" i="4"/>
  <c r="I392" i="4"/>
  <c r="H392" i="4"/>
  <c r="G392" i="4"/>
  <c r="F392" i="4"/>
  <c r="E392" i="4"/>
  <c r="D392" i="4"/>
  <c r="N391" i="4"/>
  <c r="L391" i="4"/>
  <c r="K391" i="4"/>
  <c r="J391" i="4"/>
  <c r="I391" i="4"/>
  <c r="H391" i="4"/>
  <c r="G391" i="4"/>
  <c r="F391" i="4"/>
  <c r="M391" i="4" s="1"/>
  <c r="E391" i="4"/>
  <c r="D391" i="4"/>
  <c r="N390" i="4"/>
  <c r="L390" i="4"/>
  <c r="K390" i="4"/>
  <c r="J390" i="4"/>
  <c r="I390" i="4"/>
  <c r="H390" i="4"/>
  <c r="G390" i="4"/>
  <c r="F390" i="4"/>
  <c r="M390" i="4" s="1"/>
  <c r="E390" i="4"/>
  <c r="D390" i="4"/>
  <c r="N389" i="4"/>
  <c r="L389" i="4"/>
  <c r="K389" i="4"/>
  <c r="J389" i="4"/>
  <c r="I389" i="4"/>
  <c r="H389" i="4"/>
  <c r="G389" i="4"/>
  <c r="F389" i="4"/>
  <c r="M389" i="4" s="1"/>
  <c r="E389" i="4"/>
  <c r="D389" i="4"/>
  <c r="N388" i="4"/>
  <c r="L388" i="4"/>
  <c r="K388" i="4"/>
  <c r="J388" i="4"/>
  <c r="I388" i="4"/>
  <c r="H388" i="4"/>
  <c r="G388" i="4"/>
  <c r="F388" i="4"/>
  <c r="M388" i="4" s="1"/>
  <c r="E388" i="4"/>
  <c r="D388" i="4"/>
  <c r="N387" i="4"/>
  <c r="L387" i="4"/>
  <c r="K387" i="4"/>
  <c r="J387" i="4"/>
  <c r="I387" i="4"/>
  <c r="H387" i="4"/>
  <c r="G387" i="4"/>
  <c r="F387" i="4"/>
  <c r="M387" i="4" s="1"/>
  <c r="E387" i="4"/>
  <c r="D387" i="4"/>
  <c r="N386" i="4"/>
  <c r="L386" i="4"/>
  <c r="K386" i="4"/>
  <c r="J386" i="4"/>
  <c r="I386" i="4"/>
  <c r="H386" i="4"/>
  <c r="G386" i="4"/>
  <c r="F386" i="4"/>
  <c r="M386" i="4" s="1"/>
  <c r="E386" i="4"/>
  <c r="D386" i="4"/>
  <c r="N385" i="4"/>
  <c r="L385" i="4"/>
  <c r="K385" i="4"/>
  <c r="J385" i="4"/>
  <c r="I385" i="4"/>
  <c r="H385" i="4"/>
  <c r="G385" i="4"/>
  <c r="F385" i="4"/>
  <c r="M385" i="4" s="1"/>
  <c r="E385" i="4"/>
  <c r="D385" i="4"/>
  <c r="N384" i="4"/>
  <c r="L384" i="4"/>
  <c r="K384" i="4"/>
  <c r="J384" i="4"/>
  <c r="I384" i="4"/>
  <c r="H384" i="4"/>
  <c r="G384" i="4"/>
  <c r="F384" i="4"/>
  <c r="M384" i="4" s="1"/>
  <c r="E384" i="4"/>
  <c r="D384" i="4"/>
  <c r="N383" i="4"/>
  <c r="L383" i="4"/>
  <c r="K383" i="4"/>
  <c r="J383" i="4"/>
  <c r="I383" i="4"/>
  <c r="H383" i="4"/>
  <c r="G383" i="4"/>
  <c r="F383" i="4"/>
  <c r="M383" i="4" s="1"/>
  <c r="E383" i="4"/>
  <c r="D383" i="4"/>
  <c r="N382" i="4"/>
  <c r="L382" i="4"/>
  <c r="K382" i="4"/>
  <c r="J382" i="4"/>
  <c r="I382" i="4"/>
  <c r="H382" i="4"/>
  <c r="G382" i="4"/>
  <c r="F382" i="4"/>
  <c r="M382" i="4" s="1"/>
  <c r="E382" i="4"/>
  <c r="D382" i="4"/>
  <c r="N381" i="4"/>
  <c r="L381" i="4"/>
  <c r="K381" i="4"/>
  <c r="J381" i="4"/>
  <c r="I381" i="4"/>
  <c r="H381" i="4"/>
  <c r="G381" i="4"/>
  <c r="F381" i="4"/>
  <c r="M381" i="4" s="1"/>
  <c r="E381" i="4"/>
  <c r="D381" i="4"/>
  <c r="N380" i="4"/>
  <c r="L380" i="4"/>
  <c r="K380" i="4"/>
  <c r="J380" i="4"/>
  <c r="I380" i="4"/>
  <c r="H380" i="4"/>
  <c r="G380" i="4"/>
  <c r="F380" i="4"/>
  <c r="M380" i="4" s="1"/>
  <c r="E380" i="4"/>
  <c r="D380" i="4"/>
  <c r="N379" i="4"/>
  <c r="L379" i="4"/>
  <c r="K379" i="4"/>
  <c r="J379" i="4"/>
  <c r="I379" i="4"/>
  <c r="H379" i="4"/>
  <c r="G379" i="4"/>
  <c r="F379" i="4"/>
  <c r="M379" i="4" s="1"/>
  <c r="E379" i="4"/>
  <c r="D379" i="4"/>
  <c r="N378" i="4"/>
  <c r="L378" i="4"/>
  <c r="K378" i="4"/>
  <c r="J378" i="4"/>
  <c r="I378" i="4"/>
  <c r="H378" i="4"/>
  <c r="G378" i="4"/>
  <c r="F378" i="4"/>
  <c r="M378" i="4" s="1"/>
  <c r="E378" i="4"/>
  <c r="D378" i="4"/>
  <c r="N377" i="4"/>
  <c r="L377" i="4"/>
  <c r="K377" i="4"/>
  <c r="J377" i="4"/>
  <c r="I377" i="4"/>
  <c r="H377" i="4"/>
  <c r="G377" i="4"/>
  <c r="F377" i="4"/>
  <c r="M377" i="4" s="1"/>
  <c r="E377" i="4"/>
  <c r="D377" i="4"/>
  <c r="N376" i="4"/>
  <c r="L376" i="4"/>
  <c r="K376" i="4"/>
  <c r="J376" i="4"/>
  <c r="I376" i="4"/>
  <c r="H376" i="4"/>
  <c r="G376" i="4"/>
  <c r="F376" i="4"/>
  <c r="M376" i="4" s="1"/>
  <c r="E376" i="4"/>
  <c r="D376" i="4"/>
  <c r="N375" i="4"/>
  <c r="L375" i="4"/>
  <c r="K375" i="4"/>
  <c r="J375" i="4"/>
  <c r="I375" i="4"/>
  <c r="H375" i="4"/>
  <c r="G375" i="4"/>
  <c r="F375" i="4"/>
  <c r="M375" i="4" s="1"/>
  <c r="E375" i="4"/>
  <c r="D375" i="4"/>
  <c r="N374" i="4"/>
  <c r="L374" i="4"/>
  <c r="K374" i="4"/>
  <c r="J374" i="4"/>
  <c r="I374" i="4"/>
  <c r="H374" i="4"/>
  <c r="G374" i="4"/>
  <c r="F374" i="4"/>
  <c r="M374" i="4" s="1"/>
  <c r="E374" i="4"/>
  <c r="D374" i="4"/>
  <c r="N373" i="4"/>
  <c r="L373" i="4"/>
  <c r="K373" i="4"/>
  <c r="J373" i="4"/>
  <c r="I373" i="4"/>
  <c r="H373" i="4"/>
  <c r="G373" i="4"/>
  <c r="F373" i="4"/>
  <c r="M373" i="4" s="1"/>
  <c r="E373" i="4"/>
  <c r="D373" i="4"/>
  <c r="N372" i="4"/>
  <c r="L372" i="4"/>
  <c r="K372" i="4"/>
  <c r="J372" i="4"/>
  <c r="I372" i="4"/>
  <c r="H372" i="4"/>
  <c r="G372" i="4"/>
  <c r="F372" i="4"/>
  <c r="M372" i="4" s="1"/>
  <c r="E372" i="4"/>
  <c r="D372" i="4"/>
  <c r="N371" i="4"/>
  <c r="L371" i="4"/>
  <c r="K371" i="4"/>
  <c r="J371" i="4"/>
  <c r="I371" i="4"/>
  <c r="H371" i="4"/>
  <c r="G371" i="4"/>
  <c r="F371" i="4"/>
  <c r="M371" i="4" s="1"/>
  <c r="E371" i="4"/>
  <c r="D371" i="4"/>
  <c r="N370" i="4"/>
  <c r="L370" i="4"/>
  <c r="K370" i="4"/>
  <c r="J370" i="4"/>
  <c r="I370" i="4"/>
  <c r="H370" i="4"/>
  <c r="G370" i="4"/>
  <c r="F370" i="4"/>
  <c r="M370" i="4" s="1"/>
  <c r="E370" i="4"/>
  <c r="D370" i="4"/>
  <c r="N369" i="4"/>
  <c r="L369" i="4"/>
  <c r="K369" i="4"/>
  <c r="J369" i="4"/>
  <c r="I369" i="4"/>
  <c r="H369" i="4"/>
  <c r="G369" i="4"/>
  <c r="F369" i="4"/>
  <c r="M369" i="4" s="1"/>
  <c r="E369" i="4"/>
  <c r="D369" i="4"/>
  <c r="N368" i="4"/>
  <c r="L368" i="4"/>
  <c r="K368" i="4"/>
  <c r="J368" i="4"/>
  <c r="I368" i="4"/>
  <c r="H368" i="4"/>
  <c r="G368" i="4"/>
  <c r="F368" i="4"/>
  <c r="M368" i="4" s="1"/>
  <c r="E368" i="4"/>
  <c r="D368" i="4"/>
  <c r="N367" i="4"/>
  <c r="L367" i="4"/>
  <c r="K367" i="4"/>
  <c r="J367" i="4"/>
  <c r="I367" i="4"/>
  <c r="H367" i="4"/>
  <c r="G367" i="4"/>
  <c r="F367" i="4"/>
  <c r="M367" i="4" s="1"/>
  <c r="E367" i="4"/>
  <c r="D367" i="4"/>
  <c r="N366" i="4"/>
  <c r="L366" i="4"/>
  <c r="K366" i="4"/>
  <c r="J366" i="4"/>
  <c r="I366" i="4"/>
  <c r="H366" i="4"/>
  <c r="G366" i="4"/>
  <c r="F366" i="4"/>
  <c r="M366" i="4" s="1"/>
  <c r="E366" i="4"/>
  <c r="D366" i="4"/>
  <c r="N365" i="4"/>
  <c r="L365" i="4"/>
  <c r="K365" i="4"/>
  <c r="J365" i="4"/>
  <c r="I365" i="4"/>
  <c r="H365" i="4"/>
  <c r="G365" i="4"/>
  <c r="F365" i="4"/>
  <c r="M365" i="4" s="1"/>
  <c r="E365" i="4"/>
  <c r="D365" i="4"/>
  <c r="N364" i="4"/>
  <c r="L364" i="4"/>
  <c r="K364" i="4"/>
  <c r="J364" i="4"/>
  <c r="I364" i="4"/>
  <c r="H364" i="4"/>
  <c r="G364" i="4"/>
  <c r="F364" i="4"/>
  <c r="M364" i="4" s="1"/>
  <c r="E364" i="4"/>
  <c r="D364" i="4"/>
  <c r="N363" i="4"/>
  <c r="L363" i="4"/>
  <c r="K363" i="4"/>
  <c r="J363" i="4"/>
  <c r="I363" i="4"/>
  <c r="H363" i="4"/>
  <c r="G363" i="4"/>
  <c r="F363" i="4"/>
  <c r="M363" i="4" s="1"/>
  <c r="E363" i="4"/>
  <c r="D363" i="4"/>
  <c r="N362" i="4"/>
  <c r="L362" i="4"/>
  <c r="K362" i="4"/>
  <c r="J362" i="4"/>
  <c r="I362" i="4"/>
  <c r="H362" i="4"/>
  <c r="G362" i="4"/>
  <c r="F362" i="4"/>
  <c r="M362" i="4" s="1"/>
  <c r="E362" i="4"/>
  <c r="D362" i="4"/>
  <c r="N361" i="4"/>
  <c r="L361" i="4"/>
  <c r="K361" i="4"/>
  <c r="J361" i="4"/>
  <c r="I361" i="4"/>
  <c r="H361" i="4"/>
  <c r="G361" i="4"/>
  <c r="F361" i="4"/>
  <c r="M361" i="4" s="1"/>
  <c r="E361" i="4"/>
  <c r="D361" i="4"/>
  <c r="N360" i="4"/>
  <c r="L360" i="4"/>
  <c r="K360" i="4"/>
  <c r="J360" i="4"/>
  <c r="I360" i="4"/>
  <c r="H360" i="4"/>
  <c r="G360" i="4"/>
  <c r="F360" i="4"/>
  <c r="M360" i="4" s="1"/>
  <c r="E360" i="4"/>
  <c r="D360" i="4"/>
  <c r="N359" i="4"/>
  <c r="L359" i="4"/>
  <c r="K359" i="4"/>
  <c r="J359" i="4"/>
  <c r="I359" i="4"/>
  <c r="H359" i="4"/>
  <c r="G359" i="4"/>
  <c r="F359" i="4"/>
  <c r="M359" i="4" s="1"/>
  <c r="E359" i="4"/>
  <c r="D359" i="4"/>
  <c r="N358" i="4"/>
  <c r="L358" i="4"/>
  <c r="K358" i="4"/>
  <c r="J358" i="4"/>
  <c r="I358" i="4"/>
  <c r="H358" i="4"/>
  <c r="G358" i="4"/>
  <c r="F358" i="4"/>
  <c r="M358" i="4" s="1"/>
  <c r="E358" i="4"/>
  <c r="D358" i="4"/>
  <c r="N357" i="4"/>
  <c r="L357" i="4"/>
  <c r="K357" i="4"/>
  <c r="J357" i="4"/>
  <c r="I357" i="4"/>
  <c r="H357" i="4"/>
  <c r="G357" i="4"/>
  <c r="F357" i="4"/>
  <c r="M357" i="4" s="1"/>
  <c r="E357" i="4"/>
  <c r="D357" i="4"/>
  <c r="N356" i="4"/>
  <c r="L356" i="4"/>
  <c r="K356" i="4"/>
  <c r="J356" i="4"/>
  <c r="I356" i="4"/>
  <c r="H356" i="4"/>
  <c r="G356" i="4"/>
  <c r="F356" i="4"/>
  <c r="M356" i="4" s="1"/>
  <c r="E356" i="4"/>
  <c r="D356" i="4"/>
  <c r="N355" i="4"/>
  <c r="L355" i="4"/>
  <c r="K355" i="4"/>
  <c r="J355" i="4"/>
  <c r="I355" i="4"/>
  <c r="H355" i="4"/>
  <c r="G355" i="4"/>
  <c r="F355" i="4"/>
  <c r="M355" i="4" s="1"/>
  <c r="E355" i="4"/>
  <c r="D355" i="4"/>
  <c r="N354" i="4"/>
  <c r="L354" i="4"/>
  <c r="K354" i="4"/>
  <c r="J354" i="4"/>
  <c r="I354" i="4"/>
  <c r="H354" i="4"/>
  <c r="G354" i="4"/>
  <c r="F354" i="4"/>
  <c r="M354" i="4" s="1"/>
  <c r="E354" i="4"/>
  <c r="D354" i="4"/>
  <c r="N353" i="4"/>
  <c r="L353" i="4"/>
  <c r="K353" i="4"/>
  <c r="J353" i="4"/>
  <c r="I353" i="4"/>
  <c r="H353" i="4"/>
  <c r="G353" i="4"/>
  <c r="F353" i="4"/>
  <c r="M353" i="4" s="1"/>
  <c r="E353" i="4"/>
  <c r="D353" i="4"/>
  <c r="N352" i="4"/>
  <c r="L352" i="4"/>
  <c r="K352" i="4"/>
  <c r="J352" i="4"/>
  <c r="I352" i="4"/>
  <c r="H352" i="4"/>
  <c r="G352" i="4"/>
  <c r="F352" i="4"/>
  <c r="M352" i="4" s="1"/>
  <c r="E352" i="4"/>
  <c r="D352" i="4"/>
  <c r="N351" i="4"/>
  <c r="L351" i="4"/>
  <c r="K351" i="4"/>
  <c r="J351" i="4"/>
  <c r="I351" i="4"/>
  <c r="H351" i="4"/>
  <c r="G351" i="4"/>
  <c r="F351" i="4"/>
  <c r="M351" i="4" s="1"/>
  <c r="E351" i="4"/>
  <c r="D351" i="4"/>
  <c r="N350" i="4"/>
  <c r="L350" i="4"/>
  <c r="K350" i="4"/>
  <c r="J350" i="4"/>
  <c r="I350" i="4"/>
  <c r="H350" i="4"/>
  <c r="G350" i="4"/>
  <c r="F350" i="4"/>
  <c r="M350" i="4" s="1"/>
  <c r="E350" i="4"/>
  <c r="D350" i="4"/>
  <c r="N349" i="4"/>
  <c r="L349" i="4"/>
  <c r="K349" i="4"/>
  <c r="J349" i="4"/>
  <c r="I349" i="4"/>
  <c r="H349" i="4"/>
  <c r="G349" i="4"/>
  <c r="F349" i="4"/>
  <c r="M349" i="4" s="1"/>
  <c r="E349" i="4"/>
  <c r="D349" i="4"/>
  <c r="N348" i="4"/>
  <c r="L348" i="4"/>
  <c r="K348" i="4"/>
  <c r="J348" i="4"/>
  <c r="I348" i="4"/>
  <c r="H348" i="4"/>
  <c r="G348" i="4"/>
  <c r="F348" i="4"/>
  <c r="M348" i="4" s="1"/>
  <c r="E348" i="4"/>
  <c r="D348" i="4"/>
  <c r="N347" i="4"/>
  <c r="L347" i="4"/>
  <c r="K347" i="4"/>
  <c r="J347" i="4"/>
  <c r="I347" i="4"/>
  <c r="H347" i="4"/>
  <c r="G347" i="4"/>
  <c r="F347" i="4"/>
  <c r="M347" i="4" s="1"/>
  <c r="E347" i="4"/>
  <c r="D347" i="4"/>
  <c r="N346" i="4"/>
  <c r="L346" i="4"/>
  <c r="K346" i="4"/>
  <c r="J346" i="4"/>
  <c r="I346" i="4"/>
  <c r="H346" i="4"/>
  <c r="G346" i="4"/>
  <c r="F346" i="4"/>
  <c r="M346" i="4" s="1"/>
  <c r="E346" i="4"/>
  <c r="D346" i="4"/>
  <c r="N345" i="4"/>
  <c r="L345" i="4"/>
  <c r="K345" i="4"/>
  <c r="J345" i="4"/>
  <c r="I345" i="4"/>
  <c r="H345" i="4"/>
  <c r="G345" i="4"/>
  <c r="F345" i="4"/>
  <c r="M345" i="4" s="1"/>
  <c r="E345" i="4"/>
  <c r="D345" i="4"/>
  <c r="N344" i="4"/>
  <c r="L344" i="4"/>
  <c r="K344" i="4"/>
  <c r="J344" i="4"/>
  <c r="I344" i="4"/>
  <c r="H344" i="4"/>
  <c r="G344" i="4"/>
  <c r="F344" i="4"/>
  <c r="M344" i="4" s="1"/>
  <c r="E344" i="4"/>
  <c r="D344" i="4"/>
  <c r="N343" i="4"/>
  <c r="L343" i="4"/>
  <c r="K343" i="4"/>
  <c r="J343" i="4"/>
  <c r="I343" i="4"/>
  <c r="H343" i="4"/>
  <c r="G343" i="4"/>
  <c r="F343" i="4"/>
  <c r="M343" i="4" s="1"/>
  <c r="E343" i="4"/>
  <c r="D343" i="4"/>
  <c r="N342" i="4"/>
  <c r="L342" i="4"/>
  <c r="K342" i="4"/>
  <c r="J342" i="4"/>
  <c r="I342" i="4"/>
  <c r="H342" i="4"/>
  <c r="G342" i="4"/>
  <c r="F342" i="4"/>
  <c r="M342" i="4" s="1"/>
  <c r="E342" i="4"/>
  <c r="D342" i="4"/>
  <c r="N341" i="4"/>
  <c r="L341" i="4"/>
  <c r="K341" i="4"/>
  <c r="J341" i="4"/>
  <c r="I341" i="4"/>
  <c r="H341" i="4"/>
  <c r="G341" i="4"/>
  <c r="F341" i="4"/>
  <c r="M341" i="4" s="1"/>
  <c r="E341" i="4"/>
  <c r="D341" i="4"/>
  <c r="N340" i="4"/>
  <c r="L340" i="4"/>
  <c r="K340" i="4"/>
  <c r="J340" i="4"/>
  <c r="I340" i="4"/>
  <c r="H340" i="4"/>
  <c r="G340" i="4"/>
  <c r="F340" i="4"/>
  <c r="M340" i="4" s="1"/>
  <c r="E340" i="4"/>
  <c r="D340" i="4"/>
  <c r="N339" i="4"/>
  <c r="L339" i="4"/>
  <c r="K339" i="4"/>
  <c r="J339" i="4"/>
  <c r="I339" i="4"/>
  <c r="H339" i="4"/>
  <c r="G339" i="4"/>
  <c r="F339" i="4"/>
  <c r="M339" i="4" s="1"/>
  <c r="E339" i="4"/>
  <c r="D339" i="4"/>
  <c r="N338" i="4"/>
  <c r="L338" i="4"/>
  <c r="K338" i="4"/>
  <c r="J338" i="4"/>
  <c r="I338" i="4"/>
  <c r="H338" i="4"/>
  <c r="G338" i="4"/>
  <c r="F338" i="4"/>
  <c r="M338" i="4" s="1"/>
  <c r="E338" i="4"/>
  <c r="D338" i="4"/>
  <c r="N337" i="4"/>
  <c r="L337" i="4"/>
  <c r="K337" i="4"/>
  <c r="J337" i="4"/>
  <c r="I337" i="4"/>
  <c r="H337" i="4"/>
  <c r="G337" i="4"/>
  <c r="F337" i="4"/>
  <c r="M337" i="4" s="1"/>
  <c r="E337" i="4"/>
  <c r="D337" i="4"/>
  <c r="N336" i="4"/>
  <c r="L336" i="4"/>
  <c r="K336" i="4"/>
  <c r="J336" i="4"/>
  <c r="I336" i="4"/>
  <c r="H336" i="4"/>
  <c r="G336" i="4"/>
  <c r="F336" i="4"/>
  <c r="M336" i="4" s="1"/>
  <c r="E336" i="4"/>
  <c r="D336" i="4"/>
  <c r="N335" i="4"/>
  <c r="L335" i="4"/>
  <c r="K335" i="4"/>
  <c r="J335" i="4"/>
  <c r="I335" i="4"/>
  <c r="H335" i="4"/>
  <c r="G335" i="4"/>
  <c r="F335" i="4"/>
  <c r="M335" i="4" s="1"/>
  <c r="E335" i="4"/>
  <c r="D335" i="4"/>
  <c r="N334" i="4"/>
  <c r="L334" i="4"/>
  <c r="K334" i="4"/>
  <c r="J334" i="4"/>
  <c r="I334" i="4"/>
  <c r="H334" i="4"/>
  <c r="G334" i="4"/>
  <c r="F334" i="4"/>
  <c r="M334" i="4" s="1"/>
  <c r="E334" i="4"/>
  <c r="D334" i="4"/>
  <c r="N333" i="4"/>
  <c r="L333" i="4"/>
  <c r="K333" i="4"/>
  <c r="J333" i="4"/>
  <c r="I333" i="4"/>
  <c r="H333" i="4"/>
  <c r="G333" i="4"/>
  <c r="F333" i="4"/>
  <c r="M333" i="4" s="1"/>
  <c r="E333" i="4"/>
  <c r="D333" i="4"/>
  <c r="N332" i="4"/>
  <c r="L332" i="4"/>
  <c r="K332" i="4"/>
  <c r="J332" i="4"/>
  <c r="I332" i="4"/>
  <c r="H332" i="4"/>
  <c r="G332" i="4"/>
  <c r="F332" i="4"/>
  <c r="M332" i="4" s="1"/>
  <c r="E332" i="4"/>
  <c r="D332" i="4"/>
  <c r="N331" i="4"/>
  <c r="L331" i="4"/>
  <c r="K331" i="4"/>
  <c r="J331" i="4"/>
  <c r="I331" i="4"/>
  <c r="H331" i="4"/>
  <c r="G331" i="4"/>
  <c r="F331" i="4"/>
  <c r="M331" i="4" s="1"/>
  <c r="E331" i="4"/>
  <c r="D331" i="4"/>
  <c r="N330" i="4"/>
  <c r="L330" i="4"/>
  <c r="K330" i="4"/>
  <c r="J330" i="4"/>
  <c r="I330" i="4"/>
  <c r="H330" i="4"/>
  <c r="G330" i="4"/>
  <c r="F330" i="4"/>
  <c r="M330" i="4" s="1"/>
  <c r="E330" i="4"/>
  <c r="D330" i="4"/>
  <c r="N329" i="4"/>
  <c r="L329" i="4"/>
  <c r="K329" i="4"/>
  <c r="J329" i="4"/>
  <c r="I329" i="4"/>
  <c r="H329" i="4"/>
  <c r="G329" i="4"/>
  <c r="F329" i="4"/>
  <c r="M329" i="4" s="1"/>
  <c r="E329" i="4"/>
  <c r="D329" i="4"/>
  <c r="N328" i="4"/>
  <c r="L328" i="4"/>
  <c r="K328" i="4"/>
  <c r="J328" i="4"/>
  <c r="I328" i="4"/>
  <c r="H328" i="4"/>
  <c r="G328" i="4"/>
  <c r="F328" i="4"/>
  <c r="M328" i="4" s="1"/>
  <c r="E328" i="4"/>
  <c r="D328" i="4"/>
  <c r="N327" i="4"/>
  <c r="L327" i="4"/>
  <c r="K327" i="4"/>
  <c r="J327" i="4"/>
  <c r="I327" i="4"/>
  <c r="H327" i="4"/>
  <c r="G327" i="4"/>
  <c r="F327" i="4"/>
  <c r="M327" i="4" s="1"/>
  <c r="E327" i="4"/>
  <c r="D327" i="4"/>
  <c r="N326" i="4"/>
  <c r="L326" i="4"/>
  <c r="K326" i="4"/>
  <c r="J326" i="4"/>
  <c r="I326" i="4"/>
  <c r="H326" i="4"/>
  <c r="G326" i="4"/>
  <c r="F326" i="4"/>
  <c r="M326" i="4" s="1"/>
  <c r="E326" i="4"/>
  <c r="D326" i="4"/>
  <c r="N325" i="4"/>
  <c r="L325" i="4"/>
  <c r="K325" i="4"/>
  <c r="J325" i="4"/>
  <c r="I325" i="4"/>
  <c r="H325" i="4"/>
  <c r="G325" i="4"/>
  <c r="F325" i="4"/>
  <c r="M325" i="4" s="1"/>
  <c r="E325" i="4"/>
  <c r="D325" i="4"/>
  <c r="N324" i="4"/>
  <c r="L324" i="4"/>
  <c r="K324" i="4"/>
  <c r="J324" i="4"/>
  <c r="I324" i="4"/>
  <c r="H324" i="4"/>
  <c r="G324" i="4"/>
  <c r="F324" i="4"/>
  <c r="M324" i="4" s="1"/>
  <c r="E324" i="4"/>
  <c r="D324" i="4"/>
  <c r="N323" i="4"/>
  <c r="L323" i="4"/>
  <c r="K323" i="4"/>
  <c r="J323" i="4"/>
  <c r="I323" i="4"/>
  <c r="H323" i="4"/>
  <c r="G323" i="4"/>
  <c r="F323" i="4"/>
  <c r="M323" i="4" s="1"/>
  <c r="E323" i="4"/>
  <c r="D323" i="4"/>
  <c r="N322" i="4"/>
  <c r="L322" i="4"/>
  <c r="K322" i="4"/>
  <c r="J322" i="4"/>
  <c r="I322" i="4"/>
  <c r="H322" i="4"/>
  <c r="G322" i="4"/>
  <c r="F322" i="4"/>
  <c r="M322" i="4" s="1"/>
  <c r="E322" i="4"/>
  <c r="D322" i="4"/>
  <c r="N321" i="4"/>
  <c r="L321" i="4"/>
  <c r="K321" i="4"/>
  <c r="J321" i="4"/>
  <c r="I321" i="4"/>
  <c r="H321" i="4"/>
  <c r="G321" i="4"/>
  <c r="F321" i="4"/>
  <c r="M321" i="4" s="1"/>
  <c r="E321" i="4"/>
  <c r="D321" i="4"/>
  <c r="N320" i="4"/>
  <c r="L320" i="4"/>
  <c r="K320" i="4"/>
  <c r="J320" i="4"/>
  <c r="I320" i="4"/>
  <c r="H320" i="4"/>
  <c r="G320" i="4"/>
  <c r="F320" i="4"/>
  <c r="M320" i="4" s="1"/>
  <c r="E320" i="4"/>
  <c r="D320" i="4"/>
  <c r="N319" i="4"/>
  <c r="L319" i="4"/>
  <c r="K319" i="4"/>
  <c r="J319" i="4"/>
  <c r="I319" i="4"/>
  <c r="H319" i="4"/>
  <c r="G319" i="4"/>
  <c r="F319" i="4"/>
  <c r="M319" i="4" s="1"/>
  <c r="E319" i="4"/>
  <c r="D319" i="4"/>
  <c r="N318" i="4"/>
  <c r="L318" i="4"/>
  <c r="K318" i="4"/>
  <c r="J318" i="4"/>
  <c r="I318" i="4"/>
  <c r="H318" i="4"/>
  <c r="G318" i="4"/>
  <c r="F318" i="4"/>
  <c r="M318" i="4" s="1"/>
  <c r="E318" i="4"/>
  <c r="D318" i="4"/>
  <c r="N317" i="4"/>
  <c r="L317" i="4"/>
  <c r="K317" i="4"/>
  <c r="J317" i="4"/>
  <c r="I317" i="4"/>
  <c r="H317" i="4"/>
  <c r="G317" i="4"/>
  <c r="F317" i="4"/>
  <c r="M317" i="4" s="1"/>
  <c r="E317" i="4"/>
  <c r="D317" i="4"/>
  <c r="N316" i="4"/>
  <c r="L316" i="4"/>
  <c r="K316" i="4"/>
  <c r="J316" i="4"/>
  <c r="I316" i="4"/>
  <c r="H316" i="4"/>
  <c r="G316" i="4"/>
  <c r="F316" i="4"/>
  <c r="M316" i="4" s="1"/>
  <c r="E316" i="4"/>
  <c r="D316" i="4"/>
  <c r="N315" i="4"/>
  <c r="L315" i="4"/>
  <c r="K315" i="4"/>
  <c r="J315" i="4"/>
  <c r="I315" i="4"/>
  <c r="H315" i="4"/>
  <c r="G315" i="4"/>
  <c r="F315" i="4"/>
  <c r="M315" i="4" s="1"/>
  <c r="E315" i="4"/>
  <c r="D315" i="4"/>
  <c r="N314" i="4"/>
  <c r="L314" i="4"/>
  <c r="K314" i="4"/>
  <c r="J314" i="4"/>
  <c r="I314" i="4"/>
  <c r="H314" i="4"/>
  <c r="G314" i="4"/>
  <c r="F314" i="4"/>
  <c r="M314" i="4" s="1"/>
  <c r="E314" i="4"/>
  <c r="D314" i="4"/>
  <c r="N313" i="4"/>
  <c r="L313" i="4"/>
  <c r="K313" i="4"/>
  <c r="J313" i="4"/>
  <c r="I313" i="4"/>
  <c r="H313" i="4"/>
  <c r="G313" i="4"/>
  <c r="F313" i="4"/>
  <c r="M313" i="4" s="1"/>
  <c r="E313" i="4"/>
  <c r="D313" i="4"/>
  <c r="N312" i="4"/>
  <c r="L312" i="4"/>
  <c r="K312" i="4"/>
  <c r="J312" i="4"/>
  <c r="I312" i="4"/>
  <c r="H312" i="4"/>
  <c r="G312" i="4"/>
  <c r="F312" i="4"/>
  <c r="M312" i="4" s="1"/>
  <c r="E312" i="4"/>
  <c r="D312" i="4"/>
  <c r="N311" i="4"/>
  <c r="L311" i="4"/>
  <c r="K311" i="4"/>
  <c r="J311" i="4"/>
  <c r="I311" i="4"/>
  <c r="H311" i="4"/>
  <c r="G311" i="4"/>
  <c r="F311" i="4"/>
  <c r="M311" i="4" s="1"/>
  <c r="E311" i="4"/>
  <c r="D311" i="4"/>
  <c r="N310" i="4"/>
  <c r="L310" i="4"/>
  <c r="K310" i="4"/>
  <c r="J310" i="4"/>
  <c r="I310" i="4"/>
  <c r="H310" i="4"/>
  <c r="G310" i="4"/>
  <c r="F310" i="4"/>
  <c r="M310" i="4" s="1"/>
  <c r="E310" i="4"/>
  <c r="D310" i="4"/>
  <c r="N309" i="4"/>
  <c r="L309" i="4"/>
  <c r="K309" i="4"/>
  <c r="J309" i="4"/>
  <c r="I309" i="4"/>
  <c r="H309" i="4"/>
  <c r="G309" i="4"/>
  <c r="F309" i="4"/>
  <c r="M309" i="4" s="1"/>
  <c r="E309" i="4"/>
  <c r="D309" i="4"/>
  <c r="N308" i="4"/>
  <c r="L308" i="4"/>
  <c r="K308" i="4"/>
  <c r="J308" i="4"/>
  <c r="I308" i="4"/>
  <c r="H308" i="4"/>
  <c r="G308" i="4"/>
  <c r="F308" i="4"/>
  <c r="E308" i="4"/>
  <c r="D308" i="4"/>
  <c r="N307" i="4"/>
  <c r="L307" i="4"/>
  <c r="K307" i="4"/>
  <c r="J307" i="4"/>
  <c r="I307" i="4"/>
  <c r="H307" i="4"/>
  <c r="G307" i="4"/>
  <c r="F307" i="4"/>
  <c r="M307" i="4" s="1"/>
  <c r="E307" i="4"/>
  <c r="D307" i="4"/>
  <c r="N306" i="4"/>
  <c r="L306" i="4"/>
  <c r="K306" i="4"/>
  <c r="J306" i="4"/>
  <c r="I306" i="4"/>
  <c r="H306" i="4"/>
  <c r="G306" i="4"/>
  <c r="F306" i="4"/>
  <c r="M306" i="4" s="1"/>
  <c r="E306" i="4"/>
  <c r="D306" i="4"/>
  <c r="N305" i="4"/>
  <c r="L305" i="4"/>
  <c r="K305" i="4"/>
  <c r="J305" i="4"/>
  <c r="I305" i="4"/>
  <c r="H305" i="4"/>
  <c r="G305" i="4"/>
  <c r="F305" i="4"/>
  <c r="E305" i="4"/>
  <c r="D305" i="4"/>
  <c r="N304" i="4"/>
  <c r="L304" i="4"/>
  <c r="K304" i="4"/>
  <c r="J304" i="4"/>
  <c r="I304" i="4"/>
  <c r="H304" i="4"/>
  <c r="G304" i="4"/>
  <c r="F304" i="4"/>
  <c r="M304" i="4" s="1"/>
  <c r="E304" i="4"/>
  <c r="D304" i="4"/>
  <c r="N303" i="4"/>
  <c r="L303" i="4"/>
  <c r="K303" i="4"/>
  <c r="J303" i="4"/>
  <c r="I303" i="4"/>
  <c r="H303" i="4"/>
  <c r="G303" i="4"/>
  <c r="F303" i="4"/>
  <c r="M303" i="4" s="1"/>
  <c r="E303" i="4"/>
  <c r="D303" i="4"/>
  <c r="N302" i="4"/>
  <c r="L302" i="4"/>
  <c r="K302" i="4"/>
  <c r="J302" i="4"/>
  <c r="I302" i="4"/>
  <c r="H302" i="4"/>
  <c r="G302" i="4"/>
  <c r="F302" i="4"/>
  <c r="E302" i="4"/>
  <c r="D302" i="4"/>
  <c r="N301" i="4"/>
  <c r="L301" i="4"/>
  <c r="K301" i="4"/>
  <c r="J301" i="4"/>
  <c r="I301" i="4"/>
  <c r="H301" i="4"/>
  <c r="G301" i="4"/>
  <c r="F301" i="4"/>
  <c r="M301" i="4" s="1"/>
  <c r="E301" i="4"/>
  <c r="D301" i="4"/>
  <c r="N300" i="4"/>
  <c r="L300" i="4"/>
  <c r="K300" i="4"/>
  <c r="J300" i="4"/>
  <c r="I300" i="4"/>
  <c r="H300" i="4"/>
  <c r="G300" i="4"/>
  <c r="F300" i="4"/>
  <c r="E300" i="4"/>
  <c r="D300" i="4"/>
  <c r="N299" i="4"/>
  <c r="L299" i="4"/>
  <c r="K299" i="4"/>
  <c r="J299" i="4"/>
  <c r="I299" i="4"/>
  <c r="H299" i="4"/>
  <c r="G299" i="4"/>
  <c r="F299" i="4"/>
  <c r="E299" i="4"/>
  <c r="D299" i="4"/>
  <c r="N298" i="4"/>
  <c r="L298" i="4"/>
  <c r="K298" i="4"/>
  <c r="J298" i="4"/>
  <c r="I298" i="4"/>
  <c r="H298" i="4"/>
  <c r="G298" i="4"/>
  <c r="F298" i="4"/>
  <c r="M298" i="4" s="1"/>
  <c r="E298" i="4"/>
  <c r="D298" i="4"/>
  <c r="N297" i="4"/>
  <c r="L297" i="4"/>
  <c r="K297" i="4"/>
  <c r="J297" i="4"/>
  <c r="I297" i="4"/>
  <c r="H297" i="4"/>
  <c r="G297" i="4"/>
  <c r="F297" i="4"/>
  <c r="E297" i="4"/>
  <c r="D297" i="4"/>
  <c r="N296" i="4"/>
  <c r="L296" i="4"/>
  <c r="K296" i="4"/>
  <c r="J296" i="4"/>
  <c r="I296" i="4"/>
  <c r="H296" i="4"/>
  <c r="G296" i="4"/>
  <c r="F296" i="4"/>
  <c r="E296" i="4"/>
  <c r="D296" i="4"/>
  <c r="N295" i="4"/>
  <c r="L295" i="4"/>
  <c r="K295" i="4"/>
  <c r="J295" i="4"/>
  <c r="I295" i="4"/>
  <c r="H295" i="4"/>
  <c r="G295" i="4"/>
  <c r="F295" i="4"/>
  <c r="M295" i="4" s="1"/>
  <c r="E295" i="4"/>
  <c r="D295" i="4"/>
  <c r="N294" i="4"/>
  <c r="L294" i="4"/>
  <c r="K294" i="4"/>
  <c r="J294" i="4"/>
  <c r="I294" i="4"/>
  <c r="H294" i="4"/>
  <c r="G294" i="4"/>
  <c r="F294" i="4"/>
  <c r="E294" i="4"/>
  <c r="D294" i="4"/>
  <c r="N293" i="4"/>
  <c r="L293" i="4"/>
  <c r="K293" i="4"/>
  <c r="J293" i="4"/>
  <c r="I293" i="4"/>
  <c r="H293" i="4"/>
  <c r="G293" i="4"/>
  <c r="F293" i="4"/>
  <c r="E293" i="4"/>
  <c r="D293" i="4"/>
  <c r="N292" i="4"/>
  <c r="L292" i="4"/>
  <c r="K292" i="4"/>
  <c r="J292" i="4"/>
  <c r="I292" i="4"/>
  <c r="H292" i="4"/>
  <c r="G292" i="4"/>
  <c r="F292" i="4"/>
  <c r="M292" i="4" s="1"/>
  <c r="E292" i="4"/>
  <c r="D292" i="4"/>
  <c r="N291" i="4"/>
  <c r="L291" i="4"/>
  <c r="K291" i="4"/>
  <c r="J291" i="4"/>
  <c r="I291" i="4"/>
  <c r="H291" i="4"/>
  <c r="G291" i="4"/>
  <c r="F291" i="4"/>
  <c r="E291" i="4"/>
  <c r="D291" i="4"/>
  <c r="N290" i="4"/>
  <c r="L290" i="4"/>
  <c r="K290" i="4"/>
  <c r="J290" i="4"/>
  <c r="I290" i="4"/>
  <c r="H290" i="4"/>
  <c r="G290" i="4"/>
  <c r="F290" i="4"/>
  <c r="E290" i="4"/>
  <c r="D290" i="4"/>
  <c r="N289" i="4"/>
  <c r="L289" i="4"/>
  <c r="K289" i="4"/>
  <c r="J289" i="4"/>
  <c r="I289" i="4"/>
  <c r="H289" i="4"/>
  <c r="G289" i="4"/>
  <c r="F289" i="4"/>
  <c r="O289" i="4" s="1"/>
  <c r="E289" i="4"/>
  <c r="D289" i="4"/>
  <c r="N288" i="4"/>
  <c r="L288" i="4"/>
  <c r="K288" i="4"/>
  <c r="J288" i="4"/>
  <c r="I288" i="4"/>
  <c r="H288" i="4"/>
  <c r="G288" i="4"/>
  <c r="F288" i="4"/>
  <c r="M288" i="4" s="1"/>
  <c r="E288" i="4"/>
  <c r="D288" i="4"/>
  <c r="N287" i="4"/>
  <c r="L287" i="4"/>
  <c r="K287" i="4"/>
  <c r="O287" i="4" s="1"/>
  <c r="J287" i="4"/>
  <c r="I287" i="4"/>
  <c r="H287" i="4"/>
  <c r="G287" i="4"/>
  <c r="F287" i="4"/>
  <c r="E287" i="4"/>
  <c r="D287" i="4"/>
  <c r="N286" i="4"/>
  <c r="L286" i="4"/>
  <c r="K286" i="4"/>
  <c r="J286" i="4"/>
  <c r="I286" i="4"/>
  <c r="H286" i="4"/>
  <c r="G286" i="4"/>
  <c r="F286" i="4"/>
  <c r="O286" i="4" s="1"/>
  <c r="E286" i="4"/>
  <c r="D286" i="4"/>
  <c r="N285" i="4"/>
  <c r="L285" i="4"/>
  <c r="K285" i="4"/>
  <c r="J285" i="4"/>
  <c r="I285" i="4"/>
  <c r="H285" i="4"/>
  <c r="G285" i="4"/>
  <c r="F285" i="4"/>
  <c r="M285" i="4" s="1"/>
  <c r="E285" i="4"/>
  <c r="D285" i="4"/>
  <c r="N284" i="4"/>
  <c r="L284" i="4"/>
  <c r="K284" i="4"/>
  <c r="O284" i="4" s="1"/>
  <c r="J284" i="4"/>
  <c r="I284" i="4"/>
  <c r="H284" i="4"/>
  <c r="G284" i="4"/>
  <c r="F284" i="4"/>
  <c r="E284" i="4"/>
  <c r="D284" i="4"/>
  <c r="N283" i="4"/>
  <c r="L283" i="4"/>
  <c r="K283" i="4"/>
  <c r="J283" i="4"/>
  <c r="I283" i="4"/>
  <c r="H283" i="4"/>
  <c r="G283" i="4"/>
  <c r="F283" i="4"/>
  <c r="O283" i="4" s="1"/>
  <c r="E283" i="4"/>
  <c r="D283" i="4"/>
  <c r="N282" i="4"/>
  <c r="L282" i="4"/>
  <c r="K282" i="4"/>
  <c r="J282" i="4"/>
  <c r="I282" i="4"/>
  <c r="H282" i="4"/>
  <c r="G282" i="4"/>
  <c r="F282" i="4"/>
  <c r="M282" i="4" s="1"/>
  <c r="E282" i="4"/>
  <c r="D282" i="4"/>
  <c r="N281" i="4"/>
  <c r="L281" i="4"/>
  <c r="K281" i="4"/>
  <c r="O281" i="4" s="1"/>
  <c r="J281" i="4"/>
  <c r="I281" i="4"/>
  <c r="H281" i="4"/>
  <c r="G281" i="4"/>
  <c r="F281" i="4"/>
  <c r="E281" i="4"/>
  <c r="D281" i="4"/>
  <c r="N280" i="4"/>
  <c r="L280" i="4"/>
  <c r="K280" i="4"/>
  <c r="J280" i="4"/>
  <c r="I280" i="4"/>
  <c r="H280" i="4"/>
  <c r="G280" i="4"/>
  <c r="F280" i="4"/>
  <c r="O280" i="4" s="1"/>
  <c r="E280" i="4"/>
  <c r="D280" i="4"/>
  <c r="N279" i="4"/>
  <c r="L279" i="4"/>
  <c r="K279" i="4"/>
  <c r="J279" i="4"/>
  <c r="I279" i="4"/>
  <c r="H279" i="4"/>
  <c r="G279" i="4"/>
  <c r="F279" i="4"/>
  <c r="M279" i="4" s="1"/>
  <c r="E279" i="4"/>
  <c r="D279" i="4"/>
  <c r="N278" i="4"/>
  <c r="L278" i="4"/>
  <c r="K278" i="4"/>
  <c r="O278" i="4" s="1"/>
  <c r="J278" i="4"/>
  <c r="I278" i="4"/>
  <c r="H278" i="4"/>
  <c r="G278" i="4"/>
  <c r="F278" i="4"/>
  <c r="E278" i="4"/>
  <c r="D278" i="4"/>
  <c r="N277" i="4"/>
  <c r="L277" i="4"/>
  <c r="K277" i="4"/>
  <c r="J277" i="4"/>
  <c r="I277" i="4"/>
  <c r="H277" i="4"/>
  <c r="G277" i="4"/>
  <c r="F277" i="4"/>
  <c r="O277" i="4" s="1"/>
  <c r="E277" i="4"/>
  <c r="D277" i="4"/>
  <c r="N276" i="4"/>
  <c r="L276" i="4"/>
  <c r="K276" i="4"/>
  <c r="J276" i="4"/>
  <c r="I276" i="4"/>
  <c r="H276" i="4"/>
  <c r="G276" i="4"/>
  <c r="F276" i="4"/>
  <c r="M276" i="4" s="1"/>
  <c r="E276" i="4"/>
  <c r="D276" i="4"/>
  <c r="N275" i="4"/>
  <c r="L275" i="4"/>
  <c r="K275" i="4"/>
  <c r="O275" i="4" s="1"/>
  <c r="J275" i="4"/>
  <c r="I275" i="4"/>
  <c r="H275" i="4"/>
  <c r="G275" i="4"/>
  <c r="F275" i="4"/>
  <c r="E275" i="4"/>
  <c r="D275" i="4"/>
  <c r="N274" i="4"/>
  <c r="L274" i="4"/>
  <c r="K274" i="4"/>
  <c r="J274" i="4"/>
  <c r="I274" i="4"/>
  <c r="H274" i="4"/>
  <c r="G274" i="4"/>
  <c r="F274" i="4"/>
  <c r="O274" i="4" s="1"/>
  <c r="E274" i="4"/>
  <c r="D274" i="4"/>
  <c r="N273" i="4"/>
  <c r="L273" i="4"/>
  <c r="K273" i="4"/>
  <c r="J273" i="4"/>
  <c r="I273" i="4"/>
  <c r="H273" i="4"/>
  <c r="G273" i="4"/>
  <c r="F273" i="4"/>
  <c r="M273" i="4" s="1"/>
  <c r="E273" i="4"/>
  <c r="D273" i="4"/>
  <c r="N272" i="4"/>
  <c r="L272" i="4"/>
  <c r="K272" i="4"/>
  <c r="O272" i="4" s="1"/>
  <c r="J272" i="4"/>
  <c r="I272" i="4"/>
  <c r="H272" i="4"/>
  <c r="G272" i="4"/>
  <c r="F272" i="4"/>
  <c r="E272" i="4"/>
  <c r="D272" i="4"/>
  <c r="N271" i="4"/>
  <c r="L271" i="4"/>
  <c r="K271" i="4"/>
  <c r="J271" i="4"/>
  <c r="I271" i="4"/>
  <c r="H271" i="4"/>
  <c r="G271" i="4"/>
  <c r="F271" i="4"/>
  <c r="M271" i="4" s="1"/>
  <c r="E271" i="4"/>
  <c r="D271" i="4"/>
  <c r="N270" i="4"/>
  <c r="L270" i="4"/>
  <c r="K270" i="4"/>
  <c r="J270" i="4"/>
  <c r="I270" i="4"/>
  <c r="H270" i="4"/>
  <c r="G270" i="4"/>
  <c r="F270" i="4"/>
  <c r="M270" i="4" s="1"/>
  <c r="E270" i="4"/>
  <c r="D270" i="4"/>
  <c r="N269" i="4"/>
  <c r="L269" i="4"/>
  <c r="K269" i="4"/>
  <c r="O269" i="4" s="1"/>
  <c r="J269" i="4"/>
  <c r="I269" i="4"/>
  <c r="H269" i="4"/>
  <c r="G269" i="4"/>
  <c r="F269" i="4"/>
  <c r="E269" i="4"/>
  <c r="D269" i="4"/>
  <c r="N268" i="4"/>
  <c r="L268" i="4"/>
  <c r="K268" i="4"/>
  <c r="J268" i="4"/>
  <c r="I268" i="4"/>
  <c r="H268" i="4"/>
  <c r="G268" i="4"/>
  <c r="F268" i="4"/>
  <c r="M268" i="4" s="1"/>
  <c r="E268" i="4"/>
  <c r="D268" i="4"/>
  <c r="N267" i="4"/>
  <c r="L267" i="4"/>
  <c r="K267" i="4"/>
  <c r="J267" i="4"/>
  <c r="I267" i="4"/>
  <c r="H267" i="4"/>
  <c r="G267" i="4"/>
  <c r="F267" i="4"/>
  <c r="M267" i="4" s="1"/>
  <c r="E267" i="4"/>
  <c r="D267" i="4"/>
  <c r="N266" i="4"/>
  <c r="L266" i="4"/>
  <c r="K266" i="4"/>
  <c r="O266" i="4" s="1"/>
  <c r="J266" i="4"/>
  <c r="I266" i="4"/>
  <c r="H266" i="4"/>
  <c r="G266" i="4"/>
  <c r="F266" i="4"/>
  <c r="E266" i="4"/>
  <c r="D266" i="4"/>
  <c r="N265" i="4"/>
  <c r="L265" i="4"/>
  <c r="K265" i="4"/>
  <c r="J265" i="4"/>
  <c r="I265" i="4"/>
  <c r="H265" i="4"/>
  <c r="G265" i="4"/>
  <c r="F265" i="4"/>
  <c r="M265" i="4" s="1"/>
  <c r="E265" i="4"/>
  <c r="D265" i="4"/>
  <c r="N264" i="4"/>
  <c r="L264" i="4"/>
  <c r="K264" i="4"/>
  <c r="J264" i="4"/>
  <c r="I264" i="4"/>
  <c r="H264" i="4"/>
  <c r="G264" i="4"/>
  <c r="F264" i="4"/>
  <c r="M264" i="4" s="1"/>
  <c r="E264" i="4"/>
  <c r="D264" i="4"/>
  <c r="N263" i="4"/>
  <c r="L263" i="4"/>
  <c r="K263" i="4"/>
  <c r="O263" i="4" s="1"/>
  <c r="J263" i="4"/>
  <c r="I263" i="4"/>
  <c r="H263" i="4"/>
  <c r="G263" i="4"/>
  <c r="F263" i="4"/>
  <c r="E263" i="4"/>
  <c r="D263" i="4"/>
  <c r="N262" i="4"/>
  <c r="L262" i="4"/>
  <c r="K262" i="4"/>
  <c r="J262" i="4"/>
  <c r="I262" i="4"/>
  <c r="H262" i="4"/>
  <c r="G262" i="4"/>
  <c r="F262" i="4"/>
  <c r="M262" i="4" s="1"/>
  <c r="E262" i="4"/>
  <c r="D262" i="4"/>
  <c r="N261" i="4"/>
  <c r="L261" i="4"/>
  <c r="K261" i="4"/>
  <c r="J261" i="4"/>
  <c r="I261" i="4"/>
  <c r="H261" i="4"/>
  <c r="G261" i="4"/>
  <c r="F261" i="4"/>
  <c r="M261" i="4" s="1"/>
  <c r="E261" i="4"/>
  <c r="D261" i="4"/>
  <c r="N260" i="4"/>
  <c r="L260" i="4"/>
  <c r="K260" i="4"/>
  <c r="O260" i="4" s="1"/>
  <c r="J260" i="4"/>
  <c r="I260" i="4"/>
  <c r="H260" i="4"/>
  <c r="G260" i="4"/>
  <c r="F260" i="4"/>
  <c r="E260" i="4"/>
  <c r="D260" i="4"/>
  <c r="N259" i="4"/>
  <c r="L259" i="4"/>
  <c r="K259" i="4"/>
  <c r="J259" i="4"/>
  <c r="I259" i="4"/>
  <c r="H259" i="4"/>
  <c r="G259" i="4"/>
  <c r="F259" i="4"/>
  <c r="M259" i="4" s="1"/>
  <c r="E259" i="4"/>
  <c r="D259" i="4"/>
  <c r="N258" i="4"/>
  <c r="L258" i="4"/>
  <c r="K258" i="4"/>
  <c r="J258" i="4"/>
  <c r="I258" i="4"/>
  <c r="H258" i="4"/>
  <c r="G258" i="4"/>
  <c r="F258" i="4"/>
  <c r="M258" i="4" s="1"/>
  <c r="E258" i="4"/>
  <c r="D258" i="4"/>
  <c r="N257" i="4"/>
  <c r="L257" i="4"/>
  <c r="K257" i="4"/>
  <c r="O257" i="4" s="1"/>
  <c r="J257" i="4"/>
  <c r="I257" i="4"/>
  <c r="H257" i="4"/>
  <c r="G257" i="4"/>
  <c r="F257" i="4"/>
  <c r="E257" i="4"/>
  <c r="D257" i="4"/>
  <c r="N256" i="4"/>
  <c r="L256" i="4"/>
  <c r="K256" i="4"/>
  <c r="J256" i="4"/>
  <c r="I256" i="4"/>
  <c r="H256" i="4"/>
  <c r="G256" i="4"/>
  <c r="F256" i="4"/>
  <c r="M256" i="4" s="1"/>
  <c r="E256" i="4"/>
  <c r="D256" i="4"/>
  <c r="N255" i="4"/>
  <c r="L255" i="4"/>
  <c r="K255" i="4"/>
  <c r="J255" i="4"/>
  <c r="I255" i="4"/>
  <c r="H255" i="4"/>
  <c r="G255" i="4"/>
  <c r="F255" i="4"/>
  <c r="M255" i="4" s="1"/>
  <c r="E255" i="4"/>
  <c r="D255" i="4"/>
  <c r="N254" i="4"/>
  <c r="L254" i="4"/>
  <c r="K254" i="4"/>
  <c r="O254" i="4" s="1"/>
  <c r="J254" i="4"/>
  <c r="I254" i="4"/>
  <c r="H254" i="4"/>
  <c r="G254" i="4"/>
  <c r="F254" i="4"/>
  <c r="E254" i="4"/>
  <c r="D254" i="4"/>
  <c r="N253" i="4"/>
  <c r="L253" i="4"/>
  <c r="K253" i="4"/>
  <c r="J253" i="4"/>
  <c r="I253" i="4"/>
  <c r="H253" i="4"/>
  <c r="G253" i="4"/>
  <c r="F253" i="4"/>
  <c r="M253" i="4" s="1"/>
  <c r="E253" i="4"/>
  <c r="D253" i="4"/>
  <c r="N252" i="4"/>
  <c r="L252" i="4"/>
  <c r="K252" i="4"/>
  <c r="J252" i="4"/>
  <c r="I252" i="4"/>
  <c r="H252" i="4"/>
  <c r="G252" i="4"/>
  <c r="F252" i="4"/>
  <c r="M252" i="4" s="1"/>
  <c r="E252" i="4"/>
  <c r="D252" i="4"/>
  <c r="N251" i="4"/>
  <c r="L251" i="4"/>
  <c r="K251" i="4"/>
  <c r="O251" i="4" s="1"/>
  <c r="J251" i="4"/>
  <c r="I251" i="4"/>
  <c r="H251" i="4"/>
  <c r="G251" i="4"/>
  <c r="F251" i="4"/>
  <c r="E251" i="4"/>
  <c r="D251" i="4"/>
  <c r="N250" i="4"/>
  <c r="L250" i="4"/>
  <c r="K250" i="4"/>
  <c r="J250" i="4"/>
  <c r="I250" i="4"/>
  <c r="H250" i="4"/>
  <c r="G250" i="4"/>
  <c r="F250" i="4"/>
  <c r="M250" i="4" s="1"/>
  <c r="E250" i="4"/>
  <c r="D250" i="4"/>
  <c r="N249" i="4"/>
  <c r="L249" i="4"/>
  <c r="K249" i="4"/>
  <c r="J249" i="4"/>
  <c r="I249" i="4"/>
  <c r="H249" i="4"/>
  <c r="G249" i="4"/>
  <c r="F249" i="4"/>
  <c r="M249" i="4" s="1"/>
  <c r="E249" i="4"/>
  <c r="D249" i="4"/>
  <c r="N248" i="4"/>
  <c r="L248" i="4"/>
  <c r="K248" i="4"/>
  <c r="O248" i="4" s="1"/>
  <c r="J248" i="4"/>
  <c r="I248" i="4"/>
  <c r="H248" i="4"/>
  <c r="G248" i="4"/>
  <c r="F248" i="4"/>
  <c r="E248" i="4"/>
  <c r="D248" i="4"/>
  <c r="N247" i="4"/>
  <c r="L247" i="4"/>
  <c r="K247" i="4"/>
  <c r="J247" i="4"/>
  <c r="I247" i="4"/>
  <c r="H247" i="4"/>
  <c r="G247" i="4"/>
  <c r="F247" i="4"/>
  <c r="M247" i="4" s="1"/>
  <c r="E247" i="4"/>
  <c r="D247" i="4"/>
  <c r="N246" i="4"/>
  <c r="L246" i="4"/>
  <c r="K246" i="4"/>
  <c r="J246" i="4"/>
  <c r="I246" i="4"/>
  <c r="H246" i="4"/>
  <c r="G246" i="4"/>
  <c r="F246" i="4"/>
  <c r="M246" i="4" s="1"/>
  <c r="E246" i="4"/>
  <c r="D246" i="4"/>
  <c r="N245" i="4"/>
  <c r="L245" i="4"/>
  <c r="K245" i="4"/>
  <c r="O245" i="4" s="1"/>
  <c r="J245" i="4"/>
  <c r="I245" i="4"/>
  <c r="H245" i="4"/>
  <c r="G245" i="4"/>
  <c r="F245" i="4"/>
  <c r="E245" i="4"/>
  <c r="D245" i="4"/>
  <c r="N244" i="4"/>
  <c r="L244" i="4"/>
  <c r="K244" i="4"/>
  <c r="J244" i="4"/>
  <c r="I244" i="4"/>
  <c r="H244" i="4"/>
  <c r="G244" i="4"/>
  <c r="F244" i="4"/>
  <c r="M244" i="4" s="1"/>
  <c r="E244" i="4"/>
  <c r="D244" i="4"/>
  <c r="N243" i="4"/>
  <c r="L243" i="4"/>
  <c r="K243" i="4"/>
  <c r="J243" i="4"/>
  <c r="I243" i="4"/>
  <c r="H243" i="4"/>
  <c r="G243" i="4"/>
  <c r="F243" i="4"/>
  <c r="M243" i="4" s="1"/>
  <c r="E243" i="4"/>
  <c r="D243" i="4"/>
  <c r="N242" i="4"/>
  <c r="L242" i="4"/>
  <c r="K242" i="4"/>
  <c r="O242" i="4" s="1"/>
  <c r="J242" i="4"/>
  <c r="I242" i="4"/>
  <c r="H242" i="4"/>
  <c r="G242" i="4"/>
  <c r="F242" i="4"/>
  <c r="E242" i="4"/>
  <c r="D242" i="4"/>
  <c r="N241" i="4"/>
  <c r="L241" i="4"/>
  <c r="K241" i="4"/>
  <c r="J241" i="4"/>
  <c r="I241" i="4"/>
  <c r="H241" i="4"/>
  <c r="G241" i="4"/>
  <c r="F241" i="4"/>
  <c r="M241" i="4" s="1"/>
  <c r="E241" i="4"/>
  <c r="D241" i="4"/>
  <c r="N240" i="4"/>
  <c r="L240" i="4"/>
  <c r="K240" i="4"/>
  <c r="J240" i="4"/>
  <c r="I240" i="4"/>
  <c r="H240" i="4"/>
  <c r="G240" i="4"/>
  <c r="F240" i="4"/>
  <c r="M240" i="4" s="1"/>
  <c r="E240" i="4"/>
  <c r="D240" i="4"/>
  <c r="N239" i="4"/>
  <c r="L239" i="4"/>
  <c r="K239" i="4"/>
  <c r="O239" i="4" s="1"/>
  <c r="J239" i="4"/>
  <c r="I239" i="4"/>
  <c r="H239" i="4"/>
  <c r="G239" i="4"/>
  <c r="F239" i="4"/>
  <c r="E239" i="4"/>
  <c r="D239" i="4"/>
  <c r="N238" i="4"/>
  <c r="L238" i="4"/>
  <c r="K238" i="4"/>
  <c r="J238" i="4"/>
  <c r="I238" i="4"/>
  <c r="H238" i="4"/>
  <c r="G238" i="4"/>
  <c r="F238" i="4"/>
  <c r="M238" i="4" s="1"/>
  <c r="E238" i="4"/>
  <c r="D238" i="4"/>
  <c r="N237" i="4"/>
  <c r="L237" i="4"/>
  <c r="K237" i="4"/>
  <c r="J237" i="4"/>
  <c r="I237" i="4"/>
  <c r="H237" i="4"/>
  <c r="G237" i="4"/>
  <c r="F237" i="4"/>
  <c r="M237" i="4" s="1"/>
  <c r="E237" i="4"/>
  <c r="D237" i="4"/>
  <c r="N236" i="4"/>
  <c r="L236" i="4"/>
  <c r="K236" i="4"/>
  <c r="J236" i="4"/>
  <c r="I236" i="4"/>
  <c r="H236" i="4"/>
  <c r="G236" i="4"/>
  <c r="F236" i="4"/>
  <c r="M236" i="4" s="1"/>
  <c r="E236" i="4"/>
  <c r="D236" i="4"/>
  <c r="N235" i="4"/>
  <c r="L235" i="4"/>
  <c r="K235" i="4"/>
  <c r="J235" i="4"/>
  <c r="I235" i="4"/>
  <c r="H235" i="4"/>
  <c r="G235" i="4"/>
  <c r="F235" i="4"/>
  <c r="M235" i="4" s="1"/>
  <c r="E235" i="4"/>
  <c r="D235" i="4"/>
  <c r="N234" i="4"/>
  <c r="L234" i="4"/>
  <c r="K234" i="4"/>
  <c r="J234" i="4"/>
  <c r="I234" i="4"/>
  <c r="H234" i="4"/>
  <c r="G234" i="4"/>
  <c r="F234" i="4"/>
  <c r="M234" i="4" s="1"/>
  <c r="E234" i="4"/>
  <c r="D234" i="4"/>
  <c r="N233" i="4"/>
  <c r="L233" i="4"/>
  <c r="K233" i="4"/>
  <c r="J233" i="4"/>
  <c r="I233" i="4"/>
  <c r="H233" i="4"/>
  <c r="G233" i="4"/>
  <c r="F233" i="4"/>
  <c r="M233" i="4" s="1"/>
  <c r="E233" i="4"/>
  <c r="D233" i="4"/>
  <c r="N232" i="4"/>
  <c r="L232" i="4"/>
  <c r="K232" i="4"/>
  <c r="J232" i="4"/>
  <c r="I232" i="4"/>
  <c r="H232" i="4"/>
  <c r="G232" i="4"/>
  <c r="F232" i="4"/>
  <c r="M232" i="4" s="1"/>
  <c r="E232" i="4"/>
  <c r="D232" i="4"/>
  <c r="N231" i="4"/>
  <c r="L231" i="4"/>
  <c r="K231" i="4"/>
  <c r="J231" i="4"/>
  <c r="I231" i="4"/>
  <c r="H231" i="4"/>
  <c r="G231" i="4"/>
  <c r="F231" i="4"/>
  <c r="M231" i="4" s="1"/>
  <c r="E231" i="4"/>
  <c r="D231" i="4"/>
  <c r="N230" i="4"/>
  <c r="L230" i="4"/>
  <c r="K230" i="4"/>
  <c r="J230" i="4"/>
  <c r="I230" i="4"/>
  <c r="H230" i="4"/>
  <c r="G230" i="4"/>
  <c r="F230" i="4"/>
  <c r="M230" i="4" s="1"/>
  <c r="E230" i="4"/>
  <c r="D230" i="4"/>
  <c r="N229" i="4"/>
  <c r="L229" i="4"/>
  <c r="K229" i="4"/>
  <c r="J229" i="4"/>
  <c r="I229" i="4"/>
  <c r="H229" i="4"/>
  <c r="G229" i="4"/>
  <c r="F229" i="4"/>
  <c r="M229" i="4" s="1"/>
  <c r="E229" i="4"/>
  <c r="D229" i="4"/>
  <c r="N228" i="4"/>
  <c r="L228" i="4"/>
  <c r="K228" i="4"/>
  <c r="J228" i="4"/>
  <c r="I228" i="4"/>
  <c r="H228" i="4"/>
  <c r="G228" i="4"/>
  <c r="F228" i="4"/>
  <c r="M228" i="4" s="1"/>
  <c r="E228" i="4"/>
  <c r="D228" i="4"/>
  <c r="N227" i="4"/>
  <c r="L227" i="4"/>
  <c r="K227" i="4"/>
  <c r="J227" i="4"/>
  <c r="I227" i="4"/>
  <c r="H227" i="4"/>
  <c r="G227" i="4"/>
  <c r="F227" i="4"/>
  <c r="M227" i="4" s="1"/>
  <c r="E227" i="4"/>
  <c r="D227" i="4"/>
  <c r="N226" i="4"/>
  <c r="L226" i="4"/>
  <c r="K226" i="4"/>
  <c r="J226" i="4"/>
  <c r="I226" i="4"/>
  <c r="H226" i="4"/>
  <c r="G226" i="4"/>
  <c r="F226" i="4"/>
  <c r="M226" i="4" s="1"/>
  <c r="E226" i="4"/>
  <c r="D226" i="4"/>
  <c r="N225" i="4"/>
  <c r="L225" i="4"/>
  <c r="K225" i="4"/>
  <c r="J225" i="4"/>
  <c r="I225" i="4"/>
  <c r="H225" i="4"/>
  <c r="G225" i="4"/>
  <c r="F225" i="4"/>
  <c r="M225" i="4" s="1"/>
  <c r="E225" i="4"/>
  <c r="D225" i="4"/>
  <c r="N224" i="4"/>
  <c r="L224" i="4"/>
  <c r="K224" i="4"/>
  <c r="J224" i="4"/>
  <c r="I224" i="4"/>
  <c r="H224" i="4"/>
  <c r="G224" i="4"/>
  <c r="F224" i="4"/>
  <c r="M224" i="4" s="1"/>
  <c r="E224" i="4"/>
  <c r="D224" i="4"/>
  <c r="N223" i="4"/>
  <c r="L223" i="4"/>
  <c r="K223" i="4"/>
  <c r="J223" i="4"/>
  <c r="I223" i="4"/>
  <c r="H223" i="4"/>
  <c r="G223" i="4"/>
  <c r="F223" i="4"/>
  <c r="M223" i="4" s="1"/>
  <c r="E223" i="4"/>
  <c r="D223" i="4"/>
  <c r="N222" i="4"/>
  <c r="L222" i="4"/>
  <c r="K222" i="4"/>
  <c r="J222" i="4"/>
  <c r="I222" i="4"/>
  <c r="H222" i="4"/>
  <c r="G222" i="4"/>
  <c r="F222" i="4"/>
  <c r="M222" i="4" s="1"/>
  <c r="E222" i="4"/>
  <c r="D222" i="4"/>
  <c r="N221" i="4"/>
  <c r="L221" i="4"/>
  <c r="K221" i="4"/>
  <c r="J221" i="4"/>
  <c r="I221" i="4"/>
  <c r="H221" i="4"/>
  <c r="G221" i="4"/>
  <c r="F221" i="4"/>
  <c r="M221" i="4" s="1"/>
  <c r="E221" i="4"/>
  <c r="D221" i="4"/>
  <c r="N220" i="4"/>
  <c r="L220" i="4"/>
  <c r="K220" i="4"/>
  <c r="J220" i="4"/>
  <c r="I220" i="4"/>
  <c r="H220" i="4"/>
  <c r="G220" i="4"/>
  <c r="F220" i="4"/>
  <c r="M220" i="4" s="1"/>
  <c r="E220" i="4"/>
  <c r="D220" i="4"/>
  <c r="N219" i="4"/>
  <c r="L219" i="4"/>
  <c r="K219" i="4"/>
  <c r="J219" i="4"/>
  <c r="I219" i="4"/>
  <c r="H219" i="4"/>
  <c r="G219" i="4"/>
  <c r="F219" i="4"/>
  <c r="M219" i="4" s="1"/>
  <c r="E219" i="4"/>
  <c r="D219" i="4"/>
  <c r="N218" i="4"/>
  <c r="L218" i="4"/>
  <c r="K218" i="4"/>
  <c r="J218" i="4"/>
  <c r="I218" i="4"/>
  <c r="H218" i="4"/>
  <c r="G218" i="4"/>
  <c r="F218" i="4"/>
  <c r="M218" i="4" s="1"/>
  <c r="E218" i="4"/>
  <c r="D218" i="4"/>
  <c r="N217" i="4"/>
  <c r="L217" i="4"/>
  <c r="K217" i="4"/>
  <c r="J217" i="4"/>
  <c r="I217" i="4"/>
  <c r="H217" i="4"/>
  <c r="G217" i="4"/>
  <c r="F217" i="4"/>
  <c r="M217" i="4" s="1"/>
  <c r="E217" i="4"/>
  <c r="D217" i="4"/>
  <c r="N216" i="4"/>
  <c r="L216" i="4"/>
  <c r="K216" i="4"/>
  <c r="J216" i="4"/>
  <c r="I216" i="4"/>
  <c r="H216" i="4"/>
  <c r="G216" i="4"/>
  <c r="F216" i="4"/>
  <c r="M216" i="4" s="1"/>
  <c r="E216" i="4"/>
  <c r="D216" i="4"/>
  <c r="N215" i="4"/>
  <c r="L215" i="4"/>
  <c r="K215" i="4"/>
  <c r="J215" i="4"/>
  <c r="I215" i="4"/>
  <c r="H215" i="4"/>
  <c r="G215" i="4"/>
  <c r="F215" i="4"/>
  <c r="M215" i="4" s="1"/>
  <c r="E215" i="4"/>
  <c r="D215" i="4"/>
  <c r="N214" i="4"/>
  <c r="L214" i="4"/>
  <c r="K214" i="4"/>
  <c r="J214" i="4"/>
  <c r="I214" i="4"/>
  <c r="H214" i="4"/>
  <c r="G214" i="4"/>
  <c r="F214" i="4"/>
  <c r="M214" i="4" s="1"/>
  <c r="E214" i="4"/>
  <c r="D214" i="4"/>
  <c r="N213" i="4"/>
  <c r="L213" i="4"/>
  <c r="K213" i="4"/>
  <c r="J213" i="4"/>
  <c r="I213" i="4"/>
  <c r="H213" i="4"/>
  <c r="G213" i="4"/>
  <c r="F213" i="4"/>
  <c r="M213" i="4" s="1"/>
  <c r="E213" i="4"/>
  <c r="D213" i="4"/>
  <c r="N212" i="4"/>
  <c r="L212" i="4"/>
  <c r="K212" i="4"/>
  <c r="J212" i="4"/>
  <c r="I212" i="4"/>
  <c r="H212" i="4"/>
  <c r="G212" i="4"/>
  <c r="F212" i="4"/>
  <c r="M212" i="4" s="1"/>
  <c r="E212" i="4"/>
  <c r="D212" i="4"/>
  <c r="N211" i="4"/>
  <c r="L211" i="4"/>
  <c r="K211" i="4"/>
  <c r="J211" i="4"/>
  <c r="I211" i="4"/>
  <c r="H211" i="4"/>
  <c r="G211" i="4"/>
  <c r="F211" i="4"/>
  <c r="M211" i="4" s="1"/>
  <c r="E211" i="4"/>
  <c r="D211" i="4"/>
  <c r="N210" i="4"/>
  <c r="L210" i="4"/>
  <c r="K210" i="4"/>
  <c r="J210" i="4"/>
  <c r="I210" i="4"/>
  <c r="H210" i="4"/>
  <c r="G210" i="4"/>
  <c r="F210" i="4"/>
  <c r="M210" i="4" s="1"/>
  <c r="E210" i="4"/>
  <c r="D210" i="4"/>
  <c r="N209" i="4"/>
  <c r="L209" i="4"/>
  <c r="K209" i="4"/>
  <c r="J209" i="4"/>
  <c r="I209" i="4"/>
  <c r="H209" i="4"/>
  <c r="G209" i="4"/>
  <c r="F209" i="4"/>
  <c r="M209" i="4" s="1"/>
  <c r="E209" i="4"/>
  <c r="D209" i="4"/>
  <c r="N208" i="4"/>
  <c r="L208" i="4"/>
  <c r="K208" i="4"/>
  <c r="J208" i="4"/>
  <c r="I208" i="4"/>
  <c r="H208" i="4"/>
  <c r="G208" i="4"/>
  <c r="F208" i="4"/>
  <c r="M208" i="4" s="1"/>
  <c r="E208" i="4"/>
  <c r="D208" i="4"/>
  <c r="N207" i="4"/>
  <c r="L207" i="4"/>
  <c r="K207" i="4"/>
  <c r="J207" i="4"/>
  <c r="I207" i="4"/>
  <c r="H207" i="4"/>
  <c r="G207" i="4"/>
  <c r="F207" i="4"/>
  <c r="M207" i="4" s="1"/>
  <c r="E207" i="4"/>
  <c r="D207" i="4"/>
  <c r="N206" i="4"/>
  <c r="L206" i="4"/>
  <c r="K206" i="4"/>
  <c r="J206" i="4"/>
  <c r="I206" i="4"/>
  <c r="H206" i="4"/>
  <c r="G206" i="4"/>
  <c r="F206" i="4"/>
  <c r="M206" i="4" s="1"/>
  <c r="E206" i="4"/>
  <c r="D206" i="4"/>
  <c r="N205" i="4"/>
  <c r="L205" i="4"/>
  <c r="K205" i="4"/>
  <c r="J205" i="4"/>
  <c r="I205" i="4"/>
  <c r="H205" i="4"/>
  <c r="G205" i="4"/>
  <c r="F205" i="4"/>
  <c r="M205" i="4" s="1"/>
  <c r="E205" i="4"/>
  <c r="D205" i="4"/>
  <c r="N204" i="4"/>
  <c r="L204" i="4"/>
  <c r="K204" i="4"/>
  <c r="J204" i="4"/>
  <c r="I204" i="4"/>
  <c r="H204" i="4"/>
  <c r="G204" i="4"/>
  <c r="F204" i="4"/>
  <c r="M204" i="4" s="1"/>
  <c r="E204" i="4"/>
  <c r="D204" i="4"/>
  <c r="N203" i="4"/>
  <c r="L203" i="4"/>
  <c r="K203" i="4"/>
  <c r="J203" i="4"/>
  <c r="I203" i="4"/>
  <c r="H203" i="4"/>
  <c r="G203" i="4"/>
  <c r="F203" i="4"/>
  <c r="M203" i="4" s="1"/>
  <c r="E203" i="4"/>
  <c r="D203" i="4"/>
  <c r="N202" i="4"/>
  <c r="L202" i="4"/>
  <c r="K202" i="4"/>
  <c r="J202" i="4"/>
  <c r="I202" i="4"/>
  <c r="H202" i="4"/>
  <c r="G202" i="4"/>
  <c r="F202" i="4"/>
  <c r="M202" i="4" s="1"/>
  <c r="E202" i="4"/>
  <c r="D202" i="4"/>
  <c r="N201" i="4"/>
  <c r="L201" i="4"/>
  <c r="K201" i="4"/>
  <c r="J201" i="4"/>
  <c r="I201" i="4"/>
  <c r="H201" i="4"/>
  <c r="G201" i="4"/>
  <c r="F201" i="4"/>
  <c r="M201" i="4" s="1"/>
  <c r="E201" i="4"/>
  <c r="D201" i="4"/>
  <c r="N200" i="4"/>
  <c r="L200" i="4"/>
  <c r="K200" i="4"/>
  <c r="J200" i="4"/>
  <c r="I200" i="4"/>
  <c r="H200" i="4"/>
  <c r="G200" i="4"/>
  <c r="F200" i="4"/>
  <c r="M200" i="4" s="1"/>
  <c r="E200" i="4"/>
  <c r="D200" i="4"/>
  <c r="N199" i="4"/>
  <c r="L199" i="4"/>
  <c r="K199" i="4"/>
  <c r="J199" i="4"/>
  <c r="I199" i="4"/>
  <c r="H199" i="4"/>
  <c r="G199" i="4"/>
  <c r="F199" i="4"/>
  <c r="M199" i="4" s="1"/>
  <c r="E199" i="4"/>
  <c r="D199" i="4"/>
  <c r="N198" i="4"/>
  <c r="L198" i="4"/>
  <c r="K198" i="4"/>
  <c r="J198" i="4"/>
  <c r="I198" i="4"/>
  <c r="H198" i="4"/>
  <c r="G198" i="4"/>
  <c r="F198" i="4"/>
  <c r="M198" i="4" s="1"/>
  <c r="E198" i="4"/>
  <c r="D198" i="4"/>
  <c r="N197" i="4"/>
  <c r="L197" i="4"/>
  <c r="K197" i="4"/>
  <c r="J197" i="4"/>
  <c r="I197" i="4"/>
  <c r="H197" i="4"/>
  <c r="G197" i="4"/>
  <c r="F197" i="4"/>
  <c r="M197" i="4" s="1"/>
  <c r="E197" i="4"/>
  <c r="D197" i="4"/>
  <c r="N196" i="4"/>
  <c r="L196" i="4"/>
  <c r="K196" i="4"/>
  <c r="J196" i="4"/>
  <c r="I196" i="4"/>
  <c r="H196" i="4"/>
  <c r="G196" i="4"/>
  <c r="F196" i="4"/>
  <c r="M196" i="4" s="1"/>
  <c r="E196" i="4"/>
  <c r="D196" i="4"/>
  <c r="N195" i="4"/>
  <c r="L195" i="4"/>
  <c r="K195" i="4"/>
  <c r="J195" i="4"/>
  <c r="I195" i="4"/>
  <c r="H195" i="4"/>
  <c r="G195" i="4"/>
  <c r="F195" i="4"/>
  <c r="M195" i="4" s="1"/>
  <c r="E195" i="4"/>
  <c r="D195" i="4"/>
  <c r="N194" i="4"/>
  <c r="L194" i="4"/>
  <c r="K194" i="4"/>
  <c r="J194" i="4"/>
  <c r="I194" i="4"/>
  <c r="H194" i="4"/>
  <c r="G194" i="4"/>
  <c r="F194" i="4"/>
  <c r="M194" i="4" s="1"/>
  <c r="E194" i="4"/>
  <c r="D194" i="4"/>
  <c r="N193" i="4"/>
  <c r="L193" i="4"/>
  <c r="K193" i="4"/>
  <c r="J193" i="4"/>
  <c r="I193" i="4"/>
  <c r="H193" i="4"/>
  <c r="G193" i="4"/>
  <c r="F193" i="4"/>
  <c r="M193" i="4" s="1"/>
  <c r="E193" i="4"/>
  <c r="D193" i="4"/>
  <c r="N192" i="4"/>
  <c r="L192" i="4"/>
  <c r="K192" i="4"/>
  <c r="J192" i="4"/>
  <c r="I192" i="4"/>
  <c r="H192" i="4"/>
  <c r="G192" i="4"/>
  <c r="F192" i="4"/>
  <c r="M192" i="4" s="1"/>
  <c r="E192" i="4"/>
  <c r="D192" i="4"/>
  <c r="N191" i="4"/>
  <c r="L191" i="4"/>
  <c r="K191" i="4"/>
  <c r="J191" i="4"/>
  <c r="I191" i="4"/>
  <c r="H191" i="4"/>
  <c r="G191" i="4"/>
  <c r="F191" i="4"/>
  <c r="M191" i="4" s="1"/>
  <c r="E191" i="4"/>
  <c r="D191" i="4"/>
  <c r="N190" i="4"/>
  <c r="L190" i="4"/>
  <c r="K190" i="4"/>
  <c r="J190" i="4"/>
  <c r="I190" i="4"/>
  <c r="H190" i="4"/>
  <c r="G190" i="4"/>
  <c r="F190" i="4"/>
  <c r="M190" i="4" s="1"/>
  <c r="E190" i="4"/>
  <c r="D190" i="4"/>
  <c r="N189" i="4"/>
  <c r="L189" i="4"/>
  <c r="K189" i="4"/>
  <c r="J189" i="4"/>
  <c r="I189" i="4"/>
  <c r="H189" i="4"/>
  <c r="G189" i="4"/>
  <c r="F189" i="4"/>
  <c r="M189" i="4" s="1"/>
  <c r="E189" i="4"/>
  <c r="D189" i="4"/>
  <c r="N188" i="4"/>
  <c r="L188" i="4"/>
  <c r="K188" i="4"/>
  <c r="J188" i="4"/>
  <c r="I188" i="4"/>
  <c r="H188" i="4"/>
  <c r="G188" i="4"/>
  <c r="F188" i="4"/>
  <c r="M188" i="4" s="1"/>
  <c r="E188" i="4"/>
  <c r="D188" i="4"/>
  <c r="N187" i="4"/>
  <c r="L187" i="4"/>
  <c r="K187" i="4"/>
  <c r="J187" i="4"/>
  <c r="I187" i="4"/>
  <c r="H187" i="4"/>
  <c r="G187" i="4"/>
  <c r="F187" i="4"/>
  <c r="M187" i="4" s="1"/>
  <c r="E187" i="4"/>
  <c r="D187" i="4"/>
  <c r="N186" i="4"/>
  <c r="L186" i="4"/>
  <c r="K186" i="4"/>
  <c r="J186" i="4"/>
  <c r="I186" i="4"/>
  <c r="H186" i="4"/>
  <c r="G186" i="4"/>
  <c r="F186" i="4"/>
  <c r="M186" i="4" s="1"/>
  <c r="E186" i="4"/>
  <c r="D186" i="4"/>
  <c r="N185" i="4"/>
  <c r="L185" i="4"/>
  <c r="K185" i="4"/>
  <c r="J185" i="4"/>
  <c r="I185" i="4"/>
  <c r="H185" i="4"/>
  <c r="G185" i="4"/>
  <c r="F185" i="4"/>
  <c r="M185" i="4" s="1"/>
  <c r="E185" i="4"/>
  <c r="D185" i="4"/>
  <c r="N184" i="4"/>
  <c r="L184" i="4"/>
  <c r="K184" i="4"/>
  <c r="J184" i="4"/>
  <c r="I184" i="4"/>
  <c r="H184" i="4"/>
  <c r="G184" i="4"/>
  <c r="F184" i="4"/>
  <c r="M184" i="4" s="1"/>
  <c r="E184" i="4"/>
  <c r="D184" i="4"/>
  <c r="N183" i="4"/>
  <c r="L183" i="4"/>
  <c r="K183" i="4"/>
  <c r="J183" i="4"/>
  <c r="I183" i="4"/>
  <c r="H183" i="4"/>
  <c r="G183" i="4"/>
  <c r="F183" i="4"/>
  <c r="M183" i="4" s="1"/>
  <c r="E183" i="4"/>
  <c r="D183" i="4"/>
  <c r="N182" i="4"/>
  <c r="L182" i="4"/>
  <c r="K182" i="4"/>
  <c r="J182" i="4"/>
  <c r="I182" i="4"/>
  <c r="H182" i="4"/>
  <c r="G182" i="4"/>
  <c r="F182" i="4"/>
  <c r="M182" i="4" s="1"/>
  <c r="E182" i="4"/>
  <c r="D182" i="4"/>
  <c r="N181" i="4"/>
  <c r="L181" i="4"/>
  <c r="K181" i="4"/>
  <c r="J181" i="4"/>
  <c r="I181" i="4"/>
  <c r="H181" i="4"/>
  <c r="G181" i="4"/>
  <c r="F181" i="4"/>
  <c r="M181" i="4" s="1"/>
  <c r="E181" i="4"/>
  <c r="D181" i="4"/>
  <c r="N180" i="4"/>
  <c r="L180" i="4"/>
  <c r="K180" i="4"/>
  <c r="J180" i="4"/>
  <c r="I180" i="4"/>
  <c r="H180" i="4"/>
  <c r="G180" i="4"/>
  <c r="F180" i="4"/>
  <c r="M180" i="4" s="1"/>
  <c r="E180" i="4"/>
  <c r="D180" i="4"/>
  <c r="N179" i="4"/>
  <c r="L179" i="4"/>
  <c r="K179" i="4"/>
  <c r="J179" i="4"/>
  <c r="I179" i="4"/>
  <c r="H179" i="4"/>
  <c r="G179" i="4"/>
  <c r="F179" i="4"/>
  <c r="M179" i="4" s="1"/>
  <c r="E179" i="4"/>
  <c r="D179" i="4"/>
  <c r="N178" i="4"/>
  <c r="L178" i="4"/>
  <c r="K178" i="4"/>
  <c r="J178" i="4"/>
  <c r="I178" i="4"/>
  <c r="H178" i="4"/>
  <c r="G178" i="4"/>
  <c r="F178" i="4"/>
  <c r="M178" i="4" s="1"/>
  <c r="E178" i="4"/>
  <c r="D178" i="4"/>
  <c r="N177" i="4"/>
  <c r="L177" i="4"/>
  <c r="K177" i="4"/>
  <c r="J177" i="4"/>
  <c r="I177" i="4"/>
  <c r="H177" i="4"/>
  <c r="G177" i="4"/>
  <c r="F177" i="4"/>
  <c r="M177" i="4" s="1"/>
  <c r="E177" i="4"/>
  <c r="D177" i="4"/>
  <c r="N176" i="4"/>
  <c r="L176" i="4"/>
  <c r="K176" i="4"/>
  <c r="J176" i="4"/>
  <c r="I176" i="4"/>
  <c r="H176" i="4"/>
  <c r="G176" i="4"/>
  <c r="F176" i="4"/>
  <c r="M176" i="4" s="1"/>
  <c r="E176" i="4"/>
  <c r="D176" i="4"/>
  <c r="N175" i="4"/>
  <c r="L175" i="4"/>
  <c r="K175" i="4"/>
  <c r="J175" i="4"/>
  <c r="I175" i="4"/>
  <c r="H175" i="4"/>
  <c r="G175" i="4"/>
  <c r="F175" i="4"/>
  <c r="M175" i="4" s="1"/>
  <c r="E175" i="4"/>
  <c r="D175" i="4"/>
  <c r="N174" i="4"/>
  <c r="L174" i="4"/>
  <c r="K174" i="4"/>
  <c r="J174" i="4"/>
  <c r="I174" i="4"/>
  <c r="H174" i="4"/>
  <c r="G174" i="4"/>
  <c r="F174" i="4"/>
  <c r="M174" i="4" s="1"/>
  <c r="E174" i="4"/>
  <c r="D174" i="4"/>
  <c r="N173" i="4"/>
  <c r="L173" i="4"/>
  <c r="K173" i="4"/>
  <c r="J173" i="4"/>
  <c r="I173" i="4"/>
  <c r="H173" i="4"/>
  <c r="G173" i="4"/>
  <c r="F173" i="4"/>
  <c r="M173" i="4" s="1"/>
  <c r="E173" i="4"/>
  <c r="D173" i="4"/>
  <c r="N172" i="4"/>
  <c r="L172" i="4"/>
  <c r="K172" i="4"/>
  <c r="J172" i="4"/>
  <c r="I172" i="4"/>
  <c r="H172" i="4"/>
  <c r="G172" i="4"/>
  <c r="F172" i="4"/>
  <c r="M172" i="4" s="1"/>
  <c r="E172" i="4"/>
  <c r="D172" i="4"/>
  <c r="N171" i="4"/>
  <c r="L171" i="4"/>
  <c r="K171" i="4"/>
  <c r="J171" i="4"/>
  <c r="I171" i="4"/>
  <c r="H171" i="4"/>
  <c r="G171" i="4"/>
  <c r="F171" i="4"/>
  <c r="M171" i="4" s="1"/>
  <c r="E171" i="4"/>
  <c r="D171" i="4"/>
  <c r="N170" i="4"/>
  <c r="L170" i="4"/>
  <c r="K170" i="4"/>
  <c r="J170" i="4"/>
  <c r="I170" i="4"/>
  <c r="H170" i="4"/>
  <c r="G170" i="4"/>
  <c r="F170" i="4"/>
  <c r="M170" i="4" s="1"/>
  <c r="E170" i="4"/>
  <c r="D170" i="4"/>
  <c r="N169" i="4"/>
  <c r="L169" i="4"/>
  <c r="K169" i="4"/>
  <c r="J169" i="4"/>
  <c r="I169" i="4"/>
  <c r="H169" i="4"/>
  <c r="G169" i="4"/>
  <c r="F169" i="4"/>
  <c r="M169" i="4" s="1"/>
  <c r="E169" i="4"/>
  <c r="D169" i="4"/>
  <c r="N168" i="4"/>
  <c r="L168" i="4"/>
  <c r="K168" i="4"/>
  <c r="J168" i="4"/>
  <c r="I168" i="4"/>
  <c r="H168" i="4"/>
  <c r="G168" i="4"/>
  <c r="F168" i="4"/>
  <c r="M168" i="4" s="1"/>
  <c r="E168" i="4"/>
  <c r="D168" i="4"/>
  <c r="N167" i="4"/>
  <c r="L167" i="4"/>
  <c r="K167" i="4"/>
  <c r="J167" i="4"/>
  <c r="I167" i="4"/>
  <c r="H167" i="4"/>
  <c r="G167" i="4"/>
  <c r="F167" i="4"/>
  <c r="M167" i="4" s="1"/>
  <c r="E167" i="4"/>
  <c r="D167" i="4"/>
  <c r="N166" i="4"/>
  <c r="L166" i="4"/>
  <c r="K166" i="4"/>
  <c r="J166" i="4"/>
  <c r="I166" i="4"/>
  <c r="H166" i="4"/>
  <c r="G166" i="4"/>
  <c r="F166" i="4"/>
  <c r="M166" i="4" s="1"/>
  <c r="E166" i="4"/>
  <c r="D166" i="4"/>
  <c r="N165" i="4"/>
  <c r="L165" i="4"/>
  <c r="K165" i="4"/>
  <c r="J165" i="4"/>
  <c r="I165" i="4"/>
  <c r="H165" i="4"/>
  <c r="G165" i="4"/>
  <c r="F165" i="4"/>
  <c r="M165" i="4" s="1"/>
  <c r="E165" i="4"/>
  <c r="D165" i="4"/>
  <c r="N164" i="4"/>
  <c r="L164" i="4"/>
  <c r="K164" i="4"/>
  <c r="J164" i="4"/>
  <c r="I164" i="4"/>
  <c r="H164" i="4"/>
  <c r="G164" i="4"/>
  <c r="F164" i="4"/>
  <c r="M164" i="4" s="1"/>
  <c r="E164" i="4"/>
  <c r="D164" i="4"/>
  <c r="N163" i="4"/>
  <c r="L163" i="4"/>
  <c r="K163" i="4"/>
  <c r="J163" i="4"/>
  <c r="I163" i="4"/>
  <c r="H163" i="4"/>
  <c r="G163" i="4"/>
  <c r="F163" i="4"/>
  <c r="M163" i="4" s="1"/>
  <c r="E163" i="4"/>
  <c r="D163" i="4"/>
  <c r="N162" i="4"/>
  <c r="L162" i="4"/>
  <c r="K162" i="4"/>
  <c r="J162" i="4"/>
  <c r="I162" i="4"/>
  <c r="H162" i="4"/>
  <c r="G162" i="4"/>
  <c r="F162" i="4"/>
  <c r="M162" i="4" s="1"/>
  <c r="E162" i="4"/>
  <c r="D162" i="4"/>
  <c r="N161" i="4"/>
  <c r="L161" i="4"/>
  <c r="K161" i="4"/>
  <c r="J161" i="4"/>
  <c r="I161" i="4"/>
  <c r="H161" i="4"/>
  <c r="G161" i="4"/>
  <c r="F161" i="4"/>
  <c r="M161" i="4" s="1"/>
  <c r="E161" i="4"/>
  <c r="D161" i="4"/>
  <c r="N160" i="4"/>
  <c r="L160" i="4"/>
  <c r="K160" i="4"/>
  <c r="J160" i="4"/>
  <c r="I160" i="4"/>
  <c r="H160" i="4"/>
  <c r="G160" i="4"/>
  <c r="F160" i="4"/>
  <c r="M160" i="4" s="1"/>
  <c r="E160" i="4"/>
  <c r="D160" i="4"/>
  <c r="N159" i="4"/>
  <c r="L159" i="4"/>
  <c r="K159" i="4"/>
  <c r="J159" i="4"/>
  <c r="I159" i="4"/>
  <c r="H159" i="4"/>
  <c r="G159" i="4"/>
  <c r="F159" i="4"/>
  <c r="M159" i="4" s="1"/>
  <c r="E159" i="4"/>
  <c r="D159" i="4"/>
  <c r="N158" i="4"/>
  <c r="L158" i="4"/>
  <c r="K158" i="4"/>
  <c r="J158" i="4"/>
  <c r="I158" i="4"/>
  <c r="H158" i="4"/>
  <c r="G158" i="4"/>
  <c r="F158" i="4"/>
  <c r="M158" i="4" s="1"/>
  <c r="E158" i="4"/>
  <c r="D158" i="4"/>
  <c r="N157" i="4"/>
  <c r="L157" i="4"/>
  <c r="K157" i="4"/>
  <c r="J157" i="4"/>
  <c r="I157" i="4"/>
  <c r="H157" i="4"/>
  <c r="G157" i="4"/>
  <c r="F157" i="4"/>
  <c r="M157" i="4" s="1"/>
  <c r="E157" i="4"/>
  <c r="D157" i="4"/>
  <c r="N156" i="4"/>
  <c r="L156" i="4"/>
  <c r="K156" i="4"/>
  <c r="J156" i="4"/>
  <c r="I156" i="4"/>
  <c r="H156" i="4"/>
  <c r="G156" i="4"/>
  <c r="F156" i="4"/>
  <c r="M156" i="4" s="1"/>
  <c r="E156" i="4"/>
  <c r="D156" i="4"/>
  <c r="N155" i="4"/>
  <c r="L155" i="4"/>
  <c r="K155" i="4"/>
  <c r="J155" i="4"/>
  <c r="I155" i="4"/>
  <c r="H155" i="4"/>
  <c r="G155" i="4"/>
  <c r="F155" i="4"/>
  <c r="M155" i="4" s="1"/>
  <c r="E155" i="4"/>
  <c r="D155" i="4"/>
  <c r="N154" i="4"/>
  <c r="L154" i="4"/>
  <c r="K154" i="4"/>
  <c r="J154" i="4"/>
  <c r="I154" i="4"/>
  <c r="H154" i="4"/>
  <c r="G154" i="4"/>
  <c r="F154" i="4"/>
  <c r="M154" i="4" s="1"/>
  <c r="E154" i="4"/>
  <c r="D154" i="4"/>
  <c r="N153" i="4"/>
  <c r="L153" i="4"/>
  <c r="K153" i="4"/>
  <c r="J153" i="4"/>
  <c r="I153" i="4"/>
  <c r="H153" i="4"/>
  <c r="G153" i="4"/>
  <c r="F153" i="4"/>
  <c r="M153" i="4" s="1"/>
  <c r="E153" i="4"/>
  <c r="D153" i="4"/>
  <c r="N152" i="4"/>
  <c r="L152" i="4"/>
  <c r="K152" i="4"/>
  <c r="J152" i="4"/>
  <c r="I152" i="4"/>
  <c r="H152" i="4"/>
  <c r="G152" i="4"/>
  <c r="F152" i="4"/>
  <c r="M152" i="4" s="1"/>
  <c r="E152" i="4"/>
  <c r="D152" i="4"/>
  <c r="N151" i="4"/>
  <c r="L151" i="4"/>
  <c r="K151" i="4"/>
  <c r="J151" i="4"/>
  <c r="I151" i="4"/>
  <c r="H151" i="4"/>
  <c r="G151" i="4"/>
  <c r="F151" i="4"/>
  <c r="M151" i="4" s="1"/>
  <c r="E151" i="4"/>
  <c r="D151" i="4"/>
  <c r="N150" i="4"/>
  <c r="L150" i="4"/>
  <c r="K150" i="4"/>
  <c r="J150" i="4"/>
  <c r="I150" i="4"/>
  <c r="H150" i="4"/>
  <c r="G150" i="4"/>
  <c r="F150" i="4"/>
  <c r="M150" i="4" s="1"/>
  <c r="E150" i="4"/>
  <c r="D150" i="4"/>
  <c r="N149" i="4"/>
  <c r="L149" i="4"/>
  <c r="K149" i="4"/>
  <c r="J149" i="4"/>
  <c r="I149" i="4"/>
  <c r="H149" i="4"/>
  <c r="G149" i="4"/>
  <c r="F149" i="4"/>
  <c r="M149" i="4" s="1"/>
  <c r="E149" i="4"/>
  <c r="D149" i="4"/>
  <c r="N148" i="4"/>
  <c r="L148" i="4"/>
  <c r="K148" i="4"/>
  <c r="J148" i="4"/>
  <c r="I148" i="4"/>
  <c r="H148" i="4"/>
  <c r="G148" i="4"/>
  <c r="F148" i="4"/>
  <c r="M148" i="4" s="1"/>
  <c r="E148" i="4"/>
  <c r="D148" i="4"/>
  <c r="N147" i="4"/>
  <c r="L147" i="4"/>
  <c r="K147" i="4"/>
  <c r="J147" i="4"/>
  <c r="I147" i="4"/>
  <c r="H147" i="4"/>
  <c r="G147" i="4"/>
  <c r="F147" i="4"/>
  <c r="M147" i="4" s="1"/>
  <c r="E147" i="4"/>
  <c r="D147" i="4"/>
  <c r="N146" i="4"/>
  <c r="L146" i="4"/>
  <c r="K146" i="4"/>
  <c r="J146" i="4"/>
  <c r="I146" i="4"/>
  <c r="H146" i="4"/>
  <c r="G146" i="4"/>
  <c r="F146" i="4"/>
  <c r="M146" i="4" s="1"/>
  <c r="E146" i="4"/>
  <c r="D146" i="4"/>
  <c r="N145" i="4"/>
  <c r="L145" i="4"/>
  <c r="K145" i="4"/>
  <c r="J145" i="4"/>
  <c r="I145" i="4"/>
  <c r="H145" i="4"/>
  <c r="G145" i="4"/>
  <c r="F145" i="4"/>
  <c r="M145" i="4" s="1"/>
  <c r="E145" i="4"/>
  <c r="D145" i="4"/>
  <c r="N144" i="4"/>
  <c r="L144" i="4"/>
  <c r="K144" i="4"/>
  <c r="J144" i="4"/>
  <c r="I144" i="4"/>
  <c r="H144" i="4"/>
  <c r="G144" i="4"/>
  <c r="F144" i="4"/>
  <c r="M144" i="4" s="1"/>
  <c r="E144" i="4"/>
  <c r="D144" i="4"/>
  <c r="N143" i="4"/>
  <c r="L143" i="4"/>
  <c r="K143" i="4"/>
  <c r="J143" i="4"/>
  <c r="I143" i="4"/>
  <c r="H143" i="4"/>
  <c r="G143" i="4"/>
  <c r="F143" i="4"/>
  <c r="M143" i="4" s="1"/>
  <c r="E143" i="4"/>
  <c r="D143" i="4"/>
  <c r="N142" i="4"/>
  <c r="L142" i="4"/>
  <c r="K142" i="4"/>
  <c r="J142" i="4"/>
  <c r="I142" i="4"/>
  <c r="H142" i="4"/>
  <c r="G142" i="4"/>
  <c r="F142" i="4"/>
  <c r="M142" i="4" s="1"/>
  <c r="E142" i="4"/>
  <c r="D142" i="4"/>
  <c r="N141" i="4"/>
  <c r="L141" i="4"/>
  <c r="K141" i="4"/>
  <c r="J141" i="4"/>
  <c r="I141" i="4"/>
  <c r="H141" i="4"/>
  <c r="G141" i="4"/>
  <c r="F141" i="4"/>
  <c r="M141" i="4" s="1"/>
  <c r="E141" i="4"/>
  <c r="D141" i="4"/>
  <c r="N140" i="4"/>
  <c r="L140" i="4"/>
  <c r="K140" i="4"/>
  <c r="J140" i="4"/>
  <c r="I140" i="4"/>
  <c r="H140" i="4"/>
  <c r="G140" i="4"/>
  <c r="F140" i="4"/>
  <c r="M140" i="4" s="1"/>
  <c r="E140" i="4"/>
  <c r="D140" i="4"/>
  <c r="N139" i="4"/>
  <c r="L139" i="4"/>
  <c r="K139" i="4"/>
  <c r="J139" i="4"/>
  <c r="I139" i="4"/>
  <c r="H139" i="4"/>
  <c r="G139" i="4"/>
  <c r="F139" i="4"/>
  <c r="M139" i="4" s="1"/>
  <c r="E139" i="4"/>
  <c r="D139" i="4"/>
  <c r="N138" i="4"/>
  <c r="L138" i="4"/>
  <c r="K138" i="4"/>
  <c r="J138" i="4"/>
  <c r="I138" i="4"/>
  <c r="H138" i="4"/>
  <c r="G138" i="4"/>
  <c r="F138" i="4"/>
  <c r="M138" i="4" s="1"/>
  <c r="E138" i="4"/>
  <c r="D138" i="4"/>
  <c r="N137" i="4"/>
  <c r="L137" i="4"/>
  <c r="K137" i="4"/>
  <c r="J137" i="4"/>
  <c r="I137" i="4"/>
  <c r="H137" i="4"/>
  <c r="G137" i="4"/>
  <c r="F137" i="4"/>
  <c r="M137" i="4" s="1"/>
  <c r="E137" i="4"/>
  <c r="D137" i="4"/>
  <c r="N136" i="4"/>
  <c r="L136" i="4"/>
  <c r="K136" i="4"/>
  <c r="J136" i="4"/>
  <c r="I136" i="4"/>
  <c r="H136" i="4"/>
  <c r="G136" i="4"/>
  <c r="F136" i="4"/>
  <c r="M136" i="4" s="1"/>
  <c r="E136" i="4"/>
  <c r="D136" i="4"/>
  <c r="N135" i="4"/>
  <c r="L135" i="4"/>
  <c r="K135" i="4"/>
  <c r="J135" i="4"/>
  <c r="I135" i="4"/>
  <c r="H135" i="4"/>
  <c r="G135" i="4"/>
  <c r="F135" i="4"/>
  <c r="M135" i="4" s="1"/>
  <c r="E135" i="4"/>
  <c r="D135" i="4"/>
  <c r="N134" i="4"/>
  <c r="L134" i="4"/>
  <c r="K134" i="4"/>
  <c r="J134" i="4"/>
  <c r="I134" i="4"/>
  <c r="H134" i="4"/>
  <c r="G134" i="4"/>
  <c r="F134" i="4"/>
  <c r="M134" i="4" s="1"/>
  <c r="E134" i="4"/>
  <c r="D134" i="4"/>
  <c r="N133" i="4"/>
  <c r="L133" i="4"/>
  <c r="K133" i="4"/>
  <c r="J133" i="4"/>
  <c r="I133" i="4"/>
  <c r="H133" i="4"/>
  <c r="G133" i="4"/>
  <c r="F133" i="4"/>
  <c r="M133" i="4" s="1"/>
  <c r="E133" i="4"/>
  <c r="D133" i="4"/>
  <c r="N132" i="4"/>
  <c r="L132" i="4"/>
  <c r="K132" i="4"/>
  <c r="J132" i="4"/>
  <c r="I132" i="4"/>
  <c r="H132" i="4"/>
  <c r="G132" i="4"/>
  <c r="F132" i="4"/>
  <c r="M132" i="4" s="1"/>
  <c r="E132" i="4"/>
  <c r="D132" i="4"/>
  <c r="N131" i="4"/>
  <c r="L131" i="4"/>
  <c r="K131" i="4"/>
  <c r="J131" i="4"/>
  <c r="I131" i="4"/>
  <c r="H131" i="4"/>
  <c r="G131" i="4"/>
  <c r="F131" i="4"/>
  <c r="M131" i="4" s="1"/>
  <c r="E131" i="4"/>
  <c r="D131" i="4"/>
  <c r="N130" i="4"/>
  <c r="L130" i="4"/>
  <c r="K130" i="4"/>
  <c r="J130" i="4"/>
  <c r="I130" i="4"/>
  <c r="H130" i="4"/>
  <c r="G130" i="4"/>
  <c r="F130" i="4"/>
  <c r="M130" i="4" s="1"/>
  <c r="E130" i="4"/>
  <c r="D130" i="4"/>
  <c r="N129" i="4"/>
  <c r="L129" i="4"/>
  <c r="K129" i="4"/>
  <c r="J129" i="4"/>
  <c r="I129" i="4"/>
  <c r="H129" i="4"/>
  <c r="G129" i="4"/>
  <c r="F129" i="4"/>
  <c r="M129" i="4" s="1"/>
  <c r="E129" i="4"/>
  <c r="D129" i="4"/>
  <c r="N128" i="4"/>
  <c r="L128" i="4"/>
  <c r="K128" i="4"/>
  <c r="J128" i="4"/>
  <c r="I128" i="4"/>
  <c r="H128" i="4"/>
  <c r="G128" i="4"/>
  <c r="F128" i="4"/>
  <c r="M128" i="4" s="1"/>
  <c r="E128" i="4"/>
  <c r="D128" i="4"/>
  <c r="N127" i="4"/>
  <c r="L127" i="4"/>
  <c r="K127" i="4"/>
  <c r="J127" i="4"/>
  <c r="I127" i="4"/>
  <c r="H127" i="4"/>
  <c r="G127" i="4"/>
  <c r="F127" i="4"/>
  <c r="M127" i="4" s="1"/>
  <c r="E127" i="4"/>
  <c r="D127" i="4"/>
  <c r="N126" i="4"/>
  <c r="L126" i="4"/>
  <c r="K126" i="4"/>
  <c r="J126" i="4"/>
  <c r="I126" i="4"/>
  <c r="H126" i="4"/>
  <c r="G126" i="4"/>
  <c r="F126" i="4"/>
  <c r="M126" i="4" s="1"/>
  <c r="E126" i="4"/>
  <c r="D126" i="4"/>
  <c r="N125" i="4"/>
  <c r="L125" i="4"/>
  <c r="K125" i="4"/>
  <c r="J125" i="4"/>
  <c r="I125" i="4"/>
  <c r="H125" i="4"/>
  <c r="G125" i="4"/>
  <c r="F125" i="4"/>
  <c r="M125" i="4" s="1"/>
  <c r="E125" i="4"/>
  <c r="D125" i="4"/>
  <c r="N124" i="4"/>
  <c r="L124" i="4"/>
  <c r="K124" i="4"/>
  <c r="J124" i="4"/>
  <c r="I124" i="4"/>
  <c r="H124" i="4"/>
  <c r="G124" i="4"/>
  <c r="F124" i="4"/>
  <c r="M124" i="4" s="1"/>
  <c r="E124" i="4"/>
  <c r="D124" i="4"/>
  <c r="N123" i="4"/>
  <c r="L123" i="4"/>
  <c r="K123" i="4"/>
  <c r="J123" i="4"/>
  <c r="I123" i="4"/>
  <c r="H123" i="4"/>
  <c r="G123" i="4"/>
  <c r="F123" i="4"/>
  <c r="M123" i="4" s="1"/>
  <c r="E123" i="4"/>
  <c r="D123" i="4"/>
  <c r="N122" i="4"/>
  <c r="L122" i="4"/>
  <c r="K122" i="4"/>
  <c r="J122" i="4"/>
  <c r="I122" i="4"/>
  <c r="H122" i="4"/>
  <c r="G122" i="4"/>
  <c r="F122" i="4"/>
  <c r="M122" i="4" s="1"/>
  <c r="E122" i="4"/>
  <c r="D122" i="4"/>
  <c r="N121" i="4"/>
  <c r="L121" i="4"/>
  <c r="K121" i="4"/>
  <c r="J121" i="4"/>
  <c r="I121" i="4"/>
  <c r="H121" i="4"/>
  <c r="G121" i="4"/>
  <c r="F121" i="4"/>
  <c r="M121" i="4" s="1"/>
  <c r="E121" i="4"/>
  <c r="D121" i="4"/>
  <c r="N120" i="4"/>
  <c r="L120" i="4"/>
  <c r="K120" i="4"/>
  <c r="J120" i="4"/>
  <c r="I120" i="4"/>
  <c r="H120" i="4"/>
  <c r="G120" i="4"/>
  <c r="F120" i="4"/>
  <c r="M120" i="4" s="1"/>
  <c r="E120" i="4"/>
  <c r="D120" i="4"/>
  <c r="N119" i="4"/>
  <c r="L119" i="4"/>
  <c r="K119" i="4"/>
  <c r="J119" i="4"/>
  <c r="I119" i="4"/>
  <c r="H119" i="4"/>
  <c r="G119" i="4"/>
  <c r="F119" i="4"/>
  <c r="M119" i="4" s="1"/>
  <c r="E119" i="4"/>
  <c r="D119" i="4"/>
  <c r="N118" i="4"/>
  <c r="L118" i="4"/>
  <c r="K118" i="4"/>
  <c r="J118" i="4"/>
  <c r="I118" i="4"/>
  <c r="H118" i="4"/>
  <c r="G118" i="4"/>
  <c r="F118" i="4"/>
  <c r="M118" i="4" s="1"/>
  <c r="E118" i="4"/>
  <c r="D118" i="4"/>
  <c r="N117" i="4"/>
  <c r="L117" i="4"/>
  <c r="K117" i="4"/>
  <c r="J117" i="4"/>
  <c r="I117" i="4"/>
  <c r="H117" i="4"/>
  <c r="G117" i="4"/>
  <c r="F117" i="4"/>
  <c r="M117" i="4" s="1"/>
  <c r="E117" i="4"/>
  <c r="D117" i="4"/>
  <c r="N116" i="4"/>
  <c r="L116" i="4"/>
  <c r="K116" i="4"/>
  <c r="J116" i="4"/>
  <c r="I116" i="4"/>
  <c r="H116" i="4"/>
  <c r="G116" i="4"/>
  <c r="F116" i="4"/>
  <c r="M116" i="4" s="1"/>
  <c r="E116" i="4"/>
  <c r="D116" i="4"/>
  <c r="N115" i="4"/>
  <c r="L115" i="4"/>
  <c r="K115" i="4"/>
  <c r="J115" i="4"/>
  <c r="I115" i="4"/>
  <c r="H115" i="4"/>
  <c r="G115" i="4"/>
  <c r="F115" i="4"/>
  <c r="M115" i="4" s="1"/>
  <c r="E115" i="4"/>
  <c r="D115" i="4"/>
  <c r="N114" i="4"/>
  <c r="L114" i="4"/>
  <c r="K114" i="4"/>
  <c r="J114" i="4"/>
  <c r="I114" i="4"/>
  <c r="H114" i="4"/>
  <c r="G114" i="4"/>
  <c r="F114" i="4"/>
  <c r="M114" i="4" s="1"/>
  <c r="E114" i="4"/>
  <c r="D114" i="4"/>
  <c r="N113" i="4"/>
  <c r="L113" i="4"/>
  <c r="K113" i="4"/>
  <c r="J113" i="4"/>
  <c r="I113" i="4"/>
  <c r="H113" i="4"/>
  <c r="G113" i="4"/>
  <c r="F113" i="4"/>
  <c r="M113" i="4" s="1"/>
  <c r="E113" i="4"/>
  <c r="D113" i="4"/>
  <c r="N112" i="4"/>
  <c r="L112" i="4"/>
  <c r="K112" i="4"/>
  <c r="J112" i="4"/>
  <c r="I112" i="4"/>
  <c r="H112" i="4"/>
  <c r="G112" i="4"/>
  <c r="F112" i="4"/>
  <c r="M112" i="4" s="1"/>
  <c r="E112" i="4"/>
  <c r="D112" i="4"/>
  <c r="N111" i="4"/>
  <c r="L111" i="4"/>
  <c r="K111" i="4"/>
  <c r="J111" i="4"/>
  <c r="I111" i="4"/>
  <c r="H111" i="4"/>
  <c r="G111" i="4"/>
  <c r="F111" i="4"/>
  <c r="M111" i="4" s="1"/>
  <c r="E111" i="4"/>
  <c r="D111" i="4"/>
  <c r="N110" i="4"/>
  <c r="L110" i="4"/>
  <c r="K110" i="4"/>
  <c r="J110" i="4"/>
  <c r="I110" i="4"/>
  <c r="H110" i="4"/>
  <c r="G110" i="4"/>
  <c r="F110" i="4"/>
  <c r="M110" i="4" s="1"/>
  <c r="E110" i="4"/>
  <c r="D110" i="4"/>
  <c r="N109" i="4"/>
  <c r="L109" i="4"/>
  <c r="K109" i="4"/>
  <c r="J109" i="4"/>
  <c r="I109" i="4"/>
  <c r="H109" i="4"/>
  <c r="G109" i="4"/>
  <c r="F109" i="4"/>
  <c r="M109" i="4" s="1"/>
  <c r="E109" i="4"/>
  <c r="D109" i="4"/>
  <c r="N108" i="4"/>
  <c r="L108" i="4"/>
  <c r="K108" i="4"/>
  <c r="J108" i="4"/>
  <c r="I108" i="4"/>
  <c r="H108" i="4"/>
  <c r="G108" i="4"/>
  <c r="F108" i="4"/>
  <c r="M108" i="4" s="1"/>
  <c r="E108" i="4"/>
  <c r="D108" i="4"/>
  <c r="N107" i="4"/>
  <c r="L107" i="4"/>
  <c r="K107" i="4"/>
  <c r="J107" i="4"/>
  <c r="I107" i="4"/>
  <c r="H107" i="4"/>
  <c r="G107" i="4"/>
  <c r="F107" i="4"/>
  <c r="M107" i="4" s="1"/>
  <c r="E107" i="4"/>
  <c r="D107" i="4"/>
  <c r="N106" i="4"/>
  <c r="L106" i="4"/>
  <c r="K106" i="4"/>
  <c r="J106" i="4"/>
  <c r="I106" i="4"/>
  <c r="H106" i="4"/>
  <c r="G106" i="4"/>
  <c r="F106" i="4"/>
  <c r="M106" i="4" s="1"/>
  <c r="E106" i="4"/>
  <c r="D106" i="4"/>
  <c r="N105" i="4"/>
  <c r="L105" i="4"/>
  <c r="K105" i="4"/>
  <c r="J105" i="4"/>
  <c r="I105" i="4"/>
  <c r="H105" i="4"/>
  <c r="G105" i="4"/>
  <c r="F105" i="4"/>
  <c r="M105" i="4" s="1"/>
  <c r="E105" i="4"/>
  <c r="D105" i="4"/>
  <c r="N104" i="4"/>
  <c r="L104" i="4"/>
  <c r="K104" i="4"/>
  <c r="J104" i="4"/>
  <c r="I104" i="4"/>
  <c r="H104" i="4"/>
  <c r="G104" i="4"/>
  <c r="F104" i="4"/>
  <c r="M104" i="4" s="1"/>
  <c r="E104" i="4"/>
  <c r="D104" i="4"/>
  <c r="N103" i="4"/>
  <c r="L103" i="4"/>
  <c r="K103" i="4"/>
  <c r="J103" i="4"/>
  <c r="I103" i="4"/>
  <c r="H103" i="4"/>
  <c r="G103" i="4"/>
  <c r="F103" i="4"/>
  <c r="M103" i="4" s="1"/>
  <c r="E103" i="4"/>
  <c r="D103" i="4"/>
  <c r="N102" i="4"/>
  <c r="L102" i="4"/>
  <c r="K102" i="4"/>
  <c r="J102" i="4"/>
  <c r="I102" i="4"/>
  <c r="H102" i="4"/>
  <c r="G102" i="4"/>
  <c r="F102" i="4"/>
  <c r="M102" i="4" s="1"/>
  <c r="E102" i="4"/>
  <c r="D102" i="4"/>
  <c r="N101" i="4"/>
  <c r="L101" i="4"/>
  <c r="K101" i="4"/>
  <c r="J101" i="4"/>
  <c r="I101" i="4"/>
  <c r="H101" i="4"/>
  <c r="G101" i="4"/>
  <c r="F101" i="4"/>
  <c r="M101" i="4" s="1"/>
  <c r="E101" i="4"/>
  <c r="D101" i="4"/>
  <c r="N100" i="4"/>
  <c r="L100" i="4"/>
  <c r="K100" i="4"/>
  <c r="J100" i="4"/>
  <c r="I100" i="4"/>
  <c r="H100" i="4"/>
  <c r="G100" i="4"/>
  <c r="F100" i="4"/>
  <c r="M100" i="4" s="1"/>
  <c r="E100" i="4"/>
  <c r="D100" i="4"/>
  <c r="N99" i="4"/>
  <c r="L99" i="4"/>
  <c r="K99" i="4"/>
  <c r="J99" i="4"/>
  <c r="I99" i="4"/>
  <c r="H99" i="4"/>
  <c r="G99" i="4"/>
  <c r="F99" i="4"/>
  <c r="M99" i="4" s="1"/>
  <c r="E99" i="4"/>
  <c r="D99" i="4"/>
  <c r="N98" i="4"/>
  <c r="L98" i="4"/>
  <c r="K98" i="4"/>
  <c r="J98" i="4"/>
  <c r="I98" i="4"/>
  <c r="H98" i="4"/>
  <c r="G98" i="4"/>
  <c r="F98" i="4"/>
  <c r="M98" i="4" s="1"/>
  <c r="E98" i="4"/>
  <c r="D98" i="4"/>
  <c r="N97" i="4"/>
  <c r="L97" i="4"/>
  <c r="K97" i="4"/>
  <c r="J97" i="4"/>
  <c r="I97" i="4"/>
  <c r="H97" i="4"/>
  <c r="G97" i="4"/>
  <c r="F97" i="4"/>
  <c r="M97" i="4" s="1"/>
  <c r="E97" i="4"/>
  <c r="D97" i="4"/>
  <c r="N96" i="4"/>
  <c r="L96" i="4"/>
  <c r="K96" i="4"/>
  <c r="J96" i="4"/>
  <c r="I96" i="4"/>
  <c r="H96" i="4"/>
  <c r="G96" i="4"/>
  <c r="F96" i="4"/>
  <c r="M96" i="4" s="1"/>
  <c r="E96" i="4"/>
  <c r="D96" i="4"/>
  <c r="N95" i="4"/>
  <c r="L95" i="4"/>
  <c r="K95" i="4"/>
  <c r="J95" i="4"/>
  <c r="I95" i="4"/>
  <c r="H95" i="4"/>
  <c r="G95" i="4"/>
  <c r="F95" i="4"/>
  <c r="E95" i="4"/>
  <c r="D95" i="4"/>
  <c r="N94" i="4"/>
  <c r="L94" i="4"/>
  <c r="K94" i="4"/>
  <c r="J94" i="4"/>
  <c r="I94" i="4"/>
  <c r="H94" i="4"/>
  <c r="G94" i="4"/>
  <c r="F94" i="4"/>
  <c r="M94" i="4" s="1"/>
  <c r="E94" i="4"/>
  <c r="D94" i="4"/>
  <c r="N93" i="4"/>
  <c r="L93" i="4"/>
  <c r="K93" i="4"/>
  <c r="J93" i="4"/>
  <c r="I93" i="4"/>
  <c r="H93" i="4"/>
  <c r="G93" i="4"/>
  <c r="F93" i="4"/>
  <c r="M93" i="4" s="1"/>
  <c r="E93" i="4"/>
  <c r="D93" i="4"/>
  <c r="N92" i="4"/>
  <c r="L92" i="4"/>
  <c r="K92" i="4"/>
  <c r="J92" i="4"/>
  <c r="I92" i="4"/>
  <c r="H92" i="4"/>
  <c r="G92" i="4"/>
  <c r="F92" i="4"/>
  <c r="E92" i="4"/>
  <c r="D92" i="4"/>
  <c r="N91" i="4"/>
  <c r="L91" i="4"/>
  <c r="K91" i="4"/>
  <c r="J91" i="4"/>
  <c r="I91" i="4"/>
  <c r="H91" i="4"/>
  <c r="G91" i="4"/>
  <c r="F91" i="4"/>
  <c r="M91" i="4" s="1"/>
  <c r="E91" i="4"/>
  <c r="D91" i="4"/>
  <c r="N90" i="4"/>
  <c r="L90" i="4"/>
  <c r="K90" i="4"/>
  <c r="J90" i="4"/>
  <c r="I90" i="4"/>
  <c r="H90" i="4"/>
  <c r="G90" i="4"/>
  <c r="F90" i="4"/>
  <c r="M90" i="4" s="1"/>
  <c r="E90" i="4"/>
  <c r="D90" i="4"/>
  <c r="N89" i="4"/>
  <c r="L89" i="4"/>
  <c r="K89" i="4"/>
  <c r="J89" i="4"/>
  <c r="I89" i="4"/>
  <c r="H89" i="4"/>
  <c r="G89" i="4"/>
  <c r="F89" i="4"/>
  <c r="M89" i="4" s="1"/>
  <c r="E89" i="4"/>
  <c r="D89" i="4"/>
  <c r="N88" i="4"/>
  <c r="L88" i="4"/>
  <c r="K88" i="4"/>
  <c r="J88" i="4"/>
  <c r="I88" i="4"/>
  <c r="H88" i="4"/>
  <c r="G88" i="4"/>
  <c r="F88" i="4"/>
  <c r="M88" i="4" s="1"/>
  <c r="E88" i="4"/>
  <c r="D88" i="4"/>
  <c r="N87" i="4"/>
  <c r="L87" i="4"/>
  <c r="K87" i="4"/>
  <c r="J87" i="4"/>
  <c r="I87" i="4"/>
  <c r="H87" i="4"/>
  <c r="G87" i="4"/>
  <c r="F87" i="4"/>
  <c r="E87" i="4"/>
  <c r="D87" i="4"/>
  <c r="N86" i="4"/>
  <c r="L86" i="4"/>
  <c r="K86" i="4"/>
  <c r="J86" i="4"/>
  <c r="I86" i="4"/>
  <c r="H86" i="4"/>
  <c r="G86" i="4"/>
  <c r="F86" i="4"/>
  <c r="M86" i="4" s="1"/>
  <c r="E86" i="4"/>
  <c r="D86" i="4"/>
  <c r="N85" i="4"/>
  <c r="L85" i="4"/>
  <c r="K85" i="4"/>
  <c r="J85" i="4"/>
  <c r="I85" i="4"/>
  <c r="H85" i="4"/>
  <c r="G85" i="4"/>
  <c r="F85" i="4"/>
  <c r="M85" i="4" s="1"/>
  <c r="E85" i="4"/>
  <c r="D85" i="4"/>
  <c r="N84" i="4"/>
  <c r="L84" i="4"/>
  <c r="K84" i="4"/>
  <c r="J84" i="4"/>
  <c r="I84" i="4"/>
  <c r="H84" i="4"/>
  <c r="G84" i="4"/>
  <c r="F84" i="4"/>
  <c r="E84" i="4"/>
  <c r="D84" i="4"/>
  <c r="N83" i="4"/>
  <c r="L83" i="4"/>
  <c r="K83" i="4"/>
  <c r="J83" i="4"/>
  <c r="I83" i="4"/>
  <c r="H83" i="4"/>
  <c r="G83" i="4"/>
  <c r="F83" i="4"/>
  <c r="M83" i="4" s="1"/>
  <c r="E83" i="4"/>
  <c r="D83" i="4"/>
  <c r="N82" i="4"/>
  <c r="L82" i="4"/>
  <c r="K82" i="4"/>
  <c r="J82" i="4"/>
  <c r="I82" i="4"/>
  <c r="H82" i="4"/>
  <c r="G82" i="4"/>
  <c r="F82" i="4"/>
  <c r="M82" i="4" s="1"/>
  <c r="E82" i="4"/>
  <c r="D82" i="4"/>
  <c r="N81" i="4"/>
  <c r="L81" i="4"/>
  <c r="K81" i="4"/>
  <c r="O81" i="4" s="1"/>
  <c r="J81" i="4"/>
  <c r="I81" i="4"/>
  <c r="H81" i="4"/>
  <c r="G81" i="4"/>
  <c r="F81" i="4"/>
  <c r="E81" i="4"/>
  <c r="D81" i="4"/>
  <c r="N80" i="4"/>
  <c r="L80" i="4"/>
  <c r="K80" i="4"/>
  <c r="J80" i="4"/>
  <c r="I80" i="4"/>
  <c r="H80" i="4"/>
  <c r="G80" i="4"/>
  <c r="F80" i="4"/>
  <c r="M80" i="4" s="1"/>
  <c r="E80" i="4"/>
  <c r="D80" i="4"/>
  <c r="N79" i="4"/>
  <c r="L79" i="4"/>
  <c r="K79" i="4"/>
  <c r="J79" i="4"/>
  <c r="I79" i="4"/>
  <c r="H79" i="4"/>
  <c r="G79" i="4"/>
  <c r="F79" i="4"/>
  <c r="M79" i="4" s="1"/>
  <c r="E79" i="4"/>
  <c r="D79" i="4"/>
  <c r="N78" i="4"/>
  <c r="L78" i="4"/>
  <c r="K78" i="4"/>
  <c r="O78" i="4" s="1"/>
  <c r="J78" i="4"/>
  <c r="I78" i="4"/>
  <c r="H78" i="4"/>
  <c r="G78" i="4"/>
  <c r="F78" i="4"/>
  <c r="E78" i="4"/>
  <c r="D78" i="4"/>
  <c r="N77" i="4"/>
  <c r="L77" i="4"/>
  <c r="K77" i="4"/>
  <c r="J77" i="4"/>
  <c r="I77" i="4"/>
  <c r="H77" i="4"/>
  <c r="G77" i="4"/>
  <c r="F77" i="4"/>
  <c r="M77" i="4" s="1"/>
  <c r="E77" i="4"/>
  <c r="D77" i="4"/>
  <c r="N76" i="4"/>
  <c r="L76" i="4"/>
  <c r="K76" i="4"/>
  <c r="J76" i="4"/>
  <c r="I76" i="4"/>
  <c r="H76" i="4"/>
  <c r="G76" i="4"/>
  <c r="F76" i="4"/>
  <c r="M76" i="4" s="1"/>
  <c r="E76" i="4"/>
  <c r="D76" i="4"/>
  <c r="N75" i="4"/>
  <c r="L75" i="4"/>
  <c r="K75" i="4"/>
  <c r="O75" i="4" s="1"/>
  <c r="J75" i="4"/>
  <c r="I75" i="4"/>
  <c r="H75" i="4"/>
  <c r="G75" i="4"/>
  <c r="F75" i="4"/>
  <c r="E75" i="4"/>
  <c r="D75" i="4"/>
  <c r="N74" i="4"/>
  <c r="L74" i="4"/>
  <c r="K74" i="4"/>
  <c r="J74" i="4"/>
  <c r="I74" i="4"/>
  <c r="H74" i="4"/>
  <c r="G74" i="4"/>
  <c r="F74" i="4"/>
  <c r="M74" i="4" s="1"/>
  <c r="E74" i="4"/>
  <c r="D74" i="4"/>
  <c r="N73" i="4"/>
  <c r="L73" i="4"/>
  <c r="K73" i="4"/>
  <c r="J73" i="4"/>
  <c r="I73" i="4"/>
  <c r="H73" i="4"/>
  <c r="G73" i="4"/>
  <c r="F73" i="4"/>
  <c r="M73" i="4" s="1"/>
  <c r="E73" i="4"/>
  <c r="D73" i="4"/>
  <c r="N72" i="4"/>
  <c r="L72" i="4"/>
  <c r="K72" i="4"/>
  <c r="O72" i="4" s="1"/>
  <c r="J72" i="4"/>
  <c r="I72" i="4"/>
  <c r="H72" i="4"/>
  <c r="G72" i="4"/>
  <c r="F72" i="4"/>
  <c r="E72" i="4"/>
  <c r="D72" i="4"/>
  <c r="N71" i="4"/>
  <c r="L71" i="4"/>
  <c r="K71" i="4"/>
  <c r="J71" i="4"/>
  <c r="I71" i="4"/>
  <c r="H71" i="4"/>
  <c r="G71" i="4"/>
  <c r="F71" i="4"/>
  <c r="M71" i="4" s="1"/>
  <c r="E71" i="4"/>
  <c r="D71" i="4"/>
  <c r="N70" i="4"/>
  <c r="L70" i="4"/>
  <c r="K70" i="4"/>
  <c r="J70" i="4"/>
  <c r="I70" i="4"/>
  <c r="H70" i="4"/>
  <c r="G70" i="4"/>
  <c r="F70" i="4"/>
  <c r="M70" i="4" s="1"/>
  <c r="E70" i="4"/>
  <c r="D70" i="4"/>
  <c r="N69" i="4"/>
  <c r="L69" i="4"/>
  <c r="K69" i="4"/>
  <c r="O69" i="4" s="1"/>
  <c r="J69" i="4"/>
  <c r="I69" i="4"/>
  <c r="H69" i="4"/>
  <c r="G69" i="4"/>
  <c r="F69" i="4"/>
  <c r="E69" i="4"/>
  <c r="D69" i="4"/>
  <c r="N68" i="4"/>
  <c r="L68" i="4"/>
  <c r="K68" i="4"/>
  <c r="J68" i="4"/>
  <c r="I68" i="4"/>
  <c r="H68" i="4"/>
  <c r="G68" i="4"/>
  <c r="F68" i="4"/>
  <c r="M68" i="4" s="1"/>
  <c r="E68" i="4"/>
  <c r="D68" i="4"/>
  <c r="N67" i="4"/>
  <c r="L67" i="4"/>
  <c r="K67" i="4"/>
  <c r="J67" i="4"/>
  <c r="I67" i="4"/>
  <c r="H67" i="4"/>
  <c r="G67" i="4"/>
  <c r="F67" i="4"/>
  <c r="M67" i="4" s="1"/>
  <c r="E67" i="4"/>
  <c r="D67" i="4"/>
  <c r="N66" i="4"/>
  <c r="L66" i="4"/>
  <c r="K66" i="4"/>
  <c r="O66" i="4" s="1"/>
  <c r="J66" i="4"/>
  <c r="I66" i="4"/>
  <c r="H66" i="4"/>
  <c r="G66" i="4"/>
  <c r="F66" i="4"/>
  <c r="E66" i="4"/>
  <c r="D66" i="4"/>
  <c r="N65" i="4"/>
  <c r="L65" i="4"/>
  <c r="K65" i="4"/>
  <c r="J65" i="4"/>
  <c r="I65" i="4"/>
  <c r="H65" i="4"/>
  <c r="G65" i="4"/>
  <c r="F65" i="4"/>
  <c r="M65" i="4" s="1"/>
  <c r="E65" i="4"/>
  <c r="D65" i="4"/>
  <c r="N64" i="4"/>
  <c r="L64" i="4"/>
  <c r="K64" i="4"/>
  <c r="J64" i="4"/>
  <c r="I64" i="4"/>
  <c r="H64" i="4"/>
  <c r="G64" i="4"/>
  <c r="F64" i="4"/>
  <c r="M64" i="4" s="1"/>
  <c r="E64" i="4"/>
  <c r="D64" i="4"/>
  <c r="N63" i="4"/>
  <c r="L63" i="4"/>
  <c r="K63" i="4"/>
  <c r="O63" i="4" s="1"/>
  <c r="J63" i="4"/>
  <c r="I63" i="4"/>
  <c r="H63" i="4"/>
  <c r="G63" i="4"/>
  <c r="F63" i="4"/>
  <c r="E63" i="4"/>
  <c r="D63" i="4"/>
  <c r="N62" i="4"/>
  <c r="L62" i="4"/>
  <c r="K62" i="4"/>
  <c r="J62" i="4"/>
  <c r="I62" i="4"/>
  <c r="H62" i="4"/>
  <c r="G62" i="4"/>
  <c r="F62" i="4"/>
  <c r="M62" i="4" s="1"/>
  <c r="E62" i="4"/>
  <c r="D62" i="4"/>
  <c r="N61" i="4"/>
  <c r="L61" i="4"/>
  <c r="K61" i="4"/>
  <c r="J61" i="4"/>
  <c r="I61" i="4"/>
  <c r="H61" i="4"/>
  <c r="G61" i="4"/>
  <c r="F61" i="4"/>
  <c r="M61" i="4" s="1"/>
  <c r="E61" i="4"/>
  <c r="D61" i="4"/>
  <c r="N60" i="4"/>
  <c r="L60" i="4"/>
  <c r="K60" i="4"/>
  <c r="O60" i="4" s="1"/>
  <c r="J60" i="4"/>
  <c r="I60" i="4"/>
  <c r="H60" i="4"/>
  <c r="G60" i="4"/>
  <c r="F60" i="4"/>
  <c r="E60" i="4"/>
  <c r="D60" i="4"/>
  <c r="N59" i="4"/>
  <c r="L59" i="4"/>
  <c r="K59" i="4"/>
  <c r="J59" i="4"/>
  <c r="I59" i="4"/>
  <c r="H59" i="4"/>
  <c r="G59" i="4"/>
  <c r="F59" i="4"/>
  <c r="M59" i="4" s="1"/>
  <c r="E59" i="4"/>
  <c r="D59" i="4"/>
  <c r="N58" i="4"/>
  <c r="L58" i="4"/>
  <c r="K58" i="4"/>
  <c r="J58" i="4"/>
  <c r="I58" i="4"/>
  <c r="H58" i="4"/>
  <c r="G58" i="4"/>
  <c r="F58" i="4"/>
  <c r="M58" i="4" s="1"/>
  <c r="E58" i="4"/>
  <c r="D58" i="4"/>
  <c r="N57" i="4"/>
  <c r="L57" i="4"/>
  <c r="K57" i="4"/>
  <c r="O57" i="4" s="1"/>
  <c r="J57" i="4"/>
  <c r="I57" i="4"/>
  <c r="H57" i="4"/>
  <c r="G57" i="4"/>
  <c r="F57" i="4"/>
  <c r="E57" i="4"/>
  <c r="D57" i="4"/>
  <c r="N56" i="4"/>
  <c r="L56" i="4"/>
  <c r="K56" i="4"/>
  <c r="J56" i="4"/>
  <c r="I56" i="4"/>
  <c r="H56" i="4"/>
  <c r="G56" i="4"/>
  <c r="F56" i="4"/>
  <c r="M56" i="4" s="1"/>
  <c r="E56" i="4"/>
  <c r="D56" i="4"/>
  <c r="N55" i="4"/>
  <c r="L55" i="4"/>
  <c r="K55" i="4"/>
  <c r="J55" i="4"/>
  <c r="I55" i="4"/>
  <c r="H55" i="4"/>
  <c r="G55" i="4"/>
  <c r="F55" i="4"/>
  <c r="M55" i="4" s="1"/>
  <c r="E55" i="4"/>
  <c r="D55" i="4"/>
  <c r="N54" i="4"/>
  <c r="L54" i="4"/>
  <c r="K54" i="4"/>
  <c r="O54" i="4" s="1"/>
  <c r="J54" i="4"/>
  <c r="I54" i="4"/>
  <c r="H54" i="4"/>
  <c r="G54" i="4"/>
  <c r="F54" i="4"/>
  <c r="E54" i="4"/>
  <c r="D54" i="4"/>
  <c r="N53" i="4"/>
  <c r="L53" i="4"/>
  <c r="K53" i="4"/>
  <c r="J53" i="4"/>
  <c r="I53" i="4"/>
  <c r="H53" i="4"/>
  <c r="G53" i="4"/>
  <c r="F53" i="4"/>
  <c r="M53" i="4" s="1"/>
  <c r="E53" i="4"/>
  <c r="D53" i="4"/>
  <c r="N52" i="4"/>
  <c r="L52" i="4"/>
  <c r="K52" i="4"/>
  <c r="J52" i="4"/>
  <c r="I52" i="4"/>
  <c r="H52" i="4"/>
  <c r="G52" i="4"/>
  <c r="F52" i="4"/>
  <c r="M52" i="4" s="1"/>
  <c r="E52" i="4"/>
  <c r="D52" i="4"/>
  <c r="N51" i="4"/>
  <c r="L51" i="4"/>
  <c r="K51" i="4"/>
  <c r="O51" i="4" s="1"/>
  <c r="J51" i="4"/>
  <c r="I51" i="4"/>
  <c r="H51" i="4"/>
  <c r="G51" i="4"/>
  <c r="F51" i="4"/>
  <c r="E51" i="4"/>
  <c r="D51" i="4"/>
  <c r="N50" i="4"/>
  <c r="L50" i="4"/>
  <c r="K50" i="4"/>
  <c r="J50" i="4"/>
  <c r="I50" i="4"/>
  <c r="H50" i="4"/>
  <c r="G50" i="4"/>
  <c r="F50" i="4"/>
  <c r="M50" i="4" s="1"/>
  <c r="E50" i="4"/>
  <c r="D50" i="4"/>
  <c r="N49" i="4"/>
  <c r="L49" i="4"/>
  <c r="K49" i="4"/>
  <c r="J49" i="4"/>
  <c r="I49" i="4"/>
  <c r="H49" i="4"/>
  <c r="G49" i="4"/>
  <c r="F49" i="4"/>
  <c r="M49" i="4" s="1"/>
  <c r="E49" i="4"/>
  <c r="D49" i="4"/>
  <c r="N48" i="4"/>
  <c r="L48" i="4"/>
  <c r="K48" i="4"/>
  <c r="O48" i="4" s="1"/>
  <c r="J48" i="4"/>
  <c r="I48" i="4"/>
  <c r="H48" i="4"/>
  <c r="G48" i="4"/>
  <c r="F48" i="4"/>
  <c r="E48" i="4"/>
  <c r="D48" i="4"/>
  <c r="N47" i="4"/>
  <c r="L47" i="4"/>
  <c r="K47" i="4"/>
  <c r="J47" i="4"/>
  <c r="I47" i="4"/>
  <c r="H47" i="4"/>
  <c r="G47" i="4"/>
  <c r="F47" i="4"/>
  <c r="M47" i="4" s="1"/>
  <c r="E47" i="4"/>
  <c r="D47" i="4"/>
  <c r="N46" i="4"/>
  <c r="L46" i="4"/>
  <c r="K46" i="4"/>
  <c r="J46" i="4"/>
  <c r="I46" i="4"/>
  <c r="H46" i="4"/>
  <c r="G46" i="4"/>
  <c r="F46" i="4"/>
  <c r="M46" i="4" s="1"/>
  <c r="E46" i="4"/>
  <c r="D46" i="4"/>
  <c r="N45" i="4"/>
  <c r="L45" i="4"/>
  <c r="K45" i="4"/>
  <c r="O45" i="4" s="1"/>
  <c r="J45" i="4"/>
  <c r="I45" i="4"/>
  <c r="H45" i="4"/>
  <c r="G45" i="4"/>
  <c r="F45" i="4"/>
  <c r="E45" i="4"/>
  <c r="D45" i="4"/>
  <c r="N44" i="4"/>
  <c r="L44" i="4"/>
  <c r="K44" i="4"/>
  <c r="J44" i="4"/>
  <c r="I44" i="4"/>
  <c r="H44" i="4"/>
  <c r="G44" i="4"/>
  <c r="F44" i="4"/>
  <c r="M44" i="4" s="1"/>
  <c r="E44" i="4"/>
  <c r="D44" i="4"/>
  <c r="N43" i="4"/>
  <c r="L43" i="4"/>
  <c r="K43" i="4"/>
  <c r="J43" i="4"/>
  <c r="I43" i="4"/>
  <c r="H43" i="4"/>
  <c r="G43" i="4"/>
  <c r="F43" i="4"/>
  <c r="M43" i="4" s="1"/>
  <c r="E43" i="4"/>
  <c r="D43" i="4"/>
  <c r="N42" i="4"/>
  <c r="L42" i="4"/>
  <c r="K42" i="4"/>
  <c r="O42" i="4" s="1"/>
  <c r="J42" i="4"/>
  <c r="I42" i="4"/>
  <c r="H42" i="4"/>
  <c r="G42" i="4"/>
  <c r="F42" i="4"/>
  <c r="E42" i="4"/>
  <c r="D42" i="4"/>
  <c r="N41" i="4"/>
  <c r="L41" i="4"/>
  <c r="K41" i="4"/>
  <c r="J41" i="4"/>
  <c r="I41" i="4"/>
  <c r="H41" i="4"/>
  <c r="G41" i="4"/>
  <c r="F41" i="4"/>
  <c r="M41" i="4" s="1"/>
  <c r="E41" i="4"/>
  <c r="D41" i="4"/>
  <c r="N40" i="4"/>
  <c r="L40" i="4"/>
  <c r="K40" i="4"/>
  <c r="J40" i="4"/>
  <c r="I40" i="4"/>
  <c r="H40" i="4"/>
  <c r="G40" i="4"/>
  <c r="F40" i="4"/>
  <c r="M40" i="4" s="1"/>
  <c r="E40" i="4"/>
  <c r="D40" i="4"/>
  <c r="N39" i="4"/>
  <c r="L39" i="4"/>
  <c r="K39" i="4"/>
  <c r="J39" i="4"/>
  <c r="I39" i="4"/>
  <c r="H39" i="4"/>
  <c r="G39" i="4"/>
  <c r="F39" i="4"/>
  <c r="M39" i="4" s="1"/>
  <c r="E39" i="4"/>
  <c r="D39" i="4"/>
  <c r="N38" i="4"/>
  <c r="L38" i="4"/>
  <c r="K38" i="4"/>
  <c r="J38" i="4"/>
  <c r="I38" i="4"/>
  <c r="H38" i="4"/>
  <c r="G38" i="4"/>
  <c r="F38" i="4"/>
  <c r="M38" i="4" s="1"/>
  <c r="E38" i="4"/>
  <c r="D38" i="4"/>
  <c r="N37" i="4"/>
  <c r="L37" i="4"/>
  <c r="K37" i="4"/>
  <c r="J37" i="4"/>
  <c r="I37" i="4"/>
  <c r="H37" i="4"/>
  <c r="G37" i="4"/>
  <c r="F37" i="4"/>
  <c r="M37" i="4" s="1"/>
  <c r="E37" i="4"/>
  <c r="D37" i="4"/>
  <c r="N36" i="4"/>
  <c r="L36" i="4"/>
  <c r="K36" i="4"/>
  <c r="J36" i="4"/>
  <c r="I36" i="4"/>
  <c r="H36" i="4"/>
  <c r="G36" i="4"/>
  <c r="F36" i="4"/>
  <c r="M36" i="4" s="1"/>
  <c r="E36" i="4"/>
  <c r="D36" i="4"/>
  <c r="N35" i="4"/>
  <c r="L35" i="4"/>
  <c r="K35" i="4"/>
  <c r="J35" i="4"/>
  <c r="I35" i="4"/>
  <c r="H35" i="4"/>
  <c r="G35" i="4"/>
  <c r="F35" i="4"/>
  <c r="M35" i="4" s="1"/>
  <c r="E35" i="4"/>
  <c r="D35" i="4"/>
  <c r="N34" i="4"/>
  <c r="L34" i="4"/>
  <c r="K34" i="4"/>
  <c r="J34" i="4"/>
  <c r="I34" i="4"/>
  <c r="H34" i="4"/>
  <c r="G34" i="4"/>
  <c r="F34" i="4"/>
  <c r="M34" i="4" s="1"/>
  <c r="E34" i="4"/>
  <c r="D34" i="4"/>
  <c r="N33" i="4"/>
  <c r="L33" i="4"/>
  <c r="K33" i="4"/>
  <c r="J33" i="4"/>
  <c r="I33" i="4"/>
  <c r="H33" i="4"/>
  <c r="G33" i="4"/>
  <c r="F33" i="4"/>
  <c r="M33" i="4" s="1"/>
  <c r="E33" i="4"/>
  <c r="D33" i="4"/>
  <c r="N32" i="4"/>
  <c r="L32" i="4"/>
  <c r="K32" i="4"/>
  <c r="J32" i="4"/>
  <c r="I32" i="4"/>
  <c r="H32" i="4"/>
  <c r="G32" i="4"/>
  <c r="F32" i="4"/>
  <c r="M32" i="4" s="1"/>
  <c r="E32" i="4"/>
  <c r="D32" i="4"/>
  <c r="N31" i="4"/>
  <c r="L31" i="4"/>
  <c r="K31" i="4"/>
  <c r="J31" i="4"/>
  <c r="I31" i="4"/>
  <c r="H31" i="4"/>
  <c r="G31" i="4"/>
  <c r="F31" i="4"/>
  <c r="M31" i="4" s="1"/>
  <c r="E31" i="4"/>
  <c r="D31" i="4"/>
  <c r="N30" i="4"/>
  <c r="L30" i="4"/>
  <c r="K30" i="4"/>
  <c r="J30" i="4"/>
  <c r="I30" i="4"/>
  <c r="H30" i="4"/>
  <c r="G30" i="4"/>
  <c r="F30" i="4"/>
  <c r="M30" i="4" s="1"/>
  <c r="E30" i="4"/>
  <c r="D30" i="4"/>
  <c r="N29" i="4"/>
  <c r="L29" i="4"/>
  <c r="K29" i="4"/>
  <c r="J29" i="4"/>
  <c r="I29" i="4"/>
  <c r="H29" i="4"/>
  <c r="G29" i="4"/>
  <c r="F29" i="4"/>
  <c r="M29" i="4" s="1"/>
  <c r="E29" i="4"/>
  <c r="D29" i="4"/>
  <c r="N28" i="4"/>
  <c r="L28" i="4"/>
  <c r="K28" i="4"/>
  <c r="J28" i="4"/>
  <c r="I28" i="4"/>
  <c r="H28" i="4"/>
  <c r="G28" i="4"/>
  <c r="F28" i="4"/>
  <c r="M28" i="4" s="1"/>
  <c r="E28" i="4"/>
  <c r="D28" i="4"/>
  <c r="N27" i="4"/>
  <c r="L27" i="4"/>
  <c r="K27" i="4"/>
  <c r="J27" i="4"/>
  <c r="I27" i="4"/>
  <c r="H27" i="4"/>
  <c r="G27" i="4"/>
  <c r="F27" i="4"/>
  <c r="M27" i="4" s="1"/>
  <c r="E27" i="4"/>
  <c r="D27" i="4"/>
  <c r="N26" i="4"/>
  <c r="L26" i="4"/>
  <c r="K26" i="4"/>
  <c r="J26" i="4"/>
  <c r="I26" i="4"/>
  <c r="H26" i="4"/>
  <c r="G26" i="4"/>
  <c r="F26" i="4"/>
  <c r="M26" i="4" s="1"/>
  <c r="E26" i="4"/>
  <c r="D26" i="4"/>
  <c r="N25" i="4"/>
  <c r="L25" i="4"/>
  <c r="K25" i="4"/>
  <c r="J25" i="4"/>
  <c r="I25" i="4"/>
  <c r="H25" i="4"/>
  <c r="G25" i="4"/>
  <c r="F25" i="4"/>
  <c r="M25" i="4" s="1"/>
  <c r="E25" i="4"/>
  <c r="D25" i="4"/>
  <c r="N24" i="4"/>
  <c r="L24" i="4"/>
  <c r="K24" i="4"/>
  <c r="J24" i="4"/>
  <c r="I24" i="4"/>
  <c r="H24" i="4"/>
  <c r="G24" i="4"/>
  <c r="F24" i="4"/>
  <c r="M24" i="4" s="1"/>
  <c r="E24" i="4"/>
  <c r="D24" i="4"/>
  <c r="N23" i="4"/>
  <c r="L23" i="4"/>
  <c r="K23" i="4"/>
  <c r="J23" i="4"/>
  <c r="I23" i="4"/>
  <c r="H23" i="4"/>
  <c r="G23" i="4"/>
  <c r="F23" i="4"/>
  <c r="M23" i="4" s="1"/>
  <c r="E23" i="4"/>
  <c r="D23" i="4"/>
  <c r="N22" i="4"/>
  <c r="L22" i="4"/>
  <c r="K22" i="4"/>
  <c r="J22" i="4"/>
  <c r="I22" i="4"/>
  <c r="H22" i="4"/>
  <c r="G22" i="4"/>
  <c r="F22" i="4"/>
  <c r="M22" i="4" s="1"/>
  <c r="E22" i="4"/>
  <c r="D22" i="4"/>
  <c r="N21" i="4"/>
  <c r="L21" i="4"/>
  <c r="K21" i="4"/>
  <c r="J21" i="4"/>
  <c r="I21" i="4"/>
  <c r="H21" i="4"/>
  <c r="G21" i="4"/>
  <c r="F21" i="4"/>
  <c r="M21" i="4" s="1"/>
  <c r="E21" i="4"/>
  <c r="D21" i="4"/>
  <c r="N20" i="4"/>
  <c r="L20" i="4"/>
  <c r="K20" i="4"/>
  <c r="J20" i="4"/>
  <c r="I20" i="4"/>
  <c r="H20" i="4"/>
  <c r="G20" i="4"/>
  <c r="F20" i="4"/>
  <c r="M20" i="4" s="1"/>
  <c r="E20" i="4"/>
  <c r="D20" i="4"/>
  <c r="N19" i="4"/>
  <c r="L19" i="4"/>
  <c r="K19" i="4"/>
  <c r="J19" i="4"/>
  <c r="I19" i="4"/>
  <c r="H19" i="4"/>
  <c r="G19" i="4"/>
  <c r="F19" i="4"/>
  <c r="M19" i="4" s="1"/>
  <c r="E19" i="4"/>
  <c r="D19" i="4"/>
  <c r="N18" i="4"/>
  <c r="L18" i="4"/>
  <c r="K18" i="4"/>
  <c r="J18" i="4"/>
  <c r="I18" i="4"/>
  <c r="H18" i="4"/>
  <c r="G18" i="4"/>
  <c r="F18" i="4"/>
  <c r="M18" i="4" s="1"/>
  <c r="E18" i="4"/>
  <c r="D18" i="4"/>
  <c r="N17" i="4"/>
  <c r="L17" i="4"/>
  <c r="K17" i="4"/>
  <c r="J17" i="4"/>
  <c r="I17" i="4"/>
  <c r="H17" i="4"/>
  <c r="G17" i="4"/>
  <c r="F17" i="4"/>
  <c r="M17" i="4" s="1"/>
  <c r="E17" i="4"/>
  <c r="D17" i="4"/>
  <c r="N16" i="4"/>
  <c r="L16" i="4"/>
  <c r="K16" i="4"/>
  <c r="J16" i="4"/>
  <c r="I16" i="4"/>
  <c r="H16" i="4"/>
  <c r="G16" i="4"/>
  <c r="F16" i="4"/>
  <c r="M16" i="4" s="1"/>
  <c r="E16" i="4"/>
  <c r="D16" i="4"/>
  <c r="N15" i="4"/>
  <c r="L15" i="4"/>
  <c r="K15" i="4"/>
  <c r="J15" i="4"/>
  <c r="I15" i="4"/>
  <c r="H15" i="4"/>
  <c r="G15" i="4"/>
  <c r="F15" i="4"/>
  <c r="M15" i="4" s="1"/>
  <c r="E15" i="4"/>
  <c r="D15" i="4"/>
  <c r="N14" i="4"/>
  <c r="L14" i="4"/>
  <c r="K14" i="4"/>
  <c r="J14" i="4"/>
  <c r="I14" i="4"/>
  <c r="H14" i="4"/>
  <c r="G14" i="4"/>
  <c r="F14" i="4"/>
  <c r="M14" i="4" s="1"/>
  <c r="E14" i="4"/>
  <c r="D14" i="4"/>
  <c r="N13" i="4"/>
  <c r="L13" i="4"/>
  <c r="K13" i="4"/>
  <c r="J13" i="4"/>
  <c r="I13" i="4"/>
  <c r="H13" i="4"/>
  <c r="G13" i="4"/>
  <c r="F13" i="4"/>
  <c r="M13" i="4" s="1"/>
  <c r="E13" i="4"/>
  <c r="D13" i="4"/>
  <c r="N12" i="4"/>
  <c r="L12" i="4"/>
  <c r="K12" i="4"/>
  <c r="J12" i="4"/>
  <c r="I12" i="4"/>
  <c r="H12" i="4"/>
  <c r="G12" i="4"/>
  <c r="F12" i="4"/>
  <c r="M12" i="4" s="1"/>
  <c r="E12" i="4"/>
  <c r="D12" i="4"/>
  <c r="N11" i="4"/>
  <c r="L11" i="4"/>
  <c r="K11" i="4"/>
  <c r="J11" i="4"/>
  <c r="I11" i="4"/>
  <c r="H11" i="4"/>
  <c r="G11" i="4"/>
  <c r="F11" i="4"/>
  <c r="M11" i="4" s="1"/>
  <c r="E11" i="4"/>
  <c r="D11" i="4"/>
  <c r="N10" i="4"/>
  <c r="L10" i="4"/>
  <c r="K10" i="4"/>
  <c r="J10" i="4"/>
  <c r="I10" i="4"/>
  <c r="H10" i="4"/>
  <c r="G10" i="4"/>
  <c r="F10" i="4"/>
  <c r="M10" i="4" s="1"/>
  <c r="E10" i="4"/>
  <c r="D10" i="4"/>
  <c r="N9" i="4"/>
  <c r="L9" i="4"/>
  <c r="K9" i="4"/>
  <c r="J9" i="4"/>
  <c r="I9" i="4"/>
  <c r="H9" i="4"/>
  <c r="G9" i="4"/>
  <c r="F9" i="4"/>
  <c r="M9" i="4" s="1"/>
  <c r="E9" i="4"/>
  <c r="D9" i="4"/>
  <c r="N8" i="4"/>
  <c r="L8" i="4"/>
  <c r="K8" i="4"/>
  <c r="J8" i="4"/>
  <c r="I8" i="4"/>
  <c r="H8" i="4"/>
  <c r="G8" i="4"/>
  <c r="F8" i="4"/>
  <c r="M8" i="4" s="1"/>
  <c r="E8" i="4"/>
  <c r="D8" i="4"/>
  <c r="N7" i="4"/>
  <c r="L7" i="4"/>
  <c r="K7" i="4"/>
  <c r="J7" i="4"/>
  <c r="I7" i="4"/>
  <c r="H7" i="4"/>
  <c r="G7" i="4"/>
  <c r="F7" i="4"/>
  <c r="M7" i="4" s="1"/>
  <c r="E7" i="4"/>
  <c r="D7" i="4"/>
  <c r="N6" i="4"/>
  <c r="L6" i="4"/>
  <c r="K6" i="4"/>
  <c r="J6" i="4"/>
  <c r="I6" i="4"/>
  <c r="H6" i="4"/>
  <c r="G6" i="4"/>
  <c r="F6" i="4"/>
  <c r="E6" i="4"/>
  <c r="D6" i="4"/>
  <c r="N5" i="4"/>
  <c r="L5" i="4"/>
  <c r="K5" i="4"/>
  <c r="J5" i="4"/>
  <c r="I5" i="4"/>
  <c r="H5" i="4"/>
  <c r="G5" i="4"/>
  <c r="F5" i="4"/>
  <c r="E5" i="4"/>
  <c r="D5" i="4"/>
  <c r="N4" i="4"/>
  <c r="L4" i="4"/>
  <c r="K4" i="4"/>
  <c r="J4" i="4"/>
  <c r="I4" i="4"/>
  <c r="H4" i="4"/>
  <c r="G4" i="4"/>
  <c r="F4" i="4"/>
  <c r="E4" i="4"/>
  <c r="D4" i="4"/>
  <c r="N3" i="4"/>
  <c r="L3" i="4"/>
  <c r="K3" i="4"/>
  <c r="J3" i="4"/>
  <c r="I3" i="4"/>
  <c r="H3" i="4"/>
  <c r="G3" i="4"/>
  <c r="F3" i="4"/>
  <c r="E3" i="4"/>
  <c r="D3" i="4"/>
  <c r="N2" i="4"/>
  <c r="L2" i="4"/>
  <c r="K2" i="4"/>
  <c r="J2" i="4"/>
  <c r="I2" i="4"/>
  <c r="H2" i="4"/>
  <c r="G2" i="4"/>
  <c r="F2" i="4"/>
  <c r="E2" i="4"/>
  <c r="D2" i="4"/>
  <c r="E727" i="3"/>
  <c r="G726" i="3"/>
  <c r="E726" i="3"/>
  <c r="E725" i="3"/>
  <c r="G724" i="3"/>
  <c r="E724" i="3"/>
  <c r="G723" i="3"/>
  <c r="E723" i="3"/>
  <c r="G722" i="3"/>
  <c r="E722" i="3"/>
  <c r="G721" i="3"/>
  <c r="E721" i="3"/>
  <c r="G720" i="3"/>
  <c r="E720" i="3"/>
  <c r="E719" i="3"/>
  <c r="G718" i="3"/>
  <c r="E718" i="3"/>
  <c r="G717" i="3"/>
  <c r="E717" i="3"/>
  <c r="G716" i="3"/>
  <c r="E716" i="3"/>
  <c r="G715" i="3"/>
  <c r="E715" i="3"/>
  <c r="G714" i="3"/>
  <c r="E714" i="3"/>
  <c r="G713" i="3"/>
  <c r="E713" i="3"/>
  <c r="G712" i="3"/>
  <c r="E712" i="3"/>
  <c r="G711" i="3"/>
  <c r="E711" i="3"/>
  <c r="G710" i="3"/>
  <c r="E710" i="3"/>
  <c r="G709" i="3"/>
  <c r="E709" i="3"/>
  <c r="G708" i="3"/>
  <c r="E708" i="3"/>
  <c r="G707" i="3"/>
  <c r="E707" i="3"/>
  <c r="G706" i="3"/>
  <c r="E706" i="3"/>
  <c r="E705" i="3"/>
  <c r="G704" i="3"/>
  <c r="E704" i="3"/>
  <c r="G703" i="3"/>
  <c r="E703" i="3"/>
  <c r="G702" i="3"/>
  <c r="E702" i="3"/>
  <c r="G701" i="3"/>
  <c r="E701" i="3"/>
  <c r="E700" i="3"/>
  <c r="E699" i="3"/>
  <c r="E698" i="3"/>
  <c r="G697" i="3"/>
  <c r="E697" i="3"/>
  <c r="G696" i="3"/>
  <c r="E696" i="3"/>
  <c r="G695" i="3"/>
  <c r="E695" i="3"/>
  <c r="G694" i="3"/>
  <c r="E694" i="3"/>
  <c r="G693" i="3"/>
  <c r="E693" i="3"/>
  <c r="G692" i="3"/>
  <c r="E692" i="3"/>
  <c r="G691" i="3"/>
  <c r="E691" i="3"/>
  <c r="G690" i="3"/>
  <c r="E690" i="3"/>
  <c r="G689" i="3"/>
  <c r="E689" i="3"/>
  <c r="G688" i="3"/>
  <c r="E688" i="3"/>
  <c r="G687" i="3"/>
  <c r="E687" i="3"/>
  <c r="G686" i="3"/>
  <c r="E686" i="3"/>
  <c r="G685" i="3"/>
  <c r="E685" i="3"/>
  <c r="E684" i="3"/>
  <c r="G683" i="3"/>
  <c r="E683" i="3"/>
  <c r="G682" i="3"/>
  <c r="E682" i="3"/>
  <c r="E681" i="3"/>
  <c r="G680" i="3"/>
  <c r="E680" i="3"/>
  <c r="G679" i="3"/>
  <c r="E679" i="3"/>
  <c r="G678" i="3"/>
  <c r="E678" i="3"/>
  <c r="E677" i="3"/>
  <c r="G676" i="3"/>
  <c r="E676" i="3"/>
  <c r="G675" i="3"/>
  <c r="E675" i="3"/>
  <c r="E674" i="3"/>
  <c r="G673" i="3"/>
  <c r="E673" i="3"/>
  <c r="G672" i="3"/>
  <c r="E672" i="3"/>
  <c r="G671" i="3"/>
  <c r="E671" i="3"/>
  <c r="G670" i="3"/>
  <c r="E670" i="3"/>
  <c r="G669" i="3"/>
  <c r="E669" i="3"/>
  <c r="G668" i="3"/>
  <c r="E668" i="3"/>
  <c r="G667" i="3"/>
  <c r="E667" i="3"/>
  <c r="E666" i="3"/>
  <c r="G665" i="3"/>
  <c r="E665" i="3"/>
  <c r="E664" i="3"/>
  <c r="G663" i="3"/>
  <c r="E663" i="3"/>
  <c r="G662" i="3"/>
  <c r="E662" i="3"/>
  <c r="G661" i="3"/>
  <c r="E661" i="3"/>
  <c r="G660" i="3"/>
  <c r="E660" i="3"/>
  <c r="G659" i="3"/>
  <c r="E659" i="3"/>
  <c r="E658" i="3"/>
  <c r="G657" i="3"/>
  <c r="E657" i="3"/>
  <c r="G656" i="3"/>
  <c r="E656" i="3"/>
  <c r="G655" i="3"/>
  <c r="E655" i="3"/>
  <c r="G654" i="3"/>
  <c r="E654" i="3"/>
  <c r="G653" i="3"/>
  <c r="E653" i="3"/>
  <c r="G652" i="3"/>
  <c r="E652" i="3"/>
  <c r="G651" i="3"/>
  <c r="E651" i="3"/>
  <c r="G650" i="3"/>
  <c r="E650" i="3"/>
  <c r="G649" i="3"/>
  <c r="E649" i="3"/>
  <c r="G648" i="3"/>
  <c r="E648" i="3"/>
  <c r="G647" i="3"/>
  <c r="E647" i="3"/>
  <c r="G646" i="3"/>
  <c r="E646" i="3"/>
  <c r="G645" i="3"/>
  <c r="E645" i="3"/>
  <c r="G644" i="3"/>
  <c r="E644" i="3"/>
  <c r="E643" i="3"/>
  <c r="G642" i="3"/>
  <c r="E642" i="3"/>
  <c r="E641" i="3"/>
  <c r="G640" i="3"/>
  <c r="E640" i="3"/>
  <c r="G639" i="3"/>
  <c r="E639" i="3"/>
  <c r="G638" i="3"/>
  <c r="E638" i="3"/>
  <c r="G637" i="3"/>
  <c r="E637" i="3"/>
  <c r="E636" i="3"/>
  <c r="E635" i="3"/>
  <c r="G634" i="3"/>
  <c r="E634" i="3"/>
  <c r="G633" i="3"/>
  <c r="E633" i="3"/>
  <c r="G632" i="3"/>
  <c r="E632" i="3"/>
  <c r="E631" i="3"/>
  <c r="E630" i="3"/>
  <c r="G629" i="3"/>
  <c r="E629" i="3"/>
  <c r="G628" i="3"/>
  <c r="E628" i="3"/>
  <c r="G627" i="3"/>
  <c r="E627" i="3"/>
  <c r="G626" i="3"/>
  <c r="E626" i="3"/>
  <c r="G625" i="3"/>
  <c r="E625" i="3"/>
  <c r="G624" i="3"/>
  <c r="E624" i="3"/>
  <c r="G623" i="3"/>
  <c r="E623" i="3"/>
  <c r="G622" i="3"/>
  <c r="E622" i="3"/>
  <c r="G621" i="3"/>
  <c r="E621" i="3"/>
  <c r="G620" i="3"/>
  <c r="E620" i="3"/>
  <c r="G619" i="3"/>
  <c r="E619" i="3"/>
  <c r="G618" i="3"/>
  <c r="E618" i="3"/>
  <c r="G617" i="3"/>
  <c r="E617" i="3"/>
  <c r="G616" i="3"/>
  <c r="E616" i="3"/>
  <c r="G615" i="3"/>
  <c r="E615" i="3"/>
  <c r="E614" i="3"/>
  <c r="G613" i="3"/>
  <c r="E613" i="3"/>
  <c r="G612" i="3"/>
  <c r="E612" i="3"/>
  <c r="G611" i="3"/>
  <c r="E611" i="3"/>
  <c r="G610" i="3"/>
  <c r="E610" i="3"/>
  <c r="E609" i="3"/>
  <c r="G608" i="3"/>
  <c r="E608" i="3"/>
  <c r="G607" i="3"/>
  <c r="E607" i="3"/>
  <c r="G606" i="3"/>
  <c r="E606" i="3"/>
  <c r="G605" i="3"/>
  <c r="F605" i="3"/>
  <c r="E605" i="3"/>
  <c r="G604" i="3"/>
  <c r="F604" i="3"/>
  <c r="E604" i="3"/>
  <c r="F603" i="3"/>
  <c r="E603" i="3"/>
  <c r="G602" i="3"/>
  <c r="F602" i="3"/>
  <c r="E602" i="3"/>
  <c r="G601" i="3"/>
  <c r="F601" i="3"/>
  <c r="E601" i="3"/>
  <c r="G600" i="3"/>
  <c r="F600" i="3"/>
  <c r="E600" i="3"/>
  <c r="G599" i="3"/>
  <c r="F599" i="3"/>
  <c r="E599" i="3"/>
  <c r="G598" i="3"/>
  <c r="F598" i="3"/>
  <c r="E598" i="3"/>
  <c r="G597" i="3"/>
  <c r="F597" i="3"/>
  <c r="E597" i="3"/>
  <c r="G596" i="3"/>
  <c r="F596" i="3"/>
  <c r="E596" i="3"/>
  <c r="G595" i="3"/>
  <c r="F595" i="3"/>
  <c r="E595" i="3"/>
  <c r="G594" i="3"/>
  <c r="F594" i="3"/>
  <c r="E594" i="3"/>
  <c r="G593" i="3"/>
  <c r="F593" i="3"/>
  <c r="E593" i="3"/>
  <c r="G592" i="3"/>
  <c r="F592" i="3"/>
  <c r="E592" i="3"/>
  <c r="G591" i="3"/>
  <c r="F591" i="3"/>
  <c r="E591" i="3"/>
  <c r="G590" i="3"/>
  <c r="F590" i="3"/>
  <c r="E590" i="3"/>
  <c r="G589" i="3"/>
  <c r="F589" i="3"/>
  <c r="E589" i="3"/>
  <c r="G588" i="3"/>
  <c r="F588" i="3"/>
  <c r="E588" i="3"/>
  <c r="G587" i="3"/>
  <c r="F587" i="3"/>
  <c r="E587" i="3"/>
  <c r="G586" i="3"/>
  <c r="F586" i="3"/>
  <c r="E586" i="3"/>
  <c r="G585" i="3"/>
  <c r="F585" i="3"/>
  <c r="E585" i="3"/>
  <c r="F584" i="3"/>
  <c r="E584" i="3"/>
  <c r="G583" i="3"/>
  <c r="F583" i="3"/>
  <c r="E583" i="3"/>
  <c r="G582" i="3"/>
  <c r="E582" i="3"/>
  <c r="G581" i="3"/>
  <c r="F581" i="3"/>
  <c r="E581" i="3"/>
  <c r="G580" i="3"/>
  <c r="F580" i="3"/>
  <c r="E580" i="3"/>
  <c r="G579" i="3"/>
  <c r="E579" i="3"/>
  <c r="G578" i="3"/>
  <c r="F578" i="3"/>
  <c r="E578" i="3"/>
  <c r="G577" i="3"/>
  <c r="F577" i="3"/>
  <c r="E577" i="3"/>
  <c r="E576" i="3"/>
  <c r="G575" i="3"/>
  <c r="F575" i="3"/>
  <c r="E575" i="3"/>
  <c r="G574" i="3"/>
  <c r="F574" i="3"/>
  <c r="E574" i="3"/>
  <c r="G573" i="3"/>
  <c r="E573" i="3"/>
  <c r="G572" i="3"/>
  <c r="F572" i="3"/>
  <c r="E572" i="3"/>
  <c r="G571" i="3"/>
  <c r="E571" i="3"/>
  <c r="G570" i="3"/>
  <c r="E570" i="3"/>
  <c r="F569" i="3"/>
  <c r="E569" i="3"/>
  <c r="G569" i="3" s="1"/>
  <c r="E568" i="3"/>
  <c r="G567" i="3"/>
  <c r="E567" i="3"/>
  <c r="G566" i="3"/>
  <c r="F566" i="3"/>
  <c r="E566" i="3"/>
  <c r="G565" i="3"/>
  <c r="E565" i="3"/>
  <c r="G564" i="3"/>
  <c r="E564" i="3"/>
  <c r="F563" i="3"/>
  <c r="E563" i="3"/>
  <c r="G563" i="3" s="1"/>
  <c r="G562" i="3"/>
  <c r="E562" i="3"/>
  <c r="G561" i="3"/>
  <c r="E561" i="3"/>
  <c r="G560" i="3"/>
  <c r="F560" i="3"/>
  <c r="E560" i="3"/>
  <c r="G559" i="3"/>
  <c r="E559" i="3"/>
  <c r="E558" i="3"/>
  <c r="G557" i="3"/>
  <c r="F557" i="3"/>
  <c r="E557" i="3"/>
  <c r="G556" i="3"/>
  <c r="F556" i="3"/>
  <c r="E556" i="3"/>
  <c r="G555" i="3"/>
  <c r="E555" i="3"/>
  <c r="F554" i="3"/>
  <c r="E554" i="3"/>
  <c r="G553" i="3"/>
  <c r="F553" i="3"/>
  <c r="E553" i="3"/>
  <c r="G552" i="3"/>
  <c r="E552" i="3"/>
  <c r="G551" i="3"/>
  <c r="F551" i="3"/>
  <c r="E551" i="3"/>
  <c r="G550" i="3"/>
  <c r="F550" i="3"/>
  <c r="E550" i="3"/>
  <c r="G549" i="3"/>
  <c r="E549" i="3"/>
  <c r="G548" i="3"/>
  <c r="E548" i="3"/>
  <c r="E547" i="3"/>
  <c r="G546" i="3"/>
  <c r="F546" i="3"/>
  <c r="E546" i="3"/>
  <c r="F545" i="3"/>
  <c r="E545" i="3"/>
  <c r="G544" i="3"/>
  <c r="E544" i="3"/>
  <c r="F543" i="3"/>
  <c r="E543" i="3"/>
  <c r="G543" i="3" s="1"/>
  <c r="G542" i="3"/>
  <c r="F542" i="3"/>
  <c r="E542" i="3"/>
  <c r="G541" i="3"/>
  <c r="E541" i="3"/>
  <c r="G540" i="3"/>
  <c r="F540" i="3"/>
  <c r="E540" i="3"/>
  <c r="G539" i="3"/>
  <c r="F539" i="3"/>
  <c r="E539" i="3"/>
  <c r="G538" i="3"/>
  <c r="E538" i="3"/>
  <c r="G537" i="3"/>
  <c r="F537" i="3"/>
  <c r="E537" i="3"/>
  <c r="F536" i="3"/>
  <c r="E536" i="3"/>
  <c r="G536" i="3" s="1"/>
  <c r="G535" i="3"/>
  <c r="E535" i="3"/>
  <c r="G534" i="3"/>
  <c r="F534" i="3"/>
  <c r="E534" i="3"/>
  <c r="G533" i="3"/>
  <c r="F533" i="3"/>
  <c r="E533" i="3"/>
  <c r="G532" i="3"/>
  <c r="E532" i="3"/>
  <c r="F531" i="3"/>
  <c r="E531" i="3"/>
  <c r="G530" i="3"/>
  <c r="F530" i="3"/>
  <c r="E530" i="3"/>
  <c r="G529" i="3"/>
  <c r="E529" i="3"/>
  <c r="G528" i="3"/>
  <c r="F528" i="3"/>
  <c r="E528" i="3"/>
  <c r="G527" i="3"/>
  <c r="F527" i="3"/>
  <c r="E527" i="3"/>
  <c r="G526" i="3"/>
  <c r="E526" i="3"/>
  <c r="G525" i="3"/>
  <c r="F525" i="3"/>
  <c r="E525" i="3"/>
  <c r="G524" i="3"/>
  <c r="F524" i="3"/>
  <c r="E524" i="3"/>
  <c r="G523" i="3"/>
  <c r="E523" i="3"/>
  <c r="G522" i="3"/>
  <c r="F522" i="3"/>
  <c r="E522" i="3"/>
  <c r="F521" i="3"/>
  <c r="E521" i="3"/>
  <c r="G520" i="3"/>
  <c r="F520" i="3"/>
  <c r="E520" i="3"/>
  <c r="G519" i="3"/>
  <c r="F519" i="3"/>
  <c r="E519" i="3"/>
  <c r="G518" i="3"/>
  <c r="F518" i="3"/>
  <c r="E518" i="3"/>
  <c r="G517" i="3"/>
  <c r="E517" i="3"/>
  <c r="G516" i="3"/>
  <c r="F516" i="3"/>
  <c r="E516" i="3"/>
  <c r="G515" i="3"/>
  <c r="F515" i="3"/>
  <c r="E515" i="3"/>
  <c r="G514" i="3"/>
  <c r="F514" i="3"/>
  <c r="E514" i="3"/>
  <c r="G513" i="3"/>
  <c r="F513" i="3"/>
  <c r="E513" i="3"/>
  <c r="G512" i="3"/>
  <c r="F512" i="3"/>
  <c r="E512" i="3"/>
  <c r="F511" i="3"/>
  <c r="E511" i="3"/>
  <c r="G511" i="3" s="1"/>
  <c r="F510" i="3"/>
  <c r="E510" i="3"/>
  <c r="F509" i="3"/>
  <c r="E509" i="3"/>
  <c r="G509" i="3" s="1"/>
  <c r="G508" i="3"/>
  <c r="F508" i="3"/>
  <c r="E508" i="3"/>
  <c r="G507" i="3"/>
  <c r="F507" i="3"/>
  <c r="E507" i="3"/>
  <c r="G506" i="3"/>
  <c r="F506" i="3"/>
  <c r="E506" i="3"/>
  <c r="G505" i="3"/>
  <c r="F505" i="3"/>
  <c r="E505" i="3"/>
  <c r="G504" i="3"/>
  <c r="F504" i="3"/>
  <c r="E504" i="3"/>
  <c r="G503" i="3"/>
  <c r="F503" i="3"/>
  <c r="E503" i="3"/>
  <c r="G502" i="3"/>
  <c r="F502" i="3"/>
  <c r="E502" i="3"/>
  <c r="F501" i="3"/>
  <c r="E501" i="3"/>
  <c r="G500" i="3"/>
  <c r="F500" i="3"/>
  <c r="E500" i="3"/>
  <c r="F499" i="3"/>
  <c r="E499" i="3"/>
  <c r="G499" i="3" s="1"/>
  <c r="G498" i="3"/>
  <c r="F498" i="3"/>
  <c r="E498" i="3"/>
  <c r="G497" i="3"/>
  <c r="F497" i="3"/>
  <c r="E497" i="3"/>
  <c r="G496" i="3"/>
  <c r="F496" i="3"/>
  <c r="E496" i="3"/>
  <c r="G495" i="3"/>
  <c r="F495" i="3"/>
  <c r="E495" i="3"/>
  <c r="F494" i="3"/>
  <c r="E494" i="3"/>
  <c r="G493" i="3"/>
  <c r="E493" i="3"/>
  <c r="G492" i="3"/>
  <c r="F492" i="3"/>
  <c r="E492" i="3"/>
  <c r="G491" i="3"/>
  <c r="E491" i="3"/>
  <c r="G490" i="3"/>
  <c r="E490" i="3"/>
  <c r="F489" i="3"/>
  <c r="E489" i="3"/>
  <c r="G489" i="3" s="1"/>
  <c r="G488" i="3"/>
  <c r="E488" i="3"/>
  <c r="E487" i="3"/>
  <c r="F486" i="3"/>
  <c r="E486" i="3"/>
  <c r="G485" i="3"/>
  <c r="E485" i="3"/>
  <c r="G484" i="3"/>
  <c r="E484" i="3"/>
  <c r="G483" i="3"/>
  <c r="F483" i="3"/>
  <c r="E483" i="3"/>
  <c r="G482" i="3"/>
  <c r="E482" i="3"/>
  <c r="G481" i="3"/>
  <c r="E481" i="3"/>
  <c r="G480" i="3"/>
  <c r="F480" i="3"/>
  <c r="E480" i="3"/>
  <c r="G479" i="3"/>
  <c r="E479" i="3"/>
  <c r="G478" i="3"/>
  <c r="E478" i="3"/>
  <c r="F477" i="3"/>
  <c r="E477" i="3"/>
  <c r="G477" i="3" s="1"/>
  <c r="G476" i="3"/>
  <c r="E476" i="3"/>
  <c r="G475" i="3"/>
  <c r="E475" i="3"/>
  <c r="F474" i="3"/>
  <c r="E474" i="3"/>
  <c r="G474" i="3" s="1"/>
  <c r="G473" i="3"/>
  <c r="E473" i="3"/>
  <c r="G472" i="3"/>
  <c r="E472" i="3"/>
  <c r="G471" i="3"/>
  <c r="F471" i="3"/>
  <c r="E471" i="3"/>
  <c r="G470" i="3"/>
  <c r="E470" i="3"/>
  <c r="E469" i="3"/>
  <c r="F468" i="3"/>
  <c r="E468" i="3"/>
  <c r="G468" i="3" s="1"/>
  <c r="G467" i="3"/>
  <c r="E467" i="3"/>
  <c r="G466" i="3"/>
  <c r="E466" i="3"/>
  <c r="G465" i="3"/>
  <c r="F465" i="3"/>
  <c r="E465" i="3"/>
  <c r="G464" i="3"/>
  <c r="F464" i="3"/>
  <c r="E464" i="3"/>
  <c r="G463" i="3"/>
  <c r="F463" i="3"/>
  <c r="E463" i="3"/>
  <c r="F462" i="3"/>
  <c r="E462" i="3"/>
  <c r="G461" i="3"/>
  <c r="F461" i="3"/>
  <c r="E461" i="3"/>
  <c r="F460" i="3"/>
  <c r="E460" i="3"/>
  <c r="G459" i="3"/>
  <c r="F459" i="3"/>
  <c r="E459" i="3"/>
  <c r="G458" i="3"/>
  <c r="F458" i="3"/>
  <c r="E458" i="3"/>
  <c r="G457" i="3"/>
  <c r="F457" i="3"/>
  <c r="E457" i="3"/>
  <c r="G456" i="3"/>
  <c r="F456" i="3"/>
  <c r="E456" i="3"/>
  <c r="G455" i="3"/>
  <c r="F455" i="3"/>
  <c r="E455" i="3"/>
  <c r="F454" i="3"/>
  <c r="E454" i="3"/>
  <c r="G454" i="3" s="1"/>
  <c r="G453" i="3"/>
  <c r="F453" i="3"/>
  <c r="E453" i="3"/>
  <c r="G452" i="3"/>
  <c r="F452" i="3"/>
  <c r="E452" i="3"/>
  <c r="G451" i="3"/>
  <c r="F451" i="3"/>
  <c r="E451" i="3"/>
  <c r="G450" i="3"/>
  <c r="F450" i="3"/>
  <c r="E450" i="3"/>
  <c r="F449" i="3"/>
  <c r="E449" i="3"/>
  <c r="F448" i="3"/>
  <c r="E448" i="3"/>
  <c r="G448" i="3" s="1"/>
  <c r="G447" i="3"/>
  <c r="F447" i="3"/>
  <c r="E447" i="3"/>
  <c r="G446" i="3"/>
  <c r="F446" i="3"/>
  <c r="E446" i="3"/>
  <c r="G445" i="3"/>
  <c r="F445" i="3"/>
  <c r="E445" i="3"/>
  <c r="E444" i="3"/>
  <c r="G443" i="3"/>
  <c r="E443" i="3"/>
  <c r="G442" i="3"/>
  <c r="E442" i="3"/>
  <c r="G441" i="3"/>
  <c r="E441" i="3"/>
  <c r="G440" i="3"/>
  <c r="E440" i="3"/>
  <c r="E439" i="3"/>
  <c r="G438" i="3"/>
  <c r="E438" i="3"/>
  <c r="G437" i="3"/>
  <c r="E437" i="3"/>
  <c r="G436" i="3"/>
  <c r="E436" i="3"/>
  <c r="G435" i="3"/>
  <c r="E435" i="3"/>
  <c r="G434" i="3"/>
  <c r="E434" i="3"/>
  <c r="E433" i="3"/>
  <c r="G432" i="3"/>
  <c r="E432" i="3"/>
  <c r="G431" i="3"/>
  <c r="E431" i="3"/>
  <c r="G430" i="3"/>
  <c r="E430" i="3"/>
  <c r="G429" i="3"/>
  <c r="E429" i="3"/>
  <c r="G428" i="3"/>
  <c r="E428" i="3"/>
  <c r="G427" i="3"/>
  <c r="E427" i="3"/>
  <c r="G426" i="3"/>
  <c r="E426" i="3"/>
  <c r="G425" i="3"/>
  <c r="E425" i="3"/>
  <c r="G424" i="3"/>
  <c r="E424" i="3"/>
  <c r="G423" i="3"/>
  <c r="E423" i="3"/>
  <c r="G422" i="3"/>
  <c r="E422" i="3"/>
  <c r="G421" i="3"/>
  <c r="E421" i="3"/>
  <c r="G420" i="3"/>
  <c r="E420" i="3"/>
  <c r="G419" i="3"/>
  <c r="E419" i="3"/>
  <c r="G418" i="3"/>
  <c r="E418" i="3"/>
  <c r="G417" i="3"/>
  <c r="E417" i="3"/>
  <c r="G416" i="3"/>
  <c r="E416" i="3"/>
  <c r="E415" i="3"/>
  <c r="G414" i="3"/>
  <c r="E414" i="3"/>
  <c r="E413" i="3"/>
  <c r="E412" i="3"/>
  <c r="G411" i="3"/>
  <c r="E411" i="3"/>
  <c r="G410" i="3"/>
  <c r="E410" i="3"/>
  <c r="G409" i="3"/>
  <c r="E409" i="3"/>
  <c r="G408" i="3"/>
  <c r="E408" i="3"/>
  <c r="G407" i="3"/>
  <c r="E407" i="3"/>
  <c r="G406" i="3"/>
  <c r="F406" i="3"/>
  <c r="E406" i="3"/>
  <c r="G405" i="3"/>
  <c r="F405" i="3"/>
  <c r="E405" i="3"/>
  <c r="E404" i="3"/>
  <c r="G403" i="3"/>
  <c r="F403" i="3"/>
  <c r="E403" i="3"/>
  <c r="G402" i="3"/>
  <c r="F402" i="3"/>
  <c r="E402" i="3"/>
  <c r="G401" i="3"/>
  <c r="E401" i="3"/>
  <c r="G400" i="3"/>
  <c r="F400" i="3"/>
  <c r="E400" i="3"/>
  <c r="G399" i="3"/>
  <c r="F399" i="3"/>
  <c r="E399" i="3"/>
  <c r="G398" i="3"/>
  <c r="E398" i="3"/>
  <c r="G397" i="3"/>
  <c r="F397" i="3"/>
  <c r="E397" i="3"/>
  <c r="G396" i="3"/>
  <c r="F396" i="3"/>
  <c r="E396" i="3"/>
  <c r="E395" i="3"/>
  <c r="F394" i="3"/>
  <c r="E394" i="3"/>
  <c r="G394" i="3" s="1"/>
  <c r="G393" i="3"/>
  <c r="F393" i="3"/>
  <c r="E393" i="3"/>
  <c r="E392" i="3"/>
  <c r="G391" i="3"/>
  <c r="F391" i="3"/>
  <c r="E391" i="3"/>
  <c r="F390" i="3"/>
  <c r="E390" i="3"/>
  <c r="G389" i="3"/>
  <c r="F389" i="3"/>
  <c r="E389" i="3"/>
  <c r="F388" i="3"/>
  <c r="E388" i="3"/>
  <c r="G388" i="3" s="1"/>
  <c r="G387" i="3"/>
  <c r="F387" i="3"/>
  <c r="E387" i="3"/>
  <c r="G386" i="3"/>
  <c r="F386" i="3"/>
  <c r="E386" i="3"/>
  <c r="G385" i="3"/>
  <c r="F385" i="3"/>
  <c r="E385" i="3"/>
  <c r="G384" i="3"/>
  <c r="F384" i="3"/>
  <c r="E384" i="3"/>
  <c r="G383" i="3"/>
  <c r="F383" i="3"/>
  <c r="E383" i="3"/>
  <c r="G382" i="3"/>
  <c r="F382" i="3"/>
  <c r="E382" i="3"/>
  <c r="G381" i="3"/>
  <c r="F381" i="3"/>
  <c r="E381" i="3"/>
  <c r="G380" i="3"/>
  <c r="F380" i="3"/>
  <c r="E380" i="3"/>
  <c r="G379" i="3"/>
  <c r="F379" i="3"/>
  <c r="E379" i="3"/>
  <c r="G378" i="3"/>
  <c r="F378" i="3"/>
  <c r="E378" i="3"/>
  <c r="F377" i="3"/>
  <c r="E377" i="3"/>
  <c r="G377" i="3" s="1"/>
  <c r="G376" i="3"/>
  <c r="F376" i="3"/>
  <c r="E376" i="3"/>
  <c r="F375" i="3"/>
  <c r="E375" i="3"/>
  <c r="G375" i="3" s="1"/>
  <c r="G374" i="3"/>
  <c r="F374" i="3"/>
  <c r="E374" i="3"/>
  <c r="G373" i="3"/>
  <c r="F373" i="3"/>
  <c r="E373" i="3"/>
  <c r="F372" i="3"/>
  <c r="E372" i="3"/>
  <c r="G372" i="3" s="1"/>
  <c r="G371" i="3"/>
  <c r="F371" i="3"/>
  <c r="E371" i="3"/>
  <c r="G370" i="3"/>
  <c r="F370" i="3"/>
  <c r="E370" i="3"/>
  <c r="G369" i="3"/>
  <c r="F369" i="3"/>
  <c r="E369" i="3"/>
  <c r="F368" i="3"/>
  <c r="E368" i="3"/>
  <c r="G368" i="3" s="1"/>
  <c r="G367" i="3"/>
  <c r="F367" i="3"/>
  <c r="E367" i="3"/>
  <c r="G366" i="3"/>
  <c r="F366" i="3"/>
  <c r="E366" i="3"/>
  <c r="G365" i="3"/>
  <c r="F365" i="3"/>
  <c r="E365" i="3"/>
  <c r="G364" i="3"/>
  <c r="F364" i="3"/>
  <c r="E364" i="3"/>
  <c r="F363" i="3"/>
  <c r="E363" i="3"/>
  <c r="G362" i="3"/>
  <c r="F362" i="3"/>
  <c r="E362" i="3"/>
  <c r="G361" i="3"/>
  <c r="F361" i="3"/>
  <c r="E361" i="3"/>
  <c r="G360" i="3"/>
  <c r="F360" i="3"/>
  <c r="E360" i="3"/>
  <c r="G359" i="3"/>
  <c r="F359" i="3"/>
  <c r="E359" i="3"/>
  <c r="F358" i="3"/>
  <c r="E358" i="3"/>
  <c r="G358" i="3" s="1"/>
  <c r="F357" i="3"/>
  <c r="E357" i="3"/>
  <c r="F356" i="3"/>
  <c r="E356" i="3"/>
  <c r="G356" i="3" s="1"/>
  <c r="G355" i="3"/>
  <c r="F355" i="3"/>
  <c r="E355" i="3"/>
  <c r="G354" i="3"/>
  <c r="F354" i="3"/>
  <c r="E354" i="3"/>
  <c r="G353" i="3"/>
  <c r="F353" i="3"/>
  <c r="E353" i="3"/>
  <c r="G352" i="3"/>
  <c r="F352" i="3"/>
  <c r="E352" i="3"/>
  <c r="G351" i="3"/>
  <c r="F351" i="3"/>
  <c r="E351" i="3"/>
  <c r="F350" i="3"/>
  <c r="E350" i="3"/>
  <c r="G350" i="3" s="1"/>
  <c r="F349" i="3"/>
  <c r="E349" i="3"/>
  <c r="G348" i="3"/>
  <c r="F348" i="3"/>
  <c r="E348" i="3"/>
  <c r="G347" i="3"/>
  <c r="F347" i="3"/>
  <c r="E347" i="3"/>
  <c r="F346" i="3"/>
  <c r="E346" i="3"/>
  <c r="G345" i="3"/>
  <c r="F345" i="3"/>
  <c r="E345" i="3"/>
  <c r="G344" i="3"/>
  <c r="F344" i="3"/>
  <c r="E344" i="3"/>
  <c r="G343" i="3"/>
  <c r="F343" i="3"/>
  <c r="E343" i="3"/>
  <c r="G342" i="3"/>
  <c r="F342" i="3"/>
  <c r="E342" i="3"/>
  <c r="F341" i="3"/>
  <c r="E341" i="3"/>
  <c r="G341" i="3" s="1"/>
  <c r="G340" i="3"/>
  <c r="F340" i="3"/>
  <c r="E340" i="3"/>
  <c r="G339" i="3"/>
  <c r="F339" i="3"/>
  <c r="E339" i="3"/>
  <c r="G338" i="3"/>
  <c r="F338" i="3"/>
  <c r="E338" i="3"/>
  <c r="G337" i="3"/>
  <c r="F337" i="3"/>
  <c r="E337" i="3"/>
  <c r="G336" i="3"/>
  <c r="F336" i="3"/>
  <c r="E336" i="3"/>
  <c r="F335" i="3"/>
  <c r="E335" i="3"/>
  <c r="G334" i="3"/>
  <c r="F334" i="3"/>
  <c r="E334" i="3"/>
  <c r="G333" i="3"/>
  <c r="F333" i="3"/>
  <c r="E333" i="3"/>
  <c r="G332" i="3"/>
  <c r="F332" i="3"/>
  <c r="E332" i="3"/>
  <c r="G331" i="3"/>
  <c r="F331" i="3"/>
  <c r="E331" i="3"/>
  <c r="G330" i="3"/>
  <c r="F330" i="3"/>
  <c r="E330" i="3"/>
  <c r="F329" i="3"/>
  <c r="E329" i="3"/>
  <c r="G328" i="3"/>
  <c r="F328" i="3"/>
  <c r="E328" i="3"/>
  <c r="G327" i="3"/>
  <c r="F327" i="3"/>
  <c r="E327" i="3"/>
  <c r="G326" i="3"/>
  <c r="F326" i="3"/>
  <c r="E326" i="3"/>
  <c r="F325" i="3"/>
  <c r="E325" i="3"/>
  <c r="G324" i="3"/>
  <c r="F324" i="3"/>
  <c r="E324" i="3"/>
  <c r="G323" i="3"/>
  <c r="F323" i="3"/>
  <c r="E323" i="3"/>
  <c r="G322" i="3"/>
  <c r="F322" i="3"/>
  <c r="E322" i="3"/>
  <c r="G321" i="3"/>
  <c r="F321" i="3"/>
  <c r="E321" i="3"/>
  <c r="G320" i="3"/>
  <c r="F320" i="3"/>
  <c r="E320" i="3"/>
  <c r="G319" i="3"/>
  <c r="F319" i="3"/>
  <c r="E319" i="3"/>
  <c r="G318" i="3"/>
  <c r="F318" i="3"/>
  <c r="E318" i="3"/>
  <c r="G317" i="3"/>
  <c r="F317" i="3"/>
  <c r="E317" i="3"/>
  <c r="G316" i="3"/>
  <c r="F316" i="3"/>
  <c r="E316" i="3"/>
  <c r="F315" i="3"/>
  <c r="E315" i="3"/>
  <c r="F314" i="3"/>
  <c r="E314" i="3"/>
  <c r="G314" i="3" s="1"/>
  <c r="G313" i="3"/>
  <c r="F313" i="3"/>
  <c r="E313" i="3"/>
  <c r="G312" i="3"/>
  <c r="F312" i="3"/>
  <c r="E312" i="3"/>
  <c r="G311" i="3"/>
  <c r="F311" i="3"/>
  <c r="E311" i="3"/>
  <c r="F310" i="3"/>
  <c r="E310" i="3"/>
  <c r="G310" i="3" s="1"/>
  <c r="G309" i="3"/>
  <c r="F309" i="3"/>
  <c r="E309" i="3"/>
  <c r="E308" i="3"/>
  <c r="G307" i="3"/>
  <c r="F307" i="3"/>
  <c r="E307" i="3"/>
  <c r="F306" i="3"/>
  <c r="E306" i="3"/>
  <c r="G305" i="3"/>
  <c r="E305" i="3"/>
  <c r="F304" i="3"/>
  <c r="E304" i="3"/>
  <c r="G303" i="3"/>
  <c r="F303" i="3"/>
  <c r="E303" i="3"/>
  <c r="E302" i="3"/>
  <c r="G301" i="3"/>
  <c r="F301" i="3"/>
  <c r="E301" i="3"/>
  <c r="G300" i="3"/>
  <c r="E300" i="3"/>
  <c r="E299" i="3"/>
  <c r="F298" i="3"/>
  <c r="E298" i="3"/>
  <c r="E297" i="3"/>
  <c r="G296" i="3"/>
  <c r="E296" i="3"/>
  <c r="F295" i="3"/>
  <c r="E295" i="3"/>
  <c r="G295" i="3" s="1"/>
  <c r="G294" i="3"/>
  <c r="E294" i="3"/>
  <c r="G293" i="3"/>
  <c r="E293" i="3"/>
  <c r="G292" i="3"/>
  <c r="F292" i="3"/>
  <c r="E292" i="3"/>
  <c r="G291" i="3"/>
  <c r="E291" i="3"/>
  <c r="E290" i="3"/>
  <c r="E289" i="3"/>
  <c r="F288" i="3"/>
  <c r="E288" i="3"/>
  <c r="G287" i="3"/>
  <c r="E287" i="3"/>
  <c r="G286" i="3"/>
  <c r="E286" i="3"/>
  <c r="G285" i="3"/>
  <c r="F285" i="3"/>
  <c r="E285" i="3"/>
  <c r="E284" i="3"/>
  <c r="G283" i="3"/>
  <c r="E283" i="3"/>
  <c r="F282" i="3"/>
  <c r="E282" i="3"/>
  <c r="E281" i="3"/>
  <c r="G280" i="3"/>
  <c r="E280" i="3"/>
  <c r="G279" i="3"/>
  <c r="F279" i="3"/>
  <c r="E279" i="3"/>
  <c r="G278" i="3"/>
  <c r="E278" i="3"/>
  <c r="G277" i="3"/>
  <c r="E277" i="3"/>
  <c r="G276" i="3"/>
  <c r="F276" i="3"/>
  <c r="E276" i="3"/>
  <c r="E275" i="3"/>
  <c r="E274" i="3"/>
  <c r="F273" i="3"/>
  <c r="E273" i="3"/>
  <c r="G272" i="3"/>
  <c r="E272" i="3"/>
  <c r="G271" i="3"/>
  <c r="F271" i="3"/>
  <c r="E271" i="3"/>
  <c r="F270" i="3"/>
  <c r="E270" i="3"/>
  <c r="G269" i="3"/>
  <c r="E269" i="3"/>
  <c r="G268" i="3"/>
  <c r="F268" i="3"/>
  <c r="E268" i="3"/>
  <c r="G267" i="3"/>
  <c r="F267" i="3"/>
  <c r="E267" i="3"/>
  <c r="E266" i="3"/>
  <c r="G265" i="3"/>
  <c r="F265" i="3"/>
  <c r="E265" i="3"/>
  <c r="G264" i="3"/>
  <c r="F264" i="3"/>
  <c r="E264" i="3"/>
  <c r="G263" i="3"/>
  <c r="E263" i="3"/>
  <c r="G262" i="3"/>
  <c r="F262" i="3"/>
  <c r="E262" i="3"/>
  <c r="F261" i="3"/>
  <c r="E261" i="3"/>
  <c r="E260" i="3"/>
  <c r="F259" i="3"/>
  <c r="E259" i="3"/>
  <c r="G258" i="3"/>
  <c r="F258" i="3"/>
  <c r="E258" i="3"/>
  <c r="G257" i="3"/>
  <c r="E257" i="3"/>
  <c r="G256" i="3"/>
  <c r="F256" i="3"/>
  <c r="E256" i="3"/>
  <c r="G255" i="3"/>
  <c r="F255" i="3"/>
  <c r="E255" i="3"/>
  <c r="G254" i="3"/>
  <c r="E254" i="3"/>
  <c r="G253" i="3"/>
  <c r="F253" i="3"/>
  <c r="E253" i="3"/>
  <c r="G252" i="3"/>
  <c r="F252" i="3"/>
  <c r="E252" i="3"/>
  <c r="G251" i="3"/>
  <c r="E251" i="3"/>
  <c r="G250" i="3"/>
  <c r="F250" i="3"/>
  <c r="E250" i="3"/>
  <c r="F249" i="3"/>
  <c r="E249" i="3"/>
  <c r="G249" i="3" s="1"/>
  <c r="G248" i="3"/>
  <c r="E248" i="3"/>
  <c r="F247" i="3"/>
  <c r="E247" i="3"/>
  <c r="G247" i="3" s="1"/>
  <c r="F246" i="3"/>
  <c r="E246" i="3"/>
  <c r="E245" i="3"/>
  <c r="G244" i="3"/>
  <c r="F244" i="3"/>
  <c r="E244" i="3"/>
  <c r="F243" i="3"/>
  <c r="E243" i="3"/>
  <c r="E242" i="3"/>
  <c r="G241" i="3"/>
  <c r="F241" i="3"/>
  <c r="E241" i="3"/>
  <c r="G240" i="3"/>
  <c r="F240" i="3"/>
  <c r="E240" i="3"/>
  <c r="G239" i="3"/>
  <c r="E239" i="3"/>
  <c r="G238" i="3"/>
  <c r="F238" i="3"/>
  <c r="E238" i="3"/>
  <c r="G237" i="3"/>
  <c r="F237" i="3"/>
  <c r="E237" i="3"/>
  <c r="G236" i="3"/>
  <c r="F236" i="3"/>
  <c r="E236" i="3"/>
  <c r="F235" i="3"/>
  <c r="E235" i="3"/>
  <c r="G235" i="3" s="1"/>
  <c r="F234" i="3"/>
  <c r="E234" i="3"/>
  <c r="F233" i="3"/>
  <c r="E233" i="3"/>
  <c r="G233" i="3" s="1"/>
  <c r="G232" i="3"/>
  <c r="F232" i="3"/>
  <c r="E232" i="3"/>
  <c r="G231" i="3"/>
  <c r="F231" i="3"/>
  <c r="E231" i="3"/>
  <c r="G230" i="3"/>
  <c r="F230" i="3"/>
  <c r="E230" i="3"/>
  <c r="F229" i="3"/>
  <c r="E229" i="3"/>
  <c r="F228" i="3"/>
  <c r="E228" i="3"/>
  <c r="G228" i="3" s="1"/>
  <c r="G227" i="3"/>
  <c r="F227" i="3"/>
  <c r="E227" i="3"/>
  <c r="F226" i="3"/>
  <c r="E226" i="3"/>
  <c r="G225" i="3"/>
  <c r="F225" i="3"/>
  <c r="E225" i="3"/>
  <c r="G224" i="3"/>
  <c r="F224" i="3"/>
  <c r="E224" i="3"/>
  <c r="G223" i="3"/>
  <c r="F223" i="3"/>
  <c r="E223" i="3"/>
  <c r="F222" i="3"/>
  <c r="E222" i="3"/>
  <c r="G222" i="3" s="1"/>
  <c r="F221" i="3"/>
  <c r="E221" i="3"/>
  <c r="G220" i="3"/>
  <c r="F220" i="3"/>
  <c r="E220" i="3"/>
  <c r="G219" i="3"/>
  <c r="F219" i="3"/>
  <c r="E219" i="3"/>
  <c r="F218" i="3"/>
  <c r="E218" i="3"/>
  <c r="F217" i="3"/>
  <c r="E217" i="3"/>
  <c r="G217" i="3" s="1"/>
  <c r="F216" i="3"/>
  <c r="E216" i="3"/>
  <c r="F215" i="3"/>
  <c r="E215" i="3"/>
  <c r="G215" i="3" s="1"/>
  <c r="G214" i="3"/>
  <c r="F214" i="3"/>
  <c r="E214" i="3"/>
  <c r="G213" i="3"/>
  <c r="F213" i="3"/>
  <c r="E213" i="3"/>
  <c r="F212" i="3"/>
  <c r="E212" i="3"/>
  <c r="G212" i="3" s="1"/>
  <c r="G211" i="3"/>
  <c r="F211" i="3"/>
  <c r="E211" i="3"/>
  <c r="G210" i="3"/>
  <c r="F210" i="3"/>
  <c r="E210" i="3"/>
  <c r="G209" i="3"/>
  <c r="F209" i="3"/>
  <c r="E209" i="3"/>
  <c r="F208" i="3"/>
  <c r="E208" i="3"/>
  <c r="G208" i="3" s="1"/>
  <c r="G207" i="3"/>
  <c r="F207" i="3"/>
  <c r="E207" i="3"/>
  <c r="G206" i="3"/>
  <c r="F206" i="3"/>
  <c r="E206" i="3"/>
  <c r="G205" i="3"/>
  <c r="F205" i="3"/>
  <c r="E205" i="3"/>
  <c r="G204" i="3"/>
  <c r="F204" i="3"/>
  <c r="E204" i="3"/>
  <c r="G203" i="3"/>
  <c r="F203" i="3"/>
  <c r="E203" i="3"/>
  <c r="G202" i="3"/>
  <c r="F202" i="3"/>
  <c r="E202" i="3"/>
  <c r="G201" i="3"/>
  <c r="F201" i="3"/>
  <c r="E201" i="3"/>
  <c r="F200" i="3"/>
  <c r="E200" i="3"/>
  <c r="G199" i="3"/>
  <c r="F199" i="3"/>
  <c r="E199" i="3"/>
  <c r="G198" i="3"/>
  <c r="F198" i="3"/>
  <c r="E198" i="3"/>
  <c r="F197" i="3"/>
  <c r="E197" i="3"/>
  <c r="F196" i="3"/>
  <c r="E196" i="3"/>
  <c r="G196" i="3" s="1"/>
  <c r="F195" i="3"/>
  <c r="E195" i="3"/>
  <c r="F194" i="3"/>
  <c r="E194" i="3"/>
  <c r="G194" i="3" s="1"/>
  <c r="G193" i="3"/>
  <c r="F193" i="3"/>
  <c r="E193" i="3"/>
  <c r="F192" i="3"/>
  <c r="E192" i="3"/>
  <c r="F191" i="3"/>
  <c r="E191" i="3"/>
  <c r="G191" i="3" s="1"/>
  <c r="F190" i="3"/>
  <c r="E190" i="3"/>
  <c r="F189" i="3"/>
  <c r="E189" i="3"/>
  <c r="G189" i="3" s="1"/>
  <c r="F188" i="3"/>
  <c r="E188" i="3"/>
  <c r="F187" i="3"/>
  <c r="E187" i="3"/>
  <c r="G187" i="3" s="1"/>
  <c r="G186" i="3"/>
  <c r="F186" i="3"/>
  <c r="E186" i="3"/>
  <c r="G185" i="3"/>
  <c r="F185" i="3"/>
  <c r="E185" i="3"/>
  <c r="G184" i="3"/>
  <c r="F184" i="3"/>
  <c r="E184" i="3"/>
  <c r="F183" i="3"/>
  <c r="E183" i="3"/>
  <c r="G182" i="3"/>
  <c r="F182" i="3"/>
  <c r="E182" i="3"/>
  <c r="F181" i="3"/>
  <c r="E181" i="3"/>
  <c r="G181" i="3" s="1"/>
  <c r="F180" i="3"/>
  <c r="E180" i="3"/>
  <c r="G179" i="3"/>
  <c r="F179" i="3"/>
  <c r="E179" i="3"/>
  <c r="F178" i="3"/>
  <c r="E178" i="3"/>
  <c r="F177" i="3"/>
  <c r="E177" i="3"/>
  <c r="G177" i="3" s="1"/>
  <c r="F176" i="3"/>
  <c r="E176" i="3"/>
  <c r="F175" i="3"/>
  <c r="E175" i="3"/>
  <c r="G175" i="3" s="1"/>
  <c r="F174" i="3"/>
  <c r="E174" i="3"/>
  <c r="F173" i="3"/>
  <c r="E173" i="3"/>
  <c r="G173" i="3" s="1"/>
  <c r="G172" i="3"/>
  <c r="F172" i="3"/>
  <c r="E172" i="3"/>
  <c r="F171" i="3"/>
  <c r="E171" i="3"/>
  <c r="F170" i="3"/>
  <c r="E170" i="3"/>
  <c r="G170" i="3" s="1"/>
  <c r="F169" i="3"/>
  <c r="E169" i="3"/>
  <c r="F168" i="3"/>
  <c r="E168" i="3"/>
  <c r="G168" i="3" s="1"/>
  <c r="G167" i="3"/>
  <c r="F167" i="3"/>
  <c r="E167" i="3"/>
  <c r="F166" i="3"/>
  <c r="E166" i="3"/>
  <c r="G166" i="3" s="1"/>
  <c r="F165" i="3"/>
  <c r="E165" i="3"/>
  <c r="F164" i="3"/>
  <c r="E164" i="3"/>
  <c r="G164" i="3" s="1"/>
  <c r="F163" i="3"/>
  <c r="E163" i="3"/>
  <c r="F162" i="3"/>
  <c r="E162" i="3"/>
  <c r="G162" i="3" s="1"/>
  <c r="F161" i="3"/>
  <c r="E161" i="3"/>
  <c r="F160" i="3"/>
  <c r="E160" i="3"/>
  <c r="G160" i="3" s="1"/>
  <c r="F159" i="3"/>
  <c r="E159" i="3"/>
  <c r="G158" i="3"/>
  <c r="F158" i="3"/>
  <c r="E158" i="3"/>
  <c r="G157" i="3"/>
  <c r="F157" i="3"/>
  <c r="E157" i="3"/>
  <c r="F156" i="3"/>
  <c r="E156" i="3"/>
  <c r="F155" i="3"/>
  <c r="E155" i="3"/>
  <c r="G155" i="3" s="1"/>
  <c r="F154" i="3"/>
  <c r="E154" i="3"/>
  <c r="F153" i="3"/>
  <c r="E153" i="3"/>
  <c r="G153" i="3" s="1"/>
  <c r="F152" i="3"/>
  <c r="E152" i="3"/>
  <c r="G151" i="3"/>
  <c r="F151" i="3"/>
  <c r="E151" i="3"/>
  <c r="F150" i="3"/>
  <c r="E150" i="3"/>
  <c r="G150" i="3" s="1"/>
  <c r="F149" i="3"/>
  <c r="E149" i="3"/>
  <c r="F148" i="3"/>
  <c r="E148" i="3"/>
  <c r="G148" i="3" s="1"/>
  <c r="F147" i="3"/>
  <c r="E147" i="3"/>
  <c r="F146" i="3"/>
  <c r="E146" i="3"/>
  <c r="G146" i="3" s="1"/>
  <c r="F145" i="3"/>
  <c r="E145" i="3"/>
  <c r="F144" i="3"/>
  <c r="E144" i="3"/>
  <c r="G144" i="3" s="1"/>
  <c r="F143" i="3"/>
  <c r="E143" i="3"/>
  <c r="F142" i="3"/>
  <c r="E142" i="3"/>
  <c r="G142" i="3" s="1"/>
  <c r="F141" i="3"/>
  <c r="E141" i="3"/>
  <c r="G140" i="3"/>
  <c r="F140" i="3"/>
  <c r="E140" i="3"/>
  <c r="F139" i="3"/>
  <c r="E139" i="3"/>
  <c r="F138" i="3"/>
  <c r="E138" i="3"/>
  <c r="G138" i="3" s="1"/>
  <c r="F137" i="3"/>
  <c r="E137" i="3"/>
  <c r="G137" i="3" s="1"/>
  <c r="F136" i="3"/>
  <c r="E136" i="3"/>
  <c r="G136" i="3" s="1"/>
  <c r="F135" i="3"/>
  <c r="E135" i="3"/>
  <c r="G135" i="3" s="1"/>
  <c r="F134" i="3"/>
  <c r="E134" i="3"/>
  <c r="G134" i="3" s="1"/>
  <c r="G133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G121" i="3"/>
  <c r="F121" i="3"/>
  <c r="E121" i="3"/>
  <c r="F120" i="3"/>
  <c r="E120" i="3"/>
  <c r="G120" i="3" s="1"/>
  <c r="F119" i="3"/>
  <c r="E119" i="3"/>
  <c r="G119" i="3" s="1"/>
  <c r="F118" i="3"/>
  <c r="E118" i="3"/>
  <c r="G118" i="3" s="1"/>
  <c r="F117" i="3"/>
  <c r="E117" i="3"/>
  <c r="G117" i="3" s="1"/>
  <c r="F116" i="3"/>
  <c r="E116" i="3"/>
  <c r="G116" i="3" s="1"/>
  <c r="F115" i="3"/>
  <c r="E115" i="3"/>
  <c r="G115" i="3" s="1"/>
  <c r="F114" i="3"/>
  <c r="E114" i="3"/>
  <c r="G114" i="3" s="1"/>
  <c r="F113" i="3"/>
  <c r="E113" i="3"/>
  <c r="G113" i="3" s="1"/>
  <c r="F112" i="3"/>
  <c r="E112" i="3"/>
  <c r="G112" i="3" s="1"/>
  <c r="F111" i="3"/>
  <c r="E111" i="3"/>
  <c r="G111" i="3" s="1"/>
  <c r="F110" i="3"/>
  <c r="E110" i="3"/>
  <c r="G110" i="3" s="1"/>
  <c r="F109" i="3"/>
  <c r="E109" i="3"/>
  <c r="G109" i="3" s="1"/>
  <c r="F108" i="3"/>
  <c r="E108" i="3"/>
  <c r="G108" i="3" s="1"/>
  <c r="F107" i="3"/>
  <c r="E107" i="3"/>
  <c r="G107" i="3" s="1"/>
  <c r="F106" i="3"/>
  <c r="E106" i="3"/>
  <c r="G106" i="3" s="1"/>
  <c r="F105" i="3"/>
  <c r="E105" i="3"/>
  <c r="G105" i="3" s="1"/>
  <c r="F104" i="3"/>
  <c r="E104" i="3"/>
  <c r="G104" i="3" s="1"/>
  <c r="F103" i="3"/>
  <c r="E103" i="3"/>
  <c r="G103" i="3" s="1"/>
  <c r="F102" i="3"/>
  <c r="E102" i="3"/>
  <c r="G102" i="3" s="1"/>
  <c r="F101" i="3"/>
  <c r="E101" i="3"/>
  <c r="G101" i="3" s="1"/>
  <c r="F100" i="3"/>
  <c r="E100" i="3"/>
  <c r="G100" i="3" s="1"/>
  <c r="F99" i="3"/>
  <c r="E99" i="3"/>
  <c r="G99" i="3" s="1"/>
  <c r="F98" i="3"/>
  <c r="E98" i="3"/>
  <c r="G98" i="3" s="1"/>
  <c r="F97" i="3"/>
  <c r="E97" i="3"/>
  <c r="G97" i="3" s="1"/>
  <c r="F96" i="3"/>
  <c r="E96" i="3"/>
  <c r="G96" i="3" s="1"/>
  <c r="E95" i="3"/>
  <c r="F94" i="3"/>
  <c r="E94" i="3"/>
  <c r="G94" i="3" s="1"/>
  <c r="F93" i="3"/>
  <c r="E93" i="3"/>
  <c r="G93" i="3" s="1"/>
  <c r="E92" i="3"/>
  <c r="F91" i="3"/>
  <c r="E91" i="3"/>
  <c r="G91" i="3" s="1"/>
  <c r="F90" i="3"/>
  <c r="E90" i="3"/>
  <c r="G90" i="3" s="1"/>
  <c r="F89" i="3"/>
  <c r="E89" i="3"/>
  <c r="G89" i="3" s="1"/>
  <c r="F88" i="3"/>
  <c r="E88" i="3"/>
  <c r="G88" i="3" s="1"/>
  <c r="E87" i="3"/>
  <c r="F86" i="3"/>
  <c r="E86" i="3"/>
  <c r="G86" i="3" s="1"/>
  <c r="F85" i="3"/>
  <c r="E85" i="3"/>
  <c r="G85" i="3" s="1"/>
  <c r="E84" i="3"/>
  <c r="F83" i="3"/>
  <c r="E83" i="3"/>
  <c r="G83" i="3" s="1"/>
  <c r="G82" i="3"/>
  <c r="F82" i="3"/>
  <c r="E82" i="3"/>
  <c r="E81" i="3"/>
  <c r="F80" i="3"/>
  <c r="E80" i="3"/>
  <c r="F79" i="3"/>
  <c r="E79" i="3"/>
  <c r="E78" i="3"/>
  <c r="F77" i="3"/>
  <c r="E77" i="3"/>
  <c r="F76" i="3"/>
  <c r="E76" i="3"/>
  <c r="E75" i="3"/>
  <c r="F74" i="3"/>
  <c r="E74" i="3"/>
  <c r="F73" i="3"/>
  <c r="E73" i="3"/>
  <c r="E72" i="3"/>
  <c r="F71" i="3"/>
  <c r="E71" i="3"/>
  <c r="F70" i="3"/>
  <c r="E70" i="3"/>
  <c r="E69" i="3"/>
  <c r="F68" i="3"/>
  <c r="E68" i="3"/>
  <c r="F67" i="3"/>
  <c r="E67" i="3"/>
  <c r="E66" i="3"/>
  <c r="F65" i="3"/>
  <c r="E65" i="3"/>
  <c r="F64" i="3"/>
  <c r="E64" i="3"/>
  <c r="E63" i="3"/>
  <c r="F62" i="3"/>
  <c r="E62" i="3"/>
  <c r="F61" i="3"/>
  <c r="E61" i="3"/>
  <c r="E60" i="3"/>
  <c r="F59" i="3"/>
  <c r="E59" i="3"/>
  <c r="F58" i="3"/>
  <c r="E58" i="3"/>
  <c r="E57" i="3"/>
  <c r="F56" i="3"/>
  <c r="E56" i="3"/>
  <c r="F55" i="3"/>
  <c r="E55" i="3"/>
  <c r="E54" i="3"/>
  <c r="F53" i="3"/>
  <c r="E53" i="3"/>
  <c r="F52" i="3"/>
  <c r="E52" i="3"/>
  <c r="E51" i="3"/>
  <c r="F50" i="3"/>
  <c r="E50" i="3"/>
  <c r="F49" i="3"/>
  <c r="E49" i="3"/>
  <c r="E48" i="3"/>
  <c r="F47" i="3"/>
  <c r="E47" i="3"/>
  <c r="F46" i="3"/>
  <c r="E46" i="3"/>
  <c r="E45" i="3"/>
  <c r="F44" i="3"/>
  <c r="E44" i="3"/>
  <c r="F43" i="3"/>
  <c r="E43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G21" i="3"/>
  <c r="F21" i="3"/>
  <c r="E21" i="3"/>
  <c r="F20" i="3"/>
  <c r="G20" i="3" s="1"/>
  <c r="E20" i="3"/>
  <c r="F19" i="3"/>
  <c r="E19" i="3"/>
  <c r="G19" i="3" s="1"/>
  <c r="F18" i="3"/>
  <c r="E18" i="3"/>
  <c r="G18" i="3" s="1"/>
  <c r="G17" i="3"/>
  <c r="F17" i="3"/>
  <c r="E17" i="3"/>
  <c r="F16" i="3"/>
  <c r="G16" i="3" s="1"/>
  <c r="E16" i="3"/>
  <c r="F15" i="3"/>
  <c r="E15" i="3"/>
  <c r="G15" i="3" s="1"/>
  <c r="F14" i="3"/>
  <c r="E14" i="3"/>
  <c r="G14" i="3" s="1"/>
  <c r="G13" i="3"/>
  <c r="F13" i="3"/>
  <c r="E13" i="3"/>
  <c r="F12" i="3"/>
  <c r="G12" i="3" s="1"/>
  <c r="E12" i="3"/>
  <c r="F11" i="3"/>
  <c r="E11" i="3"/>
  <c r="G11" i="3" s="1"/>
  <c r="F10" i="3"/>
  <c r="E10" i="3"/>
  <c r="G10" i="3" s="1"/>
  <c r="G9" i="3"/>
  <c r="F9" i="3"/>
  <c r="E9" i="3"/>
  <c r="F8" i="3"/>
  <c r="G8" i="3" s="1"/>
  <c r="E8" i="3"/>
  <c r="F7" i="3"/>
  <c r="E7" i="3"/>
  <c r="G7" i="3" s="1"/>
  <c r="E6" i="3"/>
  <c r="E5" i="3"/>
  <c r="E4" i="3"/>
  <c r="E3" i="3"/>
  <c r="E2" i="3"/>
  <c r="E44" i="2"/>
  <c r="E43" i="2"/>
  <c r="E42" i="2"/>
  <c r="E41" i="2"/>
  <c r="B37" i="2"/>
  <c r="B36" i="2"/>
  <c r="B35" i="2"/>
  <c r="B34" i="2"/>
  <c r="B33" i="2"/>
  <c r="B30" i="2"/>
  <c r="B29" i="2"/>
  <c r="B28" i="2"/>
  <c r="B21" i="2"/>
  <c r="B20" i="2"/>
  <c r="C19" i="2"/>
  <c r="E19" i="2" s="1"/>
  <c r="B19" i="2"/>
  <c r="E18" i="2"/>
  <c r="C18" i="2"/>
  <c r="B18" i="2"/>
  <c r="C17" i="2"/>
  <c r="E17" i="2" s="1"/>
  <c r="B17" i="2"/>
  <c r="C16" i="2"/>
  <c r="E16" i="2" s="1"/>
  <c r="B16" i="2"/>
  <c r="C15" i="2"/>
  <c r="B15" i="2"/>
  <c r="E14" i="2"/>
  <c r="C14" i="2"/>
  <c r="B14" i="2"/>
  <c r="C13" i="2"/>
  <c r="E13" i="2" s="1"/>
  <c r="B13" i="2"/>
  <c r="B9" i="2"/>
  <c r="B6" i="2"/>
  <c r="B7" i="2" s="1"/>
  <c r="B5" i="2"/>
  <c r="E15" i="2" s="1"/>
  <c r="G309" i="5" l="1"/>
  <c r="H309" i="5"/>
  <c r="G308" i="5"/>
  <c r="H308" i="5"/>
  <c r="G307" i="5"/>
  <c r="H307" i="5"/>
  <c r="G306" i="5"/>
  <c r="H306" i="5"/>
  <c r="H305" i="5"/>
  <c r="G305" i="5"/>
  <c r="G304" i="5"/>
  <c r="H304" i="5"/>
  <c r="H303" i="5"/>
  <c r="G303" i="5"/>
  <c r="G302" i="5"/>
  <c r="H302" i="5"/>
  <c r="G301" i="5"/>
  <c r="H301" i="5"/>
  <c r="G300" i="5"/>
  <c r="H300" i="5"/>
  <c r="H299" i="5"/>
  <c r="G299" i="5"/>
  <c r="H298" i="5"/>
  <c r="G298" i="5"/>
  <c r="H297" i="5"/>
  <c r="G297" i="5"/>
  <c r="H296" i="5"/>
  <c r="G296" i="5"/>
  <c r="G295" i="5"/>
  <c r="H295" i="5"/>
  <c r="H294" i="5"/>
  <c r="G294" i="5"/>
  <c r="G293" i="5"/>
  <c r="H293" i="5"/>
  <c r="H292" i="5"/>
  <c r="G292" i="5"/>
  <c r="G291" i="5"/>
  <c r="H291" i="5"/>
  <c r="H290" i="5"/>
  <c r="G290" i="5"/>
  <c r="H289" i="5"/>
  <c r="G289" i="5"/>
  <c r="H288" i="5"/>
  <c r="G288" i="5"/>
  <c r="H287" i="5"/>
  <c r="G287" i="5"/>
  <c r="G286" i="5"/>
  <c r="H286" i="5"/>
  <c r="G285" i="5"/>
  <c r="H285" i="5"/>
  <c r="H284" i="5"/>
  <c r="G284" i="5"/>
  <c r="H283" i="5"/>
  <c r="G283" i="5"/>
  <c r="G282" i="5"/>
  <c r="H282" i="5"/>
  <c r="H281" i="5"/>
  <c r="G281" i="5"/>
  <c r="G280" i="5"/>
  <c r="H280" i="5"/>
  <c r="H279" i="5"/>
  <c r="G279" i="5"/>
  <c r="G278" i="5"/>
  <c r="H278" i="5"/>
  <c r="G277" i="5"/>
  <c r="H277" i="5"/>
  <c r="H276" i="5"/>
  <c r="G276" i="5"/>
  <c r="H275" i="5"/>
  <c r="G275" i="5"/>
  <c r="H274" i="5"/>
  <c r="G274" i="5"/>
  <c r="G273" i="5"/>
  <c r="H273" i="5"/>
  <c r="G272" i="5"/>
  <c r="H272" i="5"/>
  <c r="G271" i="5"/>
  <c r="H271" i="5"/>
  <c r="G270" i="5"/>
  <c r="H270" i="5"/>
  <c r="H269" i="5"/>
  <c r="G269" i="5"/>
  <c r="H268" i="5"/>
  <c r="G268" i="5"/>
  <c r="G267" i="5"/>
  <c r="H267" i="5"/>
  <c r="H266" i="5"/>
  <c r="G266" i="5"/>
  <c r="H265" i="5"/>
  <c r="G265" i="5"/>
  <c r="H264" i="5"/>
  <c r="G264" i="5"/>
  <c r="H263" i="5"/>
  <c r="G263" i="5"/>
  <c r="G262" i="5"/>
  <c r="H262" i="5"/>
  <c r="G261" i="5"/>
  <c r="H261" i="5"/>
  <c r="G260" i="5"/>
  <c r="H260" i="5"/>
  <c r="H259" i="5"/>
  <c r="G259" i="5"/>
  <c r="H258" i="5"/>
  <c r="G258" i="5"/>
  <c r="H257" i="5"/>
  <c r="G257" i="5"/>
  <c r="H256" i="5"/>
  <c r="G256" i="5"/>
  <c r="G255" i="5"/>
  <c r="H255" i="5"/>
  <c r="H254" i="5"/>
  <c r="G254" i="5"/>
  <c r="H253" i="5"/>
  <c r="G253" i="5"/>
  <c r="H252" i="5"/>
  <c r="G252" i="5"/>
  <c r="H251" i="5"/>
  <c r="G251" i="5"/>
  <c r="G250" i="5"/>
  <c r="H250" i="5"/>
  <c r="G249" i="5"/>
  <c r="H249" i="5"/>
  <c r="H248" i="5"/>
  <c r="G248" i="5"/>
  <c r="G247" i="5"/>
  <c r="H247" i="5"/>
  <c r="H246" i="5"/>
  <c r="G246" i="5"/>
  <c r="G245" i="5"/>
  <c r="H245" i="5"/>
  <c r="G244" i="5"/>
  <c r="H244" i="5"/>
  <c r="G243" i="5"/>
  <c r="H243" i="5"/>
  <c r="G242" i="5"/>
  <c r="H242" i="5"/>
  <c r="H241" i="5"/>
  <c r="G241" i="5"/>
  <c r="H240" i="5"/>
  <c r="G240" i="5"/>
  <c r="G239" i="5"/>
  <c r="H239" i="5"/>
  <c r="G238" i="5"/>
  <c r="H238" i="5"/>
  <c r="G237" i="5"/>
  <c r="H237" i="5"/>
  <c r="H236" i="5"/>
  <c r="G236" i="5"/>
  <c r="G235" i="5"/>
  <c r="H235" i="5"/>
  <c r="H234" i="5"/>
  <c r="G234" i="5"/>
  <c r="G233" i="5"/>
  <c r="H233" i="5"/>
  <c r="H232" i="5"/>
  <c r="G232" i="5"/>
  <c r="H231" i="5"/>
  <c r="G231" i="5"/>
  <c r="G230" i="5"/>
  <c r="H230" i="5"/>
  <c r="H229" i="5"/>
  <c r="G229" i="5"/>
  <c r="H228" i="5"/>
  <c r="G228" i="5"/>
  <c r="G227" i="5"/>
  <c r="H227" i="5"/>
  <c r="H226" i="5"/>
  <c r="G226" i="5"/>
  <c r="G225" i="5"/>
  <c r="H225" i="5"/>
  <c r="H224" i="5"/>
  <c r="G224" i="5"/>
  <c r="G223" i="5"/>
  <c r="H223" i="5"/>
  <c r="G222" i="5"/>
  <c r="H222" i="5"/>
  <c r="G221" i="5"/>
  <c r="H221" i="5"/>
  <c r="H220" i="5"/>
  <c r="G220" i="5"/>
  <c r="H219" i="5"/>
  <c r="G219" i="5"/>
  <c r="G218" i="5"/>
  <c r="H218" i="5"/>
  <c r="H217" i="5"/>
  <c r="G217" i="5"/>
  <c r="G216" i="5"/>
  <c r="H216" i="5"/>
  <c r="G215" i="5"/>
  <c r="H215" i="5"/>
  <c r="G214" i="5"/>
  <c r="H214" i="5"/>
  <c r="H213" i="5"/>
  <c r="G213" i="5"/>
  <c r="H212" i="5"/>
  <c r="G212" i="5"/>
  <c r="G211" i="5"/>
  <c r="H211" i="5"/>
  <c r="H210" i="5"/>
  <c r="G210" i="5"/>
  <c r="H209" i="5"/>
  <c r="G209" i="5"/>
  <c r="G208" i="5"/>
  <c r="H208" i="5"/>
  <c r="G207" i="5"/>
  <c r="H207" i="5"/>
  <c r="H206" i="5"/>
  <c r="G206" i="5"/>
  <c r="H205" i="5"/>
  <c r="G205" i="5"/>
  <c r="H204" i="5"/>
  <c r="G204" i="5"/>
  <c r="G203" i="5"/>
  <c r="H203" i="5"/>
  <c r="G202" i="5"/>
  <c r="H202" i="5"/>
  <c r="H201" i="5"/>
  <c r="G201" i="5"/>
  <c r="H200" i="5"/>
  <c r="G200" i="5"/>
  <c r="H199" i="5"/>
  <c r="G199" i="5"/>
  <c r="G198" i="5"/>
  <c r="H198" i="5"/>
  <c r="G197" i="5"/>
  <c r="H197" i="5"/>
  <c r="G196" i="5"/>
  <c r="H196" i="5"/>
  <c r="H195" i="5"/>
  <c r="G195" i="5"/>
  <c r="H194" i="5"/>
  <c r="G194" i="5"/>
  <c r="H193" i="5"/>
  <c r="G193" i="5"/>
  <c r="H192" i="5"/>
  <c r="G192" i="5"/>
  <c r="G191" i="5"/>
  <c r="H191" i="5"/>
  <c r="G190" i="5"/>
  <c r="H190" i="5"/>
  <c r="G189" i="5"/>
  <c r="H189" i="5"/>
  <c r="G188" i="5"/>
  <c r="H188" i="5"/>
  <c r="G187" i="5"/>
  <c r="H187" i="5"/>
  <c r="G186" i="5"/>
  <c r="H186" i="5"/>
  <c r="H185" i="5"/>
  <c r="G185" i="5"/>
  <c r="H184" i="5"/>
  <c r="G184" i="5"/>
  <c r="G183" i="5"/>
  <c r="H183" i="5"/>
  <c r="H182" i="5"/>
  <c r="G182" i="5"/>
  <c r="H181" i="5"/>
  <c r="G181" i="5"/>
  <c r="G180" i="5"/>
  <c r="H180" i="5"/>
  <c r="H179" i="5"/>
  <c r="G179" i="5"/>
  <c r="H178" i="5"/>
  <c r="G178" i="5"/>
  <c r="H177" i="5"/>
  <c r="G177" i="5"/>
  <c r="G176" i="5"/>
  <c r="H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G167" i="5"/>
  <c r="H167" i="5"/>
  <c r="H166" i="5"/>
  <c r="G166" i="5"/>
  <c r="H165" i="5"/>
  <c r="G165" i="5"/>
  <c r="G164" i="5"/>
  <c r="H164" i="5"/>
  <c r="H163" i="5"/>
  <c r="G163" i="5"/>
  <c r="G162" i="5"/>
  <c r="H162" i="5"/>
  <c r="G161" i="5"/>
  <c r="H161" i="5"/>
  <c r="G160" i="5"/>
  <c r="H160" i="5"/>
  <c r="G159" i="5"/>
  <c r="H159" i="5"/>
  <c r="G158" i="5"/>
  <c r="H158" i="5"/>
  <c r="H157" i="5"/>
  <c r="G157" i="5"/>
  <c r="H156" i="5"/>
  <c r="G156" i="5"/>
  <c r="H155" i="5"/>
  <c r="G155" i="5"/>
  <c r="G154" i="5"/>
  <c r="H154" i="5"/>
  <c r="G153" i="5"/>
  <c r="H153" i="5"/>
  <c r="G152" i="5"/>
  <c r="H152" i="5"/>
  <c r="H151" i="5"/>
  <c r="G151" i="5"/>
  <c r="H150" i="5"/>
  <c r="G150" i="5"/>
  <c r="H149" i="5"/>
  <c r="G149" i="5"/>
  <c r="H148" i="5"/>
  <c r="G148" i="5"/>
  <c r="H147" i="5"/>
  <c r="G147" i="5"/>
  <c r="G146" i="5"/>
  <c r="H146" i="5"/>
  <c r="H145" i="5"/>
  <c r="G145" i="5"/>
  <c r="H144" i="5"/>
  <c r="G144" i="5"/>
  <c r="G143" i="5"/>
  <c r="H143" i="5"/>
  <c r="G142" i="5"/>
  <c r="H142" i="5"/>
  <c r="G141" i="5"/>
  <c r="H141" i="5"/>
  <c r="H140" i="5"/>
  <c r="G140" i="5"/>
  <c r="H139" i="5"/>
  <c r="G139" i="5"/>
  <c r="H138" i="5"/>
  <c r="G138" i="5"/>
  <c r="G137" i="5"/>
  <c r="H137" i="5"/>
  <c r="G136" i="5"/>
  <c r="H136" i="5"/>
  <c r="G135" i="5"/>
  <c r="H135" i="5"/>
  <c r="G134" i="5"/>
  <c r="H134" i="5"/>
  <c r="H133" i="5"/>
  <c r="G133" i="5"/>
  <c r="G132" i="5"/>
  <c r="H132" i="5"/>
  <c r="H131" i="5"/>
  <c r="G131" i="5"/>
  <c r="H130" i="5"/>
  <c r="G130" i="5"/>
  <c r="H129" i="5"/>
  <c r="G129" i="5"/>
  <c r="H128" i="5"/>
  <c r="G128" i="5"/>
  <c r="G127" i="5"/>
  <c r="H127" i="5"/>
  <c r="H126" i="5"/>
  <c r="G126" i="5"/>
  <c r="G125" i="5"/>
  <c r="H125" i="5"/>
  <c r="G124" i="5"/>
  <c r="H124" i="5"/>
  <c r="H123" i="5"/>
  <c r="G123" i="5"/>
  <c r="G122" i="5"/>
  <c r="H122" i="5"/>
  <c r="H121" i="5"/>
  <c r="G121" i="5"/>
  <c r="G120" i="5"/>
  <c r="H120" i="5"/>
  <c r="G119" i="5"/>
  <c r="H119" i="5"/>
  <c r="H118" i="5"/>
  <c r="G118" i="5"/>
  <c r="G117" i="5"/>
  <c r="H117" i="5"/>
  <c r="G116" i="5"/>
  <c r="H116" i="5"/>
  <c r="H115" i="5"/>
  <c r="G115" i="5"/>
  <c r="G114" i="5"/>
  <c r="H114" i="5"/>
  <c r="G113" i="5"/>
  <c r="H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G104" i="5"/>
  <c r="H104" i="5"/>
  <c r="G103" i="5"/>
  <c r="H103" i="5"/>
  <c r="G102" i="5"/>
  <c r="H102" i="5"/>
  <c r="G101" i="5"/>
  <c r="H101" i="5"/>
  <c r="G100" i="5"/>
  <c r="H100" i="5"/>
  <c r="G99" i="5"/>
  <c r="H99" i="5"/>
  <c r="H98" i="5"/>
  <c r="G98" i="5"/>
  <c r="H97" i="5"/>
  <c r="G97" i="5"/>
  <c r="G96" i="5"/>
  <c r="H96" i="5"/>
  <c r="H95" i="5"/>
  <c r="G95" i="5"/>
  <c r="G94" i="5"/>
  <c r="H94" i="5"/>
  <c r="G93" i="5"/>
  <c r="H93" i="5"/>
  <c r="G92" i="5"/>
  <c r="H92" i="5"/>
  <c r="G91" i="5"/>
  <c r="H91" i="5"/>
  <c r="H90" i="5"/>
  <c r="G90" i="5"/>
  <c r="G89" i="5"/>
  <c r="H89" i="5"/>
  <c r="H88" i="5"/>
  <c r="G88" i="5"/>
  <c r="G87" i="5"/>
  <c r="H87" i="5"/>
  <c r="G86" i="5"/>
  <c r="H86" i="5"/>
  <c r="H85" i="5"/>
  <c r="G85" i="5"/>
  <c r="H84" i="5"/>
  <c r="G84" i="5"/>
  <c r="G83" i="5"/>
  <c r="H83" i="5"/>
  <c r="G82" i="5"/>
  <c r="H82" i="5"/>
  <c r="H81" i="5"/>
  <c r="G81" i="5"/>
  <c r="H80" i="5"/>
  <c r="G80" i="5"/>
  <c r="H79" i="5"/>
  <c r="G79" i="5"/>
  <c r="G78" i="5"/>
  <c r="H78" i="5"/>
  <c r="H77" i="5"/>
  <c r="G77" i="5"/>
  <c r="H76" i="5"/>
  <c r="G76" i="5"/>
  <c r="H75" i="5"/>
  <c r="G75" i="5"/>
  <c r="G74" i="5"/>
  <c r="H74" i="5"/>
  <c r="G73" i="5"/>
  <c r="H73" i="5"/>
  <c r="H72" i="5"/>
  <c r="G72" i="5"/>
  <c r="H71" i="5"/>
  <c r="G71" i="5"/>
  <c r="H70" i="5"/>
  <c r="G70" i="5"/>
  <c r="G69" i="5"/>
  <c r="H69" i="5"/>
  <c r="H68" i="5"/>
  <c r="G68" i="5"/>
  <c r="G67" i="5"/>
  <c r="H67" i="5"/>
  <c r="G66" i="5"/>
  <c r="H66" i="5"/>
  <c r="H65" i="5"/>
  <c r="G65" i="5"/>
  <c r="G64" i="5"/>
  <c r="H64" i="5"/>
  <c r="H63" i="5"/>
  <c r="G63" i="5"/>
  <c r="G62" i="5"/>
  <c r="H62" i="5"/>
  <c r="H61" i="5"/>
  <c r="G61" i="5"/>
  <c r="G60" i="5"/>
  <c r="H60" i="5"/>
  <c r="G59" i="5"/>
  <c r="H59" i="5"/>
  <c r="H58" i="5"/>
  <c r="G58" i="5"/>
  <c r="H57" i="5"/>
  <c r="G57" i="5"/>
  <c r="H56" i="5"/>
  <c r="G56" i="5"/>
  <c r="G55" i="5"/>
  <c r="H55" i="5"/>
  <c r="H54" i="5"/>
  <c r="G54" i="5"/>
  <c r="G53" i="5"/>
  <c r="H53" i="5"/>
  <c r="H52" i="5"/>
  <c r="G52" i="5"/>
  <c r="G51" i="5"/>
  <c r="H51" i="5"/>
  <c r="G50" i="5"/>
  <c r="H50" i="5"/>
  <c r="H49" i="5"/>
  <c r="G49" i="5"/>
  <c r="H48" i="5"/>
  <c r="G48" i="5"/>
  <c r="G47" i="5"/>
  <c r="H47" i="5"/>
  <c r="H46" i="5"/>
  <c r="G46" i="5"/>
  <c r="G45" i="5"/>
  <c r="H45" i="5"/>
  <c r="G44" i="5"/>
  <c r="H44" i="5"/>
  <c r="G43" i="5"/>
  <c r="H43" i="5"/>
  <c r="G42" i="5"/>
  <c r="H42" i="5"/>
  <c r="H41" i="5"/>
  <c r="G41" i="5"/>
  <c r="G40" i="5"/>
  <c r="H40" i="5"/>
  <c r="H39" i="5"/>
  <c r="G39" i="5"/>
  <c r="H38" i="5"/>
  <c r="G38" i="5"/>
  <c r="G37" i="5"/>
  <c r="H37" i="5"/>
  <c r="G36" i="5"/>
  <c r="H36" i="5"/>
  <c r="G35" i="5"/>
  <c r="H35" i="5"/>
  <c r="G34" i="5"/>
  <c r="H34" i="5"/>
  <c r="H33" i="5"/>
  <c r="G33" i="5"/>
  <c r="H32" i="5"/>
  <c r="G32" i="5"/>
  <c r="H31" i="5"/>
  <c r="G31" i="5"/>
  <c r="G30" i="5"/>
  <c r="H30" i="5"/>
  <c r="H29" i="5"/>
  <c r="G29" i="5"/>
  <c r="H28" i="5"/>
  <c r="G28" i="5"/>
  <c r="G27" i="5"/>
  <c r="H27" i="5"/>
  <c r="G26" i="5"/>
  <c r="H26" i="5"/>
  <c r="H25" i="5"/>
  <c r="G25" i="5"/>
  <c r="H24" i="5"/>
  <c r="G24" i="5"/>
  <c r="H23" i="5"/>
  <c r="G23" i="5"/>
  <c r="H22" i="5"/>
  <c r="G22" i="5"/>
  <c r="G21" i="5"/>
  <c r="H21" i="5"/>
  <c r="H20" i="5"/>
  <c r="G20" i="5"/>
  <c r="G19" i="5"/>
  <c r="H19" i="5"/>
  <c r="G18" i="5"/>
  <c r="H18" i="5"/>
  <c r="G17" i="5"/>
  <c r="H17" i="5"/>
  <c r="H16" i="5"/>
  <c r="G16" i="5"/>
  <c r="H15" i="5"/>
  <c r="G15" i="5"/>
  <c r="H14" i="5"/>
  <c r="G14" i="5"/>
  <c r="H13" i="5"/>
  <c r="G13" i="5"/>
  <c r="H12" i="5"/>
  <c r="G12" i="5"/>
  <c r="G11" i="5"/>
  <c r="H11" i="5"/>
  <c r="H10" i="5"/>
  <c r="G10" i="5"/>
  <c r="H9" i="5"/>
  <c r="G9" i="5"/>
  <c r="G8" i="5"/>
  <c r="H8" i="5"/>
  <c r="H7" i="5"/>
  <c r="G7" i="5"/>
  <c r="G6" i="5"/>
  <c r="H6" i="5"/>
  <c r="G5" i="5"/>
  <c r="H5" i="5"/>
  <c r="H4" i="5"/>
  <c r="G4" i="5"/>
  <c r="G3" i="5"/>
  <c r="H3" i="5"/>
  <c r="B8" i="2"/>
  <c r="G22" i="3"/>
  <c r="G24" i="3"/>
  <c r="G26" i="3"/>
  <c r="G28" i="3"/>
  <c r="G30" i="3"/>
  <c r="G32" i="3"/>
  <c r="G34" i="3"/>
  <c r="G36" i="3"/>
  <c r="G38" i="3"/>
  <c r="G40" i="3"/>
  <c r="G44" i="3"/>
  <c r="G46" i="3"/>
  <c r="G50" i="3"/>
  <c r="G52" i="3"/>
  <c r="G56" i="3"/>
  <c r="G58" i="3"/>
  <c r="G62" i="3"/>
  <c r="G64" i="3"/>
  <c r="G68" i="3"/>
  <c r="G70" i="3"/>
  <c r="G74" i="3"/>
  <c r="G76" i="3"/>
  <c r="G80" i="3"/>
  <c r="G123" i="3"/>
  <c r="G125" i="3"/>
  <c r="G127" i="3"/>
  <c r="G129" i="3"/>
  <c r="G131" i="3"/>
  <c r="M2" i="4"/>
  <c r="M4" i="4"/>
  <c r="F4" i="3" s="1"/>
  <c r="G4" i="3" s="1"/>
  <c r="M6" i="4"/>
  <c r="F6" i="3" s="1"/>
  <c r="G6" i="3" s="1"/>
  <c r="G139" i="3"/>
  <c r="G152" i="3"/>
  <c r="G154" i="3"/>
  <c r="G156" i="3"/>
  <c r="G159" i="3"/>
  <c r="G161" i="3"/>
  <c r="G163" i="3"/>
  <c r="G165" i="3"/>
  <c r="G174" i="3"/>
  <c r="G176" i="3"/>
  <c r="G178" i="3"/>
  <c r="G183" i="3"/>
  <c r="G195" i="3"/>
  <c r="G197" i="3"/>
  <c r="G200" i="3"/>
  <c r="G216" i="3"/>
  <c r="G218" i="3"/>
  <c r="G221" i="3"/>
  <c r="G229" i="3"/>
  <c r="G246" i="3"/>
  <c r="G259" i="3"/>
  <c r="G261" i="3"/>
  <c r="G282" i="3"/>
  <c r="G288" i="3"/>
  <c r="G304" i="3"/>
  <c r="G315" i="3"/>
  <c r="G329" i="3"/>
  <c r="G346" i="3"/>
  <c r="G349" i="3"/>
  <c r="G390" i="3"/>
  <c r="G460" i="3"/>
  <c r="G486" i="3"/>
  <c r="G501" i="3"/>
  <c r="G521" i="3"/>
  <c r="G545" i="3"/>
  <c r="G23" i="3"/>
  <c r="G25" i="3"/>
  <c r="G27" i="3"/>
  <c r="G29" i="3"/>
  <c r="G31" i="3"/>
  <c r="G33" i="3"/>
  <c r="G35" i="3"/>
  <c r="G37" i="3"/>
  <c r="G39" i="3"/>
  <c r="G41" i="3"/>
  <c r="G43" i="3"/>
  <c r="G47" i="3"/>
  <c r="G49" i="3"/>
  <c r="G53" i="3"/>
  <c r="G55" i="3"/>
  <c r="G59" i="3"/>
  <c r="G61" i="3"/>
  <c r="G65" i="3"/>
  <c r="G67" i="3"/>
  <c r="G71" i="3"/>
  <c r="G73" i="3"/>
  <c r="G77" i="3"/>
  <c r="G79" i="3"/>
  <c r="G122" i="3"/>
  <c r="G124" i="3"/>
  <c r="G126" i="3"/>
  <c r="G128" i="3"/>
  <c r="G130" i="3"/>
  <c r="G132" i="3"/>
  <c r="G141" i="3"/>
  <c r="G143" i="3"/>
  <c r="G145" i="3"/>
  <c r="G147" i="3"/>
  <c r="G149" i="3"/>
  <c r="G169" i="3"/>
  <c r="G171" i="3"/>
  <c r="G180" i="3"/>
  <c r="G188" i="3"/>
  <c r="G190" i="3"/>
  <c r="G192" i="3"/>
  <c r="G226" i="3"/>
  <c r="G234" i="3"/>
  <c r="G243" i="3"/>
  <c r="G270" i="3"/>
  <c r="G273" i="3"/>
  <c r="G298" i="3"/>
  <c r="G306" i="3"/>
  <c r="G325" i="3"/>
  <c r="G335" i="3"/>
  <c r="G357" i="3"/>
  <c r="G363" i="3"/>
  <c r="G449" i="3"/>
  <c r="G462" i="3"/>
  <c r="G494" i="3"/>
  <c r="G510" i="3"/>
  <c r="G531" i="3"/>
  <c r="G554" i="3"/>
  <c r="G584" i="3"/>
  <c r="G603" i="3"/>
  <c r="M3" i="4"/>
  <c r="F3" i="3" s="1"/>
  <c r="G3" i="3" s="1"/>
  <c r="M5" i="4"/>
  <c r="F5" i="3" s="1"/>
  <c r="G5" i="3" s="1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3" i="4"/>
  <c r="O46" i="4"/>
  <c r="O49" i="4"/>
  <c r="O52" i="4"/>
  <c r="O55" i="4"/>
  <c r="O58" i="4"/>
  <c r="O61" i="4"/>
  <c r="O64" i="4"/>
  <c r="O67" i="4"/>
  <c r="O70" i="4"/>
  <c r="O73" i="4"/>
  <c r="O76" i="4"/>
  <c r="O79" i="4"/>
  <c r="O82" i="4"/>
  <c r="M92" i="4"/>
  <c r="F92" i="3" s="1"/>
  <c r="G92" i="3" s="1"/>
  <c r="M95" i="4"/>
  <c r="F95" i="3" s="1"/>
  <c r="G95" i="3" s="1"/>
  <c r="O41" i="4"/>
  <c r="M42" i="4"/>
  <c r="F42" i="3" s="1"/>
  <c r="G42" i="3" s="1"/>
  <c r="O44" i="4"/>
  <c r="M45" i="4"/>
  <c r="F45" i="3" s="1"/>
  <c r="G45" i="3" s="1"/>
  <c r="O47" i="4"/>
  <c r="M48" i="4"/>
  <c r="F48" i="3" s="1"/>
  <c r="G48" i="3" s="1"/>
  <c r="O50" i="4"/>
  <c r="M51" i="4"/>
  <c r="F51" i="3" s="1"/>
  <c r="G51" i="3" s="1"/>
  <c r="O53" i="4"/>
  <c r="M54" i="4"/>
  <c r="F54" i="3" s="1"/>
  <c r="G54" i="3" s="1"/>
  <c r="O56" i="4"/>
  <c r="M57" i="4"/>
  <c r="F57" i="3" s="1"/>
  <c r="G57" i="3" s="1"/>
  <c r="O59" i="4"/>
  <c r="M60" i="4"/>
  <c r="F60" i="3" s="1"/>
  <c r="G60" i="3" s="1"/>
  <c r="O62" i="4"/>
  <c r="M63" i="4"/>
  <c r="F63" i="3" s="1"/>
  <c r="G63" i="3" s="1"/>
  <c r="O65" i="4"/>
  <c r="M66" i="4"/>
  <c r="F66" i="3" s="1"/>
  <c r="G66" i="3" s="1"/>
  <c r="O68" i="4"/>
  <c r="M69" i="4"/>
  <c r="F69" i="3" s="1"/>
  <c r="G69" i="3" s="1"/>
  <c r="O71" i="4"/>
  <c r="M72" i="4"/>
  <c r="F72" i="3" s="1"/>
  <c r="G72" i="3" s="1"/>
  <c r="O74" i="4"/>
  <c r="M75" i="4"/>
  <c r="F75" i="3" s="1"/>
  <c r="G75" i="3" s="1"/>
  <c r="O77" i="4"/>
  <c r="M78" i="4"/>
  <c r="F78" i="3" s="1"/>
  <c r="G78" i="3" s="1"/>
  <c r="O80" i="4"/>
  <c r="M81" i="4"/>
  <c r="F81" i="3" s="1"/>
  <c r="G81" i="3" s="1"/>
  <c r="O83" i="4"/>
  <c r="M84" i="4"/>
  <c r="F84" i="3" s="1"/>
  <c r="G84" i="3" s="1"/>
  <c r="O84" i="4"/>
  <c r="M87" i="4"/>
  <c r="F87" i="3" s="1"/>
  <c r="G87" i="3" s="1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8" i="4"/>
  <c r="M239" i="4"/>
  <c r="F239" i="3" s="1"/>
  <c r="O241" i="4"/>
  <c r="M242" i="4"/>
  <c r="F242" i="3" s="1"/>
  <c r="G242" i="3" s="1"/>
  <c r="O244" i="4"/>
  <c r="M245" i="4"/>
  <c r="F245" i="3" s="1"/>
  <c r="G245" i="3" s="1"/>
  <c r="O247" i="4"/>
  <c r="M248" i="4"/>
  <c r="F248" i="3" s="1"/>
  <c r="O250" i="4"/>
  <c r="M251" i="4"/>
  <c r="F251" i="3" s="1"/>
  <c r="O253" i="4"/>
  <c r="M254" i="4"/>
  <c r="F254" i="3" s="1"/>
  <c r="O256" i="4"/>
  <c r="M257" i="4"/>
  <c r="F257" i="3" s="1"/>
  <c r="O259" i="4"/>
  <c r="M260" i="4"/>
  <c r="F260" i="3" s="1"/>
  <c r="G260" i="3" s="1"/>
  <c r="O262" i="4"/>
  <c r="M263" i="4"/>
  <c r="F263" i="3" s="1"/>
  <c r="O265" i="4"/>
  <c r="M266" i="4"/>
  <c r="F266" i="3" s="1"/>
  <c r="G266" i="3" s="1"/>
  <c r="O268" i="4"/>
  <c r="M269" i="4"/>
  <c r="F269" i="3" s="1"/>
  <c r="O271" i="4"/>
  <c r="M272" i="4"/>
  <c r="F272" i="3" s="1"/>
  <c r="M275" i="4"/>
  <c r="F275" i="3" s="1"/>
  <c r="G275" i="3" s="1"/>
  <c r="M278" i="4"/>
  <c r="F278" i="3" s="1"/>
  <c r="M281" i="4"/>
  <c r="F281" i="3" s="1"/>
  <c r="G281" i="3" s="1"/>
  <c r="M284" i="4"/>
  <c r="F284" i="3" s="1"/>
  <c r="G284" i="3" s="1"/>
  <c r="M287" i="4"/>
  <c r="F287" i="3" s="1"/>
  <c r="M290" i="4"/>
  <c r="F290" i="3" s="1"/>
  <c r="G290" i="3" s="1"/>
  <c r="M293" i="4"/>
  <c r="F293" i="3" s="1"/>
  <c r="M296" i="4"/>
  <c r="F296" i="3" s="1"/>
  <c r="M299" i="4"/>
  <c r="F299" i="3" s="1"/>
  <c r="G299" i="3" s="1"/>
  <c r="M302" i="4"/>
  <c r="F302" i="3" s="1"/>
  <c r="G302" i="3" s="1"/>
  <c r="M305" i="4"/>
  <c r="F305" i="3" s="1"/>
  <c r="M308" i="4"/>
  <c r="F308" i="3" s="1"/>
  <c r="G308" i="3" s="1"/>
  <c r="O237" i="4"/>
  <c r="O240" i="4"/>
  <c r="O243" i="4"/>
  <c r="O246" i="4"/>
  <c r="O249" i="4"/>
  <c r="O252" i="4"/>
  <c r="O255" i="4"/>
  <c r="O258" i="4"/>
  <c r="O261" i="4"/>
  <c r="O264" i="4"/>
  <c r="O267" i="4"/>
  <c r="O270" i="4"/>
  <c r="O273" i="4"/>
  <c r="M274" i="4"/>
  <c r="F274" i="3" s="1"/>
  <c r="G274" i="3" s="1"/>
  <c r="O276" i="4"/>
  <c r="M277" i="4"/>
  <c r="F277" i="3" s="1"/>
  <c r="O279" i="4"/>
  <c r="M280" i="4"/>
  <c r="F280" i="3" s="1"/>
  <c r="O282" i="4"/>
  <c r="M283" i="4"/>
  <c r="F283" i="3" s="1"/>
  <c r="O285" i="4"/>
  <c r="M286" i="4"/>
  <c r="F286" i="3" s="1"/>
  <c r="O288" i="4"/>
  <c r="M289" i="4"/>
  <c r="F289" i="3" s="1"/>
  <c r="G289" i="3" s="1"/>
  <c r="M291" i="4"/>
  <c r="F291" i="3" s="1"/>
  <c r="M294" i="4"/>
  <c r="F294" i="3" s="1"/>
  <c r="M297" i="4"/>
  <c r="F297" i="3" s="1"/>
  <c r="G297" i="3" s="1"/>
  <c r="M300" i="4"/>
  <c r="F300" i="3" s="1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1" i="4"/>
  <c r="M392" i="4"/>
  <c r="F392" i="3" s="1"/>
  <c r="G392" i="3" s="1"/>
  <c r="O394" i="4"/>
  <c r="M395" i="4"/>
  <c r="F395" i="3" s="1"/>
  <c r="G395" i="3" s="1"/>
  <c r="O397" i="4"/>
  <c r="M398" i="4"/>
  <c r="F398" i="3" s="1"/>
  <c r="O400" i="4"/>
  <c r="M401" i="4"/>
  <c r="F401" i="3" s="1"/>
  <c r="O403" i="4"/>
  <c r="M404" i="4"/>
  <c r="F404" i="3" s="1"/>
  <c r="G404" i="3" s="1"/>
  <c r="O406" i="4"/>
  <c r="O407" i="4"/>
  <c r="O410" i="4"/>
  <c r="O413" i="4"/>
  <c r="O416" i="4"/>
  <c r="O419" i="4"/>
  <c r="O422" i="4"/>
  <c r="O390" i="4"/>
  <c r="O393" i="4"/>
  <c r="O396" i="4"/>
  <c r="O399" i="4"/>
  <c r="O402" i="4"/>
  <c r="O405" i="4"/>
  <c r="M407" i="4"/>
  <c r="F407" i="3" s="1"/>
  <c r="M408" i="4"/>
  <c r="F408" i="3" s="1"/>
  <c r="M409" i="4"/>
  <c r="F409" i="3" s="1"/>
  <c r="M410" i="4"/>
  <c r="F410" i="3" s="1"/>
  <c r="M411" i="4"/>
  <c r="F411" i="3" s="1"/>
  <c r="M412" i="4"/>
  <c r="F412" i="3" s="1"/>
  <c r="G412" i="3" s="1"/>
  <c r="M413" i="4"/>
  <c r="F413" i="3" s="1"/>
  <c r="G413" i="3" s="1"/>
  <c r="M414" i="4"/>
  <c r="F414" i="3" s="1"/>
  <c r="M415" i="4"/>
  <c r="F415" i="3" s="1"/>
  <c r="G415" i="3" s="1"/>
  <c r="M416" i="4"/>
  <c r="F416" i="3" s="1"/>
  <c r="M417" i="4"/>
  <c r="F417" i="3" s="1"/>
  <c r="M418" i="4"/>
  <c r="F418" i="3" s="1"/>
  <c r="M419" i="4"/>
  <c r="F419" i="3" s="1"/>
  <c r="M420" i="4"/>
  <c r="F420" i="3" s="1"/>
  <c r="M421" i="4"/>
  <c r="F421" i="3" s="1"/>
  <c r="M422" i="4"/>
  <c r="F422" i="3" s="1"/>
  <c r="M423" i="4"/>
  <c r="F423" i="3" s="1"/>
  <c r="M424" i="4"/>
  <c r="F424" i="3" s="1"/>
  <c r="M425" i="4"/>
  <c r="F425" i="3" s="1"/>
  <c r="M426" i="4"/>
  <c r="F426" i="3" s="1"/>
  <c r="M427" i="4"/>
  <c r="F427" i="3" s="1"/>
  <c r="M428" i="4"/>
  <c r="F428" i="3" s="1"/>
  <c r="M429" i="4"/>
  <c r="F429" i="3" s="1"/>
  <c r="M430" i="4"/>
  <c r="F430" i="3" s="1"/>
  <c r="M431" i="4"/>
  <c r="F431" i="3" s="1"/>
  <c r="M432" i="4"/>
  <c r="F432" i="3" s="1"/>
  <c r="M433" i="4"/>
  <c r="F433" i="3" s="1"/>
  <c r="G433" i="3" s="1"/>
  <c r="M434" i="4"/>
  <c r="F434" i="3" s="1"/>
  <c r="M435" i="4"/>
  <c r="F435" i="3" s="1"/>
  <c r="M436" i="4"/>
  <c r="F436" i="3" s="1"/>
  <c r="M437" i="4"/>
  <c r="F437" i="3" s="1"/>
  <c r="M438" i="4"/>
  <c r="F438" i="3" s="1"/>
  <c r="M439" i="4"/>
  <c r="F439" i="3" s="1"/>
  <c r="G439" i="3" s="1"/>
  <c r="M440" i="4"/>
  <c r="F440" i="3" s="1"/>
  <c r="M441" i="4"/>
  <c r="F441" i="3" s="1"/>
  <c r="M442" i="4"/>
  <c r="F442" i="3" s="1"/>
  <c r="M443" i="4"/>
  <c r="F443" i="3" s="1"/>
  <c r="M444" i="4"/>
  <c r="F444" i="3" s="1"/>
  <c r="G444" i="3" s="1"/>
  <c r="M467" i="4"/>
  <c r="F467" i="3" s="1"/>
  <c r="M470" i="4"/>
  <c r="F470" i="3" s="1"/>
  <c r="M473" i="4"/>
  <c r="F473" i="3" s="1"/>
  <c r="M476" i="4"/>
  <c r="F476" i="3" s="1"/>
  <c r="M479" i="4"/>
  <c r="F479" i="3" s="1"/>
  <c r="M482" i="4"/>
  <c r="F482" i="3" s="1"/>
  <c r="M485" i="4"/>
  <c r="F485" i="3" s="1"/>
  <c r="M488" i="4"/>
  <c r="F488" i="3" s="1"/>
  <c r="M491" i="4"/>
  <c r="F491" i="3" s="1"/>
  <c r="O514" i="4"/>
  <c r="M466" i="4"/>
  <c r="F466" i="3" s="1"/>
  <c r="O468" i="4"/>
  <c r="M469" i="4"/>
  <c r="F469" i="3" s="1"/>
  <c r="G469" i="3" s="1"/>
  <c r="O471" i="4"/>
  <c r="M472" i="4"/>
  <c r="F472" i="3" s="1"/>
  <c r="O474" i="4"/>
  <c r="M475" i="4"/>
  <c r="F475" i="3" s="1"/>
  <c r="O477" i="4"/>
  <c r="M478" i="4"/>
  <c r="F478" i="3" s="1"/>
  <c r="O480" i="4"/>
  <c r="M481" i="4"/>
  <c r="F481" i="3" s="1"/>
  <c r="O483" i="4"/>
  <c r="M484" i="4"/>
  <c r="F484" i="3" s="1"/>
  <c r="O486" i="4"/>
  <c r="M487" i="4"/>
  <c r="F487" i="3" s="1"/>
  <c r="G487" i="3" s="1"/>
  <c r="O489" i="4"/>
  <c r="M490" i="4"/>
  <c r="F490" i="3" s="1"/>
  <c r="O492" i="4"/>
  <c r="M493" i="4"/>
  <c r="F493" i="3" s="1"/>
  <c r="O495" i="4"/>
  <c r="O498" i="4"/>
  <c r="O501" i="4"/>
  <c r="O504" i="4"/>
  <c r="O507" i="4"/>
  <c r="O510" i="4"/>
  <c r="O513" i="4"/>
  <c r="O516" i="4"/>
  <c r="M517" i="4"/>
  <c r="F517" i="3" s="1"/>
  <c r="O517" i="4"/>
  <c r="O518" i="4"/>
  <c r="O519" i="4"/>
  <c r="O520" i="4"/>
  <c r="M548" i="4"/>
  <c r="F548" i="3" s="1"/>
  <c r="O548" i="4"/>
  <c r="O522" i="4"/>
  <c r="M523" i="4"/>
  <c r="F523" i="3" s="1"/>
  <c r="O525" i="4"/>
  <c r="M526" i="4"/>
  <c r="F526" i="3" s="1"/>
  <c r="O528" i="4"/>
  <c r="M529" i="4"/>
  <c r="F529" i="3" s="1"/>
  <c r="O531" i="4"/>
  <c r="M532" i="4"/>
  <c r="F532" i="3" s="1"/>
  <c r="O534" i="4"/>
  <c r="M535" i="4"/>
  <c r="F535" i="3" s="1"/>
  <c r="O537" i="4"/>
  <c r="M538" i="4"/>
  <c r="F538" i="3" s="1"/>
  <c r="O540" i="4"/>
  <c r="M541" i="4"/>
  <c r="F541" i="3" s="1"/>
  <c r="O543" i="4"/>
  <c r="M544" i="4"/>
  <c r="F544" i="3" s="1"/>
  <c r="O546" i="4"/>
  <c r="M547" i="4"/>
  <c r="F547" i="3" s="1"/>
  <c r="G547" i="3" s="1"/>
  <c r="M549" i="4"/>
  <c r="F549" i="3" s="1"/>
  <c r="M552" i="4"/>
  <c r="F552" i="3" s="1"/>
  <c r="M555" i="4"/>
  <c r="F555" i="3" s="1"/>
  <c r="M558" i="4"/>
  <c r="F558" i="3" s="1"/>
  <c r="G558" i="3" s="1"/>
  <c r="M561" i="4"/>
  <c r="F561" i="3" s="1"/>
  <c r="M564" i="4"/>
  <c r="F564" i="3" s="1"/>
  <c r="M567" i="4"/>
  <c r="F567" i="3" s="1"/>
  <c r="M570" i="4"/>
  <c r="F570" i="3" s="1"/>
  <c r="M573" i="4"/>
  <c r="F573" i="3" s="1"/>
  <c r="M576" i="4"/>
  <c r="F576" i="3" s="1"/>
  <c r="G576" i="3" s="1"/>
  <c r="M579" i="4"/>
  <c r="F579" i="3" s="1"/>
  <c r="M582" i="4"/>
  <c r="F582" i="3" s="1"/>
  <c r="O521" i="4"/>
  <c r="O524" i="4"/>
  <c r="O527" i="4"/>
  <c r="O530" i="4"/>
  <c r="O533" i="4"/>
  <c r="O536" i="4"/>
  <c r="O539" i="4"/>
  <c r="O542" i="4"/>
  <c r="O545" i="4"/>
  <c r="M559" i="4"/>
  <c r="F559" i="3" s="1"/>
  <c r="M562" i="4"/>
  <c r="F562" i="3" s="1"/>
  <c r="M565" i="4"/>
  <c r="F565" i="3" s="1"/>
  <c r="M568" i="4"/>
  <c r="F568" i="3" s="1"/>
  <c r="G568" i="3" s="1"/>
  <c r="M571" i="4"/>
  <c r="F571" i="3" s="1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M606" i="4"/>
  <c r="F606" i="3" s="1"/>
  <c r="O607" i="4"/>
  <c r="M607" i="4"/>
  <c r="F607" i="3" s="1"/>
  <c r="O608" i="4"/>
  <c r="M608" i="4"/>
  <c r="F608" i="3" s="1"/>
  <c r="O609" i="4"/>
  <c r="M609" i="4"/>
  <c r="F609" i="3" s="1"/>
  <c r="G609" i="3" s="1"/>
  <c r="O610" i="4"/>
  <c r="M610" i="4"/>
  <c r="F610" i="3" s="1"/>
  <c r="O611" i="4"/>
  <c r="M611" i="4"/>
  <c r="F611" i="3" s="1"/>
  <c r="O612" i="4"/>
  <c r="M612" i="4"/>
  <c r="F612" i="3" s="1"/>
  <c r="O613" i="4"/>
  <c r="M613" i="4"/>
  <c r="F613" i="3" s="1"/>
  <c r="O614" i="4"/>
  <c r="M614" i="4"/>
  <c r="F614" i="3" s="1"/>
  <c r="G614" i="3" s="1"/>
  <c r="O615" i="4"/>
  <c r="M615" i="4"/>
  <c r="F615" i="3" s="1"/>
  <c r="O616" i="4"/>
  <c r="M616" i="4"/>
  <c r="F616" i="3" s="1"/>
  <c r="O617" i="4"/>
  <c r="M617" i="4"/>
  <c r="F617" i="3" s="1"/>
  <c r="O618" i="4"/>
  <c r="M618" i="4"/>
  <c r="F618" i="3" s="1"/>
  <c r="O619" i="4"/>
  <c r="M619" i="4"/>
  <c r="F619" i="3" s="1"/>
  <c r="O620" i="4"/>
  <c r="M620" i="4"/>
  <c r="F620" i="3" s="1"/>
  <c r="O621" i="4"/>
  <c r="M621" i="4"/>
  <c r="F621" i="3" s="1"/>
  <c r="O622" i="4"/>
  <c r="M622" i="4"/>
  <c r="F622" i="3" s="1"/>
  <c r="O623" i="4"/>
  <c r="M623" i="4"/>
  <c r="F623" i="3" s="1"/>
  <c r="O624" i="4"/>
  <c r="M624" i="4"/>
  <c r="F624" i="3" s="1"/>
  <c r="O625" i="4"/>
  <c r="M625" i="4"/>
  <c r="F625" i="3" s="1"/>
  <c r="O626" i="4"/>
  <c r="M626" i="4"/>
  <c r="F626" i="3" s="1"/>
  <c r="O627" i="4"/>
  <c r="M627" i="4"/>
  <c r="F627" i="3" s="1"/>
  <c r="O628" i="4"/>
  <c r="M628" i="4"/>
  <c r="F628" i="3" s="1"/>
  <c r="O629" i="4"/>
  <c r="M629" i="4"/>
  <c r="F629" i="3" s="1"/>
  <c r="O630" i="4"/>
  <c r="M630" i="4"/>
  <c r="F630" i="3" s="1"/>
  <c r="G630" i="3" s="1"/>
  <c r="O631" i="4"/>
  <c r="M631" i="4"/>
  <c r="F631" i="3" s="1"/>
  <c r="G631" i="3" s="1"/>
  <c r="O632" i="4"/>
  <c r="M632" i="4"/>
  <c r="F632" i="3" s="1"/>
  <c r="O633" i="4"/>
  <c r="M633" i="4"/>
  <c r="F633" i="3" s="1"/>
  <c r="O634" i="4"/>
  <c r="M634" i="4"/>
  <c r="F634" i="3" s="1"/>
  <c r="O635" i="4"/>
  <c r="M635" i="4"/>
  <c r="F635" i="3" s="1"/>
  <c r="G635" i="3" s="1"/>
  <c r="O636" i="4"/>
  <c r="M636" i="4"/>
  <c r="F636" i="3" s="1"/>
  <c r="G636" i="3" s="1"/>
  <c r="O637" i="4"/>
  <c r="M637" i="4"/>
  <c r="F637" i="3" s="1"/>
  <c r="O638" i="4"/>
  <c r="M638" i="4"/>
  <c r="F638" i="3" s="1"/>
  <c r="O639" i="4"/>
  <c r="M639" i="4"/>
  <c r="F639" i="3" s="1"/>
  <c r="O640" i="4"/>
  <c r="M640" i="4"/>
  <c r="F640" i="3" s="1"/>
  <c r="O641" i="4"/>
  <c r="M641" i="4"/>
  <c r="F641" i="3" s="1"/>
  <c r="G641" i="3" s="1"/>
  <c r="O642" i="4"/>
  <c r="M642" i="4"/>
  <c r="F642" i="3" s="1"/>
  <c r="O643" i="4"/>
  <c r="M643" i="4"/>
  <c r="F643" i="3" s="1"/>
  <c r="G643" i="3" s="1"/>
  <c r="O644" i="4"/>
  <c r="M644" i="4"/>
  <c r="F644" i="3" s="1"/>
  <c r="O645" i="4"/>
  <c r="M645" i="4"/>
  <c r="F645" i="3" s="1"/>
  <c r="O646" i="4"/>
  <c r="M646" i="4"/>
  <c r="F646" i="3" s="1"/>
  <c r="O647" i="4"/>
  <c r="M647" i="4"/>
  <c r="F647" i="3" s="1"/>
  <c r="O648" i="4"/>
  <c r="M648" i="4"/>
  <c r="F648" i="3" s="1"/>
  <c r="O649" i="4"/>
  <c r="M649" i="4"/>
  <c r="F649" i="3" s="1"/>
  <c r="O650" i="4"/>
  <c r="M650" i="4"/>
  <c r="F650" i="3" s="1"/>
  <c r="O651" i="4"/>
  <c r="M651" i="4"/>
  <c r="F651" i="3" s="1"/>
  <c r="O652" i="4"/>
  <c r="M652" i="4"/>
  <c r="F652" i="3" s="1"/>
  <c r="O653" i="4"/>
  <c r="M653" i="4"/>
  <c r="F653" i="3" s="1"/>
  <c r="O654" i="4"/>
  <c r="M654" i="4"/>
  <c r="F654" i="3" s="1"/>
  <c r="O655" i="4"/>
  <c r="M655" i="4"/>
  <c r="F655" i="3" s="1"/>
  <c r="O656" i="4"/>
  <c r="M656" i="4"/>
  <c r="F656" i="3" s="1"/>
  <c r="O657" i="4"/>
  <c r="M657" i="4"/>
  <c r="F657" i="3" s="1"/>
  <c r="O658" i="4"/>
  <c r="M658" i="4"/>
  <c r="F658" i="3" s="1"/>
  <c r="G658" i="3" s="1"/>
  <c r="O659" i="4"/>
  <c r="M659" i="4"/>
  <c r="F659" i="3" s="1"/>
  <c r="O660" i="4"/>
  <c r="M660" i="4"/>
  <c r="F660" i="3" s="1"/>
  <c r="O661" i="4"/>
  <c r="M661" i="4"/>
  <c r="F661" i="3" s="1"/>
  <c r="O662" i="4"/>
  <c r="M662" i="4"/>
  <c r="F662" i="3" s="1"/>
  <c r="O663" i="4"/>
  <c r="M663" i="4"/>
  <c r="F663" i="3" s="1"/>
  <c r="O664" i="4"/>
  <c r="M664" i="4"/>
  <c r="F664" i="3" s="1"/>
  <c r="G664" i="3" s="1"/>
  <c r="O665" i="4"/>
  <c r="M665" i="4"/>
  <c r="F665" i="3" s="1"/>
  <c r="O666" i="4"/>
  <c r="M666" i="4"/>
  <c r="F666" i="3" s="1"/>
  <c r="G666" i="3" s="1"/>
  <c r="O667" i="4"/>
  <c r="M667" i="4"/>
  <c r="F667" i="3" s="1"/>
  <c r="O668" i="4"/>
  <c r="M668" i="4"/>
  <c r="F668" i="3" s="1"/>
  <c r="O669" i="4"/>
  <c r="M669" i="4"/>
  <c r="F669" i="3" s="1"/>
  <c r="O670" i="4"/>
  <c r="M670" i="4"/>
  <c r="F670" i="3" s="1"/>
  <c r="O671" i="4"/>
  <c r="M671" i="4"/>
  <c r="F671" i="3" s="1"/>
  <c r="O672" i="4"/>
  <c r="M672" i="4"/>
  <c r="F672" i="3" s="1"/>
  <c r="O673" i="4"/>
  <c r="M673" i="4"/>
  <c r="F673" i="3" s="1"/>
  <c r="O674" i="4"/>
  <c r="M674" i="4"/>
  <c r="F674" i="3" s="1"/>
  <c r="G674" i="3" s="1"/>
  <c r="O675" i="4"/>
  <c r="M675" i="4"/>
  <c r="F675" i="3" s="1"/>
  <c r="O676" i="4"/>
  <c r="M676" i="4"/>
  <c r="F676" i="3" s="1"/>
  <c r="O677" i="4"/>
  <c r="M677" i="4"/>
  <c r="F677" i="3" s="1"/>
  <c r="G677" i="3" s="1"/>
  <c r="O678" i="4"/>
  <c r="M678" i="4"/>
  <c r="F678" i="3" s="1"/>
  <c r="O679" i="4"/>
  <c r="M679" i="4"/>
  <c r="F679" i="3" s="1"/>
  <c r="O680" i="4"/>
  <c r="M680" i="4"/>
  <c r="F680" i="3" s="1"/>
  <c r="O681" i="4"/>
  <c r="M681" i="4"/>
  <c r="F681" i="3" s="1"/>
  <c r="G681" i="3" s="1"/>
  <c r="O682" i="4"/>
  <c r="M682" i="4"/>
  <c r="F682" i="3" s="1"/>
  <c r="O683" i="4"/>
  <c r="M683" i="4"/>
  <c r="F683" i="3" s="1"/>
  <c r="O684" i="4"/>
  <c r="M684" i="4"/>
  <c r="F684" i="3" s="1"/>
  <c r="G684" i="3" s="1"/>
  <c r="O685" i="4"/>
  <c r="M685" i="4"/>
  <c r="F685" i="3" s="1"/>
  <c r="O686" i="4"/>
  <c r="M686" i="4"/>
  <c r="F686" i="3" s="1"/>
  <c r="O687" i="4"/>
  <c r="M687" i="4"/>
  <c r="F687" i="3" s="1"/>
  <c r="O688" i="4"/>
  <c r="M688" i="4"/>
  <c r="F688" i="3" s="1"/>
  <c r="O689" i="4"/>
  <c r="M689" i="4"/>
  <c r="F689" i="3" s="1"/>
  <c r="O690" i="4"/>
  <c r="M690" i="4"/>
  <c r="F690" i="3" s="1"/>
  <c r="O691" i="4"/>
  <c r="M691" i="4"/>
  <c r="F691" i="3" s="1"/>
  <c r="O692" i="4"/>
  <c r="M692" i="4"/>
  <c r="F692" i="3" s="1"/>
  <c r="O693" i="4"/>
  <c r="M693" i="4"/>
  <c r="F693" i="3" s="1"/>
  <c r="O694" i="4"/>
  <c r="M694" i="4"/>
  <c r="F694" i="3" s="1"/>
  <c r="O695" i="4"/>
  <c r="M695" i="4"/>
  <c r="F695" i="3" s="1"/>
  <c r="O696" i="4"/>
  <c r="M696" i="4"/>
  <c r="F696" i="3" s="1"/>
  <c r="O697" i="4"/>
  <c r="M697" i="4"/>
  <c r="F697" i="3" s="1"/>
  <c r="O698" i="4"/>
  <c r="M698" i="4"/>
  <c r="F698" i="3" s="1"/>
  <c r="G698" i="3" s="1"/>
  <c r="O699" i="4"/>
  <c r="M699" i="4"/>
  <c r="F699" i="3" s="1"/>
  <c r="G699" i="3" s="1"/>
  <c r="O700" i="4"/>
  <c r="M700" i="4"/>
  <c r="F700" i="3" s="1"/>
  <c r="G700" i="3" s="1"/>
  <c r="O701" i="4"/>
  <c r="M701" i="4"/>
  <c r="F701" i="3" s="1"/>
  <c r="O702" i="4"/>
  <c r="M702" i="4"/>
  <c r="F702" i="3" s="1"/>
  <c r="O703" i="4"/>
  <c r="M703" i="4"/>
  <c r="F703" i="3" s="1"/>
  <c r="O704" i="4"/>
  <c r="M704" i="4"/>
  <c r="F704" i="3" s="1"/>
  <c r="O705" i="4"/>
  <c r="M705" i="4"/>
  <c r="F705" i="3" s="1"/>
  <c r="G705" i="3" s="1"/>
  <c r="O706" i="4"/>
  <c r="M706" i="4"/>
  <c r="F706" i="3" s="1"/>
  <c r="O707" i="4"/>
  <c r="M707" i="4"/>
  <c r="F707" i="3" s="1"/>
  <c r="O708" i="4"/>
  <c r="M708" i="4"/>
  <c r="F708" i="3" s="1"/>
  <c r="O709" i="4"/>
  <c r="M709" i="4"/>
  <c r="F709" i="3" s="1"/>
  <c r="O710" i="4"/>
  <c r="M710" i="4"/>
  <c r="F710" i="3" s="1"/>
  <c r="O711" i="4"/>
  <c r="M711" i="4"/>
  <c r="F711" i="3" s="1"/>
  <c r="O712" i="4"/>
  <c r="M712" i="4"/>
  <c r="F712" i="3" s="1"/>
  <c r="O713" i="4"/>
  <c r="M713" i="4"/>
  <c r="F713" i="3" s="1"/>
  <c r="O714" i="4"/>
  <c r="M714" i="4"/>
  <c r="F714" i="3" s="1"/>
  <c r="O715" i="4"/>
  <c r="M715" i="4"/>
  <c r="F715" i="3" s="1"/>
  <c r="O716" i="4"/>
  <c r="M716" i="4"/>
  <c r="F716" i="3" s="1"/>
  <c r="O717" i="4"/>
  <c r="M717" i="4"/>
  <c r="F717" i="3" s="1"/>
  <c r="O718" i="4"/>
  <c r="M718" i="4"/>
  <c r="F718" i="3" s="1"/>
  <c r="O719" i="4"/>
  <c r="M719" i="4"/>
  <c r="F719" i="3" s="1"/>
  <c r="G719" i="3" s="1"/>
  <c r="O720" i="4"/>
  <c r="M720" i="4"/>
  <c r="F720" i="3" s="1"/>
  <c r="O721" i="4"/>
  <c r="M721" i="4"/>
  <c r="F721" i="3" s="1"/>
  <c r="O722" i="4"/>
  <c r="M722" i="4"/>
  <c r="F722" i="3" s="1"/>
  <c r="O723" i="4"/>
  <c r="M723" i="4"/>
  <c r="F723" i="3" s="1"/>
  <c r="O724" i="4"/>
  <c r="M724" i="4"/>
  <c r="F724" i="3" s="1"/>
  <c r="O725" i="4"/>
  <c r="M725" i="4"/>
  <c r="F725" i="3" s="1"/>
  <c r="G725" i="3" s="1"/>
  <c r="O726" i="4"/>
  <c r="M726" i="4"/>
  <c r="F726" i="3" s="1"/>
  <c r="O727" i="4"/>
  <c r="M727" i="4"/>
  <c r="F727" i="3" s="1"/>
  <c r="G727" i="3" s="1"/>
  <c r="B26" i="2" l="1"/>
  <c r="F2" i="3"/>
  <c r="G2" i="3" s="1"/>
  <c r="B25" i="2"/>
  <c r="B24" i="2"/>
  <c r="B27" i="2"/>
  <c r="I2" i="5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<sst xmlns="http://schemas.openxmlformats.org/spreadsheetml/2006/main" count="187151" uniqueCount="38409">
  <si>
    <t>Read Me — what is derived and what needs a human</t>
  </si>
  <si>
    <t>TABS</t>
  </si>
  <si>
    <t>UK Persona Matrix</t>
  </si>
  <si>
    <t>The summary Ian asked for. All live formulas.</t>
  </si>
  <si>
    <t>UK Target Institutions</t>
  </si>
  <si>
    <t>The denominator. Column D is the only editable column — set Yes/No on every row.</t>
  </si>
  <si>
    <t>UK Institution Coverage</t>
  </si>
  <si>
    <t>Institution-by-institution backing data behind the matrix.</t>
  </si>
  <si>
    <t>Persona Gaps &amp; Priorities</t>
  </si>
  <si>
    <t>Which target institutions are missing which persona, ranked by how much we already hold there.</t>
  </si>
  <si>
    <t>Monthly Persona Email Report</t>
  </si>
  <si>
    <t>Template. Three month blocks. Target pre-set at 2 per persona per month.</t>
  </si>
  <si>
    <t>Marketing Performance Report</t>
  </si>
  <si>
    <t>Rolling template: headline metrics, by content type, best vs worst.</t>
  </si>
  <si>
    <t>Persona - To Review</t>
  </si>
  <si>
    <t>Contacts whose persona needs a human call.</t>
  </si>
  <si>
    <t>Zip Import Audit</t>
  </si>
  <si>
    <t>Where every contact from single_uni.zip landed.</t>
  </si>
  <si>
    <t>DERIVED, NOT SOURCE DATA</t>
  </si>
  <si>
    <t>Persona</t>
  </si>
  <si>
    <t>Filled from job title using rules built from the 6,057 contacts already classified in this workbook. Validated at 98.4% agreement against those. Contacts already carrying a persona were not touched.</t>
  </si>
  <si>
    <t>Research Tier</t>
  </si>
  <si>
    <t>Senior / Operational / Academic, from job title. Academic covers professors, fellows and researchers — relevant contacts, but not the buying persona.</t>
  </si>
  <si>
    <t>Country</t>
  </si>
  <si>
    <t>Where Region was blank, taken from the email domain: .uk to UK, .edu to USA, .ae to UAE.</t>
  </si>
  <si>
    <t>Institution (canonical)</t>
  </si>
  <si>
    <t>Name variants merged, e.g. "The University of Edinburgh" and "University of Edinburgh".</t>
  </si>
  <si>
    <t>Type (derived)</t>
  </si>
  <si>
    <t>Organisation type guessed from the name. Wrong in places — correct it in column D of UK Target Institutions.</t>
  </si>
  <si>
    <t>Snov Status</t>
  </si>
  <si>
    <t>Contacts imported from single_uni.zip that had no status were set to "valid" on your instruction that the zip contacts are all valid. They are identifiable by Source(s) beginning "single_uni:". No pre-existing status was overwritten.</t>
  </si>
  <si>
    <t>Alternate Email</t>
  </si>
  <si>
    <t>Where the same person appeared twice with two addresses, the rows were merged and the second address kept here. No email was discarded.</t>
  </si>
  <si>
    <t>STILL NEEDS A HUMAN</t>
  </si>
  <si>
    <t>1. The target list</t>
  </si>
  <si>
    <t>Set column D on UK Target Institutions for every row, and add any institution we hold no contacts for. Until then the coverage figure counts only what we already have.</t>
  </si>
  <si>
    <t>2. Persona - To Review</t>
  </si>
  <si>
    <t>Research/Finance hybrids and titles with no functional signal (COO, CEO, Registrar).</t>
  </si>
  <si>
    <t>3. Email activity</t>
  </si>
  <si>
    <t>The blank blocks on the matrix and the two report tabs need the platform export.</t>
  </si>
  <si>
    <t>UK Persona and Audience Matrix</t>
  </si>
  <si>
    <t>Every figure is a live formula. Edit the target list or fix a persona on a contact sheet and this updates.</t>
  </si>
  <si>
    <t>INSTITUTION COVERAGE</t>
  </si>
  <si>
    <t>Relevant UK institutions (target list)</t>
  </si>
  <si>
    <t>Driven by column D of UK Target Institutions.</t>
  </si>
  <si>
    <t>Of those, we hold contact data for</t>
  </si>
  <si>
    <t>Institutions with no contacts at all</t>
  </si>
  <si>
    <t>Coverage</t>
  </si>
  <si>
    <t>Still to be classified Yes/No</t>
  </si>
  <si>
    <t>Set these in column D of UK Target Institutions.</t>
  </si>
  <si>
    <t>CONTACTS BY PERSONA — target institutions only</t>
  </si>
  <si>
    <t>Contacts</t>
  </si>
  <si>
    <t>Institutions</t>
  </si>
  <si>
    <t>Valid email</t>
  </si>
  <si>
    <t>% of target</t>
  </si>
  <si>
    <t>Research — total</t>
  </si>
  <si>
    <t xml:space="preserve">   · Senior / executive</t>
  </si>
  <si>
    <t xml:space="preserve">   · Operational</t>
  </si>
  <si>
    <t xml:space="preserve">   · Academic staff</t>
  </si>
  <si>
    <t>Finance</t>
  </si>
  <si>
    <t>IT/Systems</t>
  </si>
  <si>
    <t>Still unclassified</t>
  </si>
  <si>
    <t>All UK contacts at target institutions</t>
  </si>
  <si>
    <t>Valid email addresses among them</t>
  </si>
  <si>
    <t>PERSONA GAPS</t>
  </si>
  <si>
    <t>Holding all three personas</t>
  </si>
  <si>
    <t>Holding two</t>
  </si>
  <si>
    <t>Holding one</t>
  </si>
  <si>
    <t>Average personas per institution</t>
  </si>
  <si>
    <t>Out of 3.</t>
  </si>
  <si>
    <t>No Research contact</t>
  </si>
  <si>
    <t>No Finance contact</t>
  </si>
  <si>
    <t>No IT/Systems contact</t>
  </si>
  <si>
    <t>ARE THE EMAILS CURRENT AND VALID?  (all UK contacts)</t>
  </si>
  <si>
    <t>Verified valid</t>
  </si>
  <si>
    <t>Unknown</t>
  </si>
  <si>
    <t>Not valid</t>
  </si>
  <si>
    <t>No status recorded</t>
  </si>
  <si>
    <t>No email address at all</t>
  </si>
  <si>
    <t>EMAIL ACTIVITY — fill from the platform export</t>
  </si>
  <si>
    <t>Sent last month</t>
  </si>
  <si>
    <t>Content received</t>
  </si>
  <si>
    <t>Planned next month</t>
  </si>
  <si>
    <t>Verdict</t>
  </si>
  <si>
    <t>Research — senior</t>
  </si>
  <si>
    <t>Research — operational</t>
  </si>
  <si>
    <t>Target: 2 emails per persona per month, 3 maximum.</t>
  </si>
  <si>
    <t>Name as it appears</t>
  </si>
  <si>
    <t>In target list?</t>
  </si>
  <si>
    <t>Contacts held</t>
  </si>
  <si>
    <t>Personas held</t>
  </si>
  <si>
    <t>Coverage status</t>
  </si>
  <si>
    <t>Decision basis</t>
  </si>
  <si>
    <t>manchester university</t>
  </si>
  <si>
    <t>University of Manchester</t>
  </si>
  <si>
    <t>University</t>
  </si>
  <si>
    <t>Yes</t>
  </si>
  <si>
    <t>confirmed</t>
  </si>
  <si>
    <t>king s college london</t>
  </si>
  <si>
    <t>King's College London</t>
  </si>
  <si>
    <t>University college</t>
  </si>
  <si>
    <t>coventry university</t>
  </si>
  <si>
    <t>Coventry University</t>
  </si>
  <si>
    <t>sussex university</t>
  </si>
  <si>
    <t>University of Sussex</t>
  </si>
  <si>
    <t>edinburgh university</t>
  </si>
  <si>
    <t>University of Edinburgh</t>
  </si>
  <si>
    <t>liverpool university</t>
  </si>
  <si>
    <t>University of Liverpool</t>
  </si>
  <si>
    <t>sheffield university</t>
  </si>
  <si>
    <t>The University of Sheffield</t>
  </si>
  <si>
    <t>manchester metropolitan university</t>
  </si>
  <si>
    <t>The Manchester Metropolitan University</t>
  </si>
  <si>
    <t>york university</t>
  </si>
  <si>
    <t>University of York</t>
  </si>
  <si>
    <t>cardiff university</t>
  </si>
  <si>
    <t>Cardiff University</t>
  </si>
  <si>
    <t>exeter university</t>
  </si>
  <si>
    <t>University Of Exeter</t>
  </si>
  <si>
    <t>newcastle university</t>
  </si>
  <si>
    <t>Newcastle University</t>
  </si>
  <si>
    <t>open university</t>
  </si>
  <si>
    <t>The Open University</t>
  </si>
  <si>
    <t>anglia ruskin university</t>
  </si>
  <si>
    <t>Anglia Ruskin University</t>
  </si>
  <si>
    <t>glasgow university</t>
  </si>
  <si>
    <t>University of Glasgow</t>
  </si>
  <si>
    <t>london school of economics and political science</t>
  </si>
  <si>
    <t>The London School of Economics and Political Science</t>
  </si>
  <si>
    <t>queen s university belfast</t>
  </si>
  <si>
    <t>Queen's University Belfast</t>
  </si>
  <si>
    <t>swansea university</t>
  </si>
  <si>
    <t>Swansea University</t>
  </si>
  <si>
    <t>the arts london university</t>
  </si>
  <si>
    <t>University of the Arts London</t>
  </si>
  <si>
    <t>leeds university</t>
  </si>
  <si>
    <t>University of Leeds</t>
  </si>
  <si>
    <t>queen mary university of london</t>
  </si>
  <si>
    <t>Queen Mary University of London</t>
  </si>
  <si>
    <t>nottingham university</t>
  </si>
  <si>
    <t>University of Nottingham</t>
  </si>
  <si>
    <t>warwick university</t>
  </si>
  <si>
    <t>University of Warwick</t>
  </si>
  <si>
    <t>salford university</t>
  </si>
  <si>
    <t>University of Salford</t>
  </si>
  <si>
    <t>the west of england university</t>
  </si>
  <si>
    <t>University of the West of England</t>
  </si>
  <si>
    <t>bristol university</t>
  </si>
  <si>
    <t>University of Bristol</t>
  </si>
  <si>
    <t>east london university</t>
  </si>
  <si>
    <t>University of East London</t>
  </si>
  <si>
    <t>portsmouth university</t>
  </si>
  <si>
    <t>University of Portsmouth</t>
  </si>
  <si>
    <t>aberdeen university</t>
  </si>
  <si>
    <t>University of Aberdeen</t>
  </si>
  <si>
    <t>birmingham city university</t>
  </si>
  <si>
    <t>Birmingham City University</t>
  </si>
  <si>
    <t>birmingham university</t>
  </si>
  <si>
    <t>University of Birmingham</t>
  </si>
  <si>
    <t>national oceanography centre</t>
  </si>
  <si>
    <t>National Oceanography Centre</t>
  </si>
  <si>
    <t>Research institute</t>
  </si>
  <si>
    <t>auto - clear</t>
  </si>
  <si>
    <t>reading university</t>
  </si>
  <si>
    <t>University of Reading</t>
  </si>
  <si>
    <t>oxford university</t>
  </si>
  <si>
    <t>University of Oxford</t>
  </si>
  <si>
    <t>nottingham trent university</t>
  </si>
  <si>
    <t>Nottingham Trent University</t>
  </si>
  <si>
    <t>de montfort university</t>
  </si>
  <si>
    <t>De Montfort University</t>
  </si>
  <si>
    <t>durham university</t>
  </si>
  <si>
    <t>Durham University</t>
  </si>
  <si>
    <t>surrey university</t>
  </si>
  <si>
    <t>University of Surrey</t>
  </si>
  <si>
    <t>keele university</t>
  </si>
  <si>
    <t>Keele University</t>
  </si>
  <si>
    <t>bournemouth university</t>
  </si>
  <si>
    <t>Bournemouth University</t>
  </si>
  <si>
    <t>lincoln university</t>
  </si>
  <si>
    <t>University of Lincoln</t>
  </si>
  <si>
    <t>westminster university</t>
  </si>
  <si>
    <t>University of Westminster</t>
  </si>
  <si>
    <t>cranfield university</t>
  </si>
  <si>
    <t>Cranfield University</t>
  </si>
  <si>
    <t>national centre for social research</t>
  </si>
  <si>
    <t>National Centre for Social Research</t>
  </si>
  <si>
    <t>strathclyde university</t>
  </si>
  <si>
    <t>University of Strathclyde</t>
  </si>
  <si>
    <t>bangor university</t>
  </si>
  <si>
    <t>Bangor University</t>
  </si>
  <si>
    <t>national gallery</t>
  </si>
  <si>
    <t>National Gallery</t>
  </si>
  <si>
    <t>Museum / heritage</t>
  </si>
  <si>
    <t>auto - sign off</t>
  </si>
  <si>
    <t>northumbria university</t>
  </si>
  <si>
    <t>Northumbria University</t>
  </si>
  <si>
    <t>kent university</t>
  </si>
  <si>
    <t>University of Kent</t>
  </si>
  <si>
    <t>leicester university</t>
  </si>
  <si>
    <t>University of Leicester</t>
  </si>
  <si>
    <t>southampton university</t>
  </si>
  <si>
    <t>University of Southampton</t>
  </si>
  <si>
    <t>bedfordshire university</t>
  </si>
  <si>
    <t>University of Bedfordshire</t>
  </si>
  <si>
    <t>london school of hygiene and tropical medicine u of london</t>
  </si>
  <si>
    <t>London School Of Hygiene And Tropical Medicine U. Of London</t>
  </si>
  <si>
    <t>canterbury christ church university</t>
  </si>
  <si>
    <t>Canterbury Christ Church University</t>
  </si>
  <si>
    <t>essex university</t>
  </si>
  <si>
    <t>University of Essex</t>
  </si>
  <si>
    <t>st george s university of london</t>
  </si>
  <si>
    <t>St George's University Of London</t>
  </si>
  <si>
    <t>middlesex university</t>
  </si>
  <si>
    <t>Middlesex University</t>
  </si>
  <si>
    <t>leeds beckett university</t>
  </si>
  <si>
    <t>Leeds Beckett University</t>
  </si>
  <si>
    <t>oxford brookes university</t>
  </si>
  <si>
    <t>Oxford Brookes University</t>
  </si>
  <si>
    <t>aston university</t>
  </si>
  <si>
    <t>Aston University</t>
  </si>
  <si>
    <t>bradford university</t>
  </si>
  <si>
    <t>University of Bradford</t>
  </si>
  <si>
    <t>edinburgh napier university</t>
  </si>
  <si>
    <t>Edinburgh Napier University</t>
  </si>
  <si>
    <t>hull university</t>
  </si>
  <si>
    <t>University of Hull</t>
  </si>
  <si>
    <t>ulster university</t>
  </si>
  <si>
    <t>Ulster University</t>
  </si>
  <si>
    <t>cardiff metropolitan university</t>
  </si>
  <si>
    <t>Cardiff Metropolitan University</t>
  </si>
  <si>
    <t>institute of development studies</t>
  </si>
  <si>
    <t>Institute of Development Studies</t>
  </si>
  <si>
    <t>liverpool john moores university</t>
  </si>
  <si>
    <t>Liverpool John Moores University</t>
  </si>
  <si>
    <t>stirling university</t>
  </si>
  <si>
    <t>University of Stirling</t>
  </si>
  <si>
    <t>ucl</t>
  </si>
  <si>
    <t>UCL</t>
  </si>
  <si>
    <t>city st george s university of london</t>
  </si>
  <si>
    <t>City St George's, University of London</t>
  </si>
  <si>
    <t>historic environment scotland</t>
  </si>
  <si>
    <t>Historic Environment Scotland</t>
  </si>
  <si>
    <t>roehampton london university</t>
  </si>
  <si>
    <t>University of Roehampton London</t>
  </si>
  <si>
    <t>bath spa university</t>
  </si>
  <si>
    <t>Bath Spa University</t>
  </si>
  <si>
    <t>huddersfield university</t>
  </si>
  <si>
    <t>University of Huddersfield</t>
  </si>
  <si>
    <t>kingston university</t>
  </si>
  <si>
    <t>Kingston University</t>
  </si>
  <si>
    <t>liverpool school of tropical medicine</t>
  </si>
  <si>
    <t>Liverpool School Of Tropical Medicine</t>
  </si>
  <si>
    <t>staffordshire university</t>
  </si>
  <si>
    <t>Staffordshire University</t>
  </si>
  <si>
    <t>birkbeck university of london</t>
  </si>
  <si>
    <t>Birkbeck, University of London</t>
  </si>
  <si>
    <t>london business school</t>
  </si>
  <si>
    <t>London Business School</t>
  </si>
  <si>
    <t>national physical laboratory</t>
  </si>
  <si>
    <t>National Physical Laboratory</t>
  </si>
  <si>
    <t>nuffield health</t>
  </si>
  <si>
    <t>Nuffield Health</t>
  </si>
  <si>
    <t>NHS / healthcare</t>
  </si>
  <si>
    <t>No</t>
  </si>
  <si>
    <t>alan turing institute</t>
  </si>
  <si>
    <t>The Alan Turing Institute</t>
  </si>
  <si>
    <t>brunel university london</t>
  </si>
  <si>
    <t>Brunel University London</t>
  </si>
  <si>
    <t>heriot watt university</t>
  </si>
  <si>
    <t>Heriot-Watt University</t>
  </si>
  <si>
    <t>imperial college london</t>
  </si>
  <si>
    <t>Imperial College London</t>
  </si>
  <si>
    <t>west london university</t>
  </si>
  <si>
    <t>University of West London</t>
  </si>
  <si>
    <t>bath university</t>
  </si>
  <si>
    <t>University of Bath</t>
  </si>
  <si>
    <t>south wales university</t>
  </si>
  <si>
    <t>University of South Wales</t>
  </si>
  <si>
    <t>central lancashire university</t>
  </si>
  <si>
    <t>University of Central Lancashire</t>
  </si>
  <si>
    <t>dundee university</t>
  </si>
  <si>
    <t>University of Dundee</t>
  </si>
  <si>
    <t>malaria consortium</t>
  </si>
  <si>
    <t>Malaria Consortium (UK)</t>
  </si>
  <si>
    <t>worcester university</t>
  </si>
  <si>
    <t>University Of Worcester</t>
  </si>
  <si>
    <t>national nuclear laboratory</t>
  </si>
  <si>
    <t>National Nuclear Laboratory</t>
  </si>
  <si>
    <t>glasgow caledonian university</t>
  </si>
  <si>
    <t>Glasgow Caledonian University</t>
  </si>
  <si>
    <t>greenwich university</t>
  </si>
  <si>
    <t>University of Greenwich</t>
  </si>
  <si>
    <t>london south bank university</t>
  </si>
  <si>
    <t>London South Bank University</t>
  </si>
  <si>
    <t>northampton university</t>
  </si>
  <si>
    <t>University of Northampton</t>
  </si>
  <si>
    <t>plymouth university</t>
  </si>
  <si>
    <t>University Of Plymouth</t>
  </si>
  <si>
    <t>east anglia university</t>
  </si>
  <si>
    <t>University of East Anglia</t>
  </si>
  <si>
    <t>goldsmiths university of london</t>
  </si>
  <si>
    <t>Goldsmiths, University of London</t>
  </si>
  <si>
    <t>niab</t>
  </si>
  <si>
    <t>Niab</t>
  </si>
  <si>
    <t>st andrews university</t>
  </si>
  <si>
    <t>University of St Andrews</t>
  </si>
  <si>
    <t>university for the creative arts</t>
  </si>
  <si>
    <t>University for the Creative Arts</t>
  </si>
  <si>
    <t>cambridge university</t>
  </si>
  <si>
    <t>University of Cambridge</t>
  </si>
  <si>
    <t>francis crick institute</t>
  </si>
  <si>
    <t>The Francis Crick Institute</t>
  </si>
  <si>
    <t>harper adams university</t>
  </si>
  <si>
    <t>Harper Adams University</t>
  </si>
  <si>
    <t>loughborough university</t>
  </si>
  <si>
    <t>Loughborough University</t>
  </si>
  <si>
    <t>royal holloway university of london</t>
  </si>
  <si>
    <t>Royal Holloway, University of London</t>
  </si>
  <si>
    <t>soas university of london</t>
  </si>
  <si>
    <t>SOAS University of London</t>
  </si>
  <si>
    <t>solent university</t>
  </si>
  <si>
    <t>Solent University (Southampton)</t>
  </si>
  <si>
    <t>the west of scotland university</t>
  </si>
  <si>
    <t>University of the West of Scotland</t>
  </si>
  <si>
    <t>university college birmingham</t>
  </si>
  <si>
    <t>University College Birmingham</t>
  </si>
  <si>
    <t>university college london</t>
  </si>
  <si>
    <t>University College London</t>
  </si>
  <si>
    <t>aberystwyth university</t>
  </si>
  <si>
    <t>Aberystwyth University</t>
  </si>
  <si>
    <t>city st georges university of london</t>
  </si>
  <si>
    <t>City St Georges University Of London</t>
  </si>
  <si>
    <t>queen margaret university</t>
  </si>
  <si>
    <t>Queen Margaret University</t>
  </si>
  <si>
    <t>royal veterinary college</t>
  </si>
  <si>
    <t>Royal Veterinary College</t>
  </si>
  <si>
    <t>school of advanced study</t>
  </si>
  <si>
    <t>School of Advanced Study (Univ of London)</t>
  </si>
  <si>
    <t>universities uk</t>
  </si>
  <si>
    <t>Universities UK</t>
  </si>
  <si>
    <t>brac</t>
  </si>
  <si>
    <t>BRAC</t>
  </si>
  <si>
    <t>Overseas institution</t>
  </si>
  <si>
    <t>embl ebi</t>
  </si>
  <si>
    <t>EMBL-EBI (European Bioinformatics Institute)</t>
  </si>
  <si>
    <t>jisc</t>
  </si>
  <si>
    <t>Jisc</t>
  </si>
  <si>
    <t>london metropolitan university</t>
  </si>
  <si>
    <t>London Metropolitan University</t>
  </si>
  <si>
    <t>sunderland university</t>
  </si>
  <si>
    <t>University of Sunderland</t>
  </si>
  <si>
    <t>cabi</t>
  </si>
  <si>
    <t>CABI</t>
  </si>
  <si>
    <t>royal college of art</t>
  </si>
  <si>
    <t>Royal College of Art</t>
  </si>
  <si>
    <t>sheffield hallam university</t>
  </si>
  <si>
    <t>Sheffield Hallam University</t>
  </si>
  <si>
    <t>sruc</t>
  </si>
  <si>
    <t>SRUC</t>
  </si>
  <si>
    <t>uk dementia research institute</t>
  </si>
  <si>
    <t>UK Dementia Research Institute</t>
  </si>
  <si>
    <t>brunel university of london</t>
  </si>
  <si>
    <t>Brunel University Of London</t>
  </si>
  <si>
    <t>chester university</t>
  </si>
  <si>
    <t>University of Chester</t>
  </si>
  <si>
    <t>birdlife international</t>
  </si>
  <si>
    <t>BirdLife International</t>
  </si>
  <si>
    <t>Charity / membership body</t>
  </si>
  <si>
    <t>cumbria university</t>
  </si>
  <si>
    <t>University of Cumbria</t>
  </si>
  <si>
    <t>hertfordshire university</t>
  </si>
  <si>
    <t>University Of Hertfordshire</t>
  </si>
  <si>
    <t>british museum</t>
  </si>
  <si>
    <t>British Museum</t>
  </si>
  <si>
    <t>city university of london</t>
  </si>
  <si>
    <t>City University Of London</t>
  </si>
  <si>
    <t>edge hill university</t>
  </si>
  <si>
    <t>Edge Hill University</t>
  </si>
  <si>
    <t>international institute for environment and development</t>
  </si>
  <si>
    <t>International Institute for Environment and Development</t>
  </si>
  <si>
    <t>ipsos sa</t>
  </si>
  <si>
    <t>Ipsos SA</t>
  </si>
  <si>
    <t>Company</t>
  </si>
  <si>
    <t>robert gordon university</t>
  </si>
  <si>
    <t>Robert Gordon University</t>
  </si>
  <si>
    <t>york st john university</t>
  </si>
  <si>
    <t>York St John University</t>
  </si>
  <si>
    <t>abertay university</t>
  </si>
  <si>
    <t>Abertay University</t>
  </si>
  <si>
    <t>derby university</t>
  </si>
  <si>
    <t>University of Derby</t>
  </si>
  <si>
    <t>falmouth university</t>
  </si>
  <si>
    <t>Falmouth University</t>
  </si>
  <si>
    <t>gloucestershire university</t>
  </si>
  <si>
    <t>University of Gloucestershire</t>
  </si>
  <si>
    <t>national foundation for educational research</t>
  </si>
  <si>
    <t>National Foundation For Educational Research</t>
  </si>
  <si>
    <t>royal holloway</t>
  </si>
  <si>
    <t>Royal Holloway</t>
  </si>
  <si>
    <t>st marys university twickenham</t>
  </si>
  <si>
    <t>St Marys University Twickenham</t>
  </si>
  <si>
    <t>teeside university</t>
  </si>
  <si>
    <t>Teeside University</t>
  </si>
  <si>
    <t>hr wallingford group</t>
  </si>
  <si>
    <t>HR Wallingford Group</t>
  </si>
  <si>
    <t>leeds trinity university</t>
  </si>
  <si>
    <t>Leeds Trinity University</t>
  </si>
  <si>
    <t>royal college of music</t>
  </si>
  <si>
    <t>Royal College Of Music</t>
  </si>
  <si>
    <t>teesside university</t>
  </si>
  <si>
    <t>TEESSIDE UNIVERSITY</t>
  </si>
  <si>
    <t>the highlands and islands university</t>
  </si>
  <si>
    <t>University Of The Highlands And Islands</t>
  </si>
  <si>
    <t>wales trinity saint david university</t>
  </si>
  <si>
    <t>University of Wales Trinity Saint David</t>
  </si>
  <si>
    <t>wjec cbac</t>
  </si>
  <si>
    <t>WJEC / CBAC</t>
  </si>
  <si>
    <t>Awarding / professional body</t>
  </si>
  <si>
    <t>activate learning</t>
  </si>
  <si>
    <t>Activate Learning</t>
  </si>
  <si>
    <t>College (FE/HE)</t>
  </si>
  <si>
    <t>arden university</t>
  </si>
  <si>
    <t>Arden University</t>
  </si>
  <si>
    <t>brighton and sussex medical school</t>
  </si>
  <si>
    <t>Brighton and Sussex Medical School</t>
  </si>
  <si>
    <t>brighton university</t>
  </si>
  <si>
    <t>University of Brighton</t>
  </si>
  <si>
    <t>buckinghamshire new university</t>
  </si>
  <si>
    <t>Buckinghamshire New University</t>
  </si>
  <si>
    <t>courtauld institute of art</t>
  </si>
  <si>
    <t>The Courtauld Institute of Art</t>
  </si>
  <si>
    <t>glasgow school of art</t>
  </si>
  <si>
    <t>The Glasgow School of Art</t>
  </si>
  <si>
    <t>james hutton institute</t>
  </si>
  <si>
    <t>The James Hutton Institute</t>
  </si>
  <si>
    <t>norwich university of the arts</t>
  </si>
  <si>
    <t>Norwich University of the Arts</t>
  </si>
  <si>
    <t>oxford nanopore technologies</t>
  </si>
  <si>
    <t>Oxford Nanopore Technologies</t>
  </si>
  <si>
    <t>ravensbourne university london</t>
  </si>
  <si>
    <t>Ravensbourne University London</t>
  </si>
  <si>
    <t>roehampton university</t>
  </si>
  <si>
    <t>University Of Roehampton</t>
  </si>
  <si>
    <t>royal agricultural university</t>
  </si>
  <si>
    <t>Royal Agricultural University</t>
  </si>
  <si>
    <t>royal central school of speech and drama</t>
  </si>
  <si>
    <t>The Royal Central School Of Speech And Drama</t>
  </si>
  <si>
    <t>trl limited</t>
  </si>
  <si>
    <t>TRL Limited</t>
  </si>
  <si>
    <t>wrexham university</t>
  </si>
  <si>
    <t>Wrexham University</t>
  </si>
  <si>
    <t>brac university</t>
  </si>
  <si>
    <t>BRAC University</t>
  </si>
  <si>
    <t>british antarctic survey</t>
  </si>
  <si>
    <t>British Antarctic Survey</t>
  </si>
  <si>
    <t>buckingham university</t>
  </si>
  <si>
    <t>University of Buckingham</t>
  </si>
  <si>
    <t>chichester university</t>
  </si>
  <si>
    <t>University of Chichester</t>
  </si>
  <si>
    <t>earlham institute</t>
  </si>
  <si>
    <t>Earlham Institute</t>
  </si>
  <si>
    <t>leverhulme trust</t>
  </si>
  <si>
    <t>The Leverhulme Trust</t>
  </si>
  <si>
    <t>Funder / regulator</t>
  </si>
  <si>
    <t>london school of hygiene and tropical medicine</t>
  </si>
  <si>
    <t>London School of Hygiene &amp; Tropical Medicine</t>
  </si>
  <si>
    <t>london university</t>
  </si>
  <si>
    <t>University of London</t>
  </si>
  <si>
    <t>rsacademics</t>
  </si>
  <si>
    <t>RSAcademics</t>
  </si>
  <si>
    <t>arts university bournemouth</t>
  </si>
  <si>
    <t>Arts University Bournemouth</t>
  </si>
  <si>
    <t>cambridge university press and assessment</t>
  </si>
  <si>
    <t>Cambridge University Press &amp; Assessment</t>
  </si>
  <si>
    <t>charles river laboratories</t>
  </si>
  <si>
    <t>Charles River Laboratories</t>
  </si>
  <si>
    <t>chartered association of business schools</t>
  </si>
  <si>
    <t>Chartered Association Of Business Schools</t>
  </si>
  <si>
    <t>guildhall school of music and drama</t>
  </si>
  <si>
    <t>Guildhall School of Music &amp; Drama</t>
  </si>
  <si>
    <t>health sciences university</t>
  </si>
  <si>
    <t>Health Sciences University</t>
  </si>
  <si>
    <t>into university partnerships</t>
  </si>
  <si>
    <t>INTO University Partnerships</t>
  </si>
  <si>
    <t>law university</t>
  </si>
  <si>
    <t>The University of Law</t>
  </si>
  <si>
    <t>leeds arts university</t>
  </si>
  <si>
    <t>Leeds Arts University</t>
  </si>
  <si>
    <t>royal northern college of music</t>
  </si>
  <si>
    <t>Royal Northern College of Music</t>
  </si>
  <si>
    <t>salesforce</t>
  </si>
  <si>
    <t>Salesforce</t>
  </si>
  <si>
    <t>suffolk university</t>
  </si>
  <si>
    <t>University of Suffolk</t>
  </si>
  <si>
    <t>taso</t>
  </si>
  <si>
    <t>TASO</t>
  </si>
  <si>
    <t>winchester university</t>
  </si>
  <si>
    <t>University of Winchester</t>
  </si>
  <si>
    <t>wolverhampton university</t>
  </si>
  <si>
    <t>University of Wolverhampton</t>
  </si>
  <si>
    <t>youth sport trust</t>
  </si>
  <si>
    <t>Youth Sport Trust</t>
  </si>
  <si>
    <t>acer trust</t>
  </si>
  <si>
    <t>Acer Trust</t>
  </si>
  <si>
    <t>bayes business school</t>
  </si>
  <si>
    <t>Bayes Business School</t>
  </si>
  <si>
    <t>boston college</t>
  </si>
  <si>
    <t>Boston College</t>
  </si>
  <si>
    <t>bright horizons uk</t>
  </si>
  <si>
    <t>Bright Horizons UK</t>
  </si>
  <si>
    <t>brilliant club</t>
  </si>
  <si>
    <t>The Brilliant Club</t>
  </si>
  <si>
    <t>broadleaf partnership trust</t>
  </si>
  <si>
    <t>Broadleaf Partnership Trust</t>
  </si>
  <si>
    <t>cilex</t>
  </si>
  <si>
    <t>CILEX</t>
  </si>
  <si>
    <t>department for science innovation and technology</t>
  </si>
  <si>
    <t>Department for Science, Innovation and Technology (DSIT)</t>
  </si>
  <si>
    <t>gartner inc</t>
  </si>
  <si>
    <t>Gartner Inc.</t>
  </si>
  <si>
    <t>guildhe</t>
  </si>
  <si>
    <t>GuildHE</t>
  </si>
  <si>
    <t>hisp multi academy trust</t>
  </si>
  <si>
    <t>HISP Multi-Academy Trust</t>
  </si>
  <si>
    <t>School / academy trust</t>
  </si>
  <si>
    <t>icas</t>
  </si>
  <si>
    <t>ICAS</t>
  </si>
  <si>
    <t>illumina inc</t>
  </si>
  <si>
    <t>Illumina Inc.</t>
  </si>
  <si>
    <t>ioe ucl s faculty of education and society</t>
  </si>
  <si>
    <t>IOE - UCL's Faculty Of Education And Society</t>
  </si>
  <si>
    <t>kpmg</t>
  </si>
  <si>
    <t>KPMG</t>
  </si>
  <si>
    <t>learning partners academy trust</t>
  </si>
  <si>
    <t>Learning Partners Academy Trust</t>
  </si>
  <si>
    <t>liverpool hope university</t>
  </si>
  <si>
    <t>Liverpool Hope University</t>
  </si>
  <si>
    <t>medical research council</t>
  </si>
  <si>
    <t>Medical Research Council</t>
  </si>
  <si>
    <t>metanoia institute</t>
  </si>
  <si>
    <t>Metanoia Institute</t>
  </si>
  <si>
    <t>natcen social research</t>
  </si>
  <si>
    <t>NatCen Social Research</t>
  </si>
  <si>
    <t>office for students</t>
  </si>
  <si>
    <t>Office for Students</t>
  </si>
  <si>
    <t>oxed and assessment</t>
  </si>
  <si>
    <t>OxEd And Assessment</t>
  </si>
  <si>
    <t>paul mellon centre for studies in british art</t>
  </si>
  <si>
    <t>Paul Mellon Centre For Studies In British Art</t>
  </si>
  <si>
    <t>plymouth marine laboratory</t>
  </si>
  <si>
    <t>Plymouth Marine Laboratory (PML)</t>
  </si>
  <si>
    <t>prokarium</t>
  </si>
  <si>
    <t>Prokarium</t>
  </si>
  <si>
    <t>pwc</t>
  </si>
  <si>
    <t>PwC</t>
  </si>
  <si>
    <t>qs quacquarelli symonds</t>
  </si>
  <si>
    <t>QS Quacquarelli Symonds</t>
  </si>
  <si>
    <t>regent s university london</t>
  </si>
  <si>
    <t>Regent's University London</t>
  </si>
  <si>
    <t>shakespeare martineau</t>
  </si>
  <si>
    <t>Shakespeare Martineau</t>
  </si>
  <si>
    <t>uk centre for ecology and hydrology</t>
  </si>
  <si>
    <t>UK Centre for Ecology &amp; Hydrology (UKCEH)</t>
  </si>
  <si>
    <t>universities scotland</t>
  </si>
  <si>
    <t>Universities Scotland</t>
  </si>
  <si>
    <t>upp</t>
  </si>
  <si>
    <t>UPP</t>
  </si>
  <si>
    <t>wood mackenzie</t>
  </si>
  <si>
    <t>Wood Mackenzie</t>
  </si>
  <si>
    <t>adaptimmune</t>
  </si>
  <si>
    <t>Adaptimmune</t>
  </si>
  <si>
    <t>advance he</t>
  </si>
  <si>
    <t>Advance HE</t>
  </si>
  <si>
    <t>all nations christian college</t>
  </si>
  <si>
    <t>All Nations Christian College</t>
  </si>
  <si>
    <t>alliance manchester business school</t>
  </si>
  <si>
    <t>Alliance Manchester Business School</t>
  </si>
  <si>
    <t>altus education partnership</t>
  </si>
  <si>
    <t>Altus Education Partnership</t>
  </si>
  <si>
    <t>ashbourne day nurseries</t>
  </si>
  <si>
    <t>Ashbourne Day Nurseries</t>
  </si>
  <si>
    <t>askham bryan college</t>
  </si>
  <si>
    <t>Askham Bryan College</t>
  </si>
  <si>
    <t>better futures multi academy trust</t>
  </si>
  <si>
    <t>Better Futures Multi-Academy Trust</t>
  </si>
  <si>
    <t>blackpool and the fylde college</t>
  </si>
  <si>
    <t>Blackpool And The Fylde College</t>
  </si>
  <si>
    <t>brentwood school uk</t>
  </si>
  <si>
    <t>Brentwood School UK</t>
  </si>
  <si>
    <t>cambridge judge business school</t>
  </si>
  <si>
    <t>Cambridge Judge Business School</t>
  </si>
  <si>
    <t>cardiff business school</t>
  </si>
  <si>
    <t>Cardiff Business School</t>
  </si>
  <si>
    <t>career connect</t>
  </si>
  <si>
    <t>Career Connect</t>
  </si>
  <si>
    <t>carnegie trust for the universities of scotland</t>
  </si>
  <si>
    <t>Carnegie Trust For The Universities Of Scotland</t>
  </si>
  <si>
    <t>colchester institute</t>
  </si>
  <si>
    <t>Colchester Institute</t>
  </si>
  <si>
    <t>committee of university chairs</t>
  </si>
  <si>
    <t>Committee of University Chairs</t>
  </si>
  <si>
    <t>department of alc</t>
  </si>
  <si>
    <t>Department Of ALC</t>
  </si>
  <si>
    <t>Government / public body</t>
  </si>
  <si>
    <t>department of engineering at the university of cambridge</t>
  </si>
  <si>
    <t>Department Of Engineering At The University Of Cambridge</t>
  </si>
  <si>
    <t>diocese of westminster academy trust</t>
  </si>
  <si>
    <t>The Diocese Of Westminster Academy Trust</t>
  </si>
  <si>
    <t>e careers</t>
  </si>
  <si>
    <t>E-Careers</t>
  </si>
  <si>
    <t>east midlands education trust</t>
  </si>
  <si>
    <t>East Midlands Education Trust</t>
  </si>
  <si>
    <t>edwin group</t>
  </si>
  <si>
    <t>The Edwin Group</t>
  </si>
  <si>
    <t>etio</t>
  </si>
  <si>
    <t>Etio</t>
  </si>
  <si>
    <t>evolution academy trust</t>
  </si>
  <si>
    <t>Evolution Academy Trust</t>
  </si>
  <si>
    <t>forrester</t>
  </si>
  <si>
    <t>Forrester</t>
  </si>
  <si>
    <t>google deepmind</t>
  </si>
  <si>
    <t>Google DeepMind</t>
  </si>
  <si>
    <t>idc</t>
  </si>
  <si>
    <t>IDC</t>
  </si>
  <si>
    <t>institute for jewish policy research</t>
  </si>
  <si>
    <t>Institute For Jewish Policy Research</t>
  </si>
  <si>
    <t>institute of ismaili studies</t>
  </si>
  <si>
    <t>The Institute Of Ismaili Studies</t>
  </si>
  <si>
    <t>john innes centre</t>
  </si>
  <si>
    <t>John Innes Centre</t>
  </si>
  <si>
    <t>juniper education group</t>
  </si>
  <si>
    <t>Juniper Education Group</t>
  </si>
  <si>
    <t>kenilworth multi academy trust</t>
  </si>
  <si>
    <t>Kenilworth Multi Academy Trust</t>
  </si>
  <si>
    <t>king s foundation</t>
  </si>
  <si>
    <t>The King's Foundation</t>
  </si>
  <si>
    <t>kirklees college</t>
  </si>
  <si>
    <t>Kirklees College</t>
  </si>
  <si>
    <t>lma liverpool</t>
  </si>
  <si>
    <t>LMA - Liverpool</t>
  </si>
  <si>
    <t>london early years foundation</t>
  </si>
  <si>
    <t>London Early Years Foundation</t>
  </si>
  <si>
    <t>lyfta education</t>
  </si>
  <si>
    <t>Lyfta Education</t>
  </si>
  <si>
    <t>marsh academy</t>
  </si>
  <si>
    <t>THE MARSH ACADEMY</t>
  </si>
  <si>
    <t>mel research</t>
  </si>
  <si>
    <t>MEL Research</t>
  </si>
  <si>
    <t>mills and reeve llp</t>
  </si>
  <si>
    <t>Mills &amp; Reeve LLP</t>
  </si>
  <si>
    <t>national college</t>
  </si>
  <si>
    <t>The National College</t>
  </si>
  <si>
    <t>national institute of economic and social research</t>
  </si>
  <si>
    <t>National Institute Of Economic And Social Research</t>
  </si>
  <si>
    <t>national institute of teaching and education</t>
  </si>
  <si>
    <t>National Institute Of Teaching And Education</t>
  </si>
  <si>
    <t>newbold college of higher education</t>
  </si>
  <si>
    <t>Newbold College Of Higher Education</t>
  </si>
  <si>
    <t>newbury college berkshire uk</t>
  </si>
  <si>
    <t>Newbury College Berkshire UK</t>
  </si>
  <si>
    <t>nihr</t>
  </si>
  <si>
    <t>NIHR</t>
  </si>
  <si>
    <t>nous data insights</t>
  </si>
  <si>
    <t>Nous Data Insights</t>
  </si>
  <si>
    <t>oaklands college</t>
  </si>
  <si>
    <t>Oaklands College</t>
  </si>
  <si>
    <t>ocr</t>
  </si>
  <si>
    <t>OCR</t>
  </si>
  <si>
    <t>qa research</t>
  </si>
  <si>
    <t>Qa Research</t>
  </si>
  <si>
    <t>rand europe</t>
  </si>
  <si>
    <t>RAND Europe</t>
  </si>
  <si>
    <t>resolution foundation</t>
  </si>
  <si>
    <t>Resolution Foundation</t>
  </si>
  <si>
    <t>rose bruford college</t>
  </si>
  <si>
    <t>Rose Bruford College</t>
  </si>
  <si>
    <t>seo london</t>
  </si>
  <si>
    <t>SEO London</t>
  </si>
  <si>
    <t>skills network</t>
  </si>
  <si>
    <t>The Skills Network</t>
  </si>
  <si>
    <t>sparsholt college group</t>
  </si>
  <si>
    <t>Sparsholt College Group</t>
  </si>
  <si>
    <t>st john s college university of cambridge</t>
  </si>
  <si>
    <t>St John's College - University of Cambridge</t>
  </si>
  <si>
    <t>st mark and st john university</t>
  </si>
  <si>
    <t>University of St Mark &amp; St John</t>
  </si>
  <si>
    <t>st mary s university</t>
  </si>
  <si>
    <t>St Mary's University</t>
  </si>
  <si>
    <t>study group</t>
  </si>
  <si>
    <t>Study Group</t>
  </si>
  <si>
    <t>t therapeutics ltd</t>
  </si>
  <si>
    <t>T-Therapeutics Ltd</t>
  </si>
  <si>
    <t>tech educators</t>
  </si>
  <si>
    <t>Tech Educators</t>
  </si>
  <si>
    <t>touchlight</t>
  </si>
  <si>
    <t>Touchlight</t>
  </si>
  <si>
    <t>trinity laban</t>
  </si>
  <si>
    <t>Trinity Laban</t>
  </si>
  <si>
    <t>tutors international</t>
  </si>
  <si>
    <t>Tutors International</t>
  </si>
  <si>
    <t>ucfb</t>
  </si>
  <si>
    <t>UCFB</t>
  </si>
  <si>
    <t>uhr universities human resources</t>
  </si>
  <si>
    <t>UHR Universities Human Resources</t>
  </si>
  <si>
    <t>university college london hospitals nhs foundation trust</t>
  </si>
  <si>
    <t>University College London Hospitals NHS Foundation Trust</t>
  </si>
  <si>
    <t>usp college</t>
  </si>
  <si>
    <t>USP College</t>
  </si>
  <si>
    <t>virti</t>
  </si>
  <si>
    <t>Virti</t>
  </si>
  <si>
    <t>warwick warwick business school university</t>
  </si>
  <si>
    <t>University Of Warwick - Warwick Business School</t>
  </si>
  <si>
    <t>wcg</t>
  </si>
  <si>
    <t>WCG</t>
  </si>
  <si>
    <t>wellcome sanger institute</t>
  </si>
  <si>
    <t>Wellcome Sanger Institute</t>
  </si>
  <si>
    <t>wellington school</t>
  </si>
  <si>
    <t>Wellington School</t>
  </si>
  <si>
    <t>wigan and leigh college and university centre</t>
  </si>
  <si>
    <t>Wigan &amp; Leigh College And University Centre</t>
  </si>
  <si>
    <t>wishford schools</t>
  </si>
  <si>
    <t>Wishford Schools</t>
  </si>
  <si>
    <t>abi research</t>
  </si>
  <si>
    <t>ABI Research</t>
  </si>
  <si>
    <t>acacia avenue</t>
  </si>
  <si>
    <t>Acacia Avenue</t>
  </si>
  <si>
    <t>academy of music and sound</t>
  </si>
  <si>
    <t>Academy Of Music &amp; Sound</t>
  </si>
  <si>
    <t>acm academy of contemporary music</t>
  </si>
  <si>
    <t>ACM - Academy Of Contemporary Music</t>
  </si>
  <si>
    <t>acorn early years</t>
  </si>
  <si>
    <t>Acorn Early Years</t>
  </si>
  <si>
    <t>activate learning education trust</t>
  </si>
  <si>
    <t>Activate Learning Education Trust</t>
  </si>
  <si>
    <t>ada lovelace institute</t>
  </si>
  <si>
    <t>Ada Lovelace Institute</t>
  </si>
  <si>
    <t>african institute for development policy</t>
  </si>
  <si>
    <t>African Institute For Development Policy</t>
  </si>
  <si>
    <t>agcas</t>
  </si>
  <si>
    <t>AGCAS</t>
  </si>
  <si>
    <t>agilysis limited</t>
  </si>
  <si>
    <t>Agilysis Limited</t>
  </si>
  <si>
    <t>airfire control limited</t>
  </si>
  <si>
    <t>AIRFIRE CONTROL LIMITED</t>
  </si>
  <si>
    <t>akamis bio</t>
  </si>
  <si>
    <t>Akamis Bio</t>
  </si>
  <si>
    <t>amgen inc</t>
  </si>
  <si>
    <t>Amgen Inc.</t>
  </si>
  <si>
    <t>amosshe the student services organisation</t>
  </si>
  <si>
    <t>AMOSSHE The Student Services Organisation</t>
  </si>
  <si>
    <t>applied photophysics</t>
  </si>
  <si>
    <t>Applied Photophysics</t>
  </si>
  <si>
    <t>apply group</t>
  </si>
  <si>
    <t>The Apply Group</t>
  </si>
  <si>
    <t>aquila the diocese of canterbury academies trust</t>
  </si>
  <si>
    <t>Aquila The Diocese Of Canterbury Academies Trust</t>
  </si>
  <si>
    <t>arc universities group</t>
  </si>
  <si>
    <t>Arc Universities Group</t>
  </si>
  <si>
    <t>architectural association</t>
  </si>
  <si>
    <t>Architectural Association</t>
  </si>
  <si>
    <t>ashburton cookery school</t>
  </si>
  <si>
    <t>Ashburton Cookery School</t>
  </si>
  <si>
    <t>association of colleges</t>
  </si>
  <si>
    <t>Association of Colleges</t>
  </si>
  <si>
    <t>association of heads of university administration</t>
  </si>
  <si>
    <t>Association of Heads of University Administration (AHUA)</t>
  </si>
  <si>
    <t>astrum mat</t>
  </si>
  <si>
    <t>Astrum MAT</t>
  </si>
  <si>
    <t>atass sports</t>
  </si>
  <si>
    <t>ATASS Sports</t>
  </si>
  <si>
    <t>atkinsr alis</t>
  </si>
  <si>
    <t>AtkinsRéalis</t>
  </si>
  <si>
    <t>aviv group</t>
  </si>
  <si>
    <t>AVIV Group</t>
  </si>
  <si>
    <t>aylesbury vale academy</t>
  </si>
  <si>
    <t>The Aylesbury Vale Academy</t>
  </si>
  <si>
    <t>babraham institute</t>
  </si>
  <si>
    <t>The Babraham Institute</t>
  </si>
  <si>
    <t>barclays</t>
  </si>
  <si>
    <t>Barclays</t>
  </si>
  <si>
    <t>barinthus biotherapeutics</t>
  </si>
  <si>
    <t>Barinthus Biotherapeutics</t>
  </si>
  <si>
    <t>barnet and southgate college</t>
  </si>
  <si>
    <t>Barnet And Southgate College</t>
  </si>
  <si>
    <t>basis</t>
  </si>
  <si>
    <t>Basis</t>
  </si>
  <si>
    <t>battelle crop protection solutions</t>
  </si>
  <si>
    <t>Battelle Crop Protection Solutions</t>
  </si>
  <si>
    <t>bayes centre</t>
  </si>
  <si>
    <t>Bayes Centre</t>
  </si>
  <si>
    <t>bbc</t>
  </si>
  <si>
    <t>BBC</t>
  </si>
  <si>
    <t>becomingx</t>
  </si>
  <si>
    <t>BecomingX</t>
  </si>
  <si>
    <t>bedfordshire schools trust</t>
  </si>
  <si>
    <t>Bedfordshire Schools Trust</t>
  </si>
  <si>
    <t>belfast metropolitan college</t>
  </si>
  <si>
    <t>Belfast Metropolitan College</t>
  </si>
  <si>
    <t>bennett institute for applied data science</t>
  </si>
  <si>
    <t>Bennett Institute For Applied Data Science</t>
  </si>
  <si>
    <t>beyond schools trust</t>
  </si>
  <si>
    <t>Beyond Schools Trust</t>
  </si>
  <si>
    <t>bibliu</t>
  </si>
  <si>
    <t>BibliU</t>
  </si>
  <si>
    <t>bimm institute</t>
  </si>
  <si>
    <t>BIMM Institute</t>
  </si>
  <si>
    <t>bimm university</t>
  </si>
  <si>
    <t>BIMM University</t>
  </si>
  <si>
    <t>bishop burton college</t>
  </si>
  <si>
    <t>Bishop Burton College</t>
  </si>
  <si>
    <t>bishop chadwick catholic education trust</t>
  </si>
  <si>
    <t>Bishop Chadwick Catholic Education Trust</t>
  </si>
  <si>
    <t>bit bio</t>
  </si>
  <si>
    <t>Bit.bio</t>
  </si>
  <si>
    <t>blavatnik school of government university of oxford</t>
  </si>
  <si>
    <t>Blavatnik School Of Government University Of Oxford</t>
  </si>
  <si>
    <t>bloxham school</t>
  </si>
  <si>
    <t>Bloxham School</t>
  </si>
  <si>
    <t>blue marble research</t>
  </si>
  <si>
    <t>Blue Marble Research</t>
  </si>
  <si>
    <t>bmg research</t>
  </si>
  <si>
    <t>BMG Research</t>
  </si>
  <si>
    <t>bodleian libraries university of oxford</t>
  </si>
  <si>
    <t>The Bodleian Libraries University Of Oxford</t>
  </si>
  <si>
    <t>british academy</t>
  </si>
  <si>
    <t>The British Academy</t>
  </si>
  <si>
    <t>broken string biosciences</t>
  </si>
  <si>
    <t>Broken String Biosciences</t>
  </si>
  <si>
    <t>buckinghamshire college group</t>
  </si>
  <si>
    <t>Buckinghamshire College Group</t>
  </si>
  <si>
    <t>bufdg</t>
  </si>
  <si>
    <t>BUFDG</t>
  </si>
  <si>
    <t>california polytechnic state university</t>
  </si>
  <si>
    <t>California Polytechnic State University</t>
  </si>
  <si>
    <t>cambridge epigenetix</t>
  </si>
  <si>
    <t>Cambridge Epigenetix</t>
  </si>
  <si>
    <t>canonium learning trust</t>
  </si>
  <si>
    <t>Canonium Learning Trust</t>
  </si>
  <si>
    <t>capital city college group</t>
  </si>
  <si>
    <t>Capital City College Group</t>
  </si>
  <si>
    <t>cardiac risk in the young</t>
  </si>
  <si>
    <t>Cardiac Risk In The Young</t>
  </si>
  <si>
    <t>cardiff university students union</t>
  </si>
  <si>
    <t>Cardiff University Students Union</t>
  </si>
  <si>
    <t>catalyst inc</t>
  </si>
  <si>
    <t>Catalyst Inc.</t>
  </si>
  <si>
    <t>ccs insight</t>
  </si>
  <si>
    <t>CCS Insight</t>
  </si>
  <si>
    <t>cell guidance systems</t>
  </si>
  <si>
    <t>Cell Guidance Systems</t>
  </si>
  <si>
    <t>centre for health economics</t>
  </si>
  <si>
    <t>Centre For Health Economics</t>
  </si>
  <si>
    <t>centrus</t>
  </si>
  <si>
    <t>Centrus</t>
  </si>
  <si>
    <t>cfe ltd</t>
  </si>
  <si>
    <t>CFE Ltd</t>
  </si>
  <si>
    <t>chartered institute of export and international trade</t>
  </si>
  <si>
    <t>The Chartered Institute Of Export &amp; International Trade</t>
  </si>
  <si>
    <t>charterhouse school</t>
  </si>
  <si>
    <t>Charterhouse School</t>
  </si>
  <si>
    <t>childwise research</t>
  </si>
  <si>
    <t>CHILDWISE Research</t>
  </si>
  <si>
    <t>city and guilds</t>
  </si>
  <si>
    <t>City &amp; Guilds</t>
  </si>
  <si>
    <t>city college norwich</t>
  </si>
  <si>
    <t>City College Norwich</t>
  </si>
  <si>
    <t>city lit</t>
  </si>
  <si>
    <t>City Lit</t>
  </si>
  <si>
    <t>city of liverpool college</t>
  </si>
  <si>
    <t>The City Of Liverpool College</t>
  </si>
  <si>
    <t>clayesmore school</t>
  </si>
  <si>
    <t>Clayesmore School</t>
  </si>
  <si>
    <t>climate spring</t>
  </si>
  <si>
    <t>Climate Spring</t>
  </si>
  <si>
    <t>cnrs</t>
  </si>
  <si>
    <t>CNRS</t>
  </si>
  <si>
    <t>codeclan</t>
  </si>
  <si>
    <t>CodeClan</t>
  </si>
  <si>
    <t>coleg cambria</t>
  </si>
  <si>
    <t>Coleg Cambria</t>
  </si>
  <si>
    <t>coleg cymraeg cenedlaethol</t>
  </si>
  <si>
    <t>Coleg Cymraeg Cenedlaethol</t>
  </si>
  <si>
    <t>community and patient preference research</t>
  </si>
  <si>
    <t>Community And Patient Preference Research</t>
  </si>
  <si>
    <t>consynance therapeutics inc</t>
  </si>
  <si>
    <t>ConSynance Therapeutics Inc.</t>
  </si>
  <si>
    <t>coresight research</t>
  </si>
  <si>
    <t>Coresight Research</t>
  </si>
  <si>
    <t>cormack consultancy group</t>
  </si>
  <si>
    <t>Cormack Consultancy Group</t>
  </si>
  <si>
    <t>cosector university of london</t>
  </si>
  <si>
    <t>CoSector - University of London</t>
  </si>
  <si>
    <t>cosmetic courses</t>
  </si>
  <si>
    <t>Cosmetic Courses</t>
  </si>
  <si>
    <t>courtauld institute of art u of london</t>
  </si>
  <si>
    <t>Courtauld Institute of Art, U. of London</t>
  </si>
  <si>
    <t>coventry university uhcw</t>
  </si>
  <si>
    <t>Coventry University / UHCW</t>
  </si>
  <si>
    <t>culturestudio</t>
  </si>
  <si>
    <t>Culturestudio.</t>
  </si>
  <si>
    <t>curious sky ltd</t>
  </si>
  <si>
    <t>Curious Sky Ltd</t>
  </si>
  <si>
    <t>dartington service design lab</t>
  </si>
  <si>
    <t>Dartington Service Design Lab</t>
  </si>
  <si>
    <t>davies mckerr</t>
  </si>
  <si>
    <t>Davies+mckerr</t>
  </si>
  <si>
    <t>dean trust</t>
  </si>
  <si>
    <t>The Dean Trust</t>
  </si>
  <si>
    <t>department for education</t>
  </si>
  <si>
    <t>Department for Education</t>
  </si>
  <si>
    <t>dialect</t>
  </si>
  <si>
    <t>Dialect.</t>
  </si>
  <si>
    <t>differentology</t>
  </si>
  <si>
    <t>Differentology</t>
  </si>
  <si>
    <t>discovery research</t>
  </si>
  <si>
    <t>Discovery Research</t>
  </si>
  <si>
    <t>dunn school</t>
  </si>
  <si>
    <t>Dunn School</t>
  </si>
  <si>
    <t>east surrey college</t>
  </si>
  <si>
    <t>East Surrey College</t>
  </si>
  <si>
    <t>ecc</t>
  </si>
  <si>
    <t>ECC</t>
  </si>
  <si>
    <t>ecorys</t>
  </si>
  <si>
    <t>Ecorys</t>
  </si>
  <si>
    <t>ecospray limited</t>
  </si>
  <si>
    <t>ECOSPRAY LIMITED</t>
  </si>
  <si>
    <t>edgbaston high school for girls</t>
  </si>
  <si>
    <t>Edgbaston High School For Girls</t>
  </si>
  <si>
    <t>edge foundation</t>
  </si>
  <si>
    <t>Edge Foundation</t>
  </si>
  <si>
    <t>edinburgh business school university</t>
  </si>
  <si>
    <t>University Of Edinburgh Business School</t>
  </si>
  <si>
    <t>edinburgh law school university</t>
  </si>
  <si>
    <t>University Of Edinburgh Law School</t>
  </si>
  <si>
    <t>edinburgh moray house school of education and sport university</t>
  </si>
  <si>
    <t>University Of Edinburgh Moray House School Of Education And Sport</t>
  </si>
  <si>
    <t>edinburgh university students association</t>
  </si>
  <si>
    <t>Edinburgh University Studentsâ€‹ Association</t>
  </si>
  <si>
    <t>education people</t>
  </si>
  <si>
    <t>The Education People</t>
  </si>
  <si>
    <t>education sub saharan africa</t>
  </si>
  <si>
    <t>Education Sub Saharan Africa</t>
  </si>
  <si>
    <t>edukos trust</t>
  </si>
  <si>
    <t>Edukos Trust</t>
  </si>
  <si>
    <t>ekc group</t>
  </si>
  <si>
    <t>EKC Group</t>
  </si>
  <si>
    <t>elastik</t>
  </si>
  <si>
    <t>Elastik</t>
  </si>
  <si>
    <t>enactus uk and ireland</t>
  </si>
  <si>
    <t>Enactus UK &amp; Ireland</t>
  </si>
  <si>
    <t>energy consortium</t>
  </si>
  <si>
    <t>The Energy Consortium (TEC)</t>
  </si>
  <si>
    <t>energy for growth hub</t>
  </si>
  <si>
    <t>The Energy For Growth Hub</t>
  </si>
  <si>
    <t>enfuse group</t>
  </si>
  <si>
    <t>Enfuse Group</t>
  </si>
  <si>
    <t>english uk</t>
  </si>
  <si>
    <t>English UK</t>
  </si>
  <si>
    <t>enjoy education</t>
  </si>
  <si>
    <t>Enjoy Education</t>
  </si>
  <si>
    <t>enroly</t>
  </si>
  <si>
    <t>Enroly</t>
  </si>
  <si>
    <t>entrepreneurs network</t>
  </si>
  <si>
    <t>The Entrepreneurs Network</t>
  </si>
  <si>
    <t>epcc</t>
  </si>
  <si>
    <t>EPCC</t>
  </si>
  <si>
    <t>epilepsygtx</t>
  </si>
  <si>
    <t>EpilepsyGTx</t>
  </si>
  <si>
    <t>equal education partners</t>
  </si>
  <si>
    <t>Equal Education Partners</t>
  </si>
  <si>
    <t>eton academy</t>
  </si>
  <si>
    <t>Eton Academy</t>
  </si>
  <si>
    <t>european futures observatory</t>
  </si>
  <si>
    <t>The European Futures Observatory</t>
  </si>
  <si>
    <t>european science foundation</t>
  </si>
  <si>
    <t>European Science Foundation</t>
  </si>
  <si>
    <t>evidera</t>
  </si>
  <si>
    <t>Evidera</t>
  </si>
  <si>
    <t>evox therapeutics ltd</t>
  </si>
  <si>
    <t>Evox Therapeutics Ltd</t>
  </si>
  <si>
    <t>explori</t>
  </si>
  <si>
    <t>Explori</t>
  </si>
  <si>
    <t>expressionedits</t>
  </si>
  <si>
    <t>ExpressionEdits</t>
  </si>
  <si>
    <t>faraday institute for science and religion</t>
  </si>
  <si>
    <t>The Faraday Institute For Science And Religion</t>
  </si>
  <si>
    <t>fawrii</t>
  </si>
  <si>
    <t>Fawrii</t>
  </si>
  <si>
    <t>fie foundation for international education</t>
  </si>
  <si>
    <t>FIE Foundation For International Education</t>
  </si>
  <si>
    <t>field ready</t>
  </si>
  <si>
    <t>Field Ready</t>
  </si>
  <si>
    <t>fitch solutions</t>
  </si>
  <si>
    <t>Fitch Solutions</t>
  </si>
  <si>
    <t>flinders university</t>
  </si>
  <si>
    <t>Flinders University</t>
  </si>
  <si>
    <t>flywire payments limited</t>
  </si>
  <si>
    <t>Flywire Payments Limited</t>
  </si>
  <si>
    <t>four stones mat</t>
  </si>
  <si>
    <t>The Four Stones MAT</t>
  </si>
  <si>
    <t>frays academy trust</t>
  </si>
  <si>
    <t>Frays Academy Trust</t>
  </si>
  <si>
    <t>future biomanufacturing research hub</t>
  </si>
  <si>
    <t>Future Biomanufacturing Research Hub</t>
  </si>
  <si>
    <t>future focus research</t>
  </si>
  <si>
    <t>Future Focus Research</t>
  </si>
  <si>
    <t>futuru</t>
  </si>
  <si>
    <t>FuturU</t>
  </si>
  <si>
    <t>gaia learning</t>
  </si>
  <si>
    <t>Gaia Learning</t>
  </si>
  <si>
    <t>gain therapeutics</t>
  </si>
  <si>
    <t>Gain Therapeutics</t>
  </si>
  <si>
    <t>galen research ltd</t>
  </si>
  <si>
    <t>Galen Research Ltd</t>
  </si>
  <si>
    <t>gallery trust</t>
  </si>
  <si>
    <t>The Gallery Trust</t>
  </si>
  <si>
    <t>gateway qualifications</t>
  </si>
  <si>
    <t>Gateway Qualifications</t>
  </si>
  <si>
    <t>genomics england limited</t>
  </si>
  <si>
    <t>Genomics England Limited</t>
  </si>
  <si>
    <t>girls in charge initiative</t>
  </si>
  <si>
    <t>Girls In Charge Initiative</t>
  </si>
  <si>
    <t>gist research ltd</t>
  </si>
  <si>
    <t>GIST Research Ltd</t>
  </si>
  <si>
    <t>glasgow kelvin college</t>
  </si>
  <si>
    <t>Glasgow Kelvin College</t>
  </si>
  <si>
    <t>global entrepreneurship and development institute</t>
  </si>
  <si>
    <t>Global Entrepreneurship And Development Institute</t>
  </si>
  <si>
    <t>global school leaders</t>
  </si>
  <si>
    <t>Global School Leaders</t>
  </si>
  <si>
    <t>global university systems</t>
  </si>
  <si>
    <t>Global University Systems</t>
  </si>
  <si>
    <t>gloucestershire college</t>
  </si>
  <si>
    <t>Gloucestershire College</t>
  </si>
  <si>
    <t>gower college swansea</t>
  </si>
  <si>
    <t>Gower College Swansea</t>
  </si>
  <si>
    <t>grant thornton uk</t>
  </si>
  <si>
    <t>Grant Thornton UK</t>
  </si>
  <si>
    <t>grantsnow</t>
  </si>
  <si>
    <t>GrantsNow</t>
  </si>
  <si>
    <t>gresham college</t>
  </si>
  <si>
    <t>Gresham College</t>
  </si>
  <si>
    <t>griffin institute</t>
  </si>
  <si>
    <t>The Griffin Institute</t>
  </si>
  <si>
    <t>gusto research</t>
  </si>
  <si>
    <t>Gusto Research</t>
  </si>
  <si>
    <t>gw4 alliance</t>
  </si>
  <si>
    <t>GW4 Alliance</t>
  </si>
  <si>
    <t>halesowen college</t>
  </si>
  <si>
    <t>Halesowen College</t>
  </si>
  <si>
    <t>hampton school</t>
  </si>
  <si>
    <t>Hampton School</t>
  </si>
  <si>
    <t>hansard society</t>
  </si>
  <si>
    <t>Hansard Society</t>
  </si>
  <si>
    <t>harbin institute of technology shenzhen</t>
  </si>
  <si>
    <t>Harbin Institute Of Technology Shenzhen</t>
  </si>
  <si>
    <t>harlow consulting</t>
  </si>
  <si>
    <t>Harlow Consulting</t>
  </si>
  <si>
    <t>harness therapeutics</t>
  </si>
  <si>
    <t>Harness Therapeutics</t>
  </si>
  <si>
    <t>hartpury university and hartpury college</t>
  </si>
  <si>
    <t>Hartpury University and Hartpury College</t>
  </si>
  <si>
    <t>hasmonean high school</t>
  </si>
  <si>
    <t>Hasmonean High School</t>
  </si>
  <si>
    <t>hatch digital</t>
  </si>
  <si>
    <t>Hatch Digital</t>
  </si>
  <si>
    <t>heart of worcestershire college</t>
  </si>
  <si>
    <t>Heart Of Worcestershire College</t>
  </si>
  <si>
    <t>hendon school</t>
  </si>
  <si>
    <t>Hendon School</t>
  </si>
  <si>
    <t>herefordshire ludlow and north shropshire college</t>
  </si>
  <si>
    <t>Herefordshire Ludlow And North Shropshire College</t>
  </si>
  <si>
    <t>hfl education</t>
  </si>
  <si>
    <t>HFL Education</t>
  </si>
  <si>
    <t>holy family catholic multi academy trust</t>
  </si>
  <si>
    <t>Holy Family Catholic Multi Academy Trust</t>
  </si>
  <si>
    <t>huish episcopi academy</t>
  </si>
  <si>
    <t>Huish Episcopi Academy</t>
  </si>
  <si>
    <t>hull york medical school</t>
  </si>
  <si>
    <t>Hull York Medical School</t>
  </si>
  <si>
    <t>humanities research institute university of buckingham</t>
  </si>
  <si>
    <t>Humanities Research Institute University Of Buckingham</t>
  </si>
  <si>
    <t>hurstpierpoint college</t>
  </si>
  <si>
    <t>Hurstpierpoint College</t>
  </si>
  <si>
    <t>ibn rushd centre of excellence for islamic research</t>
  </si>
  <si>
    <t>Ibn Rushd Centre Of Excellence For Islamic Research</t>
  </si>
  <si>
    <t>icaro consulting limited</t>
  </si>
  <si>
    <t>ICARO CONSULTING LIMITED</t>
  </si>
  <si>
    <t>icen risk</t>
  </si>
  <si>
    <t>ICEN RISK</t>
  </si>
  <si>
    <t>identity exploration ltd</t>
  </si>
  <si>
    <t>Identity Exploration Ltd</t>
  </si>
  <si>
    <t>idtechex</t>
  </si>
  <si>
    <t>IDTechEx</t>
  </si>
  <si>
    <t>iff research</t>
  </si>
  <si>
    <t>IFF Research</t>
  </si>
  <si>
    <t>ifma</t>
  </si>
  <si>
    <t>IFMA</t>
  </si>
  <si>
    <t>iksuda therapeutics</t>
  </si>
  <si>
    <t>Iksuda Therapeutics</t>
  </si>
  <si>
    <t>imap centre ltd</t>
  </si>
  <si>
    <t>IMap Centre Ltd</t>
  </si>
  <si>
    <t>impact futures uk</t>
  </si>
  <si>
    <t>Impact Futures UK</t>
  </si>
  <si>
    <t>impel college of london ltd</t>
  </si>
  <si>
    <t>IMPEL COLLEGE OF LONDON LTD</t>
  </si>
  <si>
    <t>in toto ed</t>
  </si>
  <si>
    <t>In Toto Ed</t>
  </si>
  <si>
    <t>inchbald school of design</t>
  </si>
  <si>
    <t>Inchbald School Of Design</t>
  </si>
  <si>
    <t>informa</t>
  </si>
  <si>
    <t>Informa</t>
  </si>
  <si>
    <t>information services group</t>
  </si>
  <si>
    <t>Information Services Group</t>
  </si>
  <si>
    <t>ingenox therapeutics</t>
  </si>
  <si>
    <t>IngenOx Therapeutics</t>
  </si>
  <si>
    <t>ingenox therapeutics limited</t>
  </si>
  <si>
    <t>IngenOx Therapeutics Limited</t>
  </si>
  <si>
    <t>inserm</t>
  </si>
  <si>
    <t>INSERM</t>
  </si>
  <si>
    <t>insights family</t>
  </si>
  <si>
    <t>The Insights Family</t>
  </si>
  <si>
    <t>instil bio</t>
  </si>
  <si>
    <t>Instil Bio</t>
  </si>
  <si>
    <t>institute for fiscal studies</t>
  </si>
  <si>
    <t>Institute For Fiscal Studies</t>
  </si>
  <si>
    <t>institute for voluntary action research</t>
  </si>
  <si>
    <t>Institute For Voluntary Action Research</t>
  </si>
  <si>
    <t>institute for war and peace reporting</t>
  </si>
  <si>
    <t>Institute For War &amp; Peace Reporting</t>
  </si>
  <si>
    <t>invictus education trust</t>
  </si>
  <si>
    <t>Invictus Education Trust</t>
  </si>
  <si>
    <t>ipsos uk</t>
  </si>
  <si>
    <t>Ipsos UK</t>
  </si>
  <si>
    <t>isos partnership</t>
  </si>
  <si>
    <t>Isos Partnership</t>
  </si>
  <si>
    <t>ivy education trust</t>
  </si>
  <si>
    <t>Ivy Education Trust</t>
  </si>
  <si>
    <t>jaguar gene therapy</t>
  </si>
  <si>
    <t>Jaguar Gene Therapy</t>
  </si>
  <si>
    <t>jamworks</t>
  </si>
  <si>
    <t>Jamworks</t>
  </si>
  <si>
    <t>js group</t>
  </si>
  <si>
    <t>JS Group</t>
  </si>
  <si>
    <t>juniper training ltd</t>
  </si>
  <si>
    <t>Juniper Training Ltd</t>
  </si>
  <si>
    <t>kedleston group</t>
  </si>
  <si>
    <t>Kedleston Group</t>
  </si>
  <si>
    <t>kennedy institute of rheumatology</t>
  </si>
  <si>
    <t>Kennedy Institute Of Rheumatology</t>
  </si>
  <si>
    <t>kernow learning multi academy trust</t>
  </si>
  <si>
    <t>Kernow Learning Multi Academy Trust</t>
  </si>
  <si>
    <t>keystone tutors</t>
  </si>
  <si>
    <t>Keystone Tutors</t>
  </si>
  <si>
    <t>kidsknowbest</t>
  </si>
  <si>
    <t>KidsKnowBest</t>
  </si>
  <si>
    <t>king s ely</t>
  </si>
  <si>
    <t>King's Ely</t>
  </si>
  <si>
    <t>king s house school</t>
  </si>
  <si>
    <t>King's House School</t>
  </si>
  <si>
    <t>kings education</t>
  </si>
  <si>
    <t>Kings Education</t>
  </si>
  <si>
    <t>knowledge exchange uk</t>
  </si>
  <si>
    <t>Knowledge Exchange UK</t>
  </si>
  <si>
    <t>kynetec</t>
  </si>
  <si>
    <t>Kynetec</t>
  </si>
  <si>
    <t>laidlaw schools trust</t>
  </si>
  <si>
    <t>Laidlaw Schools Trust</t>
  </si>
  <si>
    <t>lancashire university</t>
  </si>
  <si>
    <t>University of Lancashire</t>
  </si>
  <si>
    <t>ldn apprenticeships</t>
  </si>
  <si>
    <t>LDN Apprenticeships</t>
  </si>
  <si>
    <t>leading edge academies partnership</t>
  </si>
  <si>
    <t>Leading Edge Academies Partnership</t>
  </si>
  <si>
    <t>learners trust</t>
  </si>
  <si>
    <t>LEARNERsâ€‹ Trust</t>
  </si>
  <si>
    <t>learning today leading tomorrow</t>
  </si>
  <si>
    <t>Learning Today Leading Tomorrow</t>
  </si>
  <si>
    <t>leeds university business school</t>
  </si>
  <si>
    <t>Leeds University Business School</t>
  </si>
  <si>
    <t>leukaemia uk</t>
  </si>
  <si>
    <t>Leukaemia UK</t>
  </si>
  <si>
    <t>light hall school</t>
  </si>
  <si>
    <t>Light Hall School</t>
  </si>
  <si>
    <t>lighthouse schools partnership</t>
  </si>
  <si>
    <t>Lighthouse Schools Partnership</t>
  </si>
  <si>
    <t>lines between</t>
  </si>
  <si>
    <t>The Lines Between</t>
  </si>
  <si>
    <t>london academy of excellence stratford</t>
  </si>
  <si>
    <t>London Academy Of Excellence - Stratford</t>
  </si>
  <si>
    <t>london school of commerce london united kingdom</t>
  </si>
  <si>
    <t>London School Of Commerce London United Kingdom</t>
  </si>
  <si>
    <t>london school of management education</t>
  </si>
  <si>
    <t>London School Of Management Education</t>
  </si>
  <si>
    <t>london school of science and technology</t>
  </si>
  <si>
    <t>London School Of Science &amp; Technology</t>
  </si>
  <si>
    <t>london school of theology</t>
  </si>
  <si>
    <t>London School Of Theology</t>
  </si>
  <si>
    <t>loxford school trust</t>
  </si>
  <si>
    <t>Loxford School Trust</t>
  </si>
  <si>
    <t>lse middle east centre</t>
  </si>
  <si>
    <t>LSE Middle East Centre</t>
  </si>
  <si>
    <t>lupc</t>
  </si>
  <si>
    <t>LUPC</t>
  </si>
  <si>
    <t>m and c saatchi world services</t>
  </si>
  <si>
    <t>M&amp;C Saatchi World Services</t>
  </si>
  <si>
    <t>macro advisory ltd</t>
  </si>
  <si>
    <t>Macro-Advisory Ltd.</t>
  </si>
  <si>
    <t>macular society</t>
  </si>
  <si>
    <t>Macular Society</t>
  </si>
  <si>
    <t>mall research consultancy ltd</t>
  </si>
  <si>
    <t>Mall Research Consultancy Ltd</t>
  </si>
  <si>
    <t>manageable</t>
  </si>
  <si>
    <t>Manageable</t>
  </si>
  <si>
    <t>manchester law school university</t>
  </si>
  <si>
    <t>The University Of Manchester Law School</t>
  </si>
  <si>
    <t>marie curie uk</t>
  </si>
  <si>
    <t>Marie Curie UK</t>
  </si>
  <si>
    <t>maru group</t>
  </si>
  <si>
    <t>Maru Group</t>
  </si>
  <si>
    <t>mccann</t>
  </si>
  <si>
    <t>McCann</t>
  </si>
  <si>
    <t>medical research council london institute of medical sciences</t>
  </si>
  <si>
    <t>Medical Research Council London Institute of Medical Sciences</t>
  </si>
  <si>
    <t>miller research ltd</t>
  </si>
  <si>
    <t>Miller Research Ltd</t>
  </si>
  <si>
    <t>mindlab international</t>
  </si>
  <si>
    <t>Mindlab International</t>
  </si>
  <si>
    <t>mink therapeutics</t>
  </si>
  <si>
    <t>MiNK Therapeutics</t>
  </si>
  <si>
    <t>mnd scotland</t>
  </si>
  <si>
    <t>MND Scotland</t>
  </si>
  <si>
    <t>modern slavery and human rights policy and evidence centre</t>
  </si>
  <si>
    <t>Modern Slavery And Human Rights Policy And Evidence Centre</t>
  </si>
  <si>
    <t>mont rose college</t>
  </si>
  <si>
    <t>Mont Rose College</t>
  </si>
  <si>
    <t>morrisby</t>
  </si>
  <si>
    <t>Morrisby</t>
  </si>
  <si>
    <t>mps uk group ltd</t>
  </si>
  <si>
    <t>MPS UK Group Ltd</t>
  </si>
  <si>
    <t>my ohana</t>
  </si>
  <si>
    <t>My Ohana</t>
  </si>
  <si>
    <t>myriad research</t>
  </si>
  <si>
    <t>Myriad Research</t>
  </si>
  <si>
    <t>n8 research partnership</t>
  </si>
  <si>
    <t>N8 Research Partnership</t>
  </si>
  <si>
    <t>native antigen company</t>
  </si>
  <si>
    <t>The Native Antigen Company</t>
  </si>
  <si>
    <t>neupc</t>
  </si>
  <si>
    <t>NEUPC</t>
  </si>
  <si>
    <t>new college of the humanities</t>
  </si>
  <si>
    <t>New College Of The Humanities</t>
  </si>
  <si>
    <t>new london educational trust</t>
  </si>
  <si>
    <t>New London Educational Trust</t>
  </si>
  <si>
    <t>new wave federation</t>
  </si>
  <si>
    <t>New Wave Federation</t>
  </si>
  <si>
    <t>neway training solutions ltd</t>
  </si>
  <si>
    <t>Neway Training Solutions Ltd</t>
  </si>
  <si>
    <t>newman university birmingham</t>
  </si>
  <si>
    <t>Newman University Birmingham</t>
  </si>
  <si>
    <t>nexus education schools trust</t>
  </si>
  <si>
    <t>Nexus Education Schools Trust</t>
  </si>
  <si>
    <t>nhs r and d forum</t>
  </si>
  <si>
    <t>NHS R&amp;D Forum</t>
  </si>
  <si>
    <t>nihr bioresource</t>
  </si>
  <si>
    <t>NIHR BioResource</t>
  </si>
  <si>
    <t>nimbuspoint consulting</t>
  </si>
  <si>
    <t>NimbusPoint Consulting</t>
  </si>
  <si>
    <t>nmite</t>
  </si>
  <si>
    <t>NMITE</t>
  </si>
  <si>
    <t>north hertfordshire college</t>
  </si>
  <si>
    <t>North Hertfordshire College</t>
  </si>
  <si>
    <t>north oxfordshire academy</t>
  </si>
  <si>
    <t>North Oxfordshire Academy</t>
  </si>
  <si>
    <t>northampton students union university</t>
  </si>
  <si>
    <t>University Of Northampton Studentsâ€‹ Union</t>
  </si>
  <si>
    <t>northern education trust</t>
  </si>
  <si>
    <t>Northern Education Trust</t>
  </si>
  <si>
    <t>nottingham college</t>
  </si>
  <si>
    <t>Nottingham College</t>
  </si>
  <si>
    <t>nspcc</t>
  </si>
  <si>
    <t>NSPCC</t>
  </si>
  <si>
    <t>nuclera</t>
  </si>
  <si>
    <t>Nuclera</t>
  </si>
  <si>
    <t>nuffield trust</t>
  </si>
  <si>
    <t>Nuffield Trust</t>
  </si>
  <si>
    <t>nwupc ltd</t>
  </si>
  <si>
    <t>NWUPC Ltd.</t>
  </si>
  <si>
    <t>oak multi academy trust</t>
  </si>
  <si>
    <t>OAK Multi Academy Trust</t>
  </si>
  <si>
    <t>ocn london</t>
  </si>
  <si>
    <t>OCN London</t>
  </si>
  <si>
    <t>omdia</t>
  </si>
  <si>
    <t>Omdia</t>
  </si>
  <si>
    <t>oneday</t>
  </si>
  <si>
    <t>Oneday</t>
  </si>
  <si>
    <t>onehive</t>
  </si>
  <si>
    <t>OneHive</t>
  </si>
  <si>
    <t>open college of the arts</t>
  </si>
  <si>
    <t>Open College Of The Arts</t>
  </si>
  <si>
    <t>open inclusion</t>
  </si>
  <si>
    <t>Open Inclusion</t>
  </si>
  <si>
    <t>opogo</t>
  </si>
  <si>
    <t>Opogo</t>
  </si>
  <si>
    <t>oratory school</t>
  </si>
  <si>
    <t>The Oratory School</t>
  </si>
  <si>
    <t>orchard hill college and academy trust</t>
  </si>
  <si>
    <t>Orchard Hill College &amp; Academy Trust</t>
  </si>
  <si>
    <t>orchard therapeutics</t>
  </si>
  <si>
    <t>Orchard Therapeutics</t>
  </si>
  <si>
    <t>oriel square limited</t>
  </si>
  <si>
    <t>Oriel Square Limited</t>
  </si>
  <si>
    <t>orpheus institute</t>
  </si>
  <si>
    <t>Orpheus Institute</t>
  </si>
  <si>
    <t>orwell multi academy trust</t>
  </si>
  <si>
    <t>Orwell Multi Academy Trust</t>
  </si>
  <si>
    <t>osborne co operative academy</t>
  </si>
  <si>
    <t>Osborne Co-operative Academy</t>
  </si>
  <si>
    <t>ossianix</t>
  </si>
  <si>
    <t>Ossianix</t>
  </si>
  <si>
    <t>overviewfx</t>
  </si>
  <si>
    <t>OverviewFX</t>
  </si>
  <si>
    <t>oviva therapeutics</t>
  </si>
  <si>
    <t>Oviva Therapeutics</t>
  </si>
  <si>
    <t>oxford centre for hindu studies</t>
  </si>
  <si>
    <t>Oxford Centre For Hindu Studies</t>
  </si>
  <si>
    <t>oxford measured</t>
  </si>
  <si>
    <t>Oxford MeasurEd</t>
  </si>
  <si>
    <t>pangea bio</t>
  </si>
  <si>
    <t>Pangea Bio</t>
  </si>
  <si>
    <t>paragraf</t>
  </si>
  <si>
    <t>Paragraf</t>
  </si>
  <si>
    <t>parkinson s uk</t>
  </si>
  <si>
    <t>Parkinson's UK</t>
  </si>
  <si>
    <t>pdr international centre for design and research</t>
  </si>
  <si>
    <t>PDR International Centre For Design And Research</t>
  </si>
  <si>
    <t>phasecraft</t>
  </si>
  <si>
    <t>Phasecraft</t>
  </si>
  <si>
    <t>pie</t>
  </si>
  <si>
    <t>The PIE</t>
  </si>
  <si>
    <t>planet education networks</t>
  </si>
  <si>
    <t>Planet Education Networks</t>
  </si>
  <si>
    <t>plasticell limited</t>
  </si>
  <si>
    <t>Plasticell Limited</t>
  </si>
  <si>
    <t>plumpton college</t>
  </si>
  <si>
    <t>Plumpton College</t>
  </si>
  <si>
    <t>plymouth college of art</t>
  </si>
  <si>
    <t>Plymouth College Of Art</t>
  </si>
  <si>
    <t>populus select ltd</t>
  </si>
  <si>
    <t>Populus Select Ltd</t>
  </si>
  <si>
    <t>prenton high school</t>
  </si>
  <si>
    <t>Prenton High School</t>
  </si>
  <si>
    <t>prince s mead school</t>
  </si>
  <si>
    <t>Prince's Mead School</t>
  </si>
  <si>
    <t>prior s field school</t>
  </si>
  <si>
    <t>Prior's Field School</t>
  </si>
  <si>
    <t>progressive</t>
  </si>
  <si>
    <t>Progressive</t>
  </si>
  <si>
    <t>project access</t>
  </si>
  <si>
    <t>Project Access</t>
  </si>
  <si>
    <t>proteus instruments</t>
  </si>
  <si>
    <t>Proteus Instruments</t>
  </si>
  <si>
    <t>pspa</t>
  </si>
  <si>
    <t>PSPA</t>
  </si>
  <si>
    <t>pye tait consulting</t>
  </si>
  <si>
    <t>Pye Tait Consulting</t>
  </si>
  <si>
    <t>qatar computing research institute</t>
  </si>
  <si>
    <t>Qatar Computing Research Institute</t>
  </si>
  <si>
    <t>quadram institute bioscience</t>
  </si>
  <si>
    <t>Quadram Institute Bioscience</t>
  </si>
  <si>
    <t>r f associates</t>
  </si>
  <si>
    <t>R F Associates</t>
  </si>
  <si>
    <t>raised in bristol</t>
  </si>
  <si>
    <t>Raised In Bristol</t>
  </si>
  <si>
    <t>reflections nursery and small school</t>
  </si>
  <si>
    <t>Reflections Nursery &amp; Small School</t>
  </si>
  <si>
    <t>research by design</t>
  </si>
  <si>
    <t>Research By Design</t>
  </si>
  <si>
    <t>research england uk research councils</t>
  </si>
  <si>
    <t>Research England, UK Research Councils</t>
  </si>
  <si>
    <t>revealing reality</t>
  </si>
  <si>
    <t>Revealing Reality</t>
  </si>
  <si>
    <t>review port</t>
  </si>
  <si>
    <t>Review Port</t>
  </si>
  <si>
    <t>ridc</t>
  </si>
  <si>
    <t>RiDC</t>
  </si>
  <si>
    <t>rise multi academy trust</t>
  </si>
  <si>
    <t>Rise Multi Academy Trust</t>
  </si>
  <si>
    <t>roffey park institute</t>
  </si>
  <si>
    <t>Roffey Park Institute</t>
  </si>
  <si>
    <t>s rm</t>
  </si>
  <si>
    <t>S-RM</t>
  </si>
  <si>
    <t>sainsbury laboratory</t>
  </si>
  <si>
    <t>The Sainsbury Laboratory</t>
  </si>
  <si>
    <t>salterns academy trust</t>
  </si>
  <si>
    <t>Salterns Academy Trust</t>
  </si>
  <si>
    <t>sarum college</t>
  </si>
  <si>
    <t>Sarum College</t>
  </si>
  <si>
    <t>sarvari research trust</t>
  </si>
  <si>
    <t>SARVARI RESEARCH TRUST</t>
  </si>
  <si>
    <t>sawston nursery</t>
  </si>
  <si>
    <t>Sawston Nursery</t>
  </si>
  <si>
    <t>scbm services</t>
  </si>
  <si>
    <t>SCBM Services</t>
  </si>
  <si>
    <t>scottish council on human bioethics</t>
  </si>
  <si>
    <t>THE SCOTTISH COUNCIL ON HUMAN BIOETHICS</t>
  </si>
  <si>
    <t>scottish funding council</t>
  </si>
  <si>
    <t>Scottish Funding Council</t>
  </si>
  <si>
    <t>select english</t>
  </si>
  <si>
    <t>Select English</t>
  </si>
  <si>
    <t>self employed</t>
  </si>
  <si>
    <t>Self-Employed</t>
  </si>
  <si>
    <t>seychelles islands foundation</t>
  </si>
  <si>
    <t>Seychelles Islands Foundation</t>
  </si>
  <si>
    <t>shiplake college</t>
  </si>
  <si>
    <t>Shiplake College</t>
  </si>
  <si>
    <t>shipley college</t>
  </si>
  <si>
    <t>Shipley College</t>
  </si>
  <si>
    <t>shortwork</t>
  </si>
  <si>
    <t>Shortwork</t>
  </si>
  <si>
    <t>silent spring consultants</t>
  </si>
  <si>
    <t>Silent Spring Consultants</t>
  </si>
  <si>
    <t>soas</t>
  </si>
  <si>
    <t>SOAS</t>
  </si>
  <si>
    <t>social progress imperative</t>
  </si>
  <si>
    <t>Social Progress Imperative</t>
  </si>
  <si>
    <t>solutions research</t>
  </si>
  <si>
    <t>Solutions Research</t>
  </si>
  <si>
    <t>source nine insights</t>
  </si>
  <si>
    <t>Source Nine Insights</t>
  </si>
  <si>
    <t>south cumbria multi academy trust</t>
  </si>
  <si>
    <t>South Cumbria Multi-Academy Trust</t>
  </si>
  <si>
    <t>south gloucestershire and stroud college</t>
  </si>
  <si>
    <t>South Gloucestershire And Stroud College</t>
  </si>
  <si>
    <t>southern african social policy research institute</t>
  </si>
  <si>
    <t>Southern African Social Policy Research Institute</t>
  </si>
  <si>
    <t>southern regional college</t>
  </si>
  <si>
    <t>Southern Regional College</t>
  </si>
  <si>
    <t>southern universities management services</t>
  </si>
  <si>
    <t>Southern Universities Management Services</t>
  </si>
  <si>
    <t>st abbs marine station</t>
  </si>
  <si>
    <t>St Abbs Marine Station</t>
  </si>
  <si>
    <t>st chad s academies trust</t>
  </si>
  <si>
    <t>St Chad's Academies Trust</t>
  </si>
  <si>
    <t>st christopher school letchworth</t>
  </si>
  <si>
    <t>St Christopher School Letchworth</t>
  </si>
  <si>
    <t>st lawrence academies trust</t>
  </si>
  <si>
    <t>St Lawrence Academies Trust</t>
  </si>
  <si>
    <t>st teresa of calcutta catholic academy trust</t>
  </si>
  <si>
    <t>St Teresa Of Calcutta Catholic Academy Trust</t>
  </si>
  <si>
    <t>stemres</t>
  </si>
  <si>
    <t>STEMRES</t>
  </si>
  <si>
    <t>storal</t>
  </si>
  <si>
    <t>Storal</t>
  </si>
  <si>
    <t>stranmillis university college belfast</t>
  </si>
  <si>
    <t>Stranmillis University College Belfast</t>
  </si>
  <si>
    <t>strode college</t>
  </si>
  <si>
    <t>Strode College</t>
  </si>
  <si>
    <t>studentcrowd</t>
  </si>
  <si>
    <t>StudentCrowd</t>
  </si>
  <si>
    <t>students union ucl</t>
  </si>
  <si>
    <t>Students Union UCL</t>
  </si>
  <si>
    <t>suffolk new college</t>
  </si>
  <si>
    <t>Suffolk New College</t>
  </si>
  <si>
    <t>tech returners</t>
  </si>
  <si>
    <t>Tech Returners</t>
  </si>
  <si>
    <t>teledyne healthcare</t>
  </si>
  <si>
    <t>Teledyne Healthcare</t>
  </si>
  <si>
    <t>telltale research</t>
  </si>
  <si>
    <t>Telltale Research</t>
  </si>
  <si>
    <t>telonostix</t>
  </si>
  <si>
    <t>TeloNostiX</t>
  </si>
  <si>
    <t>tgc</t>
  </si>
  <si>
    <t>TGC</t>
  </si>
  <si>
    <t>the built environment university</t>
  </si>
  <si>
    <t>University of the Built Environment</t>
  </si>
  <si>
    <t>thesis</t>
  </si>
  <si>
    <t>Thesis</t>
  </si>
  <si>
    <t>thinks insight and strategy</t>
  </si>
  <si>
    <t>Thinks Insight &amp; Strategy</t>
  </si>
  <si>
    <t>thomass london day schools</t>
  </si>
  <si>
    <t>Thomass London Day Schools</t>
  </si>
  <si>
    <t>thrive approach</t>
  </si>
  <si>
    <t>Thrive Approach</t>
  </si>
  <si>
    <t>thrive childcare and education</t>
  </si>
  <si>
    <t>Thrive Childcare And Education</t>
  </si>
  <si>
    <t>times higher education</t>
  </si>
  <si>
    <t>Times Higher Education</t>
  </si>
  <si>
    <t>tooled up education digital platform on education parenting and family life</t>
  </si>
  <si>
    <t>Tooled Up Education Digital Platform On Education Parenting And Family Life</t>
  </si>
  <si>
    <t>trimetis</t>
  </si>
  <si>
    <t>Trimetis</t>
  </si>
  <si>
    <t>trinity college bristol</t>
  </si>
  <si>
    <t>Trinity College Bristol</t>
  </si>
  <si>
    <t>trinity mcqueen</t>
  </si>
  <si>
    <t>Trinity McQueen</t>
  </si>
  <si>
    <t>truro and penwith college</t>
  </si>
  <si>
    <t>Truro And Penwith College</t>
  </si>
  <si>
    <t>tutor2u</t>
  </si>
  <si>
    <t>Tutor2u</t>
  </si>
  <si>
    <t>twin group</t>
  </si>
  <si>
    <t>Twin Group</t>
  </si>
  <si>
    <t>ucl centre for advanced research computing</t>
  </si>
  <si>
    <t>UCL Centre For Advanced Research Computing</t>
  </si>
  <si>
    <t>ucl faculty of life sciences</t>
  </si>
  <si>
    <t>UCL Faculty Of Life Sciences</t>
  </si>
  <si>
    <t>ucl school of management</t>
  </si>
  <si>
    <t>UCL School Of Management</t>
  </si>
  <si>
    <t>uhi</t>
  </si>
  <si>
    <t>UHI</t>
  </si>
  <si>
    <t>uk training and development</t>
  </si>
  <si>
    <t>UK Training &amp; Development</t>
  </si>
  <si>
    <t>uniquest ltd</t>
  </si>
  <si>
    <t>UniQuest Ltd.</t>
  </si>
  <si>
    <t>unity education trust</t>
  </si>
  <si>
    <t>Unity Education Trust</t>
  </si>
  <si>
    <t>university and colleges employers association</t>
  </si>
  <si>
    <t>University and Colleges Employers Association (UCEA)</t>
  </si>
  <si>
    <t>uwe bristol</t>
  </si>
  <si>
    <t>UWE Bristol</t>
  </si>
  <si>
    <t>vauxhall city farm</t>
  </si>
  <si>
    <t>Vauxhall City Farm</t>
  </si>
  <si>
    <t>ventrus multi academy trust</t>
  </si>
  <si>
    <t>Ventrus Multi Academy Trust</t>
  </si>
  <si>
    <t>versus arthritis</t>
  </si>
  <si>
    <t>Versus Arthritis</t>
  </si>
  <si>
    <t>visionspring</t>
  </si>
  <si>
    <t>VisionSpring</t>
  </si>
  <si>
    <t>volunteering new zealand t ao aotearoa</t>
  </si>
  <si>
    <t>Volunteering New Zealand | TÅ«ao Aotearoa</t>
  </si>
  <si>
    <t>wallace high school</t>
  </si>
  <si>
    <t>The Wallace High School</t>
  </si>
  <si>
    <t>walnut unlimited</t>
  </si>
  <si>
    <t>Walnut Unlimited</t>
  </si>
  <si>
    <t>watford grammar school for girls</t>
  </si>
  <si>
    <t>Watford Grammar School For Girls</t>
  </si>
  <si>
    <t>we bridge academy</t>
  </si>
  <si>
    <t>WE Bridge Academy</t>
  </si>
  <si>
    <t>west norfolk academies trust</t>
  </si>
  <si>
    <t>WEST NORFOLK ACADEMIES TRUST</t>
  </si>
  <si>
    <t>william evans</t>
  </si>
  <si>
    <t>William Evans</t>
  </si>
  <si>
    <t>william temple foundation</t>
  </si>
  <si>
    <t>William Temple Foundation</t>
  </si>
  <si>
    <t>wiltshire college and university centre</t>
  </si>
  <si>
    <t>Wiltshire College &amp; University Centre</t>
  </si>
  <si>
    <t>wise academies</t>
  </si>
  <si>
    <t>WISE Academies</t>
  </si>
  <si>
    <t>wolverhampton science park limited university</t>
  </si>
  <si>
    <t>University Of Wolverhampton Science Park Limited</t>
  </si>
  <si>
    <t>woodbrooke</t>
  </si>
  <si>
    <t>Woodbrooke</t>
  </si>
  <si>
    <t>world academy of sport</t>
  </si>
  <si>
    <t>World Academy Of Sport</t>
  </si>
  <si>
    <t>world cancer research fund</t>
  </si>
  <si>
    <t>World Cancer Research Fund</t>
  </si>
  <si>
    <t>yale law school</t>
  </si>
  <si>
    <t>Yale Law School</t>
  </si>
  <si>
    <t>yarrells preparatory school ltd</t>
  </si>
  <si>
    <t>Yarrells Preparatory School Ltd.</t>
  </si>
  <si>
    <t>yorkshire universities</t>
  </si>
  <si>
    <t>Yorkshire Universities</t>
  </si>
  <si>
    <t>Column D is the only column to edit. Set Yes / No for every row, including the "Review" ones. Add any institution we hold no contacts for as a new row at the bottom with D = Yes — the matrix will count it as a gap.</t>
  </si>
  <si>
    <t>Type</t>
  </si>
  <si>
    <t>In target list</t>
  </si>
  <si>
    <t>Research</t>
  </si>
  <si>
    <t xml:space="preserve">  · Senior</t>
  </si>
  <si>
    <t xml:space="preserve">  · Operational</t>
  </si>
  <si>
    <t xml:space="preserve">  · Academic</t>
  </si>
  <si>
    <t>Unclassified</t>
  </si>
  <si>
    <t>Valid emails</t>
  </si>
  <si>
    <t>Missing personas</t>
  </si>
  <si>
    <t>Institution</t>
  </si>
  <si>
    <t>What is missing</t>
  </si>
  <si>
    <t>Priority</t>
  </si>
  <si>
    <t>Lookup key (canonical)</t>
  </si>
  <si>
    <t>One block per month. Zero is a valid answer — the point is to show the gap.</t>
  </si>
  <si>
    <t>Month: ____________</t>
  </si>
  <si>
    <t>Emails sent</t>
  </si>
  <si>
    <t>Contacts reached</t>
  </si>
  <si>
    <t>Monthly target</t>
  </si>
  <si>
    <t>Gap to target</t>
  </si>
  <si>
    <t>Notes</t>
  </si>
  <si>
    <t>Total</t>
  </si>
  <si>
    <t>Target is 2 emails per persona per month, 3 maximum. A negative gap means that persona is under-contacted; above 3 means over-contacted.</t>
  </si>
  <si>
    <t>Rolling Monthly Marketing Performance</t>
  </si>
  <si>
    <t>Enquiries and form completions are the objective. Clicks are a step, not the goal.</t>
  </si>
  <si>
    <t>HEADLINE METRICS</t>
  </si>
  <si>
    <t>Metric</t>
  </si>
  <si>
    <t>Month 1</t>
  </si>
  <si>
    <t>Month 2</t>
  </si>
  <si>
    <t>Month 3</t>
  </si>
  <si>
    <t>Month 4</t>
  </si>
  <si>
    <t>Month 5</t>
  </si>
  <si>
    <t>Month 6</t>
  </si>
  <si>
    <t>Emails delivered</t>
  </si>
  <si>
    <t>Delivery rate</t>
  </si>
  <si>
    <t>Opened</t>
  </si>
  <si>
    <t>Open rate</t>
  </si>
  <si>
    <t>Clicks</t>
  </si>
  <si>
    <t>Click rate</t>
  </si>
  <si>
    <t>Form completions / downloads</t>
  </si>
  <si>
    <t>Enquiries generated</t>
  </si>
  <si>
    <t>Click-to-enquiry rate</t>
  </si>
  <si>
    <t>Bounces</t>
  </si>
  <si>
    <t>Bounce rate</t>
  </si>
  <si>
    <t>Unsubscribes</t>
  </si>
  <si>
    <t>BY CONTENT TYPE</t>
  </si>
  <si>
    <t>Content type</t>
  </si>
  <si>
    <t>Sent</t>
  </si>
  <si>
    <t>Form completions</t>
  </si>
  <si>
    <t>Enquiries</t>
  </si>
  <si>
    <t>Whitepaper email</t>
  </si>
  <si>
    <t>Event email</t>
  </si>
  <si>
    <t>Product email</t>
  </si>
  <si>
    <t>Newsletter</t>
  </si>
  <si>
    <t>Other informational</t>
  </si>
  <si>
    <t>BEST vs WORST PERFORMING</t>
  </si>
  <si>
    <t>Best performing</t>
  </si>
  <si>
    <t>Worst performing</t>
  </si>
  <si>
    <t>What differed</t>
  </si>
  <si>
    <t>What we change next</t>
  </si>
  <si>
    <t>Email name</t>
  </si>
  <si>
    <t>Audience / persona</t>
  </si>
  <si>
    <t>Subject line</t>
  </si>
  <si>
    <t>Send day &amp; time</t>
  </si>
  <si>
    <t>Email length</t>
  </si>
  <si>
    <t>Call to action</t>
  </si>
  <si>
    <t>Sheet</t>
  </si>
  <si>
    <t>Row</t>
  </si>
  <si>
    <t>Job Title</t>
  </si>
  <si>
    <t>Persona applied</t>
  </si>
  <si>
    <t>Why flagged</t>
  </si>
  <si>
    <t>Relevant - In CRM unknown</t>
  </si>
  <si>
    <t>Acting Head of Research Finance</t>
  </si>
  <si>
    <t>Research/Finance hybrid - confirm</t>
  </si>
  <si>
    <t>Relevant - In CRM valid</t>
  </si>
  <si>
    <t>Associate Professor In Accounting/Departmental Research Director</t>
  </si>
  <si>
    <t>University Of Nottingham</t>
  </si>
  <si>
    <t>Finance Post Award Analyst</t>
  </si>
  <si>
    <t>Head of Finance - Research &amp; Innovation</t>
  </si>
  <si>
    <t>Head of Financial Planning and Analysis (FP&amp;A) &amp; Research</t>
  </si>
  <si>
    <t>Head of Research &amp; Enterprise Finance</t>
  </si>
  <si>
    <t>Head of Research Accounting, Monitoring and Claims</t>
  </si>
  <si>
    <t>Head of Spatial Finance Initiative / Head of Innovation and Impact, CGFI</t>
  </si>
  <si>
    <t>Head of Transition Finance Research, Oxford Sustainable Finance Group</t>
  </si>
  <si>
    <t>Interim Head of Research, Finance and Governance</t>
  </si>
  <si>
    <t>Laboratory And Finance Manager</t>
  </si>
  <si>
    <t>The University of Edinburgh</t>
  </si>
  <si>
    <t>Post Award Finance And Project Officer</t>
  </si>
  <si>
    <t>Post Award Finance Coordinator</t>
  </si>
  <si>
    <t>Post Award Finance Manager</t>
  </si>
  <si>
    <t>Project Accountant (Research/Grants Accounting)</t>
  </si>
  <si>
    <t>Research Costing Bid Management Accountant</t>
  </si>
  <si>
    <t>Research Finance Manager</t>
  </si>
  <si>
    <t>Research Finance Manager (Post-Award)</t>
  </si>
  <si>
    <t>School Finance and Research Manager (Finance and School level Programmes)</t>
  </si>
  <si>
    <t>Senior Lecturer &amp; Head Of Research In Accounting, Finance &amp; Banking</t>
  </si>
  <si>
    <t>Senior Research Finance Officer</t>
  </si>
  <si>
    <t>(no job title)</t>
  </si>
  <si>
    <t>Pearson</t>
  </si>
  <si>
    <t>blank title</t>
  </si>
  <si>
    <t>Stanford University</t>
  </si>
  <si>
    <t>Brown University</t>
  </si>
  <si>
    <t>(profile page unavailable)</t>
  </si>
  <si>
    <t>no signal</t>
  </si>
  <si>
    <t>Acting Team Leader Schools Of Business &amp; Management</t>
  </si>
  <si>
    <t>Queen Mary University Of London</t>
  </si>
  <si>
    <t>Acting University Director</t>
  </si>
  <si>
    <t>Danmarks Tekniske Universitet - DTU</t>
  </si>
  <si>
    <t>Administrative Director</t>
  </si>
  <si>
    <t>University of Fribourg</t>
  </si>
  <si>
    <t>Administrative Executive Director</t>
  </si>
  <si>
    <t>GFZ Helmholtz Centre for Geosciences</t>
  </si>
  <si>
    <t>Administrative Officer, AFRI</t>
  </si>
  <si>
    <t>Administrator</t>
  </si>
  <si>
    <t>Administrator, Moross Integrated Cancer Center</t>
  </si>
  <si>
    <t>Weizmann Institute of Science</t>
  </si>
  <si>
    <t>Assistant Director</t>
  </si>
  <si>
    <t>Assistant Director - Higher Education</t>
  </si>
  <si>
    <t>Associate Director</t>
  </si>
  <si>
    <t>Business Improvement &amp; Compliance Manager</t>
  </si>
  <si>
    <t>Chair</t>
  </si>
  <si>
    <t>Committee of University Chairs (CUC)</t>
  </si>
  <si>
    <t>Chief External Affairs Officer</t>
  </si>
  <si>
    <t>UVA Health</t>
  </si>
  <si>
    <t>Chief Growth Officer</t>
  </si>
  <si>
    <t>Chief Medical Officer</t>
  </si>
  <si>
    <t>Chief Nuclear Officer</t>
  </si>
  <si>
    <t>Chief Operations Officer</t>
  </si>
  <si>
    <t>Chief Scientific Officer</t>
  </si>
  <si>
    <t>Chief Scientist</t>
  </si>
  <si>
    <t>Chief Scientist &amp; International Director</t>
  </si>
  <si>
    <t>Chief Service Line &amp; Ambulatory Operations Officer</t>
  </si>
  <si>
    <t>Chief Strategy Officer / Interim Chief, UVA Health Children's</t>
  </si>
  <si>
    <t>Co Director Bristol Hub</t>
  </si>
  <si>
    <t>Co-Director CRES</t>
  </si>
  <si>
    <t>Co-Director of Sigma</t>
  </si>
  <si>
    <t>Co-director MRes</t>
  </si>
  <si>
    <t>Contracts Manager</t>
  </si>
  <si>
    <t>Contracts Officer</t>
  </si>
  <si>
    <t>Data Migration Specialist (Unit4 ERPx)</t>
  </si>
  <si>
    <t>Data Protection Manager</t>
  </si>
  <si>
    <t>Data and Programmes Manager</t>
  </si>
  <si>
    <t>Dept Dir Biz Development</t>
  </si>
  <si>
    <t>Deputy Dir Strategic Change</t>
  </si>
  <si>
    <t>Deputy Dir Supply Chain</t>
  </si>
  <si>
    <t>Deputy Director</t>
  </si>
  <si>
    <t>Deputy Director NIHR</t>
  </si>
  <si>
    <t>Deputy Director Of Operations</t>
  </si>
  <si>
    <t>Deputy Director SRI</t>
  </si>
  <si>
    <t>Deputy Director Stephen Lawrence</t>
  </si>
  <si>
    <t>Deputy Director Strategic Evidence and Learning</t>
  </si>
  <si>
    <t>Deputy Director and Director of Agronomy</t>
  </si>
  <si>
    <t>Deputy Director of National Capability Science</t>
  </si>
  <si>
    <t>Deputy Director of Policy</t>
  </si>
  <si>
    <t>Deputy Director, CECAN</t>
  </si>
  <si>
    <t>University Of Surrey</t>
  </si>
  <si>
    <t>Deputy Head, Heritage Information and Business Service</t>
  </si>
  <si>
    <t>Deputy Principal &amp; Vice-Principal</t>
  </si>
  <si>
    <t>Deputy Secretary General &amp; Head of Rectorate Secretariat</t>
  </si>
  <si>
    <t>Design Manager</t>
  </si>
  <si>
    <t>Dir Advanced Computing</t>
  </si>
  <si>
    <t>Director</t>
  </si>
  <si>
    <t>Director AI &amp; Robotics</t>
  </si>
  <si>
    <t>Director ARCCA</t>
  </si>
  <si>
    <t>Director Biomedical Eng</t>
  </si>
  <si>
    <t>Director Business Trans</t>
  </si>
  <si>
    <t>Director CCRCB</t>
  </si>
  <si>
    <t>Director CIMTR</t>
  </si>
  <si>
    <t>Director General</t>
  </si>
  <si>
    <t>European Synchrotron Radiation Facility</t>
  </si>
  <si>
    <t>Director HCRC</t>
  </si>
  <si>
    <t>Director IGTRF</t>
  </si>
  <si>
    <t>Director Infections Trials</t>
  </si>
  <si>
    <t>Director Int'l - School of Acc/Fin</t>
  </si>
  <si>
    <t>Director Laser Processing Lab</t>
  </si>
  <si>
    <t>Director Lung &amp; Particle</t>
  </si>
  <si>
    <t>Director MTRC</t>
  </si>
  <si>
    <t>Director Of CREME</t>
  </si>
  <si>
    <t>Director Of ECRED</t>
  </si>
  <si>
    <t>Director Of Surrey's ACE-CSR</t>
  </si>
  <si>
    <t>Director Of Teaching, Learning &amp; Quality</t>
  </si>
  <si>
    <t>Director RCBL</t>
  </si>
  <si>
    <t>Director RIS</t>
  </si>
  <si>
    <t>Director SHORE-C</t>
  </si>
  <si>
    <t>Director for Centre for Evaluation</t>
  </si>
  <si>
    <t>Director iREACH Health</t>
  </si>
  <si>
    <t>Director of Applied Science</t>
  </si>
  <si>
    <t>Director of Attitudinal Surveys and the NatCen Panel</t>
  </si>
  <si>
    <t>Director of CMRB</t>
  </si>
  <si>
    <t>Director of Campus Services</t>
  </si>
  <si>
    <t>Director of Change</t>
  </si>
  <si>
    <t>Director of Commercialisation</t>
  </si>
  <si>
    <t>Director of Communication &amp; Engagement</t>
  </si>
  <si>
    <t>Director of Data Services</t>
  </si>
  <si>
    <t>Director of Engineering</t>
  </si>
  <si>
    <t>Director of Engineering Science</t>
  </si>
  <si>
    <t>Director of External Relations</t>
  </si>
  <si>
    <t>Director of Global Operations Support &amp; Asia / Director Global Operations Support and Asia</t>
  </si>
  <si>
    <t>Director of Health Policy</t>
  </si>
  <si>
    <t>Director of Health and Biomedical Surveys</t>
  </si>
  <si>
    <t>Director of Heritage (Survey &amp; Recording, Heritage Information)</t>
  </si>
  <si>
    <t>Director of Higher Education Consultancy</t>
  </si>
  <si>
    <t>Director of Licensing</t>
  </si>
  <si>
    <t>Director of Longitudinal Surveys</t>
  </si>
  <si>
    <t>Director of Marine Science</t>
  </si>
  <si>
    <t>Director of Operations</t>
  </si>
  <si>
    <t>Director of People</t>
  </si>
  <si>
    <t>Director of People &amp; Culture</t>
  </si>
  <si>
    <t>Director of People Services</t>
  </si>
  <si>
    <t>Director of People and Culture</t>
  </si>
  <si>
    <t>Director of Polar Operations</t>
  </si>
  <si>
    <t>Director of Policy</t>
  </si>
  <si>
    <t>Director of Postgrad Office</t>
  </si>
  <si>
    <t>Director of Program Development, Head of Front Office (DGGI)</t>
  </si>
  <si>
    <t>Global Green Growth Institute</t>
  </si>
  <si>
    <t>Director of Programme Management</t>
  </si>
  <si>
    <t>Director of Public Engagement; Chair of Public Understanding of the Humanities</t>
  </si>
  <si>
    <t>Director of RIS</t>
  </si>
  <si>
    <t>Director of Resource Management</t>
  </si>
  <si>
    <t>Director of Strategic Transformation</t>
  </si>
  <si>
    <t>Director of Strategy, Insight and Member Engagement</t>
  </si>
  <si>
    <t>Director of Surrey and UK NIBC</t>
  </si>
  <si>
    <t>Director of Transformation</t>
  </si>
  <si>
    <t>Director of Transformation and Improvement</t>
  </si>
  <si>
    <t>Director of the Centre for Social Survey Transformation</t>
  </si>
  <si>
    <t>Director – MEAL, Risk Management, Safeguarding</t>
  </si>
  <si>
    <t>Director, Accelerator and Source Division</t>
  </si>
  <si>
    <t>Director, Administration Division</t>
  </si>
  <si>
    <t>Director, Centre for Children and Families</t>
  </si>
  <si>
    <t>Director, Data Policy &amp; Practice</t>
  </si>
  <si>
    <t>Director, ORI Operations and Conflict of Interest Specialist</t>
  </si>
  <si>
    <t>Marshall University</t>
  </si>
  <si>
    <t>Director-General</t>
  </si>
  <si>
    <t>CERN (European Organization for Nuclear Research)</t>
  </si>
  <si>
    <t>Director: iDTR</t>
  </si>
  <si>
    <t>EA to Director of Policy</t>
  </si>
  <si>
    <t>EU Officer, AFRI</t>
  </si>
  <si>
    <t>European Projects Communication Officer</t>
  </si>
  <si>
    <t>Events Assistant</t>
  </si>
  <si>
    <t>Executive Assistant</t>
  </si>
  <si>
    <t>Executive Director</t>
  </si>
  <si>
    <t>Executive Director (Management Strategies and Special Assignments)</t>
  </si>
  <si>
    <t>Yokohama National University</t>
  </si>
  <si>
    <t>Executive Director of Strategic Planning and Transformation</t>
  </si>
  <si>
    <t>Executive Director, Europe &amp; The Americas</t>
  </si>
  <si>
    <t>Executive Office Manager</t>
  </si>
  <si>
    <t>Executive director</t>
  </si>
  <si>
    <t>Foundations Officer</t>
  </si>
  <si>
    <t>Global Director, Evidence and Policy; Director, Juno Evidence Alliance</t>
  </si>
  <si>
    <t>Global Director, Science, Policy and Information</t>
  </si>
  <si>
    <t>Global Ops Coordinator</t>
  </si>
  <si>
    <t>Government Relations and Policy Lead</t>
  </si>
  <si>
    <t>Government Restructuring and Education lead Partner</t>
  </si>
  <si>
    <t>Graduate Project Manager</t>
  </si>
  <si>
    <t>HBRC General Manager</t>
  </si>
  <si>
    <t>HRP Co-ordinator</t>
  </si>
  <si>
    <t>HRP Senior Officer</t>
  </si>
  <si>
    <t>Head New Learning Tech</t>
  </si>
  <si>
    <t>Head Of Business Analysis</t>
  </si>
  <si>
    <t>Head Of Commercial Development</t>
  </si>
  <si>
    <t>Head Of External Engagement</t>
  </si>
  <si>
    <t>Head Of Genetics Core</t>
  </si>
  <si>
    <t>Head Of Institute</t>
  </si>
  <si>
    <t>Head Of Operations, NIHR Sheffield</t>
  </si>
  <si>
    <t>Head of Application Services</t>
  </si>
  <si>
    <t>Head of Application Services (Interim)</t>
  </si>
  <si>
    <t>Head of Business Change</t>
  </si>
  <si>
    <t>Head of Cash Management</t>
  </si>
  <si>
    <t>Head of Change Comms</t>
  </si>
  <si>
    <t>Head of Commercial Services</t>
  </si>
  <si>
    <t>Head of Development Operations</t>
  </si>
  <si>
    <t>Head of Directorate Services</t>
  </si>
  <si>
    <t>Head of Diversity</t>
  </si>
  <si>
    <t>Head of E-Business</t>
  </si>
  <si>
    <t>Head of Economics &amp; Law</t>
  </si>
  <si>
    <t>Head of Education</t>
  </si>
  <si>
    <t>Head of Exec Operations</t>
  </si>
  <si>
    <t>Head of Experimental Physics Department</t>
  </si>
  <si>
    <t>Head of General and Technical Services</t>
  </si>
  <si>
    <t>Head of Heritage Information &amp; Business</t>
  </si>
  <si>
    <t>Head of JCRO</t>
  </si>
  <si>
    <t>Head of National Trials Operations</t>
  </si>
  <si>
    <t>Head of Nordics / Trusts &amp; Foundations Manager</t>
  </si>
  <si>
    <t>Head of Operational Management</t>
  </si>
  <si>
    <t>Head of Operations</t>
  </si>
  <si>
    <t>Head of Partner Engagement</t>
  </si>
  <si>
    <t>Head of People Services</t>
  </si>
  <si>
    <t>Head of Project Portfolio</t>
  </si>
  <si>
    <t>Head of Public Involvement</t>
  </si>
  <si>
    <t>Head of Publishing</t>
  </si>
  <si>
    <t>Head of Relationship Management</t>
  </si>
  <si>
    <t>Head of Resources</t>
  </si>
  <si>
    <t>Head of Scientific [Dept] / Head of Science</t>
  </si>
  <si>
    <t>Head of Secretariat, AFRI</t>
  </si>
  <si>
    <t>Head of Service Delivery</t>
  </si>
  <si>
    <t>Head of Service Management</t>
  </si>
  <si>
    <t>Head of Strategic Planning</t>
  </si>
  <si>
    <t>Head of Strategic Projects</t>
  </si>
  <si>
    <t>Manchester Metropolitan University</t>
  </si>
  <si>
    <t>Head of Technical Operations</t>
  </si>
  <si>
    <t>The University of Manchester</t>
  </si>
  <si>
    <t>Head of Theoretical Physics Department</t>
  </si>
  <si>
    <t>Head of University Sector Insight</t>
  </si>
  <si>
    <t>Head of the Statistics Team</t>
  </si>
  <si>
    <t>Head, Instrumentation Services and Development Division (ISDD)</t>
  </si>
  <si>
    <t>ESRF - The European Synchrotron</t>
  </si>
  <si>
    <t>Hub Manager</t>
  </si>
  <si>
    <t>IP &amp; Commercialisation Manager</t>
  </si>
  <si>
    <t>IP Business Partner</t>
  </si>
  <si>
    <t>IP Co-ordinator</t>
  </si>
  <si>
    <t>IRB Coordinator and COI Coordinator</t>
  </si>
  <si>
    <t>In-House Counsel</t>
  </si>
  <si>
    <t>Information Co-ordinator</t>
  </si>
  <si>
    <t>Interim Director RIS</t>
  </si>
  <si>
    <t>Interim Head of FP&amp;A</t>
  </si>
  <si>
    <t>JCRO Administrator</t>
  </si>
  <si>
    <t>Joint-Head Centre Cap</t>
  </si>
  <si>
    <t>KTP Associate</t>
  </si>
  <si>
    <t>M&amp;E Specialist</t>
  </si>
  <si>
    <t>Manager</t>
  </si>
  <si>
    <t>Manager of Administration and Special Projects</t>
  </si>
  <si>
    <t>University Of Pittsburgh</t>
  </si>
  <si>
    <t>Media Engagement Lead</t>
  </si>
  <si>
    <t>Member Engagement and Executive Assistant</t>
  </si>
  <si>
    <t>Operating Partner</t>
  </si>
  <si>
    <t>Partner</t>
  </si>
  <si>
    <t>Partner &amp; Consulting Education Lead</t>
  </si>
  <si>
    <t>Partner &amp; Head of Education</t>
  </si>
  <si>
    <t>Partner, Head of Education &amp; Skills</t>
  </si>
  <si>
    <t>People &amp; Fin Prog Dir</t>
  </si>
  <si>
    <t>Policy Officer</t>
  </si>
  <si>
    <t>Principal</t>
  </si>
  <si>
    <t>Principal Associate (Competition Law)</t>
  </si>
  <si>
    <t>Principal Economist — Thought Leadership</t>
  </si>
  <si>
    <t>Programme Design and Development Manager</t>
  </si>
  <si>
    <t>Project Manager</t>
  </si>
  <si>
    <t>Project Manager Senior</t>
  </si>
  <si>
    <t>University Of Liverpool</t>
  </si>
  <si>
    <t>Regulation Directorate - LLE Policy</t>
  </si>
  <si>
    <t>Relationship Manager</t>
  </si>
  <si>
    <t>Salesforce Account Executive</t>
  </si>
  <si>
    <t>Salesforce Solution Engineer</t>
  </si>
  <si>
    <t>Scientific Executive Director</t>
  </si>
  <si>
    <t>Secretary</t>
  </si>
  <si>
    <t>Secretary General</t>
  </si>
  <si>
    <t>Section Leader, Development of EU Projects &amp; Initiatives</t>
  </si>
  <si>
    <t>Section Leader, EU Projects Office (SR-SE-EUI)</t>
  </si>
  <si>
    <t>Senior Change Project Manager</t>
  </si>
  <si>
    <t>Senior Co-ordinator</t>
  </si>
  <si>
    <t>Senior Contract Manager</t>
  </si>
  <si>
    <t>Yale University</t>
  </si>
  <si>
    <t>Senior Contract Manager, Office Of Sponsored Projects</t>
  </si>
  <si>
    <t>Senior Contracts Manager</t>
  </si>
  <si>
    <t>Senior Contracts Officer</t>
  </si>
  <si>
    <t>Senior Data &amp; Insight Manager</t>
  </si>
  <si>
    <t>Senior Development Manager - Trusts and Foundations</t>
  </si>
  <si>
    <t>Senior Director, Education Strategy</t>
  </si>
  <si>
    <t>Senior Events Manager</t>
  </si>
  <si>
    <t>Senior Executive Officer, AFRI</t>
  </si>
  <si>
    <t>Senior Industrial Contracts Officer And People Manager</t>
  </si>
  <si>
    <t>Senior Information Risk Officer</t>
  </si>
  <si>
    <t>Senior Manager</t>
  </si>
  <si>
    <t>Senior Project Manager</t>
  </si>
  <si>
    <t>Senior Project Manager (Transformation and Efficiencies)</t>
  </si>
  <si>
    <t>Senior Technical Manager</t>
  </si>
  <si>
    <t>Senior Technician</t>
  </si>
  <si>
    <t>Strategic Change Lead</t>
  </si>
  <si>
    <t>TS Lead, Technical Services Unit</t>
  </si>
  <si>
    <t>Team Leader / Senior Executive Officer, AFRI</t>
  </si>
  <si>
    <t>Team Leader, EU Projects Preparation and Management Support</t>
  </si>
  <si>
    <t>Trusts &amp; Foundations Manager</t>
  </si>
  <si>
    <t>University Governor</t>
  </si>
  <si>
    <t>VP Of Product Equivalent</t>
  </si>
  <si>
    <t>Vice-Principal (Education)</t>
  </si>
  <si>
    <t>Vice-Principal (International)</t>
  </si>
  <si>
    <t>Vice-Rector: Course &amp; Continuing Education, Campus Life &amp; Equal Opportunities</t>
  </si>
  <si>
    <t>Vice-Rector: Teaching &amp; Quality Assurance</t>
  </si>
  <si>
    <t>Workday Application Team Manager (HCM)</t>
  </si>
  <si>
    <t>4010, 4017</t>
  </si>
  <si>
    <t>Aarti Rayrella</t>
  </si>
  <si>
    <t>Birkbeck, University of London / California Polytechnic State University-San Luis Obispo</t>
  </si>
  <si>
    <t>same LinkedIn profile at more than one institution - which is current?</t>
  </si>
  <si>
    <t>4007, 4014</t>
  </si>
  <si>
    <t>Ada Yang</t>
  </si>
  <si>
    <t>Birkbeck, University of London / California Polytechnic State University</t>
  </si>
  <si>
    <t>4009, 4016</t>
  </si>
  <si>
    <t>Adam Bayliss</t>
  </si>
  <si>
    <t>Keele University / California Polytechnic State University</t>
  </si>
  <si>
    <t>4008, 4015</t>
  </si>
  <si>
    <t>Adam Taylor</t>
  </si>
  <si>
    <t>University of Bristol / California Polytechnic State University</t>
  </si>
  <si>
    <t>602, 4529</t>
  </si>
  <si>
    <t>Amanda Pixton</t>
  </si>
  <si>
    <t>University of East London / University of Manchester</t>
  </si>
  <si>
    <t>598, 3998</t>
  </si>
  <si>
    <t>Amer Alwarea</t>
  </si>
  <si>
    <t>University of the Arts London / University for the Creative Arts</t>
  </si>
  <si>
    <t>595, 4656, 4667</t>
  </si>
  <si>
    <t>Andreas Fring</t>
  </si>
  <si>
    <t>City St George's, University of London / City University Of London / Stanford University</t>
  </si>
  <si>
    <t>548, 4654, 4665</t>
  </si>
  <si>
    <t>Beth Lockhart</t>
  </si>
  <si>
    <t>Heriot-Watt University / University of Strathclyde / Staffordshire University</t>
  </si>
  <si>
    <t>534, 4669</t>
  </si>
  <si>
    <t>Catherine Jones</t>
  </si>
  <si>
    <t>University Of Exeter / Stanford University</t>
  </si>
  <si>
    <t>4013, 4020</t>
  </si>
  <si>
    <t>David Amigoni</t>
  </si>
  <si>
    <t>Keele University / Canterbury Christ Church University</t>
  </si>
  <si>
    <t>396, 4575</t>
  </si>
  <si>
    <t>Ian Dickens</t>
  </si>
  <si>
    <t>University of Roehampton London / London Metropolitan University</t>
  </si>
  <si>
    <t>348, 4333</t>
  </si>
  <si>
    <t>John Montgomery</t>
  </si>
  <si>
    <t>City St George's, University of London / City University Of London</t>
  </si>
  <si>
    <t>4012, 4019, 4657, 4668</t>
  </si>
  <si>
    <t>Kevin Shakesheff</t>
  </si>
  <si>
    <t>Keele University / Canterbury Christ Church University / The Open University / Stanford University</t>
  </si>
  <si>
    <t>4658, 4670</t>
  </si>
  <si>
    <t>Kim Richardson</t>
  </si>
  <si>
    <t>University of Salford / The Open University</t>
  </si>
  <si>
    <t>4011, 4018</t>
  </si>
  <si>
    <t>Krysia Dziedzic</t>
  </si>
  <si>
    <t>3830, 4655, 4666</t>
  </si>
  <si>
    <t>Lee Allman</t>
  </si>
  <si>
    <t>The University of Sheffield / Nottingham Trent University / Stanford University</t>
  </si>
  <si>
    <t>3824, 3825</t>
  </si>
  <si>
    <t>Lisa Collins</t>
  </si>
  <si>
    <t>University of Surrey / University of Essex</t>
  </si>
  <si>
    <t>246, 4392</t>
  </si>
  <si>
    <t>Mark Cranmer</t>
  </si>
  <si>
    <t>City St George's, University of London / St George's University Of London</t>
  </si>
  <si>
    <t>3788, 3789</t>
  </si>
  <si>
    <t>Nicola Davies</t>
  </si>
  <si>
    <t>University of Liverpool / University of Manchester</t>
  </si>
  <si>
    <t>4653, 4664</t>
  </si>
  <si>
    <t>Rim Daoudi</t>
  </si>
  <si>
    <t>City St Georges University Of London / Solent University (Southampton)</t>
  </si>
  <si>
    <t>3721, 3722</t>
  </si>
  <si>
    <t>Sian Thomas</t>
  </si>
  <si>
    <t>University of Sussex / Swansea University</t>
  </si>
  <si>
    <t>57, 4481</t>
  </si>
  <si>
    <t>Stephanie Henry</t>
  </si>
  <si>
    <t>Stanford University / University Of Chicago</t>
  </si>
  <si>
    <t>47, 4486</t>
  </si>
  <si>
    <t>Steven Sutterby</t>
  </si>
  <si>
    <t>Queen Mary University of London / Heriot-Watt University</t>
  </si>
  <si>
    <t>4640, 4651</t>
  </si>
  <si>
    <t>Tammy Leimer</t>
  </si>
  <si>
    <t>Texas A&amp;M University / British Antarctic Survey</t>
  </si>
  <si>
    <t>4641, 4652</t>
  </si>
  <si>
    <t>Thomas Van Gilder</t>
  </si>
  <si>
    <t>Appalachian State University / St Mary's University</t>
  </si>
  <si>
    <t>4648, 4659</t>
  </si>
  <si>
    <t>Will Townley</t>
  </si>
  <si>
    <t>EMBL-EBI (European Bioinformatics Institute) / Anglia Ruskin University</t>
  </si>
  <si>
    <t>4649, 4660</t>
  </si>
  <si>
    <t>Wilson Waldrop</t>
  </si>
  <si>
    <t>Texas A&amp;M University / Birmingham City University</t>
  </si>
  <si>
    <t>6, 4522</t>
  </si>
  <si>
    <t>Zulfiqur Ali</t>
  </si>
  <si>
    <t>University of Cumbria / TEESSIDE UNIVERSITY</t>
  </si>
  <si>
    <t>4650, 4661</t>
  </si>
  <si>
    <t>Jo Harris</t>
  </si>
  <si>
    <t>Appalachian State University / Solent University (Southampton)</t>
  </si>
  <si>
    <t>LinkedIn URL</t>
  </si>
  <si>
    <t>First Name</t>
  </si>
  <si>
    <t>Last Name</t>
  </si>
  <si>
    <t>Company / Account Name</t>
  </si>
  <si>
    <t>Account In ZOHO CRM</t>
  </si>
  <si>
    <t>Email</t>
  </si>
  <si>
    <t>Mobile</t>
  </si>
  <si>
    <t>Direct</t>
  </si>
  <si>
    <t>Office</t>
  </si>
  <si>
    <t>HQ</t>
  </si>
  <si>
    <t>Band</t>
  </si>
  <si>
    <t>Reason</t>
  </si>
  <si>
    <t>Source(s)</t>
  </si>
  <si>
    <t>Persona Check</t>
  </si>
  <si>
    <t>Moved from</t>
  </si>
  <si>
    <t>https://www.linkedin.com/sales/lead/ACwAABwlB2YB7R0kIBaNDmlthZEM0BWV3w58PCQ</t>
  </si>
  <si>
    <t>Peter</t>
  </si>
  <si>
    <t>Welsh</t>
  </si>
  <si>
    <t>UK</t>
  </si>
  <si>
    <t>p.welsh@mmu.ac.uk</t>
  </si>
  <si>
    <t>Review</t>
  </si>
  <si>
    <t>Contracts (research context assumed)</t>
  </si>
  <si>
    <t>Worktribe</t>
  </si>
  <si>
    <t>valid</t>
  </si>
  <si>
    <t>Operational</t>
  </si>
  <si>
    <t>https://www.linkedin.com/sales/lead/ACwAABn6CbsBGljKSxtJLf1F406jGoSL6U1nB34</t>
  </si>
  <si>
    <t>Rohinder</t>
  </si>
  <si>
    <t>Bains</t>
  </si>
  <si>
    <t>Research and Innovation Contracts Manager</t>
  </si>
  <si>
    <t>r.bains@mmu.ac.uk</t>
  </si>
  <si>
    <t>Keep</t>
  </si>
  <si>
    <t>Research &amp; Innovation</t>
  </si>
  <si>
    <t>https://www.linkedin.com/sales/lead/ACwAAAi6C7oB7U5BtUoq5IAPJ7vi8nqmJ8Wdncg,NAME_SEARCH,KTvL?_ntb=v3Inm3E0RIiQBuBSF3Umhg%3D%3D</t>
  </si>
  <si>
    <t>Jose</t>
  </si>
  <si>
    <t>Magalhaes</t>
  </si>
  <si>
    <t>Head Of Research And Knowledge Exchange Development</t>
  </si>
  <si>
    <t>jose.magalhaes@roehampton.ac.uk</t>
  </si>
  <si>
    <t>Research &amp; Knowledge Exchange</t>
  </si>
  <si>
    <t>masterlist-141uni, masterlist-ukuni, ARMA-Prospect-Verified Contacts, Masterlist-UK, masterlist-all, GN-Already Approached</t>
  </si>
  <si>
    <t>Senior</t>
  </si>
  <si>
    <t>https://www.linkedin.com/sales/lead/ACwAAAdmsSsBQaHnBMImL0TkvOeWUrFX3WiMIzg</t>
  </si>
  <si>
    <t>Alona</t>
  </si>
  <si>
    <t>Kiriak</t>
  </si>
  <si>
    <t>Research &amp; Innovation Contracts Manager</t>
  </si>
  <si>
    <t>a.kiriak@mmu.ac.uk</t>
  </si>
  <si>
    <t>https://www.linkedin.com/in/zulfi/</t>
  </si>
  <si>
    <t>Zulfiqur</t>
  </si>
  <si>
    <t>Ali</t>
  </si>
  <si>
    <t>Pro Vice Chancellor, Research And Knowledge Exchan</t>
  </si>
  <si>
    <t>zulfiqur.ali@cumbria.ac.uk</t>
  </si>
  <si>
    <t>PVC/DVC Research</t>
  </si>
  <si>
    <t>Masterlist-UK, Masterlist-UAE, masterlist-all, GN-Already Approached, masterlist-141uni, ARMA-Prospect-Verified Contacts</t>
  </si>
  <si>
    <t>https://www.linkedin.com/in/yvonne-barnett-270a0629/</t>
  </si>
  <si>
    <t>Yvonne</t>
  </si>
  <si>
    <t>Barnett</t>
  </si>
  <si>
    <t>Deputy Vice Chancellor (Research and Innovation)</t>
  </si>
  <si>
    <t>yvonne.barnett@aru.ac.uk</t>
  </si>
  <si>
    <t>+44 1245 493131</t>
  </si>
  <si>
    <t>masterlist-141uni, GN-Untouched - UK, ARMA-Prospect-Verified Contacts, Masterlist-UK, masterlist-all, masterlist-ukuni, Worktribe</t>
  </si>
  <si>
    <t>https://www.linkedin.com/in/yochai-shavit-03a40758</t>
  </si>
  <si>
    <t>Yochai</t>
  </si>
  <si>
    <t>Shavit</t>
  </si>
  <si>
    <t>Director Of Research</t>
  </si>
  <si>
    <t>USA</t>
  </si>
  <si>
    <t>yochais@stanford.edu</t>
  </si>
  <si>
    <t>Director of Research</t>
  </si>
  <si>
    <t>GN-Untouched - USA, masterlist-usa, masterlist-all</t>
  </si>
  <si>
    <t>stanford university</t>
  </si>
  <si>
    <t>https://www.linkedin.com/in/xc-finance</t>
  </si>
  <si>
    <t>Xing</t>
  </si>
  <si>
    <t>Chang</t>
  </si>
  <si>
    <t>Senior Director Of Finance</t>
  </si>
  <si>
    <t>xingchang@stanford.edu</t>
  </si>
  <si>
    <t>Director of Finance</t>
  </si>
  <si>
    <t>https://www.linkedin.com/in/william-morrison-746ba987/</t>
  </si>
  <si>
    <t>William</t>
  </si>
  <si>
    <t>Morrison</t>
  </si>
  <si>
    <t>Head of IT - College of Science &amp; Engineering</t>
  </si>
  <si>
    <t>william.morrison@glasgow.ac.uk</t>
  </si>
  <si>
    <t>IT Director / Head of IT</t>
  </si>
  <si>
    <t>masterlist-ukuni, GN-Untouched - UK, masterlist-all</t>
  </si>
  <si>
    <t>https://www.linkedin.com/in/vincent-fusco-53937640</t>
  </si>
  <si>
    <t>Vincent</t>
  </si>
  <si>
    <t>Fusco</t>
  </si>
  <si>
    <t>Research Director</t>
  </si>
  <si>
    <t>v.fusco@qub.ac.uk</t>
  </si>
  <si>
    <t>masterlist-141uni, GN-Already Approached, masterlist-ukuni, ARMA-Prospect-Verified Contacts, Masterlist-UK, masterlist-all</t>
  </si>
  <si>
    <t>https://www.linkedin.com/in/viktoriia-pryima-8b7765224</t>
  </si>
  <si>
    <t>Viktoriia</t>
  </si>
  <si>
    <t>Pryima</t>
  </si>
  <si>
    <t>Assistant Post-Award Research Finance Manager</t>
  </si>
  <si>
    <t>v.pryima@qmul.ac.uk</t>
  </si>
  <si>
    <t>Pre/Post-Award</t>
  </si>
  <si>
    <t>https://www.linkedin.com/in/victoria-holt-b2369b2b9</t>
  </si>
  <si>
    <t>Victoria</t>
  </si>
  <si>
    <t>Holt</t>
  </si>
  <si>
    <t>Director Of Research Development &amp; Delivery</t>
  </si>
  <si>
    <t>v.holt@mmu.ac.uk</t>
  </si>
  <si>
    <t>+44 161 247 2000</t>
  </si>
  <si>
    <t>Masterlist-UK, masterlist-141uni, GN-Already Approached, ARMA-Prospect-Verified Contacts, masterlist-ukuni, masterlist-all, Worktribe</t>
  </si>
  <si>
    <t>https://www.linkedin.com/in/victoria-cabrera-sharp</t>
  </si>
  <si>
    <t>Sharp</t>
  </si>
  <si>
    <t>Director Operations (Research &amp; Knowledge Transfer</t>
  </si>
  <si>
    <t>v.sharp@bham.ac.uk</t>
  </si>
  <si>
    <t>Research signal (reclassified from Irrelevant)</t>
  </si>
  <si>
    <t>Worktribe, masterlist-141uni, masterlist-ukuni, GN-Untouched - UK, ARMA-Prospect-Unknown Contacts, Masterlist-UK, masterlist-all</t>
  </si>
  <si>
    <t>https://www.linkedin.com/in/vasubhatiaa</t>
  </si>
  <si>
    <t>Vasu</t>
  </si>
  <si>
    <t>Bhatia</t>
  </si>
  <si>
    <t>Finance And Grants Manager</t>
  </si>
  <si>
    <t>vbhatia@lincoln.ac.uk</t>
  </si>
  <si>
    <t>Grants role</t>
  </si>
  <si>
    <t>https://www.linkedin.com/in/valentina-guerrieri-746aa9246</t>
  </si>
  <si>
    <t>Valentina</t>
  </si>
  <si>
    <t>Guerrieri</t>
  </si>
  <si>
    <t>EFI Head Of Research Support</t>
  </si>
  <si>
    <t>valentina.guerrieri@ed.ac.uk</t>
  </si>
  <si>
    <t>Head of Research / Research Office</t>
  </si>
  <si>
    <t>masterlist-141uni, ARMA-Prospect-Verified Contacts, Masterlist-UK, GN-Already Approached, Worktribe</t>
  </si>
  <si>
    <t>https://www.linkedin.com/in/tshegofatso-seabi/</t>
  </si>
  <si>
    <t>Tshegofatso</t>
  </si>
  <si>
    <t>Seabi</t>
  </si>
  <si>
    <t>Strategic Research Facilitator</t>
  </si>
  <si>
    <t>Tshegofatso.Seabi@manchester.ac.uk</t>
  </si>
  <si>
    <t>+44 (0)161 306 6000</t>
  </si>
  <si>
    <t>Research office role</t>
  </si>
  <si>
    <t>ARMA-Leads</t>
  </si>
  <si>
    <t>https://www.linkedin.com/in/trudie-wardle-aba375207</t>
  </si>
  <si>
    <t>Trudie</t>
  </si>
  <si>
    <t>Wardle</t>
  </si>
  <si>
    <t>Head of Pre-Award and Contracts</t>
  </si>
  <si>
    <t>ta16@leicester.ac.uk</t>
  </si>
  <si>
    <t>Worktribe, masterlist-141uni, masterlist-ukuni, GN-Untouched - UK, ARMA-Prospect-Verified Contacts, Masterlist-UK, masterlist-all</t>
  </si>
  <si>
    <t>https://www.linkedin.com/in/trevor-keeble-955127162</t>
  </si>
  <si>
    <t>Trevor</t>
  </si>
  <si>
    <t>Keeble</t>
  </si>
  <si>
    <t>Pro Vice-Chancellor - Research, Knowledge Exchange</t>
  </si>
  <si>
    <t>t.keeble@arts.ac.uk</t>
  </si>
  <si>
    <t>masterlist-141uni, masterlist-ukuni, GN-Untouched - UK, ARMA-Prospect-Verified Contacts, Masterlist-UK, masterlist-all, Worktribe</t>
  </si>
  <si>
    <t>https://www.linkedin.com/in/tracey-edward-34804487</t>
  </si>
  <si>
    <t>Tracey</t>
  </si>
  <si>
    <t>Edward</t>
  </si>
  <si>
    <t>Head Of Finance</t>
  </si>
  <si>
    <t>tracey.edward@ed.ac.uk</t>
  </si>
  <si>
    <t>Head of Finance</t>
  </si>
  <si>
    <t>masterlist-141uni, Masterlist-UK, GN-Already Approached, Worktribe</t>
  </si>
  <si>
    <t>https://www.linkedin.com/in/tom-king-hpc</t>
  </si>
  <si>
    <t>Tom</t>
  </si>
  <si>
    <t>King</t>
  </si>
  <si>
    <t>Assistant Director For Research</t>
  </si>
  <si>
    <t>T.King@qmul.ac.uk</t>
  </si>
  <si>
    <t>Research signal - academic research leadership (reclassified; verify)</t>
  </si>
  <si>
    <t>https://www.linkedin.com/in/tmoscati</t>
  </si>
  <si>
    <t>Tricia</t>
  </si>
  <si>
    <t>Moscati</t>
  </si>
  <si>
    <t>Head of Digital Trans</t>
  </si>
  <si>
    <t>t.moscati@hw.ac.uk</t>
  </si>
  <si>
    <t>+44 131 451 8017</t>
  </si>
  <si>
    <t>IT / Information Services leadership</t>
  </si>
  <si>
    <t>Masterlist-UAE, masterlist-all, Worktribe</t>
  </si>
  <si>
    <t>https://www.linkedin.com/in/timothy-o-shea-780a7693</t>
  </si>
  <si>
    <t>Timothy</t>
  </si>
  <si>
    <t>O'shea</t>
  </si>
  <si>
    <t>Principal &amp; Vice-Chancellor</t>
  </si>
  <si>
    <t>timothy.oshea@ed.ac.uk</t>
  </si>
  <si>
    <t>Vice Chancellor</t>
  </si>
  <si>
    <t>https://www.linkedin.com/in/timothygiles1/</t>
  </si>
  <si>
    <t>Tim</t>
  </si>
  <si>
    <t>Giles</t>
  </si>
  <si>
    <t>Researcher Development Manager</t>
  </si>
  <si>
    <t>t.giles@bham.ac.uk</t>
  </si>
  <si>
    <t>Research signal (reclassified batch 2; verify)</t>
  </si>
  <si>
    <t>Academic</t>
  </si>
  <si>
    <t>https://www.linkedin.com/in/tim-brooks-242a6345/</t>
  </si>
  <si>
    <t>Brooks</t>
  </si>
  <si>
    <t>Assistant Director Research &amp; Innovation Dev</t>
  </si>
  <si>
    <t>Tim.Brooks@aru.ac.uk</t>
  </si>
  <si>
    <t>masterlist-141uni, GN-Already Approached, ARMA-Prospect-Verified Contacts, Masterlist-UK, masterlist-all, masterlist-ukuni, Worktribe</t>
  </si>
  <si>
    <t>tim.brooks@anglia.ac.uk</t>
  </si>
  <si>
    <t>https://www.linkedin.com/in/thomas-skeen-98254079</t>
  </si>
  <si>
    <t>Thomas</t>
  </si>
  <si>
    <t>Skeen</t>
  </si>
  <si>
    <t>Director Of Finance</t>
  </si>
  <si>
    <t>t.skeen@qmul.ac.uk</t>
  </si>
  <si>
    <t>+44 7976 851662</t>
  </si>
  <si>
    <t>masterlist-141uni, GN-Untouched - UK, Masterlist-UK, Worktribe</t>
  </si>
  <si>
    <t>https://www.linkedin.com/in/thomas-madden-15316894</t>
  </si>
  <si>
    <t>Madden</t>
  </si>
  <si>
    <t>Research Team Manager</t>
  </si>
  <si>
    <t>t.madden@fashion.arts.ac.uk</t>
  </si>
  <si>
    <t>Research Office Manager / Officer</t>
  </si>
  <si>
    <t>Worktribe, masterlist-141uni, masterlist-ukuni, ARMA-Prospect-Verified Contacts, Masterlist-UK, masterlist-all, GN-Already Approached</t>
  </si>
  <si>
    <t>https://www.linkedin.com/in/theodoralolaluz</t>
  </si>
  <si>
    <t>Theodora</t>
  </si>
  <si>
    <t>Lola</t>
  </si>
  <si>
    <t>Head Of Research Development</t>
  </si>
  <si>
    <t>theodora.lola-luz@ed.ac.uk</t>
  </si>
  <si>
    <t>masterlist-141uni, GN-Untouched - UK, ARMA-Prospect-Verified Contacts, Worktribe</t>
  </si>
  <si>
    <t>https://www.linkedin.com/in/tarlprow</t>
  </si>
  <si>
    <t>Tarl</t>
  </si>
  <si>
    <t>Prow</t>
  </si>
  <si>
    <t>Assoc Pro-VC Research</t>
  </si>
  <si>
    <t>tarl.prow@york.ac.uk</t>
  </si>
  <si>
    <t>+44 7415 240478</t>
  </si>
  <si>
    <t>Pro-VC Research</t>
  </si>
  <si>
    <t>https://www.linkedin.com/in/taneisha-messaoud-2a106359</t>
  </si>
  <si>
    <t>Taneisha</t>
  </si>
  <si>
    <t>Messaoud</t>
  </si>
  <si>
    <t>t.messaoud@mmu.ac.uk</t>
  </si>
  <si>
    <t>+44 7772 265580</t>
  </si>
  <si>
    <t>https://www.linkedin.com/in/tana-licsandru</t>
  </si>
  <si>
    <t>Tana</t>
  </si>
  <si>
    <t>Licsandru</t>
  </si>
  <si>
    <t>Co-Director Of MINDS Research Group</t>
  </si>
  <si>
    <t>t.licsandru@qmul.ac.uk</t>
  </si>
  <si>
    <t>+44 7514 255635</t>
  </si>
  <si>
    <t>https://www.linkedin.com/in/tajalli-keshavarz-b7a2a520</t>
  </si>
  <si>
    <t>Tajalli</t>
  </si>
  <si>
    <t>Keshavarz</t>
  </si>
  <si>
    <t>keshavt@westminster.ac.uk</t>
  </si>
  <si>
    <t>https://www.linkedin.com/in/tahya-chowdhury-89062369/</t>
  </si>
  <si>
    <t>Tahya</t>
  </si>
  <si>
    <t>Chowdhury</t>
  </si>
  <si>
    <t>International Research Support</t>
  </si>
  <si>
    <t>tahya.chowdhury@qmul.ac.uk</t>
  </si>
  <si>
    <t>Research support office</t>
  </si>
  <si>
    <t>https://www.linkedin.com/in/suzywhoriskey</t>
  </si>
  <si>
    <t>Suzy</t>
  </si>
  <si>
    <t>Whoriskey</t>
  </si>
  <si>
    <t>Associate Director Of Knowledge Exchange</t>
  </si>
  <si>
    <t>suzy.whoriskey@strath.ac.uk</t>
  </si>
  <si>
    <t>Knowledge Exchange</t>
  </si>
  <si>
    <t>https://www.linkedin.com/in/suzannahturner/</t>
  </si>
  <si>
    <t>Suzannah</t>
  </si>
  <si>
    <t>Turner</t>
  </si>
  <si>
    <t>Research Development Manager (Interdisciplinarity)</t>
  </si>
  <si>
    <t>Suzannah.Turner@glasgow.ac.uk</t>
  </si>
  <si>
    <t>GN-Untouched - UK, ARMA-Prospect-Verified Contacts, masterlist-141uni, Masterlist-UK, masterlist-all</t>
  </si>
  <si>
    <t>https://www.linkedin.com/in/susan-mulhearn-2b5ba7a9</t>
  </si>
  <si>
    <t>Susan</t>
  </si>
  <si>
    <t>Mulhearn</t>
  </si>
  <si>
    <t>Head Of Research Grants And Contracts Unit</t>
  </si>
  <si>
    <t>smulhearn@qmu.ac.uk</t>
  </si>
  <si>
    <t>+44 7944 965280</t>
  </si>
  <si>
    <t>masterlist-141uni, GN-Already Approached, ARMA-Client-Verified Contacts, Masterlist-UK</t>
  </si>
  <si>
    <t>https://www.linkedin.com/in/susan-mcpheat-3a0969240</t>
  </si>
  <si>
    <t>McPheat</t>
  </si>
  <si>
    <t>smcpheat@citystgeorges.ac.uk</t>
  </si>
  <si>
    <t>https://www.linkedin.com/in/susan-coupar-ba25ab3b/</t>
  </si>
  <si>
    <t>Coupar</t>
  </si>
  <si>
    <t>Head of IT Service Delivery</t>
  </si>
  <si>
    <t>s.coupar@abertay.ac.uk</t>
  </si>
  <si>
    <t>masterlist-141uni, GN-Untouched - UK, masterlist-all, Masterlist-UAE</t>
  </si>
  <si>
    <t>https://www.linkedin.com/in/susana-mourato-60b07513</t>
  </si>
  <si>
    <t>Susana</t>
  </si>
  <si>
    <t>Mourato</t>
  </si>
  <si>
    <t>Vice President And Pro-Vice Chancellor (Research)</t>
  </si>
  <si>
    <t>s.mourato@lse.ac.uk</t>
  </si>
  <si>
    <t>+44 7729 743790</t>
  </si>
  <si>
    <t>+44 20 7405 7686</t>
  </si>
  <si>
    <t>VP for Research</t>
  </si>
  <si>
    <t>masterlist-141uni, ARMA-Prospect-Verified Contacts, GN-Already Approached, Masterlist-UK, masterlist-ukuni, masterlist-all</t>
  </si>
  <si>
    <t>https://www.linkedin.com/in/sufian-yousef-94907840</t>
  </si>
  <si>
    <t>Sufian</t>
  </si>
  <si>
    <t>Yousef</t>
  </si>
  <si>
    <t>Director Telecoms Res</t>
  </si>
  <si>
    <t>sufian.yousef@anglia.ac.uk</t>
  </si>
  <si>
    <t>GN-Untouched - UK, ARMA-Prospect-Removed - Out of Persona, Masterlist-UK, masterlist-all, masterlist-ukuni, Worktribe</t>
  </si>
  <si>
    <t>https://www.linkedin.com/in/stuart-wdowikowski-9ab839141</t>
  </si>
  <si>
    <t>Stuart</t>
  </si>
  <si>
    <t>Wdowikowski</t>
  </si>
  <si>
    <t>Senior Finance Manager</t>
  </si>
  <si>
    <t>swdowikowski@lincoln.ac.uk</t>
  </si>
  <si>
    <t>Bare Finance Manager (review band)</t>
  </si>
  <si>
    <t>https://www.linkedin.com/in/stuart-piertney-1242aa276/</t>
  </si>
  <si>
    <t>Piertney</t>
  </si>
  <si>
    <t>Dean for Postgraduate Research</t>
  </si>
  <si>
    <t>s.piertney@abdn.ac.uk</t>
  </si>
  <si>
    <t>https://www.linkedin.com/in/stuart-humphries-65a122151/</t>
  </si>
  <si>
    <t>Humphries</t>
  </si>
  <si>
    <t>Interim PVC (Research and Commercialisation)</t>
  </si>
  <si>
    <t>shumphries@lincoln.ac.uk</t>
  </si>
  <si>
    <t>https://www.linkedin.com/in/stevewatt1</t>
  </si>
  <si>
    <t>Steve</t>
  </si>
  <si>
    <t>Watt</t>
  </si>
  <si>
    <t>Chief Information Officer (CIO)</t>
  </si>
  <si>
    <t>steve.watt@st-andrews.ac.uk</t>
  </si>
  <si>
    <t>+441334467244</t>
  </si>
  <si>
    <t>CIO</t>
  </si>
  <si>
    <t>masterlist-ukuni, masterlist-all, masterlist-141uni, Masterlist-UK, GN-Already Approached, Worktribe</t>
  </si>
  <si>
    <t>https://www.linkedin.com/in/steve-rimell-0662835/</t>
  </si>
  <si>
    <t>Rimell</t>
  </si>
  <si>
    <t>Chief Financial Officer</t>
  </si>
  <si>
    <t>steve.rimell@staffs.ac.uk</t>
  </si>
  <si>
    <t>CFO</t>
  </si>
  <si>
    <t>GN-Untouched - UK, Masterlist-UK, masterlist-ukuni, masterlist-all</t>
  </si>
  <si>
    <t>https://www.linkedin.com/in/steve-olivier-6a956396</t>
  </si>
  <si>
    <t>Olivier</t>
  </si>
  <si>
    <t>Principal And Vice-Chancellor</t>
  </si>
  <si>
    <t>steve.olivier@rgu.ac.uk</t>
  </si>
  <si>
    <t>+44 1224 262000</t>
  </si>
  <si>
    <t>https://www.linkedin.com/in/stevensutterby</t>
  </si>
  <si>
    <t>Steven</t>
  </si>
  <si>
    <t>Sutterby</t>
  </si>
  <si>
    <t>Post Award Assistant Manager</t>
  </si>
  <si>
    <t>s.sutterby@qmul.ac.uk</t>
  </si>
  <si>
    <t>+44 7702 700581</t>
  </si>
  <si>
    <t>https://www.linkedin.com/in/steven-spoel</t>
  </si>
  <si>
    <t>Spoel</t>
  </si>
  <si>
    <t>steven.spoel@ed.ac.uk</t>
  </si>
  <si>
    <t>https://www.linkedin.com/in/stevenrichardpatterson</t>
  </si>
  <si>
    <t>Patterson</t>
  </si>
  <si>
    <t>Deputy Director And Head Of IT</t>
  </si>
  <si>
    <t>s.r.patterson@hud.ac.uk</t>
  </si>
  <si>
    <t>https://www.linkedin.com/in/steve-goode-46b77252/</t>
  </si>
  <si>
    <t>Goode</t>
  </si>
  <si>
    <t>Head Of Information Technology</t>
  </si>
  <si>
    <t>sgoode@aecc.ac.uk</t>
  </si>
  <si>
    <t>GN-Untouched - UK, masterlist-all, Masterlist-UK, masterlist-ukuni</t>
  </si>
  <si>
    <t>https://www.linkedin.com/in/steve-austin-8080a730</t>
  </si>
  <si>
    <t>Austin</t>
  </si>
  <si>
    <t>Business Systems Manager</t>
  </si>
  <si>
    <t>steve.austin@york.ac.uk</t>
  </si>
  <si>
    <t>+44 7761 921592</t>
  </si>
  <si>
    <t>Business / Research Systems</t>
  </si>
  <si>
    <t>https://www.linkedin.com/in/stephen-head-2018/</t>
  </si>
  <si>
    <t>Stephen</t>
  </si>
  <si>
    <t>Head</t>
  </si>
  <si>
    <t>Deputy Director of IT</t>
  </si>
  <si>
    <t>shead@uel.ac.uk</t>
  </si>
  <si>
    <t>+44 7539 216828</t>
  </si>
  <si>
    <t>masterlist-141uni, masterlist-ukuni, GN-Untouched - UK, Masterlist-UK, masterlist-all, Worktribe</t>
  </si>
  <si>
    <t>s.head@uel.ac.uk</t>
  </si>
  <si>
    <t>https://www.linkedin.com/in/stephen-ford-72548227</t>
  </si>
  <si>
    <t>Ford</t>
  </si>
  <si>
    <t>Assistant Director For Research Operations</t>
  </si>
  <si>
    <t>stephen.ford@qmul.ac.uk</t>
  </si>
  <si>
    <t>+44 7511 664176</t>
  </si>
  <si>
    <t>Assistant Director, Research Operations</t>
  </si>
  <si>
    <t>masterlist-141uni, GN-Already Approached, ARMA-Prospect-Verified Contacts, Masterlist-UK, Worktribe</t>
  </si>
  <si>
    <t>https://www.linkedin.com/in/stephen-cummings-0542952b</t>
  </si>
  <si>
    <t>Cummings</t>
  </si>
  <si>
    <t>Pro Vice-Chancellor Research And Knowledge Exchang</t>
  </si>
  <si>
    <t>s.cummings@tees.ac.uk</t>
  </si>
  <si>
    <t>masterlist-141uni, masterlist-ukuni, GN-Untouched - UK, ARMA-Prospect-Verified Contacts, Masterlist-UK, masterlist-all</t>
  </si>
  <si>
    <t>https://www.linkedin.com/in/stephen-chapman-82403617/</t>
  </si>
  <si>
    <t>Chapman</t>
  </si>
  <si>
    <t>Dir of Research &amp; Innovation</t>
  </si>
  <si>
    <t>stephen.chapman@uea.ac.uk</t>
  </si>
  <si>
    <t>masterlist-ukuni, GN-Untouched - UK, Masterlist-UK, masterlist-all</t>
  </si>
  <si>
    <t>https://www.linkedin.com/in/stephanie-lasalle-a80709a6</t>
  </si>
  <si>
    <t>Stephanie</t>
  </si>
  <si>
    <t>Lasalle</t>
  </si>
  <si>
    <t>Deputy Director R&amp;E</t>
  </si>
  <si>
    <t>stephanie.lasalle@city.ac.uk</t>
  </si>
  <si>
    <t>Deputy Director R&amp;E (Research &amp; Enterprise)</t>
  </si>
  <si>
    <t>masterlist-141uni, ARMA-Prospect-Verified Contacts, GN-Already Approached, Masterlist-UK, Worktribe</t>
  </si>
  <si>
    <t>https://www.linkedin.com/in/stephanie-henry-7a85082b0</t>
  </si>
  <si>
    <t>Henry</t>
  </si>
  <si>
    <t>stephaniehenry@stanford.edu</t>
  </si>
  <si>
    <t>https://www.linkedin.com/in/stephanie-bales-11672588</t>
  </si>
  <si>
    <t>Steph</t>
  </si>
  <si>
    <t>Bales</t>
  </si>
  <si>
    <t>Director of Research and Innovation</t>
  </si>
  <si>
    <t>s.bales@tees.ac.uk</t>
  </si>
  <si>
    <t>masterlist-141uni, masterlist-ukuni, GN-Already Approached, ARMA-Prospect-Verified Contacts, Masterlist-UK, masterlist-all</t>
  </si>
  <si>
    <t>https://www.linkedin.com/in/stdutton</t>
  </si>
  <si>
    <t>Dutton</t>
  </si>
  <si>
    <t>Head of Art &amp; Res Director</t>
  </si>
  <si>
    <t>s.dutton@bathspa.ac.uk</t>
  </si>
  <si>
    <t>masterlist-141uni, GN-Untouched - UK, Masterlist-UK, masterlist-ukuni, masterlist-all</t>
  </si>
  <si>
    <t>https://www.linkedin.com/in/smita-sirohi-03b4347</t>
  </si>
  <si>
    <t>Smita</t>
  </si>
  <si>
    <t>Sirohi</t>
  </si>
  <si>
    <t>Middlesex University Dubai</t>
  </si>
  <si>
    <t>Director Finance</t>
  </si>
  <si>
    <t>UAE</t>
  </si>
  <si>
    <t>s.sirohi@mdx.ac.ae</t>
  </si>
  <si>
    <t>+971 52 855 5594</t>
  </si>
  <si>
    <t>+971 4 367 8100</t>
  </si>
  <si>
    <t>masterlist-uae, GN-Untouched - UAE, Masterlist-UAE, masterlist-all</t>
  </si>
  <si>
    <t>middlesex university dubai</t>
  </si>
  <si>
    <t>https://www.linkedin.com/in/simon-willmoth-069403a</t>
  </si>
  <si>
    <t>Simon</t>
  </si>
  <si>
    <t>Willmoth</t>
  </si>
  <si>
    <t>Director Of Research Management</t>
  </si>
  <si>
    <t>s.willmoth@arts.ac.uk</t>
  </si>
  <si>
    <t>+44 7974 286475</t>
  </si>
  <si>
    <t>https://www.linkedin.com/in/simon-mattison-aba52537</t>
  </si>
  <si>
    <t>Mattison</t>
  </si>
  <si>
    <t>Goldsmiths University Of London</t>
  </si>
  <si>
    <t>Deputy Director Of Finance</t>
  </si>
  <si>
    <t>s.mattison@gold.ac.uk</t>
  </si>
  <si>
    <t>+44 7803 619385</t>
  </si>
  <si>
    <t>GN-Untouched - UK, masterlist-141uni, Masterlist-UK</t>
  </si>
  <si>
    <t>https://www.linkedin.com/in/simon-lilley-762b3463</t>
  </si>
  <si>
    <t>Lilley</t>
  </si>
  <si>
    <t>slilley@lincoln.ac.uk</t>
  </si>
  <si>
    <t>+447941136593</t>
  </si>
  <si>
    <t>+441162231261</t>
  </si>
  <si>
    <t>masterlist-ukuni, masterlist-all, masterlist-141uni, GN-Untouched - UK, ARMA-Prospect-Verified Contacts, Masterlist-UK, Worktribe</t>
  </si>
  <si>
    <t>https://www.linkedin.com/in/simon-green-927a191aa</t>
  </si>
  <si>
    <t>Green</t>
  </si>
  <si>
    <t>Pro-Vice-Chancellor (Research and Knowledge Exchan</t>
  </si>
  <si>
    <t>s.o.green@salford.ac.uk</t>
  </si>
  <si>
    <t>+44 7788 704586</t>
  </si>
  <si>
    <t>+44 161 295 5000</t>
  </si>
  <si>
    <t>ARMA-Prospect-Verified Contacts, masterlist-141uni, GN-Already Approached, Masterlist-UK, masterlist-ukuni, masterlist-all, Worktribe</t>
  </si>
  <si>
    <t>https://www.linkedin.com/in/simon-fenne-6b5294271</t>
  </si>
  <si>
    <t>Fenne</t>
  </si>
  <si>
    <t>Group Deputy Finance Dir</t>
  </si>
  <si>
    <t>simon.fenne@open.ac.uk</t>
  </si>
  <si>
    <t>Deputy Finance Director</t>
  </si>
  <si>
    <t>masterlist-141uni, masterlist-ukuni, GN-Already Approached, Masterlist-UK, masterlist-all, Worktribe</t>
  </si>
  <si>
    <t>https://www.linkedin.com/in/simone-arthur-6611b329</t>
  </si>
  <si>
    <t>Simone</t>
  </si>
  <si>
    <t>Arthur</t>
  </si>
  <si>
    <t>Senior Research Manager</t>
  </si>
  <si>
    <t>s.arthur@open.ac.uk</t>
  </si>
  <si>
    <t>https://www.linkedin.com/in/simon-cruickshank-b2187331</t>
  </si>
  <si>
    <t>Cruickshank</t>
  </si>
  <si>
    <t>Group Chief Financial Officer</t>
  </si>
  <si>
    <t>simon.cruickshank@lsbu.ac.uk</t>
  </si>
  <si>
    <t>https://www.linkedin.com/in/shuby-puthussery-aa9a812a</t>
  </si>
  <si>
    <t>Shuby</t>
  </si>
  <si>
    <t>Puthussery</t>
  </si>
  <si>
    <t>Director Maternal &amp; Child Health Research Centre/</t>
  </si>
  <si>
    <t>shuby.puthussery@beds.ac.uk</t>
  </si>
  <si>
    <t>masterlist-141uni, masterlist-ukuni, GN-Untouched - UK, Masterlist-UK, masterlist-all</t>
  </si>
  <si>
    <t>https://www.linkedin.com/in/shauna-thompson-096715168</t>
  </si>
  <si>
    <t>Shauna</t>
  </si>
  <si>
    <t>Thompson</t>
  </si>
  <si>
    <t>Head Of Research, Knowledge Exchange And Impact Of</t>
  </si>
  <si>
    <t>shauna.thompson@ed.ac.uk</t>
  </si>
  <si>
    <t>+44 7545 190367</t>
  </si>
  <si>
    <t>masterlist-141uni, ARMA-Prospect-Verified Contacts, GN-Already Approached, masterlist-ukuni, Masterlist-UK, masterlist-all, Worktribe</t>
  </si>
  <si>
    <t>https://www.linkedin.com/in/sharron-lobley-7b032538</t>
  </si>
  <si>
    <t>Sharron</t>
  </si>
  <si>
    <t>Lobley</t>
  </si>
  <si>
    <t>Assoc Dir Research Ops</t>
  </si>
  <si>
    <t>sharron.lobley@york.ac.uk</t>
  </si>
  <si>
    <t>+44 7762 543598</t>
  </si>
  <si>
    <t>https://www.linkedin.com/in/sharon-cording-8b15a6b8</t>
  </si>
  <si>
    <t>Sharon</t>
  </si>
  <si>
    <t>Cording</t>
  </si>
  <si>
    <t>Finance Manager</t>
  </si>
  <si>
    <t>s.cording@qmul.ac.uk</t>
  </si>
  <si>
    <t>+44 7925 270780</t>
  </si>
  <si>
    <t>https://www.linkedin.com/in/sharif-ahmed-a189141a</t>
  </si>
  <si>
    <t>Sharif</t>
  </si>
  <si>
    <t>Ahmed</t>
  </si>
  <si>
    <t>sharif.ahmed.1@city.ac.uk</t>
  </si>
  <si>
    <t>https://www.linkedin.com/in/sharcole</t>
  </si>
  <si>
    <t>Cole</t>
  </si>
  <si>
    <t>Director Research Management And Administration</t>
  </si>
  <si>
    <t>s.cole@arts.ac.uk</t>
  </si>
  <si>
    <t>+44 7973 176098</t>
  </si>
  <si>
    <t>masterlist-141uni, masterlist-ukuni, ARMA-Prospect-Verified Contacts, Masterlist-UK, masterlist-all, GN-Already Approached, Worktribe</t>
  </si>
  <si>
    <t>https://www.linkedin.com/in/shahid-zia-ur-rahman-76747a8/</t>
  </si>
  <si>
    <t>Shahid</t>
  </si>
  <si>
    <t>Zia Ur Rahman</t>
  </si>
  <si>
    <t>Chief Technology Officer</t>
  </si>
  <si>
    <t>Shahid.Rahman@aru.ac.uk</t>
  </si>
  <si>
    <t>CTO</t>
  </si>
  <si>
    <t>GN-Untouched - UK, Masterlist-UK, masterlist-ukuni, masterlist-all, Worktribe</t>
  </si>
  <si>
    <t>https://www.linkedin.com/in/shahid-rashid</t>
  </si>
  <si>
    <t>Rashid</t>
  </si>
  <si>
    <t>IT Director Platforms &amp; Service Delivery</t>
  </si>
  <si>
    <t>s.rashid@qmul.ac.uk</t>
  </si>
  <si>
    <t>+44 20 7882 8133</t>
  </si>
  <si>
    <t>masterlist-141uni, GN-Already Approached, Masterlist-UK, Worktribe</t>
  </si>
  <si>
    <t>https://www.linkedin.com/in/scottmkerr</t>
  </si>
  <si>
    <t>Scott</t>
  </si>
  <si>
    <t>Kerr</t>
  </si>
  <si>
    <t>Head of Information Technology</t>
  </si>
  <si>
    <t>skerr@qmu.ac.uk</t>
  </si>
  <si>
    <t>+44 7702 932940</t>
  </si>
  <si>
    <t>masterlist-141uni, GN-Already Approached, Masterlist-UK</t>
  </si>
  <si>
    <t>skerr1@qmu.ac.uk</t>
  </si>
  <si>
    <t>https://www.linkedin.com/in/sbutcher</t>
  </si>
  <si>
    <t>Butcher</t>
  </si>
  <si>
    <t>Head Of Research Platforms</t>
  </si>
  <si>
    <t>s.butcher@qmul.ac.uk</t>
  </si>
  <si>
    <t>+44 7941 960317</t>
  </si>
  <si>
    <t>+44 20 8360 5852</t>
  </si>
  <si>
    <t>masterlist-141uni, GN-Untouched - UK, ARMA-Prospect-Verified Contacts, Masterlist-UK, Worktribe</t>
  </si>
  <si>
    <t>https://www.linkedin.com/in/sarah-withers-19451a2b</t>
  </si>
  <si>
    <t>Sarah</t>
  </si>
  <si>
    <t>Withers</t>
  </si>
  <si>
    <t>Director Of The Biomedical Research Centre</t>
  </si>
  <si>
    <t>S.B.Withers@salford.ac.uk</t>
  </si>
  <si>
    <t>masterlist-ukuni, GN-Untouched - UK, ARMA-Prospect-Removed - Out of Persona, Masterlist-UK, masterlist-all, Worktribe</t>
  </si>
  <si>
    <t>https://www.linkedin.com/in/sarah-tose-415702269</t>
  </si>
  <si>
    <t>Tose</t>
  </si>
  <si>
    <t>sarah.tose@cranfield.ac.uk</t>
  </si>
  <si>
    <t>masterlist-ukuni, masterlist-141uni, GN-Untouched - UK, Masterlist-UK, masterlist-all, Worktribe</t>
  </si>
  <si>
    <t>https://www.linkedin.com/in/sarah-skelton-683b2362</t>
  </si>
  <si>
    <t>Skelton</t>
  </si>
  <si>
    <t>Head Of Research Operations</t>
  </si>
  <si>
    <t>sarah.skelton@ntu.ac.uk</t>
  </si>
  <si>
    <t>Head of Research Operations</t>
  </si>
  <si>
    <t>masterlist-141uni, GN-Already Approached, masterlist-ukuni, ARMA-Prospect-Verified Contacts, Masterlist-UK, masterlist-all, Worktribe</t>
  </si>
  <si>
    <t>https://www.linkedin.com/in/sarah-priston-57890524</t>
  </si>
  <si>
    <t>Priston</t>
  </si>
  <si>
    <t>Head of Research Support</t>
  </si>
  <si>
    <t>s.priston@bathspa.ac.uk</t>
  </si>
  <si>
    <t>masterlist-141uni, GN-Untouched - UK, ARMA-Prospect-Verified Contacts, Masterlist-UK, masterlist-ukuni, masterlist-all</t>
  </si>
  <si>
    <t>https://www.linkedin.com/in/sara-houston-a4805915</t>
  </si>
  <si>
    <t>Sara</t>
  </si>
  <si>
    <t>Houston</t>
  </si>
  <si>
    <t>Director Of Research And Knowledge Exchange</t>
  </si>
  <si>
    <t>sara.houston@roehampton.ac.uk</t>
  </si>
  <si>
    <t>https://www.linkedin.com/in/sarah-kennedy-95636720</t>
  </si>
  <si>
    <t>Kennedy</t>
  </si>
  <si>
    <t>Assistant Director IT</t>
  </si>
  <si>
    <t>sarah.kennedy@york.ac.uk</t>
  </si>
  <si>
    <t>masterlist-ukuni, GN-Untouched - UK, Masterlist-UK, masterlist-all, Worktribe</t>
  </si>
  <si>
    <t>https://www.linkedin.com/in/sarah-ibbitson-uniofbath/</t>
  </si>
  <si>
    <t>Ibbitson</t>
  </si>
  <si>
    <t>Project Manager - Research Systems</t>
  </si>
  <si>
    <t>mnssmv@bath.ac.uk</t>
  </si>
  <si>
    <t>https://www.linkedin.com/in/sarah-glenn-24398496</t>
  </si>
  <si>
    <t>Glenn</t>
  </si>
  <si>
    <t>Deputy Director of Operations (Research)</t>
  </si>
  <si>
    <t>smg28@le.ac.uk</t>
  </si>
  <si>
    <t>https://www.linkedin.com/in/sarah-duckering-2a06855</t>
  </si>
  <si>
    <t>Duckering</t>
  </si>
  <si>
    <t>Exec Dir Research/KE</t>
  </si>
  <si>
    <t>s.duckering@hull.ac.uk</t>
  </si>
  <si>
    <t>+44 23 9284 2977</t>
  </si>
  <si>
    <t>https://www.linkedin.com/in/sarah-davies-5a7084245/</t>
  </si>
  <si>
    <t>Davies</t>
  </si>
  <si>
    <t>Funding Development Officer</t>
  </si>
  <si>
    <t>sarah.davies@southwales.ac.uk</t>
  </si>
  <si>
    <t>masterlist-ukuni, GN-Untouched - UK, ARMA-Prospect-Verified Contacts, masterlist-all</t>
  </si>
  <si>
    <t>https://www.linkedin.com/in/sarah-burton-150b83269</t>
  </si>
  <si>
    <t>Burton</t>
  </si>
  <si>
    <t>Head of Faculty Research Ops</t>
  </si>
  <si>
    <t>sarah.burton@york.ac.uk</t>
  </si>
  <si>
    <t>https://www.linkedin.com/in/sarah-ascott-mba-cmgr-fcmi-32037873</t>
  </si>
  <si>
    <t>Hayes</t>
  </si>
  <si>
    <t>Assistant Director Of Finance, PS Connect</t>
  </si>
  <si>
    <t>sarah@exeter.ac.uk</t>
  </si>
  <si>
    <t>Finance Director / Director of Finance</t>
  </si>
  <si>
    <t>https://www.linkedin.com/in/santiago-barrios-mancilla</t>
  </si>
  <si>
    <t>Santiago</t>
  </si>
  <si>
    <t>Barrios Mancilla</t>
  </si>
  <si>
    <t>Head of Finance Sys &amp; Data</t>
  </si>
  <si>
    <t>santiago.barrios@open.ac.uk</t>
  </si>
  <si>
    <t>+44 7482 336066</t>
  </si>
  <si>
    <t>https://www.linkedin.com/in/sandra-mcarthur-3179991b</t>
  </si>
  <si>
    <t>Sandra</t>
  </si>
  <si>
    <t>McArthur</t>
  </si>
  <si>
    <t>sandra.mcarthur@ed.ac.uk</t>
  </si>
  <si>
    <t>+44 7988 536773</t>
  </si>
  <si>
    <t>Research Finance</t>
  </si>
  <si>
    <t>https://www.linkedin.com/in/sam-martin-6231a721</t>
  </si>
  <si>
    <t>Sam</t>
  </si>
  <si>
    <t>Martin</t>
  </si>
  <si>
    <t>Professor, Director Of Research School Of Biologic</t>
  </si>
  <si>
    <t>sam.martin@abdn.ac.uk</t>
  </si>
  <si>
    <t>+44 7801 302588</t>
  </si>
  <si>
    <t>https://www.linkedin.com/in/sam-lau-8a537325</t>
  </si>
  <si>
    <t>Lau</t>
  </si>
  <si>
    <t>Head Of Research Institute</t>
  </si>
  <si>
    <t>cherhon.lau@ed.ac.uk</t>
  </si>
  <si>
    <t>https://www.linkedin.com/in/sam-gray-9673a04</t>
  </si>
  <si>
    <t>Gray</t>
  </si>
  <si>
    <t>Director Of Research And Innovation</t>
  </si>
  <si>
    <t>s.gray@mmu.ac.uk</t>
  </si>
  <si>
    <t>+44 161 247 1664</t>
  </si>
  <si>
    <t>masterlist-141uni, GN-Untouched - UK, ARMA-Prospect-Verified Contacts, Masterlist-UK, masterlist-ukuni, masterlist-all, Worktribe</t>
  </si>
  <si>
    <t>https://www.linkedin.com/in/sam-brudell-553b29305</t>
  </si>
  <si>
    <t>Brudell</t>
  </si>
  <si>
    <t>sbrudell@ed.ac.uk</t>
  </si>
  <si>
    <t>https://www.linkedin.com/in/samantha-sollis-634694106/</t>
  </si>
  <si>
    <t>Samantha</t>
  </si>
  <si>
    <t>Sollis</t>
  </si>
  <si>
    <t>Externally Funded Strategic Programmes Manager</t>
  </si>
  <si>
    <t>samantha.sollis@southwales.ac.uk</t>
  </si>
  <si>
    <t>Externally funded programmes manager</t>
  </si>
  <si>
    <t>Masterlist-UAE, masterlist-all</t>
  </si>
  <si>
    <t>https://www.linkedin.com/in/sally-mapstone-3a8ab621a/</t>
  </si>
  <si>
    <t>Sally</t>
  </si>
  <si>
    <t>Mapstone</t>
  </si>
  <si>
    <t>Principal and Vice-Chancellor</t>
  </si>
  <si>
    <t>sally.mapstone@st-andrews.ac.uk</t>
  </si>
  <si>
    <t>https://www.linkedin.com/in/sakir-sezer-uk</t>
  </si>
  <si>
    <t>Sakir</t>
  </si>
  <si>
    <t>Sezer</t>
  </si>
  <si>
    <t>Director Of Research - Networked Systems Security</t>
  </si>
  <si>
    <t>s.sezer@qub.ac.uk</t>
  </si>
  <si>
    <t>masterlist-141uni, masterlist-ukuni, GN-Untouched - UK, ARMA-Prospect-Removed - Out of Persona, Masterlist-UK, masterlist-all</t>
  </si>
  <si>
    <t>https://www.linkedin.com/in/ruxandra-iulia-stoica-11930a10</t>
  </si>
  <si>
    <t>Ruxandra-Iulia</t>
  </si>
  <si>
    <t>Stoica</t>
  </si>
  <si>
    <t>Director, PhD In Architecture By Research</t>
  </si>
  <si>
    <t>r.stoica@ed.ac.uk</t>
  </si>
  <si>
    <t>https://www.linkedin.com/in/ruth-collier-1b9944205</t>
  </si>
  <si>
    <t>Ruth</t>
  </si>
  <si>
    <t>Collier</t>
  </si>
  <si>
    <t>ruth.collier@manchester.ac.uk</t>
  </si>
  <si>
    <t>+44 161 306 6000</t>
  </si>
  <si>
    <t>GN-Already Approached, masterlist-141uni, Masterlist-UK</t>
  </si>
  <si>
    <t>https://www.linkedin.com/in/rustamrakhmanov</t>
  </si>
  <si>
    <t>Rustam</t>
  </si>
  <si>
    <t>Rakhmanov</t>
  </si>
  <si>
    <t>r.rakhmanov@hw.ac.uk</t>
  </si>
  <si>
    <t>https://www.linkedin.com/in/rustam-al-shahi-salman-9a7196192</t>
  </si>
  <si>
    <t>Al-Shahi Salman</t>
  </si>
  <si>
    <t>Head Of The Cerebrovascular Research Group</t>
  </si>
  <si>
    <t>rustam.al-shahi@ed.ac.uk</t>
  </si>
  <si>
    <t>+44 7977 289895</t>
  </si>
  <si>
    <t>https://www.linkedin.com/in/rupa-dey-9264b0a</t>
  </si>
  <si>
    <t>Rupa</t>
  </si>
  <si>
    <t>Dey</t>
  </si>
  <si>
    <t>Deputy CIO, AD Change Delivery</t>
  </si>
  <si>
    <t>r.dey@qmul.ac.uk</t>
  </si>
  <si>
    <t>+44 7974 709039</t>
  </si>
  <si>
    <t>https://www.linkedin.com/in/roy-thomson-70ab1169</t>
  </si>
  <si>
    <t>Roy</t>
  </si>
  <si>
    <t>Thomson</t>
  </si>
  <si>
    <t>r.thomson2@lse.ac.uk</t>
  </si>
  <si>
    <t>https://www.linkedin.com/in/rowena-l-28082539</t>
  </si>
  <si>
    <t>Rowena</t>
  </si>
  <si>
    <t>Lamb</t>
  </si>
  <si>
    <t>Head of Research Governance, Compliance &amp; Risk</t>
  </si>
  <si>
    <t>rowena.lamb@ed.ac.uk</t>
  </si>
  <si>
    <t>masterlist-ukuni, GN-Untouched - UK, ARMA-Prospect-Verified Contacts, Masterlist-UK, masterlist-all, Worktribe</t>
  </si>
  <si>
    <t>https://www.linkedin.com/in/ross-slater/</t>
  </si>
  <si>
    <t>Ross</t>
  </si>
  <si>
    <t>Slater</t>
  </si>
  <si>
    <t>Research Operations Leader (Pre-award)</t>
  </si>
  <si>
    <t>r.slater.1@bham.ac.uk</t>
  </si>
  <si>
    <t>https://www.linkedin.com/in/rosie-hughes-925a2a86</t>
  </si>
  <si>
    <t>Rosie</t>
  </si>
  <si>
    <t>Hughes</t>
  </si>
  <si>
    <t>Head Of Finance Business Support</t>
  </si>
  <si>
    <t>rosie.hughes@arts.ac.uk</t>
  </si>
  <si>
    <t>+44 7962 218840</t>
  </si>
  <si>
    <t>https://www.linkedin.com/in/rosie-burdon-bb847a67</t>
  </si>
  <si>
    <t>Burdon</t>
  </si>
  <si>
    <t>Research and Innovation Funding Manager</t>
  </si>
  <si>
    <t>rosie.burdon@aru.ac.uk</t>
  </si>
  <si>
    <t>Funding role</t>
  </si>
  <si>
    <t>masterlist-141uni, GN-Untouched - UK, Masterlist-UK, masterlist-all, masterlist-ukuni, ARMA-Prospect-Verified Contacts, Masterlist-UAE, Worktribe</t>
  </si>
  <si>
    <t>https://www.linkedin.com/in/rosey-murdie/</t>
  </si>
  <si>
    <t>Rosey</t>
  </si>
  <si>
    <t>Murdie</t>
  </si>
  <si>
    <t>Head of Digital Transformation</t>
  </si>
  <si>
    <t>R.Murdie@westminster.ac.uk</t>
  </si>
  <si>
    <t>masterlist-141uni, masterlist-ukuni, Masterlist-UK, masterlist-all, GN-Already Approached</t>
  </si>
  <si>
    <t>https://www.linkedin.com/in/rosemary-dewberry-557b36ab</t>
  </si>
  <si>
    <t>Rosemary</t>
  </si>
  <si>
    <t>Dewberry</t>
  </si>
  <si>
    <t>Research And Innovation Funding Manager</t>
  </si>
  <si>
    <t>rosemary.dewberry@aru.ac.uk</t>
  </si>
  <si>
    <t>https://www.linkedin.com/in/roland-hsu-95496135</t>
  </si>
  <si>
    <t>Roland</t>
  </si>
  <si>
    <t>Hsu</t>
  </si>
  <si>
    <t>roland.hsu@stanford.edu</t>
  </si>
  <si>
    <t>https://www.linkedin.com/in/rob-thrower-a7a07494</t>
  </si>
  <si>
    <t>Rob</t>
  </si>
  <si>
    <t>Thrower</t>
  </si>
  <si>
    <t>Director Of Finance &amp; Procurement</t>
  </si>
  <si>
    <t>rob.thrower@port.ac.uk</t>
  </si>
  <si>
    <t>https://www.linkedin.com/in/rob-mortimer-0795594</t>
  </si>
  <si>
    <t>Robert</t>
  </si>
  <si>
    <t>Mortimer</t>
  </si>
  <si>
    <t>Pro Vice Chancellor: Research and International</t>
  </si>
  <si>
    <t>r.mortimer@yorksj.ac.uk</t>
  </si>
  <si>
    <t>https://www.linkedin.com/in/robinrice</t>
  </si>
  <si>
    <t>Robin</t>
  </si>
  <si>
    <t>Rice</t>
  </si>
  <si>
    <t>Head, Research Data Support</t>
  </si>
  <si>
    <t>robin.rice@ed.ac.uk</t>
  </si>
  <si>
    <t>Research Data / Information</t>
  </si>
  <si>
    <t>https://www.linkedin.com/in/robert-j-cutler</t>
  </si>
  <si>
    <t>Cutler</t>
  </si>
  <si>
    <t>Finance BI &amp; Systems Mgr</t>
  </si>
  <si>
    <t>rcutler@harper-adams.ac.uk</t>
  </si>
  <si>
    <t>Finance BI &amp; Systems Manager</t>
  </si>
  <si>
    <t>https://www.linkedin.com/in/robert-haines-4301bb6</t>
  </si>
  <si>
    <t>Haines</t>
  </si>
  <si>
    <t>Director of Research IT</t>
  </si>
  <si>
    <t>robert.haines@manchester.ac.uk</t>
  </si>
  <si>
    <t>+44 7742 530949</t>
  </si>
  <si>
    <t>+44 161 275 7821</t>
  </si>
  <si>
    <t>GN-Already Approached, ARMA-Prospect-Removed - Out of Persona, masterlist-141uni, Masterlist-UK, masterlist-ukuni, masterlist-all</t>
  </si>
  <si>
    <t>https://www.linkedin.com/in/robert-dempsey</t>
  </si>
  <si>
    <t>Dempsey</t>
  </si>
  <si>
    <t>Faculty Head Of Research Ethics And Governance (He</t>
  </si>
  <si>
    <t>r.dempsey@mmu.ac.uk</t>
  </si>
  <si>
    <t>https://www.linkedin.com/in/rob-bonham-0199b74</t>
  </si>
  <si>
    <t>Bonham</t>
  </si>
  <si>
    <t>Pro VC Finance</t>
  </si>
  <si>
    <t>r.bonham@worc.ac.uk</t>
  </si>
  <si>
    <t>https://www.linkedin.com/in/rishi-shah-2b3abb34</t>
  </si>
  <si>
    <t>Rishi</t>
  </si>
  <si>
    <t>Shah</t>
  </si>
  <si>
    <t>Management Accountant &amp; Research Finance Analyst</t>
  </si>
  <si>
    <t>r.shah@westminster.ac.uk</t>
  </si>
  <si>
    <t>masterlist-ukuni, GN-Untouched - UK, ARMA-Prospect-Removed - Out of Persona, masterlist-all</t>
  </si>
  <si>
    <t>https://www.linkedin.com/in/rick-arnautovic-28a75427</t>
  </si>
  <si>
    <t>Rick</t>
  </si>
  <si>
    <t>Arnautovic</t>
  </si>
  <si>
    <t>Head Of Information, Infrastructure And Technology</t>
  </si>
  <si>
    <t>rick.arnautovic@ed.ac.uk</t>
  </si>
  <si>
    <t>+44 7895 001920</t>
  </si>
  <si>
    <t>Head of IT / Infrastructure</t>
  </si>
  <si>
    <t>https://www.linkedin.com/in/richard-thomas-826522a8</t>
  </si>
  <si>
    <t>Richard</t>
  </si>
  <si>
    <t>Pro Vice Chancellor Research and Enterprise</t>
  </si>
  <si>
    <t>r.thomas@le.ac.uk</t>
  </si>
  <si>
    <t>https://www.linkedin.com/in/richard-taylor-b2a30621/</t>
  </si>
  <si>
    <t>Taylor</t>
  </si>
  <si>
    <t>richard.taylor@lsbu.ac.uk</t>
  </si>
  <si>
    <t>https://www.linkedin.com/in/richard-simmons-8559213b</t>
  </si>
  <si>
    <t>Simmons</t>
  </si>
  <si>
    <t>Co-Director, Mutuality Research Programme</t>
  </si>
  <si>
    <t>r.a.simmons@stir.ac.uk</t>
  </si>
  <si>
    <t>https://www.linkedin.com/in/richard-lindsay-10454326</t>
  </si>
  <si>
    <t>Lindsay</t>
  </si>
  <si>
    <t>Head of Environmental Research</t>
  </si>
  <si>
    <t>r.lindsay@uel.ac.uk</t>
  </si>
  <si>
    <t>masterlist-141uni, masterlist-ukuni, GN-Untouched - UK, ARMA-Prospect-Removed - Out of Persona, Masterlist-UK, masterlist-all, Worktribe</t>
  </si>
  <si>
    <t>https://www.linkedin.com/in/richardjheath</t>
  </si>
  <si>
    <t>Heath</t>
  </si>
  <si>
    <t>Deputy CFO</t>
  </si>
  <si>
    <t>rheath@harper-adams.ac.uk</t>
  </si>
  <si>
    <t>https://www.linkedin.com/in/richard-booth-81b1b43</t>
  </si>
  <si>
    <t>Booth</t>
  </si>
  <si>
    <t>R.Booth@qmul.ac.uk</t>
  </si>
  <si>
    <t>+44 20 7863 1359</t>
  </si>
  <si>
    <t>masterlist-141uni, GN-Already Approached, ARMA-Prospect-Removed - Out of Persona, Masterlist-UK, Worktribe</t>
  </si>
  <si>
    <t>https://www.linkedin.com/in/rehan-ahmed-5959a214</t>
  </si>
  <si>
    <t>Rehan</t>
  </si>
  <si>
    <t>Assoc Director Research</t>
  </si>
  <si>
    <t>r.ahmed@hw.ac.uk</t>
  </si>
  <si>
    <t>https://www.linkedin.com/in/rebecca-lambert-abb361a8</t>
  </si>
  <si>
    <t>Rebecca</t>
  </si>
  <si>
    <t>Lambert</t>
  </si>
  <si>
    <t>Assistant Research And Grants Officer</t>
  </si>
  <si>
    <t>rebecca.lambert@southwales.ac.uk</t>
  </si>
  <si>
    <t>Grants Officer / Manager</t>
  </si>
  <si>
    <t>https://www.linkedin.com/in/rebecca-draper-406a5326</t>
  </si>
  <si>
    <t>Draper</t>
  </si>
  <si>
    <t>Director, Research and Enterprise</t>
  </si>
  <si>
    <t>Rebecca.Draper@le.ac.uk</t>
  </si>
  <si>
    <t>https://www.linkedin.com/in/rbashroush</t>
  </si>
  <si>
    <t>Rabih</t>
  </si>
  <si>
    <t>Bashroush</t>
  </si>
  <si>
    <t>Director, Research Lab</t>
  </si>
  <si>
    <t>r.bashroush@uel.ac.uk</t>
  </si>
  <si>
    <t>+44 7707 070600</t>
  </si>
  <si>
    <t>https://www.linkedin.com/in/ray-kent-73869483</t>
  </si>
  <si>
    <t>Ray</t>
  </si>
  <si>
    <t>Kent</t>
  </si>
  <si>
    <t>Director of Research Svcs</t>
  </si>
  <si>
    <t>r.kent@hull.ac.uk</t>
  </si>
  <si>
    <t>https://www.linkedin.com/in/ravet-jacqueline-ba068760</t>
  </si>
  <si>
    <t>Ravet</t>
  </si>
  <si>
    <t>Jacqueline</t>
  </si>
  <si>
    <t>Reader: Director Of Research</t>
  </si>
  <si>
    <t>j.ravet@abdn.ac.uk</t>
  </si>
  <si>
    <t>https://www.linkedin.com/in/rangika-kottahachchi-a547b4140</t>
  </si>
  <si>
    <t>Rangika</t>
  </si>
  <si>
    <t>Kottahachchi</t>
  </si>
  <si>
    <t>Head of R&amp;I Finance</t>
  </si>
  <si>
    <t>rangika.kottahachchi@citystgeorges.ac.uk</t>
  </si>
  <si>
    <t>Head of R&amp;I Finance (research finance)</t>
  </si>
  <si>
    <t>https://www.linkedin.com/in/rama-karmokar-52610947/</t>
  </si>
  <si>
    <t>Rama</t>
  </si>
  <si>
    <t>Karmokar</t>
  </si>
  <si>
    <t>Head of Data Architecture</t>
  </si>
  <si>
    <t>r.karmokar@arts.ac.uk</t>
  </si>
  <si>
    <t>https://www.linkedin.com/in/rachel-woolley-55319451</t>
  </si>
  <si>
    <t>Rachel</t>
  </si>
  <si>
    <t>Woolley</t>
  </si>
  <si>
    <t>R.L.Woolley@salford.ac.uk</t>
  </si>
  <si>
    <t>Masterlist-UK, ARMA-Prospect-Verified Contacts, masterlist-141uni, GN-Untouched - UK, masterlist-ukuni, masterlist-all, Worktribe</t>
  </si>
  <si>
    <t>https://www.linkedin.com/in/rachel-o-reilly-9366b8179/</t>
  </si>
  <si>
    <t>O'Reilly</t>
  </si>
  <si>
    <t>Pro-Vice-Chancellor (Research)</t>
  </si>
  <si>
    <t>r.oreilly@bham.ac.uk</t>
  </si>
  <si>
    <t>https://www.linkedin.com/in/rachel-maurice-18789b22b/</t>
  </si>
  <si>
    <t>Maurice</t>
  </si>
  <si>
    <t>Research Finance Coordinator</t>
  </si>
  <si>
    <t>r.maurice@arts.ac.uk</t>
  </si>
  <si>
    <t>https://www.linkedin.com/in/rachel-hughes-289489b5</t>
  </si>
  <si>
    <t>Research &amp; Business Support Finance Manager</t>
  </si>
  <si>
    <t>rachel.hughes@ed.ac.uk</t>
  </si>
  <si>
    <t>+44 7866 470678</t>
  </si>
  <si>
    <t>ARMA-Prospect-Verified Contacts, masterlist-141uni, GN-Already Approached, Masterlist-UK, Worktribe</t>
  </si>
  <si>
    <t>https://www.linkedin.com/in/rachel-bence-bb731951</t>
  </si>
  <si>
    <t>Bence</t>
  </si>
  <si>
    <t>Chief Information Officer</t>
  </si>
  <si>
    <t>r.bence@qmul.ac.uk</t>
  </si>
  <si>
    <t>+44 1656 660449</t>
  </si>
  <si>
    <t>https://www.linkedin.com/in/rachaeljohnson1</t>
  </si>
  <si>
    <t>Rachael</t>
  </si>
  <si>
    <t>Johnson</t>
  </si>
  <si>
    <t>r.johnson@bathspa.ac.uk</t>
  </si>
  <si>
    <t>+447980913149</t>
  </si>
  <si>
    <t>+441225875354</t>
  </si>
  <si>
    <t>masterlist-ukuni, masterlist-all, masterlist-141uni, GN-Already Approached, Masterlist-UK</t>
  </si>
  <si>
    <t>https://www.linkedin.com/in/prof-raheel-nawaz-pfhea-ntf-56272a30</t>
  </si>
  <si>
    <t>Raheel</t>
  </si>
  <si>
    <t>Nawaz</t>
  </si>
  <si>
    <t>Pro Vice-Chancellor (Education and Research)</t>
  </si>
  <si>
    <t>raheel.nawaz@staffs.ac.uk</t>
  </si>
  <si>
    <t>+44 7872 946569</t>
  </si>
  <si>
    <t>masterlist-141uni, GN-Already Approached, masterlist-ukuni, Masterlist-UK, masterlist-all</t>
  </si>
  <si>
    <t>https://www.linkedin.com/in/prof-mandy-parkinson-64083b1a</t>
  </si>
  <si>
    <t>Mandy</t>
  </si>
  <si>
    <t>Parkinson</t>
  </si>
  <si>
    <t>Associate Pro-Vice Chancellor (Knowledge Exchange)</t>
  </si>
  <si>
    <t>M.Parkinson7@salford.ac.uk</t>
  </si>
  <si>
    <t>+44 7890 777180</t>
  </si>
  <si>
    <t>https://www.linkedin.com/in/profjimmcdonald</t>
  </si>
  <si>
    <t>Jim</t>
  </si>
  <si>
    <t>McDonald</t>
  </si>
  <si>
    <t>j.mcdonald@strath.ac.uk</t>
  </si>
  <si>
    <t>+44 7980 668107</t>
  </si>
  <si>
    <t>+44 141 552 4400</t>
  </si>
  <si>
    <t>GN-Already Approached, masterlist-141uni, Masterlist-UK, masterlist-ukuni, masterlist-all</t>
  </si>
  <si>
    <t>https://www.linkedin.com/in/professor-victoria-kelley-a0192934/</t>
  </si>
  <si>
    <t>Kelley</t>
  </si>
  <si>
    <t>Director of Research; Professor in the History of Design and Material Culture</t>
  </si>
  <si>
    <t>v.kelley@arts.ac.uk</t>
  </si>
  <si>
    <t>Director / Head of Research</t>
  </si>
  <si>
    <t>https://www.linkedin.com/in/professor-tim-blackman-17349522</t>
  </si>
  <si>
    <t>Blackman</t>
  </si>
  <si>
    <t>tim.blackman@open.ac.uk</t>
  </si>
  <si>
    <t>https://www.linkedin.com/in/professor-shahina-pardhan-obe-937a1241</t>
  </si>
  <si>
    <t>Shahina</t>
  </si>
  <si>
    <t>Pardhan</t>
  </si>
  <si>
    <t>Director Vision &amp; Eye Res</t>
  </si>
  <si>
    <t>shahina.pardhan@aru.ac.uk</t>
  </si>
  <si>
    <t>https://www.linkedin.com/in/professor-nazrul-islam</t>
  </si>
  <si>
    <t>Nazrul</t>
  </si>
  <si>
    <t>Islam</t>
  </si>
  <si>
    <t>Director of Research Degrees</t>
  </si>
  <si>
    <t>n.islam@uel.ac.uk</t>
  </si>
  <si>
    <t>+44 7946 169078</t>
  </si>
  <si>
    <t>https://www.linkedin.com/in/professor-mohammad-m-ali-326848b</t>
  </si>
  <si>
    <t>Mohammad</t>
  </si>
  <si>
    <t>M Ali</t>
  </si>
  <si>
    <t>VC, Pro VC (Research / Knowledge Exchange)</t>
  </si>
  <si>
    <t>Mohammad.Ali@aru.ac.uk</t>
  </si>
  <si>
    <t>+44 7394 559693</t>
  </si>
  <si>
    <t>ARMA-Prospect-Verified Contacts, masterlist-141uni, GN-Untouched - UK, masterlist-all, Masterlist-UK, masterlist-ukuni, Worktribe</t>
  </si>
  <si>
    <t>https://www.linkedin.com/in/professor-maxine-lintern-382b7567</t>
  </si>
  <si>
    <t>Maxine</t>
  </si>
  <si>
    <t>Lintern</t>
  </si>
  <si>
    <t>Pro Vice Chancellor Research (Interim)</t>
  </si>
  <si>
    <t>maxine.lintern@bcu.ac.uk</t>
  </si>
  <si>
    <t>masterlist-141uni, GN-Already Approached, ARMA-Prospect-Verified Contacts, Masterlist-UK, masterlist-ukuni, masterlist-all</t>
  </si>
  <si>
    <t>https://www.linkedin.com/in/professor-matt-bellgard</t>
  </si>
  <si>
    <t>Matt</t>
  </si>
  <si>
    <t>Bellgard</t>
  </si>
  <si>
    <t>Pro VC Impact/Innovation</t>
  </si>
  <si>
    <t>m.bellgard@uel.ac.uk</t>
  </si>
  <si>
    <t>https://www.linkedin.com/in/professor-lynne-baillie-she-her-7915262</t>
  </si>
  <si>
    <t>Lynne</t>
  </si>
  <si>
    <t>Baillie</t>
  </si>
  <si>
    <t>l.baillie@hw.ac.uk</t>
  </si>
  <si>
    <t>https://www.linkedin.com/in/professor-amanda-j-broderick-8aa22422/</t>
  </si>
  <si>
    <t>Amanda</t>
  </si>
  <si>
    <t>Broderick</t>
  </si>
  <si>
    <t>Vice-Chancellor and President</t>
  </si>
  <si>
    <t>a.broderick@uel.ac.uk</t>
  </si>
  <si>
    <t>https://www.linkedin.com/in/prof-atulya-nagar-dphil-york-fima-fhea-88341b6/</t>
  </si>
  <si>
    <t>Atulya</t>
  </si>
  <si>
    <t>Nagar</t>
  </si>
  <si>
    <t>Pro Vice Chancellor for Research</t>
  </si>
  <si>
    <t>atulya.nagar@hope.ac.uk</t>
  </si>
  <si>
    <t>PVC/DVC Research / Innovation / Knowledge Exchange</t>
  </si>
  <si>
    <t>masterlist-141uni, ARMA-Prospect-Verified Contacts, GN-Untouched - UK, Masterlist-UAE, masterlist-all</t>
  </si>
  <si>
    <t>https://www.linkedin.com/in/prema-muniandy-29185a31/</t>
  </si>
  <si>
    <t>Prema</t>
  </si>
  <si>
    <t>Muniandy</t>
  </si>
  <si>
    <t>p.muniandy@arts.ac.uk</t>
  </si>
  <si>
    <t>https://www.linkedin.com/in/preece-stephen-3b899584</t>
  </si>
  <si>
    <t>Preece</t>
  </si>
  <si>
    <t>Research Centre Director, Health Sciences</t>
  </si>
  <si>
    <t>s.preece@salford.ac.uk</t>
  </si>
  <si>
    <t>masterlist-141uni, Masterlist-UK, ARMA-Prospect-Verified Contacts, GN-Untouched - UK, masterlist-ukuni, masterlist-all, Worktribe</t>
  </si>
  <si>
    <t>https://www.linkedin.com/in/pooran-kumar-19677015</t>
  </si>
  <si>
    <t>Pooran</t>
  </si>
  <si>
    <t>Kumar</t>
  </si>
  <si>
    <t>Director of IT and Digital Infrastructure</t>
  </si>
  <si>
    <t>pkumar@ucb.ac.uk</t>
  </si>
  <si>
    <t>p.kumar@ucb.ac.uk</t>
  </si>
  <si>
    <t>https://www.linkedin.com/in/phillip-thompson-983987105</t>
  </si>
  <si>
    <t>Phillip</t>
  </si>
  <si>
    <t>phillip.thompson@port.ac.uk</t>
  </si>
  <si>
    <t>+447920068244</t>
  </si>
  <si>
    <t>+441189669113</t>
  </si>
  <si>
    <t>masterlist-ukuni, masterlist-all, masterlist-141uni, GN-Untouched - UK, Masterlist-UK</t>
  </si>
  <si>
    <t>https://www.linkedin.com/in/philjhayes</t>
  </si>
  <si>
    <t>Phil</t>
  </si>
  <si>
    <t>Assistant Director, IT Portfolio Delivery</t>
  </si>
  <si>
    <t>phil.hayes@mmu.ac.uk</t>
  </si>
  <si>
    <t>+44 7720 525280</t>
  </si>
  <si>
    <t>https://www.linkedin.com/in/philippa-woods-895730157</t>
  </si>
  <si>
    <t>Philippa</t>
  </si>
  <si>
    <t>Woods</t>
  </si>
  <si>
    <t>Director Finance (FBMH)</t>
  </si>
  <si>
    <t>philippa.woods@manchester.ac.uk</t>
  </si>
  <si>
    <t>+44 7812 384142</t>
  </si>
  <si>
    <t>https://www.linkedin.com/in/pgowdridge</t>
  </si>
  <si>
    <t>Paul</t>
  </si>
  <si>
    <t>Gowdridge</t>
  </si>
  <si>
    <t>paul.gowdridge@le.ac.uk</t>
  </si>
  <si>
    <t>https://www.linkedin.com/in/peter-mathieson-780a7693</t>
  </si>
  <si>
    <t>Mathieson</t>
  </si>
  <si>
    <t>p.mathieson@ed.ac.uk</t>
  </si>
  <si>
    <t>https://www.linkedin.com/in/peter-johnson-327671151</t>
  </si>
  <si>
    <t>Research Grant Application Manager</t>
  </si>
  <si>
    <t>peter.johnson@edgehill.ac.uk</t>
  </si>
  <si>
    <t>01695 650925</t>
  </si>
  <si>
    <t>masterlist-141uni, GN-Untouched - UK, Masterlist-UK, masterlist-ukuni, masterlist-all, ARMA-Prospect-Verified Contacts, Masterlist-UAE</t>
  </si>
  <si>
    <t>https://www.linkedin.com/in/peter-goodwin-1128a213</t>
  </si>
  <si>
    <t>Goodwin</t>
  </si>
  <si>
    <t>p.goodwin@westminster.ac.uk</t>
  </si>
  <si>
    <t>https://www.linkedin.com/in/peter-edwards-22aa8121a</t>
  </si>
  <si>
    <t>Edwards</t>
  </si>
  <si>
    <t>p.edwards@abdn.ac.uk</t>
  </si>
  <si>
    <t>+44 7971 631004</t>
  </si>
  <si>
    <t>+44 1224 272000</t>
  </si>
  <si>
    <t>GN-Already Approached, masterlist-141uni, Masterlist-UK, masterlist-ukuni, masterlist-all, Worktribe</t>
  </si>
  <si>
    <t>https://www.linkedin.com/in/peter-cammish-820aa931</t>
  </si>
  <si>
    <t>Cammish</t>
  </si>
  <si>
    <t>Research Systems And Information Manager</t>
  </si>
  <si>
    <t>Peter.Cammish@northumbria.ac.uk</t>
  </si>
  <si>
    <t>Research System Manager</t>
  </si>
  <si>
    <t>masterlist-141uni, GN-Already Approached, ARMA-Prospect-Verified Contacts, Masterlist-UK, masterlist-ukuni, masterlist-all, Worktribe</t>
  </si>
  <si>
    <t>https://www.linkedin.com/in/peter-caldwell-308798260</t>
  </si>
  <si>
    <t>Caldwell</t>
  </si>
  <si>
    <t>caldwell19@llnl.gov</t>
  </si>
  <si>
    <t>Worktribe, masterlist-141uni, GN-Untouched - UK, Masterlist-UK</t>
  </si>
  <si>
    <t>https://www.linkedin.com/in/peteduncan</t>
  </si>
  <si>
    <t>Pete</t>
  </si>
  <si>
    <t>Duncan</t>
  </si>
  <si>
    <t>Head Of Business Systems And Analysis</t>
  </si>
  <si>
    <t>pete.duncan@ed.ac.uk</t>
  </si>
  <si>
    <t>+44 7879 897509</t>
  </si>
  <si>
    <t>https://www.linkedin.com/in/permsuk-lamprasitipon-b963382</t>
  </si>
  <si>
    <t>Permsuk</t>
  </si>
  <si>
    <t>Lamprasitipon</t>
  </si>
  <si>
    <t>permsuk@stanford.edu</t>
  </si>
  <si>
    <t>https://www.linkedin.com/in/paul-vare-a06a8b13/</t>
  </si>
  <si>
    <t>Vare</t>
  </si>
  <si>
    <t>Research Development and Postgraduate Reserach Lea</t>
  </si>
  <si>
    <t>pvare@glos.ac.uk</t>
  </si>
  <si>
    <t>https://www.linkedin.com/in/paul-traynor-64022043</t>
  </si>
  <si>
    <t>Traynor</t>
  </si>
  <si>
    <t>paul.traynor@open.ac.uk</t>
  </si>
  <si>
    <t>+447767441001</t>
  </si>
  <si>
    <t>+441384456111</t>
  </si>
  <si>
    <t>masterlist-all, masterlist-ukuni, masterlist-141uni, GN-Already Approached, Masterlist-UK, Worktribe</t>
  </si>
  <si>
    <t>https://www.linkedin.com/in/paul-sheil-58553362</t>
  </si>
  <si>
    <t>Sheil</t>
  </si>
  <si>
    <t>Head Of Finance Service Centre Teams</t>
  </si>
  <si>
    <t>paul.sheil@mmu.ac.uk</t>
  </si>
  <si>
    <t>+44 7917 087207</t>
  </si>
  <si>
    <t>https://www.linkedin.com/in/paul-rosen-b4104b15/</t>
  </si>
  <si>
    <t>Rosen</t>
  </si>
  <si>
    <t>Pre-Award Grant Coordinator, Faculty Of Sciences</t>
  </si>
  <si>
    <t>paul.rosen@york.ac.uk</t>
  </si>
  <si>
    <t>https://www.linkedin.com/in/paul-reay-ph-d-mba-6b4b6135</t>
  </si>
  <si>
    <t>Reay</t>
  </si>
  <si>
    <t>Head of Research &amp; KE</t>
  </si>
  <si>
    <t>p.reay@uel.ac.uk</t>
  </si>
  <si>
    <t>https://www.linkedin.com/in/paulina-bialkowska-5bb06287/</t>
  </si>
  <si>
    <t>Paulina</t>
  </si>
  <si>
    <t>Bialkowska</t>
  </si>
  <si>
    <t>pbialkowska@lincoln.ac.uk</t>
  </si>
  <si>
    <t>https://www.linkedin.com/in/paul-colley-55664913a</t>
  </si>
  <si>
    <t>Colley</t>
  </si>
  <si>
    <t>Director Of Finance Ops</t>
  </si>
  <si>
    <t>pcolley@ed.ac.uk</t>
  </si>
  <si>
    <t>+44 7977 458495</t>
  </si>
  <si>
    <t>https://www.linkedin.com/in/patricia-allmer-b997151a</t>
  </si>
  <si>
    <t>Patricia</t>
  </si>
  <si>
    <t>Allmer</t>
  </si>
  <si>
    <t>Deputy-director Of Research And Knowledge Exchange</t>
  </si>
  <si>
    <t>pallmer@ed.ac.uk</t>
  </si>
  <si>
    <t>https://www.linkedin.com/in/panos-deloukas-32bb0913</t>
  </si>
  <si>
    <t>Panos</t>
  </si>
  <si>
    <t>Deloukas</t>
  </si>
  <si>
    <t>Director William Harvey Research Institute</t>
  </si>
  <si>
    <t>p.deloukas@qmul.ac.uk</t>
  </si>
  <si>
    <t>+44 7786 060142</t>
  </si>
  <si>
    <t>https://www.linkedin.com/in/odetta-graves-604a28148</t>
  </si>
  <si>
    <t>Odetta</t>
  </si>
  <si>
    <t>Graves</t>
  </si>
  <si>
    <t>PA To The CIO</t>
  </si>
  <si>
    <t>o.graves@qmul.ac.uk</t>
  </si>
  <si>
    <t>+44 7951 993618</t>
  </si>
  <si>
    <t>https://www.linkedin.com/in/nir-oren-6a5276/</t>
  </si>
  <si>
    <t>Nir</t>
  </si>
  <si>
    <t>Oren</t>
  </si>
  <si>
    <t>Dean for Knowledge and Understanding (Research)</t>
  </si>
  <si>
    <t>n.oren@abdn.ac.uk</t>
  </si>
  <si>
    <t>https://www.linkedin.com/in/nikos-donos-432a3420</t>
  </si>
  <si>
    <t>Nikos</t>
  </si>
  <si>
    <t>Donos</t>
  </si>
  <si>
    <t>n.donos@qmul.ac.uk</t>
  </si>
  <si>
    <t>+44 7796 877044</t>
  </si>
  <si>
    <t>https://www.linkedin.com/in/nigel-alcock-37a44b12</t>
  </si>
  <si>
    <t>Nigel</t>
  </si>
  <si>
    <t>Alcock</t>
  </si>
  <si>
    <t>Chief Financial &amp; Ops Officer</t>
  </si>
  <si>
    <t>nigel.alcock@york.ac.uk</t>
  </si>
  <si>
    <t>+44 7974 984699</t>
  </si>
  <si>
    <t>masterlist-141uni, masterlist-ukuni, GN-Untouched - UK, masterlist-all, Worktribe</t>
  </si>
  <si>
    <t>https://www.linkedin.com/in/nicopizzolato</t>
  </si>
  <si>
    <t>Nico</t>
  </si>
  <si>
    <t>Pizzolato</t>
  </si>
  <si>
    <t>Director Of Postgraduate Research Studies</t>
  </si>
  <si>
    <t>n.pizzolato@mdx.ac.uk</t>
  </si>
  <si>
    <t>https://www.linkedin.com/in/nicola-johnson-919537107</t>
  </si>
  <si>
    <t>Nicola</t>
  </si>
  <si>
    <t>Senior Research Support Officer</t>
  </si>
  <si>
    <t>n.johnson@hud.ac.uk</t>
  </si>
  <si>
    <t>masterlist-141uni, masterlist-ukuni, GN-Untouched - UK, ARMA-Prospect-Unknown Contacts, Masterlist-UK, masterlist-all</t>
  </si>
  <si>
    <t>https://www.linkedin.com/in/nick-moore-51ba581b7/</t>
  </si>
  <si>
    <t>Nick</t>
  </si>
  <si>
    <t>Moore</t>
  </si>
  <si>
    <t>Director Of IT</t>
  </si>
  <si>
    <t>nick.moore@bcu.ac.uk</t>
  </si>
  <si>
    <t>masterlist-141uni, GN-Already Approached, Masterlist-UK, masterlist-ukuni, masterlist-all</t>
  </si>
  <si>
    <t>https://www.linkedin.com/in/nick-mithen-70145160</t>
  </si>
  <si>
    <t>Mithen</t>
  </si>
  <si>
    <t>Head of Research Culture</t>
  </si>
  <si>
    <t>n.mithen@hull.ac.uk</t>
  </si>
  <si>
    <t>https://www.linkedin.com/in/nick-brook-26851516</t>
  </si>
  <si>
    <t>Brook</t>
  </si>
  <si>
    <t>Pro Vice Chancellor (Research)</t>
  </si>
  <si>
    <t>n.brook@mmu.ac.uk</t>
  </si>
  <si>
    <t>+44 7905 490403</t>
  </si>
  <si>
    <t>GN-Untouched - UK, masterlist-141uni, ARMA-Prospect-Verified Contacts, Masterlist-UK, masterlist-ukuni, masterlist-all, Worktribe</t>
  </si>
  <si>
    <t>https://www.linkedin.com/in/nick-allward-7a9719261</t>
  </si>
  <si>
    <t>Allward</t>
  </si>
  <si>
    <t>Assistant Director IT (Software Engineering)</t>
  </si>
  <si>
    <t>n.allward@mmu.ac.uk</t>
  </si>
  <si>
    <t>masterlist-ukuni, GN-Untouched - UK, masterlist-all, Worktribe</t>
  </si>
  <si>
    <t>https://www.linkedin.com/in/nicholas-duvall-48b768163</t>
  </si>
  <si>
    <t>Nicholas</t>
  </si>
  <si>
    <t>Duvall</t>
  </si>
  <si>
    <t>Deputy Head of Research Funding</t>
  </si>
  <si>
    <t>nicholas.duvall@ed.ac.uk</t>
  </si>
  <si>
    <t>https://www.linkedin.com/in/nic-beech-6ba20313</t>
  </si>
  <si>
    <t>Nic</t>
  </si>
  <si>
    <t>Beech</t>
  </si>
  <si>
    <t>Vice-Chancellor</t>
  </si>
  <si>
    <t>N.Beech@salford.ac.uk</t>
  </si>
  <si>
    <t>GN-Untouched - UK, masterlist-141uni, Masterlist-UK, masterlist-ukuni, masterlist-all, Worktribe</t>
  </si>
  <si>
    <t>https://www.linkedin.com/in/neil-wrankmore-69887519</t>
  </si>
  <si>
    <t>Neil</t>
  </si>
  <si>
    <t>Wrankmore</t>
  </si>
  <si>
    <t>n.wrankmore@citystgeorges.ac.uk</t>
  </si>
  <si>
    <t>https://www.linkedin.com/in/neil-grant-31091a68</t>
  </si>
  <si>
    <t>Grant</t>
  </si>
  <si>
    <t>Senior Study Director/Research Fellow</t>
  </si>
  <si>
    <t>neil.grant@abdn.ac.uk</t>
  </si>
  <si>
    <t>https://www.linkedin.com/in/neil-carragher-171a027</t>
  </si>
  <si>
    <t>Carragher</t>
  </si>
  <si>
    <t>Associate Director Cancer Research UK Scotland Cen</t>
  </si>
  <si>
    <t>n.carragher@ed.ac.uk</t>
  </si>
  <si>
    <t>+44 7989 109439</t>
  </si>
  <si>
    <t>https://www.linkedin.com/in/neelamraina</t>
  </si>
  <si>
    <t>Neelam</t>
  </si>
  <si>
    <t>Raina</t>
  </si>
  <si>
    <t>n.raina@mdx.ac.uk</t>
  </si>
  <si>
    <t>+447861663317</t>
  </si>
  <si>
    <t>masterlist-ukuni, masterlist-all, masterlist-141uni, GN-Untouched - UK, ARMA-Prospect-Verified Contacts, Masterlist-UK</t>
  </si>
  <si>
    <t>https://www.linkedin.com/in/neal-juster-b6756128</t>
  </si>
  <si>
    <t>Neal</t>
  </si>
  <si>
    <t>Juster</t>
  </si>
  <si>
    <t>njuster@lincoln.ac.uk</t>
  </si>
  <si>
    <t>https://www.linkedin.com/in/nathan-christian-burden</t>
  </si>
  <si>
    <t>Nathan</t>
  </si>
  <si>
    <t>Burden</t>
  </si>
  <si>
    <t>Director Of IT Services</t>
  </si>
  <si>
    <t>n.burden@exeter.ac.uk</t>
  </si>
  <si>
    <t>+44 7841 459893</t>
  </si>
  <si>
    <t>masterlist-141uni, masterlist-ukuni, Masterlist-UK, GN-Already Approached, masterlist-all, Worktribe</t>
  </si>
  <si>
    <t>nathan.burden@exeter.ac.uk</t>
  </si>
  <si>
    <t>https://www.linkedin.com/in/nathalie-czechowski-b793932b</t>
  </si>
  <si>
    <t>Nathalie</t>
  </si>
  <si>
    <t>Czechowski</t>
  </si>
  <si>
    <t>nathalie.czechowski@southwales.ac.uk</t>
  </si>
  <si>
    <t>+447500453496</t>
  </si>
  <si>
    <t>+441443482441</t>
  </si>
  <si>
    <t>masterlist-all, masterlist-ukuni, masterlist-141uni, Masterlist-UK, GN-Already Approached</t>
  </si>
  <si>
    <t>https://www.linkedin.com/in/natalie-nestorowicz-3874b992/</t>
  </si>
  <si>
    <t>Natalie</t>
  </si>
  <si>
    <t>Nestorowicz</t>
  </si>
  <si>
    <t>R&amp;D Manager</t>
  </si>
  <si>
    <t>n.nestorowicz@arts.ac.uk</t>
  </si>
  <si>
    <t>https://www.linkedin.com/in/natalie-macia-42a19624</t>
  </si>
  <si>
    <t>Macia</t>
  </si>
  <si>
    <t>nmacia@stanford.edu</t>
  </si>
  <si>
    <t>https://www.linkedin.com/in/nagara</t>
  </si>
  <si>
    <t>Nagar - DPhil Fima</t>
  </si>
  <si>
    <t>Pro Vice-Chancellor For Research</t>
  </si>
  <si>
    <t>nagara@hope.ac.uk</t>
  </si>
  <si>
    <t>https://www.linkedin.com/in/nadja-ohranovic-35021a7</t>
  </si>
  <si>
    <t>Nadja</t>
  </si>
  <si>
    <t>Ohranovic</t>
  </si>
  <si>
    <t>Head Of EU Research And Innovation Funding</t>
  </si>
  <si>
    <t>n.ohranovic@arts.ac.uk</t>
  </si>
  <si>
    <t>+44 7956 402740</t>
  </si>
  <si>
    <t>https://www.linkedin.com/in/nacim-pak-shiraz-37a77ba3</t>
  </si>
  <si>
    <t>Nacim</t>
  </si>
  <si>
    <t>Pak-Shiraz</t>
  </si>
  <si>
    <t>nacim.pakshiraz@ed.ac.uk</t>
  </si>
  <si>
    <t>https://www.linkedin.com/in/mykaell-riley-24131a1</t>
  </si>
  <si>
    <t>Mykaell</t>
  </si>
  <si>
    <t>Riley</t>
  </si>
  <si>
    <t>Director Of The Black Music Research Unit</t>
  </si>
  <si>
    <t>m.riley@westminster.ac.uk</t>
  </si>
  <si>
    <t>masterlist-ukuni, GN-Untouched - UK, ARMA-Prospect-Removed - Out of Persona, Masterlist-UK, masterlist-all</t>
  </si>
  <si>
    <t>https://www.linkedin.com/in/mrmarkjohnston</t>
  </si>
  <si>
    <t>Mark</t>
  </si>
  <si>
    <t>Johnston</t>
  </si>
  <si>
    <t>Director of IT Services</t>
  </si>
  <si>
    <t>mark.johnston@glasgow.ac.uk</t>
  </si>
  <si>
    <t>+447970694093</t>
  </si>
  <si>
    <t>+441413313000</t>
  </si>
  <si>
    <t>masterlist-141uni, masterlist-ukuni, GN-Already Approached, masterlist-all, Masterlist-UK</t>
  </si>
  <si>
    <t>https://www.linkedin.com/in/mo-ray-09a3ab133</t>
  </si>
  <si>
    <t>Mo</t>
  </si>
  <si>
    <t>mray@lincoln.ac.uk</t>
  </si>
  <si>
    <t>https://www.linkedin.com/in/morag-laidlaw-734830221</t>
  </si>
  <si>
    <t>Morag</t>
  </si>
  <si>
    <t>Laidlaw</t>
  </si>
  <si>
    <t>Finance Manager And Research Administrator</t>
  </si>
  <si>
    <t>morag.laidlaw@ed.ac.uk</t>
  </si>
  <si>
    <t>https://www.linkedin.com/in/monique-mackenzie-347b918/</t>
  </si>
  <si>
    <t>Monique</t>
  </si>
  <si>
    <t>Mackenzie</t>
  </si>
  <si>
    <t>Vice Principal Digital</t>
  </si>
  <si>
    <t>monique.mackenzie@st-andrews.ac.uk</t>
  </si>
  <si>
    <t>https://www.linkedin.com/in/mjhugh45</t>
  </si>
  <si>
    <t>Michael</t>
  </si>
  <si>
    <t>Head Edu &amp; Res Services</t>
  </si>
  <si>
    <t>michael.hughes@city.ac.uk</t>
  </si>
  <si>
    <t>https://www.linkedin.com/in/mjhibbett</t>
  </si>
  <si>
    <t>Hibbett</t>
  </si>
  <si>
    <t>Head Of Research Information Systems</t>
  </si>
  <si>
    <t>m.hibbett@arts.ac.uk</t>
  </si>
  <si>
    <t>https://www.linkedin.com/in/mirela-delibegovic/</t>
  </si>
  <si>
    <t>Mirela</t>
  </si>
  <si>
    <t>Delibegovic</t>
  </si>
  <si>
    <t>Dean for Impact and Engagement (Research)</t>
  </si>
  <si>
    <t>m.delibegovic@abdn.ac.uk</t>
  </si>
  <si>
    <t>https://www.linkedin.com/in/minesh-tailor-19972183</t>
  </si>
  <si>
    <t>Minesh</t>
  </si>
  <si>
    <t>Tailor</t>
  </si>
  <si>
    <t>minesh.tailor@beds.ac.uk</t>
  </si>
  <si>
    <t>masterlist-141uni, masterlist-ukuni, masterlist-all, Masterlist-UK, GN-Already Approached</t>
  </si>
  <si>
    <t>https://www.linkedin.com/in/mike-landa-40506681</t>
  </si>
  <si>
    <t>Mike</t>
  </si>
  <si>
    <t>Landa</t>
  </si>
  <si>
    <t>mike.landa@ed.ac.uk</t>
  </si>
  <si>
    <t>+44 7979 454181</t>
  </si>
  <si>
    <t>+44 131 650 1000</t>
  </si>
  <si>
    <t>https://www.linkedin.com/in/mike-frost-49948259/</t>
  </si>
  <si>
    <t>Frost</t>
  </si>
  <si>
    <t>mike.frost@aru.ac.uk</t>
  </si>
  <si>
    <t>+44 20 7400 6789</t>
  </si>
  <si>
    <t>masterlist-141uni, GN-Untouched - UK, Masterlist-UK, masterlist-all, masterlist-ukuni, Worktribe</t>
  </si>
  <si>
    <t>mike.frost@anglia.ac.uk</t>
  </si>
  <si>
    <t>https://www.linkedin.com/in/mike-coldwell-7b110313</t>
  </si>
  <si>
    <t>Coldwell</t>
  </si>
  <si>
    <t>Director Of Research, Faculty Of Health And Educat</t>
  </si>
  <si>
    <t>m.coldwell@mmu.ac.uk</t>
  </si>
  <si>
    <t>+44 7833 184490</t>
  </si>
  <si>
    <t>ARMA-Prospect-Verified Contacts, masterlist-141uni, GN-Untouched - UK, Masterlist-UK, masterlist-ukuni, masterlist-all, Worktribe</t>
  </si>
  <si>
    <t>https://www.linkedin.com/in/mikeboydedinburgh</t>
  </si>
  <si>
    <t>Boyd</t>
  </si>
  <si>
    <t>Head Of Information, Technical And Technology Serv</t>
  </si>
  <si>
    <t>mike.boyd@ed.ac.uk</t>
  </si>
  <si>
    <t>Head of IT Services</t>
  </si>
  <si>
    <t>https://www.linkedin.com/in/mike-beecroft-5302a16b/</t>
  </si>
  <si>
    <t>Beecroft</t>
  </si>
  <si>
    <t>Director of I T Services</t>
  </si>
  <si>
    <t>mike.beecroft@hope.ac.uk</t>
  </si>
  <si>
    <t>https://www.linkedin.com/in/michelle-williams-4b289939</t>
  </si>
  <si>
    <t>Michelle</t>
  </si>
  <si>
    <t>Williams</t>
  </si>
  <si>
    <t>Finance Systems Manager</t>
  </si>
  <si>
    <t>m.williams@salford.ac.uk</t>
  </si>
  <si>
    <t>+44 7715 292737</t>
  </si>
  <si>
    <t>Finance Systems</t>
  </si>
  <si>
    <t>GN-Untouched - UK, masterlist-141uni, Masterlist-UK, Worktribe</t>
  </si>
  <si>
    <t>https://www.linkedin.com/in/michelle-martin-655834115</t>
  </si>
  <si>
    <t>m.martin@mdx.ac.ae</t>
  </si>
  <si>
    <t>GN-Untouched - UAE, masterlist-uae, Masterlist-UAE, masterlist-all</t>
  </si>
  <si>
    <t>https://www.linkedin.com/in/michelle-evans-421273b3/</t>
  </si>
  <si>
    <t>Evans</t>
  </si>
  <si>
    <t>michelle.evans@southwales.ac.uk</t>
  </si>
  <si>
    <t>Research Development / Compliance / Innovation</t>
  </si>
  <si>
    <t>masterlist-141uni, GN-Untouched - UK, Masterlist-UAE, masterlist-all</t>
  </si>
  <si>
    <t>https://www.linkedin.com/in/michal-krysinski-ba95bb117</t>
  </si>
  <si>
    <t>Michal</t>
  </si>
  <si>
    <t>Krysinski</t>
  </si>
  <si>
    <t>Research And Finance Business Support Manager</t>
  </si>
  <si>
    <t>mkrysins@ed.ac.uk</t>
  </si>
  <si>
    <t>+44 7913 955135</t>
  </si>
  <si>
    <t>https://www.linkedin.com/in/michael-mulvihill-058a9318</t>
  </si>
  <si>
    <t>Mulvihill</t>
  </si>
  <si>
    <t>Vice Chancellor Research Fellow</t>
  </si>
  <si>
    <t>m.mulvihill@tees.ac.uk</t>
  </si>
  <si>
    <t>masterlist-141uni, masterlist-ukuni, GN-Already Approached, Masterlist-UK, masterlist-all</t>
  </si>
  <si>
    <t>https://www.linkedin.com/in/michaeljlawrence1</t>
  </si>
  <si>
    <t>Lawrence</t>
  </si>
  <si>
    <t>Head Of Joint Strategic Research Projects</t>
  </si>
  <si>
    <t>michael.lawrence@qmul.ac.uk</t>
  </si>
  <si>
    <t>+44 7950 478931</t>
  </si>
  <si>
    <t>https://www.linkedin.com/in/michael-gwinnett-322b261b2</t>
  </si>
  <si>
    <t>G</t>
  </si>
  <si>
    <t>Head of R&amp;KE Contracts</t>
  </si>
  <si>
    <t>michael.gwinnett@york.ac.uk</t>
  </si>
  <si>
    <t>+44 7748 057079</t>
  </si>
  <si>
    <t>Research &amp; Knowledge Exchange (R&amp;KE) contracts</t>
  </si>
  <si>
    <t>https://www.linkedin.com/in/michael-ferraby-a6b184aa/</t>
  </si>
  <si>
    <t>Ferraby</t>
  </si>
  <si>
    <t>Deputy Director of Finance</t>
  </si>
  <si>
    <t>M.R.Ferraby@salford.ac.uk</t>
  </si>
  <si>
    <t>https://www.linkedin.com/in/michael-dalton-4ab39446</t>
  </si>
  <si>
    <t>Dalton</t>
  </si>
  <si>
    <t>michael.dalton@beds.ac.uk</t>
  </si>
  <si>
    <t>https://www.linkedin.com/in/michaela-mulube-37501317</t>
  </si>
  <si>
    <t>Michaela</t>
  </si>
  <si>
    <t>Mulube</t>
  </si>
  <si>
    <t>martin.mulube@ed.ac.uk</t>
  </si>
  <si>
    <t>+44 7970 485822</t>
  </si>
  <si>
    <t>+44 20 8346 2600</t>
  </si>
  <si>
    <t>masterlist-141uni, GN-Untouched - UK, Worktribe</t>
  </si>
  <si>
    <t>https://www.linkedin.com/in/meriel-moore-colyer-618152158/?originalSubdomain=uk</t>
  </si>
  <si>
    <t>Meriel</t>
  </si>
  <si>
    <t>Moore-Colyer</t>
  </si>
  <si>
    <t>Director of Research &amp; Knowledge Exchange</t>
  </si>
  <si>
    <t>meriel.moore-colyer@rau.ac.uk</t>
  </si>
  <si>
    <t>https://www.linkedin.com/in/melissa-miller-37381125</t>
  </si>
  <si>
    <t>Melissa</t>
  </si>
  <si>
    <t>Miller</t>
  </si>
  <si>
    <t>melissa.miller@york.ac.uk</t>
  </si>
  <si>
    <t>+44 7790 563558</t>
  </si>
  <si>
    <t>https://www.linkedin.com/in/mel-gomes-16a62420/</t>
  </si>
  <si>
    <t>Mel</t>
  </si>
  <si>
    <t>Gomes</t>
  </si>
  <si>
    <t>Head of IT Commercial Management and Contracts</t>
  </si>
  <si>
    <t>mel.gomes@royalholloway.ac.uk</t>
  </si>
  <si>
    <t>masterlist-141uni, masterlist-ukresearch, masterlist-ukuni, GN-Untouched - UK, Masterlist-UK, masterlist-all</t>
  </si>
  <si>
    <t>https://www.linkedin.com/in/meera-tiwari-548751286</t>
  </si>
  <si>
    <t>Meera</t>
  </si>
  <si>
    <t>Tiwari</t>
  </si>
  <si>
    <t>Director, Research Impact</t>
  </si>
  <si>
    <t>m.tiwari@uel.ac.uk</t>
  </si>
  <si>
    <t>https://www.linkedin.com/in/matt-shanley-305b94102/</t>
  </si>
  <si>
    <t>Shanley</t>
  </si>
  <si>
    <t>Senior Finance Business Partner</t>
  </si>
  <si>
    <t>m.shanley@arts.ac.uk</t>
  </si>
  <si>
    <t>Finance Business Partner</t>
  </si>
  <si>
    <t>https://www.linkedin.com/in/matthew-swales-1b64622</t>
  </si>
  <si>
    <t>Matthew</t>
  </si>
  <si>
    <t>Swales</t>
  </si>
  <si>
    <t>matthew.swales@citystgeorges.ac.uk</t>
  </si>
  <si>
    <t>https://www.linkedin.com/in/matthew-sarfas-b80b20b6</t>
  </si>
  <si>
    <t>Sarfas</t>
  </si>
  <si>
    <t>Post Award Research Grants Manager</t>
  </si>
  <si>
    <t>matthew.sarfas@aru.ac.uk</t>
  </si>
  <si>
    <t>https://www.linkedin.com/in/matthew-bamforth-6b030a20/</t>
  </si>
  <si>
    <t>Bamforth</t>
  </si>
  <si>
    <t>Deputy Director of Finance (Planning &amp; Analysis)</t>
  </si>
  <si>
    <t>Matthew.Bamforth@royalholloway.ac.uk</t>
  </si>
  <si>
    <t>https://www.linkedin.com/in/martyn-mazonas-59143592/</t>
  </si>
  <si>
    <t>Martyn</t>
  </si>
  <si>
    <t>Mazonas</t>
  </si>
  <si>
    <t>Systems Manager</t>
  </si>
  <si>
    <t>m.mazonas@tees.ac.uk</t>
  </si>
  <si>
    <t>https://www.linkedin.com/in/martyn-brake-4bb49463</t>
  </si>
  <si>
    <t>Brake</t>
  </si>
  <si>
    <t>Research IT Manager</t>
  </si>
  <si>
    <t>m.brake@exeter.ac.uk</t>
  </si>
  <si>
    <t>+44 1296 723906</t>
  </si>
  <si>
    <t>https://www.linkedin.com/in/martin-williams-782321183</t>
  </si>
  <si>
    <t>Director, NIHR Research Support Service Hub</t>
  </si>
  <si>
    <t>mjw48@le.ac.uk</t>
  </si>
  <si>
    <t>https://www.linkedin.com/in/martin-whiteside-1a197649</t>
  </si>
  <si>
    <t>Whiteside</t>
  </si>
  <si>
    <t>m.whiteside@worc.ac.uk</t>
  </si>
  <si>
    <t>+447967727571</t>
  </si>
  <si>
    <t>+442076372388</t>
  </si>
  <si>
    <t>masterlist-all, masterlist-ukuni, masterlist-141uni, Masterlist-UK, GN-Already Approached, Worktribe</t>
  </si>
  <si>
    <t>https://www.linkedin.com/in/martin-hare-256485122</t>
  </si>
  <si>
    <t>Hare</t>
  </si>
  <si>
    <t>Director of PG Research</t>
  </si>
  <si>
    <t>mhare@harper-adams.ac.uk</t>
  </si>
  <si>
    <t>GN-Untouched - UK, ARMA-Prospect-Verified Contacts, Masterlist-UK, masterlist-ukuni, masterlist-all, Worktribe</t>
  </si>
  <si>
    <t>https://www.linkedin.com/in/martin-dawson-27746b11b</t>
  </si>
  <si>
    <t>Dawson</t>
  </si>
  <si>
    <t>m.dawson@strath.ac.uk</t>
  </si>
  <si>
    <t>+441415534120</t>
  </si>
  <si>
    <t>masterlist-ukuni, ARMA-Prospect-Verified Contacts, GN-Already Approached, masterlist-141uni, masterlist-all, Masterlist-UK</t>
  </si>
  <si>
    <t>https://www.linkedin.com/in/martin-brooks-274069285</t>
  </si>
  <si>
    <t>Head Of Research Excellence And Research Strategy</t>
  </si>
  <si>
    <t>rismbroo@ljmu.ac.uk</t>
  </si>
  <si>
    <t>ARMA-Prospect-Verified Contacts, masterlist-141uni, GN-Already Approached, Masterlist-UK, masterlist-ukuni, masterlist-all</t>
  </si>
  <si>
    <t>https://www.linkedin.com/in/marthasama</t>
  </si>
  <si>
    <t>Martha</t>
  </si>
  <si>
    <t>Sama</t>
  </si>
  <si>
    <t>Director Of Innovation Development (Research &amp; Inn</t>
  </si>
  <si>
    <t>m.sama@mmu.ac.uk</t>
  </si>
  <si>
    <t>+44 7508 344402</t>
  </si>
  <si>
    <t>masterlist-ukuni, GN-Untouched - UK, ARMA-Prospect-Verified Contacts, masterlist-all, Worktribe</t>
  </si>
  <si>
    <t>https://www.linkedin.com/in/mark-williamson-73190b138</t>
  </si>
  <si>
    <t>Williamson</t>
  </si>
  <si>
    <t>Research Ethics And Compliance Officer</t>
  </si>
  <si>
    <t>mark@abdn.ac.uk</t>
  </si>
  <si>
    <t>+44 7455 151594</t>
  </si>
  <si>
    <t>https://www.linkedin.com/in/mark-white-162a361aa</t>
  </si>
  <si>
    <t>White</t>
  </si>
  <si>
    <t>mark.white@abdn.ac.uk</t>
  </si>
  <si>
    <t>+44 7813 343013</t>
  </si>
  <si>
    <t>masterlist-ukuni, masterlist-141uni, GN-Already Approached, Masterlist-UK, masterlist-all, Worktribe</t>
  </si>
  <si>
    <t>https://www.linkedin.com/in/mark-horton-4b425618</t>
  </si>
  <si>
    <t>Horton</t>
  </si>
  <si>
    <t>mark.horton@rau.ac.uk</t>
  </si>
  <si>
    <t>masterlist-ukuni, GN-Untouched - UK, ARMA-Prospect-Verified Contacts, Masterlist-UK, masterlist-all</t>
  </si>
  <si>
    <t>https://www.linkedin.com/in/mark-gee-ba66451</t>
  </si>
  <si>
    <t>Gee</t>
  </si>
  <si>
    <t>m.gee.2@bham.ac.uk</t>
  </si>
  <si>
    <t>+447788568321</t>
  </si>
  <si>
    <t>+441214496990</t>
  </si>
  <si>
    <t>GN-Already Approached, masterlist-all, masterlist-ukuni, masterlist-141uni, Masterlist-UK, Worktribe</t>
  </si>
  <si>
    <t>https://www.linkedin.com/in/mark-cranmer-83a697113</t>
  </si>
  <si>
    <t>Cranmer</t>
  </si>
  <si>
    <t>Mark.Cranmer@citystgeorges.ac.uk</t>
  </si>
  <si>
    <t>Director of RIS (Research &amp; Innovation Services)</t>
  </si>
  <si>
    <t>https://www.linkedin.com/in/mark-caulfield-b4338b2a</t>
  </si>
  <si>
    <t>Caulfield</t>
  </si>
  <si>
    <t>Director Of The William Harvey Research Institute</t>
  </si>
  <si>
    <t>m.j.caulfield@qmul.ac.uk</t>
  </si>
  <si>
    <t>https://www.linkedin.com/in/mark-bellis-60617a236</t>
  </si>
  <si>
    <t>Bellis</t>
  </si>
  <si>
    <t>Director Of Health Research And Innovation</t>
  </si>
  <si>
    <t>m.a.bellis@ljmu.ac.uk</t>
  </si>
  <si>
    <t>masterlist-141uni, GN-Untouched - UK, ARMA-Prospect-Verified Contacts, masterlist-ukuni, masterlist-all</t>
  </si>
  <si>
    <t>https://www.linkedin.com/in/mark-bailey-7b68bb8/</t>
  </si>
  <si>
    <t>Bailey</t>
  </si>
  <si>
    <t>Head of Research and Knowledge Exchange, School of Design</t>
  </si>
  <si>
    <t>mark.bailey@northumbria.ac.uk</t>
  </si>
  <si>
    <t>https://www.linkedin.com/in/marise-bucukoglu-3695aa19</t>
  </si>
  <si>
    <t>Marise</t>
  </si>
  <si>
    <t>Bucukoglu</t>
  </si>
  <si>
    <t>Head Of Research Governance</t>
  </si>
  <si>
    <t>marise.bucukoglu@ed.ac.uk</t>
  </si>
  <si>
    <t>+44 7860 245696</t>
  </si>
  <si>
    <t>+44 131 651 4053</t>
  </si>
  <si>
    <t>ARMA-Prospect-Verified Contacts, GN-Untouched - UK, masterlist-141uni, masterlist-ukuni, Masterlist-UK, masterlist-all, Worktribe</t>
  </si>
  <si>
    <t>https://www.linkedin.com/in/marija-krstic-demonacos-a2684541</t>
  </si>
  <si>
    <t>Marija</t>
  </si>
  <si>
    <t>Krstic-Demonacos</t>
  </si>
  <si>
    <t>Director Of Biomedical Research Centre</t>
  </si>
  <si>
    <t>m.krstic-demonacos@salford.ac.uk</t>
  </si>
  <si>
    <t>https://www.linkedin.com/in/marie-shaw-603ba8177</t>
  </si>
  <si>
    <t>Marie</t>
  </si>
  <si>
    <t>Shaw</t>
  </si>
  <si>
    <t>M.Shaw@salford.ac.uk</t>
  </si>
  <si>
    <t>https://www.linkedin.com/in/marie-adams-international</t>
  </si>
  <si>
    <t>Adams</t>
  </si>
  <si>
    <t>Head of Research and Partnership Development</t>
  </si>
  <si>
    <t>Marie.Adams@le.ac.uk</t>
  </si>
  <si>
    <t>https://www.linkedin.com/in/marian-wiercigroch-6662a012</t>
  </si>
  <si>
    <t>Marian</t>
  </si>
  <si>
    <t>Wiercigroch</t>
  </si>
  <si>
    <t>Director Of Centre For Applied Dynamics Research (</t>
  </si>
  <si>
    <t>m.wiercigroch@abdn.ac.uk</t>
  </si>
  <si>
    <t>masterlist-ukuni, masterlist-141uni, GN-Untouched - UK, ARMA-Prospect-Removed - Out of Persona, Masterlist-UK, masterlist-all, Worktribe</t>
  </si>
  <si>
    <t>https://www.linkedin.com/in/mariamaclennan</t>
  </si>
  <si>
    <t>Maria</t>
  </si>
  <si>
    <t>Maclennan</t>
  </si>
  <si>
    <t>Director Of Postgraduate Research In Design</t>
  </si>
  <si>
    <t>maria.maclennan@ed.ac.uk</t>
  </si>
  <si>
    <t>+44 7790 861517</t>
  </si>
  <si>
    <t>https://www.linkedin.com/in/maria-igoshina-a1419491</t>
  </si>
  <si>
    <t>Igoshina</t>
  </si>
  <si>
    <t>Asst Mgr Research Grants</t>
  </si>
  <si>
    <t>m.igoshina@hw.ac.uk</t>
  </si>
  <si>
    <t>https://www.linkedin.com/in/margaret-laithwaite-47800882</t>
  </si>
  <si>
    <t>Margaret</t>
  </si>
  <si>
    <t>Laithwaite</t>
  </si>
  <si>
    <t>m.laithwaite@exeter.ac.uk</t>
  </si>
  <si>
    <t>https://www.linkedin.com/in/margaret-dunsmore-fcicm-bab9696</t>
  </si>
  <si>
    <t>Dunsmore Fcicm</t>
  </si>
  <si>
    <t>margaret.dunsmore@stir.ac.uk</t>
  </si>
  <si>
    <t>+44 7879 431288</t>
  </si>
  <si>
    <t>https://www.linkedin.com/in/maren-rohe-a1a13863/</t>
  </si>
  <si>
    <t>Maren</t>
  </si>
  <si>
    <t>Rohe</t>
  </si>
  <si>
    <t>Pre-Award</t>
  </si>
  <si>
    <t>m.rohe@arts.ac.uk</t>
  </si>
  <si>
    <t>+44 (0)20 7514 6000</t>
  </si>
  <si>
    <t>https://www.linkedin.com/in/marco-peroni-25831215</t>
  </si>
  <si>
    <t>Marco</t>
  </si>
  <si>
    <t>Peroni</t>
  </si>
  <si>
    <t>Finance Director</t>
  </si>
  <si>
    <t>m.peroni@bathspa.ac.uk</t>
  </si>
  <si>
    <t>+441202586425</t>
  </si>
  <si>
    <t>GN-Already Approached, masterlist-ukuni, masterlist-all, masterlist-141uni, Masterlist-UK</t>
  </si>
  <si>
    <t>https://www.linkedin.com/in/manyi-cristofoli-98599b</t>
  </si>
  <si>
    <t>Manyi</t>
  </si>
  <si>
    <t>Cristofoli</t>
  </si>
  <si>
    <t>Head Of International Research And Innovation</t>
  </si>
  <si>
    <t>m.cristofoli@qmul.ac.uk</t>
  </si>
  <si>
    <t>https://www.linkedin.com/in/mansour-moniri-59394251/</t>
  </si>
  <si>
    <t>Mansour</t>
  </si>
  <si>
    <t>Moniri</t>
  </si>
  <si>
    <t>Director of Research &amp; KE</t>
  </si>
  <si>
    <t>m.moniri@uel.ac.uk</t>
  </si>
  <si>
    <t>+44 7527 176489</t>
  </si>
  <si>
    <t>https://www.linkedin.com/in/manikandansub</t>
  </si>
  <si>
    <t>Manikandan</t>
  </si>
  <si>
    <t>Subramanian</t>
  </si>
  <si>
    <t>Deputy Director Of Research</t>
  </si>
  <si>
    <t>m.subramanian@qmul.ac.uk</t>
  </si>
  <si>
    <t>https://www.linkedin.com/in/mandy-welch-9119574</t>
  </si>
  <si>
    <t>Welch</t>
  </si>
  <si>
    <t>Head Of Project Delivery And PG Research Services</t>
  </si>
  <si>
    <t>a.j.welch@staffs.ac.uk</t>
  </si>
  <si>
    <t>masterlist-ukuni, ARMA-Prospect-Verified Contacts, GN-Untouched - UK, Masterlist-UK, masterlist-all</t>
  </si>
  <si>
    <t>https://www.linkedin.com/in/malcolm-waddell-9b10811b</t>
  </si>
  <si>
    <t>Malcolm</t>
  </si>
  <si>
    <t>Waddell</t>
  </si>
  <si>
    <t>Head of Research and Innovation Gateway</t>
  </si>
  <si>
    <t>Malcolm.Waddell@bcu.ac.uk</t>
  </si>
  <si>
    <t>7864970428</t>
  </si>
  <si>
    <t>masterlist-all, masterlist-ukuni, GN-Untouched - UK, ARMA-Prospect-Verified Contacts</t>
  </si>
  <si>
    <t>https://www.linkedin.com/in/malcolm-press</t>
  </si>
  <si>
    <t>Press</t>
  </si>
  <si>
    <t>malcolm.press@mmu.ac.uk</t>
  </si>
  <si>
    <t>GN-Untouched - UK, Masterlist-UK, masterlist-141uni, Worktribe</t>
  </si>
  <si>
    <t>https://www.linkedin.com/in/maggiedonald</t>
  </si>
  <si>
    <t>Maggie</t>
  </si>
  <si>
    <t>Mackie</t>
  </si>
  <si>
    <t>Acting Head Of Corporate And Commercial Finance</t>
  </si>
  <si>
    <t>maggie.mackie@ed.ac.uk</t>
  </si>
  <si>
    <t>Head of Corporate &amp; Commercial Finance</t>
  </si>
  <si>
    <t>https://www.linkedin.com/in/magdalena-morawska-73865564</t>
  </si>
  <si>
    <t>Magdalena</t>
  </si>
  <si>
    <t>Morawska</t>
  </si>
  <si>
    <t>Head Of Responsible Research And Innovation Policy</t>
  </si>
  <si>
    <t>m.morawska@qmul.ac.uk</t>
  </si>
  <si>
    <t>+44 7794 372164</t>
  </si>
  <si>
    <t>https://www.linkedin.com/in/lynne-adair-7539171a3</t>
  </si>
  <si>
    <t>Adair</t>
  </si>
  <si>
    <t>Head Of Research Support Service</t>
  </si>
  <si>
    <t>lynne.adair@ed.ac.uk</t>
  </si>
  <si>
    <t>https://www.linkedin.com/in/lynn-brown-6883b856</t>
  </si>
  <si>
    <t>Lynn</t>
  </si>
  <si>
    <t>Brown</t>
  </si>
  <si>
    <t>Head Of Research &amp; Innovation</t>
  </si>
  <si>
    <t>l.brown@abertay.ac.uk</t>
  </si>
  <si>
    <t>+44 7977 449512</t>
  </si>
  <si>
    <t>+44 1382 308000</t>
  </si>
  <si>
    <t>GN-Already Approached, ARMA-Prospect-Verified Contacts, masterlist-141uni, Masterlist-UK</t>
  </si>
  <si>
    <t>https://www.linkedin.com/in/lydia-devenny-5323b29</t>
  </si>
  <si>
    <t>Lydia</t>
  </si>
  <si>
    <t>Devenny</t>
  </si>
  <si>
    <t>l.f.devenny@hud.ac.uk</t>
  </si>
  <si>
    <t>+447970057516</t>
  </si>
  <si>
    <t>masterlist-ukuni, GN-Untouched - UK, masterlist-141uni, masterlist-all, Masterlist-UK</t>
  </si>
  <si>
    <t>https://www.linkedin.com/in/lydia-austin-uk</t>
  </si>
  <si>
    <t>Head of BI Systems</t>
  </si>
  <si>
    <t>lydia.austin@aru.ac.uk</t>
  </si>
  <si>
    <t>https://www.linkedin.com/in/luke-postlethwaite-361453113</t>
  </si>
  <si>
    <t>Luke</t>
  </si>
  <si>
    <t>Postlethwaite</t>
  </si>
  <si>
    <t>Head Of Research Culture, Development And Environm</t>
  </si>
  <si>
    <t>l.postlethwaite@salford.ac.uk</t>
  </si>
  <si>
    <t>Masterlist-UK, GN-Untouched - UK, masterlist-141uni, ARMA-Prospect-Verified Contacts, masterlist-ukuni, masterlist-all, Worktribe</t>
  </si>
  <si>
    <t>https://www.linkedin.com/in/lucy-noble-4615284</t>
  </si>
  <si>
    <t>Lucy</t>
  </si>
  <si>
    <t>Noble</t>
  </si>
  <si>
    <t>lucy.noble@strath.ac.uk</t>
  </si>
  <si>
    <t>https://www.linkedin.com/in/lucy-leiper-3291691a</t>
  </si>
  <si>
    <t>Leiper</t>
  </si>
  <si>
    <t>Director of Research, Innovation &amp; Enterprise</t>
  </si>
  <si>
    <t>l.leiper@abdn.ac.uk</t>
  </si>
  <si>
    <t>https://www.linkedin.com/in/lucy-blackwell-6683041</t>
  </si>
  <si>
    <t>Blackwell</t>
  </si>
  <si>
    <t>Head Of UX, Research And Design</t>
  </si>
  <si>
    <t>lucy@arts.ac.uk</t>
  </si>
  <si>
    <t>+44 7811 127933</t>
  </si>
  <si>
    <t>https://www.linkedin.com/in/lourdesvega</t>
  </si>
  <si>
    <t>Lourdes</t>
  </si>
  <si>
    <t>Vega</t>
  </si>
  <si>
    <t>Khalifa University</t>
  </si>
  <si>
    <t>Director of Research &amp; Innovation</t>
  </si>
  <si>
    <t>lourdes.vega@ku.ac.ae</t>
  </si>
  <si>
    <t>masterlist-uae, Masterlist-UAE, GN-Already Approached, masterlist-all</t>
  </si>
  <si>
    <t>khalifa university</t>
  </si>
  <si>
    <t>https://www.linkedin.com/in/louise-white-a6704568</t>
  </si>
  <si>
    <t>Louise</t>
  </si>
  <si>
    <t>Head Of Finance And Performance</t>
  </si>
  <si>
    <t>l.white@mmu.ac.uk</t>
  </si>
  <si>
    <t>https://www.linkedin.com/in/louise-paparo-84b97011b</t>
  </si>
  <si>
    <t>Paparo</t>
  </si>
  <si>
    <t>Head Of Finance For Academic Enterprise</t>
  </si>
  <si>
    <t>l.paparo@arts.ac.uk</t>
  </si>
  <si>
    <t>+44 7881 576317</t>
  </si>
  <si>
    <t>https://www.linkedin.com/in/louise-ingledow-78387538</t>
  </si>
  <si>
    <t>Lousie</t>
  </si>
  <si>
    <t>Ingledow</t>
  </si>
  <si>
    <t>Research Centres Development Manager</t>
  </si>
  <si>
    <t>l.ingledow@arts.ac.uk</t>
  </si>
  <si>
    <t>https://www.linkedin.com/in/louise-bissell-59682610</t>
  </si>
  <si>
    <t>Bissell</t>
  </si>
  <si>
    <t>louise.bissell@manchester.ac.uk</t>
  </si>
  <si>
    <t>masterlist-141uni, Masterlist-UK, GN-Untouched - UK</t>
  </si>
  <si>
    <t>https://www.linkedin.com/in/louise-antoniou-8a721ab4/</t>
  </si>
  <si>
    <t>Antoniou</t>
  </si>
  <si>
    <t>Grants Manager</t>
  </si>
  <si>
    <t>louise.antoniou@aru.ac.uk</t>
  </si>
  <si>
    <t>https://www.linkedin.com/in/lorna-thomson-7a791925/</t>
  </si>
  <si>
    <t>Lorna</t>
  </si>
  <si>
    <t>Director, Research Office</t>
  </si>
  <si>
    <t>l.thomson@ed.ac.uk</t>
  </si>
  <si>
    <t>+44 7500 097248</t>
  </si>
  <si>
    <t>+44 20 7836 5454</t>
  </si>
  <si>
    <t>masterlist-all, Masterlist-UK, ARMA-Prospect-Verified Contacts, masterlist-141uni, GN-Already Approached, masterlist-ukuni, Worktribe</t>
  </si>
  <si>
    <t>https://www.linkedin.com/in/lorna-mcloughlin-a1901838</t>
  </si>
  <si>
    <t>McLoughlin</t>
  </si>
  <si>
    <t>Head Of Finance Development And Improvement</t>
  </si>
  <si>
    <t>lorna.mcloughlin@ed.ac.uk</t>
  </si>
  <si>
    <t>+44 7747 568961</t>
  </si>
  <si>
    <t>https://www.linkedin.com/in/lorna-barnes-7049b0285</t>
  </si>
  <si>
    <t>Barnes</t>
  </si>
  <si>
    <t>Head Of Research Strategy</t>
  </si>
  <si>
    <t>L.J.Barnes@exeter.ac.uk</t>
  </si>
  <si>
    <t>+44 7545 493430</t>
  </si>
  <si>
    <t>https://www.linkedin.com/in/lora-heisler-2778851a</t>
  </si>
  <si>
    <t>Lora</t>
  </si>
  <si>
    <t>Heisler</t>
  </si>
  <si>
    <t>lora.heisler@abdn.ac.uk</t>
  </si>
  <si>
    <t>masterlist-ukuni, masterlist-141uni, GN-Already Approached, ARMA-Prospect-Verified Contacts, masterlist-all, Masterlist-UK, Worktribe</t>
  </si>
  <si>
    <t>https://www.linkedin.com/in/lizzie-hope-dyer-242585112</t>
  </si>
  <si>
    <t>Lizzie</t>
  </si>
  <si>
    <t>Hope-Dyer</t>
  </si>
  <si>
    <t>Head Of Pre-Award</t>
  </si>
  <si>
    <t>erh23@bath.ac.uk</t>
  </si>
  <si>
    <t>Pre-/Post-Award Director / Manager</t>
  </si>
  <si>
    <t>masterlist-141uni, masterlist-ukuni, ARMA-Prospect-Verified Contacts, GN-Untouched - UK, Masterlist-UK, masterlist-all</t>
  </si>
  <si>
    <t>https://www.linkedin.com/in/liz-furey-239ab71b</t>
  </si>
  <si>
    <t>Liz</t>
  </si>
  <si>
    <t>Furey</t>
  </si>
  <si>
    <t>lfurey@harper-adams.ac.uk</t>
  </si>
  <si>
    <t>+441213593611</t>
  </si>
  <si>
    <t>masterlist-ukuni, masterlist-all, Masterlist-UK, GN-Already Approached, Masterlist-UAE, Worktribe</t>
  </si>
  <si>
    <t>https://www.linkedin.com/in/liz-bacon-b2419b1</t>
  </si>
  <si>
    <t>Bacon</t>
  </si>
  <si>
    <t>l.bacon@abertay.ac.uk</t>
  </si>
  <si>
    <t>+44 7969 336825</t>
  </si>
  <si>
    <t>https://www.linkedin.com/in/linsey-dickson-a7b19549/?originalSubdomain=uk</t>
  </si>
  <si>
    <t>Linsey</t>
  </si>
  <si>
    <t>Dickson</t>
  </si>
  <si>
    <t>Interim Executive Director - Research, Innovation</t>
  </si>
  <si>
    <t>linsey.dickson@stir.ac.uk</t>
  </si>
  <si>
    <t>+44 7810 711381</t>
  </si>
  <si>
    <t>https://www.linkedin.com/in/lindsay-connolly/</t>
  </si>
  <si>
    <t>Connolly</t>
  </si>
  <si>
    <t>Research Officer</t>
  </si>
  <si>
    <t>lindsay.connolly@northumbria.ac.uk</t>
  </si>
  <si>
    <t>https://www.linkedin.com/in/linda-major-582ab388</t>
  </si>
  <si>
    <t>Linda</t>
  </si>
  <si>
    <t>Major</t>
  </si>
  <si>
    <t>linda.major@lshtm.ac.uk</t>
  </si>
  <si>
    <t>Research Finance Partner / Manager</t>
  </si>
  <si>
    <t>masterlist-141uni, GN-Already Approached, ARMA-Prospect-Verified Contacts, Masterlist-UK</t>
  </si>
  <si>
    <t>https://www.linkedin.com/in/liese-perrin-2552b3183</t>
  </si>
  <si>
    <t>Liese</t>
  </si>
  <si>
    <t>Perrin</t>
  </si>
  <si>
    <t>Director Of Research Funding, Development And Governance</t>
  </si>
  <si>
    <t>liese.perrin@coventry.ac.uk</t>
  </si>
  <si>
    <t>+44 7931 926397</t>
  </si>
  <si>
    <t>lperrin@coventry.ac.uk</t>
  </si>
  <si>
    <t>https://www.linkedin.com/in/libby-mccue-15b3a952</t>
  </si>
  <si>
    <t>Libby</t>
  </si>
  <si>
    <t>McCue</t>
  </si>
  <si>
    <t>Director Research Operations</t>
  </si>
  <si>
    <t>libby.mccue@ed.ac.uk</t>
  </si>
  <si>
    <t>+44 7812 072450</t>
  </si>
  <si>
    <t>https://www.linkedin.com/in/leon-terry-8234441b3</t>
  </si>
  <si>
    <t>Prof</t>
  </si>
  <si>
    <t>Leon Terry</t>
  </si>
  <si>
    <t>Pro Vice Chancellor Research And Innovation</t>
  </si>
  <si>
    <t>l.a.terry@cranfield.ac.uk</t>
  </si>
  <si>
    <t>masterlist-141uni, ARMA-Prospect-Verified Contacts, GN-Already Approached, Masterlist-UK, masterlist-ukuni, masterlist-all, Worktribe</t>
  </si>
  <si>
    <t>https://www.linkedin.com/in/lee-proud-56678192/</t>
  </si>
  <si>
    <t>Lee</t>
  </si>
  <si>
    <t>Proud</t>
  </si>
  <si>
    <t>Technical Manager (Head of IT Systems &amp; Infrastructure - Faculty)</t>
  </si>
  <si>
    <t>lee.proud@northumbria.ac.uk</t>
  </si>
  <si>
    <t>masterlist-141uni, GN-Already Approached, Masterlist-UK, masterlist-ukuni, masterlist-all, Worktribe</t>
  </si>
  <si>
    <t>https://www.linkedin.com/in/leanne-stones-81456513a</t>
  </si>
  <si>
    <t>Leanne</t>
  </si>
  <si>
    <t>Stones</t>
  </si>
  <si>
    <t>Clinical Research Compliance Manager (Laboratories</t>
  </si>
  <si>
    <t>l.stones@bham.ac.uk</t>
  </si>
  <si>
    <t>+44 121 414 3344</t>
  </si>
  <si>
    <t>https://www.linkedin.com/in/laurence-gardiner-9299602b</t>
  </si>
  <si>
    <t>Laurence</t>
  </si>
  <si>
    <t>Gardiner</t>
  </si>
  <si>
    <t>Head Of Research Impact And Culture</t>
  </si>
  <si>
    <t>lgardiner@lincoln.ac.uk</t>
  </si>
  <si>
    <t>https://www.linkedin.com/in/laura-turner-2245b371</t>
  </si>
  <si>
    <t>Laura</t>
  </si>
  <si>
    <t>Research Information &amp; Systems Officer</t>
  </si>
  <si>
    <t>laura.turner@manchester.ac.uk</t>
  </si>
  <si>
    <t>https://www.linkedin.com/in/laura-shockley-75617315</t>
  </si>
  <si>
    <t>Shockley</t>
  </si>
  <si>
    <t>Research Development Officer</t>
  </si>
  <si>
    <t>l.Shockley@brighton.ac.uk</t>
  </si>
  <si>
    <t>https://www.linkedin.com/in/larry-doi-95971a98</t>
  </si>
  <si>
    <t>Larry</t>
  </si>
  <si>
    <t>Doi</t>
  </si>
  <si>
    <t>Postgraduate Research Director</t>
  </si>
  <si>
    <t>larry.doi@ed.ac.uk</t>
  </si>
  <si>
    <t>+44 7882 871297</t>
  </si>
  <si>
    <t>https://www.linkedin.com/in/lara-drake-553427227</t>
  </si>
  <si>
    <t>Lara</t>
  </si>
  <si>
    <t>Drake</t>
  </si>
  <si>
    <t>l.drake@mmu.ac.uk</t>
  </si>
  <si>
    <t>https://www.linkedin.com/in/lana-coburn-822052114</t>
  </si>
  <si>
    <t>Lana</t>
  </si>
  <si>
    <t>Coburn</t>
  </si>
  <si>
    <t>lana.coburn@aru.ac.uk</t>
  </si>
  <si>
    <t>https://www.linkedin.com/in/lakshmi-babu-saheer-5459a68</t>
  </si>
  <si>
    <t>Lakshmi</t>
  </si>
  <si>
    <t>Babu Saheer</t>
  </si>
  <si>
    <t>lakshmi.babu-saheer@aru.ac.uk</t>
  </si>
  <si>
    <t>GN-Untouched - UK, ARMA-Prospect-Unverified Contacts, masterlist-all, Masterlist-UK, masterlist-ukuni, Worktribe</t>
  </si>
  <si>
    <t>https://www.linkedin.com/in/kwadwo-koree-ohemeng-boakye-ab077339</t>
  </si>
  <si>
    <t>Kwadwo</t>
  </si>
  <si>
    <t>Ohemeng-Boakye</t>
  </si>
  <si>
    <t>Deputy Head of Research Contracts</t>
  </si>
  <si>
    <t>kohemeng@ed.ac.uk</t>
  </si>
  <si>
    <t>+44 7384 565788</t>
  </si>
  <si>
    <t>https://www.linkedin.com/in/krystiningram</t>
  </si>
  <si>
    <t>Krystin</t>
  </si>
  <si>
    <t>MacMillan</t>
  </si>
  <si>
    <t>Head Of Finance Improvement</t>
  </si>
  <si>
    <t>kmacmillan@qmu.ac.uk</t>
  </si>
  <si>
    <t>+44 7898 195527</t>
  </si>
  <si>
    <t>https://www.linkedin.com/in/kristinafleuty</t>
  </si>
  <si>
    <t>Kristina</t>
  </si>
  <si>
    <t>Church</t>
  </si>
  <si>
    <t>Research and Innovation Administrator</t>
  </si>
  <si>
    <t>Kristina.Church@aru.ac.uk</t>
  </si>
  <si>
    <t>GN-Untouched - UK, ARMA-Prospect-Verified Contacts, masterlist-all, Masterlist-UK, masterlist-ukuni, Worktribe</t>
  </si>
  <si>
    <t>https://www.linkedin.com/in/krasimira-tsaneva-atanasova-31236b24</t>
  </si>
  <si>
    <t>Krasimira</t>
  </si>
  <si>
    <t>Tsaneva-Atanasova</t>
  </si>
  <si>
    <t>Vice-President (Research And Impact)</t>
  </si>
  <si>
    <t>K.Tsaneva-Atanasova@exeter.ac.uk</t>
  </si>
  <si>
    <t>https://www.linkedin.com/in/kirsty-taylor-64624122</t>
  </si>
  <si>
    <t>Kirsty</t>
  </si>
  <si>
    <t>Assoc. Deputy Director (Research Innovation And Kn</t>
  </si>
  <si>
    <t>k.e.taylor@hud.ac.uk</t>
  </si>
  <si>
    <t>+44 1484 422288</t>
  </si>
  <si>
    <t>masterlist-141uni, ARMA-Client-Verified Contacts, GN-Already Approached, masterlist-ukuni, Masterlist-UK, masterlist-all</t>
  </si>
  <si>
    <t>https://www.linkedin.com/in/kirsty-collinge-56a5a533</t>
  </si>
  <si>
    <t>Collinge</t>
  </si>
  <si>
    <t>Head of Research Strategy</t>
  </si>
  <si>
    <t>kirsty.collinge@ed.ac.uk</t>
  </si>
  <si>
    <t>+44 7427 269669</t>
  </si>
  <si>
    <t>https://www.linkedin.com/in/kim-stuart-45753614</t>
  </si>
  <si>
    <t>Kim</t>
  </si>
  <si>
    <t>kstuart@qmu.ac.uk</t>
  </si>
  <si>
    <t>https://www.linkedin.com/in/kevin-grant-23766337/</t>
  </si>
  <si>
    <t>Kevin</t>
  </si>
  <si>
    <t>Deputy Principal (Entrepreneurship)</t>
  </si>
  <si>
    <t>kevin.grant@stir.ac.uk</t>
  </si>
  <si>
    <t>Deputy Principal Entrepreneurship (Enterprise)</t>
  </si>
  <si>
    <t>https://www.linkedin.com/in/kerry-findlater-74951531</t>
  </si>
  <si>
    <t>Kerry</t>
  </si>
  <si>
    <t>Findlater</t>
  </si>
  <si>
    <t>k.findlater@worc.ac.uk</t>
  </si>
  <si>
    <t>https://www.linkedin.com/in/kerrie-clark-76a9b47a</t>
  </si>
  <si>
    <t>Kerrie</t>
  </si>
  <si>
    <t>Clark</t>
  </si>
  <si>
    <t>kerrie.clark@solent.ac.uk</t>
  </si>
  <si>
    <t>masterlist-141uni, GN-Untouched - UK, Masterlist-UK</t>
  </si>
  <si>
    <t>https://www.linkedin.com/in/kelly-ledwith-5925954</t>
  </si>
  <si>
    <t>Kelly</t>
  </si>
  <si>
    <t>Ledwith</t>
  </si>
  <si>
    <t>k.ledwith@citystgeorges.ac.uk</t>
  </si>
  <si>
    <t>+44 7984 644829</t>
  </si>
  <si>
    <t>Worktribe, GN-Untouched - UK, masterlist-141uni, Masterlist-UK</t>
  </si>
  <si>
    <t>https://www.linkedin.com/in/keith-meiklejohn</t>
  </si>
  <si>
    <t>Keith</t>
  </si>
  <si>
    <t>Meiklejohn</t>
  </si>
  <si>
    <t>k.meiklejohn@hw.ac.uk</t>
  </si>
  <si>
    <t>https://www.linkedin.com/in/keithgoodall365</t>
  </si>
  <si>
    <t>Goodall</t>
  </si>
  <si>
    <t>Senior Research Development and Awards Manag</t>
  </si>
  <si>
    <t>k.goodall@westminster.ac.uk</t>
  </si>
  <si>
    <t>7341552180</t>
  </si>
  <si>
    <t>masterlist-all, ARMA-Prospect-Verified Contacts, masterlist-ukuni, masterlist-141uni, GN-Untouched - UK, Masterlist-UK</t>
  </si>
  <si>
    <t>https://www.linkedin.com/in/keith-a-osman</t>
  </si>
  <si>
    <t>Osman</t>
  </si>
  <si>
    <t>keith.osman@bcu.ac.uk</t>
  </si>
  <si>
    <t>07517 094 335</t>
  </si>
  <si>
    <t>masterlist-141uni, ARMA-Prospect-Verified Contacts, masterlist-ukuni, GN-Untouched - UK, masterlist-all, Masterlist-UK</t>
  </si>
  <si>
    <t>https://www.linkedin.com/in/kayte-bishop-58256ba</t>
  </si>
  <si>
    <t>Kayte</t>
  </si>
  <si>
    <t>Bishop</t>
  </si>
  <si>
    <t>kayte@stanford.edu</t>
  </si>
  <si>
    <t>masterlist-usa, Masterlist-USA, GN-Already Approached, masterlist-all</t>
  </si>
  <si>
    <t>https://www.linkedin.com/in/kavitha-pendyala-4288769</t>
  </si>
  <si>
    <t>Kavitha</t>
  </si>
  <si>
    <t>Pendyala</t>
  </si>
  <si>
    <t>Deputy Chief Financial Officer</t>
  </si>
  <si>
    <t>kavithap@stanford.edu</t>
  </si>
  <si>
    <t>https://www.linkedin.com/in/katy-marsh-davies-3b9330a8</t>
  </si>
  <si>
    <t>Katy</t>
  </si>
  <si>
    <t>Marsh-Davies</t>
  </si>
  <si>
    <t>Graduate Research Director</t>
  </si>
  <si>
    <t>k.marsh@hull.ac.uk</t>
  </si>
  <si>
    <t>https://www.linkedin.com/in/katy-burton-487622134</t>
  </si>
  <si>
    <t>Gloucestershire Research Office Manager</t>
  </si>
  <si>
    <t>kburton@glos.ac.uk</t>
  </si>
  <si>
    <t>masterlist-141uni, masterlist-ukuni, ARMA-Prospect-Verified Contacts, Masterlist-UK, GN-Already Approached, masterlist-all</t>
  </si>
  <si>
    <t>https://www.linkedin.com/in/katie-lu-11059114a</t>
  </si>
  <si>
    <t>Katie</t>
  </si>
  <si>
    <t>Lu</t>
  </si>
  <si>
    <t>katielu@stanford.edu</t>
  </si>
  <si>
    <t>https://www.linkedin.com/in/kathleen-giles-401aba21</t>
  </si>
  <si>
    <t>Kathleen</t>
  </si>
  <si>
    <t>Ruland</t>
  </si>
  <si>
    <t>Research Finance Operations Manager</t>
  </si>
  <si>
    <t>kruland@stanford.edu</t>
  </si>
  <si>
    <t>https://www.linkedin.com/in/katherine-smith-a5a9a122</t>
  </si>
  <si>
    <t>Katherine</t>
  </si>
  <si>
    <t>Smith</t>
  </si>
  <si>
    <t>Head of Research Grants</t>
  </si>
  <si>
    <t>K.H.Smith@hull.ac.uk</t>
  </si>
  <si>
    <t>GN-Untouched - UK, masterlist-141uni, masterlist-all, Masterlist-UAE, Worktribe</t>
  </si>
  <si>
    <t>https://www.linkedin.com/in/katherine-inns-0bb13426</t>
  </si>
  <si>
    <t>Inns</t>
  </si>
  <si>
    <t>Deputy Director of Finance – Operations and Controls</t>
  </si>
  <si>
    <t>kli2@le.ac.uk</t>
  </si>
  <si>
    <t>https://www.linkedin.com/in/kate-durrant-86537117/</t>
  </si>
  <si>
    <t>Durrant</t>
  </si>
  <si>
    <t>Head of Finance &amp; Procurement</t>
  </si>
  <si>
    <t>mdurrant@aecc.ac.uk</t>
  </si>
  <si>
    <t>GN-Untouched - UK, Masterlist-UK, masterlist-all, masterlist-ukuni</t>
  </si>
  <si>
    <t>https://www.linkedin.com/in/kateclift</t>
  </si>
  <si>
    <t>Kate</t>
  </si>
  <si>
    <t>Clift</t>
  </si>
  <si>
    <t>Head of Res/Partnerships</t>
  </si>
  <si>
    <t>kate.clift@le.ac.uk</t>
  </si>
  <si>
    <t>Worktribe, masterlist-141uni, GN-Untouched - UK, ARMA-Prospect-Verified Contacts, Masterlist-UAE, masterlist-all</t>
  </si>
  <si>
    <t>https://www.linkedin.com/in/kasia-haremza-b52780169/</t>
  </si>
  <si>
    <t>Kasia</t>
  </si>
  <si>
    <t>Haremza</t>
  </si>
  <si>
    <t>Assistant Director of Research Development and Sup</t>
  </si>
  <si>
    <t>k.haremza@ucl.ac.uk</t>
  </si>
  <si>
    <t>https://www.linkedin.com/in/karen-stewart-fcca-31619b119</t>
  </si>
  <si>
    <t>Karen</t>
  </si>
  <si>
    <t>Stewart</t>
  </si>
  <si>
    <t>kstewart@citystgeorges.ac.uk</t>
  </si>
  <si>
    <t>https://www.linkedin.com/in/karen-stanton-58520322</t>
  </si>
  <si>
    <t>Stanton</t>
  </si>
  <si>
    <t>k.stanton@arts.ac.uk</t>
  </si>
  <si>
    <t>+44 7597 687083</t>
  </si>
  <si>
    <t>https://www.linkedin.com/in/karen-smith-0976b735</t>
  </si>
  <si>
    <t>S</t>
  </si>
  <si>
    <t>K.Smith@ljmu.ac.uk</t>
  </si>
  <si>
    <t>https://www.linkedin.com/in/karen-kroger-9864425</t>
  </si>
  <si>
    <t>Kroger</t>
  </si>
  <si>
    <t>k.kroger@qmul.ac.uk</t>
  </si>
  <si>
    <t>+44 7943 085380</t>
  </si>
  <si>
    <t>https://www.linkedin.com/in/justine-daniels-14208352</t>
  </si>
  <si>
    <t>Justine</t>
  </si>
  <si>
    <t>Daniels</t>
  </si>
  <si>
    <t>Director of RKE</t>
  </si>
  <si>
    <t>justine.daniels@york.ac.uk</t>
  </si>
  <si>
    <t>Director of RKE (Research &amp; Knowledge Exchange)</t>
  </si>
  <si>
    <t>masterlist-141uni, masterlist-ukuni, ARMA-Prospect-Verified Contacts, GN-Untouched - UK, Masterlist-UK, masterlist-all, Worktribe</t>
  </si>
  <si>
    <t>https://www.linkedin.com/in/justine-abbott-26a37117</t>
  </si>
  <si>
    <t>Abbott</t>
  </si>
  <si>
    <t>Director Of Research Environment</t>
  </si>
  <si>
    <t>j.abbott@mmu.ac.uk</t>
  </si>
  <si>
    <t>masterlist-141uni, ARMA-Prospect-Verified Contacts, Masterlist-UK, GN-Already Approached, masterlist-ukuni, masterlist-all, Worktribe</t>
  </si>
  <si>
    <t>https://www.linkedin.com/in/julie-wrightson-2869b622b</t>
  </si>
  <si>
    <t>Julie</t>
  </si>
  <si>
    <t>Wrightson</t>
  </si>
  <si>
    <t>Deputy Research Finance Manager</t>
  </si>
  <si>
    <t>julie.wrightson@ed.ac.uk</t>
  </si>
  <si>
    <t>+44 7920 851206</t>
  </si>
  <si>
    <t>https://www.linkedin.com/in/julie-tift-2334b1a3</t>
  </si>
  <si>
    <t>Tift</t>
  </si>
  <si>
    <t>Head of Finance BP</t>
  </si>
  <si>
    <t>julie.tift@open.ac.uk</t>
  </si>
  <si>
    <t>+44 7817 072520</t>
  </si>
  <si>
    <t>Worktribe, masterlist-141uni, masterlist-ukuni, ARMA-Prospect-Verified Contacts, GN-Untouched - UK, Masterlist-UK, masterlist-all</t>
  </si>
  <si>
    <t>https://www.linkedin.com/in/juliet-hassard-72b02a26</t>
  </si>
  <si>
    <t>Juliet</t>
  </si>
  <si>
    <t>Hassard</t>
  </si>
  <si>
    <t>Director of PGR (Business)</t>
  </si>
  <si>
    <t>j.hassard@qub.ac.uk</t>
  </si>
  <si>
    <t>masterlist-ukuni, ARMA-Prospect-Verified Contacts, GN-Untouched - UK, masterlist-all</t>
  </si>
  <si>
    <t>https://www.linkedin.com/in/julie-halliwell-b29541b8</t>
  </si>
  <si>
    <t>Halliwell</t>
  </si>
  <si>
    <t>Associate Director Of Finance</t>
  </si>
  <si>
    <t>J.Halliwell@edu.salford.ac.uk</t>
  </si>
  <si>
    <t>https://www.linkedin.com/in/julia-davidson-obe-b8a57623</t>
  </si>
  <si>
    <t>Julia</t>
  </si>
  <si>
    <t>Davidson</t>
  </si>
  <si>
    <t>Executive Director of Research</t>
  </si>
  <si>
    <t>j.davidson@uel.ac.uk</t>
  </si>
  <si>
    <t>+44 7946 808095</t>
  </si>
  <si>
    <t>https://www.linkedin.com/in/judith-mogra-81a622155</t>
  </si>
  <si>
    <t>Judith</t>
  </si>
  <si>
    <t>Mogra</t>
  </si>
  <si>
    <t>Head of Research Finance</t>
  </si>
  <si>
    <t>sjm21@le.ac.uk</t>
  </si>
  <si>
    <t>https://www.linkedin.com/in/jo-stocks-50312682</t>
  </si>
  <si>
    <t>Jo</t>
  </si>
  <si>
    <t>Stocks</t>
  </si>
  <si>
    <t>j.stocks@bathspa.ac.uk</t>
  </si>
  <si>
    <t>masterlist-ukuni, masterlist-141uni, GN-Untouched - UK, Masterlist-UK, masterlist-all, Masterlist-UAE</t>
  </si>
  <si>
    <t>https://www.linkedin.com/in/joshua-woods-152129242</t>
  </si>
  <si>
    <t>Joshua</t>
  </si>
  <si>
    <t>Research And Partnership Development Officer (KTPs</t>
  </si>
  <si>
    <t>joshua.woods@ntu.ac.uk</t>
  </si>
  <si>
    <t>+44 (0)115 848 2999</t>
  </si>
  <si>
    <t>masterlist-141uni, ARMA-Prospect-Verified Contacts, masterlist-ukuni, GN-Untouched - UK, Masterlist-UK, masterlist-all, Worktribe</t>
  </si>
  <si>
    <t>https://www.linkedin.com/in/joseph-humble-a3a353b3/</t>
  </si>
  <si>
    <t>Joseph</t>
  </si>
  <si>
    <t>Humble</t>
  </si>
  <si>
    <t>Research Director at SalmoSim</t>
  </si>
  <si>
    <t>joseph.humble@glasgow.ac.uk</t>
  </si>
  <si>
    <t>https://www.linkedin.com/in/jo-nixon-9b8b4620</t>
  </si>
  <si>
    <t>Nixon</t>
  </si>
  <si>
    <t>Digital Transformation Manager</t>
  </si>
  <si>
    <t>jo.nixon@staffs.ac.uk</t>
  </si>
  <si>
    <t>Digital Transformation</t>
  </si>
  <si>
    <t>https://www.linkedin.com/in/jonathan-matthews-7a366394</t>
  </si>
  <si>
    <t>Jonathan</t>
  </si>
  <si>
    <t>Matthews</t>
  </si>
  <si>
    <t>jmatthews@qmu.ac.uk</t>
  </si>
  <si>
    <t>+44 20 7098 7482</t>
  </si>
  <si>
    <t>masterlist-141uni, GN-Already Approached, GN-Clicks, Masterlist-UK</t>
  </si>
  <si>
    <t>https://www.linkedin.com/in/john-paul-wilson-95459996</t>
  </si>
  <si>
    <t>John-Paul</t>
  </si>
  <si>
    <t>Wilson</t>
  </si>
  <si>
    <t>j.wilson@worc.ac.uk</t>
  </si>
  <si>
    <t>masterlist-141uni, masterlist-ukuni, ARMA-Prospect-Verified Contacts, GN-Untouched - UK, masterlist-all, Masterlist-UK, Worktribe</t>
  </si>
  <si>
    <t>https://www.linkedin.com/in/john-montgomery-4a747932</t>
  </si>
  <si>
    <t>John</t>
  </si>
  <si>
    <t>Montgomery</t>
  </si>
  <si>
    <t>Head Strategy &amp; Compliance (Research &amp; Enterprise)</t>
  </si>
  <si>
    <t>j.montgomery@citystgeorges.ac.uk</t>
  </si>
  <si>
    <t>https://www.linkedin.com/in/john-mason-78036432/</t>
  </si>
  <si>
    <t>Mason</t>
  </si>
  <si>
    <t>Resources and Research Team Manager</t>
  </si>
  <si>
    <t>john.mason@aru.ac.uk</t>
  </si>
  <si>
    <t>ARMA-Prospect-Verified Contacts, GN-Untouched - UK, masterlist-all, Masterlist-UK, masterlist-ukuni, Worktribe</t>
  </si>
  <si>
    <t>https://www.linkedin.com/in/joe-fort-11932955</t>
  </si>
  <si>
    <t>Joe</t>
  </si>
  <si>
    <t>Fort</t>
  </si>
  <si>
    <t>Research Projects And Governance Manager</t>
  </si>
  <si>
    <t>j.fort@bathspa.ac.uk</t>
  </si>
  <si>
    <t>ARMA-Prospect-Verified Contacts, GN-Untouched - UK, Masterlist-UK, masterlist-ukuni, masterlist-all</t>
  </si>
  <si>
    <t>https://www.linkedin.com/in/joe-clark-618195203</t>
  </si>
  <si>
    <t>Head of Finance Systems</t>
  </si>
  <si>
    <t>joe.clark@worc.ac.uk</t>
  </si>
  <si>
    <t>https://www.linkedin.com/in/joanna-gzik-01a0501a7/</t>
  </si>
  <si>
    <t>Joanna</t>
  </si>
  <si>
    <t>Gzik</t>
  </si>
  <si>
    <t>j.gzik@arts.ac.uk</t>
  </si>
  <si>
    <t>https://www.linkedin.com/in/jim-kinchesh-02b90a82</t>
  </si>
  <si>
    <t>Kinchesh</t>
  </si>
  <si>
    <t>Head Of Finance Business Systems</t>
  </si>
  <si>
    <t>j.kinchesh@arts.ac.uk</t>
  </si>
  <si>
    <t>https://www.linkedin.com/in/jesus-requena-carrion</t>
  </si>
  <si>
    <t>Jesus</t>
  </si>
  <si>
    <t>Requena Carrion</t>
  </si>
  <si>
    <t>Head Of Data Science And Engineering Research Grou</t>
  </si>
  <si>
    <t>j.requena@qmul.ac.uk</t>
  </si>
  <si>
    <t>https://www.linkedin.com/in/jess-holmes-0404a595</t>
  </si>
  <si>
    <t>Jess</t>
  </si>
  <si>
    <t>Holmes</t>
  </si>
  <si>
    <t>Head of Research Development</t>
  </si>
  <si>
    <t>jessica.holmes@northumbria.ac.uk</t>
  </si>
  <si>
    <t>https://www.linkedin.com/in/jeremy-howells-28270257</t>
  </si>
  <si>
    <t>Jeremy</t>
  </si>
  <si>
    <t>Howells</t>
  </si>
  <si>
    <t>Deputy Vice Chancellor (Research, Innovation And E</t>
  </si>
  <si>
    <t>jeremy.howells@port.ac.uk</t>
  </si>
  <si>
    <t>masterlist-141uni, masterlist-ukuni, ARMA-Client-Verified Contacts, GN-Untouched - UK, Masterlist-UK, masterlist-all</t>
  </si>
  <si>
    <t>https://www.linkedin.com/in/jensiggs</t>
  </si>
  <si>
    <t>Jen</t>
  </si>
  <si>
    <t>Siggs</t>
  </si>
  <si>
    <t>Head Of Research Development And Partnerships</t>
  </si>
  <si>
    <t>J.M.Siggs@exeter.ac.uk</t>
  </si>
  <si>
    <t>+44 7769 297796</t>
  </si>
  <si>
    <t>https://www.linkedin.com/in/jennycusiter</t>
  </si>
  <si>
    <t>Jenny</t>
  </si>
  <si>
    <t>Cusiter</t>
  </si>
  <si>
    <t>Head Of Research &amp; Innovation Operations</t>
  </si>
  <si>
    <t>jcusiter@ed.ac.uk</t>
  </si>
  <si>
    <t>+44 7793 203608</t>
  </si>
  <si>
    <t>https://www.linkedin.com/in/jennifer-lambert-73205766</t>
  </si>
  <si>
    <t>Jennifer</t>
  </si>
  <si>
    <t>jennifer.lambert@ed.ac.uk</t>
  </si>
  <si>
    <t>+44 7590 928148</t>
  </si>
  <si>
    <t>masterlist-141uni, ARMA-Prospect-Verified Contacts, GN-Already Approached, Masterlist-UK, Worktribe, GN-Clicks</t>
  </si>
  <si>
    <t>https://www.linkedin.com/in/jennifer-hazelton-a5407423</t>
  </si>
  <si>
    <t>Hazelton</t>
  </si>
  <si>
    <t>Director Research Strategy, Development &amp; Impact</t>
  </si>
  <si>
    <t>jennifer.hazelton@ed.ac.uk</t>
  </si>
  <si>
    <t>+44 7920 409174</t>
  </si>
  <si>
    <t>ARMA-Prospect-Verified Contacts, masterlist-141uni, GN-Already Approached, masterlist-ukuni, Masterlist-UK, masterlist-all, Worktribe</t>
  </si>
  <si>
    <t>https://www.linkedin.com/in/jennifer-bayjoo-69596857</t>
  </si>
  <si>
    <t>Bayjoo</t>
  </si>
  <si>
    <t>Head Of Digital Services &amp; Transformation</t>
  </si>
  <si>
    <t>j.bayjoo@mmu.ac.uk</t>
  </si>
  <si>
    <t>https://www.linkedin.com/in/jen-fensome-47649a20</t>
  </si>
  <si>
    <t>Fensome</t>
  </si>
  <si>
    <t>j.fensome@lse.ac.uk</t>
  </si>
  <si>
    <t>+44 121 414 5890</t>
  </si>
  <si>
    <t>masterlist-141uni, ARMA-Prospect-Verified Contacts, GN-Untouched - UK, Masterlist-UK, masterlist-ukuni, masterlist-all</t>
  </si>
  <si>
    <t>https://www.linkedin.com/in/jeanette-rotchell-62489789</t>
  </si>
  <si>
    <t>Jeanette</t>
  </si>
  <si>
    <t>Rotchell</t>
  </si>
  <si>
    <t>College Director Of Research</t>
  </si>
  <si>
    <t>jrotchell@lincoln.ac.uk</t>
  </si>
  <si>
    <t>https://www.linkedin.com/in/jason-parker-2950021a</t>
  </si>
  <si>
    <t>Jason</t>
  </si>
  <si>
    <t>Parker</t>
  </si>
  <si>
    <t>parker@stanford.edu</t>
  </si>
  <si>
    <t>https://www.linkedin.com/in/jason-ellis-34b80a27</t>
  </si>
  <si>
    <t>Ellis</t>
  </si>
  <si>
    <t>Director, Northumbria Centre for Sleep Research</t>
  </si>
  <si>
    <t>jason.ellis@northumbria.ac.uk</t>
  </si>
  <si>
    <t>masterlist-141uni, GN-Already Approached, ARMA-Prospect-Removed - Out of Persona, Masterlist-UK, masterlist-ukuni, masterlist-all, Worktribe</t>
  </si>
  <si>
    <t>https://www.linkedin.com/in/janice-trounson-36828641</t>
  </si>
  <si>
    <t>Janice</t>
  </si>
  <si>
    <t>Trounson</t>
  </si>
  <si>
    <t>j.trounson@qmul.ac.uk</t>
  </si>
  <si>
    <t>+44 7946 180184</t>
  </si>
  <si>
    <t>https://www.linkedin.com/in/jane-williams-0b10a348</t>
  </si>
  <si>
    <t>Jane</t>
  </si>
  <si>
    <t>Research Information Systems And Research Data Man</t>
  </si>
  <si>
    <t>j.williams6@rgu.ac.uk</t>
  </si>
  <si>
    <t>Unspecified</t>
  </si>
  <si>
    <t>https://www.linkedin.com/in/janet-richards-461205323</t>
  </si>
  <si>
    <t>Janet</t>
  </si>
  <si>
    <t>Richards</t>
  </si>
  <si>
    <t>Assistant Director Finance</t>
  </si>
  <si>
    <t>janet.richards@york.ac.uk</t>
  </si>
  <si>
    <t>https://www.linkedin.com/in/janet-jones-309a5837</t>
  </si>
  <si>
    <t>Jones</t>
  </si>
  <si>
    <t>Pro Vice-Chancellor, Global Research and Knowledge</t>
  </si>
  <si>
    <t>j.jones@mdx.ac.uk</t>
  </si>
  <si>
    <t>https://www.linkedin.com/in/janet-baines-413691a7</t>
  </si>
  <si>
    <t>Baines</t>
  </si>
  <si>
    <t>Director of Finance and Planning</t>
  </si>
  <si>
    <t>janet.baines@northampton.ac.uk</t>
  </si>
  <si>
    <t>https://www.linkedin.com/in/jane-nobbs-36322b96</t>
  </si>
  <si>
    <t>Nobbs</t>
  </si>
  <si>
    <t>Head of Research Office</t>
  </si>
  <si>
    <t>j.nobbs@arts.ac.uk</t>
  </si>
  <si>
    <t>https://www.linkedin.com/in/jane-heywood-233bb8159</t>
  </si>
  <si>
    <t>Heywood</t>
  </si>
  <si>
    <t>Post Award Manager</t>
  </si>
  <si>
    <t>chsjajh@bath.ac.uk</t>
  </si>
  <si>
    <t>https://www.linkedin.com/in/jane-harris-10b0ba29</t>
  </si>
  <si>
    <t>Harris</t>
  </si>
  <si>
    <t>Director Of Research And Innovation (East Bank)</t>
  </si>
  <si>
    <t>jane.harris@arts.ac.uk</t>
  </si>
  <si>
    <t>https://www.linkedin.com/in/jane-eagling-72a99773</t>
  </si>
  <si>
    <t>Eagling</t>
  </si>
  <si>
    <t>Head Of Research Infrastructure</t>
  </si>
  <si>
    <t>j.eagling@mmu.ac.uk</t>
  </si>
  <si>
    <t>masterlist-141uni, Masterlist-UK, ARMA-Prospect-Verified Contacts, GN-Already Approached, Worktribe</t>
  </si>
  <si>
    <t>https://www.linkedin.com/in/jamie-mcphee-75494258</t>
  </si>
  <si>
    <t>Jamie</t>
  </si>
  <si>
    <t>McPhee</t>
  </si>
  <si>
    <t>j.mcphee@mmu.ac.uk</t>
  </si>
  <si>
    <t>https://www.linkedin.com/in/jamie-holliday-050a16134</t>
  </si>
  <si>
    <t>Holliday</t>
  </si>
  <si>
    <t>jamie.holliday@york.ac.uk</t>
  </si>
  <si>
    <t>+44 7983 719307</t>
  </si>
  <si>
    <t>masterlist-141uni, masterlist-ukuni, Masterlist-UK, masterlist-all, GN-Already Approached, Worktribe</t>
  </si>
  <si>
    <t>https://www.linkedin.com/in/james-sole-5a849563</t>
  </si>
  <si>
    <t>James</t>
  </si>
  <si>
    <t>Sole</t>
  </si>
  <si>
    <t>james.sole@lshtm.ac.uk</t>
  </si>
  <si>
    <t>+44 7921 385470</t>
  </si>
  <si>
    <t>GN-Untouched - UK, masterlist-141uni, Masterlist-UK, masterlist-ukuni, masterlist-all</t>
  </si>
  <si>
    <t>https://www.linkedin.com/in/james-smith-aa931413</t>
  </si>
  <si>
    <t>Chief Operating Officer and Chief Information Offi</t>
  </si>
  <si>
    <t>j.g.smith@mdx.ac.uk</t>
  </si>
  <si>
    <t>CIO (also COO)</t>
  </si>
  <si>
    <t>https://www.linkedin.com/in/james-njuguna-frse-6899a86/</t>
  </si>
  <si>
    <t>Njuguna</t>
  </si>
  <si>
    <t>j.njuguna@rgu.ac.uk</t>
  </si>
  <si>
    <t>https://www.linkedin.com/in/james-lalic-241726141</t>
  </si>
  <si>
    <t>Lalic</t>
  </si>
  <si>
    <t>Head Of Research Degrees</t>
  </si>
  <si>
    <t>j.lalic@qmul.ac.uk</t>
  </si>
  <si>
    <t>https://www.linkedin.com/in/james-lacey-39829828</t>
  </si>
  <si>
    <t>Lacey</t>
  </si>
  <si>
    <t>james.lacey@ntu.ac.uk</t>
  </si>
  <si>
    <t>+441158488701</t>
  </si>
  <si>
    <t>GN-Already Approached, masterlist-ukuni, masterlist-141uni, masterlist-all, Masterlist-UK, Worktribe</t>
  </si>
  <si>
    <t>https://www.linkedin.com/in/james-knowles-108917a3</t>
  </si>
  <si>
    <t>Knowles</t>
  </si>
  <si>
    <t>james.knowles@solent.ac.uk</t>
  </si>
  <si>
    <t>+44 1786 451365</t>
  </si>
  <si>
    <t>https://www.linkedin.com/in/james-gray-32b34171</t>
  </si>
  <si>
    <t>j.gray@ed.ac.uk</t>
  </si>
  <si>
    <t>+44 7720 840206</t>
  </si>
  <si>
    <t>https://www.linkedin.com/in/james-belfield-21923b39</t>
  </si>
  <si>
    <t>Belfield</t>
  </si>
  <si>
    <t>j.belfield@qmul.ac.uk</t>
  </si>
  <si>
    <t>+44 7801 502334</t>
  </si>
  <si>
    <t>https://www.linkedin.com/in/james520</t>
  </si>
  <si>
    <t>Wiseman</t>
  </si>
  <si>
    <t>jawiseman@lincoln.ac.uk</t>
  </si>
  <si>
    <t>https://www.linkedin.com/in/jake-yeo-5b6761354</t>
  </si>
  <si>
    <t>Jake</t>
  </si>
  <si>
    <t>Yeo</t>
  </si>
  <si>
    <t>Director Research &amp; Ent</t>
  </si>
  <si>
    <t>jake.yeo@open.ac.uk</t>
  </si>
  <si>
    <t>https://www.linkedin.com/in/jagrup-dhugga-8a0385a9</t>
  </si>
  <si>
    <t>Jagrup</t>
  </si>
  <si>
    <t>Dhugga</t>
  </si>
  <si>
    <t>Chief Financial and Commercial Officer</t>
  </si>
  <si>
    <t>jagrup.dhugga@bcu.ac.uk</t>
  </si>
  <si>
    <t>masterlist-ukuni, masterlist-141uni, GN-Already Approached, Masterlist-UK, masterlist-all</t>
  </si>
  <si>
    <t>https://www.linkedin.com/in/jack-palmer-44265155/</t>
  </si>
  <si>
    <t>Jack</t>
  </si>
  <si>
    <t>Palmer</t>
  </si>
  <si>
    <t>Research Development Manager</t>
  </si>
  <si>
    <t>Jack.Palmer@northumbria.ac.uk</t>
  </si>
  <si>
    <t>https://www.linkedin.com/in/ivor-mcardle-4b7175a5</t>
  </si>
  <si>
    <t>Ivor</t>
  </si>
  <si>
    <t>McArdle</t>
  </si>
  <si>
    <t>Head Of Finance And Planning</t>
  </si>
  <si>
    <t>ivor.mcardle@ed.ac.uk</t>
  </si>
  <si>
    <t>+44 7903 113631</t>
  </si>
  <si>
    <t>https://www.linkedin.com/in/ivana-lickova-69588820</t>
  </si>
  <si>
    <t>Ivana</t>
  </si>
  <si>
    <t>Lickova</t>
  </si>
  <si>
    <t>Head of Partnerships/Res</t>
  </si>
  <si>
    <t>ivana.lickova@open.ac.uk</t>
  </si>
  <si>
    <t>masterlist-141uni, masterlist-ukuni, GN-Already Approached, ARMA-Prospect-Verified Contacts, Masterlist-UK, masterlist-all, Worktribe</t>
  </si>
  <si>
    <t>https://www.linkedin.com/in/ingrid-pugh-2a93862</t>
  </si>
  <si>
    <t>Ingrid</t>
  </si>
  <si>
    <t>Pugh</t>
  </si>
  <si>
    <t>Head Of The Research Office</t>
  </si>
  <si>
    <t>i.pugh@brighton.ac.uk</t>
  </si>
  <si>
    <t>https://www.linkedin.com/in/imran-ahmed-69a897a7/</t>
  </si>
  <si>
    <t>Imran</t>
  </si>
  <si>
    <t>Director of Architecture and Data</t>
  </si>
  <si>
    <t>i.ahmed@arts.ac.uk</t>
  </si>
  <si>
    <t>Director of Architecture &amp; Data</t>
  </si>
  <si>
    <t>https://www.linkedin.com/in/igor-rudan-279a5352</t>
  </si>
  <si>
    <t>Igor</t>
  </si>
  <si>
    <t>Rudan</t>
  </si>
  <si>
    <t>Director, Centre For Global Health Research</t>
  </si>
  <si>
    <t>igor.rudan@ed.ac.uk</t>
  </si>
  <si>
    <t>+44 7825 616731</t>
  </si>
  <si>
    <t>https://www.linkedin.com/in/ian-simpson-112741180</t>
  </si>
  <si>
    <t>Ian</t>
  </si>
  <si>
    <t>Simpson</t>
  </si>
  <si>
    <t>ian.simpson@open.ac.uk</t>
  </si>
  <si>
    <t>https://www.linkedin.com/in/ian-moorcroft-84981b66</t>
  </si>
  <si>
    <t>Moorcroft</t>
  </si>
  <si>
    <t>Asst Head of Res</t>
  </si>
  <si>
    <t>imoorcroft@harper-adams.ac.uk</t>
  </si>
  <si>
    <t>ARMA-Prospect-Verified Contacts, GN-Untouched - UK, Masterlist-UK, masterlist-ukuni, masterlist-all, Worktribe</t>
  </si>
  <si>
    <t>https://www.linkedin.com/in/ian-dickens-80917ba3</t>
  </si>
  <si>
    <t>Dickens</t>
  </si>
  <si>
    <t>ian.dickens@roehampton.ac.uk</t>
  </si>
  <si>
    <t>+44 7495 170227</t>
  </si>
  <si>
    <t>+44 116 223 1229</t>
  </si>
  <si>
    <t>+44 20 7423 0000</t>
  </si>
  <si>
    <t>https://www.linkedin.com/in/helen-stephens-fcca-10522532</t>
  </si>
  <si>
    <t>Helen</t>
  </si>
  <si>
    <t>Stephens</t>
  </si>
  <si>
    <t>h.stephens@arts.ac.uk</t>
  </si>
  <si>
    <t>+44 7939 454828</t>
  </si>
  <si>
    <t>https://www.linkedin.com/in/helen-redmond-3b519821</t>
  </si>
  <si>
    <t>Redmond</t>
  </si>
  <si>
    <t>International Research Risk Manager</t>
  </si>
  <si>
    <t>helen.redmond@manchester.ac.uk</t>
  </si>
  <si>
    <t>https://www.linkedin.com/in/helen-kennedy-94304612</t>
  </si>
  <si>
    <t>Head of Research</t>
  </si>
  <si>
    <t>helen.kennedy@uws.ac.uk</t>
  </si>
  <si>
    <t>+441418841172</t>
  </si>
  <si>
    <t>masterlist-ukuni, ARMA-Prospect-Verified Contacts, GN-Untouched - UK, masterlist-all, masterlist-141uni, Masterlist-UK</t>
  </si>
  <si>
    <t>https://www.linkedin.com/in/helen-guo-4182b222b</t>
  </si>
  <si>
    <t>Guo</t>
  </si>
  <si>
    <t>Post-Award Project Manager</t>
  </si>
  <si>
    <t>h.guo@uel.ac.uk</t>
  </si>
  <si>
    <t>Worktribe, masterlist-ukuni, ARMA-Prospect-Verified Contacts, GN-Untouched - UK, Masterlist-UK, masterlist-all</t>
  </si>
  <si>
    <t>https://www.linkedin.com/in/helen-armer-2ba436b0/</t>
  </si>
  <si>
    <t>Armer</t>
  </si>
  <si>
    <t>helen.armer@aru.ac.uk</t>
  </si>
  <si>
    <t>https://www.linkedin.com/in/heena-mevada-678324131</t>
  </si>
  <si>
    <t>Heena</t>
  </si>
  <si>
    <t>Mevada</t>
  </si>
  <si>
    <t>h.mevada@uel.ac.uk</t>
  </si>
  <si>
    <t>+44 7946 426652</t>
  </si>
  <si>
    <t>https://www.linkedin.com/in/heatherjsears</t>
  </si>
  <si>
    <t>Heather</t>
  </si>
  <si>
    <t>Sears</t>
  </si>
  <si>
    <t>Head Of Researcher Development</t>
  </si>
  <si>
    <t>heather.sears@coventry.ac.uk</t>
  </si>
  <si>
    <t>https://www.linkedin.com/in/hayley-saul-bab5721b0</t>
  </si>
  <si>
    <t>Hayley</t>
  </si>
  <si>
    <t>Saul</t>
  </si>
  <si>
    <t>Deputy Director, Research</t>
  </si>
  <si>
    <t>hayley.saul@york.ac.uk</t>
  </si>
  <si>
    <t>https://www.linkedin.com/in/hassan-shirvani-5130a270</t>
  </si>
  <si>
    <t>Hassan</t>
  </si>
  <si>
    <t>Shirvani</t>
  </si>
  <si>
    <t>Research Director EBE</t>
  </si>
  <si>
    <t>hassan.shirvani@aru.ac.uk</t>
  </si>
  <si>
    <t>masterlist-141uni, ARMA-Prospect-Verified Contacts, GN-Untouched - UK, masterlist-all, Masterlist-UK, masterlist-ukuni, Worktribe</t>
  </si>
  <si>
    <t>https://www.linkedin.com/in/harry-torrance-04025769</t>
  </si>
  <si>
    <t>Harry</t>
  </si>
  <si>
    <t>Torrance</t>
  </si>
  <si>
    <t>Director, Education &amp; Social Research Institute</t>
  </si>
  <si>
    <t>h.torrance@mmu.ac.uk</t>
  </si>
  <si>
    <t>https://www.linkedin.com/in/hannah-whiteman-5b97461a7</t>
  </si>
  <si>
    <t>Hannah</t>
  </si>
  <si>
    <t>Whiteman</t>
  </si>
  <si>
    <t>Head Of Strategic Research</t>
  </si>
  <si>
    <t>hannah.whiteman@lshtm.ac.uk</t>
  </si>
  <si>
    <t>+44 7762 415874</t>
  </si>
  <si>
    <t>GN-Untouched - UK, masterlist-141uni, ARMA-Prospect-Verified Contacts, Masterlist-UK, masterlist-ukuni, masterlist-all</t>
  </si>
  <si>
    <t>https://www.linkedin.com/in/hannah-hesselgreaves-21a906165</t>
  </si>
  <si>
    <t>Hesselgreaves</t>
  </si>
  <si>
    <t>Director Of Policy Evaluation And Research Unit (P</t>
  </si>
  <si>
    <t>h.hesselgreaves@mmu.ac.uk</t>
  </si>
  <si>
    <t>+44 7795 816964</t>
  </si>
  <si>
    <t>https://www.linkedin.com/in/hannah-bentley-3b703330/</t>
  </si>
  <si>
    <t>Bentley</t>
  </si>
  <si>
    <t>Associate Director Research &amp; Innovation Strategy</t>
  </si>
  <si>
    <t>h.bentley@qmul.ac.uk</t>
  </si>
  <si>
    <t>https://www.linkedin.com/in/hamilton-susan-751262109</t>
  </si>
  <si>
    <t>Hamilton</t>
  </si>
  <si>
    <t>Head Of Research Support</t>
  </si>
  <si>
    <t>susan.hamilton@ed.ac.uk</t>
  </si>
  <si>
    <t>https://www.linkedin.com/in/hafiza-patel-0582aa28</t>
  </si>
  <si>
    <t>Hafiza</t>
  </si>
  <si>
    <t>Patel</t>
  </si>
  <si>
    <t>h.a.patel@city.ac.uk</t>
  </si>
  <si>
    <t>https://www.linkedin.com/in/gregory-yin-01120214</t>
  </si>
  <si>
    <t>Gregory</t>
  </si>
  <si>
    <t>Yin</t>
  </si>
  <si>
    <t>Director Of Finance &amp; IT, Artscom &amp; Commercial</t>
  </si>
  <si>
    <t>g.yin@arts.ac.uk</t>
  </si>
  <si>
    <t>+44 7734 378547</t>
  </si>
  <si>
    <t>https://www.linkedin.com/in/gregor-waddell-0b4b0820</t>
  </si>
  <si>
    <t>Gregor</t>
  </si>
  <si>
    <t>Director of Information Services</t>
  </si>
  <si>
    <t>g.waddell@cranfield.ac.uk</t>
  </si>
  <si>
    <t>https://www.linkedin.com/in/grant-davidson-bb109511/</t>
  </si>
  <si>
    <t>Head Of Research Strategy, Culture And Performance</t>
  </si>
  <si>
    <t>g.davidson6@rgu.ac.uk</t>
  </si>
  <si>
    <t>https://www.linkedin.com/in/grahamrbrown/</t>
  </si>
  <si>
    <t>Graham</t>
  </si>
  <si>
    <t>Postdoctoral Researcher</t>
  </si>
  <si>
    <t>Graham.Brown@ed.ac.uk</t>
  </si>
  <si>
    <t>+44 (0)131 650 1000</t>
  </si>
  <si>
    <t>ARMA-Leads, Worktribe</t>
  </si>
  <si>
    <t>https://www.linkedin.com/in/graeme-patterson-b29827316</t>
  </si>
  <si>
    <t>Graeme</t>
  </si>
  <si>
    <t>Research Finance &amp; Business Support Manager</t>
  </si>
  <si>
    <t>graeme.patterson@ed.ac.uk</t>
  </si>
  <si>
    <t>https://www.linkedin.com/in/grace-mcconnell-4296b460</t>
  </si>
  <si>
    <t>Grace</t>
  </si>
  <si>
    <t>McConnell</t>
  </si>
  <si>
    <t>Deputy Director, Research And Innovation</t>
  </si>
  <si>
    <t>g.mcconnell@lse.ac.uk</t>
  </si>
  <si>
    <t>+44 (0)7564 581 358</t>
  </si>
  <si>
    <t>Masterlist-UK, masterlist-141uni, GN-Already Approached, ARMA-Prospect-Verified Contacts, masterlist-all, Masterlist-UAE</t>
  </si>
  <si>
    <t>https://www.linkedin.com/in/gillian-mayhew-8a485052/</t>
  </si>
  <si>
    <t>Gillian</t>
  </si>
  <si>
    <t>Mayhew</t>
  </si>
  <si>
    <t>g.mayhew@qub.ac.uk</t>
  </si>
  <si>
    <t>https://www.linkedin.com/in/gerrymccormac</t>
  </si>
  <si>
    <t>Gerry</t>
  </si>
  <si>
    <t>McCormac</t>
  </si>
  <si>
    <t>gerry.mccormac@stir.ac.uk</t>
  </si>
  <si>
    <t>https://www.linkedin.com/in/gerard-collins-7547b433</t>
  </si>
  <si>
    <t>Gerard</t>
  </si>
  <si>
    <t>Collins</t>
  </si>
  <si>
    <t>g.collins@qmul.ac.uk</t>
  </si>
  <si>
    <t>+44 7837 818487</t>
  </si>
  <si>
    <t>https://www.linkedin.com/in/gerald-mclaren-b8704023</t>
  </si>
  <si>
    <t>Gerald</t>
  </si>
  <si>
    <t>McLaren</t>
  </si>
  <si>
    <t>Head Of Administration, William Harvey Research In</t>
  </si>
  <si>
    <t>g.mclaren@qmul.ac.uk</t>
  </si>
  <si>
    <t>+44 7966 006382</t>
  </si>
  <si>
    <t>https://www.linkedin.com/in/geraint-taff-morgan-190b7261</t>
  </si>
  <si>
    <t>Geraint</t>
  </si>
  <si>
    <t>Morgan</t>
  </si>
  <si>
    <t>STEM Research Infrastructure Lead &amp; Director Of The Centre For STEM Analytical Solutions</t>
  </si>
  <si>
    <t>geraint.morgan@open.ac.uk</t>
  </si>
  <si>
    <t>masterlist-141uni, masterlist-ukuni, GN-Already Approached, ARMA-Prospect-Removed - Out of Persona, Masterlist-UK, masterlist-all, Worktribe</t>
  </si>
  <si>
    <t>https://www.linkedin.com/in/george-talbot-2447392a</t>
  </si>
  <si>
    <t>George</t>
  </si>
  <si>
    <t>Talbot</t>
  </si>
  <si>
    <t>Pro Vice-Chancellor (Research &amp; Knowledge Exchange</t>
  </si>
  <si>
    <t>george.talbot@edgehill.ac.uk</t>
  </si>
  <si>
    <t>https://www.linkedin.com/in/geoff-taylor-ab9548b</t>
  </si>
  <si>
    <t>Geoff</t>
  </si>
  <si>
    <t>G.Taylor@salford.ac.uk</t>
  </si>
  <si>
    <t>+44 7860 455896</t>
  </si>
  <si>
    <t>masterlist-141uni, GN-Untouched - UK, masterlist-ukuni, Masterlist-UK, masterlist-all, Worktribe</t>
  </si>
  <si>
    <t>https://www.linkedin.com/in/gemma-maldar-7174b813</t>
  </si>
  <si>
    <t>Gemma</t>
  </si>
  <si>
    <t>Maldar</t>
  </si>
  <si>
    <t>Head Research &amp; Ent</t>
  </si>
  <si>
    <t>gemma.maldar@open.ac.uk</t>
  </si>
  <si>
    <t>+44 7711 478170</t>
  </si>
  <si>
    <t>https://www.linkedin.com/in/geet-chugh-a24a36248</t>
  </si>
  <si>
    <t>Geet</t>
  </si>
  <si>
    <t>Chugh</t>
  </si>
  <si>
    <t>Executive Assistant To CFO</t>
  </si>
  <si>
    <t>g.chugh@qmul.ac.uk</t>
  </si>
  <si>
    <t>+44 7988 895212</t>
  </si>
  <si>
    <t>https://www.linkedin.com/in/ged-attwood-894804b/</t>
  </si>
  <si>
    <t>Ged</t>
  </si>
  <si>
    <t>Attwood</t>
  </si>
  <si>
    <t>Head of IT</t>
  </si>
  <si>
    <t>g.attwood@worc.ac.uk</t>
  </si>
  <si>
    <t>https://www.linkedin.com/in/gaynor-henry-edwards-3900441a4</t>
  </si>
  <si>
    <t>Gaynor</t>
  </si>
  <si>
    <t>Henry Edwards</t>
  </si>
  <si>
    <t>Senior Manager, Research Funding</t>
  </si>
  <si>
    <t>gaynor.henry-edwards@open.ac.uk</t>
  </si>
  <si>
    <t>https://www.linkedin.com/in/gavinmclachlanucl</t>
  </si>
  <si>
    <t>Gavin</t>
  </si>
  <si>
    <t>McLachlan</t>
  </si>
  <si>
    <t>Vice-Principal And Chief Information Officer</t>
  </si>
  <si>
    <t>g.mclachlan@ed.ac.uk</t>
  </si>
  <si>
    <t>+44 7415 615621</t>
  </si>
  <si>
    <t>+44 131 650 4959</t>
  </si>
  <si>
    <t>GN-Already Approached, masterlist-141uni, Masterlist-UK, Worktribe</t>
  </si>
  <si>
    <t>https://www.linkedin.com/in/galinam</t>
  </si>
  <si>
    <t>Galina</t>
  </si>
  <si>
    <t>Malukhina</t>
  </si>
  <si>
    <t>galinam@stanford.edu</t>
  </si>
  <si>
    <t>https://www.linkedin.com/in/galina-andreeva-9082b51</t>
  </si>
  <si>
    <t>Andreeva</t>
  </si>
  <si>
    <t>Director, Credit Research Centre</t>
  </si>
  <si>
    <t>galina.andreeva@ed.ac.uk</t>
  </si>
  <si>
    <t>https://www.linkedin.com/in/fiona-philippi-10a75066</t>
  </si>
  <si>
    <t>Fiona</t>
  </si>
  <si>
    <t>Philippi</t>
  </si>
  <si>
    <t>Head of Researcher Development</t>
  </si>
  <si>
    <t>fiona.philippi@ed.ac.uk</t>
  </si>
  <si>
    <t>+44 131 650 9084</t>
  </si>
  <si>
    <t>https://www.linkedin.com/in/fiona-matthews-32950a20b</t>
  </si>
  <si>
    <t>f.matthews@hull.ac.uk</t>
  </si>
  <si>
    <t>https://www.linkedin.com/in/fiona-hall-9b990297</t>
  </si>
  <si>
    <t>Hall</t>
  </si>
  <si>
    <t>f.hall@hw.ac.uk</t>
  </si>
  <si>
    <t>https://www.linkedin.com/in/fiona-dobbie-a8969083</t>
  </si>
  <si>
    <t>Dobbie</t>
  </si>
  <si>
    <t>Director Of Research, Usher Institute</t>
  </si>
  <si>
    <t>fiona.dobbie@ed.ac.uk</t>
  </si>
  <si>
    <t>+44 7811 114469</t>
  </si>
  <si>
    <t>https://www.linkedin.com/in/fiona-armstrong-1b09352a</t>
  </si>
  <si>
    <t>Armstrong</t>
  </si>
  <si>
    <t>Global Director - Research Engagement</t>
  </si>
  <si>
    <t>f.armstrong@hw.ac.uk</t>
  </si>
  <si>
    <t>https://www.linkedin.com/in/feng-fu-71aa9213</t>
  </si>
  <si>
    <t>Feng</t>
  </si>
  <si>
    <t>Fu</t>
  </si>
  <si>
    <t>Director Research Group</t>
  </si>
  <si>
    <t>feng.fu.1@citystgeorges.ac.uk</t>
  </si>
  <si>
    <t>+44 7799 877610</t>
  </si>
  <si>
    <t>Worktribe, masterlist-141uni, GN-Untouched - UK, ARMA-Prospect-Removed - Out of Persona, Masterlist-UK</t>
  </si>
  <si>
    <t>https://www.linkedin.com/in/ewald-schroder-15ab2a3</t>
  </si>
  <si>
    <t>Ewald</t>
  </si>
  <si>
    <t>Schroder</t>
  </si>
  <si>
    <t>ESchroder@uel.ac.uk</t>
  </si>
  <si>
    <t>https://www.linkedin.com/in/eve-equi-834850101</t>
  </si>
  <si>
    <t>Eve</t>
  </si>
  <si>
    <t>Equi</t>
  </si>
  <si>
    <t>Head Of Research, Knowledge Exchange And Innovatio</t>
  </si>
  <si>
    <t>eve.equi@ed.ac.uk</t>
  </si>
  <si>
    <t>+44 7843 418649</t>
  </si>
  <si>
    <t>https://www.linkedin.com/in/eran-kochlany-a9143578</t>
  </si>
  <si>
    <t>Eran</t>
  </si>
  <si>
    <t>Kochlany</t>
  </si>
  <si>
    <t>eran.kochlany@solent.ac.uk</t>
  </si>
  <si>
    <t>+44 23 8201 3000</t>
  </si>
  <si>
    <t>https://www.linkedin.com/in/emma-montgomery-6155a430</t>
  </si>
  <si>
    <t>Emma</t>
  </si>
  <si>
    <t>Head of Research Ops Hub</t>
  </si>
  <si>
    <t>emma.montgomery@york.ac.uk</t>
  </si>
  <si>
    <t>masterlist-141uni, masterlist-ukuni, ARMA-Prospect-Verified Contacts, GN-Untouched - UK, masterlist-all, Worktribe</t>
  </si>
  <si>
    <t>https://www.linkedin.com/in/emma-marrow-056818110</t>
  </si>
  <si>
    <t>Marrow</t>
  </si>
  <si>
    <t>Senior Research Degrees Administrator</t>
  </si>
  <si>
    <t>emma.marrow@aru.ac.uk</t>
  </si>
  <si>
    <t>masterlist-141uni, ARMA-Prospect-Verified Contacts, GN-Untouched - UK, Masterlist-UK, masterlist-all, masterlist-ukuni, Worktribe</t>
  </si>
  <si>
    <t>https://www.linkedin.com/in/emma-jane-woodcock</t>
  </si>
  <si>
    <t>Woodcock</t>
  </si>
  <si>
    <t>e.woodcock@yorksj.ac.uk</t>
  </si>
  <si>
    <t>https://www.linkedin.com/in/emma-gibbard-a9296031</t>
  </si>
  <si>
    <t>Gibbard</t>
  </si>
  <si>
    <t>Head Of Research Excellence And Impact</t>
  </si>
  <si>
    <t>elg64@bath.ac.uk</t>
  </si>
  <si>
    <t>https://www.linkedin.com/in/emma-calverley-765a612/</t>
  </si>
  <si>
    <t>Calverley</t>
  </si>
  <si>
    <t>Director Of Knowledge Exchange</t>
  </si>
  <si>
    <t>e.calverley@hull.ac.uk</t>
  </si>
  <si>
    <t>https://www.linkedin.com/in/emma-barnes-59a39663/</t>
  </si>
  <si>
    <t>Head of Research &amp; Faculty IT</t>
  </si>
  <si>
    <t>emma.barnes@york.ac.uk</t>
  </si>
  <si>
    <t>masterlist-141uni, masterlist-ukuni, ARMA-Prospect-Removed - Out of Persona, GN-Untouched - UK, Masterlist-UK, masterlist-all, Worktribe</t>
  </si>
  <si>
    <t>https://www.linkedin.com/in/emily-ruff-aa543187</t>
  </si>
  <si>
    <t>Emily</t>
  </si>
  <si>
    <t>Ruff</t>
  </si>
  <si>
    <t>Assistant Head Of Postgraduate Research</t>
  </si>
  <si>
    <t>e.ruff@arts.ac.uk</t>
  </si>
  <si>
    <t>https://www.linkedin.com/in/emilie-whitaker-8210613aa</t>
  </si>
  <si>
    <t>Emilie</t>
  </si>
  <si>
    <t>Whitaker</t>
  </si>
  <si>
    <t>Director For Postgraduate Research</t>
  </si>
  <si>
    <t>E.M.Whitaker@salford.ac.uk</t>
  </si>
  <si>
    <t>https://www.linkedin.com/in/elliot-rankin-jones-3a5a10234</t>
  </si>
  <si>
    <t>Elliot</t>
  </si>
  <si>
    <t>Rankin-Jones</t>
  </si>
  <si>
    <t>International Research Risk Officer</t>
  </si>
  <si>
    <t>elliot.rankin-jones@manchester.ac.uk</t>
  </si>
  <si>
    <t>https://www.linkedin.com/in/elizabeth-mallett-72259918</t>
  </si>
  <si>
    <t>Elizabeth</t>
  </si>
  <si>
    <t>Mallett</t>
  </si>
  <si>
    <t>Assistant Director, Academic And Research Services</t>
  </si>
  <si>
    <t>emallett@lincoln.ac.uk</t>
  </si>
  <si>
    <t>https://www.linkedin.com/in/elizabeth-goodwin-andersson-187b64122</t>
  </si>
  <si>
    <t>Goodwin-Andersson</t>
  </si>
  <si>
    <t>e.goodwinandersson@yorksj.ac.uk</t>
  </si>
  <si>
    <t>masterlist-141uni, masterlist-ukuni, ARMA-Prospect-Verified Contacts, masterlist-all, Masterlist-UK, GN-Already Approached</t>
  </si>
  <si>
    <t>https://www.linkedin.com/in/eléonore-dispersyn-48b00bbb/</t>
  </si>
  <si>
    <t>Eléonore</t>
  </si>
  <si>
    <t>Dispersyn</t>
  </si>
  <si>
    <t>Head of Research Strategy and Development</t>
  </si>
  <si>
    <t>e.dispersyn-nievergelt@bham.ac.uk</t>
  </si>
  <si>
    <t>https://www.linkedin.com/in/elena-maters-5a0bb463/</t>
  </si>
  <si>
    <t>Elena</t>
  </si>
  <si>
    <t>Maters</t>
  </si>
  <si>
    <t>Research Funding Officer</t>
  </si>
  <si>
    <t>elena.maters@anglia.ac.uk</t>
  </si>
  <si>
    <t>https://www.linkedin.com/in/eleanor-bradley-b3435765</t>
  </si>
  <si>
    <t>Eleanor</t>
  </si>
  <si>
    <t>Bradley</t>
  </si>
  <si>
    <t>College Director of RKE</t>
  </si>
  <si>
    <t>e.bradley@worc.ac.uk</t>
  </si>
  <si>
    <t>College Director of RKE (Research &amp; Knowledge Exchange)</t>
  </si>
  <si>
    <t>https://www.linkedin.com/in/elaine-babic-1a3ba3301</t>
  </si>
  <si>
    <t>Elaine</t>
  </si>
  <si>
    <t>Babic</t>
  </si>
  <si>
    <t>e.babic@mmu.ac.uk</t>
  </si>
  <si>
    <t>https://www.linkedin.com/in/eirini-souri-27018446</t>
  </si>
  <si>
    <t>Eirini</t>
  </si>
  <si>
    <t>Souri</t>
  </si>
  <si>
    <t>eirini.souri@ed.ac.uk</t>
  </si>
  <si>
    <t>+44 7523 300121</t>
  </si>
  <si>
    <t>+44 131 651 5092</t>
  </si>
  <si>
    <t>https://www.linkedin.com/in/eileenscanlon</t>
  </si>
  <si>
    <t>Eileen</t>
  </si>
  <si>
    <t>Scanlon</t>
  </si>
  <si>
    <t>Associate Director (Research And Innovation Instit</t>
  </si>
  <si>
    <t>eileen.scanlon@open.ac.uk</t>
  </si>
  <si>
    <t>+44 131 226 3851</t>
  </si>
  <si>
    <t>https://www.linkedin.com/in/efstratios-s-vostanis-12517983</t>
  </si>
  <si>
    <t>Efstratios</t>
  </si>
  <si>
    <t>Vostanis</t>
  </si>
  <si>
    <t>efstratios.vostanis@ed.ac.uk</t>
  </si>
  <si>
    <t>https://www.linkedin.com/in/edward-perrin</t>
  </si>
  <si>
    <t>Research Awards Manager</t>
  </si>
  <si>
    <t>e.perrin@lse.ac.uk</t>
  </si>
  <si>
    <t>Awards role</t>
  </si>
  <si>
    <t>https://www.linkedin.com/in/edmund-ho-135887158/</t>
  </si>
  <si>
    <t>Edmund</t>
  </si>
  <si>
    <t>Ho</t>
  </si>
  <si>
    <t>Research and Innovation Funding Officer</t>
  </si>
  <si>
    <t>e.ho@arts.ac.uk</t>
  </si>
  <si>
    <t>https://www.linkedin.com/in/dwlstacey</t>
  </si>
  <si>
    <t>David</t>
  </si>
  <si>
    <t>Stacey</t>
  </si>
  <si>
    <t>d.stacey@exeter.ac.uk</t>
  </si>
  <si>
    <t>+44 7429 252473</t>
  </si>
  <si>
    <t>https://www.linkedin.com/in/dr-rukmal-abeysekera-5b855b2</t>
  </si>
  <si>
    <t>Rukmal</t>
  </si>
  <si>
    <t>Abeysekera</t>
  </si>
  <si>
    <t>Knowledge Transfer Manager</t>
  </si>
  <si>
    <t>rukmal.abeysekera@york.ac.uk</t>
  </si>
  <si>
    <t>https://www.linkedin.com/in/dr-nicola-darwood-frsa-0a324a9b</t>
  </si>
  <si>
    <t>Darwood</t>
  </si>
  <si>
    <t>Director Of The Research Institute Of Media Arts A</t>
  </si>
  <si>
    <t>nicola.darwood@beds.ac.uk</t>
  </si>
  <si>
    <t>https://www.linkedin.com/in/dr-mohamed-saeudy-74605910b/</t>
  </si>
  <si>
    <t>Mohamed</t>
  </si>
  <si>
    <t>Saeudy</t>
  </si>
  <si>
    <t>Research Director and Head of PG Accounting, Finance, Economics and HRM</t>
  </si>
  <si>
    <t>mohamed.saeudy@beds.ac.uk</t>
  </si>
  <si>
    <t>masterlist-141uni, masterlist-ukuni, ARMA-Prospect-Removed - Out of Persona, Masterlist-UK, masterlist-all, GN-Already Approached</t>
  </si>
  <si>
    <t>https://www.linkedin.com/in/dr-m-mamoon-al-bashir</t>
  </si>
  <si>
    <t>Mamoon</t>
  </si>
  <si>
    <t>Bashir</t>
  </si>
  <si>
    <t>pcap@hull.ac.uk</t>
  </si>
  <si>
    <t>https://www.linkedin.com/in/dr-miles-thomas-5075ba25</t>
  </si>
  <si>
    <t>Miles</t>
  </si>
  <si>
    <t>m.thomas@uel.ac.uk</t>
  </si>
  <si>
    <t>+44 7879 874725</t>
  </si>
  <si>
    <t>https://www.linkedin.com/in/drkirstyfairclough</t>
  </si>
  <si>
    <t>Fairclough</t>
  </si>
  <si>
    <t>Head Of Research And Innovation</t>
  </si>
  <si>
    <t>k.fairclough@mmu.ac.uk</t>
  </si>
  <si>
    <t>+44 7946 195905</t>
  </si>
  <si>
    <t>masterlist-141uni, ARMA-Prospect-Removed - Out of Persona, GN-Already Approached, Masterlist-UK, Worktribe</t>
  </si>
  <si>
    <t>https://www.linkedin.com/in/dr-karen-hoffman-3628b24a</t>
  </si>
  <si>
    <t>Hoffman</t>
  </si>
  <si>
    <t>Head Of Rehabilitation Research</t>
  </si>
  <si>
    <t>k.hoffman@qmul.ac.uk</t>
  </si>
  <si>
    <t>+44 7733 220169</t>
  </si>
  <si>
    <t>https://www.linkedin.com/in/dr-john-wrighton-sfhea-4ab42a293</t>
  </si>
  <si>
    <t>Wrighton</t>
  </si>
  <si>
    <t>Head Of Research Strategy &amp; Policy &amp; REF Manager</t>
  </si>
  <si>
    <t>john.wrighton@abdn.ac.uk</t>
  </si>
  <si>
    <t>https://www.linkedin.com/in/dr-jane-alys-shepard-0652a5218</t>
  </si>
  <si>
    <t>Alys Shepard</t>
  </si>
  <si>
    <t>Head Of Research &amp; Knowledge Exchange Staff Develo</t>
  </si>
  <si>
    <t>j.shepard@arts.ac.uk</t>
  </si>
  <si>
    <t>+44 7963 764456</t>
  </si>
  <si>
    <t>https://www.linkedin.com/in/dr-heather-may-morgan-fhea-frsa/</t>
  </si>
  <si>
    <t>May Morgan</t>
  </si>
  <si>
    <t>Vice-Principal (Regional Engagement &amp; Innovation)</t>
  </si>
  <si>
    <t>h.morgan@abdn.ac.uk</t>
  </si>
  <si>
    <t>Vice-Principal Innovation (PVC equivalent)</t>
  </si>
  <si>
    <t>https://www.linkedin.com/in/dr-emmanuel-vanger-phd-sfhea-83782791</t>
  </si>
  <si>
    <t>Emmanuel</t>
  </si>
  <si>
    <t>Vanger</t>
  </si>
  <si>
    <t>Deputy Head (Research &amp; Knowledge Exchange)</t>
  </si>
  <si>
    <t>Emmanuel.Vanger@northampton.ac.uk</t>
  </si>
  <si>
    <t>+44 20 3861 6700</t>
  </si>
  <si>
    <t>masterlist-141uni, ARMA-Prospect-Verified Contacts, GN-Already Approached, Masterlist-UK</t>
  </si>
  <si>
    <t>https://www.linkedin.com/in/dr-cordet-smart-cpsychol-79227882</t>
  </si>
  <si>
    <t>Cordet</t>
  </si>
  <si>
    <t>Smart</t>
  </si>
  <si>
    <t>C.A.Smart2@exeter.ac.uk</t>
  </si>
  <si>
    <t>https://www.linkedin.com/in/dr-catherine-cochrane-00a7751b/</t>
  </si>
  <si>
    <t>Catherine</t>
  </si>
  <si>
    <t>Cochrane</t>
  </si>
  <si>
    <t>Director, Research Strategy &amp; Services</t>
  </si>
  <si>
    <t>c.cochrane@bham.ac.uk</t>
  </si>
  <si>
    <t>https://www.linkedin.com/in/dr-antonia-chatzopoulou-chatzi-b308272a</t>
  </si>
  <si>
    <t>Antonia</t>
  </si>
  <si>
    <t>Chatzopoulou Chatzi</t>
  </si>
  <si>
    <t>Head of Strategic Research Proposals</t>
  </si>
  <si>
    <t>a.chatzopoulouchatzi@ed.ac.uk</t>
  </si>
  <si>
    <t>https://www.linkedin.com/in/dominic-tate-4bb9912</t>
  </si>
  <si>
    <t>Dominic</t>
  </si>
  <si>
    <t>Tate</t>
  </si>
  <si>
    <t>Associate Director, Library Research Support</t>
  </si>
  <si>
    <t>dominic.tate@ed.ac.uk</t>
  </si>
  <si>
    <t>https://www.linkedin.com/in/diane-howie-1357975a</t>
  </si>
  <si>
    <t>Diane</t>
  </si>
  <si>
    <t>Howie</t>
  </si>
  <si>
    <t>d.howie@tees.ac.uk</t>
  </si>
  <si>
    <t>https://www.linkedin.com/in/del-loewenthal-3304593a</t>
  </si>
  <si>
    <t>Del</t>
  </si>
  <si>
    <t>Loewenthal</t>
  </si>
  <si>
    <t>Director Of The Research Centre For Therapeutic Ed</t>
  </si>
  <si>
    <t>d.loewenthal@roehampton.ac.uk</t>
  </si>
  <si>
    <t>https://www.linkedin.com/in/dee-summers-82180428</t>
  </si>
  <si>
    <t>Dee</t>
  </si>
  <si>
    <t>Summers</t>
  </si>
  <si>
    <t>Research Impact Manager</t>
  </si>
  <si>
    <t>dee.summers@port.ac.uk</t>
  </si>
  <si>
    <t>masterlist-141uni, masterlist-ukuni, ARMA-Client-Verified Contacts, Masterlist-UK, masterlist-all, GN-Already Approached</t>
  </si>
  <si>
    <t>https://www.linkedin.com/in/deepan-banati-30a6523</t>
  </si>
  <si>
    <t>Deepan</t>
  </si>
  <si>
    <t>Banati</t>
  </si>
  <si>
    <t>Director Of Finance Business Partnering</t>
  </si>
  <si>
    <t>d.banati@ucl.ac.uk</t>
  </si>
  <si>
    <t>+44 7768 436922</t>
  </si>
  <si>
    <t>+44 20 7679 5454</t>
  </si>
  <si>
    <t>https://www.linkedin.com/in/debra-inenaga-78923a10</t>
  </si>
  <si>
    <t>Debra</t>
  </si>
  <si>
    <t>Inenaga</t>
  </si>
  <si>
    <t>dinenaga@stanford.edu</t>
  </si>
  <si>
    <t>https://www.linkedin.com/in/dean-curtis-618b28179</t>
  </si>
  <si>
    <t>Dean</t>
  </si>
  <si>
    <t>Curtis</t>
  </si>
  <si>
    <t>Deputy VC &amp; CFO</t>
  </si>
  <si>
    <t>dcurtis@uel.ac.uk</t>
  </si>
  <si>
    <t>d.curtis@uel.ac.uk</t>
  </si>
  <si>
    <t>https://www.linkedin.com/in/dawn-hawkins-1921863a</t>
  </si>
  <si>
    <t>Dawn</t>
  </si>
  <si>
    <t>Hawkins</t>
  </si>
  <si>
    <t>Director, Animal And Environmental Research Group</t>
  </si>
  <si>
    <t>dawn.hawkins@aru.ac.uk</t>
  </si>
  <si>
    <t>masterlist-141uni, GN-Untouched - UK, ARMA-Prospect-Removed - Out of Persona, masterlist-all, Masterlist-UK, masterlist-ukuni, Worktribe</t>
  </si>
  <si>
    <t>https://www.linkedin.com/in/davidwitts</t>
  </si>
  <si>
    <t>Witts</t>
  </si>
  <si>
    <t>Head of IT Projects</t>
  </si>
  <si>
    <t>d.witts@exeter.ac.uk</t>
  </si>
  <si>
    <t>https://www.linkedin.com/in/david-telford-0ab8063</t>
  </si>
  <si>
    <t>Telford</t>
  </si>
  <si>
    <t>Executive Director of Information Services</t>
  </si>
  <si>
    <t>david.telford@stir.ac.uk</t>
  </si>
  <si>
    <t>https://www.linkedin.com/in/davidscott77</t>
  </si>
  <si>
    <t>Head Of Research</t>
  </si>
  <si>
    <t>d.scott@ed.ac.uk</t>
  </si>
  <si>
    <t>https://www.linkedin.com/in/davidrbjohnston</t>
  </si>
  <si>
    <t>Head of IT Systems</t>
  </si>
  <si>
    <t>david.johnston@uws.ac.uk</t>
  </si>
  <si>
    <t>masterlist-ukresearch, GN-Untouched - UK, Masterlist-UK, masterlist-all</t>
  </si>
  <si>
    <t>https://www.linkedin.com/in/david-llewellyn-452ab127</t>
  </si>
  <si>
    <t>Llewellyn</t>
  </si>
  <si>
    <t>dllewellyn@harper-adams.ac.uk</t>
  </si>
  <si>
    <t>https://www.linkedin.com/in/david-diston-33539b136</t>
  </si>
  <si>
    <t>Diston</t>
  </si>
  <si>
    <t>david.diston@york.ac.uk</t>
  </si>
  <si>
    <t>+44 7552 285997</t>
  </si>
  <si>
    <t>https://www.linkedin.com/in/david-begg-a1a63b26</t>
  </si>
  <si>
    <t>Begg</t>
  </si>
  <si>
    <t>Head Of Research Finance</t>
  </si>
  <si>
    <t>d.begg@qmul.ac.uk</t>
  </si>
  <si>
    <t>+44 7776 300205</t>
  </si>
  <si>
    <t>https://www.linkedin.com/in/darla-jane-gilroy-7ba9106/</t>
  </si>
  <si>
    <t>Darla-Jane</t>
  </si>
  <si>
    <t>Gilroy</t>
  </si>
  <si>
    <t>Associate Dean Knowledge Exchange</t>
  </si>
  <si>
    <t>d.gilroy@arts.ac.uk</t>
  </si>
  <si>
    <t>https://www.linkedin.com/in/darío-luis-banegas-6b169813</t>
  </si>
  <si>
    <t>Darío</t>
  </si>
  <si>
    <t>Banegas</t>
  </si>
  <si>
    <t>Director Of Postgraduate Research</t>
  </si>
  <si>
    <t>dario.banegas@ed.ac.uk</t>
  </si>
  <si>
    <t>https://www.linkedin.com/in/daniel-mensah-60104b299</t>
  </si>
  <si>
    <t>Daniel</t>
  </si>
  <si>
    <t>Mensah</t>
  </si>
  <si>
    <t>dmensah@uel.ac.uk</t>
  </si>
  <si>
    <t>https://www.linkedin.com/in/daniela-amadio/</t>
  </si>
  <si>
    <t>Daniela</t>
  </si>
  <si>
    <t>Amadio</t>
  </si>
  <si>
    <t>Director of Award Services</t>
  </si>
  <si>
    <t>daniela.amadio@gmail.com</t>
  </si>
  <si>
    <t>https://www.linkedin.com/in/cristiananicoletti</t>
  </si>
  <si>
    <t>Cristiana</t>
  </si>
  <si>
    <t>Nicoletti</t>
  </si>
  <si>
    <t>cristiana.nicoletti@ed.ac.uk</t>
  </si>
  <si>
    <t>https://www.linkedin.com/in/craig-sherrit-10089853</t>
  </si>
  <si>
    <t>Craig</t>
  </si>
  <si>
    <t>Sherrit</t>
  </si>
  <si>
    <t>c.a.sherrit@abdn.ac.uk</t>
  </si>
  <si>
    <t>https://www.linkedin.com/in/craig-landt/</t>
  </si>
  <si>
    <t>Landt</t>
  </si>
  <si>
    <t>Head of Research Dev</t>
  </si>
  <si>
    <t>c.landt@hw.ac.uk</t>
  </si>
  <si>
    <t>masterlist-141uni, ARMA-Prospect-Verified Contacts, GN-Untouched - UK, Masterlist-UK, masterlist-ukuni, masterlist-all, Worktribe</t>
  </si>
  <si>
    <t>https://www.linkedin.com/in/corryn-walker-480900bb</t>
  </si>
  <si>
    <t>Corryn</t>
  </si>
  <si>
    <t>Walker</t>
  </si>
  <si>
    <t>Head Of Open Research Services</t>
  </si>
  <si>
    <t>c.walker@mmu.ac.uk</t>
  </si>
  <si>
    <t>https://www.linkedin.com/in/colm-bowe-25346b28</t>
  </si>
  <si>
    <t>Colm</t>
  </si>
  <si>
    <t>Bowe</t>
  </si>
  <si>
    <t>Director Of The Liverpool Research Institute For C</t>
  </si>
  <si>
    <t>c.bowe@ljmu.ac.uk</t>
  </si>
  <si>
    <t>masterlist-141uni, GN-Already Approached, ARMA-Prospect-Removed - Out of Persona, Masterlist-UK, masterlist-ukuni, masterlist-all</t>
  </si>
  <si>
    <t>https://www.linkedin.com/in/colincarville/?originalSubdomain=uk</t>
  </si>
  <si>
    <t>Colin</t>
  </si>
  <si>
    <t>Carville</t>
  </si>
  <si>
    <t>colin.carville@rau.ac.uk</t>
  </si>
  <si>
    <t>masterlist-all</t>
  </si>
  <si>
    <t>https://www.linkedin.com/in/claudiabraznunes</t>
  </si>
  <si>
    <t>Cláudia</t>
  </si>
  <si>
    <t>Braz Nunes</t>
  </si>
  <si>
    <t>Head Of Research Excellence</t>
  </si>
  <si>
    <t>claudia.nunes@roehampton.ac.uk</t>
  </si>
  <si>
    <t>https://www.linkedin.com/in/clare-edwards-9b943215</t>
  </si>
  <si>
    <t>Clare</t>
  </si>
  <si>
    <t>clare.edwards@le.ac.uk</t>
  </si>
  <si>
    <t>Head of Research &amp; Partnership Development</t>
  </si>
  <si>
    <t>Worktribe, masterlist-141uni, ARMA-Prospect-Verified Contacts, GN-Untouched - UK, Masterlist-UAE, masterlist-all</t>
  </si>
  <si>
    <t>https://www.linkedin.com/in/claredavenportjohnson</t>
  </si>
  <si>
    <t>Davenport-Johnson</t>
  </si>
  <si>
    <t>Head Partnerships &amp; Res</t>
  </si>
  <si>
    <t>clare.davenport-johnson@open.ac.uk</t>
  </si>
  <si>
    <t>+44 7891 446163</t>
  </si>
  <si>
    <t>https://www.linkedin.com/in/claire-thorn-acca-911b0a137</t>
  </si>
  <si>
    <t>Claire</t>
  </si>
  <si>
    <t>Thorn</t>
  </si>
  <si>
    <t>c.thorn@chi.ac.uk</t>
  </si>
  <si>
    <t>https://www.linkedin.com/in/clairesherwin</t>
  </si>
  <si>
    <t>Sherwin</t>
  </si>
  <si>
    <t>c.l.sherwin@salford.ac.uk</t>
  </si>
  <si>
    <t>https://www.linkedin.com/in/claire-fenlon-55b0b532/</t>
  </si>
  <si>
    <t>Fenlon</t>
  </si>
  <si>
    <t>Research Delivery Team Leader</t>
  </si>
  <si>
    <t>c.m.fenlon@bham.ac.uk</t>
  </si>
  <si>
    <t>https://www.linkedin.com/in/claire-conlon-6763b232</t>
  </si>
  <si>
    <t>Conlon</t>
  </si>
  <si>
    <t>Head Of Research, Knowledge Exchange And Impact</t>
  </si>
  <si>
    <t>claire.conlon@ed.ac.uk</t>
  </si>
  <si>
    <t>https://www.linkedin.com/in/chung-lam-a661a31/</t>
  </si>
  <si>
    <t>Chung</t>
  </si>
  <si>
    <t>Lam</t>
  </si>
  <si>
    <t>Research Support Officer</t>
  </si>
  <si>
    <t>chung.lam@lsbu.ac.uk</t>
  </si>
  <si>
    <t>+44 (0)207 815 6914</t>
  </si>
  <si>
    <t>+44 (0)20 7815 7815</t>
  </si>
  <si>
    <t>ARMA-Leads, Masterlist-UK, Masterlist-UAE, masterlist-all, masterlist-141uni, GN-Already Approached</t>
  </si>
  <si>
    <t>https://www.linkedin.com/in/christophercfox</t>
  </si>
  <si>
    <t>Chris</t>
  </si>
  <si>
    <t>Fox</t>
  </si>
  <si>
    <t>Faculty Research Director</t>
  </si>
  <si>
    <t>c.fox@mmu.ac.uk</t>
  </si>
  <si>
    <t>+44 7867 505961</t>
  </si>
  <si>
    <t>https://www.linkedin.com/in/chris-tilbury-50301b24/</t>
  </si>
  <si>
    <t>Tilbury</t>
  </si>
  <si>
    <t>Deputy Director - IT Service Delivery</t>
  </si>
  <si>
    <t>chris.tilbury@le.ac.uk</t>
  </si>
  <si>
    <t>Deputy Director IT Service Delivery</t>
  </si>
  <si>
    <t>masterlist-141uni, GN-Untouched - UK, Masterlist-UAE, masterlist-all, Worktribe</t>
  </si>
  <si>
    <t>https://www.linkedin.com/in/christian-cull-b63a242/</t>
  </si>
  <si>
    <t>Christian</t>
  </si>
  <si>
    <t>Cull</t>
  </si>
  <si>
    <t>Deputy Director Communications of Funding Policy</t>
  </si>
  <si>
    <t>christian.cull@open.ac.uk</t>
  </si>
  <si>
    <t>https://www.linkedin.com/in/chris-thacker-634683192</t>
  </si>
  <si>
    <t>Thacker</t>
  </si>
  <si>
    <t>cthacker@ed.ac.uk</t>
  </si>
  <si>
    <t>https://www.linkedin.com/in/chrisstedham</t>
  </si>
  <si>
    <t>c.stedham@bathspa.ac.uk</t>
  </si>
  <si>
    <t>+447811948491</t>
  </si>
  <si>
    <t>+441225875875</t>
  </si>
  <si>
    <t>masterlist-ukuni, GN-Already Approached, masterlist-141uni, masterlist-all, Masterlist-UK</t>
  </si>
  <si>
    <t>https://www.linkedin.com/in/chris-robinson-0239aa33</t>
  </si>
  <si>
    <t>Robinson</t>
  </si>
  <si>
    <t>c.robinson@mmu.ac.uk</t>
  </si>
  <si>
    <t>masterlist-141uni, GN-Untouched - UK, Masterlist-UK, masterlist-ukuni, masterlist-all, Worktribe</t>
  </si>
  <si>
    <t>https://www.linkedin.com/in/chris-o-leary-04a4b713a</t>
  </si>
  <si>
    <t>O'Leary</t>
  </si>
  <si>
    <t>Deputy Director, Policy Evaluation And Research Un</t>
  </si>
  <si>
    <t>c.oleary@mmu.ac.uk</t>
  </si>
  <si>
    <t>GN-Untouched - UK, masterlist-141uni, ARMA-Prospect-Removed - Out of Persona, Masterlist-UK, Worktribe</t>
  </si>
  <si>
    <t>https://www.linkedin.com/in/chris-merritt-7343b0133</t>
  </si>
  <si>
    <t>Merritt</t>
  </si>
  <si>
    <t>C.H.Merritt@exeter.ac.uk</t>
  </si>
  <si>
    <t>https://www.linkedin.com/in/chrisgarratt1975</t>
  </si>
  <si>
    <t>Garratt</t>
  </si>
  <si>
    <t>Deputy CIO</t>
  </si>
  <si>
    <t>c.garratt@worc.ac.uk</t>
  </si>
  <si>
    <t>https://www.linkedin.com/in/chrisfrost1980</t>
  </si>
  <si>
    <t>Director Of Digital Transformation</t>
  </si>
  <si>
    <t>c.frost@exeter.ac.uk</t>
  </si>
  <si>
    <t>+44 7872 480411</t>
  </si>
  <si>
    <t>https://www.linkedin.com/in/chriscondron/</t>
  </si>
  <si>
    <t>Condron</t>
  </si>
  <si>
    <t>Chief Digital Officer (CDO)</t>
  </si>
  <si>
    <t>c.condron@arts.ac.uk</t>
  </si>
  <si>
    <t>Chief Digital Officer</t>
  </si>
  <si>
    <t>https://www.linkedin.com/in/chris-bradford01</t>
  </si>
  <si>
    <t>Bradford</t>
  </si>
  <si>
    <t>Director IT Portfolio</t>
  </si>
  <si>
    <t>chris.bradford@city.ac.uk</t>
  </si>
  <si>
    <t>+44 7779 641153</t>
  </si>
  <si>
    <t>https://www.linkedin.com/in/chauchinyo</t>
  </si>
  <si>
    <t>Chau</t>
  </si>
  <si>
    <t>Chin Yo</t>
  </si>
  <si>
    <t>chau.yo@lshtm.ac.uk</t>
  </si>
  <si>
    <t>GN-Untouched - UK, ARMA-Prospect-Verified Contacts, masterlist-ukuni, masterlist-all</t>
  </si>
  <si>
    <t>https://www.linkedin.com/in/charlotte-wasilewski-0177b638</t>
  </si>
  <si>
    <t>Charlotte</t>
  </si>
  <si>
    <t>Wasilewski</t>
  </si>
  <si>
    <t>c.wasilewski@worc.ac.uk</t>
  </si>
  <si>
    <t>+44 7931 135871</t>
  </si>
  <si>
    <t>https://www.linkedin.com/in/charlotte-nevison-29595184</t>
  </si>
  <si>
    <t>Nevison</t>
  </si>
  <si>
    <t>Director Research Students</t>
  </si>
  <si>
    <t>charlotte.nevison@aru.ac.uk</t>
  </si>
  <si>
    <t>masterlist-141uni, GN-Already Approached, ARMA-Prospect-Verified Contacts, masterlist-all, Masterlist-UK, masterlist-ukuni, Worktribe</t>
  </si>
  <si>
    <t>https://www.linkedin.com/in/charlotte-jackson-09a492353</t>
  </si>
  <si>
    <t>Jackson</t>
  </si>
  <si>
    <t>Head Of Research And Innovation Operations</t>
  </si>
  <si>
    <t>c.jackson@mmu.ac.uk</t>
  </si>
  <si>
    <t>https://www.linkedin.com/in/charlottebrady</t>
  </si>
  <si>
    <t>Brady</t>
  </si>
  <si>
    <t>Head of REF, Research Planning &amp; Performance</t>
  </si>
  <si>
    <t>charlotte.brady@ed.ac.uk</t>
  </si>
  <si>
    <t>https://www.linkedin.com/in/charlie-jeffery-253373333</t>
  </si>
  <si>
    <t>Charlie</t>
  </si>
  <si>
    <t>Jeffery</t>
  </si>
  <si>
    <t>Vice Chancellor &amp; President</t>
  </si>
  <si>
    <t>Charlie.Jeffery@york.ac.uk</t>
  </si>
  <si>
    <t>https://www.linkedin.com/in/charles-green-05805350/</t>
  </si>
  <si>
    <t>Charles</t>
  </si>
  <si>
    <t>Senior Research Officer and Research Fellow</t>
  </si>
  <si>
    <t>charles.green@chi.ac.uk</t>
  </si>
  <si>
    <t>(+44) 01243 816490</t>
  </si>
  <si>
    <t>masterlist-ukuni, masterlist-141uni, masterlist-all, GN-Untouched - UK, ARMA-Prospect-Removed - Out of Persona, Masterlist-UK</t>
  </si>
  <si>
    <t>https://www.linkedin.com/in/cgbailey/</t>
  </si>
  <si>
    <t>President &amp; Principal</t>
  </si>
  <si>
    <t>colin.bailey@qmul.ac.uk</t>
  </si>
  <si>
    <t>President &amp; Principal (VC)</t>
  </si>
  <si>
    <t>https://www.linkedin.com/in/ceciliafenech</t>
  </si>
  <si>
    <t>Cecilia</t>
  </si>
  <si>
    <t>Fenech Brincat</t>
  </si>
  <si>
    <t>Assistant Director Research Support</t>
  </si>
  <si>
    <t>cbrincat@london.edu</t>
  </si>
  <si>
    <t>+44 (0)20 7000 8953</t>
  </si>
  <si>
    <t>GN-Already Approached, masterlist-all, masterlist-141uni, masterlist-ukuni, ARMA-Prospect-Verified Contacts, Masterlist-UK, Worktribe</t>
  </si>
  <si>
    <t>https://www.linkedin.com/in/cat-taylor-178ba1198</t>
  </si>
  <si>
    <t>Cat</t>
  </si>
  <si>
    <t>Head of Research Governance</t>
  </si>
  <si>
    <t>cat.taylor@le.ac.uk</t>
  </si>
  <si>
    <t>https://www.linkedin.com/in/cathy-barnes-bb53552</t>
  </si>
  <si>
    <t>Cathy</t>
  </si>
  <si>
    <t>Pro VC Research</t>
  </si>
  <si>
    <t>cathy.barnes@solent.ac.uk</t>
  </si>
  <si>
    <t>masterlist-ukuni, masterlist-141uni, GN-Untouched - UK, ARMA-Prospect-Verified Contacts, Masterlist-UK, masterlist-all</t>
  </si>
  <si>
    <t>https://www.linkedin.com/in/catherine-mcmillan-73a0692</t>
  </si>
  <si>
    <t>McMillan</t>
  </si>
  <si>
    <t>Deputy Director Information Services And Head Of I</t>
  </si>
  <si>
    <t>catherine.mcmillan@strath.ac.uk</t>
  </si>
  <si>
    <t>Deputy Director Information Services</t>
  </si>
  <si>
    <t>https://www.linkedin.com/in/catherine-joyejob-63a8b1232</t>
  </si>
  <si>
    <t>Hutchinson Joyejob</t>
  </si>
  <si>
    <t>Head of Res Degrees Team</t>
  </si>
  <si>
    <t>cjoyejob@brookes.ac.uk</t>
  </si>
  <si>
    <t>+44 7748 978418</t>
  </si>
  <si>
    <t>https://www.linkedin.com/in/catherine-jones-cima-adv-dip-ma-ba001a1b</t>
  </si>
  <si>
    <t>C.S.Jones@exeter.ac.uk</t>
  </si>
  <si>
    <t>c.jones@exeter.ac.uk</t>
  </si>
  <si>
    <t>https://www.linkedin.com/in/catherine-hamblett-acma-msc-919a2a50</t>
  </si>
  <si>
    <t>Hamblett</t>
  </si>
  <si>
    <t>chamblett@lincoln.ac.uk</t>
  </si>
  <si>
    <t>https://www.linkedin.com/in/catherine-clarissa</t>
  </si>
  <si>
    <t>Clarissa</t>
  </si>
  <si>
    <t>catherine.clarissa@ed.ac.uk</t>
  </si>
  <si>
    <t>https://www.linkedin.com/in/catherine-burns-61a8284/</t>
  </si>
  <si>
    <t>Burns</t>
  </si>
  <si>
    <t>Executive Director of Research Support</t>
  </si>
  <si>
    <t>cab46@st-andrews.ac.uk</t>
  </si>
  <si>
    <t>https://www.linkedin.com/in/caterina-gennaioli-8a431555</t>
  </si>
  <si>
    <t>Caterina</t>
  </si>
  <si>
    <t>Gennaioli</t>
  </si>
  <si>
    <t>Director Of The Centre For Globalisation Research</t>
  </si>
  <si>
    <t>c.gennaioli@qmul.ac.uk</t>
  </si>
  <si>
    <t>+44 7563 494223</t>
  </si>
  <si>
    <t>https://www.linkedin.com/in/carolyn-largey-15696613b</t>
  </si>
  <si>
    <t>Carolyn</t>
  </si>
  <si>
    <t>Largey</t>
  </si>
  <si>
    <t>Research Manager</t>
  </si>
  <si>
    <t>c.largey@qub.ac.uk</t>
  </si>
  <si>
    <t>https://www.linkedin.com/in/caroline-redahan-6b441432</t>
  </si>
  <si>
    <t>Caroline</t>
  </si>
  <si>
    <t>Redahan</t>
  </si>
  <si>
    <t>c.redahan@arts.ac.uk</t>
  </si>
  <si>
    <t>https://www.linkedin.com/in/camille-stallard-907597a</t>
  </si>
  <si>
    <t>Camille</t>
  </si>
  <si>
    <t>Stallard</t>
  </si>
  <si>
    <t>cstallard@glos.ac.uk</t>
  </si>
  <si>
    <t>https://www.linkedin.com/in/callum-patterson-9569391b3/</t>
  </si>
  <si>
    <t>Callum</t>
  </si>
  <si>
    <t>Executive Research Advisor to the Vice-Chancellor</t>
  </si>
  <si>
    <t>c.patterson@mmu.ac.uk</t>
  </si>
  <si>
    <t>https://www.linkedin.com/in/bryony-butland-69b48814</t>
  </si>
  <si>
    <t>Bryony</t>
  </si>
  <si>
    <t>Butland</t>
  </si>
  <si>
    <t>Director Research And Innovation</t>
  </si>
  <si>
    <t>b.butland@qmul.ac.uk</t>
  </si>
  <si>
    <t>+44 7760 465427</t>
  </si>
  <si>
    <t>bryony.butland@qmul.ac.uk</t>
  </si>
  <si>
    <t>https://www.linkedin.com/in/bryony-beresford-536a951b9</t>
  </si>
  <si>
    <t>Beresford</t>
  </si>
  <si>
    <t>Bryony.beresford@york.ac.uk</t>
  </si>
  <si>
    <t>https://www.linkedin.com/in/britta-kalkreuter-130972b</t>
  </si>
  <si>
    <t>Britta</t>
  </si>
  <si>
    <t>Kalkreuter</t>
  </si>
  <si>
    <t>Dir Research &amp; Enterprise</t>
  </si>
  <si>
    <t>b.kalkreuter@hw.ac.uk</t>
  </si>
  <si>
    <t>https://www.linkedin.com/in/brigita-sungaile-09b07295</t>
  </si>
  <si>
    <t>Brigita</t>
  </si>
  <si>
    <t>Sungaile</t>
  </si>
  <si>
    <t>Research Degrees Examination Officer</t>
  </si>
  <si>
    <t>brigita.sungaile@aru.ac.uk</t>
  </si>
  <si>
    <t>masterlist-141uni, GN-Already Approached, ARMA-Prospect-Verified Contacts, GN-Clicks, Masterlist-UK, masterlist-all, masterlist-ukuni, Worktribe</t>
  </si>
  <si>
    <t>https://www.linkedin.com/in/brigita-mileryte-09b07295</t>
  </si>
  <si>
    <t>Mileryte</t>
  </si>
  <si>
    <t>brigita.mileryte@anglia.ac.uk</t>
  </si>
  <si>
    <t>masterlist-141uni, GN-Already Approached, ARMA-Prospect-Verified Contacts, Masterlist-UK, masterlist-all, masterlist-ukuni, GN-Clicks, Worktribe</t>
  </si>
  <si>
    <t>https://www.linkedin.com/in/beth-lockhart-74602692</t>
  </si>
  <si>
    <t>Beth</t>
  </si>
  <si>
    <t>Lockhart</t>
  </si>
  <si>
    <t>Deputy Director Finance</t>
  </si>
  <si>
    <t>b.lockhart@hw.ac.uk</t>
  </si>
  <si>
    <t>https://www.linkedin.com/in/bernie-samuel-9a925150</t>
  </si>
  <si>
    <t>Bernie</t>
  </si>
  <si>
    <t>Samuel</t>
  </si>
  <si>
    <t>Head Of Research Finance Data And Systems</t>
  </si>
  <si>
    <t>B.Samuel@exeter.ac.uk</t>
  </si>
  <si>
    <t>https://www.linkedin.com/in/bernie-adams-376534288</t>
  </si>
  <si>
    <t>bernie.adams@hw.ac.uk</t>
  </si>
  <si>
    <t>https://www.linkedin.com/in/ben-tatler-1098b345/</t>
  </si>
  <si>
    <t>Ben</t>
  </si>
  <si>
    <t>Tatler</t>
  </si>
  <si>
    <t>Dean for People, Culture and Environment (Research</t>
  </si>
  <si>
    <t>b.w.tatler@abdn.ac.uk</t>
  </si>
  <si>
    <t>https://www.linkedin.com/in/becky-marsden-cmgr-mcmi-8430aa274/</t>
  </si>
  <si>
    <t>Becky</t>
  </si>
  <si>
    <t>Marsden</t>
  </si>
  <si>
    <t>Finance and Research Manager</t>
  </si>
  <si>
    <t>r.c.marsden@hud.ac.uk</t>
  </si>
  <si>
    <t>masterlist-ukuni, GN-Untouched - UK, ARMA-Client-Verified Contacts, Masterlist-UK, masterlist-all</t>
  </si>
  <si>
    <t>https://www.linkedin.com/in/beccy-boydell-45335a21/</t>
  </si>
  <si>
    <t>Beccy</t>
  </si>
  <si>
    <t>Boydell</t>
  </si>
  <si>
    <t>Head Of Doctoral Research College</t>
  </si>
  <si>
    <t>Beccy.Boydell@bcu.ac.uk</t>
  </si>
  <si>
    <t>https://www.linkedin.com/in/audrey-mullholland-5602b925</t>
  </si>
  <si>
    <t>Audrey</t>
  </si>
  <si>
    <t>Mullholland</t>
  </si>
  <si>
    <t>Biz Systems Dev Manager</t>
  </si>
  <si>
    <t>a.mulholland@open.ac.uk</t>
  </si>
  <si>
    <t>Business Systems Development Manager</t>
  </si>
  <si>
    <t>https://www.linkedin.com/in/astrid-wissenburg-14415216</t>
  </si>
  <si>
    <t>Astrid</t>
  </si>
  <si>
    <t>Wissenburg</t>
  </si>
  <si>
    <t>Divisional Director Of Research</t>
  </si>
  <si>
    <t>A.Wissenburg@exeter.ac.uk</t>
  </si>
  <si>
    <t>https://www.linkedin.com/in/ash-willmott-941ab371</t>
  </si>
  <si>
    <t>Ash</t>
  </si>
  <si>
    <t>Willmott</t>
  </si>
  <si>
    <t>Research Director CCSES</t>
  </si>
  <si>
    <t>ash.willmott@aru.ac.uk</t>
  </si>
  <si>
    <t>https://www.linkedin.com/in/arti-nair-52a48822</t>
  </si>
  <si>
    <t>Arti</t>
  </si>
  <si>
    <t>Nair</t>
  </si>
  <si>
    <t>arti.nair@ed.ac.uk</t>
  </si>
  <si>
    <t>https://www.linkedin.com/in/arifa-choudhoury-ba0738a5</t>
  </si>
  <si>
    <t>Arifa</t>
  </si>
  <si>
    <t>Choudhoury</t>
  </si>
  <si>
    <t>Research Innovation and Development Support Office</t>
  </si>
  <si>
    <t>arifa.choudhoury@bcu.ac.uk</t>
  </si>
  <si>
    <t>masterlist-141uni, GN-Already Approached, ARMA-Prospect-Unknown Contacts, Masterlist-UK, masterlist-ukuni, masterlist-all</t>
  </si>
  <si>
    <t>https://www.linkedin.com/in/arielpoliandri</t>
  </si>
  <si>
    <t>Ariel</t>
  </si>
  <si>
    <t>Poliandri</t>
  </si>
  <si>
    <t>Director Research Ops</t>
  </si>
  <si>
    <t>apoliand@sgul.ac.uk</t>
  </si>
  <si>
    <t>+44 7837 732200</t>
  </si>
  <si>
    <t>Worktribe, masterlist-141uni, GN-Untouched - UK, ARMA-Prospect-Unverified Contacts, Masterlist-UK</t>
  </si>
  <si>
    <t>https://www.linkedin.com/in/anwen-hughes-3333a81b3</t>
  </si>
  <si>
    <t>Anwen</t>
  </si>
  <si>
    <t>Research Manager &amp; Deputy Dir</t>
  </si>
  <si>
    <t>anwen.hughes@york.ac.uk</t>
  </si>
  <si>
    <t>https://www.linkedin.com/in/anujsood1</t>
  </si>
  <si>
    <t>Anuj</t>
  </si>
  <si>
    <t>Sood</t>
  </si>
  <si>
    <t>Head Of Research And Enterprise Finance</t>
  </si>
  <si>
    <t>sa@southampton.ac.uk</t>
  </si>
  <si>
    <t>masterlist-ukuni, GN-Untouched - UK, ARMA-Prospect-Unverified Contacts, masterlist-all, Worktribe</t>
  </si>
  <si>
    <t>https://www.linkedin.com/in/anthony-c-constantinou-728b6b49</t>
  </si>
  <si>
    <t>Anthony</t>
  </si>
  <si>
    <t>C Constantinou</t>
  </si>
  <si>
    <t>Head Of MInDS Research Group</t>
  </si>
  <si>
    <t>A.Constantinou@qmul.ac.uk</t>
  </si>
  <si>
    <t>+44 7903 292836</t>
  </si>
  <si>
    <t>https://www.linkedin.com/in/ann-greybe-09533618</t>
  </si>
  <si>
    <t>Ann</t>
  </si>
  <si>
    <t>Greybe</t>
  </si>
  <si>
    <t>ann.greybe@ed.ac.uk</t>
  </si>
  <si>
    <t>https://www.linkedin.com/in/annesofielaegran</t>
  </si>
  <si>
    <t>Anne</t>
  </si>
  <si>
    <t>Sofie Laegran</t>
  </si>
  <si>
    <t>Head of Research Engagement &amp; Impact</t>
  </si>
  <si>
    <t>a.s.laegran@ed.ac.uk</t>
  </si>
  <si>
    <t>+44 7900 583994</t>
  </si>
  <si>
    <t>ARMA-Prospect-Verified Contacts, GN-Already Approached, masterlist-141uni, Masterlist-UK, Worktribe</t>
  </si>
  <si>
    <t>https://www.linkedin.com/in/ann-bruce-05704b9</t>
  </si>
  <si>
    <t>Bruce</t>
  </si>
  <si>
    <t>Associate Director Research</t>
  </si>
  <si>
    <t>ann.bruce@ed.ac.uk</t>
  </si>
  <si>
    <t>GN-Already Approached, masterlist-141uni, ARMA-Prospect-Removed - Out of Persona, masterlist-ukuni, Masterlist-UK, masterlist-all, Worktribe</t>
  </si>
  <si>
    <t>https://www.linkedin.com/in/annamarieprice</t>
  </si>
  <si>
    <t>Anna</t>
  </si>
  <si>
    <t>Price</t>
  </si>
  <si>
    <t>A.Price@qmul.ac.uk</t>
  </si>
  <si>
    <t>masterlist-141uni, ARMA-Prospect-Verified Contacts, GN-Untouched - UK, Masterlist-UK, Worktribe</t>
  </si>
  <si>
    <t>https://www.linkedin.com/in/annadennisacmacgma</t>
  </si>
  <si>
    <t>Dennis</t>
  </si>
  <si>
    <t>adennis@ucb.ac.uk</t>
  </si>
  <si>
    <t>https://www.linkedin.com/in/anna-coghill/</t>
  </si>
  <si>
    <t>Coghill</t>
  </si>
  <si>
    <t>Research &amp; Innovation Finance Planning Contact</t>
  </si>
  <si>
    <t>anna.coghill@abdn.ac.uk</t>
  </si>
  <si>
    <t>https://www.linkedin.com/in/anna-cieslik-a3a2b911</t>
  </si>
  <si>
    <t>Cieslik</t>
  </si>
  <si>
    <t>anna.cieslik@ed.ac.uk</t>
  </si>
  <si>
    <t>+44 7487 574344</t>
  </si>
  <si>
    <t>https://www.linkedin.com/in/anna-alessi-50477030</t>
  </si>
  <si>
    <t>Alessi</t>
  </si>
  <si>
    <t>Research Project Manager, PRISMs, Biology,</t>
  </si>
  <si>
    <t>anna.alessi@york.ac.uk</t>
  </si>
  <si>
    <t>https://www.linkedin.com/in/ankurdahal</t>
  </si>
  <si>
    <t>Ankur</t>
  </si>
  <si>
    <t>D</t>
  </si>
  <si>
    <t>ankur.dahal@stanford.edu</t>
  </si>
  <si>
    <t>masterlist-usa, GN-Already Approached, Masterlist-USA, masterlist-all</t>
  </si>
  <si>
    <t>https://www.linkedin.com/in/anish-kurien-41724b9</t>
  </si>
  <si>
    <t>Anish</t>
  </si>
  <si>
    <t>Kurien</t>
  </si>
  <si>
    <t>Head Of Research And Knowledge Exchange</t>
  </si>
  <si>
    <t>anish.kurien@cumbria.ac.uk</t>
  </si>
  <si>
    <t>+44 (0)7718191151</t>
  </si>
  <si>
    <t>01228 616234</t>
  </si>
  <si>
    <t>masterlist-all, ARMA-Prospect-Verified Contacts, GN-Untouched - UK, masterlist-ukuni, masterlist-141uni, Masterlist-UK</t>
  </si>
  <si>
    <t>https://www.linkedin.com/in/ania-zalewska-0b17331b</t>
  </si>
  <si>
    <t>Ania</t>
  </si>
  <si>
    <t>Zalewska</t>
  </si>
  <si>
    <t>Professor of Finance, Research Chair, Director</t>
  </si>
  <si>
    <t>a.zalewska@le.ac.uk</t>
  </si>
  <si>
    <t>https://www.linkedin.com/in/angus-bell-b5274985</t>
  </si>
  <si>
    <t>Angus</t>
  </si>
  <si>
    <t>Bell</t>
  </si>
  <si>
    <t>angus.bell@brunel.ac.uk</t>
  </si>
  <si>
    <t>+44 1895 274000</t>
  </si>
  <si>
    <t>GN-Untouched - UK, Masterlist-UK, ARMA-Prospect-Verified Contacts, masterlist-141uni, masterlist-ukuni, masterlist-all</t>
  </si>
  <si>
    <t>https://www.linkedin.com/in/angela-vincent-92b845180</t>
  </si>
  <si>
    <t>Angela</t>
  </si>
  <si>
    <t>Research Business Manager</t>
  </si>
  <si>
    <t>a.vincent@soton.ac.uk</t>
  </si>
  <si>
    <t>https://www.linkedin.com/in/angela-mccarrey-966881156</t>
  </si>
  <si>
    <t>McCarrey</t>
  </si>
  <si>
    <t>Head Of Business Systems</t>
  </si>
  <si>
    <t>angela.mccarrey@strath.ac.uk</t>
  </si>
  <si>
    <t>0141 548 4372</t>
  </si>
  <si>
    <t>masterlist-141uni, masterlist-ukuni, masterlist-all, GN-Already Approached, Masterlist-UK</t>
  </si>
  <si>
    <t>https://www.linkedin.com/in/andy-slater-414824144</t>
  </si>
  <si>
    <t>Andy</t>
  </si>
  <si>
    <t>Acting Deputy Director Of Finance</t>
  </si>
  <si>
    <t>aslater@ed.ac.uk</t>
  </si>
  <si>
    <t>https://www.linkedin.com/in/andy-goor-0224203b/</t>
  </si>
  <si>
    <t>Goor</t>
  </si>
  <si>
    <t>adg6@st-andrews.ac.uk</t>
  </si>
  <si>
    <t>https://www.linkedin.com/in/andrew-younger-01896b1b7</t>
  </si>
  <si>
    <t>Andrew</t>
  </si>
  <si>
    <t>Younger</t>
  </si>
  <si>
    <t>andrew.younger.1@city.ac.uk</t>
  </si>
  <si>
    <t>+44 7896 650688</t>
  </si>
  <si>
    <t>https://www.linkedin.com/in/andrew-ritter-421898b/</t>
  </si>
  <si>
    <t>Ritter</t>
  </si>
  <si>
    <t>Head Of PMO (Digital Transformation)</t>
  </si>
  <si>
    <t>a.ritter@westminster.ac.uk</t>
  </si>
  <si>
    <t>https://www.linkedin.com/in/andrew-oyen-arewa-209bbb396</t>
  </si>
  <si>
    <t>Oyen Arewa</t>
  </si>
  <si>
    <t>Head of Postgrad Research</t>
  </si>
  <si>
    <t>aarewa@uel.ac.uk</t>
  </si>
  <si>
    <t>https://www.linkedin.com/in/andrew-menzies-09877338</t>
  </si>
  <si>
    <t>Menzies</t>
  </si>
  <si>
    <t>Director of Finance, Infrastructure and Corporate</t>
  </si>
  <si>
    <t>a.menzies@abertay.ac.uk</t>
  </si>
  <si>
    <t>+44 7879 890313</t>
  </si>
  <si>
    <t>https://www.linkedin.com/in/andrew-massoura-798b815</t>
  </si>
  <si>
    <t>Massoura</t>
  </si>
  <si>
    <t>Director RIDO</t>
  </si>
  <si>
    <t>andrew.massoura@aru.ac.uk</t>
  </si>
  <si>
    <t>Director RIDO (Research &amp; Innovation Development Office)</t>
  </si>
  <si>
    <t>https://www.linkedin.com/in/andrewlongstaff/</t>
  </si>
  <si>
    <t>Longstaff</t>
  </si>
  <si>
    <t>Research Director in the Centre for Precision Tech</t>
  </si>
  <si>
    <t>a.p.longstaff@hud.ac.uk</t>
  </si>
  <si>
    <t>masterlist-ukuni, GN-Untouched - UK, ARMA-Client-Removed - Out of Persona, Masterlist-UK, masterlist-all</t>
  </si>
  <si>
    <t>https://www.linkedin.com/in/andrew-livingston-freng-frs-8b68a15/</t>
  </si>
  <si>
    <t>Livingston</t>
  </si>
  <si>
    <t>Vice-Principal (Research &amp; Innovation)</t>
  </si>
  <si>
    <t>a.livingston@qmul.ac.uk</t>
  </si>
  <si>
    <t>https://www.linkedin.com/in/andrew-hunter-a79a97122</t>
  </si>
  <si>
    <t>Hunter</t>
  </si>
  <si>
    <t>Deputy Vice Chancellor Research And Innovation</t>
  </si>
  <si>
    <t>ahunter@lincoln.ac.uk</t>
  </si>
  <si>
    <t>https://www.linkedin.com/in/andrew-hewett-14b0b14</t>
  </si>
  <si>
    <t>Hewett</t>
  </si>
  <si>
    <t>a.hewett@mmu.ac.uk</t>
  </si>
  <si>
    <t>+44 161 247 6378</t>
  </si>
  <si>
    <t>GN-Untouched - UK, masterlist-141uni, masterlist-ukuni, Masterlist-UK, masterlist-all, Worktribe</t>
  </si>
  <si>
    <t>https://www.linkedin.com/in/andrew-gladin-10ab371b</t>
  </si>
  <si>
    <t>Gladin</t>
  </si>
  <si>
    <t>a.gladin@qmul.ac.uk</t>
  </si>
  <si>
    <t>+44 7870 878863</t>
  </si>
  <si>
    <t>https://www.linkedin.com/in/andrew-dyer-b8825446</t>
  </si>
  <si>
    <t>Dyer</t>
  </si>
  <si>
    <t>andrew.dyer@lshtm.ac.uk</t>
  </si>
  <si>
    <t>+44 7969 710005</t>
  </si>
  <si>
    <t>+44 20 7927 2456</t>
  </si>
  <si>
    <t>masterlist-141uni, GN-Untouched - UK, masterlist-ukuni, masterlist-all, Masterlist-UK</t>
  </si>
  <si>
    <t>https://www.linkedin.com/in/andrew-crozier-b4192b13</t>
  </si>
  <si>
    <t>Crozier</t>
  </si>
  <si>
    <t>a.crozier@salford.ac.uk</t>
  </si>
  <si>
    <t>https://www.linkedin.com/in/andrew-corti-b7605b4</t>
  </si>
  <si>
    <t>Corti</t>
  </si>
  <si>
    <t>Interim Deputy CFO</t>
  </si>
  <si>
    <t>a.corti@uel.ac.uk</t>
  </si>
  <si>
    <t>+44 7747 120320</t>
  </si>
  <si>
    <t>https://www.linkedin.com/in/andrew-connolly-6749b5223</t>
  </si>
  <si>
    <t>a.connolly@exeter.ac.uk</t>
  </si>
  <si>
    <t>https://www.linkedin.com/in/andrew-church-a30434176</t>
  </si>
  <si>
    <t>Pro-Vice-Chancellor (Research &amp; Innovation) / Inte</t>
  </si>
  <si>
    <t>andrew.church@beds.ac.uk</t>
  </si>
  <si>
    <t>+44 7889 904453</t>
  </si>
  <si>
    <t>+44 1582 743500</t>
  </si>
  <si>
    <t>ARMA-Prospect-Verified Contacts, GN-Untouched - UK, masterlist-141uni, Masterlist-UK, masterlist-ukuni, masterlist-all</t>
  </si>
  <si>
    <t>https://www.linkedin.com/in/andrew-ball-16813117</t>
  </si>
  <si>
    <t>Ball</t>
  </si>
  <si>
    <t>Pro-Vice-Chancellor (Research And Enterprise)</t>
  </si>
  <si>
    <t>a.ball@hud.ac.uk</t>
  </si>
  <si>
    <t>+44 7901 695323</t>
  </si>
  <si>
    <t>GN-Untouched - UK, masterlist-141uni, ARMA-Client-Verified Contacts, masterlist-ukuni, Masterlist-UK, masterlist-all</t>
  </si>
  <si>
    <t>https://www.linkedin.com/in/andreas-fring-9aa10237</t>
  </si>
  <si>
    <t>Andreas</t>
  </si>
  <si>
    <t>Fring</t>
  </si>
  <si>
    <t>Director Res Mathematics</t>
  </si>
  <si>
    <t>a.fring@citystgeorges.ac.uk</t>
  </si>
  <si>
    <t>https://www.linkedin.com/in/ana-tokos-b83052193/</t>
  </si>
  <si>
    <t>Ana</t>
  </si>
  <si>
    <t>Tokos</t>
  </si>
  <si>
    <t>a.tokos@hud.ac.uk</t>
  </si>
  <si>
    <t>+44 (0)1484 422288</t>
  </si>
  <si>
    <t>ARMA-Leads, masterlist-ukuni, GN-Untouched - UK, ARMA-Client-Verified Contacts, Masterlist-UK, masterlist-all</t>
  </si>
  <si>
    <t>https://www.linkedin.com/in/amy-black-14979168</t>
  </si>
  <si>
    <t>Amy</t>
  </si>
  <si>
    <t>Director of IT</t>
  </si>
  <si>
    <t>a.black@edu.salford.ac.uk</t>
  </si>
  <si>
    <t>+44 7966 996442</t>
  </si>
  <si>
    <t>+44 20 3908 8201</t>
  </si>
  <si>
    <t>https://www.linkedin.com/in/ameralwarea/</t>
  </si>
  <si>
    <t>Amer</t>
  </si>
  <si>
    <t>Alwarea</t>
  </si>
  <si>
    <t>Associate Dean Knowledge Exchange &amp; Enterprise</t>
  </si>
  <si>
    <t>a.alwarea@arts.ac.uk</t>
  </si>
  <si>
    <t>https://www.linkedin.com/in/amelbennaceur</t>
  </si>
  <si>
    <t>Amel</t>
  </si>
  <si>
    <t>Bennaceur</t>
  </si>
  <si>
    <t>amel.bennaceur@open.ac.uk</t>
  </si>
  <si>
    <t>+44 7427 471156</t>
  </si>
  <si>
    <t>https://www.linkedin.com/in/ambibatra</t>
  </si>
  <si>
    <t>Dr</t>
  </si>
  <si>
    <t>Ambalika Batra</t>
  </si>
  <si>
    <t>Head of Enterprise and Innovation</t>
  </si>
  <si>
    <t>abatra@citystgeorges.ac.uk</t>
  </si>
  <si>
    <t>Head of Enterprise &amp; Innovation</t>
  </si>
  <si>
    <t>https://www.linkedin.com/in/amanda-watson-0570592b/?originalSubdomain=uk</t>
  </si>
  <si>
    <t>Watson</t>
  </si>
  <si>
    <t>amanda.watson@sunderland.ac.uk</t>
  </si>
  <si>
    <t>https://www.linkedin.com/in/amanda-pixton-7b5b55189</t>
  </si>
  <si>
    <t>Pixton</t>
  </si>
  <si>
    <t>Post Award Project Manager</t>
  </si>
  <si>
    <t>apixton@uel.ac.uk</t>
  </si>
  <si>
    <t>https://www.linkedin.com/in/amanda-niblett-48506b14</t>
  </si>
  <si>
    <t>Niblett</t>
  </si>
  <si>
    <t>a.niblett@uel.ac.uk</t>
  </si>
  <si>
    <t>+44 7766 405454</t>
  </si>
  <si>
    <t>Worktribe, masterlist-141uni, GN-Untouched - UK, Masterlist-UAE, masterlist-all</t>
  </si>
  <si>
    <t>https://www.linkedin.com/in/alona-welby-a5996689/</t>
  </si>
  <si>
    <t>Welby</t>
  </si>
  <si>
    <t>Research Funding and Policy Manager</t>
  </si>
  <si>
    <t>alona.welby@northumbria.ac.uk</t>
  </si>
  <si>
    <t>https://www.linkedin.com/in/alistair-jump-a82a10206/</t>
  </si>
  <si>
    <t>Alistair</t>
  </si>
  <si>
    <t>Jump</t>
  </si>
  <si>
    <t>Deputy Principal (Research)</t>
  </si>
  <si>
    <t>a.s.jump@stir.ac.uk</t>
  </si>
  <si>
    <t>https://www.linkedin.com/in/alistair-brown-866aa734/</t>
  </si>
  <si>
    <t>Research Award Manager</t>
  </si>
  <si>
    <t>a.d.brown1@lse.ac.uk</t>
  </si>
  <si>
    <t>ARMA-Prospect-Verified Contacts</t>
  </si>
  <si>
    <t>https://www.linkedin.com/in/alison-mavis-96943010</t>
  </si>
  <si>
    <t>Alison</t>
  </si>
  <si>
    <t>Mavis</t>
  </si>
  <si>
    <t>Business Systems Manager, Unit4 practitioner</t>
  </si>
  <si>
    <t>a.mavis@qmul.ac.uk</t>
  </si>
  <si>
    <t>+44 7956 225198</t>
  </si>
  <si>
    <t>masterlist-141uni, GN-Already Approached, GN-Clicks, Masterlist-UK, Worktribe</t>
  </si>
  <si>
    <t>https://www.linkedin.com/in/alison-hirst-34636b86</t>
  </si>
  <si>
    <t>Hirst</t>
  </si>
  <si>
    <t>alison.hirst@aru.ac.uk</t>
  </si>
  <si>
    <t>https://www.linkedin.com/in/alison-henley-jones-22601778</t>
  </si>
  <si>
    <t>Henley-Jones</t>
  </si>
  <si>
    <t>alison.jones@york.ac.uk</t>
  </si>
  <si>
    <t>https://www.linkedin.com/in/alison-elliott-89719613</t>
  </si>
  <si>
    <t>Elliott</t>
  </si>
  <si>
    <t>a.elliott@abertay.ac.uk</t>
  </si>
  <si>
    <t>Masterlist-UK, ARMA-Prospect-Verified Contacts, GN-Already Approached, masterlist-141uni, Masterlist-UAE, masterlist-all</t>
  </si>
  <si>
    <t>https://www.linkedin.com/in/alison-davis-51725868</t>
  </si>
  <si>
    <t>Davis</t>
  </si>
  <si>
    <t>Research And Enterprise Finance Officer</t>
  </si>
  <si>
    <t>a.davis@chi.ac.uk</t>
  </si>
  <si>
    <t>(+44) 01243 816138</t>
  </si>
  <si>
    <t>masterlist-ukuni, ARMA-Prospect-Verified Contacts, masterlist-141uni, masterlist-all, GN-Untouched - UK, Masterlist-UK</t>
  </si>
  <si>
    <t>https://www.linkedin.com/in/alisdair-aldous-7313a46/</t>
  </si>
  <si>
    <t>Alisdair</t>
  </si>
  <si>
    <t>Aldous</t>
  </si>
  <si>
    <t>Director Of Strategy And Knowledge Exchange</t>
  </si>
  <si>
    <t>a.aldous@arts.ac.uk</t>
  </si>
  <si>
    <t>https://www.linkedin.com/in/alinnes/</t>
  </si>
  <si>
    <t>Al</t>
  </si>
  <si>
    <t>Innes</t>
  </si>
  <si>
    <t>Research Development Lead (Climate and Environment</t>
  </si>
  <si>
    <t>al.innes@ed.ac.uk</t>
  </si>
  <si>
    <t>https://www.linkedin.com/in/alex-peden-93a913145</t>
  </si>
  <si>
    <t>Alex</t>
  </si>
  <si>
    <t>Peden</t>
  </si>
  <si>
    <t>Head of Research Cultures</t>
  </si>
  <si>
    <t>alex.peden@ed.ac.uk</t>
  </si>
  <si>
    <t>+44 7742 521567</t>
  </si>
  <si>
    <t>https://www.linkedin.com/in/alex-peacock-1578083/</t>
  </si>
  <si>
    <t>Peacock</t>
  </si>
  <si>
    <t>a.peacock@arts.ac.uk</t>
  </si>
  <si>
    <t>+44 7970 312493</t>
  </si>
  <si>
    <t>https://www.linkedin.com/in/alexandravujcich</t>
  </si>
  <si>
    <t>Alexandra</t>
  </si>
  <si>
    <t>Vujcich</t>
  </si>
  <si>
    <t>Director of Digital, Data and IT</t>
  </si>
  <si>
    <t>alex.vujcich@northampton.ac.uk</t>
  </si>
  <si>
    <t>+44 7715 314429</t>
  </si>
  <si>
    <t>+44 1604 735500</t>
  </si>
  <si>
    <t>https://www.linkedin.com/in/alessandrofaroni</t>
  </si>
  <si>
    <t>Alessandro</t>
  </si>
  <si>
    <t>Faroni</t>
  </si>
  <si>
    <t>Wellcome Trust Translational Research Manager</t>
  </si>
  <si>
    <t>alessandro.faroni@manchester.ac.uk</t>
  </si>
  <si>
    <t>https://www.linkedin.com/in/alan-johnstone-1b84262a</t>
  </si>
  <si>
    <t>Alan</t>
  </si>
  <si>
    <t>Johnstone</t>
  </si>
  <si>
    <t>alan.johnstone@abdn.ac.uk</t>
  </si>
  <si>
    <t>masterlist-ukuni, masterlist-141uni, ARMA-Prospect-Verified Contacts, GN-Untouched - UK, Masterlist-UK, masterlist-all, Worktribe</t>
  </si>
  <si>
    <t>https://www.linkedin.com/in/alan-eardley-97090243</t>
  </si>
  <si>
    <t>Eardley</t>
  </si>
  <si>
    <t>Head Of Postgraduate Research</t>
  </si>
  <si>
    <t>alan.eardley@staffs.ac.uk</t>
  </si>
  <si>
    <t>https://www.linkedin.com/in/akbandara</t>
  </si>
  <si>
    <t>Arosha</t>
  </si>
  <si>
    <t>Bandara</t>
  </si>
  <si>
    <t>Associate Dean And Director Of STEM Research</t>
  </si>
  <si>
    <t>arosha.bandara@open.ac.uk</t>
  </si>
  <si>
    <t>https://www.linkedin.com/in/ajdthomson/</t>
  </si>
  <si>
    <t>Alasdair</t>
  </si>
  <si>
    <t>Director of Infrastructure and Cloud Services</t>
  </si>
  <si>
    <t>alasdair.thomson@glasgow.ac.uk</t>
  </si>
  <si>
    <t>Director of Infrastructure &amp; Cloud Services</t>
  </si>
  <si>
    <t>https://www.linkedin.com/in/ainetryan</t>
  </si>
  <si>
    <t>Áine</t>
  </si>
  <si>
    <t>Ryan</t>
  </si>
  <si>
    <t>Head Of Research Engagement</t>
  </si>
  <si>
    <t>aine.ryan@ed.ac.uk</t>
  </si>
  <si>
    <t>https://www.linkedin.com/in/adrian-murgatroyd-a2580729</t>
  </si>
  <si>
    <t>Adrian</t>
  </si>
  <si>
    <t>Murgatroyd</t>
  </si>
  <si>
    <t>adrian.murgatroyd@york.ac.uk</t>
  </si>
  <si>
    <t>+44 7887 526879</t>
  </si>
  <si>
    <t>https://www.linkedin.com/in/adrian-jackson-2621603</t>
  </si>
  <si>
    <t>adrianj@epcc.ed.ac.uk</t>
  </si>
  <si>
    <t>masterlist-141uni, masterlist-ukuni, ARMA-Prospect-Verified Contacts, Masterlist-UK, GN-Already Approached, masterlist-all, Worktribe</t>
  </si>
  <si>
    <t>https://www.linkedin.com/in/adrian-clare-b6b381245</t>
  </si>
  <si>
    <t>Assistant Director Of Finance</t>
  </si>
  <si>
    <t>a.clare@mmu.ac.uk</t>
  </si>
  <si>
    <t>+44 7785 243190</t>
  </si>
  <si>
    <t>https://www.linkedin.com/in/adele-christie-5311234</t>
  </si>
  <si>
    <t>Adele</t>
  </si>
  <si>
    <t>Christie</t>
  </si>
  <si>
    <t>adele.christie@york.ac.uk</t>
  </si>
  <si>
    <t>+44 7909 994316</t>
  </si>
  <si>
    <t>https://www.linkedin.com/in/adam-tickell-753b25a/</t>
  </si>
  <si>
    <t>Adam</t>
  </si>
  <si>
    <t>Tickell</t>
  </si>
  <si>
    <t>Vice-Chancellor and Principal</t>
  </si>
  <si>
    <t>a.tickell@bham.ac.uk</t>
  </si>
  <si>
    <t>https://www.linkedin.com/in/adam-scott-b4a5a167</t>
  </si>
  <si>
    <t>Acting Finance Systems Team Manager</t>
  </si>
  <si>
    <t>adam.scott@ed.ac.uk</t>
  </si>
  <si>
    <t>https://www.linkedin.com/in/adam-baynes-45910026</t>
  </si>
  <si>
    <t>Baynes</t>
  </si>
  <si>
    <t>Director of Operational Finance</t>
  </si>
  <si>
    <t>apb26@le.ac.uk</t>
  </si>
  <si>
    <t>https://www.linkedin.com/in/abigail-steed-58a379100</t>
  </si>
  <si>
    <t>Abigail</t>
  </si>
  <si>
    <t>abigail.steed@ed.ac.uk</t>
  </si>
  <si>
    <t>https://linkedin.com/in/jackie-njoroge-0050ab53</t>
  </si>
  <si>
    <t>Jackie</t>
  </si>
  <si>
    <t>Njoroge</t>
  </si>
  <si>
    <t>Chief Strategy and Data Officer</t>
  </si>
  <si>
    <t>J.Njoroge1@salford.ac.uk</t>
  </si>
  <si>
    <t>Chief Strategy &amp; Data Officer</t>
  </si>
  <si>
    <t>https://linkedin.com/in/emma-heathcote-msc-acma-cgma-00b76216</t>
  </si>
  <si>
    <t>Heathcote</t>
  </si>
  <si>
    <t>e.l.heathcote@salford.ac.uk</t>
  </si>
  <si>
    <t>Georgina</t>
  </si>
  <si>
    <t>Andrews</t>
  </si>
  <si>
    <t>g.andrews@bathspa.ac.uk</t>
  </si>
  <si>
    <t>Toleman</t>
  </si>
  <si>
    <t>i.toleman@bathspa.ac.uk</t>
  </si>
  <si>
    <t>Nikki</t>
  </si>
  <si>
    <t>Golledge</t>
  </si>
  <si>
    <t>Head of Finance Services</t>
  </si>
  <si>
    <t>n.golledge@bathspa.ac.uk</t>
  </si>
  <si>
    <t>Erich</t>
  </si>
  <si>
    <t>Baker</t>
  </si>
  <si>
    <t>Belmont University</t>
  </si>
  <si>
    <t>Vice Provost For Research</t>
  </si>
  <si>
    <t>erich.baker@belmont.edu</t>
  </si>
  <si>
    <t>Vice Provost for Research (US PVC-Research equivalent)</t>
  </si>
  <si>
    <t>belmont university</t>
  </si>
  <si>
    <t>L Allen</t>
  </si>
  <si>
    <t>CFO &amp; EVP For Financial Excellence</t>
  </si>
  <si>
    <t>harry.allen@belmont.edu</t>
  </si>
  <si>
    <t>Millicent</t>
  </si>
  <si>
    <t>Marshall</t>
  </si>
  <si>
    <t>millicent.marshall@belmont.edu</t>
  </si>
  <si>
    <t>Ron</t>
  </si>
  <si>
    <t>Romano</t>
  </si>
  <si>
    <t>Associate Vice President &amp; Deputy CIO</t>
  </si>
  <si>
    <t>ron.romano@belmont.edu</t>
  </si>
  <si>
    <t>Ikenberry</t>
  </si>
  <si>
    <t>roy.ikenberry@belmont.edu</t>
  </si>
  <si>
    <t>Ingram</t>
  </si>
  <si>
    <t>VP And Chief Information Officer</t>
  </si>
  <si>
    <t>william.ingram@belmont.edu</t>
  </si>
  <si>
    <t>Anandkumar</t>
  </si>
  <si>
    <t>Joshi</t>
  </si>
  <si>
    <t>Finance System MI Manager</t>
  </si>
  <si>
    <t>anandkumar.joshi@bcu.ac.uk</t>
  </si>
  <si>
    <t>Bertha</t>
  </si>
  <si>
    <t>Yuen Man Low</t>
  </si>
  <si>
    <t>Head Of Digital Innovation</t>
  </si>
  <si>
    <t>bertha.low@bcu.ac.uk</t>
  </si>
  <si>
    <t>Mavritsaki</t>
  </si>
  <si>
    <t>eirini.mavritsaki@bcu.ac.uk</t>
  </si>
  <si>
    <t>Goldingay</t>
  </si>
  <si>
    <t>Finance Business Partnering Director</t>
  </si>
  <si>
    <t>ian.goldingay@bcu.ac.uk</t>
  </si>
  <si>
    <t>Harding</t>
  </si>
  <si>
    <t>Director Of Research &amp; Innovation</t>
  </si>
  <si>
    <t>jenny.harding@bcu.ac.uk</t>
  </si>
  <si>
    <t>Loukia</t>
  </si>
  <si>
    <t>Tsaprouni</t>
  </si>
  <si>
    <t>loukia.tsaprouni@bcu.ac.uk</t>
  </si>
  <si>
    <t>Director Of Research Centre</t>
  </si>
  <si>
    <t>matthew.oleary@bcu.ac.uk</t>
  </si>
  <si>
    <t>Samitri</t>
  </si>
  <si>
    <t>PA To Finance Director</t>
  </si>
  <si>
    <t>samitri.kumar@bcu.ac.uk</t>
  </si>
  <si>
    <t>Hollebon</t>
  </si>
  <si>
    <t>Deputy Research Manager</t>
  </si>
  <si>
    <t>S.Hollebon@bsms.ac.uk</t>
  </si>
  <si>
    <t>Shirodkar (Staff)</t>
  </si>
  <si>
    <t>lucy.shirodkar@brunel.ac.uk</t>
  </si>
  <si>
    <t>Vic</t>
  </si>
  <si>
    <t>Gill</t>
  </si>
  <si>
    <t>Systems Manager - Research</t>
  </si>
  <si>
    <t>vic.gill@brunel.ac.uk</t>
  </si>
  <si>
    <t>Brennan</t>
  </si>
  <si>
    <t>Dublin City University</t>
  </si>
  <si>
    <t>Director of Research Support</t>
  </si>
  <si>
    <t>fiona.brennan@dcu.ie</t>
  </si>
  <si>
    <t>dublin city university</t>
  </si>
  <si>
    <t>Doyle</t>
  </si>
  <si>
    <t>Vice President for Research and Innovation</t>
  </si>
  <si>
    <t>john.doyle@dcu.ie</t>
  </si>
  <si>
    <t>Judge</t>
  </si>
  <si>
    <t>Head of Research Development and Support</t>
  </si>
  <si>
    <t>john.judge@dcu.ie</t>
  </si>
  <si>
    <t>Kilcoyne</t>
  </si>
  <si>
    <t>john.kilcoyne@dcu.ie</t>
  </si>
  <si>
    <t>Justin</t>
  </si>
  <si>
    <t>Director of Digital Technology Solutions</t>
  </si>
  <si>
    <t>justin.doyle@dcu.ie</t>
  </si>
  <si>
    <t>Orla</t>
  </si>
  <si>
    <t>Cahill</t>
  </si>
  <si>
    <t>Research Accounting &amp; Reporting Manager / Financia</t>
  </si>
  <si>
    <t>orla.m.cahill@dcu.ie</t>
  </si>
  <si>
    <t>Estermann</t>
  </si>
  <si>
    <t>European University Association (EUA)</t>
  </si>
  <si>
    <t>Director, Governance, Funding and Public Policy De</t>
  </si>
  <si>
    <t>thomas.estermann@eua.eu</t>
  </si>
  <si>
    <t>european university association</t>
  </si>
  <si>
    <t>Pamela</t>
  </si>
  <si>
    <t>Gayheart</t>
  </si>
  <si>
    <t>Fairborn City Schools</t>
  </si>
  <si>
    <t>Director Public Relations/Grants</t>
  </si>
  <si>
    <t>agayheart@fairborn.k12.oh.us</t>
  </si>
  <si>
    <t>fairborn city schools</t>
  </si>
  <si>
    <t>Whittaker</t>
  </si>
  <si>
    <t>Jackson State University</t>
  </si>
  <si>
    <t>VP Research / Assoc Provost</t>
  </si>
  <si>
    <t>joseph.a.whittaker@jsums.edu</t>
  </si>
  <si>
    <t>jackson state university</t>
  </si>
  <si>
    <t>Ala</t>
  </si>
  <si>
    <t>AbuLail</t>
  </si>
  <si>
    <t>Director of research Execllence</t>
  </si>
  <si>
    <t>ala.abulail@ku.ac.ae</t>
  </si>
  <si>
    <t>Payments</t>
  </si>
  <si>
    <t>payments@ljmu.ac.uk</t>
  </si>
  <si>
    <t>Group Director of IT</t>
  </si>
  <si>
    <t>stuart.johnston@lsbu.ac.uk</t>
  </si>
  <si>
    <t>Byron</t>
  </si>
  <si>
    <t>Hoo</t>
  </si>
  <si>
    <t>b.hoo@mdx.ac.uk</t>
  </si>
  <si>
    <t>Kruger</t>
  </si>
  <si>
    <t>Director of Digital Products and Projects</t>
  </si>
  <si>
    <t>j.kruger@mdx.ac.uk</t>
  </si>
  <si>
    <t>Sebastian</t>
  </si>
  <si>
    <t>Crane</t>
  </si>
  <si>
    <t>s.crane@mdx.ac.uk</t>
  </si>
  <si>
    <t>Shân</t>
  </si>
  <si>
    <t>Wareing</t>
  </si>
  <si>
    <t>s.wareing@mdx.ac.uk</t>
  </si>
  <si>
    <t>Syrett</t>
  </si>
  <si>
    <t>Deputy Dean Research and Knowledge Exchange, Facul</t>
  </si>
  <si>
    <t>s.syrett@mdx.ac.uk</t>
  </si>
  <si>
    <t>Sana</t>
  </si>
  <si>
    <t>Ahmad</t>
  </si>
  <si>
    <t>Mohamed bin Zayed University of Artificial Intelligence (MBZUAI)</t>
  </si>
  <si>
    <t>Head of Grants Management</t>
  </si>
  <si>
    <t>sana.ahmad@mbzuai.ac.ae</t>
  </si>
  <si>
    <t>mohamed bin zayed university of artificial intelligence</t>
  </si>
  <si>
    <t>Adeline</t>
  </si>
  <si>
    <t>Gonzales</t>
  </si>
  <si>
    <t>Oakland University</t>
  </si>
  <si>
    <t>Senior Grants &amp; Contracts Officer</t>
  </si>
  <si>
    <t>gonzales@oakland.edu</t>
  </si>
  <si>
    <t>oakland university</t>
  </si>
  <si>
    <t>Andrea</t>
  </si>
  <si>
    <t>Buford</t>
  </si>
  <si>
    <t>Executive Director of Sponsored Programs</t>
  </si>
  <si>
    <t>abuford@oakland.edu</t>
  </si>
  <si>
    <t>Sponsored Programs (US research office)</t>
  </si>
  <si>
    <t>Bhavani</t>
  </si>
  <si>
    <t>Koneru</t>
  </si>
  <si>
    <t>bkoneru@oakland.edu</t>
  </si>
  <si>
    <t>Caleb</t>
  </si>
  <si>
    <t>Grants &amp; Contracts Officer (Post-Award)</t>
  </si>
  <si>
    <t>mccaldwell@oakland.edu</t>
  </si>
  <si>
    <t>Aloi</t>
  </si>
  <si>
    <t>Director of Research, School of Engineering and Co</t>
  </si>
  <si>
    <t>aloi@oakland.edu</t>
  </si>
  <si>
    <t>Stone</t>
  </si>
  <si>
    <t>Vice President for Research</t>
  </si>
  <si>
    <t>dstone@oakland.edu</t>
  </si>
  <si>
    <t>Bolton</t>
  </si>
  <si>
    <t>Senior Director of IT Security and Chief Informati</t>
  </si>
  <si>
    <t>bolton@oakland.edu</t>
  </si>
  <si>
    <t>Domenico</t>
  </si>
  <si>
    <t>Luongo</t>
  </si>
  <si>
    <t>Director, Research Compliance and Integrity</t>
  </si>
  <si>
    <t>luongo@oakland.edu</t>
  </si>
  <si>
    <t>Erin</t>
  </si>
  <si>
    <t>Klaus-Morse</t>
  </si>
  <si>
    <t>Grants &amp; Contracts Officer (Proposal Compilation /</t>
  </si>
  <si>
    <t>eklausmorse@oakland.edu</t>
  </si>
  <si>
    <t>Varghese</t>
  </si>
  <si>
    <t>Director, Enterprise Systems (Ellucian Banner ERP)</t>
  </si>
  <si>
    <t>georgevarghese@oakland.edu</t>
  </si>
  <si>
    <t>Enterprise Systems / ERP</t>
  </si>
  <si>
    <t>Hencsie</t>
  </si>
  <si>
    <t>hencsie@oakland.edu</t>
  </si>
  <si>
    <t>Beck</t>
  </si>
  <si>
    <t>Grants &amp; Contracts Assistant</t>
  </si>
  <si>
    <t>beck4@oakland.edu</t>
  </si>
  <si>
    <t>Kranak</t>
  </si>
  <si>
    <t>Associate Professor | Director of Research</t>
  </si>
  <si>
    <t>kranak@oakland.edu</t>
  </si>
  <si>
    <t>Spires</t>
  </si>
  <si>
    <t>Senior Research Development Officer</t>
  </si>
  <si>
    <t>mspires@oakland.edu</t>
  </si>
  <si>
    <t>Miranda</t>
  </si>
  <si>
    <t>Campbell</t>
  </si>
  <si>
    <t>mirandacampbell@oakland.edu</t>
  </si>
  <si>
    <t>Fontaine</t>
  </si>
  <si>
    <t>Community Engaged Research Director</t>
  </si>
  <si>
    <t>apfontaine@oakland.edu</t>
  </si>
  <si>
    <t>Shamon</t>
  </si>
  <si>
    <t>Murdock</t>
  </si>
  <si>
    <t>Business Manager &amp; Grant Officer, Research Office</t>
  </si>
  <si>
    <t>smurdock@oakland.edu</t>
  </si>
  <si>
    <t>Ted</t>
  </si>
  <si>
    <t>Mattes</t>
  </si>
  <si>
    <t>Research Development and Technology Commercializat</t>
  </si>
  <si>
    <t>tamattes@oakland.edu</t>
  </si>
  <si>
    <t>Perorazio</t>
  </si>
  <si>
    <t>Grants &amp; Contracts Officer (Pre-Award)</t>
  </si>
  <si>
    <t>perorazio@oakland.edu</t>
  </si>
  <si>
    <t>Hunt</t>
  </si>
  <si>
    <t>shunt@qmu.ac.uk</t>
  </si>
  <si>
    <t>Aveen</t>
  </si>
  <si>
    <t>Lavery</t>
  </si>
  <si>
    <t>a.lavery@qub.ac.uk</t>
  </si>
  <si>
    <t>GN-Untouched - UK, masterlist-141uni, masterlist-all, Masterlist-UAE</t>
  </si>
  <si>
    <t>matthew.graham@qub.ac.uk</t>
  </si>
  <si>
    <t>Rory</t>
  </si>
  <si>
    <t>Jordan</t>
  </si>
  <si>
    <t>r.jordan@qub.ac.uk</t>
  </si>
  <si>
    <t>Vaughan</t>
  </si>
  <si>
    <t>Purnell</t>
  </si>
  <si>
    <t>Head of Research Computing</t>
  </si>
  <si>
    <t>v.purnell@qub.ac.uk</t>
  </si>
  <si>
    <t>Ying</t>
  </si>
  <si>
    <t>Kay</t>
  </si>
  <si>
    <t>Executive Director of Finance</t>
  </si>
  <si>
    <t>Ying.Kay@royalholloway.ac.uk</t>
  </si>
  <si>
    <t>Francesca</t>
  </si>
  <si>
    <t>Pieropan</t>
  </si>
  <si>
    <t>Head of Research Office (Interim)</t>
  </si>
  <si>
    <t>francesca.pieropan@solent.ac.uk</t>
  </si>
  <si>
    <t>Micah</t>
  </si>
  <si>
    <t>Gates</t>
  </si>
  <si>
    <t>Head of Digital Services</t>
  </si>
  <si>
    <t>micah.gates@solent.ac.uk</t>
  </si>
  <si>
    <t>Agnes</t>
  </si>
  <si>
    <t>Nika</t>
  </si>
  <si>
    <t>Director, Research Services At Stanford Cancer Ins</t>
  </si>
  <si>
    <t>agnesn@stanford.edu</t>
  </si>
  <si>
    <t>Aimee-Noelle</t>
  </si>
  <si>
    <t>Swanson</t>
  </si>
  <si>
    <t>Director Of Research Development, Integrity, And S</t>
  </si>
  <si>
    <t>swansona@stanford.edu</t>
  </si>
  <si>
    <t>Holder</t>
  </si>
  <si>
    <t>Senior Research Finance Manager</t>
  </si>
  <si>
    <t>aholder1@stanford.edu</t>
  </si>
  <si>
    <t>Peng</t>
  </si>
  <si>
    <t>Associate Director, Clinical Research Administrati</t>
  </si>
  <si>
    <t>ajpeng@stanford.edu</t>
  </si>
  <si>
    <t>Research Administrator (similar)</t>
  </si>
  <si>
    <t>Amber</t>
  </si>
  <si>
    <t>R Moore</t>
  </si>
  <si>
    <t>Associate Director Of Research Development And Bel</t>
  </si>
  <si>
    <t>armoore@stanford.edu</t>
  </si>
  <si>
    <t>Rodriguez</t>
  </si>
  <si>
    <t>Finance And Grant Management Specialist</t>
  </si>
  <si>
    <t>amberr1@stanford.edu</t>
  </si>
  <si>
    <t>Sticha</t>
  </si>
  <si>
    <t>asticha@stanford.edu</t>
  </si>
  <si>
    <t>Mucha Cra</t>
  </si>
  <si>
    <t>Division Finance Manager - Division For Research A</t>
  </si>
  <si>
    <t>amucha@stanford.edu</t>
  </si>
  <si>
    <t>Chief Information Officer, School Of Humanities An</t>
  </si>
  <si>
    <t>lam44@stanford.edu</t>
  </si>
  <si>
    <t>Schroeder</t>
  </si>
  <si>
    <t>aschroeder@stanford.edu</t>
  </si>
  <si>
    <t>R. Johnson</t>
  </si>
  <si>
    <t>Associate Vice Provost, Research Compliance</t>
  </si>
  <si>
    <t>ann.johnson@stanford.edu</t>
  </si>
  <si>
    <t>Armand</t>
  </si>
  <si>
    <t>Capote</t>
  </si>
  <si>
    <t>Sr. IT Director</t>
  </si>
  <si>
    <t>acapote@stanford.edu</t>
  </si>
  <si>
    <t>Ashley</t>
  </si>
  <si>
    <t>Associate Director, Research Projects At Center Fo</t>
  </si>
  <si>
    <t>ashley.robinson@stanford.edu</t>
  </si>
  <si>
    <t>Babette</t>
  </si>
  <si>
    <t>Heyer</t>
  </si>
  <si>
    <t>Executive Director, Research Strategy Development</t>
  </si>
  <si>
    <t>bheyer@stanford.edu</t>
  </si>
  <si>
    <t>Blake</t>
  </si>
  <si>
    <t>Grenier</t>
  </si>
  <si>
    <t>bgrenier@stanford.edu</t>
  </si>
  <si>
    <t>Brandy</t>
  </si>
  <si>
    <t>Kahlig</t>
  </si>
  <si>
    <t>Deputy Chief Information Officer</t>
  </si>
  <si>
    <t>brandy.kahlig@stanford.edu</t>
  </si>
  <si>
    <t>Brian</t>
  </si>
  <si>
    <t>Favat</t>
  </si>
  <si>
    <t>Chief Financial Officer &amp; Executive Associate Athl</t>
  </si>
  <si>
    <t>bfavat@stanford.edu</t>
  </si>
  <si>
    <t>Bridget</t>
  </si>
  <si>
    <t>Algee-Hewitt</t>
  </si>
  <si>
    <t>Senior Director Of Research, Ccsre Research Instit</t>
  </si>
  <si>
    <t>bridgeta@stanford.edu</t>
  </si>
  <si>
    <t>Cassandra</t>
  </si>
  <si>
    <t>Garcia</t>
  </si>
  <si>
    <t>Research Administrator 2/Pre-award Grant Specialis</t>
  </si>
  <si>
    <t>cgarcia7@stanford.edu</t>
  </si>
  <si>
    <t>Charlene</t>
  </si>
  <si>
    <t>Hu</t>
  </si>
  <si>
    <t>Director Of Finance &amp; Accounting</t>
  </si>
  <si>
    <t>charlene.hu@stanford.edu</t>
  </si>
  <si>
    <t>Christelle</t>
  </si>
  <si>
    <t>Lorenzana</t>
  </si>
  <si>
    <t>Associate Director, Research Administration</t>
  </si>
  <si>
    <t>clorenzana@stanford.edu</t>
  </si>
  <si>
    <t>Christopher</t>
  </si>
  <si>
    <t>Guest</t>
  </si>
  <si>
    <t>Manager, SUI Business Systems</t>
  </si>
  <si>
    <t>chris.guest@stanford.edu</t>
  </si>
  <si>
    <t>Cindy</t>
  </si>
  <si>
    <t>Kiel</t>
  </si>
  <si>
    <t>Associate Vice Provost For Research Policy And Int</t>
  </si>
  <si>
    <t>cindkiel@stanford.edu</t>
  </si>
  <si>
    <t>Colleen</t>
  </si>
  <si>
    <t>Cuddy Ma</t>
  </si>
  <si>
    <t>Director, Research And Academic Collaboration</t>
  </si>
  <si>
    <t>ccuddy@stanford.edu</t>
  </si>
  <si>
    <t>Kapfer</t>
  </si>
  <si>
    <t>Senior Director, Research Data Science</t>
  </si>
  <si>
    <t>ckapfer@stanford.edu</t>
  </si>
  <si>
    <t>Curt</t>
  </si>
  <si>
    <t>Langlotz</t>
  </si>
  <si>
    <t>Senior Associate Vice Provost For Research</t>
  </si>
  <si>
    <t>langlotz@stanford.edu</t>
  </si>
  <si>
    <t>Larcker</t>
  </si>
  <si>
    <t>Director Of The Corporate Governance Research Init</t>
  </si>
  <si>
    <t>dlarcker@stanford.edu</t>
  </si>
  <si>
    <t>Brej</t>
  </si>
  <si>
    <t>dbrej@stanford.edu</t>
  </si>
  <si>
    <t>Debbie</t>
  </si>
  <si>
    <t>Leong-Childs</t>
  </si>
  <si>
    <t>Director, Clinical Research Administration</t>
  </si>
  <si>
    <t>debbielc@stanford.edu</t>
  </si>
  <si>
    <t>Research Administration leadership</t>
  </si>
  <si>
    <t>Deepa</t>
  </si>
  <si>
    <t>Hinduja</t>
  </si>
  <si>
    <t>dhinduja@stanford.edu</t>
  </si>
  <si>
    <t>Wade</t>
  </si>
  <si>
    <t>cisneroz@stanford.edu</t>
  </si>
  <si>
    <t>Dora</t>
  </si>
  <si>
    <t>Director, Sponsored Research Financial Systems</t>
  </si>
  <si>
    <t>dorab@stanford.edu</t>
  </si>
  <si>
    <t>Bernabe</t>
  </si>
  <si>
    <t>Associate Director Research Programs</t>
  </si>
  <si>
    <t>eileenbe@stanford.edu</t>
  </si>
  <si>
    <t>Eneva</t>
  </si>
  <si>
    <t>eneva@stanford.edu</t>
  </si>
  <si>
    <t>Seckel</t>
  </si>
  <si>
    <t>Director Of Strategic Research Development</t>
  </si>
  <si>
    <t>eseckel@stanford.edu</t>
  </si>
  <si>
    <t>Redington Modak</t>
  </si>
  <si>
    <t>Associate Director Of Research Administration</t>
  </si>
  <si>
    <t>emodak@stanford.edu</t>
  </si>
  <si>
    <t>Eggerman Romer</t>
  </si>
  <si>
    <t>eggerman@stanford.edu</t>
  </si>
  <si>
    <t>G.</t>
  </si>
  <si>
    <t>Russell Brewer</t>
  </si>
  <si>
    <t>Associate Vice President of Research Administratio</t>
  </si>
  <si>
    <t>grbrewer@stanford.edu</t>
  </si>
  <si>
    <t>Ganesh</t>
  </si>
  <si>
    <t>Karkala</t>
  </si>
  <si>
    <t>Chief Technology Officer &amp; Associate VP for Enterp</t>
  </si>
  <si>
    <t>gkarkala@stanford.edu</t>
  </si>
  <si>
    <t>Geweniger</t>
  </si>
  <si>
    <t>gavin5@stanford.edu</t>
  </si>
  <si>
    <t>Gina</t>
  </si>
  <si>
    <t>M Freeman</t>
  </si>
  <si>
    <t>Director Of Finance, Stanford Continuing Studies &amp;</t>
  </si>
  <si>
    <t>gfreeman@stanford.edu</t>
  </si>
  <si>
    <t>Hayden</t>
  </si>
  <si>
    <t>Crocker</t>
  </si>
  <si>
    <t>hcrocker@stanford.edu</t>
  </si>
  <si>
    <t>Kuo</t>
  </si>
  <si>
    <t>Senior Contracts And Grants Manager</t>
  </si>
  <si>
    <t>henrykuo@stanford.edu</t>
  </si>
  <si>
    <t>Holly</t>
  </si>
  <si>
    <t>Osborne</t>
  </si>
  <si>
    <t>Director Research Administration Training, Develop</t>
  </si>
  <si>
    <t>hosborne@stanford.edu</t>
  </si>
  <si>
    <t>Hope</t>
  </si>
  <si>
    <t>L J</t>
  </si>
  <si>
    <t>Assistant CIO &amp; Director Of Support Services - Res</t>
  </si>
  <si>
    <t>hopej@stanford.edu</t>
  </si>
  <si>
    <t>Howard</t>
  </si>
  <si>
    <t>Leung</t>
  </si>
  <si>
    <t>Senior Director Of Finance - Academic Projects</t>
  </si>
  <si>
    <t>hkleung@stanford.edu</t>
  </si>
  <si>
    <t>Hyungchai</t>
  </si>
  <si>
    <t>Park</t>
  </si>
  <si>
    <t>hpark@alumni.stanford.edu</t>
  </si>
  <si>
    <t>Ikenna</t>
  </si>
  <si>
    <t>Anyaso</t>
  </si>
  <si>
    <t>ikennaanyaso@stanford.edu</t>
  </si>
  <si>
    <t>Davila</t>
  </si>
  <si>
    <t>idavila@stanford.edu</t>
  </si>
  <si>
    <t>Isabel</t>
  </si>
  <si>
    <t>Alvarez-Valdez</t>
  </si>
  <si>
    <t>Chief Financial Officer, The Hoover Institution</t>
  </si>
  <si>
    <t>ialvarez-valdez@stanford.edu</t>
  </si>
  <si>
    <t>Zeng</t>
  </si>
  <si>
    <t>Director Of IT Applications</t>
  </si>
  <si>
    <t>jack.zeng@stanford.edu</t>
  </si>
  <si>
    <t>Shen</t>
  </si>
  <si>
    <t>IT Director</t>
  </si>
  <si>
    <t>jshen@stanford.edu</t>
  </si>
  <si>
    <t>Lutton</t>
  </si>
  <si>
    <t>Executive Director, Financial Systems &amp; Reporting</t>
  </si>
  <si>
    <t>jlutton@stanford.edu</t>
  </si>
  <si>
    <t>Chief Financial Officer, Stanford Alumni Associati</t>
  </si>
  <si>
    <t>janethall@stanford.edu</t>
  </si>
  <si>
    <t>Helmers</t>
  </si>
  <si>
    <t>jason.helmers@stanford.edu</t>
  </si>
  <si>
    <t>O Watson</t>
  </si>
  <si>
    <t>jwatson@law.stanford.edu</t>
  </si>
  <si>
    <t>Jay</t>
  </si>
  <si>
    <t>Tsuruoka</t>
  </si>
  <si>
    <t>tsuruoka@stanford.edu</t>
  </si>
  <si>
    <t>Jessa</t>
  </si>
  <si>
    <t>Albertson</t>
  </si>
  <si>
    <t>Senior Director, Research Security</t>
  </si>
  <si>
    <t>jalbertson@stanford.edu</t>
  </si>
  <si>
    <t>CFO - School Of Humanities &amp; Sciences</t>
  </si>
  <si>
    <t>vanhenry@stanford.edu</t>
  </si>
  <si>
    <t>Jodi</t>
  </si>
  <si>
    <t>Prochaska</t>
  </si>
  <si>
    <t>Senior Associate Vice Provost Of Clinical Research</t>
  </si>
  <si>
    <t>jodi.prochaska@stanford.edu</t>
  </si>
  <si>
    <t>Joel</t>
  </si>
  <si>
    <t>Schaefer</t>
  </si>
  <si>
    <t>jschaefe@stanford.edu</t>
  </si>
  <si>
    <t>Freshwaters</t>
  </si>
  <si>
    <t>Chief Information Officer At The Stanford Doerr Sc</t>
  </si>
  <si>
    <t>johnfreshwaters@stanford.edu</t>
  </si>
  <si>
    <t>Quinones</t>
  </si>
  <si>
    <t>Research Finance Ops Manager - Department Of Pedia</t>
  </si>
  <si>
    <t>jmquin11@stanford.edu</t>
  </si>
  <si>
    <t>Murphy</t>
  </si>
  <si>
    <t>Assistant Director, Office Of Sponsored Research</t>
  </si>
  <si>
    <t>joshua.murphy@stanford.edu</t>
  </si>
  <si>
    <t>Zhao</t>
  </si>
  <si>
    <t>karenzhao@stanford.edu</t>
  </si>
  <si>
    <t>Pappas-Kassaras</t>
  </si>
  <si>
    <t>Chief Information Officer - External Relations And</t>
  </si>
  <si>
    <t>kpappask@stanford.edu</t>
  </si>
  <si>
    <t>Kathie</t>
  </si>
  <si>
    <t>Kern</t>
  </si>
  <si>
    <t>Senior Director Of Research Administration And Aca</t>
  </si>
  <si>
    <t>kakern@stanford.edu</t>
  </si>
  <si>
    <t>Kathryn</t>
  </si>
  <si>
    <t>J Nobrega Cih</t>
  </si>
  <si>
    <t>Director, Research Safety</t>
  </si>
  <si>
    <t>knobrega@stanford.edu</t>
  </si>
  <si>
    <t>Baeten</t>
  </si>
  <si>
    <t>Senior Director of Research Development</t>
  </si>
  <si>
    <t>kimbaeten@stanford.edu</t>
  </si>
  <si>
    <t>Kira</t>
  </si>
  <si>
    <t>Crage</t>
  </si>
  <si>
    <t>Pre-Award Research Administrator</t>
  </si>
  <si>
    <t>kcrage@stanford.edu</t>
  </si>
  <si>
    <t>Kristen</t>
  </si>
  <si>
    <t>Blair</t>
  </si>
  <si>
    <t>Director Of Research, Digital Learning Initiative</t>
  </si>
  <si>
    <t>kpilner@stanford.edu</t>
  </si>
  <si>
    <t>Kurt</t>
  </si>
  <si>
    <t>Howerton</t>
  </si>
  <si>
    <t>Director Of Information Technology, School Of Engi</t>
  </si>
  <si>
    <t>howertko@stanford.edu</t>
  </si>
  <si>
    <t>Kylie</t>
  </si>
  <si>
    <t>Finance &amp; Grants Management Specialist</t>
  </si>
  <si>
    <t>kyliek@stanford.edu</t>
  </si>
  <si>
    <t>Laurel</t>
  </si>
  <si>
    <t>Finster</t>
  </si>
  <si>
    <t>Director Of Research And External Partnerships</t>
  </si>
  <si>
    <t>lfinster@stanford.edu</t>
  </si>
  <si>
    <t>Leighann</t>
  </si>
  <si>
    <t>Rawls</t>
  </si>
  <si>
    <t>Pre-award Research Administrator</t>
  </si>
  <si>
    <t>lrawls@stanford.edu</t>
  </si>
  <si>
    <t>Lexi</t>
  </si>
  <si>
    <t>Amundsen</t>
  </si>
  <si>
    <t>Associate Division Director Of Finance And Adminis</t>
  </si>
  <si>
    <t>lamundsen@stanford.edu</t>
  </si>
  <si>
    <t>Coleman</t>
  </si>
  <si>
    <t>Associate Vice Provost, Research Policy &amp; Integrit</t>
  </si>
  <si>
    <t>linda.coleman@stanford.edu</t>
  </si>
  <si>
    <t>Finance Manager/Research Administrator 3</t>
  </si>
  <si>
    <t>lindaho@stanford.edu</t>
  </si>
  <si>
    <t>Lisa</t>
  </si>
  <si>
    <t>Cahners</t>
  </si>
  <si>
    <t>cahners@stanford.edu</t>
  </si>
  <si>
    <t>Lucrecia</t>
  </si>
  <si>
    <t>Kim-Boswell</t>
  </si>
  <si>
    <t>lkimbosw@stanford.edu</t>
  </si>
  <si>
    <t>Ma</t>
  </si>
  <si>
    <t>Agnes Ith</t>
  </si>
  <si>
    <t>Associate Director Of Research, Orthopaedic Surger</t>
  </si>
  <si>
    <t>mith@stanford.edu</t>
  </si>
  <si>
    <t>Madison</t>
  </si>
  <si>
    <t>Priest</t>
  </si>
  <si>
    <t>Assistant Director Of Research Development</t>
  </si>
  <si>
    <t>madisonpriest@stanford.edu</t>
  </si>
  <si>
    <t>Manjit</t>
  </si>
  <si>
    <t>Associate Director, Research Compliance Office</t>
  </si>
  <si>
    <t>manjitgill@stanford.edu</t>
  </si>
  <si>
    <t>Wei</t>
  </si>
  <si>
    <t>margaret.wei@stanford.edu</t>
  </si>
  <si>
    <t>Mariko</t>
  </si>
  <si>
    <t>J</t>
  </si>
  <si>
    <t>Director Of Research Finance, Post-Award</t>
  </si>
  <si>
    <t>marikoj@stanford.edu</t>
  </si>
  <si>
    <t>Marissa</t>
  </si>
  <si>
    <t>Gonzalez</t>
  </si>
  <si>
    <t>mgonzal4@stanford.edu</t>
  </si>
  <si>
    <t>Marjorie</t>
  </si>
  <si>
    <t>Powell</t>
  </si>
  <si>
    <t>Research Administrator 3 - Pre-Award</t>
  </si>
  <si>
    <t>mpowell3@stanford.edu</t>
  </si>
  <si>
    <t>Biagini</t>
  </si>
  <si>
    <t>Executive Director Of Finance, Stanford Graduate S</t>
  </si>
  <si>
    <t>mbiagini@stanford.edu</t>
  </si>
  <si>
    <t>Director Of Technology / CIO</t>
  </si>
  <si>
    <t>mfox@stanford.edu</t>
  </si>
  <si>
    <t>Noe</t>
  </si>
  <si>
    <t>noe@stanford.edu</t>
  </si>
  <si>
    <t>Lin</t>
  </si>
  <si>
    <t>Assistant Director Of Research Administration &amp; Co</t>
  </si>
  <si>
    <t>michellelin@stanford.edu</t>
  </si>
  <si>
    <t>Michiko</t>
  </si>
  <si>
    <t>Pane</t>
  </si>
  <si>
    <t>Senior Director, Office of Sponsored Research Pre-</t>
  </si>
  <si>
    <t>michiko@stanford.edu</t>
  </si>
  <si>
    <t>Munira</t>
  </si>
  <si>
    <t>Tarmohamed Bhatia</t>
  </si>
  <si>
    <t>Associate Director Of Research</t>
  </si>
  <si>
    <t>munirat@stanford.edu</t>
  </si>
  <si>
    <t>Nan</t>
  </si>
  <si>
    <t>McKenna</t>
  </si>
  <si>
    <t>Director: Research Computing Services</t>
  </si>
  <si>
    <t>nan.mckenna@stanford.edu</t>
  </si>
  <si>
    <t>Naseem</t>
  </si>
  <si>
    <t>Salehi</t>
  </si>
  <si>
    <t>salehi@stanford.edu</t>
  </si>
  <si>
    <t>Nicole</t>
  </si>
  <si>
    <t>Hancock</t>
  </si>
  <si>
    <t>nhancock@stanford.edu</t>
  </si>
  <si>
    <t>Nicolo</t>
  </si>
  <si>
    <t>Mendoza</t>
  </si>
  <si>
    <t>Deputy Director (Research Management Group)</t>
  </si>
  <si>
    <t>nicolo.mendoza@stanford.edu</t>
  </si>
  <si>
    <t>Paarth</t>
  </si>
  <si>
    <t>Shukla</t>
  </si>
  <si>
    <t>Associate Director Of IT</t>
  </si>
  <si>
    <t>pshukla@stanford.edu</t>
  </si>
  <si>
    <t>Pasang</t>
  </si>
  <si>
    <t>Sherpa</t>
  </si>
  <si>
    <t>Grants &amp; Contracts Finance Manager</t>
  </si>
  <si>
    <t>psherpa@stanford.edu</t>
  </si>
  <si>
    <t>Rodriguez Espinosa M P H</t>
  </si>
  <si>
    <t>Associate Director Of Research, Office Of Communit</t>
  </si>
  <si>
    <t>prespinosa@stanford.edu</t>
  </si>
  <si>
    <t>Patrick</t>
  </si>
  <si>
    <t>Kinnier</t>
  </si>
  <si>
    <t>Manager, Business Systems - Payroll</t>
  </si>
  <si>
    <t>pkinnier@stanford.edu</t>
  </si>
  <si>
    <t>Patty</t>
  </si>
  <si>
    <t>Kong</t>
  </si>
  <si>
    <t>Associate Director Of Finance, Office Of The Vice</t>
  </si>
  <si>
    <t>pkong@stanford.edu</t>
  </si>
  <si>
    <t>Richardson</t>
  </si>
  <si>
    <t>Senior Finance &amp; Grants Manager</t>
  </si>
  <si>
    <t>paul.richardson@stanford.edu</t>
  </si>
  <si>
    <t>Hoenig</t>
  </si>
  <si>
    <t>Exec Director &amp; CFO, Residential &amp; Dining Enterpri</t>
  </si>
  <si>
    <t>phoenig@stanford.edu</t>
  </si>
  <si>
    <t>Pornprang</t>
  </si>
  <si>
    <t>Plangsrisakul</t>
  </si>
  <si>
    <t>Sr. Pre-Award &amp; Research Finance Manager</t>
  </si>
  <si>
    <t>pplangs@stanford.edu</t>
  </si>
  <si>
    <t>Wiechmann</t>
  </si>
  <si>
    <t>rickmw@stanford.edu</t>
  </si>
  <si>
    <t>Prakash</t>
  </si>
  <si>
    <t>CTO &amp; Managing Director, Product And Finance - Sta</t>
  </si>
  <si>
    <t>robert.prakash@stanford.edu</t>
  </si>
  <si>
    <t>Krow-Lucal</t>
  </si>
  <si>
    <t>Associate Director Of Finance For Academic Project</t>
  </si>
  <si>
    <t>samkrow@stanford.edu</t>
  </si>
  <si>
    <t>Bible</t>
  </si>
  <si>
    <t>Associate Vice Provost For Research</t>
  </si>
  <si>
    <t>sbible@stanford.edu</t>
  </si>
  <si>
    <t>Jordan-Bloch</t>
  </si>
  <si>
    <t>Director Of Research &amp; Education</t>
  </si>
  <si>
    <t>sjordanbloch@stanford.edu</t>
  </si>
  <si>
    <t>Edmiston</t>
  </si>
  <si>
    <t>Research Data Governance And Privacy Director</t>
  </si>
  <si>
    <t>scotted@stanford.edu</t>
  </si>
  <si>
    <t>Shahla</t>
  </si>
  <si>
    <t>Haider</t>
  </si>
  <si>
    <t>Director Of Finance &amp; Admininstration Department O</t>
  </si>
  <si>
    <t>shaider@stanford.edu</t>
  </si>
  <si>
    <t>Sonia</t>
  </si>
  <si>
    <t>Barragan</t>
  </si>
  <si>
    <t>Executive Director For Research Administration</t>
  </si>
  <si>
    <t>barragan@stanford.edu</t>
  </si>
  <si>
    <t>Morris</t>
  </si>
  <si>
    <t>Senior Clinical Trial Post Award Administrator</t>
  </si>
  <si>
    <t>stacey.morris@stanford.edu</t>
  </si>
  <si>
    <t>Wong</t>
  </si>
  <si>
    <t>Chief Technology Officer At The Graduate School Of</t>
  </si>
  <si>
    <t>stephen.wong@stanford.edu</t>
  </si>
  <si>
    <t>Gallagher</t>
  </si>
  <si>
    <t>Chief Information Officer (CIO), University IT</t>
  </si>
  <si>
    <t>steve.gallagher@stanford.edu</t>
  </si>
  <si>
    <t>Associate Director Of Finance For Bio-X Program/Cl</t>
  </si>
  <si>
    <t>parkers@stanford.edu</t>
  </si>
  <si>
    <t>Sweeney</t>
  </si>
  <si>
    <t>Cto</t>
  </si>
  <si>
    <t>susan.sweeney@stanford.edu</t>
  </si>
  <si>
    <t>Swathi</t>
  </si>
  <si>
    <t>Prabhu</t>
  </si>
  <si>
    <t>Associate CIO</t>
  </si>
  <si>
    <t>swatip@stanford.edu</t>
  </si>
  <si>
    <t>Terri</t>
  </si>
  <si>
    <t>Sunset</t>
  </si>
  <si>
    <t>Finance Manager - Clinical Trials/Research</t>
  </si>
  <si>
    <t>tsunset@stanford.edu</t>
  </si>
  <si>
    <t>Theresa</t>
  </si>
  <si>
    <t>T</t>
  </si>
  <si>
    <t>Director, Research Related Agreements And Preaward</t>
  </si>
  <si>
    <t>theresatom@stanford.edu</t>
  </si>
  <si>
    <t>Wynn</t>
  </si>
  <si>
    <t>twynn@stanford.edu</t>
  </si>
  <si>
    <t>Tie</t>
  </si>
  <si>
    <t>Liang</t>
  </si>
  <si>
    <t>Assistant Director Of Research Evaluation And Asse</t>
  </si>
  <si>
    <t>tieliang@stanford.edu</t>
  </si>
  <si>
    <t>Associate CIO, Director Of AI Strategy And Enterpr</t>
  </si>
  <si>
    <t>tim.jad@stanford.edu</t>
  </si>
  <si>
    <t>Todd</t>
  </si>
  <si>
    <t>Ferris</t>
  </si>
  <si>
    <t>Deputy Chief Information Officer, School Of Medici</t>
  </si>
  <si>
    <t>tferris@stanford.edu</t>
  </si>
  <si>
    <t>Vanessa</t>
  </si>
  <si>
    <t>Parli</t>
  </si>
  <si>
    <t>Director Of Research Programs</t>
  </si>
  <si>
    <t>vparli@stanford.edu</t>
  </si>
  <si>
    <t>Coley</t>
  </si>
  <si>
    <t>wcoley@stanford.edu</t>
  </si>
  <si>
    <t>Xiaoxia</t>
  </si>
  <si>
    <t>Y</t>
  </si>
  <si>
    <t>Associate Director Of Finance &amp; Research Administr</t>
  </si>
  <si>
    <t>xiaoxiay@stanford.edu</t>
  </si>
  <si>
    <t>Yolanda</t>
  </si>
  <si>
    <t>Banks</t>
  </si>
  <si>
    <t>Grant And Finance Manager</t>
  </si>
  <si>
    <t>yolanda@alumni.stanford.edu</t>
  </si>
  <si>
    <t>Jessica</t>
  </si>
  <si>
    <t>Stockton Unified School District</t>
  </si>
  <si>
    <t>Grant Development and Compliance Specialist</t>
  </si>
  <si>
    <t>jmmartin@stocktonusd.net</t>
  </si>
  <si>
    <t>stockton unified school district</t>
  </si>
  <si>
    <t>Ramona</t>
  </si>
  <si>
    <t>Statache</t>
  </si>
  <si>
    <t>Research Ethics and Governance Manager</t>
  </si>
  <si>
    <t>R.Statache@mmu.ac.uk</t>
  </si>
  <si>
    <t>+44 (0)161 247 2000</t>
  </si>
  <si>
    <t>Bryce</t>
  </si>
  <si>
    <t>Lease</t>
  </si>
  <si>
    <t>Head of Knowledge Exchange</t>
  </si>
  <si>
    <t>Bryce.Lease@cssd.ac.uk</t>
  </si>
  <si>
    <t>Maria Delgado</t>
  </si>
  <si>
    <t>Vice Principal (Research and Knowledge Exchange)</t>
  </si>
  <si>
    <t>maria.delgado@cssd.ac.uk</t>
  </si>
  <si>
    <t>Harkin</t>
  </si>
  <si>
    <t>mharkin@ucb.ac.uk</t>
  </si>
  <si>
    <t>Lewis</t>
  </si>
  <si>
    <t>Director Of Research Services</t>
  </si>
  <si>
    <t>karen.lewis1@beds.ac.uk</t>
  </si>
  <si>
    <t>01234 400400</t>
  </si>
  <si>
    <t>Carpenter</t>
  </si>
  <si>
    <t>victoria.carpenter@beds.ac.uk</t>
  </si>
  <si>
    <t>GN-Untouched - UK, masterlist-141uni, masterlist-ukuni, masterlist-all, Masterlist-UK</t>
  </si>
  <si>
    <t>Kashaf</t>
  </si>
  <si>
    <t>Head of IT Security</t>
  </si>
  <si>
    <t>k.rashid@bham.ac.uk</t>
  </si>
  <si>
    <t>Rusi</t>
  </si>
  <si>
    <t>Jaspal</t>
  </si>
  <si>
    <t>r.jaspal@brighton.ac.uk</t>
  </si>
  <si>
    <t>Alain</t>
  </si>
  <si>
    <t>Cochard</t>
  </si>
  <si>
    <t>Deputy Director of IT Services (Solution Engineeri</t>
  </si>
  <si>
    <t>alain.cochard@unifr.ch</t>
  </si>
  <si>
    <t>fribourg university</t>
  </si>
  <si>
    <t>Matthias</t>
  </si>
  <si>
    <t>Held</t>
  </si>
  <si>
    <t>Matthias.Held@unifr.ch</t>
  </si>
  <si>
    <t>Serge</t>
  </si>
  <si>
    <t>Andrey</t>
  </si>
  <si>
    <t>Head of Telecom / IT Infrastructures (Expanded IT</t>
  </si>
  <si>
    <t>serge.andrey@unifr.ch</t>
  </si>
  <si>
    <t>IT Infrastructure</t>
  </si>
  <si>
    <t>Stéphane</t>
  </si>
  <si>
    <t>Recrosio</t>
  </si>
  <si>
    <t>Director of IT Services (CIO)</t>
  </si>
  <si>
    <t>stephane.recrosio@unifr.ch</t>
  </si>
  <si>
    <t>Senior Research Development Manager</t>
  </si>
  <si>
    <t>P.Fenlon@hud.ac.uk</t>
  </si>
  <si>
    <t>Smethurst</t>
  </si>
  <si>
    <t>Research Policy Officer</t>
  </si>
  <si>
    <t>anna.smethurst@manchester.ac.uk</t>
  </si>
  <si>
    <t>Leaha</t>
  </si>
  <si>
    <t>Research Policy Assistant</t>
  </si>
  <si>
    <t>leaha.doyle@manchester.ac.uk</t>
  </si>
  <si>
    <t>Lita</t>
  </si>
  <si>
    <t>Denny</t>
  </si>
  <si>
    <t>Head of Research Services</t>
  </si>
  <si>
    <t>lita.denny@manchester.ac.uk</t>
  </si>
  <si>
    <t>Lucia</t>
  </si>
  <si>
    <t>Tenjo</t>
  </si>
  <si>
    <t>lucia.tenjo@manchester.ac.uk</t>
  </si>
  <si>
    <t>Lyn</t>
  </si>
  <si>
    <t>Randle</t>
  </si>
  <si>
    <t>lyn.randle@manchester.ac.uk</t>
  </si>
  <si>
    <t>Wilcock</t>
  </si>
  <si>
    <t>michael.wilcock@manchester.ac.uk</t>
  </si>
  <si>
    <t>Anne-Marie</t>
  </si>
  <si>
    <t>Kilday</t>
  </si>
  <si>
    <t>anne-marie.kilday@northampton.ac.uk</t>
  </si>
  <si>
    <t>Hibbert</t>
  </si>
  <si>
    <t>Head of REF and Research Support</t>
  </si>
  <si>
    <t>dawn.hibbert@northampton.ac.uk</t>
  </si>
  <si>
    <t>Mary</t>
  </si>
  <si>
    <t>mary.white1@port.ac.uk</t>
  </si>
  <si>
    <t>Hills</t>
  </si>
  <si>
    <t>samuel.hills@port.ac.uk</t>
  </si>
  <si>
    <t>Mowbray</t>
  </si>
  <si>
    <t>Head of Digital User Experience and Special Projec</t>
  </si>
  <si>
    <t>andrew.mowbray@roehampton.ac.uk</t>
  </si>
  <si>
    <t>Arun</t>
  </si>
  <si>
    <t>Pragash</t>
  </si>
  <si>
    <t>arun.pragash@roehampton.ac.uk</t>
  </si>
  <si>
    <t>Karry</t>
  </si>
  <si>
    <t>Tymieniecka</t>
  </si>
  <si>
    <t>karry.tymieniecka@roehampton.ac.uk</t>
  </si>
  <si>
    <t>Vose</t>
  </si>
  <si>
    <t>Head of Digital Education &amp; Academic Engagement</t>
  </si>
  <si>
    <t>matthew.vose@roehampton.ac.uk</t>
  </si>
  <si>
    <t>Jogie</t>
  </si>
  <si>
    <t>Director Of Research Culture, Impact And Early Car</t>
  </si>
  <si>
    <t>melissa.jogie@roehampton.ac.uk</t>
  </si>
  <si>
    <t>Research Systems Manager</t>
  </si>
  <si>
    <t>l.kelly@salford.ac.uk</t>
  </si>
  <si>
    <t>Owen</t>
  </si>
  <si>
    <t>Research Contracts Manager</t>
  </si>
  <si>
    <t>o.a.summers@salford.ac.uk</t>
  </si>
  <si>
    <t>Rose</t>
  </si>
  <si>
    <t>rose.edwards@stir.ac.uk</t>
  </si>
  <si>
    <t>Sanaa</t>
  </si>
  <si>
    <t>Sanaa.Shahid@strath.ac.uk</t>
  </si>
  <si>
    <t>Chadwick</t>
  </si>
  <si>
    <t>University of Toronto</t>
  </si>
  <si>
    <t>Assistant Vice-President, Research Services</t>
  </si>
  <si>
    <t>j.chadwick@utoronto.ca</t>
  </si>
  <si>
    <t>toronto university</t>
  </si>
  <si>
    <t>Leah</t>
  </si>
  <si>
    <t>Cowen</t>
  </si>
  <si>
    <t>Vice-President, Research &amp; Innovation, and Strateg</t>
  </si>
  <si>
    <t>leah.cowen@utoronto.ca</t>
  </si>
  <si>
    <t>Zoran</t>
  </si>
  <si>
    <t>Piljevic</t>
  </si>
  <si>
    <t>Deputy CIO; Sr. Director, Technology &amp; Business Tr</t>
  </si>
  <si>
    <t>z.piljevic@utoronto.ca</t>
  </si>
  <si>
    <t>Stubbs</t>
  </si>
  <si>
    <t>Director of Finance and Commercial Services</t>
  </si>
  <si>
    <t>d.stubbs@westminster.ac.uk</t>
  </si>
  <si>
    <t>Georgia</t>
  </si>
  <si>
    <t>Howson</t>
  </si>
  <si>
    <t>g.howson@westminster.ac.uk</t>
  </si>
  <si>
    <t>Fitzpatrick</t>
  </si>
  <si>
    <t>Director of Digital &amp; Technology Services</t>
  </si>
  <si>
    <t>k.fitzpatrick@westminster.ac.uk</t>
  </si>
  <si>
    <t>Muriel</t>
  </si>
  <si>
    <t>Swijghuisen Reigersberg</t>
  </si>
  <si>
    <t>Head of Research and Knowledge Exchange</t>
  </si>
  <si>
    <t>M.Swijghuisenreigersberg1@westminster.ac.uk</t>
  </si>
  <si>
    <t>Daly</t>
  </si>
  <si>
    <t>Deputy Finance Systems Manager</t>
  </si>
  <si>
    <t>n.daly@westminster.ac.uk</t>
  </si>
  <si>
    <t>Bonfield</t>
  </si>
  <si>
    <t>p.bonfield@westminster.ac.uk</t>
  </si>
  <si>
    <t>Veoeani</t>
  </si>
  <si>
    <t>Krishna</t>
  </si>
  <si>
    <t>Contract Manager</t>
  </si>
  <si>
    <t>Veoeani.Krishna@uws.ac.uk</t>
  </si>
  <si>
    <t>Rothwell</t>
  </si>
  <si>
    <t>Director of Information and Digital Transformation</t>
  </si>
  <si>
    <t>phillip.rothwell@wrexham.ac.uk</t>
  </si>
  <si>
    <t>Junji</t>
  </si>
  <si>
    <t>Shikata</t>
  </si>
  <si>
    <t>Vice President (Research &amp; Information) / Director</t>
  </si>
  <si>
    <t>shikata-junji-rb@ynu.ac.jp</t>
  </si>
  <si>
    <t>yokohama national university</t>
  </si>
  <si>
    <t>Ken</t>
  </si>
  <si>
    <t>Nakano</t>
  </si>
  <si>
    <t>Head, Research Strategy Promotion Division, RIPO /</t>
  </si>
  <si>
    <t>nakano@ynu.ac.jp</t>
  </si>
  <si>
    <t>Bryan</t>
  </si>
  <si>
    <t>k.bryan@yorksj.ac.uk</t>
  </si>
  <si>
    <t>Nada</t>
  </si>
  <si>
    <t>Naser</t>
  </si>
  <si>
    <t>Director of Research Operations</t>
  </si>
  <si>
    <t>nada.naser@ku.ac.ae</t>
  </si>
  <si>
    <t>Jayne McKnight</t>
  </si>
  <si>
    <t>Director of PGR</t>
  </si>
  <si>
    <t>a.j.mcknight@qub.ac.uk</t>
  </si>
  <si>
    <t>Kernaghan</t>
  </si>
  <si>
    <t>Head of Res Partnerships</t>
  </si>
  <si>
    <t>n.kernaghan@qub.ac.uk</t>
  </si>
  <si>
    <t>Registry Operations Manager - Fees Funding And Pos</t>
  </si>
  <si>
    <t>craig.draper@staffs.ac.uk</t>
  </si>
  <si>
    <t>Early</t>
  </si>
  <si>
    <t>earlya@stanford.edu</t>
  </si>
  <si>
    <t>Feight</t>
  </si>
  <si>
    <t>Director Of Research Operations</t>
  </si>
  <si>
    <t>cfeight@stanford.edu</t>
  </si>
  <si>
    <t>Marc</t>
  </si>
  <si>
    <t>Pritchard</t>
  </si>
  <si>
    <t>pritchard@stanford.edu</t>
  </si>
  <si>
    <t>Senior Director, Post-Award Operations, Sponsored</t>
  </si>
  <si>
    <t>tnleung@stanford.edu</t>
  </si>
  <si>
    <t>Akiko</t>
  </si>
  <si>
    <t>Tsumura</t>
  </si>
  <si>
    <t>Deputy Head, Research Planning Office / Research A</t>
  </si>
  <si>
    <t>tsumura-akiko-bv@ynu.ac.jp</t>
  </si>
  <si>
    <t>Kazuhide</t>
  </si>
  <si>
    <t>Ueno</t>
  </si>
  <si>
    <t>Head, Research Planning Division &amp; Research Suppor</t>
  </si>
  <si>
    <t>ueno-kazuhide-rc@ynu.ac.jp</t>
  </si>
  <si>
    <t>kenkyu</t>
  </si>
  <si>
    <t>somu</t>
  </si>
  <si>
    <t>Office of Strategic Research Planning and Administ</t>
  </si>
  <si>
    <t>kenkyu.somu@ynu.ac.jp</t>
  </si>
  <si>
    <t>Dan</t>
  </si>
  <si>
    <t>Head of Applied Research</t>
  </si>
  <si>
    <t>djd52@bath.ac.uk</t>
  </si>
  <si>
    <t>Walton</t>
  </si>
  <si>
    <t>Research Centre Director</t>
  </si>
  <si>
    <t>s.walton@bathspa.ac.uk</t>
  </si>
  <si>
    <t>Egan</t>
  </si>
  <si>
    <t>Research Project Administration Manager</t>
  </si>
  <si>
    <t>jennifer.egan@dcu.ie</t>
  </si>
  <si>
    <t>Kokoli</t>
  </si>
  <si>
    <t>Head Of Doctoral Studies And Postgraduate Research</t>
  </si>
  <si>
    <t>a.kokoli@mdx.ac.uk</t>
  </si>
  <si>
    <t>Carol</t>
  </si>
  <si>
    <t>Costley</t>
  </si>
  <si>
    <t>Director, Work And Learning Research Centre</t>
  </si>
  <si>
    <t>c.costley@mdx.ac.uk</t>
  </si>
  <si>
    <t>Bannerman</t>
  </si>
  <si>
    <t>Head Of ResCen Research Centre</t>
  </si>
  <si>
    <t>c.bannerman@mdx.ac.uk</t>
  </si>
  <si>
    <t>Chancellor</t>
  </si>
  <si>
    <t>Professor, Director of the Aikens Research Center</t>
  </si>
  <si>
    <t>chancellor@oakland.edu</t>
  </si>
  <si>
    <t>Rushdi</t>
  </si>
  <si>
    <t>Director Of Industry Research Programs; Institute</t>
  </si>
  <si>
    <t>rushdi@stanford.edu</t>
  </si>
  <si>
    <t>Storer</t>
  </si>
  <si>
    <t>Director Of Data, Analytics And Research Computing</t>
  </si>
  <si>
    <t>astorer@stanford.edu</t>
  </si>
  <si>
    <t>Chase</t>
  </si>
  <si>
    <t>Associate Director Of Strategic Research Developme</t>
  </si>
  <si>
    <t>chasea@stanford.edu</t>
  </si>
  <si>
    <t>Saltarelli</t>
  </si>
  <si>
    <t>Senior Director, Evaluation &amp; Research</t>
  </si>
  <si>
    <t>saltarel@stanford.edu</t>
  </si>
  <si>
    <t>Niederberger</t>
  </si>
  <si>
    <t>Executive Director, Stanford Photonics Research Ce</t>
  </si>
  <si>
    <t>armandn@stanford.edu</t>
  </si>
  <si>
    <t>Darren</t>
  </si>
  <si>
    <t>Travis</t>
  </si>
  <si>
    <t>Director Stanford Research Computing Facility</t>
  </si>
  <si>
    <t>dtravis@stanford.edu</t>
  </si>
  <si>
    <t>Research Program Director</t>
  </si>
  <si>
    <t>garmstrong@stanford.edu</t>
  </si>
  <si>
    <t>Irene</t>
  </si>
  <si>
    <t>Assoc. Director, Finance &amp; Res. Admin.</t>
  </si>
  <si>
    <t>irenelam@stanford.edu</t>
  </si>
  <si>
    <t>Research And Evaluation Director</t>
  </si>
  <si>
    <t>jamiejs@stanford.edu</t>
  </si>
  <si>
    <t>S Dent Mcl</t>
  </si>
  <si>
    <t>Research Operations Director: Department Of Emerge</t>
  </si>
  <si>
    <t>jamie.s.dent@stanford.edu</t>
  </si>
  <si>
    <t>M</t>
  </si>
  <si>
    <t>Director, Advanced Research Projects, Precourt Ins</t>
  </si>
  <si>
    <t>jmilne@stanford.edu</t>
  </si>
  <si>
    <t>Leifer</t>
  </si>
  <si>
    <t>Director, Hasso Plattner Design Thinking Research</t>
  </si>
  <si>
    <t>larry.leifer@stanford.edu</t>
  </si>
  <si>
    <t>Misty</t>
  </si>
  <si>
    <t>Mazzara</t>
  </si>
  <si>
    <t>Associate Director Of Administration And Research</t>
  </si>
  <si>
    <t>mmazzara@stanford.edu</t>
  </si>
  <si>
    <t>R</t>
  </si>
  <si>
    <t>Kirk Riemer</t>
  </si>
  <si>
    <t>Director Pediatric Cardiac Surgery Research</t>
  </si>
  <si>
    <t>kriemer@stanford.edu</t>
  </si>
  <si>
    <t>Baer</t>
  </si>
  <si>
    <t>Executive Director Stanford Photonics Research Cen</t>
  </si>
  <si>
    <t>tmbaer@stanford.edu</t>
  </si>
  <si>
    <t>Charalampia</t>
  </si>
  <si>
    <t>Boula</t>
  </si>
  <si>
    <t>Research project officer</t>
  </si>
  <si>
    <t>chara.boula@beds.ac.uk</t>
  </si>
  <si>
    <t>Ihtesham</t>
  </si>
  <si>
    <t>Ur Rehman</t>
  </si>
  <si>
    <t>Head of Translational Res</t>
  </si>
  <si>
    <t>iurehman@lancashire.ac.uk</t>
  </si>
  <si>
    <t>Ciara</t>
  </si>
  <si>
    <t>Wilton</t>
  </si>
  <si>
    <t>Senior Research Project Manager</t>
  </si>
  <si>
    <t>ciara.wilton@ed.ac.uk</t>
  </si>
  <si>
    <t>Jill</t>
  </si>
  <si>
    <t>Douglas</t>
  </si>
  <si>
    <t>Research &amp; Finance Manager</t>
  </si>
  <si>
    <t>jill.douglas@ed.ac.uk</t>
  </si>
  <si>
    <t>Connie</t>
  </si>
  <si>
    <t>Funke-Dooley</t>
  </si>
  <si>
    <t>Research Costing Tool Manager</t>
  </si>
  <si>
    <t>constanze.funke-dooley@manchester.ac.uk</t>
  </si>
  <si>
    <t>Van</t>
  </si>
  <si>
    <t>Menon</t>
  </si>
  <si>
    <t>Research Costing Tool Officer</t>
  </si>
  <si>
    <t>vanessa.menon@manchester.ac.uk</t>
  </si>
  <si>
    <t>Cristina</t>
  </si>
  <si>
    <t>Devecchi</t>
  </si>
  <si>
    <t>Co-Director, Centre for Education and Research</t>
  </si>
  <si>
    <t>cristina.devecchi@northampton.ac.uk</t>
  </si>
  <si>
    <t>Roper</t>
  </si>
  <si>
    <t>Director, Enterprise Research Centre</t>
  </si>
  <si>
    <t>Stephen.Roper@wbs.ac.uk</t>
  </si>
  <si>
    <t>Germanas</t>
  </si>
  <si>
    <t>Peleckis</t>
  </si>
  <si>
    <t>University of Wollongong</t>
  </si>
  <si>
    <t>Executive Director, UOW Research Platforms</t>
  </si>
  <si>
    <t>germanas_peleckis@uow.edu.au</t>
  </si>
  <si>
    <t>wollongong university</t>
  </si>
  <si>
    <t>peleckis@uow.edu.au</t>
  </si>
  <si>
    <t>Mehreen</t>
  </si>
  <si>
    <t>Alam</t>
  </si>
  <si>
    <t>Virginia Commonwealth University</t>
  </si>
  <si>
    <t>Business Coordinator, Office of Research</t>
  </si>
  <si>
    <t>alamm5@vcu.edu</t>
  </si>
  <si>
    <t>virginia commonwealth university</t>
  </si>
  <si>
    <t>Kiyotaka</t>
  </si>
  <si>
    <t>Sato</t>
  </si>
  <si>
    <t>Director, Center for Research Management, Administ</t>
  </si>
  <si>
    <t>sato@ynu.ac.jp</t>
  </si>
  <si>
    <t>Masaya</t>
  </si>
  <si>
    <t>Onuma</t>
  </si>
  <si>
    <t>Head, University Research Analysis Division / Prof</t>
  </si>
  <si>
    <t>onuma-masaya-fr@ynu.ac.jp</t>
  </si>
  <si>
    <t>Lucus</t>
  </si>
  <si>
    <t>Director, Institutional Research</t>
  </si>
  <si>
    <t>mary.lucus@belmont.edu</t>
  </si>
  <si>
    <t>Diana</t>
  </si>
  <si>
    <t>Stanford Prevention Research Center Division Direc</t>
  </si>
  <si>
    <t>dianafox@stanford.edu</t>
  </si>
  <si>
    <t>Kristin</t>
  </si>
  <si>
    <t>Geiser</t>
  </si>
  <si>
    <t>Deputy Director &amp; Senior Research Associate</t>
  </si>
  <si>
    <t>kgeiser@stanford.edu</t>
  </si>
  <si>
    <t>Waugh Ruggles</t>
  </si>
  <si>
    <t>Director, Policy Research</t>
  </si>
  <si>
    <t>ruggles@stanford.edu</t>
  </si>
  <si>
    <t>Dunn</t>
  </si>
  <si>
    <t>k.w.dunn@bham.ac.uk</t>
  </si>
  <si>
    <t>Walsh</t>
  </si>
  <si>
    <t>anne-marie.walsh@manchester.ac.uk</t>
  </si>
  <si>
    <t>Vicky</t>
  </si>
  <si>
    <t>v.m.edwards@cranfield.ac.uk</t>
  </si>
  <si>
    <t>Head of Finance - Professional Services</t>
  </si>
  <si>
    <t>t.turner@ucl.ac.uk</t>
  </si>
  <si>
    <t>Anderson</t>
  </si>
  <si>
    <t>Costing Manager, Research and Knowledge Exchange Services</t>
  </si>
  <si>
    <t>susan.anderson@strath.ac.uk</t>
  </si>
  <si>
    <t>Forster</t>
  </si>
  <si>
    <t>Technical University of Munich</t>
  </si>
  <si>
    <t>Research Funding Support, TUM ForTe (Office for Research and Innovation)</t>
  </si>
  <si>
    <t>fs@tum.de</t>
  </si>
  <si>
    <t>technical university of munich</t>
  </si>
  <si>
    <t>Messenger</t>
  </si>
  <si>
    <t>Head of Knowledge Exchange, Research and Innovation</t>
  </si>
  <si>
    <t>sandra.messenger@cranfield.ac.uk</t>
  </si>
  <si>
    <t>Grice</t>
  </si>
  <si>
    <t>pgrice@qmu.ac.uk</t>
  </si>
  <si>
    <t>Dalkin</t>
  </si>
  <si>
    <t>Head of IT Device Services</t>
  </si>
  <si>
    <t>p.dalkin@tees.ac.uk</t>
  </si>
  <si>
    <t>Bramble</t>
  </si>
  <si>
    <t>Research &amp; Innovation Funding Services Manager</t>
  </si>
  <si>
    <t>paul.bramble@northampton.ac.uk</t>
  </si>
  <si>
    <t>GN-Untouched - UK, ARMA-Prospect-Verified Contacts, masterlist-141uni, masterlist-all, Masterlist-UAE</t>
  </si>
  <si>
    <t>Osamu</t>
  </si>
  <si>
    <t>Umezawa</t>
  </si>
  <si>
    <t>Director, Information Technology Service Center /</t>
  </si>
  <si>
    <t>umezawa-osamu-fv@ynu.ac.jp</t>
  </si>
  <si>
    <t>IT leadership</t>
  </si>
  <si>
    <t>Melita</t>
  </si>
  <si>
    <t>Lazell</t>
  </si>
  <si>
    <t>Associate Head Of School (Research And Innovation)</t>
  </si>
  <si>
    <t>melita.lazell@port.ac.uk</t>
  </si>
  <si>
    <t>GN-Untouched - UK, masterlist-ukuni, masterlist-all, Masterlist-UK</t>
  </si>
  <si>
    <t>President and Vice-Chancellor</t>
  </si>
  <si>
    <t>M.E.Smith@soton.ac.uk</t>
  </si>
  <si>
    <t>Harvey</t>
  </si>
  <si>
    <t>kate.harvey@joh.cam.ac.uk</t>
  </si>
  <si>
    <t>Skinner</t>
  </si>
  <si>
    <t>kasia.skinner@cranfield.ac.uk</t>
  </si>
  <si>
    <t>Senior Contracts Manager (research)</t>
  </si>
  <si>
    <t>Karsten</t>
  </si>
  <si>
    <t>Schacht</t>
  </si>
  <si>
    <t>Scientific Officer for Research and Business Cooperation, TUM ForTe (Office for Research and Innovation)</t>
  </si>
  <si>
    <t>ks@tum.de</t>
  </si>
  <si>
    <t>Northam</t>
  </si>
  <si>
    <t>jnortham@aecc.ac.uk</t>
  </si>
  <si>
    <t>(01202) 961208</t>
  </si>
  <si>
    <t>GN-Untouched - UK, masterlist-141uni, Masterlist-UK, masterlist-all, Masterlist-UAE</t>
  </si>
  <si>
    <t>Symonds</t>
  </si>
  <si>
    <t>Business Systems Analyst</t>
  </si>
  <si>
    <t>j.symonds@cranfield.ac.uk</t>
  </si>
  <si>
    <t>Head of Business System / Business System Manager</t>
  </si>
  <si>
    <t>Stewart-Rayner</t>
  </si>
  <si>
    <t>Systems &amp; Management Information Officer, Research and Innovation Services</t>
  </si>
  <si>
    <t>j.stewart-rayner@uea.ac.uk</t>
  </si>
  <si>
    <t>Head of Research Finance Office</t>
  </si>
  <si>
    <t>John.Redmond@glasgow.ac.uk</t>
  </si>
  <si>
    <t>Galloway</t>
  </si>
  <si>
    <t>Research Support Manager – Overseas Funders</t>
  </si>
  <si>
    <t>joe.galloway@glasgow.ac.uk</t>
  </si>
  <si>
    <t>Hargrave</t>
  </si>
  <si>
    <t>james.hargrave@joh.cam.ac.uk</t>
  </si>
  <si>
    <t>Hidalgo</t>
  </si>
  <si>
    <t>Research Information and Analytics Officer</t>
  </si>
  <si>
    <t>isabel.hidalgo@dcu.ie</t>
  </si>
  <si>
    <t>Greer</t>
  </si>
  <si>
    <t>President/Vice Chancellor</t>
  </si>
  <si>
    <t>ian.greer@qub.ac.uk</t>
  </si>
  <si>
    <t>Coombs</t>
  </si>
  <si>
    <t>Research Impact Support Officer</t>
  </si>
  <si>
    <t>hannah.coombs@port.ac.uk</t>
  </si>
  <si>
    <t>Gerhard</t>
  </si>
  <si>
    <t>Schubert</t>
  </si>
  <si>
    <t>Senior Researcher, Chair of Architectural Informatics (Director of Research, Dept of Architecture)</t>
  </si>
  <si>
    <t>gs@tum.de</t>
  </si>
  <si>
    <t>Gary</t>
  </si>
  <si>
    <t>Pike</t>
  </si>
  <si>
    <t>Research Data Officer</t>
  </si>
  <si>
    <t>gary.pike@port.ac.uk</t>
  </si>
  <si>
    <t>Felix</t>
  </si>
  <si>
    <t>Moses</t>
  </si>
  <si>
    <t>Senior Executive Officer - Office of Vice President Research and Innovation (OVPRI)</t>
  </si>
  <si>
    <t>fmoses@yorku.ca</t>
  </si>
  <si>
    <t>Schröder</t>
  </si>
  <si>
    <t>e.schroder@uel.ac.uk</t>
  </si>
  <si>
    <t>Eva</t>
  </si>
  <si>
    <t>Cools</t>
  </si>
  <si>
    <t>Vlerick Business School</t>
  </si>
  <si>
    <t>eva.cools@vlerick.com</t>
  </si>
  <si>
    <t>vlerick business school</t>
  </si>
  <si>
    <t>Dina</t>
  </si>
  <si>
    <t>Muhieddine</t>
  </si>
  <si>
    <t>Research Compliance Specialist</t>
  </si>
  <si>
    <t>dina.muhieddine@ku.ac.ae</t>
  </si>
  <si>
    <t>Deryn</t>
  </si>
  <si>
    <t>Research Grants Team Manager</t>
  </si>
  <si>
    <t>deryn.s.evans@cranfield.ac.uk</t>
  </si>
  <si>
    <t>Dean of Research, Impact and Innovation</t>
  </si>
  <si>
    <t>cathy.smith@northampton.ac.uk</t>
  </si>
  <si>
    <t>ARMA-Prospect-Verified Contacts, masterlist-141uni, masterlist-ukuni, masterlist-all, Masterlist-UK, GN-Already Approached</t>
  </si>
  <si>
    <t>Associate Director Of Finance (Financial Operation</t>
  </si>
  <si>
    <t>a.j.simpson@brighton.ac.uk</t>
  </si>
  <si>
    <t>Zareen</t>
  </si>
  <si>
    <t>Choudhury</t>
  </si>
  <si>
    <t>Research Lab Manager</t>
  </si>
  <si>
    <t>zchoudhury@london.edu</t>
  </si>
  <si>
    <t>Wenming</t>
  </si>
  <si>
    <t>Ji</t>
  </si>
  <si>
    <t>Technology Transfer Manager</t>
  </si>
  <si>
    <t>wenming.ji@brunel.ac.uk</t>
  </si>
  <si>
    <t>Technology Transfer / Innovation &amp; Enterprise</t>
  </si>
  <si>
    <t>Xue</t>
  </si>
  <si>
    <t>Assistant Cost Accountant &amp; Bids Coordinator</t>
  </si>
  <si>
    <t>wei.xue@cranfield.ac.uk</t>
  </si>
  <si>
    <t>Research costing &amp; bids (pre-award)</t>
  </si>
  <si>
    <t>Addison</t>
  </si>
  <si>
    <t>Asssitant Director, Head Enterprise &amp; Innovation</t>
  </si>
  <si>
    <t>vaddison@lincoln.ac.uk</t>
  </si>
  <si>
    <t>Enterprise &amp; Innovation lead</t>
  </si>
  <si>
    <t>LeMarbe</t>
  </si>
  <si>
    <t>Associate Vice President for Finance &amp; Administrat</t>
  </si>
  <si>
    <t>lemarbe@oakland.edu</t>
  </si>
  <si>
    <t>AVP Finance &amp; Administration (US)</t>
  </si>
  <si>
    <t>Regina</t>
  </si>
  <si>
    <t>Fennie</t>
  </si>
  <si>
    <t>Associate Director, Finance</t>
  </si>
  <si>
    <t>rfennie@stanford.edu</t>
  </si>
  <si>
    <t>Associate Director Finance (US)</t>
  </si>
  <si>
    <t>Paulraj</t>
  </si>
  <si>
    <t>Senior Innovation &amp; Enterprise Manager</t>
  </si>
  <si>
    <t>rpaulraj@citystgeorges.ac.uk</t>
  </si>
  <si>
    <t>Innovation &amp; Enterprise Manager</t>
  </si>
  <si>
    <t>Barr</t>
  </si>
  <si>
    <t>Associate Director - Collections &amp; Digital Transfo</t>
  </si>
  <si>
    <t>p.barr@mmu.ac.uk</t>
  </si>
  <si>
    <t>Stygal</t>
  </si>
  <si>
    <t>Research Costing &amp; Bids Accountant</t>
  </si>
  <si>
    <t>p.stygal@cranfield.ac.uk</t>
  </si>
  <si>
    <t>Kett</t>
  </si>
  <si>
    <t>Vice-Chancellor &amp; Chief Executive, LSBU Group</t>
  </si>
  <si>
    <t>paul.kett@lsbu.ac.uk</t>
  </si>
  <si>
    <t>Ora</t>
  </si>
  <si>
    <t>Hirsch Pescovitz</t>
  </si>
  <si>
    <t>President</t>
  </si>
  <si>
    <t>pescovitz@oakland.edu</t>
  </si>
  <si>
    <t>University President (VC equivalent, US)</t>
  </si>
  <si>
    <t>Hall (Staff)</t>
  </si>
  <si>
    <t>Strategic Projects and Funding Officer</t>
  </si>
  <si>
    <t>n.hall@sunderland.ac.uk</t>
  </si>
  <si>
    <t>07913 696971</t>
  </si>
  <si>
    <t>Funding Officer</t>
  </si>
  <si>
    <t>Tennessee Technological University</t>
  </si>
  <si>
    <t>Assistant Vice President for Research Administration</t>
  </si>
  <si>
    <t>nhunt@tntech.edu</t>
  </si>
  <si>
    <t>AVP Research Administration</t>
  </si>
  <si>
    <t>tennessee technological university</t>
  </si>
  <si>
    <t>Leggett</t>
  </si>
  <si>
    <t>n.leggett@cranfield.ac.uk</t>
  </si>
  <si>
    <t>Michele</t>
  </si>
  <si>
    <t>Knox</t>
  </si>
  <si>
    <t>Associate Vice President for Budget and Financial</t>
  </si>
  <si>
    <t>knox2@oakland.edu</t>
  </si>
  <si>
    <t>AVP Budget &amp; Financial Planning (US)</t>
  </si>
  <si>
    <t>Higgins</t>
  </si>
  <si>
    <t>Chief Finance and Resources Officer (CFRO)</t>
  </si>
  <si>
    <t>matt.higgins@beds.ac.uk</t>
  </si>
  <si>
    <t>Chief Finance &amp; Resources Officer (CFO)</t>
  </si>
  <si>
    <t>Amos</t>
  </si>
  <si>
    <t>Deputy Director, IT</t>
  </si>
  <si>
    <t>liz.amos@bcu.ac.uk</t>
  </si>
  <si>
    <t>Deputy Director IT</t>
  </si>
  <si>
    <t>Beattie</t>
  </si>
  <si>
    <t>Head of Strategic Funding</t>
  </si>
  <si>
    <t>l.beattie@tees.ac.uk</t>
  </si>
  <si>
    <t>Geraghty</t>
  </si>
  <si>
    <t>Finance Transformation Manager</t>
  </si>
  <si>
    <t>kathryn.geraghty@dcu.ie</t>
  </si>
  <si>
    <t>Finance Transformation (finance systems)</t>
  </si>
  <si>
    <t>Katharina</t>
  </si>
  <si>
    <t>Fromm</t>
  </si>
  <si>
    <t>Rector (Head of University, Finance, Buildings, Re</t>
  </si>
  <si>
    <t>katharina.fromm@unifr.ch</t>
  </si>
  <si>
    <t>Rector (VC equivalent, CH)</t>
  </si>
  <si>
    <t>ERP Systems Manager</t>
  </si>
  <si>
    <t>john.cummings@glasgow.ac.uk</t>
  </si>
  <si>
    <t>Jisheet</t>
  </si>
  <si>
    <t>IT Systems Manager</t>
  </si>
  <si>
    <t>jisheet.patel@roehampton.ac.uk</t>
  </si>
  <si>
    <t>Izuru</t>
  </si>
  <si>
    <t>Umehara</t>
  </si>
  <si>
    <t>umehara-izuru-xn@ynu.ac.jp</t>
  </si>
  <si>
    <t>University President (VC equivalent, JP)</t>
  </si>
  <si>
    <t>Hamshaw</t>
  </si>
  <si>
    <t>Systems Accountant (Finance)</t>
  </si>
  <si>
    <t>i.hamshaw@uea.ac.uk</t>
  </si>
  <si>
    <t>Systems Accountant (finance systems)</t>
  </si>
  <si>
    <t>Burke</t>
  </si>
  <si>
    <t>Systems Transformation Manager</t>
  </si>
  <si>
    <t>helen.burke@dcu.ie</t>
  </si>
  <si>
    <t>Haydn</t>
  </si>
  <si>
    <t>Gibbins</t>
  </si>
  <si>
    <t>Director Of Financial Services</t>
  </si>
  <si>
    <t>h.gibbins@ucl.ac.uk</t>
  </si>
  <si>
    <t>Director of Financial Services</t>
  </si>
  <si>
    <t>Chief Finance Officer</t>
  </si>
  <si>
    <t>gcharles@lancashire.ac.uk</t>
  </si>
  <si>
    <t>Fadia</t>
  </si>
  <si>
    <t>Homeidan</t>
  </si>
  <si>
    <t>American University of Beirut</t>
  </si>
  <si>
    <t>Executive in Residence, Office of Grants and Contracts</t>
  </si>
  <si>
    <t>fh01@aub.edu.lb</t>
  </si>
  <si>
    <t>Grants &amp; Contracts Office</t>
  </si>
  <si>
    <t>american university of beirut</t>
  </si>
  <si>
    <t>Jager</t>
  </si>
  <si>
    <t>emma.jager@bcu.ac.uk</t>
  </si>
  <si>
    <t>Elisabeth</t>
  </si>
  <si>
    <t>Einaudi</t>
  </si>
  <si>
    <t>Vice Chair, Director For Finance And Administratio</t>
  </si>
  <si>
    <t>eeinaudi@stanford.edu</t>
  </si>
  <si>
    <t>Director Finance &amp; Administration (US)</t>
  </si>
  <si>
    <t>Ebrahim</t>
  </si>
  <si>
    <t>Alhajri</t>
  </si>
  <si>
    <t>Ebrahim.Alhajri@ku.ac.ae</t>
  </si>
  <si>
    <t>University President (VC equivalent, UAE)</t>
  </si>
  <si>
    <t>Deewa</t>
  </si>
  <si>
    <t>Shrestha</t>
  </si>
  <si>
    <t>Assistant Director, ORA Finance</t>
  </si>
  <si>
    <t>deewas@stanford.edu</t>
  </si>
  <si>
    <t>Research Administration Finance (US)</t>
  </si>
  <si>
    <t>Carnaroli</t>
  </si>
  <si>
    <t>Senior Vice President for Finance and Administrati</t>
  </si>
  <si>
    <t>carnaroli@stanford.edu</t>
  </si>
  <si>
    <t>SVP Finance &amp; Administration (US)</t>
  </si>
  <si>
    <t>Tollerfield</t>
  </si>
  <si>
    <t>Head of Faculty Finance for the Faculty of Social Sciences</t>
  </si>
  <si>
    <t>c.tollerfield@southampton.ac.uk</t>
  </si>
  <si>
    <t>Head of Faculty Finance</t>
  </si>
  <si>
    <t>Emmerson</t>
  </si>
  <si>
    <t>Strategic Projects and Funding Manager</t>
  </si>
  <si>
    <t>charlotte.emmerson@sunderland.ac.uk</t>
  </si>
  <si>
    <t>0191 515 2681</t>
  </si>
  <si>
    <t>Funding Manager</t>
  </si>
  <si>
    <t>Bernard</t>
  </si>
  <si>
    <t>Ries</t>
  </si>
  <si>
    <t>Vice-Rector: International Relations, Digitalisati</t>
  </si>
  <si>
    <t>bernard.ries@unifr.ch</t>
  </si>
  <si>
    <t>Vice-Rector Digitalisation (CH)</t>
  </si>
  <si>
    <t>Ardel</t>
  </si>
  <si>
    <t>Head of Faculty Finance - Faculty of Medicine</t>
  </si>
  <si>
    <t>a.richardson@southampton.ac.uk</t>
  </si>
  <si>
    <t>Bayley</t>
  </si>
  <si>
    <t>Director, Budget and Financial Planning</t>
  </si>
  <si>
    <t>bayley@oakland.edu</t>
  </si>
  <si>
    <t>Director Budget &amp; Financial Planning (US)</t>
  </si>
  <si>
    <t>Luck</t>
  </si>
  <si>
    <t>andrew.luck@bcu.ac.uk</t>
  </si>
  <si>
    <t>Deputy Director, IT and Digital Services</t>
  </si>
  <si>
    <t>andrew.gill@tees.ac.uk</t>
  </si>
  <si>
    <t>Deputy Director IT &amp; Digital Services</t>
  </si>
  <si>
    <t>Ricketts</t>
  </si>
  <si>
    <t>Senior Head of Strategic Transformation</t>
  </si>
  <si>
    <t>mark.ricketts@falmouth.ac.uk</t>
  </si>
  <si>
    <t>Digital Transformation (ex Head of Digital Portfolio &amp; PMO)</t>
  </si>
  <si>
    <t>Fin</t>
  </si>
  <si>
    <t>Director of Business Transformation</t>
  </si>
  <si>
    <t>fin.miller@st-andrews.ac.uk</t>
  </si>
  <si>
    <t>Business/Digital Transformation (ex Dir Business Systems &amp; Digital Transformation)</t>
  </si>
  <si>
    <t>Yusuke</t>
  </si>
  <si>
    <t>Maeda</t>
  </si>
  <si>
    <t>Director, Industry-Academia Collaboration Support</t>
  </si>
  <si>
    <t>maeda@ynu.ac.jp</t>
  </si>
  <si>
    <t>Industry-Academia Collaboration (Knowledge Exchange, JP)</t>
  </si>
  <si>
    <t>Director, High Performance Computing Center, And R</t>
  </si>
  <si>
    <t>steve.jones@stanford.edu</t>
  </si>
  <si>
    <t>Research Computing / HPC Director (US)</t>
  </si>
  <si>
    <t>Mujibur</t>
  </si>
  <si>
    <t>Rahman</t>
  </si>
  <si>
    <t>Assistant Director ICT</t>
  </si>
  <si>
    <t>mujibur.rahman@beds.ac.uk</t>
  </si>
  <si>
    <t>Megan</t>
  </si>
  <si>
    <t>Dietrich</t>
  </si>
  <si>
    <t>Director, Client Advocacy &amp; Education, ORA</t>
  </si>
  <si>
    <t>reymar@stanford.edu</t>
  </si>
  <si>
    <t>Office of Research Administration (US)</t>
  </si>
  <si>
    <t>Kalyanaraman</t>
  </si>
  <si>
    <t>Executive Director, Strategic Finance And Departme</t>
  </si>
  <si>
    <t>klakshmi@stanford.edu</t>
  </si>
  <si>
    <t>Executive Director Strategic Finance (US)</t>
  </si>
  <si>
    <t>Westensee</t>
  </si>
  <si>
    <t>Aarhus University</t>
  </si>
  <si>
    <t>Deputy University Director</t>
  </si>
  <si>
    <t>jwe@au.dk</t>
  </si>
  <si>
    <t>Deputy University Director (research support lead)</t>
  </si>
  <si>
    <t>aarhus university</t>
  </si>
  <si>
    <t>Glennia</t>
  </si>
  <si>
    <t>Director, Industrial Contracts Office (OTL)</t>
  </si>
  <si>
    <t>glennia@stanford.edu</t>
  </si>
  <si>
    <t>Industrial Contracts Office / OTL (research contracts, US)</t>
  </si>
  <si>
    <t>Ashwell</t>
  </si>
  <si>
    <t>Execustive Director - Commercialization</t>
  </si>
  <si>
    <t>blake.ashwell@ku.ac.ae</t>
  </si>
  <si>
    <t>Executive Director Commercialization (Knowledge Exchange)</t>
  </si>
  <si>
    <t>https://www.linkedin.com/in/professor-tim-woods-a90506212</t>
  </si>
  <si>
    <t>Pro Vice Chancellor</t>
  </si>
  <si>
    <t>tww@aber.ac.uk</t>
  </si>
  <si>
    <t>+44 7792 536858</t>
  </si>
  <si>
    <t>single_uni: Aberystwyth University GN ERP Felicia 01April.xlsx</t>
  </si>
  <si>
    <t>derived</t>
  </si>
  <si>
    <t>Jean</t>
  </si>
  <si>
    <t>Head of the VC's Office</t>
  </si>
  <si>
    <t>jsj@aber.ac.uk</t>
  </si>
  <si>
    <t>01970 622101</t>
  </si>
  <si>
    <t>https://www.linkedin.com/in/anwen-jones-a9481740</t>
  </si>
  <si>
    <t>Pro VC (Arts &amp; Soc Sci)</t>
  </si>
  <si>
    <t>aej@aber.ac.uk</t>
  </si>
  <si>
    <t>https://www.linkedin.com/in/professor-nigel-holt-a15b4125</t>
  </si>
  <si>
    <t>Assoc Pro VC Intl</t>
  </si>
  <si>
    <t>nih12@aber.ac.uk</t>
  </si>
  <si>
    <t>https://www.linkedin.com/in/iainbarber</t>
  </si>
  <si>
    <t>Iain</t>
  </si>
  <si>
    <t>Barber</t>
  </si>
  <si>
    <t>Faculty Pro VC (Sciences)</t>
  </si>
  <si>
    <t>iab11@aber.ac.uk</t>
  </si>
  <si>
    <t>+44 7531 899496</t>
  </si>
  <si>
    <t>+44 115 848 8729</t>
  </si>
  <si>
    <t>https://www.linkedin.com/in/alicia-virtue-11048724</t>
  </si>
  <si>
    <t>Alicia</t>
  </si>
  <si>
    <t>Virtue</t>
  </si>
  <si>
    <t>Deputy Head of School</t>
  </si>
  <si>
    <t>alicia.virtue@aru.ac.uk</t>
  </si>
  <si>
    <t>+44 7816 130203</t>
  </si>
  <si>
    <t>single_uni: Anglia Ruskin University ERP GN 02April Felicia.xlsx</t>
  </si>
  <si>
    <t>derived - academic leadership</t>
  </si>
  <si>
    <t>https://www.linkedin.com/in/ann-schofield-336076b1</t>
  </si>
  <si>
    <t>Schofield</t>
  </si>
  <si>
    <t>Finance &amp; Resources Mgr</t>
  </si>
  <si>
    <t>ann.schofield@aru.ac.uk</t>
  </si>
  <si>
    <t>+44 7929 164484</t>
  </si>
  <si>
    <t>https://www.linkedin.com/in/annie-heiderscheit-847914336</t>
  </si>
  <si>
    <t>Annie</t>
  </si>
  <si>
    <t>Heiderscheit</t>
  </si>
  <si>
    <t>annie.heiderscheit@aru.ac.uk</t>
  </si>
  <si>
    <t>needs review</t>
  </si>
  <si>
    <t>https://www.linkedin.com/in/dkraftner</t>
  </si>
  <si>
    <t>Dieter</t>
  </si>
  <si>
    <t>Kraftner</t>
  </si>
  <si>
    <t>CDIO</t>
  </si>
  <si>
    <t>dieter.kraftner@aru.ac.uk</t>
  </si>
  <si>
    <t>+44 845 196 2852</t>
  </si>
  <si>
    <t>+44 1245 686600</t>
  </si>
  <si>
    <t>https://www.linkedin.com/in/professor-dominic-micklewright-a246455b</t>
  </si>
  <si>
    <t>Micklewright</t>
  </si>
  <si>
    <t>Pro Vice-Chancellor</t>
  </si>
  <si>
    <t>dominic.micklewright@aru.ac.uk</t>
  </si>
  <si>
    <t>https://www.linkedin.com/in/prof-gary-packham-a4750a4</t>
  </si>
  <si>
    <t>Packham</t>
  </si>
  <si>
    <t>gary.packham@aru.ac.uk</t>
  </si>
  <si>
    <t>https://www.linkedin.com/in/helen-odell-miller-81aa62a4</t>
  </si>
  <si>
    <t>Odell-Miller</t>
  </si>
  <si>
    <t>helen.odell-miller@aru.ac.uk</t>
  </si>
  <si>
    <t>https://www.linkedin.com/in/james-rolfe-08b9795</t>
  </si>
  <si>
    <t>Rolfe</t>
  </si>
  <si>
    <t>Chief Operating Officer</t>
  </si>
  <si>
    <t>james.rolfe@aru.ac.uk</t>
  </si>
  <si>
    <t>Other / not targeted</t>
  </si>
  <si>
    <t>derived - outside the three personas</t>
  </si>
  <si>
    <t>https://www.linkedin.com/in/janine-rusbridge-161147107</t>
  </si>
  <si>
    <t>Janine</t>
  </si>
  <si>
    <t>Rusbridge</t>
  </si>
  <si>
    <t>Assistant HR Director</t>
  </si>
  <si>
    <t>janine.rusbridge@anglia.ac.uk</t>
  </si>
  <si>
    <t>+44 1245 424200</t>
  </si>
  <si>
    <t>https://www.linkedin.com/in/professor-kamil-omoteso-883b3481</t>
  </si>
  <si>
    <t>Kamil</t>
  </si>
  <si>
    <t>Omoteso</t>
  </si>
  <si>
    <t>Deputy Vice-Chancellor</t>
  </si>
  <si>
    <t>kamil.omoteso@aru.ac.uk</t>
  </si>
  <si>
    <t>+44 7831 848865</t>
  </si>
  <si>
    <t>https://www.linkedin.com/in/karl-ballard-22a96664</t>
  </si>
  <si>
    <t>Karl</t>
  </si>
  <si>
    <t>Ballard</t>
  </si>
  <si>
    <t>Course Director</t>
  </si>
  <si>
    <t>karl.ballard@aru.ac.uk</t>
  </si>
  <si>
    <t>+44 7814 315876</t>
  </si>
  <si>
    <t>https://www.linkedin.com/in/kate-brimley-93571827</t>
  </si>
  <si>
    <t>Brimley</t>
  </si>
  <si>
    <t>kate.brimley@anglia.ac.uk</t>
  </si>
  <si>
    <t>https://www.linkedin.com/in/katie-potts-338a4038</t>
  </si>
  <si>
    <t>Potts</t>
  </si>
  <si>
    <t>katie.potts@aru.ac.uk</t>
  </si>
  <si>
    <t>+44 845 271 3333</t>
  </si>
  <si>
    <t>https://www.linkedin.com/in/logreen</t>
  </si>
  <si>
    <t>louise.green@aru.ac.uk</t>
  </si>
  <si>
    <t>+44 1245 258378</t>
  </si>
  <si>
    <t>https://www.linkedin.com/in/mandy-goss-cmgr-fcmi-8b3b6352</t>
  </si>
  <si>
    <t>Goss</t>
  </si>
  <si>
    <t>mandy.goss@aru.ac.uk</t>
  </si>
  <si>
    <t>+44 7825 217215</t>
  </si>
  <si>
    <t>+44 845 196 2989</t>
  </si>
  <si>
    <t>https://www.linkedin.com/in/mark-kingston-756a5b14a</t>
  </si>
  <si>
    <t>Kingston</t>
  </si>
  <si>
    <t>Director of Studies</t>
  </si>
  <si>
    <t>mark.kingston@aru.ac.uk</t>
  </si>
  <si>
    <t>https://www.linkedin.com/in/mark-norrish-9a158850</t>
  </si>
  <si>
    <t>Norrish</t>
  </si>
  <si>
    <t>mark.norrish@aru.ac.uk</t>
  </si>
  <si>
    <t>+44 7411 315041</t>
  </si>
  <si>
    <t>https://www.linkedin.com/in/minh-anh-nguyen-99849b167</t>
  </si>
  <si>
    <t>Minh Anh</t>
  </si>
  <si>
    <t>Nguyen</t>
  </si>
  <si>
    <t>Assoc Course Director</t>
  </si>
  <si>
    <t>minh.nguyen@aru.ac.uk</t>
  </si>
  <si>
    <t>+44 7878 954779</t>
  </si>
  <si>
    <t>https://www.linkedin.com/in/prof-mohammad-najlah</t>
  </si>
  <si>
    <t>Najlah</t>
  </si>
  <si>
    <t>mohammad.najlah@aru.ac.uk</t>
  </si>
  <si>
    <t>+44 7879 651255</t>
  </si>
  <si>
    <t>https://www.linkedin.com/in/nektarios-tzempelikos</t>
  </si>
  <si>
    <t>Nektarios</t>
  </si>
  <si>
    <t>Tzempelikos</t>
  </si>
  <si>
    <t>nektarios.tzempelikos@aru.ac.uk</t>
  </si>
  <si>
    <t>https://www.linkedin.com/in/silvia-cirstea-7615084</t>
  </si>
  <si>
    <t>Silvia</t>
  </si>
  <si>
    <t>Cirstea</t>
  </si>
  <si>
    <t>silvia.cirstea@anglia.ac.uk</t>
  </si>
  <si>
    <t>https://www.linkedin.com/in/simona-cavani-55bba0213</t>
  </si>
  <si>
    <t>Simona</t>
  </si>
  <si>
    <t>Cavani</t>
  </si>
  <si>
    <t>simona.cavani@aru.ac.uk</t>
  </si>
  <si>
    <t>https://www.linkedin.com/in/suzanna-forwood-8885749</t>
  </si>
  <si>
    <t>Suzanna</t>
  </si>
  <si>
    <t>Forwood</t>
  </si>
  <si>
    <t>suzanna.forwood@aru.ac.uk</t>
  </si>
  <si>
    <t>+44 7855 639547</t>
  </si>
  <si>
    <t>https://www.linkedin.com/in/swetketu-patnaik-a1489a2</t>
  </si>
  <si>
    <t>Swetketu</t>
  </si>
  <si>
    <t>Patnaik</t>
  </si>
  <si>
    <t>swetketu.patnaik@aru.ac.uk</t>
  </si>
  <si>
    <t>https://www.linkedin.com/in/jacqueline-kelly-hertfordshire</t>
  </si>
  <si>
    <t>Jackie.kelly@aru.ac.uk</t>
  </si>
  <si>
    <t>+44 7983 469649</t>
  </si>
  <si>
    <t>https://www.linkedin.com/in/ruth-mcnally-a2413548</t>
  </si>
  <si>
    <t>McNally</t>
  </si>
  <si>
    <t>ruth.mcnally@anglia.ac.uk</t>
  </si>
  <si>
    <t>Sidra</t>
  </si>
  <si>
    <t>Khalid</t>
  </si>
  <si>
    <t>Advocacy Specialist</t>
  </si>
  <si>
    <t>sidra.khalid@braceurope.org</t>
  </si>
  <si>
    <t>+44 (0) 203 434 3071</t>
  </si>
  <si>
    <t>25 Wilton Road, Pimlico, London SW1V 1LW</t>
  </si>
  <si>
    <t>single_uni: BRAC GN ERP Felicia 10june .xlsx</t>
  </si>
  <si>
    <t>Chair of Trustees</t>
  </si>
  <si>
    <t>ken.caldwell@braceurope.org</t>
  </si>
  <si>
    <t>https://www.linkedin.com/in/gulru-dodkhudoeva-6a22a624/</t>
  </si>
  <si>
    <t>Gulru</t>
  </si>
  <si>
    <t>Dodkhudoeva</t>
  </si>
  <si>
    <t>Deputy Executive Director &amp; Director of Partnerships</t>
  </si>
  <si>
    <t>gulru.dodkhudoeva@braceurope.org</t>
  </si>
  <si>
    <t>derived - second pass</t>
  </si>
  <si>
    <t>https://www.linkedin.com/in/chris-lyne-a70a8722/</t>
  </si>
  <si>
    <t>Lyne</t>
  </si>
  <si>
    <t>Director of Communications and External Engagement</t>
  </si>
  <si>
    <t>chris.lyne@braceurope.org</t>
  </si>
  <si>
    <t>https://www.linkedin.com/in/giles-totterdell-601780b0/</t>
  </si>
  <si>
    <t>Totterdell</t>
  </si>
  <si>
    <t>Director of Finance and Operations</t>
  </si>
  <si>
    <t>giles.totterdell@braceurope.org</t>
  </si>
  <si>
    <t>https://www.linkedin.com/in/divya-bajpai-04a9bb19/</t>
  </si>
  <si>
    <t>Divya</t>
  </si>
  <si>
    <t>Bajpai</t>
  </si>
  <si>
    <t>divya.bajpai@braceurope.org</t>
  </si>
  <si>
    <t>rosie.williams@braceurope.org</t>
  </si>
  <si>
    <t>https://www.linkedin.com/in/gemma-may-300764152/</t>
  </si>
  <si>
    <t>May</t>
  </si>
  <si>
    <t>gemma.may@braceurope.org</t>
  </si>
  <si>
    <t>https://www.linkedin.com/in/kamilla-bj%C3%B8rn-dr%C3%B8idal-7448405/</t>
  </si>
  <si>
    <t>Kamilla</t>
  </si>
  <si>
    <t>Drøidal</t>
  </si>
  <si>
    <t>kamilla.droidal@braceurope.org</t>
  </si>
  <si>
    <t>Manal</t>
  </si>
  <si>
    <t>Ameer</t>
  </si>
  <si>
    <t>manal.ameer@braceurope.org</t>
  </si>
  <si>
    <t>Brammer</t>
  </si>
  <si>
    <t>Partnerships Manager (Bilaterals)</t>
  </si>
  <si>
    <t>joe.brammer@braceurope.org</t>
  </si>
  <si>
    <t>Yrla</t>
  </si>
  <si>
    <t>Wolter</t>
  </si>
  <si>
    <t>yrla.wolter@braceurope.org</t>
  </si>
  <si>
    <t>Partnerships Officer</t>
  </si>
  <si>
    <t>stephanie.hughes@braceurope.org</t>
  </si>
  <si>
    <t>Freya</t>
  </si>
  <si>
    <t>Strategic Partnerships Officer</t>
  </si>
  <si>
    <t>freya.elliott@braceurope.org</t>
  </si>
  <si>
    <t>https://www.linkedin.com/in/laurenegodfrey/</t>
  </si>
  <si>
    <t>Lauren</t>
  </si>
  <si>
    <t>Godfrey</t>
  </si>
  <si>
    <t>Director, Business Development</t>
  </si>
  <si>
    <t>lauren.godfrey@bracusa.org</t>
  </si>
  <si>
    <t>+1 917-525-3704</t>
  </si>
  <si>
    <t>26 Broadway, 3rd Fl, New York, NY 10004</t>
  </si>
  <si>
    <t>https://www.linkedin.com/in/kristin-spiak-998a495a/</t>
  </si>
  <si>
    <t>Spiak</t>
  </si>
  <si>
    <t>Director, Finance</t>
  </si>
  <si>
    <t>kristin.spiak@bracusa.org</t>
  </si>
  <si>
    <t>https://www.linkedin.com/in/devon-lindsey-mclorg/</t>
  </si>
  <si>
    <t>Devon</t>
  </si>
  <si>
    <t>McLorg</t>
  </si>
  <si>
    <t>Director, Partnerships</t>
  </si>
  <si>
    <t>devon.mclorg@bracusa.org</t>
  </si>
  <si>
    <t>Abdulrahman</t>
  </si>
  <si>
    <t>Alzuebi</t>
  </si>
  <si>
    <t>Manager, Business Development</t>
  </si>
  <si>
    <t>abdulrahman.alzuebi@bracusa.org</t>
  </si>
  <si>
    <t>https://www.linkedin.com/in/julia-roberts-18397624/</t>
  </si>
  <si>
    <t>Roberts</t>
  </si>
  <si>
    <t>President &amp; CEO</t>
  </si>
  <si>
    <t>julia.roberts@bracusa.org</t>
  </si>
  <si>
    <t>https://www.linkedin.com/in/mrhouseplant/</t>
  </si>
  <si>
    <t>Vladan</t>
  </si>
  <si>
    <t>Nikolic</t>
  </si>
  <si>
    <t>Senior Manager, Grants and Compliance</t>
  </si>
  <si>
    <t>vladan.nikolic@bracusa.org</t>
  </si>
  <si>
    <t>https://www.linkedin.com/in/sabbirahmedstar/</t>
  </si>
  <si>
    <t>Sabbir</t>
  </si>
  <si>
    <t>Chief Financial Officer (CFO)</t>
  </si>
  <si>
    <t>Bangladesh</t>
  </si>
  <si>
    <t>sabbir.a@brac.net</t>
  </si>
  <si>
    <t>+88 02 2222 81265</t>
  </si>
  <si>
    <t>BRAC Centre, 75 Mohakhali, Dhaka-1212</t>
  </si>
  <si>
    <t>https://www.linkedin.com/in/moutushi/</t>
  </si>
  <si>
    <t>Moutushi</t>
  </si>
  <si>
    <t>Kabir</t>
  </si>
  <si>
    <t>Chief People and Culture Officer</t>
  </si>
  <si>
    <t>moutushi.kabir@brac.net</t>
  </si>
  <si>
    <t>https://www.linkedin.com/in/afm-shahidur-rahman-6b159215/</t>
  </si>
  <si>
    <t>AFM Shahidur</t>
  </si>
  <si>
    <t>shahidur.r@brac.net</t>
  </si>
  <si>
    <t>https://www.linkedin.com/in/asif-saleh-9b81b23a6/</t>
  </si>
  <si>
    <t>Asif</t>
  </si>
  <si>
    <t>Saleh</t>
  </si>
  <si>
    <t>Executive Director / CEO</t>
  </si>
  <si>
    <t>asif.s@brac.net</t>
  </si>
  <si>
    <t>https://www.linkedin.com/in/saidur-rahman-77147517/</t>
  </si>
  <si>
    <t>Saidur</t>
  </si>
  <si>
    <t>Head of Procurement</t>
  </si>
  <si>
    <t>saidur.rc@brac.net</t>
  </si>
  <si>
    <t>https://www.linkedin.com/in/kazimorshed/</t>
  </si>
  <si>
    <t>KAM</t>
  </si>
  <si>
    <t>Morshed</t>
  </si>
  <si>
    <t>Senior Director – Advocacy, Communications &amp; Engagement</t>
  </si>
  <si>
    <t>k.morshed@brac.net</t>
  </si>
  <si>
    <t>https://www.linkedin.com/in/arinjoydhar/</t>
  </si>
  <si>
    <t>Arinjoy</t>
  </si>
  <si>
    <t>Dhar</t>
  </si>
  <si>
    <t>Senior Director – Microfinance &amp; Technology</t>
  </si>
  <si>
    <t>arinjoy.dhar@brac.net</t>
  </si>
  <si>
    <t>https://www.linkedin.com/in/tushar-bhowmik-fca-icab-aca-icaew-754a765a/</t>
  </si>
  <si>
    <t>Tushar</t>
  </si>
  <si>
    <t>Bhowmik</t>
  </si>
  <si>
    <t>Netherlands</t>
  </si>
  <si>
    <t>tushar.bhowmik@brac.net</t>
  </si>
  <si>
    <t>Zuid Hollandlaan 7, 2596 AL Den Haag</t>
  </si>
  <si>
    <t>https://www.linkedin.com/in/shameran-abed-7b6008133/</t>
  </si>
  <si>
    <t>Shameran</t>
  </si>
  <si>
    <t>Abed</t>
  </si>
  <si>
    <t>shameran.a@brac.net</t>
  </si>
  <si>
    <t>https://www.linkedin.com/in/bridget-dougherty-1312a23b/</t>
  </si>
  <si>
    <t>Dougherty</t>
  </si>
  <si>
    <t>Managing Director</t>
  </si>
  <si>
    <t>bridget.d@brac.net</t>
  </si>
  <si>
    <t>https://www.linkedin.com/in/gregory-chen-57aa314/</t>
  </si>
  <si>
    <t>Chen</t>
  </si>
  <si>
    <t>Managing Director, Ultra-Poor Graduation Initiative</t>
  </si>
  <si>
    <t>gregory.chen@brac.net</t>
  </si>
  <si>
    <t>https://www.linkedin.com/in/malay-kanti-mridha-796a6a174/</t>
  </si>
  <si>
    <t>Malay Kanti</t>
  </si>
  <si>
    <t>Mridha PhD</t>
  </si>
  <si>
    <t>Professor &amp; Director, Central Research and Innovation Office</t>
  </si>
  <si>
    <t>malay.mridha@bracu.ac.bd</t>
  </si>
  <si>
    <t>+88 09638464646 Ext. 1109</t>
  </si>
  <si>
    <t>+88 09638464646</t>
  </si>
  <si>
    <t>https://www.linkedin.com/in/mashrursadat/</t>
  </si>
  <si>
    <t>Md Mashrur Rahim</t>
  </si>
  <si>
    <t>Sadat FCCA</t>
  </si>
  <si>
    <t>Director, Finance and Accounts</t>
  </si>
  <si>
    <t>mashrur.sadat@bracu.ac.bd</t>
  </si>
  <si>
    <t>+88 09638464646 Ext. 1001</t>
  </si>
  <si>
    <t>https://www.linkedin.com/in/tanvir-chowdhury-94365a23b/</t>
  </si>
  <si>
    <t>Tanvir</t>
  </si>
  <si>
    <t>Director of IT (IT Systems Office)</t>
  </si>
  <si>
    <t>tanvir.chowdhury@bracu.ac.bd</t>
  </si>
  <si>
    <t>https://www.linkedin.com/in/syed-ferhat-anwar-644a694b/</t>
  </si>
  <si>
    <t>Syed Ferhat</t>
  </si>
  <si>
    <t>Anwar</t>
  </si>
  <si>
    <t>ferhat@iba-du.edu</t>
  </si>
  <si>
    <t>+88 09638464646 Ext. 1102</t>
  </si>
  <si>
    <t>Arshad Mahmud</t>
  </si>
  <si>
    <t>Chowdhury PhD</t>
  </si>
  <si>
    <t>arshad.chowdhury@bracu.ac.bd</t>
  </si>
  <si>
    <t>+88 09638464646 Ext. 1101</t>
  </si>
  <si>
    <t>https://www.linkedin.com/in/lars-wiegand-55560327/</t>
  </si>
  <si>
    <t>Lars</t>
  </si>
  <si>
    <t>Wiegand</t>
  </si>
  <si>
    <t>Director of Estates &amp; Campus Services</t>
  </si>
  <si>
    <t>l.wiegand@bangor.ac.uk</t>
  </si>
  <si>
    <t>+44 (0)1248 382276</t>
  </si>
  <si>
    <t>single_uni: Bangor University Felicia ERP GN 21April.xlsx</t>
  </si>
  <si>
    <t>https://www.linkedin.com/in/oliver-turnbull-8a25684a</t>
  </si>
  <si>
    <t>Oliver</t>
  </si>
  <si>
    <t>Turnbull</t>
  </si>
  <si>
    <t>Pro Vice Chancellor (Teaching &amp; Learning)</t>
  </si>
  <si>
    <t>o.turnbull@bangor.ac.uk</t>
  </si>
  <si>
    <t>+44 7717 705513</t>
  </si>
  <si>
    <t>+44 1248 351151</t>
  </si>
  <si>
    <t>https://www.linkedin.com/in/tracy-hibbert-8b25582b/</t>
  </si>
  <si>
    <t>Tracy</t>
  </si>
  <si>
    <t>Chief People Officer</t>
  </si>
  <si>
    <t>t.hibbert@bangor.ac.uk</t>
  </si>
  <si>
    <t>+44 (0)1248 383866</t>
  </si>
  <si>
    <t>https://www.linkedin.com/in/christian-dunn</t>
  </si>
  <si>
    <t>Associate Pro Vice-Chancellor For Sustainability</t>
  </si>
  <si>
    <t>c.dunn@bangor.ac.uk</t>
  </si>
  <si>
    <t>+44 7801 729708</t>
  </si>
  <si>
    <t>Research &amp; Impact Development Manager</t>
  </si>
  <si>
    <t>c.woods@bangor.ac.uk</t>
  </si>
  <si>
    <t>+44 (0)1248 382602</t>
  </si>
  <si>
    <t>christiane.smith@bangor.ac.uk</t>
  </si>
  <si>
    <t>clare.davies@bangor.ac.uk</t>
  </si>
  <si>
    <t>https://www.linkedin.com/in/dylan-james-96475146/</t>
  </si>
  <si>
    <t>Dylan</t>
  </si>
  <si>
    <t>Group Financial Controller</t>
  </si>
  <si>
    <t>d.james@bangor.ac.uk</t>
  </si>
  <si>
    <t>+44 (0)1248 383126</t>
  </si>
  <si>
    <t>+44 (0)1248 382052</t>
  </si>
  <si>
    <t>https://www.linkedin.com/in/daveyjones-bangorsoil</t>
  </si>
  <si>
    <t>Davey</t>
  </si>
  <si>
    <t>Associate Pro Vice-Chancellor</t>
  </si>
  <si>
    <t>d.jones@bangor.ac.uk</t>
  </si>
  <si>
    <t>https://www.linkedin.com/in/gabriela-butler-acma-cgma-she-her-b8891031</t>
  </si>
  <si>
    <t>Gabriela</t>
  </si>
  <si>
    <t>Butler</t>
  </si>
  <si>
    <t>g.butler@bangor.ac.uk</t>
  </si>
  <si>
    <t>derived - review</t>
  </si>
  <si>
    <t>Spencer</t>
  </si>
  <si>
    <t>Pro Vice-Chancellor (Research)</t>
  </si>
  <si>
    <t>p.spencer@bangor.ac</t>
  </si>
  <si>
    <t>+44 (0)1248 383973</t>
  </si>
  <si>
    <t>Kimberley</t>
  </si>
  <si>
    <t>Finance Officer</t>
  </si>
  <si>
    <t>k.edwards@bangor.ac.uk</t>
  </si>
  <si>
    <t>Ros</t>
  </si>
  <si>
    <t>r.james@bangor.ac.uk</t>
  </si>
  <si>
    <t>Head of Management Accounting</t>
  </si>
  <si>
    <t>r.b.v.davies@bangor.ac.uk</t>
  </si>
  <si>
    <t>+44 (0)1248 388495</t>
  </si>
  <si>
    <t>https://www.linkedin.com/in/bill-farnell-6a09a33</t>
  </si>
  <si>
    <t>Bill</t>
  </si>
  <si>
    <t>Farnell</t>
  </si>
  <si>
    <t>College Finance Manager</t>
  </si>
  <si>
    <t>b.farnell@bangor.ac.uk</t>
  </si>
  <si>
    <t>Gwenan</t>
  </si>
  <si>
    <t>Hine</t>
  </si>
  <si>
    <t>University Secretary</t>
  </si>
  <si>
    <t>Gwenan.Hine@bangor.ac.uk</t>
  </si>
  <si>
    <t>+44 (0)1248 382166</t>
  </si>
  <si>
    <t>https://www.linkedin.com/in/julie-snelson-2a037167</t>
  </si>
  <si>
    <t>Snelson</t>
  </si>
  <si>
    <t>Director IT Services</t>
  </si>
  <si>
    <t>j.snelson@bangor.ac.uk</t>
  </si>
  <si>
    <t>+44 1248 352928</t>
  </si>
  <si>
    <t>+44 1248 383900</t>
  </si>
  <si>
    <t>https://www.linkedin.com/in/michael-mike-larvin-81316722</t>
  </si>
  <si>
    <t>Larvin</t>
  </si>
  <si>
    <t>Vice Provost, Head Of The College Of Medicine &amp; Health</t>
  </si>
  <si>
    <t>m.larvin@bangor.ac.uk</t>
  </si>
  <si>
    <t>Director of Strategy, Planning &amp; Research</t>
  </si>
  <si>
    <t>m.p.wilson@bangor.ac.uk</t>
  </si>
  <si>
    <t>+44 (0)1248 383998</t>
  </si>
  <si>
    <t>Day</t>
  </si>
  <si>
    <t>Procurement Director</t>
  </si>
  <si>
    <t>n.h.day@bangor.ac.uk</t>
  </si>
  <si>
    <t>+44 (0)1248 388675</t>
  </si>
  <si>
    <t>https://www.linkedin.com/in/adriana-vinent-59616622</t>
  </si>
  <si>
    <t>Adriana</t>
  </si>
  <si>
    <t>Vinent</t>
  </si>
  <si>
    <t>Baptist Health South Florida</t>
  </si>
  <si>
    <t>Finance Manager, Corporate Support</t>
  </si>
  <si>
    <t>adriana@baptisthealth.net</t>
  </si>
  <si>
    <t>+1 305-505-3731</t>
  </si>
  <si>
    <t>+1 561-737-7733</t>
  </si>
  <si>
    <t>single_uni: The Baptist Health ERP GN Felicia 27July.xlsx</t>
  </si>
  <si>
    <t>baptist health south florida</t>
  </si>
  <si>
    <t>https://www.linkedin.com/in/alex-benincasa-a34b9b23a</t>
  </si>
  <si>
    <t>Benincasa</t>
  </si>
  <si>
    <t>Corporate Director, T&amp;D Clinical Business Systems</t>
  </si>
  <si>
    <t>AlexB@baptisthealth.net</t>
  </si>
  <si>
    <t>+1 786-662-7000</t>
  </si>
  <si>
    <t>https://www.linkedin.com/in/alfredo-ortiz-mba-b4961749</t>
  </si>
  <si>
    <t>Alfredo</t>
  </si>
  <si>
    <t>Ortiz</t>
  </si>
  <si>
    <t>Manager, Finance Clinical Academic &amp; Research</t>
  </si>
  <si>
    <t>alfredo.ortiz@baptisthealth.net</t>
  </si>
  <si>
    <t>+1 305-498-9642</t>
  </si>
  <si>
    <t>+1 305-225-5531</t>
  </si>
  <si>
    <t>https://www.linkedin.com/in/bo-boulenger-45480133</t>
  </si>
  <si>
    <t>Bo</t>
  </si>
  <si>
    <t>Boulenger</t>
  </si>
  <si>
    <t>President and Chief Executive Officer</t>
  </si>
  <si>
    <t>BoB@baptisthealth.net</t>
  </si>
  <si>
    <t>https://www.linkedin.com/in/brian-schaefer-4a8929109</t>
  </si>
  <si>
    <t>brian.schaefer@baptisthealth.net</t>
  </si>
  <si>
    <t>https://www.linkedin.com/in/carrie-figueredo-5b478515</t>
  </si>
  <si>
    <t>Carrie</t>
  </si>
  <si>
    <t>Figueredo</t>
  </si>
  <si>
    <t>Manager, Library &amp; Research Support Systems</t>
  </si>
  <si>
    <t>carrief@baptisthealth.net</t>
  </si>
  <si>
    <t>+1 201-887-1515</t>
  </si>
  <si>
    <t>+1 305-887-1051</t>
  </si>
  <si>
    <t>https://www.linkedin.com/in/cecilia-lisandro-b7a0b036</t>
  </si>
  <si>
    <t>Lisandro</t>
  </si>
  <si>
    <t>cecilial@baptisthealth.net</t>
  </si>
  <si>
    <t>+1 786-285-4400</t>
  </si>
  <si>
    <t>+1 305-383-9595</t>
  </si>
  <si>
    <t>https://www.linkedin.com/in/davidlowymba</t>
  </si>
  <si>
    <t>Lowy</t>
  </si>
  <si>
    <t>Finance Manager - Corporate Business Partner</t>
  </si>
  <si>
    <t>david.lowy@baptisthealth.net</t>
  </si>
  <si>
    <t>+1 561-901-1985</t>
  </si>
  <si>
    <t>+1 561-633-8742</t>
  </si>
  <si>
    <t>https://www.linkedin.com/in/dracoforte</t>
  </si>
  <si>
    <t>Draco</t>
  </si>
  <si>
    <t>Forte, M.Ed., CHRC, CCRP</t>
  </si>
  <si>
    <t>Director, Research Operations &amp; Quality Assurance, Center for Research</t>
  </si>
  <si>
    <t>draco.forte@baptisthealth.net</t>
  </si>
  <si>
    <t>+1 312-438-7142</t>
  </si>
  <si>
    <t>+1 214-200-3680</t>
  </si>
  <si>
    <t>https://www.linkedin.com/in/jacques-valois-a91b34</t>
  </si>
  <si>
    <t>Jacques</t>
  </si>
  <si>
    <t>Valois</t>
  </si>
  <si>
    <t>Manager It Business Systems</t>
  </si>
  <si>
    <t>jacquesv@baptisthealth.net</t>
  </si>
  <si>
    <t>+1 208-755-2546</t>
  </si>
  <si>
    <t>https://www.linkedin.com/in/laraarias</t>
  </si>
  <si>
    <t>Arias, MPH</t>
  </si>
  <si>
    <t>Director, Research Concept and Protocol Development</t>
  </si>
  <si>
    <t>LaraA@baptisthealth.net</t>
  </si>
  <si>
    <t>https://www.linkedin.com/in/luis-vargas-md-orthopedic-surgeon-6835a637</t>
  </si>
  <si>
    <t>Luis</t>
  </si>
  <si>
    <t>Vargas</t>
  </si>
  <si>
    <t>Director Of Research And Education</t>
  </si>
  <si>
    <t>luisv@baptisthealth.net</t>
  </si>
  <si>
    <t>https://www.linkedin.com/in/matt-arsenault-33501716</t>
  </si>
  <si>
    <t>Arsenault</t>
  </si>
  <si>
    <t>Executive Vice President and Chief Financial Officer</t>
  </si>
  <si>
    <t>MatthewA@baptisthealth.net</t>
  </si>
  <si>
    <t>https://www.linkedin.com/in/mradu2</t>
  </si>
  <si>
    <t>Radu</t>
  </si>
  <si>
    <t>michael.radu@baptisthealth.net</t>
  </si>
  <si>
    <t>+1 561-213-7188</t>
  </si>
  <si>
    <t>https://www.linkedin.com/in/minette-valido-83583291</t>
  </si>
  <si>
    <t>Minette</t>
  </si>
  <si>
    <t>Valido</t>
  </si>
  <si>
    <t>Director Finance Operations</t>
  </si>
  <si>
    <t>minettev@baptisthealth.net</t>
  </si>
  <si>
    <t>+1 786-246-0372</t>
  </si>
  <si>
    <t>+1 239-216-0648</t>
  </si>
  <si>
    <t>https://www.linkedin.com/in/nicole-macias-349760203</t>
  </si>
  <si>
    <t>Macias</t>
  </si>
  <si>
    <t>IRB Specialist (Research Governance/Compliance - operational)</t>
  </si>
  <si>
    <t>NicoleM@baptisthealth.net</t>
  </si>
  <si>
    <t>https://www.linkedin.com/in/nohemi-sadule-rios-phd-aprn-a619b5136</t>
  </si>
  <si>
    <t>Nohemi</t>
  </si>
  <si>
    <t>Sadule-Rios</t>
  </si>
  <si>
    <t>Director Of Nursing Health Sciences Research / Scholarly Activity Support Services</t>
  </si>
  <si>
    <t>nohemis@baptisthealth.net</t>
  </si>
  <si>
    <t>https://www.linkedin.com/in/pablo-perez-arias-cpa-mba-ssgb-7961a112</t>
  </si>
  <si>
    <t>Pablo</t>
  </si>
  <si>
    <t>Perez-Arias</t>
  </si>
  <si>
    <t>Assistant Vice-President, Financial Planning And Analysis</t>
  </si>
  <si>
    <t>pablo.perezarias@baptisthealth.net</t>
  </si>
  <si>
    <t>+1 786-704-4876</t>
  </si>
  <si>
    <t>+1 954-265-5096</t>
  </si>
  <si>
    <t>https://www.linkedin.com/in/rodolfolopez</t>
  </si>
  <si>
    <t>Rodolfo</t>
  </si>
  <si>
    <t>Lopez</t>
  </si>
  <si>
    <t>Corporate Director, IT Telehealth And Telepresence Systems</t>
  </si>
  <si>
    <t>rodolfol@baptisthealth.net</t>
  </si>
  <si>
    <t>+1 305-495-2800</t>
  </si>
  <si>
    <t>+1 305-443-7174</t>
  </si>
  <si>
    <t>https://www.linkedin.com/in/rupesh-kotecha-md-17931b38a</t>
  </si>
  <si>
    <t>Rupesh</t>
  </si>
  <si>
    <t>Kotecha</t>
  </si>
  <si>
    <t>Director Of Clinical Research In Radiation Oncology</t>
  </si>
  <si>
    <t>rupeshk@baptisthealth.net</t>
  </si>
  <si>
    <t>https://www.linkedin.com/in/saray-alvarez-851421148</t>
  </si>
  <si>
    <t>Saray</t>
  </si>
  <si>
    <t>Alvarez</t>
  </si>
  <si>
    <t>Director Of Finance Ops Services</t>
  </si>
  <si>
    <t>saraya@baptisthealth.net</t>
  </si>
  <si>
    <t>https://www.linkedin.com/in/seher-s-a5a2795</t>
  </si>
  <si>
    <t>Seher</t>
  </si>
  <si>
    <t>Samilgil</t>
  </si>
  <si>
    <t>sehers@baptisthealth.net</t>
  </si>
  <si>
    <t>+1 786-449-1654</t>
  </si>
  <si>
    <t>https://www.linkedin.com/in/simonnette-lucas-mph-cip-ccrp-1552a080</t>
  </si>
  <si>
    <t>Simonnette</t>
  </si>
  <si>
    <t>Lucas, MPH, CIP, CCRP</t>
  </si>
  <si>
    <t>Director, Office of Research Integrity, Miami Cancer Institute</t>
  </si>
  <si>
    <t>SimonnetteL@baptisthealth.net</t>
  </si>
  <si>
    <t>+1 305-510-6275</t>
  </si>
  <si>
    <t>https://www.linkedin.com/in/starlie-belnap</t>
  </si>
  <si>
    <t>Starlie</t>
  </si>
  <si>
    <t>Belnap</t>
  </si>
  <si>
    <t>Director of Research, Baptist Health Brain &amp; Spine Care</t>
  </si>
  <si>
    <t>StarlieB@baptisthealth.net</t>
  </si>
  <si>
    <t>https://www.linkedin.com/in/tammy-ryan-cuellar-1413495</t>
  </si>
  <si>
    <t>Tammy</t>
  </si>
  <si>
    <t>Ryan-Cuellar</t>
  </si>
  <si>
    <t>Corporate Manager/Clinical Business Systems</t>
  </si>
  <si>
    <t>tammyr@baptisthealth.net</t>
  </si>
  <si>
    <t>+1 786-374-6319</t>
  </si>
  <si>
    <t>+1 305-279-7966</t>
  </si>
  <si>
    <t>https://www.linkedin.com/in/vaibhav-nakrani</t>
  </si>
  <si>
    <t>Vaibhav</t>
  </si>
  <si>
    <t>Nakrani</t>
  </si>
  <si>
    <t>Clinical Research Data Project Manager</t>
  </si>
  <si>
    <t>vaibhav.nakrani@baptisthealth.net</t>
  </si>
  <si>
    <t>https://www.linkedin.com/in/viviana-boronat-a9583252</t>
  </si>
  <si>
    <t>Viviana</t>
  </si>
  <si>
    <t>Boronat</t>
  </si>
  <si>
    <t>Director, Research Administration</t>
  </si>
  <si>
    <t>vboronat@baptisthealth.net</t>
  </si>
  <si>
    <t>+1 305-456-8035</t>
  </si>
  <si>
    <t>https://www.linkedin.com/in/alex-aspuru-ccue-4a239a52</t>
  </si>
  <si>
    <t>Aspuru</t>
  </si>
  <si>
    <t>Vice President Of Operations And Chief Information Officer</t>
  </si>
  <si>
    <t>alexa@baptisthealth.net</t>
  </si>
  <si>
    <t>https://www.linkedin.com/in/pua-cooper-msn-rn-fhimss-956b2b32</t>
  </si>
  <si>
    <t>Pua</t>
  </si>
  <si>
    <t>Cooper</t>
  </si>
  <si>
    <t>Chief Clinical Information Officer (CCIO)</t>
  </si>
  <si>
    <t>pcooper@baptisthealth.net</t>
  </si>
  <si>
    <t>Devica</t>
  </si>
  <si>
    <t>Samsundar, MLIS, AHIP</t>
  </si>
  <si>
    <t>Director, Library and Research Support</t>
  </si>
  <si>
    <t>devicas@baptisthealth.net</t>
  </si>
  <si>
    <t>https://www.linkedin.com/in/amystarosciak</t>
  </si>
  <si>
    <t>K Starosciak</t>
  </si>
  <si>
    <t>Director Of Research Concept &amp; Protocol Development</t>
  </si>
  <si>
    <t>+1 732-491-7602</t>
  </si>
  <si>
    <t>https://www.linkedin.com/in/deborah-suarez-0797868</t>
  </si>
  <si>
    <t>Deborah</t>
  </si>
  <si>
    <t>Suarez, MS, CCRP, CRCP</t>
  </si>
  <si>
    <t>Corporate Director, Research Administration (Office of Research Administration)</t>
  </si>
  <si>
    <t>https://www.linkedin.com/in/giovanni-garcia-778478145</t>
  </si>
  <si>
    <t>Giovanni</t>
  </si>
  <si>
    <t>Research Contract Analyst</t>
  </si>
  <si>
    <t>giovanni.garcia@baptisthealth.net</t>
  </si>
  <si>
    <t>https://www.linkedin.com/in/lori-ringland-a571801b9</t>
  </si>
  <si>
    <t>Lori</t>
  </si>
  <si>
    <t>Ringland</t>
  </si>
  <si>
    <t>Research Finance Specialist</t>
  </si>
  <si>
    <t>lori.ringland@baptisthealth.net</t>
  </si>
  <si>
    <t>https://www.linkedin.com/in/nicole-huete-mba-ccrp-52348178</t>
  </si>
  <si>
    <t>Huete, MBA, CCRP</t>
  </si>
  <si>
    <t>Pre-Award Supervisor</t>
  </si>
  <si>
    <t>https://www.linkedin.com/in/patrick-diaz-5b33b43b</t>
  </si>
  <si>
    <t>Diaz</t>
  </si>
  <si>
    <t>p.diaz@baptisthealth.net</t>
  </si>
  <si>
    <t>+1 915-478-6922</t>
  </si>
  <si>
    <t>https://www.linkedin.com/in/raul-herrera-md-47b10b121</t>
  </si>
  <si>
    <t>Raul</t>
  </si>
  <si>
    <t>Herrera, MD</t>
  </si>
  <si>
    <t>Research Director (cardiovascular research, Baptist Hospital of Miami)</t>
  </si>
  <si>
    <t>https://www.linkedin.com/in/scott-lipkin-34136743</t>
  </si>
  <si>
    <t>Lipkin, DPM</t>
  </si>
  <si>
    <t>Vice President and Chief Research Officer (also Chief Research Officer, Herbert Wertheim Cancer Institute)</t>
  </si>
  <si>
    <t>+1 215-815-3293</t>
  </si>
  <si>
    <t>+1 215-284-2582</t>
  </si>
  <si>
    <t>Papagni, J.D.</t>
  </si>
  <si>
    <t>Assistant Vice President, Center for Research</t>
  </si>
  <si>
    <t>Coltes-Rojas, MPH, CIP, CHRC</t>
  </si>
  <si>
    <t>Director, Research Integrity</t>
  </si>
  <si>
    <t>https://www.linkedin.com/in/allison-dagger-6ba22b52</t>
  </si>
  <si>
    <t>Allison</t>
  </si>
  <si>
    <t>Dagger</t>
  </si>
  <si>
    <t>EA to Vice-Chancellor</t>
  </si>
  <si>
    <t>a.dagger@bathspa.ac.uk</t>
  </si>
  <si>
    <t>+44 1225 875875</t>
  </si>
  <si>
    <t>single_uni: Bath Spa University ERP GN 01April Felicia.xlsx</t>
  </si>
  <si>
    <t>https://www.linkedin.com/in/andy-salmon-552749162</t>
  </si>
  <si>
    <t>Salmon</t>
  </si>
  <si>
    <t>Pro VC External</t>
  </si>
  <si>
    <t>a.salmon@bathspa.ac.uk</t>
  </si>
  <si>
    <t>https://www.linkedin.com/in/ben-hughes1976</t>
  </si>
  <si>
    <t>Deputy Pro VC</t>
  </si>
  <si>
    <t>b.hughes@bathspa.ac.uk</t>
  </si>
  <si>
    <t>https://www.linkedin.com/in/prof-kyriaki-anagnostopoulou-3279b72b</t>
  </si>
  <si>
    <t>Kyriaki</t>
  </si>
  <si>
    <t>Anagnostopoulou</t>
  </si>
  <si>
    <t>k.anagnostopoulou@bathspa.ac.uk</t>
  </si>
  <si>
    <t>+44 7775 727447</t>
  </si>
  <si>
    <t>https://www.linkedin.com/in/lucy-arnold-courtney-515725158</t>
  </si>
  <si>
    <t>Arnold-Courtney</t>
  </si>
  <si>
    <t>Interim Assoc Pro VC</t>
  </si>
  <si>
    <t>l.arnold-courtney@bathspa.ac.uk</t>
  </si>
  <si>
    <t>https://www.linkedin.com/in/lisa-phillips-058925168</t>
  </si>
  <si>
    <t>Phillips</t>
  </si>
  <si>
    <t>Head of Mgmt Accounts</t>
  </si>
  <si>
    <t>l.phillips2@bathspa.ac.uk</t>
  </si>
  <si>
    <t>https://www.linkedin.com/in/mark-mcguinness</t>
  </si>
  <si>
    <t>McGuinness</t>
  </si>
  <si>
    <t>Pro-Vice-Chancellor</t>
  </si>
  <si>
    <t>m.mcguinness@bathspa.ac.uk</t>
  </si>
  <si>
    <t>+44 7971 231996</t>
  </si>
  <si>
    <t>https://www.linkedin.com/in/melissa-mulhall</t>
  </si>
  <si>
    <t>Mulhall</t>
  </si>
  <si>
    <t>Pro VC Academic Planning</t>
  </si>
  <si>
    <t>m.mulhall@bathspa.ac.uk</t>
  </si>
  <si>
    <t>+44 7961 784313</t>
  </si>
  <si>
    <t>+44 1227 823670</t>
  </si>
  <si>
    <t>https://www.linkedin.com/in/polly-derbyshire-0957551</t>
  </si>
  <si>
    <t>Polly</t>
  </si>
  <si>
    <t>Derbyshire</t>
  </si>
  <si>
    <t>p.derbyshire@bathspa.ac.uk</t>
  </si>
  <si>
    <t>+44 7790 093476</t>
  </si>
  <si>
    <t>https://www.linkedin.com/in/rebecca-schaaf-81927723</t>
  </si>
  <si>
    <t>Schaaf</t>
  </si>
  <si>
    <t>Senior Pro-Vice-Chancellor</t>
  </si>
  <si>
    <t>r.schaaf@bathspa.ac.uk</t>
  </si>
  <si>
    <t>https://www.linkedin.com/in/abigail-b-young-88b4b97b</t>
  </si>
  <si>
    <t>B Young</t>
  </si>
  <si>
    <t>Associate Director of Development</t>
  </si>
  <si>
    <t>abigail.young@birdlife.org</t>
  </si>
  <si>
    <t>+1 614-204-3196</t>
  </si>
  <si>
    <t>+44 (0)1223 277 318</t>
  </si>
  <si>
    <t>The David Attenborough Building, Pembroke Street, Cambridge, CB2 3QZ, UK</t>
  </si>
  <si>
    <t>single_uni: BirdLife International ERP GN Felicia 28July.xlsx</t>
  </si>
  <si>
    <t>Verified</t>
  </si>
  <si>
    <t>https://uk.linkedin.com/in/iain-dickson-937724aa</t>
  </si>
  <si>
    <t>Head of Impact &amp; Learning</t>
  </si>
  <si>
    <t>iain.dickson@birdlife.org</t>
  </si>
  <si>
    <t>https://www.linkedin.com/in/karl-damant-338397305</t>
  </si>
  <si>
    <t>Damant</t>
  </si>
  <si>
    <t>Finance Planning &amp; Analysis Manager</t>
  </si>
  <si>
    <t>karl.damant@birdlife.org</t>
  </si>
  <si>
    <t>https://www.linkedin.com/in/lindsayk-lancaster</t>
  </si>
  <si>
    <t>Lancaster</t>
  </si>
  <si>
    <t>Associate Director of Development - Corporate and Foundation Relations</t>
  </si>
  <si>
    <t>lindsay.lancaster@birdlife.org</t>
  </si>
  <si>
    <t>+1 314-307-0173</t>
  </si>
  <si>
    <t>https://uk.linkedin.com/in/mark-reay-3a4b00a6</t>
  </si>
  <si>
    <t>mark.reay@birdlife.org</t>
  </si>
  <si>
    <t>Predicted</t>
  </si>
  <si>
    <t>https://uk.linkedin.com/in/martin-harper-birdlife</t>
  </si>
  <si>
    <t>Harper</t>
  </si>
  <si>
    <t>Chief Executive Officer</t>
  </si>
  <si>
    <t>martin.harper@birdlife.org</t>
  </si>
  <si>
    <t>https://www.linkedin.com/in/matkilby</t>
  </si>
  <si>
    <t>Mathew</t>
  </si>
  <si>
    <t>Kilby</t>
  </si>
  <si>
    <t>Director of Information Technology</t>
  </si>
  <si>
    <t>mathew.kilby@birdlife.org</t>
  </si>
  <si>
    <t>https://uk.linkedin.com/in/melanie-heath-b22241175</t>
  </si>
  <si>
    <t>Melanie</t>
  </si>
  <si>
    <t>melanie.heath@birdlife.org</t>
  </si>
  <si>
    <t>https://www.linkedin.com/in/richard-woodward-221a598a</t>
  </si>
  <si>
    <t>Woodward</t>
  </si>
  <si>
    <t>ERP System Administrator</t>
  </si>
  <si>
    <t>richard.woodward@birdlife.org</t>
  </si>
  <si>
    <t>https://www.linkedin.com/in/sarah-springbett-0235432b</t>
  </si>
  <si>
    <t>Springbett</t>
  </si>
  <si>
    <t>Finance Director / Head of Finance</t>
  </si>
  <si>
    <t>sarah.springbett@birdlife.org</t>
  </si>
  <si>
    <t>+1 679-331-3492</t>
  </si>
  <si>
    <t>https://uk.linkedin.com/in/stuart-butchart</t>
  </si>
  <si>
    <t>Butchart</t>
  </si>
  <si>
    <t>stuart.butchart@birdlife.org</t>
  </si>
  <si>
    <t>https://www.linkedin.com/in/adam-race-062864/</t>
  </si>
  <si>
    <t>Race</t>
  </si>
  <si>
    <t>Chief People and Infrastructure Officer</t>
  </si>
  <si>
    <t>adam.race@bcu.ac.uk</t>
  </si>
  <si>
    <t>+44 (0)121 331 5000</t>
  </si>
  <si>
    <t>single_uni: Birmingham City University GRN ERP Felicia 23April.xlsx</t>
  </si>
  <si>
    <t>https://www.linkedin.com/in/dean-hughes-4a2a3926</t>
  </si>
  <si>
    <t>Executive Dean And Pro Vice Chancellor</t>
  </si>
  <si>
    <t>dean.hughes@bcu.ac.uk</t>
  </si>
  <si>
    <t>+44 7855 546357</t>
  </si>
  <si>
    <t>+44 121 331 5000</t>
  </si>
  <si>
    <t>https://www.linkedin.com/in/deepak-kelay-51630137/</t>
  </si>
  <si>
    <t>Deepak</t>
  </si>
  <si>
    <t>Kelay</t>
  </si>
  <si>
    <t>Associate Director of Infrastructure</t>
  </si>
  <si>
    <t>deepak.kelay@bcu.ac.uk</t>
  </si>
  <si>
    <t>https://www.linkedin.com/in/emma-craddock-008735109</t>
  </si>
  <si>
    <t>Craddock</t>
  </si>
  <si>
    <t>Deputy Course Director</t>
  </si>
  <si>
    <t>emma.craddock@bcu.ac.uk</t>
  </si>
  <si>
    <t>https://www.linkedin.com/in/keely-austin-19299b1b</t>
  </si>
  <si>
    <t>Keely</t>
  </si>
  <si>
    <t>Executive PA To Pro-Vice Chancellor</t>
  </si>
  <si>
    <t>keely.austin@bcu.ac.uk</t>
  </si>
  <si>
    <t>+44 7810 021103</t>
  </si>
  <si>
    <t>https://www.linkedin.com/in/prof-marcia-wilson-ph-d-30723918</t>
  </si>
  <si>
    <t>Marcia</t>
  </si>
  <si>
    <t>Pro Vice-Chancellor Education and Student Experience</t>
  </si>
  <si>
    <t>marcia.wilson@bcu.ac.uk</t>
  </si>
  <si>
    <t>+44 7951 758443</t>
  </si>
  <si>
    <t>https://www.linkedin.com/in/dr-navjot-sandhu-29774522</t>
  </si>
  <si>
    <t>Navjot</t>
  </si>
  <si>
    <t>Sandhu</t>
  </si>
  <si>
    <t>Head Of Department Of Finance &amp; Economics</t>
  </si>
  <si>
    <t>navjot.sandhu@bcu.ac.uk</t>
  </si>
  <si>
    <t>https://www.linkedin.com/in/rachel-warr-9b548749</t>
  </si>
  <si>
    <t>Warr</t>
  </si>
  <si>
    <t>Executive PA To Pro Vice-Chancellor</t>
  </si>
  <si>
    <t>rachel.warr@bcu.ac.uk</t>
  </si>
  <si>
    <t>+44 7359 135757</t>
  </si>
  <si>
    <t>https://www.linkedin.com/in/randolfcooper</t>
  </si>
  <si>
    <t>Randolf</t>
  </si>
  <si>
    <t>Pro Vice-Chancellor Special Projects</t>
  </si>
  <si>
    <t>randolf.cooper@bcu.ac.uk</t>
  </si>
  <si>
    <t>https://www.linkedin.com/in/russell-jeans/</t>
  </si>
  <si>
    <t>Russell</t>
  </si>
  <si>
    <t>Jeans</t>
  </si>
  <si>
    <t>russell.jeans@bcu.ac.uk</t>
  </si>
  <si>
    <t>https://www.linkedin.com/in/samantha-roberts-7227072a</t>
  </si>
  <si>
    <t>Head Of College Accountancy &amp; Finance</t>
  </si>
  <si>
    <t>Samantha.roberts@bcu.ac.uk</t>
  </si>
  <si>
    <t>+44 7790 054725</t>
  </si>
  <si>
    <t>https://www.linkedin.com/in/sarah-g-mohamed-157623191</t>
  </si>
  <si>
    <t>G Mohamed</t>
  </si>
  <si>
    <t>PhD Programme Director</t>
  </si>
  <si>
    <t>sarah.mohamed@bcu.ac.uk</t>
  </si>
  <si>
    <t>https://www.linkedin.com/in/professor-david-mba-freng-pfhea-93264811b/</t>
  </si>
  <si>
    <t>david.mba@bcu.ac.uk</t>
  </si>
  <si>
    <t>https://www.linkedin.com/in/professor-hanifa-shah-phd-mst-ceng-fbcs-pfhea-28842b170</t>
  </si>
  <si>
    <t>Hanifa</t>
  </si>
  <si>
    <t>Pro Vice-Chancellor &amp; Executive Dean</t>
  </si>
  <si>
    <t>hanifa.shah@bcu.ac.uk</t>
  </si>
  <si>
    <t>https://uk.linkedin.com/in/beatrix-schlarb-ridley-mbe-frsb-85693013</t>
  </si>
  <si>
    <t>Beatrix</t>
  </si>
  <si>
    <t>Schlarb-Ridley</t>
  </si>
  <si>
    <t>Director of Innovations and Impact</t>
  </si>
  <si>
    <t>beatrix.schlarb-ridley@bas.ac.uk</t>
  </si>
  <si>
    <t>+44 (0)1223 221400</t>
  </si>
  <si>
    <t>single_uni: British Antarctic Survey GN ERP Felicia 24April.xlsx</t>
  </si>
  <si>
    <t>https://uk.linkedin.com/in/jane-francis-b3b1b814</t>
  </si>
  <si>
    <t>Francis</t>
  </si>
  <si>
    <t>J.Francis@bas.ac.uk</t>
  </si>
  <si>
    <t>https://uk.linkedin.com/in/oliver-darke-96b327104</t>
  </si>
  <si>
    <t>Darke</t>
  </si>
  <si>
    <t>oldark@bas.ac.uk</t>
  </si>
  <si>
    <t>https://lt.linkedin.com/in/rutahamilton</t>
  </si>
  <si>
    <t>Ruta</t>
  </si>
  <si>
    <t>Post-Award Programme Manager</t>
  </si>
  <si>
    <t>RH@bas.ac.uk</t>
  </si>
  <si>
    <t>https://www.linkedin.com/in/brian-riggs-11452021</t>
  </si>
  <si>
    <t>Riggs</t>
  </si>
  <si>
    <t>Business Systems Development Manager (duplicate profile merged: brian-riggs-42403b249, 'Business System Manager')</t>
  </si>
  <si>
    <t>b.riggs@cabi.org</t>
  </si>
  <si>
    <t>+44 (0)1491 832111</t>
  </si>
  <si>
    <t>Wallingford, Oxfordshire, UK</t>
  </si>
  <si>
    <t>single_uni: CABI GN ERP Felicia 25July.xlsx</t>
  </si>
  <si>
    <t>https://uk.linkedin.com/in/cambria-finegold</t>
  </si>
  <si>
    <t>Cambria</t>
  </si>
  <si>
    <t>Finegold</t>
  </si>
  <si>
    <t>Global Director, Digital Development (LinkedIn: Director, Data Science, Modelling &amp; AI - mismatch)</t>
  </si>
  <si>
    <t>c.finegold@cabi.org</t>
  </si>
  <si>
    <t>+44 (0)1491 829305</t>
  </si>
  <si>
    <t>https://uk.linkedin.com/in/cristina-ashby-7694b43</t>
  </si>
  <si>
    <t>Ashby</t>
  </si>
  <si>
    <t>Head of Researcher Experience</t>
  </si>
  <si>
    <t>c.ashby@cabi.org</t>
  </si>
  <si>
    <t>+44 (0)1491 829279</t>
  </si>
  <si>
    <t>https://uk.linkedin.com/in/daniel-elger-4221886</t>
  </si>
  <si>
    <t>Elger</t>
  </si>
  <si>
    <t>d.elger@cabi.org</t>
  </si>
  <si>
    <t>https://www.linkedin.com/in/jaron-porciello</t>
  </si>
  <si>
    <t>Jaron</t>
  </si>
  <si>
    <t>Porciello</t>
  </si>
  <si>
    <t>j.porciello@cabi.org</t>
  </si>
  <si>
    <t>https://uk.linkedin.com/in/julien-godwin-ab9483112</t>
  </si>
  <si>
    <t>Julien</t>
  </si>
  <si>
    <t>Godwin</t>
  </si>
  <si>
    <t>Regional Director (LinkedIn shows 'Leader - R&amp;D International Development' - title mismatch)</t>
  </si>
  <si>
    <t>j.godwin@cabi.org</t>
  </si>
  <si>
    <t>+44 (0)1491 829045</t>
  </si>
  <si>
    <t>https://uk.linkedin.com/in/linda-copsey-93734336</t>
  </si>
  <si>
    <t>Copsey</t>
  </si>
  <si>
    <t>l.copsey@cabi.org</t>
  </si>
  <si>
    <t>https://www.linkedin.com/in/lisa-styles-60b94313</t>
  </si>
  <si>
    <t>Styles</t>
  </si>
  <si>
    <t>l.styles@cabi.org</t>
  </si>
  <si>
    <t>https://www.linkedin.com/in/mark-calder-12784926</t>
  </si>
  <si>
    <t>Calder</t>
  </si>
  <si>
    <t>m.calder@cabi.org</t>
  </si>
  <si>
    <t>https://uk.linkedin.com/in/martinparr1</t>
  </si>
  <si>
    <t>Parr</t>
  </si>
  <si>
    <t>m.parr@cabi.org</t>
  </si>
  <si>
    <t>+44 (0)1491 829442</t>
  </si>
  <si>
    <t>https://uk.linkedin.com/in/phil-swarbrick-07208937</t>
  </si>
  <si>
    <t>Swarbrick</t>
  </si>
  <si>
    <t>Project Development Director</t>
  </si>
  <si>
    <t>p.swarbrick@cabi.org</t>
  </si>
  <si>
    <t>+44 (0)1491 829197</t>
  </si>
  <si>
    <t>https://uk.linkedin.com/in/richard-shaw-188b1425</t>
  </si>
  <si>
    <t>r.shaw@cabi.org</t>
  </si>
  <si>
    <t>+44 (0)1491 829025</t>
  </si>
  <si>
    <t>https://www.linkedin.com/in/robert-sloley-88a0b750</t>
  </si>
  <si>
    <t>Sloley</t>
  </si>
  <si>
    <t>rsloley@cabi.org</t>
  </si>
  <si>
    <t>Switzerland</t>
  </si>
  <si>
    <t>Mark.Thomson@cern.ch</t>
  </si>
  <si>
    <t>Switchboard +41 22 76 761 11</t>
  </si>
  <si>
    <t>Esplanade des Particules 1, 1211 Geneva 23, Switzerland</t>
  </si>
  <si>
    <t>single_uni: CERN (European Organization for Nuclear Research) ERP GN Felicia 20 July.xlsx</t>
  </si>
  <si>
    <t>cern</t>
  </si>
  <si>
    <t>Gautier</t>
  </si>
  <si>
    <t>Hamel de Monchenault</t>
  </si>
  <si>
    <t>Director for Research and Computing (RCS Sector)</t>
  </si>
  <si>
    <t>Gautier.Hamel.de.Monchenault@cern.ch</t>
  </si>
  <si>
    <t>https://www.linkedin.com/in/jan-paul-brouwer-4602ab5</t>
  </si>
  <si>
    <t>Jan-Paul</t>
  </si>
  <si>
    <t>Brouwer</t>
  </si>
  <si>
    <t>Director for Finance and Human Resources (FHR Sector)</t>
  </si>
  <si>
    <t>Jan-Paul.Brouwer@cern.ch</t>
  </si>
  <si>
    <t>https://www.linkedin.com/in/enricaporcari</t>
  </si>
  <si>
    <t>Enrica</t>
  </si>
  <si>
    <t>Porcari</t>
  </si>
  <si>
    <t>Enrica.Porcari@cern.ch</t>
  </si>
  <si>
    <t>service-desk@cern.ch / +41 22 76 77777</t>
  </si>
  <si>
    <t>Campana</t>
  </si>
  <si>
    <t>Head of Information Technology Department (IT)</t>
  </si>
  <si>
    <t>Simone.Campana@cern.ch</t>
  </si>
  <si>
    <t>Pokorska</t>
  </si>
  <si>
    <t>Head of Finance and Administrative Processes Department (FAP)</t>
  </si>
  <si>
    <t>Kasia.Pokorska@cern.ch</t>
  </si>
  <si>
    <t>Anelli</t>
  </si>
  <si>
    <t>Head of Industry, Procurement and Knowledge Transfer Department (IPT)</t>
  </si>
  <si>
    <t>Giovanni.Anelli@cern.ch</t>
  </si>
  <si>
    <t>kt@cern.ch / procurement.service@cern.ch</t>
  </si>
  <si>
    <t>Giovanna</t>
  </si>
  <si>
    <t>Lehmann</t>
  </si>
  <si>
    <t>Giovanna.Lehmann@cern.ch</t>
  </si>
  <si>
    <t>+41 22 76 761 11</t>
  </si>
  <si>
    <t>Urs</t>
  </si>
  <si>
    <t>Wiedemann</t>
  </si>
  <si>
    <t>Urs.Wiedemann@cern.ch</t>
  </si>
  <si>
    <t>Tsesmelis</t>
  </si>
  <si>
    <t>Emmanuel.Tsesmelis@cern.ch</t>
  </si>
  <si>
    <t>eu.projects@cern.ch (dept mailbox)</t>
  </si>
  <si>
    <t>García Tello</t>
  </si>
  <si>
    <t>Pablo.Garcia.Tello@cern.ch</t>
  </si>
  <si>
    <t>Florence</t>
  </si>
  <si>
    <t>Pesce</t>
  </si>
  <si>
    <t>Team Leader, Financial Grant Management, EU Projects Office</t>
  </si>
  <si>
    <t>Florence.Pesce@cern.ch</t>
  </si>
  <si>
    <t>Pablo.Lopez@cern.ch</t>
  </si>
  <si>
    <t>Karin</t>
  </si>
  <si>
    <t>Gachet</t>
  </si>
  <si>
    <t>Section Leader, Accounts Receivable &amp; Third-Party Accounts, FAP-ACC</t>
  </si>
  <si>
    <t>Karin.Gachet@cern.ch</t>
  </si>
  <si>
    <t>accounts.receivable@cern.ch / third.party.accounting@cern.ch</t>
  </si>
  <si>
    <t>Estelle</t>
  </si>
  <si>
    <t>Carneiro</t>
  </si>
  <si>
    <t>Section Leader, Accounts Payable, FAP-ACC</t>
  </si>
  <si>
    <t>Estelle.Carneiro@cern</t>
  </si>
  <si>
    <t>https://www.linkedin.com/in/timbell143</t>
  </si>
  <si>
    <t>Governance, Risk and Compliance, Office of the CIO</t>
  </si>
  <si>
    <t>tim.bell@cern.ch</t>
  </si>
  <si>
    <t>https://www.linkedin.com/in/xavier-espinal-2956904</t>
  </si>
  <si>
    <t>Xavier</t>
  </si>
  <si>
    <t>Espinal</t>
  </si>
  <si>
    <t>CTO, CERN IT</t>
  </si>
  <si>
    <t>Xavier.Espinal@cern.ch</t>
  </si>
  <si>
    <t>https://www.linkedin.com/in/rostislavtitov</t>
  </si>
  <si>
    <t>Rostislav</t>
  </si>
  <si>
    <t>Titov</t>
  </si>
  <si>
    <t>Rostislav.Titov@cern.ch</t>
  </si>
  <si>
    <t>https://www.linkedin.com/in/sophie-gobert</t>
  </si>
  <si>
    <t>Sophie</t>
  </si>
  <si>
    <t>Gobert</t>
  </si>
  <si>
    <t>Product Manager, Procurement &amp; Finance</t>
  </si>
  <si>
    <t>Sophie.Gobert@cern.ch</t>
  </si>
  <si>
    <t>https://www.linkedin.com/in/alberto-pace-35644</t>
  </si>
  <si>
    <t>Alberto</t>
  </si>
  <si>
    <t>Pace</t>
  </si>
  <si>
    <t>Head of IT Education, Director of the CERN School of Computing</t>
  </si>
  <si>
    <t>+41 79 201 38 63</t>
  </si>
  <si>
    <t>https://www.linkedin.com/in/albertodimeglio</t>
  </si>
  <si>
    <t>Di Meglio</t>
  </si>
  <si>
    <t>Digital Strategy Lead, CERN CIO Office</t>
  </si>
  <si>
    <t>+41 75 411 29 48</t>
  </si>
  <si>
    <t>https://www.linkedin.com/in/mariekehood</t>
  </si>
  <si>
    <t>Marieke</t>
  </si>
  <si>
    <t>Hood</t>
  </si>
  <si>
    <t>Strategic Partnerships, CIO Office</t>
  </si>
  <si>
    <t>Marieke.Hood@cern.ch</t>
  </si>
  <si>
    <t>+41 79 635 26 90</t>
  </si>
  <si>
    <t>https://www.linkedin.com/in/sergio-bertolucci-22473526</t>
  </si>
  <si>
    <t>Sergio</t>
  </si>
  <si>
    <t>Bertolucci</t>
  </si>
  <si>
    <t>Director of Research and Computing</t>
  </si>
  <si>
    <t>Sergio.Bertolucci@cern.ch</t>
  </si>
  <si>
    <t>https://www.linkedin.com/in/silke-bachmann-8250798</t>
  </si>
  <si>
    <t>Silke</t>
  </si>
  <si>
    <t>Bachmann</t>
  </si>
  <si>
    <t>Executive Personal Assistant to the Director of Finance &amp; Human Resources</t>
  </si>
  <si>
    <t>Silke.Bachmann@cern.ch</t>
  </si>
  <si>
    <t>https://www.linkedin.com/in/dr-damian-a-delgado-phd-usfj-cern-ca-ch-0478b037</t>
  </si>
  <si>
    <t>Damian</t>
  </si>
  <si>
    <t>A. Delgado</t>
  </si>
  <si>
    <t>Director: Communications, Production, Computer Systems, Computational Research</t>
  </si>
  <si>
    <t>Canada</t>
  </si>
  <si>
    <t>https://www.linkedin.com/in/oliver-d-253990209</t>
  </si>
  <si>
    <t>D.</t>
  </si>
  <si>
    <t>Strategic Communications Assistant to the Chief Information Officer</t>
  </si>
  <si>
    <t>https://www.linkedin.com/in/evangeline-esther-763725244</t>
  </si>
  <si>
    <t>Evangeline</t>
  </si>
  <si>
    <t>Esther</t>
  </si>
  <si>
    <t>https://www.linkedin.com/in/rémy-tissot-a103a4a0</t>
  </si>
  <si>
    <t>Rémy</t>
  </si>
  <si>
    <t>Tissot</t>
  </si>
  <si>
    <t>Responsable de Projet Électrique CFO/CFA</t>
  </si>
  <si>
    <t>Remy.Tissot@cern.ch</t>
  </si>
  <si>
    <t>https://www.linkedin.com/in/amadou-oury-diallo-15601b155</t>
  </si>
  <si>
    <t>Amadou</t>
  </si>
  <si>
    <t>Oury Diallo</t>
  </si>
  <si>
    <t>Ingénieur Chargé d'affaires en Électricité CFA/CFO</t>
  </si>
  <si>
    <t>France</t>
  </si>
  <si>
    <t>NA</t>
  </si>
  <si>
    <t>+33 7 51 37 35 24</t>
  </si>
  <si>
    <t>https://www.linkedin.com/in/justinvastine</t>
  </si>
  <si>
    <t>Vastine</t>
  </si>
  <si>
    <t>Director Of Operations For Administration &amp; Finance</t>
  </si>
  <si>
    <t>jvastine@calpoly.edu</t>
  </si>
  <si>
    <t>+1 661-916-4663</t>
  </si>
  <si>
    <t>single_uni: California Polytechnic State University GN 13April GN.xlsx</t>
  </si>
  <si>
    <t>https://www.linkedin.com/in/codyvandorn/</t>
  </si>
  <si>
    <t>Cody</t>
  </si>
  <si>
    <t>VanDorn</t>
  </si>
  <si>
    <t>CEO Cal Poly Partners / Cal Poly Corporation</t>
  </si>
  <si>
    <t>cvandorn@calpoly.edu</t>
  </si>
  <si>
    <t>805-756-1111</t>
  </si>
  <si>
    <t>https://www.linkedin.com/in/al-liddicoat-37259613/</t>
  </si>
  <si>
    <t>Albert</t>
  </si>
  <si>
    <t>Liddicoat</t>
  </si>
  <si>
    <t>Provost and Executive Vice President for Academic Affairs</t>
  </si>
  <si>
    <t>Albert@calpoly.edu</t>
  </si>
  <si>
    <t>https://www.linkedin.com/in/jeffrey-armstrong-b65aa64/</t>
  </si>
  <si>
    <t>Jeffrey</t>
  </si>
  <si>
    <t>University President</t>
  </si>
  <si>
    <t>jarmstro@calpoly.edu</t>
  </si>
  <si>
    <t>https://www.linkedin.com/in/allison-baird-james-18a66623/</t>
  </si>
  <si>
    <t>Baird-James</t>
  </si>
  <si>
    <t>Senior Vice President Administration and Finance / CFO</t>
  </si>
  <si>
    <t>abj@calpoly.edu</t>
  </si>
  <si>
    <t>https://www.linkedin.com/in/jessica-darin-2b0a8174/</t>
  </si>
  <si>
    <t>Darin</t>
  </si>
  <si>
    <t>Vice President Strategic Initiatives and Advocacy</t>
  </si>
  <si>
    <t>jdarin@calpoly.edu</t>
  </si>
  <si>
    <t>https://www.linkedin.com/in/terrance-harris-619b407/</t>
  </si>
  <si>
    <t>Terrance</t>
  </si>
  <si>
    <t>Vice President Strategic Enrollment Management and Student Affairs</t>
  </si>
  <si>
    <t>tharris@calpoly.edu</t>
  </si>
  <si>
    <t>https://www.linkedin.com/in/matt-weinstein-7326582/</t>
  </si>
  <si>
    <t>Weinstein</t>
  </si>
  <si>
    <t>Vice President University Development and Alumni Engagement</t>
  </si>
  <si>
    <t>maw@calpoly.edu</t>
  </si>
  <si>
    <t>https://www.linkedin.com/in/chrisgmurphy/</t>
  </si>
  <si>
    <t>Vice President University Communications and Marketing</t>
  </si>
  <si>
    <t>cmurph18@calpoly.edu</t>
  </si>
  <si>
    <t>https://www.linkedin.com/in/graham-benton-6213ab15b</t>
  </si>
  <si>
    <t>Benton</t>
  </si>
  <si>
    <t>Associate Vice Provost</t>
  </si>
  <si>
    <t>Gbenton@csum.edu</t>
  </si>
  <si>
    <t>+1 707-342-8352</t>
  </si>
  <si>
    <t>+1 707-654-1147</t>
  </si>
  <si>
    <t>https://www.linkedin.com/in/kimi-ikeda-26b55b27</t>
  </si>
  <si>
    <t>Kimi</t>
  </si>
  <si>
    <t>Ikeda</t>
  </si>
  <si>
    <t>Associate Vice Provost, Systems And Resources</t>
  </si>
  <si>
    <t>kikeda@calpoly.edu</t>
  </si>
  <si>
    <t>+1 805-260-5645</t>
  </si>
  <si>
    <t>https://www.linkedin.com/in/beth-merritt-miller-ph-d-3a51b013</t>
  </si>
  <si>
    <t>Merritt Miller</t>
  </si>
  <si>
    <t>Assistant Vice Provost For University Advising</t>
  </si>
  <si>
    <t>bamerrit@calpoly.edu</t>
  </si>
  <si>
    <t>+1 805-756-5760</t>
  </si>
  <si>
    <t>https://www.linkedin.com/in/lynnette-turner-17109a90</t>
  </si>
  <si>
    <t>Lynnette</t>
  </si>
  <si>
    <t>Pro Vice-Chancellor And Dean, Faculty Of Arts, Humanities And Education</t>
  </si>
  <si>
    <t>lynnette.turner@canterbury.ac.uk</t>
  </si>
  <si>
    <t>+44 1227 927700</t>
  </si>
  <si>
    <t>single_uni: Canterbury Christ Church University ERP GN 09june Felicia.xlsx</t>
  </si>
  <si>
    <t>https://www.linkedin.com/in/andrew-ironside-1207042b</t>
  </si>
  <si>
    <t>Ironside</t>
  </si>
  <si>
    <t>Pro Vice-Chancellor (Resources)</t>
  </si>
  <si>
    <t>andrew.ironside@canterbury.ac.uk</t>
  </si>
  <si>
    <t>https://www.linkedin.com/in/funbiadesina</t>
  </si>
  <si>
    <t>Olufunbi</t>
  </si>
  <si>
    <t>Adesina</t>
  </si>
  <si>
    <t>Director Of Accounting &amp; Finance Course</t>
  </si>
  <si>
    <t>funbi.adesina@canterbury.ac.uk</t>
  </si>
  <si>
    <t>+44 7546 316038</t>
  </si>
  <si>
    <t>https://www.linkedin.com/in/mike-weed-2bb570253</t>
  </si>
  <si>
    <t>Weed</t>
  </si>
  <si>
    <t>Senior Pro Vice-Chancellor</t>
  </si>
  <si>
    <t>mike.weed@canterbury.ac.uk</t>
  </si>
  <si>
    <t>https://www.linkedin.com/in/mmaguid</t>
  </si>
  <si>
    <t>Abdel-Maguid</t>
  </si>
  <si>
    <t>Pro Vice-Chancellor (Education, Student Growth And Global Engagement)</t>
  </si>
  <si>
    <t>mohamed.abdel-maguid@canterbury.ac.uk</t>
  </si>
  <si>
    <t>+44 7525 243652</t>
  </si>
  <si>
    <t>https://www.linkedin.com/in/rebecca-huxley-binns-a266b124</t>
  </si>
  <si>
    <t>Huxley-Binns</t>
  </si>
  <si>
    <t>rebecca.huxley-binns@canterbury.ac.uk</t>
  </si>
  <si>
    <t>+44 7798 865167</t>
  </si>
  <si>
    <t>https://www.linkedin.com/in/theresa-gadsby-bourner-392bb248</t>
  </si>
  <si>
    <t>Gadsby-Bourner</t>
  </si>
  <si>
    <t>Assistant To The Senior Pro Vice-Chancellor</t>
  </si>
  <si>
    <t>theresa.gadsby-bourner@canterbury.ac.uk</t>
  </si>
  <si>
    <t>+44 7760 153968</t>
  </si>
  <si>
    <t>https://www.linkedin.com/in/tony-lavender-19513627</t>
  </si>
  <si>
    <t>Tony</t>
  </si>
  <si>
    <t>Lavender</t>
  </si>
  <si>
    <t>Pro-Vice Chancellor/Dean</t>
  </si>
  <si>
    <t>tony.lavender@canterbury.ac.uk</t>
  </si>
  <si>
    <t>https://uk.linkedin.com/in/rachael-langford-99132353</t>
  </si>
  <si>
    <t>Langford</t>
  </si>
  <si>
    <t>President &amp; Vice-Chancellor</t>
  </si>
  <si>
    <t>rlangford@cardiffmet.ac.uk</t>
  </si>
  <si>
    <t>+44 (0)29 2041 6070</t>
  </si>
  <si>
    <t>single_uni: Cardiff Metropolitan University GN ERP 30april.xlsx</t>
  </si>
  <si>
    <t>https://uk.linkedin.com/in/katie-thirlaway-a7a87a32</t>
  </si>
  <si>
    <t>Thirlaway</t>
  </si>
  <si>
    <t>Deputy Vice-Chancellor and Provost</t>
  </si>
  <si>
    <t>kthirlaway@cardiffmet.ac.uk</t>
  </si>
  <si>
    <t>single_uni: Cardiff Metropolitan University GN ERP 30april.xlsx | GN_EVENTS_MASTERLIST.xlsx</t>
  </si>
  <si>
    <t>https://www.linkedin.com/in/lowri-williams-fcipd-64ba3314</t>
  </si>
  <si>
    <t>Lowri</t>
  </si>
  <si>
    <t>l.williams@cardiffmet.ac.uk</t>
  </si>
  <si>
    <t>https://www.linkedin.com/in/amanda-roberts-jones-0851b6123</t>
  </si>
  <si>
    <t>Roberts-Jones</t>
  </si>
  <si>
    <t>jonesal6@cardiff.ac.uk</t>
  </si>
  <si>
    <t>+44 29 2087 4000</t>
  </si>
  <si>
    <t>single_uni: Cardiff University GN ERP Felicia 01April.xlsx</t>
  </si>
  <si>
    <t>https://www.linkedin.com/in/derek-millar-3a1068b8</t>
  </si>
  <si>
    <t>Derek</t>
  </si>
  <si>
    <t>Millar</t>
  </si>
  <si>
    <t>Head Treasury Ops</t>
  </si>
  <si>
    <t>millard@cardiff.ac.uk</t>
  </si>
  <si>
    <t>+44 7941 426869</t>
  </si>
  <si>
    <t>https://www.linkedin.com/in/emma-thomas-jones-25295b186</t>
  </si>
  <si>
    <t>Thomas-Jones</t>
  </si>
  <si>
    <t>thomas-jonese@cardiff.ac.uk</t>
  </si>
  <si>
    <t>https://www.linkedin.com/in/eunice-osborne-28154aa3</t>
  </si>
  <si>
    <t>Eunice</t>
  </si>
  <si>
    <t>Finance &amp; Resource Mgr</t>
  </si>
  <si>
    <t>OsborneE@cardiff.ac.uk</t>
  </si>
  <si>
    <t>+44 7903 288330</t>
  </si>
  <si>
    <t>https://www.linkedin.com/in/kelly-berube-96bbba36</t>
  </si>
  <si>
    <t>BeruBe</t>
  </si>
  <si>
    <t>berube@cardiff.ac.uk</t>
  </si>
  <si>
    <t>https://www.linkedin.com/in/lynne-peters-609939b7</t>
  </si>
  <si>
    <t>Peters</t>
  </si>
  <si>
    <t>Finance &amp; Planning Mgr</t>
  </si>
  <si>
    <t>PetersL@cardiff.ac.uk</t>
  </si>
  <si>
    <t>https://www.linkedin.com/in/martyn-guest-1979741a</t>
  </si>
  <si>
    <t>guestmf@cardiff.ac.uk</t>
  </si>
  <si>
    <t>+44 29 2087 9319</t>
  </si>
  <si>
    <t>https://www.linkedin.com/in/nico-lee-walters-030a25a8</t>
  </si>
  <si>
    <t>Lee Walters</t>
  </si>
  <si>
    <t>Finance Trans Sr Manager</t>
  </si>
  <si>
    <t>waltersn@cardiff.ac.uk</t>
  </si>
  <si>
    <t>+44 7961 847317</t>
  </si>
  <si>
    <t>https://www.linkedin.com/in/pamela-munn-b73b9556</t>
  </si>
  <si>
    <t>Munn</t>
  </si>
  <si>
    <t>Finance &amp; HR Manager</t>
  </si>
  <si>
    <t>munnp@cardiff.ac.uk</t>
  </si>
  <si>
    <t>https://www.linkedin.com/in/patricia-price-9006b299</t>
  </si>
  <si>
    <t>PriceP@cardiff.ac.uk</t>
  </si>
  <si>
    <t>https://www.linkedin.com/in/paul-stanaj-55a7b084</t>
  </si>
  <si>
    <t>Stanaj</t>
  </si>
  <si>
    <t>stanajp@cardiff.ac.uk</t>
  </si>
  <si>
    <t>+44 7863 633366</t>
  </si>
  <si>
    <t>https://www.linkedin.com/in/richard-powell-31232b95</t>
  </si>
  <si>
    <t>powellr@cardiff.ac.uk</t>
  </si>
  <si>
    <t>+44 7568 565499</t>
  </si>
  <si>
    <t>https://www.linkedin.com/in/setchi</t>
  </si>
  <si>
    <t>Rossi</t>
  </si>
  <si>
    <t>Setchi</t>
  </si>
  <si>
    <t>setchi@cardiff.ac.uk</t>
  </si>
  <si>
    <t>+44 7870 645228</t>
  </si>
  <si>
    <t>https://www.linkedin.com/in/srikant-sarangi-ab125477</t>
  </si>
  <si>
    <t>Srikant</t>
  </si>
  <si>
    <t>Sarangi</t>
  </si>
  <si>
    <t>sarangi@cardiff.ac.uk</t>
  </si>
  <si>
    <t>https://www.linkedin.com/in/urfan-khaliq-6a5ba313</t>
  </si>
  <si>
    <t>Urfan</t>
  </si>
  <si>
    <t>Khaliq</t>
  </si>
  <si>
    <t>Pro VC &amp; Head of College</t>
  </si>
  <si>
    <t>khaliq@cardiff.ac.uk</t>
  </si>
  <si>
    <t>https://www.linkedin.com/in/vanessa-cuthill-plain-4623262a</t>
  </si>
  <si>
    <t>Cuthill</t>
  </si>
  <si>
    <t>cuthillv@cardiff.ac.uk</t>
  </si>
  <si>
    <t>+44 7814 561544</t>
  </si>
  <si>
    <t>https://www.linkedin.com/in/gavin-shaddick-520426222/</t>
  </si>
  <si>
    <t>Shaddick</t>
  </si>
  <si>
    <t>Pro Vice-Chancellor Physical Sciences &amp; Engineering</t>
  </si>
  <si>
    <t>shaddickg@cardiff.ac.uk</t>
  </si>
  <si>
    <t>https://www.linkedin.com/in/costas-grammenos-66873928</t>
  </si>
  <si>
    <t>Costas</t>
  </si>
  <si>
    <t>Grammenos</t>
  </si>
  <si>
    <t>c.grammenos@citystgeorges.ac.uk</t>
  </si>
  <si>
    <t>single_uni: City St Georges University of London GN 27 March Felicia.xlsx</t>
  </si>
  <si>
    <t>https://www.linkedin.com/in/david-bolton-b9435326</t>
  </si>
  <si>
    <t>Deputy Vice Chancellor</t>
  </si>
  <si>
    <t>D.J.Bolton@city.ac.uk</t>
  </si>
  <si>
    <t>https://www.linkedin.com/in/panayiotis-kyriacou-90b23058</t>
  </si>
  <si>
    <t>Panayiotis</t>
  </si>
  <si>
    <t>Kyriacou</t>
  </si>
  <si>
    <t>p.kyriacou@citystgeorges.ac.uk</t>
  </si>
  <si>
    <t>https://www.linkedin.com/in/stanton-newman-723b07a</t>
  </si>
  <si>
    <t>Newman</t>
  </si>
  <si>
    <t>stanton.newman.1@city.ac.uk</t>
  </si>
  <si>
    <t>+44 7771 996490</t>
  </si>
  <si>
    <t>https://www.linkedin.com/in/steve-leggetter-39bb953</t>
  </si>
  <si>
    <t>Leggetter</t>
  </si>
  <si>
    <t>steve@citystgeorges.ac.uk</t>
  </si>
  <si>
    <t>+44 7771 790109</t>
  </si>
  <si>
    <t>https://www.linkedin.com/in/fiona-breslin-kilker-a1382322</t>
  </si>
  <si>
    <t>Breslin Kilker</t>
  </si>
  <si>
    <t>Head Of Market Research</t>
  </si>
  <si>
    <t>fiona.breslin@coventry.ac.uk</t>
  </si>
  <si>
    <t>+44 121 204 3000</t>
  </si>
  <si>
    <t>+44 1723 336700</t>
  </si>
  <si>
    <t>+44 24 7688 7688</t>
  </si>
  <si>
    <t>single_uni: Coventry University GN ERP Felicia 10April.xlsx</t>
  </si>
  <si>
    <t>https://www.linkedin.com/in/jodobson</t>
  </si>
  <si>
    <t>Dobson</t>
  </si>
  <si>
    <t>Pro-Vice-Chancellor (Policy And Engagement)</t>
  </si>
  <si>
    <t>j.dobson@coventry.ac.uk</t>
  </si>
  <si>
    <t>+44 7974 984410</t>
  </si>
  <si>
    <t>https://www.linkedin.com/in/stephen-fallows-7a40b688</t>
  </si>
  <si>
    <t>Fallows</t>
  </si>
  <si>
    <t>Associate Pro-Vice-Chancellor</t>
  </si>
  <si>
    <t>stephen.fallows@coventry.ac.uk</t>
  </si>
  <si>
    <t>+44 7950 397462</t>
  </si>
  <si>
    <t>https://www.linkedin.com/in/steve-galliford-71257749</t>
  </si>
  <si>
    <t>Galliford</t>
  </si>
  <si>
    <t>Vice Provost And Deputy Vice-Chancellor</t>
  </si>
  <si>
    <t>sgalliford@coventry.ac.uk</t>
  </si>
  <si>
    <t>https://www.linkedin.com/in/dr-sarkar-kabir-57055816</t>
  </si>
  <si>
    <t>Sarkar</t>
  </si>
  <si>
    <t>Director Of Postgraduate Finance Courses</t>
  </si>
  <si>
    <t>sarkar.kabir@coventry.ac.uk</t>
  </si>
  <si>
    <t>https://www.linkedin.com/in/donna-kendall-284695146</t>
  </si>
  <si>
    <t>Donna</t>
  </si>
  <si>
    <t>Kendall</t>
  </si>
  <si>
    <t>dkendall@coventry.ac.uk</t>
  </si>
  <si>
    <t>https://www.linkedin.com/in/paul-kendrick-079921ba</t>
  </si>
  <si>
    <t>Kendrick</t>
  </si>
  <si>
    <t>Pro-Vice-Chancellor, Planning &amp; Resources</t>
  </si>
  <si>
    <t>paul.kendrick@coventry.ac.uk</t>
  </si>
  <si>
    <t>+44 7974 984376</t>
  </si>
  <si>
    <t>https://www.linkedin.com/in/john-latham-32179b4</t>
  </si>
  <si>
    <t>Latham</t>
  </si>
  <si>
    <t>Vice-Chancellor And CEO</t>
  </si>
  <si>
    <t>john.latham@coventry.ac.uk</t>
  </si>
  <si>
    <t>+44 7974 984707</t>
  </si>
  <si>
    <t>https://www.linkedin.com/in/piotr-lis-39a07a49</t>
  </si>
  <si>
    <t>Piotr</t>
  </si>
  <si>
    <t>Lis</t>
  </si>
  <si>
    <t>Deputy Head Of School</t>
  </si>
  <si>
    <t>piotr.lis@coventry.ac.uk</t>
  </si>
  <si>
    <t>+44 7954 437361</t>
  </si>
  <si>
    <t>https://www.linkedin.com/in/paul-noon-6258832b0</t>
  </si>
  <si>
    <t>Noon</t>
  </si>
  <si>
    <t>Deputy-Vice-Chancellor</t>
  </si>
  <si>
    <t>pnoon@coventry.ac.uk</t>
  </si>
  <si>
    <t>https://www.linkedin.com/in/john-quirk-b18b3838</t>
  </si>
  <si>
    <t>Quirk</t>
  </si>
  <si>
    <t>jquirk@coventry.ac.uk</t>
  </si>
  <si>
    <t>+44 7791 993295</t>
  </si>
  <si>
    <t>https://www.linkedin.com/in/jasmine-samra-6ba14239</t>
  </si>
  <si>
    <t>Jasmine</t>
  </si>
  <si>
    <t>Samra</t>
  </si>
  <si>
    <t>Associate Pro Vice Chancellor</t>
  </si>
  <si>
    <t>jasmine.samra@coventry.ac.uk</t>
  </si>
  <si>
    <t>+44 7944 472570</t>
  </si>
  <si>
    <t>https://www.linkedin.com/in/dr-uchenna-tony-okeke-38858ab6</t>
  </si>
  <si>
    <t>Uchenna</t>
  </si>
  <si>
    <t>Tony-Okeke</t>
  </si>
  <si>
    <t>Associate Head Of School - Recruitment And Marketing</t>
  </si>
  <si>
    <t>uchenna.tony-okeke@coventry.ac.uk</t>
  </si>
  <si>
    <t>https://www.linkedin.com/in/andrew-turner-38a9151a</t>
  </si>
  <si>
    <t>A.P.Turner@coventry.ac.uk</t>
  </si>
  <si>
    <t>+44 7969 886099</t>
  </si>
  <si>
    <t>https://www.linkedin.com/in/clive-winters-5b04162</t>
  </si>
  <si>
    <t>Clive</t>
  </si>
  <si>
    <t>Winters</t>
  </si>
  <si>
    <t>Pro-Vice-Chancellor (Strategy And Governance)</t>
  </si>
  <si>
    <t>cwinters@coventry.ac.uk</t>
  </si>
  <si>
    <t>+44 7974 984795</t>
  </si>
  <si>
    <t>https://www.linkedin.com/in/tasleem-akhter-37515152</t>
  </si>
  <si>
    <t>Tasleem</t>
  </si>
  <si>
    <t>Akhter</t>
  </si>
  <si>
    <t>PA To Pro-Vice Chancellor</t>
  </si>
  <si>
    <t>Tas.akhter@coventry.ac.uk</t>
  </si>
  <si>
    <t>+44 7557 425176</t>
  </si>
  <si>
    <t>https://www.linkedin.com/in/cblyth25</t>
  </si>
  <si>
    <t>Blyth</t>
  </si>
  <si>
    <t>craig.blyth@coventry.ac.uk</t>
  </si>
  <si>
    <t>+44 7400 433403</t>
  </si>
  <si>
    <t>https://www.linkedin.com/in/professor-ann-marie-cannaby-58654655</t>
  </si>
  <si>
    <t>Ann Marie</t>
  </si>
  <si>
    <t>Cannaby</t>
  </si>
  <si>
    <t>ann-marie.cannaby@coventry.ac.uk</t>
  </si>
  <si>
    <t>+44 7884 471377</t>
  </si>
  <si>
    <t>https://www.linkedin.com/in/professor-john-dishman-5728361b</t>
  </si>
  <si>
    <t>Dishman</t>
  </si>
  <si>
    <t>Pro-Vice Chancellor &amp; CEO - CU Group</t>
  </si>
  <si>
    <t>John.dishman@coventry.ac.uk</t>
  </si>
  <si>
    <t>https://www.linkedin.com/in/stephanie-edwards-39aaa425</t>
  </si>
  <si>
    <t>Head Of Finance And Operations</t>
  </si>
  <si>
    <t>ab3304@coventry.ac.uk</t>
  </si>
  <si>
    <t>https://www.linkedin.com/in/nicky-frowen-94265a56</t>
  </si>
  <si>
    <t>Nicky</t>
  </si>
  <si>
    <t>Frowen</t>
  </si>
  <si>
    <t>Personal Assistant To The Vice-Chancellor</t>
  </si>
  <si>
    <t>Nicky.Frowen@coventry.ac.uk</t>
  </si>
  <si>
    <t>https://www.linkedin.com/in/socrates-karidis-10946710a</t>
  </si>
  <si>
    <t>Socrates</t>
  </si>
  <si>
    <t>Karidis</t>
  </si>
  <si>
    <t>Socrates.karidis@coventry.ac.uk</t>
  </si>
  <si>
    <t>Marion</t>
  </si>
  <si>
    <t>Plant</t>
  </si>
  <si>
    <t>PVC</t>
  </si>
  <si>
    <t>ac3169@coventry.ac.uk</t>
  </si>
  <si>
    <t>https://www.linkedin.com/in/drcarolecampbell</t>
  </si>
  <si>
    <t>Carole</t>
  </si>
  <si>
    <t>carole.campbell@coventry.ac.uk</t>
  </si>
  <si>
    <t>+44 7557 425117</t>
  </si>
  <si>
    <t>https://www.linkedin.com/in/michael-fitzpatrick-2800a49</t>
  </si>
  <si>
    <t>ab6856@coventry.ac.uk</t>
  </si>
  <si>
    <t>+44 7557 425112</t>
  </si>
  <si>
    <t>https://www.linkedin.com/in/aidan-friend-68732016</t>
  </si>
  <si>
    <t>Aidan</t>
  </si>
  <si>
    <t>Friend</t>
  </si>
  <si>
    <t>aidan.friend@coventry.ac.uk</t>
  </si>
  <si>
    <t>+44 7702 620109</t>
  </si>
  <si>
    <t>https://au.linkedin.com/in/profjennygamble</t>
  </si>
  <si>
    <t>Gamble</t>
  </si>
  <si>
    <t>Professor, Midwifery and Maternity Care</t>
  </si>
  <si>
    <t>ad7603@coventry.ac.uk</t>
  </si>
  <si>
    <t>single_uni: NEW LIST.xlsx</t>
  </si>
  <si>
    <t>https://uk.linkedin.com/in/adeniyi-francis-fagbamigbe-5a830133</t>
  </si>
  <si>
    <t>Adeniyi</t>
  </si>
  <si>
    <t>Fagbamigbe</t>
  </si>
  <si>
    <t>Associate Professor</t>
  </si>
  <si>
    <t>ae3225@coventry.ac.uk</t>
  </si>
  <si>
    <t>https://uk.linkedin.com/in/agnieszka-lewko-phd-4b5bb44a</t>
  </si>
  <si>
    <t>Agnieszka</t>
  </si>
  <si>
    <t>Lewko</t>
  </si>
  <si>
    <t>Assistant Professor</t>
  </si>
  <si>
    <t>ad8667@coventry.ac.uk</t>
  </si>
  <si>
    <t>https://uk.linkedin.com/in/benet-vincent-11812964</t>
  </si>
  <si>
    <t>Benet</t>
  </si>
  <si>
    <t>Lecturer (Teaching)</t>
  </si>
  <si>
    <t>ab6667@coventry.ac.uk</t>
  </si>
  <si>
    <t>https://uk.linkedin.com/in/carlo-tramontano-130aa5169</t>
  </si>
  <si>
    <t>Carlo</t>
  </si>
  <si>
    <t>Tramontano</t>
  </si>
  <si>
    <t>carlo.tramontano@coventry.ac.uk</t>
  </si>
  <si>
    <t>https://uk.linkedin.com/in/christinahugheswomen-space</t>
  </si>
  <si>
    <t>Christina</t>
  </si>
  <si>
    <t>Visiting Professor</t>
  </si>
  <si>
    <t>christina.hughes@coventry.ac.uk</t>
  </si>
  <si>
    <t>https://uk.linkedin.com/in/david-mcwilliams-72790b116</t>
  </si>
  <si>
    <t>McWilliams</t>
  </si>
  <si>
    <t>Associate Professor, Physiotherapy and ITU</t>
  </si>
  <si>
    <t>ac3572@coventry.ac.uk</t>
  </si>
  <si>
    <t>https://uk.linkedin.com/in/dimitar-angelov-a28675244</t>
  </si>
  <si>
    <t>Dimitar</t>
  </si>
  <si>
    <t>Angelov</t>
  </si>
  <si>
    <t>dimitar.angelov@coventry.ac.uk</t>
  </si>
  <si>
    <t>https://uk.linkedin.com/in/dr-gemma-pearce-phd-cpsychol-sfhea-bb65b343</t>
  </si>
  <si>
    <t>Pearce</t>
  </si>
  <si>
    <t>ab5719@coventry.ac.uk</t>
  </si>
  <si>
    <t>https://uk.linkedin.com/in/dr-jacqueline-cawston-phd-mba-ceighe-33a6719</t>
  </si>
  <si>
    <t>Cawston</t>
  </si>
  <si>
    <t>Professor of Immersive Culture and Heritage</t>
  </si>
  <si>
    <t>jacqueline.cawston@coventry.ac.uk</t>
  </si>
  <si>
    <t>https://uk.linkedin.com/in/drmegancrawford</t>
  </si>
  <si>
    <t>Crawford</t>
  </si>
  <si>
    <t>Professor Emerita</t>
  </si>
  <si>
    <t>ac9759@coventry.ac.uk</t>
  </si>
  <si>
    <t>https://uk.linkedin.com/in/duncan-lawson-mbe-0a5a57a6</t>
  </si>
  <si>
    <t>Lawson</t>
  </si>
  <si>
    <t>duncan.lawson@coventry.ac.uk</t>
  </si>
  <si>
    <t>https://uk.linkedin.com/in/eleanor-lutman-white-2b08358b</t>
  </si>
  <si>
    <t>Lutman-White</t>
  </si>
  <si>
    <t>Research Fellow</t>
  </si>
  <si>
    <t>ad6406@coventry.ac.uk</t>
  </si>
  <si>
    <t>https://uk.linkedin.com/in/jade-catterson-76bab363</t>
  </si>
  <si>
    <t>Jade</t>
  </si>
  <si>
    <t>Catterson</t>
  </si>
  <si>
    <t>ac4404@coventry.ac.uk</t>
  </si>
  <si>
    <t>https://uk.linkedin.com/in/jane-coad-b5013432</t>
  </si>
  <si>
    <t>Coad</t>
  </si>
  <si>
    <t>Director, Research and Strategy (UHCW), Emeritus Professor / Professor, Children, Families and Young People</t>
  </si>
  <si>
    <t>jane.coad@uhcw.nhs.uk</t>
  </si>
  <si>
    <t>https://uk.linkedin.com/in/katherine-wimpenny-42ab2b116</t>
  </si>
  <si>
    <t>Wimpenny</t>
  </si>
  <si>
    <t>Centre Director (Interim)</t>
  </si>
  <si>
    <t>katherine.wimpenny@coventry.ac.uk</t>
  </si>
  <si>
    <t>https://uk.linkedin.com/in/luca-morini-71797332</t>
  </si>
  <si>
    <t>Luca</t>
  </si>
  <si>
    <t>Morini</t>
  </si>
  <si>
    <t>luca.morini@coventry.ac.uk</t>
  </si>
  <si>
    <t>https://uk.linkedin.com/in/mark-hodds-b50837389</t>
  </si>
  <si>
    <t>Hodds</t>
  </si>
  <si>
    <t>mark.hodds2@coventry.ac.uk</t>
  </si>
  <si>
    <t>https://uk.linkedin.com/in/michelle-williams-34ab6921</t>
  </si>
  <si>
    <t>Assistant Professor (Teaching)</t>
  </si>
  <si>
    <t>ab3582@coventry.ac.uk</t>
  </si>
  <si>
    <t>https://uk.linkedin.com/in/ninutsa-nadirashvili-3956b8148</t>
  </si>
  <si>
    <t>Ninutsa</t>
  </si>
  <si>
    <t>Nadirashvili</t>
  </si>
  <si>
    <t>Research Assistant</t>
  </si>
  <si>
    <t>ninutsa.nadirashvili@coventry.ac.uk</t>
  </si>
  <si>
    <t>https://uk.linkedin.com/in/professor-emerita-marina-orsini-jones-22609823</t>
  </si>
  <si>
    <t>Marina</t>
  </si>
  <si>
    <t>Orsini-Jones</t>
  </si>
  <si>
    <t>marina.orsini@coventry.ac.uk</t>
  </si>
  <si>
    <t>https://uk.linkedin.com/in/rosamundchesterbuxton</t>
  </si>
  <si>
    <t>Rosamund</t>
  </si>
  <si>
    <t>Chester Buxton</t>
  </si>
  <si>
    <t>Research Project Manager</t>
  </si>
  <si>
    <t>ac9965@coventry.ac.uk</t>
  </si>
  <si>
    <t>https://uk.linkedin.com/in/rosie-kneafsey-630a1832</t>
  </si>
  <si>
    <t>Kneafsey</t>
  </si>
  <si>
    <t>Director, Knowledge and Engagement / Professor of Nursing and Applied Health Research</t>
  </si>
  <si>
    <t>aa9398@coventry.ac.uk</t>
  </si>
  <si>
    <t>https://uk.linkedin.com/in/sallyabbott</t>
  </si>
  <si>
    <t>abbotts8@uni.coventry.ac.uk</t>
  </si>
  <si>
    <t>https://uk.linkedin.com/in/sallypezaro</t>
  </si>
  <si>
    <t>Pezaro</t>
  </si>
  <si>
    <t>ac4733@coventry.ac.uk</t>
  </si>
  <si>
    <t>https://uk.linkedin.com/in/shea-palmer-3b95a9b4</t>
  </si>
  <si>
    <t>Shea</t>
  </si>
  <si>
    <t>Professor of Allied Health</t>
  </si>
  <si>
    <t>ad6948@coventry.ac.uk</t>
  </si>
  <si>
    <t>https://uk.linkedin.com/in/siân-alsop-274a72154</t>
  </si>
  <si>
    <t>Sian</t>
  </si>
  <si>
    <t>Alsop</t>
  </si>
  <si>
    <t>sian.alsop@coventry.ac.uk</t>
  </si>
  <si>
    <t>Rami</t>
  </si>
  <si>
    <t>Ayoubi</t>
  </si>
  <si>
    <t>Theme Lead, Educational Leadership &amp; Policy / Associate Professor Research</t>
  </si>
  <si>
    <t>rami.ayoubi@coventry.ac.uk</t>
  </si>
  <si>
    <t>QueAnh</t>
  </si>
  <si>
    <t>Dang</t>
  </si>
  <si>
    <t>queanh.dang@coventry.ac.uk</t>
  </si>
  <si>
    <t>Mehmet</t>
  </si>
  <si>
    <t>Karakus</t>
  </si>
  <si>
    <t>Mehmet.Karakus@coventry.ac.uk</t>
  </si>
  <si>
    <t>https://uk.linkedin.com/in/charlotte-price-2869a658</t>
  </si>
  <si>
    <t>charlotte.price@coventry.ac.uk</t>
  </si>
  <si>
    <t>Federica</t>
  </si>
  <si>
    <t>Jorio</t>
  </si>
  <si>
    <t>ac3455@coventry.ac.uk</t>
  </si>
  <si>
    <t>https://uk.linkedin.com/in/luis-alfredo-sánchez-andalco-2955b364</t>
  </si>
  <si>
    <t>Sanchez Andalco</t>
  </si>
  <si>
    <t>ae2436@coventry.ac.uk</t>
  </si>
  <si>
    <t>Lees Deutsch</t>
  </si>
  <si>
    <t>Associate Professor, Nursing and Capacity Building</t>
  </si>
  <si>
    <t>aa6611@coventry.ac.uk</t>
  </si>
  <si>
    <t>Associate Professor, Renal Nursing and End of Life</t>
  </si>
  <si>
    <t>ad7557@coventry.ac.uk</t>
  </si>
  <si>
    <t>Albagdady</t>
  </si>
  <si>
    <t>ae0710@coventry.ac.uk</t>
  </si>
  <si>
    <t>Dorgan</t>
  </si>
  <si>
    <t>ae5593@coventry.ac.uk</t>
  </si>
  <si>
    <t>Professor (Health Psychology)</t>
  </si>
  <si>
    <t>hsx116@coventry.ac.uk</t>
  </si>
  <si>
    <t>Lycett</t>
  </si>
  <si>
    <t>Associate Pro-Vice-Chancellor (Research and Enterprise)</t>
  </si>
  <si>
    <t>ab5042@coventry.ac.uk</t>
  </si>
  <si>
    <t>https://uk.linkedin.com/in/dr-grace-carter-954824b1</t>
  </si>
  <si>
    <t>Carter</t>
  </si>
  <si>
    <t>Assistant Professor Research</t>
  </si>
  <si>
    <t>ad0082@coventry.ac.uk</t>
  </si>
  <si>
    <t>https://uk.linkedin.com/in/hesam-ghiasvand-12940939</t>
  </si>
  <si>
    <t>Hesam</t>
  </si>
  <si>
    <t>Ghiasvand</t>
  </si>
  <si>
    <t>ae2856@coventry.ac.uk</t>
  </si>
  <si>
    <t>Wright</t>
  </si>
  <si>
    <t>ab7764@coventry.ac.uk</t>
  </si>
  <si>
    <t>https://uk.linkedin.com/in/ksenija-maravic-da-silva-783b02139</t>
  </si>
  <si>
    <t>Ksenija</t>
  </si>
  <si>
    <t>Maravic da Silva</t>
  </si>
  <si>
    <t>ad4042@coventry.ac.uk</t>
  </si>
  <si>
    <t>https://uk.linkedin.com/in/lorna-o-doherty-28771b335</t>
  </si>
  <si>
    <t>O'Doherty</t>
  </si>
  <si>
    <t>Professor</t>
  </si>
  <si>
    <t>ab8846@coventry.ac.uk</t>
  </si>
  <si>
    <t>https://uk.linkedin.com/in/maria-tariq-3a7900a2</t>
  </si>
  <si>
    <t>Tariq</t>
  </si>
  <si>
    <t>Research Fellow / Postgraduate Researcher</t>
  </si>
  <si>
    <t>ae5854@coventry.ac.uk</t>
  </si>
  <si>
    <t>Whelan</t>
  </si>
  <si>
    <t>ad5094@coventry.ac.uk</t>
  </si>
  <si>
    <t>https://uk.linkedin.com/in/michael-duncan-304186157</t>
  </si>
  <si>
    <t>aa8396@coventry.ac.uk</t>
  </si>
  <si>
    <t>https://uk.linkedin.com/in/nikki-holliday-989512600</t>
  </si>
  <si>
    <t>aa7420@coventry.ac.uk</t>
  </si>
  <si>
    <t>https://uk.linkedin.com/in/petra-wark-5247a82</t>
  </si>
  <si>
    <t>Petra</t>
  </si>
  <si>
    <t>Wark</t>
  </si>
  <si>
    <t>ac4710@coventry.ac.uk</t>
  </si>
  <si>
    <t>Robyn</t>
  </si>
  <si>
    <t>Tapp</t>
  </si>
  <si>
    <t>ad5266@coventry.ac.uk</t>
  </si>
  <si>
    <t>https://uk.linkedin.com/in/ruthashton1</t>
  </si>
  <si>
    <t>Ashton</t>
  </si>
  <si>
    <t>ae4385@coventry.ac.uk</t>
  </si>
  <si>
    <t>https://uk.linkedin.com/in/stuart-cocksedge-phd-606b07a7</t>
  </si>
  <si>
    <t>Cocksedge</t>
  </si>
  <si>
    <t>ae4046@coventry.ac.uk</t>
  </si>
  <si>
    <t>https://uk.linkedin.com/in/dr-aziz-shah-9ab280857</t>
  </si>
  <si>
    <t>Syed Aziz</t>
  </si>
  <si>
    <t>ad5190@coventry.ac.uk</t>
  </si>
  <si>
    <t>https://www.linkedin.com/in/anders-bjarklev/</t>
  </si>
  <si>
    <t>Anders Overgaard</t>
  </si>
  <si>
    <t>Bjarklev</t>
  </si>
  <si>
    <t>Denmark</t>
  </si>
  <si>
    <t>dtu-rektor@adm.dtu.dk</t>
  </si>
  <si>
    <t>+45 45251000</t>
  </si>
  <si>
    <t>Anker Engelunds Vej 101, 2800 Kgs. Lyngby</t>
  </si>
  <si>
    <t>single_uni: Danmarks Tekniske Universitet - DTU GN ERP Felicia 18june.xlsx</t>
  </si>
  <si>
    <t>danmarks tekniske universitet dtu</t>
  </si>
  <si>
    <t>Angela Silke</t>
  </si>
  <si>
    <t>Petersen</t>
  </si>
  <si>
    <t>ansip@dtu.dk</t>
  </si>
  <si>
    <t>+45 21798857</t>
  </si>
  <si>
    <t>https://www.linkedin.com/in/bjarke-bak-christensen-5192504b/</t>
  </si>
  <si>
    <t>Bjarke Bak</t>
  </si>
  <si>
    <t>Christensen</t>
  </si>
  <si>
    <t>bbch@dtu.dk</t>
  </si>
  <si>
    <t>+45 30664233</t>
  </si>
  <si>
    <t>https://www.linkedin.com/in/carstenvejleaa/</t>
  </si>
  <si>
    <t>Carsten</t>
  </si>
  <si>
    <t>Vejleaa</t>
  </si>
  <si>
    <t>Head of Section, IT Application Management (IT Business Solutions)</t>
  </si>
  <si>
    <t>carvej@dtu.dk</t>
  </si>
  <si>
    <t>+45 31570571</t>
  </si>
  <si>
    <t>+45 45251099</t>
  </si>
  <si>
    <t>Lundtoftevej 150, Building 266, 2800 Kgs. Lyngby</t>
  </si>
  <si>
    <t>https://www.linkedin.com/in/carsteno1/</t>
  </si>
  <si>
    <t>Carsten Orth</t>
  </si>
  <si>
    <t>Gaarn-Larsen</t>
  </si>
  <si>
    <t>Senior Vice President, National &amp; International Partnerships / Lifelong Learning</t>
  </si>
  <si>
    <t>coglar@dtu.dk</t>
  </si>
  <si>
    <t>+45 23230000</t>
  </si>
  <si>
    <t>Kruse</t>
  </si>
  <si>
    <t>Senior Executive Legal Advisor, AFRI</t>
  </si>
  <si>
    <t>chakr@dtu.dk</t>
  </si>
  <si>
    <t>+45 93511291</t>
  </si>
  <si>
    <t>https://www.linkedin.com/in/christine-nellemann-0a54a84/</t>
  </si>
  <si>
    <t>Christine</t>
  </si>
  <si>
    <t>Nellemann</t>
  </si>
  <si>
    <t>Provost (Prorektor)</t>
  </si>
  <si>
    <t>dtu-prorektor@dtu.dk</t>
  </si>
  <si>
    <t>+45 41584510</t>
  </si>
  <si>
    <t>https://www.linkedin.com/in/ditte-rytter-peasah-krofa-8624b72/</t>
  </si>
  <si>
    <t>Ditte Rytter</t>
  </si>
  <si>
    <t>Peasah Krofa</t>
  </si>
  <si>
    <t>Senior Executive Officer, Strategic Research Support Team</t>
  </si>
  <si>
    <t>diofa@dtu.dk</t>
  </si>
  <si>
    <t>+45 51924513</t>
  </si>
  <si>
    <t>Ellen</t>
  </si>
  <si>
    <t>Als</t>
  </si>
  <si>
    <t>elals@dtu.dk</t>
  </si>
  <si>
    <t>+45 40303117</t>
  </si>
  <si>
    <t>https://www.linkedin.com/in/faton-avdijaj-60b607ab/</t>
  </si>
  <si>
    <t>Faton</t>
  </si>
  <si>
    <t>Avdijaj</t>
  </si>
  <si>
    <t>favdij@adm.dtu.dk</t>
  </si>
  <si>
    <t>+45 93511970</t>
  </si>
  <si>
    <t>https://www.linkedin.com/in/gittebruunjensen/</t>
  </si>
  <si>
    <t>Gitte Bruun</t>
  </si>
  <si>
    <t>Jensen</t>
  </si>
  <si>
    <t>Head of Library (DTU Library), AFRI</t>
  </si>
  <si>
    <t>gibj@dtu.dk</t>
  </si>
  <si>
    <t>+45 21668613</t>
  </si>
  <si>
    <t>Helen Louise</t>
  </si>
  <si>
    <t>Coupland</t>
  </si>
  <si>
    <t>hloco@dtu.dk</t>
  </si>
  <si>
    <t>+45 31964889</t>
  </si>
  <si>
    <t>https://www.linkedin.com/in/jakob-fritz-hansen-a8422b3/</t>
  </si>
  <si>
    <t>Jakob Fritz</t>
  </si>
  <si>
    <t>Hansen</t>
  </si>
  <si>
    <t>Director, Office for Research, Advice and Innovation (AFRI)</t>
  </si>
  <si>
    <t>jfha@dtu.dk</t>
  </si>
  <si>
    <t>+45 22421184</t>
  </si>
  <si>
    <t>https://www.linkedin.com/in/jan-eiersted-molzen-bb980112b/</t>
  </si>
  <si>
    <t>Jan Eiersted</t>
  </si>
  <si>
    <t>Molzen</t>
  </si>
  <si>
    <t>Head of DTU Partnerships, AFRI</t>
  </si>
  <si>
    <t>jamol@dtu.dk</t>
  </si>
  <si>
    <t>+45 45257127</t>
  </si>
  <si>
    <t>https://www.linkedin.com/in/jes-herbert-5698982/</t>
  </si>
  <si>
    <t>Jes</t>
  </si>
  <si>
    <t>Herbert</t>
  </si>
  <si>
    <t>General Counsel, Head of Legal &amp; Technology Transfer, AFRI</t>
  </si>
  <si>
    <t>jesher@dtu.dk</t>
  </si>
  <si>
    <t>+45 41213007</t>
  </si>
  <si>
    <t>https://www.linkedin.com/in/johannes-lundin-brockdorff-4a753220/</t>
  </si>
  <si>
    <t>Johannes Lundin</t>
  </si>
  <si>
    <t>Brockdorff</t>
  </si>
  <si>
    <t>jolb@adm.dtu.dk</t>
  </si>
  <si>
    <t>+45 22822901</t>
  </si>
  <si>
    <t>https://www.linkedin.com/in/julie-stubbe-jensen-23384743/</t>
  </si>
  <si>
    <t>Julie Stubbe</t>
  </si>
  <si>
    <t>EU Advisor (Grants/Funding), AFRI</t>
  </si>
  <si>
    <t>justj@adm.dtu.dk</t>
  </si>
  <si>
    <t>+45 20215014</t>
  </si>
  <si>
    <t>https://www.linkedin.com/in/kamillagibson/</t>
  </si>
  <si>
    <t>Gibson</t>
  </si>
  <si>
    <t>Senior Executive Legal Officer, Head of Legal Team 1, AFRI</t>
  </si>
  <si>
    <t>kagi@dtu.dk</t>
  </si>
  <si>
    <t>+45 24649477</t>
  </si>
  <si>
    <t>https://www.linkedin.com/in/lone-falsig-hansen-7b46902/</t>
  </si>
  <si>
    <t>Lone Falsig</t>
  </si>
  <si>
    <t>Head of Research Office (AFRI)</t>
  </si>
  <si>
    <t>lfal@dtu.dk</t>
  </si>
  <si>
    <t>+45 40305067</t>
  </si>
  <si>
    <t>https://www.linkedin.com/in/mads-henrik-bang/</t>
  </si>
  <si>
    <t>Mads Henrik</t>
  </si>
  <si>
    <t>Bang</t>
  </si>
  <si>
    <t>IT Director (IT-direktør), Office for IT Service</t>
  </si>
  <si>
    <t>mhba@dtu.dk</t>
  </si>
  <si>
    <t>+45 22164688</t>
  </si>
  <si>
    <t>+45 35888028</t>
  </si>
  <si>
    <t>Lundtoftegårdsvej 93A, Building 189, 2800 Kgs. Lyngby</t>
  </si>
  <si>
    <t>https://www.linkedin.com/in/majbritt-milter-dyhr-vestergaard-812894a/</t>
  </si>
  <si>
    <t>Majbritt Milter Dyhr</t>
  </si>
  <si>
    <t>Vestergaard</t>
  </si>
  <si>
    <t>mdve@dtu.dk</t>
  </si>
  <si>
    <t>+45 45257805</t>
  </si>
  <si>
    <t>https://www.linkedin.com/in/marianne-thellersen-8041725/</t>
  </si>
  <si>
    <t>Marianne</t>
  </si>
  <si>
    <t>Thellersen</t>
  </si>
  <si>
    <t>Senior Vice President, Innovation and Entrepreneurship</t>
  </si>
  <si>
    <t>mthel@adm.dtu.dk</t>
  </si>
  <si>
    <t>+45 45251008</t>
  </si>
  <si>
    <t>https://www.linkedin.com/in/mette-christiansen-a242479/</t>
  </si>
  <si>
    <t>Mette</t>
  </si>
  <si>
    <t>Christiansen</t>
  </si>
  <si>
    <t>Research Funding Advisor / Senior Executive Officer, AFRI</t>
  </si>
  <si>
    <t>mech@dtu.dk</t>
  </si>
  <si>
    <t>+45 45257853</t>
  </si>
  <si>
    <t>https://www.linkedin.com/in/mette-lange-0060156/</t>
  </si>
  <si>
    <t>Lange</t>
  </si>
  <si>
    <t>Team Lead – Strategic Research Support / Senior Executive Officer, AFRI</t>
  </si>
  <si>
    <t>metla@dtu.dk</t>
  </si>
  <si>
    <t>+45 20811998</t>
  </si>
  <si>
    <t>Nicolai</t>
  </si>
  <si>
    <t>Momberg</t>
  </si>
  <si>
    <t>Head of Programme, New SIS DTU, IT Service</t>
  </si>
  <si>
    <t>nsumo@dtu.dk</t>
  </si>
  <si>
    <t>+45 51801592</t>
  </si>
  <si>
    <t>Løngreen</t>
  </si>
  <si>
    <t>Director, Computerome-AIT (National HPC &amp; Research Computing)</t>
  </si>
  <si>
    <t>peterl@dtu.dk</t>
  </si>
  <si>
    <t>Produktionstorvet, Building 426, 2800 Kgs. Lyngby</t>
  </si>
  <si>
    <t>Peter Christian Reumert</t>
  </si>
  <si>
    <t>Krogsgaard</t>
  </si>
  <si>
    <t>pcrk@dtu.dk</t>
  </si>
  <si>
    <t>+45 22370261</t>
  </si>
  <si>
    <t>Peter Rønnest</t>
  </si>
  <si>
    <t>Andersen</t>
  </si>
  <si>
    <t>Head of Group Finance</t>
  </si>
  <si>
    <t>peroa@dtu.dk</t>
  </si>
  <si>
    <t>+45 22754830</t>
  </si>
  <si>
    <t>Rikke</t>
  </si>
  <si>
    <t>Simonsen</t>
  </si>
  <si>
    <t>Chief of Office for CIO, IT Service</t>
  </si>
  <si>
    <t>riksi@dtu.dk</t>
  </si>
  <si>
    <t>+45 23396665</t>
  </si>
  <si>
    <t>https://www.linkedin.com/in/siflehmanjensen/</t>
  </si>
  <si>
    <t>Sif Lehman</t>
  </si>
  <si>
    <t>Specialist (DEI/Human Rights/Research Compliance)</t>
  </si>
  <si>
    <t>sleje@dtu.dk</t>
  </si>
  <si>
    <t>+45 93511140</t>
  </si>
  <si>
    <t>Simon Elben</t>
  </si>
  <si>
    <t>Hertig</t>
  </si>
  <si>
    <t>Senior Executive Legal Officer, AFRI</t>
  </si>
  <si>
    <t>sehe@dtu.dk</t>
  </si>
  <si>
    <t>+45 27851787</t>
  </si>
  <si>
    <t>Søren</t>
  </si>
  <si>
    <t>Kristensen</t>
  </si>
  <si>
    <t>Senior Officer, Finance and Accounting</t>
  </si>
  <si>
    <t>skris@dtu.dk</t>
  </si>
  <si>
    <t>+45 24375524</t>
  </si>
  <si>
    <t>+45 45251170</t>
  </si>
  <si>
    <t>https://www.linkedin.com/in/stig-juhl-madsen-6469963/</t>
  </si>
  <si>
    <t>Stig Juhl</t>
  </si>
  <si>
    <t>Madsen</t>
  </si>
  <si>
    <t>Chief Financial Officer (CFO), Office for Finance and Accounting</t>
  </si>
  <si>
    <t>sjm@adm.dtu.dk</t>
  </si>
  <si>
    <t>+45 22153430</t>
  </si>
  <si>
    <t>https://www.linkedin.com/in/stinework/</t>
  </si>
  <si>
    <t>Stine Work</t>
  </si>
  <si>
    <t>Brodersen</t>
  </si>
  <si>
    <t>Executive Consultant (ERA &amp; CoARA) / Project Coordinator</t>
  </si>
  <si>
    <t>stibo@adm.dtu.dk</t>
  </si>
  <si>
    <t>+45 22338297</t>
  </si>
  <si>
    <t>https://www.linkedin.com/in/thomas-graeser-8a80404/</t>
  </si>
  <si>
    <t>Graeser</t>
  </si>
  <si>
    <t>Head of Office / Programme Lead, New SIS (Student Information System)</t>
  </si>
  <si>
    <t>thgra@dtu.dk</t>
  </si>
  <si>
    <t>+45 42471820</t>
  </si>
  <si>
    <t>Tina Holst</t>
  </si>
  <si>
    <t>Head of Project Controlling (Research Project Finance)</t>
  </si>
  <si>
    <t>tihb@adm.dtu.dk</t>
  </si>
  <si>
    <t>+45 40204134</t>
  </si>
  <si>
    <t>https://www.linkedin.com/in/linktof/</t>
  </si>
  <si>
    <t>Torsten</t>
  </si>
  <si>
    <t>Foersom</t>
  </si>
  <si>
    <t>Head of Business Controlling (Unit Finance)</t>
  </si>
  <si>
    <t>tofo@adm.dtu.dk</t>
  </si>
  <si>
    <t>+45 51157372</t>
  </si>
  <si>
    <t>https://www.linkedin.com/in/alasdair-blair-9b042510</t>
  </si>
  <si>
    <t>Associate Pro Vice-Chancellor Academic</t>
  </si>
  <si>
    <t>ablair@dmu.ac.uk</t>
  </si>
  <si>
    <t>+44 116 255 1551</t>
  </si>
  <si>
    <t>single_uni: De Montford University ERP GN Felicia 13April.xlsx</t>
  </si>
  <si>
    <t>https://www.linkedin.com/in/eileenrichardsrecruitment</t>
  </si>
  <si>
    <t>Perry</t>
  </si>
  <si>
    <t>kennetta.perry@dmu.ac.uk</t>
  </si>
  <si>
    <t>+44 7791 246016</t>
  </si>
  <si>
    <t>https://www.linkedin.com/in/jill-cowley-0406b947</t>
  </si>
  <si>
    <t>Cowley</t>
  </si>
  <si>
    <t>Pro Vice-Chancellor Extended Education / Director Of DMU London</t>
  </si>
  <si>
    <t>jcowley@dmu.ac.uk</t>
  </si>
  <si>
    <t>https://www.linkedin.com/in/jonathankokke</t>
  </si>
  <si>
    <t>Kokké</t>
  </si>
  <si>
    <t>Head Of User Research</t>
  </si>
  <si>
    <t>jonathan.kokke@dmu.ac.uk</t>
  </si>
  <si>
    <t>+44 7986 006076</t>
  </si>
  <si>
    <t>https://www.linkedin.com/in/simon-oldroyd-76b38942</t>
  </si>
  <si>
    <t>Oldroyd</t>
  </si>
  <si>
    <t>Pro Vice-Chancellor/Dean</t>
  </si>
  <si>
    <t>soldroyd@dmu.ac.uk</t>
  </si>
  <si>
    <t>https://www.linkedin.com/in/dr-richard-cross-230b981</t>
  </si>
  <si>
    <t>Cross</t>
  </si>
  <si>
    <t>Associate Pro Vice-Chancellor (International)</t>
  </si>
  <si>
    <t>rcross@dmu.ac.uk</t>
  </si>
  <si>
    <t>+44 7941 557243</t>
  </si>
  <si>
    <t>https://www.linkedin.com/in/prof-zedan-32868815</t>
  </si>
  <si>
    <t>Zedan</t>
  </si>
  <si>
    <t>Research Professor And Technical Director</t>
  </si>
  <si>
    <t>zedan@dmu.ac.uk</t>
  </si>
  <si>
    <t>Amanda Palmer</t>
  </si>
  <si>
    <t>lisa.palmer@dmu.ac.uk</t>
  </si>
  <si>
    <t>https://www.linkedin.com/in/mike-shipman-5589b65</t>
  </si>
  <si>
    <t>Shipman</t>
  </si>
  <si>
    <t>Deputy Vice-chancellor And Provost</t>
  </si>
  <si>
    <t>michael.shipman@durham.ac.uk</t>
  </si>
  <si>
    <t>single_uni: Durham University ERP GN Felicia 15June.xlsx</t>
  </si>
  <si>
    <t>https://www.linkedin.com/in/wendy-powers-44305326</t>
  </si>
  <si>
    <t>Wendy</t>
  </si>
  <si>
    <t>Powers</t>
  </si>
  <si>
    <t>Principal Of University College &amp; Assoc Pro-Vice Chancellor</t>
  </si>
  <si>
    <t>wendy.powers@durham.ac.uk</t>
  </si>
  <si>
    <t>https://www.linkedin.com/in/amir-emil-b895a251</t>
  </si>
  <si>
    <t>Amir</t>
  </si>
  <si>
    <t>Emil</t>
  </si>
  <si>
    <t>Lecturer In Accounting And UG Accounting And Finance Programme Director</t>
  </si>
  <si>
    <t>a.e.iskander@durham.ac.uk</t>
  </si>
  <si>
    <t>+44 (0)191 33 40222</t>
  </si>
  <si>
    <t>https://www.linkedin.com/in/baback-roodbar-7556822b5</t>
  </si>
  <si>
    <t>Baback</t>
  </si>
  <si>
    <t>Roodbar</t>
  </si>
  <si>
    <t>Director Of Masters Programmes In Finance</t>
  </si>
  <si>
    <t>baback.roodbar@durham.ac.uk</t>
  </si>
  <si>
    <t>+44 (0)191 33 40512</t>
  </si>
  <si>
    <t>https://www.linkedin.com/in/bart-de-jong-50721b6</t>
  </si>
  <si>
    <t>Bart</t>
  </si>
  <si>
    <t>De Jong</t>
  </si>
  <si>
    <t>bart.a.dejong@durham.ac.uk</t>
  </si>
  <si>
    <t>https://www.linkedin.com/in/emma-moore-6a517548</t>
  </si>
  <si>
    <t>Deputy Head - Research Partnerships (international Office)</t>
  </si>
  <si>
    <t>emma.moore@durham.ac.uk</t>
  </si>
  <si>
    <t>https://www.linkedin.com/in/alanreal</t>
  </si>
  <si>
    <t>Real</t>
  </si>
  <si>
    <t>Director Of Advanced Research Computing</t>
  </si>
  <si>
    <t>alan.n.real@durham.ac.uk</t>
  </si>
  <si>
    <t>+44 (0)191 33 44380</t>
  </si>
  <si>
    <t>https://www.linkedin.com/in/andrewsmallbone</t>
  </si>
  <si>
    <t>Smallbone</t>
  </si>
  <si>
    <t>Director Of EPSRC &amp; DfT Maritime Liquid Hydrogen Research And Innovation Facility</t>
  </si>
  <si>
    <t>andrew.smallbone@durham.ac.uk</t>
  </si>
  <si>
    <t>+44 (0)191 33 41715</t>
  </si>
  <si>
    <t>https://www.linkedin.com/in/cristinacost</t>
  </si>
  <si>
    <t>Costa</t>
  </si>
  <si>
    <t>Co-Director (MA In Research Methods) In The Durham Research Methods Centre</t>
  </si>
  <si>
    <t>cristina.costa@durham.ac.uk</t>
  </si>
  <si>
    <t>+44 (0)191 33 40165</t>
  </si>
  <si>
    <t>https://www.linkedin.com/in/diane-urwin-246433135</t>
  </si>
  <si>
    <t>Urwin</t>
  </si>
  <si>
    <t>diane.urwin@durham.ac.uk</t>
  </si>
  <si>
    <t>https://www.linkedin.com/in/federico-lupo-pasini-94070895</t>
  </si>
  <si>
    <t>Federico</t>
  </si>
  <si>
    <t>Lupo-Pasini</t>
  </si>
  <si>
    <t>Director MSc In Law And Finance</t>
  </si>
  <si>
    <t>f.lupo-pasini@durham.ac.uk</t>
  </si>
  <si>
    <t>https://www.linkedin.com/in/georgia-lee-a19792253</t>
  </si>
  <si>
    <t>georgia.lee@durham.ac.uk</t>
  </si>
  <si>
    <t>https://www.linkedin.com/in/hubertshum</t>
  </si>
  <si>
    <t>Hubert P H</t>
  </si>
  <si>
    <t>Shum</t>
  </si>
  <si>
    <t>Professor Of Visual Computing, Director Of Research</t>
  </si>
  <si>
    <t>hubert.shum@durham.ac.uk</t>
  </si>
  <si>
    <t>+44 (0)191 33 42724</t>
  </si>
  <si>
    <t>https://www.linkedin.com/in/petra-minnerop</t>
  </si>
  <si>
    <t>Minnerop</t>
  </si>
  <si>
    <t>Associate Pro-Vice-Chancellor (Sustainability)</t>
  </si>
  <si>
    <t>petra.minnerop@durham.ac.uk</t>
  </si>
  <si>
    <t>https://www.linkedin.com/in/padenny</t>
  </si>
  <si>
    <t>Director Of Research (Biosciences)</t>
  </si>
  <si>
    <t>p.w.denny@durham.ac.uk</t>
  </si>
  <si>
    <t>+44 (0)191 33 43983</t>
  </si>
  <si>
    <t>https://www.linkedin.com/in/rebecca-buckingham-88a7b8253</t>
  </si>
  <si>
    <t>Buckingham</t>
  </si>
  <si>
    <t>Senior Grants And Contracts Manager</t>
  </si>
  <si>
    <t>r.a.buckingham@durham.ac.uk</t>
  </si>
  <si>
    <t>https://www.linkedin.com/in/steven-cobb-769683186</t>
  </si>
  <si>
    <t>Cobb</t>
  </si>
  <si>
    <t>Deputy Pro-vice Chancellor - Research</t>
  </si>
  <si>
    <t>s.l.cobb@durham.ac.uk</t>
  </si>
  <si>
    <t>+44 (0)191 33 42086</t>
  </si>
  <si>
    <t>https://www.linkedin.com/in/tony-fawcett-62ba1999</t>
  </si>
  <si>
    <t>Fawcett</t>
  </si>
  <si>
    <t>Pro-Vice-Chancellor (Education)</t>
  </si>
  <si>
    <t>tony.fawcett@durham.ac.uk</t>
  </si>
  <si>
    <t>https://www.linkedin.com/in/emmamerkling</t>
  </si>
  <si>
    <t>Merkling</t>
  </si>
  <si>
    <t>Deputy Associate Director Of Research, Centre For Nineteenth-Century Studies International</t>
  </si>
  <si>
    <t>emma.merkling@durham.ac.uk</t>
  </si>
  <si>
    <t>https://www.linkedin.com/in/dr-emily-vincent-9a942a93</t>
  </si>
  <si>
    <t>Co-Deputy Associate Director Of Research (Centre For Nineteenth-Century Studies International)</t>
  </si>
  <si>
    <t>emily.vincent@durham.ac.uk</t>
  </si>
  <si>
    <t>https://www.linkedin.com/in/debbie-riby-7a2b9488</t>
  </si>
  <si>
    <t>Riby</t>
  </si>
  <si>
    <t>Associate Pro-Vice-Chancellor For Postgraduate Research Students</t>
  </si>
  <si>
    <t>deborah.riby@durham.ac.uk</t>
  </si>
  <si>
    <t>https://www.linkedin.com/in/tim-luckhurst-05304613</t>
  </si>
  <si>
    <t>Luckhurst</t>
  </si>
  <si>
    <t>Principal Of South College And Associate Pro Vice Chancellor (Engagement)</t>
  </si>
  <si>
    <t>timothy.c.luckhurst@durham.ac.uk</t>
  </si>
  <si>
    <t>https://www.linkedin.com/in/simon-brownsell-43879517</t>
  </si>
  <si>
    <t>Brownsell</t>
  </si>
  <si>
    <t>IT Director Of Strategy And Change</t>
  </si>
  <si>
    <t>simon.brownsell@durham.ac.uk</t>
  </si>
  <si>
    <t>https://www.linkedin.com/in/andrewmarran</t>
  </si>
  <si>
    <t>Marran</t>
  </si>
  <si>
    <t>Director Of Strategic Business Development And Co-Director Of Research And Innovation Services</t>
  </si>
  <si>
    <t>andrew.marran@durham.ac.uk</t>
  </si>
  <si>
    <t>https://www.linkedin.com/in/sue-jarvis-67761a3</t>
  </si>
  <si>
    <t>Sue</t>
  </si>
  <si>
    <t>Jarvis</t>
  </si>
  <si>
    <t>susan.jarvis@durham.ac.uk</t>
  </si>
  <si>
    <t>https://www.linkedin.com/in/brian-castellani-3a607124</t>
  </si>
  <si>
    <t>Castellani</t>
  </si>
  <si>
    <t>Director, Durham Research Methods Centre; Co-Director, Wolfson Research Institute</t>
  </si>
  <si>
    <t>brian.c.castellani@durham.ac.uk</t>
  </si>
  <si>
    <t>https://www.linkedin.com/in/charlotte-clarke-389813298</t>
  </si>
  <si>
    <t>Clarke</t>
  </si>
  <si>
    <t>Associate Pro Vice Chancellor (Health)</t>
  </si>
  <si>
    <t>charlotte.clarke@durham.ac.uk</t>
  </si>
  <si>
    <t>https://de.linkedin.com/in/saezrodriguez</t>
  </si>
  <si>
    <t>Julio</t>
  </si>
  <si>
    <t>Saez-Rodriguez</t>
  </si>
  <si>
    <t>saezlab@ebi.ac.uk</t>
  </si>
  <si>
    <t>+44 (0)1223 494 444</t>
  </si>
  <si>
    <t>EMBL-EBI, Wellcome Genome Campus, Hinxton, Cambridgeshire, CB10 1SD, UK</t>
  </si>
  <si>
    <t>single_uni: EMBL-EBI (European Bioinformatics Institute) NEW CONTACT.xlsx</t>
  </si>
  <si>
    <t>https://uk.linkedin.com/in/john-barron-73598513</t>
  </si>
  <si>
    <t>Barron</t>
  </si>
  <si>
    <t>Acting Head of Finance</t>
  </si>
  <si>
    <t>barron@ebi.ac.uk</t>
  </si>
  <si>
    <t>+44 (0)1223 49 4274</t>
  </si>
  <si>
    <t>Nirav</t>
  </si>
  <si>
    <t>Dalal</t>
  </si>
  <si>
    <t>dalal@ebi.ac.uk</t>
  </si>
  <si>
    <t>Senior Grants Officer and Supervisor</t>
  </si>
  <si>
    <t>andreaclark@ebi.ac.uk</t>
  </si>
  <si>
    <t>+44 (0)1223 49 2528</t>
  </si>
  <si>
    <t>https://uk.linkedin.com/in/jessica-dalglish-871b03a5</t>
  </si>
  <si>
    <t>Dalglish</t>
  </si>
  <si>
    <t>jessicahornsby@ebi.ac.uk</t>
  </si>
  <si>
    <t>+44 (0)1223 49 4415</t>
  </si>
  <si>
    <t>https://uk.linkedin.com/in/aisling-w-a7a2b4197</t>
  </si>
  <si>
    <t>Grants Officer</t>
  </si>
  <si>
    <t>awhelan@ebi.ac.uk</t>
  </si>
  <si>
    <t>https://uk.linkedin.com/in/anna-reed-9a216638</t>
  </si>
  <si>
    <t>Reed</t>
  </si>
  <si>
    <t>amillest@ebi.ac.uk</t>
  </si>
  <si>
    <t>+44 (0)1223 4231</t>
  </si>
  <si>
    <t>https://uk.linkedin.com/in/emilierance</t>
  </si>
  <si>
    <t>Rance</t>
  </si>
  <si>
    <t>rance@ebi.ac.uk</t>
  </si>
  <si>
    <t>https://uk.linkedin.com/in/joanne-brinkman-8b550132</t>
  </si>
  <si>
    <t>Joanne</t>
  </si>
  <si>
    <t>Brinkman</t>
  </si>
  <si>
    <t>jbrinkman@ebi.ac.uk</t>
  </si>
  <si>
    <t>https://uk.linkedin.com/in/jonny-micklewright-a8a590bb</t>
  </si>
  <si>
    <t>Jonny</t>
  </si>
  <si>
    <t>micklewright@ebi.ac.uk</t>
  </si>
  <si>
    <t>Sigy</t>
  </si>
  <si>
    <t>Berry</t>
  </si>
  <si>
    <t>berry@ebi.ac.uk</t>
  </si>
  <si>
    <t>Knight</t>
  </si>
  <si>
    <t>Grants Administrator</t>
  </si>
  <si>
    <t>knight@ebi.ac.uk</t>
  </si>
  <si>
    <t>https://www.linkedin.com/sales/lead/ACwAAGlJDvcBZhxF45IvK_dudbQkJhtu9-DTefI</t>
  </si>
  <si>
    <t>Challis</t>
  </si>
  <si>
    <t>challis@ebi.ac.uk</t>
  </si>
  <si>
    <t>Armando</t>
  </si>
  <si>
    <t>sole@esrf.fr</t>
  </si>
  <si>
    <t>+33 4 76 88 20 00</t>
  </si>
  <si>
    <t>single_uni: European Synchrotron Radiation Facility ERP GN Felicia 20July.xlsx</t>
  </si>
  <si>
    <t>esrf the european synchrotron</t>
  </si>
  <si>
    <t>https://fr.linkedin.com/in/chiara-facoetti</t>
  </si>
  <si>
    <t>Chiara</t>
  </si>
  <si>
    <t>Facoetti</t>
  </si>
  <si>
    <t>chiara.facoetti@esrf.fr</t>
  </si>
  <si>
    <t>+33 4 76 88 45 74</t>
  </si>
  <si>
    <t>european synchrotron radiation facility</t>
  </si>
  <si>
    <t>https://www.linkedin.com/in/christian-nevo-8530b4132</t>
  </si>
  <si>
    <t>Nevo</t>
  </si>
  <si>
    <t>Head, Technical Infrastructure Division (TID)</t>
  </si>
  <si>
    <t>christian.nevo@esrf.fr</t>
  </si>
  <si>
    <t>https://www.linkedin.com/in/claudine-dargent-7a1523189</t>
  </si>
  <si>
    <t>Claudine</t>
  </si>
  <si>
    <t>Dargent</t>
  </si>
  <si>
    <t>claudine.dargent@esrf.fr</t>
  </si>
  <si>
    <t>https://fr.linkedin.com/in/e-mitchell</t>
  </si>
  <si>
    <t>Ed (Edward)</t>
  </si>
  <si>
    <t>Mitchell</t>
  </si>
  <si>
    <t>Head of Business Development</t>
  </si>
  <si>
    <t>mitchell@esrf.fr</t>
  </si>
  <si>
    <t>+33 4 76 88 26 64</t>
  </si>
  <si>
    <t>https://fr.linkedin.com/in/enniocapria</t>
  </si>
  <si>
    <t>Ennio</t>
  </si>
  <si>
    <t>Capria</t>
  </si>
  <si>
    <t>Deputy Head of Business Development</t>
  </si>
  <si>
    <t>ennio.capria@esrf.fr</t>
  </si>
  <si>
    <t>+33 4 76 88 29 05</t>
  </si>
  <si>
    <t>https://fr.linkedin.com/in/fernando-calvelo-2322757</t>
  </si>
  <si>
    <t>Fernando</t>
  </si>
  <si>
    <t>Calvelo</t>
  </si>
  <si>
    <t>Head of Network Team (IT)</t>
  </si>
  <si>
    <t>fernando.calvelo@esrf.fr</t>
  </si>
  <si>
    <t>+33 4 76 88 22 28</t>
  </si>
  <si>
    <t>https://www.linkedin.com/in/admanga</t>
  </si>
  <si>
    <t>Admans</t>
  </si>
  <si>
    <t>Business Development Engineer – European Grant Administration</t>
  </si>
  <si>
    <t>admans@esrf.fr</t>
  </si>
  <si>
    <t>+33 4 76 88 27 57</t>
  </si>
  <si>
    <t>https://www.linkedin.com/in/gema-martinez-criado-2582a1b</t>
  </si>
  <si>
    <t>Gema</t>
  </si>
  <si>
    <t>Martínez-Criado</t>
  </si>
  <si>
    <t>Director of Research for Condensed Matter, Physical and Material Sciences</t>
  </si>
  <si>
    <t>gema.martinez-criado@esrf.fr</t>
  </si>
  <si>
    <t>https://www.linkedin.com/in/ingrid-milanese-72019a49</t>
  </si>
  <si>
    <t>Milanese</t>
  </si>
  <si>
    <t>Head of Procurement &amp; Contracts</t>
  </si>
  <si>
    <t>ingrid.milanese@esrf.fr</t>
  </si>
  <si>
    <t>Purchasing Office +33 4 76 88 20 35</t>
  </si>
  <si>
    <t>Daillant</t>
  </si>
  <si>
    <t>jean.daillant@esrf.fr</t>
  </si>
  <si>
    <t>https://www.linkedin.com/in/lilian-cardonne-146b8652</t>
  </si>
  <si>
    <t>Lilian</t>
  </si>
  <si>
    <t>Cardonne</t>
  </si>
  <si>
    <t>IT &amp; BI Project Manager</t>
  </si>
  <si>
    <t>lilian.cardonne@esrf.fr</t>
  </si>
  <si>
    <t>https://www.linkedin.com/in/michael-krisch-09b541b3</t>
  </si>
  <si>
    <t>Krisch</t>
  </si>
  <si>
    <t>Director of Research for Life Sciences, Chemistry and Soft Matter Science</t>
  </si>
  <si>
    <t>michael.krisch@esrf.fr</t>
  </si>
  <si>
    <t>https://www.linkedin.com/in/pascal-hautin-12972b97</t>
  </si>
  <si>
    <t>Pascal</t>
  </si>
  <si>
    <t>Hautin</t>
  </si>
  <si>
    <t>IT Engineer / IT Category Manager</t>
  </si>
  <si>
    <t>pascal.hautin@esrf.fr</t>
  </si>
  <si>
    <t>https://fr.linkedin.com/in/qing-qin-ba844469</t>
  </si>
  <si>
    <t>Qing</t>
  </si>
  <si>
    <t>Qin</t>
  </si>
  <si>
    <t>qing.qin@esrf.fr</t>
  </si>
  <si>
    <t>https://www.linkedin.com/in/st%C3%A9phanie-monaco-63751a13</t>
  </si>
  <si>
    <t>Malbet-Monaco</t>
  </si>
  <si>
    <t>Deputy Head of the User Office</t>
  </si>
  <si>
    <t>stephanie.malbet-monaco@esrf.fr</t>
  </si>
  <si>
    <t>+33 4 76 88 20 84</t>
  </si>
  <si>
    <t>User Office +33 4 76 88 25 52</t>
  </si>
  <si>
    <t>https://www.linkedin.com/in/andy-mcgoff-64965142</t>
  </si>
  <si>
    <t>McGoff</t>
  </si>
  <si>
    <t>Vice Principal For Business Engagement And Dean Of The Business School</t>
  </si>
  <si>
    <t>A.McGoff@napier.ac.uk</t>
  </si>
  <si>
    <t>+44 7711 916810</t>
  </si>
  <si>
    <t>+44 (0)333 900 6040</t>
  </si>
  <si>
    <t>single_uni: Edinburgh Napier University GN ERP Felicia 22May.xlsx</t>
  </si>
  <si>
    <t>https://www.linkedin.com/sales/lead/ACwAABG2GLEBSybxC4P-eP3v8VrwT_S4GbQfNiU</t>
  </si>
  <si>
    <t>Wooff</t>
  </si>
  <si>
    <t>Director of Scottish Institute for Policing Research (SIPR)</t>
  </si>
  <si>
    <t>A.Wooff@napier.ac.uk</t>
  </si>
  <si>
    <t>https://www.linkedin.com/in/carolann-begbie-98086b20/</t>
  </si>
  <si>
    <t>Carolann</t>
  </si>
  <si>
    <t>Begbie</t>
  </si>
  <si>
    <t>Director of People, Information Services &amp; Student Services</t>
  </si>
  <si>
    <t>C.Begbie@napier.ac.uk</t>
  </si>
  <si>
    <t>https://www.linkedin.com/sales/lead/ACwAAAHPFSwBx3JN1GZaOxU7dpyQkkI2SorN4GE</t>
  </si>
  <si>
    <t>Nazira</t>
  </si>
  <si>
    <t>Karodia</t>
  </si>
  <si>
    <t>N.Karodia@napier.ac.uk</t>
  </si>
  <si>
    <t>https://www.linkedin.com/in/sue-rigby-2aa011177</t>
  </si>
  <si>
    <t>Rigby</t>
  </si>
  <si>
    <t>Principal and Vice Chancellor</t>
  </si>
  <si>
    <t>s.rigby@napier.ac.uk</t>
  </si>
  <si>
    <t>https://www.linkedin.com/in/tom-dowling-phd-a4a6465/</t>
  </si>
  <si>
    <t>Dowling</t>
  </si>
  <si>
    <t>Ferris State University</t>
  </si>
  <si>
    <t>Director, Research &amp; Sponsored Programs (directory: Asst Dean, Dir of Research - College of Pharmacy)</t>
  </si>
  <si>
    <t>ThomasDowling@ferris.edu</t>
  </si>
  <si>
    <t>(616) 643-1139</t>
  </si>
  <si>
    <t>(231) 591-2547</t>
  </si>
  <si>
    <t>Big Rapids, MI, USA</t>
  </si>
  <si>
    <t>single_uni: Ferris State University ERP GN Felicia 29July.xlsx</t>
  </si>
  <si>
    <t>ferris state university</t>
  </si>
  <si>
    <t>https://www.linkedin.com/in/amanda-matheson-137234204</t>
  </si>
  <si>
    <t>Matheson</t>
  </si>
  <si>
    <t>Vice President of Administration &amp; Finance (CFO-equivalent)</t>
  </si>
  <si>
    <t>AmandaMatheson@ferris.edu</t>
  </si>
  <si>
    <t>(231) 591-3872</t>
  </si>
  <si>
    <t>(231) 591-2164</t>
  </si>
  <si>
    <t>https://www.linkedin.com/in/wendy-stapp-ba013a14</t>
  </si>
  <si>
    <t>Stapp</t>
  </si>
  <si>
    <t>Grants Administrator (Pre-Award &amp; Post-Award)</t>
  </si>
  <si>
    <t>WendyStapp@ferris.edu</t>
  </si>
  <si>
    <t>https://www.linkedin.com/in/maureenjwawsczyk</t>
  </si>
  <si>
    <t>Maureen</t>
  </si>
  <si>
    <t>Wawsczyk</t>
  </si>
  <si>
    <t>Research Integrity &amp; Compliance Officer</t>
  </si>
  <si>
    <t>MaureenWawsczyk@ferris.edu</t>
  </si>
  <si>
    <t>(231) 591-2553</t>
  </si>
  <si>
    <t>https://www.linkedin.com/in/charlie-weaver-728184a8</t>
  </si>
  <si>
    <t>Weaver</t>
  </si>
  <si>
    <t>Associate Vice President/Chief Information Officer (directory-authoritative; dept. page lists "Chief Technology Officer" - mismatch flagged)</t>
  </si>
  <si>
    <t>CharlieWeaver@ferris.edu</t>
  </si>
  <si>
    <t>(231) 591-2138</t>
  </si>
  <si>
    <t>(231) 591-4822</t>
  </si>
  <si>
    <t>https://www.linkedin.com/in/rick-duffett-8793255</t>
  </si>
  <si>
    <t>Duffett</t>
  </si>
  <si>
    <t>Vice President Of Administration And Finance/University Advancement And Marketing</t>
  </si>
  <si>
    <t>duffettr@ferris.edu</t>
  </si>
  <si>
    <t>+1 231-414-0302</t>
  </si>
  <si>
    <t>+1 231-796-0174</t>
  </si>
  <si>
    <t>https://www.linkedin.com/in/loura-monahan-74239751</t>
  </si>
  <si>
    <t>Loura</t>
  </si>
  <si>
    <t>Monahan</t>
  </si>
  <si>
    <t>Grants &amp; Treasury Management Accountant</t>
  </si>
  <si>
    <t>monahanl@ferris.edu</t>
  </si>
  <si>
    <t>+1 616-796-4176</t>
  </si>
  <si>
    <t>+1 231-591-5000</t>
  </si>
  <si>
    <t>https://www.linkedin.com/in/kara-eagle-04627b5/</t>
  </si>
  <si>
    <t>Kara</t>
  </si>
  <si>
    <t>Eagle</t>
  </si>
  <si>
    <t>Corporate and Foundation Grants Manager</t>
  </si>
  <si>
    <t>KaraEagle@ferris.edu</t>
  </si>
  <si>
    <t>https://www.linkedin.com/in/lars-christian-klinnert/</t>
  </si>
  <si>
    <t>Lars-Christian</t>
  </si>
  <si>
    <t>Klinnert</t>
  </si>
  <si>
    <t>Germany</t>
  </si>
  <si>
    <t>adm.vorstand@gfz.de</t>
  </si>
  <si>
    <t>+49 331 6264-1001</t>
  </si>
  <si>
    <t>single_uni: GFZ Helmholtz Centre for Geosciences GN ERP Felicia 24April.xlsx</t>
  </si>
  <si>
    <t>gfz helmholtz centre for geosciences</t>
  </si>
  <si>
    <t>https://www.linkedin.com/in/oliver-bens-1a02613a2/</t>
  </si>
  <si>
    <t>Bens</t>
  </si>
  <si>
    <t>oliver.bens@gfz.de</t>
  </si>
  <si>
    <t>+49 171 9710336</t>
  </si>
  <si>
    <t>+49 331 6264-1060</t>
  </si>
  <si>
    <t>https://www.linkedin.com/in/beatekessler/</t>
  </si>
  <si>
    <t>Beate</t>
  </si>
  <si>
    <t>Keßler</t>
  </si>
  <si>
    <t>Head of Human Resources</t>
  </si>
  <si>
    <t>beate.kessler@gfz.de</t>
  </si>
  <si>
    <t>+49 173 8683046</t>
  </si>
  <si>
    <t>+49 331 6264-1610</t>
  </si>
  <si>
    <t>https://www.linkedin.com/in/joern-krupa/</t>
  </si>
  <si>
    <t>Jörn</t>
  </si>
  <si>
    <t>Krupa</t>
  </si>
  <si>
    <t>Head of Transfer &amp; Innovation</t>
  </si>
  <si>
    <t>joern.krupa@gfz.de</t>
  </si>
  <si>
    <t>+49 331 6264-1098</t>
  </si>
  <si>
    <t>https://www.linkedin.com/in/thilo-paul-stueve-939a5418/</t>
  </si>
  <si>
    <t>Thilo</t>
  </si>
  <si>
    <t>Paul-Stüve</t>
  </si>
  <si>
    <t>Head of Data and Information Management</t>
  </si>
  <si>
    <t>thilo.paul-stueve@gfz.de</t>
  </si>
  <si>
    <t>+49 331 6264-3556</t>
  </si>
  <si>
    <t>https://www.linkedin.com/in/peter-grunenberg-7641b51/</t>
  </si>
  <si>
    <t>Grunenberg</t>
  </si>
  <si>
    <t>peter.grunenberg@gfz.de</t>
  </si>
  <si>
    <t>+49 331 6264-1630</t>
  </si>
  <si>
    <t>Susanne</t>
  </si>
  <si>
    <t>Buiter</t>
  </si>
  <si>
    <t>Susanne.Buiter@gfz.de</t>
  </si>
  <si>
    <t>+49 331 6264-1000</t>
  </si>
  <si>
    <t>Claas</t>
  </si>
  <si>
    <t>Schippmann</t>
  </si>
  <si>
    <t>Head of Finances (Finance Director)</t>
  </si>
  <si>
    <t>claas.schippmann@gfz.de</t>
  </si>
  <si>
    <t>+49 331 6264-1620</t>
  </si>
  <si>
    <t>Ronny</t>
  </si>
  <si>
    <t>Kopischke</t>
  </si>
  <si>
    <t>Head of IT Services and Operations</t>
  </si>
  <si>
    <t>ronny.kopischke@gfz.de</t>
  </si>
  <si>
    <t>+49 331 6264-1704</t>
  </si>
  <si>
    <t>Pestke</t>
  </si>
  <si>
    <t>martin.pestke@gfz.de</t>
  </si>
  <si>
    <t>+49 331 6264-1640</t>
  </si>
  <si>
    <t>https://www.linkedin.com/in/lesley-jackson-se/</t>
  </si>
  <si>
    <t>Lesley</t>
  </si>
  <si>
    <t>lesley@universities-scotland.ac.uk</t>
  </si>
  <si>
    <t>single_uni: GN_EVENTS_MASTERLIST.xlsx</t>
  </si>
  <si>
    <t>https://www.linkedin.com/in/professor-eileen-mcauliffe-phd-9a2018144/</t>
  </si>
  <si>
    <t>McAuliffe</t>
  </si>
  <si>
    <t>AACSB International</t>
  </si>
  <si>
    <t>Executive Vice President EMEA, Chief Thought Leadership Officer Global</t>
  </si>
  <si>
    <t>eileen.mcauliffe@aacsb.edu</t>
  </si>
  <si>
    <t>aacsb international</t>
  </si>
  <si>
    <t>https://www.linkedin.com/in/alistair-jarvis-cbe-12a8116a/</t>
  </si>
  <si>
    <t>Chief Executive</t>
  </si>
  <si>
    <t>alistair.jarvis@advance-he.ac.uk</t>
  </si>
  <si>
    <t>https://www.linkedin.com/in/alistair-lomax-13b00413/</t>
  </si>
  <si>
    <t>Lomax</t>
  </si>
  <si>
    <t>a.lomax@arcuniversities.co.uk</t>
  </si>
  <si>
    <t>single_uni: GN_EVENTS_MASTERLIST.xlsx | GN_EVENT_CRM.xlsx</t>
  </si>
  <si>
    <t>https://www.linkedin.com/in/julian-gravatt-4a7b7a3a/</t>
  </si>
  <si>
    <t>Julian</t>
  </si>
  <si>
    <t>Gravatt</t>
  </si>
  <si>
    <t>Deputy Chief Executive</t>
  </si>
  <si>
    <t>julian.gravatt@aoc.co.uk</t>
  </si>
  <si>
    <t>https://www.linkedin.com/in/ben-vulliamy-55562936/</t>
  </si>
  <si>
    <t>Vulliamy</t>
  </si>
  <si>
    <t>https://www.linkedin.com/in/dassosalexandrou/</t>
  </si>
  <si>
    <t>Dassos</t>
  </si>
  <si>
    <t>Alexandrou</t>
  </si>
  <si>
    <t>dassos.alexandrou1@barclays.com</t>
  </si>
  <si>
    <t>https://www.linkedin.com/in/niamhdowning/</t>
  </si>
  <si>
    <t>Niamh</t>
  </si>
  <si>
    <t>Downing</t>
  </si>
  <si>
    <t>ncdowning@bournemouth.ac.uk</t>
  </si>
  <si>
    <t>https://www.linkedin.com/in/karelthomas/</t>
  </si>
  <si>
    <t>Karel</t>
  </si>
  <si>
    <t>karel@bufdg.ac.uk</t>
  </si>
  <si>
    <t>https://www.linkedin.com/in/tashaq-husain-9b790514/</t>
  </si>
  <si>
    <t>Tashaq</t>
  </si>
  <si>
    <t>Husain</t>
  </si>
  <si>
    <t>tashaq.husain@centrusadvisors.com</t>
  </si>
  <si>
    <t>https://www.linkedin.com/in/jamesmdunphy1/</t>
  </si>
  <si>
    <t>Dunphy</t>
  </si>
  <si>
    <t>james.dunphy@universitychairs.ac.uk</t>
  </si>
  <si>
    <t>https://www.linkedin.com/in/nicola-de-iongh-16052613/</t>
  </si>
  <si>
    <t>de Iongh</t>
  </si>
  <si>
    <t>https://www.linkedin.com/in/rodjones07/</t>
  </si>
  <si>
    <t>Rod</t>
  </si>
  <si>
    <t>Courtauld Institute of Art</t>
  </si>
  <si>
    <t>Interim Chief Operating Officer</t>
  </si>
  <si>
    <t>rod.jones@courtauld.ac.uk</t>
  </si>
  <si>
    <t>https://www.linkedin.com/in/davedingwall/</t>
  </si>
  <si>
    <t>Dave</t>
  </si>
  <si>
    <t>Dingwall</t>
  </si>
  <si>
    <t>dave@curioussky.co.uk</t>
  </si>
  <si>
    <t>Deputy Director - Higher Education System</t>
  </si>
  <si>
    <t>Pullin</t>
  </si>
  <si>
    <t>HE Business Model Lead â€“ Transformation and Efficiency</t>
  </si>
  <si>
    <t>kelly.pullin@re.ukri.org</t>
  </si>
  <si>
    <t>derived - third pass</t>
  </si>
  <si>
    <t>Alexander</t>
  </si>
  <si>
    <t>Ademokun</t>
  </si>
  <si>
    <t>Deputy Director - Research Reform, Resilience and Sustainability</t>
  </si>
  <si>
    <t>alexander.ademokun@dsit.gov.uk</t>
  </si>
  <si>
    <t>Woy</t>
  </si>
  <si>
    <t>Senior Policy Advisor</t>
  </si>
  <si>
    <t>awoy@frontiersin.org</t>
  </si>
  <si>
    <t>nicholas@ecc.ac.uk</t>
  </si>
  <si>
    <t>james.alexander@enfusegroup.com</t>
  </si>
  <si>
    <t>https://www.linkedin.com/in/mattmjdavis/</t>
  </si>
  <si>
    <t>Global Managing Director</t>
  </si>
  <si>
    <t>matt.davis@etioglobal.org</t>
  </si>
  <si>
    <t>https://www.linkedin.com/in/helen-dove-67127a52/</t>
  </si>
  <si>
    <t>Dove</t>
  </si>
  <si>
    <t>Principal Consultant</t>
  </si>
  <si>
    <t>hdove@gdgeo.com</t>
  </si>
  <si>
    <t>Gilbert</t>
  </si>
  <si>
    <t>Senior Technical Consultant</t>
  </si>
  <si>
    <t>https://www.linkedin.com/in/dmorganglobal/</t>
  </si>
  <si>
    <t>https://www.linkedin.com/in/professor-annabel-kiernan-08491230/</t>
  </si>
  <si>
    <t>Annabel</t>
  </si>
  <si>
    <t>Kiernan</t>
  </si>
  <si>
    <t>Deputy Vice Chancellor, Education and Student Experience</t>
  </si>
  <si>
    <t>a.kiernan@gold.ac.uk</t>
  </si>
  <si>
    <t>single_uni: GN_EVENTS_MASTERLIST.xlsx | Staffordshire University ERP GN Felicia 22May.xlsx</t>
  </si>
  <si>
    <t>https://www.linkedin.com/in/chris-petts-5b80a81a/</t>
  </si>
  <si>
    <t>Petts</t>
  </si>
  <si>
    <t>chris.petts@uk.gt.com</t>
  </si>
  <si>
    <t>https://www.linkedin.com/in/ian-mcgowan-6219881b5/</t>
  </si>
  <si>
    <t>McGowan</t>
  </si>
  <si>
    <t>ian.mcgowan@grantsnow.co.uk</t>
  </si>
  <si>
    <t>https://www.linkedin.com/in/dr-kate-wicklow-frsa-8a28aa4a/</t>
  </si>
  <si>
    <t>Wicklow</t>
  </si>
  <si>
    <t>kate.wicklow@guildhe.ac.uk</t>
  </si>
  <si>
    <t>https://www.linkedin.com/in/lewis-currie-96b0a154/</t>
  </si>
  <si>
    <t>Currie</t>
  </si>
  <si>
    <t>currie@icenrisk.com</t>
  </si>
  <si>
    <t>https://www.linkedin.com/in/paola-marchionni-8355865a/</t>
  </si>
  <si>
    <t>Paola</t>
  </si>
  <si>
    <t>Marchionni</t>
  </si>
  <si>
    <t>Digital Transformation - Head of Engagement</t>
  </si>
  <si>
    <t>paola.marchionni@jisc.ac.uk</t>
  </si>
  <si>
    <t>Keelan</t>
  </si>
  <si>
    <t>luke.keelan@jisc.ac.uk</t>
  </si>
  <si>
    <t>https://www.linkedin.com/in/luciana-piccoli-1aaa1b158/</t>
  </si>
  <si>
    <t>Luciana</t>
  </si>
  <si>
    <t>Piccoli</t>
  </si>
  <si>
    <t>Head of Enterprise Systems Licensing</t>
  </si>
  <si>
    <t>luciana.piccoli@jisc.ac.uk</t>
  </si>
  <si>
    <t>https://www.linkedin.com/in/keithjenkins73/</t>
  </si>
  <si>
    <t>Jenkins</t>
  </si>
  <si>
    <t>keith.jenkins@jisc.ac.uk</t>
  </si>
  <si>
    <t>https://www.linkedin.com/in/caren-milloy-9a406347/</t>
  </si>
  <si>
    <t>Caren</t>
  </si>
  <si>
    <t>Milloy</t>
  </si>
  <si>
    <t>caren.milloy@jisc.ac.uk</t>
  </si>
  <si>
    <t>https://www.linkedin.com/in/anna-vernon-1111834b/</t>
  </si>
  <si>
    <t>Vernon</t>
  </si>
  <si>
    <t>Head of Research Licensing</t>
  </si>
  <si>
    <t>anna.vernon@jisc.ac.uk</t>
  </si>
  <si>
    <t>https://www.linkedin.com/in/simon-wright-75b01426/</t>
  </si>
  <si>
    <t>hannah.moralee@jsgroup.co.uk</t>
  </si>
  <si>
    <t>https://www.linkedin.com/in/tom-wilcock/</t>
  </si>
  <si>
    <t>tom.wilcock@keele.ac.uk</t>
  </si>
  <si>
    <t>https://www.linkedin.com/in/sineadcritchley/</t>
  </si>
  <si>
    <t>Sinead</t>
  </si>
  <si>
    <t>Critchley</t>
  </si>
  <si>
    <t>sinead.critchley@kcl.ac.uk</t>
  </si>
  <si>
    <t>Ella</t>
  </si>
  <si>
    <t>Carey-Phillips</t>
  </si>
  <si>
    <t>ella.carey-phillips@kpmg.co.uk</t>
  </si>
  <si>
    <t>https://www.linkedin.com/in/aturley/</t>
  </si>
  <si>
    <t>Turley</t>
  </si>
  <si>
    <t>andrea.turley@kpmg.co.uk</t>
  </si>
  <si>
    <t>https://www.linkedin.com/in/sam-sanders-5383652/</t>
  </si>
  <si>
    <t>Sanders</t>
  </si>
  <si>
    <t>samuel.sanders@kpmg.co.uk</t>
  </si>
  <si>
    <t>Don</t>
  </si>
  <si>
    <t>Bowman</t>
  </si>
  <si>
    <t>d.bowman@lupc.ac.uk</t>
  </si>
  <si>
    <t>https://www.linkedin.com/in/pamelaflynn01/</t>
  </si>
  <si>
    <t>Pam</t>
  </si>
  <si>
    <t>Flynn</t>
  </si>
  <si>
    <t>p.flynn@mmu.ac.uk</t>
  </si>
  <si>
    <t>louise.jones@mmu.ac.uk</t>
  </si>
  <si>
    <t>https://www.linkedin.com/in/poppyshort/</t>
  </si>
  <si>
    <t>Poppy</t>
  </si>
  <si>
    <t>Short</t>
  </si>
  <si>
    <t>poppy.short@mills-reeve.com</t>
  </si>
  <si>
    <t>https://www.linkedin.com/in/parminder-bharath-0889aa19/</t>
  </si>
  <si>
    <t>Parminder</t>
  </si>
  <si>
    <t>Bharath</t>
  </si>
  <si>
    <t>Business Development Director</t>
  </si>
  <si>
    <t>parminder.bharath@nimbuspoint.com</t>
  </si>
  <si>
    <t>Long</t>
  </si>
  <si>
    <t>Vice-Chancellor and Chief Executive</t>
  </si>
  <si>
    <t>andy.long@northumbria.ac.uk</t>
  </si>
  <si>
    <t>https://www.linkedin.com/in/steve-denton-a20b4693/</t>
  </si>
  <si>
    <t>Denton</t>
  </si>
  <si>
    <t>Chief Operating Officer and Registrar</t>
  </si>
  <si>
    <t>steve.denton@ntu.ac.uk</t>
  </si>
  <si>
    <t>https://www.linkedin.com/in/phil-copestake-41853631/</t>
  </si>
  <si>
    <t>Copestake</t>
  </si>
  <si>
    <t>Managing Director, UK &amp; EU</t>
  </si>
  <si>
    <t>phil.copestake@cubaneconsulting.com</t>
  </si>
  <si>
    <t>https://www.linkedin.com/in/gray-adam-m/</t>
  </si>
  <si>
    <t>CEO</t>
  </si>
  <si>
    <t>adam.gray@nousgroup.com</t>
  </si>
  <si>
    <t>https://www.linkedin.com/in/julie-ann-garton-943a2524/</t>
  </si>
  <si>
    <t>Julie-Ann</t>
  </si>
  <si>
    <t>Garton</t>
  </si>
  <si>
    <t>Julie-Ann.Garton@nwupc.ac.uk</t>
  </si>
  <si>
    <t>Deonne</t>
  </si>
  <si>
    <t>Rowland</t>
  </si>
  <si>
    <t>Director of Financial Sustainability</t>
  </si>
  <si>
    <t>https://www.linkedin.com/in/will-dent-fcca-a51263126/</t>
  </si>
  <si>
    <t>Will</t>
  </si>
  <si>
    <t>Dent</t>
  </si>
  <si>
    <t>Head of Financial Sustainability</t>
  </si>
  <si>
    <t>will.dent@officeforstudents.org.uk</t>
  </si>
  <si>
    <t>https://www.linkedin.com/in/sharon-johnstone-69412713b/</t>
  </si>
  <si>
    <t>sharon.johnstone@officeforstudents.org.uk</t>
  </si>
  <si>
    <t>https://www.linkedin.com/in/jacqui-dudley-7b571a48/</t>
  </si>
  <si>
    <t>Jacqui</t>
  </si>
  <si>
    <t>Dudley</t>
  </si>
  <si>
    <t>jacqui.a.dudley@pwc.com</t>
  </si>
  <si>
    <t>https://www.linkedin.com/in/damien-ashford-628bb133/</t>
  </si>
  <si>
    <t>Damien</t>
  </si>
  <si>
    <t>Ashford</t>
  </si>
  <si>
    <t>damien.j.ashford@uk.pwc.com</t>
  </si>
  <si>
    <t>https://www.linkedin.com/in/gordon-mackenzie-567a3320/</t>
  </si>
  <si>
    <t>Gordon</t>
  </si>
  <si>
    <t>gmackenzie1@qmu.ac.uk</t>
  </si>
  <si>
    <t>https://www.linkedin.com/in/sarahlouisemorgan/</t>
  </si>
  <si>
    <t>Chief of Staff</t>
  </si>
  <si>
    <t>sarah.morgan@qmul.ac.uk</t>
  </si>
  <si>
    <t>https://www.linkedin.com/in/priti-patel-79280558/</t>
  </si>
  <si>
    <t>Priti</t>
  </si>
  <si>
    <t>PS Service Development Programme Director</t>
  </si>
  <si>
    <t>Priti.Patel@qmul.ac.uk</t>
  </si>
  <si>
    <t>https://www.linkedin.com/in/michael-alcorn-b3946183/</t>
  </si>
  <si>
    <t>Alcorn</t>
  </si>
  <si>
    <t>m.alcorn@qub.ac.uk</t>
  </si>
  <si>
    <t>redccf@re.ukri.org</t>
  </si>
  <si>
    <t>https://www.linkedin.com/in/heather-akif-60674615/</t>
  </si>
  <si>
    <t>Akif</t>
  </si>
  <si>
    <t>heather.akif@rca.ac.uk</t>
  </si>
  <si>
    <t>https://www.linkedin.com/in/drnickbarratt/</t>
  </si>
  <si>
    <t>Barratt</t>
  </si>
  <si>
    <t>Chief Student Officer</t>
  </si>
  <si>
    <t>nick.barratt@royalholloway.ac.uk</t>
  </si>
  <si>
    <t>https://www.linkedin.com/in/tim-bianek-395b2a70/</t>
  </si>
  <si>
    <t>Bianek</t>
  </si>
  <si>
    <t>tbianek@rvc.ac.uk</t>
  </si>
  <si>
    <t>https://www.linkedin.com/in/jean-pembleton-0012822b/</t>
  </si>
  <si>
    <t>Pemberton</t>
  </si>
  <si>
    <t>jpembleton@salesforce.com</t>
  </si>
  <si>
    <t>https://www.linkedin.com/in/alexander-walden-792655129/</t>
  </si>
  <si>
    <t>Walden</t>
  </si>
  <si>
    <t>awalden@salesforce.com</t>
  </si>
  <si>
    <t>https://www.linkedin.com/in/thomas-gannon-723340148/</t>
  </si>
  <si>
    <t>Gannon</t>
  </si>
  <si>
    <t>tgannon@salesforce.com</t>
  </si>
  <si>
    <t>Carl</t>
  </si>
  <si>
    <t>O'Keefe</t>
  </si>
  <si>
    <t>Regional Vice President Education UK &amp; Ireland</t>
  </si>
  <si>
    <t>cokeefe@salesforce.com</t>
  </si>
  <si>
    <t>https://www.linkedin.com/in/smitajamdar/</t>
  </si>
  <si>
    <t>Jamdar</t>
  </si>
  <si>
    <t>smita.jamdar@shma.co.uk</t>
  </si>
  <si>
    <t>https://www.linkedin.com/in/paulgreatrix/</t>
  </si>
  <si>
    <t>Greatrix</t>
  </si>
  <si>
    <t>paul.greatrix@shma.co.uk</t>
  </si>
  <si>
    <t>https://www.linkedin.com/in/andrewrbsmith/</t>
  </si>
  <si>
    <t>andrew.smith@shma.co.uk</t>
  </si>
  <si>
    <t>https://www.linkedin.com/in/charita-daya-aa47a91b8/</t>
  </si>
  <si>
    <t>Charita</t>
  </si>
  <si>
    <t>Daya</t>
  </si>
  <si>
    <t>Financial Accounting Manager</t>
  </si>
  <si>
    <t>https://www.linkedin.com/in/andrew-goodman-3a02a94/</t>
  </si>
  <si>
    <t>Goodman</t>
  </si>
  <si>
    <t>Director of Estates and Facilities</t>
  </si>
  <si>
    <t>https://www.linkedin.com/in/emmakeenan1/</t>
  </si>
  <si>
    <t>Keenan</t>
  </si>
  <si>
    <t>Deputy Director, Procurement and Insurance</t>
  </si>
  <si>
    <t>https://www.linkedin.com/in/khadir-meer-034565b9/</t>
  </si>
  <si>
    <t>Khadir</t>
  </si>
  <si>
    <t>Meer</t>
  </si>
  <si>
    <t>Deputy Vice Chancellor Finance &amp; Operations</t>
  </si>
  <si>
    <t>km88@soas.ac.uk</t>
  </si>
  <si>
    <t>+44 (0)20 7637 2388</t>
  </si>
  <si>
    <t>single_uni: GN_EVENTS_MASTERLIST.xlsx | GN_EVENT_CRM.xlsx | SOAS University Of London ERP GN Felicia Breakdown.xlsx</t>
  </si>
  <si>
    <t>https://www.linkedin.com/in/justin-smith-4b420513/</t>
  </si>
  <si>
    <t>js143@soas.ac.uk</t>
  </si>
  <si>
    <t>single_uni: GN_EVENTS_MASTERLIST.xlsx | SOAS University Of London ERP GN Felicia Breakdown.xlsx</t>
  </si>
  <si>
    <t>https://www.linkedin.com/in/jo-blunden-fcipd-5584824/</t>
  </si>
  <si>
    <t>Blunden</t>
  </si>
  <si>
    <t>Deputy Vice-Chancellor &amp; Chief Operating Officer</t>
  </si>
  <si>
    <t>jo.blunden@stmarys.ac.uk</t>
  </si>
  <si>
    <t>https://www.linkedin.com/in/sarah-cowan-10606a7a/</t>
  </si>
  <si>
    <t>Cowan</t>
  </si>
  <si>
    <t>Head of Higher Education and Research Policy</t>
  </si>
  <si>
    <t>s.cowan@thebritishacademy.ac.uk</t>
  </si>
  <si>
    <t>https://www.linkedin.com/in/adam-clarke-94823142/</t>
  </si>
  <si>
    <t>adam.clarke@tec.ac.uk</t>
  </si>
  <si>
    <t>https://www.linkedin.com/in/andrea-nolan-4114132b/</t>
  </si>
  <si>
    <t>Nolan</t>
  </si>
  <si>
    <t>A.Nolan@napier.ac.uk</t>
  </si>
  <si>
    <t>https://www.linkedin.com/in/nigel-carrington-850b79228/</t>
  </si>
  <si>
    <t>Carrington</t>
  </si>
  <si>
    <t>Chair of the Transformation and Efficiency Taskforce</t>
  </si>
  <si>
    <t>nigel@lamda.org.uk</t>
  </si>
  <si>
    <t>https://www.linkedin.com/in/vivienne-stern-73098644/</t>
  </si>
  <si>
    <t>Vivienne</t>
  </si>
  <si>
    <t>Stern</t>
  </si>
  <si>
    <t>vivienne.stern@universitiesuk.ac.uk</t>
  </si>
  <si>
    <t>https://www.linkedin.com/in/sarah-parker-8428ba2a/</t>
  </si>
  <si>
    <t>sarah.parker@universitiesuk.ac.uk</t>
  </si>
  <si>
    <t>sarah.osborne@universitiesuk.ac.uk</t>
  </si>
  <si>
    <t>Bevan</t>
  </si>
  <si>
    <t>Head of Funding Policy</t>
  </si>
  <si>
    <t>sarah.bevan@universitiesuk.ac.uk</t>
  </si>
  <si>
    <t>https://www.linkedin.com/in/peter-mason-475a0831/</t>
  </si>
  <si>
    <t>Transformation and Efficiency Lead</t>
  </si>
  <si>
    <t>Peter.Mason@international.ac.uk</t>
  </si>
  <si>
    <t>https://www.linkedin.com/in/miriam-deakin-a61253a/</t>
  </si>
  <si>
    <t>Miriam</t>
  </si>
  <si>
    <t>Deakin</t>
  </si>
  <si>
    <t>Miriam.deakin@universitiesuk.ac.uk</t>
  </si>
  <si>
    <t>https://www.linkedin.com/in/mehwaesh-islam-15105822/</t>
  </si>
  <si>
    <t>Mehwaesh</t>
  </si>
  <si>
    <t>Head of Research Policy</t>
  </si>
  <si>
    <t>mehwaesh.islam@universitiesuk.ac.uk</t>
  </si>
  <si>
    <t>https://www.linkedin.com/in/magdalena-graszka-4ab0572a2/</t>
  </si>
  <si>
    <t>Magda</t>
  </si>
  <si>
    <t>Graszka</t>
  </si>
  <si>
    <t>magda.graszka@universitiesuk.ac.uk</t>
  </si>
  <si>
    <t>https://www.linkedin.com/in/lily-turvey-52451b20b/</t>
  </si>
  <si>
    <t>Lily</t>
  </si>
  <si>
    <t>Turvey</t>
  </si>
  <si>
    <t>lily.turvey@universitiesuk.ac.uk</t>
  </si>
  <si>
    <t>https://www.linkedin.com/in/jacobtjglass/</t>
  </si>
  <si>
    <t>Jacob</t>
  </si>
  <si>
    <t>Glass</t>
  </si>
  <si>
    <t>Marketing and Events Officer</t>
  </si>
  <si>
    <t>jacob.glass@universitiesuk.ac.uk</t>
  </si>
  <si>
    <t>https://www.linkedin.com/in/dimasalmaruf/</t>
  </si>
  <si>
    <t>Dimas</t>
  </si>
  <si>
    <t>Al-Ma'ruf</t>
  </si>
  <si>
    <t>dimas.almaruf@universitiesuk.ac.uk</t>
  </si>
  <si>
    <t>https://www.linkedin.com/in/dan-hurley-7929195b/</t>
  </si>
  <si>
    <t>Hurley</t>
  </si>
  <si>
    <t>dan.hurley@universitiesuk.ac.uk</t>
  </si>
  <si>
    <t>https://www.linkedin.com/in/roshan-israni-4572803a/</t>
  </si>
  <si>
    <t>Roshan</t>
  </si>
  <si>
    <t>Israni</t>
  </si>
  <si>
    <t>r.israni@ucea.ac.uk</t>
  </si>
  <si>
    <t>https://www.linkedin.com/in/huw-morris-a825058/</t>
  </si>
  <si>
    <t>Huw</t>
  </si>
  <si>
    <t>Hon Professor of Tertiary Education</t>
  </si>
  <si>
    <t>Huw.morris@ucl.ac.uk</t>
  </si>
  <si>
    <t>Court</t>
  </si>
  <si>
    <t>Associate Dean, Farnham School of Creative and Cultural Industries</t>
  </si>
  <si>
    <t>rebecca.court@uca.ac.uk</t>
  </si>
  <si>
    <t>https://www.linkedin.com/in/drmelaniegrayuk/</t>
  </si>
  <si>
    <t>Joint Vice-Chancellor</t>
  </si>
  <si>
    <t>melanie.gray@uca.ac.uk</t>
  </si>
  <si>
    <t>https://www.linkedin.com/in/nick-forsyth-b1793324/</t>
  </si>
  <si>
    <t>Forsyth</t>
  </si>
  <si>
    <t>Provost</t>
  </si>
  <si>
    <t>nicholas.forsyth@abdn.ac.uk</t>
  </si>
  <si>
    <t>https://www.linkedin.com/in/mfbell/</t>
  </si>
  <si>
    <t>Fraser</t>
  </si>
  <si>
    <t>fraser.bell@abdn.ac.uk</t>
  </si>
  <si>
    <t>single_uni: GN_EVENTS_MASTERLIST.xlsx | University Of Aberdeen ERP GN Felicia 10 april.xlsx</t>
  </si>
  <si>
    <t>Unji</t>
  </si>
  <si>
    <t>Mathur</t>
  </si>
  <si>
    <t>unji.mathur@beds.ac.uk</t>
  </si>
  <si>
    <t>https://www.linkedin.com/in/ruth-bourne-b88474143/</t>
  </si>
  <si>
    <t>Bourne</t>
  </si>
  <si>
    <t>Registrar and University Secretary</t>
  </si>
  <si>
    <t>ruth.bourne@plymouth.ac.uk</t>
  </si>
  <si>
    <t>https://www.linkedin.com/in/victoriajonesparry/</t>
  </si>
  <si>
    <t>Jones Parry</t>
  </si>
  <si>
    <t>https://www.linkedin.com/in/mary-millard-01b8321/</t>
  </si>
  <si>
    <t>Millard</t>
  </si>
  <si>
    <t>Executive Director of Faculty Operations</t>
  </si>
  <si>
    <t>mary.millard@bristol.ac.uk</t>
  </si>
  <si>
    <t>https://www.linkedin.com/in/helen-galbraith-08721a98/</t>
  </si>
  <si>
    <t>Galbraith</t>
  </si>
  <si>
    <t>Senior Pro Vice-Chancellor &amp; Chief Operating Officer</t>
  </si>
  <si>
    <t>h.galbraith@chester.ac.uk</t>
  </si>
  <si>
    <t>https://www.linkedin.com/in/james-fussell-5060224/</t>
  </si>
  <si>
    <t>Fussell</t>
  </si>
  <si>
    <t>Director of Legal, Governance, Assurance Services</t>
  </si>
  <si>
    <t>J.Fussell@derby.ac.uk</t>
  </si>
  <si>
    <t>https://www.linkedin.com/in/christopher-oldham-1a7506129/</t>
  </si>
  <si>
    <t>Oldham</t>
  </si>
  <si>
    <t>cold@essex.ac.uk</t>
  </si>
  <si>
    <t>https://www.linkedin.com/in/clare-marchant-dbe-5416137/</t>
  </si>
  <si>
    <t>Marchant</t>
  </si>
  <si>
    <t>Vice-Chancellor and CEO</t>
  </si>
  <si>
    <t>https://www.linkedin.com/in/nicola-grace-47778112/</t>
  </si>
  <si>
    <t>University of Hertfordshire</t>
  </si>
  <si>
    <t>Director of Student Administration</t>
  </si>
  <si>
    <t>n.j.grace@herts.ac.uk</t>
  </si>
  <si>
    <t>Rogers</t>
  </si>
  <si>
    <t>Programme Director Phoenix</t>
  </si>
  <si>
    <t>j.rogers@herts.ac.uk</t>
  </si>
  <si>
    <t>https://www.linkedin.com/in/jo-coward-bb58611a/</t>
  </si>
  <si>
    <t>Coward</t>
  </si>
  <si>
    <t>Academic Registrar &amp; Executive Director of Student &amp; Academic Administration</t>
  </si>
  <si>
    <t>j.coward@herts.ac.uk</t>
  </si>
  <si>
    <t>https://www.linkedin.com/in/georgina-randsley-de-moura/</t>
  </si>
  <si>
    <t>Randsley de Moura</t>
  </si>
  <si>
    <t>Acting Vice-Chancellor and President</t>
  </si>
  <si>
    <t>g.randsley-de-moura@kent.ac.uk</t>
  </si>
  <si>
    <t>https://www.linkedin.com/in/georgecharlesacma/</t>
  </si>
  <si>
    <t>gcharles@uclan.ac.uk</t>
  </si>
  <si>
    <t>https://www.linkedin.com/in/karen-birch-a3231a27/</t>
  </si>
  <si>
    <t>Birch</t>
  </si>
  <si>
    <t>Pro-Vice-Chancellor: Academic Alignment</t>
  </si>
  <si>
    <t>k.m.birch@leeds.ac.uk</t>
  </si>
  <si>
    <t>https://www.linkedin.com/in/lucy-everest-596a061/</t>
  </si>
  <si>
    <t>Everest</t>
  </si>
  <si>
    <t>l.everest@liverpool.ac.uk</t>
  </si>
  <si>
    <t>https://www.linkedin.com/in/gavinjdouglas/</t>
  </si>
  <si>
    <t>University of Plymouth</t>
  </si>
  <si>
    <t>Registrar &amp; Secretary</t>
  </si>
  <si>
    <t>gavin.douglas@plymouth.ac.uk</t>
  </si>
  <si>
    <t>https://www.linkedin.com/in/vicky-pearson-69aa7a37/</t>
  </si>
  <si>
    <t>v.a.pearson@reading.ac.uk</t>
  </si>
  <si>
    <t>https://www.linkedin.com/in/julie-rowe-035ba421/</t>
  </si>
  <si>
    <t>Rowe</t>
  </si>
  <si>
    <t>Chief Legal Officer and Director of University Corporate Services</t>
  </si>
  <si>
    <t>j.rowe@reading.ac.uk</t>
  </si>
  <si>
    <t>https://www.linkedin.com/in/alexslates/</t>
  </si>
  <si>
    <t>Director of Student Experience &amp; Education</t>
  </si>
  <si>
    <t>a.slater@reading.ac.uk</t>
  </si>
  <si>
    <t>https://www.linkedin.com/in/julie-charge-629332ba/</t>
  </si>
  <si>
    <t>Charge</t>
  </si>
  <si>
    <t>Deputy Chief Executive and Chief Finance Officer</t>
  </si>
  <si>
    <t>J.A.Charge@salford.ac.uk</t>
  </si>
  <si>
    <t>7810756898</t>
  </si>
  <si>
    <t>+44 (0)161 295 5000</t>
  </si>
  <si>
    <t>Maxwell Building, The Crescent, Salford M5 4WT, UK</t>
  </si>
  <si>
    <t>single_uni: GN_EVENTS_MASTERLIST.xlsx | The University Of Salford ERP GN Felicia 09June.xlsx</t>
  </si>
  <si>
    <t>https://www.linkedin.com/in/rosemary-nunn-213592/</t>
  </si>
  <si>
    <t>Nunn</t>
  </si>
  <si>
    <t>Head of Business and Industry Partnerships</t>
  </si>
  <si>
    <t>rosemary.nunn@ik-agents.com</t>
  </si>
  <si>
    <t>https://www.linkedin.com/in/eileen-schofield-28059a1b/</t>
  </si>
  <si>
    <t>Chief Operating Officer and University Secretary</t>
  </si>
  <si>
    <t>eileen.schofield@stir.ac.uk</t>
  </si>
  <si>
    <t>single_uni: GN_EVENTS_MASTERLIST.xlsx | University of Stirling ERP GN Felicia 10April.xlsx</t>
  </si>
  <si>
    <t>https://www.linkedin.com/in/laura-livingston/</t>
  </si>
  <si>
    <t>laura.livingston@strath.ac.uk</t>
  </si>
  <si>
    <t>https://www.linkedin.com/in/jim-andrews-1b5b4025/</t>
  </si>
  <si>
    <t>j.andrews@sussex.ac.uk</t>
  </si>
  <si>
    <t>https://www.linkedin.com/in/julielinetransformationchangemanagementspecialist/</t>
  </si>
  <si>
    <t>Line</t>
  </si>
  <si>
    <t>Associate Director Programme Manager Operating Model</t>
  </si>
  <si>
    <t>j.line@arts.ac.uk</t>
  </si>
  <si>
    <t>https://www.linkedin.com/in/katherine-davies-5b317124/</t>
  </si>
  <si>
    <t>Katherine4.Davies@uwe.ac.uk</t>
  </si>
  <si>
    <t>+44 (0)117 9656261</t>
  </si>
  <si>
    <t>Coldharbour Lane, Bristol, BS16 1QY</t>
  </si>
  <si>
    <t>single_uni: GN_EVENTS_MASTERLIST.xlsx | University of the West of England (UWE Bristol).xlsx</t>
  </si>
  <si>
    <t>https://www.linkedin.com/in/robertmacintosh/</t>
  </si>
  <si>
    <t>MacIntosh</t>
  </si>
  <si>
    <t>Interim Deputy Vice Chancellor</t>
  </si>
  <si>
    <t>Robert.MacIntosh@uws.ac.uk</t>
  </si>
  <si>
    <t>https://www.linkedin.com/in/steve-fowler-63713310/</t>
  </si>
  <si>
    <t>Fowler</t>
  </si>
  <si>
    <t>steve.fowler@uwl.ac.uk</t>
  </si>
  <si>
    <t>https://www.linkedin.com/in/professor-sally-moyle-233878140/</t>
  </si>
  <si>
    <t>Moyle</t>
  </si>
  <si>
    <t>University of Worcester</t>
  </si>
  <si>
    <t>Deputy Vice Chancellor Academic</t>
  </si>
  <si>
    <t>s.moyle@worc.ac.uk</t>
  </si>
  <si>
    <t>+44 1905 855000</t>
  </si>
  <si>
    <t>single_uni: GN_EVENTS_MASTERLIST.xlsx | University of Worcester GN 27March Felicia.xlsx</t>
  </si>
  <si>
    <t>Forfar</t>
  </si>
  <si>
    <t>Interim Executive Director of Finance</t>
  </si>
  <si>
    <t>Pippa</t>
  </si>
  <si>
    <t>pippa.murphy@wrexham.ac.uk</t>
  </si>
  <si>
    <t>https://www.linkedin.com/in/professor-joe-yates-6b344b25b/</t>
  </si>
  <si>
    <t>Yates</t>
  </si>
  <si>
    <t>Vice-Chancellor &amp; Chief Executive</t>
  </si>
  <si>
    <t>joe.yates@wrexham.ac.uk</t>
  </si>
  <si>
    <t>https://www.linkedin.com/in/andreabolshaw/</t>
  </si>
  <si>
    <t>Bolshaw</t>
  </si>
  <si>
    <t>Interim Pro Vice-Chancellor (Strategic Projects &amp; Transformation)</t>
  </si>
  <si>
    <t>andrea.bolshaw@glyndwr.ac.uk</t>
  </si>
  <si>
    <t>https://www.linkedin.com/in/peter-o-brien-72136116/</t>
  </si>
  <si>
    <t>O'Brien</t>
  </si>
  <si>
    <t>p.obrien@yorkshireuniversities.ac.uk</t>
  </si>
  <si>
    <t>https://www.linkedin.com/in/gerry-greyling/</t>
  </si>
  <si>
    <t>Greyling</t>
  </si>
  <si>
    <t>ggreyling@Bournemouth.acuk</t>
  </si>
  <si>
    <t>single_uni: GN_EVENT_CRM.xlsx</t>
  </si>
  <si>
    <t>https://www.linkedin.com/in/joel-arber-05a7a911/</t>
  </si>
  <si>
    <t>Arber</t>
  </si>
  <si>
    <t>Group Chief Executive Officer</t>
  </si>
  <si>
    <t>j.m.arber@sums.ac.uk</t>
  </si>
  <si>
    <t>https://www.linkedin.com/in/kerry-appleton-norman-142a374/</t>
  </si>
  <si>
    <t>Appleton-Norman</t>
  </si>
  <si>
    <t>kerry.norman@pwctrk.co.uk</t>
  </si>
  <si>
    <t>https://www.linkedin.com/in/liam-earney/</t>
  </si>
  <si>
    <t>Liam</t>
  </si>
  <si>
    <t>Earney</t>
  </si>
  <si>
    <t>Managing Director, Higher Education and Research</t>
  </si>
  <si>
    <t>Liam.earney@jisc.ac.uk</t>
  </si>
  <si>
    <t>https://uk.linkedin.com/in/nicola-holmes-3710664</t>
  </si>
  <si>
    <t>https://uk.linkedin.com/in/rebecca-baxter-48079a39</t>
  </si>
  <si>
    <t>Baxter</t>
  </si>
  <si>
    <t>Managing Director, NEUPC; Chair, UK Universities Procurement Consortia (UKUPC)</t>
  </si>
  <si>
    <t>r.baxter@neupc.ac.uk</t>
  </si>
  <si>
    <t>https://www.linkedin.com/in/sherria-hoskins-3222a96b/</t>
  </si>
  <si>
    <t>Sherria</t>
  </si>
  <si>
    <t>Hoskins</t>
  </si>
  <si>
    <t>sherria.hoskins@port.ac.uk</t>
  </si>
  <si>
    <t>https://www.linkedin.com/in/suzanne-hardy-4a829135/</t>
  </si>
  <si>
    <t>Suzanne</t>
  </si>
  <si>
    <t>Hardy</t>
  </si>
  <si>
    <t>Senior Consultant (HE)</t>
  </si>
  <si>
    <t>suzanne.hardy@jisc.ac.uk</t>
  </si>
  <si>
    <t>[DATA UNAVAILABLE]</t>
  </si>
  <si>
    <t>Steines</t>
  </si>
  <si>
    <t>Northeast Georgia Health System</t>
  </si>
  <si>
    <t>Brian.Steines@nghs.com</t>
  </si>
  <si>
    <t>(770) 219-9000</t>
  </si>
  <si>
    <t>743 Spring Street NE, Gainesville, GA 30501, USA</t>
  </si>
  <si>
    <t>single_uni: Gainesville City School System USA Felicia 23July .xlsx | The University Of Tulsa ERP GN Felicia 29July.xlsx</t>
  </si>
  <si>
    <t>northeast georgia health system</t>
  </si>
  <si>
    <t>https://www.linkedin.com/in/chris-paravate-mba-chcio-pmp-cphims-cdh-e-6545521</t>
  </si>
  <si>
    <t>Paravate</t>
  </si>
  <si>
    <t>Chief Digital &amp; Information Officer (CIO)</t>
  </si>
  <si>
    <t>Chris.Paravate@nghs.com</t>
  </si>
  <si>
    <t>single_uni: Gainesville City School System USA Felicia 23July .xlsx</t>
  </si>
  <si>
    <t>https://www.linkedin.com/in/stuartsamples</t>
  </si>
  <si>
    <t>Samples</t>
  </si>
  <si>
    <t>Stuart.Samples@nghs.com</t>
  </si>
  <si>
    <t>linkedin.com/in/steve-lewis-500</t>
  </si>
  <si>
    <t>Steve.Lewis@nghs.com</t>
  </si>
  <si>
    <t>Gainesville, GA, USA</t>
  </si>
  <si>
    <t>linkedin.com/in/kevin-dover-cpa-fache-fhfma-59a84b46</t>
  </si>
  <si>
    <t>Dover</t>
  </si>
  <si>
    <t>Kevin.Dover@nghs.com</t>
  </si>
  <si>
    <t>linkedin.com/in/kimkizina</t>
  </si>
  <si>
    <t>Kizina</t>
  </si>
  <si>
    <t>Kim.Kizina@nghs.com</t>
  </si>
  <si>
    <t>linkedin.com/in/mmcgee4409</t>
  </si>
  <si>
    <t>McGee</t>
  </si>
  <si>
    <t>IT Director, Enterprise Applications</t>
  </si>
  <si>
    <t>Michael.McGee@nghs.com</t>
  </si>
  <si>
    <t>https://www.linkedin.com/in/holly-jones-ph-d-7b3537a8</t>
  </si>
  <si>
    <t>Director of Clinical Research</t>
  </si>
  <si>
    <t>Holly.Jones@nghs.com</t>
  </si>
  <si>
    <t>770-219-9010 / ResearchAdmin@NGHS.com (dept.)</t>
  </si>
  <si>
    <t>https://www.linkedin.com/in/charles-nash-38bb092a</t>
  </si>
  <si>
    <t>Nash</t>
  </si>
  <si>
    <t>Medical Director of Research</t>
  </si>
  <si>
    <t>Charles.Nash@nghs.com</t>
  </si>
  <si>
    <t>https://www.linkedin.com/in/louisejones2023</t>
  </si>
  <si>
    <t>Director, GME Research &amp; Quality Improvement / System Grants Administration</t>
  </si>
  <si>
    <t>Louise.Jones@nghs.com</t>
  </si>
  <si>
    <t>https://www.linkedin.com/in/shane-robinson-m-s-cscs-148423123</t>
  </si>
  <si>
    <t>Shane</t>
  </si>
  <si>
    <t>Director, GME Research and Quality Improvement</t>
  </si>
  <si>
    <t>Shane.Robinson@nghs.com</t>
  </si>
  <si>
    <t>https://www.linkedin.com/in/cynthia-jackson-64b899126</t>
  </si>
  <si>
    <t>Cynthia</t>
  </si>
  <si>
    <t>Research Administration Coordinator</t>
  </si>
  <si>
    <t>Cynthia.Jackson@nghs.com</t>
  </si>
  <si>
    <t>https://www.linkedin.com/in/jennifer-williams-a1814b7</t>
  </si>
  <si>
    <t>Jennifer.Williams@nghs.com</t>
  </si>
  <si>
    <t>https://www.linkedin.com/in/lauren-anderson-a62669151</t>
  </si>
  <si>
    <t>Gainesville City School System</t>
  </si>
  <si>
    <t>lauren.anderson@gcssk12.net</t>
  </si>
  <si>
    <t>770-536-5275</t>
  </si>
  <si>
    <t>332 Washington Street NW, Gainesville, GA 30501</t>
  </si>
  <si>
    <t>gainesville city school system</t>
  </si>
  <si>
    <t>https://www.linkedin.com/in/absalom-ngome-42184b22/</t>
  </si>
  <si>
    <t>Absalom</t>
  </si>
  <si>
    <t>Ngome</t>
  </si>
  <si>
    <t>Director of Finance and Corporate Services Division</t>
  </si>
  <si>
    <t>South Korea</t>
  </si>
  <si>
    <t>absalom.ngome@gggi.org</t>
  </si>
  <si>
    <t>single_uni: Global Green Growth Institute GN ERP Felicia 18MAY.xlsx</t>
  </si>
  <si>
    <t>global green growth institute</t>
  </si>
  <si>
    <t>https://www.linkedin.com/in/dereje-senshaw-phd-5693281b/</t>
  </si>
  <si>
    <t>Dereje</t>
  </si>
  <si>
    <t>Senshaw</t>
  </si>
  <si>
    <t>Deputy Director &amp; Head of Knowledge Management and Innovation Hub</t>
  </si>
  <si>
    <t>dereje.senshaw@gggi.org</t>
  </si>
  <si>
    <t>https://www.linkedin.com/in/dwjun/</t>
  </si>
  <si>
    <t>Dukwoo</t>
  </si>
  <si>
    <t>Jun</t>
  </si>
  <si>
    <t>Head of Green Trust Fund Unit</t>
  </si>
  <si>
    <t>dukwoo.jun@gggi.org</t>
  </si>
  <si>
    <t>https://www.linkedin.com/in/ferrucciosantetti/</t>
  </si>
  <si>
    <t>Ferruccio</t>
  </si>
  <si>
    <t>Santetti</t>
  </si>
  <si>
    <t>Chief of Staff &amp; Director, Strategy, Sustainable Finance and Global Initiatives</t>
  </si>
  <si>
    <t>ferruccio.santetti@gggi.org</t>
  </si>
  <si>
    <t>https://www.linkedin.com/in/gerard-o-donoghue-7a538a18/</t>
  </si>
  <si>
    <t>O'Donoghue</t>
  </si>
  <si>
    <t>Deputy Executive Director &amp; Head of Green Finance and Corporate Services</t>
  </si>
  <si>
    <t>gerard.odonoghue@gggi.org</t>
  </si>
  <si>
    <t>https://www.linkedin.com/in/gulshanvashistha/</t>
  </si>
  <si>
    <t>Gulshan</t>
  </si>
  <si>
    <t>Vashistha</t>
  </si>
  <si>
    <t>Head of Financial Strategic Cooperation Unit</t>
  </si>
  <si>
    <t>Singapore</t>
  </si>
  <si>
    <t>gulshan.vashistha@gggi.org</t>
  </si>
  <si>
    <t>https://www.linkedin.com/in/ingvild-solvang-5298408/</t>
  </si>
  <si>
    <t>Ingvild</t>
  </si>
  <si>
    <t>Solvang</t>
  </si>
  <si>
    <t>Luxembourg</t>
  </si>
  <si>
    <t>ingvild.solvang@gggi.org</t>
  </si>
  <si>
    <t>https://www.linkedin.com/in/jsheppard/</t>
  </si>
  <si>
    <t>Sheppard</t>
  </si>
  <si>
    <t>Acting Head of Impact and Evaluation</t>
  </si>
  <si>
    <t>james.sheppard@gggi.org</t>
  </si>
  <si>
    <t>https://www.linkedin.com/in/masahiro-kishi-3795711b/</t>
  </si>
  <si>
    <t>Masahiro</t>
  </si>
  <si>
    <t>Kishi</t>
  </si>
  <si>
    <t>Principal Procurement Specialist (Head of Procurement Unit)</t>
  </si>
  <si>
    <t>masahiro.kishi@gggi.org</t>
  </si>
  <si>
    <t>https://www.linkedin.com/in/rainelda-ampil-1636aa15a/</t>
  </si>
  <si>
    <t>Rainelda</t>
  </si>
  <si>
    <t>Ampil</t>
  </si>
  <si>
    <t>ERP Lead, Technical Services Unit</t>
  </si>
  <si>
    <t>rainelda.ampil@gggi.org</t>
  </si>
  <si>
    <t>https://www.linkedin.com/in/sara-lim-64b310158/</t>
  </si>
  <si>
    <t>Lim</t>
  </si>
  <si>
    <t>Fund Operation Associate, Green Trust Fund Unit</t>
  </si>
  <si>
    <t>sara.lim@gggi.org</t>
  </si>
  <si>
    <t>https://www.linkedin.com/in/stelios-grafakos-2267529/</t>
  </si>
  <si>
    <t>Stelios</t>
  </si>
  <si>
    <t>Grafakos</t>
  </si>
  <si>
    <t>Hungary</t>
  </si>
  <si>
    <t>stelios.grafakos@gggi.org</t>
  </si>
  <si>
    <t>https://www.linkedin.com/in/yoonkyung-lee-016631b0/</t>
  </si>
  <si>
    <t>YoonKyung</t>
  </si>
  <si>
    <t>Senior Budget Officer</t>
  </si>
  <si>
    <t>yoonkyung.lee@gggi.org</t>
  </si>
  <si>
    <t>https://www.linkedin.com/in/zarinah-davies-7b644a24/</t>
  </si>
  <si>
    <t>Zarinah</t>
  </si>
  <si>
    <t>zarinah.davies@gggi.org</t>
  </si>
  <si>
    <t>Chiwon</t>
  </si>
  <si>
    <t>Oh</t>
  </si>
  <si>
    <t>chiwon.oh@gggi.org</t>
  </si>
  <si>
    <t>Seungtae</t>
  </si>
  <si>
    <t>Director, Department of Development Finance</t>
  </si>
  <si>
    <t>seungtae.kim@gggi.org</t>
  </si>
  <si>
    <t>Hakseok</t>
  </si>
  <si>
    <t>Ryu</t>
  </si>
  <si>
    <t>Director, Department of Partnerships, Governance and Communications</t>
  </si>
  <si>
    <t>hakseok.ryu@gggi.org</t>
  </si>
  <si>
    <t>Yoon Suk</t>
  </si>
  <si>
    <t>Choi</t>
  </si>
  <si>
    <t>Officer, Finance and Corporate Services Division</t>
  </si>
  <si>
    <t>yoon.choi@gggi.org</t>
  </si>
  <si>
    <t>https://www.linkedin.com/in/koeun-lim-a50186b1/</t>
  </si>
  <si>
    <t>KoEun</t>
  </si>
  <si>
    <t>Senior Finance and Accounting Officer</t>
  </si>
  <si>
    <t>ke.lim@gggi.org</t>
  </si>
  <si>
    <t>https://www.linkedin.com/in/ed-warwick-1305952b</t>
  </si>
  <si>
    <t>Ed</t>
  </si>
  <si>
    <t>Warwick</t>
  </si>
  <si>
    <t>e.warwick@hrwallingford.com</t>
  </si>
  <si>
    <t>+44 (0)1491 822899</t>
  </si>
  <si>
    <t>Howbery Park, Wallingford, Oxfordshire, OX10 8BA, UK</t>
  </si>
  <si>
    <t>single_uni: HR WallingFord ERP GN Felicia 23 July.xlsx</t>
  </si>
  <si>
    <t>https://www.linkedin.com/in/john-harris-9710b882</t>
  </si>
  <si>
    <t>j.harris@hrwallingford.com</t>
  </si>
  <si>
    <t>https://www.linkedin.com/in/tom-matthewson-81600622</t>
  </si>
  <si>
    <t>Matthewson</t>
  </si>
  <si>
    <t>Director of Markets &amp; Research</t>
  </si>
  <si>
    <t>t.matthewson@hrwallingford.com</t>
  </si>
  <si>
    <t>https://www.linkedin.com/in/melanie-cannings-8188941a</t>
  </si>
  <si>
    <t>Cannings</t>
  </si>
  <si>
    <t>m.cannings@hrwallingford.com</t>
  </si>
  <si>
    <t>https://www.linkedin.com/in/peterbeaumont</t>
  </si>
  <si>
    <t>Beaumont</t>
  </si>
  <si>
    <t>Director of Software Solutions</t>
  </si>
  <si>
    <t>p.beaumont@hrwallingford.com</t>
  </si>
  <si>
    <t>https://www.linkedin.com/in/stiedeman</t>
  </si>
  <si>
    <t>Tiedeman</t>
  </si>
  <si>
    <t>Director of Equipment &amp; Technology</t>
  </si>
  <si>
    <t>s.tiedeman@hrwallingford.com</t>
  </si>
  <si>
    <t>Young</t>
  </si>
  <si>
    <t>m.young@hrwallingford.com</t>
  </si>
  <si>
    <t>https://www.linkedin.com/in/al-rawlinson-50286829</t>
  </si>
  <si>
    <t>Rawlinson</t>
  </si>
  <si>
    <t>Head of Digital Innovation and Learning</t>
  </si>
  <si>
    <t>al.rawlinson@hes.scot</t>
  </si>
  <si>
    <t>0131 668 8600</t>
  </si>
  <si>
    <t>Longmore House, Salisbury Place, Edinburgh EH9 1SH, UK</t>
  </si>
  <si>
    <t>single_uni: Historic Environment Scotland ERP GN Felicia 25July.xlsx</t>
  </si>
  <si>
    <t>https://uk.linkedin.com/in/alison-turnbull-8592161a</t>
  </si>
  <si>
    <t>Director of External Relations and Partnerships (owns Research strategy &amp; Grants)</t>
  </si>
  <si>
    <t>alison.turnbull@hes.scot</t>
  </si>
  <si>
    <t>https://www.linkedin.com/in/andy-gibb-1a53486b</t>
  </si>
  <si>
    <t>Gibb</t>
  </si>
  <si>
    <t>andy.gibb@hes.scot</t>
  </si>
  <si>
    <t>https://uk.linkedin.com/in/andy-sharp-19711b4</t>
  </si>
  <si>
    <t>Lead Information Security Manager, Information Management</t>
  </si>
  <si>
    <t>andy.sharp@hes.scot</t>
  </si>
  <si>
    <t>Mechen</t>
  </si>
  <si>
    <t>angus.mechen@hes.scot</t>
  </si>
  <si>
    <t>https://www.linkedin.com/in/calum-heddle-4ba279120</t>
  </si>
  <si>
    <t>Calum</t>
  </si>
  <si>
    <t>Heddle</t>
  </si>
  <si>
    <t>Finance &amp; Contracts Manager</t>
  </si>
  <si>
    <t>calum.heddle@hes.scot</t>
  </si>
  <si>
    <t>https://uk.linkedin.com/in/catriona-jackson-b8a8aa40</t>
  </si>
  <si>
    <t>Catriona</t>
  </si>
  <si>
    <t>Grants Team Leader</t>
  </si>
  <si>
    <t>catriona.jackson@hes.scot</t>
  </si>
  <si>
    <t>0131 668 8801 (Grants team)</t>
  </si>
  <si>
    <t>https://uk.linkedin.com/in/craig-marshall-09870436</t>
  </si>
  <si>
    <t>Director of Finance and Corporate Services</t>
  </si>
  <si>
    <t>craig.marshall@hes.scot</t>
  </si>
  <si>
    <t>https://uk.linkedin.com/in/dave-cowley-51a8a624</t>
  </si>
  <si>
    <t>Deputy Head of Survey &amp; Recording (Archaeological Survey)</t>
  </si>
  <si>
    <t>dave.cowley@hes.scot</t>
  </si>
  <si>
    <t>https://uk.linkedin.com/in/dr-david-mitchell-babbb51b</t>
  </si>
  <si>
    <t>Director of Cultural Assets (owns Research &amp; Climate Change programme)</t>
  </si>
  <si>
    <t>david.mitchell@hes.scot</t>
  </si>
  <si>
    <t>https://uk.linkedin.com/in/david-phillips-26812571</t>
  </si>
  <si>
    <t>Head of Financial Business Support</t>
  </si>
  <si>
    <t>david.phillips@hes.scot</t>
  </si>
  <si>
    <t>https://uk.linkedin.com/in/edgardodds</t>
  </si>
  <si>
    <t>Edgar</t>
  </si>
  <si>
    <t>Dodds</t>
  </si>
  <si>
    <t>edgar.dodds@hes.scot</t>
  </si>
  <si>
    <t>https://uk.linkedin.com/in/elizabeth-mccrone-a4a90324</t>
  </si>
  <si>
    <t>McCrone</t>
  </si>
  <si>
    <t>elizabeth.mccrone@hes.scot</t>
  </si>
  <si>
    <t>https://www.linkedin.com/in/iain-anderson-23199079</t>
  </si>
  <si>
    <t>Deputy Head of Heritage Research</t>
  </si>
  <si>
    <t>iain.anderson@hes.scot</t>
  </si>
  <si>
    <t>https://uk.linkedin.com/in/jennifer-storrie-bba899127</t>
  </si>
  <si>
    <t>Storrie</t>
  </si>
  <si>
    <t>jennifer.storrie@hes.scot</t>
  </si>
  <si>
    <t>https://uk.linkedin.com/in/katerina-brown-fca-mcsi-44315b15</t>
  </si>
  <si>
    <t>Katerina</t>
  </si>
  <si>
    <t>katerina.brown@hes.scot</t>
  </si>
  <si>
    <t>https://uk.linkedin.com/in/leo-burke-9820b5a7</t>
  </si>
  <si>
    <t>Leo</t>
  </si>
  <si>
    <t>leo.burke@hes.scot</t>
  </si>
  <si>
    <t>https://uk.linkedin.com/in/petermckeague</t>
  </si>
  <si>
    <t>McKeague</t>
  </si>
  <si>
    <t>Spatial Information Manager</t>
  </si>
  <si>
    <t>peter.mckeague@hes.scot</t>
  </si>
  <si>
    <t>John Sinclair House, 16 Bernard Terrace, Edinburgh EH8 9NX, UK</t>
  </si>
  <si>
    <t>Prabhakar</t>
  </si>
  <si>
    <t>Kawale</t>
  </si>
  <si>
    <t>prabhakar.kawale@hes.scot</t>
  </si>
  <si>
    <t>https://uk.linkedin.com/in/richard-strachan-78a71928</t>
  </si>
  <si>
    <t>Strachan</t>
  </si>
  <si>
    <t>Head of Cultural Resources (leads national research projects)</t>
  </si>
  <si>
    <t>richard.strachan@hes.scot</t>
  </si>
  <si>
    <t>https://www.linkedin.com/in/roddy-king-ba54214</t>
  </si>
  <si>
    <t>Roddy</t>
  </si>
  <si>
    <t>Head of Digital &amp; Transformation Delivery (Interim)</t>
  </si>
  <si>
    <t>roddy.king@hes.scot</t>
  </si>
  <si>
    <t>https://www.linkedin.com/in/roddy-wyllie-5936a731b</t>
  </si>
  <si>
    <t>Wyllie</t>
  </si>
  <si>
    <t>Digital Transformation and Delivery Business Manager</t>
  </si>
  <si>
    <t>roddy.wyllie@hes.scot</t>
  </si>
  <si>
    <t>https://uk.linkedin.com/in/ryan-kerr-1928a7130</t>
  </si>
  <si>
    <t>Head of Information Management</t>
  </si>
  <si>
    <t>ryan.kerr@hes.scot</t>
  </si>
  <si>
    <t>https://uk.linkedin.com/in/susan-hamilton-9b189a3a</t>
  </si>
  <si>
    <t>susan.hamilton@hes.scot</t>
  </si>
  <si>
    <t>https://uk.linkedin.com/in/victoria-murray-860a4626</t>
  </si>
  <si>
    <t>Murray</t>
  </si>
  <si>
    <t>victoria.murray@hes.scot</t>
  </si>
  <si>
    <t>https://www.linkedin.com/in/berwyn-m-a13b6553</t>
  </si>
  <si>
    <t>Berwyn</t>
  </si>
  <si>
    <t>berwyn.murray@hes.scot</t>
  </si>
  <si>
    <t>https://www.linkedin.com/in/anuradha-joshi-b6bb192b/</t>
  </si>
  <si>
    <t>Anuradha</t>
  </si>
  <si>
    <t>Director (CEO equivalent)</t>
  </si>
  <si>
    <t>a.joshi@ids.ac.uk</t>
  </si>
  <si>
    <t>+44 (0)1273 915710</t>
  </si>
  <si>
    <t>+44 (0)1273 606261</t>
  </si>
  <si>
    <t>Institute of Development Studies, Library Road, Brighton, BN1 9RE, UK</t>
  </si>
  <si>
    <t>single_uni: Institute of Development Studies ERP GN Felicia 28July.xlsx</t>
  </si>
  <si>
    <t>https://www.linkedin.com/in/nicholas-nisbett-370022347/</t>
  </si>
  <si>
    <t>Nisbett</t>
  </si>
  <si>
    <t>Director of Research, Teaching and Impact</t>
  </si>
  <si>
    <t>n.c.nisbett@ids.ac.uk</t>
  </si>
  <si>
    <t>+44 (0)1273 915839</t>
  </si>
  <si>
    <t>https://www.linkedin.com/in/rachel-sabates-wheeler-a7901816/</t>
  </si>
  <si>
    <t>Sabates-Wheeler</t>
  </si>
  <si>
    <t>Director of Research, Partnerships and Engagement</t>
  </si>
  <si>
    <t>r.sabates-wheeler@ids.ac.uk</t>
  </si>
  <si>
    <t>+44 (0)1273 915759</t>
  </si>
  <si>
    <t>https://www.linkedin.com/in/jamesgeorgalakis/</t>
  </si>
  <si>
    <t>Georgalakis</t>
  </si>
  <si>
    <t>Director of Evidence and Impact</t>
  </si>
  <si>
    <t>j.georgalakis@ids.ac.uk</t>
  </si>
  <si>
    <t>+44 (0)1273 915781</t>
  </si>
  <si>
    <t>https://www.linkedin.com/in/giuliamascagni/</t>
  </si>
  <si>
    <t>Giulia</t>
  </si>
  <si>
    <t>Mascagni</t>
  </si>
  <si>
    <t>Executive Director, International Centre for Tax and Development (ICTD)</t>
  </si>
  <si>
    <t>g.mascagni@ids.ac.uk</t>
  </si>
  <si>
    <t>+44 (0)1273 915765</t>
  </si>
  <si>
    <t>https://www.linkedin.com/in/tim-catherall-1b0a428/</t>
  </si>
  <si>
    <t>Catherall</t>
  </si>
  <si>
    <t>Director of Finance and Operations (Company Secretary)</t>
  </si>
  <si>
    <t>t.catherall@ids.ac.uk</t>
  </si>
  <si>
    <t>+44 (0)1273 915758</t>
  </si>
  <si>
    <t>Schirmer</t>
  </si>
  <si>
    <t>ICTD Programme Manager (Sponsored Programme equivalent)</t>
  </si>
  <si>
    <t>s.schirmer@ids.ac.uk</t>
  </si>
  <si>
    <t>+44 (0)1273 915801</t>
  </si>
  <si>
    <t>https://www.linkedin.com/in/jamesalastairmurdoch/</t>
  </si>
  <si>
    <t>Murdoch</t>
  </si>
  <si>
    <t>ICTD Global Programme Manager</t>
  </si>
  <si>
    <t>j.murdoch@ids.ac.uk</t>
  </si>
  <si>
    <t>https://www.linkedin.com/in/veronica-moore-25092432/</t>
  </si>
  <si>
    <t>Veronica</t>
  </si>
  <si>
    <t>v.moore@ids.ac.uk</t>
  </si>
  <si>
    <t>+44 (0)1273 915877</t>
  </si>
  <si>
    <t>https://www.linkedin.com/in/muz-roberts-21594b171/</t>
  </si>
  <si>
    <t>Mustafa (Muz)</t>
  </si>
  <si>
    <t>Contracts and Compliance Manager (Head of Contracts &amp; Compliance; Staff Trustee)</t>
  </si>
  <si>
    <t>m.roberts2@ids.ac.uk</t>
  </si>
  <si>
    <t>Bénédicte</t>
  </si>
  <si>
    <t>Piton</t>
  </si>
  <si>
    <t>Grants manager, REDAA</t>
  </si>
  <si>
    <t>benedicte.piton@iied.org</t>
  </si>
  <si>
    <t>+44 (0)20 3463 7399</t>
  </si>
  <si>
    <t>London, UK</t>
  </si>
  <si>
    <t>single_uni: International Institute for Environment and Development ERP GN Felicia 28July.xlsx</t>
  </si>
  <si>
    <t>https://uk.linkedin.com/in/lucy-urban-earle</t>
  </si>
  <si>
    <t>Earle</t>
  </si>
  <si>
    <t>lucy.earle@iied.org</t>
  </si>
  <si>
    <t>https://uk.linkedin.com/in/manishchandaria</t>
  </si>
  <si>
    <t>Manish</t>
  </si>
  <si>
    <t>Chandaria</t>
  </si>
  <si>
    <t>IT manager</t>
  </si>
  <si>
    <t>manish.chandaria@iied.org</t>
  </si>
  <si>
    <t>https://www.linkedin.com/in/mélanie-vaufrey-8436281a</t>
  </si>
  <si>
    <t>Mélanie</t>
  </si>
  <si>
    <t>Vaufrey</t>
  </si>
  <si>
    <t>Senior Grants Manager</t>
  </si>
  <si>
    <t>melanie.vaufrey@iied.org</t>
  </si>
  <si>
    <t>https://uk.linkedin.com/in/nicolajanestanley</t>
  </si>
  <si>
    <t>Mwase-Vuma</t>
  </si>
  <si>
    <t>Financial controller, Finance</t>
  </si>
  <si>
    <t>nicola.mwase-vuma@iied.org</t>
  </si>
  <si>
    <t>Shazmin</t>
  </si>
  <si>
    <t>Begum</t>
  </si>
  <si>
    <t>Governance and risk officer</t>
  </si>
  <si>
    <t>shazmin.begum@iied.org</t>
  </si>
  <si>
    <t>https://uk.linkedin.com/in/shoaib-siddiqui-profile</t>
  </si>
  <si>
    <t>Shoaib</t>
  </si>
  <si>
    <t>Siddiqui</t>
  </si>
  <si>
    <t>Director of finance and operations</t>
  </si>
  <si>
    <t>shoaib.siddiqui@iied.org</t>
  </si>
  <si>
    <t>https://uk.linkedin.com/in/tom-mitchell-86716b25</t>
  </si>
  <si>
    <t>tom.mitchell@iied.org</t>
  </si>
  <si>
    <t>Kajumba</t>
  </si>
  <si>
    <t>Director, LIFE-AR interim secretariat, Climate Change research group</t>
  </si>
  <si>
    <t>tracy.kajumba@iied.org</t>
  </si>
  <si>
    <t>https://www.linkedin.com/in/ashley-somerfield-06553917b</t>
  </si>
  <si>
    <t>Somerfield</t>
  </si>
  <si>
    <t>Finance Project Manager</t>
  </si>
  <si>
    <t>a.somerfield@keele.ac.uk</t>
  </si>
  <si>
    <t>single_uni: Keele University ERP GN Felicia 24April.xlsx</t>
  </si>
  <si>
    <t>https://www.linkedin.com/in/ghulam-sorwar-2795a7203</t>
  </si>
  <si>
    <t>Ghulam</t>
  </si>
  <si>
    <t>Sorwar</t>
  </si>
  <si>
    <t>Head Of Economics, Accounting And Finance</t>
  </si>
  <si>
    <t>g.sorwar@keele.ac.uk</t>
  </si>
  <si>
    <t>+44 7888 733522</t>
  </si>
  <si>
    <t>+44 1782 732000</t>
  </si>
  <si>
    <t>https://www.linkedin.com/in/janet-drewery-78848391</t>
  </si>
  <si>
    <t>Drewery</t>
  </si>
  <si>
    <t>PA To Pro Vice-Chancellor &amp; Dean</t>
  </si>
  <si>
    <t>j.drewery@keele.ac.uk</t>
  </si>
  <si>
    <t>https://www.linkedin.com/in/mark-dimmock-6986a6ba</t>
  </si>
  <si>
    <t>Dimmock</t>
  </si>
  <si>
    <t>Project Finance Senior Manager</t>
  </si>
  <si>
    <t>m.dimmock@keele.ac.uk</t>
  </si>
  <si>
    <t>https://www.linkedin.com/in/pauline-walsh-42782772</t>
  </si>
  <si>
    <t>Pauline</t>
  </si>
  <si>
    <t>p.n.walsh@keele.ac.uk</t>
  </si>
  <si>
    <t>https://uk.linkedin.com/in/rmarkormerod</t>
  </si>
  <si>
    <t>Ormerod</t>
  </si>
  <si>
    <t>r.m.ormerod@keele.ac.uk</t>
  </si>
  <si>
    <t>+44 (0)1782 732000</t>
  </si>
  <si>
    <t>https://www.linkedin.com/in/anne-loweth-7424797a</t>
  </si>
  <si>
    <t>Loweth</t>
  </si>
  <si>
    <t>Pro Vice-Chancellor (Students)</t>
  </si>
  <si>
    <t>a.loweth@keele.ac.uk</t>
  </si>
  <si>
    <t>https://uk.linkedin.com/in/antoniusdr</t>
  </si>
  <si>
    <t>Antonius</t>
  </si>
  <si>
    <t>Raghubansie</t>
  </si>
  <si>
    <t>Pro Vice-Chancellor (International)</t>
  </si>
  <si>
    <t>a.raghubansie@keele.ac.uk</t>
  </si>
  <si>
    <t>https://www.linkedin.com/in/margaret-hollins-9a73b388</t>
  </si>
  <si>
    <t>Hollins</t>
  </si>
  <si>
    <t>Head Of Business &amp; Finance, School Of Medicine</t>
  </si>
  <si>
    <t>m.hollins@keele.ac.uk</t>
  </si>
  <si>
    <t>https://www.linkedin.com/in/danielle-barton-9a921b153</t>
  </si>
  <si>
    <t>Danielle</t>
  </si>
  <si>
    <t>Barton</t>
  </si>
  <si>
    <t>danielle.barton@lstmed.ac.uk</t>
  </si>
  <si>
    <t>+44 151 705 3100</t>
  </si>
  <si>
    <t>Pembroke Place, Liverpool L3 5QA, UK</t>
  </si>
  <si>
    <t>single_uni: Liverpool School of Tropical Medicine GN ERP Felicia 19June.xlsx</t>
  </si>
  <si>
    <t>https://lstmed.ac.uk/people/david-lalloo/</t>
  </si>
  <si>
    <t>Lalloo</t>
  </si>
  <si>
    <t>david.lalloo@lstmed.ac.uk</t>
  </si>
  <si>
    <t>+44 (0)151 705 3100</t>
  </si>
  <si>
    <t>https://www.linkedin.com/in/giancarlo-biagini-879a3748/</t>
  </si>
  <si>
    <t>Giancarlo</t>
  </si>
  <si>
    <t>Pro Vice-Chancellor for Research and Innovation</t>
  </si>
  <si>
    <t>giancarlo.biagini@lstmed.ac.uk</t>
  </si>
  <si>
    <t>https://www.linkedin.com/in/hilary-ranson-815184250</t>
  </si>
  <si>
    <t>Hilary</t>
  </si>
  <si>
    <t>Ranson</t>
  </si>
  <si>
    <t>Pro Vice-Chancellor Research Culture And Integrity</t>
  </si>
  <si>
    <t>hilary.ranson@lstmed.ac.uk</t>
  </si>
  <si>
    <t>https://www.linkedin.com/in/ijeoma-onyeahialam-ph-d-52552845</t>
  </si>
  <si>
    <t>Ijeoma Tonia</t>
  </si>
  <si>
    <t>Onyeahialam</t>
  </si>
  <si>
    <t>Principal Investigator And Co-Research Director</t>
  </si>
  <si>
    <t>ijeoma.onyeahialam@lstmed.ac.uk</t>
  </si>
  <si>
    <t>https://www.linkedin.com/in/john-roberts-b10b5094</t>
  </si>
  <si>
    <t>Head Of Finance Business Partnering</t>
  </si>
  <si>
    <t>john.roberts@lstmed.ac.uk</t>
  </si>
  <si>
    <t>https://www.linkedin.com/in/jonathan-ball-97167643</t>
  </si>
  <si>
    <t>jonathan.ball@lstmed.ac.uk</t>
  </si>
  <si>
    <t>https://www.linkedin.com/in/lionello-fulgido-05a380150</t>
  </si>
  <si>
    <t>Lionello</t>
  </si>
  <si>
    <t>Fulgido</t>
  </si>
  <si>
    <t>lionello.fulgido@lstmed.ac.uk</t>
  </si>
  <si>
    <t>https://www.linkedin.com/in/mark-lutton-80681658</t>
  </si>
  <si>
    <t>Head Of Research Strategy And Development</t>
  </si>
  <si>
    <t>mark.lutton@lstmed.ac.uk</t>
  </si>
  <si>
    <t>+44 151 705 3787</t>
  </si>
  <si>
    <t>https://www.linkedin.com/in/mark-claridge</t>
  </si>
  <si>
    <t>Claridge</t>
  </si>
  <si>
    <t>mark.claridge@lstmed.ac.uk</t>
  </si>
  <si>
    <t>+44 7703 050935</t>
  </si>
  <si>
    <t>https://www.linkedin.com/in/nathancaley</t>
  </si>
  <si>
    <t>Caley</t>
  </si>
  <si>
    <t>nathan.caley@lstmed.ac.uk</t>
  </si>
  <si>
    <t>+44 7584 573375</t>
  </si>
  <si>
    <t>Tanya</t>
  </si>
  <si>
    <t>Parish</t>
  </si>
  <si>
    <t>Professor of Global Health Therapeutics</t>
  </si>
  <si>
    <t>tanya.parish@lstmed.ac.uk</t>
  </si>
  <si>
    <t>https://www.linkedin.com/in/becky-jones-phillips-b040bb116/</t>
  </si>
  <si>
    <t>Jones-Phillips</t>
  </si>
  <si>
    <t>Director of Innovation and Enterprise</t>
  </si>
  <si>
    <t>becky.jones-phillips@lstmed.ac.uk</t>
  </si>
  <si>
    <t>https://www.linkedin.com/in/ezekielboro/</t>
  </si>
  <si>
    <t>Ezekiel</t>
  </si>
  <si>
    <t>Boro</t>
  </si>
  <si>
    <t>Head of Innovation Capacity Strengthening</t>
  </si>
  <si>
    <t>ezekiel.boro@lstmed.ac.uk</t>
  </si>
  <si>
    <t>https://www.linkedin.com/in/isabel-lucas-823135a</t>
  </si>
  <si>
    <t>Lucas</t>
  </si>
  <si>
    <t>Pro-Vice Chancellor And Professor Of Education</t>
  </si>
  <si>
    <t>isabel.lucas@lstmed.ac.uk</t>
  </si>
  <si>
    <t>+44 7954 746297</t>
  </si>
  <si>
    <t>https://www.linkedin.com/in/joanne-clague-16767452/</t>
  </si>
  <si>
    <t>Clague</t>
  </si>
  <si>
    <t>joanne.clague@lstmed.ac.uk</t>
  </si>
  <si>
    <t>https://www.linkedin.com/in/louise-de-la-rosa-2b688a6a</t>
  </si>
  <si>
    <t>De La Rosa</t>
  </si>
  <si>
    <t>Senior EA To The Deputy Vice-Chancellor &amp; The Pro-Vice Chancellor For Research Culture And Integrity</t>
  </si>
  <si>
    <t>louise.delarosa@lstmed.ac.uk</t>
  </si>
  <si>
    <t>https://www.linkedin.com/in/paul-byrne-5668b328</t>
  </si>
  <si>
    <t>Byrne</t>
  </si>
  <si>
    <t>paul.byrne@lstmed.ac.uk</t>
  </si>
  <si>
    <t>https://www.linkedin.com/in/sam-airey-72983315/</t>
  </si>
  <si>
    <t>Airey</t>
  </si>
  <si>
    <t>Executive Director for Global HR</t>
  </si>
  <si>
    <t>sam.airey@lstmed.ac.uk</t>
  </si>
  <si>
    <t>https://www.linkedin.com/in/varaidzo-deda-29ab787a</t>
  </si>
  <si>
    <t>Varaidzo</t>
  </si>
  <si>
    <t>Deda</t>
  </si>
  <si>
    <t>Post Award Analyst</t>
  </si>
  <si>
    <t>varaidzo.deda@lstmed.ac.uk</t>
  </si>
  <si>
    <t>https://www.linkedin.com/in/abdullahniyazi/</t>
  </si>
  <si>
    <t>Abs</t>
  </si>
  <si>
    <t>Niyazi</t>
  </si>
  <si>
    <t>Financial Planning and Analysis Manager</t>
  </si>
  <si>
    <t>a.niyazi@malariaconsortium.org</t>
  </si>
  <si>
    <t>single_uni: Malaria Consortium (UK) ERP GN Felicia 20JUly.xlsx</t>
  </si>
  <si>
    <t>https://www.linkedin.com/in/baard-lyngnes/</t>
  </si>
  <si>
    <t>Baard</t>
  </si>
  <si>
    <t>Lyngnes</t>
  </si>
  <si>
    <t>b.lyngnes@malariaconsortium.org</t>
  </si>
  <si>
    <t>https://uk.linkedin.com/in/clive-c-20682b2a</t>
  </si>
  <si>
    <t>Cartwright</t>
  </si>
  <si>
    <t>Interim Head of Finance</t>
  </si>
  <si>
    <t>c.cartwright@malariaconsortium.org</t>
  </si>
  <si>
    <t>+44 7798 788560</t>
  </si>
  <si>
    <t>+44 (0)20 3559 6431</t>
  </si>
  <si>
    <t>https://uk.linkedin.com/in/jamal-uddin-a8bb8418</t>
  </si>
  <si>
    <t>Jamal</t>
  </si>
  <si>
    <t>Uddin</t>
  </si>
  <si>
    <t>Finance Director (also oversees Facilities and IT teams per official bio)</t>
  </si>
  <si>
    <t>j.uddin@malariaconsortium.org</t>
  </si>
  <si>
    <t>https://uk.linkedin.com/in/james-k-tibenderana</t>
  </si>
  <si>
    <t>Tibenderana</t>
  </si>
  <si>
    <t>j.tibenderana@malariaconsortium.org</t>
  </si>
  <si>
    <t>https://uk.linkedin.com/in/jane-achan-23a8b61</t>
  </si>
  <si>
    <t>Achan</t>
  </si>
  <si>
    <t>Principal Advisor (Head of Research, per external citation)</t>
  </si>
  <si>
    <t>j.achan@malariaconsortium.org</t>
  </si>
  <si>
    <t>+256 770 410183</t>
  </si>
  <si>
    <t>https://www.linkedin.com/in/kunlachat-chuysinuan-a49568153</t>
  </si>
  <si>
    <t>Kunlachat</t>
  </si>
  <si>
    <t>Chuysinuan</t>
  </si>
  <si>
    <t>Finance Manager - Treasury And Payments</t>
  </si>
  <si>
    <t>k.chuysinuan@malariaconsortium.org</t>
  </si>
  <si>
    <t>+44 7413 515716</t>
  </si>
  <si>
    <t>https://www.linkedin.com/in/lou-such-66070789/</t>
  </si>
  <si>
    <t>Lou</t>
  </si>
  <si>
    <t>Such</t>
  </si>
  <si>
    <t>l.such@malariaconsortium.org</t>
  </si>
  <si>
    <t>https://uk.linkedin.com/in/morbenatar</t>
  </si>
  <si>
    <t>Mor</t>
  </si>
  <si>
    <t>Ben-Atar</t>
  </si>
  <si>
    <t>Development Director (institutional/grant funding lead)</t>
  </si>
  <si>
    <t>m.benatar@malariaconsortium.org</t>
  </si>
  <si>
    <t>https://www.linkedin.com/in/peter-newton-139981b/</t>
  </si>
  <si>
    <t>Newton</t>
  </si>
  <si>
    <t>Programme and Business Development Director</t>
  </si>
  <si>
    <t>p.newton@malariaconsortium.org</t>
  </si>
  <si>
    <t>https://www.linkedin.com/in/raymclean/</t>
  </si>
  <si>
    <t>McLean</t>
  </si>
  <si>
    <t>Global ICT Manager</t>
  </si>
  <si>
    <t>r.mclean@malariaconsortium.org</t>
  </si>
  <si>
    <t>https://www.linkedin.com/in/rheasjohn/</t>
  </si>
  <si>
    <t>Rhea</t>
  </si>
  <si>
    <t>r.john@malariaconsortium.org</t>
  </si>
  <si>
    <t>https://www.linkedin.com/in/rose-zulliger/</t>
  </si>
  <si>
    <t>Zulliger</t>
  </si>
  <si>
    <t>Director of Technical Services and Innovation</t>
  </si>
  <si>
    <t>r.zulliger@malariaconsortium.org</t>
  </si>
  <si>
    <t>https://uk.linkedin.com/in/sadie-miller-73074b20</t>
  </si>
  <si>
    <t>Sadie</t>
  </si>
  <si>
    <t>Fundraising Manager</t>
  </si>
  <si>
    <t>s.miller@malariaconsortium.org</t>
  </si>
  <si>
    <t>https://www.linkedin.com/in/tmatafeni/</t>
  </si>
  <si>
    <t>Taitos</t>
  </si>
  <si>
    <t>Matafeni</t>
  </si>
  <si>
    <t>t.matafeni@malariaconsortium.org</t>
  </si>
  <si>
    <t>https://www.linkedin.com/in/tomheslop/</t>
  </si>
  <si>
    <t>Heslop</t>
  </si>
  <si>
    <t>t.heslop@malariaconsortium.org</t>
  </si>
  <si>
    <t>https://www.linkedin.com/in/tonye-favour-johnson-1130b8172/</t>
  </si>
  <si>
    <t>Tonye</t>
  </si>
  <si>
    <t>Favour Johnson</t>
  </si>
  <si>
    <t>t.johnson@malariaconsortium.org</t>
  </si>
  <si>
    <t>https://uk.linkedin.com/in/victoriamears</t>
  </si>
  <si>
    <t>Mears</t>
  </si>
  <si>
    <t>v.mears@malariaconsortium.org</t>
  </si>
  <si>
    <t>Senior Research Advisor</t>
  </si>
  <si>
    <t>k.baker@malariaconsortium.org</t>
  </si>
  <si>
    <t>Geofrey</t>
  </si>
  <si>
    <t>Beinomugisha</t>
  </si>
  <si>
    <t>Uganda</t>
  </si>
  <si>
    <t>geoffrey.beinomugisha@ri.org</t>
  </si>
  <si>
    <t>https://www.linkedin.com/in/laurakatedonovan/</t>
  </si>
  <si>
    <t>Donovan</t>
  </si>
  <si>
    <t>Research Specialist</t>
  </si>
  <si>
    <t>l.k.donovan@ucl.ac.uk</t>
  </si>
  <si>
    <t>Director of Grant and Contract Services (Pre-Award)</t>
  </si>
  <si>
    <t>adkins244@marshall.edu</t>
  </si>
  <si>
    <t>304-696-3368</t>
  </si>
  <si>
    <t>304-696-6271</t>
  </si>
  <si>
    <t>Huntington, WV, USA</t>
  </si>
  <si>
    <t>single_uni: MARSHALL UNIVERSITY RESEARCH CORPORATION Felicia GN ERP 15 july.xlsx</t>
  </si>
  <si>
    <t>Verified (name/email mismatch flagged)</t>
  </si>
  <si>
    <t>marshall university</t>
  </si>
  <si>
    <t>Adkins</t>
  </si>
  <si>
    <t>adkins387@marshall.edu</t>
  </si>
  <si>
    <t>304-696-3468</t>
  </si>
  <si>
    <t>Verified — single-source</t>
  </si>
  <si>
    <t>https://www.linkedin.com/in/amy-melton-mba-a553653/</t>
  </si>
  <si>
    <t>Melton</t>
  </si>
  <si>
    <t>Director, Technology Transfer Office</t>
  </si>
  <si>
    <t>amy.melton@marshall.edu</t>
  </si>
  <si>
    <t>304-696-4365</t>
  </si>
  <si>
    <t>https://www.linkedin.com/in/r-scott-anderson-a295a85</t>
  </si>
  <si>
    <t>Scott Anderson</t>
  </si>
  <si>
    <t>anderson@marshall.edu</t>
  </si>
  <si>
    <t>+1 304-633-4031</t>
  </si>
  <si>
    <t>+1 304-691-6879</t>
  </si>
  <si>
    <t>Huntington, West Virginia, United States</t>
  </si>
  <si>
    <t>Ashlyn</t>
  </si>
  <si>
    <t>Grants Accountant</t>
  </si>
  <si>
    <t>ashlyn.christian@marshall.edu</t>
  </si>
  <si>
    <t>304-696-7320</t>
  </si>
  <si>
    <t>https://www.linkedin.com/in/brett-williams-23a29a156/</t>
  </si>
  <si>
    <t>Brett</t>
  </si>
  <si>
    <t>Director, Office of Research Integrity</t>
  </si>
  <si>
    <t>brett.williams@marshall.edu</t>
  </si>
  <si>
    <t>304-696-2477</t>
  </si>
  <si>
    <t>https://www.linkedin.com/in/cutlerjon</t>
  </si>
  <si>
    <t>Jon</t>
  </si>
  <si>
    <t>Associate CIO / Chief Information Security Officer</t>
  </si>
  <si>
    <t>cutler1@marshall.edu</t>
  </si>
  <si>
    <t>+1 304-634-7935</t>
  </si>
  <si>
    <t>+1 304-696-2385</t>
  </si>
  <si>
    <t>+1 304-696-3170</t>
  </si>
  <si>
    <t>Corey</t>
  </si>
  <si>
    <t>davisc@marshall.edu</t>
  </si>
  <si>
    <t>hall183@marshall.edu</t>
  </si>
  <si>
    <t>308-696-5201 (as published; likely area-code typo)</t>
  </si>
  <si>
    <t>Hill</t>
  </si>
  <si>
    <t>Director of Grants Compliance (Head of Post-Award)</t>
  </si>
  <si>
    <t>hill286@marshall.edu</t>
  </si>
  <si>
    <t>304-696-3792</t>
  </si>
  <si>
    <t>Sydney</t>
  </si>
  <si>
    <t>Grants Compliance Administrator</t>
  </si>
  <si>
    <t>hunter161@marshall.edu</t>
  </si>
  <si>
    <t>304-696-6275</t>
  </si>
  <si>
    <t>kristina.robinson@marshall.edu</t>
  </si>
  <si>
    <t>https://www.linkedin.com/in/michael-mccarthy-91140127</t>
  </si>
  <si>
    <t>McCarthy</t>
  </si>
  <si>
    <t>mccarthy@marshall.edu</t>
  </si>
  <si>
    <t>+1 304-633-4440</t>
  </si>
  <si>
    <t>Nichols</t>
  </si>
  <si>
    <t>nicholsj@marshall.edu</t>
  </si>
  <si>
    <t>304-696-2289</t>
  </si>
  <si>
    <t>https://www.linkedin.com/in/jodiepenrod</t>
  </si>
  <si>
    <t>Jodie</t>
  </si>
  <si>
    <t>McCalla Penrod</t>
  </si>
  <si>
    <t>penrodj@marshall.edu</t>
  </si>
  <si>
    <t>+1 321-394-5548</t>
  </si>
  <si>
    <t>+1 740-446-5170</t>
  </si>
  <si>
    <t>https://www.linkedin.com/in/gautam-p-06491b5/</t>
  </si>
  <si>
    <t>Gautam</t>
  </si>
  <si>
    <t>Pillay</t>
  </si>
  <si>
    <t>Vice President for Research / Executive Director, MURC</t>
  </si>
  <si>
    <t>pillay@marshall.edu</t>
  </si>
  <si>
    <t>304-696-4748</t>
  </si>
  <si>
    <t>Lindsey</t>
  </si>
  <si>
    <t>price100@marshall.edu</t>
  </si>
  <si>
    <t>304-696-6322</t>
  </si>
  <si>
    <t>Mary Glenn</t>
  </si>
  <si>
    <t>rice139@marshall.edu</t>
  </si>
  <si>
    <t>Amara</t>
  </si>
  <si>
    <t>ross358@marshall.edu</t>
  </si>
  <si>
    <t>304-696-2344</t>
  </si>
  <si>
    <t>Schlenker</t>
  </si>
  <si>
    <t>Senior Grants and Contracts Officer</t>
  </si>
  <si>
    <t>schlenker@marshall.edu</t>
  </si>
  <si>
    <t>304-696-4307</t>
  </si>
  <si>
    <t>Kayla</t>
  </si>
  <si>
    <t>starcher41@marshall.edu</t>
  </si>
  <si>
    <t>304-696-4838</t>
  </si>
  <si>
    <t>https://www.linkedin.com/in/matt-straub-mba-cpa-280bb212</t>
  </si>
  <si>
    <t>Straub</t>
  </si>
  <si>
    <t>Vice Dean For Finance</t>
  </si>
  <si>
    <t>straub3@marshall.edu</t>
  </si>
  <si>
    <t>+1 423-367-6220</t>
  </si>
  <si>
    <t>+1 304-691-1284</t>
  </si>
  <si>
    <t>https://www.linkedin.com/in/uma-sundaram-067745242</t>
  </si>
  <si>
    <t>Uma</t>
  </si>
  <si>
    <t>Sundaram</t>
  </si>
  <si>
    <t>Vice Dean For Research And Graduate Education</t>
  </si>
  <si>
    <t>sundaramu@marshall.edu</t>
  </si>
  <si>
    <t>https://www.linkedin.com/in/taylorallen</t>
  </si>
  <si>
    <t>Allen</t>
  </si>
  <si>
    <t>taylor@marshall.edu</t>
  </si>
  <si>
    <t>+1 304-638-1267</t>
  </si>
  <si>
    <t>https://www.linkedin.com/in/matt-tidd-23b6b64</t>
  </si>
  <si>
    <t>Tidd</t>
  </si>
  <si>
    <t>tidd11@marshall.edu</t>
  </si>
  <si>
    <t>+1 240-274-6999</t>
  </si>
  <si>
    <t>304-696-6603</t>
  </si>
  <si>
    <t>Bob</t>
  </si>
  <si>
    <t>Director, Finance IT</t>
  </si>
  <si>
    <t>walkerr@marshall.edu</t>
  </si>
  <si>
    <t>ext. 62231</t>
  </si>
  <si>
    <t>304-696-3170</t>
  </si>
  <si>
    <t>Westbrook</t>
  </si>
  <si>
    <t>Grants and Export Controls Officer</t>
  </si>
  <si>
    <t>westbrook6@marshall.edu</t>
  </si>
  <si>
    <t>https://www.linkedin.com/in/jennifer-wood-bab9a9166/</t>
  </si>
  <si>
    <t>Wood</t>
  </si>
  <si>
    <t>CFO &amp; Associate Vice President for Finance and Compliance</t>
  </si>
  <si>
    <t>wood@marshall.edu</t>
  </si>
  <si>
    <t>304-696-2829</t>
  </si>
  <si>
    <t>https://www.linkedin.com/in/alison-broughton-87207aa0</t>
  </si>
  <si>
    <t>Broughton</t>
  </si>
  <si>
    <t>Director Of Programmes Accounting Finance &amp; Economics</t>
  </si>
  <si>
    <t>a.broughton@mdx.ac.uk</t>
  </si>
  <si>
    <t>single_uni: MiddleSex University Felicia ERP GN 25May.xlsx</t>
  </si>
  <si>
    <t>https://www.linkedin.com/in/dr-ellen-buck-43880852</t>
  </si>
  <si>
    <t>Buck</t>
  </si>
  <si>
    <t>Pro Vice Chancellor Education And Student Experience</t>
  </si>
  <si>
    <t>e.buck@mdx.ac.uk</t>
  </si>
  <si>
    <t>+44 7739 342508</t>
  </si>
  <si>
    <t>https://www.linkedin.com/in/efua-o-ogunleye/</t>
  </si>
  <si>
    <t>Efua</t>
  </si>
  <si>
    <t>Ogunleye</t>
  </si>
  <si>
    <t>e.ogunleye@mdx.ac.uk</t>
  </si>
  <si>
    <t>+44 (0)20 8411 5000</t>
  </si>
  <si>
    <t>https://www.linkedin.com/in/fergus-lyon-37a762a</t>
  </si>
  <si>
    <t>Fergus</t>
  </si>
  <si>
    <t>Lyon</t>
  </si>
  <si>
    <t>Professor, Director Of Centre For Enterprise, Environment And Development Research (CEEDR)</t>
  </si>
  <si>
    <t>f.lyon@mdx.ac.uk</t>
  </si>
  <si>
    <t>+44 7825 892555</t>
  </si>
  <si>
    <t>https://www.linkedin.com/in/jo-abdul-rahim-0b83478</t>
  </si>
  <si>
    <t>Abdul-Rahim</t>
  </si>
  <si>
    <t>Head Of Department, Accounting, Finance &amp; Economics</t>
  </si>
  <si>
    <t>j.abdul-rahim@mdx.ac.uk</t>
  </si>
  <si>
    <t>https://www.linkedin.com/in/martin-loomes-5284667</t>
  </si>
  <si>
    <t>Loomes</t>
  </si>
  <si>
    <t>Pro Vice Chancellor And Dean Of Science And Technology</t>
  </si>
  <si>
    <t>m.loomes@mdx.ac.uk</t>
  </si>
  <si>
    <t>+44 7770 748687</t>
  </si>
  <si>
    <t>https://www.linkedin.com/in/peterjamestucker/</t>
  </si>
  <si>
    <t>Tucker</t>
  </si>
  <si>
    <t>Director of Digital Infrastructure and Operations</t>
  </si>
  <si>
    <t>p.tucker@mdx.ac.uk</t>
  </si>
  <si>
    <t>https://www.linkedin.com/in/paula-vickers-413378a</t>
  </si>
  <si>
    <t>Paula</t>
  </si>
  <si>
    <t>Vickers</t>
  </si>
  <si>
    <t>Pro Vice-Chancellor And Director Of CCSS</t>
  </si>
  <si>
    <t>p.vickers@mdx.ac.uk</t>
  </si>
  <si>
    <t>+44 7919 308633</t>
  </si>
  <si>
    <t>+44 20 8411 5555</t>
  </si>
  <si>
    <t>https://www.linkedin.com/in/sinead-mehigan-3044b149</t>
  </si>
  <si>
    <t>Mehigan</t>
  </si>
  <si>
    <t>Associate Pro Vice Chancellor, Partners &amp; Portfolio</t>
  </si>
  <si>
    <t>s.mehigan@mdx.ac.uk</t>
  </si>
  <si>
    <t>https://www.linkedin.com/in/aaron-brooks-0a757a164</t>
  </si>
  <si>
    <t>Aaron</t>
  </si>
  <si>
    <t>Indiana University Bloomington</t>
  </si>
  <si>
    <t>brooks@iu.edu</t>
  </si>
  <si>
    <t>+1 317-258-1242</t>
  </si>
  <si>
    <t>+1 317-445-4580</t>
  </si>
  <si>
    <t>+1 317-274-8157</t>
  </si>
  <si>
    <t>single_uni: NCURA.xlsx</t>
  </si>
  <si>
    <t>indiana university bloomington</t>
  </si>
  <si>
    <t>https://www.linkedin.com/in/aaron-chen1028</t>
  </si>
  <si>
    <t>aaron.chen@yale.edu</t>
  </si>
  <si>
    <t>+1 203-432-4771</t>
  </si>
  <si>
    <t>yale university</t>
  </si>
  <si>
    <t>https://www.linkedin.com/in/aarontauscher</t>
  </si>
  <si>
    <t>Tauscher</t>
  </si>
  <si>
    <t>University Of Massachusetts Amherst</t>
  </si>
  <si>
    <t>Director Of Finance - School Of Public Health &amp; Health Sciences</t>
  </si>
  <si>
    <t>atauscher@umass.edu</t>
  </si>
  <si>
    <t>+1 608-381-3469</t>
  </si>
  <si>
    <t>+1 208-870-8248</t>
  </si>
  <si>
    <t>+1 413-545-0001</t>
  </si>
  <si>
    <t>massachusetts amherst university</t>
  </si>
  <si>
    <t>https://www.linkedin.com/in/aaronvigilmartinez</t>
  </si>
  <si>
    <t>V</t>
  </si>
  <si>
    <t>Director Of Entrepreneurial Research</t>
  </si>
  <si>
    <t>vaaron@iu.edu</t>
  </si>
  <si>
    <t>+1 202-316-0750</t>
  </si>
  <si>
    <t>+1 202-249-8393</t>
  </si>
  <si>
    <t>https://www.linkedin.com/in/adam-kneeland-103944180</t>
  </si>
  <si>
    <t>Kneeland</t>
  </si>
  <si>
    <t>Northeastern University</t>
  </si>
  <si>
    <t>Assistant Director Of Administration &amp; Finance - Khoury College Of Computer Sciences</t>
  </si>
  <si>
    <t>a.kneeland@northeastern.edu</t>
  </si>
  <si>
    <t>+1 617-877-9601</t>
  </si>
  <si>
    <t>+1 617-373-8179</t>
  </si>
  <si>
    <t>+1 781-238-8460</t>
  </si>
  <si>
    <t>+1 617-373-2000</t>
  </si>
  <si>
    <t>northeastern university</t>
  </si>
  <si>
    <t>https://www.linkedin.com/in/adela-grando-b96344b</t>
  </si>
  <si>
    <t>Adela</t>
  </si>
  <si>
    <t>Grando</t>
  </si>
  <si>
    <t>Arizona State University</t>
  </si>
  <si>
    <t>Director Of Research Education</t>
  </si>
  <si>
    <t>adela.grando@asu.edu</t>
  </si>
  <si>
    <t>+1 858-997-4908</t>
  </si>
  <si>
    <t>+1 202-446-0380</t>
  </si>
  <si>
    <t>+1 855-278-5080</t>
  </si>
  <si>
    <t>arizona state university</t>
  </si>
  <si>
    <t>https://www.linkedin.com/in/adworkin</t>
  </si>
  <si>
    <t>Dworkin</t>
  </si>
  <si>
    <t>Director, Finance &amp; Administration For Cardiovascular Medicine</t>
  </si>
  <si>
    <t>adam.dworkin@yale.edu</t>
  </si>
  <si>
    <t>+1 802-379-6736</t>
  </si>
  <si>
    <t>+1 203-732-1197</t>
  </si>
  <si>
    <t>https://www.linkedin.com/in/aida-lopez-ph-d-mba-6815325b</t>
  </si>
  <si>
    <t>Aida</t>
  </si>
  <si>
    <t>New Mexico State University</t>
  </si>
  <si>
    <t>HSS Director Of Finance</t>
  </si>
  <si>
    <t>alopez@nmsu.edu</t>
  </si>
  <si>
    <t>+1 575-635-3284</t>
  </si>
  <si>
    <t>+1 575-646-4030</t>
  </si>
  <si>
    <t>+1 505-865-7340</t>
  </si>
  <si>
    <t>+1 575-646-0111</t>
  </si>
  <si>
    <t>new mexico state university</t>
  </si>
  <si>
    <t>https://www.linkedin.com/in/aisha-abdullah-mba-15064b182</t>
  </si>
  <si>
    <t>Aisha</t>
  </si>
  <si>
    <t>Abdullah</t>
  </si>
  <si>
    <t>Portfolio And Grant Accountant</t>
  </si>
  <si>
    <t>aisha@yale.edu</t>
  </si>
  <si>
    <t>+1 203-675-7727</t>
  </si>
  <si>
    <t>https://www.linkedin.com/in/ajohnson9</t>
  </si>
  <si>
    <t>M Johnson</t>
  </si>
  <si>
    <t>University Of Maryland Baltimore County</t>
  </si>
  <si>
    <t>Director Of Caspr (center For Advanced Studies In Photonics Research)</t>
  </si>
  <si>
    <t>anthony.johnson@umbc.edu</t>
  </si>
  <si>
    <t>+1 908-340-9485</t>
  </si>
  <si>
    <t>+1 410-455-8440</t>
  </si>
  <si>
    <t>+1 301-738-6090</t>
  </si>
  <si>
    <t>maryland baltimore county university</t>
  </si>
  <si>
    <t>https://www.linkedin.com/in/alan-yeakley</t>
  </si>
  <si>
    <t>Yeakley</t>
  </si>
  <si>
    <t>Associate Dean For Research &amp; Creative Achievement</t>
  </si>
  <si>
    <t>yeakley@umbc.edu</t>
  </si>
  <si>
    <t>+1 503-260-7824</t>
  </si>
  <si>
    <t>+1 503-725-8040</t>
  </si>
  <si>
    <t>https://www.linkedin.com/in/alexanderholly</t>
  </si>
  <si>
    <t>Director Of IT Operations And Infrastructure</t>
  </si>
  <si>
    <t>hollya@umass.edu</t>
  </si>
  <si>
    <t>+1 508-725-2499</t>
  </si>
  <si>
    <t>https://www.linkedin.com/in/alexanderzakel</t>
  </si>
  <si>
    <t>Zakel</t>
  </si>
  <si>
    <t>Grant And Portfolio Analyst</t>
  </si>
  <si>
    <t>alexander.zakel@yale.edu</t>
  </si>
  <si>
    <t>+1 404-277-9613</t>
  </si>
  <si>
    <t>+1 404-226-2995</t>
  </si>
  <si>
    <t>https://www.linkedin.com/in/alexandria-hui-5539318a</t>
  </si>
  <si>
    <t>Alexandria</t>
  </si>
  <si>
    <t>Hui</t>
  </si>
  <si>
    <t>Executive Director, Research Finance Operations</t>
  </si>
  <si>
    <t>a.hui@neu.edu</t>
  </si>
  <si>
    <t>+1 562-980-6766</t>
  </si>
  <si>
    <t>https://www.linkedin.com/in/alexisgrover</t>
  </si>
  <si>
    <t>Alexis</t>
  </si>
  <si>
    <t>Hernandez</t>
  </si>
  <si>
    <t>Grant And Contract Officer</t>
  </si>
  <si>
    <t>alexis.hernandez@asu.edu</t>
  </si>
  <si>
    <t>https://www.linkedin.com/in/alex-reich</t>
  </si>
  <si>
    <t>Reich</t>
  </si>
  <si>
    <t>Director Of Research &amp; Impact - Planetary Solutions</t>
  </si>
  <si>
    <t>alex.reich@yale.edu</t>
  </si>
  <si>
    <t>+1 412-258-5666</t>
  </si>
  <si>
    <t>https://www.linkedin.com/in/alice-chow-16622142</t>
  </si>
  <si>
    <t>Alice</t>
  </si>
  <si>
    <t>Chow</t>
  </si>
  <si>
    <t>Rice University</t>
  </si>
  <si>
    <t>Director Of Research Administration</t>
  </si>
  <si>
    <t>alice.chow@rice.edu</t>
  </si>
  <si>
    <t>+1 281-352-7698</t>
  </si>
  <si>
    <t>+1 520-620-0005</t>
  </si>
  <si>
    <t>rice university</t>
  </si>
  <si>
    <t>https://www.linkedin.com/in/aliciacriscuolo</t>
  </si>
  <si>
    <t>Criscuolo</t>
  </si>
  <si>
    <t>Portfolio &amp; Grant Analyst</t>
  </si>
  <si>
    <t>alicia.criscuolo@yale.edu</t>
  </si>
  <si>
    <t>+1 203-927-6555</t>
  </si>
  <si>
    <t>https://www.linkedin.com/in/alicia-remaly-ab32a92a</t>
  </si>
  <si>
    <t>Remaly</t>
  </si>
  <si>
    <t>Exec. Director Of Assessment And Effectiveness Research</t>
  </si>
  <si>
    <t>mremaly@umass.edu</t>
  </si>
  <si>
    <t>+1 413-545-2100</t>
  </si>
  <si>
    <t>https://www.linkedin.com/in/alisonmorrisfitzgerald</t>
  </si>
  <si>
    <t>Kissee</t>
  </si>
  <si>
    <t>Finance Officer/Director Of Finance And Administration</t>
  </si>
  <si>
    <t>amorrisf@iu.edu</t>
  </si>
  <si>
    <t>+1 317-459-3185</t>
  </si>
  <si>
    <t>+1 317-535-5419</t>
  </si>
  <si>
    <t>https://www.linkedin.com/in/allenetucker</t>
  </si>
  <si>
    <t>Information Security Leader / ISSM / CUI Manager, Vice President For Research</t>
  </si>
  <si>
    <t>aetucker@iu.edu</t>
  </si>
  <si>
    <t>+1 317-441-5277</t>
  </si>
  <si>
    <t>+1 317-274-3087</t>
  </si>
  <si>
    <t>https://www.linkedin.com/in/allison-dean-565496114</t>
  </si>
  <si>
    <t>Director Of Administration And Finance</t>
  </si>
  <si>
    <t>allisondean@umass.edu</t>
  </si>
  <si>
    <t>https://www.linkedin.com/in/allisondrummond-cpcu</t>
  </si>
  <si>
    <t>Drummond</t>
  </si>
  <si>
    <t>Director Of Market Research And Analytics</t>
  </si>
  <si>
    <t>a.drummond@northeastern.edu</t>
  </si>
  <si>
    <t>+1 617-654-3974</t>
  </si>
  <si>
    <t>https://www.linkedin.com/in/allisonjameson</t>
  </si>
  <si>
    <t>Koss</t>
  </si>
  <si>
    <t>Director Of Communications, Office Of Research &amp; Engagement</t>
  </si>
  <si>
    <t>ajameson@umass.edu</t>
  </si>
  <si>
    <t>+1 413-297-7708</t>
  </si>
  <si>
    <t>+1 802-254-4189</t>
  </si>
  <si>
    <t>https://www.linkedin.com/in/alpomerantz</t>
  </si>
  <si>
    <t>Pomerantz</t>
  </si>
  <si>
    <t>Assistant Director Of Research And Evaluation</t>
  </si>
  <si>
    <t>aaron.pomerantz@rice.edu</t>
  </si>
  <si>
    <t>+1 856-745-2669</t>
  </si>
  <si>
    <t>https://www.linkedin.com/in/amanda-p-</t>
  </si>
  <si>
    <t>P</t>
  </si>
  <si>
    <t>Executive Assistant To Senior Vice Provost For Research, Vice President, ICBM</t>
  </si>
  <si>
    <t>ap@neu.edu</t>
  </si>
  <si>
    <t>https://www.linkedin.com/in/amy-blanchard-22351779</t>
  </si>
  <si>
    <t>Blanchard</t>
  </si>
  <si>
    <t>Director Of Research Cores</t>
  </si>
  <si>
    <t>amy.blanchard@yale.edu</t>
  </si>
  <si>
    <t>+1 203-313-4367</t>
  </si>
  <si>
    <t>https://www.linkedin.com/in/amy-carroll-07007660</t>
  </si>
  <si>
    <t>Carroll</t>
  </si>
  <si>
    <t>University Of Rhode Island</t>
  </si>
  <si>
    <t>Interim Associate Vice President, Research Initiatives And Development</t>
  </si>
  <si>
    <t>amy.carroll@uri.edu</t>
  </si>
  <si>
    <t>+1 401-499-2145</t>
  </si>
  <si>
    <t>+1 401-863-1632</t>
  </si>
  <si>
    <t>+1 401-874-6222</t>
  </si>
  <si>
    <t>+1 401-874-1000</t>
  </si>
  <si>
    <t>rhode island university</t>
  </si>
  <si>
    <t>https://www.linkedin.com/in/amy-crysel-m-a-518a778</t>
  </si>
  <si>
    <t>Crysel M A</t>
  </si>
  <si>
    <t>Director Of Administration And Finance, Department Of Resource Economics</t>
  </si>
  <si>
    <t>acrysel@umass.edu</t>
  </si>
  <si>
    <t>https://www.linkedin.com/in/amy-tang-7b94b7a</t>
  </si>
  <si>
    <t>Tang</t>
  </si>
  <si>
    <t>Director Of Research Administration, School Of Engineering And Computing Dean's Office</t>
  </si>
  <si>
    <t>amy.tang@rice.edu</t>
  </si>
  <si>
    <t>https://www.linkedin.com/in/amy-van-pelt-9548a146</t>
  </si>
  <si>
    <t>Van Pelt</t>
  </si>
  <si>
    <t>avanpelt@iu.edu</t>
  </si>
  <si>
    <t>+1 312-523-9027</t>
  </si>
  <si>
    <t>+1 812-855-7736</t>
  </si>
  <si>
    <t>https://www.linkedin.com/in/amy-velasco-bb590679</t>
  </si>
  <si>
    <t>Velasco</t>
  </si>
  <si>
    <t>California Polytechnic State University-San Luis Obispo</t>
  </si>
  <si>
    <t>Associate Vice President For Research Administration</t>
  </si>
  <si>
    <t>aevelasc@calpoly.edu</t>
  </si>
  <si>
    <t>+1 909-762-2354</t>
  </si>
  <si>
    <t>california polytechnic state university san luis obispo</t>
  </si>
  <si>
    <t>https://www.linkedin.com/in/amy-waltz-jd-cip-0122178</t>
  </si>
  <si>
    <t>Waltz</t>
  </si>
  <si>
    <t>Associate Director, Research Integrity Office</t>
  </si>
  <si>
    <t>acthurst@iu.edu</t>
  </si>
  <si>
    <t>+1 317-287-4091</t>
  </si>
  <si>
    <t>+1 317-263-6331</t>
  </si>
  <si>
    <t>https://www.linkedin.com/in/ana-l-rojas-arzola-5a798328</t>
  </si>
  <si>
    <t>L Rojas</t>
  </si>
  <si>
    <t>The University Of Texas At El Paso</t>
  </si>
  <si>
    <t>Assistant To Vice President For Research</t>
  </si>
  <si>
    <t>anarzola@utep.edu</t>
  </si>
  <si>
    <t>+1 915-443-2890</t>
  </si>
  <si>
    <t>+1 915-747-5000</t>
  </si>
  <si>
    <t>texas at el paso university</t>
  </si>
  <si>
    <t>https://www.linkedin.com/in/andreastith1</t>
  </si>
  <si>
    <t>Stith</t>
  </si>
  <si>
    <t>Assistant Dean For Research Development</t>
  </si>
  <si>
    <t>a.stith@neu.edu</t>
  </si>
  <si>
    <t>+1 301-390-5914</t>
  </si>
  <si>
    <t>https://www.linkedin.com/in/andrew-asher-074662a4</t>
  </si>
  <si>
    <t>Asher</t>
  </si>
  <si>
    <t>Director, Organizational Research, Analytics, &amp; Strategy</t>
  </si>
  <si>
    <t>andrewa@iu.edu</t>
  </si>
  <si>
    <t>https://www.linkedin.com/in/andrew-barton-ms-cra-34599862</t>
  </si>
  <si>
    <t>Barton Cra</t>
  </si>
  <si>
    <t>Assistant Director - Post-Award Finance</t>
  </si>
  <si>
    <t>andrew.barton@yale.edu</t>
  </si>
  <si>
    <t>+1 219-508-1062</t>
  </si>
  <si>
    <t>https://www.linkedin.com/in/andrew-caldwell-b3466b34</t>
  </si>
  <si>
    <t>Associate Director, Post Award</t>
  </si>
  <si>
    <t>andrew.c@northeastern.edu</t>
  </si>
  <si>
    <t>+1 781-264-8823</t>
  </si>
  <si>
    <t>https://www.linkedin.com/in/andrew-smith-0a506415</t>
  </si>
  <si>
    <t>Director, IT Security And Compliance</t>
  </si>
  <si>
    <t>asmith@umbc.edu</t>
  </si>
  <si>
    <t>+1 201-384-0076</t>
  </si>
  <si>
    <t>https://www.linkedin.com/in/andy-cadotte-38b96a58</t>
  </si>
  <si>
    <t>Cadotte</t>
  </si>
  <si>
    <t>Oregon State University</t>
  </si>
  <si>
    <t>DFA IT Director Of Technical Solutions And Architecture</t>
  </si>
  <si>
    <t>cadottea@oregonstate.edu</t>
  </si>
  <si>
    <t>+1 541-602-4241</t>
  </si>
  <si>
    <t>+1 541-344-5859</t>
  </si>
  <si>
    <t>+1 541-737-1000</t>
  </si>
  <si>
    <t>oregon state university</t>
  </si>
  <si>
    <t>https://www.linkedin.com/in/angelamccall7</t>
  </si>
  <si>
    <t>McCall M Ed</t>
  </si>
  <si>
    <t>Director Of Administration &amp; Finance, Commonwealth Honors College</t>
  </si>
  <si>
    <t>aed@umass.edu</t>
  </si>
  <si>
    <t>+1 978-328-4619</t>
  </si>
  <si>
    <t>+1 413-545-9642</t>
  </si>
  <si>
    <t>https://www.linkedin.com/in/angiemcburnett</t>
  </si>
  <si>
    <t>Angie</t>
  </si>
  <si>
    <t>McBurnett</t>
  </si>
  <si>
    <t>angie.mcburnett@yale.edu</t>
  </si>
  <si>
    <t>+1 512-966-3188</t>
  </si>
  <si>
    <t>+1 214-229-9514</t>
  </si>
  <si>
    <t>https://www.linkedin.com/in/aniko-bezur-7b186b240</t>
  </si>
  <si>
    <t>Aniko</t>
  </si>
  <si>
    <t>Bezur</t>
  </si>
  <si>
    <t>Wallace S. Wilson Director Of Scientific Research</t>
  </si>
  <si>
    <t>aniko.bezur@yale.edu</t>
  </si>
  <si>
    <t>+1 203-737-3187</t>
  </si>
  <si>
    <t>https://www.linkedin.com/in/anita-balgopal-38b82861</t>
  </si>
  <si>
    <t>Anita</t>
  </si>
  <si>
    <t>Balgopal</t>
  </si>
  <si>
    <t>Executive Director, Department Of Human Research</t>
  </si>
  <si>
    <t>a.balgopal@northeastern.edu</t>
  </si>
  <si>
    <t>+1 773-396-2327</t>
  </si>
  <si>
    <t>https://www.linkedin.com/in/anna-dove-786541302</t>
  </si>
  <si>
    <t>annadove@iu.edu</t>
  </si>
  <si>
    <t>https://www.linkedin.com/in/anna-reynolds-3965301</t>
  </si>
  <si>
    <t>Reynolds</t>
  </si>
  <si>
    <t>Director, Finance &amp; Administration</t>
  </si>
  <si>
    <t>anna.reynolds@yale.edu</t>
  </si>
  <si>
    <t>+1 203-668-9839</t>
  </si>
  <si>
    <t>+1 203-432-2910</t>
  </si>
  <si>
    <t>https://www.linkedin.com/in/anna-vitale-bartek-756b6529</t>
  </si>
  <si>
    <t>Vitale</t>
  </si>
  <si>
    <t>Associate Director Of Finance &amp; Adminstration</t>
  </si>
  <si>
    <t>anna.vitale@yale.edu</t>
  </si>
  <si>
    <t>+1 516-569-8316</t>
  </si>
  <si>
    <t>https://www.linkedin.com/in/ann-bailey-berry-5425398</t>
  </si>
  <si>
    <t>Bailey Berry</t>
  </si>
  <si>
    <t>West Virginia University</t>
  </si>
  <si>
    <t>Associate Vice President, Land Grant And Community Outreach</t>
  </si>
  <si>
    <t>ann.berry@mail.wvu.edu</t>
  </si>
  <si>
    <t>+1 304-376-7740</t>
  </si>
  <si>
    <t>+1 304-422-0190</t>
  </si>
  <si>
    <t>+1 304-293-0111</t>
  </si>
  <si>
    <t>west virginia university</t>
  </si>
  <si>
    <t>https://www.linkedin.com/in/anne-andrews-phd-rd-8112529</t>
  </si>
  <si>
    <t>Andrews Rd</t>
  </si>
  <si>
    <t>National Institute Of Standards And Technology</t>
  </si>
  <si>
    <t>Director, Research Protections Office</t>
  </si>
  <si>
    <t>ard@nist.gov</t>
  </si>
  <si>
    <t>+1 202-746-6091</t>
  </si>
  <si>
    <t>+1 703-868-5748</t>
  </si>
  <si>
    <t>+1 301-975-2000</t>
  </si>
  <si>
    <t>national institute of standards and technology</t>
  </si>
  <si>
    <t>https://www.linkedin.com/in/annecarinakelly</t>
  </si>
  <si>
    <t>Anne-Carina</t>
  </si>
  <si>
    <t>K</t>
  </si>
  <si>
    <t>Director Of Administration &amp; Finance, Department Of Electrical And Computer Engineering</t>
  </si>
  <si>
    <t>a.k@northeastern.edu</t>
  </si>
  <si>
    <t>https://www.linkedin.com/in/anne-magrath-66687912</t>
  </si>
  <si>
    <t>Magrath</t>
  </si>
  <si>
    <t>Director Of Finance &amp;Research Contracts Admin Operations</t>
  </si>
  <si>
    <t>a.magrath@northeastern.edu</t>
  </si>
  <si>
    <t>+1 617-373-5026</t>
  </si>
  <si>
    <t>+1 617-316-3270</t>
  </si>
  <si>
    <t>https://www.linkedin.com/in/ann-marie-lawler-5a724145</t>
  </si>
  <si>
    <t>Marie Lawler</t>
  </si>
  <si>
    <t>Executive Director Of Finance</t>
  </si>
  <si>
    <t>annmarie.lawler@thunderbird.asu.edu</t>
  </si>
  <si>
    <t>+1 602-703-1126</t>
  </si>
  <si>
    <t>+1 480-965-7241</t>
  </si>
  <si>
    <t>https://www.linkedin.com/in/anthony-koppers-a4165b29b</t>
  </si>
  <si>
    <t>Koppers</t>
  </si>
  <si>
    <t>Associate Vice President For Research Computing</t>
  </si>
  <si>
    <t>koppersa@oregonstate.edu</t>
  </si>
  <si>
    <t>https://www.linkedin.com/in/antonio-proscino-8b6b9632</t>
  </si>
  <si>
    <t>Antonio</t>
  </si>
  <si>
    <t>Proscino</t>
  </si>
  <si>
    <t>antonio.proscino@yale.edu</t>
  </si>
  <si>
    <t>+1 203-915-2599</t>
  </si>
  <si>
    <t>+1 203-248-4072</t>
  </si>
  <si>
    <t>https://www.linkedin.com/in/anya-gurudatt-073b501b6</t>
  </si>
  <si>
    <t>Anya</t>
  </si>
  <si>
    <t>Gurudatt</t>
  </si>
  <si>
    <t>anya.gurudatt@yale.edu</t>
  </si>
  <si>
    <t>https://www.linkedin.com/in/aoife-delaney</t>
  </si>
  <si>
    <t>Aoife</t>
  </si>
  <si>
    <t>Delaney</t>
  </si>
  <si>
    <t>Financial Analyst - Grants</t>
  </si>
  <si>
    <t>delaney.a@northeastern.edu</t>
  </si>
  <si>
    <t>https://www.linkedin.com/in/aquanaut1957</t>
  </si>
  <si>
    <t>m.patterson@northeastern.edu</t>
  </si>
  <si>
    <t>+1 781-581-7370</t>
  </si>
  <si>
    <t>https://www.linkedin.com/in/arkadiusz-czarniecki-73b550330</t>
  </si>
  <si>
    <t>Arkadiusz</t>
  </si>
  <si>
    <t>Czarniecki</t>
  </si>
  <si>
    <t>Senior Research Accountant</t>
  </si>
  <si>
    <t>aczarniecki@umass.edu</t>
  </si>
  <si>
    <t>https://www.linkedin.com/in/ashley-mazzucco</t>
  </si>
  <si>
    <t>Mazzucco</t>
  </si>
  <si>
    <t>ashley.mazzucco@yale.edu</t>
  </si>
  <si>
    <t>+1 203-889-8806</t>
  </si>
  <si>
    <t>+1 203-785-7026</t>
  </si>
  <si>
    <t>https://www.linkedin.com/in/a-siobhan-thompson-5877a918</t>
  </si>
  <si>
    <t>A</t>
  </si>
  <si>
    <t>Siobhan Thompson</t>
  </si>
  <si>
    <t>siobhan.thompson@yale.edu</t>
  </si>
  <si>
    <t>https://www.linkedin.com/in/atav-qq88</t>
  </si>
  <si>
    <t>Taverner</t>
  </si>
  <si>
    <t>alexander.taverner@yale.edu</t>
  </si>
  <si>
    <t>https://www.linkedin.com/in/bailee-jones</t>
  </si>
  <si>
    <t>Bailee</t>
  </si>
  <si>
    <t>jones.b@northeastern.edu</t>
  </si>
  <si>
    <t>https://www.linkedin.com/in/barbara-amendola-294631297</t>
  </si>
  <si>
    <t>Barbara</t>
  </si>
  <si>
    <t>Amendola</t>
  </si>
  <si>
    <t>Director, Finance And Administration</t>
  </si>
  <si>
    <t>barbara.amendola@yale.edu</t>
  </si>
  <si>
    <t>+1 203-494-8992</t>
  </si>
  <si>
    <t>+1 203-688-8200</t>
  </si>
  <si>
    <t>https://www.linkedin.com/in/barbara-burtness-458a5129</t>
  </si>
  <si>
    <t>Burtness</t>
  </si>
  <si>
    <t>Co-Leader, Developmental Therapeutics; Director Of Head And Neck Cancer Clinical Research</t>
  </si>
  <si>
    <t>barbara.burtness@yale.edu</t>
  </si>
  <si>
    <t>+1 215-214-1421</t>
  </si>
  <si>
    <t>https://www.linkedin.com/in/bejnerowicz-regina-72abb532</t>
  </si>
  <si>
    <t>Bejnerowicz</t>
  </si>
  <si>
    <t>Assoc Director Of Finance &amp; Administration</t>
  </si>
  <si>
    <t>regina.bejnerowicz@yale.edu</t>
  </si>
  <si>
    <t>+1 203-623-1737</t>
  </si>
  <si>
    <t>https://www.linkedin.com/in/benjamin-conrick-69229b66</t>
  </si>
  <si>
    <t>Benjamin</t>
  </si>
  <si>
    <t>Conrick</t>
  </si>
  <si>
    <t>Assistant Director Of The It Program</t>
  </si>
  <si>
    <t>bconrick@umass.edu</t>
  </si>
  <si>
    <t>+1 774-279-4339</t>
  </si>
  <si>
    <t>+1 508-405-0691</t>
  </si>
  <si>
    <t>https://www.linkedin.com/in/benjamindmyers</t>
  </si>
  <si>
    <t>Myers</t>
  </si>
  <si>
    <t>b.myers@yale.edu</t>
  </si>
  <si>
    <t>+1 312-218-2427</t>
  </si>
  <si>
    <t>+1 203-436-8391</t>
  </si>
  <si>
    <t>https://www.linkedin.com/in/benjamin-green-45295558</t>
  </si>
  <si>
    <t>Portfolio &amp; Grant Accountant</t>
  </si>
  <si>
    <t>benjamin@yale.edu</t>
  </si>
  <si>
    <t>+1 603-276-9211</t>
  </si>
  <si>
    <t>https://www.linkedin.com/in/benjamin-young-5749791</t>
  </si>
  <si>
    <t>byoung@iu.edu</t>
  </si>
  <si>
    <t>https://www.linkedin.com/in/berenice-fs-05936923a</t>
  </si>
  <si>
    <t>Berenice</t>
  </si>
  <si>
    <t>Fs</t>
  </si>
  <si>
    <t>Deputy Director Of Finance &amp; Administration</t>
  </si>
  <si>
    <t>fs@yale.edu</t>
  </si>
  <si>
    <t>https://www.linkedin.com/in/bethany-jenkins-486b877</t>
  </si>
  <si>
    <t>Bethany</t>
  </si>
  <si>
    <t>Vice President For Research And Economic Development</t>
  </si>
  <si>
    <t>bjenkins@uri.edu</t>
  </si>
  <si>
    <t>+1 831-345-0039</t>
  </si>
  <si>
    <t>https://www.linkedin.com/in/beth-apodaca-phd-419aab10</t>
  </si>
  <si>
    <t>Apodaca</t>
  </si>
  <si>
    <t>bapodaca@nmsu.edu</t>
  </si>
  <si>
    <t>https://www.linkedin.com/in/beth-covitt-680a2a28</t>
  </si>
  <si>
    <t>Covitt</t>
  </si>
  <si>
    <t>University Of Montana</t>
  </si>
  <si>
    <t>Head Of Science Education Research &amp; Evaluation</t>
  </si>
  <si>
    <t>beth.covitt@umt.edu</t>
  </si>
  <si>
    <t>+1 406-370-0462</t>
  </si>
  <si>
    <t>+1 406-243-4828</t>
  </si>
  <si>
    <t>montana university</t>
  </si>
  <si>
    <t>https://www.linkedin.com/in/beverly3948</t>
  </si>
  <si>
    <t>Beverly</t>
  </si>
  <si>
    <t>Director Of Administration &amp; Finance</t>
  </si>
  <si>
    <t>bmorrison@umass.edu</t>
  </si>
  <si>
    <t>+1 413-218-6397</t>
  </si>
  <si>
    <t>+1 413-735-6600</t>
  </si>
  <si>
    <t>https://www.linkedin.com/in/billie-cruz-6b8b6b135</t>
  </si>
  <si>
    <t>Billie</t>
  </si>
  <si>
    <t>Cruz</t>
  </si>
  <si>
    <t>Research Advancement Accountant</t>
  </si>
  <si>
    <t>billie.cruz@asu.edu</t>
  </si>
  <si>
    <t>+1 480-586-5138</t>
  </si>
  <si>
    <t>https://www.linkedin.com/in/bill-krueger</t>
  </si>
  <si>
    <t>Krueger</t>
  </si>
  <si>
    <t>bill.krueger@yale.edu</t>
  </si>
  <si>
    <t>+1 816-655-1449</t>
  </si>
  <si>
    <t>+1 816-391-8943</t>
  </si>
  <si>
    <t>https://www.linkedin.com/in/bill-pete-6683025</t>
  </si>
  <si>
    <t>Director Of Finance And Business Services</t>
  </si>
  <si>
    <t>billpete@umass.edu</t>
  </si>
  <si>
    <t>+1 413-774-7061</t>
  </si>
  <si>
    <t>https://www.linkedin.com/in/bill-serpi-974201b</t>
  </si>
  <si>
    <t>Serpi</t>
  </si>
  <si>
    <t>Grants And Contracts Manager</t>
  </si>
  <si>
    <t>bill@umbc.edu</t>
  </si>
  <si>
    <t>https://www.linkedin.com/in/birajshah</t>
  </si>
  <si>
    <t>Biraj</t>
  </si>
  <si>
    <t>birshah@iu.edu</t>
  </si>
  <si>
    <t>+1 812-219-9676</t>
  </si>
  <si>
    <t>https://www.linkedin.com/in/bknotts</t>
  </si>
  <si>
    <t>Brice</t>
  </si>
  <si>
    <t>Knotts</t>
  </si>
  <si>
    <t>brice.knotts@mail.wvu.edu</t>
  </si>
  <si>
    <t>+1 304-290-0849</t>
  </si>
  <si>
    <t>+1 304-293-2130</t>
  </si>
  <si>
    <t>https://www.linkedin.com/in/blayze-markoya-b90627141</t>
  </si>
  <si>
    <t>Blayze</t>
  </si>
  <si>
    <t>Markoya</t>
  </si>
  <si>
    <t>Associate Director Of Web And IT Planning</t>
  </si>
  <si>
    <t>blayze.markoya@yale.edu</t>
  </si>
  <si>
    <t>+1 203-207-1565</t>
  </si>
  <si>
    <t>https://www.linkedin.com/in/brady-gibbons-5881aa12</t>
  </si>
  <si>
    <t>Gibbons</t>
  </si>
  <si>
    <t>Associate Dean For Research And Infrastructure</t>
  </si>
  <si>
    <t>gibbonsb@oregonstate.edu</t>
  </si>
  <si>
    <t>+1 541-602-6701</t>
  </si>
  <si>
    <t>https://www.linkedin.com/in/branden-kelly-84260b61</t>
  </si>
  <si>
    <t>Branden</t>
  </si>
  <si>
    <t>Senior Director Of Finance And Strategy For Operations</t>
  </si>
  <si>
    <t>b.kelly@yale.edu</t>
  </si>
  <si>
    <t>+1 917-488-1280</t>
  </si>
  <si>
    <t>+1 202-965-1340</t>
  </si>
  <si>
    <t>https://www.linkedin.com/in/brandi-liford-4a179946</t>
  </si>
  <si>
    <t>Brandi</t>
  </si>
  <si>
    <t>Liford</t>
  </si>
  <si>
    <t>bliford@iu.edu</t>
  </si>
  <si>
    <t>https://www.linkedin.com/in/brandon-romanchok-003a5023</t>
  </si>
  <si>
    <t>Brandon</t>
  </si>
  <si>
    <t>Romanchok</t>
  </si>
  <si>
    <t>brandon.romanchok@yale.edu</t>
  </si>
  <si>
    <t>+1 703-328-9182</t>
  </si>
  <si>
    <t>https://www.linkedin.com/in/bredalane</t>
  </si>
  <si>
    <t>Breda</t>
  </si>
  <si>
    <t>Lane</t>
  </si>
  <si>
    <t>Associate Director, It Finance Analytics &amp; Reporting</t>
  </si>
  <si>
    <t>hlane@iu.edu</t>
  </si>
  <si>
    <t>+1 812-343-2387</t>
  </si>
  <si>
    <t>https://www.linkedin.com/in/brent-cramer</t>
  </si>
  <si>
    <t>Brent</t>
  </si>
  <si>
    <t>Cramer</t>
  </si>
  <si>
    <t>Executive Director It Research Services</t>
  </si>
  <si>
    <t>bccramer@mail.wvu.edu</t>
  </si>
  <si>
    <t>https://www.linkedin.com/in/brian-dean-crouch-50b6a6226</t>
  </si>
  <si>
    <t>Dean Crouch</t>
  </si>
  <si>
    <t>Director Of Research Infrastructure</t>
  </si>
  <si>
    <t>bcrouch@iu.edu</t>
  </si>
  <si>
    <t>https://www.linkedin.com/in/briandvoss</t>
  </si>
  <si>
    <t>D Voss</t>
  </si>
  <si>
    <t>Clemson University</t>
  </si>
  <si>
    <t>Vice President And Chief Information Officer</t>
  </si>
  <si>
    <t>bvoss@clemson.edu</t>
  </si>
  <si>
    <t>+1 301-655-8742</t>
  </si>
  <si>
    <t>+1 225-439-5350</t>
  </si>
  <si>
    <t>clemson university</t>
  </si>
  <si>
    <t>https://www.linkedin.com/in/brian-kearns-mba-a7293724a</t>
  </si>
  <si>
    <t>Kearns</t>
  </si>
  <si>
    <t>Director Of Research Development-engineering</t>
  </si>
  <si>
    <t>bkearns@umass.edu</t>
  </si>
  <si>
    <t>https://www.linkedin.com/in/bridget-stone-8a105030</t>
  </si>
  <si>
    <t>Director Of Finance And Administration</t>
  </si>
  <si>
    <t>bstone1@umbc.edu</t>
  </si>
  <si>
    <t>+1 410-259-3205</t>
  </si>
  <si>
    <t>+1 410-747-5593</t>
  </si>
  <si>
    <t>https://www.linkedin.com/in/brittany-souto-64362a93</t>
  </si>
  <si>
    <t>Brittany</t>
  </si>
  <si>
    <t>Souto</t>
  </si>
  <si>
    <t>Executive Assistant To The Senior Vice President For Research, Scholarship And Creative Endeavors</t>
  </si>
  <si>
    <t>bsouto@clemson.edu</t>
  </si>
  <si>
    <t>https://www.linkedin.com/in/brittney-amber-29742996</t>
  </si>
  <si>
    <t>Brittney</t>
  </si>
  <si>
    <t>Assistant Director Of Research And Planning</t>
  </si>
  <si>
    <t>bamber@iu.edu</t>
  </si>
  <si>
    <t>https://www.linkedin.com/in/bronis-de-supinski-607a441</t>
  </si>
  <si>
    <t>Bronis</t>
  </si>
  <si>
    <t>De Supinski</t>
  </si>
  <si>
    <t>Lawrence Livermore National Laboratory</t>
  </si>
  <si>
    <t>Chief Technology Officer, Livermore Computing</t>
  </si>
  <si>
    <t>desupinski1@llnl.gov</t>
  </si>
  <si>
    <t>lawrence livermore national laboratory</t>
  </si>
  <si>
    <t>https://www.linkedin.com/in/brooke-wiley-burke-9b640912</t>
  </si>
  <si>
    <t>Brooke</t>
  </si>
  <si>
    <t>Wiley Burke</t>
  </si>
  <si>
    <t>b.burke@neu.edu</t>
  </si>
  <si>
    <t>+1 203-559-4099</t>
  </si>
  <si>
    <t>+1 617-898-2110</t>
  </si>
  <si>
    <t>https://www.linkedin.com/in/bruck-mulat</t>
  </si>
  <si>
    <t>Bruck</t>
  </si>
  <si>
    <t>Mulat</t>
  </si>
  <si>
    <t>bmulat@iu.edu</t>
  </si>
  <si>
    <t>+1 574-903-6955</t>
  </si>
  <si>
    <t>+1 574-535-7175</t>
  </si>
  <si>
    <t>https://www.linkedin.com/in/burke-brown</t>
  </si>
  <si>
    <t>Finance Director, Events</t>
  </si>
  <si>
    <t>b.brown@yale.edu</t>
  </si>
  <si>
    <t>https://www.linkedin.com/in/caitlinblacksmith</t>
  </si>
  <si>
    <t>Caitlin</t>
  </si>
  <si>
    <t>Blacksmith</t>
  </si>
  <si>
    <t>Director Of Institutional Research</t>
  </si>
  <si>
    <t>caitlin@yale.edu</t>
  </si>
  <si>
    <t>+1 605-454-0620</t>
  </si>
  <si>
    <t>+1 630-875-7681</t>
  </si>
  <si>
    <t>https://www.linkedin.com/in/caitlyn-butler-biofilm</t>
  </si>
  <si>
    <t>Caitlyn</t>
  </si>
  <si>
    <t>Associate Dean For Research And Graduate Affairs</t>
  </si>
  <si>
    <t>csbutler@engin.umass.edu</t>
  </si>
  <si>
    <t>+1 508-672-5461</t>
  </si>
  <si>
    <t>https://www.linkedin.com/in/cameron-abbott-0bb2401</t>
  </si>
  <si>
    <t>Cameron</t>
  </si>
  <si>
    <t>It Director</t>
  </si>
  <si>
    <t>cabbott@iu.edu</t>
  </si>
  <si>
    <t>+1 229-539-4543</t>
  </si>
  <si>
    <t>+1 408-391-9694</t>
  </si>
  <si>
    <t>https://www.linkedin.com/in/candy-francis-997816143</t>
  </si>
  <si>
    <t>Candy</t>
  </si>
  <si>
    <t>francis@yale.edu</t>
  </si>
  <si>
    <t>+1 203-483-8300</t>
  </si>
  <si>
    <t>https://www.linkedin.com/in/caren-geppert-b640a316</t>
  </si>
  <si>
    <t>Geppert</t>
  </si>
  <si>
    <t>Associate Director-office Of Clinical Research At Indiana University</t>
  </si>
  <si>
    <t>geppertc@iu.edu</t>
  </si>
  <si>
    <t>+1 317-313-4008</t>
  </si>
  <si>
    <t>+1 202-737-3258</t>
  </si>
  <si>
    <t>https://www.linkedin.com/in/carlahoa</t>
  </si>
  <si>
    <t>Carla</t>
  </si>
  <si>
    <t>HoÊ»Ä</t>
  </si>
  <si>
    <t>Vice President For Finance And Administration | Chief Financial Officer</t>
  </si>
  <si>
    <t>hoac@oregonstate.edu</t>
  </si>
  <si>
    <t>https://www.linkedin.com/in/carla-rathbone-53169821</t>
  </si>
  <si>
    <t>Rathbone</t>
  </si>
  <si>
    <t>Deputy Cio, Clemson Computing &amp; Information Technology</t>
  </si>
  <si>
    <t>bone@clemson.edu</t>
  </si>
  <si>
    <t>+1 864-653-0910</t>
  </si>
  <si>
    <t>+1 864-656-3434</t>
  </si>
  <si>
    <t>https://www.linkedin.com/in/carl-sharon-1413434</t>
  </si>
  <si>
    <t>martha.highsmith@yale.edu</t>
  </si>
  <si>
    <t>+1 203-494-2127</t>
  </si>
  <si>
    <t>https://www.linkedin.com/in/carlyle-brewster-72673774</t>
  </si>
  <si>
    <t>Carlyle</t>
  </si>
  <si>
    <t>Brewster</t>
  </si>
  <si>
    <t>Interim Associate Dean For Research And Director CU Experiment Station</t>
  </si>
  <si>
    <t>cbrewster@clemson.edu</t>
  </si>
  <si>
    <t>+1 540-443-9765</t>
  </si>
  <si>
    <t>https://www.linkedin.com/in/carmen-jane-booth-dvm-phd-1389625</t>
  </si>
  <si>
    <t>Carmen</t>
  </si>
  <si>
    <t>Jane Booth</t>
  </si>
  <si>
    <t>Director Comparative Pathology Research, Department Of Comparative Medicine</t>
  </si>
  <si>
    <t>carmen.booth@yale.edu</t>
  </si>
  <si>
    <t>+1 425-359-4737</t>
  </si>
  <si>
    <t>+1 203-245-5992</t>
  </si>
  <si>
    <t>https://www.linkedin.com/in/caroline-hendry-736a6179</t>
  </si>
  <si>
    <t>Hendry</t>
  </si>
  <si>
    <t>Director, Office For Strategy &amp; Research Development</t>
  </si>
  <si>
    <t>caroline.hendry@yale.edu</t>
  </si>
  <si>
    <t>+1 203-785-6382</t>
  </si>
  <si>
    <t>https://www.linkedin.com/in/carolyn-lewis-b56a3033</t>
  </si>
  <si>
    <t>carolyn.lewis@asu.edu</t>
  </si>
  <si>
    <t>+1 602-741-8643</t>
  </si>
  <si>
    <t>https://www.linkedin.com/in/carolyn-van-gemert-37844939</t>
  </si>
  <si>
    <t>Van Gemert</t>
  </si>
  <si>
    <t>Senior Executive Assistant To The Vice Provost For Research</t>
  </si>
  <si>
    <t>carolyn.vangemert@yale.edu</t>
  </si>
  <si>
    <t>+1 203-432-4448</t>
  </si>
  <si>
    <t>https://www.linkedin.com/in/carriehudiburgh</t>
  </si>
  <si>
    <t>Hudiburgh</t>
  </si>
  <si>
    <t>Research Advancement Manager - Post Award</t>
  </si>
  <si>
    <t>carrie.hudiburgh@asu.edu</t>
  </si>
  <si>
    <t>https://www.linkedin.com/in/catherine-s-4a05636</t>
  </si>
  <si>
    <t>Director Of Finance And Operations</t>
  </si>
  <si>
    <t>catherine.sheppard@rice.edu</t>
  </si>
  <si>
    <t>+1 713-412-7095</t>
  </si>
  <si>
    <t>+1 281-693-3846</t>
  </si>
  <si>
    <t>https://www.linkedin.com/in/ccastromarin6</t>
  </si>
  <si>
    <t>Carlos</t>
  </si>
  <si>
    <t>Castro</t>
  </si>
  <si>
    <t>carlosc@iu.edu</t>
  </si>
  <si>
    <t>https://www.linkedin.com/in/ccollinrich</t>
  </si>
  <si>
    <t>Collin</t>
  </si>
  <si>
    <t>Rich</t>
  </si>
  <si>
    <t>Associate Vice President For Research And Chief Research Security Officer</t>
  </si>
  <si>
    <t>collinr@iu.edu</t>
  </si>
  <si>
    <t>https://www.linkedin.com/in/chantelle-shalley-0441b049</t>
  </si>
  <si>
    <t>Chantelle</t>
  </si>
  <si>
    <t>Shalley</t>
  </si>
  <si>
    <t>Assistant Director In The Office Of Research Integrity And Assurance</t>
  </si>
  <si>
    <t>chantelle.shalley@asu.edu</t>
  </si>
  <si>
    <t>+1 480-965-4387</t>
  </si>
  <si>
    <t>https://www.linkedin.com/in/charles-stupakevich-1ab5483a</t>
  </si>
  <si>
    <t>Stupakevich</t>
  </si>
  <si>
    <t>charles.stupakevich@yale.edu</t>
  </si>
  <si>
    <t>+1 203-269-2487</t>
  </si>
  <si>
    <t>https://www.linkedin.com/in/charlie-colvin-mba-6a3607107</t>
  </si>
  <si>
    <t>Colvin</t>
  </si>
  <si>
    <t>Associate Director - Finance &amp; Administration</t>
  </si>
  <si>
    <t>c.colvin@northeastern.edu</t>
  </si>
  <si>
    <t>+1 781-799-0122</t>
  </si>
  <si>
    <t>+1 781-942-7476</t>
  </si>
  <si>
    <t>https://www.linkedin.com/in/cheryllherrmann</t>
  </si>
  <si>
    <t>Cheryll</t>
  </si>
  <si>
    <t>Herrmann</t>
  </si>
  <si>
    <t>Assistant Director, Office Of Business And Finance</t>
  </si>
  <si>
    <t>cheryll.herrmann@asu.edu</t>
  </si>
  <si>
    <t>+1 602-885-8108</t>
  </si>
  <si>
    <t>https://www.linkedin.com/in/chittaranjan-kole-8a6b2342</t>
  </si>
  <si>
    <t>Chittaranjan</t>
  </si>
  <si>
    <t>Kole</t>
  </si>
  <si>
    <t>Director Of Research, Inr</t>
  </si>
  <si>
    <t>ckole@clemson.edu</t>
  </si>
  <si>
    <t>https://www.linkedin.com/in/chris-digioia-39172113</t>
  </si>
  <si>
    <t>DiGioia</t>
  </si>
  <si>
    <t>Senior Director - Finance And Administration For Basic Sciences</t>
  </si>
  <si>
    <t>christopher.digioia@yale.edu</t>
  </si>
  <si>
    <t>+1 973-600-6791</t>
  </si>
  <si>
    <t>+1 203-668-8806</t>
  </si>
  <si>
    <t>https://www.linkedin.com/in/chris-korten-745b3a33</t>
  </si>
  <si>
    <t>Korten</t>
  </si>
  <si>
    <t>Archetype</t>
  </si>
  <si>
    <t>North America CFO - Archetype, Outcast &amp; Nectar</t>
  </si>
  <si>
    <t>christopher.korten@archetype.co</t>
  </si>
  <si>
    <t>+1 212-529-4600</t>
  </si>
  <si>
    <t>archetype</t>
  </si>
  <si>
    <t>https://www.linkedin.com/in/chris-s-1692791</t>
  </si>
  <si>
    <t>Director Of Research Alliances - Cybersecurity And Secure Communications</t>
  </si>
  <si>
    <t>c.s@northeastern.edu</t>
  </si>
  <si>
    <t>https://www.linkedin.com/in/christal-esposito-770116a3</t>
  </si>
  <si>
    <t>Christal</t>
  </si>
  <si>
    <t>Esposito</t>
  </si>
  <si>
    <t>Program Manager, Yale Cancer Center, Office Of Research Affairs</t>
  </si>
  <si>
    <t>christal.esposito@yale.edu</t>
  </si>
  <si>
    <t>+1 203-668-2811</t>
  </si>
  <si>
    <t>+1 203-387-0219</t>
  </si>
  <si>
    <t>https://www.linkedin.com/in/christina-a-lago</t>
  </si>
  <si>
    <t>Lago</t>
  </si>
  <si>
    <t>IT Director Of Customer Experience And Service Management</t>
  </si>
  <si>
    <t>christina.lago@yale.edu</t>
  </si>
  <si>
    <t>+1 203-824-8868</t>
  </si>
  <si>
    <t>https://www.linkedin.com/in/christina-ferando-6508ba101</t>
  </si>
  <si>
    <t>Ferando</t>
  </si>
  <si>
    <t>christina.ferando@yale.edu</t>
  </si>
  <si>
    <t>+1 202-714-7808</t>
  </si>
  <si>
    <t>+1 203-795-0171</t>
  </si>
  <si>
    <t>https://www.linkedin.com/in/christina-mcdonald-15685325</t>
  </si>
  <si>
    <t>Director Of Research Development</t>
  </si>
  <si>
    <t>christina.mcdonald@yale.edu</t>
  </si>
  <si>
    <t>+1 570-909-8815</t>
  </si>
  <si>
    <t>+1 412-441-9820</t>
  </si>
  <si>
    <t>https://www.linkedin.com/in/christineholmberg</t>
  </si>
  <si>
    <t>Holmberg</t>
  </si>
  <si>
    <t>Assistant Director, Office Of Research Affairs, Yale Cancer Center</t>
  </si>
  <si>
    <t>christine.holmberg@yale.edu</t>
  </si>
  <si>
    <t>+1 860-575-3125</t>
  </si>
  <si>
    <t>+1 203-785-5205</t>
  </si>
  <si>
    <t>https://www.linkedin.com/in/christinemallinson</t>
  </si>
  <si>
    <t>Mallinson</t>
  </si>
  <si>
    <t>Assistant Vice President For Research And Scholarly Impact</t>
  </si>
  <si>
    <t>mallinson@umbc.edu</t>
  </si>
  <si>
    <t>+1 919-389-8809</t>
  </si>
  <si>
    <t>+1 410-685-1320</t>
  </si>
  <si>
    <t>https://www.linkedin.com/in/christine-quintana-002a843a</t>
  </si>
  <si>
    <t>Quintana</t>
  </si>
  <si>
    <t>Assistant To CIO And Assoc VP</t>
  </si>
  <si>
    <t>cquintan@nmsu.edu</t>
  </si>
  <si>
    <t>+1 575-621-9871</t>
  </si>
  <si>
    <t>+1 505-647-1575</t>
  </si>
  <si>
    <t>https://www.linkedin.com/in/christopher-misra</t>
  </si>
  <si>
    <t>Misra</t>
  </si>
  <si>
    <t>Vice Chancellor For Information Technology And Chief Information Officer</t>
  </si>
  <si>
    <t>cmisra@umass.edu</t>
  </si>
  <si>
    <t>+1 413-545-9721</t>
  </si>
  <si>
    <t>https://www.linkedin.com/in/christopher-papa</t>
  </si>
  <si>
    <t>Papa</t>
  </si>
  <si>
    <t>christopher.papa@yale.edu</t>
  </si>
  <si>
    <t>+1 860-677-3700</t>
  </si>
  <si>
    <t>https://www.linkedin.com/in/christy-witt-7b352b9</t>
  </si>
  <si>
    <t>Christy</t>
  </si>
  <si>
    <t>Witt</t>
  </si>
  <si>
    <t>Executive Director, Institutional Research And Analytics</t>
  </si>
  <si>
    <t>cjw9@rice.edu</t>
  </si>
  <si>
    <t>+1 512-947-5488</t>
  </si>
  <si>
    <t>+1 512-301-3034</t>
  </si>
  <si>
    <t>https://www.linkedin.com/in/chuck-bieberich-aa04a319</t>
  </si>
  <si>
    <t>Chuck</t>
  </si>
  <si>
    <t>Bieberich</t>
  </si>
  <si>
    <t>Associate Dean For Research, College Of Natural And Mathematical Sciences</t>
  </si>
  <si>
    <t>bieberic@umbc.edu</t>
  </si>
  <si>
    <t>+1 240-405-5129</t>
  </si>
  <si>
    <t>https://www.linkedin.com/in/claire-barrett-pmp-cipp-g-2b14874</t>
  </si>
  <si>
    <t>Barrett</t>
  </si>
  <si>
    <t>claire.barrett@nist.gov</t>
  </si>
  <si>
    <t>+1 202-366-8135</t>
  </si>
  <si>
    <t>https://www.linkedin.com/in/claire-welty-56999359</t>
  </si>
  <si>
    <t>Welty</t>
  </si>
  <si>
    <t>Director, Center For Urban Envir Research And Education, And Prof. Of Chem, Biochem, And Envir Eng</t>
  </si>
  <si>
    <t>weltyc@umbc.edu</t>
  </si>
  <si>
    <t>+1 352-427-1209</t>
  </si>
  <si>
    <t>+1 410-455-1766</t>
  </si>
  <si>
    <t>https://www.linkedin.com/in/clarissa-kennedy-071083</t>
  </si>
  <si>
    <t>Fillis</t>
  </si>
  <si>
    <t>Research Finance Analyst</t>
  </si>
  <si>
    <t>c.fillis@northeastern.edu</t>
  </si>
  <si>
    <t>+1 208-697-4053</t>
  </si>
  <si>
    <t>+1 208-459-3611</t>
  </si>
  <si>
    <t>https://www.linkedin.com/in/claudia-danford-8820bb331</t>
  </si>
  <si>
    <t>Claudia</t>
  </si>
  <si>
    <t>Danford</t>
  </si>
  <si>
    <t>claudia.danford@umt.edu</t>
  </si>
  <si>
    <t>https://www.linkedin.com/in/clemens-scherzer-md-812b72130</t>
  </si>
  <si>
    <t>Clemens</t>
  </si>
  <si>
    <t>Scherzer</t>
  </si>
  <si>
    <t>Founding Director, Yale School Of Medicine's Adams Center For Parkinson's Disease Research</t>
  </si>
  <si>
    <t>clemens.scherzer@yale.edu</t>
  </si>
  <si>
    <t>+1 617-797-1007</t>
  </si>
  <si>
    <t>https://www.linkedin.com/in/clemsonvpr</t>
  </si>
  <si>
    <t>Tanju</t>
  </si>
  <si>
    <t>Karanfil</t>
  </si>
  <si>
    <t>Senior Vice President For Research, Scholarship And Creative Endeavors</t>
  </si>
  <si>
    <t>tkaranf@clemson.edu</t>
  </si>
  <si>
    <t>+1 417-793-1292</t>
  </si>
  <si>
    <t>+1 864-656-2424</t>
  </si>
  <si>
    <t>https://www.linkedin.com/in/cliffton-fredericks-7224293</t>
  </si>
  <si>
    <t>Cliffton</t>
  </si>
  <si>
    <t>Fredericks</t>
  </si>
  <si>
    <t>Research Security, Export Compliance Officer</t>
  </si>
  <si>
    <t>cliffton.fredericks@asu.edu</t>
  </si>
  <si>
    <t>+1 661-295-6843</t>
  </si>
  <si>
    <t>+1 661-296-1756</t>
  </si>
  <si>
    <t>https://www.linkedin.com/in/clintoncampbell</t>
  </si>
  <si>
    <t>Clinton</t>
  </si>
  <si>
    <t>D Campbell Ma Cra</t>
  </si>
  <si>
    <t>Manager, Research Administration, Office Of Post Award Management</t>
  </si>
  <si>
    <t>campbell@umass.edu</t>
  </si>
  <si>
    <t>+1 617-461-6167</t>
  </si>
  <si>
    <t>+1 402-210-7604</t>
  </si>
  <si>
    <t>https://www.linkedin.com/in/cltiller</t>
  </si>
  <si>
    <t>Tiller</t>
  </si>
  <si>
    <t>Associate Director, Research AR Operations</t>
  </si>
  <si>
    <t>c.tiller@northeastern.edu</t>
  </si>
  <si>
    <t>+1 804-334-6906</t>
  </si>
  <si>
    <t>https://www.linkedin.com/in/cmoram</t>
  </si>
  <si>
    <t>Mora-Monge</t>
  </si>
  <si>
    <t>Associate Dean Of Research And Strategic Initiatives</t>
  </si>
  <si>
    <t>cmora@nmsu.edu</t>
  </si>
  <si>
    <t>+1 575-646-4105</t>
  </si>
  <si>
    <t>https://www.linkedin.com/in/corey-c-3b90041a</t>
  </si>
  <si>
    <t>C</t>
  </si>
  <si>
    <t>corey.cardoza@umt.edu</t>
  </si>
  <si>
    <t>+1 406-243-2697</t>
  </si>
  <si>
    <t>+1 209-467-5350</t>
  </si>
  <si>
    <t>https://www.linkedin.com/in/courtney-grimm-b666ba9</t>
  </si>
  <si>
    <t>Courtney</t>
  </si>
  <si>
    <t>Grimm</t>
  </si>
  <si>
    <t>Director Of Finance And Administration Neuroscience</t>
  </si>
  <si>
    <t>courtney.grimm@yale.edu</t>
  </si>
  <si>
    <t>+1 203-410-3916</t>
  </si>
  <si>
    <t>+1 203-785-4815</t>
  </si>
  <si>
    <t>https://www.linkedin.com/in/cynthia-breault-741840235</t>
  </si>
  <si>
    <t>Breault</t>
  </si>
  <si>
    <t>cynthia.breault@yale.edu</t>
  </si>
  <si>
    <t>https://www.linkedin.com/in/dajana-dule-4562261b2</t>
  </si>
  <si>
    <t>Dajana</t>
  </si>
  <si>
    <t>Dule</t>
  </si>
  <si>
    <t>Portfolio And Grant Analyst</t>
  </si>
  <si>
    <t>dajana.dule@yale.edu</t>
  </si>
  <si>
    <t>https://www.linkedin.com/in/daniela-dowling-7689a5113</t>
  </si>
  <si>
    <t>Post Award Research Manager</t>
  </si>
  <si>
    <t>daniela.dowling@yale.edu</t>
  </si>
  <si>
    <t>https://www.linkedin.com/in/danielle-groundwater-64790a97</t>
  </si>
  <si>
    <t>Groundwater</t>
  </si>
  <si>
    <t>danielle.groundwater@yale.edu</t>
  </si>
  <si>
    <t>https://www.linkedin.com/in/daniel-o-toole-98aa154</t>
  </si>
  <si>
    <t>O'Toole</t>
  </si>
  <si>
    <t>Accountant (Research Receivables)</t>
  </si>
  <si>
    <t>daniel.otoole@uri.edu</t>
  </si>
  <si>
    <t>+1 401-829-9768</t>
  </si>
  <si>
    <t>+1 401-276-6695</t>
  </si>
  <si>
    <t>https://www.linkedin.com/in/daniel-sacco-74a20b12</t>
  </si>
  <si>
    <t>Sacco</t>
  </si>
  <si>
    <t>Senior Associate Director Of Research Compliance</t>
  </si>
  <si>
    <t>dansacco@research.umass.edu</t>
  </si>
  <si>
    <t>+1 612-759-5387</t>
  </si>
  <si>
    <t>+1 413-545-3468</t>
  </si>
  <si>
    <t>https://www.linkedin.com/in/daniel-stowers-mba-a0656b53</t>
  </si>
  <si>
    <t>Stowers</t>
  </si>
  <si>
    <t>Post Award Administrator</t>
  </si>
  <si>
    <t>daniel.stowers@yale.edu</t>
  </si>
  <si>
    <t>https://www.linkedin.com/in/daniel-vasgird-5b295314</t>
  </si>
  <si>
    <t>Vasgird</t>
  </si>
  <si>
    <t>Research Compliance Director</t>
  </si>
  <si>
    <t>daniel.vasgird@mail.wvu.edu</t>
  </si>
  <si>
    <t>+1 402-613-6607</t>
  </si>
  <si>
    <t>https://www.linkedin.com/in/dan-melnick-130202bb</t>
  </si>
  <si>
    <t>Melnick</t>
  </si>
  <si>
    <t>Assistant Director Of Research Communications</t>
  </si>
  <si>
    <t>dmelnick@iu.edu</t>
  </si>
  <si>
    <t>+1 717-679-5723</t>
  </si>
  <si>
    <t>https://www.linkedin.com/in/dan-mueller</t>
  </si>
  <si>
    <t>Mueller</t>
  </si>
  <si>
    <t>Sr. Post Award Administrator</t>
  </si>
  <si>
    <t>d.mueller@neu.edu</t>
  </si>
  <si>
    <t>+1 617-233-9768</t>
  </si>
  <si>
    <t>https://www.linkedin.com/in/danny-roberts-49489312</t>
  </si>
  <si>
    <t>Danny</t>
  </si>
  <si>
    <t>VP &amp; CTO</t>
  </si>
  <si>
    <t>dannyr@clemson.edu</t>
  </si>
  <si>
    <t>+1 347-270-7711</t>
  </si>
  <si>
    <t>+1 864-250-8880</t>
  </si>
  <si>
    <t>https://www.linkedin.com/in/dan-smith-8a82bb86</t>
  </si>
  <si>
    <t>Director Of Finance - Yale College</t>
  </si>
  <si>
    <t>dsmith@yale.edu</t>
  </si>
  <si>
    <t>https://www.linkedin.com/in/darice-corey-gilbert-67b0563</t>
  </si>
  <si>
    <t>Darice</t>
  </si>
  <si>
    <t>Corey-Gilbert</t>
  </si>
  <si>
    <t>Director Of Web And IT Planning - Yale College Dean's Office</t>
  </si>
  <si>
    <t>darice.corey@yale.edu</t>
  </si>
  <si>
    <t>+1 203-257-5231</t>
  </si>
  <si>
    <t>+1 203-374-4955</t>
  </si>
  <si>
    <t>https://www.linkedin.com/in/dave-conlon-16748a3</t>
  </si>
  <si>
    <t>Director - Workday Finance Transformation &amp; Group Consolidation</t>
  </si>
  <si>
    <t>d.conlon@northeastern.edu</t>
  </si>
  <si>
    <t>+1 770-722-6704</t>
  </si>
  <si>
    <t>https://www.linkedin.com/in/dave-cowell</t>
  </si>
  <si>
    <t>Cowell</t>
  </si>
  <si>
    <t>Assistant Director, Finance And Operations</t>
  </si>
  <si>
    <t>dave@yale.edu</t>
  </si>
  <si>
    <t>+1 315-515-8093</t>
  </si>
  <si>
    <t>+1 203-887-8427</t>
  </si>
  <si>
    <t>https://www.linkedin.com/in/dave-white-asu</t>
  </si>
  <si>
    <t>Associate Vice President Of Research Advancememt</t>
  </si>
  <si>
    <t>dave.white@asu.edu</t>
  </si>
  <si>
    <t>+1 480-221-0960</t>
  </si>
  <si>
    <t>+1 480-233-1155</t>
  </si>
  <si>
    <t>https://www.linkedin.com/in/davidcano1</t>
  </si>
  <si>
    <t>Cano</t>
  </si>
  <si>
    <t>Techstars</t>
  </si>
  <si>
    <t>Director It And Security</t>
  </si>
  <si>
    <t>david.cano@techstars.com</t>
  </si>
  <si>
    <t>+1 847-530-0368</t>
  </si>
  <si>
    <t>+1 312-242-1023</t>
  </si>
  <si>
    <t>techstars</t>
  </si>
  <si>
    <t>https://www.linkedin.com/in/david-easley-17a21532</t>
  </si>
  <si>
    <t>Easley</t>
  </si>
  <si>
    <t>Mississippi State University</t>
  </si>
  <si>
    <t>dde2@msstate.edu</t>
  </si>
  <si>
    <t>+1 662-325-3917</t>
  </si>
  <si>
    <t>+1 662-325-9242</t>
  </si>
  <si>
    <t>+1 662-325-2323</t>
  </si>
  <si>
    <t>mississippi state university</t>
  </si>
  <si>
    <t>https://www.linkedin.com/in/david-garcia-489966191</t>
  </si>
  <si>
    <t>david.garcia@yale.edu</t>
  </si>
  <si>
    <t>https://www.linkedin.com/in/davidmbarber</t>
  </si>
  <si>
    <t>Director Of Strategy For Research Computing, Division Of Research And Innovation</t>
  </si>
  <si>
    <t>davidb@oregonstate.edu</t>
  </si>
  <si>
    <t>+1 614-893-3609</t>
  </si>
  <si>
    <t>+1 614-728-3600</t>
  </si>
  <si>
    <t>https://www.linkedin.com/in/davidsatterfieldwvu</t>
  </si>
  <si>
    <t>Satterfield</t>
  </si>
  <si>
    <t>Interim Vice President For Research</t>
  </si>
  <si>
    <t>dcsatterfield@mail.wvu.edu</t>
  </si>
  <si>
    <t>+1 304-290-1480</t>
  </si>
  <si>
    <t>https://www.linkedin.com/in/david-schoep-491a7034</t>
  </si>
  <si>
    <t>Schoep</t>
  </si>
  <si>
    <t>Assistant Director Of Research Safety</t>
  </si>
  <si>
    <t>dschoep@nmsu.edu</t>
  </si>
  <si>
    <t>+1 575-312-6649</t>
  </si>
  <si>
    <t>https://www.linkedin.com/in/david-shaughnessy-b170144</t>
  </si>
  <si>
    <t>Shaughnessy</t>
  </si>
  <si>
    <t>shaughnessy3@llnl.gov</t>
  </si>
  <si>
    <t>+1 925-642-7462</t>
  </si>
  <si>
    <t>https://www.linkedin.com/in/david-sholl-0a8174b0</t>
  </si>
  <si>
    <t>Sholl</t>
  </si>
  <si>
    <t>Executive Vice President For Research</t>
  </si>
  <si>
    <t>david.sholl@rice.edu</t>
  </si>
  <si>
    <t>+1 404-894-2822</t>
  </si>
  <si>
    <t>https://www.linkedin.com/in/david-winkel-39364866</t>
  </si>
  <si>
    <t>Winkel</t>
  </si>
  <si>
    <t>Director, Research Project Management Office</t>
  </si>
  <si>
    <t>david.winkel@asu.edu</t>
  </si>
  <si>
    <t>+1 440-227-9913</t>
  </si>
  <si>
    <t>https://www.linkedin.com/in/dawngilpin</t>
  </si>
  <si>
    <t>Gilpin</t>
  </si>
  <si>
    <t>Associate Dean For Research &amp; Faculty Affairs</t>
  </si>
  <si>
    <t>dgilpin@asu.edu</t>
  </si>
  <si>
    <t>+1 480-440-7154</t>
  </si>
  <si>
    <t>+1 480-965-3759</t>
  </si>
  <si>
    <t>https://www.linkedin.com/in/dawn-gonzales-088a994b</t>
  </si>
  <si>
    <t>Accountant/Research Administrator</t>
  </si>
  <si>
    <t>dawgonza@ad.nmsu.edu</t>
  </si>
  <si>
    <t>https://www.linkedin.com/in/dctroie</t>
  </si>
  <si>
    <t>Darrell</t>
  </si>
  <si>
    <t>Director Of It Applications &amp; Compliance</t>
  </si>
  <si>
    <t>dtroie@umass.edu</t>
  </si>
  <si>
    <t>+1 413-297-6768</t>
  </si>
  <si>
    <t>+1 413-519-7600</t>
  </si>
  <si>
    <t>https://www.linkedin.com/in/deb-northall-49b72844</t>
  </si>
  <si>
    <t>Deb</t>
  </si>
  <si>
    <t>Northall</t>
  </si>
  <si>
    <t>d.northall@northeastern.edu</t>
  </si>
  <si>
    <t>+1 617-373-2900</t>
  </si>
  <si>
    <t>https://www.linkedin.com/in/deborah-chapman-5780865</t>
  </si>
  <si>
    <t>Post Award Grant Manager, Internal Medicine</t>
  </si>
  <si>
    <t>deborah.chapman@yale.edu</t>
  </si>
  <si>
    <t>+1 206-618-2104</t>
  </si>
  <si>
    <t>+1 203-785-2221</t>
  </si>
  <si>
    <t>https://www.linkedin.com/in/deborah-kimball-46132713</t>
  </si>
  <si>
    <t>Kimball</t>
  </si>
  <si>
    <t>Director, It Client Resources</t>
  </si>
  <si>
    <t>dkimball@thunderbird.edu</t>
  </si>
  <si>
    <t>+1 602-993-9748</t>
  </si>
  <si>
    <t>https://www.linkedin.com/in/denise-gardiner-5a0833a5</t>
  </si>
  <si>
    <t>Denise</t>
  </si>
  <si>
    <t>Director Of Finance And Administration, Office Of The Vice President For International Affairs</t>
  </si>
  <si>
    <t>dagardin@iu.edu</t>
  </si>
  <si>
    <t>+1 812-325-3324</t>
  </si>
  <si>
    <t>+1 202-332-8522</t>
  </si>
  <si>
    <t>https://www.linkedin.com/in/denise-su-2707b011b</t>
  </si>
  <si>
    <t>Su</t>
  </si>
  <si>
    <t>Associate Dean Of Research, The College Of Liberal Arts And Sciences</t>
  </si>
  <si>
    <t>denise.su@asu.edu</t>
  </si>
  <si>
    <t>https://www.linkedin.com/in/dennis-golabiewski-66a4b01a</t>
  </si>
  <si>
    <t>Golabiewski</t>
  </si>
  <si>
    <t>MANAGER Research Development</t>
  </si>
  <si>
    <t>dennis.golabiewski@asu.edu</t>
  </si>
  <si>
    <t>+1 480-234-0409</t>
  </si>
  <si>
    <t>https://www.linkedin.com/in/derekwtan</t>
  </si>
  <si>
    <t>Tan</t>
  </si>
  <si>
    <t>Financial Analyst - Grants, Post Award</t>
  </si>
  <si>
    <t>d.tan@northeastern.edu</t>
  </si>
  <si>
    <t>https://www.linkedin.com/in/diana-morgan-2b3a589</t>
  </si>
  <si>
    <t>Director Of Research, Yse Office Of Research Administration</t>
  </si>
  <si>
    <t>diana.morgan@yale.edu</t>
  </si>
  <si>
    <t>+1 607-435-8990</t>
  </si>
  <si>
    <t>https://www.linkedin.com/in/diana-webster-51857a64</t>
  </si>
  <si>
    <t>Webster</t>
  </si>
  <si>
    <t>Associate Director Of Administration And Finance</t>
  </si>
  <si>
    <t>d.webster@neu.edu</t>
  </si>
  <si>
    <t>+1 585-520-6440</t>
  </si>
  <si>
    <t>https://www.linkedin.com/in/donna-carranzo-1048413a</t>
  </si>
  <si>
    <t>Carranzo</t>
  </si>
  <si>
    <t>Associate Director, Office Of Student Research</t>
  </si>
  <si>
    <t>donna.carranzo@yale.edu</t>
  </si>
  <si>
    <t>+1 203-430-2560</t>
  </si>
  <si>
    <t>+1 203-785-4672</t>
  </si>
  <si>
    <t>https://www.linkedin.com/in/donna-espenberg-909a141a</t>
  </si>
  <si>
    <t>Espenberg</t>
  </si>
  <si>
    <t>donna.espenberg@yale.edu</t>
  </si>
  <si>
    <t>+1 203-430-7182</t>
  </si>
  <si>
    <t>https://www.linkedin.com/in/donna-kissane-a860356</t>
  </si>
  <si>
    <t>Kissane</t>
  </si>
  <si>
    <t>Renaissance Strategic Advisors</t>
  </si>
  <si>
    <t>dkissane@rsadvisors.com</t>
  </si>
  <si>
    <t>+1 703-395-9048</t>
  </si>
  <si>
    <t>+1 571-243-5089</t>
  </si>
  <si>
    <t>+1 703-504-9300</t>
  </si>
  <si>
    <t>renaissance strategic advisors</t>
  </si>
  <si>
    <t>https://www.linkedin.com/in/doug-day-58972a187</t>
  </si>
  <si>
    <t>Doug</t>
  </si>
  <si>
    <t>d.day@nist.gov</t>
  </si>
  <si>
    <t>https://www.linkedin.com/in/dougjennewein</t>
  </si>
  <si>
    <t>Jennewein</t>
  </si>
  <si>
    <t>Executive Director Of Research Technology</t>
  </si>
  <si>
    <t>douglas.jennewein@asu.edu</t>
  </si>
  <si>
    <t>+1 605-202-0537</t>
  </si>
  <si>
    <t>+1 605-484-3276</t>
  </si>
  <si>
    <t>https://www.linkedin.com/in/douglas-natelson-6985678</t>
  </si>
  <si>
    <t>Natelson</t>
  </si>
  <si>
    <t>Associate Dean For Research, Wiess School Of Natural Sciences</t>
  </si>
  <si>
    <t>natelson@rice.edu</t>
  </si>
  <si>
    <t>+1 414-520-2813</t>
  </si>
  <si>
    <t>+1 713-348-3214</t>
  </si>
  <si>
    <t>https://www.linkedin.com/in/doward-hudlow-2177495</t>
  </si>
  <si>
    <t>Doward</t>
  </si>
  <si>
    <t>Hudlow</t>
  </si>
  <si>
    <t>Senior Director Of Development Research And Analysis</t>
  </si>
  <si>
    <t>doward@rice.edu</t>
  </si>
  <si>
    <t>+1 832-725-3929</t>
  </si>
  <si>
    <t>+1 406-228-3400</t>
  </si>
  <si>
    <t>https://www.linkedin.com/in/dr-michael-dillon-006995119</t>
  </si>
  <si>
    <t>Dillon</t>
  </si>
  <si>
    <t>Associate Vice-Provost For Institutional Research, Analysis And Decision Support</t>
  </si>
  <si>
    <t>midillon@umbc.edu</t>
  </si>
  <si>
    <t>+1 410-455-2111</t>
  </si>
  <si>
    <t>https://www.linkedin.com/in/dr-mona-alqadi</t>
  </si>
  <si>
    <t>Mona</t>
  </si>
  <si>
    <t>Al-Qadi</t>
  </si>
  <si>
    <t>Manager, Research &amp; Development</t>
  </si>
  <si>
    <t>mona.alqadi@asu.edu</t>
  </si>
  <si>
    <t>https://www.linkedin.com/in/dustinatkins</t>
  </si>
  <si>
    <t>Dustin</t>
  </si>
  <si>
    <t>Atkins</t>
  </si>
  <si>
    <t>Senior Director, IT Strategic Operations &amp; Excellence</t>
  </si>
  <si>
    <t>dustina@clemson.edu</t>
  </si>
  <si>
    <t>+1 864-238-8416</t>
  </si>
  <si>
    <t>https://www.linkedin.com/in/dwayne-wheeler-6b4239156</t>
  </si>
  <si>
    <t>Dwayne</t>
  </si>
  <si>
    <t>Wheeler</t>
  </si>
  <si>
    <t>Head, Central Mississippi Research &amp; Extension Center</t>
  </si>
  <si>
    <t>dwayne.wheeler@msstate.edu</t>
  </si>
  <si>
    <t>https://www.linkedin.com/in/edmundrpiotroski</t>
  </si>
  <si>
    <t>Piotroski</t>
  </si>
  <si>
    <t>edmund.piotroski@yale.edu</t>
  </si>
  <si>
    <t>+1 203-822-4657</t>
  </si>
  <si>
    <t>https://www.linkedin.com/in/elaine-brewer-130a83200</t>
  </si>
  <si>
    <t>Brewer</t>
  </si>
  <si>
    <t>Deputy Chief Information Officer - Senior Associate Vice President Strategy &amp; Innovation</t>
  </si>
  <si>
    <t>ebrewer@rice.edu</t>
  </si>
  <si>
    <t>https://www.linkedin.com/in/elena-coronado-5213192b</t>
  </si>
  <si>
    <t>Coronado</t>
  </si>
  <si>
    <t>Director Of Research Partnerships</t>
  </si>
  <si>
    <t>e.coronado@neu.edu</t>
  </si>
  <si>
    <t>+1 617-877-0437</t>
  </si>
  <si>
    <t>https://www.linkedin.com/in/elizabeth-hall-62037828</t>
  </si>
  <si>
    <t>Director Of Research Initiatives, Computing Alliance Of Hispanic-Serving Institutions</t>
  </si>
  <si>
    <t>efhall@utep.edu</t>
  </si>
  <si>
    <t>+1 817-703-7835</t>
  </si>
  <si>
    <t>+1 205-683-0755</t>
  </si>
  <si>
    <t>https://www.linkedin.com/in/elizabeth-r-12695412a</t>
  </si>
  <si>
    <t>Ruiz</t>
  </si>
  <si>
    <t>Post Award Grant Manager - Team Lead</t>
  </si>
  <si>
    <t>elizabeth.ruiz@yale.edu</t>
  </si>
  <si>
    <t>+1 203-858-0871</t>
  </si>
  <si>
    <t>https://www.linkedin.com/in/elizabeth-skinner-41388219a</t>
  </si>
  <si>
    <t>Associate Director Of Reaserch Finance</t>
  </si>
  <si>
    <t>elizabeth.skinner@yale.edu</t>
  </si>
  <si>
    <t>https://www.linkedin.com/in/ellen-kirchman-a5720517</t>
  </si>
  <si>
    <t>Kirchman</t>
  </si>
  <si>
    <t>ellen.kirchman@asu.edu</t>
  </si>
  <si>
    <t>+1 917-495-6371</t>
  </si>
  <si>
    <t>https://www.linkedin.com/in/emidio-pistilli-3961068</t>
  </si>
  <si>
    <t>Emidio</t>
  </si>
  <si>
    <t>Pistilli</t>
  </si>
  <si>
    <t>Associate Dean For Research And Graduate Education, Health Professions</t>
  </si>
  <si>
    <t>epistilli2@hsc.wvu.edu</t>
  </si>
  <si>
    <t>+1 304-685-2787</t>
  </si>
  <si>
    <t>+1 304-293-8834</t>
  </si>
  <si>
    <t>https://www.linkedin.com/in/emily-klein-8ba4b2a0</t>
  </si>
  <si>
    <t>Klein</t>
  </si>
  <si>
    <t>emily.klein@yale.edu</t>
  </si>
  <si>
    <t>+1 618-697-8766</t>
  </si>
  <si>
    <t>+1 314-743-0800</t>
  </si>
  <si>
    <t>https://www.linkedin.com/in/emily-mathes-418302226</t>
  </si>
  <si>
    <t>Mathes</t>
  </si>
  <si>
    <t>Assistant Director Of Budget And Finance</t>
  </si>
  <si>
    <t>emathes@iu.edu</t>
  </si>
  <si>
    <t>+1 812-340-6126</t>
  </si>
  <si>
    <t>https://www.linkedin.com/in/emily-scagel</t>
  </si>
  <si>
    <t>Scagel</t>
  </si>
  <si>
    <t>Director, Finance &amp; Operations, Institute For Applied Life Sciences</t>
  </si>
  <si>
    <t>escagel@umass.edu</t>
  </si>
  <si>
    <t>+1 413-588-1018</t>
  </si>
  <si>
    <t>+1 206-903-9677</t>
  </si>
  <si>
    <t>https://www.linkedin.com/in/emily-wilcoxson</t>
  </si>
  <si>
    <t>Wilcoxson Ma Cf</t>
  </si>
  <si>
    <t>Assistant Director - Research Development</t>
  </si>
  <si>
    <t>emily.wilcoxson@asu.edu</t>
  </si>
  <si>
    <t>+1 715-220-9140</t>
  </si>
  <si>
    <t>https://www.linkedin.com/in/erica-craft-392b42250</t>
  </si>
  <si>
    <t>Erica</t>
  </si>
  <si>
    <t>Craft</t>
  </si>
  <si>
    <t>Director Of Research IT</t>
  </si>
  <si>
    <t>erica.craft@mail.wvu.edu</t>
  </si>
  <si>
    <t>https://www.linkedin.com/in/ericahmoore</t>
  </si>
  <si>
    <t>Hammer Moore</t>
  </si>
  <si>
    <t>Study Director And Associate Director Research Data Management Services</t>
  </si>
  <si>
    <t>ehammer@iu.edu</t>
  </si>
  <si>
    <t>+1 812-325-0199</t>
  </si>
  <si>
    <t>https://www.linkedin.com/in/eric-mayo-439b79a</t>
  </si>
  <si>
    <t>Eric</t>
  </si>
  <si>
    <t>Mayo</t>
  </si>
  <si>
    <t>Director Of PSIA Information Technology And Systems</t>
  </si>
  <si>
    <t>emayo@iu.edu</t>
  </si>
  <si>
    <t>+1 812-327-4849</t>
  </si>
  <si>
    <t>+1 812-855-1325</t>
  </si>
  <si>
    <t>https://www.linkedin.com/in/eric-wernert-46b55b4</t>
  </si>
  <si>
    <t>Wernert</t>
  </si>
  <si>
    <t>Director, Visual And Data Labs, Uits Research Technologies</t>
  </si>
  <si>
    <t>ewernert@iu.edu</t>
  </si>
  <si>
    <t>+1 812-856-4911</t>
  </si>
  <si>
    <t>https://www.linkedin.com/in/erika-alexander-mba-11b23248</t>
  </si>
  <si>
    <t>Erika</t>
  </si>
  <si>
    <t>erika@yale.edu</t>
  </si>
  <si>
    <t>+1 212-243-9090</t>
  </si>
  <si>
    <t>https://www.linkedin.com/in/erin-ethier-9b20943</t>
  </si>
  <si>
    <t>Ethier</t>
  </si>
  <si>
    <t>Director Of Finance And Administration, Seas</t>
  </si>
  <si>
    <t>erin.ethier@yale.edu</t>
  </si>
  <si>
    <t>+1 203-623-2893</t>
  </si>
  <si>
    <t>+1 203-432-5188</t>
  </si>
  <si>
    <t>https://www.linkedin.com/in/erin-hale-02331a234</t>
  </si>
  <si>
    <t>Hale</t>
  </si>
  <si>
    <t>Director Of Research Development And Operations</t>
  </si>
  <si>
    <t>e.hale@northeastern.edu</t>
  </si>
  <si>
    <t>https://www.linkedin.com/in/erinlavik</t>
  </si>
  <si>
    <t>Lavik Scd</t>
  </si>
  <si>
    <t>Associate Dean For Research And Faculty Development, Coeit</t>
  </si>
  <si>
    <t>elavik@umbc.edu</t>
  </si>
  <si>
    <t>+1 203-887-4815</t>
  </si>
  <si>
    <t>+1 203-432-4265</t>
  </si>
  <si>
    <t>https://www.linkedin.com/in/erinmartinfreelance</t>
  </si>
  <si>
    <t>E Martin</t>
  </si>
  <si>
    <t>Director Of Communication &amp; Web, Division Of Finance And Administration It</t>
  </si>
  <si>
    <t>erine@oregonstate.edu</t>
  </si>
  <si>
    <t>+1 541-840-6640</t>
  </si>
  <si>
    <t>https://www.linkedin.com/in/erin-mossop-488114a7</t>
  </si>
  <si>
    <t>Mossop</t>
  </si>
  <si>
    <t>Research Finance Analyst - NURES</t>
  </si>
  <si>
    <t>e.mossop@northeastern.edu</t>
  </si>
  <si>
    <t>+1 518-728-5950</t>
  </si>
  <si>
    <t>https://www.linkedin.com/in/etzoc</t>
  </si>
  <si>
    <t>ElÃ­as</t>
  </si>
  <si>
    <t>Tzoc</t>
  </si>
  <si>
    <t>Associate Dean For Teaching, Learning, And Research</t>
  </si>
  <si>
    <t>etzoc@clemson.edu</t>
  </si>
  <si>
    <t>https://www.linkedin.com/in/eumucu</t>
  </si>
  <si>
    <t>Emre</t>
  </si>
  <si>
    <t>Umucu</t>
  </si>
  <si>
    <t>Director Of The Chs Research, Evaluation, And Academic Center On Health Disparities (chs Reached)</t>
  </si>
  <si>
    <t>eumucu@utep.edu</t>
  </si>
  <si>
    <t>https://www.linkedin.com/in/eva-pasadas-j-d-cfcm-35384b20</t>
  </si>
  <si>
    <t>Pasadas</t>
  </si>
  <si>
    <t>Executive Director, Research Administration &amp; Global Research Operations At Northeastern University</t>
  </si>
  <si>
    <t>e.pasadas@neu.edu</t>
  </si>
  <si>
    <t>+1 401-580-5809</t>
  </si>
  <si>
    <t>https://www.linkedin.com/in/ever-bautista-b20349143</t>
  </si>
  <si>
    <t>Ever</t>
  </si>
  <si>
    <t>Bautista</t>
  </si>
  <si>
    <t>ever.bautista@yale.edu</t>
  </si>
  <si>
    <t>https://www.linkedin.com/in/evgeniia-kagramanova-mba-cfra-85861b126</t>
  </si>
  <si>
    <t>Evgeniia</t>
  </si>
  <si>
    <t>Kagramanova Cfra</t>
  </si>
  <si>
    <t>e.kagramanova@northeastern.edu</t>
  </si>
  <si>
    <t>+1 617-435-4994</t>
  </si>
  <si>
    <t>https://www.linkedin.com/in/faiza-zafar-</t>
  </si>
  <si>
    <t>Faiza</t>
  </si>
  <si>
    <t>Zafar</t>
  </si>
  <si>
    <t>Director Of Research, Evaluation, And Grants</t>
  </si>
  <si>
    <t>faiza.zafar@rice.edu</t>
  </si>
  <si>
    <t>+1 832-618-3686</t>
  </si>
  <si>
    <t>https://www.linkedin.com/in/feli-oikonomopoulou-745187183</t>
  </si>
  <si>
    <t>Feli</t>
  </si>
  <si>
    <t>Oikonomopoulou</t>
  </si>
  <si>
    <t>Director Of Research - Stakeholder Innovation &amp; Management</t>
  </si>
  <si>
    <t>feli.oikonomopoulou@yale.edu</t>
  </si>
  <si>
    <t>+1 475-287-8035</t>
  </si>
  <si>
    <t>https://www.linkedin.com/in/fieldingmorgan</t>
  </si>
  <si>
    <t>Fielding Ma</t>
  </si>
  <si>
    <t>Associate Director Of Training And Learning - Research Administration, Compliance, And Security</t>
  </si>
  <si>
    <t>m.fielding@northeastern.edu</t>
  </si>
  <si>
    <t>+1 508-646-8327</t>
  </si>
  <si>
    <t>+1 508-677-8410</t>
  </si>
  <si>
    <t>https://www.linkedin.com/in/francescacimilluca</t>
  </si>
  <si>
    <t>Cimilluca</t>
  </si>
  <si>
    <t>Associate Director Of Finance And Administration</t>
  </si>
  <si>
    <t>f.cimilluca@neu.edu</t>
  </si>
  <si>
    <t>+1 717-826-1402</t>
  </si>
  <si>
    <t>https://www.linkedin.com/in/frances-kennedy-a294755</t>
  </si>
  <si>
    <t>Frances</t>
  </si>
  <si>
    <t>Director, School Of Accountancy And Finance</t>
  </si>
  <si>
    <t>fkenned@clemson.edu</t>
  </si>
  <si>
    <t>+1 864-656-4712</t>
  </si>
  <si>
    <t>https://www.linkedin.com/in/francis-sadac-6200002</t>
  </si>
  <si>
    <t>Sadac</t>
  </si>
  <si>
    <t>Associate Director - Finance Transformation Change Management</t>
  </si>
  <si>
    <t>francis.s@northeastern.edu</t>
  </si>
  <si>
    <t>https://www.linkedin.com/in/frankmathew</t>
  </si>
  <si>
    <t>Frank</t>
  </si>
  <si>
    <t>Deputy CIO And AVP</t>
  </si>
  <si>
    <t>frank.mathew@yale.edu</t>
  </si>
  <si>
    <t>+1 203-436-9529</t>
  </si>
  <si>
    <t>+1 662-915-1643</t>
  </si>
  <si>
    <t>https://www.linkedin.com/in/gabrielefariello</t>
  </si>
  <si>
    <t>Gabriele</t>
  </si>
  <si>
    <t>Fariello</t>
  </si>
  <si>
    <t>Chief Information Officer &amp; AVP Of IT</t>
  </si>
  <si>
    <t>gfariello@uri.edu</t>
  </si>
  <si>
    <t>+1 617-500-0746</t>
  </si>
  <si>
    <t>+1 608-251-5193</t>
  </si>
  <si>
    <t>https://www.linkedin.com/in/gabrielle-ellie-kurth-b0999b100</t>
  </si>
  <si>
    <t>Gabrielle</t>
  </si>
  <si>
    <t>Kurth</t>
  </si>
  <si>
    <t>Assistant Director Of Research Risk Management</t>
  </si>
  <si>
    <t>gkurth@umass.edu</t>
  </si>
  <si>
    <t>+1 413-737-1676</t>
  </si>
  <si>
    <t>https://www.linkedin.com/in/gabrielle-utarid-81180759</t>
  </si>
  <si>
    <t>Utarid</t>
  </si>
  <si>
    <t>Sonoma State University</t>
  </si>
  <si>
    <t>Director, Office Of Research &amp; Sponsored Programs</t>
  </si>
  <si>
    <t>gabrielle.utarid@sonoma.edu</t>
  </si>
  <si>
    <t>+1 707-774-5489</t>
  </si>
  <si>
    <t>+1 707-664-2030</t>
  </si>
  <si>
    <t>+1 707-664-2880</t>
  </si>
  <si>
    <t>sonoma state university</t>
  </si>
  <si>
    <t>https://www.linkedin.com/in/gaetano-moscato-3b4b5947</t>
  </si>
  <si>
    <t>Gaetano</t>
  </si>
  <si>
    <t>Moscato</t>
  </si>
  <si>
    <t>Portfolio &amp; Grant Accountant, Business Office Operations Support Team</t>
  </si>
  <si>
    <t>gaetano.moscato@yale.edu</t>
  </si>
  <si>
    <t>+1 203-410-4409</t>
  </si>
  <si>
    <t>+1 203-387-1266</t>
  </si>
  <si>
    <t>https://www.linkedin.com/in/gailbourkland</t>
  </si>
  <si>
    <t>Gail</t>
  </si>
  <si>
    <t>Bourkland</t>
  </si>
  <si>
    <t>Managing Director, Capital Finance</t>
  </si>
  <si>
    <t>gbourkl@iu.edu</t>
  </si>
  <si>
    <t>+1 812-345-2417</t>
  </si>
  <si>
    <t>+1 812-337-0621</t>
  </si>
  <si>
    <t>https://www.linkedin.com/in/gail-morell-b881b894</t>
  </si>
  <si>
    <t>Morell</t>
  </si>
  <si>
    <t>Accounting And Grants Manager</t>
  </si>
  <si>
    <t>gmorell@iu.edu</t>
  </si>
  <si>
    <t>+1 812-327-0785</t>
  </si>
  <si>
    <t>+1 812-855-4100</t>
  </si>
  <si>
    <t>https://www.linkedin.com/in/garland-elmore-628a83302</t>
  </si>
  <si>
    <t>Garland</t>
  </si>
  <si>
    <t>Elmore</t>
  </si>
  <si>
    <t>Deputy CIO And Dean</t>
  </si>
  <si>
    <t>gelmore@iu.edu</t>
  </si>
  <si>
    <t>https://www.linkedin.com/in/garrett-bozylinsky-3471ab16</t>
  </si>
  <si>
    <t>Garrett</t>
  </si>
  <si>
    <t>Bozylinsky</t>
  </si>
  <si>
    <t>garry@uri.edu</t>
  </si>
  <si>
    <t>+1 401-212-9981</t>
  </si>
  <si>
    <t>+1 401-266-0786</t>
  </si>
  <si>
    <t>https://www.linkedin.com/in/gary-haro-mba-a6b268b</t>
  </si>
  <si>
    <t>Haro</t>
  </si>
  <si>
    <t>Grant Analyst-Accountant</t>
  </si>
  <si>
    <t>gharo@uri.edu</t>
  </si>
  <si>
    <t>+1 401-692-2582</t>
  </si>
  <si>
    <t>+1 401-467-2926</t>
  </si>
  <si>
    <t>https://www.linkedin.com/in/gaurav-khanna-8048655</t>
  </si>
  <si>
    <t>Gaurav</t>
  </si>
  <si>
    <t>Khanna</t>
  </si>
  <si>
    <t>Asst. Vice President (AVP) For Research Computing</t>
  </si>
  <si>
    <t>gkhanna@uri.edu</t>
  </si>
  <si>
    <t>+1 484-636-6232</t>
  </si>
  <si>
    <t>https://www.linkedin.com/in/genene-patrissi-55504457</t>
  </si>
  <si>
    <t>Genene</t>
  </si>
  <si>
    <t>Patrissi</t>
  </si>
  <si>
    <t>Director Of Finance: Office Of The President, SVP &amp; General Counsel, Public Affairs &amp; Communications</t>
  </si>
  <si>
    <t>genene.patrissi@yale.edu</t>
  </si>
  <si>
    <t>+1 203-824-0392</t>
  </si>
  <si>
    <t>+1 203-208-1031</t>
  </si>
  <si>
    <t>https://www.linkedin.com/in/geyan</t>
  </si>
  <si>
    <t>Ge</t>
  </si>
  <si>
    <t>Yan</t>
  </si>
  <si>
    <t>Associate Cio</t>
  </si>
  <si>
    <t>ge.yan@yale.edu</t>
  </si>
  <si>
    <t>+1 612-804-6486</t>
  </si>
  <si>
    <t>https://www.linkedin.com/in/gianluca-cersosimo-msc-0410191aa</t>
  </si>
  <si>
    <t>Gianluca</t>
  </si>
  <si>
    <t>Cersosimo</t>
  </si>
  <si>
    <t>Research Accountant</t>
  </si>
  <si>
    <t>gcersosimo@umass.edu</t>
  </si>
  <si>
    <t>https://www.linkedin.com/in/grace-frith-677668b3</t>
  </si>
  <si>
    <t>Frith</t>
  </si>
  <si>
    <t>Senior Executive Assistant For The Vice President Of Finance &amp; CFO</t>
  </si>
  <si>
    <t>grace.frith@yale.edu</t>
  </si>
  <si>
    <t>+1 347-286-2828</t>
  </si>
  <si>
    <t>+1 203-436-9835</t>
  </si>
  <si>
    <t>https://www.linkedin.com/in/grant-patterson-310333135</t>
  </si>
  <si>
    <t>grant.patterson@yale.edu</t>
  </si>
  <si>
    <t>https://www.linkedin.com/in/greg-carlton-21b19312</t>
  </si>
  <si>
    <t>Greg</t>
  </si>
  <si>
    <t>Carlton</t>
  </si>
  <si>
    <t>Director IT Governance At Clemson University</t>
  </si>
  <si>
    <t>carlton@clemson.edu</t>
  </si>
  <si>
    <t>+1 864-506-4530</t>
  </si>
  <si>
    <t>+1 585-403-6311</t>
  </si>
  <si>
    <t>https://www.linkedin.com/in/greg-dylen-9b03864a</t>
  </si>
  <si>
    <t>Dylen</t>
  </si>
  <si>
    <t>dyleng@iu.edu</t>
  </si>
  <si>
    <t>+1 812-855-6873</t>
  </si>
  <si>
    <t>https://www.linkedin.com/in/gregherweg</t>
  </si>
  <si>
    <t>Herweg</t>
  </si>
  <si>
    <t>gherweg@llnl.gov</t>
  </si>
  <si>
    <t>+1 310-406-6911</t>
  </si>
  <si>
    <t>+1 925-456-9444</t>
  </si>
  <si>
    <t>https://www.linkedin.com/in/gregory-rodak-mba-99268557</t>
  </si>
  <si>
    <t>Rodak</t>
  </si>
  <si>
    <t>grodak@umass.edu</t>
  </si>
  <si>
    <t>+1 413-695-3052</t>
  </si>
  <si>
    <t>+1 413-387-0159</t>
  </si>
  <si>
    <t>https://www.linkedin.com/in/gretchen-greene-ab694816</t>
  </si>
  <si>
    <t>Gretchen</t>
  </si>
  <si>
    <t>Greene</t>
  </si>
  <si>
    <t>Director Research Data And Computing Office</t>
  </si>
  <si>
    <t>gretchen.greene@nist.gov</t>
  </si>
  <si>
    <t>+1 360-907-2763</t>
  </si>
  <si>
    <t>https://www.linkedin.com/in/grippa</t>
  </si>
  <si>
    <t>Grippa</t>
  </si>
  <si>
    <t>Senior Associate Dean Of Research</t>
  </si>
  <si>
    <t>f.grippa@neu.edu</t>
  </si>
  <si>
    <t>+1 978-435-1359</t>
  </si>
  <si>
    <t>https://www.linkedin.com/in/guadalupe-gomez-7bbb0036</t>
  </si>
  <si>
    <t>Guadalupe</t>
  </si>
  <si>
    <t>Gomez</t>
  </si>
  <si>
    <t>Assistant Vice President, Research Administration</t>
  </si>
  <si>
    <t>gmgomez@utep.edu</t>
  </si>
  <si>
    <t>+1 915-999-4324</t>
  </si>
  <si>
    <t>https://www.linkedin.com/in/gyan-nyaupane-9727764b</t>
  </si>
  <si>
    <t>Gyan</t>
  </si>
  <si>
    <t>Nyaupane</t>
  </si>
  <si>
    <t>Associate Dean Of Research</t>
  </si>
  <si>
    <t>gyan.nyaupane@asu.edu</t>
  </si>
  <si>
    <t>+1 480-276-1762</t>
  </si>
  <si>
    <t>https://www.linkedin.com/in/hadar-call-0430a53</t>
  </si>
  <si>
    <t>Hadar</t>
  </si>
  <si>
    <t>Call</t>
  </si>
  <si>
    <t>Associate CIO, Enterprise Systems &amp; Platforms</t>
  </si>
  <si>
    <t>hadar.call@yale.edu</t>
  </si>
  <si>
    <t>https://www.linkedin.com/in/haillerae</t>
  </si>
  <si>
    <t>Haille</t>
  </si>
  <si>
    <t>Rae</t>
  </si>
  <si>
    <t>Associate Director Of Research Programs And Academic Affairs</t>
  </si>
  <si>
    <t>haille.rae@yale.edu</t>
  </si>
  <si>
    <t>+1 207-798-1891</t>
  </si>
  <si>
    <t>https://www.linkedin.com/in/hannah-bolte-b263421a</t>
  </si>
  <si>
    <t>Bolte</t>
  </si>
  <si>
    <t>Associate Director Of Finance, ISCC; Course Coordinator, Dept. Of Stats</t>
  </si>
  <si>
    <t>hbolte@iu.edu</t>
  </si>
  <si>
    <t>+1 812-350-5249</t>
  </si>
  <si>
    <t>https://www.linkedin.com/in/hannahdelzer</t>
  </si>
  <si>
    <t>Delzer</t>
  </si>
  <si>
    <t>Financial Analyst, Contracts And Grants Specialist</t>
  </si>
  <si>
    <t>hdelzer@iu.edu</t>
  </si>
  <si>
    <t>+1 608-921-7203</t>
  </si>
  <si>
    <t>+1 608-755-1857</t>
  </si>
  <si>
    <t>https://www.linkedin.com/in/hannah-gimpel-99023625b</t>
  </si>
  <si>
    <t>Gimpel</t>
  </si>
  <si>
    <t>Director Of Finance, W.A. Franke College Of Forestry And Conservation</t>
  </si>
  <si>
    <t>hannah.gimpel@umt.edu</t>
  </si>
  <si>
    <t>https://www.linkedin.com/in/hannah-h-brown</t>
  </si>
  <si>
    <t>hannah.brown@nist.gov</t>
  </si>
  <si>
    <t>https://www.linkedin.com/in/hannah-singleton-b588552a</t>
  </si>
  <si>
    <t>Singleton</t>
  </si>
  <si>
    <t>Director Of Finance And Personnel</t>
  </si>
  <si>
    <t>hannah.singleton@umt.edu</t>
  </si>
  <si>
    <t>+1 406-531-5281</t>
  </si>
  <si>
    <t>+1 406-243-4595</t>
  </si>
  <si>
    <t>https://www.linkedin.com/in/harley-pretty-8173705</t>
  </si>
  <si>
    <t>Harley</t>
  </si>
  <si>
    <t>Pretty</t>
  </si>
  <si>
    <t>harley.pretty@yale.edu</t>
  </si>
  <si>
    <t>+1 203-525-8338</t>
  </si>
  <si>
    <t>https://www.linkedin.com/in/hayley-bohall-mpa-cra-3137a2114</t>
  </si>
  <si>
    <t>Bohall Cra</t>
  </si>
  <si>
    <t>Senior Director, Research Development</t>
  </si>
  <si>
    <t>hayley.bohall@asu.edu</t>
  </si>
  <si>
    <t>+1 602-882-4658</t>
  </si>
  <si>
    <t>+1 602-943-9124</t>
  </si>
  <si>
    <t>https://www.linkedin.com/in/heather-bateman-68341013</t>
  </si>
  <si>
    <t>Bateman</t>
  </si>
  <si>
    <t>Associate Dean Of Graduate Studies And Research</t>
  </si>
  <si>
    <t>heather.l.bateman@asu.edu</t>
  </si>
  <si>
    <t>+1 505-459-2015</t>
  </si>
  <si>
    <t>+1 480-539-1275</t>
  </si>
  <si>
    <t>https://www.linkedin.com/in/heather-clark-51039210</t>
  </si>
  <si>
    <t>Executive Director Research Operations</t>
  </si>
  <si>
    <t>heather.christina.clark@asu.edu</t>
  </si>
  <si>
    <t>+1 480-227-7764</t>
  </si>
  <si>
    <t>https://www.linkedin.com/in/heather-hermann-mj-6aba514</t>
  </si>
  <si>
    <t>Hermann Mj</t>
  </si>
  <si>
    <t>Director Of Research Security &amp; Risk Management</t>
  </si>
  <si>
    <t>hhermann@umass.edu</t>
  </si>
  <si>
    <t>https://www.linkedin.com/in/heather-zacker-cpfo-60568091</t>
  </si>
  <si>
    <t>Zacker</t>
  </si>
  <si>
    <t>hzacker@calpoly.edu</t>
  </si>
  <si>
    <t>+1 805-746-4896</t>
  </si>
  <si>
    <t>+1 805-934-3067</t>
  </si>
  <si>
    <t>https://www.linkedin.com/in/heidi-bauer-clapp-a73234b4</t>
  </si>
  <si>
    <t>Heidi</t>
  </si>
  <si>
    <t>Bauer-Clapp</t>
  </si>
  <si>
    <t>Associate Director For Grants &amp; Fellowships, Graduate School Office Of Professional Development</t>
  </si>
  <si>
    <t>hbauerclapp@umass.edu</t>
  </si>
  <si>
    <t>+1 413-325-6888</t>
  </si>
  <si>
    <t>+1 413-577-5000</t>
  </si>
  <si>
    <t>https://www.linkedin.com/in/heidi-copeland-cfra-cra-3710653a</t>
  </si>
  <si>
    <t>Copeland Cfra Cra</t>
  </si>
  <si>
    <t>Associate Director, Research Finance</t>
  </si>
  <si>
    <t>h.copeland@northeastern.edu</t>
  </si>
  <si>
    <t>https://www.linkedin.com/in/heidi-kendall-a410b67</t>
  </si>
  <si>
    <t>Proposal Coordinator</t>
  </si>
  <si>
    <t>heidi.kendall@mso.umt.edu</t>
  </si>
  <si>
    <t>https://www.linkedin.com/in/heike-marino-0b6901b9</t>
  </si>
  <si>
    <t>Heike</t>
  </si>
  <si>
    <t>Marino</t>
  </si>
  <si>
    <t>Grants Services Manager - Office Of Research Administration</t>
  </si>
  <si>
    <t>hgmarino@iu.edu</t>
  </si>
  <si>
    <t>+1 317-274-3126</t>
  </si>
  <si>
    <t>https://www.linkedin.com/in/helen-fawcett-1a5b7113</t>
  </si>
  <si>
    <t>h.fawcett@northeastern.edu</t>
  </si>
  <si>
    <t>+1 781-775-2362</t>
  </si>
  <si>
    <t>+1 857-753-1719</t>
  </si>
  <si>
    <t>https://www.linkedin.com/in/henrybarto</t>
  </si>
  <si>
    <t>Barto</t>
  </si>
  <si>
    <t>henry.barto@asu.edu</t>
  </si>
  <si>
    <t>+1 480-735-8186</t>
  </si>
  <si>
    <t>https://www.linkedin.com/in/hientamle</t>
  </si>
  <si>
    <t>Hien</t>
  </si>
  <si>
    <t>T Le</t>
  </si>
  <si>
    <t>Director Of Data Operations - Kinder Institute For Urban Research</t>
  </si>
  <si>
    <t>hien.le@rice.edu</t>
  </si>
  <si>
    <t>+1 832-310-5696</t>
  </si>
  <si>
    <t>https://www.linkedin.com/in/hilary-farrell-prosnitz-479b4224</t>
  </si>
  <si>
    <t>Farrell Prosnitz</t>
  </si>
  <si>
    <t>Director Of Research Development, Northeastern University - Charlotte</t>
  </si>
  <si>
    <t>h.prosnitz@neu.edu</t>
  </si>
  <si>
    <t>+1 203-434-2132</t>
  </si>
  <si>
    <t>https://www.linkedin.com/in/holly-williams-17692b44</t>
  </si>
  <si>
    <t>Director Of Financial Services &amp; Research</t>
  </si>
  <si>
    <t>holly.williams@asu.edu</t>
  </si>
  <si>
    <t>+1 480-727-9071</t>
  </si>
  <si>
    <t>+1 480-727-7932</t>
  </si>
  <si>
    <t>https://www.linkedin.com/in/ian-solomon-299067b0</t>
  </si>
  <si>
    <t>Solomon</t>
  </si>
  <si>
    <t>Director Of Finance And Administration, Yale Child Study Center</t>
  </si>
  <si>
    <t>ian.s.solomon@yale.edu</t>
  </si>
  <si>
    <t>+1 203-988-4350</t>
  </si>
  <si>
    <t>+1 203-387-2491</t>
  </si>
  <si>
    <t>https://www.linkedin.com/in/ian-stockwell-b1b16019</t>
  </si>
  <si>
    <t>Stockwell</t>
  </si>
  <si>
    <t>Associate Director Of Healthcare Research</t>
  </si>
  <si>
    <t>ian.stockwell@umbc.edu</t>
  </si>
  <si>
    <t>+1 443-852-2199</t>
  </si>
  <si>
    <t>https://www.linkedin.com/in/irklein</t>
  </si>
  <si>
    <t>Ira</t>
  </si>
  <si>
    <t>Hibu</t>
  </si>
  <si>
    <t>ira.klein@hibu.com</t>
  </si>
  <si>
    <t>+1 610-952-7703</t>
  </si>
  <si>
    <t>+1 607-785-0905</t>
  </si>
  <si>
    <t>+1 631-398-7494</t>
  </si>
  <si>
    <t>+1 319-790-1100</t>
  </si>
  <si>
    <t>hibu</t>
  </si>
  <si>
    <t>https://www.linkedin.com/in/isabella-presutto</t>
  </si>
  <si>
    <t>Isabella</t>
  </si>
  <si>
    <t>Presutto</t>
  </si>
  <si>
    <t>isabella.presutto@yale.edu</t>
  </si>
  <si>
    <t>+1 203-623-2123</t>
  </si>
  <si>
    <t>https://www.linkedin.com/in/itzelmorales</t>
  </si>
  <si>
    <t>Itzel</t>
  </si>
  <si>
    <t>Director, Research Operations Technology Development</t>
  </si>
  <si>
    <t>itzel.morales@asu.edu</t>
  </si>
  <si>
    <t>+1 602-299-8892</t>
  </si>
  <si>
    <t>https://www.linkedin.com/in/iuriss</t>
  </si>
  <si>
    <t>Iuri</t>
  </si>
  <si>
    <t>S DaSilva</t>
  </si>
  <si>
    <t>Assistant Director - IT Infrastructure</t>
  </si>
  <si>
    <t>idasilva@northeastern.edu</t>
  </si>
  <si>
    <t>+1 781-964-6116</t>
  </si>
  <si>
    <t>+1 206-467-5480</t>
  </si>
  <si>
    <t>https://www.linkedin.com/in/ixchell-paape-a341b762</t>
  </si>
  <si>
    <t>Ixchell</t>
  </si>
  <si>
    <t>Paape</t>
  </si>
  <si>
    <t>Associate Director Of Finance Management &amp; Business Operations</t>
  </si>
  <si>
    <t>ixchell.paape@asu.edu</t>
  </si>
  <si>
    <t>+1 623-337-1242</t>
  </si>
  <si>
    <t>https://www.linkedin.com/in/jaan-elias-b31571173</t>
  </si>
  <si>
    <t>Jaan</t>
  </si>
  <si>
    <t>Elias</t>
  </si>
  <si>
    <t>Director Of Case Research</t>
  </si>
  <si>
    <t>jaan.elias@yale.edu</t>
  </si>
  <si>
    <t>+1 203-432-8143</t>
  </si>
  <si>
    <t>https://www.linkedin.com/in/jackie-fellini-b5b35013</t>
  </si>
  <si>
    <t>Fellini</t>
  </si>
  <si>
    <t>j.fellini@northeastern.edu</t>
  </si>
  <si>
    <t>+1 508-232-0329</t>
  </si>
  <si>
    <t>+1 781-326-6161</t>
  </si>
  <si>
    <t>https://www.linkedin.com/in/jack-suess</t>
  </si>
  <si>
    <t>Suess</t>
  </si>
  <si>
    <t>VP Of IT And CIO</t>
  </si>
  <si>
    <t>jack@umbc.edu</t>
  </si>
  <si>
    <t>+1 410-852-3409</t>
  </si>
  <si>
    <t>+1 410-455-2593</t>
  </si>
  <si>
    <t>https://www.linkedin.com/in/jacqueline-avery-77a724124</t>
  </si>
  <si>
    <t>Avery</t>
  </si>
  <si>
    <t>j.avery@northeastern.edu</t>
  </si>
  <si>
    <t>+1 207-229-4950</t>
  </si>
  <si>
    <t>https://www.linkedin.com/in/james-adams-03417716</t>
  </si>
  <si>
    <t>Director, Center For Neutron Research, National Institute Of Standards And Technology</t>
  </si>
  <si>
    <t>james.adams@nist.gov</t>
  </si>
  <si>
    <t>+1 703-819-8006</t>
  </si>
  <si>
    <t>https://www.linkedin.com/in/james-hayward-jth</t>
  </si>
  <si>
    <t>Hayward</t>
  </si>
  <si>
    <t>Director Of Post Award Management And Technology. Research And Cost Accounting</t>
  </si>
  <si>
    <t>jhayward@rice.edu</t>
  </si>
  <si>
    <t>+1 713-449-2531</t>
  </si>
  <si>
    <t>https://www.linkedin.com/in/james-jackson-95a68163</t>
  </si>
  <si>
    <t>Director Of Research Facilities And Operations, Stark Neurosciences Research Institute</t>
  </si>
  <si>
    <t>jjames@iu.edu</t>
  </si>
  <si>
    <t>+1 317-278-6359</t>
  </si>
  <si>
    <t>+1 217-245-0848</t>
  </si>
  <si>
    <t>https://www.linkedin.com/in/james-lenz-8153a64</t>
  </si>
  <si>
    <t>Lenz</t>
  </si>
  <si>
    <t>Associate Director Of The El Paso Finance Center</t>
  </si>
  <si>
    <t>james.e.lenz@rice.edu</t>
  </si>
  <si>
    <t>+1 832-816-3314</t>
  </si>
  <si>
    <t>+1 713-683-7070</t>
  </si>
  <si>
    <t>https://www.linkedin.com/in/james-obenour-b7ab8141</t>
  </si>
  <si>
    <t>Obenour</t>
  </si>
  <si>
    <t>Grant &amp; Contract Officer, Sr. â€“ Office For Research And Sponsored Projects Administration</t>
  </si>
  <si>
    <t>james.obenour@asu.edu</t>
  </si>
  <si>
    <t>+1 602-762-0785</t>
  </si>
  <si>
    <t>+1 480-941-0321</t>
  </si>
  <si>
    <t>https://www.linkedin.com/in/james-richard-67a6053b</t>
  </si>
  <si>
    <t>Assistant Director, Resarch Finance</t>
  </si>
  <si>
    <t>j.richard@neu.edu</t>
  </si>
  <si>
    <t>+1 508-733-7691</t>
  </si>
  <si>
    <t>+1 508-378-3284</t>
  </si>
  <si>
    <t>https://www.linkedin.com/in/james-surprenant-412822170</t>
  </si>
  <si>
    <t>Surprenant</t>
  </si>
  <si>
    <t>Post Award Manager, FRMS</t>
  </si>
  <si>
    <t>james@yale.edu</t>
  </si>
  <si>
    <t>https://www.linkedin.com/in/james-vedral-49a42b52</t>
  </si>
  <si>
    <t>Vedral</t>
  </si>
  <si>
    <t>j.vedral@northeastern.edu</t>
  </si>
  <si>
    <t>https://www.linkedin.com/in/jamiecoleprofile</t>
  </si>
  <si>
    <t>Grants And Contracts Manager,</t>
  </si>
  <si>
    <t>j.cole@umbc.edu</t>
  </si>
  <si>
    <t>https://www.linkedin.com/in/janet-carraway-58801a41</t>
  </si>
  <si>
    <t>Carraway</t>
  </si>
  <si>
    <t>Director Of Finance And Budget</t>
  </si>
  <si>
    <t>jcarraway@foundation.msstate.edu</t>
  </si>
  <si>
    <t>+1 662-617-0949</t>
  </si>
  <si>
    <t>+1 601-323-1860</t>
  </si>
  <si>
    <t>https://www.linkedin.com/in/janet-turnbull-b7ba759</t>
  </si>
  <si>
    <t>Assistant Director Finance, Telecom</t>
  </si>
  <si>
    <t>turnbull@umass.edu</t>
  </si>
  <si>
    <t>+1 602-828-6963</t>
  </si>
  <si>
    <t>+1 413-545-0111</t>
  </si>
  <si>
    <t>https://www.linkedin.com/in/jasf1</t>
  </si>
  <si>
    <t>Ferguson</t>
  </si>
  <si>
    <t>Head, Research Data Services</t>
  </si>
  <si>
    <t>j.ferguson@northeastern.edu</t>
  </si>
  <si>
    <t>+1 617-373-3853</t>
  </si>
  <si>
    <t>https://www.linkedin.com/in/jason-d-dudich-b108676</t>
  </si>
  <si>
    <t>D Dudich</t>
  </si>
  <si>
    <t>VP And Chief Financial Officer</t>
  </si>
  <si>
    <t>jdudich@iu.edu</t>
  </si>
  <si>
    <t>+1 317-443-9440</t>
  </si>
  <si>
    <t>https://www.linkedin.com/in/jason-r-dwyer</t>
  </si>
  <si>
    <t>Dwyer</t>
  </si>
  <si>
    <t>Associate Dean For Research And Graduate Studies (college Of Arts &amp; Sciences)</t>
  </si>
  <si>
    <t>jason_dwyer@uri.edu</t>
  </si>
  <si>
    <t>+1 401-752-9077</t>
  </si>
  <si>
    <t>+1 401-874-2936</t>
  </si>
  <si>
    <t>https://www.linkedin.com/in/jason-tiffin-8a9a229</t>
  </si>
  <si>
    <t>Tiffin</t>
  </si>
  <si>
    <t>jason.tiffin@msstate.edu</t>
  </si>
  <si>
    <t>+1 662-418-7972</t>
  </si>
  <si>
    <t>+1 662-325-5577</t>
  </si>
  <si>
    <t>https://www.linkedin.com/in/jbrantgargan</t>
  </si>
  <si>
    <t>Brant-Gargan</t>
  </si>
  <si>
    <t>j.brantgargan@neu.edu</t>
  </si>
  <si>
    <t>+1 347-218-3325</t>
  </si>
  <si>
    <t>+1 212-846-6984</t>
  </si>
  <si>
    <t>https://www.linkedin.com/in/jean-e-mckendry-ph-d-69719b25</t>
  </si>
  <si>
    <t>E McKendry</t>
  </si>
  <si>
    <t>Director Of Research Development, College Of Education</t>
  </si>
  <si>
    <t>jmckend@clemson.edu</t>
  </si>
  <si>
    <t>+1 703-283-0158</t>
  </si>
  <si>
    <t>https://www.linkedin.com/in/jeff-bonda-17955025</t>
  </si>
  <si>
    <t>Jeff</t>
  </si>
  <si>
    <t>Bonda</t>
  </si>
  <si>
    <t>Research Finance Process &amp; Audit Manager</t>
  </si>
  <si>
    <t>j.bonda@northeastern.edu</t>
  </si>
  <si>
    <t>+1 781-775-0097</t>
  </si>
  <si>
    <t>https://www.linkedin.com/in/jeffjohnsonmis</t>
  </si>
  <si>
    <t>Director Of It Research Operations</t>
  </si>
  <si>
    <t>jjohnson@iu.edu</t>
  </si>
  <si>
    <t>+1 317-432-8171</t>
  </si>
  <si>
    <t>https://www.linkedin.com/in/jefflinden</t>
  </si>
  <si>
    <t>L</t>
  </si>
  <si>
    <t>Managing Director, Virtual Prototyping Of Ground Systems (VIPR-GS) Research Center</t>
  </si>
  <si>
    <t>jlinden@clemson.edu</t>
  </si>
  <si>
    <t>https://www.linkedin.com/in/jeff-marshall-a9a95836</t>
  </si>
  <si>
    <t>Associate Dean For Research And Graduate Studies In The College Of Education</t>
  </si>
  <si>
    <t>marsha9@exchange.clemson.edu</t>
  </si>
  <si>
    <t>+1 864-642-9025</t>
  </si>
  <si>
    <t>https://www.linkedin.com/in/jeffreyjeanfrancois</t>
  </si>
  <si>
    <t>j.jean-francois@northeastern.edu</t>
  </si>
  <si>
    <t>+1 617-270-5946</t>
  </si>
  <si>
    <t>+1 617-373-8605</t>
  </si>
  <si>
    <t>https://www.linkedin.com/in/jeffrey-michael-b3473a15</t>
  </si>
  <si>
    <t>Director, Bureau Of Business And Economic Research</t>
  </si>
  <si>
    <t>jeffrey.michael@umt.edu</t>
  </si>
  <si>
    <t>+1 646-744-5815</t>
  </si>
  <si>
    <t>https://www.linkedin.com/in/jeffrey-s-kupp</t>
  </si>
  <si>
    <t>Kupp</t>
  </si>
  <si>
    <t>Care Access</t>
  </si>
  <si>
    <t>Associate Director, Strategic Finance</t>
  </si>
  <si>
    <t>jeffrey.kupp@careaccess.com</t>
  </si>
  <si>
    <t>+1 214-676-2825</t>
  </si>
  <si>
    <t>care access</t>
  </si>
  <si>
    <t>https://www.linkedin.com/in/jeffyarger</t>
  </si>
  <si>
    <t>Yarger</t>
  </si>
  <si>
    <t>Director Of The Magnetic Resonance Research Center</t>
  </si>
  <si>
    <t>jeff.yarger@asu.edu</t>
  </si>
  <si>
    <t>+1 480-266-9974</t>
  </si>
  <si>
    <t>+1 480-330-7634</t>
  </si>
  <si>
    <t>https://www.linkedin.com/in/jemma-field-61194535b</t>
  </si>
  <si>
    <t>Jemma</t>
  </si>
  <si>
    <t>Field</t>
  </si>
  <si>
    <t>Associate Head Of Research</t>
  </si>
  <si>
    <t>jemma.field@yale.edu</t>
  </si>
  <si>
    <t>https://www.linkedin.com/in/jenita-parekh-05b32422</t>
  </si>
  <si>
    <t>Jenita</t>
  </si>
  <si>
    <t>Parekh</t>
  </si>
  <si>
    <t>Associate Director Of Regional Research</t>
  </si>
  <si>
    <t>jenita.parekh@rice.edu</t>
  </si>
  <si>
    <t>+1 281-660-0471</t>
  </si>
  <si>
    <t>+1 202-362-5580</t>
  </si>
  <si>
    <t>https://www.linkedin.com/in/jenna-allard-b9585367</t>
  </si>
  <si>
    <t>Jenna</t>
  </si>
  <si>
    <t>Allard</t>
  </si>
  <si>
    <t>Associate Director Of Research And Policy, Inclusion Economics</t>
  </si>
  <si>
    <t>jenna@yale.edu</t>
  </si>
  <si>
    <t>https://www.linkedin.com/in/jenna-desjardins-603b7477</t>
  </si>
  <si>
    <t>DesJardins</t>
  </si>
  <si>
    <t>Director, Office Of Research Administration, Yale School Of Nursing</t>
  </si>
  <si>
    <t>jenna.desjardins@yale.edu</t>
  </si>
  <si>
    <t>+1 763-458-5812</t>
  </si>
  <si>
    <t>https://www.linkedin.com/in/jenna-kryn-89a25413</t>
  </si>
  <si>
    <t>Kryn</t>
  </si>
  <si>
    <t>Managing Director And Chief Of Staff, Office Of Business And Finance</t>
  </si>
  <si>
    <t>jenna.kryn@asu.edu</t>
  </si>
  <si>
    <t>+1 602-692-2066</t>
  </si>
  <si>
    <t>https://www.linkedin.com/in/jennifer-akula-31a9245</t>
  </si>
  <si>
    <t>Akula</t>
  </si>
  <si>
    <t>Director Of College Research Administration</t>
  </si>
  <si>
    <t>je.akula@neu.edu</t>
  </si>
  <si>
    <t>+1 401-440-3136</t>
  </si>
  <si>
    <t>https://www.linkedin.com/in/jennifer-medina-mba-a62a3a24</t>
  </si>
  <si>
    <t>Medina</t>
  </si>
  <si>
    <t>jennifer.medina@yale.edu</t>
  </si>
  <si>
    <t>+1 203-545-2026</t>
  </si>
  <si>
    <t>+1 203-384-8464</t>
  </si>
  <si>
    <t>https://www.linkedin.com/in/jennifer-mulligan-2077aa96</t>
  </si>
  <si>
    <t>Mulligan</t>
  </si>
  <si>
    <t>Senior Director Of Finance And Administration</t>
  </si>
  <si>
    <t>jennifer.mulligan@yale.edu</t>
  </si>
  <si>
    <t>+1 203-747-1077</t>
  </si>
  <si>
    <t>+1 203-785-5323</t>
  </si>
  <si>
    <t>https://www.linkedin.com/in/jennifer-rawlings-j-d-67157bb5</t>
  </si>
  <si>
    <t>Rawlings</t>
  </si>
  <si>
    <t>jennifer.rawlings@yale.edu</t>
  </si>
  <si>
    <t>+1 203-479-2180</t>
  </si>
  <si>
    <t>https://www.linkedin.com/in/jennifertweedy</t>
  </si>
  <si>
    <t>K Tweedy MSTech</t>
  </si>
  <si>
    <t>Asst Director, Digital Transformation &amp; Operational Excellence, Ira A. Fulton Schools Of Engineering</t>
  </si>
  <si>
    <t>jennifer.tweedy@asu.edu</t>
  </si>
  <si>
    <t>+1 480-510-0137</t>
  </si>
  <si>
    <t>+1 217-367-5843</t>
  </si>
  <si>
    <t>https://www.linkedin.com/in/jennleano</t>
  </si>
  <si>
    <t>LeaÃ±o</t>
  </si>
  <si>
    <t>Research Program Manager | Office Of The Dean</t>
  </si>
  <si>
    <t>jennifer.leano@yale.edu</t>
  </si>
  <si>
    <t>+1 978-660-9115</t>
  </si>
  <si>
    <t>+1 562-219-6119</t>
  </si>
  <si>
    <t>https://www.linkedin.com/in/jenny-spors-hill-cpa-9ab3479</t>
  </si>
  <si>
    <t>Spors-Hill</t>
  </si>
  <si>
    <t>Principal Accountant For Gifts &amp; Grants</t>
  </si>
  <si>
    <t>jspors@iu.edu</t>
  </si>
  <si>
    <t>+1 765-505-0043</t>
  </si>
  <si>
    <t>+1 217-260-4039</t>
  </si>
  <si>
    <t>https://www.linkedin.com/in/jesse-mager-9a04a68a</t>
  </si>
  <si>
    <t>Jesse</t>
  </si>
  <si>
    <t>Mager</t>
  </si>
  <si>
    <t>Associate Vice Chancellor Of Research Support, Office Of Research &amp; Engagement</t>
  </si>
  <si>
    <t>jmager@umass.edu</t>
  </si>
  <si>
    <t>+1 215-840-7720</t>
  </si>
  <si>
    <t>+1 413-545-0337</t>
  </si>
  <si>
    <t>https://www.linkedin.com/in/jessica-chace-7398087a</t>
  </si>
  <si>
    <t>Chace</t>
  </si>
  <si>
    <t>Associate Director For Research And Faculty Development</t>
  </si>
  <si>
    <t>j.chace@neu.edu</t>
  </si>
  <si>
    <t>+1 401-578-1597</t>
  </si>
  <si>
    <t>https://www.linkedin.com/in/jessica-labbe-8525713</t>
  </si>
  <si>
    <t>Labbe</t>
  </si>
  <si>
    <t>Deputy Director For Finance And Administration</t>
  </si>
  <si>
    <t>jessica.labbe@yale.edu</t>
  </si>
  <si>
    <t>+1 860-478-9819</t>
  </si>
  <si>
    <t>https://www.linkedin.com/in/jessica-landress-091ba0209</t>
  </si>
  <si>
    <t>Landress</t>
  </si>
  <si>
    <t>jessica.landress@asu.edu</t>
  </si>
  <si>
    <t>https://www.linkedin.com/in/jessica-parente-b0aa5133</t>
  </si>
  <si>
    <t>Parente</t>
  </si>
  <si>
    <t>Senior Grants Administrator - Post Award</t>
  </si>
  <si>
    <t>j.parente@neu.edu</t>
  </si>
  <si>
    <t>+1 413-885-1614</t>
  </si>
  <si>
    <t>https://www.linkedin.com/in/jessica-randall-4a67a89</t>
  </si>
  <si>
    <t>Randall</t>
  </si>
  <si>
    <t>Research Compliance Officer</t>
  </si>
  <si>
    <t>jessica.randall@yale.edu</t>
  </si>
  <si>
    <t>+1 646-522-1184</t>
  </si>
  <si>
    <t>https://www.linkedin.com/in/jessica-reyes-091ba0209</t>
  </si>
  <si>
    <t>Reyes</t>
  </si>
  <si>
    <t>jessica.reyes@asu.edu</t>
  </si>
  <si>
    <t>https://www.linkedin.com/in/jessica-troilo-04405b138</t>
  </si>
  <si>
    <t>Troilo</t>
  </si>
  <si>
    <t>Associate Dean For Research And Faculty Affairs</t>
  </si>
  <si>
    <t>jessica.troilo@mail.wvu.edu</t>
  </si>
  <si>
    <t>+1 508-272-2395</t>
  </si>
  <si>
    <t>https://www.linkedin.com/in/jillgemmill</t>
  </si>
  <si>
    <t>Gemmill</t>
  </si>
  <si>
    <t>Associate Vice President, Research Computing &amp; Data</t>
  </si>
  <si>
    <t>gemmill@clemson.edu</t>
  </si>
  <si>
    <t>+1 864-650-7175</t>
  </si>
  <si>
    <t>+1 864-645-9580</t>
  </si>
  <si>
    <t>https://www.linkedin.com/in/jill-marino-b9409811</t>
  </si>
  <si>
    <t>Assistant Director, Finance And Administration, School Of The Environment</t>
  </si>
  <si>
    <t>jill.marino@yale.edu</t>
  </si>
  <si>
    <t>+1 848-667-1816</t>
  </si>
  <si>
    <t>+1 203-479-4205</t>
  </si>
  <si>
    <t>https://www.linkedin.com/in/jill-r-7993097</t>
  </si>
  <si>
    <t>Assistant Director, Finance</t>
  </si>
  <si>
    <t>jcayen@oit.umass.edu</t>
  </si>
  <si>
    <t>+1 413-534-6106</t>
  </si>
  <si>
    <t>https://www.linkedin.com/in/jim-stanfill-5220751</t>
  </si>
  <si>
    <t>Stanfill</t>
  </si>
  <si>
    <t>stanfill@nmsu.edu</t>
  </si>
  <si>
    <t>https://www.linkedin.com/in/j-mcdevitt-3637994</t>
  </si>
  <si>
    <t>Mcdevitt</t>
  </si>
  <si>
    <t>Associate Dean For Research</t>
  </si>
  <si>
    <t>j.mcdevitt@neu.edu</t>
  </si>
  <si>
    <t>+1 617-373-3482</t>
  </si>
  <si>
    <t>https://www.linkedin.com/in/jnelsonphd</t>
  </si>
  <si>
    <t>Nelson</t>
  </si>
  <si>
    <t>Managing Director Of Community-driven Coastal Climate Research &amp; Solutions Hub</t>
  </si>
  <si>
    <t>jon.nelson@uri.edu</t>
  </si>
  <si>
    <t>+1 785-643-1235</t>
  </si>
  <si>
    <t>https://www.linkedin.com/in/joancyr</t>
  </si>
  <si>
    <t>Joan</t>
  </si>
  <si>
    <t>M Cyr Msm</t>
  </si>
  <si>
    <t>Director, Research Operations And Systems</t>
  </si>
  <si>
    <t>j.cyr@neu.edu</t>
  </si>
  <si>
    <t>+1 617-312-7300</t>
  </si>
  <si>
    <t>+1 603-978-5114</t>
  </si>
  <si>
    <t>https://www.linkedin.com/in/joanna-fernandez-2101038</t>
  </si>
  <si>
    <t>Fernandez</t>
  </si>
  <si>
    <t>Manager, Contract And Grant Accounting</t>
  </si>
  <si>
    <t>fernandez@umbc.edu</t>
  </si>
  <si>
    <t>+1 410-497-4167</t>
  </si>
  <si>
    <t>https://www.linkedin.com/in/joanne-roux-86a21411</t>
  </si>
  <si>
    <t>Roux</t>
  </si>
  <si>
    <t>joanne.roux@yale.edu</t>
  </si>
  <si>
    <t>+1 330-252-6731</t>
  </si>
  <si>
    <t>https://www.linkedin.com/in/jo-anne-tracy-phd-29b9b512</t>
  </si>
  <si>
    <t>Anne Tracy</t>
  </si>
  <si>
    <t>Assistant Dean Of Research And Director Of Outreach, College Of Arts And Sciences</t>
  </si>
  <si>
    <t>joa@iu.edu</t>
  </si>
  <si>
    <t>+1 812-606-1380</t>
  </si>
  <si>
    <t>+1 323-258-5497</t>
  </si>
  <si>
    <t>https://www.linkedin.com/in/joe-askins-86319</t>
  </si>
  <si>
    <t>Askins</t>
  </si>
  <si>
    <t>Director, IT Business Continuity And Security Planning</t>
  </si>
  <si>
    <t>joe.askins@asu.edu</t>
  </si>
  <si>
    <t>https://www.linkedin.com/in/joe-laurito-84692816</t>
  </si>
  <si>
    <t>Laurito</t>
  </si>
  <si>
    <t>Director, Learning Operations And Finance</t>
  </si>
  <si>
    <t>joseph.laurito@yale.edu</t>
  </si>
  <si>
    <t>+1 860-209-2889</t>
  </si>
  <si>
    <t>+1 203-432-5490</t>
  </si>
  <si>
    <t>https://www.linkedin.com/in/joelinapeck</t>
  </si>
  <si>
    <t>Joelina</t>
  </si>
  <si>
    <t>Peck Cra</t>
  </si>
  <si>
    <t>Associate Director, Research Operations For The School Of Electrical Computer And Energy Engineering</t>
  </si>
  <si>
    <t>peck@asu.edu</t>
  </si>
  <si>
    <t>+1 602-318-2480</t>
  </si>
  <si>
    <t>https://www.linkedin.com/in/joelyergeau</t>
  </si>
  <si>
    <t>Yergeau</t>
  </si>
  <si>
    <t>Director Of It Finance</t>
  </si>
  <si>
    <t>j.yergeau@northeastern.edu</t>
  </si>
  <si>
    <t>+1 617-548-0633</t>
  </si>
  <si>
    <t>+1 617-471-4263</t>
  </si>
  <si>
    <t>https://www.linkedin.com/in/joe-sanchez-b1b18bb6</t>
  </si>
  <si>
    <t>Sanchez</t>
  </si>
  <si>
    <t>Associate Director Of Research- Energy Security</t>
  </si>
  <si>
    <t>joe.sanchez@asu.edu</t>
  </si>
  <si>
    <t>+1 417-619-7286</t>
  </si>
  <si>
    <t>+1 301-645-6637</t>
  </si>
  <si>
    <t>https://www.linkedin.com/in/joestokesuf</t>
  </si>
  <si>
    <t>Stokes</t>
  </si>
  <si>
    <t>Associate Director Of Clinical Research Applications And Analytics</t>
  </si>
  <si>
    <t>joe.stokes@yale.edu</t>
  </si>
  <si>
    <t>+1 352-258-2956</t>
  </si>
  <si>
    <t>https://www.linkedin.com/in/joe-tomaka-7aaa9292</t>
  </si>
  <si>
    <t>Tomaka</t>
  </si>
  <si>
    <t>Associate Dean For Research-College Of Health And Social Services</t>
  </si>
  <si>
    <t>tomaka@nmsu.edu</t>
  </si>
  <si>
    <t>+1 915-355-7938</t>
  </si>
  <si>
    <t>https://www.linkedin.com/in/john-aygul-876a861b7</t>
  </si>
  <si>
    <t>Aygul</t>
  </si>
  <si>
    <t>johna@iu.edu</t>
  </si>
  <si>
    <t>https://www.linkedin.com/in/john-baldridge-558a51a</t>
  </si>
  <si>
    <t>Baldridge</t>
  </si>
  <si>
    <t>Director Of Survey Research</t>
  </si>
  <si>
    <t>john.baldridge@umt.edu</t>
  </si>
  <si>
    <t>+1 406-370-9504</t>
  </si>
  <si>
    <t>https://www.linkedin.com/in/john-d-rollins-4a775631</t>
  </si>
  <si>
    <t>Rollins</t>
  </si>
  <si>
    <t>Deputy Director For Finance And Operations</t>
  </si>
  <si>
    <t>john@yale.edu</t>
  </si>
  <si>
    <t>+1 617-905-2593</t>
  </si>
  <si>
    <t>+1 203-432-0960</t>
  </si>
  <si>
    <t>https://www.linkedin.com/in/john-rome</t>
  </si>
  <si>
    <t>Rome</t>
  </si>
  <si>
    <t>Deputy CIO And BI Strategist</t>
  </si>
  <si>
    <t>john.rome@asu.edu</t>
  </si>
  <si>
    <t>+1 623-256-9167</t>
  </si>
  <si>
    <t>+1 480-310-0541</t>
  </si>
  <si>
    <t>https://www.linkedin.com/in/john-talbott-07131614</t>
  </si>
  <si>
    <t>Talbott</t>
  </si>
  <si>
    <t>Asst. Vice President For Research Administration</t>
  </si>
  <si>
    <t>jtalbott@iub.edu</t>
  </si>
  <si>
    <t>+1 317-941-3294</t>
  </si>
  <si>
    <t>+1 317-260-1185</t>
  </si>
  <si>
    <t>https://www.linkedin.com/in/john-tomblin-32851410</t>
  </si>
  <si>
    <t>Tomblin</t>
  </si>
  <si>
    <t>Wichita State University</t>
  </si>
  <si>
    <t>Executive Vice President For Research And Industry &amp; Defense Programs And Executive Director, NIAR</t>
  </si>
  <si>
    <t>john.tomblin@wichita.edu</t>
  </si>
  <si>
    <t>+1 316-978-5234</t>
  </si>
  <si>
    <t>wichita state university</t>
  </si>
  <si>
    <t>https://www.linkedin.com/in/jonathan-poole-93393042</t>
  </si>
  <si>
    <t>Poole</t>
  </si>
  <si>
    <t>Grant And Contract Officer, Sr.</t>
  </si>
  <si>
    <t>jonathan.poole@asu.edu</t>
  </si>
  <si>
    <t>+1 928-607-7059</t>
  </si>
  <si>
    <t>https://www.linkedin.com/in/jonathanrohner</t>
  </si>
  <si>
    <t>Rohner</t>
  </si>
  <si>
    <t>jonathan.rohner@yale.edu</t>
  </si>
  <si>
    <t>+1 203-635-3035</t>
  </si>
  <si>
    <t>+1 917-858-0968</t>
  </si>
  <si>
    <t>https://www.linkedin.com/in/josephcarley</t>
  </si>
  <si>
    <t>Carley</t>
  </si>
  <si>
    <t>Director For Research Initiatives And Economic Development</t>
  </si>
  <si>
    <t>jtcarley@iu.edu</t>
  </si>
  <si>
    <t>+1 919-265-4651</t>
  </si>
  <si>
    <t>+1 812-855-5369</t>
  </si>
  <si>
    <t>https://www.linkedin.com/in/joseph-paolillo-9521914</t>
  </si>
  <si>
    <t>Paolillo</t>
  </si>
  <si>
    <t>Associate Chief Information Officer, Medical And Health Sciences Technology</t>
  </si>
  <si>
    <t>joseph@yale.edu</t>
  </si>
  <si>
    <t>+1 203-376-2422</t>
  </si>
  <si>
    <t>+1 203-432-6673</t>
  </si>
  <si>
    <t>https://www.linkedin.com/in/josh-carrasco-45b27774</t>
  </si>
  <si>
    <t>Josh</t>
  </si>
  <si>
    <t>Carrasco</t>
  </si>
  <si>
    <t>Financial Manager, Sr. (post-award)</t>
  </si>
  <si>
    <t>josh.carrasco@asu.edu</t>
  </si>
  <si>
    <t>+1 480-965-2220</t>
  </si>
  <si>
    <t>https://www.linkedin.com/in/joy-moss-08101a17</t>
  </si>
  <si>
    <t>Joy</t>
  </si>
  <si>
    <t>Moss</t>
  </si>
  <si>
    <t>acree@clemson.edu</t>
  </si>
  <si>
    <t>+1 864-656-2792</t>
  </si>
  <si>
    <t>https://www.linkedin.com/in/juan-xu-67260931</t>
  </si>
  <si>
    <t>Juan</t>
  </si>
  <si>
    <t>Xu</t>
  </si>
  <si>
    <t>Director, Office Of Institutional Research</t>
  </si>
  <si>
    <t>jxu2@clemson.edu</t>
  </si>
  <si>
    <t>+1 864-650-6713</t>
  </si>
  <si>
    <t>+1 864-656-0585</t>
  </si>
  <si>
    <t>https://www.linkedin.com/in/julie-inks-heger-a89ba884</t>
  </si>
  <si>
    <t>Inks Heger</t>
  </si>
  <si>
    <t>Director Of Research Administration, Department Of Surgery</t>
  </si>
  <si>
    <t>hegerj@iu.edu</t>
  </si>
  <si>
    <t>+1 513-615-0276</t>
  </si>
  <si>
    <t>https://www.linkedin.com/in/julie-jennings-46749227</t>
  </si>
  <si>
    <t>Jennings</t>
  </si>
  <si>
    <t>julie.jennings@yale.edu</t>
  </si>
  <si>
    <t>+1 860-970-4695</t>
  </si>
  <si>
    <t>+1 203-432-8582</t>
  </si>
  <si>
    <t>https://www.linkedin.com/in/julie-jordan-02bb6a44</t>
  </si>
  <si>
    <t>julie.jordan@msstate.edu</t>
  </si>
  <si>
    <t>+1 601-329-4702</t>
  </si>
  <si>
    <t>+1 662-325-6703</t>
  </si>
  <si>
    <t>https://www.linkedin.com/in/junseok-chae-b85822141</t>
  </si>
  <si>
    <t>Junseok</t>
  </si>
  <si>
    <t>Chae</t>
  </si>
  <si>
    <t>junseok.chae@asu.edu</t>
  </si>
  <si>
    <t>+1 480-321-9875</t>
  </si>
  <si>
    <t>https://www.linkedin.com/in/kacey-strickland-62b3559</t>
  </si>
  <si>
    <t>Kacey</t>
  </si>
  <si>
    <t>Strickland</t>
  </si>
  <si>
    <t>Assistant Vice President &amp; Executive Director, Research Administration</t>
  </si>
  <si>
    <t>kstrickland@research.msstate.edu</t>
  </si>
  <si>
    <t>+1 662-722-1509</t>
  </si>
  <si>
    <t>+1 662-325-0690</t>
  </si>
  <si>
    <t>https://www.linkedin.com/in/kadi-gaye-84123778</t>
  </si>
  <si>
    <t>Kadi</t>
  </si>
  <si>
    <t>Executive Assistant To Chief Information Officer</t>
  </si>
  <si>
    <t>k.g@northeastern.edu</t>
  </si>
  <si>
    <t>https://www.linkedin.com/in/kaitlynmctaggart</t>
  </si>
  <si>
    <t>Kaitlyn</t>
  </si>
  <si>
    <t>McTaggart</t>
  </si>
  <si>
    <t>kaitlyn.mctaggart@yale.edu</t>
  </si>
  <si>
    <t>https://www.linkedin.com/in/kara-peterson-b0775744</t>
  </si>
  <si>
    <t>Peterson</t>
  </si>
  <si>
    <t>kara.peterson@yale.edu</t>
  </si>
  <si>
    <t>+1 317-270-2702</t>
  </si>
  <si>
    <t>https://www.linkedin.com/in/kara-wools-kaloustian-09647a332</t>
  </si>
  <si>
    <t>Wools-Kaloustian</t>
  </si>
  <si>
    <t>kwools@iu.edu</t>
  </si>
  <si>
    <t>https://www.linkedin.com/in/karenasmithcpa</t>
  </si>
  <si>
    <t>karen.s@asu.edu</t>
  </si>
  <si>
    <t>+1 623-582-6700</t>
  </si>
  <si>
    <t>https://www.linkedin.com/in/karen-drew-bb927b6</t>
  </si>
  <si>
    <t>Drew</t>
  </si>
  <si>
    <t>Director Of Research Development And Strategic Projects</t>
  </si>
  <si>
    <t>k.drew@neu.edu</t>
  </si>
  <si>
    <t>+1 617-373-4824</t>
  </si>
  <si>
    <t>https://www.linkedin.com/in/karen-gagnon-679684104</t>
  </si>
  <si>
    <t>Gagnon</t>
  </si>
  <si>
    <t>Director, Capital Finance &amp; Administration</t>
  </si>
  <si>
    <t>karen@yale.edu</t>
  </si>
  <si>
    <t>+1 203-432-2595</t>
  </si>
  <si>
    <t>https://www.linkedin.com/in/karenlokey</t>
  </si>
  <si>
    <t>Lokey</t>
  </si>
  <si>
    <t>Director, IT Programs And Initiatives (Interim)</t>
  </si>
  <si>
    <t>klokey@uri.edu</t>
  </si>
  <si>
    <t>+1 401-219-1458</t>
  </si>
  <si>
    <t>+1 401-884-3600</t>
  </si>
  <si>
    <t>https://www.linkedin.com/in/karen-mccarthy-6b95012a0</t>
  </si>
  <si>
    <t>Mccarthy</t>
  </si>
  <si>
    <t>k.mccarthy@neu.edu</t>
  </si>
  <si>
    <t>+1 617-669-9160</t>
  </si>
  <si>
    <t>https://www.linkedin.com/in/karen-morÃ©-5b0242115</t>
  </si>
  <si>
    <t>MorÃ©</t>
  </si>
  <si>
    <t>Assistant Vice Chancellor For Research &amp; Engagement, Research Compliance &amp; Security</t>
  </si>
  <si>
    <t>kmore@umass.edu</t>
  </si>
  <si>
    <t>https://www.linkedin.com/in/karen-roberts-49597b9</t>
  </si>
  <si>
    <t>Associate Director, Yale Medicine Finance</t>
  </si>
  <si>
    <t>karen.roberts@yale.edu</t>
  </si>
  <si>
    <t>+1 860-218-0049</t>
  </si>
  <si>
    <t>+1 203-213-8103</t>
  </si>
  <si>
    <t>https://www.linkedin.com/in/karen-tomko-53a6613</t>
  </si>
  <si>
    <t>Karen Arnold Tomko</t>
  </si>
  <si>
    <t>Ohio Supercomputer Center</t>
  </si>
  <si>
    <t>Director Of Research Software Applications</t>
  </si>
  <si>
    <t>ktomko@osc.edu</t>
  </si>
  <si>
    <t>+1 937-271-5329</t>
  </si>
  <si>
    <t>+1 614-292-8448</t>
  </si>
  <si>
    <t>+1 614-292-9248</t>
  </si>
  <si>
    <t>ohio supercomputer center</t>
  </si>
  <si>
    <t>https://www.linkedin.com/in/karina-julius</t>
  </si>
  <si>
    <t>Karina</t>
  </si>
  <si>
    <t>Julius</t>
  </si>
  <si>
    <t>Director, Finance Training &amp; Development</t>
  </si>
  <si>
    <t>karina.julius@yale.edu</t>
  </si>
  <si>
    <t>+1 860-334-1290</t>
  </si>
  <si>
    <t>https://www.linkedin.com/in/karl-steiner</t>
  </si>
  <si>
    <t>V Steiner</t>
  </si>
  <si>
    <t>Vice President For Research &amp; Creative Achievement</t>
  </si>
  <si>
    <t>steinerk@umbc.edu</t>
  </si>
  <si>
    <t>https://www.linkedin.com/in/katedelarosa</t>
  </si>
  <si>
    <t>Research Data Manager</t>
  </si>
  <si>
    <t>kate.delarosa@asu.edu</t>
  </si>
  <si>
    <t>https://www.linkedin.com/in/kate-reynolds-1815105</t>
  </si>
  <si>
    <t>Associate Director, Finance And Business Operations Communications</t>
  </si>
  <si>
    <t>kate@yale.edu</t>
  </si>
  <si>
    <t>+1 203-640-2845</t>
  </si>
  <si>
    <t>+1 203-432-0800</t>
  </si>
  <si>
    <t>https://www.linkedin.com/in/katharine-shilcutt-2a1b1692</t>
  </si>
  <si>
    <t>Katharine</t>
  </si>
  <si>
    <t>Shilcutt</t>
  </si>
  <si>
    <t>Director Of Communications, Office Of Research</t>
  </si>
  <si>
    <t>kshilcutt@rice.edu</t>
  </si>
  <si>
    <t>+1 832-314-6243</t>
  </si>
  <si>
    <t>+1 713-862-4570</t>
  </si>
  <si>
    <t>https://www.linkedin.com/in/katherineduggan</t>
  </si>
  <si>
    <t>Duggan</t>
  </si>
  <si>
    <t>Associate Director Of Research Development</t>
  </si>
  <si>
    <t>k.duggan@neu.edu</t>
  </si>
  <si>
    <t>+1 401-863-1614</t>
  </si>
  <si>
    <t>https://www.linkedin.com/in/katherine-lamonaca-841296b</t>
  </si>
  <si>
    <t>LaMonaca</t>
  </si>
  <si>
    <t>Assistant Director Of Research &amp; Evaluation, CARE</t>
  </si>
  <si>
    <t>katherine.lamonaca@yale.edu</t>
  </si>
  <si>
    <t>+1 860-424-2061</t>
  </si>
  <si>
    <t>https://www.linkedin.com/in/katherine-swan-60222a262</t>
  </si>
  <si>
    <t>Swan</t>
  </si>
  <si>
    <t>katherine.swan@umt.edu</t>
  </si>
  <si>
    <t>+1 406-529-0250</t>
  </si>
  <si>
    <t>https://www.linkedin.com/in/katherine-viera-mba-07077a108</t>
  </si>
  <si>
    <t>Viera</t>
  </si>
  <si>
    <t>katherine.viera@yale.edu</t>
  </si>
  <si>
    <t>+1 203-988-8357</t>
  </si>
  <si>
    <t>+1 203-737-3523</t>
  </si>
  <si>
    <t>https://www.linkedin.com/in/kathryn-sorensen-b54499202</t>
  </si>
  <si>
    <t>Sorensen</t>
  </si>
  <si>
    <t>kathryn.sorensen@asu.edu</t>
  </si>
  <si>
    <t>+1 480-249-4009</t>
  </si>
  <si>
    <t>https://www.linkedin.com/in/katie-dalessio-6b5553337</t>
  </si>
  <si>
    <t>Dalessio</t>
  </si>
  <si>
    <t>Director Of Operations &amp; Finance</t>
  </si>
  <si>
    <t>katie.dalessio@umt.edu</t>
  </si>
  <si>
    <t>https://www.linkedin.com/in/katie-howland-o-brien-339a18a4</t>
  </si>
  <si>
    <t>Howland O'Brien</t>
  </si>
  <si>
    <t>Assistant Dean And Chief Financial Officer</t>
  </si>
  <si>
    <t>katie.howlandobrien@asu.edu</t>
  </si>
  <si>
    <t>+1 602-435-8454</t>
  </si>
  <si>
    <t>https://www.linkedin.com/in/katrina-spencer-44915734</t>
  </si>
  <si>
    <t>Katrina</t>
  </si>
  <si>
    <t>Chief Financial Officer And Treasurer</t>
  </si>
  <si>
    <t>katrina.spencer@rice.edu</t>
  </si>
  <si>
    <t>+1 860-993-7260</t>
  </si>
  <si>
    <t>+1 860-486-0930</t>
  </si>
  <si>
    <t>https://www.linkedin.com/in/kaushikbalakrishnan</t>
  </si>
  <si>
    <t>Kaushik</t>
  </si>
  <si>
    <t>Balakrishnan</t>
  </si>
  <si>
    <t>Director, Research Development And Advancement</t>
  </si>
  <si>
    <t>kaushik.balakrishnan@asu.edu</t>
  </si>
  <si>
    <t>+1 520-621-2815</t>
  </si>
  <si>
    <t>https://www.linkedin.com/in/kay-ratanasaka-4310638</t>
  </si>
  <si>
    <t>Ratanasaka</t>
  </si>
  <si>
    <t>IT Director Of Infrastructure Services</t>
  </si>
  <si>
    <t>kay.ratanasaka@yale.edu</t>
  </si>
  <si>
    <t>+1 203-376-2649</t>
  </si>
  <si>
    <t>https://www.linkedin.com/in/kayse-lee-maass-27b6b327</t>
  </si>
  <si>
    <t>Kayse</t>
  </si>
  <si>
    <t>Lee Maass</t>
  </si>
  <si>
    <t>Director Of Industrial Engineering And Operations Research Graduate Programs</t>
  </si>
  <si>
    <t>k.lee@neu.edu</t>
  </si>
  <si>
    <t>https://www.linkedin.com/in/keith-parenteau-55065298</t>
  </si>
  <si>
    <t>Parenteau</t>
  </si>
  <si>
    <t>Research Accountant - Department Of Health And Human Services</t>
  </si>
  <si>
    <t>kparenteau@umass.edu</t>
  </si>
  <si>
    <t>+1 413-530-5932</t>
  </si>
  <si>
    <t>+1 413-545-0222</t>
  </si>
  <si>
    <t>https://www.linkedin.com/in/kellenhorney</t>
  </si>
  <si>
    <t>Kellen</t>
  </si>
  <si>
    <t>Horney</t>
  </si>
  <si>
    <t>Executive Director Of Operations And Finance, Herberger Institute For Design And The Arts</t>
  </si>
  <si>
    <t>kellen.horney@asu.edu</t>
  </si>
  <si>
    <t>+1 786-897-4978</t>
  </si>
  <si>
    <t>https://www.linkedin.com/in/kelley-ives-mba-455162100</t>
  </si>
  <si>
    <t>Ives</t>
  </si>
  <si>
    <t>Senior Director For Administration And Finance - College Of Engineering</t>
  </si>
  <si>
    <t>kives@umass.edu</t>
  </si>
  <si>
    <t>+1 508-826-2282</t>
  </si>
  <si>
    <t>+1 413-545-2567</t>
  </si>
  <si>
    <t>https://www.linkedin.com/in/kelli-ryckman-26aa3539</t>
  </si>
  <si>
    <t>Kelli</t>
  </si>
  <si>
    <t>Ryckman</t>
  </si>
  <si>
    <t>kryckman@iu.edu</t>
  </si>
  <si>
    <t>+1 615-545-8241</t>
  </si>
  <si>
    <t>+1 515-225-3355</t>
  </si>
  <si>
    <t>https://www.linkedin.com/in/kelly-m-anastasio-coc-cpc-cpco-cpci-clssgb-5896b983</t>
  </si>
  <si>
    <t>M Anastasio Coc Cpc Cpco Cpci Clssgb</t>
  </si>
  <si>
    <t>Sr. Associate Director, Clinical Research Operations At Yale University</t>
  </si>
  <si>
    <t>kelly.anastasio@yale.edu</t>
  </si>
  <si>
    <t>https://www.linkedin.com/in/kelsey-prince-750839146</t>
  </si>
  <si>
    <t>Kelsey</t>
  </si>
  <si>
    <t>Prince</t>
  </si>
  <si>
    <t>kelsey.prince@careaccess.com</t>
  </si>
  <si>
    <t>+1 404-641-7945</t>
  </si>
  <si>
    <t>https://www.linkedin.com/in/kelsey-smith-5b03b789</t>
  </si>
  <si>
    <t>k.smith@yale.edu</t>
  </si>
  <si>
    <t>+1 203-410-8242</t>
  </si>
  <si>
    <t>https://www.linkedin.com/in/kelsey-williams-758414186</t>
  </si>
  <si>
    <t>kelsey.williams@yale.edu</t>
  </si>
  <si>
    <t>+1 203-410-4405</t>
  </si>
  <si>
    <t>+1 203-533-5253</t>
  </si>
  <si>
    <t>https://www.linkedin.com/in/ken-blank-a4745214</t>
  </si>
  <si>
    <t>Blank</t>
  </si>
  <si>
    <t>k.blank@northeastern.edu</t>
  </si>
  <si>
    <t>+1 678-859-6960</t>
  </si>
  <si>
    <t>https://www.linkedin.com/in/kendra-ketchum-860b5a63</t>
  </si>
  <si>
    <t>Kendra</t>
  </si>
  <si>
    <t>Ketchum</t>
  </si>
  <si>
    <t>Vice President For Information Technology And CIO</t>
  </si>
  <si>
    <t>kketchum@iu.edu</t>
  </si>
  <si>
    <t>+1 202-684-7952</t>
  </si>
  <si>
    <t>https://www.linkedin.com/in/kendra-zesner-5b1b7930</t>
  </si>
  <si>
    <t>Zesner</t>
  </si>
  <si>
    <t>kendra.zesner@yale.edu</t>
  </si>
  <si>
    <t>+1 203-215-9935</t>
  </si>
  <si>
    <t>https://www.linkedin.com/in/ken-g-17264a94</t>
  </si>
  <si>
    <t>Gruber</t>
  </si>
  <si>
    <t>Grant Accountant</t>
  </si>
  <si>
    <t>kgruber1@umbc.edu</t>
  </si>
  <si>
    <t>+1 443-670-2201</t>
  </si>
  <si>
    <t>https://www.linkedin.com/in/kenwieler</t>
  </si>
  <si>
    <t>Kenneth</t>
  </si>
  <si>
    <t>Wieler</t>
  </si>
  <si>
    <t>kenneth.wieler@yale.edu</t>
  </si>
  <si>
    <t>+1 203-494-1367</t>
  </si>
  <si>
    <t>+1 203-432-9813</t>
  </si>
  <si>
    <t>https://www.linkedin.com/in/kevin-j-a-thomas-aa5088312</t>
  </si>
  <si>
    <t>J A Thomas</t>
  </si>
  <si>
    <t>Director Of Houston Population Research Center - Demography</t>
  </si>
  <si>
    <t>kevin.thomas@rice.edu</t>
  </si>
  <si>
    <t>https://www.linkedin.com/in/kevin-meskill-b502a97</t>
  </si>
  <si>
    <t>Meskill</t>
  </si>
  <si>
    <t>Assistant Dean For Research</t>
  </si>
  <si>
    <t>kmeskill@iu.edu</t>
  </si>
  <si>
    <t>+1 812-361-6824</t>
  </si>
  <si>
    <t>https://www.linkedin.com/in/khalidjabarkhailprofile</t>
  </si>
  <si>
    <t>Jabarkhail</t>
  </si>
  <si>
    <t>Post Award Grant Manager</t>
  </si>
  <si>
    <t>khalid.jabarkhail@yale.edu</t>
  </si>
  <si>
    <t>+1 203-815-4144</t>
  </si>
  <si>
    <t>+1 203-785-2802</t>
  </si>
  <si>
    <t>https://www.linkedin.com/in/kiara-m-872443b7</t>
  </si>
  <si>
    <t>Kiara</t>
  </si>
  <si>
    <t>kiara.marrett@yale.edu</t>
  </si>
  <si>
    <t>https://www.linkedin.com/in/kimberly-de-los-santos-421934204</t>
  </si>
  <si>
    <t>Kimberly</t>
  </si>
  <si>
    <t>De Los Santos</t>
  </si>
  <si>
    <t>Research Accountant I</t>
  </si>
  <si>
    <t>kdelossantos@utep.edu</t>
  </si>
  <si>
    <t>https://www.linkedin.com/in/kim-bunch-daugherty-1b163423</t>
  </si>
  <si>
    <t>Bunch Daugherty</t>
  </si>
  <si>
    <t>kbunch@iu.edu</t>
  </si>
  <si>
    <t>+1 812-360-4606</t>
  </si>
  <si>
    <t>https://www.linkedin.com/in/kim-main-heard-30548aa</t>
  </si>
  <si>
    <t>Main Heard</t>
  </si>
  <si>
    <t>Associate Director Of Research Operations</t>
  </si>
  <si>
    <t>kimberly.heard@yale.edu</t>
  </si>
  <si>
    <t>+1 203-613-7436</t>
  </si>
  <si>
    <t>+1 203-261-4574</t>
  </si>
  <si>
    <t>https://www.linkedin.com/in/kirk-klaphaak-3b66497</t>
  </si>
  <si>
    <t>Kirk</t>
  </si>
  <si>
    <t>Klaphaak</t>
  </si>
  <si>
    <t>Director, It Systems &amp; Operations</t>
  </si>
  <si>
    <t>kklapha@iu.edu</t>
  </si>
  <si>
    <t>+1 812-256-2707</t>
  </si>
  <si>
    <t>+1 502-558-9651</t>
  </si>
  <si>
    <t>https://www.linkedin.com/in/kirkmanne</t>
  </si>
  <si>
    <t>Director Of Research Computing</t>
  </si>
  <si>
    <t>kirk.anne@rice.edu</t>
  </si>
  <si>
    <t>+1 585-475-6117</t>
  </si>
  <si>
    <t>https://www.linkedin.com/in/klinnen</t>
  </si>
  <si>
    <t>Linnenbach Walsh</t>
  </si>
  <si>
    <t>Director Of Finance And Administration, Office Of The Provost</t>
  </si>
  <si>
    <t>k.walsh@neu.edu</t>
  </si>
  <si>
    <t>+1 518-441-1228</t>
  </si>
  <si>
    <t>https://www.linkedin.com/in/kris-cain-26344a167</t>
  </si>
  <si>
    <t>Kris</t>
  </si>
  <si>
    <t>Cain</t>
  </si>
  <si>
    <t>Manager, Office Of Research Administration</t>
  </si>
  <si>
    <t>kacain@iu.edu</t>
  </si>
  <si>
    <t>+1 812-272-9123</t>
  </si>
  <si>
    <t>+1 812-327-4192</t>
  </si>
  <si>
    <t>https://www.linkedin.com/in/kris-platte-0167587</t>
  </si>
  <si>
    <t>Platte</t>
  </si>
  <si>
    <t>Director, IT Service Management</t>
  </si>
  <si>
    <t>kris.platte@hibu.com</t>
  </si>
  <si>
    <t>+1 319-361-8270</t>
  </si>
  <si>
    <t>+1 319-731-1600</t>
  </si>
  <si>
    <t>https://www.linkedin.com/in/krista-capehart-160a1314</t>
  </si>
  <si>
    <t>Krista</t>
  </si>
  <si>
    <t>Capehart</t>
  </si>
  <si>
    <t>Clin Assoc Prof &amp; Director Of Wigner Institute For Advanced Pharmacy Practice, Education &amp; Research</t>
  </si>
  <si>
    <t>kdcapehart@hsc.wvu.edu</t>
  </si>
  <si>
    <t>+1 304-206-5767</t>
  </si>
  <si>
    <t>+1 304-757-6461</t>
  </si>
  <si>
    <t>https://www.linkedin.com/in/kristen-nebesky-lawson</t>
  </si>
  <si>
    <t>Nebesky Lawson</t>
  </si>
  <si>
    <t>Director Of Strategic Initiatives, Division Of Finance And Operations</t>
  </si>
  <si>
    <t>klawson@clemson.edu</t>
  </si>
  <si>
    <t>+1 864-534-2053</t>
  </si>
  <si>
    <t>https://www.linkedin.com/in/kristine-stigas</t>
  </si>
  <si>
    <t>Kristine</t>
  </si>
  <si>
    <t>Stigas</t>
  </si>
  <si>
    <t>Director Of Finance And Administration, DIBI</t>
  </si>
  <si>
    <t>k.stigas@neu.edu</t>
  </si>
  <si>
    <t>+1 781-363-0876</t>
  </si>
  <si>
    <t>https://www.linkedin.com/in/kristin-p-3033a96a</t>
  </si>
  <si>
    <t>Director Of Finance &amp; Personnel</t>
  </si>
  <si>
    <t>kristin.person@umt.edu</t>
  </si>
  <si>
    <t>+1 406-243-5852</t>
  </si>
  <si>
    <t>https://www.linkedin.com/in/kristoffersingleton</t>
  </si>
  <si>
    <t>Kristoffer</t>
  </si>
  <si>
    <t>Deputy Chief Technology Officer</t>
  </si>
  <si>
    <t>kristoffer.singleton@yale.edu</t>
  </si>
  <si>
    <t>+1 203-291-5320</t>
  </si>
  <si>
    <t>https://www.linkedin.com/in/kristyleonard</t>
  </si>
  <si>
    <t>Kristy</t>
  </si>
  <si>
    <t>kristy.leonard@yale.edu</t>
  </si>
  <si>
    <t>https://www.linkedin.com/in/krisztina-filep-0022221</t>
  </si>
  <si>
    <t>Krisztina</t>
  </si>
  <si>
    <t>Filep</t>
  </si>
  <si>
    <t>Executive Director Of Analytics And Institutional Research</t>
  </si>
  <si>
    <t>kfilep@umass.edu</t>
  </si>
  <si>
    <t>+1 413-545-0306</t>
  </si>
  <si>
    <t>https://www.linkedin.com/in/krystaljenkins</t>
  </si>
  <si>
    <t>Krystal</t>
  </si>
  <si>
    <t>Executive Assistant To The Vice President For Finance &amp; Administration And CFO</t>
  </si>
  <si>
    <t>kjenkins@controller.msstate.edu</t>
  </si>
  <si>
    <t>+1 662-418-8632</t>
  </si>
  <si>
    <t>+1 352-694-4938</t>
  </si>
  <si>
    <t>https://www.linkedin.com/in/kunsangtenzin</t>
  </si>
  <si>
    <t>Tenzin</t>
  </si>
  <si>
    <t>Kunsang</t>
  </si>
  <si>
    <t>tenzin.kunsang@yale.edu</t>
  </si>
  <si>
    <t>https://www.linkedin.com/in/kyledbowen</t>
  </si>
  <si>
    <t>Kyle</t>
  </si>
  <si>
    <t>Bowen</t>
  </si>
  <si>
    <t>kylebowen@asu.edu</t>
  </si>
  <si>
    <t>+1 765-413-8496</t>
  </si>
  <si>
    <t>https://www.linkedin.com/in/lana-buskirk-60a0a2a</t>
  </si>
  <si>
    <t>Buskirk</t>
  </si>
  <si>
    <t>Sr. Grant Analyst</t>
  </si>
  <si>
    <t>lbuskirk@iu.edu</t>
  </si>
  <si>
    <t>+1 812-360-6780</t>
  </si>
  <si>
    <t>https://www.linkedin.com/in/laura-vandenberg-205414b3</t>
  </si>
  <si>
    <t>Vandenberg</t>
  </si>
  <si>
    <t>Vice Provost Of Research</t>
  </si>
  <si>
    <t>lvandenberg@umass.edu</t>
  </si>
  <si>
    <t>+1 585-749-6680</t>
  </si>
  <si>
    <t>+1 916-341-5600</t>
  </si>
  <si>
    <t>https://www.linkedin.com/in/lauren-campbell-041466176</t>
  </si>
  <si>
    <t>lauren.campbell@yale.edu</t>
  </si>
  <si>
    <t>https://www.linkedin.com/in/lauren-giaimo-16904446</t>
  </si>
  <si>
    <t>Giaimo</t>
  </si>
  <si>
    <t>Sr. Director, Finance Operations/Special Advisor To The VP For Finance &amp; CFO</t>
  </si>
  <si>
    <t>lauren.giaimo@yale.edu</t>
  </si>
  <si>
    <t>+1 203-306-7548</t>
  </si>
  <si>
    <t>+1 203-878-8896</t>
  </si>
  <si>
    <t>https://www.linkedin.com/in/laurenkbourke</t>
  </si>
  <si>
    <t>Bourke</t>
  </si>
  <si>
    <t>l.bourke@neu.edu</t>
  </si>
  <si>
    <t>+1 516-680-5403</t>
  </si>
  <si>
    <t>https://www.linkedin.com/in/laurenlabrecque</t>
  </si>
  <si>
    <t>Labrecque</t>
  </si>
  <si>
    <t>Director Of PhD Programs &amp; Research</t>
  </si>
  <si>
    <t>llabrecque@uri.edu</t>
  </si>
  <si>
    <t>+1 630-770-0521</t>
  </si>
  <si>
    <t>+1 312-522-8726</t>
  </si>
  <si>
    <t>https://www.linkedin.com/in/lauren-langford-b98419229</t>
  </si>
  <si>
    <t>Associate Director Of Finance Communications</t>
  </si>
  <si>
    <t>lauren.langford@yale.edu</t>
  </si>
  <si>
    <t>+1 410-925-4588</t>
  </si>
  <si>
    <t>+1 203-432-4677</t>
  </si>
  <si>
    <t>https://www.linkedin.com/in/lauren-rubenstein-1ab078a9</t>
  </si>
  <si>
    <t>Rubenstein</t>
  </si>
  <si>
    <t>Director Of Research Communications</t>
  </si>
  <si>
    <t>lrubenstein@umass.edu</t>
  </si>
  <si>
    <t>+1 203-644-7144</t>
  </si>
  <si>
    <t>+1 203-222-0270</t>
  </si>
  <si>
    <t>https://www.linkedin.com/in/laurieantolovic</t>
  </si>
  <si>
    <t>Laurie</t>
  </si>
  <si>
    <t>Antolovic</t>
  </si>
  <si>
    <t>Associate VP And Deputy Chief Information Officer</t>
  </si>
  <si>
    <t>lantolov@iu.edu</t>
  </si>
  <si>
    <t>+1 812-325-5844</t>
  </si>
  <si>
    <t>+1 812-855-1100</t>
  </si>
  <si>
    <t>https://www.linkedin.com/in/lee-staton-159069b</t>
  </si>
  <si>
    <t>Staton</t>
  </si>
  <si>
    <t>Director Of IT Media &amp; Communications</t>
  </si>
  <si>
    <t>lstaton@iu.edu</t>
  </si>
  <si>
    <t>+1 812-941-2424</t>
  </si>
  <si>
    <t>https://www.linkedin.com/in/leigh-clark-2402b923</t>
  </si>
  <si>
    <t>Leigh</t>
  </si>
  <si>
    <t>Assistant Director, International Center For Finance</t>
  </si>
  <si>
    <t>leigh.clark@yale.edu</t>
  </si>
  <si>
    <t>+1 203-432-6015</t>
  </si>
  <si>
    <t>https://www.linkedin.com/in/lenko-tankov-cra-mla-88476b72</t>
  </si>
  <si>
    <t>Lenko</t>
  </si>
  <si>
    <t>Tankov Cra Mla</t>
  </si>
  <si>
    <t>Director Of Post Award Administration</t>
  </si>
  <si>
    <t>l.tankov@northeastern.edu</t>
  </si>
  <si>
    <t>+1 617-955-7400</t>
  </si>
  <si>
    <t>https://www.linkedin.com/in/lennyrogers</t>
  </si>
  <si>
    <t>Lenny</t>
  </si>
  <si>
    <t>Director Of IT Infrastructure</t>
  </si>
  <si>
    <t>lenny.rogers@hibu.com</t>
  </si>
  <si>
    <t>+1 610-283-0364</t>
  </si>
  <si>
    <t>+1 319-366-3025</t>
  </si>
  <si>
    <t>https://www.linkedin.com/in/leslie-ryan-mba-142ba640</t>
  </si>
  <si>
    <t>Leslie</t>
  </si>
  <si>
    <t>leslie.ryan@law.asu.edu</t>
  </si>
  <si>
    <t>+1 253-632-6480</t>
  </si>
  <si>
    <t>+1 503-708-6386</t>
  </si>
  <si>
    <t>https://www.linkedin.com/in/liliana-arunga-mba-85922012</t>
  </si>
  <si>
    <t>Liliana</t>
  </si>
  <si>
    <t>Arunga</t>
  </si>
  <si>
    <t>liliana.arunga@asu.edu</t>
  </si>
  <si>
    <t>+1 602-575-7802</t>
  </si>
  <si>
    <t>https://www.linkedin.com/in/lily-apedaile-967271165</t>
  </si>
  <si>
    <t>Apedaile</t>
  </si>
  <si>
    <t>Director, Office Of Health Research &amp; Partnership</t>
  </si>
  <si>
    <t>lily.apedaile@umt.edu</t>
  </si>
  <si>
    <t>+1 406-459-7399</t>
  </si>
  <si>
    <t>https://www.linkedin.com/in/lilysvensen</t>
  </si>
  <si>
    <t>Guillot Svensen</t>
  </si>
  <si>
    <t>lily.svensen@yale.edu</t>
  </si>
  <si>
    <t>+1 802-338-6540</t>
  </si>
  <si>
    <t>+1 203-432-7085</t>
  </si>
  <si>
    <t>https://www.linkedin.com/in/lincolnslade</t>
  </si>
  <si>
    <t>Lincoln</t>
  </si>
  <si>
    <t>Slade</t>
  </si>
  <si>
    <t>Assistant Director Of It For The School Of Computing And Augmented Intelligence</t>
  </si>
  <si>
    <t>lslade@asu.edu</t>
  </si>
  <si>
    <t>+1 480-926-0418</t>
  </si>
  <si>
    <t>https://www.linkedin.com/in/lindra-david-79112716</t>
  </si>
  <si>
    <t>Lindra</t>
  </si>
  <si>
    <t>Acting Chief Financial Officer</t>
  </si>
  <si>
    <t>lindra.david@nist.gov</t>
  </si>
  <si>
    <t>+1 202-828-4405</t>
  </si>
  <si>
    <t>https://www.linkedin.com/in/lisa-arellano</t>
  </si>
  <si>
    <t>Arellano</t>
  </si>
  <si>
    <t>Associate Director Of Research, The Mills Institute</t>
  </si>
  <si>
    <t>l.arellano@neu.edu</t>
  </si>
  <si>
    <t>+1 415-297-4447</t>
  </si>
  <si>
    <t>https://www.linkedin.com/in/lisa-cragan-70172b170</t>
  </si>
  <si>
    <t>Cragan</t>
  </si>
  <si>
    <t>Specialist, Post Award</t>
  </si>
  <si>
    <t>lcragan@uri.edu</t>
  </si>
  <si>
    <t>+1 401-206-9401</t>
  </si>
  <si>
    <t>https://www.linkedin.com/in/lisa-wirth-a36754122</t>
  </si>
  <si>
    <t>Wirth</t>
  </si>
  <si>
    <t>lisa.wirth@asu.edu</t>
  </si>
  <si>
    <t>+1 505-463-5402</t>
  </si>
  <si>
    <t>https://www.linkedin.com/in/liz-allen-a3912210</t>
  </si>
  <si>
    <t>l.allen@northeastern.edu</t>
  </si>
  <si>
    <t>+1 774-437-2819</t>
  </si>
  <si>
    <t>https://www.linkedin.com/in/lorenwalker</t>
  </si>
  <si>
    <t>Loren</t>
  </si>
  <si>
    <t>Director, Research Development</t>
  </si>
  <si>
    <t>lorenw@umass.edu</t>
  </si>
  <si>
    <t>+1 413-210-5541</t>
  </si>
  <si>
    <t>+1 508-856-6282</t>
  </si>
  <si>
    <t>https://www.linkedin.com/in/lori-bruce-3901b026</t>
  </si>
  <si>
    <t>Associate Dean For Research And Graduate Studies, Bagley College Of Engineering</t>
  </si>
  <si>
    <t>bruce@ece.msstate.edu</t>
  </si>
  <si>
    <t>+1 662-325-9333</t>
  </si>
  <si>
    <t>https://www.linkedin.com/in/lucymulroney</t>
  </si>
  <si>
    <t>Mulroney</t>
  </si>
  <si>
    <t>Director Of Collections, Research, And Education</t>
  </si>
  <si>
    <t>lucy@yale.edu</t>
  </si>
  <si>
    <t>https://www.linkedin.com/in/luis-cifuentes-86567010</t>
  </si>
  <si>
    <t>Cifuentes</t>
  </si>
  <si>
    <t>Vice President For Research, Creativity, And Strategic Initiatiaves</t>
  </si>
  <si>
    <t>lacifuen@nmsu.edu</t>
  </si>
  <si>
    <t>+1 979-845-4016</t>
  </si>
  <si>
    <t>https://www.linkedin.com/in/luis-vazquez-1354887b</t>
  </si>
  <si>
    <t>Vazquez</t>
  </si>
  <si>
    <t>Associate Vice President For Research Integrity</t>
  </si>
  <si>
    <t>lvazquez@nmsu.edu</t>
  </si>
  <si>
    <t>+1 915-356-5704</t>
  </si>
  <si>
    <t>https://www.linkedin.com/in/madeleine-sparf-cpa-b309a53</t>
  </si>
  <si>
    <t>Madeleine</t>
  </si>
  <si>
    <t>Sparf</t>
  </si>
  <si>
    <t>Senior Director Of Finance &amp; Administration - Obgyn And Urology</t>
  </si>
  <si>
    <t>madeleine.sparf@yale.edu</t>
  </si>
  <si>
    <t>+1 203-606-5441</t>
  </si>
  <si>
    <t>+1 203-737-2334</t>
  </si>
  <si>
    <t>https://www.linkedin.com/in/madhav-menon-b9587741</t>
  </si>
  <si>
    <t>Madhav</t>
  </si>
  <si>
    <t>Director Of Research In Kidney Transplantation</t>
  </si>
  <si>
    <t>madhav.menon@yale.edu</t>
  </si>
  <si>
    <t>+1 315-664-0356</t>
  </si>
  <si>
    <t>https://www.linkedin.com/in/makayla-thomas-0a21a2151</t>
  </si>
  <si>
    <t>Makayla</t>
  </si>
  <si>
    <t>Financial Administration Specialist - Office Of The Vice President For IT &amp; CIO</t>
  </si>
  <si>
    <t>mthomas@iu.edu</t>
  </si>
  <si>
    <t>+1 812-361-9692</t>
  </si>
  <si>
    <t>https://www.linkedin.com/in/malonemf</t>
  </si>
  <si>
    <t>Malone</t>
  </si>
  <si>
    <t>Vice Chancellor For Research &amp; Engagement</t>
  </si>
  <si>
    <t>mmalone@umass.edu</t>
  </si>
  <si>
    <t>+1 413-306-1067</t>
  </si>
  <si>
    <t>+1 413-545-5270</t>
  </si>
  <si>
    <t>https://www.linkedin.com/in/maneesha-joshi-3667a67b</t>
  </si>
  <si>
    <t>Maneesha</t>
  </si>
  <si>
    <t>Lead Contracts Manager - Office Of Grants And Contracts Administration</t>
  </si>
  <si>
    <t>maneesha.joshi@yale.edu</t>
  </si>
  <si>
    <t>+1 609-703-7106</t>
  </si>
  <si>
    <t>+1 203-785-6929</t>
  </si>
  <si>
    <t>https://www.linkedin.com/in/manuel-avedissian-11793833b</t>
  </si>
  <si>
    <t>Manuel</t>
  </si>
  <si>
    <t>Avedissian</t>
  </si>
  <si>
    <t>Associate Director, Research Operations</t>
  </si>
  <si>
    <t>manuel.avedissian@yale.edu</t>
  </si>
  <si>
    <t>https://www.linkedin.com/in/marÃ­a-adelaida-restrepo-63214314</t>
  </si>
  <si>
    <t>MarÃ­a</t>
  </si>
  <si>
    <t>Adelaida Restrepo</t>
  </si>
  <si>
    <t>Interim Assistant Dean For Research</t>
  </si>
  <si>
    <t>laida.restrepo@asu.edu</t>
  </si>
  <si>
    <t>+1 480-727-8795</t>
  </si>
  <si>
    <t>https://www.linkedin.com/in/marc-mcgee-b8a1b236</t>
  </si>
  <si>
    <t>Director, Msu Research &amp; Tech Corp And Thad Cochran Research, Tech, &amp; Economic Development Park</t>
  </si>
  <si>
    <t>marc.mcgee@msstate.edu</t>
  </si>
  <si>
    <t>+1 662-418-8755</t>
  </si>
  <si>
    <t>+1 662-325-7404</t>
  </si>
  <si>
    <t>https://www.linkedin.com/in/marc-miller-b84b5b111</t>
  </si>
  <si>
    <t>marc.miller@yale.edu</t>
  </si>
  <si>
    <t>https://www.linkedin.com/in/marco-mutonji-cpa-9b120186</t>
  </si>
  <si>
    <t>Mutonji</t>
  </si>
  <si>
    <t>Finance And Grant Program Manager</t>
  </si>
  <si>
    <t>marco.mutonji@yale.edu</t>
  </si>
  <si>
    <t>+1 917-753-8971</t>
  </si>
  <si>
    <t>+1 203-764-6600</t>
  </si>
  <si>
    <t>https://www.linkedin.com/in/marcusprobinson</t>
  </si>
  <si>
    <t>Marcus</t>
  </si>
  <si>
    <t>Deputy Cio And Associate Vice President For Engagement And Experience</t>
  </si>
  <si>
    <t>m.robinson@neu.edu</t>
  </si>
  <si>
    <t>+1 937-602-3020</t>
  </si>
  <si>
    <t>+1 814-353-4107</t>
  </si>
  <si>
    <t>https://www.linkedin.com/in/margaret-curtiss-227b6b4</t>
  </si>
  <si>
    <t>Curtiss</t>
  </si>
  <si>
    <t>mcurtiss@umass.edu</t>
  </si>
  <si>
    <t>+1 603-296-7318</t>
  </si>
  <si>
    <t>https://www.linkedin.com/in/maria-galarza-shrm-cp-7533aa232</t>
  </si>
  <si>
    <t>Galarza</t>
  </si>
  <si>
    <t>Director, Administration &amp; Finance</t>
  </si>
  <si>
    <t>m.galarza@northeastern.edu</t>
  </si>
  <si>
    <t>https://www.linkedin.com/in/mariahnobrega</t>
  </si>
  <si>
    <t>Mariah</t>
  </si>
  <si>
    <t>Nobrega</t>
  </si>
  <si>
    <t>Assistant Dean For Research And Faculty Development</t>
  </si>
  <si>
    <t>m.nobrega@northeastern.edu</t>
  </si>
  <si>
    <t>+1 617-935-4985</t>
  </si>
  <si>
    <t>+1 617-277-1424</t>
  </si>
  <si>
    <t>https://www.linkedin.com/in/maria-j-07415a15</t>
  </si>
  <si>
    <t>Senior Director, Finance &amp; Administration</t>
  </si>
  <si>
    <t>maria.joanta@yale.edu</t>
  </si>
  <si>
    <t>+1 917-815-7296</t>
  </si>
  <si>
    <t>https://www.linkedin.com/in/maria-ordaz-395b6021</t>
  </si>
  <si>
    <t>Ordaz</t>
  </si>
  <si>
    <t>Director For Research Initiatives, College Of Science</t>
  </si>
  <si>
    <t>mlordaz@utep.edu</t>
  </si>
  <si>
    <t>+1 575-386-3076</t>
  </si>
  <si>
    <t>https://www.linkedin.com/in/mariatroiano0420</t>
  </si>
  <si>
    <t>Troiano</t>
  </si>
  <si>
    <t>maria@yale.edu</t>
  </si>
  <si>
    <t>+1 203-430-5873</t>
  </si>
  <si>
    <t>https://www.linkedin.com/in/marisa-brazil-research-engagement</t>
  </si>
  <si>
    <t>Marisa</t>
  </si>
  <si>
    <t>Brazil</t>
  </si>
  <si>
    <t>Associate Director, Outreach And Engagement, Research Technology Office</t>
  </si>
  <si>
    <t>marisa.brazil@asu.edu</t>
  </si>
  <si>
    <t>+1 860-214-8487</t>
  </si>
  <si>
    <t>+1 480-965-1225</t>
  </si>
  <si>
    <t>https://www.linkedin.com/in/marjorie-aelion-0116b716</t>
  </si>
  <si>
    <t>Aelion</t>
  </si>
  <si>
    <t>Associate Vice Chancellor For Research And Engagement</t>
  </si>
  <si>
    <t>maelion@umass.edu</t>
  </si>
  <si>
    <t>+1 803-553-3864</t>
  </si>
  <si>
    <t>+1 907-865-0700</t>
  </si>
  <si>
    <t>https://www.linkedin.com/in/mark-manton-a2a0197</t>
  </si>
  <si>
    <t>Manton</t>
  </si>
  <si>
    <t>Director, Finance &amp; Business Administration, ITS</t>
  </si>
  <si>
    <t>mark.manton@yale.edu</t>
  </si>
  <si>
    <t>+1 203-257-3500</t>
  </si>
  <si>
    <t>+1 203-209-7567</t>
  </si>
  <si>
    <t>https://www.linkedin.com/in/mark-melnik-4b55481b</t>
  </si>
  <si>
    <t>Melnik</t>
  </si>
  <si>
    <t>Director Of Economic And Public Policy Research</t>
  </si>
  <si>
    <t>mmelnik@umass.edu</t>
  </si>
  <si>
    <t>+1 617-407-8188</t>
  </si>
  <si>
    <t>+1 617-287-3988</t>
  </si>
  <si>
    <t>https://www.linkedin.com/in/mark-pettit-9572701</t>
  </si>
  <si>
    <t>Pettit</t>
  </si>
  <si>
    <t>Principal Deputy CIO</t>
  </si>
  <si>
    <t>pettit7@llnl.gov</t>
  </si>
  <si>
    <t>+1 925-321-3777</t>
  </si>
  <si>
    <t>https://www.linkedin.com/in/mark-prendergast-55159b231</t>
  </si>
  <si>
    <t>Prendergast</t>
  </si>
  <si>
    <t>mark.prendergast@yale.edu</t>
  </si>
  <si>
    <t>https://www.linkedin.com/in/mark-stoner-62b3416a</t>
  </si>
  <si>
    <t>Stoner</t>
  </si>
  <si>
    <t>Research Development Engineering Manager</t>
  </si>
  <si>
    <t>mstoner@nmsu.edu</t>
  </si>
  <si>
    <t>+1 575-202-3914</t>
  </si>
  <si>
    <t>+1 575-646-2038</t>
  </si>
  <si>
    <t>https://www.linkedin.com/in/mark-trivette</t>
  </si>
  <si>
    <t>Trivette</t>
  </si>
  <si>
    <t>m.trivette@hibu.com</t>
  </si>
  <si>
    <t>+1 214-850-7519</t>
  </si>
  <si>
    <t>+1 214-850-1739</t>
  </si>
  <si>
    <t>https://www.linkedin.com/in/mark-tuominen-79396a41</t>
  </si>
  <si>
    <t>Tuominen</t>
  </si>
  <si>
    <t>Associate Dean Of Research And Innovation</t>
  </si>
  <si>
    <t>tuominen@umass.edu</t>
  </si>
  <si>
    <t>+1 413-687-5997</t>
  </si>
  <si>
    <t>+1 413-259-1765</t>
  </si>
  <si>
    <t>https://www.linkedin.com/in/martha-fuentes-bautista-5545aa5</t>
  </si>
  <si>
    <t>Fuentes-Bautista</t>
  </si>
  <si>
    <t>Director Of Engaged Research &amp; Learning - Department Of Communication</t>
  </si>
  <si>
    <t>mfuentes@umass.edu</t>
  </si>
  <si>
    <t>+1 203-906-4887</t>
  </si>
  <si>
    <t>https://www.linkedin.com/in/martina-buckley-cpa-cia-8a6888109</t>
  </si>
  <si>
    <t>Martina</t>
  </si>
  <si>
    <t>Buckley</t>
  </si>
  <si>
    <t>Associate Provost For Financial Management And Chief Of Staff (office Of The Provost)</t>
  </si>
  <si>
    <t>buckley@umbc.edu</t>
  </si>
  <si>
    <t>+1 615-300-3779</t>
  </si>
  <si>
    <t>+1 202-778-0259</t>
  </si>
  <si>
    <t>https://www.linkedin.com/in/martin-herrera-45470a169</t>
  </si>
  <si>
    <t>Herrera</t>
  </si>
  <si>
    <t>martin.herrera@asu.edu</t>
  </si>
  <si>
    <t>+1 480-580-6567</t>
  </si>
  <si>
    <t>https://www.linkedin.com/in/martin-mcallister-cts-95aa8711</t>
  </si>
  <si>
    <t>McAllister</t>
  </si>
  <si>
    <t>martin.mcallister@asu.edu</t>
  </si>
  <si>
    <t>+1 602-332-3304</t>
  </si>
  <si>
    <t>https://www.linkedin.com/in/mary-dufek-9bb50a46</t>
  </si>
  <si>
    <t>Dufek</t>
  </si>
  <si>
    <t>Deputy Chief Financial Officer And Controller</t>
  </si>
  <si>
    <t>dufek1@llnl.gov</t>
  </si>
  <si>
    <t>+1 925-399-2605</t>
  </si>
  <si>
    <t>+1 925-422-4528</t>
  </si>
  <si>
    <t>https://www.linkedin.com/in/mary-ellen-fama-mba-msa-1b781971</t>
  </si>
  <si>
    <t>Ellen Fama</t>
  </si>
  <si>
    <t>mary.fama@yale.edu</t>
  </si>
  <si>
    <t>https://www.linkedin.com/in/mary-whelan-5b2b0311</t>
  </si>
  <si>
    <t>Geospatial And Research Data Manager</t>
  </si>
  <si>
    <t>mary.whelan@asu.edu</t>
  </si>
  <si>
    <t>https://www.linkedin.com/in/matis-bruce-6b532b17</t>
  </si>
  <si>
    <t>Matis</t>
  </si>
  <si>
    <t>Director Of Clinical Research Section</t>
  </si>
  <si>
    <t>bmatis@iu.edu</t>
  </si>
  <si>
    <t>+1 317-278-1099</t>
  </si>
  <si>
    <t>https://www.linkedin.com/in/matthew-humphreys-phd-7279b51a4</t>
  </si>
  <si>
    <t>Humphreys</t>
  </si>
  <si>
    <t>matthew.humphreys@asu.edu</t>
  </si>
  <si>
    <t>https://www.linkedin.com/in/matthew-kapinos-40a7b72b</t>
  </si>
  <si>
    <t>Kapinos</t>
  </si>
  <si>
    <t>Associate Director Of Capital Finance</t>
  </si>
  <si>
    <t>matthew.kapinos@yale.edu</t>
  </si>
  <si>
    <t>+1 203-231-7950</t>
  </si>
  <si>
    <t>+1 203-469-8551</t>
  </si>
  <si>
    <t>https://www.linkedin.com/in/matthew-lewis-647022b</t>
  </si>
  <si>
    <t>mlewis@rsadvisors.com</t>
  </si>
  <si>
    <t>+1 661-803-1162</t>
  </si>
  <si>
    <t>+1 202-280-6800</t>
  </si>
  <si>
    <t>https://www.linkedin.com/in/matthew-ventura-cpa-20b47337</t>
  </si>
  <si>
    <t>Ventura</t>
  </si>
  <si>
    <t>matthew.ventura@yale.edu</t>
  </si>
  <si>
    <t>+1 203-804-2117</t>
  </si>
  <si>
    <t>https://www.linkedin.com/in/matt-link-301b36174</t>
  </si>
  <si>
    <t>Link</t>
  </si>
  <si>
    <t>Associate Vice President - Research Technologies</t>
  </si>
  <si>
    <t>mrlink@iu.edu</t>
  </si>
  <si>
    <t>+1 812-340-3511</t>
  </si>
  <si>
    <t>+1 812-856-6339</t>
  </si>
  <si>
    <t>https://www.linkedin.com/in/matt-uhrich</t>
  </si>
  <si>
    <t>Uhrich</t>
  </si>
  <si>
    <t>Assistant Director Of IT</t>
  </si>
  <si>
    <t>matt.uhrich@asu.edu</t>
  </si>
  <si>
    <t>+1 602-327-2244</t>
  </si>
  <si>
    <t>https://www.linkedin.com/in/mayumi-jp-sato-9374a611b</t>
  </si>
  <si>
    <t>Mayumi</t>
  </si>
  <si>
    <t>mayumi.sato@asu.edu</t>
  </si>
  <si>
    <t>+1 480-457-9652</t>
  </si>
  <si>
    <t>https://www.linkedin.com/in/mazacks</t>
  </si>
  <si>
    <t>A Zacks</t>
  </si>
  <si>
    <t>Associate Director Of Research, Biodesign Center For Applied Structural Discovery</t>
  </si>
  <si>
    <t>michele.zacks@asu.edu</t>
  </si>
  <si>
    <t>+1 281-854-8510</t>
  </si>
  <si>
    <t>https://www.linkedin.com/in/megan-r-o-hare</t>
  </si>
  <si>
    <t>O'Hare</t>
  </si>
  <si>
    <t>Assistant Director Of Finance And Operations At Northeastern University</t>
  </si>
  <si>
    <t>m.ohare@neu.edu</t>
  </si>
  <si>
    <t>https://www.linkedin.com/in/meghan-dahlmeyer-48a9b417</t>
  </si>
  <si>
    <t>Meghan</t>
  </si>
  <si>
    <t>Dahlmeyer</t>
  </si>
  <si>
    <t>meghan.dahlmeyer@yale.edu</t>
  </si>
  <si>
    <t>+1 203-376-7572</t>
  </si>
  <si>
    <t>+1 203-484-0483</t>
  </si>
  <si>
    <t>https://www.linkedin.com/in/meg-o-brien-25b9a413</t>
  </si>
  <si>
    <t>Meg</t>
  </si>
  <si>
    <t>Director Of Finance &amp; Administration, Educational Enrichment Initiatives</t>
  </si>
  <si>
    <t>m.obrien@yale.edu</t>
  </si>
  <si>
    <t>https://www.linkedin.com/in/meina-wang-phd-6b327525</t>
  </si>
  <si>
    <t>Meina</t>
  </si>
  <si>
    <t>Wang</t>
  </si>
  <si>
    <t>Director For Translational Research, Medical Oncology And Hematology, Yale School Of Medicine</t>
  </si>
  <si>
    <t>meina.wang@yale.edu</t>
  </si>
  <si>
    <t>https://www.linkedin.com/in/mel-bernstein-04a80126</t>
  </si>
  <si>
    <t>Bernstein</t>
  </si>
  <si>
    <t>Senior Vice Provost For Research &amp; Graduate Educat</t>
  </si>
  <si>
    <t>m.bernstein@neu.edu</t>
  </si>
  <si>
    <t>https://www.linkedin.com/in/melissafulton</t>
  </si>
  <si>
    <t>Fulton</t>
  </si>
  <si>
    <t>Assistant Vice President, Prospect Management, Research And Crimson Data Quality</t>
  </si>
  <si>
    <t>mjfulton@iu.edu</t>
  </si>
  <si>
    <t>+1 812-361-4753</t>
  </si>
  <si>
    <t>+1 812-855-5279</t>
  </si>
  <si>
    <t>https://www.linkedin.com/in/melissa-gooding-39931327</t>
  </si>
  <si>
    <t>Gooding</t>
  </si>
  <si>
    <t>mgooding@uri.edu</t>
  </si>
  <si>
    <t>+1 401-213-6041</t>
  </si>
  <si>
    <t>https://www.linkedin.com/in/melissa-hall-51a68335</t>
  </si>
  <si>
    <t>Grant Analyst</t>
  </si>
  <si>
    <t>hmeliss1@umbc.edu</t>
  </si>
  <si>
    <t>+1 410-900-8375</t>
  </si>
  <si>
    <t>+1 410-402-7666</t>
  </si>
  <si>
    <t>https://www.linkedin.com/in/melissa-kelley-31905483</t>
  </si>
  <si>
    <t>CFO &amp; Director Of Business Office</t>
  </si>
  <si>
    <t>melissk@clemson.edu</t>
  </si>
  <si>
    <t>+1 864-320-5572</t>
  </si>
  <si>
    <t>+1 864-656-6208</t>
  </si>
  <si>
    <t>https://www.linkedin.com/in/melissa-koontz-ritter-97413694</t>
  </si>
  <si>
    <t>Koontz Ritter</t>
  </si>
  <si>
    <t>Director Of Budget And Finance</t>
  </si>
  <si>
    <t>mritter@iu.edu</t>
  </si>
  <si>
    <t>+1 812-325-7343</t>
  </si>
  <si>
    <t>https://www.linkedin.com/in/melissa-linehan-00800672</t>
  </si>
  <si>
    <t>Linehan</t>
  </si>
  <si>
    <t>melissa.linehan@yale.edu</t>
  </si>
  <si>
    <t>+1 203-737-1348</t>
  </si>
  <si>
    <t>https://www.linkedin.com/in/melissapetronefrost</t>
  </si>
  <si>
    <t>Executive Assistant II To The CIO &amp; AVP Of IT</t>
  </si>
  <si>
    <t>mfrost@uri.edu</t>
  </si>
  <si>
    <t>+1 401-739-4453</t>
  </si>
  <si>
    <t>+1 401-737-8339</t>
  </si>
  <si>
    <t>https://www.linkedin.com/in/melissa-tarrh-5a0165113</t>
  </si>
  <si>
    <t>Tarrh</t>
  </si>
  <si>
    <t>Senior Co-Director Of Finance And Administration For The Basic Sciences At IU School Of Medicine</t>
  </si>
  <si>
    <t>mjtarrh@iu.edu</t>
  </si>
  <si>
    <t>+1 317-430-5119</t>
  </si>
  <si>
    <t>+1 317-852-3600</t>
  </si>
  <si>
    <t>https://www.linkedin.com/in/melissa-wojciechowski-786b4296</t>
  </si>
  <si>
    <t>Wojciechowski</t>
  </si>
  <si>
    <t>melissa.wojciechowski@yale.edu</t>
  </si>
  <si>
    <t>+1 203-915-6644</t>
  </si>
  <si>
    <t>https://www.linkedin.com/in/michÃ¨le-shuster-360b0058</t>
  </si>
  <si>
    <t>MichÃ¨le</t>
  </si>
  <si>
    <t>Shuster</t>
  </si>
  <si>
    <t>Associate Dean For Research, College Of Arts &amp; Sciences</t>
  </si>
  <si>
    <t>mshuster@nmsu.edu</t>
  </si>
  <si>
    <t>+1 575-405-0965</t>
  </si>
  <si>
    <t>+1 575-646-3916</t>
  </si>
  <si>
    <t>https://www.linkedin.com/in/michaelamonahan</t>
  </si>
  <si>
    <t>Director Of Research Partnerships - The Roux Institute</t>
  </si>
  <si>
    <t>m.monahan@neu.edu</t>
  </si>
  <si>
    <t>+1 646-573-1638</t>
  </si>
  <si>
    <t>+1 212-563-0680</t>
  </si>
  <si>
    <t>https://www.linkedin.com/in/michael-briggs-mba</t>
  </si>
  <si>
    <t>B</t>
  </si>
  <si>
    <t>Executive Director, Research Operations</t>
  </si>
  <si>
    <t>michaelb@asu.edu</t>
  </si>
  <si>
    <t>+1 505-259-1984</t>
  </si>
  <si>
    <t>https://www.linkedin.com/in/michael-corrales</t>
  </si>
  <si>
    <t>Corrales</t>
  </si>
  <si>
    <t>Cloud Business Analyst, LLNL Office Of The CIO</t>
  </si>
  <si>
    <t>michael@llnl.gov</t>
  </si>
  <si>
    <t>+1 850-292-8629</t>
  </si>
  <si>
    <t>+1 904-726-9107</t>
  </si>
  <si>
    <t>https://www.linkedin.com/in/michael-cosmedy-a19b4857</t>
  </si>
  <si>
    <t>Cosmedy</t>
  </si>
  <si>
    <t>michael.cosmedy@yale.edu</t>
  </si>
  <si>
    <t>+1 203-673-2384</t>
  </si>
  <si>
    <t>+1 203-257-1419</t>
  </si>
  <si>
    <t>https://www.linkedin.com/in/michael-crair-447b731</t>
  </si>
  <si>
    <t>Crair</t>
  </si>
  <si>
    <t>michael.crair@yale.edu</t>
  </si>
  <si>
    <t>+1 203-668-2220</t>
  </si>
  <si>
    <t>+1 203-432-7771</t>
  </si>
  <si>
    <t>https://www.linkedin.com/in/michael-hout-b3035350</t>
  </si>
  <si>
    <t>Hout</t>
  </si>
  <si>
    <t>mhout@nmsu.edu</t>
  </si>
  <si>
    <t>+1 412-983-5290</t>
  </si>
  <si>
    <t>https://www.linkedin.com/in/michael-miller-b183ab268</t>
  </si>
  <si>
    <t>Assistant Director Of Research Security And Integrity</t>
  </si>
  <si>
    <t>michaelmiller@umbc.edu</t>
  </si>
  <si>
    <t>https://www.linkedin.com/in/michael-parlato-2685159b</t>
  </si>
  <si>
    <t>Parlato</t>
  </si>
  <si>
    <t>Portfolio &amp; Grant Analyst (Neuroscience)</t>
  </si>
  <si>
    <t>michael.parlato@yale.edu</t>
  </si>
  <si>
    <t>+1 203-298-8398</t>
  </si>
  <si>
    <t>https://www.linkedin.com/in/michael-satre</t>
  </si>
  <si>
    <t>Satre</t>
  </si>
  <si>
    <t>michael.satre@asu.edu</t>
  </si>
  <si>
    <t>+1 480-215-5538</t>
  </si>
  <si>
    <t>+1 727-391-3958</t>
  </si>
  <si>
    <t>https://www.linkedin.com/in/michael-sweet-0042132</t>
  </si>
  <si>
    <t>Sweet</t>
  </si>
  <si>
    <t>Director Of Design And Integration At Center For Advancing Teaching &amp; Learning Through Research</t>
  </si>
  <si>
    <t>m.sweet@neu.edu</t>
  </si>
  <si>
    <t>+1 614-506-2319</t>
  </si>
  <si>
    <t>+1 617-373-2833</t>
  </si>
  <si>
    <t>https://www.linkedin.com/in/michael-williams-57938a7a</t>
  </si>
  <si>
    <t>michael.williams@asu.edu</t>
  </si>
  <si>
    <t>+1 907-841-3047</t>
  </si>
  <si>
    <t>https://www.linkedin.com/in/michael-wright-99a1487</t>
  </si>
  <si>
    <t>Director Of Research Development, College Of Natural Sciences</t>
  </si>
  <si>
    <t>michael@umass.edu</t>
  </si>
  <si>
    <t>+1 413-210-3465</t>
  </si>
  <si>
    <t>+1 231-759-0277</t>
  </si>
  <si>
    <t>https://www.linkedin.com/in/michael-young-803670a</t>
  </si>
  <si>
    <t>Interim Associate Dean For Research, College Of Health And Social Services</t>
  </si>
  <si>
    <t>myoung@nmsu.edu</t>
  </si>
  <si>
    <t>+1 512-803-9381</t>
  </si>
  <si>
    <t>+1 479-575-4139</t>
  </si>
  <si>
    <t>https://www.linkedin.com/in/michelle-downey-068aa6120</t>
  </si>
  <si>
    <t>Downey</t>
  </si>
  <si>
    <t>Program Director Of The Partnership In Forestry And Rangeland Research Program</t>
  </si>
  <si>
    <t>michelle.downey@yale.edu</t>
  </si>
  <si>
    <t>+1 860-805-0309</t>
  </si>
  <si>
    <t>https://www.linkedin.com/in/michelle-hart-569a2732</t>
  </si>
  <si>
    <t>Hart</t>
  </si>
  <si>
    <t>Director IT Project Management Organization</t>
  </si>
  <si>
    <t>michellehart@umass.edu</t>
  </si>
  <si>
    <t>https://www.linkedin.com/in/mikala-narlock</t>
  </si>
  <si>
    <t>Mikala</t>
  </si>
  <si>
    <t>Narlock</t>
  </si>
  <si>
    <t>Director, Research Data Services</t>
  </si>
  <si>
    <t>mnarlock@iu.edu</t>
  </si>
  <si>
    <t>+1 757-274-3314</t>
  </si>
  <si>
    <t>https://www.linkedin.com/in/mike-miller-b2a2a44</t>
  </si>
  <si>
    <t>millermh@mso.umt.edu</t>
  </si>
  <si>
    <t>+1 407-692-6599</t>
  </si>
  <si>
    <t>+1 406-243-4967</t>
  </si>
  <si>
    <t>https://www.linkedin.com/in/mindyanastasia</t>
  </si>
  <si>
    <t>Mindy</t>
  </si>
  <si>
    <t>Anastasia</t>
  </si>
  <si>
    <t>m.anastasia@neu.edu</t>
  </si>
  <si>
    <t>+1 617-223-1032</t>
  </si>
  <si>
    <t>+1 617-373-6649</t>
  </si>
  <si>
    <t>https://www.linkedin.com/in/mirna-mun-30a4a61a5</t>
  </si>
  <si>
    <t>Mirna</t>
  </si>
  <si>
    <t>Mun</t>
  </si>
  <si>
    <t>mirna.mun@asu.edu</t>
  </si>
  <si>
    <t>https://www.linkedin.com/in/missy-godsey-b002634a</t>
  </si>
  <si>
    <t>Missy</t>
  </si>
  <si>
    <t>Godsey</t>
  </si>
  <si>
    <t>mgodsey@iu.edu</t>
  </si>
  <si>
    <t>+1 812-797-1841</t>
  </si>
  <si>
    <t>https://www.linkedin.com/in/molly-slattery-38645bb1</t>
  </si>
  <si>
    <t>Molly</t>
  </si>
  <si>
    <t>Slattery</t>
  </si>
  <si>
    <t>molly.slattery@rice.edu</t>
  </si>
  <si>
    <t>+1 713-213-7676</t>
  </si>
  <si>
    <t>https://www.linkedin.com/in/monette-salud-a0114931</t>
  </si>
  <si>
    <t>Monette</t>
  </si>
  <si>
    <t>Salud</t>
  </si>
  <si>
    <t>Icbm Director Of Finance</t>
  </si>
  <si>
    <t>m.salud@northeastern.edu</t>
  </si>
  <si>
    <t>+1 617-543-6385</t>
  </si>
  <si>
    <t>https://www.linkedin.com/in/monica-ortiz-40980524</t>
  </si>
  <si>
    <t>Monica</t>
  </si>
  <si>
    <t>monica.ortiz@yale.edu</t>
  </si>
  <si>
    <t>+1 203-339-5600</t>
  </si>
  <si>
    <t>https://www.linkedin.com/in/monica-parsai-0a044430</t>
  </si>
  <si>
    <t>Parsai</t>
  </si>
  <si>
    <t>Assistant Director Of Family Intervention Research</t>
  </si>
  <si>
    <t>monica.parsai@asu.edu</t>
  </si>
  <si>
    <t>https://www.linkedin.com/in/monikavalecic</t>
  </si>
  <si>
    <t>Monika</t>
  </si>
  <si>
    <t>ValeÄiÄ‡</t>
  </si>
  <si>
    <t>mvalecic@umass.edu</t>
  </si>
  <si>
    <t>https://www.linkedin.com/in/moorejom8</t>
  </si>
  <si>
    <t>Executive Director Of Research Development</t>
  </si>
  <si>
    <t>jmoore@iu.edu</t>
  </si>
  <si>
    <t>+1 317-616-8718</t>
  </si>
  <si>
    <t>+1 847-275-4860</t>
  </si>
  <si>
    <t>https://www.linkedin.com/in/morgan-morrone-51b60013</t>
  </si>
  <si>
    <t>Morrone</t>
  </si>
  <si>
    <t>Associate Director, Post-Award</t>
  </si>
  <si>
    <t>morgan.lavigne@yale.edu</t>
  </si>
  <si>
    <t>+1 401-575-6626</t>
  </si>
  <si>
    <t>+1 203-432-8198</t>
  </si>
  <si>
    <t>https://www.linkedin.com/in/mtatro</t>
  </si>
  <si>
    <t>Tatro</t>
  </si>
  <si>
    <t>Assistant Director IT Infrastructure</t>
  </si>
  <si>
    <t>mtatro@umass.edu</t>
  </si>
  <si>
    <t>+1 413-325-3548</t>
  </si>
  <si>
    <t>https://www.linkedin.com/in/muamerlihic</t>
  </si>
  <si>
    <t>Muamer</t>
  </si>
  <si>
    <t>Lihic</t>
  </si>
  <si>
    <t>muamer.lihic@yale.edu</t>
  </si>
  <si>
    <t>+1 201-725-9435</t>
  </si>
  <si>
    <t>+1 718-601-7505</t>
  </si>
  <si>
    <t>https://www.linkedin.com/in/mvega-perez</t>
  </si>
  <si>
    <t>Marleen</t>
  </si>
  <si>
    <t>Vega-Perez</t>
  </si>
  <si>
    <t>Award Manager, Office Of Sponsored Research</t>
  </si>
  <si>
    <t>m.perez@yale.edu</t>
  </si>
  <si>
    <t>+1 203-974-3653</t>
  </si>
  <si>
    <t>https://www.linkedin.com/in/naomi-aguiar-ph-d-aa2ab324</t>
  </si>
  <si>
    <t>Naomi</t>
  </si>
  <si>
    <t>Aguiar</t>
  </si>
  <si>
    <t>aguiarn@oregonstate.edu</t>
  </si>
  <si>
    <t>+1 541-255-9595</t>
  </si>
  <si>
    <t>https://www.linkedin.com/in/naoshin-zaman-mba-b71700211</t>
  </si>
  <si>
    <t>Naoshin</t>
  </si>
  <si>
    <t>Zaman</t>
  </si>
  <si>
    <t>naoshin.zaman@yale.edu</t>
  </si>
  <si>
    <t>https://www.linkedin.com/in/natalie-brooke-wilson</t>
  </si>
  <si>
    <t>Assistant Director Of Research Support</t>
  </si>
  <si>
    <t>natalie.wilson@mail.wvu.edu</t>
  </si>
  <si>
    <t>+1 304-834-2859</t>
  </si>
  <si>
    <t>+1 724-713-4022</t>
  </si>
  <si>
    <t>https://www.linkedin.com/in/nathan-bohlmann-958b46a</t>
  </si>
  <si>
    <t>Bohlmann</t>
  </si>
  <si>
    <t>Executive Director, IT Planning</t>
  </si>
  <si>
    <t>nlb@exchange.clemson.edu</t>
  </si>
  <si>
    <t>+1 864-656-2609</t>
  </si>
  <si>
    <t>https://www.linkedin.com/in/nathan-matto</t>
  </si>
  <si>
    <t>Matto</t>
  </si>
  <si>
    <t>nathan.matto@yale.edu</t>
  </si>
  <si>
    <t>+1 203-361-4469</t>
  </si>
  <si>
    <t>+1 203-288-1231</t>
  </si>
  <si>
    <t>https://www.linkedin.com/in/nazmun-nahar-119936119</t>
  </si>
  <si>
    <t>Nazmun</t>
  </si>
  <si>
    <t>Nahar</t>
  </si>
  <si>
    <t>Financial Analyst 2 (Grant And Portfolio)</t>
  </si>
  <si>
    <t>nazmun.nahar@yale.edu</t>
  </si>
  <si>
    <t>+1 860-834-2190</t>
  </si>
  <si>
    <t>https://www.linkedin.com/in/nealaaron</t>
  </si>
  <si>
    <t>Interim Vice President For It And Cio</t>
  </si>
  <si>
    <t>aaneal@iu.edu</t>
  </si>
  <si>
    <t>+1 812-340-2565</t>
  </si>
  <si>
    <t>+1 312-935-7291</t>
  </si>
  <si>
    <t>https://www.linkedin.com/in/neal-woodbury-6435936</t>
  </si>
  <si>
    <t>Woodbury</t>
  </si>
  <si>
    <t>Vice President For Research And Chief Science And Technology Officer</t>
  </si>
  <si>
    <t>nwoodbury@asu.edu</t>
  </si>
  <si>
    <t>+1 480-326-2470</t>
  </si>
  <si>
    <t>https://www.linkedin.com/in/nellie-quezada-aragon-99086834</t>
  </si>
  <si>
    <t>Nellie</t>
  </si>
  <si>
    <t>Quezada-Aragon</t>
  </si>
  <si>
    <t>Director, Office Of Research Compliance</t>
  </si>
  <si>
    <t>ovpr@nmsu.edu</t>
  </si>
  <si>
    <t>+1 575-646-7177</t>
  </si>
  <si>
    <t>https://www.linkedin.com/in/niall-howlett-7a31258</t>
  </si>
  <si>
    <t>Niall</t>
  </si>
  <si>
    <t>Howlett</t>
  </si>
  <si>
    <t>Associate Dean For Research And Graduate Education</t>
  </si>
  <si>
    <t>nhowlett@uri.edu</t>
  </si>
  <si>
    <t>+1 734-272-7196</t>
  </si>
  <si>
    <t>+1 401-277-5000</t>
  </si>
  <si>
    <t>https://www.linkedin.com/in/nicholaspollard</t>
  </si>
  <si>
    <t>Pollard</t>
  </si>
  <si>
    <t>Associate Director Of Finance &amp; Operations</t>
  </si>
  <si>
    <t>n.pollard@northeastern.edu</t>
  </si>
  <si>
    <t>+1 617-285-6425</t>
  </si>
  <si>
    <t>https://www.linkedin.com/in/nicholas-rigas-4b569721</t>
  </si>
  <si>
    <t>Rigas</t>
  </si>
  <si>
    <t>Associate Vice President For Strategic Research Initiatives And Executive Director CU ICAR</t>
  </si>
  <si>
    <t>nrigas@clemson.edu</t>
  </si>
  <si>
    <t>+1 704-576-1017</t>
  </si>
  <si>
    <t>+1 708-466-7895</t>
  </si>
  <si>
    <t>https://www.linkedin.com/in/nichole-escobedo-mns-4a338158</t>
  </si>
  <si>
    <t>Nichole</t>
  </si>
  <si>
    <t>Associate Director, Research Strategy, ASU Knowledge Enterprise</t>
  </si>
  <si>
    <t>nichole.escobedo@asu.edu</t>
  </si>
  <si>
    <t>+1 480-266-0159</t>
  </si>
  <si>
    <t>+1 602-285-7849</t>
  </si>
  <si>
    <t>https://www.linkedin.com/in/nicola-blake-0902a26</t>
  </si>
  <si>
    <t>Director Of Finance And Business Operations</t>
  </si>
  <si>
    <t>nicola@yale.edu</t>
  </si>
  <si>
    <t>+1 203-414-0486</t>
  </si>
  <si>
    <t>+1 203-338-0616</t>
  </si>
  <si>
    <t>https://www.linkedin.com/in/nicole-beason-2025a422</t>
  </si>
  <si>
    <t>Beason</t>
  </si>
  <si>
    <t>Executive Director - Office Of Research And Graduate Education</t>
  </si>
  <si>
    <t>nicole.beason@mail.wvu.edu</t>
  </si>
  <si>
    <t>+1 610-291-4486</t>
  </si>
  <si>
    <t>+1 304-293-3286</t>
  </si>
  <si>
    <t>https://www.linkedin.com/in/nicole-grant-441b6215</t>
  </si>
  <si>
    <t>Research Director, Pulmonary Medicine And Critical Care, Yale University School Of Medicine</t>
  </si>
  <si>
    <t>nicole@yale.edu</t>
  </si>
  <si>
    <t>+1 860-305-2070</t>
  </si>
  <si>
    <t>+1 203-589-4729</t>
  </si>
  <si>
    <t>https://www.linkedin.com/in/nicole-smylie-cobb-mppa-cra-cip-18327487</t>
  </si>
  <si>
    <t>Cobb Mppa Cra</t>
  </si>
  <si>
    <t>Research Compliance Officer, Assistant Director</t>
  </si>
  <si>
    <t>mppa.nicolecobb@msstate.edu</t>
  </si>
  <si>
    <t>https://www.linkedin.com/in/nicolette-smith-mba-290737139</t>
  </si>
  <si>
    <t>Nicolette</t>
  </si>
  <si>
    <t>Manager, Post Award Intl Research Administration</t>
  </si>
  <si>
    <t>nsmith@yale.edu</t>
  </si>
  <si>
    <t>https://www.linkedin.com/in/n-nicole-song</t>
  </si>
  <si>
    <t>Song</t>
  </si>
  <si>
    <t>Portfolio &amp; Grant Analyst - Post Award Administrator</t>
  </si>
  <si>
    <t>n.song@yale.edu</t>
  </si>
  <si>
    <t>https://www.linkedin.com/in/noah-grabowski-4b66211b7</t>
  </si>
  <si>
    <t>Noah</t>
  </si>
  <si>
    <t>Grabowski</t>
  </si>
  <si>
    <t>noah.grabowski@yale.edu</t>
  </si>
  <si>
    <t>https://www.linkedin.com/in/nora-rÃ¤sÃ¤nen-683a5646</t>
  </si>
  <si>
    <t>Nora</t>
  </si>
  <si>
    <t>RÃ¤sÃ¤nen</t>
  </si>
  <si>
    <t>n.rasanen@northeastern.edu</t>
  </si>
  <si>
    <t>+1 507-261-6067</t>
  </si>
  <si>
    <t>https://www.linkedin.com/in/noshinomar</t>
  </si>
  <si>
    <t>Noshin</t>
  </si>
  <si>
    <t>Omar</t>
  </si>
  <si>
    <t>n.omar@northeastern.edu</t>
  </si>
  <si>
    <t>https://www.linkedin.com/in/parkerellen</t>
  </si>
  <si>
    <t>Associate Dean For Research And Executive Programs</t>
  </si>
  <si>
    <t>b.ellen@msstate.edu</t>
  </si>
  <si>
    <t>https://www.linkedin.com/in/patricia-sullivan-b0b38112</t>
  </si>
  <si>
    <t>Sullivan</t>
  </si>
  <si>
    <t>Interim Vice President For Research Creativity And Economic Development</t>
  </si>
  <si>
    <t>patsulli@nmsu.edu</t>
  </si>
  <si>
    <t>+1 309-531-3311</t>
  </si>
  <si>
    <t>https://www.linkedin.com/in/patricia-testa-5b0b612a0</t>
  </si>
  <si>
    <t>Testa</t>
  </si>
  <si>
    <t>ptesta@uri.edu</t>
  </si>
  <si>
    <t>https://www.linkedin.com/in/patrickphillips3</t>
  </si>
  <si>
    <t>Chief Technology Officer And Deputy CIO</t>
  </si>
  <si>
    <t>paaphill@iu.edu</t>
  </si>
  <si>
    <t>+1 317-730-2070</t>
  </si>
  <si>
    <t>+1 317-963-7287</t>
  </si>
  <si>
    <t>https://www.linkedin.com/in/patty-roper-o-brien-10462912</t>
  </si>
  <si>
    <t>Roper O'Brien</t>
  </si>
  <si>
    <t>roper@umass.edu</t>
  </si>
  <si>
    <t>+1 413-531-5487</t>
  </si>
  <si>
    <t>https://www.linkedin.com/in/paulette-deery-18b698279</t>
  </si>
  <si>
    <t>Paulette</t>
  </si>
  <si>
    <t>Deery</t>
  </si>
  <si>
    <t>p.deery@northeastern.edu</t>
  </si>
  <si>
    <t>https://www.linkedin.com/in/paulgladen</t>
  </si>
  <si>
    <t>Gladen</t>
  </si>
  <si>
    <t>Associate Vice President For Research &amp; Economic Development</t>
  </si>
  <si>
    <t>paul.gladen@umt.edu</t>
  </si>
  <si>
    <t>+1 406-396-3534</t>
  </si>
  <si>
    <t>+1 212-665-0797</t>
  </si>
  <si>
    <t>https://www.linkedin.com/in/peggy-maschino-5ab03a8</t>
  </si>
  <si>
    <t>Peggy</t>
  </si>
  <si>
    <t>Maschino</t>
  </si>
  <si>
    <t>Senior Associate Director For Operations And Finance</t>
  </si>
  <si>
    <t>pmaschin@iu.edu</t>
  </si>
  <si>
    <t>+1 812-606-1853</t>
  </si>
  <si>
    <t>https://www.linkedin.com/in/penny-cook-85773a11</t>
  </si>
  <si>
    <t>Penny</t>
  </si>
  <si>
    <t>Cook</t>
  </si>
  <si>
    <t>Director Of Strategic Research Initiatives</t>
  </si>
  <si>
    <t>cook@yale.edu</t>
  </si>
  <si>
    <t>https://www.linkedin.com/in/perry-lee-967a70</t>
  </si>
  <si>
    <t>Associate Director Of It - Infrastructure &amp; Architecture</t>
  </si>
  <si>
    <t>perry.l@northeastern.edu</t>
  </si>
  <si>
    <t>+1 781-526-0016</t>
  </si>
  <si>
    <t>https://www.linkedin.com/in/pete-kollbaum-9020b3274</t>
  </si>
  <si>
    <t>Kollbaum</t>
  </si>
  <si>
    <t>kollbaum@iu.edu</t>
  </si>
  <si>
    <t>https://www.linkedin.com/in/peter-stadolnik-jr-8913868</t>
  </si>
  <si>
    <t>Stadolnik Jr</t>
  </si>
  <si>
    <t>peter.stadolnikjr@yale.edu</t>
  </si>
  <si>
    <t>+1 203-627-1902</t>
  </si>
  <si>
    <t>+1 203-627-7760</t>
  </si>
  <si>
    <t>https://www.linkedin.com/in/petula-d-a1b60411b</t>
  </si>
  <si>
    <t>Petula</t>
  </si>
  <si>
    <t>p.durocher@northeastern.edu</t>
  </si>
  <si>
    <t>+1 617-840-3994</t>
  </si>
  <si>
    <t>https://www.linkedin.com/in/philip-carrano-3ba45313</t>
  </si>
  <si>
    <t>Philip</t>
  </si>
  <si>
    <t>Carrano</t>
  </si>
  <si>
    <t>Sr Director, Finance And HR</t>
  </si>
  <si>
    <t>carranop@asu.edu</t>
  </si>
  <si>
    <t>+1 847-826-3112</t>
  </si>
  <si>
    <t>https://www.linkedin.com/in/philip-tudor-296421217</t>
  </si>
  <si>
    <t>Tudor</t>
  </si>
  <si>
    <t>philip.tudor@rice.edu</t>
  </si>
  <si>
    <t>https://www.linkedin.com/in/phil-landreth-9b659360</t>
  </si>
  <si>
    <t>Landreth</t>
  </si>
  <si>
    <t>Director Of Instructional &amp; Research Support</t>
  </si>
  <si>
    <t>lralph@clemson.edu</t>
  </si>
  <si>
    <t>+1 864-908-0930</t>
  </si>
  <si>
    <t>+1 864-295-6104</t>
  </si>
  <si>
    <t>https://www.linkedin.com/in/philnetolicky</t>
  </si>
  <si>
    <t>Netolicky</t>
  </si>
  <si>
    <t>phillip.netolicky@asu.edu</t>
  </si>
  <si>
    <t>+1 218-731-8143</t>
  </si>
  <si>
    <t>+1 701-642-3995</t>
  </si>
  <si>
    <t>https://www.linkedin.com/in/pope-ashworth-584b82108</t>
  </si>
  <si>
    <t>Pope</t>
  </si>
  <si>
    <t>Ashworth</t>
  </si>
  <si>
    <t>pope.ashworth@umt.edu</t>
  </si>
  <si>
    <t>https://www.linkedin.com/in/priya-mariana-shimpi-driscoll-ph-d-7293b525</t>
  </si>
  <si>
    <t>Priya</t>
  </si>
  <si>
    <t>Mariana Shimpi Driscoll</t>
  </si>
  <si>
    <t>Associate Dean Of Research, Scholarship, And Social Impact</t>
  </si>
  <si>
    <t>p.driscoll@neu.edu</t>
  </si>
  <si>
    <t>https://www.linkedin.com/in/profyuille</t>
  </si>
  <si>
    <t>Lua</t>
  </si>
  <si>
    <t>K Yuille</t>
  </si>
  <si>
    <t>Associate Dean Of Research And Interdisciplinary Education</t>
  </si>
  <si>
    <t>l.yuille@northeastern.edu</t>
  </si>
  <si>
    <t>+1 785-864-9226</t>
  </si>
  <si>
    <t>https://www.linkedin.com/in/psyche-loui-99b12a5</t>
  </si>
  <si>
    <t>Psyche</t>
  </si>
  <si>
    <t>Loui</t>
  </si>
  <si>
    <t>p.loui@northeastern.edu</t>
  </si>
  <si>
    <t>+1 617-417-4889</t>
  </si>
  <si>
    <t>+1 510-666-1023</t>
  </si>
  <si>
    <t>https://www.linkedin.com/in/pugh-kenneth-65ab7416a</t>
  </si>
  <si>
    <t>President And Director Of Research</t>
  </si>
  <si>
    <t>pugh@haskinslabs.org</t>
  </si>
  <si>
    <t>https://www.linkedin.com/in/rachael-larriu</t>
  </si>
  <si>
    <t>Larriu</t>
  </si>
  <si>
    <t>Head Of CIO Office Operations- Information Technology</t>
  </si>
  <si>
    <t>rlarriu@umass.edu</t>
  </si>
  <si>
    <t>https://www.linkedin.com/in/rachel-delvy-002aa0a8</t>
  </si>
  <si>
    <t>Delvy</t>
  </si>
  <si>
    <t>rachel.delvy@yale.edu</t>
  </si>
  <si>
    <t>+1 203-954-6205</t>
  </si>
  <si>
    <t>https://www.linkedin.com/in/rachel-ebling-48047350</t>
  </si>
  <si>
    <t>Ebling</t>
  </si>
  <si>
    <t>Director Of Research, Evaluation And Learning</t>
  </si>
  <si>
    <t>rachel.ebling@yale.edu</t>
  </si>
  <si>
    <t>+1 203-314-3791</t>
  </si>
  <si>
    <t>+1 203-453-3562</t>
  </si>
  <si>
    <t>https://www.linkedin.com/in/rachel-feinmesser-36610a211</t>
  </si>
  <si>
    <t>Feinmesser</t>
  </si>
  <si>
    <t>Interim IT Associate Director</t>
  </si>
  <si>
    <t>rachel@yale.edu</t>
  </si>
  <si>
    <t>+1 845-548-4501</t>
  </si>
  <si>
    <t>https://www.linkedin.com/in/rachel-herndon-20815b12a</t>
  </si>
  <si>
    <t>Herndon</t>
  </si>
  <si>
    <t>rmsnodgr@iu.edu</t>
  </si>
  <si>
    <t>+1 317-407-9322</t>
  </si>
  <si>
    <t>https://www.linkedin.com/in/ralphcaretti</t>
  </si>
  <si>
    <t>Ralph</t>
  </si>
  <si>
    <t>Caretti</t>
  </si>
  <si>
    <t>Director Of IT Systems And Services</t>
  </si>
  <si>
    <t>ralphcaretti@umbc.edu</t>
  </si>
  <si>
    <t>+1 301-452-0969</t>
  </si>
  <si>
    <t>+1 301-845-6687</t>
  </si>
  <si>
    <t>https://www.linkedin.com/in/ramamoorthy-ramesh-ab2614276</t>
  </si>
  <si>
    <t>Ramamoorthy</t>
  </si>
  <si>
    <t>Ramesh</t>
  </si>
  <si>
    <t>ramamoorthy.ramesh@rice.edu</t>
  </si>
  <si>
    <t>+1 925-389-7920</t>
  </si>
  <si>
    <t>+1 301-625-8023</t>
  </si>
  <si>
    <t>https://www.linkedin.com/in/ramesh-gade-5946574</t>
  </si>
  <si>
    <t>Gade</t>
  </si>
  <si>
    <t>Manager, Research Enterprise Systems</t>
  </si>
  <si>
    <t>ramesh@yale.edu</t>
  </si>
  <si>
    <t>https://www.linkedin.com/in/ramya-turaga-ph-d-cim-2477a66</t>
  </si>
  <si>
    <t>Ramya</t>
  </si>
  <si>
    <t>Turaga Cim</t>
  </si>
  <si>
    <t>IRB Manager, Office Of Research Integrity And Assurance</t>
  </si>
  <si>
    <t>ramya.cim@asu.edu</t>
  </si>
  <si>
    <t>+1 267-307-3212</t>
  </si>
  <si>
    <t>https://www.linkedin.com/in/rayfrohlich</t>
  </si>
  <si>
    <t>Frohlich</t>
  </si>
  <si>
    <t>Director Of Client Services And IT Operations</t>
  </si>
  <si>
    <t>raymond.frohlich@yale.edu</t>
  </si>
  <si>
    <t>+1 347-351-6008</t>
  </si>
  <si>
    <t>+1 201-795-6169</t>
  </si>
  <si>
    <t>https://www.linkedin.com/in/raymond-chaira-b5774611b</t>
  </si>
  <si>
    <t>Raymond</t>
  </si>
  <si>
    <t>Chaira</t>
  </si>
  <si>
    <t>Assistant Director/IT Manager</t>
  </si>
  <si>
    <t>raymond.chaira@asu.edu</t>
  </si>
  <si>
    <t>+1 602-814-7451</t>
  </si>
  <si>
    <t>+1 817-354-4791</t>
  </si>
  <si>
    <t>https://www.linkedin.com/in/raymond-mckeon-1251643</t>
  </si>
  <si>
    <t>McKeon</t>
  </si>
  <si>
    <t>ray.mckeon@yale.edu</t>
  </si>
  <si>
    <t>https://www.linkedin.com/in/rebecca-mackerman-06030680</t>
  </si>
  <si>
    <t>Mackerman</t>
  </si>
  <si>
    <t>Asst. Director, Finance &amp; Accounting-New College Of Interdisciplinary Arts &amp; Sciences, West Campus</t>
  </si>
  <si>
    <t>rebecca.mackerman@asu.edu</t>
  </si>
  <si>
    <t>+1 480-734-9022</t>
  </si>
  <si>
    <t>+1 602-750-3992</t>
  </si>
  <si>
    <t>https://www.linkedin.com/in/rebecca-reynolds-ba-cra-70b2a9113</t>
  </si>
  <si>
    <t>Reynolds Cra</t>
  </si>
  <si>
    <t>Director, Research Administration, Department Of Medicine</t>
  </si>
  <si>
    <t>rrlawren@iu.edu</t>
  </si>
  <si>
    <t>+1 317-258-2782</t>
  </si>
  <si>
    <t>https://www.linkedin.com/in/rebeccarowley</t>
  </si>
  <si>
    <t>Jewell Rowley</t>
  </si>
  <si>
    <t>Associate Director, Research Administration, Integrated Business Operations</t>
  </si>
  <si>
    <t>rebecca.rowley@yale.edu</t>
  </si>
  <si>
    <t>+1 714-767-2677</t>
  </si>
  <si>
    <t>+1 203-737-1527</t>
  </si>
  <si>
    <t>https://www.linkedin.com/in/regina-minichello-007179364</t>
  </si>
  <si>
    <t>Minichello</t>
  </si>
  <si>
    <t>Division Director Finance And Operations</t>
  </si>
  <si>
    <t>r.minichello@northeastern.edu</t>
  </si>
  <si>
    <t>+1 617-571-5175</t>
  </si>
  <si>
    <t>+1 617-471-2615</t>
  </si>
  <si>
    <t>https://www.linkedin.com/in/rhondabagby</t>
  </si>
  <si>
    <t>Rhonda</t>
  </si>
  <si>
    <t>Bagby</t>
  </si>
  <si>
    <t>Head Of Finance And Business Strategy, Yale Health</t>
  </si>
  <si>
    <t>rhonda.bagby@yale.edu</t>
  </si>
  <si>
    <t>+1 985-807-7028</t>
  </si>
  <si>
    <t>+1 217-341-0444</t>
  </si>
  <si>
    <t>https://www.linkedin.com/in/rhonda-guajardo-0b429844</t>
  </si>
  <si>
    <t>Guajardo</t>
  </si>
  <si>
    <t>rhonda@rice.edu</t>
  </si>
  <si>
    <t>+1 956-535-1432</t>
  </si>
  <si>
    <t>+1 713-348-8381</t>
  </si>
  <si>
    <t>https://www.linkedin.com/in/richard-pratt-4a74a53a</t>
  </si>
  <si>
    <t>Pratt</t>
  </si>
  <si>
    <t>Director, Semi-arid Cropping Systems Research Innovation Program</t>
  </si>
  <si>
    <t>rpratt@nmsu.edu</t>
  </si>
  <si>
    <t>+1 575-312-1792</t>
  </si>
  <si>
    <t>+1 575-564-6011</t>
  </si>
  <si>
    <t>https://www.linkedin.com/in/rick-dale-morron-51431725</t>
  </si>
  <si>
    <t>Dale Morron</t>
  </si>
  <si>
    <t>Director Of Grants And Contracts</t>
  </si>
  <si>
    <t>rmorron@iu.edu</t>
  </si>
  <si>
    <t>+1 812-856-6934</t>
  </si>
  <si>
    <t>https://www.linkedin.com/in/rick-petillo-5697b79</t>
  </si>
  <si>
    <t>Petillo</t>
  </si>
  <si>
    <t>rpetill@clemson.edu</t>
  </si>
  <si>
    <t>+1 864-656-2591</t>
  </si>
  <si>
    <t>+1 734-673-6145</t>
  </si>
  <si>
    <t>https://www.linkedin.com/in/rob-dimmitt</t>
  </si>
  <si>
    <t>Dimmitt</t>
  </si>
  <si>
    <t>Senior Director, Research Administration &amp; Finance</t>
  </si>
  <si>
    <t>rdimmitt@iu.edu</t>
  </si>
  <si>
    <t>+1 765-404-1859</t>
  </si>
  <si>
    <t>+1 765-448-6060</t>
  </si>
  <si>
    <t>+1 317-274-8523</t>
  </si>
  <si>
    <t>https://www.linkedin.com/in/robert-carpenter-2171ab11</t>
  </si>
  <si>
    <t>Deputy Chief Information Officer: Division Of Information Technology</t>
  </si>
  <si>
    <t>robert.carpenter@umbc.edu</t>
  </si>
  <si>
    <t>+1 410-455-6590</t>
  </si>
  <si>
    <t>https://www.linkedin.com/in/robert-hansen-280b841b7</t>
  </si>
  <si>
    <t>robert.hansen@yale.edu</t>
  </si>
  <si>
    <t>+1 860-391-1156</t>
  </si>
  <si>
    <t>https://www.linkedin.com/in/robert-ryan-cpa</t>
  </si>
  <si>
    <t>Head Of Finance &amp; Investment Operations</t>
  </si>
  <si>
    <t>robert.ryan@yale.edu</t>
  </si>
  <si>
    <t>+1 415-616-7500</t>
  </si>
  <si>
    <t>https://www.linkedin.com/in/robin-cyr-0785887</t>
  </si>
  <si>
    <t>Cyr</t>
  </si>
  <si>
    <t>Vice Provost, Research Administration</t>
  </si>
  <si>
    <t>r.cyr@northeastern.edu</t>
  </si>
  <si>
    <t>+1 207-649-0111</t>
  </si>
  <si>
    <t>+1 252-261-3682</t>
  </si>
  <si>
    <t>https://www.linkedin.com/in/robyn-anderson-03613b86</t>
  </si>
  <si>
    <t>Senior Research Program Manager - DoD Program - Kostas Research Institute For Homeland Security</t>
  </si>
  <si>
    <t>r.anderson@neu.edu</t>
  </si>
  <si>
    <t>+1 818-568-8589</t>
  </si>
  <si>
    <t>+1 205-995-2385</t>
  </si>
  <si>
    <t>https://www.linkedin.com/in/robyneteslich</t>
  </si>
  <si>
    <t>Robyne</t>
  </si>
  <si>
    <t>Deputy Chief Information Officer For Cloud Transformation</t>
  </si>
  <si>
    <t>tr@llnl.gov</t>
  </si>
  <si>
    <t>+1 925-423-5054</t>
  </si>
  <si>
    <t>+1 925-371-5266</t>
  </si>
  <si>
    <t>https://www.linkedin.com/in/robyn-merchant-940aaa33</t>
  </si>
  <si>
    <t>Merchant</t>
  </si>
  <si>
    <t>Assistant Director Of Research Advancement And Communications</t>
  </si>
  <si>
    <t>robyn.merchant@asu.edu</t>
  </si>
  <si>
    <t>https://www.linkedin.com/in/roxie-woodward-58326714</t>
  </si>
  <si>
    <t>Roxie</t>
  </si>
  <si>
    <t>roxie.woodward@rice.edu</t>
  </si>
  <si>
    <t>+1 713-348-3228</t>
  </si>
  <si>
    <t>https://www.linkedin.com/in/rudybellavia</t>
  </si>
  <si>
    <t>Rudy</t>
  </si>
  <si>
    <t>Bellavia</t>
  </si>
  <si>
    <t>Managing Director And Chief Of Staff - Office Of The Executive Vice President, Treasurer And CFO</t>
  </si>
  <si>
    <t>rudy@asu.edu</t>
  </si>
  <si>
    <t>+1 480-394-1621</t>
  </si>
  <si>
    <t>+1 480-226-5899</t>
  </si>
  <si>
    <t>https://www.linkedin.com/in/rui-wang-12812b134</t>
  </si>
  <si>
    <t>Rui</t>
  </si>
  <si>
    <t>Assistant Director Of Applied Research</t>
  </si>
  <si>
    <t>rui.wang@msstate.edu</t>
  </si>
  <si>
    <t>https://www.linkedin.com/in/russellepstein</t>
  </si>
  <si>
    <t>Epstein</t>
  </si>
  <si>
    <t>russell.epstein@yale.edu</t>
  </si>
  <si>
    <t>+1 914-388-3147</t>
  </si>
  <si>
    <t>+1 203-432-1333</t>
  </si>
  <si>
    <t>https://www.linkedin.com/in/ruth-jarrett-5829481b</t>
  </si>
  <si>
    <t>Jarrett</t>
  </si>
  <si>
    <t>rjarrett@foundation.uri.edu</t>
  </si>
  <si>
    <t>https://www.linkedin.com/in/ryan-m-882139133</t>
  </si>
  <si>
    <t>Director Of Harm Reduction Research, Program In Addiction Medicine</t>
  </si>
  <si>
    <t>ryan.mcneil@yale.edu</t>
  </si>
  <si>
    <t>https://www.linkedin.com/in/ryanvakil</t>
  </si>
  <si>
    <t>Vakil</t>
  </si>
  <si>
    <t>Head Of Financial Research â€“ Yale Chief Executive Leadership Institute</t>
  </si>
  <si>
    <t>ryan.vakil@yale.edu</t>
  </si>
  <si>
    <t>+1 602-206-6191</t>
  </si>
  <si>
    <t>+1 917-300-8145</t>
  </si>
  <si>
    <t>https://www.linkedin.com/in/sabotalebi</t>
  </si>
  <si>
    <t>Shayan</t>
  </si>
  <si>
    <t>Abotalebi</t>
  </si>
  <si>
    <t>Research And Development Engineer Manager</t>
  </si>
  <si>
    <t>sabotalebi@psl.nmsu.edu</t>
  </si>
  <si>
    <t>+1 505-816-8047</t>
  </si>
  <si>
    <t>+1 702-361-5666</t>
  </si>
  <si>
    <t>https://www.linkedin.com/in/salamah-salamah-51ab702a</t>
  </si>
  <si>
    <t>Salamah</t>
  </si>
  <si>
    <t>Associate Vice President Of Research For Computing And AI</t>
  </si>
  <si>
    <t>isalamah@utep.edu</t>
  </si>
  <si>
    <t>+1 386-898-3114</t>
  </si>
  <si>
    <t>https://www.linkedin.com/in/samuelhcohen</t>
  </si>
  <si>
    <t>Cohen</t>
  </si>
  <si>
    <t>Director Of IT, Office Of International And Summer Programs</t>
  </si>
  <si>
    <t>samuel.cohen@yale.edu</t>
  </si>
  <si>
    <t>+1 203-432-9480</t>
  </si>
  <si>
    <t>https://www.linkedin.com/in/sara-benken-50505386</t>
  </si>
  <si>
    <t>Benken</t>
  </si>
  <si>
    <t>Associate Director - Operations, Human Research Protection Program</t>
  </si>
  <si>
    <t>slbenken@iu.edu</t>
  </si>
  <si>
    <t>+1 812-606-5559</t>
  </si>
  <si>
    <t>https://www.linkedin.com/in/sarah-fefer-89103832</t>
  </si>
  <si>
    <t>Fefer</t>
  </si>
  <si>
    <t>Associate Dean For Research &amp; Faculty Development</t>
  </si>
  <si>
    <t>sfefer@umass.edu</t>
  </si>
  <si>
    <t>+1 207-807-5456</t>
  </si>
  <si>
    <t>+1 813-974-2223</t>
  </si>
  <si>
    <t>https://www.linkedin.com/in/sarah-helen-shepherd</t>
  </si>
  <si>
    <t>Helen Cooper</t>
  </si>
  <si>
    <t>scooper@yale.edu</t>
  </si>
  <si>
    <t>https://www.linkedin.com/in/sarah-hughes-mba-952534131</t>
  </si>
  <si>
    <t>sarah.hughes@yale.edu</t>
  </si>
  <si>
    <t>+1 631-484-3307</t>
  </si>
  <si>
    <t>https://www.linkedin.com/in/sarah-johnson-r-n-m-ed-84340894</t>
  </si>
  <si>
    <t>Johnson R N M Ed</t>
  </si>
  <si>
    <t>Program Manager Research And Workforce Development Team Lead</t>
  </si>
  <si>
    <t>sarah.johnson@asu.edu</t>
  </si>
  <si>
    <t>https://www.linkedin.com/in/sarah-morrill-ms-10164747</t>
  </si>
  <si>
    <t>Morrill</t>
  </si>
  <si>
    <t>sarah.morrill@yale.edu</t>
  </si>
  <si>
    <t>+1 203-243-7855</t>
  </si>
  <si>
    <t>+1 203-230-3226</t>
  </si>
  <si>
    <t>https://www.linkedin.com/in/sarahshroyer</t>
  </si>
  <si>
    <t>Shroyer</t>
  </si>
  <si>
    <t>Grants And Contracts Officer</t>
  </si>
  <si>
    <t>sarah.shroyer@asu.edu</t>
  </si>
  <si>
    <t>+1 949-282-5017</t>
  </si>
  <si>
    <t>https://www.linkedin.com/in/sara-jasak-1520546</t>
  </si>
  <si>
    <t>Jasak</t>
  </si>
  <si>
    <t>Associate Director Of Clinical Research</t>
  </si>
  <si>
    <t>sara.jasak@yale.edu</t>
  </si>
  <si>
    <t>+1 413-563-0990</t>
  </si>
  <si>
    <t>+1 413-896-3429</t>
  </si>
  <si>
    <t>https://www.linkedin.com/in/sara-tartaglia-5334939</t>
  </si>
  <si>
    <t>Tartaglia</t>
  </si>
  <si>
    <t>Associate Director Of Research &amp; Financial Administration-Psychiatry &amp; Pediatrics</t>
  </si>
  <si>
    <t>sara.andrzejewski@yale.edu</t>
  </si>
  <si>
    <t>+1 203-209-0242</t>
  </si>
  <si>
    <t>+1 203-332-7004</t>
  </si>
  <si>
    <t>https://www.linkedin.com/in/sargentmatt</t>
  </si>
  <si>
    <t>Sargent</t>
  </si>
  <si>
    <t>Manager, Enterprise Business Systems (Finance, HR, And Research)</t>
  </si>
  <si>
    <t>masargen@iu.edu</t>
  </si>
  <si>
    <t>+1 812-327-7647</t>
  </si>
  <si>
    <t>+1 812-856-0488</t>
  </si>
  <si>
    <t>https://www.linkedin.com/in/scmurphy</t>
  </si>
  <si>
    <t>Vice President For Finance And Chief Financial Officer</t>
  </si>
  <si>
    <t>s.murphy@yale.edu</t>
  </si>
  <si>
    <t>+1 203-906-6314</t>
  </si>
  <si>
    <t>+1 203-432-8090</t>
  </si>
  <si>
    <t>https://www.linkedin.com/in/scotiar</t>
  </si>
  <si>
    <t>Scotia</t>
  </si>
  <si>
    <t>Roopnarine</t>
  </si>
  <si>
    <t>Associate Chief Information Officer</t>
  </si>
  <si>
    <t>scotia.roopnarine@uri.edu</t>
  </si>
  <si>
    <t>https://www.linkedin.com/in/scott-michaels-74494123a</t>
  </si>
  <si>
    <t>Michaels</t>
  </si>
  <si>
    <t>Associate Vice President For Centers And Core Facilities, IU Research, Indiana University</t>
  </si>
  <si>
    <t>michaels@iu.edu</t>
  </si>
  <si>
    <t>https://www.linkedin.com/in/scott-whittenburg-b0b3b2109</t>
  </si>
  <si>
    <t>Whittenburg</t>
  </si>
  <si>
    <t>Vice President For Research</t>
  </si>
  <si>
    <t>scott.whittenburg@umt.edu</t>
  </si>
  <si>
    <t>+1 406-544-3041</t>
  </si>
  <si>
    <t>+1 406-243-6515</t>
  </si>
  <si>
    <t>https://www.linkedin.com/in/sean-kenney-980064249</t>
  </si>
  <si>
    <t>Sean</t>
  </si>
  <si>
    <t>Kenney</t>
  </si>
  <si>
    <t>Project Manager-Research Engagement Office- Knowledge Enterprise</t>
  </si>
  <si>
    <t>sean.kenney@asu.edu</t>
  </si>
  <si>
    <t>+1 602-670-4724</t>
  </si>
  <si>
    <t>https://www.linkedin.com/in/seatondaniel</t>
  </si>
  <si>
    <t>Seaton</t>
  </si>
  <si>
    <t>Sr. Director: Research, Assessment, And Data Analytics</t>
  </si>
  <si>
    <t>d.seaton@northeastern.edu</t>
  </si>
  <si>
    <t>+1 334-663-2729</t>
  </si>
  <si>
    <t>+1 586-778-0941</t>
  </si>
  <si>
    <t>https://www.linkedin.com/in/sedudley</t>
  </si>
  <si>
    <t>Chief Research Information Officer &amp; Associate Vice President</t>
  </si>
  <si>
    <t>sean.dudley@asu.edu</t>
  </si>
  <si>
    <t>+1 480-290-9817</t>
  </si>
  <si>
    <t>+1 920-459-8525</t>
  </si>
  <si>
    <t>https://www.linkedin.com/in/sergio-n-gomez-jr-974a42126</t>
  </si>
  <si>
    <t>N Gomez Jr</t>
  </si>
  <si>
    <t>Portfolio &amp; Grants Analyst</t>
  </si>
  <si>
    <t>sergio.gomez@yale.edu</t>
  </si>
  <si>
    <t>https://www.linkedin.com/in/seth-elsenbrook-60309b33</t>
  </si>
  <si>
    <t>Seth</t>
  </si>
  <si>
    <t>Elsenbrook</t>
  </si>
  <si>
    <t>Senior Director, Strategic Finance And Corporate Development</t>
  </si>
  <si>
    <t>seth.elsenbrook@careaccess.com</t>
  </si>
  <si>
    <t>+1 713-935-0567</t>
  </si>
  <si>
    <t>https://www.linkedin.com/in/settenah-savoy-74105458</t>
  </si>
  <si>
    <t>Settenah</t>
  </si>
  <si>
    <t>Savoy</t>
  </si>
  <si>
    <t>Director - Administration &amp; Finance</t>
  </si>
  <si>
    <t>s.savoy@northeastern.edu</t>
  </si>
  <si>
    <t>+1 617-308-5465</t>
  </si>
  <si>
    <t>+1 617-373-2395</t>
  </si>
  <si>
    <t>https://www.linkedin.com/in/shane-warren-00b7386b</t>
  </si>
  <si>
    <t>Warren</t>
  </si>
  <si>
    <t>Deputy Director For Research Development</t>
  </si>
  <si>
    <t>swarren@msstate.edu</t>
  </si>
  <si>
    <t>+1 662-312-8376</t>
  </si>
  <si>
    <t>https://www.linkedin.com/in/shannon-t-lichtinger-0116259</t>
  </si>
  <si>
    <t>Shannon</t>
  </si>
  <si>
    <t>T Lichtinger</t>
  </si>
  <si>
    <t>Director Of Institutional Research And Project Manager For Strategic Planning</t>
  </si>
  <si>
    <t>tinney@umbc.edu</t>
  </si>
  <si>
    <t>+1 410-617-5025</t>
  </si>
  <si>
    <t>https://www.linkedin.com/in/shawna-f-richardson</t>
  </si>
  <si>
    <t>Shawna</t>
  </si>
  <si>
    <t>s.r@northeastern.edu</t>
  </si>
  <si>
    <t>+1 508-341-4738</t>
  </si>
  <si>
    <t>https://www.linkedin.com/in/shawn-clark-mba</t>
  </si>
  <si>
    <t>Shawn</t>
  </si>
  <si>
    <t>IT Director, Strategic Projects</t>
  </si>
  <si>
    <t>shawn.clark@yale.edu</t>
  </si>
  <si>
    <t>+1 203-675-6123</t>
  </si>
  <si>
    <t>+1 203-772-9807</t>
  </si>
  <si>
    <t>https://www.linkedin.com/in/sheila-gilroy-9322a99</t>
  </si>
  <si>
    <t>Sheila</t>
  </si>
  <si>
    <t>Director Of Administration &amp; Research, Economics Department</t>
  </si>
  <si>
    <t>sgilroy@umass.edu</t>
  </si>
  <si>
    <t>+1 413-584-2925</t>
  </si>
  <si>
    <t>+1 401-345-1968</t>
  </si>
  <si>
    <t>https://www.linkedin.com/in/shelia-cotten-a390085</t>
  </si>
  <si>
    <t>Shelia</t>
  </si>
  <si>
    <t>Cotten</t>
  </si>
  <si>
    <t>Associate Vice President For Research Development</t>
  </si>
  <si>
    <t>scotten@clemson.edu</t>
  </si>
  <si>
    <t>+1 205-356-9085</t>
  </si>
  <si>
    <t>+1 205-979-4997</t>
  </si>
  <si>
    <t>https://www.linkedin.com/in/sheryl-lynch-rn-ccrc-83325913b</t>
  </si>
  <si>
    <t>Sheryl</t>
  </si>
  <si>
    <t>Lynch Ccrc</t>
  </si>
  <si>
    <t>Director Of Clinical Research</t>
  </si>
  <si>
    <t>slynch@iu.edu</t>
  </si>
  <si>
    <t>+1 317-690-1954</t>
  </si>
  <si>
    <t>https://www.linkedin.com/in/shikha-sharma-153816131</t>
  </si>
  <si>
    <t>Shikha</t>
  </si>
  <si>
    <t>Sharma</t>
  </si>
  <si>
    <t>Interim Associate Vice President Of Research Development</t>
  </si>
  <si>
    <t>shikha.sharma@mail.wvu.edu</t>
  </si>
  <si>
    <t>+1 304-212-8450</t>
  </si>
  <si>
    <t>https://www.linkedin.com/in/shilpa-shah-34460b29</t>
  </si>
  <si>
    <t>Shilpa</t>
  </si>
  <si>
    <t>shah@umbc.edu</t>
  </si>
  <si>
    <t>https://www.linkedin.com/in/sierraxvaughn-mph</t>
  </si>
  <si>
    <t>Sierra</t>
  </si>
  <si>
    <t>Vaughn</t>
  </si>
  <si>
    <t>Assistant Director Of Data &amp; Research</t>
  </si>
  <si>
    <t>sierra@iu.edu</t>
  </si>
  <si>
    <t>+1 317-341-5438</t>
  </si>
  <si>
    <t>+1 317-595-5564</t>
  </si>
  <si>
    <t>https://www.linkedin.com/in/simone-edwards-a05640354</t>
  </si>
  <si>
    <t>Post-Award Research Administrator</t>
  </si>
  <si>
    <t>simone.edwards@rice.edu</t>
  </si>
  <si>
    <t>https://www.linkedin.com/in/skilliah</t>
  </si>
  <si>
    <t>Skillings</t>
  </si>
  <si>
    <t>Director Of IT Service Management</t>
  </si>
  <si>
    <t>alan.skillings@mail.wvu.edu</t>
  </si>
  <si>
    <t>+1 412-638-3326</t>
  </si>
  <si>
    <t>+1 304-293-2001</t>
  </si>
  <si>
    <t>https://www.linkedin.com/in/skylermendez</t>
  </si>
  <si>
    <t>Skyler</t>
  </si>
  <si>
    <t>M Mendez</t>
  </si>
  <si>
    <t>Post Award Accountant - Internal Medicine</t>
  </si>
  <si>
    <t>skyler.mendez@yale.edu</t>
  </si>
  <si>
    <t>https://www.linkedin.com/in/snejana-nihtianova-5508052b</t>
  </si>
  <si>
    <t>Snejana</t>
  </si>
  <si>
    <t>Nihtianova</t>
  </si>
  <si>
    <t>Associate Director Of Economic Mobility Kinder Institute For Urban Research</t>
  </si>
  <si>
    <t>snejana.nihtianova@rice.edu</t>
  </si>
  <si>
    <t>+1 215-360-4663</t>
  </si>
  <si>
    <t>+1 215-677-3297</t>
  </si>
  <si>
    <t>https://www.linkedin.com/in/sonja-beamon-rezendes-3b56a09</t>
  </si>
  <si>
    <t>Sonja</t>
  </si>
  <si>
    <t>Beamon Rezendes</t>
  </si>
  <si>
    <t>Director Of Finance &amp; Administration, Administrative Operations</t>
  </si>
  <si>
    <t>sonja.beamon@yale.edu</t>
  </si>
  <si>
    <t>+1 203-815-4323</t>
  </si>
  <si>
    <t>https://www.linkedin.com/in/spencer-tyler-74483410b</t>
  </si>
  <si>
    <t>Tyler</t>
  </si>
  <si>
    <t>Sr. Financial Analyst - Grants</t>
  </si>
  <si>
    <t>s.tyler@northeastern.edu</t>
  </si>
  <si>
    <t>https://www.linkedin.com/in/stanislaw-olejarczyk-1506b437</t>
  </si>
  <si>
    <t>Stan</t>
  </si>
  <si>
    <t>Olejarczyk</t>
  </si>
  <si>
    <t>stanislaw.olejarczyk@yale.edu</t>
  </si>
  <si>
    <t>https://www.linkedin.com/in/stephanie-marazzi-77362739</t>
  </si>
  <si>
    <t>Marazzi</t>
  </si>
  <si>
    <t>steven.marans@yale.edu</t>
  </si>
  <si>
    <t>+1 203-927-4333</t>
  </si>
  <si>
    <t>https://www.linkedin.com/in/stephanierogersgarcia</t>
  </si>
  <si>
    <t>Accountant 2, Clinical Trials Grant Management</t>
  </si>
  <si>
    <t>stephanie.garcia@yale.edu</t>
  </si>
  <si>
    <t>https://www.linkedin.com/in/stephen-frederic</t>
  </si>
  <si>
    <t>Frederic</t>
  </si>
  <si>
    <t>Associate Director Of Institutional Research</t>
  </si>
  <si>
    <t>stephen.frederic@msstate.edu</t>
  </si>
  <si>
    <t>+1 228-990-4483</t>
  </si>
  <si>
    <t>+1 228-588-3287</t>
  </si>
  <si>
    <t>https://www.linkedin.com/in/stephenklineberg</t>
  </si>
  <si>
    <t>Klineberg</t>
  </si>
  <si>
    <t>Co-director Of The Institute For Urban Research</t>
  </si>
  <si>
    <t>slk@rice.edu</t>
  </si>
  <si>
    <t>+1 713-471-6152</t>
  </si>
  <si>
    <t>https://www.linkedin.com/in/steve-bowers-34415418</t>
  </si>
  <si>
    <t>Bowers</t>
  </si>
  <si>
    <t>Senior Grant Accountant</t>
  </si>
  <si>
    <t>bowers@umbc.edu</t>
  </si>
  <si>
    <t>+1 443-527-9907</t>
  </si>
  <si>
    <t>https://www.linkedin.com/in/steven-a-gentile-52b1b514</t>
  </si>
  <si>
    <t>A Gentile</t>
  </si>
  <si>
    <t>Executive Director Of Finance And Administration For YSM/Co-Lead Of OneFinance Strategic Initiative</t>
  </si>
  <si>
    <t>steven.gentile@yale.edu</t>
  </si>
  <si>
    <t>+1 914-588-3012</t>
  </si>
  <si>
    <t>+1 203-785-2791</t>
  </si>
  <si>
    <t>https://www.linkedin.com/in/steve-parrott-ab563712</t>
  </si>
  <si>
    <t>Parrott</t>
  </si>
  <si>
    <t>sparrott@its.msstate.edu</t>
  </si>
  <si>
    <t>+1 662-769-9260</t>
  </si>
  <si>
    <t>+1 662-769-9259</t>
  </si>
  <si>
    <t>https://www.linkedin.com/in/steve-rydell-7bb08a4b</t>
  </si>
  <si>
    <t>Rydell</t>
  </si>
  <si>
    <t>Accountant, Research Receivables</t>
  </si>
  <si>
    <t>srydell@uri.edu</t>
  </si>
  <si>
    <t>+1 401-559-9644</t>
  </si>
  <si>
    <t>https://www.linkedin.com/in/sue-lorow-a1495967</t>
  </si>
  <si>
    <t>Lorow</t>
  </si>
  <si>
    <t>Executive Director, Finance And Operations</t>
  </si>
  <si>
    <t>slorow@umass.edu</t>
  </si>
  <si>
    <t>+1 413-250-5132</t>
  </si>
  <si>
    <t>+1 413-545-8500</t>
  </si>
  <si>
    <t>https://www.linkedin.com/in/sue-marlais-6239923</t>
  </si>
  <si>
    <t>Marlais</t>
  </si>
  <si>
    <t>Chief Information Officer (cio)</t>
  </si>
  <si>
    <t>marlais1@llnl.gov</t>
  </si>
  <si>
    <t>+1 925-422-7682</t>
  </si>
  <si>
    <t>https://www.linkedin.com/in/sully-baez-50423257</t>
  </si>
  <si>
    <t>Sully</t>
  </si>
  <si>
    <t>Baez</t>
  </si>
  <si>
    <t>s.baez@northeastern.edu</t>
  </si>
  <si>
    <t>+1 978-876-2639</t>
  </si>
  <si>
    <t>+1 617-373-4933</t>
  </si>
  <si>
    <t>https://www.linkedin.com/in/suparna-clasen-md-msce</t>
  </si>
  <si>
    <t>Suparna</t>
  </si>
  <si>
    <t>Clasen</t>
  </si>
  <si>
    <t>Director Of Clinical Research Operations, Krannert Cardiovascular Research Center</t>
  </si>
  <si>
    <t>scclasen@iu.edu</t>
  </si>
  <si>
    <t>+1 603-557-7508</t>
  </si>
  <si>
    <t>https://www.linkedin.com/in/susan-dorsey-63115322</t>
  </si>
  <si>
    <t>Dorsey</t>
  </si>
  <si>
    <t>Senior Grant And Contract Officer</t>
  </si>
  <si>
    <t>s.dorsey@northeastern.edu</t>
  </si>
  <si>
    <t>+1 617-686-9602</t>
  </si>
  <si>
    <t>+1 617-373-3874</t>
  </si>
  <si>
    <t>https://www.linkedin.com/in/susan-greeley-11928a77</t>
  </si>
  <si>
    <t>Greeley</t>
  </si>
  <si>
    <t>Associate Director, Finance &amp; Operations</t>
  </si>
  <si>
    <t>s.greeley@northeastern.edu</t>
  </si>
  <si>
    <t>+1 781-690-1362</t>
  </si>
  <si>
    <t>https://www.linkedin.com/in/svetlana-vassilieva-md</t>
  </si>
  <si>
    <t>Svetlana</t>
  </si>
  <si>
    <t>Vassilieva</t>
  </si>
  <si>
    <t>Associate Director Of Clinical Research At Yale University School Of Medicine</t>
  </si>
  <si>
    <t>svetlana.vassilieva@yale.edu</t>
  </si>
  <si>
    <t>+1 203-435-2497</t>
  </si>
  <si>
    <t>https://www.linkedin.com/in/swnzel</t>
  </si>
  <si>
    <t>Associate Director, Finance Transformation</t>
  </si>
  <si>
    <t>sgilbert@yale.edu</t>
  </si>
  <si>
    <t>+1 925-285-7551</t>
  </si>
  <si>
    <t>+1 925-689-6494</t>
  </si>
  <si>
    <t>https://www.linkedin.com/in/taberlightfoot</t>
  </si>
  <si>
    <t>Taber</t>
  </si>
  <si>
    <t>Lightfoot</t>
  </si>
  <si>
    <t>Director, Digital Experience And IT Learning &amp; Development, Yale ITS</t>
  </si>
  <si>
    <t>taber.lightfoot@yale.edu</t>
  </si>
  <si>
    <t>+1 904-535-2500</t>
  </si>
  <si>
    <t>https://www.linkedin.com/in/tad-m-839b45b3</t>
  </si>
  <si>
    <t>Tad</t>
  </si>
  <si>
    <t>Director Of Research Security Assurance/ Insider Threat Program Senior Official (ITPSO)</t>
  </si>
  <si>
    <t>mt@iu.edu</t>
  </si>
  <si>
    <t>https://www.linkedin.com/in/tammiwestgate</t>
  </si>
  <si>
    <t>Tamara</t>
  </si>
  <si>
    <t>Westgate Cra</t>
  </si>
  <si>
    <t>t.westgate@northeastern.edu</t>
  </si>
  <si>
    <t>+1 617-373-5006</t>
  </si>
  <si>
    <t>https://www.linkedin.com/in/tanner-schaub-1884203a3</t>
  </si>
  <si>
    <t>Tanner</t>
  </si>
  <si>
    <t>Schaub</t>
  </si>
  <si>
    <t>Assistant Vice President For Research</t>
  </si>
  <si>
    <t>tschaub@nmsu.edu</t>
  </si>
  <si>
    <t>https://www.linkedin.com/in/tanya-dalton-aa50a9213</t>
  </si>
  <si>
    <t>tanya.dalton@asu.edu</t>
  </si>
  <si>
    <t>https://www.linkedin.com/in/tara-boehnke-9ba03965</t>
  </si>
  <si>
    <t>Tara</t>
  </si>
  <si>
    <t>Boehnke</t>
  </si>
  <si>
    <t>tara.boehnke@umt.edu</t>
  </si>
  <si>
    <t>+1 406-241-7052</t>
  </si>
  <si>
    <t>+1 406-721-2222</t>
  </si>
  <si>
    <t>https://www.linkedin.com/in/terrence-gee-a8b56880</t>
  </si>
  <si>
    <t>Terrence</t>
  </si>
  <si>
    <t>terrence.gee@rice.edu</t>
  </si>
  <si>
    <t>+1 713-412-6624</t>
  </si>
  <si>
    <t>+1 813-623-5411</t>
  </si>
  <si>
    <t>https://www.linkedin.com/in/terri-pierson-8b8528a3</t>
  </si>
  <si>
    <t>Pierson</t>
  </si>
  <si>
    <t>Accountant (research Rec)</t>
  </si>
  <si>
    <t>tpierson@uri.edu</t>
  </si>
  <si>
    <t>+1 401-741-9907</t>
  </si>
  <si>
    <t>+1 401-874-4100</t>
  </si>
  <si>
    <t>https://www.linkedin.com/in/tgchu</t>
  </si>
  <si>
    <t>Tien-</t>
  </si>
  <si>
    <t>Gabriel Chu</t>
  </si>
  <si>
    <t>tgchu@iu.edu</t>
  </si>
  <si>
    <t>+1 317-274-5148</t>
  </si>
  <si>
    <t>https://www.linkedin.com/in/thomas-hurley-945b9817b</t>
  </si>
  <si>
    <t>thurley@iu.edu</t>
  </si>
  <si>
    <t>+1 317-450-9801</t>
  </si>
  <si>
    <t>+1 317-278-2008</t>
  </si>
  <si>
    <t>https://www.linkedin.com/in/thomas-nedell-ab405523</t>
  </si>
  <si>
    <t>Nedell</t>
  </si>
  <si>
    <t>t.nedell@northeastern.edu</t>
  </si>
  <si>
    <t>+1 617-834-0970</t>
  </si>
  <si>
    <t>+1 718-990-6651</t>
  </si>
  <si>
    <t>https://www.linkedin.com/in/tiebing-liang-42194747</t>
  </si>
  <si>
    <t>Tiebing</t>
  </si>
  <si>
    <t>Director, Genomics And Bioinformatics Core Of Indiana Alcohol Research Center</t>
  </si>
  <si>
    <t>tliang@iu.edu</t>
  </si>
  <si>
    <t>+1 317-274-7813</t>
  </si>
  <si>
    <t>https://www.linkedin.com/in/tim-chamblee-0ba13347</t>
  </si>
  <si>
    <t>Chamblee</t>
  </si>
  <si>
    <t>Director, Office Of Institutional Research &amp; Effectiveness</t>
  </si>
  <si>
    <t>t.chamblee@msstate.edu</t>
  </si>
  <si>
    <t>+1 601-323-5601</t>
  </si>
  <si>
    <t>+1 662-323-9689</t>
  </si>
  <si>
    <t>https://www.linkedin.com/in/tim-g-4a63a0a</t>
  </si>
  <si>
    <t>Director, Finance &amp; Administration â€“ Provost Office</t>
  </si>
  <si>
    <t>timothy.gomer@yale.edu</t>
  </si>
  <si>
    <t>+1 203-671-4647</t>
  </si>
  <si>
    <t>+1 203-903-5665</t>
  </si>
  <si>
    <t>https://www.linkedin.com/in/tim-gilheart-3129195</t>
  </si>
  <si>
    <t>Gilheart</t>
  </si>
  <si>
    <t>Executive Director Of Research Infrastructure</t>
  </si>
  <si>
    <t>gilheart@rice.edu</t>
  </si>
  <si>
    <t>+1 832-341-5488</t>
  </si>
  <si>
    <t>+1 713-348-3159</t>
  </si>
  <si>
    <t>https://www.linkedin.com/in/tim-opstrup-2a605016b</t>
  </si>
  <si>
    <t>Opstrup</t>
  </si>
  <si>
    <t>Director Finance And Administration</t>
  </si>
  <si>
    <t>timothy.opstrup@yale.edu</t>
  </si>
  <si>
    <t>https://www.linkedin.com/in/timothy-champ</t>
  </si>
  <si>
    <t>Champ</t>
  </si>
  <si>
    <t>Associate Director Of Research And Enterprise Computing</t>
  </si>
  <si>
    <t>timothy.champ@umbc.edu</t>
  </si>
  <si>
    <t>https://www.linkedin.com/in/tim-remington-95a16559</t>
  </si>
  <si>
    <t>Remington</t>
  </si>
  <si>
    <t>Assistant Director Of Research Technology</t>
  </si>
  <si>
    <t>tim@asu.edu</t>
  </si>
  <si>
    <t>+1 480-516-5151</t>
  </si>
  <si>
    <t>+1 480-390-0791</t>
  </si>
  <si>
    <t>https://www.linkedin.com/in/tina-hales-a263b6a1</t>
  </si>
  <si>
    <t>Tina</t>
  </si>
  <si>
    <t>Hales</t>
  </si>
  <si>
    <t>Director Post Award Administration</t>
  </si>
  <si>
    <t>tvsmith@nmsu.edu</t>
  </si>
  <si>
    <t>+1 575-621-5603</t>
  </si>
  <si>
    <t>https://www.linkedin.com/in/todd-andrews-57aa71b4</t>
  </si>
  <si>
    <t>todd.andrews@yale.edu</t>
  </si>
  <si>
    <t>+1 714-488-1139</t>
  </si>
  <si>
    <t>https://www.linkedin.com/in/todd-morton-708377319</t>
  </si>
  <si>
    <t>Morton</t>
  </si>
  <si>
    <t>todd@iu.edu</t>
  </si>
  <si>
    <t>+1 812-855-8100</t>
  </si>
  <si>
    <t>https://www.linkedin.com/in/todd-warner-a0245a5</t>
  </si>
  <si>
    <t>Warner</t>
  </si>
  <si>
    <t>Data Manager - Research Specialist</t>
  </si>
  <si>
    <t>todd.warner@asu.edu</t>
  </si>
  <si>
    <t>https://www.linkedin.com/in/toneyflack</t>
  </si>
  <si>
    <t>Toney</t>
  </si>
  <si>
    <t>Flack</t>
  </si>
  <si>
    <t>toney.flack@wichita.edu</t>
  </si>
  <si>
    <t>+1 316-779-3480</t>
  </si>
  <si>
    <t>+1 316-978-3630</t>
  </si>
  <si>
    <t>https://www.linkedin.com/in/toricharles</t>
  </si>
  <si>
    <t>Tori</t>
  </si>
  <si>
    <t>Director Of Applied Research</t>
  </si>
  <si>
    <t>tcharle@clemson.edu</t>
  </si>
  <si>
    <t>+1 803-412-5533</t>
  </si>
  <si>
    <t>https://www.linkedin.com/in/tracey-tompkins-96b51b21</t>
  </si>
  <si>
    <t>Tompkins</t>
  </si>
  <si>
    <t>Director, Research Compliance Management Systems</t>
  </si>
  <si>
    <t>trtompki@iu.edu</t>
  </si>
  <si>
    <t>+1 812-360-7134</t>
  </si>
  <si>
    <t>https://www.linkedin.com/in/tracy-walters-716b08a</t>
  </si>
  <si>
    <t>Walters</t>
  </si>
  <si>
    <t>Director, Grants And Contracts Administration</t>
  </si>
  <si>
    <t>trwalte@clemson.edu</t>
  </si>
  <si>
    <t>+1 864-656-4352</t>
  </si>
  <si>
    <t>https://www.linkedin.com/in/travis-petty-4248501b5</t>
  </si>
  <si>
    <t>Petty</t>
  </si>
  <si>
    <t>travis.petty@umt.edu</t>
  </si>
  <si>
    <t>+1 775-335-6020</t>
  </si>
  <si>
    <t>+1 210-433-9991</t>
  </si>
  <si>
    <t>https://www.linkedin.com/in/tricia-ginnetti-603031a</t>
  </si>
  <si>
    <t>Ginnetti</t>
  </si>
  <si>
    <t>tricia.ginnetti@yale.edu</t>
  </si>
  <si>
    <t>https://www.linkedin.com/in/tricia-hatfield-688906265</t>
  </si>
  <si>
    <t>Hatfield</t>
  </si>
  <si>
    <t>tricia.hatfield@umt.edu</t>
  </si>
  <si>
    <t>https://www.linkedin.com/in/trisha-cretella-0b9870108</t>
  </si>
  <si>
    <t>Trisha</t>
  </si>
  <si>
    <t>Cretella</t>
  </si>
  <si>
    <t>trisha@yale.edu</t>
  </si>
  <si>
    <t>+1 203-240-1150</t>
  </si>
  <si>
    <t>https://www.linkedin.com/in/trish-brock-64972329</t>
  </si>
  <si>
    <t>Trish</t>
  </si>
  <si>
    <t>Brock</t>
  </si>
  <si>
    <t>Associate Vice President, Research Integrity &amp; Compliance</t>
  </si>
  <si>
    <t>pbrock@calpoly.edu</t>
  </si>
  <si>
    <t>+1 805-704-4726</t>
  </si>
  <si>
    <t>https://www.linkedin.com/in/trish-curtin-43340a45</t>
  </si>
  <si>
    <t>Curtin</t>
  </si>
  <si>
    <t>Interim Vice Provost For Research Development</t>
  </si>
  <si>
    <t>p.curtin@northeastern.edu</t>
  </si>
  <si>
    <t>+1 631-338-3386</t>
  </si>
  <si>
    <t>+1 631-821-4438</t>
  </si>
  <si>
    <t>https://www.linkedin.com/in/troy-buchanan-635aa477</t>
  </si>
  <si>
    <t>Troy</t>
  </si>
  <si>
    <t>Buchanan</t>
  </si>
  <si>
    <t>Director Of Research And Analysis</t>
  </si>
  <si>
    <t>troy.buchanan@asu.edu</t>
  </si>
  <si>
    <t>+1 480-228-4723</t>
  </si>
  <si>
    <t>https://www.linkedin.com/in/troy-hallman-126b0265</t>
  </si>
  <si>
    <t>Hallman</t>
  </si>
  <si>
    <t>Director, Yale Office Of Animal Research Support</t>
  </si>
  <si>
    <t>troy.hallman@yale.edu</t>
  </si>
  <si>
    <t>+1 203-314-8884</t>
  </si>
  <si>
    <t>https://www.linkedin.com/in/troy-leonard-5b62a672</t>
  </si>
  <si>
    <t>Leonard</t>
  </si>
  <si>
    <t>Director Of Research &amp; Academic Campus Planning</t>
  </si>
  <si>
    <t>t.leonard@northeastern.edu</t>
  </si>
  <si>
    <t>+1 617-840-6859</t>
  </si>
  <si>
    <t>https://www.linkedin.com/in/ulrik-knudsen-5058232</t>
  </si>
  <si>
    <t>Ulrik</t>
  </si>
  <si>
    <t>Knudsen</t>
  </si>
  <si>
    <t>CTO - College Of Arts And Sciences</t>
  </si>
  <si>
    <t>ulrik@iu.edu</t>
  </si>
  <si>
    <t>+1 217-333-8475</t>
  </si>
  <si>
    <t>https://www.linkedin.com/in/una-osili-809a4316</t>
  </si>
  <si>
    <t>Una</t>
  </si>
  <si>
    <t>Osili</t>
  </si>
  <si>
    <t>uosili@iu.edu</t>
  </si>
  <si>
    <t>+1 317-289-8909</t>
  </si>
  <si>
    <t>+1 317-274-4501</t>
  </si>
  <si>
    <t>https://www.linkedin.com/in/valerie-long</t>
  </si>
  <si>
    <t>Valerie</t>
  </si>
  <si>
    <t>Assistant Director, Research Advancement For Ira A. Fulton Schools Of Engineering (SEMTE)</t>
  </si>
  <si>
    <t>valerie.long@asu.edu</t>
  </si>
  <si>
    <t>+1 480-645-1835</t>
  </si>
  <si>
    <t>https://www.linkedin.com/in/vance-blankers</t>
  </si>
  <si>
    <t>Vance</t>
  </si>
  <si>
    <t>Blankers</t>
  </si>
  <si>
    <t>Director For Research Development And Collaboration</t>
  </si>
  <si>
    <t>v.blankers@northeastern.edu</t>
  </si>
  <si>
    <t>https://www.linkedin.com/in/vandana-p-janeja-2a15a666</t>
  </si>
  <si>
    <t>Vandana</t>
  </si>
  <si>
    <t>P Janeja</t>
  </si>
  <si>
    <t>Associate Dean For Research And Faculty Development</t>
  </si>
  <si>
    <t>vjaneja@umbc.edu</t>
  </si>
  <si>
    <t>+1 443-682-2488</t>
  </si>
  <si>
    <t>+1 410-455-6238</t>
  </si>
  <si>
    <t>https://www.linkedin.com/in/veroniquecorrdin</t>
  </si>
  <si>
    <t>Veronique</t>
  </si>
  <si>
    <t>Corrdin</t>
  </si>
  <si>
    <t>Associate Director Finance And Operations</t>
  </si>
  <si>
    <t>v.corrdin@northeastern.edu</t>
  </si>
  <si>
    <t>+1 617-899-0967</t>
  </si>
  <si>
    <t>https://www.linkedin.com/in/vicki-smith-67b558a</t>
  </si>
  <si>
    <t>Vicki</t>
  </si>
  <si>
    <t>Executive Director, Office Of The Cio</t>
  </si>
  <si>
    <t>vicki.smith@mail.wvu.edu</t>
  </si>
  <si>
    <t>+1 304-698-5383</t>
  </si>
  <si>
    <t>+1 304-293-2286</t>
  </si>
  <si>
    <t>https://www.linkedin.com/in/vidhya-ramani-narayanan</t>
  </si>
  <si>
    <t>Vidhya</t>
  </si>
  <si>
    <t>Narayanan</t>
  </si>
  <si>
    <t>IT Director, Health Sciences IT, Software Solutions And Engineering</t>
  </si>
  <si>
    <t>vidhya.narayanan@yale.edu</t>
  </si>
  <si>
    <t>+1 917-716-8087</t>
  </si>
  <si>
    <t>+1 203-806-0504</t>
  </si>
  <si>
    <t>https://www.linkedin.com/in/vincentcguerrero</t>
  </si>
  <si>
    <t>Guerrero</t>
  </si>
  <si>
    <t>vincent.guerrero@yale.edu</t>
  </si>
  <si>
    <t>+1 203-675-7065</t>
  </si>
  <si>
    <t>https://www.linkedin.com/in/vincent-intintoli-4501134</t>
  </si>
  <si>
    <t>Intintoli</t>
  </si>
  <si>
    <t>Master Of Science In Finance Program Director</t>
  </si>
  <si>
    <t>vintint@clemson.edu</t>
  </si>
  <si>
    <t>+1 520-471-1975</t>
  </si>
  <si>
    <t>+1 618-453-2459</t>
  </si>
  <si>
    <t>https://www.linkedin.com/in/vinka-oyandel-craver-b5740326</t>
  </si>
  <si>
    <t>Vinka</t>
  </si>
  <si>
    <t>Oyandel-Craver</t>
  </si>
  <si>
    <t>Associate Dean Of Research, College Of Engineering</t>
  </si>
  <si>
    <t>vinka_oyandel-craver@my.uri.edu</t>
  </si>
  <si>
    <t>https://www.linkedin.com/in/vinodveedu</t>
  </si>
  <si>
    <t>Vinod</t>
  </si>
  <si>
    <t>Veedu</t>
  </si>
  <si>
    <t>Assistant Vice President, Office Of Research</t>
  </si>
  <si>
    <t>vinod.veedu@rice.edu</t>
  </si>
  <si>
    <t>+1 808-230-7374</t>
  </si>
  <si>
    <t>+1 713-357-9622</t>
  </si>
  <si>
    <t>https://www.linkedin.com/in/virginia-clary-58a0b61b</t>
  </si>
  <si>
    <t>Virginia</t>
  </si>
  <si>
    <t>Clary</t>
  </si>
  <si>
    <t>claryv@oregonstate.edu</t>
  </si>
  <si>
    <t>+1 912-996-2145</t>
  </si>
  <si>
    <t>https://www.linkedin.com/in/vkharris</t>
  </si>
  <si>
    <t>Director, Research Facilities &amp; Operations</t>
  </si>
  <si>
    <t>valerie.harris@asu.edu</t>
  </si>
  <si>
    <t>+1 480-215-1655</t>
  </si>
  <si>
    <t>https://www.linkedin.com/in/vstanton67</t>
  </si>
  <si>
    <t>Deputy Chief Information Officer For Cloud Transformation, LLNL Office Of The CIO</t>
  </si>
  <si>
    <t>stanton1@llnl.gov</t>
  </si>
  <si>
    <t>+1 925-337-5806</t>
  </si>
  <si>
    <t>https://www.linkedin.com/in/waldybarrientos</t>
  </si>
  <si>
    <t>Waldy</t>
  </si>
  <si>
    <t>Barrientos</t>
  </si>
  <si>
    <t>Associate Director Of Finance &amp; Administration, School Of Law</t>
  </si>
  <si>
    <t>wbarrientos@northeastern.edu</t>
  </si>
  <si>
    <t>+1 347-255-5205</t>
  </si>
  <si>
    <t>+1 617-373-3801</t>
  </si>
  <si>
    <t>https://www.linkedin.com/in/walter-ryan-9b853622</t>
  </si>
  <si>
    <t>Walter</t>
  </si>
  <si>
    <t>Dean For Research</t>
  </si>
  <si>
    <t>wryan@iu.edu</t>
  </si>
  <si>
    <t>https://www.linkedin.com/in/wendycraft</t>
  </si>
  <si>
    <t>Director, Business And Finance Communications</t>
  </si>
  <si>
    <t>wendy.craft@asu.edu</t>
  </si>
  <si>
    <t>+1 602-432-9020</t>
  </si>
  <si>
    <t>+1 480-965-0478</t>
  </si>
  <si>
    <t>https://www.linkedin.com/in/wendy-martin-2647142</t>
  </si>
  <si>
    <t>Director Technology Development-research Park Suite 310</t>
  </si>
  <si>
    <t>wmartin@umbc.edu</t>
  </si>
  <si>
    <t>+1 410-455-3658</t>
  </si>
  <si>
    <t>https://www.linkedin.com/in/wiesrafi</t>
  </si>
  <si>
    <t>Wies</t>
  </si>
  <si>
    <t>Rafi</t>
  </si>
  <si>
    <t>Associate Cio, Health Sciences</t>
  </si>
  <si>
    <t>wies.rafi@yale.edu</t>
  </si>
  <si>
    <t>+1 404-287-2608</t>
  </si>
  <si>
    <t>https://www.linkedin.com/in/william-b-trey-breckenridge-iii-020b014a</t>
  </si>
  <si>
    <t>B Breckenridge Iii</t>
  </si>
  <si>
    <t>trey@erc.msstate.edu</t>
  </si>
  <si>
    <t>+1 601-249-1041</t>
  </si>
  <si>
    <t>+1 601-324-6170</t>
  </si>
  <si>
    <t>https://www.linkedin.com/in/william-colburn-0623a813b</t>
  </si>
  <si>
    <t>Colburn</t>
  </si>
  <si>
    <t>william@iu.edu</t>
  </si>
  <si>
    <t>+1 765-977-2376</t>
  </si>
  <si>
    <t>https://www.linkedin.com/in/wohlert-lisa-63b2602b</t>
  </si>
  <si>
    <t>Wohlert</t>
  </si>
  <si>
    <t>lisa.wohlert@yale.edu</t>
  </si>
  <si>
    <t>+1 732-904-1768</t>
  </si>
  <si>
    <t>+1 203-785-3347</t>
  </si>
  <si>
    <t>https://www.linkedin.com/in/yazminrosas</t>
  </si>
  <si>
    <t>Yazmin</t>
  </si>
  <si>
    <t>Rosas MarÃ­n</t>
  </si>
  <si>
    <t>Chairâ€™s Office Program Manager, Administrative And Research Support</t>
  </si>
  <si>
    <t>yazmin.rosas@yale.edu</t>
  </si>
  <si>
    <t>+1 203-600-4174</t>
  </si>
  <si>
    <t>+1 203-535-8768</t>
  </si>
  <si>
    <t>https://www.linkedin.com/in/zachary-stoll-19b72451</t>
  </si>
  <si>
    <t>Zachary</t>
  </si>
  <si>
    <t>Stoll</t>
  </si>
  <si>
    <t>Assistant Director Of The New Mexico Produced Water Research Consortium</t>
  </si>
  <si>
    <t>zstoll@nmsu.edu</t>
  </si>
  <si>
    <t>+1 585-746-4512</t>
  </si>
  <si>
    <t>https://www.linkedin.com/in/zsuzsanna-nemeth-24890628</t>
  </si>
  <si>
    <t>Zsuzsanna</t>
  </si>
  <si>
    <t>Nemeth</t>
  </si>
  <si>
    <t>Head Of Clinical Research And Education</t>
  </si>
  <si>
    <t>zsuzsanna.nemeth@yale.edu</t>
  </si>
  <si>
    <t>+1 386-341-1300</t>
  </si>
  <si>
    <t>+1 305-243-2010</t>
  </si>
  <si>
    <t>amber.gonzales@pearson.com</t>
  </si>
  <si>
    <t>pearson</t>
  </si>
  <si>
    <t>Ling</t>
  </si>
  <si>
    <t>Bruce.Ling@stanford.edu</t>
  </si>
  <si>
    <t>Bernier</t>
  </si>
  <si>
    <t>christina_bernier@brown.edu</t>
  </si>
  <si>
    <t>brown university</t>
  </si>
  <si>
    <t>Ferreira</t>
  </si>
  <si>
    <t>cynthia_ferreira@brown.edu</t>
  </si>
  <si>
    <t>david_brown@alumni.brown.edu</t>
  </si>
  <si>
    <t>Demetra</t>
  </si>
  <si>
    <t>Kavaltzis</t>
  </si>
  <si>
    <t>demetra.kavaltzis@pearson.com</t>
  </si>
  <si>
    <t>jason_jacques@brown.edu</t>
  </si>
  <si>
    <t>Sousa</t>
  </si>
  <si>
    <t>jenna_sousa@brown.edu</t>
  </si>
  <si>
    <t>Monteiro</t>
  </si>
  <si>
    <t>katherine_monteiro@brown.edu</t>
  </si>
  <si>
    <t>Masquelette</t>
  </si>
  <si>
    <t>melissa_masquelette@brown.edu</t>
  </si>
  <si>
    <t>Mongan</t>
  </si>
  <si>
    <t>nigel.mongan@nottingham.ac.uk</t>
  </si>
  <si>
    <t>Santhosh</t>
  </si>
  <si>
    <t>santhosh.john@pearson.com</t>
  </si>
  <si>
    <t>sarah_latham@brown.edu</t>
  </si>
  <si>
    <t>Nacar</t>
  </si>
  <si>
    <t>suzanne_nacar@brown.edu</t>
  </si>
  <si>
    <t>giles@stanford.edu</t>
  </si>
  <si>
    <t>https://www.linkedin.com/in/annakeyesprojectmanager</t>
  </si>
  <si>
    <t>Keyes</t>
  </si>
  <si>
    <t>Research Director of Statistics</t>
  </si>
  <si>
    <t>a.keyes@natcen.ac.uk</t>
  </si>
  <si>
    <t>+44 (0)20 7250 1866</t>
  </si>
  <si>
    <t>250 City Road, London EC1V 2AB, UK</t>
  </si>
  <si>
    <t>single_uni: National Centre For Social Research ERP GN Felicia 23July.xlsx</t>
  </si>
  <si>
    <t>Cognism vendor data (unverified)</t>
  </si>
  <si>
    <t>Alexia</t>
  </si>
  <si>
    <t>Bencini</t>
  </si>
  <si>
    <t>alexia.bencini@natcen.ac.uk</t>
  </si>
  <si>
    <t>Pattern-inferred (unverified)</t>
  </si>
  <si>
    <t>Alina</t>
  </si>
  <si>
    <t>Carabat</t>
  </si>
  <si>
    <t>alina.carabat@natcen.ac.uk</t>
  </si>
  <si>
    <t>https://www.linkedin.com/in/alun-humphrey-404b335</t>
  </si>
  <si>
    <t>Alun</t>
  </si>
  <si>
    <t>Humphrey</t>
  </si>
  <si>
    <t>Director of Survey Research</t>
  </si>
  <si>
    <t>alun.humphrey@natcen.ac.uk</t>
  </si>
  <si>
    <t>https://www.linkedin.com/in/azhar-mahmood-it-director</t>
  </si>
  <si>
    <t>Azhar</t>
  </si>
  <si>
    <t>Mahmood</t>
  </si>
  <si>
    <t>Director of IT and Systems</t>
  </si>
  <si>
    <t>azhar.mahmood@natcen.ac.uk</t>
  </si>
  <si>
    <t>Chetna</t>
  </si>
  <si>
    <t>Kerai</t>
  </si>
  <si>
    <t>chetna.kerai@natcen.ac.uk</t>
  </si>
  <si>
    <t>Jessop</t>
  </si>
  <si>
    <t>curtis.jessop@natcen.ac.uk</t>
  </si>
  <si>
    <t>Head of the Methodology and Innovation Hub</t>
  </si>
  <si>
    <t>debbie.collins@natcen.ac.uk</t>
  </si>
  <si>
    <t>Pattern-inferred (unverified; first-name form unconfirmed)</t>
  </si>
  <si>
    <t>https://www.linkedin.com/in/dimitris-karantinos-ba032331</t>
  </si>
  <si>
    <t>Dimitris</t>
  </si>
  <si>
    <t>Karantinos</t>
  </si>
  <si>
    <t>Greece</t>
  </si>
  <si>
    <t>dkaradinos@ekke.gr</t>
  </si>
  <si>
    <t>+30 210 749 1699</t>
  </si>
  <si>
    <t>+30 210 748 9800</t>
  </si>
  <si>
    <t>EKKE website (verified)</t>
  </si>
  <si>
    <t>Gayle</t>
  </si>
  <si>
    <t>Munro</t>
  </si>
  <si>
    <t>gayle.munro@natcen.ac.uk</t>
  </si>
  <si>
    <t>Prior</t>
  </si>
  <si>
    <t>gillian.prior@natcen.ac.uk</t>
  </si>
  <si>
    <t>https://www.linkedin.com/in/ilias-kikilias</t>
  </si>
  <si>
    <t>Ilias</t>
  </si>
  <si>
    <t>Kikilias</t>
  </si>
  <si>
    <t>ikikilias@ekke.gr</t>
  </si>
  <si>
    <t>Pattern-inferred (unverified; EKKE first-initial+surname pattern)</t>
  </si>
  <si>
    <t>https://www.linkedin.com/in/jack-kelly-70ba01178</t>
  </si>
  <si>
    <t>jack.kelly@natcen.ac.uk</t>
  </si>
  <si>
    <t>Head of Data Management</t>
  </si>
  <si>
    <t>jess.bailey@natcen.ac.uk</t>
  </si>
  <si>
    <t>https://www.linkedin.com/in/joanne-apicella-ab056854</t>
  </si>
  <si>
    <t>Apicella</t>
  </si>
  <si>
    <t>Head of Data Collection - Social Research</t>
  </si>
  <si>
    <t>joanne.apicella@natcen.ac.uk</t>
  </si>
  <si>
    <t>joanne.mclean@natcen.ac.uk</t>
  </si>
  <si>
    <t>https://www.linkedin.com/in/joy-mhonda-a9698363</t>
  </si>
  <si>
    <t>Mhonda</t>
  </si>
  <si>
    <t>Director of Policy Research Centre</t>
  </si>
  <si>
    <t>joy.mhonda@natcen.ac.uk</t>
  </si>
  <si>
    <t>https://www.linkedin.com/in/kahoeguchi</t>
  </si>
  <si>
    <t>Kaho</t>
  </si>
  <si>
    <t>Eguchi</t>
  </si>
  <si>
    <t>kaho.eguchi@natcen.ac.uk</t>
  </si>
  <si>
    <t>Olujobi</t>
  </si>
  <si>
    <t>lola.olujobi@natcen.ac.uk</t>
  </si>
  <si>
    <t>Mari</t>
  </si>
  <si>
    <t>Toomse-Smith</t>
  </si>
  <si>
    <t>mari.toomse-smith@natcen.ac.uk</t>
  </si>
  <si>
    <t>https://www.linkedin.com/in/martinsthogg</t>
  </si>
  <si>
    <t>Hogg</t>
  </si>
  <si>
    <t>martin.hogg@natcen.ac.uk</t>
  </si>
  <si>
    <t>martin.wood@natcen.ac.uk</t>
  </si>
  <si>
    <t>michael.davis@natcen.ac.uk</t>
  </si>
  <si>
    <t>https://www.linkedin.com/in/mike-cole-b4635053</t>
  </si>
  <si>
    <t>mike.cole@natcen.ac.uk</t>
  </si>
  <si>
    <t>Bradshaw</t>
  </si>
  <si>
    <t>Director of the Scottish Centre for Social Research</t>
  </si>
  <si>
    <t>paul.bradshaw@natcen.ac.uk</t>
  </si>
  <si>
    <t>+44 (0)131 240 0210</t>
  </si>
  <si>
    <t>6 South Charlotte Street, Edinburgh EH2 4AW, UK</t>
  </si>
  <si>
    <t>Pattern-inferred (unverified; ScotCen – may use scotcen.org.uk)</t>
  </si>
  <si>
    <t>Cornick</t>
  </si>
  <si>
    <t>peter.cornick@natcen.ac.uk</t>
  </si>
  <si>
    <t>https://www.linkedin.com/in/robert-swinchatt-56104ba</t>
  </si>
  <si>
    <t>Swinchatt</t>
  </si>
  <si>
    <t>Director of Finance and Chief Commercial Officer</t>
  </si>
  <si>
    <t>robert.swinchatt@natcen.ac.uk</t>
  </si>
  <si>
    <t>Sokratis</t>
  </si>
  <si>
    <t>Dinos</t>
  </si>
  <si>
    <t>sokratis.dinos@natcen.ac.uk</t>
  </si>
  <si>
    <t>Longcroft</t>
  </si>
  <si>
    <t>steph.longcroft@natcen.ac.uk</t>
  </si>
  <si>
    <t>https://www.linkedin.com/in/beata-mcginty-acma-gcma-5b739286/</t>
  </si>
  <si>
    <t>Beata</t>
  </si>
  <si>
    <t>McGinty</t>
  </si>
  <si>
    <t>beata.mcginty@uknnl.com</t>
  </si>
  <si>
    <t>+44 (0)1925 933 744</t>
  </si>
  <si>
    <t>Chadwick House, Birchwood Park, Warrington, Cheshire, WA3 6AE, UK</t>
  </si>
  <si>
    <t>single_uni: National Nuclear Laboratory ERP GN Felicia 20July.xlsx</t>
  </si>
  <si>
    <t>https://www.linkedin.com/in/brian-tenner-a3a5672a8</t>
  </si>
  <si>
    <t>Tenner</t>
  </si>
  <si>
    <t>brian.tenner@uknnl.com</t>
  </si>
  <si>
    <t>+44 161 209 5200</t>
  </si>
  <si>
    <t>+44 1925 933744</t>
  </si>
  <si>
    <t>Des</t>
  </si>
  <si>
    <t>des.wright@uknnl.com</t>
  </si>
  <si>
    <t>https://www.linkedin.com/in/frances-moore-3a901a16</t>
  </si>
  <si>
    <t>Head Of Corporate Finance</t>
  </si>
  <si>
    <t>frances_moore@nnl.co.uk</t>
  </si>
  <si>
    <t>+44 7879 642430</t>
  </si>
  <si>
    <t>https://www.linkedin.com/in/gareth-headdock-301504123</t>
  </si>
  <si>
    <t>Gareth</t>
  </si>
  <si>
    <t>Headdock</t>
  </si>
  <si>
    <t>Chief Science And Technology Officer</t>
  </si>
  <si>
    <t>gareth.headdock@nnl.co.uk</t>
  </si>
  <si>
    <t>https://www.linkedin.com/in/hamza-ahmed-5041a519b/</t>
  </si>
  <si>
    <t>Hamza</t>
  </si>
  <si>
    <t>IT Project Manager</t>
  </si>
  <si>
    <t>hamza.ahmed@uknnl.com</t>
  </si>
  <si>
    <t>https://www.linkedin.com/in/hazel-rawlinson-work-37a6529</t>
  </si>
  <si>
    <t>Hazel</t>
  </si>
  <si>
    <t>Operations Finance Manager</t>
  </si>
  <si>
    <t>hazelrawlinson@nnl.co.uk</t>
  </si>
  <si>
    <t>Clarkson</t>
  </si>
  <si>
    <t>Non-Executive Director (Board)</t>
  </si>
  <si>
    <t>iain.clarkson@uknnl.com</t>
  </si>
  <si>
    <t>https://www.linkedin.com/in/idarby</t>
  </si>
  <si>
    <t>Darby</t>
  </si>
  <si>
    <t>iain.darby@nnl.co.uk</t>
  </si>
  <si>
    <t>Chief Customer Officer</t>
  </si>
  <si>
    <t>james.murphy@uknnl.com</t>
  </si>
  <si>
    <t>https://www.linkedin.com/in/julian-spencer-0bb3891b9</t>
  </si>
  <si>
    <t>Research And Development Program Manager</t>
  </si>
  <si>
    <t>julian.spencer@uknnl.com</t>
  </si>
  <si>
    <t>Julianne</t>
  </si>
  <si>
    <t>Antrobus</t>
  </si>
  <si>
    <t>julianne.antrobus@uknnl.com</t>
  </si>
  <si>
    <t>Non-Executive Director; Chair of Remuneration Committee (Board)</t>
  </si>
  <si>
    <t>mandy.clarke@uknnl.com</t>
  </si>
  <si>
    <t>mike.white@uknnl.com</t>
  </si>
  <si>
    <t>neil.smart@uknnl.com</t>
  </si>
  <si>
    <t>https://www.linkedin.com/in/sean-parry-bb29822a</t>
  </si>
  <si>
    <t>Parry</t>
  </si>
  <si>
    <t>Head Of Project Finance</t>
  </si>
  <si>
    <t>sean.parry@uknnl.com</t>
  </si>
  <si>
    <t>https://www.linkedin.com/in/timwhitworth/</t>
  </si>
  <si>
    <t>Whitworth</t>
  </si>
  <si>
    <t>Head of Innovation</t>
  </si>
  <si>
    <t>tim.whitworth@uknnl.com</t>
  </si>
  <si>
    <t>https://www.linkedin.com/in/val-brown-541b5913</t>
  </si>
  <si>
    <t>Val</t>
  </si>
  <si>
    <t>vbrown@nnl.co.uk</t>
  </si>
  <si>
    <t>+44 7730 075917</t>
  </si>
  <si>
    <t>Verified Email</t>
  </si>
  <si>
    <t>https://www.linkedin.com/in/dan-mathers-b166b2151/</t>
  </si>
  <si>
    <t>Mathers</t>
  </si>
  <si>
    <t>daniel.p.mathers@niro.org.uk</t>
  </si>
  <si>
    <t>https://www.linkedin.com/in/alex-rogers-3125954</t>
  </si>
  <si>
    <t>Deputy Director Strategic Science Programmes and Partnerships</t>
  </si>
  <si>
    <t>alex.rogers@noc.ac.uk</t>
  </si>
  <si>
    <t>+44 23 8059 6666</t>
  </si>
  <si>
    <t>single_uni: National Oceanography Centre ERP GN Felicia 20July.xlsx</t>
  </si>
  <si>
    <t>https://www.linkedin.com/in/andrew-m-lovett-fcca</t>
  </si>
  <si>
    <t>Lovett FCCA</t>
  </si>
  <si>
    <t>Deputy Director - Strategic Finance</t>
  </si>
  <si>
    <t>andrew.lovett@noc.ac.uk</t>
  </si>
  <si>
    <t>+44 7905 274424</t>
  </si>
  <si>
    <t>https://www.linkedin.com/in/anna-m-a80709a9/</t>
  </si>
  <si>
    <t>Meredith</t>
  </si>
  <si>
    <t>Senior Internal Audit &amp; Compliance Officer</t>
  </si>
  <si>
    <t>anna.meredith@noc.ac.uk</t>
  </si>
  <si>
    <t>https://www.linkedin.com/in/ben-allen-acca</t>
  </si>
  <si>
    <t>Allen-Hutin</t>
  </si>
  <si>
    <t>bena@odu.edu</t>
  </si>
  <si>
    <t>https://uk.linkedin.com/in/ben-hull-bb0b81174</t>
  </si>
  <si>
    <t>Hull</t>
  </si>
  <si>
    <t>ben.hull@noc.ac.uk</t>
  </si>
  <si>
    <t>https://www.linkedin.com/in/beth-lowe-b314404b/</t>
  </si>
  <si>
    <t>Lowe</t>
  </si>
  <si>
    <t>Senior Funding Project Officer</t>
  </si>
  <si>
    <t>bethlowe@noc.ac.uk</t>
  </si>
  <si>
    <t>https://uk.linkedin.com/in/daniel-mccarthy-b59872101</t>
  </si>
  <si>
    <t>Legal &amp; Contracts Manager</t>
  </si>
  <si>
    <t>daniel.mccarthy@noc.ac.uk</t>
  </si>
  <si>
    <t>https://www.linkedin.com/in/edward-whyte-006b68327/</t>
  </si>
  <si>
    <t>Whyte</t>
  </si>
  <si>
    <t>Information Governance and Risk Officer</t>
  </si>
  <si>
    <t>edward.whyte@noc.ac.uk</t>
  </si>
  <si>
    <t>https://www.linkedin.com/in/eleanor-darlington-866b8968</t>
  </si>
  <si>
    <t>Darlington</t>
  </si>
  <si>
    <t>Deputy Director, Research Infrastructure</t>
  </si>
  <si>
    <t>eleanor.darlington@noc.ac.uk</t>
  </si>
  <si>
    <t>https://www.linkedin.com/in/george-perera/</t>
  </si>
  <si>
    <t>Perera</t>
  </si>
  <si>
    <t>Research System Analyst</t>
  </si>
  <si>
    <t>george.perera@noc.ac.uk</t>
  </si>
  <si>
    <t>https://www.linkedin.com/in/huw-gullick-b3a08012</t>
  </si>
  <si>
    <t>Gullick</t>
  </si>
  <si>
    <t>huw.gullick@noc.ac.uk</t>
  </si>
  <si>
    <t>https://www.linkedin.com/in/isabella-matthews-613ba255/</t>
  </si>
  <si>
    <t>ERP &amp; New Systems Manager</t>
  </si>
  <si>
    <t>isabella.matthews@noc.ac.uk</t>
  </si>
  <si>
    <t>https://www.linkedin.com/in/jacob-moss-0302a211a/</t>
  </si>
  <si>
    <t>jacob.moss@noc.ac.uk</t>
  </si>
  <si>
    <t>https://www.linkedin.com/in/julie-pringle-stewart-mbe-b4823820</t>
  </si>
  <si>
    <t>Pringle Stewart MBE</t>
  </si>
  <si>
    <t>jfp@noc.ac.uk</t>
  </si>
  <si>
    <t>+44 7788 916817</t>
  </si>
  <si>
    <t>+44 23 8059 5106</t>
  </si>
  <si>
    <t>https://www.linkedin.com/in/jason-holt-ba11a9397/</t>
  </si>
  <si>
    <t>jholt@noc.ac.uk</t>
  </si>
  <si>
    <t>https://www.linkedin.com/in/jo-thompson-b439b5b2</t>
  </si>
  <si>
    <t>jo.thompson@noc.ac.uk</t>
  </si>
  <si>
    <t>https://uk.linkedin.com/in/johnsiddorn</t>
  </si>
  <si>
    <t>Siddorn</t>
  </si>
  <si>
    <t>john.siddorn@noc.ac.uk</t>
  </si>
  <si>
    <t>https://uk.linkedin.com/in/jon-blower</t>
  </si>
  <si>
    <t>Blower</t>
  </si>
  <si>
    <t>Director of Digital Science</t>
  </si>
  <si>
    <t>jon.blower@noc.ac.uk</t>
  </si>
  <si>
    <t>https://uk.linkedin.com/in/jordon-bains-aca</t>
  </si>
  <si>
    <t>Jordon</t>
  </si>
  <si>
    <t>jordon.bains@noc.ac.uk</t>
  </si>
  <si>
    <t>https://www.linkedin.com/in/julie-ledder-9b197b20/</t>
  </si>
  <si>
    <t>Ledder</t>
  </si>
  <si>
    <t>julie.ledder@noc.ac.uk</t>
  </si>
  <si>
    <t>https://www.linkedin.com/in/kasia-chaciej-213b5030</t>
  </si>
  <si>
    <t>Chaciej</t>
  </si>
  <si>
    <t>kasia.chaciej@noc.ac.uk</t>
  </si>
  <si>
    <t>https://www.linkedin.com/in/kerry-lovett-55169748</t>
  </si>
  <si>
    <t>Lovett</t>
  </si>
  <si>
    <t>Senior Financial Controller</t>
  </si>
  <si>
    <t>kerry.lovett@noc.ac.uk</t>
  </si>
  <si>
    <t>https://www.linkedin.com/in/kirsty-plumbley-4b3a56280/</t>
  </si>
  <si>
    <t>Plumbley</t>
  </si>
  <si>
    <t>kirsty.plumbley@noc.ac.uk</t>
  </si>
  <si>
    <t>https://www.linkedin.com/in/len-shaffrey-8aa646a</t>
  </si>
  <si>
    <t>Len</t>
  </si>
  <si>
    <t>Shaffrey</t>
  </si>
  <si>
    <t>len.shaffrey@noc.ac.uk</t>
  </si>
  <si>
    <t>https://uk.linkedin.com/in/liam-gray-aca-maat-b0a930121</t>
  </si>
  <si>
    <t>Gray, ACA MAAT</t>
  </si>
  <si>
    <t>liam.gray@noc.ac.uk</t>
  </si>
  <si>
    <t>https://www.linkedin.com/in/louise-gamble-518584236/</t>
  </si>
  <si>
    <t>Senior Funding Assurance Officer</t>
  </si>
  <si>
    <t>louise.gamble@noc.ac.uk</t>
  </si>
  <si>
    <t>https://www.linkedin.com/in/lynda-haller-44514562/</t>
  </si>
  <si>
    <t>Lynda</t>
  </si>
  <si>
    <t>Haller</t>
  </si>
  <si>
    <t>lynda.haller@noc.ac.uk</t>
  </si>
  <si>
    <t>https://www.linkedin.com/in/maaten-furlong-04289334</t>
  </si>
  <si>
    <t>Maaten</t>
  </si>
  <si>
    <t>Furlong</t>
  </si>
  <si>
    <t>maaten.furlong@noc.ac.uk</t>
  </si>
  <si>
    <t>https://www.linkedin.com/in/mohammad-a-0a4b04360/</t>
  </si>
  <si>
    <t>Alhashimy</t>
  </si>
  <si>
    <t>Head of Legal and Governance</t>
  </si>
  <si>
    <t>mohammad.alhashimy@noc.ac.uk</t>
  </si>
  <si>
    <t>https://uk.linkedin.com/in/natalie-campbell-8a45b533</t>
  </si>
  <si>
    <t>natalie.campbell@noc.ac.uk</t>
  </si>
  <si>
    <t>https://www.linkedin.com/in/nealy-carr-71088213/</t>
  </si>
  <si>
    <t>Nealy</t>
  </si>
  <si>
    <t>Carr</t>
  </si>
  <si>
    <t>https://uk.linkedin.com/in/penny-holliday-ocean</t>
  </si>
  <si>
    <t>penny.holliday@noc.ac.uk</t>
  </si>
  <si>
    <t>https://www.linkedin.com/in/philip-bishop-94125124</t>
  </si>
  <si>
    <t>philip.bishop@noc.ac.uk</t>
  </si>
  <si>
    <t>+44 7849 354125</t>
  </si>
  <si>
    <t>https://www.linkedin.com/in/richardhowell11/</t>
  </si>
  <si>
    <t>Howell</t>
  </si>
  <si>
    <t>ERP Project Coordinator</t>
  </si>
  <si>
    <t>richard.howell@noc.ac.uk</t>
  </si>
  <si>
    <t>https://www.linkedin.com/in/robert-n-15709411/</t>
  </si>
  <si>
    <t>Nieves</t>
  </si>
  <si>
    <t>Legal &amp; Governance</t>
  </si>
  <si>
    <t>robert.nieves@noc.ac.uk</t>
  </si>
  <si>
    <t>https://www.linkedin.com/in/russell-coleman-77a06b46/</t>
  </si>
  <si>
    <t>russell.coleman@noc.ac.uk</t>
  </si>
  <si>
    <t>https://www.linkedin.com/in/sarah-bourne-444293100/</t>
  </si>
  <si>
    <t>sarah.bourne@noc.ac.uk</t>
  </si>
  <si>
    <t>https://uk.linkedin.com/in/sasha-brine-b2502a6</t>
  </si>
  <si>
    <t>Sasha</t>
  </si>
  <si>
    <t>Brine</t>
  </si>
  <si>
    <t>Legal Counsel</t>
  </si>
  <si>
    <t>sasha.brine@noc.ac.uk</t>
  </si>
  <si>
    <t>https://www.linkedin.com/in/scott-ashmore-fcca-38265778/</t>
  </si>
  <si>
    <t>Ashmore FCCA</t>
  </si>
  <si>
    <t>scott.ashmore@noc.ac.uk</t>
  </si>
  <si>
    <t>https://www.linkedin.com/in/seanadambarrett/</t>
  </si>
  <si>
    <t>Head of IT &amp; IT Transformation</t>
  </si>
  <si>
    <t>sean.barrett@noc.ac.uk</t>
  </si>
  <si>
    <t>https://www.linkedin.com/in/tobi-reading-21a97332b</t>
  </si>
  <si>
    <t>Tobi</t>
  </si>
  <si>
    <t>Reading</t>
  </si>
  <si>
    <t>tobi.reading@noc.ac.uk</t>
  </si>
  <si>
    <t>https://www.linkedin.com/in/douglas-connelly-73a84223</t>
  </si>
  <si>
    <t>Connelly</t>
  </si>
  <si>
    <t>Associate Director Science and Technology</t>
  </si>
  <si>
    <t>douglas.connelly@noc.ac.uk</t>
  </si>
  <si>
    <t>https://www.linkedin.com/in/andrew-willmott-2911892a/</t>
  </si>
  <si>
    <t>Director of Science and Technology</t>
  </si>
  <si>
    <t>andrew.willmott@ncl.ac.uk</t>
  </si>
  <si>
    <t>https://www.linkedin.com/in/conallb</t>
  </si>
  <si>
    <t>Conall</t>
  </si>
  <si>
    <t>Bullock</t>
  </si>
  <si>
    <t>conall.bullock@npl.co.uk</t>
  </si>
  <si>
    <t>+44 20 8977 3222</t>
  </si>
  <si>
    <t>single_uni: National Physical Laboratory ERP GN 20July Felicia.xlsx</t>
  </si>
  <si>
    <t>https://www.linkedin.com/in/emma-haynes-5b5bb46</t>
  </si>
  <si>
    <t>Haynes</t>
  </si>
  <si>
    <t>Managing Director for Quantum and Timing</t>
  </si>
  <si>
    <t>emma.haynes@npl.co.uk</t>
  </si>
  <si>
    <t>https://www.linkedin.com/in/gareth-harries-52774485</t>
  </si>
  <si>
    <t>Harries</t>
  </si>
  <si>
    <t>Head Of Commercial Finance</t>
  </si>
  <si>
    <t>gareth.harries@npl.co.uk</t>
  </si>
  <si>
    <t>https://www.linkedin.com/in/heather-mcmillan-b2435311</t>
  </si>
  <si>
    <t>Jackson McMillan</t>
  </si>
  <si>
    <t>Finance Operations Manager</t>
  </si>
  <si>
    <t>heather.mcmillan@npl.co.uk</t>
  </si>
  <si>
    <t>https://www.linkedin.com/in/jodene-young-10430a6</t>
  </si>
  <si>
    <t>Jodene</t>
  </si>
  <si>
    <t>jodene.young@npl.co.uk</t>
  </si>
  <si>
    <t>JT</t>
  </si>
  <si>
    <t>Janssen</t>
  </si>
  <si>
    <t>jt.janssen@npl.co.uk</t>
  </si>
  <si>
    <t>https://www.linkedin.com/in/katy-f-a3047723a</t>
  </si>
  <si>
    <t>Fairchild</t>
  </si>
  <si>
    <t>Chief Information Security Officer</t>
  </si>
  <si>
    <t>katy.fairchild@npl.co.uk</t>
  </si>
  <si>
    <t>https://www.linkedin.com/in/lilan-perera-956195301</t>
  </si>
  <si>
    <t>Lilan</t>
  </si>
  <si>
    <t>lilan.perera@npl.co.uk</t>
  </si>
  <si>
    <t>https://www.linkedin.com/in/lucycaffery</t>
  </si>
  <si>
    <t>Caffery</t>
  </si>
  <si>
    <t>lucy.caffery@npl.co.uk</t>
  </si>
  <si>
    <t>+44 20 8943 7070</t>
  </si>
  <si>
    <t>https://www.linkedin.com/in/petethompsonnpl</t>
  </si>
  <si>
    <t>Chief Executive Officer (CEO)</t>
  </si>
  <si>
    <t>peter.thompson@npl.co.uk</t>
  </si>
  <si>
    <t>https://www.linkedin.com/in/stmeacham</t>
  </si>
  <si>
    <t>Meacham</t>
  </si>
  <si>
    <t>steve.meacham@npl.co.uk</t>
  </si>
  <si>
    <t>https://www.linkedin.com/in/tory-bunce-7b03b623</t>
  </si>
  <si>
    <t>Tory</t>
  </si>
  <si>
    <t>Bunce</t>
  </si>
  <si>
    <t>victoria.bunce@npl.co.uk</t>
  </si>
  <si>
    <t>Hayter</t>
  </si>
  <si>
    <t>Chief Executive (incoming, effective 1 Sept 2026)</t>
  </si>
  <si>
    <t>katrina.hayter@niab.com</t>
  </si>
  <si>
    <t>+44 (0)1223 342200</t>
  </si>
  <si>
    <t>Park Farm Campus, Villa Road, Histon, Cambridge, CB24 9AT, UK</t>
  </si>
  <si>
    <t>single_uni: NIAB ERP GN Felicia 24July.xlsx</t>
  </si>
  <si>
    <t>https://www.linkedin.com/in/johnsillitoe</t>
  </si>
  <si>
    <t>Sillitoe</t>
  </si>
  <si>
    <t>Acting Chief Executive Officer &amp; Chief Operating Officer</t>
  </si>
  <si>
    <t>john.sillitoe@niab.com</t>
  </si>
  <si>
    <t>stuart.knight@niab.com</t>
  </si>
  <si>
    <t>07974 391722</t>
  </si>
  <si>
    <t>01223 342290</t>
  </si>
  <si>
    <t>https://uk.linkedin.com/in/david-buckeridge-53aa8141</t>
  </si>
  <si>
    <t>Buckeridge</t>
  </si>
  <si>
    <t>Chair of the Board (Trustee)</t>
  </si>
  <si>
    <t>Not found</t>
  </si>
  <si>
    <t>https://www.linkedin.com/in/michael-john-gifford</t>
  </si>
  <si>
    <t>Gifford</t>
  </si>
  <si>
    <t>michael.gifford@niab.com</t>
  </si>
  <si>
    <t>+44 (0)7803 261017</t>
  </si>
  <si>
    <t>https://www.linkedin.com/in/mark-leaman-12052b20</t>
  </si>
  <si>
    <t>Leaman</t>
  </si>
  <si>
    <t>mark.leaman@niab.com</t>
  </si>
  <si>
    <t>+44 (0)7885 138613</t>
  </si>
  <si>
    <t>+44 (0)1223 342337</t>
  </si>
  <si>
    <t>https://www.linkedin.com/in/simon-barnes-a6300b17</t>
  </si>
  <si>
    <t>Programme Director, Growing Kent &amp; Medway</t>
  </si>
  <si>
    <t>simon.barnes@niab.com</t>
  </si>
  <si>
    <t>https://www.linkedin.com/in/elizabeth-stockdale-33b21a86</t>
  </si>
  <si>
    <t>Stockdale</t>
  </si>
  <si>
    <t>Head of Farming Systems Research</t>
  </si>
  <si>
    <t>elizabeth.stockdale@niab.com</t>
  </si>
  <si>
    <t>https://www.linkedin.com/in/lesley-boyd-39b394109</t>
  </si>
  <si>
    <t>Research Programme Leader &amp; Head of Niab International</t>
  </si>
  <si>
    <t>lesley.boyd@niab.com</t>
  </si>
  <si>
    <t>https://www.linkedin.com/in/hannah-parish-39a79b67</t>
  </si>
  <si>
    <t>hannah.parish@niab.com</t>
  </si>
  <si>
    <t>+44 (0)7786 166991</t>
  </si>
  <si>
    <t>Senior Specialist and Grant Manager (Plant Genetics)</t>
  </si>
  <si>
    <t>fiona.leigh@niab.com</t>
  </si>
  <si>
    <t>+44 (0)1223 342485</t>
  </si>
  <si>
    <t>https://www.linkedin.com/in/sally-reeves-74868719b</t>
  </si>
  <si>
    <t>Reeves</t>
  </si>
  <si>
    <t>Scientific Project and Grant Manager, Growing Kent &amp; Medway</t>
  </si>
  <si>
    <t>sally.reeves@niab.com</t>
  </si>
  <si>
    <t>https://www.linkedin.com/in/mark-spraggins-23083221</t>
  </si>
  <si>
    <t>Spraggins</t>
  </si>
  <si>
    <t>Financial Controller</t>
  </si>
  <si>
    <t>mark.spraggins@niab.com</t>
  </si>
  <si>
    <t>https://www.linkedin.com/in/ian-johnstone-7a252a20</t>
  </si>
  <si>
    <t>ian.johnstone@niab.com</t>
  </si>
  <si>
    <t>https://uk.linkedin.com/in/ross-newham-0b375638</t>
  </si>
  <si>
    <t>Newham</t>
  </si>
  <si>
    <t>Head of IT &amp; Operations Director (East Malling)</t>
  </si>
  <si>
    <t>ross.newham@niab.com</t>
  </si>
  <si>
    <t>07799 690911</t>
  </si>
  <si>
    <t>https://uk.linkedin.com/in/scott-raffle-364b9a289</t>
  </si>
  <si>
    <t>Raffle</t>
  </si>
  <si>
    <t>Senior Knowledge Exchange Manager - East Malling</t>
  </si>
  <si>
    <t>scott.raffle@niab.com</t>
  </si>
  <si>
    <t>07712 131769</t>
  </si>
  <si>
    <t>https://www.linkedin.com/in/ramie-speicher-49810b24</t>
  </si>
  <si>
    <t>Ramie</t>
  </si>
  <si>
    <t>Speicher</t>
  </si>
  <si>
    <t>Post Award Administrator, College Of Engineering</t>
  </si>
  <si>
    <t>+1 207-838-2264</t>
  </si>
  <si>
    <t>+1 203-929-2199</t>
  </si>
  <si>
    <t>single_uni: Northeastern University ERP GN Felicia 16July.xlsx</t>
  </si>
  <si>
    <t>https://www.linkedin.com/in/helena-ying-04030680</t>
  </si>
  <si>
    <t>Helena</t>
  </si>
  <si>
    <t>Business System Process Manager</t>
  </si>
  <si>
    <t>https://www.linkedin.com/in/danielle-smith1</t>
  </si>
  <si>
    <t>Senior Manager, Strategic Finance &amp; Analytics</t>
  </si>
  <si>
    <t>https://www.linkedin.com/in/tina-diblasi-98889014</t>
  </si>
  <si>
    <t>Diblasi</t>
  </si>
  <si>
    <t>Finance And Administration Manager</t>
  </si>
  <si>
    <t>+1 603-216-5243</t>
  </si>
  <si>
    <t>https://www.linkedin.com/in/audrey-peace-94605839</t>
  </si>
  <si>
    <t>Peace</t>
  </si>
  <si>
    <t>Finance Administrative Manager</t>
  </si>
  <si>
    <t>+1 857-272-2643</t>
  </si>
  <si>
    <t>+1 617-238-5134</t>
  </si>
  <si>
    <t>https://www.linkedin.com/in/eric-surette-214b9253</t>
  </si>
  <si>
    <t>Surette</t>
  </si>
  <si>
    <t>Admin &amp; Finance Manager</t>
  </si>
  <si>
    <t>+1 781-475-2402</t>
  </si>
  <si>
    <t>https://www.linkedin.com/in/emma-fabbro</t>
  </si>
  <si>
    <t>Fabbro</t>
  </si>
  <si>
    <t>Account Manager, Administration And Finance</t>
  </si>
  <si>
    <t>+1 330-853-0445</t>
  </si>
  <si>
    <t>https://www.linkedin.com/in/kara-garbarino</t>
  </si>
  <si>
    <t>Garbarino</t>
  </si>
  <si>
    <t>Project Manager &amp; Special Assistant (finance Divison)</t>
  </si>
  <si>
    <t>+1 518-779-2268</t>
  </si>
  <si>
    <t>Fosker</t>
  </si>
  <si>
    <t>Head of Research Faculty Office</t>
  </si>
  <si>
    <t>christine.fosker@earlham.ac.uk</t>
  </si>
  <si>
    <t>single_uni: Norwich BioSciences Institute GN ERP Felicia 29 May.xlsx</t>
  </si>
  <si>
    <t>Cristóbal</t>
  </si>
  <si>
    <t>Uauy</t>
  </si>
  <si>
    <t>Cristobal.Uauy@jic.ac.uk</t>
  </si>
  <si>
    <t>+44 1603 450195</t>
  </si>
  <si>
    <t>Figeys</t>
  </si>
  <si>
    <t>Director &amp; CEO</t>
  </si>
  <si>
    <t>daniel.figeys@quadram.ac.uk</t>
  </si>
  <si>
    <t>+44 1603 255000</t>
  </si>
  <si>
    <t>Foreman</t>
  </si>
  <si>
    <t>dave.foreman@jic.ac.uk</t>
  </si>
  <si>
    <t>Papatheodorou</t>
  </si>
  <si>
    <t>Head of Data Science</t>
  </si>
  <si>
    <t>Irene.Papatheodorou@earlham.ac.uk</t>
  </si>
  <si>
    <t>Liliya</t>
  </si>
  <si>
    <t>Serazetdinova</t>
  </si>
  <si>
    <t>Head of Business Development &amp; Impact</t>
  </si>
  <si>
    <t>liliya.serazetdinova@earlham.ac.uk</t>
  </si>
  <si>
    <t>neil.hall@earlham.ac.uk</t>
  </si>
  <si>
    <t>nick.talbot@tsl.ac.uk</t>
  </si>
  <si>
    <t>+44 1603 450400</t>
  </si>
  <si>
    <t>Cossey</t>
  </si>
  <si>
    <t>sarah.cossey@earlham.ac.uk</t>
  </si>
  <si>
    <t>+44 1603 450001</t>
  </si>
  <si>
    <t>https://www.linkedin.com/in/aidan-innes</t>
  </si>
  <si>
    <t>Head of Research &amp; Outcomes</t>
  </si>
  <si>
    <t>aidan.innes@nuffieldhealth.com</t>
  </si>
  <si>
    <t>+44 1392 276591</t>
  </si>
  <si>
    <t>+44 1372 426000</t>
  </si>
  <si>
    <t>single_uni: Nuffield Health Felicia ERP GN 03JULY.xlsx</t>
  </si>
  <si>
    <t>https://www.linkedin.com/in/andrew-blackburn-85b82a15</t>
  </si>
  <si>
    <t>Blackburn</t>
  </si>
  <si>
    <t>andrew.blackburn@nuffieldhealth.com</t>
  </si>
  <si>
    <t>https://www.linkedin.com/in/anna-duchovna-06b270138</t>
  </si>
  <si>
    <t>Duchovna</t>
  </si>
  <si>
    <t>anna.duchovna@nuffieldhealth.com</t>
  </si>
  <si>
    <t>+44 7840 347771</t>
  </si>
  <si>
    <t>https://www.linkedin.com/in/chris-ankers-84b58184</t>
  </si>
  <si>
    <t>Ankers</t>
  </si>
  <si>
    <t>chris.ankers@nuffieldhealth.com</t>
  </si>
  <si>
    <t>https://www.linkedin.com/in/elizabeth-cowell-6a175031</t>
  </si>
  <si>
    <t>elizabeth.cowell@nuffieldhealth.com</t>
  </si>
  <si>
    <t>+44 300 123 6200</t>
  </si>
  <si>
    <t>https://www.linkedin.com/in/emily-baker-733825114</t>
  </si>
  <si>
    <t>Workday Finance Application Manager</t>
  </si>
  <si>
    <t>emily.baker2@nuffieldhealth.com</t>
  </si>
  <si>
    <t>https://www.linkedin.com/in/jacqsharper</t>
  </si>
  <si>
    <t>Jacqs</t>
  </si>
  <si>
    <t>Chief Digital Information Officer (CDIO)</t>
  </si>
  <si>
    <t>jacqs.harper@nuffieldhealth.com</t>
  </si>
  <si>
    <t>+44 7782 326611</t>
  </si>
  <si>
    <t>+44 1753 526571</t>
  </si>
  <si>
    <t>https://www.linkedin.com/in/jo-clayton-a16221203</t>
  </si>
  <si>
    <t>Clayton</t>
  </si>
  <si>
    <t>Head of Strategic Finance</t>
  </si>
  <si>
    <t>jo.clayton@nuffieldhealth.com</t>
  </si>
  <si>
    <t>+44 7771 863559</t>
  </si>
  <si>
    <t>https://www.linkedin.com/in/katie-lysons-377a225a</t>
  </si>
  <si>
    <t>Lysons</t>
  </si>
  <si>
    <t>Finance Performance Manager</t>
  </si>
  <si>
    <t>katie.lysons@nuffieldhealth.com</t>
  </si>
  <si>
    <t>+44 7879 856885</t>
  </si>
  <si>
    <t>https://www.linkedin.com/in/kerry-easton-2b349934b</t>
  </si>
  <si>
    <t>Easton</t>
  </si>
  <si>
    <t>kerry.easton@nuffieldhealth.com</t>
  </si>
  <si>
    <t>+44 7903 953337</t>
  </si>
  <si>
    <t>https://www.linkedin.com/in/matt-hobbs-74a7758a</t>
  </si>
  <si>
    <t>Hobbs</t>
  </si>
  <si>
    <t>matt.hobbs@nuffieldhealth.com</t>
  </si>
  <si>
    <t>+44 7815 475790</t>
  </si>
  <si>
    <t>https://www.linkedin.com/in/matthew-bush-b6232b60</t>
  </si>
  <si>
    <t>Bush</t>
  </si>
  <si>
    <t>matthew.bush@nuffieldhealth.com</t>
  </si>
  <si>
    <t>+44 7940 119592</t>
  </si>
  <si>
    <t>https://www.linkedin.com/in/paul-baker-08035721</t>
  </si>
  <si>
    <t>paul.baker@nuffieldhealth.com</t>
  </si>
  <si>
    <t>+44 7779 204029</t>
  </si>
  <si>
    <t>https://www.linkedin.com/in/stephen-edmonds-13a18414a</t>
  </si>
  <si>
    <t>Edmonds</t>
  </si>
  <si>
    <t>stephen.edmonds@nuffieldhealth.com</t>
  </si>
  <si>
    <t>https://www.linkedin.com/in/steven-clancy-59500759</t>
  </si>
  <si>
    <t>Clancy</t>
  </si>
  <si>
    <t>steven.clancy@nuffieldhealth.com</t>
  </si>
  <si>
    <t>+44 7966 510760</t>
  </si>
  <si>
    <t>https://www.linkedin.com/in/sue-renton-fca-7b883345</t>
  </si>
  <si>
    <t>Renton</t>
  </si>
  <si>
    <t>sue.renton@nuffieldhealth.com</t>
  </si>
  <si>
    <t>https://www.linkedin.com/in/victoria-bodio-714807123</t>
  </si>
  <si>
    <t>Bodio</t>
  </si>
  <si>
    <t>Head of Finance - Trading and Operations</t>
  </si>
  <si>
    <t>victoria.bodio@nuffieldhealth.com</t>
  </si>
  <si>
    <t>+44 7973 766461</t>
  </si>
  <si>
    <t>Hurst</t>
  </si>
  <si>
    <t>craig.hurst@nuffieldhealth.com</t>
  </si>
  <si>
    <t>Director of Delivery and Technology Service</t>
  </si>
  <si>
    <t>doug.chapman@nuffieldhealth.com</t>
  </si>
  <si>
    <t>Hemant</t>
  </si>
  <si>
    <t>Singh</t>
  </si>
  <si>
    <t>Head of Technology</t>
  </si>
  <si>
    <t>hemant.singh@nuffieldhealth.com</t>
  </si>
  <si>
    <t>Ilze</t>
  </si>
  <si>
    <t>Hertz</t>
  </si>
  <si>
    <t>Financial Control &amp; Accounting Director</t>
  </si>
  <si>
    <t>ilze.hertz@nuffieldhealth.com</t>
  </si>
  <si>
    <t>Amriwala</t>
  </si>
  <si>
    <t>Head of Employee, Infrastructure &amp; Data Technologies</t>
  </si>
  <si>
    <t>manish.amriwala@nuffieldhealth.com</t>
  </si>
  <si>
    <t>Ladbrook</t>
  </si>
  <si>
    <t>sarah.ladbrook@nuffieldhealth.com</t>
  </si>
  <si>
    <t>https://www.linkedin.com/in/maria-wing-pmo</t>
  </si>
  <si>
    <t>Wing</t>
  </si>
  <si>
    <t>Director IT Business Operations</t>
  </si>
  <si>
    <t>mwing@oakland.edu</t>
  </si>
  <si>
    <t>+1 586-214-3708</t>
  </si>
  <si>
    <t>+1 248-370-4422</t>
  </si>
  <si>
    <t>+1 248-370-3910</t>
  </si>
  <si>
    <t>+1 248-370-2100</t>
  </si>
  <si>
    <t>single_uni: Oakland University ERP GN Felicia 03July.xlsx</t>
  </si>
  <si>
    <t>https://www.linkedin.com/in/doug-mccartney-97aa2516</t>
  </si>
  <si>
    <t>McCartney</t>
  </si>
  <si>
    <t>Executive Director, Classroom Support and Instructional Technical Services &amp; IT Help Desk</t>
  </si>
  <si>
    <t>dmccartney@oakland.edu</t>
  </si>
  <si>
    <t>+1 503-890-8751</t>
  </si>
  <si>
    <t>+1 248-370-2967</t>
  </si>
  <si>
    <t>https://www.linkedin.com/in/swmackey/</t>
  </si>
  <si>
    <t>Mackey</t>
  </si>
  <si>
    <t>Senior Vice President for Finance &amp; Administration and Treasurer to the Board of Trustees</t>
  </si>
  <si>
    <t>mackey@oakland.edu</t>
  </si>
  <si>
    <t>+1 248-370-2445</t>
  </si>
  <si>
    <t>https://www.linkedin.com/in/maritza-miranda-87098263</t>
  </si>
  <si>
    <t>Maritza</t>
  </si>
  <si>
    <t>maritza.miranda@brookes.ac.uk</t>
  </si>
  <si>
    <t>+44 1865 484089</t>
  </si>
  <si>
    <t>single_uni: Oxford Brookes University ERP GN Felicia 01April.xlsx</t>
  </si>
  <si>
    <t>https://www.linkedin.com/in/matt-gaskin-050b57b</t>
  </si>
  <si>
    <t>Gaskin</t>
  </si>
  <si>
    <t>mngaskin@brookes.ac.uk</t>
  </si>
  <si>
    <t>+44 7785 558527</t>
  </si>
  <si>
    <t>+44 1865 483204</t>
  </si>
  <si>
    <t>https://www.linkedin.com/in/professor-sara-hannam-sfhea-019930135</t>
  </si>
  <si>
    <t>Hannam</t>
  </si>
  <si>
    <t>Deputy Pro-VC</t>
  </si>
  <si>
    <t>shannam@brookes.ac.uk</t>
  </si>
  <si>
    <t>+44 7436 534380</t>
  </si>
  <si>
    <t>https://www.linkedin.com/in/nigel-crook-b2b4a22a</t>
  </si>
  <si>
    <t>Crook</t>
  </si>
  <si>
    <t>Dir Ethical AI Institute</t>
  </si>
  <si>
    <t>ncrook@brookes.ac.uk</t>
  </si>
  <si>
    <t>+44 7917 186592</t>
  </si>
  <si>
    <t>https://www.linkedin.com/in/cathy-burleigh-39355315</t>
  </si>
  <si>
    <t>Burleigh</t>
  </si>
  <si>
    <t>Director Finance &amp; Legal</t>
  </si>
  <si>
    <t>cburleigh@brookes.ac.uk</t>
  </si>
  <si>
    <t>+44 7785 456647</t>
  </si>
  <si>
    <t>https://www.linkedin.com/in/bev-blackman-34358723</t>
  </si>
  <si>
    <t>Bev</t>
  </si>
  <si>
    <t>bblackman@brookes.ac.uk</t>
  </si>
  <si>
    <t>+44 7956 590409</t>
  </si>
  <si>
    <t>https://www.linkedin.com/in/chris-blackburn-cmgr-ccmi-fhea-43989b1b</t>
  </si>
  <si>
    <t>Former Pro VC &amp; Dean</t>
  </si>
  <si>
    <t>crblackburn@brookes.ac.uk</t>
  </si>
  <si>
    <t>https://www.linkedin.com/in/tony-perry-881a7b99</t>
  </si>
  <si>
    <t>Head of Finance &amp; Capital</t>
  </si>
  <si>
    <t>aperry@brookes.ac.uk</t>
  </si>
  <si>
    <t>+44 7758 156680</t>
  </si>
  <si>
    <t>+44 1865 741111</t>
  </si>
  <si>
    <t>https://www.linkedin.com/in/emma-fox-8b317964</t>
  </si>
  <si>
    <t>Head of Financial Ops</t>
  </si>
  <si>
    <t>efox@brookes.ac.uk</t>
  </si>
  <si>
    <t>+44 7969 327560</t>
  </si>
  <si>
    <t>https://www.linkedin.com/in/astrid-schloerscheidt-32962315</t>
  </si>
  <si>
    <t>Schloerscheidt</t>
  </si>
  <si>
    <t>aschloerscheidt@brookes.ac.uk</t>
  </si>
  <si>
    <t>https://www.linkedin.com/in/timvorley</t>
  </si>
  <si>
    <t>Vorley</t>
  </si>
  <si>
    <t>tim.vorley@brookes.ac.uk</t>
  </si>
  <si>
    <t>+44 7803 937093</t>
  </si>
  <si>
    <t>https://www.linkedin.com/in/drsolaadesola</t>
  </si>
  <si>
    <t>Sola</t>
  </si>
  <si>
    <t>Adesola</t>
  </si>
  <si>
    <t>Senior Academic</t>
  </si>
  <si>
    <t>sadesola@brookes.ac.uk</t>
  </si>
  <si>
    <t>+44 7967 505223</t>
  </si>
  <si>
    <t>+44 1865 485764</t>
  </si>
  <si>
    <t>https://www.linkedin.com/in/professor-claire-hamshire-815a5375</t>
  </si>
  <si>
    <t>Hamshire</t>
  </si>
  <si>
    <t>Pro Vice-Chancellor Edu</t>
  </si>
  <si>
    <t>C.Hamshire@brookes.ac.uk</t>
  </si>
  <si>
    <t>+44 7979 864170</t>
  </si>
  <si>
    <t>https://www.linkedin.com/in/petra-wend-76728b16</t>
  </si>
  <si>
    <t>Wend</t>
  </si>
  <si>
    <t>Professor Emerita And Former Principal</t>
  </si>
  <si>
    <t>petra.wend@qmu.ac.uk</t>
  </si>
  <si>
    <t>+44 (0)131 474 0000</t>
  </si>
  <si>
    <t>single_uni: Queen Margaret University Felicia GN ERP 14 April.xlsx</t>
  </si>
  <si>
    <t>https://www.linkedin.com/in/richard-butt-475a1443</t>
  </si>
  <si>
    <t>Butt</t>
  </si>
  <si>
    <t>Deputy Principal And Deputy Vice-chancellor</t>
  </si>
  <si>
    <t>rbutt@qmu.ac.uk</t>
  </si>
  <si>
    <t>+44 7793 202342</t>
  </si>
  <si>
    <t>https://www.linkedin.com/in/irene-hynd-364182157/</t>
  </si>
  <si>
    <t>Hynd</t>
  </si>
  <si>
    <t>Vice Principal and University Secretary</t>
  </si>
  <si>
    <t>ihynd@qmu.ac.uk</t>
  </si>
  <si>
    <t>https://www.linkedin.com/in/rachel-athey-6aa1a8b9/</t>
  </si>
  <si>
    <t>Athey</t>
  </si>
  <si>
    <t>rathey@qmu.ac.uk</t>
  </si>
  <si>
    <t>https://www.linkedin.com/in/bruce-laing-15873b23/</t>
  </si>
  <si>
    <t>Laing</t>
  </si>
  <si>
    <t>blaing@qmu.ac.uk</t>
  </si>
  <si>
    <t>https://www.linkedin.com/in/michael-archibald-50895431/</t>
  </si>
  <si>
    <t>Archibald</t>
  </si>
  <si>
    <t>Senior Management Accountant</t>
  </si>
  <si>
    <t>marchibald@qmu.ac.uk</t>
  </si>
  <si>
    <t>https://www.linkedin.com/in/breandan-mackel-7bb62718</t>
  </si>
  <si>
    <t>Breandan</t>
  </si>
  <si>
    <t>Mackel</t>
  </si>
  <si>
    <t>Student Finance Manager</t>
  </si>
  <si>
    <t>b.mackel@qub.ac.uk</t>
  </si>
  <si>
    <t>single_uni: Queen University Belfast GN ERP Felicia 31March.xlsx</t>
  </si>
  <si>
    <t>https://www.linkedin.com/in/judy-bradley-9a076913a</t>
  </si>
  <si>
    <t>Judy</t>
  </si>
  <si>
    <t>j.bradley@qub.ac.uk</t>
  </si>
  <si>
    <t>https://www.linkedin.com/in/julian-rigby-8b282765</t>
  </si>
  <si>
    <t>j.rigby@qub.ac.uk</t>
  </si>
  <si>
    <t>https://www.linkedin.com/in/margaret-topping-775a2a65</t>
  </si>
  <si>
    <t>Topping</t>
  </si>
  <si>
    <t>Pro-VC International</t>
  </si>
  <si>
    <t>m.topping@qub.ac.uk</t>
  </si>
  <si>
    <t>https://www.linkedin.com/in/peter-robertson-81666244</t>
  </si>
  <si>
    <t>Robertson</t>
  </si>
  <si>
    <t>Associate Pro-VC EDI</t>
  </si>
  <si>
    <t>p.robertson@qub.ac.uk</t>
  </si>
  <si>
    <t>https://www.linkedin.com/in/seyed-tabaei-phd-51447b21</t>
  </si>
  <si>
    <t>Seyed</t>
  </si>
  <si>
    <t>Tabaei</t>
  </si>
  <si>
    <t>VC Illuminate Fellow</t>
  </si>
  <si>
    <t>s.tabaei@qub.ac.uk</t>
  </si>
  <si>
    <t>https://www.linkedin.com/in/orla-russell-7641413b</t>
  </si>
  <si>
    <t>Head of Student Finance</t>
  </si>
  <si>
    <t>o.russell@qub.ac.uk</t>
  </si>
  <si>
    <t>+44 7963 491136</t>
  </si>
  <si>
    <t>https://www.linkedin.com/in/david-waugh-225a3023</t>
  </si>
  <si>
    <t>Waugh</t>
  </si>
  <si>
    <t>d.waugh@qub.ac.uk</t>
  </si>
  <si>
    <t>https://www.linkedin.com/in/greg-slabaugh-a5b03a1</t>
  </si>
  <si>
    <t>Slabaugh</t>
  </si>
  <si>
    <t>Professor, And Director Of DERI</t>
  </si>
  <si>
    <t>g.slabaugh@qmul.ac.uk</t>
  </si>
  <si>
    <t>+44 7948 308316</t>
  </si>
  <si>
    <t>+44 20 7882 5555</t>
  </si>
  <si>
    <t>single_uni: Queen Mary University Of London 10April GN ERP Felicia.xlsx</t>
  </si>
  <si>
    <t>https://www.linkedin.com/in/professor-helen-bailey-b9a42113/</t>
  </si>
  <si>
    <t>h.bailey@qmul.ac.uk</t>
  </si>
  <si>
    <t>https://www.linkedin.com/in/jonathan-morgan-90b442108/</t>
  </si>
  <si>
    <t>Chief Governance Officer</t>
  </si>
  <si>
    <t>j.morgan@qmul.ac.uk</t>
  </si>
  <si>
    <t>https://www.linkedin.com/in/matthalfin</t>
  </si>
  <si>
    <t>Halfin</t>
  </si>
  <si>
    <t>m.halfin@qmul.ac.uk</t>
  </si>
  <si>
    <t>+44 7967 975194</t>
  </si>
  <si>
    <t>https://www.linkedin.com/in/philippa-lloyd-4a385418/</t>
  </si>
  <si>
    <t>Lloyd</t>
  </si>
  <si>
    <t>Vice-Principal (Policy &amp; Strategic Partnerships)</t>
  </si>
  <si>
    <t>p.lloyd@qmul.ac.uk</t>
  </si>
  <si>
    <t>https://www.linkedin.com/in/reg-bailey-0794b863</t>
  </si>
  <si>
    <t>Reg</t>
  </si>
  <si>
    <t>Student Finance And Bursary Manager</t>
  </si>
  <si>
    <t>r.bailey@qmul.ac.uk</t>
  </si>
  <si>
    <t>https://www.linkedin.com/in/shakireenasri</t>
  </si>
  <si>
    <t>Shakireen</t>
  </si>
  <si>
    <t>Executive Assistant To COO And Director Of Research</t>
  </si>
  <si>
    <t>s.asri@qmul.ac.uk</t>
  </si>
  <si>
    <t>https://www.linkedin.com/in/wen-wang-0567319a</t>
  </si>
  <si>
    <t>Wen</t>
  </si>
  <si>
    <t>Vice-Principal &amp; Executive Dean</t>
  </si>
  <si>
    <t>wen.wang@qmul.ac.uk</t>
  </si>
  <si>
    <t>+44 7917 662585</t>
  </si>
  <si>
    <t>https://www.linkedin.com/in/heather-heiner-94559313a</t>
  </si>
  <si>
    <t>Heiner</t>
  </si>
  <si>
    <t>Undergraduate Programme Manager</t>
  </si>
  <si>
    <t>h.heiner@qmul.ac.uk</t>
  </si>
  <si>
    <t>+44 7508 695397</t>
  </si>
  <si>
    <t>https://www.linkedin.com/in/sharon-ellis-7909b563/</t>
  </si>
  <si>
    <t>Sharon.Ellis@qmul.ac.uk</t>
  </si>
  <si>
    <t>https://www.linkedin.com/in/stephanie-marshall-363b3947/</t>
  </si>
  <si>
    <t>stephanie.marshall@qmul.ac.uk</t>
  </si>
  <si>
    <t>https://www.linkedin.com/in/sarah-bryan-aa2b8a1b</t>
  </si>
  <si>
    <t>Business Development Manager</t>
  </si>
  <si>
    <t>s.bryan@qmul.ac.uk</t>
  </si>
  <si>
    <t>+44 7813 670616</t>
  </si>
  <si>
    <t>https://www.linkedin.com/in/folashade-akinmolayan-taiwo</t>
  </si>
  <si>
    <t>Folashade</t>
  </si>
  <si>
    <t>Akinmolayan Taiwo</t>
  </si>
  <si>
    <t>f.akinmolayan@qmul.ac.uk</t>
  </si>
  <si>
    <t>https://www.linkedin.com/in/sonia-kasdi-allouache-707b3547</t>
  </si>
  <si>
    <t>Kasdi Allouache</t>
  </si>
  <si>
    <t>Finance And Resources Manager</t>
  </si>
  <si>
    <t>s.allouache@qmul.ac.uk</t>
  </si>
  <si>
    <t>+44 7588 034731</t>
  </si>
  <si>
    <t>https://www.linkedin.com/in/joanna-newman-mbe-frsa-05254713</t>
  </si>
  <si>
    <t>Provost And Deputy Vice Chancellor</t>
  </si>
  <si>
    <t>jn24@soas.ac.uk</t>
  </si>
  <si>
    <t>+44 20 7898 4717</t>
  </si>
  <si>
    <t>single_uni: SOAS University Of London ERP GN Felicia Breakdown.xlsx</t>
  </si>
  <si>
    <t>https://www.linkedin.com/in/laura-hammond-479942b</t>
  </si>
  <si>
    <t>Hammond</t>
  </si>
  <si>
    <t>Deputy Vice-Chancellor Research and Knowledge Exchange</t>
  </si>
  <si>
    <t>lh4@soas.ac.uk</t>
  </si>
  <si>
    <t>+44 7792 578524</t>
  </si>
  <si>
    <t>https://www.linkedin.com/in/drrebeccaedwards</t>
  </si>
  <si>
    <t>Head Of Research Development &amp; Delivery</t>
  </si>
  <si>
    <t>re20@soas.ac.uk</t>
  </si>
  <si>
    <t>+44 7779 791661</t>
  </si>
  <si>
    <t>https://www.linkedin.com/in/tony-doherty-1b13ba19</t>
  </si>
  <si>
    <t>Doherty</t>
  </si>
  <si>
    <t>Director Of Research And Enterprise</t>
  </si>
  <si>
    <t>td23@soas.ac.uk</t>
  </si>
  <si>
    <t>https://www.linkedin.com/in/adam-habib-70409397</t>
  </si>
  <si>
    <t>Habib</t>
  </si>
  <si>
    <t>Vice-Chancellor (Director)</t>
  </si>
  <si>
    <t>ah130@soas.ac.uk</t>
  </si>
  <si>
    <t>https://www.linkedin.com/in/rachel-lawlor-ba605b47</t>
  </si>
  <si>
    <t>Lawlor</t>
  </si>
  <si>
    <t>rl23@soas.ac.uk</t>
  </si>
  <si>
    <t>https://www.linkedin.com/in/silke-blohm-5626a7</t>
  </si>
  <si>
    <t>Blohm</t>
  </si>
  <si>
    <t>sb172@soas.ac.uk</t>
  </si>
  <si>
    <t>+44 7791 150032</t>
  </si>
  <si>
    <t>Stychin</t>
  </si>
  <si>
    <t>Vice Dean; Director, Institute of Advanced Legal Studies</t>
  </si>
  <si>
    <t>carl.stychin@sas.ac.uk</t>
  </si>
  <si>
    <t>+44 (0) 20 7862 8653</t>
  </si>
  <si>
    <t>Senate House, Malet Street, London WC1E 7HU</t>
  </si>
  <si>
    <t>single_uni: School of Advanced Study (Univ of London) ERP GN Felicia 09June.xlsx</t>
  </si>
  <si>
    <t>Lees</t>
  </si>
  <si>
    <t>Vice Dean; Director, Institute of English Studies</t>
  </si>
  <si>
    <t>clare.lees@sas.ac.uk</t>
  </si>
  <si>
    <t>https://www.linkedin.com/in/elaine-walters-b0119739/</t>
  </si>
  <si>
    <t>Deputy Chief Executive Officer / Director of Operations</t>
  </si>
  <si>
    <t>elaine.walters@sas.ac.uk</t>
  </si>
  <si>
    <t>+44 (0)20 7862 8699</t>
  </si>
  <si>
    <t>Dormer</t>
  </si>
  <si>
    <t>Head of Academic Events and Impact</t>
  </si>
  <si>
    <t>gemma.dormer@sas.ac.uk</t>
  </si>
  <si>
    <t>Professor of Digital Humanities; Director, Digital Humanities Research Hub</t>
  </si>
  <si>
    <t>jane.winters@sas.ac.uk</t>
  </si>
  <si>
    <t>https://www.linkedin.com/in/kaspar-beelen-62b864158/</t>
  </si>
  <si>
    <t>Kaspar</t>
  </si>
  <si>
    <t>Beelen</t>
  </si>
  <si>
    <t>Technical Lead, Digital Humanities</t>
  </si>
  <si>
    <t>kaspar.beelen@sas.ac.uk</t>
  </si>
  <si>
    <t>https://www.linkedin.com/in/paula-kennedy-6a6a6242/</t>
  </si>
  <si>
    <t>paula.kennedy@london.ac.uk</t>
  </si>
  <si>
    <t>https://www.linkedin.com/in/sandrine-alarcon-symonds-a6907521/</t>
  </si>
  <si>
    <t>Sandrine</t>
  </si>
  <si>
    <t>Alarcon-Symonds</t>
  </si>
  <si>
    <t>Head of Business Intelligence &amp; Evaluation</t>
  </si>
  <si>
    <t>sandrine.alarcon-symonds@london.ac.uk</t>
  </si>
  <si>
    <t>+44 (0)207 862 8659</t>
  </si>
  <si>
    <t>Allenby</t>
  </si>
  <si>
    <t>Office Manager &amp; Executive Assistant to Dean and COO</t>
  </si>
  <si>
    <t>sarah.allenby@sas.ac.uk</t>
  </si>
  <si>
    <t>https://www.linkedin.com/in/sarah-churchwell-0557537/</t>
  </si>
  <si>
    <t>Churchwell</t>
  </si>
  <si>
    <t>sarah.churchwell@sas.ac.uk</t>
  </si>
  <si>
    <t>https://www.linkedin.com/in/brad-mackay-938352/</t>
  </si>
  <si>
    <t>Brad</t>
  </si>
  <si>
    <t>MacKay</t>
  </si>
  <si>
    <t>Brad.Mackay@st-andrews.ac.uk</t>
  </si>
  <si>
    <t>single_uni: St Andrews University.xlsx</t>
  </si>
  <si>
    <t>https://www.linkedin.com/in/ester-ruskuc-6b6ab754/</t>
  </si>
  <si>
    <t>Ester</t>
  </si>
  <si>
    <t>Ruskuc</t>
  </si>
  <si>
    <t>Vice-Principal (Strategy) and Chief Operating Officer</t>
  </si>
  <si>
    <t>ester.ruskuc@st-andrews.ac.uk</t>
  </si>
  <si>
    <t>https://www.linkedin.com/in/alison-crossley-6479a179</t>
  </si>
  <si>
    <t>Crossley</t>
  </si>
  <si>
    <t>Executive Director, The Clayman Institute For Gender Research</t>
  </si>
  <si>
    <t>acrossle@stanford.edu</t>
  </si>
  <si>
    <t>+1 650-725-0373</t>
  </si>
  <si>
    <t>(650) 723-2300</t>
  </si>
  <si>
    <t>single_uni: Standford University Felicia ERP GN 02July.xlsx</t>
  </si>
  <si>
    <t>https://www.linkedin.com/in/adrianaramirezmirabal</t>
  </si>
  <si>
    <t>RamÃ­rez Mirabal</t>
  </si>
  <si>
    <t>Assistant Director Of Finance And Operations</t>
  </si>
  <si>
    <t>adriana.ramirez@stanford.edu</t>
  </si>
  <si>
    <t>https://www.linkedin.com/in/andrea-gray-4052831</t>
  </si>
  <si>
    <t>Director Of Finance And Administration, Sustainability Accelerator</t>
  </si>
  <si>
    <t>andreag@stanford.edu</t>
  </si>
  <si>
    <t>+1 650-248-1604</t>
  </si>
  <si>
    <t>https://www.linkedin.com/in/albie-velayo-88a07a7</t>
  </si>
  <si>
    <t>Albie</t>
  </si>
  <si>
    <t>Velayo</t>
  </si>
  <si>
    <t>Director, Business Operations &amp; Finance - Office Of Facilities Planning &amp; Management</t>
  </si>
  <si>
    <t>asvelayo@stanford.edu</t>
  </si>
  <si>
    <t>+1 650-576-2093</t>
  </si>
  <si>
    <t>+1 650-725-5288</t>
  </si>
  <si>
    <t>https://www.linkedin.com/in/kelly-battcher</t>
  </si>
  <si>
    <t>Schneider</t>
  </si>
  <si>
    <t>Director Of Finance &amp; Operations, Department Of Linguistics And Symbolic Systems Program</t>
  </si>
  <si>
    <t>battcher@stanford.edu</t>
  </si>
  <si>
    <t>+1 650-387-4077</t>
  </si>
  <si>
    <t>https://www.linkedin.com/in/birgit-walker-983b0a90</t>
  </si>
  <si>
    <t>Birgit</t>
  </si>
  <si>
    <t>Director Of Facilites Finance &amp; Operations, Emerita</t>
  </si>
  <si>
    <t>birgitw@stanford.edu</t>
  </si>
  <si>
    <t>+1 650-996-5467</t>
  </si>
  <si>
    <t>https://www.linkedin.com/in/ben-priestley-7aa1235</t>
  </si>
  <si>
    <t>Priestley</t>
  </si>
  <si>
    <t>bpriestl@stanford.edu</t>
  </si>
  <si>
    <t>+1 650-906-1776</t>
  </si>
  <si>
    <t>+1 650-723-2990</t>
  </si>
  <si>
    <t>https://www.linkedin.com/in/burcakkeskinkozat</t>
  </si>
  <si>
    <t>BurÃ§ak</t>
  </si>
  <si>
    <t>Keskin-Kozat</t>
  </si>
  <si>
    <t>Director Of Finance And Operations, History Department</t>
  </si>
  <si>
    <t>burcak@stanford.edu</t>
  </si>
  <si>
    <t>+1 734-604-6278</t>
  </si>
  <si>
    <t>https://www.linkedin.com/in/cheryll-alipio</t>
  </si>
  <si>
    <t>Alipio</t>
  </si>
  <si>
    <t>Associate Director For Program And Policy At The Walter H. Shorenstein Asia-Pacific Research Center</t>
  </si>
  <si>
    <t>calipio@stanford.edu</t>
  </si>
  <si>
    <t>+1 831-905-0127</t>
  </si>
  <si>
    <t>https://www.linkedin.com/in/hellercarolyn</t>
  </si>
  <si>
    <t>Yecies Heller</t>
  </si>
  <si>
    <t>carolynheller@stanford.edu</t>
  </si>
  <si>
    <t>+1 530-414-1954</t>
  </si>
  <si>
    <t>+1 209-951-3184</t>
  </si>
  <si>
    <t>https://www.linkedin.com/in/justin-carvalho-2641011b</t>
  </si>
  <si>
    <t>Carvalho</t>
  </si>
  <si>
    <t>Associate Director Of Finance &amp; Administration</t>
  </si>
  <si>
    <t>carvalho@stanford.edu</t>
  </si>
  <si>
    <t>+1 408-833-4130</t>
  </si>
  <si>
    <t>+1 408-923-6708</t>
  </si>
  <si>
    <t>https://www.linkedin.com/in/corrie-potter-0b63503</t>
  </si>
  <si>
    <t>Corrie</t>
  </si>
  <si>
    <t>Potter</t>
  </si>
  <si>
    <t>Associate Vice Provost And Director Of Institutional Research And Decision Support</t>
  </si>
  <si>
    <t>cjpotter@stanford.edu</t>
  </si>
  <si>
    <t>+1 650-861-7854</t>
  </si>
  <si>
    <t>+1 510-643-1213</t>
  </si>
  <si>
    <t>https://www.linkedin.com/in/cmundoma</t>
  </si>
  <si>
    <t>Claudius</t>
  </si>
  <si>
    <t>Mundoma</t>
  </si>
  <si>
    <t>Director Of Shared Instrumentation Facilities | Stanford Vice Provost And Dean Of Research</t>
  </si>
  <si>
    <t>cmundoma@stanford.edu</t>
  </si>
  <si>
    <t>+1 850-980-6666</t>
  </si>
  <si>
    <t>https://www.linkedin.com/in/cynthia-sanchez-9827ab14</t>
  </si>
  <si>
    <t>cynthia.sanchez@stanford.edu</t>
  </si>
  <si>
    <t>+1 925-963-7786</t>
  </si>
  <si>
    <t>https://www.linkedin.com/in/devika-jha</t>
  </si>
  <si>
    <t>Devika</t>
  </si>
  <si>
    <t>Jha</t>
  </si>
  <si>
    <t>Director Of Finance &amp; Operations</t>
  </si>
  <si>
    <t>djha@stanford.edu</t>
  </si>
  <si>
    <t>https://www.linkedin.com/in/dorey-clayton</t>
  </si>
  <si>
    <t>Dorey</t>
  </si>
  <si>
    <t>Director Of Finance &amp; Administration</t>
  </si>
  <si>
    <t>dorey@stanford.edu</t>
  </si>
  <si>
    <t>+1 415-269-4696</t>
  </si>
  <si>
    <t>+1 209-728-8535</t>
  </si>
  <si>
    <t>https://www.linkedin.com/in/eimboden</t>
  </si>
  <si>
    <t>Elis</t>
  </si>
  <si>
    <t>Imboden</t>
  </si>
  <si>
    <t>Director Of Finance And Administration, Learning Technologies And Spaces</t>
  </si>
  <si>
    <t>eimboden@stanford.edu</t>
  </si>
  <si>
    <t>+1 408-705-5973</t>
  </si>
  <si>
    <t>+1 650-725-0143</t>
  </si>
  <si>
    <t>https://www.linkedin.com/in/helen-mccormick-582684a</t>
  </si>
  <si>
    <t>McCormick</t>
  </si>
  <si>
    <t>Assistant Director, Operational Finance - Residential And Dining Enterprises</t>
  </si>
  <si>
    <t>elena1@stanford.edu</t>
  </si>
  <si>
    <t>+1 408-203-1178</t>
  </si>
  <si>
    <t>https://www.linkedin.com/in/emma-yang-21a11a38</t>
  </si>
  <si>
    <t>Yang</t>
  </si>
  <si>
    <t>emmay@stanford.edu</t>
  </si>
  <si>
    <t>https://www.linkedin.com/in/craig-gaines-90853b129</t>
  </si>
  <si>
    <t>Gaines</t>
  </si>
  <si>
    <t>gainesc@stanford.edu</t>
  </si>
  <si>
    <t>+1 415-724-6903</t>
  </si>
  <si>
    <t>https://www.linkedin.com/in/grace-lau-3579b1302</t>
  </si>
  <si>
    <t>glau@stanford.edu</t>
  </si>
  <si>
    <t>https://www.linkedin.com/in/davidhavasy</t>
  </si>
  <si>
    <t>Havasy</t>
  </si>
  <si>
    <t>Director Of Finance And Operations, Earth And Planetary Sciences</t>
  </si>
  <si>
    <t>hdavid@stanford.edu</t>
  </si>
  <si>
    <t>+1 408-203-7562</t>
  </si>
  <si>
    <t>https://www.linkedin.com/in/heathergentner</t>
  </si>
  <si>
    <t>Gentner</t>
  </si>
  <si>
    <t>Director Of Finance And Administration, Institute For Stem Cell Biology And Regenerative Medicine</t>
  </si>
  <si>
    <t>hgentner@stanford.edu</t>
  </si>
  <si>
    <t>+1 650-454-9707</t>
  </si>
  <si>
    <t>https://www.linkedin.com/in/inge-klaps</t>
  </si>
  <si>
    <t>Inge</t>
  </si>
  <si>
    <t>Klaps</t>
  </si>
  <si>
    <t>Assistant Director Of Finance And Operations | Art &amp; Art History Department</t>
  </si>
  <si>
    <t>iklaps@stanford.edu</t>
  </si>
  <si>
    <t>https://www.linkedin.com/in/jackie-sargent-b476236</t>
  </si>
  <si>
    <t>jackiesargent@stanford.edu</t>
  </si>
  <si>
    <t>+1 530-748-8187</t>
  </si>
  <si>
    <t>+1 530-919-2654</t>
  </si>
  <si>
    <t>https://www.linkedin.com/in/jeannesu</t>
  </si>
  <si>
    <t>Jeanne</t>
  </si>
  <si>
    <t>jeannesu@stanford.edu</t>
  </si>
  <si>
    <t>+1 408-718-2716</t>
  </si>
  <si>
    <t>+1 408-730-5126</t>
  </si>
  <si>
    <t>https://www.linkedin.com/in/jennifer-portillo-ba01a238</t>
  </si>
  <si>
    <t>Portillo</t>
  </si>
  <si>
    <t>jennifer.portillo@stanford.edu</t>
  </si>
  <si>
    <t>+1 323-523-6782</t>
  </si>
  <si>
    <t>https://www.linkedin.com/in/jamiesjarvis</t>
  </si>
  <si>
    <t>Executive Director, Strategic Programs - Stanford Research Park</t>
  </si>
  <si>
    <t>jjarvis@stanford.edu</t>
  </si>
  <si>
    <t>+1 650-683-5418</t>
  </si>
  <si>
    <t>+1 415-326-3870</t>
  </si>
  <si>
    <t>https://www.linkedin.com/in/jen-kidwell-7ba73517b</t>
  </si>
  <si>
    <t>Kidwell</t>
  </si>
  <si>
    <t>jparis@stanford.edu</t>
  </si>
  <si>
    <t>+1 650-302-0938</t>
  </si>
  <si>
    <t>https://www.linkedin.com/in/justine-murphey-3510491b5</t>
  </si>
  <si>
    <t>Murphey</t>
  </si>
  <si>
    <t>jsamontemurphey@stanford.edu</t>
  </si>
  <si>
    <t>+1 650-922-4670</t>
  </si>
  <si>
    <t>https://www.linkedin.com/in/julia-gillespie-1377b5132</t>
  </si>
  <si>
    <t>Gillespie</t>
  </si>
  <si>
    <t>Director Of Finance And Operations, Institute For Computational And Mathematical Engineering</t>
  </si>
  <si>
    <t>juliagillespie@stanford.edu</t>
  </si>
  <si>
    <t>https://www.linkedin.com/in/juliewilliamsen</t>
  </si>
  <si>
    <t>Williamsen</t>
  </si>
  <si>
    <t>Assistant Dean, Executive Director Stanford GSB Research Hub; Director, GSB Library</t>
  </si>
  <si>
    <t>julie.williamsen@stanford.edu</t>
  </si>
  <si>
    <t>+1 801-541-9674</t>
  </si>
  <si>
    <t>+1 650-725-2002</t>
  </si>
  <si>
    <t>https://www.linkedin.com/in/jiayan-zhao-82450b274</t>
  </si>
  <si>
    <t>Jiayan</t>
  </si>
  <si>
    <t>Director, Venture Fund And Financial Analysis, Office Of The CFO</t>
  </si>
  <si>
    <t>jzhao@stanford.edu</t>
  </si>
  <si>
    <t>+1 626-379-8038</t>
  </si>
  <si>
    <t>https://www.linkedin.com/in/karen-ajluni-2989b86</t>
  </si>
  <si>
    <t>Ajluni</t>
  </si>
  <si>
    <t>Director Of Finance And Operations, Departments Of Philosophy And Religious Studies</t>
  </si>
  <si>
    <t>kajluni@stanford.edu</t>
  </si>
  <si>
    <t>+1 408-287-4170</t>
  </si>
  <si>
    <t>https://www.linkedin.com/in/katherine-ho-ca</t>
  </si>
  <si>
    <t>Senior Director, Operations, ORA / Office of Sponsored Research</t>
  </si>
  <si>
    <t>katherine.ho@stanford.edu</t>
  </si>
  <si>
    <t>+1 650-725-3304</t>
  </si>
  <si>
    <t>(650) 497-2453</t>
  </si>
  <si>
    <t>https://www.linkedin.com/in/kdchandler</t>
  </si>
  <si>
    <t>Dascoulias Chandler</t>
  </si>
  <si>
    <t>Senior Associate Director For Operations And Finance, CDDRL</t>
  </si>
  <si>
    <t>kchandler@stanford.edu</t>
  </si>
  <si>
    <t>+1 925-658-2586</t>
  </si>
  <si>
    <t>+1 650-325-2048</t>
  </si>
  <si>
    <t>https://www.linkedin.com/in/kirstinmacdougall</t>
  </si>
  <si>
    <t>Kirstin</t>
  </si>
  <si>
    <t>Dougall</t>
  </si>
  <si>
    <t>Director Clinical Trial Finance And Operations At Stanford University School Of Medicine</t>
  </si>
  <si>
    <t>kirstin.dougall@stanford.edu</t>
  </si>
  <si>
    <t>+1 415-640-7956</t>
  </si>
  <si>
    <t>https://www.linkedin.com/in/laura-ma</t>
  </si>
  <si>
    <t>laura.ma@stanford.edu</t>
  </si>
  <si>
    <t>+1 650-619-8360</t>
  </si>
  <si>
    <t>https://www.linkedin.com/in/leigh-stacy-052ab112</t>
  </si>
  <si>
    <t>Stacy</t>
  </si>
  <si>
    <t>Director, Finance And Administration, Vaden Health Center</t>
  </si>
  <si>
    <t>leighstacy@stanford.edu</t>
  </si>
  <si>
    <t>+1 650-305-0828</t>
  </si>
  <si>
    <t>https://www.linkedin.com/in/lisaboissier</t>
  </si>
  <si>
    <t>Boissier</t>
  </si>
  <si>
    <t>Director Of Finance And Operations, Art And Art History Department</t>
  </si>
  <si>
    <t>lisaboissier@stanford.edu</t>
  </si>
  <si>
    <t>+1 503-995-3632</t>
  </si>
  <si>
    <t>+1 408-421-2268</t>
  </si>
  <si>
    <t>https://www.linkedin.com/in/lori-khoury-102a6710</t>
  </si>
  <si>
    <t>Khoury</t>
  </si>
  <si>
    <t>Director- Real Estate Finance And Lease Administration</t>
  </si>
  <si>
    <t>lkhoury@stanford.edu</t>
  </si>
  <si>
    <t>+1 408-219-0148</t>
  </si>
  <si>
    <t>https://www.linkedin.com/in/lora-pertle-52031b4</t>
  </si>
  <si>
    <t>Pertle</t>
  </si>
  <si>
    <t>Director Of Finance And Administration, Office Of The Chief Operating Officer</t>
  </si>
  <si>
    <t>lorapertle@stanford.edu</t>
  </si>
  <si>
    <t>+1 415-235-7720</t>
  </si>
  <si>
    <t>+1 650-723-0362</t>
  </si>
  <si>
    <t>https://www.linkedin.com/in/macke-raymond-238bb55</t>
  </si>
  <si>
    <t>Macke</t>
  </si>
  <si>
    <t>Program Director, Hoover Institution Program On US K-12 Research</t>
  </si>
  <si>
    <t>macke@stanford.edu</t>
  </si>
  <si>
    <t>+1 650-208-1500</t>
  </si>
  <si>
    <t>+1 650-725-3431</t>
  </si>
  <si>
    <t>https://www.linkedin.com/in/maritza-e-colon</t>
  </si>
  <si>
    <t>E ColÃ³n</t>
  </si>
  <si>
    <t>Director Of Finance And Operations At Stanford University</t>
  </si>
  <si>
    <t>maritza.colon@stanford.edu</t>
  </si>
  <si>
    <t>+1 917-568-7216</t>
  </si>
  <si>
    <t>+1 212-305-4572</t>
  </si>
  <si>
    <t>https://www.linkedin.com/in/martha-kessler-443b1b9a</t>
  </si>
  <si>
    <t>Kessler</t>
  </si>
  <si>
    <t>marthakessler@stanford.edu</t>
  </si>
  <si>
    <t>+1 650-725-5360</t>
  </si>
  <si>
    <t>https://www.linkedin.com/in/maribel-gonzalez-886996241</t>
  </si>
  <si>
    <t>Maribel</t>
  </si>
  <si>
    <t>mgonzalez@stanford.edu</t>
  </si>
  <si>
    <t>https://www.linkedin.com/in/morisa-guy-1391552</t>
  </si>
  <si>
    <t>Morisa</t>
  </si>
  <si>
    <t>Guy</t>
  </si>
  <si>
    <t>Director Of Finance And Administration, Orthopaedic Surgery</t>
  </si>
  <si>
    <t>mguy@stanford.edu</t>
  </si>
  <si>
    <t>+1 650-723-7064</t>
  </si>
  <si>
    <t>https://www.linkedin.com/in/mamacaskill</t>
  </si>
  <si>
    <t>MacAskill</t>
  </si>
  <si>
    <t>Director, Finance &amp; Operations | Environmental Social Sciences</t>
  </si>
  <si>
    <t>mmacaskill@stanford.edu</t>
  </si>
  <si>
    <t>+1 626-818-0480</t>
  </si>
  <si>
    <t>+1 323-259-2681</t>
  </si>
  <si>
    <t>https://www.linkedin.com/in/adam-nazaroff</t>
  </si>
  <si>
    <t>Nazaroff</t>
  </si>
  <si>
    <t>nazaroff@stanford.edu</t>
  </si>
  <si>
    <t>+1 408-270-8668</t>
  </si>
  <si>
    <t>https://www.linkedin.com/in/nanettedboerner</t>
  </si>
  <si>
    <t>Nanette</t>
  </si>
  <si>
    <t>Boerner</t>
  </si>
  <si>
    <t>Director Finance And Administration, Stanford Introductory Studies</t>
  </si>
  <si>
    <t>nboerner@stanford.edu</t>
  </si>
  <si>
    <t>https://www.linkedin.com/in/nirmala-balasubramanian-5a167b3</t>
  </si>
  <si>
    <t>Nirmala</t>
  </si>
  <si>
    <t>Balasubramanian</t>
  </si>
  <si>
    <t>Senior Director Data Analytics Reporting And Research Administration</t>
  </si>
  <si>
    <t>nirmala@stanford.edu</t>
  </si>
  <si>
    <t>+1 408-828-4252</t>
  </si>
  <si>
    <t>https://www.linkedin.com/in/pamela-nelson-foster-42a7a117</t>
  </si>
  <si>
    <t>Nelson Foster</t>
  </si>
  <si>
    <t>pamela.nelson@stanford.edu</t>
  </si>
  <si>
    <t>https://www.linkedin.com/in/chris-pratt-b932782</t>
  </si>
  <si>
    <t>Director Of Finance &amp; Administration, Ophthalmology</t>
  </si>
  <si>
    <t>pratt@stanford.edu</t>
  </si>
  <si>
    <t>+1 415-200-7181</t>
  </si>
  <si>
    <t>+1 312-342-7680</t>
  </si>
  <si>
    <t>https://www.linkedin.com/in/rachael-madison</t>
  </si>
  <si>
    <t>Associate Director For Finance And Administration, (cisac)</t>
  </si>
  <si>
    <t>rachaelmadison@stanford.edu</t>
  </si>
  <si>
    <t>+1 501-310-7819</t>
  </si>
  <si>
    <t>+1 510-708-2400</t>
  </si>
  <si>
    <t>https://www.linkedin.com/in/ronda-fenton-9ba3914</t>
  </si>
  <si>
    <t>Ronda</t>
  </si>
  <si>
    <t>Fenton</t>
  </si>
  <si>
    <t>rburging@leland.stanford.edu</t>
  </si>
  <si>
    <t>+1 408-316-9872</t>
  </si>
  <si>
    <t>+1 650-725-2564</t>
  </si>
  <si>
    <t>https://www.linkedin.com/in/rebecca-jantzen-2337a9a</t>
  </si>
  <si>
    <t>Jantzen</t>
  </si>
  <si>
    <t>Director Of Finance, Fellowships And Operations</t>
  </si>
  <si>
    <t>rebecca.jantzen@stanford.edu</t>
  </si>
  <si>
    <t>+1 650-353-6082</t>
  </si>
  <si>
    <t>https://www.linkedin.com/in/regina-covington-83461b21</t>
  </si>
  <si>
    <t>Covington</t>
  </si>
  <si>
    <t>Administrative Director For The Martin Luther King, Jr., Research &amp; Education Institute</t>
  </si>
  <si>
    <t>regcov@stanford.edu</t>
  </si>
  <si>
    <t>+1 650-245-4212</t>
  </si>
  <si>
    <t>+1 650-327-2736</t>
  </si>
  <si>
    <t>https://www.linkedin.com/in/renuka-kommineni-611393a4</t>
  </si>
  <si>
    <t>Renuka</t>
  </si>
  <si>
    <t>Kommineni</t>
  </si>
  <si>
    <t>Assoc Director, Finance Operations</t>
  </si>
  <si>
    <t>renukak@stanford.edu</t>
  </si>
  <si>
    <t>+1 408-805-5514</t>
  </si>
  <si>
    <t>https://www.linkedin.com/in/ritalonhart</t>
  </si>
  <si>
    <t>Rita</t>
  </si>
  <si>
    <t>Lonhart</t>
  </si>
  <si>
    <t>rlonhart@stanford.edu</t>
  </si>
  <si>
    <t>+1 650-468-7482</t>
  </si>
  <si>
    <t>+1 415-948-6534</t>
  </si>
  <si>
    <t>https://www.linkedin.com/in/rome-hamner</t>
  </si>
  <si>
    <t>Romaine</t>
  </si>
  <si>
    <t>Hamner</t>
  </si>
  <si>
    <t>Director Of Finance And Operations, Applied Physics</t>
  </si>
  <si>
    <t>romeh@stanford.edu</t>
  </si>
  <si>
    <t>+1 520-461-5922</t>
  </si>
  <si>
    <t>+1 408-293-9344</t>
  </si>
  <si>
    <t>https://www.linkedin.com/in/rita-sader-80299b20</t>
  </si>
  <si>
    <t>Sader</t>
  </si>
  <si>
    <t>rsader@stanford.edu</t>
  </si>
  <si>
    <t>+1 408-887-4996</t>
  </si>
  <si>
    <t>+1 650-723-5171</t>
  </si>
  <si>
    <t>https://www.linkedin.com/in/ruth-norris-1649a216</t>
  </si>
  <si>
    <t>Norris</t>
  </si>
  <si>
    <t>ruthnorris@stanford.edu</t>
  </si>
  <si>
    <t>https://www.linkedin.com/in/ryan-johnson-ba720911</t>
  </si>
  <si>
    <t>ryan.johnson@stanford.edu</t>
  </si>
  <si>
    <t>+1 415-254-9890</t>
  </si>
  <si>
    <t>+1 650-723-3922</t>
  </si>
  <si>
    <t>https://www.linkedin.com/in/stephanie-edelman-b5b1552</t>
  </si>
  <si>
    <t>Edelman</t>
  </si>
  <si>
    <t>Director For Finance And Administration - Departments Of Surgery And Emergency Medicine</t>
  </si>
  <si>
    <t>sedelman@stanford.edu</t>
  </si>
  <si>
    <t>+1 408-835-7135</t>
  </si>
  <si>
    <t>+1 650-725-6493</t>
  </si>
  <si>
    <t>https://www.linkedin.com/in/shiflettcole</t>
  </si>
  <si>
    <t>Shiflett</t>
  </si>
  <si>
    <t>Director Of Finance And Operations, Dept Of Sociology &amp; Urban Studies</t>
  </si>
  <si>
    <t>shiflett@stanford.edu</t>
  </si>
  <si>
    <t>+1 415-307-0319</t>
  </si>
  <si>
    <t>+1 650-216-7900</t>
  </si>
  <si>
    <t>https://www.linkedin.com/in/samantha-kerath-modi-ms-cra-2574a068</t>
  </si>
  <si>
    <t>Kerath Modi Cra</t>
  </si>
  <si>
    <t>skerath@stanford.edu</t>
  </si>
  <si>
    <t>+1 917-741-1595</t>
  </si>
  <si>
    <t>+1 347-542-3078</t>
  </si>
  <si>
    <t>https://www.linkedin.com/in/samantha-schwartz-40552336</t>
  </si>
  <si>
    <t>Schwartz</t>
  </si>
  <si>
    <t>Director Of Graduate Finance And Academic Policy</t>
  </si>
  <si>
    <t>skschwartz@stanford.edu</t>
  </si>
  <si>
    <t>https://www.linkedin.com/in/sarah-michaelis-283a6912</t>
  </si>
  <si>
    <t>Michaelis</t>
  </si>
  <si>
    <t>Director Of Finance And Operations, Management Science And Engineering</t>
  </si>
  <si>
    <t>smichae1@stanford.edu</t>
  </si>
  <si>
    <t>+1 650-303-6615</t>
  </si>
  <si>
    <t>https://www.linkedin.com/in/stephanie-lettieri-100978331</t>
  </si>
  <si>
    <t>Lettieri</t>
  </si>
  <si>
    <t>stephanie.lettieri@stanford.edu</t>
  </si>
  <si>
    <t>https://www.linkedin.com/in/shannonhobanwinters</t>
  </si>
  <si>
    <t>Hoban Winters</t>
  </si>
  <si>
    <t>swinters@stanford.edu</t>
  </si>
  <si>
    <t>+1 425-422-1793</t>
  </si>
  <si>
    <t>+1 425-259-9520</t>
  </si>
  <si>
    <t>https://www.linkedin.com/in/teresa-nguyen-14b49810</t>
  </si>
  <si>
    <t>Teresa</t>
  </si>
  <si>
    <t>Assistant Director Of Finance &amp; Operations</t>
  </si>
  <si>
    <t>teresa.nguyen@stanford.edu</t>
  </si>
  <si>
    <t>+1 408-334-4377</t>
  </si>
  <si>
    <t>+1 408-828-3845</t>
  </si>
  <si>
    <t>https://www.linkedin.com/in/vatsalasarathy</t>
  </si>
  <si>
    <t>Vatsala</t>
  </si>
  <si>
    <t>Sarathy</t>
  </si>
  <si>
    <t>Managing Director, Technology, Finance &amp; Operations</t>
  </si>
  <si>
    <t>vatsala@stanford.edu</t>
  </si>
  <si>
    <t>+1 650-575-6193</t>
  </si>
  <si>
    <t>+1 650-721-1113</t>
  </si>
  <si>
    <t>https://www.linkedin.com/in/wenlinhe</t>
  </si>
  <si>
    <t>Wenlin</t>
  </si>
  <si>
    <t>He</t>
  </si>
  <si>
    <t>whe@stanford.edu</t>
  </si>
  <si>
    <t>+1 585-764-8670</t>
  </si>
  <si>
    <t>https://www.linkedin.com/in/yahya-aiyash-3b771386</t>
  </si>
  <si>
    <t>Yahya</t>
  </si>
  <si>
    <t>Aiyash</t>
  </si>
  <si>
    <t>Associate Director, Sports Finance &amp; Business Operations</t>
  </si>
  <si>
    <t>yaiyash@stanford.edu</t>
  </si>
  <si>
    <t>+1 313-433-6927</t>
  </si>
  <si>
    <t>https://www.linkedin.com/in/yasmeen-majoka-26a15041</t>
  </si>
  <si>
    <t>Yasmeen</t>
  </si>
  <si>
    <t>Majoka</t>
  </si>
  <si>
    <t>ymajoka@stanford.edu</t>
  </si>
  <si>
    <t>+1 718-545-6886</t>
  </si>
  <si>
    <t>https://www.linkedin.com/in/yun-ting-yeh-665a925</t>
  </si>
  <si>
    <t>Yun-Ting</t>
  </si>
  <si>
    <t>Yeh</t>
  </si>
  <si>
    <t>ytyeh@stanford.edu</t>
  </si>
  <si>
    <t>+1 917-608-9363</t>
  </si>
  <si>
    <t>https://www.linkedin.com/in/bev-redfield-currie</t>
  </si>
  <si>
    <t>Redfield</t>
  </si>
  <si>
    <t>Associate Director, Finance And Administration</t>
  </si>
  <si>
    <t>bredfield@stanford.edu</t>
  </si>
  <si>
    <t>https://www.linkedin.com/in/edahlen</t>
  </si>
  <si>
    <t>Dahlen</t>
  </si>
  <si>
    <t>Director Of Finance And Operations, Chemistry</t>
  </si>
  <si>
    <t>edahlen@stanford.edu</t>
  </si>
  <si>
    <t>+1 650-521-2820</t>
  </si>
  <si>
    <t>Luz</t>
  </si>
  <si>
    <t>Assistant Vice President for Business Affairs Finance and Administration</t>
  </si>
  <si>
    <t>lbarragan@stanford.edu</t>
  </si>
  <si>
    <t>https://www.linkedin.com/in/michael-hitchcock-0b21b4114</t>
  </si>
  <si>
    <t>Hitchcock</t>
  </si>
  <si>
    <t>mhitchcock@stanford.edu</t>
  </si>
  <si>
    <t>https://www.linkedin.com/in/michael-negrette-00aba850</t>
  </si>
  <si>
    <t>Negrette</t>
  </si>
  <si>
    <t>mnegrette@stanford.edu</t>
  </si>
  <si>
    <t>+1 650-380-8990</t>
  </si>
  <si>
    <t>+1 650-723-0345</t>
  </si>
  <si>
    <t>https://www.linkedin.com/in/rob-krochak-03873142</t>
  </si>
  <si>
    <t>Krochak</t>
  </si>
  <si>
    <t>Director Of Finance &amp; Administration, Department Of Pathology</t>
  </si>
  <si>
    <t>rkrochak@stanford.edu</t>
  </si>
  <si>
    <t>+1 510-673-0586</t>
  </si>
  <si>
    <t>+1 510-794-4914</t>
  </si>
  <si>
    <t>https://www.linkedin.com/in/randy-soares-82aa892</t>
  </si>
  <si>
    <t>Randy</t>
  </si>
  <si>
    <t>Soares</t>
  </si>
  <si>
    <t>Director Of Finance And Administration - Genetics &amp; Iti</t>
  </si>
  <si>
    <t>rsoares@stanford.edu</t>
  </si>
  <si>
    <t>+1 209-678-0055</t>
  </si>
  <si>
    <t>Sandip</t>
  </si>
  <si>
    <t>Darji</t>
  </si>
  <si>
    <t>Assistant Vice President, Improvement, Analytics &amp; Innovation Services</t>
  </si>
  <si>
    <t>sdarji@stanford.edu</t>
  </si>
  <si>
    <t>https://www.linkedin.com/in/lan-ma-b5b15a22</t>
  </si>
  <si>
    <t>Lan</t>
  </si>
  <si>
    <t>Associate Director - Global Finance Operations</t>
  </si>
  <si>
    <t>lanm@stanford.edu</t>
  </si>
  <si>
    <t>+1 916-350-1492</t>
  </si>
  <si>
    <t>+1 916-458-0889</t>
  </si>
  <si>
    <t>https://www.linkedin.com/in/alison-nishiyama-young-209b2743</t>
  </si>
  <si>
    <t>Nishiyama-Young</t>
  </si>
  <si>
    <t>ali@dschool.stanford.edu</t>
  </si>
  <si>
    <t>+1 808-729-7202</t>
  </si>
  <si>
    <t>https://www.linkedin.com/in/amitagupta10</t>
  </si>
  <si>
    <t>Amita</t>
  </si>
  <si>
    <t>Gupta</t>
  </si>
  <si>
    <t>Director Of Finance And Operations, Suncat Center For Interface Science And Catalysis</t>
  </si>
  <si>
    <t>amitagupta@stanford.edu</t>
  </si>
  <si>
    <t>+1 510-585-7590</t>
  </si>
  <si>
    <t>+1 650-498-1396</t>
  </si>
  <si>
    <t>https://www.linkedin.com/in/giancarlo-annese-386954a8</t>
  </si>
  <si>
    <t>Annese</t>
  </si>
  <si>
    <t>Director Of Finance And Administration - Center For Teaching And Learning</t>
  </si>
  <si>
    <t>anneseg@stanford.edu</t>
  </si>
  <si>
    <t>+1 516-355-1631</t>
  </si>
  <si>
    <t>+1 718-638-1713</t>
  </si>
  <si>
    <t>https://www.linkedin.com/in/brittney-niemeier-13625a11</t>
  </si>
  <si>
    <t>Niemeier</t>
  </si>
  <si>
    <t>bholmquist@stanford.edu</t>
  </si>
  <si>
    <t>+1 408-489-2368</t>
  </si>
  <si>
    <t>+1 314-578-6638</t>
  </si>
  <si>
    <t>https://www.linkedin.com/in/bernadette-l-7857a09</t>
  </si>
  <si>
    <t>Bernadette</t>
  </si>
  <si>
    <t>Executive Director, Finance, Facilities &amp; Planning, Stanford University Libraries</t>
  </si>
  <si>
    <t>bliu@stanford.edu</t>
  </si>
  <si>
    <t>https://www.linkedin.com/in/brett-kelly-mba-caia-b572b81</t>
  </si>
  <si>
    <t>Senior Director, Finance And Clinical Operations</t>
  </si>
  <si>
    <t>brett.kelly@stanford.edu</t>
  </si>
  <si>
    <t>+1 650-926-0341</t>
  </si>
  <si>
    <t>https://www.linkedin.com/in/eleanor-conway-antonakos-65999437</t>
  </si>
  <si>
    <t>Conway Antonakos</t>
  </si>
  <si>
    <t>Associate Director Of Finance And Administration At Stanford University School Of Medicine</t>
  </si>
  <si>
    <t>eleanor.antonakos@stanford.edu</t>
  </si>
  <si>
    <t>+1 408-242-9976</t>
  </si>
  <si>
    <t>+1 408-391-1547</t>
  </si>
  <si>
    <t>https://www.linkedin.com/in/giselle-flores-martin-ed-d-mpa-hsa-526b74a</t>
  </si>
  <si>
    <t>Giselle</t>
  </si>
  <si>
    <t>Flores Martin Ed D Hsa</t>
  </si>
  <si>
    <t>gfmartin@stanford.edu</t>
  </si>
  <si>
    <t>+1 415-218-7798</t>
  </si>
  <si>
    <t>+1 415-822-7855</t>
  </si>
  <si>
    <t>https://www.linkedin.com/in/gabriella-krizia-rivera-421b4431</t>
  </si>
  <si>
    <t>Gabriella</t>
  </si>
  <si>
    <t>Krizia Rivera</t>
  </si>
  <si>
    <t>grivera8@stanford.edu</t>
  </si>
  <si>
    <t>+1 650-961-5571</t>
  </si>
  <si>
    <t>https://www.linkedin.com/in/jason-irwin-04159012</t>
  </si>
  <si>
    <t>Irwin</t>
  </si>
  <si>
    <t>jason.irwin@stanford.edu</t>
  </si>
  <si>
    <t>+1 650-862-2891</t>
  </si>
  <si>
    <t>https://www.linkedin.com/in/joella-mesa-75664a139</t>
  </si>
  <si>
    <t>Joella</t>
  </si>
  <si>
    <t>Mesa</t>
  </si>
  <si>
    <t>joella.mesa@stanford.edu</t>
  </si>
  <si>
    <t>+1 312-399-1279</t>
  </si>
  <si>
    <t>+1 650-725-9058</t>
  </si>
  <si>
    <t>https://www.linkedin.com/in/jolie-ho</t>
  </si>
  <si>
    <t>Jolie</t>
  </si>
  <si>
    <t>H</t>
  </si>
  <si>
    <t>Assistant Director Of Real Estate Finance And Administration</t>
  </si>
  <si>
    <t>jolieho@stanford.edu</t>
  </si>
  <si>
    <t>https://www.linkedin.com/in/joslyn-parenti-gray-a7b3036</t>
  </si>
  <si>
    <t>Joslyn</t>
  </si>
  <si>
    <t>Parenti Gray</t>
  </si>
  <si>
    <t>Director Of Facilities, Finance, And Operations</t>
  </si>
  <si>
    <t>jpgray@stanford.edu</t>
  </si>
  <si>
    <t>+1 650-725-8202</t>
  </si>
  <si>
    <t>https://www.linkedin.com/in/karalee-kokeny-mba-6793691a0</t>
  </si>
  <si>
    <t>Karalee</t>
  </si>
  <si>
    <t>Kokeny</t>
  </si>
  <si>
    <t>Assistant Director For Finance - Precourt Institute For Energy</t>
  </si>
  <si>
    <t>karalee@stanford.edu</t>
  </si>
  <si>
    <t>+1 248-210-1700</t>
  </si>
  <si>
    <t>https://www.linkedin.com/in/kevin-rusk</t>
  </si>
  <si>
    <t>Rusk</t>
  </si>
  <si>
    <t>Associate Director Of Finance And Administration, Molecular And Cellular Physiology</t>
  </si>
  <si>
    <t>kjrusk@stanford.edu</t>
  </si>
  <si>
    <t>https://www.linkedin.com/in/lancyeang</t>
  </si>
  <si>
    <t>Lancy</t>
  </si>
  <si>
    <t>N</t>
  </si>
  <si>
    <t>lancy@stanford.edu</t>
  </si>
  <si>
    <t>+1 408-219-4542</t>
  </si>
  <si>
    <t>https://www.linkedin.com/in/laurenmendoza</t>
  </si>
  <si>
    <t>Mendoza-Tabinas</t>
  </si>
  <si>
    <t>laurenlm@stanford.edu</t>
  </si>
  <si>
    <t>https://www.linkedin.com/in/lakshmi-mani-9b270840</t>
  </si>
  <si>
    <t>Mani</t>
  </si>
  <si>
    <t>lmv@stanford.edu</t>
  </si>
  <si>
    <t>https://www.linkedin.com/in/michelle-bercow-7b894a4</t>
  </si>
  <si>
    <t>Bercow</t>
  </si>
  <si>
    <t>Director, Finance And Administration - Prgm In Writing And Rhetoric &amp; Ctr For Teaching And Learning</t>
  </si>
  <si>
    <t>mbercow@stanford.edu</t>
  </si>
  <si>
    <t>+1 415-203-9458</t>
  </si>
  <si>
    <t>+1 415-321-7007</t>
  </si>
  <si>
    <t>https://www.linkedin.com/in/mike-davis-leadership</t>
  </si>
  <si>
    <t>Davis EdD</t>
  </si>
  <si>
    <t>Associate Director Of Sports Finance And Business Operations</t>
  </si>
  <si>
    <t>miked683@stanford.edu</t>
  </si>
  <si>
    <t>https://www.linkedin.com/in/milan-shah08</t>
  </si>
  <si>
    <t>Milan</t>
  </si>
  <si>
    <t>Director Of Finance And Administration, Department Of Molecular And Cellular Physiology</t>
  </si>
  <si>
    <t>mshah3@stanford.edu</t>
  </si>
  <si>
    <t>+1 650-725-9676</t>
  </si>
  <si>
    <t>https://www.linkedin.com/in/njgossett</t>
  </si>
  <si>
    <t>Gossett</t>
  </si>
  <si>
    <t>Associate Director, Finance And Administration, Sarafan ChEM-H And IMA</t>
  </si>
  <si>
    <t>ngossett@stanford.edu</t>
  </si>
  <si>
    <t>+1 617-877-8947</t>
  </si>
  <si>
    <t>+1 619-260-8415</t>
  </si>
  <si>
    <t>https://www.linkedin.com/in/nancy-lonhart-8378133b</t>
  </si>
  <si>
    <t>Nancy</t>
  </si>
  <si>
    <t>Associate Director Of Finance And Administration - Research</t>
  </si>
  <si>
    <t>nlonhart@stanford.edu</t>
  </si>
  <si>
    <t>+1 650-723-8358</t>
  </si>
  <si>
    <t>https://www.linkedin.com/in/olgalydia-winegar-a1b419153</t>
  </si>
  <si>
    <t>Olgalydia</t>
  </si>
  <si>
    <t>Winegar</t>
  </si>
  <si>
    <t>owinegar@stanford.edu</t>
  </si>
  <si>
    <t>+1 650-520-4270</t>
  </si>
  <si>
    <t>https://www.linkedin.com/in/patty-yablonski-5386391b</t>
  </si>
  <si>
    <t>Yablonski</t>
  </si>
  <si>
    <t>pattyy@stanford.edu</t>
  </si>
  <si>
    <t>+1 727-410-5937</t>
  </si>
  <si>
    <t>+1 727-892-2353</t>
  </si>
  <si>
    <t>https://www.linkedin.com/in/ryan-shiba</t>
  </si>
  <si>
    <t>Shiba</t>
  </si>
  <si>
    <t>ryan.shiba@stanford.edu</t>
  </si>
  <si>
    <t>https://www.linkedin.com/in/sandy-costa-3a09091b</t>
  </si>
  <si>
    <t>Sandy</t>
  </si>
  <si>
    <t>scosta@stanford.edu</t>
  </si>
  <si>
    <t>+1 408-981-0782</t>
  </si>
  <si>
    <t>+1 408-261-1519</t>
  </si>
  <si>
    <t>Stella</t>
  </si>
  <si>
    <t>Senior Director, Cost and Management Analysis</t>
  </si>
  <si>
    <t>stellahu@stanford.edu</t>
  </si>
  <si>
    <t>https://www.linkedin.com/in/steve-choy-07a1a16</t>
  </si>
  <si>
    <t>Choy</t>
  </si>
  <si>
    <t>stevechoy@stanford.edu</t>
  </si>
  <si>
    <t>+1 650-291-0026</t>
  </si>
  <si>
    <t>+1 408-667-1692</t>
  </si>
  <si>
    <t>https://www.linkedin.com/in/van-anh-nguyen-10255414</t>
  </si>
  <si>
    <t>Van-Anh</t>
  </si>
  <si>
    <t>vnguyen@stanford.edu</t>
  </si>
  <si>
    <t>+1 714-290-5043</t>
  </si>
  <si>
    <t>https://www.linkedin.com/in/alan-speight-7890b512</t>
  </si>
  <si>
    <t>Speight</t>
  </si>
  <si>
    <t>a.speight@swansea.ac.uk</t>
  </si>
  <si>
    <t>+44 1792 205678</t>
  </si>
  <si>
    <t>single_uni: Swansea University ERP Contacts Felicia GN 12March.xlsx</t>
  </si>
  <si>
    <t>https://www.linkedin.com/in/chris-george-1ab30837</t>
  </si>
  <si>
    <t>Director, NCVC Network</t>
  </si>
  <si>
    <t>christopher.george@swansea.ac.uk</t>
  </si>
  <si>
    <t>https://www.linkedin.com/in/david-smith-705a7728</t>
  </si>
  <si>
    <t>Pro-Vice Chancellor</t>
  </si>
  <si>
    <t>d.m.smith@swansea.ac.uk</t>
  </si>
  <si>
    <t>+44 7718 282612</t>
  </si>
  <si>
    <t>https://www.linkedin.com/in/deborah-youngs-75bba470</t>
  </si>
  <si>
    <t>Youngs</t>
  </si>
  <si>
    <t>Pro-Vice Chancellor, Education</t>
  </si>
  <si>
    <t>d.youngs@swansea.ac.uk</t>
  </si>
  <si>
    <t>https://www.linkedin.com/in/gavin-bunting-1b31a326</t>
  </si>
  <si>
    <t>Bunting</t>
  </si>
  <si>
    <t>Deputy Pro Vice-Chancellor</t>
  </si>
  <si>
    <t>g.t.m.bunting@swansea.ac.uk</t>
  </si>
  <si>
    <t>+44 7720 713137</t>
  </si>
  <si>
    <t>https://www.linkedin.com/in/gwenno-ffrancon-06b2ba31</t>
  </si>
  <si>
    <t>Gwenno</t>
  </si>
  <si>
    <t>Ffrancon</t>
  </si>
  <si>
    <t>Deputy Pro Vice Chancellor</t>
  </si>
  <si>
    <t>g.ffrancon@swansea.ac.uk</t>
  </si>
  <si>
    <t>+44 7976 302780</t>
  </si>
  <si>
    <t>https://www.linkedin.com/in/helen-griffiths-19940315</t>
  </si>
  <si>
    <t>Griffiths</t>
  </si>
  <si>
    <t>h.griffiths@swansea.ac.uk</t>
  </si>
  <si>
    <t>+44 121 204 3950</t>
  </si>
  <si>
    <t>https://www.linkedin.com/in/professor-hilary-lappin-scott-20907579</t>
  </si>
  <si>
    <t>Lappin-Scott</t>
  </si>
  <si>
    <t>Senior Pro-Vice Chancellor</t>
  </si>
  <si>
    <t>p.scott@swansea.ac.uk</t>
  </si>
  <si>
    <t>https://www.linkedin.com/in/ian-mabbett-09936823</t>
  </si>
  <si>
    <t>Mabbett</t>
  </si>
  <si>
    <t>i.mabbett@swansea.ac.uk</t>
  </si>
  <si>
    <t>https://www.linkedin.com/in/jiawei-wang-7a861a1b</t>
  </si>
  <si>
    <t>Jiawei</t>
  </si>
  <si>
    <t>Vice Dean</t>
  </si>
  <si>
    <t>jiawei.wang@swansea.ac.uk</t>
  </si>
  <si>
    <t>+44 7914 002047</t>
  </si>
  <si>
    <t>https://www.linkedin.com/in/johann-sienz-6b3880</t>
  </si>
  <si>
    <t>Johann</t>
  </si>
  <si>
    <t>Sienz</t>
  </si>
  <si>
    <t>j.sienz@swansea.ac.uk</t>
  </si>
  <si>
    <t>https://www.linkedin.com/in/melisa-lisa-wallace-bab25515a</t>
  </si>
  <si>
    <t>Melisa</t>
  </si>
  <si>
    <t>Lisa Wallace</t>
  </si>
  <si>
    <t>Deputy Pro-Vice-Chancellor</t>
  </si>
  <si>
    <t>m.j.wallace@swansea.ac.uk</t>
  </si>
  <si>
    <t>https://www.linkedin.com/in/noel-thompson-62204223</t>
  </si>
  <si>
    <t>Noel</t>
  </si>
  <si>
    <t>n.thompson@swansea.ac.uk</t>
  </si>
  <si>
    <t>https://www.linkedin.com/in/peter-dunstan-398a0715</t>
  </si>
  <si>
    <t>Dunstan</t>
  </si>
  <si>
    <t>p.r.dunstan@swansea.ac.uk</t>
  </si>
  <si>
    <t>+44 7736 858467</t>
  </si>
  <si>
    <t>https://www.linkedin.com/in/stephanieleeswansea</t>
  </si>
  <si>
    <t>s.y.h.lee@swansea.ac.uk</t>
  </si>
  <si>
    <t>https://www.linkedin.com/in/sue-mccarthy-89068318</t>
  </si>
  <si>
    <t>smccarthy@swansea.ac.uk</t>
  </si>
  <si>
    <t>Ceri</t>
  </si>
  <si>
    <t>Director, Research Engagement &amp; Innovation Services</t>
  </si>
  <si>
    <t>c.d.jones@swansea.ac.uk</t>
  </si>
  <si>
    <t>single_uni: Swansea University New contacts.xlsx</t>
  </si>
  <si>
    <t>https://uk.linkedin.com/in/bethan-mackay-09ba26a1</t>
  </si>
  <si>
    <t>Bethan</t>
  </si>
  <si>
    <t>Mackay</t>
  </si>
  <si>
    <t>b.j.mackay@swansea.ac.uk</t>
  </si>
  <si>
    <t>https://uk.linkedin.com/in/nicola-purdy-b317a9133</t>
  </si>
  <si>
    <t>Purdy</t>
  </si>
  <si>
    <t>n.j.purdy@swansea.ac.uk</t>
  </si>
  <si>
    <t>https://uk.linkedin.com/in/jules-fielding-343536136</t>
  </si>
  <si>
    <t>Jules</t>
  </si>
  <si>
    <t>Fielding</t>
  </si>
  <si>
    <t>j.l.fielding@swansea.ac.uk</t>
  </si>
  <si>
    <t>https://uk.linkedin.com/in/dominic-parkes-bbb35568</t>
  </si>
  <si>
    <t>Parkes</t>
  </si>
  <si>
    <t>Research Development Bid Writer</t>
  </si>
  <si>
    <t>d.a.c.parkes@swansea.ac.uk</t>
  </si>
  <si>
    <t>Lays</t>
  </si>
  <si>
    <t>Research Quality Assurance Officer</t>
  </si>
  <si>
    <t>e.l.richards@swansea.ac.uk</t>
  </si>
  <si>
    <t>https://uk.linkedin.com/in/emma-dunbar-6a21a245</t>
  </si>
  <si>
    <t>Dunbar</t>
  </si>
  <si>
    <t>Head of Engagement, Innovation &amp; Entrepreneurship</t>
  </si>
  <si>
    <t>e.j.dunbar@swansea.ac.uk</t>
  </si>
  <si>
    <t>https://uk.linkedin.com/in/mark-penny-2a566283</t>
  </si>
  <si>
    <t>m.w.penny@swansea.ac.uk</t>
  </si>
  <si>
    <t>https://uk.linkedin.com/in/shaun-richardson-9664534b</t>
  </si>
  <si>
    <t>Shaun</t>
  </si>
  <si>
    <t>s.d.richardson@swansea.ac.uk</t>
  </si>
  <si>
    <t>https://uk.linkedin.com/in/david-j-menichino-5a30716</t>
  </si>
  <si>
    <t>Menichino</t>
  </si>
  <si>
    <t>d.j.menichino@swansea.ac.uk</t>
  </si>
  <si>
    <t>https://uk.linkedin.com/in/elizabeth-jones-15a28b304</t>
  </si>
  <si>
    <t>e.z.jones@swansea.ac.uk</t>
  </si>
  <si>
    <t>Research Governance Manager</t>
  </si>
  <si>
    <t>paola.p.griffiths@swansea.ac.uk</t>
  </si>
  <si>
    <t>Anjana</t>
  </si>
  <si>
    <t>Chaudhuri</t>
  </si>
  <si>
    <t>Research Integrity Manager</t>
  </si>
  <si>
    <t>a.chaudhuri@swansea.ac.uk</t>
  </si>
  <si>
    <t>Seeger</t>
  </si>
  <si>
    <t>Research Culture Manager</t>
  </si>
  <si>
    <t>a.l.seeger@swansea.ac.uk</t>
  </si>
  <si>
    <t>c.a.humphries@swansea.ac.uk</t>
  </si>
  <si>
    <t>https://uk.linkedin.com/in/johnpauljones</t>
  </si>
  <si>
    <t>john-paul.jones@swansea.ac.uk</t>
  </si>
  <si>
    <t>Garlick</t>
  </si>
  <si>
    <t>Research Support Advisor</t>
  </si>
  <si>
    <t>s.l.garlick@swansea.ac.uk</t>
  </si>
  <si>
    <t>https://uk.linkedin.com/in/emma-baker-67326221</t>
  </si>
  <si>
    <t>e.m.baker@swansea.ac.uk</t>
  </si>
  <si>
    <t>https://uk.linkedin.com/in/tricia-woolvin-b259a41b8</t>
  </si>
  <si>
    <t>Woolvin</t>
  </si>
  <si>
    <t>Award Management System Support</t>
  </si>
  <si>
    <t>p.woolvin@swansea.ac.uk</t>
  </si>
  <si>
    <t>k.r.baer@swansea.ac.uk</t>
  </si>
  <si>
    <t>Senior Enterprise Support Officer</t>
  </si>
  <si>
    <t>k.l.jordan@swansea.ac.uk</t>
  </si>
  <si>
    <t>https://uk.linkedin.com/in/angus-phillips-99566311a</t>
  </si>
  <si>
    <t>Enterprise Support</t>
  </si>
  <si>
    <t>a.r.phillips@swansea.ac.uk</t>
  </si>
  <si>
    <t>https://uk.linkedin.com/in/raha-rahbari-825571216</t>
  </si>
  <si>
    <t>Raha</t>
  </si>
  <si>
    <t>Rahbari</t>
  </si>
  <si>
    <t>Impact &amp; Engagement Officer</t>
  </si>
  <si>
    <t>r.rahbari@swansea.ac.uk</t>
  </si>
  <si>
    <t>https://uk.linkedin.com/in/chris-talbot-a594a620</t>
  </si>
  <si>
    <t>c.g.talbot@swansea.ac.uk</t>
  </si>
  <si>
    <t>https://www.linkedin.com/in/alan-hardy-2619b318</t>
  </si>
  <si>
    <t>ahardy@trl.co.uk</t>
  </si>
  <si>
    <t>+44 (0)1344 773131</t>
  </si>
  <si>
    <t>Wokingham, Berkshire, UK</t>
  </si>
  <si>
    <t>single_uni: TRL GN ERP Felicia 23July.xlsx</t>
  </si>
  <si>
    <t>https://www.linkedin.com/in/sarah-mcewan-aa865892</t>
  </si>
  <si>
    <t>McEwan</t>
  </si>
  <si>
    <t>Group Finance Manager</t>
  </si>
  <si>
    <t>smcewan@trl.co.uk</t>
  </si>
  <si>
    <t>https://www.linkedin.com/in/jerin-george-cma-2064b8141</t>
  </si>
  <si>
    <t>Jerin</t>
  </si>
  <si>
    <t>International Finance Manager</t>
  </si>
  <si>
    <t>jgeorge@trl.co.uk</t>
  </si>
  <si>
    <t>https://www.linkedin.com/in/paul-campion</t>
  </si>
  <si>
    <t>Campion</t>
  </si>
  <si>
    <t>pcampion@trl.co.uk</t>
  </si>
  <si>
    <t>https://www.linkedin.com/in/davesharratt</t>
  </si>
  <si>
    <t>Sharratt</t>
  </si>
  <si>
    <t>Chief Commercial Officer</t>
  </si>
  <si>
    <t>dsharratt@trl.co.uk</t>
  </si>
  <si>
    <t>https://www.linkedin.com/in/colin-grant-49b51339</t>
  </si>
  <si>
    <t>Group Financial Controller &amp; Company Secretary</t>
  </si>
  <si>
    <t>cgrant@trl.co.uk</t>
  </si>
  <si>
    <t>https://www.linkedin.com/in/benoit-ouellette-3bb647a/</t>
  </si>
  <si>
    <t>Benoit</t>
  </si>
  <si>
    <t>Ouellette</t>
  </si>
  <si>
    <t>Regional IT Director – CA/Quebec</t>
  </si>
  <si>
    <t>benoit.ouellette@teledyne.com</t>
  </si>
  <si>
    <t>+1 (805) 373-4545</t>
  </si>
  <si>
    <t>1049 Camino Dos Rios, Thousand Oaks, CA 91360, USA</t>
  </si>
  <si>
    <t>single_uni: Teledyne Health ERP GN Felicia 03July.xlsx</t>
  </si>
  <si>
    <t>https://www.linkedin.com/in/christopher-busso-mba-9a0b207/</t>
  </si>
  <si>
    <t>Busso</t>
  </si>
  <si>
    <t>Vice President of Digital Transformation</t>
  </si>
  <si>
    <t>christopher.busso@teledynelecroy.com</t>
  </si>
  <si>
    <t>Belak</t>
  </si>
  <si>
    <t>Senior Vice President and Controller</t>
  </si>
  <si>
    <t>cynthia.belak@teledyne.com</t>
  </si>
  <si>
    <t>https://www.linkedin.com/in/frankie-sonnenberg-23818813/</t>
  </si>
  <si>
    <t>Frankie</t>
  </si>
  <si>
    <t>Sonnenberg</t>
  </si>
  <si>
    <t>IT Director – Business Operations</t>
  </si>
  <si>
    <t>frankie.sonnenberg@teledyne.com</t>
  </si>
  <si>
    <t>https://www.linkedin.com/in/garymbell/</t>
  </si>
  <si>
    <t>Director, Information Technology Risk Services</t>
  </si>
  <si>
    <t>gary.bell@teledyne.com</t>
  </si>
  <si>
    <t>https://www.linkedin.com/in/keith-reavis-139b6aa7/</t>
  </si>
  <si>
    <t>Reavis</t>
  </si>
  <si>
    <t>Senior Director, Business Intelligence &amp; Data Analytics</t>
  </si>
  <si>
    <t>keith.reavis@teledyne.com</t>
  </si>
  <si>
    <t>https://www.linkedin.com/in/kevin-knoeber-28b78b15/</t>
  </si>
  <si>
    <t>Knoeber</t>
  </si>
  <si>
    <t>IT Director – ERP Infor XA</t>
  </si>
  <si>
    <t>kevin.knoeber@teledyne.com</t>
  </si>
  <si>
    <t>https://www.linkedin.com/in/arrietaluis/</t>
  </si>
  <si>
    <t>Arrieta</t>
  </si>
  <si>
    <t>Vice President and Treasurer</t>
  </si>
  <si>
    <t>luis.arrieta@teledyne.com</t>
  </si>
  <si>
    <t>https://www.linkedin.com/in/mauricekos/</t>
  </si>
  <si>
    <t>Kos</t>
  </si>
  <si>
    <t>Senior Finance Director</t>
  </si>
  <si>
    <t>mauricekos@teledynedalsa.com</t>
  </si>
  <si>
    <t>+31 6 21893494</t>
  </si>
  <si>
    <t>+31 (0)40 259 9000</t>
  </si>
  <si>
    <t>High Tech Campus 5, Eindhoven, 5656 AE, Netherlands</t>
  </si>
  <si>
    <t>https://www.linkedin.com/in/ricky-richardson-943aa114/</t>
  </si>
  <si>
    <t>Ricky</t>
  </si>
  <si>
    <t>Director ERP (Costpoint/Epicor)</t>
  </si>
  <si>
    <t>ricky.richardson@teledyne.com</t>
  </si>
  <si>
    <t>Hudson</t>
  </si>
  <si>
    <t>Vice President and Chief Information Officer</t>
  </si>
  <si>
    <t>scott.hudson@teledyne.com</t>
  </si>
  <si>
    <t>https://www.linkedin.com/in/scott-morton-tdy/</t>
  </si>
  <si>
    <t>Director, SAP Business Engagement (IT Systems)</t>
  </si>
  <si>
    <t>scott.morton@teledyne.com</t>
  </si>
  <si>
    <t>+44 1245 493493</t>
  </si>
  <si>
    <t>106 Waterhouse Lane, Chelmsford CM1 2QU, UK</t>
  </si>
  <si>
    <t>https://www.linkedin.com/in/stephen-f-blackwood-491b18112/</t>
  </si>
  <si>
    <t>Blackwood</t>
  </si>
  <si>
    <t>Executive Vice President &amp; Chief Financial Officer</t>
  </si>
  <si>
    <t>stephen.blackwood@teledyne.com</t>
  </si>
  <si>
    <t>https://www.linkedin.com/in/steve-bonney-367b2211/</t>
  </si>
  <si>
    <t>Bonney</t>
  </si>
  <si>
    <t>IT Director – ERP/XA (ITSS)</t>
  </si>
  <si>
    <t>steve.bonney@teledyne.com</t>
  </si>
  <si>
    <t>https://www.linkedin.com/in/toby-yost-54147613/</t>
  </si>
  <si>
    <t>Toby</t>
  </si>
  <si>
    <t>Yost</t>
  </si>
  <si>
    <t>ERP Director</t>
  </si>
  <si>
    <t>toby.yost@teledyne.com</t>
  </si>
  <si>
    <t>https://www.linkedin.com/in/darren-grey-6b369577</t>
  </si>
  <si>
    <t>Grey</t>
  </si>
  <si>
    <t>Head of Grants</t>
  </si>
  <si>
    <t>dgrey@turing.ac.uk</t>
  </si>
  <si>
    <t>+44 20 3862 3352</t>
  </si>
  <si>
    <t>single_uni: The Alan Turing Institue ERP GN 28July.xlsx</t>
  </si>
  <si>
    <t>https://www.linkedin.com/in/martinoreilly42</t>
  </si>
  <si>
    <t>Director of Research Engineering</t>
  </si>
  <si>
    <t>moreilly@turing.ac.uk</t>
  </si>
  <si>
    <t>single_uni: The Alan Turing Institue ERP GN 28July.xlsx | The Alan Turing Institute GN ERP Felicia 24 April.csv | The Alan Turing Institute GN ERP Felicia 24 April.xlsx</t>
  </si>
  <si>
    <t>https://www.linkedin.com/in/ian-carter-90938025</t>
  </si>
  <si>
    <t>Director of IT and Information Security</t>
  </si>
  <si>
    <t>icarter@turing.ac.uk</t>
  </si>
  <si>
    <t>+44 7738 356930</t>
  </si>
  <si>
    <t>+44 20 3862 3305</t>
  </si>
  <si>
    <t>https://www.linkedin.com/in/paul-abbott-532ab635</t>
  </si>
  <si>
    <t>Director of Finance &amp; Corporate Services</t>
  </si>
  <si>
    <t>pabbott@turing.ac.uk</t>
  </si>
  <si>
    <t>+44 7872 164889</t>
  </si>
  <si>
    <t>General Counsel</t>
  </si>
  <si>
    <t>vforster@turing.ac.uk</t>
  </si>
  <si>
    <t>Brawn</t>
  </si>
  <si>
    <t>Corporate Governance Risk &amp; Assurance Manager</t>
  </si>
  <si>
    <t>sbrawn@turing.ac.uk</t>
  </si>
  <si>
    <t>Whitney</t>
  </si>
  <si>
    <t>Senior Legal Advisor: Partnerships &amp; International</t>
  </si>
  <si>
    <t>wmay@turing.ac.uk</t>
  </si>
  <si>
    <t>https://www.linkedin.com/in/david-wagg-963303114</t>
  </si>
  <si>
    <t>Wagg</t>
  </si>
  <si>
    <t>Co-director, Digital Twins Cluster</t>
  </si>
  <si>
    <t>dwagg@turing.ac.uk</t>
  </si>
  <si>
    <t>single_uni: The Alan Turing Institute GN ERP Felicia 24 April.csv | The Alan Turing Institute GN ERP Felicia 24 April.xlsx</t>
  </si>
  <si>
    <t>https://www.linkedin.com/in/isabelle-malcolm-bb288069</t>
  </si>
  <si>
    <t>Isabelle</t>
  </si>
  <si>
    <t>imalcolm@turing.ac.uk</t>
  </si>
  <si>
    <t>+44 7916 268251</t>
  </si>
  <si>
    <t>https://www.linkedin.com/in/lukasz-szpruch-4604bb88</t>
  </si>
  <si>
    <t>Lukasz</t>
  </si>
  <si>
    <t>Szpruch</t>
  </si>
  <si>
    <t>Programme Director For Finance And Economics</t>
  </si>
  <si>
    <t>lszpruch@turing.ac.uk</t>
  </si>
  <si>
    <t>+44 7584 493949</t>
  </si>
  <si>
    <t>https://www.linkedin.com/in/christopherdburr</t>
  </si>
  <si>
    <t>Burr</t>
  </si>
  <si>
    <t>Head Of The Innovation And Impact Hub</t>
  </si>
  <si>
    <t>cburr@turing.ac.uk</t>
  </si>
  <si>
    <t>+44 7545 136322</t>
  </si>
  <si>
    <t>https://www.linkedin.com/in/steven-niederer-a56b0226</t>
  </si>
  <si>
    <t>Niederer</t>
  </si>
  <si>
    <t>Co-Director, Digital Twin Cluster</t>
  </si>
  <si>
    <t>sniederer@turing.ac.uk</t>
  </si>
  <si>
    <t>+44 7968 395942</t>
  </si>
  <si>
    <t>https://www.linkedin.com/in/aida-mehonic-turing</t>
  </si>
  <si>
    <t>Mehonic</t>
  </si>
  <si>
    <t>amehonic@turing.ac.uk</t>
  </si>
  <si>
    <t>+44 7891 914104</t>
  </si>
  <si>
    <t>https://uk.linkedin.com/in/george-williamson</t>
  </si>
  <si>
    <t>gwilliamson@turing.ac.uk</t>
  </si>
  <si>
    <t>+44 (0)20 3862 3352</t>
  </si>
  <si>
    <t>https://uk.linkedin.com/in/nicog</t>
  </si>
  <si>
    <t>Nicolas</t>
  </si>
  <si>
    <t>Guernion</t>
  </si>
  <si>
    <t>Director of Partnerships</t>
  </si>
  <si>
    <t>nguernion@turing.ac.uk</t>
  </si>
  <si>
    <t>https://uk.linkedin.com/in/clare-randall-fcipd</t>
  </si>
  <si>
    <t>crandall@turing.ac.uk</t>
  </si>
  <si>
    <t>https://uk.linkedin.com/in/catherineselawrence</t>
  </si>
  <si>
    <t>clawrence@turing.ac.uk</t>
  </si>
  <si>
    <t>https://www.linkedin.com/in/nicki-ridgway-b651a189/</t>
  </si>
  <si>
    <t>Nicki</t>
  </si>
  <si>
    <t>Ridgway</t>
  </si>
  <si>
    <t>nridgway@turing.ac.uk</t>
  </si>
  <si>
    <t>https://www.linkedin.com/in/fiona-o-reilly/</t>
  </si>
  <si>
    <t>foreilly@turing.ac.uk</t>
  </si>
  <si>
    <t>https://uk.linkedin.com/in/lisa-cozens-cusirramos-b5234b2a7</t>
  </si>
  <si>
    <t>Cozens-Cusirramos</t>
  </si>
  <si>
    <t>lcozens-cusirramos@turing.ac.uk</t>
  </si>
  <si>
    <t>https://uk.linkedin.com/in/tim-watson-70b9115</t>
  </si>
  <si>
    <t>Science and Innovation Director</t>
  </si>
  <si>
    <t>tim.watson@turing.ac.uk</t>
  </si>
  <si>
    <t>Heron</t>
  </si>
  <si>
    <t>Head of Scientific Research</t>
  </si>
  <si>
    <t>CHeron@britishmuseum.org</t>
  </si>
  <si>
    <t>+44 20 7323 8299</t>
  </si>
  <si>
    <t>single_uni: The British Museum ERP GN Felicia 23July.xlsx</t>
  </si>
  <si>
    <t>https://www.linkedin.com/in/ciara-chapman-554061177</t>
  </si>
  <si>
    <t>cchapman@britishmuseum.org</t>
  </si>
  <si>
    <t>https://www.linkedin.com/in/j-d-hill-9390881a1</t>
  </si>
  <si>
    <t>J D</t>
  </si>
  <si>
    <t>jhill@britishmuseum.org</t>
  </si>
  <si>
    <t>https://www.linkedin.com/in/katy-mack-3758bba4</t>
  </si>
  <si>
    <t>Mack</t>
  </si>
  <si>
    <t>Grants Manager: Trusts, Foundations and Statutory</t>
  </si>
  <si>
    <t>https://www.linkedin.com/in/lauralcooke</t>
  </si>
  <si>
    <t>Cooke</t>
  </si>
  <si>
    <t>lcooke@britishmuseum.org</t>
  </si>
  <si>
    <t>+44 7985 573664</t>
  </si>
  <si>
    <t>https://www.linkedin.com/in/maryam-philpott-b34a6150</t>
  </si>
  <si>
    <t>Maryam</t>
  </si>
  <si>
    <t>Philpott</t>
  </si>
  <si>
    <t>Head of Research Services, Archives and Libraries</t>
  </si>
  <si>
    <t>mphilpott@britishmuseum.org</t>
  </si>
  <si>
    <t>Waha</t>
  </si>
  <si>
    <t>mwaha@britishmuseum.org</t>
  </si>
  <si>
    <t>Wilkin</t>
  </si>
  <si>
    <t>nwilkin@britishmuseum.org</t>
  </si>
  <si>
    <t>https://www.linkedin.com/in/nicholas-foster-35531911b</t>
  </si>
  <si>
    <t>Foster</t>
  </si>
  <si>
    <t>nfoster@britishmuseum.org</t>
  </si>
  <si>
    <t>https://www.linkedin.com/in/ainsley-ashton-a8041b189</t>
  </si>
  <si>
    <t>Ainsley</t>
  </si>
  <si>
    <t>Head Of Executive Support And Executive Personal Assistant To The Vice-Chancellor</t>
  </si>
  <si>
    <t>a.ashton@mmu.ac.uk</t>
  </si>
  <si>
    <t>+44 7870 835213</t>
  </si>
  <si>
    <t>single_uni: The Manchester Metropolitan University ERP GN Felicia 22May.xlsx</t>
  </si>
  <si>
    <t>https://www.linkedin.com/in/andrew-dainty88</t>
  </si>
  <si>
    <t>Dainty</t>
  </si>
  <si>
    <t>Vice-Provost And Pro-Vice-Chancellor Education</t>
  </si>
  <si>
    <t>a.dainty@mmu.ac.uk</t>
  </si>
  <si>
    <t>+44 7790 251458</t>
  </si>
  <si>
    <t>[https://www.linkedin.com/sales/lead/(Anna](https://www.linkedin.com/sales/lead/(Anna) Egan profile)</t>
  </si>
  <si>
    <t>Head of Department, Finance and Economics</t>
  </si>
  <si>
    <t>a.egan@mmu.ac.uk</t>
  </si>
  <si>
    <t>https://www.linkedin.com/in/andrew-francis-534748153</t>
  </si>
  <si>
    <t>Deputy Pro-Vice-Chancellor (Interim), Faculty Of Business And Law</t>
  </si>
  <si>
    <t>a.francis@mmu.ac.uk</t>
  </si>
  <si>
    <t>https://www.linkedin.com/in/clare-chun-yu-liu-liu-896474186</t>
  </si>
  <si>
    <t>Chun-Yu Liu</t>
  </si>
  <si>
    <t>Vice-Chancellor PhD Candidate</t>
  </si>
  <si>
    <t>c.liu@mmu.ac.uk</t>
  </si>
  <si>
    <t>https://www.linkedin.com/in/colin-mccartney-fcilex-56b36119</t>
  </si>
  <si>
    <t>Collections &amp; Recovery Manager, Finance &amp; Procurement</t>
  </si>
  <si>
    <t>c.mccartney@mmu.ac.uk</t>
  </si>
  <si>
    <t>+44 7751 149532</t>
  </si>
  <si>
    <t>https://www.linkedin.com/in/christopher-moores-acma-cgma-753a59b0</t>
  </si>
  <si>
    <t>Moores</t>
  </si>
  <si>
    <t>Head Of Faculty Finance</t>
  </si>
  <si>
    <t>c.moores@mmu.ac.uk</t>
  </si>
  <si>
    <t>+44 7793 533639</t>
  </si>
  <si>
    <t>https://www.linkedin.com/in/catherine-peach-2a839438</t>
  </si>
  <si>
    <t>Peach</t>
  </si>
  <si>
    <t>PA/Project Co-ordinator For Pro-Vice-Chancellor Of Research And Knowledge Exchange</t>
  </si>
  <si>
    <t>c.peach@mmu.ac.uk</t>
  </si>
  <si>
    <t>https://www.linkedin.com/in/davidharmes</t>
  </si>
  <si>
    <t>Harmes</t>
  </si>
  <si>
    <t>d.harmes@mmu.ac.uk</t>
  </si>
  <si>
    <t>+44 7900 822810</t>
  </si>
  <si>
    <t>https://www.linkedin.com/in/david-lambrick-08642370</t>
  </si>
  <si>
    <t>Lambrick</t>
  </si>
  <si>
    <t>Deputy Faculty Pro-Vice-Chancellor</t>
  </si>
  <si>
    <t>d.lambrick@mmu.ac.uk</t>
  </si>
  <si>
    <t>+44 161 247 1594</t>
  </si>
  <si>
    <t>https://www.linkedin.com/in/dominic-medway-b6b7ab266</t>
  </si>
  <si>
    <t>Medway</t>
  </si>
  <si>
    <t>Pro-Vice Chancellor, Faculty Of Business &amp; Law</t>
  </si>
  <si>
    <t>d.medway@mmu.ac.uk</t>
  </si>
  <si>
    <t>https://www.linkedin.com/in/deborah-james-63625573</t>
  </si>
  <si>
    <t>Deputy Pro Vice Chancellor Health And Social Care</t>
  </si>
  <si>
    <t>deborah.james@mmu.ac.uk</t>
  </si>
  <si>
    <t>+44 7487 737066</t>
  </si>
  <si>
    <t>https://www.linkedin.com/in/geoff-maddocks-08a6141</t>
  </si>
  <si>
    <t>Maddocks</t>
  </si>
  <si>
    <t>Finance Service Development Manager</t>
  </si>
  <si>
    <t>g.maddocks@mmu.ac.uk</t>
  </si>
  <si>
    <t>+44 7758 368751</t>
  </si>
  <si>
    <t>https://www.linkedin.com/in/geofry-areneke-86825b28</t>
  </si>
  <si>
    <t>Geofry</t>
  </si>
  <si>
    <t>Areneke</t>
  </si>
  <si>
    <t>geofry.areneke@mmu.ac.uk</t>
  </si>
  <si>
    <t>https://www.linkedin.com/in/hannahlouholmes</t>
  </si>
  <si>
    <t>Dean And Deputy Faculty Pro-Vice Chancellor (Business And Law)</t>
  </si>
  <si>
    <t>h.holmes@mmu.ac.uk</t>
  </si>
  <si>
    <t>+44 7540 102897</t>
  </si>
  <si>
    <t>https://www.linkedin.com/in/ian-scott-838b8265</t>
  </si>
  <si>
    <t>Deputy Chief Information Security Officer</t>
  </si>
  <si>
    <t>i.scott@mmu.ac.uk</t>
  </si>
  <si>
    <t>+44 7525 943694</t>
  </si>
  <si>
    <t>https://www.linkedin.com/in/jezingeard</t>
  </si>
  <si>
    <t>Jean-Noel</t>
  </si>
  <si>
    <t>Ezingeard</t>
  </si>
  <si>
    <t>jn.ezingeard@mmu.ac.uk</t>
  </si>
  <si>
    <t>+44 7970 461420</t>
  </si>
  <si>
    <t>+44 20 8547 2000</t>
  </si>
  <si>
    <t>https://www.linkedin.com/in/prof-janet-lord-a4365422</t>
  </si>
  <si>
    <t>Lord</t>
  </si>
  <si>
    <t>Deputy Pro-Vice-Chancellor, Faculty Of Health &amp; Education</t>
  </si>
  <si>
    <t>j.lord@mmu.ac.uk</t>
  </si>
  <si>
    <t>+44 7590 928756</t>
  </si>
  <si>
    <t>https://www.linkedin.com/in/kerry-patton-74017718</t>
  </si>
  <si>
    <t>Patton</t>
  </si>
  <si>
    <t>Deputy Head Of The Finance &amp; Economics Department</t>
  </si>
  <si>
    <t>k.patton@mmu.ac.uk</t>
  </si>
  <si>
    <t>https://www.linkedin.com/in/lindsey-hall-fepaa-57134070</t>
  </si>
  <si>
    <t>Executive PA To Pro-Vice Chancellor Science &amp; Engineering</t>
  </si>
  <si>
    <t>l.hall@mmu.ac.uk</t>
  </si>
  <si>
    <t>https://www.linkedin.com/in/martyn-evans-frsa-6514497</t>
  </si>
  <si>
    <t>Faculty Pro-Vice-Chancellor Arts &amp; Humanities</t>
  </si>
  <si>
    <t>m.evans@mmu.ac.uk</t>
  </si>
  <si>
    <t>https://www.linkedin.com/in/michele-wawryk</t>
  </si>
  <si>
    <t>Wawryk</t>
  </si>
  <si>
    <t>Executive PA To Faculty Pro-Vice Chancellor, Health, Psychology &amp; Social Care</t>
  </si>
  <si>
    <t>m.wawryk@mmu.ac.uk</t>
  </si>
  <si>
    <t>+44 7413 951253</t>
  </si>
  <si>
    <t>https://www.linkedin.com/in/ncampbell22</t>
  </si>
  <si>
    <t>Natassja</t>
  </si>
  <si>
    <t>Executive PA To Pro-Vice Chancellor Of Education</t>
  </si>
  <si>
    <t>n.campbell@mmu.ac.uk</t>
  </si>
  <si>
    <t>+44 7944 413068</t>
  </si>
  <si>
    <t>https://www.linkedin.com/in/paul-fitzpatrick-95b7247</t>
  </si>
  <si>
    <t>Head Of Business Systems - HR, Finance, Estates And Facilities</t>
  </si>
  <si>
    <t>p.fitzpatrick@mmu.ac.uk</t>
  </si>
  <si>
    <t>+44 7919 415614</t>
  </si>
  <si>
    <t>https://www.linkedin.com/in/rebecca-bradley-473032113</t>
  </si>
  <si>
    <t>Head Of Professional Services Finance Business Partnering</t>
  </si>
  <si>
    <t>r.bradley@mmu.ac.uk</t>
  </si>
  <si>
    <t>+44 7773 022566</t>
  </si>
  <si>
    <t>https://www.linkedin.com/in/ruth-mcclenan-b0534570</t>
  </si>
  <si>
    <t>McClenan</t>
  </si>
  <si>
    <t>Team Leader And Executive PA To The Faculty Pro-Vice-Chancellor</t>
  </si>
  <si>
    <t>r.mcclenan@mmu.ac.uk</t>
  </si>
  <si>
    <t>+44 7963 874573</t>
  </si>
  <si>
    <t>https://www.linkedin.com/in/stephen-decent-a148251b0</t>
  </si>
  <si>
    <t>Decent</t>
  </si>
  <si>
    <t>Provost And Deputy Vice-chancellor</t>
  </si>
  <si>
    <t>s.decent@mmu.ac.uk</t>
  </si>
  <si>
    <t>https://www.linkedin.com/in/steve-rothberg-9b536a44</t>
  </si>
  <si>
    <t>Rothberg</t>
  </si>
  <si>
    <t>Provost And Deputy Vice-Chancellor</t>
  </si>
  <si>
    <t>steve.rothberg@mmu.ac.uk</t>
  </si>
  <si>
    <t>https://www.linkedin.com/in/vince-ramprogus-ab08b228</t>
  </si>
  <si>
    <t>Vince</t>
  </si>
  <si>
    <t>Ramprogus</t>
  </si>
  <si>
    <t>Pro Vice Chancellor/ Dean</t>
  </si>
  <si>
    <t>v.k.ramprogus@mmu.ac.uk</t>
  </si>
  <si>
    <t>https://uk.linkedin.com/in/marika-spring-b47b1793</t>
  </si>
  <si>
    <t>Marika</t>
  </si>
  <si>
    <t>Spring</t>
  </si>
  <si>
    <t>marika.spring@ng-london.org.uk</t>
  </si>
  <si>
    <t>+44 20 7747 2827</t>
  </si>
  <si>
    <t>+44 (0)20 7747 2865 (Press Office)</t>
  </si>
  <si>
    <t>Trafalgar Square, London WC2N 5DN, United Kingdom</t>
  </si>
  <si>
    <t>single_uni: National Gallery ERP GN Felicia 20July.xlsx</t>
  </si>
  <si>
    <t>https://uk.linkedin.com/in/rupertshepherd</t>
  </si>
  <si>
    <t>Rupert</t>
  </si>
  <si>
    <t>Shepherd</t>
  </si>
  <si>
    <t>Collection Information Manager</t>
  </si>
  <si>
    <t>rupert.shepherd@ng-london.org.uk</t>
  </si>
  <si>
    <t>https://www.linkedin.com/in/molly-stevens-dbe-81742822/</t>
  </si>
  <si>
    <t>Stevens</t>
  </si>
  <si>
    <t>Chair of National Gallery Scientific Consultative Group (Trustee)</t>
  </si>
  <si>
    <t>molly.stevens@dpag.ox.ac.uk</t>
  </si>
  <si>
    <t>linkedin.com/in/melissa-terras/</t>
  </si>
  <si>
    <t>Terras MBE</t>
  </si>
  <si>
    <t>Member, Scientific Advisory Board</t>
  </si>
  <si>
    <t>m.terras@ed.ac.uk</t>
  </si>
  <si>
    <t>https://uk.linkedin.com/in/alan-crookham-80128b1a</t>
  </si>
  <si>
    <t>Crookham</t>
  </si>
  <si>
    <t>Chief Librarian and Archivist</t>
  </si>
  <si>
    <t>alan.crookham@ng-london.org.uk</t>
  </si>
  <si>
    <t>https://uk.linkedin.com/in/andrew-hibbert-279946158</t>
  </si>
  <si>
    <t>Andrew (Andy)</t>
  </si>
  <si>
    <t>AHIBBERT@rvc.ac.uk</t>
  </si>
  <si>
    <t>https://uk.linkedin.com/in/erica-boyer-963904225</t>
  </si>
  <si>
    <t>Boyer</t>
  </si>
  <si>
    <t>Interim Director of Development</t>
  </si>
  <si>
    <t>erica.boyer@ng-london.org.uk</t>
  </si>
  <si>
    <t>https://uk.linkedin.com/in/gabriele-finaldi-40142a354</t>
  </si>
  <si>
    <t>Finaldi</t>
  </si>
  <si>
    <t>Director (also Accounting Officer, appointed by DCMS)</t>
  </si>
  <si>
    <t>gabriele.finaldi@ng-london.org.uk</t>
  </si>
  <si>
    <t>https://uk.linkedin.com/in/jos%C3%A9phine-kaiding-alhussein-00858053</t>
  </si>
  <si>
    <t>Joséphine</t>
  </si>
  <si>
    <t>Kaiding-Alhussein</t>
  </si>
  <si>
    <t>josephine.kaiding-alhussein@ng-london.org.uk</t>
  </si>
  <si>
    <t>+44 20 7747 2885</t>
  </si>
  <si>
    <t>https://uk.linkedin.com/in/lawrencechiles</t>
  </si>
  <si>
    <t>Chiles</t>
  </si>
  <si>
    <t>Head of Digital</t>
  </si>
  <si>
    <t>lawrence.chiles@ng-london.org.uk</t>
  </si>
  <si>
    <t>Trafalgar Square, London WC2N 5DN, UK</t>
  </si>
  <si>
    <t>https://uk.linkedin.com/in/paulgray3</t>
  </si>
  <si>
    <t>Deputy Director and Chief Operating Officer</t>
  </si>
  <si>
    <t>paul.gray@ng-london.org.uk</t>
  </si>
  <si>
    <t>https://uk.linkedin.com/in/richard-barnett-law</t>
  </si>
  <si>
    <t>richard.barnett@ng-london.org.uk</t>
  </si>
  <si>
    <t>https://uk.linkedin.com/in/rickie-burman-43017931</t>
  </si>
  <si>
    <t>Rickie</t>
  </si>
  <si>
    <t>Burman</t>
  </si>
  <si>
    <t>rickie.burman@ng-london.org.uk</t>
  </si>
  <si>
    <t>https://uk.linkedin.com/in/susanna-avery-quash-75a8223a</t>
  </si>
  <si>
    <t>Susanna</t>
  </si>
  <si>
    <t>Avery-Quash</t>
  </si>
  <si>
    <t>Senior Research Curator (History of Collecting); former Interim Head of Curatorial</t>
  </si>
  <si>
    <t>susanna.avery-quash@ng-london.org.uk</t>
  </si>
  <si>
    <t>https://www.linkedin.com/in/catherine-tomlinson-9620b228/</t>
  </si>
  <si>
    <t>Tomlinson</t>
  </si>
  <si>
    <t>Procurement &amp; Contracts Manager</t>
  </si>
  <si>
    <t>catherine.tomlinson@ng-london.org.uk</t>
  </si>
  <si>
    <t>https://www.linkedin.com/in/christine-riding-a99763347</t>
  </si>
  <si>
    <t>Riding</t>
  </si>
  <si>
    <t>Director Of Collections And Research</t>
  </si>
  <si>
    <t>christine.riding@nationalgallery.org.uk</t>
  </si>
  <si>
    <t>https://www.linkedin.com/in/dominic-durdle-msc-fcca-058b1124/</t>
  </si>
  <si>
    <t>Durdle</t>
  </si>
  <si>
    <t>Senior Systems Accountant</t>
  </si>
  <si>
    <t>dominic.durdle@ng-london.org.uk</t>
  </si>
  <si>
    <t>https://www.linkedin.com/in/emily-bell-066a18266/</t>
  </si>
  <si>
    <t>Research Events Coordinator</t>
  </si>
  <si>
    <t>emily.bell@ng-london.org.uk</t>
  </si>
  <si>
    <t>https://www.linkedin.com/in/gavin-maier-2873635/</t>
  </si>
  <si>
    <t>Maier</t>
  </si>
  <si>
    <t>gavin.maier@ng-london.org.uk</t>
  </si>
  <si>
    <t>https://www.linkedin.com/in/jack-hartnell-75629a216</t>
  </si>
  <si>
    <t>Hartnell</t>
  </si>
  <si>
    <t>jack.hartnell@nationalgallery.org.uk</t>
  </si>
  <si>
    <t>https://www.linkedin.com/in/jane-ellis-44517934</t>
  </si>
  <si>
    <t>jane.ellis@nationalgallery.org.uk</t>
  </si>
  <si>
    <t>https://www.linkedin.com/in/johnfstack</t>
  </si>
  <si>
    <t>Stack</t>
  </si>
  <si>
    <t>Director of Digital, Innovation and Technology</t>
  </si>
  <si>
    <t>john.stack@ng-london.org.uk</t>
  </si>
  <si>
    <t>+44 7590 698232</t>
  </si>
  <si>
    <t>https://www.linkedin.com/in/jyoti-vaja-a9038164/</t>
  </si>
  <si>
    <t>Jyoti</t>
  </si>
  <si>
    <t>Vaja</t>
  </si>
  <si>
    <t>Financial Accountant</t>
  </si>
  <si>
    <t>jyoti.vaja@ng-london.org.uk</t>
  </si>
  <si>
    <t>https://www.linkedin.com/in/lynn-oldfield-11798b51/</t>
  </si>
  <si>
    <t>Oldfield</t>
  </si>
  <si>
    <t>Capital Projects Accountant</t>
  </si>
  <si>
    <t>lynn.oldfield@ng-london.org.uk</t>
  </si>
  <si>
    <t>https://www.linkedin.com/in/matthew-fowler-629bb795</t>
  </si>
  <si>
    <t>matthew.fowler@nationalgallery.org.uk</t>
  </si>
  <si>
    <t>https://www.linkedin.com/in/mercedes-gregory-0a4b04a3</t>
  </si>
  <si>
    <t>Mercedes</t>
  </si>
  <si>
    <t>Finance Manager (Group)</t>
  </si>
  <si>
    <t>mercedes.gregory@nationalgallery.org.uk</t>
  </si>
  <si>
    <t>+44 7950 931899</t>
  </si>
  <si>
    <t>https://www.linkedin.com/in/paola-zehender-2a3b5011</t>
  </si>
  <si>
    <t>Zehender</t>
  </si>
  <si>
    <t>FINANCE INFORMATION MANAGER</t>
  </si>
  <si>
    <t>paola.zehender@ng-london.org.uk</t>
  </si>
  <si>
    <t>+39 339 881 5981</t>
  </si>
  <si>
    <t>https://www.linkedin.com/in/parkhee-rattan-63663a230/</t>
  </si>
  <si>
    <t>Parkhee</t>
  </si>
  <si>
    <t>Rattan</t>
  </si>
  <si>
    <t>parkhee.rattan@ng-london.org.uk</t>
  </si>
  <si>
    <t>https://www.linkedin.com/in/pavan-pulimamidi-62336b85/</t>
  </si>
  <si>
    <t>Pavan</t>
  </si>
  <si>
    <t>Pulimamidi</t>
  </si>
  <si>
    <t>Deputy Head of Information Systems</t>
  </si>
  <si>
    <t>pavan.pulimamidi@ng-london.org.uk</t>
  </si>
  <si>
    <t>https://www.linkedin.com/in/stefanocat/</t>
  </si>
  <si>
    <t>Stefano</t>
  </si>
  <si>
    <t>Cattaneo</t>
  </si>
  <si>
    <t>stefano.cattaneo@ng-london.org.uk</t>
  </si>
  <si>
    <t>https://www.linkedin.com/in/stuart-ewins-888192a2/</t>
  </si>
  <si>
    <t>Ewins</t>
  </si>
  <si>
    <t>Head of Information Systems</t>
  </si>
  <si>
    <t>stuart.ewins@ng-london.org.uk</t>
  </si>
  <si>
    <t>https://www.linkedin.com/in/susanaalbala/</t>
  </si>
  <si>
    <t>Albala</t>
  </si>
  <si>
    <t>susana.albala@ng-london.org.uk</t>
  </si>
  <si>
    <t>https://www.linkedin.com/in/william-shaw-62b07965/</t>
  </si>
  <si>
    <t>william.shaw@ng-london.org.uk</t>
  </si>
  <si>
    <t>Chairman of the Board of Trustees</t>
  </si>
  <si>
    <t>john.booth@ng-london.org.uk</t>
  </si>
  <si>
    <t>Kingman</t>
  </si>
  <si>
    <t>Deputy Chair, Chair of Finance and Audit Committees (Trustee)</t>
  </si>
  <si>
    <t>john.kingman@ng-london.org.uk</t>
  </si>
  <si>
    <t>Rubin</t>
  </si>
  <si>
    <t>Chair of the Research Advisory Committee, Academic Trustee</t>
  </si>
  <si>
    <t>patricia.rubin@ng-london.org.uk</t>
  </si>
  <si>
    <t>https://uk.linkedin.com/in/nelsontonya</t>
  </si>
  <si>
    <t>Tonya</t>
  </si>
  <si>
    <t>Deputy Chair of the Board / Chair, Governance Committee (Trustee)</t>
  </si>
  <si>
    <t>Tonya.Nelson@ng-london.org.uk</t>
  </si>
  <si>
    <t>https://www.linkedin.com/in/debupurkayastha/</t>
  </si>
  <si>
    <t>Debu</t>
  </si>
  <si>
    <t>Purkayastha</t>
  </si>
  <si>
    <t>Finance &amp; Audit Committee</t>
  </si>
  <si>
    <t>Debu.Purkayastha@ng-london.org.uk</t>
  </si>
  <si>
    <t>https://www.linkedin.com/in/chris-wigglesworth-52672033</t>
  </si>
  <si>
    <t>Wigglesworth</t>
  </si>
  <si>
    <t>CISO</t>
  </si>
  <si>
    <t>chris.wigglesworth@open.ac.uk</t>
  </si>
  <si>
    <t>+44 7866 472482</t>
  </si>
  <si>
    <t>+44 1908 858500</t>
  </si>
  <si>
    <t>single_uni: The Open University ERP GN Felicia 02April.xlsx</t>
  </si>
  <si>
    <t>https://www.linkedin.com/in/emmacwells</t>
  </si>
  <si>
    <t>Head of Strategy (IT)</t>
  </si>
  <si>
    <t>e.parker@open.ac.uk</t>
  </si>
  <si>
    <t>+44 300 303 5303</t>
  </si>
  <si>
    <t>https://www.linkedin.com/in/emma-s-0a542115</t>
  </si>
  <si>
    <t>emma.stace@open.ac.uk</t>
  </si>
  <si>
    <t>+44 7738 060505</t>
  </si>
  <si>
    <t>https://www.linkedin.com/in/professor-ian-pickup-503888a</t>
  </si>
  <si>
    <t>Pickup</t>
  </si>
  <si>
    <t>ian.pickup@open.ac.uk</t>
  </si>
  <si>
    <t>https://www.linkedin.com/in/joanne-morris-43183529</t>
  </si>
  <si>
    <t>j.morris@open.ac.uk</t>
  </si>
  <si>
    <t>+44 7889 123630</t>
  </si>
  <si>
    <t>https://www.linkedin.com/in/josieafraser</t>
  </si>
  <si>
    <t>Josie</t>
  </si>
  <si>
    <t>josie.fraser@open.ac.uk</t>
  </si>
  <si>
    <t>+44 7717 697532</t>
  </si>
  <si>
    <t>https://www.linkedin.com/in/laura-mullan-b4a2611b</t>
  </si>
  <si>
    <t>Mullan</t>
  </si>
  <si>
    <t>laura.mullan@open.ac.uk</t>
  </si>
  <si>
    <t>https://www.linkedin.com/in/lorraine-tite-b82569b7</t>
  </si>
  <si>
    <t>Lorraine</t>
  </si>
  <si>
    <t>Tite</t>
  </si>
  <si>
    <t>Dep Finance Support Mgr</t>
  </si>
  <si>
    <t>lorraine.tite@open.ac.uk</t>
  </si>
  <si>
    <t>https://www.linkedin.com/in/moranmatthew1</t>
  </si>
  <si>
    <t>Moran</t>
  </si>
  <si>
    <t>matthew.moran@open.ac.uk</t>
  </si>
  <si>
    <t>+44 7990 557657</t>
  </si>
  <si>
    <t>https://www.linkedin.com/in/natalie-chapaner-004989248</t>
  </si>
  <si>
    <t>Chapaner</t>
  </si>
  <si>
    <t>Finance Support Team Mgr</t>
  </si>
  <si>
    <t>natalie.chapaner@open.ac.uk</t>
  </si>
  <si>
    <t>https://www.linkedin.com/in/rodion-skovoroda-phd-b8328882</t>
  </si>
  <si>
    <t>Rodion</t>
  </si>
  <si>
    <t>Skovoroda</t>
  </si>
  <si>
    <t>Head of Dept Accounting</t>
  </si>
  <si>
    <t>rodion.skovoroda@open.ac.uk</t>
  </si>
  <si>
    <t>https://www.linkedin.com/in/selena-devereux-3469b18b</t>
  </si>
  <si>
    <t>Selena</t>
  </si>
  <si>
    <t>Devereux</t>
  </si>
  <si>
    <t>Head of Ops &amp; Finance</t>
  </si>
  <si>
    <t>selena.devereux@open.ac.uk</t>
  </si>
  <si>
    <t>https://www.linkedin.com/in/sharon-o-kelly-cmgr-mcmi-9a973ba</t>
  </si>
  <si>
    <t>O'Kelly</t>
  </si>
  <si>
    <t>Head of VC's Office</t>
  </si>
  <si>
    <t>sharon.okelly@open.ac.uk</t>
  </si>
  <si>
    <t>https://www.linkedin.com/in/noel-fernandes-5aa60434</t>
  </si>
  <si>
    <t>Fernandes</t>
  </si>
  <si>
    <t>Finance &amp; Contracts Mgr</t>
  </si>
  <si>
    <t>noel.fernandes@open.ac.uk</t>
  </si>
  <si>
    <t>+44 7906 355395</t>
  </si>
  <si>
    <t>https://www.linkedin.com/in/taina-maria-nicolicin</t>
  </si>
  <si>
    <t>Taina</t>
  </si>
  <si>
    <t>Nicolicin</t>
  </si>
  <si>
    <t>Director People &amp; Finance</t>
  </si>
  <si>
    <t>taina.nicolicin@open.ac.uk</t>
  </si>
  <si>
    <t>+44 7449 974588</t>
  </si>
  <si>
    <t>https://www.linkedin.com/in/profcarolevans</t>
  </si>
  <si>
    <t>The University Of Salford</t>
  </si>
  <si>
    <t>c.evans@salford.ac.uk</t>
  </si>
  <si>
    <t>+44 7883 841560</t>
  </si>
  <si>
    <t>single_uni: The University Of Salford ERP GN Felicia 09June.xlsx</t>
  </si>
  <si>
    <t>https://linkedin.com/in/dave-horton-46516113</t>
  </si>
  <si>
    <t>d.horton@salford.ac.uk</t>
  </si>
  <si>
    <t>https://linkedin.com/in/emmamfrench</t>
  </si>
  <si>
    <t>French</t>
  </si>
  <si>
    <t>Chief Academic Services Officer and University Secretary</t>
  </si>
  <si>
    <t>e.m.french@salford.ac.uk</t>
  </si>
  <si>
    <t>https://www.linkedin.com/in/fran-darlington-pollock-744ab124</t>
  </si>
  <si>
    <t>Fran</t>
  </si>
  <si>
    <t>Darlington-Pollock</t>
  </si>
  <si>
    <t>Executive Chief Advisor To Vice-Chancellor</t>
  </si>
  <si>
    <t>f.darlington-pollock@salford.ac.uk</t>
  </si>
  <si>
    <t>+44 7817 361823</t>
  </si>
  <si>
    <t>https://www.linkedin.com/in/jo-purves-a066a114</t>
  </si>
  <si>
    <t>Purves</t>
  </si>
  <si>
    <t>Pro Vice-Chancellor Academic Development</t>
  </si>
  <si>
    <t>j.purves@salford.ac.uk</t>
  </si>
  <si>
    <t>https://linkedin.com/in/mark-w-7b149690</t>
  </si>
  <si>
    <t>Wantling</t>
  </si>
  <si>
    <t>Chief Infrastructure Officer</t>
  </si>
  <si>
    <t>m.wantling@salford.ac.uk</t>
  </si>
  <si>
    <t>https://www.linkedin.com/in/rachel-cushion-b4349b181</t>
  </si>
  <si>
    <t>Cushion</t>
  </si>
  <si>
    <t>Executive Support Manager Within Offices Of The Vice-Chancellor</t>
  </si>
  <si>
    <t>r.cushion@salford.ac.uk</t>
  </si>
  <si>
    <t>+44 7900 971134</t>
  </si>
  <si>
    <t>https://www.linkedin.com/in/simone-buitendijk-38a1714</t>
  </si>
  <si>
    <t>Buitendijk</t>
  </si>
  <si>
    <t>s.buitendijk@salford.ac.uk</t>
  </si>
  <si>
    <t>+44 7834 174367</t>
  </si>
  <si>
    <t>https://www.linkedin.com/in/annalu-waller</t>
  </si>
  <si>
    <t>Annalu</t>
  </si>
  <si>
    <t>Waller</t>
  </si>
  <si>
    <t>Pro Vice-Chancellor And Dean At The University Of Salford</t>
  </si>
  <si>
    <t>A.Waller7@salford.ac.uk</t>
  </si>
  <si>
    <t>+44 7962 427483</t>
  </si>
  <si>
    <t>https://www.linkedin.com/in/christopher-nester-089b1b29</t>
  </si>
  <si>
    <t>Nester</t>
  </si>
  <si>
    <t>Professor, Research Director</t>
  </si>
  <si>
    <t>https://www.linkedin.com/in/abbyguillory</t>
  </si>
  <si>
    <t>Abby</t>
  </si>
  <si>
    <t>Guillory</t>
  </si>
  <si>
    <t>The University of Tulsa</t>
  </si>
  <si>
    <t>Assistant Vice President for Research</t>
  </si>
  <si>
    <t>abby-guillory@utulsa.edu</t>
  </si>
  <si>
    <t>+1 337-274-6646</t>
  </si>
  <si>
    <t>+1 918-631-2192</t>
  </si>
  <si>
    <t>+1 918-631-2000</t>
  </si>
  <si>
    <t>Tulsa, Oklahoma, United States</t>
  </si>
  <si>
    <t>single_uni: The University Of Tulsa ERP GN Felicia 29July.xlsx</t>
  </si>
  <si>
    <t>tulsa university</t>
  </si>
  <si>
    <t>https://www.linkedin.com/in/debbie-newton-527381185</t>
  </si>
  <si>
    <t>Director of Research and Sponsored Programs</t>
  </si>
  <si>
    <t>debbie-newton@utulsa.edu</t>
  </si>
  <si>
    <t>https://www.linkedin.com/in/rose-gamble-632012232</t>
  </si>
  <si>
    <t>Vice President for Research and Economic Development</t>
  </si>
  <si>
    <t>gamble@utulsa.edu</t>
  </si>
  <si>
    <t>+1 405-245-1171</t>
  </si>
  <si>
    <t>+1 918-631-2988</t>
  </si>
  <si>
    <t>https://www.linkedin.com/in/kristen-scheer-4157b022</t>
  </si>
  <si>
    <t>Scheer</t>
  </si>
  <si>
    <t>Director of Pre-Award Services</t>
  </si>
  <si>
    <t>kristen-scheer@utulsa.edu</t>
  </si>
  <si>
    <t>+1 918-855-9454</t>
  </si>
  <si>
    <t>+1 918-631-2480</t>
  </si>
  <si>
    <t>https://www.linkedin.com/in/thompson-lisa-b13a628</t>
  </si>
  <si>
    <t>lisa-thompson@utulsa.edu</t>
  </si>
  <si>
    <t>https://www.linkedin.com/in/michael-keller-067ba7a</t>
  </si>
  <si>
    <t>Keller</t>
  </si>
  <si>
    <t>Associate Dean for Research</t>
  </si>
  <si>
    <t>michael-keller@utulsa.edu</t>
  </si>
  <si>
    <t>+1 918-631-3198</t>
  </si>
  <si>
    <t>https://www.linkedin.com/in/sarahwalker79</t>
  </si>
  <si>
    <t>sarah-walker@utulsa.edu</t>
  </si>
  <si>
    <t>+1 918-704-5937</t>
  </si>
  <si>
    <t>+1 918-631-3079</t>
  </si>
  <si>
    <t>https://www.linkedin.com/in/winona-tanaka-a8943514</t>
  </si>
  <si>
    <t>Winona</t>
  </si>
  <si>
    <t>Tanaka</t>
  </si>
  <si>
    <t>Vice Provost</t>
  </si>
  <si>
    <t>winona-tanaka@utulsa.edu</t>
  </si>
  <si>
    <t>+1 918-631-3054</t>
  </si>
  <si>
    <t>https://www.linkedin.com/in/andrew-james-williams-39598243</t>
  </si>
  <si>
    <t>Andrew James</t>
  </si>
  <si>
    <t>Co-Director For The Scottish Collaboration For Public Health</t>
  </si>
  <si>
    <t>a.williams@ed.ac.uk</t>
  </si>
  <si>
    <t>+44 7906 019236</t>
  </si>
  <si>
    <t>single_uni: The University of Edinburgh GN ERP 05April Felicia.xlsx</t>
  </si>
  <si>
    <t>https://www.linkedin.com/in/adamantios-ntakaris</t>
  </si>
  <si>
    <t>Ntakaris</t>
  </si>
  <si>
    <t>Programme Director</t>
  </si>
  <si>
    <t>adamantios.ntakaris@ed.ac.uk</t>
  </si>
  <si>
    <t>https://www.linkedin.com/in/akshi-kakar</t>
  </si>
  <si>
    <t>Akshi</t>
  </si>
  <si>
    <t>Kakar</t>
  </si>
  <si>
    <t>akshi.kakar@ed.ac.uk</t>
  </si>
  <si>
    <t>https://www.linkedin.com/in/andrew-macdonald-680a0a13</t>
  </si>
  <si>
    <t>MacDonald</t>
  </si>
  <si>
    <t>andrew.macdonald@ed.ac.uk</t>
  </si>
  <si>
    <t>+44 7833 245999</t>
  </si>
  <si>
    <t>https://www.linkedin.com/in/anna-pilz-62a15785</t>
  </si>
  <si>
    <t>Pilz</t>
  </si>
  <si>
    <t>anna.pilz@ed.ac.uk</t>
  </si>
  <si>
    <t>https://www.linkedin.com/in/asad-nazir-064531b7</t>
  </si>
  <si>
    <t>Asad</t>
  </si>
  <si>
    <t>Nazir</t>
  </si>
  <si>
    <t>asad.nazir@ed.ac.uk</t>
  </si>
  <si>
    <t>+44 7799 045874</t>
  </si>
  <si>
    <t>https://www.linkedin.com/in/daryl-green-794a8413</t>
  </si>
  <si>
    <t>Daryl</t>
  </si>
  <si>
    <t>Associate Director, Heritage Collections</t>
  </si>
  <si>
    <t>daryl.green@ed.ac.uk</t>
  </si>
  <si>
    <t>https://www.linkedin.com/in/davidmontreuil</t>
  </si>
  <si>
    <t>Montreuil</t>
  </si>
  <si>
    <t>Head Of Information Technology Services</t>
  </si>
  <si>
    <t>david.montreuil@ed.ac.uk</t>
  </si>
  <si>
    <t>+44 7909 826716</t>
  </si>
  <si>
    <t>https://www.linkedin.com/in/david-story-bsc-573ba778</t>
  </si>
  <si>
    <t>Story</t>
  </si>
  <si>
    <t>david.story@ed.ac.uk</t>
  </si>
  <si>
    <t>+44 7745 738545</t>
  </si>
  <si>
    <t>https://www.linkedin.com/in/daixi-li-615343264</t>
  </si>
  <si>
    <t>Daixi</t>
  </si>
  <si>
    <t>Li</t>
  </si>
  <si>
    <t>Head Of Events &amp; Marketing</t>
  </si>
  <si>
    <t>dl@ed.ac.uk</t>
  </si>
  <si>
    <t>https://www.linkedin.com/in/evgeniya-plotnikova-54930ab</t>
  </si>
  <si>
    <t>Evgeniya</t>
  </si>
  <si>
    <t>Plotnikova</t>
  </si>
  <si>
    <t>Lecturer In Public Health Research</t>
  </si>
  <si>
    <t>evgeniya.plotnikova@ed.ac.uk</t>
  </si>
  <si>
    <t>https://www.linkedin.com/in/gary-hutchison-5892091b5</t>
  </si>
  <si>
    <t>Hutchison</t>
  </si>
  <si>
    <t>Acting Head Of Research Support</t>
  </si>
  <si>
    <t>gary.hutchison@ed.ac.uk</t>
  </si>
  <si>
    <t>https://www.linkedin.com/in/gillian-jackson-cima-dip-ma</t>
  </si>
  <si>
    <t>Deputy Finance Manager</t>
  </si>
  <si>
    <t>gillian.jackson@ed.ac.uk</t>
  </si>
  <si>
    <t>https://www.linkedin.com/in/ian-underwood-221a211</t>
  </si>
  <si>
    <t>Underwood</t>
  </si>
  <si>
    <t>i.underwood@ed.ac.uk</t>
  </si>
  <si>
    <t>https://www.linkedin.com/in/jennifer-brown-a11435156</t>
  </si>
  <si>
    <t>jennifer.brown@ed.ac.uk</t>
  </si>
  <si>
    <t>+44 7786 433672</t>
  </si>
  <si>
    <t>https://www.linkedin.com/in/john-bannaghan-6118343b</t>
  </si>
  <si>
    <t>Bannaghan</t>
  </si>
  <si>
    <t>Finance Report Development Manager</t>
  </si>
  <si>
    <t>john.bannaghan@ed.ac.uk</t>
  </si>
  <si>
    <t>+44 7743 829580</t>
  </si>
  <si>
    <t>https://www.linkedin.com/in/judith-law-715829139</t>
  </si>
  <si>
    <t>Law</t>
  </si>
  <si>
    <t>judith.law@ed.ac.uk</t>
  </si>
  <si>
    <t>https://www.linkedin.com/in/karen-adamson-4622b313</t>
  </si>
  <si>
    <t>Adamson</t>
  </si>
  <si>
    <t>Head Of Estates Finance</t>
  </si>
  <si>
    <t>karen.adamson@ed.ac.uk</t>
  </si>
  <si>
    <t>https://www.linkedin.com/in/keith-wylde-387390a</t>
  </si>
  <si>
    <t>Wylde</t>
  </si>
  <si>
    <t>Finance And Administration Director</t>
  </si>
  <si>
    <t>keith.wylde@ed.ac.uk</t>
  </si>
  <si>
    <t>+44 7940 827433</t>
  </si>
  <si>
    <t>https://www.linkedin.com/in/kennethngai</t>
  </si>
  <si>
    <t>Ngai</t>
  </si>
  <si>
    <t>kenneth.ngai@ed.ac.uk</t>
  </si>
  <si>
    <t>+44 1896 664073</t>
  </si>
  <si>
    <t>https://www.linkedin.com/in/kerry-scott-5aba441b6</t>
  </si>
  <si>
    <t>Head Of Finance Operations</t>
  </si>
  <si>
    <t>kerry.scott@ed.ac.uk</t>
  </si>
  <si>
    <t>+44 7977 195481</t>
  </si>
  <si>
    <t>https://www.linkedin.com/in/kateywarran</t>
  </si>
  <si>
    <t>Katey</t>
  </si>
  <si>
    <t>Warran</t>
  </si>
  <si>
    <t>kwarran@ed.ac.uk</t>
  </si>
  <si>
    <t>https://www.linkedin.com/in/lee-murphy-crf</t>
  </si>
  <si>
    <t>l.murphy@ed.ac.uk</t>
  </si>
  <si>
    <t>https://www.linkedin.com/in/loukia-koutsoventi-49797873</t>
  </si>
  <si>
    <t>Koutsoventi</t>
  </si>
  <si>
    <t>loukia.koutsoventi@ed.ac.uk</t>
  </si>
  <si>
    <t>+44 7415 997144</t>
  </si>
  <si>
    <t>https://www.linkedin.com/in/lynn-walford-9b38b215</t>
  </si>
  <si>
    <t>Walford</t>
  </si>
  <si>
    <t>Head Of College Research Office</t>
  </si>
  <si>
    <t>lynn.walford@ed.ac.uk</t>
  </si>
  <si>
    <t>https://www.linkedin.com/in/perdita-fraser-a9398a42</t>
  </si>
  <si>
    <t>Perdita</t>
  </si>
  <si>
    <t>Senior Adviser To The Vice Chancellor</t>
  </si>
  <si>
    <t>perdita.fraser@ed.ac.uk</t>
  </si>
  <si>
    <t>https://www.linkedin.com/in/ball-janet-48127385</t>
  </si>
  <si>
    <t>Research Office Manager</t>
  </si>
  <si>
    <t>janet.ball@ed.ac.uk</t>
  </si>
  <si>
    <t>https://www.linkedin.com/in/debbie-dixon-2090b437</t>
  </si>
  <si>
    <t>Dixon</t>
  </si>
  <si>
    <t>Assistant Faculty Finance Manager</t>
  </si>
  <si>
    <t>d.dixon@sheffield.ac.uk</t>
  </si>
  <si>
    <t>+44 7980 405037</t>
  </si>
  <si>
    <t>+44 114 222 2000</t>
  </si>
  <si>
    <t>single_uni: University of Sheffield GN ERP Felicia 04April.xlsx</t>
  </si>
  <si>
    <t>https://www.linkedin.com/in/emma-holland-20731376</t>
  </si>
  <si>
    <t>Holland</t>
  </si>
  <si>
    <t>e.holland@sheffield.ac.uk</t>
  </si>
  <si>
    <t>https://www.linkedin.com/in/joanna-jenner-811a783a</t>
  </si>
  <si>
    <t>Jenner</t>
  </si>
  <si>
    <t>Deputy Faculty Director Of Operations</t>
  </si>
  <si>
    <t>j.jenner@sheffield.ac.uk</t>
  </si>
  <si>
    <t>https://www.linkedin.com/in/jane-fearnside-415b381ab</t>
  </si>
  <si>
    <t>Fearnside</t>
  </si>
  <si>
    <t>jane@sheffield.ac.uk</t>
  </si>
  <si>
    <t>+44 7710 844652</t>
  </si>
  <si>
    <t>https://www.linkedin.com/in/kathryn-beaumont-75b885169</t>
  </si>
  <si>
    <t>k.beaumont@sheffield.ac.uk</t>
  </si>
  <si>
    <t>https://www.linkedin.com/in/karen-french-mba-78b18371</t>
  </si>
  <si>
    <t>k.french@sheffield.ac.uk</t>
  </si>
  <si>
    <t>+44 7540 330878</t>
  </si>
  <si>
    <t>https://www.linkedin.com/in/koen-lamberts-615193b</t>
  </si>
  <si>
    <t>Koen</t>
  </si>
  <si>
    <t>Lamberts</t>
  </si>
  <si>
    <t>k.lamberts@sheffield.ac.uk</t>
  </si>
  <si>
    <t>https://www.linkedin.com/in/lee-shunburne-4261b1b</t>
  </si>
  <si>
    <t>Shunburne</t>
  </si>
  <si>
    <t>lee.shunburne@sheffield.ac.uk</t>
  </si>
  <si>
    <t>+44 114 222 2287</t>
  </si>
  <si>
    <t>https://www.linkedin.com/in/michael-boultby-4671642b4</t>
  </si>
  <si>
    <t>Boultby</t>
  </si>
  <si>
    <t>m.boultby@sheffield.ac.uk</t>
  </si>
  <si>
    <t>https://www.linkedin.com/in/michelle-coward-816b20292</t>
  </si>
  <si>
    <t>m.coward@sheffield.ac.uk</t>
  </si>
  <si>
    <t>+44 7971 129801</t>
  </si>
  <si>
    <t>https://www.linkedin.com/in/paul-l-latreille-bsc-phd-mcmi-flpi-ba240116</t>
  </si>
  <si>
    <t>Latreille</t>
  </si>
  <si>
    <t>p.latreille@sheffield.ac.uk</t>
  </si>
  <si>
    <t>https://www.linkedin.com/in/safina-tai-20</t>
  </si>
  <si>
    <t>Safina</t>
  </si>
  <si>
    <t>Tai</t>
  </si>
  <si>
    <t>Head Of Product And Market Research</t>
  </si>
  <si>
    <t>s.tai@sheffield.ac.uk</t>
  </si>
  <si>
    <t>+44 7811 713169</t>
  </si>
  <si>
    <t>https://www.linkedin.com/in/angelica-stokes-580508170</t>
  </si>
  <si>
    <t>Angelica</t>
  </si>
  <si>
    <t>Research Grants Manager</t>
  </si>
  <si>
    <t>angelica.stokes@alzheimersresearchuk.org</t>
  </si>
  <si>
    <t>+44 7856 930541</t>
  </si>
  <si>
    <t>+44 300 111 5555</t>
  </si>
  <si>
    <t>single_uni: UK Dementia Research Institute ERP GN Felicia28July.xlsx</t>
  </si>
  <si>
    <t>https://www.linkedin.com/in/jacqui-ann-hanley-a891a88a</t>
  </si>
  <si>
    <t>Jacqui-Ann</t>
  </si>
  <si>
    <t>Hanley</t>
  </si>
  <si>
    <t>Head of Research Funding</t>
  </si>
  <si>
    <t>jacqui.hanley@alzheimersresearchuk.org</t>
  </si>
  <si>
    <t>https://www.linkedin.com/in/hannah-griggs-17a665166</t>
  </si>
  <si>
    <t>Griggs</t>
  </si>
  <si>
    <t>hannah.griggs@alzheimersresearchuk.org</t>
  </si>
  <si>
    <t>https://www.linkedin.com/in/george-lines-phd-4a011086</t>
  </si>
  <si>
    <t>Lines</t>
  </si>
  <si>
    <t>Research Grants Manager (Post-Award)</t>
  </si>
  <si>
    <t>george.lines@alzheimersresearchuk.org</t>
  </si>
  <si>
    <t>https://www.linkedin.com/in/lynnette-gray-622b72312</t>
  </si>
  <si>
    <t>lynnette.gray@alzheimersresearchuk.org</t>
  </si>
  <si>
    <t>https://www.linkedin.com/in/susan-kohlhaas-3a4b4021</t>
  </si>
  <si>
    <t>Kohlhaas</t>
  </si>
  <si>
    <t>Executive Director of Research and Partnerships</t>
  </si>
  <si>
    <t>susan.kohlhaas@alzheimersresearchuk.org</t>
  </si>
  <si>
    <t>https://www.linkedin.com/in/charlotte-freifeld-mph-32b1b01ba</t>
  </si>
  <si>
    <t>Freifeld</t>
  </si>
  <si>
    <t>Senior Research Grants Officer</t>
  </si>
  <si>
    <t>charlotte.freifeld@alzheimersresearchuk.org</t>
  </si>
  <si>
    <t>https://www.linkedin.com/in/juliadudley26</t>
  </si>
  <si>
    <t>Head of Research - Strategic Programmes</t>
  </si>
  <si>
    <t>julia.dudley@alzheimersresearchuk.org</t>
  </si>
  <si>
    <t>+44 7828 864453</t>
  </si>
  <si>
    <t>https://www.linkedin.com/in/seth-staley</t>
  </si>
  <si>
    <t>Staley</t>
  </si>
  <si>
    <t>Senior Research Funding Manager</t>
  </si>
  <si>
    <t>seth.staley@alzheimersresearchuk.org</t>
  </si>
  <si>
    <t>+44 7850 284405</t>
  </si>
  <si>
    <t>https://www.linkedin.com/in/sheonascales</t>
  </si>
  <si>
    <t>Sheona</t>
  </si>
  <si>
    <t>Scales</t>
  </si>
  <si>
    <t>sheona.scales@alzheimersresearchuk.org</t>
  </si>
  <si>
    <t>+44 7904 247218</t>
  </si>
  <si>
    <t>https://www.linkedin.com/in/philip-dunn-a2709827</t>
  </si>
  <si>
    <t>Executive Director of Finance and Operations</t>
  </si>
  <si>
    <t>philip.dunn@alzheimersresearchuk.org</t>
  </si>
  <si>
    <t>+44 7876 805696</t>
  </si>
  <si>
    <t>+44 1223 896636</t>
  </si>
  <si>
    <t>https://www.linkedin.com/in/andrew-mclean-tech</t>
  </si>
  <si>
    <t>andrew.mclean@alzheimersresearchuk.org</t>
  </si>
  <si>
    <t>+44 7822 805805</t>
  </si>
  <si>
    <t>+44 20 7294 3682</t>
  </si>
  <si>
    <t>https://www.linkedin.com/in/eve-chapman-21a8a0295</t>
  </si>
  <si>
    <t>eve.chapman@alzheimersresearchuk.org</t>
  </si>
  <si>
    <t>Karr</t>
  </si>
  <si>
    <t>Executive Director, UVA Health Foundation &amp; Sr. AVP Health System Development</t>
  </si>
  <si>
    <t>askarr@virginia.edu</t>
  </si>
  <si>
    <t>+1 434-924-8315</t>
  </si>
  <si>
    <t>single_uni: UVA Health GN ERP Felicia 29May.xlsx</t>
  </si>
  <si>
    <t>uva health</t>
  </si>
  <si>
    <t>Ragon</t>
  </si>
  <si>
    <t>Director, Claude Moore Health Sciences Library</t>
  </si>
  <si>
    <t>bart.ragon@virginia.edu</t>
  </si>
  <si>
    <t>Derdeyn</t>
  </si>
  <si>
    <t>Interim Dean, UVA School of Medicine</t>
  </si>
  <si>
    <t>colin.derdeyn@virginia.edu</t>
  </si>
  <si>
    <t>Erik</t>
  </si>
  <si>
    <t>CEO, UVA Community Health</t>
  </si>
  <si>
    <t>erik.shannon@virginia.edu</t>
  </si>
  <si>
    <t>Swensen</t>
  </si>
  <si>
    <t>Public Information Officer</t>
  </si>
  <si>
    <t>ews3j@virginia.edu</t>
  </si>
  <si>
    <t>+1 434-924-5770</t>
  </si>
  <si>
    <t>J. Scott</t>
  </si>
  <si>
    <t>Just</t>
  </si>
  <si>
    <t>CEO, UVA Physicians Group</t>
  </si>
  <si>
    <t>j.scott.just@virginia.edu</t>
  </si>
  <si>
    <t>Lineen</t>
  </si>
  <si>
    <t>jason.lineen@virginia.edu</t>
  </si>
  <si>
    <t>Barney</t>
  </si>
  <si>
    <t>Deputy Public Information Officer</t>
  </si>
  <si>
    <t>jdb9a@virginia.edu</t>
  </si>
  <si>
    <t>+1 434-906-8864</t>
  </si>
  <si>
    <t>Siciliano</t>
  </si>
  <si>
    <t>jennifer.siciliano@virginia.edu</t>
  </si>
  <si>
    <t>Bennett</t>
  </si>
  <si>
    <t>john.bennett@virginia.edu</t>
  </si>
  <si>
    <t>Kathy</t>
  </si>
  <si>
    <t>Interim CEO, University Medical Center</t>
  </si>
  <si>
    <t>kathy.baker@virginia.edu</t>
  </si>
  <si>
    <t>Chief Corporate Compliance &amp; Privacy Officer</t>
  </si>
  <si>
    <t>krista.barnes@virginia.edu</t>
  </si>
  <si>
    <t>Badeau</t>
  </si>
  <si>
    <t>Chief Marketing and Communications Officer</t>
  </si>
  <si>
    <t>lisa.badeau@virginia.edu</t>
  </si>
  <si>
    <t>Baernholdt</t>
  </si>
  <si>
    <t>Dean, UVA School of Nursing</t>
  </si>
  <si>
    <t>marianne.baernholdt@virginia.edu</t>
  </si>
  <si>
    <t>Mary Frances</t>
  </si>
  <si>
    <t>Southerland</t>
  </si>
  <si>
    <t>Chief Administrative Officer</t>
  </si>
  <si>
    <t>maryfrances.southerland@virginia.edu</t>
  </si>
  <si>
    <t>Rosner</t>
  </si>
  <si>
    <t>Chief Executive Officer, UVA Health &amp; EVP for Health Affairs, UVA</t>
  </si>
  <si>
    <t>mitchell.rosner@virginia.edu</t>
  </si>
  <si>
    <t>Reid</t>
  </si>
  <si>
    <t>reid.adams@virginia.edu</t>
  </si>
  <si>
    <t>Sonney</t>
  </si>
  <si>
    <t>Sapra</t>
  </si>
  <si>
    <t>Chief Information &amp; Technology Officer (CITO)</t>
  </si>
  <si>
    <t>sonney.sapra@virginia.edu</t>
  </si>
  <si>
    <t>Schnittger</t>
  </si>
  <si>
    <t>stephanie.schnittger@virginia.edu</t>
  </si>
  <si>
    <t>Downs</t>
  </si>
  <si>
    <t>Chief Community Engagement &amp; Health Outcomes Officer</t>
  </si>
  <si>
    <t>tracy.downs@virginia.edu</t>
  </si>
  <si>
    <t>https://www.linkedin.com/in/glendinning-anthony-86873035</t>
  </si>
  <si>
    <t>Glendinning</t>
  </si>
  <si>
    <t>University Of Aberdeen</t>
  </si>
  <si>
    <t>Senior Lecturer, Senior Adviser, Director MRes Social Research</t>
  </si>
  <si>
    <t>a.glendinning@abdn.ac.uk</t>
  </si>
  <si>
    <t>single_uni: University Of Aberdeen ERP GN Felicia 10 april.xlsx</t>
  </si>
  <si>
    <t>https://www.linkedin.com/in/aladdinayesh</t>
  </si>
  <si>
    <t>Aladdin</t>
  </si>
  <si>
    <t>Ayesh</t>
  </si>
  <si>
    <t>Vice Dean For Joint Institute Of Data Sciences And Artificial Intelligence</t>
  </si>
  <si>
    <t>aladdin.ayesh@abdn.ac.uk</t>
  </si>
  <si>
    <t>+44 7568 378471</t>
  </si>
  <si>
    <t>https://www.linkedin.com/in/shiona-denton-3699a8223</t>
  </si>
  <si>
    <t>Shiona</t>
  </si>
  <si>
    <t>s.denton@abdn.ac.uk</t>
  </si>
  <si>
    <t>https://www.linkedin.com/in/susan-walker-43756357/</t>
  </si>
  <si>
    <t>Head of Business Services (Finance)</t>
  </si>
  <si>
    <t>susan.walker@abdn.ac.uk</t>
  </si>
  <si>
    <t>01224 274133</t>
  </si>
  <si>
    <t>https://www.linkedin.com/in/william-bill-jackson-498a1535</t>
  </si>
  <si>
    <t>Head Of Department Of Accountancy, Finance And Real Estate</t>
  </si>
  <si>
    <t>william.jackson@abdn.ac.uk</t>
  </si>
  <si>
    <t>https://www.linkedin.com/in/adriandutch</t>
  </si>
  <si>
    <t>Dutch</t>
  </si>
  <si>
    <t>University Of Bedfordshire</t>
  </si>
  <si>
    <t>adrian.dutch@beds.ac.uk</t>
  </si>
  <si>
    <t>single_uni: University of Bedfordshire GN ERP Felicia 29May.xlsx</t>
  </si>
  <si>
    <t>https://www.linkedin.com/in/ashraf-jawaid-38a89923</t>
  </si>
  <si>
    <t>Ashraf</t>
  </si>
  <si>
    <t>Jawaid</t>
  </si>
  <si>
    <t>ashraf.jawaid@beds.ac.uk</t>
  </si>
  <si>
    <t>+44 20 3750 3759</t>
  </si>
  <si>
    <t>https://www.linkedin.com/in/daniel-cowell-747372106</t>
  </si>
  <si>
    <t>Head Of Student Finance</t>
  </si>
  <si>
    <t>daniel.cowell@beds.ac.uk</t>
  </si>
  <si>
    <t>https://www.linkedin.com/in/donald-harley-7a614113</t>
  </si>
  <si>
    <t>Donald</t>
  </si>
  <si>
    <t>donald.harley@beds.ac.uk</t>
  </si>
  <si>
    <t>https://www.linkedin.com/in/gurch-randhawa-phd-ffph-dl-71aa9734</t>
  </si>
  <si>
    <t>Gurch</t>
  </si>
  <si>
    <t>Randhawa</t>
  </si>
  <si>
    <t>Professor Of Diversity In Public Health &amp; Director, Institute For Health Research</t>
  </si>
  <si>
    <t>gurch.randhawa@beds.ac.uk</t>
  </si>
  <si>
    <t>+44 7547 161970</t>
  </si>
  <si>
    <t>https://www.linkedin.com/in/isaac-oni-9b7215270</t>
  </si>
  <si>
    <t>Isaac</t>
  </si>
  <si>
    <t>Oni</t>
  </si>
  <si>
    <t>Assistant Management Accountant / Finance Officer</t>
  </si>
  <si>
    <t>isaac.oni@beds.ac.uk</t>
  </si>
  <si>
    <t>https://www.linkedin.com/in/juliebrunton1</t>
  </si>
  <si>
    <t>Brunton</t>
  </si>
  <si>
    <t>julie.brunton@beds.ac.uk</t>
  </si>
  <si>
    <t>https://www.linkedin.com/in/kush-meghji-98082063</t>
  </si>
  <si>
    <t>Kush</t>
  </si>
  <si>
    <t>Meghji</t>
  </si>
  <si>
    <t>PA To Pro Vice-Chancellor, International</t>
  </si>
  <si>
    <t>kush.meghji@beds.ac.uk</t>
  </si>
  <si>
    <t>https://www.linkedin.com/in/mary-malcolm-4732b226</t>
  </si>
  <si>
    <t>Deputy Vice-Chancellor (Academic)</t>
  </si>
  <si>
    <t>mary.malcolm@beds.ac.uk</t>
  </si>
  <si>
    <t>https://www.linkedin.com/in/nadia-marjan-30124831</t>
  </si>
  <si>
    <t>Nadia</t>
  </si>
  <si>
    <t>Marjan</t>
  </si>
  <si>
    <t>Executive Assistant To The Vice Chancellor</t>
  </si>
  <si>
    <t>nadia.marjan@beds.ac.uk</t>
  </si>
  <si>
    <t>https://www.linkedin.com/in/sathenachan</t>
  </si>
  <si>
    <t>Sathena</t>
  </si>
  <si>
    <t>Chan</t>
  </si>
  <si>
    <t>Director Of Institute Of Humanities, Education And Arts Research (IHEAR)</t>
  </si>
  <si>
    <t>sathena.chan@beds.ac.uk</t>
  </si>
  <si>
    <t>https://www.linkedin.com/in/srujana-damara-9b7b455a</t>
  </si>
  <si>
    <t>Srujana</t>
  </si>
  <si>
    <t>Damara</t>
  </si>
  <si>
    <t>Head Of HR Business Systems</t>
  </si>
  <si>
    <t>srujana.damara@beds.ac.uk</t>
  </si>
  <si>
    <t>+44 7429 519621</t>
  </si>
  <si>
    <t>https://www.linkedin.com/in/debbie-allnock-7665727</t>
  </si>
  <si>
    <t>Allnock</t>
  </si>
  <si>
    <t>Professor And Director Of The Safer Young Lives Research Centre</t>
  </si>
  <si>
    <t>debbie.allnock@beds.ac.uk</t>
  </si>
  <si>
    <t>https://www.linkedin.com/in/dr-okechukwu-ejims-phd-b419a0b</t>
  </si>
  <si>
    <t>Okechukwu</t>
  </si>
  <si>
    <t>Ejims</t>
  </si>
  <si>
    <t>Interim Portfolio Lead For Law And Director Of The Centre For Research In Law</t>
  </si>
  <si>
    <t>oke.ejims@beds.ac.uk</t>
  </si>
  <si>
    <t>+44 7525 640850</t>
  </si>
  <si>
    <t>https://www.linkedin.com/in/lisa-roberts-4498b076</t>
  </si>
  <si>
    <t>Vice Chancellor And Chief Executive</t>
  </si>
  <si>
    <t>lisa.roberts@exeter.ac.uk</t>
  </si>
  <si>
    <t>01392 723000</t>
  </si>
  <si>
    <t>single_uni: University Of Exeter GN ERP Felicia 30april.xlsx</t>
  </si>
  <si>
    <t>https://uk.linkedin.com/in/martin-siegert-9b70541a</t>
  </si>
  <si>
    <t>Siegert</t>
  </si>
  <si>
    <t>Deputy Vice-Chancellor (Cornwall)</t>
  </si>
  <si>
    <t>m.siegert@exeter.ac.uk</t>
  </si>
  <si>
    <t>+44 7780 703008</t>
  </si>
  <si>
    <t>https://www.linkedin.com/in/%EF%BB%BFanthony%EF%BB%BF%EF%BB%BF-hollander%EF%BB%BF%EF%BB%BF-78321a13/</t>
  </si>
  <si>
    <t>Hollander</t>
  </si>
  <si>
    <t>Pro-Vice-Chancellor For Research &amp; Impact</t>
  </si>
  <si>
    <t>aholla@liverpool.ac.uk %C2%A0</t>
  </si>
  <si>
    <t>+44 7812 238547</t>
  </si>
  <si>
    <t>+44 (0)151 794 2000</t>
  </si>
  <si>
    <t>single_uni: University of Liverpool ERP GN Felicia 29May.xlsx</t>
  </si>
  <si>
    <t>https://www.linkedin.com/in/alan-marshall-8a907a5</t>
  </si>
  <si>
    <t>Associate Pro-vice Chancellor For Global Engagement And Partnerships</t>
  </si>
  <si>
    <t>Alan.Marshall@liverpool.ac.uk</t>
  </si>
  <si>
    <t>+44 7710 014310</t>
  </si>
  <si>
    <t>https://www.linkedin.com/in/andy-levers-obe-05ba801a</t>
  </si>
  <si>
    <t>Levers</t>
  </si>
  <si>
    <t>Associate Pro Vice-Chancellor: Place And Innovation. Faculty Of Science And Engineering</t>
  </si>
  <si>
    <t>Andrew.Levers@liverpool.ac.uk</t>
  </si>
  <si>
    <t>+44 7912 347735</t>
  </si>
  <si>
    <t>https://www.linkedin.com/in/alison-fell-66575912</t>
  </si>
  <si>
    <t>Fell</t>
  </si>
  <si>
    <t>Alison.Fell@liverpool.ac.uk</t>
  </si>
  <si>
    <t>https://www.linkedin.com/in/andrew-gilroy-49b93419a</t>
  </si>
  <si>
    <t>Senior Management Accounting S/O - HLS (Finance Directorate)</t>
  </si>
  <si>
    <t>Andrew.Gilroy@liverpool.ac.uk</t>
  </si>
  <si>
    <t>+44 7469 714285</t>
  </si>
  <si>
    <t>https://www.linkedin.com/in/angela-thomas-39272188</t>
  </si>
  <si>
    <t>angela.thomas@liverpool.ac.uk</t>
  </si>
  <si>
    <t>+44 7809 650800</t>
  </si>
  <si>
    <t>https://www.linkedin.com/in/gregory-catherine-a85604102</t>
  </si>
  <si>
    <t>Director Of Studies - Accounting &amp; Finance Programme</t>
  </si>
  <si>
    <t>Catherine.Gregory@liverpool.ac.uk</t>
  </si>
  <si>
    <t>+44 151 794 2000</t>
  </si>
  <si>
    <t>https://www.linkedin.com/in/debra-archer-a47a5413</t>
  </si>
  <si>
    <t>Archer</t>
  </si>
  <si>
    <t>Professor In Equine Surgery, Head Of Veterinary Research</t>
  </si>
  <si>
    <t>Darcher@liverpool.ac.uk</t>
  </si>
  <si>
    <t>https://www.linkedin.com/in/debra-nicholls-7934a55</t>
  </si>
  <si>
    <t>Nicholls</t>
  </si>
  <si>
    <t>Executive PA To Executive Pro-Vice-Chancellor</t>
  </si>
  <si>
    <t>Debra@liverpool.ac.uk</t>
  </si>
  <si>
    <t>+44 7754 962339</t>
  </si>
  <si>
    <t>https://www.linkedin.com/in/fiona-beveridge-08a13a21b</t>
  </si>
  <si>
    <t>Beveridge</t>
  </si>
  <si>
    <t>F.C.Beveridge@liverpool.ac.uk</t>
  </si>
  <si>
    <t>https://www.linkedin.com/in/gita-sedghi-5b1a5033</t>
  </si>
  <si>
    <t>Gita</t>
  </si>
  <si>
    <t>Sedghi</t>
  </si>
  <si>
    <t>Associate Pro-Vice Chancellor For Education - Science &amp; Engineering</t>
  </si>
  <si>
    <t>G.Sedghi@liverpool.ac.uk</t>
  </si>
  <si>
    <t>+44 7780 113598</t>
  </si>
  <si>
    <t>https://www.linkedin.com/in/ian-prior-56a0776</t>
  </si>
  <si>
    <t>Deputy Pro-Vice Chancellor, Faculty Of Health And Life Sciences</t>
  </si>
  <si>
    <t>Iprior@liverpool.ac.uk</t>
  </si>
  <si>
    <t>+44 7704 426584</t>
  </si>
  <si>
    <t>https://www.linkedin.com/in/jenny-hullock-acma-cgma-54939072</t>
  </si>
  <si>
    <t>Hullock</t>
  </si>
  <si>
    <t>Head Of Faculty Finance - Health And Life Sciences</t>
  </si>
  <si>
    <t>jenh@liverpool.ac.uk</t>
  </si>
  <si>
    <t>+44 7789 771029</t>
  </si>
  <si>
    <t>https://www.linkedin.com/in/joe-abbott-43b533234</t>
  </si>
  <si>
    <t>Deputy Dean And Vice Dean Clinical</t>
  </si>
  <si>
    <t>joeabbott@liverpool.ac.uk</t>
  </si>
  <si>
    <t>https://www.linkedin.com/in/katie-atkinson-205a5ba8</t>
  </si>
  <si>
    <t>Atkinson</t>
  </si>
  <si>
    <t>Associate Pro Vice-Chancellor &amp; Director Of The Interdisciplinary Centre For Sustainability Research</t>
  </si>
  <si>
    <t>K.M.Atkinson@liverpool.ac.uk</t>
  </si>
  <si>
    <t>+44 7974 493452</t>
  </si>
  <si>
    <t>https://www.linkedin.com/in/katarzyna-milkiewicz-siewiorek-acma-cgma-3879b19b</t>
  </si>
  <si>
    <t>Katarzyna</t>
  </si>
  <si>
    <t>Milkiewicz-Siewiorek</t>
  </si>
  <si>
    <t>K.Milkiewicz-Siewiorek@liverpool.ac.uk</t>
  </si>
  <si>
    <t>+44 7908 111295</t>
  </si>
  <si>
    <t>https://www.linkedin.com/in/kristyan-spelmanmiller-93429319</t>
  </si>
  <si>
    <t>Kristyan</t>
  </si>
  <si>
    <t>SpelmanMiller</t>
  </si>
  <si>
    <t>Associate Pro Vice Chancellor (Education)</t>
  </si>
  <si>
    <t>kspelmanmiller@liverpool.ac.uk</t>
  </si>
  <si>
    <t>https://www.linkedin.com/in/lynsey-keig-632451244</t>
  </si>
  <si>
    <t>Lynsey</t>
  </si>
  <si>
    <t>Keig</t>
  </si>
  <si>
    <t>Assistant Director Research, Partnerships And Innovation</t>
  </si>
  <si>
    <t>https://www.linkedin.com/in/laura-harkness-b2855518a</t>
  </si>
  <si>
    <t>Harkness</t>
  </si>
  <si>
    <t>Pro-Vice-Chancellor And Head Of The Faculty Of Science And Engineering</t>
  </si>
  <si>
    <t>Laura.Harkness@liverpool.ac.uk</t>
  </si>
  <si>
    <t>https://www.linkedin.com/in/lindsey-sergeant-ea2008</t>
  </si>
  <si>
    <t>Sergeant</t>
  </si>
  <si>
    <t>Head Of Vice-Chancellor's Office/EA To Vice-Chancellor</t>
  </si>
  <si>
    <t>lindsey.sergeant@liverpool.ac.uk</t>
  </si>
  <si>
    <t>https://www.linkedin.com/in/louise-kenny-80864a17</t>
  </si>
  <si>
    <t>Kenny</t>
  </si>
  <si>
    <t>Executive Pro Vice Chancellor - Faculty Of Health &amp; Life Sciences</t>
  </si>
  <si>
    <t>Louise.Kenny@liverpool.ac.uk</t>
  </si>
  <si>
    <t>https://www.linkedin.com/in/dr-louise-shorney-b8a32795</t>
  </si>
  <si>
    <t>Shorney</t>
  </si>
  <si>
    <t>Vice Dean Practice Education</t>
  </si>
  <si>
    <t>L.Shorney@liverpool.ac.uk</t>
  </si>
  <si>
    <t>+44 7774 213303</t>
  </si>
  <si>
    <t>https://www.linkedin.com/in/lucy-williams111</t>
  </si>
  <si>
    <t>lucyw4@liverpool.ac.uk</t>
  </si>
  <si>
    <t>+44 7707 614843</t>
  </si>
  <si>
    <t>https://www.linkedin.com/in/niall-kenneth-276659227</t>
  </si>
  <si>
    <t>Senior Lecturer And Institute Director Of Post Graduate Research</t>
  </si>
  <si>
    <t>Niall.Kenneth@liverpool.ac.uk</t>
  </si>
  <si>
    <t>https://www.linkedin.com/in/peter-mccormick-74556120</t>
  </si>
  <si>
    <t>Associate Pro Vice Chancellor International Partnerships &amp; PG Affairs, Chair In Pharmacology</t>
  </si>
  <si>
    <t>Peter.Mccormick@liverpool.ac.uk</t>
  </si>
  <si>
    <t>+44 7943 777581</t>
  </si>
  <si>
    <t>https://www.linkedin.com/in/richard-black-a2215011</t>
  </si>
  <si>
    <t>Black</t>
  </si>
  <si>
    <t>+44 7867 976031</t>
  </si>
  <si>
    <t>https://www.linkedin.com/in/robert-blackwood-75595721b</t>
  </si>
  <si>
    <t>Associate Pro-Vice Chancellor For Global Partnerships &amp; Engagement</t>
  </si>
  <si>
    <t>Robert.Blackwood@liverpool.ac.uk</t>
  </si>
  <si>
    <t>https://www.linkedin.com/in/sarah-farnsworth-475348202</t>
  </si>
  <si>
    <t>Farnsworth</t>
  </si>
  <si>
    <t>Head Of Resesrch Support, Finance And Governance</t>
  </si>
  <si>
    <t>sarah.farnsworth@liverpool.ac.uk</t>
  </si>
  <si>
    <t>https://www.linkedin.com/in/tariqali63</t>
  </si>
  <si>
    <t>Pro-Vice-Chancellor For Global Engagement &amp; Partnerships</t>
  </si>
  <si>
    <t>tariq.ali@liverpool.ac.uk</t>
  </si>
  <si>
    <t>+44 7968 111070</t>
  </si>
  <si>
    <t>https://www.linkedin.com/in/jason-tsan-ming-choi</t>
  </si>
  <si>
    <t>Tsan-Ming</t>
  </si>
  <si>
    <t>Chair In Operations And Supply Chain Management, And Director Of Centre For Supply Chain Research</t>
  </si>
  <si>
    <t>T.M.Choi@liverpool.ac.uk</t>
  </si>
  <si>
    <t>Brwon</t>
  </si>
  <si>
    <t>(Pro-Vice-Chancellor for Education</t>
  </si>
  <si>
    <t>gmbrown@liverpool.ac.uk</t>
  </si>
  <si>
    <t>https://www.linkedin.com/in/alan-dodson-39447a1b</t>
  </si>
  <si>
    <t>Dodson</t>
  </si>
  <si>
    <t>alan.dodson@nottingham.ac.uk</t>
  </si>
  <si>
    <t>single_uni: University of Nottingham ERP GN Felicia 22May.xlsx</t>
  </si>
  <si>
    <t>https://www.linkedin.com/in/amelia-dyson-6a7a2b1a</t>
  </si>
  <si>
    <t>Amelia</t>
  </si>
  <si>
    <t>Dyson</t>
  </si>
  <si>
    <t>amelia.dyson@nottingham.ac.uk</t>
  </si>
  <si>
    <t>+44 7832 123860</t>
  </si>
  <si>
    <t>https://www.linkedin.com/in/ben-ollivere-33a9844a</t>
  </si>
  <si>
    <t>Ollivere</t>
  </si>
  <si>
    <t>Benjamin.ollivere@nottingham.ac.uk</t>
  </si>
  <si>
    <t>https://www.linkedin.com/in/claire-esling-2b48a928</t>
  </si>
  <si>
    <t>Esling</t>
  </si>
  <si>
    <t>Deputy Director Of Market Research, Insight &amp; Planning</t>
  </si>
  <si>
    <t>cesling@nottingham.ac.uk</t>
  </si>
  <si>
    <t>+44 7812 214127</t>
  </si>
  <si>
    <t>https://www.linkedin.com/in/chris-gerada-763a3616</t>
  </si>
  <si>
    <t>Gerada</t>
  </si>
  <si>
    <t>Associate Pro-Vice-Chancellor (Industrial Strategy, Business Engagement And Impact)</t>
  </si>
  <si>
    <t>chris.gerada@nottingham.ac.uk</t>
  </si>
  <si>
    <t>+44 7816 855399</t>
  </si>
  <si>
    <t>https://www.linkedin.com/in/christopher-tuck-52608737</t>
  </si>
  <si>
    <t>Tuck</t>
  </si>
  <si>
    <t>Pro Vice Chancellor, Faculty Of Engineering</t>
  </si>
  <si>
    <t>christopher.tuck@nottingham.ac.uk</t>
  </si>
  <si>
    <t>+44 7974 980352</t>
  </si>
  <si>
    <t>https://www.linkedin.com/in/deborah-bonnar-23700941</t>
  </si>
  <si>
    <t>Bonnar</t>
  </si>
  <si>
    <t>Senior Finance Team Manager</t>
  </si>
  <si>
    <t>deborah.bonnar@nottingham.ac.uk</t>
  </si>
  <si>
    <t>+44 7720 852522</t>
  </si>
  <si>
    <t>https://www.linkedin.com/in/jane-norman-57570b233</t>
  </si>
  <si>
    <t>Norman</t>
  </si>
  <si>
    <t>President And Vice Chancellor</t>
  </si>
  <si>
    <t>jane.norman@nottingham.ac.uk</t>
  </si>
  <si>
    <t>+44 7900 883969</t>
  </si>
  <si>
    <t>https://www.linkedin.com/in/jessica-hodgson-332954353</t>
  </si>
  <si>
    <t>Hodgson</t>
  </si>
  <si>
    <t>Faculty Associate Pro Vice Chancellor (Education And Student Experience)</t>
  </si>
  <si>
    <t>jessica.hodgson@nottingham.ac.uk</t>
  </si>
  <si>
    <t>https://www.linkedin.com/in/katherine-linehan</t>
  </si>
  <si>
    <t>katherine.linehan@nottingham.ac.uk</t>
  </si>
  <si>
    <t>https://www.linkedin.com/in/kelly-johns-19b16370</t>
  </si>
  <si>
    <t>Johns</t>
  </si>
  <si>
    <t>Assistant Finance Manager</t>
  </si>
  <si>
    <t>kelly.johns@nottingham.ac.uk</t>
  </si>
  <si>
    <t>https://www.linkedin.com/in/lindsay-savage-75453254</t>
  </si>
  <si>
    <t>Savage</t>
  </si>
  <si>
    <t>Deputy Head Of Finance - Professional Services</t>
  </si>
  <si>
    <t>lindsay.savage@nottingham.ac.uk</t>
  </si>
  <si>
    <t>+44 7718 612660</t>
  </si>
  <si>
    <t>https://www.linkedin.com/in/louise-crewe-5549125</t>
  </si>
  <si>
    <t>Crewe</t>
  </si>
  <si>
    <t>louise.crewe@nottingham.ac.uk</t>
  </si>
  <si>
    <t>+44 7985 945115</t>
  </si>
  <si>
    <t>https://www.linkedin.com/in/lucie-kirkham-neÃ©-peers-23744859</t>
  </si>
  <si>
    <t>Lucie</t>
  </si>
  <si>
    <t>Kirkham</t>
  </si>
  <si>
    <t>lucie.kirkham@nottingham.ac.uk</t>
  </si>
  <si>
    <t>+44 7980 139583</t>
  </si>
  <si>
    <t>https://www.linkedin.com/in/marina-novelli-84205325</t>
  </si>
  <si>
    <t>Novelli</t>
  </si>
  <si>
    <t>Director Of The Sustainable Travel And Tourism Advanced Research Centre</t>
  </si>
  <si>
    <t>marina.novelli@nottingham.ac.uk</t>
  </si>
  <si>
    <t>+44 7787 957251</t>
  </si>
  <si>
    <t>https://www.linkedin.com/in/martin-hyland-9a6aa8231</t>
  </si>
  <si>
    <t>Hyland</t>
  </si>
  <si>
    <t>martin.hyland@nottingham.ac.uk</t>
  </si>
  <si>
    <t>+44 7766 771730</t>
  </si>
  <si>
    <t>https://www.linkedin.com/in/niall-o-loughlin-54679930b</t>
  </si>
  <si>
    <t>O'loughlin</t>
  </si>
  <si>
    <t>Director Of Research &amp; Innovation Strategy</t>
  </si>
  <si>
    <t>Niall.O'Loughlin@nottingham.ac.uk</t>
  </si>
  <si>
    <t>https://www.linkedin.com/in/rhyanne-heppenstall-8565871a6</t>
  </si>
  <si>
    <t>Rhyanne</t>
  </si>
  <si>
    <t>Heppenstall</t>
  </si>
  <si>
    <t>Chief Information And Welfare Officer</t>
  </si>
  <si>
    <t>rhyanne.heppenstall@nottingham.ac.uk</t>
  </si>
  <si>
    <t>+44 7545 243459</t>
  </si>
  <si>
    <t>https://www.linkedin.com/in/rory-cormac-b470a2326</t>
  </si>
  <si>
    <t>Cormac</t>
  </si>
  <si>
    <t>Professor Of International Relations And Director Of Research And Knowledge Exchange</t>
  </si>
  <si>
    <t>rory.cormac@nottingham.ac.uk</t>
  </si>
  <si>
    <t>https://www.linkedin.com/in/sam-kingman-freng-305b337</t>
  </si>
  <si>
    <t>sam.kingman@nottingham.ac.uk</t>
  </si>
  <si>
    <t>+44 7949 889405</t>
  </si>
  <si>
    <t>https://www.linkedin.com/in/saul-tendler-8b1594a1</t>
  </si>
  <si>
    <t>Tendler</t>
  </si>
  <si>
    <t>Pro-vice-chancellor</t>
  </si>
  <si>
    <t>Saul.Tendler@Nottingham.ac.uk</t>
  </si>
  <si>
    <t>https://www.linkedin.com/in/sube-banerjee-3b5553a</t>
  </si>
  <si>
    <t>Sube</t>
  </si>
  <si>
    <t>Banerjee</t>
  </si>
  <si>
    <t>Pro-Vice-Chancellor &amp; Professor Of Dementia</t>
  </si>
  <si>
    <t>sube.banerjee@nottingham.ac.uk</t>
  </si>
  <si>
    <t>+44 7734 681599</t>
  </si>
  <si>
    <t>https://www.linkedin.com/in/subhan-ullah-phd-cpa-aus-sfhea-mba-msc-bcom-56889128</t>
  </si>
  <si>
    <t>Subhan</t>
  </si>
  <si>
    <t>Ullah</t>
  </si>
  <si>
    <t>subhan.ullah@nottingham.ac.uk</t>
  </si>
  <si>
    <t>https://www.linkedin.com/in/diana-lynn-pakstis-1b87b411</t>
  </si>
  <si>
    <t>Lynn Pakstis</t>
  </si>
  <si>
    <t>Executive Director, All Of Us Research Program Clinical And Translational Science Institute (ctsi)</t>
  </si>
  <si>
    <t>dlp5@pitt.edu</t>
  </si>
  <si>
    <t>+1 412-874-3596</t>
  </si>
  <si>
    <t>+1 814-269-7000</t>
  </si>
  <si>
    <t>+1 412-624-4141</t>
  </si>
  <si>
    <t>single_uni: PittsBurgh and New Mexico.xlsx</t>
  </si>
  <si>
    <t>pittsburgh university</t>
  </si>
  <si>
    <t>https://www.linkedin.com/in/jesse-kummer-985b47a</t>
  </si>
  <si>
    <t>Kummer</t>
  </si>
  <si>
    <t>kummerj3@upmc.edu</t>
  </si>
  <si>
    <t>https://www.linkedin.com/in/marcy-gelman-b606a7248</t>
  </si>
  <si>
    <t>Marcy</t>
  </si>
  <si>
    <t>Gelman</t>
  </si>
  <si>
    <t>Administrative Director Of Clinical And Translational Research</t>
  </si>
  <si>
    <t>gelmanms@upmc.edu</t>
  </si>
  <si>
    <t>https://www.linkedin.com/in/greg-trejo</t>
  </si>
  <si>
    <t>Trejo</t>
  </si>
  <si>
    <t>The University Of New Mexico</t>
  </si>
  <si>
    <t>Associate Director of Finance &amp; Administration</t>
  </si>
  <si>
    <t>gtrejo@unm.edu</t>
  </si>
  <si>
    <t>new mexico university</t>
  </si>
  <si>
    <t>https://www.linkedin.com/in/jacques-chelly-002529239</t>
  </si>
  <si>
    <t>Chelly</t>
  </si>
  <si>
    <t>Professor, Director Of Research, University Of Pittsburgh School Of Medicine</t>
  </si>
  <si>
    <t>chelje@anes.upmc.edu</t>
  </si>
  <si>
    <t>+1 412-983-2582</t>
  </si>
  <si>
    <t>https://www.linkedin.com/in/rebecca-thurston-phd-fambr-fsbsm-5802786b</t>
  </si>
  <si>
    <t>Thurston Fambr Fsbsm</t>
  </si>
  <si>
    <t>Associate Dean For Women's Health Research</t>
  </si>
  <si>
    <t>thurstonrc@upmc.edu</t>
  </si>
  <si>
    <t>https://www.linkedin.com/in/tcostan</t>
  </si>
  <si>
    <t>Costantinidis</t>
  </si>
  <si>
    <t>Executive Vice President For Finance And Administration</t>
  </si>
  <si>
    <t>tcostan@unm.edu</t>
  </si>
  <si>
    <t>+1 510-388-5542</t>
  </si>
  <si>
    <t>+1 415-476-9887</t>
  </si>
  <si>
    <t>+1 505-277-0111</t>
  </si>
  <si>
    <t>https://www.linkedin.com/in/steven-graves-nm</t>
  </si>
  <si>
    <t>Associate Dean For Research And Innovation</t>
  </si>
  <si>
    <t>graves@unm.edu</t>
  </si>
  <si>
    <t>+1 505-504-5657</t>
  </si>
  <si>
    <t>https://www.linkedin.com/in/hannah-yohalem</t>
  </si>
  <si>
    <t>Yohalem</t>
  </si>
  <si>
    <t>Assistant Director, Research Strategy &amp; Programming, Faculty Research Development Office</t>
  </si>
  <si>
    <t>hyohalem@unm.edu</t>
  </si>
  <si>
    <t>+1 505-690-8962</t>
  </si>
  <si>
    <t>https://www.linkedin.com/in/linnea-ista-3a75355</t>
  </si>
  <si>
    <t>Linnea</t>
  </si>
  <si>
    <t>Ista</t>
  </si>
  <si>
    <t>Director Of Conflict Of Interest In Research And Research Misconduct Programs</t>
  </si>
  <si>
    <t>lkista@unm.edu</t>
  </si>
  <si>
    <t>+1 505-463-5332</t>
  </si>
  <si>
    <t>+1 562-475-8220</t>
  </si>
  <si>
    <t>https://www.linkedin.com/in/melissa-emery-thompson-67b035276</t>
  </si>
  <si>
    <t>Emery Thompson</t>
  </si>
  <si>
    <t>memery@unm.edu</t>
  </si>
  <si>
    <t>https://www.linkedin.com/in/omathanu-om-perumal-5a7794a</t>
  </si>
  <si>
    <t>Omathanu</t>
  </si>
  <si>
    <t>Perumal</t>
  </si>
  <si>
    <t>Associate Vice President For Research &amp; Professor Of Pharmaceutical Sciences</t>
  </si>
  <si>
    <t>operumal29@unm.edu</t>
  </si>
  <si>
    <t>+1 605-695-4862</t>
  </si>
  <si>
    <t>https://www.linkedin.com/in/barbara-rodriguez-2538a32b8</t>
  </si>
  <si>
    <t>Senior Vice Provost</t>
  </si>
  <si>
    <t>brodrig@unm.edu</t>
  </si>
  <si>
    <t>https://www.linkedin.com/in/duane-arruti-ba6b5230</t>
  </si>
  <si>
    <t>Duane</t>
  </si>
  <si>
    <t>Arruti</t>
  </si>
  <si>
    <t>darruti@unm.edu</t>
  </si>
  <si>
    <t>+1 505-980-5201</t>
  </si>
  <si>
    <t>+1 505-277-0544</t>
  </si>
  <si>
    <t>https://www.linkedin.com/in/berenice-lopez-4815452b</t>
  </si>
  <si>
    <t>blopez@salud.unm.edu</t>
  </si>
  <si>
    <t>+1 505-620-5419</t>
  </si>
  <si>
    <t>https://www.linkedin.com/in/david-scott-54219819</t>
  </si>
  <si>
    <t>Associate Dean For Research/Assoc. Professor</t>
  </si>
  <si>
    <t>dscott@unm.edu</t>
  </si>
  <si>
    <t>+1 651-649-0227</t>
  </si>
  <si>
    <t>https://www.linkedin.com/in/dave-hanson-8007b99</t>
  </si>
  <si>
    <t>Hanson</t>
  </si>
  <si>
    <t>Associate Vice President For Research</t>
  </si>
  <si>
    <t>dthanson@unm.edu</t>
  </si>
  <si>
    <t>+1 608-287-4440</t>
  </si>
  <si>
    <t>https://www.linkedin.com/in/carla-domenici-169344157</t>
  </si>
  <si>
    <t>Domenici</t>
  </si>
  <si>
    <t>Director Of Finance And Administration, Strategic Initiatives</t>
  </si>
  <si>
    <t>cprando@unm.edu</t>
  </si>
  <si>
    <t>+1 505-235-4706</t>
  </si>
  <si>
    <t>https://www.linkedin.com/in/amy-buxbaum-6575223</t>
  </si>
  <si>
    <t>Buxbaum</t>
  </si>
  <si>
    <t>Vice President For Finance And Administration</t>
  </si>
  <si>
    <t>buxbaum@pitt.edu</t>
  </si>
  <si>
    <t>+1 206-783-4527</t>
  </si>
  <si>
    <t>https://www.linkedin.com/in/angela-yost-b75a891a</t>
  </si>
  <si>
    <t>Post Award Research Manager (Pediatrics)</t>
  </si>
  <si>
    <t>ayost@pitt.edu</t>
  </si>
  <si>
    <t>https://www.linkedin.com/in/elizabeth-skidmore-097184295</t>
  </si>
  <si>
    <t>Skidmore</t>
  </si>
  <si>
    <t>skidmore@pitt.edu</t>
  </si>
  <si>
    <t>https://www.linkedin.com/in/brian-martin-phd-lvn-b6005299</t>
  </si>
  <si>
    <t>Associate Director For Research Operations</t>
  </si>
  <si>
    <t>bjm135@pitt.edu</t>
  </si>
  <si>
    <t>https://www.linkedin.com/in/ashleyparkerphd</t>
  </si>
  <si>
    <t>Assistant Professor And Director Of Research Enterprise And Development</t>
  </si>
  <si>
    <t>ashley.parker@pitt.edu</t>
  </si>
  <si>
    <t>https://www.linkedin.com/in/christian-matava-138a4b162</t>
  </si>
  <si>
    <t>Matava</t>
  </si>
  <si>
    <t>Research Finance Administrator - Post Award</t>
  </si>
  <si>
    <t>csm72@pitt.edu</t>
  </si>
  <si>
    <t>+1 814-421-1187</t>
  </si>
  <si>
    <t>https://www.linkedin.com/in/hengameh-raissy-aa8b48234</t>
  </si>
  <si>
    <t>Hengameh</t>
  </si>
  <si>
    <t>Raissy</t>
  </si>
  <si>
    <t>HRaissy@salud.unm.edu</t>
  </si>
  <si>
    <t>+1 505-934-5767</t>
  </si>
  <si>
    <t>https://www.linkedin.com/in/olveraal</t>
  </si>
  <si>
    <t>Hector</t>
  </si>
  <si>
    <t>A Olvera Alvarez P E</t>
  </si>
  <si>
    <t>cholveraalvarez@salud.unm.edu</t>
  </si>
  <si>
    <t>https://www.linkedin.com/in/ludmila-bakhireva-49b6b144</t>
  </si>
  <si>
    <t>Ludmila</t>
  </si>
  <si>
    <t>Bakhireva</t>
  </si>
  <si>
    <t>Assistant Dean For Clinical And Translational Research</t>
  </si>
  <si>
    <t>lbakhireva@salud.unm.edu</t>
  </si>
  <si>
    <t>+1 505-272-9864</t>
  </si>
  <si>
    <t>https://www.linkedin.com/in/sarah-blossom-b8b9492b9</t>
  </si>
  <si>
    <t>Blossom</t>
  </si>
  <si>
    <t>sblossom@salud.unm.edu</t>
  </si>
  <si>
    <t>https://www.linkedin.com/in/nicolesebula</t>
  </si>
  <si>
    <t>Leckenby</t>
  </si>
  <si>
    <t>Administrator Pre And Post Award - Epidemiology</t>
  </si>
  <si>
    <t>sebulan@edc.pitt.edu</t>
  </si>
  <si>
    <t>+1 412-576-1428</t>
  </si>
  <si>
    <t>+1 412-466-7072</t>
  </si>
  <si>
    <t>https://www.linkedin.com/in/cassandra-mirt-76519954</t>
  </si>
  <si>
    <t>Mirt</t>
  </si>
  <si>
    <t>crrst10@pitt.edu</t>
  </si>
  <si>
    <t>+1 412-443-4790</t>
  </si>
  <si>
    <t>+1 412-383-2227</t>
  </si>
  <si>
    <t>https://www.linkedin.com/in/gina-bleck-6b5206293</t>
  </si>
  <si>
    <t>Bleck</t>
  </si>
  <si>
    <t>gmb113@pitt.edu</t>
  </si>
  <si>
    <t>https://www.linkedin.com/in/jane-luce-817a0441</t>
  </si>
  <si>
    <t>Luce</t>
  </si>
  <si>
    <t>jsl94@pitt.edu</t>
  </si>
  <si>
    <t>+1 724-544-6846</t>
  </si>
  <si>
    <t>https://www.linkedin.com/in/dawn-fuhrer-1aa7a5170</t>
  </si>
  <si>
    <t>Fuhrer</t>
  </si>
  <si>
    <t>Grants &amp; Contracts Specialist (Pre And Post Award)</t>
  </si>
  <si>
    <t>daf267@pitt.edu</t>
  </si>
  <si>
    <t>https://www.linkedin.com/in/george-klinsing-b3729a4</t>
  </si>
  <si>
    <t>Klinzing</t>
  </si>
  <si>
    <t>klinzing@pitt.edu</t>
  </si>
  <si>
    <t>https://www.linkedin.com/in/laura-w-b4ba22263</t>
  </si>
  <si>
    <t>Waterstram</t>
  </si>
  <si>
    <t>Director Of Research Operations, Department Of Occupational Therapy</t>
  </si>
  <si>
    <t>lfw11@pitt.edu</t>
  </si>
  <si>
    <t>https://www.linkedin.com/in/heide-eash</t>
  </si>
  <si>
    <t>Heide</t>
  </si>
  <si>
    <t>Eash</t>
  </si>
  <si>
    <t>Associate Director For Federal Contracts, Office Of Sponsored Programs (formerly Office Of Research)</t>
  </si>
  <si>
    <t>eashhj@pitt.edu</t>
  </si>
  <si>
    <t>https://www.linkedin.com/in/art-ramicone-14979429</t>
  </si>
  <si>
    <t>Art</t>
  </si>
  <si>
    <t>Ramicone</t>
  </si>
  <si>
    <t>arthur.ramicone@pitt.edu</t>
  </si>
  <si>
    <t>+1 412-897-0942</t>
  </si>
  <si>
    <t>+1 412-624-6577</t>
  </si>
  <si>
    <t>https://www.linkedin.com/in/katie-bedford-7a815a63</t>
  </si>
  <si>
    <t>Bedford</t>
  </si>
  <si>
    <t>Assistant Director Of Research Programs</t>
  </si>
  <si>
    <t>knb61@pitt.edu</t>
  </si>
  <si>
    <t>+1 724-504-1901</t>
  </si>
  <si>
    <t>https://www.linkedin.com/in/alisha-shane-cuniff-b9419166</t>
  </si>
  <si>
    <t>Alisha</t>
  </si>
  <si>
    <t>Shane-Cuniff</t>
  </si>
  <si>
    <t>acuniff@pitt.edu</t>
  </si>
  <si>
    <t>+1 412-580-1092</t>
  </si>
  <si>
    <t>https://www.linkedin.com/in/chriskeys-jr</t>
  </si>
  <si>
    <t>Keys Jr</t>
  </si>
  <si>
    <t>Pre And Post-Award Manager</t>
  </si>
  <si>
    <t>ckeys@pitt.edu</t>
  </si>
  <si>
    <t>+1 412-720-7805</t>
  </si>
  <si>
    <t>+1 412-398-9709</t>
  </si>
  <si>
    <t>https://www.linkedin.com/in/ronna-colland-cpa-05a4a791</t>
  </si>
  <si>
    <t>Ronna</t>
  </si>
  <si>
    <t>Colland</t>
  </si>
  <si>
    <t>Director Of Finance And Risk Management</t>
  </si>
  <si>
    <t>rsc5@pitt.edu</t>
  </si>
  <si>
    <t>+1 724-396-8654</t>
  </si>
  <si>
    <t>+1 724-836-9866</t>
  </si>
  <si>
    <t>https://www.linkedin.com/in/stephanie-panach-87032850</t>
  </si>
  <si>
    <t>Panach</t>
  </si>
  <si>
    <t>Director Of Health Sciences Research Administration</t>
  </si>
  <si>
    <t>stephanie.panach@pitt.edu</t>
  </si>
  <si>
    <t>+1 412-443-2139</t>
  </si>
  <si>
    <t>https://www.linkedin.com/in/dwayne-pinkney-48385a34</t>
  </si>
  <si>
    <t>Pinkney</t>
  </si>
  <si>
    <t>Executive Senior Vice Chancellor For Finance &amp; Admin And CFO</t>
  </si>
  <si>
    <t>dpinkney@pitt.edu</t>
  </si>
  <si>
    <t>+1 571-280-6612</t>
  </si>
  <si>
    <t>https://www.linkedin.com/in/julie-a-hudak</t>
  </si>
  <si>
    <t>Hudak</t>
  </si>
  <si>
    <t>Director Of Finance And Operations, University Of Pittsburghâ€™s Center For Urban And Social Research</t>
  </si>
  <si>
    <t>jah898@pitt.edu</t>
  </si>
  <si>
    <t>https://www.linkedin.com/in/john-maier-8926522</t>
  </si>
  <si>
    <t>Director Of Research And Development, Assistant Professor</t>
  </si>
  <si>
    <t>jsmaier@pitt.edu</t>
  </si>
  <si>
    <t>+1 412-736-0260</t>
  </si>
  <si>
    <t>+1 217-384-6583</t>
  </si>
  <si>
    <t>https://www.linkedin.com/in/hannah-johnson-725b18103</t>
  </si>
  <si>
    <t>Associate Dean For Research And Faculty Recruitment, Dietrich School Of Arts And Sciences</t>
  </si>
  <si>
    <t>hrj4@pitt.edu</t>
  </si>
  <si>
    <t>https://www.linkedin.com/in/heather-bachman-491131230</t>
  </si>
  <si>
    <t>Bachman</t>
  </si>
  <si>
    <t>Associate Dean Of Research And Professor</t>
  </si>
  <si>
    <t>hbachman@pitt.edu</t>
  </si>
  <si>
    <t>+1 412-648-7049</t>
  </si>
  <si>
    <t>https://www.linkedin.com/in/jeremy-berardo-470195176</t>
  </si>
  <si>
    <t>Berardo</t>
  </si>
  <si>
    <t>jjb175@pitt.edu</t>
  </si>
  <si>
    <t>+1 412-608-5468</t>
  </si>
  <si>
    <t>https://www.linkedin.com/in/kim-basile-92a2b958</t>
  </si>
  <si>
    <t>Basile</t>
  </si>
  <si>
    <t>Senior Director Of Research Operations And Finance</t>
  </si>
  <si>
    <t>kmb230@pitt.edu</t>
  </si>
  <si>
    <t>+1 412-316-7812</t>
  </si>
  <si>
    <t>https://www.linkedin.com/in/kira-duncan-96424225</t>
  </si>
  <si>
    <t>Post-award Administrator</t>
  </si>
  <si>
    <t>kne16@pitt.edu</t>
  </si>
  <si>
    <t>+1 615-526-8338</t>
  </si>
  <si>
    <t>https://www.linkedin.com/in/bklipa</t>
  </si>
  <si>
    <t>Klipa</t>
  </si>
  <si>
    <t>Assistant Director Of Finance &amp; Research Administration</t>
  </si>
  <si>
    <t>klipab@pitt.edu</t>
  </si>
  <si>
    <t>+1 412-215-3436</t>
  </si>
  <si>
    <t>https://www.linkedin.com/in/pgchambers</t>
  </si>
  <si>
    <t>Chambers</t>
  </si>
  <si>
    <t>Director Of Science, Engineering, And Information Shared Research Facilities</t>
  </si>
  <si>
    <t>pgc2@pitt.edu</t>
  </si>
  <si>
    <t>+1 412-521-4754</t>
  </si>
  <si>
    <t>+1 412-621-8089</t>
  </si>
  <si>
    <t>https://www.linkedin.com/in/seanrunt</t>
  </si>
  <si>
    <t>Runt</t>
  </si>
  <si>
    <t>Clinical Research Operations Director</t>
  </si>
  <si>
    <t>smr106@pitt.edu</t>
  </si>
  <si>
    <t>+1 412-861-0795</t>
  </si>
  <si>
    <t>https://www.linkedin.com/in/susan-sandusky-b1034137</t>
  </si>
  <si>
    <t>Sandusky</t>
  </si>
  <si>
    <t>Director, Research Data &amp; Safety Monitoring</t>
  </si>
  <si>
    <t>sls127@pitt.edu</t>
  </si>
  <si>
    <t>+1 412-303-1028</t>
  </si>
  <si>
    <t>+1 412-647-3685</t>
  </si>
  <si>
    <t>https://www.linkedin.com/in/christian-stumpf-116a177</t>
  </si>
  <si>
    <t>Stumpf</t>
  </si>
  <si>
    <t>Vice President Of Finance And Administration</t>
  </si>
  <si>
    <t>stumpf@pitt.edu</t>
  </si>
  <si>
    <t>+1 814-659-5423</t>
  </si>
  <si>
    <t>https://www.linkedin.com/in/tomnolin</t>
  </si>
  <si>
    <t>D Nolin</t>
  </si>
  <si>
    <t>Associate Dean For Research And Sponsored Programs</t>
  </si>
  <si>
    <t>nolin@pitt.edu</t>
  </si>
  <si>
    <t>https://www.linkedin.com/in/thomas-mathie-8551981b</t>
  </si>
  <si>
    <t>Mathie</t>
  </si>
  <si>
    <t>Assistant Director Research Data Management Critical Care Medicine Department</t>
  </si>
  <si>
    <t>tbm21@pitt.edu</t>
  </si>
  <si>
    <t>+1 412-849-4582</t>
  </si>
  <si>
    <t>+1 412-364-2038</t>
  </si>
  <si>
    <t>https://www.linkedin.com/in/kelly-dornin-koss-75ab7616</t>
  </si>
  <si>
    <t>Dornin-Koss</t>
  </si>
  <si>
    <t>Director, Education &amp; Compliance Office For Human Subject Research</t>
  </si>
  <si>
    <t>kld1@pitt.edu</t>
  </si>
  <si>
    <t>+1 412-383-1711</t>
  </si>
  <si>
    <t>https://www.linkedin.com/in/kelsey-meyer-9060</t>
  </si>
  <si>
    <t>Meyer</t>
  </si>
  <si>
    <t>Post Award Specialist III</t>
  </si>
  <si>
    <t>klm321@pitt.edu</t>
  </si>
  <si>
    <t>https://www.linkedin.com/in/loviejewelljacksonfoster</t>
  </si>
  <si>
    <t>Lovie</t>
  </si>
  <si>
    <t>Jewell Jackson Foster Msw</t>
  </si>
  <si>
    <t>Deputy Director Of Research, EMBRACE Center</t>
  </si>
  <si>
    <t>ljf81@pitt.edu</t>
  </si>
  <si>
    <t>+1 206-290-4892</t>
  </si>
  <si>
    <t>https://www.linkedin.com/in/megan-evansky-cra-0ba230187</t>
  </si>
  <si>
    <t>Evansky</t>
  </si>
  <si>
    <t>Post Award Manager, Department Of Medicine</t>
  </si>
  <si>
    <t>mevansky@pitt.edu</t>
  </si>
  <si>
    <t>https://www.linkedin.com/in/jonesmmia</t>
  </si>
  <si>
    <t>Mia</t>
  </si>
  <si>
    <t>Post Award Research Grant Administrator</t>
  </si>
  <si>
    <t>mij90@pitt.edu</t>
  </si>
  <si>
    <t>+1 256-307-4851</t>
  </si>
  <si>
    <t>https://www.linkedin.com/in/naama-balass-mppm-2aa39386</t>
  </si>
  <si>
    <t>Naama</t>
  </si>
  <si>
    <t>Balass Mppm</t>
  </si>
  <si>
    <t>nab5@pitt.edu</t>
  </si>
  <si>
    <t>https://www.linkedin.com/in/roma-palmer-50334924</t>
  </si>
  <si>
    <t>Roma</t>
  </si>
  <si>
    <t>Director Contracts And Grants</t>
  </si>
  <si>
    <t>rop119@pitt.edu</t>
  </si>
  <si>
    <t>+1 317-985-7176</t>
  </si>
  <si>
    <t>https://www.linkedin.com/in/stephen-korbich-a4524a127</t>
  </si>
  <si>
    <t>Korbich</t>
  </si>
  <si>
    <t>Director Of Administrative Support - Office Of Research Protection</t>
  </si>
  <si>
    <t>sak168@pitt.edu</t>
  </si>
  <si>
    <t>+1 412-848-8338</t>
  </si>
  <si>
    <t>+1 610-513-3014</t>
  </si>
  <si>
    <t>https://www.linkedin.com/in/thomas-berkhoudt-63348082</t>
  </si>
  <si>
    <t>Berkhoudt</t>
  </si>
  <si>
    <t>Associate Vice Chancellor Of Grants And Awards, Health Sciences</t>
  </si>
  <si>
    <t>berkhoudt@pitt.edu</t>
  </si>
  <si>
    <t>+1 585-255-0917</t>
  </si>
  <si>
    <t>+1 412-586-9198</t>
  </si>
  <si>
    <t>https://www.linkedin.com/in/aprilchurilla</t>
  </si>
  <si>
    <t>April</t>
  </si>
  <si>
    <t>Churilla Mppm</t>
  </si>
  <si>
    <t>Director Research Operations, Pitt+Me Clinical Research Center (PMCRC)</t>
  </si>
  <si>
    <t>alc116@pitt.edu</t>
  </si>
  <si>
    <t>+1 412-445-1033</t>
  </si>
  <si>
    <t>https://www.linkedin.com/in/brittany-kinstler-6789abaa</t>
  </si>
  <si>
    <t>Kinstler</t>
  </si>
  <si>
    <t>CTO, Education And Development Manager</t>
  </si>
  <si>
    <t>brk187@pitt.edu</t>
  </si>
  <si>
    <t>+1 440-443-0082</t>
  </si>
  <si>
    <t>https://www.linkedin.com/in/jadakhalil</t>
  </si>
  <si>
    <t>Jada</t>
  </si>
  <si>
    <t>Khalil</t>
  </si>
  <si>
    <t>Post Award Grants Specialist</t>
  </si>
  <si>
    <t>jsk150@pitt.edu</t>
  </si>
  <si>
    <t>https://www.linkedin.com/in/brittany-mckay-a457ba69</t>
  </si>
  <si>
    <t>McKay</t>
  </si>
  <si>
    <t>Pre &amp; Post Award Administrator - Dept Of Surgery</t>
  </si>
  <si>
    <t>bmm164@pitt.edu</t>
  </si>
  <si>
    <t>+1 412-708-3235</t>
  </si>
  <si>
    <t>https://www.linkedin.com/in/shawnadoerksen</t>
  </si>
  <si>
    <t>Doerksen</t>
  </si>
  <si>
    <t>Director Of Medical Research Operations</t>
  </si>
  <si>
    <t>sed158@pitt.edu</t>
  </si>
  <si>
    <t>https://www.linkedin.com/in/dennis-zeh-3282777</t>
  </si>
  <si>
    <t>Zeh</t>
  </si>
  <si>
    <t>djz24@pitt.edu</t>
  </si>
  <si>
    <t>+1 412-551-7307</t>
  </si>
  <si>
    <t>https://www.linkedin.com/in/beth-emanuele-15161888</t>
  </si>
  <si>
    <t>Emanuele</t>
  </si>
  <si>
    <t>Assistant Director, Research Data Management (Systems/Programmer.IV)</t>
  </si>
  <si>
    <t>bjy6@pitt.edu</t>
  </si>
  <si>
    <t>+1 412-977-9047</t>
  </si>
  <si>
    <t>https://www.linkedin.com/in/ralph-roskies-bab3261a7</t>
  </si>
  <si>
    <t>Roskies</t>
  </si>
  <si>
    <t>Vice Chancellor For Research Computing</t>
  </si>
  <si>
    <t>roskies@pitt.edu</t>
  </si>
  <si>
    <t>+1 412-268-4960</t>
  </si>
  <si>
    <t>https://www.linkedin.com/in/casey-holderfield-224068258</t>
  </si>
  <si>
    <t>Casey</t>
  </si>
  <si>
    <t>Holderfield</t>
  </si>
  <si>
    <t>Director Of It</t>
  </si>
  <si>
    <t>holderfieldc@pitt.edu</t>
  </si>
  <si>
    <t>https://www.linkedin.com/in/amanda-fetsick-6a083842</t>
  </si>
  <si>
    <t>Fetsick</t>
  </si>
  <si>
    <t>Director Of Finance And Operations Department Of Neurobiology</t>
  </si>
  <si>
    <t>amandafetsick@pitt.edu</t>
  </si>
  <si>
    <t>+1 412-400-1844</t>
  </si>
  <si>
    <t>https://www.linkedin.com/in/anthony-taliani-6b95baa</t>
  </si>
  <si>
    <t>Taliani</t>
  </si>
  <si>
    <t>Director Of Administration - Learning Research And Development Center</t>
  </si>
  <si>
    <t>taliani@pitt.edu</t>
  </si>
  <si>
    <t>+1 412-370-4068</t>
  </si>
  <si>
    <t>+1 313-410-8086</t>
  </si>
  <si>
    <t>https://www.linkedin.com/in/jessicamtownsend</t>
  </si>
  <si>
    <t>Townsend</t>
  </si>
  <si>
    <t>Director Of Research And Academic Operations</t>
  </si>
  <si>
    <t>jtownsend@pitt.edu</t>
  </si>
  <si>
    <t>+1 724-730-9871</t>
  </si>
  <si>
    <t>+1 304-598-2801</t>
  </si>
  <si>
    <t>https://www.linkedin.com/in/todd-langer-796599190</t>
  </si>
  <si>
    <t>Langer</t>
  </si>
  <si>
    <t>Post-Award Administrator</t>
  </si>
  <si>
    <t>tal49@pitt.edu</t>
  </si>
  <si>
    <t>+1 765-432-2804</t>
  </si>
  <si>
    <t>https://www.linkedin.com/in/josh-cannon-phd</t>
  </si>
  <si>
    <t>Cannon</t>
  </si>
  <si>
    <t>jwc70@pitt.edu</t>
  </si>
  <si>
    <t>+1 412-498-5647</t>
  </si>
  <si>
    <t>+1 412-835-8822</t>
  </si>
  <si>
    <t>https://www.linkedin.com/in/crystal-regan-301105114</t>
  </si>
  <si>
    <t>Crystal</t>
  </si>
  <si>
    <t>Regan</t>
  </si>
  <si>
    <t>cdr82@pitt.edu</t>
  </si>
  <si>
    <t>+1 412-266-4427</t>
  </si>
  <si>
    <t>https://www.linkedin.com/in/chris-garner-7b414b11</t>
  </si>
  <si>
    <t>Garner</t>
  </si>
  <si>
    <t>cgarner@pitt.edu</t>
  </si>
  <si>
    <t>+1 724-809-3072</t>
  </si>
  <si>
    <t>https://www.linkedin.com/in/darla-mcgivern-171a50159</t>
  </si>
  <si>
    <t>Darla</t>
  </si>
  <si>
    <t>McGivern</t>
  </si>
  <si>
    <t>Director Of Research Administration, Department Of Critical Care Medicine</t>
  </si>
  <si>
    <t>djm24@pitt.edu</t>
  </si>
  <si>
    <t>https://www.linkedin.com/in/amy-monroe-mph-mba-83b30231</t>
  </si>
  <si>
    <t>Monroe</t>
  </si>
  <si>
    <t>Director, Clinical Research Operations</t>
  </si>
  <si>
    <t>ksm5@pitt.edu</t>
  </si>
  <si>
    <t>+1 412-609-6161</t>
  </si>
  <si>
    <t>https://www.linkedin.com/in/alisha-maslanka-a03b1256</t>
  </si>
  <si>
    <t>Maslanka</t>
  </si>
  <si>
    <t>Director Of Research Operations For The Department Of Anesthesiology And Perioperative Medicine</t>
  </si>
  <si>
    <t>aa@upmc.edu</t>
  </si>
  <si>
    <t>+1 412-692-5240</t>
  </si>
  <si>
    <t>https://www.linkedin.com/in/anthonybrickner</t>
  </si>
  <si>
    <t>G Brickner</t>
  </si>
  <si>
    <t>Director, Office Of Research, Health Sciences</t>
  </si>
  <si>
    <t>agb10@pitt.edu</t>
  </si>
  <si>
    <t>+1 757-990-9195</t>
  </si>
  <si>
    <t>https://www.linkedin.com/in/ellen-fisher-74454740</t>
  </si>
  <si>
    <t>Fisher</t>
  </si>
  <si>
    <t>erfisher21@unm.edu</t>
  </si>
  <si>
    <t>+1 215-659-2600</t>
  </si>
  <si>
    <t>https://www.linkedin.com/in/eleanor-shirley-139a785a</t>
  </si>
  <si>
    <t>Shirley</t>
  </si>
  <si>
    <t>Assistant Director Of Research Operations,</t>
  </si>
  <si>
    <t>cassing@pitt.edu</t>
  </si>
  <si>
    <t>+1 412-418-2683</t>
  </si>
  <si>
    <t>https://www.linkedin.com/in/eugene-m-sadhu</t>
  </si>
  <si>
    <t>Eugene</t>
  </si>
  <si>
    <t>M Sadhu</t>
  </si>
  <si>
    <t>Associate Chief Research Informatics Officer</t>
  </si>
  <si>
    <t>eugene.sadhu@pitt.edu</t>
  </si>
  <si>
    <t>+1 815-690-4183</t>
  </si>
  <si>
    <t>+1 312-259-5199</t>
  </si>
  <si>
    <t>https://www.linkedin.com/in/erh-hsuan-wang-75b56344</t>
  </si>
  <si>
    <t>Erh-Hsuan</t>
  </si>
  <si>
    <t>Director, Data Analytics &amp; Informatics / Scientific Data Director / Research Data Analyst</t>
  </si>
  <si>
    <t>ewang@pharmacy.pitt.edu</t>
  </si>
  <si>
    <t>+1 412-641-9955</t>
  </si>
  <si>
    <t>+1 412-624-4238</t>
  </si>
  <si>
    <t>Braden</t>
  </si>
  <si>
    <t>Research Development Resources Coordinator</t>
  </si>
  <si>
    <t>brb510@pitt.edu</t>
  </si>
  <si>
    <t>Evan</t>
  </si>
  <si>
    <t>Facher</t>
  </si>
  <si>
    <t>Vice Chancellor for Innovation &amp; Entrepreneurship</t>
  </si>
  <si>
    <t>efacher@pitt.edu</t>
  </si>
  <si>
    <t>+1 412-624-3152</t>
  </si>
  <si>
    <t>Zottola</t>
  </si>
  <si>
    <t>kmz41@pitt.edu</t>
  </si>
  <si>
    <t>+1 412-648-4674</t>
  </si>
  <si>
    <t>Kade</t>
  </si>
  <si>
    <t>Kenyon</t>
  </si>
  <si>
    <t>Assistant Director of Financial Operations</t>
  </si>
  <si>
    <t>krk103@pitt.edu</t>
  </si>
  <si>
    <t>+1 412-624-8154</t>
  </si>
  <si>
    <t>Shalek</t>
  </si>
  <si>
    <t>las819@pitt.edu</t>
  </si>
  <si>
    <t>Barr von Oehsen</t>
  </si>
  <si>
    <t>Vice Chancellor for Research Computing, Director, Pittsburgh Supercomputing Center</t>
  </si>
  <si>
    <t>vonoehsen@pitt.edu</t>
  </si>
  <si>
    <t>+1 412-626-8557</t>
  </si>
  <si>
    <t>https://www.linkedin.com/in/jie-wang-0bb604170</t>
  </si>
  <si>
    <t>Jie</t>
  </si>
  <si>
    <t>Systems Support &amp; Data Analyst | Office Of The Senior Vice Chancellor For Research (OSVCR)</t>
  </si>
  <si>
    <t>jiw304@pitt.edu</t>
  </si>
  <si>
    <t>https://www.linkedin.com/in/tobiaserodriguez</t>
  </si>
  <si>
    <t>Tobias</t>
  </si>
  <si>
    <t>Manager Of Strategic Initiatives, Office Of The Senior Vice Chancellor For Research</t>
  </si>
  <si>
    <t>ter57@pitt.edu</t>
  </si>
  <si>
    <t>+1 412-648-1474</t>
  </si>
  <si>
    <t>https://www.linkedin.com/in/robertcunningham</t>
  </si>
  <si>
    <t>Cunningham</t>
  </si>
  <si>
    <t>Vice Chancellor For Research Infrastructure</t>
  </si>
  <si>
    <t>robertkcunningham@pitt.edu</t>
  </si>
  <si>
    <t>+1 412-648-3008</t>
  </si>
  <si>
    <t>https://www.linkedin.com/in/neil-bayer-41293084</t>
  </si>
  <si>
    <t>Bayer</t>
  </si>
  <si>
    <t>Executive Director Of Strategic Operations - Office Of The Senior Vice Chancellor For Research</t>
  </si>
  <si>
    <t>nlb46@pitt.edu</t>
  </si>
  <si>
    <t>+1 412-383-4102</t>
  </si>
  <si>
    <t>https://www.linkedin.com/in/mjholland01</t>
  </si>
  <si>
    <t>Vice Chancellor For Science Policy And Research Strategies</t>
  </si>
  <si>
    <t>mike.holland@pitt.edu</t>
  </si>
  <si>
    <t>+1 412-383-4116</t>
  </si>
  <si>
    <t>https://www.linkedin.com/in/marcelamgomez</t>
  </si>
  <si>
    <t>Marcela</t>
  </si>
  <si>
    <t>M Gomez</t>
  </si>
  <si>
    <t>Executive Director, Research Analytics</t>
  </si>
  <si>
    <t>mmg62@pitt.edu</t>
  </si>
  <si>
    <t>+1 484-769-4893</t>
  </si>
  <si>
    <t>+1 412-383-4117</t>
  </si>
  <si>
    <t>https://www.linkedin.com/in/shari-manges-shrm-cp-8ba165263</t>
  </si>
  <si>
    <t>Shari</t>
  </si>
  <si>
    <t>Manges</t>
  </si>
  <si>
    <t>Senior Director Of Administration, Office Of The Senior Vice Chancellor For Research</t>
  </si>
  <si>
    <t>sdm43@pitt.edu</t>
  </si>
  <si>
    <t>+1 412-638-2445</t>
  </si>
  <si>
    <t>+1 412-624-6374</t>
  </si>
  <si>
    <t>https://www.linkedin.com/in/jenniferewoodward</t>
  </si>
  <si>
    <t>E Woodward</t>
  </si>
  <si>
    <t>Vice Chancellor For Sponsored Programs And Research Operations</t>
  </si>
  <si>
    <t>jew7@pitt.edu</t>
  </si>
  <si>
    <t>+1 412-624-7430</t>
  </si>
  <si>
    <t>https://www.linkedin.com/in/bill-yates-8007545</t>
  </si>
  <si>
    <t>Vice Chancellor For Research Protections</t>
  </si>
  <si>
    <t>byates@pitt.edu</t>
  </si>
  <si>
    <t>+1 412-889-0860</t>
  </si>
  <si>
    <t>+1 412-647-9614</t>
  </si>
  <si>
    <t>https://www.linkedin.com/in/jennifer-iriti-4aba4b8</t>
  </si>
  <si>
    <t>Iriti</t>
  </si>
  <si>
    <t>Assistant Vice Chancellor For Research Education &amp; Evaluation Strategy</t>
  </si>
  <si>
    <t>iriti@pitt.edu</t>
  </si>
  <si>
    <t>+1 412-916-1690</t>
  </si>
  <si>
    <t>https://www.linkedin.com/in/rory-a-cooper-phd-ply-57795915</t>
  </si>
  <si>
    <t>A Cooper Ply</t>
  </si>
  <si>
    <t>Assistant Vice Chancellor For Research For Health Sciences And STEM Collaboration</t>
  </si>
  <si>
    <t>rcooper@pitt.edu</t>
  </si>
  <si>
    <t>+1 412-822-3689</t>
  </si>
  <si>
    <t>https://www.linkedin.com/in/shelome-gooden-25783627</t>
  </si>
  <si>
    <t>Shelome</t>
  </si>
  <si>
    <t>Gooden</t>
  </si>
  <si>
    <t>Assistant Vice Chancellor For Research</t>
  </si>
  <si>
    <t>sgooden@pitt.edu</t>
  </si>
  <si>
    <t>+1 412-867-6197</t>
  </si>
  <si>
    <t>+1 412-383-4097</t>
  </si>
  <si>
    <t>https://www.linkedin.com/in/rrutenbar</t>
  </si>
  <si>
    <t>A Rutenbar</t>
  </si>
  <si>
    <t>Senior Vice Chancellor For Research</t>
  </si>
  <si>
    <t>rutenbar@pitt.edu</t>
  </si>
  <si>
    <t>+1 216-536-0562</t>
  </si>
  <si>
    <t>412-624-9019</t>
  </si>
  <si>
    <t>https://www.linkedin.com/in/patrick-bridges-653493165</t>
  </si>
  <si>
    <t>Bridges</t>
  </si>
  <si>
    <t>Special Assistant for Research IT to the Vice President for Research</t>
  </si>
  <si>
    <t>patrickb@unm.edu</t>
  </si>
  <si>
    <t>505-277-8249</t>
  </si>
  <si>
    <t>https://www.linkedin.com/in/elizabeth-yakes-jimenez-a5a364113</t>
  </si>
  <si>
    <t>Yakes Jimenez</t>
  </si>
  <si>
    <t>Professor And Assistant Dean For Research</t>
  </si>
  <si>
    <t>eyjimenez@salud.unm.edu</t>
  </si>
  <si>
    <t>https://www.linkedin.com/in/morgan-donaldson-9042b739</t>
  </si>
  <si>
    <t>Donaldson</t>
  </si>
  <si>
    <t>amanda.donaldson@pitt.edu</t>
  </si>
  <si>
    <t>+1 412-980-2107</t>
  </si>
  <si>
    <t>+1 412-980-0210</t>
  </si>
  <si>
    <t>Executive Director, Office of Research Integrity and Compliance</t>
  </si>
  <si>
    <t>petreel@unm.edu</t>
  </si>
  <si>
    <t>505-277-1502</t>
  </si>
  <si>
    <t>505-277-5358</t>
  </si>
  <si>
    <t>https://www.linkedin.com/in/ana-lucia-arita-a1a608104</t>
  </si>
  <si>
    <t>Lucia Arita</t>
  </si>
  <si>
    <t>Administrative Director, Research Operations, Department Of Surgery</t>
  </si>
  <si>
    <t>aritaa@upmc.edu</t>
  </si>
  <si>
    <t>412-647-5597</t>
  </si>
  <si>
    <t>https://www.linkedin.com/in/tyler-fleck-m-ed-cra-3667b1b3</t>
  </si>
  <si>
    <t>Fleck M Ed Cra</t>
  </si>
  <si>
    <t>tcf12@pitt.edu</t>
  </si>
  <si>
    <t>https://www.linkedin.com/in/jonathansilverstein</t>
  </si>
  <si>
    <t>Silverstein</t>
  </si>
  <si>
    <t>Chief Research Informatics Officer, Professor Of Biomedical Informatics</t>
  </si>
  <si>
    <t>j.c.s@pitt.edu</t>
  </si>
  <si>
    <t>+1 773-396-2485</t>
  </si>
  <si>
    <t>412-624-8950</t>
  </si>
  <si>
    <t>https://www.linkedin.com/in/kay-mÃ©tis-027119a</t>
  </si>
  <si>
    <t>MÃ©tis</t>
  </si>
  <si>
    <t>Executive Director Of Programs And Strategic Initiatives - Research Informatics Office</t>
  </si>
  <si>
    <t>kam644@pitt.edu</t>
  </si>
  <si>
    <t>https://www.linkedin.com/in/andrea-thompson2</t>
  </si>
  <si>
    <t>Deputy VC Resources</t>
  </si>
  <si>
    <t>andrea.thompson@solent.ac.uk</t>
  </si>
  <si>
    <t>single_uni: Solent University Research Connection 27March Felicia.xlsx</t>
  </si>
  <si>
    <t>https://www.linkedin.com/in/jpirving</t>
  </si>
  <si>
    <t>Irving</t>
  </si>
  <si>
    <t>Pro VC Students</t>
  </si>
  <si>
    <t>jim.irving@solent.ac.uk</t>
  </si>
  <si>
    <t>+44 7771 553238</t>
  </si>
  <si>
    <t>https://www.linkedin.com/in/professor-sarah-jones-830b818</t>
  </si>
  <si>
    <t>Pro VC Education</t>
  </si>
  <si>
    <t>professor.sarah@solent.ac.uk</t>
  </si>
  <si>
    <t>+44 7900 807642</t>
  </si>
  <si>
    <t>https://www.linkedin.com/in/babis-petrou/</t>
  </si>
  <si>
    <t>Babis</t>
  </si>
  <si>
    <t>Petrou</t>
  </si>
  <si>
    <t>Head of Financial Planning &amp; Analysis</t>
  </si>
  <si>
    <t>babis.petrou@staffs.ac.uk</t>
  </si>
  <si>
    <t>+44 (0)1782 294000</t>
  </si>
  <si>
    <t>single_uni: Staffordshire University ERP GN Felicia 22May.xlsx</t>
  </si>
  <si>
    <t>https://www.linkedin.com/in/carola-boehm-79254534</t>
  </si>
  <si>
    <t>Carola</t>
  </si>
  <si>
    <t>Boehm</t>
  </si>
  <si>
    <t>Professor Of Creative And Cultural Industries / Director Of The C3 Research Centre</t>
  </si>
  <si>
    <t>carola.boehm@staffs.ac.uk</t>
  </si>
  <si>
    <t>+44 7532 823505</t>
  </si>
  <si>
    <t>https://www.linkedin.com/in/prof-elhadj-benkhelifa-phd-pgcphe-ma-edu-fhea-smieee-prince2-pract-23143313</t>
  </si>
  <si>
    <t>Elhadj</t>
  </si>
  <si>
    <t>Benkhelifa</t>
  </si>
  <si>
    <t>Founding Director Of Smart Systems, AI And Cybersecurity Research Centre</t>
  </si>
  <si>
    <t>E.Benkhelifa@staffs.ac.uk</t>
  </si>
  <si>
    <t>https://www.linkedin.com/in/keith-humphreys-984aab49/</t>
  </si>
  <si>
    <t>Director of Financial Operations</t>
  </si>
  <si>
    <t>keith.humphreys@staffs.ac.uk</t>
  </si>
  <si>
    <t>https://www.linkedin.com/in/liz-barnes-44731626</t>
  </si>
  <si>
    <t>liz.barnes@staffs.ac.uk</t>
  </si>
  <si>
    <t>https://www.linkedin.com/in/philip-plowden-83b35732</t>
  </si>
  <si>
    <t>Plowden</t>
  </si>
  <si>
    <t>Interim Vice-Chancellor and Chief Executive</t>
  </si>
  <si>
    <t>philip.plowden@staffs.ac.uk</t>
  </si>
  <si>
    <t>https://www.linkedin.com/in/sally-mcgill-8091875</t>
  </si>
  <si>
    <t>Mcgill</t>
  </si>
  <si>
    <t>Chief Financial Officer And Deputy Chief Executive</t>
  </si>
  <si>
    <t>sally.mcgill@staffs.ac.uk</t>
  </si>
  <si>
    <t>+44 191 386 0963</t>
  </si>
  <si>
    <t>https://www.linkedin.com/in/emma-crouch-177b3a141</t>
  </si>
  <si>
    <t>Crouch</t>
  </si>
  <si>
    <t>Executive Assistant To The Provost</t>
  </si>
  <si>
    <t>e.crouch@surrey.ac.uk</t>
  </si>
  <si>
    <t>+44 1483 300800</t>
  </si>
  <si>
    <t>single_uni: University of Surrey GN ERP Felicia 27April.xlsx</t>
  </si>
  <si>
    <t>https://www.linkedin.com/in/judith-telford-a18569149</t>
  </si>
  <si>
    <t>Executive Assistant To The President and VC</t>
  </si>
  <si>
    <t>j.telford@surrey.ac.uk</t>
  </si>
  <si>
    <t>+44 7720 721530</t>
  </si>
  <si>
    <t>https://www.linkedin.com/in/roberto-la-ragione-900272aa</t>
  </si>
  <si>
    <t>Roberto</t>
  </si>
  <si>
    <t>La Ragione</t>
  </si>
  <si>
    <t>Interim Pro-Vice-Chancellor and Executive Dean</t>
  </si>
  <si>
    <t>r.laragione@surrey.ac.uk</t>
  </si>
  <si>
    <t>https://www.linkedin.com/in/stephen-jarvis-1283402</t>
  </si>
  <si>
    <t>President And Vice-Chancellor</t>
  </si>
  <si>
    <t>s.jarvis@surrey.ac.uk</t>
  </si>
  <si>
    <t>https://www.linkedin.com/in/vince-emery-3854739</t>
  </si>
  <si>
    <t>Emery</t>
  </si>
  <si>
    <t>Pro Vice-Chancellor (International Relations)</t>
  </si>
  <si>
    <t>v.emery@surrey.ac.uk</t>
  </si>
  <si>
    <t>https://www.linkedin.com/in/will-daviescoo/</t>
  </si>
  <si>
    <t>w.davies@surrey.ac.uk</t>
  </si>
  <si>
    <t>https://www.linkedin.com/in/dawn-taafe-5148b5104</t>
  </si>
  <si>
    <t>Taafe</t>
  </si>
  <si>
    <t>Faculty Finance Manager FEPS</t>
  </si>
  <si>
    <t>D.Taafe@surrey.ac.uk</t>
  </si>
  <si>
    <t>+44 7789 224692</t>
  </si>
  <si>
    <t>https://www.linkedin.com/in/annika-bautz-03b34684</t>
  </si>
  <si>
    <t>Annika</t>
  </si>
  <si>
    <t>Bautz</t>
  </si>
  <si>
    <t>Pro-Vice-Chancellor And Executive Dean</t>
  </si>
  <si>
    <t>a.bautz@surrey.ac.uk</t>
  </si>
  <si>
    <t>https://www.linkedin.com/in/ben-shaw-1671773</t>
  </si>
  <si>
    <t>bs0024@surrey.ac.uk</t>
  </si>
  <si>
    <t>https://www.linkedin.com/in/christian-heiss-a133bb126</t>
  </si>
  <si>
    <t>Heiss</t>
  </si>
  <si>
    <t>Associate Head Of Medical School</t>
  </si>
  <si>
    <t>c.heiss@surrey.ac.uk</t>
  </si>
  <si>
    <t>https://www.linkedin.com/in/david-reddaway-21782719</t>
  </si>
  <si>
    <t>Reddaway</t>
  </si>
  <si>
    <t>Deputy CFO And Director Of FP&amp;A</t>
  </si>
  <si>
    <t>d.reddaway@surrey.ac.uk</t>
  </si>
  <si>
    <t>+44 7825 580129</t>
  </si>
  <si>
    <t>https://www.linkedin.com/in/ioana-boureanu-carlson</t>
  </si>
  <si>
    <t>Ioana</t>
  </si>
  <si>
    <t>Boureanu Carlson</t>
  </si>
  <si>
    <t>i.boureanu@surrey.ac.uk</t>
  </si>
  <si>
    <t>+44 7532 012490</t>
  </si>
  <si>
    <t>https://www.linkedin.com/in/joanne-sexton-a857a217</t>
  </si>
  <si>
    <t>Sexton</t>
  </si>
  <si>
    <t>Head Of Financial Transactions And Systems</t>
  </si>
  <si>
    <t>j.sexton@surrey.ac.uk</t>
  </si>
  <si>
    <t>+44 7828 732244</t>
  </si>
  <si>
    <t>https://www.linkedin.com/in/karen-hearty-b29088ab</t>
  </si>
  <si>
    <t>Hearty</t>
  </si>
  <si>
    <t>Faculty Finance Manager</t>
  </si>
  <si>
    <t>k.hearty@surrey.ac.uk</t>
  </si>
  <si>
    <t>https://www.linkedin.com/in/levashnee-raman-acma-cgma-272aa920</t>
  </si>
  <si>
    <t>Levashnee</t>
  </si>
  <si>
    <t>Raman</t>
  </si>
  <si>
    <t>University Finance Manager</t>
  </si>
  <si>
    <t>l.raman@surrey.ac.uk</t>
  </si>
  <si>
    <t>+44 7776 107489</t>
  </si>
  <si>
    <t>https://www.linkedin.com/in/robert-nichol-9a0928259/</t>
  </si>
  <si>
    <t>Nichol</t>
  </si>
  <si>
    <t>Pro Vice-chancellor Executive Dean</t>
  </si>
  <si>
    <t>bob.nichol@surrey.ac.uk</t>
  </si>
  <si>
    <t>https://www.linkedin.com/in/satheeshkrishnamurthy</t>
  </si>
  <si>
    <t>Satheesh</t>
  </si>
  <si>
    <t>Krishnamurthy</t>
  </si>
  <si>
    <t>s.krishnamurthy@surrey.ac.uk</t>
  </si>
  <si>
    <t>+44 7745 970715</t>
  </si>
  <si>
    <t>https://www.linkedin.com/in/jasmine-chandler-7ab4228</t>
  </si>
  <si>
    <t>Dhariwal</t>
  </si>
  <si>
    <t>Executive Assistant To The Pro-Vice-Chancellor</t>
  </si>
  <si>
    <t>jasmine.chandler@surrey.ac.uk</t>
  </si>
  <si>
    <t>+44 7971 033159</t>
  </si>
  <si>
    <t>Saunders</t>
  </si>
  <si>
    <t>a.c.saunders@sussex.ac.uk</t>
  </si>
  <si>
    <t>+44 1273 873862</t>
  </si>
  <si>
    <t>single_uni: University of sussex GN ERP 26 March Felicia.xlsx</t>
  </si>
  <si>
    <t>Britt</t>
  </si>
  <si>
    <t>PGR Scholarships Manager</t>
  </si>
  <si>
    <t>a.d.britt@sussex.ac.uk</t>
  </si>
  <si>
    <t>+44 1273 678498</t>
  </si>
  <si>
    <t>Senior Coordinator - Clinical Academic Training Programme</t>
  </si>
  <si>
    <t>a.darby@sussex.ac.uk</t>
  </si>
  <si>
    <t>+44 1273 873576</t>
  </si>
  <si>
    <t>Oyewo</t>
  </si>
  <si>
    <t>a.oyewo@sussex.ac.uk</t>
  </si>
  <si>
    <t>+44 1273 877786</t>
  </si>
  <si>
    <t>https://www.linkedin.com/in/alastair-ryciak-29b81696</t>
  </si>
  <si>
    <t>Alastair</t>
  </si>
  <si>
    <t>Ryciak</t>
  </si>
  <si>
    <t>a.ryciak@sussex.ac.uk</t>
  </si>
  <si>
    <t>+44 7792 187558</t>
  </si>
  <si>
    <t>+44 1273 873348</t>
  </si>
  <si>
    <t>+44 1273 606755</t>
  </si>
  <si>
    <t>Anne-Fay</t>
  </si>
  <si>
    <t>Business Partnerships Manager</t>
  </si>
  <si>
    <t>a.townsend@sussex.ac.uk</t>
  </si>
  <si>
    <t>+44 1273 875559</t>
  </si>
  <si>
    <t>Ayla</t>
  </si>
  <si>
    <t>Mir</t>
  </si>
  <si>
    <t>Assistant Programme Manager</t>
  </si>
  <si>
    <t>am2338@sussex.ac.uk</t>
  </si>
  <si>
    <t>+44 1273 873267</t>
  </si>
  <si>
    <t>Senior CHASE DTP Co-ordinator</t>
  </si>
  <si>
    <t>c.l.hunt@sussex.ac.uk</t>
  </si>
  <si>
    <t>+44 1273 873518</t>
  </si>
  <si>
    <t>Research Development</t>
  </si>
  <si>
    <t>c.neil@sussex.ac.uk</t>
  </si>
  <si>
    <t>+44 1273 678204</t>
  </si>
  <si>
    <t>School Research &amp; Enterprise Co-ordinator</t>
  </si>
  <si>
    <t>clare.brown@sussex.ac.uk</t>
  </si>
  <si>
    <t>+44 1273 877107</t>
  </si>
  <si>
    <t>d.j.todd@sussex.ac.uk</t>
  </si>
  <si>
    <t>+44 1273 876906</t>
  </si>
  <si>
    <t>d.sweet@sussex.ac.uk</t>
  </si>
  <si>
    <t>+44 1273 075169</t>
  </si>
  <si>
    <t>Assistant Research Manager</t>
  </si>
  <si>
    <t>hazel.crawford@sussex.ac.uk</t>
  </si>
  <si>
    <t>+44 1273 075760</t>
  </si>
  <si>
    <t>j.s.williams@sussex.ac.uk</t>
  </si>
  <si>
    <t>Upton</t>
  </si>
  <si>
    <t>CHASE DTP Training &amp; Partnerships Manager</t>
  </si>
  <si>
    <t>joseph.upton@sussex.ac.uk</t>
  </si>
  <si>
    <t>+44 1273 872526</t>
  </si>
  <si>
    <t>Adley</t>
  </si>
  <si>
    <t>Senior PGR Scholarships Co-ordinator</t>
  </si>
  <si>
    <t>k.e.adley@sussex.ac.uk</t>
  </si>
  <si>
    <t>+44 1273 873689</t>
  </si>
  <si>
    <t>k.e.o-brien@sussex.ac.uk</t>
  </si>
  <si>
    <t>+44 1273 873579</t>
  </si>
  <si>
    <t>Hards</t>
  </si>
  <si>
    <t>Senior Research Culture Consultant</t>
  </si>
  <si>
    <t>l.hards@sussex.ac.uk</t>
  </si>
  <si>
    <t>+44 1273 872581</t>
  </si>
  <si>
    <t>CHASE DTP Administrator</t>
  </si>
  <si>
    <t>l.wood@sussex.ac.uk</t>
  </si>
  <si>
    <t>+44 1273 876859</t>
  </si>
  <si>
    <t>mgt27@sussex.ac.uk</t>
  </si>
  <si>
    <t>+44 1273 678543</t>
  </si>
  <si>
    <t>Mimi</t>
  </si>
  <si>
    <t>Goddard</t>
  </si>
  <si>
    <t>mimi.goddard@sussex.ac.uk</t>
  </si>
  <si>
    <t>+44 1273 075849</t>
  </si>
  <si>
    <t>Bull</t>
  </si>
  <si>
    <t>n.bull@sussex.ac.uk</t>
  </si>
  <si>
    <t>+44 1273 877158</t>
  </si>
  <si>
    <t>Nile</t>
  </si>
  <si>
    <t>n.j.amos@sussex.ac.uk</t>
  </si>
  <si>
    <t>+44 1273 877907</t>
  </si>
  <si>
    <t>Friggens</t>
  </si>
  <si>
    <t>r.friggens@sussex.ac.uk</t>
  </si>
  <si>
    <t>Kuhn</t>
  </si>
  <si>
    <t>Senior International Governance Officer</t>
  </si>
  <si>
    <t>s.kuhn@sussex.ac.uk</t>
  </si>
  <si>
    <t>+44 1273 678467</t>
  </si>
  <si>
    <t>Shona</t>
  </si>
  <si>
    <t>Clements</t>
  </si>
  <si>
    <t>s.r.clements@sussex.ac.uk</t>
  </si>
  <si>
    <t>+44 1273 873850</t>
  </si>
  <si>
    <t>Suter</t>
  </si>
  <si>
    <t>s.suter@sussex.ac.uk</t>
  </si>
  <si>
    <t>+44 1273 876929</t>
  </si>
  <si>
    <t>Govoni</t>
  </si>
  <si>
    <t>v.govoni@sussex.ac.uk</t>
  </si>
  <si>
    <t>+44 1273 876952</t>
  </si>
  <si>
    <t>https://www.linkedin.com/in/carey-mclaughlin-17745110b</t>
  </si>
  <si>
    <t>Carey</t>
  </si>
  <si>
    <t>McLaughlin</t>
  </si>
  <si>
    <t>McLaughlin@sussex.ac.uk</t>
  </si>
  <si>
    <t>https://www.linkedin.com/in/ian-mckee-mcips-prince2-26b4b824</t>
  </si>
  <si>
    <t>McKee</t>
  </si>
  <si>
    <t>I.Mckee@sussex.ac.uk</t>
  </si>
  <si>
    <t>https://www.linkedin.com/in/claregryce</t>
  </si>
  <si>
    <t>Gryce</t>
  </si>
  <si>
    <t>C.Gryce@sussex.ac.uk</t>
  </si>
  <si>
    <t>+44 7788 328232</t>
  </si>
  <si>
    <t>https://www.linkedin.com/in/matthewlaurencescott</t>
  </si>
  <si>
    <t>CDTO</t>
  </si>
  <si>
    <t>M.L.Scott@sussex.ac.uk</t>
  </si>
  <si>
    <t>+44 7725 145775</t>
  </si>
  <si>
    <t>https://www.linkedin.com/in/claire-smith-67460a40</t>
  </si>
  <si>
    <t>Deputy Pro VC Education</t>
  </si>
  <si>
    <t>C.F.Smith@sussex.ac.uk</t>
  </si>
  <si>
    <t>https://www.linkedin.com/in/graeme-pedlingham-49989989</t>
  </si>
  <si>
    <t>Pedlingham</t>
  </si>
  <si>
    <t>Deputy Pro VC Student Exp</t>
  </si>
  <si>
    <t>G.G.Pedlingham@sussex.ac.uk</t>
  </si>
  <si>
    <t>https://www.linkedin.com/in/michael-luck</t>
  </si>
  <si>
    <t>Deputy VC &amp; Provost</t>
  </si>
  <si>
    <t>Michael.Luck@sussex.ac.uk</t>
  </si>
  <si>
    <t>+44 7799 413966</t>
  </si>
  <si>
    <t>https://www.linkedin.com/in/lesley-fallowfield-dbe-24b49222</t>
  </si>
  <si>
    <t>Fallowfield</t>
  </si>
  <si>
    <t>L.J.Fallowfield@sussex.ac.uk</t>
  </si>
  <si>
    <t>+44 7765 866150</t>
  </si>
  <si>
    <t>https://www.linkedin.com/in/david-ruebain-3b5b2759</t>
  </si>
  <si>
    <t>Ruebain</t>
  </si>
  <si>
    <t>D.Ruebain@sussex.ac.uk</t>
  </si>
  <si>
    <t>+44 7778 134271</t>
  </si>
  <si>
    <t>https://www.linkedin.com/in/robin-banerjee-2a638b1b9</t>
  </si>
  <si>
    <t>R.A.Banerjee@sussex.ac.uk</t>
  </si>
  <si>
    <t>+44 7952 322289</t>
  </si>
  <si>
    <t>https://www.linkedin.com/in/allanatlee</t>
  </si>
  <si>
    <t>Allan</t>
  </si>
  <si>
    <t>Atlee</t>
  </si>
  <si>
    <t>University Of The Arts London</t>
  </si>
  <si>
    <t>Pro Vice Chancellor Education &amp; Students</t>
  </si>
  <si>
    <t>a.atlee@arts.ac.uk</t>
  </si>
  <si>
    <t>single_uni: University of Arts London GN 10April Felicia.xlsx</t>
  </si>
  <si>
    <t>https://www.linkedin.com/in/adrianbryant</t>
  </si>
  <si>
    <t>Bryant</t>
  </si>
  <si>
    <t>Head Of Product: HR, Finance And Estates</t>
  </si>
  <si>
    <t>a.bryant@arts.ac.uk</t>
  </si>
  <si>
    <t>+44 20 7000 5538</t>
  </si>
  <si>
    <t>https://www.linkedin.com/in/andrew-teverson-35943331/</t>
  </si>
  <si>
    <t>Teverson</t>
  </si>
  <si>
    <t>Pro Vice-Chancellor &amp; Head of London College of Fashion</t>
  </si>
  <si>
    <t>a.teverson@arts.ac.uk</t>
  </si>
  <si>
    <t>https://www.linkedin.com/in/anna-wood-5b77b443</t>
  </si>
  <si>
    <t>Pro Vice-Chancellor Of Online And Lifelong Learning</t>
  </si>
  <si>
    <t>a.wood@arts.ac.uk</t>
  </si>
  <si>
    <t>+44 7704 279190</t>
  </si>
  <si>
    <t>https://www.linkedin.com/in/brigitte-lardinois-8014b81b</t>
  </si>
  <si>
    <t>Brigitte</t>
  </si>
  <si>
    <t>Lardinois</t>
  </si>
  <si>
    <t>Associate Director Photography And The Archive Research Centre</t>
  </si>
  <si>
    <t>b.lardinois@arts.ac.uk</t>
  </si>
  <si>
    <t>https://www.linkedin.com/in/benjamin-hunziker-neville-42b6a468</t>
  </si>
  <si>
    <t>Hunziker-Neville</t>
  </si>
  <si>
    <t>b.neville@arts.ac.uk</t>
  </si>
  <si>
    <t>https://www.linkedin.com/in/chloé-martin-752a67b4/</t>
  </si>
  <si>
    <t>Chloé</t>
  </si>
  <si>
    <t>Junior Finance Business Partner</t>
  </si>
  <si>
    <t>c.martin@arts.ac.uk</t>
  </si>
  <si>
    <t>https://www.linkedin.com/in/david-crow-0b4620128</t>
  </si>
  <si>
    <t>Crow</t>
  </si>
  <si>
    <t>d.crow@arts.ac.uk</t>
  </si>
  <si>
    <t>https://www.linkedin.com/in/david-mba-93264811b</t>
  </si>
  <si>
    <t>Mba</t>
  </si>
  <si>
    <t>Deputy Vice-Chancellor (Research, Knowledge Exchange And Enterprise)</t>
  </si>
  <si>
    <t>d.mba@arts.ac.uk</t>
  </si>
  <si>
    <t>https://www.linkedin.com/in/felicitynath</t>
  </si>
  <si>
    <t>Felicity</t>
  </si>
  <si>
    <t>Nath</t>
  </si>
  <si>
    <t>Associate Director Of Finance - Operations</t>
  </si>
  <si>
    <t>f.nath@arts.ac.uk</t>
  </si>
  <si>
    <t>+44 7787 242903</t>
  </si>
  <si>
    <t>https://www.linkedin.com/in/jane-mcfadyen-4b215222</t>
  </si>
  <si>
    <t>McFadyen</t>
  </si>
  <si>
    <t>Pro Vice Chancellor and Head of Colleges</t>
  </si>
  <si>
    <t>j.mcfadyen@arts.ac.uk</t>
  </si>
  <si>
    <t>+44 7920 020923</t>
  </si>
  <si>
    <t>https://www.linkedin.com/in/joseph-reardon-63637a94</t>
  </si>
  <si>
    <t>Reardon</t>
  </si>
  <si>
    <t>Accommodation Finance Manager</t>
  </si>
  <si>
    <t>j.reardon@arts.ac.uk</t>
  </si>
  <si>
    <t>+44 7528 433771</t>
  </si>
  <si>
    <t>https://www.linkedin.com/in/michelle-howe-9490a3124</t>
  </si>
  <si>
    <t>Howe</t>
  </si>
  <si>
    <t>m.howe@arts.ac.uk</t>
  </si>
  <si>
    <t>+44 7914 241615</t>
  </si>
  <si>
    <t>https://www.linkedin.com/in/maisie-jenkinson-64181450</t>
  </si>
  <si>
    <t>Maisie</t>
  </si>
  <si>
    <t>Jenkinson</t>
  </si>
  <si>
    <t>m.jenkinson@arts.ac.uk</t>
  </si>
  <si>
    <t>+44 7538 879750</t>
  </si>
  <si>
    <t>https://www.linkedin.com/in/mohammed-rahman-822a26119</t>
  </si>
  <si>
    <t>Mohammed</t>
  </si>
  <si>
    <t>m.rahman@arts.ac.uk</t>
  </si>
  <si>
    <t>https://www.linkedin.com/in/maureen-a-salmon-ma-frsa-sfhea-cmgr-mcmi-62a67110/</t>
  </si>
  <si>
    <t>Maureen A</t>
  </si>
  <si>
    <t>m.salmon@arts.ac.uk</t>
  </si>
  <si>
    <t>https://www.linkedin.com/in/niamh-ryan-b04711140</t>
  </si>
  <si>
    <t>Head Of Communications And Engagement For Research And Knowledge Exchange</t>
  </si>
  <si>
    <t>n.ryan@arts.ac.uk</t>
  </si>
  <si>
    <t>https://www.linkedin.com/in/osbourne-currie-iii-60686649</t>
  </si>
  <si>
    <t>Osbourne</t>
  </si>
  <si>
    <t>Currie Iii</t>
  </si>
  <si>
    <t>o.currie@arts.ac.uk</t>
  </si>
  <si>
    <t>https://www.linkedin.com/in/robertpkramer/</t>
  </si>
  <si>
    <t>Kramer</t>
  </si>
  <si>
    <t>University Secretary &amp; Chief Strategy Officer</t>
  </si>
  <si>
    <t>r.kramer@arts.ac.uk</t>
  </si>
  <si>
    <t>https://www.linkedin.com/in/shamain-nelson-8724a22a</t>
  </si>
  <si>
    <t>Shamain</t>
  </si>
  <si>
    <t>Finance &amp; Office Manager</t>
  </si>
  <si>
    <t>s.nelson@csm.arts.ac.uk</t>
  </si>
  <si>
    <t>https://www.linkedin.com/in/shilpa-nemani-07145210b</t>
  </si>
  <si>
    <t>Nemani</t>
  </si>
  <si>
    <t>s.nemani@arts.ac.uk</t>
  </si>
  <si>
    <t>+44 7738 473346</t>
  </si>
  <si>
    <t>https://www.linkedin.com/in/stef-thorne-83620a57/</t>
  </si>
  <si>
    <t>Stef</t>
  </si>
  <si>
    <t>Thorne</t>
  </si>
  <si>
    <t>Associate Director Knowledge Exchange</t>
  </si>
  <si>
    <t>s.thorne@arts.ac.uk</t>
  </si>
  <si>
    <t>https://www.linkedin.com/in/vsingh-uk/</t>
  </si>
  <si>
    <t>Veeraj</t>
  </si>
  <si>
    <t>Head of Cyber Security</t>
  </si>
  <si>
    <t>v.singh@arts.ac.uk</t>
  </si>
  <si>
    <t>https://www.linkedin.com/in/lynn-friskey-436b638a/</t>
  </si>
  <si>
    <t>Friskey</t>
  </si>
  <si>
    <t>Head of IT Service Operations</t>
  </si>
  <si>
    <t>l.friskey@arts.ac.uk</t>
  </si>
  <si>
    <t>https://www.linkedin.com/in/lou-ratcliffe-b099605b</t>
  </si>
  <si>
    <t>Ratcliffe</t>
  </si>
  <si>
    <t>CCW Head Of Finance</t>
  </si>
  <si>
    <t>l.ratcliffe@arts.ac.uk</t>
  </si>
  <si>
    <t>https://www.linkedin.com/in/diane-houston-71a30226</t>
  </si>
  <si>
    <t>diane.houston@bbk.ac.uk</t>
  </si>
  <si>
    <t>+44 20 7631 6000</t>
  </si>
  <si>
    <t>single_uni: University Birbeck GN ERP Connection 25March Felicia.xlsx</t>
  </si>
  <si>
    <t>https://www.linkedin.com/in/pamelayeow</t>
  </si>
  <si>
    <t>Yeow</t>
  </si>
  <si>
    <t>p.yeow@bbk.ac.uk</t>
  </si>
  <si>
    <t>+44 7717 378121</t>
  </si>
  <si>
    <t>https://www.linkedin.com/in/paul-cutts-64930473</t>
  </si>
  <si>
    <t>Cutts</t>
  </si>
  <si>
    <t>Head of Ops - Finance</t>
  </si>
  <si>
    <t>p.cutts@bbk.ac.uk</t>
  </si>
  <si>
    <t>+44 7746 693872</t>
  </si>
  <si>
    <t>Colette</t>
  </si>
  <si>
    <t>McDonough</t>
  </si>
  <si>
    <t>Head of Governance</t>
  </si>
  <si>
    <t>c.mcdonough@bham.ac.uk</t>
  </si>
  <si>
    <t>+44 (0)121 414 6373</t>
  </si>
  <si>
    <t>single_uni: University of Birmingham GN ERP Felicia 17April.xlsx</t>
  </si>
  <si>
    <t>linkedin.com/in/david-madden-37928971?originalSubdomain=uk</t>
  </si>
  <si>
    <t>d.d.madden@bham.ac.uk</t>
  </si>
  <si>
    <t>https://www.linkedin.com/in/david-m-hannah-63069914/</t>
  </si>
  <si>
    <t>Deputy Pro-Vice-Chancellor (Sustainability)</t>
  </si>
  <si>
    <t>d.m.hannah@bham.ac.uk</t>
  </si>
  <si>
    <t>https://www.linkedin.com/in/dominique-moran-63466522/</t>
  </si>
  <si>
    <t>Dominique</t>
  </si>
  <si>
    <t>d.moran@bham.ac.uk</t>
  </si>
  <si>
    <t>i.bowman@bham.ac.uk</t>
  </si>
  <si>
    <t>https://www.linkedin.com/in/nick-vaughan-williams-44bb74189/</t>
  </si>
  <si>
    <t>Vaughan-Williams</t>
  </si>
  <si>
    <t>Provost and Vice-Principal</t>
  </si>
  <si>
    <t>n.vaughan-williams@bham.ac.uk</t>
  </si>
  <si>
    <t>https://www.linkedin.com/in/nicola-owen-2a362022/</t>
  </si>
  <si>
    <t>Registrar, Secretary and COO</t>
  </si>
  <si>
    <t>n.c.owen@bham.ac.uk</t>
  </si>
  <si>
    <t>https://www.linkedin.com/in/nicole-few-durnall-64517493/</t>
  </si>
  <si>
    <t>Few-Durnall</t>
  </si>
  <si>
    <t>n.few-durnall@bham.ac.uk</t>
  </si>
  <si>
    <t>https://www.linkedin.com/in/becriley/</t>
  </si>
  <si>
    <t>Deputy Pro-Vice-Chancellor (Regional Engagement)</t>
  </si>
  <si>
    <t>r.l.riley@bham.ac.uk</t>
  </si>
  <si>
    <t>Arnold</t>
  </si>
  <si>
    <t>Head of Infrastructure Services</t>
  </si>
  <si>
    <t>r.f.arnold@bham.ac.uk</t>
  </si>
  <si>
    <t>https://www.linkedin.com/in/robin-mason-4b055344/</t>
  </si>
  <si>
    <t>Pro-Vice-Chancellor (International)</t>
  </si>
  <si>
    <t>r.a.mason@bham.ac.uk</t>
  </si>
  <si>
    <t>Lamplough</t>
  </si>
  <si>
    <t>Head of Customer Engagement (IT)</t>
  </si>
  <si>
    <t>t.lamplough@bham.ac.uk</t>
  </si>
  <si>
    <t>https://www.linkedin.com/in/wilma-van-riel-352179112/</t>
  </si>
  <si>
    <t>Wilma</t>
  </si>
  <si>
    <t>van Riel</t>
  </si>
  <si>
    <t>Assistant Director of Operations (Clinical Research Quality)</t>
  </si>
  <si>
    <t>w.c.vanriel@bham.ac.uk</t>
  </si>
  <si>
    <t>Birmingham, B15 2TT</t>
  </si>
  <si>
    <t>single_uni: University of Birmingham site contacts.xlsx</t>
  </si>
  <si>
    <t>https://www.linkedin.com/in/nicola-beaumont-7024b81a7/</t>
  </si>
  <si>
    <t>n.beaumont.1@bham.ac.uk</t>
  </si>
  <si>
    <t>y.dawson@bham.ac.uk</t>
  </si>
  <si>
    <t>https://www.linkedin.com/in/bridget-bell-648982147/</t>
  </si>
  <si>
    <t>Integrated Clinical Academic Training Manager</t>
  </si>
  <si>
    <t>b.f.bell@bham.ac.uk</t>
  </si>
  <si>
    <t>https://www.linkedin.com/in/gareth-bicknell-4a366937/</t>
  </si>
  <si>
    <t>Bicknell</t>
  </si>
  <si>
    <t>g.bicknell@bham.ac.uk</t>
  </si>
  <si>
    <t>https://www.linkedin.com/in/agnesnairn</t>
  </si>
  <si>
    <t>Nairn</t>
  </si>
  <si>
    <t>agnes.nairn@bristol.ac.uk</t>
  </si>
  <si>
    <t>+44 7796 585449</t>
  </si>
  <si>
    <t>single_uni: University of Bristol GN ERP Felicia 30March.xlsx</t>
  </si>
  <si>
    <t>https://www.linkedin.com/in/dr-becky-foster-a276b38a</t>
  </si>
  <si>
    <t>becky.foster@bristol.ac.uk</t>
  </si>
  <si>
    <t>+44 7817 070896</t>
  </si>
  <si>
    <t>https://www.linkedin.com/in/daniela-schmidt-2268b6122</t>
  </si>
  <si>
    <t>Schmidt</t>
  </si>
  <si>
    <t>Associate Pro VC</t>
  </si>
  <si>
    <t>d.schmidt@bristol.ac.uk</t>
  </si>
  <si>
    <t>https://www.linkedin.com/in/emilybonnin</t>
  </si>
  <si>
    <t>Head of Market Research</t>
  </si>
  <si>
    <t>emily.bonnin@bristol.ac.uk</t>
  </si>
  <si>
    <t>https://www.linkedin.com/in/emmasmithlinkedin</t>
  </si>
  <si>
    <t>e.smith@bristol.ac.uk</t>
  </si>
  <si>
    <t>https://www.linkedin.com/in/enricoonali</t>
  </si>
  <si>
    <t>Enrico</t>
  </si>
  <si>
    <t>Onali</t>
  </si>
  <si>
    <t>Professor of Finance</t>
  </si>
  <si>
    <t>e.onali@bristol.ac.uk</t>
  </si>
  <si>
    <t>https://www.linkedin.com/in/hannah-quinn-b33123ab</t>
  </si>
  <si>
    <t>Quinn</t>
  </si>
  <si>
    <t>hannah.quinn@bristol.ac.uk</t>
  </si>
  <si>
    <t>+44 7872 864534</t>
  </si>
  <si>
    <t>https://www.linkedin.com/in/katebuxton</t>
  </si>
  <si>
    <t>McSweeney</t>
  </si>
  <si>
    <t>Head of Communications</t>
  </si>
  <si>
    <t>kate.mcsweeney@bristol.ac.uk</t>
  </si>
  <si>
    <t>+44 7973 800542</t>
  </si>
  <si>
    <t>https://www.linkedin.com/in/dr-marie-annick-gournet</t>
  </si>
  <si>
    <t>Marie-Annick</t>
  </si>
  <si>
    <t>Gournet</t>
  </si>
  <si>
    <t>marie-annick.gournet@bristol.ac.uk</t>
  </si>
  <si>
    <t>+44 7986 165401</t>
  </si>
  <si>
    <t>https://www.linkedin.com/in/paul-hobbs-46227413</t>
  </si>
  <si>
    <t>Dev Mgr Finance/HR Systems</t>
  </si>
  <si>
    <t>paul.hobbs@bristol.ac.uk</t>
  </si>
  <si>
    <t>https://www.linkedin.com/in/steve-edginton</t>
  </si>
  <si>
    <t>Edginton</t>
  </si>
  <si>
    <t>Director of IT Operations</t>
  </si>
  <si>
    <t>steve.edginton@bristol.ac.uk</t>
  </si>
  <si>
    <t>+44 7950 248964</t>
  </si>
  <si>
    <t>+44 1342 825151</t>
  </si>
  <si>
    <t>https://www.linkedin.com/in/charl-fj-faul-ä»˜å¼º</t>
  </si>
  <si>
    <t>Charl</t>
  </si>
  <si>
    <t>Fj Faul</t>
  </si>
  <si>
    <t>charl.faul@bristol.ac.uk</t>
  </si>
  <si>
    <t>https://www.linkedin.com/in/jeremy-tavarÃ©-frsb-54476b83</t>
  </si>
  <si>
    <t>Tavaré</t>
  </si>
  <si>
    <t>Pro VC &amp; Executive Dean</t>
  </si>
  <si>
    <t>j.tavare@bristol.ac.uk</t>
  </si>
  <si>
    <t>https://www.linkedin.com/in/judith-squires-a97a2544</t>
  </si>
  <si>
    <t>Squires</t>
  </si>
  <si>
    <t>provost@bristol.ac.uk</t>
  </si>
  <si>
    <t>https://www.linkedin.com/in/professor-harry-mellor-10756a27a</t>
  </si>
  <si>
    <t>Mellor</t>
  </si>
  <si>
    <t>H.Mellor@bristol.ac.uk</t>
  </si>
  <si>
    <t>+44 7907 583270</t>
  </si>
  <si>
    <t>https://www.linkedin.com/in/ian-bond-5877511b</t>
  </si>
  <si>
    <t>Bond</t>
  </si>
  <si>
    <t>I.P.Bond@bristol.ac.uk</t>
  </si>
  <si>
    <t>https://www.linkedin.com/in/katrina-turner-2701393b</t>
  </si>
  <si>
    <t>katrina.turner@bristol.ac.uk</t>
  </si>
  <si>
    <t>https://www.linkedin.com/in/mark-allinson-67491613a</t>
  </si>
  <si>
    <t>Allinson</t>
  </si>
  <si>
    <t>M.Allinson@bristol.ac.uk</t>
  </si>
  <si>
    <t>https://www.linkedin.com/in/michele-acuto-715376225</t>
  </si>
  <si>
    <t>Acuto</t>
  </si>
  <si>
    <t>Pro VC &amp; Vice President</t>
  </si>
  <si>
    <t>michele.acuto@bristol.ac.uk</t>
  </si>
  <si>
    <t>https://www.linkedin.com/in/professor-palie-smart-a7b4a4</t>
  </si>
  <si>
    <t>Palie</t>
  </si>
  <si>
    <t>palie.smart@bristol.ac.uk</t>
  </si>
  <si>
    <t>+44 7887 870303</t>
  </si>
  <si>
    <t>https://www.linkedin.com/in/profrobertwalsh</t>
  </si>
  <si>
    <t>rwwalsh@uclan.ac.uk</t>
  </si>
  <si>
    <t>+44 7837 473191</t>
  </si>
  <si>
    <t>+44 1282 475500</t>
  </si>
  <si>
    <t>+44 1772 201201</t>
  </si>
  <si>
    <t>single_uni: University of Central Lancashire.xlsx</t>
  </si>
  <si>
    <t>https://www.linkedin.com/in/dr-philip-stone-39a0a330</t>
  </si>
  <si>
    <t>pstone@uclan.ac.uk</t>
  </si>
  <si>
    <t>https://www.linkedin.com/in/professor-andrew-ireland-phd-87555664</t>
  </si>
  <si>
    <t>Ireland</t>
  </si>
  <si>
    <t>aireland@lancashire.ac.uk</t>
  </si>
  <si>
    <t>https://www.linkedin.com/in/janice-allan-571b8482</t>
  </si>
  <si>
    <t>jallan2@uclan.ac.uk</t>
  </si>
  <si>
    <t>+44 7773 397152</t>
  </si>
  <si>
    <t>https://www.linkedin.com/in/prof-iris-quasar-grunwald-md-96343aa7</t>
  </si>
  <si>
    <t>Iris Quasar</t>
  </si>
  <si>
    <t>Grunwald</t>
  </si>
  <si>
    <t>igrunwald001@dundee.ac.uk</t>
  </si>
  <si>
    <t>+44 1382 383000</t>
  </si>
  <si>
    <t>single_uni: University Of Dundee GN ERP 26 march Felicia.xlsx</t>
  </si>
  <si>
    <t>https://www.linkedin.com/in/anna-grey-97942372</t>
  </si>
  <si>
    <t>agrey001@dundee.ac.uk</t>
  </si>
  <si>
    <t>+44 7971 459861</t>
  </si>
  <si>
    <t>https://www.linkedin.com/in/andy-munns-bb67a760</t>
  </si>
  <si>
    <t>Munns</t>
  </si>
  <si>
    <t>Interim Director/Vice-Dean</t>
  </si>
  <si>
    <t>a.k.munns@dundee.ac.uk</t>
  </si>
  <si>
    <t>https://www.linkedin.com/in/angelika-b-689150155</t>
  </si>
  <si>
    <t>Angelika</t>
  </si>
  <si>
    <t>a.bawol@uel.ac.uk</t>
  </si>
  <si>
    <t>single_uni: University of East London ERP GN Felicia 25march.csv | University of East London ERP GN Felicia 25march.xlsx</t>
  </si>
  <si>
    <t>https://www.linkedin.com/in/adam-doyle-highered</t>
  </si>
  <si>
    <t>Assoc Pro VC Careers</t>
  </si>
  <si>
    <t>a.doyle@uel.ac.uk</t>
  </si>
  <si>
    <t>+44 7808 178071</t>
  </si>
  <si>
    <t>+44 20 8223 2506</t>
  </si>
  <si>
    <t>https://www.linkedin.com/in/amin-khan-a3300383</t>
  </si>
  <si>
    <t>Amin</t>
  </si>
  <si>
    <t>Khan</t>
  </si>
  <si>
    <t>Finance &amp; Biz Dev Manager</t>
  </si>
  <si>
    <t>a.khan@uel.ac.uk</t>
  </si>
  <si>
    <t>https://www.linkedin.com/in/aiswarya-subburaman-875307154</t>
  </si>
  <si>
    <t>Aiswarya</t>
  </si>
  <si>
    <t>Subburaman</t>
  </si>
  <si>
    <t>a.subburaman@uel.ac.uk</t>
  </si>
  <si>
    <t>+44 7404 489172</t>
  </si>
  <si>
    <t>https://www.linkedin.com/in/professor-bugewa-apampa-01a4701b</t>
  </si>
  <si>
    <t>Bugewa</t>
  </si>
  <si>
    <t>Apampa</t>
  </si>
  <si>
    <t>b.apampa@uel.ac.uk</t>
  </si>
  <si>
    <t>+44 7775 511015</t>
  </si>
  <si>
    <t>https://www.linkedin.com/in/ccinfogov</t>
  </si>
  <si>
    <t>c.clark@uel.ac.uk</t>
  </si>
  <si>
    <t>https://www.linkedin.com/in/dusty-amroliwala-24240a5b</t>
  </si>
  <si>
    <t>Dusty</t>
  </si>
  <si>
    <t>Amroliwala</t>
  </si>
  <si>
    <t>d.amroliwala@uel.ac.uk</t>
  </si>
  <si>
    <t>https://www.linkedin.com/in/professor-david-tann-a625b717</t>
  </si>
  <si>
    <t>Tann</t>
  </si>
  <si>
    <t>Vice Provost (Technology)</t>
  </si>
  <si>
    <t>d.tann@uel.ac.uk</t>
  </si>
  <si>
    <t>+44 7771 888566</t>
  </si>
  <si>
    <t>https://www.linkedin.com/in/donald-mcleod-7513087</t>
  </si>
  <si>
    <t>McLeod</t>
  </si>
  <si>
    <t>dmcleod@uel.ac.uk</t>
  </si>
  <si>
    <t>+44 7791 617695</t>
  </si>
  <si>
    <t>+44 1707 284000</t>
  </si>
  <si>
    <t>https://www.linkedin.com/in/gail-may-6223067</t>
  </si>
  <si>
    <t>g.may@uel.ac.uk</t>
  </si>
  <si>
    <t>+44 7738 545470</t>
  </si>
  <si>
    <t>https://www.linkedin.com/in/dr-gulnar-g-ali-virani-21526329</t>
  </si>
  <si>
    <t>Gulnar</t>
  </si>
  <si>
    <t>G Ali Virani</t>
  </si>
  <si>
    <t>g.virani@uel.ac.uk</t>
  </si>
  <si>
    <t>+44 7446 955934</t>
  </si>
  <si>
    <t>https://www.linkedin.com/in/professor-dr-hassan-abdalla-pfhea-frsa-2b75a345</t>
  </si>
  <si>
    <t>Abdalla</t>
  </si>
  <si>
    <t>Provost &amp; VP</t>
  </si>
  <si>
    <t>h.abdalla@uel.ac.uk</t>
  </si>
  <si>
    <t>https://www.linkedin.com/in/professor-ian-p-503888a</t>
  </si>
  <si>
    <t>Pro VC &amp; COO</t>
  </si>
  <si>
    <t>i.pickup@uel.ac.uk</t>
  </si>
  <si>
    <t>https://www.linkedin.com/in/imaad-azad-00b70117a</t>
  </si>
  <si>
    <t>Imaad</t>
  </si>
  <si>
    <t>Azad</t>
  </si>
  <si>
    <t>iazad@uel.ac.uk</t>
  </si>
  <si>
    <t>https://www.linkedin.com/in/john-joughin-65947485</t>
  </si>
  <si>
    <t>Joughin</t>
  </si>
  <si>
    <t>Vice Chancellor &amp; CEO</t>
  </si>
  <si>
    <t>j.joughin@uel.ac.uk</t>
  </si>
  <si>
    <t>https://www.linkedin.com/in/julia-layzell-62a95141</t>
  </si>
  <si>
    <t>Layzell</t>
  </si>
  <si>
    <t>Executive Officer to Provost</t>
  </si>
  <si>
    <t>j.layzell@uel.ac.uk</t>
  </si>
  <si>
    <t>+44 7956 100499</t>
  </si>
  <si>
    <t>https://www.linkedin.com/in/karlene-anderson-bowley-a47485318</t>
  </si>
  <si>
    <t>Karlene</t>
  </si>
  <si>
    <t>Anderson-Bowley</t>
  </si>
  <si>
    <t>Assistant Manager Finance</t>
  </si>
  <si>
    <t>k.anderson-bowley@uel.ac.uk</t>
  </si>
  <si>
    <t>+44 7944 784551</t>
  </si>
  <si>
    <t>https://www.linkedin.com/in/khurram-riaz-82b71261</t>
  </si>
  <si>
    <t>Khurram</t>
  </si>
  <si>
    <t>Riaz</t>
  </si>
  <si>
    <t>Senior Lecturer</t>
  </si>
  <si>
    <t>k.riaz@uel.ac.uk</t>
  </si>
  <si>
    <t>https://www.linkedin.com/in/leah-netley-b476524a</t>
  </si>
  <si>
    <t>Netley</t>
  </si>
  <si>
    <t>l.netley@uel.ac.uk</t>
  </si>
  <si>
    <t>+44 7872 423274</t>
  </si>
  <si>
    <t>https://www.linkedin.com/in/laura-wendling-086a2414</t>
  </si>
  <si>
    <t>Wendling</t>
  </si>
  <si>
    <t>lwendling@uel.ac.uk</t>
  </si>
  <si>
    <t>https://www.linkedin.com/in/matthew-almond-bba61741</t>
  </si>
  <si>
    <t>Almond</t>
  </si>
  <si>
    <t>m.almond@uel.ac.uk</t>
  </si>
  <si>
    <t>https://www.linkedin.com/in/nicola-b-81518a62</t>
  </si>
  <si>
    <t>Finance Manager AP</t>
  </si>
  <si>
    <t>n.b@uel.ac.uk</t>
  </si>
  <si>
    <t>https://www.linkedin.com/in/nira-yuval-davis-0388815a</t>
  </si>
  <si>
    <t>Nira</t>
  </si>
  <si>
    <t>Yuval-Davis</t>
  </si>
  <si>
    <t>n.yuval-davis@uel.ac.uk</t>
  </si>
  <si>
    <t>+44 7903 584041</t>
  </si>
  <si>
    <t>https://www.linkedin.com/in/dr-sophia-bokhari-882314131</t>
  </si>
  <si>
    <t>Sophia</t>
  </si>
  <si>
    <t>Bokhari</t>
  </si>
  <si>
    <t>s.bokhari@uel.ac.uk</t>
  </si>
  <si>
    <t>+44 7964 460006</t>
  </si>
  <si>
    <t>Hayoz</t>
  </si>
  <si>
    <t>Head of Administration &amp; Finance, IT Directorate</t>
  </si>
  <si>
    <t>patrick.hayoz@unifr.ch</t>
  </si>
  <si>
    <t>+41 26 300 7203</t>
  </si>
  <si>
    <t>Avenue de l'Europe 20, CH-1700 Fribourg</t>
  </si>
  <si>
    <t>single_uni: University of Fribourg ERP GN Felicia 09jUNE.xlsx</t>
  </si>
  <si>
    <t>Doleschal</t>
  </si>
  <si>
    <t>ralph.doleschal@unifr.ch</t>
  </si>
  <si>
    <t>+41 26 300 7004</t>
  </si>
  <si>
    <t>MIS 01 bu. 1223</t>
  </si>
  <si>
    <t>Crausaz Esseiva</t>
  </si>
  <si>
    <t>Academic Director</t>
  </si>
  <si>
    <t>anne.crausazesseiva@unifr.ch</t>
  </si>
  <si>
    <t>+41 26 300 7010</t>
  </si>
  <si>
    <t>Grégoire</t>
  </si>
  <si>
    <t>Vittoz</t>
  </si>
  <si>
    <t>gregoire.vittoz@unifr.ch</t>
  </si>
  <si>
    <t>+41 26 300 7003</t>
  </si>
  <si>
    <t>MIS 02 bu. 2129</t>
  </si>
  <si>
    <t>https://ch.linkedin.com/in/marius-widmer</t>
  </si>
  <si>
    <t>Marius</t>
  </si>
  <si>
    <t>Widmer</t>
  </si>
  <si>
    <t>Head of Communications Services (Unicom)</t>
  </si>
  <si>
    <t>marius.widmer@unifr.ch</t>
  </si>
  <si>
    <t>+41 26 300 7133</t>
  </si>
  <si>
    <t>Jean-Louis</t>
  </si>
  <si>
    <t>Berger</t>
  </si>
  <si>
    <t>jean-louis.berger@unifr.ch</t>
  </si>
  <si>
    <t>+41 26 300 7542</t>
  </si>
  <si>
    <t>RM 02 - S-3.103</t>
  </si>
  <si>
    <t>Progin-Theuerkauf</t>
  </si>
  <si>
    <t>Vice-Rector: Legal Affairs, HR &amp; Alumni</t>
  </si>
  <si>
    <t>sarah.progin-theuerkauf@unifr.ch</t>
  </si>
  <si>
    <t>Hansjörg</t>
  </si>
  <si>
    <t>Schmid</t>
  </si>
  <si>
    <t>Vice-Rector: Libraries, Sustainability, University &amp; Society</t>
  </si>
  <si>
    <t>hansjoerg.schmid@unifr.ch</t>
  </si>
  <si>
    <t>Chantal</t>
  </si>
  <si>
    <t>Martin Sölch</t>
  </si>
  <si>
    <t>chantal.martinsoelch@unifr.ch</t>
  </si>
  <si>
    <t>Noémie</t>
  </si>
  <si>
    <t>Soom-Chardonnens</t>
  </si>
  <si>
    <t>noemie.soom-chardonnens@unifr.ch</t>
  </si>
  <si>
    <t>https://www.linkedin.com/in/carolyn-bishop-627a276</t>
  </si>
  <si>
    <t>c.bishop@hw.ac.uk</t>
  </si>
  <si>
    <t>+44 131 449 5111</t>
  </si>
  <si>
    <t>single_uni: Heriot-Watt University GN 27 March Felicia.xlsx</t>
  </si>
  <si>
    <t>https://www.linkedin.com/in/kevinkerrigan1</t>
  </si>
  <si>
    <t>Kerrigan</t>
  </si>
  <si>
    <t>k.kerrigan@hull.ac.uk</t>
  </si>
  <si>
    <t>+44 7967 589508</t>
  </si>
  <si>
    <t>+44 1723 362392</t>
  </si>
  <si>
    <t>single_uni: University Of Hull Research Contact Ian GrantsNow 26Feb26.xlsx</t>
  </si>
  <si>
    <t>https://www.linkedin.com/in/gurprit-lall-471a91196</t>
  </si>
  <si>
    <t>Gurprit</t>
  </si>
  <si>
    <t>Lall</t>
  </si>
  <si>
    <t>Assoc Pro-VC</t>
  </si>
  <si>
    <t>g.lall@kent.ac.uk</t>
  </si>
  <si>
    <t>+44 7968 377074</t>
  </si>
  <si>
    <t>+44 1634 888488</t>
  </si>
  <si>
    <t>single_uni: University of Kent GN Felicia 19 March ERP (1).xlsx</t>
  </si>
  <si>
    <t>https://www.linkedin.com/in/james-redmond-fahep-14339a8b</t>
  </si>
  <si>
    <t>j.redmond@kent.ac.uk</t>
  </si>
  <si>
    <t>+44 7525 589772</t>
  </si>
  <si>
    <t>https://www.linkedin.com/in/justine-rush-56807660</t>
  </si>
  <si>
    <t>Rush</t>
  </si>
  <si>
    <t>j.rush@kent.ac.uk</t>
  </si>
  <si>
    <t>+44 7930 507644</t>
  </si>
  <si>
    <t>https://www.linkedin.com/in/mark-reed-703765a</t>
  </si>
  <si>
    <t>Asst Director Finance</t>
  </si>
  <si>
    <t>m.reed@kent.ac.uk</t>
  </si>
  <si>
    <t>+44 7884 025467</t>
  </si>
  <si>
    <t>https://www.linkedin.com/in/palaniappan-ramaswamy-7a56a47</t>
  </si>
  <si>
    <t>Palaniappan</t>
  </si>
  <si>
    <t>Ramaswamy</t>
  </si>
  <si>
    <t>r.palani@kent.ac.uk</t>
  </si>
  <si>
    <t>+44 7849 151219</t>
  </si>
  <si>
    <t>https://www.linkedin.com/in/richard-reece-0b04b77</t>
  </si>
  <si>
    <t>Reece</t>
  </si>
  <si>
    <t>r.j.reece@kent.ac.uk</t>
  </si>
  <si>
    <t>+44 7825 863206</t>
  </si>
  <si>
    <t>https://www.linkedin.com/in/shane-weller-a2691015</t>
  </si>
  <si>
    <t>Weller</t>
  </si>
  <si>
    <t>Deputy VC</t>
  </si>
  <si>
    <t>s.j.weller@kent.ac.uk.</t>
  </si>
  <si>
    <t>+44 7891 414172</t>
  </si>
  <si>
    <t>https://www.linkedin.com/in/chris-davies-3a40b0a7</t>
  </si>
  <si>
    <t>c.j.davies@kent.ac.uk</t>
  </si>
  <si>
    <t>https://www.linkedin.com/in/claire-peppiatt-wildman-632bb956</t>
  </si>
  <si>
    <t>Peppiatt-Wildman</t>
  </si>
  <si>
    <t>Acting Deputy-VC</t>
  </si>
  <si>
    <t>c.m.peppiatt@kent.ac.uk</t>
  </si>
  <si>
    <t>+44 7739 389089</t>
  </si>
  <si>
    <t>https://www.linkedin.com/in/david-wilkinson-b402b7142</t>
  </si>
  <si>
    <t>Wilkinson</t>
  </si>
  <si>
    <t>d.t.wilkinson@kent.ac.uk</t>
  </si>
  <si>
    <t>https://www.linkedin.com/in/iain-wilkinson-b05826144</t>
  </si>
  <si>
    <t>i.m.wilkinson@kent.ac.uk</t>
  </si>
  <si>
    <t>https://www.linkedin.com/in/rebecca-ewing-80639379</t>
  </si>
  <si>
    <t>Ewing</t>
  </si>
  <si>
    <t>r.l.ewing@kent.ac.uk</t>
  </si>
  <si>
    <t>https://www.linkedin.com/in/rebecca-groves-80639379</t>
  </si>
  <si>
    <t>Groves</t>
  </si>
  <si>
    <t>r.l.groves@kent.ac.uk</t>
  </si>
  <si>
    <t>+44 7792 359921</t>
  </si>
  <si>
    <t>https://www.linkedin.com/in/andrew-mcmullan-36b800</t>
  </si>
  <si>
    <t>McMullan</t>
  </si>
  <si>
    <t>wam3@le.ac.uk</t>
  </si>
  <si>
    <t>+44 116 252 2522</t>
  </si>
  <si>
    <t>single_uni: University of Leicester GN 19 March Felicia ERP.xlsx</t>
  </si>
  <si>
    <t>https://www.linkedin.com/in/thompson-robinson-504320104</t>
  </si>
  <si>
    <t>Pro VC &amp; Dean Medicine</t>
  </si>
  <si>
    <t>tgr2@le.ac.uk</t>
  </si>
  <si>
    <t>https://www.linkedin.com/in/teela-sanders-2a7a272a1</t>
  </si>
  <si>
    <t>Teela</t>
  </si>
  <si>
    <t>teela.sanders@le.ac.uk</t>
  </si>
  <si>
    <t>https://www.linkedin.com/in/sandeep-handa-509038102</t>
  </si>
  <si>
    <t>Sandeep</t>
  </si>
  <si>
    <t>Handa</t>
  </si>
  <si>
    <t>Deputy Pro-VC Education</t>
  </si>
  <si>
    <t>s.handa@le.ac.uk</t>
  </si>
  <si>
    <t>https://www.linkedin.com/in/nishan-canagarajah-6378b1</t>
  </si>
  <si>
    <t>Nishan</t>
  </si>
  <si>
    <t>Canagarajah</t>
  </si>
  <si>
    <t>President &amp; VC</t>
  </si>
  <si>
    <t>nc332@le.ac.uk</t>
  </si>
  <si>
    <t>+44 7968 852804</t>
  </si>
  <si>
    <t>+44 116 252 2320</t>
  </si>
  <si>
    <t>https://www.linkedin.com/in/kerry-law-159b53a</t>
  </si>
  <si>
    <t>kerry.law@le.ac.uk</t>
  </si>
  <si>
    <t>+44 116 252 2495</t>
  </si>
  <si>
    <t>https://www.linkedin.com/in/elizabeth-murphy-280b9826</t>
  </si>
  <si>
    <t>elizabeth.murphy@le.ac.uk</t>
  </si>
  <si>
    <t>+44 7557 538635</t>
  </si>
  <si>
    <t>https://www.linkedin.com/in/dalu-zhang-40651634</t>
  </si>
  <si>
    <t>Dalu</t>
  </si>
  <si>
    <t>Zhang</t>
  </si>
  <si>
    <t>dz101@le.ac.uk</t>
  </si>
  <si>
    <t>+44 7590 826898</t>
  </si>
  <si>
    <t>https://www.linkedin.com/in/daniel-ladley-500b4652</t>
  </si>
  <si>
    <t>Ladley</t>
  </si>
  <si>
    <t>Pro VC &amp; Exec Dean</t>
  </si>
  <si>
    <t>D.Ladley@le.ac.uk</t>
  </si>
  <si>
    <t>+44 7888 670707</t>
  </si>
  <si>
    <t>https://www.linkedin.com/in/bindi-rakhra-69453233</t>
  </si>
  <si>
    <t>Bindi</t>
  </si>
  <si>
    <t>Rakhra</t>
  </si>
  <si>
    <t>https://www.linkedin.com/in/clair-simmonds-783aa58a</t>
  </si>
  <si>
    <t>Clair</t>
  </si>
  <si>
    <t>Simmonds</t>
  </si>
  <si>
    <t>Assoc Head of Systems</t>
  </si>
  <si>
    <t>+44 7876 146589</t>
  </si>
  <si>
    <t>https://www.linkedin.com/in/eva-yuzhen-jiang-23b7995a</t>
  </si>
  <si>
    <t>Eva Yuzhen</t>
  </si>
  <si>
    <t>Jiang</t>
  </si>
  <si>
    <t>Finance Supervisor</t>
  </si>
  <si>
    <t>+44 7411 935385</t>
  </si>
  <si>
    <t>https://www.linkedin.com/in/james-hunt-97678317</t>
  </si>
  <si>
    <t>https://www.linkedin.com/in/rebecca-johnson-35461654</t>
  </si>
  <si>
    <t>https://www.linkedin.com/in/richard-griffiths-0365a01a</t>
  </si>
  <si>
    <t>https://www.linkedin.com/in/christopher-heeley-267086a2</t>
  </si>
  <si>
    <t>Heeley</t>
  </si>
  <si>
    <t>Associate Director for Infrastructure</t>
  </si>
  <si>
    <t>single_uni: University of Manchester Felicias list .xlsx</t>
  </si>
  <si>
    <t>https://www.linkedin.com/in/craighopper</t>
  </si>
  <si>
    <t>Hopper</t>
  </si>
  <si>
    <t>https://www.linkedin.com/in/woodward-vicki</t>
  </si>
  <si>
    <t>Director of AI Innovation</t>
  </si>
  <si>
    <t>https://www.linkedin.com/in/louisedow</t>
  </si>
  <si>
    <t>Bates</t>
  </si>
  <si>
    <t>Director Of Business Engagement &amp; Knowledge Exchange</t>
  </si>
  <si>
    <t>https://www.linkedin.com/in/ava-marquis-22261b137</t>
  </si>
  <si>
    <t>Ava</t>
  </si>
  <si>
    <t>Marquis</t>
  </si>
  <si>
    <t>a.marquis@manchester.ac.uk</t>
  </si>
  <si>
    <t>single_uni: University of Manchester GN 27March Felicia.xlsx</t>
  </si>
  <si>
    <t>https://www.linkedin.com/in/abhinav-mittal-54257a129</t>
  </si>
  <si>
    <t>Abhinav</t>
  </si>
  <si>
    <t>Mittal</t>
  </si>
  <si>
    <t>Cloud Finance Ops Manager</t>
  </si>
  <si>
    <t>abhinav.mittal@manchester.ac.uk</t>
  </si>
  <si>
    <t>+44 7387 425047</t>
  </si>
  <si>
    <t>https://www.linkedin.com/in/adrianharwood</t>
  </si>
  <si>
    <t>Head of Research Software Eng</t>
  </si>
  <si>
    <t>adrian.harwood@manchester.ac.uk</t>
  </si>
  <si>
    <t>+44 7912 565203</t>
  </si>
  <si>
    <t>https://www.linkedin.com/in/anna-lawless-30ba24bb</t>
  </si>
  <si>
    <t>Lawless</t>
  </si>
  <si>
    <t>Head of PG Research Svcs</t>
  </si>
  <si>
    <t>alawless@manchester.ac.uk</t>
  </si>
  <si>
    <t>https://www.linkedin.com/in/alexgoffe</t>
  </si>
  <si>
    <t>Goffe</t>
  </si>
  <si>
    <t>alex.goffe@manchester.ac.uk</t>
  </si>
  <si>
    <t>https://www.linkedin.com/in/andrew-walsh-89858b98</t>
  </si>
  <si>
    <t>Director Research &amp; Biz</t>
  </si>
  <si>
    <t>andrew.walsh@manchester.ac.uk</t>
  </si>
  <si>
    <t>https://www.linkedin.com/in/andy-tickle-92414a26</t>
  </si>
  <si>
    <t>Tickle</t>
  </si>
  <si>
    <t>andy@manchester.ac.uk</t>
  </si>
  <si>
    <t>+44 7825 519537</t>
  </si>
  <si>
    <t>https://www.linkedin.com/in/april-lockyer-3693551b7</t>
  </si>
  <si>
    <t>Lockyer</t>
  </si>
  <si>
    <t>Head Research Governance</t>
  </si>
  <si>
    <t>april.lockyer@manchester.ac.uk</t>
  </si>
  <si>
    <t>https://www.linkedin.com/in/carol-prokopyszyn-b5104868</t>
  </si>
  <si>
    <t>Prokopyszyn</t>
  </si>
  <si>
    <t>carol.prokopyszyn@manchester.ac.uk</t>
  </si>
  <si>
    <t>+44 7742 489355</t>
  </si>
  <si>
    <t>+44 1382 384704</t>
  </si>
  <si>
    <t>https://www.linkedin.com/in/catherine-barrow-a0069324</t>
  </si>
  <si>
    <t>Barrow</t>
  </si>
  <si>
    <t>Head of Faculty Research Office</t>
  </si>
  <si>
    <t>cbarrow@manchester.ac.uk</t>
  </si>
  <si>
    <t>https://www.linkedin.com/in/clare-northen-123b72115</t>
  </si>
  <si>
    <t>Northen</t>
  </si>
  <si>
    <t>Deputy Dir Faculty Finance</t>
  </si>
  <si>
    <t>clare.northen@manchester.ac.uk</t>
  </si>
  <si>
    <t>+44 7971 601550</t>
  </si>
  <si>
    <t>https://www.linkedin.com/in/chris-sharples-2b38171</t>
  </si>
  <si>
    <t>Sharples</t>
  </si>
  <si>
    <t>Head of Office of the CIO</t>
  </si>
  <si>
    <t>csharples@manchester.ac.uk</t>
  </si>
  <si>
    <t>https://www.linkedin.com/in/desi-todorova</t>
  </si>
  <si>
    <t>Desi</t>
  </si>
  <si>
    <t>dcain@manchester.ac.uk</t>
  </si>
  <si>
    <t>+44 7706 909362</t>
  </si>
  <si>
    <t>https://www.linkedin.com/in/john-halliwell-70635686</t>
  </si>
  <si>
    <t>J.Halliwell@manchester.ac.uk</t>
  </si>
  <si>
    <t>https://www.linkedin.com/in/keith-mitchell-b0a7b9b</t>
  </si>
  <si>
    <t>Head of Finance Operations</t>
  </si>
  <si>
    <t>keith.mitchell@manchester.ac.uk</t>
  </si>
  <si>
    <t>https://www.linkedin.com/in/kris-mcdermott-081351335</t>
  </si>
  <si>
    <t>McDermott</t>
  </si>
  <si>
    <t>kris.mcdermott@manchester.ac.uk</t>
  </si>
  <si>
    <t>https://www.linkedin.com/in/leebarlow81</t>
  </si>
  <si>
    <t>Barlow</t>
  </si>
  <si>
    <t>Finance &amp; Admin Manager</t>
  </si>
  <si>
    <t>l.barlow@manchester.ac.uk</t>
  </si>
  <si>
    <t>https://www.linkedin.com/in/lucas-cordeiro-3156233</t>
  </si>
  <si>
    <t>Cordeiro</t>
  </si>
  <si>
    <t>Head of Sys/Software Security</t>
  </si>
  <si>
    <t>lucas.cordeiro@manchester.ac.uk</t>
  </si>
  <si>
    <t>+44 7858 412433</t>
  </si>
  <si>
    <t>https://www.linkedin.com/in/mark-gilmore-6a7495239</t>
  </si>
  <si>
    <t>Gilmore</t>
  </si>
  <si>
    <t>mark.gilmore@manchester.ac.uk</t>
  </si>
  <si>
    <t>https://www.linkedin.com/in/michael-knight-digitalhealth</t>
  </si>
  <si>
    <t>michael.knight@manchester.ac.uk</t>
  </si>
  <si>
    <t>+44 7790 881974</t>
  </si>
  <si>
    <t>https://www.linkedin.com/in/nancy-rothwell-4a8405b3</t>
  </si>
  <si>
    <t>nancy.rothwell@manchester.ac.uk</t>
  </si>
  <si>
    <t>https://www.linkedin.com/in/paul-mativenga-7842a214</t>
  </si>
  <si>
    <t>Mativenga</t>
  </si>
  <si>
    <t>p.mativenga@manchester.ac.uk</t>
  </si>
  <si>
    <t>https://www.linkedin.com/in/becky-bradshaw-8299a9101/</t>
  </si>
  <si>
    <t>Deputy Vice-Chancellor &amp; COO</t>
  </si>
  <si>
    <t>becky.bradshaw@northampton.ac.uk</t>
  </si>
  <si>
    <t>+44 7809 222998</t>
  </si>
  <si>
    <t>0300 303 2772</t>
  </si>
  <si>
    <t>single_uni: University of Northampton ERP GN Felicia 27April.xlsx</t>
  </si>
  <si>
    <t>https://www.linkedin.com/in/alice-wilby/</t>
  </si>
  <si>
    <t>Wilby</t>
  </si>
  <si>
    <t>alice.wilby@northampton.ac.uk</t>
  </si>
  <si>
    <t>+44 7762 791101</t>
  </si>
  <si>
    <t>https://www.linkedin.com/in/ahmad-haboub-018b5977</t>
  </si>
  <si>
    <t>Haboub</t>
  </si>
  <si>
    <t>Head of School - Accounting, Analytics &amp; Finance</t>
  </si>
  <si>
    <t>ahmad.haboub@northampton.ac.uk</t>
  </si>
  <si>
    <t>https://www.linkedin.com/in/i-chen-lu-48845a7b</t>
  </si>
  <si>
    <t>I-Chen</t>
  </si>
  <si>
    <t>I-Chen.Lu@northampton.ac.uk</t>
  </si>
  <si>
    <t>01604 892587</t>
  </si>
  <si>
    <t>https://www.linkedin.com/in/drdoaaaljamal</t>
  </si>
  <si>
    <t>Doa'a</t>
  </si>
  <si>
    <t>Al-Jamal</t>
  </si>
  <si>
    <t>Deputy Head of Accounting, Analytics and Finance</t>
  </si>
  <si>
    <t>Doaa.Aljamal@northampton.ac.uk</t>
  </si>
  <si>
    <t>https://www.linkedin.com/in/stephen-oliver-a343652a/</t>
  </si>
  <si>
    <t>Head of Technology Operations</t>
  </si>
  <si>
    <t>stephen.oliver@northampton.ac.uk</t>
  </si>
  <si>
    <t>https://www.linkedin.com/in/andrewcasselden</t>
  </si>
  <si>
    <t>Casselden</t>
  </si>
  <si>
    <t>Director of Estates</t>
  </si>
  <si>
    <t>a.r.casselden@reading.ac.uk</t>
  </si>
  <si>
    <t>+44 (0)118 378 8000</t>
  </si>
  <si>
    <t>single_uni: University of Reading ERP GN Felicia 05May.xlsx</t>
  </si>
  <si>
    <t>https://www.linkedin.com/in/alan-howard-88061755</t>
  </si>
  <si>
    <t>University Of Reading</t>
  </si>
  <si>
    <t>Associate Pro-Vice Chancellor (Education And Student Experience)</t>
  </si>
  <si>
    <t>a.howard@reading.ac.uk</t>
  </si>
  <si>
    <t>+44 7908 355151</t>
  </si>
  <si>
    <t>+44 (0)118 378 8024</t>
  </si>
  <si>
    <t>https://www.linkedin.com/in/dr-caroline-baylon-9180829</t>
  </si>
  <si>
    <t>Baylon</t>
  </si>
  <si>
    <t>caroline.baylon@reading.ac.uk</t>
  </si>
  <si>
    <t>+44 7793 037707</t>
  </si>
  <si>
    <t>+44 (0)118 378 8023</t>
  </si>
  <si>
    <t>https://www.linkedin.com/in/david-clements-fcca-029b63311</t>
  </si>
  <si>
    <t>Deputy Director Finance - Controls And Operations</t>
  </si>
  <si>
    <t>clements@reading.ac.uk</t>
  </si>
  <si>
    <t>+44 (0)118 378 8028</t>
  </si>
  <si>
    <t>https://www.linkedin.com/in/david-gillham-06a3737</t>
  </si>
  <si>
    <t>Gillham</t>
  </si>
  <si>
    <t>Director, Research And Enterprise Services</t>
  </si>
  <si>
    <t>+44 (0)118 378 8009</t>
  </si>
  <si>
    <t>https://www.linkedin.com/in/daniel-grant-5b596032</t>
  </si>
  <si>
    <t>Associate Pro Vice Chancellor (Education &amp; Student Experience)</t>
  </si>
  <si>
    <t>d.t.grant@reading.ac.uk</t>
  </si>
  <si>
    <t>+44 (0)118 378 8035</t>
  </si>
  <si>
    <t>https://www.linkedin.com/in/dr-daguo-li-13514827</t>
  </si>
  <si>
    <t>Daguo</t>
  </si>
  <si>
    <t>Professor, (UK-based) Vice Dean, NUIST Reading Academy</t>
  </si>
  <si>
    <t>d.li@reading.ac.uk</t>
  </si>
  <si>
    <t>+44 (0)118 378 8013</t>
  </si>
  <si>
    <t>https://www.linkedin.com/in/elizabeth-allen-5a7b67184</t>
  </si>
  <si>
    <t>Associate Pro-Vice Chancellor (Internationalisation)</t>
  </si>
  <si>
    <t>elizabeth.allen@reading.ac.uk</t>
  </si>
  <si>
    <t>+44 7960 443838</t>
  </si>
  <si>
    <t>+44 (0)118 378 8026</t>
  </si>
  <si>
    <t>https://www.linkedin.com/in/elizabeth-mccrum-a205b9109</t>
  </si>
  <si>
    <t>McCrum</t>
  </si>
  <si>
    <t>Pro-vice-chancellor For Education (job Share)</t>
  </si>
  <si>
    <t>e.m.mccrum@reading.ac.uk</t>
  </si>
  <si>
    <t>+44 7961 936571</t>
  </si>
  <si>
    <t>+44 (0)118 378 8037</t>
  </si>
  <si>
    <t>https://www.linkedin.com/in/fiona-blair</t>
  </si>
  <si>
    <t>f.blair@reading.ac.uk</t>
  </si>
  <si>
    <t>https://www.linkedin.com/in/helen-osborn-95b38618</t>
  </si>
  <si>
    <t>Osborn</t>
  </si>
  <si>
    <t>Director Of Pharmaceutical Chemistry And Director Of Research</t>
  </si>
  <si>
    <t>h.m.i.osborn@reading.ac.uk</t>
  </si>
  <si>
    <t>+44 7707 379675</t>
  </si>
  <si>
    <t>+44 (0)118 378 8021</t>
  </si>
  <si>
    <t>https://www.linkedin.com/in/jenny-o-2b570a283</t>
  </si>
  <si>
    <t>O</t>
  </si>
  <si>
    <t>Head Of Market Research And Engagement Services</t>
  </si>
  <si>
    <t>jo.billington@reading.ac.uk</t>
  </si>
  <si>
    <t>+44 (0)118 378 8005</t>
  </si>
  <si>
    <t>https://www.linkedin.com/in/kevin-mortimer-475</t>
  </si>
  <si>
    <t>Head of IT Operations (DTS)</t>
  </si>
  <si>
    <t>k.mortimer@reading.ac.uk</t>
  </si>
  <si>
    <t>+44 (0)118 378 6262</t>
  </si>
  <si>
    <t>https://www.linkedin.com/in/laura-clayton</t>
  </si>
  <si>
    <t>Chief Operating Officer (COO)</t>
  </si>
  <si>
    <t>https://www.linkedin.com/in/parveen-yaqoob-obe-33179226</t>
  </si>
  <si>
    <t>Parveen</t>
  </si>
  <si>
    <t>Yaqoob</t>
  </si>
  <si>
    <t>p.yaqoob@reading.ac.uk</t>
  </si>
  <si>
    <t>+44 (0)118 378 8036</t>
  </si>
  <si>
    <t>https://www.linkedin.com/in/radu-tunaru-a5a66015</t>
  </si>
  <si>
    <t>Tunaru</t>
  </si>
  <si>
    <t>Professor Of Finance And Risk Management</t>
  </si>
  <si>
    <t>r.s.tunaru@icmacentre.ac.uk</t>
  </si>
  <si>
    <t>+44 7872 192016</t>
  </si>
  <si>
    <t>+44 (0)118 378 8001</t>
  </si>
  <si>
    <t>Interim University Secretary (IT/Cyber Remit)</t>
  </si>
  <si>
    <t>alison.blackburn@roehampton.ac.uk</t>
  </si>
  <si>
    <t>+44 (0)20 8392 3000</t>
  </si>
  <si>
    <t>Grove House, Roehampton Lane, London SW15 5PJ</t>
  </si>
  <si>
    <t>single_uni: University of Roehampton London ERP GN Felicia 09 June.xlsx</t>
  </si>
  <si>
    <t>https://www.linkedin.com/in/bmpimentel</t>
  </si>
  <si>
    <t>Bernardo</t>
  </si>
  <si>
    <t>De Melo Pimentel</t>
  </si>
  <si>
    <t>Deputy Head Of The Finance And Digital Economy Department</t>
  </si>
  <si>
    <t>bernardo.pimentel@roehampton.ac.uk</t>
  </si>
  <si>
    <t>+44 20 8392 3000</t>
  </si>
  <si>
    <t>https://uk.linkedin.com/in/caragh-johnson (unconfirmed slug)</t>
  </si>
  <si>
    <t>Caragh</t>
  </si>
  <si>
    <t>Head of Marketing &amp; Communications</t>
  </si>
  <si>
    <t>caragh.johnson@roehampton.ac.uk</t>
  </si>
  <si>
    <t>https://uk.linkedin.com/in/davinia-wynne (unconfirmed slug)</t>
  </si>
  <si>
    <t>Davinia</t>
  </si>
  <si>
    <t>Wynne</t>
  </si>
  <si>
    <t>Director of Commercial &amp; Procurement</t>
  </si>
  <si>
    <t>davinia.wynne@roehampton.ac.uk</t>
  </si>
  <si>
    <t>https://uk.linkedin.com/in/george-turner-roehampton</t>
  </si>
  <si>
    <t>george.turner@roehampton.ac.uk</t>
  </si>
  <si>
    <t>https://www.linkedin.com/in/leigh-robinson-4756162a</t>
  </si>
  <si>
    <t>Pro Vice Chancellor (Student Education)</t>
  </si>
  <si>
    <t>leigh.robinson@roehampton.ac.uk</t>
  </si>
  <si>
    <t>+44 7736 930778</t>
  </si>
  <si>
    <t>https://www.linkedin.com/in/mamata-parhi-1309b1170</t>
  </si>
  <si>
    <t>Mamata</t>
  </si>
  <si>
    <t>Parhi</t>
  </si>
  <si>
    <t>Head (Interim), Finance And Digital Economy</t>
  </si>
  <si>
    <t>mamata.parhi@roehampton.ac.uk</t>
  </si>
  <si>
    <t>+44 7736 318463</t>
  </si>
  <si>
    <t>Ranjit</t>
  </si>
  <si>
    <t>Sahota</t>
  </si>
  <si>
    <t>Academic Registrar</t>
  </si>
  <si>
    <t>ranjit.sahota@roehampton.ac.uk</t>
  </si>
  <si>
    <t>https://uk.linkedin.com/in/richard-gerard-sharp</t>
  </si>
  <si>
    <t>Gerard-Sharp</t>
  </si>
  <si>
    <t>Director of Estates and Campus Services</t>
  </si>
  <si>
    <t>richard.gerard-sharp@roehampton.ac.uk</t>
  </si>
  <si>
    <t>https://www.linkedin.com/in/richard-keogh-9838334a</t>
  </si>
  <si>
    <t>Keogh</t>
  </si>
  <si>
    <t>Deputy Vice-Chancellor (Commercial) And Provost</t>
  </si>
  <si>
    <t>richard.keogh@roehampton.ac.uk</t>
  </si>
  <si>
    <t>https://www.linkedin.com/in/stephen-driver-b59742171</t>
  </si>
  <si>
    <t>Driver</t>
  </si>
  <si>
    <t>Associate Pro Vice Chancellor, Academic Partnerships</t>
  </si>
  <si>
    <t>s.driver@roehampton.ac.uk</t>
  </si>
  <si>
    <t>https://www.linkedin.com/in/professor-sunitha-narendran-85b4257</t>
  </si>
  <si>
    <t>Sunitha</t>
  </si>
  <si>
    <t>Narendran</t>
  </si>
  <si>
    <t>Associate Pro- Vice Chancellor Internationalisation And Global Engagement</t>
  </si>
  <si>
    <t>sunitha.narendran@roehampton.ac.uk</t>
  </si>
  <si>
    <t>+44 7796 955854</t>
  </si>
  <si>
    <t>Infrastructure Manager</t>
  </si>
  <si>
    <t>vaughn.richards@roehampton.ac.uk</t>
  </si>
  <si>
    <t>https://www.linkedin.com/in/anna-gough-yates-94462590</t>
  </si>
  <si>
    <t>Gough-Yates</t>
  </si>
  <si>
    <t>anna.gough-yates@roehampton.ac.uk</t>
  </si>
  <si>
    <t>not valid</t>
  </si>
  <si>
    <t>https://www.linkedin.com/in/ezingeard</t>
  </si>
  <si>
    <t>Jean-Noël</t>
  </si>
  <si>
    <t>Vice-Chancellor And President (CEO)</t>
  </si>
  <si>
    <t>https://www.linkedin.com/in/lorna-valentine-066054b0</t>
  </si>
  <si>
    <t>Valentine</t>
  </si>
  <si>
    <t>University Of Stirling</t>
  </si>
  <si>
    <t>PA To Deputy Principal (Education &amp; Students)</t>
  </si>
  <si>
    <t>lorna.valentine@stir.ac.uk</t>
  </si>
  <si>
    <t>+44 1786 473171</t>
  </si>
  <si>
    <t>single_uni: University of Stirling ERP GN Felicia 10April.xlsx</t>
  </si>
  <si>
    <t>https://www.linkedin.com/in/patrick-herbst-b689611</t>
  </si>
  <si>
    <t>Herbst</t>
  </si>
  <si>
    <t>Programme Director MSc International Accounting And Finance</t>
  </si>
  <si>
    <t>patrick.herbst@stir.ac.uk</t>
  </si>
  <si>
    <t>https://www.linkedin.com/in/deyves-fonseca/</t>
  </si>
  <si>
    <t>Deyves</t>
  </si>
  <si>
    <t>Fonseca</t>
  </si>
  <si>
    <t>Associate Director, Information Security Operations; Deputy CISO</t>
  </si>
  <si>
    <t>deyves.fonseca@utoronto.ca</t>
  </si>
  <si>
    <t>27 King's College Circle, Toronto, ON M5S 1A1</t>
  </si>
  <si>
    <t>single_uni: University of Toronto ERP GN Felicia 29 May.xlsx</t>
  </si>
  <si>
    <t>https://www.linkedin.com/in/marden-paul-134a618/</t>
  </si>
  <si>
    <t>Marden</t>
  </si>
  <si>
    <t>Director, Planning, Governance &amp; Assessment (PGA), Office of the CIO</t>
  </si>
  <si>
    <t>marden.paul@utoronto.ca</t>
  </si>
  <si>
    <t>27 King's College Circle, Room 5, Toronto, ON M5S 1A1</t>
  </si>
  <si>
    <t>https://www.linkedin.com/in/richard-peltier-2a1a773a/</t>
  </si>
  <si>
    <t>Peltier</t>
  </si>
  <si>
    <t>Scientific Director, SciNet; University Professor of Physics</t>
  </si>
  <si>
    <t>peltier@atmosp.physics.utoronto.ca</t>
  </si>
  <si>
    <t>U of T St. George, Toronto, ON M5S 1A1</t>
  </si>
  <si>
    <t>https://www.linkedin.com/in/nelsonsandra/</t>
  </si>
  <si>
    <t>Executive Director, University Procurement</t>
  </si>
  <si>
    <t>sandy.nelson@utoronto.ca</t>
  </si>
  <si>
    <t>150 College Street, 3rd Floor, Room 350, Toronto, ON</t>
  </si>
  <si>
    <t>https://www.linkedin.com/in/scott-mabury-a69ba7b/</t>
  </si>
  <si>
    <t>Mabury</t>
  </si>
  <si>
    <t>Vice-President, Operations &amp; Real Estate Partnerships; Vice-Provost, Academic</t>
  </si>
  <si>
    <t>scott.mabury@utoronto.ca</t>
  </si>
  <si>
    <t>https://www.linkedin.com/in/rachel-moseley-39b9366</t>
  </si>
  <si>
    <t>Moseley</t>
  </si>
  <si>
    <t>Vice-Provost</t>
  </si>
  <si>
    <t>rachel.moseley@warwick.ac.uk</t>
  </si>
  <si>
    <t>+44 24 7615 0426</t>
  </si>
  <si>
    <t>+44 24 7652 3523</t>
  </si>
  <si>
    <t>single_uni: University of Warwick GN 27March Felicia.xlsx</t>
  </si>
  <si>
    <t>https://www.linkedin.com/in/adrian-ellison-8b67bb1</t>
  </si>
  <si>
    <t>Ellison</t>
  </si>
  <si>
    <t>Pro VC (Digital)</t>
  </si>
  <si>
    <t>adrian.ellison@uwl.ac.uk</t>
  </si>
  <si>
    <t>+44 7444 790968</t>
  </si>
  <si>
    <t>+44 20 8231 2425</t>
  </si>
  <si>
    <t>+44 20 8231 2276</t>
  </si>
  <si>
    <t>single_uni: University of West London ERP GN 31Mrach Felicia.xlsx</t>
  </si>
  <si>
    <t>https://www.linkedin.com/in/professor-anthony-c-woodman</t>
  </si>
  <si>
    <t>Woodman</t>
  </si>
  <si>
    <t>anthony.woodman@uwl.ac.uk</t>
  </si>
  <si>
    <t>https://www.linkedin.com/in/mary-mccrindle-00083b3b</t>
  </si>
  <si>
    <t>McCrindle</t>
  </si>
  <si>
    <t>Associate Pro-VC</t>
  </si>
  <si>
    <t>mary.mccrindle@uwl.ac.uk</t>
  </si>
  <si>
    <t>+44 7960 485315</t>
  </si>
  <si>
    <t>https://www.linkedin.com/in/sara-raybould-019578144</t>
  </si>
  <si>
    <t>Raybould</t>
  </si>
  <si>
    <t>sara.raybould@uwl.ac.uk</t>
  </si>
  <si>
    <t>https://www.linkedin.com/in/suresh-gamlath-8818a7109</t>
  </si>
  <si>
    <t>Suresh</t>
  </si>
  <si>
    <t>Gamlath</t>
  </si>
  <si>
    <t>Pro VC (Business Dev)</t>
  </si>
  <si>
    <t>suresh.gamlath@uwl.ac.uk</t>
  </si>
  <si>
    <t>+44 7988 681272</t>
  </si>
  <si>
    <t>https://www.linkedin.com/in/tracy-mcauliffe-61604790</t>
  </si>
  <si>
    <t>tracy.mcauliffe@uwl.ac.uk</t>
  </si>
  <si>
    <t>https://www.linkedin.com/in/anthony-hilton-b583b915</t>
  </si>
  <si>
    <t>Hilton</t>
  </si>
  <si>
    <t>Deputy VC (Academic)</t>
  </si>
  <si>
    <t>anthony.hilton@uwl.ac.uk</t>
  </si>
  <si>
    <t>+44 7703 716512</t>
  </si>
  <si>
    <t>https://www.linkedin.com/in/claire-willitts-msc-mrics-a9961941</t>
  </si>
  <si>
    <t>Willitts</t>
  </si>
  <si>
    <t>Pro VC (Sustainability)</t>
  </si>
  <si>
    <t>claire.willitts@uwl.ac.uk</t>
  </si>
  <si>
    <t>+44 7961 838971</t>
  </si>
  <si>
    <t>https://www.linkedin.com/in/professor-catherine-o-connor-24213822/</t>
  </si>
  <si>
    <t>O'Connor</t>
  </si>
  <si>
    <t>Deputy Vice-Chancellor Education</t>
  </si>
  <si>
    <t>C.Oconnor@westminster.ac.uk</t>
  </si>
  <si>
    <t>+44 (0)20 7911 5000</t>
  </si>
  <si>
    <t>single_uni: University of Westminster Felicia ERP GN 04May.xlsx</t>
  </si>
  <si>
    <t>https://www.linkedin.com/in/dr-irene-brew-riverson-5ab4b813</t>
  </si>
  <si>
    <t>Brew-Riverson</t>
  </si>
  <si>
    <t>I.Brewriverson@westminster.ac.uk</t>
  </si>
  <si>
    <t>+44 7504 589887</t>
  </si>
  <si>
    <t>https://www.linkedin.com/in/jonathan-stockdale-6105a880</t>
  </si>
  <si>
    <t>J.Stockdale@westminster.ac</t>
  </si>
  <si>
    <t>+44 7970 747877</t>
  </si>
  <si>
    <t>https://www.linkedin.com/in/josephtanega</t>
  </si>
  <si>
    <t>Tanega</t>
  </si>
  <si>
    <t>j.tanega@westminster.ac.uk</t>
  </si>
  <si>
    <t>+44 7748 186880</t>
  </si>
  <si>
    <t>https://www.linkedin.com/in/kaushika-patel-5baa2bb2/</t>
  </si>
  <si>
    <t>Kaushika</t>
  </si>
  <si>
    <t>Pro Vice-Chancellor and Head of College Liberal Arts</t>
  </si>
  <si>
    <t>K.Patel1@westminster.ac.uk</t>
  </si>
  <si>
    <t>https://www.linkedin.com/in/abdelhafid-benamraoui-61769819b</t>
  </si>
  <si>
    <t>Abdelhafid</t>
  </si>
  <si>
    <t>Benamraoui</t>
  </si>
  <si>
    <t>Principal Lecturer In Finance</t>
  </si>
  <si>
    <t>a.benamraoui@westminster.ac.uk</t>
  </si>
  <si>
    <t>https://www.linkedin.com/in/andrew-linn-989aa049/</t>
  </si>
  <si>
    <t>Linn</t>
  </si>
  <si>
    <t>a.linn@westminster.ac.uk</t>
  </si>
  <si>
    <t>+44 7970 675598</t>
  </si>
  <si>
    <t>+44 20 3506 9111</t>
  </si>
  <si>
    <t>https://www.linkedin.com/in/professor-catherine-dormor-50886846/</t>
  </si>
  <si>
    <t>Dormor</t>
  </si>
  <si>
    <t>Pro Vice-Chancellor and Head of College</t>
  </si>
  <si>
    <t>c.dormor@westminster.ac.uk</t>
  </si>
  <si>
    <t>+44 7766 314461</t>
  </si>
  <si>
    <t>https://www.linkedin.com/in/christos-kalantaridis-66828822/</t>
  </si>
  <si>
    <t>Christos</t>
  </si>
  <si>
    <t>Kalantaridis</t>
  </si>
  <si>
    <t>c.kalantaridis@westminster.ac.uk</t>
  </si>
  <si>
    <t>https://www.linkedin.com/in/dibyeshanand/</t>
  </si>
  <si>
    <t>Dibyesh</t>
  </si>
  <si>
    <t>Anand</t>
  </si>
  <si>
    <t>Deputy Vice-Chancellor (Global Engagement and Employability)</t>
  </si>
  <si>
    <t>d.anand@westminster.ac.uk</t>
  </si>
  <si>
    <t>https://www.linkedin.com/in/dr-emma-elkington-730a311a</t>
  </si>
  <si>
    <t>Elkington</t>
  </si>
  <si>
    <t>Head Of School - Finance And Accounting</t>
  </si>
  <si>
    <t>e.elkington@westminster.ac.uk</t>
  </si>
  <si>
    <t>+44 1707 285461</t>
  </si>
  <si>
    <t>https://www.linkedin.com/in/emma-manning-64b1ba286</t>
  </si>
  <si>
    <t>Manning</t>
  </si>
  <si>
    <t>e.manning@westminster.ac.uk</t>
  </si>
  <si>
    <t>https://www.linkedin.com/in/franz-buscha</t>
  </si>
  <si>
    <t>Franz</t>
  </si>
  <si>
    <t>Buscha</t>
  </si>
  <si>
    <t>Associate Head Of College</t>
  </si>
  <si>
    <t>f.buscha@westminster.ac.uk</t>
  </si>
  <si>
    <t>+44 7875 345043</t>
  </si>
  <si>
    <t>https://www.linkedin.com/in/gregory-sporton-9962583</t>
  </si>
  <si>
    <t>Sporton</t>
  </si>
  <si>
    <t>g.sporton@westminster.ac.uk</t>
  </si>
  <si>
    <t>+44 20 8331 9000</t>
  </si>
  <si>
    <t>https://www.linkedin.com/in/dr-harry-thapar-23167b25</t>
  </si>
  <si>
    <t>Thapar</t>
  </si>
  <si>
    <t>Head Of Department</t>
  </si>
  <si>
    <t>h.thapar@westminster.ac.uk</t>
  </si>
  <si>
    <t>https://www.linkedin.com/in/lakshmi-anthonypillai-66057215b/</t>
  </si>
  <si>
    <t>Anthonypillai</t>
  </si>
  <si>
    <t>l.anthonypillai@westminster.ac.uk</t>
  </si>
  <si>
    <t>+44 7984 447999</t>
  </si>
  <si>
    <t>https://www.linkedin.com/in/miriam-dwek-6414b91</t>
  </si>
  <si>
    <t>Dwek</t>
  </si>
  <si>
    <t>m.dwek@westminster.ac.uk</t>
  </si>
  <si>
    <t>+44 7941 293026</t>
  </si>
  <si>
    <t>https://www.linkedin.com/in/dr-abdulmaten-taroun-80693a21</t>
  </si>
  <si>
    <t>Abdulmaten</t>
  </si>
  <si>
    <t>Taroun</t>
  </si>
  <si>
    <t>Head of Department</t>
  </si>
  <si>
    <t>a.taroun@worc.ac.uk</t>
  </si>
  <si>
    <t>+44 7894 352470</t>
  </si>
  <si>
    <t>single_uni: University of Worcester GN 27March Felicia.xlsx</t>
  </si>
  <si>
    <t>https://www.linkedin.com/in/david-green-4aa75b30</t>
  </si>
  <si>
    <t>d.green@worc.ac.uk</t>
  </si>
  <si>
    <t>https://www.linkedin.com/in/judith-elkin-0769915</t>
  </si>
  <si>
    <t>Elkin</t>
  </si>
  <si>
    <t>Deputy VC Emeritus</t>
  </si>
  <si>
    <t>j.elkin@worc.ac.uk</t>
  </si>
  <si>
    <t>https://www.linkedin.com/in/kevinpickess</t>
  </si>
  <si>
    <t>Pickess</t>
  </si>
  <si>
    <t>k.pickess@worc.ac.uk</t>
  </si>
  <si>
    <t>+44 7733 444123</t>
  </si>
  <si>
    <t>https://www.linkedin.com/in/louise-anne-williams-58069992</t>
  </si>
  <si>
    <t>Louise Anne</t>
  </si>
  <si>
    <t>EA to Vice Chancellor</t>
  </si>
  <si>
    <t>l.williams@worc.ac.uk</t>
  </si>
  <si>
    <t>https://www.linkedin.com/in/mick-donovan-mbe-27451622</t>
  </si>
  <si>
    <t>Mick</t>
  </si>
  <si>
    <t>M.Donovan@worc.ac.uk</t>
  </si>
  <si>
    <t>+44 7900 651569</t>
  </si>
  <si>
    <t>https://www.linkedin.com/in/colin-mellors-72a70720</t>
  </si>
  <si>
    <t>Mellors</t>
  </si>
  <si>
    <t>colin.mellors@york.ac.uk</t>
  </si>
  <si>
    <t>+44 1904 320000</t>
  </si>
  <si>
    <t>single_uni: University of York GN Felicia 27March.xlsx</t>
  </si>
  <si>
    <t>https://www.linkedin.com/in/hannah-gray-7b9ab725</t>
  </si>
  <si>
    <t>hannah.gray@york.ac.uk</t>
  </si>
  <si>
    <t>https://www.linkedin.com/in/helen-whalley-acma-cgma-6a640a30</t>
  </si>
  <si>
    <t>Whalley</t>
  </si>
  <si>
    <t>Helen.Whalley@york.ac.uk</t>
  </si>
  <si>
    <t>+44 7801 943958</t>
  </si>
  <si>
    <t>https://www.linkedin.com/in/ken-badcock-6446a9239</t>
  </si>
  <si>
    <t>Badcock</t>
  </si>
  <si>
    <t>ken.badcock@york.ac.uk</t>
  </si>
  <si>
    <t>https://www.linkedin.com/in/kieran-gibson-9685a0109</t>
  </si>
  <si>
    <t>Kieran</t>
  </si>
  <si>
    <t>Assoc Pro VC</t>
  </si>
  <si>
    <t>kieran.gibson@york.ac.uk</t>
  </si>
  <si>
    <t>https://www.linkedin.com/in/kiran-trehan-48a8086</t>
  </si>
  <si>
    <t>Kiran</t>
  </si>
  <si>
    <t>Trehan</t>
  </si>
  <si>
    <t>kiran.trehan@york.ac.uk</t>
  </si>
  <si>
    <t>https://www.linkedin.com/in/philip-callen-9a13a28b</t>
  </si>
  <si>
    <t>Callen</t>
  </si>
  <si>
    <t>philip.callen@york.ac.uk</t>
  </si>
  <si>
    <t>+44 7807 849901</t>
  </si>
  <si>
    <t>+44 1904 325021</t>
  </si>
  <si>
    <t>https://www.linkedin.com/in/sarahjthompson</t>
  </si>
  <si>
    <t>sarah.thompson@york.ac.uk</t>
  </si>
  <si>
    <t>https://www.linkedin.com/in/amanda-coffey-8471861b/</t>
  </si>
  <si>
    <t>Coffey</t>
  </si>
  <si>
    <t>amanda.coffey@uwe.ac.uk</t>
  </si>
  <si>
    <t>single_uni: University of the West of England (UWE Bristol).xlsx</t>
  </si>
  <si>
    <t>https://uk.linkedin.com/in/gerry-rice-a292b041</t>
  </si>
  <si>
    <t>Assistant Pro Vice-Chancellor</t>
  </si>
  <si>
    <t>gerry.rice@uwe.ac.uk</t>
  </si>
  <si>
    <t>https://www.linkedin.com/in/nick-gleed-1423aa29/</t>
  </si>
  <si>
    <t>Gleed</t>
  </si>
  <si>
    <t>Head of Enterprise Architecture</t>
  </si>
  <si>
    <t>nick.gleed@uwe.ac.uk</t>
  </si>
  <si>
    <t>https://uk.linkedin.com/in/sarah-grabham-0b04243b</t>
  </si>
  <si>
    <t>Grabham</t>
  </si>
  <si>
    <t>sarah.grabham@uwe.ac.uk</t>
  </si>
  <si>
    <t>https://uk.linkedin.com/in/catherine-parker-ab073926</t>
  </si>
  <si>
    <t>catherine4.parker@uwe.ac.uk</t>
  </si>
  <si>
    <t>https://www.linkedin.com/in/claire-h-7010654/</t>
  </si>
  <si>
    <t>Assistant Director of Finance</t>
  </si>
  <si>
    <t>claire2.hargreaves@uwe.ac.uk</t>
  </si>
  <si>
    <t>https://www.linkedin.com/in/profdarrenreynolds/</t>
  </si>
  <si>
    <t>Pro Vice-Chancellor for Research and Knowledge Exchange</t>
  </si>
  <si>
    <t>Darren.Reynolds@uwe.ac.uk</t>
  </si>
  <si>
    <t>https://www.linkedin.com/in/elizabeth-westlake-2150a3139/</t>
  </si>
  <si>
    <t>Westlake</t>
  </si>
  <si>
    <t>Head of Research Excellence</t>
  </si>
  <si>
    <t>elizabeth.westlake@uwe.ac.uk</t>
  </si>
  <si>
    <t>https://uk.linkedin.com/in/jo-midgley-4a76aa29</t>
  </si>
  <si>
    <t>Midgley</t>
  </si>
  <si>
    <t>Deputy Vice-Chancellor and Registrar</t>
  </si>
  <si>
    <t>Jo.Midgley@uwe.ac.uk</t>
  </si>
  <si>
    <t>https://uk.linkedin.com/in/jodie-anstee-58812551</t>
  </si>
  <si>
    <t>Anstee</t>
  </si>
  <si>
    <t>Director of Governance and Legal Services</t>
  </si>
  <si>
    <t>Jodie.Anstee@uwe.ac.uk</t>
  </si>
  <si>
    <t>https://www.linkedin.com/in/marc-griffiths-74545043/</t>
  </si>
  <si>
    <t>Pro Vice-Chancellor for Regional Partnerships</t>
  </si>
  <si>
    <t>marc.griffiths@uwe.ac.uk</t>
  </si>
  <si>
    <t>https://www.linkedin.com/in/michelle-wells-96430427a/</t>
  </si>
  <si>
    <t>Wells</t>
  </si>
  <si>
    <t>Michelle.Wells@uwe.ac.uk</t>
  </si>
  <si>
    <t>Liew</t>
  </si>
  <si>
    <t>william.liew@uwe.ac.uk</t>
  </si>
  <si>
    <t>https://www.linkedin.com/in/prof-yvonne-beach-093a0630/</t>
  </si>
  <si>
    <t>Beach</t>
  </si>
  <si>
    <t>Pro Vice-Chancellor International</t>
  </si>
  <si>
    <t>Yvonne.Beach@uwe.ac.uk</t>
  </si>
  <si>
    <t>https://uk.linkedin.com/in/danrichardwood</t>
  </si>
  <si>
    <t>dan.wood@uwe.ac.uk</t>
  </si>
  <si>
    <t>https://www.linkedin.com/in/michaelparkeruk/</t>
  </si>
  <si>
    <t>michael.parker@ke.org.uk</t>
  </si>
  <si>
    <t>+44 1223 659950</t>
  </si>
  <si>
    <t>single_uni: Felicia Linkedin List.xlsx</t>
  </si>
  <si>
    <t>https://www.linkedin.com/in/annecy-lax-0190a229a/</t>
  </si>
  <si>
    <t>Annecy</t>
  </si>
  <si>
    <t>Lax</t>
  </si>
  <si>
    <t>University Of Essex</t>
  </si>
  <si>
    <t>Dean Of Partnerships</t>
  </si>
  <si>
    <t>a.lax@essex.ac.uk</t>
  </si>
  <si>
    <t>+44 1702 328200</t>
  </si>
  <si>
    <t>+44 1206 873333</t>
  </si>
  <si>
    <t>Ami</t>
  </si>
  <si>
    <t>Shalit</t>
  </si>
  <si>
    <t>Chief Internal Auditor and Ombudsman</t>
  </si>
  <si>
    <t>Israel</t>
  </si>
  <si>
    <t>ami.shalit@weizmann.ac.il</t>
  </si>
  <si>
    <t>+972-8-934-4056</t>
  </si>
  <si>
    <t>+972-8-934-9106</t>
  </si>
  <si>
    <t>single_uni: Weizmann Institute Of Science ERP GN Felicia 24July.xlsx</t>
  </si>
  <si>
    <t>weizmann institute of science</t>
  </si>
  <si>
    <t>https://www.linkedin.com/in/prof-anthony-tony-h-futerman-230466355</t>
  </si>
  <si>
    <t>H Futerman</t>
  </si>
  <si>
    <t>Vice President for Innovation and Technology Transfer</t>
  </si>
  <si>
    <t>anthony.futerman@weizmann.ac.il</t>
  </si>
  <si>
    <t>https://www.linkedin.com/in/asher-bar-on-9b42813a</t>
  </si>
  <si>
    <t>Bar-On</t>
  </si>
  <si>
    <t>Head, Division of Research Services</t>
  </si>
  <si>
    <t>asher.bar-on@weizmann.ac.il</t>
  </si>
  <si>
    <t>+972-54-263-9002</t>
  </si>
  <si>
    <t>https://www.linkedin.com/in/aviva-goldstein-a65095250</t>
  </si>
  <si>
    <t>Aviva</t>
  </si>
  <si>
    <t>Goldstein</t>
  </si>
  <si>
    <t>Head, Ethics and Compliance Section, Research Grants and Projects</t>
  </si>
  <si>
    <t>aviva.goldstein@weizmann.ac.il</t>
  </si>
  <si>
    <t>+972-8-934-3004</t>
  </si>
  <si>
    <t>https://www.linkedin.com/in/danna-piroyansky-776b5416</t>
  </si>
  <si>
    <t>Danna</t>
  </si>
  <si>
    <t>Piroyansky</t>
  </si>
  <si>
    <t>Research Information Officer</t>
  </si>
  <si>
    <t>danna.piroyansky@weizmann.ac.il</t>
  </si>
  <si>
    <t>+972-8-934-4005</t>
  </si>
  <si>
    <t>https://www.linkedin.com/in/doron-a-453815a</t>
  </si>
  <si>
    <t>Doron</t>
  </si>
  <si>
    <t>Amit</t>
  </si>
  <si>
    <t>Head, Research Grants and Projects Office</t>
  </si>
  <si>
    <t>doron.amit@weizmann.ac.il</t>
  </si>
  <si>
    <t>https://www.linkedin.com/in/liat-bardavid-83371721</t>
  </si>
  <si>
    <t>Liat</t>
  </si>
  <si>
    <t>Bar David</t>
  </si>
  <si>
    <t>Head of IT Division (CIO)</t>
  </si>
  <si>
    <t>liat.bardavid@weizmann.ac.il</t>
  </si>
  <si>
    <t>https://www.linkedin.com/in/mihagottlieb</t>
  </si>
  <si>
    <t>Miha</t>
  </si>
  <si>
    <t>Gottlieb</t>
  </si>
  <si>
    <t>Director, Head of IT Support</t>
  </si>
  <si>
    <t>miha.gottlieb@weizmann.ac.il</t>
  </si>
  <si>
    <t>+972-8-934-6379</t>
  </si>
  <si>
    <t>https://www.linkedin.com/in/nissim-ashkenazi-8b0aa4b0</t>
  </si>
  <si>
    <t>Nissim</t>
  </si>
  <si>
    <t>Ashkenazi</t>
  </si>
  <si>
    <t>Director, Finance, HR and Operations</t>
  </si>
  <si>
    <t>ntnissim@wisemail.weizmann.ac.il</t>
  </si>
  <si>
    <t>https://www.linkedin.com/in/ofer-buchheim-a418a08b</t>
  </si>
  <si>
    <t>Ofer</t>
  </si>
  <si>
    <t>Buchheim</t>
  </si>
  <si>
    <t>Head of Finance and Administration</t>
  </si>
  <si>
    <t>ofer.yizhar@weizmann.ac.il</t>
  </si>
  <si>
    <t>https://www.linkedin.com/in/oren-alkaslasy</t>
  </si>
  <si>
    <t>Alkaslasy</t>
  </si>
  <si>
    <t>Chief Financial Officer - Ultrasat Project</t>
  </si>
  <si>
    <t>https://www.linkedin.com/in/rakefet-vardimon-5858964b</t>
  </si>
  <si>
    <t>Rakefet</t>
  </si>
  <si>
    <t>Vardimon</t>
  </si>
  <si>
    <t>Team Manager - Finance Division</t>
  </si>
  <si>
    <t>rakefet.vardimon@weizmann.ac.il</t>
  </si>
  <si>
    <t>Rinat</t>
  </si>
  <si>
    <t>Alfital</t>
  </si>
  <si>
    <t>Head, Office of the Internal Auditor</t>
  </si>
  <si>
    <t>rinat.alfital@weizmann.ac.il</t>
  </si>
  <si>
    <t>+972-8-934-3998</t>
  </si>
  <si>
    <t>https://www.linkedin.com/in/ron-yogev-19a88612b</t>
  </si>
  <si>
    <t>Yogev</t>
  </si>
  <si>
    <t>ron.yogev@weizmann.ac.il</t>
  </si>
  <si>
    <t>+972-8-934-3732</t>
  </si>
  <si>
    <t>https://www.linkedin.com/in/shimrit-miller-eliyahu</t>
  </si>
  <si>
    <t>Shimrit</t>
  </si>
  <si>
    <t>Miller Eliyahu</t>
  </si>
  <si>
    <t>Head of Clinical Research Project Managers</t>
  </si>
  <si>
    <t>shimrit.miller@weizmann.ac.il</t>
  </si>
  <si>
    <t>https://www.linkedin.com/in/sigal-laor-shoham-8131319</t>
  </si>
  <si>
    <t>Sigal</t>
  </si>
  <si>
    <t>Laor Shoham</t>
  </si>
  <si>
    <t>sigal.laor-shoham@weizmann.ac.il</t>
  </si>
  <si>
    <t>+972-8-934-9055</t>
  </si>
  <si>
    <t>https://www.linkedin.com/in/simatamir</t>
  </si>
  <si>
    <t>Sima</t>
  </si>
  <si>
    <t>Tamir</t>
  </si>
  <si>
    <t>Academic Secretary and Head, Directorate for Research and Academic Affairs</t>
  </si>
  <si>
    <t>sima.tamir@weizmann.ac.il</t>
  </si>
  <si>
    <t>Sofia</t>
  </si>
  <si>
    <t>Taskar</t>
  </si>
  <si>
    <t>Deputy Internal Auditor</t>
  </si>
  <si>
    <t>sofia.taskar@weizmann.ac.il</t>
  </si>
  <si>
    <t>+972-8-934-3439</t>
  </si>
  <si>
    <t>https://www.linkedin.com/in/tali-tenne</t>
  </si>
  <si>
    <t>Tali</t>
  </si>
  <si>
    <t>Tenne</t>
  </si>
  <si>
    <t>tali.tenne@weizmann.ac.il</t>
  </si>
  <si>
    <t>https://www.linkedin.com/in/tamir-kadishi-661aa68b</t>
  </si>
  <si>
    <t>Kadishi</t>
  </si>
  <si>
    <t>CFO and Head, Finance Division</t>
  </si>
  <si>
    <t>tamir.kadishi@weizmann.ac.il</t>
  </si>
  <si>
    <t>+972-8-934-3863</t>
  </si>
  <si>
    <t>Vered</t>
  </si>
  <si>
    <t>Tadmor</t>
  </si>
  <si>
    <t>Research Grants and Projects Office (office leadership)</t>
  </si>
  <si>
    <t>vered.tadmor@weizmann.ac.il</t>
  </si>
  <si>
    <t>+972-8-934-3995</t>
  </si>
  <si>
    <t>https://www.linkedin.com/in/yael-tzismadia-b7061163</t>
  </si>
  <si>
    <t>Yael</t>
  </si>
  <si>
    <t>Tzismadia</t>
  </si>
  <si>
    <t>Head of Finance Section, FGS</t>
  </si>
  <si>
    <t>yael.tzismadia@weizmann.ac.il</t>
  </si>
  <si>
    <t>+972-8-934-3841</t>
  </si>
  <si>
    <t>https://www.linkedin.com/in/yehiam-prior-4389abbb</t>
  </si>
  <si>
    <t>Yehiam</t>
  </si>
  <si>
    <t>yehiam.prior@weizmann.ac.il</t>
  </si>
  <si>
    <t>+972-8-934-4008</t>
  </si>
  <si>
    <t>https://www.linkedin.com/in/yuval-toledo-62a198247</t>
  </si>
  <si>
    <t>Yuval</t>
  </si>
  <si>
    <t>Toledo</t>
  </si>
  <si>
    <t>Operational CIO / Programmer</t>
  </si>
  <si>
    <t>yuval.toledo@weizmann.ac.il</t>
  </si>
  <si>
    <t>Mayuko</t>
  </si>
  <si>
    <t>Izumi</t>
  </si>
  <si>
    <t>Executive Director (General Affairs, Evaluation and Human Resources) / Vice President (Diversity)</t>
  </si>
  <si>
    <t>Japan</t>
  </si>
  <si>
    <t>izumi-mayuko-mg@ynu.ac.jp</t>
  </si>
  <si>
    <t>045-339-3014</t>
  </si>
  <si>
    <t>79-5 Tokiwadai, Hodogaya-ku, Yokohama 240-8501, Japan</t>
  </si>
  <si>
    <t>single_uni: Yokohama National University GN ERP Felicia 18JUNE.xlsx</t>
  </si>
  <si>
    <t>Yasutaka</t>
  </si>
  <si>
    <t>Jikuya</t>
  </si>
  <si>
    <t>Head, Intellectual Property Support Division, RIPO / Associate Professor (Faculty of International Social Sciences)</t>
  </si>
  <si>
    <t>jikuya-yasutaka-nm@ynu.ac.jp</t>
  </si>
  <si>
    <t>045-339-4450</t>
  </si>
  <si>
    <t>Nobuyuki</t>
  </si>
  <si>
    <t>Yoshikawa</t>
  </si>
  <si>
    <t>Head, Industry-Academia-Government Collaboration Division, RIPO / Professor (Institute of Advanced Sciences)</t>
  </si>
  <si>
    <t>yoshikawa-nobuyuki-gt@ynu.ac.jp</t>
  </si>
  <si>
    <t>045-339-4447</t>
  </si>
  <si>
    <t>Kenichi</t>
  </si>
  <si>
    <t>Kawamura</t>
  </si>
  <si>
    <t>kawamura@ynu.ac.jp</t>
  </si>
  <si>
    <t>Yoshiyuki</t>
  </si>
  <si>
    <t>Hayashi</t>
  </si>
  <si>
    <t>Deputy Director, Industry-Academia Collaboration Support Division / Associate Professor, RIPO</t>
  </si>
  <si>
    <t>hayashi@ynu.ac.jp</t>
  </si>
  <si>
    <t>https://www.linkedin.com/in/jo-horsburgh-9688ba75/</t>
  </si>
  <si>
    <t>Horsburgh</t>
  </si>
  <si>
    <t>jhorsburgh@harper-adams.ac.uk</t>
  </si>
  <si>
    <t>single_uni: Harper Adams University Felicia GN ERP 02April.csv</t>
  </si>
  <si>
    <t>https://www.linkedin.com/in/profkensloan</t>
  </si>
  <si>
    <t>Sloan</t>
  </si>
  <si>
    <t>Vice-Chancellor &amp; CEO</t>
  </si>
  <si>
    <t>kensloan@harper-adams.ac.uk</t>
  </si>
  <si>
    <t>+61 437 825 566</t>
  </si>
  <si>
    <t>+44 1952 820280</t>
  </si>
  <si>
    <t>https://www.linkedin.com/in/robin-halley-5123835</t>
  </si>
  <si>
    <t>Halley</t>
  </si>
  <si>
    <t>Chief Global Impact Officer</t>
  </si>
  <si>
    <t>rhalley@harper-adams.ac.uk</t>
  </si>
  <si>
    <t>https://www.linkedin.com/in/dr-simone-clarke-b4257331</t>
  </si>
  <si>
    <t>sclarke@harper-adams.ac.uk</t>
  </si>
  <si>
    <t>Rowley</t>
  </si>
  <si>
    <t>Exec Dir - Institutional Impact</t>
  </si>
  <si>
    <t>ianrowley@harper-adams.ac.uk</t>
  </si>
  <si>
    <t>Kate S</t>
  </si>
  <si>
    <t>ksbaker@harper-adams.ac.uk</t>
  </si>
  <si>
    <t>+44 1952 815364</t>
  </si>
  <si>
    <t>https://www.linkedin.com/in/michael-r-f-lee-08a922261</t>
  </si>
  <si>
    <t>MRFLee@harper-adams.ac.uk</t>
  </si>
  <si>
    <t>https://www.linkedin.com/sales/lead/ACwAAAFpmosBPDmh2tM8wg7QKF2XiCpnt65J_sk</t>
  </si>
  <si>
    <t>Moorhouse</t>
  </si>
  <si>
    <t>Head of Information Services Applications</t>
  </si>
  <si>
    <t>s.moorhouse@napier.ac.uk</t>
  </si>
  <si>
    <t>unknown</t>
  </si>
  <si>
    <t>https://www.linkedin.com/in/zoe-boylan-nee-backholer-24240920</t>
  </si>
  <si>
    <t>Zoe</t>
  </si>
  <si>
    <t>Boylan</t>
  </si>
  <si>
    <t>z.boylan@sussex.ac.uk</t>
  </si>
  <si>
    <t>+44 7845 048591</t>
  </si>
  <si>
    <t>https://www.linkedin.com/in/william-hope-b7994216</t>
  </si>
  <si>
    <t>Dame Sally Davies Chair Of AMR Research, Director</t>
  </si>
  <si>
    <t>William.Hope@liverpool.ac.uk</t>
  </si>
  <si>
    <t>https://www.linkedin.com/in/wendy-larner-828326111</t>
  </si>
  <si>
    <t>Larner</t>
  </si>
  <si>
    <t>Vice-Chancellor &amp; President</t>
  </si>
  <si>
    <t>larnerw@cardiff.ac.uk</t>
  </si>
  <si>
    <t>+44 7742 768164</t>
  </si>
  <si>
    <t>https://www.linkedin.com/in/victoria-reynish-b419118</t>
  </si>
  <si>
    <t>Reynish</t>
  </si>
  <si>
    <t>School Finance &amp; Res Mgr</t>
  </si>
  <si>
    <t>reynishv@cardiff.ac.uk</t>
  </si>
  <si>
    <t>+44 7977 036614</t>
  </si>
  <si>
    <t>https://www.linkedin.com/in/victoria-jackson-99001430</t>
  </si>
  <si>
    <t>v.e.jackson@sheffield.ac.uk</t>
  </si>
  <si>
    <t>+44 114 222 3984</t>
  </si>
  <si>
    <t>https://www.linkedin.com/in/veronica-velo-957ba81</t>
  </si>
  <si>
    <t>Velo</t>
  </si>
  <si>
    <t>vvelo@cad.coventry.ac.uk</t>
  </si>
  <si>
    <t>https://www.linkedin.com/in/tracy-nevatte-0b67b410</t>
  </si>
  <si>
    <t>Nevatte</t>
  </si>
  <si>
    <t>Director Of Research Strategy Delivery</t>
  </si>
  <si>
    <t>t.nevatte@keele.ac.uk</t>
  </si>
  <si>
    <t>+44 7825 141928</t>
  </si>
  <si>
    <t>01782 734714</t>
  </si>
  <si>
    <t>https://www.linkedin.com/in/tony-inglis-4294181a</t>
  </si>
  <si>
    <t>Inglis</t>
  </si>
  <si>
    <t>Head Of Research Funding</t>
  </si>
  <si>
    <t>t.inglis@napier.ac.uk</t>
  </si>
  <si>
    <t>https://www.linkedin.com/in/tom-hamilton-90150413</t>
  </si>
  <si>
    <t>thamilton@coventry.ac.uk</t>
  </si>
  <si>
    <t>https://www.linkedin.com/in/tom-evans-a04157304</t>
  </si>
  <si>
    <t>Director, Research Services</t>
  </si>
  <si>
    <t>tom@coventry.ac.uk</t>
  </si>
  <si>
    <t>https://www.linkedin.com/in/toddlandman</t>
  </si>
  <si>
    <t>Landman</t>
  </si>
  <si>
    <t>Research Director The Rights Lab</t>
  </si>
  <si>
    <t>todd.landman@nottingham.ac.uk</t>
  </si>
  <si>
    <t>+44 7584 615104</t>
  </si>
  <si>
    <t>masterlist-ukresearch, GN-Untouched - UK, Masterlist-UK, masterlist-all, Worktribe</t>
  </si>
  <si>
    <t>https://www.linkedin.com/in/tina-gambling-45731812</t>
  </si>
  <si>
    <t>Gambling</t>
  </si>
  <si>
    <t>tgambling@cardiff.ac.uk</t>
  </si>
  <si>
    <t>https://www.linkedin.com/in/tim-luft-70665b1</t>
  </si>
  <si>
    <t>Luft</t>
  </si>
  <si>
    <t>Director E-Working Applied Research Centre</t>
  </si>
  <si>
    <t>T.Luft@cad.coventry.ac.uk</t>
  </si>
  <si>
    <t>https://www.linkedin.com/in/tim-davies-02355b9</t>
  </si>
  <si>
    <t>Head of Financial Systems</t>
  </si>
  <si>
    <t>tdavies@brookes.ac.uk</t>
  </si>
  <si>
    <t>+44 7473 966677</t>
  </si>
  <si>
    <t>https://www.linkedin.com/in/thomas-hain-315968</t>
  </si>
  <si>
    <t>Hain</t>
  </si>
  <si>
    <t>Director Liveperson Research Centre</t>
  </si>
  <si>
    <t>t.hain@sheffield.ac.uk</t>
  </si>
  <si>
    <t>https://www.linkedin.com/in/thomas-green-21b18511a</t>
  </si>
  <si>
    <t>Senior Research Finance Mgr</t>
  </si>
  <si>
    <t>tgreen@manchester.ac.uk</t>
  </si>
  <si>
    <t>masterlist-141uni, ARMA-Prospect-Verified Contacts, GN-Untouched - UK, Masterlist-UK</t>
  </si>
  <si>
    <t>https://www.linkedin.com/in/susanna-broom-28ab4490</t>
  </si>
  <si>
    <t>Broom</t>
  </si>
  <si>
    <t>Head of Researcher School</t>
  </si>
  <si>
    <t>susannabroom@sussex.ac.uk</t>
  </si>
  <si>
    <t>Worktribe, masterlist-ukuni, GN-Untouched - UK, Masterlist-UK, masterlist-all</t>
  </si>
  <si>
    <t>s.broom@sussex.ac.uk</t>
  </si>
  <si>
    <t>https://www.linkedin.com/in/sukhi-s-sidhu</t>
  </si>
  <si>
    <t>Sukhi</t>
  </si>
  <si>
    <t>sukhi.s@coventry.ac.uk</t>
  </si>
  <si>
    <t>+44 7775 599476</t>
  </si>
  <si>
    <t>https://www.linkedin.com/in/sue-gunn-536251a</t>
  </si>
  <si>
    <t>Gunn</t>
  </si>
  <si>
    <t>sa598@city.ac.uk</t>
  </si>
  <si>
    <t>https://www.linkedin.com/in/stuart-brown-03635829</t>
  </si>
  <si>
    <t>Chief Digital and Information Officer</t>
  </si>
  <si>
    <t>stuart.brown@reading.ac.uk</t>
  </si>
  <si>
    <t>+44 7780 686359</t>
  </si>
  <si>
    <t>+44 20 7862 8000</t>
  </si>
  <si>
    <t>https://www.linkedin.com/in/steven-radley-28290312</t>
  </si>
  <si>
    <t>Radley</t>
  </si>
  <si>
    <t>Pre-Award Team Manager</t>
  </si>
  <si>
    <t>sradley@brookes.ac.uk</t>
  </si>
  <si>
    <t>https://www.linkedin.com/in/stevencolburn</t>
  </si>
  <si>
    <t>s.j.colburn@sussex.ac.uk</t>
  </si>
  <si>
    <t>https://www.linkedin.com/in/steve-mattingley-62931336/?originalSubdomain=uk</t>
  </si>
  <si>
    <t>Mattingley</t>
  </si>
  <si>
    <t>steve.mattingley@canterbury.ac.uk</t>
  </si>
  <si>
    <t>Masterlist-UK, GN-Already Approached, masterlist-141uni, masterlist-all, Masterlist-UAE</t>
  </si>
  <si>
    <t>https://www.linkedin.com/in/stacy-young-91b24b88</t>
  </si>
  <si>
    <t>Director Of Clinical Research Operations</t>
  </si>
  <si>
    <t>stacy.young@sheffield.ac.uk</t>
  </si>
  <si>
    <t>+44 7949 459562</t>
  </si>
  <si>
    <t>https://www.linkedin.com/in/stacey-bushfield-26449921</t>
  </si>
  <si>
    <t>Bushfield</t>
  </si>
  <si>
    <t>Deputy Director Of Research For The Business Schoo</t>
  </si>
  <si>
    <t>s.bushfield@napier.ac.uk</t>
  </si>
  <si>
    <t>https://www.linkedin.com/in/sophie-richardson-9a397515</t>
  </si>
  <si>
    <t>Head Of Research And Knowledge Exchange - Faculty</t>
  </si>
  <si>
    <t>sophie.richardson@nottingham.ac.uk</t>
  </si>
  <si>
    <t>+44 7796 964002</t>
  </si>
  <si>
    <t>https://www.linkedin.com/in/sophiemcollet</t>
  </si>
  <si>
    <t>Collet</t>
  </si>
  <si>
    <t>Executive Director - Research, Enterprise and Inno</t>
  </si>
  <si>
    <t>Sophie.Collet@bristol.ac.uk</t>
  </si>
  <si>
    <t>https://www.linkedin.com/in/soma-mukherjee-762571117</t>
  </si>
  <si>
    <t>Soma</t>
  </si>
  <si>
    <t>Mukherjee</t>
  </si>
  <si>
    <t>soma.mukherjee@nottingham.ac.uk</t>
  </si>
  <si>
    <t>https://www.linkedin.com/in/simon-evans-804040189</t>
  </si>
  <si>
    <t>IT Assistant Director</t>
  </si>
  <si>
    <t>evans@cardiff.ac.uk</t>
  </si>
  <si>
    <t>+44 7976 094777</t>
  </si>
  <si>
    <t>No Research / Finance / IT-Systems signal</t>
  </si>
  <si>
    <t>https://www.linkedin.com/in/simonetta-manfredi-71a0bb22</t>
  </si>
  <si>
    <t>Simonetta</t>
  </si>
  <si>
    <t>Manfredi</t>
  </si>
  <si>
    <t>smanfredi@brookes.ac.uk</t>
  </si>
  <si>
    <t>Masterlist-UK, GN-Untouched - UK, Masterlist-UAE, masterlist-all, Worktribe, masterlist-141uni</t>
  </si>
  <si>
    <t>https://www.linkedin.com/in/simone-barbaresi/</t>
  </si>
  <si>
    <t>Barbaresi</t>
  </si>
  <si>
    <t>Director of Digital Services</t>
  </si>
  <si>
    <t>s.barbaresi@bangor.ac.uk</t>
  </si>
  <si>
    <t>https://www.linkedin.com/in/simon-crick-478bb734</t>
  </si>
  <si>
    <t>Crick</t>
  </si>
  <si>
    <t>sic42@aber.ac.uk</t>
  </si>
  <si>
    <t>+44 7906 894263</t>
  </si>
  <si>
    <t>masterlist-all, masterlist-141uni, GN-Untouched - UK, Masterlist-UK, Worktribe</t>
  </si>
  <si>
    <t>https://www.linkedin.com/in/simon-christopher-3506976</t>
  </si>
  <si>
    <t>Head Of Research Translation, IDEAS</t>
  </si>
  <si>
    <t>C.T.Simon@liverpool.ac.uk</t>
  </si>
  <si>
    <t>simon.christopher@liverpool.ac.uk</t>
  </si>
  <si>
    <t>https://www.linkedin.com/in/sianthomasfca</t>
  </si>
  <si>
    <t>Sian.Thomas@sussex.ac.uk</t>
  </si>
  <si>
    <t>+44 7764 336143</t>
  </si>
  <si>
    <t>Business &amp; Systems Manager</t>
  </si>
  <si>
    <t>sian.thomas@swansea.ac.uk</t>
  </si>
  <si>
    <t>https://www.linkedin.com/in/sian-king-8ab29316</t>
  </si>
  <si>
    <t>Head of Finance &amp; Planning</t>
  </si>
  <si>
    <t>sian.king@brookes.ac.uk</t>
  </si>
  <si>
    <t>https://www.linkedin.com/in/sian-evans-03a434b4</t>
  </si>
  <si>
    <t>EvansS@cardiff.ac.uk</t>
  </si>
  <si>
    <t>https://www.linkedin.com/in/shumi-mitra-acma-mba-b370b618</t>
  </si>
  <si>
    <t>Shumi</t>
  </si>
  <si>
    <t>Mitra</t>
  </si>
  <si>
    <t>Shumi.mitra@warwick.ac.uk</t>
  </si>
  <si>
    <t>masterlist-141uni, masterlist-ukuni, GN-Untouched - UK, masterlist-all</t>
  </si>
  <si>
    <t>https://www.linkedin.com/in/shirlene-adam-b24048189</t>
  </si>
  <si>
    <t>Shirlene</t>
  </si>
  <si>
    <t>Group Finance Director</t>
  </si>
  <si>
    <t>shirlene.adam@bristol.ac.uk</t>
  </si>
  <si>
    <t>https://www.linkedin.com/in/sharon-collard-18415227</t>
  </si>
  <si>
    <t>Collard</t>
  </si>
  <si>
    <t>sharon.collard@bristol.ac.uk</t>
  </si>
  <si>
    <t>+44 7769 682205</t>
  </si>
  <si>
    <t>https://www.linkedin.com/in/shaden-jaradat-276378129</t>
  </si>
  <si>
    <t>Shaden</t>
  </si>
  <si>
    <t>Jaradat</t>
  </si>
  <si>
    <t>Head of Research Dev &amp; Inn</t>
  </si>
  <si>
    <t>sjaradat@manchester.ac.uk</t>
  </si>
  <si>
    <t>masterlist-ukuni, GN-Untouched - UK, ARMA-Prospect-Unknown Contacts, Masterlist-UK, masterlist-all</t>
  </si>
  <si>
    <t>https://www.linkedin.com/in/seb-oliver-2a867411</t>
  </si>
  <si>
    <t>Seb</t>
  </si>
  <si>
    <t>Associate Dean for Research and Innovation</t>
  </si>
  <si>
    <t>s.oliver@sussex.ac.uk</t>
  </si>
  <si>
    <t>https://www.linkedin.com/in/seamus-shaw-23394a16</t>
  </si>
  <si>
    <t>Seamus</t>
  </si>
  <si>
    <t>p0079546@brookes.ac.uk</t>
  </si>
  <si>
    <t>+44 7484 507448</t>
  </si>
  <si>
    <t>https://www.linkedin.com/in/saulcozens/</t>
  </si>
  <si>
    <t>Cozens</t>
  </si>
  <si>
    <t>Head Of Product For Research And Innovation</t>
  </si>
  <si>
    <t>s.cozens@sheffield.ac.uk</t>
  </si>
  <si>
    <t>https://www.linkedin.com/in/saskia-pagella-50220473</t>
  </si>
  <si>
    <t>Saskia</t>
  </si>
  <si>
    <t>Pagella</t>
  </si>
  <si>
    <t>Head of Research Office (IRIS)</t>
  </si>
  <si>
    <t>s.l.pagella@bangor.ac.uk</t>
  </si>
  <si>
    <t>+44 7719 471579</t>
  </si>
  <si>
    <t>(01248) 383826</t>
  </si>
  <si>
    <t>ARMA-Prospect-Verified Contacts, Worktribe</t>
  </si>
  <si>
    <t>https://www.linkedin.com/in/sasha-roseneil-a92374a1</t>
  </si>
  <si>
    <t>Roseneil</t>
  </si>
  <si>
    <t>S.Roseneil@sussex.ac.uk</t>
  </si>
  <si>
    <t>+44 7535 527265</t>
  </si>
  <si>
    <t>Worktribe, masterlist-141uni, masterlist-ukuni, Masterlist-UK, masterlist-all, GN-Already Approached</t>
  </si>
  <si>
    <t>https://www.linkedin.com/in/sarah-mcdonald-67b84727</t>
  </si>
  <si>
    <t>Head of Research Development and Initiatives</t>
  </si>
  <si>
    <t>sarah.mcdonald@sussex.ac.uk</t>
  </si>
  <si>
    <t>+44 7903 140434</t>
  </si>
  <si>
    <t>https://www.linkedin.com/in/sarah-lee-9712a9334</t>
  </si>
  <si>
    <t>sarah.lee@bbk.ac.uk</t>
  </si>
  <si>
    <t>https://www.linkedin.com/in/sarah-jones-086585147/</t>
  </si>
  <si>
    <t>sarah.jones@swansea.ac.uk</t>
  </si>
  <si>
    <t>https://www.linkedin.com/in/sarah-jackson-59567145</t>
  </si>
  <si>
    <t>Director Of Research, Partnerships And Innovation</t>
  </si>
  <si>
    <t>s.k.jackson@liverpool.ac.uk</t>
  </si>
  <si>
    <t>https://www.linkedin.com/in/sarah-albutt-313140158</t>
  </si>
  <si>
    <t>Albutt</t>
  </si>
  <si>
    <t>salbutt@manchester.ac.uk</t>
  </si>
  <si>
    <t>https://www.linkedin.com/in/saneeya</t>
  </si>
  <si>
    <t>Saneeya</t>
  </si>
  <si>
    <t>Qureshi</t>
  </si>
  <si>
    <t>Head Of Researcher Development And Culture</t>
  </si>
  <si>
    <t>saneeya.qureshi@liverpool.ac.uk</t>
  </si>
  <si>
    <t>https://www.linkedin.com/in/samantha-foley-5336a265</t>
  </si>
  <si>
    <t>Foley</t>
  </si>
  <si>
    <t>xs914846@reading.ac.uk</t>
  </si>
  <si>
    <t>https://www.linkedin.com/in/sally-bowden-6a515733</t>
  </si>
  <si>
    <t>Bowden</t>
  </si>
  <si>
    <t>Head Of Research And Knowledge Exchange (Arts &amp; So</t>
  </si>
  <si>
    <t>sally.bowden@nottingham.ac.uk</t>
  </si>
  <si>
    <t>https://www.linkedin.com/in/sahib--singh</t>
  </si>
  <si>
    <t>Sahib</t>
  </si>
  <si>
    <t>Head Of Research And Development</t>
  </si>
  <si>
    <t>sahibsingh@nottingham.ac.uk</t>
  </si>
  <si>
    <t>https://www.linkedin.com/in/sadaf-alam-5a78371</t>
  </si>
  <si>
    <t>Sadaf</t>
  </si>
  <si>
    <t>sadaf.alam@bristol.ac.uk</t>
  </si>
  <si>
    <t>https://www.linkedin.com/in/romain-thomas-435770164</t>
  </si>
  <si>
    <t>Romain</t>
  </si>
  <si>
    <t>Head Of Research Software Engineering</t>
  </si>
  <si>
    <t>Romain.Thomas@sheffield.ac.uk</t>
  </si>
  <si>
    <t>https://www.linkedin.com/in/roger-whitaker-3839372/</t>
  </si>
  <si>
    <t>Roger</t>
  </si>
  <si>
    <t>Pro Vice-Chancellor Research</t>
  </si>
  <si>
    <t>WhitakerRM@cardiff.ac.uk</t>
  </si>
  <si>
    <t>+44 7788 646592</t>
  </si>
  <si>
    <t>Worktribe, masterlist-141uni, ARMA-Prospect-Unknown Contacts, GN-Already Approached, Masterlist-UK</t>
  </si>
  <si>
    <t>https://www.linkedin.com/in/roger-brooks-1716233</t>
  </si>
  <si>
    <t>Deputy Director Research Innovation Services</t>
  </si>
  <si>
    <t>roger.brooks@nottingham.ac.uk</t>
  </si>
  <si>
    <t>https://www.linkedin.com/in/richard-lane-aa396332</t>
  </si>
  <si>
    <t>Head Of Digital Transformation</t>
  </si>
  <si>
    <t>rlane@coventry.ac.uk</t>
  </si>
  <si>
    <t>+44 7879 278006</t>
  </si>
  <si>
    <t>https://www.linkedin.com/in/richard-eastgate-85aa6a5</t>
  </si>
  <si>
    <t>Eastgate</t>
  </si>
  <si>
    <t>Technical Director - Human Factors Research Group</t>
  </si>
  <si>
    <t>richard.eastgate@nottingham.ac.uk</t>
  </si>
  <si>
    <t>https://www.linkedin.com/in/richard-dashwood-04a6952</t>
  </si>
  <si>
    <t>Dashwood</t>
  </si>
  <si>
    <t>Deputy Vice-Chancellor Research</t>
  </si>
  <si>
    <t>richard.dashwood@coventry.ac.uk</t>
  </si>
  <si>
    <t>+44 7557 425237</t>
  </si>
  <si>
    <t>https://www.linkedin.com/in/rhiannon-hirst-569933258</t>
  </si>
  <si>
    <t>Rhiannon</t>
  </si>
  <si>
    <t>Head of Research Contracts</t>
  </si>
  <si>
    <t>HirstR@cardiff.ac.uk</t>
  </si>
  <si>
    <t>GN-Untouched - UK, Masterlist-UK, masterlist-141uni, ARMA-Prospect-Verified Contacts, Worktribe</t>
  </si>
  <si>
    <t>https://www.linkedin.com/in/rebecca-bayliss-7331091b</t>
  </si>
  <si>
    <t>Bayliss</t>
  </si>
  <si>
    <t>Head of Finance (Research)</t>
  </si>
  <si>
    <t>rebecca.bayliss@bristol.ac.uk</t>
  </si>
  <si>
    <t>https://www.linkedin.com/in/rasa-remenyte-prescott-5111a7148</t>
  </si>
  <si>
    <t>Rasa</t>
  </si>
  <si>
    <t>Remenyte-Prescott</t>
  </si>
  <si>
    <t>Head Of Research Group</t>
  </si>
  <si>
    <t>r.remenyte-prescott@nottingham.ac.uk</t>
  </si>
  <si>
    <t>masterlist-141uni, GN-Untouched - UK, ARMA-Prospect-Removed - Out of Persona, Masterlist-UK, Worktribe</t>
  </si>
  <si>
    <t>https://www.linkedin.com/in/ralph-kenna-44b49419</t>
  </si>
  <si>
    <t>Kenna</t>
  </si>
  <si>
    <t>Professor &amp; Deputy Director Research Centre</t>
  </si>
  <si>
    <t>r.kenna@coventry.ac.uk</t>
  </si>
  <si>
    <t>+44 7557 425143</t>
  </si>
  <si>
    <t>https://www.linkedin.com/in/rachel-wiggans-5bbb1456</t>
  </si>
  <si>
    <t>Wiggans</t>
  </si>
  <si>
    <t>r.wiggans@surrey.ac.uk</t>
  </si>
  <si>
    <t>https://www.linkedin.com/in/rachel-rahman-9153813a</t>
  </si>
  <si>
    <t>Psychology Dir of Research</t>
  </si>
  <si>
    <t>rjr@aber.ac.uk</t>
  </si>
  <si>
    <t>masterlist-141uni, GN-Untouched - UK, ARMA-Prospect-Verified Contacts, masterlist-all, Masterlist-UK, Worktribe</t>
  </si>
  <si>
    <t>https://www.linkedin.com/in/rachel-matthews-3656b335</t>
  </si>
  <si>
    <t>Associate Director Research Engagement</t>
  </si>
  <si>
    <t>Rachel.Matthews@coventry.ac.uk</t>
  </si>
  <si>
    <t>masterlist-141uni, GN-Already Approached, ARMA-Prospect-Unknown Contacts, Masterlist-UK, masterlist-ukuni, masterlist-all, Worktribe</t>
  </si>
  <si>
    <t>https://www.linkedin.com/in/rachellatham</t>
  </si>
  <si>
    <t>Head Of Research, Partnerships &amp; Innovation</t>
  </si>
  <si>
    <t>r.latham@sheffield.ac.uk</t>
  </si>
  <si>
    <t>https://www.linkedin.com/in/rachel-holmes-73603811</t>
  </si>
  <si>
    <t>Research Finance Assistant Manager</t>
  </si>
  <si>
    <t>rachel.holmes@nottingham.ac.uk</t>
  </si>
  <si>
    <t>https://www.linkedin.com/in/rachel-brereton-b7ab7944</t>
  </si>
  <si>
    <t>Brereton</t>
  </si>
  <si>
    <t>Director Of Research &amp; Innovation Operations</t>
  </si>
  <si>
    <t>rachel.brereton@nottingham.ac.uk</t>
  </si>
  <si>
    <t>https://www.linkedin.com/in/prof-steve-schneider</t>
  </si>
  <si>
    <t>Director, Computer Science Research Centre</t>
  </si>
  <si>
    <t>s.schneider@surrey.ac.uk</t>
  </si>
  <si>
    <t>https://www.linkedin.com/in/professor-philip-mcternan-90a64250</t>
  </si>
  <si>
    <t>McTernan</t>
  </si>
  <si>
    <t>Assoicate Pro Vice Chancellor For Research &amp; Head</t>
  </si>
  <si>
    <t>philip.mcternan@dmu.ac.uk</t>
  </si>
  <si>
    <t>+44 7966 360324</t>
  </si>
  <si>
    <t>https://www.linkedin.com/in/professor-mike-michail-kagioglou-fhea-frs-nsw-frics-fciob-1630694</t>
  </si>
  <si>
    <t>Kagioglou</t>
  </si>
  <si>
    <t>Pro Vice-Chancellor Research and Business Innovati</t>
  </si>
  <si>
    <t>mike.kagioglou@dmu.ac.uk</t>
  </si>
  <si>
    <t>https://www.linkedin.com/in/prasad-potluri-88516a12</t>
  </si>
  <si>
    <t>Prasad</t>
  </si>
  <si>
    <t>Potluri</t>
  </si>
  <si>
    <t>Director of Research (NCCEF)</t>
  </si>
  <si>
    <t>prasad.potluri@manchester.ac.uk</t>
  </si>
  <si>
    <t>+44 7535 986040</t>
  </si>
  <si>
    <t>GN-Untouched - UK, ARMA-Prospect-Verified Contacts, masterlist-141uni, Masterlist-UK, masterlist-ukuni, masterlist-all</t>
  </si>
  <si>
    <t>https://www.linkedin.com/in/pjhemmaway</t>
  </si>
  <si>
    <t>Hemmaway</t>
  </si>
  <si>
    <t>Patrick.Hemmaway@manchester.ac.uk</t>
  </si>
  <si>
    <t>+44 7989 479690</t>
  </si>
  <si>
    <t>https://www.linkedin.com/in/piotr-lisowski-a69969186</t>
  </si>
  <si>
    <t>Lisowski</t>
  </si>
  <si>
    <t>piotr.lisowski@bristol.ac.uk</t>
  </si>
  <si>
    <t>+44 7928 379030</t>
  </si>
  <si>
    <t>https://www.linkedin.com/in/piletsky-sergey-71096326</t>
  </si>
  <si>
    <t>Piletsky</t>
  </si>
  <si>
    <t>Sergey</t>
  </si>
  <si>
    <t>Research Director for School of Chemistry</t>
  </si>
  <si>
    <t>sp523@le.ac.uk</t>
  </si>
  <si>
    <t>https://www.linkedin.com/in/phil-williams-06166418</t>
  </si>
  <si>
    <t>Associate Pro-Vice-Chancellor For Research And Kno</t>
  </si>
  <si>
    <t>phil.williams@nottingham.ac.uk</t>
  </si>
  <si>
    <t>+44 7885 772666</t>
  </si>
  <si>
    <t>https://www.linkedin.com/in/phillips-c-a9885514a/</t>
  </si>
  <si>
    <t>c.phillips@swansea.ac.uk</t>
  </si>
  <si>
    <t>https://www.linkedin.com/in/philip-vaughan-95990117</t>
  </si>
  <si>
    <t>Assistant Director (Learning And Research)</t>
  </si>
  <si>
    <t>philip.vaughan@coventry.ac.uk</t>
  </si>
  <si>
    <t>+44 7487 818665</t>
  </si>
  <si>
    <t>https://www.linkedin.com/in/petri-uola-cgma</t>
  </si>
  <si>
    <t>Petri</t>
  </si>
  <si>
    <t>Uola</t>
  </si>
  <si>
    <t>Director of Research Finance</t>
  </si>
  <si>
    <t>petri.uola@manchester.ac.uk</t>
  </si>
  <si>
    <t>+44 7824 452295</t>
  </si>
  <si>
    <t>GN-Untouched - UK, ARMA-Prospect-Verified Contacts, masterlist-141uni, Masterlist-UK</t>
  </si>
  <si>
    <t>https://www.linkedin.com/in/peter-vermeulen-80221a81</t>
  </si>
  <si>
    <t>Vermeulen</t>
  </si>
  <si>
    <t>peter.vermeulen@bristol.ac.uk</t>
  </si>
  <si>
    <t>+44 7967 566886</t>
  </si>
  <si>
    <t>+44 1793 817400</t>
  </si>
  <si>
    <t>https://www.linkedin.com/in/peterorourke</t>
  </si>
  <si>
    <t>O'Rourke</t>
  </si>
  <si>
    <t>P.ORourke@sussex.ac.uk</t>
  </si>
  <si>
    <t>+44 7785 474384</t>
  </si>
  <si>
    <t>https://www.linkedin.com/in/peter-j-ogrodnik-17b12a21</t>
  </si>
  <si>
    <t>J Ogrodnik</t>
  </si>
  <si>
    <t>Head Of Orthopaedics Research Group</t>
  </si>
  <si>
    <t>p.ogrodnik@keele.ac.uk</t>
  </si>
  <si>
    <t>GN-Untouched - UK, masterlist-ukuni, masterlist-all, Worktribe</t>
  </si>
  <si>
    <t>https://www.linkedin.com/in/paul-westmore</t>
  </si>
  <si>
    <t>Westmore</t>
  </si>
  <si>
    <t>paul.westmore@plymouth.ac.uk</t>
  </si>
  <si>
    <t>+44 7412 524904</t>
  </si>
  <si>
    <t>+44 1752 600600</t>
  </si>
  <si>
    <t>+44 1752 585858</t>
  </si>
  <si>
    <t>https://www.linkedin.com/in/paulsinnock</t>
  </si>
  <si>
    <t>Sinnock</t>
  </si>
  <si>
    <t>p.sinnock@kent.ac.uk</t>
  </si>
  <si>
    <t>+44 1227 823246</t>
  </si>
  <si>
    <t>https://www.linkedin.com/in/paulegdevlin</t>
  </si>
  <si>
    <t>Devlin</t>
  </si>
  <si>
    <t>Head of Research Commercialisation</t>
  </si>
  <si>
    <t>devlinp@cardiff.ac.uk</t>
  </si>
  <si>
    <t>+44 7496 127775</t>
  </si>
  <si>
    <t>https://www.linkedin.com/in/paul-dean-3809865</t>
  </si>
  <si>
    <t>Director Of C&amp;IT Services</t>
  </si>
  <si>
    <t>P.Andras@napier.ac.uk</t>
  </si>
  <si>
    <t>https://www.linkedin.com/in/pauldawkins</t>
  </si>
  <si>
    <t>Dawkins</t>
  </si>
  <si>
    <t>Associate Head Of School Engineering &amp; IT</t>
  </si>
  <si>
    <t>ac7806@coventry.ac.uk</t>
  </si>
  <si>
    <t>https://www.linkedin.com/in/paul-buttery-a4122110</t>
  </si>
  <si>
    <t>Buttery</t>
  </si>
  <si>
    <t>Paul.Buttery@keele.ac.uk</t>
  </si>
  <si>
    <t>https://www.linkedin.com/in/paula-gurteen-9089098b</t>
  </si>
  <si>
    <t>Gurteen</t>
  </si>
  <si>
    <t>Head Of Research &amp; Knowledge Exchange (Social Scie</t>
  </si>
  <si>
    <t>paula.gurteen@nottingham.ac.uk</t>
  </si>
  <si>
    <t>+44 7904 863278</t>
  </si>
  <si>
    <t>https://www.linkedin.com/in/pascale-vermassen-b6b57415a</t>
  </si>
  <si>
    <t>Pascale</t>
  </si>
  <si>
    <t>Vermassen</t>
  </si>
  <si>
    <t>p.vermassen@keele.ac.uk</t>
  </si>
  <si>
    <t>+44 7980 604482</t>
  </si>
  <si>
    <t>masterlist-ukresearch, masterlist-141uni, GN-Already Approached, Masterlist-UK, masterlist-ukuni, masterlist-all, Worktribe</t>
  </si>
  <si>
    <t>https://www.linkedin.com/in/par-khosa-722b76171</t>
  </si>
  <si>
    <t>Par</t>
  </si>
  <si>
    <t>Khosa</t>
  </si>
  <si>
    <t>Head Of Research Pre-award</t>
  </si>
  <si>
    <t>Par.khosa@nottingham.ac.uk</t>
  </si>
  <si>
    <t>https://www.linkedin.com/in/paola-campagnolo-7165b831</t>
  </si>
  <si>
    <t>Campagnolo</t>
  </si>
  <si>
    <t>Associate Head of Research and Innovation; Associa</t>
  </si>
  <si>
    <t>p.campagnolo@surrey.ac.uk</t>
  </si>
  <si>
    <t>https://www.linkedin.com/in/panagiotisritsos</t>
  </si>
  <si>
    <t>Panagiotis</t>
  </si>
  <si>
    <t>D Ritsos</t>
  </si>
  <si>
    <t>p.ritsos@bangor.ac.uk</t>
  </si>
  <si>
    <t>+44 7788 160408</t>
  </si>
  <si>
    <t>https://www.linkedin.com/in/pam-houston-b920a537</t>
  </si>
  <si>
    <t>m.p.houston@dundee.ac.uk</t>
  </si>
  <si>
    <t>Worktribe, ARMA-Prospect-Unknown Contacts, masterlist-141uni, Masterlist-UK, GN-Untouched - UK</t>
  </si>
  <si>
    <t>https://www.linkedin.com/in/oluwasoye-p-mafimisebi-phd-fcmi-3b84a45a</t>
  </si>
  <si>
    <t>Oluwasoye</t>
  </si>
  <si>
    <t>Mafimisebi</t>
  </si>
  <si>
    <t>Faculty Head Of Research</t>
  </si>
  <si>
    <t>oluwasoye.mafimisebi@dmu.ac.uk</t>
  </si>
  <si>
    <t>+44 7438 918550</t>
  </si>
  <si>
    <t>https://www.linkedin.com/in/ojhadall</t>
  </si>
  <si>
    <t>Hadall</t>
  </si>
  <si>
    <t>hadallo@cardiff.ac.uk</t>
  </si>
  <si>
    <t>+44 7956 601608</t>
  </si>
  <si>
    <t>+44 29 2087 0326</t>
  </si>
  <si>
    <t>https://www.linkedin.com/in/nicola-davies-50b95617</t>
  </si>
  <si>
    <t>daviesn@liverpool.ac.uk</t>
  </si>
  <si>
    <t>+44 7976 247824</t>
  </si>
  <si>
    <t>ndavies@manchester.ac.uk</t>
  </si>
  <si>
    <t>https://www.linkedin.com/in/nicola-boyle-8b25857a</t>
  </si>
  <si>
    <t>Boyle</t>
  </si>
  <si>
    <t>Director Of Research Management, Administration An</t>
  </si>
  <si>
    <t>nboyle@coventry.ac.uk</t>
  </si>
  <si>
    <t>https://www.linkedin.com/in/nicola-bolt-a42268133</t>
  </si>
  <si>
    <t>Bolt</t>
  </si>
  <si>
    <t>BoltN@cardiff.ac.uk</t>
  </si>
  <si>
    <t>https://www.linkedin.com/in/nasrullahkhilji</t>
  </si>
  <si>
    <t>Nasrullah</t>
  </si>
  <si>
    <t>Khan Khilji</t>
  </si>
  <si>
    <t>Chair of ISKM Research</t>
  </si>
  <si>
    <t>nasrullah.khilji@uwl.ac.uk</t>
  </si>
  <si>
    <t>https://www.linkedin.com/in/mustafa-valli-7a1624b1</t>
  </si>
  <si>
    <t>Mustafa</t>
  </si>
  <si>
    <t>Valli</t>
  </si>
  <si>
    <t>mustafa.valli@dmu.ac.uk</t>
  </si>
  <si>
    <t>+44 7505 825770</t>
  </si>
  <si>
    <t>https://www.linkedin.com/in/m-pourkashanian-a5649021</t>
  </si>
  <si>
    <t>Pourkashanian</t>
  </si>
  <si>
    <t>Head Of Energy Research</t>
  </si>
  <si>
    <t>m.pourkashanian@sheffield.ac.uk</t>
  </si>
  <si>
    <t>https://www.linkedin.com/in/m-kauffman</t>
  </si>
  <si>
    <t>Marcos</t>
  </si>
  <si>
    <t>Kauffman</t>
  </si>
  <si>
    <t>MKauffman@coventry.ac.uk</t>
  </si>
  <si>
    <t>https://www.linkedin.com/in/mike-henderson-b7a97433</t>
  </si>
  <si>
    <t>Henderson</t>
  </si>
  <si>
    <t>MHenderson@brookes.ac.uk</t>
  </si>
  <si>
    <t>+44 7442 535183</t>
  </si>
  <si>
    <t>https://www.linkedin.com/in/mieke-tyrrell-de-smalen-468bb331</t>
  </si>
  <si>
    <t>Mieke</t>
  </si>
  <si>
    <t>Tyrrell</t>
  </si>
  <si>
    <t>Post Award processes Officer</t>
  </si>
  <si>
    <t>MTyrrell@brookes.ac.uk</t>
  </si>
  <si>
    <t>+44 7917 583683</t>
  </si>
  <si>
    <t>https://www.linkedin.com/in/michelle-s-169b9a142</t>
  </si>
  <si>
    <t>m.t.swain@dundee.ac.uk</t>
  </si>
  <si>
    <t>https://www.linkedin.com/in/michael-clark-1411b016a</t>
  </si>
  <si>
    <t>m.clark@elt.org.uk</t>
  </si>
  <si>
    <t>+44 7708 929138</t>
  </si>
  <si>
    <t>https://www.linkedin.com/in/melanius-paes-843721146</t>
  </si>
  <si>
    <t>Melanius</t>
  </si>
  <si>
    <t>Paes</t>
  </si>
  <si>
    <t>m.paes@bbk.ac.uk</t>
  </si>
  <si>
    <t>https://www.linkedin.com/in/meera-warrier-84805033</t>
  </si>
  <si>
    <t>Warrier</t>
  </si>
  <si>
    <t>Assistant Director, Researchers And Research Cultu</t>
  </si>
  <si>
    <t>m.warrier@sheffield.ac.uk</t>
  </si>
  <si>
    <t>https://www.linkedin.com/in/medeni-fordham-a9409816</t>
  </si>
  <si>
    <t>Medeni</t>
  </si>
  <si>
    <t>Fordham</t>
  </si>
  <si>
    <t>m.fordham@sussex.ac.uk</t>
  </si>
  <si>
    <t>masterlist-141uni, masterlist-ukuni, GN-Untouched - UK, ARMA-Prospect-Verified Contacts, masterlist-all, Worktribe</t>
  </si>
  <si>
    <t>https://www.linkedin.com/in/matthew-shard-b7291b65</t>
  </si>
  <si>
    <t>Shard</t>
  </si>
  <si>
    <t>Director of IT Partnerships</t>
  </si>
  <si>
    <t>matthew.shard@bristol.ac.uk</t>
  </si>
  <si>
    <t>+44 7790 551923</t>
  </si>
  <si>
    <t>https://www.linkedin.com/in/matthew-knight-210a376a</t>
  </si>
  <si>
    <t>matthew.knight2@surrey.ac.uk</t>
  </si>
  <si>
    <t>https://www.linkedin.com/in/maryam-lotfi-44317446</t>
  </si>
  <si>
    <t>Lotfi</t>
  </si>
  <si>
    <t>Deputy Head Research</t>
  </si>
  <si>
    <t>lotfim@cardiff.ac.uk</t>
  </si>
  <si>
    <t>+44 7808 010000</t>
  </si>
  <si>
    <t>https://www.linkedin.com/in/martyn-riddleston-aa260327</t>
  </si>
  <si>
    <t>Riddleston</t>
  </si>
  <si>
    <t>m.riddleston@bangor.ac.uk</t>
  </si>
  <si>
    <t>+44 7964 521308</t>
  </si>
  <si>
    <t>https://www.linkedin.com/in/mart-chapman-93a12b137</t>
  </si>
  <si>
    <t>Mart</t>
  </si>
  <si>
    <t>mart.chapman@nottingham.ac.uk</t>
  </si>
  <si>
    <t>https://www.linkedin.com/in/markhamtim</t>
  </si>
  <si>
    <t>Markham</t>
  </si>
  <si>
    <t>Director of Graduate Research</t>
  </si>
  <si>
    <t>t.markham@bbk.ac.uk</t>
  </si>
  <si>
    <t>https://www.linkedin.com/in/mark-davidson-869562317</t>
  </si>
  <si>
    <t>Mark.Davidson@brookes.ac.uk</t>
  </si>
  <si>
    <t>https://www.linkedin.com/in/mark-chee-63244a91</t>
  </si>
  <si>
    <t>Chee</t>
  </si>
  <si>
    <t>Head of Research Information, Quality &amp; Impact</t>
  </si>
  <si>
    <t>m.chee@sussex.ac.uk</t>
  </si>
  <si>
    <t>+44 7967 672471</t>
  </si>
  <si>
    <t>https://www.linkedin.com/in/mariola-kopec-94a61786</t>
  </si>
  <si>
    <t>Mariola</t>
  </si>
  <si>
    <t>Kopec</t>
  </si>
  <si>
    <t>mariola.kopec@coventry.ac.uk</t>
  </si>
  <si>
    <t>+44 7877 397076</t>
  </si>
  <si>
    <t>https://www.linkedin.com/in/marcia-borba-049570208</t>
  </si>
  <si>
    <t>Borba</t>
  </si>
  <si>
    <t>Research Dir for Dentistry</t>
  </si>
  <si>
    <t>marcia.borba@manchester.ac.uk</t>
  </si>
  <si>
    <t>GN-Already Approached, Masterlist-UK, masterlist-141uni, ARMA-Prospect-Verified Contacts</t>
  </si>
  <si>
    <t>https://www.linkedin.com/in/maia-hunnex-83827390</t>
  </si>
  <si>
    <t>Maia</t>
  </si>
  <si>
    <t>Hunnex</t>
  </si>
  <si>
    <t>m.hunnex@sheffield.ac.uk</t>
  </si>
  <si>
    <t>masterlist-141uni, GN-Untouched - UK</t>
  </si>
  <si>
    <t>https://www.linkedin.com/in/lynn-clouder-25b4b026</t>
  </si>
  <si>
    <t>Clouder</t>
  </si>
  <si>
    <t>Academic Director Of Research Centre For Global Le</t>
  </si>
  <si>
    <t>l.clouder@coventry.ac.uk</t>
  </si>
  <si>
    <t>https://www.linkedin.com/in/lydiasheldonhooper-4972b7a8/</t>
  </si>
  <si>
    <t>Sheldon-Hooper</t>
  </si>
  <si>
    <t>l.sheldon-hooper@bbk.ac.uk</t>
  </si>
  <si>
    <t>ls@bbk.ac.uk</t>
  </si>
  <si>
    <t>https://www.linkedin.com/in/lucylee1</t>
  </si>
  <si>
    <t>l.lee@sheffield.ac.uk</t>
  </si>
  <si>
    <t>+44 7947 217171</t>
  </si>
  <si>
    <t>https://www.linkedin.com/in/lucygregsongreen</t>
  </si>
  <si>
    <t>Gregson-Green</t>
  </si>
  <si>
    <t>lgregsongreen@dmu.ac.uk</t>
  </si>
  <si>
    <t>+44 1162551551</t>
  </si>
  <si>
    <t>masterlist-ukuni, ARMA-Prospect-Verified Contacts, masterlist-all, masterlist-141uni, GN-Untouched - UK, Masterlist-UK, Worktribe</t>
  </si>
  <si>
    <t>https://www.linkedin.com/in/lucycbell</t>
  </si>
  <si>
    <t>lcb27@sussex.ac.uk</t>
  </si>
  <si>
    <t>Worktribe, masterlist-141uni, masterlist-ukuni, GN-Untouched - UK, ARMA-Prospect-Unknown Contacts, masterlist-all</t>
  </si>
  <si>
    <t>https://www.linkedin.com/in/luca-marciani</t>
  </si>
  <si>
    <t>Marciani</t>
  </si>
  <si>
    <t>Deputy Director (Research) Of Translational Medica</t>
  </si>
  <si>
    <t>luca.marciani@nottingham.ac.uk</t>
  </si>
  <si>
    <t>https://www.linkedin.com/in/louise-o-neill-39099322</t>
  </si>
  <si>
    <t>O'Neill</t>
  </si>
  <si>
    <t>Head Of Finance Systems And Transformation</t>
  </si>
  <si>
    <t>louise.oneill@coventry.ac.uk</t>
  </si>
  <si>
    <t>https://www.linkedin.com/in/louise-ashley-5871b15</t>
  </si>
  <si>
    <t>louise.ashley@warwick.ac.uk</t>
  </si>
  <si>
    <t>https://www.linkedin.com/in/lorna-wilson-02221964</t>
  </si>
  <si>
    <t>Managing Director Of Research And Innovation Servi</t>
  </si>
  <si>
    <t>lorna.wilson@durham.ac.uk</t>
  </si>
  <si>
    <t>https://www.linkedin.com/in/liz-collins-63b84aab</t>
  </si>
  <si>
    <t>Director Of Finance And Risk</t>
  </si>
  <si>
    <t>l.collins@coventry.ac.uk</t>
  </si>
  <si>
    <t>+44 7725 186802</t>
  </si>
  <si>
    <t>https://www.linkedin.com/in/lisa-collins-a6170173</t>
  </si>
  <si>
    <t>l.collins@surrey.ac.uk</t>
  </si>
  <si>
    <t>Project Manager, Digital Innovation &amp; Technology Services (Strategic Project Delivery)</t>
  </si>
  <si>
    <t>lisa.collins@essex.ac.uk</t>
  </si>
  <si>
    <t>No job title recorded</t>
  </si>
  <si>
    <t>https://www.linkedin.com/in/linden-ball-01042723</t>
  </si>
  <si>
    <t>Linden</t>
  </si>
  <si>
    <t>Faculty Dir of Research</t>
  </si>
  <si>
    <t>lball@uclan.ac.uk</t>
  </si>
  <si>
    <t>https://www.linkedin.com/in/lik-kwan-shark-633a3323</t>
  </si>
  <si>
    <t>Lik-Kwan</t>
  </si>
  <si>
    <t>Shark</t>
  </si>
  <si>
    <t>Head of Research Centre</t>
  </si>
  <si>
    <t>lshark@uclan.ac.uk</t>
  </si>
  <si>
    <t>masterlist-141uni, masterlist-ukuni, ARMA-Prospect-Removed - Out of Persona, Masterlist-UK, GN-Already Approached, masterlist-all</t>
  </si>
  <si>
    <t>https://www.linkedin.com/in/lesley-nelson-75a1a977</t>
  </si>
  <si>
    <t>l.nelson@warwick.ac.uk</t>
  </si>
  <si>
    <t>https://www.linkedin.com/in/lee-l-rose</t>
  </si>
  <si>
    <t>Assistant Director, CTO</t>
  </si>
  <si>
    <t>L.Rose@sussex.ac.uk</t>
  </si>
  <si>
    <t>+44 7977 265364</t>
  </si>
  <si>
    <t>https://www.linkedin.com/in/lee-allman-4b618035</t>
  </si>
  <si>
    <t>Allman</t>
  </si>
  <si>
    <t>Assistant Director, Research And Knowledge Exchang</t>
  </si>
  <si>
    <t>l.allman@sheffield.ac.uk</t>
  </si>
  <si>
    <t>+44 7504 811993</t>
  </si>
  <si>
    <t>https://www.linkedin.com/in/lawrencemitchell</t>
  </si>
  <si>
    <t>Director of IT Digital</t>
  </si>
  <si>
    <t>lawrence.mitchell@bristol.ac.uk</t>
  </si>
  <si>
    <t>+44 7717 425241</t>
  </si>
  <si>
    <t>https://www.linkedin.com/in/laura-wright-964031a4</t>
  </si>
  <si>
    <t>l.wright@napier.ac.uk</t>
  </si>
  <si>
    <t>+44 7950 725855</t>
  </si>
  <si>
    <t>https://www.linkedin.com/in/laura-ford-churchlow-fcca-93b827352</t>
  </si>
  <si>
    <t>Churchlow</t>
  </si>
  <si>
    <t>ChurchlowL@cardiff.ac.uk</t>
  </si>
  <si>
    <t>https://www.linkedin.com/in/kristy-widdicombe-a8a72139</t>
  </si>
  <si>
    <t>Widdicombe</t>
  </si>
  <si>
    <t>Head Of Learning And Research Support</t>
  </si>
  <si>
    <t>kristy.widdicombe@canterbury.ac.uk</t>
  </si>
  <si>
    <t>https://www.linkedin.com/in/krista-robbie-78394538</t>
  </si>
  <si>
    <t>Robbie</t>
  </si>
  <si>
    <t>Director IT Service Ops</t>
  </si>
  <si>
    <t>KRobbie@manchester.ac.uk</t>
  </si>
  <si>
    <t>+44 7889 171597</t>
  </si>
  <si>
    <t>https://www.linkedin.com/in/kirsty-roberts-90031b32</t>
  </si>
  <si>
    <t>Deputy Research Director</t>
  </si>
  <si>
    <t>kirsty.roberts@bristol.ac.uk</t>
  </si>
  <si>
    <t>+44 7989 981816</t>
  </si>
  <si>
    <t>GN-Already Approached, ARMA-Prospect-Verified Contacts, masterlist-141uni, Masterlist-UK, Worktribe</t>
  </si>
  <si>
    <t>https://www.linkedin.com/in/kirsty-brennan-09618660</t>
  </si>
  <si>
    <t>kbrennan@manchester.ac.uk</t>
  </si>
  <si>
    <t>masterlist-141uni, ARMA-Prospect-Unknown Contacts, Masterlist-UK, GN-Untouched - UK, masterlist-ukuni, masterlist-all</t>
  </si>
  <si>
    <t>https://www.linkedin.com/in/kevin-vincent-b2093913</t>
  </si>
  <si>
    <t>Director, Centre For Connected Automotive Research</t>
  </si>
  <si>
    <t>aa7850@coventry.ac.uk</t>
  </si>
  <si>
    <t>+44 7974 984581</t>
  </si>
  <si>
    <t>https://www.linkedin.com/in/keshia-sellapillay-1b199227</t>
  </si>
  <si>
    <t>Keshia</t>
  </si>
  <si>
    <t>Sellapillay</t>
  </si>
  <si>
    <t>k.sellapillay@bbk.ac.uk</t>
  </si>
  <si>
    <t>https://www.linkedin.com/in/kerrie-carlin</t>
  </si>
  <si>
    <t>Carlin</t>
  </si>
  <si>
    <t>kerrie.carlin@bristol.ac.uk</t>
  </si>
  <si>
    <t>+44 7876 645737</t>
  </si>
  <si>
    <t>https://www.linkedin.com/in/katie-normington-b2a43b101</t>
  </si>
  <si>
    <t>Normington</t>
  </si>
  <si>
    <t>katie.normington@dmu.ac.uk</t>
  </si>
  <si>
    <t>+44 7981 756066</t>
  </si>
  <si>
    <t>https://www.linkedin.com/in/kathryn-sinclair-039b8b235</t>
  </si>
  <si>
    <t>Sinclair</t>
  </si>
  <si>
    <t>sinclairk@cardiff.ac.uk</t>
  </si>
  <si>
    <t>masterlist-141uni, ARMA-Prospect-Verified Contacts, Masterlist-UK, GN-Untouched - UK, masterlist-ukuni, masterlist-all, Worktribe</t>
  </si>
  <si>
    <t>https://www.linkedin.com/in/katherine-blackadder-9b50b026</t>
  </si>
  <si>
    <t>Blackadder</t>
  </si>
  <si>
    <t>Assistant Research Manager (Impact)</t>
  </si>
  <si>
    <t>k.blackadder@sussex.ac.uk</t>
  </si>
  <si>
    <t>masterlist-ukuni, GN-Untouched - UK, ARMA-Prospect-Unknown Contacts, masterlist-all, Worktribe</t>
  </si>
  <si>
    <t>https://www.linkedin.com/in/kate-ludlow-14b410230</t>
  </si>
  <si>
    <t>Ludlow</t>
  </si>
  <si>
    <t>Head of Res &amp; Inn Ops</t>
  </si>
  <si>
    <t>k.ludlow@kent.ac.uk</t>
  </si>
  <si>
    <t>https://www.linkedin.com/in/julie-lynch-42260980</t>
  </si>
  <si>
    <t>Lynch</t>
  </si>
  <si>
    <t>j.z.lynch@dundee.ac.uk</t>
  </si>
  <si>
    <t>+44 7738 552014</t>
  </si>
  <si>
    <t>Worktribe, GN-Already Approached, masterlist-141uni, Masterlist-USA</t>
  </si>
  <si>
    <t>https://www.linkedin.com/in/julie-johnston-302463155</t>
  </si>
  <si>
    <t>Head of Commercial Research</t>
  </si>
  <si>
    <t>j.k.johnston@dundee.ac.uk</t>
  </si>
  <si>
    <t>https://www.linkedin.com/in/julian-hatton-32394165</t>
  </si>
  <si>
    <t>Hatton</t>
  </si>
  <si>
    <t>julian.o.hatton@durham.ac.uk</t>
  </si>
  <si>
    <t>https://www.linkedin.com/in/julian-golland-9869ba43</t>
  </si>
  <si>
    <t>Golland</t>
  </si>
  <si>
    <t>j.golland@sussex.ac.uk</t>
  </si>
  <si>
    <t>https://www.linkedin.com/in/juan-vidal-6026a7151</t>
  </si>
  <si>
    <t>Vidal</t>
  </si>
  <si>
    <t>Deputy Director of Research</t>
  </si>
  <si>
    <t>j.vidal@bbk.ac.uk</t>
  </si>
  <si>
    <t>https://www.linkedin.com/in/jon-timmis-a320799</t>
  </si>
  <si>
    <t>Timmis</t>
  </si>
  <si>
    <t>jot91@aber.ac.uk</t>
  </si>
  <si>
    <t>https://www.linkedin.com/in/jonlockley</t>
  </si>
  <si>
    <t>Lockley</t>
  </si>
  <si>
    <t>Director Advanced Res</t>
  </si>
  <si>
    <t>lockleyj1@cardiff.ac.uk</t>
  </si>
  <si>
    <t>+44 7850 208589</t>
  </si>
  <si>
    <t>ARMA-Prospect-Removed - Out of Persona, masterlist-141uni, GN-Already Approached, Masterlist-UK, masterlist-ukuni, masterlist-all, Worktribe</t>
  </si>
  <si>
    <t>https://www.linkedin.com/in/john-shelton-88109129</t>
  </si>
  <si>
    <t>Shelton</t>
  </si>
  <si>
    <t>john.shelton@dmu.ac.uk</t>
  </si>
  <si>
    <t>https://www.linkedin.com/in/john-leary-1b408a137</t>
  </si>
  <si>
    <t>Leary</t>
  </si>
  <si>
    <t>j.leary@reading.ac.uk</t>
  </si>
  <si>
    <t>+44 118 378 8431</t>
  </si>
  <si>
    <t>https://www.linkedin.com/in/john-hails-54297564</t>
  </si>
  <si>
    <t>Hails</t>
  </si>
  <si>
    <t>Director: Applied Music Research Centre</t>
  </si>
  <si>
    <t>J.Hails@napier.ac.uk</t>
  </si>
  <si>
    <t>+44 7773 769424</t>
  </si>
  <si>
    <t>https://www.linkedin.com/in/john-crawford-8953711b</t>
  </si>
  <si>
    <t>Director, Kent IT</t>
  </si>
  <si>
    <t>j.s.crawford@kent.ac.uk</t>
  </si>
  <si>
    <t>https://www.linkedin.com/in/joe-tah-a45394b</t>
  </si>
  <si>
    <t>Tah</t>
  </si>
  <si>
    <t>Pro VC Research &amp; Inn</t>
  </si>
  <si>
    <t>jtah@brookes.ac.uk</t>
  </si>
  <si>
    <t>+44 7852 175838</t>
  </si>
  <si>
    <t>https://www.linkedin.com/in/jo-bryce-1674a548</t>
  </si>
  <si>
    <t>Director Cyberspace Res</t>
  </si>
  <si>
    <t>jbryce@uclan.ac.uk</t>
  </si>
  <si>
    <t>https://www.linkedin.com/in/joanne-marsh-a9745782</t>
  </si>
  <si>
    <t>Marsh</t>
  </si>
  <si>
    <t>Head Of Open Research &amp; Scholarly Publications</t>
  </si>
  <si>
    <t>aa2950@coventry.ac.uk</t>
  </si>
  <si>
    <t>https://www.linkedin.com/in/joanne-douglas-395301242</t>
  </si>
  <si>
    <t>J.Douglas2@napier.ac.uk</t>
  </si>
  <si>
    <t>https://www.linkedin.com/in/joanna-karmowska-8a774814</t>
  </si>
  <si>
    <t>Karmowska</t>
  </si>
  <si>
    <t>Associate Dean, Research</t>
  </si>
  <si>
    <t>jkarmowska@brookes.ac.uk</t>
  </si>
  <si>
    <t>https://www.linkedin.com/in/jill-timms-5507561bb</t>
  </si>
  <si>
    <t>Timms</t>
  </si>
  <si>
    <t>Associate Head Of School For Research</t>
  </si>
  <si>
    <t>jill.timms@coventry.ac.uk</t>
  </si>
  <si>
    <t>GN-Untouched - UK, ARMA-Prospect-Verified Contacts, masterlist-ukuni, masterlist-all, Worktribe</t>
  </si>
  <si>
    <t>https://www.linkedin.com/in/jill-burton-a7186961</t>
  </si>
  <si>
    <t>jill.burton@nottingham.ac.uk</t>
  </si>
  <si>
    <t>https://www.linkedin.com/in/jennifer-read-64746b31</t>
  </si>
  <si>
    <t>Read</t>
  </si>
  <si>
    <t>Programme Director For Clinical Research</t>
  </si>
  <si>
    <t>j.read@sheffield.ac.uk</t>
  </si>
  <si>
    <t>https://www.linkedin.com/in/jennifer-jennings-2b425332/</t>
  </si>
  <si>
    <t>Associate Director of Research Development</t>
  </si>
  <si>
    <t>jen.jennings@bristol.ac.uk</t>
  </si>
  <si>
    <t>+44 (0)117 456 0307</t>
  </si>
  <si>
    <t>+44 (0)117 928 9000</t>
  </si>
  <si>
    <t>https://www.linkedin.com/in/jeanette-woolard-b37880136</t>
  </si>
  <si>
    <t>Woolard</t>
  </si>
  <si>
    <t>Associate Pro-Vice-Chancellor For The Researcher A</t>
  </si>
  <si>
    <t>jeanette.woolard@nottingham.ac.uk</t>
  </si>
  <si>
    <t>+44 7702 037511</t>
  </si>
  <si>
    <t>https://www.linkedin.com/in/janine-dance-318303a</t>
  </si>
  <si>
    <t>Dance</t>
  </si>
  <si>
    <t>janine.dance@bristol.ac.uk</t>
  </si>
  <si>
    <t>https://www.linkedin.com/in/jane-haydn-7348793</t>
  </si>
  <si>
    <t>Business System Manager</t>
  </si>
  <si>
    <t>jane.haydn@nottingham.ac.uk</t>
  </si>
  <si>
    <t>https://www.linkedin.com/in/jane-crudgington-higham-a4076214</t>
  </si>
  <si>
    <t>Crudgington-Higham</t>
  </si>
  <si>
    <t>j.higham@kent.ac.uk</t>
  </si>
  <si>
    <t>+44 1227 827642</t>
  </si>
  <si>
    <t>https://www.linkedin.com/in/jamie-douglas-pugh/</t>
  </si>
  <si>
    <t>Douglas-Pugh</t>
  </si>
  <si>
    <t>Clinical Research Compliance Manager</t>
  </si>
  <si>
    <t>j.k.douglas-pugh@bham.ac.uk</t>
  </si>
  <si>
    <t>https://www.linkedin.com/in/jamie-douglas-20aa88304/</t>
  </si>
  <si>
    <t>EA to VC &amp; Director of Finance</t>
  </si>
  <si>
    <t>jdouglas003@dundee.ac.uk</t>
  </si>
  <si>
    <t>https://www.linkedin.com/in/jameswmorland</t>
  </si>
  <si>
    <t>Morland</t>
  </si>
  <si>
    <t>j.morland@sussex.ac.uk</t>
  </si>
  <si>
    <t>https://www.linkedin.com/in/james-w-hoctor-0520655a</t>
  </si>
  <si>
    <t>W Hoctor</t>
  </si>
  <si>
    <t>VC Research Scholar</t>
  </si>
  <si>
    <t>j.w.hoctor@kent.ac.uk</t>
  </si>
  <si>
    <t>https://www.linkedin.com/in/jacinda-humphry-567bb7117</t>
  </si>
  <si>
    <t>Jacinda</t>
  </si>
  <si>
    <t>Humphry</t>
  </si>
  <si>
    <t>J.Humphry@sussex.ac.uk</t>
  </si>
  <si>
    <t>https://www.linkedin.com/in/ian-cotton-72115a7</t>
  </si>
  <si>
    <t>Cotton</t>
  </si>
  <si>
    <t>Head of Research (Eng)</t>
  </si>
  <si>
    <t>ian.cotton@manchester.ac.uk</t>
  </si>
  <si>
    <t>+44 7900 228267</t>
  </si>
  <si>
    <t>ARMA-Prospect-Verified Contacts, GN-Already Approached, masterlist-141uni, Masterlist-UK</t>
  </si>
  <si>
    <t>https://www.linkedin.com/in/hongnian-yu-frsa-fiet-b6461116</t>
  </si>
  <si>
    <t>Hongnian</t>
  </si>
  <si>
    <t>Yu</t>
  </si>
  <si>
    <t>h.yu@napier.ac.uk</t>
  </si>
  <si>
    <t>+44 7473 686860</t>
  </si>
  <si>
    <t>https://www.linkedin.com/in/helen-white-cooper-3a719628</t>
  </si>
  <si>
    <t>White-Cooper</t>
  </si>
  <si>
    <t>Director Res (Biosciences)</t>
  </si>
  <si>
    <t>white-cooperh@cardiff.ac.uk</t>
  </si>
  <si>
    <t>Masterlist-UK, masterlist-141uni, ARMA-Prospect-Verified Contacts, GN-Already Approached, masterlist-ukuni, masterlist-all, Worktribe</t>
  </si>
  <si>
    <t>https://www.linkedin.com/in/helen-mcculloch-5b742a122</t>
  </si>
  <si>
    <t>McCulloch</t>
  </si>
  <si>
    <t>Head of Finance (PS)</t>
  </si>
  <si>
    <t>mccullochh@cardiff.ac.uk</t>
  </si>
  <si>
    <t>masterlist-141uni, Masterlist-UK, GN-Untouched - UK, Worktribe</t>
  </si>
  <si>
    <t>https://www.linkedin.com/in/helen-maddock-8942937</t>
  </si>
  <si>
    <t>Maddock</t>
  </si>
  <si>
    <t>Director For Research And Enterprise</t>
  </si>
  <si>
    <t>apx281@coventry.ac.uk</t>
  </si>
  <si>
    <t>+44 7740 873032</t>
  </si>
  <si>
    <t>https://www.linkedin.com/in/helen-gentle-fcca-ba59b154</t>
  </si>
  <si>
    <t>Gentle</t>
  </si>
  <si>
    <t>gentleh@cardiff.ac.uk</t>
  </si>
  <si>
    <t>+44 7469 244690</t>
  </si>
  <si>
    <t>helen.gentle@cardiff.ac.uk</t>
  </si>
  <si>
    <t>https://www.linkedin.com/in/helencmiles</t>
  </si>
  <si>
    <t>Interim Dir Res Excellence</t>
  </si>
  <si>
    <t>hem23@aber.ac.uk</t>
  </si>
  <si>
    <t>masterlist-141uni, GN-Already Approached, ARMA-Prospect-Verified Contacts, masterlist-all, Masterlist-UK, Worktribe</t>
  </si>
  <si>
    <t>https://www.linkedin.com/in/helen-brooks-57345322b</t>
  </si>
  <si>
    <t>Director of Res &amp; Inn</t>
  </si>
  <si>
    <t>h.brooks@kent.ac.uk</t>
  </si>
  <si>
    <t>https://www.linkedin.com/in/helen-baker-30a09716</t>
  </si>
  <si>
    <t>Head of Research Degrees and Researcher</t>
  </si>
  <si>
    <t>Helen.Baker@manchester.ac.uk</t>
  </si>
  <si>
    <t>https://www.linkedin.com/in/heike-bauer-87b32023a</t>
  </si>
  <si>
    <t>Bauer</t>
  </si>
  <si>
    <t>Head of Research, Innovation</t>
  </si>
  <si>
    <t>h.bauer@bbk.ac.uk</t>
  </si>
  <si>
    <t>https://www.linkedin.com/in/heather-saxton-621a4b11</t>
  </si>
  <si>
    <t>Saxton</t>
  </si>
  <si>
    <t>Head of Res &amp; Ent Programmes</t>
  </si>
  <si>
    <t>heather.saxton@bristol.ac.uk</t>
  </si>
  <si>
    <t>https://www.linkedin.com/in/heather-loveday-12019222</t>
  </si>
  <si>
    <t>Loveday</t>
  </si>
  <si>
    <t>heather.loveday@uwl.ac.uk</t>
  </si>
  <si>
    <t>https://www.linkedin.com/in/harriet-wealthall-922109159</t>
  </si>
  <si>
    <t>Harriet</t>
  </si>
  <si>
    <t>Wealthall</t>
  </si>
  <si>
    <t>Assistant Manager - Post Award</t>
  </si>
  <si>
    <t>harriet.wealthall@nottingham.ac.uk</t>
  </si>
  <si>
    <t>https://www.linkedin.com/in/hanna-james-6a65631b9</t>
  </si>
  <si>
    <t>Hanna</t>
  </si>
  <si>
    <t>Research Services Manager</t>
  </si>
  <si>
    <t>hanna.james@london.ac.uk</t>
  </si>
  <si>
    <t>masterlist-141uni, masterlist-ukuni, ARMA-Prospect-Verified Contacts, Masterlist-UK, masterlist-all, GN-Already Approached, GN-Clicks</t>
  </si>
  <si>
    <t>https://www.linkedin.com/in/hannah-marriott-1b368726a</t>
  </si>
  <si>
    <t>Marriott</t>
  </si>
  <si>
    <t>PA To Associate Dean (Research And Innovation)</t>
  </si>
  <si>
    <t>hannah.marriott@dmu.ac.uk</t>
  </si>
  <si>
    <t>https://www.linkedin.com/in/grainne-barkess</t>
  </si>
  <si>
    <t>Grainne</t>
  </si>
  <si>
    <t>Barkess</t>
  </si>
  <si>
    <t>Head Of Research Environment And Services</t>
  </si>
  <si>
    <t>G.Barkess@napier.ac.uk</t>
  </si>
  <si>
    <t>+44 7941 608283</t>
  </si>
  <si>
    <t>https://www.linkedin.com/in/graham-kiddle-77420213</t>
  </si>
  <si>
    <t>Kiddle</t>
  </si>
  <si>
    <t>Head Of Research Growth</t>
  </si>
  <si>
    <t>graham.kiddle@sheffield.ac.uk</t>
  </si>
  <si>
    <t>https://www.linkedin.com/in/gordana-fontana-giusti-3b412818</t>
  </si>
  <si>
    <t>Gordana</t>
  </si>
  <si>
    <t>Fontana-Giusti</t>
  </si>
  <si>
    <t>g.fontana-giusti@kent.ac.uk</t>
  </si>
  <si>
    <t>https://www.linkedin.com/in/gisela-hafezparast-b44526bb</t>
  </si>
  <si>
    <t>Gisela</t>
  </si>
  <si>
    <t>Hafezparast</t>
  </si>
  <si>
    <t>g.j.hafezparast@sussex.ac.uk</t>
  </si>
  <si>
    <t>https://www.linkedin.com/in/giovanna-nalesso-37881a7a</t>
  </si>
  <si>
    <t>Nalesso</t>
  </si>
  <si>
    <t>Associate Head Of Research And Innovation</t>
  </si>
  <si>
    <t>g.nalesso@surrey.ac.uk</t>
  </si>
  <si>
    <t>+44 7983 143066</t>
  </si>
  <si>
    <t>ARMA-Prospect-Verified Contacts, GN-Clicks, masterlist-141uni, masterlist-ukuni, Masterlist-UK, masterlist-all, GN-Already Approached, Worktribe</t>
  </si>
  <si>
    <t>https://www.linkedin.com/in/gillian-fairbairn-80650a8b</t>
  </si>
  <si>
    <t>Fairbairn</t>
  </si>
  <si>
    <t>Director of Research, Innovation and Impact</t>
  </si>
  <si>
    <t>g.fairbairn@surrey.ac.uk</t>
  </si>
  <si>
    <t>+44 7813 183009</t>
  </si>
  <si>
    <t>https://www.linkedin.com/in/gez-marlow-20a3105b</t>
  </si>
  <si>
    <t>Gez</t>
  </si>
  <si>
    <t>Marlow</t>
  </si>
  <si>
    <t>Assistant Finance Director</t>
  </si>
  <si>
    <t>gez.marlow@coventry.ac.uk</t>
  </si>
  <si>
    <t>+44 7958 319359</t>
  </si>
  <si>
    <t>https://www.linkedin.com/in/gerardine-gerri-matthews-smith-35866920</t>
  </si>
  <si>
    <t>Gerardine</t>
  </si>
  <si>
    <t>Matthews-Smith</t>
  </si>
  <si>
    <t>Director Centre For Military Research,Education An</t>
  </si>
  <si>
    <t>G.Matthews-Smith@napier.ac.uk</t>
  </si>
  <si>
    <t>+44 7946 540501</t>
  </si>
  <si>
    <t>https://www.linkedin.com/in/georgia-butina-watson-13597415</t>
  </si>
  <si>
    <t>Butina Watson</t>
  </si>
  <si>
    <t>Professor &amp; Research Dir</t>
  </si>
  <si>
    <t>p0054496@brookes.ac.uk</t>
  </si>
  <si>
    <t>https://www.linkedin.com/in/george-whalley-bbb271b3</t>
  </si>
  <si>
    <t>g.whalley@manchester.ac.uk</t>
  </si>
  <si>
    <t>+44 7837 009184</t>
  </si>
  <si>
    <t>https://www.linkedin.com/in/geoffjbarton</t>
  </si>
  <si>
    <t>Head of Research, Comp Bio</t>
  </si>
  <si>
    <t>G.J.Barton@dundee.ac.uk</t>
  </si>
  <si>
    <t>https://www.linkedin.com/in/gaynor-collins-punter-msc-4227251a/</t>
  </si>
  <si>
    <t>Collins-Punter</t>
  </si>
  <si>
    <t>Deputy Director of IT Services</t>
  </si>
  <si>
    <t>g.l.collins-punter@bham.ac.uk</t>
  </si>
  <si>
    <t>https://www.linkedin.com/in/gavin-boyce-4552525a</t>
  </si>
  <si>
    <t>Boyce</t>
  </si>
  <si>
    <t>Head Of Faculty &amp; Research Partnership</t>
  </si>
  <si>
    <t>g.boyce@sheffield.ac.uk</t>
  </si>
  <si>
    <t>https://www.linkedin.com/in/gamoorhouse</t>
  </si>
  <si>
    <t>Director Of Finance (Interim)</t>
  </si>
  <si>
    <t>graham.moorhouse@napier.ac.uk</t>
  </si>
  <si>
    <t>+44 7771 852620</t>
  </si>
  <si>
    <t>https://www.linkedin.com/in/frank-richardson-1202</t>
  </si>
  <si>
    <t>f.j.richardson@kent.ac.uk</t>
  </si>
  <si>
    <t>https://www.linkedin.com/in/frances-bowen-81383410</t>
  </si>
  <si>
    <t>francesbowen@essex.ac.uk</t>
  </si>
  <si>
    <t>+44 7391 860685</t>
  </si>
  <si>
    <t>https://www.linkedin.com/in/fiona-kenworthy-4001481a6</t>
  </si>
  <si>
    <t>Kenworthy</t>
  </si>
  <si>
    <t>KenworthyF@cardiff.ac.uk</t>
  </si>
  <si>
    <t>+44 7891 316859</t>
  </si>
  <si>
    <t>https://www.linkedin.com/in/federicacetara</t>
  </si>
  <si>
    <t>Cetara</t>
  </si>
  <si>
    <t>Personal Assistant To CIO</t>
  </si>
  <si>
    <t>f.cetara@surrey.ac.uk</t>
  </si>
  <si>
    <t>https://www.linkedin.com/in/evelyn-welch-b8a4507b</t>
  </si>
  <si>
    <t>Evelyn</t>
  </si>
  <si>
    <t>evelyn.welch@bristol.ac.uk</t>
  </si>
  <si>
    <t>+44 7766 573573</t>
  </si>
  <si>
    <t>https://www.linkedin.com/in/euan-hendrie-35390412</t>
  </si>
  <si>
    <t>Euan</t>
  </si>
  <si>
    <t>Hendrie</t>
  </si>
  <si>
    <t>Euan.Hendrie@bristol.ac.uk</t>
  </si>
  <si>
    <t>+44 7815 134984</t>
  </si>
  <si>
    <t>https://www.linkedin.com/in/emma-mills-870b045a/</t>
  </si>
  <si>
    <t>Mills</t>
  </si>
  <si>
    <t>e.mills@surrey.ac.uk</t>
  </si>
  <si>
    <t>https://www.linkedin.com/in/emma-gibbons-65ab0217a</t>
  </si>
  <si>
    <t>emma.gibbons@bristol.ac.uk</t>
  </si>
  <si>
    <t>+44 7739 150994</t>
  </si>
  <si>
    <t>https://www.linkedin.com/in/emma-birkinshaw-b158131ab</t>
  </si>
  <si>
    <t>Birkinshaw</t>
  </si>
  <si>
    <t>emma.birkinshaw@nottingham.ac.uk</t>
  </si>
  <si>
    <t>https://www.linkedin.com/in/emily-ashenden-79469a190</t>
  </si>
  <si>
    <t>Ashenden</t>
  </si>
  <si>
    <t>emily.ashenden@bristol.ac.uk</t>
  </si>
  <si>
    <t>https://www.linkedin.com/in/elynlyell</t>
  </si>
  <si>
    <t>Elyn</t>
  </si>
  <si>
    <t>Lyell</t>
  </si>
  <si>
    <t>Associate Director - Marketing Research</t>
  </si>
  <si>
    <t>elyell@coventry.ac.uk</t>
  </si>
  <si>
    <t>+44 7966 319623</t>
  </si>
  <si>
    <t>https://www.linkedin.com/in/ellie-bunker-645a2b251</t>
  </si>
  <si>
    <t>Ellie</t>
  </si>
  <si>
    <t>Bunker</t>
  </si>
  <si>
    <t>Senior Research Ethics and Integrity Officer</t>
  </si>
  <si>
    <t>erb27@sussex.ac.uk</t>
  </si>
  <si>
    <t>https://www.linkedin.com/in/elizabeth-aston-4b09b468</t>
  </si>
  <si>
    <t>Aston</t>
  </si>
  <si>
    <t>Head Of Research Impact Edinburgh Napier Universit</t>
  </si>
  <si>
    <t>L.Aston@napier.ac.uk</t>
  </si>
  <si>
    <t>https://www.linkedin.com/in/eleonora-gandolfi-74747535</t>
  </si>
  <si>
    <t>Eleonora</t>
  </si>
  <si>
    <t>Gandolfi</t>
  </si>
  <si>
    <t>Associate Director (Research And Innovation)</t>
  </si>
  <si>
    <t>e.gandolfi@surrey.ac.uk</t>
  </si>
  <si>
    <t>+44 7765 843059</t>
  </si>
  <si>
    <t>https://www.linkedin.com/in/elena-gaura-6524bb5</t>
  </si>
  <si>
    <t>Gaura</t>
  </si>
  <si>
    <t>Associate Pro Vice Chancellor Research</t>
  </si>
  <si>
    <t>egaura@coventry.ac.uk</t>
  </si>
  <si>
    <t>+44 7557 425515</t>
  </si>
  <si>
    <t>https://www.linkedin.com/in/elena-dennison-58124365</t>
  </si>
  <si>
    <t>Dennison</t>
  </si>
  <si>
    <t>Senior Research Programmes Manager</t>
  </si>
  <si>
    <t>e.dennison@sussex.ac.uk</t>
  </si>
  <si>
    <t>https://www.linkedin.com/in/edgar-huitema-8343741a</t>
  </si>
  <si>
    <t>Huitema</t>
  </si>
  <si>
    <t>Head of Postgraduate Research</t>
  </si>
  <si>
    <t>E.huitema@dundee.ac.uk</t>
  </si>
  <si>
    <t>https://www.linkedin.com/in/dr-sarah-rodgers-24204022</t>
  </si>
  <si>
    <t>Rodgers</t>
  </si>
  <si>
    <t>Head Of Research Services At PRIMIS</t>
  </si>
  <si>
    <t>sarah.rodgers@nottingham.ac.uk</t>
  </si>
  <si>
    <t>https://www.linkedin.com/in/drnickpwright</t>
  </si>
  <si>
    <t>Head Of Research Development For The Rights Lab</t>
  </si>
  <si>
    <t>nick.wright@nottingham.ac.uk</t>
  </si>
  <si>
    <t>https://www.linkedin.com/in/dr-kathryn-simpson-14b08881</t>
  </si>
  <si>
    <t>Director Of Research, Keele Business School</t>
  </si>
  <si>
    <t>k.simpson@keele.ac.uk</t>
  </si>
  <si>
    <t>https://www.linkedin.com/in/dr-karen-edwards-cmiia-piia-maat-msc-21066492</t>
  </si>
  <si>
    <t>Head Of Research Management Administration</t>
  </si>
  <si>
    <t>ac1366@coventry.ac.uk</t>
  </si>
  <si>
    <t>https://www.linkedin.com/in/dominik-zaum-40028a168</t>
  </si>
  <si>
    <t>Dominik</t>
  </si>
  <si>
    <t>Zaum</t>
  </si>
  <si>
    <t>Pro-Vice Chancellor, Research And Innovation / Aca</t>
  </si>
  <si>
    <t>d.zaum@reading.ac.uk</t>
  </si>
  <si>
    <t>https://www.linkedin.com/in/dingchang-zheng-73926b12</t>
  </si>
  <si>
    <t>Dingchang</t>
  </si>
  <si>
    <t>Zheng</t>
  </si>
  <si>
    <t>Professor And Research Centre Director</t>
  </si>
  <si>
    <t>dingchang.zheng@coventry.ac.uk</t>
  </si>
  <si>
    <t>+44 7850 342294</t>
  </si>
  <si>
    <t>https://www.linkedin.com/in/di-fu-1307a86a</t>
  </si>
  <si>
    <t>Di</t>
  </si>
  <si>
    <t>Assistant Professor (Research Group Director)</t>
  </si>
  <si>
    <t>d.fu@surrey.ac.uk</t>
  </si>
  <si>
    <t>https://www.linkedin.com/in/dewi-james-7953423b</t>
  </si>
  <si>
    <t>Dewi</t>
  </si>
  <si>
    <t>JamesD@cardiff.ac.uk</t>
  </si>
  <si>
    <t>https://www.linkedin.com/in/desireevillahermosa</t>
  </si>
  <si>
    <t>Desirée</t>
  </si>
  <si>
    <t>Villahermosa Caballero</t>
  </si>
  <si>
    <t>d.villahermosa-caballero@sussex.ac.uk</t>
  </si>
  <si>
    <t>https://www.linkedin.com/in/debra-boniface-acma-cgma-8a20a633</t>
  </si>
  <si>
    <t>Boniface</t>
  </si>
  <si>
    <t>d.boniface@keele.ac.uk</t>
  </si>
  <si>
    <t>masterlist-ukresearch, masterlist-141uni, ARMA-Prospect-Verified Contacts, GN-Already Approached, Masterlist-UK, masterlist-ukuni, masterlist-all, Worktribe</t>
  </si>
  <si>
    <t>https://www.linkedin.com/in/deborah-lodge-03745170</t>
  </si>
  <si>
    <t>Lodge</t>
  </si>
  <si>
    <t>Director of Research, Partnerships and Innovation</t>
  </si>
  <si>
    <t>lodge@sheffield.ac.uk</t>
  </si>
  <si>
    <t>deborah.lodge@sheffield.ac.uk</t>
  </si>
  <si>
    <t>https://www.linkedin.com/in/deborahcartmell</t>
  </si>
  <si>
    <t>Cartmell</t>
  </si>
  <si>
    <t>Associate Pro Vice-Chancellor, Research, 2019-</t>
  </si>
  <si>
    <t>djc@dmu.ac.uk</t>
  </si>
  <si>
    <t>https://www.linkedin.com/in/debbiemuddimer</t>
  </si>
  <si>
    <t>Muddimer</t>
  </si>
  <si>
    <t>Executive Director Of Finance And Procurement</t>
  </si>
  <si>
    <t>Debbie.Muddimer@dmu.ac.uk</t>
  </si>
  <si>
    <t>+44 7825 896843</t>
  </si>
  <si>
    <t>https://www.linkedin.com/in/debbie-jones-45562320/</t>
  </si>
  <si>
    <t>debbie.jones@swansea.ac.uk</t>
  </si>
  <si>
    <t>https://www.linkedin.com/in/deanroepublic</t>
  </si>
  <si>
    <t>Roe</t>
  </si>
  <si>
    <t>Head Of Research Computing</t>
  </si>
  <si>
    <t>d.roe@surrey.ac.uk</t>
  </si>
  <si>
    <t>https://www.linkedin.com/in/david-sutton-69669127b</t>
  </si>
  <si>
    <t>Sutton</t>
  </si>
  <si>
    <t>Director Of Research Projects</t>
  </si>
  <si>
    <t>d.sutton@reading.ac.uk</t>
  </si>
  <si>
    <t>masterlist-141uni, GN-Untouched - UK, ARMA-Prospect-Verified Contacts, Masterlist-UK</t>
  </si>
  <si>
    <t>https://www.linkedin.com/in/david-mcilhatton-3a8330157</t>
  </si>
  <si>
    <t>McIlhatton</t>
  </si>
  <si>
    <t>Head Of Research In Urban And Maritime Security</t>
  </si>
  <si>
    <t>dmcilhatton@coventry.ac.uk</t>
  </si>
  <si>
    <t>https://www.linkedin.com/in/david-leah-a6529915/?originalSubdomain=uk</t>
  </si>
  <si>
    <t>david.leah@canterbury.ac.uk</t>
  </si>
  <si>
    <t>Masterlist-UK, GN-Already Approached, masterlist-141uni, masterlist-all</t>
  </si>
  <si>
    <t>https://www.linkedin.com/in/david-langley-phd-8596169/</t>
  </si>
  <si>
    <t>Langley</t>
  </si>
  <si>
    <t>Chief Transformation Officer</t>
  </si>
  <si>
    <t>langleyd@cardiff.ac.uk</t>
  </si>
  <si>
    <t>Transformation leadership</t>
  </si>
  <si>
    <t>https://www.linkedin.com/in/david-collins-5b3b462ab</t>
  </si>
  <si>
    <t>d.collins@keele.ac.uk</t>
  </si>
  <si>
    <t>https://www.linkedin.com/in/darren-xiberras-5999101</t>
  </si>
  <si>
    <t>Xiberras</t>
  </si>
  <si>
    <t>xiberrasd@cardiff.ac.uk</t>
  </si>
  <si>
    <t>+44 7989 325550</t>
  </si>
  <si>
    <t>https://www.linkedin.com/in/darren-graham-910434101</t>
  </si>
  <si>
    <t>Head of Research (Physics)</t>
  </si>
  <si>
    <t>dgraham@manchester.ac.uk</t>
  </si>
  <si>
    <t>https://www.linkedin.com/in/daniel-tonge-b249b626</t>
  </si>
  <si>
    <t>Tonge</t>
  </si>
  <si>
    <t>d.p.tonge@keele.ac.uk</t>
  </si>
  <si>
    <t>+44 7787 444425</t>
  </si>
  <si>
    <t>https://www.linkedin.com/in/daniel-santamaria-a7183816a</t>
  </si>
  <si>
    <t>Santamaria</t>
  </si>
  <si>
    <t>Director Of Research And Knowledge Exchange - CCCU</t>
  </si>
  <si>
    <t>daniel.santamaria@canterbury.ac.uk</t>
  </si>
  <si>
    <t>masterlist-141uni, GN-Untouched - UK, ARMA-Prospect-Unknown Contacts, Masterlist-UK, masterlist-ukuni, masterlist-all</t>
  </si>
  <si>
    <t>https://www.linkedin.com/in/daniel-lawrence-a5529022</t>
  </si>
  <si>
    <t>Chief Digital Info Officer</t>
  </si>
  <si>
    <t>LawrenceD@cardiff.ac.uk</t>
  </si>
  <si>
    <t>+44 7850 537345</t>
  </si>
  <si>
    <t>+44 121 414 8249</t>
  </si>
  <si>
    <t>https://www.linkedin.com/in/daniel-knox-591083105</t>
  </si>
  <si>
    <t>Asst Director IT</t>
  </si>
  <si>
    <t>d.knox@kent.ac.uk</t>
  </si>
  <si>
    <t>+44 745549779</t>
  </si>
  <si>
    <t>https://www.linkedin.com/in/danieljperry</t>
  </si>
  <si>
    <t>d.perry@keele.ac.uk</t>
  </si>
  <si>
    <t>+44 7929 928405</t>
  </si>
  <si>
    <t>https://www.linkedin.com/in/daniel-courtney-637aa22b2</t>
  </si>
  <si>
    <t>Head Of The Office Of The IT Director</t>
  </si>
  <si>
    <t>d.courtney@sheffield.ac.uk</t>
  </si>
  <si>
    <t>https://www.linkedin.com/in/daniel-black-38952529</t>
  </si>
  <si>
    <t>daniel.black@bristol.ac.uk</t>
  </si>
  <si>
    <t>+44 7725 998550</t>
  </si>
  <si>
    <t>https://www.linkedin.com/in/dan-hancock-13a6b5172</t>
  </si>
  <si>
    <t>dan.hancock@bristol.ac.uk</t>
  </si>
  <si>
    <t>https://www.linkedin.com/in/cs8jao</t>
  </si>
  <si>
    <t>Director IT &amp; Tech Svcs</t>
  </si>
  <si>
    <t>osbornej8@cardiff.ac.uk</t>
  </si>
  <si>
    <t>+44 7896 777297</t>
  </si>
  <si>
    <t>https://www.linkedin.com/in/clare-wunderly</t>
  </si>
  <si>
    <t>Wunderly</t>
  </si>
  <si>
    <t>Acting Deputy Director / Head Of Researcher Develo</t>
  </si>
  <si>
    <t>c.wunderly@surrey.ac.uk</t>
  </si>
  <si>
    <t>https://www.linkedin.com/in/clare-wilkinson-851b8b35</t>
  </si>
  <si>
    <t>wilkinsonc@cardiff.ac.uk</t>
  </si>
  <si>
    <t>https://www.linkedin.com/in/claire-thompson-b415b227</t>
  </si>
  <si>
    <t>Midlands4Cities DTP Finance Manager</t>
  </si>
  <si>
    <t>c.thompson@nottingham.ac.uk</t>
  </si>
  <si>
    <t>+44 7716 295283</t>
  </si>
  <si>
    <t>https://www.linkedin.com/in/claire-taylor-450b1714</t>
  </si>
  <si>
    <t>Cl.Taylor@napier.ac.uk</t>
  </si>
  <si>
    <t>https://www.linkedin.com/in/claire-potter-5171ba12</t>
  </si>
  <si>
    <t>claire.potter@sussex.ac.uk</t>
  </si>
  <si>
    <t>+44 7729 420234</t>
  </si>
  <si>
    <t>Worktribe, masterlist-141uni, masterlist-ukuni, ARMA-Prospect-Unknown Contacts, Masterlist-UK, masterlist-all, GN-Already Approached</t>
  </si>
  <si>
    <t>https://www.linkedin.com/in/claire-gunner-43a407b5</t>
  </si>
  <si>
    <t>Gunner</t>
  </si>
  <si>
    <t>Executive Assistant To The CFO</t>
  </si>
  <si>
    <t>c.gunner@surrey.ac.uk</t>
  </si>
  <si>
    <t>https://www.linkedin.com/in/claire-gorrara-74957974/</t>
  </si>
  <si>
    <t>Gorrara</t>
  </si>
  <si>
    <t>Pro Vice-Chancellor (Research &amp; Public Engagement)</t>
  </si>
  <si>
    <t>claire.gorrara@london.ac.uk</t>
  </si>
  <si>
    <t>https://www.linkedin.com/in/claire-e-eyers-7b214b14</t>
  </si>
  <si>
    <t>Eyers</t>
  </si>
  <si>
    <t>Associate Pro Vice Chancellor (Research &amp; Impact)</t>
  </si>
  <si>
    <t>Claire.Eyers@liverpool.ac.uk</t>
  </si>
  <si>
    <t>https://www.linkedin.com/in/cindy-cooper-134093b</t>
  </si>
  <si>
    <t>Director Sheffield Clinical Trials Research Unit</t>
  </si>
  <si>
    <t>c.l.cooper@sheffield.ac.uk</t>
  </si>
  <si>
    <t>https://www.linkedin.com/in/chris-willis-b38b29b2</t>
  </si>
  <si>
    <t>Willis</t>
  </si>
  <si>
    <t>c.willis@sheffield.ac.uk</t>
  </si>
  <si>
    <t>+44 114 222 3127</t>
  </si>
  <si>
    <t>https://www.linkedin.com/in/christine-broughan-0ba4bb29</t>
  </si>
  <si>
    <t>Broughan</t>
  </si>
  <si>
    <t>Head Of Applied Research</t>
  </si>
  <si>
    <t>christine.broughan@coventry.ac.uk</t>
  </si>
  <si>
    <t>https://www.linkedin.com/in/christie-walker-297998100</t>
  </si>
  <si>
    <t>Assoc Dir Research Support</t>
  </si>
  <si>
    <t>cwalker@brookes.ac.uk</t>
  </si>
  <si>
    <t>https://www.linkedin.com/in/chris-shaw-bb48a81bb</t>
  </si>
  <si>
    <t>Head of Research Integrity</t>
  </si>
  <si>
    <t>shawc@cardiff.ac.uk</t>
  </si>
  <si>
    <t>+44 (0)29 2087 9130</t>
  </si>
  <si>
    <t>Research Integrity / RCR</t>
  </si>
  <si>
    <t>ARMA-Prospect-Verified Contacts, Masterlist-UK, masterlist-141uni, GN-Untouched - UK, Worktribe</t>
  </si>
  <si>
    <t>https://www.linkedin.com/in/chris-nester-389533250</t>
  </si>
  <si>
    <t>School Research Director</t>
  </si>
  <si>
    <t>c.nester@keele.ac.uk</t>
  </si>
  <si>
    <t>https://www.linkedin.com/in/chris-lloyd-58815114b</t>
  </si>
  <si>
    <t>chrisl@cardiff.ac.uk</t>
  </si>
  <si>
    <t>https://www.linkedin.com/in/chris-collins-51053467</t>
  </si>
  <si>
    <t>c.d.collins@reading.ac.uk</t>
  </si>
  <si>
    <t>+44 7530 545773</t>
  </si>
  <si>
    <t>masterlist-141uni, ARMA-Prospect-Unknown Contacts, GN-Already Approached, Masterlist-UK</t>
  </si>
  <si>
    <t>https://www.linkedin.com/in/chantelle-chulan-318a51b9</t>
  </si>
  <si>
    <t>Chulan</t>
  </si>
  <si>
    <t>chantelle.chulan@nottingham.ac.uk</t>
  </si>
  <si>
    <t>+44 7805 082816</t>
  </si>
  <si>
    <t>https://www.linkedin.com/in/chaitali-desai-514a0213</t>
  </si>
  <si>
    <t>Chaitali</t>
  </si>
  <si>
    <t>Desai</t>
  </si>
  <si>
    <t>Head of Research Compliance</t>
  </si>
  <si>
    <t>chaitali.desai@bristol.ac.uk</t>
  </si>
  <si>
    <t>+44 7736 933371</t>
  </si>
  <si>
    <t>https://www.linkedin.com/in/cerri-pay-bb572620b</t>
  </si>
  <si>
    <t>Cerri</t>
  </si>
  <si>
    <t>Pay</t>
  </si>
  <si>
    <t>payc@cardiff.ac.uk</t>
  </si>
  <si>
    <t>https://www.linkedin.com/in/catriona-blair-410581147</t>
  </si>
  <si>
    <t>c.blair@kent.ac.uk</t>
  </si>
  <si>
    <t>https://www.linkedin.com/in/catherine-jew-7239997</t>
  </si>
  <si>
    <t>Jew</t>
  </si>
  <si>
    <t>Head Of Research And Knowledge Exchange Developmen</t>
  </si>
  <si>
    <t>catherine.jew@nottingham.ac.uk</t>
  </si>
  <si>
    <t>https://www.linkedin.com/in/catherine-hunt-b0b42944/</t>
  </si>
  <si>
    <t>c.hunt@swansea.ac.uk</t>
  </si>
  <si>
    <t>https://www.linkedin.com/in/caroline-gordon-0a4950223</t>
  </si>
  <si>
    <t>Head of Research Ethics</t>
  </si>
  <si>
    <t>c.gordon@sussex.ac.uk</t>
  </si>
  <si>
    <t>https://www.linkedin.com/in/brigitte-stangl</t>
  </si>
  <si>
    <t>Stangl</t>
  </si>
  <si>
    <t>Director of Digital Transformation</t>
  </si>
  <si>
    <t>B.Stangl@surrey.ac.uk</t>
  </si>
  <si>
    <t>https://www.linkedin.com/in/bikram-singh-a3a6572ba</t>
  </si>
  <si>
    <t>Bikram</t>
  </si>
  <si>
    <t>Bikram.Singh@sussex.ac.uk</t>
  </si>
  <si>
    <t>b.singh@sussex.ac.uk</t>
  </si>
  <si>
    <t>https://www.linkedin.com/in/bikramjeet-singh-acmallm</t>
  </si>
  <si>
    <t>Bikramjeet</t>
  </si>
  <si>
    <t>Head Of Research Finance And Compliance Unit</t>
  </si>
  <si>
    <t>ab4708@coventry.ac.uk</t>
  </si>
  <si>
    <t>masterlist-141uni, GN-Untouched - UK, ARMA-Prospect-Unknown Contacts, Masterlist-UK, masterlist-ukuni, masterlist-all, Worktribe</t>
  </si>
  <si>
    <t>https://www.linkedin.com/in/bertahortiguela</t>
  </si>
  <si>
    <t>Berta</t>
  </si>
  <si>
    <t>Hortigüela</t>
  </si>
  <si>
    <t>CBCD Finance &amp; Res Mgr</t>
  </si>
  <si>
    <t>B.Hortiguela@bbk.ac.uk</t>
  </si>
  <si>
    <t>https://www.linkedin.com/in/bernd-kulessa-8758b440/</t>
  </si>
  <si>
    <t>Bernd</t>
  </si>
  <si>
    <t>Kulessa</t>
  </si>
  <si>
    <t>b.kulessa@swansea.ac.uk</t>
  </si>
  <si>
    <t>masterlist-141uni, GN-Untouched - UK, ARMA-Prospect-Verified Contacts, Masterlist-UAE, masterlist-all</t>
  </si>
  <si>
    <t>https://www.linkedin.com/in/ben-s-03681043</t>
  </si>
  <si>
    <t>ben.s@bristol.ac.uk</t>
  </si>
  <si>
    <t>https://www.linkedin.com/in/ben-barry-1a0336110/</t>
  </si>
  <si>
    <t>Barry</t>
  </si>
  <si>
    <t>b.barry@bbk.ac.uk</t>
  </si>
  <si>
    <t>https://www.linkedin.com/in/becky-case-94831389/</t>
  </si>
  <si>
    <t>Case</t>
  </si>
  <si>
    <t>Head of Research Governance and Integrity</t>
  </si>
  <si>
    <t>r.e.case.1@bham.ac.uk</t>
  </si>
  <si>
    <t>https://www.linkedin.com/in/barry-godfrey-4659161a</t>
  </si>
  <si>
    <t>b.godfrey@keele.ac.uk</t>
  </si>
  <si>
    <t>https://www.linkedin.com/in/awais-rashid</t>
  </si>
  <si>
    <t>Awais</t>
  </si>
  <si>
    <t>Director, Research Centre</t>
  </si>
  <si>
    <t>awais.rashid@bristol.ac.uk</t>
  </si>
  <si>
    <t>https://www.linkedin.com/in/audebicqueletlock</t>
  </si>
  <si>
    <t>Aude</t>
  </si>
  <si>
    <t>Bicquelet-Lock</t>
  </si>
  <si>
    <t>Director of R&amp;D</t>
  </si>
  <si>
    <t>aude.bicquelet-lock@uwl.ac.uk</t>
  </si>
  <si>
    <t>https://www.linkedin.com/in/aubrey-slade-077b203</t>
  </si>
  <si>
    <t>Aubrey</t>
  </si>
  <si>
    <t>Strategic Finance Director</t>
  </si>
  <si>
    <t>Aubrey.Slade@bristol.ac.uk</t>
  </si>
  <si>
    <t>+44 7831 125418</t>
  </si>
  <si>
    <t>https://www.linkedin.com/in/attabadii</t>
  </si>
  <si>
    <t>Atta</t>
  </si>
  <si>
    <t>Badii</t>
  </si>
  <si>
    <t>Research Centre Director, Intelligent Systems Rese</t>
  </si>
  <si>
    <t>atta.badii@reading.ac.uk</t>
  </si>
  <si>
    <t>masterlist-141uni, ARMA-Prospect-Removed - Out of Persona, Masterlist-UK, GN-Already Approached</t>
  </si>
  <si>
    <t>https://www.linkedin.com/in/aris-georgopoulos-25600a2</t>
  </si>
  <si>
    <t>Aris</t>
  </si>
  <si>
    <t>Georgopoulos</t>
  </si>
  <si>
    <t>Head Of Research Unit On Innovation, AI, Strategic</t>
  </si>
  <si>
    <t>aris.georgopoulos@nottingham.ac.uk</t>
  </si>
  <si>
    <t>masterlist-141uni, ARMA-Prospect-Removed - Out of Persona, Masterlist-UK, GN-Already Approached, Worktribe</t>
  </si>
  <si>
    <t>https://www.linkedin.com/in/anthony-brookfield-a6aa157</t>
  </si>
  <si>
    <t>Brookfield</t>
  </si>
  <si>
    <t>a.brookfield@sheffield.ac.uk</t>
  </si>
  <si>
    <t>+44 114 222 3052</t>
  </si>
  <si>
    <t>https://www.linkedin.com/in/ann-diskin-8385387</t>
  </si>
  <si>
    <t>Diskin</t>
  </si>
  <si>
    <t>Head Of Pre-Award Finance</t>
  </si>
  <si>
    <t>a.diskin@keele.ac.uk</t>
  </si>
  <si>
    <t>https://www.linkedin.com/in/ann-brown-1711108</t>
  </si>
  <si>
    <t>A.M.Brown@dundee.ac.uk</t>
  </si>
  <si>
    <t>https://www.linkedin.com/in/angela-shone-705798155</t>
  </si>
  <si>
    <t>Shone</t>
  </si>
  <si>
    <t>angela.shone@nottingham.ac.uk</t>
  </si>
  <si>
    <t>+44 7966 492766</t>
  </si>
  <si>
    <t>https://www.linkedin.com/in/anett-kiss-83346314</t>
  </si>
  <si>
    <t>Anett</t>
  </si>
  <si>
    <t>Kiss</t>
  </si>
  <si>
    <t>JCRO Research Manager</t>
  </si>
  <si>
    <t>a.z.kiss@sussex.ac.uk</t>
  </si>
  <si>
    <t>https://www.linkedin.com/in/andrezelenka</t>
  </si>
  <si>
    <t>Andre</t>
  </si>
  <si>
    <t>Zelenka</t>
  </si>
  <si>
    <t>a.zelenka@bbk.ac.uk</t>
  </si>
  <si>
    <t>Worktribe, masterlist-141uni, GN-Untouched - UK, Masterlist-UK, masterlist-ukuni, masterlist-all</t>
  </si>
  <si>
    <t>https://www.linkedin.com/in/andrew-philippides-73610b19</t>
  </si>
  <si>
    <t>Philippides</t>
  </si>
  <si>
    <t>School Director of Research &amp; Knowledge Exchange</t>
  </si>
  <si>
    <t>andrewop@sussex.ac.uk</t>
  </si>
  <si>
    <t>https://www.linkedin.com/in/andrew-hadfield-6a554a67</t>
  </si>
  <si>
    <t>Hadfield</t>
  </si>
  <si>
    <t>Head Of Digital Research Service (Software/Data/An</t>
  </si>
  <si>
    <t>andrew.hadfield@nottingham.ac.uk</t>
  </si>
  <si>
    <t>https://www.linkedin.com/in/andrew-fairweather-tall/</t>
  </si>
  <si>
    <t>Fairweather-Tall</t>
  </si>
  <si>
    <t>a.fairweathertall@london.ac.uk</t>
  </si>
  <si>
    <t>+44 207 862 8834</t>
  </si>
  <si>
    <t>https://www.linkedin.com/in/aminah-lawman-2a0a2b59</t>
  </si>
  <si>
    <t>Aminah</t>
  </si>
  <si>
    <t>Lawman</t>
  </si>
  <si>
    <t>a.lawman@bbk.ac.uk</t>
  </si>
  <si>
    <t>Associate Dean, Knowledge Exchange and Enterprise</t>
  </si>
  <si>
    <t>amer.alwarea@uca.ac.uk</t>
  </si>
  <si>
    <t>https://www.linkedin.com/in/alison-riding-1bab77</t>
  </si>
  <si>
    <t>Head Of Research And Knowledge Exchange, School Of</t>
  </si>
  <si>
    <t>Alison.riding@nottingham.ac.uk</t>
  </si>
  <si>
    <t>https://www.linkedin.com/in/alison-evans-7061b9a</t>
  </si>
  <si>
    <t>Director Post Award</t>
  </si>
  <si>
    <t>alison.evans@bristol.ac.uk</t>
  </si>
  <si>
    <t>+44 7901 500235</t>
  </si>
  <si>
    <t>https://www.linkedin.com/in/ali-alshukry-79b71097</t>
  </si>
  <si>
    <t>Alshukry</t>
  </si>
  <si>
    <t>Head Of Research Integrity, Risk &amp; Compliance</t>
  </si>
  <si>
    <t>Ali.alshukry@nottingham.ac.uk</t>
  </si>
  <si>
    <t>https://www.linkedin.com/in/alex-stewart</t>
  </si>
  <si>
    <t>a.stewart@brookes.ac.uk</t>
  </si>
  <si>
    <t>https://www.linkedin.com/in/aled-holt-a463b542</t>
  </si>
  <si>
    <t>Aled</t>
  </si>
  <si>
    <t>PGR Office Manager</t>
  </si>
  <si>
    <t>Holt@cardiff.ac.uk</t>
  </si>
  <si>
    <t>https://www.linkedin.com/in/aled-clayton-612753246</t>
  </si>
  <si>
    <t>Director Res (Medicine)</t>
  </si>
  <si>
    <t>claytona@cardiff.ac.uk</t>
  </si>
  <si>
    <t>GN-Untouched - UK, ARMA-Prospect-Verified Contacts, masterlist-141uni, Masterlist-UK, Worktribe</t>
  </si>
  <si>
    <t>https://www.linkedin.com/in/ahmed-bham-63552536</t>
  </si>
  <si>
    <t>Bham</t>
  </si>
  <si>
    <t>Research, Business &amp; Innovation Finance Manager</t>
  </si>
  <si>
    <t>ahmed.bham@dmu.ac.uk</t>
  </si>
  <si>
    <t>https://www.linkedin.com/in/aderyn-reid-6458651a</t>
  </si>
  <si>
    <t>Aderyn</t>
  </si>
  <si>
    <t>reida@cardiff.ac.uk</t>
  </si>
  <si>
    <t>+44 7816 080755</t>
  </si>
  <si>
    <t>https://www.linkedin.com/in/ada-yang96</t>
  </si>
  <si>
    <t>Ada</t>
  </si>
  <si>
    <t>a.yang@bbk.ac.uk</t>
  </si>
  <si>
    <t>https://www.linkedin.com/in/adam-taylor-166501103</t>
  </si>
  <si>
    <t>adam.taylor@bristol.ac.uk</t>
  </si>
  <si>
    <t>+44 7773 816495</t>
  </si>
  <si>
    <t>https://www.linkedin.com/in/adam-bayliss-315aaa101</t>
  </si>
  <si>
    <t>Associate Director of Finance Transformation</t>
  </si>
  <si>
    <t>a.bayliss@keele.ac.uk</t>
  </si>
  <si>
    <t>https://www.linkedin.com/in/aarti-rayrella-35895745/</t>
  </si>
  <si>
    <t>Aarti</t>
  </si>
  <si>
    <t>Rayrella</t>
  </si>
  <si>
    <t>a.rayrella@bbk.ac.uk</t>
  </si>
  <si>
    <t>https://uk.linkedin.com/in/krysia-dziedzic-39353665</t>
  </si>
  <si>
    <t>Krysia</t>
  </si>
  <si>
    <t>Dziedzic</t>
  </si>
  <si>
    <t>Associate Pro Vice-Chancellor (Research and Impact</t>
  </si>
  <si>
    <t>k.s.dziedzic@keele.ac.uk</t>
  </si>
  <si>
    <t>https://uk.linkedin.com/in/kevin-shakesheff-7575b716</t>
  </si>
  <si>
    <t>Shakesheff</t>
  </si>
  <si>
    <t>k.shakesheff@keele.ac.uk</t>
  </si>
  <si>
    <t>+44 7771 696521</t>
  </si>
  <si>
    <t>https://uk.linkedin.com/in/david-amigoni-193a41111</t>
  </si>
  <si>
    <t>Amigoni</t>
  </si>
  <si>
    <t>Pro Vice-Chancellor (Research and Innovation)</t>
  </si>
  <si>
    <t>d.amigoni@keele.ac.uk</t>
  </si>
  <si>
    <t>Spolarich</t>
  </si>
  <si>
    <t>Associate Vice President And Chief Technology Offi</t>
  </si>
  <si>
    <t>brianspo@calpoly.edu</t>
  </si>
  <si>
    <t>Nadel</t>
  </si>
  <si>
    <t>Information Technology Director, College Of Engine</t>
  </si>
  <si>
    <t>jnadel@calpoly.edu</t>
  </si>
  <si>
    <t>Meggan</t>
  </si>
  <si>
    <t>Levitt</t>
  </si>
  <si>
    <t>Vice President Information Technology and CIO</t>
  </si>
  <si>
    <t>mmlevitt@calpoly.edu</t>
  </si>
  <si>
    <t>Lindsey-Mullikin</t>
  </si>
  <si>
    <t>jlindsey@calpoly.edu</t>
  </si>
  <si>
    <t>GN-Clicks</t>
  </si>
  <si>
    <t>Abbie</t>
  </si>
  <si>
    <t>Kempe</t>
  </si>
  <si>
    <t>Director of Research, Enterprise &amp; Innovation Serv</t>
  </si>
  <si>
    <t>abbie.kempe@canterbury.ac.uk</t>
  </si>
  <si>
    <t>Chenery</t>
  </si>
  <si>
    <t>Director of Digital Architecture (EA) / Digital Tr</t>
  </si>
  <si>
    <t>Andrew.chenery@canterbury.ac.uk</t>
  </si>
  <si>
    <t>Ozanne</t>
  </si>
  <si>
    <t>Vice-Chancellor &amp; Principal</t>
  </si>
  <si>
    <t>p.ozanne@canterbury.ac.uk</t>
  </si>
  <si>
    <t>claire.ozanne@canterbury.ac.uk</t>
  </si>
  <si>
    <t>Calleja</t>
  </si>
  <si>
    <t>Head Of Business Systems And Service Enhancements</t>
  </si>
  <si>
    <t>jodie.calleja@canterbury.ac.uk</t>
  </si>
  <si>
    <t>Pilgrim</t>
  </si>
  <si>
    <t>karen.pilgrim@canterbury.ac.uk</t>
  </si>
  <si>
    <t>Dyball</t>
  </si>
  <si>
    <t>Assistant Director Of Finance - Financial Operatio</t>
  </si>
  <si>
    <t>marie.dyball@canterbury.ac.uk</t>
  </si>
  <si>
    <t>Nathanael</t>
  </si>
  <si>
    <t>Theisen</t>
  </si>
  <si>
    <t>nathanael.theisen@canterbury.ac.uk</t>
  </si>
  <si>
    <t>robin.baker@canterbury.ac.uk</t>
  </si>
  <si>
    <t>Hayler</t>
  </si>
  <si>
    <t>Director Of Research, Faculty Of Business And Mana</t>
  </si>
  <si>
    <t>stephen.hayler@canterbury.ac.uk</t>
  </si>
  <si>
    <t>Tong</t>
  </si>
  <si>
    <t>School Director Of Research And Enterprise</t>
  </si>
  <si>
    <t>steve.tong@canterbury.ac.uk</t>
  </si>
  <si>
    <t>hrogers@cardiffmet.ac.uk</t>
  </si>
  <si>
    <t>Godsell</t>
  </si>
  <si>
    <t>Interim Director of Finance</t>
  </si>
  <si>
    <t>MGodsell@cardiffmet.ac.uk</t>
  </si>
  <si>
    <t>Sheldon</t>
  </si>
  <si>
    <t>Hanton</t>
  </si>
  <si>
    <t>Pro Vice-Chancellor for Research &amp; Innovation</t>
  </si>
  <si>
    <t>shanton@cardiffmet.ac.uk</t>
  </si>
  <si>
    <t>Masterlist-UK, GN-Untouched - UK, masterlist-all, masterlist-141uni</t>
  </si>
  <si>
    <t>Darsheet</t>
  </si>
  <si>
    <t>Chauhan</t>
  </si>
  <si>
    <t>Knowledge Exchange Officer</t>
  </si>
  <si>
    <t>darsheet.chauhan@dmu.ac.uk</t>
  </si>
  <si>
    <t>Karena</t>
  </si>
  <si>
    <t>Matthew Donawa</t>
  </si>
  <si>
    <t>karena.md@dmu.ac.uk</t>
  </si>
  <si>
    <t>Greenhalgh</t>
  </si>
  <si>
    <t>Director of Finance, Strategy &amp; Planning and Secre</t>
  </si>
  <si>
    <t>M.Greenhalgh@napier.ac.uk</t>
  </si>
  <si>
    <t>Madu</t>
  </si>
  <si>
    <t>Gebermeskel</t>
  </si>
  <si>
    <t>Research Support Officer (Finance)</t>
  </si>
  <si>
    <t>madu.gebermeskel@london.ac.uk</t>
  </si>
  <si>
    <t>+44 20 7862 8654</t>
  </si>
  <si>
    <t>MacCoun</t>
  </si>
  <si>
    <t>Senior Associate Vice Provost for Research</t>
  </si>
  <si>
    <t>maccoun@law.stanford.edu</t>
  </si>
  <si>
    <t>huw.evans@swansea.ac.uk</t>
  </si>
  <si>
    <t>Associate Director &amp; Head of Research Development</t>
  </si>
  <si>
    <t>j.williams@swansea.ac.uk</t>
  </si>
  <si>
    <t>vc@swansea.ac.uk</t>
  </si>
  <si>
    <t>Head of Finance, COM</t>
  </si>
  <si>
    <t>simon.davies@swansea.ac.uk</t>
  </si>
  <si>
    <t>s.phillips@swansea.ac.uk</t>
  </si>
  <si>
    <t>Yogesh</t>
  </si>
  <si>
    <t>Dwivedi</t>
  </si>
  <si>
    <t>Co-director Of Research</t>
  </si>
  <si>
    <t>y.k.dwivedi@swansea.ac.uk</t>
  </si>
  <si>
    <t>Grigson</t>
  </si>
  <si>
    <t>Associate Director (Research)</t>
  </si>
  <si>
    <t>a.c.grigson@sheffield.ac.uk</t>
  </si>
  <si>
    <t>Garwood</t>
  </si>
  <si>
    <t>Head Of Faculty Research Support</t>
  </si>
  <si>
    <t>c.garwood@sheffield.ac.uk</t>
  </si>
  <si>
    <t>Executive Assistant To The Chief Financial Officer</t>
  </si>
  <si>
    <t>m.potts@sheffield.ac.uk</t>
  </si>
  <si>
    <t>Associate Pro Vice-Chancellor, Research and Innova</t>
  </si>
  <si>
    <t>helen.simpson@bristol.ac.uk</t>
  </si>
  <si>
    <t>Baldwin</t>
  </si>
  <si>
    <t>gbaldwin@uclan.ac.uk</t>
  </si>
  <si>
    <t>mgraham2@uclan.ac.uk</t>
  </si>
  <si>
    <t>Madeley</t>
  </si>
  <si>
    <t>j.e.madeley@adm.leeds.ac.uk</t>
  </si>
  <si>
    <t>Head Of Digital Research Infrastructure</t>
  </si>
  <si>
    <t>A.P.Collins@liverpool.ac.uk</t>
  </si>
  <si>
    <t>Head Of Research Development And Delivery</t>
  </si>
  <si>
    <t>Carl.Roberts@liverpool.ac.uk</t>
  </si>
  <si>
    <t>Daisy</t>
  </si>
  <si>
    <t>Research Finance &amp; Governance Manager</t>
  </si>
  <si>
    <t>daisy.melia@liverpool.ac.uk</t>
  </si>
  <si>
    <t>Masterlist-UK, Masterlist-UAE, GN-Already Approached, masterlist-all, masterlist-141uni</t>
  </si>
  <si>
    <t>McVey</t>
  </si>
  <si>
    <t>Solicitor - Head Of Research Contracts And Export</t>
  </si>
  <si>
    <t>david.mcvey@liverpool.ac.uk</t>
  </si>
  <si>
    <t>Buchan</t>
  </si>
  <si>
    <t>Associate Pro Vice Chancellor For Innovation</t>
  </si>
  <si>
    <t>buchan@liverpool.ac.uk</t>
  </si>
  <si>
    <t>Associate Director Research, Content And Discovery</t>
  </si>
  <si>
    <t>j.cooke@liverpool.ac.uk</t>
  </si>
  <si>
    <t>Rees</t>
  </si>
  <si>
    <t>Interim Head Of Research Policy</t>
  </si>
  <si>
    <t>janerees@liverpool.ac.uk</t>
  </si>
  <si>
    <t>Hampton</t>
  </si>
  <si>
    <t>Research, Finance &amp; Governance Manager</t>
  </si>
  <si>
    <t>Zippy78@liverpool.ac.uk</t>
  </si>
  <si>
    <t>Senior Pre-Award Research Support Officer</t>
  </si>
  <si>
    <t>jodie.young@liverpool.ac.uk</t>
  </si>
  <si>
    <t>jellis@liverpool.ac.uk</t>
  </si>
  <si>
    <t>john.ellis@liverpool.ac.uk</t>
  </si>
  <si>
    <t>Kay100@liverpool.ac.uk</t>
  </si>
  <si>
    <t>Manhui</t>
  </si>
  <si>
    <t>Head Of Research IT Platforms, IT Services</t>
  </si>
  <si>
    <t>manhui.wang@liverpool.ac.uk</t>
  </si>
  <si>
    <t>Head Of Finance Systems</t>
  </si>
  <si>
    <t>R.L.Atkins@liverpool.ac.uk</t>
  </si>
  <si>
    <t>Crew</t>
  </si>
  <si>
    <t>Head Of Researcher Engagement</t>
  </si>
  <si>
    <t>r.crew@liverpool.ac.uk</t>
  </si>
  <si>
    <t>Head Of Education And Research Services</t>
  </si>
  <si>
    <t>richard.mckenna@liverpool.ac.uk</t>
  </si>
  <si>
    <t>Halpin</t>
  </si>
  <si>
    <t>Senior Research Support Officer - (Pre Award)</t>
  </si>
  <si>
    <t>suzanne.halpin@liverpool.ac.uk</t>
  </si>
  <si>
    <t>Masterlist-UK, GN-Untouched - UK, Masterlist-UAE, masterlist-all, masterlist-141uni</t>
  </si>
  <si>
    <t>Tilly</t>
  </si>
  <si>
    <t>Fairlie</t>
  </si>
  <si>
    <t>Research And Finance Coordinator (Pre-Award)</t>
  </si>
  <si>
    <t>tilly.fairlie@liverpool.ac.uk</t>
  </si>
  <si>
    <t>t.s.jones2@liverpool.ac.uk</t>
  </si>
  <si>
    <t>mbooth@manchester.ac.uk</t>
  </si>
  <si>
    <t>Godber</t>
  </si>
  <si>
    <t>Knowledge Exchange Manager</t>
  </si>
  <si>
    <t>mgodber@manchester.ac.uk</t>
  </si>
  <si>
    <t>Director Of Research, School Of Mathematical And P</t>
  </si>
  <si>
    <t>a.oneill@reading.ac.uk</t>
  </si>
  <si>
    <t>ca916936@reading.ac.uk</t>
  </si>
  <si>
    <t>Van Dodeweerd</t>
  </si>
  <si>
    <t>a.vandodeweerd@reading.ac.uk</t>
  </si>
  <si>
    <t>Head Of The Doctoral Research Office</t>
  </si>
  <si>
    <t>c.hale@reading.ac.uk</t>
  </si>
  <si>
    <t>Doctoral Research Office Manager</t>
  </si>
  <si>
    <t>c.i.jones@reading.ac.uk</t>
  </si>
  <si>
    <t>g.r.gibson@reading.ac.uk</t>
  </si>
  <si>
    <t>Associate Pro-Vice Chancellor For Research (Enviro</t>
  </si>
  <si>
    <t>t.oliver@reading.ac.uk</t>
  </si>
  <si>
    <t>Research Finance &amp; Contracts Officer</t>
  </si>
  <si>
    <t>a.smith@sussex.ac.uk</t>
  </si>
  <si>
    <t>Aleksandra</t>
  </si>
  <si>
    <t>Lewicki</t>
  </si>
  <si>
    <t>School Director of Research &amp; Innovation</t>
  </si>
  <si>
    <t>a.lewicki@sussex.ac.uk</t>
  </si>
  <si>
    <t>Saryazdi</t>
  </si>
  <si>
    <t>Research Ethics, Integrity and Governance Manager</t>
  </si>
  <si>
    <t>alice.saryazdi@sussex.ac.uk</t>
  </si>
  <si>
    <t>Banfi</t>
  </si>
  <si>
    <t>a.banfi@sussex.ac.uk</t>
  </si>
  <si>
    <t>Barnaby</t>
  </si>
  <si>
    <t>Greenland</t>
  </si>
  <si>
    <t>b.w.greenland@sussex.ac.uk</t>
  </si>
  <si>
    <t>Bente</t>
  </si>
  <si>
    <t>Bjornholt</t>
  </si>
  <si>
    <t>b.k.bjornholt@sussex.ac.uk</t>
  </si>
  <si>
    <t>Cooley</t>
  </si>
  <si>
    <t>carol.cooley@sussex.ac.uk</t>
  </si>
  <si>
    <t>Machell</t>
  </si>
  <si>
    <t>c.machell@sussex.ac.uk</t>
  </si>
  <si>
    <t>Pepper</t>
  </si>
  <si>
    <t>c.j.pepper@sussex.ac.uk</t>
  </si>
  <si>
    <t>c.m.white@sussex.ac.uk</t>
  </si>
  <si>
    <t>Coton</t>
  </si>
  <si>
    <t>d.a.coton@sussex.ac.uk</t>
  </si>
  <si>
    <t>Forbes</t>
  </si>
  <si>
    <t>Senior Research &amp; Commercial Contracts Manager</t>
  </si>
  <si>
    <t>denise.forbes@sussex.ac.uk</t>
  </si>
  <si>
    <t>Renvoize</t>
  </si>
  <si>
    <t>e.renvoize@sussex.ac.uk</t>
  </si>
  <si>
    <t>Asieduaa Ansah</t>
  </si>
  <si>
    <t>e.asieduaa-ansah@sussex.ac.uk</t>
  </si>
  <si>
    <t>Flora</t>
  </si>
  <si>
    <t>f.dennis@sussex.ac.uk</t>
  </si>
  <si>
    <t>Frankii</t>
  </si>
  <si>
    <t>Cosby</t>
  </si>
  <si>
    <t>f.cosby@sussex.ac.uk</t>
  </si>
  <si>
    <t>Faculty Lead for Research Funding</t>
  </si>
  <si>
    <t>h.field@sussex.ac.uk</t>
  </si>
  <si>
    <t>Cordingley</t>
  </si>
  <si>
    <t>Research Intelligence Advisor</t>
  </si>
  <si>
    <t>h.c.cordingley@sussex.ac.uk</t>
  </si>
  <si>
    <t>hc616@sussex.ac.uk</t>
  </si>
  <si>
    <t>h.k.young@sussex.ac.uk</t>
  </si>
  <si>
    <t>Cowlan</t>
  </si>
  <si>
    <t>h.cowlan@sussex.ac.uk</t>
  </si>
  <si>
    <t>holly.knight@sussex.ac.uk</t>
  </si>
  <si>
    <t>Ilona</t>
  </si>
  <si>
    <t>Bowyer</t>
  </si>
  <si>
    <t>i.bowyer@sussex.ac.uk</t>
  </si>
  <si>
    <t>Steele</t>
  </si>
  <si>
    <t>Research Ethics, Integrity and Governance Senior M</t>
  </si>
  <si>
    <t>js2391@sussex.ac.uk</t>
  </si>
  <si>
    <t>Forman</t>
  </si>
  <si>
    <t>j.forman@sussex.ac.uk</t>
  </si>
  <si>
    <t>Whitehead</t>
  </si>
  <si>
    <t>Research Quality Manager</t>
  </si>
  <si>
    <t>j.whitehead@sussex.ac.uk</t>
  </si>
  <si>
    <t>jess.moore@sussex.ac.uk</t>
  </si>
  <si>
    <t>JoAnn</t>
  </si>
  <si>
    <t>McGregor</t>
  </si>
  <si>
    <t>j.mcgregor@sussex.ac.uk</t>
  </si>
  <si>
    <t>Drury</t>
  </si>
  <si>
    <t>j.drury@sussex.ac.uk</t>
  </si>
  <si>
    <t>Watts</t>
  </si>
  <si>
    <t>k.watts@sussex.ac.uk</t>
  </si>
  <si>
    <t>Lorena</t>
  </si>
  <si>
    <t>Croitoru</t>
  </si>
  <si>
    <t>Senior Research Information &amp; Systems Manager</t>
  </si>
  <si>
    <t>l.croitoru@sussex.ac.uk</t>
  </si>
  <si>
    <t>Margaretta</t>
  </si>
  <si>
    <t>Jolly</t>
  </si>
  <si>
    <t>m.jolly@sussex.ac.uk</t>
  </si>
  <si>
    <t>Mario</t>
  </si>
  <si>
    <t>m.novelli@sussex.ac.uk</t>
  </si>
  <si>
    <t>Millie</t>
  </si>
  <si>
    <t>Tynan-Feighery</t>
  </si>
  <si>
    <t>Assistant Research Finance Officer</t>
  </si>
  <si>
    <t>m.tynan-feighery@sussex.ac.uk</t>
  </si>
  <si>
    <t>Nat</t>
  </si>
  <si>
    <t>Wyeth</t>
  </si>
  <si>
    <t>Senior Research Finance Officer (PGR)</t>
  </si>
  <si>
    <t>n.wyeth@sussex.ac.uk</t>
  </si>
  <si>
    <t>n.pearson@sussex.ac.uk</t>
  </si>
  <si>
    <t>Oscar</t>
  </si>
  <si>
    <t>Barker-Phelps</t>
  </si>
  <si>
    <t>Research Systems Consultant</t>
  </si>
  <si>
    <t>o.barker-phelps@sussex.ac.uk</t>
  </si>
  <si>
    <t>p.j.grant@sussex.ac.uk</t>
  </si>
  <si>
    <t>Clement</t>
  </si>
  <si>
    <t>rachel.clement@sussex.ac.uk</t>
  </si>
  <si>
    <t>Merola</t>
  </si>
  <si>
    <t>r.merola@sussex.ac.uk</t>
  </si>
  <si>
    <t>Sawyer</t>
  </si>
  <si>
    <t>Associate Dean for Research &amp; Innovation</t>
  </si>
  <si>
    <t>s.a.sawyer@sussex.ac.uk</t>
  </si>
  <si>
    <t>Shelley</t>
  </si>
  <si>
    <t>s.l.jenkins@sussex.ac.uk</t>
  </si>
  <si>
    <t>Sorina</t>
  </si>
  <si>
    <t>s.tudor@sussex.ac.uk</t>
  </si>
  <si>
    <t>Assistant Research Contracts Business Partner</t>
  </si>
  <si>
    <t>sc2006@sussex.ac.uk</t>
  </si>
  <si>
    <t>Tarisai</t>
  </si>
  <si>
    <t>Muzenda</t>
  </si>
  <si>
    <t>t.muzenda@sussex.ac.uk</t>
  </si>
  <si>
    <t>Yusra</t>
  </si>
  <si>
    <t>Rasul</t>
  </si>
  <si>
    <t>y.rasul@sussex.ac.uk</t>
  </si>
  <si>
    <t>Yvette</t>
  </si>
  <si>
    <t>Wagner</t>
  </si>
  <si>
    <t>y.wagner@sussex.ac.uk</t>
  </si>
  <si>
    <t>Elwen</t>
  </si>
  <si>
    <t>e.evans@uwtsd.ac.uk</t>
  </si>
  <si>
    <t>Dowden</t>
  </si>
  <si>
    <t>Head of Finance (Assurance)</t>
  </si>
  <si>
    <t>Amy.Dowden@warwick.ac.uk</t>
  </si>
  <si>
    <t>Bhavin</t>
  </si>
  <si>
    <t>Nayee</t>
  </si>
  <si>
    <t>Head - Office of the CIO</t>
  </si>
  <si>
    <t>bhavin.nayee@warwick.ac.uk</t>
  </si>
  <si>
    <t>Brendan</t>
  </si>
  <si>
    <t>Ward</t>
  </si>
  <si>
    <t>b.ward@warwick.ac.uk</t>
  </si>
  <si>
    <t>Lough</t>
  </si>
  <si>
    <t>caroline.lough@warwick.ac.uk</t>
  </si>
  <si>
    <t>cl@warwick.ac.uk</t>
  </si>
  <si>
    <t>Olvi</t>
  </si>
  <si>
    <t>Luur</t>
  </si>
  <si>
    <t>Research Finance Compliance</t>
  </si>
  <si>
    <t>o.luur@warwick.ac.uk</t>
  </si>
  <si>
    <t>Pomfret</t>
  </si>
  <si>
    <t>richard.pomfret@warwick.ac.uk</t>
  </si>
  <si>
    <t>Hermine</t>
  </si>
  <si>
    <t>Mkrtchyan</t>
  </si>
  <si>
    <t>hermine.mkrtchyan@uwl.ac.uk</t>
  </si>
  <si>
    <t>Fuller</t>
  </si>
  <si>
    <t>patrick.fuller@uwl.ac.uk</t>
  </si>
  <si>
    <t>peter.john@uwl.ac.uk</t>
  </si>
  <si>
    <t>Suraj</t>
  </si>
  <si>
    <t>Uturaju</t>
  </si>
  <si>
    <t>suraj.uturaju@uwl.ac.uk</t>
  </si>
  <si>
    <t>Yocom</t>
  </si>
  <si>
    <t>Vice Chancellor Scholar</t>
  </si>
  <si>
    <t>tanner.yocom@uwl.ac.uk</t>
  </si>
  <si>
    <t>Markus</t>
  </si>
  <si>
    <t>Gellesch</t>
  </si>
  <si>
    <t>m.gellesch@bangor.ac.uk</t>
  </si>
  <si>
    <t>Jaimie</t>
  </si>
  <si>
    <t>Research Operations Officer</t>
  </si>
  <si>
    <t>jaimie.henderson@london.ac.uk</t>
  </si>
  <si>
    <t>+44 207 862 8825</t>
  </si>
  <si>
    <t>Scrivens</t>
  </si>
  <si>
    <t>Operations Officer (Post-award Research)</t>
  </si>
  <si>
    <t>l.scrivens@sheffield.ac.uk</t>
  </si>
  <si>
    <t>Hussein</t>
  </si>
  <si>
    <t>Abdou</t>
  </si>
  <si>
    <t>habdou@uclan.ac.uk</t>
  </si>
  <si>
    <t>Chorley</t>
  </si>
  <si>
    <t>lifesci-rec@sussex.ac.uk</t>
  </si>
  <si>
    <t>Ransley</t>
  </si>
  <si>
    <t>mpsrec@sussex.ac.uk</t>
  </si>
  <si>
    <t>Vellacott</t>
  </si>
  <si>
    <t>Assistant Research Manager (Research Operations)</t>
  </si>
  <si>
    <t>l.vellacott@sussex.ac.uk</t>
  </si>
  <si>
    <t>Davy</t>
  </si>
  <si>
    <t>Research and Enterprise Coordinator</t>
  </si>
  <si>
    <t>lpsresearch@sussex.ac.uk</t>
  </si>
  <si>
    <t>Paige</t>
  </si>
  <si>
    <t>Research Degrees Manager</t>
  </si>
  <si>
    <t>paige.thompson@sussex.ac.uk</t>
  </si>
  <si>
    <t>Senior Manager (PGR Training Partnerships)</t>
  </si>
  <si>
    <t>robert.witts@sussex.ac.uk</t>
  </si>
  <si>
    <t>Trento</t>
  </si>
  <si>
    <t>Director, Prospect Management And Research</t>
  </si>
  <si>
    <t>mtrento@calpoly.edu</t>
  </si>
  <si>
    <t>Wareham</t>
  </si>
  <si>
    <t>k.wareham@swansea.ac.uk</t>
  </si>
  <si>
    <t>Stefan</t>
  </si>
  <si>
    <t>Doerr</t>
  </si>
  <si>
    <t>Director Centre for Wildfire Research</t>
  </si>
  <si>
    <t>s.doerr@swansea.ac.uk</t>
  </si>
  <si>
    <t>Po</t>
  </si>
  <si>
    <t>Head Of The Pervasive Computing Research Group</t>
  </si>
  <si>
    <t>po.yang@sheffield.ac.uk</t>
  </si>
  <si>
    <t>Head Graduate Res School</t>
  </si>
  <si>
    <t>aferguson1@uclan.ac.uk</t>
  </si>
  <si>
    <t>Jacinta</t>
  </si>
  <si>
    <t>Nwachukwu</t>
  </si>
  <si>
    <t>Deputy Head for Research</t>
  </si>
  <si>
    <t>Jacinta.Nwachukwu@uclan.ac.uk</t>
  </si>
  <si>
    <t>Director, Leverhulme Research Centre For Functiona</t>
  </si>
  <si>
    <t>aicooper@liverpool.ac.uk</t>
  </si>
  <si>
    <t>Parkins</t>
  </si>
  <si>
    <t>Director Of Research And Operations IT</t>
  </si>
  <si>
    <t>mike.parkins@liverpool.ac.uk</t>
  </si>
  <si>
    <t>Director - (NIHR) Health Protection Research Unit</t>
  </si>
  <si>
    <t>Tsolomon@liverpool.ac.uk</t>
  </si>
  <si>
    <t>Trafford</t>
  </si>
  <si>
    <t>Vice Dean Research &amp; Inn</t>
  </si>
  <si>
    <t>andrew.trafford@manchester.ac.uk</t>
  </si>
  <si>
    <t>Stakelum</t>
  </si>
  <si>
    <t>m.stakelum@reading.ac.uk</t>
  </si>
  <si>
    <t>Pier</t>
  </si>
  <si>
    <t>Luigi Vidale</t>
  </si>
  <si>
    <t>Director Of University Of Reading - ECMWF Research</t>
  </si>
  <si>
    <t>p.vidale@reading.ac.uk</t>
  </si>
  <si>
    <t>Foy</t>
  </si>
  <si>
    <t>Senior Research Initiatives Manager</t>
  </si>
  <si>
    <t>d.foy@sussex.ac.uk</t>
  </si>
  <si>
    <t>Boyes</t>
  </si>
  <si>
    <t>Head of Portfolio (Research)</t>
  </si>
  <si>
    <t>c.boyes@warwick.ac.uk</t>
  </si>
  <si>
    <t>Research Management Information Analyst</t>
  </si>
  <si>
    <t>h.cunningham@sussex.ac.uk</t>
  </si>
  <si>
    <t>Mauricio</t>
  </si>
  <si>
    <t>Saavedra</t>
  </si>
  <si>
    <t>Executive Director Of Institutional Research</t>
  </si>
  <si>
    <t>msaavedr@calpoly.edu</t>
  </si>
  <si>
    <t>Stainthorpe</t>
  </si>
  <si>
    <t>Director LRiG Senior Research Fellow</t>
  </si>
  <si>
    <t>Angela.Stainthorpe@liverpool.ac.uk</t>
  </si>
  <si>
    <t>Associate Pro-Vice-Chancellor, Doctoral And Resear</t>
  </si>
  <si>
    <t>a.c.williams@reading.ac.uk</t>
  </si>
  <si>
    <t>Aghajanian</t>
  </si>
  <si>
    <t>Senior Researcher Development Co-ordinator</t>
  </si>
  <si>
    <t>alexander.aghajanian@sussex.ac.uk</t>
  </si>
  <si>
    <t>Stoddard</t>
  </si>
  <si>
    <t>k.stoddard@sussex.ac.uk</t>
  </si>
  <si>
    <t>DISCnet Centre for Doctoral Training Manager</t>
  </si>
  <si>
    <t>sb2171@sussex.ac.uk</t>
  </si>
  <si>
    <t>STU Finance Manager</t>
  </si>
  <si>
    <t>claire.evans@swansea.ac.uk</t>
  </si>
  <si>
    <t>Male</t>
  </si>
  <si>
    <t>Group Director IT And Digital</t>
  </si>
  <si>
    <t>andrew.male@liverpool.ac.uk</t>
  </si>
  <si>
    <t>Tosh</t>
  </si>
  <si>
    <t>Finance Manager (DST-ARC)</t>
  </si>
  <si>
    <t>claire.tosh@warwick.ac.uk</t>
  </si>
  <si>
    <t>Negi</t>
  </si>
  <si>
    <t>stephen.negi@uwl.ac.uk</t>
  </si>
  <si>
    <t>Commercial Finance Manager</t>
  </si>
  <si>
    <t>abdullah.mohammed@uwl.ac.uk</t>
  </si>
  <si>
    <t>Wolfenden</t>
  </si>
  <si>
    <t>Senior KE Initiatives Manager</t>
  </si>
  <si>
    <t>t.wolfenden@sussex.ac.uk</t>
  </si>
  <si>
    <t>Knowledge Exchange (KE) initiatives management</t>
  </si>
  <si>
    <t>Samyra</t>
  </si>
  <si>
    <t>Cury Salek</t>
  </si>
  <si>
    <t>KE Programme Manager</t>
  </si>
  <si>
    <t>sc909@sussex.ac.uk</t>
  </si>
  <si>
    <t>Knowledge Exchange (KE) programme management</t>
  </si>
  <si>
    <t>Holden</t>
  </si>
  <si>
    <t>Director, RKE Service</t>
  </si>
  <si>
    <t>aholden@uclan.ac.uk</t>
  </si>
  <si>
    <t>Director, Research &amp; Knowledge Exchange (RKE) service</t>
  </si>
  <si>
    <t>Masterlist-UK, masterlist-141uni, GN-Untouched - UK, masterlist-all, Masterlist-UAE, ARMA-Prospect-Unknown Contacts</t>
  </si>
  <si>
    <t>https://www.linkedin.com/in/aashna-sunderrajan</t>
  </si>
  <si>
    <t>Aashna</t>
  </si>
  <si>
    <t>Sunderrajan</t>
  </si>
  <si>
    <t>University Of Chicago</t>
  </si>
  <si>
    <t>asunderrajan@uchicago.edu</t>
  </si>
  <si>
    <t>chicago university</t>
  </si>
  <si>
    <t>Relevant - IN NOW CRM valid</t>
  </si>
  <si>
    <t>https://www.linkedin.com/in/aishaglover</t>
  </si>
  <si>
    <t>Glover</t>
  </si>
  <si>
    <t>aglover@uchicago.edu</t>
  </si>
  <si>
    <t>https://www.linkedin.com/in/aisha-miletzi-rivera/</t>
  </si>
  <si>
    <t>Rivera</t>
  </si>
  <si>
    <t>The George Washington University</t>
  </si>
  <si>
    <t>aisha_rivera@gwu.edu</t>
  </si>
  <si>
    <t>george washington university</t>
  </si>
  <si>
    <t>https://www.linkedin.com/in/alessandra-esposito-23425367</t>
  </si>
  <si>
    <t>Alessandra</t>
  </si>
  <si>
    <t>Research Administrator</t>
  </si>
  <si>
    <t>espositoa@uchicago.edu</t>
  </si>
  <si>
    <t>https://www.linkedin.com/in/alexandra-tate-phd-79763b18</t>
  </si>
  <si>
    <t>atate@uchicago.edu</t>
  </si>
  <si>
    <t>https://www.linkedin.com/in/alex-vidmar</t>
  </si>
  <si>
    <t>Vidmar</t>
  </si>
  <si>
    <t>Assistant Director, IT Service Center</t>
  </si>
  <si>
    <t>alex_vidmar@brown.edu</t>
  </si>
  <si>
    <t>IT director</t>
  </si>
  <si>
    <t>https://www.linkedin.com/in/alfredo-rehbein-90709142</t>
  </si>
  <si>
    <t>Rehbein</t>
  </si>
  <si>
    <t>Nova Southeastern University</t>
  </si>
  <si>
    <t>Director, Budgeting And Grants Management</t>
  </si>
  <si>
    <t>rehbein@nova.edu</t>
  </si>
  <si>
    <t>GN-Untouched - USA, masterlist-usa, Masterlist-USA, masterlist-all</t>
  </si>
  <si>
    <t>nova southeastern university</t>
  </si>
  <si>
    <t>https://www.linkedin.com/in/ali-beskok-355a984</t>
  </si>
  <si>
    <t>Beskok</t>
  </si>
  <si>
    <t>Southern Methodist University</t>
  </si>
  <si>
    <t>Associate Dean For Research Innovation And Industry Partnerships</t>
  </si>
  <si>
    <t>abeskok@lyle.smu.edu</t>
  </si>
  <si>
    <t>southern methodist university</t>
  </si>
  <si>
    <t>https://www.linkedin.com/in/alistair-greer-0a192322</t>
  </si>
  <si>
    <t>Assistant Director Of Finance - Financial Management</t>
  </si>
  <si>
    <t>a.greer@mmu.ac.uk</t>
  </si>
  <si>
    <t>https://www.linkedin.com/in/allison-gill-6479365b</t>
  </si>
  <si>
    <t>Senior Director Of Research And Prospect Development</t>
  </si>
  <si>
    <t>allison_gill@brown.edu</t>
  </si>
  <si>
    <t>https://www.linkedin.com/in/allison-smith-macdonald-4257b6206</t>
  </si>
  <si>
    <t>Smith MacDonald</t>
  </si>
  <si>
    <t>allisons@uchicago.edu</t>
  </si>
  <si>
    <t>https://www.linkedin.com/in/althea-m-harvey-97571410a</t>
  </si>
  <si>
    <t>Althea</t>
  </si>
  <si>
    <t>M Harvey</t>
  </si>
  <si>
    <t>Research Support Specialist</t>
  </si>
  <si>
    <t>harvey@nova.edu</t>
  </si>
  <si>
    <t>https://www.linkedin.com/in/amanda-allen-70a8906/</t>
  </si>
  <si>
    <t>Rutgers School of Public Health</t>
  </si>
  <si>
    <t>amanda.allen@rutgers.edu</t>
  </si>
  <si>
    <t>rutgers school of public health</t>
  </si>
  <si>
    <t>https://www.linkedin.com/in/amykao1</t>
  </si>
  <si>
    <t>Kao</t>
  </si>
  <si>
    <t>amykao1@stanford.edu</t>
  </si>
  <si>
    <t>https://www.linkedin.com/in/andrea-gonzalez-149b2326/</t>
  </si>
  <si>
    <t>Icahn School of Medicine at Mount Sinai</t>
  </si>
  <si>
    <t>andrea.gonzalez@mssm.edu</t>
  </si>
  <si>
    <t>icahn school of medicine at mount sinai</t>
  </si>
  <si>
    <t>https://www.linkedin.com/in/andrea-l-capotosto-cpa-mba-4634332</t>
  </si>
  <si>
    <t>Capotosto</t>
  </si>
  <si>
    <t>Senior Director Of Finance, Operations And Analysis</t>
  </si>
  <si>
    <t>andrea_capotosto@brown.edu</t>
  </si>
  <si>
    <t>Finance leadership (moved from Irrelevant)</t>
  </si>
  <si>
    <t>https://www.linkedin.com/in/andrea-medeiros-6bb134221</t>
  </si>
  <si>
    <t>Medeiros</t>
  </si>
  <si>
    <t>Grants And Finance Manager</t>
  </si>
  <si>
    <t>andrea_medeiros@brown.edu</t>
  </si>
  <si>
    <t>https://www.linkedin.com/in/andrew-disbrow-3b643811</t>
  </si>
  <si>
    <t>Disbrow</t>
  </si>
  <si>
    <t>Wayne State University</t>
  </si>
  <si>
    <t>andrew.disbrow@wayne.edu</t>
  </si>
  <si>
    <t>wayne state university</t>
  </si>
  <si>
    <t>https://www.linkedin.com/in/andrew-medlyn-426844217/</t>
  </si>
  <si>
    <t>Medlyn</t>
  </si>
  <si>
    <t>University Of Colorado Denver</t>
  </si>
  <si>
    <t>Grants Manager - Division of Internal Medicine</t>
  </si>
  <si>
    <t>andrew.medlyn@ucdenver.edu</t>
  </si>
  <si>
    <t>colorado denver university</t>
  </si>
  <si>
    <t>https://www.linkedin.com/in/andrew-minkel-06b06614</t>
  </si>
  <si>
    <t>Minkel</t>
  </si>
  <si>
    <t>andrew_minkel@brown.edu</t>
  </si>
  <si>
    <t>https://www.linkedin.com/in/andrew-spence-spencer-8a658749</t>
  </si>
  <si>
    <t>Spence Spencer</t>
  </si>
  <si>
    <t>Southeastern Baptist Theological Seminary</t>
  </si>
  <si>
    <t>Coordinator For Institutional Research And Faculty Support</t>
  </si>
  <si>
    <t>aspencer@sebts.edu</t>
  </si>
  <si>
    <t>southeastern baptist theological seminary</t>
  </si>
  <si>
    <t>https://www.linkedin.com/in/anna-lobastova/</t>
  </si>
  <si>
    <t>Lobastova</t>
  </si>
  <si>
    <t>UNC Eshelman School of Pharmacy</t>
  </si>
  <si>
    <t>annalob@unc.edu</t>
  </si>
  <si>
    <t>masterlist-all, Masterlist-UAE</t>
  </si>
  <si>
    <t>unc eshelman school of pharmacy</t>
  </si>
  <si>
    <t>https://www.linkedin.com/in/anna-maría-caruso-b5b0b0a0/</t>
  </si>
  <si>
    <t>Caruso</t>
  </si>
  <si>
    <t>University of North Carolina at Chapel Hill</t>
  </si>
  <si>
    <t>carusoa@email.unc.edu</t>
  </si>
  <si>
    <t>masterlist-all, Masterlist-USA</t>
  </si>
  <si>
    <t>north carolina at chapel hill university</t>
  </si>
  <si>
    <t>https://www.linkedin.com/in/anne-goldstein-1986a7185/</t>
  </si>
  <si>
    <t>goldsan@unc.edu</t>
  </si>
  <si>
    <t>https://www.linkedin.com/in/anne-marie-light</t>
  </si>
  <si>
    <t>Marie Light Ed D</t>
  </si>
  <si>
    <t>alight@smu.edu</t>
  </si>
  <si>
    <t>https://www.linkedin.com/in/anne-sorenson-18329331</t>
  </si>
  <si>
    <t>Sorenson</t>
  </si>
  <si>
    <t>Boise State University</t>
  </si>
  <si>
    <t>asorens@boisestate.edu</t>
  </si>
  <si>
    <t>boise state university</t>
  </si>
  <si>
    <t>https://www.linkedin.com/in/annie-wang-59a23b155</t>
  </si>
  <si>
    <t>anniew@uchicago.edu</t>
  </si>
  <si>
    <t>https://www.linkedin.com/in/appu-rathinavelu-37a7563b</t>
  </si>
  <si>
    <t>Appu</t>
  </si>
  <si>
    <t>Rathinavelu</t>
  </si>
  <si>
    <t>Executive Director, Rumbaugh Goodwin Institute For Cancer Research At Nova Southeastern University</t>
  </si>
  <si>
    <t>appu@nova.edu</t>
  </si>
  <si>
    <t>https://www.linkedin.com/in/arezou-motamedi</t>
  </si>
  <si>
    <t>Arezou</t>
  </si>
  <si>
    <t>Motamedi</t>
  </si>
  <si>
    <t>arezou.motamedi@stanford.edu</t>
  </si>
  <si>
    <t>https://www.linkedin.com/in/art-harkin</t>
  </si>
  <si>
    <t>aharkin@stanford.edu</t>
  </si>
  <si>
    <t>https://www.linkedin.com/in/ashlee-velilla-64934b16a</t>
  </si>
  <si>
    <t>Ashlee</t>
  </si>
  <si>
    <t>Velilla</t>
  </si>
  <si>
    <t>avelilla@stanford.edu</t>
  </si>
  <si>
    <t>https://www.linkedin.com/in/ashley-pracanica-mba-93968911a/</t>
  </si>
  <si>
    <t>Pracanica</t>
  </si>
  <si>
    <t>Memorial Sloan Kettering Cancer Center</t>
  </si>
  <si>
    <t>pracanica89@gmail.com</t>
  </si>
  <si>
    <t>memorial sloan kettering cancer center</t>
  </si>
  <si>
    <t>https://www.linkedin.com/in/bach-hong-tran-7971b415a</t>
  </si>
  <si>
    <t>Bach</t>
  </si>
  <si>
    <t>Tran</t>
  </si>
  <si>
    <t>bhtran@stanford.edu</t>
  </si>
  <si>
    <t>https://www.linkedin.com/in/barbara-neal-a59462a1</t>
  </si>
  <si>
    <t>Assistant Director Of Research Affairs</t>
  </si>
  <si>
    <t>baneal@smu.edu</t>
  </si>
  <si>
    <t>https://www.linkedin.com/in/bernadette-cariaga-5762043</t>
  </si>
  <si>
    <t>Cariaga</t>
  </si>
  <si>
    <t>Rutgers University</t>
  </si>
  <si>
    <t>bernadette.cariaga@rutgers.edu</t>
  </si>
  <si>
    <t>rutgers university</t>
  </si>
  <si>
    <t>https://www.linkedin.com/in/beth-eigenmann-hodges-11040349/</t>
  </si>
  <si>
    <t>Hodges</t>
  </si>
  <si>
    <t>Florida State University</t>
  </si>
  <si>
    <t>Research Development Director</t>
  </si>
  <si>
    <t>beth.hodges@fsu.edu</t>
  </si>
  <si>
    <t>florida state university</t>
  </si>
  <si>
    <t>https://www.linkedin.com/in/beverly-wells-9441b365</t>
  </si>
  <si>
    <t>Grants Management Specialist</t>
  </si>
  <si>
    <t>wells@smu.edu</t>
  </si>
  <si>
    <t>https://www.linkedin.com/in/bill-thirsk-930731241</t>
  </si>
  <si>
    <t>Thirsk</t>
  </si>
  <si>
    <t>bill@brown.edu</t>
  </si>
  <si>
    <t>https://www.linkedin.com/in/bin-zhang-48365592</t>
  </si>
  <si>
    <t>Bin</t>
  </si>
  <si>
    <t>Director Of Research And Graduate Program</t>
  </si>
  <si>
    <t>zhang@nova.edu</t>
  </si>
  <si>
    <t>https://www.linkedin.com/in/bob-zeleznik-26b479</t>
  </si>
  <si>
    <t>Zeleznik</t>
  </si>
  <si>
    <t>bcz@cs.brown.edu</t>
  </si>
  <si>
    <t>https://www.linkedin.com/in/bradley-decker-3202211b9</t>
  </si>
  <si>
    <t>Decker</t>
  </si>
  <si>
    <t>Southern Illinois University Carbondale</t>
  </si>
  <si>
    <t>bradley.decker@siu.edu</t>
  </si>
  <si>
    <t>southern illinois university carbondale</t>
  </si>
  <si>
    <t>https://www.linkedin.com/in/briana-harrison-6a1068188</t>
  </si>
  <si>
    <t>Briana</t>
  </si>
  <si>
    <t>Harrison</t>
  </si>
  <si>
    <t>harrison@uchicago.edu</t>
  </si>
  <si>
    <t>https://www.linkedin.com/in/brian-k-walker-6025814a</t>
  </si>
  <si>
    <t>walkerb@nova.edu</t>
  </si>
  <si>
    <t>https://www.linkedin.com/in/brian-loft-80b772b8</t>
  </si>
  <si>
    <t>Loft</t>
  </si>
  <si>
    <t>Sam Houston State University</t>
  </si>
  <si>
    <t>Associate Vice President For Research And Sponsored Programs</t>
  </si>
  <si>
    <t>loft@shsu.edu</t>
  </si>
  <si>
    <t>sam houston state university</t>
  </si>
  <si>
    <t>https://www.linkedin.com/in/brittainy-roth-5b90554a/</t>
  </si>
  <si>
    <t>Brittainy</t>
  </si>
  <si>
    <t>Roth</t>
  </si>
  <si>
    <t>Boston University</t>
  </si>
  <si>
    <t>Finance and Grants Manager, CARB-X</t>
  </si>
  <si>
    <t>broth@bu.edu</t>
  </si>
  <si>
    <t>masterlist-usa, GN-Untouched - USA, masterlist-all</t>
  </si>
  <si>
    <t>boston university</t>
  </si>
  <si>
    <t>https://www.linkedin.com/in/carla-howell</t>
  </si>
  <si>
    <t>Assistant Director, Post-Award Services, Division Of Research</t>
  </si>
  <si>
    <t>carla_howell@brown.edu</t>
  </si>
  <si>
    <t>https://www.linkedin.com/in/cassandra-hatfield-6b672bb4</t>
  </si>
  <si>
    <t>chatfield@smu.edu</t>
  </si>
  <si>
    <t>https://www.linkedin.com/in/cassandra-stich-17362144</t>
  </si>
  <si>
    <t>Stich</t>
  </si>
  <si>
    <t>cstich@stanford.edu</t>
  </si>
  <si>
    <t>https://www.linkedin.com/in/cassie-rae-walker-73788939</t>
  </si>
  <si>
    <t>Cassie</t>
  </si>
  <si>
    <t>Rae Walker</t>
  </si>
  <si>
    <t>Clinical Professor Of Legal Research, Assistant Director For Scholarly Initiatives</t>
  </si>
  <si>
    <t>cassiewalker@smu.edu</t>
  </si>
  <si>
    <t>https://www.linkedin.com/in/catherine-larsen-58187273</t>
  </si>
  <si>
    <t>Larsen</t>
  </si>
  <si>
    <t>catherinel@uchicago.edu</t>
  </si>
  <si>
    <t>https://www.linkedin.com/in/catherine-meng-4723046</t>
  </si>
  <si>
    <t>cymeng@stanford.edu</t>
  </si>
  <si>
    <t>masterlist-usa, GN-Already Approached, masterlist-all, Masterlist-USA</t>
  </si>
  <si>
    <t>https://www.linkedin.com/in/cathy-chickering-pace-69a46a2a</t>
  </si>
  <si>
    <t>Chickering Pace</t>
  </si>
  <si>
    <t>catherine@smu.edu</t>
  </si>
  <si>
    <t>https://www.linkedin.com/in/cecily-hill-949772101/</t>
  </si>
  <si>
    <t>Cecily</t>
  </si>
  <si>
    <t>UGA College of Family and Consumer Sciences</t>
  </si>
  <si>
    <t>Post-Award Grants Manager</t>
  </si>
  <si>
    <t>cecilyc@uga.edu</t>
  </si>
  <si>
    <t>uga college of family and consumer sciences</t>
  </si>
  <si>
    <t>https://www.linkedin.com/in/celeste-kidd-b09bbb74</t>
  </si>
  <si>
    <t>Celeste</t>
  </si>
  <si>
    <t>Kidd</t>
  </si>
  <si>
    <t>Texas A&amp;M International University</t>
  </si>
  <si>
    <t>cekidd@tamiu.edu</t>
  </si>
  <si>
    <t>texas a and m international university</t>
  </si>
  <si>
    <t>https://www.linkedin.com/in/chad-hargrave-8963a471</t>
  </si>
  <si>
    <t>Chad</t>
  </si>
  <si>
    <t>Vice President For Research And Strategic Partnerships</t>
  </si>
  <si>
    <t>cwhargrave@shsu.edu</t>
  </si>
  <si>
    <t>https://www.linkedin.com/in/chonghui-guo-5316663a</t>
  </si>
  <si>
    <t>Chonghui</t>
  </si>
  <si>
    <t>chonghuiguo@stanford.edu</t>
  </si>
  <si>
    <t>https://www.linkedin.com/in/chris-stockinger-63a67156</t>
  </si>
  <si>
    <t>Stockinger</t>
  </si>
  <si>
    <t>cstockinger@stanford.edu</t>
  </si>
  <si>
    <t>https://www.linkedin.com/in/christina-lowe-05082021/</t>
  </si>
  <si>
    <t>University of Kentucky</t>
  </si>
  <si>
    <t>christina.moore@uky.edu</t>
  </si>
  <si>
    <t>kentucky university</t>
  </si>
  <si>
    <t>https://www.linkedin.com/in/christine-broadbridge-76146b10</t>
  </si>
  <si>
    <t>Broadbridge</t>
  </si>
  <si>
    <t>Southern Connecticut State University</t>
  </si>
  <si>
    <t>Executive Director Of Research And Innovation, SCSU</t>
  </si>
  <si>
    <t>broadbridge@southernct.edu</t>
  </si>
  <si>
    <t>southern connecticut state university</t>
  </si>
  <si>
    <t>https://www.linkedin.com/in/christopher-campbell-89a09b45</t>
  </si>
  <si>
    <t>The University Of Kansas</t>
  </si>
  <si>
    <t>christophercampbell@ku.edu</t>
  </si>
  <si>
    <t>kansas university</t>
  </si>
  <si>
    <t>https://www.linkedin.com/in/christopher-keith</t>
  </si>
  <si>
    <t>Vice President For Information Technology And Chief Information Officer</t>
  </si>
  <si>
    <t>ckeith@brown.edu</t>
  </si>
  <si>
    <t>https://www.linkedin.com/in/christopher-keith-81a88238</t>
  </si>
  <si>
    <t>Keith Aws</t>
  </si>
  <si>
    <t>christopher_keith@brown.edu</t>
  </si>
  <si>
    <t>https://www.linkedin.com/in/codylloyd</t>
  </si>
  <si>
    <t>Lloyd EdD</t>
  </si>
  <si>
    <t>Southeastern University</t>
  </si>
  <si>
    <t>Vice President Of Institutional Research &amp; Effectiveness &amp; CIO</t>
  </si>
  <si>
    <t>cjlloyd@seu.edu</t>
  </si>
  <si>
    <t>southeastern university</t>
  </si>
  <si>
    <t>https://www.linkedin.com/in/corey-silvia-4591a268</t>
  </si>
  <si>
    <t>Grants &amp; Finance Manager At Population Studies And Training Center</t>
  </si>
  <si>
    <t>corey_silvia@brown.edu</t>
  </si>
  <si>
    <t>https://www.linkedin.com/in/crystal-brown-bb1a4876</t>
  </si>
  <si>
    <t>University Of Michigan</t>
  </si>
  <si>
    <t>brownc@umich.edu</t>
  </si>
  <si>
    <t>michigan university</t>
  </si>
  <si>
    <t>https://www.linkedin.com/in/crystal-griffin-bb1a4876</t>
  </si>
  <si>
    <t>Griffin</t>
  </si>
  <si>
    <t>crystal.griffin@umich.edu</t>
  </si>
  <si>
    <t>https://www.linkedin.com/in/daisy-hsiao-a3972b47</t>
  </si>
  <si>
    <t>Hsiao</t>
  </si>
  <si>
    <t>hsiao@uchicago.edu</t>
  </si>
  <si>
    <t>https://www.linkedin.com/in/dale-lee-87464673/</t>
  </si>
  <si>
    <t>Dale</t>
  </si>
  <si>
    <t>UC Irvine</t>
  </si>
  <si>
    <t>Grants Manager, UCI Health Family Health Center</t>
  </si>
  <si>
    <t>dalel@uci.edu</t>
  </si>
  <si>
    <t>uc irvine</t>
  </si>
  <si>
    <t>https://www.linkedin.com/in/daniel-fonner-59791a46</t>
  </si>
  <si>
    <t>Fonner</t>
  </si>
  <si>
    <t>Associate Director For Research</t>
  </si>
  <si>
    <t>dfonner@smu.edu</t>
  </si>
  <si>
    <t>https://www.linkedin.com/in/danielle-hendrickson-ba170a29</t>
  </si>
  <si>
    <t>Hendrickson</t>
  </si>
  <si>
    <t>dhendric@stanford.edu</t>
  </si>
  <si>
    <t>https://www.linkedin.com/in/david-nunez-m-s-31701b212/</t>
  </si>
  <si>
    <t>Nunez</t>
  </si>
  <si>
    <t>University of Florida</t>
  </si>
  <si>
    <t>Research Administrative Assistant</t>
  </si>
  <si>
    <t>dnunez@ufl.edu</t>
  </si>
  <si>
    <t>florida university</t>
  </si>
  <si>
    <t>https://www.linkedin.com/in/david-robinson-ed-d-79469a2</t>
  </si>
  <si>
    <t>Simmons University</t>
  </si>
  <si>
    <t>Director, Center For Applied And Community Research</t>
  </si>
  <si>
    <t>david.robinson@simmons.edu</t>
  </si>
  <si>
    <t>simmons university</t>
  </si>
  <si>
    <t>https://www.linkedin.com/in/david-shirley-41199a44</t>
  </si>
  <si>
    <t>Director Of Institutional Effectiveness Planning And Research | HLC Liaison</t>
  </si>
  <si>
    <t>david.shirley@siu.edu</t>
  </si>
  <si>
    <t>https://www.linkedin.com/in/david-snyder-82b31068/</t>
  </si>
  <si>
    <t>Snyder</t>
  </si>
  <si>
    <t>State Policy Network</t>
  </si>
  <si>
    <t>dsnyder@spn.org</t>
  </si>
  <si>
    <t>state policy network</t>
  </si>
  <si>
    <t>https://www.linkedin.com/in/david-woodward-4b785069</t>
  </si>
  <si>
    <t>david_woodward@brown.edu</t>
  </si>
  <si>
    <t>https://www.linkedin.com/in/dawna-k-robinson-295a656a</t>
  </si>
  <si>
    <t>Dawna</t>
  </si>
  <si>
    <t>dawnarobinson@stanford.edu</t>
  </si>
  <si>
    <t>https://www.linkedin.com/in/debbie-fields-8477141b</t>
  </si>
  <si>
    <t>Fields</t>
  </si>
  <si>
    <t>Sponsored Research Administration</t>
  </si>
  <si>
    <t>debbie@siu.edu</t>
  </si>
  <si>
    <t>https://www.linkedin.com/in/deborah-kenney-151708101</t>
  </si>
  <si>
    <t>dkenney@stanford.edu</t>
  </si>
  <si>
    <t>https://www.linkedin.com/in/deidre-street-2b187334</t>
  </si>
  <si>
    <t>Deidre</t>
  </si>
  <si>
    <t>Street</t>
  </si>
  <si>
    <t>Southern University And A&amp;M College- Baton Rouge</t>
  </si>
  <si>
    <t>Executive Director Of Outreach And Research Engagement</t>
  </si>
  <si>
    <t>deidre.street@sus.edu</t>
  </si>
  <si>
    <t>southern university and a and m college baton rouge</t>
  </si>
  <si>
    <t>https://www.linkedin.com/in/derekouyang</t>
  </si>
  <si>
    <t>Ouyang</t>
  </si>
  <si>
    <t>derek@stanford.edu</t>
  </si>
  <si>
    <t>https://www.linkedin.com/in/devecchi-cristina-8ab88662</t>
  </si>
  <si>
    <t>Co-Director, Centre For Education And Research</t>
  </si>
  <si>
    <t>devecchi.cristina@northampton.ac.uk</t>
  </si>
  <si>
    <t>+44 7745 869617</t>
  </si>
  <si>
    <t>masterlist-141uni, GN-Already Approached, ARMA-Prospect-Removed - Out of Persona, Masterlist-UK</t>
  </si>
  <si>
    <t>https://www.linkedin.com/in/devin-lachman-4a3a1789/</t>
  </si>
  <si>
    <t>Devin</t>
  </si>
  <si>
    <t>Lachman</t>
  </si>
  <si>
    <t>Hofstra University</t>
  </si>
  <si>
    <t>devin@hofstra.edu</t>
  </si>
  <si>
    <t>hofstra university</t>
  </si>
  <si>
    <t>https://www.linkedin.com/in/diane-garvey-14833b53</t>
  </si>
  <si>
    <t>Garvey</t>
  </si>
  <si>
    <t>Smith College</t>
  </si>
  <si>
    <t>Director Of Advancement Research</t>
  </si>
  <si>
    <t>dgarvey@smith.edu</t>
  </si>
  <si>
    <t>smith college</t>
  </si>
  <si>
    <t>https://www.linkedin.com/in/dianeraj</t>
  </si>
  <si>
    <t>Raj</t>
  </si>
  <si>
    <t>Director Of Finance And Administration, Behavioral And Social Sciences</t>
  </si>
  <si>
    <t>diane_raj@brown.edu</t>
  </si>
  <si>
    <t>https://www.linkedin.com/in/donna-mahood-2b37621</t>
  </si>
  <si>
    <t>Mahood</t>
  </si>
  <si>
    <t>dmahood@stanford.edu</t>
  </si>
  <si>
    <t>https://www.linkedin.com/in/drcandicebledsoe</t>
  </si>
  <si>
    <t>Candice</t>
  </si>
  <si>
    <t>Lucas Bledsoe</t>
  </si>
  <si>
    <t>Director Of Community Research/Global Fellow</t>
  </si>
  <si>
    <t>cbledsoe@smu.edu</t>
  </si>
  <si>
    <t>https://www.linkedin.com/in/duncan-preston-475a641a</t>
  </si>
  <si>
    <t>Preston</t>
  </si>
  <si>
    <t>duncan.preston@lstmed.ac.uk</t>
  </si>
  <si>
    <t>masterlist-ukuni, Masterlist-UK, masterlist-all, GN-Already Approached</t>
  </si>
  <si>
    <t>https://www.linkedin.com/in/dustin-nadler-phd-03725264</t>
  </si>
  <si>
    <t>Nadler</t>
  </si>
  <si>
    <t>Adjunct Professor / Director - Applied Research Consultants</t>
  </si>
  <si>
    <t>dnadler@siu.edu</t>
  </si>
  <si>
    <t>https://www.linkedin.com/in/edfriess/</t>
  </si>
  <si>
    <t>Friess</t>
  </si>
  <si>
    <t>University of Pennsylvania</t>
  </si>
  <si>
    <t>edfriess@sas.upenn.edu</t>
  </si>
  <si>
    <t>pennsylvania university</t>
  </si>
  <si>
    <t>https://www.linkedin.com/in/edmund-koeppel-a1257380/</t>
  </si>
  <si>
    <t>Koeppel</t>
  </si>
  <si>
    <t>Nassau Community College</t>
  </si>
  <si>
    <t>edmund.koeppel@ncc.edu</t>
  </si>
  <si>
    <t>nassau community college</t>
  </si>
  <si>
    <t>https://www.linkedin.com/in/elizabeth-horton-30375199</t>
  </si>
  <si>
    <t>Associate Director Of Research And Engagement</t>
  </si>
  <si>
    <t>e.horton@coventry.ac.uk</t>
  </si>
  <si>
    <t>https://www.linkedin.com/in/elkie-bavoukian-romero-a643575</t>
  </si>
  <si>
    <t>Elkie</t>
  </si>
  <si>
    <t>Bavoukian-Romero</t>
  </si>
  <si>
    <t>elkie@stanford.edu</t>
  </si>
  <si>
    <t>https://www.linkedin.com/in/ellen-miller-06630294</t>
  </si>
  <si>
    <t>Aumiller</t>
  </si>
  <si>
    <t>The Johns Hopkins University Applied Physics Laboratory</t>
  </si>
  <si>
    <t>ellen.aumiller@jhuapl.edu</t>
  </si>
  <si>
    <t>johns hopkins university applied physics laboratory</t>
  </si>
  <si>
    <t>https://www.linkedin.com/in/emily-cripps-8203b2b8</t>
  </si>
  <si>
    <t>Cripps</t>
  </si>
  <si>
    <t>emily.cripps@siu.edu</t>
  </si>
  <si>
    <t>https://www.linkedin.com/in/emmanuel-owusu-amoako-410b11171</t>
  </si>
  <si>
    <t>Owusu Amoako</t>
  </si>
  <si>
    <t>eamoako@uchicago.edu</t>
  </si>
  <si>
    <t>https://www.linkedin.com/in/emma-stenzel</t>
  </si>
  <si>
    <t>Stenzel</t>
  </si>
  <si>
    <t>Tulane University</t>
  </si>
  <si>
    <t>estenzel@tulane.edu</t>
  </si>
  <si>
    <t>tulane university</t>
  </si>
  <si>
    <t>https://www.linkedin.com/in/emma-thompson-b54b1414</t>
  </si>
  <si>
    <t>Associate Director Of Education And Research, Library And Cultural Services</t>
  </si>
  <si>
    <t>e.thompson@mmu.ac.uk</t>
  </si>
  <si>
    <t>masterlist-ukuni, GN-Untouched - UK, ARMA-Prospect-Unknown Contacts, masterlist-all</t>
  </si>
  <si>
    <t>https://www.linkedin.com/in/eric-hellgren-36689574</t>
  </si>
  <si>
    <t>Hellgren</t>
  </si>
  <si>
    <t>Director, Cooperative Wildlife Research Laboratory</t>
  </si>
  <si>
    <t>eric@siu.edu</t>
  </si>
  <si>
    <t>https://www.linkedin.com/in/eric-strauch-18717884/</t>
  </si>
  <si>
    <t>Strauch</t>
  </si>
  <si>
    <t>Ball State University</t>
  </si>
  <si>
    <t>estrauch@bsu.edu</t>
  </si>
  <si>
    <t>Masterlist-USA, masterlist-all</t>
  </si>
  <si>
    <t>ball state university</t>
  </si>
  <si>
    <t>https://www.linkedin.com/in/eric-tornoe-b605941b</t>
  </si>
  <si>
    <t>Tornoe</t>
  </si>
  <si>
    <t>University Of St. Thomas</t>
  </si>
  <si>
    <t>Associate Director Of Research Computing</t>
  </si>
  <si>
    <t>ejtornoe@stthomas.edu</t>
  </si>
  <si>
    <t>st thomas university</t>
  </si>
  <si>
    <t>https://www.linkedin.com/in/erika-macias-b520514</t>
  </si>
  <si>
    <t>emacias@stanford.edu</t>
  </si>
  <si>
    <t>https://www.linkedin.com/in/estherconrad2020</t>
  </si>
  <si>
    <t>Conrad</t>
  </si>
  <si>
    <t>esther@stanford.edu</t>
  </si>
  <si>
    <t>https://www.linkedin.com/in/farhan-chowdhury-6b0b5a20</t>
  </si>
  <si>
    <t>Farhan</t>
  </si>
  <si>
    <t>Interim Associate Dean For Research And Administration</t>
  </si>
  <si>
    <t>farhan.chowdhury@siu.edu</t>
  </si>
  <si>
    <t>https://www.linkedin.com/in/fatemeh-momeni-4885a264</t>
  </si>
  <si>
    <t>Fatemeh</t>
  </si>
  <si>
    <t>Momeni</t>
  </si>
  <si>
    <t>fmomeni@uchicago.edu</t>
  </si>
  <si>
    <t>https://www.linkedin.com/in/fatima-azmat-3aa164194</t>
  </si>
  <si>
    <t>Fatima</t>
  </si>
  <si>
    <t>Azmat</t>
  </si>
  <si>
    <t>fatimaazmat@uchicago.edu</t>
  </si>
  <si>
    <t>https://www.linkedin.com/in/fawzi-noman-85a37b37</t>
  </si>
  <si>
    <t>Fawzi</t>
  </si>
  <si>
    <t>Noman</t>
  </si>
  <si>
    <t>Assistant Vice President - Academic And Research Technologies</t>
  </si>
  <si>
    <t>fnoman@shsu.edu</t>
  </si>
  <si>
    <t>https://www.linkedin.com/in/feleisha-wilson-1a7347135/</t>
  </si>
  <si>
    <t>Feleisha</t>
  </si>
  <si>
    <t>Central Louisiana Technical College-Alexandria Campus</t>
  </si>
  <si>
    <t>feleishawilson@cltcc.edu</t>
  </si>
  <si>
    <t>central louisiana technical college alexandria campus</t>
  </si>
  <si>
    <t>https://www.linkedin.com/in/feng-zhang-ab802638</t>
  </si>
  <si>
    <t>Associate Professor Of Finance, Corrigan Research Professor</t>
  </si>
  <si>
    <t>fzhang@smu.edu</t>
  </si>
  <si>
    <t>https://www.linkedin.com/in/fergusonjean</t>
  </si>
  <si>
    <t>Director Of Learning, Research And Technology</t>
  </si>
  <si>
    <t>jferguson@smith.edu</t>
  </si>
  <si>
    <t>https://www.linkedin.com/in/flavia-camacho-5481ab118/</t>
  </si>
  <si>
    <t>Flavia</t>
  </si>
  <si>
    <t>Camacho</t>
  </si>
  <si>
    <t>New York University School of Medicine</t>
  </si>
  <si>
    <t>flavia.camacho@med.nyu.edu</t>
  </si>
  <si>
    <t>new york university school of medicine</t>
  </si>
  <si>
    <t>https://www.linkedin.com/in/frances-m-8387a479</t>
  </si>
  <si>
    <t>Georgetown University</t>
  </si>
  <si>
    <t>fm@georgetown.edu</t>
  </si>
  <si>
    <t>georgetown university</t>
  </si>
  <si>
    <t>https://www.linkedin.com/in/gaurav-choudhary-78255839</t>
  </si>
  <si>
    <t>Choudhary</t>
  </si>
  <si>
    <t>Director Of Cardiovascular Research</t>
  </si>
  <si>
    <t>gaurav_choudhary@brown.edu</t>
  </si>
  <si>
    <t>https://www.linkedin.com/in/gayle-meadows-72091239/</t>
  </si>
  <si>
    <t>Meadows</t>
  </si>
  <si>
    <t>meadows@upenn.edu</t>
  </si>
  <si>
    <t>https://www.linkedin.com/in/gina-hart-38601215</t>
  </si>
  <si>
    <t>hartg@georgetown.edu</t>
  </si>
  <si>
    <t>https://www.linkedin.com/in/glendon-zinser-a4885b39/</t>
  </si>
  <si>
    <t>Glendon</t>
  </si>
  <si>
    <t>Zinser</t>
  </si>
  <si>
    <t>Susan G. Komen for the Cure</t>
  </si>
  <si>
    <t>Scientific Grants Manager</t>
  </si>
  <si>
    <t>gzinser@komen.org</t>
  </si>
  <si>
    <t>susan g komen for the cure</t>
  </si>
  <si>
    <t>https://www.linkedin.com/in/gloria-greene-a4bab114/</t>
  </si>
  <si>
    <t>Gloria</t>
  </si>
  <si>
    <t>The University of Alabama in Huntsville</t>
  </si>
  <si>
    <t>Assistant Vice President Contracts and Grants</t>
  </si>
  <si>
    <t>greeneg@uah.edu</t>
  </si>
  <si>
    <t>alabama in huntsville university</t>
  </si>
  <si>
    <t>https://www.linkedin.com/in/gregorybenjaminphd</t>
  </si>
  <si>
    <t>Salus University</t>
  </si>
  <si>
    <t>Director Of Institutional Research &amp; Assessment</t>
  </si>
  <si>
    <t>gbenjamin@salus.edu</t>
  </si>
  <si>
    <t>salus university</t>
  </si>
  <si>
    <t>https://www.linkedin.com/in/greg-stoddard-21b776165</t>
  </si>
  <si>
    <t>gstoddard@uchicago.edu</t>
  </si>
  <si>
    <t>https://www.linkedin.com/in/harley-deschene-b1533914/</t>
  </si>
  <si>
    <t>Deschene</t>
  </si>
  <si>
    <t>University of Colorado Denver-CLAS</t>
  </si>
  <si>
    <t>harley.deschene@ucdenver.edu</t>
  </si>
  <si>
    <t>colorado denver clas university</t>
  </si>
  <si>
    <t>https://www.linkedin.com/in/harvey-henson-33bb4b1a8</t>
  </si>
  <si>
    <t>Henson</t>
  </si>
  <si>
    <t>Interim Director, STEM Education Research Center</t>
  </si>
  <si>
    <t>henson@siu.edu</t>
  </si>
  <si>
    <t>https://www.linkedin.com/in/haufai-auyeung-3376b694</t>
  </si>
  <si>
    <t>Haufai</t>
  </si>
  <si>
    <t>Auyeung</t>
  </si>
  <si>
    <t>hauyeung@stanford.edu</t>
  </si>
  <si>
    <t>https://www.linkedin.com/in/heather-murthy-b9698786</t>
  </si>
  <si>
    <t>Murthy</t>
  </si>
  <si>
    <t>heatherm@uchicago.edu</t>
  </si>
  <si>
    <t>https://www.linkedin.com/in/heather-neikirk-0a535391/</t>
  </si>
  <si>
    <t>Neikirk</t>
  </si>
  <si>
    <t>North Seattle College</t>
  </si>
  <si>
    <t>Aerospace Grants Manager</t>
  </si>
  <si>
    <t>hneikirk@northseattle.edu</t>
  </si>
  <si>
    <t>north seattle college</t>
  </si>
  <si>
    <t>https://www.linkedin.com/in/heather-schrock-3816ab28/</t>
  </si>
  <si>
    <t>Schrock</t>
  </si>
  <si>
    <t>Hawkeye Community College</t>
  </si>
  <si>
    <t>heather.schrock@hawkeyecollege.edu</t>
  </si>
  <si>
    <t>hawkeye community college</t>
  </si>
  <si>
    <t>https://www.linkedin.com/in/helen-lam-88766679</t>
  </si>
  <si>
    <t>helenlam@uchicago.edu</t>
  </si>
  <si>
    <t>https://www.linkedin.com/in/helen-snaith-4168331a/</t>
  </si>
  <si>
    <t>Snaith</t>
  </si>
  <si>
    <t>Head of Data Research and Services</t>
  </si>
  <si>
    <t>h.snaith@noc.ac.uk</t>
  </si>
  <si>
    <t>https://www.linkedin.com/in/hellen-ndungu-thara-cra-62186541/</t>
  </si>
  <si>
    <t>Hellen</t>
  </si>
  <si>
    <t>Ndungu-Thara</t>
  </si>
  <si>
    <t>ndunguhellene@gmail.com</t>
  </si>
  <si>
    <t>https://www.linkedin.com/in/hiba-rahim-3a395ba</t>
  </si>
  <si>
    <t>Hiba</t>
  </si>
  <si>
    <t>Rahim</t>
  </si>
  <si>
    <t>Assistant Director, Center On Research And Evaluation (CORE) At Simmons School Of Education</t>
  </si>
  <si>
    <t>hrahim@mail.smu.edu</t>
  </si>
  <si>
    <t>https://www.linkedin.com/in/holly-pelling-3b8066129</t>
  </si>
  <si>
    <t>Pelling</t>
  </si>
  <si>
    <t>holly.pelling@noc.ac.uk</t>
  </si>
  <si>
    <t>https://www.linkedin.com/in/humberto-franquiz-9b9206234</t>
  </si>
  <si>
    <t>Humberto</t>
  </si>
  <si>
    <t>Franquiz</t>
  </si>
  <si>
    <t>hfranquiz@nova.edu</t>
  </si>
  <si>
    <t>https://www.linkedin.com/in/jackie-adams-117481a9/</t>
  </si>
  <si>
    <t>Governor's Office of Crime Prevention</t>
  </si>
  <si>
    <t>jacqueline.adams1@maryland.gov</t>
  </si>
  <si>
    <t>governor s office of crime prevention</t>
  </si>
  <si>
    <t>https://www.linkedin.com/in/janather-mason-b7b5512b</t>
  </si>
  <si>
    <t>Janather</t>
  </si>
  <si>
    <t>janather.mason@wayne.edu</t>
  </si>
  <si>
    <t>https://www.linkedin.com/in/jane-wellens-95a318b0</t>
  </si>
  <si>
    <t>Wellens</t>
  </si>
  <si>
    <t>Director Of Research And Postgraduate Research</t>
  </si>
  <si>
    <t>jane.wellens@staffs.ac.uk</t>
  </si>
  <si>
    <t>+44 7725 441915</t>
  </si>
  <si>
    <t>ARMA-Prospect-Verified Contacts, masterlist-141uni, GN-Untouched - UK, Masterlist-UK</t>
  </si>
  <si>
    <t>https://www.linkedin.com/in/janice-medina-30934851</t>
  </si>
  <si>
    <t>Research Compliance Manager</t>
  </si>
  <si>
    <t>jmedina1@nova.edu</t>
  </si>
  <si>
    <t>https://www.linkedin.com/in/janice-roldan-26a101160</t>
  </si>
  <si>
    <t>Roldan</t>
  </si>
  <si>
    <t>janice.roldan@nova.edu</t>
  </si>
  <si>
    <t>https://www.linkedin.com/in/jase-sitton-74a54538</t>
  </si>
  <si>
    <t>Jase</t>
  </si>
  <si>
    <t>Sitton</t>
  </si>
  <si>
    <t>Graduate Research Assistant And Laboratory Manager</t>
  </si>
  <si>
    <t>jsitton@smu.edu</t>
  </si>
  <si>
    <t>https://www.linkedin.com/in/jasmine-sykes-kunk-632bb75</t>
  </si>
  <si>
    <t>Sykes-Kunk</t>
  </si>
  <si>
    <t>Head Of Research Services, John Hay Library</t>
  </si>
  <si>
    <t>jasmine_sykes-kunk@brown.edu</t>
  </si>
  <si>
    <t>https://www.linkedin.com/in/jason-gillow-1b64547</t>
  </si>
  <si>
    <t>Gillow</t>
  </si>
  <si>
    <t>jgillow@umich.edu</t>
  </si>
  <si>
    <t>https://www.linkedin.com/in/javier-junco-53387a37</t>
  </si>
  <si>
    <t>Javier</t>
  </si>
  <si>
    <t>Junco</t>
  </si>
  <si>
    <t>jjunco@stanford.edu</t>
  </si>
  <si>
    <t>https://www.linkedin.com/in/jeff-keeler-8804754b</t>
  </si>
  <si>
    <t>Keeler</t>
  </si>
  <si>
    <t>kjeff@umich.edu</t>
  </si>
  <si>
    <t>https://www.linkedin.com/in/jeff-mathews-3015836</t>
  </si>
  <si>
    <t>Mathews</t>
  </si>
  <si>
    <t>jsmath@stanford.edu</t>
  </si>
  <si>
    <t>https://www.linkedin.com/in/jeff-toole-15511837</t>
  </si>
  <si>
    <t>Toole</t>
  </si>
  <si>
    <t>Texas A&amp;M University</t>
  </si>
  <si>
    <t>Sr. Associate Athletic Director And CFO</t>
  </si>
  <si>
    <t>jtoole@athletics.tamu.edu</t>
  </si>
  <si>
    <t>texas a and m university</t>
  </si>
  <si>
    <t>https://www.linkedin.com/in/jenna-jones-2018b8165/</t>
  </si>
  <si>
    <t>Odum School of Ecology</t>
  </si>
  <si>
    <t>jjones@uga.edu</t>
  </si>
  <si>
    <t>odum school of ecology</t>
  </si>
  <si>
    <t>https://www.linkedin.com/in/jennifer-benoit-bryan-17b98312</t>
  </si>
  <si>
    <t>Benoit-Bryan</t>
  </si>
  <si>
    <t>Research Director &amp; Professor Of Arts Management</t>
  </si>
  <si>
    <t>jenniferb@smu.edu</t>
  </si>
  <si>
    <t>https://www.linkedin.com/in/jennifer-hanlon-a514a9b</t>
  </si>
  <si>
    <t>Hanlon</t>
  </si>
  <si>
    <t>Stephen F. Austin State University</t>
  </si>
  <si>
    <t>Assistant Director, Office Of Research And Sponsored Programs</t>
  </si>
  <si>
    <t>hanlonjd@sfasu.edu</t>
  </si>
  <si>
    <t>stephen f austin state university</t>
  </si>
  <si>
    <t>https://www.linkedin.com/in/jennifer-holladay-ba9967a0/</t>
  </si>
  <si>
    <t>Holladay</t>
  </si>
  <si>
    <t>University of Kansas Office of Research</t>
  </si>
  <si>
    <t>jholla@ku.edu</t>
  </si>
  <si>
    <t>kansas office of research university</t>
  </si>
  <si>
    <t>https://www.linkedin.com/in/jennifer-winebrenner-87583840</t>
  </si>
  <si>
    <t>Winebrenner</t>
  </si>
  <si>
    <t>jennifer.winebrenner@jhuapl.edu</t>
  </si>
  <si>
    <t>https://www.linkedin.com/in/jenny-claire-carey-2b6668b/</t>
  </si>
  <si>
    <t>The University of Georgia</t>
  </si>
  <si>
    <t>Grants Manager II</t>
  </si>
  <si>
    <t>jccarey@uga.edu</t>
  </si>
  <si>
    <t>georgia university</t>
  </si>
  <si>
    <t>https://www.linkedin.com/in/jerry-cook-99752b29</t>
  </si>
  <si>
    <t>Jerry</t>
  </si>
  <si>
    <t>jcook@shsu.edu</t>
  </si>
  <si>
    <t>https://www.linkedin.com/in/jess-breeze-842559181</t>
  </si>
  <si>
    <t>Breeze</t>
  </si>
  <si>
    <t>jessbreeze@uchicago.edu</t>
  </si>
  <si>
    <t>https://www.linkedin.com/in/jessicafowle</t>
  </si>
  <si>
    <t>Fowle</t>
  </si>
  <si>
    <t>Kalamazoo College</t>
  </si>
  <si>
    <t>Director Of Grants, Fellowships &amp; Research</t>
  </si>
  <si>
    <t>jfowle@kzoo.edu</t>
  </si>
  <si>
    <t>kalamazoo college</t>
  </si>
  <si>
    <t>https://www.linkedin.com/in/jessica-ganoza-2033099</t>
  </si>
  <si>
    <t>Ganoza</t>
  </si>
  <si>
    <t>jganoza@stanford.edu</t>
  </si>
  <si>
    <t>https://www.linkedin.com/in/jessica-godwin-b0ab07184/</t>
  </si>
  <si>
    <t>Florida SouthWestern State College</t>
  </si>
  <si>
    <t>Grants and Assessment Coordinator</t>
  </si>
  <si>
    <t>jessica.godwin@fsw.edu</t>
  </si>
  <si>
    <t>florida southwestern state college</t>
  </si>
  <si>
    <t>https://www.linkedin.com/in/jessica-monkoski-23936041/</t>
  </si>
  <si>
    <t>Monkoski</t>
  </si>
  <si>
    <t>University of Pennsylvania Perelman School of Medicine</t>
  </si>
  <si>
    <t>jesmo@pennmedicine.upenn.edu</t>
  </si>
  <si>
    <t>pennsylvania perelman school of medicine university</t>
  </si>
  <si>
    <t>https://www.linkedin.com/in/jessicasmithphd</t>
  </si>
  <si>
    <t>jessica.smith@georgetown.edu</t>
  </si>
  <si>
    <t>https://www.linkedin.com/in/jessie-schmidt-334029225/</t>
  </si>
  <si>
    <t>Jessie</t>
  </si>
  <si>
    <t>Grants Manager - Cobey Lab</t>
  </si>
  <si>
    <t>schmidtja@uchicago.edu</t>
  </si>
  <si>
    <t>https://www.linkedin.com/in/joanne-kocourek-0178a422</t>
  </si>
  <si>
    <t>Kocourek</t>
  </si>
  <si>
    <t>joannek@uchicago.edu</t>
  </si>
  <si>
    <t>https://www.linkedin.com/in/joe-short-a467aa4a</t>
  </si>
  <si>
    <t>jls272@georgetown.edu</t>
  </si>
  <si>
    <t>https://www.linkedin.com/in/john-bazik-5434b88b</t>
  </si>
  <si>
    <t>Bazik</t>
  </si>
  <si>
    <t>Director Of Information Technology</t>
  </si>
  <si>
    <t>jsb@cs.brown.edu</t>
  </si>
  <si>
    <t>Head Of Strategy And Compliance (Research &amp; Enterprise)</t>
  </si>
  <si>
    <t>j.montgomery@city.ac.uk</t>
  </si>
  <si>
    <t>https://www.linkedin.com/in/jonathan-mcmichael-1a5771152</t>
  </si>
  <si>
    <t>McMichael</t>
  </si>
  <si>
    <t>Director Of Research And User Experience Internship Program</t>
  </si>
  <si>
    <t>jonathanm@smu.edu</t>
  </si>
  <si>
    <t>https://www.linkedin.com/in/josé-a-h-35512042</t>
  </si>
  <si>
    <t>José</t>
  </si>
  <si>
    <t>A H</t>
  </si>
  <si>
    <t>Post-Award Grants And Finance Manager</t>
  </si>
  <si>
    <t>jh@brown.edu</t>
  </si>
  <si>
    <t>https://www.linkedin.com/in/jsarmaniote</t>
  </si>
  <si>
    <t>Janyce</t>
  </si>
  <si>
    <t>Sarmaniote</t>
  </si>
  <si>
    <t>Assistant Director Of Finance, Facilities Management</t>
  </si>
  <si>
    <t>janyce_sarmaniote@brown.edu</t>
  </si>
  <si>
    <t>https://www.linkedin.com/in/judy-hamner-b5920496</t>
  </si>
  <si>
    <t>Assistant Director Finance Management Systems</t>
  </si>
  <si>
    <t>jhamner@ku.edu</t>
  </si>
  <si>
    <t>Finance systems</t>
  </si>
  <si>
    <t>https://www.linkedin.com/in/juliaellenrhodes</t>
  </si>
  <si>
    <t>Rhodes</t>
  </si>
  <si>
    <t>jrhodes@uchicago.edu</t>
  </si>
  <si>
    <t>https://www.linkedin.com/in/julie-kelley-66700b9</t>
  </si>
  <si>
    <t>kjulie@umich.edu</t>
  </si>
  <si>
    <t>https://www.linkedin.com/in/juliet-duyster-5008bb91</t>
  </si>
  <si>
    <t>Duyster</t>
  </si>
  <si>
    <t>OIT Director, Finance</t>
  </si>
  <si>
    <t>juliet_duyster@brown.edu</t>
  </si>
  <si>
    <t>https://www.linkedin.com/in/junghyun-park-23738024</t>
  </si>
  <si>
    <t>Junghyun</t>
  </si>
  <si>
    <t>Associate Director, Seismo-Acoustic Research Scientist</t>
  </si>
  <si>
    <t>junghyunp@smu.edu</t>
  </si>
  <si>
    <t>https://www.linkedin.com/in/justinblumencranz</t>
  </si>
  <si>
    <t>Blumencranz</t>
  </si>
  <si>
    <t>justin@uchicago.edu</t>
  </si>
  <si>
    <t>https://www.linkedin.com/in/karla-childs-b7435242/</t>
  </si>
  <si>
    <t>Karla</t>
  </si>
  <si>
    <t>Childs</t>
  </si>
  <si>
    <t>Grants Manager for the College of Agricultural &amp; Environmental Sciences</t>
  </si>
  <si>
    <t>karla.childs@uga.edu</t>
  </si>
  <si>
    <t>https://www.linkedin.com/in/karyn-hall-53a48742</t>
  </si>
  <si>
    <t>Karyn</t>
  </si>
  <si>
    <t>Director Of Strategic Analytics And Institutional Research</t>
  </si>
  <si>
    <t>khall@sfasu.edu</t>
  </si>
  <si>
    <t>https://www.linkedin.com/in/katherine-e-rose-22238423</t>
  </si>
  <si>
    <t>E Rose</t>
  </si>
  <si>
    <t>Assistant Vice President &amp; Attorney, Division Of Research</t>
  </si>
  <si>
    <t>krose@nova.edu</t>
  </si>
  <si>
    <t>https://www.linkedin.com/in/katherine-vitug-97308a12b</t>
  </si>
  <si>
    <t>Vitug</t>
  </si>
  <si>
    <t>katherine_vitug@brown.edu</t>
  </si>
  <si>
    <t>https://www.linkedin.com/in/kathleen-m-glancey-b07074b6/</t>
  </si>
  <si>
    <t>Glancey</t>
  </si>
  <si>
    <t>Mount Mary University</t>
  </si>
  <si>
    <t>glanceyk@mtmary.edu</t>
  </si>
  <si>
    <t>mount mary university</t>
  </si>
  <si>
    <t>https://www.linkedin.com/in/kathlene-fanshaw-9666b962</t>
  </si>
  <si>
    <t>Kathlene</t>
  </si>
  <si>
    <t>Fanshaw</t>
  </si>
  <si>
    <t>kfanshaw@uchicago.edu</t>
  </si>
  <si>
    <t>https://www.linkedin.com/in/kathryn-aloisio-1a77a478</t>
  </si>
  <si>
    <t>Aloisio</t>
  </si>
  <si>
    <t>kaloisio@smith.edu</t>
  </si>
  <si>
    <t>https://www.linkedin.com/in/kelly-murphy-388b343</t>
  </si>
  <si>
    <t>Director Of Finance - Dining Services</t>
  </si>
  <si>
    <t>kelly_murphy2@brown.edu</t>
  </si>
  <si>
    <t>https://www.linkedin.com/in/keniemoses</t>
  </si>
  <si>
    <t>Kenie</t>
  </si>
  <si>
    <t>Principal Investigator- DoED MSEIP Grant: Project Engineering And Technology (Project EaT)</t>
  </si>
  <si>
    <t>kenie.moses@sus.edu</t>
  </si>
  <si>
    <t>https://www.linkedin.com/in/kenneth-jackson-baa338185/</t>
  </si>
  <si>
    <t>We the people Michigan</t>
  </si>
  <si>
    <t>kennethjackson457@gmail.com</t>
  </si>
  <si>
    <t>we the people michigan</t>
  </si>
  <si>
    <t>https://www.linkedin.com/in/kimba-johnson-68074627/</t>
  </si>
  <si>
    <t>Kimba</t>
  </si>
  <si>
    <t>Manager of Grants &amp; Contracts, PennVet Mediciine</t>
  </si>
  <si>
    <t>johnson@upenn.edu</t>
  </si>
  <si>
    <t>https://www.linkedin.com/in/kim-son-275b2788</t>
  </si>
  <si>
    <t>kimson@stanford.edu</t>
  </si>
  <si>
    <t>https://www.linkedin.com/in/krishna-mamidibathula-400a9929</t>
  </si>
  <si>
    <t>Mamidibathula</t>
  </si>
  <si>
    <t>krishna3@stanford.edu</t>
  </si>
  <si>
    <t>https://www.linkedin.com/in/kris-mccutcheon-96900b65</t>
  </si>
  <si>
    <t>McCutcheon</t>
  </si>
  <si>
    <t>Finance/Grants Manager</t>
  </si>
  <si>
    <t>kristin_mccutcheon@brown.edu</t>
  </si>
  <si>
    <t>https://www.linkedin.com/in/krista-farmer-4b6938268</t>
  </si>
  <si>
    <t>Farmer</t>
  </si>
  <si>
    <t>farmerk@umich.edu</t>
  </si>
  <si>
    <t>https://www.linkedin.com/in/kristina-washington-mba</t>
  </si>
  <si>
    <t>Washington</t>
  </si>
  <si>
    <t>washington@stanford.edu</t>
  </si>
  <si>
    <t>https://www.linkedin.com/in/kristine-koutout-9a867a9b</t>
  </si>
  <si>
    <t>Koutout</t>
  </si>
  <si>
    <t>kkoutout@stanford.edu</t>
  </si>
  <si>
    <t>https://www.linkedin.com/in/kristin-hall-07400b21</t>
  </si>
  <si>
    <t>hallk@umich.edu</t>
  </si>
  <si>
    <t>https://www.linkedin.com/in/kristin-kolesiak-4341728</t>
  </si>
  <si>
    <t>Kolesiak</t>
  </si>
  <si>
    <t>k.kolesiak@uchicago.edu</t>
  </si>
  <si>
    <t>https://www.linkedin.com/in/kristin-troutman-161128a1</t>
  </si>
  <si>
    <t>Troutman</t>
  </si>
  <si>
    <t>kristint@uchicago.edu</t>
  </si>
  <si>
    <t>https://www.linkedin.com/in/k-tracy-barnes-5555b78</t>
  </si>
  <si>
    <t>Tracy Barnes</t>
  </si>
  <si>
    <t>katharine_barnes@brown.edu</t>
  </si>
  <si>
    <t>https://www.linkedin.com/in/kyle-chen-1028</t>
  </si>
  <si>
    <t>Research Sector Head</t>
  </si>
  <si>
    <t>kyle_chen@brown.edu</t>
  </si>
  <si>
    <t>https://www.linkedin.com/in/lance-h-9332a9163</t>
  </si>
  <si>
    <t>Lance</t>
  </si>
  <si>
    <t>lanceh@uchicago.edu</t>
  </si>
  <si>
    <t>https://www.linkedin.com/in/larry-lee-mba</t>
  </si>
  <si>
    <t>larryl@rutgers.edu</t>
  </si>
  <si>
    <t>https://www.linkedin.com/in/lauramessamore/</t>
  </si>
  <si>
    <t>Messamore</t>
  </si>
  <si>
    <t>University of Colorado Anschutz Medical Campus</t>
  </si>
  <si>
    <t>laura.messamore@ucdenver.edu</t>
  </si>
  <si>
    <t>colorado anschutz medical campus university</t>
  </si>
  <si>
    <t>https://www.linkedin.com/in/lawrence-schilling-76268331</t>
  </si>
  <si>
    <t>Schilling</t>
  </si>
  <si>
    <t>Director Of Institutional Research And Studies</t>
  </si>
  <si>
    <t>lchillin@siu.edu</t>
  </si>
  <si>
    <t>https://www.linkedin.com/in/leslie-jenkins-92b12121/</t>
  </si>
  <si>
    <t>University of South Carolina School of Medicine</t>
  </si>
  <si>
    <t>leslie.jenkins@uscmed.sc.edu</t>
  </si>
  <si>
    <t>south carolina school of medicine university</t>
  </si>
  <si>
    <t>https://www.linkedin.com/in/leydicarter/</t>
  </si>
  <si>
    <t>Leydi</t>
  </si>
  <si>
    <t>University of North Texas</t>
  </si>
  <si>
    <t>Senior Director Grant &amp; Contract Administration</t>
  </si>
  <si>
    <t>leydi.carter@unt.edu</t>
  </si>
  <si>
    <t>north texas university</t>
  </si>
  <si>
    <t>https://www.linkedin.com/in/lindsay-troughton-518605bb</t>
  </si>
  <si>
    <t>Troughton</t>
  </si>
  <si>
    <t>lindsay.troughton@lstmed.ac.uk</t>
  </si>
  <si>
    <t>https://www.linkedin.com/in/linnea-wolfe-5194981</t>
  </si>
  <si>
    <t>Wolfe</t>
  </si>
  <si>
    <t>linnea_wolfe@brown.edu</t>
  </si>
  <si>
    <t>https://www.linkedin.com/in/lin-ng-a61337</t>
  </si>
  <si>
    <t>Ng</t>
  </si>
  <si>
    <t>lin.ng@stanford.edu</t>
  </si>
  <si>
    <t>https://www.linkedin.com/in/lisa-burke-2576661</t>
  </si>
  <si>
    <t>Director, St. Thomas E-Learning And Research (STELAR)</t>
  </si>
  <si>
    <t>lisaburke@stthomas.edu</t>
  </si>
  <si>
    <t>https://www.linkedin.com/in/lisa-jacobs-23107312</t>
  </si>
  <si>
    <t>Jacobs</t>
  </si>
  <si>
    <t>lisa.jacobs@georgetown.edu</t>
  </si>
  <si>
    <t>https://www.linkedin.com/in/lori-fitzhugh-b24aa071</t>
  </si>
  <si>
    <t>Fitzhugh</t>
  </si>
  <si>
    <t>lori.fitzhugh@georgetown.edu</t>
  </si>
  <si>
    <t>https://www.linkedin.com/in/lori-gutsch-61531b40</t>
  </si>
  <si>
    <t>Gutsch</t>
  </si>
  <si>
    <t>lorigutsch@ku.edu</t>
  </si>
  <si>
    <t>https://www.linkedin.com/in/lorraine-shim-3996824</t>
  </si>
  <si>
    <t>Shim</t>
  </si>
  <si>
    <t>Director, Advancement Research &amp; Prospect Management</t>
  </si>
  <si>
    <t>shim@nova.edu</t>
  </si>
  <si>
    <t>https://www.linkedin.com/in/louise-ndiaye-b7a976159</t>
  </si>
  <si>
    <t>Ndiaye</t>
  </si>
  <si>
    <t>ndiaye@uchicago.edu</t>
  </si>
  <si>
    <t>https://www.linkedin.com/in/l-renee-moore-372a42167/</t>
  </si>
  <si>
    <t>Renee</t>
  </si>
  <si>
    <t>rmoore@uga.edu</t>
  </si>
  <si>
    <t>https://www.linkedin.com/in/luisandrade</t>
  </si>
  <si>
    <t>Andrade</t>
  </si>
  <si>
    <t>University Of Southern California</t>
  </si>
  <si>
    <t>Health System Technology Vice President | Portfolio Governance, IT Finance &amp; Contracts</t>
  </si>
  <si>
    <t>luisa@usc.edu</t>
  </si>
  <si>
    <t>southern california university</t>
  </si>
  <si>
    <t>https://www.linkedin.com/in/luis-mendoza-843a8839/</t>
  </si>
  <si>
    <t>Whittier Union High School District</t>
  </si>
  <si>
    <t>Grant Support &amp; Vocational Planning Technician</t>
  </si>
  <si>
    <t>luis.mendoza@wuhsd.org</t>
  </si>
  <si>
    <t>whittier union high school district</t>
  </si>
  <si>
    <t>https://www.linkedin.com/in/luz-skerrett-ba362052</t>
  </si>
  <si>
    <t>Skerrett</t>
  </si>
  <si>
    <t>School District of Osceola County</t>
  </si>
  <si>
    <t>Executive Assistant for the Chief Financial Officer</t>
  </si>
  <si>
    <t>luz.skerrett@osceolaschools.net</t>
  </si>
  <si>
    <t>school district of osceola county</t>
  </si>
  <si>
    <t>https://www.linkedin.com/in/lynn-andersen-lindberg-836b9b1b</t>
  </si>
  <si>
    <t>Andersen Lindberg</t>
  </si>
  <si>
    <t>Interim Executive Director, Innovation &amp; Economic Development/Research Park</t>
  </si>
  <si>
    <t>lindberg@siu.edu</t>
  </si>
  <si>
    <t>https://www.linkedin.com/in/lynn-kaczmarz-86062143</t>
  </si>
  <si>
    <t>Kaczmarz</t>
  </si>
  <si>
    <t>Grant Manager</t>
  </si>
  <si>
    <t>lynn@uchicago.edu</t>
  </si>
  <si>
    <t>https://www.linkedin.com/in/lyubaniemann</t>
  </si>
  <si>
    <t>Lyubov</t>
  </si>
  <si>
    <t>Niemann</t>
  </si>
  <si>
    <t>lyubov_niemann@brown.edu</t>
  </si>
  <si>
    <t>https://www.linkedin.com/in/mahmood-shivji-4355b24</t>
  </si>
  <si>
    <t>Shivji</t>
  </si>
  <si>
    <t>Director, Guy Harvey Research Institute (GHRI) And Save Our Seas Shark Center USA (SOSSC)</t>
  </si>
  <si>
    <t>mahmood@nova.edu</t>
  </si>
  <si>
    <t>https://www.linkedin.com/in/mahmoud-kabalan-phd-pe-64282122</t>
  </si>
  <si>
    <t>Mahmoud</t>
  </si>
  <si>
    <t>Kabalan</t>
  </si>
  <si>
    <t>Founding Director Of The St Thomas Center For Microgrid Research</t>
  </si>
  <si>
    <t>mahmoud.kabalan@stthomas.edu</t>
  </si>
  <si>
    <t>https://www.linkedin.com/in/margarita-duenas-6b18b42a</t>
  </si>
  <si>
    <t>Margarita</t>
  </si>
  <si>
    <t>Duenas</t>
  </si>
  <si>
    <t>mduenas@stanford.edu</t>
  </si>
  <si>
    <t>https://www.linkedin.com/in/maria-costa-640b8734/</t>
  </si>
  <si>
    <t>Boston University School of Public Health</t>
  </si>
  <si>
    <t>mcosta@bu.edu</t>
  </si>
  <si>
    <t>boston university school of public health</t>
  </si>
  <si>
    <t>https://www.linkedin.com/in/maribeth-start-9777b030</t>
  </si>
  <si>
    <t>Maribeth</t>
  </si>
  <si>
    <t>Start</t>
  </si>
  <si>
    <t>Certified Research Administrator</t>
  </si>
  <si>
    <t>mxs043@shsu.edu</t>
  </si>
  <si>
    <t>Director Of Joint Research And Enterprise Services</t>
  </si>
  <si>
    <t>mcranmer@sgul.ac.uk</t>
  </si>
  <si>
    <t>https://www.linkedin.com/in/mark-g-roberts-cfa-aia-538b8220</t>
  </si>
  <si>
    <t>G Roberts Aia</t>
  </si>
  <si>
    <t>markg@smu.edu</t>
  </si>
  <si>
    <t>https://www.linkedin.com/in/marlo-anderson-95a981138</t>
  </si>
  <si>
    <t>Marlo</t>
  </si>
  <si>
    <t>marlo.anderson@georgetown.edu</t>
  </si>
  <si>
    <t>https://www.linkedin.com/in/mary-shapley-31a200230</t>
  </si>
  <si>
    <t>Shapley</t>
  </si>
  <si>
    <t>mshapley@uchicago.edu</t>
  </si>
  <si>
    <t>https://www.linkedin.com/in/mathewborton</t>
  </si>
  <si>
    <t>Borton</t>
  </si>
  <si>
    <t>Director Of Information Technology - Icerm</t>
  </si>
  <si>
    <t>mathew_borton@icerm.brown.edu</t>
  </si>
  <si>
    <t>https://www.linkedin.com/in/matthew-t-boulanger-0326785</t>
  </si>
  <si>
    <t>T Boulanger</t>
  </si>
  <si>
    <t>Director, Archaeology Research Collections</t>
  </si>
  <si>
    <t>mboulanger@smu.edu</t>
  </si>
  <si>
    <t>https://www.linkedin.com/in/matt-miranda-6a9502158</t>
  </si>
  <si>
    <t>matt.miranda@stanford.edu</t>
  </si>
  <si>
    <t>https://www.linkedin.com/in/maureen-o-halloran-herczeg-02b4a814/</t>
  </si>
  <si>
    <t>Herczeg</t>
  </si>
  <si>
    <t>University of Pennsylvania School of Nursing</t>
  </si>
  <si>
    <t>mherczeg@nursing.upenn.edu</t>
  </si>
  <si>
    <t>pennsylvania school of nursing university</t>
  </si>
  <si>
    <t>https://www.linkedin.com/in/maureen-pasquale-3407a671</t>
  </si>
  <si>
    <t>Pasquale</t>
  </si>
  <si>
    <t>University Of Colorado</t>
  </si>
  <si>
    <t>pasquale@cu.edu</t>
  </si>
  <si>
    <t>colorado university</t>
  </si>
  <si>
    <t>https://www.linkedin.com/in/mei-rogers-5020487a</t>
  </si>
  <si>
    <t>Mei</t>
  </si>
  <si>
    <t>mei.rogers@stanford.edu</t>
  </si>
  <si>
    <t>https://www.linkedin.com/in/melanie-stern-29352158</t>
  </si>
  <si>
    <t>sternm@georgetown.edu</t>
  </si>
  <si>
    <t>https://www.linkedin.com/in/melissa-karlin-a703b74</t>
  </si>
  <si>
    <t>Karlin</t>
  </si>
  <si>
    <t>Professor Of Environmental Sciences And Director Of Office Of Student Research And Inquiry</t>
  </si>
  <si>
    <t>mkarlin@stmarytx.edu</t>
  </si>
  <si>
    <t>https://www.linkedin.com/in/melissa-latchman-4358a316</t>
  </si>
  <si>
    <t>Latchman</t>
  </si>
  <si>
    <t>melissa.latchman@rutgers.edu</t>
  </si>
  <si>
    <t>https://www.linkedin.com/in/michael-tumeo-94298832</t>
  </si>
  <si>
    <t>Tumeo</t>
  </si>
  <si>
    <t>Associate Director Institutional Research</t>
  </si>
  <si>
    <t>mtumeo@mail.smu.edu</t>
  </si>
  <si>
    <t>https://www.linkedin.com/in/michael-white-a6a93851</t>
  </si>
  <si>
    <t>michael_white@brown.edu</t>
  </si>
  <si>
    <t>https://www.linkedin.com/in/michael-worden-8a084a10</t>
  </si>
  <si>
    <t>Worden</t>
  </si>
  <si>
    <t>Associate Director Of Research, MRI Research Facility</t>
  </si>
  <si>
    <t>mworden@brown.edu</t>
  </si>
  <si>
    <t>https://www.linkedin.com/in/michelle-hall-b9100a11</t>
  </si>
  <si>
    <t>Southeastern Louisiana University</t>
  </si>
  <si>
    <t>mhall@southeastern.edu</t>
  </si>
  <si>
    <t>southeastern louisiana university</t>
  </si>
  <si>
    <t>https://www.linkedin.com/in/michelleterrell2</t>
  </si>
  <si>
    <t>Terrell</t>
  </si>
  <si>
    <t>michelle.terrell@umich.edu</t>
  </si>
  <si>
    <t>https://www.linkedin.com/in/murtadha-hachami</t>
  </si>
  <si>
    <t>Murtadha</t>
  </si>
  <si>
    <t>Al Hachami</t>
  </si>
  <si>
    <t>mhachami@stanford.edu</t>
  </si>
  <si>
    <t>https://www.linkedin.com/in/nakeisha-cody-590996169</t>
  </si>
  <si>
    <t>Nakeisha</t>
  </si>
  <si>
    <t>Director Of Undergraduate Research And Fellowships</t>
  </si>
  <si>
    <t>nakeisha.cody@simmons.edu</t>
  </si>
  <si>
    <t>https://www.linkedin.com/in/nakita-slade-1a042b209/</t>
  </si>
  <si>
    <t>Nakita</t>
  </si>
  <si>
    <t>Research Ethics &amp; Integrity Officer</t>
  </si>
  <si>
    <t>n.slade@ids.ac.uk</t>
  </si>
  <si>
    <t>https://www.linkedin.com/in/nancramer/</t>
  </si>
  <si>
    <t>Institute for Research on Labor and Employment</t>
  </si>
  <si>
    <t>Contracts &amp; Grants Manager</t>
  </si>
  <si>
    <t>nan.cramer@berkeley.edu</t>
  </si>
  <si>
    <t>institute for research on labor and employment</t>
  </si>
  <si>
    <t>https://www.linkedin.com/in/narahari-sastry-6a178b32</t>
  </si>
  <si>
    <t>Narahari</t>
  </si>
  <si>
    <t>Sastry</t>
  </si>
  <si>
    <t>narahari@uchicago.edu</t>
  </si>
  <si>
    <t>https://www.linkedin.com/in/navil-lopez-023b29168</t>
  </si>
  <si>
    <t>Navil</t>
  </si>
  <si>
    <t>navill@stanford.edu</t>
  </si>
  <si>
    <t>https://www.linkedin.com/in/nedkahobbs</t>
  </si>
  <si>
    <t>Nedka</t>
  </si>
  <si>
    <t>nedka.hobbs@npl.co.uk</t>
  </si>
  <si>
    <t>masterlist-ukresearch, GN-Untouched - UK, masterlist-all</t>
  </si>
  <si>
    <t>https://www.linkedin.com/in/neena-imam-5078266</t>
  </si>
  <si>
    <t>Neena</t>
  </si>
  <si>
    <t>Imam</t>
  </si>
  <si>
    <t>Peter O'Donnell, Jr. Director, O'Donnell Data Science And Research Computing Institute</t>
  </si>
  <si>
    <t>nimam@smu.edu</t>
  </si>
  <si>
    <t>https://www.linkedin.com/in/nestor-maslej-b565b779</t>
  </si>
  <si>
    <t>Nestor</t>
  </si>
  <si>
    <t>Maslej</t>
  </si>
  <si>
    <t>nmaslej@stanford.edu</t>
  </si>
  <si>
    <t>https://www.linkedin.com/in/nick-burson-164b78258/</t>
  </si>
  <si>
    <t>Burson</t>
  </si>
  <si>
    <t>nick@wayne.edu</t>
  </si>
  <si>
    <t>https://www.linkedin.com/in/nicole-tella-637093331</t>
  </si>
  <si>
    <t>Tella</t>
  </si>
  <si>
    <t>nicole_tella@brown.edu</t>
  </si>
  <si>
    <t>https://www.linkedin.com/in/nigeljohnson73</t>
  </si>
  <si>
    <t>Principal CIO Technical Delivery Manager</t>
  </si>
  <si>
    <t>nigel.johnson@npl.co.uk</t>
  </si>
  <si>
    <t>https://www.linkedin.com/in/nipun-agrawal-4b1a55313</t>
  </si>
  <si>
    <t>Nipun</t>
  </si>
  <si>
    <t>Agrawal</t>
  </si>
  <si>
    <t>nipun_agrawal@brown.edu</t>
  </si>
  <si>
    <t>https://www.linkedin.com/in/ozlem-ece-demir-lira-95a51010</t>
  </si>
  <si>
    <t>Ozlem</t>
  </si>
  <si>
    <t>Ece Demir-Lira</t>
  </si>
  <si>
    <t>lira@uchicago.edu</t>
  </si>
  <si>
    <t>https://www.linkedin.com/in/pat-ramirez-3a6b9711</t>
  </si>
  <si>
    <t>Pat</t>
  </si>
  <si>
    <t>Ramirez</t>
  </si>
  <si>
    <t>pat@alumni.stanford.edu</t>
  </si>
  <si>
    <t>https://www.linkedin.com/in/patrick-davis-phd</t>
  </si>
  <si>
    <t>Director Of Research - College Of Osteopathic Medicine</t>
  </si>
  <si>
    <t>davisp@shsu.edu</t>
  </si>
  <si>
    <t>https://www.linkedin.com/in/patrick-m-jenlink-16471012</t>
  </si>
  <si>
    <t>M Jenlink</t>
  </si>
  <si>
    <t>Professor Of Doctoral Studie And Director, Education Research Center</t>
  </si>
  <si>
    <t>pjenlink@sfasu.edu</t>
  </si>
  <si>
    <t>https://www.linkedin.com/in/pauline-moroz-00b958145/</t>
  </si>
  <si>
    <t>Moroz</t>
  </si>
  <si>
    <t>Palomar College</t>
  </si>
  <si>
    <t>pmoroz@palomar.edu</t>
  </si>
  <si>
    <t>palomar college</t>
  </si>
  <si>
    <t>https://www.linkedin.com/in/penny-holt-92a9501</t>
  </si>
  <si>
    <t>penny.holt@npl.co.uk</t>
  </si>
  <si>
    <t>https://www.linkedin.com/in/peter-moore-88b52a35</t>
  </si>
  <si>
    <t>Associate Director O'Donnell Data Science And Research Computing Institute</t>
  </si>
  <si>
    <t>pmoore@smu.edu</t>
  </si>
  <si>
    <t>https://www.linkedin.com/in/peter-thorne-mba-399833a0</t>
  </si>
  <si>
    <t>peter.thorne@osceolaschools.net</t>
  </si>
  <si>
    <t>https://www.linkedin.com/in/phil-brown-bb2147a</t>
  </si>
  <si>
    <t>Director Institutional Research</t>
  </si>
  <si>
    <t>phibrown@siu.edu</t>
  </si>
  <si>
    <t>https://www.linkedin.com/in/polly-leung-a202b64</t>
  </si>
  <si>
    <t>pollyl@stanford.edu</t>
  </si>
  <si>
    <t>https://www.linkedin.com/in/proszowski-kasia-15404b19/</t>
  </si>
  <si>
    <t>Proszowski</t>
  </si>
  <si>
    <t>kasia.proszowski@rutgers.edu</t>
  </si>
  <si>
    <t>https://www.linkedin.com/in/qiong-wu-7a790081</t>
  </si>
  <si>
    <t>Qiong</t>
  </si>
  <si>
    <t>Wu</t>
  </si>
  <si>
    <t>Grant Management Specialist</t>
  </si>
  <si>
    <t>qwu@smu.edu</t>
  </si>
  <si>
    <t>https://www.linkedin.com/in/rachael-robertson-92657096/</t>
  </si>
  <si>
    <t>rrobertson716@live.com</t>
  </si>
  <si>
    <t>masterlist-usa, GN-Untouched - USA, Masterlist-USA, masterlist-all</t>
  </si>
  <si>
    <t>https://www.linkedin.com/in/rachel-knowles-10296734</t>
  </si>
  <si>
    <t>rknowles@stanford.edu</t>
  </si>
  <si>
    <t>https://www.linkedin.com/in/raelev</t>
  </si>
  <si>
    <t>Levenson</t>
  </si>
  <si>
    <t>Executive Assistant To Vice President Of Research &amp; Technology Transfer</t>
  </si>
  <si>
    <t>rae@nova.edu</t>
  </si>
  <si>
    <t>https://www.linkedin.com/in/randolph-horn-a542a0148</t>
  </si>
  <si>
    <t>Randolph</t>
  </si>
  <si>
    <t>Horn</t>
  </si>
  <si>
    <t>Samford University</t>
  </si>
  <si>
    <t>Assistant Vice President For Enrollment Research</t>
  </si>
  <si>
    <t>rchorn@samford.edu</t>
  </si>
  <si>
    <t>samford university</t>
  </si>
  <si>
    <t>https://www.linkedin.com/in/randy-livingston-163700281</t>
  </si>
  <si>
    <t>randy.livingston@stanford.edu</t>
  </si>
  <si>
    <t>https://www.linkedin.com/in/rebeccahedreen</t>
  </si>
  <si>
    <t>Hedreen</t>
  </si>
  <si>
    <t>Head Of Research &amp; Instruction (Library)</t>
  </si>
  <si>
    <t>hedreenr1@southernct.edu</t>
  </si>
  <si>
    <t>https://www.linkedin.com/in/rebeccamisra/</t>
  </si>
  <si>
    <t>NYU Langone Health</t>
  </si>
  <si>
    <t>rebecca.misra@nyulangone.org</t>
  </si>
  <si>
    <t>nyu langone health</t>
  </si>
  <si>
    <t>https://www.linkedin.com/in/rebeccavanarsdall</t>
  </si>
  <si>
    <t>Vanarsdall</t>
  </si>
  <si>
    <t>rebecca.vanarsdall@georgetown.edu</t>
  </si>
  <si>
    <t>https://www.linkedin.com/in/renee-mcdonald-18711814</t>
  </si>
  <si>
    <t>Mcdonald</t>
  </si>
  <si>
    <t>Senior Associate Dean For Research And Academic Affairs, Dedman College Of Humanities And Sciences</t>
  </si>
  <si>
    <t>rmcdonal@mail.smu.edu</t>
  </si>
  <si>
    <t>https://www.linkedin.com/in/richard-sobieray</t>
  </si>
  <si>
    <t>Sobieray</t>
  </si>
  <si>
    <t>KAUST</t>
  </si>
  <si>
    <t>Vice President And Chief Financial Officer</t>
  </si>
  <si>
    <t>richard.sobieray@kaust.edu.sa</t>
  </si>
  <si>
    <t>kaust</t>
  </si>
  <si>
    <t>https://www.linkedin.com/in/rich-gurney-5000b314</t>
  </si>
  <si>
    <t>Gurney</t>
  </si>
  <si>
    <t>Director, Summer Undergraduate Research Program At Simmons, SURPASs</t>
  </si>
  <si>
    <t>gurney@simmons.edu</t>
  </si>
  <si>
    <t>https://www.linkedin.com/in/rjohndavenport</t>
  </si>
  <si>
    <t>Davenport</t>
  </si>
  <si>
    <t>Director Of Research Strategy, Robert J. And Nancy D. Carney Institute For Brain Science</t>
  </si>
  <si>
    <t>robert_davenport@brown.edu</t>
  </si>
  <si>
    <t>https://www.linkedin.com/in/robert-marlow-mba-178b4520</t>
  </si>
  <si>
    <t>Program Coordinator - Workforce Innovation And Research | Office Of Innovation And Economic Dev</t>
  </si>
  <si>
    <t>robertmarlow@siu.edu</t>
  </si>
  <si>
    <t>https://www.linkedin.com/in/robineubank</t>
  </si>
  <si>
    <t>Eubank</t>
  </si>
  <si>
    <t>Director, Research Financial Compliance, Office Of Sponsored Projects</t>
  </si>
  <si>
    <t>robin_eubank@brown.edu</t>
  </si>
  <si>
    <t>https://www.linkedin.com/in/robinvroom</t>
  </si>
  <si>
    <t>Vroom</t>
  </si>
  <si>
    <t>rvroom@stanford.edu</t>
  </si>
  <si>
    <t>https://www.linkedin.com/in/rogel-nuguid-ma-mas-ms-79762b5/</t>
  </si>
  <si>
    <t>Rogel</t>
  </si>
  <si>
    <t>Nuguid</t>
  </si>
  <si>
    <t>Fordham University</t>
  </si>
  <si>
    <t>Grants Manager &amp; Faculty Research Abroad Coordinator</t>
  </si>
  <si>
    <t>rogelnuguid@hotmail.com</t>
  </si>
  <si>
    <t>fordham university</t>
  </si>
  <si>
    <t>https://www.linkedin.com/in/ryan-johnson-05749794</t>
  </si>
  <si>
    <t>ryan@georgetown.edu</t>
  </si>
  <si>
    <t>https://www.linkedin.com/in/ryan-o-connell-59473b147</t>
  </si>
  <si>
    <t>Oconnell</t>
  </si>
  <si>
    <t>rconnell@uchicago.edu</t>
  </si>
  <si>
    <t>https://www.linkedin.com/in/ryan-randa-b3518615</t>
  </si>
  <si>
    <t>Randa</t>
  </si>
  <si>
    <t>Sam Houston State University - Institute For Homeland Security</t>
  </si>
  <si>
    <t>ryan.randa@shsu.edu</t>
  </si>
  <si>
    <t>sam houston state university institute for homeland security</t>
  </si>
  <si>
    <t>https://www.linkedin.com/in/ryan-spurrier-96994139</t>
  </si>
  <si>
    <t>Spurrier</t>
  </si>
  <si>
    <t>Mount St. Mary's University</t>
  </si>
  <si>
    <t>ryan@msmary.edu</t>
  </si>
  <si>
    <t>mount st mary s university</t>
  </si>
  <si>
    <t>https://www.linkedin.com/in/salman-khan-phd</t>
  </si>
  <si>
    <t>Salman</t>
  </si>
  <si>
    <t>sk@uchicago.edu</t>
  </si>
  <si>
    <t>https://www.linkedin.com/in/samantha-laurence-37b65437</t>
  </si>
  <si>
    <t>Slippery Rock University Of Pennsylvania</t>
  </si>
  <si>
    <t>Director Of The Macoskey Center For Sustainability Education &amp; Research</t>
  </si>
  <si>
    <t>samantha.laurence@sru.edu</t>
  </si>
  <si>
    <t>slippery rock university of pennsylvania</t>
  </si>
  <si>
    <t>https://www.linkedin.com/in/samanthamstanley</t>
  </si>
  <si>
    <t>Associate Director Of Research And Program Management</t>
  </si>
  <si>
    <t>ss@brown.edu</t>
  </si>
  <si>
    <t>https://www.linkedin.com/in/samar-ghossein-sayah-mba-09678613</t>
  </si>
  <si>
    <t>Samar</t>
  </si>
  <si>
    <t>Ghossein Sayah</t>
  </si>
  <si>
    <t>samar.sayah@rutgers.edu</t>
  </si>
  <si>
    <t>https://www.linkedin.com/in/sandie-salisbury-90a56a72/</t>
  </si>
  <si>
    <t>Sandie</t>
  </si>
  <si>
    <t>Salisbury</t>
  </si>
  <si>
    <t>Minnesota State University Moorhead</t>
  </si>
  <si>
    <t>Director of Institutional Research and Reporting</t>
  </si>
  <si>
    <t>sandie.salisbury@mnstate.edu</t>
  </si>
  <si>
    <t>minnesota state university moorhead</t>
  </si>
  <si>
    <t>https://www.linkedin.com/in/sandra-oswalt-6a90495b</t>
  </si>
  <si>
    <t>Oswalt</t>
  </si>
  <si>
    <t>Associate Director, Research Admin.</t>
  </si>
  <si>
    <t>soswalt@smu.edu</t>
  </si>
  <si>
    <t>https://www.linkedin.com/in/sara-anne-martin-3b89b555</t>
  </si>
  <si>
    <t>Pre-Award Specialist At The Office Of Sponsored Programs</t>
  </si>
  <si>
    <t>sara.martin@sus.edu</t>
  </si>
  <si>
    <t>https://www.linkedin.com/in/saracucinotti</t>
  </si>
  <si>
    <t>Assistant Director For Development Research</t>
  </si>
  <si>
    <t>sarac@smu.edu</t>
  </si>
  <si>
    <t>https://www.linkedin.com/in/sara-hayden-909285127</t>
  </si>
  <si>
    <t>shayden@uchicago.edu</t>
  </si>
  <si>
    <t>https://www.linkedin.com/in/sarah-c-9257a8198</t>
  </si>
  <si>
    <t>sarahc@uchicago.edu</t>
  </si>
  <si>
    <t>https://www.linkedin.com/in/sarahfmillett</t>
  </si>
  <si>
    <t>Millett</t>
  </si>
  <si>
    <t>Management Research Assistant</t>
  </si>
  <si>
    <t>smillett@smu.edu</t>
  </si>
  <si>
    <t>https://www.linkedin.com/in/sarah-graber-891108</t>
  </si>
  <si>
    <t>Graber</t>
  </si>
  <si>
    <t>sarah.graber@osceolaschools.net</t>
  </si>
  <si>
    <t>https://www.linkedin.com/in/sarah-kerrigan-b84b181b9</t>
  </si>
  <si>
    <t>Site Director, Center For Advanced Research In Forensic Science (CARFS)</t>
  </si>
  <si>
    <t>sarah.kerrigan@shsu.edu</t>
  </si>
  <si>
    <t>https://www.linkedin.com/in/sarahknight2</t>
  </si>
  <si>
    <t>sarah.knight@jisc.ac.uk</t>
  </si>
  <si>
    <t>masterlist-ukuni, masterlist-all, GN-Already Approached, Masterlist-UK</t>
  </si>
  <si>
    <t>https://www.linkedin.com/in/sean-freiberg-80055488</t>
  </si>
  <si>
    <t>Freiberg</t>
  </si>
  <si>
    <t>sean.freiberg@umich.edu</t>
  </si>
  <si>
    <t>https://www.linkedin.com/in/seantplatt/</t>
  </si>
  <si>
    <t>Platt</t>
  </si>
  <si>
    <t>Downstate Health Sciences University</t>
  </si>
  <si>
    <t>sean.platt@downstate.edu</t>
  </si>
  <si>
    <t>downstate health sciences university</t>
  </si>
  <si>
    <t>https://www.linkedin.com/in/sharla-miles-b1754144</t>
  </si>
  <si>
    <t>Sharla</t>
  </si>
  <si>
    <t>Research Compliance Administrator</t>
  </si>
  <si>
    <t>sgf002@shsu.edu</t>
  </si>
  <si>
    <t>https://www.linkedin.com/in/shaun-cowman-43359068</t>
  </si>
  <si>
    <t>Cowman</t>
  </si>
  <si>
    <t>scowman@nova.edu</t>
  </si>
  <si>
    <t>https://www.linkedin.com/in/shawna-campbell/</t>
  </si>
  <si>
    <t>Duke University</t>
  </si>
  <si>
    <t>shawnacampbell11@gmail.com</t>
  </si>
  <si>
    <t>duke university</t>
  </si>
  <si>
    <t>https://www.linkedin.com/in/sherla-cruz-de-benoit</t>
  </si>
  <si>
    <t>Sherla</t>
  </si>
  <si>
    <t>Cruz De Benoit EdD</t>
  </si>
  <si>
    <t>Assistant Director Of Grant Initiatives And Outreach - NSU-Shark Pantry Co-Manager</t>
  </si>
  <si>
    <t>sde@nova.edu</t>
  </si>
  <si>
    <t>https://www.linkedin.com/in/sherrie-zheng-3bb89b6a</t>
  </si>
  <si>
    <t>Sherrie</t>
  </si>
  <si>
    <t>sherriez@stanford.edu</t>
  </si>
  <si>
    <t>https://www.linkedin.com/in/silvana-di-giandomenico-8a744987/</t>
  </si>
  <si>
    <t>Silvana</t>
  </si>
  <si>
    <t>Giandomenico</t>
  </si>
  <si>
    <t>Sanavia Oncology</t>
  </si>
  <si>
    <t>VP of Research</t>
  </si>
  <si>
    <t>silvana.digiandomenico@gmail.com</t>
  </si>
  <si>
    <t>sanavia oncology</t>
  </si>
  <si>
    <t>https://www.linkedin.com/in/stacey-smith-3027842a</t>
  </si>
  <si>
    <t>ssmith@jhuapl.edu</t>
  </si>
  <si>
    <t>https://www.linkedin.com/in/stefan-pavlovic-a85b3198</t>
  </si>
  <si>
    <t>Pavlovic</t>
  </si>
  <si>
    <t>pavlovic@stanford.edu</t>
  </si>
  <si>
    <t>https://www.linkedin.com/in/stephanie-allen-7a14b598</t>
  </si>
  <si>
    <t>Emory University</t>
  </si>
  <si>
    <t>sallen@emory.edu</t>
  </si>
  <si>
    <t>emory university</t>
  </si>
  <si>
    <t>https://www.linkedin.com/in/stephanie-chang-190759164</t>
  </si>
  <si>
    <t>chang@stanford.edu</t>
  </si>
  <si>
    <t>stephanieh@uchicago.edu</t>
  </si>
  <si>
    <t>https://www.linkedin.com/in/stephanie-obodda</t>
  </si>
  <si>
    <t>Obodda</t>
  </si>
  <si>
    <t>Asst Director, IT User Experience Strategy</t>
  </si>
  <si>
    <t>stephanie_obodda@brown.edu</t>
  </si>
  <si>
    <t>https://www.linkedin.com/in/stephen-irvine-315559106</t>
  </si>
  <si>
    <t>Irvine</t>
  </si>
  <si>
    <t>stephen.irvine@noc.ac.uk</t>
  </si>
  <si>
    <t>https://www.linkedin.com/in/stephenonash</t>
  </si>
  <si>
    <t>stephen@stanford.edu</t>
  </si>
  <si>
    <t>https://www.linkedin.com/in/steven-duncan-337a033</t>
  </si>
  <si>
    <t>Assistant Chief Information Officer, Enterprise Applications</t>
  </si>
  <si>
    <t>steven_duncan@brown.edu</t>
  </si>
  <si>
    <t>https://www.linkedin.com/in/stevensutterby/</t>
  </si>
  <si>
    <t>Research Finance Officer (Temporary)</t>
  </si>
  <si>
    <t>s.sutterby@hw.ac.uk</t>
  </si>
  <si>
    <t>https://www.linkedin.com/in/steven-warner-cpa-05412b48</t>
  </si>
  <si>
    <t>steven.warner@umich.edu</t>
  </si>
  <si>
    <t>https://www.linkedin.com/in/suku-nair-9142761</t>
  </si>
  <si>
    <t>Suku</t>
  </si>
  <si>
    <t>Vice Provost For Research And Chief Innovation Officer</t>
  </si>
  <si>
    <t>nair@smu.edu</t>
  </si>
  <si>
    <t>https://www.linkedin.com/in/sundeep-bhandari-3294bb6</t>
  </si>
  <si>
    <t>Sundeep</t>
  </si>
  <si>
    <t>Bhandari</t>
  </si>
  <si>
    <t>Chief Digital Innovation Officer / Head Of Digital Innovation</t>
  </si>
  <si>
    <t>sundeep.bhandari@npl.co.uk</t>
  </si>
  <si>
    <t>https://www.linkedin.com/in/sunny-liu-961a9134</t>
  </si>
  <si>
    <t>Sunny</t>
  </si>
  <si>
    <t>Liu</t>
  </si>
  <si>
    <t>sunnyliu@uchicago.edu</t>
  </si>
  <si>
    <t>https://www.linkedin.com/in/susan-ryan-899398156</t>
  </si>
  <si>
    <t>Grants Specialist</t>
  </si>
  <si>
    <t>ryan@uchicago.edu</t>
  </si>
  <si>
    <t>https://www.linkedin.com/in/susan-taylor-6a59a232</t>
  </si>
  <si>
    <t>susantaylor@stanford.edu</t>
  </si>
  <si>
    <t>https://www.linkedin.com/in/suzanne-araujo-692942114</t>
  </si>
  <si>
    <t>Araujo</t>
  </si>
  <si>
    <t>suzanne_araujo@brown.edu</t>
  </si>
  <si>
    <t>https://www.linkedin.com/in/tanvibhargava</t>
  </si>
  <si>
    <t>Tanvi</t>
  </si>
  <si>
    <t>Bhargava</t>
  </si>
  <si>
    <t>tanvib@uchicago.edu</t>
  </si>
  <si>
    <t>https://www.linkedin.com/in/tatum-berglund-373b5b11b</t>
  </si>
  <si>
    <t>Tatum</t>
  </si>
  <si>
    <t>Berglund</t>
  </si>
  <si>
    <t>Director Of Information Technology, Dining Services</t>
  </si>
  <si>
    <t>tatum_berglund@brown.edu</t>
  </si>
  <si>
    <t>https://www.linkedin.com/in/tatum-ponte-373b5b11b</t>
  </si>
  <si>
    <t>Ponte</t>
  </si>
  <si>
    <t>tatum_ponte@brown.edu</t>
  </si>
  <si>
    <t>https://www.linkedin.com/in/temitope-dauda</t>
  </si>
  <si>
    <t>Temitope</t>
  </si>
  <si>
    <t>Dauda</t>
  </si>
  <si>
    <t>Project Manager/ Research Scientist/ Course Instructor</t>
  </si>
  <si>
    <t>temitope.dauda@sus.edu</t>
  </si>
  <si>
    <t>https://www.linkedin.com/in/terence-chau</t>
  </si>
  <si>
    <t>Terence</t>
  </si>
  <si>
    <t>tchau@uchicago.edu</t>
  </si>
  <si>
    <t>https://www.linkedin.com/in/teresa-croon-316921146/</t>
  </si>
  <si>
    <t>Croon</t>
  </si>
  <si>
    <t>The Water Institute of the Gulf</t>
  </si>
  <si>
    <t>tcroon@thewaterinstitute.org</t>
  </si>
  <si>
    <t>water institute of the gulf</t>
  </si>
  <si>
    <t>https://www.linkedin.com/in/terrihastings</t>
  </si>
  <si>
    <t>Hastings</t>
  </si>
  <si>
    <t>Baylor University</t>
  </si>
  <si>
    <t>terri_hastings@baylor.edu</t>
  </si>
  <si>
    <t>baylor university</t>
  </si>
  <si>
    <t>https://www.linkedin.com/in/tiadenisescott</t>
  </si>
  <si>
    <t>Tia</t>
  </si>
  <si>
    <t>Denise Scott Cra</t>
  </si>
  <si>
    <t>tia.scott@rutgers.edu</t>
  </si>
  <si>
    <t>https://www.linkedin.com/in/tiffany-amaral-25240ba4</t>
  </si>
  <si>
    <t>Tiffany</t>
  </si>
  <si>
    <t>Amaral</t>
  </si>
  <si>
    <t>tiffany_amaral@brown.edu</t>
  </si>
  <si>
    <t>https://www.linkedin.com/in/tina-ivey-569144228</t>
  </si>
  <si>
    <t>Ivey</t>
  </si>
  <si>
    <t>Research Program Manager</t>
  </si>
  <si>
    <t>tivey@smu.edu</t>
  </si>
  <si>
    <t>https://www.linkedin.com/in/tina-mellon-cra-15893467/</t>
  </si>
  <si>
    <t>Mellon</t>
  </si>
  <si>
    <t>mellon@upenn.edu</t>
  </si>
  <si>
    <t>https://www.linkedin.com/in/tina-oswald-4094165</t>
  </si>
  <si>
    <t>Oswald</t>
  </si>
  <si>
    <t>Head Of Research And Instructional Services</t>
  </si>
  <si>
    <t>toswald@sfasu.edu</t>
  </si>
  <si>
    <t>https://www.linkedin.com/in/tinese-nicole-burse-33947611b</t>
  </si>
  <si>
    <t>Tinese</t>
  </si>
  <si>
    <t>Burse</t>
  </si>
  <si>
    <t>tconnell@tulane.edu</t>
  </si>
  <si>
    <t>https://www.linkedin.com/in/todd-ayotte-049770141</t>
  </si>
  <si>
    <t>Ayotte</t>
  </si>
  <si>
    <t>todd.ayotte@umich.edu</t>
  </si>
  <si>
    <t>https://www.linkedin.com/in/tpeattie</t>
  </si>
  <si>
    <t>Peattie</t>
  </si>
  <si>
    <t>tpeattie@stanford.edu</t>
  </si>
  <si>
    <t>https://www.linkedin.com/in/tran-lau-724292b9</t>
  </si>
  <si>
    <t>tran.lau@ucdenver.edu</t>
  </si>
  <si>
    <t>https://www.linkedin.com/in/travis-grandy-ba017421</t>
  </si>
  <si>
    <t>Grandy</t>
  </si>
  <si>
    <t>Associate Director, Learning, Research &amp; Technology</t>
  </si>
  <si>
    <t>tgrandy@smith.edu</t>
  </si>
  <si>
    <t>https://www.linkedin.com/in/urszula-dougherty-1107861aa</t>
  </si>
  <si>
    <t>Urszula</t>
  </si>
  <si>
    <t>udougherty@uchicago.edu</t>
  </si>
  <si>
    <t>https://www.linkedin.com/in/vanessa-lazar-a8004422</t>
  </si>
  <si>
    <t>Lazar</t>
  </si>
  <si>
    <t>vanessa_lazar@brown.edu</t>
  </si>
  <si>
    <t>https://www.linkedin.com/in/vinay-ramachandra-7541202b</t>
  </si>
  <si>
    <t>Vinay</t>
  </si>
  <si>
    <t>Ramachandra</t>
  </si>
  <si>
    <t>Associate Director, Institutional Research</t>
  </si>
  <si>
    <t>vramachandra@smu.edu</t>
  </si>
  <si>
    <t>https://www.linkedin.com/in/vstc/</t>
  </si>
  <si>
    <t>Torres</t>
  </si>
  <si>
    <t>Research To Practice</t>
  </si>
  <si>
    <t>Senior Budget and Grants Manager</t>
  </si>
  <si>
    <t>vtorres@researchtopractice.com</t>
  </si>
  <si>
    <t>research to practice</t>
  </si>
  <si>
    <t>https://www.linkedin.com/in/wendy-alderman-98297448</t>
  </si>
  <si>
    <t>Alderman</t>
  </si>
  <si>
    <t>Executive Assistant To The Vp Of Institutional Research &amp; Effectiveness</t>
  </si>
  <si>
    <t>wfalderman@seu.edu</t>
  </si>
  <si>
    <t>https://www.linkedin.com/in/william-morgan1</t>
  </si>
  <si>
    <t>wmorgan@uchicago.edu</t>
  </si>
  <si>
    <t>https://www.linkedin.com/in/winnie-wang-837515a</t>
  </si>
  <si>
    <t>Winnie</t>
  </si>
  <si>
    <t>winniewang@stanford.edu</t>
  </si>
  <si>
    <t>https://www.linkedin.com/in/wrenfordjohnson</t>
  </si>
  <si>
    <t>Wrenford</t>
  </si>
  <si>
    <t>Director, Digital Transformation</t>
  </si>
  <si>
    <t>wrenford_johnson@brown.edu</t>
  </si>
  <si>
    <t>https://www.linkedin.com/in/xiangming-xu-75192766</t>
  </si>
  <si>
    <t>Xiangming</t>
  </si>
  <si>
    <t>NIAB</t>
  </si>
  <si>
    <t>xiangming.xu@niab.com</t>
  </si>
  <si>
    <t>https://www.linkedin.com/in/xuewen-gou-312a1535</t>
  </si>
  <si>
    <t>Xuewen</t>
  </si>
  <si>
    <t>Gou</t>
  </si>
  <si>
    <t>xgou@uchicago.edu</t>
  </si>
  <si>
    <t>https://www.linkedin.com/in/zack-mabel-15a92612</t>
  </si>
  <si>
    <t>Zack</t>
  </si>
  <si>
    <t>Mabel</t>
  </si>
  <si>
    <t>zack.mabel@georgetown.edu</t>
  </si>
  <si>
    <t>Director, Academic Research and Innovation Partnerships</t>
  </si>
  <si>
    <t>z.ali@tees.ac.uk</t>
  </si>
  <si>
    <t>https://www.linkedin.com/in/alex-m-ochoa-7543b438</t>
  </si>
  <si>
    <t>M Ochoa</t>
  </si>
  <si>
    <t>alexochoa@stanford.edu</t>
  </si>
  <si>
    <t>Relevant - IN NOW CRM unknown</t>
  </si>
  <si>
    <t>https://www.linkedin.com/in/alex-ochoa-7543b438</t>
  </si>
  <si>
    <t>Ochoa</t>
  </si>
  <si>
    <t>alex.ochoa@stanford.edu</t>
  </si>
  <si>
    <t>https://www.linkedin.com/in/alex-wagnon123</t>
  </si>
  <si>
    <t>Wagnon</t>
  </si>
  <si>
    <t>awagnon@stanford.edu</t>
  </si>
  <si>
    <t>https://www.linkedin.com/in/alyssa-vidal-mba-746a61178</t>
  </si>
  <si>
    <t>Alyssa</t>
  </si>
  <si>
    <t>alyssa.vidal@stanford.edu</t>
  </si>
  <si>
    <t>https://www.linkedin.com/in/amanda-craig-plumley-8a948497</t>
  </si>
  <si>
    <t>Plumley</t>
  </si>
  <si>
    <t>Marshall University Lewis College Of Business</t>
  </si>
  <si>
    <t>Executive Office Manager To Vice President For Research</t>
  </si>
  <si>
    <t>plumleya@marshall.edu</t>
  </si>
  <si>
    <t>marshall university lewis college of business</t>
  </si>
  <si>
    <t>https://www.linkedin.com/in/amanda-jordan-klimeck-b379445a/</t>
  </si>
  <si>
    <t>Klimeck</t>
  </si>
  <si>
    <t>Baylor College of Medicine</t>
  </si>
  <si>
    <t>Manager, Research Administration</t>
  </si>
  <si>
    <t>aklimeck@bcm.edu</t>
  </si>
  <si>
    <t>baylor college of medicine</t>
  </si>
  <si>
    <t>apixton@manchester.ac.uk</t>
  </si>
  <si>
    <t>https://www.linkedin.com/in/amir-samadian-166a421b3</t>
  </si>
  <si>
    <t>Samadian</t>
  </si>
  <si>
    <t>Harvard University</t>
  </si>
  <si>
    <t>amir.samadian@harvard.edu</t>
  </si>
  <si>
    <t>harvard university</t>
  </si>
  <si>
    <t>https://www.linkedin.com/in/amy-brown-a4bb1a263</t>
  </si>
  <si>
    <t>Appalachian State University</t>
  </si>
  <si>
    <t>Research Laboratory Manager</t>
  </si>
  <si>
    <t>amy.brown@appstate.edu</t>
  </si>
  <si>
    <t>appalachian state university</t>
  </si>
  <si>
    <t>https://www.linkedin.com/in/andrea-andi-d-turner-phd-0ab70431</t>
  </si>
  <si>
    <t>D Turner</t>
  </si>
  <si>
    <t>andrea.turner@pearson.com</t>
  </si>
  <si>
    <t>https://www.linkedin.com/in/andrewscottpeck</t>
  </si>
  <si>
    <t>Peck</t>
  </si>
  <si>
    <t>apeck@tamu.edu</t>
  </si>
  <si>
    <t>https://www.linkedin.com/in/anna-elisabeth-pia-piasecki-44a07913</t>
  </si>
  <si>
    <t>Elisabeth Pia Piasecki</t>
  </si>
  <si>
    <t>anna.piasecki@uwe.ac.uk</t>
  </si>
  <si>
    <t>+44 7553 079120</t>
  </si>
  <si>
    <t>+44 115 848 5823</t>
  </si>
  <si>
    <t>masterlist-141uni, ARMA-Prospect-Unknown Contacts, GN-Untouched - UK, Masterlist-UK</t>
  </si>
  <si>
    <t>https://www.linkedin.com/in/annagirsen</t>
  </si>
  <si>
    <t>Girsen</t>
  </si>
  <si>
    <t>agirsen@stanford.edu</t>
  </si>
  <si>
    <t>https://www.linkedin.com/in/anthony-love-6a7519b0</t>
  </si>
  <si>
    <t>Love</t>
  </si>
  <si>
    <t>Research Operations Manager</t>
  </si>
  <si>
    <t>loveab@appstate.edu</t>
  </si>
  <si>
    <t>https://www.linkedin.com/in/april-vance-837a1b7b</t>
  </si>
  <si>
    <t>Contract And Grants Specialist</t>
  </si>
  <si>
    <t>vancea@appstate.edu</t>
  </si>
  <si>
    <t>https://www.linkedin.com/in/ash-morgan-578796102</t>
  </si>
  <si>
    <t>Professor Of Economics &amp; Director Of The Center For Economic Research And Policy Analysis</t>
  </si>
  <si>
    <t>morganoa@appstate.edu</t>
  </si>
  <si>
    <t>https://www.linkedin.com/in/bethan-jones-29228862</t>
  </si>
  <si>
    <t>International Research Development Officer</t>
  </si>
  <si>
    <t>b.jones@swansea.ac.uk</t>
  </si>
  <si>
    <t>masterlist-ukuni, masterlist-141uni, GN-Untouched - UK, ARMA-Prospect-Unknown Contacts, Masterlist-UK, masterlist-all</t>
  </si>
  <si>
    <t>https://www.linkedin.com/in/brianmorgan4</t>
  </si>
  <si>
    <t>Vice President For Institutional Research And Planning / Chief Data Officer</t>
  </si>
  <si>
    <t>morgan@marshall.edu</t>
  </si>
  <si>
    <t>https://www.linkedin.com/in/bruce-day-9296b641</t>
  </si>
  <si>
    <t>Director Office Of Research Integrity</t>
  </si>
  <si>
    <t>dayb@marshall.edu</t>
  </si>
  <si>
    <t>https://www.linkedin.com/in/ca-jithin-jose-28040a92</t>
  </si>
  <si>
    <t>Ca</t>
  </si>
  <si>
    <t>Jithin Jose</t>
  </si>
  <si>
    <t>Indian Hills Community College</t>
  </si>
  <si>
    <t>jithin.jose@indianhills.edu</t>
  </si>
  <si>
    <t>indian hills community college</t>
  </si>
  <si>
    <t>https://www.linkedin.com/in/camila-olson-2a2ba3225</t>
  </si>
  <si>
    <t>Camila</t>
  </si>
  <si>
    <t>Olson</t>
  </si>
  <si>
    <t>camila.olson@appstate.edu</t>
  </si>
  <si>
    <t>https://www.linkedin.com/in/carey-patsy-b5b57416</t>
  </si>
  <si>
    <t>Patsy</t>
  </si>
  <si>
    <t>patricia.carey@jhuapl.edu</t>
  </si>
  <si>
    <t>https://www.linkedin.com/in/carrington-scott-balderson-966119a/</t>
  </si>
  <si>
    <t>Balderson</t>
  </si>
  <si>
    <t>University of Utah S.J. Quinney College of Law</t>
  </si>
  <si>
    <t>scott.balderson@law.utah.edu</t>
  </si>
  <si>
    <t>utah s j quinney college of law university</t>
  </si>
  <si>
    <t>https://www.linkedin.com/in/casey-t-bryan</t>
  </si>
  <si>
    <t>casey.bryan@tamu.edu</t>
  </si>
  <si>
    <t>https://www.linkedin.com/in/cathy-rhuberg-5270722b</t>
  </si>
  <si>
    <t>Rhuberg</t>
  </si>
  <si>
    <t>Grants And Loans Technical Assistance Manager</t>
  </si>
  <si>
    <t>cathy.rhuberg@appstate.edu</t>
  </si>
  <si>
    <t>https://www.linkedin.com/in/cecilia-fajardo-606a285a</t>
  </si>
  <si>
    <t>Fajardo</t>
  </si>
  <si>
    <t>cecilia.fajardo@stanford.edu</t>
  </si>
  <si>
    <t>https://www.linkedin.com/in/cheryl-cato-42b7016</t>
  </si>
  <si>
    <t>Cheryl</t>
  </si>
  <si>
    <t>Cato</t>
  </si>
  <si>
    <t>Chief Technology Officer, Texas A And M Information Technology</t>
  </si>
  <si>
    <t>ccato@tamu.edu</t>
  </si>
  <si>
    <t>https://www.linkedin.com/in/chipper-marchbanks-94779670</t>
  </si>
  <si>
    <t>Chipper</t>
  </si>
  <si>
    <t>Marchbanks</t>
  </si>
  <si>
    <t>Executive Director &amp; Deputy CIO</t>
  </si>
  <si>
    <t>chipper.marchbanks@tamu.edu</t>
  </si>
  <si>
    <t>https://www.linkedin.com/in/chris-odionu-b43a79159</t>
  </si>
  <si>
    <t>Odionu</t>
  </si>
  <si>
    <t>Director / CIO</t>
  </si>
  <si>
    <t>chris.odionu@tamu.edu</t>
  </si>
  <si>
    <t>https://www.linkedin.com/in/chris-scott-08580830</t>
  </si>
  <si>
    <t>scottc@marshall.edu</t>
  </si>
  <si>
    <t>https://www.linkedin.com/in/chrissie-cordray-9a30b04b</t>
  </si>
  <si>
    <t>Chrissie</t>
  </si>
  <si>
    <t>Cordray</t>
  </si>
  <si>
    <t>Assistant Chief Information Officer Of Operations</t>
  </si>
  <si>
    <t>chrissiec@tamu.edu</t>
  </si>
  <si>
    <t>IT leadership (C-suite)</t>
  </si>
  <si>
    <t>https://www.linkedin.com/in/christina-bazan-757ab512</t>
  </si>
  <si>
    <t>Bazan</t>
  </si>
  <si>
    <t>cbazan@stanford.edu</t>
  </si>
  <si>
    <t>https://www.linkedin.com/in/christineogilviehendren</t>
  </si>
  <si>
    <t>Hendren</t>
  </si>
  <si>
    <t>Vice Provost For Research And Innovation</t>
  </si>
  <si>
    <t>christine.ogilvie@appstate.edu</t>
  </si>
  <si>
    <t>https://www.linkedin.com/in/christopher-j-wilson</t>
  </si>
  <si>
    <t>Australia</t>
  </si>
  <si>
    <t>chris.wilson@pearson.com</t>
  </si>
  <si>
    <t>https://www.linkedin.com/in/colleendeal</t>
  </si>
  <si>
    <t>Deal</t>
  </si>
  <si>
    <t>Director Of Prospect Management And Research</t>
  </si>
  <si>
    <t>dealcf@appstate.edu</t>
  </si>
  <si>
    <t>https://www.linkedin.com/in/courtney-goodman-a4164a28</t>
  </si>
  <si>
    <t>goodmancl1@appstate.edu</t>
  </si>
  <si>
    <t>https://www.linkedin.com/in/craig-kimble-73b14864</t>
  </si>
  <si>
    <t>Kimble</t>
  </si>
  <si>
    <t>Director Of Experiential Learning; Associate Professor Of Pharmacy Practice, Admin, And Research</t>
  </si>
  <si>
    <t>kimble7@marshall.edu</t>
  </si>
  <si>
    <t>https://www.linkedin.com/in/dapingzhang</t>
  </si>
  <si>
    <t>Daping</t>
  </si>
  <si>
    <t>daping.zhang@stanford.edu</t>
  </si>
  <si>
    <t>https://www.linkedin.com/in/darvis-griffin-0b5b86</t>
  </si>
  <si>
    <t>Darvis</t>
  </si>
  <si>
    <t>Assistant CIO And Director Of IT, Division Of Student Affairs</t>
  </si>
  <si>
    <t>dgriffin@tamu.edu</t>
  </si>
  <si>
    <t>https://www.linkedin.com/in/david-brooksbank-63662810</t>
  </si>
  <si>
    <t>Brooksbank</t>
  </si>
  <si>
    <t>Pro Vice-Chancellor (Enterprise) And Dean &amp; Professor Of Enterprise, Cardiff School Of Management</t>
  </si>
  <si>
    <t>dbrooksbank@cardiffmet.ac.uk</t>
  </si>
  <si>
    <t>https://www.linkedin.com/in/david-hayler-214b0212</t>
  </si>
  <si>
    <t>Associate Vice Chancellor And Chief Information Officer</t>
  </si>
  <si>
    <t>haylerd@appstate.edu</t>
  </si>
  <si>
    <t>https://www.linkedin.com/in/edpierson</t>
  </si>
  <si>
    <t>Vice President Of Information Technology And CIO</t>
  </si>
  <si>
    <t>epierson@tamu.edu</t>
  </si>
  <si>
    <t>https://www.linkedin.com/in/elaine-lange-23091217</t>
  </si>
  <si>
    <t>e-lange@tamu.edu</t>
  </si>
  <si>
    <t>https://www.linkedin.com/in/elijah-thompson-3277a5223</t>
  </si>
  <si>
    <t>Elijah</t>
  </si>
  <si>
    <t>ethompson@appstate.edu</t>
  </si>
  <si>
    <t>https://www.linkedin.com/in/elizabethmunsell</t>
  </si>
  <si>
    <t>Munsell</t>
  </si>
  <si>
    <t>elizabeth.munsell@pearson.com</t>
  </si>
  <si>
    <t>https://www.linkedin.com/in/emma-ashley-729284b1</t>
  </si>
  <si>
    <t>e.ashley@reading.ac.uk</t>
  </si>
  <si>
    <t>+44 7801 537951</t>
  </si>
  <si>
    <t>https://www.linkedin.com/in/erin-koppel</t>
  </si>
  <si>
    <t>Koppel</t>
  </si>
  <si>
    <t>ek875@georgetown.edu</t>
  </si>
  <si>
    <t>https://www.linkedin.com/in/faye-robinson-a5578919/</t>
  </si>
  <si>
    <t>Faye</t>
  </si>
  <si>
    <t>f.k.robinson@leeds.ac.uk</t>
  </si>
  <si>
    <t>masterlist-141uni, GN-Untouched - UK, ARMA-Prospect-Unknown Contacts, Masterlist-UAE, masterlist-all</t>
  </si>
  <si>
    <t>https://www.linkedin.com/in/gabriel-navarro-6b2a15161</t>
  </si>
  <si>
    <t>Gabriel</t>
  </si>
  <si>
    <t>Navarro</t>
  </si>
  <si>
    <t>gnavarr7@stanford.edu</t>
  </si>
  <si>
    <t>https://www.linkedin.com/in/gail-wallin-09ba21211</t>
  </si>
  <si>
    <t>Wallin</t>
  </si>
  <si>
    <t>Interim Chief Information Officer</t>
  </si>
  <si>
    <t>gwallin@tamu.edu</t>
  </si>
  <si>
    <t>https://www.linkedin.com/in/gordon-schwabe</t>
  </si>
  <si>
    <t>Schwabe</t>
  </si>
  <si>
    <t>gschwabe@stanford.edu</t>
  </si>
  <si>
    <t>https://www.linkedin.com/in/hill0ster</t>
  </si>
  <si>
    <t>wilsonp@appstate.edu</t>
  </si>
  <si>
    <t>ian.dickens@londonmet.ac.uk</t>
  </si>
  <si>
    <t>https://www.linkedin.com/in/jamesksharp</t>
  </si>
  <si>
    <t>Outreach Manager, Appalachian Energy Center, Research Institute For Environment, Energy &amp; Economics</t>
  </si>
  <si>
    <t>james.sharp@appstate.edu</t>
  </si>
  <si>
    <t>https://www.linkedin.com/in/jamestwebb</t>
  </si>
  <si>
    <t>W</t>
  </si>
  <si>
    <t>Chief Information Security Officer &amp; Deputy CIO</t>
  </si>
  <si>
    <t>webbj@appstate.edu</t>
  </si>
  <si>
    <t>https://www.linkedin.com/in/jane-macnaughton-285295b3</t>
  </si>
  <si>
    <t>Macnaughton</t>
  </si>
  <si>
    <t>Associate Pro Vice Chancellor For Research Culture</t>
  </si>
  <si>
    <t>jane.macnaughton@durham.ac.uk</t>
  </si>
  <si>
    <t>https://www.linkedin.com/in/jason-funderburk-35025737</t>
  </si>
  <si>
    <t>Funderburk</t>
  </si>
  <si>
    <t>Business And Technology Applications Analyst - STAAR, Office Of The CIO</t>
  </si>
  <si>
    <t>funderburkj@appstate.edu</t>
  </si>
  <si>
    <t>https://www.linkedin.com/in/jason-grubb-1086a286</t>
  </si>
  <si>
    <t>Grubb</t>
  </si>
  <si>
    <t>grubbjt@appstate.edu</t>
  </si>
  <si>
    <t>https://www.linkedin.com/in/javad-yazdani-phd-miet-mieee-fhea-14259819</t>
  </si>
  <si>
    <t>Javad</t>
  </si>
  <si>
    <t>Yazdani Mieee</t>
  </si>
  <si>
    <t>Head Of John Tyndall Research Institute (JTI), Senior Lecturer In Nuclear Engineering</t>
  </si>
  <si>
    <t>jyazdani@uclan.ac.uk</t>
  </si>
  <si>
    <t>https://www.linkedin.com/in/jdcrooks</t>
  </si>
  <si>
    <t>Crooks</t>
  </si>
  <si>
    <t>james.d.crooks@durham.ac.uk</t>
  </si>
  <si>
    <t>https://www.linkedin.com/in/jeff-strohl-69938282</t>
  </si>
  <si>
    <t>Strohl</t>
  </si>
  <si>
    <t>js787@georgetown.edu</t>
  </si>
  <si>
    <t>https://www.linkedin.com/in/jennifer-theusch-5962134</t>
  </si>
  <si>
    <t>Theusch</t>
  </si>
  <si>
    <t>jtheusch@medicine.bsd.uchicago.edu</t>
  </si>
  <si>
    <t>https://www.linkedin.com/in/jessica-donley-00580712b</t>
  </si>
  <si>
    <t>Donley</t>
  </si>
  <si>
    <t>Contracts And Grants Manager</t>
  </si>
  <si>
    <t>jessica.donley@appstate.edu</t>
  </si>
  <si>
    <t>https://www.linkedin.com/in/jessica-donley-phillips-00580712b</t>
  </si>
  <si>
    <t>Donley Phillips</t>
  </si>
  <si>
    <t>phillipsj@appstate.edu</t>
  </si>
  <si>
    <t>https://www.linkedin.com/in/jessica-sanford-1a4a5390</t>
  </si>
  <si>
    <t>Sanford</t>
  </si>
  <si>
    <t>jessica.sanford@jhuapl.edu</t>
  </si>
  <si>
    <t>https://www.linkedin.com/in/john-crawford-7564911b7</t>
  </si>
  <si>
    <t>johncrawford@tamu.edu</t>
  </si>
  <si>
    <t>https://www.linkedin.com/in/john-hurtado-1baa3878</t>
  </si>
  <si>
    <t>Hurtado</t>
  </si>
  <si>
    <t>Professor Of Aerospace Engineering; Deputy Director And CTO Of The Bush Combat Development Complex</t>
  </si>
  <si>
    <t>john.hurtado@tamu.edu</t>
  </si>
  <si>
    <t>https://www.linkedin.com/in/john-maher-4858161</t>
  </si>
  <si>
    <t>Maher</t>
  </si>
  <si>
    <t>Vice-President For Research</t>
  </si>
  <si>
    <t>maherj@marshall.edu</t>
  </si>
  <si>
    <t>https://www.linkedin.com/in/joyce-walker-620b8730</t>
  </si>
  <si>
    <t>Joyce</t>
  </si>
  <si>
    <t>j.walker@reading.ac.uk</t>
  </si>
  <si>
    <t>+1 440-930-5343</t>
  </si>
  <si>
    <t>+1 440-933-2756</t>
  </si>
  <si>
    <t>masterlist-141uni, GN-Already Approached, Masterlist-USA</t>
  </si>
  <si>
    <t>https://www.linkedin.com/in/julie-katz-mpa-38660a9/</t>
  </si>
  <si>
    <t>Katz</t>
  </si>
  <si>
    <t>CUNY Graduate School of Public Health and Health Policy</t>
  </si>
  <si>
    <t>julie.katz@sph.cuny.edu</t>
  </si>
  <si>
    <t>cuny graduate school of public health and health policy</t>
  </si>
  <si>
    <t>https://www.linkedin.com/in/julie-taubman-15b99a22</t>
  </si>
  <si>
    <t>Taubman</t>
  </si>
  <si>
    <t>IT Director Of Project Management Office</t>
  </si>
  <si>
    <t>taubmanjl@appstate.edu</t>
  </si>
  <si>
    <t>https://www.linkedin.com/in/karen-fletcher-mba-40951232</t>
  </si>
  <si>
    <t>Fletcher</t>
  </si>
  <si>
    <t>Director Of Grants Resources &amp; Services, Office Of Research</t>
  </si>
  <si>
    <t>fletcherkl@appstate.edu</t>
  </si>
  <si>
    <t>https://www.linkedin.com/in/kari-costa-388394</t>
  </si>
  <si>
    <t>Kari</t>
  </si>
  <si>
    <t>kcosta@stanford.edu</t>
  </si>
  <si>
    <t>https://www.linkedin.com/in/karyn-yeatman-398771230/</t>
  </si>
  <si>
    <t>Yeatman</t>
  </si>
  <si>
    <t>Apprenticeship NH</t>
  </si>
  <si>
    <t>SAEF Grant Manager</t>
  </si>
  <si>
    <t>karyn.yeatman@ccsnh.edu</t>
  </si>
  <si>
    <t>apprenticeship nh</t>
  </si>
  <si>
    <t>https://www.linkedin.com/in/kasey-clift-100073154</t>
  </si>
  <si>
    <t>Kasey</t>
  </si>
  <si>
    <t>Sponsored Programs Office Assistant, Department Of Research And Innovation</t>
  </si>
  <si>
    <t>k.clift@appstate.edu</t>
  </si>
  <si>
    <t>https://www.linkedin.com/in/katherine-wu-922608136</t>
  </si>
  <si>
    <t>katherinewu@stanford.edu</t>
  </si>
  <si>
    <t>https://www.linkedin.com/in/kathy-evans-54a366143</t>
  </si>
  <si>
    <t>katherine.evans@jhuapl.edu</t>
  </si>
  <si>
    <t>https://www.linkedin.com/in/keith-werner-nccio</t>
  </si>
  <si>
    <t>Werner</t>
  </si>
  <si>
    <t>keith.werner@appstate.edu</t>
  </si>
  <si>
    <t>https://www.linkedin.com/in/kellyajpowers/</t>
  </si>
  <si>
    <t>Baltimore City Public Schools</t>
  </si>
  <si>
    <t>Grant Manager: Title II-A, IV-A and District Support</t>
  </si>
  <si>
    <t>kpowers@bcps.k12.md.us</t>
  </si>
  <si>
    <t>baltimore city public schools</t>
  </si>
  <si>
    <t>https://www.linkedin.com/in/kpresnell</t>
  </si>
  <si>
    <t>Presnell</t>
  </si>
  <si>
    <t>katherine.presnell@pearson.com</t>
  </si>
  <si>
    <t>https://www.linkedin.com/in/krystal-wilson-b2890517</t>
  </si>
  <si>
    <t>Assistant Director Of Prospect Management &amp; Research</t>
  </si>
  <si>
    <t>wilsonkl2@appstate.edu</t>
  </si>
  <si>
    <t>https://www.linkedin.com/in/laura-turner-uom</t>
  </si>
  <si>
    <t>Research Information Systems Officer</t>
  </si>
  <si>
    <t>l.t@manchester.ac.uk</t>
  </si>
  <si>
    <t>https://www.linkedin.com/in/lauren-essick</t>
  </si>
  <si>
    <t>Essick</t>
  </si>
  <si>
    <t>RIEEE Research Development And Operations Manager</t>
  </si>
  <si>
    <t>essickl@appstate.edu</t>
  </si>
  <si>
    <t>https://www.linkedin.com/in/leslie-cecil-6b006b79</t>
  </si>
  <si>
    <t>Cecil</t>
  </si>
  <si>
    <t>Director Of The Center For Student Research And Creative Discoveries</t>
  </si>
  <si>
    <t>cecillg@sfasu.edu</t>
  </si>
  <si>
    <t>https://www.linkedin.com/in/lisa-drozdick-4a24795</t>
  </si>
  <si>
    <t>Drozdick</t>
  </si>
  <si>
    <t>lisa.drozdick@pearson.com</t>
  </si>
  <si>
    <t>https://www.linkedin.com/in/mark-albanese-4b8a0917</t>
  </si>
  <si>
    <t>Albanese</t>
  </si>
  <si>
    <t>m.albanese@reading.ac.uk</t>
  </si>
  <si>
    <t>+1 608-751-4305</t>
  </si>
  <si>
    <t>+1 608-332-1547</t>
  </si>
  <si>
    <t>masterlist-141uni, ARMA-Prospect-Unknown Contacts, GN-Already Approached, Masterlist-USA</t>
  </si>
  <si>
    <t>https://www.linkedin.com/in/matthew-atkinson-a4600a62</t>
  </si>
  <si>
    <t>Interim Chief Financial Officer</t>
  </si>
  <si>
    <t>matthew.atkinson@nottingham.ac.uk</t>
  </si>
  <si>
    <t>+44 7771 502901</t>
  </si>
  <si>
    <t>https://www.linkedin.com/in/matthew-durham-b986672b3</t>
  </si>
  <si>
    <t>Durham</t>
  </si>
  <si>
    <t>matthew.durham@tamu.edu</t>
  </si>
  <si>
    <t>https://www.linkedin.com/in/mcdavis</t>
  </si>
  <si>
    <t>markdavis@uwe.ac.uk</t>
  </si>
  <si>
    <t>+44 7973 795483</t>
  </si>
  <si>
    <t>https://www.linkedin.com/in/michael-delahoz-mba-64b54625</t>
  </si>
  <si>
    <t>Delahoz</t>
  </si>
  <si>
    <t>michael.delahoz@jhuapl.edu</t>
  </si>
  <si>
    <t>https://www.linkedin.com/in/michael-w-corrigan-84344610</t>
  </si>
  <si>
    <t>Corrigan</t>
  </si>
  <si>
    <t>Director Of Research/Associate Professor (Tenured)</t>
  </si>
  <si>
    <t>corrigan@marshall.edu</t>
  </si>
  <si>
    <t>https://www.linkedin.com/in/michelle-murray-a3a1277</t>
  </si>
  <si>
    <t>michelle.murray@jhuapl.edu</t>
  </si>
  <si>
    <t>https://www.linkedin.com/in/michelle-murray-bernard-a3a1277</t>
  </si>
  <si>
    <t>Murray Bernard</t>
  </si>
  <si>
    <t>michelle.bernard@jhuapl.edu</t>
  </si>
  <si>
    <t>https://www.linkedin.com/in/miguel-angel-arranz-9777202</t>
  </si>
  <si>
    <t>Miguel</t>
  </si>
  <si>
    <t>Angel Arranz</t>
  </si>
  <si>
    <t>Spain</t>
  </si>
  <si>
    <t>miguelangel.arranz@pearson.com</t>
  </si>
  <si>
    <t>https://www.linkedin.com/in/mike-smith-5978108</t>
  </si>
  <si>
    <t>Assistant Director, Institutional Research And Planning</t>
  </si>
  <si>
    <t>smithm@marshall.edu</t>
  </si>
  <si>
    <t>https://www.linkedin.com/in/monique-eckerd-6b228455</t>
  </si>
  <si>
    <t>Eckerd</t>
  </si>
  <si>
    <t>meckerd@appstate.edu</t>
  </si>
  <si>
    <t>https://www.linkedin.com/in/nandi-daru-80288137</t>
  </si>
  <si>
    <t>Nandi</t>
  </si>
  <si>
    <t>Daru</t>
  </si>
  <si>
    <t>ndaru@stanford.edu</t>
  </si>
  <si>
    <t>https://www.linkedin.com/in/pankratz-terry-24579217</t>
  </si>
  <si>
    <t>Pankratz</t>
  </si>
  <si>
    <t>Terry</t>
  </si>
  <si>
    <t>Vice President For Finance And CFO</t>
  </si>
  <si>
    <t>pankratzterry@tamu.edu</t>
  </si>
  <si>
    <t>https://www.linkedin.com/in/percythomasiii</t>
  </si>
  <si>
    <t>Percy</t>
  </si>
  <si>
    <t>thomas@stanford.edu</t>
  </si>
  <si>
    <t>https://www.linkedin.com/in/profile-michaelleary</t>
  </si>
  <si>
    <t>mleary@tamu.edu</t>
  </si>
  <si>
    <t>https://www.linkedin.com/in/rachael-fleetwood-4975741b</t>
  </si>
  <si>
    <t>Fleetwood</t>
  </si>
  <si>
    <t>Director Of Finance, Estates &amp; Commercial Services</t>
  </si>
  <si>
    <t>rachael.fleetwood@uwe.ac.uk</t>
  </si>
  <si>
    <t>Masterlist-UK, GN-Untouched - UK, masterlist-141uni, masterlist-ukuni, masterlist-all</t>
  </si>
  <si>
    <t>https://www.linkedin.com/in/rick-sears-4775a57</t>
  </si>
  <si>
    <t>searsrm@appstate.edu</t>
  </si>
  <si>
    <t>https://www.linkedin.com/in/robert-van-de-noort-cbe-dl-85548620</t>
  </si>
  <si>
    <t>Van De Noort Dl</t>
  </si>
  <si>
    <t>r.vandenoort@reading.ac.uk</t>
  </si>
  <si>
    <t>https://www.linkedin.com/in/roshini-kingsley-0373a8199</t>
  </si>
  <si>
    <t>Roshini</t>
  </si>
  <si>
    <t>Kingsley</t>
  </si>
  <si>
    <t>kingsley@stanford.edu</t>
  </si>
  <si>
    <t>https://www.linkedin.com/in/roxie-gold-white-a818695</t>
  </si>
  <si>
    <t>Gold White</t>
  </si>
  <si>
    <t>Senior Manager, Sponsored Programs</t>
  </si>
  <si>
    <t>whiter@appstate.edu</t>
  </si>
  <si>
    <t>https://www.linkedin.com/in/saeed-assadi-1025ba147</t>
  </si>
  <si>
    <t>Saeed</t>
  </si>
  <si>
    <t>Assadi</t>
  </si>
  <si>
    <t>Chief Technology Officer, Hitek Ese Llc</t>
  </si>
  <si>
    <t>sassadi@tamu.edu</t>
  </si>
  <si>
    <t>https://www.linkedin.com/in/scott-mathews-431138188</t>
  </si>
  <si>
    <t>scott@tamu.edu</t>
  </si>
  <si>
    <t>https://www.linkedin.com/in/sean-curley-111a33163</t>
  </si>
  <si>
    <t>Curley</t>
  </si>
  <si>
    <t>sean.curley@jhuapl.edu</t>
  </si>
  <si>
    <t>https://www.linkedin.com/in/shannon-wang-6791a92a</t>
  </si>
  <si>
    <t>shannon.wang@pearson.com</t>
  </si>
  <si>
    <t>https://www.linkedin.com/in/shante-mathes-711096186</t>
  </si>
  <si>
    <t>Shante</t>
  </si>
  <si>
    <t>Director, Office Of Research Protections</t>
  </si>
  <si>
    <t>mathess@appstate.edu</t>
  </si>
  <si>
    <t>https://www.linkedin.com/in/sharika-proctor-42337321/</t>
  </si>
  <si>
    <t>Sharika</t>
  </si>
  <si>
    <t>Proctor</t>
  </si>
  <si>
    <t>sharika@upenn.edu</t>
  </si>
  <si>
    <t>https://www.linkedin.com/in/sharon-gibson-mainka-536ab423</t>
  </si>
  <si>
    <t>Gibson-Mainka</t>
  </si>
  <si>
    <t>Chief Of Staff To The Vice President For IT And Chief Information Officer (CIO)</t>
  </si>
  <si>
    <t>smainka@tamu.edu</t>
  </si>
  <si>
    <t>https://www.linkedin.com/in/steven-vogel-2138821b5</t>
  </si>
  <si>
    <t>Vogel</t>
  </si>
  <si>
    <t>Graduate Research Assistant- Management</t>
  </si>
  <si>
    <t>steven.vogel@appstate.edu</t>
  </si>
  <si>
    <t>https://www.linkedin.com/in/susancrick/</t>
  </si>
  <si>
    <t>Butterfly Pavilion</t>
  </si>
  <si>
    <t>Sr. Grants Manager</t>
  </si>
  <si>
    <t>scrick@butterflies.org</t>
  </si>
  <si>
    <t>butterfly pavilion</t>
  </si>
  <si>
    <t>https://www.linkedin.com/in/suzanne-strait-79179770</t>
  </si>
  <si>
    <t>Strait</t>
  </si>
  <si>
    <t>straitho@marshall.edu</t>
  </si>
  <si>
    <t>https://www.linkedin.com/in/svetlana-kargetta-b32654244</t>
  </si>
  <si>
    <t>Kargetta</t>
  </si>
  <si>
    <t>Research Operations Manager Assistant</t>
  </si>
  <si>
    <t>svetlana.kargetta@appstate.edu</t>
  </si>
  <si>
    <t>https://www.linkedin.com/in/tam-benkosky-0b25104</t>
  </si>
  <si>
    <t>Tam</t>
  </si>
  <si>
    <t>Benkosky</t>
  </si>
  <si>
    <t>Information Systems Project Manager</t>
  </si>
  <si>
    <t>benkoskyt@appstate.edu</t>
  </si>
  <si>
    <t>Information Systems</t>
  </si>
  <si>
    <t>https://www.linkedin.com/in/tammy-leimer-21aa2556</t>
  </si>
  <si>
    <t>Leimer</t>
  </si>
  <si>
    <t>Senior Information Technology Manager/CIO</t>
  </si>
  <si>
    <t>t.leimer@tamu.edu</t>
  </si>
  <si>
    <t>https://www.linkedin.com/in/thomas-van-gilder-9189057</t>
  </si>
  <si>
    <t>Van Gilder</t>
  </si>
  <si>
    <t>Deputy CIO And Chief Operating Officer</t>
  </si>
  <si>
    <t>vangildertm@appstate.edu</t>
  </si>
  <si>
    <t>https://www.linkedin.com/in/timothy-hewett-phd-0b5121163</t>
  </si>
  <si>
    <t>Professor &amp; Research Director Marshall University Orthopaedic Surgery</t>
  </si>
  <si>
    <t>hewettt@marshall.edu</t>
  </si>
  <si>
    <t>https://www.linkedin.com/in/tracey-john-6aa13a34</t>
  </si>
  <si>
    <t>Director Of Research And External Engagement</t>
  </si>
  <si>
    <t>tracey2.john@uwe.ac.uk</t>
  </si>
  <si>
    <t>+44 7977 048534</t>
  </si>
  <si>
    <t>GN-Untouched - UK, masterlist-141uni, ARMA-Prospect-Unknown Contacts, Masterlist-UK, masterlist-ukuni, masterlist-all</t>
  </si>
  <si>
    <t>https://www.linkedin.com/in/tyrel-winebarger-199a96225</t>
  </si>
  <si>
    <t>Tyrel</t>
  </si>
  <si>
    <t>Winebarger</t>
  </si>
  <si>
    <t>tyrel.winebarger@appstate.edu</t>
  </si>
  <si>
    <t>https://www.linkedin.com/in/undefined-undefined-77533a229</t>
  </si>
  <si>
    <t>Undefined</t>
  </si>
  <si>
    <t>uundefined@manchester.ac.uk</t>
  </si>
  <si>
    <t>https://www.linkedin.com/in/vin-wijeratne</t>
  </si>
  <si>
    <t>Vin</t>
  </si>
  <si>
    <t>Wijeratne</t>
  </si>
  <si>
    <t>v.wijeratne@reading.ac.uk</t>
  </si>
  <si>
    <t>+44 7397 577771</t>
  </si>
  <si>
    <t>+44 1443 623058</t>
  </si>
  <si>
    <t>https://www.linkedin.com/in/william-krumm-76aa0378</t>
  </si>
  <si>
    <t>Krumm</t>
  </si>
  <si>
    <t>Former VP &amp; CFO</t>
  </si>
  <si>
    <t>b-krumm@tamu.edu</t>
  </si>
  <si>
    <t>https://www.linkedin.com/in/will-townley-772901135/</t>
  </si>
  <si>
    <t>Townley</t>
  </si>
  <si>
    <t>townley@ebi.ac.uk</t>
  </si>
  <si>
    <t>+44 (0)1223 494444</t>
  </si>
  <si>
    <t>https://www.linkedin.com/in/wilson-waldrop-85518032</t>
  </si>
  <si>
    <t>Waldrop</t>
  </si>
  <si>
    <t>IT Director And Assistant Chief Information Officer (ACIO)</t>
  </si>
  <si>
    <t>wilson.waldrop@tamu.edu</t>
  </si>
  <si>
    <t>https://www.linkedin.com/pub/jo-harris/45/592/379</t>
  </si>
  <si>
    <t>harrisj@appstate.edu</t>
  </si>
  <si>
    <t>Gosling</t>
  </si>
  <si>
    <t>Senior Pre Award Manager</t>
  </si>
  <si>
    <t>katie.gosling@bas.ac.uk</t>
  </si>
  <si>
    <t>Iqfa</t>
  </si>
  <si>
    <t>Hudda</t>
  </si>
  <si>
    <t>iqfa.hudda@stmarys.ac.uk</t>
  </si>
  <si>
    <t>https://www.linkedin.com/in/rim-daoudi-032a1425a</t>
  </si>
  <si>
    <t>Rim</t>
  </si>
  <si>
    <t>Daoudi</t>
  </si>
  <si>
    <t>Chief Financial Officer Of The Moroccan Society</t>
  </si>
  <si>
    <t>r.daoudi@city.ac.uk</t>
  </si>
  <si>
    <t>+44 7565 444797</t>
  </si>
  <si>
    <t>Relevant - Not CRM not valid</t>
  </si>
  <si>
    <t>beth.lockhart@strath.ac.uk</t>
  </si>
  <si>
    <t>https://www.linkedin.com/in/lee-allman-4b618035/</t>
  </si>
  <si>
    <t>allman.lee@ntu.ac.uk</t>
  </si>
  <si>
    <t>Professor Of Mathematical Physics, Director Of Research Mathematics</t>
  </si>
  <si>
    <t>afring@city.ac.uk</t>
  </si>
  <si>
    <t>GN-Untouched - UK, ARMA-Prospect-Unverified Contacts, masterlist-ukuni, masterlist-all</t>
  </si>
  <si>
    <t>https://www.linkedin.com/in/kevin-shakesheff-7575b716</t>
  </si>
  <si>
    <t>PVC For Research And Innovation</t>
  </si>
  <si>
    <t>kevin.shakesheff@open.ac.uk</t>
  </si>
  <si>
    <t>masterlist-141uni, masterlist-ukuni, GN-Untouched - UK, ARMA-Prospect-Unverified Contacts, Masterlist-UK, masterlist-all</t>
  </si>
  <si>
    <t>https://www.linkedin.com/in/kim-richardson-9a592816</t>
  </si>
  <si>
    <t>Associate Director, Digital IT</t>
  </si>
  <si>
    <t>k.richardson5@salford.ac.uk</t>
  </si>
  <si>
    <t>+44 7713 068857</t>
  </si>
  <si>
    <t>Digital transformation</t>
  </si>
  <si>
    <t>GN-Untouched - UK, masterlist-141uni, masterlist-ukuni, Masterlist-UK, masterlist-all</t>
  </si>
  <si>
    <t>michael.thorne@aru.ac.uk</t>
  </si>
  <si>
    <t>ZOHO record zcrm_721804000009780128</t>
  </si>
  <si>
    <t>Relevant - In CRM not valid</t>
  </si>
  <si>
    <t>lawrence.green@bcu.ac.uk</t>
  </si>
  <si>
    <t>ZOHO record zcrm_721804000010201099</t>
  </si>
  <si>
    <t>Head of Research Unit</t>
  </si>
  <si>
    <t>caroline.carpenter@solent.ac.uk</t>
  </si>
  <si>
    <t>ZOHO record zcrm_721804000009680264</t>
  </si>
  <si>
    <t>Carling</t>
  </si>
  <si>
    <t>j.carling@solent.ac.uk</t>
  </si>
  <si>
    <t>ZOHO record zcrm_721804000009680267</t>
  </si>
  <si>
    <t>Loretta</t>
  </si>
  <si>
    <t>loretta.hartnell@solent.ac.uk</t>
  </si>
  <si>
    <t>ZOHO record zcrm_721804000009680272</t>
  </si>
  <si>
    <t>Gore</t>
  </si>
  <si>
    <t>van.j.gore@solent.ac.uk</t>
  </si>
  <si>
    <t>ZOHO record zcrm_721804000009680275</t>
  </si>
  <si>
    <t>Head Of Research And Funding</t>
  </si>
  <si>
    <t>E.J.Davies@staffs.ac.uk</t>
  </si>
  <si>
    <t>ZOHO record zcrm_721804000010829038</t>
  </si>
  <si>
    <t>Heejung</t>
  </si>
  <si>
    <t>Yim</t>
  </si>
  <si>
    <t>Research Director Of Sustainability</t>
  </si>
  <si>
    <t>hyim@stanford.edu</t>
  </si>
  <si>
    <t>ZOHO record zcrm_721804000011641544</t>
  </si>
  <si>
    <t>Manolia</t>
  </si>
  <si>
    <t>Margaris</t>
  </si>
  <si>
    <t>Associate Director, Research Admin &amp; Organizationa</t>
  </si>
  <si>
    <t>manolia@stanford.edu</t>
  </si>
  <si>
    <t>ZOHO record zcrm_721804000011641561</t>
  </si>
  <si>
    <t>Wetzel</t>
  </si>
  <si>
    <t>Assistant Director Of Research Administration</t>
  </si>
  <si>
    <t>pwetzel@stanford.edu</t>
  </si>
  <si>
    <t>ZOHO record zcrm_721804000011641574</t>
  </si>
  <si>
    <t>Director Of Responsible Conduct Of Research (RCR)</t>
  </si>
  <si>
    <t>tsharm@stanford.edu</t>
  </si>
  <si>
    <t>ZOHO record zcrm_721804000011641584</t>
  </si>
  <si>
    <t>Rygalska</t>
  </si>
  <si>
    <t>c.rygalska@open.ac.uk</t>
  </si>
  <si>
    <t>ZOHO record zcrm_721804000010243195</t>
  </si>
  <si>
    <t>Popham</t>
  </si>
  <si>
    <t>Assistant Director Research Finance</t>
  </si>
  <si>
    <t>s.g.popham@exeter.ac.uk</t>
  </si>
  <si>
    <t>ZOHO record zcrm_721804000010342052</t>
  </si>
  <si>
    <t>McKiernan</t>
  </si>
  <si>
    <t>john.mckiernan@beds.ac.uk</t>
  </si>
  <si>
    <t>ZOHO record zcrm_721804000010912053</t>
  </si>
  <si>
    <t>Deputy Finance Director - Projects</t>
  </si>
  <si>
    <t>d.edwards@bham.ac.uk</t>
  </si>
  <si>
    <t>ZOHO record zcrm_721804000010093064</t>
  </si>
  <si>
    <t>Conway</t>
  </si>
  <si>
    <t>e.conway@bham.ac.uk</t>
  </si>
  <si>
    <t>ZOHO record zcrm_721804000010093069</t>
  </si>
  <si>
    <t>j.preston@uel.ac.uk</t>
  </si>
  <si>
    <t>ZOHO record zcrm_721804000009603101</t>
  </si>
  <si>
    <t>k.gannon@uel.ac.uk</t>
  </si>
  <si>
    <t>ZOHO record zcrm_721804000009603103</t>
  </si>
  <si>
    <t>p.tobi@uel.ac.uk</t>
  </si>
  <si>
    <t>ZOHO record zcrm_721804000009603115</t>
  </si>
  <si>
    <t>Tonkin</t>
  </si>
  <si>
    <t>s.tonkin@uel.ac.uk</t>
  </si>
  <si>
    <t>ZOHO record zcrm_721804000009603120</t>
  </si>
  <si>
    <t>Voser</t>
  </si>
  <si>
    <t>s.voser@uel.ac.uk</t>
  </si>
  <si>
    <t>ZOHO record zcrm_721804000009603121</t>
  </si>
  <si>
    <t>Hay</t>
  </si>
  <si>
    <t>mark.hay@ed.ac.uk</t>
  </si>
  <si>
    <t>ZOHO record zcrm_721804000010391132</t>
  </si>
  <si>
    <t>Vajsova</t>
  </si>
  <si>
    <t>martina.vajsova@ed.ac.uk</t>
  </si>
  <si>
    <t>ZOHO record zcrm_721804000010391133</t>
  </si>
  <si>
    <t>Head of Research Promotion Service</t>
  </si>
  <si>
    <t>julian.randall@unifr.ch</t>
  </si>
  <si>
    <t>ZOHO record zcrm_721804000011076046</t>
  </si>
  <si>
    <t>McCracken</t>
  </si>
  <si>
    <t>l.mccracken@salford.ac.uk</t>
  </si>
  <si>
    <t>ZOHO record zcrm_721804000011075048</t>
  </si>
  <si>
    <t>Bettany</t>
  </si>
  <si>
    <t>S.Bettany@westminster.ac.uk</t>
  </si>
  <si>
    <t>ZOHO record zcrm_721804000010339086</t>
  </si>
  <si>
    <t>Research Officer: Grants (Post Award)</t>
  </si>
  <si>
    <t>s.richardson1@yorksj.ac.uk</t>
  </si>
  <si>
    <t>ZOHO record zcrm_721804000010519043</t>
  </si>
  <si>
    <t>Head Res Strategy &amp; Gov</t>
  </si>
  <si>
    <t>helen.fisher@open.ac.uk</t>
  </si>
  <si>
    <t>ZOHO record zcrm_721804000009774172</t>
  </si>
  <si>
    <t>Aimen</t>
  </si>
  <si>
    <t>Hassani</t>
  </si>
  <si>
    <t>Director Res Med Devices</t>
  </si>
  <si>
    <t>aimen.hassani@anglia.ac.uk</t>
  </si>
  <si>
    <t>ZOHO record zcrm_721804000009780138</t>
  </si>
  <si>
    <t>Rajshree</t>
  </si>
  <si>
    <t>Mootanah</t>
  </si>
  <si>
    <t>Director Med Eng Research</t>
  </si>
  <si>
    <t>rajshree.mootanah@anglia.ac.uk</t>
  </si>
  <si>
    <t>ZOHO record zcrm_721804000009780140</t>
  </si>
  <si>
    <t>Head of PG &amp; Res Director</t>
  </si>
  <si>
    <t>m.stakelum@bathspa.ac.uk</t>
  </si>
  <si>
    <t>ZOHO record zcrm_721804000009774580</t>
  </si>
  <si>
    <t>Land</t>
  </si>
  <si>
    <t>Director Of C-SHaRR Research Centre</t>
  </si>
  <si>
    <t>lucy.land@bcu.ac.uk</t>
  </si>
  <si>
    <t>ZOHO record zcrm_721804000010201100</t>
  </si>
  <si>
    <t>Neiland</t>
  </si>
  <si>
    <t>Head Res Futures Academy</t>
  </si>
  <si>
    <t>r.neiland@hw.ac.uk</t>
  </si>
  <si>
    <t>ZOHO record zcrm_721804000009681441</t>
  </si>
  <si>
    <t>Assoc Head Res &amp; Inn</t>
  </si>
  <si>
    <t>jane.gamble@solent.ac.uk</t>
  </si>
  <si>
    <t>ZOHO record zcrm_721804000009680269</t>
  </si>
  <si>
    <t>Prunicki</t>
  </si>
  <si>
    <t>Director Of Air Pollution And Health Research</t>
  </si>
  <si>
    <t>prunicki@stanford.edu</t>
  </si>
  <si>
    <t>ZOHO record zcrm_721804000011641573</t>
  </si>
  <si>
    <t>Head Res &amp; Ent (STEM)</t>
  </si>
  <si>
    <t>alan.fletcher@open.ac.uk</t>
  </si>
  <si>
    <t>ZOHO record zcrm_721804000009774165</t>
  </si>
  <si>
    <t>Giannandrea</t>
  </si>
  <si>
    <t>Poesio</t>
  </si>
  <si>
    <t>Director Of The Research Institute For Media, Arts</t>
  </si>
  <si>
    <t>Giannandrea.Poesio@beds.ac.uk</t>
  </si>
  <si>
    <t>ZOHO record zcrm_721804000010912052</t>
  </si>
  <si>
    <t>Sandys</t>
  </si>
  <si>
    <t>Head of Advanced Research Computing</t>
  </si>
  <si>
    <t>c.sandys@bham.ac.uk</t>
  </si>
  <si>
    <t>ZOHO record zcrm_721804000010093061</t>
  </si>
  <si>
    <t>Eliot</t>
  </si>
  <si>
    <t>Marston</t>
  </si>
  <si>
    <t>e.d.marston@bham.ac.uk</t>
  </si>
  <si>
    <t>ZOHO record zcrm_721804000011070106</t>
  </si>
  <si>
    <t>Mc Nicholas</t>
  </si>
  <si>
    <t>Director Of The Communication And Media Research</t>
  </si>
  <si>
    <t>mcnichc@westminster.ac.uk</t>
  </si>
  <si>
    <t>ZOHO record zcrm_721804000010339056</t>
  </si>
  <si>
    <t>e.bowen@worc.ac.uk</t>
  </si>
  <si>
    <t>ZOHO record zcrm_721804000009679722</t>
  </si>
  <si>
    <t>https://www.linkedin.com/in/zachary-hickman-b7297521</t>
  </si>
  <si>
    <t>Hickman</t>
  </si>
  <si>
    <t>Business Partnerships &amp; Knowledge Exchange Manager</t>
  </si>
  <si>
    <t>zh776@bath.ac.uk</t>
  </si>
  <si>
    <t>https://www.linkedin.com/in/victoria-revell-131a6588</t>
  </si>
  <si>
    <t>Revell</t>
  </si>
  <si>
    <t>Head Of Research And Study Management</t>
  </si>
  <si>
    <t>V.Revell@surrey.ac.uk</t>
  </si>
  <si>
    <t>masterlist-141uni, masterlist-ukuni, ARMA-Prospect-Verified Contacts, Masterlist-UK, masterlist-all, GN-Already Approached, GN-Clicks, Worktribe</t>
  </si>
  <si>
    <t>https://www.linkedin.com/in/trevor-potten-18058a3</t>
  </si>
  <si>
    <t>Potten</t>
  </si>
  <si>
    <t>t.potten@sussex.ac.uk</t>
  </si>
  <si>
    <t>+44 121 331 5300</t>
  </si>
  <si>
    <t>https://www.linkedin.com/in/trevor-bayliss-52b3b976/</t>
  </si>
  <si>
    <t>IT Technical Director</t>
  </si>
  <si>
    <t>trevor.bayliss@aston.ac.uk</t>
  </si>
  <si>
    <t>Masterlist-UK, GN-Untouched - UK, masterlist-141uni, Masterlist-UAE, masterlist-all</t>
  </si>
  <si>
    <t>https://www.linkedin.com/in/timbrundle</t>
  </si>
  <si>
    <t>Brundle</t>
  </si>
  <si>
    <t>Director of Research and Impact</t>
  </si>
  <si>
    <t>t.brundle@ulster.ac.uk</t>
  </si>
  <si>
    <t>+44 28 9536 5059</t>
  </si>
  <si>
    <t>https://www.linkedin.com/in/tara-paxman-a9944510a/</t>
  </si>
  <si>
    <t>Paxman</t>
  </si>
  <si>
    <t>tara.paxman@durham.ac.uk</t>
  </si>
  <si>
    <t>https://www.linkedin.com/in/tara-cater-382167192/</t>
  </si>
  <si>
    <t>Cater</t>
  </si>
  <si>
    <t>Senior Bid Developer</t>
  </si>
  <si>
    <t>tara.cater@cardiffmet.ac.uk</t>
  </si>
  <si>
    <t>Worktribe, masterlist-all</t>
  </si>
  <si>
    <t>https://www.linkedin.com/in/susan-eick-8940b58b/</t>
  </si>
  <si>
    <t>Eick</t>
  </si>
  <si>
    <t>susan.eick@plymouth.ac.uk</t>
  </si>
  <si>
    <t>1752586986</t>
  </si>
  <si>
    <t>masterlist-141uni, masterlist-all, ARMA-Prospect-Verified Contacts, GN-Untouched - UK, Masterlist-UAE</t>
  </si>
  <si>
    <t>https://www.linkedin.com/in/sue-williamson-78488a9/</t>
  </si>
  <si>
    <t>Research &amp; Innovation Support Manager</t>
  </si>
  <si>
    <t>sue.williamson@dmu.ac.uk</t>
  </si>
  <si>
    <t>https://www.linkedin.com/in/simon-wortham-0a7171194</t>
  </si>
  <si>
    <t>Wortham</t>
  </si>
  <si>
    <t>Pro Vice Chancellor Research</t>
  </si>
  <si>
    <t>s.wortham@kingston.ac.uk</t>
  </si>
  <si>
    <t>https://www.linkedin.com/in/simon-briggs-aa034324/</t>
  </si>
  <si>
    <t>Briggs</t>
  </si>
  <si>
    <t>Director of Digital Technology Services</t>
  </si>
  <si>
    <t>s.Briggs@shu.ac.uk</t>
  </si>
  <si>
    <t>masterlist-ukuni, masterlist-141uni, GN-Untouched - UK, Masterlist-UK, masterlist-all</t>
  </si>
  <si>
    <t>https://www.linkedin.com/in/sherif-el-khamisy-02457b39</t>
  </si>
  <si>
    <t>Sherif</t>
  </si>
  <si>
    <t>El-Khamisy</t>
  </si>
  <si>
    <t>Pro-Vice Chancellor, Research And Innovation</t>
  </si>
  <si>
    <t>S.El-Khamisy@bradford.ac.uk</t>
  </si>
  <si>
    <t>https://www.linkedin.com/in/sarah-hainsworth-obe-freng-28513418</t>
  </si>
  <si>
    <t>Hainsworth Obe FREng</t>
  </si>
  <si>
    <t>sh2933@bath.ac.uk</t>
  </si>
  <si>
    <t>https://www.linkedin.com/in/sam-horne-ba-bfp-aca-25674285</t>
  </si>
  <si>
    <t>Horne Bfp</t>
  </si>
  <si>
    <t>sam.horne@london.ac.uk</t>
  </si>
  <si>
    <t>https://www.linkedin.com/in/sally-puzey-a1689587/</t>
  </si>
  <si>
    <t>Puzey</t>
  </si>
  <si>
    <t>s.puzey@aston.ac.uk</t>
  </si>
  <si>
    <t>masterlist-141uni, GN-Untouched - UK, Masterlist-UK, masterlist-ukuni, masterlist-all, ARMA-Client-Verified Contacts</t>
  </si>
  <si>
    <t>https://www.linkedin.com/in/rob-molloy-782a3222</t>
  </si>
  <si>
    <t>Molloy</t>
  </si>
  <si>
    <t>finrmoll@ljmu.ac.uk</t>
  </si>
  <si>
    <t>https://www.linkedin.com/in/robert-singh-b4718114</t>
  </si>
  <si>
    <t>Director of Research and Enterprise Office</t>
  </si>
  <si>
    <t>robert.singh@essex.ac.uk</t>
  </si>
  <si>
    <t>+44 1206 874278</t>
  </si>
  <si>
    <t>masterlist-141uni, GN-Untouched - UK, Masterlist-UK, ARMA-Client-Unknown Contacts</t>
  </si>
  <si>
    <t>https://www.linkedin.com/in/renata-goddard-679b57189</t>
  </si>
  <si>
    <t>Renata</t>
  </si>
  <si>
    <t>r.goddard@sheffield.ac.uk</t>
  </si>
  <si>
    <t>https://www.linkedin.com/in/rebecca-case-94831389</t>
  </si>
  <si>
    <t>Research Integrity And Governance Manager</t>
  </si>
  <si>
    <t>r.case@aston.ac.uk</t>
  </si>
  <si>
    <t>masterlist-141uni, GN-Untouched - UK, ARMA-Client-Verified Contacts, Masterlist-UK, masterlist-ukuni, masterlist-all</t>
  </si>
  <si>
    <t>https://www.linkedin.com/in/rachel-murphy-bb216a12/</t>
  </si>
  <si>
    <t>Funding Programme Senior Manager</t>
  </si>
  <si>
    <t>rachel.murphy@dur.ac.uk</t>
  </si>
  <si>
    <t>https://www.linkedin.com/in/rachel-asare-bediako-5b92ba135</t>
  </si>
  <si>
    <t>Asare-Bediako</t>
  </si>
  <si>
    <t>rachel.asare-bediako@cranfield.ac.uk</t>
  </si>
  <si>
    <t>https://www.linkedin.com/in/phineaswenlock</t>
  </si>
  <si>
    <t>Phineas</t>
  </si>
  <si>
    <t>Wenlock</t>
  </si>
  <si>
    <t>Head Of Research Governance And Planning</t>
  </si>
  <si>
    <t>pwenlock@essex.ac.uk</t>
  </si>
  <si>
    <t>+44 7985 445421</t>
  </si>
  <si>
    <t>GN-Untouched - UK, ARMA-Client-Verified Contacts, masterlist-141uni, Masterlist-UK</t>
  </si>
  <si>
    <t>https://www.linkedin.com/in/peter-devine-117494</t>
  </si>
  <si>
    <t>Devine</t>
  </si>
  <si>
    <t>p.devine@ulster.ac.uk</t>
  </si>
  <si>
    <t>https://www.linkedin.com/in/paul-queen-4a565654</t>
  </si>
  <si>
    <t>Queen</t>
  </si>
  <si>
    <t>p.queen@gcu.ac.uk</t>
  </si>
  <si>
    <t>+44 (0) 141 331 3070</t>
  </si>
  <si>
    <t>https://www.linkedin.com/in/-paulgbutler/</t>
  </si>
  <si>
    <t>Executive Director &amp; CIO</t>
  </si>
  <si>
    <t>p.butler@greenwich.ac.uk</t>
  </si>
  <si>
    <t>masterlist-141uni, masterlist-ukuni, Masterlist-UK, GN-Already Approached, masterlist-all</t>
  </si>
  <si>
    <t>https://www.linkedin.com/in/paul-bartholomew-cbe-907bba34</t>
  </si>
  <si>
    <t>Bartholomew</t>
  </si>
  <si>
    <t>paul.bartholomew@ulster.ac.uk</t>
  </si>
  <si>
    <t>https://www.linkedin.com/in/patrizia-baldi-a9835877</t>
  </si>
  <si>
    <t>Patrizia</t>
  </si>
  <si>
    <t>Baldi</t>
  </si>
  <si>
    <t>Research Support</t>
  </si>
  <si>
    <t>p.baldi@sheffield.ac.uk</t>
  </si>
  <si>
    <t>7435006347</t>
  </si>
  <si>
    <t>ARMA-Prospect-Verified Contacts, masterlist-ukuni, masterlist-all, GN-Untouched - UK, Masterlist-UK</t>
  </si>
  <si>
    <t>https://www.linkedin.com/in/patricia-naughton-a277b590</t>
  </si>
  <si>
    <t>Naughton</t>
  </si>
  <si>
    <t>Post Graduate Research Manager</t>
  </si>
  <si>
    <t>p.naughton@bradford.ac.uk</t>
  </si>
  <si>
    <t>https://www.linkedin.com/in/pahardie</t>
  </si>
  <si>
    <t>Peter.hardie@sheffield.ac.uk</t>
  </si>
  <si>
    <t>https://www.linkedin.com/in/orlaith-hurley-07665a59</t>
  </si>
  <si>
    <t>Orlaith</t>
  </si>
  <si>
    <t>Head Of Research Management</t>
  </si>
  <si>
    <t>o.hurley@ulster.ac.uk</t>
  </si>
  <si>
    <t>https://www.linkedin.com/in/nigel-cunningham-phd/</t>
  </si>
  <si>
    <t>Deputy Chief Digital and Information Officer</t>
  </si>
  <si>
    <t>nj.cunningham@ulster.ac.uk</t>
  </si>
  <si>
    <t>+44 28 7012 4940</t>
  </si>
  <si>
    <t>https://www.linkedin.com/in/nicola-wilkinson-8a03a094</t>
  </si>
  <si>
    <t>Research And Innovation Manager In CEM</t>
  </si>
  <si>
    <t>nicola.wilkinson@dmu.ac.uk</t>
  </si>
  <si>
    <t>masterlist-141uni, ARMA-Prospect-Verified Contacts, GN-Already Approached, Masterlist-UK, masterlist-ukuni, masterlist-all, GN-Clicks, Worktribe</t>
  </si>
  <si>
    <t>https://www.linkedin.com/in/natalie-dallat-a7329b103</t>
  </si>
  <si>
    <t>Dallat</t>
  </si>
  <si>
    <t>Head Of Research Performance</t>
  </si>
  <si>
    <t>nc.dallat@ulster.ac.uk</t>
  </si>
  <si>
    <t>https://www.linkedin.com/in/mo-mottaleb-962332147</t>
  </si>
  <si>
    <t>Mottaleb</t>
  </si>
  <si>
    <t>Associate Director of IT Services</t>
  </si>
  <si>
    <t>m.mottaleb@londonmet.ac.uk</t>
  </si>
  <si>
    <t>+44 7740 356724</t>
  </si>
  <si>
    <t>+44 20 3040 3500</t>
  </si>
  <si>
    <t>https://www.linkedin.com/in/mikehession</t>
  </si>
  <si>
    <t>Hession</t>
  </si>
  <si>
    <t>j.m.hession@ljmu.ac.uk</t>
  </si>
  <si>
    <t>+44 151 904 6148</t>
  </si>
  <si>
    <t>masterlist-all, GN-Untouched - UK, masterlist-141uni, masterlist-ukuni, ARMA-Prospect-Verified Contacts, Masterlist-UK</t>
  </si>
  <si>
    <t>https://www.linkedin.com/in/mikecaine/</t>
  </si>
  <si>
    <t>Mike Caine</t>
  </si>
  <si>
    <t>Pro Vice-Chancellor, Research And Enterprise</t>
  </si>
  <si>
    <t>m.caine@aston.ac.uk</t>
  </si>
  <si>
    <t>https://www.linkedin.com/in/michelle-nailor-3630a9a6</t>
  </si>
  <si>
    <t>Nailor</t>
  </si>
  <si>
    <t>Research Support Manager</t>
  </si>
  <si>
    <t>edu113@coventry.ac.uk</t>
  </si>
  <si>
    <t>https://www.linkedin.com/in/michael-moore-1a56aa43</t>
  </si>
  <si>
    <t>Head Of Applied Art Research Centre</t>
  </si>
  <si>
    <t>m.moore@ulster.ac.uk</t>
  </si>
  <si>
    <t>masterlist-141uni, masterlist-ukuni, GN-Untouched - UK, ARMA-Prospect-Removed - Out of Persona, masterlist-all, Worktribe</t>
  </si>
  <si>
    <t>https://www.linkedin.com/in/melanie-brooks-3a009620</t>
  </si>
  <si>
    <t>m.brooks@plymouth.ac.uk</t>
  </si>
  <si>
    <t>https://www.linkedin.com/in/maxwell-chipulu-a120b53</t>
  </si>
  <si>
    <t>Maxwell</t>
  </si>
  <si>
    <t>Chipulu</t>
  </si>
  <si>
    <t>Associate Dean Research</t>
  </si>
  <si>
    <t>m.chipulu@napier.ac.uk</t>
  </si>
  <si>
    <t>https://www.linkedin.com/in/matt-beisly-b678066/</t>
  </si>
  <si>
    <t>Beisly</t>
  </si>
  <si>
    <t>IT Transformation Manager</t>
  </si>
  <si>
    <t>matt.beisly@ox.ac.uk</t>
  </si>
  <si>
    <t>https://www.linkedin.com/in/martin-williams-0b943216</t>
  </si>
  <si>
    <t>mw314@bath.ac.uk</t>
  </si>
  <si>
    <t>https://www.linkedin.com/in/mark-turner-54747aa9</t>
  </si>
  <si>
    <t>mark.turner@uclh.nhs.uk</t>
  </si>
  <si>
    <t>https://www.linkedin.com/in/marktaglietti/</t>
  </si>
  <si>
    <t>Taglietti</t>
  </si>
  <si>
    <t>m.taglietti@ulster.ac.uk</t>
  </si>
  <si>
    <t>+44 28 9536 5599</t>
  </si>
  <si>
    <t>https://www.linkedin.com/in/maria-manning-3275173a</t>
  </si>
  <si>
    <t>maria.manning@plymouth.ac.uk</t>
  </si>
  <si>
    <t>masterlist-141uni, Masterlist-UK, GN-Untouched - UK, masterlist-ukuni, masterlist-all</t>
  </si>
  <si>
    <t>https://www.linkedin.com/in/maria-fasli-315b233</t>
  </si>
  <si>
    <t>Fasli</t>
  </si>
  <si>
    <t>Pro-Vice-Chancellor (Research &amp; Innovation)</t>
  </si>
  <si>
    <t>m.fasli@sussex.ac.uk</t>
  </si>
  <si>
    <t>https://www.linkedin.com/in/maria-aznarez-b4022150/</t>
  </si>
  <si>
    <t>Aznarez</t>
  </si>
  <si>
    <t>maria.aznarez@durham.ac.uk</t>
  </si>
  <si>
    <t>https://www.linkedin.com/in/maeva-khachfe-97b120125</t>
  </si>
  <si>
    <t>Maeva</t>
  </si>
  <si>
    <t>Khachfe</t>
  </si>
  <si>
    <t>Maeva.Khachfe@londonmet.ac.uk</t>
  </si>
  <si>
    <t>+44 7981 399545</t>
  </si>
  <si>
    <t>GN-Already Approached, masterlist-141uni, Masterlist-UK, GN-Untouched - UK, ARMA-Prospect-Unknown Contacts, masterlist-ukuni, masterlist-all, ARMA-Prospect-Verified Contacts</t>
  </si>
  <si>
    <t>https://www.linkedin.com/in/luke-horgan-743840a1/</t>
  </si>
  <si>
    <t>Horgan</t>
  </si>
  <si>
    <t>Senior Finance Systems Manager</t>
  </si>
  <si>
    <t>luke.horgan@rhul.ac.uk</t>
  </si>
  <si>
    <t>https://www.linkedin.com/in/lucy-hayward-94708a65</t>
  </si>
  <si>
    <t>Head of Finance, WMG</t>
  </si>
  <si>
    <t>lucy.hayward@warwick.ac.uk</t>
  </si>
  <si>
    <t>https://www.linkedin.com/in/lucy-burgess-992b27194</t>
  </si>
  <si>
    <t>Burgess</t>
  </si>
  <si>
    <t>Senior Research Contracts Manager</t>
  </si>
  <si>
    <t>lucy.burgess@cranfield.ac.uk</t>
  </si>
  <si>
    <t>https://www.linkedin.com/in/lrselfe</t>
  </si>
  <si>
    <t>Selfe</t>
  </si>
  <si>
    <t>lauren.selfe@ncl.ac.uk</t>
  </si>
  <si>
    <t>masterlist-141uni, GN-Already Approached, ARMA-Prospect-Verified Contacts, Masterlist-UK, masterlist-ukuni, masterlist-all, GN-Clicks, Worktribe</t>
  </si>
  <si>
    <t>https://www.linkedin.com/in/louise-watson-36500324/</t>
  </si>
  <si>
    <t>L.Watson@gre.ac.uk</t>
  </si>
  <si>
    <t>https://www.linkedin.com/in/liming-luke-chen-4432059</t>
  </si>
  <si>
    <t>Liming</t>
  </si>
  <si>
    <t>Luke Chen</t>
  </si>
  <si>
    <t>Research Director For The School Of Computing</t>
  </si>
  <si>
    <t>l.chen@ulster.ac.uk</t>
  </si>
  <si>
    <t>https://www.linkedin.com/in/liam-maguire-7ab4116</t>
  </si>
  <si>
    <t>Maguire</t>
  </si>
  <si>
    <t>l.maguire@ulster.ac.uk</t>
  </si>
  <si>
    <t>+44 28 7167 5616</t>
  </si>
  <si>
    <t>https://www.linkedin.com/in/leslie-tucker-35051439/</t>
  </si>
  <si>
    <t>Research support leader</t>
  </si>
  <si>
    <t>leslie.tucker@bbk.ac.uk</t>
  </si>
  <si>
    <t>https://www.linkedin.com/in/leah-pillay-492745b9</t>
  </si>
  <si>
    <t>l.pillay@sussex.ac.uk</t>
  </si>
  <si>
    <t>https://www.linkedin.com/in/kirsty-grainger-718806aa</t>
  </si>
  <si>
    <t>Grainger</t>
  </si>
  <si>
    <t>Deputy Director Research And Innovation Services</t>
  </si>
  <si>
    <t>kg909@bath.ac.uk</t>
  </si>
  <si>
    <t>https://www.linkedin.com/in/kirsty-allen-b79a2747</t>
  </si>
  <si>
    <t>Head of Consulting Services, Oxford University Innovation</t>
  </si>
  <si>
    <t>kirsty.allen@ox.ac.uk</t>
  </si>
  <si>
    <t>https://www.linkedin.com/in/kevin-d-jones-2367717</t>
  </si>
  <si>
    <t>D Jones</t>
  </si>
  <si>
    <t>Deputy Vice Chancellor (Research And Innovation)</t>
  </si>
  <si>
    <t>kevin.jones@plymouth.ac.uk</t>
  </si>
  <si>
    <t>+44 7800 600276</t>
  </si>
  <si>
    <t>https://www.linkedin.com/in/karl-o-connor-18a1b9186</t>
  </si>
  <si>
    <t>k.oconnor@ulster.ac.uk</t>
  </si>
  <si>
    <t>https://www.linkedin.com/in/karen-tiernan/</t>
  </si>
  <si>
    <t>Tiernan</t>
  </si>
  <si>
    <t>karen.tiernan@bbk.ac.uk</t>
  </si>
  <si>
    <t>https://www.linkedin.com/in/karen-crowdy-b83b412/</t>
  </si>
  <si>
    <t>Crowdy</t>
  </si>
  <si>
    <t>Director Of Research Strategy, Institute Of Health</t>
  </si>
  <si>
    <t>k.a.crowdy@aston.ac.uk</t>
  </si>
  <si>
    <t>https://www.linkedin.com/in/juliette-atkinson-mba-7a954a16</t>
  </si>
  <si>
    <t>Juliette</t>
  </si>
  <si>
    <t>j.Atkinson@bradford.ac.uk</t>
  </si>
  <si>
    <t>https://www.linkedin.com/in/juliet-parry-050b3a52/</t>
  </si>
  <si>
    <t>Head of research systems governance &amp; funding</t>
  </si>
  <si>
    <t>j.parry@kingston.ac.uk</t>
  </si>
  <si>
    <t>2084173151</t>
  </si>
  <si>
    <t>ext 63151</t>
  </si>
  <si>
    <t>masterlist-141uni, GN-Untouched - UK, ARMA-Prospect-Verified Contacts, masterlist-all, Masterlist-UAE</t>
  </si>
  <si>
    <t>https://www.linkedin.com/in/juliet-harrison-60626712</t>
  </si>
  <si>
    <t>Research Impact and Policy Engagement Manager</t>
  </si>
  <si>
    <t>juliet.harrison@leedsbeckett.ac.uk</t>
  </si>
  <si>
    <t>https://www.linkedin.com/in/julie-skelly-9b57b1153</t>
  </si>
  <si>
    <t>Skelly</t>
  </si>
  <si>
    <t>Claims Officer, Research Management</t>
  </si>
  <si>
    <t>j.skelly@ulster.ac.uk</t>
  </si>
  <si>
    <t>+44 7850 153921</t>
  </si>
  <si>
    <t>masterlist-141uni, masterlist-ukuni, ARMA-Prospect-Verified Contacts, GN-Clicks, Masterlist-UK, masterlist-all, GN-Already Approached, Worktribe</t>
  </si>
  <si>
    <t>https://www.linkedin.com/in/julie-mccarroll-706a301b</t>
  </si>
  <si>
    <t>McCarroll</t>
  </si>
  <si>
    <t>j.mccarroll@ulster.ac.uk</t>
  </si>
  <si>
    <t>+44 7740 372085</t>
  </si>
  <si>
    <t>https://www.linkedin.com/in/julie-fielder-710a9814</t>
  </si>
  <si>
    <t>Fielder</t>
  </si>
  <si>
    <t>julie.fielder@plymouth.ac.uk</t>
  </si>
  <si>
    <t>https://www.linkedin.com/in/joseph-boucher-447534b9/</t>
  </si>
  <si>
    <t>Boucher</t>
  </si>
  <si>
    <t>Head of Finance Business Partnering</t>
  </si>
  <si>
    <t>j.boucher@bradford.ac.uk</t>
  </si>
  <si>
    <t>https://www.linkedin.com/in/joe-mwanza-20185a24/</t>
  </si>
  <si>
    <t>Mwanza</t>
  </si>
  <si>
    <t>Associate Director Research Finance &amp; Business Sup</t>
  </si>
  <si>
    <t>joe.mwanza@uclh.nhs.uk</t>
  </si>
  <si>
    <t>+44 7535 088055</t>
  </si>
  <si>
    <t>+44 (0)20 3456 7890</t>
  </si>
  <si>
    <t>https://www.linkedin.com/in/jhuma-sadhukhan-1b5600b9</t>
  </si>
  <si>
    <t>Jhuma</t>
  </si>
  <si>
    <t>Sadhukhan</t>
  </si>
  <si>
    <t>Director Of Research &amp; Innovation At School Of Sus</t>
  </si>
  <si>
    <t>J.Sadhukhan@surrey.ac.uk</t>
  </si>
  <si>
    <t>https://www.linkedin.com/in/jana-comfort-b42621127/</t>
  </si>
  <si>
    <t>Jana</t>
  </si>
  <si>
    <t>Comfort</t>
  </si>
  <si>
    <t>Senior Manager - Research, SSHP</t>
  </si>
  <si>
    <t>jana.comfort@bbk.ac.uk</t>
  </si>
  <si>
    <t>https://www.linkedin.com/in/jamil-ur-rahman</t>
  </si>
  <si>
    <t>Jamil</t>
  </si>
  <si>
    <t>American University of Sharjah</t>
  </si>
  <si>
    <t>Associate Head of Research Administration Systems</t>
  </si>
  <si>
    <t>jurahman@aus.edu</t>
  </si>
  <si>
    <t>GN-Already Approached, masterlist-uae, masterlist-all, Masterlist-UAE</t>
  </si>
  <si>
    <t>american university of sharjah</t>
  </si>
  <si>
    <t>https://www.linkedin.com/in/james-spreadbury-7929109</t>
  </si>
  <si>
    <t>Spreadbury</t>
  </si>
  <si>
    <t>js2910@bath.ac.uk</t>
  </si>
  <si>
    <t>https://www.linkedin.com/in/jacqui-mack-84b23ba4</t>
  </si>
  <si>
    <t>Finance Manager, Research Grants &amp; Knowledge Trans</t>
  </si>
  <si>
    <t>j.mack@bradford.ac.uk</t>
  </si>
  <si>
    <t>https://www.linkedin.com/in/isabel-neatrour-925633155</t>
  </si>
  <si>
    <t>Neatrour</t>
  </si>
  <si>
    <t>isabel.neatrour@ncl.ac.uk</t>
  </si>
  <si>
    <t>https://www.linkedin.com/in/ian-mccarthy-198892246</t>
  </si>
  <si>
    <t>Director Of Astrophysics Research Institute</t>
  </si>
  <si>
    <t>i.g.mccarthy@ljmu.ac.uk</t>
  </si>
  <si>
    <t>https://www.linkedin.com/in/ian-haw-409881188</t>
  </si>
  <si>
    <t>Haw</t>
  </si>
  <si>
    <t>ihaw@essex.ac.uk</t>
  </si>
  <si>
    <t>+44 7923 550267</t>
  </si>
  <si>
    <t>https://www.linkedin.com/in/ian-connerton-3120509/</t>
  </si>
  <si>
    <t>Connerton</t>
  </si>
  <si>
    <t>Programme Director - IT Modernisation</t>
  </si>
  <si>
    <t>i.connerton@leeds.ac.uk</t>
  </si>
  <si>
    <t>https://www.linkedin.com/in/ian-arbuthnot-218198214</t>
  </si>
  <si>
    <t>Arbuthnot</t>
  </si>
  <si>
    <t>ian.arbuthnot@essex.ac.uk</t>
  </si>
  <si>
    <t>+44 7887 880088</t>
  </si>
  <si>
    <t>+44 1206 873455</t>
  </si>
  <si>
    <t>https://www.linkedin.com/in/howardpete</t>
  </si>
  <si>
    <t>Research And Learning Systems Manager - Cranfield University</t>
  </si>
  <si>
    <t>p.howard@cranfield.ac.uk</t>
  </si>
  <si>
    <t>masterlist-141uni, GN-Untouched - UK, ARMA-Prospect-Removed - Out of Persona, Masterlist-UK, masterlist-ukuni, masterlist-all, Worktribe</t>
  </si>
  <si>
    <t>https://www.linkedin.com/in/helen-donnellan-51a76114</t>
  </si>
  <si>
    <t>Donnellan</t>
  </si>
  <si>
    <t>Director of Research Business and Innovation</t>
  </si>
  <si>
    <t>helen.donnellan@dmu.ac.uk</t>
  </si>
  <si>
    <t>+44 (0) 7583 075690</t>
  </si>
  <si>
    <t>https://www.linkedin.com/in/harry-price-886372a</t>
  </si>
  <si>
    <t>h.price2@ulster.ac.uk</t>
  </si>
  <si>
    <t>https://www.linkedin.com/in/frank-ferguson-211424258</t>
  </si>
  <si>
    <t>f.ferguson@ulster.ac.uk</t>
  </si>
  <si>
    <t>https://www.linkedin.com/in/faye-cowley-3863b815a</t>
  </si>
  <si>
    <t>Research Development Digitisation Manager</t>
  </si>
  <si>
    <t>faye.cowley@canterbury.ac.uk</t>
  </si>
  <si>
    <t>https://www.linkedin.com/in/emma-hare-ba119474/</t>
  </si>
  <si>
    <t>emma.hare@cranfield.ac.uk</t>
  </si>
  <si>
    <t>+44 (0)1234 758172</t>
  </si>
  <si>
    <t>ARMA-Prospect-Verified Contacts, masterlist-ukuni, GN-Untouched - UK, masterlist-141uni, masterlist-all, Masterlist-UK, Worktribe</t>
  </si>
  <si>
    <t>https://www.linkedin.com/in/emma-bonfiglio-ku/</t>
  </si>
  <si>
    <t>Bonfiglio</t>
  </si>
  <si>
    <t>Partnership Development - Innovation lead</t>
  </si>
  <si>
    <t>e.bonfiglio@keele.ac.uk</t>
  </si>
  <si>
    <t>https://www.linkedin.com/in/diane-gibb-34789815b/</t>
  </si>
  <si>
    <t>Research Contract Officer</t>
  </si>
  <si>
    <t>d.gibb@ulster.ac.uk</t>
  </si>
  <si>
    <t>+44 (0)28 7012 3327</t>
  </si>
  <si>
    <t>+44 (0)28 7012 3456</t>
  </si>
  <si>
    <t>https://www.linkedin.com/in/diana-i-popescu-548997a0/</t>
  </si>
  <si>
    <t>Popescu</t>
  </si>
  <si>
    <t>Honorary Research Fellow, Birkbeck Institute for the study of Antisemitism</t>
  </si>
  <si>
    <t>diana.popescu@bbk.ac.uk</t>
  </si>
  <si>
    <t>https://www.linkedin.com/in/david-woodward-73982759</t>
  </si>
  <si>
    <t>Director Research (SABER)</t>
  </si>
  <si>
    <t>wdh.woodward@ulster.ac.uk</t>
  </si>
  <si>
    <t>https://www.linkedin.com/in/david-hill-37a2b918</t>
  </si>
  <si>
    <t>Director of Research Strategy and Development</t>
  </si>
  <si>
    <t>david.hill@ncl.ac.uk</t>
  </si>
  <si>
    <t>https://www.linkedin.com/in/david-freeman4</t>
  </si>
  <si>
    <t>Freeman</t>
  </si>
  <si>
    <t>Research Funding Manager</t>
  </si>
  <si>
    <t>d.freeman@shu.ac.uk</t>
  </si>
  <si>
    <t>https://www.linkedin.com/in/david-ford-ab845711</t>
  </si>
  <si>
    <t>david.ford@cranfield.ac.uk</t>
  </si>
  <si>
    <t>+447884183321</t>
  </si>
  <si>
    <t>+441234751566</t>
  </si>
  <si>
    <t>masterlist-141uni, masterlist-all, masterlist-ukuni, GN-Already Approached, Masterlist-UK, Worktribe</t>
  </si>
  <si>
    <t>https://www.linkedin.com/in/davidbembo/</t>
  </si>
  <si>
    <t>Bembo</t>
  </si>
  <si>
    <t>Chief Research and Enterprise Officer</t>
  </si>
  <si>
    <t>d.g.bembo@swansea.ac.uk</t>
  </si>
  <si>
    <t>+44 (0) 7903 325151</t>
  </si>
  <si>
    <t>ARMA-Prospect-Verified Contacts, masterlist-141uni, masterlist-all, masterlist-ukuni, GN-Already Approached, Masterlist-UK</t>
  </si>
  <si>
    <t>https://www.linkedin.com/in/craig-jones-177a9718/</t>
  </si>
  <si>
    <t>craig.jones@aston.ac.uk</t>
  </si>
  <si>
    <t>https://www.linkedin.com/in/cian-o-donnell-15615127</t>
  </si>
  <si>
    <t>Cian</t>
  </si>
  <si>
    <t>O'Donnell</t>
  </si>
  <si>
    <t>c.odonnell2@ulster.ac.uk</t>
  </si>
  <si>
    <t>https://www.linkedin.com/in/christine-szinner</t>
  </si>
  <si>
    <t>Szinner</t>
  </si>
  <si>
    <t>szinnerc@cardiff.ac.uk</t>
  </si>
  <si>
    <t>+44(0)29 225 10519</t>
  </si>
  <si>
    <t>masterlist-all, masterlist-ukuni, GN-Untouched - UK, ARMA-Prospect-Verified Contacts, Masterlist-UK, Worktribe</t>
  </si>
  <si>
    <t>https://www.linkedin.com/in/christine-henaghan-9393543b</t>
  </si>
  <si>
    <t>Henaghan</t>
  </si>
  <si>
    <t>christine.henaghan@gcu.ac.uk</t>
  </si>
  <si>
    <t>https://www.linkedin.com/in/chris-davis-40738722/</t>
  </si>
  <si>
    <t>Prospect Research Manager</t>
  </si>
  <si>
    <t>cd@bbk.ac.uk</t>
  </si>
  <si>
    <t>https://www.linkedin.com/in/chpt/</t>
  </si>
  <si>
    <t>Christine.Ho@manchester.ac.uk</t>
  </si>
  <si>
    <t>https://www.linkedin.com/in/chloe-hexter-b892b8291</t>
  </si>
  <si>
    <t>Chloe</t>
  </si>
  <si>
    <t>Hexter</t>
  </si>
  <si>
    <t>Research and Innovation - Policy</t>
  </si>
  <si>
    <t>CHexter@cardiffmet.ac.uk</t>
  </si>
  <si>
    <t>https://www.linkedin.com/in/chiara-amadori-718577a3</t>
  </si>
  <si>
    <t>Amadori</t>
  </si>
  <si>
    <t>Research Manager At IODP3 Science Office</t>
  </si>
  <si>
    <t>chiara.amadori@plymouth.ac.uk</t>
  </si>
  <si>
    <t>+39 382 985 851</t>
  </si>
  <si>
    <t>https://www.linkedin.com/in/charlotte-manning-18765948/</t>
  </si>
  <si>
    <t>Head Of Research, Reputation And Enterprise Market</t>
  </si>
  <si>
    <t>c.manning1@aston.ac.uk</t>
  </si>
  <si>
    <t>masterlist-141uni, GN-Already Approached, ARMA-Client-Verified Contacts, Masterlist-UK, masterlist-ukuni, masterlist-all</t>
  </si>
  <si>
    <t>https://www.linkedin.com/in/catherine-o-donnell-74136082</t>
  </si>
  <si>
    <t>Research &amp; Impact Manager (Widening Access And Par</t>
  </si>
  <si>
    <t>c.odonnell@ulster.ac.uk</t>
  </si>
  <si>
    <t>masterlist-141uni, masterlist-ukuni, ARMA-Prospect-Removed - Out of Persona, Masterlist-UK, masterlist-all, GN-Already Approached, GN-Clicks, Worktribe</t>
  </si>
  <si>
    <t>https://www.linkedin.com/in/caroline-wilkinson-1a8b3823</t>
  </si>
  <si>
    <t>Director, Forensic Research Institute</t>
  </si>
  <si>
    <t>c.wilkinson@ljmu.ac.uk</t>
  </si>
  <si>
    <t>https://www.linkedin.com/in/caroline-garrett-0a4950223</t>
  </si>
  <si>
    <t>c.garrett@sussex.ac.uk</t>
  </si>
  <si>
    <t>https://www.linkedin.com/in/burak-demirtas-90419133</t>
  </si>
  <si>
    <t>Burak</t>
  </si>
  <si>
    <t>Demirtas</t>
  </si>
  <si>
    <t>b.demirtas@sussex.ac.uk</t>
  </si>
  <si>
    <t>https://www.linkedin.com/in/boris-kysela-105127211</t>
  </si>
  <si>
    <t>Boris</t>
  </si>
  <si>
    <t>Kysela</t>
  </si>
  <si>
    <t>Director Of Research Aston Medical School</t>
  </si>
  <si>
    <t>b.kysela@aston.ac.uk</t>
  </si>
  <si>
    <t>https://www.linkedin.com/in/bethany-curtis-581b45224</t>
  </si>
  <si>
    <t>Research and Innovation Officer</t>
  </si>
  <si>
    <t>bcurtis@cardiffmet.ac.uk</t>
  </si>
  <si>
    <t>https://www.linkedin.com/in/babs-s-08b3671</t>
  </si>
  <si>
    <t>Babs</t>
  </si>
  <si>
    <t>Sanya</t>
  </si>
  <si>
    <t>ERP Programme Lead</t>
  </si>
  <si>
    <t>babs.sanya@london.ac.uk</t>
  </si>
  <si>
    <t>+44 7469 853815</t>
  </si>
  <si>
    <t>https://www.linkedin.com/in/avi-reisman-3bba4736/</t>
  </si>
  <si>
    <t>Avi</t>
  </si>
  <si>
    <t>Reisman</t>
  </si>
  <si>
    <t>IT Manager</t>
  </si>
  <si>
    <t>a.reisman@bbk.ac.uk</t>
  </si>
  <si>
    <t>masterlist-141uni, GN-Already Approached, Masterlist-UK, masterlist-ukuni, masterlist-all, GN-Clicks, Worktribe</t>
  </si>
  <si>
    <t>https://www.linkedin.com/in/audrey-stevenson-a44b67b4</t>
  </si>
  <si>
    <t>Stevenson</t>
  </si>
  <si>
    <t>a.stevenson@ulster.ac.uk</t>
  </si>
  <si>
    <t>https://www.linkedin.com/in/antonyweir/</t>
  </si>
  <si>
    <t>Weir</t>
  </si>
  <si>
    <t>antony.weir@gcu.ac.uk</t>
  </si>
  <si>
    <t>0 141 548 2598</t>
  </si>
  <si>
    <t>masterlist-141uni, masterlist-ukuni, ARMA-Prospect-Verified Contacts, masterlist-all, GN-Untouched - UK, Masterlist-UK</t>
  </si>
  <si>
    <t>https://www.linkedin.com/in/andrew-harbinson-6457aa131</t>
  </si>
  <si>
    <t>Harbinson</t>
  </si>
  <si>
    <t>a.harbinson@ulster.ac.uk</t>
  </si>
  <si>
    <t>https://www.linkedin.com/in/andrew-alderson-62512315/</t>
  </si>
  <si>
    <t>Alderson</t>
  </si>
  <si>
    <t>Director of the Industry &amp; Innovation Research Institute</t>
  </si>
  <si>
    <t>a.alderson@shu.ac.uk</t>
  </si>
  <si>
    <t>GN-Already Approached, ARMA-Prospect-Removed - Out of Persona, masterlist-141uni, Masterlist-UK, masterlist-all</t>
  </si>
  <si>
    <t>https://www.linkedin.com/in/andrea-nelson-289611b</t>
  </si>
  <si>
    <t>Pro VC - Research</t>
  </si>
  <si>
    <t>andrea.nelson@gcu.ac.uk</t>
  </si>
  <si>
    <t>https://www.linkedin.com/in/amir-sedigh/</t>
  </si>
  <si>
    <t>Sedigh</t>
  </si>
  <si>
    <t>Research Development and Innovation specialist</t>
  </si>
  <si>
    <t>asedigh@coventry.ac.uk</t>
  </si>
  <si>
    <t>+44 20 7247 3666</t>
  </si>
  <si>
    <t>https://www.linkedin.com/in/amelia-kenyon-19b869154/</t>
  </si>
  <si>
    <t>Innovation and Research Strategic Delivery Manager</t>
  </si>
  <si>
    <t>a.kenyon@derby.ac.uk</t>
  </si>
  <si>
    <t>ARMA-Prospect-Verified Contacts, masterlist-141uni, GN-Already Approached, masterlist-all, Masterlist-UK</t>
  </si>
  <si>
    <t>https://www.linkedin.com/in/amandabaxendale</t>
  </si>
  <si>
    <t>Baxendale</t>
  </si>
  <si>
    <t>Head Of Research And Innovation Services</t>
  </si>
  <si>
    <t>a.baxendale@derby.ac.uk</t>
  </si>
  <si>
    <t>+44 7970 713210</t>
  </si>
  <si>
    <t>+44 1246 210200</t>
  </si>
  <si>
    <t>https://www.linkedin.com/in/alison-lockhart-79750229</t>
  </si>
  <si>
    <t>Senior Research Officer</t>
  </si>
  <si>
    <t>a.lockhart@gcu.ac.uk</t>
  </si>
  <si>
    <t>https://www.linkedin.com/in/alison-edge-89088b2a</t>
  </si>
  <si>
    <t>Edge</t>
  </si>
  <si>
    <t>aedge@essex.ac.uk</t>
  </si>
  <si>
    <t>+44 (0)1206 873333</t>
  </si>
  <si>
    <t>masterlist-141uni, masterlist-ukuni, GN-Untouched - UK, ARMA-Client-Unknown Contacts, Masterlist-UK, masterlist-all</t>
  </si>
  <si>
    <t>https://www.linkedin.com/in/alicennickson/</t>
  </si>
  <si>
    <t>Alicen</t>
  </si>
  <si>
    <t>Nickson</t>
  </si>
  <si>
    <t>alicen.nickson@cranfield.ac.uk</t>
  </si>
  <si>
    <t>07584 143500</t>
  </si>
  <si>
    <t>+44 (0) 1234 758410</t>
  </si>
  <si>
    <t>masterlist-141uni, GN-Untouched - UK, ARMA-Prospect-Verified Contacts, masterlist-all, Masterlist-UAE, Worktribe</t>
  </si>
  <si>
    <t>https://www.linkedin.com/in/adrian-dawson-1308ab26</t>
  </si>
  <si>
    <t>adrian.dawson@plymouth.ac.uk</t>
  </si>
  <si>
    <t>https://uk.linkedin.com/in/kutoma-wakunuma-27229528b</t>
  </si>
  <si>
    <t>Kutoma</t>
  </si>
  <si>
    <t>Wakunuma</t>
  </si>
  <si>
    <t>Associate Professor Research and Teaching in Infor</t>
  </si>
  <si>
    <t>kwakunuma@dmu.ac.uk</t>
  </si>
  <si>
    <t>https://uk.linkedin.com/in/alison-morris-945ba0182</t>
  </si>
  <si>
    <t>Research and Knowledge Exchange Project Manager</t>
  </si>
  <si>
    <t>alison.morris@hartpury.ac.uk</t>
  </si>
  <si>
    <t>+44 (0)1452 702100</t>
  </si>
  <si>
    <t>Gurpal</t>
  </si>
  <si>
    <t>Singh Rai</t>
  </si>
  <si>
    <t>Deputy Director Of Finance: Commercial And Procure</t>
  </si>
  <si>
    <t>raig1@aston.ac.uk</t>
  </si>
  <si>
    <t>Jie Wu</t>
  </si>
  <si>
    <t>Professor And Deputy Pro Vice-Chancellor (Research</t>
  </si>
  <si>
    <t>junjie.wu@aston.ac.uk</t>
  </si>
  <si>
    <t>Southan</t>
  </si>
  <si>
    <t>Head Of Research Commercialisation</t>
  </si>
  <si>
    <t>southanl@aston.ac.uk</t>
  </si>
  <si>
    <t>Shivani</t>
  </si>
  <si>
    <t>Deputy Pro-Vice Chancellor (Research &amp; Enterprise)</t>
  </si>
  <si>
    <t>s.sharma10@aston.ac.uk</t>
  </si>
  <si>
    <t>Krisha</t>
  </si>
  <si>
    <t>Harji</t>
  </si>
  <si>
    <t>Research and Innovation</t>
  </si>
  <si>
    <t>kharji@cardiffmet.ac.uk</t>
  </si>
  <si>
    <t>DePaul</t>
  </si>
  <si>
    <t>Senior Research and Innovation Officer</t>
  </si>
  <si>
    <t>rdepaul@cardiffmet.ac.uk</t>
  </si>
  <si>
    <t>Allsop</t>
  </si>
  <si>
    <t>rachel.allsop@durham.ac.uk</t>
  </si>
  <si>
    <t>Doganay</t>
  </si>
  <si>
    <t>Post Award &amp; TRAC Manager</t>
  </si>
  <si>
    <t>jean.doganay@gcu.ac.uk</t>
  </si>
  <si>
    <t>Interim Information Technology Director</t>
  </si>
  <si>
    <t>michael.hay@gcu.ac.uk</t>
  </si>
  <si>
    <t>Mannion</t>
  </si>
  <si>
    <t>Interim Director, Research &amp; Innovation Office</t>
  </si>
  <si>
    <t>m.mannion@gcu.ac.uk</t>
  </si>
  <si>
    <t>lesom</t>
  </si>
  <si>
    <t>Ojima</t>
  </si>
  <si>
    <t>Research Impact Officer</t>
  </si>
  <si>
    <t>Lesom.Ojima@gcu.ac.uk</t>
  </si>
  <si>
    <t>S.Baldwin@leedsbeckett.ac.uk</t>
  </si>
  <si>
    <t>Willard</t>
  </si>
  <si>
    <t>Middle Tennessee State University</t>
  </si>
  <si>
    <t>Office of Research and Sponsored Programs</t>
  </si>
  <si>
    <t>michelle.willard@mtsu.edu</t>
  </si>
  <si>
    <t>middle tennessee state university</t>
  </si>
  <si>
    <t>Nihei</t>
  </si>
  <si>
    <t>Northern Illinois University</t>
  </si>
  <si>
    <t>Assistant Director, Pre-Award</t>
  </si>
  <si>
    <t>mhancock3@niu.edu</t>
  </si>
  <si>
    <t>northern illinois university</t>
  </si>
  <si>
    <t>Rivers</t>
  </si>
  <si>
    <t>Orange County Public Schools</t>
  </si>
  <si>
    <t>Senior Manager of Grants &amp; Special Projects</t>
  </si>
  <si>
    <t>Diane.Rivers@ocps.net</t>
  </si>
  <si>
    <t>orange county public schools</t>
  </si>
  <si>
    <t>a.gurney@shu.ac.uk</t>
  </si>
  <si>
    <t>+44 (0) 114 225 5540</t>
  </si>
  <si>
    <t>masterlist-141uni, ARMA-Prospect-Verified Contacts, GN-Untouched - UK, masterlist-all, Masterlist-UAE</t>
  </si>
  <si>
    <t>Leaver</t>
  </si>
  <si>
    <t>A.Leaver@sheffield.ac.uk</t>
  </si>
  <si>
    <t>Associate Director, Research &amp; Innovation</t>
  </si>
  <si>
    <t>l.r.sutton@bradford.ac.uk</t>
  </si>
  <si>
    <t>Waddington</t>
  </si>
  <si>
    <t>r.waddington@chester.ac.uk</t>
  </si>
  <si>
    <t>Research Systems</t>
  </si>
  <si>
    <t>lc25784@essex.ac.uk</t>
  </si>
  <si>
    <t>Flavell</t>
  </si>
  <si>
    <t>Pre-Award and Contracts Manager</t>
  </si>
  <si>
    <t>lf211@le.ac.uk</t>
  </si>
  <si>
    <t>Jevon</t>
  </si>
  <si>
    <t>ERP Project Manager</t>
  </si>
  <si>
    <t>jevon.allen@london.ac.uk</t>
  </si>
  <si>
    <t>Boddie</t>
  </si>
  <si>
    <t>simon.boddie@admin.ox.ac.uk</t>
  </si>
  <si>
    <t>d.williamson@reading.ac.uk</t>
  </si>
  <si>
    <t>Hewlett</t>
  </si>
  <si>
    <t>s.a.hewlett@durham.ac.uk</t>
  </si>
  <si>
    <t>Curwen</t>
  </si>
  <si>
    <t>Dir of Research</t>
  </si>
  <si>
    <t>r.curwen@leeds.ac.uk</t>
  </si>
  <si>
    <t>Keane (Horsman)</t>
  </si>
  <si>
    <t>Research Facilities Manager</t>
  </si>
  <si>
    <t>h.horsman@bradford.ac.uk</t>
  </si>
  <si>
    <t>Professor Computer Science (Research)</t>
  </si>
  <si>
    <t>matt.jones@swansea.ac.uk</t>
  </si>
  <si>
    <t>Hinchliffe</t>
  </si>
  <si>
    <t>Research - Enterprise Regulations</t>
  </si>
  <si>
    <t>alex.hinchliffe@manchester.ac.uk</t>
  </si>
  <si>
    <t>Hartley</t>
  </si>
  <si>
    <t>Vice-President for Research and Innovation</t>
  </si>
  <si>
    <t>s.hartley@sheffield.ac.uk</t>
  </si>
  <si>
    <t>McAloon</t>
  </si>
  <si>
    <t>System Project &amp; Innovation Admin</t>
  </si>
  <si>
    <t>nathan.mcaloon@durham.ac.uk</t>
  </si>
  <si>
    <t>janine.davies@liverpool.ac.uk</t>
  </si>
  <si>
    <t>4401520000000</t>
  </si>
  <si>
    <t>masterlist-141uni, masterlist-all, GN-Already Approached, Masterlist-UK, Masterlist-UAE</t>
  </si>
  <si>
    <t>h.harrison@derby.ac.uk</t>
  </si>
  <si>
    <t>Senior Research Development &amp; Support Manager</t>
  </si>
  <si>
    <t>redwards@bournemouth.ac.uk</t>
  </si>
  <si>
    <t>01202 524 111</t>
  </si>
  <si>
    <t>Maza</t>
  </si>
  <si>
    <t>Senior Research Contracts Manager and Acting Head of Contracts</t>
  </si>
  <si>
    <t>carmen.maza-sanchez@cranfield.ac.uk</t>
  </si>
  <si>
    <t>Bourgaize</t>
  </si>
  <si>
    <t>Senior Research Associate</t>
  </si>
  <si>
    <t>jake.bourgaize@essex.ac.uk</t>
  </si>
  <si>
    <t>Senior Officer for Bidding Development (Regional and National Funding)</t>
  </si>
  <si>
    <t>helen.fowler@wlv.ac.uk</t>
  </si>
  <si>
    <t>Negus</t>
  </si>
  <si>
    <t>Senior IT Project Manager</t>
  </si>
  <si>
    <t>janet.negus@london.ac.uk</t>
  </si>
  <si>
    <t>Wayde</t>
  </si>
  <si>
    <t>Davidse</t>
  </si>
  <si>
    <t>Stellenbosch University</t>
  </si>
  <si>
    <t>Senior IT Buyer</t>
  </si>
  <si>
    <t>davidse@sun.ac.za</t>
  </si>
  <si>
    <t>stellenbosch university</t>
  </si>
  <si>
    <t>Aygen</t>
  </si>
  <si>
    <t>Kurt-Dickson</t>
  </si>
  <si>
    <t>Senior Innovation Development Manager</t>
  </si>
  <si>
    <t>a.s.kurt-dickson@lse.ac.uk</t>
  </si>
  <si>
    <t>De Beer</t>
  </si>
  <si>
    <t>Senior Functional Systems Custodian, Division for Research Development</t>
  </si>
  <si>
    <t>jad@sun.ac.za</t>
  </si>
  <si>
    <t>RKE Finance Manager</t>
  </si>
  <si>
    <t>finpcowe@ljmu.ac.uk</t>
  </si>
  <si>
    <t>Dace</t>
  </si>
  <si>
    <t>Rozenberga</t>
  </si>
  <si>
    <t>dr573@bath.ac.uk</t>
  </si>
  <si>
    <t>Dearnna</t>
  </si>
  <si>
    <t>Clinkscales</t>
  </si>
  <si>
    <t>Research Planning Officer, Research and Enterprise Office</t>
  </si>
  <si>
    <t>dearnna.clinkscales@essex.ac.uk</t>
  </si>
  <si>
    <t>Urquhart</t>
  </si>
  <si>
    <t>Research Funding Development Manager</t>
  </si>
  <si>
    <t>sarah.urquhart@ncl.ac.uk</t>
  </si>
  <si>
    <t>emma.campbell@ncl.ac.uk</t>
  </si>
  <si>
    <t>Nakisa</t>
  </si>
  <si>
    <t>Research Excellence Manager</t>
  </si>
  <si>
    <t>melanie.nakisa@cranfield.ac.uk</t>
  </si>
  <si>
    <t>De Angelis</t>
  </si>
  <si>
    <t>Research Development Officer (EU Funding)</t>
  </si>
  <si>
    <t>b.deangelis@greenwich.ac.uk</t>
  </si>
  <si>
    <t>Johnson Mitchell</t>
  </si>
  <si>
    <t>Research Development Manager (Grants), Research and Innovation Services</t>
  </si>
  <si>
    <t>s.mitchell@shu.ac.uk</t>
  </si>
  <si>
    <t>Shaozhong</t>
  </si>
  <si>
    <t>Shi</t>
  </si>
  <si>
    <t>Research Data User Support Officer</t>
  </si>
  <si>
    <t>shaozhong.shi@essex.ac.uk</t>
  </si>
  <si>
    <t>Tania</t>
  </si>
  <si>
    <t>Pickett</t>
  </si>
  <si>
    <t>t.pickett@cranfield.ac.uk</t>
  </si>
  <si>
    <t>Vilares</t>
  </si>
  <si>
    <t>Research and Innovation Transformation Lead</t>
  </si>
  <si>
    <t>vilares@cardiff.ac.uk</t>
  </si>
  <si>
    <t>Sturch</t>
  </si>
  <si>
    <t>Research And Innovation Officer</t>
  </si>
  <si>
    <t>j.sturch@shu.ac.uk</t>
  </si>
  <si>
    <t>Philly</t>
  </si>
  <si>
    <t>Iglehart</t>
  </si>
  <si>
    <t>Research &amp; Knowledge Exchange Impact Officer</t>
  </si>
  <si>
    <t>philly.iglehart@marjon.ac.uk</t>
  </si>
  <si>
    <t>Purchasing Manager, IT Services</t>
  </si>
  <si>
    <t>maria.castro@ox.ac.uk</t>
  </si>
  <si>
    <t>Purchasing Manager (IT Projects Procurement)</t>
  </si>
  <si>
    <t>luke.johnson@ox.ac.uk</t>
  </si>
  <si>
    <t>Grenby</t>
  </si>
  <si>
    <t>Pro-Vice-Chancellor, Research and Innovation</t>
  </si>
  <si>
    <t>matthew.grenby@ncl.ac.uk</t>
  </si>
  <si>
    <t>Keith George</t>
  </si>
  <si>
    <t>Pro-Vice Chancellor (Research &amp; Knowledge Exchange)</t>
  </si>
  <si>
    <t>k.george@ljmu.ac.uk</t>
  </si>
  <si>
    <t>Charmaine</t>
  </si>
  <si>
    <t>Sunker</t>
  </si>
  <si>
    <t>Wits University</t>
  </si>
  <si>
    <t>Project Accountant, Faculty of Science</t>
  </si>
  <si>
    <t>charmaine.sunker@wits.ac.za</t>
  </si>
  <si>
    <t>wits university</t>
  </si>
  <si>
    <t>Melusi</t>
  </si>
  <si>
    <t>Shube</t>
  </si>
  <si>
    <t>Project Accountant</t>
  </si>
  <si>
    <t>melusi.shube1@wits.ac.za</t>
  </si>
  <si>
    <t>Programme Manager, Circular Economy Innovation Communities</t>
  </si>
  <si>
    <t>jill.davies@cardiffmet.ac.uk</t>
  </si>
  <si>
    <t>Cronin</t>
  </si>
  <si>
    <t>Professor of Nursing &amp; Director of Research, School of Health &amp; Social Care</t>
  </si>
  <si>
    <t>camille.cronin@essex.ac.uk</t>
  </si>
  <si>
    <t>Parsons</t>
  </si>
  <si>
    <t>Post graduate researcher, University teacher.</t>
  </si>
  <si>
    <t>katherine.parsons@cardiff.ac.uk</t>
  </si>
  <si>
    <t>Hilda</t>
  </si>
  <si>
    <t>Manager: IT Partnerships and Projects</t>
  </si>
  <si>
    <t>hkruger@sun.ac.za</t>
  </si>
  <si>
    <t>IT Programme Manager (Networks &amp; Data Centres)</t>
  </si>
  <si>
    <t>roger.coombs@ox.ac.uk</t>
  </si>
  <si>
    <t>Anstey</t>
  </si>
  <si>
    <t>IT Manager, St Hilda's College</t>
  </si>
  <si>
    <t>tom.anstey@ox.ac.uk</t>
  </si>
  <si>
    <t>Becca</t>
  </si>
  <si>
    <t>bm@leeds.ac.uk</t>
  </si>
  <si>
    <t>Condrea</t>
  </si>
  <si>
    <t>IT Business Partner</t>
  </si>
  <si>
    <t>daniela.condrea@dmu.ac.uk</t>
  </si>
  <si>
    <t>Carson</t>
  </si>
  <si>
    <t>Interim Director for Digital Transformation Programme</t>
  </si>
  <si>
    <t>louise.carson@ox.ac.uk</t>
  </si>
  <si>
    <t>Mahoney</t>
  </si>
  <si>
    <t>Innovation Manager</t>
  </si>
  <si>
    <t>rmahoney@cardiffmet.ac.uk</t>
  </si>
  <si>
    <t>Information Technology Business Relationship Manager</t>
  </si>
  <si>
    <t>alun.carter@ncl.ac.uk</t>
  </si>
  <si>
    <t>Gireesh</t>
  </si>
  <si>
    <t>Shrimali</t>
  </si>
  <si>
    <t>gireesh.shrimali@ox.ac.uk</t>
  </si>
  <si>
    <t>Head of the Research &amp; Innovation Office</t>
  </si>
  <si>
    <t>nicola.armstrong@chester.ac.uk</t>
  </si>
  <si>
    <t>Head of Technology &amp; Information</t>
  </si>
  <si>
    <t>driggs@marjon.ac.uk</t>
  </si>
  <si>
    <t>Christophe</t>
  </si>
  <si>
    <t>Christiaen</t>
  </si>
  <si>
    <t>christophe.christiaen@ox.ac.uk</t>
  </si>
  <si>
    <t>Head of Research Development &amp; Support</t>
  </si>
  <si>
    <t>jnortham@bournemouth.ac.uk</t>
  </si>
  <si>
    <t>Cormack-Bissett</t>
  </si>
  <si>
    <t>n.cormack-bissett@greenwich.ac.uk</t>
  </si>
  <si>
    <t>james.allman@cranfield.ac.uk</t>
  </si>
  <si>
    <t>m.cooper@aston.ac.uk</t>
  </si>
  <si>
    <t>ray.allen@ox.ac.uk</t>
  </si>
  <si>
    <t>Chew</t>
  </si>
  <si>
    <t>Head of Grants and Funding Unit</t>
  </si>
  <si>
    <t>gmchew@uclan.ac.uk</t>
  </si>
  <si>
    <t>Rannard-Lambert</t>
  </si>
  <si>
    <t>Head of Funding Development</t>
  </si>
  <si>
    <t>j.lambert@greenwich.ac.uk</t>
  </si>
  <si>
    <t>Head of Finance, Planning &amp; Analysis</t>
  </si>
  <si>
    <t>hannah.brunton@bristol.ac.uk</t>
  </si>
  <si>
    <t>Tyson</t>
  </si>
  <si>
    <t>Head of Finance, Faculty of Arts, Humanities and Cultures</t>
  </si>
  <si>
    <t>s.tyson@leeds.ac.uk</t>
  </si>
  <si>
    <t>Layland</t>
  </si>
  <si>
    <t>Head of Finance, Bodleian Libraries</t>
  </si>
  <si>
    <t>paul.layland@ox.ac.uk</t>
  </si>
  <si>
    <t>Head of Finance Governance</t>
  </si>
  <si>
    <t>d.mason@warwick.ac.uk</t>
  </si>
  <si>
    <t>Porter</t>
  </si>
  <si>
    <t>Head of Finance (Projects)</t>
  </si>
  <si>
    <t>julia.porter@warwick.ac.uk</t>
  </si>
  <si>
    <t>Head of Finance (Chemistry, Materials &amp; Earth Science)</t>
  </si>
  <si>
    <t>angela.lintern@ox.ac.uk</t>
  </si>
  <si>
    <t>McLennan</t>
  </si>
  <si>
    <t>c.mclennan@shu.ac.uk</t>
  </si>
  <si>
    <t>Head of Finance - Capital Projects</t>
  </si>
  <si>
    <t>jh@cardiff.ac.uk</t>
  </si>
  <si>
    <t>Burrell</t>
  </si>
  <si>
    <t>yb@warwick.ac.uk</t>
  </si>
  <si>
    <t>Maitland</t>
  </si>
  <si>
    <t>Head of Business Systems &amp; Applications Architecture</t>
  </si>
  <si>
    <t>i.maitland@leedsbeckett.ac.uk</t>
  </si>
  <si>
    <t>Stratton</t>
  </si>
  <si>
    <t>Fixed Asset Accountant, Finance Division</t>
  </si>
  <si>
    <t>louise.stratton@ox.ac.uk</t>
  </si>
  <si>
    <t>Goad</t>
  </si>
  <si>
    <t>Finance Manager, Social Sciences Division</t>
  </si>
  <si>
    <t>sarah.goad@ox.ac.uk</t>
  </si>
  <si>
    <t>Beverley</t>
  </si>
  <si>
    <t>Manus</t>
  </si>
  <si>
    <t>Finance Manager, Research Office</t>
  </si>
  <si>
    <t>beverley.manus@wits.ac.za</t>
  </si>
  <si>
    <t>Nda</t>
  </si>
  <si>
    <t>Masuku</t>
  </si>
  <si>
    <t>Finance Manager, Nuffield Department of Clinical Neurosciences</t>
  </si>
  <si>
    <t>nda.masuku@ox.ac.uk</t>
  </si>
  <si>
    <t>Rakhee</t>
  </si>
  <si>
    <t>Maharajh</t>
  </si>
  <si>
    <t>rakhee.maharajh@wits.ac.za</t>
  </si>
  <si>
    <t>nicola.roberts@ox.ac.uk</t>
  </si>
  <si>
    <t>Mccluskey</t>
  </si>
  <si>
    <t>Eileen.Mccluskey@london.ac.uk</t>
  </si>
  <si>
    <t>Faculty Finance Manager, Faculty of Social Sciences</t>
  </si>
  <si>
    <t>b.clark@leeds.ac.uk</t>
  </si>
  <si>
    <t>External Funding Team Leader</t>
  </si>
  <si>
    <t>s.cameron@chester.ac.uk</t>
  </si>
  <si>
    <t>Chicago Public Schools</t>
  </si>
  <si>
    <t>Executive Director, Business Transformation (ERP)</t>
  </si>
  <si>
    <t>kthomas@cps.edu</t>
  </si>
  <si>
    <t>chicago public schools</t>
  </si>
  <si>
    <t>C Durrant</t>
  </si>
  <si>
    <t>ERP Technical Specialist</t>
  </si>
  <si>
    <t>n.durrant@kingston.ac.uk</t>
  </si>
  <si>
    <t>Divisional Finance Manager (Social Sciences Division)</t>
  </si>
  <si>
    <t>peter.sheppard@ox.ac.uk</t>
  </si>
  <si>
    <t>Robin Drennan</t>
  </si>
  <si>
    <t>robin.drennan@wits.ac.za</t>
  </si>
  <si>
    <t>Makram</t>
  </si>
  <si>
    <t>Halawani</t>
  </si>
  <si>
    <t>Director, Office of Research</t>
  </si>
  <si>
    <t>mh149@aub.edu.lb</t>
  </si>
  <si>
    <t>Director, Greenwich Research and Innovation</t>
  </si>
  <si>
    <t>a.i.frost@greenwich.ac.uk</t>
  </si>
  <si>
    <t>andy.frost@gre.ac.uk</t>
  </si>
  <si>
    <t>Camelia</t>
  </si>
  <si>
    <t>(Cami) Dijkstra</t>
  </si>
  <si>
    <t>Director of Research and Knowledge Exchange Services</t>
  </si>
  <si>
    <t>c.e.dijkstra@leedsbeckett.ac.uk</t>
  </si>
  <si>
    <t>Starbuck</t>
  </si>
  <si>
    <t>sue.starbuck@rhul.ac.uk</t>
  </si>
  <si>
    <t>+44 (0) 1784 434 455</t>
  </si>
  <si>
    <t>Director of Research &amp; Enterprise</t>
  </si>
  <si>
    <t>ceri.jones@wlv.ac.uk</t>
  </si>
  <si>
    <t>Director of IT, Nuffield College</t>
  </si>
  <si>
    <t>mark.norman@ox.ac.uk</t>
  </si>
  <si>
    <t>Director of Innovation</t>
  </si>
  <si>
    <t>mtaylor@cardiffmet.ac.uk</t>
  </si>
  <si>
    <t>Masterlist-UK, masterlist-141uni, GN-Already Approached, Masterlist-UAE, masterlist-all</t>
  </si>
  <si>
    <t>Everett-Cox</t>
  </si>
  <si>
    <t>sc@bristol.ac.uk</t>
  </si>
  <si>
    <t>Leon</t>
  </si>
  <si>
    <t>Etherington</t>
  </si>
  <si>
    <t>Director Information Technology Services</t>
  </si>
  <si>
    <t>l.etherington@leedsbeckett.ac.uk</t>
  </si>
  <si>
    <t>Crotty</t>
  </si>
  <si>
    <t>hcrotty@cardiffmet.ac.uk</t>
  </si>
  <si>
    <t>Arunangsu</t>
  </si>
  <si>
    <t>Chatterjee</t>
  </si>
  <si>
    <t>Dean of Digital Transformation (Professor)</t>
  </si>
  <si>
    <t>arunangsu.chatterjee@plymouth.ac.uk</t>
  </si>
  <si>
    <t>Annelien</t>
  </si>
  <si>
    <t>Business and Financial Manager</t>
  </si>
  <si>
    <t>annelien.millar@wits.ac.za</t>
  </si>
  <si>
    <t>Mamello</t>
  </si>
  <si>
    <t>Mafisa</t>
  </si>
  <si>
    <t>Business Analysis Manager, Research Office</t>
  </si>
  <si>
    <t>mamello.mafisa@wits.ac.za</t>
  </si>
  <si>
    <t>Associate Director, Research Development</t>
  </si>
  <si>
    <t>katherine.howard@wlv.ac.uk</t>
  </si>
  <si>
    <t>Coulthard</t>
  </si>
  <si>
    <t>Assistant Cost Accountant and Bid Coordinator</t>
  </si>
  <si>
    <t>j.coulthard@cranfield.ac.uk</t>
  </si>
  <si>
    <t>Antonis</t>
  </si>
  <si>
    <t>Porichis</t>
  </si>
  <si>
    <t>AI Specialist / Grant Funding Expert</t>
  </si>
  <si>
    <t>antonis.porichis@essex.ac.uk</t>
  </si>
  <si>
    <t>pettiti@cardiff.ac.uk</t>
  </si>
  <si>
    <t>R&amp;I Engagement Officer</t>
  </si>
  <si>
    <t>ehuw@cardiffmet.ac.uk</t>
  </si>
  <si>
    <t>Research &amp; Innovation (R&amp;I) engagement</t>
  </si>
  <si>
    <t>O'Flaherty</t>
  </si>
  <si>
    <t>CSM R&amp;I Coordinator</t>
  </si>
  <si>
    <t>DOFlaherty@cardiffmet.ac.uk</t>
  </si>
  <si>
    <t>Research &amp; Innovation (R&amp;I) coordination</t>
  </si>
  <si>
    <t>Corporate Systems Lead</t>
  </si>
  <si>
    <t>J.Robinson@londonmet.ac.uk</t>
  </si>
  <si>
    <t>Corporate systems leadership</t>
  </si>
  <si>
    <t>https://www.linkedin.com/in/a-ardati</t>
  </si>
  <si>
    <t>Alsattar</t>
  </si>
  <si>
    <t>Ardati</t>
  </si>
  <si>
    <t>Digital Strategy Officer At The Research And Innovation Services</t>
  </si>
  <si>
    <t>aa@st-andrews.ac.uk</t>
  </si>
  <si>
    <t>https://www.linkedin.com/in/aaron-turner-2882ab2/</t>
  </si>
  <si>
    <t>Research Systems Team Leader</t>
  </si>
  <si>
    <t>aturner@ed.ac.uk</t>
  </si>
  <si>
    <t>https://www.linkedin.com/in/abbassian</t>
  </si>
  <si>
    <t>Reza Abbassian</t>
  </si>
  <si>
    <t>University Of Tehran</t>
  </si>
  <si>
    <t>abbassian@ut.ac.ir</t>
  </si>
  <si>
    <t>tehran university</t>
  </si>
  <si>
    <t>https://www.linkedin.com/in/abdi-elmi-7353331b8</t>
  </si>
  <si>
    <t>Abdi</t>
  </si>
  <si>
    <t>Elmi</t>
  </si>
  <si>
    <t>Scientist | Researcher, Lecturer, Manager, Biosafety And Genomics Head</t>
  </si>
  <si>
    <t>abdi.elmi@lshtm.ac.uk</t>
  </si>
  <si>
    <t>https://www.linkedin.com/in/abdulmuhsen-almoqatei-950946b7</t>
  </si>
  <si>
    <t>Abdulmuhsen</t>
  </si>
  <si>
    <t>Almoqatei</t>
  </si>
  <si>
    <t>Kuwait International Law School</t>
  </si>
  <si>
    <t>abdulmuhsen@kilaw.edu.kw</t>
  </si>
  <si>
    <t>kuwait international law school</t>
  </si>
  <si>
    <t>https://www.linkedin.com/in/abdurrahmanozdemir</t>
  </si>
  <si>
    <t>Abdurrahman</t>
  </si>
  <si>
    <t>Ozdemir</t>
  </si>
  <si>
    <t>Ä°stanbul Åžehir University</t>
  </si>
  <si>
    <t>aozdemir@marmara.edu.tr</t>
  </si>
  <si>
    <t>stanbul ehir university</t>
  </si>
  <si>
    <t>https://www.linkedin.com/in/abdussultan</t>
  </si>
  <si>
    <t>Abdus</t>
  </si>
  <si>
    <t>Sultan</t>
  </si>
  <si>
    <t>abdus.sultan@lsclondon.co.uk</t>
  </si>
  <si>
    <t>https://www.linkedin.com/in/abhay-shivayogimath/</t>
  </si>
  <si>
    <t>Abhay</t>
  </si>
  <si>
    <t>Shivayogimath</t>
  </si>
  <si>
    <t>DTU - Technical University of Denmark</t>
  </si>
  <si>
    <t>abshi@dtu.dk</t>
  </si>
  <si>
    <t>dtu technical university of denmark</t>
  </si>
  <si>
    <t>https://www.linkedin.com/in/abhijeetlevharkar</t>
  </si>
  <si>
    <t>Abhijeet</t>
  </si>
  <si>
    <t>Levharkar EngD</t>
  </si>
  <si>
    <t>ASML Holding</t>
  </si>
  <si>
    <t>Mechatronics Research Engineer (Mech. System Design)</t>
  </si>
  <si>
    <t>abhijeet.levharkar@asml.com</t>
  </si>
  <si>
    <t>asml holding</t>
  </si>
  <si>
    <t>https://www.linkedin.com/in/abigail-brooks-76b610173</t>
  </si>
  <si>
    <t>Research And Enterprise Manager</t>
  </si>
  <si>
    <t>abigail.brooks@open.ac.uk</t>
  </si>
  <si>
    <t>https://www.linkedin.com/in/abigail-wright-fcca-985a1b21</t>
  </si>
  <si>
    <t>awright@newbold.ac.uk</t>
  </si>
  <si>
    <t>masterlist-ukuni, GN-Already Approached, masterlist-all, Masterlist-UK</t>
  </si>
  <si>
    <t>https://www.linkedin.com/in/accmohamedshaban</t>
  </si>
  <si>
    <t>Shaaban</t>
  </si>
  <si>
    <t>Osim Higher Institute</t>
  </si>
  <si>
    <t>mohamed.shaaban@ohi-egy.edu.eg</t>
  </si>
  <si>
    <t>osim higher institute</t>
  </si>
  <si>
    <t>https://www.linkedin.com/in/acunmedya-akademi-1a8a1a2b6</t>
  </si>
  <si>
    <t>Acunmedya</t>
  </si>
  <si>
    <t>Akademi</t>
  </si>
  <si>
    <t>Acunmedya Akademi</t>
  </si>
  <si>
    <t>Turkey</t>
  </si>
  <si>
    <t>acunmedya@acunmedyaakademi.com</t>
  </si>
  <si>
    <t>acunmedya akademi</t>
  </si>
  <si>
    <t>https://www.linkedin.com/in/adam-bevan-a7b23154</t>
  </si>
  <si>
    <t>Associate Director - Enterprise, Innovation &amp; Knowledge Exchange Institute Of Railway Research</t>
  </si>
  <si>
    <t>adam.bevan@hud.ac.uk</t>
  </si>
  <si>
    <t>https://www.linkedin.com/in/adam-dixon-ab115916a</t>
  </si>
  <si>
    <t>Post Award Coordinator</t>
  </si>
  <si>
    <t>adam7.dixon@northumbria.ac.uk</t>
  </si>
  <si>
    <t>ARMA-Prospect-Verified Contacts, GN-Untouched - UK, masterlist-ukuni, masterlist-all</t>
  </si>
  <si>
    <t>https://www.linkedin.com/in/adam-fisher-817482110</t>
  </si>
  <si>
    <t>a.fisher@exeter.ac.uk</t>
  </si>
  <si>
    <t>https://www.linkedin.com/in/adam-lawrence-5a3608205</t>
  </si>
  <si>
    <t>Research Governance Support Officer</t>
  </si>
  <si>
    <t>alawrence@lincoln.ac.uk</t>
  </si>
  <si>
    <t>https://www.linkedin.com/in/adam-legge-65753a27</t>
  </si>
  <si>
    <t>Legge</t>
  </si>
  <si>
    <t>adam.legge@thesiscloud.com</t>
  </si>
  <si>
    <t>https://www.linkedin.com/in/adam-thompson-ab0031104</t>
  </si>
  <si>
    <t>a.thompson@exeter.ac.uk</t>
  </si>
  <si>
    <t>https://www.linkedin.com/in/adeem-zafar-07859513</t>
  </si>
  <si>
    <t>Adeem</t>
  </si>
  <si>
    <t>Manager, Post Award</t>
  </si>
  <si>
    <t>adeem.zafar@kaust.edu.sa</t>
  </si>
  <si>
    <t>https://www.linkedin.com/in/adnan-reta-17052517</t>
  </si>
  <si>
    <t>Adnan</t>
  </si>
  <si>
    <t>Reta</t>
  </si>
  <si>
    <t>adnan.reta@wbs.ac.uk</t>
  </si>
  <si>
    <t>https://www.linkedin.com/in/adonis-lee-72510934</t>
  </si>
  <si>
    <t>Adonis</t>
  </si>
  <si>
    <t>Hong Kong Baptist University</t>
  </si>
  <si>
    <t>adonislee@hkbu.edu.hk</t>
  </si>
  <si>
    <t>hong kong baptist university</t>
  </si>
  <si>
    <t>https://www.linkedin.com/in/adrian-d-00639122</t>
  </si>
  <si>
    <t>Research And Enterprise Development Manager</t>
  </si>
  <si>
    <t>a.p.duckworth@salford.ac.uk</t>
  </si>
  <si>
    <t>https://www.linkedin.com/in/adrian-j-o-smith-16051323</t>
  </si>
  <si>
    <t>J O Smith</t>
  </si>
  <si>
    <t>a.smith@pyetait.com</t>
  </si>
  <si>
    <t>https://www.linkedin.com/in/adrien-laure-6230b994</t>
  </si>
  <si>
    <t>Adrien</t>
  </si>
  <si>
    <t>Laure</t>
  </si>
  <si>
    <t>a.laure@rave.ac.uk</t>
  </si>
  <si>
    <t>https://www.linkedin.com/in/adrien-leger</t>
  </si>
  <si>
    <t>Leger</t>
  </si>
  <si>
    <t>Director Of Modified Bases Research</t>
  </si>
  <si>
    <t>adrien.leger@nanoporetech.com</t>
  </si>
  <si>
    <t>Masterlist-UK, masterlist-all</t>
  </si>
  <si>
    <t>https://www.linkedin.com/in/adva-zvieli-801389214</t>
  </si>
  <si>
    <t>Adva</t>
  </si>
  <si>
    <t>Zvieli</t>
  </si>
  <si>
    <t>Levinsky College Of Education</t>
  </si>
  <si>
    <t>advaz@levinsky.ac.il</t>
  </si>
  <si>
    <t>levinsky college of education</t>
  </si>
  <si>
    <t>https://www.linkedin.com/in/afraa-al-shamsi-161575109</t>
  </si>
  <si>
    <t>Afraa</t>
  </si>
  <si>
    <t>Al Shamsi</t>
  </si>
  <si>
    <t>United Arab Emirates University</t>
  </si>
  <si>
    <t>a.alshamsi@uaeu.ac.ae</t>
  </si>
  <si>
    <t>GN-Untouched - UAE, masterlist-uae, masterlist-all</t>
  </si>
  <si>
    <t>united arab emirates university</t>
  </si>
  <si>
    <t>https://www.linkedin.com/in/agnieszkarydzik</t>
  </si>
  <si>
    <t>Rydzik</t>
  </si>
  <si>
    <t>Associate Professor / Director Of Research, Dept. Of Marketing, Languages And Tourism</t>
  </si>
  <si>
    <t>arydzik@lincoln.ac.uk</t>
  </si>
  <si>
    <t>https://www.linkedin.com/in/ahmad-alhomaid-1b615a325</t>
  </si>
  <si>
    <t>ALhomaid</t>
  </si>
  <si>
    <t>Kashcool Education Company</t>
  </si>
  <si>
    <t>Kuwait</t>
  </si>
  <si>
    <t>a.alhomaid@kashcool.com.kw</t>
  </si>
  <si>
    <t>kashcool education company</t>
  </si>
  <si>
    <t>https://www.linkedin.com/in/ahmed-abo-bakr-09831b42</t>
  </si>
  <si>
    <t>Abo Bakr</t>
  </si>
  <si>
    <t>Nile University</t>
  </si>
  <si>
    <t>aaali@nu.edu.eg</t>
  </si>
  <si>
    <t>nile university</t>
  </si>
  <si>
    <t>https://www.linkedin.com/in/ahmed-adam-38b73ab8</t>
  </si>
  <si>
    <t>Sulaiman Al Rajhi University</t>
  </si>
  <si>
    <t>a.adam@sr.edu.sa</t>
  </si>
  <si>
    <t>sulaiman al rajhi university</t>
  </si>
  <si>
    <t>https://www.linkedin.com/in/ahmedadham</t>
  </si>
  <si>
    <t>Adham</t>
  </si>
  <si>
    <t>PhD Candidate I Academic Researcher</t>
  </si>
  <si>
    <t>ahmed.adham@port.ac.uk</t>
  </si>
  <si>
    <t>https://www.linkedin.com/in/ahmed-aly-936216153</t>
  </si>
  <si>
    <t>Aly</t>
  </si>
  <si>
    <t>The Egyptian Russian University - ERU</t>
  </si>
  <si>
    <t>ahmed@eru.edu.eg</t>
  </si>
  <si>
    <t>egyptian russian university eru</t>
  </si>
  <si>
    <t>https://www.linkedin.com/in/ahmed-chellali-580048192</t>
  </si>
  <si>
    <t>Chellali</t>
  </si>
  <si>
    <t>Akhbar Elyom Academy</t>
  </si>
  <si>
    <t>ahmed@akhbaracademy.edu.eg</t>
  </si>
  <si>
    <t>akhbar elyom academy</t>
  </si>
  <si>
    <t>https://www.linkedin.com/in/ahmed-mahdy-496a7aba</t>
  </si>
  <si>
    <t>Mahdy</t>
  </si>
  <si>
    <t>Alghad International Colleges For Applied Medical Sciences</t>
  </si>
  <si>
    <t>amahdy@gc.edu.sa</t>
  </si>
  <si>
    <t>alghad international colleges for applied medical sciences</t>
  </si>
  <si>
    <t>https://www.linkedin.com/in/ahmed-saied-55b715231</t>
  </si>
  <si>
    <t>Saied</t>
  </si>
  <si>
    <t>The American University In Cairo</t>
  </si>
  <si>
    <t>ahmeds@aucegypt.edu</t>
  </si>
  <si>
    <t>american university in cairo</t>
  </si>
  <si>
    <t>https://www.linkedin.com/in/ahmed-shaheen</t>
  </si>
  <si>
    <t>Shaheen</t>
  </si>
  <si>
    <t>Saja Education Services</t>
  </si>
  <si>
    <t>Egypt</t>
  </si>
  <si>
    <t>a.shaheen@saja-edu.com</t>
  </si>
  <si>
    <t>saja education services</t>
  </si>
  <si>
    <t>https://www.linkedin.com/in/ahmed-tobal-6373071b5</t>
  </si>
  <si>
    <t>Tobal</t>
  </si>
  <si>
    <t>Nile University - NU</t>
  </si>
  <si>
    <t>atobal@nu.edu.eg</t>
  </si>
  <si>
    <t>nile university nu</t>
  </si>
  <si>
    <t>https://www.linkedin.com/in/ahmed-younis-4b4a66177</t>
  </si>
  <si>
    <t>Younis</t>
  </si>
  <si>
    <t>ahmed.younis@aucegypt.edu</t>
  </si>
  <si>
    <t>https://www.linkedin.com/in/aileen-thomas-uk</t>
  </si>
  <si>
    <t>Aileen</t>
  </si>
  <si>
    <t>athomas@studygroup.com</t>
  </si>
  <si>
    <t>https://www.linkedin.com/in/aimee-kennedy-bb832051</t>
  </si>
  <si>
    <t>Aimee</t>
  </si>
  <si>
    <t>aimee.kennedy@lshtm.ac.uk</t>
  </si>
  <si>
    <t>GN-Untouched - UK, ARMA-Prospect-Verified Contacts, Masterlist-UK, masterlist-ukuni, masterlist-all</t>
  </si>
  <si>
    <t>https://www.linkedin.com/in/akheam-david-fox-793b6552</t>
  </si>
  <si>
    <t>Akheam</t>
  </si>
  <si>
    <t>David Fox</t>
  </si>
  <si>
    <t>Head Of Business Systems &amp; IT Architecture</t>
  </si>
  <si>
    <t>akheam.fox@lshtm.ac.uk</t>
  </si>
  <si>
    <t>+44 7985 512340</t>
  </si>
  <si>
    <t>+44 20 7927 2202</t>
  </si>
  <si>
    <t>https://www.linkedin.com/in/akshi-kumar-4688b37</t>
  </si>
  <si>
    <t>Associate Professor-AI/NLP And Director-Post Graduate Research</t>
  </si>
  <si>
    <t>akshi.kumar@gold.ac.uk</t>
  </si>
  <si>
    <t>https://www.linkedin.com/in/alana-clason-5b6636b3</t>
  </si>
  <si>
    <t>Alana</t>
  </si>
  <si>
    <t>Clason</t>
  </si>
  <si>
    <t>Research Scientist I (Study Director) - Toxicology</t>
  </si>
  <si>
    <t>alana.clason@crl.com</t>
  </si>
  <si>
    <t>https://www.linkedin.com/in/alan-smithers-072496151</t>
  </si>
  <si>
    <t>Smithers</t>
  </si>
  <si>
    <t>Professor And Director Of The Centre For Education And Employment Research</t>
  </si>
  <si>
    <t>alan.smithers@buckingham.ac.uk</t>
  </si>
  <si>
    <t>https://www.linkedin.com/in/alanzon</t>
  </si>
  <si>
    <t>Lanzon</t>
  </si>
  <si>
    <t>Department Head Of Research (EEE)</t>
  </si>
  <si>
    <t>alexander.lanzon@manchester.ac.uk</t>
  </si>
  <si>
    <t>Masterlist-UK, masterlist-141uni, GN-Untouched - UK, ARMA-Prospect-Verified Contacts, masterlist-ukuni, masterlist-all</t>
  </si>
  <si>
    <t>https://www.linkedin.com/in/alasdair-rankin-8a0b482/</t>
  </si>
  <si>
    <t>Rankin</t>
  </si>
  <si>
    <t>Director of Research Development (Health)</t>
  </si>
  <si>
    <t>alasdair.rankin@kcl.ac.uk</t>
  </si>
  <si>
    <t>https://www.linkedin.com/in/alastair-graham-822a9617</t>
  </si>
  <si>
    <t>alastair@thelinesbetween.co.uk</t>
  </si>
  <si>
    <t>https://www.linkedin.com/in/albanderi-alsubaie-1b4a3113a</t>
  </si>
  <si>
    <t>Albanderi</t>
  </si>
  <si>
    <t>Alsubaie</t>
  </si>
  <si>
    <t>Academy Of Learning Co.</t>
  </si>
  <si>
    <t>Information Technology Director</t>
  </si>
  <si>
    <t>albanderi@aol.edu.sa</t>
  </si>
  <si>
    <t>academy of learning co</t>
  </si>
  <si>
    <t>https://www.linkedin.com/in/albertomtferreira</t>
  </si>
  <si>
    <t>aferreira@newwavefederation.co.uk</t>
  </si>
  <si>
    <t>https://www.linkedin.com/in/alessandra-marino-306a4a26/</t>
  </si>
  <si>
    <t>alessandra.marino@open.ac.uk</t>
  </si>
  <si>
    <t>https://www.linkedin.com/in/alexander-gaskill-054a64</t>
  </si>
  <si>
    <t>Gaskill</t>
  </si>
  <si>
    <t>International Research And Partnerships Development Manager</t>
  </si>
  <si>
    <t>alexander.gaskill@manchester.ac.uk</t>
  </si>
  <si>
    <t>https://www.linkedin.com/in/alexander-watson-865815162/</t>
  </si>
  <si>
    <t>Information System Manager</t>
  </si>
  <si>
    <t>alex.watson@cumbria.ac.uk</t>
  </si>
  <si>
    <t>https://www.linkedin.com/in/alexandra-colotto-a2099a71</t>
  </si>
  <si>
    <t>Colotto</t>
  </si>
  <si>
    <t>alexandracolotto@rsacademics.com</t>
  </si>
  <si>
    <t>https://www.linkedin.com/in/alexandra-cuncev-65b03293</t>
  </si>
  <si>
    <t>Cuncev</t>
  </si>
  <si>
    <t>Knowledge Exchange And Research Communications Manager</t>
  </si>
  <si>
    <t>a.cuncev@arts.ac.uk</t>
  </si>
  <si>
    <t>https://www.linkedin.com/in/alexandra-de-sousa-69116236</t>
  </si>
  <si>
    <t>De Sousa</t>
  </si>
  <si>
    <t>a.sousa@ucl.ac.uk</t>
  </si>
  <si>
    <t>+44 7552 846504</t>
  </si>
  <si>
    <t>https://www.linkedin.com/in/alexandra-okike-17518821a</t>
  </si>
  <si>
    <t>Okike</t>
  </si>
  <si>
    <t>Pre-Award Research Support Officer</t>
  </si>
  <si>
    <t>alex.okike@northumbria.ac.uk</t>
  </si>
  <si>
    <t>https://www.linkedin.com/in/alexandra-p-9b8236a6</t>
  </si>
  <si>
    <t>Pekalski</t>
  </si>
  <si>
    <t>Head Of Operations For Research And Innovation</t>
  </si>
  <si>
    <t>alexandra.pekalski@winchester.ac.uk</t>
  </si>
  <si>
    <t>https://www.linkedin.com/in/alexandra-pollitt-5578ab1</t>
  </si>
  <si>
    <t>Pollitt</t>
  </si>
  <si>
    <t>alexandra.pollitt@kcl.ac.uk</t>
  </si>
  <si>
    <t>masterlist-141uni, GN-Untouched - UK, ARMA-Prospect-Verified Contacts, Masterlist-UK, masterlist-all</t>
  </si>
  <si>
    <t>https://www.linkedin.com/in/alexandra-scott-0b9809182</t>
  </si>
  <si>
    <t>Assistant Research Finance Manager</t>
  </si>
  <si>
    <t>alexandra.scott@lshtm.ac.uk</t>
  </si>
  <si>
    <t>+44 7932 821266</t>
  </si>
  <si>
    <t>https://www.linkedin.com/in/alexandra-sevko</t>
  </si>
  <si>
    <t>Sevko</t>
  </si>
  <si>
    <t>Director, Translational Research</t>
  </si>
  <si>
    <t>alexandra.sevko@prokarium.com</t>
  </si>
  <si>
    <t>https://www.linkedin.com/in/alexandra-sinton-10438974</t>
  </si>
  <si>
    <t>Sinton</t>
  </si>
  <si>
    <t>alexandra.sinton@manchester.ac.uk</t>
  </si>
  <si>
    <t>https://www.linkedin.com/in/alexandra-telekova/</t>
  </si>
  <si>
    <t>Telekova</t>
  </si>
  <si>
    <t>Edinburgh University</t>
  </si>
  <si>
    <t>Post Award</t>
  </si>
  <si>
    <t>alex.telekova@ed.ac.uk</t>
  </si>
  <si>
    <t>https://www.linkedin.com/in/alexandros-psychogios-184b741a/</t>
  </si>
  <si>
    <t>Alexandros</t>
  </si>
  <si>
    <t>Psychogios</t>
  </si>
  <si>
    <t>alexandros.psychogios@bcu.ac.uk</t>
  </si>
  <si>
    <t>https://www.linkedin.com/in/alex-balch-080a951b6</t>
  </si>
  <si>
    <t>Balch</t>
  </si>
  <si>
    <t>a.balch@modernslaverypec.org</t>
  </si>
  <si>
    <t>https://www.linkedin.com/in/alex-cross-439a0a38</t>
  </si>
  <si>
    <t>a-cross@newbury-college.ac.uk</t>
  </si>
  <si>
    <t>https://www.linkedin.com/in/alex-griffiths-53774a194</t>
  </si>
  <si>
    <t>Senior Research Scientist And Deputy Manager Of The London Metallomics Facility</t>
  </si>
  <si>
    <t>alex.griffiths@kcl.ac.uk</t>
  </si>
  <si>
    <t>masterlist-141uni, GN-Untouched - UK, Masterlist-UK, masterlist-all</t>
  </si>
  <si>
    <t>https://www.linkedin.com/in/alexjmj</t>
  </si>
  <si>
    <t>Matthew-John</t>
  </si>
  <si>
    <t>alexander.matthew-john@manchester.ac.uk</t>
  </si>
  <si>
    <t>https://www.linkedin.com/in/alex-nunn-16027b17</t>
  </si>
  <si>
    <t>Professor, Dean Of Research</t>
  </si>
  <si>
    <t>a.nunn@leedstrinity.ac.uk</t>
  </si>
  <si>
    <t>GN-Untouched - UK, ARMA-Prospect-Unknown Contacts, masterlist-ukuni, masterlist-all</t>
  </si>
  <si>
    <t>https://www.linkedin.com/in/alexscotton</t>
  </si>
  <si>
    <t>Scotton</t>
  </si>
  <si>
    <t>alex.scotton@techeducators.co.uk</t>
  </si>
  <si>
    <t>https://www.linkedin.com/in/alex-tibbits-7425a78</t>
  </si>
  <si>
    <t>Tibbits</t>
  </si>
  <si>
    <t>atibbits@warwickshire.ac.uk</t>
  </si>
  <si>
    <t>https://www.linkedin.com/in/ali-al-maqbali-a4208127</t>
  </si>
  <si>
    <t>Al Maqbali</t>
  </si>
  <si>
    <t>Sohar University</t>
  </si>
  <si>
    <t>alia@su.edu.om</t>
  </si>
  <si>
    <t>sohar university</t>
  </si>
  <si>
    <t>https://www.linkedin.com/in/ali-al-omaishi-41583716a</t>
  </si>
  <si>
    <t>Al-Omaishi</t>
  </si>
  <si>
    <t>Research And Development System Integration And Test Engineer</t>
  </si>
  <si>
    <t>ali.al-omaishi@asml.com</t>
  </si>
  <si>
    <t>https://www.linkedin.com/in/alice-bryant-49a62014b</t>
  </si>
  <si>
    <t>Programme Manager, Conflict Research Programme</t>
  </si>
  <si>
    <t>a.bryant@lse.ac.uk</t>
  </si>
  <si>
    <t>https://www.linkedin.com/in/alice-dubois-a9596769</t>
  </si>
  <si>
    <t>Dubois</t>
  </si>
  <si>
    <t>a.dubois@qub.ac.uk</t>
  </si>
  <si>
    <t>https://www.linkedin.com/in/alice-lambert-physicalactivityhealth</t>
  </si>
  <si>
    <t>Evaluation And Research Officer</t>
  </si>
  <si>
    <t>alice.lambert@youthsporttrust.org</t>
  </si>
  <si>
    <t>https://www.linkedin.com/in/alicia-ford-38886a10b</t>
  </si>
  <si>
    <t>alicia@bfmat.ac.uk</t>
  </si>
  <si>
    <t>https://www.linkedin.com/in/ali-hajaj-76675910b</t>
  </si>
  <si>
    <t>Hajaj</t>
  </si>
  <si>
    <t>Tafila Technical University</t>
  </si>
  <si>
    <t>ali@ttu.edu.jo</t>
  </si>
  <si>
    <t>tafila technical university</t>
  </si>
  <si>
    <t>https://www.linkedin.com/in/alireza-haddadpajouh-2578501b3</t>
  </si>
  <si>
    <t>AliReza</t>
  </si>
  <si>
    <t>Haddadpajouh</t>
  </si>
  <si>
    <t>Shiraz University Of Medical Sciences</t>
  </si>
  <si>
    <t>alireza@sums.ac.ir</t>
  </si>
  <si>
    <t>shiraz university of medical sciences</t>
  </si>
  <si>
    <t>https://www.linkedin.com/in/alireza-moshtaghi-979ba865</t>
  </si>
  <si>
    <t>Alireza</t>
  </si>
  <si>
    <t>Moshtaghi</t>
  </si>
  <si>
    <t>DoukhtBartar | Ø¯ÙˆØ®Øª Ø¨Ø±ØªØ±</t>
  </si>
  <si>
    <t>alireza@doukhtbartar.com</t>
  </si>
  <si>
    <t>doukhtbartar</t>
  </si>
  <si>
    <t>https://www.linkedin.com/in/alisa-russell-8b4273270</t>
  </si>
  <si>
    <t>Alisa</t>
  </si>
  <si>
    <t>a.russell@thegallerytrust.co.uk</t>
  </si>
  <si>
    <t>https://www.linkedin.com/in/alison-aps-483aa124</t>
  </si>
  <si>
    <t>Aps</t>
  </si>
  <si>
    <t>aaps@clayesmore.com</t>
  </si>
  <si>
    <t>GN-Already Approached, masterlist-ukuni, masterlist-all, Masterlist-UK</t>
  </si>
  <si>
    <t>https://www.linkedin.com/in/alison-cowen-6396a4254</t>
  </si>
  <si>
    <t>acowen@fraysacademytrust.org</t>
  </si>
  <si>
    <t>masterlist-ukuni, Masterlist-UK, GN-Already Approached, masterlist-all</t>
  </si>
  <si>
    <t>https://www.linkedin.com/in/alison-phillips-44a4915/</t>
  </si>
  <si>
    <t>alison.phillips@le.ac.uk</t>
  </si>
  <si>
    <t>https://www.linkedin.com/in/alison-rees-a6a38550</t>
  </si>
  <si>
    <t>Grants Officer - Visiting Professorships And Arts Scholarships For Under-18s</t>
  </si>
  <si>
    <t>arees@leverhulme.ac.uk</t>
  </si>
  <si>
    <t>https://www.linkedin.com/in/alison-thornber-b46b1839/</t>
  </si>
  <si>
    <t>Thornber</t>
  </si>
  <si>
    <t>Head of Development Funding</t>
  </si>
  <si>
    <t>a.thornber@ljmu.ac.uk</t>
  </si>
  <si>
    <t>ARMA-Prospect-Verified Contacts, Masterlist-UAE, masterlist-all</t>
  </si>
  <si>
    <t>https://www.linkedin.com/in/alison-welton-99326b120</t>
  </si>
  <si>
    <t>Welton</t>
  </si>
  <si>
    <t>Research Governance Officer</t>
  </si>
  <si>
    <t>alison.welton@city.ac.uk</t>
  </si>
  <si>
    <t>https://www.linkedin.com/in/alison-wilson-3ba2b391</t>
  </si>
  <si>
    <t>Deputy Head Of Research, Impact &amp; Culture</t>
  </si>
  <si>
    <t>awilson@lincoln.ac.uk</t>
  </si>
  <si>
    <t>https://www.linkedin.com/in/alistair-brown-866aa734</t>
  </si>
  <si>
    <t>a.brown@hud.ac.uk</t>
  </si>
  <si>
    <t>masterlist-ukuni, GN-Untouched - UK, Masterlist-UK, masterlist-all, ARMA-Client-Verified Contacts</t>
  </si>
  <si>
    <t>https://www.linkedin.com/in/alistair-storey-2a5a0392</t>
  </si>
  <si>
    <t>Storey</t>
  </si>
  <si>
    <t>a.storey@gsa.ac.uk</t>
  </si>
  <si>
    <t>masterlist-ukuni, masterlist-all, masterlist-141uni, GN-Untouched - UK, Masterlist-UK, Masterlist-UAE</t>
  </si>
  <si>
    <t>https://www.linkedin.com/in/alwaleed-al-shahrani-0a52bb14b</t>
  </si>
  <si>
    <t>Alwaleed</t>
  </si>
  <si>
    <t>AlShahrani</t>
  </si>
  <si>
    <t>King Saud Bin Abdulaziz University For Health Sciences</t>
  </si>
  <si>
    <t>alshahrania@ksau-hs.edu.sa</t>
  </si>
  <si>
    <t>king saud bin abdulaziz university for health sciences</t>
  </si>
  <si>
    <t>https://www.linkedin.com/in/alyona-goncharova-645b09168</t>
  </si>
  <si>
    <t>Alyona</t>
  </si>
  <si>
    <t>Goncharova</t>
  </si>
  <si>
    <t>alyona.goncharova@manchester.ac.uk</t>
  </si>
  <si>
    <t>https://www.linkedin.com/in/amanda-burrow-3b9633146/</t>
  </si>
  <si>
    <t>Burrow</t>
  </si>
  <si>
    <t>Research Funding Lead</t>
  </si>
  <si>
    <t>amanda.burrow@sruc.ac.uk</t>
  </si>
  <si>
    <t>masterlist-ukresearch, masterlist-ukuni, GN-Untouched - UK, ARMA-Prospect-Verified Contacts, Masterlist-UK, masterlist-all</t>
  </si>
  <si>
    <t>https://www.linkedin.com/in/amanda-smith-fca-990337a4</t>
  </si>
  <si>
    <t>amanda.smith@cilex.org.uk</t>
  </si>
  <si>
    <t>https://www.linkedin.com/in/amandavernalls</t>
  </si>
  <si>
    <t>Vernalls</t>
  </si>
  <si>
    <t>Head Of Research &amp; Insight</t>
  </si>
  <si>
    <t>amanda.vernalls@youthsporttrust.org</t>
  </si>
  <si>
    <t>https://www.linkedin.com/in/amanjot-k-70913a182/</t>
  </si>
  <si>
    <t>Amanjot</t>
  </si>
  <si>
    <t>London School of Hygiene and Tropical Medicine, U. of London</t>
  </si>
  <si>
    <t>amanjot.kaur@lshtm.ac.uk</t>
  </si>
  <si>
    <t>https://www.linkedin.com/in/amber-collingwood-867222102</t>
  </si>
  <si>
    <t>Collingwood</t>
  </si>
  <si>
    <t>amber.collingwood@kcl.ac.uk</t>
  </si>
  <si>
    <t>https://www.linkedin.com/in/amberncdudley/</t>
  </si>
  <si>
    <t>amber.dudley@york.ac.uk</t>
  </si>
  <si>
    <t>https://www.linkedin.com/in/ambi-williams-351a8170</t>
  </si>
  <si>
    <t>Ambi</t>
  </si>
  <si>
    <t>ambi.williams@kcl.ac.uk</t>
  </si>
  <si>
    <t>https://www.linkedin.com/in/amelia-ionescu-94065719</t>
  </si>
  <si>
    <t>Ionescu</t>
  </si>
  <si>
    <t>Strategic Grant Manager</t>
  </si>
  <si>
    <t>amelia.ionescu@kcl.ac.uk</t>
  </si>
  <si>
    <t>https://www.linkedin.com/in/amelia-racz-08b46b191</t>
  </si>
  <si>
    <t>Racz</t>
  </si>
  <si>
    <t>Research Support Assistant</t>
  </si>
  <si>
    <t>amelia.racz@flinders.edu.au</t>
  </si>
  <si>
    <t>https://www.linkedin.com/in/amina-buhari</t>
  </si>
  <si>
    <t>Aminat</t>
  </si>
  <si>
    <t>Buhari</t>
  </si>
  <si>
    <t>a.buhari@mmu.ac.uk</t>
  </si>
  <si>
    <t>masterlist-ukuni, GN-Untouched - UK, masterlist-141uni, Masterlist-UK, masterlist-all</t>
  </si>
  <si>
    <t>https://www.linkedin.com/in/amit-kaufmann-feldbaum-74b87080</t>
  </si>
  <si>
    <t>Kaufmann-Feldbaum</t>
  </si>
  <si>
    <t>Kolot - Beit Midrash</t>
  </si>
  <si>
    <t>amit@kolot.info</t>
  </si>
  <si>
    <t>kolot beit midrash</t>
  </si>
  <si>
    <t>https://www.linkedin.com/in/amit-k-chouhan</t>
  </si>
  <si>
    <t>Kumar Chouhan</t>
  </si>
  <si>
    <t>Research Leader - CNS Drug Discovery</t>
  </si>
  <si>
    <t>amit.chouhan@crl.com</t>
  </si>
  <si>
    <t>https://www.linkedin.com/in/amy-blier-carruthers-19245b94</t>
  </si>
  <si>
    <t>Blier-Carruthers</t>
  </si>
  <si>
    <t>Postgraduate Research Programme Leader/Head Of Researh</t>
  </si>
  <si>
    <t>amy.blier-carruthers@gsmd.ac.uk</t>
  </si>
  <si>
    <t>+44 20 7628 2571</t>
  </si>
  <si>
    <t>https://www.linkedin.com/in/amy-clow-60976452</t>
  </si>
  <si>
    <t>Clow</t>
  </si>
  <si>
    <t>Faculty Research &amp; Knowledge Exchange Manager</t>
  </si>
  <si>
    <t>a.clow@mmu.ac.uk</t>
  </si>
  <si>
    <t>https://www.linkedin.com/in/amy-halls-6936134b</t>
  </si>
  <si>
    <t>Halls</t>
  </si>
  <si>
    <t>a.v.halls@soton.ac.uk</t>
  </si>
  <si>
    <t>https://www.linkedin.com/in/amylnewman</t>
  </si>
  <si>
    <t>Research Impact &amp; Knowledge Exchange Training Officer</t>
  </si>
  <si>
    <t>amy.newman@york.ac.uk</t>
  </si>
  <si>
    <t>masterlist-141uni, masterlist-ukuni, ARMA-Prospect-Verified Contacts, GN-Untouched - UK, masterlist-all</t>
  </si>
  <si>
    <t>https://www.linkedin.com/in/amy-mckenzie-6a9406173</t>
  </si>
  <si>
    <t>McKenzie</t>
  </si>
  <si>
    <t>Research &amp; Innovation Development And Support Officer</t>
  </si>
  <si>
    <t>amy.mckenzie@bcu.ac.uk</t>
  </si>
  <si>
    <t>https://www.linkedin.com/in/amy-ridge-02b1bb1b8</t>
  </si>
  <si>
    <t>Ridge</t>
  </si>
  <si>
    <t>Psychology Research Assistant And Dissemination Officer</t>
  </si>
  <si>
    <t>amy.ridge@beds.ac.uk</t>
  </si>
  <si>
    <t>https://www.linkedin.com/in/amy-simkin-64a465b7</t>
  </si>
  <si>
    <t>Simkin</t>
  </si>
  <si>
    <t>Research And Evaluation Officer</t>
  </si>
  <si>
    <t>amy.simkin@york.ac.uk</t>
  </si>
  <si>
    <t>https://www.linkedin.com/in/ana-almeida-a1678759/</t>
  </si>
  <si>
    <t>Almeida</t>
  </si>
  <si>
    <t>Deputy Director, Research and Faculty Office</t>
  </si>
  <si>
    <t>aalmeida@london.edu</t>
  </si>
  <si>
    <t>https://www.linkedin.com/in/ana-betianu</t>
  </si>
  <si>
    <t>Betianu</t>
  </si>
  <si>
    <t>Research Programme Manager - School Of Global Affairs</t>
  </si>
  <si>
    <t>ana.betianu@kcl.ac.uk</t>
  </si>
  <si>
    <t>ARMA-Prospect-Verified Contacts, Masterlist-UK, masterlist-all</t>
  </si>
  <si>
    <t>https://www.linkedin.com/in/ana-lanzafame-497b3b109</t>
  </si>
  <si>
    <t>Lanzafame</t>
  </si>
  <si>
    <t>PhD Programme And Research Teams Administrator</t>
  </si>
  <si>
    <t>alanzafame@london.edu</t>
  </si>
  <si>
    <t>https://www.linkedin.com/in/anastasia-photiou-10b37428</t>
  </si>
  <si>
    <t>Photiou</t>
  </si>
  <si>
    <t>PA/Research Administrator</t>
  </si>
  <si>
    <t>anastasia.photiou@crick.ac.uk</t>
  </si>
  <si>
    <t>https://www.linkedin.com/in/anastasiatsakiridi</t>
  </si>
  <si>
    <t>Tsakiridi</t>
  </si>
  <si>
    <t>a.tsakiridi@southampton.ac.uk</t>
  </si>
  <si>
    <t>https://www.linkedin.com/in/anat-cohen-a8662929</t>
  </si>
  <si>
    <t>Anat</t>
  </si>
  <si>
    <t>Shenkar - Engineering. Design. Art.</t>
  </si>
  <si>
    <t>anatc@shenkar.ac.il</t>
  </si>
  <si>
    <t>shenkar engineering design art</t>
  </si>
  <si>
    <t>https://www.linkedin.com/in/andrea-bucchi-703a587b</t>
  </si>
  <si>
    <t>Bucchi</t>
  </si>
  <si>
    <t>Associate Head - Research And Innovation - School Of Electrical And Mechanical Engineering</t>
  </si>
  <si>
    <t>andrea.bucchi@port.ac.uk</t>
  </si>
  <si>
    <t>https://www.linkedin.com/in/andrea-daly-4a4441138</t>
  </si>
  <si>
    <t>adaly@glasgowkelvin.ac.uk</t>
  </si>
  <si>
    <t>https://www.linkedin.com/in/andrea-laczik-42b82216</t>
  </si>
  <si>
    <t>Laczik</t>
  </si>
  <si>
    <t>alaczik@edge.co.uk</t>
  </si>
  <si>
    <t>https://www.linkedin.com/in/andreas-heiner-422b93142</t>
  </si>
  <si>
    <t>Grants Administrative Officer</t>
  </si>
  <si>
    <t>aheiner@leverhulme.ac.uk</t>
  </si>
  <si>
    <t>https://www.linkedin.com/in/andreas-schaefer-53870039</t>
  </si>
  <si>
    <t>Principal Group Leader And Assistant Research Director</t>
  </si>
  <si>
    <t>andreas.schaefer@crick.ac.uk</t>
  </si>
  <si>
    <t>https://www.linkedin.com/in/andrea-tocca-53461188/?originalSubdomain=uk</t>
  </si>
  <si>
    <t>Andreea</t>
  </si>
  <si>
    <t>Tocca</t>
  </si>
  <si>
    <t>a.tocca@uos.ac.uk</t>
  </si>
  <si>
    <t>https://www.linkedin.com/in/andrea-walker-44587632/?originalSubdomain=uk</t>
  </si>
  <si>
    <t>andrea.walker@admin.cam.ac.uk</t>
  </si>
  <si>
    <t>https://www.linkedin.com/in/andreea-dogar-5b600483</t>
  </si>
  <si>
    <t>Dogar</t>
  </si>
  <si>
    <t>Senior Research Fellow &amp; Programme Director Of The International Diploma In Education</t>
  </si>
  <si>
    <t>andreea.dogar@buckingham.ac.uk</t>
  </si>
  <si>
    <t>https://www.linkedin.com/in/andrew-biankin-01521081</t>
  </si>
  <si>
    <t>Biankin</t>
  </si>
  <si>
    <t>Regius Professor Of Surgery And Director, Wolfson Wohl Cancer Research Centre</t>
  </si>
  <si>
    <t>andrew.biankin@glasgow.ac.uk</t>
  </si>
  <si>
    <t>https://www.linkedin.com/in/andrew-burbanks-87b82b2b</t>
  </si>
  <si>
    <t>Burbanks</t>
  </si>
  <si>
    <t>Associate Head For Research And Innovation</t>
  </si>
  <si>
    <t>andrew.burbanks@port.ac.uk</t>
  </si>
  <si>
    <t>https://www.linkedin.com/in/andrew-duke-finacc</t>
  </si>
  <si>
    <t>Duke</t>
  </si>
  <si>
    <t>Kingsâ€‹ Schools</t>
  </si>
  <si>
    <t>a.duke@kings-edu.com</t>
  </si>
  <si>
    <t>kings schools</t>
  </si>
  <si>
    <t>https://www.linkedin.com/in/andrew-griffiths-28811114b</t>
  </si>
  <si>
    <t>andrew.griffiths@hfleducation.org</t>
  </si>
  <si>
    <t>https://www.linkedin.com/in/andrew-heron-78142060</t>
  </si>
  <si>
    <t>andrew.heron@cumbria.ac.uk</t>
  </si>
  <si>
    <t>https://www.linkedin.com/in/andrew-hubert-b41904336</t>
  </si>
  <si>
    <t>Hubert</t>
  </si>
  <si>
    <t>andrewhubert@thedeantrust.co.uk</t>
  </si>
  <si>
    <t>https://www.linkedin.com/in/andrewliken</t>
  </si>
  <si>
    <t>Liken</t>
  </si>
  <si>
    <t>Research Development Officer, University Of Stirling</t>
  </si>
  <si>
    <t>andrew.liken@stir.ac.uk</t>
  </si>
  <si>
    <t>https://www.linkedin.com/in/andrew-maclellan-84556a80</t>
  </si>
  <si>
    <t>MacLellan</t>
  </si>
  <si>
    <t>Research Information Manager</t>
  </si>
  <si>
    <t>andrew.maclellan@strath.ac.uk</t>
  </si>
  <si>
    <t>https://www.linkedin.com/in/andrew-mchugh-7b69852</t>
  </si>
  <si>
    <t>McHugh</t>
  </si>
  <si>
    <t>Research Computing As A Service Product Manager</t>
  </si>
  <si>
    <t>andrew.mchugh@glasgow.ac.uk</t>
  </si>
  <si>
    <t>https://www.linkedin.com/in/andrew-poole-21299b144</t>
  </si>
  <si>
    <t>Head Of Grants And Contracts</t>
  </si>
  <si>
    <t>a.poole@northumbria.ac.uk</t>
  </si>
  <si>
    <t>https://www.linkedin.com/in/andrew-webb-63a682194</t>
  </si>
  <si>
    <t>Webb</t>
  </si>
  <si>
    <t>Director Of Research Assurance</t>
  </si>
  <si>
    <t>andrew.webb@kcl.ac.uk</t>
  </si>
  <si>
    <t>https://www.linkedin.com/in/andrewzignani</t>
  </si>
  <si>
    <t>Zignani</t>
  </si>
  <si>
    <t>zignani@abiresearch.com</t>
  </si>
  <si>
    <t>https://www.linkedin.com/in/andros-gregoriou-92a81b97</t>
  </si>
  <si>
    <t>Andros</t>
  </si>
  <si>
    <t>Gregoriou</t>
  </si>
  <si>
    <t>Head Of Research Liverpool Business School</t>
  </si>
  <si>
    <t>a.gregoriou@ljmu.ac.uk</t>
  </si>
  <si>
    <t>https://www.linkedin.com/in/andybatesfe</t>
  </si>
  <si>
    <t>andrew.bates@gloscol.ac.uk</t>
  </si>
  <si>
    <t>masterlist-ukuni, masterlist-all, Masterlist-UK, GN-Already Approached</t>
  </si>
  <si>
    <t>https://www.linkedin.com/in/angela-beckett-65415085</t>
  </si>
  <si>
    <t>Beckett</t>
  </si>
  <si>
    <t>Specialist Research Technician (Centre For Enzyme Innovation)</t>
  </si>
  <si>
    <t>angela.beckett@port.ac.uk</t>
  </si>
  <si>
    <t>https://www.linkedin.com/in/angela-bradshaw</t>
  </si>
  <si>
    <t>Alzheimer Europe</t>
  </si>
  <si>
    <t>Director For Research</t>
  </si>
  <si>
    <t>angela.bradshaw@alzheimer-europe.org</t>
  </si>
  <si>
    <t>alzheimer europe</t>
  </si>
  <si>
    <t>https://www.linkedin.com/in/angela-field</t>
  </si>
  <si>
    <t>afield@the4stones.co.uk</t>
  </si>
  <si>
    <t>https://www.linkedin.com/in/angela-hartley-08181b26</t>
  </si>
  <si>
    <t>Senior Postgraduate Research Manager</t>
  </si>
  <si>
    <t>angela.hartley@kcl.ac.uk</t>
  </si>
  <si>
    <t>ARMA-Prospect-Verified Contacts, masterlist-all</t>
  </si>
  <si>
    <t>https://www.linkedin.com/in/angela-johnston-b3834a113</t>
  </si>
  <si>
    <t>Senior Research Information Officer</t>
  </si>
  <si>
    <t>angela.johnston@st-andrews.ac.uk</t>
  </si>
  <si>
    <t>https://www.linkedin.com/in/angela-muscat-9692b042</t>
  </si>
  <si>
    <t>Muscat</t>
  </si>
  <si>
    <t>Research Administrator And Head Of Mathematics Dept Secretary</t>
  </si>
  <si>
    <t>angela.muscat@port.ac.uk</t>
  </si>
  <si>
    <t>masterlist-ukuni, ARMA-Client-Verified Contacts, GN-Untouched - UK, Masterlist-UK, masterlist-all</t>
  </si>
  <si>
    <t>https://www.linkedin.com/in/angela-p-735a1a47</t>
  </si>
  <si>
    <t>ap@uel.ac.uk</t>
  </si>
  <si>
    <t>https://www.linkedin.com/in/angela-whitecross-6b411170</t>
  </si>
  <si>
    <t>Whitecross</t>
  </si>
  <si>
    <t>Project Manager/ Research Associate - NHS At 70/ NHS Voices Of Covid 19</t>
  </si>
  <si>
    <t>angela.whitecross@manchester.ac.uk</t>
  </si>
  <si>
    <t>https://www.linkedin.com/in/angelifederica/</t>
  </si>
  <si>
    <t>Angeli</t>
  </si>
  <si>
    <t>Associate Dean of School (Research and Impact)</t>
  </si>
  <si>
    <t>federica.angeli@york.ac.uk</t>
  </si>
  <si>
    <t>https://www.linkedin.com/in/angiejcooke</t>
  </si>
  <si>
    <t>Cooke V</t>
  </si>
  <si>
    <t>Faculty Research &amp; Innovation Officer</t>
  </si>
  <si>
    <t>a.cooke@mmu.ac.uk</t>
  </si>
  <si>
    <t>https://www.linkedin.com/in/angus-buckling-24667343</t>
  </si>
  <si>
    <t>Buckling</t>
  </si>
  <si>
    <t>Associate Pro-Vice-Chancellor, Research &amp; Impact</t>
  </si>
  <si>
    <t>a.j.buckling@exeter.ac.uk</t>
  </si>
  <si>
    <t>https://www.linkedin.com/in/angus-moodycliffe-96652514/</t>
  </si>
  <si>
    <t>Moodycliffe</t>
  </si>
  <si>
    <t>UK Research Funding Manager</t>
  </si>
  <si>
    <t>angus.moodycliffe@ed.ac.uk</t>
  </si>
  <si>
    <t>https://www.linkedin.com/in/angus-urquhart-90983212</t>
  </si>
  <si>
    <t>Impact &amp; Partnership Manager, Medical Research Council Centre For Medical Mycology</t>
  </si>
  <si>
    <t>a.urquhart@exeter.ac.uk</t>
  </si>
  <si>
    <t>https://www.linkedin.com/in/ania-szefer-126a7188</t>
  </si>
  <si>
    <t>Szefer</t>
  </si>
  <si>
    <t>Research Funding Associate Pre Award Dep</t>
  </si>
  <si>
    <t>ania.szefer@kcl.ac.uk</t>
  </si>
  <si>
    <t>https://www.linkedin.com/in/anita-aldridge-3ba3b5136</t>
  </si>
  <si>
    <t>Aldridge</t>
  </si>
  <si>
    <t>Project Manager, Centre For Policing Research And Learning</t>
  </si>
  <si>
    <t>anita.aldridge@open.ac.uk</t>
  </si>
  <si>
    <t>https://www.linkedin.com/in/anita-j-lo</t>
  </si>
  <si>
    <t>Lo</t>
  </si>
  <si>
    <t>Clinical Research Project Manager</t>
  </si>
  <si>
    <t>anita.lo@flinders.edu.au</t>
  </si>
  <si>
    <t>https://www.linkedin.com/in/anita-nayyar-msc-34b13b12</t>
  </si>
  <si>
    <t>Nayyar</t>
  </si>
  <si>
    <t>Research Director: Insight And Strategy</t>
  </si>
  <si>
    <t>a.nayyar@yorksj.ac.uk</t>
  </si>
  <si>
    <t>https://www.linkedin.com/in/anita-nitsche</t>
  </si>
  <si>
    <t>Data Reporting Manager - Research &amp; Technical Standards</t>
  </si>
  <si>
    <t>n@ocr.org.uk</t>
  </si>
  <si>
    <t>https://www.linkedin.com/in/anna-bawden-13b5a732</t>
  </si>
  <si>
    <t>Bawden</t>
  </si>
  <si>
    <t>Business Manager To The Vice-President And Deputy Vice-Chancellor (Research &amp; Impact)</t>
  </si>
  <si>
    <t>a.bawden@exeter.ac.uk</t>
  </si>
  <si>
    <t>https://www.linkedin.com/in/anna-clancy-2467758a</t>
  </si>
  <si>
    <t>anna.clancy@southwales.ac.uk</t>
  </si>
  <si>
    <t>https://www.linkedin.com/in/ann-aerts-066995a8/</t>
  </si>
  <si>
    <t>Aerts</t>
  </si>
  <si>
    <t>University of Antwerp</t>
  </si>
  <si>
    <t>Research Manager Exact and Applied Sciences</t>
  </si>
  <si>
    <t>ann.aerts@uantwerpen.be</t>
  </si>
  <si>
    <t>antwerp university</t>
  </si>
  <si>
    <t>https://www.linkedin.com/in/anna-greedharee-960237140</t>
  </si>
  <si>
    <t>Greedharee</t>
  </si>
  <si>
    <t>a.greedharee@gold.ac.uk</t>
  </si>
  <si>
    <t>https://www.linkedin.com/in/anna-hammerin-900a4a42</t>
  </si>
  <si>
    <t>Hammerin</t>
  </si>
  <si>
    <t>Project Manager And Research Institute Administrator</t>
  </si>
  <si>
    <t>a.hammerin@herts.ac.uk</t>
  </si>
  <si>
    <t>https://www.linkedin.com/in/anna-hapeshi-acca-068b40175</t>
  </si>
  <si>
    <t>Hapeshi</t>
  </si>
  <si>
    <t>The Island Private School</t>
  </si>
  <si>
    <t>Cyprus</t>
  </si>
  <si>
    <t>ahapeshi@isl.cy</t>
  </si>
  <si>
    <t>island private school</t>
  </si>
  <si>
    <t>https://www.linkedin.com/in/anna-harding-84b6a4108</t>
  </si>
  <si>
    <t>Research Development And Partnerships Officer</t>
  </si>
  <si>
    <t>anna.harding@ntu.ac.uk</t>
  </si>
  <si>
    <t>https://www.linkedin.com/in/anna-humble-5572aa94</t>
  </si>
  <si>
    <t>anna.humble@manchester.ac.uk</t>
  </si>
  <si>
    <t>https://www.linkedin.com/in/anna-liddle-98362740/</t>
  </si>
  <si>
    <t>Liddle</t>
  </si>
  <si>
    <t>Interdisciplinary Research Officer</t>
  </si>
  <si>
    <t>anna.liddle@brunel.ac.uk</t>
  </si>
  <si>
    <t>https://www.linkedin.com/in/annalisa-smith-95568071</t>
  </si>
  <si>
    <t>Annalisa</t>
  </si>
  <si>
    <t>Market Research Manager</t>
  </si>
  <si>
    <t>annalisa.smith@ocr.org.uk</t>
  </si>
  <si>
    <t>https://www.linkedin.com/in/annamariateplan</t>
  </si>
  <si>
    <t>Annamaria</t>
  </si>
  <si>
    <t>Teplan</t>
  </si>
  <si>
    <t>annamaria@raisedin.org.uk</t>
  </si>
  <si>
    <t>https://www.linkedin.com/in/anna-mkhitaryan-22715434/</t>
  </si>
  <si>
    <t>Mkhitaryan</t>
  </si>
  <si>
    <t>Head of Research Support and Development for Innovation</t>
  </si>
  <si>
    <t>anna.mkhitaryan@ucl.ac.uk</t>
  </si>
  <si>
    <t>masterlist-ukresearch, masterlist-ukuni, GN-Untouched - UK, ARMA-Prospect-Verified Contacts, masterlist-all</t>
  </si>
  <si>
    <t>https://www.linkedin.com/in/annapayneyork</t>
  </si>
  <si>
    <t>Payne</t>
  </si>
  <si>
    <t>Research Centre Coordinator &amp; Manager, Centre For Health Economics</t>
  </si>
  <si>
    <t>anna.payne@york.ac.uk</t>
  </si>
  <si>
    <t>https://www.linkedin.com/in/anna-wilson-a9136648</t>
  </si>
  <si>
    <t>Reader In Interdisciplinary Research &amp; Director, Centre For R&amp;D In Adult And Lifelong Learning</t>
  </si>
  <si>
    <t>anna.wilson.2@glasgow.ac.uk</t>
  </si>
  <si>
    <t>https://www.linkedin.com/in/ann-doust-52852a5</t>
  </si>
  <si>
    <t>Doust</t>
  </si>
  <si>
    <t>Research Portfolio Manager</t>
  </si>
  <si>
    <t>ann.doust@ed.ac.uk</t>
  </si>
  <si>
    <t>https://www.linkedin.com/in/anne-edington-37006382</t>
  </si>
  <si>
    <t>Edington</t>
  </si>
  <si>
    <t>anne.edington@blackpool.ac.uk</t>
  </si>
  <si>
    <t>https://www.linkedin.com/in/anne-marie-klijnstra/</t>
  </si>
  <si>
    <t>Klijnstra</t>
  </si>
  <si>
    <t>University of Twente</t>
  </si>
  <si>
    <t>a.klijnstra@utwente.nl</t>
  </si>
  <si>
    <t>twente university</t>
  </si>
  <si>
    <t>https://www.linkedin.com/in/anne-mckee-45325011b</t>
  </si>
  <si>
    <t>Mckee</t>
  </si>
  <si>
    <t>Director Of Educational Research And Innovation</t>
  </si>
  <si>
    <t>anne.mckee@kcl.ac.uk</t>
  </si>
  <si>
    <t>masterlist-141uni, GN-Untouched - UK, ARMA-Prospect-Verified Contacts, Masterlist-UK, masterlist-all, Worktribe</t>
  </si>
  <si>
    <t>https://www.linkedin.com/in/annette-bauer-3619b01b</t>
  </si>
  <si>
    <t>Annette</t>
  </si>
  <si>
    <t>a.bauer@lse.ac.uk</t>
  </si>
  <si>
    <t>https://www.linkedin.com/in/annette-boaz-779351b</t>
  </si>
  <si>
    <t>Boaz</t>
  </si>
  <si>
    <t>Professor Of Health And Social Care/ Director Of The Health And Social Care Workforce Research Unit</t>
  </si>
  <si>
    <t>annette.boaz@kcl.ac.uk</t>
  </si>
  <si>
    <t>https://www.linkedin.com/in/annicka-ancliff</t>
  </si>
  <si>
    <t>Annicka</t>
  </si>
  <si>
    <t>Ancliff</t>
  </si>
  <si>
    <t>Faculty Research Support</t>
  </si>
  <si>
    <t>annicka.ancliff@kcl.ac.uk</t>
  </si>
  <si>
    <t>https://www.linkedin.com/in/annie-lowden-b78b4527/</t>
  </si>
  <si>
    <t>Lowden</t>
  </si>
  <si>
    <t>a.lowden@ids.ac.uk</t>
  </si>
  <si>
    <t>https://www.linkedin.com/in/annie-robinson-714a47171</t>
  </si>
  <si>
    <t>a.k.robinson@lse.ac.uk</t>
  </si>
  <si>
    <t>https://www.linkedin.com/in/annie-sadha-b853161</t>
  </si>
  <si>
    <t>Sadha</t>
  </si>
  <si>
    <t>Lam Research Corporation</t>
  </si>
  <si>
    <t>Other</t>
  </si>
  <si>
    <t>annie.sadha@lamresearch.com</t>
  </si>
  <si>
    <t>lam research corporation</t>
  </si>
  <si>
    <t>https://www.linkedin.com/in/annmarie-coady-511b5a29</t>
  </si>
  <si>
    <t>AnnMarie</t>
  </si>
  <si>
    <t>Coady</t>
  </si>
  <si>
    <t>Research Operations Manager (Pre-Award), NMES King's College London</t>
  </si>
  <si>
    <t>annmarie.coady@kcl.ac.uk</t>
  </si>
  <si>
    <t>https://www.linkedin.com/in/ann-stubbs-47203927</t>
  </si>
  <si>
    <t>Head Of Pedagogical Research And Development - Curriculum Lead</t>
  </si>
  <si>
    <t>ann.stubbs@brighthorizons.com</t>
  </si>
  <si>
    <t>https://www.linkedin.com/in/ann-tate-76364622</t>
  </si>
  <si>
    <t>ann.tate@northampton.ac.uk</t>
  </si>
  <si>
    <t>https://www.linkedin.com/in/anouskanithyanandan</t>
  </si>
  <si>
    <t>Anouska</t>
  </si>
  <si>
    <t>Nithyanandan</t>
  </si>
  <si>
    <t>a.nithyanandan@lse.ac.uk</t>
  </si>
  <si>
    <t>Masterlist-UK, masterlist-141uni, GN-Already Approached, ARMA-Prospect-Verified Contacts</t>
  </si>
  <si>
    <t>https://www.linkedin.com/in/anthonycroudass</t>
  </si>
  <si>
    <t>Croudass</t>
  </si>
  <si>
    <t>a.croudass@rave.ac.uk</t>
  </si>
  <si>
    <t>https://www.linkedin.com/in/anthony-gordon-icu</t>
  </si>
  <si>
    <t>Director, National Research Collaboration Programme</t>
  </si>
  <si>
    <t>anthony.gordon@imperial.ac.uk</t>
  </si>
  <si>
    <t>https://www.linkedin.com/in/anthony-senior-649461141</t>
  </si>
  <si>
    <t>anthony.senior@kcl.ac.uk</t>
  </si>
  <si>
    <t>https://www.linkedin.com/in/antoine-azzi-8849b517</t>
  </si>
  <si>
    <t>Antoine</t>
  </si>
  <si>
    <t>Azzi</t>
  </si>
  <si>
    <t>American University Of Iraq - Baghdad</t>
  </si>
  <si>
    <t>antoine.azzi@auib.edu.iq</t>
  </si>
  <si>
    <t>american university of iraq baghdad</t>
  </si>
  <si>
    <t>https://www.linkedin.com/in/antonios-tsourdos-43169217</t>
  </si>
  <si>
    <t>Antonios</t>
  </si>
  <si>
    <t>Tsourdos</t>
  </si>
  <si>
    <t>Director Of Research â€” School Of Aerospace, Transport And Manufacturing</t>
  </si>
  <si>
    <t>a.tsourdos@cranfield.ac.uk</t>
  </si>
  <si>
    <t>https://www.linkedin.com/in/antonjenkins</t>
  </si>
  <si>
    <t>Anton</t>
  </si>
  <si>
    <t>Solent University</t>
  </si>
  <si>
    <t>anton.jenkins@solent.ac.uk</t>
  </si>
  <si>
    <t>masterlist-141uni, GN-Untouched - UK, Masterlist-UAE</t>
  </si>
  <si>
    <t>https://www.linkedin.com/in/anton-muszanskyj-150a7253/</t>
  </si>
  <si>
    <t>Muszanskyj</t>
  </si>
  <si>
    <t>Head of Research Policy and Governance</t>
  </si>
  <si>
    <t>anton.muszanskyj@ntu.ac.uk</t>
  </si>
  <si>
    <t>https://www.linkedin.com/in/antony-oldham-416928194</t>
  </si>
  <si>
    <t>Antony</t>
  </si>
  <si>
    <t>aoldham@kirkleescollege.ac.uk</t>
  </si>
  <si>
    <t>https://www.linkedin.com/in/antony-walsh-93042014</t>
  </si>
  <si>
    <t>Head Of Research Governance And Integrity</t>
  </si>
  <si>
    <t>antony.walsh@lshtm.ac.uk</t>
  </si>
  <si>
    <t>+44 7867 617027</t>
  </si>
  <si>
    <t>https://www.linkedin.com/in/anup-kumar-aa4662131</t>
  </si>
  <si>
    <t>Anup</t>
  </si>
  <si>
    <t>FABC LLC</t>
  </si>
  <si>
    <t>anupk@fabc.global</t>
  </si>
  <si>
    <t>GN-Already Approached, masterlist-uae, Masterlist-UAE, masterlist-all</t>
  </si>
  <si>
    <t>fabc llc</t>
  </si>
  <si>
    <t>https://www.linkedin.com/in/anwen-howells-739a8714b</t>
  </si>
  <si>
    <t>Research Strategy And Partnerships Manager</t>
  </si>
  <si>
    <t>anwen.howells@kcl.ac.uk</t>
  </si>
  <si>
    <t>https://www.linkedin.com/in/archie-clements-86a8b4164</t>
  </si>
  <si>
    <t>Archie</t>
  </si>
  <si>
    <t>Pro-Vice Chancellor Research And Enterprise</t>
  </si>
  <si>
    <t>a.clements@qub.ac.uk</t>
  </si>
  <si>
    <t>https://www.linkedin.com/in/ardabilgen</t>
  </si>
  <si>
    <t>Arda</t>
  </si>
  <si>
    <t>Bilgen</t>
  </si>
  <si>
    <t>a.bilgen@lse.ac.uk</t>
  </si>
  <si>
    <t>https://www.linkedin.com/in/arianna-ciula-8524392</t>
  </si>
  <si>
    <t>Arianna</t>
  </si>
  <si>
    <t>Ciula</t>
  </si>
  <si>
    <t>Director And Senior Research Software Analyst</t>
  </si>
  <si>
    <t>arianna.ciula@kcl.ac.uk</t>
  </si>
  <si>
    <t>ARMA-Prospect-Removed - Out of Persona, Masterlist-UK, masterlist-all</t>
  </si>
  <si>
    <t>https://www.linkedin.com/in/arianna-de-mori-315a94b6/</t>
  </si>
  <si>
    <t>Mori</t>
  </si>
  <si>
    <t>arianna.demori@port.ac.uk</t>
  </si>
  <si>
    <t>https://www.linkedin.com/in/ariches</t>
  </si>
  <si>
    <t>Riches</t>
  </si>
  <si>
    <t>a.riches@mmu.ac.uk</t>
  </si>
  <si>
    <t>ARMA-Prospect-Unknown Contacts, GN-Untouched - UK, masterlist-141uni, Masterlist-UK, masterlist-ukuni, masterlist-all</t>
  </si>
  <si>
    <t>https://www.linkedin.com/in/ariel-mardegan-692b17333</t>
  </si>
  <si>
    <t>Mardegan</t>
  </si>
  <si>
    <t>Masterschool</t>
  </si>
  <si>
    <t>ariel@masterschool.com</t>
  </si>
  <si>
    <t>masterschool</t>
  </si>
  <si>
    <t>https://www.linkedin.com/in/arif-majeed-22383084</t>
  </si>
  <si>
    <t>Arif</t>
  </si>
  <si>
    <t>Majeed</t>
  </si>
  <si>
    <t>University Foundation College</t>
  </si>
  <si>
    <t>arif.majeed@ufc.edu.qa</t>
  </si>
  <si>
    <t>university foundation college</t>
  </si>
  <si>
    <t>https://www.linkedin.com/in/arnauddrapier/</t>
  </si>
  <si>
    <t>Arnaud</t>
  </si>
  <si>
    <t>Drapier</t>
  </si>
  <si>
    <t>Research Development Officer (Business Led)</t>
  </si>
  <si>
    <t>arnaud.drapier@le.ac.uk</t>
  </si>
  <si>
    <t>https://www.linkedin.com/in/arthur-thornton-26604362</t>
  </si>
  <si>
    <t>Thornton</t>
  </si>
  <si>
    <t>Research And Innovation. Associate Director</t>
  </si>
  <si>
    <t>arthur.thornton@atkinsrealis.com</t>
  </si>
  <si>
    <t>https://www.linkedin.com/in/arunmnadar</t>
  </si>
  <si>
    <t>Nadar</t>
  </si>
  <si>
    <t>arun.n@e-careers.com</t>
  </si>
  <si>
    <t>https://www.linkedin.com/in/arvid-suls-baa1b5134/</t>
  </si>
  <si>
    <t>Arvid</t>
  </si>
  <si>
    <t>Suls</t>
  </si>
  <si>
    <t>Belgium</t>
  </si>
  <si>
    <t>arvid.suls@uantwerpen.be</t>
  </si>
  <si>
    <t>https://www.linkedin.com/in/ashleigh-dunn-28b12147</t>
  </si>
  <si>
    <t>Ashleigh</t>
  </si>
  <si>
    <t>Research And Development Manager</t>
  </si>
  <si>
    <t>a.dunn@arts.ac.uk</t>
  </si>
  <si>
    <t>https://www.linkedin.com/in/ashleigh-osuoha-287137247</t>
  </si>
  <si>
    <t>Osuoha</t>
  </si>
  <si>
    <t>Research &amp; Development Administrator</t>
  </si>
  <si>
    <t>ashleigh.osuoha@kcl.ac.uk</t>
  </si>
  <si>
    <t>https://www.linkedin.com/in/ashlene-vennard-5343a273</t>
  </si>
  <si>
    <t>Ashlene</t>
  </si>
  <si>
    <t>Vennard</t>
  </si>
  <si>
    <t>Research Development Officer (Internationalisation)</t>
  </si>
  <si>
    <t>ashlene.vennard@qub.ac.uk</t>
  </si>
  <si>
    <t>https://www.linkedin.com/in/ashley-foskett-a8a618258</t>
  </si>
  <si>
    <t>Foskett</t>
  </si>
  <si>
    <t>KTP Support Officer, Department Of Research And Innovation</t>
  </si>
  <si>
    <t>ashley.foskett@port.ac.uk</t>
  </si>
  <si>
    <t>https://www.linkedin.com/in/ashwingautama</t>
  </si>
  <si>
    <t>Ashwin</t>
  </si>
  <si>
    <t>Gautama</t>
  </si>
  <si>
    <t>Curtin University Dubai</t>
  </si>
  <si>
    <t>ashwin.gautama@curtindubai.ac.ae</t>
  </si>
  <si>
    <t>curtin university dubai</t>
  </si>
  <si>
    <t>https://www.linkedin.com/in/asmaa-elshahawy-821992268</t>
  </si>
  <si>
    <t>Asmaa</t>
  </si>
  <si>
    <t>Elshahawy</t>
  </si>
  <si>
    <t>asmaa.elshahawy@kcl.ac.uk</t>
  </si>
  <si>
    <t>https://www.linkedin.com/in/athina-papageorgiou-12676613b</t>
  </si>
  <si>
    <t>Athina</t>
  </si>
  <si>
    <t>Papageorgiou</t>
  </si>
  <si>
    <t>Senior Research Grants Administrator</t>
  </si>
  <si>
    <t>athina.papageorgiou@kcl.ac.uk</t>
  </si>
  <si>
    <t>https://www.linkedin.com/in/audrey-morgan-2b17854a</t>
  </si>
  <si>
    <t>Research Support Officer Finance</t>
  </si>
  <si>
    <t>audrey.morgan@kcl.ac.uk</t>
  </si>
  <si>
    <t>https://www.linkedin.com/in/audrey-sadie-paterson-790a1335</t>
  </si>
  <si>
    <t>Sadie Paterson</t>
  </si>
  <si>
    <t>Director Of Postgraduate Research At The University Of Aberdeen Business School</t>
  </si>
  <si>
    <t>audrey.paterson@abdn.ac.uk</t>
  </si>
  <si>
    <t>https://www.linkedin.com/in/austine-charles-jere-14536360/</t>
  </si>
  <si>
    <t>Austine</t>
  </si>
  <si>
    <t>Jere</t>
  </si>
  <si>
    <t>a.jere@ids.ac.uk</t>
  </si>
  <si>
    <t>https://www.linkedin.com/in/avril-taylor-2-55b7aa30</t>
  </si>
  <si>
    <t>Avril</t>
  </si>
  <si>
    <t>Professor Of Public Health And Faculty Director Of Research</t>
  </si>
  <si>
    <t>avril.taylor@uws.ac.uk</t>
  </si>
  <si>
    <t>https://www.linkedin.com/in/ayman-dahy-cpa-96690a14</t>
  </si>
  <si>
    <t>Ayman</t>
  </si>
  <si>
    <t>Dahy</t>
  </si>
  <si>
    <t>The French University In Egypt - UFE</t>
  </si>
  <si>
    <t>ayman.dahy@ufe.edu.eg</t>
  </si>
  <si>
    <t>french university in egypt ufe</t>
  </si>
  <si>
    <t>https://www.linkedin.com/in/azraloncarevic</t>
  </si>
  <si>
    <t>Azra</t>
  </si>
  <si>
    <t>Director Of Screening And Research</t>
  </si>
  <si>
    <t>azra@c-r-y.org.uk</t>
  </si>
  <si>
    <t>https://www.linkedin.com/in/babar-khattak-0a336517</t>
  </si>
  <si>
    <t>Babar</t>
  </si>
  <si>
    <t>Khattak</t>
  </si>
  <si>
    <t>Jumeira University</t>
  </si>
  <si>
    <t>babar.khattak@ju.ac.ae</t>
  </si>
  <si>
    <t>jumeira university</t>
  </si>
  <si>
    <t>https://www.linkedin.com/in/bahul-s-pillai-99768287</t>
  </si>
  <si>
    <t>Bahul</t>
  </si>
  <si>
    <t>Pillai</t>
  </si>
  <si>
    <t>ABA Oman International School</t>
  </si>
  <si>
    <t>Oman</t>
  </si>
  <si>
    <t>bpillai@abaoman.org</t>
  </si>
  <si>
    <t>aba oman international school</t>
  </si>
  <si>
    <t>https://www.linkedin.com/in/bally-williams-453b394</t>
  </si>
  <si>
    <t>Bally</t>
  </si>
  <si>
    <t>Director Of IT Customer Experience</t>
  </si>
  <si>
    <t>b.williams@soton.ac.uk</t>
  </si>
  <si>
    <t>https://www.linkedin.com/in/bamdad-ayati-3a145841/</t>
  </si>
  <si>
    <t>Bamdad</t>
  </si>
  <si>
    <t>Ayati</t>
  </si>
  <si>
    <t>b.ayati@uel.ac.uk</t>
  </si>
  <si>
    <t>https://www.linkedin.com/in/baniotopoulou</t>
  </si>
  <si>
    <t>Evi</t>
  </si>
  <si>
    <t>Baniotopoulou</t>
  </si>
  <si>
    <t>Analysis, Research And Evaluation Manager, Social Purpose Lab @ UAL</t>
  </si>
  <si>
    <t>e.baniotopoulou@arts.ac.uk</t>
  </si>
  <si>
    <t>https://www.linkedin.com/in/banu-lokman-22233968</t>
  </si>
  <si>
    <t>Banu</t>
  </si>
  <si>
    <t>Lokman</t>
  </si>
  <si>
    <t>Associate Head Of Research And Innovation, School Of Organisations, Systems And People</t>
  </si>
  <si>
    <t>banu.lokman@port.ac.uk</t>
  </si>
  <si>
    <t>https://www.linkedin.com/in/barbara-kolaric-b3902a25</t>
  </si>
  <si>
    <t>Kolaric</t>
  </si>
  <si>
    <t>b.kolaric@lse.ac.uk</t>
  </si>
  <si>
    <t>https://www.linkedin.com/in/barbara-ruggeri-b381baa</t>
  </si>
  <si>
    <t>Ruggeri</t>
  </si>
  <si>
    <t>Postgraduate Research Officer</t>
  </si>
  <si>
    <t>barbara.ruggeri@manchester.ac.uk</t>
  </si>
  <si>
    <t>https://www.linkedin.com/in/barry-naisbitt-4b1704107</t>
  </si>
  <si>
    <t>Naisbitt</t>
  </si>
  <si>
    <t>Associate Research Director</t>
  </si>
  <si>
    <t>b.naisbitt@niesr.ac.uk</t>
  </si>
  <si>
    <t>https://www.linkedin.com/in/bart-gamber-6325984</t>
  </si>
  <si>
    <t>Gamber</t>
  </si>
  <si>
    <t>Manager, Student Research</t>
  </si>
  <si>
    <t>bart.gamber@open.ac.uk</t>
  </si>
  <si>
    <t>https://www.linkedin.com/in/basem-chbaklo-7b26121</t>
  </si>
  <si>
    <t>Basem</t>
  </si>
  <si>
    <t>Chbaklo</t>
  </si>
  <si>
    <t>American University In Dubai</t>
  </si>
  <si>
    <t>bchbaklo@aud.edu</t>
  </si>
  <si>
    <t>american university in dubai</t>
  </si>
  <si>
    <t>https://www.linkedin.com/in/bashir-al-hashimi-cbe-freng-frs-a879936</t>
  </si>
  <si>
    <t>Al-Hashimi FREng Frs</t>
  </si>
  <si>
    <t>Vice Principal (Research And Innovation)</t>
  </si>
  <si>
    <t>bashir.al-hashimi@kcl.ac.uk</t>
  </si>
  <si>
    <t>https://www.linkedin.com/in/bassam-alsanousi-89b0091a5</t>
  </si>
  <si>
    <t>Bassam</t>
  </si>
  <si>
    <t>Alsanousi</t>
  </si>
  <si>
    <t>Technical And Vocational Training Corporation</t>
  </si>
  <si>
    <t>Saudi Arabia</t>
  </si>
  <si>
    <t>bassam.a@tvtc.gov.sa</t>
  </si>
  <si>
    <t>technical and vocational training corporation</t>
  </si>
  <si>
    <t>https://www.linkedin.com/in/bealinda-griffin-a40529194/</t>
  </si>
  <si>
    <t>Bealinda</t>
  </si>
  <si>
    <t>bgriffin@london.edu</t>
  </si>
  <si>
    <t>https://www.linkedin.com/in/beatrice-a-9bba082b2/</t>
  </si>
  <si>
    <t>Beatrice</t>
  </si>
  <si>
    <t>Ashton-Lelliott</t>
  </si>
  <si>
    <t>Research &amp; Innovation Officer (Faculty of Creative &amp; Cultural Industries)</t>
  </si>
  <si>
    <t>beatrice.ashton-lelliott@port.ac.uk</t>
  </si>
  <si>
    <t>https://www.linkedin.com/in/beauty-zinyama-fcca-674336155</t>
  </si>
  <si>
    <t>Beauty</t>
  </si>
  <si>
    <t>Zinyama</t>
  </si>
  <si>
    <t>beauty.zinyama@cilex.org.uk</t>
  </si>
  <si>
    <t>+44 1234 841000</t>
  </si>
  <si>
    <t>masterlist-ukuni, GN-Clicks, Masterlist-UK, GN-Already Approached, masterlist-all</t>
  </si>
  <si>
    <t>https://www.linkedin.com/in/becca-newman-05aa3057/</t>
  </si>
  <si>
    <t>b.newman@uel.ac.uk</t>
  </si>
  <si>
    <t>https://www.linkedin.com/in/becki-jarvis-3b548522</t>
  </si>
  <si>
    <t>Becki</t>
  </si>
  <si>
    <t>b.jarvis@trinitymcqueen.com</t>
  </si>
  <si>
    <t>https://www.linkedin.com/in/becky-carter-a97b3622a/</t>
  </si>
  <si>
    <t>b.carter@ids.ac.uk</t>
  </si>
  <si>
    <t>https://www.linkedin.com/in/becky-harrison-plastow-b03460284</t>
  </si>
  <si>
    <t>Harrison-Plastow</t>
  </si>
  <si>
    <t>becky@sourcenine.co.uk</t>
  </si>
  <si>
    <t>https://www.linkedin.com/in/becky-loake-71b1a2136</t>
  </si>
  <si>
    <t>Loake</t>
  </si>
  <si>
    <t>becky.loake@open.ac.uk</t>
  </si>
  <si>
    <t>https://www.linkedin.com/in/becky-miles</t>
  </si>
  <si>
    <t>Digital Communications Manager (Research And Innovation)</t>
  </si>
  <si>
    <t>becky.miles@port.ac.uk</t>
  </si>
  <si>
    <t>https://www.linkedin.com/in/becky-prince-62251085</t>
  </si>
  <si>
    <t>bprince@acertrust.org.uk</t>
  </si>
  <si>
    <t>https://www.linkedin.com/in/ben-dickie-a94b1ab1</t>
  </si>
  <si>
    <t>Dickie</t>
  </si>
  <si>
    <t>Senior Research Fellow And Senior Experimental Officer</t>
  </si>
  <si>
    <t>ben.dickie@manchester.ac.uk</t>
  </si>
  <si>
    <t>https://www.linkedin.com/in/ben-hine-635aa91</t>
  </si>
  <si>
    <t>Interim CIO</t>
  </si>
  <si>
    <t>ben.hine@ucl.ac.uk</t>
  </si>
  <si>
    <t>+44 7775 827053</t>
  </si>
  <si>
    <t>https://www.linkedin.com/in/benish-zaidi-8052a28b</t>
  </si>
  <si>
    <t>Benish</t>
  </si>
  <si>
    <t>Zaidi</t>
  </si>
  <si>
    <t>benish.zaidi@lsst.ac</t>
  </si>
  <si>
    <t>https://www.linkedin.com/in/benjamin-nevius-2a55b82a9</t>
  </si>
  <si>
    <t>Nevius</t>
  </si>
  <si>
    <t>b.nevius@lse.ac.uk</t>
  </si>
  <si>
    <t>GN-Untouched - UK, masterlist-141uni, Masterlist-UK, ARMA-Prospect-Verified Contacts, masterlist-ukuni, masterlist-all</t>
  </si>
  <si>
    <t>https://www.linkedin.com/in/ben-myatt-7a414b180</t>
  </si>
  <si>
    <t>Myatt</t>
  </si>
  <si>
    <t>Post Award Finance Officer</t>
  </si>
  <si>
    <t>ben.myatt@york.ac.uk</t>
  </si>
  <si>
    <t>https://www.linkedin.com/in/ben-okolie-45085865</t>
  </si>
  <si>
    <t>Okolie</t>
  </si>
  <si>
    <t>ben.okolie@seo-london.org</t>
  </si>
  <si>
    <t>https://www.linkedin.com/in/ben-stoker-a97b7a90</t>
  </si>
  <si>
    <t>Stoker</t>
  </si>
  <si>
    <t>bstoker@lincoln.ac.uk</t>
  </si>
  <si>
    <t>https://www.linkedin.com/in/ben-thatcher-811794b2</t>
  </si>
  <si>
    <t>Thatcher</t>
  </si>
  <si>
    <t>Qualitative Research Director</t>
  </si>
  <si>
    <t>ben.thatcher@melresearch.co.uk</t>
  </si>
  <si>
    <t>https://www.linkedin.com/in/bernard-steen-6498bb167</t>
  </si>
  <si>
    <t>Steen</t>
  </si>
  <si>
    <t>b.steen@natcen.ac.uk</t>
  </si>
  <si>
    <t>https://www.linkedin.com/in/bernd-h%C3%A4nfling-a186bb265/</t>
  </si>
  <si>
    <t>Hanfling</t>
  </si>
  <si>
    <t>bernd.haenfling.ic@uhi.ac.uk</t>
  </si>
  <si>
    <t>+44 1542 886687</t>
  </si>
  <si>
    <t>+44 1463 279000</t>
  </si>
  <si>
    <t>masterlist-141uni, GN-Already Approached, Masterlist-UK, ARMA-Prospect-Verified Contacts</t>
  </si>
  <si>
    <t>https://www.linkedin.com/in/bethan-burge-74318786</t>
  </si>
  <si>
    <t>Burge</t>
  </si>
  <si>
    <t>b.burge@nfer.ac.uk</t>
  </si>
  <si>
    <t>https://www.linkedin.com/in/bethany-fleming-273a79170</t>
  </si>
  <si>
    <t>Fleming</t>
  </si>
  <si>
    <t>Research Technician/Lab Manager</t>
  </si>
  <si>
    <t>bethany.fleming@glasgow.ac.uk</t>
  </si>
  <si>
    <t>https://www.linkedin.com/in/beverly-watson-0a4aa71b7</t>
  </si>
  <si>
    <t>Senior Research &amp; Knowledge Exchange Officer</t>
  </si>
  <si>
    <t>beverly.watson@cumbria.ac.uk</t>
  </si>
  <si>
    <t>https://www.linkedin.com/in/bhawna-sarin-6837071b</t>
  </si>
  <si>
    <t>Bhawna</t>
  </si>
  <si>
    <t>Sarin</t>
  </si>
  <si>
    <t>PhD Researcher In Social Entrepreneurship, Innovation And Social Finance</t>
  </si>
  <si>
    <t>bhawna.sarin@northumbria.ac.uk</t>
  </si>
  <si>
    <t>masterlist-141uni, GN-Untouched - UK, masterlist-ukuni, masterlist-all</t>
  </si>
  <si>
    <t>https://www.linkedin.com/in/bilal-anwar-aatqb-040125221</t>
  </si>
  <si>
    <t>Bilal</t>
  </si>
  <si>
    <t>Anwar Aatqb</t>
  </si>
  <si>
    <t>bilal.anwar@charteredabs.org</t>
  </si>
  <si>
    <t>https://www.linkedin.com/in/bill-ayres-95004133</t>
  </si>
  <si>
    <t>Ayres</t>
  </si>
  <si>
    <t>Research Data Management Strategic Lead</t>
  </si>
  <si>
    <t>bill.ayres@manchester.ac.uk</t>
  </si>
  <si>
    <t>https://www.linkedin.com/in/billie-bonevski</t>
  </si>
  <si>
    <t>Bonevski</t>
  </si>
  <si>
    <t>Dean (Research) And Director, Flinders Health And Medical Research Institute (FHMRI)</t>
  </si>
  <si>
    <t>billie.bonevski@flinders.edu.au</t>
  </si>
  <si>
    <t>https://www.linkedin.com/in/biola-egbowon-6961a932</t>
  </si>
  <si>
    <t>Biola</t>
  </si>
  <si>
    <t>Egbowon</t>
  </si>
  <si>
    <t>Research Fellow/Laboratory Manager</t>
  </si>
  <si>
    <t>biola.egbowon@ntu.ac.uk</t>
  </si>
  <si>
    <t>https://www.linkedin.com/in/birte-duff-a37803225</t>
  </si>
  <si>
    <t>Birte</t>
  </si>
  <si>
    <t>Duff</t>
  </si>
  <si>
    <t>Research Development Manager (UKRI)</t>
  </si>
  <si>
    <t>birte.duff@open.ac.uk</t>
  </si>
  <si>
    <t>https://www.linkedin.com/in/bjarne-wernicke-olesen-phd</t>
  </si>
  <si>
    <t>Bjarne</t>
  </si>
  <si>
    <t>Wernicke-Olesen</t>
  </si>
  <si>
    <t>Research Lecturer And Tutor</t>
  </si>
  <si>
    <t>bjarne@ochs.org.uk</t>
  </si>
  <si>
    <t>https://www.linkedin.com/in/bliss-laurence-719778150</t>
  </si>
  <si>
    <t>Bliss</t>
  </si>
  <si>
    <t>Enterprise And Research Contracts Manager</t>
  </si>
  <si>
    <t>bliss.laurence@open.ac.uk</t>
  </si>
  <si>
    <t>https://www.linkedin.com/in/bobbie-kaye-77801592</t>
  </si>
  <si>
    <t>Bobbie</t>
  </si>
  <si>
    <t>Kaye</t>
  </si>
  <si>
    <t>bobbie.kaye@coventry.ac.uk</t>
  </si>
  <si>
    <t>https://www.linkedin.com/in/bobbie-noviski-davies-a40220168</t>
  </si>
  <si>
    <t>Noviski-Davies</t>
  </si>
  <si>
    <t>Research Manager (Technical Development &amp; Regulatory Reporting)</t>
  </si>
  <si>
    <t>bobbie.noviski-davies@wjec.co.uk</t>
  </si>
  <si>
    <t>https://www.linkedin.com/in/bob-cryan-7b54731a9</t>
  </si>
  <si>
    <t>Cryan</t>
  </si>
  <si>
    <t>b.cryan@hud.ac.uk</t>
  </si>
  <si>
    <t>masterlist-141uni, Masterlist-UK, GN-Already Approached</t>
  </si>
  <si>
    <t>https://www.linkedin.com/in/bolarotibi</t>
  </si>
  <si>
    <t>Bola</t>
  </si>
  <si>
    <t>Rotibi</t>
  </si>
  <si>
    <t>Chief Of Enterprise Research</t>
  </si>
  <si>
    <t>bola.rotibi@ccsinsight.com</t>
  </si>
  <si>
    <t>https://www.linkedin.com/in/bonnieallmond</t>
  </si>
  <si>
    <t>Bonnie</t>
  </si>
  <si>
    <t>Allmond</t>
  </si>
  <si>
    <t>Advancement Manager- Philanthropy (Health, Care And Medical Research)</t>
  </si>
  <si>
    <t>bonnie.allmond@flinders.edu.au</t>
  </si>
  <si>
    <t>https://www.linkedin.com/in/brad-budgen-1a557863</t>
  </si>
  <si>
    <t>Budgen</t>
  </si>
  <si>
    <t>brad.budgen@flinders.edu.au</t>
  </si>
  <si>
    <t>https://www.linkedin.com/in/brent-thomas-25bb8a35</t>
  </si>
  <si>
    <t>Programme Manager With Centre For Snakebite Research And Intervention (CSRI)</t>
  </si>
  <si>
    <t>brent.thomas@lstmed.ac.uk</t>
  </si>
  <si>
    <t>https://www.linkedin.com/in/brian-cassells-71063846</t>
  </si>
  <si>
    <t>Cassells</t>
  </si>
  <si>
    <t>brian@cassilon.com</t>
  </si>
  <si>
    <t>Masterlist-UK, GN-Already Approached, masterlist-141uni</t>
  </si>
  <si>
    <t>https://www.linkedin.com/in/brian-henderson-89367111/</t>
  </si>
  <si>
    <t>CIO, Director of Digital and Information Services</t>
  </si>
  <si>
    <t>brian.henderson@abdn.ac.uk</t>
  </si>
  <si>
    <t>https://www.linkedin.com/in/brian-h-k-chan-23384173</t>
  </si>
  <si>
    <t>H K Chan</t>
  </si>
  <si>
    <t>brian.chan@manchester.ac.uk</t>
  </si>
  <si>
    <t>https://www.linkedin.com/in/brian-hobbs-34366026</t>
  </si>
  <si>
    <t>Emeritus Professor Recently Retired From Being Pro Vice Chancellor (Research)</t>
  </si>
  <si>
    <t>brian.hobbs@southwales.ac.uk</t>
  </si>
  <si>
    <t>https://www.linkedin.com/in/brian-miller-87901a15</t>
  </si>
  <si>
    <t>Director Of Research And Special Projects - SHSU Online (Distance Education)</t>
  </si>
  <si>
    <t>miller@shsu.edu</t>
  </si>
  <si>
    <t>https://www.linkedin.com/in/brian-moates-80a44815</t>
  </si>
  <si>
    <t>Moates</t>
  </si>
  <si>
    <t>moatesb@hendonschool.co.uk</t>
  </si>
  <si>
    <t>https://www.linkedin.com/in/brianna-barsalou-9039811b0</t>
  </si>
  <si>
    <t>Brianna</t>
  </si>
  <si>
    <t>Barsalou</t>
  </si>
  <si>
    <t>Academic &amp; Research Assistant</t>
  </si>
  <si>
    <t>bbarsalou@london.edu</t>
  </si>
  <si>
    <t>https://www.linkedin.com/in/brian-reid-8516117</t>
  </si>
  <si>
    <t>UEA Associate Pro Vice Chancellor For Research</t>
  </si>
  <si>
    <t>b.reid@uea.ac.uk</t>
  </si>
  <si>
    <t>masterlist-141uni, masterlist-ukuni, ARMA-Client-Verified Contacts, Masterlist-UK, GN-Already Approached, masterlist-all</t>
  </si>
  <si>
    <t>https://www.linkedin.com/in/bridget-kerr-6571399</t>
  </si>
  <si>
    <t>Senior Grants Administrative Officer</t>
  </si>
  <si>
    <t>bkerr@leverhulme.ac.uk</t>
  </si>
  <si>
    <t>https://www.linkedin.com/in/bridgette-bigmore</t>
  </si>
  <si>
    <t>Bridgette</t>
  </si>
  <si>
    <t>Bigmore</t>
  </si>
  <si>
    <t>bridgette.bigmore@npl.co.uk</t>
  </si>
  <si>
    <t>https://www.linkedin.com/in/brigitte-jacobs-91060623</t>
  </si>
  <si>
    <t>Senior Management Assistant IT Research &amp; Development</t>
  </si>
  <si>
    <t>brigitte.jacobs@asml.com</t>
  </si>
  <si>
    <t>https://www.linkedin.com/in/brigitte-rohwerder-b4bb9767/</t>
  </si>
  <si>
    <t>Rohwerder</t>
  </si>
  <si>
    <t>b.rohwerder@ids.ac.uk</t>
  </si>
  <si>
    <t>https://www.linkedin.com/in/brittany-thomas-917086166/</t>
  </si>
  <si>
    <t>Research Officer (PGR Programmes)</t>
  </si>
  <si>
    <t>brittany.thomas@kcl.ac.uk</t>
  </si>
  <si>
    <t>https://www.linkedin.com/in/brooke-williamson-26b78433</t>
  </si>
  <si>
    <t>Research Development Manager (FHMRI)</t>
  </si>
  <si>
    <t>brooke.williamson@flinders.edu.au</t>
  </si>
  <si>
    <t>https://www.linkedin.com/in/bruce-humphrey-88863550</t>
  </si>
  <si>
    <t>bruce.humphrey@manchester.ac.uk</t>
  </si>
  <si>
    <t>https://www.linkedin.com/in/brunohoste/</t>
  </si>
  <si>
    <t>Bruno</t>
  </si>
  <si>
    <t>Hoste</t>
  </si>
  <si>
    <t>Research Manager Life Sciences</t>
  </si>
  <si>
    <t>bruno.hoste@uantwerpen.be</t>
  </si>
  <si>
    <t>https://www.linkedin.com/in/bryony-frost-b67bb224</t>
  </si>
  <si>
    <t>Director Of Research Sustainability</t>
  </si>
  <si>
    <t>bryony.frost@kcl.ac.uk</t>
  </si>
  <si>
    <t>https://www.linkedin.com/in/bryonywakefield</t>
  </si>
  <si>
    <t>Wakefield</t>
  </si>
  <si>
    <t>Director, Research Management &amp; Innovation</t>
  </si>
  <si>
    <t>bryony.wakefield@kcl.ac.uk</t>
  </si>
  <si>
    <t>https://www.linkedin.com/in/bushra-mirza</t>
  </si>
  <si>
    <t>Bushra</t>
  </si>
  <si>
    <t>Mirza</t>
  </si>
  <si>
    <t>bmirza@london.edu</t>
  </si>
  <si>
    <t>https://www.linkedin.com/in/bwjhickman</t>
  </si>
  <si>
    <t>ben@myriadresearch.co.uk</t>
  </si>
  <si>
    <t>https://www.linkedin.com/in/byron-creese-96b377195</t>
  </si>
  <si>
    <t>Creese</t>
  </si>
  <si>
    <t>byron.creese@brunel.ac.uk</t>
  </si>
  <si>
    <t>+44 7874 006423</t>
  </si>
  <si>
    <t>ARMA-Prospect-Verified Contacts, masterlist-141uni, GN-Already Approached, Masterlist-UK</t>
  </si>
  <si>
    <t>https://www.linkedin.com/in/callum-earnshaw-2a6964235</t>
  </si>
  <si>
    <t>Earnshaw</t>
  </si>
  <si>
    <t>Development Research Officer</t>
  </si>
  <si>
    <t>callum.earnshaw@manchester.ac.uk</t>
  </si>
  <si>
    <t>https://www.linkedin.com/in/calum-mackellar-54b39a72</t>
  </si>
  <si>
    <t>Mackellar</t>
  </si>
  <si>
    <t>calum.mackellar@schb.org.uk</t>
  </si>
  <si>
    <t>https://www.linkedin.com/in/camilya-maleh</t>
  </si>
  <si>
    <t>Camilya</t>
  </si>
  <si>
    <t>Maleh</t>
  </si>
  <si>
    <t>Department And Research Operations Manager - Department Of Methodology</t>
  </si>
  <si>
    <t>c.maleh@lse.ac.uk</t>
  </si>
  <si>
    <t>https://www.linkedin.com/in/candice-mitchell-31a16532</t>
  </si>
  <si>
    <t>candice.mitchell@st-andrews.ac.uk</t>
  </si>
  <si>
    <t>https://www.linkedin.com/in/candy-kwan-cpa-4369a448</t>
  </si>
  <si>
    <t>Kwan</t>
  </si>
  <si>
    <t>candy.kwan@lamresearch.com</t>
  </si>
  <si>
    <t>https://www.linkedin.com/in/carina-murphy-ba-hons-acma-cgma-7363699b</t>
  </si>
  <si>
    <t>Carina</t>
  </si>
  <si>
    <t>Director Of Finance And Strategic Resource Planning</t>
  </si>
  <si>
    <t>cmurphy@ucb.ac.uk</t>
  </si>
  <si>
    <t>https://www.linkedin.com/in/carl-gergs-983754108/</t>
  </si>
  <si>
    <t>Gergs</t>
  </si>
  <si>
    <t>c.gergs@ucl.ac.uk</t>
  </si>
  <si>
    <t>https://www.linkedin.com/in/carl-h-smith-5336253a</t>
  </si>
  <si>
    <t>H Smith</t>
  </si>
  <si>
    <t>Principal Research Fellow And Director Of The Learning Technology Research Centre</t>
  </si>
  <si>
    <t>c.smith@rave.ac.uk</t>
  </si>
  <si>
    <t>https://www.linkedin.com/in/carli-lessof-9baa4120</t>
  </si>
  <si>
    <t>Carli</t>
  </si>
  <si>
    <t>Lessof</t>
  </si>
  <si>
    <t>Senior Research Fellow</t>
  </si>
  <si>
    <t>clessof@jpr.org.uk</t>
  </si>
  <si>
    <t>https://www.linkedin.com/in/carlotta-valensin-8323aa156</t>
  </si>
  <si>
    <t>Carlotta</t>
  </si>
  <si>
    <t>Valensin</t>
  </si>
  <si>
    <t>Research Study Manager</t>
  </si>
  <si>
    <t>carlotta.valensin@kcl.ac.uk</t>
  </si>
  <si>
    <t>https://www.linkedin.com/in/carltonreeve</t>
  </si>
  <si>
    <t>Reeve</t>
  </si>
  <si>
    <t>Associate Dean - Research &amp; Innovation</t>
  </si>
  <si>
    <t>carlton.reeve@staffs.ac.uk</t>
  </si>
  <si>
    <t>https://www.linkedin.com/in/carly-bennallick-513946112</t>
  </si>
  <si>
    <t>Carly</t>
  </si>
  <si>
    <t>Bennallick</t>
  </si>
  <si>
    <t>carly.bennallick@kcl.ac.uk</t>
  </si>
  <si>
    <t>https://www.linkedin.com/in/carly-prangle</t>
  </si>
  <si>
    <t>Prangle</t>
  </si>
  <si>
    <t>carly.prangle@wishford.co.uk</t>
  </si>
  <si>
    <t>https://www.linkedin.com/in/carol-anne-duthie-21443a111</t>
  </si>
  <si>
    <t>Carol-Anne</t>
  </si>
  <si>
    <t>Duthie</t>
  </si>
  <si>
    <t>Head SRUC's Beef And Sheep Research Centre</t>
  </si>
  <si>
    <t>cduthie@sruc.ac.uk</t>
  </si>
  <si>
    <t>https://www.linkedin.com/in/caroline-relton-56b7b520b</t>
  </si>
  <si>
    <t>Relton</t>
  </si>
  <si>
    <t>Pro Director, Research And Academic Development</t>
  </si>
  <si>
    <t>caroline.relton@lshtm.ac.uk</t>
  </si>
  <si>
    <t>+44 7974 838776</t>
  </si>
  <si>
    <t>GN-Untouched - UK, masterlist-141uni, ARMA-Prospect-Verified Contacts, Masterlist-UK</t>
  </si>
  <si>
    <t>https://www.linkedin.com/in/caroline-scrivener-maat-3875ba173</t>
  </si>
  <si>
    <t>Scrivener</t>
  </si>
  <si>
    <t>cscrivener@beyondschools.co.uk</t>
  </si>
  <si>
    <t>https://www.linkedin.com/in/caroline-small-1bb7155</t>
  </si>
  <si>
    <t>Small</t>
  </si>
  <si>
    <t>Commercial Research Director</t>
  </si>
  <si>
    <t>csmall@imperial.ac.uk</t>
  </si>
  <si>
    <t>https://www.linkedin.com/in/caroline-stone-16b924135</t>
  </si>
  <si>
    <t>Executive Assistant To The Director Of The Manchester Cancer Research Centre</t>
  </si>
  <si>
    <t>caroline.stone@manchester.ac.uk</t>
  </si>
  <si>
    <t>https://www.linkedin.com/in/caroline-symonds-b01291227</t>
  </si>
  <si>
    <t>c.symonds@ksn.org.uk</t>
  </si>
  <si>
    <t>https://www.linkedin.com/in/carol-moody-a066751b5</t>
  </si>
  <si>
    <t>Moody</t>
  </si>
  <si>
    <t>c.moody@southampton.ac.uk</t>
  </si>
  <si>
    <t>https://www.linkedin.com/in/carolyn-barker-a08870208</t>
  </si>
  <si>
    <t>Barker</t>
  </si>
  <si>
    <t>Associate Dean For Research And Knowledge Exchange</t>
  </si>
  <si>
    <t>carolyn.barker@nchlondon.ac.uk</t>
  </si>
  <si>
    <t>GN-Untouched - UK, masterlist-ukuni, masterlist-all</t>
  </si>
  <si>
    <t>https://www.linkedin.com/in/carolyn-dent-b5296765</t>
  </si>
  <si>
    <t>cdent@bccet.org.uk</t>
  </si>
  <si>
    <t>https://www.linkedin.com/in/carolyn-ramsey-</t>
  </si>
  <si>
    <t>Ramsey</t>
  </si>
  <si>
    <t>Institute Manager, Medical Device Research Institute</t>
  </si>
  <si>
    <t>carolyn.ramsey@flinders.edu.au</t>
  </si>
  <si>
    <t>https://www.linkedin.com/in/caron-bragg-70132043</t>
  </si>
  <si>
    <t>Caron</t>
  </si>
  <si>
    <t>Bragg</t>
  </si>
  <si>
    <t>Research Finance Project Manager</t>
  </si>
  <si>
    <t>c.bragg@bham.ac.uk</t>
  </si>
  <si>
    <t>https://www.linkedin.com/in/cassandra-hodgkinson-2244ba10</t>
  </si>
  <si>
    <t>Hodgkinson</t>
  </si>
  <si>
    <t>Technical Operations Manager (Teaching &amp; Research)</t>
  </si>
  <si>
    <t>cassandra.hodgkinson@manchester.ac.uk</t>
  </si>
  <si>
    <t>https://www.linkedin.com/in/cassandra-kenny-73644a217</t>
  </si>
  <si>
    <t>Research Service Manager</t>
  </si>
  <si>
    <t>cassandra.kenny@manchester.ac.uk</t>
  </si>
  <si>
    <t>https://www.linkedin.com/in/catalina-bodrug-a7054712a</t>
  </si>
  <si>
    <t>Catalina</t>
  </si>
  <si>
    <t>Bodrug</t>
  </si>
  <si>
    <t>Senior Research Director</t>
  </si>
  <si>
    <t>catalina.bodrug@mcsaatchi.com</t>
  </si>
  <si>
    <t>https://www.linkedin.com/in/caterinamora</t>
  </si>
  <si>
    <t>Mora</t>
  </si>
  <si>
    <t>cat@phasecraft.io</t>
  </si>
  <si>
    <t>https://www.linkedin.com/in/cathal-rogers-3985a2165</t>
  </si>
  <si>
    <t>Cathal</t>
  </si>
  <si>
    <t>Research Culture And Assessment Manager</t>
  </si>
  <si>
    <t>cathal.rogers@manchester.ac.uk</t>
  </si>
  <si>
    <t>https://www.linkedin.com/in/catharine-bailey-866a8314</t>
  </si>
  <si>
    <t>Catharine</t>
  </si>
  <si>
    <t>catharine.bailey@brunel.ac.uk</t>
  </si>
  <si>
    <t>https://www.linkedin.com/in/catherineangwin</t>
  </si>
  <si>
    <t>Angwin</t>
  </si>
  <si>
    <t>Diabetes Stratification Research Project Manager</t>
  </si>
  <si>
    <t>c.angwin@exeter.ac.uk</t>
  </si>
  <si>
    <t>https://www.linkedin.com/in/catherine-bentley-25b991120</t>
  </si>
  <si>
    <t>Research Performance And Impact Officer</t>
  </si>
  <si>
    <t>catherine.bentley@stir.ac.uk</t>
  </si>
  <si>
    <t>https://www.linkedin.com/in/catherine-connell-5a19a184</t>
  </si>
  <si>
    <t>Connell</t>
  </si>
  <si>
    <t>cconnell@lincoln.ac.uk</t>
  </si>
  <si>
    <t>https://www.linkedin.com/in/catherine-hughes-413395a5</t>
  </si>
  <si>
    <t>MVLS Research Strategy Project Manager</t>
  </si>
  <si>
    <t>catherine.hughes@glasgow.ac.uk</t>
  </si>
  <si>
    <t>https://www.linkedin.com/in/catherine-keil-883a2697</t>
  </si>
  <si>
    <t>Keil</t>
  </si>
  <si>
    <t>Casual Academic/Research</t>
  </si>
  <si>
    <t>catherine.keil@flinders.edu.au</t>
  </si>
  <si>
    <t>https://www.linkedin.com/in/cathy-boucher-3483147b</t>
  </si>
  <si>
    <t>Translational Research Manager, Translational Research Office</t>
  </si>
  <si>
    <t>cathy.boucher@kcl.ac.uk</t>
  </si>
  <si>
    <t>https://www.linkedin.com/in/catriona-connell-38192355/</t>
  </si>
  <si>
    <t>catriona.connell@stir.ac.uk</t>
  </si>
  <si>
    <t>https://www.linkedin.com/in/cecilia-di-chio-rossiter/</t>
  </si>
  <si>
    <t>Chio Rossiter</t>
  </si>
  <si>
    <t>cecilia.rossiter@kcl.ac.uk</t>
  </si>
  <si>
    <t>https://www.linkedin.com/in/cecilia-dinardi-8855b115</t>
  </si>
  <si>
    <t>Dinardi</t>
  </si>
  <si>
    <t>Senior Lecturer In Cultural Policy &amp; Arts Administration, And Director Of Research At ICCE</t>
  </si>
  <si>
    <t>c.dinardi@gold.ac.uk</t>
  </si>
  <si>
    <t>https://www.linkedin.com/in/celeste-scarpini/</t>
  </si>
  <si>
    <t>Scarpini</t>
  </si>
  <si>
    <t>c.scarpini@ids.ac.uk</t>
  </si>
  <si>
    <t>https://www.linkedin.com/in/celia-cavanough-84a342164</t>
  </si>
  <si>
    <t>Celia</t>
  </si>
  <si>
    <t>Cavanough</t>
  </si>
  <si>
    <t>Research And Insight Manager</t>
  </si>
  <si>
    <t>celia.cavanough@brighthorizons.com</t>
  </si>
  <si>
    <t>https://www.linkedin.com/in/celmer-white</t>
  </si>
  <si>
    <t>Elmer-White</t>
  </si>
  <si>
    <t>Director Of Research, Engagement &amp; Impact</t>
  </si>
  <si>
    <t>craig.elmer-white@glasgow.ac.uk</t>
  </si>
  <si>
    <t>https://www.linkedin.com/in/cemal-kaplan-50533019</t>
  </si>
  <si>
    <t>Cemal</t>
  </si>
  <si>
    <t>Kaplan</t>
  </si>
  <si>
    <t>Işık Üniversitesi</t>
  </si>
  <si>
    <t>cemal@isikun.edu.tr</t>
  </si>
  <si>
    <t>i k niversitesi</t>
  </si>
  <si>
    <t>https://www.linkedin.com/in/cem-gezgin-b129614</t>
  </si>
  <si>
    <t>Gezgin</t>
  </si>
  <si>
    <t>Istanbul Bilgi University</t>
  </si>
  <si>
    <t>cem.gezgin@bilgi.edu.tr</t>
  </si>
  <si>
    <t>istanbul bilgi university</t>
  </si>
  <si>
    <t>https://www.linkedin.com/in/ceri-margerison-327b0610</t>
  </si>
  <si>
    <t>Margerison</t>
  </si>
  <si>
    <t>Director, REF, KEF And Research Impact</t>
  </si>
  <si>
    <t>ceri.margerison@kcl.ac.uk</t>
  </si>
  <si>
    <t>https://www.linkedin.com/in/chalvatzis</t>
  </si>
  <si>
    <t>Konstantinos</t>
  </si>
  <si>
    <t>Chalvatzis</t>
  </si>
  <si>
    <t>Associate Pro-Vice Chancellor For Business Engagement And Innovation</t>
  </si>
  <si>
    <t>k.chalvatzis@exeter.ac.uk</t>
  </si>
  <si>
    <t>https://www.linkedin.com/in/chantel-murtagh-0aa748198</t>
  </si>
  <si>
    <t>Chantel</t>
  </si>
  <si>
    <t>Murtagh</t>
  </si>
  <si>
    <t>chantel.murtagh@manchester.ac.uk</t>
  </si>
  <si>
    <t>https://www.linkedin.com/in/charalampos-harris-gousis-5bb</t>
  </si>
  <si>
    <t>Charalampos</t>
  </si>
  <si>
    <t>Gousis</t>
  </si>
  <si>
    <t>Managing Director Research In Medical Oncology</t>
  </si>
  <si>
    <t>charalampos.gousis@kcl.ac.uk</t>
  </si>
  <si>
    <t>https://www.linkedin.com/in/charbel-g-diab-0136151a</t>
  </si>
  <si>
    <t>Charbel</t>
  </si>
  <si>
    <t>Diab</t>
  </si>
  <si>
    <t>American University Of Science And Technology</t>
  </si>
  <si>
    <t>cdiab@aust.edu.lb</t>
  </si>
  <si>
    <t>american university of science and technology</t>
  </si>
  <si>
    <t>https://www.linkedin.com/in/charles-bermudez-21797128</t>
  </si>
  <si>
    <t>Bermudez</t>
  </si>
  <si>
    <t>charles.bermudez@cssd.ac.uk</t>
  </si>
  <si>
    <t>+44 7984 474052</t>
  </si>
  <si>
    <t>GN-Already Approached, masterlist-141uni, Masterlist-UK, masterlist-all</t>
  </si>
  <si>
    <t>https://www.linkedin.com/in/charley-larkman-1041a9273</t>
  </si>
  <si>
    <t>Charley</t>
  </si>
  <si>
    <t>Larkman</t>
  </si>
  <si>
    <t>c.larkman@springwoodhighschool.co.uk</t>
  </si>
  <si>
    <t>https://www.linkedin.com/in/charlie-afif-77a48810</t>
  </si>
  <si>
    <t>Afif</t>
  </si>
  <si>
    <t>charlie@edwin.group</t>
  </si>
  <si>
    <t>https://www.linkedin.com/in/charlottebackholer</t>
  </si>
  <si>
    <t>Backholer</t>
  </si>
  <si>
    <t>Research Information And Impact Officer</t>
  </si>
  <si>
    <t>esscjs@bath.ac.uk</t>
  </si>
  <si>
    <t>https://www.linkedin.com/in/charlotte-davis-86a65996</t>
  </si>
  <si>
    <t>Executive Assistant To Director Of Science &amp; Technology &amp; Associate Director For Research</t>
  </si>
  <si>
    <t>charlotte.davis@noc.ac.uk</t>
  </si>
  <si>
    <t>https://www.linkedin.com/in/charlotte-hopkins-7924774a</t>
  </si>
  <si>
    <t>Hopkins</t>
  </si>
  <si>
    <t>charlotte.hopkins@hull.ac.uk</t>
  </si>
  <si>
    <t>https://www.linkedin.com/in/charlotte-robinson-acca-502b80195</t>
  </si>
  <si>
    <t>charlotte-r@boston.ac.uk</t>
  </si>
  <si>
    <t>https://www.linkedin.com/in/charlotte-smith-mclip-79b9a721</t>
  </si>
  <si>
    <t>Smith Mclip</t>
  </si>
  <si>
    <t>Information Centre Manager / Research Skills Teaching</t>
  </si>
  <si>
    <t>charlottesmith@kingsely.org</t>
  </si>
  <si>
    <t>https://www.linkedin.com/in/chelsea-sambells-65621482</t>
  </si>
  <si>
    <t>Chelsea</t>
  </si>
  <si>
    <t>Sambells</t>
  </si>
  <si>
    <t>Research Centre Manager</t>
  </si>
  <si>
    <t>chelsea.sambells@stir.ac.uk</t>
  </si>
  <si>
    <t>https://www.linkedin.com/in/cheryl-furness-635a7696</t>
  </si>
  <si>
    <t>Furness</t>
  </si>
  <si>
    <t>Trial Manager/Research Institute Manager</t>
  </si>
  <si>
    <t>cfurness@sgul.ac.uk</t>
  </si>
  <si>
    <t>https://www.linkedin.com/in/cheryl-holmstrom-b4b356106/</t>
  </si>
  <si>
    <t>Holmstrom</t>
  </si>
  <si>
    <t>Special Projects and Funding Manager</t>
  </si>
  <si>
    <t>cheryl.holmstrom@sunderland.ac.uk</t>
  </si>
  <si>
    <t>https://www.linkedin.com/in/cheryl-mccluskey-85818140</t>
  </si>
  <si>
    <t>McCluskey</t>
  </si>
  <si>
    <t>Pre-Award Coordinator</t>
  </si>
  <si>
    <t>cheryl.mccluskey@ntu.ac.uk</t>
  </si>
  <si>
    <t>https://www.linkedin.com/in/cheryl-watson-635a7696</t>
  </si>
  <si>
    <t>Associate Director Of Research Operations (Administration)</t>
  </si>
  <si>
    <t>cwatson@sgul.ac.uk</t>
  </si>
  <si>
    <t>https://www.linkedin.com/in/cheryl-wilson-85818140</t>
  </si>
  <si>
    <t>cheryl.wilson@ntu.ac.uk</t>
  </si>
  <si>
    <t>https://www.linkedin.com/in/chiara-andreoli-cbs</t>
  </si>
  <si>
    <t>Andreoli</t>
  </si>
  <si>
    <t>Ph.D. Honorary Research Fellow- Project Manager IMmPACT Project</t>
  </si>
  <si>
    <t>ca@ucl.ac.uk</t>
  </si>
  <si>
    <t>https://www.linkedin.com/in/chiara-recchi-a4ba1914b</t>
  </si>
  <si>
    <t>Recchi</t>
  </si>
  <si>
    <t>Director, Research And Discovery In Gene Therapy</t>
  </si>
  <si>
    <t>chiara.recchi@orchard-tx.com</t>
  </si>
  <si>
    <t>https://www.linkedin.com/in/chidiebere1</t>
  </si>
  <si>
    <t>Chidiebere</t>
  </si>
  <si>
    <t>Njoku</t>
  </si>
  <si>
    <t>Research Finance Officer</t>
  </si>
  <si>
    <t>chidiebere.njoku@manchester.ac.uk</t>
  </si>
  <si>
    <t>https://www.linkedin.com/in/chougher-maria-doughramajian-71260a121</t>
  </si>
  <si>
    <t>Chougher</t>
  </si>
  <si>
    <t>Maria Doughramajian</t>
  </si>
  <si>
    <t>Community Engaged Research And Learning Officer</t>
  </si>
  <si>
    <t>c.doughramajian@qub.ac.uk</t>
  </si>
  <si>
    <t>https://www.linkedin.com/in/chrisashford</t>
  </si>
  <si>
    <t>Interim Deputy Faculty Pro Vice Chancellor (Research And Knowledge Exchange) FBL</t>
  </si>
  <si>
    <t>chris.ashford@northumbria.ac.uk</t>
  </si>
  <si>
    <t>https://www.linkedin.com/in/chris-barber-7657a84a</t>
  </si>
  <si>
    <t>cbarber@icas.com</t>
  </si>
  <si>
    <t>https://www.linkedin.com/in/chris-browne-37a4942b</t>
  </si>
  <si>
    <t>Browne</t>
  </si>
  <si>
    <t>Head Of Research Strategy And Engagement</t>
  </si>
  <si>
    <t>c.browne@qub.ac.uk</t>
  </si>
  <si>
    <t>https://www.linkedin.com/in/chris-carter-bb490789</t>
  </si>
  <si>
    <t>Research Manager, Civil &amp; Building Engineering</t>
  </si>
  <si>
    <t>c.d.carter@lboro.ac.uk</t>
  </si>
  <si>
    <t>https://www.linkedin.com/in/chris-collins-hpc/</t>
  </si>
  <si>
    <t>chris.collins@hull.ac.uk</t>
  </si>
  <si>
    <t>https://www.linkedin.com/in/chris-dolan-56351017</t>
  </si>
  <si>
    <t>Dolan</t>
  </si>
  <si>
    <t>Research Strategy And Innovation Manager</t>
  </si>
  <si>
    <t>chris.dolan@manchester.ac.uk</t>
  </si>
  <si>
    <t>https://www.linkedin.com/in/chris-duncan-04120b6a/</t>
  </si>
  <si>
    <t>c.duncan@leedstrinity.ac.uk</t>
  </si>
  <si>
    <t>https://www.linkedin.com/in/chrishoward26</t>
  </si>
  <si>
    <t>Head Of Digital</t>
  </si>
  <si>
    <t>choward@uel.ac.uk</t>
  </si>
  <si>
    <t>https://www.linkedin.com/in/chris-jenks-a4245226</t>
  </si>
  <si>
    <t>Jenks</t>
  </si>
  <si>
    <t>chris.jenks@brunel.ac.uk</t>
  </si>
  <si>
    <t>Masterlist-UK, GN-Untouched - UK, masterlist-141uni</t>
  </si>
  <si>
    <t>https://www.linkedin.com/in/chriskeene</t>
  </si>
  <si>
    <t>Keene</t>
  </si>
  <si>
    <t>Research Information And Systems Manager</t>
  </si>
  <si>
    <t>c.keene@westminster.ac.uk</t>
  </si>
  <si>
    <t>https://www.linkedin.com/in/chris-martin-7245452</t>
  </si>
  <si>
    <t>chris.martin@qs.com</t>
  </si>
  <si>
    <t>masterlist-all, masterlist-ukuni, GN-Already Approached, Masterlist-UK</t>
  </si>
  <si>
    <t>https://www.linkedin.com/in/chris-muryn-50a02345</t>
  </si>
  <si>
    <t>Muryn</t>
  </si>
  <si>
    <t>Research And Analytical Services Manager</t>
  </si>
  <si>
    <t>christopher.a.muryn@manchester.ac.uk</t>
  </si>
  <si>
    <t>https://www.linkedin.com/in/chris-parkin-394b19129/</t>
  </si>
  <si>
    <t>Parkin</t>
  </si>
  <si>
    <t>chris.parkin@leeds-art.ac.uk</t>
  </si>
  <si>
    <t>https://www.linkedin.com/in/chris-phillips-52a30b20</t>
  </si>
  <si>
    <t>chris.phillips@liv-coll.ac.uk</t>
  </si>
  <si>
    <t>https://www.linkedin.com/in/chris-stennett-8944201b8</t>
  </si>
  <si>
    <t>Stennett</t>
  </si>
  <si>
    <t>c.stennett@cranfield.ac.uk</t>
  </si>
  <si>
    <t>masterlist-141uni, GN-Untouched - UK, ARMA-Prospect-Removed - Out of Persona, Masterlist-UK, masterlist-ukuni, masterlist-all</t>
  </si>
  <si>
    <t>https://www.linkedin.com/in/christian-celecia-5591a1124</t>
  </si>
  <si>
    <t>Celecia</t>
  </si>
  <si>
    <t>University Of Gibraltar</t>
  </si>
  <si>
    <t>Director Of Information Technology And Communications</t>
  </si>
  <si>
    <t>christian.celecia@unigib.edu.gi</t>
  </si>
  <si>
    <t>+350 58034000</t>
  </si>
  <si>
    <t>gibraltar university</t>
  </si>
  <si>
    <t>https://www.linkedin.com/in/christina-creamer-9444b1158</t>
  </si>
  <si>
    <t>Creamer</t>
  </si>
  <si>
    <t>Executive Assistant To The Pro Vice-Chancellor Research, Innovation &amp; Engagement</t>
  </si>
  <si>
    <t>christina.creamer@uws.ac.uk</t>
  </si>
  <si>
    <t>https://www.linkedin.com/in/christina-fuhr-bisgaard-1444372/</t>
  </si>
  <si>
    <t>Bisgaard</t>
  </si>
  <si>
    <t>Research and Project Support</t>
  </si>
  <si>
    <t>chbis@dtu.dk</t>
  </si>
  <si>
    <t>https://www.linkedin.com/in/christine-anderson-2ba7799a</t>
  </si>
  <si>
    <t>School Service Delivery Officer: Research &amp; Enterprise</t>
  </si>
  <si>
    <t>c.anderson@uws.ac.uk</t>
  </si>
  <si>
    <t>https://www.linkedin.com/in/christine-tyler-8509b8173</t>
  </si>
  <si>
    <t>c.tyler@salford.ac.uk</t>
  </si>
  <si>
    <t>https://www.linkedin.com/in/christopher-baker-ab349325</t>
  </si>
  <si>
    <t>c.baker@gold.ac.uk</t>
  </si>
  <si>
    <t>https://www.linkedin.com/in/christopher-jones-2a99a777</t>
  </si>
  <si>
    <t>Faculty Research Manager</t>
  </si>
  <si>
    <t>christopher.jones@kcl.ac.uk</t>
  </si>
  <si>
    <t>https://www.linkedin.com/in/christopher-martin-70092349</t>
  </si>
  <si>
    <t>Business Support Officer (Research And Governance)</t>
  </si>
  <si>
    <t>christopher.martin@port.ac.uk</t>
  </si>
  <si>
    <t>https://www.linkedin.com/in/chris-ward-28b8aa13</t>
  </si>
  <si>
    <t>Head Of Digital Planning &amp; Portfolio Management</t>
  </si>
  <si>
    <t>chris.ward@ntu.ac.uk</t>
  </si>
  <si>
    <t>https://www.linkedin.com/in/chris-wright-a8a3007</t>
  </si>
  <si>
    <t>chris.wright@wbs.ac.uk</t>
  </si>
  <si>
    <t>https://www.linkedin.com/in/cindy-goh-b5974782/</t>
  </si>
  <si>
    <t>Goh</t>
  </si>
  <si>
    <t>Director of Research Programmes, Associate Professor</t>
  </si>
  <si>
    <t>cindy.goh@gla.ac.uk</t>
  </si>
  <si>
    <t>https://www.linkedin.com/in/clair-chase-5641b2172</t>
  </si>
  <si>
    <t>clair.chase@kcl.ac.uk</t>
  </si>
  <si>
    <t>https://www.linkedin.com/in/claire-faichnie-8b279250</t>
  </si>
  <si>
    <t>Faichnie</t>
  </si>
  <si>
    <t>Research Strategy Projects Manager</t>
  </si>
  <si>
    <t>claire.faichnie@manchester.ac.uk</t>
  </si>
  <si>
    <t>https://www.linkedin.com/in/claire-fraser-11148a20</t>
  </si>
  <si>
    <t>HS&amp;DR Research Associate &amp; Programme Manager</t>
  </si>
  <si>
    <t>claire.fraser@manchester.ac.uk</t>
  </si>
  <si>
    <t>https://www.linkedin.com/in/claire-gallant-95531b69/</t>
  </si>
  <si>
    <t>Gallant</t>
  </si>
  <si>
    <t>c.gallant@uea.ac.uk</t>
  </si>
  <si>
    <t>https://www.linkedin.com/in/clairegunton</t>
  </si>
  <si>
    <t>Gunton</t>
  </si>
  <si>
    <t>Category Manager - Research &amp; Enterprise, IT &amp; Professional Services</t>
  </si>
  <si>
    <t>claire.gunton@hud.ac.uk</t>
  </si>
  <si>
    <t>masterlist-ukuni, ARMA-Client-Removed - Out of Persona, Masterlist-UK, GN-Already Approached, masterlist-all</t>
  </si>
  <si>
    <t>https://www.linkedin.com/in/claire-hutchinson-381548a</t>
  </si>
  <si>
    <t>Hutchinson</t>
  </si>
  <si>
    <t>Senior Research Fellow, Healthy Ageing Support And Care</t>
  </si>
  <si>
    <t>claire.hutchinson@flinders.edu.au</t>
  </si>
  <si>
    <t>https://www.linkedin.com/in/claire-lorimer-9728b282/</t>
  </si>
  <si>
    <t>Lorimer</t>
  </si>
  <si>
    <t>Procurement Contracts Manager</t>
  </si>
  <si>
    <t>claire.lorimer@sruc.ac.uk</t>
  </si>
  <si>
    <t>https://www.linkedin.com/in/claire-ormston-2b01a7196</t>
  </si>
  <si>
    <t>Ormston</t>
  </si>
  <si>
    <t>claire@virti.com</t>
  </si>
  <si>
    <t>https://www.linkedin.com/in/claire-price-acca-911b0a137</t>
  </si>
  <si>
    <t>claire.price@chi.ac.uk</t>
  </si>
  <si>
    <t>https://www.linkedin.com/in/claire-talbot-b66a25188</t>
  </si>
  <si>
    <t>claire.talbot@junipertraining.co.uk</t>
  </si>
  <si>
    <t>https://www.linkedin.com/in/clairetoogood</t>
  </si>
  <si>
    <t>Toogood</t>
  </si>
  <si>
    <t>Research And Insights Manager</t>
  </si>
  <si>
    <t>claire.toogood@agcas.org.uk</t>
  </si>
  <si>
    <t>https://www.linkedin.com/in/claire-wormald-07329129a</t>
  </si>
  <si>
    <t>Wormald</t>
  </si>
  <si>
    <t>claire.wormald@imapcentre.co.uk</t>
  </si>
  <si>
    <t>https://www.linkedin.com/in/clare-bourke-mcips-11847240</t>
  </si>
  <si>
    <t>Head Of IT Vendor Management</t>
  </si>
  <si>
    <t>c.bourke@mmu.ac.uk</t>
  </si>
  <si>
    <t>https://www.linkedin.com/in/clareebradley</t>
  </si>
  <si>
    <t>Senior Research Fellow, Aged Care Research And Industry Innovation Australia</t>
  </si>
  <si>
    <t>clare.bradley@flinders.edu.au</t>
  </si>
  <si>
    <t>https://www.linkedin.com/in/clare-houston-86256335</t>
  </si>
  <si>
    <t>Development Officer (Research)</t>
  </si>
  <si>
    <t>clare.houston@st-andrews.ac.uk</t>
  </si>
  <si>
    <t>https://www.linkedin.com/in/clare-liggins-0aa54b34</t>
  </si>
  <si>
    <t>Liggins</t>
  </si>
  <si>
    <t>Research Services Librarian (Research Data Management)</t>
  </si>
  <si>
    <t>clare.liggins@manchester.ac.uk</t>
  </si>
  <si>
    <t>https://www.linkedin.com/in/clare-perez-387a7456</t>
  </si>
  <si>
    <t>Perez</t>
  </si>
  <si>
    <t>perezc@hlcollege.ac.uk</t>
  </si>
  <si>
    <t>https://www.linkedin.com/in/clare-roberts-08277b133</t>
  </si>
  <si>
    <t>croberts@acm.ac.uk</t>
  </si>
  <si>
    <t>https://www.linkedin.com/in/clare-whalley-393ba311b</t>
  </si>
  <si>
    <t>clare.whalley@techeducators.co.uk</t>
  </si>
  <si>
    <t>https://www.linkedin.com/in/claudia-arici-51a2a530</t>
  </si>
  <si>
    <t>Arici</t>
  </si>
  <si>
    <t>Research Support Officer - Flinders Health And Medical Research Institute (FHMRI)</t>
  </si>
  <si>
    <t>claudia.arici@flinders.edu.au</t>
  </si>
  <si>
    <t>https://www.linkedin.com/in/claudia-munteanu-9b06846a</t>
  </si>
  <si>
    <t>Munteanu</t>
  </si>
  <si>
    <t>c.munteanu@hasmonean.co.uk</t>
  </si>
  <si>
    <t>https://www.linkedin.com/in/clifford-de-raffaele-27a930b1/</t>
  </si>
  <si>
    <t>Clifford</t>
  </si>
  <si>
    <t>de Raffaele</t>
  </si>
  <si>
    <t>Associate Director for Academia and Research, Senior Lecturer, Academic Programme Manager</t>
  </si>
  <si>
    <t>c.deraffaele@mdx.ac.uk</t>
  </si>
  <si>
    <t>https://www.linkedin.com/in/co7e</t>
  </si>
  <si>
    <t>steven@morrisby.com</t>
  </si>
  <si>
    <t>https://www.linkedin.com/in/cody-morris-paris-7758007b</t>
  </si>
  <si>
    <t>Morris Paris</t>
  </si>
  <si>
    <t>Deputy Director Of Research &amp; Business</t>
  </si>
  <si>
    <t>c.paris@mdx.ac.ae</t>
  </si>
  <si>
    <t>masterlist-uae, GN-Untouched - UAE</t>
  </si>
  <si>
    <t>https://www.linkedin.com/in/coen-verschuren-126b305</t>
  </si>
  <si>
    <t>Coen</t>
  </si>
  <si>
    <t>Verschuren</t>
  </si>
  <si>
    <t>Research Program Development Manager</t>
  </si>
  <si>
    <t>coen.verschuren@asml.com</t>
  </si>
  <si>
    <t>https://www.linkedin.com/in/colelindsay</t>
  </si>
  <si>
    <t>lindsayc@photophysics.com</t>
  </si>
  <si>
    <t>https://www.linkedin.com/in/colin-anderson-38b23b145/</t>
  </si>
  <si>
    <t>c.anderson@ids.ac.uk</t>
  </si>
  <si>
    <t>https://www.linkedin.com/in/colin-haigh-9113727a</t>
  </si>
  <si>
    <t>Haigh</t>
  </si>
  <si>
    <t>colin.haigh@junipereducation.org</t>
  </si>
  <si>
    <t>https://www.linkedin.com/in/colinkirkpatrick/</t>
  </si>
  <si>
    <t>Kirkpatrick</t>
  </si>
  <si>
    <t>Research Support Services</t>
  </si>
  <si>
    <t>c.kirkpatrick@gsa.ac.uk</t>
  </si>
  <si>
    <t>https://www.linkedin.com/in/colinlindsay</t>
  </si>
  <si>
    <t>Professor Of Work And Employment Studies &amp; Deputy Director, Scottish Centre For Employment Research</t>
  </si>
  <si>
    <t>colin.lindsay@strath.ac.uk</t>
  </si>
  <si>
    <t>https://www.linkedin.com/in/colin-mcneill-b45b1046</t>
  </si>
  <si>
    <t>McNeill</t>
  </si>
  <si>
    <t>Research Psychologist/Director</t>
  </si>
  <si>
    <t>colin@identityexploration.com</t>
  </si>
  <si>
    <t>https://www.linkedin.com/in/colin-smith-491592a</t>
  </si>
  <si>
    <t>Research Repository Manager</t>
  </si>
  <si>
    <t>c.smith@open.ac.uk</t>
  </si>
  <si>
    <t>https://www.linkedin.com/in/connor-evans-6222b3191</t>
  </si>
  <si>
    <t>Connor</t>
  </si>
  <si>
    <t>Research Project Support Officer &amp; Database Coordinator</t>
  </si>
  <si>
    <t>connor.evans@york.ac.uk</t>
  </si>
  <si>
    <t>https://www.linkedin.com/in/connor-joyner-9585609b</t>
  </si>
  <si>
    <t>Joyner</t>
  </si>
  <si>
    <t>Research Data And Systems Manager</t>
  </si>
  <si>
    <t>cjoyner@lincoln.ac.uk</t>
  </si>
  <si>
    <t>https://www.linkedin.com/in/connor-watt-540185263</t>
  </si>
  <si>
    <t>c.watt@lse.ac.uk</t>
  </si>
  <si>
    <t>https://www.linkedin.com/in/cormac-newark-206895170</t>
  </si>
  <si>
    <t>Newark</t>
  </si>
  <si>
    <t>cormac.newark@gsmd.ac.uk</t>
  </si>
  <si>
    <t>https://www.linkedin.com/in/craig-bryce-ab4424145</t>
  </si>
  <si>
    <t>Research Excellence Framework Coordinator</t>
  </si>
  <si>
    <t>cbryce@imperial.ac.uk</t>
  </si>
  <si>
    <t>https://www.linkedin.com/in/craig-hodgson-111188214</t>
  </si>
  <si>
    <t>EU Research And Innovation Project Manager</t>
  </si>
  <si>
    <t>c.hodgson@arts.ac.uk</t>
  </si>
  <si>
    <t>https://www.linkedin.com/in/craigmrobertson</t>
  </si>
  <si>
    <t>M Robertson</t>
  </si>
  <si>
    <t>Research And Development Manager (Arts And Humanities) - University Of York</t>
  </si>
  <si>
    <t>craig.m.robertson@york.ac.uk</t>
  </si>
  <si>
    <t>https://www.linkedin.com/in/cristian-florindo-lopez-050764106</t>
  </si>
  <si>
    <t>Cristian</t>
  </si>
  <si>
    <t>Florindo-Lopez</t>
  </si>
  <si>
    <t>Researcher And Project Manager</t>
  </si>
  <si>
    <t>criflor@noc.ac.uk</t>
  </si>
  <si>
    <t>https://www.linkedin.com/in/crystal-maxwell-64b74a2b</t>
  </si>
  <si>
    <t>crystal@ashbournedaynurseries.com</t>
  </si>
  <si>
    <t>https://www.linkedin.com/in/daljinderpal-panesar-11572b120</t>
  </si>
  <si>
    <t>Daljinderpal</t>
  </si>
  <si>
    <t>Panesar</t>
  </si>
  <si>
    <t>daljinderpal.panesar@myohana.co.uk</t>
  </si>
  <si>
    <t>https://www.linkedin.com/in/damian-kippins-1a381659</t>
  </si>
  <si>
    <t>Kippins</t>
  </si>
  <si>
    <t>damian.kippins@kcl.ac.uk</t>
  </si>
  <si>
    <t>https://www.linkedin.com/in/damiano-brigo-4822262</t>
  </si>
  <si>
    <t>Damiano</t>
  </si>
  <si>
    <t>Brigo</t>
  </si>
  <si>
    <t>Professor (Chair) And Co-Head Of The Mathematical Finance Research Group</t>
  </si>
  <si>
    <t>damiano.brigo@imperial.ac.uk</t>
  </si>
  <si>
    <t>https://www.linkedin.com/in/damien-keating-a4360424</t>
  </si>
  <si>
    <t>Keating</t>
  </si>
  <si>
    <t>Director, Flinders Health And Medical Research Institute And Dean (Research) (Interim)</t>
  </si>
  <si>
    <t>damien.keating@flinders.edu.au</t>
  </si>
  <si>
    <t>https://www.linkedin.com/in/damon-bhattia-b9406b22a</t>
  </si>
  <si>
    <t>Damon</t>
  </si>
  <si>
    <t>Bhattia</t>
  </si>
  <si>
    <t>Research And Finance Operations Officer</t>
  </si>
  <si>
    <t>damon.bhattia@kcl.ac.uk</t>
  </si>
  <si>
    <t>https://www.linkedin.com/in/danae-banette-b44aba51</t>
  </si>
  <si>
    <t>Danae</t>
  </si>
  <si>
    <t>Banette</t>
  </si>
  <si>
    <t>Head Of Research Rankings</t>
  </si>
  <si>
    <t>danae.banette@timeshighereducation.co.uk</t>
  </si>
  <si>
    <t>https://www.linkedin.com/in/dan-gordon-ph-d-1b83b81a</t>
  </si>
  <si>
    <t>Co-Director: Sport And Exercise Sciences Research Group</t>
  </si>
  <si>
    <t>dan.gordon@aru.ac.uk</t>
  </si>
  <si>
    <t>GN-Untouched - UK, ARMA-Prospect-Removed - Out of Persona, masterlist-all, masterlist-ukuni</t>
  </si>
  <si>
    <t>https://www.linkedin.com/in/danholbrow</t>
  </si>
  <si>
    <t>Holbrow</t>
  </si>
  <si>
    <t>Research Impact And Engagement Officer</t>
  </si>
  <si>
    <t>d.holbrow@rgu.ac.uk</t>
  </si>
  <si>
    <t>https://www.linkedin.com/in/dan-holden-a84a8349</t>
  </si>
  <si>
    <t>Head of Digital, Content and Research Services</t>
  </si>
  <si>
    <t>d.holden@qub.ac.uk</t>
  </si>
  <si>
    <t>https://www.linkedin.com/in/daniela-cosmini-7b5372128</t>
  </si>
  <si>
    <t>Cosmini</t>
  </si>
  <si>
    <t>Academic Adjunct, Researcher In Migration And Ageing Studies</t>
  </si>
  <si>
    <t>daniela.cosmini@flinders.edu.au</t>
  </si>
  <si>
    <t>https://www.linkedin.com/in/daniel-bird-9b56411</t>
  </si>
  <si>
    <t>Bird</t>
  </si>
  <si>
    <t>Head Of IT Infrastructure</t>
  </si>
  <si>
    <t>dbird@sgul.ac.uk</t>
  </si>
  <si>
    <t>https://www.linkedin.com/in/danielemercanti</t>
  </si>
  <si>
    <t>Daniele</t>
  </si>
  <si>
    <t>Mercanti</t>
  </si>
  <si>
    <t>daniele@lyfta.com</t>
  </si>
  <si>
    <t>https://www.linkedin.com/in/danieljhanlon</t>
  </si>
  <si>
    <t>Head Of E-Research Data</t>
  </si>
  <si>
    <t>daniel.hanlon@kcl.ac.uk</t>
  </si>
  <si>
    <t>https://www.linkedin.com/in/daniel-kakonge-35814428</t>
  </si>
  <si>
    <t>Kakonge</t>
  </si>
  <si>
    <t>Founder &amp; Research Director</t>
  </si>
  <si>
    <t>dkakonge@thereviewport.com</t>
  </si>
  <si>
    <t>https://www.linkedin.com/in/danielle-derrick-0818b8218</t>
  </si>
  <si>
    <t>Derrick</t>
  </si>
  <si>
    <t>daniellederrick@oca.ac.uk</t>
  </si>
  <si>
    <t>https://www.linkedin.com/in/danielle-gibbs-2246a1114</t>
  </si>
  <si>
    <t>Gibbs</t>
  </si>
  <si>
    <t>danielle.gibbs@wjec.co.uk</t>
  </si>
  <si>
    <t>https://www.linkedin.com/in/danielle-page-2246a1114</t>
  </si>
  <si>
    <t>Page</t>
  </si>
  <si>
    <t>danielle.page@wjec.co.uk</t>
  </si>
  <si>
    <t>https://www.linkedin.com/in/daniel-lewis-277b92192</t>
  </si>
  <si>
    <t>Research Support Officer / Laboratory Manager</t>
  </si>
  <si>
    <t>daniel.lewis@flinders.edu.au</t>
  </si>
  <si>
    <t>https://www.linkedin.com/in/daniel-march-62b96137</t>
  </si>
  <si>
    <t>March</t>
  </si>
  <si>
    <t>Research Fellow (Trial Manager)</t>
  </si>
  <si>
    <t>daniel.march@york.ac.uk</t>
  </si>
  <si>
    <t>https://www.linkedin.com/in/daniel-mcgrady-a9645386</t>
  </si>
  <si>
    <t>McGrady</t>
  </si>
  <si>
    <t>daniel.mcgrady@ipsos.com</t>
  </si>
  <si>
    <t>https://www.linkedin.com/in/daniel-roberts-700b994a</t>
  </si>
  <si>
    <t>SOAS University Of London</t>
  </si>
  <si>
    <t>dr21@soas.ac.uk</t>
  </si>
  <si>
    <t>+44 7941 643151</t>
  </si>
  <si>
    <t>+44 20 7637 2388</t>
  </si>
  <si>
    <t>https://www.linkedin.com/in/daniel-turner-88483ba2</t>
  </si>
  <si>
    <t>Research &amp; Innovation Systems Manager</t>
  </si>
  <si>
    <t>daniel.turner@port.ac.uk</t>
  </si>
  <si>
    <t>https://www.linkedin.com/in/daniel-twiddy-63426b2</t>
  </si>
  <si>
    <t>Twiddy</t>
  </si>
  <si>
    <t>daniel.twiddy@manchester.ac.uk</t>
  </si>
  <si>
    <t>https://www.linkedin.com/in/dan-parsons-1253741</t>
  </si>
  <si>
    <t>Pro-Vice Chancellor For Research And Innovation</t>
  </si>
  <si>
    <t>d.parsons@lboro.ac.uk</t>
  </si>
  <si>
    <t>https://www.linkedin.com/in/dan-wiggle-1306184</t>
  </si>
  <si>
    <t>Wiggle</t>
  </si>
  <si>
    <t>Head Of Digital And Creative Services (Communications)</t>
  </si>
  <si>
    <t>dan.wiggle@york.ac.uk</t>
  </si>
  <si>
    <t>https://www.linkedin.com/in/darien-rozentals-a893b09</t>
  </si>
  <si>
    <t>Darien</t>
  </si>
  <si>
    <t>Rozentals</t>
  </si>
  <si>
    <t>Head Of Faculty Research And Business Engagement</t>
  </si>
  <si>
    <t>darien.rozentals@manchester.ac.uk</t>
  </si>
  <si>
    <t>https://www.linkedin.com/in/darin-wood-8333b3246</t>
  </si>
  <si>
    <t>Prospect Research Officer</t>
  </si>
  <si>
    <t>darin.wood@york.ac.uk</t>
  </si>
  <si>
    <t>https://www.linkedin.com/in/darren-smith-09abab29</t>
  </si>
  <si>
    <t>Professor Of Bacteriophage Biology/ Director Of NU-OMICS DNA Sequencing Research Facility</t>
  </si>
  <si>
    <t>darren.smith@northumbria.ac.uk</t>
  </si>
  <si>
    <t>https://www.linkedin.com/in/davidaweight</t>
  </si>
  <si>
    <t>david.weight@bucks.ac.uk</t>
  </si>
  <si>
    <t>+44 1494 522141</t>
  </si>
  <si>
    <t>+44 330 123 2023</t>
  </si>
  <si>
    <t>https://www.linkedin.com/in/david-barfield-ab54379a</t>
  </si>
  <si>
    <t>Barfield</t>
  </si>
  <si>
    <t>david.barfield@open.ac.uk</t>
  </si>
  <si>
    <t>https://www.linkedin.com/in/david-blundell-89594b69</t>
  </si>
  <si>
    <t>Blundell</t>
  </si>
  <si>
    <t>david.blundell@manchester.ac.uk</t>
  </si>
  <si>
    <t>https://www.linkedin.com/in/david-brownrigg-840369a6</t>
  </si>
  <si>
    <t>Brownrigg</t>
  </si>
  <si>
    <t>Senior Lecturer Then Course Director (to 2010) Then Visiting Research Fellow</t>
  </si>
  <si>
    <t>d.brownrigg@gold.ac.uk</t>
  </si>
  <si>
    <t>https://www.linkedin.com/in/david-bryde-25842a6</t>
  </si>
  <si>
    <t>Bryde</t>
  </si>
  <si>
    <t>Director Of Research &amp; Innovation/Professor Of Project Management,Faculty If Business &amp; Law</t>
  </si>
  <si>
    <t>d.j.bryde@ljmu.ac.uk</t>
  </si>
  <si>
    <t>https://www.linkedin.com/in/david-cassidy-577632146</t>
  </si>
  <si>
    <t>Cassidy</t>
  </si>
  <si>
    <t>Director Of Technology</t>
  </si>
  <si>
    <t>david.cassidy@atass-sports.co.uk</t>
  </si>
  <si>
    <t>Technology director</t>
  </si>
  <si>
    <t>https://www.linkedin.com/in/david-cole-0b76011</t>
  </si>
  <si>
    <t>david.cole@buckingham.ac.uk</t>
  </si>
  <si>
    <t>masterlist-all, masterlist-141uni, masterlist-ukuni, GN-Untouched - UK, Masterlist-UK</t>
  </si>
  <si>
    <t>https://www.linkedin.com/in/david-fisk-9b9449a5</t>
  </si>
  <si>
    <t>Fisk</t>
  </si>
  <si>
    <t>dfisk@warwickshire.ac.uk</t>
  </si>
  <si>
    <t>https://www.linkedin.com/in/david-french-21b60a6</t>
  </si>
  <si>
    <t>d.french@ucl.ac.uk</t>
  </si>
  <si>
    <t>Masterlist-UK, masterlist-141uni, GN-Already Approached</t>
  </si>
  <si>
    <t>https://www.linkedin.com/in/davidgyoung</t>
  </si>
  <si>
    <t>david.g.young@northumbria.ac.uk</t>
  </si>
  <si>
    <t>https://www.linkedin.com/in/david-kent-27105434</t>
  </si>
  <si>
    <t>Deputy Head Of Department In Biology (Research)</t>
  </si>
  <si>
    <t>david.kent@york.ac.uk</t>
  </si>
  <si>
    <t>https://www.linkedin.com/in/david-mccallum-9323799</t>
  </si>
  <si>
    <t>McCallum</t>
  </si>
  <si>
    <t>Senior Research Systems Administrator</t>
  </si>
  <si>
    <t>david.mccallum@kcl.ac.uk</t>
  </si>
  <si>
    <t>masterlist-141uni, ARMA-Prospect-Verified Contacts, GN-Already Approached, Masterlist-UK, masterlist-all</t>
  </si>
  <si>
    <t>https://www.linkedin.com/in/david-mclennan-a86b722a</t>
  </si>
  <si>
    <t>Director &amp; Senior Research Fellow</t>
  </si>
  <si>
    <t>david.mclennan@saspri.org</t>
  </si>
  <si>
    <t>https://www.linkedin.com/in/david-neilson-a10817b1</t>
  </si>
  <si>
    <t>Neilson</t>
  </si>
  <si>
    <t>david.neilson@nottinghamcollege.ac.uk</t>
  </si>
  <si>
    <t>https://www.linkedin.com/in/david-newsome-76030249/</t>
  </si>
  <si>
    <t>Newsome</t>
  </si>
  <si>
    <t>Research Development Manager (Social Science &amp; Public Policy)</t>
  </si>
  <si>
    <t>david.newsome@kcl.ac.uk</t>
  </si>
  <si>
    <t>https://www.linkedin.com/in/david-nisbet-b6379a79</t>
  </si>
  <si>
    <t>Nisbet</t>
  </si>
  <si>
    <t>Research Development Manager-College Of Science &amp; Engineering</t>
  </si>
  <si>
    <t>david.nisbet@glasgow.ac.uk</t>
  </si>
  <si>
    <t>https://www.linkedin.com/in/davidprior2010</t>
  </si>
  <si>
    <t>Pro Vice-Chancellor Research And Knowledge Exchange</t>
  </si>
  <si>
    <t>david.prior@falmouth.ac.uk</t>
  </si>
  <si>
    <t>david.johnston@hutton.ac.uk</t>
  </si>
  <si>
    <t>https://www.linkedin.com/in/david-shaw-b1728a76</t>
  </si>
  <si>
    <t>shaw@sarvari-trust.org</t>
  </si>
  <si>
    <t>https://www.linkedin.com/in/david-stead-1a2bb776</t>
  </si>
  <si>
    <t>Stead</t>
  </si>
  <si>
    <t>Aberdeen Proteomics Facility Manager And Senior Research Fellow</t>
  </si>
  <si>
    <t>d.stead@abdn.ac.uk</t>
  </si>
  <si>
    <t>https://www.linkedin.com/in/davidtdexter</t>
  </si>
  <si>
    <t>Dexter</t>
  </si>
  <si>
    <t>ddexter@parkinsons.org.uk</t>
  </si>
  <si>
    <t>https://www.linkedin.com/in/dean-bowes-1b7a409</t>
  </si>
  <si>
    <t>Bowes</t>
  </si>
  <si>
    <t>d.bowes@lboro.ac.uk</t>
  </si>
  <si>
    <t>https://www.linkedin.com/in/deanrrobinson</t>
  </si>
  <si>
    <t>dean.robinson@oaklands.ac.uk</t>
  </si>
  <si>
    <t>https://www.linkedin.com/in/debbie-cocks-650bbbb4</t>
  </si>
  <si>
    <t>Cocks</t>
  </si>
  <si>
    <t>debbie.cocks@flinders.edu.au</t>
  </si>
  <si>
    <t>https://www.linkedin.com/in/debbie-hughes-43a44320</t>
  </si>
  <si>
    <t>Research Contracts &amp; Monitoring Officer</t>
  </si>
  <si>
    <t>d.hughes1@salford.ac.uk</t>
  </si>
  <si>
    <t>https://www.linkedin.com/in/debbie-inker-4151145</t>
  </si>
  <si>
    <t>Inker</t>
  </si>
  <si>
    <t>MEOR</t>
  </si>
  <si>
    <t>dinker@meor.org</t>
  </si>
  <si>
    <t>meor</t>
  </si>
  <si>
    <t>https://www.linkedin.com/in/debbi-macmillan-68199366</t>
  </si>
  <si>
    <t>Debbi</t>
  </si>
  <si>
    <t>debbi.macmillan@glasgow.ac.uk</t>
  </si>
  <si>
    <t>https://www.linkedin.com/in/deborah-fry-b97a777</t>
  </si>
  <si>
    <t>Fry</t>
  </si>
  <si>
    <t>Professor Of International Child Protection Research</t>
  </si>
  <si>
    <t>dfry@ed.ac.uk</t>
  </si>
  <si>
    <t>https://www.linkedin.com/in/deborah-graver-523b4b239</t>
  </si>
  <si>
    <t>Graver</t>
  </si>
  <si>
    <t>Head Of Data, Research And Finance, Development Office</t>
  </si>
  <si>
    <t>deborah.graver@uea.ac.uk</t>
  </si>
  <si>
    <t>masterlist-141uni, masterlist-ukuni, ARMA-Client-Removed - Out of Persona, GN-Untouched - UK, Masterlist-UK, masterlist-all</t>
  </si>
  <si>
    <t>https://www.linkedin.com/in/deborah-harry-13371137</t>
  </si>
  <si>
    <t>deborah.harry@rncm.ac.uk</t>
  </si>
  <si>
    <t>https://www.linkedin.com/in/deborah-kinnear-89a657120</t>
  </si>
  <si>
    <t>Kinnear</t>
  </si>
  <si>
    <t>Deputy Director Of Research, Scottish Learning Disabilities Observatory</t>
  </si>
  <si>
    <t>deborah.kinnear@glasgow.ac.uk</t>
  </si>
  <si>
    <t>https://www.linkedin.com/in/deborah-snow-molloy-4184b122a</t>
  </si>
  <si>
    <t>Snow Molloy</t>
  </si>
  <si>
    <t>deborah.molloy@kcl.ac.uk</t>
  </si>
  <si>
    <t>https://www.linkedin.com/in/debra-kelly-5042bb25</t>
  </si>
  <si>
    <t>Visiting Senior Research Fellow And Deputy Director, Centre For Language Acts And Worldmaking</t>
  </si>
  <si>
    <t>kellyd@westminster.ac.uk</t>
  </si>
  <si>
    <t>https://www.linkedin.com/in/debra-smith-788782a9</t>
  </si>
  <si>
    <t>d.smith@ed.ac.uk</t>
  </si>
  <si>
    <t>https://www.linkedin.com/in/deb-sullivan-881206b9</t>
  </si>
  <si>
    <t>deb.sullivan@flinders.edu.au</t>
  </si>
  <si>
    <t>https://www.linkedin.com/in/deb-ward-3a377a27</t>
  </si>
  <si>
    <t>d.ward@ksn.org.uk</t>
  </si>
  <si>
    <t>https://www.linkedin.com/in/declan-conway-61aa68104</t>
  </si>
  <si>
    <t>Declan</t>
  </si>
  <si>
    <t>d.conway@lse.ac.uk</t>
  </si>
  <si>
    <t>https://www.linkedin.com/in/declan-mulkeen</t>
  </si>
  <si>
    <t>Mulkeen</t>
  </si>
  <si>
    <t>Director Of Research Strategy</t>
  </si>
  <si>
    <t>declan.mulkeen@kcl.ac.uk</t>
  </si>
  <si>
    <t>https://www.linkedin.com/in/deeptima-massey-334263166</t>
  </si>
  <si>
    <t>Deeptima</t>
  </si>
  <si>
    <t>Massey</t>
  </si>
  <si>
    <t>d.massey@bsms.ac.uk</t>
  </si>
  <si>
    <t>https://www.linkedin.com/in/dekkerdavid/</t>
  </si>
  <si>
    <t>Dekker</t>
  </si>
  <si>
    <t>d.dekker@hw.ac.uk</t>
  </si>
  <si>
    <t>https://www.linkedin.com/in/delphine-doucet-5040191b6/</t>
  </si>
  <si>
    <t>Delphine</t>
  </si>
  <si>
    <t>Doucet</t>
  </si>
  <si>
    <t>Research and Scholarly Communications Librarian</t>
  </si>
  <si>
    <t>delphine.doucet@sunderland.ac.uk</t>
  </si>
  <si>
    <t>https://www.linkedin.com/in/denise-teasdale-905a30232</t>
  </si>
  <si>
    <t>Teasdale</t>
  </si>
  <si>
    <t>denise.teasdale@port.ac.uk</t>
  </si>
  <si>
    <t>https://www.linkedin.com/in/denise-watson-78a95192</t>
  </si>
  <si>
    <t>Research Governance And Integrity Manager</t>
  </si>
  <si>
    <t>denise.watson@lstmed.ac.uk</t>
  </si>
  <si>
    <t>masterlist-ukresearch, GN-Untouched - UK, ARMA-Prospect-Verified Contacts, masterlist-ukuni, masterlist-all</t>
  </si>
  <si>
    <t>https://www.linkedin.com/in/denis-fischbacher-smith-1aa6453</t>
  </si>
  <si>
    <t>Denis</t>
  </si>
  <si>
    <t>Fischbacher-Smith</t>
  </si>
  <si>
    <t>Research Professor Of Risk And Resilience, Deputy Director Of ASBS</t>
  </si>
  <si>
    <t>denis.fischbacher-smith@glasgow.ac.uk</t>
  </si>
  <si>
    <t>https://www.linkedin.com/in/denis-murphy-3b144a26</t>
  </si>
  <si>
    <t>Professor Of Biotechnology And Head Of Genomics &amp; Computational Biology Research Group</t>
  </si>
  <si>
    <t>denis.murphy@southwales.ac.uk</t>
  </si>
  <si>
    <t>https://www.linkedin.com/in/denysedookie</t>
  </si>
  <si>
    <t>Denyse</t>
  </si>
  <si>
    <t>S D</t>
  </si>
  <si>
    <t>d.dookie@lse.ac.uk</t>
  </si>
  <si>
    <t>https://www.linkedin.com/in/despoina-kaloriti-a95271220</t>
  </si>
  <si>
    <t>Despoina</t>
  </si>
  <si>
    <t>Kaloriti</t>
  </si>
  <si>
    <t>d.kaloriti@abdn.ac.uk</t>
  </si>
  <si>
    <t>masterlist-ukuni, masterlist-141uni, ARMA-Prospect-Verified Contacts, GN-Untouched - UK, Masterlist-UK, masterlist-all</t>
  </si>
  <si>
    <t>https://www.linkedin.com/in/devika-bhatt-2976428b</t>
  </si>
  <si>
    <t>Bhatt</t>
  </si>
  <si>
    <t>devika.b@e-careers.com</t>
  </si>
  <si>
    <t>https://www.linkedin.com/in/devon-mchugh-b5123b8a</t>
  </si>
  <si>
    <t>Research Policy Manager</t>
  </si>
  <si>
    <t>devon.mchugh@strath.ac.uk</t>
  </si>
  <si>
    <t>https://www.linkedin.com/in/dgillard/</t>
  </si>
  <si>
    <t>Gillard</t>
  </si>
  <si>
    <t>Chief Information and Digital Officer</t>
  </si>
  <si>
    <t>d.gillard@herts.ac.uk</t>
  </si>
  <si>
    <t>https://www.linkedin.com/in/dgwbirch</t>
  </si>
  <si>
    <t>Senior Research Fellow, Qatar Centre For Global Banking And Finance</t>
  </si>
  <si>
    <t>david.birch@kcl.ac.uk</t>
  </si>
  <si>
    <t>https://www.linkedin.com/in/dhaval-thakker-9382793/</t>
  </si>
  <si>
    <t>Dhaval</t>
  </si>
  <si>
    <t>Thakker</t>
  </si>
  <si>
    <t>d.thakker@hull.ac.uk</t>
  </si>
  <si>
    <t>https://www.linkedin.com/in/diaa-seweify-85bb2891</t>
  </si>
  <si>
    <t>Diaa</t>
  </si>
  <si>
    <t>Seweify</t>
  </si>
  <si>
    <t>El Alsson British &amp; American International Schools NewGiza</t>
  </si>
  <si>
    <t>dseweify@alsson.com</t>
  </si>
  <si>
    <t>el alsson british and american international schools newgiza</t>
  </si>
  <si>
    <t>https://www.linkedin.com/in/diana-mosca-669114aa</t>
  </si>
  <si>
    <t>Mosca</t>
  </si>
  <si>
    <t>diana.mosca@flinders.edu.au</t>
  </si>
  <si>
    <t>https://www.linkedin.com/in/diane-foster-0736239</t>
  </si>
  <si>
    <t>Head Of Research Contracts</t>
  </si>
  <si>
    <t>diane.foster@glasgow.ac.uk</t>
  </si>
  <si>
    <t>https://www.linkedin.com/in/diane-gaskin-b615aa</t>
  </si>
  <si>
    <t>diane.gaskin@enterprise.cam.ac.uk</t>
  </si>
  <si>
    <t>Masterlist-UK, Masterlist-UAE, masterlist-all, GN-Already Approached, masterlist-141uni</t>
  </si>
  <si>
    <t>https://www.linkedin.com/in/didi-prakova-5771a813a</t>
  </si>
  <si>
    <t>Didi</t>
  </si>
  <si>
    <t>Prakova</t>
  </si>
  <si>
    <t>Research Impact Officer (Engineering And Computer Science)</t>
  </si>
  <si>
    <t>d.prakova@hud.ac.uk</t>
  </si>
  <si>
    <t>https://www.linkedin.com/in/dimasi</t>
  </si>
  <si>
    <t>Raffaella</t>
  </si>
  <si>
    <t>DiMasi</t>
  </si>
  <si>
    <t>Research And Innovation Development And Support Officer</t>
  </si>
  <si>
    <t>raffaella.dimasi@bcu.ac.uk</t>
  </si>
  <si>
    <t>https://www.linkedin.com/in/dimitris-lagos-7637412a</t>
  </si>
  <si>
    <t>Lagos</t>
  </si>
  <si>
    <t>dimitris.lagos@hyms.ac.uk</t>
  </si>
  <si>
    <t>masterlist-ukuni, ARMA-Prospect-Verified Contacts, masterlist-all, GN-Already Approached, Masterlist-UK</t>
  </si>
  <si>
    <t>https://www.linkedin.com/in/djamila-ouelhadj</t>
  </si>
  <si>
    <t>Djamila</t>
  </si>
  <si>
    <t>Ouelhadj</t>
  </si>
  <si>
    <t>Director Of Enterprise And Innovation Of Centre For Operational Research And Logistics</t>
  </si>
  <si>
    <t>djamila.ouelhadj@port.ac.uk</t>
  </si>
  <si>
    <t>https://www.linkedin.com/in/dmhodson</t>
  </si>
  <si>
    <t>Administration Officer (Postgraduate Research)</t>
  </si>
  <si>
    <t>daniel.hodson@york.ac.uk</t>
  </si>
  <si>
    <t>https://www.linkedin.com/in/dogan-yuksel-bb0994257</t>
  </si>
  <si>
    <t>Dogan</t>
  </si>
  <si>
    <t>Yuksel</t>
  </si>
  <si>
    <t>Research Fellow And Project Manager</t>
  </si>
  <si>
    <t>dogan.yuksel@open.ac.uk</t>
  </si>
  <si>
    <t>https://www.linkedin.com/in/dominic-mikulski-1923b46b</t>
  </si>
  <si>
    <t>Mikulski</t>
  </si>
  <si>
    <t>Research Support &amp; Assurance Manager</t>
  </si>
  <si>
    <t>d.mikulski@imperial.ac.uk</t>
  </si>
  <si>
    <t>https://www.linkedin.com/in/dominic-mikulski-1923b46b/</t>
  </si>
  <si>
    <t>Head of Research Support &amp; Development</t>
  </si>
  <si>
    <t>dominic.mikulski@ucl.ac.uk</t>
  </si>
  <si>
    <t>https://www.linkedin.com/in/dominic-seedall-2158371b</t>
  </si>
  <si>
    <t>Seedall</t>
  </si>
  <si>
    <t>Faculty Research And Innovation Officer</t>
  </si>
  <si>
    <t>d.seedall@mmu.ac.uk</t>
  </si>
  <si>
    <t>https://www.linkedin.com/in/donna-irving-34250746</t>
  </si>
  <si>
    <t>donna.irving@strath.ac.uk</t>
  </si>
  <si>
    <t>https://www.linkedin.com/in/donna-james-b323322</t>
  </si>
  <si>
    <t>donna.james@populusselect.com</t>
  </si>
  <si>
    <t>https://www.linkedin.com/in/donna-lammie-83207361</t>
  </si>
  <si>
    <t>Lammie</t>
  </si>
  <si>
    <t>Head Of College Research Operations</t>
  </si>
  <si>
    <t>donna.lammie@glasgow.ac.uk</t>
  </si>
  <si>
    <t>https://www.linkedin.com/in/donnaszarun</t>
  </si>
  <si>
    <t>donna.szarun@southwales.ac.uk</t>
  </si>
  <si>
    <t>https://www.linkedin.com/in/dorota-rejman-60015417</t>
  </si>
  <si>
    <t>Dorota</t>
  </si>
  <si>
    <t>Rejman</t>
  </si>
  <si>
    <t>Grant Application Manager</t>
  </si>
  <si>
    <t>d.rejman@lse.ac.uk</t>
  </si>
  <si>
    <t>https://www.linkedin.com/in/dorothy-chisare-451485165</t>
  </si>
  <si>
    <t>Dorothy</t>
  </si>
  <si>
    <t>Chisare</t>
  </si>
  <si>
    <t>Research Officer In African Health Systems</t>
  </si>
  <si>
    <t>d.chisare@lse.ac.uk</t>
  </si>
  <si>
    <t>https://www.linkedin.com/in/douglashayward</t>
  </si>
  <si>
    <t>Research Director, Worldwide Customer Experience Services</t>
  </si>
  <si>
    <t>dhayward@idc.com</t>
  </si>
  <si>
    <t>https://www.linkedin.com/in/dradnanalbar</t>
  </si>
  <si>
    <t>AlBar</t>
  </si>
  <si>
    <t>Batterjee Medical College</t>
  </si>
  <si>
    <t>adnan.albar@bmc.edu.sa</t>
  </si>
  <si>
    <t>batterjee medical college</t>
  </si>
  <si>
    <t>https://www.linkedin.com/in/dr-amelle-zair-6633851aa</t>
  </si>
  <si>
    <t>Amelle</t>
  </si>
  <si>
    <t>Zair</t>
  </si>
  <si>
    <t>Academic Researcher</t>
  </si>
  <si>
    <t>amelle.zair@kcl.ac.uk</t>
  </si>
  <si>
    <t>https://www.linkedin.com/in/dr-amir-abdolvand-b063b698</t>
  </si>
  <si>
    <t>Abdolvand</t>
  </si>
  <si>
    <t>Principal Scientist &amp; Technical Program Manager | Light Sources | ASML Research</t>
  </si>
  <si>
    <t>amir.abdolvand@asml.com</t>
  </si>
  <si>
    <t>https://www.linkedin.com/in/dr-andrea-armstrong-2056ba3b</t>
  </si>
  <si>
    <t>andrea@silentspringconsultants.com</t>
  </si>
  <si>
    <t>https://www.linkedin.com/in/dr-antoinette-keaney-bell-50a712236</t>
  </si>
  <si>
    <t>Antoinette</t>
  </si>
  <si>
    <t>Keaney-Bell</t>
  </si>
  <si>
    <t>a.keaney@qub.ac.uk</t>
  </si>
  <si>
    <t>https://www.linkedin.com/in/dr-brendan-j-dunlop-1ab450103</t>
  </si>
  <si>
    <t>J Dunlop</t>
  </si>
  <si>
    <t>Deputy Director Of Research (ClinPsyD) &amp; Clinical Lecturer In Clinical Psychology</t>
  </si>
  <si>
    <t>brendan.dunlop@manchester.ac.uk</t>
  </si>
  <si>
    <t>+44 7712 119837</t>
  </si>
  <si>
    <t>https://www.linkedin.com/in/dr-caitlin-patrick-b0109335</t>
  </si>
  <si>
    <t>Faculty Research Manager, Kingï¿½s Business School &amp; Dickson Poon School Of Law</t>
  </si>
  <si>
    <t>caitlin.patrick@kcl.ac.uk</t>
  </si>
  <si>
    <t>https://www.linkedin.com/in/dr-christina-malamateniou-reader-associate-professor-83196a2</t>
  </si>
  <si>
    <t>Malamateniou Reader Professor</t>
  </si>
  <si>
    <t>Associate Professor/Reader And Director Of The CRRAG Research Group In Radiography</t>
  </si>
  <si>
    <t>christina.malamateniou@city.ac.uk</t>
  </si>
  <si>
    <t>https://www.linkedin.com/in/dr-christopher-simms-80385220</t>
  </si>
  <si>
    <t>Simms</t>
  </si>
  <si>
    <t>Senior Lecturer In Product Development, Head Of Product Innovation Research Group.</t>
  </si>
  <si>
    <t>christopher.simms@port.ac.uk</t>
  </si>
  <si>
    <t>https://www.linkedin.com/in/dr-cristina-vasilica-01a45012</t>
  </si>
  <si>
    <t>Vasilica</t>
  </si>
  <si>
    <t>Reader In Digital Health &amp; Head Of Digital Education</t>
  </si>
  <si>
    <t>c.m.vasilica1@salford.ac.uk</t>
  </si>
  <si>
    <t>https://www.linkedin.com/in/dr-darryl-burrowes-1508412a</t>
  </si>
  <si>
    <t>Darryl</t>
  </si>
  <si>
    <t>Burrowes</t>
  </si>
  <si>
    <t>Research Fellow With Academic Status In History</t>
  </si>
  <si>
    <t>darryl.burrowes@flinders.edu.au</t>
  </si>
  <si>
    <t>https://www.linkedin.com/in/dr-derrick-boampong-8b2abbb/</t>
  </si>
  <si>
    <t>Boampong</t>
  </si>
  <si>
    <t>d.boampong@ucl.ac.uk</t>
  </si>
  <si>
    <t>https://www.linkedin.com/in/dr-diane-wren-04895898</t>
  </si>
  <si>
    <t>Wren</t>
  </si>
  <si>
    <t>Research And Partnership Development Manager</t>
  </si>
  <si>
    <t>diane.wren@ntu.ac.uk</t>
  </si>
  <si>
    <t>https://www.linkedin.com/in/dr-ekaterina-kandelaki-6a464042</t>
  </si>
  <si>
    <t>Ekaterina</t>
  </si>
  <si>
    <t>Kandelaki</t>
  </si>
  <si>
    <t>ekaterina.kandelaki@open.ac.uk</t>
  </si>
  <si>
    <t>https://www.linkedin.com/in/dreleanorsmith</t>
  </si>
  <si>
    <t>Research Director (EMEA)</t>
  </si>
  <si>
    <t>esmith@catalyst.org</t>
  </si>
  <si>
    <t>https://www.linkedin.com/in/drelizabethdodson</t>
  </si>
  <si>
    <t>Research Development Manager - High Value Manufacturing</t>
  </si>
  <si>
    <t>e.a.dodson@lboro.ac.uk</t>
  </si>
  <si>
    <t>https://www.linkedin.com/in/dremmasmith</t>
  </si>
  <si>
    <t>E Smith</t>
  </si>
  <si>
    <t>Head of Learning &amp; Research Support</t>
  </si>
  <si>
    <t>e.e.smith@salford.ac.uk</t>
  </si>
  <si>
    <t>https://www.linkedin.com/in/dremmasmith/</t>
  </si>
  <si>
    <t>e.smith@edu.salford.ac.uk</t>
  </si>
  <si>
    <t>https://www.linkedin.com/in/dr-eva-mikuska-1b5aa925</t>
  </si>
  <si>
    <t>Mikuska</t>
  </si>
  <si>
    <t>DDPGR - Department Director Of Postgraduate Research</t>
  </si>
  <si>
    <t>eva.mikuska@port.ac.uk</t>
  </si>
  <si>
    <t>https://www.linkedin.com/in/dr-fabiana-santana-3b99a87</t>
  </si>
  <si>
    <t>Fabiana</t>
  </si>
  <si>
    <t>Santana</t>
  </si>
  <si>
    <t>Pro Vice-Chancellor (Research Enterprise And Infrastructure)</t>
  </si>
  <si>
    <t>fabiana.santana@flinders.edu.au</t>
  </si>
  <si>
    <t>https://www.linkedin.com/in/dr-francesca-govia-b381b2287</t>
  </si>
  <si>
    <t>Govia</t>
  </si>
  <si>
    <t>francesca.govia@aru.ac.uk</t>
  </si>
  <si>
    <t>masterlist-141uni, ARMA-Prospect-Verified Contacts, GN-Untouched - UK, Masterlist-UK, masterlist-all, masterlist-ukuni</t>
  </si>
  <si>
    <t>https://www.linkedin.com/in/dr-gemma-milligan-3b4b6664</t>
  </si>
  <si>
    <t>Milligan</t>
  </si>
  <si>
    <t>Departmental Director Of Postgraduate Research</t>
  </si>
  <si>
    <t>gemma.milligan@port.ac.uk</t>
  </si>
  <si>
    <t>https://www.linkedin.com/in/dr-gopal-iyer-70b2908</t>
  </si>
  <si>
    <t>Gopal</t>
  </si>
  <si>
    <t>Iyer</t>
  </si>
  <si>
    <t>gopal@globalschoolleaders.org</t>
  </si>
  <si>
    <t>https://www.linkedin.com/in/dr-hope-christie-18283a169</t>
  </si>
  <si>
    <t>hope@tooledupeducation.com</t>
  </si>
  <si>
    <t>masterlist-ukuni, GN-Untouched - UK, masterlist-all, Masterlist-UK</t>
  </si>
  <si>
    <t>https://www.linkedin.com/in/dr-imad-al-kadhim-3864831b</t>
  </si>
  <si>
    <t>Imad</t>
  </si>
  <si>
    <t>Al-Kadhim</t>
  </si>
  <si>
    <t>ialkadhim@fie.org.uk</t>
  </si>
  <si>
    <t>https://www.linkedin.com/in/dr-ivelina-tsocheva-62b246138</t>
  </si>
  <si>
    <t>Ivelina</t>
  </si>
  <si>
    <t>Tsocheva</t>
  </si>
  <si>
    <t>ivelina.tsocheva@beds.ac.uk</t>
  </si>
  <si>
    <t>https://www.linkedin.com/in/drjsellars</t>
  </si>
  <si>
    <t>Sellars</t>
  </si>
  <si>
    <t>john.sellars@kcl.ac.uk</t>
  </si>
  <si>
    <t>https://www.linkedin.com/in/dr-karen-clegg-4b368056</t>
  </si>
  <si>
    <t>Clegg</t>
  </si>
  <si>
    <t>Director Of The Research SuperVision Project (RSVP) - Scholarship, Design And Practice</t>
  </si>
  <si>
    <t>karen.clegg@york.ac.uk</t>
  </si>
  <si>
    <t>https://www.linkedin.com/in/drkerrygough</t>
  </si>
  <si>
    <t>Gough</t>
  </si>
  <si>
    <t>Head Of Academic Development And Research</t>
  </si>
  <si>
    <t>kerry.gough@ntu.ac.uk</t>
  </si>
  <si>
    <t>https://www.linkedin.com/in/dr-kreseda-smith-56104b24</t>
  </si>
  <si>
    <t>Kreseda</t>
  </si>
  <si>
    <t>Research Office Coordinator, Lecturer In Rural Criminology And Social Science</t>
  </si>
  <si>
    <t>ksmith@harper-adams.ac.uk</t>
  </si>
  <si>
    <t>https://www.linkedin.com/in/dr-manmit-bhambra-62048620b</t>
  </si>
  <si>
    <t>Manmit</t>
  </si>
  <si>
    <t>Bhambra</t>
  </si>
  <si>
    <t>Research Director - EDI</t>
  </si>
  <si>
    <t>m.k.bhambra@lse.ac.uk</t>
  </si>
  <si>
    <t>+44 7904 362198</t>
  </si>
  <si>
    <t>https://www.linkedin.com/in/dr-maranda-ridgway-ma-dba-fcipd-ahea-71a95a23</t>
  </si>
  <si>
    <t>Maranda</t>
  </si>
  <si>
    <t>Ridgway Ma Dba Ahea</t>
  </si>
  <si>
    <t>Deputy Director Of Research Impact</t>
  </si>
  <si>
    <t>maranda.ridgway@ntu.ac.uk</t>
  </si>
  <si>
    <t>https://www.linkedin.com/in/dr-marieke-hoeve-18750021</t>
  </si>
  <si>
    <t>Hoeve</t>
  </si>
  <si>
    <t>Director Of The Martin Lee Doctoral Scholarship Programme At Institute For Regeneration And Repair</t>
  </si>
  <si>
    <t>m.hoeve@ed.ac.uk</t>
  </si>
  <si>
    <t>https://www.linkedin.com/in/dr-mark-irwin-322b165</t>
  </si>
  <si>
    <t>Dean Of Learning, Teaching &amp; Research And Head Of The BIMM Institute Postgraduate School</t>
  </si>
  <si>
    <t>markirwin@bimm.ac.uk</t>
  </si>
  <si>
    <t>https://www.linkedin.com/in/drmichaelcooke</t>
  </si>
  <si>
    <t>Global Director Of Monitoring, Evaluation, Research And Learning</t>
  </si>
  <si>
    <t>michael.cooke@visionspring.org</t>
  </si>
  <si>
    <t>https://www.linkedin.com/in/drmichaelhughes</t>
  </si>
  <si>
    <t>Senior Director - Research And Preclinical/Clinical Programs</t>
  </si>
  <si>
    <t>michael@jaguargenetherapy.com</t>
  </si>
  <si>
    <t>https://www.linkedin.com/in/drmohammedalisyed/?originalSubdomain=uk</t>
  </si>
  <si>
    <t>Mohammed Ali</t>
  </si>
  <si>
    <t>Syed</t>
  </si>
  <si>
    <t>Research Development Manager for International</t>
  </si>
  <si>
    <t>mohammed.syed@brunel.ac.uk</t>
  </si>
  <si>
    <t>https://www.linkedin.com/in/dr-nadia-saeed-46a72132</t>
  </si>
  <si>
    <t>n.saeed@tees.ac.uk</t>
  </si>
  <si>
    <t>https://www.linkedin.com/in/dr-nai-li-a5329521</t>
  </si>
  <si>
    <t>Nai</t>
  </si>
  <si>
    <t>Senior Educational Researcher</t>
  </si>
  <si>
    <t>n.li@imperial.ac.uk</t>
  </si>
  <si>
    <t>https://www.linkedin.com/in/dr-natalie-byrom</t>
  </si>
  <si>
    <t>Byrom</t>
  </si>
  <si>
    <t>Honorary Senior Research Fellow</t>
  </si>
  <si>
    <t>n.byrom@ucl.ac.uk</t>
  </si>
  <si>
    <t>https://www.linkedin.com/in/dr-neale-tillin-2a330241</t>
  </si>
  <si>
    <t>Neale</t>
  </si>
  <si>
    <t>Tillin</t>
  </si>
  <si>
    <t>neale.tillin@roehampton.ac.uk</t>
  </si>
  <si>
    <t>https://www.linkedin.com/in/dr-nkasi-stoll-61027598</t>
  </si>
  <si>
    <t>Nkasi</t>
  </si>
  <si>
    <t>nkasi.stoll@kcl.ac.uk</t>
  </si>
  <si>
    <t>https://www.linkedin.com/in/dr-olivia-farrer-64644949</t>
  </si>
  <si>
    <t>Olivia</t>
  </si>
  <si>
    <t>Farrer</t>
  </si>
  <si>
    <t>Post Doctoral Research Fellow - ELDAC Allied Health Toolkit (Project Manager)</t>
  </si>
  <si>
    <t>olivia.farrer@flinders.edu.au</t>
  </si>
  <si>
    <t>https://www.linkedin.com/in/dr-pamela-mccall-995330123</t>
  </si>
  <si>
    <t>McCall</t>
  </si>
  <si>
    <t>Manager Of Glasgow Tissue Research Facility</t>
  </si>
  <si>
    <t>pamela.mccall@glasgow.ac.uk</t>
  </si>
  <si>
    <t>https://www.linkedin.com/in/dr-patrícia-schappo-6975a122</t>
  </si>
  <si>
    <t>Patrícia</t>
  </si>
  <si>
    <t>Schappo</t>
  </si>
  <si>
    <t>p.schappo@lboro.ac.uk</t>
  </si>
  <si>
    <t>https://www.linkedin.com/in/drrsedwards</t>
  </si>
  <si>
    <t>Siddle</t>
  </si>
  <si>
    <t>Research And Insights Manager (Access And Participation)</t>
  </si>
  <si>
    <t>rebecca.siddle@ntu.ac.uk</t>
  </si>
  <si>
    <t>https://www.linkedin.com/in/dr-sam-rushworth-education-conflict-and-development-specialist-90b49110</t>
  </si>
  <si>
    <t>Rushworth - Conflict Development</t>
  </si>
  <si>
    <t>Strategic Research Fund - Programme Manager</t>
  </si>
  <si>
    <t>development@stonyhurst.ac.uk</t>
  </si>
  <si>
    <t>https://www.linkedin.com/in/dr-sarah-giles-7826761a</t>
  </si>
  <si>
    <t>Research Fellow And Laboratory Manager</t>
  </si>
  <si>
    <t>gile0079@flinders.edu.au</t>
  </si>
  <si>
    <t>https://www.linkedin.com/in/dr-shahnawaz-khan</t>
  </si>
  <si>
    <t>Shahnawaz</t>
  </si>
  <si>
    <t>Bahrain Polytechnic</t>
  </si>
  <si>
    <t>Bahrain</t>
  </si>
  <si>
    <t>shahnawaz.khan@polytechnic.bh</t>
  </si>
  <si>
    <t>bahrain polytechnic</t>
  </si>
  <si>
    <t>https://www.linkedin.com/in/dr-shahrul-hussain-4a9368207</t>
  </si>
  <si>
    <t>Shahrul</t>
  </si>
  <si>
    <t>Hussain</t>
  </si>
  <si>
    <t>Director &amp; Head Of Research</t>
  </si>
  <si>
    <t>shahrul.hussain@ibnrushdcentre.org</t>
  </si>
  <si>
    <t>https://www.linkedin.com/in/dr-sonja-dragojlovic-oliveira</t>
  </si>
  <si>
    <t>Dragojlovic-Oliveira</t>
  </si>
  <si>
    <t>Director Of Research | Department Of Architecture</t>
  </si>
  <si>
    <t>sonja.dragojlovic-oliveira@strath.ac.uk</t>
  </si>
  <si>
    <t>https://www.linkedin.com/in/dr-toyin-adisa-837b1a102/</t>
  </si>
  <si>
    <t>Toyin</t>
  </si>
  <si>
    <t>Adisa</t>
  </si>
  <si>
    <t>Associate Director (Research), Centre of Innovation, Management &amp; Enterprise</t>
  </si>
  <si>
    <t>t.adisa@uel.ac.uk</t>
  </si>
  <si>
    <t>https://www.linkedin.com/in/dr-vikas-kumar-1398915/</t>
  </si>
  <si>
    <t>Vikas</t>
  </si>
  <si>
    <t>Associate Dean Research Innovation and Enterprise</t>
  </si>
  <si>
    <t>vikas.kumar@bcu.ac.uk</t>
  </si>
  <si>
    <t>https://www.linkedin.com/in/dr-waleed-makram-mohamed-15774026</t>
  </si>
  <si>
    <t>Waleed</t>
  </si>
  <si>
    <t>Makram Mohamed</t>
  </si>
  <si>
    <t>Minia University</t>
  </si>
  <si>
    <t>waleedmakram@minia.edu.eg</t>
  </si>
  <si>
    <t>minia university</t>
  </si>
  <si>
    <t>https://www.linkedin.com/in/dr-zobia-zaman-183614222</t>
  </si>
  <si>
    <t>Zobia</t>
  </si>
  <si>
    <t>Research Assistant/ Casual Academic</t>
  </si>
  <si>
    <t>zobia.zaman@flinders.edu.au</t>
  </si>
  <si>
    <t>https://www.linkedin.com/in/dtoddiemoore/</t>
  </si>
  <si>
    <t>Toddie-Moore</t>
  </si>
  <si>
    <t>Scientific Research and Funding Manager</t>
  </si>
  <si>
    <t>d.toddie-moore@ed.ac.uk</t>
  </si>
  <si>
    <t>https://www.linkedin.com/in/duncan-ivison-22338a88</t>
  </si>
  <si>
    <t>Ivison</t>
  </si>
  <si>
    <t>duncan.ivison@manchester.ac.uk</t>
  </si>
  <si>
    <t>+61 411 735 063</t>
  </si>
  <si>
    <t>https://www.linkedin.com/in/duncan-mcknight-867866102</t>
  </si>
  <si>
    <t>McKnight</t>
  </si>
  <si>
    <t>Research Communications Manager (Policy)</t>
  </si>
  <si>
    <t>duncan.mcknight@york.ac.uk</t>
  </si>
  <si>
    <t>https://www.linkedin.com/in/ebadbanissi</t>
  </si>
  <si>
    <t>Ebad</t>
  </si>
  <si>
    <t>Banissi</t>
  </si>
  <si>
    <t>Director Of Visualisation &amp; Graphics Research Unit</t>
  </si>
  <si>
    <t>banisse@lsbu.ac.uk</t>
  </si>
  <si>
    <t>https://www.linkedin.com/in/edgardo-gelsomino-65377510</t>
  </si>
  <si>
    <t>Edgardo</t>
  </si>
  <si>
    <t>Gelsomino</t>
  </si>
  <si>
    <t>edgardo.gelsomino@woodmac.com</t>
  </si>
  <si>
    <t>https://www.linkedin.com/in/edmund-mckiernan</t>
  </si>
  <si>
    <t>Pre Award Grants Manager</t>
  </si>
  <si>
    <t>edmund.mckiernan@crick.ac.uk</t>
  </si>
  <si>
    <t>https://www.linkedin.com/in/edoardo-masset-300479253</t>
  </si>
  <si>
    <t>Edoardo</t>
  </si>
  <si>
    <t>Masset</t>
  </si>
  <si>
    <t>e.masset@niesr.ac.uk</t>
  </si>
  <si>
    <t>https://www.linkedin.com/in/eduardocrmorais/</t>
  </si>
  <si>
    <t>Eduardo</t>
  </si>
  <si>
    <t>Morais</t>
  </si>
  <si>
    <t>eduardo.morais@uantwerpen.be</t>
  </si>
  <si>
    <t>https://www.linkedin.com/in/edward-hall-74b6b0100</t>
  </si>
  <si>
    <t>e.hall@ucl.ac.uk</t>
  </si>
  <si>
    <t>https://www.linkedin.com/in/edward-wilford-omdia</t>
  </si>
  <si>
    <t>Wilford</t>
  </si>
  <si>
    <t>Senior Research Manager, Automotive</t>
  </si>
  <si>
    <t>edward.wilford@informa.com</t>
  </si>
  <si>
    <t>https://www.linkedin.com/in/efrat-raz-ab462a14a</t>
  </si>
  <si>
    <t>Efrat</t>
  </si>
  <si>
    <t>Raz</t>
  </si>
  <si>
    <t>Technion - Israel Institute Of Technology</t>
  </si>
  <si>
    <t>efratr@technion.ac.il</t>
  </si>
  <si>
    <t>technion israel institute of technology</t>
  </si>
  <si>
    <t>https://www.linkedin.com/in/ehren-milner-8460389/</t>
  </si>
  <si>
    <t>Ehren</t>
  </si>
  <si>
    <t>Milner</t>
  </si>
  <si>
    <t>Head of External Funding</t>
  </si>
  <si>
    <t>ehren.milner@winchester.ac.uk</t>
  </si>
  <si>
    <t>https://www.linkedin.com/in/eileen-wall-66589243/</t>
  </si>
  <si>
    <t>Wall</t>
  </si>
  <si>
    <t>eileen.wall@sruc.ac.uk</t>
  </si>
  <si>
    <t>https://www.linkedin.com/in/éireann-attridge-fhea-37a80212b</t>
  </si>
  <si>
    <t>Éireann</t>
  </si>
  <si>
    <t>Attridge</t>
  </si>
  <si>
    <t>Doctoral Researcher</t>
  </si>
  <si>
    <t>eireann.attridge@homerton.cam.ac.uk</t>
  </si>
  <si>
    <t>https://www.linkedin.com/in/ejaz-ayub-aca-82b560114</t>
  </si>
  <si>
    <t>Ejaz</t>
  </si>
  <si>
    <t>Ayub</t>
  </si>
  <si>
    <t>Descon Engineering Limited</t>
  </si>
  <si>
    <t>ejaz.ayub@descon.com</t>
  </si>
  <si>
    <t>descon engineering limited</t>
  </si>
  <si>
    <t>https://www.linkedin.com/in/elaine-bottazzi-8681544b</t>
  </si>
  <si>
    <t>Bottazzi</t>
  </si>
  <si>
    <t>elaine.bottazzi@admin.cam.ac.uk</t>
  </si>
  <si>
    <t>Masterlist-UAE, masterlist-all, GN-Untouched - UK, masterlist-141uni</t>
  </si>
  <si>
    <t>https://www.linkedin.com/in/eldad-efraimy-11728644</t>
  </si>
  <si>
    <t>Eldad</t>
  </si>
  <si>
    <t>Efraimy</t>
  </si>
  <si>
    <t>Bezalel Academy Of Art And Design</t>
  </si>
  <si>
    <t>efraimy_e@bezalel.ac.il</t>
  </si>
  <si>
    <t>bezalel academy of art and design</t>
  </si>
  <si>
    <r>
      <rPr>
        <sz val="11"/>
        <rFont val="Calibri"/>
        <charset val="1"/>
      </rPr>
      <t>https://www.linkedin.com/in/eldad-</t>
    </r>
    <r>
      <rPr>
        <sz val="11"/>
        <rFont val="FreeSans"/>
        <family val="2"/>
      </rPr>
      <t>אלדד</t>
    </r>
    <r>
      <rPr>
        <sz val="11"/>
        <rFont val="Calibri"/>
        <charset val="1"/>
      </rPr>
      <t>-shakhevet-efraimi-</t>
    </r>
    <r>
      <rPr>
        <sz val="11"/>
        <rFont val="FreeSans"/>
        <family val="2"/>
      </rPr>
      <t>שלהבת</t>
    </r>
    <r>
      <rPr>
        <sz val="11"/>
        <rFont val="Calibri"/>
        <charset val="1"/>
      </rPr>
      <t>-</t>
    </r>
    <r>
      <rPr>
        <sz val="11"/>
        <rFont val="FreeSans"/>
        <family val="2"/>
      </rPr>
      <t>אפריימי</t>
    </r>
    <r>
      <rPr>
        <sz val="11"/>
        <rFont val="Calibri"/>
        <charset val="1"/>
      </rPr>
      <t>-03628510</t>
    </r>
  </si>
  <si>
    <t>אפריימי</t>
  </si>
  <si>
    <t>eldad@bezalel.ac.il</t>
  </si>
  <si>
    <t>https://www.linkedin.com/in/eleanor-charles-02223543/</t>
  </si>
  <si>
    <t>Research Innovation &amp; Development Support Officer</t>
  </si>
  <si>
    <t>eleanor.charles@bcu.ac.uk</t>
  </si>
  <si>
    <t>Research Office / Admin</t>
  </si>
  <si>
    <t>https://www.linkedin.com/in/eleanor-may-benton-b1b035140</t>
  </si>
  <si>
    <t>May Benton</t>
  </si>
  <si>
    <t>e.benton@lse.ac.uk</t>
  </si>
  <si>
    <t>https://www.linkedin.com/in/eleanor-stevens-mph-ba-oxon-3119b57</t>
  </si>
  <si>
    <t>Manager, Stroke Research Programme</t>
  </si>
  <si>
    <t>eleanor.stevens@kcl.ac.uk</t>
  </si>
  <si>
    <t>https://www.linkedin.com/in/eleanor-turpin-49086150</t>
  </si>
  <si>
    <t>Turpin</t>
  </si>
  <si>
    <t>Learning Analytics Research Manager</t>
  </si>
  <si>
    <t>eleanor.turpin@ntu.ac.uk</t>
  </si>
  <si>
    <t>masterlist-141uni, ARMA-Prospect-Removed - Out of Persona, GN-Untouched - UK, Masterlist-UK, masterlist-ukuni, masterlist-all</t>
  </si>
  <si>
    <t>https://www.linkedin.com/in/eleeming/</t>
  </si>
  <si>
    <t>Leeming</t>
  </si>
  <si>
    <t>ERP Programme Director</t>
  </si>
  <si>
    <t>e.leeming@imperial.ac.uk</t>
  </si>
  <si>
    <t>https://www.linkedin.com/in/eleftheria-paschalis-demetriou-95403067</t>
  </si>
  <si>
    <t>Eleftheria</t>
  </si>
  <si>
    <t>Paschalis Demetriou</t>
  </si>
  <si>
    <t>Research Programmes Officer</t>
  </si>
  <si>
    <t>e.demetriou@mdx.ac.uk</t>
  </si>
  <si>
    <t>https://www.linkedin.com/in/elena-allen</t>
  </si>
  <si>
    <t>Medical Research Council Doctoral Training Partnership Manager</t>
  </si>
  <si>
    <t>elena.allen@kcl.ac.uk</t>
  </si>
  <si>
    <t>https://www.linkedin.com/in/elias-rachid-5a9306135</t>
  </si>
  <si>
    <t>Rachid</t>
  </si>
  <si>
    <t>Eastwood Schools</t>
  </si>
  <si>
    <t>Lebanon</t>
  </si>
  <si>
    <t>elias.rachid@eastwoodschools.com</t>
  </si>
  <si>
    <t>eastwood schools</t>
  </si>
  <si>
    <t>https://www.linkedin.com/in/elisa-bogna-malnis-91514b4/</t>
  </si>
  <si>
    <t>Elisa</t>
  </si>
  <si>
    <t>Malnis</t>
  </si>
  <si>
    <t>Head of Programme Funding and Business Development</t>
  </si>
  <si>
    <t>elisa.malnis@open.ac.uk</t>
  </si>
  <si>
    <t>https://www.linkedin.com/in/elise-tucker-110a867a</t>
  </si>
  <si>
    <t>Elise</t>
  </si>
  <si>
    <t>Technical Research Support Manager</t>
  </si>
  <si>
    <t>elise.tucker@flinders.edu.au</t>
  </si>
  <si>
    <t>https://www.linkedin.com/in/elizabeth-dymond-b71a9526</t>
  </si>
  <si>
    <t>Dymond</t>
  </si>
  <si>
    <t>edymond@leverhulme.ac.uk</t>
  </si>
  <si>
    <t>https://www.linkedin.com/in/elizabeth-eckles-76b7ba75</t>
  </si>
  <si>
    <t>Eckles</t>
  </si>
  <si>
    <t>elizabeth.eckles@carnegie-trust.org</t>
  </si>
  <si>
    <t>https://www.linkedin.com/in/elizabeth-o-brien-2001541a/</t>
  </si>
  <si>
    <t>Communications Manager, Research and Knowledge Exchange</t>
  </si>
  <si>
    <t>e.obrien@salford.ac.uk</t>
  </si>
  <si>
    <t>https://www.linkedin.com/in/elizabeth-powell-bb4450b3</t>
  </si>
  <si>
    <t>elizabeth.powell@impactfutures.co.uk</t>
  </si>
  <si>
    <t>https://www.linkedin.com/in/elizabeth-tregoning</t>
  </si>
  <si>
    <t>Tregoning</t>
  </si>
  <si>
    <t>University Of Melbourne</t>
  </si>
  <si>
    <t>e.tregoning@unimelb.edu.au</t>
  </si>
  <si>
    <t>melbourne university</t>
  </si>
  <si>
    <t>https://www.linkedin.com/in/elizabeth-wilcox-547633b5</t>
  </si>
  <si>
    <t>Wilcox</t>
  </si>
  <si>
    <t>elizabeth.wilcox@northoxfordshire-academy.org</t>
  </si>
  <si>
    <t>https://www.linkedin.com/in/eliza-buckley-9781309b</t>
  </si>
  <si>
    <t>Eliza</t>
  </si>
  <si>
    <t>eliza.buckley@heritagefund.org.uk</t>
  </si>
  <si>
    <t>https://www.linkedin.com/in/ella-mortlock-60290a69</t>
  </si>
  <si>
    <t>Mortlock</t>
  </si>
  <si>
    <t>Research, Communications And Engagement Manager</t>
  </si>
  <si>
    <t>e.mortlock@bham.ac.uk</t>
  </si>
  <si>
    <t>https://www.linkedin.com/in/ellena-skoulding-a13703273</t>
  </si>
  <si>
    <t>Ellena</t>
  </si>
  <si>
    <t>Skoulding</t>
  </si>
  <si>
    <t>e.skoulding@omat.org.uk</t>
  </si>
  <si>
    <t>https://www.linkedin.com/in/ellie-benham</t>
  </si>
  <si>
    <t>Benham</t>
  </si>
  <si>
    <t>Research Innovation &amp; Impact Project And Marketing Officer</t>
  </si>
  <si>
    <t>ellie.benham@aru.ac.uk</t>
  </si>
  <si>
    <t>masterlist-141uni, ARMA-Prospect-Verified Contacts, GN-Untouched - UK, masterlist-all, Masterlist-UK, masterlist-ukuni</t>
  </si>
  <si>
    <t>https://www.linkedin.com/in/emad-a-alghamdi</t>
  </si>
  <si>
    <t>Emad</t>
  </si>
  <si>
    <t>A Alghamdi</t>
  </si>
  <si>
    <t>King AbdulAziz University</t>
  </si>
  <si>
    <t>ea@kau.edu.sa</t>
  </si>
  <si>
    <t>king abdulaziz university</t>
  </si>
  <si>
    <t>https://www.linkedin.com/in/emiliecourtin</t>
  </si>
  <si>
    <t>Courtin</t>
  </si>
  <si>
    <t>e.courtin@lse.ac.uk</t>
  </si>
  <si>
    <t>https://www.linkedin.com/in/emilnessmith</t>
  </si>
  <si>
    <t>Milnes-Smith</t>
  </si>
  <si>
    <t>Postgraduate Research Manager</t>
  </si>
  <si>
    <t>ellie.milnes-smith@open.ac.uk</t>
  </si>
  <si>
    <t>https://www.linkedin.com/in/emily-glaze-22810a204</t>
  </si>
  <si>
    <t>Glaze</t>
  </si>
  <si>
    <t>Faculty Support Officer (Research)</t>
  </si>
  <si>
    <t>emily.glaze@southwales.ac.uk</t>
  </si>
  <si>
    <t>https://www.linkedin.com/in/emily-gow-a9577ab2/</t>
  </si>
  <si>
    <t>Gow</t>
  </si>
  <si>
    <t>emily.gow@royalholloway.ac.uk</t>
  </si>
  <si>
    <t>https://www.linkedin.com/in/emily-graham-662330187/</t>
  </si>
  <si>
    <t>Research Assurance Manager</t>
  </si>
  <si>
    <t>emily.graham84@outlook.com</t>
  </si>
  <si>
    <t>https://www.linkedin.com/in/emily-hepden-154a4823b</t>
  </si>
  <si>
    <t>Hepden</t>
  </si>
  <si>
    <t>emily@acornearlyyears.org.uk</t>
  </si>
  <si>
    <t>https://www.linkedin.com/in/emily-pott-0208b760</t>
  </si>
  <si>
    <t>Pott</t>
  </si>
  <si>
    <t>emily.pott@princes-foundation.org</t>
  </si>
  <si>
    <t>https://www.linkedin.com/in/emma-barbery-b022565b</t>
  </si>
  <si>
    <t>Barbery</t>
  </si>
  <si>
    <t>emma.barbery@askham-bryan.ac.uk</t>
  </si>
  <si>
    <t>https://www.linkedin.com/in/emma-bond-30b229108</t>
  </si>
  <si>
    <t>Pro Vice Chancellor Research And Knowledge Exchange</t>
  </si>
  <si>
    <t>e.bond@uos.ac.uk</t>
  </si>
  <si>
    <t>https://www.linkedin.com/in/emma-bowman-6145674b</t>
  </si>
  <si>
    <t>emma.bowman@beds.ac.uk</t>
  </si>
  <si>
    <t>https://www.linkedin.com/in/emmabrookesmcr</t>
  </si>
  <si>
    <t>Brookes</t>
  </si>
  <si>
    <t>Strategic Projects And Research Manager</t>
  </si>
  <si>
    <t>emma@uhr.ac.uk</t>
  </si>
  <si>
    <t>https://www.linkedin.com/in/emma-butler-16a043144</t>
  </si>
  <si>
    <t>Clinical Research Administrator</t>
  </si>
  <si>
    <t>emma.butler@kcl.ac.uk</t>
  </si>
  <si>
    <t>https://www.linkedin.com/in/emma-clarke-73542377</t>
  </si>
  <si>
    <t>e.clarke@exeter.ac.uk</t>
  </si>
  <si>
    <t>https://www.linkedin.com/in/emma-cockerton-833383124</t>
  </si>
  <si>
    <t>Cockerton</t>
  </si>
  <si>
    <t>Assistant Manager Post Award - Central</t>
  </si>
  <si>
    <t>e.cockerton@qmul.ac.uk</t>
  </si>
  <si>
    <t>https://www.linkedin.com/in/emma-coombe-b1b144100</t>
  </si>
  <si>
    <t>Coombe</t>
  </si>
  <si>
    <t>ecoombe@kernowlearning.co.uk</t>
  </si>
  <si>
    <t>https://www.linkedin.com/in/emma-crompton-fcca-51296a14a</t>
  </si>
  <si>
    <t>Crompton</t>
  </si>
  <si>
    <t>emma.crompton@ice.cam.ac.uk</t>
  </si>
  <si>
    <t>Masterlist-UK, Masterlist-UAE, masterlist-all, GN-Untouched - UK, masterlist-141uni</t>
  </si>
  <si>
    <t>https://www.linkedin.com/in/emma-crowley-684a128b</t>
  </si>
  <si>
    <t>Crowley</t>
  </si>
  <si>
    <t>Research Delivery (Post-Award) Coordinator</t>
  </si>
  <si>
    <t>emma.crowley@northumbria.ac.uk</t>
  </si>
  <si>
    <t>https://www.linkedin.com/in/emma-elliott-1b2856a0</t>
  </si>
  <si>
    <t>emma.elliott@lshtm.ac.uk</t>
  </si>
  <si>
    <t>https://www.linkedin.com/in/emmahewettrcm/</t>
  </si>
  <si>
    <t>Research &amp; Knowledge Exchange Manager</t>
  </si>
  <si>
    <t>emma.hewett@rcm.ac.uk</t>
  </si>
  <si>
    <t>https://www.linkedin.com/in/emma-jay-28b0ba69</t>
  </si>
  <si>
    <t>Research Development Manager (Arts And Humanities)</t>
  </si>
  <si>
    <t>emma.jay@kcl.ac.uk</t>
  </si>
  <si>
    <t>masterlist-141uni, GN-Untouched - UK, ARMA-Prospect-Verified Contacts, masterlist-all</t>
  </si>
  <si>
    <t>https://www.linkedin.com/in/emmajduckworth</t>
  </si>
  <si>
    <t>Duckworth</t>
  </si>
  <si>
    <t>emma.duckworth@oaklands.ac.uk</t>
  </si>
  <si>
    <t>https://www.linkedin.com/in/emmamaier</t>
  </si>
  <si>
    <t>Behavioural Scientist, Supporting Hitachi European R&amp;D</t>
  </si>
  <si>
    <t>e.maier@gold.ac.uk</t>
  </si>
  <si>
    <t>https://www.linkedin.com/in/emma-maslin-088471b7</t>
  </si>
  <si>
    <t>Maslin</t>
  </si>
  <si>
    <t>Senior Policy And Research Officer</t>
  </si>
  <si>
    <t>e.maslin@amosshe.org.uk</t>
  </si>
  <si>
    <t>GN-Untouched - UK, masterlist-all, masterlist-ukuni</t>
  </si>
  <si>
    <t>https://www.linkedin.com/in/emma-mcmillan-62a8b927/</t>
  </si>
  <si>
    <t>Research and Finance Officer</t>
  </si>
  <si>
    <t>emma.mcmillan@uws.ac.uk</t>
  </si>
  <si>
    <t>https://www.linkedin.com/in/emmanuel-pasqo-ba-hons-msc-bb69a1149</t>
  </si>
  <si>
    <t>Pasqo</t>
  </si>
  <si>
    <t>Research And Innovation Services</t>
  </si>
  <si>
    <t>emmanuel.pasqo@port.ac.uk</t>
  </si>
  <si>
    <t>masterlist-141uni, masterlist-ukuni, ARMA-Client-Verified Contacts, GN-Untouched - UK, masterlist-all</t>
  </si>
  <si>
    <t>https://www.linkedin.com/in/emma-price-a8ba3256</t>
  </si>
  <si>
    <t>Research And Knowledge Exchange Manager</t>
  </si>
  <si>
    <t>e.price@gold.ac.uk</t>
  </si>
  <si>
    <t>https://www.linkedin.com/in/emma-raynaud-9819071a1</t>
  </si>
  <si>
    <t>Raynaud</t>
  </si>
  <si>
    <t>emma@reflectionsnurseries.co.uk</t>
  </si>
  <si>
    <t>https://www.linkedin.com/in/emma-rennie-119844162</t>
  </si>
  <si>
    <t>Rennie</t>
  </si>
  <si>
    <t>erennie@priorsfieldschool.com</t>
  </si>
  <si>
    <t>https://www.linkedin.com/in/emma-richens-32a80715a</t>
  </si>
  <si>
    <t>Richens</t>
  </si>
  <si>
    <t>emma.richens@colchester.ac.uk</t>
  </si>
  <si>
    <t>https://www.linkedin.com/in/emmarmccabe</t>
  </si>
  <si>
    <t>McCabe</t>
  </si>
  <si>
    <t>Faculty Officer For Arts And Humanities Postgraduate Research</t>
  </si>
  <si>
    <t>emma.mccabe@stir.ac.uk</t>
  </si>
  <si>
    <t>https://www.linkedin.com/in/emma-robinson-874b087</t>
  </si>
  <si>
    <t>Head Of Research Dept. Biomedical Computing</t>
  </si>
  <si>
    <t>emma.robinson@kcl.ac.uk</t>
  </si>
  <si>
    <t>https://www.linkedin.com/in/emma-ryder-1b751131</t>
  </si>
  <si>
    <t>Ryder</t>
  </si>
  <si>
    <t>Research And Consultancy Administrator</t>
  </si>
  <si>
    <t>e.ryder@nua.ac.uk</t>
  </si>
  <si>
    <t>https://www.linkedin.com/in/emma-skipper-a3326a32</t>
  </si>
  <si>
    <t>Skipper</t>
  </si>
  <si>
    <t>Senior Manager, Research Development</t>
  </si>
  <si>
    <t>emma.skipper@open.ac.uk</t>
  </si>
  <si>
    <t>https://www.linkedin.com/in/emtithal-alsaad-96549111a</t>
  </si>
  <si>
    <t>Emtithal</t>
  </si>
  <si>
    <t>Alsaad</t>
  </si>
  <si>
    <t>Imam Abdulrahman Bin Faisal University</t>
  </si>
  <si>
    <t>alsaad@iau.edu.sa</t>
  </si>
  <si>
    <t>imam abdulrahman bin faisal university</t>
  </si>
  <si>
    <t>https://www.linkedin.com/in/enes-duysak-6451a85a</t>
  </si>
  <si>
    <t>Enes</t>
  </si>
  <si>
    <t>Duysak</t>
  </si>
  <si>
    <t>National Centre For Social Research</t>
  </si>
  <si>
    <t>Research Director In The Centre For Evaluation</t>
  </si>
  <si>
    <t>enes.duysak@natcen.ac.uk</t>
  </si>
  <si>
    <t>https://www.linkedin.com/in/eng-nour-abdallah-banihani-8093a0215</t>
  </si>
  <si>
    <t>Eng</t>
  </si>
  <si>
    <t>Nour Abdallah Banihani</t>
  </si>
  <si>
    <t>Pre Award Specialist</t>
  </si>
  <si>
    <t>nour.banihani@ku.ac.ae</t>
  </si>
  <si>
    <t>https://www.linkedin.com/in/erica-timewell-404750162</t>
  </si>
  <si>
    <t>Timewell</t>
  </si>
  <si>
    <t>Research &amp; Impact Strategy Manager (Policy &amp; Planning)</t>
  </si>
  <si>
    <t>erica@exeter.ac.uk</t>
  </si>
  <si>
    <t>https://www.linkedin.com/in/erikabrodnock</t>
  </si>
  <si>
    <t>Brodnock</t>
  </si>
  <si>
    <t>e.brodnock@lse.ac.uk</t>
  </si>
  <si>
    <t>https://www.linkedin.com/in/erika-williams-24678b232</t>
  </si>
  <si>
    <t>Research &amp; Innovation Administrator</t>
  </si>
  <si>
    <t>e.williams@mmu.ac.uk</t>
  </si>
  <si>
    <t>https://www.linkedin.com/in/erin-beck-a5148327/</t>
  </si>
  <si>
    <t>Hope Walks</t>
  </si>
  <si>
    <t>erin.beck@hopewalks.org</t>
  </si>
  <si>
    <t>hope walks</t>
  </si>
  <si>
    <t>https://www.linkedin.com/in/erin-plews-a96b50225</t>
  </si>
  <si>
    <t>Plews</t>
  </si>
  <si>
    <t>Research Support Officer (SARDI)</t>
  </si>
  <si>
    <t>erin.plews@flinders.edu.au</t>
  </si>
  <si>
    <t>https://www.linkedin.com/in/erkkoautio</t>
  </si>
  <si>
    <t>Erkko</t>
  </si>
  <si>
    <t>Autio Fba</t>
  </si>
  <si>
    <t>erkko.autio@imperial.ac.uk</t>
  </si>
  <si>
    <t>https://www.linkedin.com/in/erwin-kooistra-ab8a548a</t>
  </si>
  <si>
    <t>Erwin</t>
  </si>
  <si>
    <t>Kooistra</t>
  </si>
  <si>
    <t>e.kooistra@ucl.ac.uk</t>
  </si>
  <si>
    <t>ARMA-Prospect-Verified Contacts, Masterlist-UK, masterlist-141uni, GN-Already Approached</t>
  </si>
  <si>
    <t>https://www.linkedin.com/in/esther-bowman-673210222</t>
  </si>
  <si>
    <t>ebowman@uel.ac.uk</t>
  </si>
  <si>
    <t>https://www.linkedin.com/in/esther-byrom-788735298</t>
  </si>
  <si>
    <t>byrome@edgehill.ac.uk</t>
  </si>
  <si>
    <t>https://www.linkedin.com/in/eugene-akujuru-8217965a</t>
  </si>
  <si>
    <t>Akujuru</t>
  </si>
  <si>
    <t>eugene.akujuru@glasgow.ac.uk</t>
  </si>
  <si>
    <t>https://www.linkedin.com/in/evanavarrolopez</t>
  </si>
  <si>
    <t>Navarro López</t>
  </si>
  <si>
    <t>Honorary Senior Research Fellow In Planning, Property And Environmental Management</t>
  </si>
  <si>
    <t>e.lopez@manchester.ac.uk</t>
  </si>
  <si>
    <t>https://www.linkedin.com/in/evangelia-pontika</t>
  </si>
  <si>
    <t>Evangelia</t>
  </si>
  <si>
    <t>Pontika</t>
  </si>
  <si>
    <t>Research Fellow In Propulsion Performance &amp; Fleet Management</t>
  </si>
  <si>
    <t>evangelia.pontika@cranfield.ac.uk</t>
  </si>
  <si>
    <t>https://www.linkedin.com/in/evantaliopoulou</t>
  </si>
  <si>
    <t>Ntaliopoulou</t>
  </si>
  <si>
    <t>Operations And Data Manager (Teaching), Research And Faculty Office</t>
  </si>
  <si>
    <t>entaliopoulou@london.edu</t>
  </si>
  <si>
    <t>https://www.linkedin.com/in/evelyn-bennett-086a1921b</t>
  </si>
  <si>
    <t>Consumer Engagement (Research Support Officer)</t>
  </si>
  <si>
    <t>evelyn.bennett@flinders.edu.au</t>
  </si>
  <si>
    <t>https://www.linkedin.com/in/ewelina-bieszczad-01977b161</t>
  </si>
  <si>
    <t>Ewelina</t>
  </si>
  <si>
    <t>Bieszczad</t>
  </si>
  <si>
    <t>ewelina.bieszczad@abdn.ac.uk</t>
  </si>
  <si>
    <t>https://www.linkedin.com/in/eyal-hobara-601b99113</t>
  </si>
  <si>
    <t>Eyal</t>
  </si>
  <si>
    <t>Hobara</t>
  </si>
  <si>
    <t>eyal@bezalel.ac.il</t>
  </si>
  <si>
    <t>https://www.linkedin.com/in/fabian-warren-054b91269</t>
  </si>
  <si>
    <t>Fabian</t>
  </si>
  <si>
    <t>warrenf@lsbu.ac.uk</t>
  </si>
  <si>
    <t>https://www.linkedin.com/in/fadwa-joud</t>
  </si>
  <si>
    <t>Fadwa</t>
  </si>
  <si>
    <t>Joud</t>
  </si>
  <si>
    <t>Associate Director-Innovation &amp; Business Development For Imaging Core Research Facilities</t>
  </si>
  <si>
    <t>fadwa.joud@kcl.ac.uk</t>
  </si>
  <si>
    <t>https://www.linkedin.com/in/faida-begum-a6b52225a</t>
  </si>
  <si>
    <t>Faida</t>
  </si>
  <si>
    <t>faida.begum@kcl.ac.uk</t>
  </si>
  <si>
    <t>https://www.linkedin.com/in/faizul-haque-mba-phd-09a2b9a9</t>
  </si>
  <si>
    <t>Faizul</t>
  </si>
  <si>
    <t>Haque</t>
  </si>
  <si>
    <t>Director, Centre For Research In Accounting, Accountability And Governance (CRAAG)</t>
  </si>
  <si>
    <t>f.haque@soton.ac.uk</t>
  </si>
  <si>
    <t>masterlist-141uni, masterlist-ukuni, ARMA-Prospect-Removed - Out of Persona, GN-Untouched - UK, Masterlist-UK, masterlist-all</t>
  </si>
  <si>
    <t>https://www.linkedin.com/in/faraz-fesharaki</t>
  </si>
  <si>
    <t>Faraz</t>
  </si>
  <si>
    <t>Fesharaki</t>
  </si>
  <si>
    <t>IranTalent</t>
  </si>
  <si>
    <t>f.fesharaki@irantalent.com</t>
  </si>
  <si>
    <t>irantalent</t>
  </si>
  <si>
    <t>https://www.linkedin.com/in/fareeda-alhosani-7372631b8</t>
  </si>
  <si>
    <t>Fareeda</t>
  </si>
  <si>
    <t>Alhosani</t>
  </si>
  <si>
    <t>Associate Director, Pre-Award</t>
  </si>
  <si>
    <t>fareeda.alhosani@ku.ac.ae</t>
  </si>
  <si>
    <t>https://www.linkedin.com/in/farideh-asadi-8a3a77311</t>
  </si>
  <si>
    <t>Farideh</t>
  </si>
  <si>
    <t>Asadi</t>
  </si>
  <si>
    <t>Islamic Azad University</t>
  </si>
  <si>
    <t>farideh.asadi@iau.ac.ir</t>
  </si>
  <si>
    <t>islamic azad university</t>
  </si>
  <si>
    <t>https://www.linkedin.com/in/farique</t>
  </si>
  <si>
    <t>Farkhad</t>
  </si>
  <si>
    <t>Gadiev</t>
  </si>
  <si>
    <t>farkhad@oneday.io</t>
  </si>
  <si>
    <t>https://www.linkedin.com/in/fatema-khairunnessa-69956157</t>
  </si>
  <si>
    <t>Fatema</t>
  </si>
  <si>
    <t>Khairunnessa</t>
  </si>
  <si>
    <t>PhD Researcher- Strategy, Marketing And Innovation</t>
  </si>
  <si>
    <t>fatema.khairunnessa@port.ac.uk</t>
  </si>
  <si>
    <t>https://www.linkedin.com/in/fatemeh-farjamtalab-370b2969</t>
  </si>
  <si>
    <t>Farjamtalab</t>
  </si>
  <si>
    <t>Bu-Ali Sina University</t>
  </si>
  <si>
    <t>f.farjamtalab@basu.ac.ir</t>
  </si>
  <si>
    <t>bu ali sina university</t>
  </si>
  <si>
    <t>https://www.linkedin.com/in/fatih-akkus-43aa0820b</t>
  </si>
  <si>
    <t>Fatih</t>
  </si>
  <si>
    <t>AkkuÅŸ</t>
  </si>
  <si>
    <t>Beykent University</t>
  </si>
  <si>
    <t>fatihakkus@beykent.edu.tr</t>
  </si>
  <si>
    <t>beykent university</t>
  </si>
  <si>
    <t>https://www.linkedin.com/in/fatimah-awan-86339a1b8</t>
  </si>
  <si>
    <t>Fatimah</t>
  </si>
  <si>
    <t>Awan</t>
  </si>
  <si>
    <t>fatimah.awan@kcl.ac.uk</t>
  </si>
  <si>
    <t>https://www.linkedin.com/in/fay-couceiro-40ba80a9</t>
  </si>
  <si>
    <t>Fay</t>
  </si>
  <si>
    <t>Couceiro</t>
  </si>
  <si>
    <t>Head Of The Microplastics Research Group</t>
  </si>
  <si>
    <t>fay.couceiro@port.ac.uk</t>
  </si>
  <si>
    <t>masterlist-ukuni, ARMA-Client-Removed - Out of Persona, GN-Untouched - UK, masterlist-all</t>
  </si>
  <si>
    <t>https://www.linkedin.com/in/faye-sheldon-a2a439220</t>
  </si>
  <si>
    <t>Senior Research And Insight Officer</t>
  </si>
  <si>
    <t>faye.sheldon@lsbu.ac.uk</t>
  </si>
  <si>
    <t>https://www.linkedin.com/in/felicity-n-e-gavins</t>
  </si>
  <si>
    <t>N E Gavins</t>
  </si>
  <si>
    <t>Director Of The Centre For Inflammation Research And Translational Medicine (CIRTM)</t>
  </si>
  <si>
    <t>felicity.gavins@brunel.ac.uk</t>
  </si>
  <si>
    <t>GN-Untouched - UK, ARMA-Prospect-Removed - Out of Persona, Masterlist-UK, masterlist-ukuni, masterlist-all</t>
  </si>
  <si>
    <t>https://www.linkedin.com/in/felicity-thomas-b6a67169</t>
  </si>
  <si>
    <t>f.thomas@exeter.ac.uk</t>
  </si>
  <si>
    <t>https://www.linkedin.com/in/feyisayo-lari-williams-822a43102/</t>
  </si>
  <si>
    <t>Feyisayo</t>
  </si>
  <si>
    <t>Lari-Williams</t>
  </si>
  <si>
    <t>feyisayo.lari-williams@uantwerpen.be</t>
  </si>
  <si>
    <t>https://www.linkedin.com/in/filipa-vance</t>
  </si>
  <si>
    <t>Filipa</t>
  </si>
  <si>
    <t>Head Of Research Governance And Compliance</t>
  </si>
  <si>
    <t>f.vance@bath.ac.uk</t>
  </si>
  <si>
    <t>https://www.linkedin.com/in/filippomenolascina</t>
  </si>
  <si>
    <t>Filippo</t>
  </si>
  <si>
    <t>Menolascina</t>
  </si>
  <si>
    <t>filippo.menolascina@ed.ac.uk</t>
  </si>
  <si>
    <t>https://www.linkedin.com/in/fiona-adamson-3a220034</t>
  </si>
  <si>
    <t>Centre Manager - National Centre For Groundwater Research And Training</t>
  </si>
  <si>
    <t>fiona.adamson@flinders.edu.au</t>
  </si>
  <si>
    <t>https://www.linkedin.com/in/fiona-belsey-09913543</t>
  </si>
  <si>
    <t>Belsey</t>
  </si>
  <si>
    <t>fiona.belsey@sunderland.ac.uk</t>
  </si>
  <si>
    <t>https://www.linkedin.com/in/fiona-commons-9789981a9</t>
  </si>
  <si>
    <t>Commons</t>
  </si>
  <si>
    <t>Research Degrees Manager (Assessment And Progression)</t>
  </si>
  <si>
    <t>f.commons@mmu.ac.uk</t>
  </si>
  <si>
    <t>https://www.linkedin.com/in/fiona-deans-10274117</t>
  </si>
  <si>
    <t>Deans</t>
  </si>
  <si>
    <t>Strategic Research &amp; Knowledge Exchange Manager - Manufacturing</t>
  </si>
  <si>
    <t>fiona.deans@strath.ac.uk</t>
  </si>
  <si>
    <t>https://www.linkedin.com/in/fiona-de-londras-a2825466</t>
  </si>
  <si>
    <t>De Londras</t>
  </si>
  <si>
    <t>Director Of Research And Knowledge Transfer, College Of Arts And Law</t>
  </si>
  <si>
    <t>f.delondras@bham.ac.uk</t>
  </si>
  <si>
    <t>masterlist-141uni, masterlist-ukuni, GN-Untouched - UK, ARMA-Prospect-Unknown Contacts, masterlist-all</t>
  </si>
  <si>
    <t>https://www.linkedin.com/in/fiona-edler-4940361b</t>
  </si>
  <si>
    <t>Edler</t>
  </si>
  <si>
    <t>Faculty Officer - Research And KE</t>
  </si>
  <si>
    <t>fiona.edler@strath.ac.uk</t>
  </si>
  <si>
    <t>https://www.linkedin.com/in/fiona-foster-9667421b9</t>
  </si>
  <si>
    <t>Research Development Manager For Platform Technologies And Discovery Science</t>
  </si>
  <si>
    <t>fiona.foster@manchester.ac.uk</t>
  </si>
  <si>
    <t>https://www.linkedin.com/in/fiona-hardie-88b94b114</t>
  </si>
  <si>
    <t>Hardie</t>
  </si>
  <si>
    <t>fiona.hardie@wiseacademies.co.uk</t>
  </si>
  <si>
    <t>https://www.linkedin.com/in/fiona-hart-63b28b85</t>
  </si>
  <si>
    <t>Post Award Finance Assistant</t>
  </si>
  <si>
    <t>fiona.hart@kcl.ac.uk</t>
  </si>
  <si>
    <t>https://www.linkedin.com/in/fiona-heatlie-1b487030</t>
  </si>
  <si>
    <t>Heatlie</t>
  </si>
  <si>
    <t>Head Of Research Development (Social Sciences)</t>
  </si>
  <si>
    <t>fiona.heatlie@glasgow.ac.uk</t>
  </si>
  <si>
    <t>https://www.linkedin.com/in/fiona-higham-11434788</t>
  </si>
  <si>
    <t>Higham</t>
  </si>
  <si>
    <t>fiona.higham@intoglobal.com</t>
  </si>
  <si>
    <t>https://www.linkedin.com/in/fiona-kelly-79690827</t>
  </si>
  <si>
    <t>fkelly@qmu.ac.uk</t>
  </si>
  <si>
    <t>masterlist-141uni, GN-Untouched - UK, Masterlist-UK, masterlist-ukuni, masterlist-all, ARMA-Client-Unknown Contacts</t>
  </si>
  <si>
    <t>https://www.linkedin.com/in/fiona-kelly-95512b111</t>
  </si>
  <si>
    <t>Executive Assistant To Director Of Research</t>
  </si>
  <si>
    <t>fiona.kelly@npl.co.uk</t>
  </si>
  <si>
    <t>https://www.linkedin.com/in/fiona-leiper-a968722b/</t>
  </si>
  <si>
    <t>Research Ethics Officer</t>
  </si>
  <si>
    <t>fiona.leiper@uhi.ac.uk</t>
  </si>
  <si>
    <t>masterlist-ukresearch, masterlist-ukuni, GN-Untouched - UK, Masterlist-UK, masterlist-all</t>
  </si>
  <si>
    <t>https://www.linkedin.com/in/fionamckerlie</t>
  </si>
  <si>
    <t>McKerlie</t>
  </si>
  <si>
    <t>fiona.mckerlie@ntu.ac.uk</t>
  </si>
  <si>
    <t>https://www.linkedin.com/in/fiona-nairn-55774980/</t>
  </si>
  <si>
    <t>f.gibbons@uea.ac.uk</t>
  </si>
  <si>
    <t>https://www.linkedin.com/in/fiona-pettengale-726594159</t>
  </si>
  <si>
    <t>Pettengale</t>
  </si>
  <si>
    <t>Pre-Award Development Officer</t>
  </si>
  <si>
    <t>adsfjp@bath.ac.uk</t>
  </si>
  <si>
    <t>https://www.linkedin.com/in/fiona-reed-696a371</t>
  </si>
  <si>
    <t>Strategic Research &amp; Knowledge Exchange Development Manager</t>
  </si>
  <si>
    <t>fiona.reed@strath.ac.uk</t>
  </si>
  <si>
    <t>https://www.linkedin.com/in/fiona-smith-84846212</t>
  </si>
  <si>
    <t>Research &amp; Strategic Partnership Development Officer</t>
  </si>
  <si>
    <t>fiona.smith@ntu.ac.uk</t>
  </si>
  <si>
    <t>https://www.linkedin.com/in/fiona-taggart-844734288</t>
  </si>
  <si>
    <t>Taggart</t>
  </si>
  <si>
    <t>Research Fellow Project Manager</t>
  </si>
  <si>
    <t>f.taggart@qub.ac.uk</t>
  </si>
  <si>
    <t>https://www.linkedin.com/in/fiona-taylor-42ab50142</t>
  </si>
  <si>
    <t>f.taylor@wellington-school.org.uk</t>
  </si>
  <si>
    <t>https://www.linkedin.com/in/fiona-tyler</t>
  </si>
  <si>
    <t>fionatyler@bimm.ac.uk</t>
  </si>
  <si>
    <t>https://www.linkedin.com/in/fiona-undrill-a4488232</t>
  </si>
  <si>
    <t>Undrill</t>
  </si>
  <si>
    <t>Research Officer And Project Manager</t>
  </si>
  <si>
    <t>fiona.undrill@oxedandassessment.com</t>
  </si>
  <si>
    <t>https://www.linkedin.com/in/fionnuala-rose-b56938184</t>
  </si>
  <si>
    <t>Fionnuala</t>
  </si>
  <si>
    <t>Research &amp; Innovation Development Manager</t>
  </si>
  <si>
    <t>fionnuala.rose@port.ac.uk</t>
  </si>
  <si>
    <t>https://www.linkedin.com/in/firat-gedikli-82580832/</t>
  </si>
  <si>
    <t>Firat</t>
  </si>
  <si>
    <t>Gedikli</t>
  </si>
  <si>
    <t>Deputy Manager of the EU &amp; International Grants</t>
  </si>
  <si>
    <t>firatgedikli@gmail.com</t>
  </si>
  <si>
    <t>https://www.linkedin.com/in/fitzyleah</t>
  </si>
  <si>
    <t>Fitzsimmons</t>
  </si>
  <si>
    <t>Centre Manager, Tommy's National Centre For Miscarriage Research</t>
  </si>
  <si>
    <t>l.fitzsimmons@bham.ac.uk</t>
  </si>
  <si>
    <t>https://www.linkedin.com/in/fleur-buckland-08717b6/</t>
  </si>
  <si>
    <t>Fleur</t>
  </si>
  <si>
    <t>Buckland</t>
  </si>
  <si>
    <t>fleur.buckland@lshtm.ac.uk</t>
  </si>
  <si>
    <t>https://www.linkedin.com/in/florance-kennedy-48369a14/</t>
  </si>
  <si>
    <t>Florance</t>
  </si>
  <si>
    <t>Research Grant Project Manager, Usher Institute, Edinburgh University</t>
  </si>
  <si>
    <t>fk@ed.ac.uk</t>
  </si>
  <si>
    <t>https://www.linkedin.com/in/fola-braimoh-adedeji-cmgr-cmi-3a883111</t>
  </si>
  <si>
    <t>Fola</t>
  </si>
  <si>
    <t>Braimoh-Adedeji</t>
  </si>
  <si>
    <t>Associate Director Of IT Operations &amp; Support</t>
  </si>
  <si>
    <t>f.braimoh@gold.ac.uk</t>
  </si>
  <si>
    <t>https://www.linkedin.com/in/frances-conboy-43a11877</t>
  </si>
  <si>
    <t>Conboy</t>
  </si>
  <si>
    <t>frances.conboy@manchester.ac.uk</t>
  </si>
  <si>
    <t>https://www.linkedin.com/in/francesco-quagliano-1a724013</t>
  </si>
  <si>
    <t>Francesco</t>
  </si>
  <si>
    <t>Quagliano</t>
  </si>
  <si>
    <t>fquagliano@learningleading.org</t>
  </si>
  <si>
    <t>https://www.linkedin.com/in/frances-corner-obe-1a1695287</t>
  </si>
  <si>
    <t>Corner Obe</t>
  </si>
  <si>
    <t>f.corner@gold.ac.uk</t>
  </si>
  <si>
    <t>https://www.linkedin.com/in/frances-crabbe-b5686538</t>
  </si>
  <si>
    <t>Crabbe</t>
  </si>
  <si>
    <t>Neuroimaging Research Manager</t>
  </si>
  <si>
    <t>frances.crabbe@glasgow.ac.uk</t>
  </si>
  <si>
    <t>https://www.linkedin.com/in/frances-pearson-7857604b</t>
  </si>
  <si>
    <t>fpearson@lincoln.ac.uk</t>
  </si>
  <si>
    <t>https://www.linkedin.com/in/francis-hine-hughes-3b245b2b</t>
  </si>
  <si>
    <t>Hine-Hughes</t>
  </si>
  <si>
    <t>Research And Innovation Support Officer</t>
  </si>
  <si>
    <t>francis.hine-hughes@bcu.ac.uk</t>
  </si>
  <si>
    <t>https://www.linkedin.com/in/francis-ring-2bb96727</t>
  </si>
  <si>
    <t>Ring</t>
  </si>
  <si>
    <t>Head Of Medical Imaging Research Unit</t>
  </si>
  <si>
    <t>francis.ring@southwales.ac.uk</t>
  </si>
  <si>
    <t>https://www.linkedin.com/in/francis-wilson-99532766</t>
  </si>
  <si>
    <t>Interim Director Of Post-Award</t>
  </si>
  <si>
    <t>francis.wilson@kcl.ac.uk</t>
  </si>
  <si>
    <t>https://www.linkedin.com/in/frank-schubert-934b1549</t>
  </si>
  <si>
    <t>Associate Head (Research &amp; Innovation)</t>
  </si>
  <si>
    <t>frank.schubert@port.ac.uk</t>
  </si>
  <si>
    <t>https://www.linkedin.com/in/frank-slaats-a053b327</t>
  </si>
  <si>
    <t>Slaats</t>
  </si>
  <si>
    <t>Test Area Management DE &amp; Research</t>
  </si>
  <si>
    <t>frank.slaats@asml.com</t>
  </si>
  <si>
    <t>https://www.linkedin.com/in/frans-coenen-3193262</t>
  </si>
  <si>
    <t>Frans</t>
  </si>
  <si>
    <t>Coenen</t>
  </si>
  <si>
    <t>frans.coenen@asml.com</t>
  </si>
  <si>
    <t>https://www.linkedin.com/in/franziska-marcheselli-2b202891</t>
  </si>
  <si>
    <t>Franziska</t>
  </si>
  <si>
    <t>Marcheselli</t>
  </si>
  <si>
    <t>franziska.marcheselli@natcen.ac.uk</t>
  </si>
  <si>
    <t>https://www.linkedin.com/in/frasermuir</t>
  </si>
  <si>
    <t>Muir</t>
  </si>
  <si>
    <t>Global Director of Information Services</t>
  </si>
  <si>
    <t>f.muir@hw.ac.uk</t>
  </si>
  <si>
    <t>https://www.linkedin.com/in/frazer-greig-msc-pgdip-mcmi-51a83197/</t>
  </si>
  <si>
    <t>Frazer</t>
  </si>
  <si>
    <t>Greig</t>
  </si>
  <si>
    <t>Head of IT and Corporate Services</t>
  </si>
  <si>
    <t>frazer.greig@abertay.ac.uk</t>
  </si>
  <si>
    <t>masterlist-141uni, GN-Already Approached, masterlist-all, Masterlist-UK, masterlist-ukuni</t>
  </si>
  <si>
    <t>https://www.linkedin.com/in/frï¿½dï¿½rique-m-bougreau-7059621a</t>
  </si>
  <si>
    <t>Frï¿½dï¿½rique</t>
  </si>
  <si>
    <t>M Bougreau</t>
  </si>
  <si>
    <t>Marketing Manager, Research Centres And Institutes</t>
  </si>
  <si>
    <t>fbougreau@london.edu</t>
  </si>
  <si>
    <t>https://www.linkedin.com/in/fshmry</t>
  </si>
  <si>
    <t>Fahad</t>
  </si>
  <si>
    <t>Alshammari ‏</t>
  </si>
  <si>
    <t>Qassim University</t>
  </si>
  <si>
    <t>f.alshammari@qu.edu.sa</t>
  </si>
  <si>
    <t>qassim university</t>
  </si>
  <si>
    <t>https://www.linkedin.com/in/furkan-ince-b45504187</t>
  </si>
  <si>
    <t>Furkan</t>
  </si>
  <si>
    <t>Ä°nce</t>
  </si>
  <si>
    <t>Toedur</t>
  </si>
  <si>
    <t>furkan@toedur.com</t>
  </si>
  <si>
    <t>toedur</t>
  </si>
  <si>
    <t>https://www.linkedin.com/in/gabby-grandison-b480bb99</t>
  </si>
  <si>
    <t>Gabby</t>
  </si>
  <si>
    <t>Grandison</t>
  </si>
  <si>
    <t>Clinic Manager, Flinders Early Intervention Research Program</t>
  </si>
  <si>
    <t>gabby.grandison@flinders.edu.au</t>
  </si>
  <si>
    <t>https://www.linkedin.com/in/gabradshaw</t>
  </si>
  <si>
    <t>Research Computer Manager</t>
  </si>
  <si>
    <t>g.bradshaw@open.ac.uk</t>
  </si>
  <si>
    <t>https://www.linkedin.com/in/gabriel-behr-85b94979</t>
  </si>
  <si>
    <t>Behr</t>
  </si>
  <si>
    <t>gabriel@studentcrowd.com</t>
  </si>
  <si>
    <t>https://www.linkedin.com/in/gabriel-da-costa-a5162a31</t>
  </si>
  <si>
    <t>Da Costa</t>
  </si>
  <si>
    <t>Research Manager &amp; Insights Specialist</t>
  </si>
  <si>
    <t>gabriel.costa@qs.com</t>
  </si>
  <si>
    <t>https://www.linkedin.com/in/gabriel-evans-562211190</t>
  </si>
  <si>
    <t>Research And Content Manager</t>
  </si>
  <si>
    <t>gabriel.evans@nationalcollege.com</t>
  </si>
  <si>
    <t>https://www.linkedin.com/in/gabriella-wojewodka-7063389b</t>
  </si>
  <si>
    <t>Wojewodka</t>
  </si>
  <si>
    <t>gabriella.wojewodka@kcl.ac.uk</t>
  </si>
  <si>
    <t>https://www.linkedin.com/in/gailmillin</t>
  </si>
  <si>
    <t>Millin-Chalabi</t>
  </si>
  <si>
    <t>Project Manager - Research Lifecycle Programme</t>
  </si>
  <si>
    <t>gail.millin-chalabi@manchester.ac.uk</t>
  </si>
  <si>
    <t>https://www.linkedin.com/in/gareth-davies-66b71824</t>
  </si>
  <si>
    <t>Research Impact Evidence Manager</t>
  </si>
  <si>
    <t>gareth.davies@open.ac.uk</t>
  </si>
  <si>
    <t>https://www.linkedin.com/in/garethjclayton</t>
  </si>
  <si>
    <t>Grants And Fellowships Manager (Parental Leave)</t>
  </si>
  <si>
    <t>gclayton@paul-mellon-centre.ac.uk</t>
  </si>
  <si>
    <t>https://www.linkedin.com/in/garry-farrell-25798248</t>
  </si>
  <si>
    <t>Garry</t>
  </si>
  <si>
    <t>Farrell</t>
  </si>
  <si>
    <t>gfarrell@icas.com</t>
  </si>
  <si>
    <t>https://www.linkedin.com/in/gary-brown-4330361a/</t>
  </si>
  <si>
    <t>gary.brown@royalholloway.ac.uk</t>
  </si>
  <si>
    <t>https://www.linkedin.com/in/gary-mizler-b412345b</t>
  </si>
  <si>
    <t>Mizler</t>
  </si>
  <si>
    <t>gary.mizler@learnerstrust.org</t>
  </si>
  <si>
    <t>https://www.linkedin.com/in/gavin-beattie</t>
  </si>
  <si>
    <t>Associate Director (Research &amp; Impact), Libraries &amp; Collections</t>
  </si>
  <si>
    <t>gavin.beattie@kcl.ac.uk</t>
  </si>
  <si>
    <t>https://www.linkedin.com/in/gavin-halbert-034731158</t>
  </si>
  <si>
    <t>Halbert</t>
  </si>
  <si>
    <t>Director Cancer Research UK Formulation Unit</t>
  </si>
  <si>
    <t>g.w.halbert@strath.ac.uk</t>
  </si>
  <si>
    <t>https://www.linkedin.com/in/gavin-oliver-bb08a16a</t>
  </si>
  <si>
    <t>gavin.oliver@lshtm.ac.uk</t>
  </si>
  <si>
    <t>https://www.linkedin.com/in/gaynor-spink-5b20925a</t>
  </si>
  <si>
    <t>Spink</t>
  </si>
  <si>
    <t>gaynor.spink@manchester.ac.uk</t>
  </si>
  <si>
    <t>https://www.linkedin.com/in/gem-kirk-258775193</t>
  </si>
  <si>
    <t>Gem</t>
  </si>
  <si>
    <t>Student Services Manager (Research)</t>
  </si>
  <si>
    <t>gem.kirk@york.ac.uk</t>
  </si>
  <si>
    <t>https://www.linkedin.com/in/gemma-burgess-1a27508</t>
  </si>
  <si>
    <t>Principal Research Associate</t>
  </si>
  <si>
    <t>glb36@cam.ac.uk</t>
  </si>
  <si>
    <t>https://www.linkedin.com/in/gemma-maher-827044268</t>
  </si>
  <si>
    <t>gemma.maher@manchester.ac.uk</t>
  </si>
  <si>
    <t>https://www.linkedin.com/in/genevieve-dewez-20541351</t>
  </si>
  <si>
    <t>Genevieve</t>
  </si>
  <si>
    <t>Dewez</t>
  </si>
  <si>
    <t>Senior Planning Officer (Systems &amp; Research)</t>
  </si>
  <si>
    <t>genevieve.dewez@brunel.ac.uk</t>
  </si>
  <si>
    <t>https://www.linkedin.com/in/genevieve-pridham-51689077</t>
  </si>
  <si>
    <t>Pridham</t>
  </si>
  <si>
    <t>Research Ethics Manager</t>
  </si>
  <si>
    <t>genevieve.pridham@manchester.ac.uk</t>
  </si>
  <si>
    <t>https://www.linkedin.com/in/geoff-kendall-smith-69a5251/</t>
  </si>
  <si>
    <t>Director of Digital Innovation</t>
  </si>
  <si>
    <t>geoff.kendallsmith@rau.ac.uk</t>
  </si>
  <si>
    <t>masterlist-ukresearch, masterlist-ukuni, GN-Untouched - UK, masterlist-all</t>
  </si>
  <si>
    <t>https://www.linkedin.com/in/geoff-rodgers-31a19531</t>
  </si>
  <si>
    <t>Pro Vice-Chancellor For Enterprise And Employment</t>
  </si>
  <si>
    <t>g.j.rodgers@brunel.ac.uk</t>
  </si>
  <si>
    <t>+44 7885 549771</t>
  </si>
  <si>
    <t>https://www.linkedin.com/in/geoff-say-55a2ba1</t>
  </si>
  <si>
    <t>Say</t>
  </si>
  <si>
    <t>g.m.say@cranfield.ac.uk</t>
  </si>
  <si>
    <t>GN-Already Approached, masterlist-ukuni, masterlist-141uni, masterlist-all, Masterlist-UK</t>
  </si>
  <si>
    <t>https://www.linkedin.com/in/geofry-areneke-phd-fhea-cmbe-86825b28</t>
  </si>
  <si>
    <t>Areneke Cmbe</t>
  </si>
  <si>
    <t>g.areneke@mmu.ac.uk</t>
  </si>
  <si>
    <t>https://www.linkedin.com/in/george-bryant-82455772</t>
  </si>
  <si>
    <t>Project Officer- Prostate Cancer UK Research Grant.</t>
  </si>
  <si>
    <t>george.bryant@open.ac.uk</t>
  </si>
  <si>
    <t>https://www.linkedin.com/in/george-burrows-9900b2b4</t>
  </si>
  <si>
    <t>Burrows</t>
  </si>
  <si>
    <t>george.burrows@port.ac.uk</t>
  </si>
  <si>
    <t>https://www.linkedin.com/in/george-gunn-b7948b14b</t>
  </si>
  <si>
    <t>Head Of Epidemiology Research Unit</t>
  </si>
  <si>
    <t>ggunn@sruc.ac.uk</t>
  </si>
  <si>
    <t>https://www.linkedin.com/in/george-marston-9752b567</t>
  </si>
  <si>
    <t>Pro Vice-Chancellor (Research And Innovation)</t>
  </si>
  <si>
    <t>george.marston@northumbria.ac.uk</t>
  </si>
  <si>
    <t>https://www.linkedin.com/in/georgia-bullock-7242abb</t>
  </si>
  <si>
    <t>Research Development And Governance Manager</t>
  </si>
  <si>
    <t>gbullock@sgul.ac.uk</t>
  </si>
  <si>
    <t>https://www.linkedin.com/in/georgina-tennant</t>
  </si>
  <si>
    <t>Gigi</t>
  </si>
  <si>
    <t>Tennant</t>
  </si>
  <si>
    <t>Programme Manager - Research Management &amp; Infrastructure</t>
  </si>
  <si>
    <t>g.tennant@lse.ac.uk</t>
  </si>
  <si>
    <t>https://www.linkedin.com/in/georgios-katsoukis/</t>
  </si>
  <si>
    <t>Georgios</t>
  </si>
  <si>
    <t>Katsoukis</t>
  </si>
  <si>
    <t>Deputy Head for Research - Department of Chemical Engineering</t>
  </si>
  <si>
    <t>g.katsoukis@utwente.nl</t>
  </si>
  <si>
    <t>https://www.linkedin.com/in/geri-anderson-med-5ab23a250</t>
  </si>
  <si>
    <t>Geri</t>
  </si>
  <si>
    <t>Anderson MEd</t>
  </si>
  <si>
    <t>Research And Scholarship Manager</t>
  </si>
  <si>
    <t>geri.anderson@open.ac.uk</t>
  </si>
  <si>
    <t>https://www.linkedin.com/in/gethin-owen-20849950/</t>
  </si>
  <si>
    <t>Gethin</t>
  </si>
  <si>
    <t>g.owen@hull.ac.uk</t>
  </si>
  <si>
    <t>https://www.linkedin.com/in/gevagreenfield</t>
  </si>
  <si>
    <t>Geva</t>
  </si>
  <si>
    <t>Greenfield</t>
  </si>
  <si>
    <t>Senior Researcher In Digital Health And Healthcare</t>
  </si>
  <si>
    <t>g.greenfield@imperial.ac.uk</t>
  </si>
  <si>
    <t>https://www.linkedin.com/in/ghada-y-abozaid-95874155</t>
  </si>
  <si>
    <t>Ghada</t>
  </si>
  <si>
    <t>Y Abozaid</t>
  </si>
  <si>
    <t>Aswan University</t>
  </si>
  <si>
    <t>ghada.abozaid@aswu.edu.eg</t>
  </si>
  <si>
    <t>aswan university</t>
  </si>
  <si>
    <t>https://www.linkedin.com/in/ghammas</t>
  </si>
  <si>
    <t>Ghammas</t>
  </si>
  <si>
    <t>Abbasi</t>
  </si>
  <si>
    <t>ghammas@inchbald.co.uk</t>
  </si>
  <si>
    <t>https://www.linkedin.com/in/giancarlo-ferro</t>
  </si>
  <si>
    <t>Ferro</t>
  </si>
  <si>
    <t>giancarlo.ferro@hatch-digital.com</t>
  </si>
  <si>
    <t>https://www.linkedin.com/in/giles-best-a64b9015</t>
  </si>
  <si>
    <t>Best</t>
  </si>
  <si>
    <t>Senior Research Officer (flow Cytometry) And Senior Lecturer (academic Level C)</t>
  </si>
  <si>
    <t>giles.best@flinders.edu.au</t>
  </si>
  <si>
    <t>https://www.linkedin.com/in/gil-heled-7794198</t>
  </si>
  <si>
    <t>Gil</t>
  </si>
  <si>
    <t>Heled</t>
  </si>
  <si>
    <t>Neurotek</t>
  </si>
  <si>
    <t>gil@neurotech-solutions.com</t>
  </si>
  <si>
    <t>neurotek</t>
  </si>
  <si>
    <t>https://www.linkedin.com/in/gill-holywell-886291309</t>
  </si>
  <si>
    <t>Holywell</t>
  </si>
  <si>
    <t>gill.holywell@careerconnect.org.uk</t>
  </si>
  <si>
    <t>https://www.linkedin.com/in/gillianmenichino</t>
  </si>
  <si>
    <t>gillian.menichino@manchester.ac.uk</t>
  </si>
  <si>
    <t>https://www.linkedin.com/in/gill-poole-3b7b5735</t>
  </si>
  <si>
    <t>gill.poole@cumbria.ac.uk</t>
  </si>
  <si>
    <t>masterlist-141uni, masterlist-ukuni, GN-Untouched - UK, masterlist-all, Masterlist-UK</t>
  </si>
  <si>
    <t>https://www.linkedin.com/in/gillrumbold</t>
  </si>
  <si>
    <t>Rumbold</t>
  </si>
  <si>
    <t>gillrumbold@rsacademics.co.uk</t>
  </si>
  <si>
    <t>https://www.linkedin.com/in/gina-copeman-04821268</t>
  </si>
  <si>
    <t>Copeman</t>
  </si>
  <si>
    <t>Stakeholder Management And Research Officer, Advancement</t>
  </si>
  <si>
    <t>gina.copeman@flinders.edu.au</t>
  </si>
  <si>
    <t>https://www.linkedin.com/in/gina-gustafson-04821268</t>
  </si>
  <si>
    <t>Gustafson</t>
  </si>
  <si>
    <t>Advancement Coordinator, Stakeholder Management And Research</t>
  </si>
  <si>
    <t>gina.gustafson@flinders.edu.au</t>
  </si>
  <si>
    <t>https://www.linkedin.com/in/giusimanfredi</t>
  </si>
  <si>
    <t>Giusi</t>
  </si>
  <si>
    <t>Clinical Research Manager</t>
  </si>
  <si>
    <t>giusi.manfredi@kcl.ac.uk</t>
  </si>
  <si>
    <t>https://www.linkedin.com/in/gladysfamoriyo</t>
  </si>
  <si>
    <t>Gladys Famoriyo Jp Ma</t>
  </si>
  <si>
    <t>grace.famoriyo@aru.ac.uk</t>
  </si>
  <si>
    <t>https://www.linkedin.com/in/gloria-yamoah-b134544a</t>
  </si>
  <si>
    <t>Yamoah</t>
  </si>
  <si>
    <t>Finance Manager/Finance Business Partner</t>
  </si>
  <si>
    <t>gyamoah@activatelearning.ac.uk</t>
  </si>
  <si>
    <t>https://www.linkedin.com/in/glynis-freeman-69b40943/</t>
  </si>
  <si>
    <t>Glynis</t>
  </si>
  <si>
    <t>Research Supervisor / Academic Advisor</t>
  </si>
  <si>
    <t>g.freeman@uel.ac.uk</t>
  </si>
  <si>
    <t>https://www.linkedin.com/in/gordananajdanovic/?originalSubdomain=uk</t>
  </si>
  <si>
    <t>Najdanovic</t>
  </si>
  <si>
    <t>gordana.najdanovic@admin.cam.ac.uk</t>
  </si>
  <si>
    <t>https://www.linkedin.com/in/gordon-mcloughlin-0933872</t>
  </si>
  <si>
    <t>g.mcloughlin@gsa.ac.uk</t>
  </si>
  <si>
    <t>masterlist-ukuni, masterlist-141uni, GN-Already Approached, masterlist-all, Masterlist-UK</t>
  </si>
  <si>
    <t>https://www.linkedin.com/in/gordonmeiklejohn</t>
  </si>
  <si>
    <t>Business Development Manager (Research And Innovation Office)</t>
  </si>
  <si>
    <t>gordon.meiklejohn@gla.ac.uk</t>
  </si>
  <si>
    <t>https://www.linkedin.com/in/gordonsfletcher/</t>
  </si>
  <si>
    <t>School Lead for Research</t>
  </si>
  <si>
    <t>g.fletcher@salford.ac.uk</t>
  </si>
  <si>
    <t>https://www.linkedin.com/in/gosia-kalinowska-9a9805248</t>
  </si>
  <si>
    <t>Gosia</t>
  </si>
  <si>
    <t>Kalinowska</t>
  </si>
  <si>
    <t>gosia.kalinowska@kcl.ac.uk</t>
  </si>
  <si>
    <t>https://www.linkedin.com/in/grace-murkett-7a44411a7</t>
  </si>
  <si>
    <t>Murkett</t>
  </si>
  <si>
    <t>grace.murkett@strath.ac.uk</t>
  </si>
  <si>
    <t>https://www.linkedin.com/in/graeme-cappi-3a5457b</t>
  </si>
  <si>
    <t>Cappi</t>
  </si>
  <si>
    <t>graeme.cappi@lshtm.ac.uk</t>
  </si>
  <si>
    <t>+44 7743 893979</t>
  </si>
  <si>
    <t>+44 117 331 7250</t>
  </si>
  <si>
    <t>https://www.linkedin.com/in/graham-ball-88446a</t>
  </si>
  <si>
    <t>Director Of The Medical Technologies Research Centre</t>
  </si>
  <si>
    <t>graham.ball@aru.ac.uk</t>
  </si>
  <si>
    <t>GN-Untouched - UK, ARMA-Prospect-Removed - Out of Persona, masterlist-all, Masterlist-UK, masterlist-ukuni</t>
  </si>
  <si>
    <t>https://www.linkedin.com/in/graham-howell-ou-ecosystems</t>
  </si>
  <si>
    <t>Research Scientist And Laboratory Manager (Ecosystems)</t>
  </si>
  <si>
    <t>graham.howell@open.ac.uk</t>
  </si>
  <si>
    <t>https://www.linkedin.com/in/graham-mitchell-59b12740</t>
  </si>
  <si>
    <t>Senior Manager, Research Excellence</t>
  </si>
  <si>
    <t>g.p.mitchell@open.ac.uk</t>
  </si>
  <si>
    <t>https://www.linkedin.com/in/graham-tilston-63524b156</t>
  </si>
  <si>
    <t>Tilston</t>
  </si>
  <si>
    <t>graham.tilston@manchester.ac.uk</t>
  </si>
  <si>
    <t>https://www.linkedin.com/in/greg-anderson-55004a28</t>
  </si>
  <si>
    <t>Associate Director Research Infrastructure</t>
  </si>
  <si>
    <t>greg.anderson@kcl.ac.uk</t>
  </si>
  <si>
    <t>https://www.linkedin.com/in/greg-dow-645434119</t>
  </si>
  <si>
    <t>Dow</t>
  </si>
  <si>
    <t>greg.dow@kcl.ac.uk</t>
  </si>
  <si>
    <t>https://www.linkedin.com/in/greg-elder-24574464</t>
  </si>
  <si>
    <t>Elder</t>
  </si>
  <si>
    <t>Associate Director, Northumbria Sleep Research &amp; Senior Lecturer, Department Of Psychology</t>
  </si>
  <si>
    <t>g.elder@northumbria.ac.uk</t>
  </si>
  <si>
    <t>https://www.linkedin.com/in/gregory-thwaites-44a7b977</t>
  </si>
  <si>
    <t>Thwaites</t>
  </si>
  <si>
    <t>gregory.thwaites@resolutionfoundation.org</t>
  </si>
  <si>
    <t>https://www.linkedin.com/in/grit-gänsch-fmaat-49b30757</t>
  </si>
  <si>
    <t>Grit</t>
  </si>
  <si>
    <t>Gänsch Fmaat</t>
  </si>
  <si>
    <t>Global Health Research Finance Officer</t>
  </si>
  <si>
    <t>g.gansch@bsms.ac.uk</t>
  </si>
  <si>
    <t>https://www.linkedin.com/in/gul-mohammed-766914167</t>
  </si>
  <si>
    <t>Gul</t>
  </si>
  <si>
    <t>gmohammed@buckscollegegroup.ac.uk</t>
  </si>
  <si>
    <t>https://www.linkedin.com/in/gulnaraotten</t>
  </si>
  <si>
    <t>Gulnara</t>
  </si>
  <si>
    <t>Otten</t>
  </si>
  <si>
    <t>Head Of Post-Award And Project Management</t>
  </si>
  <si>
    <t>gulnara.otten@lsbu.ac.uk</t>
  </si>
  <si>
    <t>https://www.linkedin.com/in/guy-harrington-palynology/</t>
  </si>
  <si>
    <t>Harrington</t>
  </si>
  <si>
    <t>Research &amp; Innovation Development Manager (Physical Sciences and Technology)</t>
  </si>
  <si>
    <t>guy.harrington@york.ac.uk</t>
  </si>
  <si>
    <t>https://www.linkedin.com/in/guy-lavon-854a9218</t>
  </si>
  <si>
    <t>Lavon</t>
  </si>
  <si>
    <t>ITSafe Cyber College</t>
  </si>
  <si>
    <t>guy@itsafe.co.il</t>
  </si>
  <si>
    <t>itsafe cyber college</t>
  </si>
  <si>
    <t>https://www.linkedin.com/in/guy-moreton-608ba550</t>
  </si>
  <si>
    <t>Moreton</t>
  </si>
  <si>
    <t>Associate Head Of Department (Research, Innovation And Education), Department Of Art And Music</t>
  </si>
  <si>
    <t>guy.moreton@solent.ac.uk</t>
  </si>
  <si>
    <t>https://www.linkedin.com/in/guy-sinter</t>
  </si>
  <si>
    <t>Sinter</t>
  </si>
  <si>
    <t>Tomax-Think Academy</t>
  </si>
  <si>
    <t>guy.s@tomaxltd.com</t>
  </si>
  <si>
    <t>tomax think academy</t>
  </si>
  <si>
    <t>https://www.linkedin.com/in/guywflynn</t>
  </si>
  <si>
    <t>g.flynn@ucl.ac.uk</t>
  </si>
  <si>
    <t>+44 7590 352454</t>
  </si>
  <si>
    <t>https://www.linkedin.com/in/gwendolene-c-61a1a862</t>
  </si>
  <si>
    <t>Gwendolene</t>
  </si>
  <si>
    <t>gc@lse.ac.uk</t>
  </si>
  <si>
    <t>https://www.linkedin.com/in/habib-pirnejad-68a448a</t>
  </si>
  <si>
    <t>Pirnejad</t>
  </si>
  <si>
    <t>Urmia University Of Medical Sciences</t>
  </si>
  <si>
    <t>pirnejad.h@umsu.ac.ir</t>
  </si>
  <si>
    <t>urmia university of medical sciences</t>
  </si>
  <si>
    <t>https://www.linkedin.com/in/hamid-ravat-591a202a5</t>
  </si>
  <si>
    <t>Hamid</t>
  </si>
  <si>
    <t>Ravat</t>
  </si>
  <si>
    <t>hravat@risemat.co.uk</t>
  </si>
  <si>
    <t>https://www.linkedin.com/in/hamish-fyfe-8008829a</t>
  </si>
  <si>
    <t>Hamish</t>
  </si>
  <si>
    <t>Fyfe</t>
  </si>
  <si>
    <t>Professor Of The Arts And Society, Director Research Institute For Comuting And The Digital Economy</t>
  </si>
  <si>
    <t>hamish.fyfe@southwales.ac.uk</t>
  </si>
  <si>
    <t>https://www.linkedin.com/in/hani-abdelhadi-abdallah</t>
  </si>
  <si>
    <t>Hani</t>
  </si>
  <si>
    <t>Abdelhadi</t>
  </si>
  <si>
    <t>The American University In The Emirates</t>
  </si>
  <si>
    <t>hani.abdelhadi@aue.ae</t>
  </si>
  <si>
    <t>american university in the emirates</t>
  </si>
  <si>
    <t>https://www.linkedin.com/in/hanin-yassine-a0a87a189</t>
  </si>
  <si>
    <t>Hanin</t>
  </si>
  <si>
    <t>Yassine</t>
  </si>
  <si>
    <t>Twyla Nursery</t>
  </si>
  <si>
    <t>hanin.yassine@skynewsarabia.com</t>
  </si>
  <si>
    <t>twyla nursery</t>
  </si>
  <si>
    <t>https://www.linkedin.com/in/hannah-batchelor-a3054614</t>
  </si>
  <si>
    <t>Batchelor</t>
  </si>
  <si>
    <t>Director Of Research For SIPBS</t>
  </si>
  <si>
    <t>hannah.batchelor@strath.ac.uk</t>
  </si>
  <si>
    <t>https://www.linkedin.com/in/hannah-blackford-a4b4ba6</t>
  </si>
  <si>
    <t>Blackford</t>
  </si>
  <si>
    <t>Director &amp; Research Scientist</t>
  </si>
  <si>
    <t>hannah.blackford@trimetis.co.uk</t>
  </si>
  <si>
    <t>https://www.linkedin.com/in/hannah-buchanan-b9481b1a6/</t>
  </si>
  <si>
    <t>hannah.buchanan@ed.ac.uk</t>
  </si>
  <si>
    <t>https://www.linkedin.com/in/hannahchater</t>
  </si>
  <si>
    <t>Chater Kirk</t>
  </si>
  <si>
    <t>Senior Research Funding Specialist</t>
  </si>
  <si>
    <t>hannah.chater@ed.ac.uk</t>
  </si>
  <si>
    <t>https://www.linkedin.com/in/hannah-collier-5755a0266</t>
  </si>
  <si>
    <t>hannah.collier@kcl.ac.uk</t>
  </si>
  <si>
    <t>https://www.linkedin.com/in/hannah-finley-saxton</t>
  </si>
  <si>
    <t>hannah.saxton@ipsos.com</t>
  </si>
  <si>
    <t>https://www.linkedin.com/in/hannah-fraser-ab973614a</t>
  </si>
  <si>
    <t>h.fraser@soton.ac.uk</t>
  </si>
  <si>
    <t>https://www.linkedin.com/in/hannah-geis-a85738196</t>
  </si>
  <si>
    <t>Geis</t>
  </si>
  <si>
    <t>Research &amp; Insight Project Officer</t>
  </si>
  <si>
    <t>hannah.geis@youthsporttrust.org</t>
  </si>
  <si>
    <t>https://www.linkedin.com/in/hannah-j-gunter/</t>
  </si>
  <si>
    <t>Gunter</t>
  </si>
  <si>
    <t>Project Research Manager</t>
  </si>
  <si>
    <t>hannahjaynegunter@gmail.com</t>
  </si>
  <si>
    <t>https://www.linkedin.com/in/hannahkendrick</t>
  </si>
  <si>
    <t>h.kendrick@lse.ac.uk</t>
  </si>
  <si>
    <t>https://www.linkedin.com/in/hannah-kilshaw-ab274117</t>
  </si>
  <si>
    <t>Kilshaw</t>
  </si>
  <si>
    <t>hannah.kilshaw@walnutunlimited.com</t>
  </si>
  <si>
    <t>https://www.linkedin.com/in/hannah-perkins-ab973614a</t>
  </si>
  <si>
    <t>Perkins</t>
  </si>
  <si>
    <t>h.perkins@soton.ac.uk</t>
  </si>
  <si>
    <t>https://www.linkedin.com/in/hannahrhopkins</t>
  </si>
  <si>
    <t>Research Marketing Communications Officer</t>
  </si>
  <si>
    <t>hannah.hopkins@ntu.ac.uk</t>
  </si>
  <si>
    <t>https://www.linkedin.com/in/hannah-shaw-633572293</t>
  </si>
  <si>
    <t>h.shaw@mmu.ac.uk</t>
  </si>
  <si>
    <t>https://www.linkedin.com/in/hany-ali-mba-81907660</t>
  </si>
  <si>
    <t>Hany</t>
  </si>
  <si>
    <t>The British University In Egypt</t>
  </si>
  <si>
    <t>hany.ali@bue.edu.eg</t>
  </si>
  <si>
    <t>british university in egypt</t>
  </si>
  <si>
    <t>https://www.linkedin.com/in/harriet-hallas-667305101</t>
  </si>
  <si>
    <t>Hallas</t>
  </si>
  <si>
    <t>Head Of Research Pre-Award, JRO, Faculty Of Medicine</t>
  </si>
  <si>
    <t>h.hallas@imperial.ac.uk</t>
  </si>
  <si>
    <t>https://www.linkedin.com/in/harriet-jean-evans-tang-61633454</t>
  </si>
  <si>
    <t>Jean Evans Tang</t>
  </si>
  <si>
    <t>harriet.evans@york.ac.uk</t>
  </si>
  <si>
    <t>https://www.linkedin.com/in/harriet-sweet-a9a7b298</t>
  </si>
  <si>
    <t>Grants And Fellowships Manager</t>
  </si>
  <si>
    <t>hsweet@paul-mellon-centre.ac.uk</t>
  </si>
  <si>
    <t>https://www.linkedin.com/in/harriet-wylie-652a9283</t>
  </si>
  <si>
    <t>Wylie</t>
  </si>
  <si>
    <t>Research Administrator And Study Coordinator</t>
  </si>
  <si>
    <t>harriet.wylie@kcl.ac.uk</t>
  </si>
  <si>
    <t>https://www.linkedin.com/in/hassan-shifau-56326130</t>
  </si>
  <si>
    <t>Shifau</t>
  </si>
  <si>
    <t>Chief Research And Innovations Officer</t>
  </si>
  <si>
    <t>hassan.shifau@lsme.ac.uk</t>
  </si>
  <si>
    <t>https://www.linkedin.com/in/haydeethomas/</t>
  </si>
  <si>
    <t>Haydee</t>
  </si>
  <si>
    <t>haydeevthomas@gmail.com</t>
  </si>
  <si>
    <t>https://www.linkedin.com/in/haydn-prosser-98227929</t>
  </si>
  <si>
    <t>Prosser</t>
  </si>
  <si>
    <t>haydn.prosser@t-therapeutics.com</t>
  </si>
  <si>
    <t>https://www.linkedin.com/in/hayley-anderson-a84089147</t>
  </si>
  <si>
    <t>Senior Research Support Officer - Social Work Innovation Research Living Space (SWIRLS)</t>
  </si>
  <si>
    <t>hayley.anderson@flinders.edu.au</t>
  </si>
  <si>
    <t>https://www.linkedin.com/in/hayley-ditchfield-09665298</t>
  </si>
  <si>
    <t>Ditchfield</t>
  </si>
  <si>
    <t>hditchfield@lighthall.co.uk</t>
  </si>
  <si>
    <t>https://www.linkedin.com/in/hayley-taylor-441156154</t>
  </si>
  <si>
    <t>Pre-Award Grant Coordinator</t>
  </si>
  <si>
    <t>hayley.taylor@york.ac.uk</t>
  </si>
  <si>
    <t>https://www.linkedin.com/in/hayley-wasden-aca-8a4589b5</t>
  </si>
  <si>
    <t>Wasden</t>
  </si>
  <si>
    <t>hayley.wasden@nationalcollege.com</t>
  </si>
  <si>
    <t>https://www.linkedin.com/in/hazel-rymer-43243827</t>
  </si>
  <si>
    <t>Rymer</t>
  </si>
  <si>
    <t>Pro Vice Chancellor, Learning &amp; Teaching Innovation</t>
  </si>
  <si>
    <t>hazel.rymer@open.ac.uk</t>
  </si>
  <si>
    <t>https://www.linkedin.com/in/heatherepalmer</t>
  </si>
  <si>
    <t>heather.palmer@theskillsnetwork.com</t>
  </si>
  <si>
    <t>https://www.linkedin.com/in/heather-hayes-9a94661a1</t>
  </si>
  <si>
    <t>Research Degrees Administrator</t>
  </si>
  <si>
    <t>h.hayes@mmu.ac.uk</t>
  </si>
  <si>
    <t>https://www.linkedin.com/in/heather-haynes-35631636</t>
  </si>
  <si>
    <t>Lecturer In Water Engineering &amp; Director Of The Hydraulics (Flume) Research Laboratory</t>
  </si>
  <si>
    <t>heather.haynes@glasgow.ac.uk</t>
  </si>
  <si>
    <t>https://www.linkedin.com/in/heather-richmond-10693067</t>
  </si>
  <si>
    <t>Richmond</t>
  </si>
  <si>
    <t>h.richmond@abdn.ac.uk</t>
  </si>
  <si>
    <t>https://www.linkedin.com/in/heather-wilkinson-63139648</t>
  </si>
  <si>
    <t>Professor, Advanced Care Research Centre, University Of Edinburgh</t>
  </si>
  <si>
    <t>h.wilkinson@ed.ac.uk</t>
  </si>
  <si>
    <t>https://www.linkedin.com/in/héctor-espinoza-82590522</t>
  </si>
  <si>
    <t>Héctor</t>
  </si>
  <si>
    <t>Espinoza</t>
  </si>
  <si>
    <t>Research Officer (Occasional)</t>
  </si>
  <si>
    <t>h.espinoza@lse.ac.uk</t>
  </si>
  <si>
    <t>https://www.linkedin.com/in/helena-maginness-fitzpatrick-8b77947b</t>
  </si>
  <si>
    <t>Maginness-Fitzpatrick</t>
  </si>
  <si>
    <t>Research Manager (Philanthropy &amp; Alumni Engagement)</t>
  </si>
  <si>
    <t>h.maginness-fitzpatrick@qub.ac.uk</t>
  </si>
  <si>
    <t>https://www.linkedin.com/in/helen-aston-2185b0a2</t>
  </si>
  <si>
    <t>Head Of Centre For Research Planning And Knowledge Management</t>
  </si>
  <si>
    <t>h.aston@nfer.ac.uk</t>
  </si>
  <si>
    <t>https://www.linkedin.com/in/helena-takala-42034334</t>
  </si>
  <si>
    <t>Takala</t>
  </si>
  <si>
    <t>helena.takala@natcen.ac.uk</t>
  </si>
  <si>
    <t>https://www.linkedin.com/in/helena-tattersall-1a571a5a</t>
  </si>
  <si>
    <t>Tattersall</t>
  </si>
  <si>
    <t>Research Integrity Officer</t>
  </si>
  <si>
    <t>h.tattersall@mmu.ac.uk</t>
  </si>
  <si>
    <t>https://www.linkedin.com/in/helen-bell-7922269</t>
  </si>
  <si>
    <t>Cluster Lead And Senior Research Development Manager</t>
  </si>
  <si>
    <t>h.e.bell@exeter.ac.uk</t>
  </si>
  <si>
    <t>https://www.linkedin.com/in/helen-castley-55a05212a</t>
  </si>
  <si>
    <t>Castley</t>
  </si>
  <si>
    <t>Senior Manager Research And Curriculum Partnerships</t>
  </si>
  <si>
    <t>helen.castley@open.ac.uk</t>
  </si>
  <si>
    <t>https://www.linkedin.com/in/helen-cross-811632146</t>
  </si>
  <si>
    <t>hcross@sfc.ac.uk</t>
  </si>
  <si>
    <t>https://www.linkedin.com/in/helen-darby-74083626</t>
  </si>
  <si>
    <t>Research Impact And Engagement Manager</t>
  </si>
  <si>
    <t>h.darby@mmu.ac.uk</t>
  </si>
  <si>
    <t>https://www.linkedin.com/in/helen-deacon-894357165</t>
  </si>
  <si>
    <t>Deacon</t>
  </si>
  <si>
    <t>helen.deacon@leeds-art.ac.uk</t>
  </si>
  <si>
    <t>https://www.linkedin.com/in/helen-feilden-60653824</t>
  </si>
  <si>
    <t>Feilden</t>
  </si>
  <si>
    <t>Hub Project Manager, CMAC Future Manufacturing Research Hub</t>
  </si>
  <si>
    <t>helen.feilden@strath.ac.uk</t>
  </si>
  <si>
    <t>masterlist-ukuni, ARMA-Prospect-Verified Contacts, Masterlist-UK, masterlist-all, GN-Already Approached</t>
  </si>
  <si>
    <t>https://www.linkedin.com/in/helen-grose-02589550</t>
  </si>
  <si>
    <t>Grose</t>
  </si>
  <si>
    <t>helen.grose@cumbria.ac.uk</t>
  </si>
  <si>
    <t>https://www.linkedin.com/in/helen-harkness-9a9b217</t>
  </si>
  <si>
    <t>helen.harkness@glasgow.ac.uk</t>
  </si>
  <si>
    <t>https://www.linkedin.com/in/helen-holden-236384222</t>
  </si>
  <si>
    <t>helen.holden@plumpton.ac.uk</t>
  </si>
  <si>
    <t>https://www.linkedin.com/in/helen-howard-5a76b08b</t>
  </si>
  <si>
    <t>Manager Research Excellence</t>
  </si>
  <si>
    <t>helen.howard@open.ac.uk</t>
  </si>
  <si>
    <t>https://www.linkedin.com/in/helen-lander-453385131</t>
  </si>
  <si>
    <t>Lander</t>
  </si>
  <si>
    <t>helen.lander@ntu.ac.uk</t>
  </si>
  <si>
    <t>https://www.linkedin.com/in/helen-latham-608a2392</t>
  </si>
  <si>
    <t>h.latham@uea.ac.uk</t>
  </si>
  <si>
    <t>https://www.linkedin.com/in/helen-paton-29341942</t>
  </si>
  <si>
    <t>Paton</t>
  </si>
  <si>
    <t>hpaton@london.edu</t>
  </si>
  <si>
    <t>https://www.linkedin.com/in/helen-poet-a1261546</t>
  </si>
  <si>
    <t>Poet</t>
  </si>
  <si>
    <t>h.poet@nfer.ac.uk</t>
  </si>
  <si>
    <t>https://www.linkedin.com/in/helen-ryder-nee-dutton-47531015</t>
  </si>
  <si>
    <t>Project And Grants Manager For The Multidiscplinary Characterisation Facility</t>
  </si>
  <si>
    <t>helen.dutton@manchester.ac.uk</t>
  </si>
  <si>
    <t>https://www.linkedin.com/in/helen-saunders-acma-gcma-4658265</t>
  </si>
  <si>
    <t>Saunders Gcma</t>
  </si>
  <si>
    <t>h.saunders@bloxhamschool.com</t>
  </si>
  <si>
    <t>https://www.linkedin.com/in/helen-steel-a82476194</t>
  </si>
  <si>
    <t>Steel</t>
  </si>
  <si>
    <t>helen.steel@stchadsacademiestrust.co.uk</t>
  </si>
  <si>
    <t>https://www.linkedin.com/in/helen-tabinor-936075b5</t>
  </si>
  <si>
    <t>Tabinor</t>
  </si>
  <si>
    <t>Graduate Research School Manager</t>
  </si>
  <si>
    <t>h.tabinor@worc.ac.uk</t>
  </si>
  <si>
    <t>https://www.linkedin.com/in/helen-wells-551055325</t>
  </si>
  <si>
    <t>h.wells@evolutionacademytrust.org.uk</t>
  </si>
  <si>
    <t>https://www.linkedin.com/in/helen-white-26248812b</t>
  </si>
  <si>
    <t>Associate Director IT Service Support</t>
  </si>
  <si>
    <t>h.white@soton.ac.uk</t>
  </si>
  <si>
    <t>Associate IT director</t>
  </si>
  <si>
    <t>https://www.linkedin.com/in/henriettawilson</t>
  </si>
  <si>
    <t>Henrietta</t>
  </si>
  <si>
    <t>PhD Candidate, Policy Researcher, University Teacher, Research Support</t>
  </si>
  <si>
    <t>henrietta.wilson@kcl.ac.uk</t>
  </si>
  <si>
    <t>https://www.linkedin.com/in/henryblackman/</t>
  </si>
  <si>
    <t>hblackman@harper-adams.ac.uk</t>
  </si>
  <si>
    <t>https://www.linkedin.com/in/henry-hughes-4b6b5b45</t>
  </si>
  <si>
    <t>henry.hughes@jisc.ac.uk</t>
  </si>
  <si>
    <t>https://www.linkedin.com/in/henry-radice-04946274</t>
  </si>
  <si>
    <t>Radice</t>
  </si>
  <si>
    <t>Research Manager/Research Fellow, Justice And Security Research Programme</t>
  </si>
  <si>
    <t>h.radice@lse.ac.uk</t>
  </si>
  <si>
    <t>https://www.linkedin.com/in/hessa-fahad-71b39415b</t>
  </si>
  <si>
    <t>Hessa</t>
  </si>
  <si>
    <t>fahad@kau.edu.sa</t>
  </si>
  <si>
    <t>https://www.linkedin.com/in/hilary-jones-2830b7156</t>
  </si>
  <si>
    <t>Faculty Research And Impact Manager</t>
  </si>
  <si>
    <t>hilary.jones@kcl.ac.uk</t>
  </si>
  <si>
    <t>https://www.linkedin.com/in/hima-patel-65118929</t>
  </si>
  <si>
    <t>Hima</t>
  </si>
  <si>
    <t>hpatel@london.edu</t>
  </si>
  <si>
    <t>https://www.linkedin.com/in/hiren-patel-0563371/</t>
  </si>
  <si>
    <t>Hiren</t>
  </si>
  <si>
    <t>Deputy Director - I.T.Services</t>
  </si>
  <si>
    <t>hiren.patel@roehampton.ac.uk</t>
  </si>
  <si>
    <t>Deputy/Asst IT director</t>
  </si>
  <si>
    <t>https://www.linkedin.com/in/hiten-mistry-8b8ab114</t>
  </si>
  <si>
    <t>Hiten</t>
  </si>
  <si>
    <t>Mistry</t>
  </si>
  <si>
    <t>Senior Research Fellow &amp; Senior Research Programme Manager</t>
  </si>
  <si>
    <t>hiten.mistry@kcl.ac.uk</t>
  </si>
  <si>
    <t>https://www.linkedin.com/in/holger-hannemann-a9031648</t>
  </si>
  <si>
    <t>Holger</t>
  </si>
  <si>
    <t>Hannemann</t>
  </si>
  <si>
    <t>hhannemann@thenativeantigencompany.com</t>
  </si>
  <si>
    <t>https://www.linkedin.com/in/hollie-johnson-793b7694</t>
  </si>
  <si>
    <t>Hollie</t>
  </si>
  <si>
    <t>Senior Manager, Research Impact &amp; Knowledge Exchange</t>
  </si>
  <si>
    <t>hollie.johnson@open.ac.uk</t>
  </si>
  <si>
    <t>https://www.linkedin.com/in/holly-birkett-4a9225236</t>
  </si>
  <si>
    <t>Birkett</t>
  </si>
  <si>
    <t>Director Of The Work Inclusivity Research Centre</t>
  </si>
  <si>
    <t>h.birkett@bham.ac.uk</t>
  </si>
  <si>
    <t>https://www.linkedin.com/in/holly-carley-hannan-3054ba258</t>
  </si>
  <si>
    <t>Carley-Hannan</t>
  </si>
  <si>
    <t>Research Knowledge And Exchange Administrator</t>
  </si>
  <si>
    <t>h.carley-hannan@mmu.ac.uk</t>
  </si>
  <si>
    <t>https://www.linkedin.com/in/holly-clover-423b891a</t>
  </si>
  <si>
    <t>Clover</t>
  </si>
  <si>
    <t>Research Excellence Support Officer</t>
  </si>
  <si>
    <t>holly.clover@aru.ac.uk</t>
  </si>
  <si>
    <t>https://www.linkedin.com/in/holly-day-63a2b495</t>
  </si>
  <si>
    <t>Pre-Award Grant Officer</t>
  </si>
  <si>
    <t>holly.day@york.ac.uk</t>
  </si>
  <si>
    <t>https://www.linkedin.com/in/holly-dickenson-a8a308125</t>
  </si>
  <si>
    <t>Dickenson</t>
  </si>
  <si>
    <t>Research Project Officer</t>
  </si>
  <si>
    <t>holly.dickenson@manchester.ac.uk</t>
  </si>
  <si>
    <t>https://www.linkedin.com/in/holly-harrod-400250144</t>
  </si>
  <si>
    <t>Harrod</t>
  </si>
  <si>
    <t>hharrod@lincoln.ac.uk</t>
  </si>
  <si>
    <t>https://www.linkedin.com/in/holly-kasselder-2703348b</t>
  </si>
  <si>
    <t>Kasselder</t>
  </si>
  <si>
    <t>Research Administrator And Project Support</t>
  </si>
  <si>
    <t>hkasselder@uel.ac.uk</t>
  </si>
  <si>
    <t>https://www.linkedin.com/in/holly-o-donoghue-660948231</t>
  </si>
  <si>
    <t>Project Manager (Research)</t>
  </si>
  <si>
    <t>h.odonoghue@bham.ac.uk</t>
  </si>
  <si>
    <t>https://www.linkedin.com/in/holly-preston-0988821aa</t>
  </si>
  <si>
    <t>Assistant Research Development Manager</t>
  </si>
  <si>
    <t>h.preston@mmu.ac.uk</t>
  </si>
  <si>
    <t>https://www.linkedin.com/in/holly-salvona-7b059b3</t>
  </si>
  <si>
    <t>Salvona</t>
  </si>
  <si>
    <t>Operations And Research Manager</t>
  </si>
  <si>
    <t>holly.salvona@strath.ac.uk</t>
  </si>
  <si>
    <t>https://www.linkedin.com/in/hossein-alizadeh-0a7322120</t>
  </si>
  <si>
    <t>Hossein</t>
  </si>
  <si>
    <t>Alizadeh</t>
  </si>
  <si>
    <t>hossein_alizadeh@iau.ac.ir</t>
  </si>
  <si>
    <t>https://www.linkedin.com/in/hoyled</t>
  </si>
  <si>
    <t>Hoyle</t>
  </si>
  <si>
    <t>Head Of Research Operations &amp; Deputy Director, Operations</t>
  </si>
  <si>
    <t>danielle.hoyle@babraham.ac.uk</t>
  </si>
  <si>
    <t>https://www.linkedin.com/in/hua-wang-49b29954/</t>
  </si>
  <si>
    <t>Hua</t>
  </si>
  <si>
    <t>Research Fellow (Principal Investigator)</t>
  </si>
  <si>
    <t>hua.wang@gla.ac.uk</t>
  </si>
  <si>
    <t>https://www.linkedin.com/in/hua-zhao-7093bb15</t>
  </si>
  <si>
    <t>hua.zhao@brunel.ac.uk</t>
  </si>
  <si>
    <t>https://www.linkedin.com/in/huma-taiyebah-fisher-4536544</t>
  </si>
  <si>
    <t>Huma</t>
  </si>
  <si>
    <t>Taiyebah Fisher</t>
  </si>
  <si>
    <t>h.fisher@gresham.ac.uk</t>
  </si>
  <si>
    <t>https://www.linkedin.com/in/huriye-okumuÅŸoglu-29264026</t>
  </si>
  <si>
    <t>Huriye</t>
  </si>
  <si>
    <t>OkumuÅŸoglu</t>
  </si>
  <si>
    <t>Sabanci University</t>
  </si>
  <si>
    <t>huriye@sabanciuniv.edu.tr</t>
  </si>
  <si>
    <t>sabanci university</t>
  </si>
  <si>
    <t>https://www.linkedin.com/in/husnah-kothia-427017197/</t>
  </si>
  <si>
    <t>Husnah</t>
  </si>
  <si>
    <t>Kothia</t>
  </si>
  <si>
    <t>Finance Systems Officer</t>
  </si>
  <si>
    <t>husnah.kothia@edgehill.ac.uk</t>
  </si>
  <si>
    <t>https://www.linkedin.com/in/iaindmorrison/</t>
  </si>
  <si>
    <t>Head of IT and Digital Transformation (SAH and SHSS)</t>
  </si>
  <si>
    <t>idm24@cam.ac.uk</t>
  </si>
  <si>
    <t>https://www.linkedin.com/in/iain-harkin-181a3329/</t>
  </si>
  <si>
    <t>Senior IT Infrastructure &amp; Systems Manager</t>
  </si>
  <si>
    <t>iain.harkin@uws.ac.uk</t>
  </si>
  <si>
    <t>https://www.linkedin.com/in/ian-hamilton-research</t>
  </si>
  <si>
    <t>Vice Dean Research</t>
  </si>
  <si>
    <t>ianhamilton@ucl.ac.uk</t>
  </si>
  <si>
    <t>masterlist-ukresearch, GN-Untouched - UK, ARMA-Prospect-Verified Contacts, masterlist-all</t>
  </si>
  <si>
    <t>https://www.linkedin.com/in/ian-harris-public-sector</t>
  </si>
  <si>
    <t>ian.harris@scmat.org.uk</t>
  </si>
  <si>
    <t>https://www.linkedin.com/in/ian-johnston-72b6136a</t>
  </si>
  <si>
    <t>Director Of The Wolfson Centre For Research In Biodetection &amp; Instrumentation</t>
  </si>
  <si>
    <t>i.d.johnston@herts.ac.uk</t>
  </si>
  <si>
    <t>https://www.linkedin.com/in/ian-megson-3a31982b6</t>
  </si>
  <si>
    <t>Megson</t>
  </si>
  <si>
    <t>Head, Health Research &amp; Innovation</t>
  </si>
  <si>
    <t>ian.megson@uhi.ac.uk</t>
  </si>
  <si>
    <t>https://www.linkedin.com/in/ian-middleton-0a65a23a</t>
  </si>
  <si>
    <t>Middleton</t>
  </si>
  <si>
    <t>ian.middleton@brunel.ac.uk</t>
  </si>
  <si>
    <t>https://www.linkedin.com/in/ian-potts-24a85277</t>
  </si>
  <si>
    <t>ianpotts@hfcmat.com</t>
  </si>
  <si>
    <t>https://www.linkedin.com/in/ian-sibbald-76091856/</t>
  </si>
  <si>
    <t>Sibbald</t>
  </si>
  <si>
    <t>University Director of Finance</t>
  </si>
  <si>
    <t>i.sibbald@cranfield.ac.uk</t>
  </si>
  <si>
    <t>masterlist-ukresearch, masterlist-141uni, GN-Untouched - UK, Masterlist-UK, masterlist-ukuni, masterlist-all</t>
  </si>
  <si>
    <t>https://www.linkedin.com/in/ibrahim-habli-58353562</t>
  </si>
  <si>
    <t>Ibrahim</t>
  </si>
  <si>
    <t>Habli</t>
  </si>
  <si>
    <t>ibrahim.habli@york.ac.uk</t>
  </si>
  <si>
    <t>https://www.linkedin.com/in/ifigenia-vasiliadou-21826a74</t>
  </si>
  <si>
    <t>Ifigenia</t>
  </si>
  <si>
    <t>Vasiliadou</t>
  </si>
  <si>
    <t>Academic Research Fellow (PhD)</t>
  </si>
  <si>
    <t>ifigenia.vasiliadou@kcl.ac.uk</t>
  </si>
  <si>
    <t>https://www.linkedin.com/in/ignas-radziunas-10aa6996</t>
  </si>
  <si>
    <t>Ignas</t>
  </si>
  <si>
    <t>Radziunas</t>
  </si>
  <si>
    <t>ignas.radziunas@kingseducation.com</t>
  </si>
  <si>
    <t>https://www.linkedin.com/in/ilan-david-elimelech-4a3819198</t>
  </si>
  <si>
    <t>Ilan</t>
  </si>
  <si>
    <t>David Elimelech</t>
  </si>
  <si>
    <t>Cyber Education Center</t>
  </si>
  <si>
    <t>ilane@cyber.org.il</t>
  </si>
  <si>
    <t>cyber education center</t>
  </si>
  <si>
    <t>https://www.linkedin.com/in/ileana-marinescu-116037127</t>
  </si>
  <si>
    <t>Ileana</t>
  </si>
  <si>
    <t>Marinescu</t>
  </si>
  <si>
    <t>ileana.marinescu@lamresearch.com</t>
  </si>
  <si>
    <t>https://www.linkedin.com/in/imogen-cheetham-fcca-612a1074</t>
  </si>
  <si>
    <t>Imogen</t>
  </si>
  <si>
    <t>Cheetham</t>
  </si>
  <si>
    <t>i.cheetham@evolutionacademytrust.org.uk</t>
  </si>
  <si>
    <t>https://www.linkedin.com/in/imranali-khan</t>
  </si>
  <si>
    <t>Ali Khan</t>
  </si>
  <si>
    <t>University Of Wollongong In Dubai</t>
  </si>
  <si>
    <t>imranalikhan@uowdubai.ac.ae</t>
  </si>
  <si>
    <t>wollongong in dubai university</t>
  </si>
  <si>
    <t>https://www.linkedin.com/in/imran-chughtai</t>
  </si>
  <si>
    <t>Chughtai</t>
  </si>
  <si>
    <t>Chief Financial Officer and Chief Operating Officer</t>
  </si>
  <si>
    <t>i.chughtai@gold.ac.uk</t>
  </si>
  <si>
    <t>https://www.linkedin.com/in/imran-iqbal-3637bba7</t>
  </si>
  <si>
    <t>Iqbal</t>
  </si>
  <si>
    <t>iiqbal@lse.ac.uk</t>
  </si>
  <si>
    <t>https://www.linkedin.com/in/imtiyaz-ahmed-ansari-06082418</t>
  </si>
  <si>
    <t>Imtiyaz</t>
  </si>
  <si>
    <t>Ahmed Ansari</t>
  </si>
  <si>
    <t>i.ansari@tees.ac.uk</t>
  </si>
  <si>
    <t>https://www.linkedin.com/in/ines-pineda-torra-2020</t>
  </si>
  <si>
    <t>Inés</t>
  </si>
  <si>
    <t>Pineda-Torra</t>
  </si>
  <si>
    <t>Deputy Director Research Department Of Experimetal Therapeutics</t>
  </si>
  <si>
    <t>rmhaip1@ucl.ac.uk</t>
  </si>
  <si>
    <t>Masterlist-UK, ARMA-Prospect-Removed - Out of Persona, masterlist-141uni, GN-Already Approached</t>
  </si>
  <si>
    <t>https://www.linkedin.com/in/inga-grabante-63020a267</t>
  </si>
  <si>
    <t>Inga</t>
  </si>
  <si>
    <t>Grabante</t>
  </si>
  <si>
    <t>inga@thegardenclassroom.org.uk</t>
  </si>
  <si>
    <t>https://www.linkedin.com/in/inthu-mohanadas-bormann-149527110</t>
  </si>
  <si>
    <t>Inthu</t>
  </si>
  <si>
    <t>Mohanadas-Bormann</t>
  </si>
  <si>
    <t>inthu@enjoyeducation.co.uk</t>
  </si>
  <si>
    <t>https://www.linkedin.com/in/irene-bucelli-735a13262</t>
  </si>
  <si>
    <t>Bucelli</t>
  </si>
  <si>
    <t>i.bucelli@lse.ac.uk</t>
  </si>
  <si>
    <t>https://www.linkedin.com/in/irene-nambuya-82063b92</t>
  </si>
  <si>
    <t>Nambuya</t>
  </si>
  <si>
    <t>Research Technologist And Lab Manager</t>
  </si>
  <si>
    <t>irene.nambuya@manchester.ac.uk</t>
  </si>
  <si>
    <t>https://www.linkedin.com/in/iryna-mazrimas-374ab15b</t>
  </si>
  <si>
    <t>Iryna</t>
  </si>
  <si>
    <t>Mazrimas</t>
  </si>
  <si>
    <t>iryna@cosmeticcourses.co.uk</t>
  </si>
  <si>
    <t>https://www.linkedin.com/in/isabella-george-5267ba129</t>
  </si>
  <si>
    <t>Research Officer - Grants</t>
  </si>
  <si>
    <t>i.george@yorksj.ac.uk</t>
  </si>
  <si>
    <t>https://www.linkedin.com/in/isabelle-mortonson-5657b966</t>
  </si>
  <si>
    <t>Mortonson</t>
  </si>
  <si>
    <t>isabelle@discoveryres.co.uk</t>
  </si>
  <si>
    <t>https://www.linkedin.com/in/isabelpintelon/</t>
  </si>
  <si>
    <t>Pintelon</t>
  </si>
  <si>
    <t>Research Manager - CBH/ACAM</t>
  </si>
  <si>
    <t>isabel.pintelon@uantwerpen.be</t>
  </si>
  <si>
    <t>https://www.linkedin.com/in/islam-khaled-813341110</t>
  </si>
  <si>
    <t>Khaled</t>
  </si>
  <si>
    <t>TECHNICAL HIGHER INSTITUTE FOR ENGINEERING AND PETROLEUM</t>
  </si>
  <si>
    <t>islamkhaled@hajrgroup.com</t>
  </si>
  <si>
    <t>technical higher institute for engineering and petroleum</t>
  </si>
  <si>
    <t>https://www.linkedin.com/in/isobel-cawood-0aba5115b</t>
  </si>
  <si>
    <t>Isobel</t>
  </si>
  <si>
    <t>Cawood</t>
  </si>
  <si>
    <t>isobel.cawood@thisiscodebase.com</t>
  </si>
  <si>
    <t>https://www.linkedin.com/in/isobelle-mckenzie-3442441b3</t>
  </si>
  <si>
    <t>Isobelle</t>
  </si>
  <si>
    <t>isobelle.mckenzie@flinders.edu.au</t>
  </si>
  <si>
    <t>https://www.linkedin.com/in/ivy-wanjiku-b56629153</t>
  </si>
  <si>
    <t>Ivy</t>
  </si>
  <si>
    <t>Wanjiku</t>
  </si>
  <si>
    <t>Research Delivery Manager</t>
  </si>
  <si>
    <t>ivy.wanjiku@kcl.ac.uk</t>
  </si>
  <si>
    <t>https://www.linkedin.com/in/iwona-brzeska-82499036</t>
  </si>
  <si>
    <t>Iwona</t>
  </si>
  <si>
    <t>Brzeska</t>
  </si>
  <si>
    <t>iwona.brzeska@flinders.edu.au</t>
  </si>
  <si>
    <t>https://www.linkedin.com/in/jack-brook-research</t>
  </si>
  <si>
    <t>Open Research Coordinator (Research Data Management)</t>
  </si>
  <si>
    <t>j.w.brook@salford.ac.uk</t>
  </si>
  <si>
    <t>https://www.linkedin.com/in/jack-faulkner-b7b314125</t>
  </si>
  <si>
    <t>Faulkner</t>
  </si>
  <si>
    <t>Head And Neck Robotic Research Fellow</t>
  </si>
  <si>
    <t>jack.faulkner@kcl.ac.uk</t>
  </si>
  <si>
    <t>https://www.linkedin.com/in/jackie-beetles-063636b7</t>
  </si>
  <si>
    <t>Beetles</t>
  </si>
  <si>
    <t>jackie.beetles@keystonetutors.com</t>
  </si>
  <si>
    <t>https://www.linkedin.com/in/jack-kelly-800bb3300</t>
  </si>
  <si>
    <t>Business Research Manager</t>
  </si>
  <si>
    <t>jack.kelly@flinders.edu.au</t>
  </si>
  <si>
    <t>https://www.linkedin.com/in/jack-matthews-323549109</t>
  </si>
  <si>
    <t>jack.matthews@kcl.ac.uk</t>
  </si>
  <si>
    <t>https://www.linkedin.com/in/jackypallas</t>
  </si>
  <si>
    <t>Jacky</t>
  </si>
  <si>
    <t>Pallas</t>
  </si>
  <si>
    <t>Director Of EResearch And Research Platforms</t>
  </si>
  <si>
    <t>jacky.pallas@kcl.ac.uk</t>
  </si>
  <si>
    <t>https://www.linkedin.com/in/jacquiayling</t>
  </si>
  <si>
    <t>Ayling</t>
  </si>
  <si>
    <t>j.a.ayling@soton.ac.uk</t>
  </si>
  <si>
    <t>https://www.linkedin.com/in/jadesola-ighodalo-19369911</t>
  </si>
  <si>
    <t>Jadesola</t>
  </si>
  <si>
    <t>Ighodalo</t>
  </si>
  <si>
    <t>Finance And Grant Officer</t>
  </si>
  <si>
    <t>j.ighodalo@mdx.ac.uk</t>
  </si>
  <si>
    <t>https://www.linkedin.com/in/jake-hatt-91032585</t>
  </si>
  <si>
    <t>Hatt</t>
  </si>
  <si>
    <t>Technical Officer (Research) Digital Innovation &amp; Digital Arts</t>
  </si>
  <si>
    <t>j.hatt@mmu.ac.uk</t>
  </si>
  <si>
    <t>https://www.linkedin.com/in/jale-tatar-3a67805a</t>
  </si>
  <si>
    <t>Jale</t>
  </si>
  <si>
    <t>Tatar</t>
  </si>
  <si>
    <t>DoÄŸa OkullarÄ±</t>
  </si>
  <si>
    <t>jale.tatar@dogakoleji.k12.tr</t>
  </si>
  <si>
    <t>do a okullar</t>
  </si>
  <si>
    <t>https://www.linkedin.com/in/james-blewett-92b2a319</t>
  </si>
  <si>
    <t>Blewett</t>
  </si>
  <si>
    <t>Research Director, Making Research Count</t>
  </si>
  <si>
    <t>james.blewett@kcl.ac.uk</t>
  </si>
  <si>
    <t>https://www.linkedin.com/in/james-clements</t>
  </si>
  <si>
    <t>Director Of IT Operations / Deputy CIO</t>
  </si>
  <si>
    <t>james.clements@crick.ac.uk</t>
  </si>
  <si>
    <t>https://www.linkedin.com/in/james-dodd-b0830132/</t>
  </si>
  <si>
    <t>Dodd</t>
  </si>
  <si>
    <t>james.dodd@royalholloway.ac.uk</t>
  </si>
  <si>
    <t>https://www.linkedin.com/in/jameseverard</t>
  </si>
  <si>
    <t>Everard</t>
  </si>
  <si>
    <t>james.everard@ipsos.com</t>
  </si>
  <si>
    <t>https://www.linkedin.com/in/james-fraser-stephens-2671b050/</t>
  </si>
  <si>
    <t>Library Resources and Research Manager</t>
  </si>
  <si>
    <t>james.stephens@cumbria.ac.uk</t>
  </si>
  <si>
    <t>https://www.linkedin.com/in/james-hand-2922b044</t>
  </si>
  <si>
    <t>Hand</t>
  </si>
  <si>
    <t>Associate Head (Research &amp; Innovation) (Research - Job Shared), School Of Law</t>
  </si>
  <si>
    <t>james.hand@port.ac.uk</t>
  </si>
  <si>
    <t>masterlist-ukuni, ARMA-Client-Verified Contacts, GN-Untouched - UK, masterlist-all</t>
  </si>
  <si>
    <t>https://www.linkedin.com/in/james-henry-71383768</t>
  </si>
  <si>
    <t>j.m.henry@lboro.ac.uk</t>
  </si>
  <si>
    <t>https://www.linkedin.com/in/james-mason-87184149/</t>
  </si>
  <si>
    <t>Head of IT Operations</t>
  </si>
  <si>
    <t>j.mason@chi.ac.uk</t>
  </si>
  <si>
    <t>https://www.linkedin.com/in/james-smith-276b561</t>
  </si>
  <si>
    <t>james.smith@resolutionfoundation.org</t>
  </si>
  <si>
    <t>https://www.linkedin.com/in/jamie-bantock-11a08814</t>
  </si>
  <si>
    <t>Bantock</t>
  </si>
  <si>
    <t>Space Research And Enterprise Manager</t>
  </si>
  <si>
    <t>jamie.bantock@open.ac.uk</t>
  </si>
  <si>
    <t>https://www.linkedin.com/in/jamie-beckett-91400452</t>
  </si>
  <si>
    <t>Research Impact Officer, Research Excellence Unit</t>
  </si>
  <si>
    <t>jamie.beckett@coventry.ac.uk</t>
  </si>
  <si>
    <t>https://www.linkedin.com/in/jamie-dean-4cc0unt4nt</t>
  </si>
  <si>
    <t>Head Of Finance &amp; Compliance</t>
  </si>
  <si>
    <t>jamie.dean@northampton.ac.uk</t>
  </si>
  <si>
    <t>https://www.linkedin.com/in/jamie-morton-4211a798</t>
  </si>
  <si>
    <t>j-morton@newbury-college.ac.uk</t>
  </si>
  <si>
    <t>https://www.linkedin.com/in/jamie-myers-34a91857/</t>
  </si>
  <si>
    <t>Research and Learning Manager</t>
  </si>
  <si>
    <t>j.myers@ids.ac.uk</t>
  </si>
  <si>
    <t>https://www.linkedin.com/in/jamie-norridge-620a22101</t>
  </si>
  <si>
    <t>Norridge</t>
  </si>
  <si>
    <t>jamie.norridge@intoglobal.com</t>
  </si>
  <si>
    <t>https://www.linkedin.com/in/jamiepittock</t>
  </si>
  <si>
    <t>Pittock</t>
  </si>
  <si>
    <t>jamie@tutor2u.net</t>
  </si>
  <si>
    <t>https://www.linkedin.com/in/jamieson-howard-0b60a169/</t>
  </si>
  <si>
    <t>Jamieson</t>
  </si>
  <si>
    <t>jamieson.howard@york.ac.uk</t>
  </si>
  <si>
    <t>https://www.linkedin.com/in/jamie-taylor-919999170</t>
  </si>
  <si>
    <t>Senior Market Research Manager</t>
  </si>
  <si>
    <t>jamie.taylor@intoglobal.com</t>
  </si>
  <si>
    <t>https://www.linkedin.com/in/janam-vadgama-11169b180</t>
  </si>
  <si>
    <t>Janam</t>
  </si>
  <si>
    <t>Vadgama</t>
  </si>
  <si>
    <t>Research Officer At KCL Clinical And Academic Research (CARS) Society</t>
  </si>
  <si>
    <t>janam.vadgama@kcl.ac.uk</t>
  </si>
  <si>
    <t>https://www.linkedin.com/in/jane-a-foulkes-18913938</t>
  </si>
  <si>
    <t>A Foulkes</t>
  </si>
  <si>
    <t>Research Support Manager, CMBRM &amp; IIRM</t>
  </si>
  <si>
    <t>jane.foulkes@manchester.ac.uk</t>
  </si>
  <si>
    <t>https://www.linkedin.com/in/jane-benstead-55444595</t>
  </si>
  <si>
    <t>Benstead</t>
  </si>
  <si>
    <t>Pre-Award Grants - Team Lead</t>
  </si>
  <si>
    <t>jane.benstead@crick.ac.uk</t>
  </si>
  <si>
    <t>https://www.linkedin.com/in/jane-boland-54b14185</t>
  </si>
  <si>
    <t>Boland</t>
  </si>
  <si>
    <t>jboland@sgul.ac.uk</t>
  </si>
  <si>
    <t>https://www.linkedin.com/in/jane-dey-86a427a0/</t>
  </si>
  <si>
    <t>j.dey@hw.ac.uk</t>
  </si>
  <si>
    <t>https://www.linkedin.com/in/jane-donne-767bb544</t>
  </si>
  <si>
    <t>Donne</t>
  </si>
  <si>
    <t>jdonne@glos.ac.uk</t>
  </si>
  <si>
    <t>https://www.linkedin.com/in/jane-duckett-7aa5a846</t>
  </si>
  <si>
    <t>Duckett</t>
  </si>
  <si>
    <t>Professor - Edward Caird Chair Of Politics And Director Of The Scottish Centre For China Research</t>
  </si>
  <si>
    <t>jane.duckett@glasgow.ac.uk</t>
  </si>
  <si>
    <t>https://www.linkedin.com/in/jane-elliott-0a2a1031</t>
  </si>
  <si>
    <t>Divisional Research Administrator</t>
  </si>
  <si>
    <t>jane.elliott@kcl.ac.uk</t>
  </si>
  <si>
    <t>https://www.linkedin.com/in/jane-ginsborg-0041356</t>
  </si>
  <si>
    <t>Ginsborg</t>
  </si>
  <si>
    <t>Associate Dean Of Research And Enterprise, Director Of Centre For Music Performance Research</t>
  </si>
  <si>
    <t>jane.ginsborg@rncm.ac.uk</t>
  </si>
  <si>
    <t>https://www.linkedin.com/in/jane-haley-45332748</t>
  </si>
  <si>
    <t>Haley</t>
  </si>
  <si>
    <t>jane.haley@mndscotland.org.uk</t>
  </si>
  <si>
    <t>https://www.linkedin.com/in/jane-lees-449a515</t>
  </si>
  <si>
    <t>Research Associate/Project Manager</t>
  </si>
  <si>
    <t>jane.lees@manchester.ac.uk</t>
  </si>
  <si>
    <t>https://www.linkedin.com/in/janet-morana-83317318</t>
  </si>
  <si>
    <t>Morana</t>
  </si>
  <si>
    <t>Associate Director Research &amp; Enterprise</t>
  </si>
  <si>
    <t>j.morana@salford.ac.uk</t>
  </si>
  <si>
    <t>https://www.linkedin.com/in/janette-heal-227a5994</t>
  </si>
  <si>
    <t>Janette</t>
  </si>
  <si>
    <t>Heal</t>
  </si>
  <si>
    <t>janette.heal@arctechinnovation.com</t>
  </si>
  <si>
    <t>https://www.linkedin.com/in/janice-lofthouse-21b93538</t>
  </si>
  <si>
    <t>Lofthouse</t>
  </si>
  <si>
    <t>Post Award Grant Coordinator</t>
  </si>
  <si>
    <t>janice.lofthouse@york.ac.uk</t>
  </si>
  <si>
    <t>https://www.linkedin.com/in/janice-padlan-9575271</t>
  </si>
  <si>
    <t>Padlan</t>
  </si>
  <si>
    <t>janice.padlan@storal.com</t>
  </si>
  <si>
    <t>https://www.linkedin.com/in/jan-verpooten-6043a46/</t>
  </si>
  <si>
    <t>Jan</t>
  </si>
  <si>
    <t>Verpooten</t>
  </si>
  <si>
    <t>jan.verpooten@uantwerpen.be</t>
  </si>
  <si>
    <t>https://www.linkedin.com/in/jared-ruff-10b3762b</t>
  </si>
  <si>
    <t>Jared</t>
  </si>
  <si>
    <t>Head Of Research And Business Engagement, Faculty Of Humanities, University Of Manchester</t>
  </si>
  <si>
    <t>jared.a.ruff@manchester.ac.uk</t>
  </si>
  <si>
    <t>https://www.linkedin.com/in/jarradlaw</t>
  </si>
  <si>
    <t>Jarrad</t>
  </si>
  <si>
    <t>Research Affiliate/Senior Software Developer/Project Manager</t>
  </si>
  <si>
    <t>jarrad.law@flinders.edu.au</t>
  </si>
  <si>
    <t>https://www.linkedin.com/in/jarrod-shilts</t>
  </si>
  <si>
    <t>Jarrod</t>
  </si>
  <si>
    <t>Shilts</t>
  </si>
  <si>
    <t>Lead Scientist For Research &amp; Development</t>
  </si>
  <si>
    <t>jarrod.shilts@expressionedits.com</t>
  </si>
  <si>
    <t>https://www.linkedin.com/in/jasmin-noor-14077358/</t>
  </si>
  <si>
    <t>Jasmin</t>
  </si>
  <si>
    <t>Noor</t>
  </si>
  <si>
    <t>j.noor@ucl.ac.uk</t>
  </si>
  <si>
    <t>https://www.linkedin.com/in/jason-baverstock-97657747</t>
  </si>
  <si>
    <t>Baverstock</t>
  </si>
  <si>
    <t>Enterprise And Research Commercialisation Manager</t>
  </si>
  <si>
    <t>jason.baverstock@open.ac.uk</t>
  </si>
  <si>
    <t>https://www.linkedin.com/in/jason-bonson-work-76123317</t>
  </si>
  <si>
    <t>Bonson</t>
  </si>
  <si>
    <t>Research And Engagement Manager</t>
  </si>
  <si>
    <t>jason.bonson@flinders.edu.au</t>
  </si>
  <si>
    <t>https://www.linkedin.com/in/jason-crabtree-985759a8</t>
  </si>
  <si>
    <t>Crabtree</t>
  </si>
  <si>
    <t>jason@ashburtoncookeryschool.co.uk</t>
  </si>
  <si>
    <t>https://www.linkedin.com/in/jason-gallagher-6761393b</t>
  </si>
  <si>
    <t>jason.gallagher@bishopburton.ac.uk</t>
  </si>
  <si>
    <t>https://www.linkedin.com/in/jason-hyde-a2b66916</t>
  </si>
  <si>
    <t>Hyde</t>
  </si>
  <si>
    <t>Senior Director Of Chip Research</t>
  </si>
  <si>
    <t>jason.hyde@nanoporetech.com</t>
  </si>
  <si>
    <t>https://www.linkedin.com/in/jay-lee-349a107a</t>
  </si>
  <si>
    <t>jay.lee@lamresearch.com</t>
  </si>
  <si>
    <t>https://www.linkedin.com/in/jayne-hunter-9a6185172</t>
  </si>
  <si>
    <t>Jayne</t>
  </si>
  <si>
    <t>Research Contracts And Monitoring Officer</t>
  </si>
  <si>
    <t>j.hunter@salford.ac.uk</t>
  </si>
  <si>
    <t>https://www.linkedin.com/in/jayne-wallace</t>
  </si>
  <si>
    <t>Wallace</t>
  </si>
  <si>
    <t>VP, Nanopore Research And Protein Sequencing</t>
  </si>
  <si>
    <t>jayne.wallace@nanoporetech.com</t>
  </si>
  <si>
    <t>https://www.linkedin.com/in/jayshika-manekporia-67a83431</t>
  </si>
  <si>
    <t>Jayshika</t>
  </si>
  <si>
    <t>Manekporia</t>
  </si>
  <si>
    <t>Deputy Head Of Finance</t>
  </si>
  <si>
    <t>j.manekporia@ucl.ac.uk</t>
  </si>
  <si>
    <t>+44 7515 911062</t>
  </si>
  <si>
    <t>https://www.linkedin.com/in/jeanne-boyd-8329a422</t>
  </si>
  <si>
    <t>jeanne.boyd@uhi.ac.uk</t>
  </si>
  <si>
    <t>+44 7796 935804</t>
  </si>
  <si>
    <t>masterlist-141uni, GN-Untouched - UK, Masterlist-UK, masterlist-ukresearch, masterlist-ukuni, masterlist-all</t>
  </si>
  <si>
    <t>https://www.linkedin.com/in/jeanne-kolesnik-217458</t>
  </si>
  <si>
    <t>Kolesnik</t>
  </si>
  <si>
    <t>Category Manager Research Outsourcing</t>
  </si>
  <si>
    <t>jeanne.kolesnik@asml.com</t>
  </si>
  <si>
    <t>https://www.linkedin.com/in/jeanny-luong-07877763</t>
  </si>
  <si>
    <t>Jeanny</t>
  </si>
  <si>
    <t>Luong</t>
  </si>
  <si>
    <t>jeanny.luong@export.org.uk</t>
  </si>
  <si>
    <t>https://www.linkedin.com/in/jeff-loo-b04472185</t>
  </si>
  <si>
    <t>Loo</t>
  </si>
  <si>
    <t>jeff.loo@leyf.org.uk</t>
  </si>
  <si>
    <t>https://www.linkedin.com/in/jeffrao/</t>
  </si>
  <si>
    <t>Rao</t>
  </si>
  <si>
    <t>Senior Research Officer - Coating Technology</t>
  </si>
  <si>
    <t>j.rao@cranfield.ac.uk</t>
  </si>
  <si>
    <t>masterlist-ukresearch, masterlist-141uni, ARMA-Prospect-Verified Contacts, GN-Already Approached, Masterlist-UK, masterlist-ukuni, masterlist-all</t>
  </si>
  <si>
    <t>https://www.linkedin.com/in/jemma-heath-513249150</t>
  </si>
  <si>
    <t>Pre Award Health Team Lead (Interim) Senior Research Grants &amp; Contracts Associate</t>
  </si>
  <si>
    <t>jemma.heath@kcl.ac.uk</t>
  </si>
  <si>
    <t>https://www.linkedin.com/in/jeni-bird-730b7a61</t>
  </si>
  <si>
    <t>Jeni</t>
  </si>
  <si>
    <t>Research Projects Delivery Officer</t>
  </si>
  <si>
    <t>jeni.bird@hull.ac.uk</t>
  </si>
  <si>
    <t>https://www.linkedin.com/in/jenna-julius-34ba61147</t>
  </si>
  <si>
    <t>j.julius@nfer.ac.uk</t>
  </si>
  <si>
    <t>https://www.linkedin.com/in/jennie-thrower-29a37817</t>
  </si>
  <si>
    <t>Jennie</t>
  </si>
  <si>
    <t>j.thrower@canonium.org</t>
  </si>
  <si>
    <t>https://www.linkedin.com/in/jennifer-brannan-78503523/</t>
  </si>
  <si>
    <t>Brannan</t>
  </si>
  <si>
    <t>jennifer.brannan@york.ac.uk</t>
  </si>
  <si>
    <t>https://www.linkedin.com/in/jennifer-chubb-30453211</t>
  </si>
  <si>
    <t>Chubb</t>
  </si>
  <si>
    <t>Research Innovation Officer</t>
  </si>
  <si>
    <t>jennifer.chubb@york.ac.uk</t>
  </si>
  <si>
    <t>https://www.linkedin.com/in/jennifer-darby-83a235109</t>
  </si>
  <si>
    <t>Senior Research Grants Administrator - Consultancy</t>
  </si>
  <si>
    <t>jennifer.darby@kcl.ac.uk</t>
  </si>
  <si>
    <t>https://www.linkedin.com/in/jennifer-lakin-405bb434</t>
  </si>
  <si>
    <t>Lakin</t>
  </si>
  <si>
    <t>jenniferlakin@rsacademics.com</t>
  </si>
  <si>
    <t>https://www.linkedin.com/in/jennifer-lau-844a2892</t>
  </si>
  <si>
    <t>jlau@hkbu.edu.hk</t>
  </si>
  <si>
    <t>https://www.linkedin.com/in/jennifer-yy-lau</t>
  </si>
  <si>
    <t>Royal College Of Surgeons In Ireland</t>
  </si>
  <si>
    <t>jlau@rcsi.com</t>
  </si>
  <si>
    <t>royal college of surgeons in ireland</t>
  </si>
  <si>
    <t>https://www.linkedin.com/in/jenni-price-acma-cgma-11a731a0</t>
  </si>
  <si>
    <t>Jenni</t>
  </si>
  <si>
    <t>jprice@howcollege.ac.uk</t>
  </si>
  <si>
    <t>https://www.linkedin.com/in/jenny-bonson-877a529</t>
  </si>
  <si>
    <t>jbonson@stoccat.org.uk</t>
  </si>
  <si>
    <t>https://www.linkedin.com/in/jenny-ehren-5883712a</t>
  </si>
  <si>
    <t>jenny.ehren@childwise.co.uk</t>
  </si>
  <si>
    <t>https://www.linkedin.com/in/jenny-raynor-a4b89047</t>
  </si>
  <si>
    <t>Raynor</t>
  </si>
  <si>
    <t>j.raynor@exeter.ac.uk</t>
  </si>
  <si>
    <t>https://www.linkedin.com/in/jenny-searle-72220179</t>
  </si>
  <si>
    <t>Searle</t>
  </si>
  <si>
    <t>Contract Officer - Research And Enterprise</t>
  </si>
  <si>
    <t>jenny.searle@york.ac.uk</t>
  </si>
  <si>
    <t>https://www.linkedin.com/in/jenny-taylor-9b19a22a</t>
  </si>
  <si>
    <t>Executive Director: Research and Innovation Services</t>
  </si>
  <si>
    <t>jenny2.taylor@northumbria.ac.uk</t>
  </si>
  <si>
    <t>https://www.linkedin.com/in/jen-wilburn-28241a91</t>
  </si>
  <si>
    <t>Wilburn</t>
  </si>
  <si>
    <t>Global Health Research Programmes Manager</t>
  </si>
  <si>
    <t>j.wilburn@bsms.ac.uk</t>
  </si>
  <si>
    <t>https://www.linkedin.com/in/jeremyclindley</t>
  </si>
  <si>
    <t>Lindley</t>
  </si>
  <si>
    <t>j.lindley@rgu.ac.uk</t>
  </si>
  <si>
    <t>https://www.linkedin.com/in/jeremymottram</t>
  </si>
  <si>
    <t>Mottram</t>
  </si>
  <si>
    <t>Director Of The York Biomedical Research Institute</t>
  </si>
  <si>
    <t>jeremy.mottram@york.ac.uk</t>
  </si>
  <si>
    <t>masterlist-ukuni, ARMA-Prospect-Removed - Out of Persona, GN-Untouched - UK, Masterlist-UK, masterlist-all</t>
  </si>
  <si>
    <t>https://www.linkedin.com/in/jeshma-mehta-429b54254</t>
  </si>
  <si>
    <t>Jeshma</t>
  </si>
  <si>
    <t>Mehta</t>
  </si>
  <si>
    <t>j.mehta@herts.ac.uk</t>
  </si>
  <si>
    <t>https://www.linkedin.com/in/jess-burchell-597459116</t>
  </si>
  <si>
    <t>Burchell</t>
  </si>
  <si>
    <t>Research And Evaluation Officer (Access &amp; Participation)</t>
  </si>
  <si>
    <t>jess.burchell@york.ac.uk</t>
  </si>
  <si>
    <t>https://www.linkedin.com/in/jessica-baralt-92a10166</t>
  </si>
  <si>
    <t>Baralt</t>
  </si>
  <si>
    <t>Research Grants Compliance Manager</t>
  </si>
  <si>
    <t>jessica.baralt@kcl.ac.uk</t>
  </si>
  <si>
    <t>https://www.linkedin.com/in/jessica-gossling-526214292</t>
  </si>
  <si>
    <t>Gossling</t>
  </si>
  <si>
    <t>Co-Deputy Director, Decadence Research Centre</t>
  </si>
  <si>
    <t>j.gossling@gold.ac.uk</t>
  </si>
  <si>
    <t>https://www.linkedin.com/in/jessica-johnson-8627ab142</t>
  </si>
  <si>
    <t>jessica.johnson@royalholloway.ac.uk</t>
  </si>
  <si>
    <t>https://www.linkedin.com/in/jessicawrenbutler</t>
  </si>
  <si>
    <t>Wren Butler</t>
  </si>
  <si>
    <t>Honorary Research Associate</t>
  </si>
  <si>
    <t>jessica.butler@imperial.ac.uk</t>
  </si>
  <si>
    <t>https://www.linkedin.com/in/jesveen-mules-fcca-26205532</t>
  </si>
  <si>
    <t>Jesveen</t>
  </si>
  <si>
    <t>Mules</t>
  </si>
  <si>
    <t>Interim Head Of Finance - Operations &amp; Reporting</t>
  </si>
  <si>
    <t>jesveen.mules@cssd.ac.uk</t>
  </si>
  <si>
    <t>https://www.linkedin.com/in/jheggs</t>
  </si>
  <si>
    <t>Heggs</t>
  </si>
  <si>
    <t>james.heggs@techreturners.com</t>
  </si>
  <si>
    <t>https://www.linkedin.com/in/jibendi</t>
  </si>
  <si>
    <t>Jibendi</t>
  </si>
  <si>
    <t>boniface.jibendi@lshtm.ac.uk</t>
  </si>
  <si>
    <t>+254 728 446865</t>
  </si>
  <si>
    <t>GN-Untouched - UK, masterlist-141uni, Masterlist-UAE</t>
  </si>
  <si>
    <t>https://www.linkedin.com/in/jibran-ahmed-479b614b</t>
  </si>
  <si>
    <t>Jibran</t>
  </si>
  <si>
    <t>ja@ucl.ac.uk</t>
  </si>
  <si>
    <t>+44 7912 119294</t>
  </si>
  <si>
    <t>https://www.linkedin.com/in/jill-arnold-27201062</t>
  </si>
  <si>
    <t>j.arnold@broadleafpt.co.uk</t>
  </si>
  <si>
    <t>https://www.linkedin.com/in/jill-duarte-690a77156</t>
  </si>
  <si>
    <t>Duarte</t>
  </si>
  <si>
    <t>jduarte@lincoln.ac.uk</t>
  </si>
  <si>
    <t>https://www.linkedin.com/in/jill-graham-92587538</t>
  </si>
  <si>
    <t>j.graham@yorksj.ac.uk</t>
  </si>
  <si>
    <t>https://www.linkedin.com/in/jillian-johnstone-7595481a3</t>
  </si>
  <si>
    <t>Jillian</t>
  </si>
  <si>
    <t>Post Award Support Advisor</t>
  </si>
  <si>
    <t>jillian.johnstone@strath.ac.uk</t>
  </si>
  <si>
    <t>https://www.linkedin.com/in/jimcaryl</t>
  </si>
  <si>
    <t>Caryl</t>
  </si>
  <si>
    <t>College Research Impact Officer</t>
  </si>
  <si>
    <t>jim.caryl@glasgow.ac.uk</t>
  </si>
  <si>
    <t>https://www.linkedin.com/in/jimmy-cross-97b786282</t>
  </si>
  <si>
    <t>Jimmy</t>
  </si>
  <si>
    <t>Head Of Research And Specialist Computing</t>
  </si>
  <si>
    <t>j.cross@uea.ac.uk</t>
  </si>
  <si>
    <t>https://www.linkedin.com/in/jim-nottingham-3438769/</t>
  </si>
  <si>
    <t>Nottingham</t>
  </si>
  <si>
    <t>Director of Digital and IT Services</t>
  </si>
  <si>
    <t>j.nottingham@arts.ac.uk</t>
  </si>
  <si>
    <t>https://www.linkedin.com/in/jiye-choi-915aa924b</t>
  </si>
  <si>
    <t>Jiye</t>
  </si>
  <si>
    <t>Research Assistant / Study Director</t>
  </si>
  <si>
    <t>j.choi@griffininstitute.org.uk</t>
  </si>
  <si>
    <t>https://www.linkedin.com/in/joaddie</t>
  </si>
  <si>
    <t>Addie</t>
  </si>
  <si>
    <t>j.addie@tees.ac.uk</t>
  </si>
  <si>
    <t>https://www.linkedin.com/in/joanna-bending-bb434086</t>
  </si>
  <si>
    <t>Bending</t>
  </si>
  <si>
    <t>Faculty Research Degrees Manager (Public Health And Policy)</t>
  </si>
  <si>
    <t>joanna.bending@lshtm.ac.uk</t>
  </si>
  <si>
    <t>https://www.linkedin.com/in/joanna-scott-ba325378</t>
  </si>
  <si>
    <t>joanna.scott@wishford.co.uk</t>
  </si>
  <si>
    <t>https://www.linkedin.com/in/joanna-shufflebotham-58b86a268</t>
  </si>
  <si>
    <t>Shufflebotham</t>
  </si>
  <si>
    <t>joanna.shufflebotham@staffs.ac.uk</t>
  </si>
  <si>
    <t>https://www.linkedin.com/in/joanne-corney-aa476721</t>
  </si>
  <si>
    <t>Corney</t>
  </si>
  <si>
    <t>Medical Technology Research Centre Administrator</t>
  </si>
  <si>
    <t>joanne.corney@aru.ac.uk</t>
  </si>
  <si>
    <t>ARMA-Prospect-Verified Contacts, GN-Untouched - UK, masterlist-all, Masterlist-UK, masterlist-ukuni</t>
  </si>
  <si>
    <t>https://www.linkedin.com/in/joanne-garrick-13326964</t>
  </si>
  <si>
    <t>Garrick</t>
  </si>
  <si>
    <t>j.e.garrick@lubs.leeds.ac.uk</t>
  </si>
  <si>
    <t>https://www.linkedin.com/in/joanne-marsh-85207035</t>
  </si>
  <si>
    <t>joanne.marsh@manchester.ac.uk</t>
  </si>
  <si>
    <t>https://www.linkedin.com/in/joanne-milner-6153902a</t>
  </si>
  <si>
    <t>Post Award Team Leader</t>
  </si>
  <si>
    <t>joanne.milner@york.ac.uk</t>
  </si>
  <si>
    <t>https://www.linkedin.com/in/joanne-taylor-0166902</t>
  </si>
  <si>
    <t>SVP Research</t>
  </si>
  <si>
    <t>jtaylor@gaintherapeutics.com</t>
  </si>
  <si>
    <t>https://www.linkedin.com/in/jo-dekkers-1767aab4/</t>
  </si>
  <si>
    <t>Dekkers</t>
  </si>
  <si>
    <t>Head of Research Operations and Deputy Head of the Research Office</t>
  </si>
  <si>
    <t>jo.dekkers@admin.cam.ac.uk</t>
  </si>
  <si>
    <t>https://www.linkedin.com/in/joe-ashley-61892a15/</t>
  </si>
  <si>
    <t>Head of IT Platforms</t>
  </si>
  <si>
    <t>j.ashley@lboro.ac.uk</t>
  </si>
  <si>
    <t>https://www.linkedin.com/in/joe-askew-4b09a110b</t>
  </si>
  <si>
    <t>Askew</t>
  </si>
  <si>
    <t>joe.askew@coventry.ac.uk</t>
  </si>
  <si>
    <t>https://www.linkedin.com/in/joe-bishop-4606922b/</t>
  </si>
  <si>
    <t>Research, Innovation and Enterprise Manager</t>
  </si>
  <si>
    <t>j.bishop@hull.ac.uk</t>
  </si>
  <si>
    <t>https://www.linkedin.com/in/joe-hesketh-661750113</t>
  </si>
  <si>
    <t>Hesketh</t>
  </si>
  <si>
    <t>Research &amp; Innovation Officer</t>
  </si>
  <si>
    <t>j.hesketh@mmu.ac.uk</t>
  </si>
  <si>
    <t>https://www.linkedin.com/in/joe-miao-08a5a25</t>
  </si>
  <si>
    <t>Miao</t>
  </si>
  <si>
    <t>Sr. Corporate Market Research Manager, Corporate Marketing, Strategy And Presidents' Office</t>
  </si>
  <si>
    <t>joe.miao@asml.com</t>
  </si>
  <si>
    <t>https://www.linkedin.com/in/joep-pijnenburg-6aa2574</t>
  </si>
  <si>
    <t>Joep</t>
  </si>
  <si>
    <t>Pijnenburg</t>
  </si>
  <si>
    <t>Research Portfolio Manager - Clamping Of Wafers And Reticles DUV &amp; EUV Worldwide</t>
  </si>
  <si>
    <t>joep.pijnenburg@asml.com</t>
  </si>
  <si>
    <t>https://www.linkedin.com/in/joergweber</t>
  </si>
  <si>
    <t>Jorg</t>
  </si>
  <si>
    <t>Weber</t>
  </si>
  <si>
    <t>Director Of Research &amp; Impact</t>
  </si>
  <si>
    <t>j.weber@exeter.ac.uk</t>
  </si>
  <si>
    <t>https://www.linkedin.com/in/joe-richa-310a42b7</t>
  </si>
  <si>
    <t>Richa</t>
  </si>
  <si>
    <t>joe.richa@eastwoodschools.com</t>
  </si>
  <si>
    <t>https://www.linkedin.com/in/joerirogelj</t>
  </si>
  <si>
    <t>Joeri</t>
  </si>
  <si>
    <t>Rogelj</t>
  </si>
  <si>
    <t>j.rogelj@imperial.ac.uk</t>
  </si>
  <si>
    <t>https://www.linkedin.com/in/joe-spearing-90373548</t>
  </si>
  <si>
    <t>Spearing</t>
  </si>
  <si>
    <t>joe.spearing@york.ac.uk</t>
  </si>
  <si>
    <t>https://www.linkedin.com/in/joe-wall-acma-cgma-2014</t>
  </si>
  <si>
    <t>j.wall@exeter.ac.uk</t>
  </si>
  <si>
    <t>https://www.linkedin.com/in/johanna-hanna-groothuizen-6724a747</t>
  </si>
  <si>
    <t>Johanna</t>
  </si>
  <si>
    <t>Groothuizen</t>
  </si>
  <si>
    <t>johanna.groothuizen@kcl.ac.uk</t>
  </si>
  <si>
    <t>https://www.linkedin.com/in/johanna-kieniewicz-7a57a925</t>
  </si>
  <si>
    <t>Kieniewicz</t>
  </si>
  <si>
    <t>Head Of Research, Impact And Innovation (Culture)</t>
  </si>
  <si>
    <t>johanna.kieniewicz@kcl.ac.uk</t>
  </si>
  <si>
    <t>https://www.linkedin.com/in/johanngo</t>
  </si>
  <si>
    <t>Go</t>
  </si>
  <si>
    <t>johann.go@strath.ac.uk</t>
  </si>
  <si>
    <t>https://www.linkedin.com/in/john-adamson-69938113</t>
  </si>
  <si>
    <t>Research Professor And Director</t>
  </si>
  <si>
    <t>john.adamson@buckingham.ac.uk</t>
  </si>
  <si>
    <t>https://www.linkedin.com/in/john-butterworth-a0607a2</t>
  </si>
  <si>
    <t>Butterworth</t>
  </si>
  <si>
    <t>Director, Office of the CIO</t>
  </si>
  <si>
    <t>john.butterworth@kcl.ac.uk</t>
  </si>
  <si>
    <t>https://www.linkedin.com/in/johnclockhart</t>
  </si>
  <si>
    <t>Director, Institute Of Biomedical &amp; Environmental Health Research (IBEHR)</t>
  </si>
  <si>
    <t>john.lockhart@uws.ac.uk</t>
  </si>
  <si>
    <t>https://www.linkedin.com/in/john-davies-88b7747a</t>
  </si>
  <si>
    <t>j.davies@ucfb.ac.uk</t>
  </si>
  <si>
    <t>https://www.linkedin.com/in/john-diffley-72195a12</t>
  </si>
  <si>
    <t>Diffley</t>
  </si>
  <si>
    <t>john.diffley@crick.ac.uk</t>
  </si>
  <si>
    <t>https://www.linkedin.com/in/john-gormley-0923758/</t>
  </si>
  <si>
    <t>Gormley</t>
  </si>
  <si>
    <t>j.gormley@qub.ac.uk</t>
  </si>
  <si>
    <t>https://www.linkedin.com/in/john-harris-bb4694b2</t>
  </si>
  <si>
    <t>Interim Executive Director Of Research Services</t>
  </si>
  <si>
    <t>john.harris@glasgow.ac.uk</t>
  </si>
  <si>
    <t>https://www.linkedin.com/in/john-kantzas-9968361</t>
  </si>
  <si>
    <t>Kantzas</t>
  </si>
  <si>
    <t>john.kantzas@unimelb.edu.au</t>
  </si>
  <si>
    <t>https://www.linkedin.com/in/john-kelly-ph-d-84304020</t>
  </si>
  <si>
    <t>john.kelly@ed.ac.uk</t>
  </si>
  <si>
    <t>https://www.linkedin.com/in/john-mcmahon-acma-cgma-4251abb/</t>
  </si>
  <si>
    <t>McMahon</t>
  </si>
  <si>
    <t>Finance Business Partner Manager</t>
  </si>
  <si>
    <t>john.mcmahon@sunderland.ac.uk</t>
  </si>
  <si>
    <t>https://www.linkedin.com/in/john-mohan-6b54339b</t>
  </si>
  <si>
    <t>Mohan</t>
  </si>
  <si>
    <t>Professor Of Social Policy / Director, Third Sector Research Centre</t>
  </si>
  <si>
    <t>j.mohan@bham.ac.uk</t>
  </si>
  <si>
    <t>https://www.linkedin.com/in/john-nolland-48a69225</t>
  </si>
  <si>
    <t>Nolland</t>
  </si>
  <si>
    <t>Academic Dean And Director Of Research</t>
  </si>
  <si>
    <t>john.nolland@trinitycollegebristol.ac.uk</t>
  </si>
  <si>
    <t>https://www.linkedin.com/in/john-storey-80314b30</t>
  </si>
  <si>
    <t>Professor Of Cultural Studies And Director Of The Centre For Research In Media And Cultural Studies</t>
  </si>
  <si>
    <t>john.storey@sunderland.ac.uk</t>
  </si>
  <si>
    <t>https://www.linkedin.com/in/john-thompson-003a4145</t>
  </si>
  <si>
    <t>jthompson@carnegie-trust.org</t>
  </si>
  <si>
    <t>https://www.linkedin.com/in/johntipple</t>
  </si>
  <si>
    <t>Tipple</t>
  </si>
  <si>
    <t>Data Insights Manager (Research &amp; Innovation)</t>
  </si>
  <si>
    <t>john.tipple@aru.ac.uk</t>
  </si>
  <si>
    <t>ARMA-Prospect-Verified Contacts, GN-Untouched - UK, masterlist-all, masterlist-ukuni</t>
  </si>
  <si>
    <t>https://www.linkedin.com/in/john-tracey-b4543917b</t>
  </si>
  <si>
    <t>jtracey@wallacehigh.org</t>
  </si>
  <si>
    <t>https://www.linkedin.com/in/john-valentine-3018a71b</t>
  </si>
  <si>
    <t>IT Campus Manager - Information Systems &amp; Digital Services</t>
  </si>
  <si>
    <t>j.valentine@mmu.ac.uk</t>
  </si>
  <si>
    <t>https://www.linkedin.com/in/jo-hunter-74347253</t>
  </si>
  <si>
    <t>j.hunter@stonyhurst.ac.uk</t>
  </si>
  <si>
    <t>https://www.linkedin.com/in/jo-lakey-14823118</t>
  </si>
  <si>
    <t>Lakey</t>
  </si>
  <si>
    <t>Associate Director, Research And Faculty Office</t>
  </si>
  <si>
    <t>jlakey@london.edu</t>
  </si>
  <si>
    <t>https://www.linkedin.com/in/jo-martindale-9443799</t>
  </si>
  <si>
    <t>Martindale</t>
  </si>
  <si>
    <t>Director Of Research Platforms</t>
  </si>
  <si>
    <t>jo.martindale@kcl.ac.uk</t>
  </si>
  <si>
    <t>https://www.linkedin.com/in/jonathan-cooper-44ab52a9</t>
  </si>
  <si>
    <t>Head Of Research Collaborations</t>
  </si>
  <si>
    <t>jonathan@ucl.ac.uk</t>
  </si>
  <si>
    <t>https://www.linkedin.com/in/jonathanearley1</t>
  </si>
  <si>
    <t>Earley</t>
  </si>
  <si>
    <t>IT Manager And Web Developer For The National Centre For Research Methods</t>
  </si>
  <si>
    <t>j.earley@soton.ac.uk</t>
  </si>
  <si>
    <t>masterlist-141uni, ARMA-Prospect-Removed - Out of Persona, GN-Untouched - UK, Masterlist-UAE, masterlist-all</t>
  </si>
  <si>
    <t>https://www.linkedin.com/in/jonathan-impett-00bba653</t>
  </si>
  <si>
    <t>Impett</t>
  </si>
  <si>
    <t>jonathan.impett@orpheusinstituut.be</t>
  </si>
  <si>
    <t>https://www.linkedin.com/in/jonathan-priest-b5a70369</t>
  </si>
  <si>
    <t>jpriest@halesowen.ac.uk</t>
  </si>
  <si>
    <t>https://www.linkedin.com/in/jonathan-sinfield-454bb9139</t>
  </si>
  <si>
    <t>Sinfield</t>
  </si>
  <si>
    <t>jonathan.sinfield@southwales.ac.uk</t>
  </si>
  <si>
    <t>https://www.linkedin.com/in/jon-higton-1b026a27</t>
  </si>
  <si>
    <t>Higton</t>
  </si>
  <si>
    <t>Head Of Digital Academic Services</t>
  </si>
  <si>
    <t>jon.higton@ntu.ac.uk</t>
  </si>
  <si>
    <t>https://www.linkedin.com/in/joni-appleton-78a2891a</t>
  </si>
  <si>
    <t>Joni</t>
  </si>
  <si>
    <t>Appleton</t>
  </si>
  <si>
    <t>Research Projects Manager</t>
  </si>
  <si>
    <t>joniappleton@lincoln.ac.uk</t>
  </si>
  <si>
    <t>https://www.linkedin.com/in/jon-maddy-17a68b50</t>
  </si>
  <si>
    <t>Maddy</t>
  </si>
  <si>
    <t>Hydrogen Research Centre Director</t>
  </si>
  <si>
    <t>jon.maddy@southwales.ac.uk</t>
  </si>
  <si>
    <t>https://www.linkedin.com/in/jonsole</t>
  </si>
  <si>
    <t>Research Grants Officer</t>
  </si>
  <si>
    <t>j.sole@gold.ac.uk</t>
  </si>
  <si>
    <t>https://www.linkedin.com/in/jon-swain-83398471</t>
  </si>
  <si>
    <t>Swain</t>
  </si>
  <si>
    <t>j.swain@ucl.ac.uk</t>
  </si>
  <si>
    <t>https://www.linkedin.com/in/jorja-mcerlane-a8060b134</t>
  </si>
  <si>
    <t>Jorja</t>
  </si>
  <si>
    <t>McErlane</t>
  </si>
  <si>
    <t>Research Associate &amp; Senior Program Manager</t>
  </si>
  <si>
    <t>jorja.mcerlane@flinders.edu.au</t>
  </si>
  <si>
    <t>https://www.linkedin.com/in/joseph-ajin-b2a110156</t>
  </si>
  <si>
    <t>Ajin</t>
  </si>
  <si>
    <t>Modern College Of Business And Science</t>
  </si>
  <si>
    <t>josephajin@mcbs.edu.om</t>
  </si>
  <si>
    <t>modern college of business and science</t>
  </si>
  <si>
    <t>https://www.linkedin.com/in/joseph-costello-2992901b</t>
  </si>
  <si>
    <t>Costello</t>
  </si>
  <si>
    <t>joseph.costello@port.ac.uk</t>
  </si>
  <si>
    <t>https://www.linkedin.com/in/joseph-emmanuel-84733437</t>
  </si>
  <si>
    <t>joseph@mcbs.edu.om</t>
  </si>
  <si>
    <t>https://www.linkedin.com/in/josephine-beech-5303854/</t>
  </si>
  <si>
    <t>Josephine</t>
  </si>
  <si>
    <t>External Grants Manager</t>
  </si>
  <si>
    <t>j.a.beech@staffs.ac.uk</t>
  </si>
  <si>
    <t>https://www.linkedin.com/in/jos-houdijk-1400924</t>
  </si>
  <si>
    <t>Jos</t>
  </si>
  <si>
    <t>Houdijk</t>
  </si>
  <si>
    <t>Head Of Monogastric Science Research Centre</t>
  </si>
  <si>
    <t>jhoudijk@sruc.ac.uk</t>
  </si>
  <si>
    <t>https://www.linkedin.com/in/josie-harrison-7147b412</t>
  </si>
  <si>
    <t>josie@solutions-research.co.uk</t>
  </si>
  <si>
    <t>https://www.linkedin.com/in/josie-lynch-b6ba63146</t>
  </si>
  <si>
    <t>Research Assistant In Natural Flood Management</t>
  </si>
  <si>
    <t>josie.lynch@worc.ac.uk</t>
  </si>
  <si>
    <t>https://www.linkedin.com/in/jo-thompson-3132b554</t>
  </si>
  <si>
    <t>jthompson@unityeducationtrust.uk</t>
  </si>
  <si>
    <t>https://www.linkedin.com/in/jo-tozer-5a43251a</t>
  </si>
  <si>
    <t>Tozer</t>
  </si>
  <si>
    <t>jo.tozer@york.ac.uk</t>
  </si>
  <si>
    <t>https://www.linkedin.com/in/jo-white-21a12a44</t>
  </si>
  <si>
    <t>Research Information Systems Administrator</t>
  </si>
  <si>
    <t>jo.white@kcl.ac.uk</t>
  </si>
  <si>
    <t>https://www.linkedin.com/in/joyce-huang1218</t>
  </si>
  <si>
    <t>Chuotong</t>
  </si>
  <si>
    <t>Huang</t>
  </si>
  <si>
    <t>chuotong.huang@kcl.ac.uk</t>
  </si>
  <si>
    <t>https://www.linkedin.com/in/juan-liu-51619b15</t>
  </si>
  <si>
    <t>juan.liu@lamresearch.com</t>
  </si>
  <si>
    <t>https://www.linkedin.com/in/jude-bain-3368b7166</t>
  </si>
  <si>
    <t>Jude</t>
  </si>
  <si>
    <t>Bain</t>
  </si>
  <si>
    <t>jude.bain@abdn.ac.uk</t>
  </si>
  <si>
    <t>https://www.linkedin.com/in/judith-millar-21b9105</t>
  </si>
  <si>
    <t>Business Development Manager, CSIT - Cyber Security Research Centre, Queen's University Belfast</t>
  </si>
  <si>
    <t>j.millar@qub.ac.uk</t>
  </si>
  <si>
    <t>https://www.linkedin.com/in/judith-turner</t>
  </si>
  <si>
    <t>j.turner@herts.ac.uk</t>
  </si>
  <si>
    <t>https://www.linkedin.com/in/judi-turnbull-38055426</t>
  </si>
  <si>
    <t>Judi</t>
  </si>
  <si>
    <t>judi.turnbull@open.ac.uk</t>
  </si>
  <si>
    <t>GN-Already Approached, masterlist-141uni, masterlist-ukuni, masterlist-all, Masterlist-UK</t>
  </si>
  <si>
    <t>https://www.linkedin.com/in/julia-flynn-b4857422</t>
  </si>
  <si>
    <t>julia.flynn@thriveapproach.com</t>
  </si>
  <si>
    <t>https://www.linkedin.com/in/julia-griggs-b048b754</t>
  </si>
  <si>
    <t>julia.griggs@ecorys.com</t>
  </si>
  <si>
    <t>https://www.linkedin.com/in/julia-howse-3a0a2540</t>
  </si>
  <si>
    <t>Howse</t>
  </si>
  <si>
    <t>j.howse@lse.ac.uk</t>
  </si>
  <si>
    <t>https://www.linkedin.com/in/julia-lane-687416167</t>
  </si>
  <si>
    <t>Research Institute Manager</t>
  </si>
  <si>
    <t>julia.lane@aru.ac.uk</t>
  </si>
  <si>
    <t>https://www.linkedin.com/in/julian-blow-1360b312</t>
  </si>
  <si>
    <t>Blow</t>
  </si>
  <si>
    <t>Pro Vice Chancellor Research &amp; Innovation</t>
  </si>
  <si>
    <t>j.blow@uea.ac.uk</t>
  </si>
  <si>
    <t>https://www.linkedin.com/in/julian-downward</t>
  </si>
  <si>
    <t>Downward</t>
  </si>
  <si>
    <t>julian.downward@crick.ac.uk</t>
  </si>
  <si>
    <t>https://www.linkedin.com/in/juliandye</t>
  </si>
  <si>
    <t>Dye</t>
  </si>
  <si>
    <t>Translational Research Manager, Advanced Therapies</t>
  </si>
  <si>
    <t>julian.dye@kcl.ac.uk</t>
  </si>
  <si>
    <t>https://www.linkedin.com/in/juliane-beard-5ba88a87</t>
  </si>
  <si>
    <t>Juliane</t>
  </si>
  <si>
    <t>Beard</t>
  </si>
  <si>
    <t>juliane@themindlab.co.uk</t>
  </si>
  <si>
    <t>https://www.linkedin.com/in/julie-brookes-731baa39</t>
  </si>
  <si>
    <t>j.a.whyte@abdn.ac.uk</t>
  </si>
  <si>
    <t>https://www.linkedin.com/in/julie-hardy-19639491/</t>
  </si>
  <si>
    <t>Deputy Director of Finance (Management Information)</t>
  </si>
  <si>
    <t>julie.hardy@rncm.ac.uk</t>
  </si>
  <si>
    <t>https://www.linkedin.com/in/julie-harris-a3a3083a</t>
  </si>
  <si>
    <t>julie.harris@dartington.org.uk</t>
  </si>
  <si>
    <t>https://www.linkedin.com/in/julie-lee-mba-fcca-3aa77471</t>
  </si>
  <si>
    <t>julie.lee@hw.ac.uk</t>
  </si>
  <si>
    <t>masterlist-141uni, masterlist-uae, GN-Already Approached, Masterlist-UAE, masterlist-all</t>
  </si>
  <si>
    <t>https://www.linkedin.com/in/juliemcguire15</t>
  </si>
  <si>
    <t>McGuire</t>
  </si>
  <si>
    <t>Senior Research And Consultancy Support Officer</t>
  </si>
  <si>
    <t>julie.mcguire@kcl.ac.uk</t>
  </si>
  <si>
    <t>https://www.linkedin.com/in/julie-sanders-32047189/</t>
  </si>
  <si>
    <t>julie.sanders@royalholloway.ac.uk</t>
  </si>
  <si>
    <t>https://www.linkedin.com/in/julie-smart-b9395941</t>
  </si>
  <si>
    <t>julie.smart@strath.ac.uk</t>
  </si>
  <si>
    <t>https://www.linkedin.com/in/juliette-boyd-5813186a</t>
  </si>
  <si>
    <t>Research Manager (Humanities)</t>
  </si>
  <si>
    <t>juliette.boyd@kcl.ac.uk</t>
  </si>
  <si>
    <t>https://www.linkedin.com/in/jumana-alazri-508272118</t>
  </si>
  <si>
    <t>Jumana</t>
  </si>
  <si>
    <t>Alazri</t>
  </si>
  <si>
    <t>University Of Nizwa Sultanate Of Oman</t>
  </si>
  <si>
    <t>alazri@unizwa.edu.om</t>
  </si>
  <si>
    <t>nizwa sultanate of oman university</t>
  </si>
  <si>
    <t>https://www.linkedin.com/in/jurate-wall-2a349a48</t>
  </si>
  <si>
    <t>Jurate</t>
  </si>
  <si>
    <t>jurate.wall@kcl.ac.uk</t>
  </si>
  <si>
    <t>https://www.linkedin.com/in/jürgen-adam-ab2b0444/</t>
  </si>
  <si>
    <t>Jurgen</t>
  </si>
  <si>
    <t>Director - Omnidrome Research &amp; Innovation Centre</t>
  </si>
  <si>
    <t>jurgen.adam@royalholloway.ac.uk</t>
  </si>
  <si>
    <t>masterlist-141uni, masterlist-ukresearch, masterlist-ukuni, ARMA-Prospect-Verified Contacts, GN-Untouched - UK, Masterlist-UK, masterlist-all</t>
  </si>
  <si>
    <t>https://www.linkedin.com/in/jusna-jalil-71a46b97</t>
  </si>
  <si>
    <t>Jusna</t>
  </si>
  <si>
    <t>Jalil</t>
  </si>
  <si>
    <t>Research Finance (Post Award)</t>
  </si>
  <si>
    <t>j.jalil@ucl.ac.uk</t>
  </si>
  <si>
    <t>https://www.linkedin.com/in/justine-smith-a57871275</t>
  </si>
  <si>
    <t>Co-Director (Eye+Vision Flagship Program), Flinders Health &amp; Medical Research Institute</t>
  </si>
  <si>
    <t>j.smith@flinders.edu.au</t>
  </si>
  <si>
    <t>https://www.linkedin.com/in/justin-flynn-669746a4/</t>
  </si>
  <si>
    <t>j.flynn@ids.ac.uk</t>
  </si>
  <si>
    <t>https://www.linkedin.com/in/justyna-mysliwy-b8805689</t>
  </si>
  <si>
    <t>Justyna</t>
  </si>
  <si>
    <t>Mysliwy</t>
  </si>
  <si>
    <t>Senior Director, Research</t>
  </si>
  <si>
    <t>justyna.mysliwy@iksuda.com</t>
  </si>
  <si>
    <t>https://www.linkedin.com/in/kamran-harandy-95084b31</t>
  </si>
  <si>
    <t>Kamran</t>
  </si>
  <si>
    <t>Harandy</t>
  </si>
  <si>
    <t>Head Of Research &amp; Knowldege Exchange Funding</t>
  </si>
  <si>
    <t>kamran.harandy@falmouth.ac.uk</t>
  </si>
  <si>
    <t>https://www.linkedin.com/in/kanako-womersley-168b3223</t>
  </si>
  <si>
    <t>Kanako</t>
  </si>
  <si>
    <t>Womersley</t>
  </si>
  <si>
    <t>kanako.womersley@thebrilliantclub.org</t>
  </si>
  <si>
    <t>https://www.linkedin.com/in/kanchana-minson-324b42153</t>
  </si>
  <si>
    <t>Kanchana</t>
  </si>
  <si>
    <t>Minson</t>
  </si>
  <si>
    <t>k.minson@lboro.ac.uk</t>
  </si>
  <si>
    <t>https://www.linkedin.com/in/kareemgad</t>
  </si>
  <si>
    <t>Kareem</t>
  </si>
  <si>
    <t>Gad</t>
  </si>
  <si>
    <t>Mohammed Bin Rashid University Of Medicine And Health Sciences</t>
  </si>
  <si>
    <t>kareem.gad@mbru.ac.ae</t>
  </si>
  <si>
    <t>mohammed bin rashid university of medicine and health sciences</t>
  </si>
  <si>
    <t>https://www.linkedin.com/in/karen-bates-mba-cmgr-fcmi-7434b523</t>
  </si>
  <si>
    <t>kbates@london.edu</t>
  </si>
  <si>
    <t>https://www.linkedin.com/in/karen-chard-ba6486108</t>
  </si>
  <si>
    <t>Chard</t>
  </si>
  <si>
    <t>karenchard@huishepiscopi.net</t>
  </si>
  <si>
    <t>https://www.linkedin.com/in/karen-cocker-23925915a</t>
  </si>
  <si>
    <t>Cocker</t>
  </si>
  <si>
    <t>kcocker@invictus.education</t>
  </si>
  <si>
    <t>https://www.linkedin.com/in/karen-edwards-cmiia-piia-maat-msc-21066492</t>
  </si>
  <si>
    <t>Edwards Cmiia Piia</t>
  </si>
  <si>
    <t>Head Of Research Management Administration &amp; Projects</t>
  </si>
  <si>
    <t>karen.edwards@coventry.ac.uk</t>
  </si>
  <si>
    <t>https://www.linkedin.com/in/karen-fairlie-clarke-b5910472</t>
  </si>
  <si>
    <t>Fairlie-Clarke</t>
  </si>
  <si>
    <t>karen.fairlie-clarke@gla.ac.uk</t>
  </si>
  <si>
    <t>https://www.linkedin.com/in/karen-harron-8815361b</t>
  </si>
  <si>
    <t>Harron</t>
  </si>
  <si>
    <t>EU &amp; International Grants Specialist</t>
  </si>
  <si>
    <t>karen.harron@glasgow.ac.uk</t>
  </si>
  <si>
    <t>https://www.linkedin.com/in/karen-hoar-a79b08211</t>
  </si>
  <si>
    <t>Hoar</t>
  </si>
  <si>
    <t>k.hoar@allnations.ac.uk</t>
  </si>
  <si>
    <t>https://www.linkedin.com/in/karen-jones-917872173</t>
  </si>
  <si>
    <t>karen.jones@junipereducation.org</t>
  </si>
  <si>
    <t>https://www.linkedin.com/in/karenjwise/</t>
  </si>
  <si>
    <t>Wise</t>
  </si>
  <si>
    <t>karen.wise@gsmd.ac.uk</t>
  </si>
  <si>
    <t>https://www.linkedin.com/in/karen-mcintosh-4289b2115</t>
  </si>
  <si>
    <t>McIntosh</t>
  </si>
  <si>
    <t>karen.mcintosh@ccn.ac.uk</t>
  </si>
  <si>
    <t>https://www.linkedin.com/in/karen-mclaughlin-253988ba</t>
  </si>
  <si>
    <t>k.mclaughlin@qub.ac.uk</t>
  </si>
  <si>
    <t>https://www.linkedin.com/in/karenrumsey</t>
  </si>
  <si>
    <t>krumsey@london.edu</t>
  </si>
  <si>
    <t>https://www.linkedin.com/in/kari-niemi-920bb13b</t>
  </si>
  <si>
    <t>Niemi</t>
  </si>
  <si>
    <t>kari.niemi@york.ac.uk</t>
  </si>
  <si>
    <t>https://www.linkedin.com/in/karl-dayson-4998265</t>
  </si>
  <si>
    <t>Dayson</t>
  </si>
  <si>
    <t>kdayson@lincoln.ac.uk</t>
  </si>
  <si>
    <t>https://www.linkedin.com/in/kartikabhatia</t>
  </si>
  <si>
    <t>Kartika</t>
  </si>
  <si>
    <t>kartika@aspire-india.org</t>
  </si>
  <si>
    <t>https://www.linkedin.com/in/katarina-alexander-a64981b6</t>
  </si>
  <si>
    <t>Katarina</t>
  </si>
  <si>
    <t>Senior International Research Grants Administrator</t>
  </si>
  <si>
    <t>katarina.alexander@kcl.ac.uk</t>
  </si>
  <si>
    <t>https://www.linkedin.com/in/katarzyna-Å‚akoma-4a5617127</t>
  </si>
  <si>
    <t>Łakoma</t>
  </si>
  <si>
    <t>Research Fellow In The Centre For Economics, Policy And Public Management</t>
  </si>
  <si>
    <t>katarzyna.lakoma@ntu.ac.uk</t>
  </si>
  <si>
    <t>https://www.linkedin.com/in/katarzyna-mikolajczak-28056b49</t>
  </si>
  <si>
    <t>Mikolajczak</t>
  </si>
  <si>
    <t>Postdoctoral Research Officer (Conservation And Behaviour)</t>
  </si>
  <si>
    <t>k.mikolajczak@lse.ac.uk</t>
  </si>
  <si>
    <t>https://www.linkedin.com/in/kate-anderson-1825a975</t>
  </si>
  <si>
    <t>kate.anderson@hutton.ac.uk</t>
  </si>
  <si>
    <t>https://www.linkedin.com/in/kate-carruthers-thomas-76936026</t>
  </si>
  <si>
    <t>Carruthers Thomas</t>
  </si>
  <si>
    <t>Senior Research Fellow/Project Manager, Athena SWAN</t>
  </si>
  <si>
    <t>kate.thomas@bcu.ac.uk</t>
  </si>
  <si>
    <t>https://www.linkedin.com/in/kate-ellacott-99abab7b</t>
  </si>
  <si>
    <t>Ellacott</t>
  </si>
  <si>
    <t>Faculty Director Of Postgraduate Research</t>
  </si>
  <si>
    <t>k.ellacott@exeter.ac.uk</t>
  </si>
  <si>
    <t>https://www.linkedin.com/in/katehreilly/</t>
  </si>
  <si>
    <t>Reilly</t>
  </si>
  <si>
    <t>Research Manager, Urban Studies Institute</t>
  </si>
  <si>
    <t>kate.reilly@uantwerpen.be</t>
  </si>
  <si>
    <t>https://www.linkedin.com/in/kate-stewart-24705678</t>
  </si>
  <si>
    <t>kate.stewart@kcl.ac.uk</t>
  </si>
  <si>
    <t>https://www.linkedin.com/in/katetheophilus</t>
  </si>
  <si>
    <t>Theophilus</t>
  </si>
  <si>
    <t>k.theophilus@westminster.ac.uk</t>
  </si>
  <si>
    <t>https://www.linkedin.com/in/katharine-reibig-18023318</t>
  </si>
  <si>
    <t>Reibig</t>
  </si>
  <si>
    <t>Research Development Manager (Environment &amp; Culture)</t>
  </si>
  <si>
    <t>k.m.reibig@stir.ac.uk</t>
  </si>
  <si>
    <t>https://www.linkedin.com/in/katharine-silk-64608986</t>
  </si>
  <si>
    <t>Silk</t>
  </si>
  <si>
    <t>Faculty Research Manager, Social Science And Public Policy</t>
  </si>
  <si>
    <t>katharine.silk@kcl.ac.uk</t>
  </si>
  <si>
    <t>https://www.linkedin.com/in/kat-hearn-22ba81a4</t>
  </si>
  <si>
    <t>Kat</t>
  </si>
  <si>
    <t>Hearn</t>
  </si>
  <si>
    <t>k.hearn@yarrells.co.uk</t>
  </si>
  <si>
    <t>https://www.linkedin.com/in/katherine-harris-577a77172</t>
  </si>
  <si>
    <t>katherine.harris@worc.ac.uk</t>
  </si>
  <si>
    <t>masterlist-141uni, masterlist-ukuni, GN-Untouched - UK, ARMA-Prospect-Verified Contacts, masterlist-all</t>
  </si>
  <si>
    <t>https://www.linkedin.com/in/katherine-hill-1632131ba</t>
  </si>
  <si>
    <t>Bids And Research Proposal Officer</t>
  </si>
  <si>
    <t>katherine.hill@strath.ac.uk</t>
  </si>
  <si>
    <t>https://www.linkedin.com/in/katherine-poole-54136438/</t>
  </si>
  <si>
    <t>Research Excellence and Policy Manager</t>
  </si>
  <si>
    <t>katherine.poole@royalholloway.ac.uk</t>
  </si>
  <si>
    <t>https://www.linkedin.com/in/katherine-sela-b662a435</t>
  </si>
  <si>
    <t>Sela</t>
  </si>
  <si>
    <t>Research And Evaluation Manager</t>
  </si>
  <si>
    <t>katherine.sela@kcl.ac.uk</t>
  </si>
  <si>
    <t>https://www.linkedin.com/in/kathleen-faulkner-5613601ab</t>
  </si>
  <si>
    <t>Research Reporting Officer</t>
  </si>
  <si>
    <t>kathleen.faulkner@abdn.ac.uk</t>
  </si>
  <si>
    <t>https://www.linkedin.com/in/kathryn-flatley-b07205162</t>
  </si>
  <si>
    <t>Flatley</t>
  </si>
  <si>
    <t>Research &amp; Insight Director</t>
  </si>
  <si>
    <t>kathryn@kidsknowbest.co.uk</t>
  </si>
  <si>
    <t>https://www.linkedin.com/in/kathryn-hammett-3ab44b258</t>
  </si>
  <si>
    <t>Hammett</t>
  </si>
  <si>
    <t>kathryn.hammett@ivyeducationtrust.co.uk</t>
  </si>
  <si>
    <t>https://www.linkedin.com/in/kathryn-kavanagh-945596145</t>
  </si>
  <si>
    <t>Kavanagh</t>
  </si>
  <si>
    <t>Research Engagement Officer</t>
  </si>
  <si>
    <t>k.kavanagh@qub.ac.uk</t>
  </si>
  <si>
    <t>https://www.linkedin.com/in/kathrynmorley/</t>
  </si>
  <si>
    <t>Senior Research Services Officer</t>
  </si>
  <si>
    <t>kathryn.morley@royalholloway.ac.uk</t>
  </si>
  <si>
    <t>https://www.linkedin.com/in/kathryn-purdy-06783b1b2</t>
  </si>
  <si>
    <t>Research And Operations Director</t>
  </si>
  <si>
    <t>kpurdy@harlowconsulting.co.uk</t>
  </si>
  <si>
    <t>https://www.linkedin.com/in/kathryn-steadman-97a9ba13</t>
  </si>
  <si>
    <t>Steadman</t>
  </si>
  <si>
    <t>kathryn.steadman@flinders.edu.au</t>
  </si>
  <si>
    <t>https://www.linkedin.com/in/kathryn-wright-7474207</t>
  </si>
  <si>
    <t>Director Of Research, Law</t>
  </si>
  <si>
    <t>kathryn.wright@york.ac.uk</t>
  </si>
  <si>
    <t>https://www.linkedin.com/in/kathyebarrett</t>
  </si>
  <si>
    <t>Associate Director (Research Staff Development)</t>
  </si>
  <si>
    <t>kathy.barrett@kcl.ac.uk</t>
  </si>
  <si>
    <t>https://www.linkedin.com/in/kathy-seymour-33166651</t>
  </si>
  <si>
    <t>Seymour</t>
  </si>
  <si>
    <t>kathy.seymour@melresearch.co.uk</t>
  </si>
  <si>
    <t>https://www.linkedin.com/in/katia-davidson-9a988417</t>
  </si>
  <si>
    <t>Katia</t>
  </si>
  <si>
    <t>katia.davidson@bucks.ac.uk</t>
  </si>
  <si>
    <t>+44 7799 393246</t>
  </si>
  <si>
    <t>https://www.linkedin.com/in/katiejwilde/</t>
  </si>
  <si>
    <t>Wilde</t>
  </si>
  <si>
    <t>Head of Digital Research Services</t>
  </si>
  <si>
    <t>k.wilde@abdn.ac.uk</t>
  </si>
  <si>
    <t>https://www.linkedin.com/in/katielidster</t>
  </si>
  <si>
    <t>Lidster</t>
  </si>
  <si>
    <t>Research Development Manager (Net Zero)</t>
  </si>
  <si>
    <t>k.lidster@gw4.ac.uk</t>
  </si>
  <si>
    <t>https://www.linkedin.com/in/katie-lloyd-jones-28320116/</t>
  </si>
  <si>
    <t>Lloyd-Jones</t>
  </si>
  <si>
    <t>kl@royalholloway.ac.uk</t>
  </si>
  <si>
    <t>https://www.linkedin.com/in/katie-moore-14383821</t>
  </si>
  <si>
    <t>k.moore@exeter.ac.uk</t>
  </si>
  <si>
    <t>https://www.linkedin.com/in/katie-shaw-90637a1a8</t>
  </si>
  <si>
    <t>katie@getfieldready.com</t>
  </si>
  <si>
    <t>https://www.linkedin.com/in/katie-skilton</t>
  </si>
  <si>
    <t>Skilton</t>
  </si>
  <si>
    <t>kskilton@shiplake.org.uk</t>
  </si>
  <si>
    <t>https://www.linkedin.com/in/katie-worrallo-phd-17007260</t>
  </si>
  <si>
    <t>Worrallo</t>
  </si>
  <si>
    <t>Project Manager - Institute Of Applied Health Research</t>
  </si>
  <si>
    <t>k.worrallo@bham.ac.uk</t>
  </si>
  <si>
    <t>https://www.linkedin.com/in/katmaguire</t>
  </si>
  <si>
    <t>InQUBate Programme Manager (Research &amp; Enterprise)</t>
  </si>
  <si>
    <t>k.maguire@qub.ac.uk</t>
  </si>
  <si>
    <t>https://www.linkedin.com/in/katrin-tiedau-94ba2344</t>
  </si>
  <si>
    <t>Katrin</t>
  </si>
  <si>
    <t>Tiedau</t>
  </si>
  <si>
    <t>Head Of Research Operations, Faculty Of Arts &amp; Humanities</t>
  </si>
  <si>
    <t>katrin.tiedau@kcl.ac.uk</t>
  </si>
  <si>
    <t>https://www.linkedin.com/in/katy-shannon-9a64a714</t>
  </si>
  <si>
    <t>Projects Officer, Research Culture &amp; Environment</t>
  </si>
  <si>
    <t>katy.shannon@falmouth.ac.uk</t>
  </si>
  <si>
    <t>https://www.linkedin.com/in/kay-guccione-06335723</t>
  </si>
  <si>
    <t>Guccione</t>
  </si>
  <si>
    <t>Head Of Research Culture And Researcher Development</t>
  </si>
  <si>
    <t>kay.guccione@glasgow.ac.uk</t>
  </si>
  <si>
    <t>https://www.linkedin.com/in/kay-henderson-672a5b40</t>
  </si>
  <si>
    <t>Strategic Research And Knowledge Exchange Manager (Engineering)</t>
  </si>
  <si>
    <t>k.henderson@strath.ac.uk</t>
  </si>
  <si>
    <t>https://www.linkedin.com/in/keeley-b-a1b10380</t>
  </si>
  <si>
    <t>Keeley</t>
  </si>
  <si>
    <t>keeley.barnes@uni-quest.co.uk</t>
  </si>
  <si>
    <t>https://www.linkedin.com/in/keith-adams-a614774b</t>
  </si>
  <si>
    <t>Assistant Director Of Finance And Head Of Financial Systems</t>
  </si>
  <si>
    <t>k.adams@lse.ac.uk</t>
  </si>
  <si>
    <t>+44 7864 072516</t>
  </si>
  <si>
    <t>https://www.linkedin.com/in/keith-kahn-harris-06906b6</t>
  </si>
  <si>
    <t>Kahn-Harris</t>
  </si>
  <si>
    <t>kkahn-harris@jpr.org.uk</t>
  </si>
  <si>
    <t>https://www.linkedin.com/in/kellybinelli</t>
  </si>
  <si>
    <t>Binelli</t>
  </si>
  <si>
    <t>kelly.binelli@flinders.edu.au</t>
  </si>
  <si>
    <t>https://www.linkedin.com/in/kelly-hallam-2811b75b</t>
  </si>
  <si>
    <t>Hallam</t>
  </si>
  <si>
    <t>khallam@lincoln.ac.uk</t>
  </si>
  <si>
    <t>https://www.linkedin.com/in/kelly-jones-4068a428</t>
  </si>
  <si>
    <t>kelly.jones@futurefocusresearch.co.uk</t>
  </si>
  <si>
    <t>https://www.linkedin.com/in/kelly-maher-b5402212</t>
  </si>
  <si>
    <t>Head Of Research Business Development &amp; Contracts</t>
  </si>
  <si>
    <t>kelly.maher@st-andrews.ac.uk</t>
  </si>
  <si>
    <t>https://www.linkedin.com/in/kelly-robinson-a7341432</t>
  </si>
  <si>
    <t>k.robinson@hispmat.org</t>
  </si>
  <si>
    <t>https://www.linkedin.com/in/kendall-livingston-8163b6a2</t>
  </si>
  <si>
    <t>Projects And Research Development Manager</t>
  </si>
  <si>
    <t>k.livingston@lse.ac.uk</t>
  </si>
  <si>
    <t>https://www.linkedin.com/in/kenneth-skeldon-141b1a2a</t>
  </si>
  <si>
    <t>Skeldon</t>
  </si>
  <si>
    <t>Research Engagement Manager</t>
  </si>
  <si>
    <t>kenneth.skeldon@glasgow.ac.uk</t>
  </si>
  <si>
    <t>https://www.linkedin.com/in/kenny-bradley</t>
  </si>
  <si>
    <t>Research And Policy Manager</t>
  </si>
  <si>
    <t>kenny.bradley@arts.ac.uk</t>
  </si>
  <si>
    <t>https://www.linkedin.com/in/keren-dempsey-13a589117</t>
  </si>
  <si>
    <t>Keren</t>
  </si>
  <si>
    <t>Faculty Research &amp; Development Manager</t>
  </si>
  <si>
    <t>keren.dempsey@kcl.ac.uk</t>
  </si>
  <si>
    <t>https://www.linkedin.com/in/kerrie-mott-95aa83177</t>
  </si>
  <si>
    <t>Mott</t>
  </si>
  <si>
    <t>kerrie.mott@cumbria.ac.uk</t>
  </si>
  <si>
    <t>https://www.linkedin.com/in/kerrie-webb-04a068165</t>
  </si>
  <si>
    <t>kerrie.webb@manchester.ac.uk</t>
  </si>
  <si>
    <t>https://www.linkedin.com/in/kerry-coleman-93028913</t>
  </si>
  <si>
    <t>EA To Chief Financial Officer And EA To Director Of Infrastructure &amp; Support Services</t>
  </si>
  <si>
    <t>kerry.coleman@npl.co.uk</t>
  </si>
  <si>
    <t>https://www.linkedin.com/in/kerry-fyffe-9b750845</t>
  </si>
  <si>
    <t>Fyffe</t>
  </si>
  <si>
    <t>Research Accountant And Head Of Post Award</t>
  </si>
  <si>
    <t>kerry@lse.ac.uk</t>
  </si>
  <si>
    <t>masterlist-141uni, Masterlist-UK, GN-Already Approached, ARMA-Prospect-Verified Contacts</t>
  </si>
  <si>
    <t>https://www.linkedin.com/in/kerry-o-halloran-3688b210a</t>
  </si>
  <si>
    <t>O'Halloran</t>
  </si>
  <si>
    <t>k.ohalloran@rave.ac.uk</t>
  </si>
  <si>
    <t>masterlist-ukuni, GN-Untouched - UK, Masterlist-UK, masterlist-all, Masterlist-UAE</t>
  </si>
  <si>
    <t>https://www.linkedin.com/in/kerry-revel-15921430</t>
  </si>
  <si>
    <t>Revel</t>
  </si>
  <si>
    <t>Research Strategy And Policy Manager</t>
  </si>
  <si>
    <t>kerry.revel@glasgow.ac.uk</t>
  </si>
  <si>
    <t>https://www.linkedin.com/in/kerry-wilkins-1a21aa6b</t>
  </si>
  <si>
    <t>Wilkins</t>
  </si>
  <si>
    <t>Research Development Officer (Funding &amp; Impact)</t>
  </si>
  <si>
    <t>kerry.wilkins@manchester.ac.uk</t>
  </si>
  <si>
    <t>https://www.linkedin.com/in/kevin-dyson-99403965</t>
  </si>
  <si>
    <t>kevin@leyf.org.uk</t>
  </si>
  <si>
    <t>https://www.linkedin.com/in/kevin-fowkes-a4a71718</t>
  </si>
  <si>
    <t>Fowkes</t>
  </si>
  <si>
    <t>Research Director, Steel Alloys</t>
  </si>
  <si>
    <t>kevin.fowkes@woodmac.com</t>
  </si>
  <si>
    <t>https://www.linkedin.com/in/kevin-norris-a1708b57</t>
  </si>
  <si>
    <t>kevin.norris@telonostix.com</t>
  </si>
  <si>
    <t>https://www.linkedin.com/in/kevin-scott-5b3a05105</t>
  </si>
  <si>
    <t>kevin.scott@marinestation.co.uk</t>
  </si>
  <si>
    <t>https://www.linkedin.com/in/keyan-alsibahi-a13206232</t>
  </si>
  <si>
    <t>Keyan</t>
  </si>
  <si>
    <t>Alsibahi</t>
  </si>
  <si>
    <t>University Of Basrah</t>
  </si>
  <si>
    <t>keyan.alsibahi@uobasrah.edu.iq</t>
  </si>
  <si>
    <t>basrah university</t>
  </si>
  <si>
    <t>https://www.linkedin.com/in/keyur-dave-59839350</t>
  </si>
  <si>
    <t>Keyur</t>
  </si>
  <si>
    <t>keyur.dave@open.ac.uk</t>
  </si>
  <si>
    <t>https://www.linkedin.com/in/khadleyboyd</t>
  </si>
  <si>
    <t>Hadley-Boyd</t>
  </si>
  <si>
    <t>khadley-boyd@sruc.ac.uk</t>
  </si>
  <si>
    <t>https://www.linkedin.com/in/khaled-salah-240b692a5</t>
  </si>
  <si>
    <t>Salah</t>
  </si>
  <si>
    <t>Deputy Director Of Research Center On Digital Supply Chain And Operations Management (DSOM)</t>
  </si>
  <si>
    <t>khaled.salah@ku.ac.ae</t>
  </si>
  <si>
    <t>https://www.linkedin.com/in/khurram-malik-17458335</t>
  </si>
  <si>
    <t>Malik</t>
  </si>
  <si>
    <t>Emirates Institute For Banking And Financial Studies</t>
  </si>
  <si>
    <t>malik@eif.gov.ae</t>
  </si>
  <si>
    <t>emirates institute for banking and financial studies</t>
  </si>
  <si>
    <t>https://www.linkedin.com/in/khurshid-bashir-82509341</t>
  </si>
  <si>
    <t>Khurshid</t>
  </si>
  <si>
    <t>Vision Education</t>
  </si>
  <si>
    <t>k.bashir@visioneducation.com</t>
  </si>
  <si>
    <t>vision education</t>
  </si>
  <si>
    <t>https://www.linkedin.com/in/kiarash-yazdi-80b559112</t>
  </si>
  <si>
    <t>Kiarash</t>
  </si>
  <si>
    <t>Yazdi</t>
  </si>
  <si>
    <t>yazdi@ut.ac.ir</t>
  </si>
  <si>
    <t>https://www.linkedin.com/in/kibuchi-eliud-m-ab6b7680</t>
  </si>
  <si>
    <t>Eliud</t>
  </si>
  <si>
    <t>Kibuchi</t>
  </si>
  <si>
    <t>Research Associate At Mrc And Chief Strategy Officer Social And Public Health Sciences Unit</t>
  </si>
  <si>
    <t>eliud.kibuchi@glasgow.ac.uk</t>
  </si>
  <si>
    <t>https://www.linkedin.com/in/kieran-booluck-8503a424/</t>
  </si>
  <si>
    <t>Booluck</t>
  </si>
  <si>
    <t>k.booluck@lse.ac.uk</t>
  </si>
  <si>
    <t>https://www.linkedin.com/in/kieranferguson</t>
  </si>
  <si>
    <t>kieran.ferguson@kings-foundation.org</t>
  </si>
  <si>
    <t>https://www.linkedin.com/in/kierrabunting</t>
  </si>
  <si>
    <t>Kierra</t>
  </si>
  <si>
    <t>Education Research And Evaluation Manager</t>
  </si>
  <si>
    <t>kierra.bunting@staffs.ac.uk</t>
  </si>
  <si>
    <t>https://www.linkedin.com/in/kimberley-hickman-5a646a87</t>
  </si>
  <si>
    <t>Grant, Bid And Project Manager (Fundraiser)</t>
  </si>
  <si>
    <t>khickman@nestschools.org</t>
  </si>
  <si>
    <t>https://www.linkedin.com/in/kim-blanchard-1a397472</t>
  </si>
  <si>
    <t>Group Head Of Digital Education Development And AI</t>
  </si>
  <si>
    <t>kim.blanchard@activatelearning.ac.uk</t>
  </si>
  <si>
    <t>https://www.linkedin.com/in/kim-burrows-502a50a6</t>
  </si>
  <si>
    <t>kim.burrows@beds.ac.uk</t>
  </si>
  <si>
    <t>https://www.linkedin.com/in/kim-gilchrist-45753614</t>
  </si>
  <si>
    <t>Gilchrist</t>
  </si>
  <si>
    <t>k.gilchrist@qmu.ac.uk</t>
  </si>
  <si>
    <t>https://www.linkedin.com/in/kimjtownsend</t>
  </si>
  <si>
    <t>k.townsend@bathspa.ac.uk</t>
  </si>
  <si>
    <t>https://www.linkedin.com/in/kim-storey</t>
  </si>
  <si>
    <t>Research Information And Insights Manager</t>
  </si>
  <si>
    <t>k.storey@qub.ac.uk</t>
  </si>
  <si>
    <t>https://www.linkedin.com/in/kiran-faisal-5b008947</t>
  </si>
  <si>
    <t>Faisal</t>
  </si>
  <si>
    <t>PGR Strategy &amp; Policy Manager (Research &amp; Innovation Services)</t>
  </si>
  <si>
    <t>kiran.faisal@glasgow.ac.uk</t>
  </si>
  <si>
    <t>https://www.linkedin.com/in/kirschewalker/</t>
  </si>
  <si>
    <t>Kirsche</t>
  </si>
  <si>
    <t>Research Project Lead</t>
  </si>
  <si>
    <t>kirsche.walker@beds.ac.uk</t>
  </si>
  <si>
    <t>https://www.linkedin.com/in/kirstie-wild-0559151a</t>
  </si>
  <si>
    <t>Kirstie</t>
  </si>
  <si>
    <t>Wild</t>
  </si>
  <si>
    <t>Head Of Research &amp; Operations Strategy</t>
  </si>
  <si>
    <t>kirstie.wild@glasgow.ac.uk</t>
  </si>
  <si>
    <t>https://www.linkedin.com/in/kirsty-edwards-69763b114</t>
  </si>
  <si>
    <t>Research Scientist (Study Director)</t>
  </si>
  <si>
    <t>kirsty.edwards@crl.com</t>
  </si>
  <si>
    <t>https://www.linkedin.com/in/kirsty-leigh-a5618474/</t>
  </si>
  <si>
    <t>kirsty.leigh@buckingham.ac.uk</t>
  </si>
  <si>
    <t>https://www.linkedin.com/in/kirsty-mccormack-5a44a6136</t>
  </si>
  <si>
    <t>McCormack</t>
  </si>
  <si>
    <t>Lecturer And Senior Research Manager</t>
  </si>
  <si>
    <t>k.mccormack@abdn.ac.uk</t>
  </si>
  <si>
    <t>masterlist-ukuni, masterlist-141uni, GN-Untouched - UK, ARMA-Prospect-Removed - Out of Persona, Masterlist-UK, masterlist-all</t>
  </si>
  <si>
    <t>https://www.linkedin.com/in/kirsty-ternent-b9a4aa30</t>
  </si>
  <si>
    <t>Ternent</t>
  </si>
  <si>
    <t>kirsty.ternent@open.ac.uk</t>
  </si>
  <si>
    <t>https://www.linkedin.com/in/kirsty-tuton-37b0ba136</t>
  </si>
  <si>
    <t>Tuton</t>
  </si>
  <si>
    <t>Trusted Research Manager</t>
  </si>
  <si>
    <t>k.tuton@hull.ac.uk</t>
  </si>
  <si>
    <t>https://www.linkedin.com/in/kishon-mather-a7265761</t>
  </si>
  <si>
    <t>Kishon</t>
  </si>
  <si>
    <t>Mather</t>
  </si>
  <si>
    <t>kishon.mather@stchris.co.uk</t>
  </si>
  <si>
    <t>https://www.linkedin.com/in/klmcdonough/</t>
  </si>
  <si>
    <t>katrina.mcdonough@abdn.ac.uk</t>
  </si>
  <si>
    <t>https://www.linkedin.com/in/kmgriswold</t>
  </si>
  <si>
    <t>Kaitlin</t>
  </si>
  <si>
    <t>kkelly@lincoln.ac.uk</t>
  </si>
  <si>
    <t>https://www.linkedin.com/in/kmoores</t>
  </si>
  <si>
    <t>Research Communications Manager</t>
  </si>
  <si>
    <t>kate.moores@york.ac.uk</t>
  </si>
  <si>
    <t>https://www.linkedin.com/in/kola-adeosun-phd-8b531a86</t>
  </si>
  <si>
    <t>Kola</t>
  </si>
  <si>
    <t>Adeosun</t>
  </si>
  <si>
    <t>Deputy Head Of Department - Research And Knowledge Exchange (Interim)</t>
  </si>
  <si>
    <t>kola.adeosun@solent.ac.uk</t>
  </si>
  <si>
    <t>masterlist-141uni, GN-Untouched - UK, ARMA-Prospect-Unknown Contacts, Masterlist-UAE</t>
  </si>
  <si>
    <t>https://www.linkedin.com/in/konstantinos-katsikopoulos-206b981b1</t>
  </si>
  <si>
    <t>Katsikopoulos</t>
  </si>
  <si>
    <t>Professor (2021 -; Previously Reader) And Head Of Research And Enterprise</t>
  </si>
  <si>
    <t>k.katsikopoulos@soton.ac.uk</t>
  </si>
  <si>
    <t>https://www.linkedin.com/in/krishpilicudale/</t>
  </si>
  <si>
    <t>Krishnananda</t>
  </si>
  <si>
    <t>Pilicudale</t>
  </si>
  <si>
    <t>Director of Digital Information</t>
  </si>
  <si>
    <t>k.pilicudale@hud.ac.uk</t>
  </si>
  <si>
    <t>https://www.linkedin.com/in/kristen-stevens-758395a5</t>
  </si>
  <si>
    <t>Academic Tutor And Researcher</t>
  </si>
  <si>
    <t>kristen.stevens@flinders.edu.au</t>
  </si>
  <si>
    <t>https://www.linkedin.com/in/kristijanmarkov</t>
  </si>
  <si>
    <t>Carfax Education</t>
  </si>
  <si>
    <t>c.markov@carfax-education.com</t>
  </si>
  <si>
    <t>carfax education</t>
  </si>
  <si>
    <t>https://www.linkedin.com/in/kristina-moon-23a655170</t>
  </si>
  <si>
    <t>Moon</t>
  </si>
  <si>
    <t>kristinamoon@truro-penwith.ac.uk</t>
  </si>
  <si>
    <t>https://www.linkedin.com/in/kristin-flegal-8889ba128</t>
  </si>
  <si>
    <t>Flegal</t>
  </si>
  <si>
    <t>Imaging Centre Of Excellence (ICE) Research Development Manager</t>
  </si>
  <si>
    <t>kristin.flegal@glasgow.ac.uk</t>
  </si>
  <si>
    <t>https://www.linkedin.com/in/kristy-bremner-0630a423a</t>
  </si>
  <si>
    <t>Bremner</t>
  </si>
  <si>
    <t>Research Enhancement Manager</t>
  </si>
  <si>
    <t>kristy.bremner@gla.ac.uk</t>
  </si>
  <si>
    <t>https://www.linkedin.com/in/krsto-pandza-b340a988</t>
  </si>
  <si>
    <t>Krsto</t>
  </si>
  <si>
    <t>Pandza</t>
  </si>
  <si>
    <t>Director Of Research Impact At LUBS</t>
  </si>
  <si>
    <t>kp@lubs.leeds.ac.uk</t>
  </si>
  <si>
    <t>https://www.linkedin.com/in/kumar-shantanu-prasad-fhea-msc-pgcert-b-tech-0373b5139</t>
  </si>
  <si>
    <t>Shantanu Prasad</t>
  </si>
  <si>
    <t>Senior Technical Officer (ENSD Research)</t>
  </si>
  <si>
    <t>k.prasad@herts.ac.uk</t>
  </si>
  <si>
    <t>https://www.linkedin.com/in/kumkum-kataria</t>
  </si>
  <si>
    <t>Kumkum</t>
  </si>
  <si>
    <t>Kataria</t>
  </si>
  <si>
    <t>PA To Director, Research And Innovation Development Office</t>
  </si>
  <si>
    <t>kumkum.kataria@anglia.ac.uk</t>
  </si>
  <si>
    <t>GN-Untouched - UK, ARMA-Prospect-Verified Contacts, masterlist-all, Masterlist-UK, masterlist-ukuni</t>
  </si>
  <si>
    <t>https://www.linkedin.com/in/kylie-matthews-17502b71</t>
  </si>
  <si>
    <t>kylie.matthews@open.ac.uk</t>
  </si>
  <si>
    <t>https://www.linkedin.com/in/lakmal-jayasinghe-ont</t>
  </si>
  <si>
    <t>Lakmal</t>
  </si>
  <si>
    <t>Jayasinghe</t>
  </si>
  <si>
    <t>SVP - R&amp;D Biologics</t>
  </si>
  <si>
    <t>lakmal.jayasinghe@nanoporetech.com</t>
  </si>
  <si>
    <t>https://www.linkedin.com/in/lakshmi-anand-680b181b8</t>
  </si>
  <si>
    <t>lakshmianand@uowdubai.ac.ae</t>
  </si>
  <si>
    <t>https://www.linkedin.com/in/lara-curtin-ba-ma-a9667b172</t>
  </si>
  <si>
    <t>Curtin Ma</t>
  </si>
  <si>
    <t>Research Support Officer (FBMH)</t>
  </si>
  <si>
    <t>lara.curtin@manchester.ac.uk</t>
  </si>
  <si>
    <t>https://www.linkedin.com/in/lara-skelly-93957653</t>
  </si>
  <si>
    <t>Open Research Manager: Data And Methods</t>
  </si>
  <si>
    <t>l.skelly@lboro.ac.uk</t>
  </si>
  <si>
    <t>https://www.linkedin.com/in/larry-kramer-57088023b</t>
  </si>
  <si>
    <t>larry.kramer@lse.ac.uk</t>
  </si>
  <si>
    <t>https://www.linkedin.com/in/laticia-bruce-6976a7236</t>
  </si>
  <si>
    <t>Laticia</t>
  </si>
  <si>
    <t>laticia.bruce@flinders.edu.au</t>
  </si>
  <si>
    <t>https://www.linkedin.com/in/laura-beswick-25b8a553</t>
  </si>
  <si>
    <t>Beswick</t>
  </si>
  <si>
    <t>Student Mental Health Research Network Manager</t>
  </si>
  <si>
    <t>laura.beswick@kcl.ac.uk</t>
  </si>
  <si>
    <t>https://www.linkedin.com/in/laura-breen-78533a40</t>
  </si>
  <si>
    <t>Breen</t>
  </si>
  <si>
    <t>Research Development And Impact Manager (Research Strategy Team)</t>
  </si>
  <si>
    <t>laura.breen@manchester.ac.uk</t>
  </si>
  <si>
    <t>https://www.linkedin.com/in/lauraguiver</t>
  </si>
  <si>
    <t>Guiver</t>
  </si>
  <si>
    <t>Research And Data Officer (Access And Participation)</t>
  </si>
  <si>
    <t>laura.guiver@ntu.ac.uk</t>
  </si>
  <si>
    <t>https://www.linkedin.com/in/laurahellen</t>
  </si>
  <si>
    <t>l.hellen@lse.ac.uk</t>
  </si>
  <si>
    <t>https://www.linkedin.com/in/laura-hutchinson-b4646410a</t>
  </si>
  <si>
    <t>Acting Head Of Research Culture And Integrity</t>
  </si>
  <si>
    <t>laura.hutchinson2@northumbria.ac.uk</t>
  </si>
  <si>
    <t>https://www.linkedin.com/in/laura-jane-watson-91a722223</t>
  </si>
  <si>
    <t>Laura-Jane</t>
  </si>
  <si>
    <t>Senior Faculty Research Administrator</t>
  </si>
  <si>
    <t>laura.watson@port.ac.uk</t>
  </si>
  <si>
    <t>masterlist-ukuni, GN-Untouched - UK, ARMA-Client-Verified Contacts, masterlist-all</t>
  </si>
  <si>
    <t>https://www.linkedin.com/in/laura-kellaway-mba-cmgr-fcmi-726548a6</t>
  </si>
  <si>
    <t>Kellaway</t>
  </si>
  <si>
    <t>Business Operations Manager - Research Division &amp; Exeter Innovation</t>
  </si>
  <si>
    <t>l.kellaway@exeter.ac.uk</t>
  </si>
  <si>
    <t>https://www.linkedin.com/in/laura-lewis-145521109</t>
  </si>
  <si>
    <t>llewis@activatelearning.ac.uk</t>
  </si>
  <si>
    <t>https://www.linkedin.com/in/laura-messer-9b43435b</t>
  </si>
  <si>
    <t>Messer</t>
  </si>
  <si>
    <t>l.messer@uos.ac.uk</t>
  </si>
  <si>
    <t>https://www.linkedin.com/in/laura-moody-firth-9106a6128</t>
  </si>
  <si>
    <t>Moody-Firth</t>
  </si>
  <si>
    <t>Project Manager – Tommy's Manchester Research Centre</t>
  </si>
  <si>
    <t>laura.moody-firth@manchester.ac.uk</t>
  </si>
  <si>
    <t>https://www.linkedin.com/in/laura-muraska-772856173</t>
  </si>
  <si>
    <t>Muraska</t>
  </si>
  <si>
    <t>PA/Research Operations And Strategy Administrator</t>
  </si>
  <si>
    <t>lmuraska@sruc.ac.uk</t>
  </si>
  <si>
    <t>https://www.linkedin.com/in/laura-pereira-6881b559</t>
  </si>
  <si>
    <t>Pereira</t>
  </si>
  <si>
    <t>laura.pereira@northampton.ac.uk</t>
  </si>
  <si>
    <t>https://www.linkedin.com/in/lauraserra53</t>
  </si>
  <si>
    <t>Serra</t>
  </si>
  <si>
    <t>Postdoctoral Research Officer</t>
  </si>
  <si>
    <t>l.serra@lse.ac.uk</t>
  </si>
  <si>
    <t>https://www.linkedin.com/in/laureen-bahati-3a959851</t>
  </si>
  <si>
    <t>Laureen</t>
  </si>
  <si>
    <t>Bahati</t>
  </si>
  <si>
    <t>laureen.bahati@charteredabs.org</t>
  </si>
  <si>
    <t>https://www.linkedin.com/in/lauren-blackwell-a9896276</t>
  </si>
  <si>
    <t>Research Excellence &amp; Assessment Manager</t>
  </si>
  <si>
    <t>lblackwell@lincoln.ac.uk</t>
  </si>
  <si>
    <t>https://www.linkedin.com/in/lauren-brooks-2949319a</t>
  </si>
  <si>
    <t>SEND Researcher And Head Of Holistic School Planning</t>
  </si>
  <si>
    <t>lauren@gaialearning.co.uk</t>
  </si>
  <si>
    <t>https://www.linkedin.com/in/lauren-ghani-262a30b4</t>
  </si>
  <si>
    <t>Ghani</t>
  </si>
  <si>
    <t>Senior Library Assistant (Research Support)</t>
  </si>
  <si>
    <t>lauren.ghani@kcl.ac.uk</t>
  </si>
  <si>
    <t>https://www.linkedin.com/in/lauren-greenslate-1b7bb7177</t>
  </si>
  <si>
    <t>Greenslate</t>
  </si>
  <si>
    <t>Research Culture And Environment Officer</t>
  </si>
  <si>
    <t>l.greenslate@brighton.ac.uk</t>
  </si>
  <si>
    <t>https://www.linkedin.com/in/lauren-tempelman-71b356245</t>
  </si>
  <si>
    <t>Tempelman</t>
  </si>
  <si>
    <t>lauren.tempelman@manchester.ac.uk</t>
  </si>
  <si>
    <t>https://www.linkedin.com/in/laxman-godhania-l1nk3d1n</t>
  </si>
  <si>
    <t>Laxman</t>
  </si>
  <si>
    <t>Godhania</t>
  </si>
  <si>
    <t>EDI Manager (Research And Accountability)</t>
  </si>
  <si>
    <t>laxman.godhania@city.ac.uk</t>
  </si>
  <si>
    <t>https://www.linkedin.com/in/leahsalm/</t>
  </si>
  <si>
    <t>Salm</t>
  </si>
  <si>
    <t>l.salm@ids.ac.uk</t>
  </si>
  <si>
    <t>https://www.linkedin.com/in/leanne-proops-a0572622</t>
  </si>
  <si>
    <t>Proops</t>
  </si>
  <si>
    <t>leanne.proops@port.ac.uk</t>
  </si>
  <si>
    <t>https://www.linkedin.com/in/leatherhead</t>
  </si>
  <si>
    <t>James Rothwell</t>
  </si>
  <si>
    <t>Director Of Research/ VP And Director Of Platform Research</t>
  </si>
  <si>
    <t>paul.rothwell@touchlight.com</t>
  </si>
  <si>
    <t>https://www.linkedin.com/in/lee-miller-8ab464142</t>
  </si>
  <si>
    <t>lee.miller@falmouth.ac.uk</t>
  </si>
  <si>
    <t>https://www.linkedin.com/in/lee-sands-8116b496</t>
  </si>
  <si>
    <t>Sands</t>
  </si>
  <si>
    <t>lee@bfmat.ac.uk</t>
  </si>
  <si>
    <t>https://www.linkedin.com/in/leesnikki</t>
  </si>
  <si>
    <t>Partnerships Development Manager – Research And Knowledge Exchange</t>
  </si>
  <si>
    <t>n.lees@mmu.ac.uk</t>
  </si>
  <si>
    <t>https://www.linkedin.com/in/leewhite</t>
  </si>
  <si>
    <t>Project Manager, NIHR Health Protection Research Unit In Immunisation</t>
  </si>
  <si>
    <t>lee.white@lshtm.ac.uk</t>
  </si>
  <si>
    <t>https://www.linkedin.com/in/leo-beattie-b5824924</t>
  </si>
  <si>
    <t>Research Manager - Department Of Media And Communications</t>
  </si>
  <si>
    <t>l.t.beattie@lse.ac.uk</t>
  </si>
  <si>
    <t>https://www.linkedin.com/in/leonardolari</t>
  </si>
  <si>
    <t>Leonardo</t>
  </si>
  <si>
    <t>Lari</t>
  </si>
  <si>
    <t>Research Fellow/Research Officer</t>
  </si>
  <si>
    <t>leonardo.lari@york.ac.uk</t>
  </si>
  <si>
    <t>https://www.linkedin.com/in/leon-mayfield-63b9277b</t>
  </si>
  <si>
    <t>Mayfield</t>
  </si>
  <si>
    <t>leon.mayfield@northumbria.ac.uk</t>
  </si>
  <si>
    <t>masterlist-ukuni, GN-Already Approached, masterlist-all, masterlist-141uni, Masterlist-UK</t>
  </si>
  <si>
    <t>https://www.linkedin.com/in/lesley-duff-358b6210</t>
  </si>
  <si>
    <t>l.duff@nfer.ac.uk</t>
  </si>
  <si>
    <t>https://www.linkedin.com/in/lesley-shaw-095a2384</t>
  </si>
  <si>
    <t>Category Manager (Science &amp; Research)</t>
  </si>
  <si>
    <t>lesley.shaw@kcl.ac.uk</t>
  </si>
  <si>
    <t>https://www.linkedin.com/in/lia-alexandra-roberts-75893671</t>
  </si>
  <si>
    <t>Lia</t>
  </si>
  <si>
    <t>l.roberts@lboro.ac.uk</t>
  </si>
  <si>
    <t>https://www.linkedin.com/in/liam-gretton-b6616053/</t>
  </si>
  <si>
    <t>Gretton</t>
  </si>
  <si>
    <t>Research Technology Services Manager</t>
  </si>
  <si>
    <t>liam.gretton@le.ac.uk</t>
  </si>
  <si>
    <t>https://www.linkedin.com/in/lickova-ivana-69588820</t>
  </si>
  <si>
    <t>Head Of Partnerships, Research And Enterprise</t>
  </si>
  <si>
    <t>i.lickova@open.ac.uk</t>
  </si>
  <si>
    <t>https://www.linkedin.com/in/liesbet-cockx-11747119/</t>
  </si>
  <si>
    <t>Liesbet</t>
  </si>
  <si>
    <t>Cockx</t>
  </si>
  <si>
    <t>liesbet.cockx@uantwerpen.be</t>
  </si>
  <si>
    <t>https://www.linkedin.com/in/liesbeth-vanherp/</t>
  </si>
  <si>
    <t>Liesbeth</t>
  </si>
  <si>
    <t>Vanherp</t>
  </si>
  <si>
    <t>Research Manager µNEURO Research Centre of Excellence</t>
  </si>
  <si>
    <t>liesbeth.vanherp@uantwerpen.be</t>
  </si>
  <si>
    <t>https://www.linkedin.com/in/liesbeth-vanherpe-4397101</t>
  </si>
  <si>
    <t>Vanherpe</t>
  </si>
  <si>
    <t>Research Group Manager - Resist &amp; Process Technology</t>
  </si>
  <si>
    <t>liesbeth.vanherpe@asml.com</t>
  </si>
  <si>
    <t>https://www.linkedin.com/in/lilliehalton</t>
  </si>
  <si>
    <t>Lillie</t>
  </si>
  <si>
    <t>Halton</t>
  </si>
  <si>
    <t>Research Manager - Assessment Quality</t>
  </si>
  <si>
    <t>lillie.halton@wjec.co.uk</t>
  </si>
  <si>
    <t>https://www.linkedin.com/in/lina-castillo-9b382818b</t>
  </si>
  <si>
    <t>Lina</t>
  </si>
  <si>
    <t>Castillo</t>
  </si>
  <si>
    <t>lina.castillo@nletrust.org</t>
  </si>
  <si>
    <t>https://www.linkedin.com/in/linda-cormack-7832842a</t>
  </si>
  <si>
    <t>Cormack</t>
  </si>
  <si>
    <t>linda@consultcormack.com</t>
  </si>
  <si>
    <t>https://www.linkedin.com/in/linda-hammond-19ba1b1a0</t>
  </si>
  <si>
    <t>Head Of Research Ethics And Clinical Governance</t>
  </si>
  <si>
    <t>l.hammond@soton.ac.uk</t>
  </si>
  <si>
    <t>https://www.linkedin.com/in/linda-wood-4094b161</t>
  </si>
  <si>
    <t>PA To The Director Of Research</t>
  </si>
  <si>
    <t>linda.wood@hutton.ac.uk</t>
  </si>
  <si>
    <t>https://www.linkedin.com/in/lindesay-scott-hayward-4a63b168</t>
  </si>
  <si>
    <t>Lindesay</t>
  </si>
  <si>
    <t>Scott-Hayward</t>
  </si>
  <si>
    <t>Head Of CREEM-CRU (Contract Research Unit)</t>
  </si>
  <si>
    <t>ls@st-andrews.ac.uk</t>
  </si>
  <si>
    <t>https://www.linkedin.com/in/lindsay-adams-30722214</t>
  </si>
  <si>
    <t>Marketing And Communications Manager, Research &amp; Knowledge Exchange</t>
  </si>
  <si>
    <t>l.adams@mmu.ac.uk</t>
  </si>
  <si>
    <t>https://www.linkedin.com/in/lindsaymb</t>
  </si>
  <si>
    <t>Research Systems Programme Officer</t>
  </si>
  <si>
    <t>l.buchanan@qub.ac.uk</t>
  </si>
  <si>
    <t>https://www.linkedin.com/in/lindsey-ann-edwards-531366a5</t>
  </si>
  <si>
    <t>Ann Edwards</t>
  </si>
  <si>
    <t>Research Director Of Faecal Microbiota Transplant Programme @Institute Of Liver Studies</t>
  </si>
  <si>
    <t>lindsey.edwards@kcl.ac.uk</t>
  </si>
  <si>
    <t>https://www.linkedin.com/in/lindsey-bowes-17155847</t>
  </si>
  <si>
    <t>lindsey.bowes@cfe.org.uk</t>
  </si>
  <si>
    <t>https://www.linkedin.com/in/lindsey-bozzoli-b0044a24</t>
  </si>
  <si>
    <t>Bozzoli</t>
  </si>
  <si>
    <t>lindsey@ldnapprenticeships.com</t>
  </si>
  <si>
    <t>https://www.linkedin.com/in/lindsey-du-plooy-7955107a</t>
  </si>
  <si>
    <t>Du Plooy</t>
  </si>
  <si>
    <t>lp@ucl.ac.uk</t>
  </si>
  <si>
    <t>+44 7939 514105</t>
  </si>
  <si>
    <t>https://www.linkedin.com/in/lindsey-nadin-21277360</t>
  </si>
  <si>
    <t>Nadin</t>
  </si>
  <si>
    <t>Research Director - Head Of Medical/Healthcare Membership</t>
  </si>
  <si>
    <t>lindseyn@researchbydesign.co.uk</t>
  </si>
  <si>
    <t>https://www.linkedin.com/in/line-knudsen-aa922a2a</t>
  </si>
  <si>
    <t>Research Director (Longitudinal Studies)</t>
  </si>
  <si>
    <t>line.knudsen@natcen.ac.uk</t>
  </si>
  <si>
    <t>https://www.linkedin.com/in/linsey-robertson-93aa0038</t>
  </si>
  <si>
    <t>College Research Development Manager</t>
  </si>
  <si>
    <t>linsey.robertson@glasgow.ac.uk</t>
  </si>
  <si>
    <t>https://www.linkedin.com/in/lisa-austin-3946a423/</t>
  </si>
  <si>
    <t>l.austin@bath.ac.uk</t>
  </si>
  <si>
    <t>https://www.linkedin.com/in/lisaellenjones</t>
  </si>
  <si>
    <t>Press And Research Communications Manager</t>
  </si>
  <si>
    <t>ljones@sgul.ac.uk</t>
  </si>
  <si>
    <t>https://www.linkedin.com/in/lisa-harper-17794b62</t>
  </si>
  <si>
    <t>Translational Research Manager</t>
  </si>
  <si>
    <t>lisa.harper@kcl.ac.uk</t>
  </si>
  <si>
    <t>https://www.linkedin.com/in/lisa-huddlestone-phd-689440203</t>
  </si>
  <si>
    <t>Huddlestone</t>
  </si>
  <si>
    <t>Programmme Manager And Research Fellow</t>
  </si>
  <si>
    <t>lisa.huddlestone@york.ac.uk</t>
  </si>
  <si>
    <t>https://www.linkedin.com/in/lisa-phillipps-52707b94</t>
  </si>
  <si>
    <t>Phillipps</t>
  </si>
  <si>
    <t>lisa@thepienews.com</t>
  </si>
  <si>
    <t>https://www.linkedin.com/in/lisa-ramnarine-578477205/</t>
  </si>
  <si>
    <t>Ramnarine</t>
  </si>
  <si>
    <t>Barry University</t>
  </si>
  <si>
    <t>lramnarine@barry.edu</t>
  </si>
  <si>
    <t>barry university</t>
  </si>
  <si>
    <t>https://www.linkedin.com/in/lisa-rice-282ba522</t>
  </si>
  <si>
    <t>ricel@prentonhighschool.co.uk</t>
  </si>
  <si>
    <t>https://www.linkedin.com/in/lisa-timoney-acca-40427717a</t>
  </si>
  <si>
    <t>Timoney</t>
  </si>
  <si>
    <t>lisa.timoney@uws.ac.uk</t>
  </si>
  <si>
    <t>https://www.linkedin.com/in/lisa-vesko-03049b203</t>
  </si>
  <si>
    <t>Vesko</t>
  </si>
  <si>
    <t>lisa.vesko@cranfield.ac.uk</t>
  </si>
  <si>
    <t>https://www.linkedin.com/in/lisa-wilde-66a20198</t>
  </si>
  <si>
    <t>lwilde@learningpartners.org</t>
  </si>
  <si>
    <t>https://www.linkedin.com/in/lise-foster-31a191a/</t>
  </si>
  <si>
    <t>Lise</t>
  </si>
  <si>
    <t>Director, Technology</t>
  </si>
  <si>
    <t>lise.foster@arts.ac.uk</t>
  </si>
  <si>
    <t>https://www.linkedin.com/in/liudmila-pliner</t>
  </si>
  <si>
    <t>Liudmila</t>
  </si>
  <si>
    <t>Pliner</t>
  </si>
  <si>
    <t>Research Degrees Officer</t>
  </si>
  <si>
    <t>l.pliner@lse.ac.uk</t>
  </si>
  <si>
    <t>https://www.linkedin.com/in/lizrowlands</t>
  </si>
  <si>
    <t>Rowlands-Spriggs</t>
  </si>
  <si>
    <t>Research Group Support</t>
  </si>
  <si>
    <t>elizabeth.rowlands-spriggs@noc.ac.uk</t>
  </si>
  <si>
    <t>https://www.linkedin.com/in/lizrowson/</t>
  </si>
  <si>
    <t>Rowson</t>
  </si>
  <si>
    <t>l.rowson@hull.ac.uk</t>
  </si>
  <si>
    <t>https://www.linkedin.com/in/lizzie-copp-560a7732</t>
  </si>
  <si>
    <t>Copp</t>
  </si>
  <si>
    <t>Research Director, Head Of Transport &amp; Infrastructure</t>
  </si>
  <si>
    <t>elizabeth.copp@ipsos.com</t>
  </si>
  <si>
    <t>https://www.linkedin.com/in/lizzie-hope-242585112</t>
  </si>
  <si>
    <t>Pre-Award Manager, Research &amp; Innovation Services</t>
  </si>
  <si>
    <t>e.r.hope@bath.ac.uk</t>
  </si>
  <si>
    <t>https://www.linkedin.com/in/lloyd-gregory-45468328</t>
  </si>
  <si>
    <t>Director, Joint Research Office KCL &amp; GSTT</t>
  </si>
  <si>
    <t>lloyd.gregory@kcl.ac.uk</t>
  </si>
  <si>
    <t>https://www.linkedin.com/in/longfeishen</t>
  </si>
  <si>
    <t>Longfei</t>
  </si>
  <si>
    <t>longfei.shen@asml.com</t>
  </si>
  <si>
    <t>https://www.linkedin.com/in/lorenzo-sileci</t>
  </si>
  <si>
    <t>Lorenzo</t>
  </si>
  <si>
    <t>Sileci</t>
  </si>
  <si>
    <t>l.sileci@lse.ac.uk</t>
  </si>
  <si>
    <t>https://www.linkedin.com/in/lorenzo-tripodi-1588011</t>
  </si>
  <si>
    <t>Tripodi</t>
  </si>
  <si>
    <t>Sr. Research Group Manager - Computational Methods For Metrology And Sensors</t>
  </si>
  <si>
    <t>lorenzo.tripodi@asml.com</t>
  </si>
  <si>
    <t>https://www.linkedin.com/in/lornamcnally</t>
  </si>
  <si>
    <t>Research &amp; Learning Support Manager</t>
  </si>
  <si>
    <t>lorna.mcnally@strath.ac.uk</t>
  </si>
  <si>
    <t>https://www.linkedin.com/in/lorna-ryan-76304311</t>
  </si>
  <si>
    <t>lorna.ryan.1@city.ac.uk</t>
  </si>
  <si>
    <t>https://www.linkedin.com/in/lorraine-carew-b51675211</t>
  </si>
  <si>
    <t>Carew</t>
  </si>
  <si>
    <t>l.carew@qub.ac.uk</t>
  </si>
  <si>
    <t>https://www.linkedin.com/in/lorraine-dodd-3761711a/</t>
  </si>
  <si>
    <t>Director of Research CfASS</t>
  </si>
  <si>
    <t>l.dodd@cranfield.ac.uk</t>
  </si>
  <si>
    <t>https://www.linkedin.com/in/lorraine-wreford-770a7211</t>
  </si>
  <si>
    <t>Wreford</t>
  </si>
  <si>
    <t>lorraine.wreford@gatewayqualifications.org.uk</t>
  </si>
  <si>
    <t>https://www.linkedin.com/in/louisa-holloway-69a73640</t>
  </si>
  <si>
    <t>Louisa</t>
  </si>
  <si>
    <t>Holloway</t>
  </si>
  <si>
    <t>louisa@basisresearch.co.uk</t>
  </si>
  <si>
    <t>https://www.linkedin.com/in/louise-bracken-10655b229</t>
  </si>
  <si>
    <t>Bracken</t>
  </si>
  <si>
    <t>louise.bracken@northumbria.ac.uk</t>
  </si>
  <si>
    <t>https://www.linkedin.com/in/louise-bright-0b3b8712</t>
  </si>
  <si>
    <t>Bright</t>
  </si>
  <si>
    <t>Pro Vice Chancellor Enterprise, Engagement And Partnerships</t>
  </si>
  <si>
    <t>louise.bright@southwales.ac.uk</t>
  </si>
  <si>
    <t>https://www.linkedin.com/in/louise-d-98071976</t>
  </si>
  <si>
    <t>Dunlop</t>
  </si>
  <si>
    <t>Head Of Research Governance, Ethics And Integrity</t>
  </si>
  <si>
    <t>l.h.dunlop@qub.ac.uk</t>
  </si>
  <si>
    <t>https://www.linkedin.com/in/louise-dixon-8225466b/</t>
  </si>
  <si>
    <t>louise.dixon@sunderland.ac.uk</t>
  </si>
  <si>
    <t>https://www.linkedin.com/in/louise-gorton-abb49846</t>
  </si>
  <si>
    <t>Gorton</t>
  </si>
  <si>
    <t>louise.gorton@manchester.ac.uk</t>
  </si>
  <si>
    <t>https://www.linkedin.com/in/louise-hampson-1886444</t>
  </si>
  <si>
    <t>Hampson</t>
  </si>
  <si>
    <t>Research And Impact Officer, The Centre For The Study Of Christianity &amp; Culture</t>
  </si>
  <si>
    <t>louise.hampson@york.ac.uk</t>
  </si>
  <si>
    <t>https://www.linkedin.com/in/louise-howard-b97b24a9</t>
  </si>
  <si>
    <t>louise.howard@kcl.ac.uk</t>
  </si>
  <si>
    <t>https://www.linkedin.com/in/louise-jones-bb684158</t>
  </si>
  <si>
    <t>Head Of Research Communications And Engagement</t>
  </si>
  <si>
    <t>l.jones2@lse.ac.uk</t>
  </si>
  <si>
    <t>https://www.linkedin.com/in/louise-king-3a4a5a56</t>
  </si>
  <si>
    <t>louise.king@abdn.ac.uk</t>
  </si>
  <si>
    <t>https://www.linkedin.com/in/louise-o-shea-290b7626</t>
  </si>
  <si>
    <t>O'Shea</t>
  </si>
  <si>
    <t>Executive &amp; Research Group Support Team Manager</t>
  </si>
  <si>
    <t>louise.oshea@noc.ac.uk</t>
  </si>
  <si>
    <t>https://www.linkedin.com/in/louise-pacelli-09102742</t>
  </si>
  <si>
    <t>Pacelli</t>
  </si>
  <si>
    <t>louise.pacelli@kcl.ac.uk</t>
  </si>
  <si>
    <t>ARMA-Prospect-Verified Contacts, masterlist-all, Worktribe</t>
  </si>
  <si>
    <t>https://www.linkedin.com/in/louisepeddie</t>
  </si>
  <si>
    <t>Peddie</t>
  </si>
  <si>
    <t>louisepeddie@rsacademics.co.uk</t>
  </si>
  <si>
    <t>https://www.linkedin.com/in/louise-thomas-38b2292/</t>
  </si>
  <si>
    <t>Director of Research and Knowledge Exchange, School of Life Sciences</t>
  </si>
  <si>
    <t>thomas@imperial.ac.uk</t>
  </si>
  <si>
    <t>https://www.linkedin.com/in/lucian-covaci-1439388a/</t>
  </si>
  <si>
    <t>Lucian</t>
  </si>
  <si>
    <t>Covaci</t>
  </si>
  <si>
    <t>Research Manager of the NANOlight Center of Excellence</t>
  </si>
  <si>
    <t>lucian.covaci@uantwerpen.be</t>
  </si>
  <si>
    <t>https://www.linkedin.com/in/lucie-akerman-40712a230/</t>
  </si>
  <si>
    <t>Akerman</t>
  </si>
  <si>
    <t>lucie.akerman@gmail.com</t>
  </si>
  <si>
    <t>https://www.linkedin.com/in/lucy-campbell-483246159</t>
  </si>
  <si>
    <t>lucy.campbell@kcl.ac.uk</t>
  </si>
  <si>
    <t>https://www.linkedin.com/in/lucy-day-5a9a842a</t>
  </si>
  <si>
    <t>l.j.day@ljmu.ac.uk</t>
  </si>
  <si>
    <t>https://www.linkedin.com/in/lucy-donaldson-b5310913</t>
  </si>
  <si>
    <t>Director Of Research And Heath Intelligence</t>
  </si>
  <si>
    <t>l.donaldson@versusarthritis.org</t>
  </si>
  <si>
    <t>https://www.linkedin.com/in/lucy-tilley-82b0a02a1</t>
  </si>
  <si>
    <t>Tilley</t>
  </si>
  <si>
    <t>lucy.tilley@princesmeadschool.org.uk</t>
  </si>
  <si>
    <t>https://www.linkedin.com/in/lucy-tindall-48826b154</t>
  </si>
  <si>
    <t>Tindall</t>
  </si>
  <si>
    <t>lucy.tindall@york.ac.uk</t>
  </si>
  <si>
    <t>https://www.linkedin.com/in/lucy-valentine-5a44011a4</t>
  </si>
  <si>
    <t>lucy.valentine@manchester.ac.uk</t>
  </si>
  <si>
    <t>https://www.linkedin.com/in/ludmila-lander-44b378238</t>
  </si>
  <si>
    <t>Tel-Aviv University - Lahav Executive Education</t>
  </si>
  <si>
    <t>ludmila@lahav.ac.il</t>
  </si>
  <si>
    <t>tel aviv university lahav executive education</t>
  </si>
  <si>
    <t>https://www.linkedin.com/in/ludovico-alcorta-86291b7b/</t>
  </si>
  <si>
    <t>Ludovico</t>
  </si>
  <si>
    <t>Alcorta</t>
  </si>
  <si>
    <t>Research, Evidence and Learning Lead</t>
  </si>
  <si>
    <t>l.alcorta@ids.ac.uk</t>
  </si>
  <si>
    <t>https://www.linkedin.com/in/luigi-g-occhipinti-4315384</t>
  </si>
  <si>
    <t>Luigi</t>
  </si>
  <si>
    <t>G Occhipinti</t>
  </si>
  <si>
    <t>luigi.occhipinti@eng.cam.ac.uk</t>
  </si>
  <si>
    <t>https://www.linkedin.com/in/luizneuro</t>
  </si>
  <si>
    <t>Luiz</t>
  </si>
  <si>
    <t>Silva</t>
  </si>
  <si>
    <t>luiz.silva@epilepsygtx.com</t>
  </si>
  <si>
    <t>https://www.linkedin.com/in/luke-abraham-a300444</t>
  </si>
  <si>
    <t>Abraham</t>
  </si>
  <si>
    <t>luke.abraham@ncas.ac.uk</t>
  </si>
  <si>
    <t>https://www.linkedin.com/in/luke-bocock-28082846</t>
  </si>
  <si>
    <t>Bocock</t>
  </si>
  <si>
    <t>l.bocock@nfer.ac.uk</t>
  </si>
  <si>
    <t>https://www.linkedin.com/in/luke-hollander-8a3a94123</t>
  </si>
  <si>
    <t>luke.hollander@rcm.ac.uk</t>
  </si>
  <si>
    <t>+44 7444 610461</t>
  </si>
  <si>
    <t>+44 20 7591 4300</t>
  </si>
  <si>
    <t>https://www.linkedin.com/in/lydialepecuchel</t>
  </si>
  <si>
    <t>Lepécuchel</t>
  </si>
  <si>
    <t>EU Research Manager</t>
  </si>
  <si>
    <t>l.lepecuchel@qub.ac.uk</t>
  </si>
  <si>
    <t>https://www.linkedin.com/in/lydia-marshall-7aa2a895</t>
  </si>
  <si>
    <t>lydia.marshall@oxfordmeasured.co.uk</t>
  </si>
  <si>
    <t>https://www.linkedin.com/in/lyndsay-kirby-3090b1207</t>
  </si>
  <si>
    <t>Lyndsay</t>
  </si>
  <si>
    <t>Kirby</t>
  </si>
  <si>
    <t>lyndsay.kirby@lshtm.ac.uk</t>
  </si>
  <si>
    <t>https://www.linkedin.com/in/lynette-kelly-1189a838</t>
  </si>
  <si>
    <t>Lynette</t>
  </si>
  <si>
    <t>Research Partnerships Director</t>
  </si>
  <si>
    <t>lynette.kelly@flinders.edu.au</t>
  </si>
  <si>
    <t>https://www.linkedin.com/in/lyn-grove-46217452</t>
  </si>
  <si>
    <t>Grove</t>
  </si>
  <si>
    <t>l.grove@lse.ac.uk</t>
  </si>
  <si>
    <t>https://www.linkedin.com/in/lynnehyland</t>
  </si>
  <si>
    <t>lhyland@ventrus.org.uk</t>
  </si>
  <si>
    <t>https://www.linkedin.com/in/lynnmchattie/</t>
  </si>
  <si>
    <t>Lynn-Sayers</t>
  </si>
  <si>
    <t>McHattie</t>
  </si>
  <si>
    <t>Programme Director: Research, Innovation School</t>
  </si>
  <si>
    <t>l.mchattie@gsa.ac.uk</t>
  </si>
  <si>
    <t>https://www.linkedin.com/in/maartenvoncken</t>
  </si>
  <si>
    <t>Maarten</t>
  </si>
  <si>
    <t>Voncken</t>
  </si>
  <si>
    <t>Department Manager Research Metrology</t>
  </si>
  <si>
    <t>maarten.voncken@asml.com</t>
  </si>
  <si>
    <t>https://www.linkedin.com/in/madeleinebeveridge</t>
  </si>
  <si>
    <t>Research Development Manager (Interdisciplinary)</t>
  </si>
  <si>
    <t>madeleine.beveridge@glasgow.ac.uk</t>
  </si>
  <si>
    <t>https://www.linkedin.com/in/magdalena-walbaum-63043522a</t>
  </si>
  <si>
    <t>Walbaum</t>
  </si>
  <si>
    <t>Research Officer In Social Care</t>
  </si>
  <si>
    <t>m.walbaum@lse.ac.uk</t>
  </si>
  <si>
    <t>https://www.linkedin.com/in/magdalena-west-672022235</t>
  </si>
  <si>
    <t>West</t>
  </si>
  <si>
    <t>Clinical Academic Research Coordinator</t>
  </si>
  <si>
    <t>magdalena.west@kcl.ac.uk</t>
  </si>
  <si>
    <t>https://www.linkedin.com/in/maha-yehia-ahmed-1b224b23a</t>
  </si>
  <si>
    <t>Maha</t>
  </si>
  <si>
    <t>Yehia Ahmed</t>
  </si>
  <si>
    <t>Zewail City Of Science And Technology</t>
  </si>
  <si>
    <t>mahmed@zewailcity.edu.eg</t>
  </si>
  <si>
    <t>zewail city of science and technology</t>
  </si>
  <si>
    <t>https://www.linkedin.com/in/mahdi-mutahar-0a31887b</t>
  </si>
  <si>
    <t>Mahdi</t>
  </si>
  <si>
    <t>Mutahar</t>
  </si>
  <si>
    <t>Senior Lecturer/ Department Director Of PGR Research</t>
  </si>
  <si>
    <t>mahdi.mutahar@port.ac.uk</t>
  </si>
  <si>
    <t>https://www.linkedin.com/in/mahdizaki</t>
  </si>
  <si>
    <t>Zaki</t>
  </si>
  <si>
    <t>Country Research Manager</t>
  </si>
  <si>
    <t>mahdi.zaki@bbc.co.uk</t>
  </si>
  <si>
    <t>https://www.linkedin.com/in/maher-masad-b82b015a</t>
  </si>
  <si>
    <t>Masad</t>
  </si>
  <si>
    <t>Knights Of Knowledge International Schools</t>
  </si>
  <si>
    <t>m.masad@kkischools.com</t>
  </si>
  <si>
    <t>knights of knowledge international schools</t>
  </si>
  <si>
    <t>https://www.linkedin.com/in/mahima-turakhia</t>
  </si>
  <si>
    <t>Mahima</t>
  </si>
  <si>
    <t>Turakhia</t>
  </si>
  <si>
    <t>Blended Research Scientist</t>
  </si>
  <si>
    <t>mahima.turakhia@nanoporetech.com</t>
  </si>
  <si>
    <t>https://www.linkedin.com/in/mahmood-jaaf-279896118</t>
  </si>
  <si>
    <t>Jaaf</t>
  </si>
  <si>
    <t>The American University Of Kurdistan</t>
  </si>
  <si>
    <t>mahmood.jaaf@auk.edu.krd</t>
  </si>
  <si>
    <t>american university of kurdistan</t>
  </si>
  <si>
    <t>https://www.linkedin.com/in/mahnaz-norouzi-79509597</t>
  </si>
  <si>
    <t>Mahnaz</t>
  </si>
  <si>
    <t>Norouzi</t>
  </si>
  <si>
    <t>m.norouzi@iau.ac.ir</t>
  </si>
  <si>
    <t>https://www.linkedin.com/in/maire-mullin-42004917</t>
  </si>
  <si>
    <t>Maire</t>
  </si>
  <si>
    <t>Mullin</t>
  </si>
  <si>
    <t>Research Communications Officer</t>
  </si>
  <si>
    <t>m.mullin@qub.ac.uk</t>
  </si>
  <si>
    <t>https://www.linkedin.com/in/mairi-ross-1a272063</t>
  </si>
  <si>
    <t>Mairi</t>
  </si>
  <si>
    <t>PGR Programmes Administrator (Education And Sport)</t>
  </si>
  <si>
    <t>mairi.ross@ed.ac.uk</t>
  </si>
  <si>
    <t>https://www.linkedin.com/in/maki-rooksby-015460109</t>
  </si>
  <si>
    <t>Maki</t>
  </si>
  <si>
    <t>Rooksby</t>
  </si>
  <si>
    <t>Research Impact Officer For College Of Arts, Glasgow University</t>
  </si>
  <si>
    <t>maki.rooksby@gla.ac.uk</t>
  </si>
  <si>
    <t>https://www.linkedin.com/in/malachi-chinery-5b1200219</t>
  </si>
  <si>
    <t>Malachi</t>
  </si>
  <si>
    <t>Chinery</t>
  </si>
  <si>
    <t>Research And Business Engagement Officer</t>
  </si>
  <si>
    <t>malachi.chinery@manchester.ac.uk</t>
  </si>
  <si>
    <t>https://www.linkedin.com/in/mamdouh-shebli-8597b6ab</t>
  </si>
  <si>
    <t>Mamdouh</t>
  </si>
  <si>
    <t>Shebli</t>
  </si>
  <si>
    <t>Partner - SMART ORBIT For IT</t>
  </si>
  <si>
    <t>mshebli@alkhaleej.com.sa</t>
  </si>
  <si>
    <t>partner smart orbit for it</t>
  </si>
  <si>
    <t>https://www.linkedin.com/in/manduhu-manduhu-40b15378/</t>
  </si>
  <si>
    <t>Manduhu</t>
  </si>
  <si>
    <t>manduhu.manduhu@uws.ac.uk</t>
  </si>
  <si>
    <t>https://www.linkedin.com/in/mandy-williams-318ab240</t>
  </si>
  <si>
    <t>a.f.williams@ljmu.ac.uk</t>
  </si>
  <si>
    <t>https://www.linkedin.com/in/mani-s-narayanan-61b14247</t>
  </si>
  <si>
    <t>S Narayanan</t>
  </si>
  <si>
    <t>Head Of Research Development (Acting)</t>
  </si>
  <si>
    <t>m.narayanan@qub.ac.uk</t>
  </si>
  <si>
    <t>https://www.linkedin.com/in/manjo-doug-546a8230</t>
  </si>
  <si>
    <t>Manjo</t>
  </si>
  <si>
    <t>UK Wide Ophthalmology Clinical Research Strategy Manager</t>
  </si>
  <si>
    <t>manjo.doug@aru.ac.uk</t>
  </si>
  <si>
    <t>https://www.linkedin.com/in/manon-elin-james</t>
  </si>
  <si>
    <t>Manon</t>
  </si>
  <si>
    <t>Elin James</t>
  </si>
  <si>
    <t>Swyddog Rhaglenni Hyfforddiant Ac Ymchwil | Research And Training Progamme Officer</t>
  </si>
  <si>
    <t>m.james@colegcymraeg.ac.uk</t>
  </si>
  <si>
    <t>https://www.linkedin.com/in/manuel-gomes-81895b35</t>
  </si>
  <si>
    <t>m.gomes@ucl.ac.uk</t>
  </si>
  <si>
    <t>+44 7490 900199</t>
  </si>
  <si>
    <t>https://www.linkedin.com/in/manus-ward-671b9a43</t>
  </si>
  <si>
    <t>Director Of Research Planning And Partnerships</t>
  </si>
  <si>
    <t>manus.ward@kaust.edu.sa</t>
  </si>
  <si>
    <t>https://www.linkedin.com/in/marcello-chiesa-177356278</t>
  </si>
  <si>
    <t>Marcello</t>
  </si>
  <si>
    <t>Chiesa</t>
  </si>
  <si>
    <t>marcellochiesa@overviewforex.com</t>
  </si>
  <si>
    <t>https://www.linkedin.com/in/marcemmanueldumas</t>
  </si>
  <si>
    <t>Marc-Emmanuel</t>
  </si>
  <si>
    <t>Dumas</t>
  </si>
  <si>
    <t>Director Of Research DR</t>
  </si>
  <si>
    <t>m.dumas@imperial.ac.uk</t>
  </si>
  <si>
    <t>https://www.linkedin.com/in/marc-parker-86516420</t>
  </si>
  <si>
    <t>Director At GIST Research</t>
  </si>
  <si>
    <t>marc@gist-research.com</t>
  </si>
  <si>
    <t>https://www.linkedin.com/in/marcus-king-34b47590</t>
  </si>
  <si>
    <t>m.king@wellington-school.org.uk</t>
  </si>
  <si>
    <t>https://www.linkedin.com/in/marcus-mcdonald-650000203</t>
  </si>
  <si>
    <t>Director Of Finance &amp; Estates</t>
  </si>
  <si>
    <t>mmcdonald@rcm.ac.uk</t>
  </si>
  <si>
    <t>https://www.linkedin.com/in/marc-watson-5586457</t>
  </si>
  <si>
    <t>marc.watson@harnesstx.com</t>
  </si>
  <si>
    <t>https://www.linkedin.com/in/margaret-blake</t>
  </si>
  <si>
    <t>margaret.blake@ipsos.com</t>
  </si>
  <si>
    <t>https://www.linkedin.com/in/margaret-keoghan-8035b628</t>
  </si>
  <si>
    <t>Keoghan</t>
  </si>
  <si>
    <t>Assistant Manager Research And Knowledge Exchange Team</t>
  </si>
  <si>
    <t>margaret.keoghan@strath.ac.uk</t>
  </si>
  <si>
    <t>https://www.linkedin.com/in/margaret-maxwell-a13b326a</t>
  </si>
  <si>
    <t>Director Of The Nursing, Midwifery And Allied Health Professions Research Unit</t>
  </si>
  <si>
    <t>margaret.maxwell@stir.ac.uk</t>
  </si>
  <si>
    <t>https://www.linkedin.com/in/margaret-sneddon-a8907b34</t>
  </si>
  <si>
    <t>Sneddon</t>
  </si>
  <si>
    <t>Head Of Nursing &amp; Health Care / Lead For Lymphoedema Research And Education</t>
  </si>
  <si>
    <t>margaret.sneddon@glasgow.ac.uk</t>
  </si>
  <si>
    <t>https://www.linkedin.com/in/maria-baker-5069482b</t>
  </si>
  <si>
    <t>Senior Research Fellow And International Project Manager</t>
  </si>
  <si>
    <t>maria@soton.ac.uk</t>
  </si>
  <si>
    <t>https://www.linkedin.com/in/maria-christina-vogkli-43039b58</t>
  </si>
  <si>
    <t>Maria-Christina</t>
  </si>
  <si>
    <t>Vogkli</t>
  </si>
  <si>
    <t>Research Officer In Business Outreach</t>
  </si>
  <si>
    <t>m.vogkli@lse.ac.uk</t>
  </si>
  <si>
    <t>https://www.linkedin.com/in/maria-dolores-ceron-cervantes-ab840a16</t>
  </si>
  <si>
    <t>Dolores Ceron Cervantes</t>
  </si>
  <si>
    <t>mariac@southampton.ac.uk</t>
  </si>
  <si>
    <t>https://www.linkedin.com/in/mariah-cannon-377809142/</t>
  </si>
  <si>
    <t>m.cannon@ids.ac.uk</t>
  </si>
  <si>
    <t>https://www.linkedin.com/in/maria-karagiannidou-328584139</t>
  </si>
  <si>
    <t>Karagiannidou</t>
  </si>
  <si>
    <t>m.karagiannidou@lse.ac.uk</t>
  </si>
  <si>
    <t>https://www.linkedin.com/in/maria-mcphillips-538033b7</t>
  </si>
  <si>
    <t>McPhillips</t>
  </si>
  <si>
    <t>Head Of Strategic Research Initiatives</t>
  </si>
  <si>
    <t>maria.mcphillips@gla.ac.uk</t>
  </si>
  <si>
    <t>https://www.linkedin.com/in/mariana-conceição-81a93224</t>
  </si>
  <si>
    <t>Mariana</t>
  </si>
  <si>
    <t>Conceição</t>
  </si>
  <si>
    <t>Associate Research Director (AAV)</t>
  </si>
  <si>
    <t>mariana.conceicao@evoxtherapeutics.com</t>
  </si>
  <si>
    <t>https://www.linkedin.com/in/marian-brady-44293248</t>
  </si>
  <si>
    <t>Professor, Director - Stroke Rehabilitation Research</t>
  </si>
  <si>
    <t>m.brady@gcu.ac.uk</t>
  </si>
  <si>
    <t>https://www.linkedin.com/in/mariane-bignotto</t>
  </si>
  <si>
    <t>Mariane</t>
  </si>
  <si>
    <t>Bignotto</t>
  </si>
  <si>
    <t>Research &amp; Innovation Funds Manager</t>
  </si>
  <si>
    <t>m.bignotto@lse.ac.uk</t>
  </si>
  <si>
    <t>https://www.linkedin.com/in/marian-fernandez-otero-283a37145</t>
  </si>
  <si>
    <t>Fernandez-Otero</t>
  </si>
  <si>
    <t>Research Assistant/Lab Manager</t>
  </si>
  <si>
    <t>marian.fernandez-otero@kcl.ac.uk</t>
  </si>
  <si>
    <t>https://www.linkedin.com/in/marian-scally-75b36020</t>
  </si>
  <si>
    <t>Scally</t>
  </si>
  <si>
    <t>mscally@aquilatrust.co.uk</t>
  </si>
  <si>
    <t>https://www.linkedin.com/in/maria-turkenburg-van-diepen-50831715</t>
  </si>
  <si>
    <t>Turkenburg-Van Diepen</t>
  </si>
  <si>
    <t>maria.turkenburg@york.ac.uk</t>
  </si>
  <si>
    <t>https://www.linkedin.com/in/maria-voyatzaki-vogiatzaki-61371428</t>
  </si>
  <si>
    <t>Voyatzaki Vogiatzaki</t>
  </si>
  <si>
    <t>Head Of Architecture, AT And TP| Deputy Head Of EBE: Research | Professor</t>
  </si>
  <si>
    <t>maria.vogiatzaki@aru.ac.uk</t>
  </si>
  <si>
    <t>https://www.linkedin.com/in/marice-lunny-8a051158</t>
  </si>
  <si>
    <t>Marice</t>
  </si>
  <si>
    <t>Lunny</t>
  </si>
  <si>
    <t>Director Of Research Governance, Ethics And Integrity</t>
  </si>
  <si>
    <t>marice.lunny@kcl.ac.uk</t>
  </si>
  <si>
    <t>https://www.linkedin.com/in/marie-boyd-799a5345</t>
  </si>
  <si>
    <t>Translational Cancer Research/ Director Of Research</t>
  </si>
  <si>
    <t>marie.boyd@strath.ac.uk</t>
  </si>
  <si>
    <t>https://www.linkedin.com/in/mariekeschoonen</t>
  </si>
  <si>
    <t>Schoonen</t>
  </si>
  <si>
    <t>Senior Director Observational Research</t>
  </si>
  <si>
    <t>marieke.schoonen@amgen.com</t>
  </si>
  <si>
    <t>masterlist-all, Masterlist-UK</t>
  </si>
  <si>
    <t>https://www.linkedin.com/in/mariela-rios-diaz-097287117</t>
  </si>
  <si>
    <t>Mariela</t>
  </si>
  <si>
    <t>Rios Diaz</t>
  </si>
  <si>
    <t>mariela@oxedandassessment.com</t>
  </si>
  <si>
    <t>https://www.linkedin.com/in/marie-laure-volvert-b2b40780</t>
  </si>
  <si>
    <t>Marie-Laure</t>
  </si>
  <si>
    <t>Volvert</t>
  </si>
  <si>
    <t>Research Manager PRECISE/PRECISE-DYAD</t>
  </si>
  <si>
    <t>marie-laure.volvert@kcl.ac.uk</t>
  </si>
  <si>
    <t>https://www.linkedin.com/in/marie-mumby-81950a8</t>
  </si>
  <si>
    <t>Mumby</t>
  </si>
  <si>
    <t>m.mumby@northumbria.ac.uk</t>
  </si>
  <si>
    <t>https://www.linkedin.com/in/marina-tarunina-6b316713</t>
  </si>
  <si>
    <t>Tarunina</t>
  </si>
  <si>
    <t>marina.tarunina@plasticell.co.uk</t>
  </si>
  <si>
    <t>https://www.linkedin.com/in/marion-campbell-37427279</t>
  </si>
  <si>
    <t>Professor Of Health Services Research</t>
  </si>
  <si>
    <t>m.k.campbell@abdn.ac.uk</t>
  </si>
  <si>
    <t>https://www.linkedin.com/in/marios-agathangelou-fcca-5b05b017a</t>
  </si>
  <si>
    <t>Marios</t>
  </si>
  <si>
    <t>Agathangelou</t>
  </si>
  <si>
    <t>Neapolis University Pafos</t>
  </si>
  <si>
    <t>m.agathangelou@nup.ac.cy</t>
  </si>
  <si>
    <t>neapolis university pafos</t>
  </si>
  <si>
    <t>https://www.linkedin.com/in/markaizlewood</t>
  </si>
  <si>
    <t>Aizlewood</t>
  </si>
  <si>
    <t>Head Of Aerospace Integration Research Centre And Programmes</t>
  </si>
  <si>
    <t>m.aizlewood@cranfield.ac.uk</t>
  </si>
  <si>
    <t>https://www.linkedin.com/in/mark-cox-77885413</t>
  </si>
  <si>
    <t>Cox</t>
  </si>
  <si>
    <t>mark.cox@kcl.ac.uk</t>
  </si>
  <si>
    <t>https://www.linkedin.com/in/markdjoyce/</t>
  </si>
  <si>
    <t>Director of Digital and Information Services</t>
  </si>
  <si>
    <t>mark.joyce@leedstrinity.ac.uk</t>
  </si>
  <si>
    <t>https://www.linkedin.com/in/mark-eade-ab046416/</t>
  </si>
  <si>
    <t>Eade</t>
  </si>
  <si>
    <t>Assistant Director : IT Services</t>
  </si>
  <si>
    <t>m.eade@brighton.ac.uk</t>
  </si>
  <si>
    <t>https://www.linkedin.com/in/mark-griffiths-625b4a242</t>
  </si>
  <si>
    <t>m.griffiths@broadleafpt.co.uk</t>
  </si>
  <si>
    <t>https://www.linkedin.com/in/mark-jones-1907704a/</t>
  </si>
  <si>
    <t>Assistant Director IT Service</t>
  </si>
  <si>
    <t>mark.jones@uea.ac.uk</t>
  </si>
  <si>
    <t>https://www.linkedin.com/in/marklycett/</t>
  </si>
  <si>
    <t>Vice Dean, Research and Knowledge Exchange (School of Business and Management)</t>
  </si>
  <si>
    <t>mark.lycett@royalholloway.ac.uk</t>
  </si>
  <si>
    <t>masterlist-141uni, masterlist-ukresearch, masterlist-ukuni, GN-Untouched - UK, ARMA-Prospect-Verified Contacts, Masterlist-UK, masterlist-all</t>
  </si>
  <si>
    <t>https://www.linkedin.com/in/mark-pountney-bb674924/</t>
  </si>
  <si>
    <t>Pountney</t>
  </si>
  <si>
    <t>Director Digital Technology</t>
  </si>
  <si>
    <t>mpountney@london.edu</t>
  </si>
  <si>
    <t>masterlist-141uni, masterlist-ukresearch, GN-Untouched - UK, Masterlist-UK, masterlist-ukuni, masterlist-all</t>
  </si>
  <si>
    <t>https://www.linkedin.com/in/mark-swainson-2156a11b</t>
  </si>
  <si>
    <t>Swainson</t>
  </si>
  <si>
    <t>Professor Of Industrial Food Technology, Deputy Head And Lead For Higher Education &amp; Research</t>
  </si>
  <si>
    <t>mswainson@lincoln.ac.uk</t>
  </si>
  <si>
    <t>https://www.linkedin.com/in/mark-taylor-0508b816</t>
  </si>
  <si>
    <t>mark.taylor@guildhe.ac.uk</t>
  </si>
  <si>
    <t>https://www.linkedin.com/in/mark-watson-47a8728</t>
  </si>
  <si>
    <t>Research VP, Industrial Research</t>
  </si>
  <si>
    <t>mark.watson@omdia.com</t>
  </si>
  <si>
    <t>https://www.linkedin.com/in/mark-wiggins-6479433</t>
  </si>
  <si>
    <t>Wiggins</t>
  </si>
  <si>
    <t>Research Facility Manager</t>
  </si>
  <si>
    <t>mark.wiggins@strath.ac.uk</t>
  </si>
  <si>
    <t>https://www.linkedin.com/in/marta-mezzanzanica-560486ba</t>
  </si>
  <si>
    <t>Marta</t>
  </si>
  <si>
    <t>Mezzanzanica</t>
  </si>
  <si>
    <t>m.mezzanzanica@natcen.ac.uk</t>
  </si>
  <si>
    <t>https://www.linkedin.com/in/martha-geiger-07b06938</t>
  </si>
  <si>
    <t>Geiger</t>
  </si>
  <si>
    <t>m.geiger@lse.ac.uk</t>
  </si>
  <si>
    <t>https://www.linkedin.com/in/martha-langan-5a228225</t>
  </si>
  <si>
    <t>Langan</t>
  </si>
  <si>
    <t>Administration Assistant And P.A. To The Director Of Research Division</t>
  </si>
  <si>
    <t>m.langan@lse.ac.uk</t>
  </si>
  <si>
    <t>https://www.linkedin.com/in/martin-broadstock-a2953b4</t>
  </si>
  <si>
    <t>Broadstock</t>
  </si>
  <si>
    <t>Head Of Research Culture</t>
  </si>
  <si>
    <t>martin.broadstock@kcl.ac.uk</t>
  </si>
  <si>
    <t>https://www.linkedin.com/in/martin-decancq-8643a511/</t>
  </si>
  <si>
    <t>Decancq</t>
  </si>
  <si>
    <t>martin.decancq@uantwerpen.be</t>
  </si>
  <si>
    <t>https://www.linkedin.com/in/martin-hlosta-19557663/</t>
  </si>
  <si>
    <t>Hlosta</t>
  </si>
  <si>
    <t>martin.hlosta@open.ac.uk</t>
  </si>
  <si>
    <t>https://www.linkedin.com/in/martinjohngill</t>
  </si>
  <si>
    <t>VP, Research Director, Customer Experience &amp; B2C Marketing</t>
  </si>
  <si>
    <t>mgill@forrester.com</t>
  </si>
  <si>
    <t>https://www.linkedin.com/in/martin-mcmillan-b8b1ab59</t>
  </si>
  <si>
    <t>martin.mcmillan@glasgow.ac.uk</t>
  </si>
  <si>
    <t>https://www.linkedin.com/in/martin-reed-30984726</t>
  </si>
  <si>
    <t>martin.reed@gustoresearch.com</t>
  </si>
  <si>
    <t>https://www.linkedin.com/in/martin-steggall-53471737</t>
  </si>
  <si>
    <t>Steggall</t>
  </si>
  <si>
    <t>Pro Vice Chancellor Research And Student Experience</t>
  </si>
  <si>
    <t>martin.steggall@southwales.ac.uk</t>
  </si>
  <si>
    <t>https://www.linkedin.com/in/martin-wilcox-9b6a60a6</t>
  </si>
  <si>
    <t>m.wilcox@hull.ac.uk</t>
  </si>
  <si>
    <t>https://www.linkedin.com/in/martyn-smith</t>
  </si>
  <si>
    <t>Head Of IT</t>
  </si>
  <si>
    <t>martyn.smith@buckingham.ac.uk</t>
  </si>
  <si>
    <t>https://www.linkedin.com/in/maryabounabhan/</t>
  </si>
  <si>
    <t>Abounabhan</t>
  </si>
  <si>
    <t>m.abounabhan@ids.ac.uk</t>
  </si>
  <si>
    <t>https://www.linkedin.com/in/maryam-salehi-53611768/</t>
  </si>
  <si>
    <t>maryam.salehi@ucl.ac.uk</t>
  </si>
  <si>
    <t>https://www.linkedin.com/in/mary-donaldson-51844b8</t>
  </si>
  <si>
    <t>Research Data Management Officer (Service Coordinator)</t>
  </si>
  <si>
    <t>mary.donaldson@glasgow.ac.uk</t>
  </si>
  <si>
    <t>https://www.linkedin.com/in/mary-o-sullivan-49048654/?originalSubdomain=uk</t>
  </si>
  <si>
    <t>O'Sullivan</t>
  </si>
  <si>
    <t>Director of Finance &amp; Planning</t>
  </si>
  <si>
    <t>mosullivan@aub.ac.uk</t>
  </si>
  <si>
    <t>https://www.linkedin.com/in/mary-white-95643610b</t>
  </si>
  <si>
    <t>m.white@soton.ac.uk</t>
  </si>
  <si>
    <t>https://www.linkedin.com/in/mary-white-95643610b/</t>
  </si>
  <si>
    <t>mary.white@royalholloway.ac.uk</t>
  </si>
  <si>
    <t>https://www.linkedin.com/in/matt-aslett</t>
  </si>
  <si>
    <t>Aslett</t>
  </si>
  <si>
    <t>Director Of Research, Data And Analytics</t>
  </si>
  <si>
    <t>matt.aslett@isg-one.com</t>
  </si>
  <si>
    <t>https://www.linkedin.com/in/matt-cavill-15828b23</t>
  </si>
  <si>
    <t>Cavill</t>
  </si>
  <si>
    <t>mcavill@lincoln.ac.uk</t>
  </si>
  <si>
    <t>https://www.linkedin.com/in/matt-childerhouse-20033a170</t>
  </si>
  <si>
    <t>Childerhouse</t>
  </si>
  <si>
    <t>matt.childerhouse@open.ac.uk</t>
  </si>
  <si>
    <t>https://www.linkedin.com/in/matt-coleman-94502161</t>
  </si>
  <si>
    <t>Faculty Research Manager - Post Award</t>
  </si>
  <si>
    <t>m.coleman@southampton.ac.uk</t>
  </si>
  <si>
    <t>https://www.linkedin.com/in/matt-harvey-990010157</t>
  </si>
  <si>
    <t>Head Of IT Security Operations</t>
  </si>
  <si>
    <t>matt.harvey@exeter.ac.uk</t>
  </si>
  <si>
    <t>https://www.linkedin.com/in/matt-haskey-5a7845232</t>
  </si>
  <si>
    <t>Haskey</t>
  </si>
  <si>
    <t>Operations Manager, Applied Health Research</t>
  </si>
  <si>
    <t>m.haskey@bham.ac.uk</t>
  </si>
  <si>
    <t>https://www.linkedin.com/in/matthew-macculloch-9898ba1b1</t>
  </si>
  <si>
    <t>MacCulloch</t>
  </si>
  <si>
    <t>Employability Research Officer</t>
  </si>
  <si>
    <t>matthew.macculloch@abdn.ac.uk</t>
  </si>
  <si>
    <t>https://www.linkedin.com/in/matthew-rooney-9550612a9</t>
  </si>
  <si>
    <t>Rooney</t>
  </si>
  <si>
    <t>Research Ethics And Systems Officer</t>
  </si>
  <si>
    <t>matthew.rooney@lstmed.ac.uk</t>
  </si>
  <si>
    <t>https://www.linkedin.com/in/matthew-snell-3076b443</t>
  </si>
  <si>
    <t>Snell</t>
  </si>
  <si>
    <t>matthew.snell@hud.ac.uk</t>
  </si>
  <si>
    <t>https://www.linkedin.com/in/matthew-stirk-3203606a/</t>
  </si>
  <si>
    <t>Stirk</t>
  </si>
  <si>
    <t>m.stirk@leedstrinity.ac.uk</t>
  </si>
  <si>
    <t>https://www.linkedin.com/in/matthew-wait-03496622</t>
  </si>
  <si>
    <t>Wait</t>
  </si>
  <si>
    <t>matthew@qs.com</t>
  </si>
  <si>
    <t>https://www.linkedin.com/in/matt-j-young</t>
  </si>
  <si>
    <t>J Young</t>
  </si>
  <si>
    <t>UfN Co(l)Laboratory Research Hub Manager</t>
  </si>
  <si>
    <t>matthew.young@ntu.ac.uk</t>
  </si>
  <si>
    <t>https://www.linkedin.com/in/matt-lobley-53244b35</t>
  </si>
  <si>
    <t>Co-Director, Centre For Rural Policy Research</t>
  </si>
  <si>
    <t>m.lobley@exeter.ac.uk</t>
  </si>
  <si>
    <t>https://www.linkedin.com/in/matt-mahon-0574a5206</t>
  </si>
  <si>
    <t>Mahon</t>
  </si>
  <si>
    <t>matt.mahon@glasgow.ac.uk</t>
  </si>
  <si>
    <t>https://www.linkedin.com/in/mattptucker</t>
  </si>
  <si>
    <t>matt.tucker@ifma.org</t>
  </si>
  <si>
    <t>https://www.linkedin.com/in/mayakemp</t>
  </si>
  <si>
    <t>Maya</t>
  </si>
  <si>
    <t>Kemp</t>
  </si>
  <si>
    <t>maya.kemp@pspassociation.org.uk</t>
  </si>
  <si>
    <t>https://www.linkedin.com/in/meaghan-devine-9a14b9263</t>
  </si>
  <si>
    <t>Meaghan</t>
  </si>
  <si>
    <t>meaghan.devine@flinders.edu.au</t>
  </si>
  <si>
    <t>https://www.linkedin.com/in/meerasidhu/</t>
  </si>
  <si>
    <t>Sidhu</t>
  </si>
  <si>
    <t>Queen's University</t>
  </si>
  <si>
    <t>meerasidhu01@gmail.com</t>
  </si>
  <si>
    <t>queen s university</t>
  </si>
  <si>
    <t>https://www.linkedin.com/in/megan-haskins-019740149</t>
  </si>
  <si>
    <t>Haskins</t>
  </si>
  <si>
    <t>Policy And Research Manager (Interim)</t>
  </si>
  <si>
    <t>m.haskins@ucl.ac.uk</t>
  </si>
  <si>
    <t>https://www.linkedin.com/in/megan-mcloughlin-0741a026</t>
  </si>
  <si>
    <t>Head Of The Building Research And Innovation Capacity (BRIC) Team</t>
  </si>
  <si>
    <t>megan.mcloughlin@york.ac.uk</t>
  </si>
  <si>
    <t>https://www.linkedin.com/in/megan-pallister-5a4798224</t>
  </si>
  <si>
    <t>Pallister</t>
  </si>
  <si>
    <t>mpallister@lincoln.ac.uk</t>
  </si>
  <si>
    <t>https://www.linkedin.com/in/megan-russell-she-her-ab3631228</t>
  </si>
  <si>
    <t>Humanities Research Centre Support Officer</t>
  </si>
  <si>
    <t>megan.russell@york.ac.uk</t>
  </si>
  <si>
    <t>https://www.linkedin.com/in/megan-thrift-5201ab141</t>
  </si>
  <si>
    <t>Thrift</t>
  </si>
  <si>
    <t>Research And Knowledge Exchange Administrator - Communications And Events</t>
  </si>
  <si>
    <t>m.thrift@nua.ac.uk</t>
  </si>
  <si>
    <t>https://www.linkedin.com/in/meg-wiggins-15b93859</t>
  </si>
  <si>
    <t>m.wiggins@ucl.ac.uk</t>
  </si>
  <si>
    <t>https://www.linkedin.com/in/mehmet-genc-mg</t>
  </si>
  <si>
    <t>Genc</t>
  </si>
  <si>
    <t>mehmet.genc@bilgi.edu.tr</t>
  </si>
  <si>
    <t>https://www.linkedin.com/in/meike-escherich-22a7586</t>
  </si>
  <si>
    <t>Meike</t>
  </si>
  <si>
    <t>Escherich</t>
  </si>
  <si>
    <t>Associate Research Director - European Future Of Work Lead</t>
  </si>
  <si>
    <t>mescherich@idc.com</t>
  </si>
  <si>
    <t>https://www.linkedin.com/in/meike-neuwohner-a427b3235</t>
  </si>
  <si>
    <t>Neuwohner</t>
  </si>
  <si>
    <t>Research Officer In Mathematical Optimisation</t>
  </si>
  <si>
    <t>m.neuwohner@lse.ac.uk</t>
  </si>
  <si>
    <t>https://www.linkedin.com/in/melanie-canham-06990a138</t>
  </si>
  <si>
    <t>Canham</t>
  </si>
  <si>
    <t>melanie.canham@manchester.ac.uk</t>
  </si>
  <si>
    <t>https://www.linkedin.com/in/melanie-doyle-francis-32244865</t>
  </si>
  <si>
    <t>Doyle-Francis</t>
  </si>
  <si>
    <t>Research Director, Household Team</t>
  </si>
  <si>
    <t>m.doyle-francis@natcen.ac.uk</t>
  </si>
  <si>
    <t>https://www.linkedin.com/in/melanie-exley-b72680120</t>
  </si>
  <si>
    <t>Exley</t>
  </si>
  <si>
    <t>Education And Research Services Manager</t>
  </si>
  <si>
    <t>melanie.exley@hud.ac.uk</t>
  </si>
  <si>
    <t>https://www.linkedin.com/in/melanie-mclellan-2a8212128/</t>
  </si>
  <si>
    <t>McLellan</t>
  </si>
  <si>
    <t>mmclellan61@googlemail.com</t>
  </si>
  <si>
    <t>https://www.linkedin.com/in/melanie-smith-3b777732</t>
  </si>
  <si>
    <t>msmith@bestacademies.org.uk</t>
  </si>
  <si>
    <t>https://www.linkedin.com/in/melissa-shanley-251b5a190/</t>
  </si>
  <si>
    <t>Capital District Transportation Authority</t>
  </si>
  <si>
    <t>melissas@cdta.org</t>
  </si>
  <si>
    <t>capital district transportation authority</t>
  </si>
  <si>
    <t>https://www.linkedin.com/in/melissa-s-phillips-19a83091/</t>
  </si>
  <si>
    <t>Head of Research, Teaching, and Learning Applications</t>
  </si>
  <si>
    <t>melissa.phillips@royalholloway.ac.uk</t>
  </si>
  <si>
    <t>https://www.linkedin.com/in/mercedes-rubio-2b402b116</t>
  </si>
  <si>
    <t>Rubio</t>
  </si>
  <si>
    <t>POLIS - The Jerusalem Institute Of Languages And Humanities</t>
  </si>
  <si>
    <t>mercedes.rubio@polisjerusalem.org</t>
  </si>
  <si>
    <t>polis the jerusalem institute of languages and humanities</t>
  </si>
  <si>
    <t>https://www.linkedin.com/in/mercerj</t>
  </si>
  <si>
    <t>Mercer</t>
  </si>
  <si>
    <t>Head Of Global Research And Managing Director Of Data-Driven Research</t>
  </si>
  <si>
    <t>johnmercer@coresight.com</t>
  </si>
  <si>
    <t>https://www.linkedin.com/in/merouanedebbah</t>
  </si>
  <si>
    <t>Merouane</t>
  </si>
  <si>
    <t>Debbah</t>
  </si>
  <si>
    <t>Founder And Director Of The KU 6G Research Center</t>
  </si>
  <si>
    <t>merouane.debbah@ku.ac.ae</t>
  </si>
  <si>
    <t>https://www.linkedin.com/in/mertalberts/</t>
  </si>
  <si>
    <t>Mert</t>
  </si>
  <si>
    <t>Alberts</t>
  </si>
  <si>
    <t>CIO / Directeur Library, ICT Services &amp; Archive</t>
  </si>
  <si>
    <t>l.k.alberts@utwente.nl</t>
  </si>
  <si>
    <t>https://www.linkedin.com/in/mervatmahmoud</t>
  </si>
  <si>
    <t>Mervat</t>
  </si>
  <si>
    <t>mervat@aucegypt.edu</t>
  </si>
  <si>
    <t>https://www.linkedin.com/in/mete-yücel-7067703</t>
  </si>
  <si>
    <t>Mete</t>
  </si>
  <si>
    <t>Yücel</t>
  </si>
  <si>
    <t>mete.yucel@sabanciuniv.edu.tr</t>
  </si>
  <si>
    <t>https://www.linkedin.com/in/metin-yilmaz-6798656</t>
  </si>
  <si>
    <t>Metin</t>
  </si>
  <si>
    <t>Yilmaz</t>
  </si>
  <si>
    <t>MEF University</t>
  </si>
  <si>
    <t>yilmazm@mef.edu.tr</t>
  </si>
  <si>
    <t>mef university</t>
  </si>
  <si>
    <t>https://www.linkedin.com/in/miashandell</t>
  </si>
  <si>
    <t>A Shandell</t>
  </si>
  <si>
    <t>mia.shandell@york.ac.uk</t>
  </si>
  <si>
    <t>https://www.linkedin.com/in/michael23engel</t>
  </si>
  <si>
    <t>Engel</t>
  </si>
  <si>
    <t>michael.engel@asml.com</t>
  </si>
  <si>
    <t>https://www.linkedin.com/in/michael-atkins-5a4a0834</t>
  </si>
  <si>
    <t>michael.atkins@admin.cam.ac.uk</t>
  </si>
  <si>
    <t>https://www.linkedin.com/in/michael-baptist-400841132</t>
  </si>
  <si>
    <t>Baptist</t>
  </si>
  <si>
    <t>michael.baptist@charteredabs.org</t>
  </si>
  <si>
    <t>https://www.linkedin.com/in/michael-barrett-19697011</t>
  </si>
  <si>
    <t>m.barrett@jbs.cam.ac.uk</t>
  </si>
  <si>
    <t>https://www.linkedin.com/in/michael-bradley-a43207135</t>
  </si>
  <si>
    <t>michael.bradley@elastik.com</t>
  </si>
  <si>
    <t>https://www.linkedin.com/in/michael-bruter-37a6749</t>
  </si>
  <si>
    <t>Bruter</t>
  </si>
  <si>
    <t>Associate Vice-President And Pro-Vice Chancellor For Research</t>
  </si>
  <si>
    <t>m.bruter@lse.ac.uk</t>
  </si>
  <si>
    <t>+44 7792 028905</t>
  </si>
  <si>
    <t>https://www.linkedin.com/in/michael-collins-2b23701</t>
  </si>
  <si>
    <t>michael.collins@npl.co.uk</t>
  </si>
  <si>
    <t>https://www.linkedin.com/in/michael-dinig-555753b9</t>
  </si>
  <si>
    <t>Dinig</t>
  </si>
  <si>
    <t>michael.dinig@sanger.ac.uk</t>
  </si>
  <si>
    <t>masterlist-ukresearch, GN-Untouched - UK, ARMA-Client-Verified Contacts, Masterlist-UK, masterlist-all</t>
  </si>
  <si>
    <t>https://www.linkedin.com/in/michael-dzandu/</t>
  </si>
  <si>
    <t>Dzandu</t>
  </si>
  <si>
    <t>Research Fellow in Digital Business</t>
  </si>
  <si>
    <t>m.dzandu@westminster.ac.uk</t>
  </si>
  <si>
    <t>https://www.linkedin.com/in/michael-hawkins-578b8458</t>
  </si>
  <si>
    <t>Management Accountant (Research)</t>
  </si>
  <si>
    <t>michael.hawkins@manchester.ac.uk</t>
  </si>
  <si>
    <t>https://www.linkedin.com/in/michael-mike-baxter-300809112</t>
  </si>
  <si>
    <t>michael.baxter@uhi.ac.uk</t>
  </si>
  <si>
    <t>https://www.linkedin.com/in/michael-m-n-morgan-04b90235</t>
  </si>
  <si>
    <t>M N Morgan</t>
  </si>
  <si>
    <t>m.n.morgan@ljmu.ac.uk</t>
  </si>
  <si>
    <t>https://www.linkedin.com/in/michael-petrides-70520130</t>
  </si>
  <si>
    <t>Petrides</t>
  </si>
  <si>
    <t>European University Cyprus</t>
  </si>
  <si>
    <t>m.petrides@euc.ac.cy</t>
  </si>
  <si>
    <t>european university cyprus</t>
  </si>
  <si>
    <t>https://www.linkedin.com/in/michael-sprigg-60bb2748</t>
  </si>
  <si>
    <t>Sprigg</t>
  </si>
  <si>
    <t>spriggm@edgehill.ac.uk</t>
  </si>
  <si>
    <t>https://www.linkedin.com/in/michael-swart-039667234</t>
  </si>
  <si>
    <t>Swart</t>
  </si>
  <si>
    <t>mswart@thomas-s.co.uk</t>
  </si>
  <si>
    <t>https://www.linkedin.com/in/michaeluong/</t>
  </si>
  <si>
    <t>Uong</t>
  </si>
  <si>
    <t>m.uong@imperial.ac.uk</t>
  </si>
  <si>
    <t>https://www.linkedin.com/in/michal-golani-kaftory-7590a254</t>
  </si>
  <si>
    <t>Golani-Kaftory</t>
  </si>
  <si>
    <t>michalk@technion.ac.il</t>
  </si>
  <si>
    <t>https://www.linkedin.com/in/michele-berardi-7a9818</t>
  </si>
  <si>
    <t>Berardi</t>
  </si>
  <si>
    <t>Director Of Postgraduate Research For The School Of Social Sciences</t>
  </si>
  <si>
    <t>michele.berardi@manchester.ac.uk</t>
  </si>
  <si>
    <t>https://www.linkedin.com/in/michèle-weiland-90006116</t>
  </si>
  <si>
    <t>Michèle</t>
  </si>
  <si>
    <t>Weiland</t>
  </si>
  <si>
    <t>EPCC Director Of Research</t>
  </si>
  <si>
    <t>mweiland@ed.ac.uk</t>
  </si>
  <si>
    <t>https://www.linkedin.com/in/michelle-amesbury-26a5a6125</t>
  </si>
  <si>
    <t>Amesbury</t>
  </si>
  <si>
    <t>michelle.amesbury@open.ac.uk</t>
  </si>
  <si>
    <t>https://www.linkedin.com/in/michelle-andrews-maat-410b1266</t>
  </si>
  <si>
    <t>andrewsm@edgbastonhigh.co.uk</t>
  </si>
  <si>
    <t>https://www.linkedin.com/in/michelle-bailey-934349a7</t>
  </si>
  <si>
    <t>Senior Research And Impact Manager</t>
  </si>
  <si>
    <t>michelle.bailey@open.ac.uk</t>
  </si>
  <si>
    <t>https://www.linkedin.com/in/michelle-demirtas-b67307137</t>
  </si>
  <si>
    <t>Head Of Pedagogical Research &amp; Development Emotional Wellbeing</t>
  </si>
  <si>
    <t>michelle.demirtas@brighthorizons.com</t>
  </si>
  <si>
    <t>https://www.linkedin.com/in/michelle-flinn/</t>
  </si>
  <si>
    <t>Flinn</t>
  </si>
  <si>
    <t>michelle.flinn@beds.ac.uk</t>
  </si>
  <si>
    <t>https://www.linkedin.com/in/michelle-gheorghiu-53a57b72</t>
  </si>
  <si>
    <t>Gheorghiu</t>
  </si>
  <si>
    <t>Associate Director, Strategic Projects Health And Medical Research Building And The Village</t>
  </si>
  <si>
    <t>michelle.gheorghiu@flinders.edu.au</t>
  </si>
  <si>
    <t>https://www.linkedin.com/in/michelle-laver-49188715a</t>
  </si>
  <si>
    <t>Laver</t>
  </si>
  <si>
    <t>Research Contract Manager</t>
  </si>
  <si>
    <t>michelle.laver@kcl.ac.uk</t>
  </si>
  <si>
    <t>https://www.linkedin.com/in/michelle-mackie-gray-49a8a92a</t>
  </si>
  <si>
    <t>michelle.mackie@ipsos.com</t>
  </si>
  <si>
    <t>https://www.linkedin.com/in/michellemayer</t>
  </si>
  <si>
    <t>Mayer</t>
  </si>
  <si>
    <t>Research Data Management Officer</t>
  </si>
  <si>
    <t>michelle.mayer@coventry.ac.uk</t>
  </si>
  <si>
    <t>https://www.linkedin.com/in/michelle-mccusker-7a0b611b1</t>
  </si>
  <si>
    <t>Mccusker</t>
  </si>
  <si>
    <t>michelle.mccusker@qub.ac.uk</t>
  </si>
  <si>
    <t>https://www.linkedin.com/in/michellemerry</t>
  </si>
  <si>
    <t>Merry</t>
  </si>
  <si>
    <t>Deputy Head Of Department For Research And Knowledge Exchange</t>
  </si>
  <si>
    <t>michelle.merry@solent.ac.uk</t>
  </si>
  <si>
    <t>https://www.linkedin.com/in/michelle-peralta-934349a7</t>
  </si>
  <si>
    <t>Peralta</t>
  </si>
  <si>
    <t>michelle.peralta@open.ac.uk</t>
  </si>
  <si>
    <t>https://www.linkedin.com/in/michelle-picard-4654b8189</t>
  </si>
  <si>
    <t>Picard</t>
  </si>
  <si>
    <t>Pro Vice Chancellor (Learning And Teaching Innovation)</t>
  </si>
  <si>
    <t>michelle.picard@flinders.edu.au</t>
  </si>
  <si>
    <t>https://www.linkedin.com/in/michelle-poland-53941a1ab</t>
  </si>
  <si>
    <t>Poland</t>
  </si>
  <si>
    <t>michelle.poland@ntu.ac.uk</t>
  </si>
  <si>
    <t>https://www.linkedin.com/in/michelle-priest-46a791a8</t>
  </si>
  <si>
    <t>mpriest@marshacademy.org.uk</t>
  </si>
  <si>
    <t>https://www.linkedin.com/in/michelle-treece-a4ab3b72</t>
  </si>
  <si>
    <t>Treece</t>
  </si>
  <si>
    <t>michelle.treece@airfire.co.uk</t>
  </si>
  <si>
    <t>https://www.linkedin.com/in/mick-brown-5b032543</t>
  </si>
  <si>
    <t>mick.brown@academyofmusic.ac.uk</t>
  </si>
  <si>
    <t>https://www.linkedin.com/in/micon-metcalfe-ba571829</t>
  </si>
  <si>
    <t>Micon</t>
  </si>
  <si>
    <t>Metcalfe</t>
  </si>
  <si>
    <t>mmetcalfe@dowat.co.uk</t>
  </si>
  <si>
    <t>https://www.linkedin.com/in/mikaeel-munaf-91a16411b</t>
  </si>
  <si>
    <t>Mikaeel</t>
  </si>
  <si>
    <t>Munaf</t>
  </si>
  <si>
    <t>Soran University</t>
  </si>
  <si>
    <t>mikaeel.munaf@soran.edu.iq</t>
  </si>
  <si>
    <t>soran university</t>
  </si>
  <si>
    <t>https://www.linkedin.com/in/mikedoherty</t>
  </si>
  <si>
    <t>mike.doherty@theskillsnetwork.com</t>
  </si>
  <si>
    <t>https://www.linkedin.com/in/mike-ferguson-aab3689b</t>
  </si>
  <si>
    <t>m.ferguson@lse.ac.uk</t>
  </si>
  <si>
    <t>+44 20 7955 7094</t>
  </si>
  <si>
    <t>masterlist-141uni, GN-Untouched - UK, masterlist-ukuni, Masterlist-UK, masterlist-all, masterlist-ukresearch</t>
  </si>
  <si>
    <t>https://www.linkedin.com/in/mikehaleuk</t>
  </si>
  <si>
    <t>mike.hale@manchester.ac.uk</t>
  </si>
  <si>
    <t>+44 7908 264103</t>
  </si>
  <si>
    <t>https://www.linkedin.com/in/mikelonsdale</t>
  </si>
  <si>
    <t>Lonsdale</t>
  </si>
  <si>
    <t>Research Intelligence Operations Manager</t>
  </si>
  <si>
    <t>m.lonsdale@mmu.ac.uk</t>
  </si>
  <si>
    <t>Research Office / Manager</t>
  </si>
  <si>
    <t>https://www.linkedin.com/in/mike-westwood-23b6a961</t>
  </si>
  <si>
    <t>Westwood</t>
  </si>
  <si>
    <t>Assistant Director IT Architecture And Solutions Delivery</t>
  </si>
  <si>
    <t>m.westwood@exeter.ac.uk</t>
  </si>
  <si>
    <t>https://www.linkedin.com/in/mikewray</t>
  </si>
  <si>
    <t>Reichman University</t>
  </si>
  <si>
    <t>mike.ray@idc.ac.il</t>
  </si>
  <si>
    <t>reichman university</t>
  </si>
  <si>
    <t>https://www.linkedin.com/in/minicrai</t>
  </si>
  <si>
    <t>Mini</t>
  </si>
  <si>
    <t>Chakravarthini Rai</t>
  </si>
  <si>
    <t>Professor &amp; Global Chair In Robotic Engineering, Head Of Space Research</t>
  </si>
  <si>
    <t>mrai@lincoln.ac.uk</t>
  </si>
  <si>
    <t>https://www.linkedin.com/in/mira-aston-020a6214</t>
  </si>
  <si>
    <t>Mira</t>
  </si>
  <si>
    <t>maston@strode-college.ac.uk</t>
  </si>
  <si>
    <t>https://www.linkedin.com/in/mira-lindner-6911a281</t>
  </si>
  <si>
    <t>Lindner</t>
  </si>
  <si>
    <t>International Post Award Manager</t>
  </si>
  <si>
    <t>m.lindner@qmul.ac.uk</t>
  </si>
  <si>
    <t>https://www.linkedin.com/in/misty-reid-449082246</t>
  </si>
  <si>
    <t>Impact And Partnership Development Officer - Community Engagement And Research</t>
  </si>
  <si>
    <t>misty@exeter.ac.uk</t>
  </si>
  <si>
    <t>https://www.linkedin.com/in/mizi-fan-06b30a1b/</t>
  </si>
  <si>
    <t>Mizi</t>
  </si>
  <si>
    <t>Fan</t>
  </si>
  <si>
    <t>Head of Research, Civil Engineering</t>
  </si>
  <si>
    <t>mizi.fan@brunel.ac.uk</t>
  </si>
  <si>
    <t>https://www.linkedin.com/in/mo-adda-1a589516</t>
  </si>
  <si>
    <t>Adda</t>
  </si>
  <si>
    <t>Principal Lecturer And Director Of Research For Pervasive Computing</t>
  </si>
  <si>
    <t>mo.adda@port.ac.uk</t>
  </si>
  <si>
    <t>https://www.linkedin.com/in/moahmed86</t>
  </si>
  <si>
    <t>Mohibul</t>
  </si>
  <si>
    <t>Senior Research Finance Administrator</t>
  </si>
  <si>
    <t>mohibul.ahmed@kcl.ac.uk</t>
  </si>
  <si>
    <t>https://www.linkedin.com/in/moath-alhathloul-265498168</t>
  </si>
  <si>
    <t>Moath</t>
  </si>
  <si>
    <t>Alhathloul</t>
  </si>
  <si>
    <t>National Construction Academy sa</t>
  </si>
  <si>
    <t>malhathloul@nca.edu.sa</t>
  </si>
  <si>
    <t>national construction academy sa</t>
  </si>
  <si>
    <t>https://www.linkedin.com/in/mohamad-khalil-906834102</t>
  </si>
  <si>
    <t>Mohamad</t>
  </si>
  <si>
    <t>University Of Khorfakkan</t>
  </si>
  <si>
    <t>mohamad.khalil@ukf.ac.ae</t>
  </si>
  <si>
    <t>khorfakkan university</t>
  </si>
  <si>
    <t>https://www.linkedin.com/in/mohamed-abdel-aal-418381</t>
  </si>
  <si>
    <t>Abdel-Aal</t>
  </si>
  <si>
    <t>mohamed.abdelaal@kaust.edu.sa</t>
  </si>
  <si>
    <t>https://www.linkedin.com/in/mohamed-ali-b8a12732</t>
  </si>
  <si>
    <t>m.ali@alkhaleej.com.sa</t>
  </si>
  <si>
    <t>https://www.linkedin.com/in/mohamed-alrifai-8ab728218</t>
  </si>
  <si>
    <t>Alrifai</t>
  </si>
  <si>
    <t>Kuwait Institute Of Banking Studies</t>
  </si>
  <si>
    <t>mohamed.alrifai@kibs.edu.kw</t>
  </si>
  <si>
    <t>kuwait institute of banking studies</t>
  </si>
  <si>
    <t>https://www.linkedin.com/in/mohamed-arafat-b638a77b</t>
  </si>
  <si>
    <t>Arafat</t>
  </si>
  <si>
    <t>CIRA Education</t>
  </si>
  <si>
    <t>mohamed.arafat@cira.com.eg</t>
  </si>
  <si>
    <t>cira education</t>
  </si>
  <si>
    <t>https://www.linkedin.com/in/mohamed-gamal-1627991a2</t>
  </si>
  <si>
    <t>Gamal</t>
  </si>
  <si>
    <t>Arab Academy For Science Technology And Maritime Transport</t>
  </si>
  <si>
    <t>mohamedgamal@aast.edu</t>
  </si>
  <si>
    <t>arab academy for science technology and maritime transport</t>
  </si>
  <si>
    <t>https://www.linkedin.com/in/mohamed-ghamrawy-aaa435135</t>
  </si>
  <si>
    <t>Ghamrawy</t>
  </si>
  <si>
    <t>mohamed@camecenter.com</t>
  </si>
  <si>
    <t>https://www.linkedin.com/in/mohamedkhamis</t>
  </si>
  <si>
    <t>Khamis</t>
  </si>
  <si>
    <t>mohamed.khamis@gla.ac.uk</t>
  </si>
  <si>
    <t>https://www.linkedin.com/in/mohammad-al-ustah-8b3627144</t>
  </si>
  <si>
    <t>Al Ustah</t>
  </si>
  <si>
    <t>mohammad.alustah@mbru.ac.ae</t>
  </si>
  <si>
    <t>https://www.linkedin.com/in/mohammad-gabr-a7050bb</t>
  </si>
  <si>
    <t>Gabr</t>
  </si>
  <si>
    <t>Nahdet Misr Publishing Group</t>
  </si>
  <si>
    <t>mohammad.gabr@nahdetmisr.com</t>
  </si>
  <si>
    <t>nahdet misr publishing group</t>
  </si>
  <si>
    <t>https://www.linkedin.com/in/mohammed-alghamdi-a412a2130</t>
  </si>
  <si>
    <t>Alghamdi</t>
  </si>
  <si>
    <t>Ibn Sina National College</t>
  </si>
  <si>
    <t>malghamdi@ibnsina.edu.sa</t>
  </si>
  <si>
    <t>ibn sina national college</t>
  </si>
  <si>
    <t>https://www.linkedin.com/in/mohammed-arif-638464154</t>
  </si>
  <si>
    <t>Pro Vice Chancellor, External Engagement And Enterprise</t>
  </si>
  <si>
    <t>m.arif@leedstrinity.ac.uk</t>
  </si>
  <si>
    <t>https://www.linkedin.com/in/mohammed-tabook-7b99391b</t>
  </si>
  <si>
    <t>Tabook</t>
  </si>
  <si>
    <t>Dhofar University</t>
  </si>
  <si>
    <t>mtabook@du.edu.om</t>
  </si>
  <si>
    <t>dhofar university</t>
  </si>
  <si>
    <t>https://www.linkedin.com/in/mohammed-zubair-regulatory-expert</t>
  </si>
  <si>
    <t>Zubair</t>
  </si>
  <si>
    <t>Research Governance, Ethics And Integrity Manager - Clinical Trials</t>
  </si>
  <si>
    <t>mohammed.zubair@manchester.ac.uk</t>
  </si>
  <si>
    <t>https://www.linkedin.com/in/moira-maron-615082187</t>
  </si>
  <si>
    <t>Moira</t>
  </si>
  <si>
    <t>Maron</t>
  </si>
  <si>
    <t>Postgraduate Research Administrator</t>
  </si>
  <si>
    <t>moira.maron@stir.ac.uk</t>
  </si>
  <si>
    <t>https://www.linkedin.com/in/molly-stevens-81742822</t>
  </si>
  <si>
    <t>Professor And Research Director For Biomedical Materials</t>
  </si>
  <si>
    <t>m.stevens@imperial.ac.uk</t>
  </si>
  <si>
    <t>https://www.linkedin.com/in/monica-arribas-92b09647</t>
  </si>
  <si>
    <t>Arribas</t>
  </si>
  <si>
    <t>Senior Clinical Trials Manager And Research Fellow</t>
  </si>
  <si>
    <t>monica.arribas@lshtm.ac.uk</t>
  </si>
  <si>
    <t>https://www.linkedin.com/in/monica-maria-petrea-2225367</t>
  </si>
  <si>
    <t>Petrea</t>
  </si>
  <si>
    <t>monica@williamevans.com</t>
  </si>
  <si>
    <t>https://www.linkedin.com/in/monika-bown-574b941b6</t>
  </si>
  <si>
    <t>Bown</t>
  </si>
  <si>
    <t>monika.bown@open.ac.uk</t>
  </si>
  <si>
    <t>https://www.linkedin.com/in/monika-nocun-b2ab6a59</t>
  </si>
  <si>
    <t>Nocun</t>
  </si>
  <si>
    <t>Senior IDS Platforms Analyst &amp; Coordinator, IDS Research Support</t>
  </si>
  <si>
    <t>monika.nocun@flinders.edu.au</t>
  </si>
  <si>
    <t>https://www.linkedin.com/in/morgan-yost-b6994446</t>
  </si>
  <si>
    <t>Purcell</t>
  </si>
  <si>
    <t>ashley.purcell@ntu.ac.uk</t>
  </si>
  <si>
    <t>https://www.linkedin.com/in/morteza-rezaei-1ba303a7</t>
  </si>
  <si>
    <t>Morteza</t>
  </si>
  <si>
    <t>Rezaei</t>
  </si>
  <si>
    <t>rezaei@iau.ac.ir</t>
  </si>
  <si>
    <t>https://www.linkedin.com/in/moshe-edi-65438414</t>
  </si>
  <si>
    <t>Moshe</t>
  </si>
  <si>
    <t>Edi</t>
  </si>
  <si>
    <t>moshee@levinsky.ac.il</t>
  </si>
  <si>
    <t>https://www.linkedin.com/in/moshfiqur-rahman-rafin-31b223161</t>
  </si>
  <si>
    <t>Moshfiqur</t>
  </si>
  <si>
    <t>Rahman Rafin</t>
  </si>
  <si>
    <t>moshfiqur@pengroup.com</t>
  </si>
  <si>
    <t>https://www.linkedin.com/in/mostafa-alsayed-36a25662</t>
  </si>
  <si>
    <t>Mostafa</t>
  </si>
  <si>
    <t>Alsayed</t>
  </si>
  <si>
    <t>malsayed@alkhaleej.com.sa</t>
  </si>
  <si>
    <t>https://www.linkedin.com/in/mostafa-elgalant-30896615b</t>
  </si>
  <si>
    <t>Elgalant</t>
  </si>
  <si>
    <t>Continental Palace International School</t>
  </si>
  <si>
    <t>mostafa.elgalant@cpischools.com</t>
  </si>
  <si>
    <t>continental palace international school</t>
  </si>
  <si>
    <t>https://www.linkedin.com/in/mostafa-samir-1588701b3</t>
  </si>
  <si>
    <t>Samir</t>
  </si>
  <si>
    <t>Arab Open University - Egypt</t>
  </si>
  <si>
    <t>mostafa.samir@aou.edu.eg</t>
  </si>
  <si>
    <t>arab open university egypt</t>
  </si>
  <si>
    <t>https://www.linkedin.com/in/motunrayo-akande-91438686</t>
  </si>
  <si>
    <t>Motunrayo</t>
  </si>
  <si>
    <t>Akande</t>
  </si>
  <si>
    <t>motunrayo.akande@open.ac.uk</t>
  </si>
  <si>
    <t>https://www.linkedin.com/in/motunrayo-oladeji-91438686</t>
  </si>
  <si>
    <t>Oladeji</t>
  </si>
  <si>
    <t>motunrayo.oladeji@open.ac.uk</t>
  </si>
  <si>
    <t>https://www.linkedin.com/in/mozhgan-afshari-38726977</t>
  </si>
  <si>
    <t>Mozhgan</t>
  </si>
  <si>
    <t>Afshari</t>
  </si>
  <si>
    <t>mozhgan.afshari@iau.ac.ir</t>
  </si>
  <si>
    <t>https://www.linkedin.com/in/mrjohnbaker</t>
  </si>
  <si>
    <t>Head Of Financial Planning &amp; Reporting (Research &amp; Enterprise)</t>
  </si>
  <si>
    <t>j.baker@lsbu.ac.uk</t>
  </si>
  <si>
    <t>https://www.linkedin.com/in/mr-magdy-roushdy</t>
  </si>
  <si>
    <t>Magdy</t>
  </si>
  <si>
    <t>Brilliance Academy</t>
  </si>
  <si>
    <t>m.roushdy@ba.education</t>
  </si>
  <si>
    <t>brilliance academy</t>
  </si>
  <si>
    <t>https://www.linkedin.com/in/mrokur</t>
  </si>
  <si>
    <t>Recep Okur</t>
  </si>
  <si>
    <t>Anadolu University</t>
  </si>
  <si>
    <t>mrecepokur@anadolu.edu.tr</t>
  </si>
  <si>
    <t>anadolu university</t>
  </si>
  <si>
    <t>https://www.linkedin.com/in/mr-ryan-jang</t>
  </si>
  <si>
    <t>Jang</t>
  </si>
  <si>
    <t>Project Manager (Industrial Technology Research)</t>
  </si>
  <si>
    <t>ryan.jang@flinders.edu.au</t>
  </si>
  <si>
    <t>https://www.linkedin.com/in/msamana</t>
  </si>
  <si>
    <t>Manahil</t>
  </si>
  <si>
    <t>Samana</t>
  </si>
  <si>
    <t>manahil.samana@lamresearch.com</t>
  </si>
  <si>
    <t>https://www.linkedin.com/in/muhammed-shakeer-04051b4b</t>
  </si>
  <si>
    <t>Muhammed</t>
  </si>
  <si>
    <t>Shakeer</t>
  </si>
  <si>
    <t>Hamdan Bin Mohammed Smart University</t>
  </si>
  <si>
    <t>mshakeer@hbmsu.ac.ae</t>
  </si>
  <si>
    <t>hamdan bin mohammed smart university</t>
  </si>
  <si>
    <t>https://www.linkedin.com/in/muksud-mokadder-afa-mipa-a585564b</t>
  </si>
  <si>
    <t>Muksud</t>
  </si>
  <si>
    <t>Mokadder Afa Mipa</t>
  </si>
  <si>
    <t>m.mokadder@hull.ac.uk</t>
  </si>
  <si>
    <t>https://www.linkedin.com/in/muntasar-alzakwani</t>
  </si>
  <si>
    <t>Muntasar</t>
  </si>
  <si>
    <t>AL-Zakwani</t>
  </si>
  <si>
    <t>Arab Open University Oman</t>
  </si>
  <si>
    <t>muntasar.z@aou.edu.om</t>
  </si>
  <si>
    <t>arab open university oman</t>
  </si>
  <si>
    <t>https://www.linkedin.com/in/murree-groom-81851819</t>
  </si>
  <si>
    <t>Murree</t>
  </si>
  <si>
    <t>Groom</t>
  </si>
  <si>
    <t>Director Of Research And Regulatory Affaires</t>
  </si>
  <si>
    <t>murree@ecospray.com</t>
  </si>
  <si>
    <t>https://www.linkedin.com/in/murrium-ahmad-24319b8</t>
  </si>
  <si>
    <t>Murrium</t>
  </si>
  <si>
    <t>Research &amp; Business Manager</t>
  </si>
  <si>
    <t>murrium.ahmad@ntu.ac.uk</t>
  </si>
  <si>
    <t>https://www.linkedin.com/in/mursal-nabizadeh-897309107</t>
  </si>
  <si>
    <t>Mursal</t>
  </si>
  <si>
    <t>Nabizadeh</t>
  </si>
  <si>
    <t>mursal.nabizadeh@seo-london.org</t>
  </si>
  <si>
    <t>https://www.linkedin.com/in/mustafa-çağataylı-b942082</t>
  </si>
  <si>
    <t>Çağataylı</t>
  </si>
  <si>
    <t>Cyprus International University</t>
  </si>
  <si>
    <t>mscag@ciu.edu.tr</t>
  </si>
  <si>
    <t>cyprus international university</t>
  </si>
  <si>
    <t>https://www.linkedin.com/in/mustafa-haji-24849813b</t>
  </si>
  <si>
    <t>Haji</t>
  </si>
  <si>
    <t>SIMAD University</t>
  </si>
  <si>
    <t>mustafahaji@simad.edu.so</t>
  </si>
  <si>
    <t>simad university</t>
  </si>
  <si>
    <t>https://www.linkedin.com/in/muthuni-fernando-38955425</t>
  </si>
  <si>
    <t>Muthuni</t>
  </si>
  <si>
    <t>muthuni.fernando@unimelb.edu.au</t>
  </si>
  <si>
    <t>https://www.linkedin.com/in/mzecca</t>
  </si>
  <si>
    <t>Massimiliano</t>
  </si>
  <si>
    <t>Zecca</t>
  </si>
  <si>
    <t>Director Of Research Practice</t>
  </si>
  <si>
    <t>m.zecca@lboro.ac.uk</t>
  </si>
  <si>
    <t>https://www.linkedin.com/in/nadia-k-kougiannou-a015399b</t>
  </si>
  <si>
    <t>K Kougiannou</t>
  </si>
  <si>
    <t>Co-Director Of Research Outputs</t>
  </si>
  <si>
    <t>nadia.kougiannou@ntu.ac.uk</t>
  </si>
  <si>
    <t>https://www.linkedin.com/in/nadja-damij-phd-17b46348</t>
  </si>
  <si>
    <t>Damij</t>
  </si>
  <si>
    <t>Director Of Sunderland Research Centre For Business And Management</t>
  </si>
  <si>
    <t>nadja.damij@sunderland.ac.uk</t>
  </si>
  <si>
    <t>https://www.linkedin.com/in/nafaa-jabeur-a85484a6</t>
  </si>
  <si>
    <t>Nafaa</t>
  </si>
  <si>
    <t>Jabeur</t>
  </si>
  <si>
    <t>German University Of Technology In Oman</t>
  </si>
  <si>
    <t>nafaa.jabeur@gutech.edu.om</t>
  </si>
  <si>
    <t>german university of technology in oman</t>
  </si>
  <si>
    <t>https://www.linkedin.com/in/nafees-hamid-phd-6b55462</t>
  </si>
  <si>
    <t>Nafees</t>
  </si>
  <si>
    <t>XCEPT Research And Policy Director</t>
  </si>
  <si>
    <t>nafees.hamid@kcl.ac.uk</t>
  </si>
  <si>
    <t>https://www.linkedin.com/in/nagwa-nabil-8b0aa8107</t>
  </si>
  <si>
    <t>Nagwa</t>
  </si>
  <si>
    <t>Nabil</t>
  </si>
  <si>
    <t>nnabil@alsson.com</t>
  </si>
  <si>
    <t>https://www.linkedin.com/in/naim-abdulmohdi-phd-20968aab</t>
  </si>
  <si>
    <t>Naim</t>
  </si>
  <si>
    <t>Abdulmohdi</t>
  </si>
  <si>
    <t>Director Of Quality Improvement Research</t>
  </si>
  <si>
    <t>naim.abdulmohdi@aru.ac.uk</t>
  </si>
  <si>
    <t>https://www.linkedin.com/in/najlaa-alhajj-alkilani-48b3b3a2</t>
  </si>
  <si>
    <t>Najlaa</t>
  </si>
  <si>
    <t>Alhajj Alkilani</t>
  </si>
  <si>
    <t>Jinan University - Lebanon</t>
  </si>
  <si>
    <t>najlaa.alhajj@jinan.edu.lb</t>
  </si>
  <si>
    <t>jinan university lebanon</t>
  </si>
  <si>
    <t>https://www.linkedin.com/in/nalin-patel-656a736/?originalSubdomain=uk</t>
  </si>
  <si>
    <t>Nalin</t>
  </si>
  <si>
    <t>Research &amp; Business Development Manager</t>
  </si>
  <si>
    <t>nlp28@cam.ac.uk</t>
  </si>
  <si>
    <t>https://www.linkedin.com/in/nancy-bunbury-251834a5</t>
  </si>
  <si>
    <t>Bunbury</t>
  </si>
  <si>
    <t>Director Of Research And Conservation</t>
  </si>
  <si>
    <t>nancy.bunbury@sif.sc</t>
  </si>
  <si>
    <t>https://www.linkedin.com/in/nancy-lean-b67056113</t>
  </si>
  <si>
    <t>Lean</t>
  </si>
  <si>
    <t>nancy.lean@kcl.ac.uk</t>
  </si>
  <si>
    <t>https://www.linkedin.com/in/nando-sigona-00770a26</t>
  </si>
  <si>
    <t>Nando</t>
  </si>
  <si>
    <t>Sigona</t>
  </si>
  <si>
    <t>Director Of The Institute For Research Into Superdiversity</t>
  </si>
  <si>
    <t>n.sigona@bham.ac.uk</t>
  </si>
  <si>
    <t>https://www.linkedin.com/in/narmon-tulsi-b60b359</t>
  </si>
  <si>
    <t>Narmon</t>
  </si>
  <si>
    <t>Tulsi</t>
  </si>
  <si>
    <t>Partnerships, External Engagement And Research Manager - Global Arts And Health Alliance</t>
  </si>
  <si>
    <t>narmon.tulsi@flinders.edu.au</t>
  </si>
  <si>
    <t>https://www.linkedin.com/in/nasim-nematzadeh-61799a65</t>
  </si>
  <si>
    <t>Nasim</t>
  </si>
  <si>
    <t>Nematzadeh</t>
  </si>
  <si>
    <t>Adjunct Academic Status As A Lecturer (Researcher) At Flinders University</t>
  </si>
  <si>
    <t>nasim.nematzadeh@flinders.edu.au</t>
  </si>
  <si>
    <t>https://www.linkedin.com/in/nasser-elgamal-a2079769</t>
  </si>
  <si>
    <t>Nasser</t>
  </si>
  <si>
    <t>Elgamal</t>
  </si>
  <si>
    <t>AlSalam University In Egypt | SUE</t>
  </si>
  <si>
    <t>nasser.elgamal@sue.edu.eg</t>
  </si>
  <si>
    <t>alsalam university in egypt sue</t>
  </si>
  <si>
    <t>https://www.linkedin.com/in/nastchloe</t>
  </si>
  <si>
    <t>Cicely Saunders International Research Administrator</t>
  </si>
  <si>
    <t>chloe.nast@kcl.ac.uk</t>
  </si>
  <si>
    <t>https://www.linkedin.com/in/natalia-davis-55a36435</t>
  </si>
  <si>
    <t>Natalia</t>
  </si>
  <si>
    <t>Research Centres And Institute Manager</t>
  </si>
  <si>
    <t>natalia.davis@kcl.ac.uk</t>
  </si>
  <si>
    <t>https://www.linkedin.com/in/natalia-plechkova-5a158436</t>
  </si>
  <si>
    <t>Plechkova</t>
  </si>
  <si>
    <t>Research Manager, Project Manager, Chemical Scientist, Research Impact And Engagement Officer</t>
  </si>
  <si>
    <t>n.plechkova@qub.ac.uk</t>
  </si>
  <si>
    <t>https://www.linkedin.com/in/natalie-fear-6728a727</t>
  </si>
  <si>
    <t>Fear</t>
  </si>
  <si>
    <t>nfear@lsp.org.uk</t>
  </si>
  <si>
    <t>https://www.linkedin.com/in/nataliefullwood</t>
  </si>
  <si>
    <t>Fullwood</t>
  </si>
  <si>
    <t>Research Impact Manager (Arts And Humanities)</t>
  </si>
  <si>
    <t>natalie.fullwood@york.ac.uk</t>
  </si>
  <si>
    <t>https://www.linkedin.com/in/nataliegough/</t>
  </si>
  <si>
    <t>Research &amp; Innovation Development Officer</t>
  </si>
  <si>
    <t>n.gough@hull.ac.uk</t>
  </si>
  <si>
    <t>https://www.linkedin.com/in/natalie-toms-8a5b76149</t>
  </si>
  <si>
    <t>Toms</t>
  </si>
  <si>
    <t>Research Centre Coordinator And Research Officer</t>
  </si>
  <si>
    <t>natalie.toms@ntu.ac.uk</t>
  </si>
  <si>
    <t>https://www.linkedin.com/in/natalie-white-0a3737a8</t>
  </si>
  <si>
    <t>SIMS Research Manager</t>
  </si>
  <si>
    <t>natalie.white@kcl.ac.uk</t>
  </si>
  <si>
    <t>https://www.linkedin.com/in/natasa-milic-frayling</t>
  </si>
  <si>
    <t>Natasa</t>
  </si>
  <si>
    <t>Milic-Frayling</t>
  </si>
  <si>
    <t>natasamf@intact.digital</t>
  </si>
  <si>
    <t>https://www.linkedin.com/in/natasa-winder-75543892</t>
  </si>
  <si>
    <t>Winder</t>
  </si>
  <si>
    <t>n.winder@altusep.com</t>
  </si>
  <si>
    <t>https://www.linkedin.com/in/natasha-awais-dean-40b84920</t>
  </si>
  <si>
    <t>Natasha</t>
  </si>
  <si>
    <t>Awais-Dean</t>
  </si>
  <si>
    <t>natasha.awais-dean@kcl.ac.uk</t>
  </si>
  <si>
    <t>https://www.linkedin.com/in/natasha-conway-54749511</t>
  </si>
  <si>
    <t>n.conway@paragraf.com</t>
  </si>
  <si>
    <t>https://www.linkedin.com/in/natasha-sharma-chengee-fcca</t>
  </si>
  <si>
    <t>Chengee</t>
  </si>
  <si>
    <t>n.chengee@mdx.ac.uk</t>
  </si>
  <si>
    <t>https://www.linkedin.com/in/nathalie-audren-howarth-8128a05</t>
  </si>
  <si>
    <t>Audren-Howarth</t>
  </si>
  <si>
    <t>n.howarth@salford.ac.uk</t>
  </si>
  <si>
    <t>https://www.linkedin.com/in/nathaliekingston</t>
  </si>
  <si>
    <t>Director - NIHR BioResource For Translational Research In Common And Rare Diseases</t>
  </si>
  <si>
    <t>nathalie.kingston@bioresource.nihr.ac.uk</t>
  </si>
  <si>
    <t>https://www.linkedin.com/in/nathaniel-ramesh</t>
  </si>
  <si>
    <t>Nathaniel</t>
  </si>
  <si>
    <t>Research Contracts Officer - Research Development And Support</t>
  </si>
  <si>
    <t>nathaniel.ramesh@flinders.edu.au</t>
  </si>
  <si>
    <t>https://www.linkedin.com/in/nathanieltkacz</t>
  </si>
  <si>
    <t>Tkacz</t>
  </si>
  <si>
    <t>Associate Head Of School, Research And Knowledge Exchange Lead</t>
  </si>
  <si>
    <t>n.tkacz@gold.ac.uk</t>
  </si>
  <si>
    <t>https://www.linkedin.com/in/nathan-towell-325542169</t>
  </si>
  <si>
    <t>Towell</t>
  </si>
  <si>
    <t>Head Of IT Campus Support</t>
  </si>
  <si>
    <t>n.towell@mmu.ac.uk</t>
  </si>
  <si>
    <t>https://www.linkedin.com/in/nawafibrahim</t>
  </si>
  <si>
    <t>Nawaf</t>
  </si>
  <si>
    <t>nawaf.ibrahim@kcl.ac.uk</t>
  </si>
  <si>
    <t>https://www.linkedin.com/in/nazaksalehi</t>
  </si>
  <si>
    <t>Nazak</t>
  </si>
  <si>
    <t>Research Officer - Care Policy And Evaluation Center</t>
  </si>
  <si>
    <t>n.salehi@lse.ac.uk</t>
  </si>
  <si>
    <t>https://www.linkedin.com/in/nazib-ahmed-36996ah</t>
  </si>
  <si>
    <t>Nazib</t>
  </si>
  <si>
    <t>nazib.ahmed@kcl.ac.uk</t>
  </si>
  <si>
    <t>https://www.linkedin.com/in/neal-thomson-61087a71</t>
  </si>
  <si>
    <t>Assistant Director Of Finance And Head Of Financial Reporting &amp; Compliance</t>
  </si>
  <si>
    <t>n.j.thomson@lse.ac.uk</t>
  </si>
  <si>
    <t>https://www.linkedin.com/in/neema-shivraj-odedra-a19423146/</t>
  </si>
  <si>
    <t>Neema</t>
  </si>
  <si>
    <t>Odedra</t>
  </si>
  <si>
    <t>nimshivraj@gmail.com</t>
  </si>
  <si>
    <t>https://www.linkedin.com/in/neilcullen-energise</t>
  </si>
  <si>
    <t>Cullen</t>
  </si>
  <si>
    <t>neil.cullen@becomingx.com</t>
  </si>
  <si>
    <t>https://www.linkedin.com/in/neil-findlay-49001252</t>
  </si>
  <si>
    <t>Findlay</t>
  </si>
  <si>
    <t>neil.findlay@glasgow.ac.uk</t>
  </si>
  <si>
    <t>https://www.linkedin.com/in/neil-french-284a1a20</t>
  </si>
  <si>
    <t>n.j.french@exeter.ac.uk</t>
  </si>
  <si>
    <t>https://www.linkedin.com/in/neil-murphy-959498279</t>
  </si>
  <si>
    <t>Deputy Pro Vice Chancellor For Research And Knowledge Exchange</t>
  </si>
  <si>
    <t>neil.murphy@northumbria.ac.uk</t>
  </si>
  <si>
    <t>https://www.linkedin.com/in/neil-vigar-bsc-acma-cgma-57071720</t>
  </si>
  <si>
    <t>Vigar</t>
  </si>
  <si>
    <t>Head Of Finance (Other PS Directorates)</t>
  </si>
  <si>
    <t>neil.vigar@manchester.ac.uk</t>
  </si>
  <si>
    <t>+44 7702 071266</t>
  </si>
  <si>
    <t>https://www.linkedin.com/in/neri-azogui-0368b790</t>
  </si>
  <si>
    <t>Neri</t>
  </si>
  <si>
    <t>Azogui</t>
  </si>
  <si>
    <t>Tel Aviv University</t>
  </si>
  <si>
    <t>neria@tau.ac.il</t>
  </si>
  <si>
    <t>tel aviv university</t>
  </si>
  <si>
    <t>https://www.linkedin.com/in/neseem-mohamed-101121115</t>
  </si>
  <si>
    <t>Neseem</t>
  </si>
  <si>
    <t>neseem@aast.edu</t>
  </si>
  <si>
    <t>https://www.linkedin.com/in/netsai-hakurotwi-98a22b191</t>
  </si>
  <si>
    <t>Netsai</t>
  </si>
  <si>
    <t>Hakurotwi</t>
  </si>
  <si>
    <t>n.hakurotwi@ucl.ac.uk</t>
  </si>
  <si>
    <t>+44 7824 650419</t>
  </si>
  <si>
    <t>https://www.linkedin.com/in/ngilbert</t>
  </si>
  <si>
    <t>n.k.gilbert@lse.ac.uk</t>
  </si>
  <si>
    <t>+44 7861 074943</t>
  </si>
  <si>
    <t>https://www.linkedin.com/in/niamhmvokane</t>
  </si>
  <si>
    <t>O'Kane</t>
  </si>
  <si>
    <t>Science Communicator And Research Impact Officer</t>
  </si>
  <si>
    <t>niamh.okane@qub.ac.uk</t>
  </si>
  <si>
    <t>https://www.linkedin.com/in/nichola-efford-eliraz-69811a24</t>
  </si>
  <si>
    <t>Nichola</t>
  </si>
  <si>
    <t>Efford-Eliraz</t>
  </si>
  <si>
    <t>Senior Research Administrator</t>
  </si>
  <si>
    <t>nichola.efford-eliraz@aru.ac.uk</t>
  </si>
  <si>
    <t>https://www.linkedin.com/in/nicholas-burton-a5912917</t>
  </si>
  <si>
    <t>Head, Responsible Business Research Centre</t>
  </si>
  <si>
    <t>n.burton@northumbria.ac.uk</t>
  </si>
  <si>
    <t>https://www.linkedin.com/in/nicholasconnor1</t>
  </si>
  <si>
    <t>Interim Head Of Research Governance And Integrity</t>
  </si>
  <si>
    <t>nicholas.connor@lshtm.ac.uk</t>
  </si>
  <si>
    <t>https://www.linkedin.com/in/nicholas-walker-15169a188</t>
  </si>
  <si>
    <t>Senior Market Research Officer</t>
  </si>
  <si>
    <t>nwalker@lincoln.ac.uk</t>
  </si>
  <si>
    <t>https://www.linkedin.com/in/nick-balstone-42613071/</t>
  </si>
  <si>
    <t>Balstone</t>
  </si>
  <si>
    <t>Grant Funding Development Manager</t>
  </si>
  <si>
    <t>n.balstone@mdx.ac.uk</t>
  </si>
  <si>
    <t>https://www.linkedin.com/in/nick-bruce-542014150</t>
  </si>
  <si>
    <t>nick.bruce@glasgow.ac.uk</t>
  </si>
  <si>
    <t>https://www.linkedin.com/in/nick-cook-9543bb105</t>
  </si>
  <si>
    <t>Development Officer - Data And Research</t>
  </si>
  <si>
    <t>n.cook@bathspa.ac.uk</t>
  </si>
  <si>
    <t>https://www.linkedin.com/in/nick-hindley-a7510827a</t>
  </si>
  <si>
    <t>Hindley</t>
  </si>
  <si>
    <t>n.hindley@uea.ac.uk</t>
  </si>
  <si>
    <t>masterlist-141uni, masterlist-ukuni, GN-Untouched - UK, ARMA-Client-Verified Contacts, Masterlist-UK, masterlist-all</t>
  </si>
  <si>
    <t>https://www.linkedin.com/in/nick-holland-abb8243</t>
  </si>
  <si>
    <t>n.holland@mmu.ac.uk</t>
  </si>
  <si>
    <t>https://www.linkedin.com/in/nick-holloway-acma-cgma-59939658</t>
  </si>
  <si>
    <t>nick.holloway@alet.org.uk</t>
  </si>
  <si>
    <t>https://www.linkedin.com/in/nick-how-9480911b</t>
  </si>
  <si>
    <t>How</t>
  </si>
  <si>
    <t>nick.how@qaresearch.co.uk</t>
  </si>
  <si>
    <t>https://www.linkedin.com/in/nick-juty</t>
  </si>
  <si>
    <t>Juty</t>
  </si>
  <si>
    <t>Senior Research Technical Manager</t>
  </si>
  <si>
    <t>nick.juty@manchester.ac.uk</t>
  </si>
  <si>
    <t>https://www.linkedin.com/in/nick-mcnally-222a1b2b</t>
  </si>
  <si>
    <t>Managing Director, Research</t>
  </si>
  <si>
    <t>n.mcnally@ucl.ac.uk</t>
  </si>
  <si>
    <t>+44 20 7679 2000</t>
  </si>
  <si>
    <t>https://www.linkedin.com/in/nick-morgan-phd-1b348811a</t>
  </si>
  <si>
    <t>Associate Director At Miller Research UK</t>
  </si>
  <si>
    <t>nick@miller-research.co.uk</t>
  </si>
  <si>
    <t>https://www.linkedin.com/in/nickola-gray-4509a91b/</t>
  </si>
  <si>
    <t>Nickola</t>
  </si>
  <si>
    <t>Strategic Project and Funding Manager / Northern Accelerator Project Manager</t>
  </si>
  <si>
    <t>nickola.gray@sunderland.ac.uk</t>
  </si>
  <si>
    <t>https://www.linkedin.com/in/nick-petford-9331aa9</t>
  </si>
  <si>
    <t>Petford</t>
  </si>
  <si>
    <t>nick.petford@northampton.ac.uk</t>
  </si>
  <si>
    <t>https://www.linkedin.com/in/nick-pugh-b24422a3</t>
  </si>
  <si>
    <t>nicholas.pugh@anglia.ac.uk</t>
  </si>
  <si>
    <t>masterlist-141uni, GN-Untouched - UK, ARMA-Prospect-Verified Contacts, masterlist-all, Masterlist-UK, masterlist-ukuni</t>
  </si>
  <si>
    <t>https://www.linkedin.com/in/nick-tatchell-4836524a/?originalSubdomain=uk</t>
  </si>
  <si>
    <t>Tatchell</t>
  </si>
  <si>
    <t>Research &amp; Knowledge Exchange Funding Manager</t>
  </si>
  <si>
    <t>n.tatchell@arts.ac.uk</t>
  </si>
  <si>
    <t>masterlist-141uni, GN-Untouched - UK, ARMA-Prospect-Verified Contacts, Masterlist-UK, masterlist-all, Masterlist-UAE</t>
  </si>
  <si>
    <t>https://www.linkedin.com/in/nicky-farmer-071812185</t>
  </si>
  <si>
    <t>nicky.farmer@open.ac.uk</t>
  </si>
  <si>
    <t>https://www.linkedin.com/in/nicola-arnold-441b031</t>
  </si>
  <si>
    <t>nicola.arnold@jisc.ac.uk</t>
  </si>
  <si>
    <t>https://www.linkedin.com/in/nicola-birch-wilson-8069772b</t>
  </si>
  <si>
    <t>Birch-Wilson</t>
  </si>
  <si>
    <t>nicola.birch-wilson@sanger.ac.uk</t>
  </si>
  <si>
    <t>https://www.linkedin.com/in/nicola-carlin-22a87250</t>
  </si>
  <si>
    <t>NIHR CHOICE Trial Research Project Support Officer</t>
  </si>
  <si>
    <t>n.carlin@qub.ac.uk</t>
  </si>
  <si>
    <t>https://www.linkedin.com/in/nicola-dawson-312a321a</t>
  </si>
  <si>
    <t>Pre Award Research Coordinator</t>
  </si>
  <si>
    <t>nicola.dawson@ntu.ac.uk</t>
  </si>
  <si>
    <t>https://www.linkedin.com/in/nicola-dorigo-salamon-4280205</t>
  </si>
  <si>
    <t>Dorigo Salamon</t>
  </si>
  <si>
    <t>EU Research And Innovation Manager</t>
  </si>
  <si>
    <t>n.dorigo@arts.ac.uk</t>
  </si>
  <si>
    <t>+44 (0)20 7514 7260</t>
  </si>
  <si>
    <t>ARMA-Prospect-Unknown Contacts, masterlist-ukuni, masterlist-all, masterlist-141uni, GN-Untouched - UK, Masterlist-UK</t>
  </si>
  <si>
    <t>https://www.linkedin.com/in/nicola-gauld-128096219</t>
  </si>
  <si>
    <t>Gauld</t>
  </si>
  <si>
    <t>Research Impact Development Manager</t>
  </si>
  <si>
    <t>n.gauld@bham.ac.uk</t>
  </si>
  <si>
    <t>https://www.linkedin.com/in/nicola-sainsbury-bba69579</t>
  </si>
  <si>
    <t>Sainsbury</t>
  </si>
  <si>
    <t>nicola.sainsbury@bruford.ac.uk</t>
  </si>
  <si>
    <t>https://www.linkedin.com/in/nicola-thorp-55045759</t>
  </si>
  <si>
    <t>Thorp</t>
  </si>
  <si>
    <t>Senior Administrative Officer - Grants</t>
  </si>
  <si>
    <t>nthorp@leverhulme.ac.uk</t>
  </si>
  <si>
    <t>https://www.linkedin.com/in/nicola-vickers-792688132</t>
  </si>
  <si>
    <t>nicola.vickers@york.ac.uk</t>
  </si>
  <si>
    <t>https://www.linkedin.com/in/nicole-mattsson-b30a76179</t>
  </si>
  <si>
    <t>Mattsson</t>
  </si>
  <si>
    <t>nicole.mattsson@flinders.edu.au</t>
  </si>
  <si>
    <t>https://www.linkedin.com/in/nicole-murray-936b27152/</t>
  </si>
  <si>
    <t>nicole.e.mcfall@gmail.com</t>
  </si>
  <si>
    <t>https://www.linkedin.com/in/nicolkeith</t>
  </si>
  <si>
    <t>Nicol</t>
  </si>
  <si>
    <t>Head Of Research Impact, School Of Cancer Sciences</t>
  </si>
  <si>
    <t>nicol.keith@glasgow.ac.uk</t>
  </si>
  <si>
    <t>https://www.linkedin.com/in/nicolmellis</t>
  </si>
  <si>
    <t>Mellis</t>
  </si>
  <si>
    <t>Market Research Officer</t>
  </si>
  <si>
    <t>nmellis@abdn.ac.uk</t>
  </si>
  <si>
    <t>https://www.linkedin.com/in/nigeleady</t>
  </si>
  <si>
    <t>Eady</t>
  </si>
  <si>
    <t>Director Of Research Talent</t>
  </si>
  <si>
    <t>nigel.eady@kcl.ac.uk</t>
  </si>
  <si>
    <t>https://www.linkedin.com/in/nigel-guenole-phd-89824b2</t>
  </si>
  <si>
    <t>Guenole</t>
  </si>
  <si>
    <t>Director Of Research And Ethics</t>
  </si>
  <si>
    <t>n.guenole@gold.ac.uk</t>
  </si>
  <si>
    <t>+44 7595 423624</t>
  </si>
  <si>
    <t>https://www.linkedin.com/in/nigel-rata-74113a17/</t>
  </si>
  <si>
    <t>Rata</t>
  </si>
  <si>
    <t>Interim IT Director</t>
  </si>
  <si>
    <t>nigel.rata@royalholloway.ac.uk</t>
  </si>
  <si>
    <t>https://www.linkedin.com/in/nigel-rogers-44650350</t>
  </si>
  <si>
    <t>Unviersity Research Manager</t>
  </si>
  <si>
    <t>n.rogers@lse.ac.uk</t>
  </si>
  <si>
    <t>https://www.linkedin.com/in/nikki-hill-6116a317b</t>
  </si>
  <si>
    <t>n.hill@hud.ac.uk</t>
  </si>
  <si>
    <t>https://www.linkedin.com/in/nikki-johnson-a4a17799</t>
  </si>
  <si>
    <t>Research Support Officer, Caring Futures Institute</t>
  </si>
  <si>
    <t>nikki.johnson@flinders.edu.au</t>
  </si>
  <si>
    <t>https://www.linkedin.com/in/nikki-neill-sanders-966bb6a3</t>
  </si>
  <si>
    <t>Neill</t>
  </si>
  <si>
    <t>nikki.neill@flinders.edu.au</t>
  </si>
  <si>
    <t>https://www.linkedin.com/in/nilshellberg</t>
  </si>
  <si>
    <t>Nils</t>
  </si>
  <si>
    <t>Hellberg</t>
  </si>
  <si>
    <t>nils@virti.com</t>
  </si>
  <si>
    <t>https://www.linkedin.com/in/nimrah-hayat-khan-59787596/</t>
  </si>
  <si>
    <t>Nimrah</t>
  </si>
  <si>
    <t>Hayat-Khan</t>
  </si>
  <si>
    <t>Research Ethics Officer for Research, Innovation and Enterprise (RIE)</t>
  </si>
  <si>
    <t>nimrah.khan@bcu.ac.uk</t>
  </si>
  <si>
    <t>https://www.linkedin.com/in/nina-watts-4bb2b63a/</t>
  </si>
  <si>
    <t>Nina</t>
  </si>
  <si>
    <t>Repository &amp; Open Access Manager, Research and Scholarly Communications</t>
  </si>
  <si>
    <t>wattsn@westminster.ac.uk</t>
  </si>
  <si>
    <t>https://www.linkedin.com/in/nino-nizharadze-3872937</t>
  </si>
  <si>
    <t>Nino</t>
  </si>
  <si>
    <t>Nizharadze</t>
  </si>
  <si>
    <t>Head Of Research, Finance And Operations, Department Of Management</t>
  </si>
  <si>
    <t>n.nizharadze@lse.ac.uk</t>
  </si>
  <si>
    <t>+44 7722 469747</t>
  </si>
  <si>
    <t>https://www.linkedin.com/in/niranjanjn/</t>
  </si>
  <si>
    <t>Niranjan</t>
  </si>
  <si>
    <t>Nampoothiri</t>
  </si>
  <si>
    <t>n.nampoothiri@ids.ac.uk</t>
  </si>
  <si>
    <t>https://www.linkedin.com/in/nisha-riat-ab472114</t>
  </si>
  <si>
    <t>Nisha</t>
  </si>
  <si>
    <t>Riat</t>
  </si>
  <si>
    <t>nisha.riat@kcl.ac.uk</t>
  </si>
  <si>
    <t>https://www.linkedin.com/in/nishat-tasnim128</t>
  </si>
  <si>
    <t>Nishat</t>
  </si>
  <si>
    <t>Tasnim</t>
  </si>
  <si>
    <t>Research Support Officer (Pre-Awards), Research And Innovation Services</t>
  </si>
  <si>
    <t>n.tasnim@ucl.ac.uk</t>
  </si>
  <si>
    <t>https://www.linkedin.com/in/niza-tal-2a463240</t>
  </si>
  <si>
    <t>Niza</t>
  </si>
  <si>
    <t>Tal</t>
  </si>
  <si>
    <t>Ruppin Academic Center</t>
  </si>
  <si>
    <t>niza@ruppin.ac.il</t>
  </si>
  <si>
    <t>ruppin academic center</t>
  </si>
  <si>
    <t>https://www.linkedin.com/in/noelalonso/</t>
  </si>
  <si>
    <t>Alonso</t>
  </si>
  <si>
    <t>Doctoral Research College Administration Manager</t>
  </si>
  <si>
    <t>noel.alonso@bcu.ac.uk</t>
  </si>
  <si>
    <t>https://www.linkedin.com/in/noemi-passamonti-23a727215</t>
  </si>
  <si>
    <t>Noemi</t>
  </si>
  <si>
    <t>Passamonti</t>
  </si>
  <si>
    <t>noemi.passamonti@manchester.ac.uk</t>
  </si>
  <si>
    <t>https://www.linkedin.com/in/norman-stewart-a915b4125</t>
  </si>
  <si>
    <t>Research Systems Officer</t>
  </si>
  <si>
    <t>norman.stewart@st-andrews.ac.uk</t>
  </si>
  <si>
    <t>https://www.linkedin.com/in/nrowegurney/</t>
  </si>
  <si>
    <t>Rowe-Gurney</t>
  </si>
  <si>
    <t>naorow@ceh.ac.uk</t>
  </si>
  <si>
    <t>https://www.linkedin.com/in/núria-felip-puignou-52098a94</t>
  </si>
  <si>
    <t>Núria</t>
  </si>
  <si>
    <t>Felip Puignou</t>
  </si>
  <si>
    <t>nuria.felip@englishuk.com</t>
  </si>
  <si>
    <t>https://www.linkedin.com/in/nyovani-madise-646ab611</t>
  </si>
  <si>
    <t>Nyovani</t>
  </si>
  <si>
    <t>Madise</t>
  </si>
  <si>
    <t>Director Of Research On Sustainable Development Goals</t>
  </si>
  <si>
    <t>nyovani.madise@afidep.org</t>
  </si>
  <si>
    <t>https://www.linkedin.com/in/octaviareeve</t>
  </si>
  <si>
    <t>Octavia</t>
  </si>
  <si>
    <t>Field Reid</t>
  </si>
  <si>
    <t>Associate Director, Impact &amp; Research Practice</t>
  </si>
  <si>
    <t>oreeve@adalovelaceinstitute.org</t>
  </si>
  <si>
    <t>masterlist-ukresearch, GN-Untouched - UK, masterlist-all, Masterlist-UK</t>
  </si>
  <si>
    <t>https://www.linkedin.com/in/oguz-ergin</t>
  </si>
  <si>
    <t>OÄŸuz</t>
  </si>
  <si>
    <t>Ergin</t>
  </si>
  <si>
    <t>Özyeğin University</t>
  </si>
  <si>
    <t>oguz.ergin@ozyegin.edu.tr</t>
  </si>
  <si>
    <t>zye in university</t>
  </si>
  <si>
    <t>https://www.linkedin.com/in/okan-baÄŸcÄ±-27656b150</t>
  </si>
  <si>
    <t>Okan</t>
  </si>
  <si>
    <t>BaÄŸcÄ±</t>
  </si>
  <si>
    <t>İstinye Üniversitesi</t>
  </si>
  <si>
    <t>obagci@istinye.edu.tr</t>
  </si>
  <si>
    <t>i stinye niversitesi</t>
  </si>
  <si>
    <t>https://www.linkedin.com/in/ola-adeyemi-b3399764</t>
  </si>
  <si>
    <t>Ola</t>
  </si>
  <si>
    <t>Adeyemi</t>
  </si>
  <si>
    <t>ola.adeyemi@cssd.ac.uk</t>
  </si>
  <si>
    <t>+44 20 7722 8183</t>
  </si>
  <si>
    <t>https://www.linkedin.com/in/olenasaid</t>
  </si>
  <si>
    <t>Olena</t>
  </si>
  <si>
    <t>Said</t>
  </si>
  <si>
    <t>Research Associate /Trial Manager</t>
  </si>
  <si>
    <t>olena.said@kcl.ac.uk</t>
  </si>
  <si>
    <t>https://www.linkedin.com/in/olga-bassoli-953a65/</t>
  </si>
  <si>
    <t>Olga</t>
  </si>
  <si>
    <t>Bassoli</t>
  </si>
  <si>
    <t>olga.bassoli@bcu.ac.uk</t>
  </si>
  <si>
    <t>https://www.linkedin.com/in/olimpia-mosteanu-ph-d-93726456</t>
  </si>
  <si>
    <t>Olimpia</t>
  </si>
  <si>
    <t>Mosteanu</t>
  </si>
  <si>
    <t>Research Director - Centre For Evaluation</t>
  </si>
  <si>
    <t>olimpia.mosteanu@social-life.co</t>
  </si>
  <si>
    <t>https://www.linkedin.com/in/oliver-boucke-44692229</t>
  </si>
  <si>
    <t>Boucke</t>
  </si>
  <si>
    <t>oliver.boucke@mall-research.com</t>
  </si>
  <si>
    <t>https://www.linkedin.com/in/oliver-scott-curry-1b4358101</t>
  </si>
  <si>
    <t>Scott Curry</t>
  </si>
  <si>
    <t>Research Affiliate</t>
  </si>
  <si>
    <t>oliver@kindness.org</t>
  </si>
  <si>
    <t>https://www.linkedin.com/in/oliver-short-1b001b26</t>
  </si>
  <si>
    <t>owgs500@york.ac.uk</t>
  </si>
  <si>
    <t>https://www.linkedin.com/in/olivier-brock-145934180</t>
  </si>
  <si>
    <t>Gene Therapy Senior Research Project Manager</t>
  </si>
  <si>
    <t>olivier.brock@kcl.ac.uk</t>
  </si>
  <si>
    <t>https://www.linkedin.com/in/omar-maraqa-b6949b50</t>
  </si>
  <si>
    <t>Maraqa</t>
  </si>
  <si>
    <t>omar.maraqa@alkhaleej.com.sa</t>
  </si>
  <si>
    <t>https://www.linkedin.com/in/omar-mazhar-25469a4a</t>
  </si>
  <si>
    <t>Mazhar</t>
  </si>
  <si>
    <t>omar.mazhar@nahdetmisr.com</t>
  </si>
  <si>
    <t>https://www.linkedin.com/in/onisiforos-soteriou-b7002628</t>
  </si>
  <si>
    <t>Onisiforos</t>
  </si>
  <si>
    <t>Soteriou</t>
  </si>
  <si>
    <t>o.soteriou@nup.ac.cy</t>
  </si>
  <si>
    <t>https://www.linkedin.com/in/ore-kolade-5730202a</t>
  </si>
  <si>
    <t>Ore</t>
  </si>
  <si>
    <t>Kolade</t>
  </si>
  <si>
    <t>Programme And Grants Funding Manager</t>
  </si>
  <si>
    <t>ore.kolade@lshtm.ac.uk</t>
  </si>
  <si>
    <t>https://www.linkedin.com/in/orit-lev-221940163</t>
  </si>
  <si>
    <t>Orit</t>
  </si>
  <si>
    <t>Lev</t>
  </si>
  <si>
    <t>Braude Academic College</t>
  </si>
  <si>
    <t>orit@braude.ac.il</t>
  </si>
  <si>
    <t>braude academic college</t>
  </si>
  <si>
    <t>https://www.linkedin.com/in/owen-roberson-4858a928/</t>
  </si>
  <si>
    <t>Roberson</t>
  </si>
  <si>
    <t>Head of Research Information</t>
  </si>
  <si>
    <t>owen.roberson@admin.cam.ac.uk</t>
  </si>
  <si>
    <t>https://www.linkedin.com/in/oylun-apak-8a733a53</t>
  </si>
  <si>
    <t>Oylun</t>
  </si>
  <si>
    <t>Apak</t>
  </si>
  <si>
    <t>Research &amp; Innovation Project Manager</t>
  </si>
  <si>
    <t>o.apak@arts.ac.uk</t>
  </si>
  <si>
    <t>https://www.linkedin.com/in/padma-pendyala-8172831a</t>
  </si>
  <si>
    <t>Padma</t>
  </si>
  <si>
    <t>padma.pendyala@uktd.co.uk</t>
  </si>
  <si>
    <t>https://www.linkedin.com/in/pádraig-mulcahy-77305531</t>
  </si>
  <si>
    <t>Pádraig</t>
  </si>
  <si>
    <t>Mulcahy</t>
  </si>
  <si>
    <t>Strategic Partnerships Manager And Research Lead (STEM &amp; Health)</t>
  </si>
  <si>
    <t>padraig.mulcahy@ntu.ac.uk</t>
  </si>
  <si>
    <t>https://www.linkedin.com/in/pallavi-kishore-1153712b</t>
  </si>
  <si>
    <t>Pallavi</t>
  </si>
  <si>
    <t>Kishore</t>
  </si>
  <si>
    <t>Head Of Finance And Accounting</t>
  </si>
  <si>
    <t>p.kishore@mdx.ac.ae</t>
  </si>
  <si>
    <t>+971 50 503 7087</t>
  </si>
  <si>
    <t>+971 4 369 3975</t>
  </si>
  <si>
    <t>GN-Untouched - UAE, masterlist-uae</t>
  </si>
  <si>
    <t>https://www.linkedin.com/in/pam-doyle-958252173</t>
  </si>
  <si>
    <t>p.doyle@hull.ac.uk</t>
  </si>
  <si>
    <t>https://www.linkedin.com/in/pamela-mellen-93839532</t>
  </si>
  <si>
    <t>Mellen</t>
  </si>
  <si>
    <t>Research Software Lab Manager</t>
  </si>
  <si>
    <t>pamela.mellen@kcl.ac.uk</t>
  </si>
  <si>
    <t>ARMA-Prospect-Removed - Out of Persona, masterlist-all</t>
  </si>
  <si>
    <t>https://www.linkedin.com/in/panagiota-mitrou-b50a4111</t>
  </si>
  <si>
    <t>Panagiota</t>
  </si>
  <si>
    <t>Mitrou</t>
  </si>
  <si>
    <t>Director Of Research Funding And Science External Relations</t>
  </si>
  <si>
    <t>g.mitrou@wcrf.org</t>
  </si>
  <si>
    <t>https://www.linkedin.com/in/panicos-kyriacou-90b23058</t>
  </si>
  <si>
    <t>Panicos</t>
  </si>
  <si>
    <t>Director Of Biomedical Engineering Research Centre</t>
  </si>
  <si>
    <t>p.kyriacou@city.ac.uk</t>
  </si>
  <si>
    <t>GN-Untouched - UK, ARMA-Prospect-Removed - Out of Persona, masterlist-ukuni, masterlist-all</t>
  </si>
  <si>
    <t>https://www.linkedin.com/in/pantelis-zamba-4baa33113</t>
  </si>
  <si>
    <t>Pantelis</t>
  </si>
  <si>
    <t>Zamba</t>
  </si>
  <si>
    <t>Unicaf</t>
  </si>
  <si>
    <t>p.zamba@unicaf.org</t>
  </si>
  <si>
    <t>unicaf</t>
  </si>
  <si>
    <t>https://www.linkedin.com/in/paola-palma-5a2801231</t>
  </si>
  <si>
    <t>Palma</t>
  </si>
  <si>
    <t>paola.palma@port.ac.uk</t>
  </si>
  <si>
    <t>https://www.linkedin.com/in/paola-vagnarelli-32703175</t>
  </si>
  <si>
    <t>Vagnarelli</t>
  </si>
  <si>
    <t>Departmental Director Of Research - Bioscience</t>
  </si>
  <si>
    <t>paola.vagnarelli@brunel.ac.uk</t>
  </si>
  <si>
    <t>https://www.linkedin.com/in/parbati-khatri-aab143274</t>
  </si>
  <si>
    <t>Parbati</t>
  </si>
  <si>
    <t>Khatri</t>
  </si>
  <si>
    <t>Casual Professional ( Technical Support/Research)(College Of Science And Engineering)</t>
  </si>
  <si>
    <t>parbati.khatri@flinders.edu.au</t>
  </si>
  <si>
    <t>https://www.linkedin.com/in/paresh-p-67125645</t>
  </si>
  <si>
    <t>Paresh</t>
  </si>
  <si>
    <t>paresh@loxfordschooltrust.net</t>
  </si>
  <si>
    <t>https://www.linkedin.com/in/parischronakis/</t>
  </si>
  <si>
    <t>Paris</t>
  </si>
  <si>
    <t>Chronakis</t>
  </si>
  <si>
    <t>Researcher</t>
  </si>
  <si>
    <t>paris.chronakis@royalholloway.ac.uk</t>
  </si>
  <si>
    <t>https://www.linkedin.com/in/paris-papageorgiou-53a52239</t>
  </si>
  <si>
    <t>p.papageorgiou@unicaf.org</t>
  </si>
  <si>
    <t>https://www.linkedin.com/in/pascaltenbras</t>
  </si>
  <si>
    <t>Ten Bras</t>
  </si>
  <si>
    <t>Manager Engineering, Research &amp; Development Services</t>
  </si>
  <si>
    <t>pascal.ten.bras@asml.com</t>
  </si>
  <si>
    <t>https://www.linkedin.com/in/patricia-liebetrau-38352018</t>
  </si>
  <si>
    <t>Liebetrau</t>
  </si>
  <si>
    <t>pliebetrau@london.edu</t>
  </si>
  <si>
    <t>https://www.linkedin.com/in/patricia-ternes/</t>
  </si>
  <si>
    <t>Ternes</t>
  </si>
  <si>
    <t>Research Software Engineer Manager</t>
  </si>
  <si>
    <t>patricia.terdal@gmail.com</t>
  </si>
  <si>
    <t>https://www.linkedin.com/in/patricia-trish-botha-b7308b85</t>
  </si>
  <si>
    <t>Botha</t>
  </si>
  <si>
    <t>pbotha@theacademy.me</t>
  </si>
  <si>
    <t>https://www.linkedin.com/in/patrick-overy-32453b60</t>
  </si>
  <si>
    <t>Overy</t>
  </si>
  <si>
    <t>povery@learningpartners.org</t>
  </si>
  <si>
    <t>https://www.linkedin.com/in/patvangelder/</t>
  </si>
  <si>
    <t>Gelder</t>
  </si>
  <si>
    <t>patrick.vangelder@uantwerpen.be</t>
  </si>
  <si>
    <t>https://www.linkedin.com/in/paudraic</t>
  </si>
  <si>
    <t>Director, Centre For Biomarker Research</t>
  </si>
  <si>
    <t>patrick.mchugh@hud.ac.uk</t>
  </si>
  <si>
    <t>https://www.linkedin.com/in/paula-Å›ledziÅ„ska/</t>
  </si>
  <si>
    <t>sledzinska</t>
  </si>
  <si>
    <t>p.sledzinska@rgu.ac.uk</t>
  </si>
  <si>
    <t>https://www.linkedin.com/in/paula-brooks-a38361a1</t>
  </si>
  <si>
    <t>pbrooks@acertrust.org.uk</t>
  </si>
  <si>
    <t>https://www.linkedin.com/in/paula-dalzell-b195ba13</t>
  </si>
  <si>
    <t>Dalzell</t>
  </si>
  <si>
    <t>paula.dalzell@manchester.ac.uk</t>
  </si>
  <si>
    <t>https://www.linkedin.com/in/paula-lomas-00341111b</t>
  </si>
  <si>
    <t>Lomas</t>
  </si>
  <si>
    <t>p.lomas@osborne.coop</t>
  </si>
  <si>
    <t>https://www.linkedin.com/in/paul-bevan-a3518615/</t>
  </si>
  <si>
    <t>Deputy Director of Finance (Financial Services)</t>
  </si>
  <si>
    <t>paul.bevan@rncm.ac.uk</t>
  </si>
  <si>
    <t>https://www.linkedin.com/in/paul-bowling-9b392b102</t>
  </si>
  <si>
    <t>Bowling</t>
  </si>
  <si>
    <t>Chief Financial &amp; Operations Officer</t>
  </si>
  <si>
    <t>paul.bowling@unigib.edu.gi</t>
  </si>
  <si>
    <t>https://www.linkedin.com/in/paul-carroll-72824817</t>
  </si>
  <si>
    <t>pcarroll@thinksinsight.com</t>
  </si>
  <si>
    <t>https://www.linkedin.com/in/paul-davenport-949b4217</t>
  </si>
  <si>
    <t>p.davenport@mmu.ac.uk</t>
  </si>
  <si>
    <t>+44 7917 093281</t>
  </si>
  <si>
    <t>https://www.linkedin.com/in/paul-evans-a1797a80</t>
  </si>
  <si>
    <t>paul.evans@citylit.ac.uk</t>
  </si>
  <si>
    <t>https://www.linkedin.com/in/paul-goodwin-00559656</t>
  </si>
  <si>
    <t>p.goodwin@hispmat.org</t>
  </si>
  <si>
    <t>https://www.linkedin.com/in/paul-guest-43422882</t>
  </si>
  <si>
    <t>paul.guest@nmite.ac.uk</t>
  </si>
  <si>
    <t>https://www.linkedin.com/in/paul-haldron-17278b1a</t>
  </si>
  <si>
    <t>Haldron</t>
  </si>
  <si>
    <t>Head Of IT Portfolio Management</t>
  </si>
  <si>
    <t>p.haldron@mmu.ac.uk</t>
  </si>
  <si>
    <t>https://www.linkedin.com/in/paul-hayward-744802b1</t>
  </si>
  <si>
    <t>Research &amp; Enterprise Manager</t>
  </si>
  <si>
    <t>paul.hayward@open.ac.uk</t>
  </si>
  <si>
    <t>https://www.linkedin.com/in/pauline-essah</t>
  </si>
  <si>
    <t>Essah</t>
  </si>
  <si>
    <t>Director Of Research And Programmes</t>
  </si>
  <si>
    <t>pauline@essa-africa.org</t>
  </si>
  <si>
    <t>https://www.linkedin.com/in/paul-jenkins-a07116ab</t>
  </si>
  <si>
    <t>p.m.jenkins@exeter.ac.uk</t>
  </si>
  <si>
    <t>https://www.linkedin.com/in/paul-logie-76290a116</t>
  </si>
  <si>
    <t>Logie</t>
  </si>
  <si>
    <t>Fundraising Research Officer</t>
  </si>
  <si>
    <t>p.logie@abdn.ac.uk</t>
  </si>
  <si>
    <t>https://www.linkedin.com/in/paul-mckay-5304a115</t>
  </si>
  <si>
    <t>Vice President, Research Director</t>
  </si>
  <si>
    <t>pmckay@forrester.com</t>
  </si>
  <si>
    <t>https://www.linkedin.com/in/paul-plummer-3404a92a</t>
  </si>
  <si>
    <t>Plummer</t>
  </si>
  <si>
    <t>Director Of Birmingham Rail Research And Education (BCRRE)</t>
  </si>
  <si>
    <t>p.plummer@bham.ac.uk</t>
  </si>
  <si>
    <t>https://www.linkedin.com/in/paul-stokes-0541863/</t>
  </si>
  <si>
    <t>Senior co-design manager - research data</t>
  </si>
  <si>
    <t>paul.stokes@jisc.ac.uk</t>
  </si>
  <si>
    <t>https://www.linkedin.com/in/paul-weaver-b6b07b37</t>
  </si>
  <si>
    <t>Director Of ACCIS Doctoral Training Centre</t>
  </si>
  <si>
    <t>paul.weaver@ul.ie</t>
  </si>
  <si>
    <t>https://www.linkedin.com/in/paul-withey-0448721/</t>
  </si>
  <si>
    <t>Withey</t>
  </si>
  <si>
    <t>Assistant IT Director (Enterprise Architecture and Planning)</t>
  </si>
  <si>
    <t>paul.withey@royalholloway.ac.uk</t>
  </si>
  <si>
    <t>https://www.linkedin.com/in/pawelstocki</t>
  </si>
  <si>
    <t>Pawel</t>
  </si>
  <si>
    <t>Stocki</t>
  </si>
  <si>
    <t>Vice President Research</t>
  </si>
  <si>
    <t>pawel@ossianix.com</t>
  </si>
  <si>
    <t>https://www.linkedin.com/in/pearce-brannigan-7751a7196</t>
  </si>
  <si>
    <t>Brannigan</t>
  </si>
  <si>
    <t>Research Excellence Officer (People, Culture And Environment)</t>
  </si>
  <si>
    <t>pearce.brannigan@coventry.ac.uk</t>
  </si>
  <si>
    <t>https://www.linkedin.com/in/pedro-rebelo-320946b</t>
  </si>
  <si>
    <t>Pedro</t>
  </si>
  <si>
    <t>Rebelo</t>
  </si>
  <si>
    <t>p.rebelo@qub.ac.uk</t>
  </si>
  <si>
    <t>https://www.linkedin.com/in/penny-browell-93516434</t>
  </si>
  <si>
    <t>Browell</t>
  </si>
  <si>
    <t>penny.browell@differentology.co.uk</t>
  </si>
  <si>
    <t>https://www.linkedin.com/in/penny-cook-aa489a6b</t>
  </si>
  <si>
    <t>Interim Pro Vice Chancellor Research And Enterprise</t>
  </si>
  <si>
    <t>p.a.cook@salford.ac.uk</t>
  </si>
  <si>
    <t>https://www.linkedin.com/in/penny-mathews-9a9593b0</t>
  </si>
  <si>
    <t>penny@we-bridge.co.uk</t>
  </si>
  <si>
    <t>https://www.linkedin.com/in/penny-montague-13997365</t>
  </si>
  <si>
    <t>Montague</t>
  </si>
  <si>
    <t>p.montague@lse.ac.uk</t>
  </si>
  <si>
    <t>+44 7834 378820</t>
  </si>
  <si>
    <t>https://www.linkedin.com/in/periklis-petropoulos-5134534</t>
  </si>
  <si>
    <t>Periklis</t>
  </si>
  <si>
    <t>Petropoulos</t>
  </si>
  <si>
    <t>Deputy Director Of The Optoelectronics Research Centre</t>
  </si>
  <si>
    <t>pp@orc.soton.ac.uk</t>
  </si>
  <si>
    <t>https://www.linkedin.com/in/perry-harper-777749208</t>
  </si>
  <si>
    <t>perry.harper@activatelearning.ac.uk</t>
  </si>
  <si>
    <t>https://www.linkedin.com/in/perry-xiao-713b957</t>
  </si>
  <si>
    <t>Xiao</t>
  </si>
  <si>
    <t>Professor, Course Director And Co-Head Of Bioengineering Research Centre</t>
  </si>
  <si>
    <t>xiaop@lsbu.ac.uk</t>
  </si>
  <si>
    <t>https://www.linkedin.com/in/petapool</t>
  </si>
  <si>
    <t>Peta</t>
  </si>
  <si>
    <t>Pool</t>
  </si>
  <si>
    <t>Research Partnerships Director (Special Projects)</t>
  </si>
  <si>
    <t>peta.pool@flinders.edu.au</t>
  </si>
  <si>
    <t>https://www.linkedin.com/in/peter-bloomfield</t>
  </si>
  <si>
    <t>peter.bloomfield@macularsociety.org</t>
  </si>
  <si>
    <t>https://www.linkedin.com/in/peter-brocklehurst-a1107544</t>
  </si>
  <si>
    <t>Brocklehurst</t>
  </si>
  <si>
    <t>Director Of Research And Development Birmingham Clinical Trials Unit</t>
  </si>
  <si>
    <t>p.brocklehurst@bham.ac.uk</t>
  </si>
  <si>
    <t>https://www.linkedin.com/in/peter-charie-009b62162</t>
  </si>
  <si>
    <t>Charie</t>
  </si>
  <si>
    <t>Senior Research Operations Manager</t>
  </si>
  <si>
    <t>peter.charie@crick.ac.uk</t>
  </si>
  <si>
    <t>https://www.linkedin.com/in/peter-guthrie-b2260ab</t>
  </si>
  <si>
    <t>Guthrie</t>
  </si>
  <si>
    <t>pmg31@eng.cam.ac.uk</t>
  </si>
  <si>
    <t>https://www.linkedin.com/in/peter-hompstead-32350196</t>
  </si>
  <si>
    <t>Hompstead</t>
  </si>
  <si>
    <t>p.r.hompstead@bath.ac.uk</t>
  </si>
  <si>
    <t>https://www.linkedin.com/in/peter-murphy-91879426</t>
  </si>
  <si>
    <t>Head Of Research,</t>
  </si>
  <si>
    <t>peter.murphy@ntu.ac.uk</t>
  </si>
  <si>
    <t>https://www.linkedin.com/in/peter-nicholson-2345701</t>
  </si>
  <si>
    <t>Nicholson</t>
  </si>
  <si>
    <t>peter.nicholson@ntu.ac.uk</t>
  </si>
  <si>
    <t>https://www.linkedin.com/in/peter-osbaldstone-26b624b</t>
  </si>
  <si>
    <t>Osbaldstone</t>
  </si>
  <si>
    <t>Research Director, Europe Power</t>
  </si>
  <si>
    <t>peter.osbaldstone@woodmac.com</t>
  </si>
  <si>
    <t>https://www.linkedin.com/in/peter-rodgers-b00b563</t>
  </si>
  <si>
    <t>Director, Research Laboratories</t>
  </si>
  <si>
    <t>peter.rodgers@ku.ac.ae</t>
  </si>
  <si>
    <t>https://www.linkedin.com/in/peter-stephenson-a6391317</t>
  </si>
  <si>
    <t>Stephenson</t>
  </si>
  <si>
    <t>p.stephenson@qub.ac.uk</t>
  </si>
  <si>
    <t>https://www.linkedin.com/in/peter-weatherburn-63430218</t>
  </si>
  <si>
    <t>Weatherburn</t>
  </si>
  <si>
    <t>Director, Sigma Research</t>
  </si>
  <si>
    <t>peter.weatherburn@lshtm.ac.uk</t>
  </si>
  <si>
    <t>+44 20 7927 2797</t>
  </si>
  <si>
    <t>GN-Untouched - UK, ARMA-Prospect-Removed - Out of Persona, masterlist-141uni, Masterlist-UK, masterlist-ukuni, masterlist-all</t>
  </si>
  <si>
    <t>https://www.linkedin.com/in/petra-krylova-286b7b8</t>
  </si>
  <si>
    <t>Krylova</t>
  </si>
  <si>
    <t>Global Research Director</t>
  </si>
  <si>
    <t>pkrylova@socialprogress.org</t>
  </si>
  <si>
    <t>https://www.linkedin.com/in/phee-burt-38778049</t>
  </si>
  <si>
    <t>Phee</t>
  </si>
  <si>
    <t>Burt</t>
  </si>
  <si>
    <t>phee.burt@port.ac.uk</t>
  </si>
  <si>
    <t>https://www.linkedin.com/in/phil-downing-04991827</t>
  </si>
  <si>
    <t>phil@icaro.uk.com</t>
  </si>
  <si>
    <t>https://www.linkedin.com/in/philip-cull-6303658</t>
  </si>
  <si>
    <t>Assistant Director Of Research Operations</t>
  </si>
  <si>
    <t>philip.cull@cranfield.ac.uk</t>
  </si>
  <si>
    <t>https://www.linkedin.com/in/philippa-sams-350769132</t>
  </si>
  <si>
    <t>Sams</t>
  </si>
  <si>
    <t>p.sams@exeter.ac.uk</t>
  </si>
  <si>
    <t>https://www.linkedin.com/in/philippa-walker-52ba787</t>
  </si>
  <si>
    <t>Head Of Grant Management, School Of Social Sciences</t>
  </si>
  <si>
    <t>p.walker@manchester.ac.uk</t>
  </si>
  <si>
    <t>https://www.linkedin.com/in/philmacuk/?originalSubdomain=uk</t>
  </si>
  <si>
    <t>p.macdonald@rave.ac.uk</t>
  </si>
  <si>
    <t>https://www.linkedin.com/in/phil-reed-888b533b</t>
  </si>
  <si>
    <t>Research Community &amp; Training Manager</t>
  </si>
  <si>
    <t>phil.reed@manchester.ac.uk</t>
  </si>
  <si>
    <t>https://www.linkedin.com/in/phoebe-allman-burt-38778049</t>
  </si>
  <si>
    <t>Phoebe</t>
  </si>
  <si>
    <t>Allman-Burt</t>
  </si>
  <si>
    <t>Research And Innovation Development Manager</t>
  </si>
  <si>
    <t>phoebe.allman-burt@port.ac.uk</t>
  </si>
  <si>
    <t>https://www.linkedin.com/in/piers-thompson-95939234</t>
  </si>
  <si>
    <t>Piers</t>
  </si>
  <si>
    <t>Director Of Research Outputs</t>
  </si>
  <si>
    <t>piers.thompson@ntu.ac.uk</t>
  </si>
  <si>
    <t>https://www.linkedin.com/in/pieter-sonke-9a7987104/</t>
  </si>
  <si>
    <t>Pieter</t>
  </si>
  <si>
    <t>Sonke</t>
  </si>
  <si>
    <t>REF Project Officer</t>
  </si>
  <si>
    <t>p.sonke@gold.ac.uk</t>
  </si>
  <si>
    <t>https://www.linkedin.com/in/pieter-spooren-55604b5/</t>
  </si>
  <si>
    <t>Spooren</t>
  </si>
  <si>
    <t>Head Research Affairs Unit</t>
  </si>
  <si>
    <t>pieter.spooren@uantwerpen.be</t>
  </si>
  <si>
    <t>https://www.linkedin.com/in/practicingurbanists</t>
  </si>
  <si>
    <t>carol.mckenzie@strath.ac.uk</t>
  </si>
  <si>
    <t>https://www.linkedin.com/in/premal-patel-acma-cgma-32159116b</t>
  </si>
  <si>
    <t>Premal</t>
  </si>
  <si>
    <t>premal.patel@astrum-mat.org</t>
  </si>
  <si>
    <t>https://www.linkedin.com/in/prof-andrew-kehoe</t>
  </si>
  <si>
    <t>Kehoe</t>
  </si>
  <si>
    <t>Director Of Research, School Of English</t>
  </si>
  <si>
    <t>andrew.kehoe@bcu.ac.uk</t>
  </si>
  <si>
    <t>https://www.linkedin.com/in/profannamorganthomas</t>
  </si>
  <si>
    <t>Morgan-Thomas</t>
  </si>
  <si>
    <t>anna.morgan-thomas@gla.ac.uk</t>
  </si>
  <si>
    <t>https://www.linkedin.com/in/profbojesen/</t>
  </si>
  <si>
    <t>Emile</t>
  </si>
  <si>
    <t>Bojesen</t>
  </si>
  <si>
    <t>emile.bojesen@winchester.ac.uk</t>
  </si>
  <si>
    <t>https://www.linkedin.com/in/professor-cherie-armour-828aa719</t>
  </si>
  <si>
    <t>Cherie Armour</t>
  </si>
  <si>
    <t>Director Of Research (School Of Psychology)</t>
  </si>
  <si>
    <t>c.armour@qub.ac.uk</t>
  </si>
  <si>
    <t>https://www.linkedin.com/in/professor-damien-page-78848242</t>
  </si>
  <si>
    <t>Damien Page</t>
  </si>
  <si>
    <t>damien.page@bucks.ac.uk</t>
  </si>
  <si>
    <t>https://www.linkedin.com/in/professor-florin-ioras-11022510/</t>
  </si>
  <si>
    <t>Florin</t>
  </si>
  <si>
    <t>Ioras</t>
  </si>
  <si>
    <t>florin.ioras@gmail.com</t>
  </si>
  <si>
    <t>https://www.linkedin.com/in/professor-helen-marshall-03976446</t>
  </si>
  <si>
    <t>Helen Marshall</t>
  </si>
  <si>
    <t>h.marshall@salford.ac.uk</t>
  </si>
  <si>
    <t>GN-Untouched - UK, masterlist-141uni</t>
  </si>
  <si>
    <t>https://www.linkedin.com/in/professor-neil-simco-0b470826/</t>
  </si>
  <si>
    <t>Simco</t>
  </si>
  <si>
    <t>University of the Highlands &amp; Islands</t>
  </si>
  <si>
    <t>Vice Principal Research and Impact</t>
  </si>
  <si>
    <t>neil.simco@uhi.ac.uk</t>
  </si>
  <si>
    <t>https://www.linkedin.com/in/professor-shahina-pardhan-937a1241</t>
  </si>
  <si>
    <t>Shahina Pardhan</t>
  </si>
  <si>
    <t>Director, Vision And Eye Research Institute, School Of Medicine,</t>
  </si>
  <si>
    <t>shahina.pardhan@anglia.ac.uk</t>
  </si>
  <si>
    <t>https://www.linkedin.com/in/professor-stephen-scott-cbe-545205258</t>
  </si>
  <si>
    <t>Stephen Scott</t>
  </si>
  <si>
    <t>Director, National Academy For Parenting Research</t>
  </si>
  <si>
    <t>stephen.scott@kcl.ac.uk</t>
  </si>
  <si>
    <t>https://www.linkedin.com/in/prof-fengshou-gu-21910572</t>
  </si>
  <si>
    <t>Fengshou</t>
  </si>
  <si>
    <t>Gu</t>
  </si>
  <si>
    <t>Head Of Measurements And Data Analytics Research Group</t>
  </si>
  <si>
    <t>f.gu@hud.ac.uk</t>
  </si>
  <si>
    <t>https://www.linkedin.com/in/profharrydixon/</t>
  </si>
  <si>
    <t>Associate Director of International Research &amp; Development</t>
  </si>
  <si>
    <t>harr@ceh.ac.uk</t>
  </si>
  <si>
    <t>https://www.linkedin.com/in/prof-issa-chaer-lsbu/</t>
  </si>
  <si>
    <t>Issa</t>
  </si>
  <si>
    <t>Chaer</t>
  </si>
  <si>
    <t>Professor and Associate Dean - Research and Enterprise</t>
  </si>
  <si>
    <t>chaeri@lsbu.ac.uk</t>
  </si>
  <si>
    <t>https://www.linkedin.com/in/prof-mark-de-ste-croix-74322460/</t>
  </si>
  <si>
    <t>Ste Croix</t>
  </si>
  <si>
    <t>mdestecroix@glos.ac.uk</t>
  </si>
  <si>
    <t>https://www.linkedin.com/in/prof-sam-broadhead-8b01b033</t>
  </si>
  <si>
    <t>Broadhead</t>
  </si>
  <si>
    <t>sam.broadhead@leeds-art.ac.uk</t>
  </si>
  <si>
    <t>https://www.linkedin.com/in/puneetsingh777/</t>
  </si>
  <si>
    <t>Puneet</t>
  </si>
  <si>
    <t>ps@lse.ac.uk</t>
  </si>
  <si>
    <t>https://www.linkedin.com/in/qa-ahmet-acik</t>
  </si>
  <si>
    <t>Ahmet</t>
  </si>
  <si>
    <t>Acik</t>
  </si>
  <si>
    <t>Visiting Research Fellow, Strategy Enterprise And Innovation (Risk, Crisis And Resilience)</t>
  </si>
  <si>
    <t>ahmet.acik@port.ac.uk</t>
  </si>
  <si>
    <t>https://www.linkedin.com/in/rachael-barber-8a121148</t>
  </si>
  <si>
    <t>Head Of Research Partnerships</t>
  </si>
  <si>
    <t>rachael.barber@crick.ac.uk</t>
  </si>
  <si>
    <t>https://www.linkedin.com/in/rachael-church-sanders-9ab62912</t>
  </si>
  <si>
    <t>Church-Sanders</t>
  </si>
  <si>
    <t>rchurch@worldacademysport.com</t>
  </si>
  <si>
    <t>https://www.linkedin.com/in/rachael-elliott-520b0b71</t>
  </si>
  <si>
    <t>Senior Research Support</t>
  </si>
  <si>
    <t>rachael.elliott@flinders.edu.au</t>
  </si>
  <si>
    <t>https://www.linkedin.com/in/rachael-mckittrick-0761a836</t>
  </si>
  <si>
    <t>Mckittrick</t>
  </si>
  <si>
    <t>r.c.mckittrick@salford.ac.uk</t>
  </si>
  <si>
    <t>https://www.linkedin.com/in/rachael-robson-95275b56</t>
  </si>
  <si>
    <t>Robson</t>
  </si>
  <si>
    <t>Executive Assistant To The COO And The Pro-Director Of Research</t>
  </si>
  <si>
    <t>rr30@soas.ac.uk</t>
  </si>
  <si>
    <t>masterlist-ukuni, GN-Untouched - UK, ARMA-Prospect-Unverified Contacts, Masterlist-UK, masterlist-all</t>
  </si>
  <si>
    <t>https://www.linkedin.com/in/rachael-white-a34388264</t>
  </si>
  <si>
    <t>rachael.white@capitalccg.ac.uk</t>
  </si>
  <si>
    <t>https://www.linkedin.com/in/rachel-atta-5b92ba135</t>
  </si>
  <si>
    <t>rachel.atta@cranfield.ac.uk</t>
  </si>
  <si>
    <t>https://www.linkedin.com/in/rachel-beaton</t>
  </si>
  <si>
    <t>Beaton</t>
  </si>
  <si>
    <t>rachel.beaton@stir.ac.uk</t>
  </si>
  <si>
    <t>https://www.linkedin.com/in/rachel-bentley-418b1b59</t>
  </si>
  <si>
    <t>rachel.bentley@manchester.ac.uk</t>
  </si>
  <si>
    <t>https://www.linkedin.com/in/rachel-brenchley-062a1388</t>
  </si>
  <si>
    <t>Brenchley</t>
  </si>
  <si>
    <t>Research Quality, Impact &amp; Skills Manager</t>
  </si>
  <si>
    <t>r.c.brenchley@salford.ac.uk</t>
  </si>
  <si>
    <t>https://www.linkedin.com/in/rachelbrockhurst</t>
  </si>
  <si>
    <t>Persad</t>
  </si>
  <si>
    <t>Head Of Research Policy</t>
  </si>
  <si>
    <t>rachel.persad@guildhe.ac.uk</t>
  </si>
  <si>
    <t>07877 661343</t>
  </si>
  <si>
    <t>https://www.linkedin.com/in/rachel-burch-5884018/?originalSubdomain=uk</t>
  </si>
  <si>
    <t>Burch</t>
  </si>
  <si>
    <t>rachel.burch@brunel.ac.uk</t>
  </si>
  <si>
    <t>https://www.linkedin.com/in/rachel-colley-8805ba86</t>
  </si>
  <si>
    <t>rachel.colley@mmu.ac.uk</t>
  </si>
  <si>
    <t>https://www.linkedin.com/in/rachel-cowgill-7a01244</t>
  </si>
  <si>
    <t>Cowgill</t>
  </si>
  <si>
    <t>Associate Dean For Research (Arts &amp; Humanities) And Director Of The Humanities Research Centre</t>
  </si>
  <si>
    <t>rachel.cowgill@york.ac.uk</t>
  </si>
  <si>
    <t>https://www.linkedin.com/in/racheldaniels1</t>
  </si>
  <si>
    <t>r.j.daniels@cranfield.ac.uk</t>
  </si>
  <si>
    <t>https://www.linkedin.com/in/rachel-elias-lee-432b75221</t>
  </si>
  <si>
    <t>Elias-Lee</t>
  </si>
  <si>
    <t>rachel.elias-lee@southwales.ac.uk</t>
  </si>
  <si>
    <t>https://www.linkedin.com/in/rachel-glayzer-8844b2173</t>
  </si>
  <si>
    <t>Glayzer</t>
  </si>
  <si>
    <t>Research Support Officer -Projects And Funding</t>
  </si>
  <si>
    <t>glayzerr@edgehill.ac.uk</t>
  </si>
  <si>
    <t>https://www.linkedin.com/in/rachel-goldspink-5a4775101</t>
  </si>
  <si>
    <t>Goldspink</t>
  </si>
  <si>
    <t>Research &amp; KE Contracts Officer</t>
  </si>
  <si>
    <t>r.goldspink@hull.ac.uk</t>
  </si>
  <si>
    <t>https://www.linkedin.com/in/rachel-harris-76832357</t>
  </si>
  <si>
    <t>Director Of Finance And Technology</t>
  </si>
  <si>
    <t>rachel.harris@rcm.ac.uk</t>
  </si>
  <si>
    <t>https://www.linkedin.com/in/rachel-herries-39010727</t>
  </si>
  <si>
    <t>Herries</t>
  </si>
  <si>
    <t>rachel.herries@glasgow.ac.uk</t>
  </si>
  <si>
    <t>https://www.linkedin.com/in/rachellauramorrison24/</t>
  </si>
  <si>
    <t>Finance Systems Support Officer</t>
  </si>
  <si>
    <t>rachel.morrison@stir.ac.uk</t>
  </si>
  <si>
    <t>https://www.linkedin.com/in/rachel-savory-b7986811b</t>
  </si>
  <si>
    <t>Savory</t>
  </si>
  <si>
    <t>Research Manager (Technical Development And Regulatory Reporting)</t>
  </si>
  <si>
    <t>rachel.savory@wjec.co.uk</t>
  </si>
  <si>
    <t>https://www.linkedin.com/in/rachel-sibley-070802114</t>
  </si>
  <si>
    <t>Sibley</t>
  </si>
  <si>
    <t>Research Delivery Officer</t>
  </si>
  <si>
    <t>rachel.sibley@northumbria.ac.uk</t>
  </si>
  <si>
    <t>https://www.linkedin.com/in/rachel-treglown</t>
  </si>
  <si>
    <t>Treglown</t>
  </si>
  <si>
    <t>Senior Policy Officer (Research, Innovation And Health)</t>
  </si>
  <si>
    <t>rachel@universities-scotland.ac.uk</t>
  </si>
  <si>
    <t>https://www.linkedin.com/in/rachel-williamson-pears-5b0551125</t>
  </si>
  <si>
    <t>Williamson-Pears</t>
  </si>
  <si>
    <t>r.williamson@northumbria.ac.uk</t>
  </si>
  <si>
    <t>https://www.linkedin.com/in/radmir-selmani-a7804818/</t>
  </si>
  <si>
    <t>Radmir</t>
  </si>
  <si>
    <t>Selmani</t>
  </si>
  <si>
    <t>radmir.selmani@lshtm.ac.uk</t>
  </si>
  <si>
    <t>https://www.linkedin.com/in/raelene-burnley-18773a39</t>
  </si>
  <si>
    <t>Raelene</t>
  </si>
  <si>
    <t>Burnley</t>
  </si>
  <si>
    <t>Research/Administration Officer</t>
  </si>
  <si>
    <t>raelene.burnley@flinders.edu.au</t>
  </si>
  <si>
    <t>https://www.linkedin.com/in/raffaella-chianese-1954766b</t>
  </si>
  <si>
    <t>Chianese</t>
  </si>
  <si>
    <t>Laboratory Manager/research Technician</t>
  </si>
  <si>
    <t>raffaella.chianese@abdn.ac.uk</t>
  </si>
  <si>
    <t>https://www.linkedin.com/in/rahima-begum-77b26817a</t>
  </si>
  <si>
    <t>Rahima</t>
  </si>
  <si>
    <t>Research &amp; Development Manager</t>
  </si>
  <si>
    <t>rahima.begum@kcl.ac.uk</t>
  </si>
  <si>
    <t>https://www.linkedin.com/in/raj-chitnavis-131a5945</t>
  </si>
  <si>
    <t>Chitnavis</t>
  </si>
  <si>
    <t>School Research Manager, Biomedical Engineering And Imaging Sciences</t>
  </si>
  <si>
    <t>raj.chitnavis@kcl.ac.uk</t>
  </si>
  <si>
    <t>https://www.linkedin.com/in/ramin-bokaian-b5b53a85</t>
  </si>
  <si>
    <t>Ramin</t>
  </si>
  <si>
    <t>Bokaian</t>
  </si>
  <si>
    <t>Head Of Research &amp; Policy</t>
  </si>
  <si>
    <t>ramin.bokaian@charteredabs.org</t>
  </si>
  <si>
    <t>https://www.linkedin.com/in/ramiro-bravo</t>
  </si>
  <si>
    <t>Ramiro</t>
  </si>
  <si>
    <t>Bravo Santisteban</t>
  </si>
  <si>
    <t>Reseach Data Manager</t>
  </si>
  <si>
    <t>ramiro.bravo@manchester.ac.uk</t>
  </si>
  <si>
    <t>https://www.linkedin.com/in/randa-qunsol-jcpa-03428913</t>
  </si>
  <si>
    <t>Qunsol Jcpa</t>
  </si>
  <si>
    <t>King's Academy</t>
  </si>
  <si>
    <t>rqunsol@kingsacademy.edu.jo</t>
  </si>
  <si>
    <t>king s academy</t>
  </si>
  <si>
    <t>https://www.linkedin.com/in/rashidasimpson</t>
  </si>
  <si>
    <t>Rashida</t>
  </si>
  <si>
    <t>rashida.simpson@open.ac.uk</t>
  </si>
  <si>
    <t>https://www.linkedin.com/in/rasool-f-jader-a6325b107</t>
  </si>
  <si>
    <t>Rasool</t>
  </si>
  <si>
    <t>F Jader</t>
  </si>
  <si>
    <t>rasool.jader@soran.edu.iq</t>
  </si>
  <si>
    <t>https://www.linkedin.com/in/reader-associate-professor-in-music-mykaell-riley-24131a1</t>
  </si>
  <si>
    <t>Reader</t>
  </si>
  <si>
    <t>Professor In Music Mykaell Riley</t>
  </si>
  <si>
    <t>m.s.riley@westminster.ac.uk</t>
  </si>
  <si>
    <t>https://www.linkedin.com/in/rebecca-berends-b1b9633b</t>
  </si>
  <si>
    <t>Berends</t>
  </si>
  <si>
    <t>Project Coordinator, Research Management</t>
  </si>
  <si>
    <t>rebecca.berends@glasgow.ac.uk</t>
  </si>
  <si>
    <t>https://www.linkedin.com/in/rebecca-chalkley-785a16111</t>
  </si>
  <si>
    <t>Chalkley</t>
  </si>
  <si>
    <t>Research Development Manager (Health)</t>
  </si>
  <si>
    <t>rebecca.chalkley@york.ac.uk</t>
  </si>
  <si>
    <t>https://www.linkedin.com/in/rebecca-evans-79032657</t>
  </si>
  <si>
    <t>rebeccaevans@charterhouse.org.uk</t>
  </si>
  <si>
    <t>https://www.linkedin.com/in/rebecca-hewlett-012977174</t>
  </si>
  <si>
    <t>r.hewlett@mmu.ac.uk</t>
  </si>
  <si>
    <t>https://www.linkedin.com/in/rebecca-keough-38288917</t>
  </si>
  <si>
    <t>Keough</t>
  </si>
  <si>
    <t>Institute Manager, Flinders Health And Medical Research Institute</t>
  </si>
  <si>
    <t>rebecca.keough@flinders.edu.au</t>
  </si>
  <si>
    <t>https://www.linkedin.com/in/rebecca-kraszewski-5a9800105</t>
  </si>
  <si>
    <t>Kraszewski</t>
  </si>
  <si>
    <t>Postgraduate Research Admissions Officer</t>
  </si>
  <si>
    <t>rebecca.kraszewski@aru.ac.uk</t>
  </si>
  <si>
    <t>GN-Untouched - UK, ARMA-Prospect-Verified Contacts, masterlist-all, masterlist-ukuni</t>
  </si>
  <si>
    <t>https://www.linkedin.com/in/rebecca-stokes-332aa633</t>
  </si>
  <si>
    <t>Director Of Research Strategy And Operations</t>
  </si>
  <si>
    <t>rebecca.stokes@ntu.ac.uk</t>
  </si>
  <si>
    <t>https://www.linkedin.com/in/rebeccawilliams2104</t>
  </si>
  <si>
    <t>rebecca.williams@hull.ac.uk</t>
  </si>
  <si>
    <t>https://www.linkedin.com/in/rebecca-wright-10b5147</t>
  </si>
  <si>
    <t>Project Manager, IT &amp; Digital, Office Of The CIO</t>
  </si>
  <si>
    <t>r.wright@mmu.ac.uk</t>
  </si>
  <si>
    <t>https://www.linkedin.com/in/rebekah-tougher</t>
  </si>
  <si>
    <t>Rebekah</t>
  </si>
  <si>
    <t>Tougher</t>
  </si>
  <si>
    <t>Commercial Development Manager - Research &amp; Enterprise Directorate</t>
  </si>
  <si>
    <t>r.tougher@qub.ac.uk</t>
  </si>
  <si>
    <t>https://www.linkedin.com/in/rebeka-torlay-94579898</t>
  </si>
  <si>
    <t>Rebeka</t>
  </si>
  <si>
    <t>Torlay</t>
  </si>
  <si>
    <t>rebeka.torlay@kcl.ac.uk</t>
  </si>
  <si>
    <t>https://www.linkedin.com/in/reece-mcdonald-2a91b0161</t>
  </si>
  <si>
    <t>reece.mcdonald@in-toto-ed.com</t>
  </si>
  <si>
    <t>https://www.linkedin.com/in/renata-kairiene-235a051b9</t>
  </si>
  <si>
    <t>Kairiene</t>
  </si>
  <si>
    <t>renata@mrcollege.ac.uk</t>
  </si>
  <si>
    <t>https://www.linkedin.com/in/reuben-sneller-20560345</t>
  </si>
  <si>
    <t>Reuben</t>
  </si>
  <si>
    <t>Sneller</t>
  </si>
  <si>
    <t>Trusted Research Officer</t>
  </si>
  <si>
    <t>reuben.sneller@le.ac.uk</t>
  </si>
  <si>
    <t>https://www.linkedin.com/in/rgparish</t>
  </si>
  <si>
    <t>Open Access And Research Data Officer</t>
  </si>
  <si>
    <t>richard.parish@anglia.ac.uk</t>
  </si>
  <si>
    <t>masterlist-141uni, GN-Untouched - UK, ARMA-Prospect-Verified Contacts, Masterlist-UK, masterlist-all, masterlist-ukuni</t>
  </si>
  <si>
    <t>https://www.linkedin.com/in/rhiannon-lloyd-1a06044</t>
  </si>
  <si>
    <t>r.lloyd@ucl.ac.uk</t>
  </si>
  <si>
    <t>https://www.linkedin.com/in/rhodeslisa</t>
  </si>
  <si>
    <t>Training And Research Culture Manager</t>
  </si>
  <si>
    <t>lisa.rhodes@port.ac.uk</t>
  </si>
  <si>
    <t>https://www.linkedin.com/in/rhthompson</t>
  </si>
  <si>
    <t>Postgraduate Research Engagement Manager</t>
  </si>
  <si>
    <t>r.thompson@abdn.ac.uk</t>
  </si>
  <si>
    <t>https://www.linkedin.com/in/richagarva005</t>
  </si>
  <si>
    <t>Garva</t>
  </si>
  <si>
    <t>richa.garva@manchester.ac.uk</t>
  </si>
  <si>
    <t>https://www.linkedin.com/in/richard-blundell-47b97915</t>
  </si>
  <si>
    <t>richard.blundell@ifs.org.uk</t>
  </si>
  <si>
    <t>https://www.linkedin.com/in/richard-christie-5a723220b</t>
  </si>
  <si>
    <t>Director Of E-Research</t>
  </si>
  <si>
    <t>richard.christie@kcl.ac.uk</t>
  </si>
  <si>
    <t>masterlist-141uni, GN-Untouched - UK, ARMA-Prospect-Removed - Out of Persona, Masterlist-UK, masterlist-all</t>
  </si>
  <si>
    <t>https://www.linkedin.com/in/richard-cross-41390593</t>
  </si>
  <si>
    <t>Associate Director IT Infrastructure</t>
  </si>
  <si>
    <t>r.cross@soton.ac.uk</t>
  </si>
  <si>
    <t>https://www.linkedin.com/in/richard-dewhurst-689429a8</t>
  </si>
  <si>
    <t>Dewhurst</t>
  </si>
  <si>
    <t>Head Of Dairy Research Centre</t>
  </si>
  <si>
    <t>rdewhurst@sruc.ac.uk</t>
  </si>
  <si>
    <t>https://www.linkedin.com/in/richard-emes-b193208</t>
  </si>
  <si>
    <t>Emes</t>
  </si>
  <si>
    <t>Pro Vice-Chancellor Research And International At Nottingham Trent University</t>
  </si>
  <si>
    <t>richard.emes@ntu.ac.uk</t>
  </si>
  <si>
    <t>https://www.linkedin.com/in/richard-flatman-772a3823/</t>
  </si>
  <si>
    <t>Flatman</t>
  </si>
  <si>
    <t>richard.flatman@lsbu.ac.uk</t>
  </si>
  <si>
    <t>https://www.linkedin.com/in/richard-green-8312713b</t>
  </si>
  <si>
    <t>Volunteer Research Assistant And Repository Manager</t>
  </si>
  <si>
    <t>r.green@hull.ac.uk</t>
  </si>
  <si>
    <t>https://www.linkedin.com/in/richard-holland-56691a57</t>
  </si>
  <si>
    <t>IT Infrastructure Manager</t>
  </si>
  <si>
    <t>richard.holland@npl.co.uk</t>
  </si>
  <si>
    <t>https://www.linkedin.com/in/richardjholliday/</t>
  </si>
  <si>
    <t>Head of Research Contracts, IP &amp; Commercialisation</t>
  </si>
  <si>
    <t>richol@ceh.ac.uk</t>
  </si>
  <si>
    <t>https://www.linkedin.com/in/richardkemkers</t>
  </si>
  <si>
    <t>Kemkers</t>
  </si>
  <si>
    <t>richard.kemkers@asml.com</t>
  </si>
  <si>
    <t>https://www.linkedin.com/in/richard-lane-64a631129</t>
  </si>
  <si>
    <t>richard.lane@kcl.ac.uk</t>
  </si>
  <si>
    <t>https://www.linkedin.com/in/richard-malham-8ba258238</t>
  </si>
  <si>
    <t>Malham</t>
  </si>
  <si>
    <t>Head Of Research Policy, Integrity And Governance</t>
  </si>
  <si>
    <t>rm@st-andrews.ac.uk</t>
  </si>
  <si>
    <t>https://www.linkedin.com/in/richard-mingo-477994119</t>
  </si>
  <si>
    <t>Mingo</t>
  </si>
  <si>
    <t>rmingo@marshacademy.org.uk</t>
  </si>
  <si>
    <t>https://www.linkedin.com/in/richard-morris-4611296a</t>
  </si>
  <si>
    <t>richard.morris@intoglobal.com</t>
  </si>
  <si>
    <t>https://www.linkedin.com/in/richard-nicholson-a680b2162</t>
  </si>
  <si>
    <t>Research Services Officer</t>
  </si>
  <si>
    <t>richard.nicholson@manchester.ac.uk</t>
  </si>
  <si>
    <t>https://www.linkedin.com/in/richard-sullivan-1332642a</t>
  </si>
  <si>
    <t>Co Director, Conflict &amp; Health Research Group</t>
  </si>
  <si>
    <t>richard.sullivan@kcl.ac.uk</t>
  </si>
  <si>
    <t>https://www.linkedin.com/in/richard-treisman-b733a8114</t>
  </si>
  <si>
    <t>Treisman</t>
  </si>
  <si>
    <t>Research Director And Group Leader</t>
  </si>
  <si>
    <t>richard.treisman@crick.ac.uk</t>
  </si>
  <si>
    <t>https://www.linkedin.com/in/richard-wiltshire-6356233a</t>
  </si>
  <si>
    <t>Wiltshire</t>
  </si>
  <si>
    <t>Director - Platform Research</t>
  </si>
  <si>
    <t>richard.wiltshire@nanoporetech.com</t>
  </si>
  <si>
    <t>https://www.linkedin.com/in/rim-turkmani-4205b82b</t>
  </si>
  <si>
    <t>Turkmani</t>
  </si>
  <si>
    <t>r.turkmani@lse.ac.uk</t>
  </si>
  <si>
    <t>https://www.linkedin.com/in/rinat-khusainov-4a162574</t>
  </si>
  <si>
    <t>Khusainov</t>
  </si>
  <si>
    <t>rinat.khusainov@port.ac.uk</t>
  </si>
  <si>
    <t>https://www.linkedin.com/in/riyadh-al-tamami-fcca-master-in-accounting-9939a78a</t>
  </si>
  <si>
    <t>Riyadh</t>
  </si>
  <si>
    <t>Al Tamami Master In Accounting</t>
  </si>
  <si>
    <t>International College Of Engineering And Management</t>
  </si>
  <si>
    <t>riyadh@icem.edu.om</t>
  </si>
  <si>
    <t>international college of engineering and management</t>
  </si>
  <si>
    <t>https://www.linkedin.com/in/rjbibb</t>
  </si>
  <si>
    <t>Bibb</t>
  </si>
  <si>
    <t>richard.bibb@ntu.ac.uk</t>
  </si>
  <si>
    <t>https://www.linkedin.com/in/rjosborne</t>
  </si>
  <si>
    <t>Senior Vice President Research And Development</t>
  </si>
  <si>
    <t>robert.osborne@biomodal.com</t>
  </si>
  <si>
    <t>https://www.linkedin.com/in/rob-anderson-39525710</t>
  </si>
  <si>
    <t>Head Of Research Compliance</t>
  </si>
  <si>
    <t>rob.anderson@kaust.edu.sa</t>
  </si>
  <si>
    <t>https://www.linkedin.com/in/robbie-wallis-171587149</t>
  </si>
  <si>
    <t>Wallis</t>
  </si>
  <si>
    <t>robbie-w@boston.ac.uk</t>
  </si>
  <si>
    <t>https://www.linkedin.com/in/robert-adlington-15475782</t>
  </si>
  <si>
    <t>Adlington</t>
  </si>
  <si>
    <t>Head Of Research And Professor Of Musicology, Royal College Of Music</t>
  </si>
  <si>
    <t>robert.adlington@rcm.ac.uk</t>
  </si>
  <si>
    <t>masterlist-141uni, Masterlist-UK, GN-Already Approached, ARMA-Prospect-Removed - Out of Persona</t>
  </si>
  <si>
    <t>https://www.linkedin.com/in/robert-bernard-b381aab3</t>
  </si>
  <si>
    <t>robert.bernard@kcl.ac.uk</t>
  </si>
  <si>
    <t>https://www.linkedin.com/in/robertleeshaw</t>
  </si>
  <si>
    <t>Business Systems And Data Manager</t>
  </si>
  <si>
    <t>r.l.shaw2@salford.ac.uk</t>
  </si>
  <si>
    <t>https://www.linkedin.com/in/robert-marsh-9052016a</t>
  </si>
  <si>
    <t>r.marsh@ucfb.ac.uk</t>
  </si>
  <si>
    <t>https://www.linkedin.com/in/robert-mcgregor-0ab64243</t>
  </si>
  <si>
    <t>rmcgregor@abdn.ac.uk</t>
  </si>
  <si>
    <t>https://www.linkedin.com/in/robert-saint-am-63540a65</t>
  </si>
  <si>
    <t>Saint</t>
  </si>
  <si>
    <t>Vice-President And Deputy Vice-Chancellor (Research)</t>
  </si>
  <si>
    <t>robert.saint@flinders.edu.au</t>
  </si>
  <si>
    <t>https://www.linkedin.com/in/robin-bendrey-481b87293</t>
  </si>
  <si>
    <t>Bendrey</t>
  </si>
  <si>
    <t>Senior Lecturer/Director Of Research</t>
  </si>
  <si>
    <t>robin.bendrey@ed.ac.uk</t>
  </si>
  <si>
    <t>https://www.linkedin.com/in/robin-laney-19a56a1b</t>
  </si>
  <si>
    <t>Laney</t>
  </si>
  <si>
    <t>Director Of Research, School Of Computing And Communications</t>
  </si>
  <si>
    <t>robin.laney@open.ac.uk</t>
  </si>
  <si>
    <t>https://www.linkedin.com/in/robriley1</t>
  </si>
  <si>
    <t>r.riley@soton.ac.uk</t>
  </si>
  <si>
    <t>https://www.linkedin.com/in/rob-summers-78590514</t>
  </si>
  <si>
    <t>rob.summers@taso.org.uk</t>
  </si>
  <si>
    <t>https://www.linkedin.com/in/robyn-cooper-inglis-4b93b9196</t>
  </si>
  <si>
    <t>Cooper Inglis</t>
  </si>
  <si>
    <t>Research &amp; Innovation Development Manager, Environment</t>
  </si>
  <si>
    <t>robyn.inglis@york.ac.uk</t>
  </si>
  <si>
    <t>https://www.linkedin.com/in/robyne-moody-zindoga-306795127</t>
  </si>
  <si>
    <t>Moody-Zindoga</t>
  </si>
  <si>
    <t>Reporting And Integrity Officer, Research Operations And Strategy</t>
  </si>
  <si>
    <t>robyne.moody@sruc.ac.uk</t>
  </si>
  <si>
    <t>https://www.linkedin.com/in/roger-draheim-8aa8141</t>
  </si>
  <si>
    <t>Draheim</t>
  </si>
  <si>
    <t>Associate Head (Research And Innovation), School Of Pharmacy And Biomedical Science (PHBM)</t>
  </si>
  <si>
    <t>roger.draheim@port.ac.uk</t>
  </si>
  <si>
    <t>https://www.linkedin.com/in/romanopagliari</t>
  </si>
  <si>
    <t>Pagliari</t>
  </si>
  <si>
    <t>Deputy Director Of Research In School Of Aerospace, Transport And Manufacturing</t>
  </si>
  <si>
    <t>r.pagliari@cranfield.ac.uk</t>
  </si>
  <si>
    <t>https://www.linkedin.com/in/romshiri</t>
  </si>
  <si>
    <t>Rom</t>
  </si>
  <si>
    <t>Shiri</t>
  </si>
  <si>
    <t>Travel Tech Nation</t>
  </si>
  <si>
    <t>rom@traveltechnation.com</t>
  </si>
  <si>
    <t>travel tech nation</t>
  </si>
  <si>
    <t>https://www.linkedin.com/in/ronan-crossey-57980329</t>
  </si>
  <si>
    <t>Ronan</t>
  </si>
  <si>
    <t>Crossey</t>
  </si>
  <si>
    <t>r.crossey@qub.ac.uk</t>
  </si>
  <si>
    <t>https://www.linkedin.com/in/rona-shemesh-davidov-3659bb88</t>
  </si>
  <si>
    <t>Rona</t>
  </si>
  <si>
    <t>Shemesh-Davidov</t>
  </si>
  <si>
    <t>rona@masterschool.com</t>
  </si>
  <si>
    <t>https://www.linkedin.com/in/ronyellon</t>
  </si>
  <si>
    <t>Yellon</t>
  </si>
  <si>
    <t>Grants Award Manager</t>
  </si>
  <si>
    <t>ron.yellon@cranfield.ac.uk</t>
  </si>
  <si>
    <t>https://www.linkedin.com/in/rory-mendez-043b30276</t>
  </si>
  <si>
    <t>Mendez</t>
  </si>
  <si>
    <t>EGW Research Centre Director &amp; Lecturer</t>
  </si>
  <si>
    <t>rmendez@newbold.ac.uk</t>
  </si>
  <si>
    <t>https://www.linkedin.com/in/rosanna-peeling-61332916</t>
  </si>
  <si>
    <t>Rosanna</t>
  </si>
  <si>
    <t>Peeling</t>
  </si>
  <si>
    <t>Professor And Chair Of Diagnostics Research</t>
  </si>
  <si>
    <t>rosanna.peeling@lshtm.ac.uk</t>
  </si>
  <si>
    <t>https://www.linkedin.com/in/rose-marie-barbeau-41830b10</t>
  </si>
  <si>
    <t>Rose-Marie</t>
  </si>
  <si>
    <t>Barbeau</t>
  </si>
  <si>
    <t>Head Of Research Impact &amp; Engagement</t>
  </si>
  <si>
    <t>rose-marie.barbeau@glasgow.ac.uk</t>
  </si>
  <si>
    <t>https://www.linkedin.com/in/rosemary-vipond-07210a22</t>
  </si>
  <si>
    <t>Vipond</t>
  </si>
  <si>
    <t>Director, Research And Faculty Office</t>
  </si>
  <si>
    <t>rvipond@london.edu</t>
  </si>
  <si>
    <t>https://www.linkedin.com/in/rose-wilson-746014149</t>
  </si>
  <si>
    <t>rose.wilson@cappre.com.au</t>
  </si>
  <si>
    <t>https://www.linkedin.com/in/ros-jennings-71b05416</t>
  </si>
  <si>
    <t>Head Of Postgraduate Research, Director Of Centre For Women, Ageing And Media</t>
  </si>
  <si>
    <t>rjennings@glos.ac.uk</t>
  </si>
  <si>
    <t>https://www.linkedin.com/in/ross-baker-b46318115</t>
  </si>
  <si>
    <t>ross.baker@brunel.ac.uk</t>
  </si>
  <si>
    <t>https://www.linkedin.com/in/ross-davies-4b658671</t>
  </si>
  <si>
    <t>ross.davies@southwales.ac.uk</t>
  </si>
  <si>
    <t>https://www.linkedin.com/in/rosy-armstrong-3487741a</t>
  </si>
  <si>
    <t>Rosy</t>
  </si>
  <si>
    <t>r.armstrong@exeter.ac.uk</t>
  </si>
  <si>
    <t>https://www.linkedin.com/in/roushanthi-sivanesan-56401260</t>
  </si>
  <si>
    <t>Roushanthi</t>
  </si>
  <si>
    <t>Sivanesan</t>
  </si>
  <si>
    <t>Head Of Research Accounts</t>
  </si>
  <si>
    <t>roushanthi.sivanesan@brunel.ac.uk</t>
  </si>
  <si>
    <t>ARMA-Prospect-Verified Contacts, masterlist-141uni, Masterlist-UK, GN-Already Approached, GN-Clicks, masterlist-ukuni, masterlist-all</t>
  </si>
  <si>
    <t>https://www.linkedin.com/in/rowan-salah-a59646163</t>
  </si>
  <si>
    <t>Rowan</t>
  </si>
  <si>
    <t>rowan.salah@eton-academy.uk</t>
  </si>
  <si>
    <t>https://www.linkedin.com/in/rowena-hay-27252626</t>
  </si>
  <si>
    <t>rowena@shortwork.org.uk</t>
  </si>
  <si>
    <t>https://www.linkedin.com/in/roy-barker-15192610</t>
  </si>
  <si>
    <t>roy.barker@lma.ac.uk</t>
  </si>
  <si>
    <t>https://www.linkedin.com/in/r-ramani</t>
  </si>
  <si>
    <t>Ravi</t>
  </si>
  <si>
    <t>Ramani</t>
  </si>
  <si>
    <t>Aldar Education</t>
  </si>
  <si>
    <t>ravi.ramani@aldareducation.com</t>
  </si>
  <si>
    <t>aldar education</t>
  </si>
  <si>
    <t>https://www.linkedin.com/in/ruhena-begum-a9175695</t>
  </si>
  <si>
    <t>Ruhena</t>
  </si>
  <si>
    <t>Research Finance Assistant</t>
  </si>
  <si>
    <t>r.begum@westminster.ac.uk</t>
  </si>
  <si>
    <t>https://www.linkedin.com/in/ruhil-iyer-b979811b2/</t>
  </si>
  <si>
    <t>Ruhil</t>
  </si>
  <si>
    <t>r.iyer@ids.ac.uk</t>
  </si>
  <si>
    <t>https://www.linkedin.com/in/ruhme-m-2aa6901bb</t>
  </si>
  <si>
    <t>Ruhme</t>
  </si>
  <si>
    <t>rm@soton.ac.uk</t>
  </si>
  <si>
    <t>https://www.linkedin.com/in/rui-hoo-42a6a922</t>
  </si>
  <si>
    <t>Research Development Director (Health)</t>
  </si>
  <si>
    <t>rui.hoo@flinders.edu.au</t>
  </si>
  <si>
    <t>https://www.linkedin.com/in/rujiang-guo-05073b10a</t>
  </si>
  <si>
    <t>Rujiang</t>
  </si>
  <si>
    <t>Associate Research Fellow (Associate Professor)</t>
  </si>
  <si>
    <t>r.guo@imperial.ac.uk</t>
  </si>
  <si>
    <t>https://www.linkedin.com/in/ruth-banks-67907823</t>
  </si>
  <si>
    <t>ruthbanks@abdn.ac.uk</t>
  </si>
  <si>
    <t>https://www.linkedin.com/in/ruth-bryan-60906444</t>
  </si>
  <si>
    <t>ruth.bryan@progressivepartnership.co.uk</t>
  </si>
  <si>
    <t>https://www.linkedin.com/in/ruth-fernandes-0550b55</t>
  </si>
  <si>
    <t>Research Support Officer - Psychology</t>
  </si>
  <si>
    <t>ruth.fernandes@kcl.ac.uk</t>
  </si>
  <si>
    <t>https://www.linkedin.com/in/ruth-fox-7309957</t>
  </si>
  <si>
    <t>ruth.fox@hansardsociety.org.uk</t>
  </si>
  <si>
    <t>https://www.linkedin.com/in/ruth-livesey-842aa7214/</t>
  </si>
  <si>
    <t>Livesey</t>
  </si>
  <si>
    <t>ruth.livesey@royalholloway.ac.uk</t>
  </si>
  <si>
    <t>https://www.linkedin.com/in/ruth-lorimer-9b8a112b</t>
  </si>
  <si>
    <t>Research Uptake Manager</t>
  </si>
  <si>
    <t>ruth.lorimer@lshtm.ac.uk</t>
  </si>
  <si>
    <t>https://www.linkedin.com/in/ruth-nicholson-70139938</t>
  </si>
  <si>
    <t>r.nicholson@imperial.ac.uk</t>
  </si>
  <si>
    <t>https://www.linkedin.com/in/ruthsandland/</t>
  </si>
  <si>
    <t>Sandland</t>
  </si>
  <si>
    <t>European Bioinformatics Institute</t>
  </si>
  <si>
    <t>EMBL-EBI Grants Office Manager</t>
  </si>
  <si>
    <t>sandland.ruth@gmail.com</t>
  </si>
  <si>
    <t>european bioinformatics institute</t>
  </si>
  <si>
    <t>https://www.linkedin.com/in/ruth-wills-4227459b</t>
  </si>
  <si>
    <t>Wills</t>
  </si>
  <si>
    <t>ruth.wills@port.ac.uk</t>
  </si>
  <si>
    <t>https://www.linkedin.com/in/ryan-brown-6a30001a2</t>
  </si>
  <si>
    <t>ryan.brown@youthsporttrust.org</t>
  </si>
  <si>
    <t>https://www.linkedin.com/in/ryan-carter-15a5842a5</t>
  </si>
  <si>
    <t>Laboratory Manager / Research Assistant</t>
  </si>
  <si>
    <t>ryan.carter@glasgow.ac.uk</t>
  </si>
  <si>
    <t>https://www.linkedin.com/in/ryan-gabel-b1604222</t>
  </si>
  <si>
    <t>Gabel</t>
  </si>
  <si>
    <t>Research Development Manager And Horizon Europe NICP (ICT)</t>
  </si>
  <si>
    <t>r.gabel@qub.ac.uk</t>
  </si>
  <si>
    <t>https://www.linkedin.com/in/ryan-owens-4a5946106</t>
  </si>
  <si>
    <t>Owens</t>
  </si>
  <si>
    <t>Research Environment And Policy Manager</t>
  </si>
  <si>
    <t>r.owens@bham.ac.uk</t>
  </si>
  <si>
    <t>https://www.linkedin.com/in/sabine-best-991244b</t>
  </si>
  <si>
    <t>Sabine</t>
  </si>
  <si>
    <t>sabine.best@mariecurie.org.uk</t>
  </si>
  <si>
    <t>https://www.linkedin.com/in/sachin-kaushal-0124</t>
  </si>
  <si>
    <t>Sachin</t>
  </si>
  <si>
    <t>Kaushal</t>
  </si>
  <si>
    <t>sachin.kaushal@barnetsouthgate.ac.uk</t>
  </si>
  <si>
    <t>https://www.linkedin.com/in/sadaf-hussein-5a872b17</t>
  </si>
  <si>
    <t>Research &amp; Business Development Officer</t>
  </si>
  <si>
    <t>sadaf.hussein@ntu.ac.uk</t>
  </si>
  <si>
    <t>https://www.linkedin.com/in/saffron-myhill-hunt-15707952/</t>
  </si>
  <si>
    <t>Saffron</t>
  </si>
  <si>
    <t>Myhill</t>
  </si>
  <si>
    <t>Innovation Funding Manager</t>
  </si>
  <si>
    <t>s.myhill@uea.ac.uk</t>
  </si>
  <si>
    <t>https://www.linkedin.com/in/safiya-waley</t>
  </si>
  <si>
    <t>Safiya</t>
  </si>
  <si>
    <t>Waley</t>
  </si>
  <si>
    <t>Communications, Marketing And Events Officer For Research And Innovation Services</t>
  </si>
  <si>
    <t>s.waley@uea.ac.uk</t>
  </si>
  <si>
    <t>https://www.linkedin.com/in/sagi-karni-06662b1ab</t>
  </si>
  <si>
    <t>Sagi</t>
  </si>
  <si>
    <t>Karni</t>
  </si>
  <si>
    <t>Cognishine</t>
  </si>
  <si>
    <t>sagi.karni@cognishine.com</t>
  </si>
  <si>
    <t>cognishine</t>
  </si>
  <si>
    <t>https://www.linkedin.com/in/sakina-nasser-2108a2287</t>
  </si>
  <si>
    <t>Sakina</t>
  </si>
  <si>
    <t>Arab Open University Kingdom Of Bahrain</t>
  </si>
  <si>
    <t>sakina@aou.org.bh</t>
  </si>
  <si>
    <t>arab open university kingdom of bahrain</t>
  </si>
  <si>
    <t>https://www.linkedin.com/in/sally-rilatt-0758655b</t>
  </si>
  <si>
    <t>Rilatt</t>
  </si>
  <si>
    <t>s.rilatt@hull.ac.uk</t>
  </si>
  <si>
    <t>https://www.linkedin.com/in/sally-turner-86383921</t>
  </si>
  <si>
    <t>sally.turner@exeter.ac.uk</t>
  </si>
  <si>
    <t>https://www.linkedin.com/in/sallyvuu</t>
  </si>
  <si>
    <t>Vuu</t>
  </si>
  <si>
    <t>Casual Academic - Clinical Educator, Researcher, Tutor, Marker</t>
  </si>
  <si>
    <t>sally.vuu@flinders.edu.au</t>
  </si>
  <si>
    <t>https://www.linkedin.com/in/sam-akehurst-7a76093</t>
  </si>
  <si>
    <t>Akehurst</t>
  </si>
  <si>
    <t>enssa@bath.ac.uk</t>
  </si>
  <si>
    <t>https://www.linkedin.com/in/samakin1</t>
  </si>
  <si>
    <t>Akinwonmi</t>
  </si>
  <si>
    <t>samuel.akinwonmi@metanoia.ac.uk</t>
  </si>
  <si>
    <t>https://www.linkedin.com/in/sam-allen-79bb59160</t>
  </si>
  <si>
    <t>sam.allen@southampton.ac.uk</t>
  </si>
  <si>
    <t>https://www.linkedin.com/in/samalsford</t>
  </si>
  <si>
    <t>Alsford</t>
  </si>
  <si>
    <t>Joint Head Of Doctoral College</t>
  </si>
  <si>
    <t>sam.alsford@lshtm.ac.uk</t>
  </si>
  <si>
    <t>https://www.linkedin.com/in/samantha-canning-1445323b</t>
  </si>
  <si>
    <t>Canning</t>
  </si>
  <si>
    <t>samantha.canning@ed.ac.uk</t>
  </si>
  <si>
    <t>https://www.linkedin.com/in/samantha-carr-7b3658a3/</t>
  </si>
  <si>
    <t>Senior research and knowledge exchange officer</t>
  </si>
  <si>
    <t>samantha.carr@cumbria.ac.uk</t>
  </si>
  <si>
    <t>https://www.linkedin.com/in/samantha-oxford-34835766</t>
  </si>
  <si>
    <t>Oxford</t>
  </si>
  <si>
    <t>Research &amp; Consultancy Manager</t>
  </si>
  <si>
    <t>samantha.oxford@kcl.ac.uk</t>
  </si>
  <si>
    <t>https://www.linkedin.com/in/samantha-sherry-4821872ba</t>
  </si>
  <si>
    <t>Sherry</t>
  </si>
  <si>
    <t>samantha.sherry@gla.ac.uk</t>
  </si>
  <si>
    <t>https://www.linkedin.com/in/samantha-solomons-107b63101</t>
  </si>
  <si>
    <t>Solomons</t>
  </si>
  <si>
    <t>Head Of English &amp; Research Lead</t>
  </si>
  <si>
    <t>s.solomons@watfordgirls.herts.sch.uk</t>
  </si>
  <si>
    <t>https://www.linkedin.com/in/samantha-wilks-7948b24/</t>
  </si>
  <si>
    <t>Wilks</t>
  </si>
  <si>
    <t>Project Manager (Research &amp; Knowledge Transfer)</t>
  </si>
  <si>
    <t>s.wilks@mdx.ac.uk</t>
  </si>
  <si>
    <t>masterlist-ukresearch, GN-Untouched - UK, ARMA-Prospect-Verified Contacts, Masterlist-UK, masterlist-ukuni, masterlist-all</t>
  </si>
  <si>
    <t>https://www.linkedin.com/in/sam-balakrishnan-aa544a2b9</t>
  </si>
  <si>
    <t>Grants Program Manager</t>
  </si>
  <si>
    <t>sam.balakrishnan@crick.ac.uk</t>
  </si>
  <si>
    <t>https://www.linkedin.com/in/sam-clemens-54847616</t>
  </si>
  <si>
    <t>sam.clemens@ipsos.com</t>
  </si>
  <si>
    <t>https://www.linkedin.com/in/sameh-dardona-23193612</t>
  </si>
  <si>
    <t>Sameh</t>
  </si>
  <si>
    <t>Dardona</t>
  </si>
  <si>
    <t>Research Translation Manager, Research Translation And Partnership Office</t>
  </si>
  <si>
    <t>sameh.dardona@kaust.edu.sa</t>
  </si>
  <si>
    <t>https://www.linkedin.com/in/sami-alhussayen-72b22037</t>
  </si>
  <si>
    <t>Sami</t>
  </si>
  <si>
    <t>AlHussayen</t>
  </si>
  <si>
    <t>sami.a@tvtc.gov.sa</t>
  </si>
  <si>
    <t>https://www.linkedin.com/in/samoakley1</t>
  </si>
  <si>
    <t>Oakley</t>
  </si>
  <si>
    <t>samantha.oakley@glasgow.ac.uk</t>
  </si>
  <si>
    <t>https://www.linkedin.com/in/sanzida-akter-b027b3179</t>
  </si>
  <si>
    <t>Sanzida</t>
  </si>
  <si>
    <t>Akter</t>
  </si>
  <si>
    <t>sakter@uel.ac.uk</t>
  </si>
  <si>
    <t>https://www.linkedin.com/in/sara-alshaghaa-3b666a20a</t>
  </si>
  <si>
    <t>Alshaghaa</t>
  </si>
  <si>
    <t>Saudi Electronic University</t>
  </si>
  <si>
    <t>salshaghaa@seu.edu.sa</t>
  </si>
  <si>
    <t>saudi electronic university</t>
  </si>
  <si>
    <t>https://www.linkedin.com/in/sara-dearnley-434920328</t>
  </si>
  <si>
    <t>Dearnley</t>
  </si>
  <si>
    <t>sdearnley@kirkleescollege.ac.uk</t>
  </si>
  <si>
    <t>https://www.linkedin.com/in/saragoneos</t>
  </si>
  <si>
    <t>Goneos</t>
  </si>
  <si>
    <t>sara.goneos@wiltshire.ac.uk</t>
  </si>
  <si>
    <t>https://www.linkedin.com/in/sarah-brogan</t>
  </si>
  <si>
    <t>Brogan</t>
  </si>
  <si>
    <t>sarah.brogan@manchester.ac.uk</t>
  </si>
  <si>
    <t>https://www.linkedin.com/in/sarah-burl-b2808ab</t>
  </si>
  <si>
    <t>Burl</t>
  </si>
  <si>
    <t>Research Assistant, Project Manager</t>
  </si>
  <si>
    <t>sarah.burl@lshtm.ac.uk</t>
  </si>
  <si>
    <t>https://www.linkedin.com/in/sarah-carter-6741453b</t>
  </si>
  <si>
    <t>sarah@rfassociates.co.uk</t>
  </si>
  <si>
    <t>https://www.linkedin.com/in/sarah-chapman-15164519</t>
  </si>
  <si>
    <t>Centre Manager, Centre For Adherence Research And Education</t>
  </si>
  <si>
    <t>sarah.chapman@kcl.ac.uk</t>
  </si>
  <si>
    <t>https://www.linkedin.com/in/sarah-chatwin-0363a719</t>
  </si>
  <si>
    <t>Chatwin</t>
  </si>
  <si>
    <t>Research Support Manager - Computer Science</t>
  </si>
  <si>
    <t>sarah.chatwin@manchester.ac.uk</t>
  </si>
  <si>
    <t>https://www.linkedin.com/in/sarah-crawford-86370b12a</t>
  </si>
  <si>
    <t>sarah.crawford@edukos.co.uk</t>
  </si>
  <si>
    <t>https://www.linkedin.com/in/sarah-davis-43b38414b</t>
  </si>
  <si>
    <t>sarahdavis@oaktrust.org</t>
  </si>
  <si>
    <t>https://www.linkedin.com/in/sarahdewhirst</t>
  </si>
  <si>
    <t>Dewhirst</t>
  </si>
  <si>
    <t>Director Of Contract Research</t>
  </si>
  <si>
    <t>sarah.dewhirst@lshtm.ac.uk</t>
  </si>
  <si>
    <t>+44 7717 661861</t>
  </si>
  <si>
    <t>GN-Already Approached, masterlist-141uni, ARMA-Prospect-Verified Contacts, Masterlist-UK</t>
  </si>
  <si>
    <t>https://www.linkedin.com/in/sarah-easen-a174a2152</t>
  </si>
  <si>
    <t>Easen</t>
  </si>
  <si>
    <t>sarah.easen@kcl.ac.uk</t>
  </si>
  <si>
    <t>https://www.linkedin.com/in/sarahelizabethryan1</t>
  </si>
  <si>
    <t>sarah.ryan@mmu.ac.uk</t>
  </si>
  <si>
    <t>https://www.linkedin.com/in/sarah-evans-work-901b397b</t>
  </si>
  <si>
    <t>Evans Work</t>
  </si>
  <si>
    <t>sevans@sparsholt.ac.uk</t>
  </si>
  <si>
    <t>https://www.linkedin.com/in/sarah-harman-25b050107/</t>
  </si>
  <si>
    <t>Harman</t>
  </si>
  <si>
    <t>Research Programme Manager</t>
  </si>
  <si>
    <t>sarah.harman@lshtm.ac.uk</t>
  </si>
  <si>
    <t>https://www.linkedin.com/in/sarah-hart-johnson-350a32207</t>
  </si>
  <si>
    <t>Hart-Johnson</t>
  </si>
  <si>
    <t>Director, Biological Research Facility</t>
  </si>
  <si>
    <t>sarah.hart-johnson@crick.ac.uk</t>
  </si>
  <si>
    <t>https://www.linkedin.com/in/sarah-hearne-a63a4a91</t>
  </si>
  <si>
    <t>Hearne</t>
  </si>
  <si>
    <t>sarah.hearne@oxedandassessment.com</t>
  </si>
  <si>
    <t>https://www.linkedin.com/in/sarah-helias-11517012</t>
  </si>
  <si>
    <t>Helias</t>
  </si>
  <si>
    <t>Research And PhD Manager</t>
  </si>
  <si>
    <t>s.helias@lse.ac.uk</t>
  </si>
  <si>
    <t>https://www.linkedin.com/in/sarah-hickling-9596aa84</t>
  </si>
  <si>
    <t>Hickling</t>
  </si>
  <si>
    <t>sarah.hickling@rcm.ac.uk</t>
  </si>
  <si>
    <t>https://www.linkedin.com/in/sarahhobbs1</t>
  </si>
  <si>
    <t>Billingham</t>
  </si>
  <si>
    <t>s.j.billingham@soton.ac.uk</t>
  </si>
  <si>
    <t>https://www.linkedin.com/in/sarahjane-jones-phd-sfhea-5240a866</t>
  </si>
  <si>
    <t>Sarahjane</t>
  </si>
  <si>
    <t>Jones Sfhea</t>
  </si>
  <si>
    <t>sarahjane.jones@staffs.ac.uk</t>
  </si>
  <si>
    <t>https://www.linkedin.com/in/sarah-mckeon-969328140</t>
  </si>
  <si>
    <t>Research Development Officer For Arts And Humanities</t>
  </si>
  <si>
    <t>s.mckeon@hull.ac.uk</t>
  </si>
  <si>
    <t>https://www.linkedin.com/in/sarah-mouat-883454110</t>
  </si>
  <si>
    <t>Mouat</t>
  </si>
  <si>
    <t>Research Scientist 2 (Study Director) At Charles River Laboratories</t>
  </si>
  <si>
    <t>sarah.mouat@crl.com</t>
  </si>
  <si>
    <t>https://www.linkedin.com/in/sarah-robinson-4b482764</t>
  </si>
  <si>
    <t>sarahrobinson@rsacademics.com</t>
  </si>
  <si>
    <t>https://www.linkedin.com/in/sarah-ruddick-a4376a63</t>
  </si>
  <si>
    <t>Ruddick</t>
  </si>
  <si>
    <t>sruddick@paul-mellon-centre.ac.uk</t>
  </si>
  <si>
    <t>https://www.linkedin.com/in/sarah-ruthven-04b0247b/</t>
  </si>
  <si>
    <t>Ruthven</t>
  </si>
  <si>
    <t>s.ruthven@uea.ac.uk</t>
  </si>
  <si>
    <t>https://www.linkedin.com/in/sarah-scobie-84051917</t>
  </si>
  <si>
    <t>Scobie</t>
  </si>
  <si>
    <t>sscobie@nuffieldtrust.org.uk</t>
  </si>
  <si>
    <t>https://www.linkedin.com/in/sarah-sebastian-ab0569b5</t>
  </si>
  <si>
    <t>Senior Director Of Research</t>
  </si>
  <si>
    <t>sarah.sebastian@vaccitech.co.uk</t>
  </si>
  <si>
    <t>https://www.linkedin.com/in/sarah-sharrock-296761127</t>
  </si>
  <si>
    <t>Sharrock</t>
  </si>
  <si>
    <t>s.sharrock@natcen.ac.uk</t>
  </si>
  <si>
    <t>https://www.linkedin.com/in/sarah-sheldrick-b852b83a</t>
  </si>
  <si>
    <t>Sheldrick</t>
  </si>
  <si>
    <t>sarah@consynance.com</t>
  </si>
  <si>
    <t>https://www.linkedin.com/in/sarah-sivers-85154124</t>
  </si>
  <si>
    <t>Sivers</t>
  </si>
  <si>
    <t>Associate Dean For Research, The School Of Law And Social Sciences</t>
  </si>
  <si>
    <t>s.sivers@rgu.ac.uk</t>
  </si>
  <si>
    <t>https://www.linkedin.com/in/sarah-smith-b5b10917</t>
  </si>
  <si>
    <t>s.smith@gsa.ac.uk</t>
  </si>
  <si>
    <t>masterlist-ukuni, ARMA-Prospect-Verified Contacts, masterlist-141uni, GN-Untouched - UK, masterlist-all, masterlist-ukresearch, Masterlist-UK</t>
  </si>
  <si>
    <t>https://www.linkedin.com/in/sarah-tipping-7b471835</t>
  </si>
  <si>
    <t>Tipping</t>
  </si>
  <si>
    <t>Research Associate</t>
  </si>
  <si>
    <t>sarah.tipping@gla.ac.uk</t>
  </si>
  <si>
    <t>https://www.linkedin.com/in/sarah-willis-7628696a</t>
  </si>
  <si>
    <t>sarah@iwpr.net</t>
  </si>
  <si>
    <t>https://www.linkedin.com/in/saud-al-naimi-562ba54b</t>
  </si>
  <si>
    <t>Saud</t>
  </si>
  <si>
    <t>Al Naimi</t>
  </si>
  <si>
    <t>Maarif Education</t>
  </si>
  <si>
    <t>s.al@maarif.sa</t>
  </si>
  <si>
    <t>maarif education</t>
  </si>
  <si>
    <t>https://www.linkedin.com/in/scarlet-lewitt-046172198</t>
  </si>
  <si>
    <t>Scarlet</t>
  </si>
  <si>
    <t>Lewitt</t>
  </si>
  <si>
    <t>Communications Officer (Research &amp; Innovation)</t>
  </si>
  <si>
    <t>scarlet.lewitt@coventry.ac.uk</t>
  </si>
  <si>
    <t>https://www.linkedin.com/in/scott-mcgee-12015492</t>
  </si>
  <si>
    <t>scott.mcgee@northumbria.ac.uk</t>
  </si>
  <si>
    <t>https://www.linkedin.com/in/sena-hwang-ab9852278</t>
  </si>
  <si>
    <t>Sena</t>
  </si>
  <si>
    <t>Hwang</t>
  </si>
  <si>
    <t>PharmAlliance Director Of Research</t>
  </si>
  <si>
    <t>s.hwang@ucl.ac.uk</t>
  </si>
  <si>
    <t>https://www.linkedin.com/in/sercanozcan</t>
  </si>
  <si>
    <t>Sercan</t>
  </si>
  <si>
    <t>Ozcan</t>
  </si>
  <si>
    <t>Assoc. Head Of Research &amp; Innovation</t>
  </si>
  <si>
    <t>sercan.ozcan@port.ac.uk</t>
  </si>
  <si>
    <t>https://www.linkedin.com/in/sergiyoslyak</t>
  </si>
  <si>
    <t>Sergiy</t>
  </si>
  <si>
    <t>Oslyak</t>
  </si>
  <si>
    <t>sergiy.oslyak@asml.com</t>
  </si>
  <si>
    <t>https://www.linkedin.com/in/sgcunningham/</t>
  </si>
  <si>
    <t>scott.cunningham@mywaydigitalhealth.co.uk</t>
  </si>
  <si>
    <t>https://www.linkedin.com/in/shadi-jamali-4ba514279</t>
  </si>
  <si>
    <t>Shadi</t>
  </si>
  <si>
    <t>Jamali</t>
  </si>
  <si>
    <t>s.jamali@ut.ac.ir</t>
  </si>
  <si>
    <t>https://www.linkedin.com/in/shahnaz-hussain</t>
  </si>
  <si>
    <t>Shahnaz</t>
  </si>
  <si>
    <t>Praxis Research And Innovation Centre Operations Manager</t>
  </si>
  <si>
    <t>shahnaz.hussain@open.ac.uk</t>
  </si>
  <si>
    <t>https://www.linkedin.com/in/shahram-azizi-b6a2b690</t>
  </si>
  <si>
    <t>Shahram</t>
  </si>
  <si>
    <t>Azizi</t>
  </si>
  <si>
    <t>shahram@iau.ac.ir</t>
  </si>
  <si>
    <t>https://www.linkedin.com/in/shahzad-asghar-head-of-finance</t>
  </si>
  <si>
    <t>Shahzad</t>
  </si>
  <si>
    <t>Asghar</t>
  </si>
  <si>
    <t>shahzad.asghar@metanoia.ac.uk</t>
  </si>
  <si>
    <t>https://www.linkedin.com/in/shamina-humphreys-b63485a9</t>
  </si>
  <si>
    <t>Shamina</t>
  </si>
  <si>
    <t>Business Systems &amp; Integration Manager</t>
  </si>
  <si>
    <t>shamina.humphreys@lshtm.ac.uk</t>
  </si>
  <si>
    <t>+44 20 7958 8357</t>
  </si>
  <si>
    <t>https://www.linkedin.com/in/shane-howe-a51593152</t>
  </si>
  <si>
    <t>shane.howe@natcen.ac.uk</t>
  </si>
  <si>
    <t>https://www.linkedin.com/in/shane-mckie-0144927</t>
  </si>
  <si>
    <t>McKie</t>
  </si>
  <si>
    <t>Senior Experimental Officer/Honorary Senior Research Fellow</t>
  </si>
  <si>
    <t>shane.mckie@manchester.ac.uk</t>
  </si>
  <si>
    <t>https://www.linkedin.com/in/shanika-ratnayake-900639a9</t>
  </si>
  <si>
    <t>Shanika</t>
  </si>
  <si>
    <t>Ratnayake</t>
  </si>
  <si>
    <t>Manager Animal Health Welfare &amp; Research Centre</t>
  </si>
  <si>
    <t>sratnayake@sparsholt.ac.uk</t>
  </si>
  <si>
    <t>https://www.linkedin.com/in/sharon-bailey-21708911</t>
  </si>
  <si>
    <t>Pro- Vice-Chancellor Registry And CFO</t>
  </si>
  <si>
    <t>sharon.bailey@leeds-art.ac.uk</t>
  </si>
  <si>
    <t>https://www.linkedin.com/in/sharon-giles-905a13333</t>
  </si>
  <si>
    <t>Director Of Clinical &amp; Research Imaging Operations</t>
  </si>
  <si>
    <t>sharon.giles@kcl.ac.uk</t>
  </si>
  <si>
    <t>https://www.linkedin.com/in/shaun-borstrock-3b62295</t>
  </si>
  <si>
    <t>Borstrock</t>
  </si>
  <si>
    <t>Head Of Knowledge Exchange And Research</t>
  </si>
  <si>
    <t>s.borstrock@rave.ac.uk</t>
  </si>
  <si>
    <t>https://www.linkedin.com/in/shelagh-kell-1aa87b47</t>
  </si>
  <si>
    <t>Shelagh</t>
  </si>
  <si>
    <t>Kell</t>
  </si>
  <si>
    <t>Project Manager And Research Fellow</t>
  </si>
  <si>
    <t>s.p.kell@bham.ac.uk</t>
  </si>
  <si>
    <t>https://www.linkedin.com/in/shelley-rhodes-24883913</t>
  </si>
  <si>
    <t>Senior Trial Manager/ Lecturer - Clinical Research Methods</t>
  </si>
  <si>
    <t>s.rhodes@exeter.ac.uk</t>
  </si>
  <si>
    <t>https://www.linkedin.com/in/shemer-shahar-807500124</t>
  </si>
  <si>
    <t>Shemer</t>
  </si>
  <si>
    <t>Shahar</t>
  </si>
  <si>
    <t>Ono Academic College</t>
  </si>
  <si>
    <t>shahar@ono.ac.il</t>
  </si>
  <si>
    <t>ono academic college</t>
  </si>
  <si>
    <t>https://www.linkedin.com/in/sherif-esmat-cpa-cma-545ab58</t>
  </si>
  <si>
    <t>Esmat</t>
  </si>
  <si>
    <t>sherif.esmat@alkhaleej.com.sa</t>
  </si>
  <si>
    <t>https://www.linkedin.com/in/sherif-farouk-mpa-6364ba15</t>
  </si>
  <si>
    <t>Faroukmpa</t>
  </si>
  <si>
    <t>sherif_f@aucegypt.edu</t>
  </si>
  <si>
    <t>https://www.linkedin.com/in/shimonagur</t>
  </si>
  <si>
    <t>Shimon</t>
  </si>
  <si>
    <t>Agur</t>
  </si>
  <si>
    <t>Head Of Business Systems &amp; Data</t>
  </si>
  <si>
    <t>shimon.agur@gsmd.ac.uk</t>
  </si>
  <si>
    <t>https://www.linkedin.com/in/shirley-blake-98a836121</t>
  </si>
  <si>
    <t>shirley@ashbournedaynurseries.com</t>
  </si>
  <si>
    <t>https://www.linkedin.com/in/shirley-hannan-36bb8318</t>
  </si>
  <si>
    <t>Hannan</t>
  </si>
  <si>
    <t>Service Quality Manager (Research Services)</t>
  </si>
  <si>
    <t>shirley.hannan@manchester.ac.uk</t>
  </si>
  <si>
    <t>https://www.linkedin.com/in/shlomi-mordechai-015a3b14</t>
  </si>
  <si>
    <t>Shlomi</t>
  </si>
  <si>
    <t>Mordechai</t>
  </si>
  <si>
    <t>shlomi@ono.ac.il</t>
  </si>
  <si>
    <t>https://www.linkedin.com/in/shoaib-mufti-53181829</t>
  </si>
  <si>
    <t>Mufti</t>
  </si>
  <si>
    <t>mufti@impelcollege.co.uk</t>
  </si>
  <si>
    <t>https://www.linkedin.com/in/shonagh-munro-24415614</t>
  </si>
  <si>
    <t>Shonagh</t>
  </si>
  <si>
    <t>shonagh.munro@ingenox.com</t>
  </si>
  <si>
    <t>https://www.linkedin.com/in/shonaidale</t>
  </si>
  <si>
    <t>shona.dale@ed.ac.uk</t>
  </si>
  <si>
    <t>https://www.linkedin.com/in/shrikant-jondhale-43779942</t>
  </si>
  <si>
    <t>Shrikant</t>
  </si>
  <si>
    <t>Jondhale</t>
  </si>
  <si>
    <t>s.jondhale@bham.ac.uk</t>
  </si>
  <si>
    <t>https://www.linkedin.com/in/shuraya-rahman</t>
  </si>
  <si>
    <t>Shuraya</t>
  </si>
  <si>
    <t>Assistant Research Audit Compliance Manager</t>
  </si>
  <si>
    <t>shuraya.rahman@lshtm.ac.uk</t>
  </si>
  <si>
    <t>https://www.linkedin.com/in/sian-denner-0865a625b</t>
  </si>
  <si>
    <t>Denner</t>
  </si>
  <si>
    <t>Assistant Head Of Research &amp; Statistical Analysis</t>
  </si>
  <si>
    <t>sian.denner@wjec.co.uk</t>
  </si>
  <si>
    <t>https://www.linkedin.com/in/sian-hanley-92944623a</t>
  </si>
  <si>
    <t>Database And Donor Research Officer</t>
  </si>
  <si>
    <t>sian.hanley@royalholloway.ac.uk</t>
  </si>
  <si>
    <t>https://www.linkedin.com/in/sian-smith-9484a0150/</t>
  </si>
  <si>
    <t>Assistant Director, Research and Faculty Office</t>
  </si>
  <si>
    <t>ssmith@london.edu</t>
  </si>
  <si>
    <t>https://www.linkedin.com/in/sian-warr-66b198a4</t>
  </si>
  <si>
    <t>Research Management &amp; Innovation Directorate (RMID) Co-ordinator Lead</t>
  </si>
  <si>
    <t>sian.warr@kcl.ac.uk</t>
  </si>
  <si>
    <t>https://www.linkedin.com/in/silviaborelli</t>
  </si>
  <si>
    <t>Borelli</t>
  </si>
  <si>
    <t>Principal Lecturer In International Law And Director Of Research</t>
  </si>
  <si>
    <t>silvia.borelli@beds.ac.uk</t>
  </si>
  <si>
    <t>https://www.linkedin.com/in/silvia-schouten-16558562</t>
  </si>
  <si>
    <t>Schouten</t>
  </si>
  <si>
    <t>Group Lead Testbench &amp; System Design @ Technologies Research Department At ASML</t>
  </si>
  <si>
    <t>silvia.schouten@asml.com</t>
  </si>
  <si>
    <t>https://www.linkedin.com/in/simikandola</t>
  </si>
  <si>
    <t>Simi</t>
  </si>
  <si>
    <t>Kandola</t>
  </si>
  <si>
    <t>s.kandola@hamptonschool.org.uk</t>
  </si>
  <si>
    <t>https://www.linkedin.com/in/simona-a-aa0675192/</t>
  </si>
  <si>
    <t>Amodeo</t>
  </si>
  <si>
    <t>simona.amodeo@ed.ac.uk</t>
  </si>
  <si>
    <t>https://www.linkedin.com/in/simonarudge</t>
  </si>
  <si>
    <t>Rudge</t>
  </si>
  <si>
    <t>simon.rudge@cellgs.com</t>
  </si>
  <si>
    <t>https://www.linkedin.com/in/simon-belfer-7b990069</t>
  </si>
  <si>
    <t>Belfer</t>
  </si>
  <si>
    <t>simon.belfer@studygroup.com</t>
  </si>
  <si>
    <t>https://www.linkedin.com/in/simon-best-51aa1768</t>
  </si>
  <si>
    <t>Head Of Learning &amp; Research</t>
  </si>
  <si>
    <t>simon.best@woodbrooke.org.uk</t>
  </si>
  <si>
    <t>https://www.linkedin.com/in/simonbradshaw965</t>
  </si>
  <si>
    <t>Project Manager - Research England Hydrogen Innovation Project</t>
  </si>
  <si>
    <t>s.bradshaw@tees.ac.uk</t>
  </si>
  <si>
    <t>https://www.linkedin.com/in/simon-de-winter-01063630</t>
  </si>
  <si>
    <t>De Winter</t>
  </si>
  <si>
    <t>simon.de.winter@roffeypark.com</t>
  </si>
  <si>
    <t>https://www.linkedin.com/in/simone-graetzer-b7b47892/</t>
  </si>
  <si>
    <t>Graetzer</t>
  </si>
  <si>
    <t>s.n.graetzer@salford.ac.uk</t>
  </si>
  <si>
    <t>https://www.linkedin.com/in/simon-hood-7775b817</t>
  </si>
  <si>
    <t>Research IT Platforms Manager</t>
  </si>
  <si>
    <t>simon.hood@manchester.ac.uk</t>
  </si>
  <si>
    <t>https://www.linkedin.com/in/simonjcorbett</t>
  </si>
  <si>
    <t>Corbett</t>
  </si>
  <si>
    <t>simon.corbett@northumbria.ac.uk</t>
  </si>
  <si>
    <t>https://www.linkedin.com/in/simonkearney/</t>
  </si>
  <si>
    <t>Kearney</t>
  </si>
  <si>
    <t>Director, IT Platforms</t>
  </si>
  <si>
    <t>skearney@london.edu</t>
  </si>
  <si>
    <t>https://www.linkedin.com/in/simon-mason-b669a987</t>
  </si>
  <si>
    <t>Director Of Finance - Business Support</t>
  </si>
  <si>
    <t>simon@soton.ac.uk</t>
  </si>
  <si>
    <t>https://www.linkedin.com/in/simon-ridley-80b88b38</t>
  </si>
  <si>
    <t>Ridley</t>
  </si>
  <si>
    <t>Director Of Research And Advocacy</t>
  </si>
  <si>
    <t>simon.ridley@leukaemiauk.org.uk</t>
  </si>
  <si>
    <t>https://www.linkedin.com/in/simon-willmoth-998893266</t>
  </si>
  <si>
    <t>s.willmoth@nua.ac.uk</t>
  </si>
  <si>
    <t>https://www.linkedin.com/in/sinead-cahill-50a3855</t>
  </si>
  <si>
    <t>sinead.cahill@qub.ac.uk</t>
  </si>
  <si>
    <t>https://www.linkedin.com/in/sinead-ouillon-391a4b8</t>
  </si>
  <si>
    <t>Ouillon</t>
  </si>
  <si>
    <t>Director, Research Development And Innovation, Institute Of Peace &amp; Security</t>
  </si>
  <si>
    <t>s.ouillon@coventry.ac.uk</t>
  </si>
  <si>
    <t>https://www.linkedin.com/in/sinead-traynor-b05b6262</t>
  </si>
  <si>
    <t>Research Regulation And Compliance Officer</t>
  </si>
  <si>
    <t>sinead.traynor@glasgow.ac.uk</t>
  </si>
  <si>
    <t>https://www.linkedin.com/in/smitajenna</t>
  </si>
  <si>
    <t>Research Centre Manager (UKRI Interdisciplinary Centre For Circular Chemical Economy)</t>
  </si>
  <si>
    <t>s.jenna@lboro.ac.uk</t>
  </si>
  <si>
    <t>https://www.linkedin.com/in/sofia-vyzantiadou-8990b4132</t>
  </si>
  <si>
    <t>Vyzantiadou</t>
  </si>
  <si>
    <t>Departmental Research Unit Manager</t>
  </si>
  <si>
    <t>s.vyzantiadou@lse.ac.uk</t>
  </si>
  <si>
    <t>https://www.linkedin.com/in/solara-halwatura-154b811b6</t>
  </si>
  <si>
    <t>Solara</t>
  </si>
  <si>
    <t>Halwatura</t>
  </si>
  <si>
    <t>Research Management &amp; Innovation Directorate (RMID) Coordinator Lead</t>
  </si>
  <si>
    <t>solara.halwatura@kcl.ac.uk</t>
  </si>
  <si>
    <t>https://www.linkedin.com/in/solene-debaisieux-254948b3</t>
  </si>
  <si>
    <t>Solene</t>
  </si>
  <si>
    <t>Debaisieux</t>
  </si>
  <si>
    <t>Research Officer - Research Management Team</t>
  </si>
  <si>
    <t>solene.debaisieux@crick.ac.uk</t>
  </si>
  <si>
    <t>https://www.linkedin.com/in/sonia-reeves-b956991a3</t>
  </si>
  <si>
    <t>Senior Research And Innovation Officer</t>
  </si>
  <si>
    <t>sonia.reeves@port.ac.uk</t>
  </si>
  <si>
    <t>https://www.linkedin.com/in/sonia-sezille-12a05a7</t>
  </si>
  <si>
    <t>Sezille</t>
  </si>
  <si>
    <t>Overseas Projects Manager- IMPRINT - Fungal HIV Global Health Research Group</t>
  </si>
  <si>
    <t>sonia.sezille@lshtm.ac.uk</t>
  </si>
  <si>
    <t>https://www.linkedin.com/in/sonia-teague-a71b1640</t>
  </si>
  <si>
    <t>Teague</t>
  </si>
  <si>
    <t>sonia.teague@metanoia.ac.uk</t>
  </si>
  <si>
    <t>https://www.linkedin.com/in/sophie-constantine-101</t>
  </si>
  <si>
    <t>Constantine</t>
  </si>
  <si>
    <t>sophie.constantine@flinders.edu.au</t>
  </si>
  <si>
    <t>https://www.linkedin.com/in/sophie-crouchman-35358a103</t>
  </si>
  <si>
    <t>Crouchman</t>
  </si>
  <si>
    <t>Strategic Projects &amp; Research Manager</t>
  </si>
  <si>
    <t>sophie@uhr.ac.uk</t>
  </si>
  <si>
    <t>https://www.linkedin.com/in/sophie-johnson-9b1136ab</t>
  </si>
  <si>
    <t>s.johnson@southampton.ac.uk</t>
  </si>
  <si>
    <t>https://www.linkedin.com/in/sophie-medlin-045b1b283</t>
  </si>
  <si>
    <t>Medlin</t>
  </si>
  <si>
    <t>Casual Academic &amp; Research Assistant, College Of Education, Psychology And Social Work</t>
  </si>
  <si>
    <t>sophie.medlin@flinders.edu.au</t>
  </si>
  <si>
    <t>https://www.linkedin.com/in/sophieopdebeeck/</t>
  </si>
  <si>
    <t>DeBeeck</t>
  </si>
  <si>
    <t>sophie.opdebeeck@uantwerpen.be</t>
  </si>
  <si>
    <t>https://www.linkedin.com/in/sophie-wilson-17801156</t>
  </si>
  <si>
    <t>Research Director, Head Of Government &amp; Society</t>
  </si>
  <si>
    <t>sophie.wilson@ipsos.com</t>
  </si>
  <si>
    <t>https://www.linkedin.com/in/souteirodias</t>
  </si>
  <si>
    <t>Tatiana</t>
  </si>
  <si>
    <t>Souteiro Dias</t>
  </si>
  <si>
    <t>t.dias@ucl.ac.uk</t>
  </si>
  <si>
    <t>https://www.linkedin.com/in/spirosdenaxas/</t>
  </si>
  <si>
    <t>Spiros</t>
  </si>
  <si>
    <t>Denaxas</t>
  </si>
  <si>
    <t>s.denaxas@ucl.ac.uk</t>
  </si>
  <si>
    <t>https://www.linkedin.com/in/spruyteric/</t>
  </si>
  <si>
    <t>Spruyt</t>
  </si>
  <si>
    <t>Research Administration Office, Director</t>
  </si>
  <si>
    <t>eric.spruyt@uantwerpen.be</t>
  </si>
  <si>
    <t>https://www.linkedin.com/in/stacey-fletcher-865627110</t>
  </si>
  <si>
    <t>sfletcher@shipley.ac.uk</t>
  </si>
  <si>
    <t>https://www.linkedin.com/in/stacey-laing-4a889b77</t>
  </si>
  <si>
    <t>Research Fellow &amp; Laboratory Manager</t>
  </si>
  <si>
    <t>stacey.laing@strath.ac.uk</t>
  </si>
  <si>
    <t>https://www.linkedin.com/in/stacey-moon-0275569a</t>
  </si>
  <si>
    <t>School Research Manager, Kingï¿½s Business School</t>
  </si>
  <si>
    <t>stacey.moon@kcl.ac.uk</t>
  </si>
  <si>
    <t>https://www.linkedin.com/in/stacyrobertson1</t>
  </si>
  <si>
    <t>Translational Research Officer</t>
  </si>
  <si>
    <t>stacy.robertson@glasgow.ac.uk</t>
  </si>
  <si>
    <t>https://www.linkedin.com/in/stanford-manduna-446902306</t>
  </si>
  <si>
    <t>Stanford</t>
  </si>
  <si>
    <t>Manduna</t>
  </si>
  <si>
    <t>stanford.manduna@vauxhallcityfarm.org</t>
  </si>
  <si>
    <t>https://www.linkedin.com/in/stanley-animashaun-mba-149a1220</t>
  </si>
  <si>
    <t>Stanley</t>
  </si>
  <si>
    <t>Animashaun</t>
  </si>
  <si>
    <t>s.animashaun@mdx.ac.uk</t>
  </si>
  <si>
    <t>https://www.linkedin.com/in/stefaniebutendieck/</t>
  </si>
  <si>
    <t>Stefanie</t>
  </si>
  <si>
    <t>Butendieck</t>
  </si>
  <si>
    <t>stefanie.butendieck@gmail.com</t>
  </si>
  <si>
    <t>https://www.linkedin.com/in/stefanieosenim</t>
  </si>
  <si>
    <t>Obasohan</t>
  </si>
  <si>
    <t>s.obasohan@qmul.ac.uk</t>
  </si>
  <si>
    <t>https://www.linkedin.com/in/stellatsoli</t>
  </si>
  <si>
    <t>Tsoli</t>
  </si>
  <si>
    <t>s.tsoli@lse.ac.uk</t>
  </si>
  <si>
    <t>https://www.linkedin.com/in/stephanie-armstrong-09842939</t>
  </si>
  <si>
    <t>Reseach Governance Manager</t>
  </si>
  <si>
    <t>sarmstrong@lincoln.ac.uk</t>
  </si>
  <si>
    <t>https://www.linkedin.com/in/stephanie-lai-84aab2168</t>
  </si>
  <si>
    <t>Lai</t>
  </si>
  <si>
    <t>stephanie.lai@manchester.ac.uk</t>
  </si>
  <si>
    <t>https://www.linkedin.com/in/stephanie-lewis-0467aab8</t>
  </si>
  <si>
    <t>Research And Impact Development Manager</t>
  </si>
  <si>
    <t>stephanie.lewis@ed.ac.uk</t>
  </si>
  <si>
    <t>https://www.linkedin.com/in/stephanie-massey-2412a3191</t>
  </si>
  <si>
    <t>s.massey@mmu.ac.uk</t>
  </si>
  <si>
    <t>https://www.linkedin.com/in/stephanie-rinaldi-661134101</t>
  </si>
  <si>
    <t>Rinaldi</t>
  </si>
  <si>
    <t>stephanie.rinaldi@manchester.ac.uk</t>
  </si>
  <si>
    <t>https://www.linkedin.com/in/stephen-belderbos-257765125/</t>
  </si>
  <si>
    <t>Belderbos</t>
  </si>
  <si>
    <t>Director Of Finance And Planning</t>
  </si>
  <si>
    <t>s.belderbos@nua.ac.uk</t>
  </si>
  <si>
    <t>https://www.linkedin.com/in/stephen-decent-63ab504a</t>
  </si>
  <si>
    <t>Head Of School Of Mathematics &amp; Director Of Research, College Of Engineering And Physical Sciences</t>
  </si>
  <si>
    <t>stephend@bham.ac.uk</t>
  </si>
  <si>
    <t>https://www.linkedin.com/in/stephen-farrier-06b0a8269/</t>
  </si>
  <si>
    <t>Farrier</t>
  </si>
  <si>
    <t>Director of Research and Academic Innovation</t>
  </si>
  <si>
    <t>stephen.farrier@bruford.ac.uk</t>
  </si>
  <si>
    <t>https://www.linkedin.com/in/stephen-lowe-89a9294</t>
  </si>
  <si>
    <t>stephen.lowe@futuru.ai</t>
  </si>
  <si>
    <t>masterlist-all, masterlist-ukuni, GN-Untouched - UK, Masterlist-UK</t>
  </si>
  <si>
    <t>https://www.linkedin.com/in/stephen-masson-2191aa28</t>
  </si>
  <si>
    <t>Masson</t>
  </si>
  <si>
    <t>stephen.masson@trin.cam.ac.uk</t>
  </si>
  <si>
    <t>https://www.linkedin.com/in/stephen-mckenna-b8625532</t>
  </si>
  <si>
    <t>Chief Executive Officer And Director Of Research</t>
  </si>
  <si>
    <t>smckenna@galen-research.com</t>
  </si>
  <si>
    <t>https://www.linkedin.com/in/stephen-neidle-507a4642</t>
  </si>
  <si>
    <t>Neidle</t>
  </si>
  <si>
    <t>s.neidle@ucl.ac.uk</t>
  </si>
  <si>
    <t>https://www.linkedin.com/in/stephen-parkinson-a1b815b</t>
  </si>
  <si>
    <t>Research Partnership Manager</t>
  </si>
  <si>
    <t>stephen.parkinson@n8research.org.uk</t>
  </si>
  <si>
    <t>https://www.linkedin.com/in/stephen-roberts-2b80b4124</t>
  </si>
  <si>
    <t>stephen.roberts@kcl.ac.uk</t>
  </si>
  <si>
    <t>https://www.linkedin.com/in/stephen-welbourne-27bb165</t>
  </si>
  <si>
    <t>Welbourne</t>
  </si>
  <si>
    <t>Research Director NFER</t>
  </si>
  <si>
    <t>s.welbourne@nfer.ac.uk</t>
  </si>
  <si>
    <t>https://www.linkedin.com/in/stephen-wilkinson-5a475938</t>
  </si>
  <si>
    <t>stephenwilkinson@uowdubai.ac.ae</t>
  </si>
  <si>
    <t>https://www.linkedin.com/in/steve-ball-55523110</t>
  </si>
  <si>
    <t>s.ball@ucl.ac.uk</t>
  </si>
  <si>
    <t>https://www.linkedin.com/in/steve-christie-3588603b</t>
  </si>
  <si>
    <t>Associate Pro Vice Chancellor (Doctoral College)</t>
  </si>
  <si>
    <t>s.d.christie@lboro.ac.uk</t>
  </si>
  <si>
    <t>https://www.linkedin.com/in/steve-delderfield-61583421</t>
  </si>
  <si>
    <t>Delderfield</t>
  </si>
  <si>
    <t>Research Administrative Officer</t>
  </si>
  <si>
    <t>steve@manchester.ac.uk</t>
  </si>
  <si>
    <t>https://www.linkedin.com/in/steve-kerns-41226a199</t>
  </si>
  <si>
    <t>Kerns</t>
  </si>
  <si>
    <t>s.kerns@altusep.com</t>
  </si>
  <si>
    <t>https://www.linkedin.com/in/steven-abbott-b92b334</t>
  </si>
  <si>
    <t>Research Income Manager &amp; Researcher In Vibration Arthrometry</t>
  </si>
  <si>
    <t>steven.abbott@aru.ac.uk</t>
  </si>
  <si>
    <t>masterlist-141uni, GN-Untouched - UK, Masterlist-UK, masterlist-all, masterlist-ukuni</t>
  </si>
  <si>
    <t>https://www.linkedin.com/in/steven-ainscough-7b6a0972</t>
  </si>
  <si>
    <t>Ainscough</t>
  </si>
  <si>
    <t>Research &amp; Knowledge Exchange Support Officer</t>
  </si>
  <si>
    <t>s.ainscough3@salford.ac.uk</t>
  </si>
  <si>
    <t>https://www.linkedin.com/in/steven-hope-251b2329</t>
  </si>
  <si>
    <t>steven.hope@imperial.ac.uk</t>
  </si>
  <si>
    <t>https://www.linkedin.com/in/stevenjknight</t>
  </si>
  <si>
    <t>steven.knight@uea.ac.uk</t>
  </si>
  <si>
    <t>https://www.linkedin.com/in/steven-lambie-59bb6151</t>
  </si>
  <si>
    <t>Lambie</t>
  </si>
  <si>
    <t>lambies@edgehill.ac.uk</t>
  </si>
  <si>
    <t>https://www.linkedin.com/in/steven-roe-289b8b29</t>
  </si>
  <si>
    <t>steven.roe@askham-bryan.ac.uk</t>
  </si>
  <si>
    <t>https://www.linkedin.com/in/steve-watt-bsc-msc-mba-fbcs-ceng-9268717</t>
  </si>
  <si>
    <t>Watt CEng</t>
  </si>
  <si>
    <t>steve@st-andrews.ac.uk</t>
  </si>
  <si>
    <t>masterlist-ukuni, masterlist-all, masterlist-141uni, Masterlist-UK, GN-Already Approached</t>
  </si>
  <si>
    <t>https://www.linkedin.com/in/steveyeoman</t>
  </si>
  <si>
    <t>Yeoman</t>
  </si>
  <si>
    <t>sy@blackpool.ac.uk</t>
  </si>
  <si>
    <t>https://www.linkedin.com/in/stuart-gibb-89589620/</t>
  </si>
  <si>
    <t>stuart.gibb@uhi.ac.uk</t>
  </si>
  <si>
    <t>https://www.linkedin.com/in/subeer-ahamed-jaffar-sait</t>
  </si>
  <si>
    <t>Subeer</t>
  </si>
  <si>
    <t>Ahamed</t>
  </si>
  <si>
    <t>SAE UAE</t>
  </si>
  <si>
    <t>s.ahamed@sae.edu</t>
  </si>
  <si>
    <t>sae uae</t>
  </si>
  <si>
    <t>https://www.linkedin.com/in/sudhir-khodwekar-msc-phd-76a94239</t>
  </si>
  <si>
    <t>Sudhir</t>
  </si>
  <si>
    <t>Khodwekar</t>
  </si>
  <si>
    <t>sudhir.khodwekar@hutton.ac.uk</t>
  </si>
  <si>
    <t>https://www.linkedin.com/in/sue-mander-5181b747</t>
  </si>
  <si>
    <t>Mander</t>
  </si>
  <si>
    <t>smander@leadingedgeacademies.org</t>
  </si>
  <si>
    <t>https://www.linkedin.com/in/sue-reader-52a8ab38</t>
  </si>
  <si>
    <t>sue.reader@ntu.ac.uk</t>
  </si>
  <si>
    <t>https://www.linkedin.com/in/sue-turner-8bb181aa</t>
  </si>
  <si>
    <t>sue.turner@selectenglish.co.uk</t>
  </si>
  <si>
    <t>https://www.linkedin.com/in/sultan-ahmed-fcca-aa32b52b0</t>
  </si>
  <si>
    <t>Operations Manager - Research &amp; Innovation Center For Graphene And 2D Materials (RIC2D)</t>
  </si>
  <si>
    <t>sultan.ahmed@ku.ac.ae</t>
  </si>
  <si>
    <t>https://www.linkedin.com/in/sunil-sharma-b649081</t>
  </si>
  <si>
    <t>Sunil</t>
  </si>
  <si>
    <t>Head Of Finance Business Partners</t>
  </si>
  <si>
    <t>sunil.sharma@lshtm.ac.uk</t>
  </si>
  <si>
    <t>+44 7904 523370</t>
  </si>
  <si>
    <t>GN-Untouched - UK, masterlist-141uni, Masterlist-UK, masterlist-all</t>
  </si>
  <si>
    <t>https://www.linkedin.com/in/sunitha-kammila-a2b697231</t>
  </si>
  <si>
    <t>Kammila</t>
  </si>
  <si>
    <t>sunitha.kammila@kcl.ac.uk</t>
  </si>
  <si>
    <t>https://www.linkedin.com/in/surjeet-sekhon-b2b3aa76</t>
  </si>
  <si>
    <t>Surjeet</t>
  </si>
  <si>
    <t>Sekhon</t>
  </si>
  <si>
    <t>surjeet.sekhon@brunel.ac.uk</t>
  </si>
  <si>
    <t>https://www.linkedin.com/in/susan-ellis-1a899182</t>
  </si>
  <si>
    <t>s.ellis@broadleafpt.co.uk</t>
  </si>
  <si>
    <t>https://www.linkedin.com/in/susan-francis-mba-67b015a7/</t>
  </si>
  <si>
    <t>s.francis@ucl.ac.uk</t>
  </si>
  <si>
    <t>https://www.linkedin.com/in/susaningham</t>
  </si>
  <si>
    <t>Ingham</t>
  </si>
  <si>
    <t>susan.ingham@manchester.ac.uk</t>
  </si>
  <si>
    <t>https://www.linkedin.com/in/susan-kee-a848b027</t>
  </si>
  <si>
    <t>Kee</t>
  </si>
  <si>
    <t>NIKRF Research Operations Manager</t>
  </si>
  <si>
    <t>s.kee@qub.ac.uk</t>
  </si>
  <si>
    <t>https://www.linkedin.com/in/susanna-snyder-a62480257</t>
  </si>
  <si>
    <t>Programme Leader For Short Courses, Director Of Research, And Lecturer In Theology And Ethics</t>
  </si>
  <si>
    <t>ssnyder@sarum.ac.uk</t>
  </si>
  <si>
    <t>https://www.linkedin.com/in/susan-wright-3a2ba76b</t>
  </si>
  <si>
    <t>susan.wright@admin.cam.ac.uk</t>
  </si>
  <si>
    <t>https://www.linkedin.com/in/susiefowler/</t>
  </si>
  <si>
    <t>Susie</t>
  </si>
  <si>
    <t>Research Development Associate</t>
  </si>
  <si>
    <t>susanafowler@outlook.com</t>
  </si>
  <si>
    <t>masterlist-141uni, masterlist-ukresearch, GN-Untouched - UK, ARMA-Prospect-Verified Contacts, Masterlist-UK, masterlist-ukuni, masterlist-all</t>
  </si>
  <si>
    <t>https://www.linkedin.com/in/susie-gray-53008b45</t>
  </si>
  <si>
    <t>s.gray@qub.ac.uk</t>
  </si>
  <si>
    <t>https://www.linkedin.com/in/suyatra-ghimire-017866204</t>
  </si>
  <si>
    <t>Suyatra</t>
  </si>
  <si>
    <t>Ghimire</t>
  </si>
  <si>
    <t>Laboratory Manager And Academic Research Staff</t>
  </si>
  <si>
    <t>suyatra.ghimire@flinders.edu.au</t>
  </si>
  <si>
    <t>https://www.linkedin.com/in/suzanne-strong-0b10bb136</t>
  </si>
  <si>
    <t>Strong</t>
  </si>
  <si>
    <t>suzanne.strong@lshtm.ac.uk</t>
  </si>
  <si>
    <t>https://www.linkedin.com/in/suzanne-van-montfoort-4648993b</t>
  </si>
  <si>
    <t>Van Montfoort</t>
  </si>
  <si>
    <t>s.vanmontfoort@explori.com</t>
  </si>
  <si>
    <t>https://www.linkedin.com/in/suzyrobertson</t>
  </si>
  <si>
    <t>Research Officer - NRS Primary Care Network</t>
  </si>
  <si>
    <t>suzy.robertson@glasgow.ac.uk</t>
  </si>
  <si>
    <t>https://www.linkedin.com/in/svanderwielen</t>
  </si>
  <si>
    <t>Van Der Wielen</t>
  </si>
  <si>
    <t>Principal Human-Centred Design Researcher</t>
  </si>
  <si>
    <t>solene.vanderwielen@genomicsengland.co.uk</t>
  </si>
  <si>
    <t>https://www.linkedin.com/in/svetlana-speight-4609297b</t>
  </si>
  <si>
    <t>svetlana.speight@natcen.ac.uk</t>
  </si>
  <si>
    <t>https://www.linkedin.com/in/syamed-agly-418002111</t>
  </si>
  <si>
    <t>Syamed</t>
  </si>
  <si>
    <t>Agly</t>
  </si>
  <si>
    <t>syamed.agly@auk.edu.krd</t>
  </si>
  <si>
    <t>https://www.linkedin.com/in/sylvia-franklin-58105054</t>
  </si>
  <si>
    <t>Sylvia</t>
  </si>
  <si>
    <t>Franklin</t>
  </si>
  <si>
    <t>sylviafranklin@neway-training.com</t>
  </si>
  <si>
    <t>https://www.linkedin.com/in/sylvia-marinova-8910506</t>
  </si>
  <si>
    <t>Marinova</t>
  </si>
  <si>
    <t>Research Programme Manager, Maternal Health Group</t>
  </si>
  <si>
    <t>sylvia.marinova@lshtm.ac.uk</t>
  </si>
  <si>
    <t>https://www.linkedin.com/in/sylvia-tse-7789572</t>
  </si>
  <si>
    <t>Tse</t>
  </si>
  <si>
    <t>tse.s@kingshouseschool.org</t>
  </si>
  <si>
    <t>https://www.linkedin.com/in/taj-keshavarz-820b7920</t>
  </si>
  <si>
    <t>Taj</t>
  </si>
  <si>
    <t>t.keshavarz@westminster.ac.uk</t>
  </si>
  <si>
    <t>https://www.linkedin.com/in/tal-cohen-yasour-405025149</t>
  </si>
  <si>
    <t>Cohen-Yasour</t>
  </si>
  <si>
    <t>Galilee International Management Institute</t>
  </si>
  <si>
    <t>tal@galilcol.ac.il</t>
  </si>
  <si>
    <t>galilee international management institute</t>
  </si>
  <si>
    <t>https://www.linkedin.com/in/tamara-paget-120917151</t>
  </si>
  <si>
    <t>Paget</t>
  </si>
  <si>
    <t>Senior Research Support Officer (Digital Helth)</t>
  </si>
  <si>
    <t>tamara.paget@flinders.edu.au</t>
  </si>
  <si>
    <t>https://www.linkedin.com/in/tamer-gawish-e-s-a-a-chartered-accountant-30531022</t>
  </si>
  <si>
    <t>Tamer</t>
  </si>
  <si>
    <t>Gawish - E S A A Accountant</t>
  </si>
  <si>
    <t>Merge Plus Education</t>
  </si>
  <si>
    <t>tamer.gawish@merge-plus.com</t>
  </si>
  <si>
    <t>merge plus education</t>
  </si>
  <si>
    <t>https://www.linkedin.com/in/tamsin-varney-2145b772</t>
  </si>
  <si>
    <t>Tamsin</t>
  </si>
  <si>
    <t>Varney</t>
  </si>
  <si>
    <t>Research Engagement And Impact Manager</t>
  </si>
  <si>
    <t>t.varney@jbs.cam.ac.uk</t>
  </si>
  <si>
    <t>https://www.linkedin.com/in/tania-marin-00aa9b9a</t>
  </si>
  <si>
    <t>Marin</t>
  </si>
  <si>
    <t>tania.marin@flinders.edu.au</t>
  </si>
  <si>
    <t>https://www.linkedin.com/in/tanyafosdick</t>
  </si>
  <si>
    <t>Fosdick</t>
  </si>
  <si>
    <t>tanya.fosdick@agilysis.co.uk</t>
  </si>
  <si>
    <t>https://www.linkedin.com/in/tanya-horan-cim-level-7-pg-dip-80a22a58</t>
  </si>
  <si>
    <t>Horan Cim 7</t>
  </si>
  <si>
    <t>Marketing Officer - Research And Postgraduate</t>
  </si>
  <si>
    <t>t.horan@hud.ac.uk</t>
  </si>
  <si>
    <t>https://www.linkedin.com/in/tanya-shah-3a6661190</t>
  </si>
  <si>
    <t>tanya.shah@unimelb.edu.au</t>
  </si>
  <si>
    <t>https://www.linkedin.com/in/tanya-shlovogt-992a0b15</t>
  </si>
  <si>
    <t>Shlovogt</t>
  </si>
  <si>
    <t>Director Of Research Quality</t>
  </si>
  <si>
    <t>tanya.shlovogt@kcl.ac.uk</t>
  </si>
  <si>
    <t>https://www.linkedin.com/in/tasha-deacon-06834514</t>
  </si>
  <si>
    <t>Tasha</t>
  </si>
  <si>
    <t>tdeacon@aup.ac.uk</t>
  </si>
  <si>
    <t>https://www.linkedin.com/in/tatianakalganova</t>
  </si>
  <si>
    <t>Kalganova</t>
  </si>
  <si>
    <t>Research Centre Director - AI: Social And Digital Innovation</t>
  </si>
  <si>
    <t>tatiana.kalganova@brunel.ac.uk</t>
  </si>
  <si>
    <t>+44 7886 213637</t>
  </si>
  <si>
    <t>https://www.linkedin.com/in/tatjana-damjanovic-2364791b5</t>
  </si>
  <si>
    <t>Tatjana</t>
  </si>
  <si>
    <t>Damjanovic</t>
  </si>
  <si>
    <t>tatjana.damjanovic@taso.org.uk</t>
  </si>
  <si>
    <t>https://www.linkedin.com/in/teresa-dagnall-acma-cgma-655a371a</t>
  </si>
  <si>
    <t>Dagnall</t>
  </si>
  <si>
    <t>teresa.dagnall@cambria.ac.uk</t>
  </si>
  <si>
    <t>https://www.linkedin.com/in/teresa-mcgowan-ab2a4b3</t>
  </si>
  <si>
    <t>Research Manager For The ESRC Centre For Population Change</t>
  </si>
  <si>
    <t>t.mcgowan@soton.ac.uk</t>
  </si>
  <si>
    <t>https://www.linkedin.com/in/teresa-waller-8408636/</t>
  </si>
  <si>
    <t>Director, Research Support &amp; Development</t>
  </si>
  <si>
    <t>teresa.waller@brunel.ac.uk</t>
  </si>
  <si>
    <t>https://www.linkedin.com/in/terry-mccabe-7b95362b</t>
  </si>
  <si>
    <t>terry.mccabe@brunel.ac.uk</t>
  </si>
  <si>
    <t>https://www.linkedin.com/in/terry-mckinley-31616311</t>
  </si>
  <si>
    <t>McKinley</t>
  </si>
  <si>
    <t>Professor Of Development Studies &amp; Director, Centre For Development Policy And Research</t>
  </si>
  <si>
    <t>tm9@soas.ac.uk</t>
  </si>
  <si>
    <t>https://www.linkedin.com/in/tets-kimura-4a5842195</t>
  </si>
  <si>
    <t>Tets</t>
  </si>
  <si>
    <t>Kimura</t>
  </si>
  <si>
    <t>Casual Academic/Research Associate</t>
  </si>
  <si>
    <t>tets.kimura@flinders.edu.au</t>
  </si>
  <si>
    <t>https://www.linkedin.com/in/theresa-bowers-089b3450</t>
  </si>
  <si>
    <t>t.bowers@oratory.co.uk</t>
  </si>
  <si>
    <t>https://www.linkedin.com/in/theresa-houghton-972a1189</t>
  </si>
  <si>
    <t>Houghton</t>
  </si>
  <si>
    <t>t.houghton@staffs.ac.uk</t>
  </si>
  <si>
    <t>https://www.linkedin.com/in/therese-kearney-982bb024</t>
  </si>
  <si>
    <t>Therese</t>
  </si>
  <si>
    <t>Research Fellow. Project Manager</t>
  </si>
  <si>
    <t>t.kearney@qub.ac.uk</t>
  </si>
  <si>
    <t>https://www.linkedin.com/in/thierry-delaitre-b02a8b2/</t>
  </si>
  <si>
    <t>Thierry</t>
  </si>
  <si>
    <t>Delaitre</t>
  </si>
  <si>
    <t>Head of IT developments</t>
  </si>
  <si>
    <t>t.delaitre@westminster.ac.uk</t>
  </si>
  <si>
    <t>Masterlist-UK, masterlist-141uni, masterlist-all, Masterlist-UAE, GN-Already Approached</t>
  </si>
  <si>
    <t>https://www.linkedin.com/in/thomas-lingard-7918ab127</t>
  </si>
  <si>
    <t>Lingard</t>
  </si>
  <si>
    <t>PA To Director, Institute Of Applied Health Research</t>
  </si>
  <si>
    <t>thomasl@bham.ac.uk</t>
  </si>
  <si>
    <t>https://www.linkedin.com/in/thomasvrodrigues</t>
  </si>
  <si>
    <t>Senior Research Grant Administrator</t>
  </si>
  <si>
    <t>thomas.rodrigues@kcl.ac.uk</t>
  </si>
  <si>
    <t>https://www.linkedin.com/in/thomaswileman</t>
  </si>
  <si>
    <t>Wileman</t>
  </si>
  <si>
    <t>thomas.wileman@crick.ac.uk</t>
  </si>
  <si>
    <t>https://www.linkedin.com/in/thom-blake-4588ba25</t>
  </si>
  <si>
    <t>Thom</t>
  </si>
  <si>
    <t>Open Research Manager</t>
  </si>
  <si>
    <t>thom.blake@york.ac.uk</t>
  </si>
  <si>
    <t>https://www.linkedin.com/in/thompsonearth</t>
  </si>
  <si>
    <t>Research Data &amp; Policy Officer</t>
  </si>
  <si>
    <t>david.thompson@gla.ac.uk</t>
  </si>
  <si>
    <t>https://www.linkedin.com/in/tim-davy-37010ba</t>
  </si>
  <si>
    <t>Lecturer And Head Of Research And Consultancy At All Nations Christian College</t>
  </si>
  <si>
    <t>t.davy@allnations.ac.uk</t>
  </si>
  <si>
    <t>https://www.linkedin.com/in/timengels/</t>
  </si>
  <si>
    <t>Engels</t>
  </si>
  <si>
    <t>Head of Department - Research Affairs &amp; Innovation</t>
  </si>
  <si>
    <t>tim.engels@uantwerpen.be</t>
  </si>
  <si>
    <t>https://www.linkedin.com/in/tina-schrader-0a5b7590</t>
  </si>
  <si>
    <t>Schrader</t>
  </si>
  <si>
    <t>Senior Research Technician/Laboratory Manager</t>
  </si>
  <si>
    <t>t.schrader@exeter.ac.uk</t>
  </si>
  <si>
    <t>https://www.linkedin.com/in/tingyuan-yang-64a419227</t>
  </si>
  <si>
    <t>Tingyuan</t>
  </si>
  <si>
    <t>Research Degrees Officer (Development &amp; Studentships)</t>
  </si>
  <si>
    <t>t.yang@mmu.ac.uk</t>
  </si>
  <si>
    <t>https://www.linkedin.com/in/toby-thomas-930b96177</t>
  </si>
  <si>
    <t>Director Of Research, Corporate Intelligence</t>
  </si>
  <si>
    <t>t.thomas@s-rminform.com</t>
  </si>
  <si>
    <t>https://www.linkedin.com/in/toddhanamoto</t>
  </si>
  <si>
    <t>Hanamoto</t>
  </si>
  <si>
    <t>todd.hanamoto@lamresearch.com</t>
  </si>
  <si>
    <t>https://www.linkedin.com/in/tomadie</t>
  </si>
  <si>
    <t>Adie</t>
  </si>
  <si>
    <t>tom.adie@touchlight.com</t>
  </si>
  <si>
    <t>https://www.linkedin.com/in/tomadshead</t>
  </si>
  <si>
    <t>Adshead</t>
  </si>
  <si>
    <t>tga@macro-advisory.com</t>
  </si>
  <si>
    <t>https://www.linkedin.com/in/tom-foulkes-527b6827</t>
  </si>
  <si>
    <t>Foulkes</t>
  </si>
  <si>
    <t>Director Of Research Strategy &amp; Performance</t>
  </si>
  <si>
    <t>tom.foulkes@kcl.ac.uk</t>
  </si>
  <si>
    <t>https://www.linkedin.com/in/tom-hall-4b04b2113</t>
  </si>
  <si>
    <t>Laboratory Research Manager</t>
  </si>
  <si>
    <t>thall@sgul.ac.uk</t>
  </si>
  <si>
    <t>https://www.linkedin.com/in/tomhay717</t>
  </si>
  <si>
    <t>tom-h@boston.ac.uk</t>
  </si>
  <si>
    <t>https://www.linkedin.com/in/tom-jefferies-9a18768</t>
  </si>
  <si>
    <t>Jefferies</t>
  </si>
  <si>
    <t>Professor Of Future Cities And Director Of Research At Queen's University Belfast</t>
  </si>
  <si>
    <t>t.jefferies@qub.ac.uk</t>
  </si>
  <si>
    <t>https://www.linkedin.com/in/tom-johnson-maat-aatqb-8634b2129</t>
  </si>
  <si>
    <t>Johnson Aatqb</t>
  </si>
  <si>
    <t>t.johnson@salford.ac.uk</t>
  </si>
  <si>
    <t>https://www.linkedin.com/in/tom-langton/</t>
  </si>
  <si>
    <t>Langton</t>
  </si>
  <si>
    <t>Head of Information Technology Services</t>
  </si>
  <si>
    <t>t.langton@yorksj.ac.uk</t>
  </si>
  <si>
    <t>https://www.linkedin.com/in/tom-moran-97726312a</t>
  </si>
  <si>
    <t>tom.moran@falmouth.ac.uk</t>
  </si>
  <si>
    <t>https://www.linkedin.com/in/tomosdevans</t>
  </si>
  <si>
    <t>Tomos</t>
  </si>
  <si>
    <t>tomos@manageable.works</t>
  </si>
  <si>
    <t>https://www.linkedin.com/in/tony-hurran-9a96b546</t>
  </si>
  <si>
    <t>Hurran</t>
  </si>
  <si>
    <t>t.hurran@kedlestongroup.com</t>
  </si>
  <si>
    <t>https://www.linkedin.com/in/tony-king-1246a037</t>
  </si>
  <si>
    <t>tony.king@winchester.ac.uk</t>
  </si>
  <si>
    <t>https://www.linkedin.com/in/tony-waterhouse-4713171b</t>
  </si>
  <si>
    <t>Waterhouse</t>
  </si>
  <si>
    <t>Head Of Hill And Mountain Research</t>
  </si>
  <si>
    <t>tony.waterhouse@sruc.ac.uk</t>
  </si>
  <si>
    <t>https://www.linkedin.com/in/tony-wood-288935211</t>
  </si>
  <si>
    <t>twood@slatrust.co.uk</t>
  </si>
  <si>
    <t>https://www.linkedin.com/in/tracey-davies-529b5882</t>
  </si>
  <si>
    <t>Doctoral School &amp; Research Manager</t>
  </si>
  <si>
    <t>t.davies@salford.ac.uk</t>
  </si>
  <si>
    <t>https://www.linkedin.com/in/tracey-harrington-lord-529b5882/</t>
  </si>
  <si>
    <t>Harrington-Lord</t>
  </si>
  <si>
    <t>t.harrington-lord@salford.ac.uk</t>
  </si>
  <si>
    <t>https://www.linkedin.com/in/tracy-fowler-04287a68</t>
  </si>
  <si>
    <t>ResCare</t>
  </si>
  <si>
    <t>tfowler@rescare.com</t>
  </si>
  <si>
    <t>rescare</t>
  </si>
  <si>
    <t>https://www.linkedin.com/in/tracy-wootton-905948165</t>
  </si>
  <si>
    <t>Wootton</t>
  </si>
  <si>
    <t>Senior Pre-Award Coordinator</t>
  </si>
  <si>
    <t>tracy.wootton@ntu.ac.uk</t>
  </si>
  <si>
    <t>https://www.linkedin.com/in/trias-kolokitha-schmitz-phd-2a9084163</t>
  </si>
  <si>
    <t>Trias</t>
  </si>
  <si>
    <t>Kolokitha-Schmitz</t>
  </si>
  <si>
    <t>Senior Research Manager Of The Wheeler Institute For Business And Development</t>
  </si>
  <si>
    <t>tschmitz@london.edu</t>
  </si>
  <si>
    <t>https://www.linkedin.com/in/tristan-martin-118636a6</t>
  </si>
  <si>
    <t>Tristan</t>
  </si>
  <si>
    <t>tristan.martin@manchester.ac.uk</t>
  </si>
  <si>
    <t>https://www.linkedin.com/in/trudy-lynch-shoke</t>
  </si>
  <si>
    <t>Trudy</t>
  </si>
  <si>
    <t>Research Degrees Examinations Officer</t>
  </si>
  <si>
    <t>trudy.lynch@aru.ac.uk</t>
  </si>
  <si>
    <t>https://www.linkedin.com/in/tudor-georgescu-0a8483143</t>
  </si>
  <si>
    <t>Georgescu</t>
  </si>
  <si>
    <t>Research Manager, Faculty Of Technology, Design And Environment</t>
  </si>
  <si>
    <t>tgeorgescu@brookes.ac.uk</t>
  </si>
  <si>
    <t>https://www.linkedin.com/in/tung-jui-trieu-0136a4219</t>
  </si>
  <si>
    <t>Tung-Jui</t>
  </si>
  <si>
    <t>Trieu</t>
  </si>
  <si>
    <t>Organoid Platform Manager / Postdoctoral Research Associate In IPSC-derived Organoids</t>
  </si>
  <si>
    <t>tung-jui.trieu@kcl.ac.uk</t>
  </si>
  <si>
    <t>https://www.linkedin.com/in/tuygun-oruc/</t>
  </si>
  <si>
    <t>Tuygun</t>
  </si>
  <si>
    <t>Oruc</t>
  </si>
  <si>
    <t>tuygun.oruc@ed.ac.uk</t>
  </si>
  <si>
    <t>https://www.linkedin.com/in/umutrodoplu</t>
  </si>
  <si>
    <t>Umut</t>
  </si>
  <si>
    <t>Rodoplu I</t>
  </si>
  <si>
    <t>TED University</t>
  </si>
  <si>
    <t>umut.rodoplu@tedu.edu.tr</t>
  </si>
  <si>
    <t>ted university</t>
  </si>
  <si>
    <t>https://www.linkedin.com/in/ushma-gudka-66234425</t>
  </si>
  <si>
    <t>Ushma</t>
  </si>
  <si>
    <t>Gudka</t>
  </si>
  <si>
    <t>Head Of Post Award</t>
  </si>
  <si>
    <t>ushma.gudka@brunel.ac.uk</t>
  </si>
  <si>
    <t>Masterlist-UK, GN-Untouched - UK, masterlist-141uni, ARMA-Prospect-Verified Contacts, masterlist-ukuni, masterlist-all</t>
  </si>
  <si>
    <t>https://www.linkedin.com/in/uvaish-kagdi</t>
  </si>
  <si>
    <t>Uvaish</t>
  </si>
  <si>
    <t>uvaish@theapplygroup.com</t>
  </si>
  <si>
    <t>https://www.linkedin.com/in/uzma-zahid-82992886/</t>
  </si>
  <si>
    <t>Uzma</t>
  </si>
  <si>
    <t>Zahid</t>
  </si>
  <si>
    <t>uzma.zahid@kcl.ac.uk</t>
  </si>
  <si>
    <t>https://www.linkedin.com/in/valerie-mccutcheon-8a992239</t>
  </si>
  <si>
    <t>valerie.mccutcheon@glasgow.ac.uk</t>
  </si>
  <si>
    <t>https://www.linkedin.com/in/vanessa-dodd-b519ba203</t>
  </si>
  <si>
    <t>Head Of Education Research And Evaluation</t>
  </si>
  <si>
    <t>vanessa.dodd@staffs.ac.uk</t>
  </si>
  <si>
    <t>https://www.linkedin.com/in/vanessa-frederick-87794965</t>
  </si>
  <si>
    <t>Frederick</t>
  </si>
  <si>
    <t>vanessa.frederick@kcl.ac.uk</t>
  </si>
  <si>
    <t>https://www.linkedin.com/in/vanessa-kyriakopoulou-269350241</t>
  </si>
  <si>
    <t>Kyriakopoulou</t>
  </si>
  <si>
    <t>vanessa.kyriakopoulou@kcl.ac.uk</t>
  </si>
  <si>
    <t>https://www.linkedin.com/in/vanja-garaj</t>
  </si>
  <si>
    <t>Vanja</t>
  </si>
  <si>
    <t>Garaj</t>
  </si>
  <si>
    <t>vanja.garaj@brunel.ac.uk</t>
  </si>
  <si>
    <t>https://www.linkedin.com/in/vasiliki-vicky-skoulou-65317048</t>
  </si>
  <si>
    <t>Vasiliki</t>
  </si>
  <si>
    <t>Skoulou</t>
  </si>
  <si>
    <t>Graduate Research Director (GRD Of School Of Engineering)</t>
  </si>
  <si>
    <t>v.skoulou@hull.ac.uk</t>
  </si>
  <si>
    <t>https://www.linkedin.com/in/vera-barron</t>
  </si>
  <si>
    <t>Vera</t>
  </si>
  <si>
    <t>v.barron@mmu.ac.uk</t>
  </si>
  <si>
    <t>https://www.linkedin.com/in/vicki-bacon-a17383a5/</t>
  </si>
  <si>
    <t>Larwood</t>
  </si>
  <si>
    <t>Senior Research Finance Reporting Administrator</t>
  </si>
  <si>
    <t>v.larwood@uea.ac.uk</t>
  </si>
  <si>
    <t>https://www.linkedin.com/in/vicki-nairn-45078bb</t>
  </si>
  <si>
    <t>vicki.nairn@uhi.ac.uk</t>
  </si>
  <si>
    <t>+44 1224 262264</t>
  </si>
  <si>
    <t>+44 1738 877000</t>
  </si>
  <si>
    <t>https://www.linkedin.com/in/vicky-aerts</t>
  </si>
  <si>
    <t>BHF Centre Research Manager</t>
  </si>
  <si>
    <t>vicky.aerts@kcl.ac.uk</t>
  </si>
  <si>
    <t>https://www.linkedin.com/in/vickybowyer</t>
  </si>
  <si>
    <t>Senior Clinical Research Manager</t>
  </si>
  <si>
    <t>vicky.bowyer@kcl.ac.uk</t>
  </si>
  <si>
    <t>https://www.linkedin.com/in/vicky-bruce-29a69739</t>
  </si>
  <si>
    <t>vbruce@salternstrust.co.uk</t>
  </si>
  <si>
    <t>https://www.linkedin.com/in/vicky-parry-a2513338</t>
  </si>
  <si>
    <t>vicky.parry@manchester.ac.uk</t>
  </si>
  <si>
    <t>https://www.linkedin.com/in/victor-ayodele-718b5a86</t>
  </si>
  <si>
    <t>Victor</t>
  </si>
  <si>
    <t>Ayodele</t>
  </si>
  <si>
    <t>victor@stemres.net</t>
  </si>
  <si>
    <t>https://www.linkedin.com/in/victoria-boon-94a991a4</t>
  </si>
  <si>
    <t>Boon</t>
  </si>
  <si>
    <t>victoria.boon@northumbria.ac.uk</t>
  </si>
  <si>
    <t>https://www.linkedin.com/in/victoriajones211/</t>
  </si>
  <si>
    <t>v.jones@yorksj.ac.uk</t>
  </si>
  <si>
    <t>https://www.linkedin.com/in/victoria-morris-06210710a</t>
  </si>
  <si>
    <t>v.j.morris@salford.ac.uk</t>
  </si>
  <si>
    <t>https://www.linkedin.com/in/victoria-ulph-14538750</t>
  </si>
  <si>
    <t>Ulph</t>
  </si>
  <si>
    <t>Head Of Research And Insight</t>
  </si>
  <si>
    <t>victoria@dialectinc.com</t>
  </si>
  <si>
    <t>https://www.linkedin.com/in/vincent-bulone-3b353333</t>
  </si>
  <si>
    <t>Bulone</t>
  </si>
  <si>
    <t>Pro Vice-Chancellor (Research Performance &amp; Impact)</t>
  </si>
  <si>
    <t>vincent.bulone@flinders.edu.au</t>
  </si>
  <si>
    <t>https://www.linkedin.com/in/vincent-smith-5a295510</t>
  </si>
  <si>
    <t>vincentsmith@brokenstringbio.com</t>
  </si>
  <si>
    <t>https://www.linkedin.com/in/vineesh-venugopal-a065941a7</t>
  </si>
  <si>
    <t>Vineesh</t>
  </si>
  <si>
    <t>Venugopal</t>
  </si>
  <si>
    <t>Learners University College</t>
  </si>
  <si>
    <t>vineesh@learnersuae.com</t>
  </si>
  <si>
    <t>learners university college</t>
  </si>
  <si>
    <t>https://www.linkedin.com/in/vinitha-bachina/</t>
  </si>
  <si>
    <t>Vinitha</t>
  </si>
  <si>
    <t>Bachina</t>
  </si>
  <si>
    <t>v.bachina@ids.ac.uk</t>
  </si>
  <si>
    <t>https://www.linkedin.com/in/vinod-verghese-21387021</t>
  </si>
  <si>
    <t>Verghese</t>
  </si>
  <si>
    <t>v.verghese@mmu.ac.uk</t>
  </si>
  <si>
    <t>https://www.linkedin.com/in/violet-small-083803a0</t>
  </si>
  <si>
    <t>Violet</t>
  </si>
  <si>
    <t>vsmall@dowat.co.uk</t>
  </si>
  <si>
    <t>https://www.linkedin.com/in/vira-levkivska-a7b906244</t>
  </si>
  <si>
    <t>Vira</t>
  </si>
  <si>
    <t>Levkivska</t>
  </si>
  <si>
    <t>Research Support Officer (Pre-Award)</t>
  </si>
  <si>
    <t>vira.levkivska@northumbria.ac.uk</t>
  </si>
  <si>
    <t>https://www.linkedin.com/in/virginia-govoni-17235b75</t>
  </si>
  <si>
    <t>Head Of Health Research Partnership And Joint Clinical Research Office</t>
  </si>
  <si>
    <t>v.govoni@bsms.ac.uk</t>
  </si>
  <si>
    <t>GN-Untouched - UK, ARMA-Prospect-Unknown Contacts, Masterlist-UK, masterlist-ukuni, masterlist-all, ARMA-Prospect-Verified Contacts</t>
  </si>
  <si>
    <t>https://www.linkedin.com/in/vishal-verma-78a4902b</t>
  </si>
  <si>
    <t>Vishal</t>
  </si>
  <si>
    <t>Verma</t>
  </si>
  <si>
    <t>vverma@twinuk.com</t>
  </si>
  <si>
    <t>https://www.linkedin.com/in/vivian-liu-3aa12613</t>
  </si>
  <si>
    <t>Vivian</t>
  </si>
  <si>
    <t>vivian.liu@lamresearch.com</t>
  </si>
  <si>
    <t>https://www.linkedin.com/in/wai-kwong-lee-73b354101</t>
  </si>
  <si>
    <t>Wai</t>
  </si>
  <si>
    <t>Kwong Lee</t>
  </si>
  <si>
    <t>wai.lee@glasgow.ac.uk</t>
  </si>
  <si>
    <t>https://www.linkedin.com/in/walter-johnstone-976ab23</t>
  </si>
  <si>
    <t>Head Of Photonic Systems Research Group</t>
  </si>
  <si>
    <t>w.johnstone@strath.ac.uk</t>
  </si>
  <si>
    <t>https://www.linkedin.com/in/wbonnermay</t>
  </si>
  <si>
    <t>Bonner-May</t>
  </si>
  <si>
    <t>will.bonner-may@opogo.com</t>
  </si>
  <si>
    <t>https://www.linkedin.com/in/wei-wang-b79025148</t>
  </si>
  <si>
    <t>wei.wang@t-therapeutics.com</t>
  </si>
  <si>
    <t>https://www.linkedin.com/in/wendy-chandler-0829ab70</t>
  </si>
  <si>
    <t>Chandler</t>
  </si>
  <si>
    <t>Finance And Research Manager</t>
  </si>
  <si>
    <t>w.chandler@ucl.ac.uk</t>
  </si>
  <si>
    <t>+44 7966 880535</t>
  </si>
  <si>
    <t>https://www.linkedin.com/in/wendy-weaver-72645231</t>
  </si>
  <si>
    <t>School Research Officer</t>
  </si>
  <si>
    <t>wendy.weaver@glasgow.ac.uk</t>
  </si>
  <si>
    <t>https://www.linkedin.com/in/wessamfarouk</t>
  </si>
  <si>
    <t>Wessam</t>
  </si>
  <si>
    <t>Farouk</t>
  </si>
  <si>
    <t>wessam.farouk@sue.edu.eg</t>
  </si>
  <si>
    <t>https://www.linkedin.com/in/whytewithawhy</t>
  </si>
  <si>
    <t>Operations Manager For The PHAWM Research Project</t>
  </si>
  <si>
    <t>laura.whyte@gla.ac.uk</t>
  </si>
  <si>
    <t>https://www.linkedin.com/in/wiebke-eberhardt-55793555/</t>
  </si>
  <si>
    <t>Wiebke</t>
  </si>
  <si>
    <t>Eberhardt</t>
  </si>
  <si>
    <t>Head of Research &amp; Innovation Policy</t>
  </si>
  <si>
    <t>w.eberhardt@utwente.nl</t>
  </si>
  <si>
    <t>https://www.linkedin.com/in/william-ashmore-0757675b</t>
  </si>
  <si>
    <t>Ashmore</t>
  </si>
  <si>
    <t>william.ashmore@edwin.group</t>
  </si>
  <si>
    <t>https://www.linkedin.com/in/william-davies-8435aa98</t>
  </si>
  <si>
    <t>william.davies@wjec.co.uk</t>
  </si>
  <si>
    <t>https://www.linkedin.com/in/william-mcvey-9a732062</t>
  </si>
  <si>
    <t>wmm20@cam.ac.uk</t>
  </si>
  <si>
    <t>https://www.linkedin.com/in/william-watkin-35470a64</t>
  </si>
  <si>
    <t>Watkin</t>
  </si>
  <si>
    <t>Director Research Arts And Humanities</t>
  </si>
  <si>
    <t>william.watkin@brunel.ac.uk</t>
  </si>
  <si>
    <t>Masterlist-UK, ARMA-Prospect-Verified Contacts, masterlist-141uni, GN-Already Approached</t>
  </si>
  <si>
    <t>https://www.linkedin.com/in/will-ingram-b404092a6</t>
  </si>
  <si>
    <t>w.ingram@lse.ac.uk</t>
  </si>
  <si>
    <t>https://www.linkedin.com/in/will-newton-57455978</t>
  </si>
  <si>
    <t>willnewton@thrivechildcare.com</t>
  </si>
  <si>
    <t>https://www.linkedin.com/in/willsmithmcr</t>
  </si>
  <si>
    <t>william.smith@manchester.ac.uk</t>
  </si>
  <si>
    <t>https://www.linkedin.com/in/wim-coene-b9b1056</t>
  </si>
  <si>
    <t>Wim</t>
  </si>
  <si>
    <t>Coene</t>
  </si>
  <si>
    <t>Director Research On Sensors, Metrology And Computational Modeling</t>
  </si>
  <si>
    <t>wim.coene@asml.com</t>
  </si>
  <si>
    <t>https://www.linkedin.com/in/winter-michael-98774517</t>
  </si>
  <si>
    <t>Winter</t>
  </si>
  <si>
    <t>Director Of Centre For Rural Policy Research</t>
  </si>
  <si>
    <t>d.m.winter@exeter.ac.uk</t>
  </si>
  <si>
    <t>https://www.linkedin.com/in/wissam-nahas-23a47810</t>
  </si>
  <si>
    <t>Wissam</t>
  </si>
  <si>
    <t>Nahas</t>
  </si>
  <si>
    <t>American University Of The Middle East</t>
  </si>
  <si>
    <t>wissam.nahas@aum.edu.kw</t>
  </si>
  <si>
    <t>american university of the middle east</t>
  </si>
  <si>
    <t>https://www.linkedin.com/in/wojciechbarczak</t>
  </si>
  <si>
    <t>Wojciech</t>
  </si>
  <si>
    <t>Barczak</t>
  </si>
  <si>
    <t>Director Of Translational Research</t>
  </si>
  <si>
    <t>wojciech.barczak@ingenox.com</t>
  </si>
  <si>
    <t>https://www.linkedin.com/in/xraymancouk</t>
  </si>
  <si>
    <t>Faculty Of Science And Engineering PPMS Research Support Manager</t>
  </si>
  <si>
    <t>john.warren@manchester.ac.uk</t>
  </si>
  <si>
    <t>https://www.linkedin.com/in/xujiong-ye-a0618514</t>
  </si>
  <si>
    <t>Xujiong</t>
  </si>
  <si>
    <t>Ye</t>
  </si>
  <si>
    <t>Professor Of Medical Imaging &amp; Computer Vision, College Of Science, Director Of Research</t>
  </si>
  <si>
    <t>xye@lincoln.ac.uk</t>
  </si>
  <si>
    <t>https://www.linkedin.com/in/yaan-liu-b54584152</t>
  </si>
  <si>
    <t>Yaan</t>
  </si>
  <si>
    <t>Research Fellow And Lab Manager</t>
  </si>
  <si>
    <t>y.liu@exeter.ac.uk</t>
  </si>
  <si>
    <t>https://www.linkedin.com/in/yahia-ragab-75bb54a4</t>
  </si>
  <si>
    <t>Yahia</t>
  </si>
  <si>
    <t>Ragab</t>
  </si>
  <si>
    <t>Pharos University In Alexandria</t>
  </si>
  <si>
    <t>yahia.ragab@pua.edu.eg</t>
  </si>
  <si>
    <t>pharos university in alexandria</t>
  </si>
  <si>
    <t>https://www.linkedin.com/in/yahya-zweiri-5435a898</t>
  </si>
  <si>
    <t>Zweiri</t>
  </si>
  <si>
    <t>Director: Advanced Research And Innovation Center</t>
  </si>
  <si>
    <t>yahya.zweiri@ku.ac.ae</t>
  </si>
  <si>
    <t>https://www.linkedin.com/in/yamin-haque-25708182</t>
  </si>
  <si>
    <t>Yamin</t>
  </si>
  <si>
    <t>yamin.haque@lae.ac.uk</t>
  </si>
  <si>
    <t>https://www.linkedin.com/in/yasemin-hamit-160aa38b</t>
  </si>
  <si>
    <t>Yasemin</t>
  </si>
  <si>
    <t>Hamit</t>
  </si>
  <si>
    <t>yasemin.hamit@kcl.ac.uk</t>
  </si>
  <si>
    <t>https://www.linkedin.com/in/yash-jain-14880694</t>
  </si>
  <si>
    <t>Yash</t>
  </si>
  <si>
    <t>Jain</t>
  </si>
  <si>
    <t>Excelerate</t>
  </si>
  <si>
    <t>yash@4excelerate.org</t>
  </si>
  <si>
    <t>excelerate</t>
  </si>
  <si>
    <t>https://www.linkedin.com/in/yasmin-cullen-438215196</t>
  </si>
  <si>
    <t>Yasmin</t>
  </si>
  <si>
    <t>International Governance Support Officer With Research Knowledge And Exchange</t>
  </si>
  <si>
    <t>yasmin.cullen@strath.ac.uk</t>
  </si>
  <si>
    <t>https://www.linkedin.com/in/yasser-jaamour-192176153</t>
  </si>
  <si>
    <t>Yasser</t>
  </si>
  <si>
    <t>Jaamour</t>
  </si>
  <si>
    <t>Higher Institute For Applied Sciences And Technology</t>
  </si>
  <si>
    <t>yasser.jaamour@hiast.edu.sy</t>
  </si>
  <si>
    <t>higher institute for applied sciences and technology</t>
  </si>
  <si>
    <t>https://www.linkedin.com/in/yehuda-baruch-3587322b</t>
  </si>
  <si>
    <t>Yehuda</t>
  </si>
  <si>
    <t>Baruch</t>
  </si>
  <si>
    <t>Professor And Research Director</t>
  </si>
  <si>
    <t>y.baruch@soton.ac.uk</t>
  </si>
  <si>
    <t>https://www.linkedin.com/in/ying-chen-9a59931b</t>
  </si>
  <si>
    <t>Head Of Research Funding Development</t>
  </si>
  <si>
    <t>y.chen@southampton.ac.uk</t>
  </si>
  <si>
    <t>https://www.linkedin.com/in/yiota-demetriou</t>
  </si>
  <si>
    <t>Yiota</t>
  </si>
  <si>
    <t>Demetriou</t>
  </si>
  <si>
    <t>Head Of UX Design &amp; Research</t>
  </si>
  <si>
    <t>yiota@lyfta.com</t>
  </si>
  <si>
    <t>https://www.linkedin.com/in/yuki-alencar-24a0b8a6</t>
  </si>
  <si>
    <t>Yuki</t>
  </si>
  <si>
    <t>Alencar</t>
  </si>
  <si>
    <t>Research Group Manager</t>
  </si>
  <si>
    <t>yuki.alencar@lshtm.ac.uk</t>
  </si>
  <si>
    <t>https://www.linkedin.com/in/yukiko-morita-6aa9bb49</t>
  </si>
  <si>
    <t>Yukiko</t>
  </si>
  <si>
    <t>Morita</t>
  </si>
  <si>
    <t>yukiko.morita@kcl.ac.uk</t>
  </si>
  <si>
    <t>https://www.linkedin.com/in/yulia-maskevich-633496b</t>
  </si>
  <si>
    <t>Yulia</t>
  </si>
  <si>
    <t>Maskevich</t>
  </si>
  <si>
    <t>Research Development Manager (EU)</t>
  </si>
  <si>
    <t>yulia.matskevich@brunel.ac.uk</t>
  </si>
  <si>
    <t>https://www.linkedin.com/in/yunus-emre-özkan-36839538</t>
  </si>
  <si>
    <t>Yunus</t>
  </si>
  <si>
    <t>Emre Özkan</t>
  </si>
  <si>
    <t>Fenerbahçe Üniversitesi</t>
  </si>
  <si>
    <t>yunus.ozkan@fbu.edu.tr</t>
  </si>
  <si>
    <t>fenerbah e niversitesi</t>
  </si>
  <si>
    <t>https://www.linkedin.com/in/yvonne-lee-82a877190</t>
  </si>
  <si>
    <t>Senior Research And Innovation Administrator</t>
  </si>
  <si>
    <t>yvonne.lee@port.ac.uk</t>
  </si>
  <si>
    <t>https://www.linkedin.com/in/yvonne-mccreadie-35403b73</t>
  </si>
  <si>
    <t>Mccreadie</t>
  </si>
  <si>
    <t>Senior Manager Research &amp; Enterprise</t>
  </si>
  <si>
    <t>yvonne.mccreadie@open.ac.uk</t>
  </si>
  <si>
    <t>https://www.linkedin.com/in/yvonne-tajok-13a59b69</t>
  </si>
  <si>
    <t>Tajok</t>
  </si>
  <si>
    <t>ytajok@london.edu</t>
  </si>
  <si>
    <t>https://www.linkedin.com/in/zachary-thomas-930316184</t>
  </si>
  <si>
    <t>z.thomas@mmu.ac.uk</t>
  </si>
  <si>
    <t>https://www.linkedin.com/in/zahra-al-ajmi-439931243</t>
  </si>
  <si>
    <t>Zahra</t>
  </si>
  <si>
    <t>Al Ajmi</t>
  </si>
  <si>
    <t>Gulf College</t>
  </si>
  <si>
    <t>zahra@gulfcollege.edu.om</t>
  </si>
  <si>
    <t>gulf college</t>
  </si>
  <si>
    <t>https://www.linkedin.com/in/zakjayadams</t>
  </si>
  <si>
    <t>Zak</t>
  </si>
  <si>
    <t>zak.adams@projectaccess.org</t>
  </si>
  <si>
    <t>https://www.linkedin.com/in/zaneta-ulozeviciute-342409224</t>
  </si>
  <si>
    <t>Zaneta</t>
  </si>
  <si>
    <t>Ulozeviciute</t>
  </si>
  <si>
    <t>Research Performance &amp; Impact Officer, Research, Innovation And Business Engagement Directorate</t>
  </si>
  <si>
    <t>zaneta.ulozeviciute@stir.ac.uk</t>
  </si>
  <si>
    <t>https://www.linkedin.com/in/zarnigor-sodikova-458562181</t>
  </si>
  <si>
    <t>Zarnigor</t>
  </si>
  <si>
    <t>Sodikova</t>
  </si>
  <si>
    <t>Research And Fundraising Finance Assistant</t>
  </si>
  <si>
    <t>zsodikova@london.edu</t>
  </si>
  <si>
    <t>https://www.linkedin.com/in/zeeshan-akram-52579aaa</t>
  </si>
  <si>
    <t>Zeeshan</t>
  </si>
  <si>
    <t>Akram</t>
  </si>
  <si>
    <t>zeeshan.akram@auk.edu.krd</t>
  </si>
  <si>
    <t>https://www.linkedin.com/in/zeeshan-rahman-94121128</t>
  </si>
  <si>
    <t>Assessment Research, Measurement &amp; Performance Manager</t>
  </si>
  <si>
    <t>zeeshan.rahman@cityandguilds.com</t>
  </si>
  <si>
    <t>https://www.linkedin.com/in/zeyad-alsadi-a1b869261</t>
  </si>
  <si>
    <t>Zeyad</t>
  </si>
  <si>
    <t>Alsadi</t>
  </si>
  <si>
    <t>Alitqan American School</t>
  </si>
  <si>
    <t>zeyad.alsadi@aias.ae</t>
  </si>
  <si>
    <t>GN-Untouched - UAE, masterlist-uae, masterlist-all, Masterlist-UAE</t>
  </si>
  <si>
    <t>alitqan american school</t>
  </si>
  <si>
    <t>https://www.linkedin.com/in/ziva-braude-66050411</t>
  </si>
  <si>
    <t>Ziva</t>
  </si>
  <si>
    <t>Braude</t>
  </si>
  <si>
    <t>The Open University Of Israel</t>
  </si>
  <si>
    <t>zivab@openu.ac.il</t>
  </si>
  <si>
    <t>open university of israel</t>
  </si>
  <si>
    <t>https://www.linkedin.com/in/zoe-worthington-b999b6155</t>
  </si>
  <si>
    <t>Worthington</t>
  </si>
  <si>
    <t>zoe.worthington@lma.ac.uk</t>
  </si>
  <si>
    <t>https://www.linkedin.com/in/zoey-williams-b31b72123</t>
  </si>
  <si>
    <t>Zoey</t>
  </si>
  <si>
    <t>Research Support Services - FHMRI Sleep Health</t>
  </si>
  <si>
    <t>zoey.williams@flinders.edu.au</t>
  </si>
  <si>
    <t>https://www.linkedin.com/in/zofia-zaoralova-aa1bb83a</t>
  </si>
  <si>
    <t>Zofia</t>
  </si>
  <si>
    <t>Zaoralova</t>
  </si>
  <si>
    <t>zofia.zaoralova@kcl.ac.uk</t>
  </si>
  <si>
    <t>https://www.linkedin.com/in/zoï¿½-stumpf-ba02438</t>
  </si>
  <si>
    <t>Zoï¿½</t>
  </si>
  <si>
    <t>Head Of Thought Leadership &amp; Research Amplification</t>
  </si>
  <si>
    <t>zstumpf@london.edu</t>
  </si>
  <si>
    <t>https://www.linkedin.com/in/zoyapourmirza</t>
  </si>
  <si>
    <t>Zoya</t>
  </si>
  <si>
    <t>Pourmirza</t>
  </si>
  <si>
    <t>Academic Director Of Smart Systems And Senior Research Fellow</t>
  </si>
  <si>
    <t>z.pourmirza@bham.ac.uk</t>
  </si>
  <si>
    <t>https://www.linkedin.com/sales/people/ACwAAA4r87QBpYAmiKZggJgta0XttgehjvlFhMw,NAME_SEARCH,fS2j</t>
  </si>
  <si>
    <t>Heard</t>
  </si>
  <si>
    <t>Impact and Research Services Manager</t>
  </si>
  <si>
    <t>j.heard@pml.ac.uk</t>
  </si>
  <si>
    <t>https://www.linkedin.com/sales/people/ACwAAAa4KcABhXKjhTAo1-sMIDhkKEr3tGMfNPc,NAME_SEARCH,Ahj5</t>
  </si>
  <si>
    <t>Lockett</t>
  </si>
  <si>
    <t>Head of Integrated Research, Impact and Support Services</t>
  </si>
  <si>
    <t>j.lockett@pml.ac.uk</t>
  </si>
  <si>
    <t>https://www.linkedin.com/sales/people/ACwAAAONU40BivlKNmx3oSO_0LmoNuG_VU6l2GE,NAME_SEARCH,r7cb</t>
  </si>
  <si>
    <t>Programme manager - Research methods; Data science talent &amp; skills</t>
  </si>
  <si>
    <t>samuel.rowley@headoffice.mrc.ac.uk</t>
  </si>
  <si>
    <t>https://www.linkedin.com/sales/people/ACwAAAPv1IwB-xCpkyd5WLRi_gXkuF7RXk5rby4,NAME_SEARCH,w9T4</t>
  </si>
  <si>
    <t>Rodríguez-Vargas</t>
  </si>
  <si>
    <t>Research and Impact Services Officer</t>
  </si>
  <si>
    <t>l.rodriguez-vargas@pml.ac.uk</t>
  </si>
  <si>
    <t>https://www.linkedin.com/sales/people/ACwAAAUoTuoBzcQk6qhf1A803KwL5Ox3wgdSTiE,NAME_SEARCH,Lpsq</t>
  </si>
  <si>
    <t>C.</t>
  </si>
  <si>
    <t>Director, Impact &amp; Research</t>
  </si>
  <si>
    <t>josh@climate-spring.org</t>
  </si>
  <si>
    <t>https://www.linkedin.com/sales/people/ACwAAAykWiABzVZP_AUJef842V_GM_NBeOGhHD4,NAME_SEARCH,lQro</t>
  </si>
  <si>
    <t>Kuhrt</t>
  </si>
  <si>
    <t>tanya.kuhrt@prokarium.com</t>
  </si>
  <si>
    <t>https://www.linkedin.com/sales/people/ACwAABFtuMcBOJrHIv20Ka1lfkFSnaOmuUo4640,NAME_SEARCH,XLXV</t>
  </si>
  <si>
    <t>l.noble@har.mrc.ac.uk</t>
  </si>
  <si>
    <t>https://www.linkedin.com/sales/people/ACwAABJgfdwBASujxU6hOh4yYqq7it-Hj16msyQ,NAME_SEARCH,SPsx</t>
  </si>
  <si>
    <t>Figueira</t>
  </si>
  <si>
    <t>Research Administration Manager</t>
  </si>
  <si>
    <t>helen.figueira@lms.mrc.ac.uk</t>
  </si>
  <si>
    <t>https://www.linkedin.com/sales/people/ACwAABpPw2QBJJT5eCmCDIc8CaXuxO_-08SdbGA,NAME_SEARCH,dzWJ</t>
  </si>
  <si>
    <t>Glanville</t>
  </si>
  <si>
    <t>VP Research</t>
  </si>
  <si>
    <t>nick.glanville@prokarium.com</t>
  </si>
  <si>
    <t>https://www.linkedin.com/sales/people/ACwAACiqIdEBcETNrp2z7f-CrKJnz3bMC5O1HdA,E7Pe,NAME_SEARCH/</t>
  </si>
  <si>
    <t>England</t>
  </si>
  <si>
    <t>andrew.england@aub.ac.uk</t>
  </si>
  <si>
    <t>linkedin.com/in/ay-okpokam-549875190/</t>
  </si>
  <si>
    <t>Ay</t>
  </si>
  <si>
    <t>Okpokam</t>
  </si>
  <si>
    <t>Service coordinator, research management (formerly Open Research Services)</t>
  </si>
  <si>
    <t>ay.okpokam@jisc.ac.uk</t>
  </si>
  <si>
    <t>Commercial Funding Manager</t>
  </si>
  <si>
    <t>sarah.brown@strath.ac.uk</t>
  </si>
  <si>
    <t>Strategic Research &amp; KE Development Manager</t>
  </si>
  <si>
    <t>madeleine.rooney@strath.ac.uk</t>
  </si>
  <si>
    <t>jill.findlay@stir.ac.uk</t>
  </si>
  <si>
    <t>Lyndsey</t>
  </si>
  <si>
    <t>Kemsley</t>
  </si>
  <si>
    <t>lkemsley@lincoln.ac.uk</t>
  </si>
  <si>
    <t>Research and Knowledge Exhange Administrator</t>
  </si>
  <si>
    <t>leigh.mcmahon@ed.ac.uk</t>
  </si>
  <si>
    <t>Cabrera-Sharp</t>
  </si>
  <si>
    <t>Deputy Director of Operations (Research &amp; Knowledge Transfer)</t>
  </si>
  <si>
    <t>v.cabrera-sharp@bham.ac.uk</t>
  </si>
  <si>
    <t>GN-Untouched - UK, masterlist-141uni, Masterlist-UAE, masterlist-all</t>
  </si>
  <si>
    <t>Bender</t>
  </si>
  <si>
    <t>kabender@abdn.ac.uk</t>
  </si>
  <si>
    <t>Kling</t>
  </si>
  <si>
    <t>gerhard.kling@abdn.ac.uk</t>
  </si>
  <si>
    <t>Eastcott</t>
  </si>
  <si>
    <t>International Research Development Manager (formerly European Funding Manager)</t>
  </si>
  <si>
    <t>m.eastcott@mmu.ac.uk</t>
  </si>
  <si>
    <t>GN-Untouched - UK, masterlist-ukresearch, masterlist-ukuni, masterlist-all, Masterlist-UK</t>
  </si>
  <si>
    <t>R&amp;I Manager (Research Ethics &amp; Governance)</t>
  </si>
  <si>
    <t>d.gavin@mmu.ac.uk</t>
  </si>
  <si>
    <t>Postgraduate and Research Support</t>
  </si>
  <si>
    <t>e.andrews@qub.ac.uk</t>
  </si>
  <si>
    <t>Cstat</t>
  </si>
  <si>
    <t>Director of Finance and Artificial Intelligence Lab</t>
  </si>
  <si>
    <t>b.quinn@qub.ac.uk</t>
  </si>
  <si>
    <t>Keaveney</t>
  </si>
  <si>
    <t>e.keaveney@qub.ac.uk</t>
  </si>
  <si>
    <t>Loughlin</t>
  </si>
  <si>
    <t>j.loughlin@qub.ac.uk</t>
  </si>
  <si>
    <t>Xinjin</t>
  </si>
  <si>
    <t>Research And Development Officer</t>
  </si>
  <si>
    <t>x.liang@qub.ac.uk</t>
  </si>
  <si>
    <t>Malla</t>
  </si>
  <si>
    <t>s.malla@qub.ac.uk</t>
  </si>
  <si>
    <t>GN-Untouched - UK, masterlist-ukresearch, masterlist-141uni, masterlist-ukuni, Masterlist-UK, masterlist-all</t>
  </si>
  <si>
    <t>Goodrum</t>
  </si>
  <si>
    <t>a.goodrum@nua.ac.uk</t>
  </si>
  <si>
    <t>Louis</t>
  </si>
  <si>
    <t>Dean of Research and Knowledge Exchange</t>
  </si>
  <si>
    <t>l.nixon@nua.ac.uk</t>
  </si>
  <si>
    <t>Bellinger</t>
  </si>
  <si>
    <t>Research Contracts Officer</t>
  </si>
  <si>
    <t>l.bellinger@ljmu.ac.uk</t>
  </si>
  <si>
    <t>Chrissi</t>
  </si>
  <si>
    <t>Research &amp; Innovation Services (Honorary Visiting Research Fellow)</t>
  </si>
  <si>
    <t>c.r.mccarthy@ljmu.ac.uk</t>
  </si>
  <si>
    <t>Director of Research &amp; Knowledge Exchange / Professor of Education</t>
  </si>
  <si>
    <t>k.adams@leedstrinity.ac.uk</t>
  </si>
  <si>
    <t>r.mcarthur@hw.ac.uk</t>
  </si>
  <si>
    <t>Marcelo</t>
  </si>
  <si>
    <t>Pereyra</t>
  </si>
  <si>
    <t>m.pereyra@hw.ac.uk</t>
  </si>
  <si>
    <t>Professor and Director of Research</t>
  </si>
  <si>
    <t>darnold@harper-adams.ac.uk</t>
  </si>
  <si>
    <t>Majewsky Anderson</t>
  </si>
  <si>
    <t>mark.anderson@gcu.ac.uk</t>
  </si>
  <si>
    <t>+44 141 331 8842</t>
  </si>
  <si>
    <t>ARMA-Prospect-Verified Contacts, GN-Already Approached, masterlist-141uni, masterlist-ukuni, Masterlist-UK, masterlist-all</t>
  </si>
  <si>
    <t>Bourlakis</t>
  </si>
  <si>
    <t>Director of Research &amp; Director of the Centre for Logistics, Procurement &amp; Supply Chain Management</t>
  </si>
  <si>
    <t>m.bourlakis@cranfield.ac.uk</t>
  </si>
  <si>
    <t>Nia</t>
  </si>
  <si>
    <t>Dean of Research and the Graduate School</t>
  </si>
  <si>
    <t>n.white@abertay.ac.uk</t>
  </si>
  <si>
    <t>Borisova</t>
  </si>
  <si>
    <t>Contracts Manager (JRO)</t>
  </si>
  <si>
    <t>y.borisova@imperial.ac.uk</t>
  </si>
  <si>
    <t>Dimitra</t>
  </si>
  <si>
    <t>Chormova</t>
  </si>
  <si>
    <t>d.chormova@imperial.ac.uk</t>
  </si>
  <si>
    <t>Grants Manager (JRO)</t>
  </si>
  <si>
    <t>r.selmani@imperial.ac.uk</t>
  </si>
  <si>
    <t>Wheatley</t>
  </si>
  <si>
    <t>Head of Grants – Post Award (JRO)</t>
  </si>
  <si>
    <t>s.wheatley@imperial.ac.uk</t>
  </si>
  <si>
    <t>vlodge@aub.ac.uk</t>
  </si>
  <si>
    <t>McLening</t>
  </si>
  <si>
    <t>Director of Research &amp; Development</t>
  </si>
  <si>
    <t>cmclening@aub.ac.uk</t>
  </si>
  <si>
    <t>https://www.linkedin.com/in/1jennarichards</t>
  </si>
  <si>
    <t>Communications And Marketing Campaign Manager - Research Services / Innovation, Impact And Business</t>
  </si>
  <si>
    <t>jenna.richards@exeter.ac.uk</t>
  </si>
  <si>
    <t>masterlist-141uni, masterlist-ukuni, ARMA-Prospect-Unknown Contacts, Masterlist-UK, GN-Already Approached, masterlist-all</t>
  </si>
  <si>
    <t>https://www.linkedin.com/in/aaron-hope-76a087107</t>
  </si>
  <si>
    <t>aaron.hope@sgscol.ac.uk</t>
  </si>
  <si>
    <t>https://www.linkedin.com/in/abbie-c-73521b83</t>
  </si>
  <si>
    <t>ac@coventry.ac.uk</t>
  </si>
  <si>
    <t>https://www.linkedin.com/in/abbie-m-73521b83</t>
  </si>
  <si>
    <t>Operations Support Manager (Research Institute For Health &amp; Wellbeing)</t>
  </si>
  <si>
    <t>am@coventry.ac.uk</t>
  </si>
  <si>
    <t>masterlist-141uni, GN-Untouched - UK, ARMA-Prospect-Unknown Contacts, masterlist-ukuni, masterlist-all</t>
  </si>
  <si>
    <t>https://www.linkedin.com/in/abbie-rogers-09680312a</t>
  </si>
  <si>
    <t>abbie.rogers@uwe.ac.uk</t>
  </si>
  <si>
    <t>https://www.linkedin.com/in/abedrabaia</t>
  </si>
  <si>
    <t>Al-Rahman Rabaia</t>
  </si>
  <si>
    <t>MeemAin Education</t>
  </si>
  <si>
    <t>abed.r@meemain.org</t>
  </si>
  <si>
    <t>meemain education</t>
  </si>
  <si>
    <t>https://www.linkedin.com/in/abeer-dannoura-33469b133</t>
  </si>
  <si>
    <t>Abeer</t>
  </si>
  <si>
    <t>Dannoura</t>
  </si>
  <si>
    <t>abeer.dannoura@ncl.ac.uk</t>
  </si>
  <si>
    <t>https://www.linkedin.com/in/abhilasha-fullonton-b19855a8</t>
  </si>
  <si>
    <t>Abhilasha</t>
  </si>
  <si>
    <t>Fullonton</t>
  </si>
  <si>
    <t>abhilasha.fullonton@manchester.ac.uk</t>
  </si>
  <si>
    <t>https://www.linkedin.com/in/abigail-hirshman-3b394669</t>
  </si>
  <si>
    <t>Hirshman</t>
  </si>
  <si>
    <t>Applied Research Development Manager</t>
  </si>
  <si>
    <t>ahirshman@coventry.ac.uk</t>
  </si>
  <si>
    <t>https://www.linkedin.com/in/abigail-williams-73853620</t>
  </si>
  <si>
    <t>Associate Head Of Research And Innovation, Humanities Division</t>
  </si>
  <si>
    <t>abigail.williams@spc.ox.ac.uk</t>
  </si>
  <si>
    <t>masterlist-141uni, masterlist-ukuni, ARMA-Prospect-Unknown Contacts, Masterlist-UK, masterlist-all, GN-Already Approached</t>
  </si>
  <si>
    <t>https://www.linkedin.com/in/adam-shaw-79478598</t>
  </si>
  <si>
    <t>adam.shaw@liverpool.ac.uk</t>
  </si>
  <si>
    <t>https://www.linkedin.com/in/adam-ward-6431a5b7</t>
  </si>
  <si>
    <t>Research Transfer Officer</t>
  </si>
  <si>
    <t>a.ward@bradford.ac.uk</t>
  </si>
  <si>
    <t>https://www.linkedin.com/in/adele-blinston-352950183</t>
  </si>
  <si>
    <t>Blinston</t>
  </si>
  <si>
    <t>adele.blinston@sheffield.ac.uk</t>
  </si>
  <si>
    <t>https://www.linkedin.com/in/ahmad-alissa-653653311</t>
  </si>
  <si>
    <t>Alissa</t>
  </si>
  <si>
    <t>Alfaisal University</t>
  </si>
  <si>
    <t>aalissa@alfaisal.edu</t>
  </si>
  <si>
    <t>alfaisal university</t>
  </si>
  <si>
    <t>https://www.linkedin.com/in/ahmed-saad-rayan-43058448</t>
  </si>
  <si>
    <t>Saad Rayan</t>
  </si>
  <si>
    <t>EUE - European Universities In Egypt</t>
  </si>
  <si>
    <t>ahmed.rayan@eue.edu.eg</t>
  </si>
  <si>
    <t>eue european universities in egypt</t>
  </si>
  <si>
    <t>https://www.linkedin.com/in/aira87</t>
  </si>
  <si>
    <t>Aira</t>
  </si>
  <si>
    <t>Ong</t>
  </si>
  <si>
    <t>Plymouth University</t>
  </si>
  <si>
    <t>Project Manager And Research Fellow - TULAY Project</t>
  </si>
  <si>
    <t>aira.ong@plymouth.ac.uk</t>
  </si>
  <si>
    <t>https://www.linkedin.com/in/aisling-fahy-esq-teacher</t>
  </si>
  <si>
    <t>Aisling</t>
  </si>
  <si>
    <t>Fahy</t>
  </si>
  <si>
    <t>Head Of Research And Development 3-18; Teacher Of English</t>
  </si>
  <si>
    <t>aisling.fahy@brentwoodschool.co.uk</t>
  </si>
  <si>
    <t>https://www.linkedin.com/in/aisling-whelan-a7a2b4197</t>
  </si>
  <si>
    <t>a.whelan@manchester.ac.uk</t>
  </si>
  <si>
    <t>https://www.linkedin.com/in/akossowska-brighton</t>
  </si>
  <si>
    <t>Janiak</t>
  </si>
  <si>
    <t>Senior Research Project Officer</t>
  </si>
  <si>
    <t>a.kossowska@sussex.ac.uk</t>
  </si>
  <si>
    <t>https://www.linkedin.com/in/akshera-rai-32041b3b</t>
  </si>
  <si>
    <t>Akshera</t>
  </si>
  <si>
    <t>Rai</t>
  </si>
  <si>
    <t>Post-Award Grants Specialist</t>
  </si>
  <si>
    <t>arai@aus.edu</t>
  </si>
  <si>
    <t>https://www.linkedin.com/in/alan-jackson-a56673212</t>
  </si>
  <si>
    <t>a.jackson@adm.leeds.ac.uk</t>
  </si>
  <si>
    <t>https://www.linkedin.com/in/alejandro-frangi/</t>
  </si>
  <si>
    <t>Alejandro</t>
  </si>
  <si>
    <t>Frangi</t>
  </si>
  <si>
    <t>Director of Research Innovation, Leeds Institute for Data Analytics</t>
  </si>
  <si>
    <t>af@leeds.ac.uk</t>
  </si>
  <si>
    <t>https://www.linkedin.com/in/alexanderchilton</t>
  </si>
  <si>
    <t>Chilton</t>
  </si>
  <si>
    <t>Communications Manager (Research And Impact) - Science And Engineering</t>
  </si>
  <si>
    <t>alexander.chilton@liverpool.ac.uk</t>
  </si>
  <si>
    <t>https://www.linkedin.com/in/alexander-fanourakis-a0622627</t>
  </si>
  <si>
    <t>Fanourakis</t>
  </si>
  <si>
    <t>BRL Research Support Manager</t>
  </si>
  <si>
    <t>alexander.fanourakis@uwe.ac.uk</t>
  </si>
  <si>
    <t>https://www.linkedin.com/in/alexanderroberts</t>
  </si>
  <si>
    <t>Research Data And Digital Humanities Manager</t>
  </si>
  <si>
    <t>a.l.roberts@swansea.ac.uk</t>
  </si>
  <si>
    <t>https://www.linkedin.com/in/alexandra-riley-880547175</t>
  </si>
  <si>
    <t>a.riley@leedsbeckett.ac.uk</t>
  </si>
  <si>
    <t>masterlist-141uni, ARMA-Prospect-Unknown Contacts, GN-Already Approached, Masterlist-UK, masterlist-ukuni, masterlist-all</t>
  </si>
  <si>
    <t>https://www.linkedin.com/in/alex-greenwood-3575ab179</t>
  </si>
  <si>
    <t>Greenwood</t>
  </si>
  <si>
    <t>Programme Manager - Research And Innovation</t>
  </si>
  <si>
    <t>a.greenwood@bristol.ac.uk</t>
  </si>
  <si>
    <t>https://www.linkedin.com/in/alex-holland-a9349ba9</t>
  </si>
  <si>
    <t>alexholland@idtechex.com</t>
  </si>
  <si>
    <t>https://www.linkedin.com/in/alex-laude-a3999746</t>
  </si>
  <si>
    <t>Laude</t>
  </si>
  <si>
    <t>Director Of Biomedical Research Facilities &amp; Manager Of The BioImaging Unit, Newcastle University</t>
  </si>
  <si>
    <t>alex.laude@newcastle.ac.uk</t>
  </si>
  <si>
    <t>https://www.linkedin.com/in/alex-morrison-7603a868</t>
  </si>
  <si>
    <t>morrisona@bournemouth.ac.uk</t>
  </si>
  <si>
    <t>https://www.linkedin.com/in/alex-stojanovic-66697864</t>
  </si>
  <si>
    <t>Stojanovic</t>
  </si>
  <si>
    <t>Head Of School Of Accounting, Finance And Economics, Co-Director PEGFA Research Centre</t>
  </si>
  <si>
    <t>a.stojanovic@greenwich.ac.uk</t>
  </si>
  <si>
    <t>https://www.linkedin.com/in/alex-thorpe-781472224</t>
  </si>
  <si>
    <t>Thorpe</t>
  </si>
  <si>
    <t>Senior Research Technician &amp; Lab Manager</t>
  </si>
  <si>
    <t>a.thorpe@warwick.ac.uk</t>
  </si>
  <si>
    <t>https://www.linkedin.com/in/alex-walker-a82675b2</t>
  </si>
  <si>
    <t>alex@ebmdatalab.net</t>
  </si>
  <si>
    <t>https://www.linkedin.com/in/alice-emma-louise-howarth</t>
  </si>
  <si>
    <t>Howarth</t>
  </si>
  <si>
    <t>Open Research Project Officer</t>
  </si>
  <si>
    <t>alice.howarth@liverpool.ac.uk</t>
  </si>
  <si>
    <t>https://www.linkedin.com/in/alice-potter-31452b39</t>
  </si>
  <si>
    <t>Postgraduate Recruitment And Research Officer</t>
  </si>
  <si>
    <t>a.potter@leeds.ac.uk</t>
  </si>
  <si>
    <t>https://www.linkedin.com/in/alice-tucker-5035a4179</t>
  </si>
  <si>
    <t>alice.tucker@sheffield.ac.uk</t>
  </si>
  <si>
    <t>https://www.linkedin.com/in/alice-williams-02b70b55</t>
  </si>
  <si>
    <t>alice.williams@essex.ac.uk</t>
  </si>
  <si>
    <t>masterlist-141uni, masterlist-ukuni, ARMA-Client-Unknown Contacts, Masterlist-UK, GN-Already Approached, masterlist-all</t>
  </si>
  <si>
    <t>https://www.linkedin.com/in/alima-toure-55516259</t>
  </si>
  <si>
    <t>Alima</t>
  </si>
  <si>
    <t>Toure</t>
  </si>
  <si>
    <t>Research Student Officer</t>
  </si>
  <si>
    <t>a.toure@leedsbeckett.ac.uk</t>
  </si>
  <si>
    <t>https://www.linkedin.com/in/alireza-h-qomashy-67b8411b6</t>
  </si>
  <si>
    <t>Qomashy</t>
  </si>
  <si>
    <t>XAV Coffee Works</t>
  </si>
  <si>
    <t>alireza.qomashy@xav.coffee</t>
  </si>
  <si>
    <t>xav coffee works</t>
  </si>
  <si>
    <t>https://www.linkedin.com/in/alison-foden-18ab7a68</t>
  </si>
  <si>
    <t>Foden</t>
  </si>
  <si>
    <t>alison.foden@warwick.ac.uk</t>
  </si>
  <si>
    <t>https://www.linkedin.com/in/alistair-burleigh-a532972b</t>
  </si>
  <si>
    <t>Research Fellow, Technical Director Of FovoLab Synthetic Vision Research Centre.</t>
  </si>
  <si>
    <t>aburleigh@cardiffmet.ac.uk</t>
  </si>
  <si>
    <t>https://www.linkedin.com/in/allan-griffin-377a3511</t>
  </si>
  <si>
    <t>Research Impact Manager - Faculty Of Engineering</t>
  </si>
  <si>
    <t>allan.griffin@sheffield.ac.uk</t>
  </si>
  <si>
    <t>https://www.linkedin.com/in/alsandford</t>
  </si>
  <si>
    <t>Sandford</t>
  </si>
  <si>
    <t>Assistant IT Director - IT Operations</t>
  </si>
  <si>
    <t>alistair.sandford@uwe.ac.uk</t>
  </si>
  <si>
    <t>+44 117 328 1008</t>
  </si>
  <si>
    <t>https://www.linkedin.com/in/alyssa-ray-377962a</t>
  </si>
  <si>
    <t>alyssar@stanford.edu</t>
  </si>
  <si>
    <t>https://www.linkedin.com/in/amanda-aldercotte-773442138</t>
  </si>
  <si>
    <t>Aldercotte</t>
  </si>
  <si>
    <t>Head Of Knowledge And Research</t>
  </si>
  <si>
    <t>amanda.aldercotte@advance-he.ac.uk</t>
  </si>
  <si>
    <t>https://www.linkedin.com/in/amanda-burns-a7188933</t>
  </si>
  <si>
    <t>a.l.burns@kent.ac.uk</t>
  </si>
  <si>
    <t>https://www.linkedin.com/in/amanda-gregory-1aa5a912</t>
  </si>
  <si>
    <t>Research Grants And Contracts Manager</t>
  </si>
  <si>
    <t>amanda.gregory@ncl.ac.uk</t>
  </si>
  <si>
    <t>https://www.linkedin.com/in/amandaraadegboye</t>
  </si>
  <si>
    <t>Amanda Rodrigues Amorim Adegboye</t>
  </si>
  <si>
    <t>Associate Director Of Research And Engagement At Coventry University</t>
  </si>
  <si>
    <t>a.adegboye@coventry.ac.uk</t>
  </si>
  <si>
    <t>https://www.linkedin.com/in/amanda-white-89033b2/</t>
  </si>
  <si>
    <t>amanda.white@rca.ac.uk</t>
  </si>
  <si>
    <t>https://www.linkedin.com/in/amel-alsubaie-82420944</t>
  </si>
  <si>
    <t>Qatar University</t>
  </si>
  <si>
    <t>amelab@qu.edu.qa</t>
  </si>
  <si>
    <t>qatar university</t>
  </si>
  <si>
    <t>https://www.linkedin.com/in/amirabbashasanzadeh</t>
  </si>
  <si>
    <t>Amirabbas</t>
  </si>
  <si>
    <t>Hasanzadeh</t>
  </si>
  <si>
    <t>amirabbas.hasanzadeh@xav.coffee</t>
  </si>
  <si>
    <t>https://www.linkedin.com/in/amjed-shanablih-msc-32420813</t>
  </si>
  <si>
    <t>Amjed</t>
  </si>
  <si>
    <t>Shanablih</t>
  </si>
  <si>
    <t>Course Officer In Research Education And Skills</t>
  </si>
  <si>
    <t>amjedshanablih@coventry.ac.uk</t>
  </si>
  <si>
    <t>https://www.linkedin.com/in/amy-e-saunders</t>
  </si>
  <si>
    <t>Senior Research Degree Support Officer</t>
  </si>
  <si>
    <t>a.saunders@sheffield.ac.uk</t>
  </si>
  <si>
    <t>https://www.linkedin.com/in/andrea-whiting-01956bb2</t>
  </si>
  <si>
    <t>Whiting</t>
  </si>
  <si>
    <t>a.whiting@kingston.ac.uk</t>
  </si>
  <si>
    <t>+44 7468 595755</t>
  </si>
  <si>
    <t>+44 20 8417 9000</t>
  </si>
  <si>
    <t>https://www.linkedin.com/in/andrew-berry-7634a217</t>
  </si>
  <si>
    <t>a.berry@leeds.ac.uk</t>
  </si>
  <si>
    <t>https://www.linkedin.com/in/andrew-davies-2898b615</t>
  </si>
  <si>
    <t>daviesat4@cardiff.ac.uk</t>
  </si>
  <si>
    <t>https://www.linkedin.com/in/andrew-emery-a3b82a8a</t>
  </si>
  <si>
    <t>emeryad@cardiff.ac.uk</t>
  </si>
  <si>
    <t>GN-Untouched - UK, ARMA-Prospect-Unknown Contacts, Masterlist-UK, masterlist-ukuni, masterlist-all</t>
  </si>
  <si>
    <t>https://www.linkedin.com/in/andrew-ferguson-83503974</t>
  </si>
  <si>
    <t>Lecturer And Research Development Manager</t>
  </si>
  <si>
    <t>andrew.ferguson@sheffield.ac.uk</t>
  </si>
  <si>
    <t>https://www.linkedin.com/in/andrew-houghton-42557234</t>
  </si>
  <si>
    <t>Research Consultant</t>
  </si>
  <si>
    <t>andrew.houghton@mccann.com</t>
  </si>
  <si>
    <t>https://www.linkedin.com/in/andrew-keeble-78952371</t>
  </si>
  <si>
    <t>Director Of Finance, Planning And Data Insight</t>
  </si>
  <si>
    <t>akeeble@essex.ac.uk</t>
  </si>
  <si>
    <t>https://www.linkedin.com/in/andrew-petersen-a1090831</t>
  </si>
  <si>
    <t>Director Of Research Islamic Archaeology</t>
  </si>
  <si>
    <t>a.petersen@uwtsd.ac.uk</t>
  </si>
  <si>
    <t>https://www.linkedin.com/in/andrew-slatter-52909a1b</t>
  </si>
  <si>
    <t>Slatter</t>
  </si>
  <si>
    <t>Director, Scientific Research</t>
  </si>
  <si>
    <t>aslatter@illumina.com</t>
  </si>
  <si>
    <t>https://www.linkedin.com/in/andy-forrester-19ba8374</t>
  </si>
  <si>
    <t>a.r.forrester@keele.ac.uk</t>
  </si>
  <si>
    <t>https://www.linkedin.com/in/andy-kenyon-39019a176</t>
  </si>
  <si>
    <t>a.kenyon@warwick.ac.uk</t>
  </si>
  <si>
    <t>https://www.linkedin.com/in/andy-nield-b5957185</t>
  </si>
  <si>
    <t>Nield</t>
  </si>
  <si>
    <t>andy.nield@bristol.ac.uk</t>
  </si>
  <si>
    <t>https://www.linkedin.com/in/andy-walters-1477112</t>
  </si>
  <si>
    <t>andy.walters@cardiffmet.ac.uk</t>
  </si>
  <si>
    <t>https://www.linkedin.com/in/andy-watts-457567b6</t>
  </si>
  <si>
    <t>andy.watts@nottingham.ac.uk</t>
  </si>
  <si>
    <t>+44 7890 522156</t>
  </si>
  <si>
    <t>https://www.linkedin.com/in/anesa-hosein-14ab229</t>
  </si>
  <si>
    <t>Anesa</t>
  </si>
  <si>
    <t>Hosein</t>
  </si>
  <si>
    <t>Head Of Educational Development And Research</t>
  </si>
  <si>
    <t>a.hosein@surrey.ac.uk</t>
  </si>
  <si>
    <t>https://www.linkedin.com/in/angela-davies-3a415328</t>
  </si>
  <si>
    <t>Head Of Library Academic And Research Services</t>
  </si>
  <si>
    <t>adavies@bradford.ac.uk</t>
  </si>
  <si>
    <t>https://www.linkedin.com/in/angela-pyle-3a39ba264</t>
  </si>
  <si>
    <t>Pyle</t>
  </si>
  <si>
    <t>HRC Senior Research Programme Manager</t>
  </si>
  <si>
    <t>angela.pyle@newcastle.ac.uk</t>
  </si>
  <si>
    <t>https://www.linkedin.com/in/angela-srivastava-39051431</t>
  </si>
  <si>
    <t>Srivastava</t>
  </si>
  <si>
    <t>a.srivastava@bradford.ac.uk</t>
  </si>
  <si>
    <t>https://www.linkedin.com/in/angharad-watson-52671883</t>
  </si>
  <si>
    <t>Angharad</t>
  </si>
  <si>
    <t>Digital Transformation Innovation Institute Manager</t>
  </si>
  <si>
    <t>watsonha1@cardiff.ac.uk</t>
  </si>
  <si>
    <t>+44 7971 919413</t>
  </si>
  <si>
    <t>https://www.linkedin.com/in/angie-scott-8a4b8790</t>
  </si>
  <si>
    <t>Faculty Research Impact Officer</t>
  </si>
  <si>
    <t>angie.scott@ncl.ac.uk</t>
  </si>
  <si>
    <t>https://www.linkedin.com/in/angus-mcvittie-919b91173</t>
  </si>
  <si>
    <t>McVittie</t>
  </si>
  <si>
    <t>Research &amp; Information Officer</t>
  </si>
  <si>
    <t>angus.mcvittie@newcastle.ac.uk</t>
  </si>
  <si>
    <t>https://www.linkedin.com/in/anisa-mustafa-44049122</t>
  </si>
  <si>
    <t>Anisa</t>
  </si>
  <si>
    <t>Cross Cutting Research Manager (Health)</t>
  </si>
  <si>
    <t>a.mustafa@sheffield.ac.uk</t>
  </si>
  <si>
    <t>https://www.linkedin.com/in/anita-howman-00105ab</t>
  </si>
  <si>
    <t>Howman</t>
  </si>
  <si>
    <t>howmana@cardiff.ac.uk</t>
  </si>
  <si>
    <t>https://www.linkedin.com/in/anja-grossmann-b0971a3b</t>
  </si>
  <si>
    <t>Anja</t>
  </si>
  <si>
    <t>Grossmann</t>
  </si>
  <si>
    <t>PA To Pro-Vice-Chancellor (Research)</t>
  </si>
  <si>
    <t>anja.grossmann@admin.ox.ac.uk</t>
  </si>
  <si>
    <t>https://www.linkedin.com/in/anjana-choudhuri-3891b97/</t>
  </si>
  <si>
    <t>Choudhuri</t>
  </si>
  <si>
    <t>a.choudhuri@swansea.ac.uk</t>
  </si>
  <si>
    <t>https://www.linkedin.com/in/anjna-jassal-730154207</t>
  </si>
  <si>
    <t>Anjna</t>
  </si>
  <si>
    <t>Jassal</t>
  </si>
  <si>
    <t>a.jassal@leeds.ac.uk</t>
  </si>
  <si>
    <t>https://www.linkedin.com/in/anna-bryant-270b3968</t>
  </si>
  <si>
    <t>Director Of Teacher Education And Professional Learning (Research)</t>
  </si>
  <si>
    <t>a.bryant@cardiffmet.ac.uk</t>
  </si>
  <si>
    <t>https://www.linkedin.com/in/anna-franklin-a30711201</t>
  </si>
  <si>
    <t>Deputy Director Of Research &amp; Knowledge Exchange (KE Lead). School Of Psychology.</t>
  </si>
  <si>
    <t>afranklin@sussex.ac.uk</t>
  </si>
  <si>
    <t>https://www.linkedin.com/in/annajones89</t>
  </si>
  <si>
    <t>Communications And Operations Manager - Research, Business And Innovation</t>
  </si>
  <si>
    <t>anna6.jones@uwe.ac.uk</t>
  </si>
  <si>
    <t>https://www.linkedin.com/in/anna-storey-637169113</t>
  </si>
  <si>
    <t>International Post Award Officer</t>
  </si>
  <si>
    <t>anna.storey@liverpool.ac.uk</t>
  </si>
  <si>
    <t>https://www.linkedin.com/in/anna-tagliapietra-208b2b149</t>
  </si>
  <si>
    <t>Tagliapietra</t>
  </si>
  <si>
    <t>Research Systems And Information Officer</t>
  </si>
  <si>
    <t>anna.tagliapietra@liverpool.ac.uk</t>
  </si>
  <si>
    <t>https://www.linkedin.com/in/ann-caine-45b97841</t>
  </si>
  <si>
    <t>Caine</t>
  </si>
  <si>
    <t>Manager-clinical Sciences Research Institute</t>
  </si>
  <si>
    <t>a.caine@warwick.ac.uk</t>
  </si>
  <si>
    <t>https://www.linkedin.com/in/ann-campbell-bb125b77</t>
  </si>
  <si>
    <t>Research And Impact Systems Manager</t>
  </si>
  <si>
    <t>a.campbell@ulster.ac.uk</t>
  </si>
  <si>
    <t>https://www.linkedin.com/in/annefgreaves</t>
  </si>
  <si>
    <t>Greaves</t>
  </si>
  <si>
    <t>anne.greaves@sheffield.ac.uk</t>
  </si>
  <si>
    <t>https://www.linkedin.com/in/anne-frances-hayes-9759b6168</t>
  </si>
  <si>
    <t>Anne-Frances</t>
  </si>
  <si>
    <t>Research Project Officer At The University Of Sheffield</t>
  </si>
  <si>
    <t>anne.hayes@sheffield.ac.uk</t>
  </si>
  <si>
    <t>https://www.linkedin.com/in/anne-krayer-64178817</t>
  </si>
  <si>
    <t>Krayer</t>
  </si>
  <si>
    <t>a.krayer@bangor.ac.uk</t>
  </si>
  <si>
    <t>https://www.linkedin.com/in/anne-majumdar-1304a75</t>
  </si>
  <si>
    <t>Majumdar</t>
  </si>
  <si>
    <t>Research Director Of Centre For Applied Social And Health Sciences</t>
  </si>
  <si>
    <t>anne.majumdar@stmarys.ac.uk</t>
  </si>
  <si>
    <t>masterlist-141uni, GN-Already Approached, ARMA-Prospect-Unknown Contacts, Masterlist-UK</t>
  </si>
  <si>
    <t>https://www.linkedin.com/in/annemuir/</t>
  </si>
  <si>
    <t>Deputy Director, Research &amp; Innovation Services</t>
  </si>
  <si>
    <t>a.muir@dundee.ac.uk</t>
  </si>
  <si>
    <t>Masterlist-UK, masterlist-all, GN-Untouched - UK, masterlist-141uni, ARMA-Prospect-Unknown Contacts</t>
  </si>
  <si>
    <t>https://www.linkedin.com/in/annette-king-0b231b11</t>
  </si>
  <si>
    <t>annette.king@canterbury.ac.uk</t>
  </si>
  <si>
    <t>https://www.linkedin.com/in/annetteuwtsd</t>
  </si>
  <si>
    <t>Fillery-Travis</t>
  </si>
  <si>
    <t>Head Of The Wales Academy For Professional Practice And Applied Research</t>
  </si>
  <si>
    <t>a.fillery-travis@uwtsd.ac.uk</t>
  </si>
  <si>
    <t>https://www.linkedin.com/in/anthony-plumridge-16b59a3a</t>
  </si>
  <si>
    <t>Plumridge</t>
  </si>
  <si>
    <t>Head Of Research And KE</t>
  </si>
  <si>
    <t>anthony.plumridge@uwe.ac.uk</t>
  </si>
  <si>
    <t>+44 7557 275296</t>
  </si>
  <si>
    <t>https://www.linkedin.com/in/anthonyrogers1</t>
  </si>
  <si>
    <t>Associate Director Of Scientific Research</t>
  </si>
  <si>
    <t>arogers@illumina.com</t>
  </si>
  <si>
    <t>https://www.linkedin.com/in/antwatson</t>
  </si>
  <si>
    <t>Nu-food Research Facility Manager</t>
  </si>
  <si>
    <t>anthony.watson@newcastle.ac.uk</t>
  </si>
  <si>
    <t>https://www.linkedin.com/in/aoifeshanley</t>
  </si>
  <si>
    <t>Head Of Research Centres</t>
  </si>
  <si>
    <t>aoife.shanley@rca.ac.uk</t>
  </si>
  <si>
    <t>+44 7492 818988</t>
  </si>
  <si>
    <t>+44 20 7590 4444</t>
  </si>
  <si>
    <t>GN-Already Approached, ARMA-Prospect-Unknown Contacts, masterlist-141uni, Masterlist-UK, ARMA-Prospect-Verified Contacts</t>
  </si>
  <si>
    <t>https://www.linkedin.com/in/aqsa-khawaja-a07b5a18a</t>
  </si>
  <si>
    <t>Aqsa</t>
  </si>
  <si>
    <t>Khawaja</t>
  </si>
  <si>
    <t>a.khawaja@leeds.ac.uk</t>
  </si>
  <si>
    <t>https://www.linkedin.com/in/aravindakshan-k-k-aravindakshan-4a640446</t>
  </si>
  <si>
    <t>Aravindakshan</t>
  </si>
  <si>
    <t>Batelco Jordan</t>
  </si>
  <si>
    <t>aravindakshan.aravindakshan@btc.com.bh</t>
  </si>
  <si>
    <t>batelco jordan</t>
  </si>
  <si>
    <t>Research Delivery Support Officer</t>
  </si>
  <si>
    <t>arifachoudhoury@coventry.ac.uk</t>
  </si>
  <si>
    <t>https://www.linkedin.com/in/aristea-markantoni-5a112a92</t>
  </si>
  <si>
    <t>Aristea</t>
  </si>
  <si>
    <t>Markantoni</t>
  </si>
  <si>
    <t>Research Engagement And Events Assistant Manager</t>
  </si>
  <si>
    <t>aristea.markantoni@sussex.ac.uk</t>
  </si>
  <si>
    <t>https://www.linkedin.com/in/arriva-yoker-39091a114</t>
  </si>
  <si>
    <t>Arriva</t>
  </si>
  <si>
    <t>Yoker</t>
  </si>
  <si>
    <t>Head Researcher</t>
  </si>
  <si>
    <t>arriva.yoker@leedsbeckett.ac.uk</t>
  </si>
  <si>
    <t>https://www.linkedin.com/in/ashley-akbari-5106278a/</t>
  </si>
  <si>
    <t>Akbari</t>
  </si>
  <si>
    <t>Senior Research Manager &amp; Data Scientist</t>
  </si>
  <si>
    <t>a.akbari@swansea.ac.uk</t>
  </si>
  <si>
    <t>https://www.linkedin.com/in/athinabastien</t>
  </si>
  <si>
    <t>Nicolaides Bastien</t>
  </si>
  <si>
    <t>Research Supervisor &amp; Examiner: Postgraduate Management Education</t>
  </si>
  <si>
    <t>a.bastien@warwick.ac.uk</t>
  </si>
  <si>
    <t>https://www.linkedin.com/in/ayala-dinur-turgeman-100059111</t>
  </si>
  <si>
    <t>Ayala</t>
  </si>
  <si>
    <t>Dinur Turgeman</t>
  </si>
  <si>
    <t>SmartUp Academy</t>
  </si>
  <si>
    <t>ayala@smartupacademy.org</t>
  </si>
  <si>
    <t>smartup academy</t>
  </si>
  <si>
    <t>https://www.linkedin.com/in/azhar-ali-582280a5</t>
  </si>
  <si>
    <t>azhar@coventry.ac.uk</t>
  </si>
  <si>
    <t>https://www.linkedin.com/in/bandar-alshammari-619b493b</t>
  </si>
  <si>
    <t>Bandar</t>
  </si>
  <si>
    <t>Alshammari</t>
  </si>
  <si>
    <t>Al Jouf University</t>
  </si>
  <si>
    <t>badhawi@ju.edu.sa</t>
  </si>
  <si>
    <t>al jouf university</t>
  </si>
  <si>
    <t>https://www.linkedin.com/in/banu-çelebi-6a86a62b</t>
  </si>
  <si>
    <t>Çelebi</t>
  </si>
  <si>
    <t>Okan University</t>
  </si>
  <si>
    <t>banu.celebi@okan.edu.tr</t>
  </si>
  <si>
    <t>okan university</t>
  </si>
  <si>
    <t>https://www.linkedin.com/in/barbara-milnes-58933297</t>
  </si>
  <si>
    <t>Milnes</t>
  </si>
  <si>
    <t>bmilnes@manchester.ac.uk</t>
  </si>
  <si>
    <t>https://www.linkedin.com/in/barry-douglas-ba0999140</t>
  </si>
  <si>
    <t>Director Of Finance And Estates</t>
  </si>
  <si>
    <t>b.douglas@trinitylaban.ac.uk</t>
  </si>
  <si>
    <t>https://www.linkedin.com/in/barry-hodgson-1a681916</t>
  </si>
  <si>
    <t>Manager SiDE Research Hub</t>
  </si>
  <si>
    <t>barry.hodgson@ncl.ac.uk</t>
  </si>
  <si>
    <t>https://www.linkedin.com/in/bashir-makhoul-84a5381b</t>
  </si>
  <si>
    <t>Makhoul</t>
  </si>
  <si>
    <t>bmakhoul@ucreative.ac.uk</t>
  </si>
  <si>
    <t>https://www.linkedin.com/in/bassel-hamadeh</t>
  </si>
  <si>
    <t>Bassel</t>
  </si>
  <si>
    <t>Hamadeh</t>
  </si>
  <si>
    <t>Al Makassed Philanthropic Islamic Association Of Beirut</t>
  </si>
  <si>
    <t>bassel.hamadeh@makassed.org.lb</t>
  </si>
  <si>
    <t>al makassed philanthropic islamic association of beirut</t>
  </si>
  <si>
    <t>https://www.linkedin.com/in/ben-paechter-9126611</t>
  </si>
  <si>
    <t>Paechter</t>
  </si>
  <si>
    <t>Professor Of Computer Science And Director Of Research</t>
  </si>
  <si>
    <t>b.paechter@napier.ac.uk</t>
  </si>
  <si>
    <t>https://www.linkedin.com/in/ben-stone-fca-a724172b/</t>
  </si>
  <si>
    <t>ben.stone@aston.ac.uk</t>
  </si>
  <si>
    <t>https://www.linkedin.com/in/ben-williams-a921182b</t>
  </si>
  <si>
    <t>Senior Research Fellow - Air Quality Management Resource Centre</t>
  </si>
  <si>
    <t>b.williams@uwe.ac.uk</t>
  </si>
  <si>
    <t>https://www.linkedin.com/in/ben-woods-2b13a211</t>
  </si>
  <si>
    <t>Head Of Research Commercialisation And Enterprise</t>
  </si>
  <si>
    <t>bw669@bath.ac.uk</t>
  </si>
  <si>
    <t>https://www.linkedin.com/in/bethan-thomas-a827b5288</t>
  </si>
  <si>
    <t>b.thomas@sheffield.ac.uk</t>
  </si>
  <si>
    <t>https://www.linkedin.com/in/beth-fylan-gwynn-7450a59</t>
  </si>
  <si>
    <t>Fylan Gwynn</t>
  </si>
  <si>
    <t>ISCOMAT Programme Manager / Senior Research Fellow</t>
  </si>
  <si>
    <t>beth.fylan@bradford.ac.uk</t>
  </si>
  <si>
    <t>https://www.linkedin.com/in/beth-jones-212b54163</t>
  </si>
  <si>
    <t>beth.jones@leedsbeckett.ac.uk</t>
  </si>
  <si>
    <t>https://www.linkedin.com/in/beth-trubshaw-74b19333</t>
  </si>
  <si>
    <t>Trubshaw</t>
  </si>
  <si>
    <t>Research &amp; Innovation Services Engagement Officer</t>
  </si>
  <si>
    <t>btrubshaw@cardiffmet.ac.uk</t>
  </si>
  <si>
    <t>https://www.linkedin.com/in/beverley-plummer-b87a0858</t>
  </si>
  <si>
    <t>Executive Officer (Research) &amp; Deputy Manager, The European Cancer Stem Cell Research Institute</t>
  </si>
  <si>
    <t>plummerbj@cardiff.ac.uk</t>
  </si>
  <si>
    <t>https://www.linkedin.com/in/beverley-wilkinson-a9b33570</t>
  </si>
  <si>
    <t>Deputy Head Of Faculty Research</t>
  </si>
  <si>
    <t>beverley.wilkinson@ncl.ac.uk</t>
  </si>
  <si>
    <t>https://www.linkedin.com/in/bharat-pokhrel-86669a6a/</t>
  </si>
  <si>
    <t>Bharat</t>
  </si>
  <si>
    <t>Pokhrel</t>
  </si>
  <si>
    <t>b.pokhrel@leeds.ac.uk</t>
  </si>
  <si>
    <t>https://www.linkedin.com/in/billy-wong-54490337</t>
  </si>
  <si>
    <t>Billy</t>
  </si>
  <si>
    <t>Director Of Research And Evaluation (Access &amp; Participation)</t>
  </si>
  <si>
    <t>b.wong@reading.ac.uk</t>
  </si>
  <si>
    <t>masterlist-141uni, ARMA-Prospect-Unknown Contacts, Masterlist-UK, GN-Already Approached</t>
  </si>
  <si>
    <t>https://www.linkedin.com/in/bouddominicus</t>
  </si>
  <si>
    <t>Boudewijn</t>
  </si>
  <si>
    <t>Dominicus</t>
  </si>
  <si>
    <t>boudewijn.dominicus@uwe.ac.uk</t>
  </si>
  <si>
    <t>https://www.linkedin.com/in/brendan-raggett-61a18129</t>
  </si>
  <si>
    <t>Raggett</t>
  </si>
  <si>
    <t>brendan@jamworks.com</t>
  </si>
  <si>
    <t>https://www.linkedin.com/in/bruce-grant-braham-34606421/</t>
  </si>
  <si>
    <t>Grant-Braham</t>
  </si>
  <si>
    <t>Directror, Motor Sport Research Group</t>
  </si>
  <si>
    <t>bruce.grant-braham@bournemouth.ac.uk</t>
  </si>
  <si>
    <t>https://www.linkedin.com/in/ca-jose-george-767484a4</t>
  </si>
  <si>
    <t>Jose George</t>
  </si>
  <si>
    <t>GEMS Education</t>
  </si>
  <si>
    <t>jose.george@gemseducation.com</t>
  </si>
  <si>
    <t>gems education</t>
  </si>
  <si>
    <t>https://www.linkedin.com/in/calum-macleod-50075910b</t>
  </si>
  <si>
    <t>MacLeod</t>
  </si>
  <si>
    <t>c.macleod@exeter.ac.uk</t>
  </si>
  <si>
    <t>https://www.linkedin.com/in/carla-teale-5b2184a3</t>
  </si>
  <si>
    <t>Teale</t>
  </si>
  <si>
    <t>c.teale@sheffield.ac.uk</t>
  </si>
  <si>
    <t>https://www.linkedin.com/in/carl-teigh-1576b528</t>
  </si>
  <si>
    <t>Teigh</t>
  </si>
  <si>
    <t>teighc@regents.ac.uk</t>
  </si>
  <si>
    <t>+44 7979 626246</t>
  </si>
  <si>
    <t>+44 20 7487 7700</t>
  </si>
  <si>
    <t>https://www.linkedin.com/in/carlwhite94</t>
  </si>
  <si>
    <t>carlw@leeds.ac.uk</t>
  </si>
  <si>
    <t>https://www.linkedin.com/in/carmen-vidal-rodeiro-7377a7107</t>
  </si>
  <si>
    <t>Vidal Rodeiro</t>
  </si>
  <si>
    <t>carmen.rodeiro@cambridge.org</t>
  </si>
  <si>
    <t>https://www.linkedin.com/in/carol-cornelius-009a747</t>
  </si>
  <si>
    <t>Cornelius</t>
  </si>
  <si>
    <t>carol.cornelius@admin.ox.ac.uk</t>
  </si>
  <si>
    <t>https://www.linkedin.com/in/carol-dowsett-027b0426</t>
  </si>
  <si>
    <t>Dowsett</t>
  </si>
  <si>
    <t>carol.dowsett@ucreative.ac.uk</t>
  </si>
  <si>
    <t>+44 7876 565281</t>
  </si>
  <si>
    <t>https://www.linkedin.com/in/carole-duncombe-88592a201</t>
  </si>
  <si>
    <t>Duncombe</t>
  </si>
  <si>
    <t>c.duncombe@leeds.ac.uk</t>
  </si>
  <si>
    <t>https://www.linkedin.com/in/carole-harris-ba90b9193</t>
  </si>
  <si>
    <t>Assistant Director, Research &amp; Impact Services (Head Of Research Governance And Systems)</t>
  </si>
  <si>
    <t>c.harris@warwick.ac.uk</t>
  </si>
  <si>
    <t>masterlist-141uni, masterlist-ukuni, Masterlist-UK, ARMA-Prospect-Unknown Contacts, masterlist-all, GN-Already Approached</t>
  </si>
  <si>
    <t>https://www.linkedin.com/in/carol-huntley-653b0888</t>
  </si>
  <si>
    <t>Huntley</t>
  </si>
  <si>
    <t>Assistant Grants &amp; Contracts Manager</t>
  </si>
  <si>
    <t>carol.huntley@ncl.ac.uk</t>
  </si>
  <si>
    <t>https://www.linkedin.com/in/caroline-arscott-b578b54a</t>
  </si>
  <si>
    <t>Arscott</t>
  </si>
  <si>
    <t>caroline.arscott@courtauld.ac.uk</t>
  </si>
  <si>
    <t>+44 7828 840060</t>
  </si>
  <si>
    <t>ARMA-Prospect-Unknown Contacts, masterlist-141uni, GN-Already Approached, Masterlist-UK</t>
  </si>
  <si>
    <t>https://www.linkedin.com/in/caroline-evans-a21660</t>
  </si>
  <si>
    <t>Senior Business Change Manager And Strategic Demand Manager For Research</t>
  </si>
  <si>
    <t>cevans@manchester.ac.uk</t>
  </si>
  <si>
    <t>https://www.linkedin.com/in/caroline-hardaker-5ba70954</t>
  </si>
  <si>
    <t>Hardaker</t>
  </si>
  <si>
    <t>Content Marketing Manager - Research And Enterprise</t>
  </si>
  <si>
    <t>caroline.hardaker@ncl.ac.uk</t>
  </si>
  <si>
    <t>https://www.linkedin.com/in/caroline-harries-5428b625</t>
  </si>
  <si>
    <t>c.harries@kingston.ac.uk</t>
  </si>
  <si>
    <t>+44 7931 535563</t>
  </si>
  <si>
    <t>https://www.linkedin.com/in/caroline-meyer-8a879b66</t>
  </si>
  <si>
    <t>c.meyer@warwick.ac.uk</t>
  </si>
  <si>
    <t>https://www.linkedin.com/in/carol-lawson-16b82070</t>
  </si>
  <si>
    <t>Deputy Head Of Research Administration</t>
  </si>
  <si>
    <t>clawson@rvc.ac.uk</t>
  </si>
  <si>
    <t>+44 20 7468 5000</t>
  </si>
  <si>
    <t>GN-Untouched - UK, masterlist-141uni, Masterlist-UK, ARMA-Prospect-Unknown Contacts</t>
  </si>
  <si>
    <t>https://www.linkedin.com/in/carolynansell</t>
  </si>
  <si>
    <t>Ansell</t>
  </si>
  <si>
    <t>Head Of Research Gateway (Advisory)</t>
  </si>
  <si>
    <t>carolyn.ansell@plymouth.ac.uk</t>
  </si>
  <si>
    <t>GN-Untouched - UK, Masterlist-UK, masterlist-141uni, ARMA-Prospect-Unknown Contacts</t>
  </si>
  <si>
    <t>https://www.linkedin.com/in/carolyn-maloney-3022a64/</t>
  </si>
  <si>
    <t>Maloney</t>
  </si>
  <si>
    <t>Trustee &amp; Conference Programme Chair, R&amp;D Forum</t>
  </si>
  <si>
    <t>carolyn.maloney@uhl-tr.nhs.uk</t>
  </si>
  <si>
    <t>https://www.linkedin.com/in/carolyn-silvester-41ba5317a</t>
  </si>
  <si>
    <t>Silvester</t>
  </si>
  <si>
    <t>Assistant Director (Head Of Research Impact)</t>
  </si>
  <si>
    <t>c.silvester@warwick.ac.uk</t>
  </si>
  <si>
    <t>https://www.linkedin.com/in/cate-cowton-0183497a</t>
  </si>
  <si>
    <t>Cate</t>
  </si>
  <si>
    <t>Cowton</t>
  </si>
  <si>
    <t>ccowton@liverpool.ac.uk</t>
  </si>
  <si>
    <t>https://www.linkedin.com/in/catharine-vousden-50862a62</t>
  </si>
  <si>
    <t>Vousden</t>
  </si>
  <si>
    <t>c.a.vousden@leeds.ac.uk</t>
  </si>
  <si>
    <t>https://www.linkedin.com/in/catherine-bass-b8811212</t>
  </si>
  <si>
    <t>Bass</t>
  </si>
  <si>
    <t>Research &amp; Knowledge Transfer Manager</t>
  </si>
  <si>
    <t>c.bass@exeter.ac.uk</t>
  </si>
  <si>
    <t>https://www.linkedin.com/in/catherine-sagar-bb9100197</t>
  </si>
  <si>
    <t>Sagar</t>
  </si>
  <si>
    <t>c.sagar@leeds.ac.uk</t>
  </si>
  <si>
    <t>https://www.linkedin.com/in/catherine-workman-750a3696</t>
  </si>
  <si>
    <t>Workman</t>
  </si>
  <si>
    <t>Research Support Manager, Department Of Economics</t>
  </si>
  <si>
    <t>c.workman@sheffield.ac.uk</t>
  </si>
  <si>
    <t>https://www.linkedin.com/in/cathryn-rodway-85226732</t>
  </si>
  <si>
    <t>Cathryn</t>
  </si>
  <si>
    <t>Rodway</t>
  </si>
  <si>
    <t>Programme Manager/Research Fellow</t>
  </si>
  <si>
    <t>cathryn.rodway@manchester.ac.uk</t>
  </si>
  <si>
    <t>https://www.linkedin.com/in/cerys-phillips-36a393115</t>
  </si>
  <si>
    <t>Cerys</t>
  </si>
  <si>
    <t>Head Of Research Grants Support</t>
  </si>
  <si>
    <t>phillipsce5@cardiff.ac.uk</t>
  </si>
  <si>
    <t>ARMA-Prospect-Unknown Contacts, masterlist-141uni, Masterlist-UK, GN-Already Approached</t>
  </si>
  <si>
    <t>https://www.linkedin.com/in/chandrajit-pal-2715061b</t>
  </si>
  <si>
    <t>Chandrajit</t>
  </si>
  <si>
    <t>Pal</t>
  </si>
  <si>
    <t>chandrajit.pal@essex.ac.uk</t>
  </si>
  <si>
    <t>https://www.linkedin.com/in/charlotte-humma-47b7173b</t>
  </si>
  <si>
    <t>Humma</t>
  </si>
  <si>
    <t>Research Centre And Communications Manager For The Centre For Inclusive Trade Policy</t>
  </si>
  <si>
    <t>charlotte@sussex.ac.uk</t>
  </si>
  <si>
    <t>https://www.linkedin.com/in/charlotte-lay-75267a28</t>
  </si>
  <si>
    <t>Lay</t>
  </si>
  <si>
    <t>Capital Research Assets Development Manager</t>
  </si>
  <si>
    <t>c.lay@sheffield.ac.uk</t>
  </si>
  <si>
    <t>https://www.linkedin.com/in/charlotte-sowerby-32a05b1b</t>
  </si>
  <si>
    <t>Sowerby</t>
  </si>
  <si>
    <t>Research And Knowledge Exchange Officer</t>
  </si>
  <si>
    <t>c.sowerby@greenwich.ac.uk</t>
  </si>
  <si>
    <t>https://www.linkedin.com/in/charmaine-wright-999a25102</t>
  </si>
  <si>
    <t>Head Of The Funding Compliance Office</t>
  </si>
  <si>
    <t>charmaine.wright@wolverhamptonsp.co.uk</t>
  </si>
  <si>
    <t>https://www.linkedin.com/in/cherry-ann-waldron-99b37364</t>
  </si>
  <si>
    <t>Cherry-Ann</t>
  </si>
  <si>
    <t>Waldron</t>
  </si>
  <si>
    <t>Research Fellow / Senior Trial Manager</t>
  </si>
  <si>
    <t>waldronc@cardiff.ac.uk</t>
  </si>
  <si>
    <t>https://www.linkedin.com/in/chiara-cipollari-b9500b81</t>
  </si>
  <si>
    <t>Cipollari</t>
  </si>
  <si>
    <t>chiara.cipollari@gcu.ac.uk</t>
  </si>
  <si>
    <t>https://www.linkedin.com/in/chinmayeekadam21</t>
  </si>
  <si>
    <t>Chinmayee</t>
  </si>
  <si>
    <t>Kadam GMBPSs</t>
  </si>
  <si>
    <t>Project Manager, Research</t>
  </si>
  <si>
    <t>chinmayee.gmbpss@sussex.ac.uk</t>
  </si>
  <si>
    <t>masterlist-ukuni, ARMA-Prospect-Unknown Contacts, Masterlist-UK, masterlist-all, GN-Already Approached</t>
  </si>
  <si>
    <t>https://www.linkedin.com/in/chipo-nyandoro-kunzvi-45594922</t>
  </si>
  <si>
    <t>Chipo</t>
  </si>
  <si>
    <t>Nyandoro-Kunzvi</t>
  </si>
  <si>
    <t>cnyandoro@sussex.ac.uk</t>
  </si>
  <si>
    <t>https://www.linkedin.com/in/chloe-onoufriou-49b508127</t>
  </si>
  <si>
    <t>Onoufriou</t>
  </si>
  <si>
    <t>Assistant Director Of Research Development And Management</t>
  </si>
  <si>
    <t>c.onoufriou@exeter.ac.uk</t>
  </si>
  <si>
    <t>https://www.linkedin.com/in/chri5soy1nka</t>
  </si>
  <si>
    <t>Soyinka</t>
  </si>
  <si>
    <t>csoyinka@rvc.ac.uk</t>
  </si>
  <si>
    <t>+44 7931 528531</t>
  </si>
  <si>
    <t>https://www.linkedin.com/in/chrisbillingtonmcicm</t>
  </si>
  <si>
    <t>Billington</t>
  </si>
  <si>
    <t>Head Of Finance Shared Services</t>
  </si>
  <si>
    <t>c.billington@kingston.ac.uk</t>
  </si>
  <si>
    <t>GN-Untouched - UK, Masterlist-UK, masterlist-141uni</t>
  </si>
  <si>
    <t>https://www.linkedin.com/in/chris-croker-60215849</t>
  </si>
  <si>
    <t>Croker</t>
  </si>
  <si>
    <t>Assistant. Director Of Finance</t>
  </si>
  <si>
    <t>chris.croker@londonmet.ac.uk</t>
  </si>
  <si>
    <t>https://www.linkedin.com/in/chris-davis-40738722</t>
  </si>
  <si>
    <t>chris.davis@bbk.ac.uk</t>
  </si>
  <si>
    <t>https://www.linkedin.com/in/chris-dickson-1a569b14</t>
  </si>
  <si>
    <t>Enablement Manager - Research And Environment</t>
  </si>
  <si>
    <t>dickson@cardiff.ac.uk</t>
  </si>
  <si>
    <t>https://www.linkedin.com/in/christine-rhodes-840b42263</t>
  </si>
  <si>
    <t>Assistant To The Director Of Research And Enterprise Services</t>
  </si>
  <si>
    <t>crhodes@sussex.ac.uk</t>
  </si>
  <si>
    <t>https://www.linkedin.com/in/christine-storey-a7a5bb1a</t>
  </si>
  <si>
    <t>Assistant Director, IT Services</t>
  </si>
  <si>
    <t>c.storey@reading.ac.uk</t>
  </si>
  <si>
    <t>https://www.linkedin.com/in/christopher-emmerson-30798364</t>
  </si>
  <si>
    <t>christopher.emmerson@ncl.ac.uk</t>
  </si>
  <si>
    <t>https://www.linkedin.com/in/christopher-owens-8aa226153</t>
  </si>
  <si>
    <t>Senior Research Programme Manager</t>
  </si>
  <si>
    <t>christopher.owens@dmu.ac.uk</t>
  </si>
  <si>
    <t>https://www.linkedin.com/in/christoph-lindner-519182196</t>
  </si>
  <si>
    <t>Christoph</t>
  </si>
  <si>
    <t>christoph.lindner@rca.ac.uk</t>
  </si>
  <si>
    <t>+44 7741 671366</t>
  </si>
  <si>
    <t>https://www.linkedin.com/in/chris-wright-1708ba12</t>
  </si>
  <si>
    <t>Head Of Chemical And Biological Engineering Research Group</t>
  </si>
  <si>
    <t>c.wright@swansea.ac.uk</t>
  </si>
  <si>
    <t>c.wright@warwick.ac.uk</t>
  </si>
  <si>
    <t>https://www.linkedin.com/in/clair-buckley-b61188138</t>
  </si>
  <si>
    <t>Research And Engagement Officer</t>
  </si>
  <si>
    <t>buckleyc@caerdydd.ac.uk</t>
  </si>
  <si>
    <t>https://www.linkedin.com/in/claire-bensusan-b3949398</t>
  </si>
  <si>
    <t>Bensusan</t>
  </si>
  <si>
    <t>Director of Research &amp; Innovation Services</t>
  </si>
  <si>
    <t>cbensusan@rvc.ac.uk</t>
  </si>
  <si>
    <t>+44 7944 297101</t>
  </si>
  <si>
    <t>masterlist-141uni, GN-Untouched - UK, ARMA-Prospect-Unknown Contacts, Masterlist-UK, Worktribe</t>
  </si>
  <si>
    <t>https://www.linkedin.com/in/claire-bereziat-3787816</t>
  </si>
  <si>
    <t>Bereziat</t>
  </si>
  <si>
    <t>c.bereziat@gcu.ac.uk</t>
  </si>
  <si>
    <t>https://www.linkedin.com/in/claire-burnes-04052822</t>
  </si>
  <si>
    <t>Burnes</t>
  </si>
  <si>
    <t>Research Excellence Framework Officer</t>
  </si>
  <si>
    <t>claire.burnes@swansea.ac.uk</t>
  </si>
  <si>
    <t>https://www.linkedin.com/in/claire-cavin-206a43217</t>
  </si>
  <si>
    <t>Cavin</t>
  </si>
  <si>
    <t>ccavin@dundee.ac.uk</t>
  </si>
  <si>
    <t>https://www.linkedin.com/in/claire-chappell-64518b152</t>
  </si>
  <si>
    <t>Chappell</t>
  </si>
  <si>
    <t>claire.chappell@uwe.ac.uk</t>
  </si>
  <si>
    <t>https://www.linkedin.com/in/claire-kennedy-5118b0145</t>
  </si>
  <si>
    <t>Head Of Finance Systems &amp; Change</t>
  </si>
  <si>
    <t>c.s.kennedy@sheffield.ac.uk</t>
  </si>
  <si>
    <t>+44 7899 921982</t>
  </si>
  <si>
    <t>GN-Untouched - UK, masterlist-141uni, Masterlist-UK, Masterlist-UAE, masterlist-all</t>
  </si>
  <si>
    <t>https://www.linkedin.com/in/claire-keyte-0795ba4b</t>
  </si>
  <si>
    <t>Keyte</t>
  </si>
  <si>
    <t>claire.keyte@exeter.ac.uk</t>
  </si>
  <si>
    <t>https://www.linkedin.com/in/claire-leavitt-00557a76</t>
  </si>
  <si>
    <t>Leavitt</t>
  </si>
  <si>
    <t>Postgraduate Research Officer For The School Of Languages And Cultures</t>
  </si>
  <si>
    <t>c.leavitt@sheffield.ac.uk</t>
  </si>
  <si>
    <t>https://www.linkedin.com/in/claire-pentecost-707609a4</t>
  </si>
  <si>
    <t>Pentecost</t>
  </si>
  <si>
    <t>Programme Manager, IDEAL Research Programme</t>
  </si>
  <si>
    <t>c.pentecost@exeter.ac.uk</t>
  </si>
  <si>
    <t>https://www.linkedin.com/in/clare-canning-620166163</t>
  </si>
  <si>
    <t>clare.canning@liverpool.ac.uk</t>
  </si>
  <si>
    <t>https://www.linkedin.com/in/clare-crossley-50852921</t>
  </si>
  <si>
    <t>clare.crossley@manchester.ac.uk</t>
  </si>
  <si>
    <t>https://www.linkedin.com/in/clare-everson-141b47157</t>
  </si>
  <si>
    <t>Everson</t>
  </si>
  <si>
    <t>Research Support Delivery Officer</t>
  </si>
  <si>
    <t>clare.everson@coventry.ac.uk</t>
  </si>
  <si>
    <t>https://www.linkedin.com/in/clare-graham-36771345</t>
  </si>
  <si>
    <t>Research &amp; Impact Support Officer, Hass Faculty</t>
  </si>
  <si>
    <t>clare.graham@newcastle.ac.uk</t>
  </si>
  <si>
    <t>https://www.linkedin.com/in/clare-rattray-424b344</t>
  </si>
  <si>
    <t>Rattray</t>
  </si>
  <si>
    <t>c.rattray@kingston.ac.uk</t>
  </si>
  <si>
    <t>+44 7834 916314</t>
  </si>
  <si>
    <t>https://www.linkedin.com/in/clare-skinner-clare-skinner-2677a430</t>
  </si>
  <si>
    <t>Skinner Clare Skinner</t>
  </si>
  <si>
    <t>Faculty Head Of Research Support</t>
  </si>
  <si>
    <t>c.e.skinner@leeds.ac.uk</t>
  </si>
  <si>
    <t>https://www.linkedin.com/in/clare-wiggans-b129213b</t>
  </si>
  <si>
    <t>Senior Administrative Officer (Research)</t>
  </si>
  <si>
    <t>cmwiggans@uclan.ac.uk</t>
  </si>
  <si>
    <t>https://www.linkedin.com/in/clifton-evers-854a712a4</t>
  </si>
  <si>
    <t>Clifton</t>
  </si>
  <si>
    <t>Evers</t>
  </si>
  <si>
    <t>Senior Lecturer And Director Of Postgraduate Research For School Of Arts And Cultures</t>
  </si>
  <si>
    <t>clifton.evers@ncl.ac.uk</t>
  </si>
  <si>
    <t>https://www.linkedin.com/in/colin-scott-473694107</t>
  </si>
  <si>
    <t>c.scott@napier.ac.uk</t>
  </si>
  <si>
    <t>https://www.linkedin.com/in/colm-burns-0071b516</t>
  </si>
  <si>
    <t>c.burns@ulster.ac.uk</t>
  </si>
  <si>
    <t>https://www.linkedin.com/in/conor-mckenna-54548b84</t>
  </si>
  <si>
    <t>Conor</t>
  </si>
  <si>
    <t>conor.mckenna@aston.ac.uk</t>
  </si>
  <si>
    <t>+44 (0)121 204 3000</t>
  </si>
  <si>
    <t>masterlist-141uni, GN-Already Approached, ARMA-Client-Unknown Contacts, Masterlist-UK, masterlist-ukuni, masterlist-all</t>
  </si>
  <si>
    <t>https://www.linkedin.com/in/corcyra-burley-459550218</t>
  </si>
  <si>
    <t>Corcyra</t>
  </si>
  <si>
    <t>Burley</t>
  </si>
  <si>
    <t>Research Proposal Officer</t>
  </si>
  <si>
    <t>corcyra.burley@ncl.ac.uk</t>
  </si>
  <si>
    <t>https://www.linkedin.com/in/cordet-smart-79227882</t>
  </si>
  <si>
    <t>Research Director, Clinical Psychology Programme</t>
  </si>
  <si>
    <t>c.smart@plymouth.ac.uk</t>
  </si>
  <si>
    <t>https://www.linkedin.com/in/corine-post-9763a8b7</t>
  </si>
  <si>
    <t>Corine</t>
  </si>
  <si>
    <t>Post</t>
  </si>
  <si>
    <t>Eindhoven University Of Technology</t>
  </si>
  <si>
    <t>Project Manager Research Support Office</t>
  </si>
  <si>
    <t>c.post@tue.nl</t>
  </si>
  <si>
    <t>eindhoven university of technology</t>
  </si>
  <si>
    <t>https://www.linkedin.com/in/corinne-hanlon-phd-2b9842102</t>
  </si>
  <si>
    <t>Corinne</t>
  </si>
  <si>
    <t>Research And Outreach Manager</t>
  </si>
  <si>
    <t>c.hanlon@warwick.ac.uk</t>
  </si>
  <si>
    <t>https://www.linkedin.com/in/corrina-gibbs-13259032</t>
  </si>
  <si>
    <t>Corrina</t>
  </si>
  <si>
    <t>c.gibbs@warwick.ac.uk</t>
  </si>
  <si>
    <t>https://www.linkedin.com/in/craig-shelley-7326a938</t>
  </si>
  <si>
    <t>c.r.shelley@ljmu.ac.uk</t>
  </si>
  <si>
    <t>https://www.linkedin.com/in/cristina-tuinea-bobe-69431218</t>
  </si>
  <si>
    <t>Tuinea-Bobe</t>
  </si>
  <si>
    <t>Research &amp; Knowledge Transfer Business Development Manager</t>
  </si>
  <si>
    <t>c.tuinea-bobe@bradford.ac.uk</t>
  </si>
  <si>
    <t>https://www.linkedin.com/in/csilla-kiss-748023160</t>
  </si>
  <si>
    <t>Csilla</t>
  </si>
  <si>
    <t>International Research Engagement And Liaison Officer</t>
  </si>
  <si>
    <t>csilla.kiss@coventry.ac.uk</t>
  </si>
  <si>
    <t>https://www.linkedin.com/in/c-t-tibbs</t>
  </si>
  <si>
    <t>Tibbs</t>
  </si>
  <si>
    <t>c.t.tibbs@exeter.ac.uk</t>
  </si>
  <si>
    <t>https://www.linkedin.com/in/dan-bloomfield-88690033</t>
  </si>
  <si>
    <t>Bloomfield</t>
  </si>
  <si>
    <t>Research Development Manager, Climate Weather And Health</t>
  </si>
  <si>
    <t>d.bloomfield@exeter.ac.uk</t>
  </si>
  <si>
    <t>https://www.linkedin.com/in/daniel-chiswell-a224964a</t>
  </si>
  <si>
    <t>Chiswell</t>
  </si>
  <si>
    <t>Research Development Manager For Physics</t>
  </si>
  <si>
    <t>dc405@exeter.ac.uk</t>
  </si>
  <si>
    <t>https://www.linkedin.com/in/daniel-graham-24b72643</t>
  </si>
  <si>
    <t>Faculty Of Science Senior Research Officer</t>
  </si>
  <si>
    <t>d.l.graham@ljmu.ac.uk</t>
  </si>
  <si>
    <t>https://www.linkedin.com/in/danielle-sinnett-17043321</t>
  </si>
  <si>
    <t>Sinnett</t>
  </si>
  <si>
    <t>Research Centre Director, Centre For Sustainable Planning And Environments</t>
  </si>
  <si>
    <t>danielle.sinnett@uwe.ac.uk</t>
  </si>
  <si>
    <t>+44 7881 784024</t>
  </si>
  <si>
    <t>GN-Untouched - UK, masterlist-141uni, ARMA-Prospect-Unknown Contacts, Masterlist-UK</t>
  </si>
  <si>
    <t>https://www.linkedin.com/in/daniel-lester-b955943a</t>
  </si>
  <si>
    <t>Lester</t>
  </si>
  <si>
    <t>d.lester@warwick.ac.uk</t>
  </si>
  <si>
    <t>https://www.linkedin.com/in/daniel-pascoe-49765b33/</t>
  </si>
  <si>
    <t>Pascoe</t>
  </si>
  <si>
    <t>dpascoe@bournemouth.ac.uk</t>
  </si>
  <si>
    <t>Masterlist-UK, GN-Untouched - UK, masterlist-141uni, masterlist-all</t>
  </si>
  <si>
    <t>https://www.linkedin.com/in/daniel-rose-a20b4414b</t>
  </si>
  <si>
    <t>daniel.rose@sheffield.ac.uk</t>
  </si>
  <si>
    <t>Associate Head Of School - Research | School Of Economics, Finance And Accounting | CFCI</t>
  </si>
  <si>
    <t>daniel.santamaria@coventry.ac.uk</t>
  </si>
  <si>
    <t>https://www.linkedin.com/in/danielwake1</t>
  </si>
  <si>
    <t>Wake</t>
  </si>
  <si>
    <t>daniel.wake@universitiesuk.ac.uk</t>
  </si>
  <si>
    <t>https://www.linkedin.com/in/dan-king-32450a2/</t>
  </si>
  <si>
    <t>r.lane@kingston.ac.uk</t>
  </si>
  <si>
    <t>masterlist-141uni, GN-Untouched - UK, ARMA-Prospect-Unknown Contacts, masterlist-all, Masterlist-UAE</t>
  </si>
  <si>
    <t>https://www.linkedin.com/in/danni-battle-92aba91a/</t>
  </si>
  <si>
    <t>Danni</t>
  </si>
  <si>
    <t>Battle</t>
  </si>
  <si>
    <t>Research and Innovation Development Manager, Cancer Research</t>
  </si>
  <si>
    <t>d.battle@leeds.ac.uk</t>
  </si>
  <si>
    <t>https://www.linkedin.com/in/danny-ward-ba180b160</t>
  </si>
  <si>
    <t>danny.ward@bradford.ac.uk</t>
  </si>
  <si>
    <t>https://www.linkedin.com/in/davehorsfall</t>
  </si>
  <si>
    <t>Horsfall</t>
  </si>
  <si>
    <t>Head Of Biomedical Research Software</t>
  </si>
  <si>
    <t>dave.horsfall@newcastle.ac.uk</t>
  </si>
  <si>
    <t>https://www.linkedin.com/in/david-chambers-2b403011</t>
  </si>
  <si>
    <t>Head Of Research, School Of Engineering</t>
  </si>
  <si>
    <t>david.chambers@manchester.ac.uk</t>
  </si>
  <si>
    <t>+44 7866 569641</t>
  </si>
  <si>
    <t>ARMA-Prospect-Verified Contacts, GN-Untouched - UK, masterlist-141uni, Masterlist-UK</t>
  </si>
  <si>
    <t>https://www.linkedin.com/in/david-greenham-a1957315b</t>
  </si>
  <si>
    <t>Greenham</t>
  </si>
  <si>
    <t>Director Of Research And Scholarship</t>
  </si>
  <si>
    <t>david.greenham@uwe.ac.uk</t>
  </si>
  <si>
    <t>GN-Untouched - UK, ARMA-Prospect-Unknown Contacts, Masterlist-UK, masterlist-141uni, masterlist-ukuni, masterlist-all</t>
  </si>
  <si>
    <t>https://www.linkedin.com/in/david-howe-608968233</t>
  </si>
  <si>
    <t>Research Assistant / Project Manager</t>
  </si>
  <si>
    <t>david.howe@leedsbeckett.ac.uk</t>
  </si>
  <si>
    <t>https://www.linkedin.com/in/david-hunter-16156034</t>
  </si>
  <si>
    <t>david.hunter@ncl.ac.uk</t>
  </si>
  <si>
    <t>https://www.linkedin.com/in/david-lennard-9019951b</t>
  </si>
  <si>
    <t>Lennard</t>
  </si>
  <si>
    <t>Senior Research And Business Development Manager (Strategic Projects)</t>
  </si>
  <si>
    <t>david.lennard@uwe.ac.uk</t>
  </si>
  <si>
    <t>https://www.linkedin.com/in/david-llewellyn-5b433b3b</t>
  </si>
  <si>
    <t>Director Of Research And Impact (Depts. Health &amp; Community Sciences And Health &amp; Care Professions)</t>
  </si>
  <si>
    <t>david.llewellyn@exeter.ac.uk</t>
  </si>
  <si>
    <t>https://www.linkedin.com/in/david-quigley-08700a35</t>
  </si>
  <si>
    <t>Quigley</t>
  </si>
  <si>
    <t>Director, Scientific Computing Research Technology Platform</t>
  </si>
  <si>
    <t>d.quigley@warwick.ac.uk</t>
  </si>
  <si>
    <t>https://www.linkedin.com/in/david-warlow-2a7bb468</t>
  </si>
  <si>
    <t>Warlow</t>
  </si>
  <si>
    <t>Head Of Financial Systems And Assurance</t>
  </si>
  <si>
    <t>d.warlow@derby.ac.uk</t>
  </si>
  <si>
    <t>https://www.linkedin.com/in/dawnamesbury</t>
  </si>
  <si>
    <t>Admin Support Officer / PA, Research &amp; Innovation Service</t>
  </si>
  <si>
    <t>d.amesbury@leeds.ac.uk</t>
  </si>
  <si>
    <t>https://www.linkedin.com/in/dawn-mccarrick-53a220222</t>
  </si>
  <si>
    <t>Mccarrick</t>
  </si>
  <si>
    <t>dawn.mccarrick@dmu.ac.uk</t>
  </si>
  <si>
    <t>https://www.linkedin.com/in/debbie-keeling-2761707</t>
  </si>
  <si>
    <t>Keeling</t>
  </si>
  <si>
    <t>Deputy PVC (in Research &amp; Innovation Portfolio)</t>
  </si>
  <si>
    <t>d.i.keeling@sussex.ac.uk</t>
  </si>
  <si>
    <t>https://www.linkedin.com/in/debbie-warr-58054a4b/</t>
  </si>
  <si>
    <t>d.warr@shu.ac.uk</t>
  </si>
  <si>
    <t>https://www.linkedin.com/in/deborah-grieves-b02a3890</t>
  </si>
  <si>
    <t>Grieves</t>
  </si>
  <si>
    <t>deborah.grieves@ncl.ac.uk</t>
  </si>
  <si>
    <t>https://www.linkedin.com/in/deborah-mcguchan-07a08a12</t>
  </si>
  <si>
    <t>McGuchan</t>
  </si>
  <si>
    <t>deborah.mcguchan@sussex.ac.uk</t>
  </si>
  <si>
    <t>https://www.linkedin.com/in/deborahspencer14</t>
  </si>
  <si>
    <t>Senior Manager, Deputy Head Of Industry Research Partnerships MPLS</t>
  </si>
  <si>
    <t>deborah.spencer@mpls.ox.ac.uk</t>
  </si>
  <si>
    <t>https://www.linkedin.com/in/deirdre-andre-a879ab47</t>
  </si>
  <si>
    <t>Deirdre</t>
  </si>
  <si>
    <t>d.andre@leeds.ac.uk</t>
  </si>
  <si>
    <t>https://www.linkedin.com/in/demetres-kouvatsos-876a1229</t>
  </si>
  <si>
    <t>Demetres</t>
  </si>
  <si>
    <t>Kouvatsos</t>
  </si>
  <si>
    <t>Head Of NetPEn - Networks &amp; Performance Engineering Research Unit</t>
  </si>
  <si>
    <t>dkouvatsos@bradford.ac.uk</t>
  </si>
  <si>
    <t>https://www.linkedin.com/in/denise-jackson-b640724</t>
  </si>
  <si>
    <t>Director Of IT Solutions And Services</t>
  </si>
  <si>
    <t>denise.jackson@law.ac.uk</t>
  </si>
  <si>
    <t>https://www.linkedin.com/in/dhaneesha-de-mel-4540a35a</t>
  </si>
  <si>
    <t>Dhaneesha</t>
  </si>
  <si>
    <t>De Mel</t>
  </si>
  <si>
    <t>dhaneesha.demel@universitiesuk.ac.uk</t>
  </si>
  <si>
    <t>https://www.linkedin.com/in/dhimantdoshi</t>
  </si>
  <si>
    <t>Dhimant</t>
  </si>
  <si>
    <t>Doshi</t>
  </si>
  <si>
    <t>dhimant.doshi@gemseducation.com</t>
  </si>
  <si>
    <t>https://www.linkedin.com/in/diana-whitaker-21ab3b52</t>
  </si>
  <si>
    <t>d.whitaker@kingston.ac.uk</t>
  </si>
  <si>
    <t>https://www.linkedin.com/in/dianne-goodman-50112b105/</t>
  </si>
  <si>
    <t>Dianne</t>
  </si>
  <si>
    <t>Funding Development Research Coordinator</t>
  </si>
  <si>
    <t>dgoodman@bournemouth.ac.uk</t>
  </si>
  <si>
    <t>https://www.linkedin.com/in/dinaztrudeau</t>
  </si>
  <si>
    <t>Dinaz</t>
  </si>
  <si>
    <t>Trudeau</t>
  </si>
  <si>
    <t>d.trudeau@greenwich.ac.uk</t>
  </si>
  <si>
    <t>https://www.linkedin.com/in/dlilleker</t>
  </si>
  <si>
    <t>Lilleker</t>
  </si>
  <si>
    <t>Professor And Head Of The Centre For Comparative Politics And Media Research</t>
  </si>
  <si>
    <t>dlilleker@bournemouth.ac.uk</t>
  </si>
  <si>
    <t>https://www.linkedin.com/in/d-lolley-b14963236</t>
  </si>
  <si>
    <t>Lolley</t>
  </si>
  <si>
    <t>d.lolley@essex.ac.uk</t>
  </si>
  <si>
    <t>https://www.linkedin.com/in/don-macraild-a4a359177</t>
  </si>
  <si>
    <t>Macraild</t>
  </si>
  <si>
    <t>Pro Vice-chancellor For Research And Knowledge Exchange</t>
  </si>
  <si>
    <t>don.macraild@londonmet.ac.uk</t>
  </si>
  <si>
    <t>GN-Untouched - UK, Masterlist-UK, ARMA-Prospect-Unknown Contacts, masterlist-141uni</t>
  </si>
  <si>
    <t>https://www.linkedin.com/in/donnaewalton</t>
  </si>
  <si>
    <t>Interim Head Of Research Communications &amp; Engagement / Research Communications Business Partner</t>
  </si>
  <si>
    <t>d.walton@reading.ac.uk</t>
  </si>
  <si>
    <t>+44 7731 644595</t>
  </si>
  <si>
    <t>https://www.linkedin.com/in/donna-scott-27b14445</t>
  </si>
  <si>
    <t>Business Systems Manager (iTrent/Commercial Applications)</t>
  </si>
  <si>
    <t>dscott@essex.ac.uk</t>
  </si>
  <si>
    <t>https://www.linkedin.com/in/dorothy-hardy-ab28a817</t>
  </si>
  <si>
    <t>d.hardy@napier.ac.uk</t>
  </si>
  <si>
    <t>https://www.linkedin.com/in/dorothy-l-393919114</t>
  </si>
  <si>
    <t>d.l@essex.ac.uk</t>
  </si>
  <si>
    <t>https://www.linkedin.com/in/dralibigdeli</t>
  </si>
  <si>
    <t>Ali Z</t>
  </si>
  <si>
    <t>Bigdeli</t>
  </si>
  <si>
    <t>a.bigdeli@aston.ac.uk</t>
  </si>
  <si>
    <t>+44 (0)121 204 3384</t>
  </si>
  <si>
    <t>ARMA-Client-Verified Contacts, masterlist-141uni, GN-Untouched - UK, Masterlist-UK, masterlist-ukuni, masterlist-all</t>
  </si>
  <si>
    <t>https://www.linkedin.com/in/dr-andrea-scarpato-6a248440</t>
  </si>
  <si>
    <t>Scarpato</t>
  </si>
  <si>
    <t>andrea.scarpato@dmu.ac.uk</t>
  </si>
  <si>
    <t>https://www.linkedin.com/in/dr-andrew-j-b-morton-b629936b</t>
  </si>
  <si>
    <t>J B Morton</t>
  </si>
  <si>
    <t>a.morton@leedstrinity.ac.uk</t>
  </si>
  <si>
    <t>https://www.linkedin.com/in/dr-ayham-jaaron-phd-cmbe-mcmi-pgcap-fhea-16553913</t>
  </si>
  <si>
    <t>Ayham</t>
  </si>
  <si>
    <t>Jaaron</t>
  </si>
  <si>
    <t>Associate Professor/Reader In Sustainable Management (Research &amp; Innovation)</t>
  </si>
  <si>
    <t>ayham.jaaron@dmu.ac.uk</t>
  </si>
  <si>
    <t>https://www.linkedin.com/in/dr-charlotte-williams-3b659168</t>
  </si>
  <si>
    <t>c.williams@ljmu.ac.uk</t>
  </si>
  <si>
    <t>https://www.linkedin.com/in/dr-christopher-b-wood-sfhea-05459b29</t>
  </si>
  <si>
    <t>B Wood Sfhea</t>
  </si>
  <si>
    <t>Head Of Researcher Development And Research Culture</t>
  </si>
  <si>
    <t>c.sfhea@exeter.ac.uk</t>
  </si>
  <si>
    <t>https://www.linkedin.com/in/dr-dahlia-el-manstrly-13920128</t>
  </si>
  <si>
    <t>Dahlia</t>
  </si>
  <si>
    <t>El-Manstrly</t>
  </si>
  <si>
    <t>Research Director For MCCI</t>
  </si>
  <si>
    <t>d.el-manstrly@sheffield.ac.uk</t>
  </si>
  <si>
    <t>https://www.linkedin.com/in/dr-daniel-bingham-6792b143</t>
  </si>
  <si>
    <t>Bingham</t>
  </si>
  <si>
    <t>Director Of Postgraduate Research Faculty Of Health Studies</t>
  </si>
  <si>
    <t>daniel.bingham@bradford.ac.uk</t>
  </si>
  <si>
    <t>https://www.linkedin.com/in/dremmalbrown</t>
  </si>
  <si>
    <t>e.brown@bradford.ac.uk</t>
  </si>
  <si>
    <t>https://www.linkedin.com/in/dr-emmanuel-murasiranwa-mih-sfhea-37578569</t>
  </si>
  <si>
    <t>Murasiranwa Mih Sfhea</t>
  </si>
  <si>
    <t>Senior Lecturer Level 5 &amp; Research, School Of Leadership &amp; Management</t>
  </si>
  <si>
    <t>emurasiranwa@arden.ac.uk</t>
  </si>
  <si>
    <t>https://www.linkedin.com/in/dr-francois-siewe-b9280544</t>
  </si>
  <si>
    <t>Francois</t>
  </si>
  <si>
    <t>Siewe</t>
  </si>
  <si>
    <t>Head Of Software Technology Research Laboratory (STRL)</t>
  </si>
  <si>
    <t>fsiewe@dmu.ac.uk</t>
  </si>
  <si>
    <t>https://www.linkedin.com/in/dr-harriet-kersey-481955290</t>
  </si>
  <si>
    <t>Kersey</t>
  </si>
  <si>
    <t>Research And Innovation Manager</t>
  </si>
  <si>
    <t>harriet.kersey@canterbury.ac.uk</t>
  </si>
  <si>
    <t>https://www.linkedin.com/in/dr-jelena-nolan-roll-79843b5/</t>
  </si>
  <si>
    <t>Jelena</t>
  </si>
  <si>
    <t>Nolan-Roll</t>
  </si>
  <si>
    <t>Senior Research Impact Officer</t>
  </si>
  <si>
    <t>j.nolan-roll@aston.ac.uk</t>
  </si>
  <si>
    <t>masterlist-141uni, GN-Untouched - UK, ARMA-Client-Unknown Contacts, Masterlist-UK, masterlist-ukuni, masterlist-all</t>
  </si>
  <si>
    <t>https://www.linkedin.com/in/dr-julia-lockheart-30009712</t>
  </si>
  <si>
    <t>Lockheart</t>
  </si>
  <si>
    <t>Institutional Manager Of Research Degrees</t>
  </si>
  <si>
    <t>julia.lockheart@uwtsd.ac.uk</t>
  </si>
  <si>
    <t>https://www.linkedin.com/in/dr-karen-desborough-5128324a</t>
  </si>
  <si>
    <t>Desborough</t>
  </si>
  <si>
    <t>Research Culture Officer</t>
  </si>
  <si>
    <t>desboroughk@cardiff.ac.uk</t>
  </si>
  <si>
    <t>https://www.linkedin.com/in/dr-keireine-canavan-80188b33</t>
  </si>
  <si>
    <t>Keireine</t>
  </si>
  <si>
    <t>Canavan</t>
  </si>
  <si>
    <t>Head Of Textiles/ Principal Lecturer/ Researcher/ Textile Specialist</t>
  </si>
  <si>
    <t>kcanavan@cardiffmet.ac.uk</t>
  </si>
  <si>
    <t>https://www.linkedin.com/in/dr-lesley-hall-74299571</t>
  </si>
  <si>
    <t>Manager, NIHR Policy Research Unit In Behavioural Science</t>
  </si>
  <si>
    <t>lesley.hall@ncl.ac.uk</t>
  </si>
  <si>
    <t>https://www.linkedin.com/in/dr-lina-khaddour-0a88b648</t>
  </si>
  <si>
    <t>Khaddour</t>
  </si>
  <si>
    <t>Lead Of Research Integrity And Data Management</t>
  </si>
  <si>
    <t>l.khaddour@napier.ac.uk</t>
  </si>
  <si>
    <t>https://www.linkedin.com/in/dr-mark-charlton-b07b6a7</t>
  </si>
  <si>
    <t>Charlton</t>
  </si>
  <si>
    <t>Associate Director Of Sustainable Development Goal Impact/Net Zero Research Theme Director</t>
  </si>
  <si>
    <t>mcharlton@dmu.ac.uk</t>
  </si>
  <si>
    <t>+44 (0) 116 250 6183</t>
  </si>
  <si>
    <t>ARMA-Prospect-Unknown Contacts, masterlist-ukuni, masterlist-141uni, masterlist-all, GN-Untouched - UK, Masterlist-UK</t>
  </si>
  <si>
    <t>https://www.linkedin.com/in/dr-martin-stow-8b75426</t>
  </si>
  <si>
    <t>Stow</t>
  </si>
  <si>
    <t>Pro-Vice Chancellor; Engagement &amp; Enterprise</t>
  </si>
  <si>
    <t>m.w.stow@leeds.ac.uk</t>
  </si>
  <si>
    <t>https://www.linkedin.com/in/dr-rebecca-yeates-677a9312a</t>
  </si>
  <si>
    <t>Yeates</t>
  </si>
  <si>
    <t>r.a.yeates@leeds.ac.uk</t>
  </si>
  <si>
    <t>https://www.linkedin.com/in/dr-roberta-morano-221ba89b</t>
  </si>
  <si>
    <t>Roberta</t>
  </si>
  <si>
    <t>Morano</t>
  </si>
  <si>
    <t>r.morano@leeds.ac.uk</t>
  </si>
  <si>
    <t>https://www.linkedin.com/in/dr-sarah-louise-weller</t>
  </si>
  <si>
    <t>Sarah-Louise</t>
  </si>
  <si>
    <t>sarah-louise.weller@uwe.ac.uk</t>
  </si>
  <si>
    <t>ARMA-Prospect-Unknown Contacts, Masterlist-UK, GN-Already Approached, masterlist-141uni</t>
  </si>
  <si>
    <t>https://www.linkedin.com/in/dr-stuart-barnes-1b821618</t>
  </si>
  <si>
    <t>Director Of Research Degrees, WMG</t>
  </si>
  <si>
    <t>s.barnes@warwick.ac.uk</t>
  </si>
  <si>
    <t>https://www.linkedin.com/in/dr-susannah-hopson-90677138</t>
  </si>
  <si>
    <t>Susannah</t>
  </si>
  <si>
    <t>Hopson</t>
  </si>
  <si>
    <t>Research And Innovation Development Officer Water@leeds</t>
  </si>
  <si>
    <t>s.hopson1@leeds.ac.uk</t>
  </si>
  <si>
    <t>https://www.linkedin.com/in/dr-victoria-williams-b523b119b</t>
  </si>
  <si>
    <t>Communications And Engagement Officer - Research And Innovation</t>
  </si>
  <si>
    <t>vwilliams@coventry.ac.uk</t>
  </si>
  <si>
    <t>https://www.linkedin.com/in/duncan-jackson-3a890123a</t>
  </si>
  <si>
    <t>Partnership And International Research Compliance Manager</t>
  </si>
  <si>
    <t>d.jackson@exeter.ac.uk</t>
  </si>
  <si>
    <t>https://www.linkedin.com/in/dxezayy-tr-5634b01b1</t>
  </si>
  <si>
    <t>DxEzayy</t>
  </si>
  <si>
    <t>Tr</t>
  </si>
  <si>
    <t>Dokuz Eylul University</t>
  </si>
  <si>
    <t>d.tr@deu.edu.tr</t>
  </si>
  <si>
    <t>dokuz eylul university</t>
  </si>
  <si>
    <t>https://www.linkedin.com/in/eamonn-ives-49095b11a</t>
  </si>
  <si>
    <t>Eamonn</t>
  </si>
  <si>
    <t>eamonn@tenentrepreneurs.org</t>
  </si>
  <si>
    <t>https://www.linkedin.com/in/edith-toth-894725215</t>
  </si>
  <si>
    <t>Edith</t>
  </si>
  <si>
    <t>Toth</t>
  </si>
  <si>
    <t>edith.toth@manchester.ac.uk</t>
  </si>
  <si>
    <t>https://www.linkedin.com/in/edmondprakash</t>
  </si>
  <si>
    <t>Edmond</t>
  </si>
  <si>
    <t>Director Of New University Research Centre For Creative Technologies (R&amp;I)</t>
  </si>
  <si>
    <t>prakash@ucreative.ac.uk</t>
  </si>
  <si>
    <t>https://www.linkedin.com/in/ed-s-626095156</t>
  </si>
  <si>
    <t>ed.s@rvc.ac.uk</t>
  </si>
  <si>
    <t>+44 7974 756861</t>
  </si>
  <si>
    <t>https://www.linkedin.com/in/eileen-wentworth-20194a34</t>
  </si>
  <si>
    <t>Wentworth</t>
  </si>
  <si>
    <t>e.wentworth@stmarys.ac.uk</t>
  </si>
  <si>
    <t>https://www.linkedin.com/in/einav-shaked</t>
  </si>
  <si>
    <t>Einav</t>
  </si>
  <si>
    <t>Shaked</t>
  </si>
  <si>
    <t>Classit</t>
  </si>
  <si>
    <t>einav.shaked@classit.co</t>
  </si>
  <si>
    <t>classit</t>
  </si>
  <si>
    <t>https://www.linkedin.com/in/elaine-thomas-3687b015</t>
  </si>
  <si>
    <t>ethomas@ucreative.ac.uk</t>
  </si>
  <si>
    <t>https://www.linkedin.com/in/eleni-hatzidimitriadou-b0734139/?originalSubdomain=uk</t>
  </si>
  <si>
    <t>Eleni</t>
  </si>
  <si>
    <t>Hatzidimitriadou</t>
  </si>
  <si>
    <t>Head of Research &amp; Enterprise</t>
  </si>
  <si>
    <t>eleni.hatzidimitriadou@canterbury.ac.uk</t>
  </si>
  <si>
    <t>Masterlist-UK, GN-Already Approached, ARMA-Prospect-Unknown Contacts, masterlist-141uni, masterlist-all</t>
  </si>
  <si>
    <t>https://www.linkedin.com/in/eleni-romanou-2949422a</t>
  </si>
  <si>
    <t>Romanou</t>
  </si>
  <si>
    <t>Research Lead</t>
  </si>
  <si>
    <t>eromanou@nspcc.org.uk</t>
  </si>
  <si>
    <t>https://www.linkedin.com/in/elisajlawson</t>
  </si>
  <si>
    <t>Assistant International Research Funding Manager</t>
  </si>
  <si>
    <t>elisa.lawson@ncl.ac.uk</t>
  </si>
  <si>
    <t>https://www.linkedin.com/in/elisavet-pamlidou-9540531b5</t>
  </si>
  <si>
    <t>Elisavet</t>
  </si>
  <si>
    <t>Pamlidou</t>
  </si>
  <si>
    <t>elisavet.pamlidou@manchester.ac.uk</t>
  </si>
  <si>
    <t>https://www.linkedin.com/in/elizabeth-christopher-7068a020a</t>
  </si>
  <si>
    <t>Director Of Research And Knowledge Transfer</t>
  </si>
  <si>
    <t>e.christopher@chester.ac.uk</t>
  </si>
  <si>
    <t>https://www.linkedin.com/in/elizabeth-cook-37627168</t>
  </si>
  <si>
    <t>ecook@coventry.ac.uk</t>
  </si>
  <si>
    <t>https://www.linkedin.com/in/elizabeth-garcha-5a5b69b</t>
  </si>
  <si>
    <t>Garcha</t>
  </si>
  <si>
    <t>Head Of Research Quality And Impact</t>
  </si>
  <si>
    <t>e.garcha@leeds.ac.uk</t>
  </si>
  <si>
    <t>https://www.linkedin.com/in/elizabeth-harris-405874274</t>
  </si>
  <si>
    <t>e.harris@exeter.ac.uk</t>
  </si>
  <si>
    <t>https://www.linkedin.com/in/elizabeth-kilbride-a9703a8a</t>
  </si>
  <si>
    <t>Kilbride</t>
  </si>
  <si>
    <t>elizabeth.kilbride@gartner.com</t>
  </si>
  <si>
    <t>https://www.linkedin.com/in/elizabeth-lukehurst-maua-58396b5b</t>
  </si>
  <si>
    <t>Lukehurst Maua</t>
  </si>
  <si>
    <t>Research And Innovation Officer - Post Award</t>
  </si>
  <si>
    <t>e.lukehurst@kent.ac.uk</t>
  </si>
  <si>
    <t>https://www.linkedin.com/in/elizabeth-mckenzie-7a7b6641</t>
  </si>
  <si>
    <t>Faculty Research Development Manager (Quantum)</t>
  </si>
  <si>
    <t>elizabeth.mckenzie@manchester.ac.uk</t>
  </si>
  <si>
    <t>https://www.linkedin.com/in/elizabeth-oddy-54253111</t>
  </si>
  <si>
    <t>Oddy</t>
  </si>
  <si>
    <t>Head Of Learning And Research Support Service (University Library)</t>
  </si>
  <si>
    <t>elizabeth.oddy@ncl.ac.uk</t>
  </si>
  <si>
    <t>https://www.linkedin.com/in/elizabeth-west-8670a743</t>
  </si>
  <si>
    <t>e.west@greenwich.ac.uk</t>
  </si>
  <si>
    <t>masterlist-ukuni, GN-Untouched - UK, ARMA-Prospect-Unknown Contacts, masterlist-141uni, masterlist-all, Masterlist-UK</t>
  </si>
  <si>
    <t>https://www.linkedin.com/in/elly-tzur-46882b45</t>
  </si>
  <si>
    <t>Elly</t>
  </si>
  <si>
    <t>Tzur</t>
  </si>
  <si>
    <t>Bar-Ilan University</t>
  </si>
  <si>
    <t>CTO &amp; Infrastructure Dept Manager</t>
  </si>
  <si>
    <t>elly.tzur@mail.biu.ac.il</t>
  </si>
  <si>
    <t>bar ilan university</t>
  </si>
  <si>
    <t>https://www.linkedin.com/in/emiliano-spezi</t>
  </si>
  <si>
    <t>Emiliano</t>
  </si>
  <si>
    <t>Spezi</t>
  </si>
  <si>
    <t>Director Of Research School Of Engineering</t>
  </si>
  <si>
    <t>espezi@cardiff.ac.uk</t>
  </si>
  <si>
    <t>+44 7704 342887</t>
  </si>
  <si>
    <t>https://www.linkedin.com/in/emily-collins-331b5274</t>
  </si>
  <si>
    <t>Communications Officer (Research And Innovation)</t>
  </si>
  <si>
    <t>e.collins@kent.ac.uk</t>
  </si>
  <si>
    <t>https://www.linkedin.com/in/emily-crozier-223642137</t>
  </si>
  <si>
    <t>Senior Research Project Officer - Sussex Centre For Quantum Technologies</t>
  </si>
  <si>
    <t>e.crozier@sussex.ac.uk</t>
  </si>
  <si>
    <t>https://www.linkedin.com/in/emily-hill-630385138</t>
  </si>
  <si>
    <t>Postgraduate Research Manager, College Of Life And Environmental Sciences</t>
  </si>
  <si>
    <t>e.hill@birmingham.ac.uk</t>
  </si>
  <si>
    <t>https://www.linkedin.com/in/emily-lewis-86aa861a7</t>
  </si>
  <si>
    <t>Head Of ITT Curriculum And Research (Primary)</t>
  </si>
  <si>
    <t>elewis@coventry.ac.uk</t>
  </si>
  <si>
    <t>https://www.linkedin.com/in/emily-mavin-50333686</t>
  </si>
  <si>
    <t>Mavin</t>
  </si>
  <si>
    <t>emily.mavin@ncl.ac.uk</t>
  </si>
  <si>
    <t>https://www.linkedin.com/in/emily-parsons-03301230</t>
  </si>
  <si>
    <t>Research &amp; Learner Support Officer, Art &amp; Design / Special Collections &amp; Archives</t>
  </si>
  <si>
    <t>e.burningham@ljmu.ac.uk</t>
  </si>
  <si>
    <t>https://www.linkedin.com/in/emily-rosenorn-lanng</t>
  </si>
  <si>
    <t>Rosenorn-Lanng</t>
  </si>
  <si>
    <t>elanng@bournemouth.ac.uk</t>
  </si>
  <si>
    <t>https://www.linkedin.com/in/emily-sykes-82525620b</t>
  </si>
  <si>
    <t>Sykes</t>
  </si>
  <si>
    <t>e.sykes@chester.ac.uk</t>
  </si>
  <si>
    <t>masterlist-141uni, masterlist-ukuni, Masterlist-UK, GN-Already Approached, masterlist-all, ARMA-Client-Unknown Contacts</t>
  </si>
  <si>
    <t>https://www.linkedin.com/in/emma-armstrong-30194b18a</t>
  </si>
  <si>
    <t>Head Of Research Regulatory Compliance</t>
  </si>
  <si>
    <t>e.e.hunter@leeds.ac.uk</t>
  </si>
  <si>
    <t>https://www.linkedin.com/in/emmacadavra</t>
  </si>
  <si>
    <t>Cadavra</t>
  </si>
  <si>
    <t>Research Support Officer - Faculty Of Engineering</t>
  </si>
  <si>
    <t>e.cadavra@sheffield.ac.uk</t>
  </si>
  <si>
    <t>https://www.linkedin.com/in/emma-disley-10a807197</t>
  </si>
  <si>
    <t>Disley</t>
  </si>
  <si>
    <t>Research Group Director</t>
  </si>
  <si>
    <t>emma.disley@randeurope.org</t>
  </si>
  <si>
    <t>https://www.linkedin.com/in/emma-harrison-382a6563</t>
  </si>
  <si>
    <t>emma.h@bangor.ac.uk</t>
  </si>
  <si>
    <t>https://www.linkedin.com/in/emma-knight-8ab249b6/</t>
  </si>
  <si>
    <t>eknight@bournemouth.ac.uk</t>
  </si>
  <si>
    <t>https://www.linkedin.com/in/emma-mcfadyen-0ba5015</t>
  </si>
  <si>
    <t>Research Manager - School For Public Health Environments Research, Exeter (SPHERE)</t>
  </si>
  <si>
    <t>e.mcfadyen@exeter.ac.uk</t>
  </si>
  <si>
    <t>https://www.linkedin.com/in/emma-roberts-47055774</t>
  </si>
  <si>
    <t>Research Development Manager For Mathematics And Computer Science</t>
  </si>
  <si>
    <t>e.e.roberts@exeter.ac.uk</t>
  </si>
  <si>
    <t>https://www.linkedin.com/in/emma-tolson-97271b83/</t>
  </si>
  <si>
    <t>Tolson</t>
  </si>
  <si>
    <t>e.j.tolson@leeds.ac.uk</t>
  </si>
  <si>
    <t>https://www.linkedin.com/in/emma-wakelin-b384b152</t>
  </si>
  <si>
    <t>Wakelin</t>
  </si>
  <si>
    <t>Pro Vice-Chancellor, Research &amp; Innovation</t>
  </si>
  <si>
    <t>emma.wakelin@rca.ac.uk</t>
  </si>
  <si>
    <t>+44 7429 436288</t>
  </si>
  <si>
    <t>GN-Untouched - UK, ARMA-Prospect-Unknown Contacts, masterlist-141uni, Masterlist-UK</t>
  </si>
  <si>
    <t>https://www.linkedin.com/in/emma-wallis-19b03032</t>
  </si>
  <si>
    <t>wallise@cardiff.ac.uk</t>
  </si>
  <si>
    <t>https://www.linkedin.com/in/emma-wheeley-8b948228</t>
  </si>
  <si>
    <t>Wheeley</t>
  </si>
  <si>
    <t>Research Projects And Strategy Manager, AIFL</t>
  </si>
  <si>
    <t>e.wylde@aston.ac.uk</t>
  </si>
  <si>
    <t>ARMA-Client-Verified Contacts, GN-Untouched - UK, masterlist-ukuni, masterlist-all</t>
  </si>
  <si>
    <t>https://www.linkedin.com/in/emrich-rouge</t>
  </si>
  <si>
    <t>Emrich-Rouge</t>
  </si>
  <si>
    <t>e.emrich-rouge@sheffield.ac.uk</t>
  </si>
  <si>
    <t>https://www.linkedin.com/in/eric-wing-37587660/</t>
  </si>
  <si>
    <t>ewing@bournemouth.ac.uk</t>
  </si>
  <si>
    <t>https://www.linkedin.com/in/esther-dew-82474a261</t>
  </si>
  <si>
    <t>Dew</t>
  </si>
  <si>
    <t>Senior International Research Degree Partnerships Officer</t>
  </si>
  <si>
    <t>edew@coventry.ac.uk</t>
  </si>
  <si>
    <t>https://www.linkedin.com/in/eve-cosgrave-35652a48</t>
  </si>
  <si>
    <t>Cosgrave</t>
  </si>
  <si>
    <t>Research And Impact Manager</t>
  </si>
  <si>
    <t>eve.cosgrave@ncl.ac.uk</t>
  </si>
  <si>
    <t>https://www.linkedin.com/in/evelina-galaczi-95988067</t>
  </si>
  <si>
    <t>Evelina</t>
  </si>
  <si>
    <t>Galaczi</t>
  </si>
  <si>
    <t>Principal Research And Validation Manager</t>
  </si>
  <si>
    <t>evelina.galaczi@cambridge.org</t>
  </si>
  <si>
    <t>https://www.linkedin.com/in/evgeniya-govedarova-243006117</t>
  </si>
  <si>
    <t>Govedarova</t>
  </si>
  <si>
    <t>Executive Assistant To Pro Vice-Chancellor (Research &amp; Enterprise)</t>
  </si>
  <si>
    <t>egovedarova@uclan.ac.uk</t>
  </si>
  <si>
    <t>https://www.linkedin.com/in/evrim-anik-b46b6a7a</t>
  </si>
  <si>
    <t>Evrim</t>
  </si>
  <si>
    <t>Anik</t>
  </si>
  <si>
    <t>e.anik@leeds.ac.uk</t>
  </si>
  <si>
    <t>https://www.linkedin.com/in/ewa-thompson-695b9652</t>
  </si>
  <si>
    <t>Ewa</t>
  </si>
  <si>
    <t>ewa.thompson@plymouth.ac.uk</t>
  </si>
  <si>
    <t>https://www.linkedin.com/in/farukh-zeeshan-6b62998b</t>
  </si>
  <si>
    <t>Farukh</t>
  </si>
  <si>
    <t>Georgetown University In Qatar</t>
  </si>
  <si>
    <t>fz122@georgetown.edu</t>
  </si>
  <si>
    <t>georgetown university in qatar</t>
  </si>
  <si>
    <t>https://www.linkedin.com/in/felix-ritchie-0816b79</t>
  </si>
  <si>
    <t>Ritchie</t>
  </si>
  <si>
    <t>Director Of The Data Research Access And Governance Network (DRAGoN)</t>
  </si>
  <si>
    <t>felix.ritchie@uwe.ac.uk</t>
  </si>
  <si>
    <t>https://www.linkedin.com/in/felix-thomas-6ba82656</t>
  </si>
  <si>
    <t>felix.thomas@leedsbeckett.ac.uk</t>
  </si>
  <si>
    <t>https://www.linkedin.com/in/fern-mitchell-b75409126</t>
  </si>
  <si>
    <t>Fern</t>
  </si>
  <si>
    <t>f.mitchell@sheffield.ac.uk</t>
  </si>
  <si>
    <t>https://www.linkedin.com/in/fiona-cramp-4b68681b</t>
  </si>
  <si>
    <t>Cramp</t>
  </si>
  <si>
    <t>Professor Of Long Term Conditions &amp; Acting Director Of The Centre For Health And Clinical Research</t>
  </si>
  <si>
    <t>fiona.cramp@uwe.ac.uk</t>
  </si>
  <si>
    <t>https://www.linkedin.com/in/fiona-frame-8b2a2522</t>
  </si>
  <si>
    <t>Frame</t>
  </si>
  <si>
    <t>Research Development Manager, Biosciences</t>
  </si>
  <si>
    <t>ff502@york.ac.uk</t>
  </si>
  <si>
    <t>https://www.linkedin.com/in/francarpenedo</t>
  </si>
  <si>
    <t>Francielle</t>
  </si>
  <si>
    <t>Carpenedo</t>
  </si>
  <si>
    <t>francielle.carpenedo@uwl.ac.uk</t>
  </si>
  <si>
    <t>https://www.linkedin.com/in/francis-campbell-9849623</t>
  </si>
  <si>
    <t>francis.campbell@stmarys.ac.uk</t>
  </si>
  <si>
    <t>https://www.linkedin.com/in/francis-jan-a2970220</t>
  </si>
  <si>
    <t>f.jan@kingston.ac.uk</t>
  </si>
  <si>
    <t>https://www.linkedin.com/in/frankhendrickx</t>
  </si>
  <si>
    <t>Hendrickx</t>
  </si>
  <si>
    <t>CIO And Director Of Library And Information Services</t>
  </si>
  <si>
    <t>f.hendrickx@tue.nl</t>
  </si>
  <si>
    <t>https://www.linkedin.com/in/frits-feenstra-883768a6</t>
  </si>
  <si>
    <t>Frits</t>
  </si>
  <si>
    <t>Feenstra</t>
  </si>
  <si>
    <t>Research Program Director At Eindhoven University Of Technology</t>
  </si>
  <si>
    <t>f.feenstra@tue.nl</t>
  </si>
  <si>
    <t>https://www.linkedin.com/in/gabi-jerzembek-33b37643</t>
  </si>
  <si>
    <t>Gabi</t>
  </si>
  <si>
    <t>Jerzembek</t>
  </si>
  <si>
    <t>g.jerzembek@aston.ac.uk</t>
  </si>
  <si>
    <t>https://www.linkedin.com/in/gabrielle-bogart-11935532</t>
  </si>
  <si>
    <t>Bogart</t>
  </si>
  <si>
    <t>gabrielle.bogart@plymouth.ac.uk</t>
  </si>
  <si>
    <t>https://www.linkedin.com/in/gabrielle-freeman-734b18225</t>
  </si>
  <si>
    <t>gabrielle.freeman@manchester.ac.uk</t>
  </si>
  <si>
    <t>https://www.linkedin.com/in/ganesh-poojari-2ba125159</t>
  </si>
  <si>
    <t>Poojari</t>
  </si>
  <si>
    <t>ganesh.poojari@gemseducation.com</t>
  </si>
  <si>
    <t>masterlist-uae, GN-Untouched - UAE, masterlist-all</t>
  </si>
  <si>
    <t>https://www.linkedin.com/in/garciaeli</t>
  </si>
  <si>
    <t>Eli</t>
  </si>
  <si>
    <t>eli.garcia@essex.ac.uk</t>
  </si>
  <si>
    <t>+44 7722 624020</t>
  </si>
  <si>
    <t>https://www.linkedin.com/in/gareth-thomas-3150aa25</t>
  </si>
  <si>
    <t>Executive Research Development Officer</t>
  </si>
  <si>
    <t>gareth.thomas@uwtsd.ac.uk</t>
  </si>
  <si>
    <t>https://www.linkedin.com/in/gary-cartwright-82ba911a</t>
  </si>
  <si>
    <t>g.cartwright@leeds.ac.uk</t>
  </si>
  <si>
    <t>https://www.linkedin.com/in/gary-jones-244b7a20a</t>
  </si>
  <si>
    <t>Director Of Research / Professor Of Biomedical Science</t>
  </si>
  <si>
    <t>gary.jones@leedsbeckett.ac.uk</t>
  </si>
  <si>
    <t>https://www.linkedin.com/in/gary-mitchell-55114738</t>
  </si>
  <si>
    <t>Research Grants And Contracts Officer</t>
  </si>
  <si>
    <t>gary.mitchell@dur.ac.uk</t>
  </si>
  <si>
    <t>https://www.linkedin.com/in/gav1nba1ley</t>
  </si>
  <si>
    <t>g.bailey@swansea.ac.uk</t>
  </si>
  <si>
    <t>https://www.linkedin.com/in/gavin-haughey-96064a30</t>
  </si>
  <si>
    <t>Haughey</t>
  </si>
  <si>
    <t>haugheyga@src.ac.uk</t>
  </si>
  <si>
    <t>https://www.linkedin.com/in/gavin-kelly-63442b17</t>
  </si>
  <si>
    <t>g.kelly@warwick.ac.uk</t>
  </si>
  <si>
    <t>https://www.linkedin.com/in/gemma-harman-418a33167</t>
  </si>
  <si>
    <t>g.harman@sussex.ac.uk</t>
  </si>
  <si>
    <t>https://www.linkedin.com/in/gemma-metcalfe-927908142</t>
  </si>
  <si>
    <t>gemma.metcalfe@dur.ac.uk</t>
  </si>
  <si>
    <t>https://www.linkedin.com/in/gemma-scott-77127916b</t>
  </si>
  <si>
    <t>g.scott@keele.ac.uk</t>
  </si>
  <si>
    <t>masterlist-141uni, GN-Untouched - UK, ARMA-Prospect-Unknown Contacts, Masterlist-UK, masterlist-ukuni, masterlist-all, ARMA-Prospect-Verified Contacts</t>
  </si>
  <si>
    <t>https://www.linkedin.com/in/george-pennington-smith-abab3844</t>
  </si>
  <si>
    <t>Pennington-Smith</t>
  </si>
  <si>
    <t>Research &amp; Development Information Officer</t>
  </si>
  <si>
    <t>george.pennington-smith@manchester.ac.uk</t>
  </si>
  <si>
    <t>https://www.linkedin.com/in/george-r-a100b091</t>
  </si>
  <si>
    <t>george@fawrii.com</t>
  </si>
  <si>
    <t>https://www.linkedin.com/in/george-saul-89866b55</t>
  </si>
  <si>
    <t>Head Of Solutions (Research)</t>
  </si>
  <si>
    <t>gsaul@cambridge.org</t>
  </si>
  <si>
    <t>https://www.linkedin.com/in/georgia-fee-6a0b8a23a</t>
  </si>
  <si>
    <t>Fee</t>
  </si>
  <si>
    <t>georgia.fee@uwe.ac.uk</t>
  </si>
  <si>
    <t>https://www.linkedin.com/in/georgia-hulbert-896793153</t>
  </si>
  <si>
    <t>Hulbert</t>
  </si>
  <si>
    <t>georgia.hulbert@uwe.ac.uk</t>
  </si>
  <si>
    <t>https://www.linkedin.com/in/georgina-ross-197a7486</t>
  </si>
  <si>
    <t>georgina.ross@sheffield.ac.uk</t>
  </si>
  <si>
    <t>https://www.linkedin.com/in/georgina-wernham-a0b74726</t>
  </si>
  <si>
    <t>Wernham</t>
  </si>
  <si>
    <t>georgina.wernham@coventry.ac.uk</t>
  </si>
  <si>
    <t>https://www.linkedin.com/in/geraintrees</t>
  </si>
  <si>
    <t>Vice Provost (Research, Innovation &amp; Global Engagement)</t>
  </si>
  <si>
    <t>g.rees@fil.ion.ucl.ac.uk</t>
  </si>
  <si>
    <t>+44 7951 967357</t>
  </si>
  <si>
    <t>https://www.linkedin.com/in/gill-wells-4307895</t>
  </si>
  <si>
    <t>g.wells@sheffield.ac.uk</t>
  </si>
  <si>
    <t>https://www.linkedin.com/in/gina-fierlafijn-reddie-75b4367</t>
  </si>
  <si>
    <t>Fierlafijn Reddie</t>
  </si>
  <si>
    <t>g.reddie@napier.ac.uk</t>
  </si>
  <si>
    <t>https://www.linkedin.com/in/gina-hunt-ab5705188</t>
  </si>
  <si>
    <t>Met Office Accademic Partnership Research Administrator</t>
  </si>
  <si>
    <t>g.hunt@leeds.ac.uk</t>
  </si>
  <si>
    <t>https://www.linkedin.com/in/glynn-atkinson-8a8a98a6</t>
  </si>
  <si>
    <t>Glynn</t>
  </si>
  <si>
    <t>Head Of Electrical Power Research Group</t>
  </si>
  <si>
    <t>glynn.atkinson@newcastle.ac.uk</t>
  </si>
  <si>
    <t>https://www.linkedin.com/in/gmorgan</t>
  </si>
  <si>
    <t>Director Of NUSE Research Group &amp; Leader Of Game Lab</t>
  </si>
  <si>
    <t>graham.morgan@newcastle.ac.uk</t>
  </si>
  <si>
    <t>https://www.linkedin.com/in/goldsworthy-chris-63675385</t>
  </si>
  <si>
    <t>Goldsworthy</t>
  </si>
  <si>
    <t>goldsworthy.chris@essex.ac.uk</t>
  </si>
  <si>
    <t>Masterlist-UK, masterlist-141uni, GN-Untouched - UK</t>
  </si>
  <si>
    <t>https://www.linkedin.com/in/graham-mcfarlane-6563a078</t>
  </si>
  <si>
    <t>McFarlane</t>
  </si>
  <si>
    <t>graham.mcfarlane@lst.ac.uk</t>
  </si>
  <si>
    <t>https://www.linkedin.com/in/greenways</t>
  </si>
  <si>
    <t>Aguilar-Millan</t>
  </si>
  <si>
    <t>stephena@eufo.org</t>
  </si>
  <si>
    <t>https://www.linkedin.com/in/gwen-forster-013800a5</t>
  </si>
  <si>
    <t>Gwen</t>
  </si>
  <si>
    <t>Operations Manager, NIHR Newcastle Patient Safety Research Collaboration</t>
  </si>
  <si>
    <t>gwen.forster@ncl.ac.uk</t>
  </si>
  <si>
    <t>https://www.linkedin.com/in/hadi-barada-b7585a85</t>
  </si>
  <si>
    <t>Hadi</t>
  </si>
  <si>
    <t>Barada</t>
  </si>
  <si>
    <t>Doha Institute For Graduate Studies</t>
  </si>
  <si>
    <t>hbarada@dohainstitute.edu.qa</t>
  </si>
  <si>
    <t>doha institute for graduate studies</t>
  </si>
  <si>
    <t>https://www.linkedin.com/in/haibo-zhou-7996842</t>
  </si>
  <si>
    <t>Haibo</t>
  </si>
  <si>
    <t>Zhou</t>
  </si>
  <si>
    <t>Director Of Research Advancement (RKE)</t>
  </si>
  <si>
    <t>haibo.zhou@nottingham.ac.uk</t>
  </si>
  <si>
    <t>+31 6 42015727</t>
  </si>
  <si>
    <t>https://www.linkedin.com/in/haiping-lu-4821206</t>
  </si>
  <si>
    <t>Haiping</t>
  </si>
  <si>
    <t>Head Of AI Research Engineering</t>
  </si>
  <si>
    <t>h.lu@sheffield.ac.uk</t>
  </si>
  <si>
    <t>+44 7788 187082</t>
  </si>
  <si>
    <t>ARMA-Prospect-Removed - Out of Persona, GN-Untouched - UK, masterlist-141uni, masterlist-ukuni, Masterlist-UK, masterlist-all</t>
  </si>
  <si>
    <t>https://www.linkedin.com/in/hamid-reza-dehghan-295b4865</t>
  </si>
  <si>
    <t>Hamid-Reza</t>
  </si>
  <si>
    <t>Dehghan</t>
  </si>
  <si>
    <t>Shahid Sadoughi University Of Medical Sciences And Health Services</t>
  </si>
  <si>
    <t>hamid-reza.dehghan@ssu.ac.ir</t>
  </si>
  <si>
    <t>shahid sadoughi university of medical sciences and health services</t>
  </si>
  <si>
    <t>https://www.linkedin.com/in/hamzashams</t>
  </si>
  <si>
    <t>Shams</t>
  </si>
  <si>
    <t>hamza.shams@ndph.ox.ac.uk</t>
  </si>
  <si>
    <t>https://www.linkedin.com/in/hannah-crudge-56630b16a</t>
  </si>
  <si>
    <t>Crudge</t>
  </si>
  <si>
    <t>h.crudge@sheffield.ac.uk</t>
  </si>
  <si>
    <t>https://www.linkedin.com/in/hannah-fraser-21932342</t>
  </si>
  <si>
    <t>h.fraser@warwick.ac.uk</t>
  </si>
  <si>
    <t>https://www.linkedin.com/in/hannah-lingard-28180b58</t>
  </si>
  <si>
    <t>Head Of Research Facilitation</t>
  </si>
  <si>
    <t>hannah.lingard@physics.ox.ac.uk</t>
  </si>
  <si>
    <t>https://www.linkedin.com/in/hannah-lynch-713496143</t>
  </si>
  <si>
    <t>hannah.lynch@ncl.ac.uk</t>
  </si>
  <si>
    <t>https://www.linkedin.com/in/hannah-merrett-fujita-276a1412b</t>
  </si>
  <si>
    <t>Fujita</t>
  </si>
  <si>
    <t>Project Manager, Research Division</t>
  </si>
  <si>
    <t>h.fujita@exeter.ac.uk</t>
  </si>
  <si>
    <t>https://www.linkedin.com/in/hannah-smith-18b0221a</t>
  </si>
  <si>
    <t>Head Of Finance - Corporate</t>
  </si>
  <si>
    <t>hannah.smith@nottingham.ac.uk</t>
  </si>
  <si>
    <t>+44 7703 570581</t>
  </si>
  <si>
    <t>+44 1509 278870</t>
  </si>
  <si>
    <t>https://www.linkedin.com/in/hannie-kirkham-89066b5b</t>
  </si>
  <si>
    <t>Hannie</t>
  </si>
  <si>
    <t>Research And Strategy Manager</t>
  </si>
  <si>
    <t>hannie.kirkham@orielsquare.co.uk</t>
  </si>
  <si>
    <t>https://www.linkedin.com/in/harbeena-lalli-072a7b4b</t>
  </si>
  <si>
    <t>Harbeena</t>
  </si>
  <si>
    <t>Lalli</t>
  </si>
  <si>
    <t>Research Strategy And Development Manager</t>
  </si>
  <si>
    <t>h.lalli@warwick.ac.uk</t>
  </si>
  <si>
    <t>https://www.linkedin.com/in/harpreet-brrang</t>
  </si>
  <si>
    <t>Harpreet</t>
  </si>
  <si>
    <t>Marketing Campaign Officer - Research &amp; Knowledge Exchange (Fixed Term)</t>
  </si>
  <si>
    <t>harpreetb@aston.ac.uk</t>
  </si>
  <si>
    <t>https://www.linkedin.com/in/harprit-singh-55372511</t>
  </si>
  <si>
    <t>Harprit</t>
  </si>
  <si>
    <t>Faculty Head Of Research Students</t>
  </si>
  <si>
    <t>harprit.singh@dmu.ac.uk</t>
  </si>
  <si>
    <t>https://www.linkedin.com/in/harries-caroline-5428b625</t>
  </si>
  <si>
    <t>h.caroline@kingston.ac.uk</t>
  </si>
  <si>
    <t>https://www.linkedin.com/in/harriet-godfrey-7a1b6360</t>
  </si>
  <si>
    <t>h.godfrey@sheffield.ac.uk</t>
  </si>
  <si>
    <t>https://www.linkedin.com/in/harriet-walker-7a982927</t>
  </si>
  <si>
    <t>harriet.pearson@manchester.ac.uk</t>
  </si>
  <si>
    <t>https://www.linkedin.com/in/harvey-osborne-24b44a2</t>
  </si>
  <si>
    <t>harveyosborne@suffolk.ac.uk</t>
  </si>
  <si>
    <t>https://www.linkedin.com/in/heather-dakin-9a171899</t>
  </si>
  <si>
    <t>Dakin</t>
  </si>
  <si>
    <t>h.dakin@sheffield.ac.uk</t>
  </si>
  <si>
    <t>https://www.linkedin.com/in/hefin-james-528a041a</t>
  </si>
  <si>
    <t>Hefin</t>
  </si>
  <si>
    <t>ahj@aber.ac.uk</t>
  </si>
  <si>
    <t>+44 7779 026420</t>
  </si>
  <si>
    <t>GN-Already Approached, masterlist-all, masterlist-141uni, Masterlist-UK</t>
  </si>
  <si>
    <t>https://www.linkedin.com/in/helen-ackers-513451a0</t>
  </si>
  <si>
    <t>Ackers</t>
  </si>
  <si>
    <t>Research Impact Manager (Social Sciences)</t>
  </si>
  <si>
    <t>h.ackers@warwick.ac.uk</t>
  </si>
  <si>
    <t>https://www.linkedin.com/in/helena-white-5b9a5967</t>
  </si>
  <si>
    <t>Research Support Manager (Sciences)</t>
  </si>
  <si>
    <t>h.white@warwick.ac.uk</t>
  </si>
  <si>
    <t>https://www.linkedin.com/in/helen-barnby-porritt-25996711</t>
  </si>
  <si>
    <t>Barnby-Porritt</t>
  </si>
  <si>
    <t>helen.barnby-porritt@admin.ox.ac.uk</t>
  </si>
  <si>
    <t>https://www.linkedin.com/in/helen-gallon-2b84a6b1</t>
  </si>
  <si>
    <t>Gallon</t>
  </si>
  <si>
    <t>Grants &amp; Contracts Manager</t>
  </si>
  <si>
    <t>helen.gallon@ncl.ac.uk</t>
  </si>
  <si>
    <t>https://www.linkedin.com/in/helen-harbour-84395424/</t>
  </si>
  <si>
    <t>Harbour</t>
  </si>
  <si>
    <t>Head of IT Planning and Relationship Management</t>
  </si>
  <si>
    <t>hharbour@brookes.ac.uk</t>
  </si>
  <si>
    <t>https://www.linkedin.com/in/helenhorsman</t>
  </si>
  <si>
    <t>Kean</t>
  </si>
  <si>
    <t>Research And Innovation Environment Manager</t>
  </si>
  <si>
    <t>helenhorsman@bradford.ac.uk</t>
  </si>
  <si>
    <t>https://www.linkedin.com/in/helen-jones-04157024</t>
  </si>
  <si>
    <t>Director Of Research, Business &amp; Innovation</t>
  </si>
  <si>
    <t>hej27@aber.ac.uk</t>
  </si>
  <si>
    <t>+44 7780 324684</t>
  </si>
  <si>
    <t>+44 (0) 1970</t>
  </si>
  <si>
    <t>GN-Untouched - UK, ARMA-Prospect-Unknown Contacts, masterlist-all, masterlist-141uni, ARMA-Prospect-Verified Contacts, Masterlist-UAE</t>
  </si>
  <si>
    <t>https://www.linkedin.com/in/helen-louise-young-b527616a</t>
  </si>
  <si>
    <t>Associate Director Of Research Excellence</t>
  </si>
  <si>
    <t>helen.louise@bristol.ac.uk</t>
  </si>
  <si>
    <t>+44 7921 768338</t>
  </si>
  <si>
    <t>https://www.linkedin.com/in/helen-lowe-née-lambert-8183751b9</t>
  </si>
  <si>
    <t>Cross-Cutting Research Manager (Science)</t>
  </si>
  <si>
    <t>helen.lowe@sheffield.ac.uk</t>
  </si>
  <si>
    <t>https://www.linkedin.com/in/helen-parkes-3bb43418</t>
  </si>
  <si>
    <t>h.parkes@keele.ac.uk</t>
  </si>
  <si>
    <t>https://www.linkedin.com/in/helenrmorrissey</t>
  </si>
  <si>
    <t>Morrissey</t>
  </si>
  <si>
    <t>hmorrissey@emet.uk.com</t>
  </si>
  <si>
    <t>https://www.linkedin.com/in/helen-williams-69b9ba4</t>
  </si>
  <si>
    <t>h.williams@sheffield.ac.uk</t>
  </si>
  <si>
    <t>https://www.linkedin.com/in/henglien-lisa-chen-5a279a32</t>
  </si>
  <si>
    <t>Henglien</t>
  </si>
  <si>
    <t>Lisa Chen</t>
  </si>
  <si>
    <t>Senior Lecturer/ Co-Director Of The Centre For Social Work Innovation And Research (CSWIR)</t>
  </si>
  <si>
    <t>h.chen@sussex.ac.uk</t>
  </si>
  <si>
    <t>https://www.linkedin.com/in/hisham-farag-11699225</t>
  </si>
  <si>
    <t>Hisham</t>
  </si>
  <si>
    <t>Farag</t>
  </si>
  <si>
    <t>h.farag@birmingham.ac.uk</t>
  </si>
  <si>
    <t>https://www.linkedin.com/in/hogston-richard-9b381ba1</t>
  </si>
  <si>
    <t>Hogston</t>
  </si>
  <si>
    <t>hrichard@leedsbeckett.ac.uk</t>
  </si>
  <si>
    <t>https://www.linkedin.com/in/holly-abbotts-holmes-192462199</t>
  </si>
  <si>
    <t>Abbotts-Holmes</t>
  </si>
  <si>
    <t>h.holmes@leeds.ac.uk</t>
  </si>
  <si>
    <t>https://www.linkedin.com/in/holly-findlay-wright-cmgr-fcmi-2387736b</t>
  </si>
  <si>
    <t>Findlay-Wright</t>
  </si>
  <si>
    <t>h.findlay@exeter.ac.uk</t>
  </si>
  <si>
    <t>https://www.linkedin.com/in/huanhuan-li-5198921ab/</t>
  </si>
  <si>
    <t>Huanhuan</t>
  </si>
  <si>
    <t>h.li@ljmu.ac.uk</t>
  </si>
  <si>
    <t>https://www.linkedin.com/in/hugh-mckenna-66088248</t>
  </si>
  <si>
    <t>Hugh</t>
  </si>
  <si>
    <t>Mckenna</t>
  </si>
  <si>
    <t>Pro Vice Chancellor, Researcha Nd Innovation</t>
  </si>
  <si>
    <t>h.mckenna@ulster.ac.uk</t>
  </si>
  <si>
    <t>https://www.linkedin.com/in/hui-zhang-533644130</t>
  </si>
  <si>
    <t>Research Associate - Management School (work Psychology)</t>
  </si>
  <si>
    <t>hui.zhang@sheffield.ac.uk</t>
  </si>
  <si>
    <t>https://www.linkedin.com/in/huizhong-su-phd-95057379</t>
  </si>
  <si>
    <t>Huizhong</t>
  </si>
  <si>
    <t>huizhong.su@ncl.ac.uk</t>
  </si>
  <si>
    <t>https://www.linkedin.com/in/husameldin-mukhtar-229b0227</t>
  </si>
  <si>
    <t>Husameldin</t>
  </si>
  <si>
    <t>Mukhtar</t>
  </si>
  <si>
    <t>University Of Dubai</t>
  </si>
  <si>
    <t>husameldin.mukhtar@ud.ac.ae</t>
  </si>
  <si>
    <t>dubai university</t>
  </si>
  <si>
    <t>https://www.linkedin.com/in/husam-mukhtar-229b0227</t>
  </si>
  <si>
    <t>Husam</t>
  </si>
  <si>
    <t>husam.mukhtar@ud.ac.ae</t>
  </si>
  <si>
    <t>https://www.linkedin.com/in/hye-won-lee</t>
  </si>
  <si>
    <t>Hye-Won</t>
  </si>
  <si>
    <t>hye-won.lee@cambridge.org</t>
  </si>
  <si>
    <t>https://www.linkedin.com/in/iain-gillespie-9614681</t>
  </si>
  <si>
    <t>Principal &amp; Vice Chancellor</t>
  </si>
  <si>
    <t>i.gillespie@dundee.ac.uk</t>
  </si>
  <si>
    <t>+44 7766 800962</t>
  </si>
  <si>
    <t>https://www.linkedin.com/in/ian-hancox-37370873</t>
  </si>
  <si>
    <t>Hancox</t>
  </si>
  <si>
    <t>Director Of Research Technology And Technical Strategy</t>
  </si>
  <si>
    <t>i.hancox@warwick.ac.uk</t>
  </si>
  <si>
    <t>https://www.linkedin.com/in/ian-horton-59427438</t>
  </si>
  <si>
    <t>Research, Commercialisation And Facilities Manager</t>
  </si>
  <si>
    <t>hortonir@cardiff.ac.uk</t>
  </si>
  <si>
    <t>https://www.linkedin.com/in/ian-humphreys-0254b829</t>
  </si>
  <si>
    <t>Professor/Wellcome Trust Senior Research Fellow &amp; Head Of Infection</t>
  </si>
  <si>
    <t>humphreysir@cardiff.ac.uk</t>
  </si>
  <si>
    <t>https://www.linkedin.com/in/ian-ranger-222a5a178</t>
  </si>
  <si>
    <t>Ranger</t>
  </si>
  <si>
    <t>Operations Manager, Research &amp; Enterprise</t>
  </si>
  <si>
    <t>fiiwr@bristol.ac.uk</t>
  </si>
  <si>
    <t>https://www.linkedin.com/in/ian-rowe-a1298117</t>
  </si>
  <si>
    <t>Director Of Research And Strategic Partnerships</t>
  </si>
  <si>
    <t>ian.rowe@bradford.ac.uk</t>
  </si>
  <si>
    <t>https://www.linkedin.com/in/ian-thompson-510a137</t>
  </si>
  <si>
    <t>Reader In Landscape Architecture; Director Of Postgraduate Research</t>
  </si>
  <si>
    <t>i.h.thompson@ncl.ac.uk</t>
  </si>
  <si>
    <t>https://www.linkedin.com/in/ibrahim-aljurayyan-384187221</t>
  </si>
  <si>
    <t>Aljurayyan</t>
  </si>
  <si>
    <t>Edvoy</t>
  </si>
  <si>
    <t>ialjurayyan@edvoy.com</t>
  </si>
  <si>
    <t>edvoy</t>
  </si>
  <si>
    <t>https://www.linkedin.com/in/ibrahim-galal-gaber-29899614</t>
  </si>
  <si>
    <t>Galal Gaber</t>
  </si>
  <si>
    <t>Egypt University Of Informatics</t>
  </si>
  <si>
    <t>ibrahim.galal@eui.edu.eg</t>
  </si>
  <si>
    <t>egypt university of informatics</t>
  </si>
  <si>
    <t>https://www.linkedin.com/in/ibrahim-louka</t>
  </si>
  <si>
    <t>Louka</t>
  </si>
  <si>
    <t>Abu Dhabi University</t>
  </si>
  <si>
    <t>ilouka@adu.ac.ae</t>
  </si>
  <si>
    <t>abu dhabi university</t>
  </si>
  <si>
    <t>https://www.linkedin.com/in/iffat-raihan-khan-96387457</t>
  </si>
  <si>
    <t>Iffat</t>
  </si>
  <si>
    <t>Raihan Khan</t>
  </si>
  <si>
    <t>Research Finance Officer (Part Qualified ACCA)</t>
  </si>
  <si>
    <t>iffat.khan@manchester.ac.uk</t>
  </si>
  <si>
    <t>https://www.linkedin.com/in/ileana-steccolini-857ab430</t>
  </si>
  <si>
    <t>Steccolini</t>
  </si>
  <si>
    <t>isteccolini@essex.ac.uk</t>
  </si>
  <si>
    <t>+39 348 293 1437</t>
  </si>
  <si>
    <t>GN-Untouched - UK, masterlist-141uni, Masterlist-UAE, ARMA-Client-Unknown Contacts</t>
  </si>
  <si>
    <t>https://www.linkedin.com/in/ilknur-eken-aa670835</t>
  </si>
  <si>
    <t>Ä°lknur</t>
  </si>
  <si>
    <t>Eken</t>
  </si>
  <si>
    <t>Istanbul Kultur University</t>
  </si>
  <si>
    <t>i.eken@iku.edu.tr</t>
  </si>
  <si>
    <t>istanbul kultur university</t>
  </si>
  <si>
    <t>https://www.linkedin.com/in/imadiyi-stellamaris-7282a875</t>
  </si>
  <si>
    <t>Imadiyi</t>
  </si>
  <si>
    <t>Stellamaris</t>
  </si>
  <si>
    <t>Research Institute For Business And Management</t>
  </si>
  <si>
    <t>istellamaris@manchester.ac.uk</t>
  </si>
  <si>
    <t>https://www.linkedin.com/in/ina-grebliunaite-reddy-1923b7164</t>
  </si>
  <si>
    <t>Ina</t>
  </si>
  <si>
    <t>Grebliunaite-Reddy</t>
  </si>
  <si>
    <t>ina.grebliunaite@coventry.ac.uk</t>
  </si>
  <si>
    <t>https://www.linkedin.com/in/inas-abou-sharkh-a49798b</t>
  </si>
  <si>
    <t>Inas</t>
  </si>
  <si>
    <t>Abou Sharkh</t>
  </si>
  <si>
    <t>Ajman University</t>
  </si>
  <si>
    <t>inas@ajman.ac.ae</t>
  </si>
  <si>
    <t>masterlist-uae, masterlist-all, Masterlist-UAE, GN-Already Approached</t>
  </si>
  <si>
    <t>ajman university</t>
  </si>
  <si>
    <t>https://www.linkedin.com/in/ingrid-liekens-3902ba</t>
  </si>
  <si>
    <t>Liekens</t>
  </si>
  <si>
    <t>iliekens@aus.edu</t>
  </si>
  <si>
    <t>https://www.linkedin.com/in/iola-h-b311111a2</t>
  </si>
  <si>
    <t>Iola</t>
  </si>
  <si>
    <t>Head Of IT Applications &amp; Development</t>
  </si>
  <si>
    <t>ioh@aber.ac.uk</t>
  </si>
  <si>
    <t>masterlist-141uni, GN-Already Approached, masterlist-all, Masterlist-UK</t>
  </si>
  <si>
    <t>https://www.linkedin.com/in/iona-ross-6b207326</t>
  </si>
  <si>
    <t>Iona</t>
  </si>
  <si>
    <t>Head Of Research And Development, Teacher Of Chemistry</t>
  </si>
  <si>
    <t>iona.ross@brentwoodschool.co.uk</t>
  </si>
  <si>
    <t>https://www.linkedin.com/in/ira-dekel-9160137</t>
  </si>
  <si>
    <t>Dekel</t>
  </si>
  <si>
    <t>Aringo MBA Admissions Consulting</t>
  </si>
  <si>
    <t>ira.dekel@aringo.com</t>
  </si>
  <si>
    <t>aringo mba admissions consulting</t>
  </si>
  <si>
    <t>https://www.linkedin.com/in/irena-zwierska-5a0362182</t>
  </si>
  <si>
    <t>Irena</t>
  </si>
  <si>
    <t>Zwierska</t>
  </si>
  <si>
    <t>i.zwierska@keele.ac.uk</t>
  </si>
  <si>
    <t>https://www.linkedin.com/in/isabel-holowaty-9a648923</t>
  </si>
  <si>
    <t>Holowaty</t>
  </si>
  <si>
    <t>Deputy Head Of Humanities Libraries &amp; History Librarian (Research)</t>
  </si>
  <si>
    <t>isabel.holowaty@bodleian.ox.ac.uk</t>
  </si>
  <si>
    <t>https://www.linkedin.com/in/isaiah-jude-coco-bassey-7aa81a11b</t>
  </si>
  <si>
    <t>Isaiah</t>
  </si>
  <si>
    <t>Coco-Bassey</t>
  </si>
  <si>
    <t>Work Experience Alongside The Head Of Finance</t>
  </si>
  <si>
    <t>isaiah.coco-bassey@courtauld.ac.uk</t>
  </si>
  <si>
    <t>https://www.linkedin.com/in/isobel-hamer-5035aaa7</t>
  </si>
  <si>
    <t>Hamer</t>
  </si>
  <si>
    <t>ihamer@rvc.ac.uk</t>
  </si>
  <si>
    <t>+44 7505 255010</t>
  </si>
  <si>
    <t>https://www.linkedin.com/in/ivan-prokes-74180438</t>
  </si>
  <si>
    <t>Ivan</t>
  </si>
  <si>
    <t>Prokes</t>
  </si>
  <si>
    <t>Assistant Professor (Research Focussed) And Manager Of NMR Spectroscopy Facility</t>
  </si>
  <si>
    <t>i.prokes@warwick.ac.uk</t>
  </si>
  <si>
    <t>https://www.linkedin.com/in/jaber-sabzali-199b1415b</t>
  </si>
  <si>
    <t>Jaber</t>
  </si>
  <si>
    <t>Sabzali</t>
  </si>
  <si>
    <t>University Of Birjand</t>
  </si>
  <si>
    <t>jaber.sabzali@birjand.ac.ir</t>
  </si>
  <si>
    <t>birjand university</t>
  </si>
  <si>
    <t>https://www.linkedin.com/in/jackdavis12</t>
  </si>
  <si>
    <t>jack.davis@newcastle.ac.uk</t>
  </si>
  <si>
    <t>https://www.linkedin.com/in/jackgreeney</t>
  </si>
  <si>
    <t>Greeney</t>
  </si>
  <si>
    <t>Research Development And Engagement Manager</t>
  </si>
  <si>
    <t>j.greeney@manchester.ac.uk</t>
  </si>
  <si>
    <t>https://www.linkedin.com/in/jack-l-4344b1141</t>
  </si>
  <si>
    <t>Research Applications Officer</t>
  </si>
  <si>
    <t>jack@surrey.ac.uk</t>
  </si>
  <si>
    <t>https://www.linkedin.com/in/jack-stillman-a00b151b</t>
  </si>
  <si>
    <t>Stillman</t>
  </si>
  <si>
    <t>j.stillman@kingston.ac.uk</t>
  </si>
  <si>
    <t>ARMA-Prospect-Unknown Contacts, GN-Already Approached, masterlist-141uni, Masterlist-UK</t>
  </si>
  <si>
    <t>https://www.linkedin.com/in/jacqueline-gray-4906a784</t>
  </si>
  <si>
    <t>j.gray@keele.ac.uk</t>
  </si>
  <si>
    <t>https://www.linkedin.com/in/jacqui-martlew-86b94b138</t>
  </si>
  <si>
    <t>Martlew</t>
  </si>
  <si>
    <t>j.martlew@kent.ac.uk</t>
  </si>
  <si>
    <t>https://www.linkedin.com/in/jade-wears-00294618a</t>
  </si>
  <si>
    <t>Wears</t>
  </si>
  <si>
    <t>Research Proposals Officer</t>
  </si>
  <si>
    <t>jade.wears@ncl.ac.uk</t>
  </si>
  <si>
    <t>https://www.linkedin.com/in/jaime-harrison-270452232</t>
  </si>
  <si>
    <t>Jaime</t>
  </si>
  <si>
    <t>Research Culture &amp; Environment Manager</t>
  </si>
  <si>
    <t>jaime.harrison@leedsbeckett.ac.uk</t>
  </si>
  <si>
    <t>https://www.linkedin.com/in/jake-thomas-b90a82193</t>
  </si>
  <si>
    <t>jake.thomas@manchester.ac.uk</t>
  </si>
  <si>
    <t>https://www.linkedin.com/in/james-caiels-51879933</t>
  </si>
  <si>
    <t>Caiels</t>
  </si>
  <si>
    <t>j.caiels@kent.ac.uk</t>
  </si>
  <si>
    <t>https://www.linkedin.com/in/james-davies-5b94a6149</t>
  </si>
  <si>
    <t>jdavies@ucreative.ac.uk</t>
  </si>
  <si>
    <t>https://www.linkedin.com/in/james-downe-a1202719</t>
  </si>
  <si>
    <t>Downe</t>
  </si>
  <si>
    <t>Reader, Director Of The Centre For Local &amp; Regional Government Research</t>
  </si>
  <si>
    <t>downej@cardiff.ac.uk</t>
  </si>
  <si>
    <t>https://www.linkedin.com/in/james-evans-3573792a</t>
  </si>
  <si>
    <t>Senior Research Policy Officer</t>
  </si>
  <si>
    <t>jp.evans@manchester.ac.uk</t>
  </si>
  <si>
    <t>https://www.linkedin.com/in/james-laliÄ‡-241726141</t>
  </si>
  <si>
    <t>LaliÄ‡</t>
  </si>
  <si>
    <t>james.lalic@manchester.ac.uk</t>
  </si>
  <si>
    <t>https://www.linkedin.com/in/james-longmore-9a747614/</t>
  </si>
  <si>
    <t>Longmore</t>
  </si>
  <si>
    <t>jamesl@aston.ac.uk</t>
  </si>
  <si>
    <t>https://www.linkedin.com/in/james-manning-a726291</t>
  </si>
  <si>
    <t>Research Costing And Accounting Officer</t>
  </si>
  <si>
    <t>j.manning@kent.ac.uk</t>
  </si>
  <si>
    <t>https://www.linkedin.com/in/james-mcdade-152601124</t>
  </si>
  <si>
    <t>McDade</t>
  </si>
  <si>
    <t>j.mcdade@warwick.ac.uk</t>
  </si>
  <si>
    <t>https://www.linkedin.com/in/james-panter-4b850366</t>
  </si>
  <si>
    <t>Panter</t>
  </si>
  <si>
    <t>Research And CIES International MA Programme Officer</t>
  </si>
  <si>
    <t>jpanter@dmu.ac.uk</t>
  </si>
  <si>
    <t>masterlist-141uni, Masterlist-UK, GN-Already Approached, ARMA-Prospect-Unknown Contacts, masterlist-ukuni, masterlist-all</t>
  </si>
  <si>
    <t>https://www.linkedin.com/in/jamie-flood-a12bb513a</t>
  </si>
  <si>
    <t>Flood</t>
  </si>
  <si>
    <t>Research Finance Service Delivery Manager</t>
  </si>
  <si>
    <t>jamie@manchester.ac.uk</t>
  </si>
  <si>
    <t>https://www.linkedin.com/in/jamie-tallent-921a6141</t>
  </si>
  <si>
    <t>Tallent</t>
  </si>
  <si>
    <t>Director Of Research - Sport, Rehabilitation And Exercise Sciences</t>
  </si>
  <si>
    <t>j.tallent@essex.ac.uk</t>
  </si>
  <si>
    <t>Masterlist-UK, GN-Untouched - UK, masterlist-141uni, ARMA-Client-Unknown Contacts</t>
  </si>
  <si>
    <t>https://www.linkedin.com/in/jane-hoyle-297737285</t>
  </si>
  <si>
    <t>j.hoyle@kingston.ac.uk</t>
  </si>
  <si>
    <t>https://www.linkedin.com/in/jane-pavitt-a0b68945</t>
  </si>
  <si>
    <t>Pavitt</t>
  </si>
  <si>
    <t>Director Of Research, Knowledge Exchange And Innovation</t>
  </si>
  <si>
    <t>jpavitt@ucreative.ac.uk</t>
  </si>
  <si>
    <t>+44 7799 626433</t>
  </si>
  <si>
    <t>GN-Already Approached, ARMA-Prospect-Unknown Contacts, masterlist-141uni, Masterlist-UK</t>
  </si>
  <si>
    <t>https://www.linkedin.com/in/jane-shepard-820872164</t>
  </si>
  <si>
    <t>Shepard</t>
  </si>
  <si>
    <t>jane.shepard@sussex.ac.uk</t>
  </si>
  <si>
    <t>https://www.linkedin.com/in/jane-stanbury-3991a4b3</t>
  </si>
  <si>
    <t>Stanbury</t>
  </si>
  <si>
    <t>j.stanbury@leeds.ac.uk</t>
  </si>
  <si>
    <t>https://www.linkedin.com/in/janet-atkinson-0473a92a</t>
  </si>
  <si>
    <t>Head Of Finance: Professional Services &amp; Strategic Programmes</t>
  </si>
  <si>
    <t>janet.atkinson@nottingham.ac.uk</t>
  </si>
  <si>
    <t>+44 7778 840406</t>
  </si>
  <si>
    <t>https://www.linkedin.com/in/janice-fung-2575a5285</t>
  </si>
  <si>
    <t>Fung</t>
  </si>
  <si>
    <t>Research Finance And Compliance Officer</t>
  </si>
  <si>
    <t>janicefung@coventry.ac.uk</t>
  </si>
  <si>
    <t>https://www.linkedin.com/in/janine-flanagan-a24029113</t>
  </si>
  <si>
    <t>Flanagan</t>
  </si>
  <si>
    <t>jflanagan@manchester.ac.uk</t>
  </si>
  <si>
    <t>https://www.linkedin.com/in/jayasree-chakkamalayath-52424656</t>
  </si>
  <si>
    <t>Jayasree</t>
  </si>
  <si>
    <t>Chakkamalayath</t>
  </si>
  <si>
    <t>Indian Institute Of Technology Madras</t>
  </si>
  <si>
    <t>jayasree.chakkamalayath@iitm.ac.in</t>
  </si>
  <si>
    <t>indian institute of technology madras</t>
  </si>
  <si>
    <t>https://www.linkedin.com/in/jayne-urwin-5689816a</t>
  </si>
  <si>
    <t>jayne.urwin@newcastle.ac.uk</t>
  </si>
  <si>
    <t>https://www.linkedin.com/in/jdgodsall</t>
  </si>
  <si>
    <t>Godsall</t>
  </si>
  <si>
    <t>Research Funding &amp; Development Officer</t>
  </si>
  <si>
    <t>jonathan.godsall@coventry.ac.uk</t>
  </si>
  <si>
    <t>https://www.linkedin.com/in/jean-christophe-nebel-13b91a24</t>
  </si>
  <si>
    <t>Jean-Christophe</t>
  </si>
  <si>
    <t>Nebel</t>
  </si>
  <si>
    <t>Knowledge Exchange &amp; Research Institute Director - Cyber, Engineering &amp; Digital Technologies</t>
  </si>
  <si>
    <t>j.nebel@kingston.ac.uk</t>
  </si>
  <si>
    <t>GN-Already Approached, Masterlist-UK, ARMA-Prospect-Removed - Out of Persona, masterlist-141uni</t>
  </si>
  <si>
    <t>https://www.linkedin.com/in/jed-rual</t>
  </si>
  <si>
    <t>Jed</t>
  </si>
  <si>
    <t>Rual</t>
  </si>
  <si>
    <t>Translational Research Officer (Research &amp; Innovation Services)</t>
  </si>
  <si>
    <t>rualj@cardiff.ac.uk</t>
  </si>
  <si>
    <t>https://www.linkedin.com/in/jekoniya-chitereka-phd-49368522</t>
  </si>
  <si>
    <t>Jekoniya</t>
  </si>
  <si>
    <t>Chitereka</t>
  </si>
  <si>
    <t>Research And Innovation Development Officer</t>
  </si>
  <si>
    <t>jekoniya.chitereka@bradford.ac.uk</t>
  </si>
  <si>
    <t>https://www.linkedin.com/in/jemima-simm-833a1b174</t>
  </si>
  <si>
    <t>Jemima</t>
  </si>
  <si>
    <t>Simm</t>
  </si>
  <si>
    <t>Development Officer (Research And Stewardship)</t>
  </si>
  <si>
    <t>jemima.simm@bradford.ac.uk</t>
  </si>
  <si>
    <t>https://www.linkedin.com/in/jen-clayton-8170495a</t>
  </si>
  <si>
    <t>j.clayton@manchester.ac.uk</t>
  </si>
  <si>
    <t>https://www.linkedin.com/in/jennifer-bellamy-a21a5160</t>
  </si>
  <si>
    <t>Bellamy</t>
  </si>
  <si>
    <t>j.bellamy@bradford.ac.uk</t>
  </si>
  <si>
    <t>https://www.linkedin.com/in/jennifer-davies-3a1562a9</t>
  </si>
  <si>
    <t>Director Of Research Governance</t>
  </si>
  <si>
    <t>daviesj@cardiff.ac.uk</t>
  </si>
  <si>
    <t>https://www.linkedin.com/in/jennifer-hulin-37050799</t>
  </si>
  <si>
    <t>Hulin</t>
  </si>
  <si>
    <t>hulinj@cardiff.ac.uk</t>
  </si>
  <si>
    <t>https://www.linkedin.com/in/jennifer-rawson</t>
  </si>
  <si>
    <t>Rawson</t>
  </si>
  <si>
    <t>Physical Activity Research Officer</t>
  </si>
  <si>
    <t>j.rawson@leedsbeckett.ac.uk</t>
  </si>
  <si>
    <t>https://www.linkedin.com/in/jennifer-scott-a460b0203</t>
  </si>
  <si>
    <t>jennifer.scott@sheffield.ac.uk</t>
  </si>
  <si>
    <t>https://www.linkedin.com/in/jenni-mcloughlin-00a01241</t>
  </si>
  <si>
    <t>j.mcloughlin@wigan-leigh.ac.uk</t>
  </si>
  <si>
    <t>https://www.linkedin.com/in/jenny-gladstone-4ba0a718</t>
  </si>
  <si>
    <t>Gladstone</t>
  </si>
  <si>
    <t>Head Of Trusted Research</t>
  </si>
  <si>
    <t>jennifer.gladstone@admin.ox.ac.uk</t>
  </si>
  <si>
    <t>https://www.linkedin.com/in/jenny-kitzinger-571692162</t>
  </si>
  <si>
    <t>Kitzinger</t>
  </si>
  <si>
    <t>Professor, Director Of Research, Then Director Of Research Impact</t>
  </si>
  <si>
    <t>kitzingerj@cardiff.ac.uk</t>
  </si>
  <si>
    <t>https://www.linkedin.com/in/jenny-rodgers-87870254</t>
  </si>
  <si>
    <t>Research Administrative Manager</t>
  </si>
  <si>
    <t>j.rodgers@sheffield.ac.uk</t>
  </si>
  <si>
    <t>https://www.linkedin.com/in/jenny-young-9a0bb817</t>
  </si>
  <si>
    <t>Associate Director, Research And Innovation</t>
  </si>
  <si>
    <t>j.young@greenwich.ac.uk</t>
  </si>
  <si>
    <t>https://www.linkedin.com/in/jeremy-aynsley-76b76572</t>
  </si>
  <si>
    <t>Aynsley</t>
  </si>
  <si>
    <t>jeremy.aynsley@rca.ac.uk</t>
  </si>
  <si>
    <t>masterlist-141uni, Masterlist-UK, ARMA-Prospect-Unknown Contacts, GN-Untouched - UK</t>
  </si>
  <si>
    <t>https://www.linkedin.com/in/jeremylaycock</t>
  </si>
  <si>
    <t>Laycock</t>
  </si>
  <si>
    <t>Energy Research And Innovation Development Manager</t>
  </si>
  <si>
    <t>j.laycock@leeds.ac.uk</t>
  </si>
  <si>
    <t>https://www.linkedin.com/in/jesamine-hughes-b743a9a1</t>
  </si>
  <si>
    <t>Jesamine</t>
  </si>
  <si>
    <t>Research Partnerships Officer</t>
  </si>
  <si>
    <t>jesamine.hughes@sheffield.ac.uk</t>
  </si>
  <si>
    <t>https://www.linkedin.com/in/jessica-delaney-247868182</t>
  </si>
  <si>
    <t>Insight And Research Manager</t>
  </si>
  <si>
    <t>jdelaney@arden.ac.uk</t>
  </si>
  <si>
    <t>https://www.linkedin.com/in/jessicafanelli</t>
  </si>
  <si>
    <t>F</t>
  </si>
  <si>
    <t>jessica.fanelli@manchester.ac.uk</t>
  </si>
  <si>
    <t>https://www.linkedin.com/in/jessica-messenger-05286088</t>
  </si>
  <si>
    <t>Research Excellence Officer</t>
  </si>
  <si>
    <t>j.messenger@kent.ac.uk</t>
  </si>
  <si>
    <t>https://www.linkedin.com/in/jill-mustard-39a67a1a0</t>
  </si>
  <si>
    <t>Mustard</t>
  </si>
  <si>
    <t>j.j.mustard@leeds.ac.uk</t>
  </si>
  <si>
    <t>https://www.linkedin.com/in/jill-pye</t>
  </si>
  <si>
    <t>Pye</t>
  </si>
  <si>
    <t>jill.pye@chester.ac.uk</t>
  </si>
  <si>
    <t>https://www.linkedin.com/in/jim-bennett-a0a9456</t>
  </si>
  <si>
    <t>Experimental Research Officer</t>
  </si>
  <si>
    <t>jbennett@manchester.ac.uk</t>
  </si>
  <si>
    <t>https://www.linkedin.com/in/jim-hall-2a214a35</t>
  </si>
  <si>
    <t>Professor Of Climate And Environmental Risks, Director Of Research</t>
  </si>
  <si>
    <t>jim.hall@eci.ox.ac.uk</t>
  </si>
  <si>
    <t>https://www.linkedin.com/in/jim-moore-81b5ab61</t>
  </si>
  <si>
    <t>Public Programmes Manager - Wellcome Centre For Cell-Matrix Research</t>
  </si>
  <si>
    <t>jim.moore@manchester.ac.uk</t>
  </si>
  <si>
    <t>https://www.linkedin.com/in/joanna-jozefiak-685659119</t>
  </si>
  <si>
    <t>Jozefiak</t>
  </si>
  <si>
    <t>joanna.jozefiak@manchester.ac.uk</t>
  </si>
  <si>
    <t>https://www.linkedin.com/in/joanna-nicol-42235314/</t>
  </si>
  <si>
    <t>Head of Finance (job-share)</t>
  </si>
  <si>
    <t>j.nicol@leeds.ac.uk</t>
  </si>
  <si>
    <t>https://www.linkedin.com/in/joanne-burgess-5508a81b5</t>
  </si>
  <si>
    <t>Research Student Manager</t>
  </si>
  <si>
    <t>jburgess@leedsbeckett.ac.uk</t>
  </si>
  <si>
    <t>https://www.linkedin.com/in/joanneeuden</t>
  </si>
  <si>
    <t>Euden</t>
  </si>
  <si>
    <t>Research Fellow - Senior Clinical Trial Manager</t>
  </si>
  <si>
    <t>eudenj@cardiff.ac.uk</t>
  </si>
  <si>
    <t>https://www.linkedin.com/in/joanne-jones-b1764726</t>
  </si>
  <si>
    <t>jo.jones@sheffield.ac.uk</t>
  </si>
  <si>
    <t>+44 7584 626243</t>
  </si>
  <si>
    <t>https://www.linkedin.com/in/jo-bird-bsc-aca-b02b0a21</t>
  </si>
  <si>
    <t>jo.bird@manchester.ac.uk</t>
  </si>
  <si>
    <t>https://www.linkedin.com/in/jo-boyle</t>
  </si>
  <si>
    <t>jo.boyle@newcastle.ac.uk</t>
  </si>
  <si>
    <t>https://www.linkedin.com/in/jo-chapman-49033023</t>
  </si>
  <si>
    <t>Research Growth Officer</t>
  </si>
  <si>
    <t>jo.chapman@sheffield.ac.uk</t>
  </si>
  <si>
    <t>https://www.linkedin.com/in/jo-christensen-49a67ab6</t>
  </si>
  <si>
    <t>jo.christensen@ipsos.com</t>
  </si>
  <si>
    <t>https://www.linkedin.com/in/jo-cresswell-61514719</t>
  </si>
  <si>
    <t>Cresswell</t>
  </si>
  <si>
    <t>jcresswell@manchester.ac.uk</t>
  </si>
  <si>
    <t>https://www.linkedin.com/in/jodi-hossbach-71b90982</t>
  </si>
  <si>
    <t>Hossbach</t>
  </si>
  <si>
    <t>jodi.hossbach@ncl.ac.uk</t>
  </si>
  <si>
    <t>https://www.linkedin.com/in/joe-cartwright-3bb72b191</t>
  </si>
  <si>
    <t>Research Project Manager And Lecturer</t>
  </si>
  <si>
    <t>j.cartwright@sheffield.ac.uk</t>
  </si>
  <si>
    <t>https://www.linkedin.com/in/joe-cryer-997478b9</t>
  </si>
  <si>
    <t>Cryer</t>
  </si>
  <si>
    <t>Associate Director - Quantitative Research</t>
  </si>
  <si>
    <t>joe.cryer@ofcom.org.uk</t>
  </si>
  <si>
    <t>https://www.linkedin.com/in/johan-kroon-7357a916</t>
  </si>
  <si>
    <t>Johan</t>
  </si>
  <si>
    <t>Kroon</t>
  </si>
  <si>
    <t>Senior Experimental Officer. Scientific Research &amp; Laboratory And Facility Manager</t>
  </si>
  <si>
    <t>johan.kroon@durham.ac.uk</t>
  </si>
  <si>
    <t>https://www.linkedin.com/in/johanna-gascoigne-owens-856400106</t>
  </si>
  <si>
    <t>Gascoigne-Owens</t>
  </si>
  <si>
    <t>johanna.gascoigne-owens@ncl.ac.uk</t>
  </si>
  <si>
    <t>https://www.linkedin.com/in/john-allen-07445910a</t>
  </si>
  <si>
    <t>Research And Consultancy Officer</t>
  </si>
  <si>
    <t>jallen@cardiffmet.ac.uk</t>
  </si>
  <si>
    <t>https://www.linkedin.com/in/john-armstrong-2b91911</t>
  </si>
  <si>
    <t>j.armstrong@regents.ac.uk</t>
  </si>
  <si>
    <t>+1 205-613-5138</t>
  </si>
  <si>
    <t>+44 20 3367 3736</t>
  </si>
  <si>
    <t>https://www.linkedin.com/in/john-callen-6360a3a5</t>
  </si>
  <si>
    <t>john.callen@coventry.ac.uk</t>
  </si>
  <si>
    <t>https://www.linkedin.com/in/john-clark-08a95015</t>
  </si>
  <si>
    <t>Professor Of Critical Systems, Deputy Head Of Department (Research), And Director MSc Cybersecurity</t>
  </si>
  <si>
    <t>john.clark@sheffield.ac.uk</t>
  </si>
  <si>
    <t>https://www.linkedin.com/in/john-desouza-8a8843115</t>
  </si>
  <si>
    <t>Desouza</t>
  </si>
  <si>
    <t>jdesouza@coventry.ac.uk</t>
  </si>
  <si>
    <t>https://www.linkedin.com/in/john-howard-202418a</t>
  </si>
  <si>
    <t>Research Office Administrator</t>
  </si>
  <si>
    <t>j.howard@newman.ac.uk</t>
  </si>
  <si>
    <t>https://www.linkedin.com/in/john-l-33247113</t>
  </si>
  <si>
    <t>john.l@stmarys.ac.uk</t>
  </si>
  <si>
    <t>https://www.linkedin.com/in/johnrichards1</t>
  </si>
  <si>
    <t>j.e.richards@aston.ac.uk</t>
  </si>
  <si>
    <t>0121 204 5160</t>
  </si>
  <si>
    <t>https://www.linkedin.com/in/john-roche-kuroda-0969b891</t>
  </si>
  <si>
    <t>Roche-Kuroda</t>
  </si>
  <si>
    <t>john.roche-kuroda@rca.ac.uk</t>
  </si>
  <si>
    <t>https://www.linkedin.com/in/john-s-gilbert-2364759</t>
  </si>
  <si>
    <t>S Gilbert</t>
  </si>
  <si>
    <t>john.gilbert@nds.ox.ac.uk</t>
  </si>
  <si>
    <t>https://www.linkedin.com/in/john-sharp-36b22267</t>
  </si>
  <si>
    <t>john.sharp@rca.ac.uk</t>
  </si>
  <si>
    <t>+44 7799 255900</t>
  </si>
  <si>
    <t>https://www.linkedin.com/in/john-williams-8085861b4</t>
  </si>
  <si>
    <t>Head Of Collections, Research And Digital Futures</t>
  </si>
  <si>
    <t>john.williams@newcastle.ac.uk</t>
  </si>
  <si>
    <t>https://www.linkedin.com/in/jonathan-cruz-726541133</t>
  </si>
  <si>
    <t>jonathan.cruz@gemseducation.com</t>
  </si>
  <si>
    <t>https://www.linkedin.com/in/jonathan-dowling-1033ba42</t>
  </si>
  <si>
    <t>Honorary Research Fellow, University Of Sussex, Business School, Department Of Management</t>
  </si>
  <si>
    <t>j.dowling@sussex.ac.uk</t>
  </si>
  <si>
    <t>https://www.linkedin.com/in/jonathan-starbrook-83138a18b</t>
  </si>
  <si>
    <t>Starbrook</t>
  </si>
  <si>
    <t>Head Of Faculty Research Services</t>
  </si>
  <si>
    <t>jonathan.starbrook@manchester.ac.uk</t>
  </si>
  <si>
    <t>https://www.linkedin.com/in/jon-coaffee-a8644a131</t>
  </si>
  <si>
    <t>Coaffee</t>
  </si>
  <si>
    <t>Deputy Pro Vice Chancellor (Research Impact, Governance And Ethics)</t>
  </si>
  <si>
    <t>j.coaffee@warwick.ac.uk</t>
  </si>
  <si>
    <t>https://www.linkedin.com/in/jon-gibbins-959b681a</t>
  </si>
  <si>
    <t>Director - Institute For Cardiovascular And Metabolic Research</t>
  </si>
  <si>
    <t>j.gibbins@reading.ac.uk</t>
  </si>
  <si>
    <t>+44 7590 678707</t>
  </si>
  <si>
    <t>GN-Untouched - UK, masterlist-141uni, ARMA-Prospect-Removed - Out of Persona, Masterlist-UK</t>
  </si>
  <si>
    <t>https://www.linkedin.com/in/jonny-brighton-61603010a</t>
  </si>
  <si>
    <t>Brighton</t>
  </si>
  <si>
    <t>Delivery Manager (Research &amp; Innovation)</t>
  </si>
  <si>
    <t>j.brighton@sheffield.ac.uk</t>
  </si>
  <si>
    <t>https://www.linkedin.com/in/jon-vining-00bb181b</t>
  </si>
  <si>
    <t>Vining</t>
  </si>
  <si>
    <t>jonathan.vining@nottingham.ac.uk</t>
  </si>
  <si>
    <t>+44 115 748 4183</t>
  </si>
  <si>
    <t>https://www.linkedin.com/in/joseph-davies-b18a421b1</t>
  </si>
  <si>
    <t>joseph.davies@chester.ac.uk</t>
  </si>
  <si>
    <t>masterlist-141uni, masterlist-ukuni, GN-Untouched - UK, Masterlist-UK, masterlist-all, ARMA-Client-Unknown Contacts</t>
  </si>
  <si>
    <t>https://www.linkedin.com/in/josephine-benn-68586431</t>
  </si>
  <si>
    <t>Benn</t>
  </si>
  <si>
    <t>j.benn@leedsbeckett.ac.uk</t>
  </si>
  <si>
    <t>https://www.linkedin.com/in/josh-herbert-1aa140252</t>
  </si>
  <si>
    <t>Reseach Student Officer</t>
  </si>
  <si>
    <t>jherbert@leedsbeckett.ac.uk</t>
  </si>
  <si>
    <t>https://www.linkedin.com/in/joshua-pawley-50590939</t>
  </si>
  <si>
    <t>Pawley</t>
  </si>
  <si>
    <t>Research And Innovation Officer - Contracts And Post-Award</t>
  </si>
  <si>
    <t>jpawley@cardiffmet.ac.uk</t>
  </si>
  <si>
    <t>https://www.linkedin.com/in/jo-verrall-9950bb43</t>
  </si>
  <si>
    <t>Verrall</t>
  </si>
  <si>
    <t>jo@kent.ac.uk</t>
  </si>
  <si>
    <t>https://www.linkedin.com/in/jsmith123</t>
  </si>
  <si>
    <t>Research Funding And Development Manager</t>
  </si>
  <si>
    <t>jsmith@coventry.ac.uk</t>
  </si>
  <si>
    <t>https://www.linkedin.com/in/jules-mcmenigall-83b47048</t>
  </si>
  <si>
    <t>McMenigall</t>
  </si>
  <si>
    <t>Head Of Research Finance Services</t>
  </si>
  <si>
    <t>jmcmenigall@dundee.ac.uk</t>
  </si>
  <si>
    <t>Masterlist-UK, ARMA-Prospect-Unknown Contacts, masterlist-141uni, GN-Untouched - UK</t>
  </si>
  <si>
    <t>https://www.linkedin.com/in/julia-mundy-6594b51a</t>
  </si>
  <si>
    <t>Mundy</t>
  </si>
  <si>
    <t>Head Of Research, Centre For Governance, Risk &amp; Accountability</t>
  </si>
  <si>
    <t>j.mundy@greenwich.ac.uk</t>
  </si>
  <si>
    <t>https://www.linkedin.com/in/julian-thorpe-1282b148</t>
  </si>
  <si>
    <t>Retired Ex-Electron Microscopy Academic Research Manager At University Of Sussex</t>
  </si>
  <si>
    <t>j.thorpe@sussex.ac.uk</t>
  </si>
  <si>
    <t>https://www.linkedin.com/in/julia-robinson-028140298</t>
  </si>
  <si>
    <t>School Research Manager</t>
  </si>
  <si>
    <t>julia.robinson@ncl.ac.uk</t>
  </si>
  <si>
    <t>https://www.linkedin.com/in/julia-yousef-a87271262</t>
  </si>
  <si>
    <t>julia.yousef@gemseducation.com</t>
  </si>
  <si>
    <t>https://www.linkedin.com/in/julie-griffiths-84505035/</t>
  </si>
  <si>
    <t>e.j.griffiths@swansea.ac.uk</t>
  </si>
  <si>
    <t>https://www.linkedin.com/in/julie-honsberger-74179395</t>
  </si>
  <si>
    <t>Honsberger</t>
  </si>
  <si>
    <t>Chief Operating Officer Of NIHR Research Support Service</t>
  </si>
  <si>
    <t>julie.honsberger@ncl.ac.uk</t>
  </si>
  <si>
    <t>https://www.linkedin.com/in/julien-forder-58366233</t>
  </si>
  <si>
    <t>Forder</t>
  </si>
  <si>
    <t>Professor, Director Of NIHR Policy Research Unit On Quality, Safety And Outcomes</t>
  </si>
  <si>
    <t>jf@kent.ac.uk</t>
  </si>
  <si>
    <t>https://www.linkedin.com/in/juliettegillard</t>
  </si>
  <si>
    <t>juliette.gillard@sussex.ac.uk</t>
  </si>
  <si>
    <t>https://www.linkedin.com/in/justine-lesforis-48441637</t>
  </si>
  <si>
    <t>Lesforis</t>
  </si>
  <si>
    <t>Head Of Research Grants</t>
  </si>
  <si>
    <t>jlesforis@rvc.ac.uk</t>
  </si>
  <si>
    <t>+44 7931 441040</t>
  </si>
  <si>
    <t>masterlist-141uni, ARMA-Prospect-Unknown Contacts, GN-Untouched - UK</t>
  </si>
  <si>
    <t>https://www.linkedin.com/in/justin-searle-5707b0a2/</t>
  </si>
  <si>
    <t>j.r.searle@swansea.ac.uk</t>
  </si>
  <si>
    <t>GN-Untouched - UK, ARMA-Prospect-Unknown Contacts, masterlist-141uni, masterlist-all, Masterlist-UAE</t>
  </si>
  <si>
    <t>https://www.linkedin.com/in/jyoti-semwal-b6145b133</t>
  </si>
  <si>
    <t>Semwal</t>
  </si>
  <si>
    <t>j.semwal@leeds.ac.uk</t>
  </si>
  <si>
    <t>https://www.linkedin.com/in/ka-man-thompson-fcca-b9b11b149</t>
  </si>
  <si>
    <t>Ka</t>
  </si>
  <si>
    <t>Man Thompson</t>
  </si>
  <si>
    <t>k.thompson@leeds.ac.uk</t>
  </si>
  <si>
    <t>https://www.linkedin.com/in/karel-williams-a3558b46</t>
  </si>
  <si>
    <t>karel.williams@manchester.ac.uk</t>
  </si>
  <si>
    <t>Masterlist-UK, masterlist-141uni, ARMA-Prospect-Unknown Contacts, GN-Untouched - UK</t>
  </si>
  <si>
    <t>https://www.linkedin.com/in/karen-allart-0b97423a</t>
  </si>
  <si>
    <t>Allart</t>
  </si>
  <si>
    <t>Research Funding And Contracts Officer</t>
  </si>
  <si>
    <t>k.a.allart@kent.ac.uk</t>
  </si>
  <si>
    <t>https://www.linkedin.com/in/karen-best-956aa6b2</t>
  </si>
  <si>
    <t>karen.best@plymouth.ac.uk</t>
  </si>
  <si>
    <t>https://www.linkedin.com/in/karen-jackson-45366933</t>
  </si>
  <si>
    <t>Research And Academic Support Manager</t>
  </si>
  <si>
    <t>k.jackson@warwick.ac.uk</t>
  </si>
  <si>
    <t>https://www.linkedin.com/in/karen-martin-maat-b7184380</t>
  </si>
  <si>
    <t>kmartin@ucreative.ac.uk</t>
  </si>
  <si>
    <t>+44 7720 705486</t>
  </si>
  <si>
    <t>https://www.linkedin.com/in/karen-slade-0399081a7</t>
  </si>
  <si>
    <t>karen.slade@canterbury.ac.uk</t>
  </si>
  <si>
    <t>https://www.linkedin.com/in/karen-steenson-3b1b0221</t>
  </si>
  <si>
    <t>Steenson</t>
  </si>
  <si>
    <t>Research Project Development Manager</t>
  </si>
  <si>
    <t>k.a.steenson@leeds.ac.uk</t>
  </si>
  <si>
    <t>https://www.linkedin.com/in/karl-witty-22894183</t>
  </si>
  <si>
    <t>Witty</t>
  </si>
  <si>
    <t>karl.w@leedsbeckett.ac.uk</t>
  </si>
  <si>
    <t>https://www.linkedin.com/in/kateavalonwalker</t>
  </si>
  <si>
    <t>Research Policy And Process Officer</t>
  </si>
  <si>
    <t>kwalker@arden.ac.uk</t>
  </si>
  <si>
    <t>https://www.linkedin.com/in/kate-evans-b0a8011aa</t>
  </si>
  <si>
    <t>Research Associate- Data Manager</t>
  </si>
  <si>
    <t>k.evans@warwick.ac.uk</t>
  </si>
  <si>
    <t>https://www.linkedin.com/in/kate-jones-10818141/</t>
  </si>
  <si>
    <t>kate.jones@aston.ac.uk</t>
  </si>
  <si>
    <t>https://www.linkedin.com/in/kate-kelly-13612aa0</t>
  </si>
  <si>
    <t>kate.kelly2@newcastle.ac.uk</t>
  </si>
  <si>
    <t>https://www.linkedin.com/in/kate-mcgill-217b24a4</t>
  </si>
  <si>
    <t>McGill</t>
  </si>
  <si>
    <t>Head Of Faculty Research For Science, Agriculture And Engineering</t>
  </si>
  <si>
    <t>kate.mcgill@newcastle.ac.uk</t>
  </si>
  <si>
    <t>https://www.linkedin.com/in/kate-mesh</t>
  </si>
  <si>
    <t>Mesh Cpacc</t>
  </si>
  <si>
    <t>Research Director, Inclusive Innovation</t>
  </si>
  <si>
    <t>kate@openinclusion.com</t>
  </si>
  <si>
    <t>https://www.linkedin.com/in/kate-scott-8411b64a</t>
  </si>
  <si>
    <t>k.scott1@leeds.ac.uk</t>
  </si>
  <si>
    <t>https://www.linkedin.com/in/kate-southgate-maua-2967731a</t>
  </si>
  <si>
    <t>Southgate Maua</t>
  </si>
  <si>
    <t>Training And Research Programmes Manager</t>
  </si>
  <si>
    <t>k.h.southgate@greenwich.ac.uk</t>
  </si>
  <si>
    <t>https://www.linkedin.com/in/katetowner</t>
  </si>
  <si>
    <t>Towner</t>
  </si>
  <si>
    <t>kate.towner@courtauld.ac.uk</t>
  </si>
  <si>
    <t>https://www.linkedin.com/in/katetrigg</t>
  </si>
  <si>
    <t>Trigg</t>
  </si>
  <si>
    <t>Senior Research And Knowledge Exchange Development Manager</t>
  </si>
  <si>
    <t>kate.trigg@uwe.ac.uk</t>
  </si>
  <si>
    <t>https://www.linkedin.com/in/katherine-andrews-59ab912</t>
  </si>
  <si>
    <t>katherine.andrews@devoff.ox.ac.uk</t>
  </si>
  <si>
    <t>https://www.linkedin.com/in/katherine-davies-9b50b026</t>
  </si>
  <si>
    <t>katherine.davies@sussex.ac.uk</t>
  </si>
  <si>
    <t>https://www.linkedin.com/in/katherine-ford-468599150</t>
  </si>
  <si>
    <t>katherine.ford@sheffield.ac.uk</t>
  </si>
  <si>
    <t>https://www.linkedin.com/in/katherine-lennon-57667030</t>
  </si>
  <si>
    <t>Lennon</t>
  </si>
  <si>
    <t>k.lennon@sussex.ac.uk</t>
  </si>
  <si>
    <t>https://www.linkedin.com/in/katherine-west-b68a9b90/</t>
  </si>
  <si>
    <t>Honorary Visiting Senior Fellow in Research Methods and Environmental Ethics</t>
  </si>
  <si>
    <t>kw@wildsearch.org</t>
  </si>
  <si>
    <t>https://www.linkedin.com/in/kathryn-roden-25054267</t>
  </si>
  <si>
    <t>Roden</t>
  </si>
  <si>
    <t>Research Marketing And Comms Officer, Faculty Of Engineering</t>
  </si>
  <si>
    <t>s.hardy@sheffield.ac.uk</t>
  </si>
  <si>
    <t>https://www.linkedin.com/in/kathryn-scott-30aa68a8</t>
  </si>
  <si>
    <t>kathryn.scott@liverpool.ac.uk</t>
  </si>
  <si>
    <t>https://www.linkedin.com/in/kathryn-watson-6a666a1</t>
  </si>
  <si>
    <t>k.j.watson@leeds.ac.uk</t>
  </si>
  <si>
    <t>https://www.linkedin.com/in/katie-christoffers-680b10107</t>
  </si>
  <si>
    <t>Christoffers</t>
  </si>
  <si>
    <t>Research Grants Manager, Mathematical Institute</t>
  </si>
  <si>
    <t>katie.christoffers@maths.ox.ac.uk</t>
  </si>
  <si>
    <t>https://www.linkedin.com/in/katie-cooper-a4a5811a</t>
  </si>
  <si>
    <t>Research Programmes Manager - The Oxford Institute For Ethics, Law And Armed Conflict</t>
  </si>
  <si>
    <t>katie.cooper@bsg.ox.ac.uk</t>
  </si>
  <si>
    <t>https://www.linkedin.com/in/katie-ellis-61458523</t>
  </si>
  <si>
    <t>Research Development Officer - Social Sciences</t>
  </si>
  <si>
    <t>k.ellis@sheffield.ac.uk</t>
  </si>
  <si>
    <t>https://www.linkedin.com/in/katie-gray-90749a23</t>
  </si>
  <si>
    <t>katie.gray@ncl.ac.uk</t>
  </si>
  <si>
    <t>https://www.linkedin.com/in/katya-tarasova-78018429</t>
  </si>
  <si>
    <t>Katya</t>
  </si>
  <si>
    <t>Tarasova</t>
  </si>
  <si>
    <t>e.tarasova@manchester.ac.uk</t>
  </si>
  <si>
    <t>https://www.linkedin.com/in/katy-nandra-65250b22b/</t>
  </si>
  <si>
    <t>Nandra</t>
  </si>
  <si>
    <t>k.nandra@leeds.ac.uk</t>
  </si>
  <si>
    <t>masterlist-141uni, GN-Untouched - UK, ARMA-Prospect-Unknown Contacts, masterlist-all</t>
  </si>
  <si>
    <t>https://www.linkedin.com/in/katy-sensier-05941131</t>
  </si>
  <si>
    <t>Sensier</t>
  </si>
  <si>
    <t>Research &amp; Innovation Projects And Information Manager</t>
  </si>
  <si>
    <t>kathryn2.sensier@uwe.ac.uk</t>
  </si>
  <si>
    <t>https://www.linkedin.com/in/kbraim</t>
  </si>
  <si>
    <t>Braim</t>
  </si>
  <si>
    <t>kevin.braim@stmarys.ac.uk</t>
  </si>
  <si>
    <t>+44 7971 512222</t>
  </si>
  <si>
    <t>+44 20 7280 7910</t>
  </si>
  <si>
    <t>https://www.linkedin.com/in/keith-jones-81132098</t>
  </si>
  <si>
    <t>Pro-Vice-Chancellor Research &amp; Enterprise</t>
  </si>
  <si>
    <t>keith.jones@sussex.ac.uk</t>
  </si>
  <si>
    <t>https://www.linkedin.com/in/keith-sibbald-5683b1173</t>
  </si>
  <si>
    <t>keith.sibbald@ncl.ac.uk</t>
  </si>
  <si>
    <t>https://www.linkedin.com/in/keri-dunning-52a18b38</t>
  </si>
  <si>
    <t>Keri</t>
  </si>
  <si>
    <t>Dunning</t>
  </si>
  <si>
    <t>Senior EU Post Award Research Administrator</t>
  </si>
  <si>
    <t>k.l.dunning@leeds.ac.uk</t>
  </si>
  <si>
    <t>https://www.linkedin.com/in/ketnamistryadam</t>
  </si>
  <si>
    <t>Ketna</t>
  </si>
  <si>
    <t>Mistry Adam Ma</t>
  </si>
  <si>
    <t>Head Of Communications And Engagement (Research And Innovation)</t>
  </si>
  <si>
    <t>ketna.adam@coventry.ac.uk</t>
  </si>
  <si>
    <t>https://www.linkedin.com/in/kevin-o-reilly-ab107a23</t>
  </si>
  <si>
    <t>k.d.oreilly@aston.ac.uk</t>
  </si>
  <si>
    <t>0121 204 4241</t>
  </si>
  <si>
    <t>https://www.linkedin.com/in/kirstyanderson</t>
  </si>
  <si>
    <t>Steed</t>
  </si>
  <si>
    <t>kirsty.steed@ncl.ac.uk</t>
  </si>
  <si>
    <t>https://www.linkedin.com/in/kirsty-l-97a5684</t>
  </si>
  <si>
    <t>Head Of Research Grant Operations</t>
  </si>
  <si>
    <t>k.lindley@sheffield.ac.uk</t>
  </si>
  <si>
    <t>+44 7939 820652</t>
  </si>
  <si>
    <t>ARMA-Prospect-Verified Contacts, masterlist-141uni, GN-Untouched - UK, masterlist-ukuni, Masterlist-UK, masterlist-all</t>
  </si>
  <si>
    <t>https://www.linkedin.com/in/kirstywing</t>
  </si>
  <si>
    <t>McNeil</t>
  </si>
  <si>
    <t>Research Hub Manager</t>
  </si>
  <si>
    <t>k.mcneil@sheffield.ac.uk</t>
  </si>
  <si>
    <t>https://www.linkedin.com/in/kjcha</t>
  </si>
  <si>
    <t>Kj</t>
  </si>
  <si>
    <t>Principal Investigator (Research Director)</t>
  </si>
  <si>
    <t>kcha@bournemouth.ac.uk</t>
  </si>
  <si>
    <t>https://www.linkedin.com/in/k-malik-190092b</t>
  </si>
  <si>
    <t>George Mason University</t>
  </si>
  <si>
    <t>kmalik@gmu.edu</t>
  </si>
  <si>
    <t>george mason university</t>
  </si>
  <si>
    <t>https://www.linkedin.com/in/kurt-allman-78b6ab78</t>
  </si>
  <si>
    <t>Pro Vice-Chancellor, Faculty Of Science, Business And Enterprise</t>
  </si>
  <si>
    <t>k.allman@chester.ac.uk</t>
  </si>
  <si>
    <t>https://www.linkedin.com/in/kyleigh-griffin-57a62a41</t>
  </si>
  <si>
    <t>Kyleigh</t>
  </si>
  <si>
    <t>k.griffin@warwick.ac.uk</t>
  </si>
  <si>
    <t>https://www.linkedin.com/in/kylie-salmon-a5893814</t>
  </si>
  <si>
    <t>Biomedical Research Centre | Keele Project Manager</t>
  </si>
  <si>
    <t>k.salmon@keele.ac.uk</t>
  </si>
  <si>
    <t>https://www.linkedin.com/in/lakshyam</t>
  </si>
  <si>
    <t>Lakshyam</t>
  </si>
  <si>
    <t>Nanayakkara</t>
  </si>
  <si>
    <t>Head Of IT Infrastructure Services</t>
  </si>
  <si>
    <t>lnanayakkara@rvc.ac.uk</t>
  </si>
  <si>
    <t>+44 7862 264511</t>
  </si>
  <si>
    <t>+44 1707 666010</t>
  </si>
  <si>
    <t>https://www.linkedin.com/in/laura-ackerley-557660b5</t>
  </si>
  <si>
    <t>Ackerley</t>
  </si>
  <si>
    <t>laura.ackerley@canterbury.ac.uk</t>
  </si>
  <si>
    <t>https://www.linkedin.com/in/lauramedelalzola</t>
  </si>
  <si>
    <t>Medel</t>
  </si>
  <si>
    <t>Marketing - Business And Research - Project Manager</t>
  </si>
  <si>
    <t>l.medel@uwe.ac.uk</t>
  </si>
  <si>
    <t>https://www.linkedin.com/in/laura-midgley</t>
  </si>
  <si>
    <t>Technical And Research Officer</t>
  </si>
  <si>
    <t>laura.midgley@ncl.ac.uk</t>
  </si>
  <si>
    <t>https://www.linkedin.com/in/laura-natalia-torres-acosta-bb6a3011a</t>
  </si>
  <si>
    <t>Natalia Torres Acosta</t>
  </si>
  <si>
    <t>laura@essex.ac.uk</t>
  </si>
  <si>
    <t>https://www.linkedin.com/in/laura-noble-5131b7177</t>
  </si>
  <si>
    <t>laura.noble@coventry.ac.uk</t>
  </si>
  <si>
    <t>https://www.linkedin.com/in/laura-pinion-452b5bb2</t>
  </si>
  <si>
    <t>Pinion</t>
  </si>
  <si>
    <t>Senior Research Support Officer, Faculty Of Engineering</t>
  </si>
  <si>
    <t>l.pinion@sheffield.ac.uk</t>
  </si>
  <si>
    <t>https://www.linkedin.com/in/laura-platt-abb84943</t>
  </si>
  <si>
    <t>l.platt@sheffield.ac.uk</t>
  </si>
  <si>
    <t>https://www.linkedin.com/in/laura-smith-a90058149</t>
  </si>
  <si>
    <t>Research Facility Deputy Manager</t>
  </si>
  <si>
    <t>l.smith@surrey.ac.uk</t>
  </si>
  <si>
    <t>https://www.linkedin.com/in/lauren-ackerman-3b1aa7b8</t>
  </si>
  <si>
    <t>Ackerman</t>
  </si>
  <si>
    <t>Research Associate / Lab Manager</t>
  </si>
  <si>
    <t>lauren.ackerman@ncl.ac.uk</t>
  </si>
  <si>
    <t>https://www.linkedin.com/in/laurence-burton-b70a4382</t>
  </si>
  <si>
    <t>laurence.burton@reading.ac.uk</t>
  </si>
  <si>
    <t>+44 7501 435999</t>
  </si>
  <si>
    <t>https://www.linkedin.com/in/laverne-knox-4a9b1570</t>
  </si>
  <si>
    <t>Laverne</t>
  </si>
  <si>
    <t>Research/ Project Officer/ Associate Lecturer</t>
  </si>
  <si>
    <t>l.knox@stran.ac.uk</t>
  </si>
  <si>
    <t>https://www.linkedin.com/in/leanne-armstrong-1bb481122</t>
  </si>
  <si>
    <t>l.armstrong@sheffield.ac.uk</t>
  </si>
  <si>
    <t>https://www.linkedin.com/in/leanne-carr-4b2830a5</t>
  </si>
  <si>
    <t>Research Degree Student Records Officer</t>
  </si>
  <si>
    <t>l.carr@adm.leeds.ac.uk</t>
  </si>
  <si>
    <t>https://www.linkedin.com/in/leda-channer</t>
  </si>
  <si>
    <t>Leda</t>
  </si>
  <si>
    <t>Channer</t>
  </si>
  <si>
    <t>Research Impact And Engagement Officer (Arts And Humanities)</t>
  </si>
  <si>
    <t>l.channer@mmu.ac.uk</t>
  </si>
  <si>
    <t>https://www.linkedin.com/in/lee-bartlett-0bb89a1b</t>
  </si>
  <si>
    <t>Bartlett</t>
  </si>
  <si>
    <t>bartlettlm@cardiff.ac.uk</t>
  </si>
  <si>
    <t>https://www.linkedin.com/in/leebest</t>
  </si>
  <si>
    <t>lee.best@ncl.ac.uk</t>
  </si>
  <si>
    <t>https://www.linkedin.com/in/lee-bridger-75897645</t>
  </si>
  <si>
    <t>Bridger</t>
  </si>
  <si>
    <t>Deputy Director Of Research &amp; Knowledge Transfer</t>
  </si>
  <si>
    <t>l.bridger@exeter.ac.uk</t>
  </si>
  <si>
    <t>https://www.linkedin.com/in/lee-johnstone-97925263</t>
  </si>
  <si>
    <t>l.johnstone@adm.leeds.ac.uk</t>
  </si>
  <si>
    <t>https://www.linkedin.com/in/leena-parmar-a30025a6</t>
  </si>
  <si>
    <t>Leena</t>
  </si>
  <si>
    <t>Parmar</t>
  </si>
  <si>
    <t>Faculty Research Knowledge And Exchange Officer</t>
  </si>
  <si>
    <t>l.parmar@mmu.ac.uk</t>
  </si>
  <si>
    <t>https://www.linkedin.com/in/leigh-taylor-87689b1b</t>
  </si>
  <si>
    <t>leigh.taylor@uwe.ac.uk</t>
  </si>
  <si>
    <t>https://www.linkedin.com/in/leonor-rodriguez-jaramillo-68462b18</t>
  </si>
  <si>
    <t>Leonor</t>
  </si>
  <si>
    <t>Rodriguez-Jaramillo</t>
  </si>
  <si>
    <t>leonor.rodriguezjaramillo@coventry.ac.uk</t>
  </si>
  <si>
    <t>https://www.linkedin.com/in/lesley-hutchins-51a21b8</t>
  </si>
  <si>
    <t>Hutchins</t>
  </si>
  <si>
    <t>Research Commercialisation Manager</t>
  </si>
  <si>
    <t>lhutchins@bournemouth.ac.uk</t>
  </si>
  <si>
    <t>(01202) 961044</t>
  </si>
  <si>
    <t>masterlist-141uni, GN-Untouched - UK, ARMA-Prospect-Verified Contacts, ARMA-Prospect-Unknown Contacts, Masterlist-UK, masterlist-ukuni, masterlist-all</t>
  </si>
  <si>
    <t>https://www.linkedin.com/in/lesley-stevenson-15793413</t>
  </si>
  <si>
    <t>Deputy Director Research And Enterprise</t>
  </si>
  <si>
    <t>lesley.stevenson@plymouth.ac.uk</t>
  </si>
  <si>
    <t>https://www.linkedin.com/in/lesliegelling</t>
  </si>
  <si>
    <t>Gelling</t>
  </si>
  <si>
    <t>Director Of Research, Department Of Nursing Science</t>
  </si>
  <si>
    <t>lgelling@bournemouth.ac.uk</t>
  </si>
  <si>
    <t>https://www.linkedin.com/in/leyla-bumbra-34ba45159</t>
  </si>
  <si>
    <t>Leyla</t>
  </si>
  <si>
    <t>Bumbra</t>
  </si>
  <si>
    <t>Research Forum Programme Manager</t>
  </si>
  <si>
    <t>leyla.bumbra@courtauld.ac.uk</t>
  </si>
  <si>
    <t>+44 7527 659748</t>
  </si>
  <si>
    <t>https://www.linkedin.com/in/liane-wrigg-69717848</t>
  </si>
  <si>
    <t>Liane</t>
  </si>
  <si>
    <t>Wrigg</t>
  </si>
  <si>
    <t>l.wrigg@sussex.ac.uk</t>
  </si>
  <si>
    <t>https://www.linkedin.com/in/linda-harris-50a71696</t>
  </si>
  <si>
    <t>linda.harris@sheffield.ac.uk</t>
  </si>
  <si>
    <t>https://www.linkedin.com/in/lindawlee</t>
  </si>
  <si>
    <t>W Lee</t>
  </si>
  <si>
    <t>Associate Professor And Director Of Research</t>
  </si>
  <si>
    <t>linda.lee@essex.ac.uk</t>
  </si>
  <si>
    <t>Masterlist-UK, GN-Untouched - UK, masterlist-141uni, ARMA-Client-Unknown Contacts, masterlist-ukuni, masterlist-all</t>
  </si>
  <si>
    <t>https://www.linkedin.com/in/lindsey-allen-9710621a4</t>
  </si>
  <si>
    <t>lindsey.allen@ncl.ac.uk</t>
  </si>
  <si>
    <t>https://www.linkedin.com/in/lisaceveritt</t>
  </si>
  <si>
    <t>Everitt</t>
  </si>
  <si>
    <t>Research Information System Manager</t>
  </si>
  <si>
    <t>lisa.everitt@coventry.ac.uk</t>
  </si>
  <si>
    <t>https://www.linkedin.com/in/lisa-flaxman-b314b9203</t>
  </si>
  <si>
    <t>Flaxman</t>
  </si>
  <si>
    <t>RIG Quality Assurance Officer (University Research &amp; Enterprise Service)</t>
  </si>
  <si>
    <t>l.flaxman@leedsbeckett.ac.uk</t>
  </si>
  <si>
    <t>https://www.linkedin.com/in/liz-francis-87771560</t>
  </si>
  <si>
    <t>l.francis@bbk.ac.uk</t>
  </si>
  <si>
    <t>https://www.linkedin.com/in/lizzie-w-b2989033</t>
  </si>
  <si>
    <t>e.welch@kent.ac.uk</t>
  </si>
  <si>
    <t>https://www.linkedin.com/in/lorna-everall-8b45956</t>
  </si>
  <si>
    <t>Everall</t>
  </si>
  <si>
    <t>Operations Manager - Research Centres For Fluid And Complex Systems And Computational Science</t>
  </si>
  <si>
    <t>lorna.everall@coventry.ac.uk</t>
  </si>
  <si>
    <t>https://www.linkedin.com/in/lorraine-hinchcliffe-a1aa9144</t>
  </si>
  <si>
    <t>Hinchcliffe</t>
  </si>
  <si>
    <t>Research And Enterprise Marketing Manager</t>
  </si>
  <si>
    <t>lhinchcliffe@uclan.ac.uk</t>
  </si>
  <si>
    <t>https://www.linkedin.com/in/lorraine-smith-0286aa46</t>
  </si>
  <si>
    <t>Faculty Research Development Manager</t>
  </si>
  <si>
    <t>lorraine.smith@ncl.ac.uk</t>
  </si>
  <si>
    <t>https://www.linkedin.com/in/lorraine-vincent-0286aa46</t>
  </si>
  <si>
    <t>lorraine.vincent@ncl.ac.uk</t>
  </si>
  <si>
    <t>https://www.linkedin.com/in/louisa-hopkins-633a4b7b</t>
  </si>
  <si>
    <t>Research Strategy And Development Manager (Chemistry, Life Sciences, Physics, Psychology)</t>
  </si>
  <si>
    <t>l.hopkins@warwick.ac.uk</t>
  </si>
  <si>
    <t>https://www.linkedin.com/in/louise-barnes-1a3a0427</t>
  </si>
  <si>
    <t>louise.barnes@manchester.ac.uk</t>
  </si>
  <si>
    <t>https://www.linkedin.com/in/louisebright</t>
  </si>
  <si>
    <t>Faculty Research Projects Officer</t>
  </si>
  <si>
    <t>l.bright@sheffield.ac.uk</t>
  </si>
  <si>
    <t>https://www.linkedin.com/in/louise-c-08796353</t>
  </si>
  <si>
    <t>louise.c@manchester.ac.uk</t>
  </si>
  <si>
    <t>https://www.linkedin.com/in/louise-cook-b6034746</t>
  </si>
  <si>
    <t>lcook@manchester.ac.uk</t>
  </si>
  <si>
    <t>https://www.linkedin.com/in/louise-dore-sheffield</t>
  </si>
  <si>
    <t>Dore</t>
  </si>
  <si>
    <t>Research Manager (Social Sciences/cross-cutting)</t>
  </si>
  <si>
    <t>l.dore@sheffield.ac.uk</t>
  </si>
  <si>
    <t>https://www.linkedin.com/in/louise-horner-5559987</t>
  </si>
  <si>
    <t>Horner</t>
  </si>
  <si>
    <t>Director, Quantitative Research</t>
  </si>
  <si>
    <t>louise.horner@acacia-avenue.com</t>
  </si>
  <si>
    <t>https://www.linkedin.com/in/louise-jones-843a7953</t>
  </si>
  <si>
    <t>louise.jones@newcastle.ac.uk</t>
  </si>
  <si>
    <t>https://www.linkedin.com/in/louise-m-howes</t>
  </si>
  <si>
    <t>Howes</t>
  </si>
  <si>
    <t>louise.howes@dmu.ac.uk</t>
  </si>
  <si>
    <t>https://www.linkedin.com/in/louise-wardle-7906aa86</t>
  </si>
  <si>
    <t>lwardle@manchester.ac.uk</t>
  </si>
  <si>
    <t>https://www.linkedin.com/in/louise-warwick-booth-26270627</t>
  </si>
  <si>
    <t>Warwick-Booth</t>
  </si>
  <si>
    <t>Reader And Co-Director Of The Centre For Health Promotion Research</t>
  </si>
  <si>
    <t>l.warwick-booth@leedsbeckett.ac.uk</t>
  </si>
  <si>
    <t>https://www.linkedin.com/in/louise-wrigley-30aa1429</t>
  </si>
  <si>
    <t>Wrigley</t>
  </si>
  <si>
    <t>Head Of Research Finance And Contracts</t>
  </si>
  <si>
    <t>lwrigley@sussex.ac.uk</t>
  </si>
  <si>
    <t>https://www.linkedin.com/in/lucy-dunning-shield-40524927</t>
  </si>
  <si>
    <t>l.dunning@sheffield.ac.uk</t>
  </si>
  <si>
    <t>https://www.linkedin.com/in/lucy-mayblin-075b2111a</t>
  </si>
  <si>
    <t>Mayblin</t>
  </si>
  <si>
    <t>Senior Lecturer Sociology &amp; Co-Director, Migration Research Group</t>
  </si>
  <si>
    <t>l.mayblin@sheffield.ac.uk</t>
  </si>
  <si>
    <t>https://www.linkedin.com/in/lucy-moffatt-52b7801</t>
  </si>
  <si>
    <t>Moffatt</t>
  </si>
  <si>
    <t>l.moffatt@sheffield.ac.uk</t>
  </si>
  <si>
    <t>https://www.linkedin.com/in/lucywicksteed</t>
  </si>
  <si>
    <t>Wicksteed</t>
  </si>
  <si>
    <t>Assistant Director Of Research Business &amp; Innovation (Business Innovation And Skills)</t>
  </si>
  <si>
    <t>lucy.wicksteed@uwe.ac.uk</t>
  </si>
  <si>
    <t>https://www.linkedin.com/in/luis-a-j-mur-20432520</t>
  </si>
  <si>
    <t>Mur</t>
  </si>
  <si>
    <t>Director Of Research Of The Biology And Health Theme</t>
  </si>
  <si>
    <t>lum@aber.ac.uk</t>
  </si>
  <si>
    <t>01970 622981</t>
  </si>
  <si>
    <t>masterlist-141uni, GN-Untouched - UK, ARMA-Prospect-Verified Contacts, ARMA-Prospect-Unknown Contacts, masterlist-all, Masterlist-UK</t>
  </si>
  <si>
    <t>https://www.linkedin.com/in/luis-emilio-lastra-gil-99175b3b</t>
  </si>
  <si>
    <t>Emilio Lastra Gil</t>
  </si>
  <si>
    <t>Doctoral Research In Management - Information Systems And Innovation</t>
  </si>
  <si>
    <t>l.e.lastra-gil@lse.ac.uk</t>
  </si>
  <si>
    <t>https://www.linkedin.com/in/luis-vasconcelos-92182b58</t>
  </si>
  <si>
    <t>Vasconcelos</t>
  </si>
  <si>
    <t>Director Of Research Training</t>
  </si>
  <si>
    <t>l.vasconcelos@essex.ac.uk</t>
  </si>
  <si>
    <t>https://www.linkedin.com/in/lydia-johnson-1a10871b</t>
  </si>
  <si>
    <t>Head Of Research And Knowledge Exchange, Faculty Of Medicine And Health Sciences</t>
  </si>
  <si>
    <t>lydia.johnson@nottingham.ac.uk</t>
  </si>
  <si>
    <t>masterlist-141uni, GN-Untouched - UK, ARMA-Prospect-Unknown Contacts, Masterlist-UK</t>
  </si>
  <si>
    <t>https://www.linkedin.com/in/lynda-mcintosh-97996714</t>
  </si>
  <si>
    <t>Research Communications And Marketing Manager</t>
  </si>
  <si>
    <t>lynda.mcintosh@manchester.ac.uk</t>
  </si>
  <si>
    <t>https://www.linkedin.com/in/lynne-macrae-311a1312</t>
  </si>
  <si>
    <t>MacRae</t>
  </si>
  <si>
    <t>Faculty Research Practice Governance Manager</t>
  </si>
  <si>
    <t>lynne.macrae@manchester.ac.uk</t>
  </si>
  <si>
    <t>https://www.linkedin.com/in/lynne-parsons-74a81740</t>
  </si>
  <si>
    <t>lynne.parsons@dmu.ac.uk</t>
  </si>
  <si>
    <t>https://www.linkedin.com/in/lynne-woolley-07b7381a9</t>
  </si>
  <si>
    <t>l.woolley@aston.ac.uk</t>
  </si>
  <si>
    <t>0121 204 3276</t>
  </si>
  <si>
    <t>https://www.linkedin.com/in/lynsyl-sozi-160a313</t>
  </si>
  <si>
    <t>Lynsyl</t>
  </si>
  <si>
    <t>Sozi</t>
  </si>
  <si>
    <t>Interim Research And Finance Manager</t>
  </si>
  <si>
    <t>l.sozi@kingston.ac.uk</t>
  </si>
  <si>
    <t>GN-Already Approached, ARMA-Prospect-Unknown Contacts, Masterlist-UK, masterlist-141uni</t>
  </si>
  <si>
    <t>https://www.linkedin.com/in/magdalena-katomeri-00615430</t>
  </si>
  <si>
    <t>Katomeri</t>
  </si>
  <si>
    <t>PGR Support Officer - CEDAR (Clinical Education Development &amp; Research)</t>
  </si>
  <si>
    <t>m.katomeri@exeter.ac.uk</t>
  </si>
  <si>
    <t>https://www.linkedin.com/in/maggie-little-a8b5b713</t>
  </si>
  <si>
    <t>Little</t>
  </si>
  <si>
    <t>maggie.little@ipsos.com</t>
  </si>
  <si>
    <t>https://www.linkedin.com/in/maggie-mapley-675812176</t>
  </si>
  <si>
    <t>Mapley</t>
  </si>
  <si>
    <t>maggie.mapley@londonmet.ac.uk</t>
  </si>
  <si>
    <t>https://www.linkedin.com/in/mahmoud-akhtar-0b16351a</t>
  </si>
  <si>
    <t>Akhtar</t>
  </si>
  <si>
    <t>Research Manager And SSO</t>
  </si>
  <si>
    <t>akhtarm@cardiff.ac.uk</t>
  </si>
  <si>
    <t>https://www.linkedin.com/in/majed-alfayad-7872a07a</t>
  </si>
  <si>
    <t>Majed</t>
  </si>
  <si>
    <t>Alfayad</t>
  </si>
  <si>
    <t>majed@ju.edu.sa</t>
  </si>
  <si>
    <t>https://www.linkedin.com/in/majed-alghfeli-097430b0</t>
  </si>
  <si>
    <t>Alghfeli</t>
  </si>
  <si>
    <t>Post Award Grant Specialist</t>
  </si>
  <si>
    <t>malghfeli@aus.edu</t>
  </si>
  <si>
    <t>https://www.linkedin.com/in/mal-amri</t>
  </si>
  <si>
    <t>Al-Amri</t>
  </si>
  <si>
    <t>Postgraduate Research Programme Manager</t>
  </si>
  <si>
    <t>al-amrim@cardiff.ac.uk</t>
  </si>
  <si>
    <t>https://www.linkedin.com/in/mandy-fivian-hughes-54309b9a</t>
  </si>
  <si>
    <t>Fivian-Hughes</t>
  </si>
  <si>
    <t>m.fivian-hughes@surrey.ac.uk</t>
  </si>
  <si>
    <t>https://www.linkedin.com/in/manisha-singhania-bb384b38</t>
  </si>
  <si>
    <t>Manisha</t>
  </si>
  <si>
    <t>Singhania</t>
  </si>
  <si>
    <t>manisha.singhania@gemseducation.com</t>
  </si>
  <si>
    <t>https://www.linkedin.com/in/marc-edwards-20437b201</t>
  </si>
  <si>
    <t>marc.edwards@chester.ac.uk</t>
  </si>
  <si>
    <t>https://www.linkedin.com/in/marc-forster-7153a694</t>
  </si>
  <si>
    <t>marc.forster@uwl.ac.uk</t>
  </si>
  <si>
    <t>https://www.linkedin.com/in/marc-holmes-1b602513a</t>
  </si>
  <si>
    <t>Virtual Reality Research Officer</t>
  </si>
  <si>
    <t>marc.holmes@swansea.ac.uk</t>
  </si>
  <si>
    <t>https://www.linkedin.com/in/marcopurbhoo</t>
  </si>
  <si>
    <t>Purbhoo</t>
  </si>
  <si>
    <t>marco.purbhoo@minktherapeutics.com</t>
  </si>
  <si>
    <t>https://www.linkedin.com/in/marcus-gough-b49665b3</t>
  </si>
  <si>
    <t>m.gough@warwick.ac.uk</t>
  </si>
  <si>
    <t>https://www.linkedin.com/in/marc-walker-07352540</t>
  </si>
  <si>
    <t>Research Technology Platform Manager</t>
  </si>
  <si>
    <t>m.walker@warwick.ac.uk</t>
  </si>
  <si>
    <t>https://www.linkedin.com/in/margaret-boushel-07b0579</t>
  </si>
  <si>
    <t>Boushel</t>
  </si>
  <si>
    <t>margaret.boushel@sussex.ac.uk</t>
  </si>
  <si>
    <t>https://www.linkedin.com/in/mariam-akinlolu-ph-d-41287567</t>
  </si>
  <si>
    <t>Mariam</t>
  </si>
  <si>
    <t>Akinlolu</t>
  </si>
  <si>
    <t>Lecturer And Head Of Research And Knowledge Exchange, School Of The Built Environment</t>
  </si>
  <si>
    <t>mariam.akinlolu@londonmet.ac.uk</t>
  </si>
  <si>
    <t>Masterlist-UK, GN-Already Approached, ARMA-Prospect-Removed - Out of Persona, masterlist-141uni</t>
  </si>
  <si>
    <t>https://www.linkedin.com/in/marian-florescu-744a062a</t>
  </si>
  <si>
    <t>Florescu</t>
  </si>
  <si>
    <t>Professor And Director Of Surrey Research Compute</t>
  </si>
  <si>
    <t>m.florescu@surrey.ac.uk</t>
  </si>
  <si>
    <t>https://www.linkedin.com/in/marie-bovell-235368233</t>
  </si>
  <si>
    <t>Bovell</t>
  </si>
  <si>
    <t>Joint Interim Research Integrity And Governance Manager</t>
  </si>
  <si>
    <t>m.bovell@surrey.ac.uk</t>
  </si>
  <si>
    <t>https://www.linkedin.com/in/marion-greziller-62638ab1</t>
  </si>
  <si>
    <t>Greziller</t>
  </si>
  <si>
    <t>marion.greziller@manchester.ac.uk</t>
  </si>
  <si>
    <t>https://www.linkedin.com/in/mark-bamford-b7854a51</t>
  </si>
  <si>
    <t>Bamford</t>
  </si>
  <si>
    <t>markbamford@upp-ltd.com</t>
  </si>
  <si>
    <t>https://www.linkedin.com/in/mark-beattie-5b990744</t>
  </si>
  <si>
    <t>Head Of Finance, Arts Humanities And Social Sciences</t>
  </si>
  <si>
    <t>beattiem@cardiff.ac.uk</t>
  </si>
  <si>
    <t>+44 7908 610013</t>
  </si>
  <si>
    <t>https://www.linkedin.com/in/mark-conmy-16468322/</t>
  </si>
  <si>
    <t>Conmy</t>
  </si>
  <si>
    <t>Head Of Research IT</t>
  </si>
  <si>
    <t>m.p.conmy@leeds.ac.uk</t>
  </si>
  <si>
    <t>https://www.linkedin.com/in/mark-curtis-5316b623</t>
  </si>
  <si>
    <t>markcurtis@regents.ac.uk</t>
  </si>
  <si>
    <t>+44 20 7594 3355</t>
  </si>
  <si>
    <t>https://www.linkedin.com/in/mark-dixon-5248b215b</t>
  </si>
  <si>
    <t>Head Of Research Computing Platforms, Advanced Research Computing</t>
  </si>
  <si>
    <t>mark@durham.ac.uk</t>
  </si>
  <si>
    <t>https://www.linkedin.com/in/mark-garnett-97a389b1</t>
  </si>
  <si>
    <t>Garnett</t>
  </si>
  <si>
    <t>Research Degree Development And Quality Assurance Officer</t>
  </si>
  <si>
    <t>mark.garnett@coventry.ac.uk</t>
  </si>
  <si>
    <t>https://www.linkedin.com/in/mark-jafkins-337b8b18</t>
  </si>
  <si>
    <t>Jafkins</t>
  </si>
  <si>
    <t>mjafkins@ucreative.ac.uk</t>
  </si>
  <si>
    <t>+44 7827 360713</t>
  </si>
  <si>
    <t>https://www.linkedin.com/in/mark-salmon-3559461</t>
  </si>
  <si>
    <t>Research Director High Frequency Finance And Visiting Professor</t>
  </si>
  <si>
    <t>mark.salmon@chu.cam.ac.uk</t>
  </si>
  <si>
    <t>mark.turner@newcastle.ac.uk</t>
  </si>
  <si>
    <t>https://www.linkedin.com/in/mark-wormald-78b42971</t>
  </si>
  <si>
    <t>University Research Lecturer / Associate Director Of Teaching For Biochemsitry</t>
  </si>
  <si>
    <t>mark.wormald@bioch.ox.ac.uk</t>
  </si>
  <si>
    <t>https://www.linkedin.com/in/mark-yates-7b661037</t>
  </si>
  <si>
    <t>Research Scientist And Associate Director</t>
  </si>
  <si>
    <t>myates@evidera.com</t>
  </si>
  <si>
    <t>https://www.linkedin.com/in/marta-dabrowska-6b8587142</t>
  </si>
  <si>
    <t>Dabrowska</t>
  </si>
  <si>
    <t>marta.dabrowska@manchester.ac.uk</t>
  </si>
  <si>
    <t>https://www.linkedin.com/in/marta-niblett-505ba630</t>
  </si>
  <si>
    <t>marta.niblett@manchester.ac.uk</t>
  </si>
  <si>
    <t>https://www.linkedin.com/in/martina-svobodova-3302416</t>
  </si>
  <si>
    <t>Svobodova</t>
  </si>
  <si>
    <t>Research Associate/Trial Manager</t>
  </si>
  <si>
    <t>svobodovam@cardiff.ac.uk</t>
  </si>
  <si>
    <t>https://www.linkedin.com/in/martin-davies-997a3a17</t>
  </si>
  <si>
    <t>Pro Vice Chancellor, Knowledge Exchange And Innovation</t>
  </si>
  <si>
    <t>m.davies@kingston.ac.uk</t>
  </si>
  <si>
    <t>https://www.linkedin.com/in/martin-dines-52486874</t>
  </si>
  <si>
    <t>Dines</t>
  </si>
  <si>
    <t>Associate Professor And School Director Of Research &amp; Knowledge Exchange</t>
  </si>
  <si>
    <t>m.dines@kingston.ac.uk</t>
  </si>
  <si>
    <t>https://www.linkedin.com/in/martin-dixon-a6608914</t>
  </si>
  <si>
    <t>Chief Operating Officer At NIHR Newcastle Biomedical Research Centre</t>
  </si>
  <si>
    <t>martin.dixon@newcastle.ac.uk</t>
  </si>
  <si>
    <t>https://www.linkedin.com/in/martin-holt-5442b925</t>
  </si>
  <si>
    <t>Research Manager For NDORMS</t>
  </si>
  <si>
    <t>martin.holt@ndorms.ox.ac.uk</t>
  </si>
  <si>
    <t>https://www.linkedin.com/in/martin-mcquillan-662b591b</t>
  </si>
  <si>
    <t>McQuillan</t>
  </si>
  <si>
    <t>Pro-Vice Chancellor Of Research &amp; Innovation</t>
  </si>
  <si>
    <t>m.mcquillan@kingston.ac.uk</t>
  </si>
  <si>
    <t>+44 7714 579463</t>
  </si>
  <si>
    <t>https://www.linkedin.com/in/mat-flower/</t>
  </si>
  <si>
    <t>Mat</t>
  </si>
  <si>
    <t>Flower</t>
  </si>
  <si>
    <t>(Interim) Deputy Director &amp; Head of Digital</t>
  </si>
  <si>
    <t>m.flower@wlv.ac.uk</t>
  </si>
  <si>
    <t>https://www.linkedin.com/in/mathew-gane-5866b430</t>
  </si>
  <si>
    <t>Gane</t>
  </si>
  <si>
    <t>Research Governance And Quality Assurance Manager</t>
  </si>
  <si>
    <t>m.gane@warwick.ac.uk</t>
  </si>
  <si>
    <t>https://www.linkedin.com/in/matt-briggs-54924b54</t>
  </si>
  <si>
    <t>m.briggs@uwtsd.ac.uk</t>
  </si>
  <si>
    <t>https://www.linkedin.com/in/mattdean1979</t>
  </si>
  <si>
    <t>SEND Research &amp; Innovation Manager</t>
  </si>
  <si>
    <t>m.dean@keele.ac.uk</t>
  </si>
  <si>
    <t>https://www.linkedin.com/in/matt-h-b4131239/</t>
  </si>
  <si>
    <t>Assistant Director of IT</t>
  </si>
  <si>
    <t>matt.h@bournemouth.ac.uk</t>
  </si>
  <si>
    <t>https://www.linkedin.com/in/matthew-gallagher-a3138730</t>
  </si>
  <si>
    <t>m.gallagher@surrey.ac.uk</t>
  </si>
  <si>
    <t>https://www.linkedin.com/in/matthew-richards-54581335</t>
  </si>
  <si>
    <t>m.richards3@aston.ac.uk</t>
  </si>
  <si>
    <t>https://www.linkedin.com/in/matthew-smith-6a709441</t>
  </si>
  <si>
    <t>Associate Director People &amp; Finance Systems Transformation</t>
  </si>
  <si>
    <t>matthew.smith@londonmet.ac.uk</t>
  </si>
  <si>
    <t>+44 7855 270781</t>
  </si>
  <si>
    <t>https://www.linkedin.com/in/matt-richards-54581335</t>
  </si>
  <si>
    <t>matt.richards@aston.ac.uk</t>
  </si>
  <si>
    <t>https://www.linkedin.com/in/maureen-potter-5103581b9</t>
  </si>
  <si>
    <t>mpotter@ucreative.ac.uk</t>
  </si>
  <si>
    <t>https://www.linkedin.com/in/mavis-bengtsson-49485038/</t>
  </si>
  <si>
    <t>Bengtsson</t>
  </si>
  <si>
    <t>RESEARCH MANAGER @Bournemouth University for NIHR Global Health Research</t>
  </si>
  <si>
    <t>mavis.bengtsson@bournemouth.ac.uk</t>
  </si>
  <si>
    <t>Masterlist-UK, GN-Untouched - UK, ARMA-Prospect-Unknown Contacts, masterlist-141uni, masterlist-all</t>
  </si>
  <si>
    <t>https://www.linkedin.com/in/max-krafchik-11b35214</t>
  </si>
  <si>
    <t>Max</t>
  </si>
  <si>
    <t>Krafchik</t>
  </si>
  <si>
    <t>Head Of Research And Engagement</t>
  </si>
  <si>
    <t>max.krafchik@uwl.ac.uk</t>
  </si>
  <si>
    <t>https://www.linkedin.com/in/maya-agur-3b676125</t>
  </si>
  <si>
    <t>magur@iffresearch.com</t>
  </si>
  <si>
    <t>https://www.linkedin.com/in/may-chung-a4a38732</t>
  </si>
  <si>
    <t>m.chung@bham.ac.uk</t>
  </si>
  <si>
    <t>https://www.linkedin.com/in/mcintyrechris</t>
  </si>
  <si>
    <t>McIntyre</t>
  </si>
  <si>
    <t>Communications Manager (Research And Innovation)</t>
  </si>
  <si>
    <t>christopher.mcintyre@admin.ox.ac.uk</t>
  </si>
  <si>
    <t>https://www.linkedin.com/in/megan-craig-739134192</t>
  </si>
  <si>
    <t>megan.craig@newcastle.ac.uk</t>
  </si>
  <si>
    <t>https://www.linkedin.com/in/megan-foster-30319517b</t>
  </si>
  <si>
    <t>Communications And Engagement Officer (Research &amp; Innovation)</t>
  </si>
  <si>
    <t>megan.foster@coventry.ac.uk</t>
  </si>
  <si>
    <t>https://www.linkedin.com/in/meghan-bentley-96262a8a</t>
  </si>
  <si>
    <t>Research Assistant/ Project Officer In Sport</t>
  </si>
  <si>
    <t>m.bentley@leedsbeckett.ac.uk</t>
  </si>
  <si>
    <t>https://www.linkedin.com/in/mehandjiev</t>
  </si>
  <si>
    <t>Nikolay</t>
  </si>
  <si>
    <t>Mehandjiev</t>
  </si>
  <si>
    <t>nikolay.mehandjiev@mbs.ac.uk</t>
  </si>
  <si>
    <t>nikolay.mehandjiev@manchester.ac.uk</t>
  </si>
  <si>
    <t>+44 7941 518189</t>
  </si>
  <si>
    <t>ARMA-Prospect-Unknown Contacts, masterlist-141uni, GN-Already Approached, Masterlist-UAE</t>
  </si>
  <si>
    <t>https://www.linkedin.com/in/mehdi-ghommem-068595113</t>
  </si>
  <si>
    <t>Mehdi</t>
  </si>
  <si>
    <t>Ghommem</t>
  </si>
  <si>
    <t>Associate Dean For Research, Innovation, And Outreach</t>
  </si>
  <si>
    <t>mghommem@aus.edu</t>
  </si>
  <si>
    <t>https://www.linkedin.com/in/meilin-cooke-78408439</t>
  </si>
  <si>
    <t>Meilin</t>
  </si>
  <si>
    <t>meilin.cooke@sheffield.ac.uk</t>
  </si>
  <si>
    <t>https://www.linkedin.com/in/melanie-flory</t>
  </si>
  <si>
    <t>Flory</t>
  </si>
  <si>
    <t>melanie.flory@rca.ac.uk</t>
  </si>
  <si>
    <t>+44 7960 300341</t>
  </si>
  <si>
    <t>https://www.linkedin.com/in/melanie-knight-26495b7</t>
  </si>
  <si>
    <t>Interdisciplinary Research Development Manager</t>
  </si>
  <si>
    <t>m.knight@sheffield.ac.uk</t>
  </si>
  <si>
    <t>https://www.linkedin.com/in/melissa-ayres-04039594</t>
  </si>
  <si>
    <t>Translational Energy Research Centre Head Of Commercial And Finance</t>
  </si>
  <si>
    <t>m.ayres@sheffield.ac.uk</t>
  </si>
  <si>
    <t>https://www.linkedin.com/in/meriel-patrick-2867839b</t>
  </si>
  <si>
    <t>Analyst And Training Officer/Lecturer/Research Assistant</t>
  </si>
  <si>
    <t>meriel.patrick@it.ox.ac.uk</t>
  </si>
  <si>
    <t>https://www.linkedin.com/in/mhd-bashir-alsirawan-7a00756b</t>
  </si>
  <si>
    <t>Mhd</t>
  </si>
  <si>
    <t>Bashir Alsirawan</t>
  </si>
  <si>
    <t>Research And Knowledge Transfer Officer</t>
  </si>
  <si>
    <t>mhd.alsirawan@bradford.ac.uk</t>
  </si>
  <si>
    <t>https://www.linkedin.com/in/michael-carr-7b038a85</t>
  </si>
  <si>
    <t>mcarr@manchester.ac.uk</t>
  </si>
  <si>
    <t>https://www.linkedin.com/in/michael-dustin-10464027</t>
  </si>
  <si>
    <t>michael.dustin@kennedy.ox.ac.uk</t>
  </si>
  <si>
    <t>https://www.linkedin.com/in/michael-kelly-b41a5b259/</t>
  </si>
  <si>
    <t>michael.kelly@courtauld.ac.uk</t>
  </si>
  <si>
    <t>https://www.linkedin.com/in/michael-watson-713a4942</t>
  </si>
  <si>
    <t>m.watson@manchester.ac.uk</t>
  </si>
  <si>
    <t>https://www.linkedin.com/in/michael-weinstock-77983824</t>
  </si>
  <si>
    <t>Weinstock</t>
  </si>
  <si>
    <t>Director Of Research And Development</t>
  </si>
  <si>
    <t>mweinstock@aaschool.ac.uk</t>
  </si>
  <si>
    <t>https://www.linkedin.com/in/michelewarren</t>
  </si>
  <si>
    <t>michele.warren@mpls.ox.ac.uk</t>
  </si>
  <si>
    <t>https://www.linkedin.com/in/michelle-hudson-1b1677187</t>
  </si>
  <si>
    <t>m.hudson@exeter.ac.uk</t>
  </si>
  <si>
    <t>https://www.linkedin.com/in/michelle-palmer-3590bb60</t>
  </si>
  <si>
    <t>michelle.palmer@ncl.ac.uk</t>
  </si>
  <si>
    <t>https://www.linkedin.com/in/michelle-ridge-347991172</t>
  </si>
  <si>
    <t>m.a.ridge@leeds.ac.uk</t>
  </si>
  <si>
    <t>https://www.linkedin.com/in/michelle-roach-250b13236</t>
  </si>
  <si>
    <t>Roach</t>
  </si>
  <si>
    <t>michelle.roach@laidlawschoolstrust.com</t>
  </si>
  <si>
    <t>https://www.linkedin.com/in/micro-office-256170297</t>
  </si>
  <si>
    <t>Micro</t>
  </si>
  <si>
    <t>micro.office@nottingham.ac.uk</t>
  </si>
  <si>
    <t>https://www.linkedin.com/in/mike-board-5a13a1103</t>
  </si>
  <si>
    <t>Board</t>
  </si>
  <si>
    <t>Research Project Manager - Centre For Digital Entertainment</t>
  </si>
  <si>
    <t>mboard@bournemouth.ac.uk</t>
  </si>
  <si>
    <t>https://www.linkedin.com/in/mike-lockwood-68579861</t>
  </si>
  <si>
    <t>Lockwood</t>
  </si>
  <si>
    <t>School Director Of Research</t>
  </si>
  <si>
    <t>m.lockwood@reading.ac.uk</t>
  </si>
  <si>
    <t>https://www.linkedin.com/in/mike-stone-85a2b616</t>
  </si>
  <si>
    <t>mike@enroly.com</t>
  </si>
  <si>
    <t>https://www.linkedin.com/in/mireille-fragakis-capm®-36490216b</t>
  </si>
  <si>
    <t>Mireille</t>
  </si>
  <si>
    <t>Fragakis</t>
  </si>
  <si>
    <t>mireille.fragakis@sussex.ac.uk</t>
  </si>
  <si>
    <t>https://www.linkedin.com/in/miriam-vigar-613a3067</t>
  </si>
  <si>
    <t>vigar@cardiff.ac.uk</t>
  </si>
  <si>
    <t>https://www.linkedin.com/in/mita-saxena-3a2a6832</t>
  </si>
  <si>
    <t>Mita</t>
  </si>
  <si>
    <t>Saxena</t>
  </si>
  <si>
    <t>Business Systems And Analytics Manager</t>
  </si>
  <si>
    <t>mita.saxena@nottingham.ac.uk</t>
  </si>
  <si>
    <t>+44 7904 681159</t>
  </si>
  <si>
    <t>https://www.linkedin.com/in/mitetedo-koteteh-79a06695</t>
  </si>
  <si>
    <t>Mitetedo</t>
  </si>
  <si>
    <t>Koteteh</t>
  </si>
  <si>
    <t>Research And Innovation Contracts Officer</t>
  </si>
  <si>
    <t>m.koteteh@leeds.ac.uk</t>
  </si>
  <si>
    <t>https://www.linkedin.com/in/mobeen-ihsan-b7568712</t>
  </si>
  <si>
    <t>Mobeen</t>
  </si>
  <si>
    <t>Ihsan</t>
  </si>
  <si>
    <t>mihsan@aus.edu</t>
  </si>
  <si>
    <t>https://www.linkedin.com/in/mohamad-koleilat-323a2a23</t>
  </si>
  <si>
    <t>Koleilat</t>
  </si>
  <si>
    <t>Beirut Arab University</t>
  </si>
  <si>
    <t>mohamad.koleilat@bau.edu.lb</t>
  </si>
  <si>
    <t>beirut arab university</t>
  </si>
  <si>
    <t>https://www.linkedin.com/in/mohamed-abou-zeid-83169313b</t>
  </si>
  <si>
    <t>Abou Zeid</t>
  </si>
  <si>
    <t>Egyptian Banking Institute</t>
  </si>
  <si>
    <t>mohamed.zeid@ebi.gov.eg</t>
  </si>
  <si>
    <t>egyptian banking institute</t>
  </si>
  <si>
    <t>https://www.linkedin.com/in/mohamed-chahine-ghanem-phd-3665b010a</t>
  </si>
  <si>
    <t>Chahine-Ghanem</t>
  </si>
  <si>
    <t>Deputy Director Cyber Security Research Center</t>
  </si>
  <si>
    <t>mohamed.chahine-ghanem@londonmet.ac.uk</t>
  </si>
  <si>
    <t>GN-Already Approached, masterlist-141uni, ARMA-Prospect-Removed - Out of Persona, Masterlist-UK</t>
  </si>
  <si>
    <t>https://www.linkedin.com/in/mohammad-alzaydi-04534a63</t>
  </si>
  <si>
    <t>Alzaydi</t>
  </si>
  <si>
    <t>Princess Nourah Bint Abdulrahman University</t>
  </si>
  <si>
    <t>mohammad.alzaydi@pnu.edu.sa</t>
  </si>
  <si>
    <t>princess nourah bint abdulrahman university</t>
  </si>
  <si>
    <t>https://www.linkedin.com/in/mohammed-hemady-a24a6263</t>
  </si>
  <si>
    <t>Hemady</t>
  </si>
  <si>
    <t>White Nile University</t>
  </si>
  <si>
    <t>mohammed.hemady@wnu.edu.sd</t>
  </si>
  <si>
    <t>white nile university</t>
  </si>
  <si>
    <t>https://www.linkedin.com/in/mohammed-odeh-b3429a11b</t>
  </si>
  <si>
    <t>Odeh</t>
  </si>
  <si>
    <t>Head Of Software Engineering Research</t>
  </si>
  <si>
    <t>mohammed.odeh@uwe.ac.uk</t>
  </si>
  <si>
    <t>https://www.linkedin.com/in/mohhammed-hosayn-g-phd-b34bb5199</t>
  </si>
  <si>
    <t>Mohhammed</t>
  </si>
  <si>
    <t>Hosayn G</t>
  </si>
  <si>
    <t>mohhammed.hosayng@manchester.ac.uk</t>
  </si>
  <si>
    <t>Masterlist-UAE, masterlist-141uni, GN-Untouched - UK</t>
  </si>
  <si>
    <t>https://www.linkedin.com/in/mohtanoli</t>
  </si>
  <si>
    <t>Muhammad</t>
  </si>
  <si>
    <t>Shoaib Rehman Tanoli</t>
  </si>
  <si>
    <t>CBDC &amp; Tokenised Assets Research Director</t>
  </si>
  <si>
    <t>m.tanoli@surrey.ac.uk</t>
  </si>
  <si>
    <t>https://www.linkedin.com/in/molly-barnes-787262162</t>
  </si>
  <si>
    <t>m.barnes@keele.ac.uk</t>
  </si>
  <si>
    <t>https://www.linkedin.com/in/molly-girvan-3b4773a8</t>
  </si>
  <si>
    <t>Girvan</t>
  </si>
  <si>
    <t>m.girvan@sheffield.ac.uk</t>
  </si>
  <si>
    <t>https://www.linkedin.com/in/mona-eane-48798058/</t>
  </si>
  <si>
    <t>Eane</t>
  </si>
  <si>
    <t>Finance Research Officer (Post-Award) - Faculty of Engineering and Physical Sciences</t>
  </si>
  <si>
    <t>m.eane@leeds.ac.uk</t>
  </si>
  <si>
    <t>https://www.linkedin.com/in/morag-gillespie-71379236</t>
  </si>
  <si>
    <t>morag.gillespie@gcu.ac.uk</t>
  </si>
  <si>
    <t>https://www.linkedin.com/in/mriveragz</t>
  </si>
  <si>
    <t>mauricio.rivera@sussex.ac.uk</t>
  </si>
  <si>
    <t>https://www.linkedin.com/in/mr-paul-j-nedwell-a761353b</t>
  </si>
  <si>
    <t>J Nedwell</t>
  </si>
  <si>
    <t>Teaching And Research Support Manager</t>
  </si>
  <si>
    <t>paul.nedwell@manchester.ac.uk</t>
  </si>
  <si>
    <t>https://www.linkedin.com/in/muhhammad-hussain-phd-4459121a1</t>
  </si>
  <si>
    <t>Muhhammad</t>
  </si>
  <si>
    <t>m.hussain@derby.ac.uk</t>
  </si>
  <si>
    <t>https://www.linkedin.com/in/nate-turner-5705164a</t>
  </si>
  <si>
    <t>Nate</t>
  </si>
  <si>
    <t>Business Manager Research Division</t>
  </si>
  <si>
    <t>n.turner@exeter.ac.uk</t>
  </si>
  <si>
    <t>https://www.linkedin.com/in/nathalie-thielen-8a8a4b8a</t>
  </si>
  <si>
    <t>Thielen</t>
  </si>
  <si>
    <t>n.thielen@tue.nl</t>
  </si>
  <si>
    <t>https://www.linkedin.com/in/navdeep-bains-825b101b</t>
  </si>
  <si>
    <t>Navdeep</t>
  </si>
  <si>
    <t>Director Of Research &amp; Impact Services</t>
  </si>
  <si>
    <t>n.bains@warwick.ac.uk</t>
  </si>
  <si>
    <t>https://www.linkedin.com/in/naveed-sheikh-a371a9b</t>
  </si>
  <si>
    <t>Naveed</t>
  </si>
  <si>
    <t>Sheikh</t>
  </si>
  <si>
    <t>naveed@onehive.ai</t>
  </si>
  <si>
    <t>https://www.linkedin.com/in/nawal-baghdadi-52786b22b</t>
  </si>
  <si>
    <t>Nawal</t>
  </si>
  <si>
    <t>Baghdadi</t>
  </si>
  <si>
    <t>Islamic University Of Lebanon</t>
  </si>
  <si>
    <t>nawal.baghdadi@iul.edu.lb</t>
  </si>
  <si>
    <t>islamic university of lebanon</t>
  </si>
  <si>
    <t>https://www.linkedin.com/in/nazia-nasir-785753178</t>
  </si>
  <si>
    <t>Nazia</t>
  </si>
  <si>
    <t>Nasir</t>
  </si>
  <si>
    <t>Research And Innovation Development Officer - Faculty Of Medicine And Health</t>
  </si>
  <si>
    <t>n.nasir@leeds.ac.uk</t>
  </si>
  <si>
    <t>https://www.linkedin.com/in/nefeli-karataraki-27156985</t>
  </si>
  <si>
    <t>Nefeli</t>
  </si>
  <si>
    <t>Karataraki</t>
  </si>
  <si>
    <t>nefeli.karataraki@ncl.ac.uk</t>
  </si>
  <si>
    <t>https://www.linkedin.com/in/neil-anderson-a21a9981</t>
  </si>
  <si>
    <t>Professor Of HRM And Director Of Research (PO&amp;E)</t>
  </si>
  <si>
    <t>n.anderson@bradford.ac.uk</t>
  </si>
  <si>
    <t>https://www.linkedin.com/in/neilcollins87</t>
  </si>
  <si>
    <t>n.collins@leedsbeckett.ac.uk</t>
  </si>
  <si>
    <t>https://www.linkedin.com/in/neil-johnson-452845111</t>
  </si>
  <si>
    <t>Retired Director Of Research Office</t>
  </si>
  <si>
    <t>neil.johnson@bradford.ac.uk</t>
  </si>
  <si>
    <t>https://www.linkedin.com/in/neslihan-ozar-ozfaris-a77b8765</t>
  </si>
  <si>
    <t>Neslihan</t>
  </si>
  <si>
    <t>Ozar Ozfaris</t>
  </si>
  <si>
    <t>nozar@coventry.ac.uk</t>
  </si>
  <si>
    <t>https://www.linkedin.com/in/niall-mac-donald-b54b19241</t>
  </si>
  <si>
    <t>Programme Lead, Postgraduate Academic Law Programmes | Research Supervisor</t>
  </si>
  <si>
    <t>niall.donald@law.ac.uk</t>
  </si>
  <si>
    <t>https://www.linkedin.com/in/niamh-haughey</t>
  </si>
  <si>
    <t>Digital Marketing Officer (Research)</t>
  </si>
  <si>
    <t>n.haughey@sheffield.ac.uk</t>
  </si>
  <si>
    <t>https://www.linkedin.com/in/niawynll</t>
  </si>
  <si>
    <t>Wyn Lloyd</t>
  </si>
  <si>
    <t>Research And Innovation Officer (Post Award)</t>
  </si>
  <si>
    <t>nlloyd@cardiffmet.ac.uk</t>
  </si>
  <si>
    <t>https://www.linkedin.com/in/nichola-newman-170b3a192</t>
  </si>
  <si>
    <t>nichola.newman@uwe.ac.uk</t>
  </si>
  <si>
    <t>Masterlist-UK, masterlist-141uni, GN-Untouched - UK, masterlist-ukuni, masterlist-all</t>
  </si>
  <si>
    <t>https://www.linkedin.com/in/nicholas-jotischky-a676299</t>
  </si>
  <si>
    <t>Jotischky</t>
  </si>
  <si>
    <t>Head Of Custom Research</t>
  </si>
  <si>
    <t>nicholas.jotischky@fitchsolutions.com</t>
  </si>
  <si>
    <t>https://www.linkedin.com/in/nick-hogben-97550b4a</t>
  </si>
  <si>
    <t>Hogben</t>
  </si>
  <si>
    <t>hogbenn1@cardiff.ac.uk</t>
  </si>
  <si>
    <t>https://www.linkedin.com/in/nick-thomas-637250b0</t>
  </si>
  <si>
    <t>nick.thomas@gemseducation.com</t>
  </si>
  <si>
    <t>https://www.linkedin.com/in/nick-triggs-76b01076</t>
  </si>
  <si>
    <t>Triggs</t>
  </si>
  <si>
    <t>Senior Research &amp; Development Manager - Digital Cultures Research Centre</t>
  </si>
  <si>
    <t>nick.triggs@uwe.ac.uk</t>
  </si>
  <si>
    <t>https://www.linkedin.com/in/nicola-bibby-847b2b21b</t>
  </si>
  <si>
    <t>Bibby</t>
  </si>
  <si>
    <t>nicola.bibby@courtauld.ac.uk</t>
  </si>
  <si>
    <t>https://www.linkedin.com/in/nicola-burr-204a0549</t>
  </si>
  <si>
    <t>nicola.burr@canterbury.ac.uk</t>
  </si>
  <si>
    <t>https://www.linkedin.com/in/nicola-cartlidge-22372a191</t>
  </si>
  <si>
    <t>Cartlidge</t>
  </si>
  <si>
    <t>Research Development Officer In Humanities And Social Sciences</t>
  </si>
  <si>
    <t>n.cartlidge@keele.ac.uk</t>
  </si>
  <si>
    <t>https://www.linkedin.com/in/nicola-dibben-11912913b</t>
  </si>
  <si>
    <t>Dibben</t>
  </si>
  <si>
    <t>Faculty Director Of Research And Innovation, Arts And Humanities</t>
  </si>
  <si>
    <t>n.j.dibben@sheffield.ac.uk</t>
  </si>
  <si>
    <t>+44 7709 771623</t>
  </si>
  <si>
    <t>ARMA-Prospect-Verified Contacts, masterlist-141uni, GN-Untouched - UK, Masterlist-UK, masterlist-ukuni, masterlist-all</t>
  </si>
  <si>
    <t>https://www.linkedin.com/in/nicola-edwards-6293b5167</t>
  </si>
  <si>
    <t>Research Environment And Culture Manager</t>
  </si>
  <si>
    <t>edwardsn@caerdydd.ac.uk</t>
  </si>
  <si>
    <t>Operations And Research Hub Manager</t>
  </si>
  <si>
    <t>nj379@bath.ac.uk</t>
  </si>
  <si>
    <t>https://www.linkedin.com/in/nicola-pavese-b97376a</t>
  </si>
  <si>
    <t>Pavese</t>
  </si>
  <si>
    <t>Director Of Clinical Ageing Research Unit</t>
  </si>
  <si>
    <t>nicola.pavese@newcastle.ac.uk</t>
  </si>
  <si>
    <t>https://www.linkedin.com/in/nicolaprime</t>
  </si>
  <si>
    <t>Betts</t>
  </si>
  <si>
    <t>Head Of Digital (Development, Research &amp; Application Services)</t>
  </si>
  <si>
    <t>nicola.betts@cosector.com</t>
  </si>
  <si>
    <t>https://www.linkedin.com/in/nicola-simcock-59657193</t>
  </si>
  <si>
    <t>Simcock</t>
  </si>
  <si>
    <t>nicola.simcock@ncl.ac.uk</t>
  </si>
  <si>
    <t>https://www.linkedin.com/in/nicoletta-mirachi-b678877</t>
  </si>
  <si>
    <t>Nicoletta</t>
  </si>
  <si>
    <t>Mirachi</t>
  </si>
  <si>
    <t>n.mirachi@leedsbeckett.ac.uk</t>
  </si>
  <si>
    <t>https://www.linkedin.com/in/nigel-seaton-ab44a530</t>
  </si>
  <si>
    <t>Interim Principal And Vice-Chancellor</t>
  </si>
  <si>
    <t>nseaton@dundee.ac.uk</t>
  </si>
  <si>
    <t>+44 7791 173611</t>
  </si>
  <si>
    <t>https://www.linkedin.com/in/nikita-binu</t>
  </si>
  <si>
    <t>Nikita</t>
  </si>
  <si>
    <t>Binu</t>
  </si>
  <si>
    <t>Assistant Research Project Manager</t>
  </si>
  <si>
    <t>nikita.binu@ncl.ac.uk</t>
  </si>
  <si>
    <t>https://www.linkedin.com/in/nik-patel</t>
  </si>
  <si>
    <t>Nik</t>
  </si>
  <si>
    <t>Head Of IT Infrastructure Transformation</t>
  </si>
  <si>
    <t>nikpatel@rvc.ac.uk</t>
  </si>
  <si>
    <t>+44 7956 308656</t>
  </si>
  <si>
    <t>https://www.linkedin.com/in/noura-shaaban-9a5159173</t>
  </si>
  <si>
    <t>Noura</t>
  </si>
  <si>
    <t>noura.shaaban@bau.edu.lb</t>
  </si>
  <si>
    <t>https://www.linkedin.com/in/noushin-abbasi-36a90235</t>
  </si>
  <si>
    <t>Noushin</t>
  </si>
  <si>
    <t>Finance Research Assistant</t>
  </si>
  <si>
    <t>nabbasi@aus.edu</t>
  </si>
  <si>
    <t>https://www.linkedin.com/in/nrturner</t>
  </si>
  <si>
    <t>Postgraduate Research, MBA &amp; DBA Admissions Officer</t>
  </si>
  <si>
    <t>neil.turner@bradford.ac.uk</t>
  </si>
  <si>
    <t>https://www.linkedin.com/in/nuno-gil-infrastructure</t>
  </si>
  <si>
    <t>Nuno</t>
  </si>
  <si>
    <t>Director Of The Infrastructure Development Research Group</t>
  </si>
  <si>
    <t>nuno.gil@mbs.ac.uk</t>
  </si>
  <si>
    <t>https://www.linkedin.com/in/oksana-viytovych-8a81732a</t>
  </si>
  <si>
    <t>Oksana</t>
  </si>
  <si>
    <t>Viytovych</t>
  </si>
  <si>
    <t>o.viytovych@kingston.ac.uk</t>
  </si>
  <si>
    <t>+44 7769 563770</t>
  </si>
  <si>
    <t>https://www.linkedin.com/in/oliver-taylor-261637a</t>
  </si>
  <si>
    <t>Development Research Manager</t>
  </si>
  <si>
    <t>otaylor@manchester.ac.uk</t>
  </si>
  <si>
    <t>https://www.linkedin.com/in/ollie-howe-6ab801230</t>
  </si>
  <si>
    <t>Ollie</t>
  </si>
  <si>
    <t>Research Support Officer - Graduate Business Partner</t>
  </si>
  <si>
    <t>o.howe@exeter.ac.uk</t>
  </si>
  <si>
    <t>https://www.linkedin.com/in/omar-escalona-56a70922</t>
  </si>
  <si>
    <t>Escalona</t>
  </si>
  <si>
    <t>Professor And Director Of The Centre For Advanced Cardiovascular Research</t>
  </si>
  <si>
    <t>oj.escalona@ulster.ac.uk</t>
  </si>
  <si>
    <t>https://www.linkedin.com/in/oriane-winship-06ab14231</t>
  </si>
  <si>
    <t>Oriane</t>
  </si>
  <si>
    <t>Winship</t>
  </si>
  <si>
    <t>oriane.winship@ucreative.ac.uk</t>
  </si>
  <si>
    <t>https://www.linkedin.com/in/orla-govers-b4452927</t>
  </si>
  <si>
    <t>Govers</t>
  </si>
  <si>
    <t>ogovers@cardiffmet.ac.uk</t>
  </si>
  <si>
    <t>https://www.linkedin.com/in/pankaj-kumar-4b063557/</t>
  </si>
  <si>
    <t>Pankaj</t>
  </si>
  <si>
    <t>pkumar001@dundee.ac.uk</t>
  </si>
  <si>
    <t>https://www.linkedin.com/in/parsiamin</t>
  </si>
  <si>
    <t>Parsi</t>
  </si>
  <si>
    <t>Biologiism</t>
  </si>
  <si>
    <t>amin.parsi@biologiism.com</t>
  </si>
  <si>
    <t>biologiism</t>
  </si>
  <si>
    <t>https://www.linkedin.com/in/parvez-haris-709904bb</t>
  </si>
  <si>
    <t>Parvez</t>
  </si>
  <si>
    <t>Haris</t>
  </si>
  <si>
    <t>Head Of Research For The School Of Allied Health Sciences</t>
  </si>
  <si>
    <t>pharis@dmu.ac.uk</t>
  </si>
  <si>
    <t>https://www.linkedin.com/in/patryk-bronka-6537aa48</t>
  </si>
  <si>
    <t>Patryk</t>
  </si>
  <si>
    <t>Bronka</t>
  </si>
  <si>
    <t>pbronk@essex.ac.uk</t>
  </si>
  <si>
    <t>https://www.linkedin.com/in/paula-foscarini-craggs-b785a48b</t>
  </si>
  <si>
    <t>Foscarini-Craggs</t>
  </si>
  <si>
    <t>Trial Manager/Research Associate</t>
  </si>
  <si>
    <t>foscarini-craggsp@cardiff.ac.uk</t>
  </si>
  <si>
    <t>https://www.linkedin.com/in/paula-m-1684498b</t>
  </si>
  <si>
    <t>Operations Officer (Research Support) - Centre For Trust Peace &amp; Social Relations</t>
  </si>
  <si>
    <t>pm@coventry.ac.uk</t>
  </si>
  <si>
    <t>https://www.linkedin.com/in/paul-bissell-1a974a2b</t>
  </si>
  <si>
    <t>Pro Vice Chancellor For Research &amp; Innovation</t>
  </si>
  <si>
    <t>p.bissell@chester.ac.uk</t>
  </si>
  <si>
    <t>https://www.linkedin.com/in/paulbwilliams67</t>
  </si>
  <si>
    <t>Acting Head Of Research Systems</t>
  </si>
  <si>
    <t>williamsp25@cardiff.ac.uk</t>
  </si>
  <si>
    <t>ARMA-Prospect-Unknown Contacts, masterlist-141uni, GN-Untouched - UK, Masterlist-UK</t>
  </si>
  <si>
    <t>https://www.linkedin.com/in/paul-clarke-a0a84917</t>
  </si>
  <si>
    <t>Associate Dean And Head Of Research</t>
  </si>
  <si>
    <t>pclarke@dundee.ac.uk</t>
  </si>
  <si>
    <t>https://www.linkedin.com/in/paul-collins-2057ba244</t>
  </si>
  <si>
    <t>paul.collins@upp-ltd.com</t>
  </si>
  <si>
    <t>https://www.linkedin.com/in/paul-hill-b159a515</t>
  </si>
  <si>
    <t>bss805@bangor.ac.uk</t>
  </si>
  <si>
    <t>https://www.linkedin.com/in/pauline-dowd-ab56844a</t>
  </si>
  <si>
    <t>Dowd</t>
  </si>
  <si>
    <t>pauline.dowd@belfastmet.ac.uk</t>
  </si>
  <si>
    <t>https://www.linkedin.com/in/paul-john-clifford-hughes-1a46b5a6</t>
  </si>
  <si>
    <t>John Clifford Hughes</t>
  </si>
  <si>
    <t>Research Scientist And Project Manager In Thoracic MR Imaging</t>
  </si>
  <si>
    <t>paul.hughes@sheffield.ac.uk</t>
  </si>
  <si>
    <t>https://www.linkedin.com/in/paul-spencer-2446a1184</t>
  </si>
  <si>
    <t>p.spencer@bradford.ac.uk</t>
  </si>
  <si>
    <t>https://www.linkedin.com/in/paul-thompson-3187503a</t>
  </si>
  <si>
    <t>Director Of Centre For Postgraduate Medical Research And Education</t>
  </si>
  <si>
    <t>paul.thompson@bournemouth.ac.uk</t>
  </si>
  <si>
    <t>https://www.linkedin.com/in/paul-warren-b5019748</t>
  </si>
  <si>
    <t>p.warren@leeds.ac.uk</t>
  </si>
  <si>
    <t>https://www.linkedin.com/in/pearl-dooley-5a7349a5</t>
  </si>
  <si>
    <t>Pearl</t>
  </si>
  <si>
    <t>Dooley</t>
  </si>
  <si>
    <t>Administrative Manager, Research Grants</t>
  </si>
  <si>
    <t>mp.dooley@ulster.ac.uk</t>
  </si>
  <si>
    <t>https://www.linkedin.com/in/peter-barlow-685a3320</t>
  </si>
  <si>
    <t>Director Of Research, School Of Applied Sciences</t>
  </si>
  <si>
    <t>p.barlow@napier.ac.uk</t>
  </si>
  <si>
    <t>https://www.linkedin.com/in/peter-battaglia-3a51936</t>
  </si>
  <si>
    <t>Battaglia</t>
  </si>
  <si>
    <t>peterbattaglia@deepmind.com</t>
  </si>
  <si>
    <t>https://www.linkedin.com/in/peter-halifax-7a752012/</t>
  </si>
  <si>
    <t>Halifax</t>
  </si>
  <si>
    <t>p.halifax@leeds.ac.uk</t>
  </si>
  <si>
    <t>https://www.linkedin.com/in/peter-hill-837aa3a6</t>
  </si>
  <si>
    <t>p.r.hill@leeds.ac.uk</t>
  </si>
  <si>
    <t>https://www.linkedin.com/in/phil-dimmock</t>
  </si>
  <si>
    <t>Deputy Research Services Manager</t>
  </si>
  <si>
    <t>p.dimmock@birmingham.ac.uk</t>
  </si>
  <si>
    <t>https://www.linkedin.com/in/philip-dawson-7b088721</t>
  </si>
  <si>
    <t>philip.dawson@gartner.com</t>
  </si>
  <si>
    <t>https://www.linkedin.com/in/philip-hall-63b07b1a3</t>
  </si>
  <si>
    <t>philip.hall@ncl.ac.uk</t>
  </si>
  <si>
    <t>https://www.linkedin.com/in/philippa-hunt</t>
  </si>
  <si>
    <t>philippa@tutors-international.com</t>
  </si>
  <si>
    <t>https://www.linkedin.com/in/philippa-shelton-b91a9555</t>
  </si>
  <si>
    <t>Head Of Research And Knowledge Exchange Services</t>
  </si>
  <si>
    <t>philippa.shelton@uwe.ac.uk</t>
  </si>
  <si>
    <t>+44 7811 320815</t>
  </si>
  <si>
    <t>https://www.linkedin.com/in/philippe-clezardin-239586183</t>
  </si>
  <si>
    <t>Philippe</t>
  </si>
  <si>
    <t>Clezardin</t>
  </si>
  <si>
    <t>Emeritus Research Director</t>
  </si>
  <si>
    <t>p.clezardin@sheffield.ac.uk</t>
  </si>
  <si>
    <t>https://www.linkedin.com/in/phil-lomas-07397427/</t>
  </si>
  <si>
    <t>p.lomas@kingston.ac.uk</t>
  </si>
  <si>
    <t>GN-Untouched - UK, ARMA-Prospect-Unknown Contacts, masterlist-141uni, Masterlist-UAE, masterlist-all</t>
  </si>
  <si>
    <t>https://www.linkedin.com/in/phil-mawson-8b931464</t>
  </si>
  <si>
    <t>Mawson</t>
  </si>
  <si>
    <t>phil.mawson@ncl.ac.uk</t>
  </si>
  <si>
    <t>https://www.linkedin.com/in/piotr-szymanski17</t>
  </si>
  <si>
    <t>Szymanski</t>
  </si>
  <si>
    <t>piotr.szymanski@nottingham.ac.uk</t>
  </si>
  <si>
    <t>https://www.linkedin.com/in/pooneh-heydari-41665159</t>
  </si>
  <si>
    <t>Pooneh</t>
  </si>
  <si>
    <t>Heydari</t>
  </si>
  <si>
    <t>Test Development And Research Manager</t>
  </si>
  <si>
    <t>pooneh.heydari@law.ac.uk</t>
  </si>
  <si>
    <t>https://www.linkedin.com/in/prativa-acharya-831b18143</t>
  </si>
  <si>
    <t>Prativa</t>
  </si>
  <si>
    <t>Acharya</t>
  </si>
  <si>
    <t>prativa.acharya@uwe.ac.uk</t>
  </si>
  <si>
    <t>https://www.linkedin.com/in/priyanka-sharma-4746a35</t>
  </si>
  <si>
    <t>Priyanka</t>
  </si>
  <si>
    <t>p.sharma@birmingham.ac.uk</t>
  </si>
  <si>
    <t>https://www.linkedin.com/in/prof-deborah-lycett-phd-rd-58986335</t>
  </si>
  <si>
    <t>Lycett Rd</t>
  </si>
  <si>
    <t>Director Of Research Institute For Health &amp; Wellbeing</t>
  </si>
  <si>
    <t>deborah.lycett@coventry.ac.uk</t>
  </si>
  <si>
    <t>https://www.linkedin.com/in/professor-george-lodorfos-4633941</t>
  </si>
  <si>
    <t>George Lodorfos</t>
  </si>
  <si>
    <t>p.george@leedsbeckett.ac.uk</t>
  </si>
  <si>
    <t>https://www.linkedin.com/in/professor-jane-roscoe</t>
  </si>
  <si>
    <t>Jane Roscoe</t>
  </si>
  <si>
    <t>jroscoe@ucreative.ac.uk</t>
  </si>
  <si>
    <t>https://www.linkedin.com/in/professor-victoria-kelley-a0192934</t>
  </si>
  <si>
    <t>Victoria Kelley</t>
  </si>
  <si>
    <t>vkelley@ucreative.ac.uk</t>
  </si>
  <si>
    <t>https://www.linkedin.com/in/profgaelle</t>
  </si>
  <si>
    <t>Gaelle</t>
  </si>
  <si>
    <t>Tourangeau</t>
  </si>
  <si>
    <t>Kingston Business School Director Of Research And Enterprise</t>
  </si>
  <si>
    <t>g.tourangeau@kingston.ac.uk</t>
  </si>
  <si>
    <t>+44 7872 526315</t>
  </si>
  <si>
    <t>https://www.linkedin.com/in/prof-susan-backhouse-bbb63111</t>
  </si>
  <si>
    <t>Backhouse</t>
  </si>
  <si>
    <t>Director Of Research - Sport And Exercise Science, Leisure &amp; Tourism</t>
  </si>
  <si>
    <t>s.backhouse@leedsbeckett.ac.uk</t>
  </si>
  <si>
    <t>https://www.linkedin.com/in/purbani-chakrabarti-3166873a/</t>
  </si>
  <si>
    <t>Purbani</t>
  </si>
  <si>
    <t>Chakrabarti</t>
  </si>
  <si>
    <t>Senior/Strategic Funding Manager</t>
  </si>
  <si>
    <t>p.chakrabarti@aston.ac.uk</t>
  </si>
  <si>
    <t>0121 204 4826</t>
  </si>
  <si>
    <t>ARMA-Client-Verified Contacts, GN-Untouched - UK, Masterlist-UK, masterlist-ukuni, masterlist-all</t>
  </si>
  <si>
    <t>https://www.linkedin.com/in/pushmeet-kohli-4838994</t>
  </si>
  <si>
    <t>Pushmeet</t>
  </si>
  <si>
    <t>Kohli</t>
  </si>
  <si>
    <t>VP Of Research (AI For Science, AI Security And Reliability)</t>
  </si>
  <si>
    <t>pushmeet@deepmind.com</t>
  </si>
  <si>
    <t>https://www.linkedin.com/in/qudsia-naunehal-shah-4bb5523b</t>
  </si>
  <si>
    <t>Qudsia</t>
  </si>
  <si>
    <t>Naunehal Shah</t>
  </si>
  <si>
    <t>qshah@iis.ac.uk</t>
  </si>
  <si>
    <t>https://www.linkedin.com/in/rachael-theodoulou-70b3895a</t>
  </si>
  <si>
    <t>Theodoulou</t>
  </si>
  <si>
    <t>rachael.theodoulou@manchester.ac.uk</t>
  </si>
  <si>
    <t>+44 7823 361795</t>
  </si>
  <si>
    <t>https://www.linkedin.com/in/rachel-branaghan-73037983</t>
  </si>
  <si>
    <t>Branaghan</t>
  </si>
  <si>
    <t>Research Scientist</t>
  </si>
  <si>
    <t>rachel.branaghan@battelle.org</t>
  </si>
  <si>
    <t>https://www.linkedin.com/in/rachel-burgess-51286011a</t>
  </si>
  <si>
    <t>r.burgess@manchester.ac.uk</t>
  </si>
  <si>
    <t>https://www.linkedin.com/in/rachelcorcoran</t>
  </si>
  <si>
    <t>Corcoran</t>
  </si>
  <si>
    <t>Sheffield Cancer Research Strategy Manager</t>
  </si>
  <si>
    <t>r.corcoran@sheffield.ac.uk</t>
  </si>
  <si>
    <t>https://www.linkedin.com/in/rachel-horner-404683145</t>
  </si>
  <si>
    <t>r.horner@sheffield.ac.uk</t>
  </si>
  <si>
    <t>https://www.linkedin.com/in/rachel-king-46387115b</t>
  </si>
  <si>
    <t>r.king@warwick.ac.uk</t>
  </si>
  <si>
    <t>https://www.linkedin.com/in/rachel-marek-738b6016a</t>
  </si>
  <si>
    <t>Marek</t>
  </si>
  <si>
    <t>Research Grants Finance Manager</t>
  </si>
  <si>
    <t>rmarek@essex.ac.uk</t>
  </si>
  <si>
    <t>+44 7876 404104</t>
  </si>
  <si>
    <t>GN-Untouched - UK, masterlist-141uni, ARMA-Client-Unknown Contacts, Masterlist-UK</t>
  </si>
  <si>
    <t>https://www.linkedin.com/in/rachel-moody-404683145</t>
  </si>
  <si>
    <t>rachel.moody@sheffield.ac.uk</t>
  </si>
  <si>
    <t>https://www.linkedin.com/in/rachel-stenson-bbb78492</t>
  </si>
  <si>
    <t>Stenson</t>
  </si>
  <si>
    <t>T1D UK Immunotherapy Research Consortium - Manager</t>
  </si>
  <si>
    <t>stensonr@cardiff.ac.uk</t>
  </si>
  <si>
    <t>https://www.linkedin.com/in/ralphsanders</t>
  </si>
  <si>
    <t>ralphsanders@trinitylaban.ac.uk</t>
  </si>
  <si>
    <t>+44 7540 087199</t>
  </si>
  <si>
    <t>https://www.linkedin.com/in/randa-safah-a3b97812</t>
  </si>
  <si>
    <t>Safah</t>
  </si>
  <si>
    <t>randa.safah@makassed.org.lb</t>
  </si>
  <si>
    <t>https://www.linkedin.com/in/rasmus-kleis-nielsen-5b97663</t>
  </si>
  <si>
    <t>Rasmus</t>
  </si>
  <si>
    <t>Kleis Nielsen</t>
  </si>
  <si>
    <t>rasmus.nielsen@politics.ox.ac.uk</t>
  </si>
  <si>
    <t>https://www.linkedin.com/in/raya-alyafei-16328120a</t>
  </si>
  <si>
    <t>Raya</t>
  </si>
  <si>
    <t>Alyafei</t>
  </si>
  <si>
    <t>r.alyafei@qu.edu.qa</t>
  </si>
  <si>
    <t>https://www.linkedin.com/in/raymund-hinolan-5aaa1624</t>
  </si>
  <si>
    <t>Raymund</t>
  </si>
  <si>
    <t>Hinolan</t>
  </si>
  <si>
    <t>raymund.hinolan@adu.ac.ae</t>
  </si>
  <si>
    <t>https://www.linkedin.com/in/rayna-lloyd-80664344/</t>
  </si>
  <si>
    <t>Rayna</t>
  </si>
  <si>
    <t>Head of IT PMO at University of Greenwich</t>
  </si>
  <si>
    <t>r.lloyd@gre.ac.uk</t>
  </si>
  <si>
    <t>https://www.linkedin.com/in/rebecca-adams-16369271</t>
  </si>
  <si>
    <t>Faculty Research And Innovation Manager</t>
  </si>
  <si>
    <t>r.adams@leeds.ac.uk</t>
  </si>
  <si>
    <t>https://www.linkedin.com/in/rebecca-bond-b97666217</t>
  </si>
  <si>
    <t>rebecca.bond@sussex.ac.uk</t>
  </si>
  <si>
    <t>https://www.linkedin.com/in/rebecca-bownas-a4b20075</t>
  </si>
  <si>
    <t>Bownas</t>
  </si>
  <si>
    <t>Director Of Educational Research</t>
  </si>
  <si>
    <t>rebecca.bownas@hppc.co.uk</t>
  </si>
  <si>
    <t>https://www.linkedin.com/in/rebecca-roberts-359a4536</t>
  </si>
  <si>
    <t>r.e.roberts@sheffield.ac.uk</t>
  </si>
  <si>
    <t>https://www.linkedin.com/in/rebecca-thomas-087280b2</t>
  </si>
  <si>
    <t>Postdoc Research Officer</t>
  </si>
  <si>
    <t>rebecca.thomas@swansea.ac.uk</t>
  </si>
  <si>
    <t>https://www.linkedin.com/in/rebekah-messenger-b322b4192</t>
  </si>
  <si>
    <t>rebekah.messenger@manchester.ac.uk</t>
  </si>
  <si>
    <t>https://www.linkedin.com/in/reena-mistry-bettany-97877b35</t>
  </si>
  <si>
    <t>Reena</t>
  </si>
  <si>
    <t>Mistry-Bettany</t>
  </si>
  <si>
    <t>Research Delivery Support Officer - Centre For Computational Science And Mathematical Modelling</t>
  </si>
  <si>
    <t>reena.mistry-bettany@coventry.ac.uk</t>
  </si>
  <si>
    <t>https://www.linkedin.com/in/reginahealy</t>
  </si>
  <si>
    <t>Healy</t>
  </si>
  <si>
    <t>regina.healy@stmarys.ac.uk</t>
  </si>
  <si>
    <t>https://www.linkedin.com/in/reneewestenbrink</t>
  </si>
  <si>
    <t>Westenbrink</t>
  </si>
  <si>
    <t>Head Research Policy</t>
  </si>
  <si>
    <t>r.h.westenbrink@tue.nl</t>
  </si>
  <si>
    <t>https://www.linkedin.com/in/rhian-thomas-3076a539</t>
  </si>
  <si>
    <t>Rhian</t>
  </si>
  <si>
    <t>thomasr@cardiff.ac.uk</t>
  </si>
  <si>
    <t>https://www.linkedin.com/in/rhodri-turner</t>
  </si>
  <si>
    <t>Rhodri</t>
  </si>
  <si>
    <t>turnerrt@cardiff.ac.uk</t>
  </si>
  <si>
    <t>https://www.linkedin.com/in/rhonda-curran-55396441</t>
  </si>
  <si>
    <t>Curran</t>
  </si>
  <si>
    <t>Project Manager/Research Fellow</t>
  </si>
  <si>
    <t>r.curran@ulster.ac.uk</t>
  </si>
  <si>
    <t>https://www.linkedin.com/in/rhys-williams-28b78042</t>
  </si>
  <si>
    <t>Rhys</t>
  </si>
  <si>
    <t>Research Impact &amp; Knowledge Exchange Officer</t>
  </si>
  <si>
    <t>rlw@aber.ac.uk</t>
  </si>
  <si>
    <t>masterlist-141uni, GN-Untouched - UK, ARMA-Prospect-Verified Contacts, ARMA-Prospect-Unknown Contacts, Masterlist-UK, masterlist-all, masterlist-ukuni</t>
  </si>
  <si>
    <t>https://www.linkedin.com/in/rhyswmuir</t>
  </si>
  <si>
    <t>rhys.muir@ncl.ac.uk</t>
  </si>
  <si>
    <t>https://www.linkedin.com/in/riaz-ahmed-moosa-800a159</t>
  </si>
  <si>
    <t>Ahmed Moosa</t>
  </si>
  <si>
    <t>a.riaz@ajman.ac.ae</t>
  </si>
  <si>
    <t>https://www.linkedin.com/in/richard-carver-3899a699</t>
  </si>
  <si>
    <t>Carver</t>
  </si>
  <si>
    <t>Visiting Research Fellow</t>
  </si>
  <si>
    <t>rcarver@brookes.ac.uk</t>
  </si>
  <si>
    <t>https://www.linkedin.com/in/richard-court-94b37738</t>
  </si>
  <si>
    <t>richard.court@ncl.ac.uk</t>
  </si>
  <si>
    <t>https://www.linkedin.com/in/richard-dawson-newcastle</t>
  </si>
  <si>
    <t>Dawson FREng</t>
  </si>
  <si>
    <t>Director Of Research, School Of Engineering</t>
  </si>
  <si>
    <t>richard.dawson@newcastle.ac.uk</t>
  </si>
  <si>
    <t>https://www.linkedin.com/in/richard-dewfall-1502a649</t>
  </si>
  <si>
    <t>Dewfall</t>
  </si>
  <si>
    <t>Head Of Finance Systems And Processes</t>
  </si>
  <si>
    <t>richard.dewfall@uwe.ac.uk</t>
  </si>
  <si>
    <t>+44 7870 488958</t>
  </si>
  <si>
    <t>https://www.linkedin.com/in/richard-flockemann-2106bb169</t>
  </si>
  <si>
    <t>Flockemann</t>
  </si>
  <si>
    <t>Senior Research Communications Officer</t>
  </si>
  <si>
    <t>richard@sussex.ac.uk</t>
  </si>
  <si>
    <t>https://www.linkedin.com/in/richardgsolomon</t>
  </si>
  <si>
    <t>richard.solomon@stmarys.ac.uk</t>
  </si>
  <si>
    <t>https://www.linkedin.com/in/richard-mcmanus-bramley-academy</t>
  </si>
  <si>
    <t>McManus</t>
  </si>
  <si>
    <t>richard.mcmanus@canterbury.ac.uk</t>
  </si>
  <si>
    <t>https://www.linkedin.com/in/richard-smith-90a74585</t>
  </si>
  <si>
    <t>Research Funding Development Manager (Peace And Security)</t>
  </si>
  <si>
    <t>richard.smith@coventry.ac.uk</t>
  </si>
  <si>
    <t>https://www.linkedin.com/in/rikanair</t>
  </si>
  <si>
    <t>Chandrika</t>
  </si>
  <si>
    <t>c.nair@warwick.ac.uk</t>
  </si>
  <si>
    <t>https://www.linkedin.com/in/robert-ewing-57a2442b</t>
  </si>
  <si>
    <t>r.ewing@kingston.ac.uk</t>
  </si>
  <si>
    <t>+44 7810 657672</t>
  </si>
  <si>
    <t>https://www.linkedin.com/in/robert-houghton-30765647</t>
  </si>
  <si>
    <t>robert.houghton@ncl.ac.uk</t>
  </si>
  <si>
    <t>https://www.linkedin.com/in/robin-humphrey-49055680</t>
  </si>
  <si>
    <t>Reader, And Director Of Postgraduate Research Training</t>
  </si>
  <si>
    <t>robin.humphrey@ncl.ac.uk</t>
  </si>
  <si>
    <t>https://www.linkedin.com/in/rob-pilling-039a3720</t>
  </si>
  <si>
    <t>Pilling</t>
  </si>
  <si>
    <t>r.pilling@sheffield.ac.uk</t>
  </si>
  <si>
    <t>https://www.linkedin.com/in/rory-mcgovern-11245427a</t>
  </si>
  <si>
    <t>McGovern</t>
  </si>
  <si>
    <t>Operations Officer (Research)</t>
  </si>
  <si>
    <t>r.mcgovern@coventry.ac.uk</t>
  </si>
  <si>
    <t>https://www.linkedin.com/in/rosalind-john-4a27086b</t>
  </si>
  <si>
    <t>Rosalind</t>
  </si>
  <si>
    <t>Director Of Research (Deputy)</t>
  </si>
  <si>
    <t>rjohn@caerdydd.ac.uk</t>
  </si>
  <si>
    <t>https://www.linkedin.com/in/rosebunker</t>
  </si>
  <si>
    <t>rose.bunker@newcastle.ac.uk</t>
  </si>
  <si>
    <t>https://www.linkedin.com/in/rosemutiso</t>
  </si>
  <si>
    <t>M Mutiso</t>
  </si>
  <si>
    <t>rose@energyforgrowth.org</t>
  </si>
  <si>
    <t>https://www.linkedin.com/in/rosie-collins-05454043</t>
  </si>
  <si>
    <t>Research Assessment Manager</t>
  </si>
  <si>
    <t>rosie.collins@mpls.ox.ac.uk</t>
  </si>
  <si>
    <t>https://www.linkedin.com/in/rosie-lynch-801113182</t>
  </si>
  <si>
    <t>r.s.lynch@sheffield.ac.uk</t>
  </si>
  <si>
    <t>https://www.linkedin.com/in/ros-rouse-95518135</t>
  </si>
  <si>
    <t>Rouse</t>
  </si>
  <si>
    <t>ros.rouse@uwe.ac.uk</t>
  </si>
  <si>
    <t>https://www.linkedin.com/in/ross-mcmurray-0420a6150</t>
  </si>
  <si>
    <t>McMurray</t>
  </si>
  <si>
    <t>r.mcmurray@sheffield.ac.uk</t>
  </si>
  <si>
    <t>https://www.linkedin.com/in/rowan-wilson</t>
  </si>
  <si>
    <t>Head Of Research Computing And Support Services</t>
  </si>
  <si>
    <t>rowan.wilson@it.ox.ac.uk</t>
  </si>
  <si>
    <t>https://www.linkedin.com/in/rsmike</t>
  </si>
  <si>
    <t>Mihail</t>
  </si>
  <si>
    <t>Penkin</t>
  </si>
  <si>
    <t>mihail.penkin@tutors-international.com</t>
  </si>
  <si>
    <t>https://www.linkedin.com/in/rubina-alam-ruma-0a2697110</t>
  </si>
  <si>
    <t>Rubina</t>
  </si>
  <si>
    <t>Alam Ruma</t>
  </si>
  <si>
    <t>Research Office/Project Accountant</t>
  </si>
  <si>
    <t>rubina.ruma@coventry.ac.uk</t>
  </si>
  <si>
    <t>https://www.linkedin.com/in/ruth-greenhalgh-b15443253</t>
  </si>
  <si>
    <t>rgreenhalgh@arden.ac.uk</t>
  </si>
  <si>
    <t>https://www.linkedin.com/in/ruth-herbert-27014746</t>
  </si>
  <si>
    <t>Director Of Research, Senior Lecturer In Performance (Music)</t>
  </si>
  <si>
    <t>r.herbert@kent.ac.uk</t>
  </si>
  <si>
    <t>https://www.linkedin.com/in/ruth-j-blakeley-7752772a0</t>
  </si>
  <si>
    <t>J Blakeley</t>
  </si>
  <si>
    <t>Director Of Research And Innovation, Faculty Of Social Sciences</t>
  </si>
  <si>
    <t>r.blakeley@sheffield.ac.uk</t>
  </si>
  <si>
    <t>https://www.linkedin.com/in/ruth-jones-692486144</t>
  </si>
  <si>
    <t>ruth.jones@swansea.ac.uk</t>
  </si>
  <si>
    <t>https://www.linkedin.com/in/ruth-riley-fiddy-b52318a2</t>
  </si>
  <si>
    <t>Riley Fiddy</t>
  </si>
  <si>
    <t>ruth.fiddy@admin.ox.ac.uk</t>
  </si>
  <si>
    <t>https://www.linkedin.com/in/sabiha-khanum-0ba932201</t>
  </si>
  <si>
    <t>Sabiha</t>
  </si>
  <si>
    <t>Khanum</t>
  </si>
  <si>
    <t>sabiha.khanum@coventry.ac.uk</t>
  </si>
  <si>
    <t>https://www.linkedin.com/in/sahilsinha15</t>
  </si>
  <si>
    <t>Sahil</t>
  </si>
  <si>
    <t>Sinha</t>
  </si>
  <si>
    <t>STEM Research Society - Media And Communications Officer</t>
  </si>
  <si>
    <t>sahil.sinha@student.manchester.ac.uk</t>
  </si>
  <si>
    <t>https://www.linkedin.com/in/saima-sheikh-88b734162/</t>
  </si>
  <si>
    <t>Saima</t>
  </si>
  <si>
    <t>Programme Manager - Global Health Research</t>
  </si>
  <si>
    <t>s.sheikh@keele.ac.uk</t>
  </si>
  <si>
    <t>https://www.linkedin.com/in/sally-blackamore-0141b65a</t>
  </si>
  <si>
    <t>Blackamore</t>
  </si>
  <si>
    <t>sally.blackamore@nottingham.ac.uk</t>
  </si>
  <si>
    <t>+44 7984 468438</t>
  </si>
  <si>
    <t>https://www.linkedin.com/in/sally-dalton-777926166/</t>
  </si>
  <si>
    <t>Head of Research Services (Open Research)</t>
  </si>
  <si>
    <t>s.dalton@leeds.ac.uk</t>
  </si>
  <si>
    <t>https://www.linkedin.com/in/sally-knight-179103a9</t>
  </si>
  <si>
    <t>s.knight@warwick.ac.uk</t>
  </si>
  <si>
    <t>https://www.linkedin.com/in/sally-midgley-a7223699</t>
  </si>
  <si>
    <t>s.midgley@sheffield.ac.uk</t>
  </si>
  <si>
    <t>https://www.linkedin.com/in/samantha-dixon-2b594349</t>
  </si>
  <si>
    <t>samantha.dixon@leedsbeckett.ac.uk</t>
  </si>
  <si>
    <t>https://www.linkedin.com/in/samantha-dixon-42a48591</t>
  </si>
  <si>
    <t>BSU Research Technology Platform Manager</t>
  </si>
  <si>
    <t>s.dixon@warwick.ac.uk</t>
  </si>
  <si>
    <t>https://www.linkedin.com/in/samantha-roberts-16010438</t>
  </si>
  <si>
    <t>s.roberts@warwick.ac.uk</t>
  </si>
  <si>
    <t>https://www.linkedin.com/in/samantha-trow-40b8831b6</t>
  </si>
  <si>
    <t>Trow</t>
  </si>
  <si>
    <t>samantha.trow@coventry.ac.uk</t>
  </si>
  <si>
    <t>https://www.linkedin.com/in/samantha-williams-b29195246</t>
  </si>
  <si>
    <t>samantha.williams@liverpool.ac.uk</t>
  </si>
  <si>
    <t>https://www.linkedin.com/in/samantha-w-jones</t>
  </si>
  <si>
    <t>samantha.jones@liverpool.ac.uk</t>
  </si>
  <si>
    <t>https://www.linkedin.com/in/sambaars</t>
  </si>
  <si>
    <t>Baars</t>
  </si>
  <si>
    <t>sam.baars@isospartnership.com</t>
  </si>
  <si>
    <t>https://www.linkedin.com/in/sam-cole-b8b10b133</t>
  </si>
  <si>
    <t>Assistant Director, Research &amp; Impact Services (Head Of Research &amp; KE Futures)</t>
  </si>
  <si>
    <t>s.cole@warwick.ac.uk</t>
  </si>
  <si>
    <t>https://www.linkedin.com/in/sameh-hassan-203165119</t>
  </si>
  <si>
    <t>shassan@qu.edu.qa</t>
  </si>
  <si>
    <t>shorne@rvc.ac.uk</t>
  </si>
  <si>
    <t>+44 7971 324202</t>
  </si>
  <si>
    <t>https://www.linkedin.com/in/samima-hussain-18a971289</t>
  </si>
  <si>
    <t>Samima</t>
  </si>
  <si>
    <t>samima.hussain@dmu.ac.uk</t>
  </si>
  <si>
    <t>https://www.linkedin.com/in/sam-laws-fcca-145260216</t>
  </si>
  <si>
    <t>Laws</t>
  </si>
  <si>
    <t>slaws@ucreative.ac.uk</t>
  </si>
  <si>
    <t>https://www.linkedin.com/in/sam-o-neill-1b222071</t>
  </si>
  <si>
    <t>s.oneill@sheffield.ac.uk</t>
  </si>
  <si>
    <t>GN-Untouched - UK, Masterlist-UK, masterlist-141uni, masterlist-ukuni, masterlist-all</t>
  </si>
  <si>
    <t>https://www.linkedin.com/in/sam-sneddon-5821b052</t>
  </si>
  <si>
    <t>Head Of Research, Impact And Engagement</t>
  </si>
  <si>
    <t>sam.sneddon@socsci.ox.ac.uk</t>
  </si>
  <si>
    <t>https://www.linkedin.com/in/sandabob</t>
  </si>
  <si>
    <t>Sanda</t>
  </si>
  <si>
    <t>Senior Grants Management Specialist</t>
  </si>
  <si>
    <t>sbob@aus.edu</t>
  </si>
  <si>
    <t>https://www.linkedin.com/in/sandraoza</t>
  </si>
  <si>
    <t>Oza</t>
  </si>
  <si>
    <t>Head Of Research Culture And Environment</t>
  </si>
  <si>
    <t>soza@dundee.ac.uk</t>
  </si>
  <si>
    <t>https://www.linkedin.com/in/sandra-stevenson-revill-6861b8a</t>
  </si>
  <si>
    <t>Stevenson-Revill</t>
  </si>
  <si>
    <t>s.stevenson-revill@derby.ac.uk</t>
  </si>
  <si>
    <t>+44 7711 846526</t>
  </si>
  <si>
    <t>https://www.linkedin.com/in/sandrine-jayne-8b065ba4</t>
  </si>
  <si>
    <t>Haematological Research Institute Manager</t>
  </si>
  <si>
    <t>sj179@le.ac.uk</t>
  </si>
  <si>
    <t>https://www.linkedin.com/in/sapana-roy</t>
  </si>
  <si>
    <t>Sapana</t>
  </si>
  <si>
    <t>Roy Ca</t>
  </si>
  <si>
    <t>sapana.roy@gemseducation.com</t>
  </si>
  <si>
    <t>https://www.linkedin.com/in/sara-cantillon-6152501a</t>
  </si>
  <si>
    <t>Cantillon</t>
  </si>
  <si>
    <t>Professor Of Gender And Economics, Director WiSE Research Centre</t>
  </si>
  <si>
    <t>sara.cantillon@gcu.ac.uk</t>
  </si>
  <si>
    <t>https://www.linkedin.com/in/sarah-abrahamson-173b9439</t>
  </si>
  <si>
    <t>Abrahamson</t>
  </si>
  <si>
    <t>s.abrahamson@warwick.ac.uk</t>
  </si>
  <si>
    <t>https://www.linkedin.com/in/sarah-bailey-26ab1345</t>
  </si>
  <si>
    <t>Marketing And Campaigns Manager (Research And Enterprise)</t>
  </si>
  <si>
    <t>sarah.bailey@newcastle.ac.uk</t>
  </si>
  <si>
    <t>https://www.linkedin.com/in/sarah-barnett-2a138a85</t>
  </si>
  <si>
    <t>sarah.barnett@liverpool.ac.uk</t>
  </si>
  <si>
    <t>https://www.linkedin.com/in/sarah-brooks-5844921b7</t>
  </si>
  <si>
    <t>Head Of Curriculum And Research (Secondary)</t>
  </si>
  <si>
    <t>sbrooks@coventry.ac.uk</t>
  </si>
  <si>
    <t>https://www.linkedin.com/in/sarah-carter-795082151</t>
  </si>
  <si>
    <t>Research And Operations Manager</t>
  </si>
  <si>
    <t>s.carter@exeter.ac.uk</t>
  </si>
  <si>
    <t>https://www.linkedin.com/in/sarah-donovan-b7004b32</t>
  </si>
  <si>
    <t>Research Development Manager (Biosciences)</t>
  </si>
  <si>
    <t>s.donovan@exeter.ac.uk</t>
  </si>
  <si>
    <t>https://www.linkedin.com/in/sarah-fitzgerald-70231880</t>
  </si>
  <si>
    <t>Fitzgerald</t>
  </si>
  <si>
    <t>sarah.fitzgerald@manchester.ac.uk</t>
  </si>
  <si>
    <t>https://www.linkedin.com/in/sarah-flitton-acma-ba-hons-aa3312b9</t>
  </si>
  <si>
    <t>Flitton Hons</t>
  </si>
  <si>
    <t>Interim Deputy Director Of Finance</t>
  </si>
  <si>
    <t>sarah.flitton@rca.ac.uk</t>
  </si>
  <si>
    <t>https://www.linkedin.com/in/sarah-hill-b7640525</t>
  </si>
  <si>
    <t>European Research Manager</t>
  </si>
  <si>
    <t>s.hill@exeter.ac.uk</t>
  </si>
  <si>
    <t>https://www.linkedin.com/in/sarah-jones-43bb0225</t>
  </si>
  <si>
    <t>sarah.c.jones@plymouth.ac.uk</t>
  </si>
  <si>
    <t>https://www.linkedin.com/in/sarahkhutchings/</t>
  </si>
  <si>
    <t>Hutchings</t>
  </si>
  <si>
    <t>shutchings@bournemouth.ac.uk</t>
  </si>
  <si>
    <t>https://www.linkedin.com/in/sarah-macleod-5b635428</t>
  </si>
  <si>
    <t>s.macleod@chester.ac.uk</t>
  </si>
  <si>
    <t>https://www.linkedin.com/in/sarah-moses-8589461a3/</t>
  </si>
  <si>
    <t>s.moses@leeds.ac.uk</t>
  </si>
  <si>
    <t>https://www.linkedin.com/in/sarah-pears-9aaa1a95</t>
  </si>
  <si>
    <t>Pears</t>
  </si>
  <si>
    <t>sarah.pears@ncl.ac.uk</t>
  </si>
  <si>
    <t>https://www.linkedin.com/in/sarah-richards-55aa065b</t>
  </si>
  <si>
    <t>s.richards@warwick.ac.uk</t>
  </si>
  <si>
    <t>https://www.linkedin.com/in/sarah-warner-a1a56364</t>
  </si>
  <si>
    <t>sarah.warner@ncl.ac.uk</t>
  </si>
  <si>
    <t>https://www.linkedin.com/in/sarah-whalley-b4931354</t>
  </si>
  <si>
    <t>Research Strategy Manager</t>
  </si>
  <si>
    <t>sarah.whalley1@newcastle.ac.uk</t>
  </si>
  <si>
    <t>https://www.linkedin.com/in/sarah-williamson-a5ba37228</t>
  </si>
  <si>
    <t>sarah.williamson@essex.ac.uk</t>
  </si>
  <si>
    <t>https://www.linkedin.com/in/sarah-wilson-ba9a3483</t>
  </si>
  <si>
    <t>Head Of Research Development, Support And Talent</t>
  </si>
  <si>
    <t>s.wilson@warwick.ac.uk</t>
  </si>
  <si>
    <t>https://www.linkedin.com/in/sara-lara-marquez-gallardo</t>
  </si>
  <si>
    <t>Marquez-Gallardo</t>
  </si>
  <si>
    <t>Senior Lecturer (Teaching &amp; Research) | Programme Leader MA In Fashion Management With Marketing</t>
  </si>
  <si>
    <t>sara.marquez-gallardo@dmu.ac.uk</t>
  </si>
  <si>
    <t>https://www.linkedin.com/in/sara-thornton-bryar-91352017</t>
  </si>
  <si>
    <t>Thornton-Bryar</t>
  </si>
  <si>
    <t>s.thornton-bryar@kingston.ac.uk</t>
  </si>
  <si>
    <t>https://www.linkedin.com/in/scarlettshearwood</t>
  </si>
  <si>
    <t>Scarlett</t>
  </si>
  <si>
    <t>Shearwood</t>
  </si>
  <si>
    <t>s.i.shearwood@leeds.ac.uk</t>
  </si>
  <si>
    <t>https://www.linkedin.com/in/shabraiz-hassan-fca-fcca-cpa-47a3344</t>
  </si>
  <si>
    <t>Shabraiz</t>
  </si>
  <si>
    <t>Aldar Academies</t>
  </si>
  <si>
    <t>shabraizhassan@aldaracademies.com</t>
  </si>
  <si>
    <t>aldar academies</t>
  </si>
  <si>
    <t>https://www.linkedin.com/in/shahul-hameed-a1a8a044</t>
  </si>
  <si>
    <t>Shahul</t>
  </si>
  <si>
    <t>Hameed</t>
  </si>
  <si>
    <t>Abu Dhabi Music And Arts Foundation- ADMAF</t>
  </si>
  <si>
    <t>shahul.h@admaf.org</t>
  </si>
  <si>
    <t>abu dhabi music and arts foundation admaf</t>
  </si>
  <si>
    <t>https://www.linkedin.com/in/shaileshkarkhanis</t>
  </si>
  <si>
    <t>Shailesh</t>
  </si>
  <si>
    <t>Karkhanis</t>
  </si>
  <si>
    <t>Broadridge Financial Solutions Inc.</t>
  </si>
  <si>
    <t>Vice President -Finance Systems</t>
  </si>
  <si>
    <t>shailesh.karkhanis@broadridge.com</t>
  </si>
  <si>
    <t>broadridge financial solutions inc</t>
  </si>
  <si>
    <t>https://www.linkedin.com/in/shailesh-naire-a55481a0</t>
  </si>
  <si>
    <t>Naire</t>
  </si>
  <si>
    <t>s.naire@keele.ac.uk</t>
  </si>
  <si>
    <t>https://www.linkedin.com/in/sharon-mayho-16b3888b</t>
  </si>
  <si>
    <t>Mayho</t>
  </si>
  <si>
    <t>ZERO2FIVE Food And Drink Research Manager</t>
  </si>
  <si>
    <t>smayho@cardiffmet.ac.uk</t>
  </si>
  <si>
    <t>https://www.linkedin.com/in/sharon-mcgettrick-78b7a024</t>
  </si>
  <si>
    <t>McGettrick</t>
  </si>
  <si>
    <t>Research Funding â€‹Manager</t>
  </si>
  <si>
    <t>s.mcgettrick@napier.ac.uk</t>
  </si>
  <si>
    <t>https://www.linkedin.com/in/shashi-paul-756921a7</t>
  </si>
  <si>
    <t>Shashi</t>
  </si>
  <si>
    <t>Head Emerging Technologies Research Centre And Professor Of Nanosceince And Nanotechnology</t>
  </si>
  <si>
    <t>spaul@dmu.ac.uk</t>
  </si>
  <si>
    <t>https://www.linkedin.com/in/shayan-noormohamed-900352161</t>
  </si>
  <si>
    <t>Noormohamed</t>
  </si>
  <si>
    <t>Carnegie Mellon University In Qatar</t>
  </si>
  <si>
    <t>shayan@cmu.edu</t>
  </si>
  <si>
    <t>carnegie mellon university in qatar</t>
  </si>
  <si>
    <t>https://www.linkedin.com/in/shay-bahadori-a0953963</t>
  </si>
  <si>
    <t>Shay</t>
  </si>
  <si>
    <t>Bahadori</t>
  </si>
  <si>
    <t>sbahadori@bournemouth.ac.uk</t>
  </si>
  <si>
    <t>https://www.linkedin.com/in/sheelagh-heugh-63b4819</t>
  </si>
  <si>
    <t>Sheelagh</t>
  </si>
  <si>
    <t>Heugh</t>
  </si>
  <si>
    <t>Co Director Higher Eduction Research Group</t>
  </si>
  <si>
    <t>sheelagh.heugh@londonmet.ac.uk</t>
  </si>
  <si>
    <t>+44 7968 911954</t>
  </si>
  <si>
    <t>GN-Already Approached, ARMA-Prospect-Removed - Out of Persona, masterlist-141uni, Masterlist-UK</t>
  </si>
  <si>
    <t>https://www.linkedin.com/in/sheena-marie-o-brien-6b181786</t>
  </si>
  <si>
    <t>Sheena-Marie</t>
  </si>
  <si>
    <t>Research Services Office Manager | Research Systems |</t>
  </si>
  <si>
    <t>sheenamarie.obrien@coventry.ac.uk</t>
  </si>
  <si>
    <t>https://www.linkedin.com/in/sheilakiggins</t>
  </si>
  <si>
    <t>Kiggins</t>
  </si>
  <si>
    <t>s.kiggins@warwick.ac.uk</t>
  </si>
  <si>
    <t>https://www.linkedin.com/in/shoaibsaleh92</t>
  </si>
  <si>
    <t>Suleh</t>
  </si>
  <si>
    <t>YABI</t>
  </si>
  <si>
    <t>shoaib@yabimoney.com</t>
  </si>
  <si>
    <t>yabi</t>
  </si>
  <si>
    <t>https://www.linkedin.com/in/shona-hunter-frsa-02177a14b</t>
  </si>
  <si>
    <t>Reader &amp; Director Of Research Degree Programmes</t>
  </si>
  <si>
    <t>s.hunter@leedsbeckett.ac.uk</t>
  </si>
  <si>
    <t>https://www.linkedin.com/in/shona-smith-3b7371244</t>
  </si>
  <si>
    <t>Research And Innovation Development Manager, Priestley International Centre For Climate</t>
  </si>
  <si>
    <t>s.smith@leeds.ac.uk</t>
  </si>
  <si>
    <t>https://www.linkedin.com/in/shraddha-sharda-4a551710a</t>
  </si>
  <si>
    <t>Shraddha</t>
  </si>
  <si>
    <t>Sharda</t>
  </si>
  <si>
    <t>shraddha.sharda@gemseducation.com</t>
  </si>
  <si>
    <t>https://www.linkedin.com/in/siby-thomas-9890567a</t>
  </si>
  <si>
    <t>Siby</t>
  </si>
  <si>
    <t>Gulf University For Science And Technology</t>
  </si>
  <si>
    <t>siby.thomas@gust.edu.kw</t>
  </si>
  <si>
    <t>gulf university for science and technology</t>
  </si>
  <si>
    <t>https://www.linkedin.com/in/silvievandam</t>
  </si>
  <si>
    <t>Silvie</t>
  </si>
  <si>
    <t>VanDam</t>
  </si>
  <si>
    <t>Manager Research Development And Support Office And Sr. Research Policy Advisor</t>
  </si>
  <si>
    <t>s.vandam@tue.nl</t>
  </si>
  <si>
    <t>https://www.linkedin.com/in/simoncushing</t>
  </si>
  <si>
    <t>Cushing</t>
  </si>
  <si>
    <t>Research Director, Oil And Gas</t>
  </si>
  <si>
    <t>simon.cushing@gartner.com</t>
  </si>
  <si>
    <t>https://www.linkedin.com/in/simon-farrenden-66089826</t>
  </si>
  <si>
    <t>Farrenden</t>
  </si>
  <si>
    <t>sjf@ecs.soton.ac.uk</t>
  </si>
  <si>
    <t>https://www.linkedin.com/in/simon-jenkins-70300b17</t>
  </si>
  <si>
    <t>Head Of External Funding &amp; Research</t>
  </si>
  <si>
    <t>sjenkins@gcs.ac.uk</t>
  </si>
  <si>
    <t>https://www.linkedin.com/in/simon-jones-b2710423</t>
  </si>
  <si>
    <t>Research Systems Project Manager</t>
  </si>
  <si>
    <t>s.jones@warwick.ac.uk</t>
  </si>
  <si>
    <t>https://www.linkedin.com/in/sonia-furtado-pereira-a32952161</t>
  </si>
  <si>
    <t>Furtado Pereira</t>
  </si>
  <si>
    <t>Manager, Pre-Award</t>
  </si>
  <si>
    <t>spereira@aus.edu</t>
  </si>
  <si>
    <t>masterlist-uae, masterlist-all, Masterlist-UAE, GN-Already Approached, GN-Clicks</t>
  </si>
  <si>
    <t>https://www.linkedin.com/in/sonya-leitch-28864099</t>
  </si>
  <si>
    <t>Sonya</t>
  </si>
  <si>
    <t>Leitch</t>
  </si>
  <si>
    <t>s.leitch@ulster.ac.uk</t>
  </si>
  <si>
    <t>https://www.linkedin.com/in/sophie-archard-967b8913b</t>
  </si>
  <si>
    <t>Archard</t>
  </si>
  <si>
    <t>Research Strategy, Planning And Performance Manager</t>
  </si>
  <si>
    <t>sophie.archard@liverpool.ac.uk</t>
  </si>
  <si>
    <t>https://www.linkedin.com/in/sophie-harrison-6a7371aa</t>
  </si>
  <si>
    <t>Research And Development Innovation Officer (Health And Wellbeing)</t>
  </si>
  <si>
    <t>s.harrison@bangor.ac.uk</t>
  </si>
  <si>
    <t>https://www.linkedin.com/in/sophie-hurford-1974551a3</t>
  </si>
  <si>
    <t>Hurford</t>
  </si>
  <si>
    <t>Research Centre Support Officer</t>
  </si>
  <si>
    <t>sophie.hurford@sussex.ac.uk</t>
  </si>
  <si>
    <t>https://www.linkedin.com/in/sophie-tomlinson-33263480</t>
  </si>
  <si>
    <t>sophie.tomlinson@sheffield.ac.uk</t>
  </si>
  <si>
    <t>https://www.linkedin.com/in/sotaro-kita-aa653015</t>
  </si>
  <si>
    <t>Sotaro</t>
  </si>
  <si>
    <t>Kita</t>
  </si>
  <si>
    <t>Deputy Pro Vice Chancellor (Research)</t>
  </si>
  <si>
    <t>s.kita@warwick.ac.uk</t>
  </si>
  <si>
    <t>https://www.linkedin.com/in/sseavers686</t>
  </si>
  <si>
    <t>Seavers</t>
  </si>
  <si>
    <t>Communications Manager, Cage Research Centre</t>
  </si>
  <si>
    <t>s.seavers@warwick.ac.uk</t>
  </si>
  <si>
    <t>https://www.linkedin.com/in/staceydownton</t>
  </si>
  <si>
    <t>Downton Hons</t>
  </si>
  <si>
    <t>Head Of IT Partnering (Research)</t>
  </si>
  <si>
    <t>sd@bristol.ac.uk</t>
  </si>
  <si>
    <t>+44 7824 705342</t>
  </si>
  <si>
    <t>masterlist-141uni, ARMA-Prospect-Removed - Out of Persona, GN-Untouched - UK, Masterlist-UK</t>
  </si>
  <si>
    <t>https://www.linkedin.com/in/stefan-dasanjh-124539197</t>
  </si>
  <si>
    <t>Dasanjh</t>
  </si>
  <si>
    <t>sdasanjh@upp-ltd.com</t>
  </si>
  <si>
    <t>https://www.linkedin.com/in/stella-robert-2659b9106</t>
  </si>
  <si>
    <t>Executive Director, Finance And Admin</t>
  </si>
  <si>
    <t>stella.robert@uwe.ac.uk</t>
  </si>
  <si>
    <t>https://www.linkedin.com/in/stephanie-connor-29aab11b4</t>
  </si>
  <si>
    <t>Research Administrator - University Of Liverpool Management School</t>
  </si>
  <si>
    <t>stephanie.connor@liverpool.ac.uk</t>
  </si>
  <si>
    <t>https://www.linkedin.com/in/stephanie-dawn-9abaa1ab</t>
  </si>
  <si>
    <t>UK Pre Award Officer</t>
  </si>
  <si>
    <t>stephanie.dawn@liverpool.ac.uk</t>
  </si>
  <si>
    <t>https://www.linkedin.com/in/stephanie-fletcher-894319b9</t>
  </si>
  <si>
    <t>Research Development Manager, Psychology And Health And Care Professions</t>
  </si>
  <si>
    <t>s.fletcher@exeter.ac.uk</t>
  </si>
  <si>
    <t>https://www.linkedin.com/in/stephanie-halford-50569070</t>
  </si>
  <si>
    <t>Halford</t>
  </si>
  <si>
    <t>Senior Research Scientist And Director Of Graduate Studies</t>
  </si>
  <si>
    <t>stephanie.halford@eye.ox.ac.uk</t>
  </si>
  <si>
    <t>https://www.linkedin.com/in/stephanie-holland-19340637</t>
  </si>
  <si>
    <t>s.holland@mmu.ac.uk</t>
  </si>
  <si>
    <t>https://www.linkedin.com/in/stephanie-laidlaw-5a04271b</t>
  </si>
  <si>
    <t>slaidlaw@liverpool.ac.uk</t>
  </si>
  <si>
    <t>https://www.linkedin.com/in/stephen-brealey-9428b528</t>
  </si>
  <si>
    <t>Brealey</t>
  </si>
  <si>
    <t>Trial Manager/Research Fellow</t>
  </si>
  <si>
    <t>sb143@york.ac.uk</t>
  </si>
  <si>
    <t>https://www.linkedin.com/in/stephenbrockway</t>
  </si>
  <si>
    <t>Brockway</t>
  </si>
  <si>
    <t>Chief Research Officer, Maru (UK) - A Stagwell Company</t>
  </si>
  <si>
    <t>stephen.brockway@marugroup.net</t>
  </si>
  <si>
    <t>https://www.linkedin.com/in/stephengparker</t>
  </si>
  <si>
    <t>Director Of The Centre For Catholic Education, Research And Religious Literacy</t>
  </si>
  <si>
    <t>stephen.parker@stmarys.ac.uk</t>
  </si>
  <si>
    <t>https://www.linkedin.com/in/stephen-hagen-0b948b14</t>
  </si>
  <si>
    <t>Hagen</t>
  </si>
  <si>
    <t>Director, Research, Business, Innovation</t>
  </si>
  <si>
    <t>stephen.hagen@uwe.ac.uk</t>
  </si>
  <si>
    <t>https://www.linkedin.com/in/stephen-obuba-acma-msc-49b1259/</t>
  </si>
  <si>
    <t>Obuba</t>
  </si>
  <si>
    <t>s.obuba@londonmet.ac.uk</t>
  </si>
  <si>
    <t>Masterlist-UK, GN-Untouched - UK, masterlist-141uni, masterlist-all, Masterlist-UAE</t>
  </si>
  <si>
    <t>https://www.linkedin.com/in/steve-gough-4574095</t>
  </si>
  <si>
    <t>Assistant Director Of IT Services</t>
  </si>
  <si>
    <t>s.m.gough@reading.ac.uk</t>
  </si>
  <si>
    <t>+44 118 378 6212</t>
  </si>
  <si>
    <t>https://www.linkedin.com/in/steve-grive-5a73a523</t>
  </si>
  <si>
    <t>Grive</t>
  </si>
  <si>
    <t>steve.grive@uwe.ac.uk</t>
  </si>
  <si>
    <t>+44 117 965 6261</t>
  </si>
  <si>
    <t>https://www.linkedin.com/in/steve-keen-00354017</t>
  </si>
  <si>
    <t>Keen</t>
  </si>
  <si>
    <t>External Research Supervisor / Director Of Studies</t>
  </si>
  <si>
    <t>s.keen@uwtsd.ac.uk</t>
  </si>
  <si>
    <t>https://www.linkedin.com/in/steven-scott-6716aa5a</t>
  </si>
  <si>
    <t>s.scott@wigan-leigh.ac.uk</t>
  </si>
  <si>
    <t>https://www.linkedin.com/in/steven-young-3334011</t>
  </si>
  <si>
    <t>Technical Services Manager, Advanced Research Computing</t>
  </si>
  <si>
    <t>steven.young@oerc.ox.ac.uk</t>
  </si>
  <si>
    <t>https://www.linkedin.com/in/steve-rogers-784277144</t>
  </si>
  <si>
    <t>steve.rogers@coventry.ac.uk</t>
  </si>
  <si>
    <t>https://www.linkedin.com/in/stevetillotson</t>
  </si>
  <si>
    <t>Tillotson</t>
  </si>
  <si>
    <t>Research And Innovation Marketing Officer</t>
  </si>
  <si>
    <t>stevetillotson@bradford.ac.uk</t>
  </si>
  <si>
    <t>https://www.linkedin.com/in/stuartcostley</t>
  </si>
  <si>
    <t>stuart.costley@aviv-group.com</t>
  </si>
  <si>
    <t>https://www.linkedin.com/in/stu-fern-a128a017</t>
  </si>
  <si>
    <t>Stu</t>
  </si>
  <si>
    <t>sfern@glyndwr.ac.uk</t>
  </si>
  <si>
    <t>https://www.linkedin.com/in/sue-c-jones-911b7512</t>
  </si>
  <si>
    <t>C Jones</t>
  </si>
  <si>
    <t>Head Of Education, Innovation, Research And Development (EIRD) Group</t>
  </si>
  <si>
    <t>sue.jones@bradford.ac.uk</t>
  </si>
  <si>
    <t>https://www.linkedin.com/in/sue-elwell-b82a8879</t>
  </si>
  <si>
    <t>Elwell</t>
  </si>
  <si>
    <t>Research Manager PCRN</t>
  </si>
  <si>
    <t>s.elwell@warwick.ac.uk</t>
  </si>
  <si>
    <t>https://www.linkedin.com/in/sue-hanshaw-6b491939</t>
  </si>
  <si>
    <t>Hanshaw</t>
  </si>
  <si>
    <t>Head Of Research Development And Impact</t>
  </si>
  <si>
    <t>sue.hanshaw@essex.ac.uk</t>
  </si>
  <si>
    <t>masterlist-141uni, Masterlist-UK, ARMA-Client-Unknown Contacts, GN-Untouched - UK</t>
  </si>
  <si>
    <t>https://www.linkedin.com/in/sultanah-aljaser-96bb1119</t>
  </si>
  <si>
    <t>Sultanah</t>
  </si>
  <si>
    <t>Aljaser</t>
  </si>
  <si>
    <t>sultanah.aljaser@pnu.edu.sa</t>
  </si>
  <si>
    <t>https://www.linkedin.com/in/sumi-david-0ba8b113</t>
  </si>
  <si>
    <t>Sumi</t>
  </si>
  <si>
    <t>Head Of Research And Impact (policy And Performance)</t>
  </si>
  <si>
    <t>s.david@exeter.ac.uk</t>
  </si>
  <si>
    <t>https://www.linkedin.com/in/sumit-kalsi-46052433</t>
  </si>
  <si>
    <t>Sumit</t>
  </si>
  <si>
    <t>Kalsi</t>
  </si>
  <si>
    <t>Associate Director Workflow Research</t>
  </si>
  <si>
    <t>skalsi@nuclera.com</t>
  </si>
  <si>
    <t>https://www.linkedin.com/in/sunder-mahendra-36452b16</t>
  </si>
  <si>
    <t>Sunder</t>
  </si>
  <si>
    <t>Mahendra</t>
  </si>
  <si>
    <t>s.mahendra@kent.ac.uk</t>
  </si>
  <si>
    <t>https://www.linkedin.com/in/susan-ambler-9764372a5</t>
  </si>
  <si>
    <t>Ambler</t>
  </si>
  <si>
    <t>s.ambler@derby.ac.uk</t>
  </si>
  <si>
    <t>https://www.linkedin.com/in/susan-bowett-phd-73697014</t>
  </si>
  <si>
    <t>Bowett</t>
  </si>
  <si>
    <t>School Manager, NIHR School For Public Health Research (SPHR)</t>
  </si>
  <si>
    <t>susan.bowett@ncl.ac.uk</t>
  </si>
  <si>
    <t>https://www.linkedin.com/in/susan-ellison-982697162</t>
  </si>
  <si>
    <t>s.ellison@warwick.ac.uk</t>
  </si>
  <si>
    <t>https://www.linkedin.com/in/susan-hill-715974b4</t>
  </si>
  <si>
    <t>s.hill@keele.ac.uk</t>
  </si>
  <si>
    <t>https://www.linkedin.com/in/susan-levy-86a34a115</t>
  </si>
  <si>
    <t>Levy</t>
  </si>
  <si>
    <t>Research Funding Application Reviewer</t>
  </si>
  <si>
    <t>slevy@dundee.ac.uk</t>
  </si>
  <si>
    <t>https://www.linkedin.com/in/susan-molyneux-hodgson-9ba393130</t>
  </si>
  <si>
    <t>Molyneux-Hodgson</t>
  </si>
  <si>
    <t>Associate Pro-Vice Chancellor (Research And Impact)</t>
  </si>
  <si>
    <t>s.hodgson@exeter.ac.uk</t>
  </si>
  <si>
    <t>https://www.linkedin.com/in/susanna-dunachie-37a56232</t>
  </si>
  <si>
    <t>Dunachie</t>
  </si>
  <si>
    <t>Director Of The NDM Centre For Global Health Research</t>
  </si>
  <si>
    <t>susie.dunachie@ndm.ox.ac.uk</t>
  </si>
  <si>
    <t>https://www.linkedin.com/in/susanne-namer-waldenstrom-577b3361/</t>
  </si>
  <si>
    <t>Namer-Waldenstrom</t>
  </si>
  <si>
    <t>Faculty Research Support Manager</t>
  </si>
  <si>
    <t>s.namerwaldenstrom@greenwich.ac.uk</t>
  </si>
  <si>
    <t>https://www.linkedin.com/in/susiehamilton</t>
  </si>
  <si>
    <t>susan.hamilton@rca.ac.uk</t>
  </si>
  <si>
    <t>+44 7944 339574</t>
  </si>
  <si>
    <t>https://www.linkedin.com/in/susie-powell-503196a4</t>
  </si>
  <si>
    <t>Research And Enterprise Officer</t>
  </si>
  <si>
    <t>spowell@cardiffmet.ac.uk</t>
  </si>
  <si>
    <t>https://www.linkedin.com/in/susie-reynell-807797103/</t>
  </si>
  <si>
    <t>Reynell</t>
  </si>
  <si>
    <t>sreynell@bournemouth.ac.uk</t>
  </si>
  <si>
    <t>https://www.linkedin.com/in/suzanne-pemberton-456aa4a6</t>
  </si>
  <si>
    <t>Faculty Research &amp; Innovation Manager</t>
  </si>
  <si>
    <t>s.m.pemberton@leeds.ac.uk</t>
  </si>
  <si>
    <t>https://www.linkedin.com/in/suzanne-robson-74322757</t>
  </si>
  <si>
    <t>Deputy Director Stakeholder &amp; Funding Development</t>
  </si>
  <si>
    <t>suzanne.robson@newcastle.ac.uk</t>
  </si>
  <si>
    <t>https://www.linkedin.com/in/suzath-hussain-6aaa3b16/</t>
  </si>
  <si>
    <t>Suzath</t>
  </si>
  <si>
    <t>s.hussain@herts.ac.uk</t>
  </si>
  <si>
    <t>https://www.linkedin.com/in/suzpalmer</t>
  </si>
  <si>
    <t>suzanne.palmer@liverpool.ac.uk</t>
  </si>
  <si>
    <t>https://www.linkedin.com/in/suzyshipman</t>
  </si>
  <si>
    <t>sfs@aber.ac.uk</t>
  </si>
  <si>
    <t>+44 7812 721328</t>
  </si>
  <si>
    <t>https://www.linkedin.com/in/svetlana-cicmil-7a60901</t>
  </si>
  <si>
    <t>Cicmil</t>
  </si>
  <si>
    <t>Director Of Postgraduate Research, Faculty Of Business And Law</t>
  </si>
  <si>
    <t>svetlana.cicmil@uwe.ac.uk</t>
  </si>
  <si>
    <t>https://www.linkedin.com/in/swaran-preet-singh-3b74693a</t>
  </si>
  <si>
    <t>Swaran</t>
  </si>
  <si>
    <t>Preet Singh</t>
  </si>
  <si>
    <t>Director, Centre For Mental Health And Wellbeing Research</t>
  </si>
  <si>
    <t>s.singh@warwick.ac.uk</t>
  </si>
  <si>
    <t>https://www.linkedin.com/in/swathiguptha</t>
  </si>
  <si>
    <t>Guptha</t>
  </si>
  <si>
    <t>s.guptha@birmingham.ac.uk</t>
  </si>
  <si>
    <t>https://www.linkedin.com/in/tadija-popovic-6b1193103/</t>
  </si>
  <si>
    <t>Tadija</t>
  </si>
  <si>
    <t>Popovic</t>
  </si>
  <si>
    <t>t.popovic@gre.ac.uk</t>
  </si>
  <si>
    <t>https://www.linkedin.com/in/talha-kaya-06670919a</t>
  </si>
  <si>
    <t>Talha</t>
  </si>
  <si>
    <t>Kaya</t>
  </si>
  <si>
    <t>EMU</t>
  </si>
  <si>
    <t>talha.kaya@emu.edu.tr</t>
  </si>
  <si>
    <t>emu</t>
  </si>
  <si>
    <t>https://www.linkedin.com/in/tamsin-holt-93198181</t>
  </si>
  <si>
    <t>Head Of Research Operations And Reporting</t>
  </si>
  <si>
    <t>t.l.holt@leeds.ac.uk</t>
  </si>
  <si>
    <t>https://www.linkedin.com/in/tanya-liguori</t>
  </si>
  <si>
    <t>Liguori</t>
  </si>
  <si>
    <t>tanya.liguori@coventry.ac.uk</t>
  </si>
  <si>
    <t>https://www.linkedin.com/in/tbrady2007</t>
  </si>
  <si>
    <t>tom.brady@law.ac.uk</t>
  </si>
  <si>
    <t>https://www.linkedin.com/in/thomas-moreau-99529525</t>
  </si>
  <si>
    <t>Moreau</t>
  </si>
  <si>
    <t>thomas.moreau@bit.bio</t>
  </si>
  <si>
    <t>https://www.linkedin.com/in/thomas-pfeiffer-39637a106</t>
  </si>
  <si>
    <t>Pfeiffer</t>
  </si>
  <si>
    <t>Co-founder And Senior Director R&amp;D And Innovation</t>
  </si>
  <si>
    <t>thomas@pangeabio.com</t>
  </si>
  <si>
    <t>https://www.linkedin.com/in/thomas-swift-6316b2139</t>
  </si>
  <si>
    <t>Swift</t>
  </si>
  <si>
    <t>t.swift@leeds.ac.uk</t>
  </si>
  <si>
    <t>https://www.linkedin.com/in/ties-benguedda-5644a468</t>
  </si>
  <si>
    <t>Ties</t>
  </si>
  <si>
    <t>Benguedda</t>
  </si>
  <si>
    <t>Business Innovation And Skills Development Manager (Research, Business, And Innovation Team)</t>
  </si>
  <si>
    <t>ties.benguedda@uwe.ac.uk</t>
  </si>
  <si>
    <t>https://www.linkedin.com/in/tim-clark-b5a14a148</t>
  </si>
  <si>
    <t>Director Of Research And Enterprise - School Of Education And Childhood</t>
  </si>
  <si>
    <t>tim.clark@uwe.ac.uk</t>
  </si>
  <si>
    <t>+44 7866 757123</t>
  </si>
  <si>
    <t>ARMA-Prospect-Unknown Contacts, masterlist-141uni, GN-Untouched - UK, Masterlist-UK, masterlist-ukuni, masterlist-all</t>
  </si>
  <si>
    <t>https://www.linkedin.com/in/tim-moss-4b545435</t>
  </si>
  <si>
    <t>Director Of Postgraduate Research, Faculty Of Health And Applied Sciences</t>
  </si>
  <si>
    <t>tim.moss@uwe.ac.uk</t>
  </si>
  <si>
    <t>https://www.linkedin.com/in/timothy-cox-50a04732</t>
  </si>
  <si>
    <t>Director: Research And Enterprise: Institute Of Bio-Sensing Technology</t>
  </si>
  <si>
    <t>timothy.cox@uwe.ac.uk</t>
  </si>
  <si>
    <t>https://www.linkedin.com/in/timothy-stibbs-6b42421a4</t>
  </si>
  <si>
    <t>Stibbs</t>
  </si>
  <si>
    <t>tstibbs@manchester.ac.uk</t>
  </si>
  <si>
    <t>https://www.linkedin.com/in/tina-cottrell-4a542644</t>
  </si>
  <si>
    <t>Cottrell</t>
  </si>
  <si>
    <t>Manager - Dementia Research Institute</t>
  </si>
  <si>
    <t>cottrellt@caerdydd.ac.uk</t>
  </si>
  <si>
    <t>https://www.linkedin.com/in/tina-lewis-357930ba</t>
  </si>
  <si>
    <t>Research Strategy, Planning And Performance Officer</t>
  </si>
  <si>
    <t>tina.lewis@liverpool.ac.uk</t>
  </si>
  <si>
    <t>https://www.linkedin.com/in/toby-webster-97107764</t>
  </si>
  <si>
    <t>Senior Research Analyst, Science And Emerging Technology</t>
  </si>
  <si>
    <t>toby.webster@randeurope.org</t>
  </si>
  <si>
    <t>https://www.linkedin.com/in/tom-ewen-b3a64bb7</t>
  </si>
  <si>
    <t>Ewen</t>
  </si>
  <si>
    <t>tom.ewen@newcastle.ac.uk</t>
  </si>
  <si>
    <t>https://www.linkedin.com/in/tom-mcleish-2a637225</t>
  </si>
  <si>
    <t>McLeish</t>
  </si>
  <si>
    <t>Pro-Vice-Chancellor For Research</t>
  </si>
  <si>
    <t>t.c.b.mcleish@durham.ac.uk</t>
  </si>
  <si>
    <t>https://www.linkedin.com/in/tom-mekenkamp-msc-ra-54a20429/</t>
  </si>
  <si>
    <t>Mekenkamp</t>
  </si>
  <si>
    <t>Head of Finance Faculty ITC</t>
  </si>
  <si>
    <t>t.g.j.mekenkamp@utwente.nl</t>
  </si>
  <si>
    <t>https://www.linkedin.com/in/tomormerod/</t>
  </si>
  <si>
    <t>Director of IT and Digital Transformation</t>
  </si>
  <si>
    <t>tormerod@bournemouth.ac.uk</t>
  </si>
  <si>
    <t>https://www.linkedin.com/in/tom-shield-a47937119</t>
  </si>
  <si>
    <t>Shield</t>
  </si>
  <si>
    <t>tom.shield@newcastle.ac.uk</t>
  </si>
  <si>
    <t>https://www.linkedin.com/in/tom-walker-612a45228</t>
  </si>
  <si>
    <t>t.s.walker@leeds.ac.uk</t>
  </si>
  <si>
    <t>https://www.linkedin.com/in/ton-langendorff-04749511</t>
  </si>
  <si>
    <t>Ton</t>
  </si>
  <si>
    <t>Langendorff</t>
  </si>
  <si>
    <t>t.langendorff@tue.nl</t>
  </si>
  <si>
    <t>https://www.linkedin.com/in/tony-o-donnell-94777619b</t>
  </si>
  <si>
    <t>tonydonnell@aston.ac.uk</t>
  </si>
  <si>
    <t>https://www.linkedin.com/in/tracey-garner-2a574154</t>
  </si>
  <si>
    <t>t.garner@sheffield.ac.uk</t>
  </si>
  <si>
    <t>masterlist-ukuni, masterlist-all, GN-Untouched - UK, Masterlist-UK</t>
  </si>
  <si>
    <t>https://www.linkedin.com/in/tracie-perrin-624606156</t>
  </si>
  <si>
    <t>Tracie</t>
  </si>
  <si>
    <t>tperrin@emet.uk.com</t>
  </si>
  <si>
    <t>https://www.linkedin.com/in/tracy-hughes-02286116</t>
  </si>
  <si>
    <t>Assistant Management Accountant (Research)</t>
  </si>
  <si>
    <t>t.hughes@warwick.ac.uk</t>
  </si>
  <si>
    <t>https://www.linkedin.com/in/trine-bjørkmann-berry-5125391</t>
  </si>
  <si>
    <t>Trine</t>
  </si>
  <si>
    <t>Bjørkmann Berry</t>
  </si>
  <si>
    <t>trine.berry@sussex.ac.uk</t>
  </si>
  <si>
    <t>https://www.linkedin.com/in/twainwright</t>
  </si>
  <si>
    <t>Wainwright</t>
  </si>
  <si>
    <t>Professor Of Orthopaedics And Deputy Head Of Orthopaedic Research Institute</t>
  </si>
  <si>
    <t>twainwright@bournemouth.ac.uk</t>
  </si>
  <si>
    <t>https://www.linkedin.com/in/tzunder</t>
  </si>
  <si>
    <t>Zunder</t>
  </si>
  <si>
    <t>Freight And Logistics Group Manager And Principal Research Associate</t>
  </si>
  <si>
    <t>tom.zunder@ncl.ac.uk</t>
  </si>
  <si>
    <t>https://www.linkedin.com/in/tzvety-bandakova-a7566b5b</t>
  </si>
  <si>
    <t>Tzvety</t>
  </si>
  <si>
    <t>Bandakova</t>
  </si>
  <si>
    <t>tzvety.bandakova@coventry.ac.uk</t>
  </si>
  <si>
    <t>https://www.linkedin.com/in/valasker-m-3aa7684a</t>
  </si>
  <si>
    <t>Valasker</t>
  </si>
  <si>
    <t>Senior Finance Research Officer</t>
  </si>
  <si>
    <t>valaskerm@manchester.ac.uk</t>
  </si>
  <si>
    <t>https://www.linkedin.com/in/valentina-rasha-9a5b3063</t>
  </si>
  <si>
    <t>Rasha</t>
  </si>
  <si>
    <t>Student Research Office</t>
  </si>
  <si>
    <t>v.rasha@leedsbeckett.ac.uk</t>
  </si>
  <si>
    <t>https://www.linkedin.com/in/val-steele-b1998594</t>
  </si>
  <si>
    <t>Research And Innovation Performance Manager</t>
  </si>
  <si>
    <t>vsteele@bradford.ac.uk</t>
  </si>
  <si>
    <t>https://www.linkedin.com/in/vargheese-antony-3094572a1</t>
  </si>
  <si>
    <t>Vargheese</t>
  </si>
  <si>
    <t>Grant Man Grant Management Specialist &amp; IRB Administrator</t>
  </si>
  <si>
    <t>vantony@aus.edu</t>
  </si>
  <si>
    <t>https://www.linkedin.com/in/velika-krivokapic-06173416</t>
  </si>
  <si>
    <t>Velika</t>
  </si>
  <si>
    <t>Krivokapic</t>
  </si>
  <si>
    <t>vkrivokapic@rvc.ac.uk</t>
  </si>
  <si>
    <t>+44 7940 240872</t>
  </si>
  <si>
    <t>https://www.linkedin.com/in/verity-s-r-smith-2a404160</t>
  </si>
  <si>
    <t>Verity</t>
  </si>
  <si>
    <t>v.smith@leeds.ac.uk</t>
  </si>
  <si>
    <t>https://www.linkedin.com/in/victoria-creed-fca-42088695</t>
  </si>
  <si>
    <t>Creed</t>
  </si>
  <si>
    <t>vcreed@rvc.ac.uk</t>
  </si>
  <si>
    <t>+44 7877 956828</t>
  </si>
  <si>
    <t>https://www.linkedin.com/in/victoriagiordanobibby</t>
  </si>
  <si>
    <t>Giordano-Bibby</t>
  </si>
  <si>
    <t>v.giordano-bibby@sheffield.ac.uk</t>
  </si>
  <si>
    <t>https://www.linkedin.com/in/victoria-grimbly-50100538</t>
  </si>
  <si>
    <t>Grimbly</t>
  </si>
  <si>
    <t>victoria.grimbly@liverpool.ac.uk</t>
  </si>
  <si>
    <t>https://www.linkedin.com/in/victoria-sedman-4aa72439</t>
  </si>
  <si>
    <t>Sedman</t>
  </si>
  <si>
    <t>victoria.sedman@nottingham.ac.uk</t>
  </si>
  <si>
    <t>+44 7909 970447</t>
  </si>
  <si>
    <t>https://www.linkedin.com/in/vikkiberryman</t>
  </si>
  <si>
    <t>Vikki</t>
  </si>
  <si>
    <t>Berryman</t>
  </si>
  <si>
    <t>v.berryman@liverpool.ac.uk</t>
  </si>
  <si>
    <t>https://www.linkedin.com/in/vivien-calway-1577b765</t>
  </si>
  <si>
    <t>Vivien</t>
  </si>
  <si>
    <t>Calway</t>
  </si>
  <si>
    <t>vivien.calway@uwe.ac.uk</t>
  </si>
  <si>
    <t>https://www.linkedin.com/in/vivienne-nash-98a5068</t>
  </si>
  <si>
    <t>Grant Development Manager</t>
  </si>
  <si>
    <t>v.nash@ulster.ac.uk</t>
  </si>
  <si>
    <t>https://www.linkedin.com/in/volker-pickert-397b93138</t>
  </si>
  <si>
    <t>Volker</t>
  </si>
  <si>
    <t>Pickert</t>
  </si>
  <si>
    <t>volker.pickert@ncl.ac.uk</t>
  </si>
  <si>
    <t>https://www.linkedin.com/in/wendy-anderson-1174641a1</t>
  </si>
  <si>
    <t>Faculty Grant Development Manager</t>
  </si>
  <si>
    <t>w.anderson@ulster.ac.uk</t>
  </si>
  <si>
    <t>https://www.linkedin.com/in/wenxian-sun-ph-d-a683ab13</t>
  </si>
  <si>
    <t>Wenxian</t>
  </si>
  <si>
    <t>Sun</t>
  </si>
  <si>
    <t>Associate Professor And Associate Head Of Research &amp; Knowledge Exchange</t>
  </si>
  <si>
    <t>w.sun@greenwich.ac.uk</t>
  </si>
  <si>
    <t>https://www.linkedin.com/in/wilfred-abellar-91379653</t>
  </si>
  <si>
    <t>Wilfred</t>
  </si>
  <si>
    <t>Abellar</t>
  </si>
  <si>
    <t>wilfred.abellar@btc.com.bh</t>
  </si>
  <si>
    <t>https://www.linkedin.com/in/willhopsonhill</t>
  </si>
  <si>
    <t>Hopson-Hill</t>
  </si>
  <si>
    <t>will.hopson-hill@londonmet.ac.uk</t>
  </si>
  <si>
    <t>+44 7793 494605</t>
  </si>
  <si>
    <t>+44 20 7133 4085</t>
  </si>
  <si>
    <t>https://www.linkedin.com/in/wilson-a-george-5a807a1b8</t>
  </si>
  <si>
    <t>A George</t>
  </si>
  <si>
    <t>wilson.george@gemseducation.com</t>
  </si>
  <si>
    <t>https://www.linkedin.com/in/winifredeboh</t>
  </si>
  <si>
    <t>Winifred</t>
  </si>
  <si>
    <t>O Eboh K</t>
  </si>
  <si>
    <t>winifred.eboh@essex.ac.uk</t>
  </si>
  <si>
    <t>GN-Untouched - UK, masterlist-141uni, Masterlist-UK, ARMA-Client-Unknown Contacts</t>
  </si>
  <si>
    <t>https://www.linkedin.com/in/wymer-penny-36417642</t>
  </si>
  <si>
    <t>Wymer</t>
  </si>
  <si>
    <t>wymer.penny@leedsbeckett.ac.uk</t>
  </si>
  <si>
    <t>https://www.linkedin.com/in/xia-hong-109a337</t>
  </si>
  <si>
    <t>Xia</t>
  </si>
  <si>
    <t>Hong</t>
  </si>
  <si>
    <t>Faculty Team Manager, Business Data And Research Support</t>
  </si>
  <si>
    <t>xia.hong@manchester.ac.uk</t>
  </si>
  <si>
    <t>https://www.linkedin.com/in/xiaohai-liu-7828033a</t>
  </si>
  <si>
    <t>Xiaohai</t>
  </si>
  <si>
    <t>Senior Director Of Scientific Research</t>
  </si>
  <si>
    <t>xliu@illumina.com</t>
  </si>
  <si>
    <t>https://www.linkedin.com/in/xuan-lorna-wang-30889651</t>
  </si>
  <si>
    <t>Xuan</t>
  </si>
  <si>
    <t>Lorna Wang</t>
  </si>
  <si>
    <t>Co-Director - Centre For Research On Ageing And Generations (CRAG)</t>
  </si>
  <si>
    <t>x.wang@surrey.ac.uk</t>
  </si>
  <si>
    <t>https://www.linkedin.com/in/yakup-taÅŸlibeyaz-37542752</t>
  </si>
  <si>
    <t>Yakup</t>
  </si>
  <si>
    <t>TaÅŸlibeyaz</t>
  </si>
  <si>
    <t>Atatürk Üniversitesi</t>
  </si>
  <si>
    <t>yakup@atauni.edu.tr</t>
  </si>
  <si>
    <t>atat rk niversitesi</t>
  </si>
  <si>
    <t>https://www.linkedin.com/in/yana-rahmani-722058216</t>
  </si>
  <si>
    <t>Yana</t>
  </si>
  <si>
    <t>Rahmani</t>
  </si>
  <si>
    <t>yana.rahmani@nottingham.ac.uk</t>
  </si>
  <si>
    <t>https://www.linkedin.com/in/yaniv-gershon-9914267b</t>
  </si>
  <si>
    <t>Yaniv</t>
  </si>
  <si>
    <t>Gershon</t>
  </si>
  <si>
    <t>Madrasa - Learning To Communicate</t>
  </si>
  <si>
    <t>yaniv@madrasafree.com</t>
  </si>
  <si>
    <t>madrasa learning to communicate</t>
  </si>
  <si>
    <t>https://www.linkedin.com/in/yasmin-al-rehani-4680b521</t>
  </si>
  <si>
    <t>Al Rehani</t>
  </si>
  <si>
    <t>Graduate School Officer (Research)</t>
  </si>
  <si>
    <t>al@uwe.ac.uk</t>
  </si>
  <si>
    <t>https://www.linkedin.com/in/yasmin-sekhon-2349224</t>
  </si>
  <si>
    <t>Senior Lecturer And Deputy Director Centre For Research In Management And Pg Framework Leader</t>
  </si>
  <si>
    <t>ysekhon@bournemouth.ac.uk</t>
  </si>
  <si>
    <t>https://www.linkedin.com/in/yolanda-pena-oliver-4054b1204</t>
  </si>
  <si>
    <t>Pena-Oliver</t>
  </si>
  <si>
    <t>y.pena-oliver@sussex.ac.uk</t>
  </si>
  <si>
    <t>https://www.linkedin.com/in/yossef-rokni-62247b89</t>
  </si>
  <si>
    <t>Yossef</t>
  </si>
  <si>
    <t>Rokni</t>
  </si>
  <si>
    <t>Ben-Gurion University Of The Negev</t>
  </si>
  <si>
    <t>yossef.rokni@bgu.ac.il</t>
  </si>
  <si>
    <t>ben gurion university of the negev</t>
  </si>
  <si>
    <t>https://www.linkedin.com/in/youssef-abdelhamid-7557021b5</t>
  </si>
  <si>
    <t>Youssef</t>
  </si>
  <si>
    <t>Abdelhamid</t>
  </si>
  <si>
    <t>Tutoruu</t>
  </si>
  <si>
    <t>youssef@tutoruu.com</t>
  </si>
  <si>
    <t>tutoruu</t>
  </si>
  <si>
    <t>https://www.linkedin.com/in/yuni-kim1</t>
  </si>
  <si>
    <t>Yuni</t>
  </si>
  <si>
    <t>Strategic Research Development Manager</t>
  </si>
  <si>
    <t>y.kim@surrey.ac.uk</t>
  </si>
  <si>
    <t>https://www.linkedin.com/in/yusuf-baÅŸ-0574ba182</t>
  </si>
  <si>
    <t>Yusuf</t>
  </si>
  <si>
    <t>BaÅŸ</t>
  </si>
  <si>
    <t>Ankara Yıldırım Beyazıt Üniversitesi</t>
  </si>
  <si>
    <t>yusuf.bas@aybu.edu.tr</t>
  </si>
  <si>
    <t>ankara y ld r m beyaz t niversitesi</t>
  </si>
  <si>
    <t>https://www.linkedin.com/in/zehra-lalji-5a8b6814a</t>
  </si>
  <si>
    <t>Zehra</t>
  </si>
  <si>
    <t>Lalji</t>
  </si>
  <si>
    <t>zehra.lalji@iis.ac.uk</t>
  </si>
  <si>
    <t>https://www.linkedin.com/in/ziad-eid-5b1a902</t>
  </si>
  <si>
    <t>Ziad</t>
  </si>
  <si>
    <t>Eid</t>
  </si>
  <si>
    <t>Holy Spirit University Of Kaslik - USEK</t>
  </si>
  <si>
    <t>ziad.eid@usek.edu.lb</t>
  </si>
  <si>
    <t>holy spirit university of kaslik usek</t>
  </si>
  <si>
    <t>https://www.linkedin.com/in/zoe-bibbon</t>
  </si>
  <si>
    <t>Bibbon</t>
  </si>
  <si>
    <t>PGR Experience &amp; Research Culture Officer</t>
  </si>
  <si>
    <t>zoe.bibbon@bradford.ac.uk</t>
  </si>
  <si>
    <t>https://www.linkedin.com/in/zoe-lingard-2373a37</t>
  </si>
  <si>
    <t>Research Growth Manager - Cancer Research</t>
  </si>
  <si>
    <t>zoe@sheffield.ac.uk</t>
  </si>
  <si>
    <t>https://www.linkedin.com/in/zoe-macdonald-88665026</t>
  </si>
  <si>
    <t>Macdonald</t>
  </si>
  <si>
    <t>Executive Research Officer</t>
  </si>
  <si>
    <t>macdonaldz@cardiff.ac.uk</t>
  </si>
  <si>
    <t>https://www.linkedin.com/in/zouhair-sadouqi-92098a121</t>
  </si>
  <si>
    <t>Zouhair</t>
  </si>
  <si>
    <t>Sadouqi</t>
  </si>
  <si>
    <t>Algonquin College Of Applied Arts And Technology</t>
  </si>
  <si>
    <t>zouhairsadouqi@algonquincollege.com</t>
  </si>
  <si>
    <t>algonquin college of applied arts and technology</t>
  </si>
  <si>
    <t>https://www.linkedin.com/in/zuzana-oriou-b9141360</t>
  </si>
  <si>
    <t>Zuzana</t>
  </si>
  <si>
    <t>Oriou</t>
  </si>
  <si>
    <t>Research Manager - Prof. Andy Cooper Group</t>
  </si>
  <si>
    <t>z.oriou@liverpool.ac.uk</t>
  </si>
  <si>
    <t>https://www.linkedin.com/sales/people/ACwAAACLyhEBquQE9Vu80BVXiexMNoKWUFVbzok,S95V,NAME_SEARCH/</t>
  </si>
  <si>
    <t>carl.davies@arden.ac.uk</t>
  </si>
  <si>
    <t>https://www.linkedin.com/sales/people/ACwAAAGh2dABIAHHgxke0xw2mXpHr0ThKxPjeEw,CcEt,NAME_SEARCH/</t>
  </si>
  <si>
    <t>Palfreman</t>
  </si>
  <si>
    <t>rob.palfreman@arden.ac.uk</t>
  </si>
  <si>
    <t>https://www.linkedin.com/sales/people/ACwAAAK_YbkB1pCMdYrSWlMDY85ZfulpTPZxNyw,NAME_SEARCH,saDa</t>
  </si>
  <si>
    <t>Alsuwaidi</t>
  </si>
  <si>
    <t>Vice Chancellor Finance &amp; Administration</t>
  </si>
  <si>
    <t>aalsuwaidi@aus.edu</t>
  </si>
  <si>
    <t>Dart</t>
  </si>
  <si>
    <t>BPP University</t>
  </si>
  <si>
    <t>garydart@bpp.com</t>
  </si>
  <si>
    <t>bpp university</t>
  </si>
  <si>
    <t>High</t>
  </si>
  <si>
    <t>Research &amp; Impact Support Officer: Research Impact</t>
  </si>
  <si>
    <t>k.high@bangor.ac.uk</t>
  </si>
  <si>
    <t>Research &amp; Impact Support Officer: Funding Calls</t>
  </si>
  <si>
    <t>r.a.roberts@bangor.ac.uk</t>
  </si>
  <si>
    <t>(01248) 383256</t>
  </si>
  <si>
    <t>Repository and Research Data Manager</t>
  </si>
  <si>
    <t>m.walker@bangor.ac.uk</t>
  </si>
  <si>
    <t>(01248) 382773</t>
  </si>
  <si>
    <t>Zarak</t>
  </si>
  <si>
    <t>Afzal</t>
  </si>
  <si>
    <t>Research Facilitator, Innovation &amp; Infrastructure</t>
  </si>
  <si>
    <t>zafzal@bournemouth.ac.uk</t>
  </si>
  <si>
    <t>Research Governance Adviser</t>
  </si>
  <si>
    <t>sarah.bell@bournemouth.ac.uk</t>
  </si>
  <si>
    <t>Ainars</t>
  </si>
  <si>
    <t>Blaudums</t>
  </si>
  <si>
    <t>Strategic &amp; International Research Facilitator</t>
  </si>
  <si>
    <t>ablaudums@bournemouth.ac.uk</t>
  </si>
  <si>
    <t>browna@bournemouth.ac.uk</t>
  </si>
  <si>
    <t>REF Manager</t>
  </si>
  <si>
    <t>cfenton@bournemouth.ac.uk</t>
  </si>
  <si>
    <t>REF role</t>
  </si>
  <si>
    <t>Pengpeng</t>
  </si>
  <si>
    <t>Hatch</t>
  </si>
  <si>
    <t>Funding Development Manager</t>
  </si>
  <si>
    <t>pphatch@bournemouth.ac.uk</t>
  </si>
  <si>
    <t>Kerri</t>
  </si>
  <si>
    <t>Senior Funding Development Officer</t>
  </si>
  <si>
    <t>kerrij@bournemouth.ac.uk</t>
  </si>
  <si>
    <t>Kakaounaki</t>
  </si>
  <si>
    <t>Funding Development Officer (BUBS)</t>
  </si>
  <si>
    <t>akakaounaki@bournemouth.ac.uk</t>
  </si>
  <si>
    <t>Funding Development Officer (FST/BUBS)</t>
  </si>
  <si>
    <t>smundy@bournemouth.ac.uk</t>
  </si>
  <si>
    <t>(01202) 968253</t>
  </si>
  <si>
    <t>Papadopoulou</t>
  </si>
  <si>
    <t>Research Facilitator, Humanities &amp; Social Sciences</t>
  </si>
  <si>
    <t>epapadopoulou@bournemouth.ac.uk</t>
  </si>
  <si>
    <t>Percival</t>
  </si>
  <si>
    <t>Research Facilitator, Life Sciences</t>
  </si>
  <si>
    <t>kpercival@bournemouth.ac.uk</t>
  </si>
  <si>
    <t>Funding Development Officer (FMC)</t>
  </si>
  <si>
    <t>jschofield@bournemouth.ac.uk</t>
  </si>
  <si>
    <t>01202 968239</t>
  </si>
  <si>
    <t>Head of Research Development &amp; Support (RDS)</t>
  </si>
  <si>
    <t>ascott@bournemouth.ac.uk</t>
  </si>
  <si>
    <t>Funding Development Officer (FHSS)</t>
  </si>
  <si>
    <t>jtimms@bournemouth.ac.uk</t>
  </si>
  <si>
    <t>Witherden</t>
  </si>
  <si>
    <t>Head of Research and Innovation Funding</t>
  </si>
  <si>
    <t>jenny.witherden@canterbury.ac.uk</t>
  </si>
  <si>
    <t>Masterlist-UK, masterlist-all, GN-Already Approached, masterlist-141uni</t>
  </si>
  <si>
    <t>Barzegarsedigh</t>
  </si>
  <si>
    <t>Research Funding and Development Co-ordinator (CAWR)</t>
  </si>
  <si>
    <t>ae6847@coventry.ac.uk</t>
  </si>
  <si>
    <t>Research Funding and Development Manager (CAWR)</t>
  </si>
  <si>
    <t>ad7676@coventry.ac.uk</t>
  </si>
  <si>
    <t>Research Funding and Development Officer (CAWR)</t>
  </si>
  <si>
    <t>ad9936@coventry.ac.uk</t>
  </si>
  <si>
    <t>Liza</t>
  </si>
  <si>
    <t>Marley</t>
  </si>
  <si>
    <t>Research Support Officer (CAWR)</t>
  </si>
  <si>
    <t>aa0251@coventry.ac.uk</t>
  </si>
  <si>
    <t>Morley</t>
  </si>
  <si>
    <t>Research Support Administrator (CAWR)</t>
  </si>
  <si>
    <t>ae1278@coventry.ac.uk</t>
  </si>
  <si>
    <t>ad0562@coventry.ac.uk</t>
  </si>
  <si>
    <t>laurence.gardiner@dmu.ac.uk</t>
  </si>
  <si>
    <t>Research Governance Team (Research Services Directorate)</t>
  </si>
  <si>
    <t>douglas.gray@dmu.ac.uk</t>
  </si>
  <si>
    <t>Vadher</t>
  </si>
  <si>
    <t>Office Manager and PA to Head of Research Services</t>
  </si>
  <si>
    <t>evadher@dmu.ac.uk</t>
  </si>
  <si>
    <t>Scarr</t>
  </si>
  <si>
    <t>Research Grants &amp; Contracts Manager, RIS</t>
  </si>
  <si>
    <t>rebecca.l.scarr@durham.ac.uk</t>
  </si>
  <si>
    <t>Research, Innovation and Enterprise (RIE)</t>
  </si>
  <si>
    <t>f.mason@napier.ac.uk</t>
  </si>
  <si>
    <t>External Funding Manager, RIE</t>
  </si>
  <si>
    <t>w.steven@napier.ac.uk</t>
  </si>
  <si>
    <t>Research Contracts Manager, RIE</t>
  </si>
  <si>
    <t>a.wallace@napier.ac.uk</t>
  </si>
  <si>
    <t>Contracts &amp; IP Advisor, Research &amp; Innovation Office</t>
  </si>
  <si>
    <t>susan.armstrong@gcu.ac.uk</t>
  </si>
  <si>
    <t>+44 141 331 3069</t>
  </si>
  <si>
    <t>Social Innovation Manager/Adviser, Research &amp; Innovation Office</t>
  </si>
  <si>
    <t>rose.cawood@gcu.ac.uk</t>
  </si>
  <si>
    <t>Director of Research and Knowledge Exchange Services (RKES)</t>
  </si>
  <si>
    <t>alison.mcintosh@gcu.ac.uk</t>
  </si>
  <si>
    <t>Head of Research and Clinical Governance (RaISE)</t>
  </si>
  <si>
    <t>c.crawford@keele.ac.uk</t>
  </si>
  <si>
    <t>Professor of Human Geography, School Director of Research</t>
  </si>
  <si>
    <t>s.pemberton@keele.ac.uk</t>
  </si>
  <si>
    <t>Masterlist-UK, Masterlist-UAE, masterlist-all, masterlist-141uni, GN-Already Approached</t>
  </si>
  <si>
    <t>H.</t>
  </si>
  <si>
    <t>Research Office contact (UKRI org contact list)</t>
  </si>
  <si>
    <t>h.glenn@kingston.ac.uk</t>
  </si>
  <si>
    <t>Director of Research (Humanities &amp; Social Sciences)</t>
  </si>
  <si>
    <t>b.gough@leedsbeckett.ac.uk</t>
  </si>
  <si>
    <t>Sharlene</t>
  </si>
  <si>
    <t>Whittle</t>
  </si>
  <si>
    <t>Research Excellence / KE (REF support)</t>
  </si>
  <si>
    <t>s.k.whittle@ljmu.ac.uk</t>
  </si>
  <si>
    <t>Markey</t>
  </si>
  <si>
    <t>Head of Research Policy and Implementation</t>
  </si>
  <si>
    <t>a.markey@londonmet.ac.uk</t>
  </si>
  <si>
    <t>darren.airey@ncl.ac.uk</t>
  </si>
  <si>
    <t>Frisby</t>
  </si>
  <si>
    <t>Newcastle Joint Research Office</t>
  </si>
  <si>
    <t>laura.frisby2@newcastle.ac.uk</t>
  </si>
  <si>
    <t>Head of Newcastle Joint Research Office (NJRO)</t>
  </si>
  <si>
    <t>angela.topping@newcastle.ac.uk</t>
  </si>
  <si>
    <t>0191 282 5213</t>
  </si>
  <si>
    <t>Associate Dean of Research and Knowledge Exchange</t>
  </si>
  <si>
    <t>deevans@brookes.ac.uk</t>
  </si>
  <si>
    <t>Oxford University</t>
  </si>
  <si>
    <t>haydee.thomas@path.ox.ac.uk</t>
  </si>
  <si>
    <t>Gilham</t>
  </si>
  <si>
    <t>Senior Research Manager / Head of Research Development</t>
  </si>
  <si>
    <t>jamie.gilham@rca.ac.uk</t>
  </si>
  <si>
    <t>Head of Knowledge Exchange (RKEI)</t>
  </si>
  <si>
    <t>tatiana.schofield@rca.ac.uk</t>
  </si>
  <si>
    <t>Cem</t>
  </si>
  <si>
    <t>ecem@rvc.ac.uk</t>
  </si>
  <si>
    <t>+44 (0)20 7468 5532</t>
  </si>
  <si>
    <t>Business Partnerships Manager (Research Support Office)</t>
  </si>
  <si>
    <t>ehamer@rvc.ac.uk</t>
  </si>
  <si>
    <t>Head of Research Development (Research Support Office)</t>
  </si>
  <si>
    <t>etomlinson@rvc.ac.uk</t>
  </si>
  <si>
    <t>Project Coordinator (Research Grants)</t>
  </si>
  <si>
    <t>jb110@soas.ac.uk</t>
  </si>
  <si>
    <t>Chantry-Groves</t>
  </si>
  <si>
    <t>l.chantry-groves@shu.ac.uk</t>
  </si>
  <si>
    <t>Cotterrell</t>
  </si>
  <si>
    <t>Director of Research Institute</t>
  </si>
  <si>
    <t>d.cotterrell@shu.ac.uk</t>
  </si>
  <si>
    <t>grace.price@shu.ac.uk</t>
  </si>
  <si>
    <t>Eddy</t>
  </si>
  <si>
    <t>Verbaan</t>
  </si>
  <si>
    <t>Head of Library Research Support</t>
  </si>
  <si>
    <t>e.verbaan@shu.ac.uk</t>
  </si>
  <si>
    <t>External Contracts Officer</t>
  </si>
  <si>
    <t>l.evans@swansea.ac.uk</t>
  </si>
  <si>
    <t>Knowledge Exchange Funding Manager</t>
  </si>
  <si>
    <t>c.drew@sheffield.ac.uk</t>
  </si>
  <si>
    <t>Maisy</t>
  </si>
  <si>
    <t>Portwood</t>
  </si>
  <si>
    <t>m.portwood@sheffield.ac.uk</t>
  </si>
  <si>
    <t>Strange</t>
  </si>
  <si>
    <t>Chief Digital Information Officer</t>
  </si>
  <si>
    <t>richard.strange@uwe.ac.uk</t>
  </si>
  <si>
    <t>liam.anderson@liverpool.ac.uk</t>
  </si>
  <si>
    <t>Masterlist-UK, Masterlist-UAE, GN-Untouched - UK, masterlist-all, masterlist-141uni</t>
  </si>
  <si>
    <t>UK Post Award Officer</t>
  </si>
  <si>
    <t>sharon.beckett@liverpool.ac.uk</t>
  </si>
  <si>
    <t>Bellwood</t>
  </si>
  <si>
    <t>m.bellwood@liverpool.ac.uk</t>
  </si>
  <si>
    <t>Masterlist-UK, Masterlist-UAE, masterlist-all, masterlist-141uni, GN-Untouched - UK</t>
  </si>
  <si>
    <t>Governance Manager / Senior Research Ethics &amp; Integrity Officer</t>
  </si>
  <si>
    <t>m.billington2@liverpool.ac.uk</t>
  </si>
  <si>
    <t>Masterlist-UK, GN-Already Approached, masterlist-all, masterlist-141uni</t>
  </si>
  <si>
    <t>clare.burton@liverpool.ac.uk</t>
  </si>
  <si>
    <t>Cheeseman</t>
  </si>
  <si>
    <t>mark.cheeseman@liverpool.ac.uk</t>
  </si>
  <si>
    <t>Masterlist-UK, masterlist-all, masterlist-141uni, GN-Untouched - UK</t>
  </si>
  <si>
    <t>l.christie@liverpool.ac.uk</t>
  </si>
  <si>
    <t>s.j.cooper2@liverpool.ac.uk</t>
  </si>
  <si>
    <t>Costigan</t>
  </si>
  <si>
    <t>timothy.costigan@liverpool.ac.uk</t>
  </si>
  <si>
    <t>joanne.edwards@liverpool.ac.uk</t>
  </si>
  <si>
    <t>amy.french@liverpool.ac.uk</t>
  </si>
  <si>
    <t>Masterlist-UK, masterlist-all, GN-Untouched - UK, masterlist-141uni</t>
  </si>
  <si>
    <t>Gadzikwa</t>
  </si>
  <si>
    <t>Knowledge Exchange Support Officer (Post Award)</t>
  </si>
  <si>
    <t>king.gadzikwa@liverpool.ac.uk</t>
  </si>
  <si>
    <t>thomas.green@liverpool.ac.uk</t>
  </si>
  <si>
    <t>christina.hurst@liverpool.ac.uk</t>
  </si>
  <si>
    <t>Tremayne</t>
  </si>
  <si>
    <t>tremayne.james@liverpool.ac.uk</t>
  </si>
  <si>
    <t>Kenton</t>
  </si>
  <si>
    <t>Senior RSO Post Award</t>
  </si>
  <si>
    <t>t.kenton@liverpool.ac.uk</t>
  </si>
  <si>
    <t>Kohler</t>
  </si>
  <si>
    <t>dawn.kohler@liverpool.ac.uk</t>
  </si>
  <si>
    <t>victoria.lewis@liverpool.ac.uk</t>
  </si>
  <si>
    <t>Lindy</t>
  </si>
  <si>
    <t>l.prescott@liverpool.ac.uk</t>
  </si>
  <si>
    <t>j.mellor3@liverpool.ac.uk</t>
  </si>
  <si>
    <t>rhiannon.morris@liverpool.ac.uk</t>
  </si>
  <si>
    <t>Mumford</t>
  </si>
  <si>
    <t>Research Support Administrator</t>
  </si>
  <si>
    <t>kay.mumford@liverpool.ac.uk</t>
  </si>
  <si>
    <t>v.oconnor@liverpool.ac.uk</t>
  </si>
  <si>
    <t>faye.o-neill@liverpool.ac.uk</t>
  </si>
  <si>
    <t>f.owens@liverpool.ac.uk</t>
  </si>
  <si>
    <t>e.l.parkinson@liverpool.ac.uk</t>
  </si>
  <si>
    <t>Pounder</t>
  </si>
  <si>
    <t>k.pounder@liverpool.ac.uk</t>
  </si>
  <si>
    <t>European Funding Officer</t>
  </si>
  <si>
    <t>alison.riley@liverpool.ac.uk</t>
  </si>
  <si>
    <t>Senior Research Support Officer - Trusted Research Environment Officer</t>
  </si>
  <si>
    <t>janette.ryan@liverpool.ac.uk</t>
  </si>
  <si>
    <t>a.l.schofield@liverpool.ac.uk</t>
  </si>
  <si>
    <t>International Pre Award Officer</t>
  </si>
  <si>
    <t>l.scott1@liverpool.ac.uk</t>
  </si>
  <si>
    <t>Shore</t>
  </si>
  <si>
    <t>e.shore2@liverpool.ac.uk</t>
  </si>
  <si>
    <t>Skotnicki</t>
  </si>
  <si>
    <t>jessica.skotnicki@liverpool.ac.uk</t>
  </si>
  <si>
    <t>karin.sorensen@liverpool.ac.uk</t>
  </si>
  <si>
    <t>w.stevenson@liverpool.ac.uk</t>
  </si>
  <si>
    <t>Swiatoniowska</t>
  </si>
  <si>
    <t>e.swiatoniowska@liverpool.ac.uk</t>
  </si>
  <si>
    <t>Van Oort</t>
  </si>
  <si>
    <t>laura.van-oort@liverpool.ac.uk</t>
  </si>
  <si>
    <t>Wallbank</t>
  </si>
  <si>
    <t>Knowledge Exchange Support Officer (Pre Award)</t>
  </si>
  <si>
    <t>s.wallbank@liverpool.ac.uk</t>
  </si>
  <si>
    <t>kimberly.jinyu-wen@liverpool.ac.uk</t>
  </si>
  <si>
    <t>Whitcombe</t>
  </si>
  <si>
    <t>sarah.whitcombe@liverpool.ac.uk</t>
  </si>
  <si>
    <t>Whitfield</t>
  </si>
  <si>
    <t>laura.whitfield@liverpool.ac.uk</t>
  </si>
  <si>
    <t>i.winter@liverpool.ac.uk</t>
  </si>
  <si>
    <t>Begley</t>
  </si>
  <si>
    <t>Research &amp; Impact Support Officer: College of Medicine and Health</t>
  </si>
  <si>
    <t>s.begley@bangor.ac.uk</t>
  </si>
  <si>
    <t>(01248) 382124</t>
  </si>
  <si>
    <t>Assistant Research &amp; Impact Support Officer</t>
  </si>
  <si>
    <t>polly.davies@bangor.ac.uk</t>
  </si>
  <si>
    <t>Research &amp; Impact Support Officer: College of Science &amp; Engineering</t>
  </si>
  <si>
    <t>hilary.ford@bangor.ac.uk</t>
  </si>
  <si>
    <t>(01248) 382443</t>
  </si>
  <si>
    <t>Iwan</t>
  </si>
  <si>
    <t>iwan.jones@bangor.ac.uk</t>
  </si>
  <si>
    <t>(01248) 388863</t>
  </si>
  <si>
    <t>Robbins</t>
  </si>
  <si>
    <t>Research &amp; Impact Support Officer: College of Arts, Humanities &amp; Social Sciences</t>
  </si>
  <si>
    <t>h.robbins@bangor.ac.uk</t>
  </si>
  <si>
    <t>(01248) 388142</t>
  </si>
  <si>
    <t>Research &amp; Impact Support Officer: Business &amp; Skills</t>
  </si>
  <si>
    <t>katie.thomas@bangor.ac.uk</t>
  </si>
  <si>
    <t>(01248) 388575</t>
  </si>
  <si>
    <t>Head of Research Management and Administration (CAWR)</t>
  </si>
  <si>
    <t>ab4702@coventry.ac.uk</t>
  </si>
  <si>
    <t>Wayne</t>
  </si>
  <si>
    <t>Blowfield</t>
  </si>
  <si>
    <t>Doctoral College Assistant Manager</t>
  </si>
  <si>
    <t>wayne.blowfield@dmu.ac.uk</t>
  </si>
  <si>
    <t>Research &amp; Information &amp; Systems Manager</t>
  </si>
  <si>
    <t>r.gough@aston.ac.uk</t>
  </si>
  <si>
    <t>Campos-Perez</t>
  </si>
  <si>
    <t>Clinical Research Coordinator</t>
  </si>
  <si>
    <t>jcamposperez@bournemouth.ac.uk</t>
  </si>
  <si>
    <t>Butters</t>
  </si>
  <si>
    <t>Research &amp; Postgraduate Manager</t>
  </si>
  <si>
    <t>c.l.butters@keele.ac.uk</t>
  </si>
  <si>
    <t>R.</t>
  </si>
  <si>
    <t>r.graham@kingston.ac.uk</t>
  </si>
  <si>
    <t>jane.wright@shu.ac.uk</t>
  </si>
  <si>
    <t>Masterlist-UK, GN-Already Approached, Masterlist-UAE, masterlist-all, masterlist-141uni</t>
  </si>
  <si>
    <t>Bramley</t>
  </si>
  <si>
    <t>Research Bid and Business Development Manager</t>
  </si>
  <si>
    <t>s.g.bramley@leeds.ac.uk</t>
  </si>
  <si>
    <t>Skelton Clarke</t>
  </si>
  <si>
    <t>Head of Doctoral College and Researcher Development</t>
  </si>
  <si>
    <t>kirstie.skeltonclarke@dmu.ac.uk</t>
  </si>
  <si>
    <t>Finley</t>
  </si>
  <si>
    <t>Research &amp; Enterprise (Faculty of Arts, Humanities &amp; Education)</t>
  </si>
  <si>
    <t>finley.lawson@canterbury.ac.uk</t>
  </si>
  <si>
    <t>01227 922404</t>
  </si>
  <si>
    <t>Professor; Research &amp; Enterprise Committee, Cardiff School of Management</t>
  </si>
  <si>
    <t>nclifton@cardiffmet.ac.uk</t>
  </si>
  <si>
    <t>Principal Investigator Horizon 2020 CONEXUS / Research Fellow, Dept of Landscape Architectur</t>
  </si>
  <si>
    <t>t.wild@sheffield.ac.uk</t>
  </si>
  <si>
    <t>https://www.linkedin.com/in/drmarkrproctor</t>
  </si>
  <si>
    <t>Richard Proctor</t>
  </si>
  <si>
    <t>Academic Development Officer (Research)</t>
  </si>
  <si>
    <t>mark.proctor@sunderland.ac.uk</t>
  </si>
  <si>
    <t>masterlist-141uni, masterlist-ukuni, ARMA-Prospect-Unverified Contacts, Masterlist-UK, masterlist-all, GN-Already Approached</t>
  </si>
  <si>
    <t>https://www.linkedin.com/in/huayi-huang-30926a15b/</t>
  </si>
  <si>
    <t>Huayi</t>
  </si>
  <si>
    <t>Academic Research Fellow</t>
  </si>
  <si>
    <t>huayi.huang@ed.ac.uk</t>
  </si>
  <si>
    <t>https://www.linkedin.com/in/qatjon-kiation-lanos-690999186</t>
  </si>
  <si>
    <t>Qatjon-Kiation</t>
  </si>
  <si>
    <t>Lanos</t>
  </si>
  <si>
    <t>Administrative Assistant Within Research, Innovation And Business Engagement</t>
  </si>
  <si>
    <t>qatjon.lanos@stir.ac.uk</t>
  </si>
  <si>
    <t>https://www.linkedin.com/in/klara-ismail-4b839a2a0</t>
  </si>
  <si>
    <t>Klara</t>
  </si>
  <si>
    <t>Ismail</t>
  </si>
  <si>
    <t>Administrative Research Assistant (Disability Support)</t>
  </si>
  <si>
    <t>klara.ismail@kcl.ac.uk</t>
  </si>
  <si>
    <t>https://www.linkedin.com/in/julie-norwood-39933980</t>
  </si>
  <si>
    <t>Norwood</t>
  </si>
  <si>
    <t>Administrator To Head Of Cardiovascular Sciences Research Centre</t>
  </si>
  <si>
    <t>jnorwood@sgul.ac.uk</t>
  </si>
  <si>
    <t>https://www.linkedin.com/in/rbholland</t>
  </si>
  <si>
    <t>Assistant Director Of Office CIO</t>
  </si>
  <si>
    <t>r.holland@qmul.ac.uk</t>
  </si>
  <si>
    <t>+44 7979 804071</t>
  </si>
  <si>
    <t>https://www.linkedin.com/in/dylan-jones-evans-obe-3755a711</t>
  </si>
  <si>
    <t>Jones-Evans Obe</t>
  </si>
  <si>
    <t>Assistant Pro-Vice Chancellor (Enterprise)</t>
  </si>
  <si>
    <t>dylan.jones-evans@southwales.ac.uk</t>
  </si>
  <si>
    <t>https://www.linkedin.com/in/sonia-furtado-63088333</t>
  </si>
  <si>
    <t>Furtado</t>
  </si>
  <si>
    <t>Assisting The Director Of Research</t>
  </si>
  <si>
    <t>sonia.furtado@ku.ac.ae</t>
  </si>
  <si>
    <t>https://www.linkedin.com/in/tgdaly-governance</t>
  </si>
  <si>
    <t>Tomás Daly</t>
  </si>
  <si>
    <t>Associate Director For Research Engagement</t>
  </si>
  <si>
    <t>tom.daly@ed.ac.uk</t>
  </si>
  <si>
    <t>+61 455 422 336</t>
  </si>
  <si>
    <t>masterlist-141uni, GN-Untouched - UK, ARMA-Prospect-Unverified Contacts, Masterlist-UAE</t>
  </si>
  <si>
    <t>https://www.linkedin.com/in/nadine-hill-b4066015</t>
  </si>
  <si>
    <t>Nadine</t>
  </si>
  <si>
    <t>Associate Director Of Digital Transformation And Office Of The CIO</t>
  </si>
  <si>
    <t>n.hill@gold.ac.uk</t>
  </si>
  <si>
    <t>+44 117 331 7967</t>
  </si>
  <si>
    <t>https://www.linkedin.com/in/amandaselvaratnam</t>
  </si>
  <si>
    <t>Selvaratnam</t>
  </si>
  <si>
    <t>Associate Director Of Research And Enterprise And Head Of Enterprise Services</t>
  </si>
  <si>
    <t>amanda.selvaratnam@york.ac.uk</t>
  </si>
  <si>
    <t>cherylwatson@city.ac.uk</t>
  </si>
  <si>
    <t>https://www.linkedin.com/in/abhilash-nair-7a0ab422</t>
  </si>
  <si>
    <t>Abhilash</t>
  </si>
  <si>
    <t>Associate Pro Vice-Chancellor (Business Engagement And Innovation)</t>
  </si>
  <si>
    <t>a.nair@exeter.ac.uk</t>
  </si>
  <si>
    <t>https://www.linkedin.com/in/juliecrumbleynorthumbria</t>
  </si>
  <si>
    <t>Crumbley</t>
  </si>
  <si>
    <t>Associate Pro Vice-Chancellor (Knowledge Exchange)</t>
  </si>
  <si>
    <t>julie.crumbley@northumbria.ac.uk</t>
  </si>
  <si>
    <t>https://www.linkedin.com/in/jackiemcrae</t>
  </si>
  <si>
    <t>McRae</t>
  </si>
  <si>
    <t>j.mcrae@city.ac.uk</t>
  </si>
  <si>
    <t>+44 7803 212122</t>
  </si>
  <si>
    <t>https://www.linkedin.com/in/kathy-johnson-a66839</t>
  </si>
  <si>
    <t>Kalamazoo Valley Community College</t>
  </si>
  <si>
    <t>Associate Vice President Analytics, Research, Compliance</t>
  </si>
  <si>
    <t>mkjohnson@kvcc.edu</t>
  </si>
  <si>
    <t>kalamazoo valley community college</t>
  </si>
  <si>
    <t>https://www.linkedin.com/in/russell-garnham-11765843</t>
  </si>
  <si>
    <t>Garnham</t>
  </si>
  <si>
    <t>Bids And Grants Manager</t>
  </si>
  <si>
    <t>russell.garnham@theeducationpeople.org</t>
  </si>
  <si>
    <t>https://www.linkedin.com/in/robertmba/</t>
  </si>
  <si>
    <t>Cannariato</t>
  </si>
  <si>
    <t>Budget and Grants Manager</t>
  </si>
  <si>
    <t>robert.cannariato@uga.edu</t>
  </si>
  <si>
    <t>https://www.linkedin.com/in/katerinasteventon</t>
  </si>
  <si>
    <t>Steventon</t>
  </si>
  <si>
    <t>Business Development Manager, Skin Research Centre, Hull York Medical School HYMS</t>
  </si>
  <si>
    <t>katerina.steventon@york.ac.uk</t>
  </si>
  <si>
    <t>https://www.linkedin.com/in/nina-sidney-wicks-63a255150</t>
  </si>
  <si>
    <t>Sidney-Wicks</t>
  </si>
  <si>
    <t>Business Manager To The Director Of Finance, Infrastructure And Commercial Services (FICS)</t>
  </si>
  <si>
    <t>n.sidney-wicks@exeter.ac.uk</t>
  </si>
  <si>
    <t>Gamel</t>
  </si>
  <si>
    <t>Business System</t>
  </si>
  <si>
    <t>sam.gamel@ed.ac.uk</t>
  </si>
  <si>
    <t>https://www.linkedin.com/in/wjgengland</t>
  </si>
  <si>
    <t>will.england@bibliu.com</t>
  </si>
  <si>
    <t>https://www.linkedin.com/in/arif-altunkülah-ab5a1145</t>
  </si>
  <si>
    <t>Altunkülah</t>
  </si>
  <si>
    <t>Ankara University</t>
  </si>
  <si>
    <t>arif.altunkuelah@ankara.edu.tr</t>
  </si>
  <si>
    <t>ankara university</t>
  </si>
  <si>
    <t>https://www.linkedin.com/in/elad-grinberg-99bbbb105</t>
  </si>
  <si>
    <t>Elad</t>
  </si>
  <si>
    <t>Grinberg</t>
  </si>
  <si>
    <t>Beit Berl College</t>
  </si>
  <si>
    <t>elad.grinberg@beitberl.ac.il</t>
  </si>
  <si>
    <t>beit berl college</t>
  </si>
  <si>
    <t>https://www.linkedin.com/in/markewhitehouse</t>
  </si>
  <si>
    <t>Whitehouse</t>
  </si>
  <si>
    <t>mark.whitehouse@cilex.org.uk</t>
  </si>
  <si>
    <t>https://www.linkedin.com/in/chris-legg-75583529</t>
  </si>
  <si>
    <t>Legg</t>
  </si>
  <si>
    <t>chris.legg@ekcgroup.ac.uk</t>
  </si>
  <si>
    <t>https://www.linkedin.com/in/halis-d-6a498a162</t>
  </si>
  <si>
    <t>Halis</t>
  </si>
  <si>
    <t>Kripto Para EÄŸitim</t>
  </si>
  <si>
    <t>halis.d@kriptoparaegitim.com.tr</t>
  </si>
  <si>
    <t>kripto para e itim</t>
  </si>
  <si>
    <t>https://www.linkedin.com/in/ahmad-jarrar-04311920</t>
  </si>
  <si>
    <t>Jarrar</t>
  </si>
  <si>
    <t>Luminus Life+</t>
  </si>
  <si>
    <t>ahmad.jarrar@luminuslifeplus.com</t>
  </si>
  <si>
    <t>luminus life</t>
  </si>
  <si>
    <t>https://www.linkedin.com/in/rachel-kaye-b2756a53</t>
  </si>
  <si>
    <t>rachel@scbmservices.co.uk</t>
  </si>
  <si>
    <t>https://www.linkedin.com/in/fareeha-adnan-ali-338840196</t>
  </si>
  <si>
    <t>Fareeha</t>
  </si>
  <si>
    <t>Sorise Tech LLC</t>
  </si>
  <si>
    <t>fareehaadnan@sorise.io</t>
  </si>
  <si>
    <t>masterlist-uae, Masterlist-UAE, GN-Untouched - UAE, masterlist-all</t>
  </si>
  <si>
    <t>sorise tech llc</t>
  </si>
  <si>
    <t>https://www.linkedin.com/in/rob-fekete-b1393750</t>
  </si>
  <si>
    <t>Fekete</t>
  </si>
  <si>
    <t>Chief Financial Officer &amp; Chief Business Officer</t>
  </si>
  <si>
    <t>robert.fekete@kaust.edu.sa</t>
  </si>
  <si>
    <t>https://www.linkedin.com/in/gamal-aly-93297244</t>
  </si>
  <si>
    <t>Ain Shams University</t>
  </si>
  <si>
    <t>gamal.aly@asu.edu.eg</t>
  </si>
  <si>
    <t>ain shams university</t>
  </si>
  <si>
    <t>https://www.linkedin.com/in/barbaras-palvinos-9742b6159</t>
  </si>
  <si>
    <t>Barbaras</t>
  </si>
  <si>
    <t>Palvinos</t>
  </si>
  <si>
    <t>bpalvinos@ankara.edu.tr</t>
  </si>
  <si>
    <t>https://www.linkedin.com/in/rob-addis-6a76851</t>
  </si>
  <si>
    <t>Addis</t>
  </si>
  <si>
    <t>Chief Information Officer &amp; Photographer</t>
  </si>
  <si>
    <t>rob.addis@npl.co.uk</t>
  </si>
  <si>
    <t>https://www.linkedin.com/in/russ-barnes-41b306132</t>
  </si>
  <si>
    <t>Russ</t>
  </si>
  <si>
    <t>russ.barnes@brunel.ac.uk</t>
  </si>
  <si>
    <t>+44 7385 083389</t>
  </si>
  <si>
    <t>https://www.linkedin.com/in/shehzad-khan-yousafzai</t>
  </si>
  <si>
    <t>Shehzad</t>
  </si>
  <si>
    <t>Cvip Donner Du Sens</t>
  </si>
  <si>
    <t>shehzad.khan@cvipdonnerdusens.com</t>
  </si>
  <si>
    <t>cvip donner du sens</t>
  </si>
  <si>
    <t>https://www.linkedin.com/in/satendra-singh-khari-65a038132</t>
  </si>
  <si>
    <t>Satendra</t>
  </si>
  <si>
    <t>Singh Khari</t>
  </si>
  <si>
    <t>EDOXI</t>
  </si>
  <si>
    <t>satendra@edoxi.com</t>
  </si>
  <si>
    <t>edoxi</t>
  </si>
  <si>
    <t>https://www.linkedin.com/in/pouria-jahandideh</t>
  </si>
  <si>
    <t>Pouria</t>
  </si>
  <si>
    <t>Jahandideh</t>
  </si>
  <si>
    <t>Ebona AI</t>
  </si>
  <si>
    <t>pouria.jahandideh@ebona.ai</t>
  </si>
  <si>
    <t>ebona ai</t>
  </si>
  <si>
    <t>https://www.linkedin.com/in/mohamad-d135</t>
  </si>
  <si>
    <t>Sayyed</t>
  </si>
  <si>
    <t>Mohammad Reza Dadkhahi</t>
  </si>
  <si>
    <t>Maher Academy</t>
  </si>
  <si>
    <t>sayyed@maher.co.ir</t>
  </si>
  <si>
    <t>maher academy</t>
  </si>
  <si>
    <t>https://www.linkedin.com/in/muhhammad-hussain-phd-b401ab1a2</t>
  </si>
  <si>
    <t>muhhammadhussain@qmul.ac.uk</t>
  </si>
  <si>
    <t>https://www.linkedin.com/in/yuval-eldad-68bb77257</t>
  </si>
  <si>
    <t>yuval.eldad@beitberl.ac.il</t>
  </si>
  <si>
    <t>https://www.linkedin.com/in/greg-foy-3a164</t>
  </si>
  <si>
    <t>g.foy@city.ac.uk</t>
  </si>
  <si>
    <t>+1 360-393-1456</t>
  </si>
  <si>
    <t>+1 360-734-1257</t>
  </si>
  <si>
    <t>masterlist-141uni, GN-Untouched - UK, Masterlist-USA</t>
  </si>
  <si>
    <t>https://www.linkedin.com/in/john-larson-aa250723</t>
  </si>
  <si>
    <t>Larson</t>
  </si>
  <si>
    <t>johnlarson@kaust.edu.sa</t>
  </si>
  <si>
    <t>https://www.linkedin.com/in/nadia-azzouzi-7398731a</t>
  </si>
  <si>
    <t>Azzouzi</t>
  </si>
  <si>
    <t>Clinical Research Governance Officer</t>
  </si>
  <si>
    <t>nazzouzi@sgul.ac.uk</t>
  </si>
  <si>
    <t>https://www.linkedin.com/in/han-xiao-a6b03923</t>
  </si>
  <si>
    <t>Han</t>
  </si>
  <si>
    <t>han.xiao@glasgow.ac.uk</t>
  </si>
  <si>
    <t>https://www.linkedin.com/in/alicja-nazgiewicz-62aa4579</t>
  </si>
  <si>
    <t>Alicja</t>
  </si>
  <si>
    <t>Nazgiewicz</t>
  </si>
  <si>
    <t>alicja.nazgiewicz@manchester.ac.uk</t>
  </si>
  <si>
    <t>https://www.linkedin.com/in/henry-speed-221aa7128</t>
  </si>
  <si>
    <t>Speed</t>
  </si>
  <si>
    <t>Co-founder, Market Research Analyst &amp; Head Of Social Media</t>
  </si>
  <si>
    <t>henryspeed@enactus.org</t>
  </si>
  <si>
    <t>https://www.linkedin.com/in/rebecca-crookes-a459619b</t>
  </si>
  <si>
    <t>Crookes</t>
  </si>
  <si>
    <t>College Research Officer</t>
  </si>
  <si>
    <t>rcrookes@lincoln.ac.uk</t>
  </si>
  <si>
    <t>https://www.linkedin.com/in/alexandra-clark-34685b4</t>
  </si>
  <si>
    <t>Consultant &amp; Founder Of Telltale Research</t>
  </si>
  <si>
    <t>alexandra@telltaleresearch.com</t>
  </si>
  <si>
    <t>https://www.linkedin.com/in/iandominicmccormick</t>
  </si>
  <si>
    <t>Consultant To Research And Innovation Office - Systems And Operational Development</t>
  </si>
  <si>
    <t>ian.mccormick@cranfield.ac.uk</t>
  </si>
  <si>
    <t>masterlist-141uni, ARMA-Prospect-Verified Contacts, GN-Untouched - UK, masterlist-ukuni, masterlist-all</t>
  </si>
  <si>
    <t>https://www.linkedin.com/in/jack-gmail-243b5a167</t>
  </si>
  <si>
    <t>Gmail</t>
  </si>
  <si>
    <t>Iqid</t>
  </si>
  <si>
    <t>jack@iqid.io</t>
  </si>
  <si>
    <t>iqid</t>
  </si>
  <si>
    <t>CTO Head of Technology</t>
  </si>
  <si>
    <t>r.howells@imperial.ac.uk</t>
  </si>
  <si>
    <t>simon.cruickshank@kcl.ac.uk</t>
  </si>
  <si>
    <t>https://www.linkedin.com/in/usman-malik-acma-cgma-3892a51b/</t>
  </si>
  <si>
    <t>Usman</t>
  </si>
  <si>
    <t>usman.malik@roehampton.ac.uk</t>
  </si>
  <si>
    <t>https://www.linkedin.com/in/richard-lucus-918541212</t>
  </si>
  <si>
    <t>Deputy Director Of Finance And Procurement</t>
  </si>
  <si>
    <t>richard.lucus@soas.ac.uk</t>
  </si>
  <si>
    <t>+44 7578 449892</t>
  </si>
  <si>
    <t>https://www.linkedin.com/in/prof-esther-titilayo-akinlabi-03118a32</t>
  </si>
  <si>
    <t>Titilayo Akinlabi</t>
  </si>
  <si>
    <t>Deputy Faculty Pro Vice Chancellor (Research And Knowledge Exchange)</t>
  </si>
  <si>
    <t>esther.akinlabi@northumbria.ac.uk</t>
  </si>
  <si>
    <t>https://www.linkedin.com/in/lasantamaria</t>
  </si>
  <si>
    <t>Deputy Head For Reseach &amp; Innovation, Cambridge School Of Art</t>
  </si>
  <si>
    <t>laura.santamaria@aru.ac.uk</t>
  </si>
  <si>
    <t>https://www.linkedin.com/in/dr-amer-diab-b43b3b17</t>
  </si>
  <si>
    <t>amer.diab@uws.ac.uk</t>
  </si>
  <si>
    <t>https://www.linkedin.com/in/katie-bardsley-24870b82</t>
  </si>
  <si>
    <t>Bardsley</t>
  </si>
  <si>
    <t>Director Allogeneic Research</t>
  </si>
  <si>
    <t>katie.bardsley@adaptimmune.com</t>
  </si>
  <si>
    <t>https://www.linkedin.com/in/nigel-scrutton-12a89142</t>
  </si>
  <si>
    <t>Scrutton</t>
  </si>
  <si>
    <t>Director Future Biomanufacturing Research Hub</t>
  </si>
  <si>
    <t>nigel.scrutton@c3biotechnologies.com</t>
  </si>
  <si>
    <t>https://www.linkedin.com/in/robert-rees-78512b18</t>
  </si>
  <si>
    <t>Director Of Cancer Research</t>
  </si>
  <si>
    <t>robert.rees@ntu.ac.uk</t>
  </si>
  <si>
    <t>https://www.linkedin.com/in/john-bridgeman-81215a9a</t>
  </si>
  <si>
    <t>Bridgeman</t>
  </si>
  <si>
    <t>Director Of Cell Therapy Research</t>
  </si>
  <si>
    <t>john.bridgeman@instilbio.com</t>
  </si>
  <si>
    <t>https://www.linkedin.com/in/kennethjcooper</t>
  </si>
  <si>
    <t>Director Of Ciresi Walburn Leadership Fellows &amp; Excel! Research Scholars Programs</t>
  </si>
  <si>
    <t>kenneth.cooper@stthomas.edu</t>
  </si>
  <si>
    <t>https://www.linkedin.com/in/trishboyleonsightsolutions</t>
  </si>
  <si>
    <t>Director Of Digital Change Strategy (Research)</t>
  </si>
  <si>
    <t>trish.boyle@kcl.ac.uk</t>
  </si>
  <si>
    <t>ARMA-Prospect-Unverified Contacts, Masterlist-UK, masterlist-all</t>
  </si>
  <si>
    <t>https://www.linkedin.com/in/abisheba</t>
  </si>
  <si>
    <t>Abi</t>
  </si>
  <si>
    <t>abis@city.ac.uk</t>
  </si>
  <si>
    <t>+44 7908 840439</t>
  </si>
  <si>
    <t>https://www.linkedin.com/in/babasheba</t>
  </si>
  <si>
    <t>Baba</t>
  </si>
  <si>
    <t>Sheba</t>
  </si>
  <si>
    <t>bsheba@city.ac.uk</t>
  </si>
  <si>
    <t>+44 7738 938080</t>
  </si>
  <si>
    <t>https://www.linkedin.com/in/annette-vancil-9a9b8649</t>
  </si>
  <si>
    <t>Vancil</t>
  </si>
  <si>
    <t>annette.vancil@jisc.ac.uk</t>
  </si>
  <si>
    <t>https://www.linkedin.com/in/gareth-roberts-10135296</t>
  </si>
  <si>
    <t>gareth.roberts@solent.ac.uk</t>
  </si>
  <si>
    <t>+44 7442 166812</t>
  </si>
  <si>
    <t>https://www.linkedin.com/in/muhammad-nazrul-islam-fcma-1b492031</t>
  </si>
  <si>
    <t>m.islam@city.ac.uk</t>
  </si>
  <si>
    <t>https://www.linkedin.com/in/paul-ashley-fcca-5a342920</t>
  </si>
  <si>
    <t>pashley@esc.ac.uk</t>
  </si>
  <si>
    <t>https://www.linkedin.com/in/rob-holmes-90a556106</t>
  </si>
  <si>
    <t>rob.holmes@falmouth.ac.uk</t>
  </si>
  <si>
    <t>https://www.linkedin.com/in/eztabra</t>
  </si>
  <si>
    <t>Ez</t>
  </si>
  <si>
    <t>Tabra - Fin Chfp</t>
  </si>
  <si>
    <t>Hamad Bin Khalifa University</t>
  </si>
  <si>
    <t>etabra@hbku.edu.qa</t>
  </si>
  <si>
    <t>hamad bin khalifa university</t>
  </si>
  <si>
    <t>https://www.linkedin.com/in/mohammed-alsaab-mba-cma-csca-a4700048</t>
  </si>
  <si>
    <t>AlSaab Csca</t>
  </si>
  <si>
    <t>mohammed.alsaab@kaust.edu.sa</t>
  </si>
  <si>
    <t>https://www.linkedin.com/in/saeb-alhalbouni-cpa-14ba2065</t>
  </si>
  <si>
    <t>Saeb</t>
  </si>
  <si>
    <t>Alhalbouni</t>
  </si>
  <si>
    <t>Misk Schools</t>
  </si>
  <si>
    <t>salhalbouni@miskschools.edu.sa</t>
  </si>
  <si>
    <t>misk schools</t>
  </si>
  <si>
    <t>https://www.linkedin.com/in/gareth-edmunds-6225654a</t>
  </si>
  <si>
    <t>Edmunds</t>
  </si>
  <si>
    <t>gareth.edmunds@northerneducationtrust.org</t>
  </si>
  <si>
    <t>https://www.linkedin.com/in/olufemi-okubadejo-mba-4410362</t>
  </si>
  <si>
    <t>Olufemi</t>
  </si>
  <si>
    <t>Okubadejo</t>
  </si>
  <si>
    <t>ookubadejo@nova.edu</t>
  </si>
  <si>
    <t>https://www.linkedin.com/in/anne-mclaughlin-3202773a</t>
  </si>
  <si>
    <t>a.mclaughlin@qub.ac.uk</t>
  </si>
  <si>
    <t>https://www.linkedin.com/in/sandy-cumiskey-4613284</t>
  </si>
  <si>
    <t>Cumiskey</t>
  </si>
  <si>
    <t>sandy.colonnello@rutgers.edu</t>
  </si>
  <si>
    <t>https://www.linkedin.com/in/andrew-menzies-09877338/</t>
  </si>
  <si>
    <t>a.menzies@gsa.ac.uk</t>
  </si>
  <si>
    <t>https://www.linkedin.com/in/malcolmshearer</t>
  </si>
  <si>
    <t>Shearer</t>
  </si>
  <si>
    <t>malcolm.shearer@uspcollege.ac.uk</t>
  </si>
  <si>
    <t>https://www.linkedin.com/in/baljit-kaur-6a679846</t>
  </si>
  <si>
    <t>Baljit</t>
  </si>
  <si>
    <t>Kaur</t>
  </si>
  <si>
    <t>b.kaur@roehampton.ac.uk</t>
  </si>
  <si>
    <t>https://www.linkedin.com/in/kate-mclaughlin-flynn-170143158/</t>
  </si>
  <si>
    <t>McLaughlin-Flynn</t>
  </si>
  <si>
    <t>Director of Finance &amp; Resources and Deputy Chief Operating Officer</t>
  </si>
  <si>
    <t>kate.mclaughlin-flynn@cumbria.ac.uk</t>
  </si>
  <si>
    <t>https://www.linkedin.com/in/hugh-darby-b208603</t>
  </si>
  <si>
    <t>Director Of Finance And Company Secretary</t>
  </si>
  <si>
    <t>hugh.darby@hutton.ac.uk</t>
  </si>
  <si>
    <t>https://www.linkedin.com/in/isabel-costa-76232690</t>
  </si>
  <si>
    <t>Director Of Finance, Watson Institute</t>
  </si>
  <si>
    <t>isabel_costa@brown.edu</t>
  </si>
  <si>
    <t>https://www.linkedin.com/in/eric-harris-8883732b</t>
  </si>
  <si>
    <t>Director Of Inclusive Research</t>
  </si>
  <si>
    <t>eric@ridc.org.uk</t>
  </si>
  <si>
    <t>https://www.linkedin.com/in/russell-poole-1498188/</t>
  </si>
  <si>
    <t>Director of Information Systems and Support</t>
  </si>
  <si>
    <t>r.poole@westminster.ac.uk</t>
  </si>
  <si>
    <t>https://www.linkedin.com/in/claire-priestley-1a9393b</t>
  </si>
  <si>
    <t>cpriestley@city.ac.uk</t>
  </si>
  <si>
    <t>+44 20 7040 8566</t>
  </si>
  <si>
    <t>https://www.linkedin.com/in/chris-adams-uk</t>
  </si>
  <si>
    <t>chris.adams@colchester.ac.uk</t>
  </si>
  <si>
    <t>https://www.linkedin.com/in/mohammed-alraddadi-5a220aa6</t>
  </si>
  <si>
    <t>Alraddadi</t>
  </si>
  <si>
    <t>malraddadi@tvtc.gov.sa</t>
  </si>
  <si>
    <t>https://www.linkedin.com/in/prof-anna-walker</t>
  </si>
  <si>
    <t>Director Of Innovation And Knowledge Exchange, Deputy Pro Vice Chancellor</t>
  </si>
  <si>
    <t>a.walker@bathspa.ac.uk</t>
  </si>
  <si>
    <t>masterlist-141uni, GN-Untouched - UK, ARMA-Prospect-Unverified Contacts, Masterlist-UK, masterlist-ukuni, masterlist-all</t>
  </si>
  <si>
    <t>https://www.linkedin.com/in/andrewgrins</t>
  </si>
  <si>
    <t>Grins</t>
  </si>
  <si>
    <t>Director Of IT Enterprise Services</t>
  </si>
  <si>
    <t>a.grins@city.ac.uk</t>
  </si>
  <si>
    <t>https://www.linkedin.com/in/heather-baxter-76393454</t>
  </si>
  <si>
    <t>Nova Southeastern University Shepard Broad College Of Law</t>
  </si>
  <si>
    <t>Director Of Legal Research And Writing</t>
  </si>
  <si>
    <t>hbaxter@nova.edu</t>
  </si>
  <si>
    <t>nova southeastern university shepard broad college of law</t>
  </si>
  <si>
    <t>https://www.linkedin.com/in/leizhang-lz</t>
  </si>
  <si>
    <t>Lei</t>
  </si>
  <si>
    <t>Director Of Post-Graduate Research (PGR Director), School Of Psychology</t>
  </si>
  <si>
    <t>l.zhang@birmingham.ac.uk</t>
  </si>
  <si>
    <t>masterlist-ukuni, GN-Untouched - UK, ARMA-Prospect-Unverified Contacts, masterlist-all</t>
  </si>
  <si>
    <t>https://www.linkedin.com/in/sarit-bensimhon-peleg-1009285</t>
  </si>
  <si>
    <t>Sarit</t>
  </si>
  <si>
    <t>Bensimhon-Peleg</t>
  </si>
  <si>
    <t>saritb@tau.ac.il</t>
  </si>
  <si>
    <t>https://www.linkedin.com/in/taraneh-dean-94187030</t>
  </si>
  <si>
    <t>Taraneh</t>
  </si>
  <si>
    <t>tara.dean@port.ac.uk</t>
  </si>
  <si>
    <t>+44 (0)23 9284 4405</t>
  </si>
  <si>
    <t>ARMA-Client-Verified Contacts, masterlist-ukuni, GN-Untouched - UK, masterlist-all</t>
  </si>
  <si>
    <t>https://www.linkedin.com/in/john-rogers-9a306918/?originalSubdomain=uk</t>
  </si>
  <si>
    <t>john.rogers@stir.ac.uk</t>
  </si>
  <si>
    <t>https://www.linkedin.com/in/professor-florin-ioras-11022510</t>
  </si>
  <si>
    <t>Florin Ioras</t>
  </si>
  <si>
    <t>florin.ioras@bucks.ac.uk</t>
  </si>
  <si>
    <t>+44 7970 489449</t>
  </si>
  <si>
    <t>masterlist-141uni, ARMA-Prospect-Unverified Contacts, GN-Untouched - UK, Masterlist-UK, Masterlist-UAE, masterlist-all</t>
  </si>
  <si>
    <t>https://www.linkedin.com/in/gary-mundy-0875a5a4</t>
  </si>
  <si>
    <t>Director Of Research And Evaluation</t>
  </si>
  <si>
    <t>gary.mundy@careerconnect.org.uk</t>
  </si>
  <si>
    <t>https://www.linkedin.com/in/chris-pepper-321652b</t>
  </si>
  <si>
    <t>c.pepper@bsms.ac.uk</t>
  </si>
  <si>
    <t>https://www.linkedin.com/in/paul-newland-7005a11b1</t>
  </si>
  <si>
    <t>Newland</t>
  </si>
  <si>
    <t>p.newland@worc.ac.uk</t>
  </si>
  <si>
    <t>https://www.linkedin.com/in/dr-emma-williams-b4b5b536</t>
  </si>
  <si>
    <t>Director Of Research And Police Partnerships</t>
  </si>
  <si>
    <t>emma.williams@open.ac.uk</t>
  </si>
  <si>
    <t>https://www.linkedin.com/in/matthew-davis-19bb7126/</t>
  </si>
  <si>
    <t>Director of Research Coordination &amp; Planning, BEAMS School</t>
  </si>
  <si>
    <t>m.davis@ucl.ac.uk</t>
  </si>
  <si>
    <t>masterlist-ukresearch, masterlist-ukuni, GN-Untouched - UK, ARMA-Prospect-Unverified Contacts, masterlist-all</t>
  </si>
  <si>
    <t>https://www.linkedin.com/in/kate-jones-7b27a88</t>
  </si>
  <si>
    <t>Director Of Research Delivery</t>
  </si>
  <si>
    <t>kate.jones@nihr.ac.uk</t>
  </si>
  <si>
    <t>https://www.linkedin.com/in/anneke-lubben-93182b5</t>
  </si>
  <si>
    <t>Anneke</t>
  </si>
  <si>
    <t>Lubben</t>
  </si>
  <si>
    <t>Director Of Research Infrastructure And Facilities</t>
  </si>
  <si>
    <t>atl21@bath.ac.uk</t>
  </si>
  <si>
    <t>https://www.linkedin.com/in/ariel-poliandri-27a19147</t>
  </si>
  <si>
    <t>ariel.poliandri@sgul.ac.uk</t>
  </si>
  <si>
    <t>https://www.linkedin.com/in/alice-maude-roxby-83604b33</t>
  </si>
  <si>
    <t>Maude-Roxby</t>
  </si>
  <si>
    <t>Director Of Research, Visual Art Department</t>
  </si>
  <si>
    <t>a.maude-roxby@mdx.ac.uk</t>
  </si>
  <si>
    <t>GN-Untouched - UK, ARMA-Prospect-Unverified Contacts, Masterlist-UK, masterlist-ukuni, masterlist-all</t>
  </si>
  <si>
    <t>https://www.linkedin.com/in/lisa-stoffer-98b9245</t>
  </si>
  <si>
    <t>Stoffer</t>
  </si>
  <si>
    <t>Director Of Sponsored Research And Grants</t>
  </si>
  <si>
    <t>lstoffer@smith.edu</t>
  </si>
  <si>
    <t>https://www.linkedin.com/in/pawel-bilinski-a0769328</t>
  </si>
  <si>
    <t>Bilinski</t>
  </si>
  <si>
    <t>Director Of The Centre For Financial Analysis And Reporting Research (CeFARR)</t>
  </si>
  <si>
    <t>pawel.bilinski@bayes.city.ac.uk</t>
  </si>
  <si>
    <t>https://www.linkedin.com/in/david-coombe-284545ba</t>
  </si>
  <si>
    <t>Director Of The Research Division</t>
  </si>
  <si>
    <t>d.coombe@lse.ac.uk</t>
  </si>
  <si>
    <t>ARMA-Prospect-Unverified Contacts, Masterlist-UK, masterlist-141uni, GN-Untouched - UK</t>
  </si>
  <si>
    <t>https://www.linkedin.com/in/alice-entwistle-3262719</t>
  </si>
  <si>
    <t>Entwistle</t>
  </si>
  <si>
    <t>Director, Humanities Research Institute</t>
  </si>
  <si>
    <t>alice.entwistle@southwales.ac.uk</t>
  </si>
  <si>
    <t>https://www.linkedin.com/in/sergiorutella</t>
  </si>
  <si>
    <t>Rutella FRCPath Frsb</t>
  </si>
  <si>
    <t>Director, John Van Geest Cancer Research Centre</t>
  </si>
  <si>
    <t>sergio.rutella@ntu.ac.uk</t>
  </si>
  <si>
    <t>https://www.linkedin.com/in/marco-della-peruta</t>
  </si>
  <si>
    <t>Della Peruta</t>
  </si>
  <si>
    <t>Director, Pipeline Research</t>
  </si>
  <si>
    <t>marco.dellaperuta@adaptimmune.com</t>
  </si>
  <si>
    <t>https://www.linkedin.com/in/jonathan-deer-389b8a110</t>
  </si>
  <si>
    <t>Deer</t>
  </si>
  <si>
    <t>Director, Research And Enterprise</t>
  </si>
  <si>
    <t>j.deer@city.ac.uk</t>
  </si>
  <si>
    <t>+44 7740 409727</t>
  </si>
  <si>
    <t>GN-Untouched - UK, masterlist-141uni, ARMA-Prospect-Unverified Contacts, Masterlist-UK</t>
  </si>
  <si>
    <t>https://www.linkedin.com/in/selina-schmidt/</t>
  </si>
  <si>
    <t>Selina</t>
  </si>
  <si>
    <t>Doctoral Research College Officer</t>
  </si>
  <si>
    <t>selina.schmidt@bcu.ac.uk</t>
  </si>
  <si>
    <t>https://www.linkedin.com/in/helen-van-damme-90090ba2</t>
  </si>
  <si>
    <t>Van Damme</t>
  </si>
  <si>
    <t>Doctoral School - PT Research Degrees Manager</t>
  </si>
  <si>
    <t>helen.van@anglia.ac.uk</t>
  </si>
  <si>
    <t>https://www.linkedin.com/in/naomi-harland-a410ab18a/</t>
  </si>
  <si>
    <t>Harland</t>
  </si>
  <si>
    <t>DTP and PGR Administrator</t>
  </si>
  <si>
    <t>n.harland@qub.ac.uk</t>
  </si>
  <si>
    <t>https://www.linkedin.com/in/mark-cooke-7976a646</t>
  </si>
  <si>
    <t>EUS Research Services IT Manager</t>
  </si>
  <si>
    <t>m.p.cooke@bham.ac.uk</t>
  </si>
  <si>
    <t>https://www.linkedin.com/in/lauren-rooke-795ab959</t>
  </si>
  <si>
    <t>Rooke</t>
  </si>
  <si>
    <t>Exec Assistant To Pro Vice Chancellor - Digital Transformation</t>
  </si>
  <si>
    <t>lauren.rooke@staffs.ac.uk</t>
  </si>
  <si>
    <t>https://www.linkedin.com/in/eleanor-bullivant-74714a14</t>
  </si>
  <si>
    <t>Executive Assistant To Deputy Vice Chancellor (Research &amp; Innovation)</t>
  </si>
  <si>
    <t>eleanor.bullivant@aru.ac.uk</t>
  </si>
  <si>
    <t>GN-Untouched - UK, ARMA-Prospect-Unverified Contacts, masterlist-all, masterlist-ukuni</t>
  </si>
  <si>
    <t>https://www.linkedin.com/in/tracey-joseph-34b17817b</t>
  </si>
  <si>
    <t>Executive Secretary To Chief Information Officer</t>
  </si>
  <si>
    <t>traceyjoseph@kaust.edu.sa</t>
  </si>
  <si>
    <t>https://www.linkedin.com/in/jysoo-lee-34aab44</t>
  </si>
  <si>
    <t>Jysoo</t>
  </si>
  <si>
    <t>Facilities Director Of Research Computing Core Labs</t>
  </si>
  <si>
    <t>jysoo.lee@kaust.edu.sa</t>
  </si>
  <si>
    <t>https://www.linkedin.com/in/ianforbes13</t>
  </si>
  <si>
    <t>Faculty Research Ethics Director</t>
  </si>
  <si>
    <t>ian.forbes@northumbria.ac.uk</t>
  </si>
  <si>
    <t>https://www.linkedin.com/in/chris-hewson-1bb5811b/</t>
  </si>
  <si>
    <t>Hewson</t>
  </si>
  <si>
    <t>Faculty Research Impact Manager (Social Sciences)</t>
  </si>
  <si>
    <t>chris.hewson@york.ac.uk</t>
  </si>
  <si>
    <t>https://www.linkedin.com/in/pauline-mccann-08234824</t>
  </si>
  <si>
    <t>pauline.mccann@qub.ac.uk</t>
  </si>
  <si>
    <t>https://www.linkedin.com/in/megan-moody-772642113</t>
  </si>
  <si>
    <t>Finance Business Partner (Research)</t>
  </si>
  <si>
    <t>m.moody@city.ac.uk</t>
  </si>
  <si>
    <t>masterlist-141uni, GN-Untouched - UK, ARMA-Prospect-Unverified Contacts, Masterlist-UK</t>
  </si>
  <si>
    <t>https://www.linkedin.com/in/suzanne-hersey-5a844050</t>
  </si>
  <si>
    <t>Hersey</t>
  </si>
  <si>
    <t>shersey@orchardhill.ac.uk</t>
  </si>
  <si>
    <t>https://www.linkedin.com/in/hughanderson1/</t>
  </si>
  <si>
    <t>hugh.anderson@sruc.ac.uk</t>
  </si>
  <si>
    <t>https://www.linkedin.com/in/gregg-moreau-fache-95b9ab19</t>
  </si>
  <si>
    <t>Gregg</t>
  </si>
  <si>
    <t>Moreau Fache</t>
  </si>
  <si>
    <t>gmoreau@tulane.edu</t>
  </si>
  <si>
    <t>https://www.linkedin.com/in/mcaccountancyltd</t>
  </si>
  <si>
    <t>Clamp</t>
  </si>
  <si>
    <t>mclamp@acertrust.org.uk</t>
  </si>
  <si>
    <t>https://www.linkedin.com/in/shivam-singh-yadav-22399912a/</t>
  </si>
  <si>
    <t>Shivam</t>
  </si>
  <si>
    <t>Yadav</t>
  </si>
  <si>
    <t>yad.shivam@fusionpractices.com</t>
  </si>
  <si>
    <t>https://www.linkedin.com/in/atiq-siddiqi-772975251</t>
  </si>
  <si>
    <t>Atiq</t>
  </si>
  <si>
    <t>Siddiqi</t>
  </si>
  <si>
    <t>atiq.siddiqi@brunel.ac.uk</t>
  </si>
  <si>
    <t>+44 7305 407379</t>
  </si>
  <si>
    <t>https://www.linkedin.com/sales/people/ACwAABkPZUEBZZSYqdrNtufrIHucFgceafbUpXM,NAME_SEARCH,fFzl</t>
  </si>
  <si>
    <t>Arjay</t>
  </si>
  <si>
    <t>Lampa</t>
  </si>
  <si>
    <t>Dubai Medical College for Girls</t>
  </si>
  <si>
    <t>arjay@dmcg.edu</t>
  </si>
  <si>
    <t>dubai medical college for girls</t>
  </si>
  <si>
    <t>https://www.linkedin.com/in/ebtesam-alantali-61641416a</t>
  </si>
  <si>
    <t>Ebtesam</t>
  </si>
  <si>
    <t>Alantali</t>
  </si>
  <si>
    <t>Emirates Schools Establishment</t>
  </si>
  <si>
    <t>ebtesam.alantali@ese.gov.ae</t>
  </si>
  <si>
    <t>emirates schools establishment</t>
  </si>
  <si>
    <t>https://www.linkedin.com/in/yasha-rahbari-422118a1</t>
  </si>
  <si>
    <t>Yasha</t>
  </si>
  <si>
    <t>yasha.rahbari@equaleducationpartners.com</t>
  </si>
  <si>
    <t>https://www.linkedin.com/in/ketan-n-shah-9b194530</t>
  </si>
  <si>
    <t>Ketan</t>
  </si>
  <si>
    <t>k.shah@hw.ac.uk</t>
  </si>
  <si>
    <t>https://www.linkedin.com/in/tariq-alhaj-866b70218</t>
  </si>
  <si>
    <t>Alhaj</t>
  </si>
  <si>
    <t>International House Amman</t>
  </si>
  <si>
    <t>tariq.alhaj@ih-amman.com</t>
  </si>
  <si>
    <t>international house amman</t>
  </si>
  <si>
    <t>https://www.linkedin.com/in/imran-munir-8baa93127</t>
  </si>
  <si>
    <t>Munir</t>
  </si>
  <si>
    <t>imran.munir@kaust.edu.sa</t>
  </si>
  <si>
    <t>https://www.linkedin.com/in/hesham-salem-94027577</t>
  </si>
  <si>
    <t>Hesham</t>
  </si>
  <si>
    <t>Salem</t>
  </si>
  <si>
    <t>hesham.salem@ku.ac.ae</t>
  </si>
  <si>
    <t>https://www.linkedin.com/in/brady-miller-229289117</t>
  </si>
  <si>
    <t>brady.miller@lamresearch.com</t>
  </si>
  <si>
    <t>https://www.linkedin.com/in/kevin-de-castro-marti-5b5333158</t>
  </si>
  <si>
    <t>De Castro Marti</t>
  </si>
  <si>
    <t>kevin.marti@lsbu.ac.uk</t>
  </si>
  <si>
    <t>https://www.linkedin.com/in/mark-morris-cima-dip-ma-b418a11a6</t>
  </si>
  <si>
    <t>Morris Ma</t>
  </si>
  <si>
    <t>mark@mpsuk.net</t>
  </si>
  <si>
    <t>https://www.linkedin.com/in/stella-jimoh-961b71232</t>
  </si>
  <si>
    <t>Jimoh</t>
  </si>
  <si>
    <t>s.jimoh@qmul.ac.uk</t>
  </si>
  <si>
    <t>https://www.linkedin.com/in/jennifer-karina</t>
  </si>
  <si>
    <t>j.k@qmul.ac.uk</t>
  </si>
  <si>
    <t>https://www.linkedin.com/in/mohammed-miah-0340b4139</t>
  </si>
  <si>
    <t>Miah</t>
  </si>
  <si>
    <t>m.miah@qmul.ac.uk</t>
  </si>
  <si>
    <t>https://www.linkedin.com/in/jody-casey-5b138aa8</t>
  </si>
  <si>
    <t>Jody</t>
  </si>
  <si>
    <t>jody.casey@sawstonnursery.org</t>
  </si>
  <si>
    <t>https://www.linkedin.com/in/ahmed-elshazly-cma-fmva-acca-candidate-343aa281</t>
  </si>
  <si>
    <t>Elshazly Fmva Candidate</t>
  </si>
  <si>
    <t>Taheal</t>
  </si>
  <si>
    <t>aelshazly@empoweredbytaheal.com</t>
  </si>
  <si>
    <t>taheal</t>
  </si>
  <si>
    <t>https://www.linkedin.com/in/amit-kerai-a71484145</t>
  </si>
  <si>
    <t>a.kerai@ucl.ac.uk</t>
  </si>
  <si>
    <t>https://www.linkedin.com/in/kristina-washington-mba-577398128</t>
  </si>
  <si>
    <t>kristinaw@uchicago.edu</t>
  </si>
  <si>
    <t>https://www.linkedin.com/in/sheree-mallinder-9a39b972</t>
  </si>
  <si>
    <t>Sheree</t>
  </si>
  <si>
    <t>Mallinder</t>
  </si>
  <si>
    <t>sheree.mallinder@port.ac.uk</t>
  </si>
  <si>
    <t>masterlist-ukuni, masterlist-141uni, masterlist-all, GN-Untouched - UK, Masterlist-UK</t>
  </si>
  <si>
    <t>https://www.linkedin.com/in/rose-abdollahzadeh-ba92ba184</t>
  </si>
  <si>
    <t>Abdollahzadeh</t>
  </si>
  <si>
    <t>Finance Operations Manager (Research &amp; Enterprise)</t>
  </si>
  <si>
    <t>r.abdollahzadeh@citystgeorges.ac.uk</t>
  </si>
  <si>
    <t>+44 7950 692910</t>
  </si>
  <si>
    <t>ARMA-Prospect-Unverified Contacts, masterlist-141uni, GN-Untouched - UK, Masterlist-UK</t>
  </si>
  <si>
    <t>https://www.linkedin.com/in/jzambranonavarro</t>
  </si>
  <si>
    <t>Zambrano</t>
  </si>
  <si>
    <t>josezambrano@city.ac.uk</t>
  </si>
  <si>
    <t>https://www.linkedin.com/in/camilla-carlsson-willows-abb8701b7</t>
  </si>
  <si>
    <t>Camilla</t>
  </si>
  <si>
    <t>Carlsson-Willows</t>
  </si>
  <si>
    <t>Finance System Manager</t>
  </si>
  <si>
    <t>cwillows@lincoln.ac.uk</t>
  </si>
  <si>
    <t>https://www.linkedin.com/in/eugene-ruthnam-50382549</t>
  </si>
  <si>
    <t>Ruthnam</t>
  </si>
  <si>
    <t>e.ruthnam@qmul.ac.uk</t>
  </si>
  <si>
    <t>+44 7812 384328</t>
  </si>
  <si>
    <t>https://www.linkedin.com/in/anna-newell-2737947b/</t>
  </si>
  <si>
    <t>Newell</t>
  </si>
  <si>
    <t>anna.newell@glos.ac.uk</t>
  </si>
  <si>
    <t>https://www.linkedin.com/in/agnieszka-marczuk-12a77064/</t>
  </si>
  <si>
    <t>Marczuk-Dupim</t>
  </si>
  <si>
    <t>Funding Development Officer (Research and Enterpise)</t>
  </si>
  <si>
    <t>a.marczuk-dupim@salford.ac.uk</t>
  </si>
  <si>
    <t>Funding Manager (Research Office)</t>
  </si>
  <si>
    <t>f.pieropan@solent.ac.uk</t>
  </si>
  <si>
    <t>https://www.linkedin.com/in/alistair-morrison-6a280a1a/</t>
  </si>
  <si>
    <t>Funding Support Manager</t>
  </si>
  <si>
    <t>alistair.morrison@uws.ac.uk</t>
  </si>
  <si>
    <t>https://www.linkedin.com/in/soyoon-park-4873161b8/</t>
  </si>
  <si>
    <t>Soyoon</t>
  </si>
  <si>
    <t>Graduate Research Fellow</t>
  </si>
  <si>
    <t>s.park@yorksj.ac.uk</t>
  </si>
  <si>
    <t>https://www.linkedin.com/in/nikhil-shitole-856853a6</t>
  </si>
  <si>
    <t>Nikhil</t>
  </si>
  <si>
    <t>Shitole</t>
  </si>
  <si>
    <t>Graduate Research Intern - Reverse Supply Chain Management</t>
  </si>
  <si>
    <t>nikhil.shitole@asml.com</t>
  </si>
  <si>
    <t>https://www.linkedin.com/in/amy-michaluk-6b801928b</t>
  </si>
  <si>
    <t>Michaluk</t>
  </si>
  <si>
    <t>amy_michaluk@brown.edu</t>
  </si>
  <si>
    <t>https://www.linkedin.com/in/minji-kim-bb1b9b203</t>
  </si>
  <si>
    <t>Minji</t>
  </si>
  <si>
    <t>Grants Finance Manager</t>
  </si>
  <si>
    <t>minji.kim@crick.ac.uk</t>
  </si>
  <si>
    <t>https://www.linkedin.com/in/charlie-giese-16a3a7100/</t>
  </si>
  <si>
    <t>Giese</t>
  </si>
  <si>
    <t>Family Health La Clinica</t>
  </si>
  <si>
    <t>charlie.giese@famhealth.com</t>
  </si>
  <si>
    <t>family health la clinica</t>
  </si>
  <si>
    <t>https://www.linkedin.com/in/juliet-vizbaras-1a06ab14/</t>
  </si>
  <si>
    <t>Vizbaras</t>
  </si>
  <si>
    <t>New York Institute of Technology</t>
  </si>
  <si>
    <t>jvizbara@nyit.edu</t>
  </si>
  <si>
    <t>new york institute of technology</t>
  </si>
  <si>
    <t>https://www.linkedin.com/in/tara-thomas-ph-d-59a00263/</t>
  </si>
  <si>
    <t>Students Rising Above</t>
  </si>
  <si>
    <t>tthomas@studentsrisingabove.org</t>
  </si>
  <si>
    <t>students rising above</t>
  </si>
  <si>
    <t>https://www.linkedin.com/in/nancy-weant-237a7631/</t>
  </si>
  <si>
    <t>Weant</t>
  </si>
  <si>
    <t>Tucson Museum Of Art</t>
  </si>
  <si>
    <t>nweant@tucsonmuseumofart.org</t>
  </si>
  <si>
    <t>tucson museum of art</t>
  </si>
  <si>
    <t>https://www.linkedin.com/in/janice-brochetti-9821913b/</t>
  </si>
  <si>
    <t>Brochetti</t>
  </si>
  <si>
    <t>janice@upenn.edu</t>
  </si>
  <si>
    <t>https://www.linkedin.com/in/su-ying-lee-0b93236</t>
  </si>
  <si>
    <t>Su-Ying</t>
  </si>
  <si>
    <t>lee@uchicago.edu</t>
  </si>
  <si>
    <t>https://www.linkedin.com/in/ferdousi-chowdhury-57016114</t>
  </si>
  <si>
    <t>Ferdousi</t>
  </si>
  <si>
    <t>Head Of Clinical Research Governance And Compliance</t>
  </si>
  <si>
    <t>f.chowdhury@ucl.ac.uk</t>
  </si>
  <si>
    <t>masterlist-ukresearch, GN-Untouched - UK, ARMA-Prospect-Unverified Contacts, masterlist-all</t>
  </si>
  <si>
    <t>https://www.linkedin.com/in/jacqueline-tyler-253a0a29</t>
  </si>
  <si>
    <t>Head Of Digital Solutions</t>
  </si>
  <si>
    <t>jacqueline.tyler@ntu.ac.uk</t>
  </si>
  <si>
    <t>https://www.linkedin.com/in/ian-taylor-0053aa63/</t>
  </si>
  <si>
    <t>ian@brunel.ac.uk</t>
  </si>
  <si>
    <t>https://www.linkedin.com/in/mandy-kenyon-2697b420</t>
  </si>
  <si>
    <t>Head Of Faculty Research Operations</t>
  </si>
  <si>
    <t>mandy.kenyon@york.ac.uk</t>
  </si>
  <si>
    <t>https://www.linkedin.com/in/tauseef-saeed-mba-finance-uk-cima-fl-54788553</t>
  </si>
  <si>
    <t>Tauseef</t>
  </si>
  <si>
    <t>Saeed Finance Uk Fl</t>
  </si>
  <si>
    <t>De Montfort University Dubai</t>
  </si>
  <si>
    <t>tauseef.saeed@dmu.ac.ae</t>
  </si>
  <si>
    <t>de montfort university dubai</t>
  </si>
  <si>
    <t>https://www.linkedin.com/in/mhmd-nassar-5585b9309</t>
  </si>
  <si>
    <t>Mhmd</t>
  </si>
  <si>
    <t>Nassar</t>
  </si>
  <si>
    <t>Downe House Riyadh</t>
  </si>
  <si>
    <t>nassar@downehouseriyadh.com</t>
  </si>
  <si>
    <t>downe house riyadh</t>
  </si>
  <si>
    <t>https://www.linkedin.com/in/dan-sainsbury-06b78890</t>
  </si>
  <si>
    <t>d.sainsbury@hispmat.org</t>
  </si>
  <si>
    <t>https://www.linkedin.com/in/sarah-allen-50423876</t>
  </si>
  <si>
    <t>sallen@learningpartners.org</t>
  </si>
  <si>
    <t>https://www.linkedin.com/in/florina-popa-906520114</t>
  </si>
  <si>
    <t>Florina</t>
  </si>
  <si>
    <t>Popa</t>
  </si>
  <si>
    <t>florina.popa@nhc.ac.uk</t>
  </si>
  <si>
    <t>https://www.linkedin.com/in/omovbera-erhenede-a6b26992</t>
  </si>
  <si>
    <t>Omovbera</t>
  </si>
  <si>
    <t>Erhenede</t>
  </si>
  <si>
    <t>omovbera@ocnlondon.org.uk</t>
  </si>
  <si>
    <t>https://www.linkedin.com/in/jas-rooprai-00071290/</t>
  </si>
  <si>
    <t>Jas</t>
  </si>
  <si>
    <t>Rooprai</t>
  </si>
  <si>
    <t>jas.rooprai@rcm.ac.uk</t>
  </si>
  <si>
    <t>https://www.linkedin.com/in/msgregory</t>
  </si>
  <si>
    <t>Scott Gregory</t>
  </si>
  <si>
    <t>michael.gregory@cssd.ac.uk</t>
  </si>
  <si>
    <t>+44 7423 082249</t>
  </si>
  <si>
    <t>https://www.linkedin.com/in/jon-strutt-a65abb44</t>
  </si>
  <si>
    <t>Strutt</t>
  </si>
  <si>
    <t>jon.strutt@uspcollege.ac.uk</t>
  </si>
  <si>
    <t>https://www.linkedin.com/in/helen-mchenry-959370205</t>
  </si>
  <si>
    <t>McHenry</t>
  </si>
  <si>
    <t>sushmw@bath.ac.uk</t>
  </si>
  <si>
    <t>https://www.linkedin.com/in/joanne-gibbons-36575935</t>
  </si>
  <si>
    <t>j.gibbons@hull.ac.uk</t>
  </si>
  <si>
    <t>masterlist-ukuni, masterlist-141uni, GN-Untouched - UK, masterlist-all, Masterlist-UK</t>
  </si>
  <si>
    <t>https://www.linkedin.com/in/gail-jugg-7a3509248</t>
  </si>
  <si>
    <t>Jugg</t>
  </si>
  <si>
    <t>Head Of Finance - FE And Commercial Outlets</t>
  </si>
  <si>
    <t>gjugg@activatelearning.ac.uk</t>
  </si>
  <si>
    <t>https://www.linkedin.com/in/alan-muzanenhamo-ca-sa-fca-mba-ba413939</t>
  </si>
  <si>
    <t>Muzanenhamo</t>
  </si>
  <si>
    <t>Head Of Finance (Apprenticeships, Employability And International)</t>
  </si>
  <si>
    <t>alan.muzanenhamo@activatelearning.ac.uk</t>
  </si>
  <si>
    <t>luke.horgan@royalholloway.ac.uk</t>
  </si>
  <si>
    <t>https://www.linkedin.com/in/ty-davies-a5572783</t>
  </si>
  <si>
    <t>Ty</t>
  </si>
  <si>
    <t>Head Of Finance Systems And FPA Project Office</t>
  </si>
  <si>
    <t>ty@soton.ac.uk</t>
  </si>
  <si>
    <t>McGuckin</t>
  </si>
  <si>
    <t>Head of Financial Systems and Business Support</t>
  </si>
  <si>
    <t>c.mcguckin@qub.ac.uk</t>
  </si>
  <si>
    <t>masterlist-141uni, masterlist-all, Masterlist-UAE, GN-Untouched - UK</t>
  </si>
  <si>
    <t>https://www.linkedin.com/in/scott-clark-07833a6</t>
  </si>
  <si>
    <t>scott.clark@hutton.ac.uk</t>
  </si>
  <si>
    <t>https://www.linkedin.com/in/dave-iveson-profile</t>
  </si>
  <si>
    <t>Iveson</t>
  </si>
  <si>
    <t>diveson@sgul.ac.uk</t>
  </si>
  <si>
    <t>https://www.linkedin.com/in/laura-jayne-baker-29190754/</t>
  </si>
  <si>
    <t>Laura-Jayne</t>
  </si>
  <si>
    <t>laura.baker@sunderland.ac.uk</t>
  </si>
  <si>
    <t>https://www.linkedin.com/in/greg-laybourn-23ab501b7</t>
  </si>
  <si>
    <t>Laybourn</t>
  </si>
  <si>
    <t>Head Of IT Customer Services</t>
  </si>
  <si>
    <t>greg.laybourn@exeter.ac.uk</t>
  </si>
  <si>
    <t>https://www.linkedin.com/in/rachaelsquires</t>
  </si>
  <si>
    <t>Head Of IT PMO</t>
  </si>
  <si>
    <t>rsquires@city.ac.uk</t>
  </si>
  <si>
    <t>+44 7545 490455</t>
  </si>
  <si>
    <t>https://www.linkedin.com/in/ali-mitchell-44747027b</t>
  </si>
  <si>
    <t>Head Of IT Risk, Compliance And Information Security</t>
  </si>
  <si>
    <t>ali.mitchell@exeter.ac.uk</t>
  </si>
  <si>
    <t>https://www.linkedin.com/in/ragai-mitry-34179693</t>
  </si>
  <si>
    <t>Ragai</t>
  </si>
  <si>
    <t>Mitry</t>
  </si>
  <si>
    <t>Head Of Liver Cell Production &amp; Research ï¿½ Reader In Hepatocyte Transplantation</t>
  </si>
  <si>
    <t>ragai.mitry@kcl.ac.uk</t>
  </si>
  <si>
    <t>https://www.linkedin.com/in/marie-gardner-ca-5801a131</t>
  </si>
  <si>
    <t>Gardner Ca</t>
  </si>
  <si>
    <t>mgardner@icas.com</t>
  </si>
  <si>
    <t>https://www.linkedin.com/in/sahra-isha-muhammad-jones</t>
  </si>
  <si>
    <t>Sahra-Isha</t>
  </si>
  <si>
    <t>Muhammad-Jones</t>
  </si>
  <si>
    <t>s.muhammad-jones@qmul.ac.uk</t>
  </si>
  <si>
    <t>https://www.linkedin.com/in/sarah-yoseph-384b45205</t>
  </si>
  <si>
    <t>Yoseph</t>
  </si>
  <si>
    <t>sarah.yoseph@runi.ac.il</t>
  </si>
  <si>
    <t>https://www.linkedin.com/in/pwparkinson</t>
  </si>
  <si>
    <t>Head Of Research - School Of Natural Sciences</t>
  </si>
  <si>
    <t>patrick.parkinson@manchester.ac.uk</t>
  </si>
  <si>
    <t>https://www.linkedin.com/in/kirsty-dillingham-a33636182/?originalSubdomain=uk</t>
  </si>
  <si>
    <t>Dillingham</t>
  </si>
  <si>
    <t>Head of Research &amp; Business Development</t>
  </si>
  <si>
    <t>k.dillingham@hw.ac.uk</t>
  </si>
  <si>
    <t>masterlist-141uni, GN-Untouched - UK, ARMA-Prospect-Unverified Contacts, Masterlist-UAE, masterlist-all</t>
  </si>
  <si>
    <t>https://www.linkedin.com/in/susan-halfpenny-1a449b57</t>
  </si>
  <si>
    <t>Halfpenny</t>
  </si>
  <si>
    <t>Head Of Research &amp; Learning Information Services</t>
  </si>
  <si>
    <t>susan.halfpenny@abdn.ac.uk</t>
  </si>
  <si>
    <t>https://www.linkedin.com/in/graeme-murphy-902b781b</t>
  </si>
  <si>
    <t>Head Of Research And Enterprise ICT Services</t>
  </si>
  <si>
    <t>g.n.murphy@hull.ac.uk</t>
  </si>
  <si>
    <t>https://www.linkedin.com/in/edd-mccracken-7679488a</t>
  </si>
  <si>
    <t>Edd</t>
  </si>
  <si>
    <t>Head Of Research Communications</t>
  </si>
  <si>
    <t>edd.mccracken@ed.ac.uk</t>
  </si>
  <si>
    <t>+44 7557 502823</t>
  </si>
  <si>
    <t>masterlist-141uni, ARMA-Prospect-Unverified Contacts, GN-Already Approached, Masterlist-UK</t>
  </si>
  <si>
    <t>https://www.linkedin.com/in/wei-xing-050ba2b</t>
  </si>
  <si>
    <t>Head Of Research Computing Service</t>
  </si>
  <si>
    <t>wei.xing@crick.ac.uk</t>
  </si>
  <si>
    <t>https://www.linkedin.com/in/susan-alexander-0bba3722/?originalSubdomain=uk</t>
  </si>
  <si>
    <t>susan.alexander@stir.ac.uk</t>
  </si>
  <si>
    <t>https://www.linkedin.com/in/simon-bright-6732932a</t>
  </si>
  <si>
    <t>Head Of Research Enterprise And Innovation</t>
  </si>
  <si>
    <t>s.bright@abertay.ac.uk</t>
  </si>
  <si>
    <t>ARMA-Prospect-Unverified Contacts, Masterlist-UK, GN-Untouched - UK, masterlist-141uni, masterlist-all</t>
  </si>
  <si>
    <t>https://www.linkedin.com/in/bd-robinson</t>
  </si>
  <si>
    <t>Head Of Research Funding (Maternity Cover)</t>
  </si>
  <si>
    <t>brad.robinson@sgul.ac.uk</t>
  </si>
  <si>
    <t>https://www.linkedin.com/in/keith-boland-719a7891</t>
  </si>
  <si>
    <t>k.boland@imperial.ac.uk</t>
  </si>
  <si>
    <t>https://www.linkedin.com/in/katia-nesbitt-5759a2106</t>
  </si>
  <si>
    <t>Nesbitt</t>
  </si>
  <si>
    <t>k.nesbitt@city.ac.uk</t>
  </si>
  <si>
    <t>katia.nesbitt@sgul.ac.uk</t>
  </si>
  <si>
    <t>https://www.linkedin.com/in/leonard-gerry-2502717</t>
  </si>
  <si>
    <t>Head Of Research Resources</t>
  </si>
  <si>
    <t>l.gerry@qmul.ac.uk</t>
  </si>
  <si>
    <t>https://www.linkedin.com/in/anne-smith</t>
  </si>
  <si>
    <t>Interdisciplinary Research Manager</t>
  </si>
  <si>
    <t>anne.smith@brunel.ac.uk</t>
  </si>
  <si>
    <t>https://www.linkedin.com/in/ian-pleace-56446425/</t>
  </si>
  <si>
    <t>Pleace</t>
  </si>
  <si>
    <t>ian.pleace@roehampton.ac.uk</t>
  </si>
  <si>
    <t>https://www.linkedin.com/in/ipurdy/</t>
  </si>
  <si>
    <t>Interim Director of Information Services</t>
  </si>
  <si>
    <t>i.purdy@qub.ac.uk</t>
  </si>
  <si>
    <t>https://www.linkedin.com/in/johnson-jones-1a168215b</t>
  </si>
  <si>
    <t>j.jones@exeter.ac.uk</t>
  </si>
  <si>
    <t>https://www.linkedin.com/in/janet-noble-71b5b527</t>
  </si>
  <si>
    <t>Knowledge Manager,Making Research Count</t>
  </si>
  <si>
    <t>janet.noble@kcl.ac.uk</t>
  </si>
  <si>
    <t>https://www.linkedin.com/in/sarah-mathew-42310327</t>
  </si>
  <si>
    <t>Knowledge Transfer Partnership (UK Research &amp; Innovation) - Change Manager</t>
  </si>
  <si>
    <t>sarah.mathew@port.ac.uk</t>
  </si>
  <si>
    <t>masterlist-ukuni, GN-Untouched - UK, Masterlist-UK, masterlist-all, ARMA-Client-Unknown Contacts</t>
  </si>
  <si>
    <t>https://www.linkedin.com/in/gillian-kingston-09bb3361</t>
  </si>
  <si>
    <t>Laboratory Manager &amp; Research Facilitator</t>
  </si>
  <si>
    <t>g.kingston@birmingham.ac.uk</t>
  </si>
  <si>
    <t>https://www.linkedin.com/in/trevor-yeoman</t>
  </si>
  <si>
    <t>Lead Architect - Head Of IT Architecture &amp; Business Analysis</t>
  </si>
  <si>
    <t>t.m.yeoman@salford.ac.uk</t>
  </si>
  <si>
    <t>https://www.linkedin.com/in/stuart-lynn-a7834b92</t>
  </si>
  <si>
    <t>Lead Research Data Scientist - The Science Of Cities And Regions</t>
  </si>
  <si>
    <t>slynn@turing.ac.uk</t>
  </si>
  <si>
    <t>https://www.linkedin.com/in/bill-scaife-963a471a</t>
  </si>
  <si>
    <t>Scaife</t>
  </si>
  <si>
    <t>Learning Support &amp; Research Fellow</t>
  </si>
  <si>
    <t>bill.scaife@anglia.ac.uk</t>
  </si>
  <si>
    <t>https://www.linkedin.com/in/carly-lightfoot-81517a101</t>
  </si>
  <si>
    <t>Library Research Services Manager</t>
  </si>
  <si>
    <t>clightfoot@sgul.ac.uk</t>
  </si>
  <si>
    <t>https://www.linkedin.com/in/coopersusan</t>
  </si>
  <si>
    <t>Management Studies Research MPhil/PhD</t>
  </si>
  <si>
    <t>susan.cooper@kcl.ac.uk</t>
  </si>
  <si>
    <t>https://www.linkedin.com/in/katherine-rauf-72788b3</t>
  </si>
  <si>
    <t>Rauf</t>
  </si>
  <si>
    <t>Manager Post Award , Office Of Research Services</t>
  </si>
  <si>
    <t>katherine.rauf@kaust.edu.sa</t>
  </si>
  <si>
    <t>https://www.linkedin.com/in/abdulmajeed-serajuddin-48632612</t>
  </si>
  <si>
    <t>Abdulmajeed</t>
  </si>
  <si>
    <t>Serajuddin</t>
  </si>
  <si>
    <t>Manager, IT Enterprise Applications</t>
  </si>
  <si>
    <t>abdulmajeed.serajuddin@kaust.edu.sa</t>
  </si>
  <si>
    <t>https://www.linkedin.com/in/lama-jamhawi-msc-cip-26783014</t>
  </si>
  <si>
    <t>Lama</t>
  </si>
  <si>
    <t>Jamhawi</t>
  </si>
  <si>
    <t>Manager, Research Compliance And Training</t>
  </si>
  <si>
    <t>lama.jamhawi@ku.ac.ae</t>
  </si>
  <si>
    <t>https://www.linkedin.com/in/andrew-kingston-08295341</t>
  </si>
  <si>
    <t>andrew.kingston@beds.ac.uk</t>
  </si>
  <si>
    <t>https://www.linkedin.com/in/alison-thorsteinsen-165792124</t>
  </si>
  <si>
    <t>Thorsteinsen</t>
  </si>
  <si>
    <t>Office Of Graduate Research Academic English Teacher</t>
  </si>
  <si>
    <t>alison.thorsteinsen@flinders.edu.au</t>
  </si>
  <si>
    <t>https://www.linkedin.com/in/sylvia-emmerson-a3578750</t>
  </si>
  <si>
    <t>sylvia.emmerson@anglia.ac.uk</t>
  </si>
  <si>
    <t>GN-Untouched - UK, ARMA-Prospect-Unverified Contacts, Masterlist-UK, masterlist-all, masterlist-ukuni</t>
  </si>
  <si>
    <t>https://www.linkedin.com/in/nigel-daly-4946061</t>
  </si>
  <si>
    <t>Part Time Project Manager (Research Fellow)</t>
  </si>
  <si>
    <t>dalyn@lsbu.ac.uk</t>
  </si>
  <si>
    <t>https://www.linkedin.com/in/holly-cook-595810220</t>
  </si>
  <si>
    <t>Personal Assistant / Research Administrator</t>
  </si>
  <si>
    <t>holly.cook@kcl.ac.uk</t>
  </si>
  <si>
    <t>ARMA-Prospect-Unverified Contacts, masterlist-all</t>
  </si>
  <si>
    <t>https://www.linkedin.com/in/sunder-sanghera-46661815b</t>
  </si>
  <si>
    <t>Sanghera</t>
  </si>
  <si>
    <t>PhD Research Administrator</t>
  </si>
  <si>
    <t>sunder.sanghera@staffs.ac.uk</t>
  </si>
  <si>
    <t>https://www.linkedin.com/in/debjyoti-chakravorty</t>
  </si>
  <si>
    <t>Debjyoti</t>
  </si>
  <si>
    <t>Chakravorty</t>
  </si>
  <si>
    <t>PhD Research Fellow In Management (Organizational Behaviour)</t>
  </si>
  <si>
    <t>debjyoti.chakravorty@city.ac.uk</t>
  </si>
  <si>
    <t>https://www.linkedin.com/in/bora-arifi-a278a31bb</t>
  </si>
  <si>
    <t>Bora</t>
  </si>
  <si>
    <t>Arifi</t>
  </si>
  <si>
    <t>Policy And Grants Officer</t>
  </si>
  <si>
    <t>bora@girlsincharge.co.uk</t>
  </si>
  <si>
    <t>https://www.linkedin.com/in/tracey-mellor-344a1429</t>
  </si>
  <si>
    <t>Post Award Co-ordinator</t>
  </si>
  <si>
    <t>t.mellor@northumbria.ac.uk</t>
  </si>
  <si>
    <t>https://www.linkedin.com/in/alannah-laverty-105325146</t>
  </si>
  <si>
    <t>Alannah</t>
  </si>
  <si>
    <t>Laverty</t>
  </si>
  <si>
    <t>Post Graduate Research Clerical Officer</t>
  </si>
  <si>
    <t>a.laverty@qub.ac.uk</t>
  </si>
  <si>
    <t>https://www.linkedin.com/in/jacob-obodai-966a0a30/</t>
  </si>
  <si>
    <t>Obodai</t>
  </si>
  <si>
    <t>Postdoctoral Research Fellow</t>
  </si>
  <si>
    <t>jacob.obodai@edgehill.ac.uk</t>
  </si>
  <si>
    <t>https://www.linkedin.com/in/heidi-ball-5b09a61b9</t>
  </si>
  <si>
    <t>Postgraduate Research Support Officer</t>
  </si>
  <si>
    <t>heidi.ball@falmouth.ac.uk</t>
  </si>
  <si>
    <t>https://www.linkedin.com/in/susan-duffy-624b39124</t>
  </si>
  <si>
    <t>Duffy</t>
  </si>
  <si>
    <t>Pre Award Coordinator</t>
  </si>
  <si>
    <t>susan.duffy@northumbria.ac.uk</t>
  </si>
  <si>
    <t>https://www.linkedin.com/in/daniel-hayward-6811a847</t>
  </si>
  <si>
    <t>Principal Investigator And Research Fellow</t>
  </si>
  <si>
    <t>daniel.hayward@kcl.ac.uk</t>
  </si>
  <si>
    <t>https://www.linkedin.com/in/john-spoehr-65241b6</t>
  </si>
  <si>
    <t>Spoehr</t>
  </si>
  <si>
    <t>Pro Vice Chancellor - Research Impact And Director Australian Industrial Transformation Institute</t>
  </si>
  <si>
    <t>john.spoehr@flinders.edu.au</t>
  </si>
  <si>
    <t>https://www.linkedin.com/in/markfromengland</t>
  </si>
  <si>
    <t>Pro Vice Chancellor &amp; Director Of Knowledge Exchange And CPD</t>
  </si>
  <si>
    <t>m.gray@mdx.ac.uk</t>
  </si>
  <si>
    <t>https://www.linkedin.com/in/prof-craig-gaskell-9b2119151</t>
  </si>
  <si>
    <t>Gaskell</t>
  </si>
  <si>
    <t>Pro Vice-Chancellor (Enterprise And Knowledge Exchange)</t>
  </si>
  <si>
    <t>c.gaskell@tees.ac.uk</t>
  </si>
  <si>
    <t>masterlist-141uni, masterlist-ukuni, GN-Already Approached, ARMA-Prospect-Unverified Contacts, Masterlist-UK, masterlist-all</t>
  </si>
  <si>
    <t>https://www.linkedin.com/in/harris-beider-170abb11</t>
  </si>
  <si>
    <t>Beider</t>
  </si>
  <si>
    <t>Pro Vice-Chancellor For Engagement, Enterprise And Innovation</t>
  </si>
  <si>
    <t>harris.beider@bcu.ac.uk</t>
  </si>
  <si>
    <t>https://www.linkedin.com/in/lester-lloyd-reason-a3250412</t>
  </si>
  <si>
    <t>Lloyd-Reason</t>
  </si>
  <si>
    <t>Professor And Director Of Centre For Enterprise Development And Research - CEDAR</t>
  </si>
  <si>
    <t>lester.lloyd-reason@aru.ac.uk</t>
  </si>
  <si>
    <t>https://www.linkedin.com/in/alamgir-hossain-b49460108</t>
  </si>
  <si>
    <t>Alamgir</t>
  </si>
  <si>
    <t>Hossain</t>
  </si>
  <si>
    <t>Professor Of Computational Intelligence And Director Of It Research Institute</t>
  </si>
  <si>
    <t>a.hossain@anglia.ac.uk</t>
  </si>
  <si>
    <t>https://www.linkedin.com/in/vladimir-bajic-4666311b</t>
  </si>
  <si>
    <t>Vladimir</t>
  </si>
  <si>
    <t>Bajic</t>
  </si>
  <si>
    <t>Professor, Director Of Computational Bioscience Research Center (CBRC)</t>
  </si>
  <si>
    <t>vladimir.bajic@kaust.edu.sa</t>
  </si>
  <si>
    <t>https://www.linkedin.com/in/guoping-liu-73102717</t>
  </si>
  <si>
    <t>Guoping</t>
  </si>
  <si>
    <t>Professor, Head Of Research Unit</t>
  </si>
  <si>
    <t>guoping.liu@southwales.ac.uk</t>
  </si>
  <si>
    <t>https://www.linkedin.com/in/rachel-corke-09ab862a</t>
  </si>
  <si>
    <t>Corke</t>
  </si>
  <si>
    <t>Program Manager - University Sponsored Research</t>
  </si>
  <si>
    <t>rachel.corke@ku.ac.ae</t>
  </si>
  <si>
    <t>https://www.linkedin.com/in/pallavi-amitava-banerjee-phd-fhea-frss-197792128</t>
  </si>
  <si>
    <t>Amitava Banerjee</t>
  </si>
  <si>
    <t>Programme Director - Msc Educational Research, Widening Participation Officer</t>
  </si>
  <si>
    <t>p.banerjee@exeter.ac.uk</t>
  </si>
  <si>
    <t>https://www.linkedin.com/in/pamila-sharma-6201bb24</t>
  </si>
  <si>
    <t>Pamila</t>
  </si>
  <si>
    <t>Programme Manager - Future Biomanufacturing Research Hub</t>
  </si>
  <si>
    <t>pamila.sharma@manchester.ac.uk</t>
  </si>
  <si>
    <t>https://www.linkedin.com/in/adrian-white-8b244733</t>
  </si>
  <si>
    <t>Project Manager (Research )- Centre For Food Policy</t>
  </si>
  <si>
    <t>a.white@city.ac.uk</t>
  </si>
  <si>
    <t>https://www.linkedin.com/in/evans-asamane-3629ba19</t>
  </si>
  <si>
    <t>Asamane</t>
  </si>
  <si>
    <t>evansa@bham.ac.uk</t>
  </si>
  <si>
    <t>https://www.linkedin.com/in/philip-coupland-27115940</t>
  </si>
  <si>
    <t>philip.coupland@open.ac.uk</t>
  </si>
  <si>
    <t>https://www.linkedin.com/in/lornafiedler</t>
  </si>
  <si>
    <t>Fiedler</t>
  </si>
  <si>
    <t>R&amp;D Director</t>
  </si>
  <si>
    <t>lorna@ovivatx.com</t>
  </si>
  <si>
    <t>https://www.linkedin.com/in/karl-smith-9a01786/</t>
  </si>
  <si>
    <t>REF Coordinator and Research Impact Manager</t>
  </si>
  <si>
    <t>karl.smith@lsbu.ac.uk</t>
  </si>
  <si>
    <t>https://www.linkedin.com/in/shulahjones</t>
  </si>
  <si>
    <t>Shulah</t>
  </si>
  <si>
    <t>Research &amp; Engagement Manager</t>
  </si>
  <si>
    <t>s.jones@ljmu.ac.uk</t>
  </si>
  <si>
    <t>masterlist-141uni, GN-Already Approached, ARMA-Prospect-Unverified Contacts, Masterlist-UK, masterlist-ukuni, masterlist-all</t>
  </si>
  <si>
    <t>https://www.linkedin.com/in/christine-danquah-79b5a070</t>
  </si>
  <si>
    <t>Danquah</t>
  </si>
  <si>
    <t>Research &amp; Enterprise Contracts Manager</t>
  </si>
  <si>
    <t>cdanquah@sgul.ac.uk</t>
  </si>
  <si>
    <t>https://www.linkedin.com/in/laurence-gardiner-9299602b/</t>
  </si>
  <si>
    <t>Research &amp; Partnership Development Manager</t>
  </si>
  <si>
    <t>laurence.gardiner@ntu.ac.uk</t>
  </si>
  <si>
    <t>https://www.linkedin.com/in/dr-nathaniel-golden-b0375ab/</t>
  </si>
  <si>
    <t>Golden</t>
  </si>
  <si>
    <t>nathaniel.golden02@ntu.ac.uk</t>
  </si>
  <si>
    <t>https://www.linkedin.com/in/wendy-whiteley-45688a6a</t>
  </si>
  <si>
    <t>Whiteley</t>
  </si>
  <si>
    <t>Research Admin Administrator</t>
  </si>
  <si>
    <t>wendy.whiteley@open.ac.uk</t>
  </si>
  <si>
    <t>https://www.linkedin.com/in/marja-van-breda-8585a2a4</t>
  </si>
  <si>
    <t>Marja</t>
  </si>
  <si>
    <t>Van Breda</t>
  </si>
  <si>
    <t>marja.vanbreda@flinders.edu.au</t>
  </si>
  <si>
    <t>https://www.linkedin.com/in/zuzana-evans-5a9611216</t>
  </si>
  <si>
    <t>zuzana.evans@kcl.ac.uk</t>
  </si>
  <si>
    <t>https://www.linkedin.com/in/jmofferman</t>
  </si>
  <si>
    <t>Offerman</t>
  </si>
  <si>
    <t>jane.offerman@kcl.ac.uk</t>
  </si>
  <si>
    <t>https://www.linkedin.com/in/enid-alvarez-39128729a</t>
  </si>
  <si>
    <t>Enid</t>
  </si>
  <si>
    <t>enid@stanford.edu</t>
  </si>
  <si>
    <t>https://www.linkedin.com/in/rosalyn-mccambridge-809672248</t>
  </si>
  <si>
    <t>Rosalyn</t>
  </si>
  <si>
    <t>Mccambridge</t>
  </si>
  <si>
    <t>rosalyn.mccambridge@stanford.edu</t>
  </si>
  <si>
    <t>https://www.linkedin.com/in/sashi-ram-b0a1b577</t>
  </si>
  <si>
    <t>Sashi</t>
  </si>
  <si>
    <t>Ram</t>
  </si>
  <si>
    <t>sashiram@stanford.edu</t>
  </si>
  <si>
    <t>https://www.linkedin.com/in/hannah-fessey-13341a146</t>
  </si>
  <si>
    <t>Fessey</t>
  </si>
  <si>
    <t>hannah.fessey@york.ac.uk</t>
  </si>
  <si>
    <t>masterlist-141uni, masterlist-ukuni, GN-Untouched - UK, ARMA-Prospect-Unverified Contacts, masterlist-all</t>
  </si>
  <si>
    <t>https://www.linkedin.com/in/elizabeth-woolley-39aa33230</t>
  </si>
  <si>
    <t>Research And Development Manager (KTP Associate)</t>
  </si>
  <si>
    <t>e.woolley@hud.ac.uk</t>
  </si>
  <si>
    <t>masterlist-ukuni, GN-Untouched - UK, ARMA-Client-Unknown Contacts, Masterlist-UK, masterlist-all</t>
  </si>
  <si>
    <t>https://www.linkedin.com/in/rhian-evans-929670241</t>
  </si>
  <si>
    <t>rhian.evans@open.ac.uk</t>
  </si>
  <si>
    <t>https://www.linkedin.com/in/maria-fernandez-30421885</t>
  </si>
  <si>
    <t>Research And Enterprise Manager In The Faculty Of Business And Law</t>
  </si>
  <si>
    <t>maria.fernandez@open.ac.uk</t>
  </si>
  <si>
    <t>https://www.linkedin.com/in/fiona-henderson-307799b7</t>
  </si>
  <si>
    <t>fionahenderson@city.ac.uk</t>
  </si>
  <si>
    <t>https://www.linkedin.com/in/katie-jones-ph-d-ab8454162</t>
  </si>
  <si>
    <t>katie.jones@thebrilliantclub.org</t>
  </si>
  <si>
    <t>https://www.linkedin.com/in/zoe-kazakou-54b713bb</t>
  </si>
  <si>
    <t>Kazakou</t>
  </si>
  <si>
    <t>zoe.kazakou@bcu.ac.uk</t>
  </si>
  <si>
    <t>https://www.linkedin.com/in/iram-satti-2248903b</t>
  </si>
  <si>
    <t>Iram</t>
  </si>
  <si>
    <t>Satti</t>
  </si>
  <si>
    <t>Research And Innovation Support Development Officer</t>
  </si>
  <si>
    <t>iram.satti@bcu.ac.uk</t>
  </si>
  <si>
    <t>https://www.linkedin.com/in/kayleigh-crouch-107766184</t>
  </si>
  <si>
    <t>Kayleigh</t>
  </si>
  <si>
    <t>Research And Policy Officer</t>
  </si>
  <si>
    <t>kayleigh.crouch@rau.ac.uk</t>
  </si>
  <si>
    <t>https://www.linkedin.com/in/sethbrussaard</t>
  </si>
  <si>
    <t>Brussaard</t>
  </si>
  <si>
    <t>Research And Technology Manager</t>
  </si>
  <si>
    <t>seth.brussaard@asml.com</t>
  </si>
  <si>
    <t>https://www.linkedin.com/in/sara-morgan-04561121</t>
  </si>
  <si>
    <t>Research Assistant Finance Manager</t>
  </si>
  <si>
    <t>s.morgan@exeter.ac.uk</t>
  </si>
  <si>
    <t>https://www.linkedin.com/in/afroditichatzi</t>
  </si>
  <si>
    <t>Afroditi</t>
  </si>
  <si>
    <t>Chatzi</t>
  </si>
  <si>
    <t>Research Associate / Project Manager</t>
  </si>
  <si>
    <t>afroditi.chatzi@glasgow.ac.uk</t>
  </si>
  <si>
    <t>https://www.linkedin.com/in/denise-price-5048b25a</t>
  </si>
  <si>
    <t>Research Centre Business Manager</t>
  </si>
  <si>
    <t>dprice@qub.ac.uk</t>
  </si>
  <si>
    <t>https://www.linkedin.com/in/peter-style-02837643</t>
  </si>
  <si>
    <t>Style</t>
  </si>
  <si>
    <t>Research Content And Communications Officer</t>
  </si>
  <si>
    <t>peter.style@northumbria.ac.uk</t>
  </si>
  <si>
    <t>https://www.linkedin.com/in/ashley-borrett-a74b59201</t>
  </si>
  <si>
    <t>Borrett</t>
  </si>
  <si>
    <t>Research Content Manager</t>
  </si>
  <si>
    <t>aborrett@lincoln.ac.uk</t>
  </si>
  <si>
    <t>https://www.linkedin.com/in/stanislavs-vasiljevs</t>
  </si>
  <si>
    <t>Stanislavs</t>
  </si>
  <si>
    <t>Vasiljevs</t>
  </si>
  <si>
    <t>svasiljevs@sgul.ac.uk</t>
  </si>
  <si>
    <t>https://www.linkedin.com/in/aneita-pringle-316901125</t>
  </si>
  <si>
    <t>Aneita</t>
  </si>
  <si>
    <t>Pringle</t>
  </si>
  <si>
    <t>Research Culture Support Manager</t>
  </si>
  <si>
    <t>aneita.pringle@kcl.ac.uk</t>
  </si>
  <si>
    <t>https://www.linkedin.com/in/sarah-anna-stewart-ab279814</t>
  </si>
  <si>
    <t>Anna Stewart</t>
  </si>
  <si>
    <t>Research Data Management</t>
  </si>
  <si>
    <t>sarah.anna@sgul.ac.uk</t>
  </si>
  <si>
    <t>https://www.linkedin.com/in/dan-crane-274ab58</t>
  </si>
  <si>
    <t>dan.crane@kcl.ac.uk</t>
  </si>
  <si>
    <t>https://www.linkedin.com/in/jila-nazari-40462885</t>
  </si>
  <si>
    <t>Jila</t>
  </si>
  <si>
    <t>Nazari</t>
  </si>
  <si>
    <t>jila.nazari@kcl.ac.uk</t>
  </si>
  <si>
    <t>https://www.linkedin.com/in/alan-morrison-b9544a51</t>
  </si>
  <si>
    <t>Research Data Support Officer</t>
  </si>
  <si>
    <t>alan.morrison@strath.ac.uk</t>
  </si>
  <si>
    <t>https://www.linkedin.com/in/louise-thompson-06b1a41/</t>
  </si>
  <si>
    <t>Research Degrees Programme Manager</t>
  </si>
  <si>
    <t>louise.thompson@lsbu.ac.uk</t>
  </si>
  <si>
    <t>https://www.linkedin.com/in/betty-woessner-923b3554</t>
  </si>
  <si>
    <t>Betty</t>
  </si>
  <si>
    <t>Woessner</t>
  </si>
  <si>
    <t>Research Development And Compliance Manager</t>
  </si>
  <si>
    <t>betty.woessner@sgul.ac.uk</t>
  </si>
  <si>
    <t>https://www.linkedin.com/in/nandreu</t>
  </si>
  <si>
    <t>Nuria</t>
  </si>
  <si>
    <t>Andreu</t>
  </si>
  <si>
    <t>nuria.andreu@kcl.ac.uk</t>
  </si>
  <si>
    <t>https://www.linkedin.com/in/katy-wing-59a91324/</t>
  </si>
  <si>
    <t>k.wing@lboro.ac.uk</t>
  </si>
  <si>
    <t>https://www.linkedin.com/in/nicholashylton</t>
  </si>
  <si>
    <t>Hylton</t>
  </si>
  <si>
    <t>nicholas.hylton@manchester.ac.uk</t>
  </si>
  <si>
    <t>https://www.linkedin.com/in/josie-robinson-parker-19a1a51b</t>
  </si>
  <si>
    <t>Robinson-Parker</t>
  </si>
  <si>
    <t>j.robinson@york.ac.uk</t>
  </si>
  <si>
    <t>https://www.linkedin.com/in/dr-ian-gittens-a80611b3/</t>
  </si>
  <si>
    <t>Gittens</t>
  </si>
  <si>
    <t>Research Development Manager - International &amp; Steategic Funding</t>
  </si>
  <si>
    <t>ian.gittens@bcu.ac.uk</t>
  </si>
  <si>
    <t>https://www.linkedin.com/in/roxane-peerless-969b51144</t>
  </si>
  <si>
    <t>Roxane</t>
  </si>
  <si>
    <t>Peerless</t>
  </si>
  <si>
    <t>roxane.peerless@brunel.ac.uk</t>
  </si>
  <si>
    <t>https://www.linkedin.com/in/deborah-woodman-917253b0</t>
  </si>
  <si>
    <t>d.woodman@salford.ac.uk</t>
  </si>
  <si>
    <t>https://www.linkedin.com/in/paul-braidford-b3530218</t>
  </si>
  <si>
    <t>Braidford</t>
  </si>
  <si>
    <t>paulbraidford@bmgresearch.co.uk</t>
  </si>
  <si>
    <t>https://www.linkedin.com/in/amelietreppass</t>
  </si>
  <si>
    <t>Amelie</t>
  </si>
  <si>
    <t>Treppass</t>
  </si>
  <si>
    <t>amelie.treppass@bluemarbleresearch.co.uk</t>
  </si>
  <si>
    <t>https://www.linkedin.com/in/sarah-wolff-b4066517</t>
  </si>
  <si>
    <t>Wolff</t>
  </si>
  <si>
    <t>sarah@daviesmckerr.com</t>
  </si>
  <si>
    <t>https://www.linkedin.com/in/maria-lindahl-891944158</t>
  </si>
  <si>
    <t>Lindahl</t>
  </si>
  <si>
    <t>maria.lindahl@kynetec.com</t>
  </si>
  <si>
    <t>https://www.linkedin.com/in/eva-aizpurua-0a2b88227</t>
  </si>
  <si>
    <t>Aizpurua</t>
  </si>
  <si>
    <t>eva.aizpurua@natcen.ac.uk</t>
  </si>
  <si>
    <t>https://www.linkedin.com/in/nathan-hudson-308bb567</t>
  </si>
  <si>
    <t>nathan.hudson@natcen.ac.uk</t>
  </si>
  <si>
    <t>https://www.linkedin.com/in/gregory-white</t>
  </si>
  <si>
    <t>gregory.white@natcen.ac.uk</t>
  </si>
  <si>
    <t>https://www.linkedin.com/in/juliette-finetti</t>
  </si>
  <si>
    <t>Finetti</t>
  </si>
  <si>
    <t>jfinetti@uchicago.edu</t>
  </si>
  <si>
    <t>https://www.linkedin.com/in/helen-hardcastle</t>
  </si>
  <si>
    <t>Hardcastle</t>
  </si>
  <si>
    <t>Research Director (Field)</t>
  </si>
  <si>
    <t>helen.hardcastle@qaresearch.co.uk</t>
  </si>
  <si>
    <t>https://www.linkedin.com/in/hong-t-m-bui-b027633a</t>
  </si>
  <si>
    <t>T M Bui</t>
  </si>
  <si>
    <t>Research Director For College Of Graduate Management, Professor Of Business Education</t>
  </si>
  <si>
    <t>hong.bui@bcu.ac.uk</t>
  </si>
  <si>
    <t>https://www.linkedin.com/in/miranda-phillips-4030332b</t>
  </si>
  <si>
    <t>Research Director, Centre For Children &amp; Families</t>
  </si>
  <si>
    <t>miranda.phillips@natcen.ac.uk</t>
  </si>
  <si>
    <t>https://www.linkedin.com/in/katherine-lewis-780b93273</t>
  </si>
  <si>
    <t>katherine.lewis@rau.ac.uk</t>
  </si>
  <si>
    <t>https://www.linkedin.com/in/michelle-marshall-4a717724</t>
  </si>
  <si>
    <t>Research Environment and Assessment Officer</t>
  </si>
  <si>
    <t>michelle.marshall@sunderland.ac.uk</t>
  </si>
  <si>
    <t>https://www.linkedin.com/in/chantelle-simpson-6b955b64</t>
  </si>
  <si>
    <t>Research Ethics And Integrity Officer</t>
  </si>
  <si>
    <t>chantelle.simpson@sgul.ac.uk</t>
  </si>
  <si>
    <t>https://www.linkedin.com/in/hannah-branton-3453a7235</t>
  </si>
  <si>
    <t>Branton</t>
  </si>
  <si>
    <t>hannah.branton@aru.ac.uk</t>
  </si>
  <si>
    <t>https://www.linkedin.com/in/anna-tremain-b38753255</t>
  </si>
  <si>
    <t>Tremain</t>
  </si>
  <si>
    <t>Research Excellence Framework Manager</t>
  </si>
  <si>
    <t>a.tremain@city.ac.uk</t>
  </si>
  <si>
    <t>https://www.linkedin.com/in/kostas-stavrianakis-96704068/</t>
  </si>
  <si>
    <t>Kostas</t>
  </si>
  <si>
    <t>Stavrianakis</t>
  </si>
  <si>
    <t>k.stavrianakis@rgu.ac.uk</t>
  </si>
  <si>
    <t>https://www.linkedin.com/in/rongge-guo-88387b21a/</t>
  </si>
  <si>
    <t>Rongge</t>
  </si>
  <si>
    <t>rongge.guo@hud.ac.uk</t>
  </si>
  <si>
    <t>https://www.linkedin.com/in/anne-baar-a4304488/</t>
  </si>
  <si>
    <t>Baar</t>
  </si>
  <si>
    <t>a.baar@hull.ac.uk</t>
  </si>
  <si>
    <t>https://www.linkedin.com/in/f-sarmento</t>
  </si>
  <si>
    <t>Filipe</t>
  </si>
  <si>
    <t>Sarmento</t>
  </si>
  <si>
    <t>Research Fellow In Logistics &amp; Supply Chain Management</t>
  </si>
  <si>
    <t>f.sarmento@cranfield.ac.uk</t>
  </si>
  <si>
    <t>https://www.linkedin.com/in/hisham-aq-tariq</t>
  </si>
  <si>
    <t>Research Fellow/System Scientist</t>
  </si>
  <si>
    <t>h.tariq4@salford.ac.uk</t>
  </si>
  <si>
    <t>https://www.linkedin.com/in/dalia-sherko-159378140</t>
  </si>
  <si>
    <t>Dalia</t>
  </si>
  <si>
    <t>Sherko</t>
  </si>
  <si>
    <t>dalia.sherko@brunel.ac.uk</t>
  </si>
  <si>
    <t>ARMA-Prospect-Unverified Contacts, Masterlist-UAE, GN-Untouched - UK, masterlist-141uni, Masterlist-UK, masterlist-ukuni, masterlist-all</t>
  </si>
  <si>
    <t>https://www.linkedin.com/in/mandy-chong-259211222</t>
  </si>
  <si>
    <t>Chong</t>
  </si>
  <si>
    <t>m.chong@ucl.ac.uk</t>
  </si>
  <si>
    <t>GN-Untouched - UK, Masterlist-UK, masterlist-141uni, ARMA-Prospect-Unverified Contacts</t>
  </si>
  <si>
    <t>https://www.linkedin.com/in/tanaya-makawa-60071747/</t>
  </si>
  <si>
    <t>Tanaya</t>
  </si>
  <si>
    <t>Makawa</t>
  </si>
  <si>
    <t>t.makawa@ucl.ac.uk</t>
  </si>
  <si>
    <t>masterlist-ukresearch, masterlist-ukuni, GN-Untouched - UK, ARMA-Prospect-Unverified Contacts, Masterlist-UK, masterlist-all</t>
  </si>
  <si>
    <t>https://www.linkedin.com/in/helen-cutts-478921aa/</t>
  </si>
  <si>
    <t>Research finance Support</t>
  </si>
  <si>
    <t>h.cutts@hw.ac.uk</t>
  </si>
  <si>
    <t>https://www.linkedin.com/in/adam-bales-825b5031</t>
  </si>
  <si>
    <t>adam.bales@sgul.ac.uk</t>
  </si>
  <si>
    <t>https://www.linkedin.com/in/joanna-das-31b84611a</t>
  </si>
  <si>
    <t>Das</t>
  </si>
  <si>
    <t>j.das@tees.ac.uk</t>
  </si>
  <si>
    <t>https://www.linkedin.com/in/emilynisbet</t>
  </si>
  <si>
    <t>e.d.nisbet@soton.ac.uk</t>
  </si>
  <si>
    <t>https://www.linkedin.com/in/estela-papagianni-85567748</t>
  </si>
  <si>
    <t>Estela</t>
  </si>
  <si>
    <t>Papagianni</t>
  </si>
  <si>
    <t>estela.papagianni@sgul.ac.uk</t>
  </si>
  <si>
    <t>https://www.linkedin.com/in/hayley-colleran-7861a8a1</t>
  </si>
  <si>
    <t>Colleran</t>
  </si>
  <si>
    <t>Research Governance And Facilitation Officer</t>
  </si>
  <si>
    <t>hayley.colleran@sgul.ac.uk</t>
  </si>
  <si>
    <t>https://www.linkedin.com/in/lynn-mckay-046206140</t>
  </si>
  <si>
    <t>lynn.mckay@abdn.ac.uk</t>
  </si>
  <si>
    <t>masterlist-ukuni, masterlist-141uni, GN-Untouched - UK, ARMA-Prospect-Unverified Contacts, Masterlist-UK, masterlist-all</t>
  </si>
  <si>
    <t>https://www.linkedin.com/in/karen-hewitt-01029976/</t>
  </si>
  <si>
    <t>Hewitt</t>
  </si>
  <si>
    <t>k.hewitt@hw.ac.uk</t>
  </si>
  <si>
    <t>https://www.linkedin.com/in/steven-corbett-8a2b4553</t>
  </si>
  <si>
    <t>Research Impact &amp; Knowledge Exchange Manager</t>
  </si>
  <si>
    <t>scorbett@lincoln.ac.uk</t>
  </si>
  <si>
    <t>https://www.linkedin.com/in/michael-dalton-824033173</t>
  </si>
  <si>
    <t>Research Impact And Knowledge Exchange Officer</t>
  </si>
  <si>
    <t>michael.dalton@roehampton.ac.uk</t>
  </si>
  <si>
    <t>https://www.linkedin.com/in/magdalen-faulds-5569a731</t>
  </si>
  <si>
    <t>Magdalen</t>
  </si>
  <si>
    <t>Faulds</t>
  </si>
  <si>
    <t>fauldsm@edgehill.ac.uk</t>
  </si>
  <si>
    <t>https://www.linkedin.com/in/elaine-hunter-6184a236</t>
  </si>
  <si>
    <t>elaine.hunter@uws.ac.uk</t>
  </si>
  <si>
    <t>https://www.linkedin.com/in/daniel-crabtree-22170063</t>
  </si>
  <si>
    <t>daniel.crabtree@abdn.ac.uk</t>
  </si>
  <si>
    <t>https://www.linkedin.com/in/kalhari-gunarathna-7710399b</t>
  </si>
  <si>
    <t>Kalhari</t>
  </si>
  <si>
    <t>Gunarathna</t>
  </si>
  <si>
    <t>kalhari.gunarathna@port.ac.uk</t>
  </si>
  <si>
    <t>https://www.linkedin.com/in/jo-eggleton-559587144</t>
  </si>
  <si>
    <t>Eggleton</t>
  </si>
  <si>
    <t>jeggleton@sgul.ac.uk</t>
  </si>
  <si>
    <t>https://www.linkedin.com/in/thuy-vuong</t>
  </si>
  <si>
    <t>Thuy</t>
  </si>
  <si>
    <t>Vuong</t>
  </si>
  <si>
    <t>thuy.vuong@sgul.ac.uk</t>
  </si>
  <si>
    <t>https://www.linkedin.com/in/nia-watkins-802a92262</t>
  </si>
  <si>
    <t>Watkins</t>
  </si>
  <si>
    <t>nia.watkins@sgul.ac.uk</t>
  </si>
  <si>
    <t>https://www.linkedin.com/in/michael-burns-a7324724</t>
  </si>
  <si>
    <t>Research Intelligence Manager</t>
  </si>
  <si>
    <t>michael.burns.2@glasgow.ac.uk</t>
  </si>
  <si>
    <t>https://www.linkedin.com/in/thais-guerra-17a0936b</t>
  </si>
  <si>
    <t>Thais</t>
  </si>
  <si>
    <t>Guerra</t>
  </si>
  <si>
    <t>Research Laboratory Core Facility Management</t>
  </si>
  <si>
    <t>thais.guerra@sgul.ac.uk</t>
  </si>
  <si>
    <t>https://www.linkedin.com/in/rhona-denness-6617405</t>
  </si>
  <si>
    <t>Rhona</t>
  </si>
  <si>
    <t>Denness</t>
  </si>
  <si>
    <t>rhona.denness@brunel.ac.uk</t>
  </si>
  <si>
    <t>https://www.linkedin.com/in/naheed-khan-76771923</t>
  </si>
  <si>
    <t>Naheed</t>
  </si>
  <si>
    <t>n.khan@uel.ac.uk</t>
  </si>
  <si>
    <t>https://www.linkedin.com/in/minchientsai</t>
  </si>
  <si>
    <t>MinChien</t>
  </si>
  <si>
    <t>Tsai</t>
  </si>
  <si>
    <t>Research Manager (UNESCO Chair Global Health &amp; Esucation)</t>
  </si>
  <si>
    <t>m.tsai@hud.ac.uk</t>
  </si>
  <si>
    <t>https://www.linkedin.com/in/kathryn-cheeseman/</t>
  </si>
  <si>
    <t>k.cheeseman@ids.ac.uk</t>
  </si>
  <si>
    <t>https://www.linkedin.com/in/emma-broadhurst-57a03791</t>
  </si>
  <si>
    <t>Broadhurst</t>
  </si>
  <si>
    <t>emma.broadhurst@solent.ac.uk</t>
  </si>
  <si>
    <t>masterlist-ukuni, masterlist-141uni, GN-Already Approached, ARMA-Prospect-Unverified Contacts, Masterlist-UK, masterlist-all</t>
  </si>
  <si>
    <t>https://www.linkedin.com/in/natalie-rouse-789a4596</t>
  </si>
  <si>
    <t>nrouse@sgul.ac.uk</t>
  </si>
  <si>
    <t>https://www.linkedin.com/in/luke-arundel</t>
  </si>
  <si>
    <t>Arundel</t>
  </si>
  <si>
    <t>luke.arundel@taso.org.uk</t>
  </si>
  <si>
    <t>https://www.linkedin.com/in/friedermitsch</t>
  </si>
  <si>
    <t>Frieder</t>
  </si>
  <si>
    <t>Mitsch</t>
  </si>
  <si>
    <t>f.mitsch@lse.ac.uk</t>
  </si>
  <si>
    <t>https://www.linkedin.com/in/rahat-siddique</t>
  </si>
  <si>
    <t>Rahat</t>
  </si>
  <si>
    <t>Siddique</t>
  </si>
  <si>
    <t>r.siddique@lse.ac.uk</t>
  </si>
  <si>
    <t>https://www.linkedin.com/in/jennifer-willmott-84a9b430</t>
  </si>
  <si>
    <t>j.willmott@lse.ac.uk</t>
  </si>
  <si>
    <t>https://www.linkedin.com/in/hannah-thomson-b9481b1a6</t>
  </si>
  <si>
    <t>hannah.thomson@glasgow.ac.uk</t>
  </si>
  <si>
    <t>https://www.linkedin.com/in/makramer0212</t>
  </si>
  <si>
    <t>Research Officer In Business-Outreach</t>
  </si>
  <si>
    <t>m.kramer@lse.ac.uk</t>
  </si>
  <si>
    <t>https://www.linkedin.com/in/rameez-subhan-10164b295/</t>
  </si>
  <si>
    <t>Rameez</t>
  </si>
  <si>
    <t>rameez.subhan@kcl.ac.uk</t>
  </si>
  <si>
    <t>https://www.linkedin.com/in/yochebel-shungu-84997b83</t>
  </si>
  <si>
    <t>Yochebel</t>
  </si>
  <si>
    <t>Shungu</t>
  </si>
  <si>
    <t>Research Partnership Officer</t>
  </si>
  <si>
    <t>y.shungu@lse.ac.uk</t>
  </si>
  <si>
    <t>https://www.linkedin.com/in/jane-mckay-149943152</t>
  </si>
  <si>
    <t>Research Policy &amp; Governance Manager</t>
  </si>
  <si>
    <t>jane.mckay@staffs.ac.uk</t>
  </si>
  <si>
    <t>Gadd</t>
  </si>
  <si>
    <t>e.gadd@lboro.ac.uk</t>
  </si>
  <si>
    <t>masterlist-all, Masterlist-UK, masterlist-141uni, GN-Untouched - UK</t>
  </si>
  <si>
    <t>https://www.linkedin.com/in/iain-kennedy-07117341</t>
  </si>
  <si>
    <t>i.kennedy@qub.ac.uk</t>
  </si>
  <si>
    <t>https://www.linkedin.com/in/kate-rodger-3b354543</t>
  </si>
  <si>
    <t>Rodger</t>
  </si>
  <si>
    <t>k.rodger@southampton.ac.uk</t>
  </si>
  <si>
    <t>masterlist-141uni, GN-Untouched - UK, ARMA-Prospect-Unverified Contacts, masterlist-all</t>
  </si>
  <si>
    <t>https://www.linkedin.com/in/iona-baker-9806599a</t>
  </si>
  <si>
    <t>Research Project And Data Officer</t>
  </si>
  <si>
    <t>iona.baker@ntu.ac.uk</t>
  </si>
  <si>
    <t>https://www.linkedin.com/in/sylvine-lalnunhlimi-bb2517129</t>
  </si>
  <si>
    <t>Sylvine</t>
  </si>
  <si>
    <t>Lalnunhlimi</t>
  </si>
  <si>
    <t>sylvine.lalnunhlimi@kcl.ac.uk</t>
  </si>
  <si>
    <t>https://www.linkedin.com/in/caroline-albrecht-35893083</t>
  </si>
  <si>
    <t>Albrecht</t>
  </si>
  <si>
    <t>caroline.albrecht@sgul.ac.uk</t>
  </si>
  <si>
    <t>https://www.linkedin.com/in/isabel-stanley-89b93b18a</t>
  </si>
  <si>
    <t>isabel.stanley@abdn.ac.uk</t>
  </si>
  <si>
    <t>https://www.linkedin.com/in/ami-montgomery-a883b5253</t>
  </si>
  <si>
    <t>amontgomery@lincoln.ac.uk</t>
  </si>
  <si>
    <t>https://www.linkedin.com/sales/people/ACwAAAcSZFYBbfPM7L9WhWVoH7jKNjgskTpwrtE,NAME_SEARCH,2oXN</t>
  </si>
  <si>
    <t>Farr</t>
  </si>
  <si>
    <t>Research Site Manager</t>
  </si>
  <si>
    <t>colin.farr@mrc-epid.cam.ac.uk</t>
  </si>
  <si>
    <t>https://www.linkedin.com/in/craig-wheway</t>
  </si>
  <si>
    <t>cw@sgul.ac.uk</t>
  </si>
  <si>
    <t>https://www.linkedin.com/in/sarah-plant-a2645126/</t>
  </si>
  <si>
    <t>sarah@lsbu.ac.uk</t>
  </si>
  <si>
    <t>https://www.linkedin.com/in/gillian-whitworth-02b1066a</t>
  </si>
  <si>
    <t>gillian.whitworth@manchester.ac.uk</t>
  </si>
  <si>
    <t>https://www.linkedin.com/in/natalya-plakhova-ph-d-329829171</t>
  </si>
  <si>
    <t>Natalya</t>
  </si>
  <si>
    <t>Plakhova</t>
  </si>
  <si>
    <t>natalya.plakhova@flinders.edu.au</t>
  </si>
  <si>
    <t>https://www.linkedin.com/in/fionashaw</t>
  </si>
  <si>
    <t>damian.shaw@york.ac.uk</t>
  </si>
  <si>
    <t>https://www.linkedin.com/in/david-baxter-1a7431101/</t>
  </si>
  <si>
    <t>Research Systems and Data Officer</t>
  </si>
  <si>
    <t>david.baxter@stir.ac.uk</t>
  </si>
  <si>
    <t>https://www.linkedin.com/in/mohamed-faadil</t>
  </si>
  <si>
    <t>Faadil</t>
  </si>
  <si>
    <t>Researcher - Research And Innovation Center On CO2 And Hydrogen (RICH)</t>
  </si>
  <si>
    <t>mohamed.faadil@ku.ac.ae</t>
  </si>
  <si>
    <t>https://www.linkedin.com/in/adrian-davey-b57887172/</t>
  </si>
  <si>
    <t>adrian.davey@kcl.ac.uk</t>
  </si>
  <si>
    <t>https://www.linkedin.com/in/chloe-skillan-b5515a198</t>
  </si>
  <si>
    <t>Skillan</t>
  </si>
  <si>
    <t>School Research Support Officer</t>
  </si>
  <si>
    <t>chloe.skillan@kcl.ac.uk</t>
  </si>
  <si>
    <t>https://www.linkedin.com/in/linazorn</t>
  </si>
  <si>
    <t>Zorn</t>
  </si>
  <si>
    <t>Senior Executive Officer, Vice President (Research &amp; Innovation)</t>
  </si>
  <si>
    <t>lina.zorn@kcl.ac.uk</t>
  </si>
  <si>
    <t>https://www.linkedin.com/in/ian-robbins-8a516444</t>
  </si>
  <si>
    <t>i.robbins@mmu.ac.uk</t>
  </si>
  <si>
    <t>https://www.linkedin.com/in/abdeladim-moumen-74a26117</t>
  </si>
  <si>
    <t>Abdeladim</t>
  </si>
  <si>
    <t>Moumen</t>
  </si>
  <si>
    <t>Senior Lecturer And Head Of Research Laboratory</t>
  </si>
  <si>
    <t>abdeladim.moumen@sgul.ac.uk</t>
  </si>
  <si>
    <t>https://www.linkedin.com/in/sarah-hall-3a251136</t>
  </si>
  <si>
    <t>Senior Lecturer And Head Of The Forensic And Investigative Sciences Research Group</t>
  </si>
  <si>
    <t>sarah.hall@aru.ac.uk</t>
  </si>
  <si>
    <t>https://www.linkedin.com/in/jamie-yu-740378195/</t>
  </si>
  <si>
    <t>jamie.yu@kcl.ac.uk</t>
  </si>
  <si>
    <t>https://www.linkedin.com/in/jen-purser-7a37ba107</t>
  </si>
  <si>
    <t>Purser</t>
  </si>
  <si>
    <t>Senior Manager - Research Planning &amp; Operations</t>
  </si>
  <si>
    <t>jen.purser@open.ac.uk</t>
  </si>
  <si>
    <t>https://www.linkedin.com/in/timhodey</t>
  </si>
  <si>
    <t>Hodey</t>
  </si>
  <si>
    <t>Senior Manager, Research And Academic Strategy</t>
  </si>
  <si>
    <t>tim.hodey@open.ac.uk</t>
  </si>
  <si>
    <t>https://www.linkedin.com/in/claire-cooper-7bbb5032</t>
  </si>
  <si>
    <t>Senior Manager: Research And Scholarship</t>
  </si>
  <si>
    <t>claire.cooper@open.ac.uk</t>
  </si>
  <si>
    <t>https://www.linkedin.com/in/hannah-thomson-b4a8a9153</t>
  </si>
  <si>
    <t>Senior Research &amp; Evaluation Officer</t>
  </si>
  <si>
    <t>hannah.thomson@thebrilliantclub.org</t>
  </si>
  <si>
    <t>https://www.linkedin.com/in/sam-wilson-a024523a</t>
  </si>
  <si>
    <t>sam.wilson@anglia.ac.uk</t>
  </si>
  <si>
    <t>https://www.linkedin.com/in/cherrythein</t>
  </si>
  <si>
    <t>Cherry</t>
  </si>
  <si>
    <t>cherry.thein@kcl.ac.uk</t>
  </si>
  <si>
    <t>https://www.linkedin.com/in/lorna-hosler-barnes-7049b0285</t>
  </si>
  <si>
    <t>Hosler-Barnes</t>
  </si>
  <si>
    <t>Senior Research And Impact Strategy Manager</t>
  </si>
  <si>
    <t>l.barnes@exeter.ac.uk</t>
  </si>
  <si>
    <t>https://www.linkedin.com/in/jimmy-ness-researcher-strategist</t>
  </si>
  <si>
    <t>Ness</t>
  </si>
  <si>
    <t>Senior Research Consultant</t>
  </si>
  <si>
    <t>jimmy@theculturestudio.co.uk</t>
  </si>
  <si>
    <t>https://www.linkedin.com/in/alex-fogden-9a52ab44</t>
  </si>
  <si>
    <t>Fogden</t>
  </si>
  <si>
    <t>Senior Research Degrees Support Officer</t>
  </si>
  <si>
    <t>a.fogden@mdx.ac.uk</t>
  </si>
  <si>
    <t>https://www.linkedin.com/in/george-constantinou-7289a317</t>
  </si>
  <si>
    <t>Constantinou</t>
  </si>
  <si>
    <t>Senior Research Degrees Support Officer - Research &amp; Business Office</t>
  </si>
  <si>
    <t>g.constantinou@mdx.ac.uk</t>
  </si>
  <si>
    <t>https://www.linkedin.com/in/becky-halmo-msw-lcsw-99a220ba</t>
  </si>
  <si>
    <t>Halmo Msw</t>
  </si>
  <si>
    <t>becky.halmo@simmons.edu</t>
  </si>
  <si>
    <t>https://www.linkedin.com/in/sarah-chappell-4a274a8a</t>
  </si>
  <si>
    <t>sarah.chappell@taso.org.uk</t>
  </si>
  <si>
    <t>https://www.linkedin.com/in/rebecca-gathercole</t>
  </si>
  <si>
    <t>Gathercole</t>
  </si>
  <si>
    <t>rebecca.gathercole@sgul.ac.uk</t>
  </si>
  <si>
    <t>https://www.linkedin.com/in/jennifer-elliott-b91a0715b/</t>
  </si>
  <si>
    <t>St George's, University of London</t>
  </si>
  <si>
    <t>jennifer.martin@sgul.ac.uk</t>
  </si>
  <si>
    <t>masterlist-ukuni, GN-Untouched - UK, Masterlist-UK, ARMA-Prospect-Unverified Contacts, masterlist-all</t>
  </si>
  <si>
    <t>https://www.linkedin.com/in/joetomlinsonlondon</t>
  </si>
  <si>
    <t>Senior Research Scholar</t>
  </si>
  <si>
    <t>joe.tomlinson@york.ac.uk</t>
  </si>
  <si>
    <t>https://www.linkedin.com/in/esme-young-366b9b13b</t>
  </si>
  <si>
    <t>Esme</t>
  </si>
  <si>
    <t>esme.young@kcl.ac.uk</t>
  </si>
  <si>
    <t>https://www.linkedin.com/in/samantha-bailey-bucktrout-78040712</t>
  </si>
  <si>
    <t>Bailey-Bucktrout</t>
  </si>
  <si>
    <t>Senior Vice President, Head Of Research</t>
  </si>
  <si>
    <t>samantha.bucktrout@akamisbio.com</t>
  </si>
  <si>
    <t>https://www.linkedin.com/in/claire-garner-2382a117</t>
  </si>
  <si>
    <t>Senior Vice President, Research</t>
  </si>
  <si>
    <t>claire.garner@theinsightsfamily.com</t>
  </si>
  <si>
    <t>https://www.linkedin.com/in/phyllis-quinn-18067659</t>
  </si>
  <si>
    <t>Phyllis</t>
  </si>
  <si>
    <t>Strategic Research And Knowledge Exchange Development Manager (Health &amp; Wellbeing)</t>
  </si>
  <si>
    <t>phyllis.quinn@strath.ac.uk</t>
  </si>
  <si>
    <t>https://www.linkedin.com/in/kosgood</t>
  </si>
  <si>
    <t>Osgood</t>
  </si>
  <si>
    <t>Strategy And Policy Officer, Research And Innovation</t>
  </si>
  <si>
    <t>katie.osgood@port.ac.uk</t>
  </si>
  <si>
    <t>https://www.linkedin.com/in/martin-farley-47a73956/</t>
  </si>
  <si>
    <t>Farley</t>
  </si>
  <si>
    <t>Sustainable Research Manager</t>
  </si>
  <si>
    <t>m.farley@ucl.ac.uk</t>
  </si>
  <si>
    <t>https://www.linkedin.com/in/michaela-petaroudi</t>
  </si>
  <si>
    <t>Petaroudi</t>
  </si>
  <si>
    <t>michaela.petaroudi@glasgow.ac.uk</t>
  </si>
  <si>
    <t>https://www.linkedin.com/in/elham-zareian-b8538b90</t>
  </si>
  <si>
    <t>Elham</t>
  </si>
  <si>
    <t>Zareian</t>
  </si>
  <si>
    <t>Transport Modeller-Research Fellow In Air Traffic Management</t>
  </si>
  <si>
    <t>e.zareian@westminster.ac.uk</t>
  </si>
  <si>
    <t>https://www.linkedin.com/in/gill-kirkman-1b520888</t>
  </si>
  <si>
    <t>Kirkman</t>
  </si>
  <si>
    <t>UK Country Director Of The None In Three Research Centre</t>
  </si>
  <si>
    <t>gill.kirkman@hud.ac.uk</t>
  </si>
  <si>
    <t>https://www.linkedin.com/in/ruth-farwell-a683b82b</t>
  </si>
  <si>
    <t>Farwell</t>
  </si>
  <si>
    <t>ruth.farwell@bucks.ac.uk</t>
  </si>
  <si>
    <t>https://www.linkedin.com/in/susannah-bolton-49a80b23</t>
  </si>
  <si>
    <t>Vice Principal For Enterprise And Knowledge Exchange</t>
  </si>
  <si>
    <t>sbolton@sruc.ac.uk</t>
  </si>
  <si>
    <t>https://www.linkedin.com/in/amy-cracco-6b575228</t>
  </si>
  <si>
    <t>Cracco</t>
  </si>
  <si>
    <t>Director, IT Strategy, Project And Portfolio Management</t>
  </si>
  <si>
    <t>amy_cracco@brown.edu</t>
  </si>
  <si>
    <t>https://www.linkedin.com/in/zachary-pelletier-5828b265</t>
  </si>
  <si>
    <t>Pelletier</t>
  </si>
  <si>
    <t>Director Of Finance &amp; Operations | Division Of Pre-College &amp; Undergraduate Programs</t>
  </si>
  <si>
    <t>zachary_pelletier@brown.edu</t>
  </si>
  <si>
    <t>https://www.linkedin.com/in/natasha-g-b19001243</t>
  </si>
  <si>
    <t>People &amp; Finance Systems Change Manager</t>
  </si>
  <si>
    <t>ngarcia@city.ac.uk</t>
  </si>
  <si>
    <t>https://www.linkedin.com/in/mark-wynne-2b642b84</t>
  </si>
  <si>
    <t>m.wynne@ljmu.ac.uk</t>
  </si>
  <si>
    <t>https://www.linkedin.com/in/chris-rudkin</t>
  </si>
  <si>
    <t>Rudkin</t>
  </si>
  <si>
    <t>Head Of Finance Operations And Reporting</t>
  </si>
  <si>
    <t>chris.rudkin@npl.co.uk</t>
  </si>
  <si>
    <t>https://www.linkedin.com/in/alan-hill-beng-hons-msc-ceng-fiet-50094b9</t>
  </si>
  <si>
    <t>Hill BEng CEng</t>
  </si>
  <si>
    <t>a.hill@exeter.ac.uk</t>
  </si>
  <si>
    <t>https://www.linkedin.com/in/matthew-plunkett-ab472488</t>
  </si>
  <si>
    <t>Plunkett</t>
  </si>
  <si>
    <t>Head Of Bid Team</t>
  </si>
  <si>
    <t>m.plunkett@nfer.ac.uk</t>
  </si>
  <si>
    <t>Bid team leadership (moved from Irrelevant)</t>
  </si>
  <si>
    <t>https://www.linkedin.com/in/anjapogacnik</t>
  </si>
  <si>
    <t>Pogacnik</t>
  </si>
  <si>
    <t>The University Of Edinburgh</t>
  </si>
  <si>
    <t>anja.pogacnik@ed.ac.uk</t>
  </si>
  <si>
    <t>Research administration (moved from Irrelevant)</t>
  </si>
  <si>
    <t>https://www.linkedin.com/in/lily-quinlan-8b3949170</t>
  </si>
  <si>
    <t>Quinlan</t>
  </si>
  <si>
    <t>lquinlan@ed.ac.uk</t>
  </si>
  <si>
    <t>https://www.linkedin.com/in/serena-tricarico-75a9b554</t>
  </si>
  <si>
    <t>Serena</t>
  </si>
  <si>
    <t>Tricarico</t>
  </si>
  <si>
    <t>s.tricarico@ed.ac.uk</t>
  </si>
  <si>
    <t>Research management (moved from Irrelevant)</t>
  </si>
  <si>
    <t>https://www.linkedin.com/in/adean-lutton-b28342b7</t>
  </si>
  <si>
    <t>Adean</t>
  </si>
  <si>
    <t>adean.lutton@ed.ac.uk</t>
  </si>
  <si>
    <t>Research support (moved from Irrelevant)</t>
  </si>
  <si>
    <t>https://www.linkedin.com/in/michelle-ierna-0429585</t>
  </si>
  <si>
    <t>Ierna</t>
  </si>
  <si>
    <t>Bid Development Manager</t>
  </si>
  <si>
    <t>michelle.ierna@uws.ac.uk</t>
  </si>
  <si>
    <t>Bid development (moved from Irrelevant)</t>
  </si>
  <si>
    <t>Group Finance Systems Manager</t>
  </si>
  <si>
    <t>ravindra.mistry@lsbu.ac.uk</t>
  </si>
  <si>
    <t>ZOHO record zcrm_721804000008923294</t>
  </si>
  <si>
    <t>a.oliver@tees.ac.uk</t>
  </si>
  <si>
    <t>ZOHO record zcrm_721804000004084118</t>
  </si>
  <si>
    <t>Gorin</t>
  </si>
  <si>
    <t>agorin@ucb.ac.uk</t>
  </si>
  <si>
    <t>ZOHO record zcrm_721804000010551027</t>
  </si>
  <si>
    <t>Rogerson</t>
  </si>
  <si>
    <t>mar228@bath.ac.uk</t>
  </si>
  <si>
    <t>ZOHO record zcrm_721804000003913388</t>
  </si>
  <si>
    <t>Hobson</t>
  </si>
  <si>
    <t>k.Hobson@hud.ac.uk</t>
  </si>
  <si>
    <t>ZOHO record zcrm_721804000003913394</t>
  </si>
  <si>
    <t>Head of Strategic Research Partnerships</t>
  </si>
  <si>
    <t>s.mckenna@hud.ac.uk</t>
  </si>
  <si>
    <t>ZOHO record zcrm_721804000003913396</t>
  </si>
  <si>
    <t>Director Of Research &amp; Enterprise</t>
  </si>
  <si>
    <t>smaloney@lincoln.ac.uk</t>
  </si>
  <si>
    <t>ZOHO record zcrm_721804000009379192</t>
  </si>
  <si>
    <t>Lintell-Smith</t>
  </si>
  <si>
    <t>julian.lintell-smith@port.ac.uk</t>
  </si>
  <si>
    <t>ZOHO record zcrm_721804000000925138</t>
  </si>
  <si>
    <t>Orlowska</t>
  </si>
  <si>
    <t>Post-Award Support Officer</t>
  </si>
  <si>
    <t>Magdalena.Orlowska@port.ac.uk</t>
  </si>
  <si>
    <t>ZOHO record zcrm_721804000003913409</t>
  </si>
  <si>
    <t>Head Of Research And Knowledge Exchange (HaSS)</t>
  </si>
  <si>
    <t>fiona.mckenna@strath.ac.uk</t>
  </si>
  <si>
    <t>ZOHO record zcrm_721804000003913412</t>
  </si>
  <si>
    <t>Dir Of Research</t>
  </si>
  <si>
    <t>Sue.Beecroft@hope.ac.uk</t>
  </si>
  <si>
    <t>ZOHO record zcrm_721804000000927262</t>
  </si>
  <si>
    <t>Senior research project manager</t>
  </si>
  <si>
    <t>daniel.regan@worc.ac.uk</t>
  </si>
  <si>
    <t>ZOHO record zcrm_721804000000924822</t>
  </si>
  <si>
    <t>Kurlapally</t>
  </si>
  <si>
    <t>IT - Research Ecellence</t>
  </si>
  <si>
    <t>hameed.kurlapally@ku.ac.ae</t>
  </si>
  <si>
    <t>ZOHO record zcrm_721804000009749042</t>
  </si>
  <si>
    <t>sarah.smith@qmul.ac.uk</t>
  </si>
  <si>
    <t>ZOHO record zcrm_721804000000925616</t>
  </si>
  <si>
    <t>Renehan</t>
  </si>
  <si>
    <t>e.g.renehan@cranfield.ac.uk</t>
  </si>
  <si>
    <t>ZOHO record zcrm_721804000000923130</t>
  </si>
  <si>
    <t>Dorothee</t>
  </si>
  <si>
    <t>Loziak</t>
  </si>
  <si>
    <t>dorothee.loziak@qmul.ac.uk</t>
  </si>
  <si>
    <t>ZOHO record zcrm_721804000000925617</t>
  </si>
  <si>
    <t>Research Operations Coordinator</t>
  </si>
  <si>
    <t>sarah.heywood@cranfield.ac.uk</t>
  </si>
  <si>
    <t>ZOHO record zcrm_721804000000923125</t>
  </si>
  <si>
    <t>Theunissen</t>
  </si>
  <si>
    <t>Research Manager (Adam Smith Business School)</t>
  </si>
  <si>
    <t>ashley.theunissen@glasgow.ac.uk</t>
  </si>
  <si>
    <t>ZOHO record zcrm_721804000000924717</t>
  </si>
  <si>
    <t>Research IT Officer</t>
  </si>
  <si>
    <t>trevor.sharp@exeter.ac.uk</t>
  </si>
  <si>
    <t>ZOHO record zcrm_721804000000924787</t>
  </si>
  <si>
    <t>Pogorzelski</t>
  </si>
  <si>
    <t>Research Information and Systems Manager</t>
  </si>
  <si>
    <t>kevin.pogorzelski@port.ac.uk</t>
  </si>
  <si>
    <t>ZOHO record zcrm_721804000000925137</t>
  </si>
  <si>
    <t>Research Finance Manager - Overseas Funders</t>
  </si>
  <si>
    <t>brian.gallagher@glasgow.ac.uk</t>
  </si>
  <si>
    <t>ZOHO record zcrm_721804000000924718</t>
  </si>
  <si>
    <t>Josue Guel Cortez</t>
  </si>
  <si>
    <t>adrian.guel@exeter.ac.uk</t>
  </si>
  <si>
    <t>ZOHO record zcrm_721804000000924792</t>
  </si>
  <si>
    <t>l.carpenter@exeter.ac.uk</t>
  </si>
  <si>
    <t>ZOHO record zcrm_721804000000924801</t>
  </si>
  <si>
    <t>Richard Holmes</t>
  </si>
  <si>
    <t>r.j.holmes@hud.ac.uk</t>
  </si>
  <si>
    <t>ZOHO record zcrm_721804000000926264</t>
  </si>
  <si>
    <t>Research &amp; Innovation Manager (Funding &amp; Research Operations)</t>
  </si>
  <si>
    <t>helen.walker@port.ac.uk</t>
  </si>
  <si>
    <t>ZOHO record zcrm_721804000000925128</t>
  </si>
  <si>
    <t>Professor of Social Inclusion; Academic Director of Postgraduate Research</t>
  </si>
  <si>
    <t>john.fulton@sunderland.ac.uk</t>
  </si>
  <si>
    <t>ZOHO record zcrm_721804000000924703</t>
  </si>
  <si>
    <t>Principal Investigator</t>
  </si>
  <si>
    <t>jessica.jacobs@qmul.ac.uk</t>
  </si>
  <si>
    <t>ZOHO record zcrm_721804000000925621</t>
  </si>
  <si>
    <t>Fabien</t>
  </si>
  <si>
    <t>Littel</t>
  </si>
  <si>
    <t>Postgraduate Researcher / PhD candidate</t>
  </si>
  <si>
    <t>fl@southampton.ac.uk</t>
  </si>
  <si>
    <t>ZOHO record zcrm_721804000000924128</t>
  </si>
  <si>
    <t>Logiudice</t>
  </si>
  <si>
    <t>rosie.logiudice@exeter.ac.uk</t>
  </si>
  <si>
    <t>ZOHO record zcrm_721804000000924755</t>
  </si>
  <si>
    <t>j.bingham@uel.ac.uk</t>
  </si>
  <si>
    <t>ZOHO record zcrm_721804000000926140</t>
  </si>
  <si>
    <t>Obinna</t>
  </si>
  <si>
    <t>Honorary Research Fellow</t>
  </si>
  <si>
    <t>anyao@hope.ac.uk</t>
  </si>
  <si>
    <t>ZOHO record zcrm_721804000000925131</t>
  </si>
  <si>
    <t>Head of Research Governance, Ethics and Compliance</t>
  </si>
  <si>
    <t>a.walsh3@exeter.ac.uk</t>
  </si>
  <si>
    <t>ZOHO record zcrm_721804000000926251</t>
  </si>
  <si>
    <t>Vedran</t>
  </si>
  <si>
    <t>Peric</t>
  </si>
  <si>
    <t>Head of Research Center for Combined Smart Energy Systems (CoSES)</t>
  </si>
  <si>
    <t>vedran.peric@tum.de</t>
  </si>
  <si>
    <t>ZOHO record zcrm_721804000000925196</t>
  </si>
  <si>
    <t>Ignace</t>
  </si>
  <si>
    <t>Lemahieu</t>
  </si>
  <si>
    <t>Director, Research Department, Ghent University (Member, Board of Directors, Vlerick Business School)</t>
  </si>
  <si>
    <t>ignace.lemahieu@vlerick.com</t>
  </si>
  <si>
    <t>ZOHO record zcrm_721804000000924667</t>
  </si>
  <si>
    <t>Director of the Research Office</t>
  </si>
  <si>
    <t>greya@edgehill.ac.uk</t>
  </si>
  <si>
    <t>ZOHO record zcrm_721804000000924673</t>
  </si>
  <si>
    <t>Jardine</t>
  </si>
  <si>
    <t>Director of Research Computing</t>
  </si>
  <si>
    <t>ccsrsj@bath.ac.uk</t>
  </si>
  <si>
    <t>ZOHO record zcrm_721804000000926285</t>
  </si>
  <si>
    <t>Mol</t>
  </si>
  <si>
    <t>jan@qmul.ac.uk</t>
  </si>
  <si>
    <t>ZOHO record zcrm_721804000000925620</t>
  </si>
  <si>
    <t>Elinor</t>
  </si>
  <si>
    <t>Data Research Support Officer</t>
  </si>
  <si>
    <t>elinor.c@exeter.ac.uk</t>
  </si>
  <si>
    <t>ZOHO record zcrm_721804000000924767</t>
  </si>
  <si>
    <t>Assistant Director and Head of Strategic Research &amp; Knowledge Exchange</t>
  </si>
  <si>
    <t>antony.weir@strath.ac.uk</t>
  </si>
  <si>
    <t>ZOHO record zcrm_721804000001312181</t>
  </si>
  <si>
    <t>Academic and Researcher</t>
  </si>
  <si>
    <t>c.williams@exeter.ac.uk</t>
  </si>
  <si>
    <t>ZOHO record zcrm_721804000000924766</t>
  </si>
  <si>
    <t>Forrest</t>
  </si>
  <si>
    <t>System Optimisation Manager (Oracle Fusion)</t>
  </si>
  <si>
    <t>laura.forrest@birmingham.ac.uk</t>
  </si>
  <si>
    <t>Systems / Oracle Fusion optimisation - reclassified from Irrelevant</t>
  </si>
  <si>
    <t>ZOHO record zcrm_721804000000921684</t>
  </si>
  <si>
    <t>m.seb@exeter.ac.uk</t>
  </si>
  <si>
    <t>Finance systems ownership - reclassified from Irrelevant</t>
  </si>
  <si>
    <t>ZOHO record zcrm_721804000000924305</t>
  </si>
  <si>
    <t>matt.whiting@enterprise.cam.ac.uk</t>
  </si>
  <si>
    <t>CTO / technology leadership - reclassified from Irrelevant</t>
  </si>
  <si>
    <t>ZOHO record zcrm_721804000000924220</t>
  </si>
  <si>
    <t>Associate Director Digital Strategy</t>
  </si>
  <si>
    <t>a.stephens6@salford.ac.uk</t>
  </si>
  <si>
    <t>Digital strategy leadership - reclassified from Irrelevant</t>
  </si>
  <si>
    <t>ZOHO record zcrm_721804000000926211</t>
  </si>
  <si>
    <t>Pain</t>
  </si>
  <si>
    <t>Assistant Director (Innovation and Corporate Development)</t>
  </si>
  <si>
    <t>tim.pain@sunderland.ac.uk</t>
  </si>
  <si>
    <t>Innovation &amp; corporate development - reclassified from Irrelevant</t>
  </si>
  <si>
    <t>ZOHO record zcrm_721804000000924697</t>
  </si>
  <si>
    <t>ZOHO CRM Account Name (exact, case-sensitive)</t>
  </si>
  <si>
    <t>Source File</t>
  </si>
  <si>
    <t>A. S. Watson Retail</t>
  </si>
  <si>
    <t>contact.xlsx (Contacts export)</t>
  </si>
  <si>
    <t>A10 Networks, Inc.</t>
  </si>
  <si>
    <t>both files</t>
  </si>
  <si>
    <t>Accenture</t>
  </si>
  <si>
    <t>Adelante Healthcare Wickenburg</t>
  </si>
  <si>
    <t>Alvarez &amp; Marsal</t>
  </si>
  <si>
    <t>Amdocs, Inc</t>
  </si>
  <si>
    <t>Apps Associates</t>
  </si>
  <si>
    <t>Arail Construction &amp; Industrial</t>
  </si>
  <si>
    <t>Argyll and Bute Council</t>
  </si>
  <si>
    <t>ARMA Ltd.</t>
  </si>
  <si>
    <t>Arribatec</t>
  </si>
  <si>
    <t>ARUP GROUP LTD</t>
  </si>
  <si>
    <t>AS Watson</t>
  </si>
  <si>
    <t>Atlantic LNG</t>
  </si>
  <si>
    <t>AUTO1.com</t>
  </si>
  <si>
    <t>AVEVA</t>
  </si>
  <si>
    <t>Babraham Institute</t>
  </si>
  <si>
    <t>Barclays PLC</t>
  </si>
  <si>
    <t>Barnett Waddingham</t>
  </si>
  <si>
    <t>BDO USA, LLP</t>
  </si>
  <si>
    <t>Accounts University (4).xlsx</t>
  </si>
  <si>
    <t>Bishop Grosseteste University</t>
  </si>
  <si>
    <t>Borough of Manhattan Community College</t>
  </si>
  <si>
    <t>Boubyan Bank</t>
  </si>
  <si>
    <t>Bournville College</t>
  </si>
  <si>
    <t>British Heart Foundation</t>
  </si>
  <si>
    <t>Capgemini</t>
  </si>
  <si>
    <t>carter-resnav.co.uk</t>
  </si>
  <si>
    <t>City, University of London</t>
  </si>
  <si>
    <t>ZOHO CRM Contact Details (2).xlsx</t>
  </si>
  <si>
    <t>Collaborate HE</t>
  </si>
  <si>
    <t>College of West Anglia</t>
  </si>
  <si>
    <t>Computershare</t>
  </si>
  <si>
    <t>Craig Hospital</t>
  </si>
  <si>
    <t>Crown Commercial Service</t>
  </si>
  <si>
    <t>Davidson College</t>
  </si>
  <si>
    <t>DAZN</t>
  </si>
  <si>
    <t>Denver Public Schools</t>
  </si>
  <si>
    <t>Dexcom Inc</t>
  </si>
  <si>
    <t>DN Colleges Group</t>
  </si>
  <si>
    <t>DP World</t>
  </si>
  <si>
    <t>Drivestream</t>
  </si>
  <si>
    <t>dunnhumby Ltd</t>
  </si>
  <si>
    <t>Eastern Pacific Shipping</t>
  </si>
  <si>
    <t>Emaar</t>
  </si>
  <si>
    <t>ETS</t>
  </si>
  <si>
    <t>European Molecular Biology Laboratory's European Bioinformatics Institute</t>
  </si>
  <si>
    <t>EUROWIND</t>
  </si>
  <si>
    <t>Experian Information Solutions, Inc.</t>
  </si>
  <si>
    <t>Fujitsu Ltd</t>
  </si>
  <si>
    <t>fusionpractices.uk</t>
  </si>
  <si>
    <t>Galliford Try</t>
  </si>
  <si>
    <t>Gartner</t>
  </si>
  <si>
    <t>Gavin-Tudball</t>
  </si>
  <si>
    <t>GN101</t>
  </si>
  <si>
    <t>Guilford County Schools</t>
  </si>
  <si>
    <t>Handley House</t>
  </si>
  <si>
    <t>Hargreaves Lansdown PLC</t>
  </si>
  <si>
    <t>Health and Safety Executive</t>
  </si>
  <si>
    <t>Hillsborough County</t>
  </si>
  <si>
    <t>Huron</t>
  </si>
  <si>
    <t>IACO Ventures</t>
  </si>
  <si>
    <t>IKS Health</t>
  </si>
  <si>
    <t>imdaad</t>
  </si>
  <si>
    <t>International Organization for Migration (IOM) - UN Migration</t>
  </si>
  <si>
    <t>International Rice Research Institute</t>
  </si>
  <si>
    <t>Johnson Controls International</t>
  </si>
  <si>
    <t>Just Group plc</t>
  </si>
  <si>
    <t>Kern Medical</t>
  </si>
  <si>
    <t>Knowit</t>
  </si>
  <si>
    <t>Lancaster University</t>
  </si>
  <si>
    <t>Legal &amp; General Group plc</t>
  </si>
  <si>
    <t>Leicester Uni</t>
  </si>
  <si>
    <t>Leicestershire Council</t>
  </si>
  <si>
    <t>Live Nation</t>
  </si>
  <si>
    <t>London Borough of Waltham Forest</t>
  </si>
  <si>
    <t>London College of Creative Media</t>
  </si>
  <si>
    <t>LSTM</t>
  </si>
  <si>
    <t>Luxembourg Institute of Science and Technology (LIST)</t>
  </si>
  <si>
    <t>Manchester School District</t>
  </si>
  <si>
    <t>Mashreq Bank</t>
  </si>
  <si>
    <t>MGH Institute of Health Professions</t>
  </si>
  <si>
    <t>MHR International Limited</t>
  </si>
  <si>
    <t>MillionPlus</t>
  </si>
  <si>
    <t>MK College</t>
  </si>
  <si>
    <t>National Health Insurance Company</t>
  </si>
  <si>
    <t>National Petroleum Construction Company</t>
  </si>
  <si>
    <t>National Research Council Canada</t>
  </si>
  <si>
    <t>National University of Singapore</t>
  </si>
  <si>
    <t>Nepssg</t>
  </si>
  <si>
    <t>New York University</t>
  </si>
  <si>
    <t>NMDC</t>
  </si>
  <si>
    <t>North Bristol NHS Trust</t>
  </si>
  <si>
    <t>Northumbrian Water Ltd</t>
  </si>
  <si>
    <t>Norwich BioSciences Institute</t>
  </si>
  <si>
    <t>Numatic International Ltd</t>
  </si>
  <si>
    <t>Nykredit</t>
  </si>
  <si>
    <t>Oman Insurance Company</t>
  </si>
  <si>
    <t>Oracle</t>
  </si>
  <si>
    <t>Oracle Corp</t>
  </si>
  <si>
    <t>Pension Corporation</t>
  </si>
  <si>
    <t>PSA International Pte Ltd</t>
  </si>
  <si>
    <t>QBE MANAGEMENT SERVICES</t>
  </si>
  <si>
    <t>QinetiQ Group PLC</t>
  </si>
  <si>
    <t>RAKBANK</t>
  </si>
  <si>
    <t>RELX</t>
  </si>
  <si>
    <t>Research Consulting</t>
  </si>
  <si>
    <t>ResMed</t>
  </si>
  <si>
    <t>Rivus Fleet Solutions</t>
  </si>
  <si>
    <t>Rochester City School District</t>
  </si>
  <si>
    <t>Rothamsted Research</t>
  </si>
  <si>
    <t>Rothesay Life</t>
  </si>
  <si>
    <t>Royal College of Nursing</t>
  </si>
  <si>
    <t>San Jose State University</t>
  </si>
  <si>
    <t>Saudi Mechanical Industries Co.</t>
  </si>
  <si>
    <t>SAVOLA</t>
  </si>
  <si>
    <t>Scotland's Rural College</t>
  </si>
  <si>
    <t>SGS</t>
  </si>
  <si>
    <t>shroders.com</t>
  </si>
  <si>
    <t>Skanska</t>
  </si>
  <si>
    <t>socio.org.uk</t>
  </si>
  <si>
    <t>South Bank Colleges</t>
  </si>
  <si>
    <t>South Gloucestershire Council</t>
  </si>
  <si>
    <t>Specsavers Optical Group Ltd</t>
  </si>
  <si>
    <t>Spirax Sarco</t>
  </si>
  <si>
    <t>Sport England</t>
  </si>
  <si>
    <t>St. George's University</t>
  </si>
  <si>
    <t>St. Joseph's College</t>
  </si>
  <si>
    <t>Stranmillis University College</t>
  </si>
  <si>
    <t>Tesco PLC</t>
  </si>
  <si>
    <t>Thames Water Utilities Limited</t>
  </si>
  <si>
    <t>The British Library</t>
  </si>
  <si>
    <t>The Financial Times Ltd</t>
  </si>
  <si>
    <t>The Guardian</t>
  </si>
  <si>
    <t>The Guardian Newspaper</t>
  </si>
  <si>
    <t>The Institute of Cancer Research</t>
  </si>
  <si>
    <t>The Juilliard School</t>
  </si>
  <si>
    <t>The Pirbright Institute</t>
  </si>
  <si>
    <t>The University of Texas at Dallas</t>
  </si>
  <si>
    <t>The University of Texas System</t>
  </si>
  <si>
    <t>thyssenkrupp</t>
  </si>
  <si>
    <t>TK Elevator</t>
  </si>
  <si>
    <t>TP ICAP Group plc</t>
  </si>
  <si>
    <t>Travelport</t>
  </si>
  <si>
    <t>Travis Perkins plc</t>
  </si>
  <si>
    <t>TU Delft</t>
  </si>
  <si>
    <t>Tyne Coast College</t>
  </si>
  <si>
    <t>UDG Healthcare</t>
  </si>
  <si>
    <t>UK Centre for Ecology &amp; Hydrology</t>
  </si>
  <si>
    <t>UK Research and Innovation (UKRI)</t>
  </si>
  <si>
    <t>Unit4</t>
  </si>
  <si>
    <t>University Alliance</t>
  </si>
  <si>
    <t>University College of Osteopathy</t>
  </si>
  <si>
    <t>University of Cambridge | Churchill College</t>
  </si>
  <si>
    <t>University of Pittsburgh</t>
  </si>
  <si>
    <t>University of Stavanger</t>
  </si>
  <si>
    <t>University of Texas (Heathcare)</t>
  </si>
  <si>
    <t>UNSW</t>
  </si>
  <si>
    <t>vedaitschool.com</t>
  </si>
  <si>
    <t>Victim Support</t>
  </si>
  <si>
    <t>Victoria and Albert Museum</t>
  </si>
  <si>
    <t>Warwick Business School</t>
  </si>
  <si>
    <t>William Hill</t>
  </si>
  <si>
    <t>Winfo Solutions</t>
  </si>
  <si>
    <t>Wirral University Teaching Hospitals NHS Foundation Trust</t>
  </si>
  <si>
    <t>WSP Global Inc.</t>
  </si>
  <si>
    <t>www.skanska.cz</t>
  </si>
  <si>
    <t>Zimmo Trading</t>
  </si>
  <si>
    <t>IAN</t>
  </si>
  <si>
    <t>FELICIA</t>
  </si>
  <si>
    <t>https://linkedin.com/in/amy-scott-14979168</t>
  </si>
  <si>
    <t>https://www.linkedin.com/in/karen-lewis-9947395</t>
  </si>
  <si>
    <t>https://linkedin.com/in/michael-ferraby-a6b184aa</t>
  </si>
  <si>
    <t>https://linkedin.com/in/simon-green-927a191aa</t>
  </si>
  <si>
    <t>https://uk.linkedin.com/in/angela-vincent-92b845180</t>
  </si>
  <si>
    <t>https://www.linkedin.com/in/karen-pilgrim-27954b14</t>
  </si>
  <si>
    <t>https://uk.linkedin.com/in/bernie-samuel-9a925150</t>
  </si>
  <si>
    <t>https://www.linkedin.com/in/karen-s-0976b735</t>
  </si>
  <si>
    <t>https://uk.linkedin.com/in/jishpatel</t>
  </si>
  <si>
    <t>https://uk.linkedin.com/in/krasimira-tsaneva-atanasova-31236b24</t>
  </si>
  <si>
    <t>https://www.linkedin.com/in/karen-stewart-fcca-31619b119/</t>
  </si>
  <si>
    <t>https://uk.linkedin.com/in/matthewvose</t>
  </si>
  <si>
    <t>https://uk.linkedin.com/in/paola-campagnolo-7165b831</t>
  </si>
  <si>
    <t>https://uk.linkedin.com/in/pascale-vermassen-b6b57415a</t>
  </si>
  <si>
    <t>https://uk.linkedin.com/in/professor-karen-bryan-obe-13a23592</t>
  </si>
  <si>
    <t>https://uk.linkedin.com/in/rob-mortimer-0795594</t>
  </si>
  <si>
    <t>https://uk.linkedin.com/in/simone-arthur-6611b329</t>
  </si>
  <si>
    <t>https://www.linkedin.com/in/karry-tymieniecka-1998a455</t>
  </si>
  <si>
    <t>https://www.linkedin.com/in/aarti-rayrella-35895745</t>
  </si>
  <si>
    <t>https://www.linkedin.com/in/abbie-kempe-9116078</t>
  </si>
  <si>
    <t>https://www.linkedin.com/in/abdullah-mohammed-aca-544206159</t>
  </si>
  <si>
    <t>https://www.linkedin.com/in/abigail-pearson-58a379100</t>
  </si>
  <si>
    <t>https://www.linkedin.com/in/kate-richardson-394900142</t>
  </si>
  <si>
    <t>https://www.linkedin.com/in/adam-bayliss-315aaa101/</t>
  </si>
  <si>
    <t>https://www.linkedin.com/in/adam-leaver-93b78623</t>
  </si>
  <si>
    <t>https://www.linkedin.com/in/kathie-wareham-073342131</t>
  </si>
  <si>
    <t>https://www.linkedin.com/in/kathryn-hobson-4a4a5683</t>
  </si>
  <si>
    <t>https://www.linkedin.com/in/adrian-williams-88270312</t>
  </si>
  <si>
    <t>https://www.linkedin.com/in/adriangain</t>
  </si>
  <si>
    <t>https://www.linkedin.com/in/adrianjosueguelcortez/</t>
  </si>
  <si>
    <t>https://www.linkedin.com/in/aimen-hassani-12ba8736</t>
  </si>
  <si>
    <t>https://www.linkedin.com/in/alan-fletcher-70a07b10</t>
  </si>
  <si>
    <t>https://www.linkedin.com/in/alan-o-neill-8b282984</t>
  </si>
  <si>
    <t>https://www.linkedin.com/in/alan-oliver-a90a2676</t>
  </si>
  <si>
    <t>https://www.linkedin.com/in/kenneth-gannon-83776229</t>
  </si>
  <si>
    <t>https://www.linkedin.com/in/kevin-pogorzelski-a6217189/</t>
  </si>
  <si>
    <t>https://www.linkedin.com/in/alexis-holden-94966711</t>
  </si>
  <si>
    <t>https://www.linkedin.com/in/kifitzpatrick/</t>
  </si>
  <si>
    <t>https://www.linkedin.com/in/alison-edge-89088b2a/</t>
  </si>
  <si>
    <t>https://www.linkedin.com/in/alistair-jump-a82a10206</t>
  </si>
  <si>
    <t>https://www.linkedin.com/in/krisha-harji-1031a2a4/</t>
  </si>
  <si>
    <t>https://www.linkedin.com/in/kristinachurch/</t>
  </si>
  <si>
    <t>https://www.linkedin.com/in/kristy-widdicombe-dutch-a8a72139</t>
  </si>
  <si>
    <t>https://www.linkedin.com/in/ammenzies</t>
  </si>
  <si>
    <t>https://www.linkedin.com/in/amy-dowden-4857a445</t>
  </si>
  <si>
    <t>https://www.linkedin.com/in/anandkumar-joshi-005729282</t>
  </si>
  <si>
    <t>https://www.linkedin.com/in/laura-scrivens-452b5bb2</t>
  </si>
  <si>
    <t>https://www.linkedin.com/in/andrea-ferguson-6a9b252a4</t>
  </si>
  <si>
    <t>https://www.linkedin.com/in/andrew-church-a30434176/</t>
  </si>
  <si>
    <t>https://www.linkedin.com/in/andrew-cooper-0b271315</t>
  </si>
  <si>
    <t>https://www.linkedin.com/in/lawrence-green-64146a92</t>
  </si>
  <si>
    <t>https://www.linkedin.com/in/andrew-gorin-aa927019b</t>
  </si>
  <si>
    <t>https://www.linkedin.com/in/andrew-grice-8163215a</t>
  </si>
  <si>
    <t>https://www.linkedin.com/in/lee-evans-3a196755</t>
  </si>
  <si>
    <t>https://www.linkedin.com/in/andrew-luck-6ba9602a</t>
  </si>
  <si>
    <t>https://www.linkedin.com/in/leon-etherington-89a8b866/</t>
  </si>
  <si>
    <t>https://www.linkedin.com/in/andrew-ritter-421898b</t>
  </si>
  <si>
    <t>https://www.linkedin.com/in/andrew-simpson-5258914b</t>
  </si>
  <si>
    <t>https://www.linkedin.com/in/andrew-trafford-7a622332</t>
  </si>
  <si>
    <t>https://www.linkedin.com/in/andrewchenery</t>
  </si>
  <si>
    <t>https://www.linkedin.com/in/andrewmale</t>
  </si>
  <si>
    <t>https://www.linkedin.com/in/lesomojima</t>
  </si>
  <si>
    <t>https://www.linkedin.com/in/angelastainthorpe</t>
  </si>
  <si>
    <t>https://www.linkedin.com/in/linsey-dickson-a7b19549</t>
  </si>
  <si>
    <t>https://www.linkedin.com/in/lita-denny-01777218</t>
  </si>
  <si>
    <t>https://www.linkedin.com/in/liz-amos-95123b176</t>
  </si>
  <si>
    <t>https://www.linkedin.com/in/lorena-mccracken-523442140</t>
  </si>
  <si>
    <t>https://www.linkedin.com/in/loretta-hartnell-4967a743</t>
  </si>
  <si>
    <t>https://www.linkedin.com/in/annagrigson</t>
  </si>
  <si>
    <t>https://www.linkedin.com/in/louise-antoniou-8a721ab4</t>
  </si>
  <si>
    <t>https://www.linkedin.com/in/anne-marie-kilday-1962a856/</t>
  </si>
  <si>
    <t>https://www.linkedin.com/in/anne-marie-van-dodeweerd-32551933</t>
  </si>
  <si>
    <t>https://www.linkedin.com/in/anne-payments-35483b131</t>
  </si>
  <si>
    <t>https://www.linkedin.com/in/anthony-mc-nicholas-81907923</t>
  </si>
  <si>
    <t>https://www.linkedin.com/in/loukia-tsaprouni-06b42541</t>
  </si>
  <si>
    <t>https://www.linkedin.com/in/antonis-porichis-303a4a5b/</t>
  </si>
  <si>
    <t>https://www.linkedin.com/in/lucy-carpenter-22235991/</t>
  </si>
  <si>
    <t>https://www.linkedin.com/in/lucy-land-7b9b7a20</t>
  </si>
  <si>
    <t>https://www.linkedin.com/in/apragash</t>
  </si>
  <si>
    <t>https://www.linkedin.com/in/lucy-leiper-3291691a/</t>
  </si>
  <si>
    <t>https://www.linkedin.com/in/lukesouthan</t>
  </si>
  <si>
    <t>https://www.linkedin.com/in/ashley-theunissen-744b88170/</t>
  </si>
  <si>
    <t>https://www.linkedin.com/in/lyn-randle-90286370</t>
  </si>
  <si>
    <t>https://www.linkedin.com/in/maeva-khachfe-97b120125/</t>
  </si>
  <si>
    <t>https://www.linkedin.com/in/magdalena-or%C5%82owska-298ab530a/</t>
  </si>
  <si>
    <t>https://www.linkedin.com/in/beccy-boydell-45335a21</t>
  </si>
  <si>
    <t>https://www.linkedin.com/in/manhui-wang-84405387</t>
  </si>
  <si>
    <t>https://www.linkedin.com/in/mansour-moniri-59394251</t>
  </si>
  <si>
    <t>https://www.linkedin.com/in/bernd-kulessa-8758b440</t>
  </si>
  <si>
    <t>https://www.linkedin.com/in/bertha-yuen-man-low-467b7151</t>
  </si>
  <si>
    <t>https://www.linkedin.com/in/bethany-curtis-581b45224/</t>
  </si>
  <si>
    <t>https://www.linkedin.com/in/bhavin-nayee</t>
  </si>
  <si>
    <t>https://www.linkedin.com/in/bradley-eleanor-b3435765</t>
  </si>
  <si>
    <t>https://www.linkedin.com/in/brendan-ward-b00b22153</t>
  </si>
  <si>
    <t>https://www.linkedin.com/in/marie-dyball-cippdip-398248104</t>
  </si>
  <si>
    <t>https://www.linkedin.com/in/brian-gallagher-574750153/</t>
  </si>
  <si>
    <t>https://www.linkedin.com/in/mark-booth-65b1ba212</t>
  </si>
  <si>
    <t>https://www.linkedin.com/in/bryony-butland-69b48814/</t>
  </si>
  <si>
    <t>https://www.linkedin.com/in/byronhoo/</t>
  </si>
  <si>
    <t>https://www.linkedin.com/in/mark-gee-ba66451/</t>
  </si>
  <si>
    <t>https://www.linkedin.com/in/mark-godber-9a91943/</t>
  </si>
  <si>
    <t>https://www.linkedin.com/in/mark-hay-it</t>
  </si>
  <si>
    <t>https://www.linkedin.com/in/mark-ricketts-5836b31/</t>
  </si>
  <si>
    <t>https://www.linkedin.com/in/mark-white-162a361aa/</t>
  </si>
  <si>
    <t>https://www.linkedin.com/in/carol-costley-02b0781a6</t>
  </si>
  <si>
    <t>https://www.linkedin.com/in/caroline-carpenter-a5111715</t>
  </si>
  <si>
    <t>https://www.linkedin.com/in/caroline-lough-721931176</t>
  </si>
  <si>
    <t>https://www.linkedin.com/in/martina-vajsova-969016171</t>
  </si>
  <si>
    <t>https://www.linkedin.com/in/mary-stakelum-1b8251110</t>
  </si>
  <si>
    <t>https://www.linkedin.com/in/mary-stakelum-95b91846</t>
  </si>
  <si>
    <t>https://www.linkedin.com/in/catherine-hale-58103592</t>
  </si>
  <si>
    <t>https://www.linkedin.com/in/catherine-hamblett-acma-msc-919a2a50/</t>
  </si>
  <si>
    <t>https://www.linkedin.com/in/catherine-hunt-b0b42944</t>
  </si>
  <si>
    <t>https://www.linkedin.com/in/catherine-joyejob-1a80468a</t>
  </si>
  <si>
    <t>https://www.linkedin.com/in/cathy-smith-64491b11/</t>
  </si>
  <si>
    <t>https://www.linkedin.com/in/matt-o-leary-47697a1b</t>
  </si>
  <si>
    <t>https://www.linkedin.com/in/matthew-bamforth-6b030a20</t>
  </si>
  <si>
    <t>https://www.linkedin.com/in/matthew-graham-6968b281</t>
  </si>
  <si>
    <t>https://www.linkedin.com/in/charalampiaboula/</t>
  </si>
  <si>
    <t>https://www.linkedin.com/in/matthew-taylor-17482445/</t>
  </si>
  <si>
    <t>https://www.linkedin.com/in/matthiggins1/</t>
  </si>
  <si>
    <t>https://www.linkedin.com/in/maxwell-chipulu-a120b53/</t>
  </si>
  <si>
    <t>https://www.linkedin.com/in/charlotte-manning-18765948</t>
  </si>
  <si>
    <t>https://www.linkedin.com/in/mcknight-amy-jayne-prof-b915858a</t>
  </si>
  <si>
    <t>https://www.linkedin.com/in/melissajogie</t>
  </si>
  <si>
    <t>https://www.linkedin.com/in/meriel-moore-colyer-618152158</t>
  </si>
  <si>
    <t>https://www.linkedin.com/in/micah-gates-681a1889</t>
  </si>
  <si>
    <t>https://www.linkedin.com/in/michael-g-322b261b2</t>
  </si>
  <si>
    <t>https://www.linkedin.com/in/chris-tilbury-50301b24</t>
  </si>
  <si>
    <t>https://www.linkedin.com/in/chris-willis-sheffield</t>
  </si>
  <si>
    <t>https://www.linkedin.com/in/michael-thorne-087b8918</t>
  </si>
  <si>
    <t>https://www.linkedin.com/in/christina-rygalska-443527118</t>
  </si>
  <si>
    <t>https://www.linkedin.com/in/christopher-bannerman-93379217</t>
  </si>
  <si>
    <t>https://www.linkedin.com/in/michelle-nailor-3630a9a6/</t>
  </si>
  <si>
    <t>https://www.linkedin.com/in/michelle-potts-63630a8</t>
  </si>
  <si>
    <t>https://www.linkedin.com/in/claire-boyes-03231b26b</t>
  </si>
  <si>
    <t>https://www.linkedin.com/in/michellerogerson</t>
  </si>
  <si>
    <t>https://www.linkedin.com/in/claire-evans-50630177</t>
  </si>
  <si>
    <t>https://www.linkedin.com/in/mike-durrant-86537117/</t>
  </si>
  <si>
    <t>https://www.linkedin.com/in/claire-garwood-28770543</t>
  </si>
  <si>
    <t>https://www.linkedin.com/in/mike-hay</t>
  </si>
  <si>
    <t>https://www.linkedin.com/in/claire-jones-b08546a3</t>
  </si>
  <si>
    <t>https://www.linkedin.com/in/mike-mannion-48441510</t>
  </si>
  <si>
    <t>https://www.linkedin.com/in/mikecaine</t>
  </si>
  <si>
    <t>https://www.linkedin.com/in/mikeparkins</t>
  </si>
  <si>
    <t>https://www.linkedin.com/in/claire-thorn-acca-911b0a137/</t>
  </si>
  <si>
    <t>https://www.linkedin.com/in/claire-tosh-6829b9219</t>
  </si>
  <si>
    <t>https://www.linkedin.com/in/clare-phillips-568b2a34/</t>
  </si>
  <si>
    <t>https://www.linkedin.com/in/mo-mottaleb-962332147/</t>
  </si>
  <si>
    <t>https://www.linkedin.com/in/colincarville</t>
  </si>
  <si>
    <t>https://www.linkedin.com/in/collinsandrew</t>
  </si>
  <si>
    <t>https://www.linkedin.com/in/mrmarkjohnston/</t>
  </si>
  <si>
    <t>https://www.linkedin.com/in/mujibur-rahman-90076838/</t>
  </si>
  <si>
    <t>https://www.linkedin.com/in/craig-draper-69337bb9</t>
  </si>
  <si>
    <t>https://www.linkedin.com/in/craig-jones-177a9718</t>
  </si>
  <si>
    <t>https://www.linkedin.com/in/craig-landt-99b58823</t>
  </si>
  <si>
    <t>https://www.linkedin.com/in/craigwilliams5/</t>
  </si>
  <si>
    <t>https://www.linkedin.com/in/daisy-byrne-2589b539</t>
  </si>
  <si>
    <t>https://www.linkedin.com/in/dan-davies-016b9427</t>
  </si>
  <si>
    <t>https://www.linkedin.com/in/natalie-daly-a30aa2a1</t>
  </si>
  <si>
    <t>https://www.linkedin.com/in/nathan-christian-burden/</t>
  </si>
  <si>
    <t>https://www.linkedin.com/in/daniel-regan-440761193/</t>
  </si>
  <si>
    <t>https://www.linkedin.com/in/daniel-santamaria-4a9203a4</t>
  </si>
  <si>
    <t>https://www.linkedin.com/in/daniel-williamson-09abb249/</t>
  </si>
  <si>
    <t>https://www.linkedin.com/in/neelamraina/</t>
  </si>
  <si>
    <t>https://www.linkedin.com/in/danielle-edwards-6861a625/</t>
  </si>
  <si>
    <t>https://www.linkedin.com/in/dar%C3%ADo-luis-banegas-6b169813</t>
  </si>
  <si>
    <t>https://www.linkedin.com/in/david-leah-a6529915</t>
  </si>
  <si>
    <t>https://www.linkedin.com/in/nick-moore-51ba581b7</t>
  </si>
  <si>
    <t>https://www.linkedin.com/in/david-mcvey-47342321b</t>
  </si>
  <si>
    <t>https://www.linkedin.com/in/david-riggs-32218442/</t>
  </si>
  <si>
    <t>https://www.linkedin.com/in/david-telford-0ab8063/</t>
  </si>
  <si>
    <t>https://www.linkedin.com/in/davidwitts/</t>
  </si>
  <si>
    <t>https://www.linkedin.com/in/dean-curtis-25041a60</t>
  </si>
  <si>
    <t>https://www.linkedin.com/in/dearnnaclinkscales/</t>
  </si>
  <si>
    <t>https://www.linkedin.com/in/debbie-jones-45562320</t>
  </si>
  <si>
    <t>https://www.linkedin.com/in/nikki-golledge-92b25093</t>
  </si>
  <si>
    <t>https://www.linkedin.com/in/nikki-kernaghan-596429299</t>
  </si>
  <si>
    <t>https://www.linkedin.com/in/dee-summers-82180428/</t>
  </si>
  <si>
    <t>https://www.linkedin.com/in/npstheisen</t>
  </si>
  <si>
    <t>https://www.linkedin.com/in/oluwasoye-p-mafimisebi-3b84a45a</t>
  </si>
  <si>
    <t>https://www.linkedin.com/in/olvi-luur-66713238</t>
  </si>
  <si>
    <t>https://www.linkedin.com/in/donna-o-flaherty-932a23327/</t>
  </si>
  <si>
    <t>https://www.linkedin.com/in/dorothée-loziak-024a2b17/</t>
  </si>
  <si>
    <t>https://www.linkedin.com/in/dr-alexandra-kokoli-909166295</t>
  </si>
  <si>
    <t>https://www.linkedin.com/in/patrick-fuller-7a0b9910</t>
  </si>
  <si>
    <t>https://www.linkedin.com/in/patrick-tobi-ba8364b6</t>
  </si>
  <si>
    <t>https://www.linkedin.com/in/dr-dominik-zaum-68907526</t>
  </si>
  <si>
    <t>https://www.linkedin.com/in/paul-kett-pwc</t>
  </si>
  <si>
    <t>https://www.linkedin.com/in/dr-jane-eagling-72a99773</t>
  </si>
  <si>
    <t>https://www.linkedin.com/in/paula-cowen-22b41739</t>
  </si>
  <si>
    <t>https://www.linkedin.com/in/paulbramble/</t>
  </si>
  <si>
    <t>https://www.linkedin.com/in/dr-melita-lazell/</t>
  </si>
  <si>
    <t>https://www.linkedin.com/in/dr-muriel-swijghuisen-reigersberg-5a704030/</t>
  </si>
  <si>
    <t>https://www.linkedin.com/in/dr-sarah-smith-a8845894/</t>
  </si>
  <si>
    <t>https://www.linkedin.com/in/peter-bonfield-53b059ab/</t>
  </si>
  <si>
    <t>https://www.linkedin.com/in/dr-shaozhong-shi-57167426/</t>
  </si>
  <si>
    <t>https://www.linkedin.com/in/peter-cammish-820aa931/</t>
  </si>
  <si>
    <t>https://www.linkedin.com/in/dr-steve-tong-54349023</t>
  </si>
  <si>
    <t>https://www.linkedin.com/in/dr-vaughan-purnell-67617831b</t>
  </si>
  <si>
    <t>https://www.linkedin.com/in/peter-j-ogrodnik-fied-17b12a21</t>
  </si>
  <si>
    <t>https://www.linkedin.com/in/drstephanielasalle</t>
  </si>
  <si>
    <t>https://www.linkedin.com/in/philly-iglehart-b65ba050/</t>
  </si>
  <si>
    <t>https://www.linkedin.com/in/eileen-mccluskey-47b72584</t>
  </si>
  <si>
    <t>https://www.linkedin.com/in/pier-luigi-vidale-982499a</t>
  </si>
  <si>
    <t>https://www.linkedin.com/in/po-yang-83a03043</t>
  </si>
  <si>
    <t>https://www.linkedin.com/in/elena-maters-5a0bb463</t>
  </si>
  <si>
    <t>https://www.linkedin.com/in/elinor-ellie-craddock/</t>
  </si>
  <si>
    <t>https://www.linkedin.com/in/prof-eirini-mavritsaki-mavritsaki-phd-cpsychol-sfhea-4a62952b</t>
  </si>
  <si>
    <t>https://www.linkedin.com/in/eliot-marston-0543846/</t>
  </si>
  <si>
    <t>https://www.linkedin.com/in/prof-jacinta-nwachukwu-62b614102</t>
  </si>
  <si>
    <t>https://www.linkedin.com/in/prof-mykaell-riley-24131a1</t>
  </si>
  <si>
    <t>https://www.linkedin.com/in/prof-shivanisharma</t>
  </si>
  <si>
    <t>https://www.linkedin.com/in/elizabeth-goodwin-andersson-187b64122/</t>
  </si>
  <si>
    <t>https://www.linkedin.com/in/prof-thomas-hain</t>
  </si>
  <si>
    <t>https://www.linkedin.com/in/professor-claire-ozanne-688b8418/</t>
  </si>
  <si>
    <t>https://www.linkedin.com/in/professor-gerardine-gerri-matthews-smith-phd-35866920</t>
  </si>
  <si>
    <t>https://www.linkedin.com/in/professor-graham-baldwin</t>
  </si>
  <si>
    <t>https://www.linkedin.com/in/professor-matt-bellgard-532744b3</t>
  </si>
  <si>
    <t>https://www.linkedin.com/in/professor-michael-harkin-716134273</t>
  </si>
  <si>
    <t>https://www.linkedin.com/in/profgandrews</t>
  </si>
  <si>
    <t>https://www.linkedin.com/in/rachael-a-29373034</t>
  </si>
  <si>
    <t>https://www.linkedin.com/in/emma-barnes-59a39663</t>
  </si>
  <si>
    <t>https://www.linkedin.com/in/emma-davies-ababb315</t>
  </si>
  <si>
    <t>https://www.linkedin.com/in/emma-j-5b349423</t>
  </si>
  <si>
    <t>https://www.linkedin.com/in/emma-jane-woodcock/</t>
  </si>
  <si>
    <t>https://www.linkedin.com/in/erica-bowen-a3493129</t>
  </si>
  <si>
    <t>https://www.linkedin.com/in/erica-conway-2311432/</t>
  </si>
  <si>
    <t>https://www.linkedin.com/in/rajshree-mootanah-phd-mba-b6431810</t>
  </si>
  <si>
    <t>https://www.linkedin.com/in/ravi-mistry-8b63ba128</t>
  </si>
  <si>
    <t>https://www.linkedin.com/in/evahuw/</t>
  </si>
  <si>
    <t>https://www.linkedin.com/in/ewald-schr%C3%B6der-15ab2a3/</t>
  </si>
  <si>
    <t>https://www.linkedin.com/in/rebecca-lambert-abb361a8/</t>
  </si>
  <si>
    <t>https://www.linkedin.com/in/richard-crew-525287</t>
  </si>
  <si>
    <t>https://www.linkedin.com/in/fiona-mckenna-4346391b7</t>
  </si>
  <si>
    <t>https://www.linkedin.com/in/richard-mahoney-35379523/</t>
  </si>
  <si>
    <t>https://www.linkedin.com/in/richard-taylor-8556a5171</t>
  </si>
  <si>
    <t>https://www.linkedin.com/in/frances-bowen-81383410/</t>
  </si>
  <si>
    <t>https://www.linkedin.com/in/richardanthonymckenna</t>
  </si>
  <si>
    <t>https://www.linkedin.com/in/francesca-pieropan/</t>
  </si>
  <si>
    <t>https://www.linkedin.com/in/richardpomfret</t>
  </si>
  <si>
    <t>https://www.linkedin.com/in/rob-glenn-1bb2b0a0</t>
  </si>
  <si>
    <t>https://www.linkedin.com/in/robert-singh-b4718114/</t>
  </si>
  <si>
    <t>https://www.linkedin.com/in/robertscarol</t>
  </si>
  <si>
    <t>https://www.linkedin.com/in/robin-baker-655a1734</t>
  </si>
  <si>
    <t>https://www.linkedin.com/in/gary-pike-0858925b/</t>
  </si>
  <si>
    <t>https://www.linkedin.com/in/gavin-boyce</t>
  </si>
  <si>
    <t>https://www.linkedin.com/in/rory-jordan-b8705593</t>
  </si>
  <si>
    <t>https://www.linkedin.com/in/rosie-burdon/</t>
  </si>
  <si>
    <t>https://www.linkedin.com/in/rosie-logiudice-3a5b7619b/</t>
  </si>
  <si>
    <t>https://www.linkedin.com/in/george-talbot-2447392a/</t>
  </si>
  <si>
    <t>https://www.linkedin.com/in/georgiahowson/</t>
  </si>
  <si>
    <t>https://www.linkedin.com/in/rusijaspal</t>
  </si>
  <si>
    <t>https://www.linkedin.com/in/giannandrea-poesio-96001a8b</t>
  </si>
  <si>
    <t>https://www.linkedin.com/in/gillian-mayhew-8a485052</t>
  </si>
  <si>
    <t>https://www.linkedin.com/in/ruth-neiland-00923914</t>
  </si>
  <si>
    <t>https://www.linkedin.com/in/graham-michael-6498668</t>
  </si>
  <si>
    <t>https://www.linkedin.com/in/gurpal-singh-rai-88896212</t>
  </si>
  <si>
    <t>https://www.linkedin.com/in/samantha-walton-75a081320</t>
  </si>
  <si>
    <t>https://www.linkedin.com/in/hannah-coombs-13422b167/</t>
  </si>
  <si>
    <t>https://www.linkedin.com/in/samitri-kumar-b2987a190</t>
  </si>
  <si>
    <t>https://www.linkedin.com/in/sanaashahid</t>
  </si>
  <si>
    <t>https://www.linkedin.com/in/sara-hayes-8732a668/</t>
  </si>
  <si>
    <t>https://www.linkedin.com/in/hannatjames/</t>
  </si>
  <si>
    <t>https://www.linkedin.com/in/hayley-rogers-7b6332a1</t>
  </si>
  <si>
    <t>https://www.linkedin.com/in/sarah-hollebon-9a176992</t>
  </si>
  <si>
    <t>https://www.linkedin.com/in/sarah-jones-086585147</t>
  </si>
  <si>
    <t>https://www.linkedin.com/in/helen-armer-2ba436b0</t>
  </si>
  <si>
    <t>https://www.linkedin.com/in/helen-baker-553b40183</t>
  </si>
  <si>
    <t>https://www.linkedin.com/in/helen-crotty-24647780/</t>
  </si>
  <si>
    <t>https://www.linkedin.com/in/helen-fisher-027881b</t>
  </si>
  <si>
    <t>https://www.linkedin.com/in/saulcozens</t>
  </si>
  <si>
    <t>https://www.linkedin.com/in/scottmkerr/</t>
  </si>
  <si>
    <t>https://www.linkedin.com/in/sebastian-crane/</t>
  </si>
  <si>
    <t>https://www.linkedin.com/in/helen-walker-ba2a9194/</t>
  </si>
  <si>
    <t>https://www.linkedin.com/in/senseisean</t>
  </si>
  <si>
    <t>https://www.linkedin.com/in/sh%C3%A2n-wareing-4761a016/</t>
  </si>
  <si>
    <t>https://www.linkedin.com/in/hermine-mkrtchyan-78a50a213</t>
  </si>
  <si>
    <t>https://www.linkedin.com/in/shona-bettany-7340651a1</t>
  </si>
  <si>
    <t>https://www.linkedin.com/in/shumi-mitra-b370b618</t>
  </si>
  <si>
    <t>https://www.linkedin.com/in/hussein-abdou-27342a37</t>
  </si>
  <si>
    <t>https://www.linkedin.com/in/huw-evans-83204a28b</t>
  </si>
  <si>
    <t>https://www.linkedin.com/in/sian-thomas-391292114</t>
  </si>
  <si>
    <t>https://www.linkedin.com/in/i-greer-40471b195</t>
  </si>
  <si>
    <t>https://www.linkedin.com/in/iain-e-buchan</t>
  </si>
  <si>
    <t>https://www.linkedin.com/in/simon-boddie-88006066/</t>
  </si>
  <si>
    <t>https://www.linkedin.com/in/ian-goldingay-505176bb</t>
  </si>
  <si>
    <t>https://www.linkedin.com/in/simon-cruickshank</t>
  </si>
  <si>
    <t>https://www.linkedin.com/in/simon-davies-73a54aa6</t>
  </si>
  <si>
    <t>https://www.linkedin.com/in/simon-mckenna-37b3b7/</t>
  </si>
  <si>
    <t>https://www.linkedin.com/in/ianctoleman</t>
  </si>
  <si>
    <t>https://www.linkedin.com/in/ihtesham-ur-rehman-31178842</t>
  </si>
  <si>
    <t>https://www.linkedin.com/in/sophiavoser</t>
  </si>
  <si>
    <t>https://www.linkedin.com/in/sophiemcollet/</t>
  </si>
  <si>
    <t>https://www.linkedin.com/in/stefan-doerr-9a40653b</t>
  </si>
  <si>
    <t>https://www.linkedin.com/in/jackie-kruger-121ab1ab/</t>
  </si>
  <si>
    <t>https://www.linkedin.com/in/stephanie-bales-11672588/</t>
  </si>
  <si>
    <t>https://www.linkedin.com/in/jacqui-mack-84b23ba4/</t>
  </si>
  <si>
    <t>https://www.linkedin.com/in/jacqui-robinson-2480a65b/</t>
  </si>
  <si>
    <t>https://www.linkedin.com/in/stephanie-maloney-11945518</t>
  </si>
  <si>
    <t>https://www.linkedin.com/in/jakebourgaize/</t>
  </si>
  <si>
    <t>https://www.linkedin.com/in/stephen-hayler-9339118</t>
  </si>
  <si>
    <t>https://www.linkedin.com/in/stephen-negi-00653784</t>
  </si>
  <si>
    <t>https://www.linkedin.com/in/stephen-roper-8b193312/</t>
  </si>
  <si>
    <t>https://www.linkedin.com/in/james-smith-aa931413/</t>
  </si>
  <si>
    <t>https://www.linkedin.com/in/steve-mattingley-62931336</t>
  </si>
  <si>
    <t>https://www.linkedin.com/in/steve-rimell</t>
  </si>
  <si>
    <t>https://www.linkedin.com/in/steven-hunt-a677a2192/</t>
  </si>
  <si>
    <t>https://www.linkedin.com/in/jan-mol-6a011b25/</t>
  </si>
  <si>
    <t>https://www.linkedin.com/in/stevewatt1/</t>
  </si>
  <si>
    <t>https://www.linkedin.com/in/stuart-brown-03635829/</t>
  </si>
  <si>
    <t>https://www.linkedin.com/in/jane-cooke-246a8049</t>
  </si>
  <si>
    <t>https://www.linkedin.com/in/stuart-johnston</t>
  </si>
  <si>
    <t>https://www.linkedin.com/in/jane-gamble-97107a22</t>
  </si>
  <si>
    <t>https://www.linkedin.com/in/sue-beecroft-06006b6b/</t>
  </si>
  <si>
    <t>https://www.linkedin.com/in/sue-hartley-13b20b30</t>
  </si>
  <si>
    <t>https://www.linkedin.com/in/jane-nobbs-36322b96/</t>
  </si>
  <si>
    <t>https://www.linkedin.com/in/jane-rees-61133486</t>
  </si>
  <si>
    <t>https://www.linkedin.com/in/jane-williams-0b10a348/</t>
  </si>
  <si>
    <t>https://www.linkedin.com/in/janet-baines-413691a7/</t>
  </si>
  <si>
    <t>https://www.linkedin.com/in/janet-jones-309a5837/</t>
  </si>
  <si>
    <t>https://www.linkedin.com/in/suraj-uturaju-422b7196</t>
  </si>
  <si>
    <t>https://www.linkedin.com/in/susan-coupar-ba25ab3b</t>
  </si>
  <si>
    <t>https://www.linkedin.com/in/jason-ellis-34b80a27/</t>
  </si>
  <si>
    <t>https://www.linkedin.com/in/susan-phillips-224a841a7</t>
  </si>
  <si>
    <t>https://www.linkedin.com/in/jean-doganay-aa90a4a7</t>
  </si>
  <si>
    <t>https://www.linkedin.com/in/suzanne-halpin-56a137b2</t>
  </si>
  <si>
    <t>https://www.linkedin.com/in/jennifer-bayjoo</t>
  </si>
  <si>
    <t>https://www.linkedin.com/in/tanner-yocom-62b288187</t>
  </si>
  <si>
    <t>https://www.linkedin.com/in/jenny-hampton-nee-marsden-5382933</t>
  </si>
  <si>
    <t>https://www.linkedin.com/in/jenny-harding-a74a8543</t>
  </si>
  <si>
    <t>https://www.linkedin.com/in/tasharp/</t>
  </si>
  <si>
    <t>https://www.linkedin.com/in/jessicajacobsfilmgeographies/</t>
  </si>
  <si>
    <t>https://www.linkedin.com/in/tillyfairlie</t>
  </si>
  <si>
    <t>https://www.linkedin.com/in/jill-davies-80ba8818/</t>
  </si>
  <si>
    <t>https://www.linkedin.com/in/tim-brooks-242a6345</t>
  </si>
  <si>
    <t>https://www.linkedin.com/in/jo-nixon-9b8b4620/</t>
  </si>
  <si>
    <t>https://www.linkedin.com/in/jo-stocks-50312682/</t>
  </si>
  <si>
    <t>https://www.linkedin.com/in/tom-oliver-a76b27167</t>
  </si>
  <si>
    <t>https://www.linkedin.com/in/tom-solomon-cbe-75b53021</t>
  </si>
  <si>
    <t>https://www.linkedin.com/in/jodie-young-nee-ross-518398203</t>
  </si>
  <si>
    <t>https://www.linkedin.com/in/jodiecalleja</t>
  </si>
  <si>
    <t>https://www.linkedin.com/in/trevor-bayliss-52b3b976</t>
  </si>
  <si>
    <t>https://www.linkedin.com/in/joe-galloway-5a29a077/</t>
  </si>
  <si>
    <t>https://www.linkedin.com/in/van-gore-4926013b</t>
  </si>
  <si>
    <t>https://www.linkedin.com/in/john-carling-291373346</t>
  </si>
  <si>
    <t>https://www.linkedin.com/in/john-ellis-31901b115</t>
  </si>
  <si>
    <t>https://www.linkedin.com/in/john-mckiernan-9b704b29</t>
  </si>
  <si>
    <t>https://www.linkedin.com/in/victoria-carpenter-266b01b6</t>
  </si>
  <si>
    <t>https://www.linkedin.com/in/john-preston-20824636</t>
  </si>
  <si>
    <t>https://www.linkedin.com/in/victoria-jackson-99001430/</t>
  </si>
  <si>
    <t>https://www.linkedin.com/in/ying-kay-a6796b13b</t>
  </si>
  <si>
    <t>https://www.linkedin.com/in/yogesh-dwivedi-6a477a4</t>
  </si>
  <si>
    <t>https://www.linkedin.com/in/julian-lintell-smith-8317933/</t>
  </si>
  <si>
    <t>https://www.linkedin.com/in/jun-jie-wu-91858a67</t>
  </si>
  <si>
    <t>https://www.linkedin.com/indrew-hunter-a79a97122</t>
  </si>
  <si>
    <t>https://www.linkedin.com/sales/lead/ACwAAAiEBREBGAAsLQh2KRqeN2aCnTUa9ppNIRU</t>
  </si>
  <si>
    <t>https://www.linkedin.com/sales/lead/ACwAAAJ4tTYBymdmt2G-3TcQ-vSQzNTAcNpsw_g,NAME_SEARCH,0lGM</t>
  </si>
  <si>
    <t>https://www.linkedin.com/sales/lead/ACwAAAMDRrwBhLRA_KutNzwcf_zYHWvY5BrSezc</t>
  </si>
  <si>
    <t>https://www.linkedin.com/sales/people/ACwAAAHdqVcB8Ty-nIOzo1lsLZTcT-BEtqNrYNk,NAME_SEARCH,g3DU</t>
  </si>
  <si>
    <t>https://www.linkedin.com/sales/people/ACwAACDW-icBxoZ5f9oNfetul2hfOiuVtM2ghuw,NAME_SEARCH,kwig</t>
  </si>
  <si>
    <t>https://www.linkedin.com/in/karen-crowdy-b83b412</t>
  </si>
  <si>
    <t>linkedin.com/in/elliot-rankin-jones-3a5a10234</t>
  </si>
  <si>
    <t>linkedin.com/in/helen-redmond-3b519821/</t>
  </si>
  <si>
    <t>linkedin.com/in/laura-turner-uom/</t>
  </si>
  <si>
    <t>linkedin.com/in/leaha-doyle-b69583221</t>
  </si>
  <si>
    <t>Industries</t>
  </si>
  <si>
    <t>Company Name</t>
  </si>
  <si>
    <t>Region</t>
  </si>
  <si>
    <t>Higher Education</t>
  </si>
  <si>
    <t>Australia, ,</t>
  </si>
  <si>
    <t>Australia, Tranmere,South Australia</t>
  </si>
  <si>
    <t>Education, Higher Education</t>
  </si>
  <si>
    <t>United Arab Emirates</t>
  </si>
  <si>
    <t>Iraq</t>
  </si>
  <si>
    <t>Oman, Muscat, Muscat</t>
  </si>
  <si>
    <t>United States,Boston,Massachusetts</t>
  </si>
  <si>
    <t>Turkey, Istanbul, Istanbul</t>
  </si>
  <si>
    <t>United States,San Francisco,California</t>
  </si>
  <si>
    <t>Syrian Arab Republic</t>
  </si>
  <si>
    <t>United Arab Emirates, Dubai, Dubai</t>
  </si>
  <si>
    <t>London, England, United Kingdom</t>
  </si>
  <si>
    <t>Egypt, Alexandria, Alexandria</t>
  </si>
  <si>
    <t>United States,Chicago,Illinois</t>
  </si>
  <si>
    <t>Education, Higher Education, Research</t>
  </si>
  <si>
    <t>Providence, Rhode Island, United States</t>
  </si>
  <si>
    <t>United States,San Jose,California</t>
  </si>
  <si>
    <t>Semiconductors</t>
  </si>
  <si>
    <t>Eindhoven, North Brabant, Netherlands</t>
  </si>
  <si>
    <t>Egypt, Tanda, Gharbia</t>
  </si>
  <si>
    <t>Lakeland, Florida, United States</t>
  </si>
  <si>
    <t>Australia, Adelaide,South Australia</t>
  </si>
  <si>
    <t>Dallas, Texas, United States</t>
  </si>
  <si>
    <t>Colleges, Universities, And Professional Schools, Research</t>
  </si>
  <si>
    <t>United Kingdom, ,</t>
  </si>
  <si>
    <t>Miami, Florida, United States</t>
  </si>
  <si>
    <t>Holyoke, Massachusetts, United States</t>
  </si>
  <si>
    <t>Rockwall, Texas, United States</t>
  </si>
  <si>
    <t>Ridley Park, Pennsylvania, United States</t>
  </si>
  <si>
    <t>Nacogdoches, Texas, United States</t>
  </si>
  <si>
    <t>Antwerp Metropolitan Area</t>
  </si>
  <si>
    <t>Seekonk, Massachusetts, United States</t>
  </si>
  <si>
    <t>New Orleans, Louisiana, United States</t>
  </si>
  <si>
    <t>Detroit, Michigan, United States</t>
  </si>
  <si>
    <t>Melbourne, Victoria, Australia</t>
  </si>
  <si>
    <t>Australia, Mount George,South Australia</t>
  </si>
  <si>
    <t>Egypt, Cairo, Cairo</t>
  </si>
  <si>
    <t>Education Management, Higher Education</t>
  </si>
  <si>
    <t>Iraq, DahÅ«k</t>
  </si>
  <si>
    <t>Boston, Massachusetts, United States</t>
  </si>
  <si>
    <t>United States,Stanford,California</t>
  </si>
  <si>
    <t>Abu Dhabi, Abu Dhabi, United Arab Emirates</t>
  </si>
  <si>
    <t>Higher Education, Professional Training &amp; Coaching</t>
  </si>
  <si>
    <t>Franklin, Massachusetts, United States</t>
  </si>
  <si>
    <t>United States,Menlo Park,California</t>
  </si>
  <si>
    <t>Heist-op-den-Berg, Flemish Region, Belgium</t>
  </si>
  <si>
    <t>Higher Education, Research</t>
  </si>
  <si>
    <t>New York, New York, United States</t>
  </si>
  <si>
    <t>United States,Palo Alto,California</t>
  </si>
  <si>
    <t>Fort Lauderdale, Florida, United States</t>
  </si>
  <si>
    <t>Israel, Jerusalem, Jerusalem</t>
  </si>
  <si>
    <t>Albany, New York Metropolitan Area</t>
  </si>
  <si>
    <t>Houston, Texas, United States</t>
  </si>
  <si>
    <t>Iran</t>
  </si>
  <si>
    <t>Iran, Tehran, Tehrān</t>
  </si>
  <si>
    <t>Saudi Arabia, Riyadh, Ar Riyāḑ</t>
  </si>
  <si>
    <t>United States,,</t>
  </si>
  <si>
    <t>Altamonte Springs, Florida, United States</t>
  </si>
  <si>
    <t>Baton Rouge, Louisiana, United States</t>
  </si>
  <si>
    <t>Richardson, Texas, United States</t>
  </si>
  <si>
    <t>West Fargo, North Dakota, United States</t>
  </si>
  <si>
    <t>Government Administration, Higher Education</t>
  </si>
  <si>
    <t>Jeddah, Makkah, Saudi Arabia</t>
  </si>
  <si>
    <t>Slippery Rock, Pennsylvania, United States</t>
  </si>
  <si>
    <t>San Francisco, California, United States</t>
  </si>
  <si>
    <t>Education, Education Management, Higher Education</t>
  </si>
  <si>
    <t>Bahrain, Manama, Manama</t>
  </si>
  <si>
    <t>Higher Education, Hospital &amp; Health Care</t>
  </si>
  <si>
    <t>Israel, Netanya, Central District</t>
  </si>
  <si>
    <t>United States,Washington,Washington</t>
  </si>
  <si>
    <t>Montgomery, Texas, United States</t>
  </si>
  <si>
    <t>Frederick, Maryland, United States</t>
  </si>
  <si>
    <t>Greater Cambridge Area</t>
  </si>
  <si>
    <t>Education, Higher Education, Leisure, Travel &amp; Tourism</t>
  </si>
  <si>
    <t>Bronx, New York, United States</t>
  </si>
  <si>
    <t>De Soto, Illinois, United States</t>
  </si>
  <si>
    <t>Tampa, Florida, United States</t>
  </si>
  <si>
    <t>Athens, Georgia, United States</t>
  </si>
  <si>
    <t>New Haven, Connecticut, United States</t>
  </si>
  <si>
    <t>New York City Metropolitan Area</t>
  </si>
  <si>
    <t>Iraq, Soran District,</t>
  </si>
  <si>
    <t>United States,Portola Valley,California</t>
  </si>
  <si>
    <t>Birmingham, Alabama, United States</t>
  </si>
  <si>
    <t>Hollywood, Florida, United States</t>
  </si>
  <si>
    <t>Muncie, Indiana, United States</t>
  </si>
  <si>
    <t>Chicago, Illinois, United States</t>
  </si>
  <si>
    <t>Clifton, New Jersey, United States</t>
  </si>
  <si>
    <t>St. Louis, Missouri, United States</t>
  </si>
  <si>
    <t>Kissimmee, Florida, United States</t>
  </si>
  <si>
    <t>permsuklamprasitipon@stanford.edu</t>
  </si>
  <si>
    <t>San Diego, California, United States</t>
  </si>
  <si>
    <t>Gibraltar</t>
  </si>
  <si>
    <t>Ghent Metropolitan Area</t>
  </si>
  <si>
    <t>E-Learning, Education, Higher Education</t>
  </si>
  <si>
    <t>Cyprus, Limassol, Limassol</t>
  </si>
  <si>
    <t>United States,Gary,Indiana</t>
  </si>
  <si>
    <t>Israel, Nahariyya, Northern District</t>
  </si>
  <si>
    <t>United States</t>
  </si>
  <si>
    <t>United States,New York City,New York</t>
  </si>
  <si>
    <t>Qatar</t>
  </si>
  <si>
    <t>Cyprus, Nicosia, Nicosia</t>
  </si>
  <si>
    <t>United States,Mckinney,Texas</t>
  </si>
  <si>
    <t>Iran, Ahvaz, Khuzestan</t>
  </si>
  <si>
    <t>Israel, Tel Aviv, Tel Aviv</t>
  </si>
  <si>
    <t>Kuwait, Kuwait City, Al Asimah</t>
  </si>
  <si>
    <t>Australia, Bedford Park,South Australia</t>
  </si>
  <si>
    <t>Hammond, Louisiana, United States</t>
  </si>
  <si>
    <t>Israel, Haifa, Haifa</t>
  </si>
  <si>
    <t>Rumford, Rhode Island, United States</t>
  </si>
  <si>
    <t>Hengelo, Overijssel, Netherlands</t>
  </si>
  <si>
    <t>San Antonio, Texas, United States</t>
  </si>
  <si>
    <t>Brampton, Ontario, Canada</t>
  </si>
  <si>
    <t>Australia, Mount Barker,South Australia</t>
  </si>
  <si>
    <t>Greater Philadelphia</t>
  </si>
  <si>
    <t>New York City, New York, United States</t>
  </si>
  <si>
    <t>Cyprus, Paphos, Pafos</t>
  </si>
  <si>
    <t>Huntsville, Texas, United States</t>
  </si>
  <si>
    <t>Greater Boston</t>
  </si>
  <si>
    <t>United States,Mountain View,California</t>
  </si>
  <si>
    <t>Minneapolis-st. Paul, Minnesota, United States</t>
  </si>
  <si>
    <t>Dania Beach, Florida, United States</t>
  </si>
  <si>
    <t>Carbondale, Illinois, United States</t>
  </si>
  <si>
    <t>United States,Lockport,Illinois</t>
  </si>
  <si>
    <t>Montebello, California, United States</t>
  </si>
  <si>
    <t>US</t>
  </si>
  <si>
    <t>Director Of The Research And Innovation Center On CO2 And H2, Professor Of Chemical Engineering.</t>
  </si>
  <si>
    <t>United States,Woodbridge,Virginia</t>
  </si>
  <si>
    <t>St Paul, Minnesota, United States</t>
  </si>
  <si>
    <t>United States,New Alexandria,Virginia</t>
  </si>
  <si>
    <t>United States,Kansas City,Missouri</t>
  </si>
  <si>
    <t>Flemish Region, Belgium</t>
  </si>
  <si>
    <t>Dallas-Fort Worth Metroplex</t>
  </si>
  <si>
    <t>Columbia, South Carolina Metropolitan Area</t>
  </si>
  <si>
    <t>Denver, Colorado, United States</t>
  </si>
  <si>
    <t>Wayland, Massachusetts, United States</t>
  </si>
  <si>
    <t>United States,Nashville,Tennessee</t>
  </si>
  <si>
    <t>United States,Santa Monica,California</t>
  </si>
  <si>
    <t>Iraq, Erbil, ArbÄ«l</t>
  </si>
  <si>
    <t>Abu Dhabi, United Arab Emirates</t>
  </si>
  <si>
    <t>Iraq, Basrah, Basra</t>
  </si>
  <si>
    <t>Benton Harbor, Michigan, United States</t>
  </si>
  <si>
    <t>Shreveport, Louisiana, United States</t>
  </si>
  <si>
    <t>United States,Springfield-branson,Missouri</t>
  </si>
  <si>
    <t>Amherst, Massachusetts, United States</t>
  </si>
  <si>
    <t>Milwaukee, Wisconsin, United States</t>
  </si>
  <si>
    <t>Brussels Region, Belgium</t>
  </si>
  <si>
    <t>Winder, Georgia, United States</t>
  </si>
  <si>
    <t>West Kingston, Rhode Island, United States</t>
  </si>
  <si>
    <t>Australia, Darwin,Northern Territory</t>
  </si>
  <si>
    <t>61490414494</t>
  </si>
  <si>
    <t>Tilburg, North Brabant, Netherlands</t>
  </si>
  <si>
    <t>Amsterdam, North Holland, Netherlands</t>
  </si>
  <si>
    <t>United States,Arlington,Virginia</t>
  </si>
  <si>
    <t>United States,Worth,Illinois</t>
  </si>
  <si>
    <t>Columbus, Ohio, United States</t>
  </si>
  <si>
    <t>Fort Myers, Florida, United States</t>
  </si>
  <si>
    <t>Philadelphia, Pennsylvania, United States</t>
  </si>
  <si>
    <t>Kalamazoo, Michigan, United States</t>
  </si>
  <si>
    <t>Danielsville, Georgia, United States</t>
  </si>
  <si>
    <t>Tyler, Texas, United States</t>
  </si>
  <si>
    <t>Hong Kong</t>
  </si>
  <si>
    <t>College Station, Texas, United States</t>
  </si>
  <si>
    <t>Northampton, Massachusetts, United States</t>
  </si>
  <si>
    <t>United States,Melbourne,Florida</t>
  </si>
  <si>
    <t>Antwerp, Flemish Region, Belgium</t>
  </si>
  <si>
    <t>Baltimore, Maryland, United States</t>
  </si>
  <si>
    <t>Australia, Casuarina,Northern Territory</t>
  </si>
  <si>
    <t>Israel, Herzliya, Tel Aviv</t>
  </si>
  <si>
    <t>Washington, Washington, United States</t>
  </si>
  <si>
    <t>United States,Romeoville,Illinois</t>
  </si>
  <si>
    <t>Greater Seattle Area</t>
  </si>
  <si>
    <t>Waterloo-Cedar Falls Area</t>
  </si>
  <si>
    <t>Australia, Craigburn Farm,South Australia</t>
  </si>
  <si>
    <t>United States,Cupertino,California</t>
  </si>
  <si>
    <t>Aurora, Colorado, United States</t>
  </si>
  <si>
    <t>Broadcast Media, Education, Higher Education</t>
  </si>
  <si>
    <t>Computer &amp; Network Security, Higher Education</t>
  </si>
  <si>
    <t>Israel, Deganya B</t>
  </si>
  <si>
    <t>Elkins Park, Pennsylvania, United States</t>
  </si>
  <si>
    <t>Huntsville, Alabama, United States</t>
  </si>
  <si>
    <t>Cincinnati, Ohio, United States</t>
  </si>
  <si>
    <t>Higher Education, Medical Devices, Mental Health Care</t>
  </si>
  <si>
    <t>Greater Enschede Area</t>
  </si>
  <si>
    <t>United States,Ellicott City,Maryland</t>
  </si>
  <si>
    <t>Alexandria, Louisiana, United States</t>
  </si>
  <si>
    <t>Education, Higher Education, Staffing And Recruiting</t>
  </si>
  <si>
    <t>Design, Higher Education</t>
  </si>
  <si>
    <t>Australia, St Marys,South Australia</t>
  </si>
  <si>
    <t>Makanda, Illinois, United States</t>
  </si>
  <si>
    <t>Minneapolis, Minnesota, United States</t>
  </si>
  <si>
    <t>United States,,Illinois</t>
  </si>
  <si>
    <t>Herrin, Illinois, United States</t>
  </si>
  <si>
    <t>Lebanon, Beirut, Beyrouth</t>
  </si>
  <si>
    <r>
      <rPr>
        <sz val="11"/>
        <color theme="1"/>
        <rFont val="Calibri"/>
        <family val="2"/>
        <charset val="1"/>
      </rPr>
      <t>https://www.linkedin.com/in/eldad-</t>
    </r>
    <r>
      <rPr>
        <sz val="11"/>
        <color theme="1"/>
        <rFont val="FreeSans"/>
        <family val="2"/>
      </rPr>
      <t>אלדד</t>
    </r>
    <r>
      <rPr>
        <sz val="11"/>
        <color theme="1"/>
        <rFont val="Calibri"/>
        <family val="2"/>
        <charset val="1"/>
      </rPr>
      <t>-shakhevet-efraimi-</t>
    </r>
    <r>
      <rPr>
        <sz val="11"/>
        <color theme="1"/>
        <rFont val="FreeSans"/>
        <family val="2"/>
      </rPr>
      <t>שלהבת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FreeSans"/>
        <family val="2"/>
      </rPr>
      <t>אפריימי</t>
    </r>
    <r>
      <rPr>
        <sz val="11"/>
        <color theme="1"/>
        <rFont val="Calibri"/>
        <family val="2"/>
        <charset val="1"/>
      </rPr>
      <t>-03628510</t>
    </r>
  </si>
  <si>
    <t>Construction, Higher Education</t>
  </si>
  <si>
    <t>United Arab Emirates, Abu Dhabi, Abu Dhabi</t>
  </si>
  <si>
    <t>Dublin, County Dublin, Ireland</t>
  </si>
  <si>
    <t>United States,Sunnyvale,California</t>
  </si>
  <si>
    <t>Hicksville, New York, United States</t>
  </si>
  <si>
    <t>United States,Redwood City,California</t>
  </si>
  <si>
    <t>Gainesville, Florida, United States</t>
  </si>
  <si>
    <t>Greenville, South Carolina, United States</t>
  </si>
  <si>
    <t>New Alexandria, Virginia, United States</t>
  </si>
  <si>
    <t>North Providence, Rhode Island, United States</t>
  </si>
  <si>
    <t>Australia, ,South Australia</t>
  </si>
  <si>
    <t>Pittsburgh, Pennsylvania, United States</t>
  </si>
  <si>
    <t>United States,St Paul,Minnesota</t>
  </si>
  <si>
    <t>Cheshire, Connecticut, United States</t>
  </si>
  <si>
    <t>Copenhagen, Capital Region, Denmark</t>
  </si>
  <si>
    <t>Greater Lexington Area</t>
  </si>
  <si>
    <t>United States,Hayward,California</t>
  </si>
  <si>
    <t>United States,Laredo,Texas</t>
  </si>
  <si>
    <t>United States,Temecula,California</t>
  </si>
  <si>
    <t>Natchitoches, Louisiana, United States</t>
  </si>
  <si>
    <t>Australia, Seacliff Park,South Australia</t>
  </si>
  <si>
    <t>Veldhoven, North Brabant, Netherlands</t>
  </si>
  <si>
    <t>Australia, Seacombe Heights,South Australia</t>
  </si>
  <si>
    <t>Barrington, Rhode Island, United States</t>
  </si>
  <si>
    <t>Cranston, Rhode Island, United States</t>
  </si>
  <si>
    <t>Cedar Hill, Texas, United States</t>
  </si>
  <si>
    <t>Tallahassee, Florida, United States</t>
  </si>
  <si>
    <t>Saudi Arabia, Medina, Al MadÄ«nah Al Munawwarah</t>
  </si>
  <si>
    <t>Mortsel, Flemish Region, Belgium</t>
  </si>
  <si>
    <t>Qatar, Doha, BaladÄ«yat Ad Dawá¸©ah</t>
  </si>
  <si>
    <t>Iraq, Baghdad, Baghdad</t>
  </si>
  <si>
    <t>Chapel Hill, North Carolina, United States</t>
  </si>
  <si>
    <t>San Francisco Bay Area</t>
  </si>
  <si>
    <t>Dahal</t>
  </si>
  <si>
    <t>United States,San Diego,California</t>
  </si>
  <si>
    <t>NonProfit Organization Management</t>
  </si>
  <si>
    <t>, , Luxembourg</t>
  </si>
  <si>
    <t>Clarence, New York, United States</t>
  </si>
  <si>
    <t>Wake Forest, North Carolina, United States</t>
  </si>
  <si>
    <t>Somerset, Massachusetts, United States</t>
  </si>
  <si>
    <t>United States,Fremont,California</t>
  </si>
  <si>
    <t>Rutherford, New Jersey, United States</t>
  </si>
  <si>
    <t>Higher Education, Medical Practice</t>
  </si>
  <si>
    <t>Iran, Shiraz, Fars</t>
  </si>
  <si>
    <t>Iran, Golestān</t>
  </si>
  <si>
    <t>Education Management, Higher Education, Information Technology And Services</t>
  </si>
  <si>
    <t>Oman, Al Khābūrah, Al Batinah North</t>
  </si>
  <si>
    <t>Hartford, Connecticut, United States</t>
  </si>
  <si>
    <t>United States,Griffith,Indiana</t>
  </si>
  <si>
    <t>Saudi Arabia, Dammam, Eastern Province</t>
  </si>
  <si>
    <t>Orlando, Florida, United States</t>
  </si>
  <si>
    <t>Egypt, New Cairo, Cairo</t>
  </si>
  <si>
    <t>Egypt, Giza, Giza</t>
  </si>
  <si>
    <t>Saudi Arabia, Jeddah, Makkah</t>
  </si>
  <si>
    <t>Israel, Beersheba, Southern District</t>
  </si>
  <si>
    <t>Turkey, Erzurum, Erzurum</t>
  </si>
  <si>
    <t>Higher Education, Telecommunications</t>
  </si>
  <si>
    <t>Bahrain, Southern Governorate</t>
  </si>
  <si>
    <t>Boone, North Carolina, United States</t>
  </si>
  <si>
    <t>Lenoir, North Carolina, United States</t>
  </si>
  <si>
    <t>Ohio, United States</t>
  </si>
  <si>
    <t>Dubai, Dubai, United Arab Emirates</t>
  </si>
  <si>
    <t>Vilas, North Carolina, United States</t>
  </si>
  <si>
    <t>Higher Education, NonProfit Organization Management</t>
  </si>
  <si>
    <t>Lebanon, Tyre, South Governorate</t>
  </si>
  <si>
    <t>Deurne, North Brabant, Netherlands</t>
  </si>
  <si>
    <t>United Arab Emirates, Sharjah, Ash Shāriqah</t>
  </si>
  <si>
    <t>Madrid, , Philippines</t>
  </si>
  <si>
    <t>Galena, Ohio, United States</t>
  </si>
  <si>
    <t>West Jefferson, North Carolina, United States</t>
  </si>
  <si>
    <t>Raleigh, North Carolina, United States</t>
  </si>
  <si>
    <t>Austin, Texas, United States</t>
  </si>
  <si>
    <t>Concord, New Hampshire, United States</t>
  </si>
  <si>
    <t>Jordan, Amman, Amman</t>
  </si>
  <si>
    <t>South Charleston, West Virginia, United States</t>
  </si>
  <si>
    <t>Hickory-lenoir-morganton-marion, Iowa, United States</t>
  </si>
  <si>
    <t>Iran, Bīrjand, Khorāsān-e Jonūbī</t>
  </si>
  <si>
    <t>United States,Las Vegas,Nevada</t>
  </si>
  <si>
    <t>United States,Los Angeles,California</t>
  </si>
  <si>
    <t>United States,Washington, D.c,Washington, D.c</t>
  </si>
  <si>
    <t>Turkey, Esenler, Istanbul</t>
  </si>
  <si>
    <t>United States,Santa Clara,California</t>
  </si>
  <si>
    <t>Kannapolis, North Carolina, United States</t>
  </si>
  <si>
    <t>Wayne, West Virginia, United States</t>
  </si>
  <si>
    <t>Zionville, North Carolina, United States</t>
  </si>
  <si>
    <t>Columbus, Mississippi, United States</t>
  </si>
  <si>
    <t>Rockland, Massachusetts, United States</t>
  </si>
  <si>
    <t>Indianapolis, Indiana, United States</t>
  </si>
  <si>
    <t>United States,Eugene-springfield,Missouri</t>
  </si>
  <si>
    <t>Egypt, Qesm El Maadi, Cairo</t>
  </si>
  <si>
    <t>Saudi Arabia, Ar Riyāḑ</t>
  </si>
  <si>
    <t>Israel, Kfar Saba, Central District</t>
  </si>
  <si>
    <t>Santa Cruz, California, United States</t>
  </si>
  <si>
    <t>United States,Tracy,California</t>
  </si>
  <si>
    <t>United States,Los Altos,California</t>
  </si>
  <si>
    <t>Delft, South Holland, Netherlands</t>
  </si>
  <si>
    <t>Sedalia, Missouri, United States</t>
  </si>
  <si>
    <t>Riyadh, Ar Riyāḑ, Saudi Arabia</t>
  </si>
  <si>
    <t>Bridgton, Maine, United States</t>
  </si>
  <si>
    <t>Huntington, New York, United States</t>
  </si>
  <si>
    <t>Johns Island, South Carolina, United States</t>
  </si>
  <si>
    <t>Australia, Marino,South Australia</t>
  </si>
  <si>
    <t>Management Consulting, Higher Education</t>
  </si>
  <si>
    <t>Israel, Kinneret Kvutza,</t>
  </si>
  <si>
    <t>Turkey, Ankara, Ankara</t>
  </si>
  <si>
    <t>United States,Redondo Beach,California</t>
  </si>
  <si>
    <t>Dubai, United Arab Emirates</t>
  </si>
  <si>
    <t>https://ch.linkedin.com/in/katharina-m-fromm-a9715330/en</t>
  </si>
  <si>
    <t>https://ch.linkedin.com/in/stéphane-recrosio-325389</t>
  </si>
  <si>
    <t>https://www.linkedin.com/in/agnesnika</t>
  </si>
  <si>
    <t>https://www.linkedin.com/in/ahmadrushdi</t>
  </si>
  <si>
    <t>https://www.linkedin.com/in/aimee-noelle-swanson</t>
  </si>
  <si>
    <t>https://www.linkedin.com/in/ajcapote</t>
  </si>
  <si>
    <t>https://www.linkedin.com/in/ajsaltarelli</t>
  </si>
  <si>
    <t>https://www.linkedin.com/in/alessandraholder</t>
  </si>
  <si>
    <t>https://www.linkedin.com/in/alexstorer</t>
  </si>
  <si>
    <t>https://www.linkedin.com/in/amanda-chase-0a97a9a</t>
  </si>
  <si>
    <t>https://www.linkedin.com/in/amanda-peng-6411409</t>
  </si>
  <si>
    <t>https://www.linkedin.com/in/amber-rodriguez-47008ab3</t>
  </si>
  <si>
    <t>https://www.linkedin.com/in/andrea-buford-7097b916/</t>
  </si>
  <si>
    <t>https://www.linkedin.com/in/andrea-hasler</t>
  </si>
  <si>
    <t>https://www.linkedin.com/in/andrewmucha</t>
  </si>
  <si>
    <t>https://www.linkedin.com/in/andymiller44</t>
  </si>
  <si>
    <t>https://www.linkedin.com/in/anne-early-b5554932</t>
  </si>
  <si>
    <t>https://www.linkedin.com/in/armand-niederberger-703a146</t>
  </si>
  <si>
    <t>https://www.linkedin.com/in/armoorephd</t>
  </si>
  <si>
    <t>https://www.linkedin.com/in/ashleybentzlinrobinson</t>
  </si>
  <si>
    <t>https://www.linkedin.com/in/babetteheyer</t>
  </si>
  <si>
    <t>https://www.linkedin.com/in/bfavat</t>
  </si>
  <si>
    <t>https://www.linkedin.com/in/bhavani-koneru</t>
  </si>
  <si>
    <t>https://www.linkedin.com/in/bjanellgrenier</t>
  </si>
  <si>
    <t>https://www.linkedin.com/in/blakeashwell</t>
  </si>
  <si>
    <t>https://www.linkedin.com/in/brandykahlig</t>
  </si>
  <si>
    <t>https://www.linkedin.com/in/briansp</t>
  </si>
  <si>
    <t>https://www.linkedin.com/in/bridgetalgeehewitt</t>
  </si>
  <si>
    <t>https://www.linkedin.com/in/cassandra-m-garcia</t>
  </si>
  <si>
    <t>https://www.linkedin.com/in/catherine-feight-85123b79</t>
  </si>
  <si>
    <t>https://www.linkedin.com/in/charlene-hu-17188bb</t>
  </si>
  <si>
    <t>https://www.linkedin.com/in/christelle-lorenzana-76b01072</t>
  </si>
  <si>
    <t>https://www.linkedin.com/in/christopher-guest-10a9011</t>
  </si>
  <si>
    <t>https://www.linkedin.com/in/cindy-kiel-690234b</t>
  </si>
  <si>
    <t>https://www.linkedin.com/in/ckapfer</t>
  </si>
  <si>
    <t>https://www.linkedin.com/in/colleencuddy</t>
  </si>
  <si>
    <t>https://www.linkedin.com/in/craig-carnaroli</t>
  </si>
  <si>
    <t>https://www.linkedin.com/in/daniel-n-aloi-aa3a60b</t>
  </si>
  <si>
    <t>https://www.linkedin.com/in/darren-travis-0152b7139</t>
  </si>
  <si>
    <t>https://www.linkedin.com/in/david-larcker-a776986</t>
  </si>
  <si>
    <t>https://www.linkedin.com/in/david-stone-66b28917/</t>
  </si>
  <si>
    <t>https://www.linkedin.com/in/debbie-leong-childs-2a994b25</t>
  </si>
  <si>
    <t>https://www.linkedin.com/in/deepahinduja</t>
  </si>
  <si>
    <t>https://www.linkedin.com/in/deewashrestha</t>
  </si>
  <si>
    <t>https://www.linkedin.com/in/dennis-bolton-infosec</t>
  </si>
  <si>
    <t>https://www.linkedin.com/in/diana-fox-9b53bb1a</t>
  </si>
  <si>
    <t>https://www.linkedin.com/in/diane-rivers-88137251/</t>
  </si>
  <si>
    <t>https://www.linkedin.com/in/dianelcw</t>
  </si>
  <si>
    <t>https://www.linkedin.com/in/domenico-luongo-a0893823</t>
  </si>
  <si>
    <t>https://www.linkedin.com/in/dora-brown-337b703</t>
  </si>
  <si>
    <t>https://www.linkedin.com/in/doyleju/</t>
  </si>
  <si>
    <t>https://www.linkedin.com/in/dr-jeff-nadel-37234714</t>
  </si>
  <si>
    <t>https://www.linkedin.com/in/drbrej</t>
  </si>
  <si>
    <t>https://www.linkedin.com/in/eileen-bernabe</t>
  </si>
  <si>
    <t>https://www.linkedin.com/in/elenaeneva</t>
  </si>
  <si>
    <t>https://www.linkedin.com/in/elisabeth-einaudi-1502485</t>
  </si>
  <si>
    <t>https://www.linkedin.com/in/elizabeth-seckel-b85b847</t>
  </si>
  <si>
    <t>https://www.linkedin.com/in/emily-redington-modak-38123074</t>
  </si>
  <si>
    <t>https://www.linkedin.com/in/erich-baker-34bb544</t>
  </si>
  <si>
    <t>https://www.linkedin.com/in/erin-eggerman-bb717424</t>
  </si>
  <si>
    <t>https://www.linkedin.com/in/eva-cools-3625a015/</t>
  </si>
  <si>
    <t>https://www.linkedin.com/in/fiona-brennan-b6052827/</t>
  </si>
  <si>
    <t>https://www.linkedin.com/in/foxerson</t>
  </si>
  <si>
    <t>https://www.linkedin.com/in/ganesh-karkala</t>
  </si>
  <si>
    <t>https://www.linkedin.com/in/gavingeweniger</t>
  </si>
  <si>
    <t>https://www.linkedin.com/in/george-varghese-pmp-csm-544baa2/</t>
  </si>
  <si>
    <t>https://www.linkedin.com/in/georgina-armstrong-1bb0935</t>
  </si>
  <si>
    <t>https://www.linkedin.com/in/gerhardschubert/</t>
  </si>
  <si>
    <t>https://www.linkedin.com/in/germanas-peleckis-2605761ab/</t>
  </si>
  <si>
    <t>https://www.linkedin.com/in/gina-m-freeman-b5905792</t>
  </si>
  <si>
    <t>https://www.linkedin.com/in/halljanet</t>
  </si>
  <si>
    <t>https://www.linkedin.com/in/harryallen</t>
  </si>
  <si>
    <t>https://www.linkedin.com/in/hayden-crocker-ab5845238</t>
  </si>
  <si>
    <t>https://www.linkedin.com/in/heejung-yim-259292b</t>
  </si>
  <si>
    <t>https://www.linkedin.com/in/helenburkemcevoy/</t>
  </si>
  <si>
    <t>https://www.linkedin.com/in/henry-kuo-b7b764a</t>
  </si>
  <si>
    <t>https://www.linkedin.com/in/hojohnson</t>
  </si>
  <si>
    <t>https://www.linkedin.com/in/holly-osborne123</t>
  </si>
  <si>
    <t>https://www.linkedin.com/in/howard-leung-a9597315</t>
  </si>
  <si>
    <t>https://www.linkedin.com/in/hpcclusters</t>
  </si>
  <si>
    <t>https://www.linkedin.com/in/hyungchai-park-41887b16</t>
  </si>
  <si>
    <t>https://www.linkedin.com/in/ignacelemahieu/</t>
  </si>
  <si>
    <t>https://www.linkedin.com/in/ikenna-anyaso</t>
  </si>
  <si>
    <t>https://www.linkedin.com/in/ingrid-davila-0174a42b4</t>
  </si>
  <si>
    <t>https://www.linkedin.com/in/irene-lam-b46a313b</t>
  </si>
  <si>
    <t>https://www.linkedin.com/in/isabel-alvarez-valdez-502bb4b</t>
  </si>
  <si>
    <t>https://www.linkedin.com/in/jack-gq-zeng</t>
  </si>
  <si>
    <t>https://www.linkedin.com/in/jacqueline-hencsie-52121011/</t>
  </si>
  <si>
    <t>https://www.linkedin.com/in/jacquelineleeshen</t>
  </si>
  <si>
    <t>https://www.linkedin.com/in/jamie-johnston-a3836625</t>
  </si>
  <si>
    <t>https://www.linkedin.com/in/jamie-lutton</t>
  </si>
  <si>
    <t>https://www.linkedin.com/in/jamiesdent</t>
  </si>
  <si>
    <t>https://www.linkedin.com/in/jason-helmers-464a3270</t>
  </si>
  <si>
    <t>https://www.linkedin.com/in/jasonowatson</t>
  </si>
  <si>
    <t>https://www.linkedin.com/in/jay-tsuruoka</t>
  </si>
  <si>
    <t>https://www.linkedin.com/in/jennifer-m-0ab3673</t>
  </si>
  <si>
    <t>https://www.linkedin.com/in/jessa-albertson-1a30407</t>
  </si>
  <si>
    <t>https://www.linkedin.com/in/jessica-martin0826/</t>
  </si>
  <si>
    <t>https://www.linkedin.com/in/jim-henry-ab6b0811</t>
  </si>
  <si>
    <t>https://www.linkedin.com/in/joan-lindsey-mullikin-94014416</t>
  </si>
  <si>
    <t>https://www.linkedin.com/in/jodi-prochaska-957b01301</t>
  </si>
  <si>
    <t>https://www.linkedin.com/in/joel-schaefer-1ba25a5</t>
  </si>
  <si>
    <t>https://www.linkedin.com/in/john-doyle-862353b/</t>
  </si>
  <si>
    <t>https://www.linkedin.com/in/john-freshwaters-9b3104</t>
  </si>
  <si>
    <t>https://www.linkedin.com/in/jose-quinones-ba84b3134</t>
  </si>
  <si>
    <t>https://www.linkedin.com/in/joseph-a-whittaker-a888537/</t>
  </si>
  <si>
    <t>https://www.linkedin.com/in/joshua-murphy-a475652bb</t>
  </si>
  <si>
    <t>https://www.linkedin.com/in/judgejohn/</t>
  </si>
  <si>
    <t>https://www.linkedin.com/in/judith-chadwick-082b2b15/</t>
  </si>
  <si>
    <t>https://www.linkedin.com/in/karen-zhao-60443a78</t>
  </si>
  <si>
    <t>https://www.linkedin.com/in/karsten-schacht-13657847/</t>
  </si>
  <si>
    <t>https://www.linkedin.com/in/kathie-kern-a24843a</t>
  </si>
  <si>
    <t>https://www.linkedin.com/in/kathleen-ruland</t>
  </si>
  <si>
    <t>https://www.linkedin.com/in/kathryn-geraghty-374748a1/</t>
  </si>
  <si>
    <t>https://www.linkedin.com/in/kathrynjnobrega</t>
  </si>
  <si>
    <t>https://www.linkedin.com/in/kathy-pappas-kassaras-8530b87</t>
  </si>
  <si>
    <t>https://www.linkedin.com/in/kim-baeten</t>
  </si>
  <si>
    <t>https://www.linkedin.com/in/kira-crage</t>
  </si>
  <si>
    <t>https://www.linkedin.com/in/kristen-blair-0280a544</t>
  </si>
  <si>
    <t>https://www.linkedin.com/in/kristingeiser</t>
  </si>
  <si>
    <t>https://www.linkedin.com/in/kurt-howerton-b438909</t>
  </si>
  <si>
    <t>https://www.linkedin.com/in/kyliekelley</t>
  </si>
  <si>
    <t>https://www.linkedin.com/in/lakshmi-kalyanaraman-9967483</t>
  </si>
  <si>
    <t>https://www.linkedin.com/in/langlotz</t>
  </si>
  <si>
    <t>https://www.linkedin.com/in/larry-leifer-23064710</t>
  </si>
  <si>
    <t>https://www.linkedin.com/in/laurel-barosh</t>
  </si>
  <si>
    <t>https://www.linkedin.com/in/leah-cowen-41771084/</t>
  </si>
  <si>
    <t>https://www.linkedin.com/in/leighann-rawls-b11501107</t>
  </si>
  <si>
    <t>https://www.linkedin.com/in/lexi-amundsen-01972768</t>
  </si>
  <si>
    <t>https://www.linkedin.com/in/linda-ho-66624754</t>
  </si>
  <si>
    <t>https://www.linkedin.com/in/lisa-cahners-457259a</t>
  </si>
  <si>
    <t>https://www.linkedin.com/in/lmocoleman</t>
  </si>
  <si>
    <t>https://www.linkedin.com/in/lucrecia-kim-boswell-67251b9</t>
  </si>
  <si>
    <t>https://www.linkedin.com/in/ma-agnes-ith-933904280</t>
  </si>
  <si>
    <t>https://www.linkedin.com/in/madison-priest-ph-d-0496881b</t>
  </si>
  <si>
    <t>https://www.linkedin.com/in/malam104/</t>
  </si>
  <si>
    <t>https://www.linkedin.com/in/manjit-gill-8b229687</t>
  </si>
  <si>
    <t>https://www.linkedin.com/in/manolia-margaris-934498258</t>
  </si>
  <si>
    <t>https://www.linkedin.com/in/marc-pritchard-06430739</t>
  </si>
  <si>
    <t>https://www.linkedin.com/in/margaret-wei</t>
  </si>
  <si>
    <t>https://www.linkedin.com/in/maria-nihei-38921851/</t>
  </si>
  <si>
    <t>https://www.linkedin.com/in/mariko-j-9397256</t>
  </si>
  <si>
    <t>https://www.linkedin.com/in/marissa-gonzalez-095a1b61</t>
  </si>
  <si>
    <t>https://www.linkedin.com/in/marjoriepowell</t>
  </si>
  <si>
    <t>https://www.linkedin.com/in/mary-lucus-24603520</t>
  </si>
  <si>
    <t>https://www.linkedin.com/in/mary-prunicki-7407127b</t>
  </si>
  <si>
    <t>https://www.linkedin.com/in/mauricio-saavedra-ph-d-642501238</t>
  </si>
  <si>
    <t>https://www.linkedin.com/in/megan-dietrich-85517040</t>
  </si>
  <si>
    <t>https://www.linkedin.com/in/megganlevitt/</t>
  </si>
  <si>
    <t>https://www.linkedin.com/in/melissa-trento-2b43a2110</t>
  </si>
  <si>
    <t>https://www.linkedin.com/in/michael-biagini-7321509</t>
  </si>
  <si>
    <t>https://www.linkedin.com/in/michael-chancellor-a687847</t>
  </si>
  <si>
    <t>https://www.linkedin.com/in/michael-kranak-phd-bcba-d-0b08193a</t>
  </si>
  <si>
    <t>https://www.linkedin.com/in/michael-noe-29154b6</t>
  </si>
  <si>
    <t>https://www.linkedin.com/in/michael-spires-5681781/</t>
  </si>
  <si>
    <t>https://www.linkedin.com/in/michele-knox-52bb753b/</t>
  </si>
  <si>
    <t>https://www.linkedin.com/in/michelle-lin-8119b73a</t>
  </si>
  <si>
    <t>https://www.linkedin.com/in/millicent-marshall-311861186</t>
  </si>
  <si>
    <t>https://www.linkedin.com/in/miranda-campbell</t>
  </si>
  <si>
    <t>https://www.linkedin.com/in/misty-mazzara-b4457351</t>
  </si>
  <si>
    <t>https://www.linkedin.com/in/munira-tarmohamed-bhatia-15587219</t>
  </si>
  <si>
    <t>https://www.linkedin.com/in/nan-mckenna-1881ab55</t>
  </si>
  <si>
    <t>https://www.linkedin.com/in/naseem-salehi</t>
  </si>
  <si>
    <t>https://www.linkedin.com/in/natalie-macia-42a19624/</t>
  </si>
  <si>
    <t>https://www.linkedin.com/in/nicole-hancock-39604948</t>
  </si>
  <si>
    <t>https://www.linkedin.com/in/nicolo-mendoza-b6601747</t>
  </si>
  <si>
    <t>https://www.linkedin.com/in/ora-hirsch-pescovitz-62266a194/</t>
  </si>
  <si>
    <t>https://www.linkedin.com/in/orla-cahill-41735121/</t>
  </si>
  <si>
    <t>https://www.linkedin.com/in/osamu-umezawa-69601335/</t>
  </si>
  <si>
    <t>https://www.linkedin.com/in/paarthshukla</t>
  </si>
  <si>
    <t>https://www.linkedin.com/in/pamela-gayheart-5111136/</t>
  </si>
  <si>
    <t>https://www.linkedin.com/in/pasang-sherpa-41791623</t>
  </si>
  <si>
    <t>https://www.linkedin.com/in/patricia-rodriguez-espinosa-ph-d-m-p-h-27575635</t>
  </si>
  <si>
    <t>https://www.linkedin.com/in/patrick-kinnier</t>
  </si>
  <si>
    <t>https://www.linkedin.com/in/patty-kong-b428ba3</t>
  </si>
  <si>
    <t>https://www.linkedin.com/in/paul-fontaine</t>
  </si>
  <si>
    <t>https://www.linkedin.com/in/paul-richardson-24a0a61a1</t>
  </si>
  <si>
    <t>https://www.linkedin.com/in/paula-wetzel-4858811a8</t>
  </si>
  <si>
    <t>https://www.linkedin.com/in/peter-hoenig-8b99b91a</t>
  </si>
  <si>
    <t>https://www.linkedin.com/in/pornprang-plangsrisakul-80064914</t>
  </si>
  <si>
    <t>https://www.linkedin.com/in/prof-ebrahim-alhajri-b7305b1a2</t>
  </si>
  <si>
    <t>https://www.linkedin.com/in/r-kirk-riemer-4539465</t>
  </si>
  <si>
    <t>https://www.linkedin.com/in/reginafennie</t>
  </si>
  <si>
    <t>https://www.linkedin.com/in/rick-wiechmann-0787736</t>
  </si>
  <si>
    <t>https://www.linkedin.com/in/robertprakash</t>
  </si>
  <si>
    <t>https://www.linkedin.com/in/ron-romano-8b5b62a5</t>
  </si>
  <si>
    <t>https://www.linkedin.com/in/roy-ikenberry-0a78461b</t>
  </si>
  <si>
    <t>https://www.linkedin.com/in/russell-brewer</t>
  </si>
  <si>
    <t>https://www.linkedin.com/in/sam-krow-lucal</t>
  </si>
  <si>
    <t>https://www.linkedin.com/in/sandrawaughruggles</t>
  </si>
  <si>
    <t>https://www.linkedin.com/in/sara-bible-ba0651b1</t>
  </si>
  <si>
    <t>https://www.linkedin.com/in/sara-jordan-bloch-7a506559</t>
  </si>
  <si>
    <t>https://www.linkedin.com/in/schroederangela</t>
  </si>
  <si>
    <t>https://www.linkedin.com/in/scottvedmiston</t>
  </si>
  <si>
    <t>https://www.linkedin.com/in/shahla-haider-734a6510</t>
  </si>
  <si>
    <t>https://www.linkedin.com/in/sonia-barragan-6b03b76</t>
  </si>
  <si>
    <t>https://www.linkedin.com/in/stacemo</t>
  </si>
  <si>
    <t>https://www.linkedin.com/in/stephen-wong-8154a74</t>
  </si>
  <si>
    <t>https://www.linkedin.com/in/steve-gallagher-cio</t>
  </si>
  <si>
    <t>https://www.linkedin.com/in/susan-parker-83329664</t>
  </si>
  <si>
    <t>https://www.linkedin.com/in/susan-sweeney-b7b5701</t>
  </si>
  <si>
    <t>https://www.linkedin.com/in/swathi-prabhu-a444b85</t>
  </si>
  <si>
    <t>https://www.linkedin.com/in/terrisunset</t>
  </si>
  <si>
    <t>https://www.linkedin.com/in/theresa-munoz-wynn-022a2a5</t>
  </si>
  <si>
    <t>https://www.linkedin.com/in/theresa-t-b802865</t>
  </si>
  <si>
    <t>https://www.linkedin.com/in/thomas-estermann-04019313/</t>
  </si>
  <si>
    <t>https://www.linkedin.com/in/tie-liang-a4984415</t>
  </si>
  <si>
    <t>https://www.linkedin.com/in/tim-leung-stanford</t>
  </si>
  <si>
    <t>https://www.linkedin.com/in/timjad</t>
  </si>
  <si>
    <t>https://www.linkedin.com/in/todd-ferris</t>
  </si>
  <si>
    <t>https://www.linkedin.com/in/tom-baer-60a1a96</t>
  </si>
  <si>
    <t>https://www.linkedin.com/in/torisharma</t>
  </si>
  <si>
    <t>https://www.linkedin.com/in/tperorazio/</t>
  </si>
  <si>
    <t>https://www.linkedin.com/in/vparli</t>
  </si>
  <si>
    <t>https://www.linkedin.com/in/walkercoley</t>
  </si>
  <si>
    <t>https://www.linkedin.com/in/william-h-ingram</t>
  </si>
  <si>
    <t>https://www.linkedin.com/in/xiaoxia-y-5a985518</t>
  </si>
  <si>
    <t>https://www.linkedin.com/in/yolanda-banks-1478a330</t>
  </si>
  <si>
    <t>https://www.linkedin.com/in/yusukemaeda/</t>
  </si>
  <si>
    <t>https://www.linkedin.com/sales/lead/ACwAAAYBXVYBEhsyeFgUWy1hrqBGw9DxpQDqPzw,NAME_SEARCH,Dr-m</t>
  </si>
  <si>
    <t>https://www.linkedin.com/sales/lead/ACwAABUdVaIBkVDOzz7-E-gjUaiF0gtWQmMb-7w,NAME_SEARCH,Rl2O</t>
  </si>
  <si>
    <t>https://www.linkedin.com/sales/people/ACwAAAFPLi8BKbmvxVWcjJAbOOLGlrdQ6rVyRzA,NAME_SEARCH,Xuf3</t>
  </si>
  <si>
    <t>https://www.linkedin.com/sales/people/ACwAABzHAaEBEfZnfDXTFyfVovBPgU8fTAgGgbg,NAME_SEARCH,AdqW</t>
  </si>
  <si>
    <t>Ilford, England, United Kingdom</t>
  </si>
  <si>
    <t>caldwell19@llnl.gov ; p.caldwell@qmul.ac.uk</t>
  </si>
  <si>
    <t>Source File(s) in single_uni.zip</t>
  </si>
  <si>
    <t>Disposition</t>
  </si>
  <si>
    <t>NCURA.xlsx</t>
  </si>
  <si>
    <t>Added</t>
  </si>
  <si>
    <t>GN_EVENTS_MASTERLIST.xlsx</t>
  </si>
  <si>
    <t>Aberystwyth University GN ERP Felicia 01April.xlsx</t>
  </si>
  <si>
    <t>Anglia Ruskin University ERP GN 02April Felicia.xlsx</t>
  </si>
  <si>
    <t>GN_EVENTS_MASTERLIST.xlsx | GN_EVENT_CRM.xlsx</t>
  </si>
  <si>
    <t>BRAC GN ERP Felicia 10june .xlsx</t>
  </si>
  <si>
    <t>Bangor University Felicia ERP GN 21April.xlsx</t>
  </si>
  <si>
    <t>The Baptist Health ERP GN Felicia 27July.xlsx</t>
  </si>
  <si>
    <t>Bath Spa University ERP GN 01April Felicia.xlsx</t>
  </si>
  <si>
    <t>BirdLife International ERP GN Felicia 28July.xlsx</t>
  </si>
  <si>
    <t>University Birbeck GN ERP Connection 25March Felicia.xlsx</t>
  </si>
  <si>
    <t>Birmingham City University GRN ERP Felicia 23April.xlsx</t>
  </si>
  <si>
    <t>GN_EVENT_CRM.xlsx</t>
  </si>
  <si>
    <t>British Antarctic Survey GN ERP Felicia 24April.xlsx</t>
  </si>
  <si>
    <t>The British Museum ERP GN Felicia 23July.xlsx</t>
  </si>
  <si>
    <t>CABI GN ERP Felicia 25July.xlsx</t>
  </si>
  <si>
    <t>CERN (European Organization for Nuclear Research) ERP GN Felicia 20 July.xlsx</t>
  </si>
  <si>
    <t>California Polytechnic State University GN 13April GN.xlsx</t>
  </si>
  <si>
    <t>Canterbury Christ Church University ERP GN 09june Felicia.xlsx</t>
  </si>
  <si>
    <t>Cardiff Metropolitan University GN ERP 30april.xlsx</t>
  </si>
  <si>
    <t>Cardiff Metropolitan University GN ERP 30april.xlsx | GN_EVENTS_MASTERLIST.xlsx</t>
  </si>
  <si>
    <t>Cardiff University GN ERP Felicia 01April.xlsx</t>
  </si>
  <si>
    <t>City St Georges University of London GN 27 March Felicia.xlsx</t>
  </si>
  <si>
    <t>NEW LIST.xlsx</t>
  </si>
  <si>
    <t>Coventry University GN ERP Felicia 10April.xlsx</t>
  </si>
  <si>
    <t>Danmarks Tekniske Universitet - DTU GN ERP Felicia 18june.xlsx</t>
  </si>
  <si>
    <t>De Montford University ERP GN Felicia 13April.xlsx</t>
  </si>
  <si>
    <t>Durham University ERP GN Felicia 15June.xlsx</t>
  </si>
  <si>
    <t>EMBL-EBI (European Bioinformatics Institute) NEW CONTACT.xlsx</t>
  </si>
  <si>
    <t>European Synchrotron Radiation Facility ERP GN Felicia 20July.xlsx</t>
  </si>
  <si>
    <t>Norwich BioSciences Institute GN ERP Felicia 29 May.xlsx</t>
  </si>
  <si>
    <t>Edinburgh Napier University GN ERP Felicia 22May.xlsx</t>
  </si>
  <si>
    <t>Ferris State University ERP GN Felicia 29July.xlsx</t>
  </si>
  <si>
    <t>GFZ Helmholtz Centre for Geosciences GN ERP Felicia 24April.xlsx</t>
  </si>
  <si>
    <t>Gainesville City School System USA Felicia 23July .xlsx</t>
  </si>
  <si>
    <t>Global Green Growth Institute GN ERP Felicia 18MAY.xlsx</t>
  </si>
  <si>
    <t>GN_EVENTS_MASTERLIST.xlsx | Staffordshire University ERP GN Felicia 22May.xlsx</t>
  </si>
  <si>
    <t>HR WallingFord ERP GN Felicia 23 July.xlsx</t>
  </si>
  <si>
    <t>Harper Adams University Felicia GN ERP 02April.csv</t>
  </si>
  <si>
    <t>Heriot-Watt University GN 27 March Felicia.xlsx</t>
  </si>
  <si>
    <t>Historic Environment Scotland ERP GN Felicia 25July.xlsx</t>
  </si>
  <si>
    <t>Institute of Development Studies ERP GN Felicia 28July.xlsx</t>
  </si>
  <si>
    <t>International Institute for Environment and Development ERP GN Felicia 28July.xlsx</t>
  </si>
  <si>
    <t>Keele University ERP GN Felicia 24April.xlsx</t>
  </si>
  <si>
    <t>Felicia Linkedin List.xlsx</t>
  </si>
  <si>
    <t>Liverpool School of Tropical Medicine GN ERP Felicia 19June.xlsx</t>
  </si>
  <si>
    <t>Malaria Consortium (UK) ERP GN Felicia 20JUly.xlsx</t>
  </si>
  <si>
    <t>MARSHALL UNIVERSITY RESEARCH CORPORATION Felicia GN ERP 15 july.xlsx</t>
  </si>
  <si>
    <t>MiddleSex University Felicia ERP GN 25May.xlsx</t>
  </si>
  <si>
    <t>National Centre For Social Research ERP GN Felicia 23July.xlsx</t>
  </si>
  <si>
    <t>National Gallery ERP GN Felicia 20July.xlsx</t>
  </si>
  <si>
    <t>National Nuclear Laboratory ERP GN Felicia 20July.xlsx</t>
  </si>
  <si>
    <t>National Oceanography Centre ERP GN Felicia 20July.xlsx</t>
  </si>
  <si>
    <t>National Physical Laboratory ERP GN 20July Felicia.xlsx</t>
  </si>
  <si>
    <t>NIAB ERP GN Felicia 24July.xlsx</t>
  </si>
  <si>
    <t>Gainesville City School System USA Felicia 23July .xlsx | The University Of Tulsa ERP GN Felicia 29July.xlsx</t>
  </si>
  <si>
    <t>Northeastern University ERP GN Felicia 16July.xlsx</t>
  </si>
  <si>
    <t>Nuffield Health Felicia ERP GN 03JULY.xlsx</t>
  </si>
  <si>
    <t>Oakland University ERP GN Felicia 03July.xlsx</t>
  </si>
  <si>
    <t>Oxford Brookes University ERP GN Felicia 01April.xlsx</t>
  </si>
  <si>
    <t>Queen Margaret University Felicia GN ERP 14 April.xlsx</t>
  </si>
  <si>
    <t>Queen Mary University Of London 10April GN ERP Felicia.xlsx</t>
  </si>
  <si>
    <t>Queen University Belfast GN ERP Felicia 31March.xlsx</t>
  </si>
  <si>
    <t>SOAS University Of London ERP GN Felicia Breakdown.xlsx</t>
  </si>
  <si>
    <t>GN_EVENTS_MASTERLIST.xlsx | GN_EVENT_CRM.xlsx | SOAS University Of London ERP GN Felicia Breakdown.xlsx</t>
  </si>
  <si>
    <t>GN_EVENTS_MASTERLIST.xlsx | SOAS University Of London ERP GN Felicia Breakdown.xlsx</t>
  </si>
  <si>
    <t>School of Advanced Study (Univ of London) ERP GN Felicia 09June.xlsx</t>
  </si>
  <si>
    <t>Solent University Research Connection 27March Felicia.xlsx</t>
  </si>
  <si>
    <t>Staffordshire University ERP GN Felicia 22May.xlsx</t>
  </si>
  <si>
    <t>Standford University Felicia ERP GN 02July.xlsx</t>
  </si>
  <si>
    <t>Swansea University New contacts.xlsx</t>
  </si>
  <si>
    <t>Swansea University ERP Contacts Felicia GN 12March.xlsx</t>
  </si>
  <si>
    <t>TRL GN ERP Felicia 23July.xlsx</t>
  </si>
  <si>
    <t>Teledyne Health ERP GN Felicia 03July.xlsx</t>
  </si>
  <si>
    <t>The Alan Turing Institue ERP GN 28July.xlsx | The Alan Turing Institute GN ERP Felicia 24 April.csv | The Alan Turing Institute GN ERP Felicia 24 April.xlsx</t>
  </si>
  <si>
    <t>The Alan Turing Institue ERP GN 28July.xlsx</t>
  </si>
  <si>
    <t>The Alan Turing Institute GN ERP Felicia 24 April.csv | The Alan Turing Institute GN ERP Felicia 24 April.xlsx</t>
  </si>
  <si>
    <t>The Manchester Metropolitan University ERP GN Felicia 22May.xlsx</t>
  </si>
  <si>
    <t>The Open University ERP GN Felicia 02April.xlsx</t>
  </si>
  <si>
    <t>PittsBurgh and New Mexico.xlsx</t>
  </si>
  <si>
    <t>The University Of Salford ERP GN Felicia 09June.xlsx</t>
  </si>
  <si>
    <t>The University of Edinburgh GN ERP 05April Felicia.xlsx</t>
  </si>
  <si>
    <t>University of Manchester Felicias list .xlsx</t>
  </si>
  <si>
    <t>University of Sheffield GN ERP Felicia 04April.xlsx</t>
  </si>
  <si>
    <t>The University Of Tulsa ERP GN Felicia 29July.xlsx</t>
  </si>
  <si>
    <t>UK Dementia Research Institute ERP GN Felicia28July.xlsx</t>
  </si>
  <si>
    <t>UVA Health GN ERP Felicia 29May.xlsx</t>
  </si>
  <si>
    <t>University of Birmingham GN ERP Felicia 17April.xlsx</t>
  </si>
  <si>
    <t>University Of Aberdeen ERP GN Felicia 10 april.xlsx</t>
  </si>
  <si>
    <t>University of Bedfordshire GN ERP Felicia 29May.xlsx</t>
  </si>
  <si>
    <t>University Of Exeter GN ERP Felicia 30april.xlsx</t>
  </si>
  <si>
    <t>University of Liverpool ERP GN Felicia 29May.xlsx</t>
  </si>
  <si>
    <t>University of Nottingham ERP GN Felicia 22May.xlsx</t>
  </si>
  <si>
    <t>University of Reading ERP GN Felicia 05May.xlsx</t>
  </si>
  <si>
    <t>University of Stirling ERP GN Felicia 10April.xlsx</t>
  </si>
  <si>
    <t>University of Surrey GN ERP Felicia 27April.xlsx</t>
  </si>
  <si>
    <t>University of Arts London GN 10April Felicia.xlsx</t>
  </si>
  <si>
    <t>GN_EVENTS_MASTERLIST.xlsx | University Of Aberdeen ERP GN Felicia 10 april.xlsx</t>
  </si>
  <si>
    <t>University of Birmingham site contacts.xlsx</t>
  </si>
  <si>
    <t>University of Bristol GN ERP Felicia 30March.xlsx</t>
  </si>
  <si>
    <t>University of Central Lancashire.xlsx</t>
  </si>
  <si>
    <t>University Of Dundee GN ERP 26 march Felicia.xlsx</t>
  </si>
  <si>
    <t>University of East London ERP GN Felicia 25march.csv | University of East London ERP GN Felicia 25march.xlsx</t>
  </si>
  <si>
    <t>University of Fribourg ERP GN Felicia 09jUNE.xlsx</t>
  </si>
  <si>
    <t>University Of Hull Research Contact Ian GrantsNow 26Feb26.xlsx</t>
  </si>
  <si>
    <t>University of Kent GN Felicia 19 March ERP (1).xlsx</t>
  </si>
  <si>
    <t>University of Leicester GN 19 March Felicia ERP.xlsx</t>
  </si>
  <si>
    <t>University of Manchester GN 27March Felicia.xlsx</t>
  </si>
  <si>
    <t>University of Northampton ERP GN Felicia 27April.xlsx</t>
  </si>
  <si>
    <t>University of Roehampton London ERP GN Felicia 09 June.xlsx</t>
  </si>
  <si>
    <t>GN_EVENTS_MASTERLIST.xlsx | The University Of Salford ERP GN Felicia 09June.xlsx</t>
  </si>
  <si>
    <t>St Andrews University.xlsx</t>
  </si>
  <si>
    <t>GN_EVENTS_MASTERLIST.xlsx | University of Stirling ERP GN Felicia 10April.xlsx</t>
  </si>
  <si>
    <t>University of sussex GN ERP 26 March Felicia.xlsx</t>
  </si>
  <si>
    <t>University of Toronto ERP GN Felicia 29 May.xlsx</t>
  </si>
  <si>
    <t>University of Warwick GN 27March Felicia.xlsx</t>
  </si>
  <si>
    <t>University of West London ERP GN 31Mrach Felicia.xlsx</t>
  </si>
  <si>
    <t>University of Westminster Felicia ERP GN 04May.xlsx</t>
  </si>
  <si>
    <t>University of Worcester GN 27March Felicia.xlsx</t>
  </si>
  <si>
    <t>GN_EVENTS_MASTERLIST.xlsx | University of Worcester GN 27March Felicia.xlsx</t>
  </si>
  <si>
    <t>University of York GN Felicia 27March.xlsx</t>
  </si>
  <si>
    <t>University of the West of England (UWE Bristol).xlsx</t>
  </si>
  <si>
    <t>GN_EVENTS_MASTERLIST.xlsx | University of the West of England (UWE Bristol).xlsx</t>
  </si>
  <si>
    <t>Weizmann Institute Of Science ERP GN Felicia 24July.xlsx</t>
  </si>
  <si>
    <t>Yokohama National University GN ERP Felicia 18JUNE.xlsx</t>
  </si>
  <si>
    <t>Skipped - already on: Relevant - In CRM unknown</t>
  </si>
  <si>
    <t>matkinson@alvarezandmarsal.com</t>
  </si>
  <si>
    <t>https://uk.linkedin.com/in/matthew-atkinson-a4600a62</t>
  </si>
  <si>
    <t>Skipped - already on: Relevant - IN NOW CRM unknown</t>
  </si>
  <si>
    <t>Mohammad M</t>
  </si>
  <si>
    <t>mohammad.ali@aru.ac.uk</t>
  </si>
  <si>
    <t>Skipped - already in this sheet</t>
  </si>
  <si>
    <t>https://www.linkedin.com/in/yvonne-barnett-270a0629</t>
  </si>
  <si>
    <t>https://www.linkedin.com/in/mike-frost-49948259</t>
  </si>
  <si>
    <t>Skipped - already on: Relevant - In CRM not valid</t>
  </si>
  <si>
    <t>Skipped - already on: Relevant - IN NOW CRM valid</t>
  </si>
  <si>
    <t>Bath Spa University ERP GN 01April Felicia.xlsx | GN_EVENTS_MASTERLIST.xlsx</t>
  </si>
  <si>
    <t>Birkbeck College, University of London</t>
  </si>
  <si>
    <t>GN_EVENTS_MASTERLIST.xlsx | University Birbeck GN ERP Connection 25March Felicia.xlsx</t>
  </si>
  <si>
    <t>https://www.linkedin.com/in/lydiasheldonhooper-4972b7a8</t>
  </si>
  <si>
    <t>Katie.Gosling@bas.ac.uk</t>
  </si>
  <si>
    <t>https://uk.linkedin.com/in/katie-gosling-2b029915a</t>
  </si>
  <si>
    <t>e.Ashley@cabi.org</t>
  </si>
  <si>
    <t>CABI GN ERP Felicia 25July.xlsx | University of Reading ERP GN Felicia 05May.xlsx</t>
  </si>
  <si>
    <t>https://www.linkedin.com/in/professor-claire-ozanne-688b8418</t>
  </si>
  <si>
    <t>Canterbury Christ Church University ERP GN 09june Felicia.xlsx | GN_EVENTS_MASTERLIST.xlsx</t>
  </si>
  <si>
    <t>rim.daoudi@citystgeorges.ac.uk</t>
  </si>
  <si>
    <t>Skipped - already on: Relevant - Not CRM not valid</t>
  </si>
  <si>
    <t>Coventry University GN ERP Felicia 10April.xlsx | NEW LIST.xlsx</t>
  </si>
  <si>
    <t>elizabeth.horton@coventry.ac.uk</t>
  </si>
  <si>
    <t>https://uk.linkedin.com/in/elizabeth-horton-30375199</t>
  </si>
  <si>
    <t>Karena Matthew</t>
  </si>
  <si>
    <t>Donawa</t>
  </si>
  <si>
    <t>Dublin City University GN ERP Felicia12April.xlsx</t>
  </si>
  <si>
    <t>https://uk.linkedin.com/in/will-townley-772901135</t>
  </si>
  <si>
    <t>https://www.linkedin.com/in/sarahknight2/</t>
  </si>
  <si>
    <t>Skipped - already on: Relevant - In CRM unknown, Relevant - Not CRM not valid</t>
  </si>
  <si>
    <t>https://www.linkedin.com/in/lindsay-hunt-518605bb</t>
  </si>
  <si>
    <t>r.taylor@lboro.ac.uk</t>
  </si>
  <si>
    <t>GN_EVENTS_MASTERLIST.xlsx | The Manchester Metropolitan University ERP GN Felicia 22May.xlsx</t>
  </si>
  <si>
    <t>day50@marshall.edu</t>
  </si>
  <si>
    <t>MARSHALL UNIVERSITY RESEARCH CORPORATION Felicia GN ERP 15 july.xlsx | NCURA.xlsx</t>
  </si>
  <si>
    <t>W Corrigan</t>
  </si>
  <si>
    <t>https://www.linkedin.com/in/stephen-irvine-315559106/</t>
  </si>
  <si>
    <t>https://www.linkedin.com/in/helen-snaith-bodc</t>
  </si>
  <si>
    <t>Ora Hirsch</t>
  </si>
  <si>
    <t>Pescovitz</t>
  </si>
  <si>
    <t>Amy Jayne</t>
  </si>
  <si>
    <t>NCURA.xlsx | Standford University Felicia ERP GN 02July.xlsx</t>
  </si>
  <si>
    <t>G. Russell</t>
  </si>
  <si>
    <t>Ann R.</t>
  </si>
  <si>
    <t>Swansea University ERP Contacts Felicia GN 12March.xlsx | Swansea University New contacts.xlsx</t>
  </si>
  <si>
    <t>b.z.jones@swansea.ac.uk</t>
  </si>
  <si>
    <t>https://uk.linkedin.com/in/bethan-jones-29228862</t>
  </si>
  <si>
    <t>p.westmore@swansea.ac.uk</t>
  </si>
  <si>
    <t>https://uk.linkedin.com/in/julie-williams-8b550352</t>
  </si>
  <si>
    <t>[https://www.linkedin.com/sales/lead/(Peter](https://www.linkedin.com/sales/lead/(Peter) Barr profile)</t>
  </si>
  <si>
    <t>https://www.linkedin.com/in/malcolm-press/</t>
  </si>
  <si>
    <t>GN_EVENT_CRM.xlsx | The Manchester Metropolitan University ERP GN Felicia 22May.xlsx</t>
  </si>
  <si>
    <t>https://www.linkedin.com/in/jtah@brookes.ac.uk</t>
  </si>
  <si>
    <t>https://linkedin.com/in/kim-richardson-9a592816</t>
  </si>
  <si>
    <t>Anne Sofie</t>
  </si>
  <si>
    <t>Laegran</t>
  </si>
  <si>
    <t>https://www.linkedin.com/in/deborah-lodge-03745170/</t>
  </si>
  <si>
    <t>Skipped - already on: Relevant - In CRM unknown, Relevant - IN NOW CRM unknown</t>
  </si>
  <si>
    <t>Heather May</t>
  </si>
  <si>
    <t>University Of Cumbria</t>
  </si>
  <si>
    <t>University Of Hull</t>
  </si>
  <si>
    <t>University Of Manchester</t>
  </si>
  <si>
    <t>Van De Noort</t>
  </si>
  <si>
    <t>Pier Luigi</t>
  </si>
  <si>
    <t>Vidale</t>
  </si>
  <si>
    <t>e.mill@surrey.ac.uk</t>
  </si>
  <si>
    <t>https://www.linkedin.com/in/emma-mills-870b045a</t>
  </si>
  <si>
    <t>j.harris@arts.ac.uk</t>
  </si>
  <si>
    <t>https://www.linkedin.com/in/leanne-stones-81456513a/</t>
  </si>
  <si>
    <t>GN_EVENTS_MASTERLIST.xlsx | GN_EVENT_CRM.xlsx | University of Bristol GN ERP Felicia 30March.xlsx</t>
  </si>
  <si>
    <t>https://www.linkedin.com/in/jennifer-jennings-2b425332</t>
  </si>
  <si>
    <t>Yazdani</t>
  </si>
  <si>
    <t>jyazdani@lancashire.ac.uk</t>
  </si>
  <si>
    <t>Andrew Oyen</t>
  </si>
  <si>
    <t>Arewa</t>
  </si>
  <si>
    <t>GN_EVENTS_MASTERLIST.xlsx | GN_EVENT_CRM.xlsx | University of East London ERP GN Felicia 25march.csv | University of East London ERP GN Felicia 25march.xlsx</t>
  </si>
  <si>
    <t>https://www.linkedin.com/in/stephen-head-2018</t>
  </si>
  <si>
    <t>https://www.linkedin.com/in/stéphane-recrosio-325389/</t>
  </si>
  <si>
    <t>https://www.linkedin.com/in/bernard-ries-87b68a1/</t>
  </si>
  <si>
    <t>James W</t>
  </si>
  <si>
    <t>Hoctor</t>
  </si>
  <si>
    <t>Helen.C.Baker@manchester.ac.uk</t>
  </si>
  <si>
    <t>andrew.w.trafford@manchester.ac.uk</t>
  </si>
  <si>
    <t>GN_EVENTS_MASTERLIST.xlsx | University of Reading ERP GN Felicia 05May.xlsx</t>
  </si>
  <si>
    <t>GN_EVENTS_MASTERLIST.xlsx | St Andrews University.xlsx</t>
  </si>
  <si>
    <t>GN_EVENTS_MASTERLIST.xlsx | GN_EVENT_CRM.xlsx | St Andrews University.xlsx</t>
  </si>
  <si>
    <t>c.a.gordon@sussex.ac.uk</t>
  </si>
  <si>
    <t>[DATA UNAVAILABLE - not publicly indexed]</t>
  </si>
  <si>
    <t>faye.robinson@york.ac.uk</t>
  </si>
  <si>
    <t>https://www.linkedin.com/in/faye-robinson-a5578919</t>
  </si>
  <si>
    <t>GN_EVENTS_MASTERLIST.xlsx | University of Arts London GN 10April Felicia.xlsx</t>
  </si>
  <si>
    <t>Mark5.Davis@uwe.ac.uk</t>
  </si>
  <si>
    <t>https://www.linkedin.com/in/mcdavis/</t>
  </si>
  <si>
    <t>https://www.linkedin.com/in/rachael-fleetwood-4975741b/</t>
  </si>
  <si>
    <t>Tracey2.John@uwe.ac.uk</t>
  </si>
  <si>
    <t>https://www.linkedin.com/in/tracey-john-6aa13a34/</t>
  </si>
  <si>
    <t>Piasecki</t>
  </si>
  <si>
    <t>Anna.Piasecki@uwe.ac.uk</t>
  </si>
  <si>
    <t>https://www.linkedin.com/in/anna-elisabeth-pia-piasecki-44a07913/</t>
  </si>
  <si>
    <t>York St. John University Felicia ERP GN 08April.xlsx</t>
  </si>
  <si>
    <t>GN_EVENTS_MASTERLIST.xlsx | GN_EVENT_CRM.xlsx | York St. John University Felicia ERP GN 08April.xlsx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</si>
</sst>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General;\-General;;@"/>
  </numFmts>
  <fonts count="14">
    <font>
      <sz val="11"/>
      <color theme="1"/>
      <name val="Calibri"/>
      <family val="2"/>
      <charset val="1"/>
    </font>
    <font>
      <b/>
      <sz val="16"/>
      <color rgb="FF1F3B4D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sz val="10"/>
      <color rgb="FF666666"/>
      <name val="Calibri"/>
      <charset val="1"/>
    </font>
    <font>
      <b/>
      <sz val="12"/>
      <color rgb="FFFFFFFF"/>
      <name val="Calibri"/>
      <charset val="1"/>
    </font>
    <font>
      <b/>
      <sz val="11"/>
      <color rgb="FFFFFFFF"/>
      <name val="Calibri"/>
      <charset val="1"/>
    </font>
    <font>
      <b/>
      <sz val="11"/>
      <color rgb="FFFFFFFF"/>
      <name val="Calibri"/>
      <family val="2"/>
      <charset val="1"/>
    </font>
    <font>
      <sz val="11"/>
      <name val="FreeSans"/>
      <family val="2"/>
    </font>
    <font>
      <sz val="11"/>
      <name val="FreeSans"/>
      <family val="2"/>
      <charset val="1"/>
    </font>
    <font>
      <sz val="11"/>
      <color theme="1"/>
      <name val="FreeSans"/>
      <family val="2"/>
    </font>
    <font>
      <sz val="11"/>
      <color theme="1"/>
      <name val="FreeSans"/>
      <family val="2"/>
      <charset val="1"/>
    </font>
    <font>
      <b/>
      <sz val="11"/>
      <color rgb="FF808080"/>
      <name val="Calibri"/>
      <charset val="1"/>
    </font>
    <font>
      <sz val="11"/>
      <color rgb="FF80808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DCE6EE"/>
        <bgColor rgb="FFCCFFFF"/>
      </patternFill>
    </fill>
    <fill>
      <patternFill patternType="solid">
        <fgColor rgb="FF1F3B4D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B8860B"/>
        <bgColor rgb="FFFF9900"/>
      </patternFill>
    </fill>
    <fill>
      <patternFill patternType="solid">
        <fgColor rgb="FF217346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A93226"/>
        <bgColor rgb="FF993366"/>
      </patternFill>
    </fill>
    <fill>
      <patternFill patternType="solid">
        <fgColor rgb="FF4472C4"/>
        <bgColor rgb="FF666666"/>
      </patternFill>
    </fill>
    <fill>
      <patternFill patternType="solid">
        <fgColor rgb="FFFFC000"/>
        <bgColor rgb="FFFF9900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2" fillId="2" borderId="0" xfId="0" applyFont="1" applyFill="1" applyAlignment="1">
      <alignment vertical="top" wrapText="1"/>
    </xf>
    <xf numFmtId="0" fontId="4" fillId="0" borderId="0" xfId="0" applyFont="1"/>
    <xf numFmtId="0" fontId="5" fillId="3" borderId="0" xfId="0" applyFont="1" applyFill="1"/>
    <xf numFmtId="0" fontId="0" fillId="3" borderId="0" xfId="0" applyFill="1"/>
    <xf numFmtId="0" fontId="3" fillId="0" borderId="0" xfId="0" applyFont="1"/>
    <xf numFmtId="164" fontId="3" fillId="0" borderId="0" xfId="0" applyNumberFormat="1" applyFont="1"/>
    <xf numFmtId="164" fontId="2" fillId="0" borderId="0" xfId="0" applyNumberFormat="1" applyFont="1"/>
    <xf numFmtId="0" fontId="0" fillId="4" borderId="0" xfId="0" applyFill="1"/>
    <xf numFmtId="0" fontId="6" fillId="3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3" borderId="0" xfId="0" applyFont="1" applyFill="1"/>
    <xf numFmtId="0" fontId="2" fillId="4" borderId="0" xfId="0" applyFont="1" applyFill="1"/>
    <xf numFmtId="164" fontId="2" fillId="4" borderId="0" xfId="0" applyNumberFormat="1" applyFont="1" applyFill="1"/>
    <xf numFmtId="0" fontId="7" fillId="3" borderId="0" xfId="0" applyFont="1" applyFill="1"/>
    <xf numFmtId="165" fontId="2" fillId="0" borderId="0" xfId="0" applyNumberFormat="1" applyFont="1"/>
    <xf numFmtId="0" fontId="2" fillId="0" borderId="0" xfId="0" applyFont="1" applyAlignment="1">
      <alignment vertical="top"/>
    </xf>
    <xf numFmtId="0" fontId="7" fillId="6" borderId="0" xfId="0" applyFont="1" applyFill="1"/>
    <xf numFmtId="0" fontId="2" fillId="7" borderId="0" xfId="0" applyFont="1" applyFill="1"/>
    <xf numFmtId="0" fontId="9" fillId="0" borderId="0" xfId="0" applyFont="1"/>
    <xf numFmtId="0" fontId="7" fillId="5" borderId="0" xfId="0" applyFont="1" applyFill="1"/>
    <xf numFmtId="0" fontId="7" fillId="8" borderId="0" xfId="0" applyFont="1" applyFill="1"/>
    <xf numFmtId="0" fontId="7" fillId="9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0" borderId="0" xfId="0" applyNumberFormat="1"/>
    <xf numFmtId="165" fontId="11" fillId="0" borderId="0" xfId="0" applyNumberFormat="1" applyFont="1"/>
    <xf numFmtId="0" fontId="0" fillId="10" borderId="0" xfId="0" applyFill="1"/>
    <xf numFmtId="165" fontId="0" fillId="10" borderId="0" xfId="0" applyNumberFormat="1" applyFill="1"/>
    <xf numFmtId="0" fontId="12" fillId="3" borderId="0" xfId="0" applyFont="1" applyFill="1" applyAlignment="1">
      <alignment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217346"/>
      <rgbColor rgb="FFC0C0C0"/>
      <rgbColor rgb="FF808080"/>
      <rgbColor rgb="FF9999FF"/>
      <rgbColor rgb="FF993366"/>
      <rgbColor rgb="FFFFF2CC"/>
      <rgbColor rgb="FFDCE6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A93226"/>
      <rgbColor rgb="FF993366"/>
      <rgbColor rgb="FF333399"/>
      <rgbColor rgb="FF1F3B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24F1F2-695F-4501-A296-98362A9BA61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337d02f-728a-4af0-964b-6e39c65a4fb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zoomScaleNormal="100" workbookViewId="0"/>
  </sheetViews>
  <sheetFormatPr defaultColWidth="8.7109375" defaultRowHeight="14.45"/>
  <cols>
    <col min="1" max="1" width="34" customWidth="1"/>
    <col min="2" max="2" width="104" customWidth="1"/>
  </cols>
  <sheetData>
    <row r="1" spans="1:2" ht="19.5" customHeight="1">
      <c r="A1" s="1" t="s">
        <v>0</v>
      </c>
    </row>
    <row r="2" spans="1:2" ht="15" customHeight="1">
      <c r="A2" s="2"/>
      <c r="B2" s="3"/>
    </row>
    <row r="3" spans="1:2" ht="15" customHeight="1">
      <c r="A3" s="4" t="s">
        <v>1</v>
      </c>
      <c r="B3" s="5"/>
    </row>
    <row r="4" spans="1:2" ht="15" customHeight="1">
      <c r="A4" s="2" t="s">
        <v>2</v>
      </c>
      <c r="B4" s="3" t="s">
        <v>3</v>
      </c>
    </row>
    <row r="5" spans="1:2" ht="15" customHeight="1">
      <c r="A5" s="2" t="s">
        <v>4</v>
      </c>
      <c r="B5" s="3" t="s">
        <v>5</v>
      </c>
    </row>
    <row r="6" spans="1:2" ht="15" customHeight="1">
      <c r="A6" s="2" t="s">
        <v>6</v>
      </c>
      <c r="B6" s="3" t="s">
        <v>7</v>
      </c>
    </row>
    <row r="7" spans="1:2" ht="15" customHeight="1">
      <c r="A7" s="2" t="s">
        <v>8</v>
      </c>
      <c r="B7" s="3" t="s">
        <v>9</v>
      </c>
    </row>
    <row r="8" spans="1:2" ht="15" customHeight="1">
      <c r="A8" s="2" t="s">
        <v>10</v>
      </c>
      <c r="B8" s="3" t="s">
        <v>11</v>
      </c>
    </row>
    <row r="9" spans="1:2" ht="15" customHeight="1">
      <c r="A9" s="2" t="s">
        <v>12</v>
      </c>
      <c r="B9" s="3" t="s">
        <v>13</v>
      </c>
    </row>
    <row r="10" spans="1:2" ht="15" customHeight="1">
      <c r="A10" s="2" t="s">
        <v>14</v>
      </c>
      <c r="B10" s="3" t="s">
        <v>15</v>
      </c>
    </row>
    <row r="11" spans="1:2" ht="15" customHeight="1">
      <c r="A11" s="2" t="s">
        <v>16</v>
      </c>
      <c r="B11" s="3" t="s">
        <v>17</v>
      </c>
    </row>
    <row r="12" spans="1:2" ht="15" customHeight="1">
      <c r="A12" s="2"/>
      <c r="B12" s="3"/>
    </row>
    <row r="13" spans="1:2" ht="15" customHeight="1">
      <c r="A13" s="4" t="s">
        <v>18</v>
      </c>
      <c r="B13" s="5"/>
    </row>
    <row r="14" spans="1:2" ht="27.75" customHeight="1">
      <c r="A14" s="2" t="s">
        <v>19</v>
      </c>
      <c r="B14" s="3" t="s">
        <v>20</v>
      </c>
    </row>
    <row r="15" spans="1:2" ht="27.75" customHeight="1">
      <c r="A15" s="2" t="s">
        <v>21</v>
      </c>
      <c r="B15" s="3" t="s">
        <v>22</v>
      </c>
    </row>
    <row r="16" spans="1:2" ht="15" customHeight="1">
      <c r="A16" s="2" t="s">
        <v>23</v>
      </c>
      <c r="B16" s="3" t="s">
        <v>24</v>
      </c>
    </row>
    <row r="17" spans="1:2" ht="15" customHeight="1">
      <c r="A17" s="2" t="s">
        <v>25</v>
      </c>
      <c r="B17" s="3" t="s">
        <v>26</v>
      </c>
    </row>
    <row r="18" spans="1:2" ht="15" customHeight="1">
      <c r="A18" s="2" t="s">
        <v>27</v>
      </c>
      <c r="B18" s="3" t="s">
        <v>28</v>
      </c>
    </row>
    <row r="19" spans="1:2" ht="27.75" customHeight="1">
      <c r="A19" s="2" t="s">
        <v>29</v>
      </c>
      <c r="B19" s="3" t="s">
        <v>30</v>
      </c>
    </row>
    <row r="20" spans="1:2" ht="27.75" customHeight="1">
      <c r="A20" s="2" t="s">
        <v>31</v>
      </c>
      <c r="B20" s="3" t="s">
        <v>32</v>
      </c>
    </row>
    <row r="21" spans="1:2" ht="15" customHeight="1">
      <c r="A21" s="2"/>
      <c r="B21" s="3"/>
    </row>
    <row r="22" spans="1:2" ht="15" customHeight="1">
      <c r="A22" s="4" t="s">
        <v>33</v>
      </c>
      <c r="B22" s="5"/>
    </row>
    <row r="23" spans="1:2" ht="27.75" customHeight="1">
      <c r="A23" s="2" t="s">
        <v>34</v>
      </c>
      <c r="B23" s="3" t="s">
        <v>35</v>
      </c>
    </row>
    <row r="24" spans="1:2" ht="15" customHeight="1">
      <c r="A24" s="2" t="s">
        <v>36</v>
      </c>
      <c r="B24" s="3" t="s">
        <v>37</v>
      </c>
    </row>
    <row r="25" spans="1:2" ht="15" customHeight="1">
      <c r="A25" s="2" t="s">
        <v>38</v>
      </c>
      <c r="B25" s="3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abSelected="1" zoomScaleNormal="100" workbookViewId="0">
      <pane ySplit="3" topLeftCell="A4" activePane="bottomLeft" state="frozen"/>
      <selection pane="bottomLeft"/>
    </sheetView>
  </sheetViews>
  <sheetFormatPr defaultColWidth="8.7109375" defaultRowHeight="14.45"/>
  <cols>
    <col min="1" max="1" width="44" customWidth="1"/>
    <col min="2" max="6" width="15" customWidth="1"/>
    <col min="7" max="7" width="46" customWidth="1"/>
  </cols>
  <sheetData>
    <row r="1" spans="1:7" ht="19.5" customHeight="1">
      <c r="A1" s="1" t="s">
        <v>40</v>
      </c>
    </row>
    <row r="2" spans="1:7" ht="15" customHeight="1">
      <c r="A2" s="6" t="s">
        <v>41</v>
      </c>
    </row>
    <row r="4" spans="1:7" ht="15" customHeight="1">
      <c r="A4" s="7" t="s">
        <v>42</v>
      </c>
      <c r="B4" s="8"/>
      <c r="C4" s="8"/>
      <c r="D4" s="8"/>
      <c r="E4" s="8"/>
      <c r="F4" s="8"/>
      <c r="G4" s="8"/>
    </row>
    <row r="5" spans="1:7" ht="15" customHeight="1">
      <c r="A5" s="9" t="s">
        <v>43</v>
      </c>
      <c r="B5" s="9">
        <f>COUNTIF('UK Target Institutions'!$D$2:$D$727,"Yes")</f>
        <v>308</v>
      </c>
      <c r="G5" s="6" t="s">
        <v>44</v>
      </c>
    </row>
    <row r="6" spans="1:7" ht="15" customHeight="1">
      <c r="A6" s="2" t="s">
        <v>45</v>
      </c>
      <c r="B6" s="2">
        <f>COUNTIFS('UK Target Institutions'!$D$2:$D$727,"Yes",'UK Target Institutions'!$E$2:$E$727,"&gt;0")</f>
        <v>308</v>
      </c>
    </row>
    <row r="7" spans="1:7" ht="15" customHeight="1">
      <c r="A7" s="2" t="s">
        <v>46</v>
      </c>
      <c r="B7" s="2">
        <f>B5-B6</f>
        <v>0</v>
      </c>
    </row>
    <row r="8" spans="1:7" ht="15" customHeight="1">
      <c r="A8" s="9" t="s">
        <v>47</v>
      </c>
      <c r="B8" s="10">
        <f>IFERROR(B6/B5,"")</f>
        <v>1</v>
      </c>
    </row>
    <row r="9" spans="1:7" ht="15" customHeight="1">
      <c r="A9" s="2" t="s">
        <v>48</v>
      </c>
      <c r="B9" s="2">
        <f>COUNTIF('UK Target Institutions'!$D$2:$D$727,"Review")</f>
        <v>0</v>
      </c>
      <c r="G9" s="6" t="s">
        <v>49</v>
      </c>
    </row>
    <row r="11" spans="1:7" ht="15" customHeight="1">
      <c r="A11" s="7" t="s">
        <v>50</v>
      </c>
      <c r="B11" s="8"/>
      <c r="C11" s="8"/>
      <c r="D11" s="8"/>
      <c r="E11" s="8"/>
      <c r="F11" s="8"/>
      <c r="G11" s="8"/>
    </row>
    <row r="12" spans="1:7" ht="15" customHeight="1">
      <c r="A12" s="4" t="s">
        <v>19</v>
      </c>
      <c r="B12" s="4" t="s">
        <v>51</v>
      </c>
      <c r="C12" s="4" t="s">
        <v>52</v>
      </c>
      <c r="D12" s="4" t="s">
        <v>53</v>
      </c>
      <c r="E12" s="4" t="s">
        <v>54</v>
      </c>
    </row>
    <row r="13" spans="1:7" ht="15" customHeight="1">
      <c r="A13" s="2" t="s">
        <v>55</v>
      </c>
      <c r="B13" s="2">
        <f>SUMIFS('UK Institution Coverage'!$F$2:$F$727,'UK Institution Coverage'!$D$2:$D$727,"Yes")</f>
        <v>4197</v>
      </c>
      <c r="C13" s="2">
        <f>COUNTIFS('UK Institution Coverage'!$F$2:$F$727,"&gt;0",'UK Institution Coverage'!$D$2:$D$727,"Yes")</f>
        <v>273</v>
      </c>
      <c r="E13" s="11">
        <f t="shared" ref="E13:E19" si="0">IFERROR(C13/$B$5,"")</f>
        <v>0.88636363636363635</v>
      </c>
    </row>
    <row r="14" spans="1:7" ht="15" customHeight="1">
      <c r="A14" s="2" t="s">
        <v>56</v>
      </c>
      <c r="B14" s="2">
        <f>SUMIFS('UK Institution Coverage'!$G$2:$G$727,'UK Institution Coverage'!$D$2:$D$727,"Yes")</f>
        <v>2016</v>
      </c>
      <c r="C14" s="2">
        <f>COUNTIFS('UK Institution Coverage'!$G$2:$G$727,"&gt;0",'UK Institution Coverage'!$D$2:$D$727,"Yes")</f>
        <v>236</v>
      </c>
      <c r="E14" s="11">
        <f t="shared" si="0"/>
        <v>0.76623376623376627</v>
      </c>
    </row>
    <row r="15" spans="1:7" ht="15" customHeight="1">
      <c r="A15" s="2" t="s">
        <v>57</v>
      </c>
      <c r="B15" s="2">
        <f>SUMIFS('UK Institution Coverage'!$H$2:$H$727,'UK Institution Coverage'!$D$2:$D$727,"Yes")</f>
        <v>1949</v>
      </c>
      <c r="C15" s="2">
        <f>COUNTIFS('UK Institution Coverage'!$H$2:$H$727,"&gt;0",'UK Institution Coverage'!$D$2:$D$727,"Yes")</f>
        <v>183</v>
      </c>
      <c r="E15" s="11">
        <f t="shared" si="0"/>
        <v>0.5941558441558441</v>
      </c>
    </row>
    <row r="16" spans="1:7" ht="15" customHeight="1">
      <c r="A16" s="2" t="s">
        <v>58</v>
      </c>
      <c r="B16" s="2">
        <f>SUMIFS('UK Institution Coverage'!$I$2:$I$727,'UK Institution Coverage'!$D$2:$D$727,"Yes")</f>
        <v>198</v>
      </c>
      <c r="C16" s="2">
        <f>COUNTIFS('UK Institution Coverage'!$I$2:$I$727,"&gt;0",'UK Institution Coverage'!$D$2:$D$727,"Yes")</f>
        <v>84</v>
      </c>
      <c r="E16" s="11">
        <f t="shared" si="0"/>
        <v>0.27272727272727271</v>
      </c>
    </row>
    <row r="17" spans="1:7" ht="15" customHeight="1">
      <c r="A17" s="2" t="s">
        <v>59</v>
      </c>
      <c r="B17" s="2">
        <f>SUMIFS('UK Institution Coverage'!$J$2:$J$727,'UK Institution Coverage'!$D$2:$D$727,"Yes")</f>
        <v>898</v>
      </c>
      <c r="C17" s="2">
        <f>COUNTIFS('UK Institution Coverage'!$J$2:$J$727,"&gt;0",'UK Institution Coverage'!$D$2:$D$727,"Yes")</f>
        <v>188</v>
      </c>
      <c r="E17" s="11">
        <f t="shared" si="0"/>
        <v>0.61038961038961037</v>
      </c>
    </row>
    <row r="18" spans="1:7" ht="15" customHeight="1">
      <c r="A18" s="2" t="s">
        <v>60</v>
      </c>
      <c r="B18" s="2">
        <f>SUMIFS('UK Institution Coverage'!$K$2:$K$727,'UK Institution Coverage'!$D$2:$D$727,"Yes")</f>
        <v>430</v>
      </c>
      <c r="C18" s="2">
        <f>COUNTIFS('UK Institution Coverage'!$K$2:$K$727,"&gt;0",'UK Institution Coverage'!$D$2:$D$727,"Yes")</f>
        <v>159</v>
      </c>
      <c r="E18" s="11">
        <f t="shared" si="0"/>
        <v>0.51623376623376627</v>
      </c>
    </row>
    <row r="19" spans="1:7" ht="15" customHeight="1">
      <c r="A19" s="2" t="s">
        <v>61</v>
      </c>
      <c r="B19" s="2">
        <f>SUMIFS('UK Institution Coverage'!$L$2:$L$727,'UK Institution Coverage'!$D$2:$D$727,"Yes")</f>
        <v>200</v>
      </c>
      <c r="C19" s="2">
        <f>COUNTIFS('UK Institution Coverage'!$L$2:$L$727,"&gt;0",'UK Institution Coverage'!$D$2:$D$727,"Yes")</f>
        <v>66</v>
      </c>
      <c r="E19" s="11">
        <f t="shared" si="0"/>
        <v>0.21428571428571427</v>
      </c>
    </row>
    <row r="20" spans="1:7" ht="15" customHeight="1">
      <c r="A20" s="9" t="s">
        <v>62</v>
      </c>
      <c r="B20" s="9">
        <f>SUMIFS('UK Institution Coverage'!$E$2:$E$727,'UK Institution Coverage'!$D$2:$D$727,"Yes")</f>
        <v>5832</v>
      </c>
    </row>
    <row r="21" spans="1:7" ht="15" customHeight="1">
      <c r="A21" s="2" t="s">
        <v>63</v>
      </c>
      <c r="B21" s="2">
        <f>SUMIFS('UK Institution Coverage'!$N$2:$N$727,'UK Institution Coverage'!$D$2:$D$727,"Yes")</f>
        <v>3539</v>
      </c>
    </row>
    <row r="23" spans="1:7" ht="15" customHeight="1">
      <c r="A23" s="7" t="s">
        <v>64</v>
      </c>
      <c r="B23" s="8"/>
      <c r="C23" s="8"/>
      <c r="D23" s="8"/>
      <c r="E23" s="8"/>
      <c r="F23" s="8"/>
      <c r="G23" s="8"/>
    </row>
    <row r="24" spans="1:7" ht="15" customHeight="1">
      <c r="A24" s="2" t="s">
        <v>65</v>
      </c>
      <c r="B24" s="2">
        <f>COUNTIFS('UK Institution Coverage'!$M$2:$M$727,3,'UK Institution Coverage'!$D$2:$D$727,"Yes")</f>
        <v>138</v>
      </c>
    </row>
    <row r="25" spans="1:7" ht="15" customHeight="1">
      <c r="A25" s="2" t="s">
        <v>66</v>
      </c>
      <c r="B25" s="2">
        <f>COUNTIFS('UK Institution Coverage'!$M$2:$M$727,2,'UK Institution Coverage'!$D$2:$D$727,"Yes")</f>
        <v>48</v>
      </c>
    </row>
    <row r="26" spans="1:7" ht="15" customHeight="1">
      <c r="A26" s="2" t="s">
        <v>67</v>
      </c>
      <c r="B26" s="2">
        <f>COUNTIFS('UK Institution Coverage'!$M$2:$M$727,1,'UK Institution Coverage'!$D$2:$D$727,"Yes")</f>
        <v>110</v>
      </c>
    </row>
    <row r="27" spans="1:7" ht="15" customHeight="1">
      <c r="A27" s="9" t="s">
        <v>68</v>
      </c>
      <c r="B27" s="9">
        <f>IFERROR(ROUND(SUMIFS('UK Institution Coverage'!$M$2:$M$727,'UK Institution Coverage'!$D$2:$D$727,"Yes")/B6,2),"")</f>
        <v>2.0099999999999998</v>
      </c>
      <c r="G27" s="6" t="s">
        <v>69</v>
      </c>
    </row>
    <row r="28" spans="1:7" ht="15" customHeight="1">
      <c r="A28" s="2" t="s">
        <v>70</v>
      </c>
      <c r="B28" s="2">
        <f>COUNTIFS('UK Institution Coverage'!$F$2:$F$727,0,'UK Institution Coverage'!$D$2:$D$727,"Yes")</f>
        <v>35</v>
      </c>
    </row>
    <row r="29" spans="1:7" ht="15" customHeight="1">
      <c r="A29" s="2" t="s">
        <v>71</v>
      </c>
      <c r="B29" s="2">
        <f>COUNTIFS('UK Institution Coverage'!$J$2:$J$727,0,'UK Institution Coverage'!$D$2:$D$727,"Yes")</f>
        <v>120</v>
      </c>
    </row>
    <row r="30" spans="1:7" ht="15" customHeight="1">
      <c r="A30" s="2" t="s">
        <v>72</v>
      </c>
      <c r="B30" s="2">
        <f>COUNTIFS('UK Institution Coverage'!$K$2:$K$727,0,'UK Institution Coverage'!$D$2:$D$727,"Yes")</f>
        <v>149</v>
      </c>
    </row>
    <row r="32" spans="1:7" ht="15" customHeight="1">
      <c r="A32" s="7" t="s">
        <v>73</v>
      </c>
      <c r="B32" s="8"/>
      <c r="C32" s="8"/>
      <c r="D32" s="8"/>
      <c r="E32" s="8"/>
      <c r="F32" s="8"/>
      <c r="G32" s="8"/>
    </row>
    <row r="33" spans="1:7" ht="15" customHeight="1">
      <c r="A33" s="2" t="s">
        <v>74</v>
      </c>
      <c r="B33" s="2">
        <f>COUNTIFS('Relevant - In CRM valid'!$G$2:$G$4699,"UK",'Relevant - In CRM valid'!$Q$2:$Q$4699,"valid")+COUNTIFS('Relevant - In CRM unknown'!$G$2:$G$253,"UK",'Relevant - In CRM unknown'!$Q$2:$Q$253,"valid")+COUNTIFS('Relevant - IN NOW CRM valid'!$G$2:$G$2328,"UK",'Relevant - IN NOW CRM valid'!$Q$2:$Q$2328,"valid")+COUNTIFS('Relevant - IN NOW CRM unknown'!$G$2:$G$1227,"UK",'Relevant - IN NOW CRM unknown'!$Q$2:$Q$1227,"valid")+COUNTIFS('Relevant - Not CRM not valid'!$G$2:$G$416,"UK",'Relevant - Not CRM not valid'!$Q$2:$Q$416,"valid")+COUNTIFS('Relevant - In CRM not valid'!$G$2:$G$46,"UK",'Relevant - In CRM not valid'!$Q$2:$Q$46,"valid")</f>
        <v>4034</v>
      </c>
    </row>
    <row r="34" spans="1:7" ht="15" customHeight="1">
      <c r="A34" s="2" t="s">
        <v>75</v>
      </c>
      <c r="B34" s="2">
        <f>COUNTIFS('Relevant - In CRM valid'!$G$2:$G$4699,"UK",'Relevant - In CRM valid'!$Q$2:$Q$4699,"unknown")+COUNTIFS('Relevant - In CRM unknown'!$G$2:$G$253,"UK",'Relevant - In CRM unknown'!$Q$2:$Q$253,"unknown")+COUNTIFS('Relevant - IN NOW CRM valid'!$G$2:$G$2328,"UK",'Relevant - IN NOW CRM valid'!$Q$2:$Q$2328,"unknown")+COUNTIFS('Relevant - IN NOW CRM unknown'!$G$2:$G$1227,"UK",'Relevant - IN NOW CRM unknown'!$Q$2:$Q$1227,"unknown")+COUNTIFS('Relevant - Not CRM not valid'!$G$2:$G$416,"UK",'Relevant - Not CRM not valid'!$Q$2:$Q$416,"unknown")+COUNTIFS('Relevant - In CRM not valid'!$G$2:$G$46,"UK",'Relevant - In CRM not valid'!$Q$2:$Q$46,"unknown")</f>
        <v>1889</v>
      </c>
    </row>
    <row r="35" spans="1:7" ht="15" customHeight="1">
      <c r="A35" s="2" t="s">
        <v>76</v>
      </c>
      <c r="B35" s="2">
        <f>COUNTIFS('Relevant - In CRM valid'!$G$2:$G$4699,"UK",'Relevant - In CRM valid'!$Q$2:$Q$4699,"not valid")+COUNTIFS('Relevant - In CRM unknown'!$G$2:$G$253,"UK",'Relevant - In CRM unknown'!$Q$2:$Q$253,"not valid")+COUNTIFS('Relevant - IN NOW CRM valid'!$G$2:$G$2328,"UK",'Relevant - IN NOW CRM valid'!$Q$2:$Q$2328,"not valid")+COUNTIFS('Relevant - IN NOW CRM unknown'!$G$2:$G$1227,"UK",'Relevant - IN NOW CRM unknown'!$Q$2:$Q$1227,"not valid")+COUNTIFS('Relevant - Not CRM not valid'!$G$2:$G$416,"UK",'Relevant - Not CRM not valid'!$Q$2:$Q$416,"not valid")+COUNTIFS('Relevant - In CRM not valid'!$G$2:$G$46,"UK",'Relevant - In CRM not valid'!$Q$2:$Q$46,"not valid")</f>
        <v>431</v>
      </c>
    </row>
    <row r="36" spans="1:7" ht="15" customHeight="1">
      <c r="A36" s="2" t="s">
        <v>77</v>
      </c>
      <c r="B36" s="2">
        <f>COUNTIFS('Relevant - In CRM valid'!$G$2:$G$4699,"UK",'Relevant - In CRM valid'!$Q$2:$Q$4699,"")+COUNTIFS('Relevant - In CRM unknown'!$G$2:$G$253,"UK",'Relevant - In CRM unknown'!$Q$2:$Q$253,"")+COUNTIFS('Relevant - IN NOW CRM valid'!$G$2:$G$2328,"UK",'Relevant - IN NOW CRM valid'!$Q$2:$Q$2328,"")+COUNTIFS('Relevant - IN NOW CRM unknown'!$G$2:$G$1227,"UK",'Relevant - IN NOW CRM unknown'!$Q$2:$Q$1227,"")+COUNTIFS('Relevant - Not CRM not valid'!$G$2:$G$416,"UK",'Relevant - Not CRM not valid'!$Q$2:$Q$416,"")+COUNTIFS('Relevant - In CRM not valid'!$G$2:$G$46,"UK",'Relevant - In CRM not valid'!$Q$2:$Q$46,"")</f>
        <v>31</v>
      </c>
    </row>
    <row r="37" spans="1:7" ht="15" customHeight="1">
      <c r="A37" s="2" t="s">
        <v>78</v>
      </c>
      <c r="B37" s="2">
        <f>COUNTIFS('Relevant - In CRM valid'!$G$2:$G$4699,"UK",'Relevant - In CRM valid'!$H$2:$H$4699,"")+COUNTIFS('Relevant - In CRM unknown'!$G$2:$G$253,"UK",'Relevant - In CRM unknown'!$H$2:$H$253,"")+COUNTIFS('Relevant - IN NOW CRM valid'!$G$2:$G$2328,"UK",'Relevant - IN NOW CRM valid'!$H$2:$H$2328,"")+COUNTIFS('Relevant - IN NOW CRM unknown'!$G$2:$G$1227,"UK",'Relevant - IN NOW CRM unknown'!$H$2:$H$1227,"")+COUNTIFS('Relevant - Not CRM not valid'!$G$2:$G$416,"UK",'Relevant - Not CRM not valid'!$H$2:$H$416,"")+COUNTIFS('Relevant - In CRM not valid'!$G$2:$G$46,"UK",'Relevant - In CRM not valid'!$H$2:$H$46,"")</f>
        <v>32</v>
      </c>
    </row>
    <row r="39" spans="1:7" ht="15" customHeight="1">
      <c r="A39" s="7" t="s">
        <v>79</v>
      </c>
      <c r="B39" s="8"/>
      <c r="C39" s="8"/>
      <c r="D39" s="8"/>
      <c r="E39" s="8"/>
      <c r="F39" s="8"/>
      <c r="G39" s="8"/>
    </row>
    <row r="40" spans="1:7" ht="15" customHeight="1">
      <c r="A40" s="4" t="s">
        <v>19</v>
      </c>
      <c r="B40" s="4" t="s">
        <v>80</v>
      </c>
      <c r="C40" s="4" t="s">
        <v>81</v>
      </c>
      <c r="D40" s="4" t="s">
        <v>82</v>
      </c>
      <c r="E40" s="4" t="s">
        <v>83</v>
      </c>
    </row>
    <row r="41" spans="1:7" ht="15" customHeight="1">
      <c r="A41" s="2" t="s">
        <v>84</v>
      </c>
      <c r="B41" s="12"/>
      <c r="C41" s="12"/>
      <c r="D41" s="12"/>
      <c r="E41" s="2" t="str">
        <f>IF(B41="","",IF(B41&gt;3,"OVER-CONTACTED",IF(B41&lt;2,"under-contacted","on target")))</f>
        <v/>
      </c>
    </row>
    <row r="42" spans="1:7" ht="15" customHeight="1">
      <c r="A42" s="2" t="s">
        <v>85</v>
      </c>
      <c r="B42" s="12"/>
      <c r="C42" s="12"/>
      <c r="D42" s="12"/>
      <c r="E42" s="2" t="str">
        <f>IF(B42="","",IF(B42&gt;3,"OVER-CONTACTED",IF(B42&lt;2,"under-contacted","on target")))</f>
        <v/>
      </c>
    </row>
    <row r="43" spans="1:7" ht="15" customHeight="1">
      <c r="A43" s="2" t="s">
        <v>59</v>
      </c>
      <c r="B43" s="12"/>
      <c r="C43" s="12"/>
      <c r="D43" s="12"/>
      <c r="E43" s="2" t="str">
        <f>IF(B43="","",IF(B43&gt;3,"OVER-CONTACTED",IF(B43&lt;2,"under-contacted","on target")))</f>
        <v/>
      </c>
    </row>
    <row r="44" spans="1:7" ht="15" customHeight="1">
      <c r="A44" s="2" t="s">
        <v>60</v>
      </c>
      <c r="B44" s="12"/>
      <c r="C44" s="12"/>
      <c r="D44" s="12"/>
      <c r="E44" s="2" t="str">
        <f>IF(B44="","",IF(B44&gt;3,"OVER-CONTACTED",IF(B44&lt;2,"under-contacted","on target")))</f>
        <v/>
      </c>
    </row>
    <row r="45" spans="1:7" ht="15" customHeight="1">
      <c r="A45" s="6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29"/>
  <sheetViews>
    <sheetView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4.45"/>
  <cols>
    <col min="1" max="1" width="30" customWidth="1"/>
    <col min="2" max="2" width="40" customWidth="1"/>
    <col min="3" max="3" width="24" customWidth="1"/>
    <col min="4" max="4" width="15" customWidth="1"/>
    <col min="5" max="5" width="12" customWidth="1"/>
    <col min="6" max="6" width="13" customWidth="1"/>
    <col min="7" max="8" width="20" customWidth="1"/>
  </cols>
  <sheetData>
    <row r="1" spans="1:8" ht="27.75" customHeight="1">
      <c r="A1" s="13" t="s">
        <v>25</v>
      </c>
      <c r="B1" s="13" t="s">
        <v>87</v>
      </c>
      <c r="C1" s="13" t="s">
        <v>27</v>
      </c>
      <c r="D1" s="14" t="s">
        <v>88</v>
      </c>
      <c r="E1" s="13" t="s">
        <v>89</v>
      </c>
      <c r="F1" s="13" t="s">
        <v>90</v>
      </c>
      <c r="G1" s="13" t="s">
        <v>91</v>
      </c>
      <c r="H1" s="15" t="s">
        <v>92</v>
      </c>
    </row>
    <row r="2" spans="1:8" ht="15" customHeight="1">
      <c r="A2" s="2" t="s">
        <v>93</v>
      </c>
      <c r="B2" s="2" t="s">
        <v>94</v>
      </c>
      <c r="C2" s="2" t="s">
        <v>95</v>
      </c>
      <c r="D2" s="16" t="s">
        <v>96</v>
      </c>
      <c r="E2" s="2">
        <f>IFERROR(INDEX('UK Institution Coverage'!$E$2:$E$727,MATCH($A2,'UK Institution Coverage'!$A$2:$A$727,0)),0)</f>
        <v>205</v>
      </c>
      <c r="F2" s="2">
        <f>IFERROR(INDEX('UK Institution Coverage'!$M$2:$M$727,MATCH($A2,'UK Institution Coverage'!$A$2:$A$727,0)),0)</f>
        <v>3</v>
      </c>
      <c r="G2" s="2" t="str">
        <f t="shared" ref="G2:G65" si="0">IF($D2&lt;&gt;"Yes","not in target",IF($E2=0,"NO CONTACTS",IF($F2=3,"all 3 personas","partial - "&amp;$F2&amp;" of 3")))</f>
        <v>all 3 personas</v>
      </c>
      <c r="H2" s="2" t="s">
        <v>97</v>
      </c>
    </row>
    <row r="3" spans="1:8" ht="15" customHeight="1">
      <c r="A3" s="2" t="s">
        <v>98</v>
      </c>
      <c r="B3" s="2" t="s">
        <v>99</v>
      </c>
      <c r="C3" s="2" t="s">
        <v>100</v>
      </c>
      <c r="D3" s="16" t="s">
        <v>96</v>
      </c>
      <c r="E3" s="2">
        <f>IFERROR(INDEX('UK Institution Coverage'!$E$2:$E$727,MATCH($A3,'UK Institution Coverage'!$A$2:$A$727,0)),0)</f>
        <v>177</v>
      </c>
      <c r="F3" s="2">
        <f>IFERROR(INDEX('UK Institution Coverage'!$M$2:$M$727,MATCH($A3,'UK Institution Coverage'!$A$2:$A$727,0)),0)</f>
        <v>3</v>
      </c>
      <c r="G3" s="2" t="str">
        <f t="shared" si="0"/>
        <v>all 3 personas</v>
      </c>
      <c r="H3" s="2" t="s">
        <v>97</v>
      </c>
    </row>
    <row r="4" spans="1:8" ht="15" customHeight="1">
      <c r="A4" s="2" t="s">
        <v>101</v>
      </c>
      <c r="B4" s="2" t="s">
        <v>102</v>
      </c>
      <c r="C4" s="2" t="s">
        <v>95</v>
      </c>
      <c r="D4" s="16" t="s">
        <v>96</v>
      </c>
      <c r="E4" s="2">
        <f>IFERROR(INDEX('UK Institution Coverage'!$E$2:$E$727,MATCH($A4,'UK Institution Coverage'!$A$2:$A$727,0)),0)</f>
        <v>168</v>
      </c>
      <c r="F4" s="2">
        <f>IFERROR(INDEX('UK Institution Coverage'!$M$2:$M$727,MATCH($A4,'UK Institution Coverage'!$A$2:$A$727,0)),0)</f>
        <v>3</v>
      </c>
      <c r="G4" s="2" t="str">
        <f t="shared" si="0"/>
        <v>all 3 personas</v>
      </c>
      <c r="H4" s="2" t="s">
        <v>97</v>
      </c>
    </row>
    <row r="5" spans="1:8" ht="15" customHeight="1">
      <c r="A5" s="2" t="s">
        <v>103</v>
      </c>
      <c r="B5" s="2" t="s">
        <v>104</v>
      </c>
      <c r="C5" s="2" t="s">
        <v>95</v>
      </c>
      <c r="D5" s="16" t="s">
        <v>96</v>
      </c>
      <c r="E5" s="2">
        <f>IFERROR(INDEX('UK Institution Coverage'!$E$2:$E$727,MATCH($A5,'UK Institution Coverage'!$A$2:$A$727,0)),0)</f>
        <v>158</v>
      </c>
      <c r="F5" s="2">
        <f>IFERROR(INDEX('UK Institution Coverage'!$M$2:$M$727,MATCH($A5,'UK Institution Coverage'!$A$2:$A$727,0)),0)</f>
        <v>3</v>
      </c>
      <c r="G5" s="2" t="str">
        <f t="shared" si="0"/>
        <v>all 3 personas</v>
      </c>
      <c r="H5" s="2" t="s">
        <v>97</v>
      </c>
    </row>
    <row r="6" spans="1:8" ht="15" customHeight="1">
      <c r="A6" s="2" t="s">
        <v>105</v>
      </c>
      <c r="B6" s="2" t="s">
        <v>106</v>
      </c>
      <c r="C6" s="2" t="s">
        <v>95</v>
      </c>
      <c r="D6" s="16" t="s">
        <v>96</v>
      </c>
      <c r="E6" s="2">
        <f>IFERROR(INDEX('UK Institution Coverage'!$E$2:$E$727,MATCH($A6,'UK Institution Coverage'!$A$2:$A$727,0)),0)</f>
        <v>131</v>
      </c>
      <c r="F6" s="2">
        <f>IFERROR(INDEX('UK Institution Coverage'!$M$2:$M$727,MATCH($A6,'UK Institution Coverage'!$A$2:$A$727,0)),0)</f>
        <v>3</v>
      </c>
      <c r="G6" s="2" t="str">
        <f t="shared" si="0"/>
        <v>all 3 personas</v>
      </c>
      <c r="H6" s="2" t="s">
        <v>97</v>
      </c>
    </row>
    <row r="7" spans="1:8" ht="15" customHeight="1">
      <c r="A7" s="2" t="s">
        <v>107</v>
      </c>
      <c r="B7" s="2" t="s">
        <v>108</v>
      </c>
      <c r="C7" s="2" t="s">
        <v>95</v>
      </c>
      <c r="D7" s="16" t="s">
        <v>96</v>
      </c>
      <c r="E7" s="2">
        <f>IFERROR(INDEX('UK Institution Coverage'!$E$2:$E$727,MATCH($A7,'UK Institution Coverage'!$A$2:$A$727,0)),0)</f>
        <v>124</v>
      </c>
      <c r="F7" s="2">
        <f>IFERROR(INDEX('UK Institution Coverage'!$M$2:$M$727,MATCH($A7,'UK Institution Coverage'!$A$2:$A$727,0)),0)</f>
        <v>3</v>
      </c>
      <c r="G7" s="2" t="str">
        <f t="shared" si="0"/>
        <v>all 3 personas</v>
      </c>
      <c r="H7" s="2" t="s">
        <v>97</v>
      </c>
    </row>
    <row r="8" spans="1:8" ht="15" customHeight="1">
      <c r="A8" s="2" t="s">
        <v>109</v>
      </c>
      <c r="B8" s="2" t="s">
        <v>110</v>
      </c>
      <c r="C8" s="2" t="s">
        <v>95</v>
      </c>
      <c r="D8" s="16" t="s">
        <v>96</v>
      </c>
      <c r="E8" s="2">
        <f>IFERROR(INDEX('UK Institution Coverage'!$E$2:$E$727,MATCH($A8,'UK Institution Coverage'!$A$2:$A$727,0)),0)</f>
        <v>115</v>
      </c>
      <c r="F8" s="2">
        <f>IFERROR(INDEX('UK Institution Coverage'!$M$2:$M$727,MATCH($A8,'UK Institution Coverage'!$A$2:$A$727,0)),0)</f>
        <v>3</v>
      </c>
      <c r="G8" s="2" t="str">
        <f t="shared" si="0"/>
        <v>all 3 personas</v>
      </c>
      <c r="H8" s="2" t="s">
        <v>97</v>
      </c>
    </row>
    <row r="9" spans="1:8" ht="15" customHeight="1">
      <c r="A9" s="2" t="s">
        <v>111</v>
      </c>
      <c r="B9" s="2" t="s">
        <v>112</v>
      </c>
      <c r="C9" s="2" t="s">
        <v>95</v>
      </c>
      <c r="D9" s="16" t="s">
        <v>96</v>
      </c>
      <c r="E9" s="2">
        <f>IFERROR(INDEX('UK Institution Coverage'!$E$2:$E$727,MATCH($A9,'UK Institution Coverage'!$A$2:$A$727,0)),0)</f>
        <v>109</v>
      </c>
      <c r="F9" s="2">
        <f>IFERROR(INDEX('UK Institution Coverage'!$M$2:$M$727,MATCH($A9,'UK Institution Coverage'!$A$2:$A$727,0)),0)</f>
        <v>3</v>
      </c>
      <c r="G9" s="2" t="str">
        <f t="shared" si="0"/>
        <v>all 3 personas</v>
      </c>
      <c r="H9" s="2" t="s">
        <v>97</v>
      </c>
    </row>
    <row r="10" spans="1:8" ht="15" customHeight="1">
      <c r="A10" s="2" t="s">
        <v>113</v>
      </c>
      <c r="B10" s="2" t="s">
        <v>114</v>
      </c>
      <c r="C10" s="2" t="s">
        <v>95</v>
      </c>
      <c r="D10" s="16" t="s">
        <v>96</v>
      </c>
      <c r="E10" s="2">
        <f>IFERROR(INDEX('UK Institution Coverage'!$E$2:$E$727,MATCH($A10,'UK Institution Coverage'!$A$2:$A$727,0)),0)</f>
        <v>92</v>
      </c>
      <c r="F10" s="2">
        <f>IFERROR(INDEX('UK Institution Coverage'!$M$2:$M$727,MATCH($A10,'UK Institution Coverage'!$A$2:$A$727,0)),0)</f>
        <v>3</v>
      </c>
      <c r="G10" s="2" t="str">
        <f t="shared" si="0"/>
        <v>all 3 personas</v>
      </c>
      <c r="H10" s="2" t="s">
        <v>97</v>
      </c>
    </row>
    <row r="11" spans="1:8" ht="15" customHeight="1">
      <c r="A11" s="2" t="s">
        <v>115</v>
      </c>
      <c r="B11" s="2" t="s">
        <v>116</v>
      </c>
      <c r="C11" s="2" t="s">
        <v>95</v>
      </c>
      <c r="D11" s="16" t="s">
        <v>96</v>
      </c>
      <c r="E11" s="2">
        <f>IFERROR(INDEX('UK Institution Coverage'!$E$2:$E$727,MATCH($A11,'UK Institution Coverage'!$A$2:$A$727,0)),0)</f>
        <v>86</v>
      </c>
      <c r="F11" s="2">
        <f>IFERROR(INDEX('UK Institution Coverage'!$M$2:$M$727,MATCH($A11,'UK Institution Coverage'!$A$2:$A$727,0)),0)</f>
        <v>3</v>
      </c>
      <c r="G11" s="2" t="str">
        <f t="shared" si="0"/>
        <v>all 3 personas</v>
      </c>
      <c r="H11" s="2" t="s">
        <v>97</v>
      </c>
    </row>
    <row r="12" spans="1:8" ht="15" customHeight="1">
      <c r="A12" s="2" t="s">
        <v>117</v>
      </c>
      <c r="B12" s="2" t="s">
        <v>118</v>
      </c>
      <c r="C12" s="2" t="s">
        <v>95</v>
      </c>
      <c r="D12" s="16" t="s">
        <v>96</v>
      </c>
      <c r="E12" s="2">
        <f>IFERROR(INDEX('UK Institution Coverage'!$E$2:$E$727,MATCH($A12,'UK Institution Coverage'!$A$2:$A$727,0)),0)</f>
        <v>95</v>
      </c>
      <c r="F12" s="2">
        <f>IFERROR(INDEX('UK Institution Coverage'!$M$2:$M$727,MATCH($A12,'UK Institution Coverage'!$A$2:$A$727,0)),0)</f>
        <v>3</v>
      </c>
      <c r="G12" s="2" t="str">
        <f t="shared" si="0"/>
        <v>all 3 personas</v>
      </c>
      <c r="H12" s="2" t="s">
        <v>97</v>
      </c>
    </row>
    <row r="13" spans="1:8" ht="15" customHeight="1">
      <c r="A13" s="2" t="s">
        <v>119</v>
      </c>
      <c r="B13" s="2" t="s">
        <v>120</v>
      </c>
      <c r="C13" s="2" t="s">
        <v>95</v>
      </c>
      <c r="D13" s="16" t="s">
        <v>96</v>
      </c>
      <c r="E13" s="2">
        <f>IFERROR(INDEX('UK Institution Coverage'!$E$2:$E$727,MATCH($A13,'UK Institution Coverage'!$A$2:$A$727,0)),0)</f>
        <v>87</v>
      </c>
      <c r="F13" s="2">
        <f>IFERROR(INDEX('UK Institution Coverage'!$M$2:$M$727,MATCH($A13,'UK Institution Coverage'!$A$2:$A$727,0)),0)</f>
        <v>2</v>
      </c>
      <c r="G13" s="2" t="str">
        <f t="shared" si="0"/>
        <v>partial - 2 of 3</v>
      </c>
      <c r="H13" s="2" t="s">
        <v>97</v>
      </c>
    </row>
    <row r="14" spans="1:8" ht="15" customHeight="1">
      <c r="A14" s="2" t="s">
        <v>121</v>
      </c>
      <c r="B14" s="2" t="s">
        <v>122</v>
      </c>
      <c r="C14" s="2" t="s">
        <v>95</v>
      </c>
      <c r="D14" s="16" t="s">
        <v>96</v>
      </c>
      <c r="E14" s="2">
        <f>IFERROR(INDEX('UK Institution Coverage'!$E$2:$E$727,MATCH($A14,'UK Institution Coverage'!$A$2:$A$727,0)),0)</f>
        <v>90</v>
      </c>
      <c r="F14" s="2">
        <f>IFERROR(INDEX('UK Institution Coverage'!$M$2:$M$727,MATCH($A14,'UK Institution Coverage'!$A$2:$A$727,0)),0)</f>
        <v>3</v>
      </c>
      <c r="G14" s="2" t="str">
        <f t="shared" si="0"/>
        <v>all 3 personas</v>
      </c>
      <c r="H14" s="2" t="s">
        <v>97</v>
      </c>
    </row>
    <row r="15" spans="1:8" ht="15" customHeight="1">
      <c r="A15" s="2" t="s">
        <v>123</v>
      </c>
      <c r="B15" s="2" t="s">
        <v>124</v>
      </c>
      <c r="C15" s="2" t="s">
        <v>95</v>
      </c>
      <c r="D15" s="16" t="s">
        <v>96</v>
      </c>
      <c r="E15" s="2">
        <f>IFERROR(INDEX('UK Institution Coverage'!$E$2:$E$727,MATCH($A15,'UK Institution Coverage'!$A$2:$A$727,0)),0)</f>
        <v>89</v>
      </c>
      <c r="F15" s="2">
        <f>IFERROR(INDEX('UK Institution Coverage'!$M$2:$M$727,MATCH($A15,'UK Institution Coverage'!$A$2:$A$727,0)),0)</f>
        <v>3</v>
      </c>
      <c r="G15" s="2" t="str">
        <f t="shared" si="0"/>
        <v>all 3 personas</v>
      </c>
      <c r="H15" s="2" t="s">
        <v>97</v>
      </c>
    </row>
    <row r="16" spans="1:8" ht="15" customHeight="1">
      <c r="A16" s="2" t="s">
        <v>125</v>
      </c>
      <c r="B16" s="2" t="s">
        <v>126</v>
      </c>
      <c r="C16" s="2" t="s">
        <v>95</v>
      </c>
      <c r="D16" s="16" t="s">
        <v>96</v>
      </c>
      <c r="E16" s="2">
        <f>IFERROR(INDEX('UK Institution Coverage'!$E$2:$E$727,MATCH($A16,'UK Institution Coverage'!$A$2:$A$727,0)),0)</f>
        <v>77</v>
      </c>
      <c r="F16" s="2">
        <f>IFERROR(INDEX('UK Institution Coverage'!$M$2:$M$727,MATCH($A16,'UK Institution Coverage'!$A$2:$A$727,0)),0)</f>
        <v>3</v>
      </c>
      <c r="G16" s="2" t="str">
        <f t="shared" si="0"/>
        <v>all 3 personas</v>
      </c>
      <c r="H16" s="2" t="s">
        <v>97</v>
      </c>
    </row>
    <row r="17" spans="1:8" ht="15" customHeight="1">
      <c r="A17" s="2" t="s">
        <v>127</v>
      </c>
      <c r="B17" s="2" t="s">
        <v>128</v>
      </c>
      <c r="C17" s="2" t="s">
        <v>95</v>
      </c>
      <c r="D17" s="16" t="s">
        <v>96</v>
      </c>
      <c r="E17" s="2">
        <f>IFERROR(INDEX('UK Institution Coverage'!$E$2:$E$727,MATCH($A17,'UK Institution Coverage'!$A$2:$A$727,0)),0)</f>
        <v>72</v>
      </c>
      <c r="F17" s="2">
        <f>IFERROR(INDEX('UK Institution Coverage'!$M$2:$M$727,MATCH($A17,'UK Institution Coverage'!$A$2:$A$727,0)),0)</f>
        <v>3</v>
      </c>
      <c r="G17" s="2" t="str">
        <f t="shared" si="0"/>
        <v>all 3 personas</v>
      </c>
      <c r="H17" s="2" t="s">
        <v>97</v>
      </c>
    </row>
    <row r="18" spans="1:8" ht="15" customHeight="1">
      <c r="A18" s="2" t="s">
        <v>129</v>
      </c>
      <c r="B18" s="2" t="s">
        <v>130</v>
      </c>
      <c r="C18" s="2" t="s">
        <v>95</v>
      </c>
      <c r="D18" s="16" t="s">
        <v>96</v>
      </c>
      <c r="E18" s="2">
        <f>IFERROR(INDEX('UK Institution Coverage'!$E$2:$E$727,MATCH($A18,'UK Institution Coverage'!$A$2:$A$727,0)),0)</f>
        <v>72</v>
      </c>
      <c r="F18" s="2">
        <f>IFERROR(INDEX('UK Institution Coverage'!$M$2:$M$727,MATCH($A18,'UK Institution Coverage'!$A$2:$A$727,0)),0)</f>
        <v>3</v>
      </c>
      <c r="G18" s="2" t="str">
        <f t="shared" si="0"/>
        <v>all 3 personas</v>
      </c>
      <c r="H18" s="2" t="s">
        <v>97</v>
      </c>
    </row>
    <row r="19" spans="1:8" ht="15" customHeight="1">
      <c r="A19" s="2" t="s">
        <v>131</v>
      </c>
      <c r="B19" s="2" t="s">
        <v>132</v>
      </c>
      <c r="C19" s="2" t="s">
        <v>95</v>
      </c>
      <c r="D19" s="16" t="s">
        <v>96</v>
      </c>
      <c r="E19" s="2">
        <f>IFERROR(INDEX('UK Institution Coverage'!$E$2:$E$727,MATCH($A19,'UK Institution Coverage'!$A$2:$A$727,0)),0)</f>
        <v>70</v>
      </c>
      <c r="F19" s="2">
        <f>IFERROR(INDEX('UK Institution Coverage'!$M$2:$M$727,MATCH($A19,'UK Institution Coverage'!$A$2:$A$727,0)),0)</f>
        <v>3</v>
      </c>
      <c r="G19" s="2" t="str">
        <f t="shared" si="0"/>
        <v>all 3 personas</v>
      </c>
      <c r="H19" s="2" t="s">
        <v>97</v>
      </c>
    </row>
    <row r="20" spans="1:8" ht="15" customHeight="1">
      <c r="A20" s="2" t="s">
        <v>133</v>
      </c>
      <c r="B20" s="2" t="s">
        <v>134</v>
      </c>
      <c r="C20" s="2" t="s">
        <v>95</v>
      </c>
      <c r="D20" s="16" t="s">
        <v>96</v>
      </c>
      <c r="E20" s="2">
        <f>IFERROR(INDEX('UK Institution Coverage'!$E$2:$E$727,MATCH($A20,'UK Institution Coverage'!$A$2:$A$727,0)),0)</f>
        <v>69</v>
      </c>
      <c r="F20" s="2">
        <f>IFERROR(INDEX('UK Institution Coverage'!$M$2:$M$727,MATCH($A20,'UK Institution Coverage'!$A$2:$A$727,0)),0)</f>
        <v>3</v>
      </c>
      <c r="G20" s="2" t="str">
        <f t="shared" si="0"/>
        <v>all 3 personas</v>
      </c>
      <c r="H20" s="2" t="s">
        <v>97</v>
      </c>
    </row>
    <row r="21" spans="1:8" ht="15" customHeight="1">
      <c r="A21" s="2" t="s">
        <v>135</v>
      </c>
      <c r="B21" s="2" t="s">
        <v>136</v>
      </c>
      <c r="C21" s="2" t="s">
        <v>95</v>
      </c>
      <c r="D21" s="16" t="s">
        <v>96</v>
      </c>
      <c r="E21" s="2">
        <f>IFERROR(INDEX('UK Institution Coverage'!$E$2:$E$727,MATCH($A21,'UK Institution Coverage'!$A$2:$A$727,0)),0)</f>
        <v>68</v>
      </c>
      <c r="F21" s="2">
        <f>IFERROR(INDEX('UK Institution Coverage'!$M$2:$M$727,MATCH($A21,'UK Institution Coverage'!$A$2:$A$727,0)),0)</f>
        <v>3</v>
      </c>
      <c r="G21" s="2" t="str">
        <f t="shared" si="0"/>
        <v>all 3 personas</v>
      </c>
      <c r="H21" s="2" t="s">
        <v>97</v>
      </c>
    </row>
    <row r="22" spans="1:8" ht="15" customHeight="1">
      <c r="A22" s="2" t="s">
        <v>137</v>
      </c>
      <c r="B22" s="2" t="s">
        <v>138</v>
      </c>
      <c r="C22" s="2" t="s">
        <v>95</v>
      </c>
      <c r="D22" s="16" t="s">
        <v>96</v>
      </c>
      <c r="E22" s="2">
        <f>IFERROR(INDEX('UK Institution Coverage'!$E$2:$E$727,MATCH($A22,'UK Institution Coverage'!$A$2:$A$727,0)),0)</f>
        <v>72</v>
      </c>
      <c r="F22" s="2">
        <f>IFERROR(INDEX('UK Institution Coverage'!$M$2:$M$727,MATCH($A22,'UK Institution Coverage'!$A$2:$A$727,0)),0)</f>
        <v>3</v>
      </c>
      <c r="G22" s="2" t="str">
        <f t="shared" si="0"/>
        <v>all 3 personas</v>
      </c>
      <c r="H22" s="2" t="s">
        <v>97</v>
      </c>
    </row>
    <row r="23" spans="1:8" ht="15" customHeight="1">
      <c r="A23" s="2" t="s">
        <v>139</v>
      </c>
      <c r="B23" s="2" t="s">
        <v>140</v>
      </c>
      <c r="C23" s="2" t="s">
        <v>95</v>
      </c>
      <c r="D23" s="16" t="s">
        <v>96</v>
      </c>
      <c r="E23" s="2">
        <f>IFERROR(INDEX('UK Institution Coverage'!$E$2:$E$727,MATCH($A23,'UK Institution Coverage'!$A$2:$A$727,0)),0)</f>
        <v>67</v>
      </c>
      <c r="F23" s="2">
        <f>IFERROR(INDEX('UK Institution Coverage'!$M$2:$M$727,MATCH($A23,'UK Institution Coverage'!$A$2:$A$727,0)),0)</f>
        <v>3</v>
      </c>
      <c r="G23" s="2" t="str">
        <f t="shared" si="0"/>
        <v>all 3 personas</v>
      </c>
      <c r="H23" s="2" t="s">
        <v>97</v>
      </c>
    </row>
    <row r="24" spans="1:8" ht="15" customHeight="1">
      <c r="A24" s="2" t="s">
        <v>141</v>
      </c>
      <c r="B24" s="2" t="s">
        <v>142</v>
      </c>
      <c r="C24" s="2" t="s">
        <v>95</v>
      </c>
      <c r="D24" s="16" t="s">
        <v>96</v>
      </c>
      <c r="E24" s="2">
        <f>IFERROR(INDEX('UK Institution Coverage'!$E$2:$E$727,MATCH($A24,'UK Institution Coverage'!$A$2:$A$727,0)),0)</f>
        <v>65</v>
      </c>
      <c r="F24" s="2">
        <f>IFERROR(INDEX('UK Institution Coverage'!$M$2:$M$727,MATCH($A24,'UK Institution Coverage'!$A$2:$A$727,0)),0)</f>
        <v>3</v>
      </c>
      <c r="G24" s="2" t="str">
        <f t="shared" si="0"/>
        <v>all 3 personas</v>
      </c>
      <c r="H24" s="2" t="s">
        <v>97</v>
      </c>
    </row>
    <row r="25" spans="1:8" ht="15" customHeight="1">
      <c r="A25" s="2" t="s">
        <v>143</v>
      </c>
      <c r="B25" s="2" t="s">
        <v>144</v>
      </c>
      <c r="C25" s="2" t="s">
        <v>95</v>
      </c>
      <c r="D25" s="16" t="s">
        <v>96</v>
      </c>
      <c r="E25" s="2">
        <f>IFERROR(INDEX('UK Institution Coverage'!$E$2:$E$727,MATCH($A25,'UK Institution Coverage'!$A$2:$A$727,0)),0)</f>
        <v>62</v>
      </c>
      <c r="F25" s="2">
        <f>IFERROR(INDEX('UK Institution Coverage'!$M$2:$M$727,MATCH($A25,'UK Institution Coverage'!$A$2:$A$727,0)),0)</f>
        <v>3</v>
      </c>
      <c r="G25" s="2" t="str">
        <f t="shared" si="0"/>
        <v>all 3 personas</v>
      </c>
      <c r="H25" s="2" t="s">
        <v>97</v>
      </c>
    </row>
    <row r="26" spans="1:8" ht="15" customHeight="1">
      <c r="A26" s="2" t="s">
        <v>145</v>
      </c>
      <c r="B26" s="2" t="s">
        <v>146</v>
      </c>
      <c r="C26" s="2" t="s">
        <v>95</v>
      </c>
      <c r="D26" s="16" t="s">
        <v>96</v>
      </c>
      <c r="E26" s="2">
        <f>IFERROR(INDEX('UK Institution Coverage'!$E$2:$E$727,MATCH($A26,'UK Institution Coverage'!$A$2:$A$727,0)),0)</f>
        <v>58</v>
      </c>
      <c r="F26" s="2">
        <f>IFERROR(INDEX('UK Institution Coverage'!$M$2:$M$727,MATCH($A26,'UK Institution Coverage'!$A$2:$A$727,0)),0)</f>
        <v>3</v>
      </c>
      <c r="G26" s="2" t="str">
        <f t="shared" si="0"/>
        <v>all 3 personas</v>
      </c>
      <c r="H26" s="2" t="s">
        <v>97</v>
      </c>
    </row>
    <row r="27" spans="1:8" ht="15" customHeight="1">
      <c r="A27" s="2" t="s">
        <v>147</v>
      </c>
      <c r="B27" s="2" t="s">
        <v>148</v>
      </c>
      <c r="C27" s="2" t="s">
        <v>95</v>
      </c>
      <c r="D27" s="16" t="s">
        <v>96</v>
      </c>
      <c r="E27" s="2">
        <f>IFERROR(INDEX('UK Institution Coverage'!$E$2:$E$727,MATCH($A27,'UK Institution Coverage'!$A$2:$A$727,0)),0)</f>
        <v>58</v>
      </c>
      <c r="F27" s="2">
        <f>IFERROR(INDEX('UK Institution Coverage'!$M$2:$M$727,MATCH($A27,'UK Institution Coverage'!$A$2:$A$727,0)),0)</f>
        <v>3</v>
      </c>
      <c r="G27" s="2" t="str">
        <f t="shared" si="0"/>
        <v>all 3 personas</v>
      </c>
      <c r="H27" s="2" t="s">
        <v>97</v>
      </c>
    </row>
    <row r="28" spans="1:8" ht="15" customHeight="1">
      <c r="A28" s="2" t="s">
        <v>149</v>
      </c>
      <c r="B28" s="2" t="s">
        <v>150</v>
      </c>
      <c r="C28" s="2" t="s">
        <v>95</v>
      </c>
      <c r="D28" s="16" t="s">
        <v>96</v>
      </c>
      <c r="E28" s="2">
        <f>IFERROR(INDEX('UK Institution Coverage'!$E$2:$E$727,MATCH($A28,'UK Institution Coverage'!$A$2:$A$727,0)),0)</f>
        <v>61</v>
      </c>
      <c r="F28" s="2">
        <f>IFERROR(INDEX('UK Institution Coverage'!$M$2:$M$727,MATCH($A28,'UK Institution Coverage'!$A$2:$A$727,0)),0)</f>
        <v>3</v>
      </c>
      <c r="G28" s="2" t="str">
        <f t="shared" si="0"/>
        <v>all 3 personas</v>
      </c>
      <c r="H28" s="2" t="s">
        <v>97</v>
      </c>
    </row>
    <row r="29" spans="1:8" ht="15" customHeight="1">
      <c r="A29" s="2" t="s">
        <v>151</v>
      </c>
      <c r="B29" s="2" t="s">
        <v>152</v>
      </c>
      <c r="C29" s="2" t="s">
        <v>95</v>
      </c>
      <c r="D29" s="16" t="s">
        <v>96</v>
      </c>
      <c r="E29" s="2">
        <f>IFERROR(INDEX('UK Institution Coverage'!$E$2:$E$727,MATCH($A29,'UK Institution Coverage'!$A$2:$A$727,0)),0)</f>
        <v>58</v>
      </c>
      <c r="F29" s="2">
        <f>IFERROR(INDEX('UK Institution Coverage'!$M$2:$M$727,MATCH($A29,'UK Institution Coverage'!$A$2:$A$727,0)),0)</f>
        <v>3</v>
      </c>
      <c r="G29" s="2" t="str">
        <f t="shared" si="0"/>
        <v>all 3 personas</v>
      </c>
      <c r="H29" s="2" t="s">
        <v>97</v>
      </c>
    </row>
    <row r="30" spans="1:8" ht="15" customHeight="1">
      <c r="A30" s="2" t="s">
        <v>153</v>
      </c>
      <c r="B30" s="2" t="s">
        <v>154</v>
      </c>
      <c r="C30" s="2" t="s">
        <v>95</v>
      </c>
      <c r="D30" s="16" t="s">
        <v>96</v>
      </c>
      <c r="E30" s="2">
        <f>IFERROR(INDEX('UK Institution Coverage'!$E$2:$E$727,MATCH($A30,'UK Institution Coverage'!$A$2:$A$727,0)),0)</f>
        <v>52</v>
      </c>
      <c r="F30" s="2">
        <f>IFERROR(INDEX('UK Institution Coverage'!$M$2:$M$727,MATCH($A30,'UK Institution Coverage'!$A$2:$A$727,0)),0)</f>
        <v>3</v>
      </c>
      <c r="G30" s="2" t="str">
        <f t="shared" si="0"/>
        <v>all 3 personas</v>
      </c>
      <c r="H30" s="2" t="s">
        <v>97</v>
      </c>
    </row>
    <row r="31" spans="1:8" ht="15" customHeight="1">
      <c r="A31" s="2" t="s">
        <v>155</v>
      </c>
      <c r="B31" s="2" t="s">
        <v>156</v>
      </c>
      <c r="C31" s="2" t="s">
        <v>95</v>
      </c>
      <c r="D31" s="16" t="s">
        <v>96</v>
      </c>
      <c r="E31" s="2">
        <f>IFERROR(INDEX('UK Institution Coverage'!$E$2:$E$727,MATCH($A31,'UK Institution Coverage'!$A$2:$A$727,0)),0)</f>
        <v>52</v>
      </c>
      <c r="F31" s="2">
        <f>IFERROR(INDEX('UK Institution Coverage'!$M$2:$M$727,MATCH($A31,'UK Institution Coverage'!$A$2:$A$727,0)),0)</f>
        <v>3</v>
      </c>
      <c r="G31" s="2" t="str">
        <f t="shared" si="0"/>
        <v>all 3 personas</v>
      </c>
      <c r="H31" s="2" t="s">
        <v>97</v>
      </c>
    </row>
    <row r="32" spans="1:8" ht="15" customHeight="1">
      <c r="A32" s="2" t="s">
        <v>157</v>
      </c>
      <c r="B32" s="2" t="s">
        <v>158</v>
      </c>
      <c r="C32" s="2" t="s">
        <v>95</v>
      </c>
      <c r="D32" s="16" t="s">
        <v>96</v>
      </c>
      <c r="E32" s="2">
        <f>IFERROR(INDEX('UK Institution Coverage'!$E$2:$E$727,MATCH($A32,'UK Institution Coverage'!$A$2:$A$727,0)),0)</f>
        <v>55</v>
      </c>
      <c r="F32" s="2">
        <f>IFERROR(INDEX('UK Institution Coverage'!$M$2:$M$727,MATCH($A32,'UK Institution Coverage'!$A$2:$A$727,0)),0)</f>
        <v>3</v>
      </c>
      <c r="G32" s="2" t="str">
        <f t="shared" si="0"/>
        <v>all 3 personas</v>
      </c>
      <c r="H32" s="2" t="s">
        <v>97</v>
      </c>
    </row>
    <row r="33" spans="1:8" ht="15" customHeight="1">
      <c r="A33" s="2" t="s">
        <v>159</v>
      </c>
      <c r="B33" s="2" t="s">
        <v>160</v>
      </c>
      <c r="C33" s="2" t="s">
        <v>161</v>
      </c>
      <c r="D33" s="16" t="s">
        <v>96</v>
      </c>
      <c r="E33" s="2">
        <f>IFERROR(INDEX('UK Institution Coverage'!$E$2:$E$727,MATCH($A33,'UK Institution Coverage'!$A$2:$A$727,0)),0)</f>
        <v>50</v>
      </c>
      <c r="F33" s="2">
        <f>IFERROR(INDEX('UK Institution Coverage'!$M$2:$M$727,MATCH($A33,'UK Institution Coverage'!$A$2:$A$727,0)),0)</f>
        <v>3</v>
      </c>
      <c r="G33" s="2" t="str">
        <f t="shared" si="0"/>
        <v>all 3 personas</v>
      </c>
      <c r="H33" s="2" t="s">
        <v>162</v>
      </c>
    </row>
    <row r="34" spans="1:8" ht="15" customHeight="1">
      <c r="A34" s="2" t="s">
        <v>163</v>
      </c>
      <c r="B34" s="2" t="s">
        <v>164</v>
      </c>
      <c r="C34" s="2" t="s">
        <v>95</v>
      </c>
      <c r="D34" s="16" t="s">
        <v>96</v>
      </c>
      <c r="E34" s="2">
        <f>IFERROR(INDEX('UK Institution Coverage'!$E$2:$E$727,MATCH($A34,'UK Institution Coverage'!$A$2:$A$727,0)),0)</f>
        <v>49</v>
      </c>
      <c r="F34" s="2">
        <f>IFERROR(INDEX('UK Institution Coverage'!$M$2:$M$727,MATCH($A34,'UK Institution Coverage'!$A$2:$A$727,0)),0)</f>
        <v>3</v>
      </c>
      <c r="G34" s="2" t="str">
        <f t="shared" si="0"/>
        <v>all 3 personas</v>
      </c>
      <c r="H34" s="2" t="s">
        <v>97</v>
      </c>
    </row>
    <row r="35" spans="1:8" ht="15" customHeight="1">
      <c r="A35" s="2" t="s">
        <v>165</v>
      </c>
      <c r="B35" s="2" t="s">
        <v>166</v>
      </c>
      <c r="C35" s="2" t="s">
        <v>95</v>
      </c>
      <c r="D35" s="16" t="s">
        <v>96</v>
      </c>
      <c r="E35" s="2">
        <f>IFERROR(INDEX('UK Institution Coverage'!$E$2:$E$727,MATCH($A35,'UK Institution Coverage'!$A$2:$A$727,0)),0)</f>
        <v>48</v>
      </c>
      <c r="F35" s="2">
        <f>IFERROR(INDEX('UK Institution Coverage'!$M$2:$M$727,MATCH($A35,'UK Institution Coverage'!$A$2:$A$727,0)),0)</f>
        <v>3</v>
      </c>
      <c r="G35" s="2" t="str">
        <f t="shared" si="0"/>
        <v>all 3 personas</v>
      </c>
      <c r="H35" s="2" t="s">
        <v>97</v>
      </c>
    </row>
    <row r="36" spans="1:8" ht="15" customHeight="1">
      <c r="A36" s="2" t="s">
        <v>167</v>
      </c>
      <c r="B36" s="2" t="s">
        <v>168</v>
      </c>
      <c r="C36" s="2" t="s">
        <v>95</v>
      </c>
      <c r="D36" s="16" t="s">
        <v>96</v>
      </c>
      <c r="E36" s="2">
        <f>IFERROR(INDEX('UK Institution Coverage'!$E$2:$E$727,MATCH($A36,'UK Institution Coverage'!$A$2:$A$727,0)),0)</f>
        <v>46</v>
      </c>
      <c r="F36" s="2">
        <f>IFERROR(INDEX('UK Institution Coverage'!$M$2:$M$727,MATCH($A36,'UK Institution Coverage'!$A$2:$A$727,0)),0)</f>
        <v>3</v>
      </c>
      <c r="G36" s="2" t="str">
        <f t="shared" si="0"/>
        <v>all 3 personas</v>
      </c>
      <c r="H36" s="2" t="s">
        <v>97</v>
      </c>
    </row>
    <row r="37" spans="1:8" ht="15" customHeight="1">
      <c r="A37" s="2" t="s">
        <v>169</v>
      </c>
      <c r="B37" s="2" t="s">
        <v>170</v>
      </c>
      <c r="C37" s="2" t="s">
        <v>95</v>
      </c>
      <c r="D37" s="16" t="s">
        <v>96</v>
      </c>
      <c r="E37" s="2">
        <f>IFERROR(INDEX('UK Institution Coverage'!$E$2:$E$727,MATCH($A37,'UK Institution Coverage'!$A$2:$A$727,0)),0)</f>
        <v>45</v>
      </c>
      <c r="F37" s="2">
        <f>IFERROR(INDEX('UK Institution Coverage'!$M$2:$M$727,MATCH($A37,'UK Institution Coverage'!$A$2:$A$727,0)),0)</f>
        <v>3</v>
      </c>
      <c r="G37" s="2" t="str">
        <f t="shared" si="0"/>
        <v>all 3 personas</v>
      </c>
      <c r="H37" s="2" t="s">
        <v>97</v>
      </c>
    </row>
    <row r="38" spans="1:8" ht="15" customHeight="1">
      <c r="A38" s="2" t="s">
        <v>171</v>
      </c>
      <c r="B38" s="2" t="s">
        <v>172</v>
      </c>
      <c r="C38" s="2" t="s">
        <v>95</v>
      </c>
      <c r="D38" s="16" t="s">
        <v>96</v>
      </c>
      <c r="E38" s="2">
        <f>IFERROR(INDEX('UK Institution Coverage'!$E$2:$E$727,MATCH($A38,'UK Institution Coverage'!$A$2:$A$727,0)),0)</f>
        <v>45</v>
      </c>
      <c r="F38" s="2">
        <f>IFERROR(INDEX('UK Institution Coverage'!$M$2:$M$727,MATCH($A38,'UK Institution Coverage'!$A$2:$A$727,0)),0)</f>
        <v>3</v>
      </c>
      <c r="G38" s="2" t="str">
        <f t="shared" si="0"/>
        <v>all 3 personas</v>
      </c>
      <c r="H38" s="2" t="s">
        <v>97</v>
      </c>
    </row>
    <row r="39" spans="1:8" ht="15" customHeight="1">
      <c r="A39" s="2" t="s">
        <v>173</v>
      </c>
      <c r="B39" s="2" t="s">
        <v>174</v>
      </c>
      <c r="C39" s="2" t="s">
        <v>95</v>
      </c>
      <c r="D39" s="16" t="s">
        <v>96</v>
      </c>
      <c r="E39" s="2">
        <f>IFERROR(INDEX('UK Institution Coverage'!$E$2:$E$727,MATCH($A39,'UK Institution Coverage'!$A$2:$A$727,0)),0)</f>
        <v>45</v>
      </c>
      <c r="F39" s="2">
        <f>IFERROR(INDEX('UK Institution Coverage'!$M$2:$M$727,MATCH($A39,'UK Institution Coverage'!$A$2:$A$727,0)),0)</f>
        <v>3</v>
      </c>
      <c r="G39" s="2" t="str">
        <f t="shared" si="0"/>
        <v>all 3 personas</v>
      </c>
      <c r="H39" s="2" t="s">
        <v>97</v>
      </c>
    </row>
    <row r="40" spans="1:8" ht="15" customHeight="1">
      <c r="A40" s="2" t="s">
        <v>175</v>
      </c>
      <c r="B40" s="2" t="s">
        <v>176</v>
      </c>
      <c r="C40" s="2" t="s">
        <v>95</v>
      </c>
      <c r="D40" s="16" t="s">
        <v>96</v>
      </c>
      <c r="E40" s="2">
        <f>IFERROR(INDEX('UK Institution Coverage'!$E$2:$E$727,MATCH($A40,'UK Institution Coverage'!$A$2:$A$727,0)),0)</f>
        <v>42</v>
      </c>
      <c r="F40" s="2">
        <f>IFERROR(INDEX('UK Institution Coverage'!$M$2:$M$727,MATCH($A40,'UK Institution Coverage'!$A$2:$A$727,0)),0)</f>
        <v>3</v>
      </c>
      <c r="G40" s="2" t="str">
        <f t="shared" si="0"/>
        <v>all 3 personas</v>
      </c>
      <c r="H40" s="2" t="s">
        <v>97</v>
      </c>
    </row>
    <row r="41" spans="1:8" ht="15" customHeight="1">
      <c r="A41" s="2" t="s">
        <v>177</v>
      </c>
      <c r="B41" s="2" t="s">
        <v>178</v>
      </c>
      <c r="C41" s="2" t="s">
        <v>95</v>
      </c>
      <c r="D41" s="16" t="s">
        <v>96</v>
      </c>
      <c r="E41" s="2">
        <f>IFERROR(INDEX('UK Institution Coverage'!$E$2:$E$727,MATCH($A41,'UK Institution Coverage'!$A$2:$A$727,0)),0)</f>
        <v>41</v>
      </c>
      <c r="F41" s="2">
        <f>IFERROR(INDEX('UK Institution Coverage'!$M$2:$M$727,MATCH($A41,'UK Institution Coverage'!$A$2:$A$727,0)),0)</f>
        <v>3</v>
      </c>
      <c r="G41" s="2" t="str">
        <f t="shared" si="0"/>
        <v>all 3 personas</v>
      </c>
      <c r="H41" s="2" t="s">
        <v>97</v>
      </c>
    </row>
    <row r="42" spans="1:8" ht="15" customHeight="1">
      <c r="A42" s="2" t="s">
        <v>179</v>
      </c>
      <c r="B42" s="2" t="s">
        <v>180</v>
      </c>
      <c r="C42" s="2" t="s">
        <v>95</v>
      </c>
      <c r="D42" s="16" t="s">
        <v>96</v>
      </c>
      <c r="E42" s="2">
        <f>IFERROR(INDEX('UK Institution Coverage'!$E$2:$E$727,MATCH($A42,'UK Institution Coverage'!$A$2:$A$727,0)),0)</f>
        <v>42</v>
      </c>
      <c r="F42" s="2">
        <f>IFERROR(INDEX('UK Institution Coverage'!$M$2:$M$727,MATCH($A42,'UK Institution Coverage'!$A$2:$A$727,0)),0)</f>
        <v>3</v>
      </c>
      <c r="G42" s="2" t="str">
        <f t="shared" si="0"/>
        <v>all 3 personas</v>
      </c>
      <c r="H42" s="2" t="s">
        <v>97</v>
      </c>
    </row>
    <row r="43" spans="1:8" ht="15" customHeight="1">
      <c r="A43" s="2" t="s">
        <v>181</v>
      </c>
      <c r="B43" s="2" t="s">
        <v>182</v>
      </c>
      <c r="C43" s="2" t="s">
        <v>95</v>
      </c>
      <c r="D43" s="16" t="s">
        <v>96</v>
      </c>
      <c r="E43" s="2">
        <f>IFERROR(INDEX('UK Institution Coverage'!$E$2:$E$727,MATCH($A43,'UK Institution Coverage'!$A$2:$A$727,0)),0)</f>
        <v>43</v>
      </c>
      <c r="F43" s="2">
        <f>IFERROR(INDEX('UK Institution Coverage'!$M$2:$M$727,MATCH($A43,'UK Institution Coverage'!$A$2:$A$727,0)),0)</f>
        <v>3</v>
      </c>
      <c r="G43" s="2" t="str">
        <f t="shared" si="0"/>
        <v>all 3 personas</v>
      </c>
      <c r="H43" s="2" t="s">
        <v>97</v>
      </c>
    </row>
    <row r="44" spans="1:8" ht="15" customHeight="1">
      <c r="A44" s="2" t="s">
        <v>183</v>
      </c>
      <c r="B44" s="2" t="s">
        <v>184</v>
      </c>
      <c r="C44" s="2" t="s">
        <v>95</v>
      </c>
      <c r="D44" s="16" t="s">
        <v>96</v>
      </c>
      <c r="E44" s="2">
        <f>IFERROR(INDEX('UK Institution Coverage'!$E$2:$E$727,MATCH($A44,'UK Institution Coverage'!$A$2:$A$727,0)),0)</f>
        <v>41</v>
      </c>
      <c r="F44" s="2">
        <f>IFERROR(INDEX('UK Institution Coverage'!$M$2:$M$727,MATCH($A44,'UK Institution Coverage'!$A$2:$A$727,0)),0)</f>
        <v>3</v>
      </c>
      <c r="G44" s="2" t="str">
        <f t="shared" si="0"/>
        <v>all 3 personas</v>
      </c>
      <c r="H44" s="2" t="s">
        <v>97</v>
      </c>
    </row>
    <row r="45" spans="1:8" ht="15" customHeight="1">
      <c r="A45" s="2" t="s">
        <v>185</v>
      </c>
      <c r="B45" s="2" t="s">
        <v>186</v>
      </c>
      <c r="C45" s="2" t="s">
        <v>161</v>
      </c>
      <c r="D45" s="16" t="s">
        <v>96</v>
      </c>
      <c r="E45" s="2">
        <f>IFERROR(INDEX('UK Institution Coverage'!$E$2:$E$727,MATCH($A45,'UK Institution Coverage'!$A$2:$A$727,0)),0)</f>
        <v>39</v>
      </c>
      <c r="F45" s="2">
        <f>IFERROR(INDEX('UK Institution Coverage'!$M$2:$M$727,MATCH($A45,'UK Institution Coverage'!$A$2:$A$727,0)),0)</f>
        <v>3</v>
      </c>
      <c r="G45" s="2" t="str">
        <f t="shared" si="0"/>
        <v>all 3 personas</v>
      </c>
      <c r="H45" s="2" t="s">
        <v>97</v>
      </c>
    </row>
    <row r="46" spans="1:8" ht="15" customHeight="1">
      <c r="A46" s="2" t="s">
        <v>187</v>
      </c>
      <c r="B46" s="2" t="s">
        <v>188</v>
      </c>
      <c r="C46" s="2" t="s">
        <v>95</v>
      </c>
      <c r="D46" s="16" t="s">
        <v>96</v>
      </c>
      <c r="E46" s="2">
        <f>IFERROR(INDEX('UK Institution Coverage'!$E$2:$E$727,MATCH($A46,'UK Institution Coverage'!$A$2:$A$727,0)),0)</f>
        <v>41</v>
      </c>
      <c r="F46" s="2">
        <f>IFERROR(INDEX('UK Institution Coverage'!$M$2:$M$727,MATCH($A46,'UK Institution Coverage'!$A$2:$A$727,0)),0)</f>
        <v>3</v>
      </c>
      <c r="G46" s="2" t="str">
        <f t="shared" si="0"/>
        <v>all 3 personas</v>
      </c>
      <c r="H46" s="2" t="s">
        <v>97</v>
      </c>
    </row>
    <row r="47" spans="1:8" ht="15" customHeight="1">
      <c r="A47" s="2" t="s">
        <v>189</v>
      </c>
      <c r="B47" s="2" t="s">
        <v>190</v>
      </c>
      <c r="C47" s="2" t="s">
        <v>95</v>
      </c>
      <c r="D47" s="16" t="s">
        <v>96</v>
      </c>
      <c r="E47" s="2">
        <f>IFERROR(INDEX('UK Institution Coverage'!$E$2:$E$727,MATCH($A47,'UK Institution Coverage'!$A$2:$A$727,0)),0)</f>
        <v>38</v>
      </c>
      <c r="F47" s="2">
        <f>IFERROR(INDEX('UK Institution Coverage'!$M$2:$M$727,MATCH($A47,'UK Institution Coverage'!$A$2:$A$727,0)),0)</f>
        <v>3</v>
      </c>
      <c r="G47" s="2" t="str">
        <f t="shared" si="0"/>
        <v>all 3 personas</v>
      </c>
      <c r="H47" s="2" t="s">
        <v>97</v>
      </c>
    </row>
    <row r="48" spans="1:8" ht="15" customHeight="1">
      <c r="A48" s="2" t="s">
        <v>191</v>
      </c>
      <c r="B48" s="2" t="s">
        <v>192</v>
      </c>
      <c r="C48" s="16" t="s">
        <v>193</v>
      </c>
      <c r="D48" s="16" t="s">
        <v>96</v>
      </c>
      <c r="E48" s="2">
        <f>IFERROR(INDEX('UK Institution Coverage'!$E$2:$E$727,MATCH($A48,'UK Institution Coverage'!$A$2:$A$727,0)),0)</f>
        <v>38</v>
      </c>
      <c r="F48" s="2">
        <f>IFERROR(INDEX('UK Institution Coverage'!$M$2:$M$727,MATCH($A48,'UK Institution Coverage'!$A$2:$A$727,0)),0)</f>
        <v>3</v>
      </c>
      <c r="G48" s="2" t="str">
        <f t="shared" si="0"/>
        <v>all 3 personas</v>
      </c>
      <c r="H48" s="16" t="s">
        <v>194</v>
      </c>
    </row>
    <row r="49" spans="1:8" ht="15" customHeight="1">
      <c r="A49" s="2" t="s">
        <v>195</v>
      </c>
      <c r="B49" s="2" t="s">
        <v>196</v>
      </c>
      <c r="C49" s="2" t="s">
        <v>95</v>
      </c>
      <c r="D49" s="16" t="s">
        <v>96</v>
      </c>
      <c r="E49" s="2">
        <f>IFERROR(INDEX('UK Institution Coverage'!$E$2:$E$727,MATCH($A49,'UK Institution Coverage'!$A$2:$A$727,0)),0)</f>
        <v>38</v>
      </c>
      <c r="F49" s="2">
        <f>IFERROR(INDEX('UK Institution Coverage'!$M$2:$M$727,MATCH($A49,'UK Institution Coverage'!$A$2:$A$727,0)),0)</f>
        <v>3</v>
      </c>
      <c r="G49" s="2" t="str">
        <f t="shared" si="0"/>
        <v>all 3 personas</v>
      </c>
      <c r="H49" s="2" t="s">
        <v>97</v>
      </c>
    </row>
    <row r="50" spans="1:8" ht="15" customHeight="1">
      <c r="A50" s="2" t="s">
        <v>197</v>
      </c>
      <c r="B50" s="2" t="s">
        <v>198</v>
      </c>
      <c r="C50" s="2" t="s">
        <v>95</v>
      </c>
      <c r="D50" s="16" t="s">
        <v>96</v>
      </c>
      <c r="E50" s="2">
        <f>IFERROR(INDEX('UK Institution Coverage'!$E$2:$E$727,MATCH($A50,'UK Institution Coverage'!$A$2:$A$727,0)),0)</f>
        <v>37</v>
      </c>
      <c r="F50" s="2">
        <f>IFERROR(INDEX('UK Institution Coverage'!$M$2:$M$727,MATCH($A50,'UK Institution Coverage'!$A$2:$A$727,0)),0)</f>
        <v>3</v>
      </c>
      <c r="G50" s="2" t="str">
        <f t="shared" si="0"/>
        <v>all 3 personas</v>
      </c>
      <c r="H50" s="2" t="s">
        <v>97</v>
      </c>
    </row>
    <row r="51" spans="1:8" ht="15" customHeight="1">
      <c r="A51" s="2" t="s">
        <v>199</v>
      </c>
      <c r="B51" s="2" t="s">
        <v>200</v>
      </c>
      <c r="C51" s="2" t="s">
        <v>95</v>
      </c>
      <c r="D51" s="16" t="s">
        <v>96</v>
      </c>
      <c r="E51" s="2">
        <f>IFERROR(INDEX('UK Institution Coverage'!$E$2:$E$727,MATCH($A51,'UK Institution Coverage'!$A$2:$A$727,0)),0)</f>
        <v>37</v>
      </c>
      <c r="F51" s="2">
        <f>IFERROR(INDEX('UK Institution Coverage'!$M$2:$M$727,MATCH($A51,'UK Institution Coverage'!$A$2:$A$727,0)),0)</f>
        <v>3</v>
      </c>
      <c r="G51" s="2" t="str">
        <f t="shared" si="0"/>
        <v>all 3 personas</v>
      </c>
      <c r="H51" s="2" t="s">
        <v>97</v>
      </c>
    </row>
    <row r="52" spans="1:8" ht="15" customHeight="1">
      <c r="A52" s="2" t="s">
        <v>201</v>
      </c>
      <c r="B52" s="2" t="s">
        <v>202</v>
      </c>
      <c r="C52" s="2" t="s">
        <v>95</v>
      </c>
      <c r="D52" s="16" t="s">
        <v>96</v>
      </c>
      <c r="E52" s="2">
        <f>IFERROR(INDEX('UK Institution Coverage'!$E$2:$E$727,MATCH($A52,'UK Institution Coverage'!$A$2:$A$727,0)),0)</f>
        <v>38</v>
      </c>
      <c r="F52" s="2">
        <f>IFERROR(INDEX('UK Institution Coverage'!$M$2:$M$727,MATCH($A52,'UK Institution Coverage'!$A$2:$A$727,0)),0)</f>
        <v>3</v>
      </c>
      <c r="G52" s="2" t="str">
        <f t="shared" si="0"/>
        <v>all 3 personas</v>
      </c>
      <c r="H52" s="2" t="s">
        <v>97</v>
      </c>
    </row>
    <row r="53" spans="1:8" ht="15" customHeight="1">
      <c r="A53" s="2" t="s">
        <v>203</v>
      </c>
      <c r="B53" s="2" t="s">
        <v>204</v>
      </c>
      <c r="C53" s="2" t="s">
        <v>95</v>
      </c>
      <c r="D53" s="16" t="s">
        <v>96</v>
      </c>
      <c r="E53" s="2">
        <f>IFERROR(INDEX('UK Institution Coverage'!$E$2:$E$727,MATCH($A53,'UK Institution Coverage'!$A$2:$A$727,0)),0)</f>
        <v>37</v>
      </c>
      <c r="F53" s="2">
        <f>IFERROR(INDEX('UK Institution Coverage'!$M$2:$M$727,MATCH($A53,'UK Institution Coverage'!$A$2:$A$727,0)),0)</f>
        <v>3</v>
      </c>
      <c r="G53" s="2" t="str">
        <f t="shared" si="0"/>
        <v>all 3 personas</v>
      </c>
      <c r="H53" s="2" t="s">
        <v>97</v>
      </c>
    </row>
    <row r="54" spans="1:8" ht="15" customHeight="1">
      <c r="A54" s="2" t="s">
        <v>205</v>
      </c>
      <c r="B54" s="2" t="s">
        <v>206</v>
      </c>
      <c r="C54" s="2" t="s">
        <v>95</v>
      </c>
      <c r="D54" s="16" t="s">
        <v>96</v>
      </c>
      <c r="E54" s="2">
        <f>IFERROR(INDEX('UK Institution Coverage'!$E$2:$E$727,MATCH($A54,'UK Institution Coverage'!$A$2:$A$727,0)),0)</f>
        <v>34</v>
      </c>
      <c r="F54" s="2">
        <f>IFERROR(INDEX('UK Institution Coverage'!$M$2:$M$727,MATCH($A54,'UK Institution Coverage'!$A$2:$A$727,0)),0)</f>
        <v>3</v>
      </c>
      <c r="G54" s="2" t="str">
        <f t="shared" si="0"/>
        <v>all 3 personas</v>
      </c>
      <c r="H54" s="2" t="s">
        <v>97</v>
      </c>
    </row>
    <row r="55" spans="1:8" ht="15" customHeight="1">
      <c r="A55" s="2" t="s">
        <v>207</v>
      </c>
      <c r="B55" s="2" t="s">
        <v>208</v>
      </c>
      <c r="C55" s="2" t="s">
        <v>95</v>
      </c>
      <c r="D55" s="16" t="s">
        <v>96</v>
      </c>
      <c r="E55" s="2">
        <f>IFERROR(INDEX('UK Institution Coverage'!$E$2:$E$727,MATCH($A55,'UK Institution Coverage'!$A$2:$A$727,0)),0)</f>
        <v>32</v>
      </c>
      <c r="F55" s="2">
        <f>IFERROR(INDEX('UK Institution Coverage'!$M$2:$M$727,MATCH($A55,'UK Institution Coverage'!$A$2:$A$727,0)),0)</f>
        <v>3</v>
      </c>
      <c r="G55" s="2" t="str">
        <f t="shared" si="0"/>
        <v>all 3 personas</v>
      </c>
      <c r="H55" s="2" t="s">
        <v>97</v>
      </c>
    </row>
    <row r="56" spans="1:8" ht="15" customHeight="1">
      <c r="A56" s="2" t="s">
        <v>209</v>
      </c>
      <c r="B56" s="2" t="s">
        <v>210</v>
      </c>
      <c r="C56" s="2" t="s">
        <v>95</v>
      </c>
      <c r="D56" s="16" t="s">
        <v>96</v>
      </c>
      <c r="E56" s="2">
        <f>IFERROR(INDEX('UK Institution Coverage'!$E$2:$E$727,MATCH($A56,'UK Institution Coverage'!$A$2:$A$727,0)),0)</f>
        <v>33</v>
      </c>
      <c r="F56" s="2">
        <f>IFERROR(INDEX('UK Institution Coverage'!$M$2:$M$727,MATCH($A56,'UK Institution Coverage'!$A$2:$A$727,0)),0)</f>
        <v>3</v>
      </c>
      <c r="G56" s="2" t="str">
        <f t="shared" si="0"/>
        <v>all 3 personas</v>
      </c>
      <c r="H56" s="2" t="s">
        <v>97</v>
      </c>
    </row>
    <row r="57" spans="1:8" ht="15" customHeight="1">
      <c r="A57" s="2" t="s">
        <v>211</v>
      </c>
      <c r="B57" s="2" t="s">
        <v>212</v>
      </c>
      <c r="C57" s="2" t="s">
        <v>95</v>
      </c>
      <c r="D57" s="16" t="s">
        <v>96</v>
      </c>
      <c r="E57" s="2">
        <f>IFERROR(INDEX('UK Institution Coverage'!$E$2:$E$727,MATCH($A57,'UK Institution Coverage'!$A$2:$A$727,0)),0)</f>
        <v>33</v>
      </c>
      <c r="F57" s="2">
        <f>IFERROR(INDEX('UK Institution Coverage'!$M$2:$M$727,MATCH($A57,'UK Institution Coverage'!$A$2:$A$727,0)),0)</f>
        <v>2</v>
      </c>
      <c r="G57" s="2" t="str">
        <f t="shared" si="0"/>
        <v>partial - 2 of 3</v>
      </c>
      <c r="H57" s="2" t="s">
        <v>97</v>
      </c>
    </row>
    <row r="58" spans="1:8" ht="15" customHeight="1">
      <c r="A58" s="2" t="s">
        <v>213</v>
      </c>
      <c r="B58" s="2" t="s">
        <v>214</v>
      </c>
      <c r="C58" s="2" t="s">
        <v>95</v>
      </c>
      <c r="D58" s="16" t="s">
        <v>96</v>
      </c>
      <c r="E58" s="2">
        <f>IFERROR(INDEX('UK Institution Coverage'!$E$2:$E$727,MATCH($A58,'UK Institution Coverage'!$A$2:$A$727,0)),0)</f>
        <v>32</v>
      </c>
      <c r="F58" s="2">
        <f>IFERROR(INDEX('UK Institution Coverage'!$M$2:$M$727,MATCH($A58,'UK Institution Coverage'!$A$2:$A$727,0)),0)</f>
        <v>3</v>
      </c>
      <c r="G58" s="2" t="str">
        <f t="shared" si="0"/>
        <v>all 3 personas</v>
      </c>
      <c r="H58" s="2" t="s">
        <v>97</v>
      </c>
    </row>
    <row r="59" spans="1:8" ht="15" customHeight="1">
      <c r="A59" s="2" t="s">
        <v>215</v>
      </c>
      <c r="B59" s="2" t="s">
        <v>216</v>
      </c>
      <c r="C59" s="2" t="s">
        <v>95</v>
      </c>
      <c r="D59" s="16" t="s">
        <v>96</v>
      </c>
      <c r="E59" s="2">
        <f>IFERROR(INDEX('UK Institution Coverage'!$E$2:$E$727,MATCH($A59,'UK Institution Coverage'!$A$2:$A$727,0)),0)</f>
        <v>31</v>
      </c>
      <c r="F59" s="2">
        <f>IFERROR(INDEX('UK Institution Coverage'!$M$2:$M$727,MATCH($A59,'UK Institution Coverage'!$A$2:$A$727,0)),0)</f>
        <v>2</v>
      </c>
      <c r="G59" s="2" t="str">
        <f t="shared" si="0"/>
        <v>partial - 2 of 3</v>
      </c>
      <c r="H59" s="2" t="s">
        <v>97</v>
      </c>
    </row>
    <row r="60" spans="1:8" ht="15" customHeight="1">
      <c r="A60" s="2" t="s">
        <v>217</v>
      </c>
      <c r="B60" s="2" t="s">
        <v>218</v>
      </c>
      <c r="C60" s="2" t="s">
        <v>95</v>
      </c>
      <c r="D60" s="16" t="s">
        <v>96</v>
      </c>
      <c r="E60" s="2">
        <f>IFERROR(INDEX('UK Institution Coverage'!$E$2:$E$727,MATCH($A60,'UK Institution Coverage'!$A$2:$A$727,0)),0)</f>
        <v>31</v>
      </c>
      <c r="F60" s="2">
        <f>IFERROR(INDEX('UK Institution Coverage'!$M$2:$M$727,MATCH($A60,'UK Institution Coverage'!$A$2:$A$727,0)),0)</f>
        <v>3</v>
      </c>
      <c r="G60" s="2" t="str">
        <f t="shared" si="0"/>
        <v>all 3 personas</v>
      </c>
      <c r="H60" s="2" t="s">
        <v>97</v>
      </c>
    </row>
    <row r="61" spans="1:8" ht="15" customHeight="1">
      <c r="A61" s="2" t="s">
        <v>219</v>
      </c>
      <c r="B61" s="2" t="s">
        <v>220</v>
      </c>
      <c r="C61" s="2" t="s">
        <v>95</v>
      </c>
      <c r="D61" s="16" t="s">
        <v>96</v>
      </c>
      <c r="E61" s="2">
        <f>IFERROR(INDEX('UK Institution Coverage'!$E$2:$E$727,MATCH($A61,'UK Institution Coverage'!$A$2:$A$727,0)),0)</f>
        <v>30</v>
      </c>
      <c r="F61" s="2">
        <f>IFERROR(INDEX('UK Institution Coverage'!$M$2:$M$727,MATCH($A61,'UK Institution Coverage'!$A$2:$A$727,0)),0)</f>
        <v>3</v>
      </c>
      <c r="G61" s="2" t="str">
        <f t="shared" si="0"/>
        <v>all 3 personas</v>
      </c>
      <c r="H61" s="2" t="s">
        <v>97</v>
      </c>
    </row>
    <row r="62" spans="1:8" ht="15" customHeight="1">
      <c r="A62" s="2" t="s">
        <v>221</v>
      </c>
      <c r="B62" s="2" t="s">
        <v>222</v>
      </c>
      <c r="C62" s="2" t="s">
        <v>95</v>
      </c>
      <c r="D62" s="16" t="s">
        <v>96</v>
      </c>
      <c r="E62" s="2">
        <f>IFERROR(INDEX('UK Institution Coverage'!$E$2:$E$727,MATCH($A62,'UK Institution Coverage'!$A$2:$A$727,0)),0)</f>
        <v>30</v>
      </c>
      <c r="F62" s="2">
        <f>IFERROR(INDEX('UK Institution Coverage'!$M$2:$M$727,MATCH($A62,'UK Institution Coverage'!$A$2:$A$727,0)),0)</f>
        <v>3</v>
      </c>
      <c r="G62" s="2" t="str">
        <f t="shared" si="0"/>
        <v>all 3 personas</v>
      </c>
      <c r="H62" s="2" t="s">
        <v>97</v>
      </c>
    </row>
    <row r="63" spans="1:8" ht="15" customHeight="1">
      <c r="A63" s="2" t="s">
        <v>223</v>
      </c>
      <c r="B63" s="2" t="s">
        <v>224</v>
      </c>
      <c r="C63" s="2" t="s">
        <v>95</v>
      </c>
      <c r="D63" s="16" t="s">
        <v>96</v>
      </c>
      <c r="E63" s="2">
        <f>IFERROR(INDEX('UK Institution Coverage'!$E$2:$E$727,MATCH($A63,'UK Institution Coverage'!$A$2:$A$727,0)),0)</f>
        <v>30</v>
      </c>
      <c r="F63" s="2">
        <f>IFERROR(INDEX('UK Institution Coverage'!$M$2:$M$727,MATCH($A63,'UK Institution Coverage'!$A$2:$A$727,0)),0)</f>
        <v>3</v>
      </c>
      <c r="G63" s="2" t="str">
        <f t="shared" si="0"/>
        <v>all 3 personas</v>
      </c>
      <c r="H63" s="2" t="s">
        <v>97</v>
      </c>
    </row>
    <row r="64" spans="1:8" ht="15" customHeight="1">
      <c r="A64" s="2" t="s">
        <v>225</v>
      </c>
      <c r="B64" s="2" t="s">
        <v>226</v>
      </c>
      <c r="C64" s="2" t="s">
        <v>95</v>
      </c>
      <c r="D64" s="16" t="s">
        <v>96</v>
      </c>
      <c r="E64" s="2">
        <f>IFERROR(INDEX('UK Institution Coverage'!$E$2:$E$727,MATCH($A64,'UK Institution Coverage'!$A$2:$A$727,0)),0)</f>
        <v>30</v>
      </c>
      <c r="F64" s="2">
        <f>IFERROR(INDEX('UK Institution Coverage'!$M$2:$M$727,MATCH($A64,'UK Institution Coverage'!$A$2:$A$727,0)),0)</f>
        <v>2</v>
      </c>
      <c r="G64" s="2" t="str">
        <f t="shared" si="0"/>
        <v>partial - 2 of 3</v>
      </c>
      <c r="H64" s="2" t="s">
        <v>97</v>
      </c>
    </row>
    <row r="65" spans="1:8" ht="15" customHeight="1">
      <c r="A65" s="2" t="s">
        <v>227</v>
      </c>
      <c r="B65" s="2" t="s">
        <v>228</v>
      </c>
      <c r="C65" s="2" t="s">
        <v>95</v>
      </c>
      <c r="D65" s="16" t="s">
        <v>96</v>
      </c>
      <c r="E65" s="2">
        <f>IFERROR(INDEX('UK Institution Coverage'!$E$2:$E$727,MATCH($A65,'UK Institution Coverage'!$A$2:$A$727,0)),0)</f>
        <v>30</v>
      </c>
      <c r="F65" s="2">
        <f>IFERROR(INDEX('UK Institution Coverage'!$M$2:$M$727,MATCH($A65,'UK Institution Coverage'!$A$2:$A$727,0)),0)</f>
        <v>3</v>
      </c>
      <c r="G65" s="2" t="str">
        <f t="shared" si="0"/>
        <v>all 3 personas</v>
      </c>
      <c r="H65" s="2" t="s">
        <v>97</v>
      </c>
    </row>
    <row r="66" spans="1:8" ht="15" customHeight="1">
      <c r="A66" s="2" t="s">
        <v>229</v>
      </c>
      <c r="B66" s="2" t="s">
        <v>230</v>
      </c>
      <c r="C66" s="2" t="s">
        <v>95</v>
      </c>
      <c r="D66" s="16" t="s">
        <v>96</v>
      </c>
      <c r="E66" s="2">
        <f>IFERROR(INDEX('UK Institution Coverage'!$E$2:$E$727,MATCH($A66,'UK Institution Coverage'!$A$2:$A$727,0)),0)</f>
        <v>28</v>
      </c>
      <c r="F66" s="2">
        <f>IFERROR(INDEX('UK Institution Coverage'!$M$2:$M$727,MATCH($A66,'UK Institution Coverage'!$A$2:$A$727,0)),0)</f>
        <v>2</v>
      </c>
      <c r="G66" s="2" t="str">
        <f t="shared" ref="G66:G129" si="1">IF($D66&lt;&gt;"Yes","not in target",IF($E66=0,"NO CONTACTS",IF($F66=3,"all 3 personas","partial - "&amp;$F66&amp;" of 3")))</f>
        <v>partial - 2 of 3</v>
      </c>
      <c r="H66" s="2" t="s">
        <v>97</v>
      </c>
    </row>
    <row r="67" spans="1:8" ht="15" customHeight="1">
      <c r="A67" s="2" t="s">
        <v>231</v>
      </c>
      <c r="B67" s="2" t="s">
        <v>232</v>
      </c>
      <c r="C67" s="2" t="s">
        <v>161</v>
      </c>
      <c r="D67" s="16" t="s">
        <v>96</v>
      </c>
      <c r="E67" s="2">
        <f>IFERROR(INDEX('UK Institution Coverage'!$E$2:$E$727,MATCH($A67,'UK Institution Coverage'!$A$2:$A$727,0)),0)</f>
        <v>27</v>
      </c>
      <c r="F67" s="2">
        <f>IFERROR(INDEX('UK Institution Coverage'!$M$2:$M$727,MATCH($A67,'UK Institution Coverage'!$A$2:$A$727,0)),0)</f>
        <v>2</v>
      </c>
      <c r="G67" s="2" t="str">
        <f t="shared" si="1"/>
        <v>partial - 2 of 3</v>
      </c>
      <c r="H67" s="2" t="s">
        <v>97</v>
      </c>
    </row>
    <row r="68" spans="1:8" ht="15" customHeight="1">
      <c r="A68" s="2" t="s">
        <v>233</v>
      </c>
      <c r="B68" s="2" t="s">
        <v>234</v>
      </c>
      <c r="C68" s="2" t="s">
        <v>95</v>
      </c>
      <c r="D68" s="16" t="s">
        <v>96</v>
      </c>
      <c r="E68" s="2">
        <f>IFERROR(INDEX('UK Institution Coverage'!$E$2:$E$727,MATCH($A68,'UK Institution Coverage'!$A$2:$A$727,0)),0)</f>
        <v>27</v>
      </c>
      <c r="F68" s="2">
        <f>IFERROR(INDEX('UK Institution Coverage'!$M$2:$M$727,MATCH($A68,'UK Institution Coverage'!$A$2:$A$727,0)),0)</f>
        <v>3</v>
      </c>
      <c r="G68" s="2" t="str">
        <f t="shared" si="1"/>
        <v>all 3 personas</v>
      </c>
      <c r="H68" s="2" t="s">
        <v>97</v>
      </c>
    </row>
    <row r="69" spans="1:8" ht="15" customHeight="1">
      <c r="A69" s="2" t="s">
        <v>235</v>
      </c>
      <c r="B69" s="2" t="s">
        <v>236</v>
      </c>
      <c r="C69" s="2" t="s">
        <v>95</v>
      </c>
      <c r="D69" s="16" t="s">
        <v>96</v>
      </c>
      <c r="E69" s="2">
        <f>IFERROR(INDEX('UK Institution Coverage'!$E$2:$E$727,MATCH($A69,'UK Institution Coverage'!$A$2:$A$727,0)),0)</f>
        <v>27</v>
      </c>
      <c r="F69" s="2">
        <f>IFERROR(INDEX('UK Institution Coverage'!$M$2:$M$727,MATCH($A69,'UK Institution Coverage'!$A$2:$A$727,0)),0)</f>
        <v>3</v>
      </c>
      <c r="G69" s="2" t="str">
        <f t="shared" si="1"/>
        <v>all 3 personas</v>
      </c>
      <c r="H69" s="2" t="s">
        <v>97</v>
      </c>
    </row>
    <row r="70" spans="1:8" ht="15" customHeight="1">
      <c r="A70" s="2" t="s">
        <v>237</v>
      </c>
      <c r="B70" s="2" t="s">
        <v>238</v>
      </c>
      <c r="C70" s="2" t="s">
        <v>95</v>
      </c>
      <c r="D70" s="16" t="s">
        <v>96</v>
      </c>
      <c r="E70" s="2">
        <f>IFERROR(INDEX('UK Institution Coverage'!$E$2:$E$727,MATCH($A70,'UK Institution Coverage'!$A$2:$A$727,0)),0)</f>
        <v>27</v>
      </c>
      <c r="F70" s="2">
        <f>IFERROR(INDEX('UK Institution Coverage'!$M$2:$M$727,MATCH($A70,'UK Institution Coverage'!$A$2:$A$727,0)),0)</f>
        <v>3</v>
      </c>
      <c r="G70" s="2" t="str">
        <f t="shared" si="1"/>
        <v>all 3 personas</v>
      </c>
      <c r="H70" s="2" t="s">
        <v>97</v>
      </c>
    </row>
    <row r="71" spans="1:8" ht="15" customHeight="1">
      <c r="A71" s="2" t="s">
        <v>239</v>
      </c>
      <c r="B71" s="2" t="s">
        <v>240</v>
      </c>
      <c r="C71" s="2" t="s">
        <v>95</v>
      </c>
      <c r="D71" s="16" t="s">
        <v>96</v>
      </c>
      <c r="E71" s="2">
        <f>IFERROR(INDEX('UK Institution Coverage'!$E$2:$E$727,MATCH($A71,'UK Institution Coverage'!$A$2:$A$727,0)),0)</f>
        <v>26</v>
      </c>
      <c r="F71" s="2">
        <f>IFERROR(INDEX('UK Institution Coverage'!$M$2:$M$727,MATCH($A71,'UK Institution Coverage'!$A$2:$A$727,0)),0)</f>
        <v>3</v>
      </c>
      <c r="G71" s="2" t="str">
        <f t="shared" si="1"/>
        <v>all 3 personas</v>
      </c>
      <c r="H71" s="2" t="s">
        <v>97</v>
      </c>
    </row>
    <row r="72" spans="1:8" ht="15" customHeight="1">
      <c r="A72" s="2" t="s">
        <v>241</v>
      </c>
      <c r="B72" s="2" t="s">
        <v>242</v>
      </c>
      <c r="C72" s="16" t="s">
        <v>193</v>
      </c>
      <c r="D72" s="16" t="s">
        <v>96</v>
      </c>
      <c r="E72" s="2">
        <f>IFERROR(INDEX('UK Institution Coverage'!$E$2:$E$727,MATCH($A72,'UK Institution Coverage'!$A$2:$A$727,0)),0)</f>
        <v>26</v>
      </c>
      <c r="F72" s="2">
        <f>IFERROR(INDEX('UK Institution Coverage'!$M$2:$M$727,MATCH($A72,'UK Institution Coverage'!$A$2:$A$727,0)),0)</f>
        <v>3</v>
      </c>
      <c r="G72" s="2" t="str">
        <f t="shared" si="1"/>
        <v>all 3 personas</v>
      </c>
      <c r="H72" s="16" t="s">
        <v>194</v>
      </c>
    </row>
    <row r="73" spans="1:8" ht="15" customHeight="1">
      <c r="A73" s="2" t="s">
        <v>243</v>
      </c>
      <c r="B73" s="2" t="s">
        <v>244</v>
      </c>
      <c r="C73" s="2" t="s">
        <v>95</v>
      </c>
      <c r="D73" s="16" t="s">
        <v>96</v>
      </c>
      <c r="E73" s="2">
        <f>IFERROR(INDEX('UK Institution Coverage'!$E$2:$E$727,MATCH($A73,'UK Institution Coverage'!$A$2:$A$727,0)),0)</f>
        <v>26</v>
      </c>
      <c r="F73" s="2">
        <f>IFERROR(INDEX('UK Institution Coverage'!$M$2:$M$727,MATCH($A73,'UK Institution Coverage'!$A$2:$A$727,0)),0)</f>
        <v>3</v>
      </c>
      <c r="G73" s="2" t="str">
        <f t="shared" si="1"/>
        <v>all 3 personas</v>
      </c>
      <c r="H73" s="2" t="s">
        <v>97</v>
      </c>
    </row>
    <row r="74" spans="1:8" ht="15" customHeight="1">
      <c r="A74" s="2" t="s">
        <v>245</v>
      </c>
      <c r="B74" s="2" t="s">
        <v>246</v>
      </c>
      <c r="C74" s="2" t="s">
        <v>95</v>
      </c>
      <c r="D74" s="16" t="s">
        <v>96</v>
      </c>
      <c r="E74" s="2">
        <f>IFERROR(INDEX('UK Institution Coverage'!$E$2:$E$727,MATCH($A74,'UK Institution Coverage'!$A$2:$A$727,0)),0)</f>
        <v>26</v>
      </c>
      <c r="F74" s="2">
        <f>IFERROR(INDEX('UK Institution Coverage'!$M$2:$M$727,MATCH($A74,'UK Institution Coverage'!$A$2:$A$727,0)),0)</f>
        <v>3</v>
      </c>
      <c r="G74" s="2" t="str">
        <f t="shared" si="1"/>
        <v>all 3 personas</v>
      </c>
      <c r="H74" s="2" t="s">
        <v>97</v>
      </c>
    </row>
    <row r="75" spans="1:8" ht="15" customHeight="1">
      <c r="A75" s="2" t="s">
        <v>247</v>
      </c>
      <c r="B75" s="2" t="s">
        <v>248</v>
      </c>
      <c r="C75" s="2" t="s">
        <v>95</v>
      </c>
      <c r="D75" s="16" t="s">
        <v>96</v>
      </c>
      <c r="E75" s="2">
        <f>IFERROR(INDEX('UK Institution Coverage'!$E$2:$E$727,MATCH($A75,'UK Institution Coverage'!$A$2:$A$727,0)),0)</f>
        <v>28</v>
      </c>
      <c r="F75" s="2">
        <f>IFERROR(INDEX('UK Institution Coverage'!$M$2:$M$727,MATCH($A75,'UK Institution Coverage'!$A$2:$A$727,0)),0)</f>
        <v>3</v>
      </c>
      <c r="G75" s="2" t="str">
        <f t="shared" si="1"/>
        <v>all 3 personas</v>
      </c>
      <c r="H75" s="2" t="s">
        <v>97</v>
      </c>
    </row>
    <row r="76" spans="1:8" ht="15" customHeight="1">
      <c r="A76" s="2" t="s">
        <v>249</v>
      </c>
      <c r="B76" s="2" t="s">
        <v>250</v>
      </c>
      <c r="C76" s="2" t="s">
        <v>95</v>
      </c>
      <c r="D76" s="16" t="s">
        <v>96</v>
      </c>
      <c r="E76" s="2">
        <f>IFERROR(INDEX('UK Institution Coverage'!$E$2:$E$727,MATCH($A76,'UK Institution Coverage'!$A$2:$A$727,0)),0)</f>
        <v>25</v>
      </c>
      <c r="F76" s="2">
        <f>IFERROR(INDEX('UK Institution Coverage'!$M$2:$M$727,MATCH($A76,'UK Institution Coverage'!$A$2:$A$727,0)),0)</f>
        <v>3</v>
      </c>
      <c r="G76" s="2" t="str">
        <f t="shared" si="1"/>
        <v>all 3 personas</v>
      </c>
      <c r="H76" s="2" t="s">
        <v>97</v>
      </c>
    </row>
    <row r="77" spans="1:8" ht="15" customHeight="1">
      <c r="A77" s="2" t="s">
        <v>251</v>
      </c>
      <c r="B77" s="2" t="s">
        <v>252</v>
      </c>
      <c r="C77" s="2" t="s">
        <v>95</v>
      </c>
      <c r="D77" s="16" t="s">
        <v>96</v>
      </c>
      <c r="E77" s="2">
        <f>IFERROR(INDEX('UK Institution Coverage'!$E$2:$E$727,MATCH($A77,'UK Institution Coverage'!$A$2:$A$727,0)),0)</f>
        <v>24</v>
      </c>
      <c r="F77" s="2">
        <f>IFERROR(INDEX('UK Institution Coverage'!$M$2:$M$727,MATCH($A77,'UK Institution Coverage'!$A$2:$A$727,0)),0)</f>
        <v>3</v>
      </c>
      <c r="G77" s="2" t="str">
        <f t="shared" si="1"/>
        <v>all 3 personas</v>
      </c>
      <c r="H77" s="2" t="s">
        <v>97</v>
      </c>
    </row>
    <row r="78" spans="1:8" ht="15" customHeight="1">
      <c r="A78" s="2" t="s">
        <v>253</v>
      </c>
      <c r="B78" s="2" t="s">
        <v>254</v>
      </c>
      <c r="C78" s="2" t="s">
        <v>95</v>
      </c>
      <c r="D78" s="16" t="s">
        <v>96</v>
      </c>
      <c r="E78" s="2">
        <f>IFERROR(INDEX('UK Institution Coverage'!$E$2:$E$727,MATCH($A78,'UK Institution Coverage'!$A$2:$A$727,0)),0)</f>
        <v>25</v>
      </c>
      <c r="F78" s="2">
        <f>IFERROR(INDEX('UK Institution Coverage'!$M$2:$M$727,MATCH($A78,'UK Institution Coverage'!$A$2:$A$727,0)),0)</f>
        <v>3</v>
      </c>
      <c r="G78" s="2" t="str">
        <f t="shared" si="1"/>
        <v>all 3 personas</v>
      </c>
      <c r="H78" s="2" t="s">
        <v>97</v>
      </c>
    </row>
    <row r="79" spans="1:8" ht="15" customHeight="1">
      <c r="A79" s="2" t="s">
        <v>255</v>
      </c>
      <c r="B79" s="2" t="s">
        <v>256</v>
      </c>
      <c r="C79" s="2" t="s">
        <v>95</v>
      </c>
      <c r="D79" s="16" t="s">
        <v>96</v>
      </c>
      <c r="E79" s="2">
        <f>IFERROR(INDEX('UK Institution Coverage'!$E$2:$E$727,MATCH($A79,'UK Institution Coverage'!$A$2:$A$727,0)),0)</f>
        <v>22</v>
      </c>
      <c r="F79" s="2">
        <f>IFERROR(INDEX('UK Institution Coverage'!$M$2:$M$727,MATCH($A79,'UK Institution Coverage'!$A$2:$A$727,0)),0)</f>
        <v>3</v>
      </c>
      <c r="G79" s="2" t="str">
        <f t="shared" si="1"/>
        <v>all 3 personas</v>
      </c>
      <c r="H79" s="2" t="s">
        <v>97</v>
      </c>
    </row>
    <row r="80" spans="1:8" ht="15" customHeight="1">
      <c r="A80" s="2" t="s">
        <v>257</v>
      </c>
      <c r="B80" s="2" t="s">
        <v>258</v>
      </c>
      <c r="C80" s="2" t="s">
        <v>95</v>
      </c>
      <c r="D80" s="16" t="s">
        <v>96</v>
      </c>
      <c r="E80" s="2">
        <f>IFERROR(INDEX('UK Institution Coverage'!$E$2:$E$727,MATCH($A80,'UK Institution Coverage'!$A$2:$A$727,0)),0)</f>
        <v>23</v>
      </c>
      <c r="F80" s="2">
        <f>IFERROR(INDEX('UK Institution Coverage'!$M$2:$M$727,MATCH($A80,'UK Institution Coverage'!$A$2:$A$727,0)),0)</f>
        <v>3</v>
      </c>
      <c r="G80" s="2" t="str">
        <f t="shared" si="1"/>
        <v>all 3 personas</v>
      </c>
      <c r="H80" s="2" t="s">
        <v>97</v>
      </c>
    </row>
    <row r="81" spans="1:8" ht="15" customHeight="1">
      <c r="A81" s="2" t="s">
        <v>259</v>
      </c>
      <c r="B81" s="2" t="s">
        <v>260</v>
      </c>
      <c r="C81" s="2" t="s">
        <v>161</v>
      </c>
      <c r="D81" s="16" t="s">
        <v>96</v>
      </c>
      <c r="E81" s="2">
        <f>IFERROR(INDEX('UK Institution Coverage'!$E$2:$E$727,MATCH($A81,'UK Institution Coverage'!$A$2:$A$727,0)),0)</f>
        <v>23</v>
      </c>
      <c r="F81" s="2">
        <f>IFERROR(INDEX('UK Institution Coverage'!$M$2:$M$727,MATCH($A81,'UK Institution Coverage'!$A$2:$A$727,0)),0)</f>
        <v>3</v>
      </c>
      <c r="G81" s="2" t="str">
        <f t="shared" si="1"/>
        <v>all 3 personas</v>
      </c>
      <c r="H81" s="2" t="s">
        <v>97</v>
      </c>
    </row>
    <row r="82" spans="1:8" ht="15" customHeight="1">
      <c r="A82" s="2" t="s">
        <v>261</v>
      </c>
      <c r="B82" s="2" t="s">
        <v>262</v>
      </c>
      <c r="C82" s="16" t="s">
        <v>263</v>
      </c>
      <c r="D82" s="16" t="s">
        <v>264</v>
      </c>
      <c r="E82" s="2">
        <f>IFERROR(INDEX('UK Institution Coverage'!$E$2:$E$727,MATCH($A82,'UK Institution Coverage'!$A$2:$A$727,0)),0)</f>
        <v>23</v>
      </c>
      <c r="F82" s="2">
        <f>IFERROR(INDEX('UK Institution Coverage'!$M$2:$M$727,MATCH($A82,'UK Institution Coverage'!$A$2:$A$727,0)),0)</f>
        <v>3</v>
      </c>
      <c r="G82" s="2" t="str">
        <f t="shared" si="1"/>
        <v>not in target</v>
      </c>
      <c r="H82" s="16" t="s">
        <v>194</v>
      </c>
    </row>
    <row r="83" spans="1:8" ht="15" customHeight="1">
      <c r="A83" s="2" t="s">
        <v>265</v>
      </c>
      <c r="B83" s="2" t="s">
        <v>266</v>
      </c>
      <c r="C83" s="2" t="s">
        <v>161</v>
      </c>
      <c r="D83" s="16" t="s">
        <v>96</v>
      </c>
      <c r="E83" s="2">
        <f>IFERROR(INDEX('UK Institution Coverage'!$E$2:$E$727,MATCH($A83,'UK Institution Coverage'!$A$2:$A$727,0)),0)</f>
        <v>22</v>
      </c>
      <c r="F83" s="2">
        <f>IFERROR(INDEX('UK Institution Coverage'!$M$2:$M$727,MATCH($A83,'UK Institution Coverage'!$A$2:$A$727,0)),0)</f>
        <v>3</v>
      </c>
      <c r="G83" s="2" t="str">
        <f t="shared" si="1"/>
        <v>all 3 personas</v>
      </c>
      <c r="H83" s="2" t="s">
        <v>97</v>
      </c>
    </row>
    <row r="84" spans="1:8" ht="15" customHeight="1">
      <c r="A84" s="2" t="s">
        <v>267</v>
      </c>
      <c r="B84" s="2" t="s">
        <v>268</v>
      </c>
      <c r="C84" s="2" t="s">
        <v>95</v>
      </c>
      <c r="D84" s="16" t="s">
        <v>96</v>
      </c>
      <c r="E84" s="2">
        <f>IFERROR(INDEX('UK Institution Coverage'!$E$2:$E$727,MATCH($A84,'UK Institution Coverage'!$A$2:$A$727,0)),0)</f>
        <v>22</v>
      </c>
      <c r="F84" s="2">
        <f>IFERROR(INDEX('UK Institution Coverage'!$M$2:$M$727,MATCH($A84,'UK Institution Coverage'!$A$2:$A$727,0)),0)</f>
        <v>3</v>
      </c>
      <c r="G84" s="2" t="str">
        <f t="shared" si="1"/>
        <v>all 3 personas</v>
      </c>
      <c r="H84" s="2" t="s">
        <v>97</v>
      </c>
    </row>
    <row r="85" spans="1:8" ht="15" customHeight="1">
      <c r="A85" s="2" t="s">
        <v>269</v>
      </c>
      <c r="B85" s="2" t="s">
        <v>270</v>
      </c>
      <c r="C85" s="2" t="s">
        <v>95</v>
      </c>
      <c r="D85" s="16" t="s">
        <v>96</v>
      </c>
      <c r="E85" s="2">
        <f>IFERROR(INDEX('UK Institution Coverage'!$E$2:$E$727,MATCH($A85,'UK Institution Coverage'!$A$2:$A$727,0)),0)</f>
        <v>23</v>
      </c>
      <c r="F85" s="2">
        <f>IFERROR(INDEX('UK Institution Coverage'!$M$2:$M$727,MATCH($A85,'UK Institution Coverage'!$A$2:$A$727,0)),0)</f>
        <v>3</v>
      </c>
      <c r="G85" s="2" t="str">
        <f t="shared" si="1"/>
        <v>all 3 personas</v>
      </c>
      <c r="H85" s="2" t="s">
        <v>97</v>
      </c>
    </row>
    <row r="86" spans="1:8" ht="15" customHeight="1">
      <c r="A86" s="2" t="s">
        <v>271</v>
      </c>
      <c r="B86" s="2" t="s">
        <v>272</v>
      </c>
      <c r="C86" s="2" t="s">
        <v>95</v>
      </c>
      <c r="D86" s="16" t="s">
        <v>96</v>
      </c>
      <c r="E86" s="2">
        <f>IFERROR(INDEX('UK Institution Coverage'!$E$2:$E$727,MATCH($A86,'UK Institution Coverage'!$A$2:$A$727,0)),0)</f>
        <v>22</v>
      </c>
      <c r="F86" s="2">
        <f>IFERROR(INDEX('UK Institution Coverage'!$M$2:$M$727,MATCH($A86,'UK Institution Coverage'!$A$2:$A$727,0)),0)</f>
        <v>2</v>
      </c>
      <c r="G86" s="2" t="str">
        <f t="shared" si="1"/>
        <v>partial - 2 of 3</v>
      </c>
      <c r="H86" s="2" t="s">
        <v>97</v>
      </c>
    </row>
    <row r="87" spans="1:8" ht="15" customHeight="1">
      <c r="A87" s="2" t="s">
        <v>273</v>
      </c>
      <c r="B87" s="2" t="s">
        <v>274</v>
      </c>
      <c r="C87" s="2" t="s">
        <v>95</v>
      </c>
      <c r="D87" s="16" t="s">
        <v>96</v>
      </c>
      <c r="E87" s="2">
        <f>IFERROR(INDEX('UK Institution Coverage'!$E$2:$E$727,MATCH($A87,'UK Institution Coverage'!$A$2:$A$727,0)),0)</f>
        <v>22</v>
      </c>
      <c r="F87" s="2">
        <f>IFERROR(INDEX('UK Institution Coverage'!$M$2:$M$727,MATCH($A87,'UK Institution Coverage'!$A$2:$A$727,0)),0)</f>
        <v>3</v>
      </c>
      <c r="G87" s="2" t="str">
        <f t="shared" si="1"/>
        <v>all 3 personas</v>
      </c>
      <c r="H87" s="2" t="s">
        <v>97</v>
      </c>
    </row>
    <row r="88" spans="1:8" ht="15" customHeight="1">
      <c r="A88" s="2" t="s">
        <v>275</v>
      </c>
      <c r="B88" s="2" t="s">
        <v>276</v>
      </c>
      <c r="C88" s="2" t="s">
        <v>95</v>
      </c>
      <c r="D88" s="16" t="s">
        <v>96</v>
      </c>
      <c r="E88" s="2">
        <f>IFERROR(INDEX('UK Institution Coverage'!$E$2:$E$727,MATCH($A88,'UK Institution Coverage'!$A$2:$A$727,0)),0)</f>
        <v>23</v>
      </c>
      <c r="F88" s="2">
        <f>IFERROR(INDEX('UK Institution Coverage'!$M$2:$M$727,MATCH($A88,'UK Institution Coverage'!$A$2:$A$727,0)),0)</f>
        <v>3</v>
      </c>
      <c r="G88" s="2" t="str">
        <f t="shared" si="1"/>
        <v>all 3 personas</v>
      </c>
      <c r="H88" s="2" t="s">
        <v>97</v>
      </c>
    </row>
    <row r="89" spans="1:8" ht="15" customHeight="1">
      <c r="A89" s="2" t="s">
        <v>277</v>
      </c>
      <c r="B89" s="2" t="s">
        <v>278</v>
      </c>
      <c r="C89" s="2" t="s">
        <v>95</v>
      </c>
      <c r="D89" s="16" t="s">
        <v>96</v>
      </c>
      <c r="E89" s="2">
        <f>IFERROR(INDEX('UK Institution Coverage'!$E$2:$E$727,MATCH($A89,'UK Institution Coverage'!$A$2:$A$727,0)),0)</f>
        <v>21</v>
      </c>
      <c r="F89" s="2">
        <f>IFERROR(INDEX('UK Institution Coverage'!$M$2:$M$727,MATCH($A89,'UK Institution Coverage'!$A$2:$A$727,0)),0)</f>
        <v>3</v>
      </c>
      <c r="G89" s="2" t="str">
        <f t="shared" si="1"/>
        <v>all 3 personas</v>
      </c>
      <c r="H89" s="2" t="s">
        <v>97</v>
      </c>
    </row>
    <row r="90" spans="1:8" ht="15" customHeight="1">
      <c r="A90" s="2" t="s">
        <v>279</v>
      </c>
      <c r="B90" s="2" t="s">
        <v>280</v>
      </c>
      <c r="C90" s="2" t="s">
        <v>95</v>
      </c>
      <c r="D90" s="16" t="s">
        <v>96</v>
      </c>
      <c r="E90" s="2">
        <f>IFERROR(INDEX('UK Institution Coverage'!$E$2:$E$727,MATCH($A90,'UK Institution Coverage'!$A$2:$A$727,0)),0)</f>
        <v>20</v>
      </c>
      <c r="F90" s="2">
        <f>IFERROR(INDEX('UK Institution Coverage'!$M$2:$M$727,MATCH($A90,'UK Institution Coverage'!$A$2:$A$727,0)),0)</f>
        <v>2</v>
      </c>
      <c r="G90" s="2" t="str">
        <f t="shared" si="1"/>
        <v>partial - 2 of 3</v>
      </c>
      <c r="H90" s="2" t="s">
        <v>97</v>
      </c>
    </row>
    <row r="91" spans="1:8" ht="15" customHeight="1">
      <c r="A91" s="2" t="s">
        <v>281</v>
      </c>
      <c r="B91" s="2" t="s">
        <v>282</v>
      </c>
      <c r="C91" s="2" t="s">
        <v>95</v>
      </c>
      <c r="D91" s="16" t="s">
        <v>96</v>
      </c>
      <c r="E91" s="2">
        <f>IFERROR(INDEX('UK Institution Coverage'!$E$2:$E$727,MATCH($A91,'UK Institution Coverage'!$A$2:$A$727,0)),0)</f>
        <v>20</v>
      </c>
      <c r="F91" s="2">
        <f>IFERROR(INDEX('UK Institution Coverage'!$M$2:$M$727,MATCH($A91,'UK Institution Coverage'!$A$2:$A$727,0)),0)</f>
        <v>2</v>
      </c>
      <c r="G91" s="2" t="str">
        <f t="shared" si="1"/>
        <v>partial - 2 of 3</v>
      </c>
      <c r="H91" s="2" t="s">
        <v>97</v>
      </c>
    </row>
    <row r="92" spans="1:8" ht="15" customHeight="1">
      <c r="A92" s="2" t="s">
        <v>283</v>
      </c>
      <c r="B92" s="2" t="s">
        <v>284</v>
      </c>
      <c r="C92" s="2" t="s">
        <v>161</v>
      </c>
      <c r="D92" s="16" t="s">
        <v>96</v>
      </c>
      <c r="E92" s="2">
        <f>IFERROR(INDEX('UK Institution Coverage'!$E$2:$E$727,MATCH($A92,'UK Institution Coverage'!$A$2:$A$727,0)),0)</f>
        <v>20</v>
      </c>
      <c r="F92" s="2">
        <f>IFERROR(INDEX('UK Institution Coverage'!$M$2:$M$727,MATCH($A92,'UK Institution Coverage'!$A$2:$A$727,0)),0)</f>
        <v>3</v>
      </c>
      <c r="G92" s="2" t="str">
        <f t="shared" si="1"/>
        <v>all 3 personas</v>
      </c>
      <c r="H92" s="2" t="s">
        <v>162</v>
      </c>
    </row>
    <row r="93" spans="1:8" ht="15" customHeight="1">
      <c r="A93" s="2" t="s">
        <v>285</v>
      </c>
      <c r="B93" s="2" t="s">
        <v>286</v>
      </c>
      <c r="C93" s="2" t="s">
        <v>95</v>
      </c>
      <c r="D93" s="16" t="s">
        <v>96</v>
      </c>
      <c r="E93" s="2">
        <f>IFERROR(INDEX('UK Institution Coverage'!$E$2:$E$727,MATCH($A93,'UK Institution Coverage'!$A$2:$A$727,0)),0)</f>
        <v>21</v>
      </c>
      <c r="F93" s="2">
        <f>IFERROR(INDEX('UK Institution Coverage'!$M$2:$M$727,MATCH($A93,'UK Institution Coverage'!$A$2:$A$727,0)),0)</f>
        <v>3</v>
      </c>
      <c r="G93" s="2" t="str">
        <f t="shared" si="1"/>
        <v>all 3 personas</v>
      </c>
      <c r="H93" s="2" t="s">
        <v>97</v>
      </c>
    </row>
    <row r="94" spans="1:8" ht="15" customHeight="1">
      <c r="A94" s="2" t="s">
        <v>287</v>
      </c>
      <c r="B94" s="2" t="s">
        <v>288</v>
      </c>
      <c r="C94" s="2" t="s">
        <v>161</v>
      </c>
      <c r="D94" s="16" t="s">
        <v>96</v>
      </c>
      <c r="E94" s="2">
        <f>IFERROR(INDEX('UK Institution Coverage'!$E$2:$E$727,MATCH($A94,'UK Institution Coverage'!$A$2:$A$727,0)),0)</f>
        <v>19</v>
      </c>
      <c r="F94" s="2">
        <f>IFERROR(INDEX('UK Institution Coverage'!$M$2:$M$727,MATCH($A94,'UK Institution Coverage'!$A$2:$A$727,0)),0)</f>
        <v>3</v>
      </c>
      <c r="G94" s="2" t="str">
        <f t="shared" si="1"/>
        <v>all 3 personas</v>
      </c>
      <c r="H94" s="2" t="s">
        <v>97</v>
      </c>
    </row>
    <row r="95" spans="1:8" ht="15" customHeight="1">
      <c r="A95" s="2" t="s">
        <v>289</v>
      </c>
      <c r="B95" s="2" t="s">
        <v>290</v>
      </c>
      <c r="C95" s="2" t="s">
        <v>95</v>
      </c>
      <c r="D95" s="16" t="s">
        <v>96</v>
      </c>
      <c r="E95" s="2">
        <f>IFERROR(INDEX('UK Institution Coverage'!$E$2:$E$727,MATCH($A95,'UK Institution Coverage'!$A$2:$A$727,0)),0)</f>
        <v>18</v>
      </c>
      <c r="F95" s="2">
        <f>IFERROR(INDEX('UK Institution Coverage'!$M$2:$M$727,MATCH($A95,'UK Institution Coverage'!$A$2:$A$727,0)),0)</f>
        <v>3</v>
      </c>
      <c r="G95" s="2" t="str">
        <f t="shared" si="1"/>
        <v>all 3 personas</v>
      </c>
      <c r="H95" s="2" t="s">
        <v>97</v>
      </c>
    </row>
    <row r="96" spans="1:8" ht="15" customHeight="1">
      <c r="A96" s="2" t="s">
        <v>291</v>
      </c>
      <c r="B96" s="2" t="s">
        <v>292</v>
      </c>
      <c r="C96" s="2" t="s">
        <v>95</v>
      </c>
      <c r="D96" s="16" t="s">
        <v>96</v>
      </c>
      <c r="E96" s="2">
        <f>IFERROR(INDEX('UK Institution Coverage'!$E$2:$E$727,MATCH($A96,'UK Institution Coverage'!$A$2:$A$727,0)),0)</f>
        <v>18</v>
      </c>
      <c r="F96" s="2">
        <f>IFERROR(INDEX('UK Institution Coverage'!$M$2:$M$727,MATCH($A96,'UK Institution Coverage'!$A$2:$A$727,0)),0)</f>
        <v>3</v>
      </c>
      <c r="G96" s="2" t="str">
        <f t="shared" si="1"/>
        <v>all 3 personas</v>
      </c>
      <c r="H96" s="2" t="s">
        <v>97</v>
      </c>
    </row>
    <row r="97" spans="1:8" ht="15" customHeight="1">
      <c r="A97" s="2" t="s">
        <v>293</v>
      </c>
      <c r="B97" s="2" t="s">
        <v>294</v>
      </c>
      <c r="C97" s="2" t="s">
        <v>95</v>
      </c>
      <c r="D97" s="16" t="s">
        <v>96</v>
      </c>
      <c r="E97" s="2">
        <f>IFERROR(INDEX('UK Institution Coverage'!$E$2:$E$727,MATCH($A97,'UK Institution Coverage'!$A$2:$A$727,0)),0)</f>
        <v>19</v>
      </c>
      <c r="F97" s="2">
        <f>IFERROR(INDEX('UK Institution Coverage'!$M$2:$M$727,MATCH($A97,'UK Institution Coverage'!$A$2:$A$727,0)),0)</f>
        <v>3</v>
      </c>
      <c r="G97" s="2" t="str">
        <f t="shared" si="1"/>
        <v>all 3 personas</v>
      </c>
      <c r="H97" s="2" t="s">
        <v>97</v>
      </c>
    </row>
    <row r="98" spans="1:8" ht="15" customHeight="1">
      <c r="A98" s="2" t="s">
        <v>295</v>
      </c>
      <c r="B98" s="2" t="s">
        <v>296</v>
      </c>
      <c r="C98" s="2" t="s">
        <v>95</v>
      </c>
      <c r="D98" s="16" t="s">
        <v>96</v>
      </c>
      <c r="E98" s="2">
        <f>IFERROR(INDEX('UK Institution Coverage'!$E$2:$E$727,MATCH($A98,'UK Institution Coverage'!$A$2:$A$727,0)),0)</f>
        <v>18</v>
      </c>
      <c r="F98" s="2">
        <f>IFERROR(INDEX('UK Institution Coverage'!$M$2:$M$727,MATCH($A98,'UK Institution Coverage'!$A$2:$A$727,0)),0)</f>
        <v>3</v>
      </c>
      <c r="G98" s="2" t="str">
        <f t="shared" si="1"/>
        <v>all 3 personas</v>
      </c>
      <c r="H98" s="2" t="s">
        <v>97</v>
      </c>
    </row>
    <row r="99" spans="1:8" ht="15" customHeight="1">
      <c r="A99" s="2" t="s">
        <v>297</v>
      </c>
      <c r="B99" s="2" t="s">
        <v>298</v>
      </c>
      <c r="C99" s="2" t="s">
        <v>95</v>
      </c>
      <c r="D99" s="16" t="s">
        <v>96</v>
      </c>
      <c r="E99" s="2">
        <f>IFERROR(INDEX('UK Institution Coverage'!$E$2:$E$727,MATCH($A99,'UK Institution Coverage'!$A$2:$A$727,0)),0)</f>
        <v>18</v>
      </c>
      <c r="F99" s="2">
        <f>IFERROR(INDEX('UK Institution Coverage'!$M$2:$M$727,MATCH($A99,'UK Institution Coverage'!$A$2:$A$727,0)),0)</f>
        <v>3</v>
      </c>
      <c r="G99" s="2" t="str">
        <f t="shared" si="1"/>
        <v>all 3 personas</v>
      </c>
      <c r="H99" s="2" t="s">
        <v>97</v>
      </c>
    </row>
    <row r="100" spans="1:8" ht="15" customHeight="1">
      <c r="A100" s="2" t="s">
        <v>299</v>
      </c>
      <c r="B100" s="2" t="s">
        <v>300</v>
      </c>
      <c r="C100" s="2" t="s">
        <v>95</v>
      </c>
      <c r="D100" s="16" t="s">
        <v>96</v>
      </c>
      <c r="E100" s="2">
        <f>IFERROR(INDEX('UK Institution Coverage'!$E$2:$E$727,MATCH($A100,'UK Institution Coverage'!$A$2:$A$727,0)),0)</f>
        <v>17</v>
      </c>
      <c r="F100" s="2">
        <f>IFERROR(INDEX('UK Institution Coverage'!$M$2:$M$727,MATCH($A100,'UK Institution Coverage'!$A$2:$A$727,0)),0)</f>
        <v>3</v>
      </c>
      <c r="G100" s="2" t="str">
        <f t="shared" si="1"/>
        <v>all 3 personas</v>
      </c>
      <c r="H100" s="2" t="s">
        <v>97</v>
      </c>
    </row>
    <row r="101" spans="1:8" ht="15" customHeight="1">
      <c r="A101" s="2" t="s">
        <v>301</v>
      </c>
      <c r="B101" s="2" t="s">
        <v>302</v>
      </c>
      <c r="C101" s="2" t="s">
        <v>95</v>
      </c>
      <c r="D101" s="16" t="s">
        <v>96</v>
      </c>
      <c r="E101" s="2">
        <f>IFERROR(INDEX('UK Institution Coverage'!$E$2:$E$727,MATCH($A101,'UK Institution Coverage'!$A$2:$A$727,0)),0)</f>
        <v>17</v>
      </c>
      <c r="F101" s="2">
        <f>IFERROR(INDEX('UK Institution Coverage'!$M$2:$M$727,MATCH($A101,'UK Institution Coverage'!$A$2:$A$727,0)),0)</f>
        <v>3</v>
      </c>
      <c r="G101" s="2" t="str">
        <f t="shared" si="1"/>
        <v>all 3 personas</v>
      </c>
      <c r="H101" s="2" t="s">
        <v>97</v>
      </c>
    </row>
    <row r="102" spans="1:8" ht="15" customHeight="1">
      <c r="A102" s="2" t="s">
        <v>303</v>
      </c>
      <c r="B102" s="2" t="s">
        <v>304</v>
      </c>
      <c r="C102" s="2" t="s">
        <v>161</v>
      </c>
      <c r="D102" s="16" t="s">
        <v>96</v>
      </c>
      <c r="E102" s="2">
        <f>IFERROR(INDEX('UK Institution Coverage'!$E$2:$E$727,MATCH($A102,'UK Institution Coverage'!$A$2:$A$727,0)),0)</f>
        <v>17</v>
      </c>
      <c r="F102" s="2">
        <f>IFERROR(INDEX('UK Institution Coverage'!$M$2:$M$727,MATCH($A102,'UK Institution Coverage'!$A$2:$A$727,0)),0)</f>
        <v>3</v>
      </c>
      <c r="G102" s="2" t="str">
        <f t="shared" si="1"/>
        <v>all 3 personas</v>
      </c>
      <c r="H102" s="2" t="s">
        <v>97</v>
      </c>
    </row>
    <row r="103" spans="1:8" ht="15" customHeight="1">
      <c r="A103" s="2" t="s">
        <v>305</v>
      </c>
      <c r="B103" s="2" t="s">
        <v>306</v>
      </c>
      <c r="C103" s="2" t="s">
        <v>95</v>
      </c>
      <c r="D103" s="16" t="s">
        <v>96</v>
      </c>
      <c r="E103" s="2">
        <f>IFERROR(INDEX('UK Institution Coverage'!$E$2:$E$727,MATCH($A103,'UK Institution Coverage'!$A$2:$A$727,0)),0)</f>
        <v>17</v>
      </c>
      <c r="F103" s="2">
        <f>IFERROR(INDEX('UK Institution Coverage'!$M$2:$M$727,MATCH($A103,'UK Institution Coverage'!$A$2:$A$727,0)),0)</f>
        <v>3</v>
      </c>
      <c r="G103" s="2" t="str">
        <f t="shared" si="1"/>
        <v>all 3 personas</v>
      </c>
      <c r="H103" s="2" t="s">
        <v>97</v>
      </c>
    </row>
    <row r="104" spans="1:8" ht="15" customHeight="1">
      <c r="A104" s="2" t="s">
        <v>307</v>
      </c>
      <c r="B104" s="2" t="s">
        <v>308</v>
      </c>
      <c r="C104" s="2" t="s">
        <v>95</v>
      </c>
      <c r="D104" s="16" t="s">
        <v>96</v>
      </c>
      <c r="E104" s="2">
        <f>IFERROR(INDEX('UK Institution Coverage'!$E$2:$E$727,MATCH($A104,'UK Institution Coverage'!$A$2:$A$727,0)),0)</f>
        <v>17</v>
      </c>
      <c r="F104" s="2">
        <f>IFERROR(INDEX('UK Institution Coverage'!$M$2:$M$727,MATCH($A104,'UK Institution Coverage'!$A$2:$A$727,0)),0)</f>
        <v>3</v>
      </c>
      <c r="G104" s="2" t="str">
        <f t="shared" si="1"/>
        <v>all 3 personas</v>
      </c>
      <c r="H104" s="2" t="s">
        <v>97</v>
      </c>
    </row>
    <row r="105" spans="1:8" ht="15" customHeight="1">
      <c r="A105" s="2" t="s">
        <v>309</v>
      </c>
      <c r="B105" s="2" t="s">
        <v>310</v>
      </c>
      <c r="C105" s="2" t="s">
        <v>95</v>
      </c>
      <c r="D105" s="16" t="s">
        <v>96</v>
      </c>
      <c r="E105" s="2">
        <f>IFERROR(INDEX('UK Institution Coverage'!$E$2:$E$727,MATCH($A105,'UK Institution Coverage'!$A$2:$A$727,0)),0)</f>
        <v>17</v>
      </c>
      <c r="F105" s="2">
        <f>IFERROR(INDEX('UK Institution Coverage'!$M$2:$M$727,MATCH($A105,'UK Institution Coverage'!$A$2:$A$727,0)),0)</f>
        <v>3</v>
      </c>
      <c r="G105" s="2" t="str">
        <f t="shared" si="1"/>
        <v>all 3 personas</v>
      </c>
      <c r="H105" s="2" t="s">
        <v>97</v>
      </c>
    </row>
    <row r="106" spans="1:8" ht="15" customHeight="1">
      <c r="A106" s="2" t="s">
        <v>311</v>
      </c>
      <c r="B106" s="2" t="s">
        <v>312</v>
      </c>
      <c r="C106" s="2" t="s">
        <v>161</v>
      </c>
      <c r="D106" s="16" t="s">
        <v>96</v>
      </c>
      <c r="E106" s="2">
        <f>IFERROR(INDEX('UK Institution Coverage'!$E$2:$E$727,MATCH($A106,'UK Institution Coverage'!$A$2:$A$727,0)),0)</f>
        <v>16</v>
      </c>
      <c r="F106" s="2">
        <f>IFERROR(INDEX('UK Institution Coverage'!$M$2:$M$727,MATCH($A106,'UK Institution Coverage'!$A$2:$A$727,0)),0)</f>
        <v>2</v>
      </c>
      <c r="G106" s="2" t="str">
        <f t="shared" si="1"/>
        <v>partial - 2 of 3</v>
      </c>
      <c r="H106" s="2" t="s">
        <v>97</v>
      </c>
    </row>
    <row r="107" spans="1:8" ht="15" customHeight="1">
      <c r="A107" s="2" t="s">
        <v>313</v>
      </c>
      <c r="B107" s="2" t="s">
        <v>314</v>
      </c>
      <c r="C107" s="2" t="s">
        <v>95</v>
      </c>
      <c r="D107" s="16" t="s">
        <v>96</v>
      </c>
      <c r="E107" s="2">
        <f>IFERROR(INDEX('UK Institution Coverage'!$E$2:$E$727,MATCH($A107,'UK Institution Coverage'!$A$2:$A$727,0)),0)</f>
        <v>16</v>
      </c>
      <c r="F107" s="2">
        <f>IFERROR(INDEX('UK Institution Coverage'!$M$2:$M$727,MATCH($A107,'UK Institution Coverage'!$A$2:$A$727,0)),0)</f>
        <v>3</v>
      </c>
      <c r="G107" s="2" t="str">
        <f t="shared" si="1"/>
        <v>all 3 personas</v>
      </c>
      <c r="H107" s="2" t="s">
        <v>97</v>
      </c>
    </row>
    <row r="108" spans="1:8" ht="15" customHeight="1">
      <c r="A108" s="2" t="s">
        <v>315</v>
      </c>
      <c r="B108" s="2" t="s">
        <v>316</v>
      </c>
      <c r="C108" s="2" t="s">
        <v>95</v>
      </c>
      <c r="D108" s="16" t="s">
        <v>96</v>
      </c>
      <c r="E108" s="2">
        <f>IFERROR(INDEX('UK Institution Coverage'!$E$2:$E$727,MATCH($A108,'UK Institution Coverage'!$A$2:$A$727,0)),0)</f>
        <v>16</v>
      </c>
      <c r="F108" s="2">
        <f>IFERROR(INDEX('UK Institution Coverage'!$M$2:$M$727,MATCH($A108,'UK Institution Coverage'!$A$2:$A$727,0)),0)</f>
        <v>3</v>
      </c>
      <c r="G108" s="2" t="str">
        <f t="shared" si="1"/>
        <v>all 3 personas</v>
      </c>
      <c r="H108" s="2" t="s">
        <v>97</v>
      </c>
    </row>
    <row r="109" spans="1:8" ht="15" customHeight="1">
      <c r="A109" s="2" t="s">
        <v>317</v>
      </c>
      <c r="B109" s="2" t="s">
        <v>318</v>
      </c>
      <c r="C109" s="2" t="s">
        <v>95</v>
      </c>
      <c r="D109" s="16" t="s">
        <v>96</v>
      </c>
      <c r="E109" s="2">
        <f>IFERROR(INDEX('UK Institution Coverage'!$E$2:$E$727,MATCH($A109,'UK Institution Coverage'!$A$2:$A$727,0)),0)</f>
        <v>16</v>
      </c>
      <c r="F109" s="2">
        <f>IFERROR(INDEX('UK Institution Coverage'!$M$2:$M$727,MATCH($A109,'UK Institution Coverage'!$A$2:$A$727,0)),0)</f>
        <v>3</v>
      </c>
      <c r="G109" s="2" t="str">
        <f t="shared" si="1"/>
        <v>all 3 personas</v>
      </c>
      <c r="H109" s="2" t="s">
        <v>97</v>
      </c>
    </row>
    <row r="110" spans="1:8" ht="15" customHeight="1">
      <c r="A110" s="2" t="s">
        <v>319</v>
      </c>
      <c r="B110" s="2" t="s">
        <v>320</v>
      </c>
      <c r="C110" s="2" t="s">
        <v>95</v>
      </c>
      <c r="D110" s="16" t="s">
        <v>96</v>
      </c>
      <c r="E110" s="2">
        <f>IFERROR(INDEX('UK Institution Coverage'!$E$2:$E$727,MATCH($A110,'UK Institution Coverage'!$A$2:$A$727,0)),0)</f>
        <v>16</v>
      </c>
      <c r="F110" s="2">
        <f>IFERROR(INDEX('UK Institution Coverage'!$M$2:$M$727,MATCH($A110,'UK Institution Coverage'!$A$2:$A$727,0)),0)</f>
        <v>3</v>
      </c>
      <c r="G110" s="2" t="str">
        <f t="shared" si="1"/>
        <v>all 3 personas</v>
      </c>
      <c r="H110" s="2" t="s">
        <v>97</v>
      </c>
    </row>
    <row r="111" spans="1:8" ht="15" customHeight="1">
      <c r="A111" s="2" t="s">
        <v>321</v>
      </c>
      <c r="B111" s="2" t="s">
        <v>322</v>
      </c>
      <c r="C111" s="2" t="s">
        <v>95</v>
      </c>
      <c r="D111" s="16" t="s">
        <v>96</v>
      </c>
      <c r="E111" s="2">
        <f>IFERROR(INDEX('UK Institution Coverage'!$E$2:$E$727,MATCH($A111,'UK Institution Coverage'!$A$2:$A$727,0)),0)</f>
        <v>21</v>
      </c>
      <c r="F111" s="2">
        <f>IFERROR(INDEX('UK Institution Coverage'!$M$2:$M$727,MATCH($A111,'UK Institution Coverage'!$A$2:$A$727,0)),0)</f>
        <v>3</v>
      </c>
      <c r="G111" s="2" t="str">
        <f t="shared" si="1"/>
        <v>all 3 personas</v>
      </c>
      <c r="H111" s="2" t="s">
        <v>97</v>
      </c>
    </row>
    <row r="112" spans="1:8" ht="15" customHeight="1">
      <c r="A112" s="2" t="s">
        <v>323</v>
      </c>
      <c r="B112" s="2" t="s">
        <v>324</v>
      </c>
      <c r="C112" s="2" t="s">
        <v>95</v>
      </c>
      <c r="D112" s="16" t="s">
        <v>96</v>
      </c>
      <c r="E112" s="2">
        <f>IFERROR(INDEX('UK Institution Coverage'!$E$2:$E$727,MATCH($A112,'UK Institution Coverage'!$A$2:$A$727,0)),0)</f>
        <v>16</v>
      </c>
      <c r="F112" s="2">
        <f>IFERROR(INDEX('UK Institution Coverage'!$M$2:$M$727,MATCH($A112,'UK Institution Coverage'!$A$2:$A$727,0)),0)</f>
        <v>3</v>
      </c>
      <c r="G112" s="2" t="str">
        <f t="shared" si="1"/>
        <v>all 3 personas</v>
      </c>
      <c r="H112" s="2" t="s">
        <v>97</v>
      </c>
    </row>
    <row r="113" spans="1:8" ht="15" customHeight="1">
      <c r="A113" s="2" t="s">
        <v>325</v>
      </c>
      <c r="B113" s="2" t="s">
        <v>326</v>
      </c>
      <c r="C113" s="2" t="s">
        <v>95</v>
      </c>
      <c r="D113" s="16" t="s">
        <v>96</v>
      </c>
      <c r="E113" s="2">
        <f>IFERROR(INDEX('UK Institution Coverage'!$E$2:$E$727,MATCH($A113,'UK Institution Coverage'!$A$2:$A$727,0)),0)</f>
        <v>17</v>
      </c>
      <c r="F113" s="2">
        <f>IFERROR(INDEX('UK Institution Coverage'!$M$2:$M$727,MATCH($A113,'UK Institution Coverage'!$A$2:$A$727,0)),0)</f>
        <v>3</v>
      </c>
      <c r="G113" s="2" t="str">
        <f t="shared" si="1"/>
        <v>all 3 personas</v>
      </c>
      <c r="H113" s="2" t="s">
        <v>97</v>
      </c>
    </row>
    <row r="114" spans="1:8" ht="15" customHeight="1">
      <c r="A114" s="2" t="s">
        <v>327</v>
      </c>
      <c r="B114" s="2" t="s">
        <v>328</v>
      </c>
      <c r="C114" s="2" t="s">
        <v>95</v>
      </c>
      <c r="D114" s="16" t="s">
        <v>96</v>
      </c>
      <c r="E114" s="2">
        <f>IFERROR(INDEX('UK Institution Coverage'!$E$2:$E$727,MATCH($A114,'UK Institution Coverage'!$A$2:$A$727,0)),0)</f>
        <v>16</v>
      </c>
      <c r="F114" s="2">
        <f>IFERROR(INDEX('UK Institution Coverage'!$M$2:$M$727,MATCH($A114,'UK Institution Coverage'!$A$2:$A$727,0)),0)</f>
        <v>2</v>
      </c>
      <c r="G114" s="2" t="str">
        <f t="shared" si="1"/>
        <v>partial - 2 of 3</v>
      </c>
      <c r="H114" s="2" t="s">
        <v>97</v>
      </c>
    </row>
    <row r="115" spans="1:8" ht="15" customHeight="1">
      <c r="A115" s="2" t="s">
        <v>329</v>
      </c>
      <c r="B115" s="2" t="s">
        <v>330</v>
      </c>
      <c r="C115" s="2" t="s">
        <v>95</v>
      </c>
      <c r="D115" s="16" t="s">
        <v>96</v>
      </c>
      <c r="E115" s="2">
        <f>IFERROR(INDEX('UK Institution Coverage'!$E$2:$E$727,MATCH($A115,'UK Institution Coverage'!$A$2:$A$727,0)),0)</f>
        <v>15</v>
      </c>
      <c r="F115" s="2">
        <f>IFERROR(INDEX('UK Institution Coverage'!$M$2:$M$727,MATCH($A115,'UK Institution Coverage'!$A$2:$A$727,0)),0)</f>
        <v>3</v>
      </c>
      <c r="G115" s="2" t="str">
        <f t="shared" si="1"/>
        <v>all 3 personas</v>
      </c>
      <c r="H115" s="2" t="s">
        <v>97</v>
      </c>
    </row>
    <row r="116" spans="1:8" ht="15" customHeight="1">
      <c r="A116" s="2" t="s">
        <v>331</v>
      </c>
      <c r="B116" s="2" t="s">
        <v>332</v>
      </c>
      <c r="C116" s="2" t="s">
        <v>95</v>
      </c>
      <c r="D116" s="16" t="s">
        <v>96</v>
      </c>
      <c r="E116" s="2">
        <f>IFERROR(INDEX('UK Institution Coverage'!$E$2:$E$727,MATCH($A116,'UK Institution Coverage'!$A$2:$A$727,0)),0)</f>
        <v>15</v>
      </c>
      <c r="F116" s="2">
        <f>IFERROR(INDEX('UK Institution Coverage'!$M$2:$M$727,MATCH($A116,'UK Institution Coverage'!$A$2:$A$727,0)),0)</f>
        <v>3</v>
      </c>
      <c r="G116" s="2" t="str">
        <f t="shared" si="1"/>
        <v>all 3 personas</v>
      </c>
      <c r="H116" s="2" t="s">
        <v>97</v>
      </c>
    </row>
    <row r="117" spans="1:8" ht="15" customHeight="1">
      <c r="A117" s="2" t="s">
        <v>333</v>
      </c>
      <c r="B117" s="2" t="s">
        <v>334</v>
      </c>
      <c r="C117" s="2" t="s">
        <v>95</v>
      </c>
      <c r="D117" s="16" t="s">
        <v>96</v>
      </c>
      <c r="E117" s="2">
        <f>IFERROR(INDEX('UK Institution Coverage'!$E$2:$E$727,MATCH($A117,'UK Institution Coverage'!$A$2:$A$727,0)),0)</f>
        <v>15</v>
      </c>
      <c r="F117" s="2">
        <f>IFERROR(INDEX('UK Institution Coverage'!$M$2:$M$727,MATCH($A117,'UK Institution Coverage'!$A$2:$A$727,0)),0)</f>
        <v>3</v>
      </c>
      <c r="G117" s="2" t="str">
        <f t="shared" si="1"/>
        <v>all 3 personas</v>
      </c>
      <c r="H117" s="2" t="s">
        <v>97</v>
      </c>
    </row>
    <row r="118" spans="1:8" ht="15" customHeight="1">
      <c r="A118" s="2" t="s">
        <v>335</v>
      </c>
      <c r="B118" s="2" t="s">
        <v>336</v>
      </c>
      <c r="C118" s="2" t="s">
        <v>95</v>
      </c>
      <c r="D118" s="16" t="s">
        <v>96</v>
      </c>
      <c r="E118" s="2">
        <f>IFERROR(INDEX('UK Institution Coverage'!$E$2:$E$727,MATCH($A118,'UK Institution Coverage'!$A$2:$A$727,0)),0)</f>
        <v>15</v>
      </c>
      <c r="F118" s="2">
        <f>IFERROR(INDEX('UK Institution Coverage'!$M$2:$M$727,MATCH($A118,'UK Institution Coverage'!$A$2:$A$727,0)),0)</f>
        <v>3</v>
      </c>
      <c r="G118" s="2" t="str">
        <f t="shared" si="1"/>
        <v>all 3 personas</v>
      </c>
      <c r="H118" s="2" t="s">
        <v>97</v>
      </c>
    </row>
    <row r="119" spans="1:8" ht="15" customHeight="1">
      <c r="A119" s="2" t="s">
        <v>337</v>
      </c>
      <c r="B119" s="2" t="s">
        <v>338</v>
      </c>
      <c r="C119" s="2" t="s">
        <v>95</v>
      </c>
      <c r="D119" s="16" t="s">
        <v>96</v>
      </c>
      <c r="E119" s="2">
        <f>IFERROR(INDEX('UK Institution Coverage'!$E$2:$E$727,MATCH($A119,'UK Institution Coverage'!$A$2:$A$727,0)),0)</f>
        <v>15</v>
      </c>
      <c r="F119" s="2">
        <f>IFERROR(INDEX('UK Institution Coverage'!$M$2:$M$727,MATCH($A119,'UK Institution Coverage'!$A$2:$A$727,0)),0)</f>
        <v>2</v>
      </c>
      <c r="G119" s="2" t="str">
        <f t="shared" si="1"/>
        <v>partial - 2 of 3</v>
      </c>
      <c r="H119" s="2" t="s">
        <v>97</v>
      </c>
    </row>
    <row r="120" spans="1:8" ht="15" customHeight="1">
      <c r="A120" s="2" t="s">
        <v>339</v>
      </c>
      <c r="B120" s="2" t="s">
        <v>340</v>
      </c>
      <c r="C120" s="2" t="s">
        <v>95</v>
      </c>
      <c r="D120" s="16" t="s">
        <v>96</v>
      </c>
      <c r="E120" s="2">
        <f>IFERROR(INDEX('UK Institution Coverage'!$E$2:$E$727,MATCH($A120,'UK Institution Coverage'!$A$2:$A$727,0)),0)</f>
        <v>15</v>
      </c>
      <c r="F120" s="2">
        <f>IFERROR(INDEX('UK Institution Coverage'!$M$2:$M$727,MATCH($A120,'UK Institution Coverage'!$A$2:$A$727,0)),0)</f>
        <v>3</v>
      </c>
      <c r="G120" s="2" t="str">
        <f t="shared" si="1"/>
        <v>all 3 personas</v>
      </c>
      <c r="H120" s="2" t="s">
        <v>97</v>
      </c>
    </row>
    <row r="121" spans="1:8" ht="15" customHeight="1">
      <c r="A121" s="2" t="s">
        <v>341</v>
      </c>
      <c r="B121" s="2" t="s">
        <v>342</v>
      </c>
      <c r="C121" s="16" t="s">
        <v>343</v>
      </c>
      <c r="D121" s="16" t="s">
        <v>264</v>
      </c>
      <c r="E121" s="2">
        <f>IFERROR(INDEX('UK Institution Coverage'!$E$2:$E$727,MATCH($A121,'UK Institution Coverage'!$A$2:$A$727,0)),0)</f>
        <v>14</v>
      </c>
      <c r="F121" s="2">
        <f>IFERROR(INDEX('UK Institution Coverage'!$M$2:$M$727,MATCH($A121,'UK Institution Coverage'!$A$2:$A$727,0)),0)</f>
        <v>2</v>
      </c>
      <c r="G121" s="2" t="str">
        <f t="shared" si="1"/>
        <v>not in target</v>
      </c>
      <c r="H121" s="16" t="s">
        <v>194</v>
      </c>
    </row>
    <row r="122" spans="1:8" ht="15" customHeight="1">
      <c r="A122" s="2" t="s">
        <v>344</v>
      </c>
      <c r="B122" s="2" t="s">
        <v>345</v>
      </c>
      <c r="C122" s="2" t="s">
        <v>161</v>
      </c>
      <c r="D122" s="16" t="s">
        <v>96</v>
      </c>
      <c r="E122" s="2">
        <f>IFERROR(INDEX('UK Institution Coverage'!$E$2:$E$727,MATCH($A122,'UK Institution Coverage'!$A$2:$A$727,0)),0)</f>
        <v>14</v>
      </c>
      <c r="F122" s="2">
        <f>IFERROR(INDEX('UK Institution Coverage'!$M$2:$M$727,MATCH($A122,'UK Institution Coverage'!$A$2:$A$727,0)),0)</f>
        <v>2</v>
      </c>
      <c r="G122" s="2" t="str">
        <f t="shared" si="1"/>
        <v>partial - 2 of 3</v>
      </c>
      <c r="H122" s="2" t="s">
        <v>97</v>
      </c>
    </row>
    <row r="123" spans="1:8" ht="15" customHeight="1">
      <c r="A123" s="2" t="s">
        <v>346</v>
      </c>
      <c r="B123" s="2" t="s">
        <v>347</v>
      </c>
      <c r="C123" s="2" t="s">
        <v>161</v>
      </c>
      <c r="D123" s="16" t="s">
        <v>96</v>
      </c>
      <c r="E123" s="2">
        <f>IFERROR(INDEX('UK Institution Coverage'!$E$2:$E$727,MATCH($A123,'UK Institution Coverage'!$A$2:$A$727,0)),0)</f>
        <v>14</v>
      </c>
      <c r="F123" s="2">
        <f>IFERROR(INDEX('UK Institution Coverage'!$M$2:$M$727,MATCH($A123,'UK Institution Coverage'!$A$2:$A$727,0)),0)</f>
        <v>3</v>
      </c>
      <c r="G123" s="2" t="str">
        <f t="shared" si="1"/>
        <v>all 3 personas</v>
      </c>
      <c r="H123" s="2" t="s">
        <v>97</v>
      </c>
    </row>
    <row r="124" spans="1:8" ht="15" customHeight="1">
      <c r="A124" s="2" t="s">
        <v>348</v>
      </c>
      <c r="B124" s="2" t="s">
        <v>349</v>
      </c>
      <c r="C124" s="2" t="s">
        <v>95</v>
      </c>
      <c r="D124" s="16" t="s">
        <v>96</v>
      </c>
      <c r="E124" s="2">
        <f>IFERROR(INDEX('UK Institution Coverage'!$E$2:$E$727,MATCH($A124,'UK Institution Coverage'!$A$2:$A$727,0)),0)</f>
        <v>14</v>
      </c>
      <c r="F124" s="2">
        <f>IFERROR(INDEX('UK Institution Coverage'!$M$2:$M$727,MATCH($A124,'UK Institution Coverage'!$A$2:$A$727,0)),0)</f>
        <v>3</v>
      </c>
      <c r="G124" s="2" t="str">
        <f t="shared" si="1"/>
        <v>all 3 personas</v>
      </c>
      <c r="H124" s="2" t="s">
        <v>97</v>
      </c>
    </row>
    <row r="125" spans="1:8" ht="15" customHeight="1">
      <c r="A125" s="2" t="s">
        <v>350</v>
      </c>
      <c r="B125" s="2" t="s">
        <v>351</v>
      </c>
      <c r="C125" s="2" t="s">
        <v>95</v>
      </c>
      <c r="D125" s="16" t="s">
        <v>96</v>
      </c>
      <c r="E125" s="2">
        <f>IFERROR(INDEX('UK Institution Coverage'!$E$2:$E$727,MATCH($A125,'UK Institution Coverage'!$A$2:$A$727,0)),0)</f>
        <v>16</v>
      </c>
      <c r="F125" s="2">
        <f>IFERROR(INDEX('UK Institution Coverage'!$M$2:$M$727,MATCH($A125,'UK Institution Coverage'!$A$2:$A$727,0)),0)</f>
        <v>3</v>
      </c>
      <c r="G125" s="2" t="str">
        <f t="shared" si="1"/>
        <v>all 3 personas</v>
      </c>
      <c r="H125" s="2" t="s">
        <v>97</v>
      </c>
    </row>
    <row r="126" spans="1:8" ht="15" customHeight="1">
      <c r="A126" s="2" t="s">
        <v>352</v>
      </c>
      <c r="B126" s="2" t="s">
        <v>353</v>
      </c>
      <c r="C126" s="2" t="s">
        <v>161</v>
      </c>
      <c r="D126" s="16" t="s">
        <v>96</v>
      </c>
      <c r="E126" s="2">
        <f>IFERROR(INDEX('UK Institution Coverage'!$E$2:$E$727,MATCH($A126,'UK Institution Coverage'!$A$2:$A$727,0)),0)</f>
        <v>13</v>
      </c>
      <c r="F126" s="2">
        <f>IFERROR(INDEX('UK Institution Coverage'!$M$2:$M$727,MATCH($A126,'UK Institution Coverage'!$A$2:$A$727,0)),0)</f>
        <v>3</v>
      </c>
      <c r="G126" s="2" t="str">
        <f t="shared" si="1"/>
        <v>all 3 personas</v>
      </c>
      <c r="H126" s="2" t="s">
        <v>97</v>
      </c>
    </row>
    <row r="127" spans="1:8" ht="15" customHeight="1">
      <c r="A127" s="2" t="s">
        <v>354</v>
      </c>
      <c r="B127" s="2" t="s">
        <v>355</v>
      </c>
      <c r="C127" s="2" t="s">
        <v>95</v>
      </c>
      <c r="D127" s="16" t="s">
        <v>96</v>
      </c>
      <c r="E127" s="2">
        <f>IFERROR(INDEX('UK Institution Coverage'!$E$2:$E$727,MATCH($A127,'UK Institution Coverage'!$A$2:$A$727,0)),0)</f>
        <v>13</v>
      </c>
      <c r="F127" s="2">
        <f>IFERROR(INDEX('UK Institution Coverage'!$M$2:$M$727,MATCH($A127,'UK Institution Coverage'!$A$2:$A$727,0)),0)</f>
        <v>2</v>
      </c>
      <c r="G127" s="2" t="str">
        <f t="shared" si="1"/>
        <v>partial - 2 of 3</v>
      </c>
      <c r="H127" s="2" t="s">
        <v>97</v>
      </c>
    </row>
    <row r="128" spans="1:8" ht="15" customHeight="1">
      <c r="A128" s="2" t="s">
        <v>356</v>
      </c>
      <c r="B128" s="2" t="s">
        <v>357</v>
      </c>
      <c r="C128" s="2" t="s">
        <v>95</v>
      </c>
      <c r="D128" s="16" t="s">
        <v>96</v>
      </c>
      <c r="E128" s="2">
        <f>IFERROR(INDEX('UK Institution Coverage'!$E$2:$E$727,MATCH($A128,'UK Institution Coverage'!$A$2:$A$727,0)),0)</f>
        <v>13</v>
      </c>
      <c r="F128" s="2">
        <f>IFERROR(INDEX('UK Institution Coverage'!$M$2:$M$727,MATCH($A128,'UK Institution Coverage'!$A$2:$A$727,0)),0)</f>
        <v>3</v>
      </c>
      <c r="G128" s="2" t="str">
        <f t="shared" si="1"/>
        <v>all 3 personas</v>
      </c>
      <c r="H128" s="2" t="s">
        <v>97</v>
      </c>
    </row>
    <row r="129" spans="1:8" ht="15" customHeight="1">
      <c r="A129" s="2" t="s">
        <v>358</v>
      </c>
      <c r="B129" s="2" t="s">
        <v>359</v>
      </c>
      <c r="C129" s="2" t="s">
        <v>161</v>
      </c>
      <c r="D129" s="16" t="s">
        <v>96</v>
      </c>
      <c r="E129" s="2">
        <f>IFERROR(INDEX('UK Institution Coverage'!$E$2:$E$727,MATCH($A129,'UK Institution Coverage'!$A$2:$A$727,0)),0)</f>
        <v>13</v>
      </c>
      <c r="F129" s="2">
        <f>IFERROR(INDEX('UK Institution Coverage'!$M$2:$M$727,MATCH($A129,'UK Institution Coverage'!$A$2:$A$727,0)),0)</f>
        <v>2</v>
      </c>
      <c r="G129" s="2" t="str">
        <f t="shared" si="1"/>
        <v>partial - 2 of 3</v>
      </c>
      <c r="H129" s="2" t="s">
        <v>97</v>
      </c>
    </row>
    <row r="130" spans="1:8" ht="15" customHeight="1">
      <c r="A130" s="2" t="s">
        <v>360</v>
      </c>
      <c r="B130" s="2" t="s">
        <v>361</v>
      </c>
      <c r="C130" s="2" t="s">
        <v>161</v>
      </c>
      <c r="D130" s="16" t="s">
        <v>96</v>
      </c>
      <c r="E130" s="2">
        <f>IFERROR(INDEX('UK Institution Coverage'!$E$2:$E$727,MATCH($A130,'UK Institution Coverage'!$A$2:$A$727,0)),0)</f>
        <v>13</v>
      </c>
      <c r="F130" s="2">
        <f>IFERROR(INDEX('UK Institution Coverage'!$M$2:$M$727,MATCH($A130,'UK Institution Coverage'!$A$2:$A$727,0)),0)</f>
        <v>3</v>
      </c>
      <c r="G130" s="2" t="str">
        <f t="shared" ref="G130:G193" si="2">IF($D130&lt;&gt;"Yes","not in target",IF($E130=0,"NO CONTACTS",IF($F130=3,"all 3 personas","partial - "&amp;$F130&amp;" of 3")))</f>
        <v>all 3 personas</v>
      </c>
      <c r="H130" s="2" t="s">
        <v>97</v>
      </c>
    </row>
    <row r="131" spans="1:8" ht="15" customHeight="1">
      <c r="A131" s="2" t="s">
        <v>362</v>
      </c>
      <c r="B131" s="2" t="s">
        <v>363</v>
      </c>
      <c r="C131" s="2" t="s">
        <v>95</v>
      </c>
      <c r="D131" s="16" t="s">
        <v>96</v>
      </c>
      <c r="E131" s="2">
        <f>IFERROR(INDEX('UK Institution Coverage'!$E$2:$E$727,MATCH($A131,'UK Institution Coverage'!$A$2:$A$727,0)),0)</f>
        <v>12</v>
      </c>
      <c r="F131" s="2">
        <f>IFERROR(INDEX('UK Institution Coverage'!$M$2:$M$727,MATCH($A131,'UK Institution Coverage'!$A$2:$A$727,0)),0)</f>
        <v>3</v>
      </c>
      <c r="G131" s="2" t="str">
        <f t="shared" si="2"/>
        <v>all 3 personas</v>
      </c>
      <c r="H131" s="2" t="s">
        <v>97</v>
      </c>
    </row>
    <row r="132" spans="1:8" ht="15" customHeight="1">
      <c r="A132" s="2" t="s">
        <v>364</v>
      </c>
      <c r="B132" s="2" t="s">
        <v>365</v>
      </c>
      <c r="C132" s="2" t="s">
        <v>95</v>
      </c>
      <c r="D132" s="16" t="s">
        <v>96</v>
      </c>
      <c r="E132" s="2">
        <f>IFERROR(INDEX('UK Institution Coverage'!$E$2:$E$727,MATCH($A132,'UK Institution Coverage'!$A$2:$A$727,0)),0)</f>
        <v>12</v>
      </c>
      <c r="F132" s="2">
        <f>IFERROR(INDEX('UK Institution Coverage'!$M$2:$M$727,MATCH($A132,'UK Institution Coverage'!$A$2:$A$727,0)),0)</f>
        <v>2</v>
      </c>
      <c r="G132" s="2" t="str">
        <f t="shared" si="2"/>
        <v>partial - 2 of 3</v>
      </c>
      <c r="H132" s="2" t="s">
        <v>97</v>
      </c>
    </row>
    <row r="133" spans="1:8" ht="15" customHeight="1">
      <c r="A133" s="2" t="s">
        <v>366</v>
      </c>
      <c r="B133" s="2" t="s">
        <v>367</v>
      </c>
      <c r="C133" s="16" t="s">
        <v>368</v>
      </c>
      <c r="D133" s="16" t="s">
        <v>264</v>
      </c>
      <c r="E133" s="2">
        <f>IFERROR(INDEX('UK Institution Coverage'!$E$2:$E$727,MATCH($A133,'UK Institution Coverage'!$A$2:$A$727,0)),0)</f>
        <v>11</v>
      </c>
      <c r="F133" s="2">
        <f>IFERROR(INDEX('UK Institution Coverage'!$M$2:$M$727,MATCH($A133,'UK Institution Coverage'!$A$2:$A$727,0)),0)</f>
        <v>3</v>
      </c>
      <c r="G133" s="2" t="str">
        <f t="shared" si="2"/>
        <v>not in target</v>
      </c>
      <c r="H133" s="16" t="s">
        <v>194</v>
      </c>
    </row>
    <row r="134" spans="1:8" ht="15" customHeight="1">
      <c r="A134" s="2" t="s">
        <v>369</v>
      </c>
      <c r="B134" s="2" t="s">
        <v>370</v>
      </c>
      <c r="C134" s="2" t="s">
        <v>95</v>
      </c>
      <c r="D134" s="16" t="s">
        <v>96</v>
      </c>
      <c r="E134" s="2">
        <f>IFERROR(INDEX('UK Institution Coverage'!$E$2:$E$727,MATCH($A134,'UK Institution Coverage'!$A$2:$A$727,0)),0)</f>
        <v>11</v>
      </c>
      <c r="F134" s="2">
        <f>IFERROR(INDEX('UK Institution Coverage'!$M$2:$M$727,MATCH($A134,'UK Institution Coverage'!$A$2:$A$727,0)),0)</f>
        <v>3</v>
      </c>
      <c r="G134" s="2" t="str">
        <f t="shared" si="2"/>
        <v>all 3 personas</v>
      </c>
      <c r="H134" s="2" t="s">
        <v>97</v>
      </c>
    </row>
    <row r="135" spans="1:8" ht="15" customHeight="1">
      <c r="A135" s="2" t="s">
        <v>371</v>
      </c>
      <c r="B135" s="2" t="s">
        <v>372</v>
      </c>
      <c r="C135" s="2" t="s">
        <v>95</v>
      </c>
      <c r="D135" s="16" t="s">
        <v>96</v>
      </c>
      <c r="E135" s="2">
        <f>IFERROR(INDEX('UK Institution Coverage'!$E$2:$E$727,MATCH($A135,'UK Institution Coverage'!$A$2:$A$727,0)),0)</f>
        <v>10</v>
      </c>
      <c r="F135" s="2">
        <f>IFERROR(INDEX('UK Institution Coverage'!$M$2:$M$727,MATCH($A135,'UK Institution Coverage'!$A$2:$A$727,0)),0)</f>
        <v>3</v>
      </c>
      <c r="G135" s="2" t="str">
        <f t="shared" si="2"/>
        <v>all 3 personas</v>
      </c>
      <c r="H135" s="2" t="s">
        <v>97</v>
      </c>
    </row>
    <row r="136" spans="1:8" ht="15" customHeight="1">
      <c r="A136" s="2" t="s">
        <v>373</v>
      </c>
      <c r="B136" s="2" t="s">
        <v>374</v>
      </c>
      <c r="C136" s="16" t="s">
        <v>193</v>
      </c>
      <c r="D136" s="16" t="s">
        <v>96</v>
      </c>
      <c r="E136" s="2">
        <f>IFERROR(INDEX('UK Institution Coverage'!$E$2:$E$727,MATCH($A136,'UK Institution Coverage'!$A$2:$A$727,0)),0)</f>
        <v>9</v>
      </c>
      <c r="F136" s="2">
        <f>IFERROR(INDEX('UK Institution Coverage'!$M$2:$M$727,MATCH($A136,'UK Institution Coverage'!$A$2:$A$727,0)),0)</f>
        <v>2</v>
      </c>
      <c r="G136" s="2" t="str">
        <f t="shared" si="2"/>
        <v>partial - 2 of 3</v>
      </c>
      <c r="H136" s="16" t="s">
        <v>194</v>
      </c>
    </row>
    <row r="137" spans="1:8" ht="15" customHeight="1">
      <c r="A137" s="2" t="s">
        <v>375</v>
      </c>
      <c r="B137" s="2" t="s">
        <v>376</v>
      </c>
      <c r="C137" s="2" t="s">
        <v>95</v>
      </c>
      <c r="D137" s="16" t="s">
        <v>96</v>
      </c>
      <c r="E137" s="2">
        <f>IFERROR(INDEX('UK Institution Coverage'!$E$2:$E$727,MATCH($A137,'UK Institution Coverage'!$A$2:$A$727,0)),0)</f>
        <v>9</v>
      </c>
      <c r="F137" s="2">
        <f>IFERROR(INDEX('UK Institution Coverage'!$M$2:$M$727,MATCH($A137,'UK Institution Coverage'!$A$2:$A$727,0)),0)</f>
        <v>1</v>
      </c>
      <c r="G137" s="2" t="str">
        <f t="shared" si="2"/>
        <v>partial - 1 of 3</v>
      </c>
      <c r="H137" s="2" t="s">
        <v>97</v>
      </c>
    </row>
    <row r="138" spans="1:8" ht="15" customHeight="1">
      <c r="A138" s="2" t="s">
        <v>377</v>
      </c>
      <c r="B138" s="2" t="s">
        <v>378</v>
      </c>
      <c r="C138" s="2" t="s">
        <v>95</v>
      </c>
      <c r="D138" s="16" t="s">
        <v>96</v>
      </c>
      <c r="E138" s="2">
        <f>IFERROR(INDEX('UK Institution Coverage'!$E$2:$E$727,MATCH($A138,'UK Institution Coverage'!$A$2:$A$727,0)),0)</f>
        <v>10</v>
      </c>
      <c r="F138" s="2">
        <f>IFERROR(INDEX('UK Institution Coverage'!$M$2:$M$727,MATCH($A138,'UK Institution Coverage'!$A$2:$A$727,0)),0)</f>
        <v>2</v>
      </c>
      <c r="G138" s="2" t="str">
        <f t="shared" si="2"/>
        <v>partial - 2 of 3</v>
      </c>
      <c r="H138" s="2" t="s">
        <v>97</v>
      </c>
    </row>
    <row r="139" spans="1:8" ht="15" customHeight="1">
      <c r="A139" s="2" t="s">
        <v>379</v>
      </c>
      <c r="B139" s="2" t="s">
        <v>380</v>
      </c>
      <c r="C139" s="2" t="s">
        <v>161</v>
      </c>
      <c r="D139" s="16" t="s">
        <v>96</v>
      </c>
      <c r="E139" s="2">
        <f>IFERROR(INDEX('UK Institution Coverage'!$E$2:$E$727,MATCH($A139,'UK Institution Coverage'!$A$2:$A$727,0)),0)</f>
        <v>9</v>
      </c>
      <c r="F139" s="2">
        <f>IFERROR(INDEX('UK Institution Coverage'!$M$2:$M$727,MATCH($A139,'UK Institution Coverage'!$A$2:$A$727,0)),0)</f>
        <v>3</v>
      </c>
      <c r="G139" s="2" t="str">
        <f t="shared" si="2"/>
        <v>all 3 personas</v>
      </c>
      <c r="H139" s="2" t="s">
        <v>97</v>
      </c>
    </row>
    <row r="140" spans="1:8" ht="15" customHeight="1">
      <c r="A140" s="2" t="s">
        <v>381</v>
      </c>
      <c r="B140" s="2" t="s">
        <v>382</v>
      </c>
      <c r="C140" s="2" t="s">
        <v>383</v>
      </c>
      <c r="D140" s="16" t="s">
        <v>264</v>
      </c>
      <c r="E140" s="2">
        <f>IFERROR(INDEX('UK Institution Coverage'!$E$2:$E$727,MATCH($A140,'UK Institution Coverage'!$A$2:$A$727,0)),0)</f>
        <v>9</v>
      </c>
      <c r="F140" s="2">
        <f>IFERROR(INDEX('UK Institution Coverage'!$M$2:$M$727,MATCH($A140,'UK Institution Coverage'!$A$2:$A$727,0)),0)</f>
        <v>1</v>
      </c>
      <c r="G140" s="2" t="str">
        <f t="shared" si="2"/>
        <v>not in target</v>
      </c>
      <c r="H140" s="2" t="s">
        <v>97</v>
      </c>
    </row>
    <row r="141" spans="1:8" ht="15" customHeight="1">
      <c r="A141" s="2" t="s">
        <v>384</v>
      </c>
      <c r="B141" s="2" t="s">
        <v>385</v>
      </c>
      <c r="C141" s="2" t="s">
        <v>95</v>
      </c>
      <c r="D141" s="16" t="s">
        <v>96</v>
      </c>
      <c r="E141" s="2">
        <f>IFERROR(INDEX('UK Institution Coverage'!$E$2:$E$727,MATCH($A141,'UK Institution Coverage'!$A$2:$A$727,0)),0)</f>
        <v>9</v>
      </c>
      <c r="F141" s="2">
        <f>IFERROR(INDEX('UK Institution Coverage'!$M$2:$M$727,MATCH($A141,'UK Institution Coverage'!$A$2:$A$727,0)),0)</f>
        <v>2</v>
      </c>
      <c r="G141" s="2" t="str">
        <f t="shared" si="2"/>
        <v>partial - 2 of 3</v>
      </c>
      <c r="H141" s="2" t="s">
        <v>97</v>
      </c>
    </row>
    <row r="142" spans="1:8" ht="15" customHeight="1">
      <c r="A142" s="2" t="s">
        <v>386</v>
      </c>
      <c r="B142" s="2" t="s">
        <v>387</v>
      </c>
      <c r="C142" s="2" t="s">
        <v>95</v>
      </c>
      <c r="D142" s="16" t="s">
        <v>96</v>
      </c>
      <c r="E142" s="2">
        <f>IFERROR(INDEX('UK Institution Coverage'!$E$2:$E$727,MATCH($A142,'UK Institution Coverage'!$A$2:$A$727,0)),0)</f>
        <v>10</v>
      </c>
      <c r="F142" s="2">
        <f>IFERROR(INDEX('UK Institution Coverage'!$M$2:$M$727,MATCH($A142,'UK Institution Coverage'!$A$2:$A$727,0)),0)</f>
        <v>2</v>
      </c>
      <c r="G142" s="2" t="str">
        <f t="shared" si="2"/>
        <v>partial - 2 of 3</v>
      </c>
      <c r="H142" s="2" t="s">
        <v>97</v>
      </c>
    </row>
    <row r="143" spans="1:8" ht="15" customHeight="1">
      <c r="A143" s="2" t="s">
        <v>388</v>
      </c>
      <c r="B143" s="2" t="s">
        <v>389</v>
      </c>
      <c r="C143" s="2" t="s">
        <v>95</v>
      </c>
      <c r="D143" s="16" t="s">
        <v>96</v>
      </c>
      <c r="E143" s="2">
        <f>IFERROR(INDEX('UK Institution Coverage'!$E$2:$E$727,MATCH($A143,'UK Institution Coverage'!$A$2:$A$727,0)),0)</f>
        <v>8</v>
      </c>
      <c r="F143" s="2">
        <f>IFERROR(INDEX('UK Institution Coverage'!$M$2:$M$727,MATCH($A143,'UK Institution Coverage'!$A$2:$A$727,0)),0)</f>
        <v>3</v>
      </c>
      <c r="G143" s="2" t="str">
        <f t="shared" si="2"/>
        <v>all 3 personas</v>
      </c>
      <c r="H143" s="2" t="s">
        <v>97</v>
      </c>
    </row>
    <row r="144" spans="1:8" ht="15" customHeight="1">
      <c r="A144" s="2" t="s">
        <v>390</v>
      </c>
      <c r="B144" s="2" t="s">
        <v>391</v>
      </c>
      <c r="C144" s="2" t="s">
        <v>95</v>
      </c>
      <c r="D144" s="16" t="s">
        <v>96</v>
      </c>
      <c r="E144" s="2">
        <f>IFERROR(INDEX('UK Institution Coverage'!$E$2:$E$727,MATCH($A144,'UK Institution Coverage'!$A$2:$A$727,0)),0)</f>
        <v>8</v>
      </c>
      <c r="F144" s="2">
        <f>IFERROR(INDEX('UK Institution Coverage'!$M$2:$M$727,MATCH($A144,'UK Institution Coverage'!$A$2:$A$727,0)),0)</f>
        <v>3</v>
      </c>
      <c r="G144" s="2" t="str">
        <f t="shared" si="2"/>
        <v>all 3 personas</v>
      </c>
      <c r="H144" s="2" t="s">
        <v>97</v>
      </c>
    </row>
    <row r="145" spans="1:8" ht="15" customHeight="1">
      <c r="A145" s="2" t="s">
        <v>392</v>
      </c>
      <c r="B145" s="2" t="s">
        <v>393</v>
      </c>
      <c r="C145" s="2" t="s">
        <v>95</v>
      </c>
      <c r="D145" s="16" t="s">
        <v>96</v>
      </c>
      <c r="E145" s="2">
        <f>IFERROR(INDEX('UK Institution Coverage'!$E$2:$E$727,MATCH($A145,'UK Institution Coverage'!$A$2:$A$727,0)),0)</f>
        <v>8</v>
      </c>
      <c r="F145" s="2">
        <f>IFERROR(INDEX('UK Institution Coverage'!$M$2:$M$727,MATCH($A145,'UK Institution Coverage'!$A$2:$A$727,0)),0)</f>
        <v>3</v>
      </c>
      <c r="G145" s="2" t="str">
        <f t="shared" si="2"/>
        <v>all 3 personas</v>
      </c>
      <c r="H145" s="2" t="s">
        <v>97</v>
      </c>
    </row>
    <row r="146" spans="1:8" ht="15" customHeight="1">
      <c r="A146" s="2" t="s">
        <v>394</v>
      </c>
      <c r="B146" s="2" t="s">
        <v>395</v>
      </c>
      <c r="C146" s="2" t="s">
        <v>95</v>
      </c>
      <c r="D146" s="16" t="s">
        <v>96</v>
      </c>
      <c r="E146" s="2">
        <f>IFERROR(INDEX('UK Institution Coverage'!$E$2:$E$727,MATCH($A146,'UK Institution Coverage'!$A$2:$A$727,0)),0)</f>
        <v>8</v>
      </c>
      <c r="F146" s="2">
        <f>IFERROR(INDEX('UK Institution Coverage'!$M$2:$M$727,MATCH($A146,'UK Institution Coverage'!$A$2:$A$727,0)),0)</f>
        <v>2</v>
      </c>
      <c r="G146" s="2" t="str">
        <f t="shared" si="2"/>
        <v>partial - 2 of 3</v>
      </c>
      <c r="H146" s="2" t="s">
        <v>97</v>
      </c>
    </row>
    <row r="147" spans="1:8" ht="15" customHeight="1">
      <c r="A147" s="2" t="s">
        <v>396</v>
      </c>
      <c r="B147" s="2" t="s">
        <v>397</v>
      </c>
      <c r="C147" s="2" t="s">
        <v>161</v>
      </c>
      <c r="D147" s="16" t="s">
        <v>96</v>
      </c>
      <c r="E147" s="2">
        <f>IFERROR(INDEX('UK Institution Coverage'!$E$2:$E$727,MATCH($A147,'UK Institution Coverage'!$A$2:$A$727,0)),0)</f>
        <v>8</v>
      </c>
      <c r="F147" s="2">
        <f>IFERROR(INDEX('UK Institution Coverage'!$M$2:$M$727,MATCH($A147,'UK Institution Coverage'!$A$2:$A$727,0)),0)</f>
        <v>1</v>
      </c>
      <c r="G147" s="2" t="str">
        <f t="shared" si="2"/>
        <v>partial - 1 of 3</v>
      </c>
      <c r="H147" s="2" t="s">
        <v>162</v>
      </c>
    </row>
    <row r="148" spans="1:8" ht="15" customHeight="1">
      <c r="A148" s="2" t="s">
        <v>398</v>
      </c>
      <c r="B148" s="2" t="s">
        <v>399</v>
      </c>
      <c r="C148" s="2" t="s">
        <v>95</v>
      </c>
      <c r="D148" s="16" t="s">
        <v>96</v>
      </c>
      <c r="E148" s="2">
        <f>IFERROR(INDEX('UK Institution Coverage'!$E$2:$E$727,MATCH($A148,'UK Institution Coverage'!$A$2:$A$727,0)),0)</f>
        <v>8</v>
      </c>
      <c r="F148" s="2">
        <f>IFERROR(INDEX('UK Institution Coverage'!$M$2:$M$727,MATCH($A148,'UK Institution Coverage'!$A$2:$A$727,0)),0)</f>
        <v>3</v>
      </c>
      <c r="G148" s="2" t="str">
        <f t="shared" si="2"/>
        <v>all 3 personas</v>
      </c>
      <c r="H148" s="2" t="s">
        <v>97</v>
      </c>
    </row>
    <row r="149" spans="1:8" ht="15" customHeight="1">
      <c r="A149" s="2" t="s">
        <v>400</v>
      </c>
      <c r="B149" s="2" t="s">
        <v>401</v>
      </c>
      <c r="C149" s="2" t="s">
        <v>95</v>
      </c>
      <c r="D149" s="16" t="s">
        <v>96</v>
      </c>
      <c r="E149" s="2">
        <f>IFERROR(INDEX('UK Institution Coverage'!$E$2:$E$727,MATCH($A149,'UK Institution Coverage'!$A$2:$A$727,0)),0)</f>
        <v>8</v>
      </c>
      <c r="F149" s="2">
        <f>IFERROR(INDEX('UK Institution Coverage'!$M$2:$M$727,MATCH($A149,'UK Institution Coverage'!$A$2:$A$727,0)),0)</f>
        <v>3</v>
      </c>
      <c r="G149" s="2" t="str">
        <f t="shared" si="2"/>
        <v>all 3 personas</v>
      </c>
      <c r="H149" s="2" t="s">
        <v>97</v>
      </c>
    </row>
    <row r="150" spans="1:8" ht="15" customHeight="1">
      <c r="A150" s="2" t="s">
        <v>402</v>
      </c>
      <c r="B150" s="2" t="s">
        <v>403</v>
      </c>
      <c r="C150" s="2" t="s">
        <v>95</v>
      </c>
      <c r="D150" s="16" t="s">
        <v>96</v>
      </c>
      <c r="E150" s="2">
        <f>IFERROR(INDEX('UK Institution Coverage'!$E$2:$E$727,MATCH($A150,'UK Institution Coverage'!$A$2:$A$727,0)),0)</f>
        <v>9</v>
      </c>
      <c r="F150" s="2">
        <f>IFERROR(INDEX('UK Institution Coverage'!$M$2:$M$727,MATCH($A150,'UK Institution Coverage'!$A$2:$A$727,0)),0)</f>
        <v>3</v>
      </c>
      <c r="G150" s="2" t="str">
        <f t="shared" si="2"/>
        <v>all 3 personas</v>
      </c>
      <c r="H150" s="2" t="s">
        <v>97</v>
      </c>
    </row>
    <row r="151" spans="1:8" ht="15" customHeight="1">
      <c r="A151" s="2" t="s">
        <v>404</v>
      </c>
      <c r="B151" s="2" t="s">
        <v>405</v>
      </c>
      <c r="C151" s="2" t="s">
        <v>383</v>
      </c>
      <c r="D151" s="16" t="s">
        <v>264</v>
      </c>
      <c r="E151" s="2">
        <f>IFERROR(INDEX('UK Institution Coverage'!$E$2:$E$727,MATCH($A151,'UK Institution Coverage'!$A$2:$A$727,0)),0)</f>
        <v>7</v>
      </c>
      <c r="F151" s="2">
        <f>IFERROR(INDEX('UK Institution Coverage'!$M$2:$M$727,MATCH($A151,'UK Institution Coverage'!$A$2:$A$727,0)),0)</f>
        <v>3</v>
      </c>
      <c r="G151" s="2" t="str">
        <f t="shared" si="2"/>
        <v>not in target</v>
      </c>
      <c r="H151" s="2" t="s">
        <v>97</v>
      </c>
    </row>
    <row r="152" spans="1:8" ht="15" customHeight="1">
      <c r="A152" s="2" t="s">
        <v>406</v>
      </c>
      <c r="B152" s="2" t="s">
        <v>407</v>
      </c>
      <c r="C152" s="2" t="s">
        <v>95</v>
      </c>
      <c r="D152" s="16" t="s">
        <v>96</v>
      </c>
      <c r="E152" s="2">
        <f>IFERROR(INDEX('UK Institution Coverage'!$E$2:$E$727,MATCH($A152,'UK Institution Coverage'!$A$2:$A$727,0)),0)</f>
        <v>7</v>
      </c>
      <c r="F152" s="2">
        <f>IFERROR(INDEX('UK Institution Coverage'!$M$2:$M$727,MATCH($A152,'UK Institution Coverage'!$A$2:$A$727,0)),0)</f>
        <v>3</v>
      </c>
      <c r="G152" s="2" t="str">
        <f t="shared" si="2"/>
        <v>all 3 personas</v>
      </c>
      <c r="H152" s="2" t="s">
        <v>97</v>
      </c>
    </row>
    <row r="153" spans="1:8" ht="15" customHeight="1">
      <c r="A153" s="2" t="s">
        <v>408</v>
      </c>
      <c r="B153" s="2" t="s">
        <v>409</v>
      </c>
      <c r="C153" s="2" t="s">
        <v>95</v>
      </c>
      <c r="D153" s="16" t="s">
        <v>96</v>
      </c>
      <c r="E153" s="2">
        <f>IFERROR(INDEX('UK Institution Coverage'!$E$2:$E$727,MATCH($A153,'UK Institution Coverage'!$A$2:$A$727,0)),0)</f>
        <v>7</v>
      </c>
      <c r="F153" s="2">
        <f>IFERROR(INDEX('UK Institution Coverage'!$M$2:$M$727,MATCH($A153,'UK Institution Coverage'!$A$2:$A$727,0)),0)</f>
        <v>2</v>
      </c>
      <c r="G153" s="2" t="str">
        <f t="shared" si="2"/>
        <v>partial - 2 of 3</v>
      </c>
      <c r="H153" s="2" t="s">
        <v>97</v>
      </c>
    </row>
    <row r="154" spans="1:8" ht="15" customHeight="1">
      <c r="A154" s="2" t="s">
        <v>410</v>
      </c>
      <c r="B154" s="2" t="s">
        <v>411</v>
      </c>
      <c r="C154" s="2" t="s">
        <v>95</v>
      </c>
      <c r="D154" s="16" t="s">
        <v>96</v>
      </c>
      <c r="E154" s="2">
        <f>IFERROR(INDEX('UK Institution Coverage'!$E$2:$E$727,MATCH($A154,'UK Institution Coverage'!$A$2:$A$727,0)),0)</f>
        <v>7</v>
      </c>
      <c r="F154" s="2">
        <f>IFERROR(INDEX('UK Institution Coverage'!$M$2:$M$727,MATCH($A154,'UK Institution Coverage'!$A$2:$A$727,0)),0)</f>
        <v>1</v>
      </c>
      <c r="G154" s="2" t="str">
        <f t="shared" si="2"/>
        <v>partial - 1 of 3</v>
      </c>
      <c r="H154" s="2" t="s">
        <v>97</v>
      </c>
    </row>
    <row r="155" spans="1:8" ht="15" customHeight="1">
      <c r="A155" s="2" t="s">
        <v>412</v>
      </c>
      <c r="B155" s="2" t="s">
        <v>413</v>
      </c>
      <c r="C155" s="2" t="s">
        <v>95</v>
      </c>
      <c r="D155" s="16" t="s">
        <v>96</v>
      </c>
      <c r="E155" s="2">
        <f>IFERROR(INDEX('UK Institution Coverage'!$E$2:$E$727,MATCH($A155,'UK Institution Coverage'!$A$2:$A$727,0)),0)</f>
        <v>7</v>
      </c>
      <c r="F155" s="2">
        <f>IFERROR(INDEX('UK Institution Coverage'!$M$2:$M$727,MATCH($A155,'UK Institution Coverage'!$A$2:$A$727,0)),0)</f>
        <v>2</v>
      </c>
      <c r="G155" s="2" t="str">
        <f t="shared" si="2"/>
        <v>partial - 2 of 3</v>
      </c>
      <c r="H155" s="2" t="s">
        <v>97</v>
      </c>
    </row>
    <row r="156" spans="1:8" ht="15" customHeight="1">
      <c r="A156" s="2" t="s">
        <v>414</v>
      </c>
      <c r="B156" s="2" t="s">
        <v>415</v>
      </c>
      <c r="C156" s="2" t="s">
        <v>95</v>
      </c>
      <c r="D156" s="16" t="s">
        <v>96</v>
      </c>
      <c r="E156" s="2">
        <f>IFERROR(INDEX('UK Institution Coverage'!$E$2:$E$727,MATCH($A156,'UK Institution Coverage'!$A$2:$A$727,0)),0)</f>
        <v>7</v>
      </c>
      <c r="F156" s="2">
        <f>IFERROR(INDEX('UK Institution Coverage'!$M$2:$M$727,MATCH($A156,'UK Institution Coverage'!$A$2:$A$727,0)),0)</f>
        <v>1</v>
      </c>
      <c r="G156" s="2" t="str">
        <f t="shared" si="2"/>
        <v>partial - 1 of 3</v>
      </c>
      <c r="H156" s="2" t="s">
        <v>97</v>
      </c>
    </row>
    <row r="157" spans="1:8" ht="15" customHeight="1">
      <c r="A157" s="2" t="s">
        <v>416</v>
      </c>
      <c r="B157" s="2" t="s">
        <v>417</v>
      </c>
      <c r="C157" s="2" t="s">
        <v>418</v>
      </c>
      <c r="D157" s="16" t="s">
        <v>264</v>
      </c>
      <c r="E157" s="2">
        <f>IFERROR(INDEX('UK Institution Coverage'!$E$2:$E$727,MATCH($A157,'UK Institution Coverage'!$A$2:$A$727,0)),0)</f>
        <v>7</v>
      </c>
      <c r="F157" s="2">
        <f>IFERROR(INDEX('UK Institution Coverage'!$M$2:$M$727,MATCH($A157,'UK Institution Coverage'!$A$2:$A$727,0)),0)</f>
        <v>1</v>
      </c>
      <c r="G157" s="2" t="str">
        <f t="shared" si="2"/>
        <v>not in target</v>
      </c>
      <c r="H157" s="2" t="s">
        <v>162</v>
      </c>
    </row>
    <row r="158" spans="1:8" ht="15" customHeight="1">
      <c r="A158" s="2" t="s">
        <v>419</v>
      </c>
      <c r="B158" s="2" t="s">
        <v>420</v>
      </c>
      <c r="C158" s="16" t="s">
        <v>421</v>
      </c>
      <c r="D158" s="16" t="s">
        <v>264</v>
      </c>
      <c r="E158" s="2">
        <f>IFERROR(INDEX('UK Institution Coverage'!$E$2:$E$727,MATCH($A158,'UK Institution Coverage'!$A$2:$A$727,0)),0)</f>
        <v>6</v>
      </c>
      <c r="F158" s="2">
        <f>IFERROR(INDEX('UK Institution Coverage'!$M$2:$M$727,MATCH($A158,'UK Institution Coverage'!$A$2:$A$727,0)),0)</f>
        <v>2</v>
      </c>
      <c r="G158" s="2" t="str">
        <f t="shared" si="2"/>
        <v>not in target</v>
      </c>
      <c r="H158" s="16" t="s">
        <v>194</v>
      </c>
    </row>
    <row r="159" spans="1:8" ht="15" customHeight="1">
      <c r="A159" s="2" t="s">
        <v>422</v>
      </c>
      <c r="B159" s="2" t="s">
        <v>423</v>
      </c>
      <c r="C159" s="2" t="s">
        <v>95</v>
      </c>
      <c r="D159" s="16" t="s">
        <v>96</v>
      </c>
      <c r="E159" s="2">
        <f>IFERROR(INDEX('UK Institution Coverage'!$E$2:$E$727,MATCH($A159,'UK Institution Coverage'!$A$2:$A$727,0)),0)</f>
        <v>6</v>
      </c>
      <c r="F159" s="2">
        <f>IFERROR(INDEX('UK Institution Coverage'!$M$2:$M$727,MATCH($A159,'UK Institution Coverage'!$A$2:$A$727,0)),0)</f>
        <v>2</v>
      </c>
      <c r="G159" s="2" t="str">
        <f t="shared" si="2"/>
        <v>partial - 2 of 3</v>
      </c>
      <c r="H159" s="2" t="s">
        <v>97</v>
      </c>
    </row>
    <row r="160" spans="1:8" ht="15" customHeight="1">
      <c r="A160" s="2" t="s">
        <v>424</v>
      </c>
      <c r="B160" s="2" t="s">
        <v>425</v>
      </c>
      <c r="C160" s="2" t="s">
        <v>95</v>
      </c>
      <c r="D160" s="16" t="s">
        <v>96</v>
      </c>
      <c r="E160" s="2">
        <f>IFERROR(INDEX('UK Institution Coverage'!$E$2:$E$727,MATCH($A160,'UK Institution Coverage'!$A$2:$A$727,0)),0)</f>
        <v>6</v>
      </c>
      <c r="F160" s="2">
        <f>IFERROR(INDEX('UK Institution Coverage'!$M$2:$M$727,MATCH($A160,'UK Institution Coverage'!$A$2:$A$727,0)),0)</f>
        <v>2</v>
      </c>
      <c r="G160" s="2" t="str">
        <f t="shared" si="2"/>
        <v>partial - 2 of 3</v>
      </c>
      <c r="H160" s="2" t="s">
        <v>97</v>
      </c>
    </row>
    <row r="161" spans="1:8" ht="15" customHeight="1">
      <c r="A161" s="2" t="s">
        <v>426</v>
      </c>
      <c r="B161" s="2" t="s">
        <v>427</v>
      </c>
      <c r="C161" s="2" t="s">
        <v>95</v>
      </c>
      <c r="D161" s="16" t="s">
        <v>96</v>
      </c>
      <c r="E161" s="2">
        <f>IFERROR(INDEX('UK Institution Coverage'!$E$2:$E$727,MATCH($A161,'UK Institution Coverage'!$A$2:$A$727,0)),0)</f>
        <v>6</v>
      </c>
      <c r="F161" s="2">
        <f>IFERROR(INDEX('UK Institution Coverage'!$M$2:$M$727,MATCH($A161,'UK Institution Coverage'!$A$2:$A$727,0)),0)</f>
        <v>3</v>
      </c>
      <c r="G161" s="2" t="str">
        <f t="shared" si="2"/>
        <v>all 3 personas</v>
      </c>
      <c r="H161" s="2" t="s">
        <v>97</v>
      </c>
    </row>
    <row r="162" spans="1:8" ht="15" customHeight="1">
      <c r="A162" s="2" t="s">
        <v>428</v>
      </c>
      <c r="B162" s="2" t="s">
        <v>429</v>
      </c>
      <c r="C162" s="2" t="s">
        <v>95</v>
      </c>
      <c r="D162" s="16" t="s">
        <v>96</v>
      </c>
      <c r="E162" s="2">
        <f>IFERROR(INDEX('UK Institution Coverage'!$E$2:$E$727,MATCH($A162,'UK Institution Coverage'!$A$2:$A$727,0)),0)</f>
        <v>6</v>
      </c>
      <c r="F162" s="2">
        <f>IFERROR(INDEX('UK Institution Coverage'!$M$2:$M$727,MATCH($A162,'UK Institution Coverage'!$A$2:$A$727,0)),0)</f>
        <v>2</v>
      </c>
      <c r="G162" s="2" t="str">
        <f t="shared" si="2"/>
        <v>partial - 2 of 3</v>
      </c>
      <c r="H162" s="2" t="s">
        <v>97</v>
      </c>
    </row>
    <row r="163" spans="1:8" ht="15" customHeight="1">
      <c r="A163" s="2" t="s">
        <v>430</v>
      </c>
      <c r="B163" s="2" t="s">
        <v>431</v>
      </c>
      <c r="C163" s="2" t="s">
        <v>95</v>
      </c>
      <c r="D163" s="16" t="s">
        <v>96</v>
      </c>
      <c r="E163" s="2">
        <f>IFERROR(INDEX('UK Institution Coverage'!$E$2:$E$727,MATCH($A163,'UK Institution Coverage'!$A$2:$A$727,0)),0)</f>
        <v>6</v>
      </c>
      <c r="F163" s="2">
        <f>IFERROR(INDEX('UK Institution Coverage'!$M$2:$M$727,MATCH($A163,'UK Institution Coverage'!$A$2:$A$727,0)),0)</f>
        <v>3</v>
      </c>
      <c r="G163" s="2" t="str">
        <f t="shared" si="2"/>
        <v>all 3 personas</v>
      </c>
      <c r="H163" s="2" t="s">
        <v>97</v>
      </c>
    </row>
    <row r="164" spans="1:8" ht="15" customHeight="1">
      <c r="A164" s="2" t="s">
        <v>432</v>
      </c>
      <c r="B164" s="2" t="s">
        <v>433</v>
      </c>
      <c r="C164" s="2" t="s">
        <v>95</v>
      </c>
      <c r="D164" s="16" t="s">
        <v>96</v>
      </c>
      <c r="E164" s="2">
        <f>IFERROR(INDEX('UK Institution Coverage'!$E$2:$E$727,MATCH($A164,'UK Institution Coverage'!$A$2:$A$727,0)),0)</f>
        <v>6</v>
      </c>
      <c r="F164" s="2">
        <f>IFERROR(INDEX('UK Institution Coverage'!$M$2:$M$727,MATCH($A164,'UK Institution Coverage'!$A$2:$A$727,0)),0)</f>
        <v>3</v>
      </c>
      <c r="G164" s="2" t="str">
        <f t="shared" si="2"/>
        <v>all 3 personas</v>
      </c>
      <c r="H164" s="2" t="s">
        <v>97</v>
      </c>
    </row>
    <row r="165" spans="1:8" ht="15" customHeight="1">
      <c r="A165" s="2" t="s">
        <v>434</v>
      </c>
      <c r="B165" s="2" t="s">
        <v>435</v>
      </c>
      <c r="C165" s="2" t="s">
        <v>161</v>
      </c>
      <c r="D165" s="16" t="s">
        <v>96</v>
      </c>
      <c r="E165" s="2">
        <f>IFERROR(INDEX('UK Institution Coverage'!$E$2:$E$727,MATCH($A165,'UK Institution Coverage'!$A$2:$A$727,0)),0)</f>
        <v>6</v>
      </c>
      <c r="F165" s="2">
        <f>IFERROR(INDEX('UK Institution Coverage'!$M$2:$M$727,MATCH($A165,'UK Institution Coverage'!$A$2:$A$727,0)),0)</f>
        <v>3</v>
      </c>
      <c r="G165" s="2" t="str">
        <f t="shared" si="2"/>
        <v>all 3 personas</v>
      </c>
      <c r="H165" s="2" t="s">
        <v>97</v>
      </c>
    </row>
    <row r="166" spans="1:8" ht="15" customHeight="1">
      <c r="A166" s="2" t="s">
        <v>436</v>
      </c>
      <c r="B166" s="2" t="s">
        <v>437</v>
      </c>
      <c r="C166" s="2" t="s">
        <v>95</v>
      </c>
      <c r="D166" s="16" t="s">
        <v>96</v>
      </c>
      <c r="E166" s="2">
        <f>IFERROR(INDEX('UK Institution Coverage'!$E$2:$E$727,MATCH($A166,'UK Institution Coverage'!$A$2:$A$727,0)),0)</f>
        <v>6</v>
      </c>
      <c r="F166" s="2">
        <f>IFERROR(INDEX('UK Institution Coverage'!$M$2:$M$727,MATCH($A166,'UK Institution Coverage'!$A$2:$A$727,0)),0)</f>
        <v>2</v>
      </c>
      <c r="G166" s="2" t="str">
        <f t="shared" si="2"/>
        <v>partial - 2 of 3</v>
      </c>
      <c r="H166" s="2" t="s">
        <v>97</v>
      </c>
    </row>
    <row r="167" spans="1:8" ht="15" customHeight="1">
      <c r="A167" s="2" t="s">
        <v>438</v>
      </c>
      <c r="B167" s="2" t="s">
        <v>439</v>
      </c>
      <c r="C167" s="2" t="s">
        <v>383</v>
      </c>
      <c r="D167" s="16" t="s">
        <v>264</v>
      </c>
      <c r="E167" s="2">
        <f>IFERROR(INDEX('UK Institution Coverage'!$E$2:$E$727,MATCH($A167,'UK Institution Coverage'!$A$2:$A$727,0)),0)</f>
        <v>6</v>
      </c>
      <c r="F167" s="2">
        <f>IFERROR(INDEX('UK Institution Coverage'!$M$2:$M$727,MATCH($A167,'UK Institution Coverage'!$A$2:$A$727,0)),0)</f>
        <v>1</v>
      </c>
      <c r="G167" s="2" t="str">
        <f t="shared" si="2"/>
        <v>not in target</v>
      </c>
      <c r="H167" s="2" t="s">
        <v>97</v>
      </c>
    </row>
    <row r="168" spans="1:8" ht="15" customHeight="1">
      <c r="A168" s="2" t="s">
        <v>440</v>
      </c>
      <c r="B168" s="2" t="s">
        <v>441</v>
      </c>
      <c r="C168" s="2" t="s">
        <v>95</v>
      </c>
      <c r="D168" s="16" t="s">
        <v>96</v>
      </c>
      <c r="E168" s="2">
        <f>IFERROR(INDEX('UK Institution Coverage'!$E$2:$E$727,MATCH($A168,'UK Institution Coverage'!$A$2:$A$727,0)),0)</f>
        <v>6</v>
      </c>
      <c r="F168" s="2">
        <f>IFERROR(INDEX('UK Institution Coverage'!$M$2:$M$727,MATCH($A168,'UK Institution Coverage'!$A$2:$A$727,0)),0)</f>
        <v>3</v>
      </c>
      <c r="G168" s="2" t="str">
        <f t="shared" si="2"/>
        <v>all 3 personas</v>
      </c>
      <c r="H168" s="2" t="s">
        <v>97</v>
      </c>
    </row>
    <row r="169" spans="1:8" ht="15" customHeight="1">
      <c r="A169" s="2" t="s">
        <v>442</v>
      </c>
      <c r="B169" s="2" t="s">
        <v>443</v>
      </c>
      <c r="C169" s="2" t="s">
        <v>95</v>
      </c>
      <c r="D169" s="16" t="s">
        <v>96</v>
      </c>
      <c r="E169" s="2">
        <f>IFERROR(INDEX('UK Institution Coverage'!$E$2:$E$727,MATCH($A169,'UK Institution Coverage'!$A$2:$A$727,0)),0)</f>
        <v>6</v>
      </c>
      <c r="F169" s="2">
        <f>IFERROR(INDEX('UK Institution Coverage'!$M$2:$M$727,MATCH($A169,'UK Institution Coverage'!$A$2:$A$727,0)),0)</f>
        <v>3</v>
      </c>
      <c r="G169" s="2" t="str">
        <f t="shared" si="2"/>
        <v>all 3 personas</v>
      </c>
      <c r="H169" s="2" t="s">
        <v>97</v>
      </c>
    </row>
    <row r="170" spans="1:8" ht="15" customHeight="1">
      <c r="A170" s="2" t="s">
        <v>444</v>
      </c>
      <c r="B170" s="2" t="s">
        <v>445</v>
      </c>
      <c r="C170" s="2" t="s">
        <v>95</v>
      </c>
      <c r="D170" s="16" t="s">
        <v>96</v>
      </c>
      <c r="E170" s="2">
        <f>IFERROR(INDEX('UK Institution Coverage'!$E$2:$E$727,MATCH($A170,'UK Institution Coverage'!$A$2:$A$727,0)),0)</f>
        <v>6</v>
      </c>
      <c r="F170" s="2">
        <f>IFERROR(INDEX('UK Institution Coverage'!$M$2:$M$727,MATCH($A170,'UK Institution Coverage'!$A$2:$A$727,0)),0)</f>
        <v>3</v>
      </c>
      <c r="G170" s="2" t="str">
        <f t="shared" si="2"/>
        <v>all 3 personas</v>
      </c>
      <c r="H170" s="2" t="s">
        <v>97</v>
      </c>
    </row>
    <row r="171" spans="1:8" ht="15" customHeight="1">
      <c r="A171" s="2" t="s">
        <v>446</v>
      </c>
      <c r="B171" s="2" t="s">
        <v>447</v>
      </c>
      <c r="C171" s="2" t="s">
        <v>95</v>
      </c>
      <c r="D171" s="16" t="s">
        <v>96</v>
      </c>
      <c r="E171" s="2">
        <f>IFERROR(INDEX('UK Institution Coverage'!$E$2:$E$727,MATCH($A171,'UK Institution Coverage'!$A$2:$A$727,0)),0)</f>
        <v>6</v>
      </c>
      <c r="F171" s="2">
        <f>IFERROR(INDEX('UK Institution Coverage'!$M$2:$M$727,MATCH($A171,'UK Institution Coverage'!$A$2:$A$727,0)),0)</f>
        <v>3</v>
      </c>
      <c r="G171" s="2" t="str">
        <f t="shared" si="2"/>
        <v>all 3 personas</v>
      </c>
      <c r="H171" s="2" t="s">
        <v>97</v>
      </c>
    </row>
    <row r="172" spans="1:8" ht="15" customHeight="1">
      <c r="A172" s="2" t="s">
        <v>448</v>
      </c>
      <c r="B172" s="2" t="s">
        <v>449</v>
      </c>
      <c r="C172" s="2" t="s">
        <v>383</v>
      </c>
      <c r="D172" s="16" t="s">
        <v>264</v>
      </c>
      <c r="E172" s="2">
        <f>IFERROR(INDEX('UK Institution Coverage'!$E$2:$E$727,MATCH($A172,'UK Institution Coverage'!$A$2:$A$727,0)),0)</f>
        <v>6</v>
      </c>
      <c r="F172" s="2">
        <f>IFERROR(INDEX('UK Institution Coverage'!$M$2:$M$727,MATCH($A172,'UK Institution Coverage'!$A$2:$A$727,0)),0)</f>
        <v>1</v>
      </c>
      <c r="G172" s="2" t="str">
        <f t="shared" si="2"/>
        <v>not in target</v>
      </c>
      <c r="H172" s="2" t="s">
        <v>97</v>
      </c>
    </row>
    <row r="173" spans="1:8" ht="15" customHeight="1">
      <c r="A173" s="2" t="s">
        <v>450</v>
      </c>
      <c r="B173" s="2" t="s">
        <v>451</v>
      </c>
      <c r="C173" s="2" t="s">
        <v>95</v>
      </c>
      <c r="D173" s="16" t="s">
        <v>96</v>
      </c>
      <c r="E173" s="2">
        <f>IFERROR(INDEX('UK Institution Coverage'!$E$2:$E$727,MATCH($A173,'UK Institution Coverage'!$A$2:$A$727,0)),0)</f>
        <v>6</v>
      </c>
      <c r="F173" s="2">
        <f>IFERROR(INDEX('UK Institution Coverage'!$M$2:$M$727,MATCH($A173,'UK Institution Coverage'!$A$2:$A$727,0)),0)</f>
        <v>3</v>
      </c>
      <c r="G173" s="2" t="str">
        <f t="shared" si="2"/>
        <v>all 3 personas</v>
      </c>
      <c r="H173" s="2" t="s">
        <v>97</v>
      </c>
    </row>
    <row r="174" spans="1:8" ht="15" customHeight="1">
      <c r="A174" s="2" t="s">
        <v>452</v>
      </c>
      <c r="B174" s="2" t="s">
        <v>453</v>
      </c>
      <c r="C174" s="2" t="s">
        <v>95</v>
      </c>
      <c r="D174" s="16" t="s">
        <v>96</v>
      </c>
      <c r="E174" s="2">
        <f>IFERROR(INDEX('UK Institution Coverage'!$E$2:$E$727,MATCH($A174,'UK Institution Coverage'!$A$2:$A$727,0)),0)</f>
        <v>5</v>
      </c>
      <c r="F174" s="2">
        <f>IFERROR(INDEX('UK Institution Coverage'!$M$2:$M$727,MATCH($A174,'UK Institution Coverage'!$A$2:$A$727,0)),0)</f>
        <v>3</v>
      </c>
      <c r="G174" s="2" t="str">
        <f t="shared" si="2"/>
        <v>all 3 personas</v>
      </c>
      <c r="H174" s="2" t="s">
        <v>97</v>
      </c>
    </row>
    <row r="175" spans="1:8" ht="15" customHeight="1">
      <c r="A175" s="2" t="s">
        <v>454</v>
      </c>
      <c r="B175" s="2" t="s">
        <v>455</v>
      </c>
      <c r="C175" s="2" t="s">
        <v>161</v>
      </c>
      <c r="D175" s="16" t="s">
        <v>96</v>
      </c>
      <c r="E175" s="2">
        <f>IFERROR(INDEX('UK Institution Coverage'!$E$2:$E$727,MATCH($A175,'UK Institution Coverage'!$A$2:$A$727,0)),0)</f>
        <v>5</v>
      </c>
      <c r="F175" s="2">
        <f>IFERROR(INDEX('UK Institution Coverage'!$M$2:$M$727,MATCH($A175,'UK Institution Coverage'!$A$2:$A$727,0)),0)</f>
        <v>1</v>
      </c>
      <c r="G175" s="2" t="str">
        <f t="shared" si="2"/>
        <v>partial - 1 of 3</v>
      </c>
      <c r="H175" s="2" t="s">
        <v>97</v>
      </c>
    </row>
    <row r="176" spans="1:8" ht="15" customHeight="1">
      <c r="A176" s="2" t="s">
        <v>456</v>
      </c>
      <c r="B176" s="2" t="s">
        <v>457</v>
      </c>
      <c r="C176" s="2" t="s">
        <v>95</v>
      </c>
      <c r="D176" s="16" t="s">
        <v>96</v>
      </c>
      <c r="E176" s="2">
        <f>IFERROR(INDEX('UK Institution Coverage'!$E$2:$E$727,MATCH($A176,'UK Institution Coverage'!$A$2:$A$727,0)),0)</f>
        <v>5</v>
      </c>
      <c r="F176" s="2">
        <f>IFERROR(INDEX('UK Institution Coverage'!$M$2:$M$727,MATCH($A176,'UK Institution Coverage'!$A$2:$A$727,0)),0)</f>
        <v>3</v>
      </c>
      <c r="G176" s="2" t="str">
        <f t="shared" si="2"/>
        <v>all 3 personas</v>
      </c>
      <c r="H176" s="2" t="s">
        <v>97</v>
      </c>
    </row>
    <row r="177" spans="1:8" ht="15" customHeight="1">
      <c r="A177" s="2" t="s">
        <v>458</v>
      </c>
      <c r="B177" s="2" t="s">
        <v>459</v>
      </c>
      <c r="C177" s="2" t="s">
        <v>95</v>
      </c>
      <c r="D177" s="16" t="s">
        <v>96</v>
      </c>
      <c r="E177" s="2">
        <f>IFERROR(INDEX('UK Institution Coverage'!$E$2:$E$727,MATCH($A177,'UK Institution Coverage'!$A$2:$A$727,0)),0)</f>
        <v>5</v>
      </c>
      <c r="F177" s="2">
        <f>IFERROR(INDEX('UK Institution Coverage'!$M$2:$M$727,MATCH($A177,'UK Institution Coverage'!$A$2:$A$727,0)),0)</f>
        <v>3</v>
      </c>
      <c r="G177" s="2" t="str">
        <f t="shared" si="2"/>
        <v>all 3 personas</v>
      </c>
      <c r="H177" s="2" t="s">
        <v>97</v>
      </c>
    </row>
    <row r="178" spans="1:8" ht="15" customHeight="1">
      <c r="A178" s="2" t="s">
        <v>460</v>
      </c>
      <c r="B178" s="2" t="s">
        <v>461</v>
      </c>
      <c r="C178" s="2" t="s">
        <v>161</v>
      </c>
      <c r="D178" s="16" t="s">
        <v>96</v>
      </c>
      <c r="E178" s="2">
        <f>IFERROR(INDEX('UK Institution Coverage'!$E$2:$E$727,MATCH($A178,'UK Institution Coverage'!$A$2:$A$727,0)),0)</f>
        <v>5</v>
      </c>
      <c r="F178" s="2">
        <f>IFERROR(INDEX('UK Institution Coverage'!$M$2:$M$727,MATCH($A178,'UK Institution Coverage'!$A$2:$A$727,0)),0)</f>
        <v>2</v>
      </c>
      <c r="G178" s="2" t="str">
        <f t="shared" si="2"/>
        <v>partial - 2 of 3</v>
      </c>
      <c r="H178" s="2" t="s">
        <v>97</v>
      </c>
    </row>
    <row r="179" spans="1:8" ht="15" customHeight="1">
      <c r="A179" s="2" t="s">
        <v>462</v>
      </c>
      <c r="B179" s="2" t="s">
        <v>463</v>
      </c>
      <c r="C179" s="16" t="s">
        <v>464</v>
      </c>
      <c r="D179" s="16" t="s">
        <v>264</v>
      </c>
      <c r="E179" s="2">
        <f>IFERROR(INDEX('UK Institution Coverage'!$E$2:$E$727,MATCH($A179,'UK Institution Coverage'!$A$2:$A$727,0)),0)</f>
        <v>5</v>
      </c>
      <c r="F179" s="2">
        <f>IFERROR(INDEX('UK Institution Coverage'!$M$2:$M$727,MATCH($A179,'UK Institution Coverage'!$A$2:$A$727,0)),0)</f>
        <v>2</v>
      </c>
      <c r="G179" s="2" t="str">
        <f t="shared" si="2"/>
        <v>not in target</v>
      </c>
      <c r="H179" s="16" t="s">
        <v>194</v>
      </c>
    </row>
    <row r="180" spans="1:8" ht="15" customHeight="1">
      <c r="A180" s="2" t="s">
        <v>465</v>
      </c>
      <c r="B180" s="2" t="s">
        <v>466</v>
      </c>
      <c r="C180" s="2" t="s">
        <v>95</v>
      </c>
      <c r="D180" s="16" t="s">
        <v>96</v>
      </c>
      <c r="E180" s="2">
        <f>IFERROR(INDEX('UK Institution Coverage'!$E$2:$E$727,MATCH($A180,'UK Institution Coverage'!$A$2:$A$727,0)),0)</f>
        <v>5</v>
      </c>
      <c r="F180" s="2">
        <f>IFERROR(INDEX('UK Institution Coverage'!$M$2:$M$727,MATCH($A180,'UK Institution Coverage'!$A$2:$A$727,0)),0)</f>
        <v>2</v>
      </c>
      <c r="G180" s="2" t="str">
        <f t="shared" si="2"/>
        <v>partial - 2 of 3</v>
      </c>
      <c r="H180" s="2" t="s">
        <v>97</v>
      </c>
    </row>
    <row r="181" spans="1:8" ht="15" customHeight="1">
      <c r="A181" s="2" t="s">
        <v>467</v>
      </c>
      <c r="B181" s="2" t="s">
        <v>468</v>
      </c>
      <c r="C181" s="2" t="s">
        <v>95</v>
      </c>
      <c r="D181" s="16" t="s">
        <v>96</v>
      </c>
      <c r="E181" s="2">
        <f>IFERROR(INDEX('UK Institution Coverage'!$E$2:$E$727,MATCH($A181,'UK Institution Coverage'!$A$2:$A$727,0)),0)</f>
        <v>5</v>
      </c>
      <c r="F181" s="2">
        <f>IFERROR(INDEX('UK Institution Coverage'!$M$2:$M$727,MATCH($A181,'UK Institution Coverage'!$A$2:$A$727,0)),0)</f>
        <v>2</v>
      </c>
      <c r="G181" s="2" t="str">
        <f t="shared" si="2"/>
        <v>partial - 2 of 3</v>
      </c>
      <c r="H181" s="2" t="s">
        <v>97</v>
      </c>
    </row>
    <row r="182" spans="1:8" ht="15" customHeight="1">
      <c r="A182" s="2" t="s">
        <v>469</v>
      </c>
      <c r="B182" s="2" t="s">
        <v>470</v>
      </c>
      <c r="C182" s="2" t="s">
        <v>383</v>
      </c>
      <c r="D182" s="16" t="s">
        <v>264</v>
      </c>
      <c r="E182" s="2">
        <f>IFERROR(INDEX('UK Institution Coverage'!$E$2:$E$727,MATCH($A182,'UK Institution Coverage'!$A$2:$A$727,0)),0)</f>
        <v>5</v>
      </c>
      <c r="F182" s="2">
        <f>IFERROR(INDEX('UK Institution Coverage'!$M$2:$M$727,MATCH($A182,'UK Institution Coverage'!$A$2:$A$727,0)),0)</f>
        <v>2</v>
      </c>
      <c r="G182" s="2" t="str">
        <f t="shared" si="2"/>
        <v>not in target</v>
      </c>
      <c r="H182" s="2" t="s">
        <v>162</v>
      </c>
    </row>
    <row r="183" spans="1:8" ht="15" customHeight="1">
      <c r="A183" s="2" t="s">
        <v>471</v>
      </c>
      <c r="B183" s="2" t="s">
        <v>472</v>
      </c>
      <c r="C183" s="2" t="s">
        <v>95</v>
      </c>
      <c r="D183" s="16" t="s">
        <v>96</v>
      </c>
      <c r="E183" s="2">
        <f>IFERROR(INDEX('UK Institution Coverage'!$E$2:$E$727,MATCH($A183,'UK Institution Coverage'!$A$2:$A$727,0)),0)</f>
        <v>4</v>
      </c>
      <c r="F183" s="2">
        <f>IFERROR(INDEX('UK Institution Coverage'!$M$2:$M$727,MATCH($A183,'UK Institution Coverage'!$A$2:$A$727,0)),0)</f>
        <v>3</v>
      </c>
      <c r="G183" s="2" t="str">
        <f t="shared" si="2"/>
        <v>all 3 personas</v>
      </c>
      <c r="H183" s="2" t="s">
        <v>97</v>
      </c>
    </row>
    <row r="184" spans="1:8" ht="15" customHeight="1">
      <c r="A184" s="2" t="s">
        <v>473</v>
      </c>
      <c r="B184" s="2" t="s">
        <v>474</v>
      </c>
      <c r="C184" s="2" t="s">
        <v>383</v>
      </c>
      <c r="D184" s="16" t="s">
        <v>264</v>
      </c>
      <c r="E184" s="2">
        <f>IFERROR(INDEX('UK Institution Coverage'!$E$2:$E$727,MATCH($A184,'UK Institution Coverage'!$A$2:$A$727,0)),0)</f>
        <v>4</v>
      </c>
      <c r="F184" s="2">
        <f>IFERROR(INDEX('UK Institution Coverage'!$M$2:$M$727,MATCH($A184,'UK Institution Coverage'!$A$2:$A$727,0)),0)</f>
        <v>1</v>
      </c>
      <c r="G184" s="2" t="str">
        <f t="shared" si="2"/>
        <v>not in target</v>
      </c>
      <c r="H184" s="2" t="s">
        <v>162</v>
      </c>
    </row>
    <row r="185" spans="1:8" ht="15" customHeight="1">
      <c r="A185" s="2" t="s">
        <v>475</v>
      </c>
      <c r="B185" s="2" t="s">
        <v>476</v>
      </c>
      <c r="C185" s="2" t="s">
        <v>383</v>
      </c>
      <c r="D185" s="16" t="s">
        <v>264</v>
      </c>
      <c r="E185" s="2">
        <f>IFERROR(INDEX('UK Institution Coverage'!$E$2:$E$727,MATCH($A185,'UK Institution Coverage'!$A$2:$A$727,0)),0)</f>
        <v>4</v>
      </c>
      <c r="F185" s="2">
        <f>IFERROR(INDEX('UK Institution Coverage'!$M$2:$M$727,MATCH($A185,'UK Institution Coverage'!$A$2:$A$727,0)),0)</f>
        <v>1</v>
      </c>
      <c r="G185" s="2" t="str">
        <f t="shared" si="2"/>
        <v>not in target</v>
      </c>
      <c r="H185" s="2" t="s">
        <v>97</v>
      </c>
    </row>
    <row r="186" spans="1:8" ht="15" customHeight="1">
      <c r="A186" s="2" t="s">
        <v>477</v>
      </c>
      <c r="B186" s="2" t="s">
        <v>478</v>
      </c>
      <c r="C186" s="2" t="s">
        <v>418</v>
      </c>
      <c r="D186" s="16" t="s">
        <v>264</v>
      </c>
      <c r="E186" s="2">
        <f>IFERROR(INDEX('UK Institution Coverage'!$E$2:$E$727,MATCH($A186,'UK Institution Coverage'!$A$2:$A$727,0)),0)</f>
        <v>4</v>
      </c>
      <c r="F186" s="2">
        <f>IFERROR(INDEX('UK Institution Coverage'!$M$2:$M$727,MATCH($A186,'UK Institution Coverage'!$A$2:$A$727,0)),0)</f>
        <v>2</v>
      </c>
      <c r="G186" s="2" t="str">
        <f t="shared" si="2"/>
        <v>not in target</v>
      </c>
      <c r="H186" s="2" t="s">
        <v>162</v>
      </c>
    </row>
    <row r="187" spans="1:8" ht="15" customHeight="1">
      <c r="A187" s="2" t="s">
        <v>479</v>
      </c>
      <c r="B187" s="2" t="s">
        <v>480</v>
      </c>
      <c r="C187" s="2" t="s">
        <v>95</v>
      </c>
      <c r="D187" s="16" t="s">
        <v>96</v>
      </c>
      <c r="E187" s="2">
        <f>IFERROR(INDEX('UK Institution Coverage'!$E$2:$E$727,MATCH($A187,'UK Institution Coverage'!$A$2:$A$727,0)),0)</f>
        <v>4</v>
      </c>
      <c r="F187" s="2">
        <f>IFERROR(INDEX('UK Institution Coverage'!$M$2:$M$727,MATCH($A187,'UK Institution Coverage'!$A$2:$A$727,0)),0)</f>
        <v>2</v>
      </c>
      <c r="G187" s="2" t="str">
        <f t="shared" si="2"/>
        <v>partial - 2 of 3</v>
      </c>
      <c r="H187" s="2" t="s">
        <v>97</v>
      </c>
    </row>
    <row r="188" spans="1:8" ht="15" customHeight="1">
      <c r="A188" s="2" t="s">
        <v>481</v>
      </c>
      <c r="B188" s="2" t="s">
        <v>482</v>
      </c>
      <c r="C188" s="2" t="s">
        <v>95</v>
      </c>
      <c r="D188" s="16" t="s">
        <v>96</v>
      </c>
      <c r="E188" s="2">
        <f>IFERROR(INDEX('UK Institution Coverage'!$E$2:$E$727,MATCH($A188,'UK Institution Coverage'!$A$2:$A$727,0)),0)</f>
        <v>4</v>
      </c>
      <c r="F188" s="2">
        <f>IFERROR(INDEX('UK Institution Coverage'!$M$2:$M$727,MATCH($A188,'UK Institution Coverage'!$A$2:$A$727,0)),0)</f>
        <v>3</v>
      </c>
      <c r="G188" s="2" t="str">
        <f t="shared" si="2"/>
        <v>all 3 personas</v>
      </c>
      <c r="H188" s="2" t="s">
        <v>97</v>
      </c>
    </row>
    <row r="189" spans="1:8" ht="15" customHeight="1">
      <c r="A189" s="2" t="s">
        <v>483</v>
      </c>
      <c r="B189" s="2" t="s">
        <v>484</v>
      </c>
      <c r="C189" s="2" t="s">
        <v>95</v>
      </c>
      <c r="D189" s="16" t="s">
        <v>96</v>
      </c>
      <c r="E189" s="2">
        <f>IFERROR(INDEX('UK Institution Coverage'!$E$2:$E$727,MATCH($A189,'UK Institution Coverage'!$A$2:$A$727,0)),0)</f>
        <v>4</v>
      </c>
      <c r="F189" s="2">
        <f>IFERROR(INDEX('UK Institution Coverage'!$M$2:$M$727,MATCH($A189,'UK Institution Coverage'!$A$2:$A$727,0)),0)</f>
        <v>2</v>
      </c>
      <c r="G189" s="2" t="str">
        <f t="shared" si="2"/>
        <v>partial - 2 of 3</v>
      </c>
      <c r="H189" s="2" t="s">
        <v>97</v>
      </c>
    </row>
    <row r="190" spans="1:8" ht="15" customHeight="1">
      <c r="A190" s="2" t="s">
        <v>485</v>
      </c>
      <c r="B190" s="2" t="s">
        <v>486</v>
      </c>
      <c r="C190" s="2" t="s">
        <v>95</v>
      </c>
      <c r="D190" s="16" t="s">
        <v>96</v>
      </c>
      <c r="E190" s="2">
        <f>IFERROR(INDEX('UK Institution Coverage'!$E$2:$E$727,MATCH($A190,'UK Institution Coverage'!$A$2:$A$727,0)),0)</f>
        <v>4</v>
      </c>
      <c r="F190" s="2">
        <f>IFERROR(INDEX('UK Institution Coverage'!$M$2:$M$727,MATCH($A190,'UK Institution Coverage'!$A$2:$A$727,0)),0)</f>
        <v>2</v>
      </c>
      <c r="G190" s="2" t="str">
        <f t="shared" si="2"/>
        <v>partial - 2 of 3</v>
      </c>
      <c r="H190" s="2" t="s">
        <v>97</v>
      </c>
    </row>
    <row r="191" spans="1:8" ht="15" customHeight="1">
      <c r="A191" s="2" t="s">
        <v>487</v>
      </c>
      <c r="B191" s="2" t="s">
        <v>488</v>
      </c>
      <c r="C191" s="2" t="s">
        <v>95</v>
      </c>
      <c r="D191" s="16" t="s">
        <v>96</v>
      </c>
      <c r="E191" s="2">
        <f>IFERROR(INDEX('UK Institution Coverage'!$E$2:$E$727,MATCH($A191,'UK Institution Coverage'!$A$2:$A$727,0)),0)</f>
        <v>4</v>
      </c>
      <c r="F191" s="2">
        <f>IFERROR(INDEX('UK Institution Coverage'!$M$2:$M$727,MATCH($A191,'UK Institution Coverage'!$A$2:$A$727,0)),0)</f>
        <v>3</v>
      </c>
      <c r="G191" s="2" t="str">
        <f t="shared" si="2"/>
        <v>all 3 personas</v>
      </c>
      <c r="H191" s="2" t="s">
        <v>97</v>
      </c>
    </row>
    <row r="192" spans="1:8" ht="15" customHeight="1">
      <c r="A192" s="2" t="s">
        <v>489</v>
      </c>
      <c r="B192" s="2" t="s">
        <v>490</v>
      </c>
      <c r="C192" s="2" t="s">
        <v>100</v>
      </c>
      <c r="D192" s="16" t="s">
        <v>96</v>
      </c>
      <c r="E192" s="2">
        <f>IFERROR(INDEX('UK Institution Coverage'!$E$2:$E$727,MATCH($A192,'UK Institution Coverage'!$A$2:$A$727,0)),0)</f>
        <v>4</v>
      </c>
      <c r="F192" s="2">
        <f>IFERROR(INDEX('UK Institution Coverage'!$M$2:$M$727,MATCH($A192,'UK Institution Coverage'!$A$2:$A$727,0)),0)</f>
        <v>2</v>
      </c>
      <c r="G192" s="2" t="str">
        <f t="shared" si="2"/>
        <v>partial - 2 of 3</v>
      </c>
      <c r="H192" s="2" t="s">
        <v>97</v>
      </c>
    </row>
    <row r="193" spans="1:8" ht="15" customHeight="1">
      <c r="A193" s="2" t="s">
        <v>491</v>
      </c>
      <c r="B193" s="2" t="s">
        <v>492</v>
      </c>
      <c r="C193" s="2" t="s">
        <v>383</v>
      </c>
      <c r="D193" s="16" t="s">
        <v>264</v>
      </c>
      <c r="E193" s="2">
        <f>IFERROR(INDEX('UK Institution Coverage'!$E$2:$E$727,MATCH($A193,'UK Institution Coverage'!$A$2:$A$727,0)),0)</f>
        <v>4</v>
      </c>
      <c r="F193" s="2">
        <f>IFERROR(INDEX('UK Institution Coverage'!$M$2:$M$727,MATCH($A193,'UK Institution Coverage'!$A$2:$A$727,0)),0)</f>
        <v>0</v>
      </c>
      <c r="G193" s="2" t="str">
        <f t="shared" si="2"/>
        <v>not in target</v>
      </c>
      <c r="H193" s="2" t="s">
        <v>97</v>
      </c>
    </row>
    <row r="194" spans="1:8" ht="15" customHeight="1">
      <c r="A194" s="2" t="s">
        <v>493</v>
      </c>
      <c r="B194" s="2" t="s">
        <v>494</v>
      </c>
      <c r="C194" s="2" t="s">
        <v>95</v>
      </c>
      <c r="D194" s="16" t="s">
        <v>96</v>
      </c>
      <c r="E194" s="2">
        <f>IFERROR(INDEX('UK Institution Coverage'!$E$2:$E$727,MATCH($A194,'UK Institution Coverage'!$A$2:$A$727,0)),0)</f>
        <v>4</v>
      </c>
      <c r="F194" s="2">
        <f>IFERROR(INDEX('UK Institution Coverage'!$M$2:$M$727,MATCH($A194,'UK Institution Coverage'!$A$2:$A$727,0)),0)</f>
        <v>1</v>
      </c>
      <c r="G194" s="2" t="str">
        <f t="shared" ref="G194:G257" si="3">IF($D194&lt;&gt;"Yes","not in target",IF($E194=0,"NO CONTACTS",IF($F194=3,"all 3 personas","partial - "&amp;$F194&amp;" of 3")))</f>
        <v>partial - 1 of 3</v>
      </c>
      <c r="H194" s="2" t="s">
        <v>97</v>
      </c>
    </row>
    <row r="195" spans="1:8" ht="15" customHeight="1">
      <c r="A195" s="2" t="s">
        <v>495</v>
      </c>
      <c r="B195" s="2" t="s">
        <v>496</v>
      </c>
      <c r="C195" s="2" t="s">
        <v>161</v>
      </c>
      <c r="D195" s="16" t="s">
        <v>96</v>
      </c>
      <c r="E195" s="2">
        <f>IFERROR(INDEX('UK Institution Coverage'!$E$2:$E$727,MATCH($A195,'UK Institution Coverage'!$A$2:$A$727,0)),0)</f>
        <v>4</v>
      </c>
      <c r="F195" s="2">
        <f>IFERROR(INDEX('UK Institution Coverage'!$M$2:$M$727,MATCH($A195,'UK Institution Coverage'!$A$2:$A$727,0)),0)</f>
        <v>1</v>
      </c>
      <c r="G195" s="2" t="str">
        <f t="shared" si="3"/>
        <v>partial - 1 of 3</v>
      </c>
      <c r="H195" s="2" t="s">
        <v>162</v>
      </c>
    </row>
    <row r="196" spans="1:8" ht="15" customHeight="1">
      <c r="A196" s="2" t="s">
        <v>497</v>
      </c>
      <c r="B196" s="2" t="s">
        <v>498</v>
      </c>
      <c r="C196" s="2" t="s">
        <v>95</v>
      </c>
      <c r="D196" s="16" t="s">
        <v>96</v>
      </c>
      <c r="E196" s="2">
        <f>IFERROR(INDEX('UK Institution Coverage'!$E$2:$E$727,MATCH($A196,'UK Institution Coverage'!$A$2:$A$727,0)),0)</f>
        <v>4</v>
      </c>
      <c r="F196" s="2">
        <f>IFERROR(INDEX('UK Institution Coverage'!$M$2:$M$727,MATCH($A196,'UK Institution Coverage'!$A$2:$A$727,0)),0)</f>
        <v>1</v>
      </c>
      <c r="G196" s="2" t="str">
        <f t="shared" si="3"/>
        <v>partial - 1 of 3</v>
      </c>
      <c r="H196" s="2" t="s">
        <v>97</v>
      </c>
    </row>
    <row r="197" spans="1:8" ht="15" customHeight="1">
      <c r="A197" s="2" t="s">
        <v>499</v>
      </c>
      <c r="B197" s="2" t="s">
        <v>500</v>
      </c>
      <c r="C197" s="2" t="s">
        <v>95</v>
      </c>
      <c r="D197" s="16" t="s">
        <v>96</v>
      </c>
      <c r="E197" s="2">
        <f>IFERROR(INDEX('UK Institution Coverage'!$E$2:$E$727,MATCH($A197,'UK Institution Coverage'!$A$2:$A$727,0)),0)</f>
        <v>4</v>
      </c>
      <c r="F197" s="2">
        <f>IFERROR(INDEX('UK Institution Coverage'!$M$2:$M$727,MATCH($A197,'UK Institution Coverage'!$A$2:$A$727,0)),0)</f>
        <v>2</v>
      </c>
      <c r="G197" s="2" t="str">
        <f t="shared" si="3"/>
        <v>partial - 2 of 3</v>
      </c>
      <c r="H197" s="2" t="s">
        <v>97</v>
      </c>
    </row>
    <row r="198" spans="1:8" ht="15" customHeight="1">
      <c r="A198" s="2" t="s">
        <v>501</v>
      </c>
      <c r="B198" s="2" t="s">
        <v>502</v>
      </c>
      <c r="C198" s="2" t="s">
        <v>368</v>
      </c>
      <c r="D198" s="16" t="s">
        <v>264</v>
      </c>
      <c r="E198" s="2">
        <f>IFERROR(INDEX('UK Institution Coverage'!$E$2:$E$727,MATCH($A198,'UK Institution Coverage'!$A$2:$A$727,0)),0)</f>
        <v>4</v>
      </c>
      <c r="F198" s="2">
        <f>IFERROR(INDEX('UK Institution Coverage'!$M$2:$M$727,MATCH($A198,'UK Institution Coverage'!$A$2:$A$727,0)),0)</f>
        <v>1</v>
      </c>
      <c r="G198" s="2" t="str">
        <f t="shared" si="3"/>
        <v>not in target</v>
      </c>
      <c r="H198" s="2" t="s">
        <v>162</v>
      </c>
    </row>
    <row r="199" spans="1:8" ht="15" customHeight="1">
      <c r="A199" s="2" t="s">
        <v>503</v>
      </c>
      <c r="B199" s="2" t="s">
        <v>504</v>
      </c>
      <c r="C199" s="16" t="s">
        <v>368</v>
      </c>
      <c r="D199" s="16" t="s">
        <v>264</v>
      </c>
      <c r="E199" s="2">
        <f>IFERROR(INDEX('UK Institution Coverage'!$E$2:$E$727,MATCH($A199,'UK Institution Coverage'!$A$2:$A$727,0)),0)</f>
        <v>3</v>
      </c>
      <c r="F199" s="2">
        <f>IFERROR(INDEX('UK Institution Coverage'!$M$2:$M$727,MATCH($A199,'UK Institution Coverage'!$A$2:$A$727,0)),0)</f>
        <v>1</v>
      </c>
      <c r="G199" s="2" t="str">
        <f t="shared" si="3"/>
        <v>not in target</v>
      </c>
      <c r="H199" s="16" t="s">
        <v>194</v>
      </c>
    </row>
    <row r="200" spans="1:8" ht="15" customHeight="1">
      <c r="A200" s="2" t="s">
        <v>505</v>
      </c>
      <c r="B200" s="2" t="s">
        <v>506</v>
      </c>
      <c r="C200" s="2" t="s">
        <v>95</v>
      </c>
      <c r="D200" s="16" t="s">
        <v>96</v>
      </c>
      <c r="E200" s="2">
        <f>IFERROR(INDEX('UK Institution Coverage'!$E$2:$E$727,MATCH($A200,'UK Institution Coverage'!$A$2:$A$727,0)),0)</f>
        <v>3</v>
      </c>
      <c r="F200" s="2">
        <f>IFERROR(INDEX('UK Institution Coverage'!$M$2:$M$727,MATCH($A200,'UK Institution Coverage'!$A$2:$A$727,0)),0)</f>
        <v>1</v>
      </c>
      <c r="G200" s="2" t="str">
        <f t="shared" si="3"/>
        <v>partial - 1 of 3</v>
      </c>
      <c r="H200" s="2" t="s">
        <v>97</v>
      </c>
    </row>
    <row r="201" spans="1:8" ht="15" customHeight="1">
      <c r="A201" s="2" t="s">
        <v>507</v>
      </c>
      <c r="B201" s="2" t="s">
        <v>508</v>
      </c>
      <c r="C201" s="16" t="s">
        <v>421</v>
      </c>
      <c r="D201" s="16" t="s">
        <v>264</v>
      </c>
      <c r="E201" s="2">
        <f>IFERROR(INDEX('UK Institution Coverage'!$E$2:$E$727,MATCH($A201,'UK Institution Coverage'!$A$2:$A$727,0)),0)</f>
        <v>3</v>
      </c>
      <c r="F201" s="2">
        <f>IFERROR(INDEX('UK Institution Coverage'!$M$2:$M$727,MATCH($A201,'UK Institution Coverage'!$A$2:$A$727,0)),0)</f>
        <v>2</v>
      </c>
      <c r="G201" s="2" t="str">
        <f t="shared" si="3"/>
        <v>not in target</v>
      </c>
      <c r="H201" s="16" t="s">
        <v>194</v>
      </c>
    </row>
    <row r="202" spans="1:8" ht="15" customHeight="1">
      <c r="A202" s="2" t="s">
        <v>509</v>
      </c>
      <c r="B202" s="2" t="s">
        <v>510</v>
      </c>
      <c r="C202" s="2" t="s">
        <v>383</v>
      </c>
      <c r="D202" s="16" t="s">
        <v>264</v>
      </c>
      <c r="E202" s="2">
        <f>IFERROR(INDEX('UK Institution Coverage'!$E$2:$E$727,MATCH($A202,'UK Institution Coverage'!$A$2:$A$727,0)),0)</f>
        <v>3</v>
      </c>
      <c r="F202" s="2">
        <f>IFERROR(INDEX('UK Institution Coverage'!$M$2:$M$727,MATCH($A202,'UK Institution Coverage'!$A$2:$A$727,0)),0)</f>
        <v>1</v>
      </c>
      <c r="G202" s="2" t="str">
        <f t="shared" si="3"/>
        <v>not in target</v>
      </c>
      <c r="H202" s="2" t="s">
        <v>162</v>
      </c>
    </row>
    <row r="203" spans="1:8" ht="15" customHeight="1">
      <c r="A203" s="2" t="s">
        <v>511</v>
      </c>
      <c r="B203" s="2" t="s">
        <v>512</v>
      </c>
      <c r="C203" s="2" t="s">
        <v>368</v>
      </c>
      <c r="D203" s="16" t="s">
        <v>264</v>
      </c>
      <c r="E203" s="2">
        <f>IFERROR(INDEX('UK Institution Coverage'!$E$2:$E$727,MATCH($A203,'UK Institution Coverage'!$A$2:$A$727,0)),0)</f>
        <v>3</v>
      </c>
      <c r="F203" s="2">
        <f>IFERROR(INDEX('UK Institution Coverage'!$M$2:$M$727,MATCH($A203,'UK Institution Coverage'!$A$2:$A$727,0)),0)</f>
        <v>2</v>
      </c>
      <c r="G203" s="2" t="str">
        <f t="shared" si="3"/>
        <v>not in target</v>
      </c>
      <c r="H203" s="2" t="s">
        <v>162</v>
      </c>
    </row>
    <row r="204" spans="1:8" ht="15" customHeight="1">
      <c r="A204" s="2" t="s">
        <v>513</v>
      </c>
      <c r="B204" s="2" t="s">
        <v>514</v>
      </c>
      <c r="C204" s="16" t="s">
        <v>368</v>
      </c>
      <c r="D204" s="16" t="s">
        <v>264</v>
      </c>
      <c r="E204" s="2">
        <f>IFERROR(INDEX('UK Institution Coverage'!$E$2:$E$727,MATCH($A204,'UK Institution Coverage'!$A$2:$A$727,0)),0)</f>
        <v>3</v>
      </c>
      <c r="F204" s="2">
        <f>IFERROR(INDEX('UK Institution Coverage'!$M$2:$M$727,MATCH($A204,'UK Institution Coverage'!$A$2:$A$727,0)),0)</f>
        <v>2</v>
      </c>
      <c r="G204" s="2" t="str">
        <f t="shared" si="3"/>
        <v>not in target</v>
      </c>
      <c r="H204" s="16" t="s">
        <v>194</v>
      </c>
    </row>
    <row r="205" spans="1:8" ht="15" customHeight="1">
      <c r="A205" s="2" t="s">
        <v>515</v>
      </c>
      <c r="B205" s="2" t="s">
        <v>516</v>
      </c>
      <c r="C205" s="2" t="s">
        <v>418</v>
      </c>
      <c r="D205" s="16" t="s">
        <v>264</v>
      </c>
      <c r="E205" s="2">
        <f>IFERROR(INDEX('UK Institution Coverage'!$E$2:$E$727,MATCH($A205,'UK Institution Coverage'!$A$2:$A$727,0)),0)</f>
        <v>3</v>
      </c>
      <c r="F205" s="2">
        <f>IFERROR(INDEX('UK Institution Coverage'!$M$2:$M$727,MATCH($A205,'UK Institution Coverage'!$A$2:$A$727,0)),0)</f>
        <v>1</v>
      </c>
      <c r="G205" s="2" t="str">
        <f t="shared" si="3"/>
        <v>not in target</v>
      </c>
      <c r="H205" s="2" t="s">
        <v>162</v>
      </c>
    </row>
    <row r="206" spans="1:8" ht="15" customHeight="1">
      <c r="A206" s="2" t="s">
        <v>517</v>
      </c>
      <c r="B206" s="2" t="s">
        <v>518</v>
      </c>
      <c r="C206" s="16" t="s">
        <v>464</v>
      </c>
      <c r="D206" s="16" t="s">
        <v>264</v>
      </c>
      <c r="E206" s="2">
        <f>IFERROR(INDEX('UK Institution Coverage'!$E$2:$E$727,MATCH($A206,'UK Institution Coverage'!$A$2:$A$727,0)),0)</f>
        <v>3</v>
      </c>
      <c r="F206" s="2">
        <f>IFERROR(INDEX('UK Institution Coverage'!$M$2:$M$727,MATCH($A206,'UK Institution Coverage'!$A$2:$A$727,0)),0)</f>
        <v>2</v>
      </c>
      <c r="G206" s="2" t="str">
        <f t="shared" si="3"/>
        <v>not in target</v>
      </c>
      <c r="H206" s="16" t="s">
        <v>194</v>
      </c>
    </row>
    <row r="207" spans="1:8" ht="15" customHeight="1">
      <c r="A207" s="2" t="s">
        <v>519</v>
      </c>
      <c r="B207" s="2" t="s">
        <v>520</v>
      </c>
      <c r="C207" s="2" t="s">
        <v>383</v>
      </c>
      <c r="D207" s="16" t="s">
        <v>264</v>
      </c>
      <c r="E207" s="2">
        <f>IFERROR(INDEX('UK Institution Coverage'!$E$2:$E$727,MATCH($A207,'UK Institution Coverage'!$A$2:$A$727,0)),0)</f>
        <v>3</v>
      </c>
      <c r="F207" s="2">
        <f>IFERROR(INDEX('UK Institution Coverage'!$M$2:$M$727,MATCH($A207,'UK Institution Coverage'!$A$2:$A$727,0)),0)</f>
        <v>1</v>
      </c>
      <c r="G207" s="2" t="str">
        <f t="shared" si="3"/>
        <v>not in target</v>
      </c>
      <c r="H207" s="2" t="s">
        <v>97</v>
      </c>
    </row>
    <row r="208" spans="1:8" ht="15" customHeight="1">
      <c r="A208" s="2" t="s">
        <v>521</v>
      </c>
      <c r="B208" s="2" t="s">
        <v>522</v>
      </c>
      <c r="C208" s="2" t="s">
        <v>161</v>
      </c>
      <c r="D208" s="16" t="s">
        <v>96</v>
      </c>
      <c r="E208" s="2">
        <f>IFERROR(INDEX('UK Institution Coverage'!$E$2:$E$727,MATCH($A208,'UK Institution Coverage'!$A$2:$A$727,0)),0)</f>
        <v>3</v>
      </c>
      <c r="F208" s="2">
        <f>IFERROR(INDEX('UK Institution Coverage'!$M$2:$M$727,MATCH($A208,'UK Institution Coverage'!$A$2:$A$727,0)),0)</f>
        <v>2</v>
      </c>
      <c r="G208" s="2" t="str">
        <f t="shared" si="3"/>
        <v>partial - 2 of 3</v>
      </c>
      <c r="H208" s="2" t="s">
        <v>97</v>
      </c>
    </row>
    <row r="209" spans="1:8" ht="15" customHeight="1">
      <c r="A209" s="2" t="s">
        <v>523</v>
      </c>
      <c r="B209" s="2" t="s">
        <v>524</v>
      </c>
      <c r="C209" s="2" t="s">
        <v>525</v>
      </c>
      <c r="D209" s="16" t="s">
        <v>264</v>
      </c>
      <c r="E209" s="2">
        <f>IFERROR(INDEX('UK Institution Coverage'!$E$2:$E$727,MATCH($A209,'UK Institution Coverage'!$A$2:$A$727,0)),0)</f>
        <v>3</v>
      </c>
      <c r="F209" s="2">
        <f>IFERROR(INDEX('UK Institution Coverage'!$M$2:$M$727,MATCH($A209,'UK Institution Coverage'!$A$2:$A$727,0)),0)</f>
        <v>1</v>
      </c>
      <c r="G209" s="2" t="str">
        <f t="shared" si="3"/>
        <v>not in target</v>
      </c>
      <c r="H209" s="2" t="s">
        <v>97</v>
      </c>
    </row>
    <row r="210" spans="1:8" ht="15" customHeight="1">
      <c r="A210" s="2" t="s">
        <v>526</v>
      </c>
      <c r="B210" s="2" t="s">
        <v>527</v>
      </c>
      <c r="C210" s="2" t="s">
        <v>418</v>
      </c>
      <c r="D210" s="16" t="s">
        <v>264</v>
      </c>
      <c r="E210" s="2">
        <f>IFERROR(INDEX('UK Institution Coverage'!$E$2:$E$727,MATCH($A210,'UK Institution Coverage'!$A$2:$A$727,0)),0)</f>
        <v>3</v>
      </c>
      <c r="F210" s="2">
        <f>IFERROR(INDEX('UK Institution Coverage'!$M$2:$M$727,MATCH($A210,'UK Institution Coverage'!$A$2:$A$727,0)),0)</f>
        <v>3</v>
      </c>
      <c r="G210" s="2" t="str">
        <f t="shared" si="3"/>
        <v>not in target</v>
      </c>
      <c r="H210" s="2" t="s">
        <v>162</v>
      </c>
    </row>
    <row r="211" spans="1:8" ht="15" customHeight="1">
      <c r="A211" s="2" t="s">
        <v>528</v>
      </c>
      <c r="B211" s="2" t="s">
        <v>529</v>
      </c>
      <c r="C211" s="2" t="s">
        <v>383</v>
      </c>
      <c r="D211" s="16" t="s">
        <v>264</v>
      </c>
      <c r="E211" s="2">
        <f>IFERROR(INDEX('UK Institution Coverage'!$E$2:$E$727,MATCH($A211,'UK Institution Coverage'!$A$2:$A$727,0)),0)</f>
        <v>3</v>
      </c>
      <c r="F211" s="2">
        <f>IFERROR(INDEX('UK Institution Coverage'!$M$2:$M$727,MATCH($A211,'UK Institution Coverage'!$A$2:$A$727,0)),0)</f>
        <v>1</v>
      </c>
      <c r="G211" s="2" t="str">
        <f t="shared" si="3"/>
        <v>not in target</v>
      </c>
      <c r="H211" s="2" t="s">
        <v>97</v>
      </c>
    </row>
    <row r="212" spans="1:8" ht="15" customHeight="1">
      <c r="A212" s="2" t="s">
        <v>530</v>
      </c>
      <c r="B212" s="2" t="s">
        <v>531</v>
      </c>
      <c r="C212" s="2" t="s">
        <v>95</v>
      </c>
      <c r="D212" s="16" t="s">
        <v>96</v>
      </c>
      <c r="E212" s="2">
        <f>IFERROR(INDEX('UK Institution Coverage'!$E$2:$E$727,MATCH($A212,'UK Institution Coverage'!$A$2:$A$727,0)),0)</f>
        <v>3</v>
      </c>
      <c r="F212" s="2">
        <f>IFERROR(INDEX('UK Institution Coverage'!$M$2:$M$727,MATCH($A212,'UK Institution Coverage'!$A$2:$A$727,0)),0)</f>
        <v>1</v>
      </c>
      <c r="G212" s="2" t="str">
        <f t="shared" si="3"/>
        <v>partial - 1 of 3</v>
      </c>
      <c r="H212" s="2" t="s">
        <v>97</v>
      </c>
    </row>
    <row r="213" spans="1:8" ht="15" customHeight="1">
      <c r="A213" s="2" t="s">
        <v>532</v>
      </c>
      <c r="B213" s="2" t="s">
        <v>533</v>
      </c>
      <c r="C213" s="2" t="s">
        <v>383</v>
      </c>
      <c r="D213" s="16" t="s">
        <v>264</v>
      </c>
      <c r="E213" s="2">
        <f>IFERROR(INDEX('UK Institution Coverage'!$E$2:$E$727,MATCH($A213,'UK Institution Coverage'!$A$2:$A$727,0)),0)</f>
        <v>3</v>
      </c>
      <c r="F213" s="2">
        <f>IFERROR(INDEX('UK Institution Coverage'!$M$2:$M$727,MATCH($A213,'UK Institution Coverage'!$A$2:$A$727,0)),0)</f>
        <v>0</v>
      </c>
      <c r="G213" s="2" t="str">
        <f t="shared" si="3"/>
        <v>not in target</v>
      </c>
      <c r="H213" s="2" t="s">
        <v>97</v>
      </c>
    </row>
    <row r="214" spans="1:8" ht="15" customHeight="1">
      <c r="A214" s="2" t="s">
        <v>534</v>
      </c>
      <c r="B214" s="2" t="s">
        <v>535</v>
      </c>
      <c r="C214" s="2" t="s">
        <v>525</v>
      </c>
      <c r="D214" s="16" t="s">
        <v>264</v>
      </c>
      <c r="E214" s="2">
        <f>IFERROR(INDEX('UK Institution Coverage'!$E$2:$E$727,MATCH($A214,'UK Institution Coverage'!$A$2:$A$727,0)),0)</f>
        <v>3</v>
      </c>
      <c r="F214" s="2">
        <f>IFERROR(INDEX('UK Institution Coverage'!$M$2:$M$727,MATCH($A214,'UK Institution Coverage'!$A$2:$A$727,0)),0)</f>
        <v>1</v>
      </c>
      <c r="G214" s="2" t="str">
        <f t="shared" si="3"/>
        <v>not in target</v>
      </c>
      <c r="H214" s="2" t="s">
        <v>97</v>
      </c>
    </row>
    <row r="215" spans="1:8" ht="15" customHeight="1">
      <c r="A215" s="2" t="s">
        <v>536</v>
      </c>
      <c r="B215" s="2" t="s">
        <v>537</v>
      </c>
      <c r="C215" s="2" t="s">
        <v>95</v>
      </c>
      <c r="D215" s="16" t="s">
        <v>96</v>
      </c>
      <c r="E215" s="2">
        <f>IFERROR(INDEX('UK Institution Coverage'!$E$2:$E$727,MATCH($A215,'UK Institution Coverage'!$A$2:$A$727,0)),0)</f>
        <v>5</v>
      </c>
      <c r="F215" s="2">
        <f>IFERROR(INDEX('UK Institution Coverage'!$M$2:$M$727,MATCH($A215,'UK Institution Coverage'!$A$2:$A$727,0)),0)</f>
        <v>2</v>
      </c>
      <c r="G215" s="2" t="str">
        <f t="shared" si="3"/>
        <v>partial - 2 of 3</v>
      </c>
      <c r="H215" s="2" t="s">
        <v>97</v>
      </c>
    </row>
    <row r="216" spans="1:8" ht="15" customHeight="1">
      <c r="A216" s="2" t="s">
        <v>538</v>
      </c>
      <c r="B216" s="2" t="s">
        <v>539</v>
      </c>
      <c r="C216" s="2" t="s">
        <v>161</v>
      </c>
      <c r="D216" s="16" t="s">
        <v>96</v>
      </c>
      <c r="E216" s="2">
        <f>IFERROR(INDEX('UK Institution Coverage'!$E$2:$E$727,MATCH($A216,'UK Institution Coverage'!$A$2:$A$727,0)),0)</f>
        <v>3</v>
      </c>
      <c r="F216" s="2">
        <f>IFERROR(INDEX('UK Institution Coverage'!$M$2:$M$727,MATCH($A216,'UK Institution Coverage'!$A$2:$A$727,0)),0)</f>
        <v>2</v>
      </c>
      <c r="G216" s="2" t="str">
        <f t="shared" si="3"/>
        <v>partial - 2 of 3</v>
      </c>
      <c r="H216" s="2" t="s">
        <v>97</v>
      </c>
    </row>
    <row r="217" spans="1:8" ht="15" customHeight="1">
      <c r="A217" s="2" t="s">
        <v>540</v>
      </c>
      <c r="B217" s="2" t="s">
        <v>541</v>
      </c>
      <c r="C217" s="2" t="s">
        <v>161</v>
      </c>
      <c r="D217" s="16" t="s">
        <v>96</v>
      </c>
      <c r="E217" s="2">
        <f>IFERROR(INDEX('UK Institution Coverage'!$E$2:$E$727,MATCH($A217,'UK Institution Coverage'!$A$2:$A$727,0)),0)</f>
        <v>3</v>
      </c>
      <c r="F217" s="2">
        <f>IFERROR(INDEX('UK Institution Coverage'!$M$2:$M$727,MATCH($A217,'UK Institution Coverage'!$A$2:$A$727,0)),0)</f>
        <v>1</v>
      </c>
      <c r="G217" s="2" t="str">
        <f t="shared" si="3"/>
        <v>partial - 1 of 3</v>
      </c>
      <c r="H217" s="2" t="s">
        <v>97</v>
      </c>
    </row>
    <row r="218" spans="1:8" ht="15" customHeight="1">
      <c r="A218" s="2" t="s">
        <v>542</v>
      </c>
      <c r="B218" s="2" t="s">
        <v>543</v>
      </c>
      <c r="C218" s="2" t="s">
        <v>161</v>
      </c>
      <c r="D218" s="16" t="s">
        <v>96</v>
      </c>
      <c r="E218" s="2">
        <f>IFERROR(INDEX('UK Institution Coverage'!$E$2:$E$727,MATCH($A218,'UK Institution Coverage'!$A$2:$A$727,0)),0)</f>
        <v>3</v>
      </c>
      <c r="F218" s="2">
        <f>IFERROR(INDEX('UK Institution Coverage'!$M$2:$M$727,MATCH($A218,'UK Institution Coverage'!$A$2:$A$727,0)),0)</f>
        <v>1</v>
      </c>
      <c r="G218" s="2" t="str">
        <f t="shared" si="3"/>
        <v>partial - 1 of 3</v>
      </c>
      <c r="H218" s="2" t="s">
        <v>97</v>
      </c>
    </row>
    <row r="219" spans="1:8" ht="15" customHeight="1">
      <c r="A219" s="2" t="s">
        <v>544</v>
      </c>
      <c r="B219" s="2" t="s">
        <v>545</v>
      </c>
      <c r="C219" s="16" t="s">
        <v>464</v>
      </c>
      <c r="D219" s="16" t="s">
        <v>264</v>
      </c>
      <c r="E219" s="2">
        <f>IFERROR(INDEX('UK Institution Coverage'!$E$2:$E$727,MATCH($A219,'UK Institution Coverage'!$A$2:$A$727,0)),0)</f>
        <v>3</v>
      </c>
      <c r="F219" s="2">
        <f>IFERROR(INDEX('UK Institution Coverage'!$M$2:$M$727,MATCH($A219,'UK Institution Coverage'!$A$2:$A$727,0)),0)</f>
        <v>1</v>
      </c>
      <c r="G219" s="2" t="str">
        <f t="shared" si="3"/>
        <v>not in target</v>
      </c>
      <c r="H219" s="16" t="s">
        <v>194</v>
      </c>
    </row>
    <row r="220" spans="1:8" ht="15" customHeight="1">
      <c r="A220" s="2" t="s">
        <v>546</v>
      </c>
      <c r="B220" s="2" t="s">
        <v>547</v>
      </c>
      <c r="C220" s="2" t="s">
        <v>383</v>
      </c>
      <c r="D220" s="16" t="s">
        <v>264</v>
      </c>
      <c r="E220" s="2">
        <f>IFERROR(INDEX('UK Institution Coverage'!$E$2:$E$727,MATCH($A220,'UK Institution Coverage'!$A$2:$A$727,0)),0)</f>
        <v>3</v>
      </c>
      <c r="F220" s="2">
        <f>IFERROR(INDEX('UK Institution Coverage'!$M$2:$M$727,MATCH($A220,'UK Institution Coverage'!$A$2:$A$727,0)),0)</f>
        <v>1</v>
      </c>
      <c r="G220" s="2" t="str">
        <f t="shared" si="3"/>
        <v>not in target</v>
      </c>
      <c r="H220" s="2" t="s">
        <v>162</v>
      </c>
    </row>
    <row r="221" spans="1:8" ht="15" customHeight="1">
      <c r="A221" s="2" t="s">
        <v>548</v>
      </c>
      <c r="B221" s="2" t="s">
        <v>549</v>
      </c>
      <c r="C221" s="2" t="s">
        <v>161</v>
      </c>
      <c r="D221" s="16" t="s">
        <v>96</v>
      </c>
      <c r="E221" s="2">
        <f>IFERROR(INDEX('UK Institution Coverage'!$E$2:$E$727,MATCH($A221,'UK Institution Coverage'!$A$2:$A$727,0)),0)</f>
        <v>3</v>
      </c>
      <c r="F221" s="2">
        <f>IFERROR(INDEX('UK Institution Coverage'!$M$2:$M$727,MATCH($A221,'UK Institution Coverage'!$A$2:$A$727,0)),0)</f>
        <v>2</v>
      </c>
      <c r="G221" s="2" t="str">
        <f t="shared" si="3"/>
        <v>partial - 2 of 3</v>
      </c>
      <c r="H221" s="2" t="s">
        <v>97</v>
      </c>
    </row>
    <row r="222" spans="1:8" ht="15" customHeight="1">
      <c r="A222" s="2" t="s">
        <v>550</v>
      </c>
      <c r="B222" s="2" t="s">
        <v>551</v>
      </c>
      <c r="C222" s="2" t="s">
        <v>161</v>
      </c>
      <c r="D222" s="16" t="s">
        <v>96</v>
      </c>
      <c r="E222" s="2">
        <f>IFERROR(INDEX('UK Institution Coverage'!$E$2:$E$727,MATCH($A222,'UK Institution Coverage'!$A$2:$A$727,0)),0)</f>
        <v>3</v>
      </c>
      <c r="F222" s="2">
        <f>IFERROR(INDEX('UK Institution Coverage'!$M$2:$M$727,MATCH($A222,'UK Institution Coverage'!$A$2:$A$727,0)),0)</f>
        <v>1</v>
      </c>
      <c r="G222" s="2" t="str">
        <f t="shared" si="3"/>
        <v>partial - 1 of 3</v>
      </c>
      <c r="H222" s="2" t="s">
        <v>97</v>
      </c>
    </row>
    <row r="223" spans="1:8" ht="15" customHeight="1">
      <c r="A223" s="2" t="s">
        <v>552</v>
      </c>
      <c r="B223" s="2" t="s">
        <v>553</v>
      </c>
      <c r="C223" s="2" t="s">
        <v>383</v>
      </c>
      <c r="D223" s="16" t="s">
        <v>264</v>
      </c>
      <c r="E223" s="2">
        <f>IFERROR(INDEX('UK Institution Coverage'!$E$2:$E$727,MATCH($A223,'UK Institution Coverage'!$A$2:$A$727,0)),0)</f>
        <v>3</v>
      </c>
      <c r="F223" s="2">
        <f>IFERROR(INDEX('UK Institution Coverage'!$M$2:$M$727,MATCH($A223,'UK Institution Coverage'!$A$2:$A$727,0)),0)</f>
        <v>2</v>
      </c>
      <c r="G223" s="2" t="str">
        <f t="shared" si="3"/>
        <v>not in target</v>
      </c>
      <c r="H223" s="2" t="s">
        <v>162</v>
      </c>
    </row>
    <row r="224" spans="1:8" ht="15" customHeight="1">
      <c r="A224" s="2" t="s">
        <v>554</v>
      </c>
      <c r="B224" s="2" t="s">
        <v>555</v>
      </c>
      <c r="C224" s="2" t="s">
        <v>383</v>
      </c>
      <c r="D224" s="16" t="s">
        <v>264</v>
      </c>
      <c r="E224" s="2">
        <f>IFERROR(INDEX('UK Institution Coverage'!$E$2:$E$727,MATCH($A224,'UK Institution Coverage'!$A$2:$A$727,0)),0)</f>
        <v>3</v>
      </c>
      <c r="F224" s="2">
        <f>IFERROR(INDEX('UK Institution Coverage'!$M$2:$M$727,MATCH($A224,'UK Institution Coverage'!$A$2:$A$727,0)),0)</f>
        <v>0</v>
      </c>
      <c r="G224" s="2" t="str">
        <f t="shared" si="3"/>
        <v>not in target</v>
      </c>
      <c r="H224" s="2" t="s">
        <v>97</v>
      </c>
    </row>
    <row r="225" spans="1:8" ht="15" customHeight="1">
      <c r="A225" s="2" t="s">
        <v>556</v>
      </c>
      <c r="B225" s="2" t="s">
        <v>557</v>
      </c>
      <c r="C225" s="2" t="s">
        <v>383</v>
      </c>
      <c r="D225" s="16" t="s">
        <v>264</v>
      </c>
      <c r="E225" s="2">
        <f>IFERROR(INDEX('UK Institution Coverage'!$E$2:$E$727,MATCH($A225,'UK Institution Coverage'!$A$2:$A$727,0)),0)</f>
        <v>3</v>
      </c>
      <c r="F225" s="2">
        <f>IFERROR(INDEX('UK Institution Coverage'!$M$2:$M$727,MATCH($A225,'UK Institution Coverage'!$A$2:$A$727,0)),0)</f>
        <v>3</v>
      </c>
      <c r="G225" s="2" t="str">
        <f t="shared" si="3"/>
        <v>not in target</v>
      </c>
      <c r="H225" s="2" t="s">
        <v>97</v>
      </c>
    </row>
    <row r="226" spans="1:8" ht="15" customHeight="1">
      <c r="A226" s="2" t="s">
        <v>558</v>
      </c>
      <c r="B226" s="2" t="s">
        <v>559</v>
      </c>
      <c r="C226" s="2" t="s">
        <v>95</v>
      </c>
      <c r="D226" s="16" t="s">
        <v>96</v>
      </c>
      <c r="E226" s="2">
        <f>IFERROR(INDEX('UK Institution Coverage'!$E$2:$E$727,MATCH($A226,'UK Institution Coverage'!$A$2:$A$727,0)),0)</f>
        <v>3</v>
      </c>
      <c r="F226" s="2">
        <f>IFERROR(INDEX('UK Institution Coverage'!$M$2:$M$727,MATCH($A226,'UK Institution Coverage'!$A$2:$A$727,0)),0)</f>
        <v>2</v>
      </c>
      <c r="G226" s="2" t="str">
        <f t="shared" si="3"/>
        <v>partial - 2 of 3</v>
      </c>
      <c r="H226" s="2" t="s">
        <v>97</v>
      </c>
    </row>
    <row r="227" spans="1:8" ht="15" customHeight="1">
      <c r="A227" s="2" t="s">
        <v>560</v>
      </c>
      <c r="B227" s="2" t="s">
        <v>561</v>
      </c>
      <c r="C227" s="2" t="s">
        <v>383</v>
      </c>
      <c r="D227" s="16" t="s">
        <v>264</v>
      </c>
      <c r="E227" s="2">
        <f>IFERROR(INDEX('UK Institution Coverage'!$E$2:$E$727,MATCH($A227,'UK Institution Coverage'!$A$2:$A$727,0)),0)</f>
        <v>3</v>
      </c>
      <c r="F227" s="2">
        <f>IFERROR(INDEX('UK Institution Coverage'!$M$2:$M$727,MATCH($A227,'UK Institution Coverage'!$A$2:$A$727,0)),0)</f>
        <v>0</v>
      </c>
      <c r="G227" s="2" t="str">
        <f t="shared" si="3"/>
        <v>not in target</v>
      </c>
      <c r="H227" s="2" t="s">
        <v>162</v>
      </c>
    </row>
    <row r="228" spans="1:8" ht="15" customHeight="1">
      <c r="A228" s="2" t="s">
        <v>562</v>
      </c>
      <c r="B228" s="2" t="s">
        <v>563</v>
      </c>
      <c r="C228" s="2" t="s">
        <v>161</v>
      </c>
      <c r="D228" s="16" t="s">
        <v>96</v>
      </c>
      <c r="E228" s="2">
        <f>IFERROR(INDEX('UK Institution Coverage'!$E$2:$E$727,MATCH($A228,'UK Institution Coverage'!$A$2:$A$727,0)),0)</f>
        <v>3</v>
      </c>
      <c r="F228" s="2">
        <f>IFERROR(INDEX('UK Institution Coverage'!$M$2:$M$727,MATCH($A228,'UK Institution Coverage'!$A$2:$A$727,0)),0)</f>
        <v>1</v>
      </c>
      <c r="G228" s="2" t="str">
        <f t="shared" si="3"/>
        <v>partial - 1 of 3</v>
      </c>
      <c r="H228" s="2" t="s">
        <v>97</v>
      </c>
    </row>
    <row r="229" spans="1:8" ht="15" customHeight="1">
      <c r="A229" s="2" t="s">
        <v>564</v>
      </c>
      <c r="B229" s="2" t="s">
        <v>565</v>
      </c>
      <c r="C229" s="2" t="s">
        <v>95</v>
      </c>
      <c r="D229" s="16" t="s">
        <v>96</v>
      </c>
      <c r="E229" s="2">
        <f>IFERROR(INDEX('UK Institution Coverage'!$E$2:$E$727,MATCH($A229,'UK Institution Coverage'!$A$2:$A$727,0)),0)</f>
        <v>3</v>
      </c>
      <c r="F229" s="2">
        <f>IFERROR(INDEX('UK Institution Coverage'!$M$2:$M$727,MATCH($A229,'UK Institution Coverage'!$A$2:$A$727,0)),0)</f>
        <v>1</v>
      </c>
      <c r="G229" s="2" t="str">
        <f t="shared" si="3"/>
        <v>partial - 1 of 3</v>
      </c>
      <c r="H229" s="2" t="s">
        <v>97</v>
      </c>
    </row>
    <row r="230" spans="1:8" ht="15" customHeight="1">
      <c r="A230" s="2" t="s">
        <v>566</v>
      </c>
      <c r="B230" s="2" t="s">
        <v>567</v>
      </c>
      <c r="C230" s="2" t="s">
        <v>383</v>
      </c>
      <c r="D230" s="16" t="s">
        <v>264</v>
      </c>
      <c r="E230" s="2">
        <f>IFERROR(INDEX('UK Institution Coverage'!$E$2:$E$727,MATCH($A230,'UK Institution Coverage'!$A$2:$A$727,0)),0)</f>
        <v>3</v>
      </c>
      <c r="F230" s="2">
        <f>IFERROR(INDEX('UK Institution Coverage'!$M$2:$M$727,MATCH($A230,'UK Institution Coverage'!$A$2:$A$727,0)),0)</f>
        <v>3</v>
      </c>
      <c r="G230" s="2" t="str">
        <f t="shared" si="3"/>
        <v>not in target</v>
      </c>
      <c r="H230" s="2" t="s">
        <v>162</v>
      </c>
    </row>
    <row r="231" spans="1:8" ht="15" customHeight="1">
      <c r="A231" s="2" t="s">
        <v>568</v>
      </c>
      <c r="B231" s="2" t="s">
        <v>569</v>
      </c>
      <c r="C231" s="2" t="s">
        <v>383</v>
      </c>
      <c r="D231" s="16" t="s">
        <v>264</v>
      </c>
      <c r="E231" s="2">
        <f>IFERROR(INDEX('UK Institution Coverage'!$E$2:$E$727,MATCH($A231,'UK Institution Coverage'!$A$2:$A$727,0)),0)</f>
        <v>3</v>
      </c>
      <c r="F231" s="2">
        <f>IFERROR(INDEX('UK Institution Coverage'!$M$2:$M$727,MATCH($A231,'UK Institution Coverage'!$A$2:$A$727,0)),0)</f>
        <v>1</v>
      </c>
      <c r="G231" s="2" t="str">
        <f t="shared" si="3"/>
        <v>not in target</v>
      </c>
      <c r="H231" s="2" t="s">
        <v>97</v>
      </c>
    </row>
    <row r="232" spans="1:8" ht="15" customHeight="1">
      <c r="A232" s="2" t="s">
        <v>570</v>
      </c>
      <c r="B232" s="2" t="s">
        <v>571</v>
      </c>
      <c r="C232" s="2" t="s">
        <v>383</v>
      </c>
      <c r="D232" s="16" t="s">
        <v>264</v>
      </c>
      <c r="E232" s="2">
        <f>IFERROR(INDEX('UK Institution Coverage'!$E$2:$E$727,MATCH($A232,'UK Institution Coverage'!$A$2:$A$727,0)),0)</f>
        <v>2</v>
      </c>
      <c r="F232" s="2">
        <f>IFERROR(INDEX('UK Institution Coverage'!$M$2:$M$727,MATCH($A232,'UK Institution Coverage'!$A$2:$A$727,0)),0)</f>
        <v>1</v>
      </c>
      <c r="G232" s="2" t="str">
        <f t="shared" si="3"/>
        <v>not in target</v>
      </c>
      <c r="H232" s="2" t="s">
        <v>162</v>
      </c>
    </row>
    <row r="233" spans="1:8" ht="15" customHeight="1">
      <c r="A233" s="2" t="s">
        <v>572</v>
      </c>
      <c r="B233" s="2" t="s">
        <v>573</v>
      </c>
      <c r="C233" s="2" t="s">
        <v>161</v>
      </c>
      <c r="D233" s="16" t="s">
        <v>96</v>
      </c>
      <c r="E233" s="2">
        <f>IFERROR(INDEX('UK Institution Coverage'!$E$2:$E$727,MATCH($A233,'UK Institution Coverage'!$A$2:$A$727,0)),0)</f>
        <v>2</v>
      </c>
      <c r="F233" s="2">
        <f>IFERROR(INDEX('UK Institution Coverage'!$M$2:$M$727,MATCH($A233,'UK Institution Coverage'!$A$2:$A$727,0)),0)</f>
        <v>1</v>
      </c>
      <c r="G233" s="2" t="str">
        <f t="shared" si="3"/>
        <v>partial - 1 of 3</v>
      </c>
      <c r="H233" s="2" t="s">
        <v>97</v>
      </c>
    </row>
    <row r="234" spans="1:8" ht="15" customHeight="1">
      <c r="A234" s="2" t="s">
        <v>574</v>
      </c>
      <c r="B234" s="2" t="s">
        <v>575</v>
      </c>
      <c r="C234" s="16" t="s">
        <v>100</v>
      </c>
      <c r="D234" s="16" t="s">
        <v>96</v>
      </c>
      <c r="E234" s="2">
        <f>IFERROR(INDEX('UK Institution Coverage'!$E$2:$E$727,MATCH($A234,'UK Institution Coverage'!$A$2:$A$727,0)),0)</f>
        <v>2</v>
      </c>
      <c r="F234" s="2">
        <f>IFERROR(INDEX('UK Institution Coverage'!$M$2:$M$727,MATCH($A234,'UK Institution Coverage'!$A$2:$A$727,0)),0)</f>
        <v>2</v>
      </c>
      <c r="G234" s="2" t="str">
        <f t="shared" si="3"/>
        <v>partial - 2 of 3</v>
      </c>
      <c r="H234" s="16" t="s">
        <v>194</v>
      </c>
    </row>
    <row r="235" spans="1:8" ht="15" customHeight="1">
      <c r="A235" s="2" t="s">
        <v>576</v>
      </c>
      <c r="B235" s="2" t="s">
        <v>577</v>
      </c>
      <c r="C235" s="2" t="s">
        <v>95</v>
      </c>
      <c r="D235" s="16" t="s">
        <v>96</v>
      </c>
      <c r="E235" s="2">
        <f>IFERROR(INDEX('UK Institution Coverage'!$E$2:$E$727,MATCH($A235,'UK Institution Coverage'!$A$2:$A$727,0)),0)</f>
        <v>2</v>
      </c>
      <c r="F235" s="2">
        <f>IFERROR(INDEX('UK Institution Coverage'!$M$2:$M$727,MATCH($A235,'UK Institution Coverage'!$A$2:$A$727,0)),0)</f>
        <v>1</v>
      </c>
      <c r="G235" s="2" t="str">
        <f t="shared" si="3"/>
        <v>partial - 1 of 3</v>
      </c>
      <c r="H235" s="2" t="s">
        <v>97</v>
      </c>
    </row>
    <row r="236" spans="1:8" ht="15" customHeight="1">
      <c r="A236" s="2" t="s">
        <v>578</v>
      </c>
      <c r="B236" s="2" t="s">
        <v>579</v>
      </c>
      <c r="C236" s="2" t="s">
        <v>383</v>
      </c>
      <c r="D236" s="16" t="s">
        <v>264</v>
      </c>
      <c r="E236" s="2">
        <f>IFERROR(INDEX('UK Institution Coverage'!$E$2:$E$727,MATCH($A236,'UK Institution Coverage'!$A$2:$A$727,0)),0)</f>
        <v>2</v>
      </c>
      <c r="F236" s="2">
        <f>IFERROR(INDEX('UK Institution Coverage'!$M$2:$M$727,MATCH($A236,'UK Institution Coverage'!$A$2:$A$727,0)),0)</f>
        <v>2</v>
      </c>
      <c r="G236" s="2" t="str">
        <f t="shared" si="3"/>
        <v>not in target</v>
      </c>
      <c r="H236" s="2" t="s">
        <v>162</v>
      </c>
    </row>
    <row r="237" spans="1:8" ht="15" customHeight="1">
      <c r="A237" s="2" t="s">
        <v>580</v>
      </c>
      <c r="B237" s="2" t="s">
        <v>581</v>
      </c>
      <c r="C237" s="2" t="s">
        <v>383</v>
      </c>
      <c r="D237" s="16" t="s">
        <v>264</v>
      </c>
      <c r="E237" s="2">
        <f>IFERROR(INDEX('UK Institution Coverage'!$E$2:$E$727,MATCH($A237,'UK Institution Coverage'!$A$2:$A$727,0)),0)</f>
        <v>2</v>
      </c>
      <c r="F237" s="2">
        <f>IFERROR(INDEX('UK Institution Coverage'!$M$2:$M$727,MATCH($A237,'UK Institution Coverage'!$A$2:$A$727,0)),0)</f>
        <v>1</v>
      </c>
      <c r="G237" s="2" t="str">
        <f t="shared" si="3"/>
        <v>not in target</v>
      </c>
      <c r="H237" s="2" t="s">
        <v>162</v>
      </c>
    </row>
    <row r="238" spans="1:8" ht="15" customHeight="1">
      <c r="A238" s="2" t="s">
        <v>582</v>
      </c>
      <c r="B238" s="2" t="s">
        <v>583</v>
      </c>
      <c r="C238" s="16" t="s">
        <v>421</v>
      </c>
      <c r="D238" s="16" t="s">
        <v>264</v>
      </c>
      <c r="E238" s="2">
        <f>IFERROR(INDEX('UK Institution Coverage'!$E$2:$E$727,MATCH($A238,'UK Institution Coverage'!$A$2:$A$727,0)),0)</f>
        <v>2</v>
      </c>
      <c r="F238" s="2">
        <f>IFERROR(INDEX('UK Institution Coverage'!$M$2:$M$727,MATCH($A238,'UK Institution Coverage'!$A$2:$A$727,0)),0)</f>
        <v>1</v>
      </c>
      <c r="G238" s="2" t="str">
        <f t="shared" si="3"/>
        <v>not in target</v>
      </c>
      <c r="H238" s="16" t="s">
        <v>194</v>
      </c>
    </row>
    <row r="239" spans="1:8" ht="15" customHeight="1">
      <c r="A239" s="2" t="s">
        <v>584</v>
      </c>
      <c r="B239" s="2" t="s">
        <v>585</v>
      </c>
      <c r="C239" s="2" t="s">
        <v>525</v>
      </c>
      <c r="D239" s="16" t="s">
        <v>264</v>
      </c>
      <c r="E239" s="2">
        <f>IFERROR(INDEX('UK Institution Coverage'!$E$2:$E$727,MATCH($A239,'UK Institution Coverage'!$A$2:$A$727,0)),0)</f>
        <v>2</v>
      </c>
      <c r="F239" s="2">
        <f>IFERROR(INDEX('UK Institution Coverage'!$M$2:$M$727,MATCH($A239,'UK Institution Coverage'!$A$2:$A$727,0)),0)</f>
        <v>2</v>
      </c>
      <c r="G239" s="2" t="str">
        <f t="shared" si="3"/>
        <v>not in target</v>
      </c>
      <c r="H239" s="2" t="s">
        <v>97</v>
      </c>
    </row>
    <row r="240" spans="1:8" ht="15" customHeight="1">
      <c r="A240" s="2" t="s">
        <v>586</v>
      </c>
      <c r="B240" s="2" t="s">
        <v>587</v>
      </c>
      <c r="C240" s="16" t="s">
        <v>421</v>
      </c>
      <c r="D240" s="16" t="s">
        <v>264</v>
      </c>
      <c r="E240" s="2">
        <f>IFERROR(INDEX('UK Institution Coverage'!$E$2:$E$727,MATCH($A240,'UK Institution Coverage'!$A$2:$A$727,0)),0)</f>
        <v>2</v>
      </c>
      <c r="F240" s="2">
        <f>IFERROR(INDEX('UK Institution Coverage'!$M$2:$M$727,MATCH($A240,'UK Institution Coverage'!$A$2:$A$727,0)),0)</f>
        <v>1</v>
      </c>
      <c r="G240" s="2" t="str">
        <f t="shared" si="3"/>
        <v>not in target</v>
      </c>
      <c r="H240" s="16" t="s">
        <v>194</v>
      </c>
    </row>
    <row r="241" spans="1:8" ht="15" customHeight="1">
      <c r="A241" s="2" t="s">
        <v>588</v>
      </c>
      <c r="B241" s="2" t="s">
        <v>589</v>
      </c>
      <c r="C241" s="2" t="s">
        <v>525</v>
      </c>
      <c r="D241" s="16" t="s">
        <v>264</v>
      </c>
      <c r="E241" s="2">
        <f>IFERROR(INDEX('UK Institution Coverage'!$E$2:$E$727,MATCH($A241,'UK Institution Coverage'!$A$2:$A$727,0)),0)</f>
        <v>2</v>
      </c>
      <c r="F241" s="2">
        <f>IFERROR(INDEX('UK Institution Coverage'!$M$2:$M$727,MATCH($A241,'UK Institution Coverage'!$A$2:$A$727,0)),0)</f>
        <v>1</v>
      </c>
      <c r="G241" s="2" t="str">
        <f t="shared" si="3"/>
        <v>not in target</v>
      </c>
      <c r="H241" s="2" t="s">
        <v>97</v>
      </c>
    </row>
    <row r="242" spans="1:8" ht="15" customHeight="1">
      <c r="A242" s="2" t="s">
        <v>590</v>
      </c>
      <c r="B242" s="2" t="s">
        <v>591</v>
      </c>
      <c r="C242" s="2" t="s">
        <v>95</v>
      </c>
      <c r="D242" s="16" t="s">
        <v>96</v>
      </c>
      <c r="E242" s="2">
        <f>IFERROR(INDEX('UK Institution Coverage'!$E$2:$E$727,MATCH($A242,'UK Institution Coverage'!$A$2:$A$727,0)),0)</f>
        <v>2</v>
      </c>
      <c r="F242" s="2">
        <f>IFERROR(INDEX('UK Institution Coverage'!$M$2:$M$727,MATCH($A242,'UK Institution Coverage'!$A$2:$A$727,0)),0)</f>
        <v>1</v>
      </c>
      <c r="G242" s="2" t="str">
        <f t="shared" si="3"/>
        <v>partial - 1 of 3</v>
      </c>
      <c r="H242" s="2" t="s">
        <v>97</v>
      </c>
    </row>
    <row r="243" spans="1:8" ht="15" customHeight="1">
      <c r="A243" s="2" t="s">
        <v>592</v>
      </c>
      <c r="B243" s="2" t="s">
        <v>593</v>
      </c>
      <c r="C243" s="2" t="s">
        <v>95</v>
      </c>
      <c r="D243" s="16" t="s">
        <v>96</v>
      </c>
      <c r="E243" s="2">
        <f>IFERROR(INDEX('UK Institution Coverage'!$E$2:$E$727,MATCH($A243,'UK Institution Coverage'!$A$2:$A$727,0)),0)</f>
        <v>2</v>
      </c>
      <c r="F243" s="2">
        <f>IFERROR(INDEX('UK Institution Coverage'!$M$2:$M$727,MATCH($A243,'UK Institution Coverage'!$A$2:$A$727,0)),0)</f>
        <v>1</v>
      </c>
      <c r="G243" s="2" t="str">
        <f t="shared" si="3"/>
        <v>partial - 1 of 3</v>
      </c>
      <c r="H243" s="2" t="s">
        <v>97</v>
      </c>
    </row>
    <row r="244" spans="1:8" ht="15" customHeight="1">
      <c r="A244" s="2" t="s">
        <v>594</v>
      </c>
      <c r="B244" s="2" t="s">
        <v>595</v>
      </c>
      <c r="C244" s="2" t="s">
        <v>368</v>
      </c>
      <c r="D244" s="16" t="s">
        <v>264</v>
      </c>
      <c r="E244" s="2">
        <f>IFERROR(INDEX('UK Institution Coverage'!$E$2:$E$727,MATCH($A244,'UK Institution Coverage'!$A$2:$A$727,0)),0)</f>
        <v>2</v>
      </c>
      <c r="F244" s="2">
        <f>IFERROR(INDEX('UK Institution Coverage'!$M$2:$M$727,MATCH($A244,'UK Institution Coverage'!$A$2:$A$727,0)),0)</f>
        <v>2</v>
      </c>
      <c r="G244" s="2" t="str">
        <f t="shared" si="3"/>
        <v>not in target</v>
      </c>
      <c r="H244" s="2" t="s">
        <v>162</v>
      </c>
    </row>
    <row r="245" spans="1:8" ht="15" customHeight="1">
      <c r="A245" s="2" t="s">
        <v>596</v>
      </c>
      <c r="B245" s="2" t="s">
        <v>597</v>
      </c>
      <c r="C245" s="2" t="s">
        <v>95</v>
      </c>
      <c r="D245" s="16" t="s">
        <v>96</v>
      </c>
      <c r="E245" s="2">
        <f>IFERROR(INDEX('UK Institution Coverage'!$E$2:$E$727,MATCH($A245,'UK Institution Coverage'!$A$2:$A$727,0)),0)</f>
        <v>2</v>
      </c>
      <c r="F245" s="2">
        <f>IFERROR(INDEX('UK Institution Coverage'!$M$2:$M$727,MATCH($A245,'UK Institution Coverage'!$A$2:$A$727,0)),0)</f>
        <v>2</v>
      </c>
      <c r="G245" s="2" t="str">
        <f t="shared" si="3"/>
        <v>partial - 2 of 3</v>
      </c>
      <c r="H245" s="2" t="s">
        <v>97</v>
      </c>
    </row>
    <row r="246" spans="1:8" ht="15" customHeight="1">
      <c r="A246" s="2" t="s">
        <v>598</v>
      </c>
      <c r="B246" s="2" t="s">
        <v>599</v>
      </c>
      <c r="C246" s="2" t="s">
        <v>161</v>
      </c>
      <c r="D246" s="16" t="s">
        <v>96</v>
      </c>
      <c r="E246" s="2">
        <f>IFERROR(INDEX('UK Institution Coverage'!$E$2:$E$727,MATCH($A246,'UK Institution Coverage'!$A$2:$A$727,0)),0)</f>
        <v>2</v>
      </c>
      <c r="F246" s="2">
        <f>IFERROR(INDEX('UK Institution Coverage'!$M$2:$M$727,MATCH($A246,'UK Institution Coverage'!$A$2:$A$727,0)),0)</f>
        <v>2</v>
      </c>
      <c r="G246" s="2" t="str">
        <f t="shared" si="3"/>
        <v>partial - 2 of 3</v>
      </c>
      <c r="H246" s="2" t="s">
        <v>97</v>
      </c>
    </row>
    <row r="247" spans="1:8" ht="15" customHeight="1">
      <c r="A247" s="2" t="s">
        <v>600</v>
      </c>
      <c r="B247" s="2" t="s">
        <v>601</v>
      </c>
      <c r="C247" s="2" t="s">
        <v>95</v>
      </c>
      <c r="D247" s="16" t="s">
        <v>96</v>
      </c>
      <c r="E247" s="2">
        <f>IFERROR(INDEX('UK Institution Coverage'!$E$2:$E$727,MATCH($A247,'UK Institution Coverage'!$A$2:$A$727,0)),0)</f>
        <v>2</v>
      </c>
      <c r="F247" s="2">
        <f>IFERROR(INDEX('UK Institution Coverage'!$M$2:$M$727,MATCH($A247,'UK Institution Coverage'!$A$2:$A$727,0)),0)</f>
        <v>0</v>
      </c>
      <c r="G247" s="2" t="str">
        <f t="shared" si="3"/>
        <v>partial - 0 of 3</v>
      </c>
      <c r="H247" s="2" t="s">
        <v>97</v>
      </c>
    </row>
    <row r="248" spans="1:8" ht="15" customHeight="1">
      <c r="A248" s="2" t="s">
        <v>602</v>
      </c>
      <c r="B248" s="2" t="s">
        <v>603</v>
      </c>
      <c r="C248" s="16" t="s">
        <v>604</v>
      </c>
      <c r="D248" s="16" t="s">
        <v>264</v>
      </c>
      <c r="E248" s="2">
        <f>IFERROR(INDEX('UK Institution Coverage'!$E$2:$E$727,MATCH($A248,'UK Institution Coverage'!$A$2:$A$727,0)),0)</f>
        <v>2</v>
      </c>
      <c r="F248" s="2">
        <f>IFERROR(INDEX('UK Institution Coverage'!$M$2:$M$727,MATCH($A248,'UK Institution Coverage'!$A$2:$A$727,0)),0)</f>
        <v>1</v>
      </c>
      <c r="G248" s="2" t="str">
        <f t="shared" si="3"/>
        <v>not in target</v>
      </c>
      <c r="H248" s="16" t="s">
        <v>194</v>
      </c>
    </row>
    <row r="249" spans="1:8" ht="15" customHeight="1">
      <c r="A249" s="2" t="s">
        <v>605</v>
      </c>
      <c r="B249" s="2" t="s">
        <v>606</v>
      </c>
      <c r="C249" s="2" t="s">
        <v>95</v>
      </c>
      <c r="D249" s="16" t="s">
        <v>96</v>
      </c>
      <c r="E249" s="2">
        <f>IFERROR(INDEX('UK Institution Coverage'!$E$2:$E$727,MATCH($A249,'UK Institution Coverage'!$A$2:$A$727,0)),0)</f>
        <v>2</v>
      </c>
      <c r="F249" s="2">
        <f>IFERROR(INDEX('UK Institution Coverage'!$M$2:$M$727,MATCH($A249,'UK Institution Coverage'!$A$2:$A$727,0)),0)</f>
        <v>1</v>
      </c>
      <c r="G249" s="2" t="str">
        <f t="shared" si="3"/>
        <v>partial - 1 of 3</v>
      </c>
      <c r="H249" s="2" t="s">
        <v>97</v>
      </c>
    </row>
    <row r="250" spans="1:8" ht="15" customHeight="1">
      <c r="A250" s="2" t="s">
        <v>607</v>
      </c>
      <c r="B250" s="2" t="s">
        <v>608</v>
      </c>
      <c r="C250" s="2" t="s">
        <v>525</v>
      </c>
      <c r="D250" s="16" t="s">
        <v>264</v>
      </c>
      <c r="E250" s="2">
        <f>IFERROR(INDEX('UK Institution Coverage'!$E$2:$E$727,MATCH($A250,'UK Institution Coverage'!$A$2:$A$727,0)),0)</f>
        <v>2</v>
      </c>
      <c r="F250" s="2">
        <f>IFERROR(INDEX('UK Institution Coverage'!$M$2:$M$727,MATCH($A250,'UK Institution Coverage'!$A$2:$A$727,0)),0)</f>
        <v>1</v>
      </c>
      <c r="G250" s="2" t="str">
        <f t="shared" si="3"/>
        <v>not in target</v>
      </c>
      <c r="H250" s="2" t="s">
        <v>97</v>
      </c>
    </row>
    <row r="251" spans="1:8" ht="15" customHeight="1">
      <c r="A251" s="2" t="s">
        <v>609</v>
      </c>
      <c r="B251" s="2" t="s">
        <v>610</v>
      </c>
      <c r="C251" s="2" t="s">
        <v>383</v>
      </c>
      <c r="D251" s="16" t="s">
        <v>264</v>
      </c>
      <c r="E251" s="2">
        <f>IFERROR(INDEX('UK Institution Coverage'!$E$2:$E$727,MATCH($A251,'UK Institution Coverage'!$A$2:$A$727,0)),0)</f>
        <v>2</v>
      </c>
      <c r="F251" s="2">
        <f>IFERROR(INDEX('UK Institution Coverage'!$M$2:$M$727,MATCH($A251,'UK Institution Coverage'!$A$2:$A$727,0)),0)</f>
        <v>2</v>
      </c>
      <c r="G251" s="2" t="str">
        <f t="shared" si="3"/>
        <v>not in target</v>
      </c>
      <c r="H251" s="2" t="s">
        <v>162</v>
      </c>
    </row>
    <row r="252" spans="1:8" ht="15" customHeight="1">
      <c r="A252" s="2" t="s">
        <v>611</v>
      </c>
      <c r="B252" s="2" t="s">
        <v>612</v>
      </c>
      <c r="C252" s="16" t="s">
        <v>368</v>
      </c>
      <c r="D252" s="16" t="s">
        <v>264</v>
      </c>
      <c r="E252" s="2">
        <f>IFERROR(INDEX('UK Institution Coverage'!$E$2:$E$727,MATCH($A252,'UK Institution Coverage'!$A$2:$A$727,0)),0)</f>
        <v>2</v>
      </c>
      <c r="F252" s="2">
        <f>IFERROR(INDEX('UK Institution Coverage'!$M$2:$M$727,MATCH($A252,'UK Institution Coverage'!$A$2:$A$727,0)),0)</f>
        <v>1</v>
      </c>
      <c r="G252" s="2" t="str">
        <f t="shared" si="3"/>
        <v>not in target</v>
      </c>
      <c r="H252" s="16" t="s">
        <v>194</v>
      </c>
    </row>
    <row r="253" spans="1:8" ht="15" customHeight="1">
      <c r="A253" s="2" t="s">
        <v>613</v>
      </c>
      <c r="B253" s="2" t="s">
        <v>614</v>
      </c>
      <c r="C253" s="2" t="s">
        <v>383</v>
      </c>
      <c r="D253" s="16" t="s">
        <v>264</v>
      </c>
      <c r="E253" s="2">
        <f>IFERROR(INDEX('UK Institution Coverage'!$E$2:$E$727,MATCH($A253,'UK Institution Coverage'!$A$2:$A$727,0)),0)</f>
        <v>2</v>
      </c>
      <c r="F253" s="2">
        <f>IFERROR(INDEX('UK Institution Coverage'!$M$2:$M$727,MATCH($A253,'UK Institution Coverage'!$A$2:$A$727,0)),0)</f>
        <v>2</v>
      </c>
      <c r="G253" s="2" t="str">
        <f t="shared" si="3"/>
        <v>not in target</v>
      </c>
      <c r="H253" s="2" t="s">
        <v>97</v>
      </c>
    </row>
    <row r="254" spans="1:8" ht="15" customHeight="1">
      <c r="A254" s="2" t="s">
        <v>615</v>
      </c>
      <c r="B254" s="2" t="s">
        <v>616</v>
      </c>
      <c r="C254" s="2" t="s">
        <v>383</v>
      </c>
      <c r="D254" s="16" t="s">
        <v>264</v>
      </c>
      <c r="E254" s="2">
        <f>IFERROR(INDEX('UK Institution Coverage'!$E$2:$E$727,MATCH($A254,'UK Institution Coverage'!$A$2:$A$727,0)),0)</f>
        <v>2</v>
      </c>
      <c r="F254" s="2">
        <f>IFERROR(INDEX('UK Institution Coverage'!$M$2:$M$727,MATCH($A254,'UK Institution Coverage'!$A$2:$A$727,0)),0)</f>
        <v>0</v>
      </c>
      <c r="G254" s="2" t="str">
        <f t="shared" si="3"/>
        <v>not in target</v>
      </c>
      <c r="H254" s="2" t="s">
        <v>162</v>
      </c>
    </row>
    <row r="255" spans="1:8" ht="15" customHeight="1">
      <c r="A255" s="2" t="s">
        <v>617</v>
      </c>
      <c r="B255" s="2" t="s">
        <v>618</v>
      </c>
      <c r="C255" s="2" t="s">
        <v>525</v>
      </c>
      <c r="D255" s="16" t="s">
        <v>264</v>
      </c>
      <c r="E255" s="2">
        <f>IFERROR(INDEX('UK Institution Coverage'!$E$2:$E$727,MATCH($A255,'UK Institution Coverage'!$A$2:$A$727,0)),0)</f>
        <v>2</v>
      </c>
      <c r="F255" s="2">
        <f>IFERROR(INDEX('UK Institution Coverage'!$M$2:$M$727,MATCH($A255,'UK Institution Coverage'!$A$2:$A$727,0)),0)</f>
        <v>1</v>
      </c>
      <c r="G255" s="2" t="str">
        <f t="shared" si="3"/>
        <v>not in target</v>
      </c>
      <c r="H255" s="2" t="s">
        <v>97</v>
      </c>
    </row>
    <row r="256" spans="1:8" ht="15" customHeight="1">
      <c r="A256" s="2" t="s">
        <v>619</v>
      </c>
      <c r="B256" s="2" t="s">
        <v>620</v>
      </c>
      <c r="C256" s="2" t="s">
        <v>383</v>
      </c>
      <c r="D256" s="16" t="s">
        <v>264</v>
      </c>
      <c r="E256" s="2">
        <f>IFERROR(INDEX('UK Institution Coverage'!$E$2:$E$727,MATCH($A256,'UK Institution Coverage'!$A$2:$A$727,0)),0)</f>
        <v>2</v>
      </c>
      <c r="F256" s="2">
        <f>IFERROR(INDEX('UK Institution Coverage'!$M$2:$M$727,MATCH($A256,'UK Institution Coverage'!$A$2:$A$727,0)),0)</f>
        <v>1</v>
      </c>
      <c r="G256" s="2" t="str">
        <f t="shared" si="3"/>
        <v>not in target</v>
      </c>
      <c r="H256" s="2" t="s">
        <v>162</v>
      </c>
    </row>
    <row r="257" spans="1:8" ht="15" customHeight="1">
      <c r="A257" s="2" t="s">
        <v>621</v>
      </c>
      <c r="B257" s="2" t="s">
        <v>622</v>
      </c>
      <c r="C257" s="2" t="s">
        <v>383</v>
      </c>
      <c r="D257" s="16" t="s">
        <v>264</v>
      </c>
      <c r="E257" s="2">
        <f>IFERROR(INDEX('UK Institution Coverage'!$E$2:$E$727,MATCH($A257,'UK Institution Coverage'!$A$2:$A$727,0)),0)</f>
        <v>2</v>
      </c>
      <c r="F257" s="2">
        <f>IFERROR(INDEX('UK Institution Coverage'!$M$2:$M$727,MATCH($A257,'UK Institution Coverage'!$A$2:$A$727,0)),0)</f>
        <v>1</v>
      </c>
      <c r="G257" s="2" t="str">
        <f t="shared" si="3"/>
        <v>not in target</v>
      </c>
      <c r="H257" s="2" t="s">
        <v>162</v>
      </c>
    </row>
    <row r="258" spans="1:8" ht="15" customHeight="1">
      <c r="A258" s="2" t="s">
        <v>623</v>
      </c>
      <c r="B258" s="2" t="s">
        <v>624</v>
      </c>
      <c r="C258" s="2" t="s">
        <v>383</v>
      </c>
      <c r="D258" s="16" t="s">
        <v>264</v>
      </c>
      <c r="E258" s="2">
        <f>IFERROR(INDEX('UK Institution Coverage'!$E$2:$E$727,MATCH($A258,'UK Institution Coverage'!$A$2:$A$727,0)),0)</f>
        <v>2</v>
      </c>
      <c r="F258" s="2">
        <f>IFERROR(INDEX('UK Institution Coverage'!$M$2:$M$727,MATCH($A258,'UK Institution Coverage'!$A$2:$A$727,0)),0)</f>
        <v>1</v>
      </c>
      <c r="G258" s="2" t="str">
        <f t="shared" ref="G258:G321" si="4">IF($D258&lt;&gt;"Yes","not in target",IF($E258=0,"NO CONTACTS",IF($F258=3,"all 3 personas","partial - "&amp;$F258&amp;" of 3")))</f>
        <v>not in target</v>
      </c>
      <c r="H258" s="2" t="s">
        <v>162</v>
      </c>
    </row>
    <row r="259" spans="1:8" ht="15" customHeight="1">
      <c r="A259" s="2" t="s">
        <v>625</v>
      </c>
      <c r="B259" s="2" t="s">
        <v>626</v>
      </c>
      <c r="C259" s="2" t="s">
        <v>161</v>
      </c>
      <c r="D259" s="16" t="s">
        <v>96</v>
      </c>
      <c r="E259" s="2">
        <f>IFERROR(INDEX('UK Institution Coverage'!$E$2:$E$727,MATCH($A259,'UK Institution Coverage'!$A$2:$A$727,0)),0)</f>
        <v>2</v>
      </c>
      <c r="F259" s="2">
        <f>IFERROR(INDEX('UK Institution Coverage'!$M$2:$M$727,MATCH($A259,'UK Institution Coverage'!$A$2:$A$727,0)),0)</f>
        <v>1</v>
      </c>
      <c r="G259" s="2" t="str">
        <f t="shared" si="4"/>
        <v>partial - 1 of 3</v>
      </c>
      <c r="H259" s="2" t="s">
        <v>97</v>
      </c>
    </row>
    <row r="260" spans="1:8" ht="15" customHeight="1">
      <c r="A260" s="2" t="s">
        <v>627</v>
      </c>
      <c r="B260" s="2" t="s">
        <v>628</v>
      </c>
      <c r="C260" s="2" t="s">
        <v>161</v>
      </c>
      <c r="D260" s="16" t="s">
        <v>96</v>
      </c>
      <c r="E260" s="2">
        <f>IFERROR(INDEX('UK Institution Coverage'!$E$2:$E$727,MATCH($A260,'UK Institution Coverage'!$A$2:$A$727,0)),0)</f>
        <v>2</v>
      </c>
      <c r="F260" s="2">
        <f>IFERROR(INDEX('UK Institution Coverage'!$M$2:$M$727,MATCH($A260,'UK Institution Coverage'!$A$2:$A$727,0)),0)</f>
        <v>1</v>
      </c>
      <c r="G260" s="2" t="str">
        <f t="shared" si="4"/>
        <v>partial - 1 of 3</v>
      </c>
      <c r="H260" s="2" t="s">
        <v>97</v>
      </c>
    </row>
    <row r="261" spans="1:8" ht="15" customHeight="1">
      <c r="A261" s="2" t="s">
        <v>629</v>
      </c>
      <c r="B261" s="2" t="s">
        <v>630</v>
      </c>
      <c r="C261" s="2" t="s">
        <v>161</v>
      </c>
      <c r="D261" s="16" t="s">
        <v>96</v>
      </c>
      <c r="E261" s="2">
        <f>IFERROR(INDEX('UK Institution Coverage'!$E$2:$E$727,MATCH($A261,'UK Institution Coverage'!$A$2:$A$727,0)),0)</f>
        <v>2</v>
      </c>
      <c r="F261" s="2">
        <f>IFERROR(INDEX('UK Institution Coverage'!$M$2:$M$727,MATCH($A261,'UK Institution Coverage'!$A$2:$A$727,0)),0)</f>
        <v>0</v>
      </c>
      <c r="G261" s="2" t="str">
        <f t="shared" si="4"/>
        <v>partial - 0 of 3</v>
      </c>
      <c r="H261" s="2" t="s">
        <v>97</v>
      </c>
    </row>
    <row r="262" spans="1:8" ht="15" customHeight="1">
      <c r="A262" s="2" t="s">
        <v>631</v>
      </c>
      <c r="B262" s="2" t="s">
        <v>632</v>
      </c>
      <c r="C262" s="2" t="s">
        <v>383</v>
      </c>
      <c r="D262" s="16" t="s">
        <v>264</v>
      </c>
      <c r="E262" s="2">
        <f>IFERROR(INDEX('UK Institution Coverage'!$E$2:$E$727,MATCH($A262,'UK Institution Coverage'!$A$2:$A$727,0)),0)</f>
        <v>2</v>
      </c>
      <c r="F262" s="2">
        <f>IFERROR(INDEX('UK Institution Coverage'!$M$2:$M$727,MATCH($A262,'UK Institution Coverage'!$A$2:$A$727,0)),0)</f>
        <v>1</v>
      </c>
      <c r="G262" s="2" t="str">
        <f t="shared" si="4"/>
        <v>not in target</v>
      </c>
      <c r="H262" s="2" t="s">
        <v>97</v>
      </c>
    </row>
    <row r="263" spans="1:8" ht="15" customHeight="1">
      <c r="A263" s="2" t="s">
        <v>633</v>
      </c>
      <c r="B263" s="2" t="s">
        <v>634</v>
      </c>
      <c r="C263" s="2" t="s">
        <v>525</v>
      </c>
      <c r="D263" s="16" t="s">
        <v>264</v>
      </c>
      <c r="E263" s="2">
        <f>IFERROR(INDEX('UK Institution Coverage'!$E$2:$E$727,MATCH($A263,'UK Institution Coverage'!$A$2:$A$727,0)),0)</f>
        <v>2</v>
      </c>
      <c r="F263" s="2">
        <f>IFERROR(INDEX('UK Institution Coverage'!$M$2:$M$727,MATCH($A263,'UK Institution Coverage'!$A$2:$A$727,0)),0)</f>
        <v>1</v>
      </c>
      <c r="G263" s="2" t="str">
        <f t="shared" si="4"/>
        <v>not in target</v>
      </c>
      <c r="H263" s="2" t="s">
        <v>97</v>
      </c>
    </row>
    <row r="264" spans="1:8" ht="15" customHeight="1">
      <c r="A264" s="2" t="s">
        <v>635</v>
      </c>
      <c r="B264" s="2" t="s">
        <v>636</v>
      </c>
      <c r="C264" s="2" t="s">
        <v>368</v>
      </c>
      <c r="D264" s="16" t="s">
        <v>264</v>
      </c>
      <c r="E264" s="2">
        <f>IFERROR(INDEX('UK Institution Coverage'!$E$2:$E$727,MATCH($A264,'UK Institution Coverage'!$A$2:$A$727,0)),0)</f>
        <v>2</v>
      </c>
      <c r="F264" s="2">
        <f>IFERROR(INDEX('UK Institution Coverage'!$M$2:$M$727,MATCH($A264,'UK Institution Coverage'!$A$2:$A$727,0)),0)</f>
        <v>2</v>
      </c>
      <c r="G264" s="2" t="str">
        <f t="shared" si="4"/>
        <v>not in target</v>
      </c>
      <c r="H264" s="2" t="s">
        <v>162</v>
      </c>
    </row>
    <row r="265" spans="1:8" ht="15" customHeight="1">
      <c r="A265" s="2" t="s">
        <v>637</v>
      </c>
      <c r="B265" s="2" t="s">
        <v>638</v>
      </c>
      <c r="C265" s="16" t="s">
        <v>421</v>
      </c>
      <c r="D265" s="16" t="s">
        <v>264</v>
      </c>
      <c r="E265" s="2">
        <f>IFERROR(INDEX('UK Institution Coverage'!$E$2:$E$727,MATCH($A265,'UK Institution Coverage'!$A$2:$A$727,0)),0)</f>
        <v>2</v>
      </c>
      <c r="F265" s="2">
        <f>IFERROR(INDEX('UK Institution Coverage'!$M$2:$M$727,MATCH($A265,'UK Institution Coverage'!$A$2:$A$727,0)),0)</f>
        <v>1</v>
      </c>
      <c r="G265" s="2" t="str">
        <f t="shared" si="4"/>
        <v>not in target</v>
      </c>
      <c r="H265" s="16" t="s">
        <v>194</v>
      </c>
    </row>
    <row r="266" spans="1:8" ht="15" customHeight="1">
      <c r="A266" s="2" t="s">
        <v>639</v>
      </c>
      <c r="B266" s="2" t="s">
        <v>640</v>
      </c>
      <c r="C266" s="16" t="s">
        <v>100</v>
      </c>
      <c r="D266" s="16" t="s">
        <v>96</v>
      </c>
      <c r="E266" s="2">
        <f>IFERROR(INDEX('UK Institution Coverage'!$E$2:$E$727,MATCH($A266,'UK Institution Coverage'!$A$2:$A$727,0)),0)</f>
        <v>2</v>
      </c>
      <c r="F266" s="2">
        <f>IFERROR(INDEX('UK Institution Coverage'!$M$2:$M$727,MATCH($A266,'UK Institution Coverage'!$A$2:$A$727,0)),0)</f>
        <v>1</v>
      </c>
      <c r="G266" s="2" t="str">
        <f t="shared" si="4"/>
        <v>partial - 1 of 3</v>
      </c>
      <c r="H266" s="16" t="s">
        <v>194</v>
      </c>
    </row>
    <row r="267" spans="1:8" ht="15" customHeight="1">
      <c r="A267" s="2" t="s">
        <v>641</v>
      </c>
      <c r="B267" s="2" t="s">
        <v>642</v>
      </c>
      <c r="C267" s="2" t="s">
        <v>368</v>
      </c>
      <c r="D267" s="16" t="s">
        <v>264</v>
      </c>
      <c r="E267" s="2">
        <f>IFERROR(INDEX('UK Institution Coverage'!$E$2:$E$727,MATCH($A267,'UK Institution Coverage'!$A$2:$A$727,0)),0)</f>
        <v>2</v>
      </c>
      <c r="F267" s="2">
        <f>IFERROR(INDEX('UK Institution Coverage'!$M$2:$M$727,MATCH($A267,'UK Institution Coverage'!$A$2:$A$727,0)),0)</f>
        <v>1</v>
      </c>
      <c r="G267" s="2" t="str">
        <f t="shared" si="4"/>
        <v>not in target</v>
      </c>
      <c r="H267" s="2" t="s">
        <v>162</v>
      </c>
    </row>
    <row r="268" spans="1:8" ht="15" customHeight="1">
      <c r="A268" s="2" t="s">
        <v>643</v>
      </c>
      <c r="B268" s="2" t="s">
        <v>644</v>
      </c>
      <c r="C268" s="2" t="s">
        <v>383</v>
      </c>
      <c r="D268" s="16" t="s">
        <v>264</v>
      </c>
      <c r="E268" s="2">
        <f>IFERROR(INDEX('UK Institution Coverage'!$E$2:$E$727,MATCH($A268,'UK Institution Coverage'!$A$2:$A$727,0)),0)</f>
        <v>2</v>
      </c>
      <c r="F268" s="2">
        <f>IFERROR(INDEX('UK Institution Coverage'!$M$2:$M$727,MATCH($A268,'UK Institution Coverage'!$A$2:$A$727,0)),0)</f>
        <v>2</v>
      </c>
      <c r="G268" s="2" t="str">
        <f t="shared" si="4"/>
        <v>not in target</v>
      </c>
      <c r="H268" s="2" t="s">
        <v>162</v>
      </c>
    </row>
    <row r="269" spans="1:8" ht="15" customHeight="1">
      <c r="A269" s="2" t="s">
        <v>645</v>
      </c>
      <c r="B269" s="2" t="s">
        <v>646</v>
      </c>
      <c r="C269" s="2" t="s">
        <v>525</v>
      </c>
      <c r="D269" s="16" t="s">
        <v>264</v>
      </c>
      <c r="E269" s="2">
        <f>IFERROR(INDEX('UK Institution Coverage'!$E$2:$E$727,MATCH($A269,'UK Institution Coverage'!$A$2:$A$727,0)),0)</f>
        <v>2</v>
      </c>
      <c r="F269" s="2">
        <f>IFERROR(INDEX('UK Institution Coverage'!$M$2:$M$727,MATCH($A269,'UK Institution Coverage'!$A$2:$A$727,0)),0)</f>
        <v>1</v>
      </c>
      <c r="G269" s="2" t="str">
        <f t="shared" si="4"/>
        <v>not in target</v>
      </c>
      <c r="H269" s="2" t="s">
        <v>162</v>
      </c>
    </row>
    <row r="270" spans="1:8" ht="15" customHeight="1">
      <c r="A270" s="2" t="s">
        <v>647</v>
      </c>
      <c r="B270" s="2" t="s">
        <v>648</v>
      </c>
      <c r="C270" s="2" t="s">
        <v>161</v>
      </c>
      <c r="D270" s="16" t="s">
        <v>96</v>
      </c>
      <c r="E270" s="2">
        <f>IFERROR(INDEX('UK Institution Coverage'!$E$2:$E$727,MATCH($A270,'UK Institution Coverage'!$A$2:$A$727,0)),0)</f>
        <v>2</v>
      </c>
      <c r="F270" s="2">
        <f>IFERROR(INDEX('UK Institution Coverage'!$M$2:$M$727,MATCH($A270,'UK Institution Coverage'!$A$2:$A$727,0)),0)</f>
        <v>1</v>
      </c>
      <c r="G270" s="2" t="str">
        <f t="shared" si="4"/>
        <v>partial - 1 of 3</v>
      </c>
      <c r="H270" s="2" t="s">
        <v>162</v>
      </c>
    </row>
    <row r="271" spans="1:8" ht="15" customHeight="1">
      <c r="A271" s="2" t="s">
        <v>649</v>
      </c>
      <c r="B271" s="2" t="s">
        <v>650</v>
      </c>
      <c r="C271" s="2" t="s">
        <v>383</v>
      </c>
      <c r="D271" s="16" t="s">
        <v>264</v>
      </c>
      <c r="E271" s="2">
        <f>IFERROR(INDEX('UK Institution Coverage'!$E$2:$E$727,MATCH($A271,'UK Institution Coverage'!$A$2:$A$727,0)),0)</f>
        <v>2</v>
      </c>
      <c r="F271" s="2">
        <f>IFERROR(INDEX('UK Institution Coverage'!$M$2:$M$727,MATCH($A271,'UK Institution Coverage'!$A$2:$A$727,0)),0)</f>
        <v>0</v>
      </c>
      <c r="G271" s="2" t="str">
        <f t="shared" si="4"/>
        <v>not in target</v>
      </c>
      <c r="H271" s="2" t="s">
        <v>97</v>
      </c>
    </row>
    <row r="272" spans="1:8" ht="15" customHeight="1">
      <c r="A272" s="2" t="s">
        <v>651</v>
      </c>
      <c r="B272" s="2" t="s">
        <v>652</v>
      </c>
      <c r="C272" s="2" t="s">
        <v>383</v>
      </c>
      <c r="D272" s="16" t="s">
        <v>264</v>
      </c>
      <c r="E272" s="2">
        <f>IFERROR(INDEX('UK Institution Coverage'!$E$2:$E$727,MATCH($A272,'UK Institution Coverage'!$A$2:$A$727,0)),0)</f>
        <v>2</v>
      </c>
      <c r="F272" s="2">
        <f>IFERROR(INDEX('UK Institution Coverage'!$M$2:$M$727,MATCH($A272,'UK Institution Coverage'!$A$2:$A$727,0)),0)</f>
        <v>2</v>
      </c>
      <c r="G272" s="2" t="str">
        <f t="shared" si="4"/>
        <v>not in target</v>
      </c>
      <c r="H272" s="2" t="s">
        <v>162</v>
      </c>
    </row>
    <row r="273" spans="1:8" ht="15" customHeight="1">
      <c r="A273" s="2" t="s">
        <v>653</v>
      </c>
      <c r="B273" s="2" t="s">
        <v>654</v>
      </c>
      <c r="C273" s="2" t="s">
        <v>161</v>
      </c>
      <c r="D273" s="16" t="s">
        <v>96</v>
      </c>
      <c r="E273" s="2">
        <f>IFERROR(INDEX('UK Institution Coverage'!$E$2:$E$727,MATCH($A273,'UK Institution Coverage'!$A$2:$A$727,0)),0)</f>
        <v>2</v>
      </c>
      <c r="F273" s="2">
        <f>IFERROR(INDEX('UK Institution Coverage'!$M$2:$M$727,MATCH($A273,'UK Institution Coverage'!$A$2:$A$727,0)),0)</f>
        <v>1</v>
      </c>
      <c r="G273" s="2" t="str">
        <f t="shared" si="4"/>
        <v>partial - 1 of 3</v>
      </c>
      <c r="H273" s="2" t="s">
        <v>97</v>
      </c>
    </row>
    <row r="274" spans="1:8" ht="15" customHeight="1">
      <c r="A274" s="2" t="s">
        <v>655</v>
      </c>
      <c r="B274" s="2" t="s">
        <v>656</v>
      </c>
      <c r="C274" s="2" t="s">
        <v>161</v>
      </c>
      <c r="D274" s="16" t="s">
        <v>96</v>
      </c>
      <c r="E274" s="2">
        <f>IFERROR(INDEX('UK Institution Coverage'!$E$2:$E$727,MATCH($A274,'UK Institution Coverage'!$A$2:$A$727,0)),0)</f>
        <v>2</v>
      </c>
      <c r="F274" s="2">
        <f>IFERROR(INDEX('UK Institution Coverage'!$M$2:$M$727,MATCH($A274,'UK Institution Coverage'!$A$2:$A$727,0)),0)</f>
        <v>2</v>
      </c>
      <c r="G274" s="2" t="str">
        <f t="shared" si="4"/>
        <v>partial - 2 of 3</v>
      </c>
      <c r="H274" s="2" t="s">
        <v>97</v>
      </c>
    </row>
    <row r="275" spans="1:8" ht="15" customHeight="1">
      <c r="A275" s="2" t="s">
        <v>657</v>
      </c>
      <c r="B275" s="2" t="s">
        <v>658</v>
      </c>
      <c r="C275" s="2" t="s">
        <v>100</v>
      </c>
      <c r="D275" s="16" t="s">
        <v>96</v>
      </c>
      <c r="E275" s="2">
        <f>IFERROR(INDEX('UK Institution Coverage'!$E$2:$E$727,MATCH($A275,'UK Institution Coverage'!$A$2:$A$727,0)),0)</f>
        <v>2</v>
      </c>
      <c r="F275" s="2">
        <f>IFERROR(INDEX('UK Institution Coverage'!$M$2:$M$727,MATCH($A275,'UK Institution Coverage'!$A$2:$A$727,0)),0)</f>
        <v>2</v>
      </c>
      <c r="G275" s="2" t="str">
        <f t="shared" si="4"/>
        <v>partial - 2 of 3</v>
      </c>
      <c r="H275" s="2" t="s">
        <v>97</v>
      </c>
    </row>
    <row r="276" spans="1:8" ht="15" customHeight="1">
      <c r="A276" s="2" t="s">
        <v>659</v>
      </c>
      <c r="B276" s="2" t="s">
        <v>660</v>
      </c>
      <c r="C276" s="16" t="s">
        <v>421</v>
      </c>
      <c r="D276" s="16" t="s">
        <v>264</v>
      </c>
      <c r="E276" s="2">
        <f>IFERROR(INDEX('UK Institution Coverage'!$E$2:$E$727,MATCH($A276,'UK Institution Coverage'!$A$2:$A$727,0)),0)</f>
        <v>2</v>
      </c>
      <c r="F276" s="2">
        <f>IFERROR(INDEX('UK Institution Coverage'!$M$2:$M$727,MATCH($A276,'UK Institution Coverage'!$A$2:$A$727,0)),0)</f>
        <v>1</v>
      </c>
      <c r="G276" s="2" t="str">
        <f t="shared" si="4"/>
        <v>not in target</v>
      </c>
      <c r="H276" s="16" t="s">
        <v>194</v>
      </c>
    </row>
    <row r="277" spans="1:8" ht="15" customHeight="1">
      <c r="A277" s="2" t="s">
        <v>661</v>
      </c>
      <c r="B277" s="2" t="s">
        <v>662</v>
      </c>
      <c r="C277" s="16" t="s">
        <v>464</v>
      </c>
      <c r="D277" s="16" t="s">
        <v>264</v>
      </c>
      <c r="E277" s="2">
        <f>IFERROR(INDEX('UK Institution Coverage'!$E$2:$E$727,MATCH($A277,'UK Institution Coverage'!$A$2:$A$727,0)),0)</f>
        <v>2</v>
      </c>
      <c r="F277" s="2">
        <f>IFERROR(INDEX('UK Institution Coverage'!$M$2:$M$727,MATCH($A277,'UK Institution Coverage'!$A$2:$A$727,0)),0)</f>
        <v>1</v>
      </c>
      <c r="G277" s="2" t="str">
        <f t="shared" si="4"/>
        <v>not in target</v>
      </c>
      <c r="H277" s="16" t="s">
        <v>194</v>
      </c>
    </row>
    <row r="278" spans="1:8" ht="15" customHeight="1">
      <c r="A278" s="2" t="s">
        <v>663</v>
      </c>
      <c r="B278" s="2" t="s">
        <v>664</v>
      </c>
      <c r="C278" s="2" t="s">
        <v>383</v>
      </c>
      <c r="D278" s="16" t="s">
        <v>264</v>
      </c>
      <c r="E278" s="2">
        <f>IFERROR(INDEX('UK Institution Coverage'!$E$2:$E$727,MATCH($A278,'UK Institution Coverage'!$A$2:$A$727,0)),0)</f>
        <v>2</v>
      </c>
      <c r="F278" s="2">
        <f>IFERROR(INDEX('UK Institution Coverage'!$M$2:$M$727,MATCH($A278,'UK Institution Coverage'!$A$2:$A$727,0)),0)</f>
        <v>0</v>
      </c>
      <c r="G278" s="2" t="str">
        <f t="shared" si="4"/>
        <v>not in target</v>
      </c>
      <c r="H278" s="2" t="s">
        <v>162</v>
      </c>
    </row>
    <row r="279" spans="1:8" ht="15" customHeight="1">
      <c r="A279" s="2" t="s">
        <v>665</v>
      </c>
      <c r="B279" s="2" t="s">
        <v>666</v>
      </c>
      <c r="C279" s="16" t="s">
        <v>421</v>
      </c>
      <c r="D279" s="16" t="s">
        <v>264</v>
      </c>
      <c r="E279" s="2">
        <f>IFERROR(INDEX('UK Institution Coverage'!$E$2:$E$727,MATCH($A279,'UK Institution Coverage'!$A$2:$A$727,0)),0)</f>
        <v>2</v>
      </c>
      <c r="F279" s="2">
        <f>IFERROR(INDEX('UK Institution Coverage'!$M$2:$M$727,MATCH($A279,'UK Institution Coverage'!$A$2:$A$727,0)),0)</f>
        <v>2</v>
      </c>
      <c r="G279" s="2" t="str">
        <f t="shared" si="4"/>
        <v>not in target</v>
      </c>
      <c r="H279" s="16" t="s">
        <v>194</v>
      </c>
    </row>
    <row r="280" spans="1:8" ht="15" customHeight="1">
      <c r="A280" s="2" t="s">
        <v>667</v>
      </c>
      <c r="B280" s="2" t="s">
        <v>668</v>
      </c>
      <c r="C280" s="2" t="s">
        <v>418</v>
      </c>
      <c r="D280" s="16" t="s">
        <v>264</v>
      </c>
      <c r="E280" s="2">
        <f>IFERROR(INDEX('UK Institution Coverage'!$E$2:$E$727,MATCH($A280,'UK Institution Coverage'!$A$2:$A$727,0)),0)</f>
        <v>2</v>
      </c>
      <c r="F280" s="2">
        <f>IFERROR(INDEX('UK Institution Coverage'!$M$2:$M$727,MATCH($A280,'UK Institution Coverage'!$A$2:$A$727,0)),0)</f>
        <v>1</v>
      </c>
      <c r="G280" s="2" t="str">
        <f t="shared" si="4"/>
        <v>not in target</v>
      </c>
      <c r="H280" s="2" t="s">
        <v>162</v>
      </c>
    </row>
    <row r="281" spans="1:8" ht="15" customHeight="1">
      <c r="A281" s="2" t="s">
        <v>669</v>
      </c>
      <c r="B281" s="2" t="s">
        <v>670</v>
      </c>
      <c r="C281" s="2" t="s">
        <v>161</v>
      </c>
      <c r="D281" s="16" t="s">
        <v>96</v>
      </c>
      <c r="E281" s="2">
        <f>IFERROR(INDEX('UK Institution Coverage'!$E$2:$E$727,MATCH($A281,'UK Institution Coverage'!$A$2:$A$727,0)),0)</f>
        <v>2</v>
      </c>
      <c r="F281" s="2">
        <f>IFERROR(INDEX('UK Institution Coverage'!$M$2:$M$727,MATCH($A281,'UK Institution Coverage'!$A$2:$A$727,0)),0)</f>
        <v>1</v>
      </c>
      <c r="G281" s="2" t="str">
        <f t="shared" si="4"/>
        <v>partial - 1 of 3</v>
      </c>
      <c r="H281" s="2" t="s">
        <v>162</v>
      </c>
    </row>
    <row r="282" spans="1:8" ht="15" customHeight="1">
      <c r="A282" s="2" t="s">
        <v>671</v>
      </c>
      <c r="B282" s="2" t="s">
        <v>672</v>
      </c>
      <c r="C282" s="2" t="s">
        <v>161</v>
      </c>
      <c r="D282" s="16" t="s">
        <v>96</v>
      </c>
      <c r="E282" s="2">
        <f>IFERROR(INDEX('UK Institution Coverage'!$E$2:$E$727,MATCH($A282,'UK Institution Coverage'!$A$2:$A$727,0)),0)</f>
        <v>2</v>
      </c>
      <c r="F282" s="2">
        <f>IFERROR(INDEX('UK Institution Coverage'!$M$2:$M$727,MATCH($A282,'UK Institution Coverage'!$A$2:$A$727,0)),0)</f>
        <v>1</v>
      </c>
      <c r="G282" s="2" t="str">
        <f t="shared" si="4"/>
        <v>partial - 1 of 3</v>
      </c>
      <c r="H282" s="2" t="s">
        <v>162</v>
      </c>
    </row>
    <row r="283" spans="1:8" ht="15" customHeight="1">
      <c r="A283" s="2" t="s">
        <v>673</v>
      </c>
      <c r="B283" s="2" t="s">
        <v>674</v>
      </c>
      <c r="C283" s="16" t="s">
        <v>368</v>
      </c>
      <c r="D283" s="16" t="s">
        <v>264</v>
      </c>
      <c r="E283" s="2">
        <f>IFERROR(INDEX('UK Institution Coverage'!$E$2:$E$727,MATCH($A283,'UK Institution Coverage'!$A$2:$A$727,0)),0)</f>
        <v>2</v>
      </c>
      <c r="F283" s="2">
        <f>IFERROR(INDEX('UK Institution Coverage'!$M$2:$M$727,MATCH($A283,'UK Institution Coverage'!$A$2:$A$727,0)),0)</f>
        <v>1</v>
      </c>
      <c r="G283" s="2" t="str">
        <f t="shared" si="4"/>
        <v>not in target</v>
      </c>
      <c r="H283" s="16" t="s">
        <v>194</v>
      </c>
    </row>
    <row r="284" spans="1:8" ht="15" customHeight="1">
      <c r="A284" s="2" t="s">
        <v>675</v>
      </c>
      <c r="B284" s="2" t="s">
        <v>676</v>
      </c>
      <c r="C284" s="2" t="s">
        <v>100</v>
      </c>
      <c r="D284" s="16" t="s">
        <v>96</v>
      </c>
      <c r="E284" s="2">
        <f>IFERROR(INDEX('UK Institution Coverage'!$E$2:$E$727,MATCH($A284,'UK Institution Coverage'!$A$2:$A$727,0)),0)</f>
        <v>2</v>
      </c>
      <c r="F284" s="2">
        <f>IFERROR(INDEX('UK Institution Coverage'!$M$2:$M$727,MATCH($A284,'UK Institution Coverage'!$A$2:$A$727,0)),0)</f>
        <v>1</v>
      </c>
      <c r="G284" s="2" t="str">
        <f t="shared" si="4"/>
        <v>partial - 1 of 3</v>
      </c>
      <c r="H284" s="2" t="s">
        <v>162</v>
      </c>
    </row>
    <row r="285" spans="1:8" ht="15" customHeight="1">
      <c r="A285" s="2" t="s">
        <v>677</v>
      </c>
      <c r="B285" s="2" t="s">
        <v>678</v>
      </c>
      <c r="C285" s="2" t="s">
        <v>368</v>
      </c>
      <c r="D285" s="16" t="s">
        <v>264</v>
      </c>
      <c r="E285" s="2">
        <f>IFERROR(INDEX('UK Institution Coverage'!$E$2:$E$727,MATCH($A285,'UK Institution Coverage'!$A$2:$A$727,0)),0)</f>
        <v>2</v>
      </c>
      <c r="F285" s="2">
        <f>IFERROR(INDEX('UK Institution Coverage'!$M$2:$M$727,MATCH($A285,'UK Institution Coverage'!$A$2:$A$727,0)),0)</f>
        <v>1</v>
      </c>
      <c r="G285" s="2" t="str">
        <f t="shared" si="4"/>
        <v>not in target</v>
      </c>
      <c r="H285" s="2" t="s">
        <v>162</v>
      </c>
    </row>
    <row r="286" spans="1:8" ht="15" customHeight="1">
      <c r="A286" s="2" t="s">
        <v>679</v>
      </c>
      <c r="B286" s="2" t="s">
        <v>680</v>
      </c>
      <c r="C286" s="2" t="s">
        <v>383</v>
      </c>
      <c r="D286" s="16" t="s">
        <v>264</v>
      </c>
      <c r="E286" s="2">
        <f>IFERROR(INDEX('UK Institution Coverage'!$E$2:$E$727,MATCH($A286,'UK Institution Coverage'!$A$2:$A$727,0)),0)</f>
        <v>2</v>
      </c>
      <c r="F286" s="2">
        <f>IFERROR(INDEX('UK Institution Coverage'!$M$2:$M$727,MATCH($A286,'UK Institution Coverage'!$A$2:$A$727,0)),0)</f>
        <v>2</v>
      </c>
      <c r="G286" s="2" t="str">
        <f t="shared" si="4"/>
        <v>not in target</v>
      </c>
      <c r="H286" s="2" t="s">
        <v>162</v>
      </c>
    </row>
    <row r="287" spans="1:8" ht="15" customHeight="1">
      <c r="A287" s="2" t="s">
        <v>681</v>
      </c>
      <c r="B287" s="2" t="s">
        <v>682</v>
      </c>
      <c r="C287" s="2" t="s">
        <v>383</v>
      </c>
      <c r="D287" s="16" t="s">
        <v>264</v>
      </c>
      <c r="E287" s="2">
        <f>IFERROR(INDEX('UK Institution Coverage'!$E$2:$E$727,MATCH($A287,'UK Institution Coverage'!$A$2:$A$727,0)),0)</f>
        <v>2</v>
      </c>
      <c r="F287" s="2">
        <f>IFERROR(INDEX('UK Institution Coverage'!$M$2:$M$727,MATCH($A287,'UK Institution Coverage'!$A$2:$A$727,0)),0)</f>
        <v>2</v>
      </c>
      <c r="G287" s="2" t="str">
        <f t="shared" si="4"/>
        <v>not in target</v>
      </c>
      <c r="H287" s="2" t="s">
        <v>97</v>
      </c>
    </row>
    <row r="288" spans="1:8" ht="15" customHeight="1">
      <c r="A288" s="2" t="s">
        <v>683</v>
      </c>
      <c r="B288" s="2" t="s">
        <v>684</v>
      </c>
      <c r="C288" s="2" t="s">
        <v>95</v>
      </c>
      <c r="D288" s="16" t="s">
        <v>96</v>
      </c>
      <c r="E288" s="2">
        <f>IFERROR(INDEX('UK Institution Coverage'!$E$2:$E$727,MATCH($A288,'UK Institution Coverage'!$A$2:$A$727,0)),0)</f>
        <v>2</v>
      </c>
      <c r="F288" s="2">
        <f>IFERROR(INDEX('UK Institution Coverage'!$M$2:$M$727,MATCH($A288,'UK Institution Coverage'!$A$2:$A$727,0)),0)</f>
        <v>2</v>
      </c>
      <c r="G288" s="2" t="str">
        <f t="shared" si="4"/>
        <v>partial - 2 of 3</v>
      </c>
      <c r="H288" s="2" t="s">
        <v>97</v>
      </c>
    </row>
    <row r="289" spans="1:8" ht="15" customHeight="1">
      <c r="A289" s="2" t="s">
        <v>685</v>
      </c>
      <c r="B289" s="2" t="s">
        <v>686</v>
      </c>
      <c r="C289" s="2" t="s">
        <v>95</v>
      </c>
      <c r="D289" s="16" t="s">
        <v>96</v>
      </c>
      <c r="E289" s="2">
        <f>IFERROR(INDEX('UK Institution Coverage'!$E$2:$E$727,MATCH($A289,'UK Institution Coverage'!$A$2:$A$727,0)),0)</f>
        <v>2</v>
      </c>
      <c r="F289" s="2">
        <f>IFERROR(INDEX('UK Institution Coverage'!$M$2:$M$727,MATCH($A289,'UK Institution Coverage'!$A$2:$A$727,0)),0)</f>
        <v>2</v>
      </c>
      <c r="G289" s="2" t="str">
        <f t="shared" si="4"/>
        <v>partial - 2 of 3</v>
      </c>
      <c r="H289" s="2" t="s">
        <v>97</v>
      </c>
    </row>
    <row r="290" spans="1:8" ht="15" customHeight="1">
      <c r="A290" s="2" t="s">
        <v>687</v>
      </c>
      <c r="B290" s="2" t="s">
        <v>688</v>
      </c>
      <c r="C290" s="2" t="s">
        <v>95</v>
      </c>
      <c r="D290" s="16" t="s">
        <v>96</v>
      </c>
      <c r="E290" s="2">
        <f>IFERROR(INDEX('UK Institution Coverage'!$E$2:$E$727,MATCH($A290,'UK Institution Coverage'!$A$2:$A$727,0)),0)</f>
        <v>2</v>
      </c>
      <c r="F290" s="2">
        <f>IFERROR(INDEX('UK Institution Coverage'!$M$2:$M$727,MATCH($A290,'UK Institution Coverage'!$A$2:$A$727,0)),0)</f>
        <v>1</v>
      </c>
      <c r="G290" s="2" t="str">
        <f t="shared" si="4"/>
        <v>partial - 1 of 3</v>
      </c>
      <c r="H290" s="2" t="s">
        <v>97</v>
      </c>
    </row>
    <row r="291" spans="1:8" ht="15" customHeight="1">
      <c r="A291" s="2" t="s">
        <v>689</v>
      </c>
      <c r="B291" s="2" t="s">
        <v>690</v>
      </c>
      <c r="C291" s="2" t="s">
        <v>383</v>
      </c>
      <c r="D291" s="16" t="s">
        <v>264</v>
      </c>
      <c r="E291" s="2">
        <f>IFERROR(INDEX('UK Institution Coverage'!$E$2:$E$727,MATCH($A291,'UK Institution Coverage'!$A$2:$A$727,0)),0)</f>
        <v>2</v>
      </c>
      <c r="F291" s="2">
        <f>IFERROR(INDEX('UK Institution Coverage'!$M$2:$M$727,MATCH($A291,'UK Institution Coverage'!$A$2:$A$727,0)),0)</f>
        <v>1</v>
      </c>
      <c r="G291" s="2" t="str">
        <f t="shared" si="4"/>
        <v>not in target</v>
      </c>
      <c r="H291" s="2" t="s">
        <v>97</v>
      </c>
    </row>
    <row r="292" spans="1:8" ht="15" customHeight="1">
      <c r="A292" s="2" t="s">
        <v>691</v>
      </c>
      <c r="B292" s="2" t="s">
        <v>692</v>
      </c>
      <c r="C292" s="2" t="s">
        <v>383</v>
      </c>
      <c r="D292" s="16" t="s">
        <v>264</v>
      </c>
      <c r="E292" s="2">
        <f>IFERROR(INDEX('UK Institution Coverage'!$E$2:$E$727,MATCH($A292,'UK Institution Coverage'!$A$2:$A$727,0)),0)</f>
        <v>2</v>
      </c>
      <c r="F292" s="2">
        <f>IFERROR(INDEX('UK Institution Coverage'!$M$2:$M$727,MATCH($A292,'UK Institution Coverage'!$A$2:$A$727,0)),0)</f>
        <v>1</v>
      </c>
      <c r="G292" s="2" t="str">
        <f t="shared" si="4"/>
        <v>not in target</v>
      </c>
      <c r="H292" s="2" t="s">
        <v>97</v>
      </c>
    </row>
    <row r="293" spans="1:8" ht="15" customHeight="1">
      <c r="A293" s="2" t="s">
        <v>693</v>
      </c>
      <c r="B293" s="2" t="s">
        <v>694</v>
      </c>
      <c r="C293" s="2" t="s">
        <v>383</v>
      </c>
      <c r="D293" s="16" t="s">
        <v>264</v>
      </c>
      <c r="E293" s="2">
        <f>IFERROR(INDEX('UK Institution Coverage'!$E$2:$E$727,MATCH($A293,'UK Institution Coverage'!$A$2:$A$727,0)),0)</f>
        <v>2</v>
      </c>
      <c r="F293" s="2">
        <f>IFERROR(INDEX('UK Institution Coverage'!$M$2:$M$727,MATCH($A293,'UK Institution Coverage'!$A$2:$A$727,0)),0)</f>
        <v>2</v>
      </c>
      <c r="G293" s="2" t="str">
        <f t="shared" si="4"/>
        <v>not in target</v>
      </c>
      <c r="H293" s="2" t="s">
        <v>162</v>
      </c>
    </row>
    <row r="294" spans="1:8" ht="15" customHeight="1">
      <c r="A294" s="2" t="s">
        <v>695</v>
      </c>
      <c r="B294" s="2" t="s">
        <v>696</v>
      </c>
      <c r="C294" s="2" t="s">
        <v>383</v>
      </c>
      <c r="D294" s="16" t="s">
        <v>264</v>
      </c>
      <c r="E294" s="2">
        <f>IFERROR(INDEX('UK Institution Coverage'!$E$2:$E$727,MATCH($A294,'UK Institution Coverage'!$A$2:$A$727,0)),0)</f>
        <v>2</v>
      </c>
      <c r="F294" s="2">
        <f>IFERROR(INDEX('UK Institution Coverage'!$M$2:$M$727,MATCH($A294,'UK Institution Coverage'!$A$2:$A$727,0)),0)</f>
        <v>1</v>
      </c>
      <c r="G294" s="2" t="str">
        <f t="shared" si="4"/>
        <v>not in target</v>
      </c>
      <c r="H294" s="2" t="s">
        <v>162</v>
      </c>
    </row>
    <row r="295" spans="1:8" ht="15" customHeight="1">
      <c r="A295" s="2" t="s">
        <v>697</v>
      </c>
      <c r="B295" s="2" t="s">
        <v>698</v>
      </c>
      <c r="C295" s="2" t="s">
        <v>100</v>
      </c>
      <c r="D295" s="16" t="s">
        <v>96</v>
      </c>
      <c r="E295" s="2">
        <f>IFERROR(INDEX('UK Institution Coverage'!$E$2:$E$727,MATCH($A295,'UK Institution Coverage'!$A$2:$A$727,0)),0)</f>
        <v>2</v>
      </c>
      <c r="F295" s="2">
        <f>IFERROR(INDEX('UK Institution Coverage'!$M$2:$M$727,MATCH($A295,'UK Institution Coverage'!$A$2:$A$727,0)),0)</f>
        <v>1</v>
      </c>
      <c r="G295" s="2" t="str">
        <f t="shared" si="4"/>
        <v>partial - 1 of 3</v>
      </c>
      <c r="H295" s="2" t="s">
        <v>162</v>
      </c>
    </row>
    <row r="296" spans="1:8" ht="15" customHeight="1">
      <c r="A296" s="2" t="s">
        <v>699</v>
      </c>
      <c r="B296" s="2" t="s">
        <v>700</v>
      </c>
      <c r="C296" s="2" t="s">
        <v>383</v>
      </c>
      <c r="D296" s="16" t="s">
        <v>264</v>
      </c>
      <c r="E296" s="2">
        <f>IFERROR(INDEX('UK Institution Coverage'!$E$2:$E$727,MATCH($A296,'UK Institution Coverage'!$A$2:$A$727,0)),0)</f>
        <v>2</v>
      </c>
      <c r="F296" s="2">
        <f>IFERROR(INDEX('UK Institution Coverage'!$M$2:$M$727,MATCH($A296,'UK Institution Coverage'!$A$2:$A$727,0)),0)</f>
        <v>2</v>
      </c>
      <c r="G296" s="2" t="str">
        <f t="shared" si="4"/>
        <v>not in target</v>
      </c>
      <c r="H296" s="2" t="s">
        <v>162</v>
      </c>
    </row>
    <row r="297" spans="1:8" ht="15" customHeight="1">
      <c r="A297" s="2" t="s">
        <v>701</v>
      </c>
      <c r="B297" s="2" t="s">
        <v>702</v>
      </c>
      <c r="C297" s="16" t="s">
        <v>100</v>
      </c>
      <c r="D297" s="16" t="s">
        <v>96</v>
      </c>
      <c r="E297" s="2">
        <f>IFERROR(INDEX('UK Institution Coverage'!$E$2:$E$727,MATCH($A297,'UK Institution Coverage'!$A$2:$A$727,0)),0)</f>
        <v>2</v>
      </c>
      <c r="F297" s="2">
        <f>IFERROR(INDEX('UK Institution Coverage'!$M$2:$M$727,MATCH($A297,'UK Institution Coverage'!$A$2:$A$727,0)),0)</f>
        <v>1</v>
      </c>
      <c r="G297" s="2" t="str">
        <f t="shared" si="4"/>
        <v>partial - 1 of 3</v>
      </c>
      <c r="H297" s="16" t="s">
        <v>194</v>
      </c>
    </row>
    <row r="298" spans="1:8" ht="15" customHeight="1">
      <c r="A298" s="2" t="s">
        <v>703</v>
      </c>
      <c r="B298" s="2" t="s">
        <v>704</v>
      </c>
      <c r="C298" s="2" t="s">
        <v>95</v>
      </c>
      <c r="D298" s="16" t="s">
        <v>96</v>
      </c>
      <c r="E298" s="2">
        <f>IFERROR(INDEX('UK Institution Coverage'!$E$2:$E$727,MATCH($A298,'UK Institution Coverage'!$A$2:$A$727,0)),0)</f>
        <v>2</v>
      </c>
      <c r="F298" s="2">
        <f>IFERROR(INDEX('UK Institution Coverage'!$M$2:$M$727,MATCH($A298,'UK Institution Coverage'!$A$2:$A$727,0)),0)</f>
        <v>1</v>
      </c>
      <c r="G298" s="2" t="str">
        <f t="shared" si="4"/>
        <v>partial - 1 of 3</v>
      </c>
      <c r="H298" s="2" t="s">
        <v>97</v>
      </c>
    </row>
    <row r="299" spans="1:8" ht="15" customHeight="1">
      <c r="A299" s="2" t="s">
        <v>705</v>
      </c>
      <c r="B299" s="2" t="s">
        <v>706</v>
      </c>
      <c r="C299" s="2" t="s">
        <v>95</v>
      </c>
      <c r="D299" s="16" t="s">
        <v>96</v>
      </c>
      <c r="E299" s="2">
        <f>IFERROR(INDEX('UK Institution Coverage'!$E$2:$E$727,MATCH($A299,'UK Institution Coverage'!$A$2:$A$727,0)),0)</f>
        <v>2</v>
      </c>
      <c r="F299" s="2">
        <f>IFERROR(INDEX('UK Institution Coverage'!$M$2:$M$727,MATCH($A299,'UK Institution Coverage'!$A$2:$A$727,0)),0)</f>
        <v>2</v>
      </c>
      <c r="G299" s="2" t="str">
        <f t="shared" si="4"/>
        <v>partial - 2 of 3</v>
      </c>
      <c r="H299" s="2" t="s">
        <v>97</v>
      </c>
    </row>
    <row r="300" spans="1:8" ht="15" customHeight="1">
      <c r="A300" s="2" t="s">
        <v>707</v>
      </c>
      <c r="B300" s="2" t="s">
        <v>708</v>
      </c>
      <c r="C300" s="16" t="s">
        <v>421</v>
      </c>
      <c r="D300" s="16" t="s">
        <v>264</v>
      </c>
      <c r="E300" s="2">
        <f>IFERROR(INDEX('UK Institution Coverage'!$E$2:$E$727,MATCH($A300,'UK Institution Coverage'!$A$2:$A$727,0)),0)</f>
        <v>2</v>
      </c>
      <c r="F300" s="2">
        <f>IFERROR(INDEX('UK Institution Coverage'!$M$2:$M$727,MATCH($A300,'UK Institution Coverage'!$A$2:$A$727,0)),0)</f>
        <v>1</v>
      </c>
      <c r="G300" s="2" t="str">
        <f t="shared" si="4"/>
        <v>not in target</v>
      </c>
      <c r="H300" s="16" t="s">
        <v>194</v>
      </c>
    </row>
    <row r="301" spans="1:8" ht="15" customHeight="1">
      <c r="A301" s="2" t="s">
        <v>709</v>
      </c>
      <c r="B301" s="2" t="s">
        <v>710</v>
      </c>
      <c r="C301" s="2" t="s">
        <v>383</v>
      </c>
      <c r="D301" s="16" t="s">
        <v>264</v>
      </c>
      <c r="E301" s="2">
        <f>IFERROR(INDEX('UK Institution Coverage'!$E$2:$E$727,MATCH($A301,'UK Institution Coverage'!$A$2:$A$727,0)),0)</f>
        <v>2</v>
      </c>
      <c r="F301" s="2">
        <f>IFERROR(INDEX('UK Institution Coverage'!$M$2:$M$727,MATCH($A301,'UK Institution Coverage'!$A$2:$A$727,0)),0)</f>
        <v>2</v>
      </c>
      <c r="G301" s="2" t="str">
        <f t="shared" si="4"/>
        <v>not in target</v>
      </c>
      <c r="H301" s="2" t="s">
        <v>162</v>
      </c>
    </row>
    <row r="302" spans="1:8" ht="15" customHeight="1">
      <c r="A302" s="2" t="s">
        <v>711</v>
      </c>
      <c r="B302" s="2" t="s">
        <v>712</v>
      </c>
      <c r="C302" s="2" t="s">
        <v>95</v>
      </c>
      <c r="D302" s="16" t="s">
        <v>96</v>
      </c>
      <c r="E302" s="2">
        <f>IFERROR(INDEX('UK Institution Coverage'!$E$2:$E$727,MATCH($A302,'UK Institution Coverage'!$A$2:$A$727,0)),0)</f>
        <v>2</v>
      </c>
      <c r="F302" s="2">
        <f>IFERROR(INDEX('UK Institution Coverage'!$M$2:$M$727,MATCH($A302,'UK Institution Coverage'!$A$2:$A$727,0)),0)</f>
        <v>1</v>
      </c>
      <c r="G302" s="2" t="str">
        <f t="shared" si="4"/>
        <v>partial - 1 of 3</v>
      </c>
      <c r="H302" s="2" t="s">
        <v>97</v>
      </c>
    </row>
    <row r="303" spans="1:8" ht="15" customHeight="1">
      <c r="A303" s="2" t="s">
        <v>713</v>
      </c>
      <c r="B303" s="2" t="s">
        <v>714</v>
      </c>
      <c r="C303" s="2" t="s">
        <v>383</v>
      </c>
      <c r="D303" s="16" t="s">
        <v>264</v>
      </c>
      <c r="E303" s="2">
        <f>IFERROR(INDEX('UK Institution Coverage'!$E$2:$E$727,MATCH($A303,'UK Institution Coverage'!$A$2:$A$727,0)),0)</f>
        <v>2</v>
      </c>
      <c r="F303" s="2">
        <f>IFERROR(INDEX('UK Institution Coverage'!$M$2:$M$727,MATCH($A303,'UK Institution Coverage'!$A$2:$A$727,0)),0)</f>
        <v>2</v>
      </c>
      <c r="G303" s="2" t="str">
        <f t="shared" si="4"/>
        <v>not in target</v>
      </c>
      <c r="H303" s="2" t="s">
        <v>162</v>
      </c>
    </row>
    <row r="304" spans="1:8" ht="15" customHeight="1">
      <c r="A304" s="2" t="s">
        <v>715</v>
      </c>
      <c r="B304" s="2" t="s">
        <v>716</v>
      </c>
      <c r="C304" s="2" t="s">
        <v>161</v>
      </c>
      <c r="D304" s="16" t="s">
        <v>96</v>
      </c>
      <c r="E304" s="2">
        <f>IFERROR(INDEX('UK Institution Coverage'!$E$2:$E$727,MATCH($A304,'UK Institution Coverage'!$A$2:$A$727,0)),0)</f>
        <v>2</v>
      </c>
      <c r="F304" s="2">
        <f>IFERROR(INDEX('UK Institution Coverage'!$M$2:$M$727,MATCH($A304,'UK Institution Coverage'!$A$2:$A$727,0)),0)</f>
        <v>1</v>
      </c>
      <c r="G304" s="2" t="str">
        <f t="shared" si="4"/>
        <v>partial - 1 of 3</v>
      </c>
      <c r="H304" s="2" t="s">
        <v>97</v>
      </c>
    </row>
    <row r="305" spans="1:8" ht="15" customHeight="1">
      <c r="A305" s="2" t="s">
        <v>717</v>
      </c>
      <c r="B305" s="2" t="s">
        <v>718</v>
      </c>
      <c r="C305" s="2" t="s">
        <v>525</v>
      </c>
      <c r="D305" s="16" t="s">
        <v>264</v>
      </c>
      <c r="E305" s="2">
        <f>IFERROR(INDEX('UK Institution Coverage'!$E$2:$E$727,MATCH($A305,'UK Institution Coverage'!$A$2:$A$727,0)),0)</f>
        <v>2</v>
      </c>
      <c r="F305" s="2">
        <f>IFERROR(INDEX('UK Institution Coverage'!$M$2:$M$727,MATCH($A305,'UK Institution Coverage'!$A$2:$A$727,0)),0)</f>
        <v>1</v>
      </c>
      <c r="G305" s="2" t="str">
        <f t="shared" si="4"/>
        <v>not in target</v>
      </c>
      <c r="H305" s="2" t="s">
        <v>97</v>
      </c>
    </row>
    <row r="306" spans="1:8" ht="15" customHeight="1">
      <c r="A306" s="2" t="s">
        <v>719</v>
      </c>
      <c r="B306" s="2" t="s">
        <v>720</v>
      </c>
      <c r="C306" s="2" t="s">
        <v>95</v>
      </c>
      <c r="D306" s="16" t="s">
        <v>96</v>
      </c>
      <c r="E306" s="2">
        <f>IFERROR(INDEX('UK Institution Coverage'!$E$2:$E$727,MATCH($A306,'UK Institution Coverage'!$A$2:$A$727,0)),0)</f>
        <v>2</v>
      </c>
      <c r="F306" s="2">
        <f>IFERROR(INDEX('UK Institution Coverage'!$M$2:$M$727,MATCH($A306,'UK Institution Coverage'!$A$2:$A$727,0)),0)</f>
        <v>1</v>
      </c>
      <c r="G306" s="2" t="str">
        <f t="shared" si="4"/>
        <v>partial - 1 of 3</v>
      </c>
      <c r="H306" s="2" t="s">
        <v>97</v>
      </c>
    </row>
    <row r="307" spans="1:8" ht="15" customHeight="1">
      <c r="A307" s="2" t="s">
        <v>721</v>
      </c>
      <c r="B307" s="2" t="s">
        <v>722</v>
      </c>
      <c r="C307" s="2" t="s">
        <v>525</v>
      </c>
      <c r="D307" s="16" t="s">
        <v>264</v>
      </c>
      <c r="E307" s="2">
        <f>IFERROR(INDEX('UK Institution Coverage'!$E$2:$E$727,MATCH($A307,'UK Institution Coverage'!$A$2:$A$727,0)),0)</f>
        <v>2</v>
      </c>
      <c r="F307" s="2">
        <f>IFERROR(INDEX('UK Institution Coverage'!$M$2:$M$727,MATCH($A307,'UK Institution Coverage'!$A$2:$A$727,0)),0)</f>
        <v>1</v>
      </c>
      <c r="G307" s="2" t="str">
        <f t="shared" si="4"/>
        <v>not in target</v>
      </c>
      <c r="H307" s="2" t="s">
        <v>162</v>
      </c>
    </row>
    <row r="308" spans="1:8" ht="15" customHeight="1">
      <c r="A308" s="2" t="s">
        <v>723</v>
      </c>
      <c r="B308" s="2" t="s">
        <v>724</v>
      </c>
      <c r="C308" s="2" t="s">
        <v>161</v>
      </c>
      <c r="D308" s="16" t="s">
        <v>96</v>
      </c>
      <c r="E308" s="2">
        <f>IFERROR(INDEX('UK Institution Coverage'!$E$2:$E$727,MATCH($A308,'UK Institution Coverage'!$A$2:$A$727,0)),0)</f>
        <v>1</v>
      </c>
      <c r="F308" s="2">
        <f>IFERROR(INDEX('UK Institution Coverage'!$M$2:$M$727,MATCH($A308,'UK Institution Coverage'!$A$2:$A$727,0)),0)</f>
        <v>1</v>
      </c>
      <c r="G308" s="2" t="str">
        <f t="shared" si="4"/>
        <v>partial - 1 of 3</v>
      </c>
      <c r="H308" s="2" t="s">
        <v>162</v>
      </c>
    </row>
    <row r="309" spans="1:8" ht="15" customHeight="1">
      <c r="A309" s="2" t="s">
        <v>725</v>
      </c>
      <c r="B309" s="2" t="s">
        <v>726</v>
      </c>
      <c r="C309" s="2" t="s">
        <v>383</v>
      </c>
      <c r="D309" s="16" t="s">
        <v>264</v>
      </c>
      <c r="E309" s="2">
        <f>IFERROR(INDEX('UK Institution Coverage'!$E$2:$E$727,MATCH($A309,'UK Institution Coverage'!$A$2:$A$727,0)),0)</f>
        <v>1</v>
      </c>
      <c r="F309" s="2">
        <f>IFERROR(INDEX('UK Institution Coverage'!$M$2:$M$727,MATCH($A309,'UK Institution Coverage'!$A$2:$A$727,0)),0)</f>
        <v>1</v>
      </c>
      <c r="G309" s="2" t="str">
        <f t="shared" si="4"/>
        <v>not in target</v>
      </c>
      <c r="H309" s="2" t="s">
        <v>162</v>
      </c>
    </row>
    <row r="310" spans="1:8" ht="15" customHeight="1">
      <c r="A310" s="2" t="s">
        <v>727</v>
      </c>
      <c r="B310" s="2" t="s">
        <v>728</v>
      </c>
      <c r="C310" s="2" t="s">
        <v>100</v>
      </c>
      <c r="D310" s="16" t="s">
        <v>96</v>
      </c>
      <c r="E310" s="2">
        <f>IFERROR(INDEX('UK Institution Coverage'!$E$2:$E$727,MATCH($A310,'UK Institution Coverage'!$A$2:$A$727,0)),0)</f>
        <v>1</v>
      </c>
      <c r="F310" s="2">
        <f>IFERROR(INDEX('UK Institution Coverage'!$M$2:$M$727,MATCH($A310,'UK Institution Coverage'!$A$2:$A$727,0)),0)</f>
        <v>1</v>
      </c>
      <c r="G310" s="2" t="str">
        <f t="shared" si="4"/>
        <v>partial - 1 of 3</v>
      </c>
      <c r="H310" s="2" t="s">
        <v>162</v>
      </c>
    </row>
    <row r="311" spans="1:8" ht="15" customHeight="1">
      <c r="A311" s="2" t="s">
        <v>729</v>
      </c>
      <c r="B311" s="2" t="s">
        <v>730</v>
      </c>
      <c r="C311" s="2" t="s">
        <v>525</v>
      </c>
      <c r="D311" s="16" t="s">
        <v>264</v>
      </c>
      <c r="E311" s="2">
        <f>IFERROR(INDEX('UK Institution Coverage'!$E$2:$E$727,MATCH($A311,'UK Institution Coverage'!$A$2:$A$727,0)),0)</f>
        <v>1</v>
      </c>
      <c r="F311" s="2">
        <f>IFERROR(INDEX('UK Institution Coverage'!$M$2:$M$727,MATCH($A311,'UK Institution Coverage'!$A$2:$A$727,0)),0)</f>
        <v>1</v>
      </c>
      <c r="G311" s="2" t="str">
        <f t="shared" si="4"/>
        <v>not in target</v>
      </c>
      <c r="H311" s="2" t="s">
        <v>162</v>
      </c>
    </row>
    <row r="312" spans="1:8" ht="15" customHeight="1">
      <c r="A312" s="2" t="s">
        <v>731</v>
      </c>
      <c r="B312" s="2" t="s">
        <v>732</v>
      </c>
      <c r="C312" s="2" t="s">
        <v>383</v>
      </c>
      <c r="D312" s="16" t="s">
        <v>264</v>
      </c>
      <c r="E312" s="2">
        <f>IFERROR(INDEX('UK Institution Coverage'!$E$2:$E$727,MATCH($A312,'UK Institution Coverage'!$A$2:$A$727,0)),0)</f>
        <v>1</v>
      </c>
      <c r="F312" s="2">
        <f>IFERROR(INDEX('UK Institution Coverage'!$M$2:$M$727,MATCH($A312,'UK Institution Coverage'!$A$2:$A$727,0)),0)</f>
        <v>1</v>
      </c>
      <c r="G312" s="2" t="str">
        <f t="shared" si="4"/>
        <v>not in target</v>
      </c>
      <c r="H312" s="2" t="s">
        <v>162</v>
      </c>
    </row>
    <row r="313" spans="1:8" ht="15" customHeight="1">
      <c r="A313" s="2" t="s">
        <v>733</v>
      </c>
      <c r="B313" s="2" t="s">
        <v>734</v>
      </c>
      <c r="C313" s="16" t="s">
        <v>368</v>
      </c>
      <c r="D313" s="16" t="s">
        <v>264</v>
      </c>
      <c r="E313" s="2">
        <f>IFERROR(INDEX('UK Institution Coverage'!$E$2:$E$727,MATCH($A313,'UK Institution Coverage'!$A$2:$A$727,0)),0)</f>
        <v>1</v>
      </c>
      <c r="F313" s="2">
        <f>IFERROR(INDEX('UK Institution Coverage'!$M$2:$M$727,MATCH($A313,'UK Institution Coverage'!$A$2:$A$727,0)),0)</f>
        <v>1</v>
      </c>
      <c r="G313" s="2" t="str">
        <f t="shared" si="4"/>
        <v>not in target</v>
      </c>
      <c r="H313" s="16" t="s">
        <v>194</v>
      </c>
    </row>
    <row r="314" spans="1:8" ht="15" customHeight="1">
      <c r="A314" s="2" t="s">
        <v>735</v>
      </c>
      <c r="B314" s="2" t="s">
        <v>736</v>
      </c>
      <c r="C314" s="2" t="s">
        <v>161</v>
      </c>
      <c r="D314" s="16" t="s">
        <v>96</v>
      </c>
      <c r="E314" s="2">
        <f>IFERROR(INDEX('UK Institution Coverage'!$E$2:$E$727,MATCH($A314,'UK Institution Coverage'!$A$2:$A$727,0)),0)</f>
        <v>1</v>
      </c>
      <c r="F314" s="2">
        <f>IFERROR(INDEX('UK Institution Coverage'!$M$2:$M$727,MATCH($A314,'UK Institution Coverage'!$A$2:$A$727,0)),0)</f>
        <v>1</v>
      </c>
      <c r="G314" s="2" t="str">
        <f t="shared" si="4"/>
        <v>partial - 1 of 3</v>
      </c>
      <c r="H314" s="2" t="s">
        <v>97</v>
      </c>
    </row>
    <row r="315" spans="1:8" ht="15" customHeight="1">
      <c r="A315" s="2" t="s">
        <v>737</v>
      </c>
      <c r="B315" s="2" t="s">
        <v>738</v>
      </c>
      <c r="C315" s="2" t="s">
        <v>161</v>
      </c>
      <c r="D315" s="16" t="s">
        <v>96</v>
      </c>
      <c r="E315" s="2">
        <f>IFERROR(INDEX('UK Institution Coverage'!$E$2:$E$727,MATCH($A315,'UK Institution Coverage'!$A$2:$A$727,0)),0)</f>
        <v>1</v>
      </c>
      <c r="F315" s="2">
        <f>IFERROR(INDEX('UK Institution Coverage'!$M$2:$M$727,MATCH($A315,'UK Institution Coverage'!$A$2:$A$727,0)),0)</f>
        <v>1</v>
      </c>
      <c r="G315" s="2" t="str">
        <f t="shared" si="4"/>
        <v>partial - 1 of 3</v>
      </c>
      <c r="H315" s="2" t="s">
        <v>97</v>
      </c>
    </row>
    <row r="316" spans="1:8" ht="15" customHeight="1">
      <c r="A316" s="2" t="s">
        <v>739</v>
      </c>
      <c r="B316" s="2" t="s">
        <v>740</v>
      </c>
      <c r="C316" s="2" t="s">
        <v>383</v>
      </c>
      <c r="D316" s="16" t="s">
        <v>264</v>
      </c>
      <c r="E316" s="2">
        <f>IFERROR(INDEX('UK Institution Coverage'!$E$2:$E$727,MATCH($A316,'UK Institution Coverage'!$A$2:$A$727,0)),0)</f>
        <v>1</v>
      </c>
      <c r="F316" s="2">
        <f>IFERROR(INDEX('UK Institution Coverage'!$M$2:$M$727,MATCH($A316,'UK Institution Coverage'!$A$2:$A$727,0)),0)</f>
        <v>1</v>
      </c>
      <c r="G316" s="2" t="str">
        <f t="shared" si="4"/>
        <v>not in target</v>
      </c>
      <c r="H316" s="2" t="s">
        <v>162</v>
      </c>
    </row>
    <row r="317" spans="1:8" ht="15" customHeight="1">
      <c r="A317" s="2" t="s">
        <v>741</v>
      </c>
      <c r="B317" s="2" t="s">
        <v>742</v>
      </c>
      <c r="C317" s="2" t="s">
        <v>383</v>
      </c>
      <c r="D317" s="16" t="s">
        <v>264</v>
      </c>
      <c r="E317" s="2">
        <f>IFERROR(INDEX('UK Institution Coverage'!$E$2:$E$727,MATCH($A317,'UK Institution Coverage'!$A$2:$A$727,0)),0)</f>
        <v>1</v>
      </c>
      <c r="F317" s="2">
        <f>IFERROR(INDEX('UK Institution Coverage'!$M$2:$M$727,MATCH($A317,'UK Institution Coverage'!$A$2:$A$727,0)),0)</f>
        <v>1</v>
      </c>
      <c r="G317" s="2" t="str">
        <f t="shared" si="4"/>
        <v>not in target</v>
      </c>
      <c r="H317" s="2" t="s">
        <v>97</v>
      </c>
    </row>
    <row r="318" spans="1:8" ht="15" customHeight="1">
      <c r="A318" s="2" t="s">
        <v>743</v>
      </c>
      <c r="B318" s="2" t="s">
        <v>744</v>
      </c>
      <c r="C318" s="2" t="s">
        <v>383</v>
      </c>
      <c r="D318" s="16" t="s">
        <v>264</v>
      </c>
      <c r="E318" s="2">
        <f>IFERROR(INDEX('UK Institution Coverage'!$E$2:$E$727,MATCH($A318,'UK Institution Coverage'!$A$2:$A$727,0)),0)</f>
        <v>1</v>
      </c>
      <c r="F318" s="2">
        <f>IFERROR(INDEX('UK Institution Coverage'!$M$2:$M$727,MATCH($A318,'UK Institution Coverage'!$A$2:$A$727,0)),0)</f>
        <v>1</v>
      </c>
      <c r="G318" s="2" t="str">
        <f t="shared" si="4"/>
        <v>not in target</v>
      </c>
      <c r="H318" s="2" t="s">
        <v>97</v>
      </c>
    </row>
    <row r="319" spans="1:8" ht="15" customHeight="1">
      <c r="A319" s="2" t="s">
        <v>745</v>
      </c>
      <c r="B319" s="2" t="s">
        <v>746</v>
      </c>
      <c r="C319" s="2" t="s">
        <v>383</v>
      </c>
      <c r="D319" s="16" t="s">
        <v>264</v>
      </c>
      <c r="E319" s="2">
        <f>IFERROR(INDEX('UK Institution Coverage'!$E$2:$E$727,MATCH($A319,'UK Institution Coverage'!$A$2:$A$727,0)),0)</f>
        <v>1</v>
      </c>
      <c r="F319" s="2">
        <f>IFERROR(INDEX('UK Institution Coverage'!$M$2:$M$727,MATCH($A319,'UK Institution Coverage'!$A$2:$A$727,0)),0)</f>
        <v>1</v>
      </c>
      <c r="G319" s="2" t="str">
        <f t="shared" si="4"/>
        <v>not in target</v>
      </c>
      <c r="H319" s="2" t="s">
        <v>162</v>
      </c>
    </row>
    <row r="320" spans="1:8" ht="15" customHeight="1">
      <c r="A320" s="2" t="s">
        <v>747</v>
      </c>
      <c r="B320" s="2" t="s">
        <v>748</v>
      </c>
      <c r="C320" s="2" t="s">
        <v>383</v>
      </c>
      <c r="D320" s="16" t="s">
        <v>264</v>
      </c>
      <c r="E320" s="2">
        <f>IFERROR(INDEX('UK Institution Coverage'!$E$2:$E$727,MATCH($A320,'UK Institution Coverage'!$A$2:$A$727,0)),0)</f>
        <v>1</v>
      </c>
      <c r="F320" s="2">
        <f>IFERROR(INDEX('UK Institution Coverage'!$M$2:$M$727,MATCH($A320,'UK Institution Coverage'!$A$2:$A$727,0)),0)</f>
        <v>1</v>
      </c>
      <c r="G320" s="2" t="str">
        <f t="shared" si="4"/>
        <v>not in target</v>
      </c>
      <c r="H320" s="2" t="s">
        <v>97</v>
      </c>
    </row>
    <row r="321" spans="1:8" ht="15" customHeight="1">
      <c r="A321" s="2" t="s">
        <v>749</v>
      </c>
      <c r="B321" s="2" t="s">
        <v>750</v>
      </c>
      <c r="C321" s="2" t="s">
        <v>383</v>
      </c>
      <c r="D321" s="16" t="s">
        <v>264</v>
      </c>
      <c r="E321" s="2">
        <f>IFERROR(INDEX('UK Institution Coverage'!$E$2:$E$727,MATCH($A321,'UK Institution Coverage'!$A$2:$A$727,0)),0)</f>
        <v>1</v>
      </c>
      <c r="F321" s="2">
        <f>IFERROR(INDEX('UK Institution Coverage'!$M$2:$M$727,MATCH($A321,'UK Institution Coverage'!$A$2:$A$727,0)),0)</f>
        <v>1</v>
      </c>
      <c r="G321" s="2" t="str">
        <f t="shared" si="4"/>
        <v>not in target</v>
      </c>
      <c r="H321" s="2" t="s">
        <v>162</v>
      </c>
    </row>
    <row r="322" spans="1:8" ht="15" customHeight="1">
      <c r="A322" s="2" t="s">
        <v>751</v>
      </c>
      <c r="B322" s="2" t="s">
        <v>752</v>
      </c>
      <c r="C322" s="2" t="s">
        <v>383</v>
      </c>
      <c r="D322" s="16" t="s">
        <v>264</v>
      </c>
      <c r="E322" s="2">
        <f>IFERROR(INDEX('UK Institution Coverage'!$E$2:$E$727,MATCH($A322,'UK Institution Coverage'!$A$2:$A$727,0)),0)</f>
        <v>1</v>
      </c>
      <c r="F322" s="2">
        <f>IFERROR(INDEX('UK Institution Coverage'!$M$2:$M$727,MATCH($A322,'UK Institution Coverage'!$A$2:$A$727,0)),0)</f>
        <v>1</v>
      </c>
      <c r="G322" s="2" t="str">
        <f t="shared" ref="G322:G385" si="5">IF($D322&lt;&gt;"Yes","not in target",IF($E322=0,"NO CONTACTS",IF($F322=3,"all 3 personas","partial - "&amp;$F322&amp;" of 3")))</f>
        <v>not in target</v>
      </c>
      <c r="H322" s="2" t="s">
        <v>162</v>
      </c>
    </row>
    <row r="323" spans="1:8" ht="15" customHeight="1">
      <c r="A323" s="2" t="s">
        <v>753</v>
      </c>
      <c r="B323" s="2" t="s">
        <v>754</v>
      </c>
      <c r="C323" s="2" t="s">
        <v>383</v>
      </c>
      <c r="D323" s="16" t="s">
        <v>264</v>
      </c>
      <c r="E323" s="2">
        <f>IFERROR(INDEX('UK Institution Coverage'!$E$2:$E$727,MATCH($A323,'UK Institution Coverage'!$A$2:$A$727,0)),0)</f>
        <v>1</v>
      </c>
      <c r="F323" s="2">
        <f>IFERROR(INDEX('UK Institution Coverage'!$M$2:$M$727,MATCH($A323,'UK Institution Coverage'!$A$2:$A$727,0)),0)</f>
        <v>1</v>
      </c>
      <c r="G323" s="2" t="str">
        <f t="shared" si="5"/>
        <v>not in target</v>
      </c>
      <c r="H323" s="2" t="s">
        <v>97</v>
      </c>
    </row>
    <row r="324" spans="1:8" ht="15" customHeight="1">
      <c r="A324" s="2" t="s">
        <v>755</v>
      </c>
      <c r="B324" s="2" t="s">
        <v>756</v>
      </c>
      <c r="C324" s="2" t="s">
        <v>525</v>
      </c>
      <c r="D324" s="16" t="s">
        <v>264</v>
      </c>
      <c r="E324" s="2">
        <f>IFERROR(INDEX('UK Institution Coverage'!$E$2:$E$727,MATCH($A324,'UK Institution Coverage'!$A$2:$A$727,0)),0)</f>
        <v>1</v>
      </c>
      <c r="F324" s="2">
        <f>IFERROR(INDEX('UK Institution Coverage'!$M$2:$M$727,MATCH($A324,'UK Institution Coverage'!$A$2:$A$727,0)),0)</f>
        <v>1</v>
      </c>
      <c r="G324" s="2" t="str">
        <f t="shared" si="5"/>
        <v>not in target</v>
      </c>
      <c r="H324" s="2" t="s">
        <v>97</v>
      </c>
    </row>
    <row r="325" spans="1:8" ht="15" customHeight="1">
      <c r="A325" s="2" t="s">
        <v>757</v>
      </c>
      <c r="B325" s="2" t="s">
        <v>758</v>
      </c>
      <c r="C325" s="2" t="s">
        <v>95</v>
      </c>
      <c r="D325" s="16" t="s">
        <v>96</v>
      </c>
      <c r="E325" s="2">
        <f>IFERROR(INDEX('UK Institution Coverage'!$E$2:$E$727,MATCH($A325,'UK Institution Coverage'!$A$2:$A$727,0)),0)</f>
        <v>1</v>
      </c>
      <c r="F325" s="2">
        <f>IFERROR(INDEX('UK Institution Coverage'!$M$2:$M$727,MATCH($A325,'UK Institution Coverage'!$A$2:$A$727,0)),0)</f>
        <v>0</v>
      </c>
      <c r="G325" s="2" t="str">
        <f t="shared" si="5"/>
        <v>partial - 0 of 3</v>
      </c>
      <c r="H325" s="2" t="s">
        <v>97</v>
      </c>
    </row>
    <row r="326" spans="1:8" ht="15" customHeight="1">
      <c r="A326" s="2" t="s">
        <v>759</v>
      </c>
      <c r="B326" s="2" t="s">
        <v>760</v>
      </c>
      <c r="C326" s="16" t="s">
        <v>368</v>
      </c>
      <c r="D326" s="16" t="s">
        <v>264</v>
      </c>
      <c r="E326" s="2">
        <f>IFERROR(INDEX('UK Institution Coverage'!$E$2:$E$727,MATCH($A326,'UK Institution Coverage'!$A$2:$A$727,0)),0)</f>
        <v>1</v>
      </c>
      <c r="F326" s="2">
        <f>IFERROR(INDEX('UK Institution Coverage'!$M$2:$M$727,MATCH($A326,'UK Institution Coverage'!$A$2:$A$727,0)),0)</f>
        <v>1</v>
      </c>
      <c r="G326" s="2" t="str">
        <f t="shared" si="5"/>
        <v>not in target</v>
      </c>
      <c r="H326" s="16" t="s">
        <v>194</v>
      </c>
    </row>
    <row r="327" spans="1:8" ht="15" customHeight="1">
      <c r="A327" s="2" t="s">
        <v>761</v>
      </c>
      <c r="B327" s="2" t="s">
        <v>762</v>
      </c>
      <c r="C327" s="2" t="s">
        <v>525</v>
      </c>
      <c r="D327" s="16" t="s">
        <v>264</v>
      </c>
      <c r="E327" s="2">
        <f>IFERROR(INDEX('UK Institution Coverage'!$E$2:$E$727,MATCH($A327,'UK Institution Coverage'!$A$2:$A$727,0)),0)</f>
        <v>1</v>
      </c>
      <c r="F327" s="2">
        <f>IFERROR(INDEX('UK Institution Coverage'!$M$2:$M$727,MATCH($A327,'UK Institution Coverage'!$A$2:$A$727,0)),0)</f>
        <v>1</v>
      </c>
      <c r="G327" s="2" t="str">
        <f t="shared" si="5"/>
        <v>not in target</v>
      </c>
      <c r="H327" s="2" t="s">
        <v>97</v>
      </c>
    </row>
    <row r="328" spans="1:8" ht="15" customHeight="1">
      <c r="A328" s="2" t="s">
        <v>763</v>
      </c>
      <c r="B328" s="2" t="s">
        <v>764</v>
      </c>
      <c r="C328" s="16" t="s">
        <v>368</v>
      </c>
      <c r="D328" s="16" t="s">
        <v>264</v>
      </c>
      <c r="E328" s="2">
        <f>IFERROR(INDEX('UK Institution Coverage'!$E$2:$E$727,MATCH($A328,'UK Institution Coverage'!$A$2:$A$727,0)),0)</f>
        <v>1</v>
      </c>
      <c r="F328" s="2">
        <f>IFERROR(INDEX('UK Institution Coverage'!$M$2:$M$727,MATCH($A328,'UK Institution Coverage'!$A$2:$A$727,0)),0)</f>
        <v>0</v>
      </c>
      <c r="G328" s="2" t="str">
        <f t="shared" si="5"/>
        <v>not in target</v>
      </c>
      <c r="H328" s="16" t="s">
        <v>194</v>
      </c>
    </row>
    <row r="329" spans="1:8" ht="15" customHeight="1">
      <c r="A329" s="2" t="s">
        <v>765</v>
      </c>
      <c r="B329" s="2" t="s">
        <v>766</v>
      </c>
      <c r="C329" s="2" t="s">
        <v>95</v>
      </c>
      <c r="D329" s="16" t="s">
        <v>96</v>
      </c>
      <c r="E329" s="2">
        <f>IFERROR(INDEX('UK Institution Coverage'!$E$2:$E$727,MATCH($A329,'UK Institution Coverage'!$A$2:$A$727,0)),0)</f>
        <v>1</v>
      </c>
      <c r="F329" s="2">
        <f>IFERROR(INDEX('UK Institution Coverage'!$M$2:$M$727,MATCH($A329,'UK Institution Coverage'!$A$2:$A$727,0)),0)</f>
        <v>0</v>
      </c>
      <c r="G329" s="2" t="str">
        <f t="shared" si="5"/>
        <v>partial - 0 of 3</v>
      </c>
      <c r="H329" s="2" t="s">
        <v>97</v>
      </c>
    </row>
    <row r="330" spans="1:8" ht="15" customHeight="1">
      <c r="A330" s="2" t="s">
        <v>767</v>
      </c>
      <c r="B330" s="2" t="s">
        <v>768</v>
      </c>
      <c r="C330" s="2" t="s">
        <v>525</v>
      </c>
      <c r="D330" s="16" t="s">
        <v>264</v>
      </c>
      <c r="E330" s="2">
        <f>IFERROR(INDEX('UK Institution Coverage'!$E$2:$E$727,MATCH($A330,'UK Institution Coverage'!$A$2:$A$727,0)),0)</f>
        <v>1</v>
      </c>
      <c r="F330" s="2">
        <f>IFERROR(INDEX('UK Institution Coverage'!$M$2:$M$727,MATCH($A330,'UK Institution Coverage'!$A$2:$A$727,0)),0)</f>
        <v>1</v>
      </c>
      <c r="G330" s="2" t="str">
        <f t="shared" si="5"/>
        <v>not in target</v>
      </c>
      <c r="H330" s="2" t="s">
        <v>162</v>
      </c>
    </row>
    <row r="331" spans="1:8" ht="15" customHeight="1">
      <c r="A331" s="2" t="s">
        <v>769</v>
      </c>
      <c r="B331" s="2" t="s">
        <v>770</v>
      </c>
      <c r="C331" s="2" t="s">
        <v>383</v>
      </c>
      <c r="D331" s="16" t="s">
        <v>264</v>
      </c>
      <c r="E331" s="2">
        <f>IFERROR(INDEX('UK Institution Coverage'!$E$2:$E$727,MATCH($A331,'UK Institution Coverage'!$A$2:$A$727,0)),0)</f>
        <v>1</v>
      </c>
      <c r="F331" s="2">
        <f>IFERROR(INDEX('UK Institution Coverage'!$M$2:$M$727,MATCH($A331,'UK Institution Coverage'!$A$2:$A$727,0)),0)</f>
        <v>1</v>
      </c>
      <c r="G331" s="2" t="str">
        <f t="shared" si="5"/>
        <v>not in target</v>
      </c>
      <c r="H331" s="2" t="s">
        <v>162</v>
      </c>
    </row>
    <row r="332" spans="1:8" ht="15" customHeight="1">
      <c r="A332" s="2" t="s">
        <v>771</v>
      </c>
      <c r="B332" s="2" t="s">
        <v>772</v>
      </c>
      <c r="C332" s="2" t="s">
        <v>383</v>
      </c>
      <c r="D332" s="16" t="s">
        <v>264</v>
      </c>
      <c r="E332" s="2">
        <f>IFERROR(INDEX('UK Institution Coverage'!$E$2:$E$727,MATCH($A332,'UK Institution Coverage'!$A$2:$A$727,0)),0)</f>
        <v>1</v>
      </c>
      <c r="F332" s="2">
        <f>IFERROR(INDEX('UK Institution Coverage'!$M$2:$M$727,MATCH($A332,'UK Institution Coverage'!$A$2:$A$727,0)),0)</f>
        <v>1</v>
      </c>
      <c r="G332" s="2" t="str">
        <f t="shared" si="5"/>
        <v>not in target</v>
      </c>
      <c r="H332" s="2" t="s">
        <v>162</v>
      </c>
    </row>
    <row r="333" spans="1:8" ht="15" customHeight="1">
      <c r="A333" s="2" t="s">
        <v>773</v>
      </c>
      <c r="B333" s="2" t="s">
        <v>774</v>
      </c>
      <c r="C333" s="2" t="s">
        <v>383</v>
      </c>
      <c r="D333" s="16" t="s">
        <v>264</v>
      </c>
      <c r="E333" s="2">
        <f>IFERROR(INDEX('UK Institution Coverage'!$E$2:$E$727,MATCH($A333,'UK Institution Coverage'!$A$2:$A$727,0)),0)</f>
        <v>1</v>
      </c>
      <c r="F333" s="2">
        <f>IFERROR(INDEX('UK Institution Coverage'!$M$2:$M$727,MATCH($A333,'UK Institution Coverage'!$A$2:$A$727,0)),0)</f>
        <v>1</v>
      </c>
      <c r="G333" s="2" t="str">
        <f t="shared" si="5"/>
        <v>not in target</v>
      </c>
      <c r="H333" s="2" t="s">
        <v>97</v>
      </c>
    </row>
    <row r="334" spans="1:8" ht="15" customHeight="1">
      <c r="A334" s="2" t="s">
        <v>775</v>
      </c>
      <c r="B334" s="2" t="s">
        <v>776</v>
      </c>
      <c r="C334" s="2" t="s">
        <v>525</v>
      </c>
      <c r="D334" s="16" t="s">
        <v>264</v>
      </c>
      <c r="E334" s="2">
        <f>IFERROR(INDEX('UK Institution Coverage'!$E$2:$E$727,MATCH($A334,'UK Institution Coverage'!$A$2:$A$727,0)),0)</f>
        <v>1</v>
      </c>
      <c r="F334" s="2">
        <f>IFERROR(INDEX('UK Institution Coverage'!$M$2:$M$727,MATCH($A334,'UK Institution Coverage'!$A$2:$A$727,0)),0)</f>
        <v>1</v>
      </c>
      <c r="G334" s="2" t="str">
        <f t="shared" si="5"/>
        <v>not in target</v>
      </c>
      <c r="H334" s="2" t="s">
        <v>162</v>
      </c>
    </row>
    <row r="335" spans="1:8" ht="15" customHeight="1">
      <c r="A335" s="2" t="s">
        <v>777</v>
      </c>
      <c r="B335" s="2" t="s">
        <v>778</v>
      </c>
      <c r="C335" s="2" t="s">
        <v>161</v>
      </c>
      <c r="D335" s="16" t="s">
        <v>96</v>
      </c>
      <c r="E335" s="2">
        <f>IFERROR(INDEX('UK Institution Coverage'!$E$2:$E$727,MATCH($A335,'UK Institution Coverage'!$A$2:$A$727,0)),0)</f>
        <v>1</v>
      </c>
      <c r="F335" s="2">
        <f>IFERROR(INDEX('UK Institution Coverage'!$M$2:$M$727,MATCH($A335,'UK Institution Coverage'!$A$2:$A$727,0)),0)</f>
        <v>1</v>
      </c>
      <c r="G335" s="2" t="str">
        <f t="shared" si="5"/>
        <v>partial - 1 of 3</v>
      </c>
      <c r="H335" s="2" t="s">
        <v>97</v>
      </c>
    </row>
    <row r="336" spans="1:8" ht="15" customHeight="1">
      <c r="A336" s="2" t="s">
        <v>779</v>
      </c>
      <c r="B336" s="2" t="s">
        <v>780</v>
      </c>
      <c r="C336" s="2" t="s">
        <v>383</v>
      </c>
      <c r="D336" s="16" t="s">
        <v>264</v>
      </c>
      <c r="E336" s="2">
        <f>IFERROR(INDEX('UK Institution Coverage'!$E$2:$E$727,MATCH($A336,'UK Institution Coverage'!$A$2:$A$727,0)),0)</f>
        <v>1</v>
      </c>
      <c r="F336" s="2">
        <f>IFERROR(INDEX('UK Institution Coverage'!$M$2:$M$727,MATCH($A336,'UK Institution Coverage'!$A$2:$A$727,0)),0)</f>
        <v>0</v>
      </c>
      <c r="G336" s="2" t="str">
        <f t="shared" si="5"/>
        <v>not in target</v>
      </c>
      <c r="H336" s="2" t="s">
        <v>162</v>
      </c>
    </row>
    <row r="337" spans="1:8" ht="15" customHeight="1">
      <c r="A337" s="2" t="s">
        <v>781</v>
      </c>
      <c r="B337" s="2" t="s">
        <v>782</v>
      </c>
      <c r="C337" s="2" t="s">
        <v>383</v>
      </c>
      <c r="D337" s="16" t="s">
        <v>264</v>
      </c>
      <c r="E337" s="2">
        <f>IFERROR(INDEX('UK Institution Coverage'!$E$2:$E$727,MATCH($A337,'UK Institution Coverage'!$A$2:$A$727,0)),0)</f>
        <v>1</v>
      </c>
      <c r="F337" s="2">
        <f>IFERROR(INDEX('UK Institution Coverage'!$M$2:$M$727,MATCH($A337,'UK Institution Coverage'!$A$2:$A$727,0)),0)</f>
        <v>1</v>
      </c>
      <c r="G337" s="2" t="str">
        <f t="shared" si="5"/>
        <v>not in target</v>
      </c>
      <c r="H337" s="2" t="s">
        <v>162</v>
      </c>
    </row>
    <row r="338" spans="1:8" ht="15" customHeight="1">
      <c r="A338" s="2" t="s">
        <v>783</v>
      </c>
      <c r="B338" s="2" t="s">
        <v>784</v>
      </c>
      <c r="C338" s="16" t="s">
        <v>421</v>
      </c>
      <c r="D338" s="16" t="s">
        <v>264</v>
      </c>
      <c r="E338" s="2">
        <f>IFERROR(INDEX('UK Institution Coverage'!$E$2:$E$727,MATCH($A338,'UK Institution Coverage'!$A$2:$A$727,0)),0)</f>
        <v>1</v>
      </c>
      <c r="F338" s="2">
        <f>IFERROR(INDEX('UK Institution Coverage'!$M$2:$M$727,MATCH($A338,'UK Institution Coverage'!$A$2:$A$727,0)),0)</f>
        <v>1</v>
      </c>
      <c r="G338" s="2" t="str">
        <f t="shared" si="5"/>
        <v>not in target</v>
      </c>
      <c r="H338" s="16" t="s">
        <v>194</v>
      </c>
    </row>
    <row r="339" spans="1:8" ht="15" customHeight="1">
      <c r="A339" s="2" t="s">
        <v>785</v>
      </c>
      <c r="B339" s="2" t="s">
        <v>786</v>
      </c>
      <c r="C339" s="2" t="s">
        <v>383</v>
      </c>
      <c r="D339" s="16" t="s">
        <v>264</v>
      </c>
      <c r="E339" s="2">
        <f>IFERROR(INDEX('UK Institution Coverage'!$E$2:$E$727,MATCH($A339,'UK Institution Coverage'!$A$2:$A$727,0)),0)</f>
        <v>1</v>
      </c>
      <c r="F339" s="2">
        <f>IFERROR(INDEX('UK Institution Coverage'!$M$2:$M$727,MATCH($A339,'UK Institution Coverage'!$A$2:$A$727,0)),0)</f>
        <v>1</v>
      </c>
      <c r="G339" s="2" t="str">
        <f t="shared" si="5"/>
        <v>not in target</v>
      </c>
      <c r="H339" s="2" t="s">
        <v>162</v>
      </c>
    </row>
    <row r="340" spans="1:8" ht="15" customHeight="1">
      <c r="A340" s="2" t="s">
        <v>787</v>
      </c>
      <c r="B340" s="2" t="s">
        <v>788</v>
      </c>
      <c r="C340" s="2" t="s">
        <v>383</v>
      </c>
      <c r="D340" s="16" t="s">
        <v>264</v>
      </c>
      <c r="E340" s="2">
        <f>IFERROR(INDEX('UK Institution Coverage'!$E$2:$E$727,MATCH($A340,'UK Institution Coverage'!$A$2:$A$727,0)),0)</f>
        <v>1</v>
      </c>
      <c r="F340" s="2">
        <f>IFERROR(INDEX('UK Institution Coverage'!$M$2:$M$727,MATCH($A340,'UK Institution Coverage'!$A$2:$A$727,0)),0)</f>
        <v>1</v>
      </c>
      <c r="G340" s="2" t="str">
        <f t="shared" si="5"/>
        <v>not in target</v>
      </c>
      <c r="H340" s="2" t="s">
        <v>97</v>
      </c>
    </row>
    <row r="341" spans="1:8" ht="15" customHeight="1">
      <c r="A341" s="2" t="s">
        <v>789</v>
      </c>
      <c r="B341" s="2" t="s">
        <v>790</v>
      </c>
      <c r="C341" s="2" t="s">
        <v>161</v>
      </c>
      <c r="D341" s="16" t="s">
        <v>96</v>
      </c>
      <c r="E341" s="2">
        <f>IFERROR(INDEX('UK Institution Coverage'!$E$2:$E$727,MATCH($A341,'UK Institution Coverage'!$A$2:$A$727,0)),0)</f>
        <v>1</v>
      </c>
      <c r="F341" s="2">
        <f>IFERROR(INDEX('UK Institution Coverage'!$M$2:$M$727,MATCH($A341,'UK Institution Coverage'!$A$2:$A$727,0)),0)</f>
        <v>1</v>
      </c>
      <c r="G341" s="2" t="str">
        <f t="shared" si="5"/>
        <v>partial - 1 of 3</v>
      </c>
      <c r="H341" s="2" t="s">
        <v>162</v>
      </c>
    </row>
    <row r="342" spans="1:8" ht="15" customHeight="1">
      <c r="A342" s="2" t="s">
        <v>791</v>
      </c>
      <c r="B342" s="2" t="s">
        <v>792</v>
      </c>
      <c r="C342" s="2" t="s">
        <v>383</v>
      </c>
      <c r="D342" s="16" t="s">
        <v>264</v>
      </c>
      <c r="E342" s="2">
        <f>IFERROR(INDEX('UK Institution Coverage'!$E$2:$E$727,MATCH($A342,'UK Institution Coverage'!$A$2:$A$727,0)),0)</f>
        <v>1</v>
      </c>
      <c r="F342" s="2">
        <f>IFERROR(INDEX('UK Institution Coverage'!$M$2:$M$727,MATCH($A342,'UK Institution Coverage'!$A$2:$A$727,0)),0)</f>
        <v>1</v>
      </c>
      <c r="G342" s="2" t="str">
        <f t="shared" si="5"/>
        <v>not in target</v>
      </c>
      <c r="H342" s="2" t="s">
        <v>162</v>
      </c>
    </row>
    <row r="343" spans="1:8" ht="15" customHeight="1">
      <c r="A343" s="2" t="s">
        <v>793</v>
      </c>
      <c r="B343" s="2" t="s">
        <v>794</v>
      </c>
      <c r="C343" s="2" t="s">
        <v>383</v>
      </c>
      <c r="D343" s="16" t="s">
        <v>264</v>
      </c>
      <c r="E343" s="2">
        <f>IFERROR(INDEX('UK Institution Coverage'!$E$2:$E$727,MATCH($A343,'UK Institution Coverage'!$A$2:$A$727,0)),0)</f>
        <v>1</v>
      </c>
      <c r="F343" s="2">
        <f>IFERROR(INDEX('UK Institution Coverage'!$M$2:$M$727,MATCH($A343,'UK Institution Coverage'!$A$2:$A$727,0)),0)</f>
        <v>1</v>
      </c>
      <c r="G343" s="2" t="str">
        <f t="shared" si="5"/>
        <v>not in target</v>
      </c>
      <c r="H343" s="2" t="s">
        <v>162</v>
      </c>
    </row>
    <row r="344" spans="1:8" ht="15" customHeight="1">
      <c r="A344" s="2" t="s">
        <v>795</v>
      </c>
      <c r="B344" s="2" t="s">
        <v>796</v>
      </c>
      <c r="C344" s="16" t="s">
        <v>368</v>
      </c>
      <c r="D344" s="16" t="s">
        <v>264</v>
      </c>
      <c r="E344" s="2">
        <f>IFERROR(INDEX('UK Institution Coverage'!$E$2:$E$727,MATCH($A344,'UK Institution Coverage'!$A$2:$A$727,0)),0)</f>
        <v>1</v>
      </c>
      <c r="F344" s="2">
        <f>IFERROR(INDEX('UK Institution Coverage'!$M$2:$M$727,MATCH($A344,'UK Institution Coverage'!$A$2:$A$727,0)),0)</f>
        <v>1</v>
      </c>
      <c r="G344" s="2" t="str">
        <f t="shared" si="5"/>
        <v>not in target</v>
      </c>
      <c r="H344" s="16" t="s">
        <v>194</v>
      </c>
    </row>
    <row r="345" spans="1:8" ht="15" customHeight="1">
      <c r="A345" s="2" t="s">
        <v>797</v>
      </c>
      <c r="B345" s="2" t="s">
        <v>798</v>
      </c>
      <c r="C345" s="16" t="s">
        <v>421</v>
      </c>
      <c r="D345" s="16" t="s">
        <v>264</v>
      </c>
      <c r="E345" s="2">
        <f>IFERROR(INDEX('UK Institution Coverage'!$E$2:$E$727,MATCH($A345,'UK Institution Coverage'!$A$2:$A$727,0)),0)</f>
        <v>1</v>
      </c>
      <c r="F345" s="2">
        <f>IFERROR(INDEX('UK Institution Coverage'!$M$2:$M$727,MATCH($A345,'UK Institution Coverage'!$A$2:$A$727,0)),0)</f>
        <v>1</v>
      </c>
      <c r="G345" s="2" t="str">
        <f t="shared" si="5"/>
        <v>not in target</v>
      </c>
      <c r="H345" s="16" t="s">
        <v>194</v>
      </c>
    </row>
    <row r="346" spans="1:8" ht="15" customHeight="1">
      <c r="A346" s="2" t="s">
        <v>799</v>
      </c>
      <c r="B346" s="2" t="s">
        <v>800</v>
      </c>
      <c r="C346" s="2" t="s">
        <v>161</v>
      </c>
      <c r="D346" s="16" t="s">
        <v>96</v>
      </c>
      <c r="E346" s="2">
        <f>IFERROR(INDEX('UK Institution Coverage'!$E$2:$E$727,MATCH($A346,'UK Institution Coverage'!$A$2:$A$727,0)),0)</f>
        <v>1</v>
      </c>
      <c r="F346" s="2">
        <f>IFERROR(INDEX('UK Institution Coverage'!$M$2:$M$727,MATCH($A346,'UK Institution Coverage'!$A$2:$A$727,0)),0)</f>
        <v>1</v>
      </c>
      <c r="G346" s="2" t="str">
        <f t="shared" si="5"/>
        <v>partial - 1 of 3</v>
      </c>
      <c r="H346" s="2" t="s">
        <v>97</v>
      </c>
    </row>
    <row r="347" spans="1:8" ht="15" customHeight="1">
      <c r="A347" s="2" t="s">
        <v>801</v>
      </c>
      <c r="B347" s="2" t="s">
        <v>802</v>
      </c>
      <c r="C347" s="16" t="s">
        <v>368</v>
      </c>
      <c r="D347" s="16" t="s">
        <v>264</v>
      </c>
      <c r="E347" s="2">
        <f>IFERROR(INDEX('UK Institution Coverage'!$E$2:$E$727,MATCH($A347,'UK Institution Coverage'!$A$2:$A$727,0)),0)</f>
        <v>1</v>
      </c>
      <c r="F347" s="2">
        <f>IFERROR(INDEX('UK Institution Coverage'!$M$2:$M$727,MATCH($A347,'UK Institution Coverage'!$A$2:$A$727,0)),0)</f>
        <v>1</v>
      </c>
      <c r="G347" s="2" t="str">
        <f t="shared" si="5"/>
        <v>not in target</v>
      </c>
      <c r="H347" s="16" t="s">
        <v>194</v>
      </c>
    </row>
    <row r="348" spans="1:8" ht="15" customHeight="1">
      <c r="A348" s="2" t="s">
        <v>803</v>
      </c>
      <c r="B348" s="2" t="s">
        <v>804</v>
      </c>
      <c r="C348" s="2" t="s">
        <v>383</v>
      </c>
      <c r="D348" s="16" t="s">
        <v>264</v>
      </c>
      <c r="E348" s="2">
        <f>IFERROR(INDEX('UK Institution Coverage'!$E$2:$E$727,MATCH($A348,'UK Institution Coverage'!$A$2:$A$727,0)),0)</f>
        <v>1</v>
      </c>
      <c r="F348" s="2">
        <f>IFERROR(INDEX('UK Institution Coverage'!$M$2:$M$727,MATCH($A348,'UK Institution Coverage'!$A$2:$A$727,0)),0)</f>
        <v>1</v>
      </c>
      <c r="G348" s="2" t="str">
        <f t="shared" si="5"/>
        <v>not in target</v>
      </c>
      <c r="H348" s="2" t="s">
        <v>162</v>
      </c>
    </row>
    <row r="349" spans="1:8" ht="15" customHeight="1">
      <c r="A349" s="2" t="s">
        <v>805</v>
      </c>
      <c r="B349" s="2" t="s">
        <v>806</v>
      </c>
      <c r="C349" s="2" t="s">
        <v>161</v>
      </c>
      <c r="D349" s="16" t="s">
        <v>96</v>
      </c>
      <c r="E349" s="2">
        <f>IFERROR(INDEX('UK Institution Coverage'!$E$2:$E$727,MATCH($A349,'UK Institution Coverage'!$A$2:$A$727,0)),0)</f>
        <v>1</v>
      </c>
      <c r="F349" s="2">
        <f>IFERROR(INDEX('UK Institution Coverage'!$M$2:$M$727,MATCH($A349,'UK Institution Coverage'!$A$2:$A$727,0)),0)</f>
        <v>1</v>
      </c>
      <c r="G349" s="2" t="str">
        <f t="shared" si="5"/>
        <v>partial - 1 of 3</v>
      </c>
      <c r="H349" s="2" t="s">
        <v>97</v>
      </c>
    </row>
    <row r="350" spans="1:8" ht="15" customHeight="1">
      <c r="A350" s="2" t="s">
        <v>807</v>
      </c>
      <c r="B350" s="2" t="s">
        <v>808</v>
      </c>
      <c r="C350" s="2" t="s">
        <v>95</v>
      </c>
      <c r="D350" s="16" t="s">
        <v>96</v>
      </c>
      <c r="E350" s="2">
        <f>IFERROR(INDEX('UK Institution Coverage'!$E$2:$E$727,MATCH($A350,'UK Institution Coverage'!$A$2:$A$727,0)),0)</f>
        <v>1</v>
      </c>
      <c r="F350" s="2">
        <f>IFERROR(INDEX('UK Institution Coverage'!$M$2:$M$727,MATCH($A350,'UK Institution Coverage'!$A$2:$A$727,0)),0)</f>
        <v>1</v>
      </c>
      <c r="G350" s="2" t="str">
        <f t="shared" si="5"/>
        <v>partial - 1 of 3</v>
      </c>
      <c r="H350" s="2" t="s">
        <v>97</v>
      </c>
    </row>
    <row r="351" spans="1:8" ht="15" customHeight="1">
      <c r="A351" s="2" t="s">
        <v>809</v>
      </c>
      <c r="B351" s="2" t="s">
        <v>810</v>
      </c>
      <c r="C351" s="16" t="s">
        <v>421</v>
      </c>
      <c r="D351" s="16" t="s">
        <v>264</v>
      </c>
      <c r="E351" s="2">
        <f>IFERROR(INDEX('UK Institution Coverage'!$E$2:$E$727,MATCH($A351,'UK Institution Coverage'!$A$2:$A$727,0)),0)</f>
        <v>1</v>
      </c>
      <c r="F351" s="2">
        <f>IFERROR(INDEX('UK Institution Coverage'!$M$2:$M$727,MATCH($A351,'UK Institution Coverage'!$A$2:$A$727,0)),0)</f>
        <v>1</v>
      </c>
      <c r="G351" s="2" t="str">
        <f t="shared" si="5"/>
        <v>not in target</v>
      </c>
      <c r="H351" s="16" t="s">
        <v>194</v>
      </c>
    </row>
    <row r="352" spans="1:8" ht="15" customHeight="1">
      <c r="A352" s="2" t="s">
        <v>811</v>
      </c>
      <c r="B352" s="2" t="s">
        <v>812</v>
      </c>
      <c r="C352" s="16" t="s">
        <v>368</v>
      </c>
      <c r="D352" s="16" t="s">
        <v>264</v>
      </c>
      <c r="E352" s="2">
        <f>IFERROR(INDEX('UK Institution Coverage'!$E$2:$E$727,MATCH($A352,'UK Institution Coverage'!$A$2:$A$727,0)),0)</f>
        <v>1</v>
      </c>
      <c r="F352" s="2">
        <f>IFERROR(INDEX('UK Institution Coverage'!$M$2:$M$727,MATCH($A352,'UK Institution Coverage'!$A$2:$A$727,0)),0)</f>
        <v>1</v>
      </c>
      <c r="G352" s="2" t="str">
        <f t="shared" si="5"/>
        <v>not in target</v>
      </c>
      <c r="H352" s="16" t="s">
        <v>194</v>
      </c>
    </row>
    <row r="353" spans="1:8" ht="15" customHeight="1">
      <c r="A353" s="2" t="s">
        <v>813</v>
      </c>
      <c r="B353" s="2" t="s">
        <v>814</v>
      </c>
      <c r="C353" s="2" t="s">
        <v>383</v>
      </c>
      <c r="D353" s="16" t="s">
        <v>264</v>
      </c>
      <c r="E353" s="2">
        <f>IFERROR(INDEX('UK Institution Coverage'!$E$2:$E$727,MATCH($A353,'UK Institution Coverage'!$A$2:$A$727,0)),0)</f>
        <v>1</v>
      </c>
      <c r="F353" s="2">
        <f>IFERROR(INDEX('UK Institution Coverage'!$M$2:$M$727,MATCH($A353,'UK Institution Coverage'!$A$2:$A$727,0)),0)</f>
        <v>1</v>
      </c>
      <c r="G353" s="2" t="str">
        <f t="shared" si="5"/>
        <v>not in target</v>
      </c>
      <c r="H353" s="2" t="s">
        <v>162</v>
      </c>
    </row>
    <row r="354" spans="1:8" ht="15" customHeight="1">
      <c r="A354" s="2" t="s">
        <v>815</v>
      </c>
      <c r="B354" s="2" t="s">
        <v>816</v>
      </c>
      <c r="C354" s="2" t="s">
        <v>525</v>
      </c>
      <c r="D354" s="16" t="s">
        <v>264</v>
      </c>
      <c r="E354" s="2">
        <f>IFERROR(INDEX('UK Institution Coverage'!$E$2:$E$727,MATCH($A354,'UK Institution Coverage'!$A$2:$A$727,0)),0)</f>
        <v>1</v>
      </c>
      <c r="F354" s="2">
        <f>IFERROR(INDEX('UK Institution Coverage'!$M$2:$M$727,MATCH($A354,'UK Institution Coverage'!$A$2:$A$727,0)),0)</f>
        <v>1</v>
      </c>
      <c r="G354" s="2" t="str">
        <f t="shared" si="5"/>
        <v>not in target</v>
      </c>
      <c r="H354" s="2" t="s">
        <v>97</v>
      </c>
    </row>
    <row r="355" spans="1:8" ht="15" customHeight="1">
      <c r="A355" s="2" t="s">
        <v>817</v>
      </c>
      <c r="B355" s="2" t="s">
        <v>818</v>
      </c>
      <c r="C355" s="2" t="s">
        <v>525</v>
      </c>
      <c r="D355" s="16" t="s">
        <v>264</v>
      </c>
      <c r="E355" s="2">
        <f>IFERROR(INDEX('UK Institution Coverage'!$E$2:$E$727,MATCH($A355,'UK Institution Coverage'!$A$2:$A$727,0)),0)</f>
        <v>1</v>
      </c>
      <c r="F355" s="2">
        <f>IFERROR(INDEX('UK Institution Coverage'!$M$2:$M$727,MATCH($A355,'UK Institution Coverage'!$A$2:$A$727,0)),0)</f>
        <v>1</v>
      </c>
      <c r="G355" s="2" t="str">
        <f t="shared" si="5"/>
        <v>not in target</v>
      </c>
      <c r="H355" s="2" t="s">
        <v>97</v>
      </c>
    </row>
    <row r="356" spans="1:8" ht="15" customHeight="1">
      <c r="A356" s="2" t="s">
        <v>819</v>
      </c>
      <c r="B356" s="2" t="s">
        <v>820</v>
      </c>
      <c r="C356" s="2" t="s">
        <v>161</v>
      </c>
      <c r="D356" s="16" t="s">
        <v>96</v>
      </c>
      <c r="E356" s="2">
        <f>IFERROR(INDEX('UK Institution Coverage'!$E$2:$E$727,MATCH($A356,'UK Institution Coverage'!$A$2:$A$727,0)),0)</f>
        <v>1</v>
      </c>
      <c r="F356" s="2">
        <f>IFERROR(INDEX('UK Institution Coverage'!$M$2:$M$727,MATCH($A356,'UK Institution Coverage'!$A$2:$A$727,0)),0)</f>
        <v>1</v>
      </c>
      <c r="G356" s="2" t="str">
        <f t="shared" si="5"/>
        <v>partial - 1 of 3</v>
      </c>
      <c r="H356" s="2" t="s">
        <v>162</v>
      </c>
    </row>
    <row r="357" spans="1:8" ht="15" customHeight="1">
      <c r="A357" s="2" t="s">
        <v>821</v>
      </c>
      <c r="B357" s="2" t="s">
        <v>822</v>
      </c>
      <c r="C357" s="2" t="s">
        <v>161</v>
      </c>
      <c r="D357" s="16" t="s">
        <v>96</v>
      </c>
      <c r="E357" s="2">
        <f>IFERROR(INDEX('UK Institution Coverage'!$E$2:$E$727,MATCH($A357,'UK Institution Coverage'!$A$2:$A$727,0)),0)</f>
        <v>1</v>
      </c>
      <c r="F357" s="2">
        <f>IFERROR(INDEX('UK Institution Coverage'!$M$2:$M$727,MATCH($A357,'UK Institution Coverage'!$A$2:$A$727,0)),0)</f>
        <v>1</v>
      </c>
      <c r="G357" s="2" t="str">
        <f t="shared" si="5"/>
        <v>partial - 1 of 3</v>
      </c>
      <c r="H357" s="2" t="s">
        <v>162</v>
      </c>
    </row>
    <row r="358" spans="1:8" ht="15" customHeight="1">
      <c r="A358" s="2" t="s">
        <v>823</v>
      </c>
      <c r="B358" s="2" t="s">
        <v>824</v>
      </c>
      <c r="C358" s="2" t="s">
        <v>95</v>
      </c>
      <c r="D358" s="16" t="s">
        <v>96</v>
      </c>
      <c r="E358" s="2">
        <f>IFERROR(INDEX('UK Institution Coverage'!$E$2:$E$727,MATCH($A358,'UK Institution Coverage'!$A$2:$A$727,0)),0)</f>
        <v>1</v>
      </c>
      <c r="F358" s="2">
        <f>IFERROR(INDEX('UK Institution Coverage'!$M$2:$M$727,MATCH($A358,'UK Institution Coverage'!$A$2:$A$727,0)),0)</f>
        <v>1</v>
      </c>
      <c r="G358" s="2" t="str">
        <f t="shared" si="5"/>
        <v>partial - 1 of 3</v>
      </c>
      <c r="H358" s="2" t="s">
        <v>97</v>
      </c>
    </row>
    <row r="359" spans="1:8" ht="15" customHeight="1">
      <c r="A359" s="2" t="s">
        <v>825</v>
      </c>
      <c r="B359" s="2" t="s">
        <v>826</v>
      </c>
      <c r="C359" s="2" t="s">
        <v>525</v>
      </c>
      <c r="D359" s="16" t="s">
        <v>264</v>
      </c>
      <c r="E359" s="2">
        <f>IFERROR(INDEX('UK Institution Coverage'!$E$2:$E$727,MATCH($A359,'UK Institution Coverage'!$A$2:$A$727,0)),0)</f>
        <v>1</v>
      </c>
      <c r="F359" s="2">
        <f>IFERROR(INDEX('UK Institution Coverage'!$M$2:$M$727,MATCH($A359,'UK Institution Coverage'!$A$2:$A$727,0)),0)</f>
        <v>1</v>
      </c>
      <c r="G359" s="2" t="str">
        <f t="shared" si="5"/>
        <v>not in target</v>
      </c>
      <c r="H359" s="2" t="s">
        <v>162</v>
      </c>
    </row>
    <row r="360" spans="1:8" ht="15" customHeight="1">
      <c r="A360" s="2" t="s">
        <v>827</v>
      </c>
      <c r="B360" s="2" t="s">
        <v>828</v>
      </c>
      <c r="C360" s="2" t="s">
        <v>383</v>
      </c>
      <c r="D360" s="16" t="s">
        <v>264</v>
      </c>
      <c r="E360" s="2">
        <f>IFERROR(INDEX('UK Institution Coverage'!$E$2:$E$727,MATCH($A360,'UK Institution Coverage'!$A$2:$A$727,0)),0)</f>
        <v>1</v>
      </c>
      <c r="F360" s="2">
        <f>IFERROR(INDEX('UK Institution Coverage'!$M$2:$M$727,MATCH($A360,'UK Institution Coverage'!$A$2:$A$727,0)),0)</f>
        <v>1</v>
      </c>
      <c r="G360" s="2" t="str">
        <f t="shared" si="5"/>
        <v>not in target</v>
      </c>
      <c r="H360" s="2" t="s">
        <v>162</v>
      </c>
    </row>
    <row r="361" spans="1:8" ht="15" customHeight="1">
      <c r="A361" s="2" t="s">
        <v>829</v>
      </c>
      <c r="B361" s="2" t="s">
        <v>830</v>
      </c>
      <c r="C361" s="2" t="s">
        <v>383</v>
      </c>
      <c r="D361" s="16" t="s">
        <v>264</v>
      </c>
      <c r="E361" s="2">
        <f>IFERROR(INDEX('UK Institution Coverage'!$E$2:$E$727,MATCH($A361,'UK Institution Coverage'!$A$2:$A$727,0)),0)</f>
        <v>1</v>
      </c>
      <c r="F361" s="2">
        <f>IFERROR(INDEX('UK Institution Coverage'!$M$2:$M$727,MATCH($A361,'UK Institution Coverage'!$A$2:$A$727,0)),0)</f>
        <v>1</v>
      </c>
      <c r="G361" s="2" t="str">
        <f t="shared" si="5"/>
        <v>not in target</v>
      </c>
      <c r="H361" s="2" t="s">
        <v>97</v>
      </c>
    </row>
    <row r="362" spans="1:8" ht="15" customHeight="1">
      <c r="A362" s="2" t="s">
        <v>831</v>
      </c>
      <c r="B362" s="2" t="s">
        <v>832</v>
      </c>
      <c r="C362" s="2" t="s">
        <v>383</v>
      </c>
      <c r="D362" s="16" t="s">
        <v>264</v>
      </c>
      <c r="E362" s="2">
        <f>IFERROR(INDEX('UK Institution Coverage'!$E$2:$E$727,MATCH($A362,'UK Institution Coverage'!$A$2:$A$727,0)),0)</f>
        <v>1</v>
      </c>
      <c r="F362" s="2">
        <f>IFERROR(INDEX('UK Institution Coverage'!$M$2:$M$727,MATCH($A362,'UK Institution Coverage'!$A$2:$A$727,0)),0)</f>
        <v>0</v>
      </c>
      <c r="G362" s="2" t="str">
        <f t="shared" si="5"/>
        <v>not in target</v>
      </c>
      <c r="H362" s="2" t="s">
        <v>162</v>
      </c>
    </row>
    <row r="363" spans="1:8" ht="15" customHeight="1">
      <c r="A363" s="2" t="s">
        <v>833</v>
      </c>
      <c r="B363" s="2" t="s">
        <v>834</v>
      </c>
      <c r="C363" s="2" t="s">
        <v>95</v>
      </c>
      <c r="D363" s="16" t="s">
        <v>96</v>
      </c>
      <c r="E363" s="2">
        <f>IFERROR(INDEX('UK Institution Coverage'!$E$2:$E$727,MATCH($A363,'UK Institution Coverage'!$A$2:$A$727,0)),0)</f>
        <v>1</v>
      </c>
      <c r="F363" s="2">
        <f>IFERROR(INDEX('UK Institution Coverage'!$M$2:$M$727,MATCH($A363,'UK Institution Coverage'!$A$2:$A$727,0)),0)</f>
        <v>1</v>
      </c>
      <c r="G363" s="2" t="str">
        <f t="shared" si="5"/>
        <v>partial - 1 of 3</v>
      </c>
      <c r="H363" s="2" t="s">
        <v>97</v>
      </c>
    </row>
    <row r="364" spans="1:8" ht="15" customHeight="1">
      <c r="A364" s="2" t="s">
        <v>835</v>
      </c>
      <c r="B364" s="2" t="s">
        <v>836</v>
      </c>
      <c r="C364" s="2" t="s">
        <v>383</v>
      </c>
      <c r="D364" s="16" t="s">
        <v>264</v>
      </c>
      <c r="E364" s="2">
        <f>IFERROR(INDEX('UK Institution Coverage'!$E$2:$E$727,MATCH($A364,'UK Institution Coverage'!$A$2:$A$727,0)),0)</f>
        <v>1</v>
      </c>
      <c r="F364" s="2">
        <f>IFERROR(INDEX('UK Institution Coverage'!$M$2:$M$727,MATCH($A364,'UK Institution Coverage'!$A$2:$A$727,0)),0)</f>
        <v>1</v>
      </c>
      <c r="G364" s="2" t="str">
        <f t="shared" si="5"/>
        <v>not in target</v>
      </c>
      <c r="H364" s="2" t="s">
        <v>162</v>
      </c>
    </row>
    <row r="365" spans="1:8" ht="15" customHeight="1">
      <c r="A365" s="2" t="s">
        <v>837</v>
      </c>
      <c r="B365" s="2" t="s">
        <v>838</v>
      </c>
      <c r="C365" s="16" t="s">
        <v>368</v>
      </c>
      <c r="D365" s="16" t="s">
        <v>264</v>
      </c>
      <c r="E365" s="2">
        <f>IFERROR(INDEX('UK Institution Coverage'!$E$2:$E$727,MATCH($A365,'UK Institution Coverage'!$A$2:$A$727,0)),0)</f>
        <v>1</v>
      </c>
      <c r="F365" s="2">
        <f>IFERROR(INDEX('UK Institution Coverage'!$M$2:$M$727,MATCH($A365,'UK Institution Coverage'!$A$2:$A$727,0)),0)</f>
        <v>1</v>
      </c>
      <c r="G365" s="2" t="str">
        <f t="shared" si="5"/>
        <v>not in target</v>
      </c>
      <c r="H365" s="16" t="s">
        <v>194</v>
      </c>
    </row>
    <row r="366" spans="1:8" ht="15" customHeight="1">
      <c r="A366" s="2" t="s">
        <v>839</v>
      </c>
      <c r="B366" s="2" t="s">
        <v>840</v>
      </c>
      <c r="C366" s="2" t="s">
        <v>383</v>
      </c>
      <c r="D366" s="16" t="s">
        <v>264</v>
      </c>
      <c r="E366" s="2">
        <f>IFERROR(INDEX('UK Institution Coverage'!$E$2:$E$727,MATCH($A366,'UK Institution Coverage'!$A$2:$A$727,0)),0)</f>
        <v>1</v>
      </c>
      <c r="F366" s="2">
        <f>IFERROR(INDEX('UK Institution Coverage'!$M$2:$M$727,MATCH($A366,'UK Institution Coverage'!$A$2:$A$727,0)),0)</f>
        <v>1</v>
      </c>
      <c r="G366" s="2" t="str">
        <f t="shared" si="5"/>
        <v>not in target</v>
      </c>
      <c r="H366" s="2" t="s">
        <v>97</v>
      </c>
    </row>
    <row r="367" spans="1:8" ht="15" customHeight="1">
      <c r="A367" s="2" t="s">
        <v>841</v>
      </c>
      <c r="B367" s="2" t="s">
        <v>842</v>
      </c>
      <c r="C367" s="2" t="s">
        <v>383</v>
      </c>
      <c r="D367" s="16" t="s">
        <v>264</v>
      </c>
      <c r="E367" s="2">
        <f>IFERROR(INDEX('UK Institution Coverage'!$E$2:$E$727,MATCH($A367,'UK Institution Coverage'!$A$2:$A$727,0)),0)</f>
        <v>1</v>
      </c>
      <c r="F367" s="2">
        <f>IFERROR(INDEX('UK Institution Coverage'!$M$2:$M$727,MATCH($A367,'UK Institution Coverage'!$A$2:$A$727,0)),0)</f>
        <v>1</v>
      </c>
      <c r="G367" s="2" t="str">
        <f t="shared" si="5"/>
        <v>not in target</v>
      </c>
      <c r="H367" s="2" t="s">
        <v>162</v>
      </c>
    </row>
    <row r="368" spans="1:8" ht="15" customHeight="1">
      <c r="A368" s="2" t="s">
        <v>843</v>
      </c>
      <c r="B368" s="2" t="s">
        <v>844</v>
      </c>
      <c r="C368" s="2" t="s">
        <v>95</v>
      </c>
      <c r="D368" s="16" t="s">
        <v>96</v>
      </c>
      <c r="E368" s="2">
        <f>IFERROR(INDEX('UK Institution Coverage'!$E$2:$E$727,MATCH($A368,'UK Institution Coverage'!$A$2:$A$727,0)),0)</f>
        <v>1</v>
      </c>
      <c r="F368" s="2">
        <f>IFERROR(INDEX('UK Institution Coverage'!$M$2:$M$727,MATCH($A368,'UK Institution Coverage'!$A$2:$A$727,0)),0)</f>
        <v>1</v>
      </c>
      <c r="G368" s="2" t="str">
        <f t="shared" si="5"/>
        <v>partial - 1 of 3</v>
      </c>
      <c r="H368" s="2" t="s">
        <v>97</v>
      </c>
    </row>
    <row r="369" spans="1:8" ht="15" customHeight="1">
      <c r="A369" s="2" t="s">
        <v>845</v>
      </c>
      <c r="B369" s="2" t="s">
        <v>846</v>
      </c>
      <c r="C369" s="2" t="s">
        <v>383</v>
      </c>
      <c r="D369" s="16" t="s">
        <v>264</v>
      </c>
      <c r="E369" s="2">
        <f>IFERROR(INDEX('UK Institution Coverage'!$E$2:$E$727,MATCH($A369,'UK Institution Coverage'!$A$2:$A$727,0)),0)</f>
        <v>1</v>
      </c>
      <c r="F369" s="2">
        <f>IFERROR(INDEX('UK Institution Coverage'!$M$2:$M$727,MATCH($A369,'UK Institution Coverage'!$A$2:$A$727,0)),0)</f>
        <v>1</v>
      </c>
      <c r="G369" s="2" t="str">
        <f t="shared" si="5"/>
        <v>not in target</v>
      </c>
      <c r="H369" s="2" t="s">
        <v>97</v>
      </c>
    </row>
    <row r="370" spans="1:8" ht="15" customHeight="1">
      <c r="A370" s="2" t="s">
        <v>847</v>
      </c>
      <c r="B370" s="2" t="s">
        <v>848</v>
      </c>
      <c r="C370" s="2" t="s">
        <v>383</v>
      </c>
      <c r="D370" s="16" t="s">
        <v>264</v>
      </c>
      <c r="E370" s="2">
        <f>IFERROR(INDEX('UK Institution Coverage'!$E$2:$E$727,MATCH($A370,'UK Institution Coverage'!$A$2:$A$727,0)),0)</f>
        <v>1</v>
      </c>
      <c r="F370" s="2">
        <f>IFERROR(INDEX('UK Institution Coverage'!$M$2:$M$727,MATCH($A370,'UK Institution Coverage'!$A$2:$A$727,0)),0)</f>
        <v>1</v>
      </c>
      <c r="G370" s="2" t="str">
        <f t="shared" si="5"/>
        <v>not in target</v>
      </c>
      <c r="H370" s="2" t="s">
        <v>162</v>
      </c>
    </row>
    <row r="371" spans="1:8" ht="15" customHeight="1">
      <c r="A371" s="2" t="s">
        <v>849</v>
      </c>
      <c r="B371" s="2" t="s">
        <v>850</v>
      </c>
      <c r="C371" s="2" t="s">
        <v>383</v>
      </c>
      <c r="D371" s="16" t="s">
        <v>264</v>
      </c>
      <c r="E371" s="2">
        <f>IFERROR(INDEX('UK Institution Coverage'!$E$2:$E$727,MATCH($A371,'UK Institution Coverage'!$A$2:$A$727,0)),0)</f>
        <v>1</v>
      </c>
      <c r="F371" s="2">
        <f>IFERROR(INDEX('UK Institution Coverage'!$M$2:$M$727,MATCH($A371,'UK Institution Coverage'!$A$2:$A$727,0)),0)</f>
        <v>1</v>
      </c>
      <c r="G371" s="2" t="str">
        <f t="shared" si="5"/>
        <v>not in target</v>
      </c>
      <c r="H371" s="2" t="s">
        <v>162</v>
      </c>
    </row>
    <row r="372" spans="1:8" ht="15" customHeight="1">
      <c r="A372" s="2" t="s">
        <v>851</v>
      </c>
      <c r="B372" s="2" t="s">
        <v>852</v>
      </c>
      <c r="C372" s="2" t="s">
        <v>161</v>
      </c>
      <c r="D372" s="16" t="s">
        <v>96</v>
      </c>
      <c r="E372" s="2">
        <f>IFERROR(INDEX('UK Institution Coverage'!$E$2:$E$727,MATCH($A372,'UK Institution Coverage'!$A$2:$A$727,0)),0)</f>
        <v>1</v>
      </c>
      <c r="F372" s="2">
        <f>IFERROR(INDEX('UK Institution Coverage'!$M$2:$M$727,MATCH($A372,'UK Institution Coverage'!$A$2:$A$727,0)),0)</f>
        <v>1</v>
      </c>
      <c r="G372" s="2" t="str">
        <f t="shared" si="5"/>
        <v>partial - 1 of 3</v>
      </c>
      <c r="H372" s="2" t="s">
        <v>97</v>
      </c>
    </row>
    <row r="373" spans="1:8" ht="15" customHeight="1">
      <c r="A373" s="2" t="s">
        <v>853</v>
      </c>
      <c r="B373" s="2" t="s">
        <v>854</v>
      </c>
      <c r="C373" s="2" t="s">
        <v>383</v>
      </c>
      <c r="D373" s="16" t="s">
        <v>264</v>
      </c>
      <c r="E373" s="2">
        <f>IFERROR(INDEX('UK Institution Coverage'!$E$2:$E$727,MATCH($A373,'UK Institution Coverage'!$A$2:$A$727,0)),0)</f>
        <v>1</v>
      </c>
      <c r="F373" s="2">
        <f>IFERROR(INDEX('UK Institution Coverage'!$M$2:$M$727,MATCH($A373,'UK Institution Coverage'!$A$2:$A$727,0)),0)</f>
        <v>0</v>
      </c>
      <c r="G373" s="2" t="str">
        <f t="shared" si="5"/>
        <v>not in target</v>
      </c>
      <c r="H373" s="2" t="s">
        <v>162</v>
      </c>
    </row>
    <row r="374" spans="1:8" ht="15" customHeight="1">
      <c r="A374" s="2" t="s">
        <v>855</v>
      </c>
      <c r="B374" s="2" t="s">
        <v>856</v>
      </c>
      <c r="C374" s="2" t="s">
        <v>383</v>
      </c>
      <c r="D374" s="16" t="s">
        <v>264</v>
      </c>
      <c r="E374" s="2">
        <f>IFERROR(INDEX('UK Institution Coverage'!$E$2:$E$727,MATCH($A374,'UK Institution Coverage'!$A$2:$A$727,0)),0)</f>
        <v>1</v>
      </c>
      <c r="F374" s="2">
        <f>IFERROR(INDEX('UK Institution Coverage'!$M$2:$M$727,MATCH($A374,'UK Institution Coverage'!$A$2:$A$727,0)),0)</f>
        <v>1</v>
      </c>
      <c r="G374" s="2" t="str">
        <f t="shared" si="5"/>
        <v>not in target</v>
      </c>
      <c r="H374" s="2" t="s">
        <v>97</v>
      </c>
    </row>
    <row r="375" spans="1:8" ht="15" customHeight="1">
      <c r="A375" s="2" t="s">
        <v>857</v>
      </c>
      <c r="B375" s="2" t="s">
        <v>858</v>
      </c>
      <c r="C375" s="2" t="s">
        <v>161</v>
      </c>
      <c r="D375" s="16" t="s">
        <v>96</v>
      </c>
      <c r="E375" s="2">
        <f>IFERROR(INDEX('UK Institution Coverage'!$E$2:$E$727,MATCH($A375,'UK Institution Coverage'!$A$2:$A$727,0)),0)</f>
        <v>1</v>
      </c>
      <c r="F375" s="2">
        <f>IFERROR(INDEX('UK Institution Coverage'!$M$2:$M$727,MATCH($A375,'UK Institution Coverage'!$A$2:$A$727,0)),0)</f>
        <v>1</v>
      </c>
      <c r="G375" s="2" t="str">
        <f t="shared" si="5"/>
        <v>partial - 1 of 3</v>
      </c>
      <c r="H375" s="2" t="s">
        <v>97</v>
      </c>
    </row>
    <row r="376" spans="1:8" ht="15" customHeight="1">
      <c r="A376" s="2" t="s">
        <v>859</v>
      </c>
      <c r="B376" s="2" t="s">
        <v>860</v>
      </c>
      <c r="C376" s="2" t="s">
        <v>525</v>
      </c>
      <c r="D376" s="16" t="s">
        <v>264</v>
      </c>
      <c r="E376" s="2">
        <f>IFERROR(INDEX('UK Institution Coverage'!$E$2:$E$727,MATCH($A376,'UK Institution Coverage'!$A$2:$A$727,0)),0)</f>
        <v>1</v>
      </c>
      <c r="F376" s="2">
        <f>IFERROR(INDEX('UK Institution Coverage'!$M$2:$M$727,MATCH($A376,'UK Institution Coverage'!$A$2:$A$727,0)),0)</f>
        <v>1</v>
      </c>
      <c r="G376" s="2" t="str">
        <f t="shared" si="5"/>
        <v>not in target</v>
      </c>
      <c r="H376" s="2" t="s">
        <v>97</v>
      </c>
    </row>
    <row r="377" spans="1:8" ht="15" customHeight="1">
      <c r="A377" s="2" t="s">
        <v>861</v>
      </c>
      <c r="B377" s="2" t="s">
        <v>862</v>
      </c>
      <c r="C377" s="2" t="s">
        <v>161</v>
      </c>
      <c r="D377" s="16" t="s">
        <v>96</v>
      </c>
      <c r="E377" s="2">
        <f>IFERROR(INDEX('UK Institution Coverage'!$E$2:$E$727,MATCH($A377,'UK Institution Coverage'!$A$2:$A$727,0)),0)</f>
        <v>1</v>
      </c>
      <c r="F377" s="2">
        <f>IFERROR(INDEX('UK Institution Coverage'!$M$2:$M$727,MATCH($A377,'UK Institution Coverage'!$A$2:$A$727,0)),0)</f>
        <v>1</v>
      </c>
      <c r="G377" s="2" t="str">
        <f t="shared" si="5"/>
        <v>partial - 1 of 3</v>
      </c>
      <c r="H377" s="2" t="s">
        <v>162</v>
      </c>
    </row>
    <row r="378" spans="1:8" ht="15" customHeight="1">
      <c r="A378" s="2" t="s">
        <v>863</v>
      </c>
      <c r="B378" s="2" t="s">
        <v>864</v>
      </c>
      <c r="C378" s="2" t="s">
        <v>383</v>
      </c>
      <c r="D378" s="16" t="s">
        <v>264</v>
      </c>
      <c r="E378" s="2">
        <f>IFERROR(INDEX('UK Institution Coverage'!$E$2:$E$727,MATCH($A378,'UK Institution Coverage'!$A$2:$A$727,0)),0)</f>
        <v>1</v>
      </c>
      <c r="F378" s="2">
        <f>IFERROR(INDEX('UK Institution Coverage'!$M$2:$M$727,MATCH($A378,'UK Institution Coverage'!$A$2:$A$727,0)),0)</f>
        <v>1</v>
      </c>
      <c r="G378" s="2" t="str">
        <f t="shared" si="5"/>
        <v>not in target</v>
      </c>
      <c r="H378" s="2" t="s">
        <v>162</v>
      </c>
    </row>
    <row r="379" spans="1:8" ht="15" customHeight="1">
      <c r="A379" s="2" t="s">
        <v>865</v>
      </c>
      <c r="B379" s="2" t="s">
        <v>866</v>
      </c>
      <c r="C379" s="16" t="s">
        <v>421</v>
      </c>
      <c r="D379" s="16" t="s">
        <v>264</v>
      </c>
      <c r="E379" s="2">
        <f>IFERROR(INDEX('UK Institution Coverage'!$E$2:$E$727,MATCH($A379,'UK Institution Coverage'!$A$2:$A$727,0)),0)</f>
        <v>1</v>
      </c>
      <c r="F379" s="2">
        <f>IFERROR(INDEX('UK Institution Coverage'!$M$2:$M$727,MATCH($A379,'UK Institution Coverage'!$A$2:$A$727,0)),0)</f>
        <v>1</v>
      </c>
      <c r="G379" s="2" t="str">
        <f t="shared" si="5"/>
        <v>not in target</v>
      </c>
      <c r="H379" s="16" t="s">
        <v>194</v>
      </c>
    </row>
    <row r="380" spans="1:8" ht="15" customHeight="1">
      <c r="A380" s="2" t="s">
        <v>867</v>
      </c>
      <c r="B380" s="2" t="s">
        <v>868</v>
      </c>
      <c r="C380" s="2" t="s">
        <v>383</v>
      </c>
      <c r="D380" s="16" t="s">
        <v>264</v>
      </c>
      <c r="E380" s="2">
        <f>IFERROR(INDEX('UK Institution Coverage'!$E$2:$E$727,MATCH($A380,'UK Institution Coverage'!$A$2:$A$727,0)),0)</f>
        <v>1</v>
      </c>
      <c r="F380" s="2">
        <f>IFERROR(INDEX('UK Institution Coverage'!$M$2:$M$727,MATCH($A380,'UK Institution Coverage'!$A$2:$A$727,0)),0)</f>
        <v>1</v>
      </c>
      <c r="G380" s="2" t="str">
        <f t="shared" si="5"/>
        <v>not in target</v>
      </c>
      <c r="H380" s="2" t="s">
        <v>162</v>
      </c>
    </row>
    <row r="381" spans="1:8" ht="15" customHeight="1">
      <c r="A381" s="2" t="s">
        <v>869</v>
      </c>
      <c r="B381" s="2" t="s">
        <v>870</v>
      </c>
      <c r="C381" s="16" t="s">
        <v>421</v>
      </c>
      <c r="D381" s="16" t="s">
        <v>264</v>
      </c>
      <c r="E381" s="2">
        <f>IFERROR(INDEX('UK Institution Coverage'!$E$2:$E$727,MATCH($A381,'UK Institution Coverage'!$A$2:$A$727,0)),0)</f>
        <v>1</v>
      </c>
      <c r="F381" s="2">
        <f>IFERROR(INDEX('UK Institution Coverage'!$M$2:$M$727,MATCH($A381,'UK Institution Coverage'!$A$2:$A$727,0)),0)</f>
        <v>1</v>
      </c>
      <c r="G381" s="2" t="str">
        <f t="shared" si="5"/>
        <v>not in target</v>
      </c>
      <c r="H381" s="16" t="s">
        <v>194</v>
      </c>
    </row>
    <row r="382" spans="1:8" ht="15" customHeight="1">
      <c r="A382" s="2" t="s">
        <v>871</v>
      </c>
      <c r="B382" s="2" t="s">
        <v>872</v>
      </c>
      <c r="C382" s="2" t="s">
        <v>525</v>
      </c>
      <c r="D382" s="16" t="s">
        <v>264</v>
      </c>
      <c r="E382" s="2">
        <f>IFERROR(INDEX('UK Institution Coverage'!$E$2:$E$727,MATCH($A382,'UK Institution Coverage'!$A$2:$A$727,0)),0)</f>
        <v>1</v>
      </c>
      <c r="F382" s="2">
        <f>IFERROR(INDEX('UK Institution Coverage'!$M$2:$M$727,MATCH($A382,'UK Institution Coverage'!$A$2:$A$727,0)),0)</f>
        <v>1</v>
      </c>
      <c r="G382" s="2" t="str">
        <f t="shared" si="5"/>
        <v>not in target</v>
      </c>
      <c r="H382" s="2" t="s">
        <v>97</v>
      </c>
    </row>
    <row r="383" spans="1:8" ht="15" customHeight="1">
      <c r="A383" s="2" t="s">
        <v>873</v>
      </c>
      <c r="B383" s="2" t="s">
        <v>874</v>
      </c>
      <c r="C383" s="2" t="s">
        <v>383</v>
      </c>
      <c r="D383" s="16" t="s">
        <v>264</v>
      </c>
      <c r="E383" s="2">
        <f>IFERROR(INDEX('UK Institution Coverage'!$E$2:$E$727,MATCH($A383,'UK Institution Coverage'!$A$2:$A$727,0)),0)</f>
        <v>1</v>
      </c>
      <c r="F383" s="2">
        <f>IFERROR(INDEX('UK Institution Coverage'!$M$2:$M$727,MATCH($A383,'UK Institution Coverage'!$A$2:$A$727,0)),0)</f>
        <v>1</v>
      </c>
      <c r="G383" s="2" t="str">
        <f t="shared" si="5"/>
        <v>not in target</v>
      </c>
      <c r="H383" s="2" t="s">
        <v>162</v>
      </c>
    </row>
    <row r="384" spans="1:8" ht="15" customHeight="1">
      <c r="A384" s="2" t="s">
        <v>875</v>
      </c>
      <c r="B384" s="2" t="s">
        <v>876</v>
      </c>
      <c r="C384" s="2" t="s">
        <v>383</v>
      </c>
      <c r="D384" s="16" t="s">
        <v>264</v>
      </c>
      <c r="E384" s="2">
        <f>IFERROR(INDEX('UK Institution Coverage'!$E$2:$E$727,MATCH($A384,'UK Institution Coverage'!$A$2:$A$727,0)),0)</f>
        <v>1</v>
      </c>
      <c r="F384" s="2">
        <f>IFERROR(INDEX('UK Institution Coverage'!$M$2:$M$727,MATCH($A384,'UK Institution Coverage'!$A$2:$A$727,0)),0)</f>
        <v>1</v>
      </c>
      <c r="G384" s="2" t="str">
        <f t="shared" si="5"/>
        <v>not in target</v>
      </c>
      <c r="H384" s="2" t="s">
        <v>162</v>
      </c>
    </row>
    <row r="385" spans="1:8" ht="15" customHeight="1">
      <c r="A385" s="2" t="s">
        <v>877</v>
      </c>
      <c r="B385" s="2" t="s">
        <v>878</v>
      </c>
      <c r="C385" s="2" t="s">
        <v>383</v>
      </c>
      <c r="D385" s="16" t="s">
        <v>264</v>
      </c>
      <c r="E385" s="2">
        <f>IFERROR(INDEX('UK Institution Coverage'!$E$2:$E$727,MATCH($A385,'UK Institution Coverage'!$A$2:$A$727,0)),0)</f>
        <v>1</v>
      </c>
      <c r="F385" s="2">
        <f>IFERROR(INDEX('UK Institution Coverage'!$M$2:$M$727,MATCH($A385,'UK Institution Coverage'!$A$2:$A$727,0)),0)</f>
        <v>1</v>
      </c>
      <c r="G385" s="2" t="str">
        <f t="shared" si="5"/>
        <v>not in target</v>
      </c>
      <c r="H385" s="2" t="s">
        <v>162</v>
      </c>
    </row>
    <row r="386" spans="1:8" ht="15" customHeight="1">
      <c r="A386" s="2" t="s">
        <v>879</v>
      </c>
      <c r="B386" s="2" t="s">
        <v>880</v>
      </c>
      <c r="C386" s="2" t="s">
        <v>383</v>
      </c>
      <c r="D386" s="16" t="s">
        <v>264</v>
      </c>
      <c r="E386" s="2">
        <f>IFERROR(INDEX('UK Institution Coverage'!$E$2:$E$727,MATCH($A386,'UK Institution Coverage'!$A$2:$A$727,0)),0)</f>
        <v>1</v>
      </c>
      <c r="F386" s="2">
        <f>IFERROR(INDEX('UK Institution Coverage'!$M$2:$M$727,MATCH($A386,'UK Institution Coverage'!$A$2:$A$727,0)),0)</f>
        <v>1</v>
      </c>
      <c r="G386" s="2" t="str">
        <f t="shared" ref="G386:G449" si="6">IF($D386&lt;&gt;"Yes","not in target",IF($E386=0,"NO CONTACTS",IF($F386=3,"all 3 personas","partial - "&amp;$F386&amp;" of 3")))</f>
        <v>not in target</v>
      </c>
      <c r="H386" s="2" t="s">
        <v>162</v>
      </c>
    </row>
    <row r="387" spans="1:8" ht="15" customHeight="1">
      <c r="A387" s="2" t="s">
        <v>881</v>
      </c>
      <c r="B387" s="2" t="s">
        <v>882</v>
      </c>
      <c r="C387" s="2" t="s">
        <v>383</v>
      </c>
      <c r="D387" s="16" t="s">
        <v>264</v>
      </c>
      <c r="E387" s="2">
        <f>IFERROR(INDEX('UK Institution Coverage'!$E$2:$E$727,MATCH($A387,'UK Institution Coverage'!$A$2:$A$727,0)),0)</f>
        <v>1</v>
      </c>
      <c r="F387" s="2">
        <f>IFERROR(INDEX('UK Institution Coverage'!$M$2:$M$727,MATCH($A387,'UK Institution Coverage'!$A$2:$A$727,0)),0)</f>
        <v>1</v>
      </c>
      <c r="G387" s="2" t="str">
        <f t="shared" si="6"/>
        <v>not in target</v>
      </c>
      <c r="H387" s="2" t="s">
        <v>162</v>
      </c>
    </row>
    <row r="388" spans="1:8" ht="15" customHeight="1">
      <c r="A388" s="2" t="s">
        <v>883</v>
      </c>
      <c r="B388" s="2" t="s">
        <v>884</v>
      </c>
      <c r="C388" s="2" t="s">
        <v>161</v>
      </c>
      <c r="D388" s="16" t="s">
        <v>96</v>
      </c>
      <c r="E388" s="2">
        <f>IFERROR(INDEX('UK Institution Coverage'!$E$2:$E$727,MATCH($A388,'UK Institution Coverage'!$A$2:$A$727,0)),0)</f>
        <v>1</v>
      </c>
      <c r="F388" s="2">
        <f>IFERROR(INDEX('UK Institution Coverage'!$M$2:$M$727,MATCH($A388,'UK Institution Coverage'!$A$2:$A$727,0)),0)</f>
        <v>1</v>
      </c>
      <c r="G388" s="2" t="str">
        <f t="shared" si="6"/>
        <v>partial - 1 of 3</v>
      </c>
      <c r="H388" s="2" t="s">
        <v>162</v>
      </c>
    </row>
    <row r="389" spans="1:8" ht="15" customHeight="1">
      <c r="A389" s="2" t="s">
        <v>885</v>
      </c>
      <c r="B389" s="2" t="s">
        <v>886</v>
      </c>
      <c r="C389" s="2" t="s">
        <v>383</v>
      </c>
      <c r="D389" s="16" t="s">
        <v>264</v>
      </c>
      <c r="E389" s="2">
        <f>IFERROR(INDEX('UK Institution Coverage'!$E$2:$E$727,MATCH($A389,'UK Institution Coverage'!$A$2:$A$727,0)),0)</f>
        <v>1</v>
      </c>
      <c r="F389" s="2">
        <f>IFERROR(INDEX('UK Institution Coverage'!$M$2:$M$727,MATCH($A389,'UK Institution Coverage'!$A$2:$A$727,0)),0)</f>
        <v>1</v>
      </c>
      <c r="G389" s="2" t="str">
        <f t="shared" si="6"/>
        <v>not in target</v>
      </c>
      <c r="H389" s="2" t="s">
        <v>97</v>
      </c>
    </row>
    <row r="390" spans="1:8" ht="15" customHeight="1">
      <c r="A390" s="2" t="s">
        <v>887</v>
      </c>
      <c r="B390" s="2" t="s">
        <v>888</v>
      </c>
      <c r="C390" s="2" t="s">
        <v>161</v>
      </c>
      <c r="D390" s="16" t="s">
        <v>96</v>
      </c>
      <c r="E390" s="2">
        <f>IFERROR(INDEX('UK Institution Coverage'!$E$2:$E$727,MATCH($A390,'UK Institution Coverage'!$A$2:$A$727,0)),0)</f>
        <v>1</v>
      </c>
      <c r="F390" s="2">
        <f>IFERROR(INDEX('UK Institution Coverage'!$M$2:$M$727,MATCH($A390,'UK Institution Coverage'!$A$2:$A$727,0)),0)</f>
        <v>1</v>
      </c>
      <c r="G390" s="2" t="str">
        <f t="shared" si="6"/>
        <v>partial - 1 of 3</v>
      </c>
      <c r="H390" s="2" t="s">
        <v>162</v>
      </c>
    </row>
    <row r="391" spans="1:8" ht="15" customHeight="1">
      <c r="A391" s="2" t="s">
        <v>889</v>
      </c>
      <c r="B391" s="2" t="s">
        <v>890</v>
      </c>
      <c r="C391" s="2" t="s">
        <v>383</v>
      </c>
      <c r="D391" s="16" t="s">
        <v>264</v>
      </c>
      <c r="E391" s="2">
        <f>IFERROR(INDEX('UK Institution Coverage'!$E$2:$E$727,MATCH($A391,'UK Institution Coverage'!$A$2:$A$727,0)),0)</f>
        <v>1</v>
      </c>
      <c r="F391" s="2">
        <f>IFERROR(INDEX('UK Institution Coverage'!$M$2:$M$727,MATCH($A391,'UK Institution Coverage'!$A$2:$A$727,0)),0)</f>
        <v>1</v>
      </c>
      <c r="G391" s="2" t="str">
        <f t="shared" si="6"/>
        <v>not in target</v>
      </c>
      <c r="H391" s="2" t="s">
        <v>97</v>
      </c>
    </row>
    <row r="392" spans="1:8" ht="15" customHeight="1">
      <c r="A392" s="2" t="s">
        <v>891</v>
      </c>
      <c r="B392" s="2" t="s">
        <v>892</v>
      </c>
      <c r="C392" s="2" t="s">
        <v>95</v>
      </c>
      <c r="D392" s="16" t="s">
        <v>96</v>
      </c>
      <c r="E392" s="2">
        <f>IFERROR(INDEX('UK Institution Coverage'!$E$2:$E$727,MATCH($A392,'UK Institution Coverage'!$A$2:$A$727,0)),0)</f>
        <v>1</v>
      </c>
      <c r="F392" s="2">
        <f>IFERROR(INDEX('UK Institution Coverage'!$M$2:$M$727,MATCH($A392,'UK Institution Coverage'!$A$2:$A$727,0)),0)</f>
        <v>1</v>
      </c>
      <c r="G392" s="2" t="str">
        <f t="shared" si="6"/>
        <v>partial - 1 of 3</v>
      </c>
      <c r="H392" s="2" t="s">
        <v>97</v>
      </c>
    </row>
    <row r="393" spans="1:8" ht="15" customHeight="1">
      <c r="A393" s="2" t="s">
        <v>893</v>
      </c>
      <c r="B393" s="2" t="s">
        <v>894</v>
      </c>
      <c r="C393" s="2" t="s">
        <v>383</v>
      </c>
      <c r="D393" s="16" t="s">
        <v>264</v>
      </c>
      <c r="E393" s="2">
        <f>IFERROR(INDEX('UK Institution Coverage'!$E$2:$E$727,MATCH($A393,'UK Institution Coverage'!$A$2:$A$727,0)),0)</f>
        <v>1</v>
      </c>
      <c r="F393" s="2">
        <f>IFERROR(INDEX('UK Institution Coverage'!$M$2:$M$727,MATCH($A393,'UK Institution Coverage'!$A$2:$A$727,0)),0)</f>
        <v>1</v>
      </c>
      <c r="G393" s="2" t="str">
        <f t="shared" si="6"/>
        <v>not in target</v>
      </c>
      <c r="H393" s="2" t="s">
        <v>162</v>
      </c>
    </row>
    <row r="394" spans="1:8" ht="15" customHeight="1">
      <c r="A394" s="2" t="s">
        <v>895</v>
      </c>
      <c r="B394" s="2" t="s">
        <v>896</v>
      </c>
      <c r="C394" s="2" t="s">
        <v>95</v>
      </c>
      <c r="D394" s="16" t="s">
        <v>96</v>
      </c>
      <c r="E394" s="2">
        <f>IFERROR(INDEX('UK Institution Coverage'!$E$2:$E$727,MATCH($A394,'UK Institution Coverage'!$A$2:$A$727,0)),0)</f>
        <v>1</v>
      </c>
      <c r="F394" s="2">
        <f>IFERROR(INDEX('UK Institution Coverage'!$M$2:$M$727,MATCH($A394,'UK Institution Coverage'!$A$2:$A$727,0)),0)</f>
        <v>1</v>
      </c>
      <c r="G394" s="2" t="str">
        <f t="shared" si="6"/>
        <v>partial - 1 of 3</v>
      </c>
      <c r="H394" s="2" t="s">
        <v>97</v>
      </c>
    </row>
    <row r="395" spans="1:8" ht="15" customHeight="1">
      <c r="A395" s="2" t="s">
        <v>897</v>
      </c>
      <c r="B395" s="2" t="s">
        <v>898</v>
      </c>
      <c r="C395" s="2" t="s">
        <v>95</v>
      </c>
      <c r="D395" s="16" t="s">
        <v>96</v>
      </c>
      <c r="E395" s="2">
        <f>IFERROR(INDEX('UK Institution Coverage'!$E$2:$E$727,MATCH($A395,'UK Institution Coverage'!$A$2:$A$727,0)),0)</f>
        <v>1</v>
      </c>
      <c r="F395" s="2">
        <f>IFERROR(INDEX('UK Institution Coverage'!$M$2:$M$727,MATCH($A395,'UK Institution Coverage'!$A$2:$A$727,0)),0)</f>
        <v>1</v>
      </c>
      <c r="G395" s="2" t="str">
        <f t="shared" si="6"/>
        <v>partial - 1 of 3</v>
      </c>
      <c r="H395" s="2" t="s">
        <v>97</v>
      </c>
    </row>
    <row r="396" spans="1:8" ht="15" customHeight="1">
      <c r="A396" s="2" t="s">
        <v>899</v>
      </c>
      <c r="B396" s="2" t="s">
        <v>900</v>
      </c>
      <c r="C396" s="2" t="s">
        <v>383</v>
      </c>
      <c r="D396" s="16" t="s">
        <v>264</v>
      </c>
      <c r="E396" s="2">
        <f>IFERROR(INDEX('UK Institution Coverage'!$E$2:$E$727,MATCH($A396,'UK Institution Coverage'!$A$2:$A$727,0)),0)</f>
        <v>1</v>
      </c>
      <c r="F396" s="2">
        <f>IFERROR(INDEX('UK Institution Coverage'!$M$2:$M$727,MATCH($A396,'UK Institution Coverage'!$A$2:$A$727,0)),0)</f>
        <v>1</v>
      </c>
      <c r="G396" s="2" t="str">
        <f t="shared" si="6"/>
        <v>not in target</v>
      </c>
      <c r="H396" s="2" t="s">
        <v>162</v>
      </c>
    </row>
    <row r="397" spans="1:8" ht="15" customHeight="1">
      <c r="A397" s="2" t="s">
        <v>901</v>
      </c>
      <c r="B397" s="2" t="s">
        <v>902</v>
      </c>
      <c r="C397" s="2" t="s">
        <v>383</v>
      </c>
      <c r="D397" s="16" t="s">
        <v>264</v>
      </c>
      <c r="E397" s="2">
        <f>IFERROR(INDEX('UK Institution Coverage'!$E$2:$E$727,MATCH($A397,'UK Institution Coverage'!$A$2:$A$727,0)),0)</f>
        <v>1</v>
      </c>
      <c r="F397" s="2">
        <f>IFERROR(INDEX('UK Institution Coverage'!$M$2:$M$727,MATCH($A397,'UK Institution Coverage'!$A$2:$A$727,0)),0)</f>
        <v>0</v>
      </c>
      <c r="G397" s="2" t="str">
        <f t="shared" si="6"/>
        <v>not in target</v>
      </c>
      <c r="H397" s="2" t="s">
        <v>97</v>
      </c>
    </row>
    <row r="398" spans="1:8" ht="15" customHeight="1">
      <c r="A398" s="2" t="s">
        <v>903</v>
      </c>
      <c r="B398" s="2" t="s">
        <v>904</v>
      </c>
      <c r="C398" s="2" t="s">
        <v>383</v>
      </c>
      <c r="D398" s="16" t="s">
        <v>264</v>
      </c>
      <c r="E398" s="2">
        <f>IFERROR(INDEX('UK Institution Coverage'!$E$2:$E$727,MATCH($A398,'UK Institution Coverage'!$A$2:$A$727,0)),0)</f>
        <v>1</v>
      </c>
      <c r="F398" s="2">
        <f>IFERROR(INDEX('UK Institution Coverage'!$M$2:$M$727,MATCH($A398,'UK Institution Coverage'!$A$2:$A$727,0)),0)</f>
        <v>1</v>
      </c>
      <c r="G398" s="2" t="str">
        <f t="shared" si="6"/>
        <v>not in target</v>
      </c>
      <c r="H398" s="2" t="s">
        <v>162</v>
      </c>
    </row>
    <row r="399" spans="1:8" ht="15" customHeight="1">
      <c r="A399" s="2" t="s">
        <v>905</v>
      </c>
      <c r="B399" s="2" t="s">
        <v>906</v>
      </c>
      <c r="C399" s="2" t="s">
        <v>383</v>
      </c>
      <c r="D399" s="16" t="s">
        <v>264</v>
      </c>
      <c r="E399" s="2">
        <f>IFERROR(INDEX('UK Institution Coverage'!$E$2:$E$727,MATCH($A399,'UK Institution Coverage'!$A$2:$A$727,0)),0)</f>
        <v>1</v>
      </c>
      <c r="F399" s="2">
        <f>IFERROR(INDEX('UK Institution Coverage'!$M$2:$M$727,MATCH($A399,'UK Institution Coverage'!$A$2:$A$727,0)),0)</f>
        <v>1</v>
      </c>
      <c r="G399" s="2" t="str">
        <f t="shared" si="6"/>
        <v>not in target</v>
      </c>
      <c r="H399" s="2" t="s">
        <v>162</v>
      </c>
    </row>
    <row r="400" spans="1:8" ht="15" customHeight="1">
      <c r="A400" s="2" t="s">
        <v>907</v>
      </c>
      <c r="B400" s="2" t="s">
        <v>908</v>
      </c>
      <c r="C400" s="16" t="s">
        <v>368</v>
      </c>
      <c r="D400" s="16" t="s">
        <v>264</v>
      </c>
      <c r="E400" s="2">
        <f>IFERROR(INDEX('UK Institution Coverage'!$E$2:$E$727,MATCH($A400,'UK Institution Coverage'!$A$2:$A$727,0)),0)</f>
        <v>1</v>
      </c>
      <c r="F400" s="2">
        <f>IFERROR(INDEX('UK Institution Coverage'!$M$2:$M$727,MATCH($A400,'UK Institution Coverage'!$A$2:$A$727,0)),0)</f>
        <v>1</v>
      </c>
      <c r="G400" s="2" t="str">
        <f t="shared" si="6"/>
        <v>not in target</v>
      </c>
      <c r="H400" s="16" t="s">
        <v>194</v>
      </c>
    </row>
    <row r="401" spans="1:8" ht="15" customHeight="1">
      <c r="A401" s="2" t="s">
        <v>909</v>
      </c>
      <c r="B401" s="2" t="s">
        <v>910</v>
      </c>
      <c r="C401" s="16" t="s">
        <v>604</v>
      </c>
      <c r="D401" s="16" t="s">
        <v>264</v>
      </c>
      <c r="E401" s="2">
        <f>IFERROR(INDEX('UK Institution Coverage'!$E$2:$E$727,MATCH($A401,'UK Institution Coverage'!$A$2:$A$727,0)),0)</f>
        <v>1</v>
      </c>
      <c r="F401" s="2">
        <f>IFERROR(INDEX('UK Institution Coverage'!$M$2:$M$727,MATCH($A401,'UK Institution Coverage'!$A$2:$A$727,0)),0)</f>
        <v>1</v>
      </c>
      <c r="G401" s="2" t="str">
        <f t="shared" si="6"/>
        <v>not in target</v>
      </c>
      <c r="H401" s="16" t="s">
        <v>194</v>
      </c>
    </row>
    <row r="402" spans="1:8" ht="15" customHeight="1">
      <c r="A402" s="2" t="s">
        <v>911</v>
      </c>
      <c r="B402" s="2" t="s">
        <v>912</v>
      </c>
      <c r="C402" s="2" t="s">
        <v>383</v>
      </c>
      <c r="D402" s="16" t="s">
        <v>264</v>
      </c>
      <c r="E402" s="2">
        <f>IFERROR(INDEX('UK Institution Coverage'!$E$2:$E$727,MATCH($A402,'UK Institution Coverage'!$A$2:$A$727,0)),0)</f>
        <v>1</v>
      </c>
      <c r="F402" s="2">
        <f>IFERROR(INDEX('UK Institution Coverage'!$M$2:$M$727,MATCH($A402,'UK Institution Coverage'!$A$2:$A$727,0)),0)</f>
        <v>1</v>
      </c>
      <c r="G402" s="2" t="str">
        <f t="shared" si="6"/>
        <v>not in target</v>
      </c>
      <c r="H402" s="2" t="s">
        <v>162</v>
      </c>
    </row>
    <row r="403" spans="1:8" ht="15" customHeight="1">
      <c r="A403" s="2" t="s">
        <v>913</v>
      </c>
      <c r="B403" s="2" t="s">
        <v>914</v>
      </c>
      <c r="C403" s="2" t="s">
        <v>383</v>
      </c>
      <c r="D403" s="16" t="s">
        <v>264</v>
      </c>
      <c r="E403" s="2">
        <f>IFERROR(INDEX('UK Institution Coverage'!$E$2:$E$727,MATCH($A403,'UK Institution Coverage'!$A$2:$A$727,0)),0)</f>
        <v>1</v>
      </c>
      <c r="F403" s="2">
        <f>IFERROR(INDEX('UK Institution Coverage'!$M$2:$M$727,MATCH($A403,'UK Institution Coverage'!$A$2:$A$727,0)),0)</f>
        <v>1</v>
      </c>
      <c r="G403" s="2" t="str">
        <f t="shared" si="6"/>
        <v>not in target</v>
      </c>
      <c r="H403" s="2" t="s">
        <v>162</v>
      </c>
    </row>
    <row r="404" spans="1:8" ht="15" customHeight="1">
      <c r="A404" s="2" t="s">
        <v>915</v>
      </c>
      <c r="B404" s="2" t="s">
        <v>916</v>
      </c>
      <c r="C404" s="2" t="s">
        <v>161</v>
      </c>
      <c r="D404" s="16" t="s">
        <v>96</v>
      </c>
      <c r="E404" s="2">
        <f>IFERROR(INDEX('UK Institution Coverage'!$E$2:$E$727,MATCH($A404,'UK Institution Coverage'!$A$2:$A$727,0)),0)</f>
        <v>1</v>
      </c>
      <c r="F404" s="2">
        <f>IFERROR(INDEX('UK Institution Coverage'!$M$2:$M$727,MATCH($A404,'UK Institution Coverage'!$A$2:$A$727,0)),0)</f>
        <v>1</v>
      </c>
      <c r="G404" s="2" t="str">
        <f t="shared" si="6"/>
        <v>partial - 1 of 3</v>
      </c>
      <c r="H404" s="2" t="s">
        <v>162</v>
      </c>
    </row>
    <row r="405" spans="1:8" ht="15" customHeight="1">
      <c r="A405" s="2" t="s">
        <v>917</v>
      </c>
      <c r="B405" s="2" t="s">
        <v>918</v>
      </c>
      <c r="C405" s="2" t="s">
        <v>525</v>
      </c>
      <c r="D405" s="16" t="s">
        <v>264</v>
      </c>
      <c r="E405" s="2">
        <f>IFERROR(INDEX('UK Institution Coverage'!$E$2:$E$727,MATCH($A405,'UK Institution Coverage'!$A$2:$A$727,0)),0)</f>
        <v>1</v>
      </c>
      <c r="F405" s="2">
        <f>IFERROR(INDEX('UK Institution Coverage'!$M$2:$M$727,MATCH($A405,'UK Institution Coverage'!$A$2:$A$727,0)),0)</f>
        <v>1</v>
      </c>
      <c r="G405" s="2" t="str">
        <f t="shared" si="6"/>
        <v>not in target</v>
      </c>
      <c r="H405" s="2" t="s">
        <v>97</v>
      </c>
    </row>
    <row r="406" spans="1:8" ht="15" customHeight="1">
      <c r="A406" s="2" t="s">
        <v>919</v>
      </c>
      <c r="B406" s="2" t="s">
        <v>920</v>
      </c>
      <c r="C406" s="16" t="s">
        <v>421</v>
      </c>
      <c r="D406" s="16" t="s">
        <v>264</v>
      </c>
      <c r="E406" s="2">
        <f>IFERROR(INDEX('UK Institution Coverage'!$E$2:$E$727,MATCH($A406,'UK Institution Coverage'!$A$2:$A$727,0)),0)</f>
        <v>1</v>
      </c>
      <c r="F406" s="2">
        <f>IFERROR(INDEX('UK Institution Coverage'!$M$2:$M$727,MATCH($A406,'UK Institution Coverage'!$A$2:$A$727,0)),0)</f>
        <v>1</v>
      </c>
      <c r="G406" s="2" t="str">
        <f t="shared" si="6"/>
        <v>not in target</v>
      </c>
      <c r="H406" s="16" t="s">
        <v>194</v>
      </c>
    </row>
    <row r="407" spans="1:8" ht="15" customHeight="1">
      <c r="A407" s="2" t="s">
        <v>921</v>
      </c>
      <c r="B407" s="2" t="s">
        <v>922</v>
      </c>
      <c r="C407" s="2" t="s">
        <v>383</v>
      </c>
      <c r="D407" s="16" t="s">
        <v>264</v>
      </c>
      <c r="E407" s="2">
        <f>IFERROR(INDEX('UK Institution Coverage'!$E$2:$E$727,MATCH($A407,'UK Institution Coverage'!$A$2:$A$727,0)),0)</f>
        <v>1</v>
      </c>
      <c r="F407" s="2">
        <f>IFERROR(INDEX('UK Institution Coverage'!$M$2:$M$727,MATCH($A407,'UK Institution Coverage'!$A$2:$A$727,0)),0)</f>
        <v>0</v>
      </c>
      <c r="G407" s="2" t="str">
        <f t="shared" si="6"/>
        <v>not in target</v>
      </c>
      <c r="H407" s="2" t="s">
        <v>162</v>
      </c>
    </row>
    <row r="408" spans="1:8" ht="15" customHeight="1">
      <c r="A408" s="2" t="s">
        <v>923</v>
      </c>
      <c r="B408" s="2" t="s">
        <v>924</v>
      </c>
      <c r="C408" s="2" t="s">
        <v>383</v>
      </c>
      <c r="D408" s="16" t="s">
        <v>264</v>
      </c>
      <c r="E408" s="2">
        <f>IFERROR(INDEX('UK Institution Coverage'!$E$2:$E$727,MATCH($A408,'UK Institution Coverage'!$A$2:$A$727,0)),0)</f>
        <v>1</v>
      </c>
      <c r="F408" s="2">
        <f>IFERROR(INDEX('UK Institution Coverage'!$M$2:$M$727,MATCH($A408,'UK Institution Coverage'!$A$2:$A$727,0)),0)</f>
        <v>1</v>
      </c>
      <c r="G408" s="2" t="str">
        <f t="shared" si="6"/>
        <v>not in target</v>
      </c>
      <c r="H408" s="2" t="s">
        <v>162</v>
      </c>
    </row>
    <row r="409" spans="1:8" ht="15" customHeight="1">
      <c r="A409" s="2" t="s">
        <v>925</v>
      </c>
      <c r="B409" s="2" t="s">
        <v>926</v>
      </c>
      <c r="C409" s="2" t="s">
        <v>383</v>
      </c>
      <c r="D409" s="16" t="s">
        <v>264</v>
      </c>
      <c r="E409" s="2">
        <f>IFERROR(INDEX('UK Institution Coverage'!$E$2:$E$727,MATCH($A409,'UK Institution Coverage'!$A$2:$A$727,0)),0)</f>
        <v>1</v>
      </c>
      <c r="F409" s="2">
        <f>IFERROR(INDEX('UK Institution Coverage'!$M$2:$M$727,MATCH($A409,'UK Institution Coverage'!$A$2:$A$727,0)),0)</f>
        <v>1</v>
      </c>
      <c r="G409" s="2" t="str">
        <f t="shared" si="6"/>
        <v>not in target</v>
      </c>
      <c r="H409" s="2" t="s">
        <v>97</v>
      </c>
    </row>
    <row r="410" spans="1:8" ht="15" customHeight="1">
      <c r="A410" s="2" t="s">
        <v>927</v>
      </c>
      <c r="B410" s="2" t="s">
        <v>928</v>
      </c>
      <c r="C410" s="2" t="s">
        <v>525</v>
      </c>
      <c r="D410" s="16" t="s">
        <v>264</v>
      </c>
      <c r="E410" s="2">
        <f>IFERROR(INDEX('UK Institution Coverage'!$E$2:$E$727,MATCH($A410,'UK Institution Coverage'!$A$2:$A$727,0)),0)</f>
        <v>1</v>
      </c>
      <c r="F410" s="2">
        <f>IFERROR(INDEX('UK Institution Coverage'!$M$2:$M$727,MATCH($A410,'UK Institution Coverage'!$A$2:$A$727,0)),0)</f>
        <v>1</v>
      </c>
      <c r="G410" s="2" t="str">
        <f t="shared" si="6"/>
        <v>not in target</v>
      </c>
      <c r="H410" s="2" t="s">
        <v>97</v>
      </c>
    </row>
    <row r="411" spans="1:8" ht="15" customHeight="1">
      <c r="A411" s="2" t="s">
        <v>929</v>
      </c>
      <c r="B411" s="2" t="s">
        <v>930</v>
      </c>
      <c r="C411" s="16" t="s">
        <v>368</v>
      </c>
      <c r="D411" s="16" t="s">
        <v>264</v>
      </c>
      <c r="E411" s="2">
        <f>IFERROR(INDEX('UK Institution Coverage'!$E$2:$E$727,MATCH($A411,'UK Institution Coverage'!$A$2:$A$727,0)),0)</f>
        <v>1</v>
      </c>
      <c r="F411" s="2">
        <f>IFERROR(INDEX('UK Institution Coverage'!$M$2:$M$727,MATCH($A411,'UK Institution Coverage'!$A$2:$A$727,0)),0)</f>
        <v>1</v>
      </c>
      <c r="G411" s="2" t="str">
        <f t="shared" si="6"/>
        <v>not in target</v>
      </c>
      <c r="H411" s="16" t="s">
        <v>194</v>
      </c>
    </row>
    <row r="412" spans="1:8" ht="15" customHeight="1">
      <c r="A412" s="2" t="s">
        <v>931</v>
      </c>
      <c r="B412" s="2" t="s">
        <v>932</v>
      </c>
      <c r="C412" s="2" t="s">
        <v>95</v>
      </c>
      <c r="D412" s="16" t="s">
        <v>96</v>
      </c>
      <c r="E412" s="2">
        <f>IFERROR(INDEX('UK Institution Coverage'!$E$2:$E$727,MATCH($A412,'UK Institution Coverage'!$A$2:$A$727,0)),0)</f>
        <v>1</v>
      </c>
      <c r="F412" s="2">
        <f>IFERROR(INDEX('UK Institution Coverage'!$M$2:$M$727,MATCH($A412,'UK Institution Coverage'!$A$2:$A$727,0)),0)</f>
        <v>1</v>
      </c>
      <c r="G412" s="2" t="str">
        <f t="shared" si="6"/>
        <v>partial - 1 of 3</v>
      </c>
      <c r="H412" s="2" t="s">
        <v>97</v>
      </c>
    </row>
    <row r="413" spans="1:8" ht="15" customHeight="1">
      <c r="A413" s="2" t="s">
        <v>933</v>
      </c>
      <c r="B413" s="2" t="s">
        <v>934</v>
      </c>
      <c r="C413" s="2" t="s">
        <v>95</v>
      </c>
      <c r="D413" s="16" t="s">
        <v>96</v>
      </c>
      <c r="E413" s="2">
        <f>IFERROR(INDEX('UK Institution Coverage'!$E$2:$E$727,MATCH($A413,'UK Institution Coverage'!$A$2:$A$727,0)),0)</f>
        <v>1</v>
      </c>
      <c r="F413" s="2">
        <f>IFERROR(INDEX('UK Institution Coverage'!$M$2:$M$727,MATCH($A413,'UK Institution Coverage'!$A$2:$A$727,0)),0)</f>
        <v>1</v>
      </c>
      <c r="G413" s="2" t="str">
        <f t="shared" si="6"/>
        <v>partial - 1 of 3</v>
      </c>
      <c r="H413" s="2" t="s">
        <v>97</v>
      </c>
    </row>
    <row r="414" spans="1:8" ht="15" customHeight="1">
      <c r="A414" s="2" t="s">
        <v>935</v>
      </c>
      <c r="B414" s="2" t="s">
        <v>936</v>
      </c>
      <c r="C414" s="2" t="s">
        <v>525</v>
      </c>
      <c r="D414" s="16" t="s">
        <v>264</v>
      </c>
      <c r="E414" s="2">
        <f>IFERROR(INDEX('UK Institution Coverage'!$E$2:$E$727,MATCH($A414,'UK Institution Coverage'!$A$2:$A$727,0)),0)</f>
        <v>1</v>
      </c>
      <c r="F414" s="2">
        <f>IFERROR(INDEX('UK Institution Coverage'!$M$2:$M$727,MATCH($A414,'UK Institution Coverage'!$A$2:$A$727,0)),0)</f>
        <v>1</v>
      </c>
      <c r="G414" s="2" t="str">
        <f t="shared" si="6"/>
        <v>not in target</v>
      </c>
      <c r="H414" s="2" t="s">
        <v>97</v>
      </c>
    </row>
    <row r="415" spans="1:8" ht="15" customHeight="1">
      <c r="A415" s="2" t="s">
        <v>937</v>
      </c>
      <c r="B415" s="2" t="s">
        <v>938</v>
      </c>
      <c r="C415" s="2" t="s">
        <v>95</v>
      </c>
      <c r="D415" s="16" t="s">
        <v>96</v>
      </c>
      <c r="E415" s="2">
        <f>IFERROR(INDEX('UK Institution Coverage'!$E$2:$E$727,MATCH($A415,'UK Institution Coverage'!$A$2:$A$727,0)),0)</f>
        <v>1</v>
      </c>
      <c r="F415" s="2">
        <f>IFERROR(INDEX('UK Institution Coverage'!$M$2:$M$727,MATCH($A415,'UK Institution Coverage'!$A$2:$A$727,0)),0)</f>
        <v>1</v>
      </c>
      <c r="G415" s="2" t="str">
        <f t="shared" si="6"/>
        <v>partial - 1 of 3</v>
      </c>
      <c r="H415" s="2" t="s">
        <v>97</v>
      </c>
    </row>
    <row r="416" spans="1:8" ht="15" customHeight="1">
      <c r="A416" s="2" t="s">
        <v>939</v>
      </c>
      <c r="B416" s="2" t="s">
        <v>940</v>
      </c>
      <c r="C416" s="2" t="s">
        <v>383</v>
      </c>
      <c r="D416" s="16" t="s">
        <v>264</v>
      </c>
      <c r="E416" s="2">
        <f>IFERROR(INDEX('UK Institution Coverage'!$E$2:$E$727,MATCH($A416,'UK Institution Coverage'!$A$2:$A$727,0)),0)</f>
        <v>1</v>
      </c>
      <c r="F416" s="2">
        <f>IFERROR(INDEX('UK Institution Coverage'!$M$2:$M$727,MATCH($A416,'UK Institution Coverage'!$A$2:$A$727,0)),0)</f>
        <v>1</v>
      </c>
      <c r="G416" s="2" t="str">
        <f t="shared" si="6"/>
        <v>not in target</v>
      </c>
      <c r="H416" s="2" t="s">
        <v>162</v>
      </c>
    </row>
    <row r="417" spans="1:8" ht="15" customHeight="1">
      <c r="A417" s="2" t="s">
        <v>941</v>
      </c>
      <c r="B417" s="2" t="s">
        <v>942</v>
      </c>
      <c r="C417" s="2" t="s">
        <v>383</v>
      </c>
      <c r="D417" s="16" t="s">
        <v>264</v>
      </c>
      <c r="E417" s="2">
        <f>IFERROR(INDEX('UK Institution Coverage'!$E$2:$E$727,MATCH($A417,'UK Institution Coverage'!$A$2:$A$727,0)),0)</f>
        <v>1</v>
      </c>
      <c r="F417" s="2">
        <f>IFERROR(INDEX('UK Institution Coverage'!$M$2:$M$727,MATCH($A417,'UK Institution Coverage'!$A$2:$A$727,0)),0)</f>
        <v>1</v>
      </c>
      <c r="G417" s="2" t="str">
        <f t="shared" si="6"/>
        <v>not in target</v>
      </c>
      <c r="H417" s="2" t="s">
        <v>162</v>
      </c>
    </row>
    <row r="418" spans="1:8" ht="15" customHeight="1">
      <c r="A418" s="2" t="s">
        <v>943</v>
      </c>
      <c r="B418" s="2" t="s">
        <v>944</v>
      </c>
      <c r="C418" s="16" t="s">
        <v>368</v>
      </c>
      <c r="D418" s="16" t="s">
        <v>264</v>
      </c>
      <c r="E418" s="2">
        <f>IFERROR(INDEX('UK Institution Coverage'!$E$2:$E$727,MATCH($A418,'UK Institution Coverage'!$A$2:$A$727,0)),0)</f>
        <v>1</v>
      </c>
      <c r="F418" s="2">
        <f>IFERROR(INDEX('UK Institution Coverage'!$M$2:$M$727,MATCH($A418,'UK Institution Coverage'!$A$2:$A$727,0)),0)</f>
        <v>1</v>
      </c>
      <c r="G418" s="2" t="str">
        <f t="shared" si="6"/>
        <v>not in target</v>
      </c>
      <c r="H418" s="16" t="s">
        <v>194</v>
      </c>
    </row>
    <row r="419" spans="1:8" ht="15" customHeight="1">
      <c r="A419" s="2" t="s">
        <v>945</v>
      </c>
      <c r="B419" s="2" t="s">
        <v>946</v>
      </c>
      <c r="C419" s="2" t="s">
        <v>383</v>
      </c>
      <c r="D419" s="16" t="s">
        <v>264</v>
      </c>
      <c r="E419" s="2">
        <f>IFERROR(INDEX('UK Institution Coverage'!$E$2:$E$727,MATCH($A419,'UK Institution Coverage'!$A$2:$A$727,0)),0)</f>
        <v>1</v>
      </c>
      <c r="F419" s="2">
        <f>IFERROR(INDEX('UK Institution Coverage'!$M$2:$M$727,MATCH($A419,'UK Institution Coverage'!$A$2:$A$727,0)),0)</f>
        <v>1</v>
      </c>
      <c r="G419" s="2" t="str">
        <f t="shared" si="6"/>
        <v>not in target</v>
      </c>
      <c r="H419" s="2" t="s">
        <v>97</v>
      </c>
    </row>
    <row r="420" spans="1:8" ht="15" customHeight="1">
      <c r="A420" s="2" t="s">
        <v>947</v>
      </c>
      <c r="B420" s="2" t="s">
        <v>948</v>
      </c>
      <c r="C420" s="2" t="s">
        <v>383</v>
      </c>
      <c r="D420" s="16" t="s">
        <v>264</v>
      </c>
      <c r="E420" s="2">
        <f>IFERROR(INDEX('UK Institution Coverage'!$E$2:$E$727,MATCH($A420,'UK Institution Coverage'!$A$2:$A$727,0)),0)</f>
        <v>1</v>
      </c>
      <c r="F420" s="2">
        <f>IFERROR(INDEX('UK Institution Coverage'!$M$2:$M$727,MATCH($A420,'UK Institution Coverage'!$A$2:$A$727,0)),0)</f>
        <v>1</v>
      </c>
      <c r="G420" s="2" t="str">
        <f t="shared" si="6"/>
        <v>not in target</v>
      </c>
      <c r="H420" s="2" t="s">
        <v>162</v>
      </c>
    </row>
    <row r="421" spans="1:8" ht="15" customHeight="1">
      <c r="A421" s="2" t="s">
        <v>949</v>
      </c>
      <c r="B421" s="2" t="s">
        <v>950</v>
      </c>
      <c r="C421" s="2" t="s">
        <v>383</v>
      </c>
      <c r="D421" s="16" t="s">
        <v>264</v>
      </c>
      <c r="E421" s="2">
        <f>IFERROR(INDEX('UK Institution Coverage'!$E$2:$E$727,MATCH($A421,'UK Institution Coverage'!$A$2:$A$727,0)),0)</f>
        <v>1</v>
      </c>
      <c r="F421" s="2">
        <f>IFERROR(INDEX('UK Institution Coverage'!$M$2:$M$727,MATCH($A421,'UK Institution Coverage'!$A$2:$A$727,0)),0)</f>
        <v>1</v>
      </c>
      <c r="G421" s="2" t="str">
        <f t="shared" si="6"/>
        <v>not in target</v>
      </c>
      <c r="H421" s="2" t="s">
        <v>162</v>
      </c>
    </row>
    <row r="422" spans="1:8" ht="15" customHeight="1">
      <c r="A422" s="2" t="s">
        <v>951</v>
      </c>
      <c r="B422" s="2" t="s">
        <v>952</v>
      </c>
      <c r="C422" s="16" t="s">
        <v>368</v>
      </c>
      <c r="D422" s="16" t="s">
        <v>264</v>
      </c>
      <c r="E422" s="2">
        <f>IFERROR(INDEX('UK Institution Coverage'!$E$2:$E$727,MATCH($A422,'UK Institution Coverage'!$A$2:$A$727,0)),0)</f>
        <v>1</v>
      </c>
      <c r="F422" s="2">
        <f>IFERROR(INDEX('UK Institution Coverage'!$M$2:$M$727,MATCH($A422,'UK Institution Coverage'!$A$2:$A$727,0)),0)</f>
        <v>0</v>
      </c>
      <c r="G422" s="2" t="str">
        <f t="shared" si="6"/>
        <v>not in target</v>
      </c>
      <c r="H422" s="16" t="s">
        <v>194</v>
      </c>
    </row>
    <row r="423" spans="1:8" ht="15" customHeight="1">
      <c r="A423" s="2" t="s">
        <v>953</v>
      </c>
      <c r="B423" s="2" t="s">
        <v>954</v>
      </c>
      <c r="C423" s="2" t="s">
        <v>383</v>
      </c>
      <c r="D423" s="16" t="s">
        <v>264</v>
      </c>
      <c r="E423" s="2">
        <f>IFERROR(INDEX('UK Institution Coverage'!$E$2:$E$727,MATCH($A423,'UK Institution Coverage'!$A$2:$A$727,0)),0)</f>
        <v>1</v>
      </c>
      <c r="F423" s="2">
        <f>IFERROR(INDEX('UK Institution Coverage'!$M$2:$M$727,MATCH($A423,'UK Institution Coverage'!$A$2:$A$727,0)),0)</f>
        <v>1</v>
      </c>
      <c r="G423" s="2" t="str">
        <f t="shared" si="6"/>
        <v>not in target</v>
      </c>
      <c r="H423" s="2" t="s">
        <v>162</v>
      </c>
    </row>
    <row r="424" spans="1:8" ht="15" customHeight="1">
      <c r="A424" s="2" t="s">
        <v>955</v>
      </c>
      <c r="B424" s="2" t="s">
        <v>956</v>
      </c>
      <c r="C424" s="2" t="s">
        <v>383</v>
      </c>
      <c r="D424" s="16" t="s">
        <v>264</v>
      </c>
      <c r="E424" s="2">
        <f>IFERROR(INDEX('UK Institution Coverage'!$E$2:$E$727,MATCH($A424,'UK Institution Coverage'!$A$2:$A$727,0)),0)</f>
        <v>1</v>
      </c>
      <c r="F424" s="2">
        <f>IFERROR(INDEX('UK Institution Coverage'!$M$2:$M$727,MATCH($A424,'UK Institution Coverage'!$A$2:$A$727,0)),0)</f>
        <v>0</v>
      </c>
      <c r="G424" s="2" t="str">
        <f t="shared" si="6"/>
        <v>not in target</v>
      </c>
      <c r="H424" s="2" t="s">
        <v>97</v>
      </c>
    </row>
    <row r="425" spans="1:8" ht="15" customHeight="1">
      <c r="A425" s="2" t="s">
        <v>957</v>
      </c>
      <c r="B425" s="2" t="s">
        <v>958</v>
      </c>
      <c r="C425" s="2" t="s">
        <v>383</v>
      </c>
      <c r="D425" s="16" t="s">
        <v>264</v>
      </c>
      <c r="E425" s="2">
        <f>IFERROR(INDEX('UK Institution Coverage'!$E$2:$E$727,MATCH($A425,'UK Institution Coverage'!$A$2:$A$727,0)),0)</f>
        <v>1</v>
      </c>
      <c r="F425" s="2">
        <f>IFERROR(INDEX('UK Institution Coverage'!$M$2:$M$727,MATCH($A425,'UK Institution Coverage'!$A$2:$A$727,0)),0)</f>
        <v>1</v>
      </c>
      <c r="G425" s="2" t="str">
        <f t="shared" si="6"/>
        <v>not in target</v>
      </c>
      <c r="H425" s="2" t="s">
        <v>162</v>
      </c>
    </row>
    <row r="426" spans="1:8" ht="15" customHeight="1">
      <c r="A426" s="2" t="s">
        <v>959</v>
      </c>
      <c r="B426" s="2" t="s">
        <v>960</v>
      </c>
      <c r="C426" s="2" t="s">
        <v>383</v>
      </c>
      <c r="D426" s="16" t="s">
        <v>264</v>
      </c>
      <c r="E426" s="2">
        <f>IFERROR(INDEX('UK Institution Coverage'!$E$2:$E$727,MATCH($A426,'UK Institution Coverage'!$A$2:$A$727,0)),0)</f>
        <v>1</v>
      </c>
      <c r="F426" s="2">
        <f>IFERROR(INDEX('UK Institution Coverage'!$M$2:$M$727,MATCH($A426,'UK Institution Coverage'!$A$2:$A$727,0)),0)</f>
        <v>1</v>
      </c>
      <c r="G426" s="2" t="str">
        <f t="shared" si="6"/>
        <v>not in target</v>
      </c>
      <c r="H426" s="2" t="s">
        <v>162</v>
      </c>
    </row>
    <row r="427" spans="1:8" ht="15" customHeight="1">
      <c r="A427" s="2" t="s">
        <v>961</v>
      </c>
      <c r="B427" s="2" t="s">
        <v>962</v>
      </c>
      <c r="C427" s="2" t="s">
        <v>383</v>
      </c>
      <c r="D427" s="16" t="s">
        <v>264</v>
      </c>
      <c r="E427" s="2">
        <f>IFERROR(INDEX('UK Institution Coverage'!$E$2:$E$727,MATCH($A427,'UK Institution Coverage'!$A$2:$A$727,0)),0)</f>
        <v>1</v>
      </c>
      <c r="F427" s="2">
        <f>IFERROR(INDEX('UK Institution Coverage'!$M$2:$M$727,MATCH($A427,'UK Institution Coverage'!$A$2:$A$727,0)),0)</f>
        <v>1</v>
      </c>
      <c r="G427" s="2" t="str">
        <f t="shared" si="6"/>
        <v>not in target</v>
      </c>
      <c r="H427" s="2" t="s">
        <v>162</v>
      </c>
    </row>
    <row r="428" spans="1:8" ht="15" customHeight="1">
      <c r="A428" s="2" t="s">
        <v>963</v>
      </c>
      <c r="B428" s="2" t="s">
        <v>964</v>
      </c>
      <c r="C428" s="16" t="s">
        <v>368</v>
      </c>
      <c r="D428" s="16" t="s">
        <v>264</v>
      </c>
      <c r="E428" s="2">
        <f>IFERROR(INDEX('UK Institution Coverage'!$E$2:$E$727,MATCH($A428,'UK Institution Coverage'!$A$2:$A$727,0)),0)</f>
        <v>1</v>
      </c>
      <c r="F428" s="2">
        <f>IFERROR(INDEX('UK Institution Coverage'!$M$2:$M$727,MATCH($A428,'UK Institution Coverage'!$A$2:$A$727,0)),0)</f>
        <v>1</v>
      </c>
      <c r="G428" s="2" t="str">
        <f t="shared" si="6"/>
        <v>not in target</v>
      </c>
      <c r="H428" s="16" t="s">
        <v>194</v>
      </c>
    </row>
    <row r="429" spans="1:8" ht="15" customHeight="1">
      <c r="A429" s="2" t="s">
        <v>965</v>
      </c>
      <c r="B429" s="2" t="s">
        <v>966</v>
      </c>
      <c r="C429" s="2" t="s">
        <v>383</v>
      </c>
      <c r="D429" s="16" t="s">
        <v>264</v>
      </c>
      <c r="E429" s="2">
        <f>IFERROR(INDEX('UK Institution Coverage'!$E$2:$E$727,MATCH($A429,'UK Institution Coverage'!$A$2:$A$727,0)),0)</f>
        <v>1</v>
      </c>
      <c r="F429" s="2">
        <f>IFERROR(INDEX('UK Institution Coverage'!$M$2:$M$727,MATCH($A429,'UK Institution Coverage'!$A$2:$A$727,0)),0)</f>
        <v>1</v>
      </c>
      <c r="G429" s="2" t="str">
        <f t="shared" si="6"/>
        <v>not in target</v>
      </c>
      <c r="H429" s="2" t="s">
        <v>162</v>
      </c>
    </row>
    <row r="430" spans="1:8" ht="15" customHeight="1">
      <c r="A430" s="2" t="s">
        <v>967</v>
      </c>
      <c r="B430" s="2" t="s">
        <v>968</v>
      </c>
      <c r="C430" s="2" t="s">
        <v>383</v>
      </c>
      <c r="D430" s="16" t="s">
        <v>264</v>
      </c>
      <c r="E430" s="2">
        <f>IFERROR(INDEX('UK Institution Coverage'!$E$2:$E$727,MATCH($A430,'UK Institution Coverage'!$A$2:$A$727,0)),0)</f>
        <v>1</v>
      </c>
      <c r="F430" s="2">
        <f>IFERROR(INDEX('UK Institution Coverage'!$M$2:$M$727,MATCH($A430,'UK Institution Coverage'!$A$2:$A$727,0)),0)</f>
        <v>1</v>
      </c>
      <c r="G430" s="2" t="str">
        <f t="shared" si="6"/>
        <v>not in target</v>
      </c>
      <c r="H430" s="2" t="s">
        <v>162</v>
      </c>
    </row>
    <row r="431" spans="1:8" ht="15" customHeight="1">
      <c r="A431" s="2" t="s">
        <v>969</v>
      </c>
      <c r="B431" s="2" t="s">
        <v>970</v>
      </c>
      <c r="C431" s="2" t="s">
        <v>383</v>
      </c>
      <c r="D431" s="16" t="s">
        <v>264</v>
      </c>
      <c r="E431" s="2">
        <f>IFERROR(INDEX('UK Institution Coverage'!$E$2:$E$727,MATCH($A431,'UK Institution Coverage'!$A$2:$A$727,0)),0)</f>
        <v>1</v>
      </c>
      <c r="F431" s="2">
        <f>IFERROR(INDEX('UK Institution Coverage'!$M$2:$M$727,MATCH($A431,'UK Institution Coverage'!$A$2:$A$727,0)),0)</f>
        <v>1</v>
      </c>
      <c r="G431" s="2" t="str">
        <f t="shared" si="6"/>
        <v>not in target</v>
      </c>
      <c r="H431" s="2" t="s">
        <v>97</v>
      </c>
    </row>
    <row r="432" spans="1:8" ht="15" customHeight="1">
      <c r="A432" s="2" t="s">
        <v>971</v>
      </c>
      <c r="B432" s="2" t="s">
        <v>972</v>
      </c>
      <c r="C432" s="2" t="s">
        <v>525</v>
      </c>
      <c r="D432" s="16" t="s">
        <v>264</v>
      </c>
      <c r="E432" s="2">
        <f>IFERROR(INDEX('UK Institution Coverage'!$E$2:$E$727,MATCH($A432,'UK Institution Coverage'!$A$2:$A$727,0)),0)</f>
        <v>1</v>
      </c>
      <c r="F432" s="2">
        <f>IFERROR(INDEX('UK Institution Coverage'!$M$2:$M$727,MATCH($A432,'UK Institution Coverage'!$A$2:$A$727,0)),0)</f>
        <v>1</v>
      </c>
      <c r="G432" s="2" t="str">
        <f t="shared" si="6"/>
        <v>not in target</v>
      </c>
      <c r="H432" s="2" t="s">
        <v>162</v>
      </c>
    </row>
    <row r="433" spans="1:8" ht="15" customHeight="1">
      <c r="A433" s="2" t="s">
        <v>973</v>
      </c>
      <c r="B433" s="2" t="s">
        <v>974</v>
      </c>
      <c r="C433" s="2" t="s">
        <v>161</v>
      </c>
      <c r="D433" s="16" t="s">
        <v>96</v>
      </c>
      <c r="E433" s="2">
        <f>IFERROR(INDEX('UK Institution Coverage'!$E$2:$E$727,MATCH($A433,'UK Institution Coverage'!$A$2:$A$727,0)),0)</f>
        <v>1</v>
      </c>
      <c r="F433" s="2">
        <f>IFERROR(INDEX('UK Institution Coverage'!$M$2:$M$727,MATCH($A433,'UK Institution Coverage'!$A$2:$A$727,0)),0)</f>
        <v>1</v>
      </c>
      <c r="G433" s="2" t="str">
        <f t="shared" si="6"/>
        <v>partial - 1 of 3</v>
      </c>
      <c r="H433" s="2" t="s">
        <v>162</v>
      </c>
    </row>
    <row r="434" spans="1:8" ht="15" customHeight="1">
      <c r="A434" s="2" t="s">
        <v>975</v>
      </c>
      <c r="B434" s="2" t="s">
        <v>976</v>
      </c>
      <c r="C434" s="16" t="s">
        <v>368</v>
      </c>
      <c r="D434" s="16" t="s">
        <v>264</v>
      </c>
      <c r="E434" s="2">
        <f>IFERROR(INDEX('UK Institution Coverage'!$E$2:$E$727,MATCH($A434,'UK Institution Coverage'!$A$2:$A$727,0)),0)</f>
        <v>1</v>
      </c>
      <c r="F434" s="2">
        <f>IFERROR(INDEX('UK Institution Coverage'!$M$2:$M$727,MATCH($A434,'UK Institution Coverage'!$A$2:$A$727,0)),0)</f>
        <v>1</v>
      </c>
      <c r="G434" s="2" t="str">
        <f t="shared" si="6"/>
        <v>not in target</v>
      </c>
      <c r="H434" s="16" t="s">
        <v>194</v>
      </c>
    </row>
    <row r="435" spans="1:8" ht="15" customHeight="1">
      <c r="A435" s="2" t="s">
        <v>977</v>
      </c>
      <c r="B435" s="2" t="s">
        <v>978</v>
      </c>
      <c r="C435" s="2" t="s">
        <v>383</v>
      </c>
      <c r="D435" s="16" t="s">
        <v>264</v>
      </c>
      <c r="E435" s="2">
        <f>IFERROR(INDEX('UK Institution Coverage'!$E$2:$E$727,MATCH($A435,'UK Institution Coverage'!$A$2:$A$727,0)),0)</f>
        <v>1</v>
      </c>
      <c r="F435" s="2">
        <f>IFERROR(INDEX('UK Institution Coverage'!$M$2:$M$727,MATCH($A435,'UK Institution Coverage'!$A$2:$A$727,0)),0)</f>
        <v>1</v>
      </c>
      <c r="G435" s="2" t="str">
        <f t="shared" si="6"/>
        <v>not in target</v>
      </c>
      <c r="H435" s="2" t="s">
        <v>162</v>
      </c>
    </row>
    <row r="436" spans="1:8" ht="15" customHeight="1">
      <c r="A436" s="2" t="s">
        <v>979</v>
      </c>
      <c r="B436" s="2" t="s">
        <v>980</v>
      </c>
      <c r="C436" s="2" t="s">
        <v>383</v>
      </c>
      <c r="D436" s="16" t="s">
        <v>264</v>
      </c>
      <c r="E436" s="2">
        <f>IFERROR(INDEX('UK Institution Coverage'!$E$2:$E$727,MATCH($A436,'UK Institution Coverage'!$A$2:$A$727,0)),0)</f>
        <v>1</v>
      </c>
      <c r="F436" s="2">
        <f>IFERROR(INDEX('UK Institution Coverage'!$M$2:$M$727,MATCH($A436,'UK Institution Coverage'!$A$2:$A$727,0)),0)</f>
        <v>1</v>
      </c>
      <c r="G436" s="2" t="str">
        <f t="shared" si="6"/>
        <v>not in target</v>
      </c>
      <c r="H436" s="2" t="s">
        <v>97</v>
      </c>
    </row>
    <row r="437" spans="1:8" ht="15" customHeight="1">
      <c r="A437" s="2" t="s">
        <v>981</v>
      </c>
      <c r="B437" s="2" t="s">
        <v>982</v>
      </c>
      <c r="C437" s="2" t="s">
        <v>383</v>
      </c>
      <c r="D437" s="16" t="s">
        <v>264</v>
      </c>
      <c r="E437" s="2">
        <f>IFERROR(INDEX('UK Institution Coverage'!$E$2:$E$727,MATCH($A437,'UK Institution Coverage'!$A$2:$A$727,0)),0)</f>
        <v>1</v>
      </c>
      <c r="F437" s="2">
        <f>IFERROR(INDEX('UK Institution Coverage'!$M$2:$M$727,MATCH($A437,'UK Institution Coverage'!$A$2:$A$727,0)),0)</f>
        <v>1</v>
      </c>
      <c r="G437" s="2" t="str">
        <f t="shared" si="6"/>
        <v>not in target</v>
      </c>
      <c r="H437" s="2" t="s">
        <v>162</v>
      </c>
    </row>
    <row r="438" spans="1:8" ht="15" customHeight="1">
      <c r="A438" s="2" t="s">
        <v>983</v>
      </c>
      <c r="B438" s="2" t="s">
        <v>984</v>
      </c>
      <c r="C438" s="2" t="s">
        <v>383</v>
      </c>
      <c r="D438" s="16" t="s">
        <v>264</v>
      </c>
      <c r="E438" s="2">
        <f>IFERROR(INDEX('UK Institution Coverage'!$E$2:$E$727,MATCH($A438,'UK Institution Coverage'!$A$2:$A$727,0)),0)</f>
        <v>1</v>
      </c>
      <c r="F438" s="2">
        <f>IFERROR(INDEX('UK Institution Coverage'!$M$2:$M$727,MATCH($A438,'UK Institution Coverage'!$A$2:$A$727,0)),0)</f>
        <v>1</v>
      </c>
      <c r="G438" s="2" t="str">
        <f t="shared" si="6"/>
        <v>not in target</v>
      </c>
      <c r="H438" s="2" t="s">
        <v>162</v>
      </c>
    </row>
    <row r="439" spans="1:8" ht="15" customHeight="1">
      <c r="A439" s="2" t="s">
        <v>985</v>
      </c>
      <c r="B439" s="2" t="s">
        <v>986</v>
      </c>
      <c r="C439" s="2" t="s">
        <v>161</v>
      </c>
      <c r="D439" s="16" t="s">
        <v>96</v>
      </c>
      <c r="E439" s="2">
        <f>IFERROR(INDEX('UK Institution Coverage'!$E$2:$E$727,MATCH($A439,'UK Institution Coverage'!$A$2:$A$727,0)),0)</f>
        <v>1</v>
      </c>
      <c r="F439" s="2">
        <f>IFERROR(INDEX('UK Institution Coverage'!$M$2:$M$727,MATCH($A439,'UK Institution Coverage'!$A$2:$A$727,0)),0)</f>
        <v>1</v>
      </c>
      <c r="G439" s="2" t="str">
        <f t="shared" si="6"/>
        <v>partial - 1 of 3</v>
      </c>
      <c r="H439" s="2" t="s">
        <v>97</v>
      </c>
    </row>
    <row r="440" spans="1:8" ht="15" customHeight="1">
      <c r="A440" s="2" t="s">
        <v>987</v>
      </c>
      <c r="B440" s="2" t="s">
        <v>988</v>
      </c>
      <c r="C440" s="2" t="s">
        <v>383</v>
      </c>
      <c r="D440" s="16" t="s">
        <v>264</v>
      </c>
      <c r="E440" s="2">
        <f>IFERROR(INDEX('UK Institution Coverage'!$E$2:$E$727,MATCH($A440,'UK Institution Coverage'!$A$2:$A$727,0)),0)</f>
        <v>1</v>
      </c>
      <c r="F440" s="2">
        <f>IFERROR(INDEX('UK Institution Coverage'!$M$2:$M$727,MATCH($A440,'UK Institution Coverage'!$A$2:$A$727,0)),0)</f>
        <v>1</v>
      </c>
      <c r="G440" s="2" t="str">
        <f t="shared" si="6"/>
        <v>not in target</v>
      </c>
      <c r="H440" s="2" t="s">
        <v>162</v>
      </c>
    </row>
    <row r="441" spans="1:8" ht="15" customHeight="1">
      <c r="A441" s="2" t="s">
        <v>989</v>
      </c>
      <c r="B441" s="2" t="s">
        <v>990</v>
      </c>
      <c r="C441" s="16" t="s">
        <v>368</v>
      </c>
      <c r="D441" s="16" t="s">
        <v>264</v>
      </c>
      <c r="E441" s="2">
        <f>IFERROR(INDEX('UK Institution Coverage'!$E$2:$E$727,MATCH($A441,'UK Institution Coverage'!$A$2:$A$727,0)),0)</f>
        <v>1</v>
      </c>
      <c r="F441" s="2">
        <f>IFERROR(INDEX('UK Institution Coverage'!$M$2:$M$727,MATCH($A441,'UK Institution Coverage'!$A$2:$A$727,0)),0)</f>
        <v>1</v>
      </c>
      <c r="G441" s="2" t="str">
        <f t="shared" si="6"/>
        <v>not in target</v>
      </c>
      <c r="H441" s="16" t="s">
        <v>194</v>
      </c>
    </row>
    <row r="442" spans="1:8" ht="15" customHeight="1">
      <c r="A442" s="2" t="s">
        <v>991</v>
      </c>
      <c r="B442" s="2" t="s">
        <v>992</v>
      </c>
      <c r="C442" s="2" t="s">
        <v>383</v>
      </c>
      <c r="D442" s="16" t="s">
        <v>264</v>
      </c>
      <c r="E442" s="2">
        <f>IFERROR(INDEX('UK Institution Coverage'!$E$2:$E$727,MATCH($A442,'UK Institution Coverage'!$A$2:$A$727,0)),0)</f>
        <v>1</v>
      </c>
      <c r="F442" s="2">
        <f>IFERROR(INDEX('UK Institution Coverage'!$M$2:$M$727,MATCH($A442,'UK Institution Coverage'!$A$2:$A$727,0)),0)</f>
        <v>1</v>
      </c>
      <c r="G442" s="2" t="str">
        <f t="shared" si="6"/>
        <v>not in target</v>
      </c>
      <c r="H442" s="2" t="s">
        <v>162</v>
      </c>
    </row>
    <row r="443" spans="1:8" ht="15" customHeight="1">
      <c r="A443" s="2" t="s">
        <v>993</v>
      </c>
      <c r="B443" s="2" t="s">
        <v>994</v>
      </c>
      <c r="C443" s="2" t="s">
        <v>383</v>
      </c>
      <c r="D443" s="16" t="s">
        <v>264</v>
      </c>
      <c r="E443" s="2">
        <f>IFERROR(INDEX('UK Institution Coverage'!$E$2:$E$727,MATCH($A443,'UK Institution Coverage'!$A$2:$A$727,0)),0)</f>
        <v>1</v>
      </c>
      <c r="F443" s="2">
        <f>IFERROR(INDEX('UK Institution Coverage'!$M$2:$M$727,MATCH($A443,'UK Institution Coverage'!$A$2:$A$727,0)),0)</f>
        <v>1</v>
      </c>
      <c r="G443" s="2" t="str">
        <f t="shared" si="6"/>
        <v>not in target</v>
      </c>
      <c r="H443" s="2" t="s">
        <v>97</v>
      </c>
    </row>
    <row r="444" spans="1:8" ht="15" customHeight="1">
      <c r="A444" s="2" t="s">
        <v>995</v>
      </c>
      <c r="B444" s="2" t="s">
        <v>996</v>
      </c>
      <c r="C444" s="2" t="s">
        <v>95</v>
      </c>
      <c r="D444" s="16" t="s">
        <v>96</v>
      </c>
      <c r="E444" s="2">
        <f>IFERROR(INDEX('UK Institution Coverage'!$E$2:$E$727,MATCH($A444,'UK Institution Coverage'!$A$2:$A$727,0)),0)</f>
        <v>1</v>
      </c>
      <c r="F444" s="2">
        <f>IFERROR(INDEX('UK Institution Coverage'!$M$2:$M$727,MATCH($A444,'UK Institution Coverage'!$A$2:$A$727,0)),0)</f>
        <v>1</v>
      </c>
      <c r="G444" s="2" t="str">
        <f t="shared" si="6"/>
        <v>partial - 1 of 3</v>
      </c>
      <c r="H444" s="2" t="s">
        <v>97</v>
      </c>
    </row>
    <row r="445" spans="1:8" ht="15" customHeight="1">
      <c r="A445" s="2" t="s">
        <v>997</v>
      </c>
      <c r="B445" s="2" t="s">
        <v>998</v>
      </c>
      <c r="C445" s="2" t="s">
        <v>383</v>
      </c>
      <c r="D445" s="16" t="s">
        <v>264</v>
      </c>
      <c r="E445" s="2">
        <f>IFERROR(INDEX('UK Institution Coverage'!$E$2:$E$727,MATCH($A445,'UK Institution Coverage'!$A$2:$A$727,0)),0)</f>
        <v>1</v>
      </c>
      <c r="F445" s="2">
        <f>IFERROR(INDEX('UK Institution Coverage'!$M$2:$M$727,MATCH($A445,'UK Institution Coverage'!$A$2:$A$727,0)),0)</f>
        <v>0</v>
      </c>
      <c r="G445" s="2" t="str">
        <f t="shared" si="6"/>
        <v>not in target</v>
      </c>
      <c r="H445" s="2" t="s">
        <v>97</v>
      </c>
    </row>
    <row r="446" spans="1:8" ht="15" customHeight="1">
      <c r="A446" s="2" t="s">
        <v>999</v>
      </c>
      <c r="B446" s="2" t="s">
        <v>1000</v>
      </c>
      <c r="C446" s="2" t="s">
        <v>525</v>
      </c>
      <c r="D446" s="16" t="s">
        <v>264</v>
      </c>
      <c r="E446" s="2">
        <f>IFERROR(INDEX('UK Institution Coverage'!$E$2:$E$727,MATCH($A446,'UK Institution Coverage'!$A$2:$A$727,0)),0)</f>
        <v>1</v>
      </c>
      <c r="F446" s="2">
        <f>IFERROR(INDEX('UK Institution Coverage'!$M$2:$M$727,MATCH($A446,'UK Institution Coverage'!$A$2:$A$727,0)),0)</f>
        <v>1</v>
      </c>
      <c r="G446" s="2" t="str">
        <f t="shared" si="6"/>
        <v>not in target</v>
      </c>
      <c r="H446" s="2" t="s">
        <v>162</v>
      </c>
    </row>
    <row r="447" spans="1:8" ht="15" customHeight="1">
      <c r="A447" s="2" t="s">
        <v>1001</v>
      </c>
      <c r="B447" s="2" t="s">
        <v>1002</v>
      </c>
      <c r="C447" s="2" t="s">
        <v>525</v>
      </c>
      <c r="D447" s="16" t="s">
        <v>264</v>
      </c>
      <c r="E447" s="2">
        <f>IFERROR(INDEX('UK Institution Coverage'!$E$2:$E$727,MATCH($A447,'UK Institution Coverage'!$A$2:$A$727,0)),0)</f>
        <v>1</v>
      </c>
      <c r="F447" s="2">
        <f>IFERROR(INDEX('UK Institution Coverage'!$M$2:$M$727,MATCH($A447,'UK Institution Coverage'!$A$2:$A$727,0)),0)</f>
        <v>1</v>
      </c>
      <c r="G447" s="2" t="str">
        <f t="shared" si="6"/>
        <v>not in target</v>
      </c>
      <c r="H447" s="2" t="s">
        <v>97</v>
      </c>
    </row>
    <row r="448" spans="1:8" ht="15" customHeight="1">
      <c r="A448" s="2" t="s">
        <v>1003</v>
      </c>
      <c r="B448" s="2" t="s">
        <v>1004</v>
      </c>
      <c r="C448" s="2" t="s">
        <v>161</v>
      </c>
      <c r="D448" s="16" t="s">
        <v>96</v>
      </c>
      <c r="E448" s="2">
        <f>IFERROR(INDEX('UK Institution Coverage'!$E$2:$E$727,MATCH($A448,'UK Institution Coverage'!$A$2:$A$727,0)),0)</f>
        <v>1</v>
      </c>
      <c r="F448" s="2">
        <f>IFERROR(INDEX('UK Institution Coverage'!$M$2:$M$727,MATCH($A448,'UK Institution Coverage'!$A$2:$A$727,0)),0)</f>
        <v>1</v>
      </c>
      <c r="G448" s="2" t="str">
        <f t="shared" si="6"/>
        <v>partial - 1 of 3</v>
      </c>
      <c r="H448" s="2" t="s">
        <v>162</v>
      </c>
    </row>
    <row r="449" spans="1:8" ht="15" customHeight="1">
      <c r="A449" s="2" t="s">
        <v>1005</v>
      </c>
      <c r="B449" s="2" t="s">
        <v>1006</v>
      </c>
      <c r="C449" s="2" t="s">
        <v>161</v>
      </c>
      <c r="D449" s="16" t="s">
        <v>96</v>
      </c>
      <c r="E449" s="2">
        <f>IFERROR(INDEX('UK Institution Coverage'!$E$2:$E$727,MATCH($A449,'UK Institution Coverage'!$A$2:$A$727,0)),0)</f>
        <v>1</v>
      </c>
      <c r="F449" s="2">
        <f>IFERROR(INDEX('UK Institution Coverage'!$M$2:$M$727,MATCH($A449,'UK Institution Coverage'!$A$2:$A$727,0)),0)</f>
        <v>1</v>
      </c>
      <c r="G449" s="2" t="str">
        <f t="shared" si="6"/>
        <v>partial - 1 of 3</v>
      </c>
      <c r="H449" s="2" t="s">
        <v>162</v>
      </c>
    </row>
    <row r="450" spans="1:8" ht="15" customHeight="1">
      <c r="A450" s="2" t="s">
        <v>1007</v>
      </c>
      <c r="B450" s="2" t="s">
        <v>1008</v>
      </c>
      <c r="C450" s="2" t="s">
        <v>383</v>
      </c>
      <c r="D450" s="16" t="s">
        <v>264</v>
      </c>
      <c r="E450" s="2">
        <f>IFERROR(INDEX('UK Institution Coverage'!$E$2:$E$727,MATCH($A450,'UK Institution Coverage'!$A$2:$A$727,0)),0)</f>
        <v>1</v>
      </c>
      <c r="F450" s="2">
        <f>IFERROR(INDEX('UK Institution Coverage'!$M$2:$M$727,MATCH($A450,'UK Institution Coverage'!$A$2:$A$727,0)),0)</f>
        <v>1</v>
      </c>
      <c r="G450" s="2" t="str">
        <f t="shared" ref="G450:G513" si="7">IF($D450&lt;&gt;"Yes","not in target",IF($E450=0,"NO CONTACTS",IF($F450=3,"all 3 personas","partial - "&amp;$F450&amp;" of 3")))</f>
        <v>not in target</v>
      </c>
      <c r="H450" s="2" t="s">
        <v>162</v>
      </c>
    </row>
    <row r="451" spans="1:8" ht="15" customHeight="1">
      <c r="A451" s="2" t="s">
        <v>1009</v>
      </c>
      <c r="B451" s="2" t="s">
        <v>1010</v>
      </c>
      <c r="C451" s="2" t="s">
        <v>383</v>
      </c>
      <c r="D451" s="16" t="s">
        <v>264</v>
      </c>
      <c r="E451" s="2">
        <f>IFERROR(INDEX('UK Institution Coverage'!$E$2:$E$727,MATCH($A451,'UK Institution Coverage'!$A$2:$A$727,0)),0)</f>
        <v>1</v>
      </c>
      <c r="F451" s="2">
        <f>IFERROR(INDEX('UK Institution Coverage'!$M$2:$M$727,MATCH($A451,'UK Institution Coverage'!$A$2:$A$727,0)),0)</f>
        <v>1</v>
      </c>
      <c r="G451" s="2" t="str">
        <f t="shared" si="7"/>
        <v>not in target</v>
      </c>
      <c r="H451" s="2" t="s">
        <v>162</v>
      </c>
    </row>
    <row r="452" spans="1:8" ht="15" customHeight="1">
      <c r="A452" s="2" t="s">
        <v>1011</v>
      </c>
      <c r="B452" s="2" t="s">
        <v>1012</v>
      </c>
      <c r="C452" s="2" t="s">
        <v>383</v>
      </c>
      <c r="D452" s="16" t="s">
        <v>264</v>
      </c>
      <c r="E452" s="2">
        <f>IFERROR(INDEX('UK Institution Coverage'!$E$2:$E$727,MATCH($A452,'UK Institution Coverage'!$A$2:$A$727,0)),0)</f>
        <v>1</v>
      </c>
      <c r="F452" s="2">
        <f>IFERROR(INDEX('UK Institution Coverage'!$M$2:$M$727,MATCH($A452,'UK Institution Coverage'!$A$2:$A$727,0)),0)</f>
        <v>1</v>
      </c>
      <c r="G452" s="2" t="str">
        <f t="shared" si="7"/>
        <v>not in target</v>
      </c>
      <c r="H452" s="2" t="s">
        <v>162</v>
      </c>
    </row>
    <row r="453" spans="1:8" ht="15" customHeight="1">
      <c r="A453" s="2" t="s">
        <v>1013</v>
      </c>
      <c r="B453" s="2" t="s">
        <v>1014</v>
      </c>
      <c r="C453" s="2" t="s">
        <v>383</v>
      </c>
      <c r="D453" s="16" t="s">
        <v>264</v>
      </c>
      <c r="E453" s="2">
        <f>IFERROR(INDEX('UK Institution Coverage'!$E$2:$E$727,MATCH($A453,'UK Institution Coverage'!$A$2:$A$727,0)),0)</f>
        <v>1</v>
      </c>
      <c r="F453" s="2">
        <f>IFERROR(INDEX('UK Institution Coverage'!$M$2:$M$727,MATCH($A453,'UK Institution Coverage'!$A$2:$A$727,0)),0)</f>
        <v>1</v>
      </c>
      <c r="G453" s="2" t="str">
        <f t="shared" si="7"/>
        <v>not in target</v>
      </c>
      <c r="H453" s="2" t="s">
        <v>97</v>
      </c>
    </row>
    <row r="454" spans="1:8" ht="15" customHeight="1">
      <c r="A454" s="2" t="s">
        <v>1015</v>
      </c>
      <c r="B454" s="2" t="s">
        <v>1016</v>
      </c>
      <c r="C454" s="16" t="s">
        <v>193</v>
      </c>
      <c r="D454" s="16" t="s">
        <v>96</v>
      </c>
      <c r="E454" s="2">
        <f>IFERROR(INDEX('UK Institution Coverage'!$E$2:$E$727,MATCH($A454,'UK Institution Coverage'!$A$2:$A$727,0)),0)</f>
        <v>1</v>
      </c>
      <c r="F454" s="2">
        <f>IFERROR(INDEX('UK Institution Coverage'!$M$2:$M$727,MATCH($A454,'UK Institution Coverage'!$A$2:$A$727,0)),0)</f>
        <v>1</v>
      </c>
      <c r="G454" s="2" t="str">
        <f t="shared" si="7"/>
        <v>partial - 1 of 3</v>
      </c>
      <c r="H454" s="16" t="s">
        <v>194</v>
      </c>
    </row>
    <row r="455" spans="1:8" ht="15" customHeight="1">
      <c r="A455" s="2" t="s">
        <v>1017</v>
      </c>
      <c r="B455" s="2" t="s">
        <v>1018</v>
      </c>
      <c r="C455" s="2" t="s">
        <v>383</v>
      </c>
      <c r="D455" s="16" t="s">
        <v>264</v>
      </c>
      <c r="E455" s="2">
        <f>IFERROR(INDEX('UK Institution Coverage'!$E$2:$E$727,MATCH($A455,'UK Institution Coverage'!$A$2:$A$727,0)),0)</f>
        <v>1</v>
      </c>
      <c r="F455" s="2">
        <f>IFERROR(INDEX('UK Institution Coverage'!$M$2:$M$727,MATCH($A455,'UK Institution Coverage'!$A$2:$A$727,0)),0)</f>
        <v>1</v>
      </c>
      <c r="G455" s="2" t="str">
        <f t="shared" si="7"/>
        <v>not in target</v>
      </c>
      <c r="H455" s="2" t="s">
        <v>162</v>
      </c>
    </row>
    <row r="456" spans="1:8" ht="15" customHeight="1">
      <c r="A456" s="2" t="s">
        <v>1019</v>
      </c>
      <c r="B456" s="2" t="s">
        <v>1020</v>
      </c>
      <c r="C456" s="2" t="s">
        <v>383</v>
      </c>
      <c r="D456" s="16" t="s">
        <v>264</v>
      </c>
      <c r="E456" s="2">
        <f>IFERROR(INDEX('UK Institution Coverage'!$E$2:$E$727,MATCH($A456,'UK Institution Coverage'!$A$2:$A$727,0)),0)</f>
        <v>1</v>
      </c>
      <c r="F456" s="2">
        <f>IFERROR(INDEX('UK Institution Coverage'!$M$2:$M$727,MATCH($A456,'UK Institution Coverage'!$A$2:$A$727,0)),0)</f>
        <v>1</v>
      </c>
      <c r="G456" s="2" t="str">
        <f t="shared" si="7"/>
        <v>not in target</v>
      </c>
      <c r="H456" s="2" t="s">
        <v>97</v>
      </c>
    </row>
    <row r="457" spans="1:8" ht="15" customHeight="1">
      <c r="A457" s="2" t="s">
        <v>1021</v>
      </c>
      <c r="B457" s="2" t="s">
        <v>1022</v>
      </c>
      <c r="C457" s="2" t="s">
        <v>383</v>
      </c>
      <c r="D457" s="16" t="s">
        <v>264</v>
      </c>
      <c r="E457" s="2">
        <f>IFERROR(INDEX('UK Institution Coverage'!$E$2:$E$727,MATCH($A457,'UK Institution Coverage'!$A$2:$A$727,0)),0)</f>
        <v>1</v>
      </c>
      <c r="F457" s="2">
        <f>IFERROR(INDEX('UK Institution Coverage'!$M$2:$M$727,MATCH($A457,'UK Institution Coverage'!$A$2:$A$727,0)),0)</f>
        <v>1</v>
      </c>
      <c r="G457" s="2" t="str">
        <f t="shared" si="7"/>
        <v>not in target</v>
      </c>
      <c r="H457" s="2" t="s">
        <v>162</v>
      </c>
    </row>
    <row r="458" spans="1:8" ht="15" customHeight="1">
      <c r="A458" s="2" t="s">
        <v>1023</v>
      </c>
      <c r="B458" s="2" t="s">
        <v>1024</v>
      </c>
      <c r="C458" s="2" t="s">
        <v>383</v>
      </c>
      <c r="D458" s="16" t="s">
        <v>264</v>
      </c>
      <c r="E458" s="2">
        <f>IFERROR(INDEX('UK Institution Coverage'!$E$2:$E$727,MATCH($A458,'UK Institution Coverage'!$A$2:$A$727,0)),0)</f>
        <v>1</v>
      </c>
      <c r="F458" s="2">
        <f>IFERROR(INDEX('UK Institution Coverage'!$M$2:$M$727,MATCH($A458,'UK Institution Coverage'!$A$2:$A$727,0)),0)</f>
        <v>1</v>
      </c>
      <c r="G458" s="2" t="str">
        <f t="shared" si="7"/>
        <v>not in target</v>
      </c>
      <c r="H458" s="2" t="s">
        <v>97</v>
      </c>
    </row>
    <row r="459" spans="1:8" ht="15" customHeight="1">
      <c r="A459" s="2" t="s">
        <v>1025</v>
      </c>
      <c r="B459" s="2" t="s">
        <v>1026</v>
      </c>
      <c r="C459" s="16" t="s">
        <v>421</v>
      </c>
      <c r="D459" s="16" t="s">
        <v>264</v>
      </c>
      <c r="E459" s="2">
        <f>IFERROR(INDEX('UK Institution Coverage'!$E$2:$E$727,MATCH($A459,'UK Institution Coverage'!$A$2:$A$727,0)),0)</f>
        <v>1</v>
      </c>
      <c r="F459" s="2">
        <f>IFERROR(INDEX('UK Institution Coverage'!$M$2:$M$727,MATCH($A459,'UK Institution Coverage'!$A$2:$A$727,0)),0)</f>
        <v>1</v>
      </c>
      <c r="G459" s="2" t="str">
        <f t="shared" si="7"/>
        <v>not in target</v>
      </c>
      <c r="H459" s="16" t="s">
        <v>194</v>
      </c>
    </row>
    <row r="460" spans="1:8" ht="15" customHeight="1">
      <c r="A460" s="2" t="s">
        <v>1027</v>
      </c>
      <c r="B460" s="2" t="s">
        <v>1028</v>
      </c>
      <c r="C460" s="2" t="s">
        <v>161</v>
      </c>
      <c r="D460" s="16" t="s">
        <v>96</v>
      </c>
      <c r="E460" s="2">
        <f>IFERROR(INDEX('UK Institution Coverage'!$E$2:$E$727,MATCH($A460,'UK Institution Coverage'!$A$2:$A$727,0)),0)</f>
        <v>1</v>
      </c>
      <c r="F460" s="2">
        <f>IFERROR(INDEX('UK Institution Coverage'!$M$2:$M$727,MATCH($A460,'UK Institution Coverage'!$A$2:$A$727,0)),0)</f>
        <v>1</v>
      </c>
      <c r="G460" s="2" t="str">
        <f t="shared" si="7"/>
        <v>partial - 1 of 3</v>
      </c>
      <c r="H460" s="2" t="s">
        <v>97</v>
      </c>
    </row>
    <row r="461" spans="1:8" ht="15" customHeight="1">
      <c r="A461" s="2" t="s">
        <v>1029</v>
      </c>
      <c r="B461" s="2" t="s">
        <v>1030</v>
      </c>
      <c r="C461" s="2" t="s">
        <v>525</v>
      </c>
      <c r="D461" s="16" t="s">
        <v>264</v>
      </c>
      <c r="E461" s="2">
        <f>IFERROR(INDEX('UK Institution Coverage'!$E$2:$E$727,MATCH($A461,'UK Institution Coverage'!$A$2:$A$727,0)),0)</f>
        <v>1</v>
      </c>
      <c r="F461" s="2">
        <f>IFERROR(INDEX('UK Institution Coverage'!$M$2:$M$727,MATCH($A461,'UK Institution Coverage'!$A$2:$A$727,0)),0)</f>
        <v>1</v>
      </c>
      <c r="G461" s="2" t="str">
        <f t="shared" si="7"/>
        <v>not in target</v>
      </c>
      <c r="H461" s="2" t="s">
        <v>97</v>
      </c>
    </row>
    <row r="462" spans="1:8" ht="15" customHeight="1">
      <c r="A462" s="2" t="s">
        <v>1031</v>
      </c>
      <c r="B462" s="2" t="s">
        <v>1032</v>
      </c>
      <c r="C462" s="2" t="s">
        <v>95</v>
      </c>
      <c r="D462" s="16" t="s">
        <v>96</v>
      </c>
      <c r="E462" s="2">
        <f>IFERROR(INDEX('UK Institution Coverage'!$E$2:$E$727,MATCH($A462,'UK Institution Coverage'!$A$2:$A$727,0)),0)</f>
        <v>1</v>
      </c>
      <c r="F462" s="2">
        <f>IFERROR(INDEX('UK Institution Coverage'!$M$2:$M$727,MATCH($A462,'UK Institution Coverage'!$A$2:$A$727,0)),0)</f>
        <v>0</v>
      </c>
      <c r="G462" s="2" t="str">
        <f t="shared" si="7"/>
        <v>partial - 0 of 3</v>
      </c>
      <c r="H462" s="2" t="s">
        <v>97</v>
      </c>
    </row>
    <row r="463" spans="1:8" ht="15" customHeight="1">
      <c r="A463" s="2" t="s">
        <v>1033</v>
      </c>
      <c r="B463" s="2" t="s">
        <v>1034</v>
      </c>
      <c r="C463" s="16" t="s">
        <v>421</v>
      </c>
      <c r="D463" s="16" t="s">
        <v>264</v>
      </c>
      <c r="E463" s="2">
        <f>IFERROR(INDEX('UK Institution Coverage'!$E$2:$E$727,MATCH($A463,'UK Institution Coverage'!$A$2:$A$727,0)),0)</f>
        <v>1</v>
      </c>
      <c r="F463" s="2">
        <f>IFERROR(INDEX('UK Institution Coverage'!$M$2:$M$727,MATCH($A463,'UK Institution Coverage'!$A$2:$A$727,0)),0)</f>
        <v>1</v>
      </c>
      <c r="G463" s="2" t="str">
        <f t="shared" si="7"/>
        <v>not in target</v>
      </c>
      <c r="H463" s="16" t="s">
        <v>194</v>
      </c>
    </row>
    <row r="464" spans="1:8" ht="15" customHeight="1">
      <c r="A464" s="2" t="s">
        <v>1035</v>
      </c>
      <c r="B464" s="2" t="s">
        <v>1036</v>
      </c>
      <c r="C464" s="16" t="s">
        <v>421</v>
      </c>
      <c r="D464" s="16" t="s">
        <v>264</v>
      </c>
      <c r="E464" s="2">
        <f>IFERROR(INDEX('UK Institution Coverage'!$E$2:$E$727,MATCH($A464,'UK Institution Coverage'!$A$2:$A$727,0)),0)</f>
        <v>1</v>
      </c>
      <c r="F464" s="2">
        <f>IFERROR(INDEX('UK Institution Coverage'!$M$2:$M$727,MATCH($A464,'UK Institution Coverage'!$A$2:$A$727,0)),0)</f>
        <v>1</v>
      </c>
      <c r="G464" s="2" t="str">
        <f t="shared" si="7"/>
        <v>not in target</v>
      </c>
      <c r="H464" s="16" t="s">
        <v>194</v>
      </c>
    </row>
    <row r="465" spans="1:8" ht="15" customHeight="1">
      <c r="A465" s="2" t="s">
        <v>1037</v>
      </c>
      <c r="B465" s="2" t="s">
        <v>1038</v>
      </c>
      <c r="C465" s="2" t="s">
        <v>383</v>
      </c>
      <c r="D465" s="16" t="s">
        <v>264</v>
      </c>
      <c r="E465" s="2">
        <f>IFERROR(INDEX('UK Institution Coverage'!$E$2:$E$727,MATCH($A465,'UK Institution Coverage'!$A$2:$A$727,0)),0)</f>
        <v>1</v>
      </c>
      <c r="F465" s="2">
        <f>IFERROR(INDEX('UK Institution Coverage'!$M$2:$M$727,MATCH($A465,'UK Institution Coverage'!$A$2:$A$727,0)),0)</f>
        <v>0</v>
      </c>
      <c r="G465" s="2" t="str">
        <f t="shared" si="7"/>
        <v>not in target</v>
      </c>
      <c r="H465" s="2" t="s">
        <v>162</v>
      </c>
    </row>
    <row r="466" spans="1:8" ht="15" customHeight="1">
      <c r="A466" s="2" t="s">
        <v>1039</v>
      </c>
      <c r="B466" s="2" t="s">
        <v>1040</v>
      </c>
      <c r="C466" s="2" t="s">
        <v>383</v>
      </c>
      <c r="D466" s="16" t="s">
        <v>264</v>
      </c>
      <c r="E466" s="2">
        <f>IFERROR(INDEX('UK Institution Coverage'!$E$2:$E$727,MATCH($A466,'UK Institution Coverage'!$A$2:$A$727,0)),0)</f>
        <v>1</v>
      </c>
      <c r="F466" s="2">
        <f>IFERROR(INDEX('UK Institution Coverage'!$M$2:$M$727,MATCH($A466,'UK Institution Coverage'!$A$2:$A$727,0)),0)</f>
        <v>0</v>
      </c>
      <c r="G466" s="2" t="str">
        <f t="shared" si="7"/>
        <v>not in target</v>
      </c>
      <c r="H466" s="2" t="s">
        <v>162</v>
      </c>
    </row>
    <row r="467" spans="1:8" ht="15" customHeight="1">
      <c r="A467" s="2" t="s">
        <v>1041</v>
      </c>
      <c r="B467" s="2" t="s">
        <v>1042</v>
      </c>
      <c r="C467" s="16" t="s">
        <v>421</v>
      </c>
      <c r="D467" s="16" t="s">
        <v>264</v>
      </c>
      <c r="E467" s="2">
        <f>IFERROR(INDEX('UK Institution Coverage'!$E$2:$E$727,MATCH($A467,'UK Institution Coverage'!$A$2:$A$727,0)),0)</f>
        <v>1</v>
      </c>
      <c r="F467" s="2">
        <f>IFERROR(INDEX('UK Institution Coverage'!$M$2:$M$727,MATCH($A467,'UK Institution Coverage'!$A$2:$A$727,0)),0)</f>
        <v>1</v>
      </c>
      <c r="G467" s="2" t="str">
        <f t="shared" si="7"/>
        <v>not in target</v>
      </c>
      <c r="H467" s="16" t="s">
        <v>194</v>
      </c>
    </row>
    <row r="468" spans="1:8" ht="15" customHeight="1">
      <c r="A468" s="2" t="s">
        <v>1043</v>
      </c>
      <c r="B468" s="2" t="s">
        <v>1044</v>
      </c>
      <c r="C468" s="2" t="s">
        <v>161</v>
      </c>
      <c r="D468" s="16" t="s">
        <v>96</v>
      </c>
      <c r="E468" s="2">
        <f>IFERROR(INDEX('UK Institution Coverage'!$E$2:$E$727,MATCH($A468,'UK Institution Coverage'!$A$2:$A$727,0)),0)</f>
        <v>1</v>
      </c>
      <c r="F468" s="2">
        <f>IFERROR(INDEX('UK Institution Coverage'!$M$2:$M$727,MATCH($A468,'UK Institution Coverage'!$A$2:$A$727,0)),0)</f>
        <v>1</v>
      </c>
      <c r="G468" s="2" t="str">
        <f t="shared" si="7"/>
        <v>partial - 1 of 3</v>
      </c>
      <c r="H468" s="2" t="s">
        <v>97</v>
      </c>
    </row>
    <row r="469" spans="1:8" ht="15" customHeight="1">
      <c r="A469" s="2" t="s">
        <v>1045</v>
      </c>
      <c r="B469" s="2" t="s">
        <v>1046</v>
      </c>
      <c r="C469" s="2" t="s">
        <v>161</v>
      </c>
      <c r="D469" s="16" t="s">
        <v>96</v>
      </c>
      <c r="E469" s="2">
        <f>IFERROR(INDEX('UK Institution Coverage'!$E$2:$E$727,MATCH($A469,'UK Institution Coverage'!$A$2:$A$727,0)),0)</f>
        <v>1</v>
      </c>
      <c r="F469" s="2">
        <f>IFERROR(INDEX('UK Institution Coverage'!$M$2:$M$727,MATCH($A469,'UK Institution Coverage'!$A$2:$A$727,0)),0)</f>
        <v>1</v>
      </c>
      <c r="G469" s="2" t="str">
        <f t="shared" si="7"/>
        <v>partial - 1 of 3</v>
      </c>
      <c r="H469" s="2" t="s">
        <v>162</v>
      </c>
    </row>
    <row r="470" spans="1:8" ht="15" customHeight="1">
      <c r="A470" s="2" t="s">
        <v>1047</v>
      </c>
      <c r="B470" s="2" t="s">
        <v>1048</v>
      </c>
      <c r="C470" s="16" t="s">
        <v>368</v>
      </c>
      <c r="D470" s="16" t="s">
        <v>264</v>
      </c>
      <c r="E470" s="2">
        <f>IFERROR(INDEX('UK Institution Coverage'!$E$2:$E$727,MATCH($A470,'UK Institution Coverage'!$A$2:$A$727,0)),0)</f>
        <v>1</v>
      </c>
      <c r="F470" s="2">
        <f>IFERROR(INDEX('UK Institution Coverage'!$M$2:$M$727,MATCH($A470,'UK Institution Coverage'!$A$2:$A$727,0)),0)</f>
        <v>1</v>
      </c>
      <c r="G470" s="2" t="str">
        <f t="shared" si="7"/>
        <v>not in target</v>
      </c>
      <c r="H470" s="16" t="s">
        <v>194</v>
      </c>
    </row>
    <row r="471" spans="1:8" ht="15" customHeight="1">
      <c r="A471" s="2" t="s">
        <v>1049</v>
      </c>
      <c r="B471" s="2" t="s">
        <v>1050</v>
      </c>
      <c r="C471" s="16" t="s">
        <v>421</v>
      </c>
      <c r="D471" s="16" t="s">
        <v>264</v>
      </c>
      <c r="E471" s="2">
        <f>IFERROR(INDEX('UK Institution Coverage'!$E$2:$E$727,MATCH($A471,'UK Institution Coverage'!$A$2:$A$727,0)),0)</f>
        <v>1</v>
      </c>
      <c r="F471" s="2">
        <f>IFERROR(INDEX('UK Institution Coverage'!$M$2:$M$727,MATCH($A471,'UK Institution Coverage'!$A$2:$A$727,0)),0)</f>
        <v>1</v>
      </c>
      <c r="G471" s="2" t="str">
        <f t="shared" si="7"/>
        <v>not in target</v>
      </c>
      <c r="H471" s="16" t="s">
        <v>194</v>
      </c>
    </row>
    <row r="472" spans="1:8" ht="15" customHeight="1">
      <c r="A472" s="2" t="s">
        <v>1051</v>
      </c>
      <c r="B472" s="2" t="s">
        <v>1052</v>
      </c>
      <c r="C472" s="2" t="s">
        <v>525</v>
      </c>
      <c r="D472" s="16" t="s">
        <v>264</v>
      </c>
      <c r="E472" s="2">
        <f>IFERROR(INDEX('UK Institution Coverage'!$E$2:$E$727,MATCH($A472,'UK Institution Coverage'!$A$2:$A$727,0)),0)</f>
        <v>1</v>
      </c>
      <c r="F472" s="2">
        <f>IFERROR(INDEX('UK Institution Coverage'!$M$2:$M$727,MATCH($A472,'UK Institution Coverage'!$A$2:$A$727,0)),0)</f>
        <v>1</v>
      </c>
      <c r="G472" s="2" t="str">
        <f t="shared" si="7"/>
        <v>not in target</v>
      </c>
      <c r="H472" s="2" t="s">
        <v>97</v>
      </c>
    </row>
    <row r="473" spans="1:8" ht="15" customHeight="1">
      <c r="A473" s="2" t="s">
        <v>1053</v>
      </c>
      <c r="B473" s="2" t="s">
        <v>1054</v>
      </c>
      <c r="C473" s="16" t="s">
        <v>368</v>
      </c>
      <c r="D473" s="16" t="s">
        <v>264</v>
      </c>
      <c r="E473" s="2">
        <f>IFERROR(INDEX('UK Institution Coverage'!$E$2:$E$727,MATCH($A473,'UK Institution Coverage'!$A$2:$A$727,0)),0)</f>
        <v>1</v>
      </c>
      <c r="F473" s="2">
        <f>IFERROR(INDEX('UK Institution Coverage'!$M$2:$M$727,MATCH($A473,'UK Institution Coverage'!$A$2:$A$727,0)),0)</f>
        <v>1</v>
      </c>
      <c r="G473" s="2" t="str">
        <f t="shared" si="7"/>
        <v>not in target</v>
      </c>
      <c r="H473" s="16" t="s">
        <v>194</v>
      </c>
    </row>
    <row r="474" spans="1:8" ht="15" customHeight="1">
      <c r="A474" s="2" t="s">
        <v>1055</v>
      </c>
      <c r="B474" s="2" t="s">
        <v>1056</v>
      </c>
      <c r="C474" s="2" t="s">
        <v>161</v>
      </c>
      <c r="D474" s="16" t="s">
        <v>96</v>
      </c>
      <c r="E474" s="2">
        <f>IFERROR(INDEX('UK Institution Coverage'!$E$2:$E$727,MATCH($A474,'UK Institution Coverage'!$A$2:$A$727,0)),0)</f>
        <v>1</v>
      </c>
      <c r="F474" s="2">
        <f>IFERROR(INDEX('UK Institution Coverage'!$M$2:$M$727,MATCH($A474,'UK Institution Coverage'!$A$2:$A$727,0)),0)</f>
        <v>1</v>
      </c>
      <c r="G474" s="2" t="str">
        <f t="shared" si="7"/>
        <v>partial - 1 of 3</v>
      </c>
      <c r="H474" s="2" t="s">
        <v>97</v>
      </c>
    </row>
    <row r="475" spans="1:8" ht="15" customHeight="1">
      <c r="A475" s="2" t="s">
        <v>1057</v>
      </c>
      <c r="B475" s="2" t="s">
        <v>1058</v>
      </c>
      <c r="C475" s="2" t="s">
        <v>383</v>
      </c>
      <c r="D475" s="16" t="s">
        <v>264</v>
      </c>
      <c r="E475" s="2">
        <f>IFERROR(INDEX('UK Institution Coverage'!$E$2:$E$727,MATCH($A475,'UK Institution Coverage'!$A$2:$A$727,0)),0)</f>
        <v>1</v>
      </c>
      <c r="F475" s="2">
        <f>IFERROR(INDEX('UK Institution Coverage'!$M$2:$M$727,MATCH($A475,'UK Institution Coverage'!$A$2:$A$727,0)),0)</f>
        <v>1</v>
      </c>
      <c r="G475" s="2" t="str">
        <f t="shared" si="7"/>
        <v>not in target</v>
      </c>
      <c r="H475" s="2" t="s">
        <v>97</v>
      </c>
    </row>
    <row r="476" spans="1:8" ht="15" customHeight="1">
      <c r="A476" s="2" t="s">
        <v>1059</v>
      </c>
      <c r="B476" s="2" t="s">
        <v>1060</v>
      </c>
      <c r="C476" s="2" t="s">
        <v>383</v>
      </c>
      <c r="D476" s="16" t="s">
        <v>264</v>
      </c>
      <c r="E476" s="2">
        <f>IFERROR(INDEX('UK Institution Coverage'!$E$2:$E$727,MATCH($A476,'UK Institution Coverage'!$A$2:$A$727,0)),0)</f>
        <v>1</v>
      </c>
      <c r="F476" s="2">
        <f>IFERROR(INDEX('UK Institution Coverage'!$M$2:$M$727,MATCH($A476,'UK Institution Coverage'!$A$2:$A$727,0)),0)</f>
        <v>1</v>
      </c>
      <c r="G476" s="2" t="str">
        <f t="shared" si="7"/>
        <v>not in target</v>
      </c>
      <c r="H476" s="2" t="s">
        <v>162</v>
      </c>
    </row>
    <row r="477" spans="1:8" ht="15" customHeight="1">
      <c r="A477" s="2" t="s">
        <v>1061</v>
      </c>
      <c r="B477" s="2" t="s">
        <v>1062</v>
      </c>
      <c r="C477" s="2" t="s">
        <v>95</v>
      </c>
      <c r="D477" s="16" t="s">
        <v>96</v>
      </c>
      <c r="E477" s="2">
        <f>IFERROR(INDEX('UK Institution Coverage'!$E$2:$E$727,MATCH($A477,'UK Institution Coverage'!$A$2:$A$727,0)),0)</f>
        <v>1</v>
      </c>
      <c r="F477" s="2">
        <f>IFERROR(INDEX('UK Institution Coverage'!$M$2:$M$727,MATCH($A477,'UK Institution Coverage'!$A$2:$A$727,0)),0)</f>
        <v>1</v>
      </c>
      <c r="G477" s="2" t="str">
        <f t="shared" si="7"/>
        <v>partial - 1 of 3</v>
      </c>
      <c r="H477" s="2" t="s">
        <v>97</v>
      </c>
    </row>
    <row r="478" spans="1:8" ht="15" customHeight="1">
      <c r="A478" s="2" t="s">
        <v>1063</v>
      </c>
      <c r="B478" s="2" t="s">
        <v>1064</v>
      </c>
      <c r="C478" s="2" t="s">
        <v>525</v>
      </c>
      <c r="D478" s="16" t="s">
        <v>264</v>
      </c>
      <c r="E478" s="2">
        <f>IFERROR(INDEX('UK Institution Coverage'!$E$2:$E$727,MATCH($A478,'UK Institution Coverage'!$A$2:$A$727,0)),0)</f>
        <v>1</v>
      </c>
      <c r="F478" s="2">
        <f>IFERROR(INDEX('UK Institution Coverage'!$M$2:$M$727,MATCH($A478,'UK Institution Coverage'!$A$2:$A$727,0)),0)</f>
        <v>1</v>
      </c>
      <c r="G478" s="2" t="str">
        <f t="shared" si="7"/>
        <v>not in target</v>
      </c>
      <c r="H478" s="2" t="s">
        <v>97</v>
      </c>
    </row>
    <row r="479" spans="1:8" ht="15" customHeight="1">
      <c r="A479" s="2" t="s">
        <v>1065</v>
      </c>
      <c r="B479" s="2" t="s">
        <v>1066</v>
      </c>
      <c r="C479" s="2" t="s">
        <v>383</v>
      </c>
      <c r="D479" s="16" t="s">
        <v>264</v>
      </c>
      <c r="E479" s="2">
        <f>IFERROR(INDEX('UK Institution Coverage'!$E$2:$E$727,MATCH($A479,'UK Institution Coverage'!$A$2:$A$727,0)),0)</f>
        <v>1</v>
      </c>
      <c r="F479" s="2">
        <f>IFERROR(INDEX('UK Institution Coverage'!$M$2:$M$727,MATCH($A479,'UK Institution Coverage'!$A$2:$A$727,0)),0)</f>
        <v>1</v>
      </c>
      <c r="G479" s="2" t="str">
        <f t="shared" si="7"/>
        <v>not in target</v>
      </c>
      <c r="H479" s="2" t="s">
        <v>162</v>
      </c>
    </row>
    <row r="480" spans="1:8" ht="15" customHeight="1">
      <c r="A480" s="2" t="s">
        <v>1067</v>
      </c>
      <c r="B480" s="2" t="s">
        <v>1068</v>
      </c>
      <c r="C480" s="16" t="s">
        <v>421</v>
      </c>
      <c r="D480" s="16" t="s">
        <v>264</v>
      </c>
      <c r="E480" s="2">
        <f>IFERROR(INDEX('UK Institution Coverage'!$E$2:$E$727,MATCH($A480,'UK Institution Coverage'!$A$2:$A$727,0)),0)</f>
        <v>1</v>
      </c>
      <c r="F480" s="2">
        <f>IFERROR(INDEX('UK Institution Coverage'!$M$2:$M$727,MATCH($A480,'UK Institution Coverage'!$A$2:$A$727,0)),0)</f>
        <v>1</v>
      </c>
      <c r="G480" s="2" t="str">
        <f t="shared" si="7"/>
        <v>not in target</v>
      </c>
      <c r="H480" s="16" t="s">
        <v>194</v>
      </c>
    </row>
    <row r="481" spans="1:8" ht="15" customHeight="1">
      <c r="A481" s="2" t="s">
        <v>1069</v>
      </c>
      <c r="B481" s="2" t="s">
        <v>1070</v>
      </c>
      <c r="C481" s="2" t="s">
        <v>525</v>
      </c>
      <c r="D481" s="16" t="s">
        <v>264</v>
      </c>
      <c r="E481" s="2">
        <f>IFERROR(INDEX('UK Institution Coverage'!$E$2:$E$727,MATCH($A481,'UK Institution Coverage'!$A$2:$A$727,0)),0)</f>
        <v>1</v>
      </c>
      <c r="F481" s="2">
        <f>IFERROR(INDEX('UK Institution Coverage'!$M$2:$M$727,MATCH($A481,'UK Institution Coverage'!$A$2:$A$727,0)),0)</f>
        <v>1</v>
      </c>
      <c r="G481" s="2" t="str">
        <f t="shared" si="7"/>
        <v>not in target</v>
      </c>
      <c r="H481" s="2" t="s">
        <v>97</v>
      </c>
    </row>
    <row r="482" spans="1:8" ht="15" customHeight="1">
      <c r="A482" s="2" t="s">
        <v>1071</v>
      </c>
      <c r="B482" s="2" t="s">
        <v>1072</v>
      </c>
      <c r="C482" s="16" t="s">
        <v>421</v>
      </c>
      <c r="D482" s="16" t="s">
        <v>264</v>
      </c>
      <c r="E482" s="2">
        <f>IFERROR(INDEX('UK Institution Coverage'!$E$2:$E$727,MATCH($A482,'UK Institution Coverage'!$A$2:$A$727,0)),0)</f>
        <v>1</v>
      </c>
      <c r="F482" s="2">
        <f>IFERROR(INDEX('UK Institution Coverage'!$M$2:$M$727,MATCH($A482,'UK Institution Coverage'!$A$2:$A$727,0)),0)</f>
        <v>1</v>
      </c>
      <c r="G482" s="2" t="str">
        <f t="shared" si="7"/>
        <v>not in target</v>
      </c>
      <c r="H482" s="16" t="s">
        <v>194</v>
      </c>
    </row>
    <row r="483" spans="1:8" ht="15" customHeight="1">
      <c r="A483" s="2" t="s">
        <v>1073</v>
      </c>
      <c r="B483" s="2" t="s">
        <v>1074</v>
      </c>
      <c r="C483" s="2" t="s">
        <v>383</v>
      </c>
      <c r="D483" s="16" t="s">
        <v>264</v>
      </c>
      <c r="E483" s="2">
        <f>IFERROR(INDEX('UK Institution Coverage'!$E$2:$E$727,MATCH($A483,'UK Institution Coverage'!$A$2:$A$727,0)),0)</f>
        <v>1</v>
      </c>
      <c r="F483" s="2">
        <f>IFERROR(INDEX('UK Institution Coverage'!$M$2:$M$727,MATCH($A483,'UK Institution Coverage'!$A$2:$A$727,0)),0)</f>
        <v>1</v>
      </c>
      <c r="G483" s="2" t="str">
        <f t="shared" si="7"/>
        <v>not in target</v>
      </c>
      <c r="H483" s="2" t="s">
        <v>162</v>
      </c>
    </row>
    <row r="484" spans="1:8" ht="15" customHeight="1">
      <c r="A484" s="2" t="s">
        <v>1075</v>
      </c>
      <c r="B484" s="2" t="s">
        <v>1076</v>
      </c>
      <c r="C484" s="2" t="s">
        <v>525</v>
      </c>
      <c r="D484" s="16" t="s">
        <v>264</v>
      </c>
      <c r="E484" s="2">
        <f>IFERROR(INDEX('UK Institution Coverage'!$E$2:$E$727,MATCH($A484,'UK Institution Coverage'!$A$2:$A$727,0)),0)</f>
        <v>1</v>
      </c>
      <c r="F484" s="2">
        <f>IFERROR(INDEX('UK Institution Coverage'!$M$2:$M$727,MATCH($A484,'UK Institution Coverage'!$A$2:$A$727,0)),0)</f>
        <v>1</v>
      </c>
      <c r="G484" s="2" t="str">
        <f t="shared" si="7"/>
        <v>not in target</v>
      </c>
      <c r="H484" s="2" t="s">
        <v>97</v>
      </c>
    </row>
    <row r="485" spans="1:8" ht="15" customHeight="1">
      <c r="A485" s="2" t="s">
        <v>1077</v>
      </c>
      <c r="B485" s="2" t="s">
        <v>1078</v>
      </c>
      <c r="C485" s="2" t="s">
        <v>525</v>
      </c>
      <c r="D485" s="16" t="s">
        <v>264</v>
      </c>
      <c r="E485" s="2">
        <f>IFERROR(INDEX('UK Institution Coverage'!$E$2:$E$727,MATCH($A485,'UK Institution Coverage'!$A$2:$A$727,0)),0)</f>
        <v>1</v>
      </c>
      <c r="F485" s="2">
        <f>IFERROR(INDEX('UK Institution Coverage'!$M$2:$M$727,MATCH($A485,'UK Institution Coverage'!$A$2:$A$727,0)),0)</f>
        <v>1</v>
      </c>
      <c r="G485" s="2" t="str">
        <f t="shared" si="7"/>
        <v>not in target</v>
      </c>
      <c r="H485" s="2" t="s">
        <v>162</v>
      </c>
    </row>
    <row r="486" spans="1:8" ht="15" customHeight="1">
      <c r="A486" s="2" t="s">
        <v>1079</v>
      </c>
      <c r="B486" s="2" t="s">
        <v>1080</v>
      </c>
      <c r="C486" s="2" t="s">
        <v>95</v>
      </c>
      <c r="D486" s="16" t="s">
        <v>96</v>
      </c>
      <c r="E486" s="2">
        <f>IFERROR(INDEX('UK Institution Coverage'!$E$2:$E$727,MATCH($A486,'UK Institution Coverage'!$A$2:$A$727,0)),0)</f>
        <v>1</v>
      </c>
      <c r="F486" s="2">
        <f>IFERROR(INDEX('UK Institution Coverage'!$M$2:$M$727,MATCH($A486,'UK Institution Coverage'!$A$2:$A$727,0)),0)</f>
        <v>1</v>
      </c>
      <c r="G486" s="2" t="str">
        <f t="shared" si="7"/>
        <v>partial - 1 of 3</v>
      </c>
      <c r="H486" s="2" t="s">
        <v>97</v>
      </c>
    </row>
    <row r="487" spans="1:8" ht="15" customHeight="1">
      <c r="A487" s="2" t="s">
        <v>1081</v>
      </c>
      <c r="B487" s="2" t="s">
        <v>1082</v>
      </c>
      <c r="C487" s="2" t="s">
        <v>95</v>
      </c>
      <c r="D487" s="16" t="s">
        <v>96</v>
      </c>
      <c r="E487" s="2">
        <f>IFERROR(INDEX('UK Institution Coverage'!$E$2:$E$727,MATCH($A487,'UK Institution Coverage'!$A$2:$A$727,0)),0)</f>
        <v>1</v>
      </c>
      <c r="F487" s="2">
        <f>IFERROR(INDEX('UK Institution Coverage'!$M$2:$M$727,MATCH($A487,'UK Institution Coverage'!$A$2:$A$727,0)),0)</f>
        <v>1</v>
      </c>
      <c r="G487" s="2" t="str">
        <f t="shared" si="7"/>
        <v>partial - 1 of 3</v>
      </c>
      <c r="H487" s="2" t="s">
        <v>97</v>
      </c>
    </row>
    <row r="488" spans="1:8" ht="15" customHeight="1">
      <c r="A488" s="2" t="s">
        <v>1083</v>
      </c>
      <c r="B488" s="2" t="s">
        <v>1084</v>
      </c>
      <c r="C488" s="16" t="s">
        <v>421</v>
      </c>
      <c r="D488" s="16" t="s">
        <v>264</v>
      </c>
      <c r="E488" s="2">
        <f>IFERROR(INDEX('UK Institution Coverage'!$E$2:$E$727,MATCH($A488,'UK Institution Coverage'!$A$2:$A$727,0)),0)</f>
        <v>1</v>
      </c>
      <c r="F488" s="2">
        <f>IFERROR(INDEX('UK Institution Coverage'!$M$2:$M$727,MATCH($A488,'UK Institution Coverage'!$A$2:$A$727,0)),0)</f>
        <v>1</v>
      </c>
      <c r="G488" s="2" t="str">
        <f t="shared" si="7"/>
        <v>not in target</v>
      </c>
      <c r="H488" s="16" t="s">
        <v>194</v>
      </c>
    </row>
    <row r="489" spans="1:8" ht="15" customHeight="1">
      <c r="A489" s="2" t="s">
        <v>1085</v>
      </c>
      <c r="B489" s="2" t="s">
        <v>1086</v>
      </c>
      <c r="C489" s="2" t="s">
        <v>161</v>
      </c>
      <c r="D489" s="16" t="s">
        <v>96</v>
      </c>
      <c r="E489" s="2">
        <f>IFERROR(INDEX('UK Institution Coverage'!$E$2:$E$727,MATCH($A489,'UK Institution Coverage'!$A$2:$A$727,0)),0)</f>
        <v>1</v>
      </c>
      <c r="F489" s="2">
        <f>IFERROR(INDEX('UK Institution Coverage'!$M$2:$M$727,MATCH($A489,'UK Institution Coverage'!$A$2:$A$727,0)),0)</f>
        <v>1</v>
      </c>
      <c r="G489" s="2" t="str">
        <f t="shared" si="7"/>
        <v>partial - 1 of 3</v>
      </c>
      <c r="H489" s="2" t="s">
        <v>97</v>
      </c>
    </row>
    <row r="490" spans="1:8" ht="15" customHeight="1">
      <c r="A490" s="2" t="s">
        <v>1087</v>
      </c>
      <c r="B490" s="2" t="s">
        <v>1088</v>
      </c>
      <c r="C490" s="2" t="s">
        <v>383</v>
      </c>
      <c r="D490" s="16" t="s">
        <v>264</v>
      </c>
      <c r="E490" s="2">
        <f>IFERROR(INDEX('UK Institution Coverage'!$E$2:$E$727,MATCH($A490,'UK Institution Coverage'!$A$2:$A$727,0)),0)</f>
        <v>1</v>
      </c>
      <c r="F490" s="2">
        <f>IFERROR(INDEX('UK Institution Coverage'!$M$2:$M$727,MATCH($A490,'UK Institution Coverage'!$A$2:$A$727,0)),0)</f>
        <v>1</v>
      </c>
      <c r="G490" s="2" t="str">
        <f t="shared" si="7"/>
        <v>not in target</v>
      </c>
      <c r="H490" s="2" t="s">
        <v>97</v>
      </c>
    </row>
    <row r="491" spans="1:8" ht="15" customHeight="1">
      <c r="A491" s="2" t="s">
        <v>1089</v>
      </c>
      <c r="B491" s="2" t="s">
        <v>1090</v>
      </c>
      <c r="C491" s="2" t="s">
        <v>383</v>
      </c>
      <c r="D491" s="16" t="s">
        <v>264</v>
      </c>
      <c r="E491" s="2">
        <f>IFERROR(INDEX('UK Institution Coverage'!$E$2:$E$727,MATCH($A491,'UK Institution Coverage'!$A$2:$A$727,0)),0)</f>
        <v>1</v>
      </c>
      <c r="F491" s="2">
        <f>IFERROR(INDEX('UK Institution Coverage'!$M$2:$M$727,MATCH($A491,'UK Institution Coverage'!$A$2:$A$727,0)),0)</f>
        <v>0</v>
      </c>
      <c r="G491" s="2" t="str">
        <f t="shared" si="7"/>
        <v>not in target</v>
      </c>
      <c r="H491" s="2" t="s">
        <v>162</v>
      </c>
    </row>
    <row r="492" spans="1:8" ht="15" customHeight="1">
      <c r="A492" s="2" t="s">
        <v>1091</v>
      </c>
      <c r="B492" s="2" t="s">
        <v>1092</v>
      </c>
      <c r="C492" s="2" t="s">
        <v>383</v>
      </c>
      <c r="D492" s="16" t="s">
        <v>264</v>
      </c>
      <c r="E492" s="2">
        <f>IFERROR(INDEX('UK Institution Coverage'!$E$2:$E$727,MATCH($A492,'UK Institution Coverage'!$A$2:$A$727,0)),0)</f>
        <v>1</v>
      </c>
      <c r="F492" s="2">
        <f>IFERROR(INDEX('UK Institution Coverage'!$M$2:$M$727,MATCH($A492,'UK Institution Coverage'!$A$2:$A$727,0)),0)</f>
        <v>1</v>
      </c>
      <c r="G492" s="2" t="str">
        <f t="shared" si="7"/>
        <v>not in target</v>
      </c>
      <c r="H492" s="2" t="s">
        <v>97</v>
      </c>
    </row>
    <row r="493" spans="1:8" ht="15" customHeight="1">
      <c r="A493" s="2" t="s">
        <v>1093</v>
      </c>
      <c r="B493" s="2" t="s">
        <v>1094</v>
      </c>
      <c r="C493" s="2" t="s">
        <v>383</v>
      </c>
      <c r="D493" s="16" t="s">
        <v>264</v>
      </c>
      <c r="E493" s="2">
        <f>IFERROR(INDEX('UK Institution Coverage'!$E$2:$E$727,MATCH($A493,'UK Institution Coverage'!$A$2:$A$727,0)),0)</f>
        <v>1</v>
      </c>
      <c r="F493" s="2">
        <f>IFERROR(INDEX('UK Institution Coverage'!$M$2:$M$727,MATCH($A493,'UK Institution Coverage'!$A$2:$A$727,0)),0)</f>
        <v>1</v>
      </c>
      <c r="G493" s="2" t="str">
        <f t="shared" si="7"/>
        <v>not in target</v>
      </c>
      <c r="H493" s="2" t="s">
        <v>162</v>
      </c>
    </row>
    <row r="494" spans="1:8" ht="15" customHeight="1">
      <c r="A494" s="2" t="s">
        <v>1095</v>
      </c>
      <c r="B494" s="2" t="s">
        <v>1096</v>
      </c>
      <c r="C494" s="2" t="s">
        <v>161</v>
      </c>
      <c r="D494" s="16" t="s">
        <v>96</v>
      </c>
      <c r="E494" s="2">
        <f>IFERROR(INDEX('UK Institution Coverage'!$E$2:$E$727,MATCH($A494,'UK Institution Coverage'!$A$2:$A$727,0)),0)</f>
        <v>1</v>
      </c>
      <c r="F494" s="2">
        <f>IFERROR(INDEX('UK Institution Coverage'!$M$2:$M$727,MATCH($A494,'UK Institution Coverage'!$A$2:$A$727,0)),0)</f>
        <v>1</v>
      </c>
      <c r="G494" s="2" t="str">
        <f t="shared" si="7"/>
        <v>partial - 1 of 3</v>
      </c>
      <c r="H494" s="2" t="s">
        <v>162</v>
      </c>
    </row>
    <row r="495" spans="1:8" ht="15" customHeight="1">
      <c r="A495" s="2" t="s">
        <v>1097</v>
      </c>
      <c r="B495" s="2" t="s">
        <v>1098</v>
      </c>
      <c r="C495" s="2" t="s">
        <v>383</v>
      </c>
      <c r="D495" s="16" t="s">
        <v>264</v>
      </c>
      <c r="E495" s="2">
        <f>IFERROR(INDEX('UK Institution Coverage'!$E$2:$E$727,MATCH($A495,'UK Institution Coverage'!$A$2:$A$727,0)),0)</f>
        <v>1</v>
      </c>
      <c r="F495" s="2">
        <f>IFERROR(INDEX('UK Institution Coverage'!$M$2:$M$727,MATCH($A495,'UK Institution Coverage'!$A$2:$A$727,0)),0)</f>
        <v>1</v>
      </c>
      <c r="G495" s="2" t="str">
        <f t="shared" si="7"/>
        <v>not in target</v>
      </c>
      <c r="H495" s="2" t="s">
        <v>162</v>
      </c>
    </row>
    <row r="496" spans="1:8" ht="15" customHeight="1">
      <c r="A496" s="2" t="s">
        <v>1099</v>
      </c>
      <c r="B496" s="2" t="s">
        <v>1100</v>
      </c>
      <c r="C496" s="2" t="s">
        <v>383</v>
      </c>
      <c r="D496" s="16" t="s">
        <v>264</v>
      </c>
      <c r="E496" s="2">
        <f>IFERROR(INDEX('UK Institution Coverage'!$E$2:$E$727,MATCH($A496,'UK Institution Coverage'!$A$2:$A$727,0)),0)</f>
        <v>1</v>
      </c>
      <c r="F496" s="2">
        <f>IFERROR(INDEX('UK Institution Coverage'!$M$2:$M$727,MATCH($A496,'UK Institution Coverage'!$A$2:$A$727,0)),0)</f>
        <v>1</v>
      </c>
      <c r="G496" s="2" t="str">
        <f t="shared" si="7"/>
        <v>not in target</v>
      </c>
      <c r="H496" s="2" t="s">
        <v>162</v>
      </c>
    </row>
    <row r="497" spans="1:8" ht="15" customHeight="1">
      <c r="A497" s="2" t="s">
        <v>1101</v>
      </c>
      <c r="B497" s="2" t="s">
        <v>1102</v>
      </c>
      <c r="C497" s="2" t="s">
        <v>383</v>
      </c>
      <c r="D497" s="16" t="s">
        <v>264</v>
      </c>
      <c r="E497" s="2">
        <f>IFERROR(INDEX('UK Institution Coverage'!$E$2:$E$727,MATCH($A497,'UK Institution Coverage'!$A$2:$A$727,0)),0)</f>
        <v>1</v>
      </c>
      <c r="F497" s="2">
        <f>IFERROR(INDEX('UK Institution Coverage'!$M$2:$M$727,MATCH($A497,'UK Institution Coverage'!$A$2:$A$727,0)),0)</f>
        <v>1</v>
      </c>
      <c r="G497" s="2" t="str">
        <f t="shared" si="7"/>
        <v>not in target</v>
      </c>
      <c r="H497" s="2" t="s">
        <v>97</v>
      </c>
    </row>
    <row r="498" spans="1:8" ht="15" customHeight="1">
      <c r="A498" s="2" t="s">
        <v>1103</v>
      </c>
      <c r="B498" s="2" t="s">
        <v>1104</v>
      </c>
      <c r="C498" s="2" t="s">
        <v>383</v>
      </c>
      <c r="D498" s="16" t="s">
        <v>264</v>
      </c>
      <c r="E498" s="2">
        <f>IFERROR(INDEX('UK Institution Coverage'!$E$2:$E$727,MATCH($A498,'UK Institution Coverage'!$A$2:$A$727,0)),0)</f>
        <v>1</v>
      </c>
      <c r="F498" s="2">
        <f>IFERROR(INDEX('UK Institution Coverage'!$M$2:$M$727,MATCH($A498,'UK Institution Coverage'!$A$2:$A$727,0)),0)</f>
        <v>1</v>
      </c>
      <c r="G498" s="2" t="str">
        <f t="shared" si="7"/>
        <v>not in target</v>
      </c>
      <c r="H498" s="2" t="s">
        <v>162</v>
      </c>
    </row>
    <row r="499" spans="1:8" ht="15" customHeight="1">
      <c r="A499" s="2" t="s">
        <v>1105</v>
      </c>
      <c r="B499" s="2" t="s">
        <v>1106</v>
      </c>
      <c r="C499" s="2" t="s">
        <v>100</v>
      </c>
      <c r="D499" s="16" t="s">
        <v>96</v>
      </c>
      <c r="E499" s="2">
        <f>IFERROR(INDEX('UK Institution Coverage'!$E$2:$E$727,MATCH($A499,'UK Institution Coverage'!$A$2:$A$727,0)),0)</f>
        <v>1</v>
      </c>
      <c r="F499" s="2">
        <f>IFERROR(INDEX('UK Institution Coverage'!$M$2:$M$727,MATCH($A499,'UK Institution Coverage'!$A$2:$A$727,0)),0)</f>
        <v>1</v>
      </c>
      <c r="G499" s="2" t="str">
        <f t="shared" si="7"/>
        <v>partial - 1 of 3</v>
      </c>
      <c r="H499" s="2" t="s">
        <v>97</v>
      </c>
    </row>
    <row r="500" spans="1:8" ht="15" customHeight="1">
      <c r="A500" s="2" t="s">
        <v>1107</v>
      </c>
      <c r="B500" s="2" t="s">
        <v>1108</v>
      </c>
      <c r="C500" s="2" t="s">
        <v>383</v>
      </c>
      <c r="D500" s="16" t="s">
        <v>264</v>
      </c>
      <c r="E500" s="2">
        <f>IFERROR(INDEX('UK Institution Coverage'!$E$2:$E$727,MATCH($A500,'UK Institution Coverage'!$A$2:$A$727,0)),0)</f>
        <v>1</v>
      </c>
      <c r="F500" s="2">
        <f>IFERROR(INDEX('UK Institution Coverage'!$M$2:$M$727,MATCH($A500,'UK Institution Coverage'!$A$2:$A$727,0)),0)</f>
        <v>1</v>
      </c>
      <c r="G500" s="2" t="str">
        <f t="shared" si="7"/>
        <v>not in target</v>
      </c>
      <c r="H500" s="2" t="s">
        <v>162</v>
      </c>
    </row>
    <row r="501" spans="1:8" ht="15" customHeight="1">
      <c r="A501" s="2" t="s">
        <v>1109</v>
      </c>
      <c r="B501" s="2" t="s">
        <v>1110</v>
      </c>
      <c r="C501" s="2" t="s">
        <v>95</v>
      </c>
      <c r="D501" s="16" t="s">
        <v>96</v>
      </c>
      <c r="E501" s="2">
        <f>IFERROR(INDEX('UK Institution Coverage'!$E$2:$E$727,MATCH($A501,'UK Institution Coverage'!$A$2:$A$727,0)),0)</f>
        <v>1</v>
      </c>
      <c r="F501" s="2">
        <f>IFERROR(INDEX('UK Institution Coverage'!$M$2:$M$727,MATCH($A501,'UK Institution Coverage'!$A$2:$A$727,0)),0)</f>
        <v>1</v>
      </c>
      <c r="G501" s="2" t="str">
        <f t="shared" si="7"/>
        <v>partial - 1 of 3</v>
      </c>
      <c r="H501" s="2" t="s">
        <v>97</v>
      </c>
    </row>
    <row r="502" spans="1:8" ht="15" customHeight="1">
      <c r="A502" s="2" t="s">
        <v>1111</v>
      </c>
      <c r="B502" s="2" t="s">
        <v>1112</v>
      </c>
      <c r="C502" s="2" t="s">
        <v>383</v>
      </c>
      <c r="D502" s="16" t="s">
        <v>264</v>
      </c>
      <c r="E502" s="2">
        <f>IFERROR(INDEX('UK Institution Coverage'!$E$2:$E$727,MATCH($A502,'UK Institution Coverage'!$A$2:$A$727,0)),0)</f>
        <v>1</v>
      </c>
      <c r="F502" s="2">
        <f>IFERROR(INDEX('UK Institution Coverage'!$M$2:$M$727,MATCH($A502,'UK Institution Coverage'!$A$2:$A$727,0)),0)</f>
        <v>1</v>
      </c>
      <c r="G502" s="2" t="str">
        <f t="shared" si="7"/>
        <v>not in target</v>
      </c>
      <c r="H502" s="2" t="s">
        <v>162</v>
      </c>
    </row>
    <row r="503" spans="1:8" ht="15" customHeight="1">
      <c r="A503" s="2" t="s">
        <v>1113</v>
      </c>
      <c r="B503" s="2" t="s">
        <v>1114</v>
      </c>
      <c r="C503" s="2" t="s">
        <v>383</v>
      </c>
      <c r="D503" s="16" t="s">
        <v>264</v>
      </c>
      <c r="E503" s="2">
        <f>IFERROR(INDEX('UK Institution Coverage'!$E$2:$E$727,MATCH($A503,'UK Institution Coverage'!$A$2:$A$727,0)),0)</f>
        <v>1</v>
      </c>
      <c r="F503" s="2">
        <f>IFERROR(INDEX('UK Institution Coverage'!$M$2:$M$727,MATCH($A503,'UK Institution Coverage'!$A$2:$A$727,0)),0)</f>
        <v>1</v>
      </c>
      <c r="G503" s="2" t="str">
        <f t="shared" si="7"/>
        <v>not in target</v>
      </c>
      <c r="H503" s="2" t="s">
        <v>97</v>
      </c>
    </row>
    <row r="504" spans="1:8" ht="15" customHeight="1">
      <c r="A504" s="2" t="s">
        <v>1115</v>
      </c>
      <c r="B504" s="2" t="s">
        <v>1116</v>
      </c>
      <c r="C504" s="2" t="s">
        <v>383</v>
      </c>
      <c r="D504" s="16" t="s">
        <v>264</v>
      </c>
      <c r="E504" s="2">
        <f>IFERROR(INDEX('UK Institution Coverage'!$E$2:$E$727,MATCH($A504,'UK Institution Coverage'!$A$2:$A$727,0)),0)</f>
        <v>1</v>
      </c>
      <c r="F504" s="2">
        <f>IFERROR(INDEX('UK Institution Coverage'!$M$2:$M$727,MATCH($A504,'UK Institution Coverage'!$A$2:$A$727,0)),0)</f>
        <v>1</v>
      </c>
      <c r="G504" s="2" t="str">
        <f t="shared" si="7"/>
        <v>not in target</v>
      </c>
      <c r="H504" s="2" t="s">
        <v>162</v>
      </c>
    </row>
    <row r="505" spans="1:8" ht="15" customHeight="1">
      <c r="A505" s="2" t="s">
        <v>1117</v>
      </c>
      <c r="B505" s="2" t="s">
        <v>1118</v>
      </c>
      <c r="C505" s="2" t="s">
        <v>383</v>
      </c>
      <c r="D505" s="16" t="s">
        <v>264</v>
      </c>
      <c r="E505" s="2">
        <f>IFERROR(INDEX('UK Institution Coverage'!$E$2:$E$727,MATCH($A505,'UK Institution Coverage'!$A$2:$A$727,0)),0)</f>
        <v>1</v>
      </c>
      <c r="F505" s="2">
        <f>IFERROR(INDEX('UK Institution Coverage'!$M$2:$M$727,MATCH($A505,'UK Institution Coverage'!$A$2:$A$727,0)),0)</f>
        <v>1</v>
      </c>
      <c r="G505" s="2" t="str">
        <f t="shared" si="7"/>
        <v>not in target</v>
      </c>
      <c r="H505" s="2" t="s">
        <v>97</v>
      </c>
    </row>
    <row r="506" spans="1:8" ht="15" customHeight="1">
      <c r="A506" s="2" t="s">
        <v>1119</v>
      </c>
      <c r="B506" s="2" t="s">
        <v>1120</v>
      </c>
      <c r="C506" s="2" t="s">
        <v>383</v>
      </c>
      <c r="D506" s="16" t="s">
        <v>264</v>
      </c>
      <c r="E506" s="2">
        <f>IFERROR(INDEX('UK Institution Coverage'!$E$2:$E$727,MATCH($A506,'UK Institution Coverage'!$A$2:$A$727,0)),0)</f>
        <v>1</v>
      </c>
      <c r="F506" s="2">
        <f>IFERROR(INDEX('UK Institution Coverage'!$M$2:$M$727,MATCH($A506,'UK Institution Coverage'!$A$2:$A$727,0)),0)</f>
        <v>1</v>
      </c>
      <c r="G506" s="2" t="str">
        <f t="shared" si="7"/>
        <v>not in target</v>
      </c>
      <c r="H506" s="2" t="s">
        <v>162</v>
      </c>
    </row>
    <row r="507" spans="1:8" ht="15" customHeight="1">
      <c r="A507" s="2" t="s">
        <v>1121</v>
      </c>
      <c r="B507" s="2" t="s">
        <v>1122</v>
      </c>
      <c r="C507" s="2" t="s">
        <v>383</v>
      </c>
      <c r="D507" s="16" t="s">
        <v>264</v>
      </c>
      <c r="E507" s="2">
        <f>IFERROR(INDEX('UK Institution Coverage'!$E$2:$E$727,MATCH($A507,'UK Institution Coverage'!$A$2:$A$727,0)),0)</f>
        <v>1</v>
      </c>
      <c r="F507" s="2">
        <f>IFERROR(INDEX('UK Institution Coverage'!$M$2:$M$727,MATCH($A507,'UK Institution Coverage'!$A$2:$A$727,0)),0)</f>
        <v>1</v>
      </c>
      <c r="G507" s="2" t="str">
        <f t="shared" si="7"/>
        <v>not in target</v>
      </c>
      <c r="H507" s="2" t="s">
        <v>162</v>
      </c>
    </row>
    <row r="508" spans="1:8" ht="15" customHeight="1">
      <c r="A508" s="2" t="s">
        <v>1123</v>
      </c>
      <c r="B508" s="2" t="s">
        <v>1124</v>
      </c>
      <c r="C508" s="2" t="s">
        <v>383</v>
      </c>
      <c r="D508" s="16" t="s">
        <v>264</v>
      </c>
      <c r="E508" s="2">
        <f>IFERROR(INDEX('UK Institution Coverage'!$E$2:$E$727,MATCH($A508,'UK Institution Coverage'!$A$2:$A$727,0)),0)</f>
        <v>1</v>
      </c>
      <c r="F508" s="2">
        <f>IFERROR(INDEX('UK Institution Coverage'!$M$2:$M$727,MATCH($A508,'UK Institution Coverage'!$A$2:$A$727,0)),0)</f>
        <v>1</v>
      </c>
      <c r="G508" s="2" t="str">
        <f t="shared" si="7"/>
        <v>not in target</v>
      </c>
      <c r="H508" s="2" t="s">
        <v>162</v>
      </c>
    </row>
    <row r="509" spans="1:8" ht="15" customHeight="1">
      <c r="A509" s="2" t="s">
        <v>1125</v>
      </c>
      <c r="B509" s="2" t="s">
        <v>1126</v>
      </c>
      <c r="C509" s="2" t="s">
        <v>161</v>
      </c>
      <c r="D509" s="16" t="s">
        <v>96</v>
      </c>
      <c r="E509" s="2">
        <f>IFERROR(INDEX('UK Institution Coverage'!$E$2:$E$727,MATCH($A509,'UK Institution Coverage'!$A$2:$A$727,0)),0)</f>
        <v>1</v>
      </c>
      <c r="F509" s="2">
        <f>IFERROR(INDEX('UK Institution Coverage'!$M$2:$M$727,MATCH($A509,'UK Institution Coverage'!$A$2:$A$727,0)),0)</f>
        <v>1</v>
      </c>
      <c r="G509" s="2" t="str">
        <f t="shared" si="7"/>
        <v>partial - 1 of 3</v>
      </c>
      <c r="H509" s="2" t="s">
        <v>97</v>
      </c>
    </row>
    <row r="510" spans="1:8" ht="15" customHeight="1">
      <c r="A510" s="2" t="s">
        <v>1127</v>
      </c>
      <c r="B510" s="2" t="s">
        <v>1128</v>
      </c>
      <c r="C510" s="2" t="s">
        <v>161</v>
      </c>
      <c r="D510" s="16" t="s">
        <v>96</v>
      </c>
      <c r="E510" s="2">
        <f>IFERROR(INDEX('UK Institution Coverage'!$E$2:$E$727,MATCH($A510,'UK Institution Coverage'!$A$2:$A$727,0)),0)</f>
        <v>1</v>
      </c>
      <c r="F510" s="2">
        <f>IFERROR(INDEX('UK Institution Coverage'!$M$2:$M$727,MATCH($A510,'UK Institution Coverage'!$A$2:$A$727,0)),0)</f>
        <v>1</v>
      </c>
      <c r="G510" s="2" t="str">
        <f t="shared" si="7"/>
        <v>partial - 1 of 3</v>
      </c>
      <c r="H510" s="2" t="s">
        <v>97</v>
      </c>
    </row>
    <row r="511" spans="1:8" ht="15" customHeight="1">
      <c r="A511" s="2" t="s">
        <v>1129</v>
      </c>
      <c r="B511" s="2" t="s">
        <v>1130</v>
      </c>
      <c r="C511" s="2" t="s">
        <v>161</v>
      </c>
      <c r="D511" s="16" t="s">
        <v>96</v>
      </c>
      <c r="E511" s="2">
        <f>IFERROR(INDEX('UK Institution Coverage'!$E$2:$E$727,MATCH($A511,'UK Institution Coverage'!$A$2:$A$727,0)),0)</f>
        <v>1</v>
      </c>
      <c r="F511" s="2">
        <f>IFERROR(INDEX('UK Institution Coverage'!$M$2:$M$727,MATCH($A511,'UK Institution Coverage'!$A$2:$A$727,0)),0)</f>
        <v>1</v>
      </c>
      <c r="G511" s="2" t="str">
        <f t="shared" si="7"/>
        <v>partial - 1 of 3</v>
      </c>
      <c r="H511" s="2" t="s">
        <v>97</v>
      </c>
    </row>
    <row r="512" spans="1:8" ht="15" customHeight="1">
      <c r="A512" s="2" t="s">
        <v>1131</v>
      </c>
      <c r="B512" s="2" t="s">
        <v>1132</v>
      </c>
      <c r="C512" s="16" t="s">
        <v>368</v>
      </c>
      <c r="D512" s="16" t="s">
        <v>264</v>
      </c>
      <c r="E512" s="2">
        <f>IFERROR(INDEX('UK Institution Coverage'!$E$2:$E$727,MATCH($A512,'UK Institution Coverage'!$A$2:$A$727,0)),0)</f>
        <v>1</v>
      </c>
      <c r="F512" s="2">
        <f>IFERROR(INDEX('UK Institution Coverage'!$M$2:$M$727,MATCH($A512,'UK Institution Coverage'!$A$2:$A$727,0)),0)</f>
        <v>1</v>
      </c>
      <c r="G512" s="2" t="str">
        <f t="shared" si="7"/>
        <v>not in target</v>
      </c>
      <c r="H512" s="16" t="s">
        <v>194</v>
      </c>
    </row>
    <row r="513" spans="1:8" ht="15" customHeight="1">
      <c r="A513" s="2" t="s">
        <v>1133</v>
      </c>
      <c r="B513" s="2" t="s">
        <v>1134</v>
      </c>
      <c r="C513" s="2" t="s">
        <v>383</v>
      </c>
      <c r="D513" s="16" t="s">
        <v>264</v>
      </c>
      <c r="E513" s="2">
        <f>IFERROR(INDEX('UK Institution Coverage'!$E$2:$E$727,MATCH($A513,'UK Institution Coverage'!$A$2:$A$727,0)),0)</f>
        <v>1</v>
      </c>
      <c r="F513" s="2">
        <f>IFERROR(INDEX('UK Institution Coverage'!$M$2:$M$727,MATCH($A513,'UK Institution Coverage'!$A$2:$A$727,0)),0)</f>
        <v>1</v>
      </c>
      <c r="G513" s="2" t="str">
        <f t="shared" si="7"/>
        <v>not in target</v>
      </c>
      <c r="H513" s="2" t="s">
        <v>97</v>
      </c>
    </row>
    <row r="514" spans="1:8" ht="15" customHeight="1">
      <c r="A514" s="2" t="s">
        <v>1135</v>
      </c>
      <c r="B514" s="2" t="s">
        <v>1136</v>
      </c>
      <c r="C514" s="2" t="s">
        <v>383</v>
      </c>
      <c r="D514" s="16" t="s">
        <v>264</v>
      </c>
      <c r="E514" s="2">
        <f>IFERROR(INDEX('UK Institution Coverage'!$E$2:$E$727,MATCH($A514,'UK Institution Coverage'!$A$2:$A$727,0)),0)</f>
        <v>1</v>
      </c>
      <c r="F514" s="2">
        <f>IFERROR(INDEX('UK Institution Coverage'!$M$2:$M$727,MATCH($A514,'UK Institution Coverage'!$A$2:$A$727,0)),0)</f>
        <v>1</v>
      </c>
      <c r="G514" s="2" t="str">
        <f t="shared" ref="G514:G577" si="8">IF($D514&lt;&gt;"Yes","not in target",IF($E514=0,"NO CONTACTS",IF($F514=3,"all 3 personas","partial - "&amp;$F514&amp;" of 3")))</f>
        <v>not in target</v>
      </c>
      <c r="H514" s="2" t="s">
        <v>162</v>
      </c>
    </row>
    <row r="515" spans="1:8" ht="15" customHeight="1">
      <c r="A515" s="2" t="s">
        <v>1137</v>
      </c>
      <c r="B515" s="2" t="s">
        <v>1138</v>
      </c>
      <c r="C515" s="16" t="s">
        <v>368</v>
      </c>
      <c r="D515" s="16" t="s">
        <v>264</v>
      </c>
      <c r="E515" s="2">
        <f>IFERROR(INDEX('UK Institution Coverage'!$E$2:$E$727,MATCH($A515,'UK Institution Coverage'!$A$2:$A$727,0)),0)</f>
        <v>1</v>
      </c>
      <c r="F515" s="2">
        <f>IFERROR(INDEX('UK Institution Coverage'!$M$2:$M$727,MATCH($A515,'UK Institution Coverage'!$A$2:$A$727,0)),0)</f>
        <v>1</v>
      </c>
      <c r="G515" s="2" t="str">
        <f t="shared" si="8"/>
        <v>not in target</v>
      </c>
      <c r="H515" s="16" t="s">
        <v>194</v>
      </c>
    </row>
    <row r="516" spans="1:8" ht="15" customHeight="1">
      <c r="A516" s="2" t="s">
        <v>1139</v>
      </c>
      <c r="B516" s="2" t="s">
        <v>1140</v>
      </c>
      <c r="C516" s="2" t="s">
        <v>383</v>
      </c>
      <c r="D516" s="16" t="s">
        <v>264</v>
      </c>
      <c r="E516" s="2">
        <f>IFERROR(INDEX('UK Institution Coverage'!$E$2:$E$727,MATCH($A516,'UK Institution Coverage'!$A$2:$A$727,0)),0)</f>
        <v>1</v>
      </c>
      <c r="F516" s="2">
        <f>IFERROR(INDEX('UK Institution Coverage'!$M$2:$M$727,MATCH($A516,'UK Institution Coverage'!$A$2:$A$727,0)),0)</f>
        <v>1</v>
      </c>
      <c r="G516" s="2" t="str">
        <f t="shared" si="8"/>
        <v>not in target</v>
      </c>
      <c r="H516" s="2" t="s">
        <v>162</v>
      </c>
    </row>
    <row r="517" spans="1:8" ht="15" customHeight="1">
      <c r="A517" s="2" t="s">
        <v>1141</v>
      </c>
      <c r="B517" s="2" t="s">
        <v>1142</v>
      </c>
      <c r="C517" s="2" t="s">
        <v>383</v>
      </c>
      <c r="D517" s="16" t="s">
        <v>264</v>
      </c>
      <c r="E517" s="2">
        <f>IFERROR(INDEX('UK Institution Coverage'!$E$2:$E$727,MATCH($A517,'UK Institution Coverage'!$A$2:$A$727,0)),0)</f>
        <v>1</v>
      </c>
      <c r="F517" s="2">
        <f>IFERROR(INDEX('UK Institution Coverage'!$M$2:$M$727,MATCH($A517,'UK Institution Coverage'!$A$2:$A$727,0)),0)</f>
        <v>1</v>
      </c>
      <c r="G517" s="2" t="str">
        <f t="shared" si="8"/>
        <v>not in target</v>
      </c>
      <c r="H517" s="2" t="s">
        <v>162</v>
      </c>
    </row>
    <row r="518" spans="1:8" ht="15" customHeight="1">
      <c r="A518" s="2" t="s">
        <v>1143</v>
      </c>
      <c r="B518" s="2" t="s">
        <v>1144</v>
      </c>
      <c r="C518" s="2" t="s">
        <v>383</v>
      </c>
      <c r="D518" s="16" t="s">
        <v>264</v>
      </c>
      <c r="E518" s="2">
        <f>IFERROR(INDEX('UK Institution Coverage'!$E$2:$E$727,MATCH($A518,'UK Institution Coverage'!$A$2:$A$727,0)),0)</f>
        <v>1</v>
      </c>
      <c r="F518" s="2">
        <f>IFERROR(INDEX('UK Institution Coverage'!$M$2:$M$727,MATCH($A518,'UK Institution Coverage'!$A$2:$A$727,0)),0)</f>
        <v>0</v>
      </c>
      <c r="G518" s="2" t="str">
        <f t="shared" si="8"/>
        <v>not in target</v>
      </c>
      <c r="H518" s="2" t="s">
        <v>97</v>
      </c>
    </row>
    <row r="519" spans="1:8" ht="15" customHeight="1">
      <c r="A519" s="2" t="s">
        <v>1145</v>
      </c>
      <c r="B519" s="2" t="s">
        <v>1146</v>
      </c>
      <c r="C519" s="2" t="s">
        <v>383</v>
      </c>
      <c r="D519" s="16" t="s">
        <v>264</v>
      </c>
      <c r="E519" s="2">
        <f>IFERROR(INDEX('UK Institution Coverage'!$E$2:$E$727,MATCH($A519,'UK Institution Coverage'!$A$2:$A$727,0)),0)</f>
        <v>1</v>
      </c>
      <c r="F519" s="2">
        <f>IFERROR(INDEX('UK Institution Coverage'!$M$2:$M$727,MATCH($A519,'UK Institution Coverage'!$A$2:$A$727,0)),0)</f>
        <v>1</v>
      </c>
      <c r="G519" s="2" t="str">
        <f t="shared" si="8"/>
        <v>not in target</v>
      </c>
      <c r="H519" s="2" t="s">
        <v>97</v>
      </c>
    </row>
    <row r="520" spans="1:8" ht="15" customHeight="1">
      <c r="A520" s="2" t="s">
        <v>1147</v>
      </c>
      <c r="B520" s="2" t="s">
        <v>1148</v>
      </c>
      <c r="C520" s="2" t="s">
        <v>383</v>
      </c>
      <c r="D520" s="16" t="s">
        <v>264</v>
      </c>
      <c r="E520" s="2">
        <f>IFERROR(INDEX('UK Institution Coverage'!$E$2:$E$727,MATCH($A520,'UK Institution Coverage'!$A$2:$A$727,0)),0)</f>
        <v>1</v>
      </c>
      <c r="F520" s="2">
        <f>IFERROR(INDEX('UK Institution Coverage'!$M$2:$M$727,MATCH($A520,'UK Institution Coverage'!$A$2:$A$727,0)),0)</f>
        <v>1</v>
      </c>
      <c r="G520" s="2" t="str">
        <f t="shared" si="8"/>
        <v>not in target</v>
      </c>
      <c r="H520" s="2" t="s">
        <v>97</v>
      </c>
    </row>
    <row r="521" spans="1:8" ht="15" customHeight="1">
      <c r="A521" s="2" t="s">
        <v>1149</v>
      </c>
      <c r="B521" s="2" t="s">
        <v>1150</v>
      </c>
      <c r="C521" s="2" t="s">
        <v>161</v>
      </c>
      <c r="D521" s="16" t="s">
        <v>96</v>
      </c>
      <c r="E521" s="2">
        <f>IFERROR(INDEX('UK Institution Coverage'!$E$2:$E$727,MATCH($A521,'UK Institution Coverage'!$A$2:$A$727,0)),0)</f>
        <v>1</v>
      </c>
      <c r="F521" s="2">
        <f>IFERROR(INDEX('UK Institution Coverage'!$M$2:$M$727,MATCH($A521,'UK Institution Coverage'!$A$2:$A$727,0)),0)</f>
        <v>1</v>
      </c>
      <c r="G521" s="2" t="str">
        <f t="shared" si="8"/>
        <v>partial - 1 of 3</v>
      </c>
      <c r="H521" s="2" t="s">
        <v>97</v>
      </c>
    </row>
    <row r="522" spans="1:8" ht="15" customHeight="1">
      <c r="A522" s="2" t="s">
        <v>1151</v>
      </c>
      <c r="B522" s="2" t="s">
        <v>1152</v>
      </c>
      <c r="C522" s="2" t="s">
        <v>525</v>
      </c>
      <c r="D522" s="16" t="s">
        <v>264</v>
      </c>
      <c r="E522" s="2">
        <f>IFERROR(INDEX('UK Institution Coverage'!$E$2:$E$727,MATCH($A522,'UK Institution Coverage'!$A$2:$A$727,0)),0)</f>
        <v>1</v>
      </c>
      <c r="F522" s="2">
        <f>IFERROR(INDEX('UK Institution Coverage'!$M$2:$M$727,MATCH($A522,'UK Institution Coverage'!$A$2:$A$727,0)),0)</f>
        <v>1</v>
      </c>
      <c r="G522" s="2" t="str">
        <f t="shared" si="8"/>
        <v>not in target</v>
      </c>
      <c r="H522" s="2" t="s">
        <v>97</v>
      </c>
    </row>
    <row r="523" spans="1:8" ht="15" customHeight="1">
      <c r="A523" s="2" t="s">
        <v>1153</v>
      </c>
      <c r="B523" s="2" t="s">
        <v>1154</v>
      </c>
      <c r="C523" s="2" t="s">
        <v>383</v>
      </c>
      <c r="D523" s="16" t="s">
        <v>264</v>
      </c>
      <c r="E523" s="2">
        <f>IFERROR(INDEX('UK Institution Coverage'!$E$2:$E$727,MATCH($A523,'UK Institution Coverage'!$A$2:$A$727,0)),0)</f>
        <v>1</v>
      </c>
      <c r="F523" s="2">
        <f>IFERROR(INDEX('UK Institution Coverage'!$M$2:$M$727,MATCH($A523,'UK Institution Coverage'!$A$2:$A$727,0)),0)</f>
        <v>1</v>
      </c>
      <c r="G523" s="2" t="str">
        <f t="shared" si="8"/>
        <v>not in target</v>
      </c>
      <c r="H523" s="2" t="s">
        <v>162</v>
      </c>
    </row>
    <row r="524" spans="1:8" ht="15" customHeight="1">
      <c r="A524" s="2" t="s">
        <v>1155</v>
      </c>
      <c r="B524" s="2" t="s">
        <v>1156</v>
      </c>
      <c r="C524" s="2" t="s">
        <v>383</v>
      </c>
      <c r="D524" s="16" t="s">
        <v>264</v>
      </c>
      <c r="E524" s="2">
        <f>IFERROR(INDEX('UK Institution Coverage'!$E$2:$E$727,MATCH($A524,'UK Institution Coverage'!$A$2:$A$727,0)),0)</f>
        <v>1</v>
      </c>
      <c r="F524" s="2">
        <f>IFERROR(INDEX('UK Institution Coverage'!$M$2:$M$727,MATCH($A524,'UK Institution Coverage'!$A$2:$A$727,0)),0)</f>
        <v>1</v>
      </c>
      <c r="G524" s="2" t="str">
        <f t="shared" si="8"/>
        <v>not in target</v>
      </c>
      <c r="H524" s="2" t="s">
        <v>162</v>
      </c>
    </row>
    <row r="525" spans="1:8" ht="15" customHeight="1">
      <c r="A525" s="2" t="s">
        <v>1157</v>
      </c>
      <c r="B525" s="2" t="s">
        <v>1158</v>
      </c>
      <c r="C525" s="2" t="s">
        <v>383</v>
      </c>
      <c r="D525" s="16" t="s">
        <v>264</v>
      </c>
      <c r="E525" s="2">
        <f>IFERROR(INDEX('UK Institution Coverage'!$E$2:$E$727,MATCH($A525,'UK Institution Coverage'!$A$2:$A$727,0)),0)</f>
        <v>1</v>
      </c>
      <c r="F525" s="2">
        <f>IFERROR(INDEX('UK Institution Coverage'!$M$2:$M$727,MATCH($A525,'UK Institution Coverage'!$A$2:$A$727,0)),0)</f>
        <v>1</v>
      </c>
      <c r="G525" s="2" t="str">
        <f t="shared" si="8"/>
        <v>not in target</v>
      </c>
      <c r="H525" s="2" t="s">
        <v>162</v>
      </c>
    </row>
    <row r="526" spans="1:8" ht="15" customHeight="1">
      <c r="A526" s="2" t="s">
        <v>1159</v>
      </c>
      <c r="B526" s="2" t="s">
        <v>1160</v>
      </c>
      <c r="C526" s="2" t="s">
        <v>525</v>
      </c>
      <c r="D526" s="16" t="s">
        <v>264</v>
      </c>
      <c r="E526" s="2">
        <f>IFERROR(INDEX('UK Institution Coverage'!$E$2:$E$727,MATCH($A526,'UK Institution Coverage'!$A$2:$A$727,0)),0)</f>
        <v>1</v>
      </c>
      <c r="F526" s="2">
        <f>IFERROR(INDEX('UK Institution Coverage'!$M$2:$M$727,MATCH($A526,'UK Institution Coverage'!$A$2:$A$727,0)),0)</f>
        <v>1</v>
      </c>
      <c r="G526" s="2" t="str">
        <f t="shared" si="8"/>
        <v>not in target</v>
      </c>
      <c r="H526" s="2" t="s">
        <v>97</v>
      </c>
    </row>
    <row r="527" spans="1:8" ht="15" customHeight="1">
      <c r="A527" s="2" t="s">
        <v>1161</v>
      </c>
      <c r="B527" s="2" t="s">
        <v>1162</v>
      </c>
      <c r="C527" s="2" t="s">
        <v>383</v>
      </c>
      <c r="D527" s="16" t="s">
        <v>264</v>
      </c>
      <c r="E527" s="2">
        <f>IFERROR(INDEX('UK Institution Coverage'!$E$2:$E$727,MATCH($A527,'UK Institution Coverage'!$A$2:$A$727,0)),0)</f>
        <v>1</v>
      </c>
      <c r="F527" s="2">
        <f>IFERROR(INDEX('UK Institution Coverage'!$M$2:$M$727,MATCH($A527,'UK Institution Coverage'!$A$2:$A$727,0)),0)</f>
        <v>1</v>
      </c>
      <c r="G527" s="2" t="str">
        <f t="shared" si="8"/>
        <v>not in target</v>
      </c>
      <c r="H527" s="2" t="s">
        <v>162</v>
      </c>
    </row>
    <row r="528" spans="1:8" ht="15" customHeight="1">
      <c r="A528" s="2" t="s">
        <v>1163</v>
      </c>
      <c r="B528" s="2" t="s">
        <v>1164</v>
      </c>
      <c r="C528" s="2" t="s">
        <v>383</v>
      </c>
      <c r="D528" s="16" t="s">
        <v>264</v>
      </c>
      <c r="E528" s="2">
        <f>IFERROR(INDEX('UK Institution Coverage'!$E$2:$E$727,MATCH($A528,'UK Institution Coverage'!$A$2:$A$727,0)),0)</f>
        <v>1</v>
      </c>
      <c r="F528" s="2">
        <f>IFERROR(INDEX('UK Institution Coverage'!$M$2:$M$727,MATCH($A528,'UK Institution Coverage'!$A$2:$A$727,0)),0)</f>
        <v>1</v>
      </c>
      <c r="G528" s="2" t="str">
        <f t="shared" si="8"/>
        <v>not in target</v>
      </c>
      <c r="H528" s="2" t="s">
        <v>162</v>
      </c>
    </row>
    <row r="529" spans="1:8" ht="15" customHeight="1">
      <c r="A529" s="2" t="s">
        <v>1165</v>
      </c>
      <c r="B529" s="2" t="s">
        <v>1166</v>
      </c>
      <c r="C529" s="2" t="s">
        <v>383</v>
      </c>
      <c r="D529" s="16" t="s">
        <v>264</v>
      </c>
      <c r="E529" s="2">
        <f>IFERROR(INDEX('UK Institution Coverage'!$E$2:$E$727,MATCH($A529,'UK Institution Coverage'!$A$2:$A$727,0)),0)</f>
        <v>1</v>
      </c>
      <c r="F529" s="2">
        <f>IFERROR(INDEX('UK Institution Coverage'!$M$2:$M$727,MATCH($A529,'UK Institution Coverage'!$A$2:$A$727,0)),0)</f>
        <v>1</v>
      </c>
      <c r="G529" s="2" t="str">
        <f t="shared" si="8"/>
        <v>not in target</v>
      </c>
      <c r="H529" s="2" t="s">
        <v>162</v>
      </c>
    </row>
    <row r="530" spans="1:8" ht="15" customHeight="1">
      <c r="A530" s="2" t="s">
        <v>1167</v>
      </c>
      <c r="B530" s="2" t="s">
        <v>1168</v>
      </c>
      <c r="C530" s="16" t="s">
        <v>368</v>
      </c>
      <c r="D530" s="16" t="s">
        <v>264</v>
      </c>
      <c r="E530" s="2">
        <f>IFERROR(INDEX('UK Institution Coverage'!$E$2:$E$727,MATCH($A530,'UK Institution Coverage'!$A$2:$A$727,0)),0)</f>
        <v>1</v>
      </c>
      <c r="F530" s="2">
        <f>IFERROR(INDEX('UK Institution Coverage'!$M$2:$M$727,MATCH($A530,'UK Institution Coverage'!$A$2:$A$727,0)),0)</f>
        <v>1</v>
      </c>
      <c r="G530" s="2" t="str">
        <f t="shared" si="8"/>
        <v>not in target</v>
      </c>
      <c r="H530" s="16" t="s">
        <v>194</v>
      </c>
    </row>
    <row r="531" spans="1:8" ht="15" customHeight="1">
      <c r="A531" s="2" t="s">
        <v>1169</v>
      </c>
      <c r="B531" s="2" t="s">
        <v>1170</v>
      </c>
      <c r="C531" s="2" t="s">
        <v>95</v>
      </c>
      <c r="D531" s="16" t="s">
        <v>96</v>
      </c>
      <c r="E531" s="2">
        <f>IFERROR(INDEX('UK Institution Coverage'!$E$2:$E$727,MATCH($A531,'UK Institution Coverage'!$A$2:$A$727,0)),0)</f>
        <v>1</v>
      </c>
      <c r="F531" s="2">
        <f>IFERROR(INDEX('UK Institution Coverage'!$M$2:$M$727,MATCH($A531,'UK Institution Coverage'!$A$2:$A$727,0)),0)</f>
        <v>1</v>
      </c>
      <c r="G531" s="2" t="str">
        <f t="shared" si="8"/>
        <v>partial - 1 of 3</v>
      </c>
      <c r="H531" s="2" t="s">
        <v>97</v>
      </c>
    </row>
    <row r="532" spans="1:8" ht="15" customHeight="1">
      <c r="A532" s="2" t="s">
        <v>1171</v>
      </c>
      <c r="B532" s="2" t="s">
        <v>1172</v>
      </c>
      <c r="C532" s="2" t="s">
        <v>383</v>
      </c>
      <c r="D532" s="16" t="s">
        <v>264</v>
      </c>
      <c r="E532" s="2">
        <f>IFERROR(INDEX('UK Institution Coverage'!$E$2:$E$727,MATCH($A532,'UK Institution Coverage'!$A$2:$A$727,0)),0)</f>
        <v>1</v>
      </c>
      <c r="F532" s="2">
        <f>IFERROR(INDEX('UK Institution Coverage'!$M$2:$M$727,MATCH($A532,'UK Institution Coverage'!$A$2:$A$727,0)),0)</f>
        <v>1</v>
      </c>
      <c r="G532" s="2" t="str">
        <f t="shared" si="8"/>
        <v>not in target</v>
      </c>
      <c r="H532" s="2" t="s">
        <v>162</v>
      </c>
    </row>
    <row r="533" spans="1:8" ht="15" customHeight="1">
      <c r="A533" s="2" t="s">
        <v>1173</v>
      </c>
      <c r="B533" s="2" t="s">
        <v>1174</v>
      </c>
      <c r="C533" s="2" t="s">
        <v>525</v>
      </c>
      <c r="D533" s="16" t="s">
        <v>264</v>
      </c>
      <c r="E533" s="2">
        <f>IFERROR(INDEX('UK Institution Coverage'!$E$2:$E$727,MATCH($A533,'UK Institution Coverage'!$A$2:$A$727,0)),0)</f>
        <v>1</v>
      </c>
      <c r="F533" s="2">
        <f>IFERROR(INDEX('UK Institution Coverage'!$M$2:$M$727,MATCH($A533,'UK Institution Coverage'!$A$2:$A$727,0)),0)</f>
        <v>1</v>
      </c>
      <c r="G533" s="2" t="str">
        <f t="shared" si="8"/>
        <v>not in target</v>
      </c>
      <c r="H533" s="2" t="s">
        <v>162</v>
      </c>
    </row>
    <row r="534" spans="1:8" ht="15" customHeight="1">
      <c r="A534" s="2" t="s">
        <v>1175</v>
      </c>
      <c r="B534" s="2" t="s">
        <v>1176</v>
      </c>
      <c r="C534" s="16" t="s">
        <v>368</v>
      </c>
      <c r="D534" s="16" t="s">
        <v>264</v>
      </c>
      <c r="E534" s="2">
        <f>IFERROR(INDEX('UK Institution Coverage'!$E$2:$E$727,MATCH($A534,'UK Institution Coverage'!$A$2:$A$727,0)),0)</f>
        <v>1</v>
      </c>
      <c r="F534" s="2">
        <f>IFERROR(INDEX('UK Institution Coverage'!$M$2:$M$727,MATCH($A534,'UK Institution Coverage'!$A$2:$A$727,0)),0)</f>
        <v>1</v>
      </c>
      <c r="G534" s="2" t="str">
        <f t="shared" si="8"/>
        <v>not in target</v>
      </c>
      <c r="H534" s="16" t="s">
        <v>194</v>
      </c>
    </row>
    <row r="535" spans="1:8" ht="15" customHeight="1">
      <c r="A535" s="2" t="s">
        <v>1177</v>
      </c>
      <c r="B535" s="2" t="s">
        <v>1178</v>
      </c>
      <c r="C535" s="2" t="s">
        <v>383</v>
      </c>
      <c r="D535" s="16" t="s">
        <v>264</v>
      </c>
      <c r="E535" s="2">
        <f>IFERROR(INDEX('UK Institution Coverage'!$E$2:$E$727,MATCH($A535,'UK Institution Coverage'!$A$2:$A$727,0)),0)</f>
        <v>1</v>
      </c>
      <c r="F535" s="2">
        <f>IFERROR(INDEX('UK Institution Coverage'!$M$2:$M$727,MATCH($A535,'UK Institution Coverage'!$A$2:$A$727,0)),0)</f>
        <v>1</v>
      </c>
      <c r="G535" s="2" t="str">
        <f t="shared" si="8"/>
        <v>not in target</v>
      </c>
      <c r="H535" s="2" t="s">
        <v>162</v>
      </c>
    </row>
    <row r="536" spans="1:8" ht="15" customHeight="1">
      <c r="A536" s="2" t="s">
        <v>1179</v>
      </c>
      <c r="B536" s="2" t="s">
        <v>1180</v>
      </c>
      <c r="C536" s="2" t="s">
        <v>95</v>
      </c>
      <c r="D536" s="16" t="s">
        <v>96</v>
      </c>
      <c r="E536" s="2">
        <f>IFERROR(INDEX('UK Institution Coverage'!$E$2:$E$727,MATCH($A536,'UK Institution Coverage'!$A$2:$A$727,0)),0)</f>
        <v>1</v>
      </c>
      <c r="F536" s="2">
        <f>IFERROR(INDEX('UK Institution Coverage'!$M$2:$M$727,MATCH($A536,'UK Institution Coverage'!$A$2:$A$727,0)),0)</f>
        <v>1</v>
      </c>
      <c r="G536" s="2" t="str">
        <f t="shared" si="8"/>
        <v>partial - 1 of 3</v>
      </c>
      <c r="H536" s="2" t="s">
        <v>97</v>
      </c>
    </row>
    <row r="537" spans="1:8" ht="15" customHeight="1">
      <c r="A537" s="2" t="s">
        <v>1181</v>
      </c>
      <c r="B537" s="2" t="s">
        <v>1182</v>
      </c>
      <c r="C537" s="2" t="s">
        <v>383</v>
      </c>
      <c r="D537" s="16" t="s">
        <v>264</v>
      </c>
      <c r="E537" s="2">
        <f>IFERROR(INDEX('UK Institution Coverage'!$E$2:$E$727,MATCH($A537,'UK Institution Coverage'!$A$2:$A$727,0)),0)</f>
        <v>1</v>
      </c>
      <c r="F537" s="2">
        <f>IFERROR(INDEX('UK Institution Coverage'!$M$2:$M$727,MATCH($A537,'UK Institution Coverage'!$A$2:$A$727,0)),0)</f>
        <v>1</v>
      </c>
      <c r="G537" s="2" t="str">
        <f t="shared" si="8"/>
        <v>not in target</v>
      </c>
      <c r="H537" s="2" t="s">
        <v>162</v>
      </c>
    </row>
    <row r="538" spans="1:8" ht="15" customHeight="1">
      <c r="A538" s="2" t="s">
        <v>1183</v>
      </c>
      <c r="B538" s="2" t="s">
        <v>1184</v>
      </c>
      <c r="C538" s="2" t="s">
        <v>525</v>
      </c>
      <c r="D538" s="16" t="s">
        <v>264</v>
      </c>
      <c r="E538" s="2">
        <f>IFERROR(INDEX('UK Institution Coverage'!$E$2:$E$727,MATCH($A538,'UK Institution Coverage'!$A$2:$A$727,0)),0)</f>
        <v>1</v>
      </c>
      <c r="F538" s="2">
        <f>IFERROR(INDEX('UK Institution Coverage'!$M$2:$M$727,MATCH($A538,'UK Institution Coverage'!$A$2:$A$727,0)),0)</f>
        <v>1</v>
      </c>
      <c r="G538" s="2" t="str">
        <f t="shared" si="8"/>
        <v>not in target</v>
      </c>
      <c r="H538" s="2" t="s">
        <v>97</v>
      </c>
    </row>
    <row r="539" spans="1:8" ht="15" customHeight="1">
      <c r="A539" s="2" t="s">
        <v>1185</v>
      </c>
      <c r="B539" s="2" t="s">
        <v>1186</v>
      </c>
      <c r="C539" s="2" t="s">
        <v>525</v>
      </c>
      <c r="D539" s="16" t="s">
        <v>264</v>
      </c>
      <c r="E539" s="2">
        <f>IFERROR(INDEX('UK Institution Coverage'!$E$2:$E$727,MATCH($A539,'UK Institution Coverage'!$A$2:$A$727,0)),0)</f>
        <v>1</v>
      </c>
      <c r="F539" s="2">
        <f>IFERROR(INDEX('UK Institution Coverage'!$M$2:$M$727,MATCH($A539,'UK Institution Coverage'!$A$2:$A$727,0)),0)</f>
        <v>1</v>
      </c>
      <c r="G539" s="2" t="str">
        <f t="shared" si="8"/>
        <v>not in target</v>
      </c>
      <c r="H539" s="2" t="s">
        <v>162</v>
      </c>
    </row>
    <row r="540" spans="1:8" ht="15" customHeight="1">
      <c r="A540" s="2" t="s">
        <v>1187</v>
      </c>
      <c r="B540" s="2" t="s">
        <v>1188</v>
      </c>
      <c r="C540" s="2" t="s">
        <v>383</v>
      </c>
      <c r="D540" s="16" t="s">
        <v>264</v>
      </c>
      <c r="E540" s="2">
        <f>IFERROR(INDEX('UK Institution Coverage'!$E$2:$E$727,MATCH($A540,'UK Institution Coverage'!$A$2:$A$727,0)),0)</f>
        <v>1</v>
      </c>
      <c r="F540" s="2">
        <f>IFERROR(INDEX('UK Institution Coverage'!$M$2:$M$727,MATCH($A540,'UK Institution Coverage'!$A$2:$A$727,0)),0)</f>
        <v>1</v>
      </c>
      <c r="G540" s="2" t="str">
        <f t="shared" si="8"/>
        <v>not in target</v>
      </c>
      <c r="H540" s="2" t="s">
        <v>162</v>
      </c>
    </row>
    <row r="541" spans="1:8" ht="15" customHeight="1">
      <c r="A541" s="2" t="s">
        <v>1189</v>
      </c>
      <c r="B541" s="2" t="s">
        <v>1190</v>
      </c>
      <c r="C541" s="2" t="s">
        <v>525</v>
      </c>
      <c r="D541" s="16" t="s">
        <v>264</v>
      </c>
      <c r="E541" s="2">
        <f>IFERROR(INDEX('UK Institution Coverage'!$E$2:$E$727,MATCH($A541,'UK Institution Coverage'!$A$2:$A$727,0)),0)</f>
        <v>1</v>
      </c>
      <c r="F541" s="2">
        <f>IFERROR(INDEX('UK Institution Coverage'!$M$2:$M$727,MATCH($A541,'UK Institution Coverage'!$A$2:$A$727,0)),0)</f>
        <v>1</v>
      </c>
      <c r="G541" s="2" t="str">
        <f t="shared" si="8"/>
        <v>not in target</v>
      </c>
      <c r="H541" s="2" t="s">
        <v>162</v>
      </c>
    </row>
    <row r="542" spans="1:8" ht="15" customHeight="1">
      <c r="A542" s="2" t="s">
        <v>1191</v>
      </c>
      <c r="B542" s="2" t="s">
        <v>1192</v>
      </c>
      <c r="C542" s="2" t="s">
        <v>525</v>
      </c>
      <c r="D542" s="16" t="s">
        <v>264</v>
      </c>
      <c r="E542" s="2">
        <f>IFERROR(INDEX('UK Institution Coverage'!$E$2:$E$727,MATCH($A542,'UK Institution Coverage'!$A$2:$A$727,0)),0)</f>
        <v>1</v>
      </c>
      <c r="F542" s="2">
        <f>IFERROR(INDEX('UK Institution Coverage'!$M$2:$M$727,MATCH($A542,'UK Institution Coverage'!$A$2:$A$727,0)),0)</f>
        <v>1</v>
      </c>
      <c r="G542" s="2" t="str">
        <f t="shared" si="8"/>
        <v>not in target</v>
      </c>
      <c r="H542" s="2" t="s">
        <v>97</v>
      </c>
    </row>
    <row r="543" spans="1:8" ht="15" customHeight="1">
      <c r="A543" s="2" t="s">
        <v>1193</v>
      </c>
      <c r="B543" s="2" t="s">
        <v>1194</v>
      </c>
      <c r="C543" s="2" t="s">
        <v>95</v>
      </c>
      <c r="D543" s="16" t="s">
        <v>96</v>
      </c>
      <c r="E543" s="2">
        <f>IFERROR(INDEX('UK Institution Coverage'!$E$2:$E$727,MATCH($A543,'UK Institution Coverage'!$A$2:$A$727,0)),0)</f>
        <v>1</v>
      </c>
      <c r="F543" s="2">
        <f>IFERROR(INDEX('UK Institution Coverage'!$M$2:$M$727,MATCH($A543,'UK Institution Coverage'!$A$2:$A$727,0)),0)</f>
        <v>1</v>
      </c>
      <c r="G543" s="2" t="str">
        <f t="shared" si="8"/>
        <v>partial - 1 of 3</v>
      </c>
      <c r="H543" s="2" t="s">
        <v>97</v>
      </c>
    </row>
    <row r="544" spans="1:8" ht="15" customHeight="1">
      <c r="A544" s="2" t="s">
        <v>1195</v>
      </c>
      <c r="B544" s="2" t="s">
        <v>1196</v>
      </c>
      <c r="C544" s="2" t="s">
        <v>525</v>
      </c>
      <c r="D544" s="16" t="s">
        <v>264</v>
      </c>
      <c r="E544" s="2">
        <f>IFERROR(INDEX('UK Institution Coverage'!$E$2:$E$727,MATCH($A544,'UK Institution Coverage'!$A$2:$A$727,0)),0)</f>
        <v>1</v>
      </c>
      <c r="F544" s="2">
        <f>IFERROR(INDEX('UK Institution Coverage'!$M$2:$M$727,MATCH($A544,'UK Institution Coverage'!$A$2:$A$727,0)),0)</f>
        <v>1</v>
      </c>
      <c r="G544" s="2" t="str">
        <f t="shared" si="8"/>
        <v>not in target</v>
      </c>
      <c r="H544" s="2" t="s">
        <v>97</v>
      </c>
    </row>
    <row r="545" spans="1:8" ht="15" customHeight="1">
      <c r="A545" s="2" t="s">
        <v>1197</v>
      </c>
      <c r="B545" s="2" t="s">
        <v>1198</v>
      </c>
      <c r="C545" s="2" t="s">
        <v>95</v>
      </c>
      <c r="D545" s="16" t="s">
        <v>96</v>
      </c>
      <c r="E545" s="2">
        <f>IFERROR(INDEX('UK Institution Coverage'!$E$2:$E$727,MATCH($A545,'UK Institution Coverage'!$A$2:$A$727,0)),0)</f>
        <v>1</v>
      </c>
      <c r="F545" s="2">
        <f>IFERROR(INDEX('UK Institution Coverage'!$M$2:$M$727,MATCH($A545,'UK Institution Coverage'!$A$2:$A$727,0)),0)</f>
        <v>1</v>
      </c>
      <c r="G545" s="2" t="str">
        <f t="shared" si="8"/>
        <v>partial - 1 of 3</v>
      </c>
      <c r="H545" s="2" t="s">
        <v>97</v>
      </c>
    </row>
    <row r="546" spans="1:8" ht="15" customHeight="1">
      <c r="A546" s="2" t="s">
        <v>1199</v>
      </c>
      <c r="B546" s="2" t="s">
        <v>1200</v>
      </c>
      <c r="C546" s="2" t="s">
        <v>525</v>
      </c>
      <c r="D546" s="16" t="s">
        <v>264</v>
      </c>
      <c r="E546" s="2">
        <f>IFERROR(INDEX('UK Institution Coverage'!$E$2:$E$727,MATCH($A546,'UK Institution Coverage'!$A$2:$A$727,0)),0)</f>
        <v>1</v>
      </c>
      <c r="F546" s="2">
        <f>IFERROR(INDEX('UK Institution Coverage'!$M$2:$M$727,MATCH($A546,'UK Institution Coverage'!$A$2:$A$727,0)),0)</f>
        <v>1</v>
      </c>
      <c r="G546" s="2" t="str">
        <f t="shared" si="8"/>
        <v>not in target</v>
      </c>
      <c r="H546" s="2" t="s">
        <v>97</v>
      </c>
    </row>
    <row r="547" spans="1:8" ht="15" customHeight="1">
      <c r="A547" s="2" t="s">
        <v>1201</v>
      </c>
      <c r="B547" s="2" t="s">
        <v>1202</v>
      </c>
      <c r="C547" s="2" t="s">
        <v>95</v>
      </c>
      <c r="D547" s="16" t="s">
        <v>96</v>
      </c>
      <c r="E547" s="2">
        <f>IFERROR(INDEX('UK Institution Coverage'!$E$2:$E$727,MATCH($A547,'UK Institution Coverage'!$A$2:$A$727,0)),0)</f>
        <v>1</v>
      </c>
      <c r="F547" s="2">
        <f>IFERROR(INDEX('UK Institution Coverage'!$M$2:$M$727,MATCH($A547,'UK Institution Coverage'!$A$2:$A$727,0)),0)</f>
        <v>1</v>
      </c>
      <c r="G547" s="2" t="str">
        <f t="shared" si="8"/>
        <v>partial - 1 of 3</v>
      </c>
      <c r="H547" s="2" t="s">
        <v>97</v>
      </c>
    </row>
    <row r="548" spans="1:8" ht="15" customHeight="1">
      <c r="A548" s="2" t="s">
        <v>1203</v>
      </c>
      <c r="B548" s="2" t="s">
        <v>1204</v>
      </c>
      <c r="C548" s="2" t="s">
        <v>383</v>
      </c>
      <c r="D548" s="16" t="s">
        <v>264</v>
      </c>
      <c r="E548" s="2">
        <f>IFERROR(INDEX('UK Institution Coverage'!$E$2:$E$727,MATCH($A548,'UK Institution Coverage'!$A$2:$A$727,0)),0)</f>
        <v>1</v>
      </c>
      <c r="F548" s="2">
        <f>IFERROR(INDEX('UK Institution Coverage'!$M$2:$M$727,MATCH($A548,'UK Institution Coverage'!$A$2:$A$727,0)),0)</f>
        <v>0</v>
      </c>
      <c r="G548" s="2" t="str">
        <f t="shared" si="8"/>
        <v>not in target</v>
      </c>
      <c r="H548" s="2" t="s">
        <v>162</v>
      </c>
    </row>
    <row r="549" spans="1:8" ht="15" customHeight="1">
      <c r="A549" s="2" t="s">
        <v>1205</v>
      </c>
      <c r="B549" s="2" t="s">
        <v>1206</v>
      </c>
      <c r="C549" s="2" t="s">
        <v>383</v>
      </c>
      <c r="D549" s="16" t="s">
        <v>264</v>
      </c>
      <c r="E549" s="2">
        <f>IFERROR(INDEX('UK Institution Coverage'!$E$2:$E$727,MATCH($A549,'UK Institution Coverage'!$A$2:$A$727,0)),0)</f>
        <v>1</v>
      </c>
      <c r="F549" s="2">
        <f>IFERROR(INDEX('UK Institution Coverage'!$M$2:$M$727,MATCH($A549,'UK Institution Coverage'!$A$2:$A$727,0)),0)</f>
        <v>1</v>
      </c>
      <c r="G549" s="2" t="str">
        <f t="shared" si="8"/>
        <v>not in target</v>
      </c>
      <c r="H549" s="2" t="s">
        <v>162</v>
      </c>
    </row>
    <row r="550" spans="1:8" ht="15" customHeight="1">
      <c r="A550" s="2" t="s">
        <v>1207</v>
      </c>
      <c r="B550" s="2" t="s">
        <v>1208</v>
      </c>
      <c r="C550" s="2" t="s">
        <v>383</v>
      </c>
      <c r="D550" s="16" t="s">
        <v>264</v>
      </c>
      <c r="E550" s="2">
        <f>IFERROR(INDEX('UK Institution Coverage'!$E$2:$E$727,MATCH($A550,'UK Institution Coverage'!$A$2:$A$727,0)),0)</f>
        <v>1</v>
      </c>
      <c r="F550" s="2">
        <f>IFERROR(INDEX('UK Institution Coverage'!$M$2:$M$727,MATCH($A550,'UK Institution Coverage'!$A$2:$A$727,0)),0)</f>
        <v>1</v>
      </c>
      <c r="G550" s="2" t="str">
        <f t="shared" si="8"/>
        <v>not in target</v>
      </c>
      <c r="H550" s="2" t="s">
        <v>97</v>
      </c>
    </row>
    <row r="551" spans="1:8" ht="15" customHeight="1">
      <c r="A551" s="2" t="s">
        <v>1209</v>
      </c>
      <c r="B551" s="2" t="s">
        <v>1210</v>
      </c>
      <c r="C551" s="16" t="s">
        <v>368</v>
      </c>
      <c r="D551" s="16" t="s">
        <v>264</v>
      </c>
      <c r="E551" s="2">
        <f>IFERROR(INDEX('UK Institution Coverage'!$E$2:$E$727,MATCH($A551,'UK Institution Coverage'!$A$2:$A$727,0)),0)</f>
        <v>1</v>
      </c>
      <c r="F551" s="2">
        <f>IFERROR(INDEX('UK Institution Coverage'!$M$2:$M$727,MATCH($A551,'UK Institution Coverage'!$A$2:$A$727,0)),0)</f>
        <v>1</v>
      </c>
      <c r="G551" s="2" t="str">
        <f t="shared" si="8"/>
        <v>not in target</v>
      </c>
      <c r="H551" s="16" t="s">
        <v>194</v>
      </c>
    </row>
    <row r="552" spans="1:8" ht="15" customHeight="1">
      <c r="A552" s="2" t="s">
        <v>1211</v>
      </c>
      <c r="B552" s="2" t="s">
        <v>1212</v>
      </c>
      <c r="C552" s="2" t="s">
        <v>383</v>
      </c>
      <c r="D552" s="16" t="s">
        <v>264</v>
      </c>
      <c r="E552" s="2">
        <f>IFERROR(INDEX('UK Institution Coverage'!$E$2:$E$727,MATCH($A552,'UK Institution Coverage'!$A$2:$A$727,0)),0)</f>
        <v>1</v>
      </c>
      <c r="F552" s="2">
        <f>IFERROR(INDEX('UK Institution Coverage'!$M$2:$M$727,MATCH($A552,'UK Institution Coverage'!$A$2:$A$727,0)),0)</f>
        <v>1</v>
      </c>
      <c r="G552" s="2" t="str">
        <f t="shared" si="8"/>
        <v>not in target</v>
      </c>
      <c r="H552" s="2" t="s">
        <v>97</v>
      </c>
    </row>
    <row r="553" spans="1:8" ht="15" customHeight="1">
      <c r="A553" s="2" t="s">
        <v>1213</v>
      </c>
      <c r="B553" s="2" t="s">
        <v>1214</v>
      </c>
      <c r="C553" s="2" t="s">
        <v>383</v>
      </c>
      <c r="D553" s="16" t="s">
        <v>264</v>
      </c>
      <c r="E553" s="2">
        <f>IFERROR(INDEX('UK Institution Coverage'!$E$2:$E$727,MATCH($A553,'UK Institution Coverage'!$A$2:$A$727,0)),0)</f>
        <v>1</v>
      </c>
      <c r="F553" s="2">
        <f>IFERROR(INDEX('UK Institution Coverage'!$M$2:$M$727,MATCH($A553,'UK Institution Coverage'!$A$2:$A$727,0)),0)</f>
        <v>1</v>
      </c>
      <c r="G553" s="2" t="str">
        <f t="shared" si="8"/>
        <v>not in target</v>
      </c>
      <c r="H553" s="2" t="s">
        <v>162</v>
      </c>
    </row>
    <row r="554" spans="1:8" ht="15" customHeight="1">
      <c r="A554" s="2" t="s">
        <v>1215</v>
      </c>
      <c r="B554" s="2" t="s">
        <v>1216</v>
      </c>
      <c r="C554" s="2" t="s">
        <v>95</v>
      </c>
      <c r="D554" s="16" t="s">
        <v>96</v>
      </c>
      <c r="E554" s="2">
        <f>IFERROR(INDEX('UK Institution Coverage'!$E$2:$E$727,MATCH($A554,'UK Institution Coverage'!$A$2:$A$727,0)),0)</f>
        <v>1</v>
      </c>
      <c r="F554" s="2">
        <f>IFERROR(INDEX('UK Institution Coverage'!$M$2:$M$727,MATCH($A554,'UK Institution Coverage'!$A$2:$A$727,0)),0)</f>
        <v>1</v>
      </c>
      <c r="G554" s="2" t="str">
        <f t="shared" si="8"/>
        <v>partial - 1 of 3</v>
      </c>
      <c r="H554" s="2" t="s">
        <v>97</v>
      </c>
    </row>
    <row r="555" spans="1:8" ht="15" customHeight="1">
      <c r="A555" s="2" t="s">
        <v>1217</v>
      </c>
      <c r="B555" s="2" t="s">
        <v>1218</v>
      </c>
      <c r="C555" s="2" t="s">
        <v>383</v>
      </c>
      <c r="D555" s="16" t="s">
        <v>264</v>
      </c>
      <c r="E555" s="2">
        <f>IFERROR(INDEX('UK Institution Coverage'!$E$2:$E$727,MATCH($A555,'UK Institution Coverage'!$A$2:$A$727,0)),0)</f>
        <v>1</v>
      </c>
      <c r="F555" s="2">
        <f>IFERROR(INDEX('UK Institution Coverage'!$M$2:$M$727,MATCH($A555,'UK Institution Coverage'!$A$2:$A$727,0)),0)</f>
        <v>1</v>
      </c>
      <c r="G555" s="2" t="str">
        <f t="shared" si="8"/>
        <v>not in target</v>
      </c>
      <c r="H555" s="2" t="s">
        <v>162</v>
      </c>
    </row>
    <row r="556" spans="1:8" ht="15" customHeight="1">
      <c r="A556" s="2" t="s">
        <v>1219</v>
      </c>
      <c r="B556" s="2" t="s">
        <v>1220</v>
      </c>
      <c r="C556" s="2" t="s">
        <v>383</v>
      </c>
      <c r="D556" s="16" t="s">
        <v>264</v>
      </c>
      <c r="E556" s="2">
        <f>IFERROR(INDEX('UK Institution Coverage'!$E$2:$E$727,MATCH($A556,'UK Institution Coverage'!$A$2:$A$727,0)),0)</f>
        <v>1</v>
      </c>
      <c r="F556" s="2">
        <f>IFERROR(INDEX('UK Institution Coverage'!$M$2:$M$727,MATCH($A556,'UK Institution Coverage'!$A$2:$A$727,0)),0)</f>
        <v>1</v>
      </c>
      <c r="G556" s="2" t="str">
        <f t="shared" si="8"/>
        <v>not in target</v>
      </c>
      <c r="H556" s="2" t="s">
        <v>97</v>
      </c>
    </row>
    <row r="557" spans="1:8" ht="15" customHeight="1">
      <c r="A557" s="2" t="s">
        <v>1221</v>
      </c>
      <c r="B557" s="2" t="s">
        <v>1222</v>
      </c>
      <c r="C557" s="2" t="s">
        <v>383</v>
      </c>
      <c r="D557" s="16" t="s">
        <v>264</v>
      </c>
      <c r="E557" s="2">
        <f>IFERROR(INDEX('UK Institution Coverage'!$E$2:$E$727,MATCH($A557,'UK Institution Coverage'!$A$2:$A$727,0)),0)</f>
        <v>1</v>
      </c>
      <c r="F557" s="2">
        <f>IFERROR(INDEX('UK Institution Coverage'!$M$2:$M$727,MATCH($A557,'UK Institution Coverage'!$A$2:$A$727,0)),0)</f>
        <v>1</v>
      </c>
      <c r="G557" s="2" t="str">
        <f t="shared" si="8"/>
        <v>not in target</v>
      </c>
      <c r="H557" s="2" t="s">
        <v>162</v>
      </c>
    </row>
    <row r="558" spans="1:8" ht="15" customHeight="1">
      <c r="A558" s="2" t="s">
        <v>1223</v>
      </c>
      <c r="B558" s="2" t="s">
        <v>1224</v>
      </c>
      <c r="C558" s="2" t="s">
        <v>161</v>
      </c>
      <c r="D558" s="16" t="s">
        <v>96</v>
      </c>
      <c r="E558" s="2">
        <f>IFERROR(INDEX('UK Institution Coverage'!$E$2:$E$727,MATCH($A558,'UK Institution Coverage'!$A$2:$A$727,0)),0)</f>
        <v>1</v>
      </c>
      <c r="F558" s="2">
        <f>IFERROR(INDEX('UK Institution Coverage'!$M$2:$M$727,MATCH($A558,'UK Institution Coverage'!$A$2:$A$727,0)),0)</f>
        <v>1</v>
      </c>
      <c r="G558" s="2" t="str">
        <f t="shared" si="8"/>
        <v>partial - 1 of 3</v>
      </c>
      <c r="H558" s="2" t="s">
        <v>97</v>
      </c>
    </row>
    <row r="559" spans="1:8" ht="15" customHeight="1">
      <c r="A559" s="2" t="s">
        <v>1225</v>
      </c>
      <c r="B559" s="2" t="s">
        <v>1226</v>
      </c>
      <c r="C559" s="2" t="s">
        <v>383</v>
      </c>
      <c r="D559" s="16" t="s">
        <v>264</v>
      </c>
      <c r="E559" s="2">
        <f>IFERROR(INDEX('UK Institution Coverage'!$E$2:$E$727,MATCH($A559,'UK Institution Coverage'!$A$2:$A$727,0)),0)</f>
        <v>1</v>
      </c>
      <c r="F559" s="2">
        <f>IFERROR(INDEX('UK Institution Coverage'!$M$2:$M$727,MATCH($A559,'UK Institution Coverage'!$A$2:$A$727,0)),0)</f>
        <v>1</v>
      </c>
      <c r="G559" s="2" t="str">
        <f t="shared" si="8"/>
        <v>not in target</v>
      </c>
      <c r="H559" s="2" t="s">
        <v>97</v>
      </c>
    </row>
    <row r="560" spans="1:8" ht="15" customHeight="1">
      <c r="A560" s="2" t="s">
        <v>1227</v>
      </c>
      <c r="B560" s="2" t="s">
        <v>1228</v>
      </c>
      <c r="C560" s="2" t="s">
        <v>383</v>
      </c>
      <c r="D560" s="16" t="s">
        <v>264</v>
      </c>
      <c r="E560" s="2">
        <f>IFERROR(INDEX('UK Institution Coverage'!$E$2:$E$727,MATCH($A560,'UK Institution Coverage'!$A$2:$A$727,0)),0)</f>
        <v>1</v>
      </c>
      <c r="F560" s="2">
        <f>IFERROR(INDEX('UK Institution Coverage'!$M$2:$M$727,MATCH($A560,'UK Institution Coverage'!$A$2:$A$727,0)),0)</f>
        <v>1</v>
      </c>
      <c r="G560" s="2" t="str">
        <f t="shared" si="8"/>
        <v>not in target</v>
      </c>
      <c r="H560" s="2" t="s">
        <v>162</v>
      </c>
    </row>
    <row r="561" spans="1:8" ht="15" customHeight="1">
      <c r="A561" s="2" t="s">
        <v>1229</v>
      </c>
      <c r="B561" s="2" t="s">
        <v>1230</v>
      </c>
      <c r="C561" s="2" t="s">
        <v>383</v>
      </c>
      <c r="D561" s="16" t="s">
        <v>264</v>
      </c>
      <c r="E561" s="2">
        <f>IFERROR(INDEX('UK Institution Coverage'!$E$2:$E$727,MATCH($A561,'UK Institution Coverage'!$A$2:$A$727,0)),0)</f>
        <v>1</v>
      </c>
      <c r="F561" s="2">
        <f>IFERROR(INDEX('UK Institution Coverage'!$M$2:$M$727,MATCH($A561,'UK Institution Coverage'!$A$2:$A$727,0)),0)</f>
        <v>1</v>
      </c>
      <c r="G561" s="2" t="str">
        <f t="shared" si="8"/>
        <v>not in target</v>
      </c>
      <c r="H561" s="2" t="s">
        <v>162</v>
      </c>
    </row>
    <row r="562" spans="1:8" ht="15" customHeight="1">
      <c r="A562" s="2" t="s">
        <v>1231</v>
      </c>
      <c r="B562" s="2" t="s">
        <v>1232</v>
      </c>
      <c r="C562" s="2" t="s">
        <v>383</v>
      </c>
      <c r="D562" s="16" t="s">
        <v>264</v>
      </c>
      <c r="E562" s="2">
        <f>IFERROR(INDEX('UK Institution Coverage'!$E$2:$E$727,MATCH($A562,'UK Institution Coverage'!$A$2:$A$727,0)),0)</f>
        <v>1</v>
      </c>
      <c r="F562" s="2">
        <f>IFERROR(INDEX('UK Institution Coverage'!$M$2:$M$727,MATCH($A562,'UK Institution Coverage'!$A$2:$A$727,0)),0)</f>
        <v>1</v>
      </c>
      <c r="G562" s="2" t="str">
        <f t="shared" si="8"/>
        <v>not in target</v>
      </c>
      <c r="H562" s="2" t="s">
        <v>162</v>
      </c>
    </row>
    <row r="563" spans="1:8" ht="15" customHeight="1">
      <c r="A563" s="2" t="s">
        <v>1233</v>
      </c>
      <c r="B563" s="2" t="s">
        <v>1234</v>
      </c>
      <c r="C563" s="2" t="s">
        <v>161</v>
      </c>
      <c r="D563" s="16" t="s">
        <v>96</v>
      </c>
      <c r="E563" s="2">
        <f>IFERROR(INDEX('UK Institution Coverage'!$E$2:$E$727,MATCH($A563,'UK Institution Coverage'!$A$2:$A$727,0)),0)</f>
        <v>1</v>
      </c>
      <c r="F563" s="2">
        <f>IFERROR(INDEX('UK Institution Coverage'!$M$2:$M$727,MATCH($A563,'UK Institution Coverage'!$A$2:$A$727,0)),0)</f>
        <v>1</v>
      </c>
      <c r="G563" s="2" t="str">
        <f t="shared" si="8"/>
        <v>partial - 1 of 3</v>
      </c>
      <c r="H563" s="2" t="s">
        <v>162</v>
      </c>
    </row>
    <row r="564" spans="1:8" ht="15" customHeight="1">
      <c r="A564" s="2" t="s">
        <v>1235</v>
      </c>
      <c r="B564" s="2" t="s">
        <v>1236</v>
      </c>
      <c r="C564" s="16" t="s">
        <v>421</v>
      </c>
      <c r="D564" s="16" t="s">
        <v>264</v>
      </c>
      <c r="E564" s="2">
        <f>IFERROR(INDEX('UK Institution Coverage'!$E$2:$E$727,MATCH($A564,'UK Institution Coverage'!$A$2:$A$727,0)),0)</f>
        <v>1</v>
      </c>
      <c r="F564" s="2">
        <f>IFERROR(INDEX('UK Institution Coverage'!$M$2:$M$727,MATCH($A564,'UK Institution Coverage'!$A$2:$A$727,0)),0)</f>
        <v>1</v>
      </c>
      <c r="G564" s="2" t="str">
        <f t="shared" si="8"/>
        <v>not in target</v>
      </c>
      <c r="H564" s="16" t="s">
        <v>194</v>
      </c>
    </row>
    <row r="565" spans="1:8" ht="15" customHeight="1">
      <c r="A565" s="2" t="s">
        <v>1237</v>
      </c>
      <c r="B565" s="2" t="s">
        <v>1238</v>
      </c>
      <c r="C565" s="2" t="s">
        <v>383</v>
      </c>
      <c r="D565" s="16" t="s">
        <v>264</v>
      </c>
      <c r="E565" s="2">
        <f>IFERROR(INDEX('UK Institution Coverage'!$E$2:$E$727,MATCH($A565,'UK Institution Coverage'!$A$2:$A$727,0)),0)</f>
        <v>1</v>
      </c>
      <c r="F565" s="2">
        <f>IFERROR(INDEX('UK Institution Coverage'!$M$2:$M$727,MATCH($A565,'UK Institution Coverage'!$A$2:$A$727,0)),0)</f>
        <v>1</v>
      </c>
      <c r="G565" s="2" t="str">
        <f t="shared" si="8"/>
        <v>not in target</v>
      </c>
      <c r="H565" s="2" t="s">
        <v>162</v>
      </c>
    </row>
    <row r="566" spans="1:8" ht="15" customHeight="1">
      <c r="A566" s="2" t="s">
        <v>1239</v>
      </c>
      <c r="B566" s="2" t="s">
        <v>1240</v>
      </c>
      <c r="C566" s="2" t="s">
        <v>383</v>
      </c>
      <c r="D566" s="16" t="s">
        <v>264</v>
      </c>
      <c r="E566" s="2">
        <f>IFERROR(INDEX('UK Institution Coverage'!$E$2:$E$727,MATCH($A566,'UK Institution Coverage'!$A$2:$A$727,0)),0)</f>
        <v>1</v>
      </c>
      <c r="F566" s="2">
        <f>IFERROR(INDEX('UK Institution Coverage'!$M$2:$M$727,MATCH($A566,'UK Institution Coverage'!$A$2:$A$727,0)),0)</f>
        <v>1</v>
      </c>
      <c r="G566" s="2" t="str">
        <f t="shared" si="8"/>
        <v>not in target</v>
      </c>
      <c r="H566" s="2" t="s">
        <v>97</v>
      </c>
    </row>
    <row r="567" spans="1:8" ht="15" customHeight="1">
      <c r="A567" s="2" t="s">
        <v>1241</v>
      </c>
      <c r="B567" s="2" t="s">
        <v>1242</v>
      </c>
      <c r="C567" s="2" t="s">
        <v>383</v>
      </c>
      <c r="D567" s="16" t="s">
        <v>264</v>
      </c>
      <c r="E567" s="2">
        <f>IFERROR(INDEX('UK Institution Coverage'!$E$2:$E$727,MATCH($A567,'UK Institution Coverage'!$A$2:$A$727,0)),0)</f>
        <v>1</v>
      </c>
      <c r="F567" s="2">
        <f>IFERROR(INDEX('UK Institution Coverage'!$M$2:$M$727,MATCH($A567,'UK Institution Coverage'!$A$2:$A$727,0)),0)</f>
        <v>1</v>
      </c>
      <c r="G567" s="2" t="str">
        <f t="shared" si="8"/>
        <v>not in target</v>
      </c>
      <c r="H567" s="2" t="s">
        <v>162</v>
      </c>
    </row>
    <row r="568" spans="1:8" ht="15" customHeight="1">
      <c r="A568" s="2" t="s">
        <v>1243</v>
      </c>
      <c r="B568" s="2" t="s">
        <v>1244</v>
      </c>
      <c r="C568" s="2" t="s">
        <v>161</v>
      </c>
      <c r="D568" s="16" t="s">
        <v>96</v>
      </c>
      <c r="E568" s="2">
        <f>IFERROR(INDEX('UK Institution Coverage'!$E$2:$E$727,MATCH($A568,'UK Institution Coverage'!$A$2:$A$727,0)),0)</f>
        <v>1</v>
      </c>
      <c r="F568" s="2">
        <f>IFERROR(INDEX('UK Institution Coverage'!$M$2:$M$727,MATCH($A568,'UK Institution Coverage'!$A$2:$A$727,0)),0)</f>
        <v>1</v>
      </c>
      <c r="G568" s="2" t="str">
        <f t="shared" si="8"/>
        <v>partial - 1 of 3</v>
      </c>
      <c r="H568" s="2" t="s">
        <v>162</v>
      </c>
    </row>
    <row r="569" spans="1:8" ht="15" customHeight="1">
      <c r="A569" s="2" t="s">
        <v>1245</v>
      </c>
      <c r="B569" s="2" t="s">
        <v>1246</v>
      </c>
      <c r="C569" s="2" t="s">
        <v>161</v>
      </c>
      <c r="D569" s="16" t="s">
        <v>96</v>
      </c>
      <c r="E569" s="2">
        <f>IFERROR(INDEX('UK Institution Coverage'!$E$2:$E$727,MATCH($A569,'UK Institution Coverage'!$A$2:$A$727,0)),0)</f>
        <v>1</v>
      </c>
      <c r="F569" s="2">
        <f>IFERROR(INDEX('UK Institution Coverage'!$M$2:$M$727,MATCH($A569,'UK Institution Coverage'!$A$2:$A$727,0)),0)</f>
        <v>1</v>
      </c>
      <c r="G569" s="2" t="str">
        <f t="shared" si="8"/>
        <v>partial - 1 of 3</v>
      </c>
      <c r="H569" s="2" t="s">
        <v>162</v>
      </c>
    </row>
    <row r="570" spans="1:8" ht="15" customHeight="1">
      <c r="A570" s="2" t="s">
        <v>1247</v>
      </c>
      <c r="B570" s="2" t="s">
        <v>1248</v>
      </c>
      <c r="C570" s="2" t="s">
        <v>383</v>
      </c>
      <c r="D570" s="16" t="s">
        <v>264</v>
      </c>
      <c r="E570" s="2">
        <f>IFERROR(INDEX('UK Institution Coverage'!$E$2:$E$727,MATCH($A570,'UK Institution Coverage'!$A$2:$A$727,0)),0)</f>
        <v>1</v>
      </c>
      <c r="F570" s="2">
        <f>IFERROR(INDEX('UK Institution Coverage'!$M$2:$M$727,MATCH($A570,'UK Institution Coverage'!$A$2:$A$727,0)),0)</f>
        <v>1</v>
      </c>
      <c r="G570" s="2" t="str">
        <f t="shared" si="8"/>
        <v>not in target</v>
      </c>
      <c r="H570" s="2" t="s">
        <v>162</v>
      </c>
    </row>
    <row r="571" spans="1:8" ht="15" customHeight="1">
      <c r="A571" s="2" t="s">
        <v>1249</v>
      </c>
      <c r="B571" s="2" t="s">
        <v>1250</v>
      </c>
      <c r="C571" s="2" t="s">
        <v>383</v>
      </c>
      <c r="D571" s="16" t="s">
        <v>264</v>
      </c>
      <c r="E571" s="2">
        <f>IFERROR(INDEX('UK Institution Coverage'!$E$2:$E$727,MATCH($A571,'UK Institution Coverage'!$A$2:$A$727,0)),0)</f>
        <v>1</v>
      </c>
      <c r="F571" s="2">
        <f>IFERROR(INDEX('UK Institution Coverage'!$M$2:$M$727,MATCH($A571,'UK Institution Coverage'!$A$2:$A$727,0)),0)</f>
        <v>1</v>
      </c>
      <c r="G571" s="2" t="str">
        <f t="shared" si="8"/>
        <v>not in target</v>
      </c>
      <c r="H571" s="2" t="s">
        <v>162</v>
      </c>
    </row>
    <row r="572" spans="1:8" ht="15" customHeight="1">
      <c r="A572" s="2" t="s">
        <v>1251</v>
      </c>
      <c r="B572" s="2" t="s">
        <v>1252</v>
      </c>
      <c r="C572" s="16" t="s">
        <v>421</v>
      </c>
      <c r="D572" s="16" t="s">
        <v>264</v>
      </c>
      <c r="E572" s="2">
        <f>IFERROR(INDEX('UK Institution Coverage'!$E$2:$E$727,MATCH($A572,'UK Institution Coverage'!$A$2:$A$727,0)),0)</f>
        <v>1</v>
      </c>
      <c r="F572" s="2">
        <f>IFERROR(INDEX('UK Institution Coverage'!$M$2:$M$727,MATCH($A572,'UK Institution Coverage'!$A$2:$A$727,0)),0)</f>
        <v>1</v>
      </c>
      <c r="G572" s="2" t="str">
        <f t="shared" si="8"/>
        <v>not in target</v>
      </c>
      <c r="H572" s="16" t="s">
        <v>194</v>
      </c>
    </row>
    <row r="573" spans="1:8" ht="15" customHeight="1">
      <c r="A573" s="2" t="s">
        <v>1253</v>
      </c>
      <c r="B573" s="2" t="s">
        <v>1254</v>
      </c>
      <c r="C573" s="16" t="s">
        <v>368</v>
      </c>
      <c r="D573" s="16" t="s">
        <v>264</v>
      </c>
      <c r="E573" s="2">
        <f>IFERROR(INDEX('UK Institution Coverage'!$E$2:$E$727,MATCH($A573,'UK Institution Coverage'!$A$2:$A$727,0)),0)</f>
        <v>1</v>
      </c>
      <c r="F573" s="2">
        <f>IFERROR(INDEX('UK Institution Coverage'!$M$2:$M$727,MATCH($A573,'UK Institution Coverage'!$A$2:$A$727,0)),0)</f>
        <v>1</v>
      </c>
      <c r="G573" s="2" t="str">
        <f t="shared" si="8"/>
        <v>not in target</v>
      </c>
      <c r="H573" s="16" t="s">
        <v>194</v>
      </c>
    </row>
    <row r="574" spans="1:8" ht="15" customHeight="1">
      <c r="A574" s="2" t="s">
        <v>1255</v>
      </c>
      <c r="B574" s="2" t="s">
        <v>1256</v>
      </c>
      <c r="C574" s="16" t="s">
        <v>368</v>
      </c>
      <c r="D574" s="16" t="s">
        <v>264</v>
      </c>
      <c r="E574" s="2">
        <f>IFERROR(INDEX('UK Institution Coverage'!$E$2:$E$727,MATCH($A574,'UK Institution Coverage'!$A$2:$A$727,0)),0)</f>
        <v>1</v>
      </c>
      <c r="F574" s="2">
        <f>IFERROR(INDEX('UK Institution Coverage'!$M$2:$M$727,MATCH($A574,'UK Institution Coverage'!$A$2:$A$727,0)),0)</f>
        <v>1</v>
      </c>
      <c r="G574" s="2" t="str">
        <f t="shared" si="8"/>
        <v>not in target</v>
      </c>
      <c r="H574" s="16" t="s">
        <v>194</v>
      </c>
    </row>
    <row r="575" spans="1:8" ht="15" customHeight="1">
      <c r="A575" s="2" t="s">
        <v>1257</v>
      </c>
      <c r="B575" s="2" t="s">
        <v>1258</v>
      </c>
      <c r="C575" s="2" t="s">
        <v>383</v>
      </c>
      <c r="D575" s="16" t="s">
        <v>264</v>
      </c>
      <c r="E575" s="2">
        <f>IFERROR(INDEX('UK Institution Coverage'!$E$2:$E$727,MATCH($A575,'UK Institution Coverage'!$A$2:$A$727,0)),0)</f>
        <v>1</v>
      </c>
      <c r="F575" s="2">
        <f>IFERROR(INDEX('UK Institution Coverage'!$M$2:$M$727,MATCH($A575,'UK Institution Coverage'!$A$2:$A$727,0)),0)</f>
        <v>1</v>
      </c>
      <c r="G575" s="2" t="str">
        <f t="shared" si="8"/>
        <v>not in target</v>
      </c>
      <c r="H575" s="2" t="s">
        <v>97</v>
      </c>
    </row>
    <row r="576" spans="1:8" ht="15" customHeight="1">
      <c r="A576" s="2" t="s">
        <v>1259</v>
      </c>
      <c r="B576" s="2" t="s">
        <v>1260</v>
      </c>
      <c r="C576" s="2" t="s">
        <v>95</v>
      </c>
      <c r="D576" s="16" t="s">
        <v>96</v>
      </c>
      <c r="E576" s="2">
        <f>IFERROR(INDEX('UK Institution Coverage'!$E$2:$E$727,MATCH($A576,'UK Institution Coverage'!$A$2:$A$727,0)),0)</f>
        <v>1</v>
      </c>
      <c r="F576" s="2">
        <f>IFERROR(INDEX('UK Institution Coverage'!$M$2:$M$727,MATCH($A576,'UK Institution Coverage'!$A$2:$A$727,0)),0)</f>
        <v>1</v>
      </c>
      <c r="G576" s="2" t="str">
        <f t="shared" si="8"/>
        <v>partial - 1 of 3</v>
      </c>
      <c r="H576" s="2" t="s">
        <v>97</v>
      </c>
    </row>
    <row r="577" spans="1:8" ht="15" customHeight="1">
      <c r="A577" s="2" t="s">
        <v>1261</v>
      </c>
      <c r="B577" s="2" t="s">
        <v>1262</v>
      </c>
      <c r="C577" s="16" t="s">
        <v>368</v>
      </c>
      <c r="D577" s="16" t="s">
        <v>264</v>
      </c>
      <c r="E577" s="2">
        <f>IFERROR(INDEX('UK Institution Coverage'!$E$2:$E$727,MATCH($A577,'UK Institution Coverage'!$A$2:$A$727,0)),0)</f>
        <v>1</v>
      </c>
      <c r="F577" s="2">
        <f>IFERROR(INDEX('UK Institution Coverage'!$M$2:$M$727,MATCH($A577,'UK Institution Coverage'!$A$2:$A$727,0)),0)</f>
        <v>1</v>
      </c>
      <c r="G577" s="2" t="str">
        <f t="shared" si="8"/>
        <v>not in target</v>
      </c>
      <c r="H577" s="16" t="s">
        <v>194</v>
      </c>
    </row>
    <row r="578" spans="1:8" ht="15" customHeight="1">
      <c r="A578" s="2" t="s">
        <v>1263</v>
      </c>
      <c r="B578" s="2" t="s">
        <v>1264</v>
      </c>
      <c r="C578" s="16" t="s">
        <v>263</v>
      </c>
      <c r="D578" s="16" t="s">
        <v>264</v>
      </c>
      <c r="E578" s="2">
        <f>IFERROR(INDEX('UK Institution Coverage'!$E$2:$E$727,MATCH($A578,'UK Institution Coverage'!$A$2:$A$727,0)),0)</f>
        <v>1</v>
      </c>
      <c r="F578" s="2">
        <f>IFERROR(INDEX('UK Institution Coverage'!$M$2:$M$727,MATCH($A578,'UK Institution Coverage'!$A$2:$A$727,0)),0)</f>
        <v>1</v>
      </c>
      <c r="G578" s="2" t="str">
        <f t="shared" ref="G578:G641" si="9">IF($D578&lt;&gt;"Yes","not in target",IF($E578=0,"NO CONTACTS",IF($F578=3,"all 3 personas","partial - "&amp;$F578&amp;" of 3")))</f>
        <v>not in target</v>
      </c>
      <c r="H578" s="16" t="s">
        <v>194</v>
      </c>
    </row>
    <row r="579" spans="1:8" ht="15" customHeight="1">
      <c r="A579" s="2" t="s">
        <v>1265</v>
      </c>
      <c r="B579" s="2" t="s">
        <v>1266</v>
      </c>
      <c r="C579" s="2" t="s">
        <v>383</v>
      </c>
      <c r="D579" s="16" t="s">
        <v>264</v>
      </c>
      <c r="E579" s="2">
        <f>IFERROR(INDEX('UK Institution Coverage'!$E$2:$E$727,MATCH($A579,'UK Institution Coverage'!$A$2:$A$727,0)),0)</f>
        <v>1</v>
      </c>
      <c r="F579" s="2">
        <f>IFERROR(INDEX('UK Institution Coverage'!$M$2:$M$727,MATCH($A579,'UK Institution Coverage'!$A$2:$A$727,0)),0)</f>
        <v>1</v>
      </c>
      <c r="G579" s="2" t="str">
        <f t="shared" si="9"/>
        <v>not in target</v>
      </c>
      <c r="H579" s="2" t="s">
        <v>162</v>
      </c>
    </row>
    <row r="580" spans="1:8" ht="15" customHeight="1">
      <c r="A580" s="2" t="s">
        <v>1267</v>
      </c>
      <c r="B580" s="2" t="s">
        <v>1268</v>
      </c>
      <c r="C580" s="2" t="s">
        <v>383</v>
      </c>
      <c r="D580" s="16" t="s">
        <v>264</v>
      </c>
      <c r="E580" s="2">
        <f>IFERROR(INDEX('UK Institution Coverage'!$E$2:$E$727,MATCH($A580,'UK Institution Coverage'!$A$2:$A$727,0)),0)</f>
        <v>1</v>
      </c>
      <c r="F580" s="2">
        <f>IFERROR(INDEX('UK Institution Coverage'!$M$2:$M$727,MATCH($A580,'UK Institution Coverage'!$A$2:$A$727,0)),0)</f>
        <v>0</v>
      </c>
      <c r="G580" s="2" t="str">
        <f t="shared" si="9"/>
        <v>not in target</v>
      </c>
      <c r="H580" s="2" t="s">
        <v>97</v>
      </c>
    </row>
    <row r="581" spans="1:8" ht="15" customHeight="1">
      <c r="A581" s="2" t="s">
        <v>1269</v>
      </c>
      <c r="B581" s="2" t="s">
        <v>1270</v>
      </c>
      <c r="C581" s="2" t="s">
        <v>383</v>
      </c>
      <c r="D581" s="16" t="s">
        <v>264</v>
      </c>
      <c r="E581" s="2">
        <f>IFERROR(INDEX('UK Institution Coverage'!$E$2:$E$727,MATCH($A581,'UK Institution Coverage'!$A$2:$A$727,0)),0)</f>
        <v>1</v>
      </c>
      <c r="F581" s="2">
        <f>IFERROR(INDEX('UK Institution Coverage'!$M$2:$M$727,MATCH($A581,'UK Institution Coverage'!$A$2:$A$727,0)),0)</f>
        <v>1</v>
      </c>
      <c r="G581" s="2" t="str">
        <f t="shared" si="9"/>
        <v>not in target</v>
      </c>
      <c r="H581" s="2" t="s">
        <v>162</v>
      </c>
    </row>
    <row r="582" spans="1:8" ht="15" customHeight="1">
      <c r="A582" s="2" t="s">
        <v>1271</v>
      </c>
      <c r="B582" s="2" t="s">
        <v>1272</v>
      </c>
      <c r="C582" s="16" t="s">
        <v>421</v>
      </c>
      <c r="D582" s="16" t="s">
        <v>264</v>
      </c>
      <c r="E582" s="2">
        <f>IFERROR(INDEX('UK Institution Coverage'!$E$2:$E$727,MATCH($A582,'UK Institution Coverage'!$A$2:$A$727,0)),0)</f>
        <v>1</v>
      </c>
      <c r="F582" s="2">
        <f>IFERROR(INDEX('UK Institution Coverage'!$M$2:$M$727,MATCH($A582,'UK Institution Coverage'!$A$2:$A$727,0)),0)</f>
        <v>1</v>
      </c>
      <c r="G582" s="2" t="str">
        <f t="shared" si="9"/>
        <v>not in target</v>
      </c>
      <c r="H582" s="16" t="s">
        <v>194</v>
      </c>
    </row>
    <row r="583" spans="1:8" ht="15" customHeight="1">
      <c r="A583" s="2" t="s">
        <v>1273</v>
      </c>
      <c r="B583" s="2" t="s">
        <v>1274</v>
      </c>
      <c r="C583" s="2" t="s">
        <v>525</v>
      </c>
      <c r="D583" s="16" t="s">
        <v>264</v>
      </c>
      <c r="E583" s="2">
        <f>IFERROR(INDEX('UK Institution Coverage'!$E$2:$E$727,MATCH($A583,'UK Institution Coverage'!$A$2:$A$727,0)),0)</f>
        <v>1</v>
      </c>
      <c r="F583" s="2">
        <f>IFERROR(INDEX('UK Institution Coverage'!$M$2:$M$727,MATCH($A583,'UK Institution Coverage'!$A$2:$A$727,0)),0)</f>
        <v>1</v>
      </c>
      <c r="G583" s="2" t="str">
        <f t="shared" si="9"/>
        <v>not in target</v>
      </c>
      <c r="H583" s="2" t="s">
        <v>162</v>
      </c>
    </row>
    <row r="584" spans="1:8" ht="15" customHeight="1">
      <c r="A584" s="2" t="s">
        <v>1275</v>
      </c>
      <c r="B584" s="2" t="s">
        <v>1276</v>
      </c>
      <c r="C584" s="2" t="s">
        <v>95</v>
      </c>
      <c r="D584" s="16" t="s">
        <v>96</v>
      </c>
      <c r="E584" s="2">
        <f>IFERROR(INDEX('UK Institution Coverage'!$E$2:$E$727,MATCH($A584,'UK Institution Coverage'!$A$2:$A$727,0)),0)</f>
        <v>1</v>
      </c>
      <c r="F584" s="2">
        <f>IFERROR(INDEX('UK Institution Coverage'!$M$2:$M$727,MATCH($A584,'UK Institution Coverage'!$A$2:$A$727,0)),0)</f>
        <v>1</v>
      </c>
      <c r="G584" s="2" t="str">
        <f t="shared" si="9"/>
        <v>partial - 1 of 3</v>
      </c>
      <c r="H584" s="2" t="s">
        <v>97</v>
      </c>
    </row>
    <row r="585" spans="1:8" ht="15" customHeight="1">
      <c r="A585" s="2" t="s">
        <v>1277</v>
      </c>
      <c r="B585" s="2" t="s">
        <v>1278</v>
      </c>
      <c r="C585" s="16" t="s">
        <v>368</v>
      </c>
      <c r="D585" s="16" t="s">
        <v>264</v>
      </c>
      <c r="E585" s="2">
        <f>IFERROR(INDEX('UK Institution Coverage'!$E$2:$E$727,MATCH($A585,'UK Institution Coverage'!$A$2:$A$727,0)),0)</f>
        <v>1</v>
      </c>
      <c r="F585" s="2">
        <f>IFERROR(INDEX('UK Institution Coverage'!$M$2:$M$727,MATCH($A585,'UK Institution Coverage'!$A$2:$A$727,0)),0)</f>
        <v>1</v>
      </c>
      <c r="G585" s="2" t="str">
        <f t="shared" si="9"/>
        <v>not in target</v>
      </c>
      <c r="H585" s="16" t="s">
        <v>194</v>
      </c>
    </row>
    <row r="586" spans="1:8" ht="15" customHeight="1">
      <c r="A586" s="2" t="s">
        <v>1279</v>
      </c>
      <c r="B586" s="2" t="s">
        <v>1280</v>
      </c>
      <c r="C586" s="16" t="s">
        <v>421</v>
      </c>
      <c r="D586" s="16" t="s">
        <v>264</v>
      </c>
      <c r="E586" s="2">
        <f>IFERROR(INDEX('UK Institution Coverage'!$E$2:$E$727,MATCH($A586,'UK Institution Coverage'!$A$2:$A$727,0)),0)</f>
        <v>1</v>
      </c>
      <c r="F586" s="2">
        <f>IFERROR(INDEX('UK Institution Coverage'!$M$2:$M$727,MATCH($A586,'UK Institution Coverage'!$A$2:$A$727,0)),0)</f>
        <v>1</v>
      </c>
      <c r="G586" s="2" t="str">
        <f t="shared" si="9"/>
        <v>not in target</v>
      </c>
      <c r="H586" s="16" t="s">
        <v>194</v>
      </c>
    </row>
    <row r="587" spans="1:8" ht="15" customHeight="1">
      <c r="A587" s="2" t="s">
        <v>1281</v>
      </c>
      <c r="B587" s="2" t="s">
        <v>1282</v>
      </c>
      <c r="C587" s="2" t="s">
        <v>383</v>
      </c>
      <c r="D587" s="16" t="s">
        <v>264</v>
      </c>
      <c r="E587" s="2">
        <f>IFERROR(INDEX('UK Institution Coverage'!$E$2:$E$727,MATCH($A587,'UK Institution Coverage'!$A$2:$A$727,0)),0)</f>
        <v>1</v>
      </c>
      <c r="F587" s="2">
        <f>IFERROR(INDEX('UK Institution Coverage'!$M$2:$M$727,MATCH($A587,'UK Institution Coverage'!$A$2:$A$727,0)),0)</f>
        <v>1</v>
      </c>
      <c r="G587" s="2" t="str">
        <f t="shared" si="9"/>
        <v>not in target</v>
      </c>
      <c r="H587" s="2" t="s">
        <v>162</v>
      </c>
    </row>
    <row r="588" spans="1:8" ht="15" customHeight="1">
      <c r="A588" s="2" t="s">
        <v>1283</v>
      </c>
      <c r="B588" s="2" t="s">
        <v>1284</v>
      </c>
      <c r="C588" s="2" t="s">
        <v>383</v>
      </c>
      <c r="D588" s="16" t="s">
        <v>264</v>
      </c>
      <c r="E588" s="2">
        <f>IFERROR(INDEX('UK Institution Coverage'!$E$2:$E$727,MATCH($A588,'UK Institution Coverage'!$A$2:$A$727,0)),0)</f>
        <v>1</v>
      </c>
      <c r="F588" s="2">
        <f>IFERROR(INDEX('UK Institution Coverage'!$M$2:$M$727,MATCH($A588,'UK Institution Coverage'!$A$2:$A$727,0)),0)</f>
        <v>1</v>
      </c>
      <c r="G588" s="2" t="str">
        <f t="shared" si="9"/>
        <v>not in target</v>
      </c>
      <c r="H588" s="2" t="s">
        <v>162</v>
      </c>
    </row>
    <row r="589" spans="1:8" ht="15" customHeight="1">
      <c r="A589" s="2" t="s">
        <v>1285</v>
      </c>
      <c r="B589" s="2" t="s">
        <v>1286</v>
      </c>
      <c r="C589" s="16" t="s">
        <v>368</v>
      </c>
      <c r="D589" s="16" t="s">
        <v>264</v>
      </c>
      <c r="E589" s="2">
        <f>IFERROR(INDEX('UK Institution Coverage'!$E$2:$E$727,MATCH($A589,'UK Institution Coverage'!$A$2:$A$727,0)),0)</f>
        <v>1</v>
      </c>
      <c r="F589" s="2">
        <f>IFERROR(INDEX('UK Institution Coverage'!$M$2:$M$727,MATCH($A589,'UK Institution Coverage'!$A$2:$A$727,0)),0)</f>
        <v>1</v>
      </c>
      <c r="G589" s="2" t="str">
        <f t="shared" si="9"/>
        <v>not in target</v>
      </c>
      <c r="H589" s="16" t="s">
        <v>194</v>
      </c>
    </row>
    <row r="590" spans="1:8" ht="15" customHeight="1">
      <c r="A590" s="2" t="s">
        <v>1287</v>
      </c>
      <c r="B590" s="2" t="s">
        <v>1288</v>
      </c>
      <c r="C590" s="2" t="s">
        <v>383</v>
      </c>
      <c r="D590" s="16" t="s">
        <v>264</v>
      </c>
      <c r="E590" s="2">
        <f>IFERROR(INDEX('UK Institution Coverage'!$E$2:$E$727,MATCH($A590,'UK Institution Coverage'!$A$2:$A$727,0)),0)</f>
        <v>1</v>
      </c>
      <c r="F590" s="2">
        <f>IFERROR(INDEX('UK Institution Coverage'!$M$2:$M$727,MATCH($A590,'UK Institution Coverage'!$A$2:$A$727,0)),0)</f>
        <v>0</v>
      </c>
      <c r="G590" s="2" t="str">
        <f t="shared" si="9"/>
        <v>not in target</v>
      </c>
      <c r="H590" s="2" t="s">
        <v>97</v>
      </c>
    </row>
    <row r="591" spans="1:8" ht="15" customHeight="1">
      <c r="A591" s="2" t="s">
        <v>1289</v>
      </c>
      <c r="B591" s="2" t="s">
        <v>1290</v>
      </c>
      <c r="C591" s="2" t="s">
        <v>525</v>
      </c>
      <c r="D591" s="16" t="s">
        <v>264</v>
      </c>
      <c r="E591" s="2">
        <f>IFERROR(INDEX('UK Institution Coverage'!$E$2:$E$727,MATCH($A591,'UK Institution Coverage'!$A$2:$A$727,0)),0)</f>
        <v>1</v>
      </c>
      <c r="F591" s="2">
        <f>IFERROR(INDEX('UK Institution Coverage'!$M$2:$M$727,MATCH($A591,'UK Institution Coverage'!$A$2:$A$727,0)),0)</f>
        <v>1</v>
      </c>
      <c r="G591" s="2" t="str">
        <f t="shared" si="9"/>
        <v>not in target</v>
      </c>
      <c r="H591" s="2" t="s">
        <v>97</v>
      </c>
    </row>
    <row r="592" spans="1:8" ht="15" customHeight="1">
      <c r="A592" s="2" t="s">
        <v>1291</v>
      </c>
      <c r="B592" s="2" t="s">
        <v>1292</v>
      </c>
      <c r="C592" s="2" t="s">
        <v>383</v>
      </c>
      <c r="D592" s="16" t="s">
        <v>264</v>
      </c>
      <c r="E592" s="2">
        <f>IFERROR(INDEX('UK Institution Coverage'!$E$2:$E$727,MATCH($A592,'UK Institution Coverage'!$A$2:$A$727,0)),0)</f>
        <v>1</v>
      </c>
      <c r="F592" s="2">
        <f>IFERROR(INDEX('UK Institution Coverage'!$M$2:$M$727,MATCH($A592,'UK Institution Coverage'!$A$2:$A$727,0)),0)</f>
        <v>1</v>
      </c>
      <c r="G592" s="2" t="str">
        <f t="shared" si="9"/>
        <v>not in target</v>
      </c>
      <c r="H592" s="2" t="s">
        <v>162</v>
      </c>
    </row>
    <row r="593" spans="1:8" ht="15" customHeight="1">
      <c r="A593" s="2" t="s">
        <v>1293</v>
      </c>
      <c r="B593" s="2" t="s">
        <v>1294</v>
      </c>
      <c r="C593" s="2" t="s">
        <v>383</v>
      </c>
      <c r="D593" s="16" t="s">
        <v>264</v>
      </c>
      <c r="E593" s="2">
        <f>IFERROR(INDEX('UK Institution Coverage'!$E$2:$E$727,MATCH($A593,'UK Institution Coverage'!$A$2:$A$727,0)),0)</f>
        <v>1</v>
      </c>
      <c r="F593" s="2">
        <f>IFERROR(INDEX('UK Institution Coverage'!$M$2:$M$727,MATCH($A593,'UK Institution Coverage'!$A$2:$A$727,0)),0)</f>
        <v>1</v>
      </c>
      <c r="G593" s="2" t="str">
        <f t="shared" si="9"/>
        <v>not in target</v>
      </c>
      <c r="H593" s="2" t="s">
        <v>162</v>
      </c>
    </row>
    <row r="594" spans="1:8" ht="15" customHeight="1">
      <c r="A594" s="2" t="s">
        <v>1295</v>
      </c>
      <c r="B594" s="2" t="s">
        <v>1296</v>
      </c>
      <c r="C594" s="2" t="s">
        <v>383</v>
      </c>
      <c r="D594" s="16" t="s">
        <v>264</v>
      </c>
      <c r="E594" s="2">
        <f>IFERROR(INDEX('UK Institution Coverage'!$E$2:$E$727,MATCH($A594,'UK Institution Coverage'!$A$2:$A$727,0)),0)</f>
        <v>1</v>
      </c>
      <c r="F594" s="2">
        <f>IFERROR(INDEX('UK Institution Coverage'!$M$2:$M$727,MATCH($A594,'UK Institution Coverage'!$A$2:$A$727,0)),0)</f>
        <v>1</v>
      </c>
      <c r="G594" s="2" t="str">
        <f t="shared" si="9"/>
        <v>not in target</v>
      </c>
      <c r="H594" s="2" t="s">
        <v>162</v>
      </c>
    </row>
    <row r="595" spans="1:8" ht="15" customHeight="1">
      <c r="A595" s="2" t="s">
        <v>1297</v>
      </c>
      <c r="B595" s="2" t="s">
        <v>1298</v>
      </c>
      <c r="C595" s="2" t="s">
        <v>383</v>
      </c>
      <c r="D595" s="16" t="s">
        <v>264</v>
      </c>
      <c r="E595" s="2">
        <f>IFERROR(INDEX('UK Institution Coverage'!$E$2:$E$727,MATCH($A595,'UK Institution Coverage'!$A$2:$A$727,0)),0)</f>
        <v>1</v>
      </c>
      <c r="F595" s="2">
        <f>IFERROR(INDEX('UK Institution Coverage'!$M$2:$M$727,MATCH($A595,'UK Institution Coverage'!$A$2:$A$727,0)),0)</f>
        <v>1</v>
      </c>
      <c r="G595" s="2" t="str">
        <f t="shared" si="9"/>
        <v>not in target</v>
      </c>
      <c r="H595" s="2" t="s">
        <v>162</v>
      </c>
    </row>
    <row r="596" spans="1:8" ht="15" customHeight="1">
      <c r="A596" s="2" t="s">
        <v>1299</v>
      </c>
      <c r="B596" s="2" t="s">
        <v>1300</v>
      </c>
      <c r="C596" s="16" t="s">
        <v>421</v>
      </c>
      <c r="D596" s="16" t="s">
        <v>264</v>
      </c>
      <c r="E596" s="2">
        <f>IFERROR(INDEX('UK Institution Coverage'!$E$2:$E$727,MATCH($A596,'UK Institution Coverage'!$A$2:$A$727,0)),0)</f>
        <v>1</v>
      </c>
      <c r="F596" s="2">
        <f>IFERROR(INDEX('UK Institution Coverage'!$M$2:$M$727,MATCH($A596,'UK Institution Coverage'!$A$2:$A$727,0)),0)</f>
        <v>1</v>
      </c>
      <c r="G596" s="2" t="str">
        <f t="shared" si="9"/>
        <v>not in target</v>
      </c>
      <c r="H596" s="16" t="s">
        <v>194</v>
      </c>
    </row>
    <row r="597" spans="1:8" ht="15" customHeight="1">
      <c r="A597" s="2" t="s">
        <v>1301</v>
      </c>
      <c r="B597" s="2" t="s">
        <v>1302</v>
      </c>
      <c r="C597" s="2" t="s">
        <v>383</v>
      </c>
      <c r="D597" s="16" t="s">
        <v>264</v>
      </c>
      <c r="E597" s="2">
        <f>IFERROR(INDEX('UK Institution Coverage'!$E$2:$E$727,MATCH($A597,'UK Institution Coverage'!$A$2:$A$727,0)),0)</f>
        <v>1</v>
      </c>
      <c r="F597" s="2">
        <f>IFERROR(INDEX('UK Institution Coverage'!$M$2:$M$727,MATCH($A597,'UK Institution Coverage'!$A$2:$A$727,0)),0)</f>
        <v>1</v>
      </c>
      <c r="G597" s="2" t="str">
        <f t="shared" si="9"/>
        <v>not in target</v>
      </c>
      <c r="H597" s="2" t="s">
        <v>162</v>
      </c>
    </row>
    <row r="598" spans="1:8" ht="15" customHeight="1">
      <c r="A598" s="2" t="s">
        <v>1303</v>
      </c>
      <c r="B598" s="2" t="s">
        <v>1304</v>
      </c>
      <c r="C598" s="2" t="s">
        <v>383</v>
      </c>
      <c r="D598" s="16" t="s">
        <v>264</v>
      </c>
      <c r="E598" s="2">
        <f>IFERROR(INDEX('UK Institution Coverage'!$E$2:$E$727,MATCH($A598,'UK Institution Coverage'!$A$2:$A$727,0)),0)</f>
        <v>1</v>
      </c>
      <c r="F598" s="2">
        <f>IFERROR(INDEX('UK Institution Coverage'!$M$2:$M$727,MATCH($A598,'UK Institution Coverage'!$A$2:$A$727,0)),0)</f>
        <v>1</v>
      </c>
      <c r="G598" s="2" t="str">
        <f t="shared" si="9"/>
        <v>not in target</v>
      </c>
      <c r="H598" s="2" t="s">
        <v>162</v>
      </c>
    </row>
    <row r="599" spans="1:8" ht="15" customHeight="1">
      <c r="A599" s="2" t="s">
        <v>1305</v>
      </c>
      <c r="B599" s="2" t="s">
        <v>1306</v>
      </c>
      <c r="C599" s="2" t="s">
        <v>525</v>
      </c>
      <c r="D599" s="16" t="s">
        <v>264</v>
      </c>
      <c r="E599" s="2">
        <f>IFERROR(INDEX('UK Institution Coverage'!$E$2:$E$727,MATCH($A599,'UK Institution Coverage'!$A$2:$A$727,0)),0)</f>
        <v>1</v>
      </c>
      <c r="F599" s="2">
        <f>IFERROR(INDEX('UK Institution Coverage'!$M$2:$M$727,MATCH($A599,'UK Institution Coverage'!$A$2:$A$727,0)),0)</f>
        <v>1</v>
      </c>
      <c r="G599" s="2" t="str">
        <f t="shared" si="9"/>
        <v>not in target</v>
      </c>
      <c r="H599" s="2" t="s">
        <v>97</v>
      </c>
    </row>
    <row r="600" spans="1:8" ht="15" customHeight="1">
      <c r="A600" s="2" t="s">
        <v>1307</v>
      </c>
      <c r="B600" s="2" t="s">
        <v>1308</v>
      </c>
      <c r="C600" s="2" t="s">
        <v>525</v>
      </c>
      <c r="D600" s="16" t="s">
        <v>264</v>
      </c>
      <c r="E600" s="2">
        <f>IFERROR(INDEX('UK Institution Coverage'!$E$2:$E$727,MATCH($A600,'UK Institution Coverage'!$A$2:$A$727,0)),0)</f>
        <v>1</v>
      </c>
      <c r="F600" s="2">
        <f>IFERROR(INDEX('UK Institution Coverage'!$M$2:$M$727,MATCH($A600,'UK Institution Coverage'!$A$2:$A$727,0)),0)</f>
        <v>1</v>
      </c>
      <c r="G600" s="2" t="str">
        <f t="shared" si="9"/>
        <v>not in target</v>
      </c>
      <c r="H600" s="2" t="s">
        <v>97</v>
      </c>
    </row>
    <row r="601" spans="1:8" ht="15" customHeight="1">
      <c r="A601" s="2" t="s">
        <v>1309</v>
      </c>
      <c r="B601" s="2" t="s">
        <v>1310</v>
      </c>
      <c r="C601" s="2" t="s">
        <v>383</v>
      </c>
      <c r="D601" s="16" t="s">
        <v>264</v>
      </c>
      <c r="E601" s="2">
        <f>IFERROR(INDEX('UK Institution Coverage'!$E$2:$E$727,MATCH($A601,'UK Institution Coverage'!$A$2:$A$727,0)),0)</f>
        <v>1</v>
      </c>
      <c r="F601" s="2">
        <f>IFERROR(INDEX('UK Institution Coverage'!$M$2:$M$727,MATCH($A601,'UK Institution Coverage'!$A$2:$A$727,0)),0)</f>
        <v>1</v>
      </c>
      <c r="G601" s="2" t="str">
        <f t="shared" si="9"/>
        <v>not in target</v>
      </c>
      <c r="H601" s="2" t="s">
        <v>162</v>
      </c>
    </row>
    <row r="602" spans="1:8" ht="15" customHeight="1">
      <c r="A602" s="2" t="s">
        <v>1311</v>
      </c>
      <c r="B602" s="2" t="s">
        <v>1312</v>
      </c>
      <c r="C602" s="2" t="s">
        <v>383</v>
      </c>
      <c r="D602" s="16" t="s">
        <v>264</v>
      </c>
      <c r="E602" s="2">
        <f>IFERROR(INDEX('UK Institution Coverage'!$E$2:$E$727,MATCH($A602,'UK Institution Coverage'!$A$2:$A$727,0)),0)</f>
        <v>1</v>
      </c>
      <c r="F602" s="2">
        <f>IFERROR(INDEX('UK Institution Coverage'!$M$2:$M$727,MATCH($A602,'UK Institution Coverage'!$A$2:$A$727,0)),0)</f>
        <v>1</v>
      </c>
      <c r="G602" s="2" t="str">
        <f t="shared" si="9"/>
        <v>not in target</v>
      </c>
      <c r="H602" s="2" t="s">
        <v>97</v>
      </c>
    </row>
    <row r="603" spans="1:8" ht="15" customHeight="1">
      <c r="A603" s="2" t="s">
        <v>1313</v>
      </c>
      <c r="B603" s="2" t="s">
        <v>1314</v>
      </c>
      <c r="C603" s="2" t="s">
        <v>161</v>
      </c>
      <c r="D603" s="16" t="s">
        <v>96</v>
      </c>
      <c r="E603" s="2">
        <f>IFERROR(INDEX('UK Institution Coverage'!$E$2:$E$727,MATCH($A603,'UK Institution Coverage'!$A$2:$A$727,0)),0)</f>
        <v>1</v>
      </c>
      <c r="F603" s="2">
        <f>IFERROR(INDEX('UK Institution Coverage'!$M$2:$M$727,MATCH($A603,'UK Institution Coverage'!$A$2:$A$727,0)),0)</f>
        <v>1</v>
      </c>
      <c r="G603" s="2" t="str">
        <f t="shared" si="9"/>
        <v>partial - 1 of 3</v>
      </c>
      <c r="H603" s="2" t="s">
        <v>97</v>
      </c>
    </row>
    <row r="604" spans="1:8" ht="15" customHeight="1">
      <c r="A604" s="2" t="s">
        <v>1315</v>
      </c>
      <c r="B604" s="2" t="s">
        <v>1316</v>
      </c>
      <c r="C604" s="2" t="s">
        <v>525</v>
      </c>
      <c r="D604" s="16" t="s">
        <v>264</v>
      </c>
      <c r="E604" s="2">
        <f>IFERROR(INDEX('UK Institution Coverage'!$E$2:$E$727,MATCH($A604,'UK Institution Coverage'!$A$2:$A$727,0)),0)</f>
        <v>1</v>
      </c>
      <c r="F604" s="2">
        <f>IFERROR(INDEX('UK Institution Coverage'!$M$2:$M$727,MATCH($A604,'UK Institution Coverage'!$A$2:$A$727,0)),0)</f>
        <v>1</v>
      </c>
      <c r="G604" s="2" t="str">
        <f t="shared" si="9"/>
        <v>not in target</v>
      </c>
      <c r="H604" s="2" t="s">
        <v>97</v>
      </c>
    </row>
    <row r="605" spans="1:8" ht="15" customHeight="1">
      <c r="A605" s="2" t="s">
        <v>1317</v>
      </c>
      <c r="B605" s="2" t="s">
        <v>1318</v>
      </c>
      <c r="C605" s="2" t="s">
        <v>525</v>
      </c>
      <c r="D605" s="16" t="s">
        <v>264</v>
      </c>
      <c r="E605" s="2">
        <f>IFERROR(INDEX('UK Institution Coverage'!$E$2:$E$727,MATCH($A605,'UK Institution Coverage'!$A$2:$A$727,0)),0)</f>
        <v>1</v>
      </c>
      <c r="F605" s="2">
        <f>IFERROR(INDEX('UK Institution Coverage'!$M$2:$M$727,MATCH($A605,'UK Institution Coverage'!$A$2:$A$727,0)),0)</f>
        <v>1</v>
      </c>
      <c r="G605" s="2" t="str">
        <f t="shared" si="9"/>
        <v>not in target</v>
      </c>
      <c r="H605" s="2" t="s">
        <v>162</v>
      </c>
    </row>
    <row r="606" spans="1:8" ht="15" customHeight="1">
      <c r="A606" s="2" t="s">
        <v>1319</v>
      </c>
      <c r="B606" s="2" t="s">
        <v>1320</v>
      </c>
      <c r="C606" s="2" t="s">
        <v>383</v>
      </c>
      <c r="D606" s="16" t="s">
        <v>264</v>
      </c>
      <c r="E606" s="2">
        <f>IFERROR(INDEX('UK Institution Coverage'!$E$2:$E$727,MATCH($A606,'UK Institution Coverage'!$A$2:$A$727,0)),0)</f>
        <v>1</v>
      </c>
      <c r="F606" s="2">
        <f>IFERROR(INDEX('UK Institution Coverage'!$M$2:$M$727,MATCH($A606,'UK Institution Coverage'!$A$2:$A$727,0)),0)</f>
        <v>1</v>
      </c>
      <c r="G606" s="2" t="str">
        <f t="shared" si="9"/>
        <v>not in target</v>
      </c>
      <c r="H606" s="2" t="s">
        <v>162</v>
      </c>
    </row>
    <row r="607" spans="1:8" ht="15" customHeight="1">
      <c r="A607" s="2" t="s">
        <v>1321</v>
      </c>
      <c r="B607" s="2" t="s">
        <v>1322</v>
      </c>
      <c r="C607" s="2" t="s">
        <v>383</v>
      </c>
      <c r="D607" s="16" t="s">
        <v>264</v>
      </c>
      <c r="E607" s="2">
        <f>IFERROR(INDEX('UK Institution Coverage'!$E$2:$E$727,MATCH($A607,'UK Institution Coverage'!$A$2:$A$727,0)),0)</f>
        <v>1</v>
      </c>
      <c r="F607" s="2">
        <f>IFERROR(INDEX('UK Institution Coverage'!$M$2:$M$727,MATCH($A607,'UK Institution Coverage'!$A$2:$A$727,0)),0)</f>
        <v>1</v>
      </c>
      <c r="G607" s="2" t="str">
        <f t="shared" si="9"/>
        <v>not in target</v>
      </c>
      <c r="H607" s="2" t="s">
        <v>162</v>
      </c>
    </row>
    <row r="608" spans="1:8" ht="15" customHeight="1">
      <c r="A608" s="2" t="s">
        <v>1323</v>
      </c>
      <c r="B608" s="2" t="s">
        <v>1324</v>
      </c>
      <c r="C608" s="2" t="s">
        <v>383</v>
      </c>
      <c r="D608" s="16" t="s">
        <v>264</v>
      </c>
      <c r="E608" s="2">
        <f>IFERROR(INDEX('UK Institution Coverage'!$E$2:$E$727,MATCH($A608,'UK Institution Coverage'!$A$2:$A$727,0)),0)</f>
        <v>1</v>
      </c>
      <c r="F608" s="2">
        <f>IFERROR(INDEX('UK Institution Coverage'!$M$2:$M$727,MATCH($A608,'UK Institution Coverage'!$A$2:$A$727,0)),0)</f>
        <v>1</v>
      </c>
      <c r="G608" s="2" t="str">
        <f t="shared" si="9"/>
        <v>not in target</v>
      </c>
      <c r="H608" s="2" t="s">
        <v>162</v>
      </c>
    </row>
    <row r="609" spans="1:8" ht="15" customHeight="1">
      <c r="A609" s="2" t="s">
        <v>1325</v>
      </c>
      <c r="B609" s="2" t="s">
        <v>1326</v>
      </c>
      <c r="C609" s="2" t="s">
        <v>161</v>
      </c>
      <c r="D609" s="16" t="s">
        <v>96</v>
      </c>
      <c r="E609" s="2">
        <f>IFERROR(INDEX('UK Institution Coverage'!$E$2:$E$727,MATCH($A609,'UK Institution Coverage'!$A$2:$A$727,0)),0)</f>
        <v>1</v>
      </c>
      <c r="F609" s="2">
        <f>IFERROR(INDEX('UK Institution Coverage'!$M$2:$M$727,MATCH($A609,'UK Institution Coverage'!$A$2:$A$727,0)),0)</f>
        <v>1</v>
      </c>
      <c r="G609" s="2" t="str">
        <f t="shared" si="9"/>
        <v>partial - 1 of 3</v>
      </c>
      <c r="H609" s="2" t="s">
        <v>97</v>
      </c>
    </row>
    <row r="610" spans="1:8" ht="15" customHeight="1">
      <c r="A610" s="2" t="s">
        <v>1327</v>
      </c>
      <c r="B610" s="2" t="s">
        <v>1328</v>
      </c>
      <c r="C610" s="2" t="s">
        <v>383</v>
      </c>
      <c r="D610" s="16" t="s">
        <v>264</v>
      </c>
      <c r="E610" s="2">
        <f>IFERROR(INDEX('UK Institution Coverage'!$E$2:$E$727,MATCH($A610,'UK Institution Coverage'!$A$2:$A$727,0)),0)</f>
        <v>1</v>
      </c>
      <c r="F610" s="2">
        <f>IFERROR(INDEX('UK Institution Coverage'!$M$2:$M$727,MATCH($A610,'UK Institution Coverage'!$A$2:$A$727,0)),0)</f>
        <v>1</v>
      </c>
      <c r="G610" s="2" t="str">
        <f t="shared" si="9"/>
        <v>not in target</v>
      </c>
      <c r="H610" s="2" t="s">
        <v>162</v>
      </c>
    </row>
    <row r="611" spans="1:8" ht="15" customHeight="1">
      <c r="A611" s="2" t="s">
        <v>1329</v>
      </c>
      <c r="B611" s="2" t="s">
        <v>1330</v>
      </c>
      <c r="C611" s="2" t="s">
        <v>383</v>
      </c>
      <c r="D611" s="16" t="s">
        <v>264</v>
      </c>
      <c r="E611" s="2">
        <f>IFERROR(INDEX('UK Institution Coverage'!$E$2:$E$727,MATCH($A611,'UK Institution Coverage'!$A$2:$A$727,0)),0)</f>
        <v>1</v>
      </c>
      <c r="F611" s="2">
        <f>IFERROR(INDEX('UK Institution Coverage'!$M$2:$M$727,MATCH($A611,'UK Institution Coverage'!$A$2:$A$727,0)),0)</f>
        <v>1</v>
      </c>
      <c r="G611" s="2" t="str">
        <f t="shared" si="9"/>
        <v>not in target</v>
      </c>
      <c r="H611" s="2" t="s">
        <v>162</v>
      </c>
    </row>
    <row r="612" spans="1:8" ht="15" customHeight="1">
      <c r="A612" s="2" t="s">
        <v>1331</v>
      </c>
      <c r="B612" s="2" t="s">
        <v>1332</v>
      </c>
      <c r="C612" s="2" t="s">
        <v>383</v>
      </c>
      <c r="D612" s="16" t="s">
        <v>264</v>
      </c>
      <c r="E612" s="2">
        <f>IFERROR(INDEX('UK Institution Coverage'!$E$2:$E$727,MATCH($A612,'UK Institution Coverage'!$A$2:$A$727,0)),0)</f>
        <v>1</v>
      </c>
      <c r="F612" s="2">
        <f>IFERROR(INDEX('UK Institution Coverage'!$M$2:$M$727,MATCH($A612,'UK Institution Coverage'!$A$2:$A$727,0)),0)</f>
        <v>1</v>
      </c>
      <c r="G612" s="2" t="str">
        <f t="shared" si="9"/>
        <v>not in target</v>
      </c>
      <c r="H612" s="2" t="s">
        <v>162</v>
      </c>
    </row>
    <row r="613" spans="1:8" ht="15" customHeight="1">
      <c r="A613" s="2" t="s">
        <v>1333</v>
      </c>
      <c r="B613" s="2" t="s">
        <v>1334</v>
      </c>
      <c r="C613" s="2" t="s">
        <v>383</v>
      </c>
      <c r="D613" s="16" t="s">
        <v>264</v>
      </c>
      <c r="E613" s="2">
        <f>IFERROR(INDEX('UK Institution Coverage'!$E$2:$E$727,MATCH($A613,'UK Institution Coverage'!$A$2:$A$727,0)),0)</f>
        <v>1</v>
      </c>
      <c r="F613" s="2">
        <f>IFERROR(INDEX('UK Institution Coverage'!$M$2:$M$727,MATCH($A613,'UK Institution Coverage'!$A$2:$A$727,0)),0)</f>
        <v>1</v>
      </c>
      <c r="G613" s="2" t="str">
        <f t="shared" si="9"/>
        <v>not in target</v>
      </c>
      <c r="H613" s="2" t="s">
        <v>162</v>
      </c>
    </row>
    <row r="614" spans="1:8" ht="15" customHeight="1">
      <c r="A614" s="2" t="s">
        <v>1335</v>
      </c>
      <c r="B614" s="2" t="s">
        <v>1336</v>
      </c>
      <c r="C614" s="2" t="s">
        <v>161</v>
      </c>
      <c r="D614" s="16" t="s">
        <v>96</v>
      </c>
      <c r="E614" s="2">
        <f>IFERROR(INDEX('UK Institution Coverage'!$E$2:$E$727,MATCH($A614,'UK Institution Coverage'!$A$2:$A$727,0)),0)</f>
        <v>1</v>
      </c>
      <c r="F614" s="2">
        <f>IFERROR(INDEX('UK Institution Coverage'!$M$2:$M$727,MATCH($A614,'UK Institution Coverage'!$A$2:$A$727,0)),0)</f>
        <v>1</v>
      </c>
      <c r="G614" s="2" t="str">
        <f t="shared" si="9"/>
        <v>partial - 1 of 3</v>
      </c>
      <c r="H614" s="2" t="s">
        <v>97</v>
      </c>
    </row>
    <row r="615" spans="1:8" ht="15" customHeight="1">
      <c r="A615" s="2" t="s">
        <v>1337</v>
      </c>
      <c r="B615" s="2" t="s">
        <v>1338</v>
      </c>
      <c r="C615" s="2" t="s">
        <v>383</v>
      </c>
      <c r="D615" s="16" t="s">
        <v>264</v>
      </c>
      <c r="E615" s="2">
        <f>IFERROR(INDEX('UK Institution Coverage'!$E$2:$E$727,MATCH($A615,'UK Institution Coverage'!$A$2:$A$727,0)),0)</f>
        <v>1</v>
      </c>
      <c r="F615" s="2">
        <f>IFERROR(INDEX('UK Institution Coverage'!$M$2:$M$727,MATCH($A615,'UK Institution Coverage'!$A$2:$A$727,0)),0)</f>
        <v>1</v>
      </c>
      <c r="G615" s="2" t="str">
        <f t="shared" si="9"/>
        <v>not in target</v>
      </c>
      <c r="H615" s="2" t="s">
        <v>162</v>
      </c>
    </row>
    <row r="616" spans="1:8" ht="15" customHeight="1">
      <c r="A616" s="2" t="s">
        <v>1339</v>
      </c>
      <c r="B616" s="2" t="s">
        <v>1340</v>
      </c>
      <c r="C616" s="2" t="s">
        <v>383</v>
      </c>
      <c r="D616" s="16" t="s">
        <v>264</v>
      </c>
      <c r="E616" s="2">
        <f>IFERROR(INDEX('UK Institution Coverage'!$E$2:$E$727,MATCH($A616,'UK Institution Coverage'!$A$2:$A$727,0)),0)</f>
        <v>1</v>
      </c>
      <c r="F616" s="2">
        <f>IFERROR(INDEX('UK Institution Coverage'!$M$2:$M$727,MATCH($A616,'UK Institution Coverage'!$A$2:$A$727,0)),0)</f>
        <v>1</v>
      </c>
      <c r="G616" s="2" t="str">
        <f t="shared" si="9"/>
        <v>not in target</v>
      </c>
      <c r="H616" s="2" t="s">
        <v>162</v>
      </c>
    </row>
    <row r="617" spans="1:8" ht="15" customHeight="1">
      <c r="A617" s="2" t="s">
        <v>1341</v>
      </c>
      <c r="B617" s="2" t="s">
        <v>1342</v>
      </c>
      <c r="C617" s="2" t="s">
        <v>383</v>
      </c>
      <c r="D617" s="16" t="s">
        <v>264</v>
      </c>
      <c r="E617" s="2">
        <f>IFERROR(INDEX('UK Institution Coverage'!$E$2:$E$727,MATCH($A617,'UK Institution Coverage'!$A$2:$A$727,0)),0)</f>
        <v>1</v>
      </c>
      <c r="F617" s="2">
        <f>IFERROR(INDEX('UK Institution Coverage'!$M$2:$M$727,MATCH($A617,'UK Institution Coverage'!$A$2:$A$727,0)),0)</f>
        <v>1</v>
      </c>
      <c r="G617" s="2" t="str">
        <f t="shared" si="9"/>
        <v>not in target</v>
      </c>
      <c r="H617" s="2" t="s">
        <v>162</v>
      </c>
    </row>
    <row r="618" spans="1:8" ht="15" customHeight="1">
      <c r="A618" s="2" t="s">
        <v>1343</v>
      </c>
      <c r="B618" s="2" t="s">
        <v>1344</v>
      </c>
      <c r="C618" s="2" t="s">
        <v>383</v>
      </c>
      <c r="D618" s="16" t="s">
        <v>264</v>
      </c>
      <c r="E618" s="2">
        <f>IFERROR(INDEX('UK Institution Coverage'!$E$2:$E$727,MATCH($A618,'UK Institution Coverage'!$A$2:$A$727,0)),0)</f>
        <v>1</v>
      </c>
      <c r="F618" s="2">
        <f>IFERROR(INDEX('UK Institution Coverage'!$M$2:$M$727,MATCH($A618,'UK Institution Coverage'!$A$2:$A$727,0)),0)</f>
        <v>1</v>
      </c>
      <c r="G618" s="2" t="str">
        <f t="shared" si="9"/>
        <v>not in target</v>
      </c>
      <c r="H618" s="2" t="s">
        <v>97</v>
      </c>
    </row>
    <row r="619" spans="1:8" ht="15" customHeight="1">
      <c r="A619" s="2" t="s">
        <v>1345</v>
      </c>
      <c r="B619" s="2" t="s">
        <v>1346</v>
      </c>
      <c r="C619" s="16" t="s">
        <v>421</v>
      </c>
      <c r="D619" s="16" t="s">
        <v>264</v>
      </c>
      <c r="E619" s="2">
        <f>IFERROR(INDEX('UK Institution Coverage'!$E$2:$E$727,MATCH($A619,'UK Institution Coverage'!$A$2:$A$727,0)),0)</f>
        <v>1</v>
      </c>
      <c r="F619" s="2">
        <f>IFERROR(INDEX('UK Institution Coverage'!$M$2:$M$727,MATCH($A619,'UK Institution Coverage'!$A$2:$A$727,0)),0)</f>
        <v>1</v>
      </c>
      <c r="G619" s="2" t="str">
        <f t="shared" si="9"/>
        <v>not in target</v>
      </c>
      <c r="H619" s="16" t="s">
        <v>194</v>
      </c>
    </row>
    <row r="620" spans="1:8" ht="15" customHeight="1">
      <c r="A620" s="2" t="s">
        <v>1347</v>
      </c>
      <c r="B620" s="2" t="s">
        <v>1348</v>
      </c>
      <c r="C620" s="16" t="s">
        <v>421</v>
      </c>
      <c r="D620" s="16" t="s">
        <v>264</v>
      </c>
      <c r="E620" s="2">
        <f>IFERROR(INDEX('UK Institution Coverage'!$E$2:$E$727,MATCH($A620,'UK Institution Coverage'!$A$2:$A$727,0)),0)</f>
        <v>1</v>
      </c>
      <c r="F620" s="2">
        <f>IFERROR(INDEX('UK Institution Coverage'!$M$2:$M$727,MATCH($A620,'UK Institution Coverage'!$A$2:$A$727,0)),0)</f>
        <v>1</v>
      </c>
      <c r="G620" s="2" t="str">
        <f t="shared" si="9"/>
        <v>not in target</v>
      </c>
      <c r="H620" s="16" t="s">
        <v>194</v>
      </c>
    </row>
    <row r="621" spans="1:8" ht="15" customHeight="1">
      <c r="A621" s="2" t="s">
        <v>1349</v>
      </c>
      <c r="B621" s="2" t="s">
        <v>1350</v>
      </c>
      <c r="C621" s="2" t="s">
        <v>383</v>
      </c>
      <c r="D621" s="16" t="s">
        <v>264</v>
      </c>
      <c r="E621" s="2">
        <f>IFERROR(INDEX('UK Institution Coverage'!$E$2:$E$727,MATCH($A621,'UK Institution Coverage'!$A$2:$A$727,0)),0)</f>
        <v>1</v>
      </c>
      <c r="F621" s="2">
        <f>IFERROR(INDEX('UK Institution Coverage'!$M$2:$M$727,MATCH($A621,'UK Institution Coverage'!$A$2:$A$727,0)),0)</f>
        <v>1</v>
      </c>
      <c r="G621" s="2" t="str">
        <f t="shared" si="9"/>
        <v>not in target</v>
      </c>
      <c r="H621" s="2" t="s">
        <v>97</v>
      </c>
    </row>
    <row r="622" spans="1:8" ht="15" customHeight="1">
      <c r="A622" s="2" t="s">
        <v>1351</v>
      </c>
      <c r="B622" s="2" t="s">
        <v>1352</v>
      </c>
      <c r="C622" s="2" t="s">
        <v>525</v>
      </c>
      <c r="D622" s="16" t="s">
        <v>264</v>
      </c>
      <c r="E622" s="2">
        <f>IFERROR(INDEX('UK Institution Coverage'!$E$2:$E$727,MATCH($A622,'UK Institution Coverage'!$A$2:$A$727,0)),0)</f>
        <v>1</v>
      </c>
      <c r="F622" s="2">
        <f>IFERROR(INDEX('UK Institution Coverage'!$M$2:$M$727,MATCH($A622,'UK Institution Coverage'!$A$2:$A$727,0)),0)</f>
        <v>1</v>
      </c>
      <c r="G622" s="2" t="str">
        <f t="shared" si="9"/>
        <v>not in target</v>
      </c>
      <c r="H622" s="2" t="s">
        <v>97</v>
      </c>
    </row>
    <row r="623" spans="1:8" ht="15" customHeight="1">
      <c r="A623" s="2" t="s">
        <v>1353</v>
      </c>
      <c r="B623" s="2" t="s">
        <v>1354</v>
      </c>
      <c r="C623" s="2" t="s">
        <v>525</v>
      </c>
      <c r="D623" s="16" t="s">
        <v>264</v>
      </c>
      <c r="E623" s="2">
        <f>IFERROR(INDEX('UK Institution Coverage'!$E$2:$E$727,MATCH($A623,'UK Institution Coverage'!$A$2:$A$727,0)),0)</f>
        <v>1</v>
      </c>
      <c r="F623" s="2">
        <f>IFERROR(INDEX('UK Institution Coverage'!$M$2:$M$727,MATCH($A623,'UK Institution Coverage'!$A$2:$A$727,0)),0)</f>
        <v>1</v>
      </c>
      <c r="G623" s="2" t="str">
        <f t="shared" si="9"/>
        <v>not in target</v>
      </c>
      <c r="H623" s="2" t="s">
        <v>97</v>
      </c>
    </row>
    <row r="624" spans="1:8" ht="15" customHeight="1">
      <c r="A624" s="2" t="s">
        <v>1355</v>
      </c>
      <c r="B624" s="2" t="s">
        <v>1356</v>
      </c>
      <c r="C624" s="2" t="s">
        <v>525</v>
      </c>
      <c r="D624" s="16" t="s">
        <v>264</v>
      </c>
      <c r="E624" s="2">
        <f>IFERROR(INDEX('UK Institution Coverage'!$E$2:$E$727,MATCH($A624,'UK Institution Coverage'!$A$2:$A$727,0)),0)</f>
        <v>1</v>
      </c>
      <c r="F624" s="2">
        <f>IFERROR(INDEX('UK Institution Coverage'!$M$2:$M$727,MATCH($A624,'UK Institution Coverage'!$A$2:$A$727,0)),0)</f>
        <v>1</v>
      </c>
      <c r="G624" s="2" t="str">
        <f t="shared" si="9"/>
        <v>not in target</v>
      </c>
      <c r="H624" s="2" t="s">
        <v>97</v>
      </c>
    </row>
    <row r="625" spans="1:8" ht="15" customHeight="1">
      <c r="A625" s="2" t="s">
        <v>1357</v>
      </c>
      <c r="B625" s="2" t="s">
        <v>1358</v>
      </c>
      <c r="C625" s="2" t="s">
        <v>383</v>
      </c>
      <c r="D625" s="16" t="s">
        <v>264</v>
      </c>
      <c r="E625" s="2">
        <f>IFERROR(INDEX('UK Institution Coverage'!$E$2:$E$727,MATCH($A625,'UK Institution Coverage'!$A$2:$A$727,0)),0)</f>
        <v>1</v>
      </c>
      <c r="F625" s="2">
        <f>IFERROR(INDEX('UK Institution Coverage'!$M$2:$M$727,MATCH($A625,'UK Institution Coverage'!$A$2:$A$727,0)),0)</f>
        <v>1</v>
      </c>
      <c r="G625" s="2" t="str">
        <f t="shared" si="9"/>
        <v>not in target</v>
      </c>
      <c r="H625" s="2" t="s">
        <v>162</v>
      </c>
    </row>
    <row r="626" spans="1:8" ht="15" customHeight="1">
      <c r="A626" s="2" t="s">
        <v>1359</v>
      </c>
      <c r="B626" s="2" t="s">
        <v>1360</v>
      </c>
      <c r="C626" s="2" t="s">
        <v>383</v>
      </c>
      <c r="D626" s="16" t="s">
        <v>264</v>
      </c>
      <c r="E626" s="2">
        <f>IFERROR(INDEX('UK Institution Coverage'!$E$2:$E$727,MATCH($A626,'UK Institution Coverage'!$A$2:$A$727,0)),0)</f>
        <v>1</v>
      </c>
      <c r="F626" s="2">
        <f>IFERROR(INDEX('UK Institution Coverage'!$M$2:$M$727,MATCH($A626,'UK Institution Coverage'!$A$2:$A$727,0)),0)</f>
        <v>1</v>
      </c>
      <c r="G626" s="2" t="str">
        <f t="shared" si="9"/>
        <v>not in target</v>
      </c>
      <c r="H626" s="2" t="s">
        <v>162</v>
      </c>
    </row>
    <row r="627" spans="1:8" ht="15" customHeight="1">
      <c r="A627" s="2" t="s">
        <v>1361</v>
      </c>
      <c r="B627" s="2" t="s">
        <v>1362</v>
      </c>
      <c r="C627" s="2" t="s">
        <v>383</v>
      </c>
      <c r="D627" s="16" t="s">
        <v>264</v>
      </c>
      <c r="E627" s="2">
        <f>IFERROR(INDEX('UK Institution Coverage'!$E$2:$E$727,MATCH($A627,'UK Institution Coverage'!$A$2:$A$727,0)),0)</f>
        <v>1</v>
      </c>
      <c r="F627" s="2">
        <f>IFERROR(INDEX('UK Institution Coverage'!$M$2:$M$727,MATCH($A627,'UK Institution Coverage'!$A$2:$A$727,0)),0)</f>
        <v>1</v>
      </c>
      <c r="G627" s="2" t="str">
        <f t="shared" si="9"/>
        <v>not in target</v>
      </c>
      <c r="H627" s="2" t="s">
        <v>162</v>
      </c>
    </row>
    <row r="628" spans="1:8" ht="15" customHeight="1">
      <c r="A628" s="2" t="s">
        <v>1363</v>
      </c>
      <c r="B628" s="2" t="s">
        <v>1364</v>
      </c>
      <c r="C628" s="2" t="s">
        <v>383</v>
      </c>
      <c r="D628" s="16" t="s">
        <v>264</v>
      </c>
      <c r="E628" s="2">
        <f>IFERROR(INDEX('UK Institution Coverage'!$E$2:$E$727,MATCH($A628,'UK Institution Coverage'!$A$2:$A$727,0)),0)</f>
        <v>1</v>
      </c>
      <c r="F628" s="2">
        <f>IFERROR(INDEX('UK Institution Coverage'!$M$2:$M$727,MATCH($A628,'UK Institution Coverage'!$A$2:$A$727,0)),0)</f>
        <v>1</v>
      </c>
      <c r="G628" s="2" t="str">
        <f t="shared" si="9"/>
        <v>not in target</v>
      </c>
      <c r="H628" s="2" t="s">
        <v>162</v>
      </c>
    </row>
    <row r="629" spans="1:8" ht="15" customHeight="1">
      <c r="A629" s="2" t="s">
        <v>1365</v>
      </c>
      <c r="B629" s="2" t="s">
        <v>1366</v>
      </c>
      <c r="C629" s="2" t="s">
        <v>383</v>
      </c>
      <c r="D629" s="16" t="s">
        <v>264</v>
      </c>
      <c r="E629" s="2">
        <f>IFERROR(INDEX('UK Institution Coverage'!$E$2:$E$727,MATCH($A629,'UK Institution Coverage'!$A$2:$A$727,0)),0)</f>
        <v>1</v>
      </c>
      <c r="F629" s="2">
        <f>IFERROR(INDEX('UK Institution Coverage'!$M$2:$M$727,MATCH($A629,'UK Institution Coverage'!$A$2:$A$727,0)),0)</f>
        <v>1</v>
      </c>
      <c r="G629" s="2" t="str">
        <f t="shared" si="9"/>
        <v>not in target</v>
      </c>
      <c r="H629" s="2" t="s">
        <v>97</v>
      </c>
    </row>
    <row r="630" spans="1:8" ht="15" customHeight="1">
      <c r="A630" s="2" t="s">
        <v>1367</v>
      </c>
      <c r="B630" s="2" t="s">
        <v>1368</v>
      </c>
      <c r="C630" s="2" t="s">
        <v>161</v>
      </c>
      <c r="D630" s="16" t="s">
        <v>96</v>
      </c>
      <c r="E630" s="2">
        <f>IFERROR(INDEX('UK Institution Coverage'!$E$2:$E$727,MATCH($A630,'UK Institution Coverage'!$A$2:$A$727,0)),0)</f>
        <v>1</v>
      </c>
      <c r="F630" s="2">
        <f>IFERROR(INDEX('UK Institution Coverage'!$M$2:$M$727,MATCH($A630,'UK Institution Coverage'!$A$2:$A$727,0)),0)</f>
        <v>1</v>
      </c>
      <c r="G630" s="2" t="str">
        <f t="shared" si="9"/>
        <v>partial - 1 of 3</v>
      </c>
      <c r="H630" s="2" t="s">
        <v>97</v>
      </c>
    </row>
    <row r="631" spans="1:8" ht="15" customHeight="1">
      <c r="A631" s="2" t="s">
        <v>1369</v>
      </c>
      <c r="B631" s="2" t="s">
        <v>1370</v>
      </c>
      <c r="C631" s="2" t="s">
        <v>161</v>
      </c>
      <c r="D631" s="16" t="s">
        <v>96</v>
      </c>
      <c r="E631" s="2">
        <f>IFERROR(INDEX('UK Institution Coverage'!$E$2:$E$727,MATCH($A631,'UK Institution Coverage'!$A$2:$A$727,0)),0)</f>
        <v>1</v>
      </c>
      <c r="F631" s="2">
        <f>IFERROR(INDEX('UK Institution Coverage'!$M$2:$M$727,MATCH($A631,'UK Institution Coverage'!$A$2:$A$727,0)),0)</f>
        <v>0</v>
      </c>
      <c r="G631" s="2" t="str">
        <f t="shared" si="9"/>
        <v>partial - 0 of 3</v>
      </c>
      <c r="H631" s="2" t="s">
        <v>97</v>
      </c>
    </row>
    <row r="632" spans="1:8" ht="15" customHeight="1">
      <c r="A632" s="2" t="s">
        <v>1371</v>
      </c>
      <c r="B632" s="2" t="s">
        <v>1372</v>
      </c>
      <c r="C632" s="2" t="s">
        <v>383</v>
      </c>
      <c r="D632" s="16" t="s">
        <v>264</v>
      </c>
      <c r="E632" s="2">
        <f>IFERROR(INDEX('UK Institution Coverage'!$E$2:$E$727,MATCH($A632,'UK Institution Coverage'!$A$2:$A$727,0)),0)</f>
        <v>1</v>
      </c>
      <c r="F632" s="2">
        <f>IFERROR(INDEX('UK Institution Coverage'!$M$2:$M$727,MATCH($A632,'UK Institution Coverage'!$A$2:$A$727,0)),0)</f>
        <v>1</v>
      </c>
      <c r="G632" s="2" t="str">
        <f t="shared" si="9"/>
        <v>not in target</v>
      </c>
      <c r="H632" s="2" t="s">
        <v>162</v>
      </c>
    </row>
    <row r="633" spans="1:8" ht="15" customHeight="1">
      <c r="A633" s="2" t="s">
        <v>1373</v>
      </c>
      <c r="B633" s="2" t="s">
        <v>1374</v>
      </c>
      <c r="C633" s="2" t="s">
        <v>383</v>
      </c>
      <c r="D633" s="16" t="s">
        <v>264</v>
      </c>
      <c r="E633" s="2">
        <f>IFERROR(INDEX('UK Institution Coverage'!$E$2:$E$727,MATCH($A633,'UK Institution Coverage'!$A$2:$A$727,0)),0)</f>
        <v>1</v>
      </c>
      <c r="F633" s="2">
        <f>IFERROR(INDEX('UK Institution Coverage'!$M$2:$M$727,MATCH($A633,'UK Institution Coverage'!$A$2:$A$727,0)),0)</f>
        <v>1</v>
      </c>
      <c r="G633" s="2" t="str">
        <f t="shared" si="9"/>
        <v>not in target</v>
      </c>
      <c r="H633" s="2" t="s">
        <v>162</v>
      </c>
    </row>
    <row r="634" spans="1:8" ht="15" customHeight="1">
      <c r="A634" s="2" t="s">
        <v>1375</v>
      </c>
      <c r="B634" s="2" t="s">
        <v>1376</v>
      </c>
      <c r="C634" s="2" t="s">
        <v>525</v>
      </c>
      <c r="D634" s="16" t="s">
        <v>264</v>
      </c>
      <c r="E634" s="2">
        <f>IFERROR(INDEX('UK Institution Coverage'!$E$2:$E$727,MATCH($A634,'UK Institution Coverage'!$A$2:$A$727,0)),0)</f>
        <v>1</v>
      </c>
      <c r="F634" s="2">
        <f>IFERROR(INDEX('UK Institution Coverage'!$M$2:$M$727,MATCH($A634,'UK Institution Coverage'!$A$2:$A$727,0)),0)</f>
        <v>1</v>
      </c>
      <c r="G634" s="2" t="str">
        <f t="shared" si="9"/>
        <v>not in target</v>
      </c>
      <c r="H634" s="2" t="s">
        <v>97</v>
      </c>
    </row>
    <row r="635" spans="1:8" ht="15" customHeight="1">
      <c r="A635" s="2" t="s">
        <v>1377</v>
      </c>
      <c r="B635" s="2" t="s">
        <v>1378</v>
      </c>
      <c r="C635" s="2" t="s">
        <v>161</v>
      </c>
      <c r="D635" s="16" t="s">
        <v>96</v>
      </c>
      <c r="E635" s="2">
        <f>IFERROR(INDEX('UK Institution Coverage'!$E$2:$E$727,MATCH($A635,'UK Institution Coverage'!$A$2:$A$727,0)),0)</f>
        <v>1</v>
      </c>
      <c r="F635" s="2">
        <f>IFERROR(INDEX('UK Institution Coverage'!$M$2:$M$727,MATCH($A635,'UK Institution Coverage'!$A$2:$A$727,0)),0)</f>
        <v>1</v>
      </c>
      <c r="G635" s="2" t="str">
        <f t="shared" si="9"/>
        <v>partial - 1 of 3</v>
      </c>
      <c r="H635" s="2" t="s">
        <v>162</v>
      </c>
    </row>
    <row r="636" spans="1:8" ht="15" customHeight="1">
      <c r="A636" s="2" t="s">
        <v>1379</v>
      </c>
      <c r="B636" s="2" t="s">
        <v>1380</v>
      </c>
      <c r="C636" s="2" t="s">
        <v>161</v>
      </c>
      <c r="D636" s="16" t="s">
        <v>96</v>
      </c>
      <c r="E636" s="2">
        <f>IFERROR(INDEX('UK Institution Coverage'!$E$2:$E$727,MATCH($A636,'UK Institution Coverage'!$A$2:$A$727,0)),0)</f>
        <v>1</v>
      </c>
      <c r="F636" s="2">
        <f>IFERROR(INDEX('UK Institution Coverage'!$M$2:$M$727,MATCH($A636,'UK Institution Coverage'!$A$2:$A$727,0)),0)</f>
        <v>0</v>
      </c>
      <c r="G636" s="2" t="str">
        <f t="shared" si="9"/>
        <v>partial - 0 of 3</v>
      </c>
      <c r="H636" s="2" t="s">
        <v>162</v>
      </c>
    </row>
    <row r="637" spans="1:8" ht="15" customHeight="1">
      <c r="A637" s="2" t="s">
        <v>1381</v>
      </c>
      <c r="B637" s="2" t="s">
        <v>1382</v>
      </c>
      <c r="C637" s="2" t="s">
        <v>383</v>
      </c>
      <c r="D637" s="16" t="s">
        <v>264</v>
      </c>
      <c r="E637" s="2">
        <f>IFERROR(INDEX('UK Institution Coverage'!$E$2:$E$727,MATCH($A637,'UK Institution Coverage'!$A$2:$A$727,0)),0)</f>
        <v>1</v>
      </c>
      <c r="F637" s="2">
        <f>IFERROR(INDEX('UK Institution Coverage'!$M$2:$M$727,MATCH($A637,'UK Institution Coverage'!$A$2:$A$727,0)),0)</f>
        <v>1</v>
      </c>
      <c r="G637" s="2" t="str">
        <f t="shared" si="9"/>
        <v>not in target</v>
      </c>
      <c r="H637" s="2" t="s">
        <v>162</v>
      </c>
    </row>
    <row r="638" spans="1:8" ht="15" customHeight="1">
      <c r="A638" s="2" t="s">
        <v>1383</v>
      </c>
      <c r="B638" s="2" t="s">
        <v>1384</v>
      </c>
      <c r="C638" s="2" t="s">
        <v>383</v>
      </c>
      <c r="D638" s="16" t="s">
        <v>264</v>
      </c>
      <c r="E638" s="2">
        <f>IFERROR(INDEX('UK Institution Coverage'!$E$2:$E$727,MATCH($A638,'UK Institution Coverage'!$A$2:$A$727,0)),0)</f>
        <v>1</v>
      </c>
      <c r="F638" s="2">
        <f>IFERROR(INDEX('UK Institution Coverage'!$M$2:$M$727,MATCH($A638,'UK Institution Coverage'!$A$2:$A$727,0)),0)</f>
        <v>1</v>
      </c>
      <c r="G638" s="2" t="str">
        <f t="shared" si="9"/>
        <v>not in target</v>
      </c>
      <c r="H638" s="2" t="s">
        <v>162</v>
      </c>
    </row>
    <row r="639" spans="1:8" ht="15" customHeight="1">
      <c r="A639" s="2" t="s">
        <v>1385</v>
      </c>
      <c r="B639" s="2" t="s">
        <v>1386</v>
      </c>
      <c r="C639" s="2" t="s">
        <v>383</v>
      </c>
      <c r="D639" s="16" t="s">
        <v>264</v>
      </c>
      <c r="E639" s="2">
        <f>IFERROR(INDEX('UK Institution Coverage'!$E$2:$E$727,MATCH($A639,'UK Institution Coverage'!$A$2:$A$727,0)),0)</f>
        <v>1</v>
      </c>
      <c r="F639" s="2">
        <f>IFERROR(INDEX('UK Institution Coverage'!$M$2:$M$727,MATCH($A639,'UK Institution Coverage'!$A$2:$A$727,0)),0)</f>
        <v>1</v>
      </c>
      <c r="G639" s="2" t="str">
        <f t="shared" si="9"/>
        <v>not in target</v>
      </c>
      <c r="H639" s="2" t="s">
        <v>162</v>
      </c>
    </row>
    <row r="640" spans="1:8" ht="15" customHeight="1">
      <c r="A640" s="2" t="s">
        <v>1387</v>
      </c>
      <c r="B640" s="2" t="s">
        <v>1388</v>
      </c>
      <c r="C640" s="2" t="s">
        <v>525</v>
      </c>
      <c r="D640" s="16" t="s">
        <v>264</v>
      </c>
      <c r="E640" s="2">
        <f>IFERROR(INDEX('UK Institution Coverage'!$E$2:$E$727,MATCH($A640,'UK Institution Coverage'!$A$2:$A$727,0)),0)</f>
        <v>1</v>
      </c>
      <c r="F640" s="2">
        <f>IFERROR(INDEX('UK Institution Coverage'!$M$2:$M$727,MATCH($A640,'UK Institution Coverage'!$A$2:$A$727,0)),0)</f>
        <v>1</v>
      </c>
      <c r="G640" s="2" t="str">
        <f t="shared" si="9"/>
        <v>not in target</v>
      </c>
      <c r="H640" s="2" t="s">
        <v>97</v>
      </c>
    </row>
    <row r="641" spans="1:8" ht="15" customHeight="1">
      <c r="A641" s="2" t="s">
        <v>1389</v>
      </c>
      <c r="B641" s="2" t="s">
        <v>1390</v>
      </c>
      <c r="C641" s="2" t="s">
        <v>161</v>
      </c>
      <c r="D641" s="16" t="s">
        <v>96</v>
      </c>
      <c r="E641" s="2">
        <f>IFERROR(INDEX('UK Institution Coverage'!$E$2:$E$727,MATCH($A641,'UK Institution Coverage'!$A$2:$A$727,0)),0)</f>
        <v>1</v>
      </c>
      <c r="F641" s="2">
        <f>IFERROR(INDEX('UK Institution Coverage'!$M$2:$M$727,MATCH($A641,'UK Institution Coverage'!$A$2:$A$727,0)),0)</f>
        <v>1</v>
      </c>
      <c r="G641" s="2" t="str">
        <f t="shared" si="9"/>
        <v>partial - 1 of 3</v>
      </c>
      <c r="H641" s="2" t="s">
        <v>97</v>
      </c>
    </row>
    <row r="642" spans="1:8" ht="15" customHeight="1">
      <c r="A642" s="2" t="s">
        <v>1391</v>
      </c>
      <c r="B642" s="2" t="s">
        <v>1392</v>
      </c>
      <c r="C642" s="2" t="s">
        <v>383</v>
      </c>
      <c r="D642" s="16" t="s">
        <v>264</v>
      </c>
      <c r="E642" s="2">
        <f>IFERROR(INDEX('UK Institution Coverage'!$E$2:$E$727,MATCH($A642,'UK Institution Coverage'!$A$2:$A$727,0)),0)</f>
        <v>1</v>
      </c>
      <c r="F642" s="2">
        <f>IFERROR(INDEX('UK Institution Coverage'!$M$2:$M$727,MATCH($A642,'UK Institution Coverage'!$A$2:$A$727,0)),0)</f>
        <v>1</v>
      </c>
      <c r="G642" s="2" t="str">
        <f t="shared" ref="G642:G705" si="10">IF($D642&lt;&gt;"Yes","not in target",IF($E642=0,"NO CONTACTS",IF($F642=3,"all 3 personas","partial - "&amp;$F642&amp;" of 3")))</f>
        <v>not in target</v>
      </c>
      <c r="H642" s="2" t="s">
        <v>162</v>
      </c>
    </row>
    <row r="643" spans="1:8" ht="15" customHeight="1">
      <c r="A643" s="2" t="s">
        <v>1393</v>
      </c>
      <c r="B643" s="2" t="s">
        <v>1394</v>
      </c>
      <c r="C643" s="2" t="s">
        <v>161</v>
      </c>
      <c r="D643" s="16" t="s">
        <v>96</v>
      </c>
      <c r="E643" s="2">
        <f>IFERROR(INDEX('UK Institution Coverage'!$E$2:$E$727,MATCH($A643,'UK Institution Coverage'!$A$2:$A$727,0)),0)</f>
        <v>1</v>
      </c>
      <c r="F643" s="2">
        <f>IFERROR(INDEX('UK Institution Coverage'!$M$2:$M$727,MATCH($A643,'UK Institution Coverage'!$A$2:$A$727,0)),0)</f>
        <v>0</v>
      </c>
      <c r="G643" s="2" t="str">
        <f t="shared" si="10"/>
        <v>partial - 0 of 3</v>
      </c>
      <c r="H643" s="2" t="s">
        <v>162</v>
      </c>
    </row>
    <row r="644" spans="1:8" ht="15" customHeight="1">
      <c r="A644" s="2" t="s">
        <v>1395</v>
      </c>
      <c r="B644" s="2" t="s">
        <v>1396</v>
      </c>
      <c r="C644" s="2" t="s">
        <v>525</v>
      </c>
      <c r="D644" s="16" t="s">
        <v>264</v>
      </c>
      <c r="E644" s="2">
        <f>IFERROR(INDEX('UK Institution Coverage'!$E$2:$E$727,MATCH($A644,'UK Institution Coverage'!$A$2:$A$727,0)),0)</f>
        <v>1</v>
      </c>
      <c r="F644" s="2">
        <f>IFERROR(INDEX('UK Institution Coverage'!$M$2:$M$727,MATCH($A644,'UK Institution Coverage'!$A$2:$A$727,0)),0)</f>
        <v>1</v>
      </c>
      <c r="G644" s="2" t="str">
        <f t="shared" si="10"/>
        <v>not in target</v>
      </c>
      <c r="H644" s="2" t="s">
        <v>97</v>
      </c>
    </row>
    <row r="645" spans="1:8" ht="15" customHeight="1">
      <c r="A645" s="2" t="s">
        <v>1397</v>
      </c>
      <c r="B645" s="2" t="s">
        <v>1398</v>
      </c>
      <c r="C645" s="16" t="s">
        <v>421</v>
      </c>
      <c r="D645" s="16" t="s">
        <v>264</v>
      </c>
      <c r="E645" s="2">
        <f>IFERROR(INDEX('UK Institution Coverage'!$E$2:$E$727,MATCH($A645,'UK Institution Coverage'!$A$2:$A$727,0)),0)</f>
        <v>1</v>
      </c>
      <c r="F645" s="2">
        <f>IFERROR(INDEX('UK Institution Coverage'!$M$2:$M$727,MATCH($A645,'UK Institution Coverage'!$A$2:$A$727,0)),0)</f>
        <v>1</v>
      </c>
      <c r="G645" s="2" t="str">
        <f t="shared" si="10"/>
        <v>not in target</v>
      </c>
      <c r="H645" s="16" t="s">
        <v>194</v>
      </c>
    </row>
    <row r="646" spans="1:8" ht="15" customHeight="1">
      <c r="A646" s="2" t="s">
        <v>1399</v>
      </c>
      <c r="B646" s="2" t="s">
        <v>1400</v>
      </c>
      <c r="C646" s="16" t="s">
        <v>368</v>
      </c>
      <c r="D646" s="16" t="s">
        <v>264</v>
      </c>
      <c r="E646" s="2">
        <f>IFERROR(INDEX('UK Institution Coverage'!$E$2:$E$727,MATCH($A646,'UK Institution Coverage'!$A$2:$A$727,0)),0)</f>
        <v>1</v>
      </c>
      <c r="F646" s="2">
        <f>IFERROR(INDEX('UK Institution Coverage'!$M$2:$M$727,MATCH($A646,'UK Institution Coverage'!$A$2:$A$727,0)),0)</f>
        <v>1</v>
      </c>
      <c r="G646" s="2" t="str">
        <f t="shared" si="10"/>
        <v>not in target</v>
      </c>
      <c r="H646" s="16" t="s">
        <v>194</v>
      </c>
    </row>
    <row r="647" spans="1:8" ht="15" customHeight="1">
      <c r="A647" s="2" t="s">
        <v>1401</v>
      </c>
      <c r="B647" s="2" t="s">
        <v>1402</v>
      </c>
      <c r="C647" s="2" t="s">
        <v>525</v>
      </c>
      <c r="D647" s="16" t="s">
        <v>264</v>
      </c>
      <c r="E647" s="2">
        <f>IFERROR(INDEX('UK Institution Coverage'!$E$2:$E$727,MATCH($A647,'UK Institution Coverage'!$A$2:$A$727,0)),0)</f>
        <v>1</v>
      </c>
      <c r="F647" s="2">
        <f>IFERROR(INDEX('UK Institution Coverage'!$M$2:$M$727,MATCH($A647,'UK Institution Coverage'!$A$2:$A$727,0)),0)</f>
        <v>1</v>
      </c>
      <c r="G647" s="2" t="str">
        <f t="shared" si="10"/>
        <v>not in target</v>
      </c>
      <c r="H647" s="2" t="s">
        <v>97</v>
      </c>
    </row>
    <row r="648" spans="1:8" ht="15" customHeight="1">
      <c r="A648" s="2" t="s">
        <v>1403</v>
      </c>
      <c r="B648" s="2" t="s">
        <v>1404</v>
      </c>
      <c r="C648" s="2" t="s">
        <v>383</v>
      </c>
      <c r="D648" s="16" t="s">
        <v>264</v>
      </c>
      <c r="E648" s="2">
        <f>IFERROR(INDEX('UK Institution Coverage'!$E$2:$E$727,MATCH($A648,'UK Institution Coverage'!$A$2:$A$727,0)),0)</f>
        <v>1</v>
      </c>
      <c r="F648" s="2">
        <f>IFERROR(INDEX('UK Institution Coverage'!$M$2:$M$727,MATCH($A648,'UK Institution Coverage'!$A$2:$A$727,0)),0)</f>
        <v>1</v>
      </c>
      <c r="G648" s="2" t="str">
        <f t="shared" si="10"/>
        <v>not in target</v>
      </c>
      <c r="H648" s="2" t="s">
        <v>162</v>
      </c>
    </row>
    <row r="649" spans="1:8" ht="15" customHeight="1">
      <c r="A649" s="2" t="s">
        <v>1405</v>
      </c>
      <c r="B649" s="2" t="s">
        <v>1406</v>
      </c>
      <c r="C649" s="16" t="s">
        <v>368</v>
      </c>
      <c r="D649" s="16" t="s">
        <v>264</v>
      </c>
      <c r="E649" s="2">
        <f>IFERROR(INDEX('UK Institution Coverage'!$E$2:$E$727,MATCH($A649,'UK Institution Coverage'!$A$2:$A$727,0)),0)</f>
        <v>1</v>
      </c>
      <c r="F649" s="2">
        <f>IFERROR(INDEX('UK Institution Coverage'!$M$2:$M$727,MATCH($A649,'UK Institution Coverage'!$A$2:$A$727,0)),0)</f>
        <v>1</v>
      </c>
      <c r="G649" s="2" t="str">
        <f t="shared" si="10"/>
        <v>not in target</v>
      </c>
      <c r="H649" s="16" t="s">
        <v>194</v>
      </c>
    </row>
    <row r="650" spans="1:8" ht="15" customHeight="1">
      <c r="A650" s="2" t="s">
        <v>1407</v>
      </c>
      <c r="B650" s="2" t="s">
        <v>1408</v>
      </c>
      <c r="C650" s="16" t="s">
        <v>368</v>
      </c>
      <c r="D650" s="16" t="s">
        <v>264</v>
      </c>
      <c r="E650" s="2">
        <f>IFERROR(INDEX('UK Institution Coverage'!$E$2:$E$727,MATCH($A650,'UK Institution Coverage'!$A$2:$A$727,0)),0)</f>
        <v>1</v>
      </c>
      <c r="F650" s="2">
        <f>IFERROR(INDEX('UK Institution Coverage'!$M$2:$M$727,MATCH($A650,'UK Institution Coverage'!$A$2:$A$727,0)),0)</f>
        <v>1</v>
      </c>
      <c r="G650" s="2" t="str">
        <f t="shared" si="10"/>
        <v>not in target</v>
      </c>
      <c r="H650" s="16" t="s">
        <v>194</v>
      </c>
    </row>
    <row r="651" spans="1:8" ht="15" customHeight="1">
      <c r="A651" s="2" t="s">
        <v>1409</v>
      </c>
      <c r="B651" s="2" t="s">
        <v>1410</v>
      </c>
      <c r="C651" s="2" t="s">
        <v>383</v>
      </c>
      <c r="D651" s="16" t="s">
        <v>264</v>
      </c>
      <c r="E651" s="2">
        <f>IFERROR(INDEX('UK Institution Coverage'!$E$2:$E$727,MATCH($A651,'UK Institution Coverage'!$A$2:$A$727,0)),0)</f>
        <v>1</v>
      </c>
      <c r="F651" s="2">
        <f>IFERROR(INDEX('UK Institution Coverage'!$M$2:$M$727,MATCH($A651,'UK Institution Coverage'!$A$2:$A$727,0)),0)</f>
        <v>1</v>
      </c>
      <c r="G651" s="2" t="str">
        <f t="shared" si="10"/>
        <v>not in target</v>
      </c>
      <c r="H651" s="2" t="s">
        <v>162</v>
      </c>
    </row>
    <row r="652" spans="1:8" ht="15" customHeight="1">
      <c r="A652" s="2" t="s">
        <v>1411</v>
      </c>
      <c r="B652" s="2" t="s">
        <v>1412</v>
      </c>
      <c r="C652" s="2" t="s">
        <v>383</v>
      </c>
      <c r="D652" s="16" t="s">
        <v>264</v>
      </c>
      <c r="E652" s="2">
        <f>IFERROR(INDEX('UK Institution Coverage'!$E$2:$E$727,MATCH($A652,'UK Institution Coverage'!$A$2:$A$727,0)),0)</f>
        <v>1</v>
      </c>
      <c r="F652" s="2">
        <f>IFERROR(INDEX('UK Institution Coverage'!$M$2:$M$727,MATCH($A652,'UK Institution Coverage'!$A$2:$A$727,0)),0)</f>
        <v>1</v>
      </c>
      <c r="G652" s="2" t="str">
        <f t="shared" si="10"/>
        <v>not in target</v>
      </c>
      <c r="H652" s="2" t="s">
        <v>162</v>
      </c>
    </row>
    <row r="653" spans="1:8" ht="15" customHeight="1">
      <c r="A653" s="2" t="s">
        <v>1413</v>
      </c>
      <c r="B653" s="2" t="s">
        <v>1414</v>
      </c>
      <c r="C653" s="16" t="s">
        <v>368</v>
      </c>
      <c r="D653" s="16" t="s">
        <v>264</v>
      </c>
      <c r="E653" s="2">
        <f>IFERROR(INDEX('UK Institution Coverage'!$E$2:$E$727,MATCH($A653,'UK Institution Coverage'!$A$2:$A$727,0)),0)</f>
        <v>1</v>
      </c>
      <c r="F653" s="2">
        <f>IFERROR(INDEX('UK Institution Coverage'!$M$2:$M$727,MATCH($A653,'UK Institution Coverage'!$A$2:$A$727,0)),0)</f>
        <v>1</v>
      </c>
      <c r="G653" s="2" t="str">
        <f t="shared" si="10"/>
        <v>not in target</v>
      </c>
      <c r="H653" s="16" t="s">
        <v>194</v>
      </c>
    </row>
    <row r="654" spans="1:8" ht="15" customHeight="1">
      <c r="A654" s="2" t="s">
        <v>1415</v>
      </c>
      <c r="B654" s="2" t="s">
        <v>1416</v>
      </c>
      <c r="C654" s="16" t="s">
        <v>421</v>
      </c>
      <c r="D654" s="16" t="s">
        <v>264</v>
      </c>
      <c r="E654" s="2">
        <f>IFERROR(INDEX('UK Institution Coverage'!$E$2:$E$727,MATCH($A654,'UK Institution Coverage'!$A$2:$A$727,0)),0)</f>
        <v>1</v>
      </c>
      <c r="F654" s="2">
        <f>IFERROR(INDEX('UK Institution Coverage'!$M$2:$M$727,MATCH($A654,'UK Institution Coverage'!$A$2:$A$727,0)),0)</f>
        <v>1</v>
      </c>
      <c r="G654" s="2" t="str">
        <f t="shared" si="10"/>
        <v>not in target</v>
      </c>
      <c r="H654" s="16" t="s">
        <v>194</v>
      </c>
    </row>
    <row r="655" spans="1:8" ht="15" customHeight="1">
      <c r="A655" s="2" t="s">
        <v>1417</v>
      </c>
      <c r="B655" s="2" t="s">
        <v>1418</v>
      </c>
      <c r="C655" s="16" t="s">
        <v>421</v>
      </c>
      <c r="D655" s="16" t="s">
        <v>264</v>
      </c>
      <c r="E655" s="2">
        <f>IFERROR(INDEX('UK Institution Coverage'!$E$2:$E$727,MATCH($A655,'UK Institution Coverage'!$A$2:$A$727,0)),0)</f>
        <v>1</v>
      </c>
      <c r="F655" s="2">
        <f>IFERROR(INDEX('UK Institution Coverage'!$M$2:$M$727,MATCH($A655,'UK Institution Coverage'!$A$2:$A$727,0)),0)</f>
        <v>1</v>
      </c>
      <c r="G655" s="2" t="str">
        <f t="shared" si="10"/>
        <v>not in target</v>
      </c>
      <c r="H655" s="16" t="s">
        <v>194</v>
      </c>
    </row>
    <row r="656" spans="1:8" ht="15" customHeight="1">
      <c r="A656" s="2" t="s">
        <v>1419</v>
      </c>
      <c r="B656" s="2" t="s">
        <v>1420</v>
      </c>
      <c r="C656" s="2" t="s">
        <v>383</v>
      </c>
      <c r="D656" s="16" t="s">
        <v>264</v>
      </c>
      <c r="E656" s="2">
        <f>IFERROR(INDEX('UK Institution Coverage'!$E$2:$E$727,MATCH($A656,'UK Institution Coverage'!$A$2:$A$727,0)),0)</f>
        <v>1</v>
      </c>
      <c r="F656" s="2">
        <f>IFERROR(INDEX('UK Institution Coverage'!$M$2:$M$727,MATCH($A656,'UK Institution Coverage'!$A$2:$A$727,0)),0)</f>
        <v>1</v>
      </c>
      <c r="G656" s="2" t="str">
        <f t="shared" si="10"/>
        <v>not in target</v>
      </c>
      <c r="H656" s="2" t="s">
        <v>162</v>
      </c>
    </row>
    <row r="657" spans="1:8" ht="15" customHeight="1">
      <c r="A657" s="2" t="s">
        <v>1421</v>
      </c>
      <c r="B657" s="2" t="s">
        <v>1422</v>
      </c>
      <c r="C657" s="2" t="s">
        <v>383</v>
      </c>
      <c r="D657" s="16" t="s">
        <v>264</v>
      </c>
      <c r="E657" s="2">
        <f>IFERROR(INDEX('UK Institution Coverage'!$E$2:$E$727,MATCH($A657,'UK Institution Coverage'!$A$2:$A$727,0)),0)</f>
        <v>1</v>
      </c>
      <c r="F657" s="2">
        <f>IFERROR(INDEX('UK Institution Coverage'!$M$2:$M$727,MATCH($A657,'UK Institution Coverage'!$A$2:$A$727,0)),0)</f>
        <v>1</v>
      </c>
      <c r="G657" s="2" t="str">
        <f t="shared" si="10"/>
        <v>not in target</v>
      </c>
      <c r="H657" s="2" t="s">
        <v>162</v>
      </c>
    </row>
    <row r="658" spans="1:8" ht="15" customHeight="1">
      <c r="A658" s="2" t="s">
        <v>1423</v>
      </c>
      <c r="B658" s="2" t="s">
        <v>1424</v>
      </c>
      <c r="C658" s="2" t="s">
        <v>95</v>
      </c>
      <c r="D658" s="16" t="s">
        <v>96</v>
      </c>
      <c r="E658" s="2">
        <f>IFERROR(INDEX('UK Institution Coverage'!$E$2:$E$727,MATCH($A658,'UK Institution Coverage'!$A$2:$A$727,0)),0)</f>
        <v>1</v>
      </c>
      <c r="F658" s="2">
        <f>IFERROR(INDEX('UK Institution Coverage'!$M$2:$M$727,MATCH($A658,'UK Institution Coverage'!$A$2:$A$727,0)),0)</f>
        <v>1</v>
      </c>
      <c r="G658" s="2" t="str">
        <f t="shared" si="10"/>
        <v>partial - 1 of 3</v>
      </c>
      <c r="H658" s="2" t="s">
        <v>97</v>
      </c>
    </row>
    <row r="659" spans="1:8" ht="15" customHeight="1">
      <c r="A659" s="2" t="s">
        <v>1425</v>
      </c>
      <c r="B659" s="2" t="s">
        <v>1426</v>
      </c>
      <c r="C659" s="2" t="s">
        <v>383</v>
      </c>
      <c r="D659" s="16" t="s">
        <v>264</v>
      </c>
      <c r="E659" s="2">
        <f>IFERROR(INDEX('UK Institution Coverage'!$E$2:$E$727,MATCH($A659,'UK Institution Coverage'!$A$2:$A$727,0)),0)</f>
        <v>1</v>
      </c>
      <c r="F659" s="2">
        <f>IFERROR(INDEX('UK Institution Coverage'!$M$2:$M$727,MATCH($A659,'UK Institution Coverage'!$A$2:$A$727,0)),0)</f>
        <v>1</v>
      </c>
      <c r="G659" s="2" t="str">
        <f t="shared" si="10"/>
        <v>not in target</v>
      </c>
      <c r="H659" s="2" t="s">
        <v>162</v>
      </c>
    </row>
    <row r="660" spans="1:8" ht="15" customHeight="1">
      <c r="A660" s="2" t="s">
        <v>1427</v>
      </c>
      <c r="B660" s="2" t="s">
        <v>1428</v>
      </c>
      <c r="C660" s="2" t="s">
        <v>383</v>
      </c>
      <c r="D660" s="16" t="s">
        <v>264</v>
      </c>
      <c r="E660" s="2">
        <f>IFERROR(INDEX('UK Institution Coverage'!$E$2:$E$727,MATCH($A660,'UK Institution Coverage'!$A$2:$A$727,0)),0)</f>
        <v>1</v>
      </c>
      <c r="F660" s="2">
        <f>IFERROR(INDEX('UK Institution Coverage'!$M$2:$M$727,MATCH($A660,'UK Institution Coverage'!$A$2:$A$727,0)),0)</f>
        <v>1</v>
      </c>
      <c r="G660" s="2" t="str">
        <f t="shared" si="10"/>
        <v>not in target</v>
      </c>
      <c r="H660" s="2" t="s">
        <v>97</v>
      </c>
    </row>
    <row r="661" spans="1:8" ht="15" customHeight="1">
      <c r="A661" s="2" t="s">
        <v>1429</v>
      </c>
      <c r="B661" s="2" t="s">
        <v>1430</v>
      </c>
      <c r="C661" s="2" t="s">
        <v>383</v>
      </c>
      <c r="D661" s="16" t="s">
        <v>264</v>
      </c>
      <c r="E661" s="2">
        <f>IFERROR(INDEX('UK Institution Coverage'!$E$2:$E$727,MATCH($A661,'UK Institution Coverage'!$A$2:$A$727,0)),0)</f>
        <v>1</v>
      </c>
      <c r="F661" s="2">
        <f>IFERROR(INDEX('UK Institution Coverage'!$M$2:$M$727,MATCH($A661,'UK Institution Coverage'!$A$2:$A$727,0)),0)</f>
        <v>1</v>
      </c>
      <c r="G661" s="2" t="str">
        <f t="shared" si="10"/>
        <v>not in target</v>
      </c>
      <c r="H661" s="2" t="s">
        <v>162</v>
      </c>
    </row>
    <row r="662" spans="1:8" ht="15" customHeight="1">
      <c r="A662" s="2" t="s">
        <v>1431</v>
      </c>
      <c r="B662" s="2" t="s">
        <v>1432</v>
      </c>
      <c r="C662" s="2" t="s">
        <v>525</v>
      </c>
      <c r="D662" s="16" t="s">
        <v>264</v>
      </c>
      <c r="E662" s="2">
        <f>IFERROR(INDEX('UK Institution Coverage'!$E$2:$E$727,MATCH($A662,'UK Institution Coverage'!$A$2:$A$727,0)),0)</f>
        <v>1</v>
      </c>
      <c r="F662" s="2">
        <f>IFERROR(INDEX('UK Institution Coverage'!$M$2:$M$727,MATCH($A662,'UK Institution Coverage'!$A$2:$A$727,0)),0)</f>
        <v>1</v>
      </c>
      <c r="G662" s="2" t="str">
        <f t="shared" si="10"/>
        <v>not in target</v>
      </c>
      <c r="H662" s="2" t="s">
        <v>97</v>
      </c>
    </row>
    <row r="663" spans="1:8" ht="15" customHeight="1">
      <c r="A663" s="2" t="s">
        <v>1433</v>
      </c>
      <c r="B663" s="2" t="s">
        <v>1434</v>
      </c>
      <c r="C663" s="16" t="s">
        <v>421</v>
      </c>
      <c r="D663" s="16" t="s">
        <v>264</v>
      </c>
      <c r="E663" s="2">
        <f>IFERROR(INDEX('UK Institution Coverage'!$E$2:$E$727,MATCH($A663,'UK Institution Coverage'!$A$2:$A$727,0)),0)</f>
        <v>1</v>
      </c>
      <c r="F663" s="2">
        <f>IFERROR(INDEX('UK Institution Coverage'!$M$2:$M$727,MATCH($A663,'UK Institution Coverage'!$A$2:$A$727,0)),0)</f>
        <v>1</v>
      </c>
      <c r="G663" s="2" t="str">
        <f t="shared" si="10"/>
        <v>not in target</v>
      </c>
      <c r="H663" s="16" t="s">
        <v>194</v>
      </c>
    </row>
    <row r="664" spans="1:8" ht="15" customHeight="1">
      <c r="A664" s="2" t="s">
        <v>1435</v>
      </c>
      <c r="B664" s="2" t="s">
        <v>1436</v>
      </c>
      <c r="C664" s="2" t="s">
        <v>161</v>
      </c>
      <c r="D664" s="16" t="s">
        <v>96</v>
      </c>
      <c r="E664" s="2">
        <f>IFERROR(INDEX('UK Institution Coverage'!$E$2:$E$727,MATCH($A664,'UK Institution Coverage'!$A$2:$A$727,0)),0)</f>
        <v>1</v>
      </c>
      <c r="F664" s="2">
        <f>IFERROR(INDEX('UK Institution Coverage'!$M$2:$M$727,MATCH($A664,'UK Institution Coverage'!$A$2:$A$727,0)),0)</f>
        <v>1</v>
      </c>
      <c r="G664" s="2" t="str">
        <f t="shared" si="10"/>
        <v>partial - 1 of 3</v>
      </c>
      <c r="H664" s="2" t="s">
        <v>97</v>
      </c>
    </row>
    <row r="665" spans="1:8" ht="15" customHeight="1">
      <c r="A665" s="2" t="s">
        <v>1437</v>
      </c>
      <c r="B665" s="2" t="s">
        <v>1438</v>
      </c>
      <c r="C665" s="16" t="s">
        <v>421</v>
      </c>
      <c r="D665" s="16" t="s">
        <v>264</v>
      </c>
      <c r="E665" s="2">
        <f>IFERROR(INDEX('UK Institution Coverage'!$E$2:$E$727,MATCH($A665,'UK Institution Coverage'!$A$2:$A$727,0)),0)</f>
        <v>1</v>
      </c>
      <c r="F665" s="2">
        <f>IFERROR(INDEX('UK Institution Coverage'!$M$2:$M$727,MATCH($A665,'UK Institution Coverage'!$A$2:$A$727,0)),0)</f>
        <v>1</v>
      </c>
      <c r="G665" s="2" t="str">
        <f t="shared" si="10"/>
        <v>not in target</v>
      </c>
      <c r="H665" s="16" t="s">
        <v>194</v>
      </c>
    </row>
    <row r="666" spans="1:8" ht="15" customHeight="1">
      <c r="A666" s="2" t="s">
        <v>1439</v>
      </c>
      <c r="B666" s="2" t="s">
        <v>1440</v>
      </c>
      <c r="C666" s="2" t="s">
        <v>95</v>
      </c>
      <c r="D666" s="16" t="s">
        <v>96</v>
      </c>
      <c r="E666" s="2">
        <f>IFERROR(INDEX('UK Institution Coverage'!$E$2:$E$727,MATCH($A666,'UK Institution Coverage'!$A$2:$A$727,0)),0)</f>
        <v>1</v>
      </c>
      <c r="F666" s="2">
        <f>IFERROR(INDEX('UK Institution Coverage'!$M$2:$M$727,MATCH($A666,'UK Institution Coverage'!$A$2:$A$727,0)),0)</f>
        <v>0</v>
      </c>
      <c r="G666" s="2" t="str">
        <f t="shared" si="10"/>
        <v>partial - 0 of 3</v>
      </c>
      <c r="H666" s="2" t="s">
        <v>97</v>
      </c>
    </row>
    <row r="667" spans="1:8" ht="15" customHeight="1">
      <c r="A667" s="2" t="s">
        <v>1441</v>
      </c>
      <c r="B667" s="2" t="s">
        <v>1442</v>
      </c>
      <c r="C667" s="2" t="s">
        <v>383</v>
      </c>
      <c r="D667" s="16" t="s">
        <v>264</v>
      </c>
      <c r="E667" s="2">
        <f>IFERROR(INDEX('UK Institution Coverage'!$E$2:$E$727,MATCH($A667,'UK Institution Coverage'!$A$2:$A$727,0)),0)</f>
        <v>1</v>
      </c>
      <c r="F667" s="2">
        <f>IFERROR(INDEX('UK Institution Coverage'!$M$2:$M$727,MATCH($A667,'UK Institution Coverage'!$A$2:$A$727,0)),0)</f>
        <v>1</v>
      </c>
      <c r="G667" s="2" t="str">
        <f t="shared" si="10"/>
        <v>not in target</v>
      </c>
      <c r="H667" s="2" t="s">
        <v>162</v>
      </c>
    </row>
    <row r="668" spans="1:8" ht="15" customHeight="1">
      <c r="A668" s="2" t="s">
        <v>1443</v>
      </c>
      <c r="B668" s="2" t="s">
        <v>1444</v>
      </c>
      <c r="C668" s="2" t="s">
        <v>525</v>
      </c>
      <c r="D668" s="16" t="s">
        <v>264</v>
      </c>
      <c r="E668" s="2">
        <f>IFERROR(INDEX('UK Institution Coverage'!$E$2:$E$727,MATCH($A668,'UK Institution Coverage'!$A$2:$A$727,0)),0)</f>
        <v>1</v>
      </c>
      <c r="F668" s="2">
        <f>IFERROR(INDEX('UK Institution Coverage'!$M$2:$M$727,MATCH($A668,'UK Institution Coverage'!$A$2:$A$727,0)),0)</f>
        <v>1</v>
      </c>
      <c r="G668" s="2" t="str">
        <f t="shared" si="10"/>
        <v>not in target</v>
      </c>
      <c r="H668" s="2" t="s">
        <v>97</v>
      </c>
    </row>
    <row r="669" spans="1:8" ht="15" customHeight="1">
      <c r="A669" s="2" t="s">
        <v>1445</v>
      </c>
      <c r="B669" s="2" t="s">
        <v>1446</v>
      </c>
      <c r="C669" s="2" t="s">
        <v>525</v>
      </c>
      <c r="D669" s="16" t="s">
        <v>264</v>
      </c>
      <c r="E669" s="2">
        <f>IFERROR(INDEX('UK Institution Coverage'!$E$2:$E$727,MATCH($A669,'UK Institution Coverage'!$A$2:$A$727,0)),0)</f>
        <v>1</v>
      </c>
      <c r="F669" s="2">
        <f>IFERROR(INDEX('UK Institution Coverage'!$M$2:$M$727,MATCH($A669,'UK Institution Coverage'!$A$2:$A$727,0)),0)</f>
        <v>1</v>
      </c>
      <c r="G669" s="2" t="str">
        <f t="shared" si="10"/>
        <v>not in target</v>
      </c>
      <c r="H669" s="2" t="s">
        <v>97</v>
      </c>
    </row>
    <row r="670" spans="1:8" ht="15" customHeight="1">
      <c r="A670" s="2" t="s">
        <v>1447</v>
      </c>
      <c r="B670" s="2" t="s">
        <v>1448</v>
      </c>
      <c r="C670" s="2" t="s">
        <v>525</v>
      </c>
      <c r="D670" s="16" t="s">
        <v>264</v>
      </c>
      <c r="E670" s="2">
        <f>IFERROR(INDEX('UK Institution Coverage'!$E$2:$E$727,MATCH($A670,'UK Institution Coverage'!$A$2:$A$727,0)),0)</f>
        <v>1</v>
      </c>
      <c r="F670" s="2">
        <f>IFERROR(INDEX('UK Institution Coverage'!$M$2:$M$727,MATCH($A670,'UK Institution Coverage'!$A$2:$A$727,0)),0)</f>
        <v>1</v>
      </c>
      <c r="G670" s="2" t="str">
        <f t="shared" si="10"/>
        <v>not in target</v>
      </c>
      <c r="H670" s="2" t="s">
        <v>97</v>
      </c>
    </row>
    <row r="671" spans="1:8" ht="15" customHeight="1">
      <c r="A671" s="2" t="s">
        <v>1449</v>
      </c>
      <c r="B671" s="2" t="s">
        <v>1450</v>
      </c>
      <c r="C671" s="2" t="s">
        <v>525</v>
      </c>
      <c r="D671" s="16" t="s">
        <v>264</v>
      </c>
      <c r="E671" s="2">
        <f>IFERROR(INDEX('UK Institution Coverage'!$E$2:$E$727,MATCH($A671,'UK Institution Coverage'!$A$2:$A$727,0)),0)</f>
        <v>1</v>
      </c>
      <c r="F671" s="2">
        <f>IFERROR(INDEX('UK Institution Coverage'!$M$2:$M$727,MATCH($A671,'UK Institution Coverage'!$A$2:$A$727,0)),0)</f>
        <v>1</v>
      </c>
      <c r="G671" s="2" t="str">
        <f t="shared" si="10"/>
        <v>not in target</v>
      </c>
      <c r="H671" s="2" t="s">
        <v>97</v>
      </c>
    </row>
    <row r="672" spans="1:8" ht="15" customHeight="1">
      <c r="A672" s="2" t="s">
        <v>1451</v>
      </c>
      <c r="B672" s="2" t="s">
        <v>1452</v>
      </c>
      <c r="C672" s="2" t="s">
        <v>383</v>
      </c>
      <c r="D672" s="16" t="s">
        <v>264</v>
      </c>
      <c r="E672" s="2">
        <f>IFERROR(INDEX('UK Institution Coverage'!$E$2:$E$727,MATCH($A672,'UK Institution Coverage'!$A$2:$A$727,0)),0)</f>
        <v>1</v>
      </c>
      <c r="F672" s="2">
        <f>IFERROR(INDEX('UK Institution Coverage'!$M$2:$M$727,MATCH($A672,'UK Institution Coverage'!$A$2:$A$727,0)),0)</f>
        <v>1</v>
      </c>
      <c r="G672" s="2" t="str">
        <f t="shared" si="10"/>
        <v>not in target</v>
      </c>
      <c r="H672" s="2" t="s">
        <v>162</v>
      </c>
    </row>
    <row r="673" spans="1:8" ht="15" customHeight="1">
      <c r="A673" s="2" t="s">
        <v>1453</v>
      </c>
      <c r="B673" s="2" t="s">
        <v>1454</v>
      </c>
      <c r="C673" s="2" t="s">
        <v>383</v>
      </c>
      <c r="D673" s="16" t="s">
        <v>264</v>
      </c>
      <c r="E673" s="2">
        <f>IFERROR(INDEX('UK Institution Coverage'!$E$2:$E$727,MATCH($A673,'UK Institution Coverage'!$A$2:$A$727,0)),0)</f>
        <v>1</v>
      </c>
      <c r="F673" s="2">
        <f>IFERROR(INDEX('UK Institution Coverage'!$M$2:$M$727,MATCH($A673,'UK Institution Coverage'!$A$2:$A$727,0)),0)</f>
        <v>1</v>
      </c>
      <c r="G673" s="2" t="str">
        <f t="shared" si="10"/>
        <v>not in target</v>
      </c>
      <c r="H673" s="2" t="s">
        <v>162</v>
      </c>
    </row>
    <row r="674" spans="1:8" ht="15" customHeight="1">
      <c r="A674" s="2" t="s">
        <v>1455</v>
      </c>
      <c r="B674" s="2" t="s">
        <v>1456</v>
      </c>
      <c r="C674" s="2" t="s">
        <v>95</v>
      </c>
      <c r="D674" s="16" t="s">
        <v>96</v>
      </c>
      <c r="E674" s="2">
        <f>IFERROR(INDEX('UK Institution Coverage'!$E$2:$E$727,MATCH($A674,'UK Institution Coverage'!$A$2:$A$727,0)),0)</f>
        <v>1</v>
      </c>
      <c r="F674" s="2">
        <f>IFERROR(INDEX('UK Institution Coverage'!$M$2:$M$727,MATCH($A674,'UK Institution Coverage'!$A$2:$A$727,0)),0)</f>
        <v>1</v>
      </c>
      <c r="G674" s="2" t="str">
        <f t="shared" si="10"/>
        <v>partial - 1 of 3</v>
      </c>
      <c r="H674" s="2" t="s">
        <v>97</v>
      </c>
    </row>
    <row r="675" spans="1:8" ht="15" customHeight="1">
      <c r="A675" s="2" t="s">
        <v>1457</v>
      </c>
      <c r="B675" s="2" t="s">
        <v>1458</v>
      </c>
      <c r="C675" s="16" t="s">
        <v>421</v>
      </c>
      <c r="D675" s="16" t="s">
        <v>264</v>
      </c>
      <c r="E675" s="2">
        <f>IFERROR(INDEX('UK Institution Coverage'!$E$2:$E$727,MATCH($A675,'UK Institution Coverage'!$A$2:$A$727,0)),0)</f>
        <v>1</v>
      </c>
      <c r="F675" s="2">
        <f>IFERROR(INDEX('UK Institution Coverage'!$M$2:$M$727,MATCH($A675,'UK Institution Coverage'!$A$2:$A$727,0)),0)</f>
        <v>1</v>
      </c>
      <c r="G675" s="2" t="str">
        <f t="shared" si="10"/>
        <v>not in target</v>
      </c>
      <c r="H675" s="16" t="s">
        <v>194</v>
      </c>
    </row>
    <row r="676" spans="1:8" ht="15" customHeight="1">
      <c r="A676" s="2" t="s">
        <v>1459</v>
      </c>
      <c r="B676" s="2" t="s">
        <v>1460</v>
      </c>
      <c r="C676" s="2" t="s">
        <v>383</v>
      </c>
      <c r="D676" s="16" t="s">
        <v>264</v>
      </c>
      <c r="E676" s="2">
        <f>IFERROR(INDEX('UK Institution Coverage'!$E$2:$E$727,MATCH($A676,'UK Institution Coverage'!$A$2:$A$727,0)),0)</f>
        <v>1</v>
      </c>
      <c r="F676" s="2">
        <f>IFERROR(INDEX('UK Institution Coverage'!$M$2:$M$727,MATCH($A676,'UK Institution Coverage'!$A$2:$A$727,0)),0)</f>
        <v>1</v>
      </c>
      <c r="G676" s="2" t="str">
        <f t="shared" si="10"/>
        <v>not in target</v>
      </c>
      <c r="H676" s="2" t="s">
        <v>162</v>
      </c>
    </row>
    <row r="677" spans="1:8" ht="15" customHeight="1">
      <c r="A677" s="2" t="s">
        <v>1461</v>
      </c>
      <c r="B677" s="2" t="s">
        <v>1462</v>
      </c>
      <c r="C677" s="2" t="s">
        <v>95</v>
      </c>
      <c r="D677" s="16" t="s">
        <v>96</v>
      </c>
      <c r="E677" s="2">
        <f>IFERROR(INDEX('UK Institution Coverage'!$E$2:$E$727,MATCH($A677,'UK Institution Coverage'!$A$2:$A$727,0)),0)</f>
        <v>1</v>
      </c>
      <c r="F677" s="2">
        <f>IFERROR(INDEX('UK Institution Coverage'!$M$2:$M$727,MATCH($A677,'UK Institution Coverage'!$A$2:$A$727,0)),0)</f>
        <v>1</v>
      </c>
      <c r="G677" s="2" t="str">
        <f t="shared" si="10"/>
        <v>partial - 1 of 3</v>
      </c>
      <c r="H677" s="2" t="s">
        <v>97</v>
      </c>
    </row>
    <row r="678" spans="1:8" ht="15" customHeight="1">
      <c r="A678" s="2" t="s">
        <v>1463</v>
      </c>
      <c r="B678" s="2" t="s">
        <v>1464</v>
      </c>
      <c r="C678" s="16" t="s">
        <v>421</v>
      </c>
      <c r="D678" s="16" t="s">
        <v>264</v>
      </c>
      <c r="E678" s="2">
        <f>IFERROR(INDEX('UK Institution Coverage'!$E$2:$E$727,MATCH($A678,'UK Institution Coverage'!$A$2:$A$727,0)),0)</f>
        <v>1</v>
      </c>
      <c r="F678" s="2">
        <f>IFERROR(INDEX('UK Institution Coverage'!$M$2:$M$727,MATCH($A678,'UK Institution Coverage'!$A$2:$A$727,0)),0)</f>
        <v>1</v>
      </c>
      <c r="G678" s="2" t="str">
        <f t="shared" si="10"/>
        <v>not in target</v>
      </c>
      <c r="H678" s="16" t="s">
        <v>194</v>
      </c>
    </row>
    <row r="679" spans="1:8" ht="15" customHeight="1">
      <c r="A679" s="2" t="s">
        <v>1465</v>
      </c>
      <c r="B679" s="2" t="s">
        <v>1466</v>
      </c>
      <c r="C679" s="2" t="s">
        <v>383</v>
      </c>
      <c r="D679" s="16" t="s">
        <v>264</v>
      </c>
      <c r="E679" s="2">
        <f>IFERROR(INDEX('UK Institution Coverage'!$E$2:$E$727,MATCH($A679,'UK Institution Coverage'!$A$2:$A$727,0)),0)</f>
        <v>1</v>
      </c>
      <c r="F679" s="2">
        <f>IFERROR(INDEX('UK Institution Coverage'!$M$2:$M$727,MATCH($A679,'UK Institution Coverage'!$A$2:$A$727,0)),0)</f>
        <v>1</v>
      </c>
      <c r="G679" s="2" t="str">
        <f t="shared" si="10"/>
        <v>not in target</v>
      </c>
      <c r="H679" s="2" t="s">
        <v>162</v>
      </c>
    </row>
    <row r="680" spans="1:8" ht="15" customHeight="1">
      <c r="A680" s="2" t="s">
        <v>1467</v>
      </c>
      <c r="B680" s="2" t="s">
        <v>1468</v>
      </c>
      <c r="C680" s="16" t="s">
        <v>263</v>
      </c>
      <c r="D680" s="16" t="s">
        <v>264</v>
      </c>
      <c r="E680" s="2">
        <f>IFERROR(INDEX('UK Institution Coverage'!$E$2:$E$727,MATCH($A680,'UK Institution Coverage'!$A$2:$A$727,0)),0)</f>
        <v>1</v>
      </c>
      <c r="F680" s="2">
        <f>IFERROR(INDEX('UK Institution Coverage'!$M$2:$M$727,MATCH($A680,'UK Institution Coverage'!$A$2:$A$727,0)),0)</f>
        <v>1</v>
      </c>
      <c r="G680" s="2" t="str">
        <f t="shared" si="10"/>
        <v>not in target</v>
      </c>
      <c r="H680" s="16" t="s">
        <v>194</v>
      </c>
    </row>
    <row r="681" spans="1:8" ht="15" customHeight="1">
      <c r="A681" s="2" t="s">
        <v>1469</v>
      </c>
      <c r="B681" s="2" t="s">
        <v>1470</v>
      </c>
      <c r="C681" s="2" t="s">
        <v>161</v>
      </c>
      <c r="D681" s="16" t="s">
        <v>96</v>
      </c>
      <c r="E681" s="2">
        <f>IFERROR(INDEX('UK Institution Coverage'!$E$2:$E$727,MATCH($A681,'UK Institution Coverage'!$A$2:$A$727,0)),0)</f>
        <v>1</v>
      </c>
      <c r="F681" s="2">
        <f>IFERROR(INDEX('UK Institution Coverage'!$M$2:$M$727,MATCH($A681,'UK Institution Coverage'!$A$2:$A$727,0)),0)</f>
        <v>1</v>
      </c>
      <c r="G681" s="2" t="str">
        <f t="shared" si="10"/>
        <v>partial - 1 of 3</v>
      </c>
      <c r="H681" s="2" t="s">
        <v>162</v>
      </c>
    </row>
    <row r="682" spans="1:8" ht="15" customHeight="1">
      <c r="A682" s="2" t="s">
        <v>1471</v>
      </c>
      <c r="B682" s="2" t="s">
        <v>1472</v>
      </c>
      <c r="C682" s="2" t="s">
        <v>383</v>
      </c>
      <c r="D682" s="16" t="s">
        <v>264</v>
      </c>
      <c r="E682" s="2">
        <f>IFERROR(INDEX('UK Institution Coverage'!$E$2:$E$727,MATCH($A682,'UK Institution Coverage'!$A$2:$A$727,0)),0)</f>
        <v>1</v>
      </c>
      <c r="F682" s="2">
        <f>IFERROR(INDEX('UK Institution Coverage'!$M$2:$M$727,MATCH($A682,'UK Institution Coverage'!$A$2:$A$727,0)),0)</f>
        <v>1</v>
      </c>
      <c r="G682" s="2" t="str">
        <f t="shared" si="10"/>
        <v>not in target</v>
      </c>
      <c r="H682" s="2" t="s">
        <v>162</v>
      </c>
    </row>
    <row r="683" spans="1:8" ht="15" customHeight="1">
      <c r="A683" s="2" t="s">
        <v>1473</v>
      </c>
      <c r="B683" s="2" t="s">
        <v>1474</v>
      </c>
      <c r="C683" s="2" t="s">
        <v>383</v>
      </c>
      <c r="D683" s="16" t="s">
        <v>264</v>
      </c>
      <c r="E683" s="2">
        <f>IFERROR(INDEX('UK Institution Coverage'!$E$2:$E$727,MATCH($A683,'UK Institution Coverage'!$A$2:$A$727,0)),0)</f>
        <v>1</v>
      </c>
      <c r="F683" s="2">
        <f>IFERROR(INDEX('UK Institution Coverage'!$M$2:$M$727,MATCH($A683,'UK Institution Coverage'!$A$2:$A$727,0)),0)</f>
        <v>1</v>
      </c>
      <c r="G683" s="2" t="str">
        <f t="shared" si="10"/>
        <v>not in target</v>
      </c>
      <c r="H683" s="2" t="s">
        <v>162</v>
      </c>
    </row>
    <row r="684" spans="1:8" ht="15" customHeight="1">
      <c r="A684" s="2" t="s">
        <v>1475</v>
      </c>
      <c r="B684" s="2" t="s">
        <v>1476</v>
      </c>
      <c r="C684" s="2" t="s">
        <v>95</v>
      </c>
      <c r="D684" s="16" t="s">
        <v>96</v>
      </c>
      <c r="E684" s="2">
        <f>IFERROR(INDEX('UK Institution Coverage'!$E$2:$E$727,MATCH($A684,'UK Institution Coverage'!$A$2:$A$727,0)),0)</f>
        <v>1</v>
      </c>
      <c r="F684" s="2">
        <f>IFERROR(INDEX('UK Institution Coverage'!$M$2:$M$727,MATCH($A684,'UK Institution Coverage'!$A$2:$A$727,0)),0)</f>
        <v>0</v>
      </c>
      <c r="G684" s="2" t="str">
        <f t="shared" si="10"/>
        <v>partial - 0 of 3</v>
      </c>
      <c r="H684" s="2" t="s">
        <v>97</v>
      </c>
    </row>
    <row r="685" spans="1:8" ht="15" customHeight="1">
      <c r="A685" s="2" t="s">
        <v>1477</v>
      </c>
      <c r="B685" s="2" t="s">
        <v>1478</v>
      </c>
      <c r="C685" s="2" t="s">
        <v>383</v>
      </c>
      <c r="D685" s="16" t="s">
        <v>264</v>
      </c>
      <c r="E685" s="2">
        <f>IFERROR(INDEX('UK Institution Coverage'!$E$2:$E$727,MATCH($A685,'UK Institution Coverage'!$A$2:$A$727,0)),0)</f>
        <v>1</v>
      </c>
      <c r="F685" s="2">
        <f>IFERROR(INDEX('UK Institution Coverage'!$M$2:$M$727,MATCH($A685,'UK Institution Coverage'!$A$2:$A$727,0)),0)</f>
        <v>1</v>
      </c>
      <c r="G685" s="2" t="str">
        <f t="shared" si="10"/>
        <v>not in target</v>
      </c>
      <c r="H685" s="2" t="s">
        <v>162</v>
      </c>
    </row>
    <row r="686" spans="1:8" ht="15" customHeight="1">
      <c r="A686" s="2" t="s">
        <v>1479</v>
      </c>
      <c r="B686" s="2" t="s">
        <v>1480</v>
      </c>
      <c r="C686" s="2" t="s">
        <v>383</v>
      </c>
      <c r="D686" s="16" t="s">
        <v>264</v>
      </c>
      <c r="E686" s="2">
        <f>IFERROR(INDEX('UK Institution Coverage'!$E$2:$E$727,MATCH($A686,'UK Institution Coverage'!$A$2:$A$727,0)),0)</f>
        <v>1</v>
      </c>
      <c r="F686" s="2">
        <f>IFERROR(INDEX('UK Institution Coverage'!$M$2:$M$727,MATCH($A686,'UK Institution Coverage'!$A$2:$A$727,0)),0)</f>
        <v>1</v>
      </c>
      <c r="G686" s="2" t="str">
        <f t="shared" si="10"/>
        <v>not in target</v>
      </c>
      <c r="H686" s="2" t="s">
        <v>162</v>
      </c>
    </row>
    <row r="687" spans="1:8" ht="15" customHeight="1">
      <c r="A687" s="2" t="s">
        <v>1481</v>
      </c>
      <c r="B687" s="2" t="s">
        <v>1482</v>
      </c>
      <c r="C687" s="2" t="s">
        <v>525</v>
      </c>
      <c r="D687" s="16" t="s">
        <v>264</v>
      </c>
      <c r="E687" s="2">
        <f>IFERROR(INDEX('UK Institution Coverage'!$E$2:$E$727,MATCH($A687,'UK Institution Coverage'!$A$2:$A$727,0)),0)</f>
        <v>1</v>
      </c>
      <c r="F687" s="2">
        <f>IFERROR(INDEX('UK Institution Coverage'!$M$2:$M$727,MATCH($A687,'UK Institution Coverage'!$A$2:$A$727,0)),0)</f>
        <v>1</v>
      </c>
      <c r="G687" s="2" t="str">
        <f t="shared" si="10"/>
        <v>not in target</v>
      </c>
      <c r="H687" s="2" t="s">
        <v>162</v>
      </c>
    </row>
    <row r="688" spans="1:8" ht="15" customHeight="1">
      <c r="A688" s="2" t="s">
        <v>1483</v>
      </c>
      <c r="B688" s="2" t="s">
        <v>1484</v>
      </c>
      <c r="C688" s="2" t="s">
        <v>383</v>
      </c>
      <c r="D688" s="16" t="s">
        <v>264</v>
      </c>
      <c r="E688" s="2">
        <f>IFERROR(INDEX('UK Institution Coverage'!$E$2:$E$727,MATCH($A688,'UK Institution Coverage'!$A$2:$A$727,0)),0)</f>
        <v>1</v>
      </c>
      <c r="F688" s="2">
        <f>IFERROR(INDEX('UK Institution Coverage'!$M$2:$M$727,MATCH($A688,'UK Institution Coverage'!$A$2:$A$727,0)),0)</f>
        <v>1</v>
      </c>
      <c r="G688" s="2" t="str">
        <f t="shared" si="10"/>
        <v>not in target</v>
      </c>
      <c r="H688" s="2" t="s">
        <v>162</v>
      </c>
    </row>
    <row r="689" spans="1:8" ht="15" customHeight="1">
      <c r="A689" s="2" t="s">
        <v>1485</v>
      </c>
      <c r="B689" s="2" t="s">
        <v>1486</v>
      </c>
      <c r="C689" s="2" t="s">
        <v>383</v>
      </c>
      <c r="D689" s="16" t="s">
        <v>264</v>
      </c>
      <c r="E689" s="2">
        <f>IFERROR(INDEX('UK Institution Coverage'!$E$2:$E$727,MATCH($A689,'UK Institution Coverage'!$A$2:$A$727,0)),0)</f>
        <v>1</v>
      </c>
      <c r="F689" s="2">
        <f>IFERROR(INDEX('UK Institution Coverage'!$M$2:$M$727,MATCH($A689,'UK Institution Coverage'!$A$2:$A$727,0)),0)</f>
        <v>1</v>
      </c>
      <c r="G689" s="2" t="str">
        <f t="shared" si="10"/>
        <v>not in target</v>
      </c>
      <c r="H689" s="2" t="s">
        <v>162</v>
      </c>
    </row>
    <row r="690" spans="1:8" ht="15" customHeight="1">
      <c r="A690" s="2" t="s">
        <v>1487</v>
      </c>
      <c r="B690" s="2" t="s">
        <v>1488</v>
      </c>
      <c r="C690" s="2" t="s">
        <v>383</v>
      </c>
      <c r="D690" s="16" t="s">
        <v>264</v>
      </c>
      <c r="E690" s="2">
        <f>IFERROR(INDEX('UK Institution Coverage'!$E$2:$E$727,MATCH($A690,'UK Institution Coverage'!$A$2:$A$727,0)),0)</f>
        <v>1</v>
      </c>
      <c r="F690" s="2">
        <f>IFERROR(INDEX('UK Institution Coverage'!$M$2:$M$727,MATCH($A690,'UK Institution Coverage'!$A$2:$A$727,0)),0)</f>
        <v>1</v>
      </c>
      <c r="G690" s="2" t="str">
        <f t="shared" si="10"/>
        <v>not in target</v>
      </c>
      <c r="H690" s="2" t="s">
        <v>162</v>
      </c>
    </row>
    <row r="691" spans="1:8" ht="15" customHeight="1">
      <c r="A691" s="2" t="s">
        <v>1489</v>
      </c>
      <c r="B691" s="2" t="s">
        <v>1490</v>
      </c>
      <c r="C691" s="2" t="s">
        <v>383</v>
      </c>
      <c r="D691" s="16" t="s">
        <v>264</v>
      </c>
      <c r="E691" s="2">
        <f>IFERROR(INDEX('UK Institution Coverage'!$E$2:$E$727,MATCH($A691,'UK Institution Coverage'!$A$2:$A$727,0)),0)</f>
        <v>1</v>
      </c>
      <c r="F691" s="2">
        <f>IFERROR(INDEX('UK Institution Coverage'!$M$2:$M$727,MATCH($A691,'UK Institution Coverage'!$A$2:$A$727,0)),0)</f>
        <v>1</v>
      </c>
      <c r="G691" s="2" t="str">
        <f t="shared" si="10"/>
        <v>not in target</v>
      </c>
      <c r="H691" s="2" t="s">
        <v>162</v>
      </c>
    </row>
    <row r="692" spans="1:8" ht="15" customHeight="1">
      <c r="A692" s="2" t="s">
        <v>1491</v>
      </c>
      <c r="B692" s="2" t="s">
        <v>1492</v>
      </c>
      <c r="C692" s="2" t="s">
        <v>383</v>
      </c>
      <c r="D692" s="16" t="s">
        <v>264</v>
      </c>
      <c r="E692" s="2">
        <f>IFERROR(INDEX('UK Institution Coverage'!$E$2:$E$727,MATCH($A692,'UK Institution Coverage'!$A$2:$A$727,0)),0)</f>
        <v>1</v>
      </c>
      <c r="F692" s="2">
        <f>IFERROR(INDEX('UK Institution Coverage'!$M$2:$M$727,MATCH($A692,'UK Institution Coverage'!$A$2:$A$727,0)),0)</f>
        <v>1</v>
      </c>
      <c r="G692" s="2" t="str">
        <f t="shared" si="10"/>
        <v>not in target</v>
      </c>
      <c r="H692" s="2" t="s">
        <v>162</v>
      </c>
    </row>
    <row r="693" spans="1:8" ht="15" customHeight="1">
      <c r="A693" s="2" t="s">
        <v>1493</v>
      </c>
      <c r="B693" s="2" t="s">
        <v>1494</v>
      </c>
      <c r="C693" s="16" t="s">
        <v>421</v>
      </c>
      <c r="D693" s="16" t="s">
        <v>264</v>
      </c>
      <c r="E693" s="2">
        <f>IFERROR(INDEX('UK Institution Coverage'!$E$2:$E$727,MATCH($A693,'UK Institution Coverage'!$A$2:$A$727,0)),0)</f>
        <v>1</v>
      </c>
      <c r="F693" s="2">
        <f>IFERROR(INDEX('UK Institution Coverage'!$M$2:$M$727,MATCH($A693,'UK Institution Coverage'!$A$2:$A$727,0)),0)</f>
        <v>1</v>
      </c>
      <c r="G693" s="2" t="str">
        <f t="shared" si="10"/>
        <v>not in target</v>
      </c>
      <c r="H693" s="16" t="s">
        <v>194</v>
      </c>
    </row>
    <row r="694" spans="1:8" ht="15" customHeight="1">
      <c r="A694" s="2" t="s">
        <v>1495</v>
      </c>
      <c r="B694" s="2" t="s">
        <v>1496</v>
      </c>
      <c r="C694" s="2" t="s">
        <v>383</v>
      </c>
      <c r="D694" s="16" t="s">
        <v>264</v>
      </c>
      <c r="E694" s="2">
        <f>IFERROR(INDEX('UK Institution Coverage'!$E$2:$E$727,MATCH($A694,'UK Institution Coverage'!$A$2:$A$727,0)),0)</f>
        <v>1</v>
      </c>
      <c r="F694" s="2">
        <f>IFERROR(INDEX('UK Institution Coverage'!$M$2:$M$727,MATCH($A694,'UK Institution Coverage'!$A$2:$A$727,0)),0)</f>
        <v>1</v>
      </c>
      <c r="G694" s="2" t="str">
        <f t="shared" si="10"/>
        <v>not in target</v>
      </c>
      <c r="H694" s="2" t="s">
        <v>162</v>
      </c>
    </row>
    <row r="695" spans="1:8" ht="15" customHeight="1">
      <c r="A695" s="2" t="s">
        <v>1497</v>
      </c>
      <c r="B695" s="2" t="s">
        <v>1498</v>
      </c>
      <c r="C695" s="16" t="s">
        <v>421</v>
      </c>
      <c r="D695" s="16" t="s">
        <v>264</v>
      </c>
      <c r="E695" s="2">
        <f>IFERROR(INDEX('UK Institution Coverage'!$E$2:$E$727,MATCH($A695,'UK Institution Coverage'!$A$2:$A$727,0)),0)</f>
        <v>1</v>
      </c>
      <c r="F695" s="2">
        <f>IFERROR(INDEX('UK Institution Coverage'!$M$2:$M$727,MATCH($A695,'UK Institution Coverage'!$A$2:$A$727,0)),0)</f>
        <v>1</v>
      </c>
      <c r="G695" s="2" t="str">
        <f t="shared" si="10"/>
        <v>not in target</v>
      </c>
      <c r="H695" s="16" t="s">
        <v>194</v>
      </c>
    </row>
    <row r="696" spans="1:8" ht="15" customHeight="1">
      <c r="A696" s="2" t="s">
        <v>1499</v>
      </c>
      <c r="B696" s="2" t="s">
        <v>1500</v>
      </c>
      <c r="C696" s="2" t="s">
        <v>383</v>
      </c>
      <c r="D696" s="16" t="s">
        <v>264</v>
      </c>
      <c r="E696" s="2">
        <f>IFERROR(INDEX('UK Institution Coverage'!$E$2:$E$727,MATCH($A696,'UK Institution Coverage'!$A$2:$A$727,0)),0)</f>
        <v>1</v>
      </c>
      <c r="F696" s="2">
        <f>IFERROR(INDEX('UK Institution Coverage'!$M$2:$M$727,MATCH($A696,'UK Institution Coverage'!$A$2:$A$727,0)),0)</f>
        <v>1</v>
      </c>
      <c r="G696" s="2" t="str">
        <f t="shared" si="10"/>
        <v>not in target</v>
      </c>
      <c r="H696" s="2" t="s">
        <v>162</v>
      </c>
    </row>
    <row r="697" spans="1:8" ht="15" customHeight="1">
      <c r="A697" s="2" t="s">
        <v>1501</v>
      </c>
      <c r="B697" s="2" t="s">
        <v>1502</v>
      </c>
      <c r="C697" s="2" t="s">
        <v>383</v>
      </c>
      <c r="D697" s="16" t="s">
        <v>264</v>
      </c>
      <c r="E697" s="2">
        <f>IFERROR(INDEX('UK Institution Coverage'!$E$2:$E$727,MATCH($A697,'UK Institution Coverage'!$A$2:$A$727,0)),0)</f>
        <v>1</v>
      </c>
      <c r="F697" s="2">
        <f>IFERROR(INDEX('UK Institution Coverage'!$M$2:$M$727,MATCH($A697,'UK Institution Coverage'!$A$2:$A$727,0)),0)</f>
        <v>1</v>
      </c>
      <c r="G697" s="2" t="str">
        <f t="shared" si="10"/>
        <v>not in target</v>
      </c>
      <c r="H697" s="2" t="s">
        <v>97</v>
      </c>
    </row>
    <row r="698" spans="1:8" ht="15" customHeight="1">
      <c r="A698" s="2" t="s">
        <v>1503</v>
      </c>
      <c r="B698" s="2" t="s">
        <v>1504</v>
      </c>
      <c r="C698" s="2" t="s">
        <v>95</v>
      </c>
      <c r="D698" s="16" t="s">
        <v>96</v>
      </c>
      <c r="E698" s="2">
        <f>IFERROR(INDEX('UK Institution Coverage'!$E$2:$E$727,MATCH($A698,'UK Institution Coverage'!$A$2:$A$727,0)),0)</f>
        <v>1</v>
      </c>
      <c r="F698" s="2">
        <f>IFERROR(INDEX('UK Institution Coverage'!$M$2:$M$727,MATCH($A698,'UK Institution Coverage'!$A$2:$A$727,0)),0)</f>
        <v>1</v>
      </c>
      <c r="G698" s="2" t="str">
        <f t="shared" si="10"/>
        <v>partial - 1 of 3</v>
      </c>
      <c r="H698" s="2" t="s">
        <v>97</v>
      </c>
    </row>
    <row r="699" spans="1:8" ht="15" customHeight="1">
      <c r="A699" s="2" t="s">
        <v>1505</v>
      </c>
      <c r="B699" s="2" t="s">
        <v>1506</v>
      </c>
      <c r="C699" s="2" t="s">
        <v>95</v>
      </c>
      <c r="D699" s="16" t="s">
        <v>96</v>
      </c>
      <c r="E699" s="2">
        <f>IFERROR(INDEX('UK Institution Coverage'!$E$2:$E$727,MATCH($A699,'UK Institution Coverage'!$A$2:$A$727,0)),0)</f>
        <v>1</v>
      </c>
      <c r="F699" s="2">
        <f>IFERROR(INDEX('UK Institution Coverage'!$M$2:$M$727,MATCH($A699,'UK Institution Coverage'!$A$2:$A$727,0)),0)</f>
        <v>1</v>
      </c>
      <c r="G699" s="2" t="str">
        <f t="shared" si="10"/>
        <v>partial - 1 of 3</v>
      </c>
      <c r="H699" s="2" t="s">
        <v>97</v>
      </c>
    </row>
    <row r="700" spans="1:8" ht="15" customHeight="1">
      <c r="A700" s="2" t="s">
        <v>1507</v>
      </c>
      <c r="B700" s="2" t="s">
        <v>1508</v>
      </c>
      <c r="C700" s="2" t="s">
        <v>95</v>
      </c>
      <c r="D700" s="16" t="s">
        <v>96</v>
      </c>
      <c r="E700" s="2">
        <f>IFERROR(INDEX('UK Institution Coverage'!$E$2:$E$727,MATCH($A700,'UK Institution Coverage'!$A$2:$A$727,0)),0)</f>
        <v>1</v>
      </c>
      <c r="F700" s="2">
        <f>IFERROR(INDEX('UK Institution Coverage'!$M$2:$M$727,MATCH($A700,'UK Institution Coverage'!$A$2:$A$727,0)),0)</f>
        <v>1</v>
      </c>
      <c r="G700" s="2" t="str">
        <f t="shared" si="10"/>
        <v>partial - 1 of 3</v>
      </c>
      <c r="H700" s="2" t="s">
        <v>97</v>
      </c>
    </row>
    <row r="701" spans="1:8" ht="15" customHeight="1">
      <c r="A701" s="2" t="s">
        <v>1509</v>
      </c>
      <c r="B701" s="2" t="s">
        <v>1510</v>
      </c>
      <c r="C701" s="2" t="s">
        <v>383</v>
      </c>
      <c r="D701" s="16" t="s">
        <v>264</v>
      </c>
      <c r="E701" s="2">
        <f>IFERROR(INDEX('UK Institution Coverage'!$E$2:$E$727,MATCH($A701,'UK Institution Coverage'!$A$2:$A$727,0)),0)</f>
        <v>1</v>
      </c>
      <c r="F701" s="2">
        <f>IFERROR(INDEX('UK Institution Coverage'!$M$2:$M$727,MATCH($A701,'UK Institution Coverage'!$A$2:$A$727,0)),0)</f>
        <v>1</v>
      </c>
      <c r="G701" s="2" t="str">
        <f t="shared" si="10"/>
        <v>not in target</v>
      </c>
      <c r="H701" s="2" t="s">
        <v>162</v>
      </c>
    </row>
    <row r="702" spans="1:8" ht="15" customHeight="1">
      <c r="A702" s="2" t="s">
        <v>1511</v>
      </c>
      <c r="B702" s="2" t="s">
        <v>1512</v>
      </c>
      <c r="C702" s="2" t="s">
        <v>383</v>
      </c>
      <c r="D702" s="16" t="s">
        <v>264</v>
      </c>
      <c r="E702" s="2">
        <f>IFERROR(INDEX('UK Institution Coverage'!$E$2:$E$727,MATCH($A702,'UK Institution Coverage'!$A$2:$A$727,0)),0)</f>
        <v>1</v>
      </c>
      <c r="F702" s="2">
        <f>IFERROR(INDEX('UK Institution Coverage'!$M$2:$M$727,MATCH($A702,'UK Institution Coverage'!$A$2:$A$727,0)),0)</f>
        <v>1</v>
      </c>
      <c r="G702" s="2" t="str">
        <f t="shared" si="10"/>
        <v>not in target</v>
      </c>
      <c r="H702" s="2" t="s">
        <v>162</v>
      </c>
    </row>
    <row r="703" spans="1:8" ht="15" customHeight="1">
      <c r="A703" s="2" t="s">
        <v>1513</v>
      </c>
      <c r="B703" s="2" t="s">
        <v>1514</v>
      </c>
      <c r="C703" s="2" t="s">
        <v>383</v>
      </c>
      <c r="D703" s="16" t="s">
        <v>264</v>
      </c>
      <c r="E703" s="2">
        <f>IFERROR(INDEX('UK Institution Coverage'!$E$2:$E$727,MATCH($A703,'UK Institution Coverage'!$A$2:$A$727,0)),0)</f>
        <v>1</v>
      </c>
      <c r="F703" s="2">
        <f>IFERROR(INDEX('UK Institution Coverage'!$M$2:$M$727,MATCH($A703,'UK Institution Coverage'!$A$2:$A$727,0)),0)</f>
        <v>1</v>
      </c>
      <c r="G703" s="2" t="str">
        <f t="shared" si="10"/>
        <v>not in target</v>
      </c>
      <c r="H703" s="2" t="s">
        <v>97</v>
      </c>
    </row>
    <row r="704" spans="1:8" ht="15" customHeight="1">
      <c r="A704" s="2" t="s">
        <v>1515</v>
      </c>
      <c r="B704" s="2" t="s">
        <v>1516</v>
      </c>
      <c r="C704" s="16" t="s">
        <v>368</v>
      </c>
      <c r="D704" s="16" t="s">
        <v>264</v>
      </c>
      <c r="E704" s="2">
        <f>IFERROR(INDEX('UK Institution Coverage'!$E$2:$E$727,MATCH($A704,'UK Institution Coverage'!$A$2:$A$727,0)),0)</f>
        <v>1</v>
      </c>
      <c r="F704" s="2">
        <f>IFERROR(INDEX('UK Institution Coverage'!$M$2:$M$727,MATCH($A704,'UK Institution Coverage'!$A$2:$A$727,0)),0)</f>
        <v>1</v>
      </c>
      <c r="G704" s="2" t="str">
        <f t="shared" si="10"/>
        <v>not in target</v>
      </c>
      <c r="H704" s="16" t="s">
        <v>194</v>
      </c>
    </row>
    <row r="705" spans="1:8" ht="15" customHeight="1">
      <c r="A705" s="2" t="s">
        <v>1517</v>
      </c>
      <c r="B705" s="2" t="s">
        <v>1518</v>
      </c>
      <c r="C705" s="2" t="s">
        <v>95</v>
      </c>
      <c r="D705" s="16" t="s">
        <v>96</v>
      </c>
      <c r="E705" s="2">
        <f>IFERROR(INDEX('UK Institution Coverage'!$E$2:$E$727,MATCH($A705,'UK Institution Coverage'!$A$2:$A$727,0)),0)</f>
        <v>1</v>
      </c>
      <c r="F705" s="2">
        <f>IFERROR(INDEX('UK Institution Coverage'!$M$2:$M$727,MATCH($A705,'UK Institution Coverage'!$A$2:$A$727,0)),0)</f>
        <v>0</v>
      </c>
      <c r="G705" s="2" t="str">
        <f t="shared" si="10"/>
        <v>partial - 0 of 3</v>
      </c>
      <c r="H705" s="2" t="s">
        <v>97</v>
      </c>
    </row>
    <row r="706" spans="1:8" ht="15" customHeight="1">
      <c r="A706" s="2" t="s">
        <v>1519</v>
      </c>
      <c r="B706" s="2" t="s">
        <v>1520</v>
      </c>
      <c r="C706" s="2" t="s">
        <v>383</v>
      </c>
      <c r="D706" s="16" t="s">
        <v>264</v>
      </c>
      <c r="E706" s="2">
        <f>IFERROR(INDEX('UK Institution Coverage'!$E$2:$E$727,MATCH($A706,'UK Institution Coverage'!$A$2:$A$727,0)),0)</f>
        <v>1</v>
      </c>
      <c r="F706" s="2">
        <f>IFERROR(INDEX('UK Institution Coverage'!$M$2:$M$727,MATCH($A706,'UK Institution Coverage'!$A$2:$A$727,0)),0)</f>
        <v>1</v>
      </c>
      <c r="G706" s="2" t="str">
        <f t="shared" ref="G706:G727" si="11">IF($D706&lt;&gt;"Yes","not in target",IF($E706=0,"NO CONTACTS",IF($F706=3,"all 3 personas","partial - "&amp;$F706&amp;" of 3")))</f>
        <v>not in target</v>
      </c>
      <c r="H706" s="2" t="s">
        <v>162</v>
      </c>
    </row>
    <row r="707" spans="1:8" ht="15" customHeight="1">
      <c r="A707" s="2" t="s">
        <v>1521</v>
      </c>
      <c r="B707" s="2" t="s">
        <v>1522</v>
      </c>
      <c r="C707" s="2" t="s">
        <v>383</v>
      </c>
      <c r="D707" s="16" t="s">
        <v>264</v>
      </c>
      <c r="E707" s="2">
        <f>IFERROR(INDEX('UK Institution Coverage'!$E$2:$E$727,MATCH($A707,'UK Institution Coverage'!$A$2:$A$727,0)),0)</f>
        <v>1</v>
      </c>
      <c r="F707" s="2">
        <f>IFERROR(INDEX('UK Institution Coverage'!$M$2:$M$727,MATCH($A707,'UK Institution Coverage'!$A$2:$A$727,0)),0)</f>
        <v>1</v>
      </c>
      <c r="G707" s="2" t="str">
        <f t="shared" si="11"/>
        <v>not in target</v>
      </c>
      <c r="H707" s="2" t="s">
        <v>162</v>
      </c>
    </row>
    <row r="708" spans="1:8" ht="15" customHeight="1">
      <c r="A708" s="2" t="s">
        <v>1523</v>
      </c>
      <c r="B708" s="2" t="s">
        <v>1524</v>
      </c>
      <c r="C708" s="2" t="s">
        <v>525</v>
      </c>
      <c r="D708" s="16" t="s">
        <v>264</v>
      </c>
      <c r="E708" s="2">
        <f>IFERROR(INDEX('UK Institution Coverage'!$E$2:$E$727,MATCH($A708,'UK Institution Coverage'!$A$2:$A$727,0)),0)</f>
        <v>1</v>
      </c>
      <c r="F708" s="2">
        <f>IFERROR(INDEX('UK Institution Coverage'!$M$2:$M$727,MATCH($A708,'UK Institution Coverage'!$A$2:$A$727,0)),0)</f>
        <v>1</v>
      </c>
      <c r="G708" s="2" t="str">
        <f t="shared" si="11"/>
        <v>not in target</v>
      </c>
      <c r="H708" s="2" t="s">
        <v>97</v>
      </c>
    </row>
    <row r="709" spans="1:8" ht="15" customHeight="1">
      <c r="A709" s="2" t="s">
        <v>1525</v>
      </c>
      <c r="B709" s="2" t="s">
        <v>1526</v>
      </c>
      <c r="C709" s="2" t="s">
        <v>383</v>
      </c>
      <c r="D709" s="16" t="s">
        <v>264</v>
      </c>
      <c r="E709" s="2">
        <f>IFERROR(INDEX('UK Institution Coverage'!$E$2:$E$727,MATCH($A709,'UK Institution Coverage'!$A$2:$A$727,0)),0)</f>
        <v>1</v>
      </c>
      <c r="F709" s="2">
        <f>IFERROR(INDEX('UK Institution Coverage'!$M$2:$M$727,MATCH($A709,'UK Institution Coverage'!$A$2:$A$727,0)),0)</f>
        <v>1</v>
      </c>
      <c r="G709" s="2" t="str">
        <f t="shared" si="11"/>
        <v>not in target</v>
      </c>
      <c r="H709" s="2" t="s">
        <v>162</v>
      </c>
    </row>
    <row r="710" spans="1:8" ht="15" customHeight="1">
      <c r="A710" s="2" t="s">
        <v>1527</v>
      </c>
      <c r="B710" s="2" t="s">
        <v>1528</v>
      </c>
      <c r="C710" s="2" t="s">
        <v>383</v>
      </c>
      <c r="D710" s="16" t="s">
        <v>264</v>
      </c>
      <c r="E710" s="2">
        <f>IFERROR(INDEX('UK Institution Coverage'!$E$2:$E$727,MATCH($A710,'UK Institution Coverage'!$A$2:$A$727,0)),0)</f>
        <v>1</v>
      </c>
      <c r="F710" s="2">
        <f>IFERROR(INDEX('UK Institution Coverage'!$M$2:$M$727,MATCH($A710,'UK Institution Coverage'!$A$2:$A$727,0)),0)</f>
        <v>1</v>
      </c>
      <c r="G710" s="2" t="str">
        <f t="shared" si="11"/>
        <v>not in target</v>
      </c>
      <c r="H710" s="2" t="s">
        <v>162</v>
      </c>
    </row>
    <row r="711" spans="1:8" ht="15" customHeight="1">
      <c r="A711" s="2" t="s">
        <v>1529</v>
      </c>
      <c r="B711" s="2" t="s">
        <v>1530</v>
      </c>
      <c r="C711" s="2" t="s">
        <v>383</v>
      </c>
      <c r="D711" s="16" t="s">
        <v>264</v>
      </c>
      <c r="E711" s="2">
        <f>IFERROR(INDEX('UK Institution Coverage'!$E$2:$E$727,MATCH($A711,'UK Institution Coverage'!$A$2:$A$727,0)),0)</f>
        <v>1</v>
      </c>
      <c r="F711" s="2">
        <f>IFERROR(INDEX('UK Institution Coverage'!$M$2:$M$727,MATCH($A711,'UK Institution Coverage'!$A$2:$A$727,0)),0)</f>
        <v>1</v>
      </c>
      <c r="G711" s="2" t="str">
        <f t="shared" si="11"/>
        <v>not in target</v>
      </c>
      <c r="H711" s="2" t="s">
        <v>162</v>
      </c>
    </row>
    <row r="712" spans="1:8" ht="15" customHeight="1">
      <c r="A712" s="2" t="s">
        <v>1531</v>
      </c>
      <c r="B712" s="2" t="s">
        <v>1532</v>
      </c>
      <c r="C712" s="2" t="s">
        <v>525</v>
      </c>
      <c r="D712" s="16" t="s">
        <v>264</v>
      </c>
      <c r="E712" s="2">
        <f>IFERROR(INDEX('UK Institution Coverage'!$E$2:$E$727,MATCH($A712,'UK Institution Coverage'!$A$2:$A$727,0)),0)</f>
        <v>1</v>
      </c>
      <c r="F712" s="2">
        <f>IFERROR(INDEX('UK Institution Coverage'!$M$2:$M$727,MATCH($A712,'UK Institution Coverage'!$A$2:$A$727,0)),0)</f>
        <v>1</v>
      </c>
      <c r="G712" s="2" t="str">
        <f t="shared" si="11"/>
        <v>not in target</v>
      </c>
      <c r="H712" s="2" t="s">
        <v>97</v>
      </c>
    </row>
    <row r="713" spans="1:8" ht="15" customHeight="1">
      <c r="A713" s="2" t="s">
        <v>1533</v>
      </c>
      <c r="B713" s="2" t="s">
        <v>1534</v>
      </c>
      <c r="C713" s="2" t="s">
        <v>383</v>
      </c>
      <c r="D713" s="16" t="s">
        <v>264</v>
      </c>
      <c r="E713" s="2">
        <f>IFERROR(INDEX('UK Institution Coverage'!$E$2:$E$727,MATCH($A713,'UK Institution Coverage'!$A$2:$A$727,0)),0)</f>
        <v>1</v>
      </c>
      <c r="F713" s="2">
        <f>IFERROR(INDEX('UK Institution Coverage'!$M$2:$M$727,MATCH($A713,'UK Institution Coverage'!$A$2:$A$727,0)),0)</f>
        <v>1</v>
      </c>
      <c r="G713" s="2" t="str">
        <f t="shared" si="11"/>
        <v>not in target</v>
      </c>
      <c r="H713" s="2" t="s">
        <v>162</v>
      </c>
    </row>
    <row r="714" spans="1:8" ht="15" customHeight="1">
      <c r="A714" s="2" t="s">
        <v>1535</v>
      </c>
      <c r="B714" s="2" t="s">
        <v>1536</v>
      </c>
      <c r="C714" s="2" t="s">
        <v>525</v>
      </c>
      <c r="D714" s="16" t="s">
        <v>264</v>
      </c>
      <c r="E714" s="2">
        <f>IFERROR(INDEX('UK Institution Coverage'!$E$2:$E$727,MATCH($A714,'UK Institution Coverage'!$A$2:$A$727,0)),0)</f>
        <v>1</v>
      </c>
      <c r="F714" s="2">
        <f>IFERROR(INDEX('UK Institution Coverage'!$M$2:$M$727,MATCH($A714,'UK Institution Coverage'!$A$2:$A$727,0)),0)</f>
        <v>1</v>
      </c>
      <c r="G714" s="2" t="str">
        <f t="shared" si="11"/>
        <v>not in target</v>
      </c>
      <c r="H714" s="2" t="s">
        <v>97</v>
      </c>
    </row>
    <row r="715" spans="1:8" ht="15" customHeight="1">
      <c r="A715" s="2" t="s">
        <v>1537</v>
      </c>
      <c r="B715" s="2" t="s">
        <v>1538</v>
      </c>
      <c r="C715" s="2" t="s">
        <v>525</v>
      </c>
      <c r="D715" s="16" t="s">
        <v>264</v>
      </c>
      <c r="E715" s="2">
        <f>IFERROR(INDEX('UK Institution Coverage'!$E$2:$E$727,MATCH($A715,'UK Institution Coverage'!$A$2:$A$727,0)),0)</f>
        <v>1</v>
      </c>
      <c r="F715" s="2">
        <f>IFERROR(INDEX('UK Institution Coverage'!$M$2:$M$727,MATCH($A715,'UK Institution Coverage'!$A$2:$A$727,0)),0)</f>
        <v>1</v>
      </c>
      <c r="G715" s="2" t="str">
        <f t="shared" si="11"/>
        <v>not in target</v>
      </c>
      <c r="H715" s="2" t="s">
        <v>162</v>
      </c>
    </row>
    <row r="716" spans="1:8" ht="15" customHeight="1">
      <c r="A716" s="2" t="s">
        <v>1539</v>
      </c>
      <c r="B716" s="2" t="s">
        <v>1540</v>
      </c>
      <c r="C716" s="2" t="s">
        <v>525</v>
      </c>
      <c r="D716" s="16" t="s">
        <v>264</v>
      </c>
      <c r="E716" s="2">
        <f>IFERROR(INDEX('UK Institution Coverage'!$E$2:$E$727,MATCH($A716,'UK Institution Coverage'!$A$2:$A$727,0)),0)</f>
        <v>1</v>
      </c>
      <c r="F716" s="2">
        <f>IFERROR(INDEX('UK Institution Coverage'!$M$2:$M$727,MATCH($A716,'UK Institution Coverage'!$A$2:$A$727,0)),0)</f>
        <v>1</v>
      </c>
      <c r="G716" s="2" t="str">
        <f t="shared" si="11"/>
        <v>not in target</v>
      </c>
      <c r="H716" s="2" t="s">
        <v>97</v>
      </c>
    </row>
    <row r="717" spans="1:8" ht="15" customHeight="1">
      <c r="A717" s="2" t="s">
        <v>1541</v>
      </c>
      <c r="B717" s="2" t="s">
        <v>1542</v>
      </c>
      <c r="C717" s="2" t="s">
        <v>383</v>
      </c>
      <c r="D717" s="16" t="s">
        <v>264</v>
      </c>
      <c r="E717" s="2">
        <f>IFERROR(INDEX('UK Institution Coverage'!$E$2:$E$727,MATCH($A717,'UK Institution Coverage'!$A$2:$A$727,0)),0)</f>
        <v>1</v>
      </c>
      <c r="F717" s="2">
        <f>IFERROR(INDEX('UK Institution Coverage'!$M$2:$M$727,MATCH($A717,'UK Institution Coverage'!$A$2:$A$727,0)),0)</f>
        <v>1</v>
      </c>
      <c r="G717" s="2" t="str">
        <f t="shared" si="11"/>
        <v>not in target</v>
      </c>
      <c r="H717" s="2" t="s">
        <v>162</v>
      </c>
    </row>
    <row r="718" spans="1:8" ht="15" customHeight="1">
      <c r="A718" s="2" t="s">
        <v>1543</v>
      </c>
      <c r="B718" s="2" t="s">
        <v>1544</v>
      </c>
      <c r="C718" s="16" t="s">
        <v>368</v>
      </c>
      <c r="D718" s="16" t="s">
        <v>264</v>
      </c>
      <c r="E718" s="2">
        <f>IFERROR(INDEX('UK Institution Coverage'!$E$2:$E$727,MATCH($A718,'UK Institution Coverage'!$A$2:$A$727,0)),0)</f>
        <v>1</v>
      </c>
      <c r="F718" s="2">
        <f>IFERROR(INDEX('UK Institution Coverage'!$M$2:$M$727,MATCH($A718,'UK Institution Coverage'!$A$2:$A$727,0)),0)</f>
        <v>1</v>
      </c>
      <c r="G718" s="2" t="str">
        <f t="shared" si="11"/>
        <v>not in target</v>
      </c>
      <c r="H718" s="16" t="s">
        <v>194</v>
      </c>
    </row>
    <row r="719" spans="1:8" ht="15" customHeight="1">
      <c r="A719" s="2" t="s">
        <v>1545</v>
      </c>
      <c r="B719" s="2" t="s">
        <v>1546</v>
      </c>
      <c r="C719" s="2" t="s">
        <v>95</v>
      </c>
      <c r="D719" s="16" t="s">
        <v>96</v>
      </c>
      <c r="E719" s="2">
        <f>IFERROR(INDEX('UK Institution Coverage'!$E$2:$E$727,MATCH($A719,'UK Institution Coverage'!$A$2:$A$727,0)),0)</f>
        <v>1</v>
      </c>
      <c r="F719" s="2">
        <f>IFERROR(INDEX('UK Institution Coverage'!$M$2:$M$727,MATCH($A719,'UK Institution Coverage'!$A$2:$A$727,0)),0)</f>
        <v>1</v>
      </c>
      <c r="G719" s="2" t="str">
        <f t="shared" si="11"/>
        <v>partial - 1 of 3</v>
      </c>
      <c r="H719" s="2" t="s">
        <v>97</v>
      </c>
    </row>
    <row r="720" spans="1:8" ht="15" customHeight="1">
      <c r="A720" s="2" t="s">
        <v>1547</v>
      </c>
      <c r="B720" s="2" t="s">
        <v>1548</v>
      </c>
      <c r="C720" s="2" t="s">
        <v>525</v>
      </c>
      <c r="D720" s="16" t="s">
        <v>264</v>
      </c>
      <c r="E720" s="2">
        <f>IFERROR(INDEX('UK Institution Coverage'!$E$2:$E$727,MATCH($A720,'UK Institution Coverage'!$A$2:$A$727,0)),0)</f>
        <v>1</v>
      </c>
      <c r="F720" s="2">
        <f>IFERROR(INDEX('UK Institution Coverage'!$M$2:$M$727,MATCH($A720,'UK Institution Coverage'!$A$2:$A$727,0)),0)</f>
        <v>1</v>
      </c>
      <c r="G720" s="2" t="str">
        <f t="shared" si="11"/>
        <v>not in target</v>
      </c>
      <c r="H720" s="2" t="s">
        <v>162</v>
      </c>
    </row>
    <row r="721" spans="1:8" ht="15" customHeight="1">
      <c r="A721" s="2" t="s">
        <v>1549</v>
      </c>
      <c r="B721" s="2" t="s">
        <v>1550</v>
      </c>
      <c r="C721" s="2" t="s">
        <v>383</v>
      </c>
      <c r="D721" s="16" t="s">
        <v>264</v>
      </c>
      <c r="E721" s="2">
        <f>IFERROR(INDEX('UK Institution Coverage'!$E$2:$E$727,MATCH($A721,'UK Institution Coverage'!$A$2:$A$727,0)),0)</f>
        <v>1</v>
      </c>
      <c r="F721" s="2">
        <f>IFERROR(INDEX('UK Institution Coverage'!$M$2:$M$727,MATCH($A721,'UK Institution Coverage'!$A$2:$A$727,0)),0)</f>
        <v>1</v>
      </c>
      <c r="G721" s="2" t="str">
        <f t="shared" si="11"/>
        <v>not in target</v>
      </c>
      <c r="H721" s="2" t="s">
        <v>97</v>
      </c>
    </row>
    <row r="722" spans="1:8" ht="15" customHeight="1">
      <c r="A722" s="2" t="s">
        <v>1551</v>
      </c>
      <c r="B722" s="2" t="s">
        <v>1552</v>
      </c>
      <c r="C722" s="2" t="s">
        <v>383</v>
      </c>
      <c r="D722" s="16" t="s">
        <v>264</v>
      </c>
      <c r="E722" s="2">
        <f>IFERROR(INDEX('UK Institution Coverage'!$E$2:$E$727,MATCH($A722,'UK Institution Coverage'!$A$2:$A$727,0)),0)</f>
        <v>1</v>
      </c>
      <c r="F722" s="2">
        <f>IFERROR(INDEX('UK Institution Coverage'!$M$2:$M$727,MATCH($A722,'UK Institution Coverage'!$A$2:$A$727,0)),0)</f>
        <v>1</v>
      </c>
      <c r="G722" s="2" t="str">
        <f t="shared" si="11"/>
        <v>not in target</v>
      </c>
      <c r="H722" s="2" t="s">
        <v>162</v>
      </c>
    </row>
    <row r="723" spans="1:8" ht="15" customHeight="1">
      <c r="A723" s="2" t="s">
        <v>1553</v>
      </c>
      <c r="B723" s="2" t="s">
        <v>1554</v>
      </c>
      <c r="C723" s="2" t="s">
        <v>525</v>
      </c>
      <c r="D723" s="16" t="s">
        <v>264</v>
      </c>
      <c r="E723" s="2">
        <f>IFERROR(INDEX('UK Institution Coverage'!$E$2:$E$727,MATCH($A723,'UK Institution Coverage'!$A$2:$A$727,0)),0)</f>
        <v>1</v>
      </c>
      <c r="F723" s="2">
        <f>IFERROR(INDEX('UK Institution Coverage'!$M$2:$M$727,MATCH($A723,'UK Institution Coverage'!$A$2:$A$727,0)),0)</f>
        <v>1</v>
      </c>
      <c r="G723" s="2" t="str">
        <f t="shared" si="11"/>
        <v>not in target</v>
      </c>
      <c r="H723" s="2" t="s">
        <v>162</v>
      </c>
    </row>
    <row r="724" spans="1:8" ht="15" customHeight="1">
      <c r="A724" s="2" t="s">
        <v>1555</v>
      </c>
      <c r="B724" s="2" t="s">
        <v>1556</v>
      </c>
      <c r="C724" s="16" t="s">
        <v>368</v>
      </c>
      <c r="D724" s="16" t="s">
        <v>264</v>
      </c>
      <c r="E724" s="2">
        <f>IFERROR(INDEX('UK Institution Coverage'!$E$2:$E$727,MATCH($A724,'UK Institution Coverage'!$A$2:$A$727,0)),0)</f>
        <v>1</v>
      </c>
      <c r="F724" s="2">
        <f>IFERROR(INDEX('UK Institution Coverage'!$M$2:$M$727,MATCH($A724,'UK Institution Coverage'!$A$2:$A$727,0)),0)</f>
        <v>1</v>
      </c>
      <c r="G724" s="2" t="str">
        <f t="shared" si="11"/>
        <v>not in target</v>
      </c>
      <c r="H724" s="16" t="s">
        <v>194</v>
      </c>
    </row>
    <row r="725" spans="1:8" ht="15" customHeight="1">
      <c r="A725" s="2" t="s">
        <v>1557</v>
      </c>
      <c r="B725" s="2" t="s">
        <v>1558</v>
      </c>
      <c r="C725" s="2" t="s">
        <v>95</v>
      </c>
      <c r="D725" s="16" t="s">
        <v>96</v>
      </c>
      <c r="E725" s="2">
        <f>IFERROR(INDEX('UK Institution Coverage'!$E$2:$E$727,MATCH($A725,'UK Institution Coverage'!$A$2:$A$727,0)),0)</f>
        <v>1</v>
      </c>
      <c r="F725" s="2">
        <f>IFERROR(INDEX('UK Institution Coverage'!$M$2:$M$727,MATCH($A725,'UK Institution Coverage'!$A$2:$A$727,0)),0)</f>
        <v>1</v>
      </c>
      <c r="G725" s="2" t="str">
        <f t="shared" si="11"/>
        <v>partial - 1 of 3</v>
      </c>
      <c r="H725" s="2" t="s">
        <v>97</v>
      </c>
    </row>
    <row r="726" spans="1:8" ht="15" customHeight="1">
      <c r="A726" s="2" t="s">
        <v>1559</v>
      </c>
      <c r="B726" s="2" t="s">
        <v>1560</v>
      </c>
      <c r="C726" s="2" t="s">
        <v>525</v>
      </c>
      <c r="D726" s="16" t="s">
        <v>264</v>
      </c>
      <c r="E726" s="2">
        <f>IFERROR(INDEX('UK Institution Coverage'!$E$2:$E$727,MATCH($A726,'UK Institution Coverage'!$A$2:$A$727,0)),0)</f>
        <v>1</v>
      </c>
      <c r="F726" s="2">
        <f>IFERROR(INDEX('UK Institution Coverage'!$M$2:$M$727,MATCH($A726,'UK Institution Coverage'!$A$2:$A$727,0)),0)</f>
        <v>1</v>
      </c>
      <c r="G726" s="2" t="str">
        <f t="shared" si="11"/>
        <v>not in target</v>
      </c>
      <c r="H726" s="2" t="s">
        <v>97</v>
      </c>
    </row>
    <row r="727" spans="1:8" ht="15" customHeight="1">
      <c r="A727" s="2" t="s">
        <v>1561</v>
      </c>
      <c r="B727" s="2" t="s">
        <v>1562</v>
      </c>
      <c r="C727" s="2" t="s">
        <v>95</v>
      </c>
      <c r="D727" s="16" t="s">
        <v>96</v>
      </c>
      <c r="E727" s="2">
        <f>IFERROR(INDEX('UK Institution Coverage'!$E$2:$E$727,MATCH($A727,'UK Institution Coverage'!$A$2:$A$727,0)),0)</f>
        <v>1</v>
      </c>
      <c r="F727" s="2">
        <f>IFERROR(INDEX('UK Institution Coverage'!$M$2:$M$727,MATCH($A727,'UK Institution Coverage'!$A$2:$A$727,0)),0)</f>
        <v>0</v>
      </c>
      <c r="G727" s="2" t="str">
        <f t="shared" si="11"/>
        <v>partial - 0 of 3</v>
      </c>
      <c r="H727" s="2" t="s">
        <v>97</v>
      </c>
    </row>
    <row r="729" spans="1:8" ht="15" customHeight="1">
      <c r="A729" s="6" t="s">
        <v>1563</v>
      </c>
    </row>
  </sheetData>
  <autoFilter ref="A1:G72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27"/>
  <sheetViews>
    <sheetView zoomScale="76" zoomScaleNormal="100" workbookViewId="0">
      <pane xSplit="2" ySplit="1" topLeftCell="C699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4.45"/>
  <cols>
    <col min="1" max="1" width="30" customWidth="1"/>
    <col min="2" max="2" width="38" customWidth="1"/>
    <col min="3" max="3" width="22" customWidth="1"/>
    <col min="4" max="4" width="13" customWidth="1"/>
    <col min="5" max="5" width="9" customWidth="1"/>
    <col min="6" max="7" width="10" customWidth="1"/>
    <col min="8" max="8" width="12" customWidth="1"/>
    <col min="9" max="9" width="11" customWidth="1"/>
    <col min="10" max="10" width="9" customWidth="1"/>
    <col min="11" max="11" width="11" customWidth="1"/>
    <col min="12" max="13" width="12" customWidth="1"/>
    <col min="14" max="14" width="11" customWidth="1"/>
    <col min="15" max="15" width="24" customWidth="1"/>
  </cols>
  <sheetData>
    <row r="1" spans="1:15" ht="41.25" customHeight="1">
      <c r="A1" s="13" t="s">
        <v>25</v>
      </c>
      <c r="B1" s="13" t="s">
        <v>87</v>
      </c>
      <c r="C1" s="13" t="s">
        <v>1564</v>
      </c>
      <c r="D1" s="13" t="s">
        <v>1565</v>
      </c>
      <c r="E1" s="13" t="s">
        <v>51</v>
      </c>
      <c r="F1" s="13" t="s">
        <v>1566</v>
      </c>
      <c r="G1" s="13" t="s">
        <v>1567</v>
      </c>
      <c r="H1" s="13" t="s">
        <v>1568</v>
      </c>
      <c r="I1" s="13" t="s">
        <v>1569</v>
      </c>
      <c r="J1" s="13" t="s">
        <v>59</v>
      </c>
      <c r="K1" s="13" t="s">
        <v>60</v>
      </c>
      <c r="L1" s="13" t="s">
        <v>1570</v>
      </c>
      <c r="M1" s="13" t="s">
        <v>90</v>
      </c>
      <c r="N1" s="13" t="s">
        <v>1571</v>
      </c>
      <c r="O1" s="13" t="s">
        <v>1572</v>
      </c>
    </row>
    <row r="2" spans="1:15" ht="15" customHeight="1">
      <c r="A2" s="2" t="s">
        <v>93</v>
      </c>
      <c r="B2" s="2" t="s">
        <v>94</v>
      </c>
      <c r="C2" s="2" t="s">
        <v>95</v>
      </c>
      <c r="D2" s="2" t="str">
        <f>IFERROR(INDEX('UK Target Institutions'!$D$2:$D$727,MATCH($A2,'UK Target Institutions'!$A$2:$A$727,0)),"")</f>
        <v>Yes</v>
      </c>
      <c r="E2" s="2">
        <f>COUNTIFS('Relevant - In CRM valid'!$T$2:$T$4699,$A2,'Relevant - In CRM valid'!$G$2:$G$4699,"UK")+COUNTIFS('Relevant - In CRM unknown'!$T$2:$T$253,$A2,'Relevant - In CRM unknown'!$G$2:$G$253,"UK")+COUNTIFS('Relevant - IN NOW CRM valid'!$T$2:$T$2328,$A2,'Relevant - IN NOW CRM valid'!$G$2:$G$2328,"UK")+COUNTIFS('Relevant - IN NOW CRM unknown'!$T$2:$T$1227,$A2,'Relevant - IN NOW CRM unknown'!$G$2:$G$1227,"UK")+COUNTIFS('Relevant - Not CRM not valid'!$T$2:$T$416,$A2,'Relevant - Not CRM not valid'!$G$2:$G$416,"UK")+COUNTIFS('Relevant - In CRM not valid'!$T$2:$T$46,$A2,'Relevant - In CRM not valid'!$G$2:$G$46,"UK")</f>
        <v>205</v>
      </c>
      <c r="F2" s="2">
        <f>COUNTIFS('Relevant - In CRM valid'!$T$2:$T$4699,$A2,'Relevant - In CRM valid'!$G$2:$G$4699,"UK",'Relevant - In CRM valid'!$M$2:$M$4699,"Research")+COUNTIFS('Relevant - In CRM unknown'!$T$2:$T$253,$A2,'Relevant - In CRM unknown'!$G$2:$G$253,"UK",'Relevant - In CRM unknown'!$M$2:$M$253,"Research")+COUNTIFS('Relevant - IN NOW CRM valid'!$T$2:$T$2328,$A2,'Relevant - IN NOW CRM valid'!$G$2:$G$2328,"UK",'Relevant - IN NOW CRM valid'!$M$2:$M$2328,"Research")+COUNTIFS('Relevant - IN NOW CRM unknown'!$T$2:$T$1227,$A2,'Relevant - IN NOW CRM unknown'!$G$2:$G$1227,"UK",'Relevant - IN NOW CRM unknown'!$M$2:$M$1227,"Research")+COUNTIFS('Relevant - Not CRM not valid'!$T$2:$T$416,$A2,'Relevant - Not CRM not valid'!$G$2:$G$416,"UK",'Relevant - Not CRM not valid'!$M$2:$M$416,"Research")+COUNTIFS('Relevant - In CRM not valid'!$T$2:$T$46,$A2,'Relevant - In CRM not valid'!$G$2:$G$46,"UK",'Relevant - In CRM not valid'!$M$2:$M$46,"Research")</f>
        <v>156</v>
      </c>
      <c r="G2" s="2">
        <f>COUNTIFS('Relevant - In CRM valid'!$T$2:$T$4699,$A2,'Relevant - In CRM valid'!$G$2:$G$4699,"UK",'Relevant - In CRM valid'!$M$2:$M$4699,"Research",'Relevant - In CRM valid'!$R$2:$R$4699,"Senior")+COUNTIFS('Relevant - In CRM unknown'!$T$2:$T$253,$A2,'Relevant - In CRM unknown'!$G$2:$G$253,"UK",'Relevant - In CRM unknown'!$M$2:$M$253,"Research",'Relevant - In CRM unknown'!$R$2:$R$253,"Senior")+COUNTIFS('Relevant - IN NOW CRM valid'!$T$2:$T$2328,$A2,'Relevant - IN NOW CRM valid'!$G$2:$G$2328,"UK",'Relevant - IN NOW CRM valid'!$M$2:$M$2328,"Research",'Relevant - IN NOW CRM valid'!$R$2:$R$2328,"Senior")+COUNTIFS('Relevant - IN NOW CRM unknown'!$T$2:$T$1227,$A2,'Relevant - IN NOW CRM unknown'!$G$2:$G$1227,"UK",'Relevant - IN NOW CRM unknown'!$M$2:$M$1227,"Research",'Relevant - IN NOW CRM unknown'!$R$2:$R$1227,"Senior")+COUNTIFS('Relevant - Not CRM not valid'!$T$2:$T$416,$A2,'Relevant - Not CRM not valid'!$G$2:$G$416,"UK",'Relevant - Not CRM not valid'!$M$2:$M$416,"Research",'Relevant - Not CRM not valid'!$R$2:$R$416,"Senior")+COUNTIFS('Relevant - In CRM not valid'!$T$2:$T$46,$A2,'Relevant - In CRM not valid'!$G$2:$G$46,"UK",'Relevant - In CRM not valid'!$M$2:$M$46,"Research",'Relevant - In CRM not valid'!$R$2:$R$46,"Senior")</f>
        <v>30</v>
      </c>
      <c r="H2" s="2">
        <f>COUNTIFS('Relevant - In CRM valid'!$T$2:$T$4699,$A2,'Relevant - In CRM valid'!$G$2:$G$4699,"UK",'Relevant - In CRM valid'!$M$2:$M$4699,"Research",'Relevant - In CRM valid'!$R$2:$R$4699,"Operational")+COUNTIFS('Relevant - In CRM unknown'!$T$2:$T$253,$A2,'Relevant - In CRM unknown'!$G$2:$G$253,"UK",'Relevant - In CRM unknown'!$M$2:$M$253,"Research",'Relevant - In CRM unknown'!$R$2:$R$253,"Operational")+COUNTIFS('Relevant - IN NOW CRM valid'!$T$2:$T$2328,$A2,'Relevant - IN NOW CRM valid'!$G$2:$G$2328,"UK",'Relevant - IN NOW CRM valid'!$M$2:$M$2328,"Research",'Relevant - IN NOW CRM valid'!$R$2:$R$2328,"Operational")+COUNTIFS('Relevant - IN NOW CRM unknown'!$T$2:$T$1227,$A2,'Relevant - IN NOW CRM unknown'!$G$2:$G$1227,"UK",'Relevant - IN NOW CRM unknown'!$M$2:$M$1227,"Research",'Relevant - IN NOW CRM unknown'!$R$2:$R$1227,"Operational")+COUNTIFS('Relevant - Not CRM not valid'!$T$2:$T$416,$A2,'Relevant - Not CRM not valid'!$G$2:$G$416,"UK",'Relevant - Not CRM not valid'!$M$2:$M$416,"Research",'Relevant - Not CRM not valid'!$R$2:$R$416,"Operational")+COUNTIFS('Relevant - In CRM not valid'!$T$2:$T$46,$A2,'Relevant - In CRM not valid'!$G$2:$G$46,"UK",'Relevant - In CRM not valid'!$M$2:$M$46,"Research",'Relevant - In CRM not valid'!$R$2:$R$46,"Operational")</f>
        <v>118</v>
      </c>
      <c r="I2" s="2">
        <f>COUNTIFS('Relevant - In CRM valid'!$T$2:$T$4699,$A2,'Relevant - In CRM valid'!$G$2:$G$4699,"UK",'Relevant - In CRM valid'!$M$2:$M$4699,"Research",'Relevant - In CRM valid'!$R$2:$R$4699,"Academic")+COUNTIFS('Relevant - In CRM unknown'!$T$2:$T$253,$A2,'Relevant - In CRM unknown'!$G$2:$G$253,"UK",'Relevant - In CRM unknown'!$M$2:$M$253,"Research",'Relevant - In CRM unknown'!$R$2:$R$253,"Academic")+COUNTIFS('Relevant - IN NOW CRM valid'!$T$2:$T$2328,$A2,'Relevant - IN NOW CRM valid'!$G$2:$G$2328,"UK",'Relevant - IN NOW CRM valid'!$M$2:$M$2328,"Research",'Relevant - IN NOW CRM valid'!$R$2:$R$2328,"Academic")+COUNTIFS('Relevant - IN NOW CRM unknown'!$T$2:$T$1227,$A2,'Relevant - IN NOW CRM unknown'!$G$2:$G$1227,"UK",'Relevant - IN NOW CRM unknown'!$M$2:$M$1227,"Research",'Relevant - IN NOW CRM unknown'!$R$2:$R$1227,"Academic")+COUNTIFS('Relevant - Not CRM not valid'!$T$2:$T$416,$A2,'Relevant - Not CRM not valid'!$G$2:$G$416,"UK",'Relevant - Not CRM not valid'!$M$2:$M$416,"Research",'Relevant - Not CRM not valid'!$R$2:$R$416,"Academic")+COUNTIFS('Relevant - In CRM not valid'!$T$2:$T$46,$A2,'Relevant - In CRM not valid'!$G$2:$G$46,"UK",'Relevant - In CRM not valid'!$M$2:$M$46,"Research",'Relevant - In CRM not valid'!$R$2:$R$46,"Academic")</f>
        <v>4</v>
      </c>
      <c r="J2" s="2">
        <f>COUNTIFS('Relevant - In CRM valid'!$T$2:$T$4699,$A2,'Relevant - In CRM valid'!$G$2:$G$4699,"UK",'Relevant - In CRM valid'!$M$2:$M$4699,"Finance")+COUNTIFS('Relevant - In CRM unknown'!$T$2:$T$253,$A2,'Relevant - In CRM unknown'!$G$2:$G$253,"UK",'Relevant - In CRM unknown'!$M$2:$M$253,"Finance")+COUNTIFS('Relevant - IN NOW CRM valid'!$T$2:$T$2328,$A2,'Relevant - IN NOW CRM valid'!$G$2:$G$2328,"UK",'Relevant - IN NOW CRM valid'!$M$2:$M$2328,"Finance")+COUNTIFS('Relevant - IN NOW CRM unknown'!$T$2:$T$1227,$A2,'Relevant - IN NOW CRM unknown'!$G$2:$G$1227,"UK",'Relevant - IN NOW CRM unknown'!$M$2:$M$1227,"Finance")+COUNTIFS('Relevant - Not CRM not valid'!$T$2:$T$416,$A2,'Relevant - Not CRM not valid'!$G$2:$G$416,"UK",'Relevant - Not CRM not valid'!$M$2:$M$416,"Finance")+COUNTIFS('Relevant - In CRM not valid'!$T$2:$T$46,$A2,'Relevant - In CRM not valid'!$G$2:$G$46,"UK",'Relevant - In CRM not valid'!$M$2:$M$46,"Finance")</f>
        <v>39</v>
      </c>
      <c r="K2" s="2">
        <f>COUNTIFS('Relevant - In CRM valid'!$T$2:$T$4699,$A2,'Relevant - In CRM valid'!$G$2:$G$4699,"UK",'Relevant - In CRM valid'!$M$2:$M$4699,"IT/Systems")+COUNTIFS('Relevant - In CRM unknown'!$T$2:$T$253,$A2,'Relevant - In CRM unknown'!$G$2:$G$253,"UK",'Relevant - In CRM unknown'!$M$2:$M$253,"IT/Systems")+COUNTIFS('Relevant - IN NOW CRM valid'!$T$2:$T$2328,$A2,'Relevant - IN NOW CRM valid'!$G$2:$G$2328,"UK",'Relevant - IN NOW CRM valid'!$M$2:$M$2328,"IT/Systems")+COUNTIFS('Relevant - IN NOW CRM unknown'!$T$2:$T$1227,$A2,'Relevant - IN NOW CRM unknown'!$G$2:$G$1227,"UK",'Relevant - IN NOW CRM unknown'!$M$2:$M$1227,"IT/Systems")+COUNTIFS('Relevant - Not CRM not valid'!$T$2:$T$416,$A2,'Relevant - Not CRM not valid'!$G$2:$G$416,"UK",'Relevant - Not CRM not valid'!$M$2:$M$416,"IT/Systems")+COUNTIFS('Relevant - In CRM not valid'!$T$2:$T$46,$A2,'Relevant - In CRM not valid'!$G$2:$G$46,"UK",'Relevant - In CRM not valid'!$M$2:$M$46,"IT/Systems")</f>
        <v>8</v>
      </c>
      <c r="L2" s="2">
        <f>COUNTIFS('Relevant - In CRM valid'!$T$2:$T$4699,$A2,'Relevant - In CRM valid'!$G$2:$G$4699,"UK",'Relevant - In CRM valid'!$M$2:$M$4699,"")+COUNTIFS('Relevant - In CRM unknown'!$T$2:$T$253,$A2,'Relevant - In CRM unknown'!$G$2:$G$253,"UK",'Relevant - In CRM unknown'!$M$2:$M$253,"")+COUNTIFS('Relevant - IN NOW CRM valid'!$T$2:$T$2328,$A2,'Relevant - IN NOW CRM valid'!$G$2:$G$2328,"UK",'Relevant - IN NOW CRM valid'!$M$2:$M$2328,"")+COUNTIFS('Relevant - IN NOW CRM unknown'!$T$2:$T$1227,$A2,'Relevant - IN NOW CRM unknown'!$G$2:$G$1227,"UK",'Relevant - IN NOW CRM unknown'!$M$2:$M$1227,"")+COUNTIFS('Relevant - Not CRM not valid'!$T$2:$T$416,$A2,'Relevant - Not CRM not valid'!$G$2:$G$416,"UK",'Relevant - Not CRM not valid'!$M$2:$M$416,"")+COUNTIFS('Relevant - In CRM not valid'!$T$2:$T$46,$A2,'Relevant - In CRM not valid'!$G$2:$G$46,"UK",'Relevant - In CRM not valid'!$M$2:$M$46,"")</f>
        <v>2</v>
      </c>
      <c r="M2" s="2">
        <f t="shared" ref="M2:M65" si="0">(F2&gt;0)+(J2&gt;0)+(K2&gt;0)</f>
        <v>3</v>
      </c>
      <c r="N2" s="2">
        <f>COUNTIFS('Relevant - In CRM valid'!$T$2:$T$4699,$A2,'Relevant - In CRM valid'!$G$2:$G$4699,"UK",'Relevant - In CRM valid'!$Q$2:$Q$4699,"valid")+COUNTIFS('Relevant - In CRM unknown'!$T$2:$T$253,$A2,'Relevant - In CRM unknown'!$G$2:$G$253,"UK",'Relevant - In CRM unknown'!$Q$2:$Q$253,"valid")+COUNTIFS('Relevant - IN NOW CRM valid'!$T$2:$T$2328,$A2,'Relevant - IN NOW CRM valid'!$G$2:$G$2328,"UK",'Relevant - IN NOW CRM valid'!$Q$2:$Q$2328,"valid")+COUNTIFS('Relevant - IN NOW CRM unknown'!$T$2:$T$1227,$A2,'Relevant - IN NOW CRM unknown'!$G$2:$G$1227,"UK",'Relevant - IN NOW CRM unknown'!$Q$2:$Q$1227,"valid")+COUNTIFS('Relevant - Not CRM not valid'!$T$2:$T$416,$A2,'Relevant - Not CRM not valid'!$G$2:$G$416,"UK",'Relevant - Not CRM not valid'!$Q$2:$Q$416,"valid")+COUNTIFS('Relevant - In CRM not valid'!$T$2:$T$46,$A2,'Relevant - In CRM not valid'!$G$2:$G$46,"UK",'Relevant - In CRM not valid'!$Q$2:$Q$46,"valid")</f>
        <v>121</v>
      </c>
      <c r="O2" s="2" t="str">
        <f t="shared" ref="O2:O65" si="1">IF(F2=0,"Research  ","")&amp;IF(J2=0,"Finance  ","")&amp;IF(K2=0,"IT/Systems","")</f>
        <v/>
      </c>
    </row>
    <row r="3" spans="1:15" ht="15" customHeight="1">
      <c r="A3" s="2" t="s">
        <v>98</v>
      </c>
      <c r="B3" s="2" t="s">
        <v>99</v>
      </c>
      <c r="C3" s="2" t="s">
        <v>100</v>
      </c>
      <c r="D3" s="2" t="str">
        <f>IFERROR(INDEX('UK Target Institutions'!$D$2:$D$727,MATCH($A3,'UK Target Institutions'!$A$2:$A$727,0)),"")</f>
        <v>Yes</v>
      </c>
      <c r="E3" s="2">
        <f>COUNTIFS('Relevant - In CRM valid'!$T$2:$T$4699,$A3,'Relevant - In CRM valid'!$G$2:$G$4699,"UK")+COUNTIFS('Relevant - In CRM unknown'!$T$2:$T$253,$A3,'Relevant - In CRM unknown'!$G$2:$G$253,"UK")+COUNTIFS('Relevant - IN NOW CRM valid'!$T$2:$T$2328,$A3,'Relevant - IN NOW CRM valid'!$G$2:$G$2328,"UK")+COUNTIFS('Relevant - IN NOW CRM unknown'!$T$2:$T$1227,$A3,'Relevant - IN NOW CRM unknown'!$G$2:$G$1227,"UK")+COUNTIFS('Relevant - Not CRM not valid'!$T$2:$T$416,$A3,'Relevant - Not CRM not valid'!$G$2:$G$416,"UK")+COUNTIFS('Relevant - In CRM not valid'!$T$2:$T$46,$A3,'Relevant - In CRM not valid'!$G$2:$G$46,"UK")</f>
        <v>177</v>
      </c>
      <c r="F3" s="2">
        <f>COUNTIFS('Relevant - In CRM valid'!$T$2:$T$4699,$A3,'Relevant - In CRM valid'!$G$2:$G$4699,"UK",'Relevant - In CRM valid'!$M$2:$M$4699,"Research")+COUNTIFS('Relevant - In CRM unknown'!$T$2:$T$253,$A3,'Relevant - In CRM unknown'!$G$2:$G$253,"UK",'Relevant - In CRM unknown'!$M$2:$M$253,"Research")+COUNTIFS('Relevant - IN NOW CRM valid'!$T$2:$T$2328,$A3,'Relevant - IN NOW CRM valid'!$G$2:$G$2328,"UK",'Relevant - IN NOW CRM valid'!$M$2:$M$2328,"Research")+COUNTIFS('Relevant - IN NOW CRM unknown'!$T$2:$T$1227,$A3,'Relevant - IN NOW CRM unknown'!$G$2:$G$1227,"UK",'Relevant - IN NOW CRM unknown'!$M$2:$M$1227,"Research")+COUNTIFS('Relevant - Not CRM not valid'!$T$2:$T$416,$A3,'Relevant - Not CRM not valid'!$G$2:$G$416,"UK",'Relevant - Not CRM not valid'!$M$2:$M$416,"Research")+COUNTIFS('Relevant - In CRM not valid'!$T$2:$T$46,$A3,'Relevant - In CRM not valid'!$G$2:$G$46,"UK",'Relevant - In CRM not valid'!$M$2:$M$46,"Research")</f>
        <v>173</v>
      </c>
      <c r="G3" s="2">
        <f>COUNTIFS('Relevant - In CRM valid'!$T$2:$T$4699,$A3,'Relevant - In CRM valid'!$G$2:$G$4699,"UK",'Relevant - In CRM valid'!$M$2:$M$4699,"Research",'Relevant - In CRM valid'!$R$2:$R$4699,"Senior")+COUNTIFS('Relevant - In CRM unknown'!$T$2:$T$253,$A3,'Relevant - In CRM unknown'!$G$2:$G$253,"UK",'Relevant - In CRM unknown'!$M$2:$M$253,"Research",'Relevant - In CRM unknown'!$R$2:$R$253,"Senior")+COUNTIFS('Relevant - IN NOW CRM valid'!$T$2:$T$2328,$A3,'Relevant - IN NOW CRM valid'!$G$2:$G$2328,"UK",'Relevant - IN NOW CRM valid'!$M$2:$M$2328,"Research",'Relevant - IN NOW CRM valid'!$R$2:$R$2328,"Senior")+COUNTIFS('Relevant - IN NOW CRM unknown'!$T$2:$T$1227,$A3,'Relevant - IN NOW CRM unknown'!$G$2:$G$1227,"UK",'Relevant - IN NOW CRM unknown'!$M$2:$M$1227,"Research",'Relevant - IN NOW CRM unknown'!$R$2:$R$1227,"Senior")+COUNTIFS('Relevant - Not CRM not valid'!$T$2:$T$416,$A3,'Relevant - Not CRM not valid'!$G$2:$G$416,"UK",'Relevant - Not CRM not valid'!$M$2:$M$416,"Research",'Relevant - Not CRM not valid'!$R$2:$R$416,"Senior")+COUNTIFS('Relevant - In CRM not valid'!$T$2:$T$46,$A3,'Relevant - In CRM not valid'!$G$2:$G$46,"UK",'Relevant - In CRM not valid'!$M$2:$M$46,"Research",'Relevant - In CRM not valid'!$R$2:$R$46,"Senior")</f>
        <v>46</v>
      </c>
      <c r="H3" s="2">
        <f>COUNTIFS('Relevant - In CRM valid'!$T$2:$T$4699,$A3,'Relevant - In CRM valid'!$G$2:$G$4699,"UK",'Relevant - In CRM valid'!$M$2:$M$4699,"Research",'Relevant - In CRM valid'!$R$2:$R$4699,"Operational")+COUNTIFS('Relevant - In CRM unknown'!$T$2:$T$253,$A3,'Relevant - In CRM unknown'!$G$2:$G$253,"UK",'Relevant - In CRM unknown'!$M$2:$M$253,"Research",'Relevant - In CRM unknown'!$R$2:$R$253,"Operational")+COUNTIFS('Relevant - IN NOW CRM valid'!$T$2:$T$2328,$A3,'Relevant - IN NOW CRM valid'!$G$2:$G$2328,"UK",'Relevant - IN NOW CRM valid'!$M$2:$M$2328,"Research",'Relevant - IN NOW CRM valid'!$R$2:$R$2328,"Operational")+COUNTIFS('Relevant - IN NOW CRM unknown'!$T$2:$T$1227,$A3,'Relevant - IN NOW CRM unknown'!$G$2:$G$1227,"UK",'Relevant - IN NOW CRM unknown'!$M$2:$M$1227,"Research",'Relevant - IN NOW CRM unknown'!$R$2:$R$1227,"Operational")+COUNTIFS('Relevant - Not CRM not valid'!$T$2:$T$416,$A3,'Relevant - Not CRM not valid'!$G$2:$G$416,"UK",'Relevant - Not CRM not valid'!$M$2:$M$416,"Research",'Relevant - Not CRM not valid'!$R$2:$R$416,"Operational")+COUNTIFS('Relevant - In CRM not valid'!$T$2:$T$46,$A3,'Relevant - In CRM not valid'!$G$2:$G$46,"UK",'Relevant - In CRM not valid'!$M$2:$M$46,"Research",'Relevant - In CRM not valid'!$R$2:$R$46,"Operational")</f>
        <v>117</v>
      </c>
      <c r="I3" s="2">
        <f>COUNTIFS('Relevant - In CRM valid'!$T$2:$T$4699,$A3,'Relevant - In CRM valid'!$G$2:$G$4699,"UK",'Relevant - In CRM valid'!$M$2:$M$4699,"Research",'Relevant - In CRM valid'!$R$2:$R$4699,"Academic")+COUNTIFS('Relevant - In CRM unknown'!$T$2:$T$253,$A3,'Relevant - In CRM unknown'!$G$2:$G$253,"UK",'Relevant - In CRM unknown'!$M$2:$M$253,"Research",'Relevant - In CRM unknown'!$R$2:$R$253,"Academic")+COUNTIFS('Relevant - IN NOW CRM valid'!$T$2:$T$2328,$A3,'Relevant - IN NOW CRM valid'!$G$2:$G$2328,"UK",'Relevant - IN NOW CRM valid'!$M$2:$M$2328,"Research",'Relevant - IN NOW CRM valid'!$R$2:$R$2328,"Academic")+COUNTIFS('Relevant - IN NOW CRM unknown'!$T$2:$T$1227,$A3,'Relevant - IN NOW CRM unknown'!$G$2:$G$1227,"UK",'Relevant - IN NOW CRM unknown'!$M$2:$M$1227,"Research",'Relevant - IN NOW CRM unknown'!$R$2:$R$1227,"Academic")+COUNTIFS('Relevant - Not CRM not valid'!$T$2:$T$416,$A3,'Relevant - Not CRM not valid'!$G$2:$G$416,"UK",'Relevant - Not CRM not valid'!$M$2:$M$416,"Research",'Relevant - Not CRM not valid'!$R$2:$R$416,"Academic")+COUNTIFS('Relevant - In CRM not valid'!$T$2:$T$46,$A3,'Relevant - In CRM not valid'!$G$2:$G$46,"UK",'Relevant - In CRM not valid'!$M$2:$M$46,"Research",'Relevant - In CRM not valid'!$R$2:$R$46,"Academic")</f>
        <v>10</v>
      </c>
      <c r="J3" s="2">
        <f>COUNTIFS('Relevant - In CRM valid'!$T$2:$T$4699,$A3,'Relevant - In CRM valid'!$G$2:$G$4699,"UK",'Relevant - In CRM valid'!$M$2:$M$4699,"Finance")+COUNTIFS('Relevant - In CRM unknown'!$T$2:$T$253,$A3,'Relevant - In CRM unknown'!$G$2:$G$253,"UK",'Relevant - In CRM unknown'!$M$2:$M$253,"Finance")+COUNTIFS('Relevant - IN NOW CRM valid'!$T$2:$T$2328,$A3,'Relevant - IN NOW CRM valid'!$G$2:$G$2328,"UK",'Relevant - IN NOW CRM valid'!$M$2:$M$2328,"Finance")+COUNTIFS('Relevant - IN NOW CRM unknown'!$T$2:$T$1227,$A3,'Relevant - IN NOW CRM unknown'!$G$2:$G$1227,"UK",'Relevant - IN NOW CRM unknown'!$M$2:$M$1227,"Finance")+COUNTIFS('Relevant - Not CRM not valid'!$T$2:$T$416,$A3,'Relevant - Not CRM not valid'!$G$2:$G$416,"UK",'Relevant - Not CRM not valid'!$M$2:$M$416,"Finance")+COUNTIFS('Relevant - In CRM not valid'!$T$2:$T$46,$A3,'Relevant - In CRM not valid'!$G$2:$G$46,"UK",'Relevant - In CRM not valid'!$M$2:$M$46,"Finance")</f>
        <v>2</v>
      </c>
      <c r="K3" s="2">
        <f>COUNTIFS('Relevant - In CRM valid'!$T$2:$T$4699,$A3,'Relevant - In CRM valid'!$G$2:$G$4699,"UK",'Relevant - In CRM valid'!$M$2:$M$4699,"IT/Systems")+COUNTIFS('Relevant - In CRM unknown'!$T$2:$T$253,$A3,'Relevant - In CRM unknown'!$G$2:$G$253,"UK",'Relevant - In CRM unknown'!$M$2:$M$253,"IT/Systems")+COUNTIFS('Relevant - IN NOW CRM valid'!$T$2:$T$2328,$A3,'Relevant - IN NOW CRM valid'!$G$2:$G$2328,"UK",'Relevant - IN NOW CRM valid'!$M$2:$M$2328,"IT/Systems")+COUNTIFS('Relevant - IN NOW CRM unknown'!$T$2:$T$1227,$A3,'Relevant - IN NOW CRM unknown'!$G$2:$G$1227,"UK",'Relevant - IN NOW CRM unknown'!$M$2:$M$1227,"IT/Systems")+COUNTIFS('Relevant - Not CRM not valid'!$T$2:$T$416,$A3,'Relevant - Not CRM not valid'!$G$2:$G$416,"UK",'Relevant - Not CRM not valid'!$M$2:$M$416,"IT/Systems")+COUNTIFS('Relevant - In CRM not valid'!$T$2:$T$46,$A3,'Relevant - In CRM not valid'!$G$2:$G$46,"UK",'Relevant - In CRM not valid'!$M$2:$M$46,"IT/Systems")</f>
        <v>1</v>
      </c>
      <c r="L3" s="2">
        <f>COUNTIFS('Relevant - In CRM valid'!$T$2:$T$4699,$A3,'Relevant - In CRM valid'!$G$2:$G$4699,"UK",'Relevant - In CRM valid'!$M$2:$M$4699,"")+COUNTIFS('Relevant - In CRM unknown'!$T$2:$T$253,$A3,'Relevant - In CRM unknown'!$G$2:$G$253,"UK",'Relevant - In CRM unknown'!$M$2:$M$253,"")+COUNTIFS('Relevant - IN NOW CRM valid'!$T$2:$T$2328,$A3,'Relevant - IN NOW CRM valid'!$G$2:$G$2328,"UK",'Relevant - IN NOW CRM valid'!$M$2:$M$2328,"")+COUNTIFS('Relevant - IN NOW CRM unknown'!$T$2:$T$1227,$A3,'Relevant - IN NOW CRM unknown'!$G$2:$G$1227,"UK",'Relevant - IN NOW CRM unknown'!$M$2:$M$1227,"")+COUNTIFS('Relevant - Not CRM not valid'!$T$2:$T$416,$A3,'Relevant - Not CRM not valid'!$G$2:$G$416,"UK",'Relevant - Not CRM not valid'!$M$2:$M$416,"")+COUNTIFS('Relevant - In CRM not valid'!$T$2:$T$46,$A3,'Relevant - In CRM not valid'!$G$2:$G$46,"UK",'Relevant - In CRM not valid'!$M$2:$M$46,"")</f>
        <v>0</v>
      </c>
      <c r="M3" s="2">
        <f t="shared" si="0"/>
        <v>3</v>
      </c>
      <c r="N3" s="2">
        <f>COUNTIFS('Relevant - In CRM valid'!$T$2:$T$4699,$A3,'Relevant - In CRM valid'!$G$2:$G$4699,"UK",'Relevant - In CRM valid'!$Q$2:$Q$4699,"valid")+COUNTIFS('Relevant - In CRM unknown'!$T$2:$T$253,$A3,'Relevant - In CRM unknown'!$G$2:$G$253,"UK",'Relevant - In CRM unknown'!$Q$2:$Q$253,"valid")+COUNTIFS('Relevant - IN NOW CRM valid'!$T$2:$T$2328,$A3,'Relevant - IN NOW CRM valid'!$G$2:$G$2328,"UK",'Relevant - IN NOW CRM valid'!$Q$2:$Q$2328,"valid")+COUNTIFS('Relevant - IN NOW CRM unknown'!$T$2:$T$1227,$A3,'Relevant - IN NOW CRM unknown'!$G$2:$G$1227,"UK",'Relevant - IN NOW CRM unknown'!$Q$2:$Q$1227,"valid")+COUNTIFS('Relevant - Not CRM not valid'!$T$2:$T$416,$A3,'Relevant - Not CRM not valid'!$G$2:$G$416,"UK",'Relevant - Not CRM not valid'!$Q$2:$Q$416,"valid")+COUNTIFS('Relevant - In CRM not valid'!$T$2:$T$46,$A3,'Relevant - In CRM not valid'!$G$2:$G$46,"UK",'Relevant - In CRM not valid'!$Q$2:$Q$46,"valid")</f>
        <v>155</v>
      </c>
      <c r="O3" s="2" t="str">
        <f t="shared" si="1"/>
        <v/>
      </c>
    </row>
    <row r="4" spans="1:15" ht="15" customHeight="1">
      <c r="A4" s="2" t="s">
        <v>101</v>
      </c>
      <c r="B4" s="2" t="s">
        <v>102</v>
      </c>
      <c r="C4" s="2" t="s">
        <v>95</v>
      </c>
      <c r="D4" s="2" t="str">
        <f>IFERROR(INDEX('UK Target Institutions'!$D$2:$D$727,MATCH($A4,'UK Target Institutions'!$A$2:$A$727,0)),"")</f>
        <v>Yes</v>
      </c>
      <c r="E4" s="2">
        <f>COUNTIFS('Relevant - In CRM valid'!$T$2:$T$4699,$A4,'Relevant - In CRM valid'!$G$2:$G$4699,"UK")+COUNTIFS('Relevant - In CRM unknown'!$T$2:$T$253,$A4,'Relevant - In CRM unknown'!$G$2:$G$253,"UK")+COUNTIFS('Relevant - IN NOW CRM valid'!$T$2:$T$2328,$A4,'Relevant - IN NOW CRM valid'!$G$2:$G$2328,"UK")+COUNTIFS('Relevant - IN NOW CRM unknown'!$T$2:$T$1227,$A4,'Relevant - IN NOW CRM unknown'!$G$2:$G$1227,"UK")+COUNTIFS('Relevant - Not CRM not valid'!$T$2:$T$416,$A4,'Relevant - Not CRM not valid'!$G$2:$G$416,"UK")+COUNTIFS('Relevant - In CRM not valid'!$T$2:$T$46,$A4,'Relevant - In CRM not valid'!$G$2:$G$46,"UK")</f>
        <v>168</v>
      </c>
      <c r="F4" s="2">
        <f>COUNTIFS('Relevant - In CRM valid'!$T$2:$T$4699,$A4,'Relevant - In CRM valid'!$G$2:$G$4699,"UK",'Relevant - In CRM valid'!$M$2:$M$4699,"Research")+COUNTIFS('Relevant - In CRM unknown'!$T$2:$T$253,$A4,'Relevant - In CRM unknown'!$G$2:$G$253,"UK",'Relevant - In CRM unknown'!$M$2:$M$253,"Research")+COUNTIFS('Relevant - IN NOW CRM valid'!$T$2:$T$2328,$A4,'Relevant - IN NOW CRM valid'!$G$2:$G$2328,"UK",'Relevant - IN NOW CRM valid'!$M$2:$M$2328,"Research")+COUNTIFS('Relevant - IN NOW CRM unknown'!$T$2:$T$1227,$A4,'Relevant - IN NOW CRM unknown'!$G$2:$G$1227,"UK",'Relevant - IN NOW CRM unknown'!$M$2:$M$1227,"Research")+COUNTIFS('Relevant - Not CRM not valid'!$T$2:$T$416,$A4,'Relevant - Not CRM not valid'!$G$2:$G$416,"UK",'Relevant - Not CRM not valid'!$M$2:$M$416,"Research")+COUNTIFS('Relevant - In CRM not valid'!$T$2:$T$46,$A4,'Relevant - In CRM not valid'!$G$2:$G$46,"UK",'Relevant - In CRM not valid'!$M$2:$M$46,"Research")</f>
        <v>147</v>
      </c>
      <c r="G4" s="2">
        <f>COUNTIFS('Relevant - In CRM valid'!$T$2:$T$4699,$A4,'Relevant - In CRM valid'!$G$2:$G$4699,"UK",'Relevant - In CRM valid'!$M$2:$M$4699,"Research",'Relevant - In CRM valid'!$R$2:$R$4699,"Senior")+COUNTIFS('Relevant - In CRM unknown'!$T$2:$T$253,$A4,'Relevant - In CRM unknown'!$G$2:$G$253,"UK",'Relevant - In CRM unknown'!$M$2:$M$253,"Research",'Relevant - In CRM unknown'!$R$2:$R$253,"Senior")+COUNTIFS('Relevant - IN NOW CRM valid'!$T$2:$T$2328,$A4,'Relevant - IN NOW CRM valid'!$G$2:$G$2328,"UK",'Relevant - IN NOW CRM valid'!$M$2:$M$2328,"Research",'Relevant - IN NOW CRM valid'!$R$2:$R$2328,"Senior")+COUNTIFS('Relevant - IN NOW CRM unknown'!$T$2:$T$1227,$A4,'Relevant - IN NOW CRM unknown'!$G$2:$G$1227,"UK",'Relevant - IN NOW CRM unknown'!$M$2:$M$1227,"Research",'Relevant - IN NOW CRM unknown'!$R$2:$R$1227,"Senior")+COUNTIFS('Relevant - Not CRM not valid'!$T$2:$T$416,$A4,'Relevant - Not CRM not valid'!$G$2:$G$416,"UK",'Relevant - Not CRM not valid'!$M$2:$M$416,"Research",'Relevant - Not CRM not valid'!$R$2:$R$416,"Senior")+COUNTIFS('Relevant - In CRM not valid'!$T$2:$T$46,$A4,'Relevant - In CRM not valid'!$G$2:$G$46,"UK",'Relevant - In CRM not valid'!$M$2:$M$46,"Research",'Relevant - In CRM not valid'!$R$2:$R$46,"Senior")</f>
        <v>59</v>
      </c>
      <c r="H4" s="2">
        <f>COUNTIFS('Relevant - In CRM valid'!$T$2:$T$4699,$A4,'Relevant - In CRM valid'!$G$2:$G$4699,"UK",'Relevant - In CRM valid'!$M$2:$M$4699,"Research",'Relevant - In CRM valid'!$R$2:$R$4699,"Operational")+COUNTIFS('Relevant - In CRM unknown'!$T$2:$T$253,$A4,'Relevant - In CRM unknown'!$G$2:$G$253,"UK",'Relevant - In CRM unknown'!$M$2:$M$253,"Research",'Relevant - In CRM unknown'!$R$2:$R$253,"Operational")+COUNTIFS('Relevant - IN NOW CRM valid'!$T$2:$T$2328,$A4,'Relevant - IN NOW CRM valid'!$G$2:$G$2328,"UK",'Relevant - IN NOW CRM valid'!$M$2:$M$2328,"Research",'Relevant - IN NOW CRM valid'!$R$2:$R$2328,"Operational")+COUNTIFS('Relevant - IN NOW CRM unknown'!$T$2:$T$1227,$A4,'Relevant - IN NOW CRM unknown'!$G$2:$G$1227,"UK",'Relevant - IN NOW CRM unknown'!$M$2:$M$1227,"Research",'Relevant - IN NOW CRM unknown'!$R$2:$R$1227,"Operational")+COUNTIFS('Relevant - Not CRM not valid'!$T$2:$T$416,$A4,'Relevant - Not CRM not valid'!$G$2:$G$416,"UK",'Relevant - Not CRM not valid'!$M$2:$M$416,"Research",'Relevant - Not CRM not valid'!$R$2:$R$416,"Operational")+COUNTIFS('Relevant - In CRM not valid'!$T$2:$T$46,$A4,'Relevant - In CRM not valid'!$G$2:$G$46,"UK",'Relevant - In CRM not valid'!$M$2:$M$46,"Research",'Relevant - In CRM not valid'!$R$2:$R$46,"Operational")</f>
        <v>47</v>
      </c>
      <c r="I4" s="2">
        <f>COUNTIFS('Relevant - In CRM valid'!$T$2:$T$4699,$A4,'Relevant - In CRM valid'!$G$2:$G$4699,"UK",'Relevant - In CRM valid'!$M$2:$M$4699,"Research",'Relevant - In CRM valid'!$R$2:$R$4699,"Academic")+COUNTIFS('Relevant - In CRM unknown'!$T$2:$T$253,$A4,'Relevant - In CRM unknown'!$G$2:$G$253,"UK",'Relevant - In CRM unknown'!$M$2:$M$253,"Research",'Relevant - In CRM unknown'!$R$2:$R$253,"Academic")+COUNTIFS('Relevant - IN NOW CRM valid'!$T$2:$T$2328,$A4,'Relevant - IN NOW CRM valid'!$G$2:$G$2328,"UK",'Relevant - IN NOW CRM valid'!$M$2:$M$2328,"Research",'Relevant - IN NOW CRM valid'!$R$2:$R$2328,"Academic")+COUNTIFS('Relevant - IN NOW CRM unknown'!$T$2:$T$1227,$A4,'Relevant - IN NOW CRM unknown'!$G$2:$G$1227,"UK",'Relevant - IN NOW CRM unknown'!$M$2:$M$1227,"Research",'Relevant - IN NOW CRM unknown'!$R$2:$R$1227,"Academic")+COUNTIFS('Relevant - Not CRM not valid'!$T$2:$T$416,$A4,'Relevant - Not CRM not valid'!$G$2:$G$416,"UK",'Relevant - Not CRM not valid'!$M$2:$M$416,"Research",'Relevant - Not CRM not valid'!$R$2:$R$416,"Academic")+COUNTIFS('Relevant - In CRM not valid'!$T$2:$T$46,$A4,'Relevant - In CRM not valid'!$G$2:$G$46,"UK",'Relevant - In CRM not valid'!$M$2:$M$46,"Research",'Relevant - In CRM not valid'!$R$2:$R$46,"Academic")</f>
        <v>41</v>
      </c>
      <c r="J4" s="2">
        <f>COUNTIFS('Relevant - In CRM valid'!$T$2:$T$4699,$A4,'Relevant - In CRM valid'!$G$2:$G$4699,"UK",'Relevant - In CRM valid'!$M$2:$M$4699,"Finance")+COUNTIFS('Relevant - In CRM unknown'!$T$2:$T$253,$A4,'Relevant - In CRM unknown'!$G$2:$G$253,"UK",'Relevant - In CRM unknown'!$M$2:$M$253,"Finance")+COUNTIFS('Relevant - IN NOW CRM valid'!$T$2:$T$2328,$A4,'Relevant - IN NOW CRM valid'!$G$2:$G$2328,"UK",'Relevant - IN NOW CRM valid'!$M$2:$M$2328,"Finance")+COUNTIFS('Relevant - IN NOW CRM unknown'!$T$2:$T$1227,$A4,'Relevant - IN NOW CRM unknown'!$G$2:$G$1227,"UK",'Relevant - IN NOW CRM unknown'!$M$2:$M$1227,"Finance")+COUNTIFS('Relevant - Not CRM not valid'!$T$2:$T$416,$A4,'Relevant - Not CRM not valid'!$G$2:$G$416,"UK",'Relevant - Not CRM not valid'!$M$2:$M$416,"Finance")+COUNTIFS('Relevant - In CRM not valid'!$T$2:$T$46,$A4,'Relevant - In CRM not valid'!$G$2:$G$46,"UK",'Relevant - In CRM not valid'!$M$2:$M$46,"Finance")</f>
        <v>10</v>
      </c>
      <c r="K4" s="2">
        <f>COUNTIFS('Relevant - In CRM valid'!$T$2:$T$4699,$A4,'Relevant - In CRM valid'!$G$2:$G$4699,"UK",'Relevant - In CRM valid'!$M$2:$M$4699,"IT/Systems")+COUNTIFS('Relevant - In CRM unknown'!$T$2:$T$253,$A4,'Relevant - In CRM unknown'!$G$2:$G$253,"UK",'Relevant - In CRM unknown'!$M$2:$M$253,"IT/Systems")+COUNTIFS('Relevant - IN NOW CRM valid'!$T$2:$T$2328,$A4,'Relevant - IN NOW CRM valid'!$G$2:$G$2328,"UK",'Relevant - IN NOW CRM valid'!$M$2:$M$2328,"IT/Systems")+COUNTIFS('Relevant - IN NOW CRM unknown'!$T$2:$T$1227,$A4,'Relevant - IN NOW CRM unknown'!$G$2:$G$1227,"UK",'Relevant - IN NOW CRM unknown'!$M$2:$M$1227,"IT/Systems")+COUNTIFS('Relevant - Not CRM not valid'!$T$2:$T$416,$A4,'Relevant - Not CRM not valid'!$G$2:$G$416,"UK",'Relevant - Not CRM not valid'!$M$2:$M$416,"IT/Systems")+COUNTIFS('Relevant - In CRM not valid'!$T$2:$T$46,$A4,'Relevant - In CRM not valid'!$G$2:$G$46,"UK",'Relevant - In CRM not valid'!$M$2:$M$46,"IT/Systems")</f>
        <v>4</v>
      </c>
      <c r="L4" s="2">
        <f>COUNTIFS('Relevant - In CRM valid'!$T$2:$T$4699,$A4,'Relevant - In CRM valid'!$G$2:$G$4699,"UK",'Relevant - In CRM valid'!$M$2:$M$4699,"")+COUNTIFS('Relevant - In CRM unknown'!$T$2:$T$253,$A4,'Relevant - In CRM unknown'!$G$2:$G$253,"UK",'Relevant - In CRM unknown'!$M$2:$M$253,"")+COUNTIFS('Relevant - IN NOW CRM valid'!$T$2:$T$2328,$A4,'Relevant - IN NOW CRM valid'!$G$2:$G$2328,"UK",'Relevant - IN NOW CRM valid'!$M$2:$M$2328,"")+COUNTIFS('Relevant - IN NOW CRM unknown'!$T$2:$T$1227,$A4,'Relevant - IN NOW CRM unknown'!$G$2:$G$1227,"UK",'Relevant - IN NOW CRM unknown'!$M$2:$M$1227,"")+COUNTIFS('Relevant - Not CRM not valid'!$T$2:$T$416,$A4,'Relevant - Not CRM not valid'!$G$2:$G$416,"UK",'Relevant - Not CRM not valid'!$M$2:$M$416,"")+COUNTIFS('Relevant - In CRM not valid'!$T$2:$T$46,$A4,'Relevant - In CRM not valid'!$G$2:$G$46,"UK",'Relevant - In CRM not valid'!$M$2:$M$46,"")</f>
        <v>6</v>
      </c>
      <c r="M4" s="2">
        <f t="shared" si="0"/>
        <v>3</v>
      </c>
      <c r="N4" s="2">
        <f>COUNTIFS('Relevant - In CRM valid'!$T$2:$T$4699,$A4,'Relevant - In CRM valid'!$G$2:$G$4699,"UK",'Relevant - In CRM valid'!$Q$2:$Q$4699,"valid")+COUNTIFS('Relevant - In CRM unknown'!$T$2:$T$253,$A4,'Relevant - In CRM unknown'!$G$2:$G$253,"UK",'Relevant - In CRM unknown'!$Q$2:$Q$253,"valid")+COUNTIFS('Relevant - IN NOW CRM valid'!$T$2:$T$2328,$A4,'Relevant - IN NOW CRM valid'!$G$2:$G$2328,"UK",'Relevant - IN NOW CRM valid'!$Q$2:$Q$2328,"valid")+COUNTIFS('Relevant - IN NOW CRM unknown'!$T$2:$T$1227,$A4,'Relevant - IN NOW CRM unknown'!$G$2:$G$1227,"UK",'Relevant - IN NOW CRM unknown'!$Q$2:$Q$1227,"valid")+COUNTIFS('Relevant - Not CRM not valid'!$T$2:$T$416,$A4,'Relevant - Not CRM not valid'!$G$2:$G$416,"UK",'Relevant - Not CRM not valid'!$Q$2:$Q$416,"valid")+COUNTIFS('Relevant - In CRM not valid'!$T$2:$T$46,$A4,'Relevant - In CRM not valid'!$G$2:$G$46,"UK",'Relevant - In CRM not valid'!$Q$2:$Q$46,"valid")</f>
        <v>90</v>
      </c>
      <c r="O4" s="2" t="str">
        <f t="shared" si="1"/>
        <v/>
      </c>
    </row>
    <row r="5" spans="1:15" ht="15" customHeight="1">
      <c r="A5" s="2" t="s">
        <v>103</v>
      </c>
      <c r="B5" s="2" t="s">
        <v>104</v>
      </c>
      <c r="C5" s="2" t="s">
        <v>95</v>
      </c>
      <c r="D5" s="2" t="str">
        <f>IFERROR(INDEX('UK Target Institutions'!$D$2:$D$727,MATCH($A5,'UK Target Institutions'!$A$2:$A$727,0)),"")</f>
        <v>Yes</v>
      </c>
      <c r="E5" s="2">
        <f>COUNTIFS('Relevant - In CRM valid'!$T$2:$T$4699,$A5,'Relevant - In CRM valid'!$G$2:$G$4699,"UK")+COUNTIFS('Relevant - In CRM unknown'!$T$2:$T$253,$A5,'Relevant - In CRM unknown'!$G$2:$G$253,"UK")+COUNTIFS('Relevant - IN NOW CRM valid'!$T$2:$T$2328,$A5,'Relevant - IN NOW CRM valid'!$G$2:$G$2328,"UK")+COUNTIFS('Relevant - IN NOW CRM unknown'!$T$2:$T$1227,$A5,'Relevant - IN NOW CRM unknown'!$G$2:$G$1227,"UK")+COUNTIFS('Relevant - Not CRM not valid'!$T$2:$T$416,$A5,'Relevant - Not CRM not valid'!$G$2:$G$416,"UK")+COUNTIFS('Relevant - In CRM not valid'!$T$2:$T$46,$A5,'Relevant - In CRM not valid'!$G$2:$G$46,"UK")</f>
        <v>158</v>
      </c>
      <c r="F5" s="2">
        <f>COUNTIFS('Relevant - In CRM valid'!$T$2:$T$4699,$A5,'Relevant - In CRM valid'!$G$2:$G$4699,"UK",'Relevant - In CRM valid'!$M$2:$M$4699,"Research")+COUNTIFS('Relevant - In CRM unknown'!$T$2:$T$253,$A5,'Relevant - In CRM unknown'!$G$2:$G$253,"UK",'Relevant - In CRM unknown'!$M$2:$M$253,"Research")+COUNTIFS('Relevant - IN NOW CRM valid'!$T$2:$T$2328,$A5,'Relevant - IN NOW CRM valid'!$G$2:$G$2328,"UK",'Relevant - IN NOW CRM valid'!$M$2:$M$2328,"Research")+COUNTIFS('Relevant - IN NOW CRM unknown'!$T$2:$T$1227,$A5,'Relevant - IN NOW CRM unknown'!$G$2:$G$1227,"UK",'Relevant - IN NOW CRM unknown'!$M$2:$M$1227,"Research")+COUNTIFS('Relevant - Not CRM not valid'!$T$2:$T$416,$A5,'Relevant - Not CRM not valid'!$G$2:$G$416,"UK",'Relevant - Not CRM not valid'!$M$2:$M$416,"Research")+COUNTIFS('Relevant - In CRM not valid'!$T$2:$T$46,$A5,'Relevant - In CRM not valid'!$G$2:$G$46,"UK",'Relevant - In CRM not valid'!$M$2:$M$46,"Research")</f>
        <v>117</v>
      </c>
      <c r="G5" s="2">
        <f>COUNTIFS('Relevant - In CRM valid'!$T$2:$T$4699,$A5,'Relevant - In CRM valid'!$G$2:$G$4699,"UK",'Relevant - In CRM valid'!$M$2:$M$4699,"Research",'Relevant - In CRM valid'!$R$2:$R$4699,"Senior")+COUNTIFS('Relevant - In CRM unknown'!$T$2:$T$253,$A5,'Relevant - In CRM unknown'!$G$2:$G$253,"UK",'Relevant - In CRM unknown'!$M$2:$M$253,"Research",'Relevant - In CRM unknown'!$R$2:$R$253,"Senior")+COUNTIFS('Relevant - IN NOW CRM valid'!$T$2:$T$2328,$A5,'Relevant - IN NOW CRM valid'!$G$2:$G$2328,"UK",'Relevant - IN NOW CRM valid'!$M$2:$M$2328,"Research",'Relevant - IN NOW CRM valid'!$R$2:$R$2328,"Senior")+COUNTIFS('Relevant - IN NOW CRM unknown'!$T$2:$T$1227,$A5,'Relevant - IN NOW CRM unknown'!$G$2:$G$1227,"UK",'Relevant - IN NOW CRM unknown'!$M$2:$M$1227,"Research",'Relevant - IN NOW CRM unknown'!$R$2:$R$1227,"Senior")+COUNTIFS('Relevant - Not CRM not valid'!$T$2:$T$416,$A5,'Relevant - Not CRM not valid'!$G$2:$G$416,"UK",'Relevant - Not CRM not valid'!$M$2:$M$416,"Research",'Relevant - Not CRM not valid'!$R$2:$R$416,"Senior")+COUNTIFS('Relevant - In CRM not valid'!$T$2:$T$46,$A5,'Relevant - In CRM not valid'!$G$2:$G$46,"UK",'Relevant - In CRM not valid'!$M$2:$M$46,"Research",'Relevant - In CRM not valid'!$R$2:$R$46,"Senior")</f>
        <v>33</v>
      </c>
      <c r="H5" s="2">
        <f>COUNTIFS('Relevant - In CRM valid'!$T$2:$T$4699,$A5,'Relevant - In CRM valid'!$G$2:$G$4699,"UK",'Relevant - In CRM valid'!$M$2:$M$4699,"Research",'Relevant - In CRM valid'!$R$2:$R$4699,"Operational")+COUNTIFS('Relevant - In CRM unknown'!$T$2:$T$253,$A5,'Relevant - In CRM unknown'!$G$2:$G$253,"UK",'Relevant - In CRM unknown'!$M$2:$M$253,"Research",'Relevant - In CRM unknown'!$R$2:$R$253,"Operational")+COUNTIFS('Relevant - IN NOW CRM valid'!$T$2:$T$2328,$A5,'Relevant - IN NOW CRM valid'!$G$2:$G$2328,"UK",'Relevant - IN NOW CRM valid'!$M$2:$M$2328,"Research",'Relevant - IN NOW CRM valid'!$R$2:$R$2328,"Operational")+COUNTIFS('Relevant - IN NOW CRM unknown'!$T$2:$T$1227,$A5,'Relevant - IN NOW CRM unknown'!$G$2:$G$1227,"UK",'Relevant - IN NOW CRM unknown'!$M$2:$M$1227,"Research",'Relevant - IN NOW CRM unknown'!$R$2:$R$1227,"Operational")+COUNTIFS('Relevant - Not CRM not valid'!$T$2:$T$416,$A5,'Relevant - Not CRM not valid'!$G$2:$G$416,"UK",'Relevant - Not CRM not valid'!$M$2:$M$416,"Research",'Relevant - Not CRM not valid'!$R$2:$R$416,"Operational")+COUNTIFS('Relevant - In CRM not valid'!$T$2:$T$46,$A5,'Relevant - In CRM not valid'!$G$2:$G$46,"UK",'Relevant - In CRM not valid'!$M$2:$M$46,"Research",'Relevant - In CRM not valid'!$R$2:$R$46,"Operational")</f>
        <v>76</v>
      </c>
      <c r="I5" s="2">
        <f>COUNTIFS('Relevant - In CRM valid'!$T$2:$T$4699,$A5,'Relevant - In CRM valid'!$G$2:$G$4699,"UK",'Relevant - In CRM valid'!$M$2:$M$4699,"Research",'Relevant - In CRM valid'!$R$2:$R$4699,"Academic")+COUNTIFS('Relevant - In CRM unknown'!$T$2:$T$253,$A5,'Relevant - In CRM unknown'!$G$2:$G$253,"UK",'Relevant - In CRM unknown'!$M$2:$M$253,"Research",'Relevant - In CRM unknown'!$R$2:$R$253,"Academic")+COUNTIFS('Relevant - IN NOW CRM valid'!$T$2:$T$2328,$A5,'Relevant - IN NOW CRM valid'!$G$2:$G$2328,"UK",'Relevant - IN NOW CRM valid'!$M$2:$M$2328,"Research",'Relevant - IN NOW CRM valid'!$R$2:$R$2328,"Academic")+COUNTIFS('Relevant - IN NOW CRM unknown'!$T$2:$T$1227,$A5,'Relevant - IN NOW CRM unknown'!$G$2:$G$1227,"UK",'Relevant - IN NOW CRM unknown'!$M$2:$M$1227,"Research",'Relevant - IN NOW CRM unknown'!$R$2:$R$1227,"Academic")+COUNTIFS('Relevant - Not CRM not valid'!$T$2:$T$416,$A5,'Relevant - Not CRM not valid'!$G$2:$G$416,"UK",'Relevant - Not CRM not valid'!$M$2:$M$416,"Research",'Relevant - Not CRM not valid'!$R$2:$R$416,"Academic")+COUNTIFS('Relevant - In CRM not valid'!$T$2:$T$46,$A5,'Relevant - In CRM not valid'!$G$2:$G$46,"UK",'Relevant - In CRM not valid'!$M$2:$M$46,"Research",'Relevant - In CRM not valid'!$R$2:$R$46,"Academic")</f>
        <v>4</v>
      </c>
      <c r="J5" s="2">
        <f>COUNTIFS('Relevant - In CRM valid'!$T$2:$T$4699,$A5,'Relevant - In CRM valid'!$G$2:$G$4699,"UK",'Relevant - In CRM valid'!$M$2:$M$4699,"Finance")+COUNTIFS('Relevant - In CRM unknown'!$T$2:$T$253,$A5,'Relevant - In CRM unknown'!$G$2:$G$253,"UK",'Relevant - In CRM unknown'!$M$2:$M$253,"Finance")+COUNTIFS('Relevant - IN NOW CRM valid'!$T$2:$T$2328,$A5,'Relevant - IN NOW CRM valid'!$G$2:$G$2328,"UK",'Relevant - IN NOW CRM valid'!$M$2:$M$2328,"Finance")+COUNTIFS('Relevant - IN NOW CRM unknown'!$T$2:$T$1227,$A5,'Relevant - IN NOW CRM unknown'!$G$2:$G$1227,"UK",'Relevant - IN NOW CRM unknown'!$M$2:$M$1227,"Finance")+COUNTIFS('Relevant - Not CRM not valid'!$T$2:$T$416,$A5,'Relevant - Not CRM not valid'!$G$2:$G$416,"UK",'Relevant - Not CRM not valid'!$M$2:$M$416,"Finance")+COUNTIFS('Relevant - In CRM not valid'!$T$2:$T$46,$A5,'Relevant - In CRM not valid'!$G$2:$G$46,"UK",'Relevant - In CRM not valid'!$M$2:$M$46,"Finance")</f>
        <v>22</v>
      </c>
      <c r="K5" s="2">
        <f>COUNTIFS('Relevant - In CRM valid'!$T$2:$T$4699,$A5,'Relevant - In CRM valid'!$G$2:$G$4699,"UK",'Relevant - In CRM valid'!$M$2:$M$4699,"IT/Systems")+COUNTIFS('Relevant - In CRM unknown'!$T$2:$T$253,$A5,'Relevant - In CRM unknown'!$G$2:$G$253,"UK",'Relevant - In CRM unknown'!$M$2:$M$253,"IT/Systems")+COUNTIFS('Relevant - IN NOW CRM valid'!$T$2:$T$2328,$A5,'Relevant - IN NOW CRM valid'!$G$2:$G$2328,"UK",'Relevant - IN NOW CRM valid'!$M$2:$M$2328,"IT/Systems")+COUNTIFS('Relevant - IN NOW CRM unknown'!$T$2:$T$1227,$A5,'Relevant - IN NOW CRM unknown'!$G$2:$G$1227,"UK",'Relevant - IN NOW CRM unknown'!$M$2:$M$1227,"IT/Systems")+COUNTIFS('Relevant - Not CRM not valid'!$T$2:$T$416,$A5,'Relevant - Not CRM not valid'!$G$2:$G$416,"UK",'Relevant - Not CRM not valid'!$M$2:$M$416,"IT/Systems")+COUNTIFS('Relevant - In CRM not valid'!$T$2:$T$46,$A5,'Relevant - In CRM not valid'!$G$2:$G$46,"UK",'Relevant - In CRM not valid'!$M$2:$M$46,"IT/Systems")</f>
        <v>4</v>
      </c>
      <c r="L5" s="2">
        <f>COUNTIFS('Relevant - In CRM valid'!$T$2:$T$4699,$A5,'Relevant - In CRM valid'!$G$2:$G$4699,"UK",'Relevant - In CRM valid'!$M$2:$M$4699,"")+COUNTIFS('Relevant - In CRM unknown'!$T$2:$T$253,$A5,'Relevant - In CRM unknown'!$G$2:$G$253,"UK",'Relevant - In CRM unknown'!$M$2:$M$253,"")+COUNTIFS('Relevant - IN NOW CRM valid'!$T$2:$T$2328,$A5,'Relevant - IN NOW CRM valid'!$G$2:$G$2328,"UK",'Relevant - IN NOW CRM valid'!$M$2:$M$2328,"")+COUNTIFS('Relevant - IN NOW CRM unknown'!$T$2:$T$1227,$A5,'Relevant - IN NOW CRM unknown'!$G$2:$G$1227,"UK",'Relevant - IN NOW CRM unknown'!$M$2:$M$1227,"")+COUNTIFS('Relevant - Not CRM not valid'!$T$2:$T$416,$A5,'Relevant - Not CRM not valid'!$G$2:$G$416,"UK",'Relevant - Not CRM not valid'!$M$2:$M$416,"")+COUNTIFS('Relevant - In CRM not valid'!$T$2:$T$46,$A5,'Relevant - In CRM not valid'!$G$2:$G$46,"UK",'Relevant - In CRM not valid'!$M$2:$M$46,"")</f>
        <v>13</v>
      </c>
      <c r="M5" s="2">
        <f t="shared" si="0"/>
        <v>3</v>
      </c>
      <c r="N5" s="2">
        <f>COUNTIFS('Relevant - In CRM valid'!$T$2:$T$4699,$A5,'Relevant - In CRM valid'!$G$2:$G$4699,"UK",'Relevant - In CRM valid'!$Q$2:$Q$4699,"valid")+COUNTIFS('Relevant - In CRM unknown'!$T$2:$T$253,$A5,'Relevant - In CRM unknown'!$G$2:$G$253,"UK",'Relevant - In CRM unknown'!$Q$2:$Q$253,"valid")+COUNTIFS('Relevant - IN NOW CRM valid'!$T$2:$T$2328,$A5,'Relevant - IN NOW CRM valid'!$G$2:$G$2328,"UK",'Relevant - IN NOW CRM valid'!$Q$2:$Q$2328,"valid")+COUNTIFS('Relevant - IN NOW CRM unknown'!$T$2:$T$1227,$A5,'Relevant - IN NOW CRM unknown'!$G$2:$G$1227,"UK",'Relevant - IN NOW CRM unknown'!$Q$2:$Q$1227,"valid")+COUNTIFS('Relevant - Not CRM not valid'!$T$2:$T$416,$A5,'Relevant - Not CRM not valid'!$G$2:$G$416,"UK",'Relevant - Not CRM not valid'!$Q$2:$Q$416,"valid")+COUNTIFS('Relevant - In CRM not valid'!$T$2:$T$46,$A5,'Relevant - In CRM not valid'!$G$2:$G$46,"UK",'Relevant - In CRM not valid'!$Q$2:$Q$46,"valid")</f>
        <v>39</v>
      </c>
      <c r="O5" s="2" t="str">
        <f t="shared" si="1"/>
        <v/>
      </c>
    </row>
    <row r="6" spans="1:15" ht="15" customHeight="1">
      <c r="A6" s="2" t="s">
        <v>105</v>
      </c>
      <c r="B6" s="2" t="s">
        <v>106</v>
      </c>
      <c r="C6" s="2" t="s">
        <v>95</v>
      </c>
      <c r="D6" s="2" t="str">
        <f>IFERROR(INDEX('UK Target Institutions'!$D$2:$D$727,MATCH($A6,'UK Target Institutions'!$A$2:$A$727,0)),"")</f>
        <v>Yes</v>
      </c>
      <c r="E6" s="2">
        <f>COUNTIFS('Relevant - In CRM valid'!$T$2:$T$4699,$A6,'Relevant - In CRM valid'!$G$2:$G$4699,"UK")+COUNTIFS('Relevant - In CRM unknown'!$T$2:$T$253,$A6,'Relevant - In CRM unknown'!$G$2:$G$253,"UK")+COUNTIFS('Relevant - IN NOW CRM valid'!$T$2:$T$2328,$A6,'Relevant - IN NOW CRM valid'!$G$2:$G$2328,"UK")+COUNTIFS('Relevant - IN NOW CRM unknown'!$T$2:$T$1227,$A6,'Relevant - IN NOW CRM unknown'!$G$2:$G$1227,"UK")+COUNTIFS('Relevant - Not CRM not valid'!$T$2:$T$416,$A6,'Relevant - Not CRM not valid'!$G$2:$G$416,"UK")+COUNTIFS('Relevant - In CRM not valid'!$T$2:$T$46,$A6,'Relevant - In CRM not valid'!$G$2:$G$46,"UK")</f>
        <v>131</v>
      </c>
      <c r="F6" s="2">
        <f>COUNTIFS('Relevant - In CRM valid'!$T$2:$T$4699,$A6,'Relevant - In CRM valid'!$G$2:$G$4699,"UK",'Relevant - In CRM valid'!$M$2:$M$4699,"Research")+COUNTIFS('Relevant - In CRM unknown'!$T$2:$T$253,$A6,'Relevant - In CRM unknown'!$G$2:$G$253,"UK",'Relevant - In CRM unknown'!$M$2:$M$253,"Research")+COUNTIFS('Relevant - IN NOW CRM valid'!$T$2:$T$2328,$A6,'Relevant - IN NOW CRM valid'!$G$2:$G$2328,"UK",'Relevant - IN NOW CRM valid'!$M$2:$M$2328,"Research")+COUNTIFS('Relevant - IN NOW CRM unknown'!$T$2:$T$1227,$A6,'Relevant - IN NOW CRM unknown'!$G$2:$G$1227,"UK",'Relevant - IN NOW CRM unknown'!$M$2:$M$1227,"Research")+COUNTIFS('Relevant - Not CRM not valid'!$T$2:$T$416,$A6,'Relevant - Not CRM not valid'!$G$2:$G$416,"UK",'Relevant - Not CRM not valid'!$M$2:$M$416,"Research")+COUNTIFS('Relevant - In CRM not valid'!$T$2:$T$46,$A6,'Relevant - In CRM not valid'!$G$2:$G$46,"UK",'Relevant - In CRM not valid'!$M$2:$M$46,"Research")</f>
        <v>86</v>
      </c>
      <c r="G6" s="2">
        <f>COUNTIFS('Relevant - In CRM valid'!$T$2:$T$4699,$A6,'Relevant - In CRM valid'!$G$2:$G$4699,"UK",'Relevant - In CRM valid'!$M$2:$M$4699,"Research",'Relevant - In CRM valid'!$R$2:$R$4699,"Senior")+COUNTIFS('Relevant - In CRM unknown'!$T$2:$T$253,$A6,'Relevant - In CRM unknown'!$G$2:$G$253,"UK",'Relevant - In CRM unknown'!$M$2:$M$253,"Research",'Relevant - In CRM unknown'!$R$2:$R$253,"Senior")+COUNTIFS('Relevant - IN NOW CRM valid'!$T$2:$T$2328,$A6,'Relevant - IN NOW CRM valid'!$G$2:$G$2328,"UK",'Relevant - IN NOW CRM valid'!$M$2:$M$2328,"Research",'Relevant - IN NOW CRM valid'!$R$2:$R$2328,"Senior")+COUNTIFS('Relevant - IN NOW CRM unknown'!$T$2:$T$1227,$A6,'Relevant - IN NOW CRM unknown'!$G$2:$G$1227,"UK",'Relevant - IN NOW CRM unknown'!$M$2:$M$1227,"Research",'Relevant - IN NOW CRM unknown'!$R$2:$R$1227,"Senior")+COUNTIFS('Relevant - Not CRM not valid'!$T$2:$T$416,$A6,'Relevant - Not CRM not valid'!$G$2:$G$416,"UK",'Relevant - Not CRM not valid'!$M$2:$M$416,"Research",'Relevant - Not CRM not valid'!$R$2:$R$416,"Senior")+COUNTIFS('Relevant - In CRM not valid'!$T$2:$T$46,$A6,'Relevant - In CRM not valid'!$G$2:$G$46,"UK",'Relevant - In CRM not valid'!$M$2:$M$46,"Research",'Relevant - In CRM not valid'!$R$2:$R$46,"Senior")</f>
        <v>55</v>
      </c>
      <c r="H6" s="2">
        <f>COUNTIFS('Relevant - In CRM valid'!$T$2:$T$4699,$A6,'Relevant - In CRM valid'!$G$2:$G$4699,"UK",'Relevant - In CRM valid'!$M$2:$M$4699,"Research",'Relevant - In CRM valid'!$R$2:$R$4699,"Operational")+COUNTIFS('Relevant - In CRM unknown'!$T$2:$T$253,$A6,'Relevant - In CRM unknown'!$G$2:$G$253,"UK",'Relevant - In CRM unknown'!$M$2:$M$253,"Research",'Relevant - In CRM unknown'!$R$2:$R$253,"Operational")+COUNTIFS('Relevant - IN NOW CRM valid'!$T$2:$T$2328,$A6,'Relevant - IN NOW CRM valid'!$G$2:$G$2328,"UK",'Relevant - IN NOW CRM valid'!$M$2:$M$2328,"Research",'Relevant - IN NOW CRM valid'!$R$2:$R$2328,"Operational")+COUNTIFS('Relevant - IN NOW CRM unknown'!$T$2:$T$1227,$A6,'Relevant - IN NOW CRM unknown'!$G$2:$G$1227,"UK",'Relevant - IN NOW CRM unknown'!$M$2:$M$1227,"Research",'Relevant - IN NOW CRM unknown'!$R$2:$R$1227,"Operational")+COUNTIFS('Relevant - Not CRM not valid'!$T$2:$T$416,$A6,'Relevant - Not CRM not valid'!$G$2:$G$416,"UK",'Relevant - Not CRM not valid'!$M$2:$M$416,"Research",'Relevant - Not CRM not valid'!$R$2:$R$416,"Operational")+COUNTIFS('Relevant - In CRM not valid'!$T$2:$T$46,$A6,'Relevant - In CRM not valid'!$G$2:$G$46,"UK",'Relevant - In CRM not valid'!$M$2:$M$46,"Research",'Relevant - In CRM not valid'!$R$2:$R$46,"Operational")</f>
        <v>24</v>
      </c>
      <c r="I6" s="2">
        <f>COUNTIFS('Relevant - In CRM valid'!$T$2:$T$4699,$A6,'Relevant - In CRM valid'!$G$2:$G$4699,"UK",'Relevant - In CRM valid'!$M$2:$M$4699,"Research",'Relevant - In CRM valid'!$R$2:$R$4699,"Academic")+COUNTIFS('Relevant - In CRM unknown'!$T$2:$T$253,$A6,'Relevant - In CRM unknown'!$G$2:$G$253,"UK",'Relevant - In CRM unknown'!$M$2:$M$253,"Research",'Relevant - In CRM unknown'!$R$2:$R$253,"Academic")+COUNTIFS('Relevant - IN NOW CRM valid'!$T$2:$T$2328,$A6,'Relevant - IN NOW CRM valid'!$G$2:$G$2328,"UK",'Relevant - IN NOW CRM valid'!$M$2:$M$2328,"Research",'Relevant - IN NOW CRM valid'!$R$2:$R$2328,"Academic")+COUNTIFS('Relevant - IN NOW CRM unknown'!$T$2:$T$1227,$A6,'Relevant - IN NOW CRM unknown'!$G$2:$G$1227,"UK",'Relevant - IN NOW CRM unknown'!$M$2:$M$1227,"Research",'Relevant - IN NOW CRM unknown'!$R$2:$R$1227,"Academic")+COUNTIFS('Relevant - Not CRM not valid'!$T$2:$T$416,$A6,'Relevant - Not CRM not valid'!$G$2:$G$416,"UK",'Relevant - Not CRM not valid'!$M$2:$M$416,"Research",'Relevant - Not CRM not valid'!$R$2:$R$416,"Academic")+COUNTIFS('Relevant - In CRM not valid'!$T$2:$T$46,$A6,'Relevant - In CRM not valid'!$G$2:$G$46,"UK",'Relevant - In CRM not valid'!$M$2:$M$46,"Research",'Relevant - In CRM not valid'!$R$2:$R$46,"Academic")</f>
        <v>5</v>
      </c>
      <c r="J6" s="2">
        <f>COUNTIFS('Relevant - In CRM valid'!$T$2:$T$4699,$A6,'Relevant - In CRM valid'!$G$2:$G$4699,"UK",'Relevant - In CRM valid'!$M$2:$M$4699,"Finance")+COUNTIFS('Relevant - In CRM unknown'!$T$2:$T$253,$A6,'Relevant - In CRM unknown'!$G$2:$G$253,"UK",'Relevant - In CRM unknown'!$M$2:$M$253,"Finance")+COUNTIFS('Relevant - IN NOW CRM valid'!$T$2:$T$2328,$A6,'Relevant - IN NOW CRM valid'!$G$2:$G$2328,"UK",'Relevant - IN NOW CRM valid'!$M$2:$M$2328,"Finance")+COUNTIFS('Relevant - IN NOW CRM unknown'!$T$2:$T$1227,$A6,'Relevant - IN NOW CRM unknown'!$G$2:$G$1227,"UK",'Relevant - IN NOW CRM unknown'!$M$2:$M$1227,"Finance")+COUNTIFS('Relevant - Not CRM not valid'!$T$2:$T$416,$A6,'Relevant - Not CRM not valid'!$G$2:$G$416,"UK",'Relevant - Not CRM not valid'!$M$2:$M$416,"Finance")+COUNTIFS('Relevant - In CRM not valid'!$T$2:$T$46,$A6,'Relevant - In CRM not valid'!$G$2:$G$46,"UK",'Relevant - In CRM not valid'!$M$2:$M$46,"Finance")</f>
        <v>31</v>
      </c>
      <c r="K6" s="2">
        <f>COUNTIFS('Relevant - In CRM valid'!$T$2:$T$4699,$A6,'Relevant - In CRM valid'!$G$2:$G$4699,"UK",'Relevant - In CRM valid'!$M$2:$M$4699,"IT/Systems")+COUNTIFS('Relevant - In CRM unknown'!$T$2:$T$253,$A6,'Relevant - In CRM unknown'!$G$2:$G$253,"UK",'Relevant - In CRM unknown'!$M$2:$M$253,"IT/Systems")+COUNTIFS('Relevant - IN NOW CRM valid'!$T$2:$T$2328,$A6,'Relevant - IN NOW CRM valid'!$G$2:$G$2328,"UK",'Relevant - IN NOW CRM valid'!$M$2:$M$2328,"IT/Systems")+COUNTIFS('Relevant - IN NOW CRM unknown'!$T$2:$T$1227,$A6,'Relevant - IN NOW CRM unknown'!$G$2:$G$1227,"UK",'Relevant - IN NOW CRM unknown'!$M$2:$M$1227,"IT/Systems")+COUNTIFS('Relevant - Not CRM not valid'!$T$2:$T$416,$A6,'Relevant - Not CRM not valid'!$G$2:$G$416,"UK",'Relevant - Not CRM not valid'!$M$2:$M$416,"IT/Systems")+COUNTIFS('Relevant - In CRM not valid'!$T$2:$T$46,$A6,'Relevant - In CRM not valid'!$G$2:$G$46,"UK",'Relevant - In CRM not valid'!$M$2:$M$46,"IT/Systems")</f>
        <v>7</v>
      </c>
      <c r="L6" s="2">
        <f>COUNTIFS('Relevant - In CRM valid'!$T$2:$T$4699,$A6,'Relevant - In CRM valid'!$G$2:$G$4699,"UK",'Relevant - In CRM valid'!$M$2:$M$4699,"")+COUNTIFS('Relevant - In CRM unknown'!$T$2:$T$253,$A6,'Relevant - In CRM unknown'!$G$2:$G$253,"UK",'Relevant - In CRM unknown'!$M$2:$M$253,"")+COUNTIFS('Relevant - IN NOW CRM valid'!$T$2:$T$2328,$A6,'Relevant - IN NOW CRM valid'!$G$2:$G$2328,"UK",'Relevant - IN NOW CRM valid'!$M$2:$M$2328,"")+COUNTIFS('Relevant - IN NOW CRM unknown'!$T$2:$T$1227,$A6,'Relevant - IN NOW CRM unknown'!$G$2:$G$1227,"UK",'Relevant - IN NOW CRM unknown'!$M$2:$M$1227,"")+COUNTIFS('Relevant - Not CRM not valid'!$T$2:$T$416,$A6,'Relevant - Not CRM not valid'!$G$2:$G$416,"UK",'Relevant - Not CRM not valid'!$M$2:$M$416,"")+COUNTIFS('Relevant - In CRM not valid'!$T$2:$T$46,$A6,'Relevant - In CRM not valid'!$G$2:$G$46,"UK",'Relevant - In CRM not valid'!$M$2:$M$46,"")</f>
        <v>5</v>
      </c>
      <c r="M6" s="2">
        <f t="shared" si="0"/>
        <v>3</v>
      </c>
      <c r="N6" s="2">
        <f>COUNTIFS('Relevant - In CRM valid'!$T$2:$T$4699,$A6,'Relevant - In CRM valid'!$G$2:$G$4699,"UK",'Relevant - In CRM valid'!$Q$2:$Q$4699,"valid")+COUNTIFS('Relevant - In CRM unknown'!$T$2:$T$253,$A6,'Relevant - In CRM unknown'!$G$2:$G$253,"UK",'Relevant - In CRM unknown'!$Q$2:$Q$253,"valid")+COUNTIFS('Relevant - IN NOW CRM valid'!$T$2:$T$2328,$A6,'Relevant - IN NOW CRM valid'!$G$2:$G$2328,"UK",'Relevant - IN NOW CRM valid'!$Q$2:$Q$2328,"valid")+COUNTIFS('Relevant - IN NOW CRM unknown'!$T$2:$T$1227,$A6,'Relevant - IN NOW CRM unknown'!$G$2:$G$1227,"UK",'Relevant - IN NOW CRM unknown'!$Q$2:$Q$1227,"valid")+COUNTIFS('Relevant - Not CRM not valid'!$T$2:$T$416,$A6,'Relevant - Not CRM not valid'!$G$2:$G$416,"UK",'Relevant - Not CRM not valid'!$Q$2:$Q$416,"valid")+COUNTIFS('Relevant - In CRM not valid'!$T$2:$T$46,$A6,'Relevant - In CRM not valid'!$G$2:$G$46,"UK",'Relevant - In CRM not valid'!$Q$2:$Q$46,"valid")</f>
        <v>121</v>
      </c>
      <c r="O6" s="2" t="str">
        <f t="shared" si="1"/>
        <v/>
      </c>
    </row>
    <row r="7" spans="1:15" ht="15" customHeight="1">
      <c r="A7" s="2" t="s">
        <v>107</v>
      </c>
      <c r="B7" s="2" t="s">
        <v>108</v>
      </c>
      <c r="C7" s="2" t="s">
        <v>95</v>
      </c>
      <c r="D7" s="2" t="str">
        <f>IFERROR(INDEX('UK Target Institutions'!$D$2:$D$727,MATCH($A7,'UK Target Institutions'!$A$2:$A$727,0)),"")</f>
        <v>Yes</v>
      </c>
      <c r="E7" s="2">
        <f>COUNTIFS('Relevant - In CRM valid'!$T$2:$T$4699,$A7,'Relevant - In CRM valid'!$G$2:$G$4699,"UK")+COUNTIFS('Relevant - In CRM unknown'!$T$2:$T$253,$A7,'Relevant - In CRM unknown'!$G$2:$G$253,"UK")+COUNTIFS('Relevant - IN NOW CRM valid'!$T$2:$T$2328,$A7,'Relevant - IN NOW CRM valid'!$G$2:$G$2328,"UK")+COUNTIFS('Relevant - IN NOW CRM unknown'!$T$2:$T$1227,$A7,'Relevant - IN NOW CRM unknown'!$G$2:$G$1227,"UK")+COUNTIFS('Relevant - Not CRM not valid'!$T$2:$T$416,$A7,'Relevant - Not CRM not valid'!$G$2:$G$416,"UK")+COUNTIFS('Relevant - In CRM not valid'!$T$2:$T$46,$A7,'Relevant - In CRM not valid'!$G$2:$G$46,"UK")</f>
        <v>124</v>
      </c>
      <c r="F7" s="2">
        <f>COUNTIFS('Relevant - In CRM valid'!$T$2:$T$4699,$A7,'Relevant - In CRM valid'!$G$2:$G$4699,"UK",'Relevant - In CRM valid'!$M$2:$M$4699,"Research")+COUNTIFS('Relevant - In CRM unknown'!$T$2:$T$253,$A7,'Relevant - In CRM unknown'!$G$2:$G$253,"UK",'Relevant - In CRM unknown'!$M$2:$M$253,"Research")+COUNTIFS('Relevant - IN NOW CRM valid'!$T$2:$T$2328,$A7,'Relevant - IN NOW CRM valid'!$G$2:$G$2328,"UK",'Relevant - IN NOW CRM valid'!$M$2:$M$2328,"Research")+COUNTIFS('Relevant - IN NOW CRM unknown'!$T$2:$T$1227,$A7,'Relevant - IN NOW CRM unknown'!$G$2:$G$1227,"UK",'Relevant - IN NOW CRM unknown'!$M$2:$M$1227,"Research")+COUNTIFS('Relevant - Not CRM not valid'!$T$2:$T$416,$A7,'Relevant - Not CRM not valid'!$G$2:$G$416,"UK",'Relevant - Not CRM not valid'!$M$2:$M$416,"Research")+COUNTIFS('Relevant - In CRM not valid'!$T$2:$T$46,$A7,'Relevant - In CRM not valid'!$G$2:$G$46,"UK",'Relevant - In CRM not valid'!$M$2:$M$46,"Research")</f>
        <v>108</v>
      </c>
      <c r="G7" s="2">
        <f>COUNTIFS('Relevant - In CRM valid'!$T$2:$T$4699,$A7,'Relevant - In CRM valid'!$G$2:$G$4699,"UK",'Relevant - In CRM valid'!$M$2:$M$4699,"Research",'Relevant - In CRM valid'!$R$2:$R$4699,"Senior")+COUNTIFS('Relevant - In CRM unknown'!$T$2:$T$253,$A7,'Relevant - In CRM unknown'!$G$2:$G$253,"UK",'Relevant - In CRM unknown'!$M$2:$M$253,"Research",'Relevant - In CRM unknown'!$R$2:$R$253,"Senior")+COUNTIFS('Relevant - IN NOW CRM valid'!$T$2:$T$2328,$A7,'Relevant - IN NOW CRM valid'!$G$2:$G$2328,"UK",'Relevant - IN NOW CRM valid'!$M$2:$M$2328,"Research",'Relevant - IN NOW CRM valid'!$R$2:$R$2328,"Senior")+COUNTIFS('Relevant - IN NOW CRM unknown'!$T$2:$T$1227,$A7,'Relevant - IN NOW CRM unknown'!$G$2:$G$1227,"UK",'Relevant - IN NOW CRM unknown'!$M$2:$M$1227,"Research",'Relevant - IN NOW CRM unknown'!$R$2:$R$1227,"Senior")+COUNTIFS('Relevant - Not CRM not valid'!$T$2:$T$416,$A7,'Relevant - Not CRM not valid'!$G$2:$G$416,"UK",'Relevant - Not CRM not valid'!$M$2:$M$416,"Research",'Relevant - Not CRM not valid'!$R$2:$R$416,"Senior")+COUNTIFS('Relevant - In CRM not valid'!$T$2:$T$46,$A7,'Relevant - In CRM not valid'!$G$2:$G$46,"UK",'Relevant - In CRM not valid'!$M$2:$M$46,"Research",'Relevant - In CRM not valid'!$R$2:$R$46,"Senior")</f>
        <v>42</v>
      </c>
      <c r="H7" s="2">
        <f>COUNTIFS('Relevant - In CRM valid'!$T$2:$T$4699,$A7,'Relevant - In CRM valid'!$G$2:$G$4699,"UK",'Relevant - In CRM valid'!$M$2:$M$4699,"Research",'Relevant - In CRM valid'!$R$2:$R$4699,"Operational")+COUNTIFS('Relevant - In CRM unknown'!$T$2:$T$253,$A7,'Relevant - In CRM unknown'!$G$2:$G$253,"UK",'Relevant - In CRM unknown'!$M$2:$M$253,"Research",'Relevant - In CRM unknown'!$R$2:$R$253,"Operational")+COUNTIFS('Relevant - IN NOW CRM valid'!$T$2:$T$2328,$A7,'Relevant - IN NOW CRM valid'!$G$2:$G$2328,"UK",'Relevant - IN NOW CRM valid'!$M$2:$M$2328,"Research",'Relevant - IN NOW CRM valid'!$R$2:$R$2328,"Operational")+COUNTIFS('Relevant - IN NOW CRM unknown'!$T$2:$T$1227,$A7,'Relevant - IN NOW CRM unknown'!$G$2:$G$1227,"UK",'Relevant - IN NOW CRM unknown'!$M$2:$M$1227,"Research",'Relevant - IN NOW CRM unknown'!$R$2:$R$1227,"Operational")+COUNTIFS('Relevant - Not CRM not valid'!$T$2:$T$416,$A7,'Relevant - Not CRM not valid'!$G$2:$G$416,"UK",'Relevant - Not CRM not valid'!$M$2:$M$416,"Research",'Relevant - Not CRM not valid'!$R$2:$R$416,"Operational")+COUNTIFS('Relevant - In CRM not valid'!$T$2:$T$46,$A7,'Relevant - In CRM not valid'!$G$2:$G$46,"UK",'Relevant - In CRM not valid'!$M$2:$M$46,"Research",'Relevant - In CRM not valid'!$R$2:$R$46,"Operational")</f>
        <v>63</v>
      </c>
      <c r="I7" s="2">
        <f>COUNTIFS('Relevant - In CRM valid'!$T$2:$T$4699,$A7,'Relevant - In CRM valid'!$G$2:$G$4699,"UK",'Relevant - In CRM valid'!$M$2:$M$4699,"Research",'Relevant - In CRM valid'!$R$2:$R$4699,"Academic")+COUNTIFS('Relevant - In CRM unknown'!$T$2:$T$253,$A7,'Relevant - In CRM unknown'!$G$2:$G$253,"UK",'Relevant - In CRM unknown'!$M$2:$M$253,"Research",'Relevant - In CRM unknown'!$R$2:$R$253,"Academic")+COUNTIFS('Relevant - IN NOW CRM valid'!$T$2:$T$2328,$A7,'Relevant - IN NOW CRM valid'!$G$2:$G$2328,"UK",'Relevant - IN NOW CRM valid'!$M$2:$M$2328,"Research",'Relevant - IN NOW CRM valid'!$R$2:$R$2328,"Academic")+COUNTIFS('Relevant - IN NOW CRM unknown'!$T$2:$T$1227,$A7,'Relevant - IN NOW CRM unknown'!$G$2:$G$1227,"UK",'Relevant - IN NOW CRM unknown'!$M$2:$M$1227,"Research",'Relevant - IN NOW CRM unknown'!$R$2:$R$1227,"Academic")+COUNTIFS('Relevant - Not CRM not valid'!$T$2:$T$416,$A7,'Relevant - Not CRM not valid'!$G$2:$G$416,"UK",'Relevant - Not CRM not valid'!$M$2:$M$416,"Research",'Relevant - Not CRM not valid'!$R$2:$R$416,"Academic")+COUNTIFS('Relevant - In CRM not valid'!$T$2:$T$46,$A7,'Relevant - In CRM not valid'!$G$2:$G$46,"UK",'Relevant - In CRM not valid'!$M$2:$M$46,"Research",'Relevant - In CRM not valid'!$R$2:$R$46,"Academic")</f>
        <v>1</v>
      </c>
      <c r="J7" s="2">
        <f>COUNTIFS('Relevant - In CRM valid'!$T$2:$T$4699,$A7,'Relevant - In CRM valid'!$G$2:$G$4699,"UK",'Relevant - In CRM valid'!$M$2:$M$4699,"Finance")+COUNTIFS('Relevant - In CRM unknown'!$T$2:$T$253,$A7,'Relevant - In CRM unknown'!$G$2:$G$253,"UK",'Relevant - In CRM unknown'!$M$2:$M$253,"Finance")+COUNTIFS('Relevant - IN NOW CRM valid'!$T$2:$T$2328,$A7,'Relevant - IN NOW CRM valid'!$G$2:$G$2328,"UK",'Relevant - IN NOW CRM valid'!$M$2:$M$2328,"Finance")+COUNTIFS('Relevant - IN NOW CRM unknown'!$T$2:$T$1227,$A7,'Relevant - IN NOW CRM unknown'!$G$2:$G$1227,"UK",'Relevant - IN NOW CRM unknown'!$M$2:$M$1227,"Finance")+COUNTIFS('Relevant - Not CRM not valid'!$T$2:$T$416,$A7,'Relevant - Not CRM not valid'!$G$2:$G$416,"UK",'Relevant - Not CRM not valid'!$M$2:$M$416,"Finance")+COUNTIFS('Relevant - In CRM not valid'!$T$2:$T$46,$A7,'Relevant - In CRM not valid'!$G$2:$G$46,"UK",'Relevant - In CRM not valid'!$M$2:$M$46,"Finance")</f>
        <v>12</v>
      </c>
      <c r="K7" s="2">
        <f>COUNTIFS('Relevant - In CRM valid'!$T$2:$T$4699,$A7,'Relevant - In CRM valid'!$G$2:$G$4699,"UK",'Relevant - In CRM valid'!$M$2:$M$4699,"IT/Systems")+COUNTIFS('Relevant - In CRM unknown'!$T$2:$T$253,$A7,'Relevant - In CRM unknown'!$G$2:$G$253,"UK",'Relevant - In CRM unknown'!$M$2:$M$253,"IT/Systems")+COUNTIFS('Relevant - IN NOW CRM valid'!$T$2:$T$2328,$A7,'Relevant - IN NOW CRM valid'!$G$2:$G$2328,"UK",'Relevant - IN NOW CRM valid'!$M$2:$M$2328,"IT/Systems")+COUNTIFS('Relevant - IN NOW CRM unknown'!$T$2:$T$1227,$A7,'Relevant - IN NOW CRM unknown'!$G$2:$G$1227,"UK",'Relevant - IN NOW CRM unknown'!$M$2:$M$1227,"IT/Systems")+COUNTIFS('Relevant - Not CRM not valid'!$T$2:$T$416,$A7,'Relevant - Not CRM not valid'!$G$2:$G$416,"UK",'Relevant - Not CRM not valid'!$M$2:$M$416,"IT/Systems")+COUNTIFS('Relevant - In CRM not valid'!$T$2:$T$46,$A7,'Relevant - In CRM not valid'!$G$2:$G$46,"UK",'Relevant - In CRM not valid'!$M$2:$M$46,"IT/Systems")</f>
        <v>2</v>
      </c>
      <c r="L7" s="2">
        <f>COUNTIFS('Relevant - In CRM valid'!$T$2:$T$4699,$A7,'Relevant - In CRM valid'!$G$2:$G$4699,"UK",'Relevant - In CRM valid'!$M$2:$M$4699,"")+COUNTIFS('Relevant - In CRM unknown'!$T$2:$T$253,$A7,'Relevant - In CRM unknown'!$G$2:$G$253,"UK",'Relevant - In CRM unknown'!$M$2:$M$253,"")+COUNTIFS('Relevant - IN NOW CRM valid'!$T$2:$T$2328,$A7,'Relevant - IN NOW CRM valid'!$G$2:$G$2328,"UK",'Relevant - IN NOW CRM valid'!$M$2:$M$2328,"")+COUNTIFS('Relevant - IN NOW CRM unknown'!$T$2:$T$1227,$A7,'Relevant - IN NOW CRM unknown'!$G$2:$G$1227,"UK",'Relevant - IN NOW CRM unknown'!$M$2:$M$1227,"")+COUNTIFS('Relevant - Not CRM not valid'!$T$2:$T$416,$A7,'Relevant - Not CRM not valid'!$G$2:$G$416,"UK",'Relevant - Not CRM not valid'!$M$2:$M$416,"")+COUNTIFS('Relevant - In CRM not valid'!$T$2:$T$46,$A7,'Relevant - In CRM not valid'!$G$2:$G$46,"UK",'Relevant - In CRM not valid'!$M$2:$M$46,"")</f>
        <v>1</v>
      </c>
      <c r="M7" s="2">
        <f t="shared" si="0"/>
        <v>3</v>
      </c>
      <c r="N7" s="2">
        <f>COUNTIFS('Relevant - In CRM valid'!$T$2:$T$4699,$A7,'Relevant - In CRM valid'!$G$2:$G$4699,"UK",'Relevant - In CRM valid'!$Q$2:$Q$4699,"valid")+COUNTIFS('Relevant - In CRM unknown'!$T$2:$T$253,$A7,'Relevant - In CRM unknown'!$G$2:$G$253,"UK",'Relevant - In CRM unknown'!$Q$2:$Q$253,"valid")+COUNTIFS('Relevant - IN NOW CRM valid'!$T$2:$T$2328,$A7,'Relevant - IN NOW CRM valid'!$G$2:$G$2328,"UK",'Relevant - IN NOW CRM valid'!$Q$2:$Q$2328,"valid")+COUNTIFS('Relevant - IN NOW CRM unknown'!$T$2:$T$1227,$A7,'Relevant - IN NOW CRM unknown'!$G$2:$G$1227,"UK",'Relevant - IN NOW CRM unknown'!$Q$2:$Q$1227,"valid")+COUNTIFS('Relevant - Not CRM not valid'!$T$2:$T$416,$A7,'Relevant - Not CRM not valid'!$G$2:$G$416,"UK",'Relevant - Not CRM not valid'!$Q$2:$Q$416,"valid")+COUNTIFS('Relevant - In CRM not valid'!$T$2:$T$46,$A7,'Relevant - In CRM not valid'!$G$2:$G$46,"UK",'Relevant - In CRM not valid'!$Q$2:$Q$46,"valid")</f>
        <v>30</v>
      </c>
      <c r="O7" s="2" t="str">
        <f t="shared" si="1"/>
        <v/>
      </c>
    </row>
    <row r="8" spans="1:15" ht="15" customHeight="1">
      <c r="A8" s="2" t="s">
        <v>109</v>
      </c>
      <c r="B8" s="2" t="s">
        <v>110</v>
      </c>
      <c r="C8" s="2" t="s">
        <v>95</v>
      </c>
      <c r="D8" s="2" t="str">
        <f>IFERROR(INDEX('UK Target Institutions'!$D$2:$D$727,MATCH($A8,'UK Target Institutions'!$A$2:$A$727,0)),"")</f>
        <v>Yes</v>
      </c>
      <c r="E8" s="2">
        <f>COUNTIFS('Relevant - In CRM valid'!$T$2:$T$4699,$A8,'Relevant - In CRM valid'!$G$2:$G$4699,"UK")+COUNTIFS('Relevant - In CRM unknown'!$T$2:$T$253,$A8,'Relevant - In CRM unknown'!$G$2:$G$253,"UK")+COUNTIFS('Relevant - IN NOW CRM valid'!$T$2:$T$2328,$A8,'Relevant - IN NOW CRM valid'!$G$2:$G$2328,"UK")+COUNTIFS('Relevant - IN NOW CRM unknown'!$T$2:$T$1227,$A8,'Relevant - IN NOW CRM unknown'!$G$2:$G$1227,"UK")+COUNTIFS('Relevant - Not CRM not valid'!$T$2:$T$416,$A8,'Relevant - Not CRM not valid'!$G$2:$G$416,"UK")+COUNTIFS('Relevant - In CRM not valid'!$T$2:$T$46,$A8,'Relevant - In CRM not valid'!$G$2:$G$46,"UK")</f>
        <v>115</v>
      </c>
      <c r="F8" s="2">
        <f>COUNTIFS('Relevant - In CRM valid'!$T$2:$T$4699,$A8,'Relevant - In CRM valid'!$G$2:$G$4699,"UK",'Relevant - In CRM valid'!$M$2:$M$4699,"Research")+COUNTIFS('Relevant - In CRM unknown'!$T$2:$T$253,$A8,'Relevant - In CRM unknown'!$G$2:$G$253,"UK",'Relevant - In CRM unknown'!$M$2:$M$253,"Research")+COUNTIFS('Relevant - IN NOW CRM valid'!$T$2:$T$2328,$A8,'Relevant - IN NOW CRM valid'!$G$2:$G$2328,"UK",'Relevant - IN NOW CRM valid'!$M$2:$M$2328,"Research")+COUNTIFS('Relevant - IN NOW CRM unknown'!$T$2:$T$1227,$A8,'Relevant - IN NOW CRM unknown'!$G$2:$G$1227,"UK",'Relevant - IN NOW CRM unknown'!$M$2:$M$1227,"Research")+COUNTIFS('Relevant - Not CRM not valid'!$T$2:$T$416,$A8,'Relevant - Not CRM not valid'!$G$2:$G$416,"UK",'Relevant - Not CRM not valid'!$M$2:$M$416,"Research")+COUNTIFS('Relevant - In CRM not valid'!$T$2:$T$46,$A8,'Relevant - In CRM not valid'!$G$2:$G$46,"UK",'Relevant - In CRM not valid'!$M$2:$M$46,"Research")</f>
        <v>95</v>
      </c>
      <c r="G8" s="2">
        <f>COUNTIFS('Relevant - In CRM valid'!$T$2:$T$4699,$A8,'Relevant - In CRM valid'!$G$2:$G$4699,"UK",'Relevant - In CRM valid'!$M$2:$M$4699,"Research",'Relevant - In CRM valid'!$R$2:$R$4699,"Senior")+COUNTIFS('Relevant - In CRM unknown'!$T$2:$T$253,$A8,'Relevant - In CRM unknown'!$G$2:$G$253,"UK",'Relevant - In CRM unknown'!$M$2:$M$253,"Research",'Relevant - In CRM unknown'!$R$2:$R$253,"Senior")+COUNTIFS('Relevant - IN NOW CRM valid'!$T$2:$T$2328,$A8,'Relevant - IN NOW CRM valid'!$G$2:$G$2328,"UK",'Relevant - IN NOW CRM valid'!$M$2:$M$2328,"Research",'Relevant - IN NOW CRM valid'!$R$2:$R$2328,"Senior")+COUNTIFS('Relevant - IN NOW CRM unknown'!$T$2:$T$1227,$A8,'Relevant - IN NOW CRM unknown'!$G$2:$G$1227,"UK",'Relevant - IN NOW CRM unknown'!$M$2:$M$1227,"Research",'Relevant - IN NOW CRM unknown'!$R$2:$R$1227,"Senior")+COUNTIFS('Relevant - Not CRM not valid'!$T$2:$T$416,$A8,'Relevant - Not CRM not valid'!$G$2:$G$416,"UK",'Relevant - Not CRM not valid'!$M$2:$M$416,"Research",'Relevant - Not CRM not valid'!$R$2:$R$416,"Senior")+COUNTIFS('Relevant - In CRM not valid'!$T$2:$T$46,$A8,'Relevant - In CRM not valid'!$G$2:$G$46,"UK",'Relevant - In CRM not valid'!$M$2:$M$46,"Research",'Relevant - In CRM not valid'!$R$2:$R$46,"Senior")</f>
        <v>32</v>
      </c>
      <c r="H8" s="2">
        <f>COUNTIFS('Relevant - In CRM valid'!$T$2:$T$4699,$A8,'Relevant - In CRM valid'!$G$2:$G$4699,"UK",'Relevant - In CRM valid'!$M$2:$M$4699,"Research",'Relevant - In CRM valid'!$R$2:$R$4699,"Operational")+COUNTIFS('Relevant - In CRM unknown'!$T$2:$T$253,$A8,'Relevant - In CRM unknown'!$G$2:$G$253,"UK",'Relevant - In CRM unknown'!$M$2:$M$253,"Research",'Relevant - In CRM unknown'!$R$2:$R$253,"Operational")+COUNTIFS('Relevant - IN NOW CRM valid'!$T$2:$T$2328,$A8,'Relevant - IN NOW CRM valid'!$G$2:$G$2328,"UK",'Relevant - IN NOW CRM valid'!$M$2:$M$2328,"Research",'Relevant - IN NOW CRM valid'!$R$2:$R$2328,"Operational")+COUNTIFS('Relevant - IN NOW CRM unknown'!$T$2:$T$1227,$A8,'Relevant - IN NOW CRM unknown'!$G$2:$G$1227,"UK",'Relevant - IN NOW CRM unknown'!$M$2:$M$1227,"Research",'Relevant - IN NOW CRM unknown'!$R$2:$R$1227,"Operational")+COUNTIFS('Relevant - Not CRM not valid'!$T$2:$T$416,$A8,'Relevant - Not CRM not valid'!$G$2:$G$416,"UK",'Relevant - Not CRM not valid'!$M$2:$M$416,"Research",'Relevant - Not CRM not valid'!$R$2:$R$416,"Operational")+COUNTIFS('Relevant - In CRM not valid'!$T$2:$T$46,$A8,'Relevant - In CRM not valid'!$G$2:$G$46,"UK",'Relevant - In CRM not valid'!$M$2:$M$46,"Research",'Relevant - In CRM not valid'!$R$2:$R$46,"Operational")</f>
        <v>60</v>
      </c>
      <c r="I8" s="2">
        <f>COUNTIFS('Relevant - In CRM valid'!$T$2:$T$4699,$A8,'Relevant - In CRM valid'!$G$2:$G$4699,"UK",'Relevant - In CRM valid'!$M$2:$M$4699,"Research",'Relevant - In CRM valid'!$R$2:$R$4699,"Academic")+COUNTIFS('Relevant - In CRM unknown'!$T$2:$T$253,$A8,'Relevant - In CRM unknown'!$G$2:$G$253,"UK",'Relevant - In CRM unknown'!$M$2:$M$253,"Research",'Relevant - In CRM unknown'!$R$2:$R$253,"Academic")+COUNTIFS('Relevant - IN NOW CRM valid'!$T$2:$T$2328,$A8,'Relevant - IN NOW CRM valid'!$G$2:$G$2328,"UK",'Relevant - IN NOW CRM valid'!$M$2:$M$2328,"Research",'Relevant - IN NOW CRM valid'!$R$2:$R$2328,"Academic")+COUNTIFS('Relevant - IN NOW CRM unknown'!$T$2:$T$1227,$A8,'Relevant - IN NOW CRM unknown'!$G$2:$G$1227,"UK",'Relevant - IN NOW CRM unknown'!$M$2:$M$1227,"Research",'Relevant - IN NOW CRM unknown'!$R$2:$R$1227,"Academic")+COUNTIFS('Relevant - Not CRM not valid'!$T$2:$T$416,$A8,'Relevant - Not CRM not valid'!$G$2:$G$416,"UK",'Relevant - Not CRM not valid'!$M$2:$M$416,"Research",'Relevant - Not CRM not valid'!$R$2:$R$416,"Academic")+COUNTIFS('Relevant - In CRM not valid'!$T$2:$T$46,$A8,'Relevant - In CRM not valid'!$G$2:$G$46,"UK",'Relevant - In CRM not valid'!$M$2:$M$46,"Research",'Relevant - In CRM not valid'!$R$2:$R$46,"Academic")</f>
        <v>3</v>
      </c>
      <c r="J8" s="2">
        <f>COUNTIFS('Relevant - In CRM valid'!$T$2:$T$4699,$A8,'Relevant - In CRM valid'!$G$2:$G$4699,"UK",'Relevant - In CRM valid'!$M$2:$M$4699,"Finance")+COUNTIFS('Relevant - In CRM unknown'!$T$2:$T$253,$A8,'Relevant - In CRM unknown'!$G$2:$G$253,"UK",'Relevant - In CRM unknown'!$M$2:$M$253,"Finance")+COUNTIFS('Relevant - IN NOW CRM valid'!$T$2:$T$2328,$A8,'Relevant - IN NOW CRM valid'!$G$2:$G$2328,"UK",'Relevant - IN NOW CRM valid'!$M$2:$M$2328,"Finance")+COUNTIFS('Relevant - IN NOW CRM unknown'!$T$2:$T$1227,$A8,'Relevant - IN NOW CRM unknown'!$G$2:$G$1227,"UK",'Relevant - IN NOW CRM unknown'!$M$2:$M$1227,"Finance")+COUNTIFS('Relevant - Not CRM not valid'!$T$2:$T$416,$A8,'Relevant - Not CRM not valid'!$G$2:$G$416,"UK",'Relevant - Not CRM not valid'!$M$2:$M$416,"Finance")+COUNTIFS('Relevant - In CRM not valid'!$T$2:$T$46,$A8,'Relevant - In CRM not valid'!$G$2:$G$46,"UK",'Relevant - In CRM not valid'!$M$2:$M$46,"Finance")</f>
        <v>14</v>
      </c>
      <c r="K8" s="2">
        <f>COUNTIFS('Relevant - In CRM valid'!$T$2:$T$4699,$A8,'Relevant - In CRM valid'!$G$2:$G$4699,"UK",'Relevant - In CRM valid'!$M$2:$M$4699,"IT/Systems")+COUNTIFS('Relevant - In CRM unknown'!$T$2:$T$253,$A8,'Relevant - In CRM unknown'!$G$2:$G$253,"UK",'Relevant - In CRM unknown'!$M$2:$M$253,"IT/Systems")+COUNTIFS('Relevant - IN NOW CRM valid'!$T$2:$T$2328,$A8,'Relevant - IN NOW CRM valid'!$G$2:$G$2328,"UK",'Relevant - IN NOW CRM valid'!$M$2:$M$2328,"IT/Systems")+COUNTIFS('Relevant - IN NOW CRM unknown'!$T$2:$T$1227,$A8,'Relevant - IN NOW CRM unknown'!$G$2:$G$1227,"UK",'Relevant - IN NOW CRM unknown'!$M$2:$M$1227,"IT/Systems")+COUNTIFS('Relevant - Not CRM not valid'!$T$2:$T$416,$A8,'Relevant - Not CRM not valid'!$G$2:$G$416,"UK",'Relevant - Not CRM not valid'!$M$2:$M$416,"IT/Systems")+COUNTIFS('Relevant - In CRM not valid'!$T$2:$T$46,$A8,'Relevant - In CRM not valid'!$G$2:$G$46,"UK",'Relevant - In CRM not valid'!$M$2:$M$46,"IT/Systems")</f>
        <v>3</v>
      </c>
      <c r="L8" s="2">
        <f>COUNTIFS('Relevant - In CRM valid'!$T$2:$T$4699,$A8,'Relevant - In CRM valid'!$G$2:$G$4699,"UK",'Relevant - In CRM valid'!$M$2:$M$4699,"")+COUNTIFS('Relevant - In CRM unknown'!$T$2:$T$253,$A8,'Relevant - In CRM unknown'!$G$2:$G$253,"UK",'Relevant - In CRM unknown'!$M$2:$M$253,"")+COUNTIFS('Relevant - IN NOW CRM valid'!$T$2:$T$2328,$A8,'Relevant - IN NOW CRM valid'!$G$2:$G$2328,"UK",'Relevant - IN NOW CRM valid'!$M$2:$M$2328,"")+COUNTIFS('Relevant - IN NOW CRM unknown'!$T$2:$T$1227,$A8,'Relevant - IN NOW CRM unknown'!$G$2:$G$1227,"UK",'Relevant - IN NOW CRM unknown'!$M$2:$M$1227,"")+COUNTIFS('Relevant - Not CRM not valid'!$T$2:$T$416,$A8,'Relevant - Not CRM not valid'!$G$2:$G$416,"UK",'Relevant - Not CRM not valid'!$M$2:$M$416,"")+COUNTIFS('Relevant - In CRM not valid'!$T$2:$T$46,$A8,'Relevant - In CRM not valid'!$G$2:$G$46,"UK",'Relevant - In CRM not valid'!$M$2:$M$46,"")</f>
        <v>3</v>
      </c>
      <c r="M8" s="2">
        <f t="shared" si="0"/>
        <v>3</v>
      </c>
      <c r="N8" s="2">
        <f>COUNTIFS('Relevant - In CRM valid'!$T$2:$T$4699,$A8,'Relevant - In CRM valid'!$G$2:$G$4699,"UK",'Relevant - In CRM valid'!$Q$2:$Q$4699,"valid")+COUNTIFS('Relevant - In CRM unknown'!$T$2:$T$253,$A8,'Relevant - In CRM unknown'!$G$2:$G$253,"UK",'Relevant - In CRM unknown'!$Q$2:$Q$253,"valid")+COUNTIFS('Relevant - IN NOW CRM valid'!$T$2:$T$2328,$A8,'Relevant - IN NOW CRM valid'!$G$2:$G$2328,"UK",'Relevant - IN NOW CRM valid'!$Q$2:$Q$2328,"valid")+COUNTIFS('Relevant - IN NOW CRM unknown'!$T$2:$T$1227,$A8,'Relevant - IN NOW CRM unknown'!$G$2:$G$1227,"UK",'Relevant - IN NOW CRM unknown'!$Q$2:$Q$1227,"valid")+COUNTIFS('Relevant - Not CRM not valid'!$T$2:$T$416,$A8,'Relevant - Not CRM not valid'!$G$2:$G$416,"UK",'Relevant - Not CRM not valid'!$Q$2:$Q$416,"valid")+COUNTIFS('Relevant - In CRM not valid'!$T$2:$T$46,$A8,'Relevant - In CRM not valid'!$G$2:$G$46,"UK",'Relevant - In CRM not valid'!$Q$2:$Q$46,"valid")</f>
        <v>13</v>
      </c>
      <c r="O8" s="2" t="str">
        <f t="shared" si="1"/>
        <v/>
      </c>
    </row>
    <row r="9" spans="1:15" ht="15" customHeight="1">
      <c r="A9" s="2" t="s">
        <v>111</v>
      </c>
      <c r="B9" s="2" t="s">
        <v>112</v>
      </c>
      <c r="C9" s="2" t="s">
        <v>95</v>
      </c>
      <c r="D9" s="2" t="str">
        <f>IFERROR(INDEX('UK Target Institutions'!$D$2:$D$727,MATCH($A9,'UK Target Institutions'!$A$2:$A$727,0)),"")</f>
        <v>Yes</v>
      </c>
      <c r="E9" s="2">
        <f>COUNTIFS('Relevant - In CRM valid'!$T$2:$T$4699,$A9,'Relevant - In CRM valid'!$G$2:$G$4699,"UK")+COUNTIFS('Relevant - In CRM unknown'!$T$2:$T$253,$A9,'Relevant - In CRM unknown'!$G$2:$G$253,"UK")+COUNTIFS('Relevant - IN NOW CRM valid'!$T$2:$T$2328,$A9,'Relevant - IN NOW CRM valid'!$G$2:$G$2328,"UK")+COUNTIFS('Relevant - IN NOW CRM unknown'!$T$2:$T$1227,$A9,'Relevant - IN NOW CRM unknown'!$G$2:$G$1227,"UK")+COUNTIFS('Relevant - Not CRM not valid'!$T$2:$T$416,$A9,'Relevant - Not CRM not valid'!$G$2:$G$416,"UK")+COUNTIFS('Relevant - In CRM not valid'!$T$2:$T$46,$A9,'Relevant - In CRM not valid'!$G$2:$G$46,"UK")</f>
        <v>109</v>
      </c>
      <c r="F9" s="2">
        <f>COUNTIFS('Relevant - In CRM valid'!$T$2:$T$4699,$A9,'Relevant - In CRM valid'!$G$2:$G$4699,"UK",'Relevant - In CRM valid'!$M$2:$M$4699,"Research")+COUNTIFS('Relevant - In CRM unknown'!$T$2:$T$253,$A9,'Relevant - In CRM unknown'!$G$2:$G$253,"UK",'Relevant - In CRM unknown'!$M$2:$M$253,"Research")+COUNTIFS('Relevant - IN NOW CRM valid'!$T$2:$T$2328,$A9,'Relevant - IN NOW CRM valid'!$G$2:$G$2328,"UK",'Relevant - IN NOW CRM valid'!$M$2:$M$2328,"Research")+COUNTIFS('Relevant - IN NOW CRM unknown'!$T$2:$T$1227,$A9,'Relevant - IN NOW CRM unknown'!$G$2:$G$1227,"UK",'Relevant - IN NOW CRM unknown'!$M$2:$M$1227,"Research")+COUNTIFS('Relevant - Not CRM not valid'!$T$2:$T$416,$A9,'Relevant - Not CRM not valid'!$G$2:$G$416,"UK",'Relevant - Not CRM not valid'!$M$2:$M$416,"Research")+COUNTIFS('Relevant - In CRM not valid'!$T$2:$T$46,$A9,'Relevant - In CRM not valid'!$G$2:$G$46,"UK",'Relevant - In CRM not valid'!$M$2:$M$46,"Research")</f>
        <v>76</v>
      </c>
      <c r="G9" s="2">
        <f>COUNTIFS('Relevant - In CRM valid'!$T$2:$T$4699,$A9,'Relevant - In CRM valid'!$G$2:$G$4699,"UK",'Relevant - In CRM valid'!$M$2:$M$4699,"Research",'Relevant - In CRM valid'!$R$2:$R$4699,"Senior")+COUNTIFS('Relevant - In CRM unknown'!$T$2:$T$253,$A9,'Relevant - In CRM unknown'!$G$2:$G$253,"UK",'Relevant - In CRM unknown'!$M$2:$M$253,"Research",'Relevant - In CRM unknown'!$R$2:$R$253,"Senior")+COUNTIFS('Relevant - IN NOW CRM valid'!$T$2:$T$2328,$A9,'Relevant - IN NOW CRM valid'!$G$2:$G$2328,"UK",'Relevant - IN NOW CRM valid'!$M$2:$M$2328,"Research",'Relevant - IN NOW CRM valid'!$R$2:$R$2328,"Senior")+COUNTIFS('Relevant - IN NOW CRM unknown'!$T$2:$T$1227,$A9,'Relevant - IN NOW CRM unknown'!$G$2:$G$1227,"UK",'Relevant - IN NOW CRM unknown'!$M$2:$M$1227,"Research",'Relevant - IN NOW CRM unknown'!$R$2:$R$1227,"Senior")+COUNTIFS('Relevant - Not CRM not valid'!$T$2:$T$416,$A9,'Relevant - Not CRM not valid'!$G$2:$G$416,"UK",'Relevant - Not CRM not valid'!$M$2:$M$416,"Research",'Relevant - Not CRM not valid'!$R$2:$R$416,"Senior")+COUNTIFS('Relevant - In CRM not valid'!$T$2:$T$46,$A9,'Relevant - In CRM not valid'!$G$2:$G$46,"UK",'Relevant - In CRM not valid'!$M$2:$M$46,"Research",'Relevant - In CRM not valid'!$R$2:$R$46,"Senior")</f>
        <v>40</v>
      </c>
      <c r="H9" s="2">
        <f>COUNTIFS('Relevant - In CRM valid'!$T$2:$T$4699,$A9,'Relevant - In CRM valid'!$G$2:$G$4699,"UK",'Relevant - In CRM valid'!$M$2:$M$4699,"Research",'Relevant - In CRM valid'!$R$2:$R$4699,"Operational")+COUNTIFS('Relevant - In CRM unknown'!$T$2:$T$253,$A9,'Relevant - In CRM unknown'!$G$2:$G$253,"UK",'Relevant - In CRM unknown'!$M$2:$M$253,"Research",'Relevant - In CRM unknown'!$R$2:$R$253,"Operational")+COUNTIFS('Relevant - IN NOW CRM valid'!$T$2:$T$2328,$A9,'Relevant - IN NOW CRM valid'!$G$2:$G$2328,"UK",'Relevant - IN NOW CRM valid'!$M$2:$M$2328,"Research",'Relevant - IN NOW CRM valid'!$R$2:$R$2328,"Operational")+COUNTIFS('Relevant - IN NOW CRM unknown'!$T$2:$T$1227,$A9,'Relevant - IN NOW CRM unknown'!$G$2:$G$1227,"UK",'Relevant - IN NOW CRM unknown'!$M$2:$M$1227,"Research",'Relevant - IN NOW CRM unknown'!$R$2:$R$1227,"Operational")+COUNTIFS('Relevant - Not CRM not valid'!$T$2:$T$416,$A9,'Relevant - Not CRM not valid'!$G$2:$G$416,"UK",'Relevant - Not CRM not valid'!$M$2:$M$416,"Research",'Relevant - Not CRM not valid'!$R$2:$R$416,"Operational")+COUNTIFS('Relevant - In CRM not valid'!$T$2:$T$46,$A9,'Relevant - In CRM not valid'!$G$2:$G$46,"UK",'Relevant - In CRM not valid'!$M$2:$M$46,"Research",'Relevant - In CRM not valid'!$R$2:$R$46,"Operational")</f>
        <v>36</v>
      </c>
      <c r="I9" s="2">
        <f>COUNTIFS('Relevant - In CRM valid'!$T$2:$T$4699,$A9,'Relevant - In CRM valid'!$G$2:$G$4699,"UK",'Relevant - In CRM valid'!$M$2:$M$4699,"Research",'Relevant - In CRM valid'!$R$2:$R$4699,"Academic")+COUNTIFS('Relevant - In CRM unknown'!$T$2:$T$253,$A9,'Relevant - In CRM unknown'!$G$2:$G$253,"UK",'Relevant - In CRM unknown'!$M$2:$M$253,"Research",'Relevant - In CRM unknown'!$R$2:$R$253,"Academic")+COUNTIFS('Relevant - IN NOW CRM valid'!$T$2:$T$2328,$A9,'Relevant - IN NOW CRM valid'!$G$2:$G$2328,"UK",'Relevant - IN NOW CRM valid'!$M$2:$M$2328,"Research",'Relevant - IN NOW CRM valid'!$R$2:$R$2328,"Academic")+COUNTIFS('Relevant - IN NOW CRM unknown'!$T$2:$T$1227,$A9,'Relevant - IN NOW CRM unknown'!$G$2:$G$1227,"UK",'Relevant - IN NOW CRM unknown'!$M$2:$M$1227,"Research",'Relevant - IN NOW CRM unknown'!$R$2:$R$1227,"Academic")+COUNTIFS('Relevant - Not CRM not valid'!$T$2:$T$416,$A9,'Relevant - Not CRM not valid'!$G$2:$G$416,"UK",'Relevant - Not CRM not valid'!$M$2:$M$416,"Research",'Relevant - Not CRM not valid'!$R$2:$R$416,"Academic")+COUNTIFS('Relevant - In CRM not valid'!$T$2:$T$46,$A9,'Relevant - In CRM not valid'!$G$2:$G$46,"UK",'Relevant - In CRM not valid'!$M$2:$M$46,"Research",'Relevant - In CRM not valid'!$R$2:$R$46,"Academic")</f>
        <v>0</v>
      </c>
      <c r="J9" s="2">
        <f>COUNTIFS('Relevant - In CRM valid'!$T$2:$T$4699,$A9,'Relevant - In CRM valid'!$G$2:$G$4699,"UK",'Relevant - In CRM valid'!$M$2:$M$4699,"Finance")+COUNTIFS('Relevant - In CRM unknown'!$T$2:$T$253,$A9,'Relevant - In CRM unknown'!$G$2:$G$253,"UK",'Relevant - In CRM unknown'!$M$2:$M$253,"Finance")+COUNTIFS('Relevant - IN NOW CRM valid'!$T$2:$T$2328,$A9,'Relevant - IN NOW CRM valid'!$G$2:$G$2328,"UK",'Relevant - IN NOW CRM valid'!$M$2:$M$2328,"Finance")+COUNTIFS('Relevant - IN NOW CRM unknown'!$T$2:$T$1227,$A9,'Relevant - IN NOW CRM unknown'!$G$2:$G$1227,"UK",'Relevant - IN NOW CRM unknown'!$M$2:$M$1227,"Finance")+COUNTIFS('Relevant - Not CRM not valid'!$T$2:$T$416,$A9,'Relevant - Not CRM not valid'!$G$2:$G$416,"UK",'Relevant - Not CRM not valid'!$M$2:$M$416,"Finance")+COUNTIFS('Relevant - In CRM not valid'!$T$2:$T$46,$A9,'Relevant - In CRM not valid'!$G$2:$G$46,"UK",'Relevant - In CRM not valid'!$M$2:$M$46,"Finance")</f>
        <v>17</v>
      </c>
      <c r="K9" s="2">
        <f>COUNTIFS('Relevant - In CRM valid'!$T$2:$T$4699,$A9,'Relevant - In CRM valid'!$G$2:$G$4699,"UK",'Relevant - In CRM valid'!$M$2:$M$4699,"IT/Systems")+COUNTIFS('Relevant - In CRM unknown'!$T$2:$T$253,$A9,'Relevant - In CRM unknown'!$G$2:$G$253,"UK",'Relevant - In CRM unknown'!$M$2:$M$253,"IT/Systems")+COUNTIFS('Relevant - IN NOW CRM valid'!$T$2:$T$2328,$A9,'Relevant - IN NOW CRM valid'!$G$2:$G$2328,"UK",'Relevant - IN NOW CRM valid'!$M$2:$M$2328,"IT/Systems")+COUNTIFS('Relevant - IN NOW CRM unknown'!$T$2:$T$1227,$A9,'Relevant - IN NOW CRM unknown'!$G$2:$G$1227,"UK",'Relevant - IN NOW CRM unknown'!$M$2:$M$1227,"IT/Systems")+COUNTIFS('Relevant - Not CRM not valid'!$T$2:$T$416,$A9,'Relevant - Not CRM not valid'!$G$2:$G$416,"UK",'Relevant - Not CRM not valid'!$M$2:$M$416,"IT/Systems")+COUNTIFS('Relevant - In CRM not valid'!$T$2:$T$46,$A9,'Relevant - In CRM not valid'!$G$2:$G$46,"UK",'Relevant - In CRM not valid'!$M$2:$M$46,"IT/Systems")</f>
        <v>14</v>
      </c>
      <c r="L9" s="2">
        <f>COUNTIFS('Relevant - In CRM valid'!$T$2:$T$4699,$A9,'Relevant - In CRM valid'!$G$2:$G$4699,"UK",'Relevant - In CRM valid'!$M$2:$M$4699,"")+COUNTIFS('Relevant - In CRM unknown'!$T$2:$T$253,$A9,'Relevant - In CRM unknown'!$G$2:$G$253,"UK",'Relevant - In CRM unknown'!$M$2:$M$253,"")+COUNTIFS('Relevant - IN NOW CRM valid'!$T$2:$T$2328,$A9,'Relevant - IN NOW CRM valid'!$G$2:$G$2328,"UK",'Relevant - IN NOW CRM valid'!$M$2:$M$2328,"")+COUNTIFS('Relevant - IN NOW CRM unknown'!$T$2:$T$1227,$A9,'Relevant - IN NOW CRM unknown'!$G$2:$G$1227,"UK",'Relevant - IN NOW CRM unknown'!$M$2:$M$1227,"")+COUNTIFS('Relevant - Not CRM not valid'!$T$2:$T$416,$A9,'Relevant - Not CRM not valid'!$G$2:$G$416,"UK",'Relevant - Not CRM not valid'!$M$2:$M$416,"")+COUNTIFS('Relevant - In CRM not valid'!$T$2:$T$46,$A9,'Relevant - In CRM not valid'!$G$2:$G$46,"UK",'Relevant - In CRM not valid'!$M$2:$M$46,"")</f>
        <v>1</v>
      </c>
      <c r="M9" s="2">
        <f t="shared" si="0"/>
        <v>3</v>
      </c>
      <c r="N9" s="2">
        <f>COUNTIFS('Relevant - In CRM valid'!$T$2:$T$4699,$A9,'Relevant - In CRM valid'!$G$2:$G$4699,"UK",'Relevant - In CRM valid'!$Q$2:$Q$4699,"valid")+COUNTIFS('Relevant - In CRM unknown'!$T$2:$T$253,$A9,'Relevant - In CRM unknown'!$G$2:$G$253,"UK",'Relevant - In CRM unknown'!$Q$2:$Q$253,"valid")+COUNTIFS('Relevant - IN NOW CRM valid'!$T$2:$T$2328,$A9,'Relevant - IN NOW CRM valid'!$G$2:$G$2328,"UK",'Relevant - IN NOW CRM valid'!$Q$2:$Q$2328,"valid")+COUNTIFS('Relevant - IN NOW CRM unknown'!$T$2:$T$1227,$A9,'Relevant - IN NOW CRM unknown'!$G$2:$G$1227,"UK",'Relevant - IN NOW CRM unknown'!$Q$2:$Q$1227,"valid")+COUNTIFS('Relevant - Not CRM not valid'!$T$2:$T$416,$A9,'Relevant - Not CRM not valid'!$G$2:$G$416,"UK",'Relevant - Not CRM not valid'!$Q$2:$Q$416,"valid")+COUNTIFS('Relevant - In CRM not valid'!$T$2:$T$46,$A9,'Relevant - In CRM not valid'!$G$2:$G$46,"UK",'Relevant - In CRM not valid'!$Q$2:$Q$46,"valid")</f>
        <v>105</v>
      </c>
      <c r="O9" s="2" t="str">
        <f t="shared" si="1"/>
        <v/>
      </c>
    </row>
    <row r="10" spans="1:15" ht="15" customHeight="1">
      <c r="A10" s="2" t="s">
        <v>113</v>
      </c>
      <c r="B10" s="2" t="s">
        <v>114</v>
      </c>
      <c r="C10" s="2" t="s">
        <v>95</v>
      </c>
      <c r="D10" s="2" t="str">
        <f>IFERROR(INDEX('UK Target Institutions'!$D$2:$D$727,MATCH($A10,'UK Target Institutions'!$A$2:$A$727,0)),"")</f>
        <v>Yes</v>
      </c>
      <c r="E10" s="2">
        <f>COUNTIFS('Relevant - In CRM valid'!$T$2:$T$4699,$A10,'Relevant - In CRM valid'!$G$2:$G$4699,"UK")+COUNTIFS('Relevant - In CRM unknown'!$T$2:$T$253,$A10,'Relevant - In CRM unknown'!$G$2:$G$253,"UK")+COUNTIFS('Relevant - IN NOW CRM valid'!$T$2:$T$2328,$A10,'Relevant - IN NOW CRM valid'!$G$2:$G$2328,"UK")+COUNTIFS('Relevant - IN NOW CRM unknown'!$T$2:$T$1227,$A10,'Relevant - IN NOW CRM unknown'!$G$2:$G$1227,"UK")+COUNTIFS('Relevant - Not CRM not valid'!$T$2:$T$416,$A10,'Relevant - Not CRM not valid'!$G$2:$G$416,"UK")+COUNTIFS('Relevant - In CRM not valid'!$T$2:$T$46,$A10,'Relevant - In CRM not valid'!$G$2:$G$46,"UK")</f>
        <v>92</v>
      </c>
      <c r="F10" s="2">
        <f>COUNTIFS('Relevant - In CRM valid'!$T$2:$T$4699,$A10,'Relevant - In CRM valid'!$G$2:$G$4699,"UK",'Relevant - In CRM valid'!$M$2:$M$4699,"Research")+COUNTIFS('Relevant - In CRM unknown'!$T$2:$T$253,$A10,'Relevant - In CRM unknown'!$G$2:$G$253,"UK",'Relevant - In CRM unknown'!$M$2:$M$253,"Research")+COUNTIFS('Relevant - IN NOW CRM valid'!$T$2:$T$2328,$A10,'Relevant - IN NOW CRM valid'!$G$2:$G$2328,"UK",'Relevant - IN NOW CRM valid'!$M$2:$M$2328,"Research")+COUNTIFS('Relevant - IN NOW CRM unknown'!$T$2:$T$1227,$A10,'Relevant - IN NOW CRM unknown'!$G$2:$G$1227,"UK",'Relevant - IN NOW CRM unknown'!$M$2:$M$1227,"Research")+COUNTIFS('Relevant - Not CRM not valid'!$T$2:$T$416,$A10,'Relevant - Not CRM not valid'!$G$2:$G$416,"UK",'Relevant - Not CRM not valid'!$M$2:$M$416,"Research")+COUNTIFS('Relevant - In CRM not valid'!$T$2:$T$46,$A10,'Relevant - In CRM not valid'!$G$2:$G$46,"UK",'Relevant - In CRM not valid'!$M$2:$M$46,"Research")</f>
        <v>77</v>
      </c>
      <c r="G10" s="2">
        <f>COUNTIFS('Relevant - In CRM valid'!$T$2:$T$4699,$A10,'Relevant - In CRM valid'!$G$2:$G$4699,"UK",'Relevant - In CRM valid'!$M$2:$M$4699,"Research",'Relevant - In CRM valid'!$R$2:$R$4699,"Senior")+COUNTIFS('Relevant - In CRM unknown'!$T$2:$T$253,$A10,'Relevant - In CRM unknown'!$G$2:$G$253,"UK",'Relevant - In CRM unknown'!$M$2:$M$253,"Research",'Relevant - In CRM unknown'!$R$2:$R$253,"Senior")+COUNTIFS('Relevant - IN NOW CRM valid'!$T$2:$T$2328,$A10,'Relevant - IN NOW CRM valid'!$G$2:$G$2328,"UK",'Relevant - IN NOW CRM valid'!$M$2:$M$2328,"Research",'Relevant - IN NOW CRM valid'!$R$2:$R$2328,"Senior")+COUNTIFS('Relevant - IN NOW CRM unknown'!$T$2:$T$1227,$A10,'Relevant - IN NOW CRM unknown'!$G$2:$G$1227,"UK",'Relevant - IN NOW CRM unknown'!$M$2:$M$1227,"Research",'Relevant - IN NOW CRM unknown'!$R$2:$R$1227,"Senior")+COUNTIFS('Relevant - Not CRM not valid'!$T$2:$T$416,$A10,'Relevant - Not CRM not valid'!$G$2:$G$416,"UK",'Relevant - Not CRM not valid'!$M$2:$M$416,"Research",'Relevant - Not CRM not valid'!$R$2:$R$416,"Senior")+COUNTIFS('Relevant - In CRM not valid'!$T$2:$T$46,$A10,'Relevant - In CRM not valid'!$G$2:$G$46,"UK",'Relevant - In CRM not valid'!$M$2:$M$46,"Research",'Relevant - In CRM not valid'!$R$2:$R$46,"Senior")</f>
        <v>28</v>
      </c>
      <c r="H10" s="2">
        <f>COUNTIFS('Relevant - In CRM valid'!$T$2:$T$4699,$A10,'Relevant - In CRM valid'!$G$2:$G$4699,"UK",'Relevant - In CRM valid'!$M$2:$M$4699,"Research",'Relevant - In CRM valid'!$R$2:$R$4699,"Operational")+COUNTIFS('Relevant - In CRM unknown'!$T$2:$T$253,$A10,'Relevant - In CRM unknown'!$G$2:$G$253,"UK",'Relevant - In CRM unknown'!$M$2:$M$253,"Research",'Relevant - In CRM unknown'!$R$2:$R$253,"Operational")+COUNTIFS('Relevant - IN NOW CRM valid'!$T$2:$T$2328,$A10,'Relevant - IN NOW CRM valid'!$G$2:$G$2328,"UK",'Relevant - IN NOW CRM valid'!$M$2:$M$2328,"Research",'Relevant - IN NOW CRM valid'!$R$2:$R$2328,"Operational")+COUNTIFS('Relevant - IN NOW CRM unknown'!$T$2:$T$1227,$A10,'Relevant - IN NOW CRM unknown'!$G$2:$G$1227,"UK",'Relevant - IN NOW CRM unknown'!$M$2:$M$1227,"Research",'Relevant - IN NOW CRM unknown'!$R$2:$R$1227,"Operational")+COUNTIFS('Relevant - Not CRM not valid'!$T$2:$T$416,$A10,'Relevant - Not CRM not valid'!$G$2:$G$416,"UK",'Relevant - Not CRM not valid'!$M$2:$M$416,"Research",'Relevant - Not CRM not valid'!$R$2:$R$416,"Operational")+COUNTIFS('Relevant - In CRM not valid'!$T$2:$T$46,$A10,'Relevant - In CRM not valid'!$G$2:$G$46,"UK",'Relevant - In CRM not valid'!$M$2:$M$46,"Research",'Relevant - In CRM not valid'!$R$2:$R$46,"Operational")</f>
        <v>44</v>
      </c>
      <c r="I10" s="2">
        <f>COUNTIFS('Relevant - In CRM valid'!$T$2:$T$4699,$A10,'Relevant - In CRM valid'!$G$2:$G$4699,"UK",'Relevant - In CRM valid'!$M$2:$M$4699,"Research",'Relevant - In CRM valid'!$R$2:$R$4699,"Academic")+COUNTIFS('Relevant - In CRM unknown'!$T$2:$T$253,$A10,'Relevant - In CRM unknown'!$G$2:$G$253,"UK",'Relevant - In CRM unknown'!$M$2:$M$253,"Research",'Relevant - In CRM unknown'!$R$2:$R$253,"Academic")+COUNTIFS('Relevant - IN NOW CRM valid'!$T$2:$T$2328,$A10,'Relevant - IN NOW CRM valid'!$G$2:$G$2328,"UK",'Relevant - IN NOW CRM valid'!$M$2:$M$2328,"Research",'Relevant - IN NOW CRM valid'!$R$2:$R$2328,"Academic")+COUNTIFS('Relevant - IN NOW CRM unknown'!$T$2:$T$1227,$A10,'Relevant - IN NOW CRM unknown'!$G$2:$G$1227,"UK",'Relevant - IN NOW CRM unknown'!$M$2:$M$1227,"Research",'Relevant - IN NOW CRM unknown'!$R$2:$R$1227,"Academic")+COUNTIFS('Relevant - Not CRM not valid'!$T$2:$T$416,$A10,'Relevant - Not CRM not valid'!$G$2:$G$416,"UK",'Relevant - Not CRM not valid'!$M$2:$M$416,"Research",'Relevant - Not CRM not valid'!$R$2:$R$416,"Academic")+COUNTIFS('Relevant - In CRM not valid'!$T$2:$T$46,$A10,'Relevant - In CRM not valid'!$G$2:$G$46,"UK",'Relevant - In CRM not valid'!$M$2:$M$46,"Research",'Relevant - In CRM not valid'!$R$2:$R$46,"Academic")</f>
        <v>5</v>
      </c>
      <c r="J10" s="2">
        <f>COUNTIFS('Relevant - In CRM valid'!$T$2:$T$4699,$A10,'Relevant - In CRM valid'!$G$2:$G$4699,"UK",'Relevant - In CRM valid'!$M$2:$M$4699,"Finance")+COUNTIFS('Relevant - In CRM unknown'!$T$2:$T$253,$A10,'Relevant - In CRM unknown'!$G$2:$G$253,"UK",'Relevant - In CRM unknown'!$M$2:$M$253,"Finance")+COUNTIFS('Relevant - IN NOW CRM valid'!$T$2:$T$2328,$A10,'Relevant - IN NOW CRM valid'!$G$2:$G$2328,"UK",'Relevant - IN NOW CRM valid'!$M$2:$M$2328,"Finance")+COUNTIFS('Relevant - IN NOW CRM unknown'!$T$2:$T$1227,$A10,'Relevant - IN NOW CRM unknown'!$G$2:$G$1227,"UK",'Relevant - IN NOW CRM unknown'!$M$2:$M$1227,"Finance")+COUNTIFS('Relevant - Not CRM not valid'!$T$2:$T$416,$A10,'Relevant - Not CRM not valid'!$G$2:$G$416,"UK",'Relevant - Not CRM not valid'!$M$2:$M$416,"Finance")+COUNTIFS('Relevant - In CRM not valid'!$T$2:$T$46,$A10,'Relevant - In CRM not valid'!$G$2:$G$46,"UK",'Relevant - In CRM not valid'!$M$2:$M$46,"Finance")</f>
        <v>10</v>
      </c>
      <c r="K10" s="2">
        <f>COUNTIFS('Relevant - In CRM valid'!$T$2:$T$4699,$A10,'Relevant - In CRM valid'!$G$2:$G$4699,"UK",'Relevant - In CRM valid'!$M$2:$M$4699,"IT/Systems")+COUNTIFS('Relevant - In CRM unknown'!$T$2:$T$253,$A10,'Relevant - In CRM unknown'!$G$2:$G$253,"UK",'Relevant - In CRM unknown'!$M$2:$M$253,"IT/Systems")+COUNTIFS('Relevant - IN NOW CRM valid'!$T$2:$T$2328,$A10,'Relevant - IN NOW CRM valid'!$G$2:$G$2328,"UK",'Relevant - IN NOW CRM valid'!$M$2:$M$2328,"IT/Systems")+COUNTIFS('Relevant - IN NOW CRM unknown'!$T$2:$T$1227,$A10,'Relevant - IN NOW CRM unknown'!$G$2:$G$1227,"UK",'Relevant - IN NOW CRM unknown'!$M$2:$M$1227,"IT/Systems")+COUNTIFS('Relevant - Not CRM not valid'!$T$2:$T$416,$A10,'Relevant - Not CRM not valid'!$G$2:$G$416,"UK",'Relevant - Not CRM not valid'!$M$2:$M$416,"IT/Systems")+COUNTIFS('Relevant - In CRM not valid'!$T$2:$T$46,$A10,'Relevant - In CRM not valid'!$G$2:$G$46,"UK",'Relevant - In CRM not valid'!$M$2:$M$46,"IT/Systems")</f>
        <v>3</v>
      </c>
      <c r="L10" s="2">
        <f>COUNTIFS('Relevant - In CRM valid'!$T$2:$T$4699,$A10,'Relevant - In CRM valid'!$G$2:$G$4699,"UK",'Relevant - In CRM valid'!$M$2:$M$4699,"")+COUNTIFS('Relevant - In CRM unknown'!$T$2:$T$253,$A10,'Relevant - In CRM unknown'!$G$2:$G$253,"UK",'Relevant - In CRM unknown'!$M$2:$M$253,"")+COUNTIFS('Relevant - IN NOW CRM valid'!$T$2:$T$2328,$A10,'Relevant - IN NOW CRM valid'!$G$2:$G$2328,"UK",'Relevant - IN NOW CRM valid'!$M$2:$M$2328,"")+COUNTIFS('Relevant - IN NOW CRM unknown'!$T$2:$T$1227,$A10,'Relevant - IN NOW CRM unknown'!$G$2:$G$1227,"UK",'Relevant - IN NOW CRM unknown'!$M$2:$M$1227,"")+COUNTIFS('Relevant - Not CRM not valid'!$T$2:$T$416,$A10,'Relevant - Not CRM not valid'!$G$2:$G$416,"UK",'Relevant - Not CRM not valid'!$M$2:$M$416,"")+COUNTIFS('Relevant - In CRM not valid'!$T$2:$T$46,$A10,'Relevant - In CRM not valid'!$G$2:$G$46,"UK",'Relevant - In CRM not valid'!$M$2:$M$46,"")</f>
        <v>2</v>
      </c>
      <c r="M10" s="2">
        <f t="shared" si="0"/>
        <v>3</v>
      </c>
      <c r="N10" s="2">
        <f>COUNTIFS('Relevant - In CRM valid'!$T$2:$T$4699,$A10,'Relevant - In CRM valid'!$G$2:$G$4699,"UK",'Relevant - In CRM valid'!$Q$2:$Q$4699,"valid")+COUNTIFS('Relevant - In CRM unknown'!$T$2:$T$253,$A10,'Relevant - In CRM unknown'!$G$2:$G$253,"UK",'Relevant - In CRM unknown'!$Q$2:$Q$253,"valid")+COUNTIFS('Relevant - IN NOW CRM valid'!$T$2:$T$2328,$A10,'Relevant - IN NOW CRM valid'!$G$2:$G$2328,"UK",'Relevant - IN NOW CRM valid'!$Q$2:$Q$2328,"valid")+COUNTIFS('Relevant - IN NOW CRM unknown'!$T$2:$T$1227,$A10,'Relevant - IN NOW CRM unknown'!$G$2:$G$1227,"UK",'Relevant - IN NOW CRM unknown'!$Q$2:$Q$1227,"valid")+COUNTIFS('Relevant - Not CRM not valid'!$T$2:$T$416,$A10,'Relevant - Not CRM not valid'!$G$2:$G$416,"UK",'Relevant - Not CRM not valid'!$Q$2:$Q$416,"valid")+COUNTIFS('Relevant - In CRM not valid'!$T$2:$T$46,$A10,'Relevant - In CRM not valid'!$G$2:$G$46,"UK",'Relevant - In CRM not valid'!$Q$2:$Q$46,"valid")</f>
        <v>81</v>
      </c>
      <c r="O10" s="2" t="str">
        <f t="shared" si="1"/>
        <v/>
      </c>
    </row>
    <row r="11" spans="1:15" ht="15" customHeight="1">
      <c r="A11" s="2" t="s">
        <v>115</v>
      </c>
      <c r="B11" s="2" t="s">
        <v>116</v>
      </c>
      <c r="C11" s="2" t="s">
        <v>95</v>
      </c>
      <c r="D11" s="2" t="str">
        <f>IFERROR(INDEX('UK Target Institutions'!$D$2:$D$727,MATCH($A11,'UK Target Institutions'!$A$2:$A$727,0)),"")</f>
        <v>Yes</v>
      </c>
      <c r="E11" s="2">
        <f>COUNTIFS('Relevant - In CRM valid'!$T$2:$T$4699,$A11,'Relevant - In CRM valid'!$G$2:$G$4699,"UK")+COUNTIFS('Relevant - In CRM unknown'!$T$2:$T$253,$A11,'Relevant - In CRM unknown'!$G$2:$G$253,"UK")+COUNTIFS('Relevant - IN NOW CRM valid'!$T$2:$T$2328,$A11,'Relevant - IN NOW CRM valid'!$G$2:$G$2328,"UK")+COUNTIFS('Relevant - IN NOW CRM unknown'!$T$2:$T$1227,$A11,'Relevant - IN NOW CRM unknown'!$G$2:$G$1227,"UK")+COUNTIFS('Relevant - Not CRM not valid'!$T$2:$T$416,$A11,'Relevant - Not CRM not valid'!$G$2:$G$416,"UK")+COUNTIFS('Relevant - In CRM not valid'!$T$2:$T$46,$A11,'Relevant - In CRM not valid'!$G$2:$G$46,"UK")</f>
        <v>86</v>
      </c>
      <c r="F11" s="2">
        <f>COUNTIFS('Relevant - In CRM valid'!$T$2:$T$4699,$A11,'Relevant - In CRM valid'!$G$2:$G$4699,"UK",'Relevant - In CRM valid'!$M$2:$M$4699,"Research")+COUNTIFS('Relevant - In CRM unknown'!$T$2:$T$253,$A11,'Relevant - In CRM unknown'!$G$2:$G$253,"UK",'Relevant - In CRM unknown'!$M$2:$M$253,"Research")+COUNTIFS('Relevant - IN NOW CRM valid'!$T$2:$T$2328,$A11,'Relevant - IN NOW CRM valid'!$G$2:$G$2328,"UK",'Relevant - IN NOW CRM valid'!$M$2:$M$2328,"Research")+COUNTIFS('Relevant - IN NOW CRM unknown'!$T$2:$T$1227,$A11,'Relevant - IN NOW CRM unknown'!$G$2:$G$1227,"UK",'Relevant - IN NOW CRM unknown'!$M$2:$M$1227,"Research")+COUNTIFS('Relevant - Not CRM not valid'!$T$2:$T$416,$A11,'Relevant - Not CRM not valid'!$G$2:$G$416,"UK",'Relevant - Not CRM not valid'!$M$2:$M$416,"Research")+COUNTIFS('Relevant - In CRM not valid'!$T$2:$T$46,$A11,'Relevant - In CRM not valid'!$G$2:$G$46,"UK",'Relevant - In CRM not valid'!$M$2:$M$46,"Research")</f>
        <v>52</v>
      </c>
      <c r="G11" s="2">
        <f>COUNTIFS('Relevant - In CRM valid'!$T$2:$T$4699,$A11,'Relevant - In CRM valid'!$G$2:$G$4699,"UK",'Relevant - In CRM valid'!$M$2:$M$4699,"Research",'Relevant - In CRM valid'!$R$2:$R$4699,"Senior")+COUNTIFS('Relevant - In CRM unknown'!$T$2:$T$253,$A11,'Relevant - In CRM unknown'!$G$2:$G$253,"UK",'Relevant - In CRM unknown'!$M$2:$M$253,"Research",'Relevant - In CRM unknown'!$R$2:$R$253,"Senior")+COUNTIFS('Relevant - IN NOW CRM valid'!$T$2:$T$2328,$A11,'Relevant - IN NOW CRM valid'!$G$2:$G$2328,"UK",'Relevant - IN NOW CRM valid'!$M$2:$M$2328,"Research",'Relevant - IN NOW CRM valid'!$R$2:$R$2328,"Senior")+COUNTIFS('Relevant - IN NOW CRM unknown'!$T$2:$T$1227,$A11,'Relevant - IN NOW CRM unknown'!$G$2:$G$1227,"UK",'Relevant - IN NOW CRM unknown'!$M$2:$M$1227,"Research",'Relevant - IN NOW CRM unknown'!$R$2:$R$1227,"Senior")+COUNTIFS('Relevant - Not CRM not valid'!$T$2:$T$416,$A11,'Relevant - Not CRM not valid'!$G$2:$G$416,"UK",'Relevant - Not CRM not valid'!$M$2:$M$416,"Research",'Relevant - Not CRM not valid'!$R$2:$R$416,"Senior")+COUNTIFS('Relevant - In CRM not valid'!$T$2:$T$46,$A11,'Relevant - In CRM not valid'!$G$2:$G$46,"UK",'Relevant - In CRM not valid'!$M$2:$M$46,"Research",'Relevant - In CRM not valid'!$R$2:$R$46,"Senior")</f>
        <v>22</v>
      </c>
      <c r="H11" s="2">
        <f>COUNTIFS('Relevant - In CRM valid'!$T$2:$T$4699,$A11,'Relevant - In CRM valid'!$G$2:$G$4699,"UK",'Relevant - In CRM valid'!$M$2:$M$4699,"Research",'Relevant - In CRM valid'!$R$2:$R$4699,"Operational")+COUNTIFS('Relevant - In CRM unknown'!$T$2:$T$253,$A11,'Relevant - In CRM unknown'!$G$2:$G$253,"UK",'Relevant - In CRM unknown'!$M$2:$M$253,"Research",'Relevant - In CRM unknown'!$R$2:$R$253,"Operational")+COUNTIFS('Relevant - IN NOW CRM valid'!$T$2:$T$2328,$A11,'Relevant - IN NOW CRM valid'!$G$2:$G$2328,"UK",'Relevant - IN NOW CRM valid'!$M$2:$M$2328,"Research",'Relevant - IN NOW CRM valid'!$R$2:$R$2328,"Operational")+COUNTIFS('Relevant - IN NOW CRM unknown'!$T$2:$T$1227,$A11,'Relevant - IN NOW CRM unknown'!$G$2:$G$1227,"UK",'Relevant - IN NOW CRM unknown'!$M$2:$M$1227,"Research",'Relevant - IN NOW CRM unknown'!$R$2:$R$1227,"Operational")+COUNTIFS('Relevant - Not CRM not valid'!$T$2:$T$416,$A11,'Relevant - Not CRM not valid'!$G$2:$G$416,"UK",'Relevant - Not CRM not valid'!$M$2:$M$416,"Research",'Relevant - Not CRM not valid'!$R$2:$R$416,"Operational")+COUNTIFS('Relevant - In CRM not valid'!$T$2:$T$46,$A11,'Relevant - In CRM not valid'!$G$2:$G$46,"UK",'Relevant - In CRM not valid'!$M$2:$M$46,"Research",'Relevant - In CRM not valid'!$R$2:$R$46,"Operational")</f>
        <v>26</v>
      </c>
      <c r="I11" s="2">
        <f>COUNTIFS('Relevant - In CRM valid'!$T$2:$T$4699,$A11,'Relevant - In CRM valid'!$G$2:$G$4699,"UK",'Relevant - In CRM valid'!$M$2:$M$4699,"Research",'Relevant - In CRM valid'!$R$2:$R$4699,"Academic")+COUNTIFS('Relevant - In CRM unknown'!$T$2:$T$253,$A11,'Relevant - In CRM unknown'!$G$2:$G$253,"UK",'Relevant - In CRM unknown'!$M$2:$M$253,"Research",'Relevant - In CRM unknown'!$R$2:$R$253,"Academic")+COUNTIFS('Relevant - IN NOW CRM valid'!$T$2:$T$2328,$A11,'Relevant - IN NOW CRM valid'!$G$2:$G$2328,"UK",'Relevant - IN NOW CRM valid'!$M$2:$M$2328,"Research",'Relevant - IN NOW CRM valid'!$R$2:$R$2328,"Academic")+COUNTIFS('Relevant - IN NOW CRM unknown'!$T$2:$T$1227,$A11,'Relevant - IN NOW CRM unknown'!$G$2:$G$1227,"UK",'Relevant - IN NOW CRM unknown'!$M$2:$M$1227,"Research",'Relevant - IN NOW CRM unknown'!$R$2:$R$1227,"Academic")+COUNTIFS('Relevant - Not CRM not valid'!$T$2:$T$416,$A11,'Relevant - Not CRM not valid'!$G$2:$G$416,"UK",'Relevant - Not CRM not valid'!$M$2:$M$416,"Research",'Relevant - Not CRM not valid'!$R$2:$R$416,"Academic")+COUNTIFS('Relevant - In CRM not valid'!$T$2:$T$46,$A11,'Relevant - In CRM not valid'!$G$2:$G$46,"UK",'Relevant - In CRM not valid'!$M$2:$M$46,"Research",'Relevant - In CRM not valid'!$R$2:$R$46,"Academic")</f>
        <v>3</v>
      </c>
      <c r="J11" s="2">
        <f>COUNTIFS('Relevant - In CRM valid'!$T$2:$T$4699,$A11,'Relevant - In CRM valid'!$G$2:$G$4699,"UK",'Relevant - In CRM valid'!$M$2:$M$4699,"Finance")+COUNTIFS('Relevant - In CRM unknown'!$T$2:$T$253,$A11,'Relevant - In CRM unknown'!$G$2:$G$253,"UK",'Relevant - In CRM unknown'!$M$2:$M$253,"Finance")+COUNTIFS('Relevant - IN NOW CRM valid'!$T$2:$T$2328,$A11,'Relevant - IN NOW CRM valid'!$G$2:$G$2328,"UK",'Relevant - IN NOW CRM valid'!$M$2:$M$2328,"Finance")+COUNTIFS('Relevant - IN NOW CRM unknown'!$T$2:$T$1227,$A11,'Relevant - IN NOW CRM unknown'!$G$2:$G$1227,"UK",'Relevant - IN NOW CRM unknown'!$M$2:$M$1227,"Finance")+COUNTIFS('Relevant - Not CRM not valid'!$T$2:$T$416,$A11,'Relevant - Not CRM not valid'!$G$2:$G$416,"UK",'Relevant - Not CRM not valid'!$M$2:$M$416,"Finance")+COUNTIFS('Relevant - In CRM not valid'!$T$2:$T$46,$A11,'Relevant - In CRM not valid'!$G$2:$G$46,"UK",'Relevant - In CRM not valid'!$M$2:$M$46,"Finance")</f>
        <v>19</v>
      </c>
      <c r="K11" s="2">
        <f>COUNTIFS('Relevant - In CRM valid'!$T$2:$T$4699,$A11,'Relevant - In CRM valid'!$G$2:$G$4699,"UK",'Relevant - In CRM valid'!$M$2:$M$4699,"IT/Systems")+COUNTIFS('Relevant - In CRM unknown'!$T$2:$T$253,$A11,'Relevant - In CRM unknown'!$G$2:$G$253,"UK",'Relevant - In CRM unknown'!$M$2:$M$253,"IT/Systems")+COUNTIFS('Relevant - IN NOW CRM valid'!$T$2:$T$2328,$A11,'Relevant - IN NOW CRM valid'!$G$2:$G$2328,"UK",'Relevant - IN NOW CRM valid'!$M$2:$M$2328,"IT/Systems")+COUNTIFS('Relevant - IN NOW CRM unknown'!$T$2:$T$1227,$A11,'Relevant - IN NOW CRM unknown'!$G$2:$G$1227,"UK",'Relevant - IN NOW CRM unknown'!$M$2:$M$1227,"IT/Systems")+COUNTIFS('Relevant - Not CRM not valid'!$T$2:$T$416,$A11,'Relevant - Not CRM not valid'!$G$2:$G$416,"UK",'Relevant - Not CRM not valid'!$M$2:$M$416,"IT/Systems")+COUNTIFS('Relevant - In CRM not valid'!$T$2:$T$46,$A11,'Relevant - In CRM not valid'!$G$2:$G$46,"UK",'Relevant - In CRM not valid'!$M$2:$M$46,"IT/Systems")</f>
        <v>7</v>
      </c>
      <c r="L11" s="2">
        <f>COUNTIFS('Relevant - In CRM valid'!$T$2:$T$4699,$A11,'Relevant - In CRM valid'!$G$2:$G$4699,"UK",'Relevant - In CRM valid'!$M$2:$M$4699,"")+COUNTIFS('Relevant - In CRM unknown'!$T$2:$T$253,$A11,'Relevant - In CRM unknown'!$G$2:$G$253,"UK",'Relevant - In CRM unknown'!$M$2:$M$253,"")+COUNTIFS('Relevant - IN NOW CRM valid'!$T$2:$T$2328,$A11,'Relevant - IN NOW CRM valid'!$G$2:$G$2328,"UK",'Relevant - IN NOW CRM valid'!$M$2:$M$2328,"")+COUNTIFS('Relevant - IN NOW CRM unknown'!$T$2:$T$1227,$A11,'Relevant - IN NOW CRM unknown'!$G$2:$G$1227,"UK",'Relevant - IN NOW CRM unknown'!$M$2:$M$1227,"")+COUNTIFS('Relevant - Not CRM not valid'!$T$2:$T$416,$A11,'Relevant - Not CRM not valid'!$G$2:$G$416,"UK",'Relevant - Not CRM not valid'!$M$2:$M$416,"")+COUNTIFS('Relevant - In CRM not valid'!$T$2:$T$46,$A11,'Relevant - In CRM not valid'!$G$2:$G$46,"UK",'Relevant - In CRM not valid'!$M$2:$M$46,"")</f>
        <v>8</v>
      </c>
      <c r="M11" s="2">
        <f t="shared" si="0"/>
        <v>3</v>
      </c>
      <c r="N11" s="2">
        <f>COUNTIFS('Relevant - In CRM valid'!$T$2:$T$4699,$A11,'Relevant - In CRM valid'!$G$2:$G$4699,"UK",'Relevant - In CRM valid'!$Q$2:$Q$4699,"valid")+COUNTIFS('Relevant - In CRM unknown'!$T$2:$T$253,$A11,'Relevant - In CRM unknown'!$G$2:$G$253,"UK",'Relevant - In CRM unknown'!$Q$2:$Q$253,"valid")+COUNTIFS('Relevant - IN NOW CRM valid'!$T$2:$T$2328,$A11,'Relevant - IN NOW CRM valid'!$G$2:$G$2328,"UK",'Relevant - IN NOW CRM valid'!$Q$2:$Q$2328,"valid")+COUNTIFS('Relevant - IN NOW CRM unknown'!$T$2:$T$1227,$A11,'Relevant - IN NOW CRM unknown'!$G$2:$G$1227,"UK",'Relevant - IN NOW CRM unknown'!$Q$2:$Q$1227,"valid")+COUNTIFS('Relevant - Not CRM not valid'!$T$2:$T$416,$A11,'Relevant - Not CRM not valid'!$G$2:$G$416,"UK",'Relevant - Not CRM not valid'!$Q$2:$Q$416,"valid")+COUNTIFS('Relevant - In CRM not valid'!$T$2:$T$46,$A11,'Relevant - In CRM not valid'!$G$2:$G$46,"UK",'Relevant - In CRM not valid'!$Q$2:$Q$46,"valid")</f>
        <v>17</v>
      </c>
      <c r="O11" s="2" t="str">
        <f t="shared" si="1"/>
        <v/>
      </c>
    </row>
    <row r="12" spans="1:15" ht="15" customHeight="1">
      <c r="A12" s="2" t="s">
        <v>117</v>
      </c>
      <c r="B12" s="2" t="s">
        <v>118</v>
      </c>
      <c r="C12" s="2" t="s">
        <v>95</v>
      </c>
      <c r="D12" s="2" t="str">
        <f>IFERROR(INDEX('UK Target Institutions'!$D$2:$D$727,MATCH($A12,'UK Target Institutions'!$A$2:$A$727,0)),"")</f>
        <v>Yes</v>
      </c>
      <c r="E12" s="2">
        <f>COUNTIFS('Relevant - In CRM valid'!$T$2:$T$4699,$A12,'Relevant - In CRM valid'!$G$2:$G$4699,"UK")+COUNTIFS('Relevant - In CRM unknown'!$T$2:$T$253,$A12,'Relevant - In CRM unknown'!$G$2:$G$253,"UK")+COUNTIFS('Relevant - IN NOW CRM valid'!$T$2:$T$2328,$A12,'Relevant - IN NOW CRM valid'!$G$2:$G$2328,"UK")+COUNTIFS('Relevant - IN NOW CRM unknown'!$T$2:$T$1227,$A12,'Relevant - IN NOW CRM unknown'!$G$2:$G$1227,"UK")+COUNTIFS('Relevant - Not CRM not valid'!$T$2:$T$416,$A12,'Relevant - Not CRM not valid'!$G$2:$G$416,"UK")+COUNTIFS('Relevant - In CRM not valid'!$T$2:$T$46,$A12,'Relevant - In CRM not valid'!$G$2:$G$46,"UK")</f>
        <v>95</v>
      </c>
      <c r="F12" s="2">
        <f>COUNTIFS('Relevant - In CRM valid'!$T$2:$T$4699,$A12,'Relevant - In CRM valid'!$G$2:$G$4699,"UK",'Relevant - In CRM valid'!$M$2:$M$4699,"Research")+COUNTIFS('Relevant - In CRM unknown'!$T$2:$T$253,$A12,'Relevant - In CRM unknown'!$G$2:$G$253,"UK",'Relevant - In CRM unknown'!$M$2:$M$253,"Research")+COUNTIFS('Relevant - IN NOW CRM valid'!$T$2:$T$2328,$A12,'Relevant - IN NOW CRM valid'!$G$2:$G$2328,"UK",'Relevant - IN NOW CRM valid'!$M$2:$M$2328,"Research")+COUNTIFS('Relevant - IN NOW CRM unknown'!$T$2:$T$1227,$A12,'Relevant - IN NOW CRM unknown'!$G$2:$G$1227,"UK",'Relevant - IN NOW CRM unknown'!$M$2:$M$1227,"Research")+COUNTIFS('Relevant - Not CRM not valid'!$T$2:$T$416,$A12,'Relevant - Not CRM not valid'!$G$2:$G$416,"UK",'Relevant - Not CRM not valid'!$M$2:$M$416,"Research")+COUNTIFS('Relevant - In CRM not valid'!$T$2:$T$46,$A12,'Relevant - In CRM not valid'!$G$2:$G$46,"UK",'Relevant - In CRM not valid'!$M$2:$M$46,"Research")</f>
        <v>73</v>
      </c>
      <c r="G12" s="2">
        <f>COUNTIFS('Relevant - In CRM valid'!$T$2:$T$4699,$A12,'Relevant - In CRM valid'!$G$2:$G$4699,"UK",'Relevant - In CRM valid'!$M$2:$M$4699,"Research",'Relevant - In CRM valid'!$R$2:$R$4699,"Senior")+COUNTIFS('Relevant - In CRM unknown'!$T$2:$T$253,$A12,'Relevant - In CRM unknown'!$G$2:$G$253,"UK",'Relevant - In CRM unknown'!$M$2:$M$253,"Research",'Relevant - In CRM unknown'!$R$2:$R$253,"Senior")+COUNTIFS('Relevant - IN NOW CRM valid'!$T$2:$T$2328,$A12,'Relevant - IN NOW CRM valid'!$G$2:$G$2328,"UK",'Relevant - IN NOW CRM valid'!$M$2:$M$2328,"Research",'Relevant - IN NOW CRM valid'!$R$2:$R$2328,"Senior")+COUNTIFS('Relevant - IN NOW CRM unknown'!$T$2:$T$1227,$A12,'Relevant - IN NOW CRM unknown'!$G$2:$G$1227,"UK",'Relevant - IN NOW CRM unknown'!$M$2:$M$1227,"Research",'Relevant - IN NOW CRM unknown'!$R$2:$R$1227,"Senior")+COUNTIFS('Relevant - Not CRM not valid'!$T$2:$T$416,$A12,'Relevant - Not CRM not valid'!$G$2:$G$416,"UK",'Relevant - Not CRM not valid'!$M$2:$M$416,"Research",'Relevant - Not CRM not valid'!$R$2:$R$416,"Senior")+COUNTIFS('Relevant - In CRM not valid'!$T$2:$T$46,$A12,'Relevant - In CRM not valid'!$G$2:$G$46,"UK",'Relevant - In CRM not valid'!$M$2:$M$46,"Research",'Relevant - In CRM not valid'!$R$2:$R$46,"Senior")</f>
        <v>25</v>
      </c>
      <c r="H12" s="2">
        <f>COUNTIFS('Relevant - In CRM valid'!$T$2:$T$4699,$A12,'Relevant - In CRM valid'!$G$2:$G$4699,"UK",'Relevant - In CRM valid'!$M$2:$M$4699,"Research",'Relevant - In CRM valid'!$R$2:$R$4699,"Operational")+COUNTIFS('Relevant - In CRM unknown'!$T$2:$T$253,$A12,'Relevant - In CRM unknown'!$G$2:$G$253,"UK",'Relevant - In CRM unknown'!$M$2:$M$253,"Research",'Relevant - In CRM unknown'!$R$2:$R$253,"Operational")+COUNTIFS('Relevant - IN NOW CRM valid'!$T$2:$T$2328,$A12,'Relevant - IN NOW CRM valid'!$G$2:$G$2328,"UK",'Relevant - IN NOW CRM valid'!$M$2:$M$2328,"Research",'Relevant - IN NOW CRM valid'!$R$2:$R$2328,"Operational")+COUNTIFS('Relevant - IN NOW CRM unknown'!$T$2:$T$1227,$A12,'Relevant - IN NOW CRM unknown'!$G$2:$G$1227,"UK",'Relevant - IN NOW CRM unknown'!$M$2:$M$1227,"Research",'Relevant - IN NOW CRM unknown'!$R$2:$R$1227,"Operational")+COUNTIFS('Relevant - Not CRM not valid'!$T$2:$T$416,$A12,'Relevant - Not CRM not valid'!$G$2:$G$416,"UK",'Relevant - Not CRM not valid'!$M$2:$M$416,"Research",'Relevant - Not CRM not valid'!$R$2:$R$416,"Operational")+COUNTIFS('Relevant - In CRM not valid'!$T$2:$T$46,$A12,'Relevant - In CRM not valid'!$G$2:$G$46,"UK",'Relevant - In CRM not valid'!$M$2:$M$46,"Research",'Relevant - In CRM not valid'!$R$2:$R$46,"Operational")</f>
        <v>43</v>
      </c>
      <c r="I12" s="2">
        <f>COUNTIFS('Relevant - In CRM valid'!$T$2:$T$4699,$A12,'Relevant - In CRM valid'!$G$2:$G$4699,"UK",'Relevant - In CRM valid'!$M$2:$M$4699,"Research",'Relevant - In CRM valid'!$R$2:$R$4699,"Academic")+COUNTIFS('Relevant - In CRM unknown'!$T$2:$T$253,$A12,'Relevant - In CRM unknown'!$G$2:$G$253,"UK",'Relevant - In CRM unknown'!$M$2:$M$253,"Research",'Relevant - In CRM unknown'!$R$2:$R$253,"Academic")+COUNTIFS('Relevant - IN NOW CRM valid'!$T$2:$T$2328,$A12,'Relevant - IN NOW CRM valid'!$G$2:$G$2328,"UK",'Relevant - IN NOW CRM valid'!$M$2:$M$2328,"Research",'Relevant - IN NOW CRM valid'!$R$2:$R$2328,"Academic")+COUNTIFS('Relevant - IN NOW CRM unknown'!$T$2:$T$1227,$A12,'Relevant - IN NOW CRM unknown'!$G$2:$G$1227,"UK",'Relevant - IN NOW CRM unknown'!$M$2:$M$1227,"Research",'Relevant - IN NOW CRM unknown'!$R$2:$R$1227,"Academic")+COUNTIFS('Relevant - Not CRM not valid'!$T$2:$T$416,$A12,'Relevant - Not CRM not valid'!$G$2:$G$416,"UK",'Relevant - Not CRM not valid'!$M$2:$M$416,"Research",'Relevant - Not CRM not valid'!$R$2:$R$416,"Academic")+COUNTIFS('Relevant - In CRM not valid'!$T$2:$T$46,$A12,'Relevant - In CRM not valid'!$G$2:$G$46,"UK",'Relevant - In CRM not valid'!$M$2:$M$46,"Research",'Relevant - In CRM not valid'!$R$2:$R$46,"Academic")</f>
        <v>5</v>
      </c>
      <c r="J12" s="2">
        <f>COUNTIFS('Relevant - In CRM valid'!$T$2:$T$4699,$A12,'Relevant - In CRM valid'!$G$2:$G$4699,"UK",'Relevant - In CRM valid'!$M$2:$M$4699,"Finance")+COUNTIFS('Relevant - In CRM unknown'!$T$2:$T$253,$A12,'Relevant - In CRM unknown'!$G$2:$G$253,"UK",'Relevant - In CRM unknown'!$M$2:$M$253,"Finance")+COUNTIFS('Relevant - IN NOW CRM valid'!$T$2:$T$2328,$A12,'Relevant - IN NOW CRM valid'!$G$2:$G$2328,"UK",'Relevant - IN NOW CRM valid'!$M$2:$M$2328,"Finance")+COUNTIFS('Relevant - IN NOW CRM unknown'!$T$2:$T$1227,$A12,'Relevant - IN NOW CRM unknown'!$G$2:$G$1227,"UK",'Relevant - IN NOW CRM unknown'!$M$2:$M$1227,"Finance")+COUNTIFS('Relevant - Not CRM not valid'!$T$2:$T$416,$A12,'Relevant - Not CRM not valid'!$G$2:$G$416,"UK",'Relevant - Not CRM not valid'!$M$2:$M$416,"Finance")+COUNTIFS('Relevant - In CRM not valid'!$T$2:$T$46,$A12,'Relevant - In CRM not valid'!$G$2:$G$46,"UK",'Relevant - In CRM not valid'!$M$2:$M$46,"Finance")</f>
        <v>13</v>
      </c>
      <c r="K12" s="2">
        <f>COUNTIFS('Relevant - In CRM valid'!$T$2:$T$4699,$A12,'Relevant - In CRM valid'!$G$2:$G$4699,"UK",'Relevant - In CRM valid'!$M$2:$M$4699,"IT/Systems")+COUNTIFS('Relevant - In CRM unknown'!$T$2:$T$253,$A12,'Relevant - In CRM unknown'!$G$2:$G$253,"UK",'Relevant - In CRM unknown'!$M$2:$M$253,"IT/Systems")+COUNTIFS('Relevant - IN NOW CRM valid'!$T$2:$T$2328,$A12,'Relevant - IN NOW CRM valid'!$G$2:$G$2328,"UK",'Relevant - IN NOW CRM valid'!$M$2:$M$2328,"IT/Systems")+COUNTIFS('Relevant - IN NOW CRM unknown'!$T$2:$T$1227,$A12,'Relevant - IN NOW CRM unknown'!$G$2:$G$1227,"UK",'Relevant - IN NOW CRM unknown'!$M$2:$M$1227,"IT/Systems")+COUNTIFS('Relevant - Not CRM not valid'!$T$2:$T$416,$A12,'Relevant - Not CRM not valid'!$G$2:$G$416,"UK",'Relevant - Not CRM not valid'!$M$2:$M$416,"IT/Systems")+COUNTIFS('Relevant - In CRM not valid'!$T$2:$T$46,$A12,'Relevant - In CRM not valid'!$G$2:$G$46,"UK",'Relevant - In CRM not valid'!$M$2:$M$46,"IT/Systems")</f>
        <v>9</v>
      </c>
      <c r="L12" s="2">
        <f>COUNTIFS('Relevant - In CRM valid'!$T$2:$T$4699,$A12,'Relevant - In CRM valid'!$G$2:$G$4699,"UK",'Relevant - In CRM valid'!$M$2:$M$4699,"")+COUNTIFS('Relevant - In CRM unknown'!$T$2:$T$253,$A12,'Relevant - In CRM unknown'!$G$2:$G$253,"UK",'Relevant - In CRM unknown'!$M$2:$M$253,"")+COUNTIFS('Relevant - IN NOW CRM valid'!$T$2:$T$2328,$A12,'Relevant - IN NOW CRM valid'!$G$2:$G$2328,"UK",'Relevant - IN NOW CRM valid'!$M$2:$M$2328,"")+COUNTIFS('Relevant - IN NOW CRM unknown'!$T$2:$T$1227,$A12,'Relevant - IN NOW CRM unknown'!$G$2:$G$1227,"UK",'Relevant - IN NOW CRM unknown'!$M$2:$M$1227,"")+COUNTIFS('Relevant - Not CRM not valid'!$T$2:$T$416,$A12,'Relevant - Not CRM not valid'!$G$2:$G$416,"UK",'Relevant - Not CRM not valid'!$M$2:$M$416,"")+COUNTIFS('Relevant - In CRM not valid'!$T$2:$T$46,$A12,'Relevant - In CRM not valid'!$G$2:$G$46,"UK",'Relevant - In CRM not valid'!$M$2:$M$46,"")</f>
        <v>0</v>
      </c>
      <c r="M12" s="2">
        <f t="shared" si="0"/>
        <v>3</v>
      </c>
      <c r="N12" s="2">
        <f>COUNTIFS('Relevant - In CRM valid'!$T$2:$T$4699,$A12,'Relevant - In CRM valid'!$G$2:$G$4699,"UK",'Relevant - In CRM valid'!$Q$2:$Q$4699,"valid")+COUNTIFS('Relevant - In CRM unknown'!$T$2:$T$253,$A12,'Relevant - In CRM unknown'!$G$2:$G$253,"UK",'Relevant - In CRM unknown'!$Q$2:$Q$253,"valid")+COUNTIFS('Relevant - IN NOW CRM valid'!$T$2:$T$2328,$A12,'Relevant - IN NOW CRM valid'!$G$2:$G$2328,"UK",'Relevant - IN NOW CRM valid'!$Q$2:$Q$2328,"valid")+COUNTIFS('Relevant - IN NOW CRM unknown'!$T$2:$T$1227,$A12,'Relevant - IN NOW CRM unknown'!$G$2:$G$1227,"UK",'Relevant - IN NOW CRM unknown'!$Q$2:$Q$1227,"valid")+COUNTIFS('Relevant - Not CRM not valid'!$T$2:$T$416,$A12,'Relevant - Not CRM not valid'!$G$2:$G$416,"UK",'Relevant - Not CRM not valid'!$Q$2:$Q$416,"valid")+COUNTIFS('Relevant - In CRM not valid'!$T$2:$T$46,$A12,'Relevant - In CRM not valid'!$G$2:$G$46,"UK",'Relevant - In CRM not valid'!$Q$2:$Q$46,"valid")</f>
        <v>49</v>
      </c>
      <c r="O12" s="2" t="str">
        <f t="shared" si="1"/>
        <v/>
      </c>
    </row>
    <row r="13" spans="1:15" ht="15" customHeight="1">
      <c r="A13" s="2" t="s">
        <v>119</v>
      </c>
      <c r="B13" s="2" t="s">
        <v>120</v>
      </c>
      <c r="C13" s="2" t="s">
        <v>95</v>
      </c>
      <c r="D13" s="2" t="str">
        <f>IFERROR(INDEX('UK Target Institutions'!$D$2:$D$727,MATCH($A13,'UK Target Institutions'!$A$2:$A$727,0)),"")</f>
        <v>Yes</v>
      </c>
      <c r="E13" s="2">
        <f>COUNTIFS('Relevant - In CRM valid'!$T$2:$T$4699,$A13,'Relevant - In CRM valid'!$G$2:$G$4699,"UK")+COUNTIFS('Relevant - In CRM unknown'!$T$2:$T$253,$A13,'Relevant - In CRM unknown'!$G$2:$G$253,"UK")+COUNTIFS('Relevant - IN NOW CRM valid'!$T$2:$T$2328,$A13,'Relevant - IN NOW CRM valid'!$G$2:$G$2328,"UK")+COUNTIFS('Relevant - IN NOW CRM unknown'!$T$2:$T$1227,$A13,'Relevant - IN NOW CRM unknown'!$G$2:$G$1227,"UK")+COUNTIFS('Relevant - Not CRM not valid'!$T$2:$T$416,$A13,'Relevant - Not CRM not valid'!$G$2:$G$416,"UK")+COUNTIFS('Relevant - In CRM not valid'!$T$2:$T$46,$A13,'Relevant - In CRM not valid'!$G$2:$G$46,"UK")</f>
        <v>87</v>
      </c>
      <c r="F13" s="2">
        <f>COUNTIFS('Relevant - In CRM valid'!$T$2:$T$4699,$A13,'Relevant - In CRM valid'!$G$2:$G$4699,"UK",'Relevant - In CRM valid'!$M$2:$M$4699,"Research")+COUNTIFS('Relevant - In CRM unknown'!$T$2:$T$253,$A13,'Relevant - In CRM unknown'!$G$2:$G$253,"UK",'Relevant - In CRM unknown'!$M$2:$M$253,"Research")+COUNTIFS('Relevant - IN NOW CRM valid'!$T$2:$T$2328,$A13,'Relevant - IN NOW CRM valid'!$G$2:$G$2328,"UK",'Relevant - IN NOW CRM valid'!$M$2:$M$2328,"Research")+COUNTIFS('Relevant - IN NOW CRM unknown'!$T$2:$T$1227,$A13,'Relevant - IN NOW CRM unknown'!$G$2:$G$1227,"UK",'Relevant - IN NOW CRM unknown'!$M$2:$M$1227,"Research")+COUNTIFS('Relevant - Not CRM not valid'!$T$2:$T$416,$A13,'Relevant - Not CRM not valid'!$G$2:$G$416,"UK",'Relevant - Not CRM not valid'!$M$2:$M$416,"Research")+COUNTIFS('Relevant - In CRM not valid'!$T$2:$T$46,$A13,'Relevant - In CRM not valid'!$G$2:$G$46,"UK",'Relevant - In CRM not valid'!$M$2:$M$46,"Research")</f>
        <v>86</v>
      </c>
      <c r="G13" s="2">
        <f>COUNTIFS('Relevant - In CRM valid'!$T$2:$T$4699,$A13,'Relevant - In CRM valid'!$G$2:$G$4699,"UK",'Relevant - In CRM valid'!$M$2:$M$4699,"Research",'Relevant - In CRM valid'!$R$2:$R$4699,"Senior")+COUNTIFS('Relevant - In CRM unknown'!$T$2:$T$253,$A13,'Relevant - In CRM unknown'!$G$2:$G$253,"UK",'Relevant - In CRM unknown'!$M$2:$M$253,"Research",'Relevant - In CRM unknown'!$R$2:$R$253,"Senior")+COUNTIFS('Relevant - IN NOW CRM valid'!$T$2:$T$2328,$A13,'Relevant - IN NOW CRM valid'!$G$2:$G$2328,"UK",'Relevant - IN NOW CRM valid'!$M$2:$M$2328,"Research",'Relevant - IN NOW CRM valid'!$R$2:$R$2328,"Senior")+COUNTIFS('Relevant - IN NOW CRM unknown'!$T$2:$T$1227,$A13,'Relevant - IN NOW CRM unknown'!$G$2:$G$1227,"UK",'Relevant - IN NOW CRM unknown'!$M$2:$M$1227,"Research",'Relevant - IN NOW CRM unknown'!$R$2:$R$1227,"Senior")+COUNTIFS('Relevant - Not CRM not valid'!$T$2:$T$416,$A13,'Relevant - Not CRM not valid'!$G$2:$G$416,"UK",'Relevant - Not CRM not valid'!$M$2:$M$416,"Research",'Relevant - Not CRM not valid'!$R$2:$R$416,"Senior")+COUNTIFS('Relevant - In CRM not valid'!$T$2:$T$46,$A13,'Relevant - In CRM not valid'!$G$2:$G$46,"UK",'Relevant - In CRM not valid'!$M$2:$M$46,"Research",'Relevant - In CRM not valid'!$R$2:$R$46,"Senior")</f>
        <v>23</v>
      </c>
      <c r="H13" s="2">
        <f>COUNTIFS('Relevant - In CRM valid'!$T$2:$T$4699,$A13,'Relevant - In CRM valid'!$G$2:$G$4699,"UK",'Relevant - In CRM valid'!$M$2:$M$4699,"Research",'Relevant - In CRM valid'!$R$2:$R$4699,"Operational")+COUNTIFS('Relevant - In CRM unknown'!$T$2:$T$253,$A13,'Relevant - In CRM unknown'!$G$2:$G$253,"UK",'Relevant - In CRM unknown'!$M$2:$M$253,"Research",'Relevant - In CRM unknown'!$R$2:$R$253,"Operational")+COUNTIFS('Relevant - IN NOW CRM valid'!$T$2:$T$2328,$A13,'Relevant - IN NOW CRM valid'!$G$2:$G$2328,"UK",'Relevant - IN NOW CRM valid'!$M$2:$M$2328,"Research",'Relevant - IN NOW CRM valid'!$R$2:$R$2328,"Operational")+COUNTIFS('Relevant - IN NOW CRM unknown'!$T$2:$T$1227,$A13,'Relevant - IN NOW CRM unknown'!$G$2:$G$1227,"UK",'Relevant - IN NOW CRM unknown'!$M$2:$M$1227,"Research",'Relevant - IN NOW CRM unknown'!$R$2:$R$1227,"Operational")+COUNTIFS('Relevant - Not CRM not valid'!$T$2:$T$416,$A13,'Relevant - Not CRM not valid'!$G$2:$G$416,"UK",'Relevant - Not CRM not valid'!$M$2:$M$416,"Research",'Relevant - Not CRM not valid'!$R$2:$R$416,"Operational")+COUNTIFS('Relevant - In CRM not valid'!$T$2:$T$46,$A13,'Relevant - In CRM not valid'!$G$2:$G$46,"UK",'Relevant - In CRM not valid'!$M$2:$M$46,"Research",'Relevant - In CRM not valid'!$R$2:$R$46,"Operational")</f>
        <v>62</v>
      </c>
      <c r="I13" s="2">
        <f>COUNTIFS('Relevant - In CRM valid'!$T$2:$T$4699,$A13,'Relevant - In CRM valid'!$G$2:$G$4699,"UK",'Relevant - In CRM valid'!$M$2:$M$4699,"Research",'Relevant - In CRM valid'!$R$2:$R$4699,"Academic")+COUNTIFS('Relevant - In CRM unknown'!$T$2:$T$253,$A13,'Relevant - In CRM unknown'!$G$2:$G$253,"UK",'Relevant - In CRM unknown'!$M$2:$M$253,"Research",'Relevant - In CRM unknown'!$R$2:$R$253,"Academic")+COUNTIFS('Relevant - IN NOW CRM valid'!$T$2:$T$2328,$A13,'Relevant - IN NOW CRM valid'!$G$2:$G$2328,"UK",'Relevant - IN NOW CRM valid'!$M$2:$M$2328,"Research",'Relevant - IN NOW CRM valid'!$R$2:$R$2328,"Academic")+COUNTIFS('Relevant - IN NOW CRM unknown'!$T$2:$T$1227,$A13,'Relevant - IN NOW CRM unknown'!$G$2:$G$1227,"UK",'Relevant - IN NOW CRM unknown'!$M$2:$M$1227,"Research",'Relevant - IN NOW CRM unknown'!$R$2:$R$1227,"Academic")+COUNTIFS('Relevant - Not CRM not valid'!$T$2:$T$416,$A13,'Relevant - Not CRM not valid'!$G$2:$G$416,"UK",'Relevant - Not CRM not valid'!$M$2:$M$416,"Research",'Relevant - Not CRM not valid'!$R$2:$R$416,"Academic")+COUNTIFS('Relevant - In CRM not valid'!$T$2:$T$46,$A13,'Relevant - In CRM not valid'!$G$2:$G$46,"UK",'Relevant - In CRM not valid'!$M$2:$M$46,"Research",'Relevant - In CRM not valid'!$R$2:$R$46,"Academic")</f>
        <v>0</v>
      </c>
      <c r="J13" s="2">
        <f>COUNTIFS('Relevant - In CRM valid'!$T$2:$T$4699,$A13,'Relevant - In CRM valid'!$G$2:$G$4699,"UK",'Relevant - In CRM valid'!$M$2:$M$4699,"Finance")+COUNTIFS('Relevant - In CRM unknown'!$T$2:$T$253,$A13,'Relevant - In CRM unknown'!$G$2:$G$253,"UK",'Relevant - In CRM unknown'!$M$2:$M$253,"Finance")+COUNTIFS('Relevant - IN NOW CRM valid'!$T$2:$T$2328,$A13,'Relevant - IN NOW CRM valid'!$G$2:$G$2328,"UK",'Relevant - IN NOW CRM valid'!$M$2:$M$2328,"Finance")+COUNTIFS('Relevant - IN NOW CRM unknown'!$T$2:$T$1227,$A13,'Relevant - IN NOW CRM unknown'!$G$2:$G$1227,"UK",'Relevant - IN NOW CRM unknown'!$M$2:$M$1227,"Finance")+COUNTIFS('Relevant - Not CRM not valid'!$T$2:$T$416,$A13,'Relevant - Not CRM not valid'!$G$2:$G$416,"UK",'Relevant - Not CRM not valid'!$M$2:$M$416,"Finance")+COUNTIFS('Relevant - In CRM not valid'!$T$2:$T$46,$A13,'Relevant - In CRM not valid'!$G$2:$G$46,"UK",'Relevant - In CRM not valid'!$M$2:$M$46,"Finance")</f>
        <v>0</v>
      </c>
      <c r="K13" s="2">
        <f>COUNTIFS('Relevant - In CRM valid'!$T$2:$T$4699,$A13,'Relevant - In CRM valid'!$G$2:$G$4699,"UK",'Relevant - In CRM valid'!$M$2:$M$4699,"IT/Systems")+COUNTIFS('Relevant - In CRM unknown'!$T$2:$T$253,$A13,'Relevant - In CRM unknown'!$G$2:$G$253,"UK",'Relevant - In CRM unknown'!$M$2:$M$253,"IT/Systems")+COUNTIFS('Relevant - IN NOW CRM valid'!$T$2:$T$2328,$A13,'Relevant - IN NOW CRM valid'!$G$2:$G$2328,"UK",'Relevant - IN NOW CRM valid'!$M$2:$M$2328,"IT/Systems")+COUNTIFS('Relevant - IN NOW CRM unknown'!$T$2:$T$1227,$A13,'Relevant - IN NOW CRM unknown'!$G$2:$G$1227,"UK",'Relevant - IN NOW CRM unknown'!$M$2:$M$1227,"IT/Systems")+COUNTIFS('Relevant - Not CRM not valid'!$T$2:$T$416,$A13,'Relevant - Not CRM not valid'!$G$2:$G$416,"UK",'Relevant - Not CRM not valid'!$M$2:$M$416,"IT/Systems")+COUNTIFS('Relevant - In CRM not valid'!$T$2:$T$46,$A13,'Relevant - In CRM not valid'!$G$2:$G$46,"UK",'Relevant - In CRM not valid'!$M$2:$M$46,"IT/Systems")</f>
        <v>1</v>
      </c>
      <c r="L13" s="2">
        <f>COUNTIFS('Relevant - In CRM valid'!$T$2:$T$4699,$A13,'Relevant - In CRM valid'!$G$2:$G$4699,"UK",'Relevant - In CRM valid'!$M$2:$M$4699,"")+COUNTIFS('Relevant - In CRM unknown'!$T$2:$T$253,$A13,'Relevant - In CRM unknown'!$G$2:$G$253,"UK",'Relevant - In CRM unknown'!$M$2:$M$253,"")+COUNTIFS('Relevant - IN NOW CRM valid'!$T$2:$T$2328,$A13,'Relevant - IN NOW CRM valid'!$G$2:$G$2328,"UK",'Relevant - IN NOW CRM valid'!$M$2:$M$2328,"")+COUNTIFS('Relevant - IN NOW CRM unknown'!$T$2:$T$1227,$A13,'Relevant - IN NOW CRM unknown'!$G$2:$G$1227,"UK",'Relevant - IN NOW CRM unknown'!$M$2:$M$1227,"")+COUNTIFS('Relevant - Not CRM not valid'!$T$2:$T$416,$A13,'Relevant - Not CRM not valid'!$G$2:$G$416,"UK",'Relevant - Not CRM not valid'!$M$2:$M$416,"")+COUNTIFS('Relevant - In CRM not valid'!$T$2:$T$46,$A13,'Relevant - In CRM not valid'!$G$2:$G$46,"UK",'Relevant - In CRM not valid'!$M$2:$M$46,"")</f>
        <v>0</v>
      </c>
      <c r="M13" s="2">
        <f t="shared" si="0"/>
        <v>2</v>
      </c>
      <c r="N13" s="2">
        <f>COUNTIFS('Relevant - In CRM valid'!$T$2:$T$4699,$A13,'Relevant - In CRM valid'!$G$2:$G$4699,"UK",'Relevant - In CRM valid'!$Q$2:$Q$4699,"valid")+COUNTIFS('Relevant - In CRM unknown'!$T$2:$T$253,$A13,'Relevant - In CRM unknown'!$G$2:$G$253,"UK",'Relevant - In CRM unknown'!$Q$2:$Q$253,"valid")+COUNTIFS('Relevant - IN NOW CRM valid'!$T$2:$T$2328,$A13,'Relevant - IN NOW CRM valid'!$G$2:$G$2328,"UK",'Relevant - IN NOW CRM valid'!$Q$2:$Q$2328,"valid")+COUNTIFS('Relevant - IN NOW CRM unknown'!$T$2:$T$1227,$A13,'Relevant - IN NOW CRM unknown'!$G$2:$G$1227,"UK",'Relevant - IN NOW CRM unknown'!$Q$2:$Q$1227,"valid")+COUNTIFS('Relevant - Not CRM not valid'!$T$2:$T$416,$A13,'Relevant - Not CRM not valid'!$G$2:$G$416,"UK",'Relevant - Not CRM not valid'!$Q$2:$Q$416,"valid")+COUNTIFS('Relevant - In CRM not valid'!$T$2:$T$46,$A13,'Relevant - In CRM not valid'!$G$2:$G$46,"UK",'Relevant - In CRM not valid'!$Q$2:$Q$46,"valid")</f>
        <v>0</v>
      </c>
      <c r="O13" s="2" t="str">
        <f t="shared" si="1"/>
        <v xml:space="preserve">Finance  </v>
      </c>
    </row>
    <row r="14" spans="1:15" ht="15" customHeight="1">
      <c r="A14" s="2" t="s">
        <v>121</v>
      </c>
      <c r="B14" s="2" t="s">
        <v>122</v>
      </c>
      <c r="C14" s="2" t="s">
        <v>95</v>
      </c>
      <c r="D14" s="2" t="str">
        <f>IFERROR(INDEX('UK Target Institutions'!$D$2:$D$727,MATCH($A14,'UK Target Institutions'!$A$2:$A$727,0)),"")</f>
        <v>Yes</v>
      </c>
      <c r="E14" s="2">
        <f>COUNTIFS('Relevant - In CRM valid'!$T$2:$T$4699,$A14,'Relevant - In CRM valid'!$G$2:$G$4699,"UK")+COUNTIFS('Relevant - In CRM unknown'!$T$2:$T$253,$A14,'Relevant - In CRM unknown'!$G$2:$G$253,"UK")+COUNTIFS('Relevant - IN NOW CRM valid'!$T$2:$T$2328,$A14,'Relevant - IN NOW CRM valid'!$G$2:$G$2328,"UK")+COUNTIFS('Relevant - IN NOW CRM unknown'!$T$2:$T$1227,$A14,'Relevant - IN NOW CRM unknown'!$G$2:$G$1227,"UK")+COUNTIFS('Relevant - Not CRM not valid'!$T$2:$T$416,$A14,'Relevant - Not CRM not valid'!$G$2:$G$416,"UK")+COUNTIFS('Relevant - In CRM not valid'!$T$2:$T$46,$A14,'Relevant - In CRM not valid'!$G$2:$G$46,"UK")</f>
        <v>90</v>
      </c>
      <c r="F14" s="2">
        <f>COUNTIFS('Relevant - In CRM valid'!$T$2:$T$4699,$A14,'Relevant - In CRM valid'!$G$2:$G$4699,"UK",'Relevant - In CRM valid'!$M$2:$M$4699,"Research")+COUNTIFS('Relevant - In CRM unknown'!$T$2:$T$253,$A14,'Relevant - In CRM unknown'!$G$2:$G$253,"UK",'Relevant - In CRM unknown'!$M$2:$M$253,"Research")+COUNTIFS('Relevant - IN NOW CRM valid'!$T$2:$T$2328,$A14,'Relevant - IN NOW CRM valid'!$G$2:$G$2328,"UK",'Relevant - IN NOW CRM valid'!$M$2:$M$2328,"Research")+COUNTIFS('Relevant - IN NOW CRM unknown'!$T$2:$T$1227,$A14,'Relevant - IN NOW CRM unknown'!$G$2:$G$1227,"UK",'Relevant - IN NOW CRM unknown'!$M$2:$M$1227,"Research")+COUNTIFS('Relevant - Not CRM not valid'!$T$2:$T$416,$A14,'Relevant - Not CRM not valid'!$G$2:$G$416,"UK",'Relevant - Not CRM not valid'!$M$2:$M$416,"Research")+COUNTIFS('Relevant - In CRM not valid'!$T$2:$T$46,$A14,'Relevant - In CRM not valid'!$G$2:$G$46,"UK",'Relevant - In CRM not valid'!$M$2:$M$46,"Research")</f>
        <v>70</v>
      </c>
      <c r="G14" s="2">
        <f>COUNTIFS('Relevant - In CRM valid'!$T$2:$T$4699,$A14,'Relevant - In CRM valid'!$G$2:$G$4699,"UK",'Relevant - In CRM valid'!$M$2:$M$4699,"Research",'Relevant - In CRM valid'!$R$2:$R$4699,"Senior")+COUNTIFS('Relevant - In CRM unknown'!$T$2:$T$253,$A14,'Relevant - In CRM unknown'!$G$2:$G$253,"UK",'Relevant - In CRM unknown'!$M$2:$M$253,"Research",'Relevant - In CRM unknown'!$R$2:$R$253,"Senior")+COUNTIFS('Relevant - IN NOW CRM valid'!$T$2:$T$2328,$A14,'Relevant - IN NOW CRM valid'!$G$2:$G$2328,"UK",'Relevant - IN NOW CRM valid'!$M$2:$M$2328,"Research",'Relevant - IN NOW CRM valid'!$R$2:$R$2328,"Senior")+COUNTIFS('Relevant - IN NOW CRM unknown'!$T$2:$T$1227,$A14,'Relevant - IN NOW CRM unknown'!$G$2:$G$1227,"UK",'Relevant - IN NOW CRM unknown'!$M$2:$M$1227,"Research",'Relevant - IN NOW CRM unknown'!$R$2:$R$1227,"Senior")+COUNTIFS('Relevant - Not CRM not valid'!$T$2:$T$416,$A14,'Relevant - Not CRM not valid'!$G$2:$G$416,"UK",'Relevant - Not CRM not valid'!$M$2:$M$416,"Research",'Relevant - Not CRM not valid'!$R$2:$R$416,"Senior")+COUNTIFS('Relevant - In CRM not valid'!$T$2:$T$46,$A14,'Relevant - In CRM not valid'!$G$2:$G$46,"UK",'Relevant - In CRM not valid'!$M$2:$M$46,"Research",'Relevant - In CRM not valid'!$R$2:$R$46,"Senior")</f>
        <v>21</v>
      </c>
      <c r="H14" s="2">
        <f>COUNTIFS('Relevant - In CRM valid'!$T$2:$T$4699,$A14,'Relevant - In CRM valid'!$G$2:$G$4699,"UK",'Relevant - In CRM valid'!$M$2:$M$4699,"Research",'Relevant - In CRM valid'!$R$2:$R$4699,"Operational")+COUNTIFS('Relevant - In CRM unknown'!$T$2:$T$253,$A14,'Relevant - In CRM unknown'!$G$2:$G$253,"UK",'Relevant - In CRM unknown'!$M$2:$M$253,"Research",'Relevant - In CRM unknown'!$R$2:$R$253,"Operational")+COUNTIFS('Relevant - IN NOW CRM valid'!$T$2:$T$2328,$A14,'Relevant - IN NOW CRM valid'!$G$2:$G$2328,"UK",'Relevant - IN NOW CRM valid'!$M$2:$M$2328,"Research",'Relevant - IN NOW CRM valid'!$R$2:$R$2328,"Operational")+COUNTIFS('Relevant - IN NOW CRM unknown'!$T$2:$T$1227,$A14,'Relevant - IN NOW CRM unknown'!$G$2:$G$1227,"UK",'Relevant - IN NOW CRM unknown'!$M$2:$M$1227,"Research",'Relevant - IN NOW CRM unknown'!$R$2:$R$1227,"Operational")+COUNTIFS('Relevant - Not CRM not valid'!$T$2:$T$416,$A14,'Relevant - Not CRM not valid'!$G$2:$G$416,"UK",'Relevant - Not CRM not valid'!$M$2:$M$416,"Research",'Relevant - Not CRM not valid'!$R$2:$R$416,"Operational")+COUNTIFS('Relevant - In CRM not valid'!$T$2:$T$46,$A14,'Relevant - In CRM not valid'!$G$2:$G$46,"UK",'Relevant - In CRM not valid'!$M$2:$M$46,"Research",'Relevant - In CRM not valid'!$R$2:$R$46,"Operational")</f>
        <v>45</v>
      </c>
      <c r="I14" s="2">
        <f>COUNTIFS('Relevant - In CRM valid'!$T$2:$T$4699,$A14,'Relevant - In CRM valid'!$G$2:$G$4699,"UK",'Relevant - In CRM valid'!$M$2:$M$4699,"Research",'Relevant - In CRM valid'!$R$2:$R$4699,"Academic")+COUNTIFS('Relevant - In CRM unknown'!$T$2:$T$253,$A14,'Relevant - In CRM unknown'!$G$2:$G$253,"UK",'Relevant - In CRM unknown'!$M$2:$M$253,"Research",'Relevant - In CRM unknown'!$R$2:$R$253,"Academic")+COUNTIFS('Relevant - IN NOW CRM valid'!$T$2:$T$2328,$A14,'Relevant - IN NOW CRM valid'!$G$2:$G$2328,"UK",'Relevant - IN NOW CRM valid'!$M$2:$M$2328,"Research",'Relevant - IN NOW CRM valid'!$R$2:$R$2328,"Academic")+COUNTIFS('Relevant - IN NOW CRM unknown'!$T$2:$T$1227,$A14,'Relevant - IN NOW CRM unknown'!$G$2:$G$1227,"UK",'Relevant - IN NOW CRM unknown'!$M$2:$M$1227,"Research",'Relevant - IN NOW CRM unknown'!$R$2:$R$1227,"Academic")+COUNTIFS('Relevant - Not CRM not valid'!$T$2:$T$416,$A14,'Relevant - Not CRM not valid'!$G$2:$G$416,"UK",'Relevant - Not CRM not valid'!$M$2:$M$416,"Research",'Relevant - Not CRM not valid'!$R$2:$R$416,"Academic")+COUNTIFS('Relevant - In CRM not valid'!$T$2:$T$46,$A14,'Relevant - In CRM not valid'!$G$2:$G$46,"UK",'Relevant - In CRM not valid'!$M$2:$M$46,"Research",'Relevant - In CRM not valid'!$R$2:$R$46,"Academic")</f>
        <v>4</v>
      </c>
      <c r="J14" s="2">
        <f>COUNTIFS('Relevant - In CRM valid'!$T$2:$T$4699,$A14,'Relevant - In CRM valid'!$G$2:$G$4699,"UK",'Relevant - In CRM valid'!$M$2:$M$4699,"Finance")+COUNTIFS('Relevant - In CRM unknown'!$T$2:$T$253,$A14,'Relevant - In CRM unknown'!$G$2:$G$253,"UK",'Relevant - In CRM unknown'!$M$2:$M$253,"Finance")+COUNTIFS('Relevant - IN NOW CRM valid'!$T$2:$T$2328,$A14,'Relevant - IN NOW CRM valid'!$G$2:$G$2328,"UK",'Relevant - IN NOW CRM valid'!$M$2:$M$2328,"Finance")+COUNTIFS('Relevant - IN NOW CRM unknown'!$T$2:$T$1227,$A14,'Relevant - IN NOW CRM unknown'!$G$2:$G$1227,"UK",'Relevant - IN NOW CRM unknown'!$M$2:$M$1227,"Finance")+COUNTIFS('Relevant - Not CRM not valid'!$T$2:$T$416,$A14,'Relevant - Not CRM not valid'!$G$2:$G$416,"UK",'Relevant - Not CRM not valid'!$M$2:$M$416,"Finance")+COUNTIFS('Relevant - In CRM not valid'!$T$2:$T$46,$A14,'Relevant - In CRM not valid'!$G$2:$G$46,"UK",'Relevant - In CRM not valid'!$M$2:$M$46,"Finance")</f>
        <v>12</v>
      </c>
      <c r="K14" s="2">
        <f>COUNTIFS('Relevant - In CRM valid'!$T$2:$T$4699,$A14,'Relevant - In CRM valid'!$G$2:$G$4699,"UK",'Relevant - In CRM valid'!$M$2:$M$4699,"IT/Systems")+COUNTIFS('Relevant - In CRM unknown'!$T$2:$T$253,$A14,'Relevant - In CRM unknown'!$G$2:$G$253,"UK",'Relevant - In CRM unknown'!$M$2:$M$253,"IT/Systems")+COUNTIFS('Relevant - IN NOW CRM valid'!$T$2:$T$2328,$A14,'Relevant - IN NOW CRM valid'!$G$2:$G$2328,"UK",'Relevant - IN NOW CRM valid'!$M$2:$M$2328,"IT/Systems")+COUNTIFS('Relevant - IN NOW CRM unknown'!$T$2:$T$1227,$A14,'Relevant - IN NOW CRM unknown'!$G$2:$G$1227,"UK",'Relevant - IN NOW CRM unknown'!$M$2:$M$1227,"IT/Systems")+COUNTIFS('Relevant - Not CRM not valid'!$T$2:$T$416,$A14,'Relevant - Not CRM not valid'!$G$2:$G$416,"UK",'Relevant - Not CRM not valid'!$M$2:$M$416,"IT/Systems")+COUNTIFS('Relevant - In CRM not valid'!$T$2:$T$46,$A14,'Relevant - In CRM not valid'!$G$2:$G$46,"UK",'Relevant - In CRM not valid'!$M$2:$M$46,"IT/Systems")</f>
        <v>5</v>
      </c>
      <c r="L14" s="2">
        <f>COUNTIFS('Relevant - In CRM valid'!$T$2:$T$4699,$A14,'Relevant - In CRM valid'!$G$2:$G$4699,"UK",'Relevant - In CRM valid'!$M$2:$M$4699,"")+COUNTIFS('Relevant - In CRM unknown'!$T$2:$T$253,$A14,'Relevant - In CRM unknown'!$G$2:$G$253,"UK",'Relevant - In CRM unknown'!$M$2:$M$253,"")+COUNTIFS('Relevant - IN NOW CRM valid'!$T$2:$T$2328,$A14,'Relevant - IN NOW CRM valid'!$G$2:$G$2328,"UK",'Relevant - IN NOW CRM valid'!$M$2:$M$2328,"")+COUNTIFS('Relevant - IN NOW CRM unknown'!$T$2:$T$1227,$A14,'Relevant - IN NOW CRM unknown'!$G$2:$G$1227,"UK",'Relevant - IN NOW CRM unknown'!$M$2:$M$1227,"")+COUNTIFS('Relevant - Not CRM not valid'!$T$2:$T$416,$A14,'Relevant - Not CRM not valid'!$G$2:$G$416,"UK",'Relevant - Not CRM not valid'!$M$2:$M$416,"")+COUNTIFS('Relevant - In CRM not valid'!$T$2:$T$46,$A14,'Relevant - In CRM not valid'!$G$2:$G$46,"UK",'Relevant - In CRM not valid'!$M$2:$M$46,"")</f>
        <v>3</v>
      </c>
      <c r="M14" s="2">
        <f t="shared" si="0"/>
        <v>3</v>
      </c>
      <c r="N14" s="2">
        <f>COUNTIFS('Relevant - In CRM valid'!$T$2:$T$4699,$A14,'Relevant - In CRM valid'!$G$2:$G$4699,"UK",'Relevant - In CRM valid'!$Q$2:$Q$4699,"valid")+COUNTIFS('Relevant - In CRM unknown'!$T$2:$T$253,$A14,'Relevant - In CRM unknown'!$G$2:$G$253,"UK",'Relevant - In CRM unknown'!$Q$2:$Q$253,"valid")+COUNTIFS('Relevant - IN NOW CRM valid'!$T$2:$T$2328,$A14,'Relevant - IN NOW CRM valid'!$G$2:$G$2328,"UK",'Relevant - IN NOW CRM valid'!$Q$2:$Q$2328,"valid")+COUNTIFS('Relevant - IN NOW CRM unknown'!$T$2:$T$1227,$A14,'Relevant - IN NOW CRM unknown'!$G$2:$G$1227,"UK",'Relevant - IN NOW CRM unknown'!$Q$2:$Q$1227,"valid")+COUNTIFS('Relevant - Not CRM not valid'!$T$2:$T$416,$A14,'Relevant - Not CRM not valid'!$G$2:$G$416,"UK",'Relevant - Not CRM not valid'!$Q$2:$Q$416,"valid")+COUNTIFS('Relevant - In CRM not valid'!$T$2:$T$46,$A14,'Relevant - In CRM not valid'!$G$2:$G$46,"UK",'Relevant - In CRM not valid'!$Q$2:$Q$46,"valid")</f>
        <v>78</v>
      </c>
      <c r="O14" s="2" t="str">
        <f t="shared" si="1"/>
        <v/>
      </c>
    </row>
    <row r="15" spans="1:15" ht="15" customHeight="1">
      <c r="A15" s="2" t="s">
        <v>123</v>
      </c>
      <c r="B15" s="2" t="s">
        <v>124</v>
      </c>
      <c r="C15" s="2" t="s">
        <v>95</v>
      </c>
      <c r="D15" s="2" t="str">
        <f>IFERROR(INDEX('UK Target Institutions'!$D$2:$D$727,MATCH($A15,'UK Target Institutions'!$A$2:$A$727,0)),"")</f>
        <v>Yes</v>
      </c>
      <c r="E15" s="2">
        <f>COUNTIFS('Relevant - In CRM valid'!$T$2:$T$4699,$A15,'Relevant - In CRM valid'!$G$2:$G$4699,"UK")+COUNTIFS('Relevant - In CRM unknown'!$T$2:$T$253,$A15,'Relevant - In CRM unknown'!$G$2:$G$253,"UK")+COUNTIFS('Relevant - IN NOW CRM valid'!$T$2:$T$2328,$A15,'Relevant - IN NOW CRM valid'!$G$2:$G$2328,"UK")+COUNTIFS('Relevant - IN NOW CRM unknown'!$T$2:$T$1227,$A15,'Relevant - IN NOW CRM unknown'!$G$2:$G$1227,"UK")+COUNTIFS('Relevant - Not CRM not valid'!$T$2:$T$416,$A15,'Relevant - Not CRM not valid'!$G$2:$G$416,"UK")+COUNTIFS('Relevant - In CRM not valid'!$T$2:$T$46,$A15,'Relevant - In CRM not valid'!$G$2:$G$46,"UK")</f>
        <v>89</v>
      </c>
      <c r="F15" s="2">
        <f>COUNTIFS('Relevant - In CRM valid'!$T$2:$T$4699,$A15,'Relevant - In CRM valid'!$G$2:$G$4699,"UK",'Relevant - In CRM valid'!$M$2:$M$4699,"Research")+COUNTIFS('Relevant - In CRM unknown'!$T$2:$T$253,$A15,'Relevant - In CRM unknown'!$G$2:$G$253,"UK",'Relevant - In CRM unknown'!$M$2:$M$253,"Research")+COUNTIFS('Relevant - IN NOW CRM valid'!$T$2:$T$2328,$A15,'Relevant - IN NOW CRM valid'!$G$2:$G$2328,"UK",'Relevant - IN NOW CRM valid'!$M$2:$M$2328,"Research")+COUNTIFS('Relevant - IN NOW CRM unknown'!$T$2:$T$1227,$A15,'Relevant - IN NOW CRM unknown'!$G$2:$G$1227,"UK",'Relevant - IN NOW CRM unknown'!$M$2:$M$1227,"Research")+COUNTIFS('Relevant - Not CRM not valid'!$T$2:$T$416,$A15,'Relevant - Not CRM not valid'!$G$2:$G$416,"UK",'Relevant - Not CRM not valid'!$M$2:$M$416,"Research")+COUNTIFS('Relevant - In CRM not valid'!$T$2:$T$46,$A15,'Relevant - In CRM not valid'!$G$2:$G$46,"UK",'Relevant - In CRM not valid'!$M$2:$M$46,"Research")</f>
        <v>66</v>
      </c>
      <c r="G15" s="2">
        <f>COUNTIFS('Relevant - In CRM valid'!$T$2:$T$4699,$A15,'Relevant - In CRM valid'!$G$2:$G$4699,"UK",'Relevant - In CRM valid'!$M$2:$M$4699,"Research",'Relevant - In CRM valid'!$R$2:$R$4699,"Senior")+COUNTIFS('Relevant - In CRM unknown'!$T$2:$T$253,$A15,'Relevant - In CRM unknown'!$G$2:$G$253,"UK",'Relevant - In CRM unknown'!$M$2:$M$253,"Research",'Relevant - In CRM unknown'!$R$2:$R$253,"Senior")+COUNTIFS('Relevant - IN NOW CRM valid'!$T$2:$T$2328,$A15,'Relevant - IN NOW CRM valid'!$G$2:$G$2328,"UK",'Relevant - IN NOW CRM valid'!$M$2:$M$2328,"Research",'Relevant - IN NOW CRM valid'!$R$2:$R$2328,"Senior")+COUNTIFS('Relevant - IN NOW CRM unknown'!$T$2:$T$1227,$A15,'Relevant - IN NOW CRM unknown'!$G$2:$G$1227,"UK",'Relevant - IN NOW CRM unknown'!$M$2:$M$1227,"Research",'Relevant - IN NOW CRM unknown'!$R$2:$R$1227,"Senior")+COUNTIFS('Relevant - Not CRM not valid'!$T$2:$T$416,$A15,'Relevant - Not CRM not valid'!$G$2:$G$416,"UK",'Relevant - Not CRM not valid'!$M$2:$M$416,"Research",'Relevant - Not CRM not valid'!$R$2:$R$416,"Senior")+COUNTIFS('Relevant - In CRM not valid'!$T$2:$T$46,$A15,'Relevant - In CRM not valid'!$G$2:$G$46,"UK",'Relevant - In CRM not valid'!$M$2:$M$46,"Research",'Relevant - In CRM not valid'!$R$2:$R$46,"Senior")</f>
        <v>36</v>
      </c>
      <c r="H15" s="2">
        <f>COUNTIFS('Relevant - In CRM valid'!$T$2:$T$4699,$A15,'Relevant - In CRM valid'!$G$2:$G$4699,"UK",'Relevant - In CRM valid'!$M$2:$M$4699,"Research",'Relevant - In CRM valid'!$R$2:$R$4699,"Operational")+COUNTIFS('Relevant - In CRM unknown'!$T$2:$T$253,$A15,'Relevant - In CRM unknown'!$G$2:$G$253,"UK",'Relevant - In CRM unknown'!$M$2:$M$253,"Research",'Relevant - In CRM unknown'!$R$2:$R$253,"Operational")+COUNTIFS('Relevant - IN NOW CRM valid'!$T$2:$T$2328,$A15,'Relevant - IN NOW CRM valid'!$G$2:$G$2328,"UK",'Relevant - IN NOW CRM valid'!$M$2:$M$2328,"Research",'Relevant - IN NOW CRM valid'!$R$2:$R$2328,"Operational")+COUNTIFS('Relevant - IN NOW CRM unknown'!$T$2:$T$1227,$A15,'Relevant - IN NOW CRM unknown'!$G$2:$G$1227,"UK",'Relevant - IN NOW CRM unknown'!$M$2:$M$1227,"Research",'Relevant - IN NOW CRM unknown'!$R$2:$R$1227,"Operational")+COUNTIFS('Relevant - Not CRM not valid'!$T$2:$T$416,$A15,'Relevant - Not CRM not valid'!$G$2:$G$416,"UK",'Relevant - Not CRM not valid'!$M$2:$M$416,"Research",'Relevant - Not CRM not valid'!$R$2:$R$416,"Operational")+COUNTIFS('Relevant - In CRM not valid'!$T$2:$T$46,$A15,'Relevant - In CRM not valid'!$G$2:$G$46,"UK",'Relevant - In CRM not valid'!$M$2:$M$46,"Research",'Relevant - In CRM not valid'!$R$2:$R$46,"Operational")</f>
        <v>26</v>
      </c>
      <c r="I15" s="2">
        <f>COUNTIFS('Relevant - In CRM valid'!$T$2:$T$4699,$A15,'Relevant - In CRM valid'!$G$2:$G$4699,"UK",'Relevant - In CRM valid'!$M$2:$M$4699,"Research",'Relevant - In CRM valid'!$R$2:$R$4699,"Academic")+COUNTIFS('Relevant - In CRM unknown'!$T$2:$T$253,$A15,'Relevant - In CRM unknown'!$G$2:$G$253,"UK",'Relevant - In CRM unknown'!$M$2:$M$253,"Research",'Relevant - In CRM unknown'!$R$2:$R$253,"Academic")+COUNTIFS('Relevant - IN NOW CRM valid'!$T$2:$T$2328,$A15,'Relevant - IN NOW CRM valid'!$G$2:$G$2328,"UK",'Relevant - IN NOW CRM valid'!$M$2:$M$2328,"Research",'Relevant - IN NOW CRM valid'!$R$2:$R$2328,"Academic")+COUNTIFS('Relevant - IN NOW CRM unknown'!$T$2:$T$1227,$A15,'Relevant - IN NOW CRM unknown'!$G$2:$G$1227,"UK",'Relevant - IN NOW CRM unknown'!$M$2:$M$1227,"Research",'Relevant - IN NOW CRM unknown'!$R$2:$R$1227,"Academic")+COUNTIFS('Relevant - Not CRM not valid'!$T$2:$T$416,$A15,'Relevant - Not CRM not valid'!$G$2:$G$416,"UK",'Relevant - Not CRM not valid'!$M$2:$M$416,"Research",'Relevant - Not CRM not valid'!$R$2:$R$416,"Academic")+COUNTIFS('Relevant - In CRM not valid'!$T$2:$T$46,$A15,'Relevant - In CRM not valid'!$G$2:$G$46,"UK",'Relevant - In CRM not valid'!$M$2:$M$46,"Research",'Relevant - In CRM not valid'!$R$2:$R$46,"Academic")</f>
        <v>4</v>
      </c>
      <c r="J15" s="2">
        <f>COUNTIFS('Relevant - In CRM valid'!$T$2:$T$4699,$A15,'Relevant - In CRM valid'!$G$2:$G$4699,"UK",'Relevant - In CRM valid'!$M$2:$M$4699,"Finance")+COUNTIFS('Relevant - In CRM unknown'!$T$2:$T$253,$A15,'Relevant - In CRM unknown'!$G$2:$G$253,"UK",'Relevant - In CRM unknown'!$M$2:$M$253,"Finance")+COUNTIFS('Relevant - IN NOW CRM valid'!$T$2:$T$2328,$A15,'Relevant - IN NOW CRM valid'!$G$2:$G$2328,"UK",'Relevant - IN NOW CRM valid'!$M$2:$M$2328,"Finance")+COUNTIFS('Relevant - IN NOW CRM unknown'!$T$2:$T$1227,$A15,'Relevant - IN NOW CRM unknown'!$G$2:$G$1227,"UK",'Relevant - IN NOW CRM unknown'!$M$2:$M$1227,"Finance")+COUNTIFS('Relevant - Not CRM not valid'!$T$2:$T$416,$A15,'Relevant - Not CRM not valid'!$G$2:$G$416,"UK",'Relevant - Not CRM not valid'!$M$2:$M$416,"Finance")+COUNTIFS('Relevant - In CRM not valid'!$T$2:$T$46,$A15,'Relevant - In CRM not valid'!$G$2:$G$46,"UK",'Relevant - In CRM not valid'!$M$2:$M$46,"Finance")</f>
        <v>4</v>
      </c>
      <c r="K15" s="2">
        <f>COUNTIFS('Relevant - In CRM valid'!$T$2:$T$4699,$A15,'Relevant - In CRM valid'!$G$2:$G$4699,"UK",'Relevant - In CRM valid'!$M$2:$M$4699,"IT/Systems")+COUNTIFS('Relevant - In CRM unknown'!$T$2:$T$253,$A15,'Relevant - In CRM unknown'!$G$2:$G$253,"UK",'Relevant - In CRM unknown'!$M$2:$M$253,"IT/Systems")+COUNTIFS('Relevant - IN NOW CRM valid'!$T$2:$T$2328,$A15,'Relevant - IN NOW CRM valid'!$G$2:$G$2328,"UK",'Relevant - IN NOW CRM valid'!$M$2:$M$2328,"IT/Systems")+COUNTIFS('Relevant - IN NOW CRM unknown'!$T$2:$T$1227,$A15,'Relevant - IN NOW CRM unknown'!$G$2:$G$1227,"UK",'Relevant - IN NOW CRM unknown'!$M$2:$M$1227,"IT/Systems")+COUNTIFS('Relevant - Not CRM not valid'!$T$2:$T$416,$A15,'Relevant - Not CRM not valid'!$G$2:$G$416,"UK",'Relevant - Not CRM not valid'!$M$2:$M$416,"IT/Systems")+COUNTIFS('Relevant - In CRM not valid'!$T$2:$T$46,$A15,'Relevant - In CRM not valid'!$G$2:$G$46,"UK",'Relevant - In CRM not valid'!$M$2:$M$46,"IT/Systems")</f>
        <v>6</v>
      </c>
      <c r="L15" s="2">
        <f>COUNTIFS('Relevant - In CRM valid'!$T$2:$T$4699,$A15,'Relevant - In CRM valid'!$G$2:$G$4699,"UK",'Relevant - In CRM valid'!$M$2:$M$4699,"")+COUNTIFS('Relevant - In CRM unknown'!$T$2:$T$253,$A15,'Relevant - In CRM unknown'!$G$2:$G$253,"UK",'Relevant - In CRM unknown'!$M$2:$M$253,"")+COUNTIFS('Relevant - IN NOW CRM valid'!$T$2:$T$2328,$A15,'Relevant - IN NOW CRM valid'!$G$2:$G$2328,"UK",'Relevant - IN NOW CRM valid'!$M$2:$M$2328,"")+COUNTIFS('Relevant - IN NOW CRM unknown'!$T$2:$T$1227,$A15,'Relevant - IN NOW CRM unknown'!$G$2:$G$1227,"UK",'Relevant - IN NOW CRM unknown'!$M$2:$M$1227,"")+COUNTIFS('Relevant - Not CRM not valid'!$T$2:$T$416,$A15,'Relevant - Not CRM not valid'!$G$2:$G$416,"UK",'Relevant - Not CRM not valid'!$M$2:$M$416,"")+COUNTIFS('Relevant - In CRM not valid'!$T$2:$T$46,$A15,'Relevant - In CRM not valid'!$G$2:$G$46,"UK",'Relevant - In CRM not valid'!$M$2:$M$46,"")</f>
        <v>10</v>
      </c>
      <c r="M15" s="2">
        <f t="shared" si="0"/>
        <v>3</v>
      </c>
      <c r="N15" s="2">
        <f>COUNTIFS('Relevant - In CRM valid'!$T$2:$T$4699,$A15,'Relevant - In CRM valid'!$G$2:$G$4699,"UK",'Relevant - In CRM valid'!$Q$2:$Q$4699,"valid")+COUNTIFS('Relevant - In CRM unknown'!$T$2:$T$253,$A15,'Relevant - In CRM unknown'!$G$2:$G$253,"UK",'Relevant - In CRM unknown'!$Q$2:$Q$253,"valid")+COUNTIFS('Relevant - IN NOW CRM valid'!$T$2:$T$2328,$A15,'Relevant - IN NOW CRM valid'!$G$2:$G$2328,"UK",'Relevant - IN NOW CRM valid'!$Q$2:$Q$2328,"valid")+COUNTIFS('Relevant - IN NOW CRM unknown'!$T$2:$T$1227,$A15,'Relevant - IN NOW CRM unknown'!$G$2:$G$1227,"UK",'Relevant - IN NOW CRM unknown'!$Q$2:$Q$1227,"valid")+COUNTIFS('Relevant - Not CRM not valid'!$T$2:$T$416,$A15,'Relevant - Not CRM not valid'!$G$2:$G$416,"UK",'Relevant - Not CRM not valid'!$Q$2:$Q$416,"valid")+COUNTIFS('Relevant - In CRM not valid'!$T$2:$T$46,$A15,'Relevant - In CRM not valid'!$G$2:$G$46,"UK",'Relevant - In CRM not valid'!$Q$2:$Q$46,"valid")</f>
        <v>76</v>
      </c>
      <c r="O15" s="2" t="str">
        <f t="shared" si="1"/>
        <v/>
      </c>
    </row>
    <row r="16" spans="1:15" ht="15" customHeight="1">
      <c r="A16" s="2" t="s">
        <v>125</v>
      </c>
      <c r="B16" s="2" t="s">
        <v>126</v>
      </c>
      <c r="C16" s="2" t="s">
        <v>95</v>
      </c>
      <c r="D16" s="2" t="str">
        <f>IFERROR(INDEX('UK Target Institutions'!$D$2:$D$727,MATCH($A16,'UK Target Institutions'!$A$2:$A$727,0)),"")</f>
        <v>Yes</v>
      </c>
      <c r="E16" s="2">
        <f>COUNTIFS('Relevant - In CRM valid'!$T$2:$T$4699,$A16,'Relevant - In CRM valid'!$G$2:$G$4699,"UK")+COUNTIFS('Relevant - In CRM unknown'!$T$2:$T$253,$A16,'Relevant - In CRM unknown'!$G$2:$G$253,"UK")+COUNTIFS('Relevant - IN NOW CRM valid'!$T$2:$T$2328,$A16,'Relevant - IN NOW CRM valid'!$G$2:$G$2328,"UK")+COUNTIFS('Relevant - IN NOW CRM unknown'!$T$2:$T$1227,$A16,'Relevant - IN NOW CRM unknown'!$G$2:$G$1227,"UK")+COUNTIFS('Relevant - Not CRM not valid'!$T$2:$T$416,$A16,'Relevant - Not CRM not valid'!$G$2:$G$416,"UK")+COUNTIFS('Relevant - In CRM not valid'!$T$2:$T$46,$A16,'Relevant - In CRM not valid'!$G$2:$G$46,"UK")</f>
        <v>77</v>
      </c>
      <c r="F16" s="2">
        <f>COUNTIFS('Relevant - In CRM valid'!$T$2:$T$4699,$A16,'Relevant - In CRM valid'!$G$2:$G$4699,"UK",'Relevant - In CRM valid'!$M$2:$M$4699,"Research")+COUNTIFS('Relevant - In CRM unknown'!$T$2:$T$253,$A16,'Relevant - In CRM unknown'!$G$2:$G$253,"UK",'Relevant - In CRM unknown'!$M$2:$M$253,"Research")+COUNTIFS('Relevant - IN NOW CRM valid'!$T$2:$T$2328,$A16,'Relevant - IN NOW CRM valid'!$G$2:$G$2328,"UK",'Relevant - IN NOW CRM valid'!$M$2:$M$2328,"Research")+COUNTIFS('Relevant - IN NOW CRM unknown'!$T$2:$T$1227,$A16,'Relevant - IN NOW CRM unknown'!$G$2:$G$1227,"UK",'Relevant - IN NOW CRM unknown'!$M$2:$M$1227,"Research")+COUNTIFS('Relevant - Not CRM not valid'!$T$2:$T$416,$A16,'Relevant - Not CRM not valid'!$G$2:$G$416,"UK",'Relevant - Not CRM not valid'!$M$2:$M$416,"Research")+COUNTIFS('Relevant - In CRM not valid'!$T$2:$T$46,$A16,'Relevant - In CRM not valid'!$G$2:$G$46,"UK",'Relevant - In CRM not valid'!$M$2:$M$46,"Research")</f>
        <v>72</v>
      </c>
      <c r="G16" s="2">
        <f>COUNTIFS('Relevant - In CRM valid'!$T$2:$T$4699,$A16,'Relevant - In CRM valid'!$G$2:$G$4699,"UK",'Relevant - In CRM valid'!$M$2:$M$4699,"Research",'Relevant - In CRM valid'!$R$2:$R$4699,"Senior")+COUNTIFS('Relevant - In CRM unknown'!$T$2:$T$253,$A16,'Relevant - In CRM unknown'!$G$2:$G$253,"UK",'Relevant - In CRM unknown'!$M$2:$M$253,"Research",'Relevant - In CRM unknown'!$R$2:$R$253,"Senior")+COUNTIFS('Relevant - IN NOW CRM valid'!$T$2:$T$2328,$A16,'Relevant - IN NOW CRM valid'!$G$2:$G$2328,"UK",'Relevant - IN NOW CRM valid'!$M$2:$M$2328,"Research",'Relevant - IN NOW CRM valid'!$R$2:$R$2328,"Senior")+COUNTIFS('Relevant - IN NOW CRM unknown'!$T$2:$T$1227,$A16,'Relevant - IN NOW CRM unknown'!$G$2:$G$1227,"UK",'Relevant - IN NOW CRM unknown'!$M$2:$M$1227,"Research",'Relevant - IN NOW CRM unknown'!$R$2:$R$1227,"Senior")+COUNTIFS('Relevant - Not CRM not valid'!$T$2:$T$416,$A16,'Relevant - Not CRM not valid'!$G$2:$G$416,"UK",'Relevant - Not CRM not valid'!$M$2:$M$416,"Research",'Relevant - Not CRM not valid'!$R$2:$R$416,"Senior")+COUNTIFS('Relevant - In CRM not valid'!$T$2:$T$46,$A16,'Relevant - In CRM not valid'!$G$2:$G$46,"UK",'Relevant - In CRM not valid'!$M$2:$M$46,"Research",'Relevant - In CRM not valid'!$R$2:$R$46,"Senior")</f>
        <v>23</v>
      </c>
      <c r="H16" s="2">
        <f>COUNTIFS('Relevant - In CRM valid'!$T$2:$T$4699,$A16,'Relevant - In CRM valid'!$G$2:$G$4699,"UK",'Relevant - In CRM valid'!$M$2:$M$4699,"Research",'Relevant - In CRM valid'!$R$2:$R$4699,"Operational")+COUNTIFS('Relevant - In CRM unknown'!$T$2:$T$253,$A16,'Relevant - In CRM unknown'!$G$2:$G$253,"UK",'Relevant - In CRM unknown'!$M$2:$M$253,"Research",'Relevant - In CRM unknown'!$R$2:$R$253,"Operational")+COUNTIFS('Relevant - IN NOW CRM valid'!$T$2:$T$2328,$A16,'Relevant - IN NOW CRM valid'!$G$2:$G$2328,"UK",'Relevant - IN NOW CRM valid'!$M$2:$M$2328,"Research",'Relevant - IN NOW CRM valid'!$R$2:$R$2328,"Operational")+COUNTIFS('Relevant - IN NOW CRM unknown'!$T$2:$T$1227,$A16,'Relevant - IN NOW CRM unknown'!$G$2:$G$1227,"UK",'Relevant - IN NOW CRM unknown'!$M$2:$M$1227,"Research",'Relevant - IN NOW CRM unknown'!$R$2:$R$1227,"Operational")+COUNTIFS('Relevant - Not CRM not valid'!$T$2:$T$416,$A16,'Relevant - Not CRM not valid'!$G$2:$G$416,"UK",'Relevant - Not CRM not valid'!$M$2:$M$416,"Research",'Relevant - Not CRM not valid'!$R$2:$R$416,"Operational")+COUNTIFS('Relevant - In CRM not valid'!$T$2:$T$46,$A16,'Relevant - In CRM not valid'!$G$2:$G$46,"UK",'Relevant - In CRM not valid'!$M$2:$M$46,"Research",'Relevant - In CRM not valid'!$R$2:$R$46,"Operational")</f>
        <v>48</v>
      </c>
      <c r="I16" s="2">
        <f>COUNTIFS('Relevant - In CRM valid'!$T$2:$T$4699,$A16,'Relevant - In CRM valid'!$G$2:$G$4699,"UK",'Relevant - In CRM valid'!$M$2:$M$4699,"Research",'Relevant - In CRM valid'!$R$2:$R$4699,"Academic")+COUNTIFS('Relevant - In CRM unknown'!$T$2:$T$253,$A16,'Relevant - In CRM unknown'!$G$2:$G$253,"UK",'Relevant - In CRM unknown'!$M$2:$M$253,"Research",'Relevant - In CRM unknown'!$R$2:$R$253,"Academic")+COUNTIFS('Relevant - IN NOW CRM valid'!$T$2:$T$2328,$A16,'Relevant - IN NOW CRM valid'!$G$2:$G$2328,"UK",'Relevant - IN NOW CRM valid'!$M$2:$M$2328,"Research",'Relevant - IN NOW CRM valid'!$R$2:$R$2328,"Academic")+COUNTIFS('Relevant - IN NOW CRM unknown'!$T$2:$T$1227,$A16,'Relevant - IN NOW CRM unknown'!$G$2:$G$1227,"UK",'Relevant - IN NOW CRM unknown'!$M$2:$M$1227,"Research",'Relevant - IN NOW CRM unknown'!$R$2:$R$1227,"Academic")+COUNTIFS('Relevant - Not CRM not valid'!$T$2:$T$416,$A16,'Relevant - Not CRM not valid'!$G$2:$G$416,"UK",'Relevant - Not CRM not valid'!$M$2:$M$416,"Research",'Relevant - Not CRM not valid'!$R$2:$R$416,"Academic")+COUNTIFS('Relevant - In CRM not valid'!$T$2:$T$46,$A16,'Relevant - In CRM not valid'!$G$2:$G$46,"UK",'Relevant - In CRM not valid'!$M$2:$M$46,"Research",'Relevant - In CRM not valid'!$R$2:$R$46,"Academic")</f>
        <v>1</v>
      </c>
      <c r="J16" s="2">
        <f>COUNTIFS('Relevant - In CRM valid'!$T$2:$T$4699,$A16,'Relevant - In CRM valid'!$G$2:$G$4699,"UK",'Relevant - In CRM valid'!$M$2:$M$4699,"Finance")+COUNTIFS('Relevant - In CRM unknown'!$T$2:$T$253,$A16,'Relevant - In CRM unknown'!$G$2:$G$253,"UK",'Relevant - In CRM unknown'!$M$2:$M$253,"Finance")+COUNTIFS('Relevant - IN NOW CRM valid'!$T$2:$T$2328,$A16,'Relevant - IN NOW CRM valid'!$G$2:$G$2328,"UK",'Relevant - IN NOW CRM valid'!$M$2:$M$2328,"Finance")+COUNTIFS('Relevant - IN NOW CRM unknown'!$T$2:$T$1227,$A16,'Relevant - IN NOW CRM unknown'!$G$2:$G$1227,"UK",'Relevant - IN NOW CRM unknown'!$M$2:$M$1227,"Finance")+COUNTIFS('Relevant - Not CRM not valid'!$T$2:$T$416,$A16,'Relevant - Not CRM not valid'!$G$2:$G$416,"UK",'Relevant - Not CRM not valid'!$M$2:$M$416,"Finance")+COUNTIFS('Relevant - In CRM not valid'!$T$2:$T$46,$A16,'Relevant - In CRM not valid'!$G$2:$G$46,"UK",'Relevant - In CRM not valid'!$M$2:$M$46,"Finance")</f>
        <v>1</v>
      </c>
      <c r="K16" s="2">
        <f>COUNTIFS('Relevant - In CRM valid'!$T$2:$T$4699,$A16,'Relevant - In CRM valid'!$G$2:$G$4699,"UK",'Relevant - In CRM valid'!$M$2:$M$4699,"IT/Systems")+COUNTIFS('Relevant - In CRM unknown'!$T$2:$T$253,$A16,'Relevant - In CRM unknown'!$G$2:$G$253,"UK",'Relevant - In CRM unknown'!$M$2:$M$253,"IT/Systems")+COUNTIFS('Relevant - IN NOW CRM valid'!$T$2:$T$2328,$A16,'Relevant - IN NOW CRM valid'!$G$2:$G$2328,"UK",'Relevant - IN NOW CRM valid'!$M$2:$M$2328,"IT/Systems")+COUNTIFS('Relevant - IN NOW CRM unknown'!$T$2:$T$1227,$A16,'Relevant - IN NOW CRM unknown'!$G$2:$G$1227,"UK",'Relevant - IN NOW CRM unknown'!$M$2:$M$1227,"IT/Systems")+COUNTIFS('Relevant - Not CRM not valid'!$T$2:$T$416,$A16,'Relevant - Not CRM not valid'!$G$2:$G$416,"UK",'Relevant - Not CRM not valid'!$M$2:$M$416,"IT/Systems")+COUNTIFS('Relevant - In CRM not valid'!$T$2:$T$46,$A16,'Relevant - In CRM not valid'!$G$2:$G$46,"UK",'Relevant - In CRM not valid'!$M$2:$M$46,"IT/Systems")</f>
        <v>4</v>
      </c>
      <c r="L16" s="2">
        <f>COUNTIFS('Relevant - In CRM valid'!$T$2:$T$4699,$A16,'Relevant - In CRM valid'!$G$2:$G$4699,"UK",'Relevant - In CRM valid'!$M$2:$M$4699,"")+COUNTIFS('Relevant - In CRM unknown'!$T$2:$T$253,$A16,'Relevant - In CRM unknown'!$G$2:$G$253,"UK",'Relevant - In CRM unknown'!$M$2:$M$253,"")+COUNTIFS('Relevant - IN NOW CRM valid'!$T$2:$T$2328,$A16,'Relevant - IN NOW CRM valid'!$G$2:$G$2328,"UK",'Relevant - IN NOW CRM valid'!$M$2:$M$2328,"")+COUNTIFS('Relevant - IN NOW CRM unknown'!$T$2:$T$1227,$A16,'Relevant - IN NOW CRM unknown'!$G$2:$G$1227,"UK",'Relevant - IN NOW CRM unknown'!$M$2:$M$1227,"")+COUNTIFS('Relevant - Not CRM not valid'!$T$2:$T$416,$A16,'Relevant - Not CRM not valid'!$G$2:$G$416,"UK",'Relevant - Not CRM not valid'!$M$2:$M$416,"")+COUNTIFS('Relevant - In CRM not valid'!$T$2:$T$46,$A16,'Relevant - In CRM not valid'!$G$2:$G$46,"UK",'Relevant - In CRM not valid'!$M$2:$M$46,"")</f>
        <v>0</v>
      </c>
      <c r="M16" s="2">
        <f t="shared" si="0"/>
        <v>3</v>
      </c>
      <c r="N16" s="2">
        <f>COUNTIFS('Relevant - In CRM valid'!$T$2:$T$4699,$A16,'Relevant - In CRM valid'!$G$2:$G$4699,"UK",'Relevant - In CRM valid'!$Q$2:$Q$4699,"valid")+COUNTIFS('Relevant - In CRM unknown'!$T$2:$T$253,$A16,'Relevant - In CRM unknown'!$G$2:$G$253,"UK",'Relevant - In CRM unknown'!$Q$2:$Q$253,"valid")+COUNTIFS('Relevant - IN NOW CRM valid'!$T$2:$T$2328,$A16,'Relevant - IN NOW CRM valid'!$G$2:$G$2328,"UK",'Relevant - IN NOW CRM valid'!$Q$2:$Q$2328,"valid")+COUNTIFS('Relevant - IN NOW CRM unknown'!$T$2:$T$1227,$A16,'Relevant - IN NOW CRM unknown'!$G$2:$G$1227,"UK",'Relevant - IN NOW CRM unknown'!$Q$2:$Q$1227,"valid")+COUNTIFS('Relevant - Not CRM not valid'!$T$2:$T$416,$A16,'Relevant - Not CRM not valid'!$G$2:$G$416,"UK",'Relevant - Not CRM not valid'!$Q$2:$Q$416,"valid")+COUNTIFS('Relevant - In CRM not valid'!$T$2:$T$46,$A16,'Relevant - In CRM not valid'!$G$2:$G$46,"UK",'Relevant - In CRM not valid'!$Q$2:$Q$46,"valid")</f>
        <v>70</v>
      </c>
      <c r="O16" s="2" t="str">
        <f t="shared" si="1"/>
        <v/>
      </c>
    </row>
    <row r="17" spans="1:15" ht="15" customHeight="1">
      <c r="A17" s="2" t="s">
        <v>127</v>
      </c>
      <c r="B17" s="2" t="s">
        <v>128</v>
      </c>
      <c r="C17" s="2" t="s">
        <v>95</v>
      </c>
      <c r="D17" s="2" t="str">
        <f>IFERROR(INDEX('UK Target Institutions'!$D$2:$D$727,MATCH($A17,'UK Target Institutions'!$A$2:$A$727,0)),"")</f>
        <v>Yes</v>
      </c>
      <c r="E17" s="2">
        <f>COUNTIFS('Relevant - In CRM valid'!$T$2:$T$4699,$A17,'Relevant - In CRM valid'!$G$2:$G$4699,"UK")+COUNTIFS('Relevant - In CRM unknown'!$T$2:$T$253,$A17,'Relevant - In CRM unknown'!$G$2:$G$253,"UK")+COUNTIFS('Relevant - IN NOW CRM valid'!$T$2:$T$2328,$A17,'Relevant - IN NOW CRM valid'!$G$2:$G$2328,"UK")+COUNTIFS('Relevant - IN NOW CRM unknown'!$T$2:$T$1227,$A17,'Relevant - IN NOW CRM unknown'!$G$2:$G$1227,"UK")+COUNTIFS('Relevant - Not CRM not valid'!$T$2:$T$416,$A17,'Relevant - Not CRM not valid'!$G$2:$G$416,"UK")+COUNTIFS('Relevant - In CRM not valid'!$T$2:$T$46,$A17,'Relevant - In CRM not valid'!$G$2:$G$46,"UK")</f>
        <v>72</v>
      </c>
      <c r="F17" s="2">
        <f>COUNTIFS('Relevant - In CRM valid'!$T$2:$T$4699,$A17,'Relevant - In CRM valid'!$G$2:$G$4699,"UK",'Relevant - In CRM valid'!$M$2:$M$4699,"Research")+COUNTIFS('Relevant - In CRM unknown'!$T$2:$T$253,$A17,'Relevant - In CRM unknown'!$G$2:$G$253,"UK",'Relevant - In CRM unknown'!$M$2:$M$253,"Research")+COUNTIFS('Relevant - IN NOW CRM valid'!$T$2:$T$2328,$A17,'Relevant - IN NOW CRM valid'!$G$2:$G$2328,"UK",'Relevant - IN NOW CRM valid'!$M$2:$M$2328,"Research")+COUNTIFS('Relevant - IN NOW CRM unknown'!$T$2:$T$1227,$A17,'Relevant - IN NOW CRM unknown'!$G$2:$G$1227,"UK",'Relevant - IN NOW CRM unknown'!$M$2:$M$1227,"Research")+COUNTIFS('Relevant - Not CRM not valid'!$T$2:$T$416,$A17,'Relevant - Not CRM not valid'!$G$2:$G$416,"UK",'Relevant - Not CRM not valid'!$M$2:$M$416,"Research")+COUNTIFS('Relevant - In CRM not valid'!$T$2:$T$46,$A17,'Relevant - In CRM not valid'!$G$2:$G$46,"UK",'Relevant - In CRM not valid'!$M$2:$M$46,"Research")</f>
        <v>65</v>
      </c>
      <c r="G17" s="2">
        <f>COUNTIFS('Relevant - In CRM valid'!$T$2:$T$4699,$A17,'Relevant - In CRM valid'!$G$2:$G$4699,"UK",'Relevant - In CRM valid'!$M$2:$M$4699,"Research",'Relevant - In CRM valid'!$R$2:$R$4699,"Senior")+COUNTIFS('Relevant - In CRM unknown'!$T$2:$T$253,$A17,'Relevant - In CRM unknown'!$G$2:$G$253,"UK",'Relevant - In CRM unknown'!$M$2:$M$253,"Research",'Relevant - In CRM unknown'!$R$2:$R$253,"Senior")+COUNTIFS('Relevant - IN NOW CRM valid'!$T$2:$T$2328,$A17,'Relevant - IN NOW CRM valid'!$G$2:$G$2328,"UK",'Relevant - IN NOW CRM valid'!$M$2:$M$2328,"Research",'Relevant - IN NOW CRM valid'!$R$2:$R$2328,"Senior")+COUNTIFS('Relevant - IN NOW CRM unknown'!$T$2:$T$1227,$A17,'Relevant - IN NOW CRM unknown'!$G$2:$G$1227,"UK",'Relevant - IN NOW CRM unknown'!$M$2:$M$1227,"Research",'Relevant - IN NOW CRM unknown'!$R$2:$R$1227,"Senior")+COUNTIFS('Relevant - Not CRM not valid'!$T$2:$T$416,$A17,'Relevant - Not CRM not valid'!$G$2:$G$416,"UK",'Relevant - Not CRM not valid'!$M$2:$M$416,"Research",'Relevant - Not CRM not valid'!$R$2:$R$416,"Senior")+COUNTIFS('Relevant - In CRM not valid'!$T$2:$T$46,$A17,'Relevant - In CRM not valid'!$G$2:$G$46,"UK",'Relevant - In CRM not valid'!$M$2:$M$46,"Research",'Relevant - In CRM not valid'!$R$2:$R$46,"Senior")</f>
        <v>13</v>
      </c>
      <c r="H17" s="2">
        <f>COUNTIFS('Relevant - In CRM valid'!$T$2:$T$4699,$A17,'Relevant - In CRM valid'!$G$2:$G$4699,"UK",'Relevant - In CRM valid'!$M$2:$M$4699,"Research",'Relevant - In CRM valid'!$R$2:$R$4699,"Operational")+COUNTIFS('Relevant - In CRM unknown'!$T$2:$T$253,$A17,'Relevant - In CRM unknown'!$G$2:$G$253,"UK",'Relevant - In CRM unknown'!$M$2:$M$253,"Research",'Relevant - In CRM unknown'!$R$2:$R$253,"Operational")+COUNTIFS('Relevant - IN NOW CRM valid'!$T$2:$T$2328,$A17,'Relevant - IN NOW CRM valid'!$G$2:$G$2328,"UK",'Relevant - IN NOW CRM valid'!$M$2:$M$2328,"Research",'Relevant - IN NOW CRM valid'!$R$2:$R$2328,"Operational")+COUNTIFS('Relevant - IN NOW CRM unknown'!$T$2:$T$1227,$A17,'Relevant - IN NOW CRM unknown'!$G$2:$G$1227,"UK",'Relevant - IN NOW CRM unknown'!$M$2:$M$1227,"Research",'Relevant - IN NOW CRM unknown'!$R$2:$R$1227,"Operational")+COUNTIFS('Relevant - Not CRM not valid'!$T$2:$T$416,$A17,'Relevant - Not CRM not valid'!$G$2:$G$416,"UK",'Relevant - Not CRM not valid'!$M$2:$M$416,"Research",'Relevant - Not CRM not valid'!$R$2:$R$416,"Operational")+COUNTIFS('Relevant - In CRM not valid'!$T$2:$T$46,$A17,'Relevant - In CRM not valid'!$G$2:$G$46,"UK",'Relevant - In CRM not valid'!$M$2:$M$46,"Research",'Relevant - In CRM not valid'!$R$2:$R$46,"Operational")</f>
        <v>45</v>
      </c>
      <c r="I17" s="2">
        <f>COUNTIFS('Relevant - In CRM valid'!$T$2:$T$4699,$A17,'Relevant - In CRM valid'!$G$2:$G$4699,"UK",'Relevant - In CRM valid'!$M$2:$M$4699,"Research",'Relevant - In CRM valid'!$R$2:$R$4699,"Academic")+COUNTIFS('Relevant - In CRM unknown'!$T$2:$T$253,$A17,'Relevant - In CRM unknown'!$G$2:$G$253,"UK",'Relevant - In CRM unknown'!$M$2:$M$253,"Research",'Relevant - In CRM unknown'!$R$2:$R$253,"Academic")+COUNTIFS('Relevant - IN NOW CRM valid'!$T$2:$T$2328,$A17,'Relevant - IN NOW CRM valid'!$G$2:$G$2328,"UK",'Relevant - IN NOW CRM valid'!$M$2:$M$2328,"Research",'Relevant - IN NOW CRM valid'!$R$2:$R$2328,"Academic")+COUNTIFS('Relevant - IN NOW CRM unknown'!$T$2:$T$1227,$A17,'Relevant - IN NOW CRM unknown'!$G$2:$G$1227,"UK",'Relevant - IN NOW CRM unknown'!$M$2:$M$1227,"Research",'Relevant - IN NOW CRM unknown'!$R$2:$R$1227,"Academic")+COUNTIFS('Relevant - Not CRM not valid'!$T$2:$T$416,$A17,'Relevant - Not CRM not valid'!$G$2:$G$416,"UK",'Relevant - Not CRM not valid'!$M$2:$M$416,"Research",'Relevant - Not CRM not valid'!$R$2:$R$416,"Academic")+COUNTIFS('Relevant - In CRM not valid'!$T$2:$T$46,$A17,'Relevant - In CRM not valid'!$G$2:$G$46,"UK",'Relevant - In CRM not valid'!$M$2:$M$46,"Research",'Relevant - In CRM not valid'!$R$2:$R$46,"Academic")</f>
        <v>7</v>
      </c>
      <c r="J17" s="2">
        <f>COUNTIFS('Relevant - In CRM valid'!$T$2:$T$4699,$A17,'Relevant - In CRM valid'!$G$2:$G$4699,"UK",'Relevant - In CRM valid'!$M$2:$M$4699,"Finance")+COUNTIFS('Relevant - In CRM unknown'!$T$2:$T$253,$A17,'Relevant - In CRM unknown'!$G$2:$G$253,"UK",'Relevant - In CRM unknown'!$M$2:$M$253,"Finance")+COUNTIFS('Relevant - IN NOW CRM valid'!$T$2:$T$2328,$A17,'Relevant - IN NOW CRM valid'!$G$2:$G$2328,"UK",'Relevant - IN NOW CRM valid'!$M$2:$M$2328,"Finance")+COUNTIFS('Relevant - IN NOW CRM unknown'!$T$2:$T$1227,$A17,'Relevant - IN NOW CRM unknown'!$G$2:$G$1227,"UK",'Relevant - IN NOW CRM unknown'!$M$2:$M$1227,"Finance")+COUNTIFS('Relevant - Not CRM not valid'!$T$2:$T$416,$A17,'Relevant - Not CRM not valid'!$G$2:$G$416,"UK",'Relevant - Not CRM not valid'!$M$2:$M$416,"Finance")+COUNTIFS('Relevant - In CRM not valid'!$T$2:$T$46,$A17,'Relevant - In CRM not valid'!$G$2:$G$46,"UK",'Relevant - In CRM not valid'!$M$2:$M$46,"Finance")</f>
        <v>5</v>
      </c>
      <c r="K17" s="2">
        <f>COUNTIFS('Relevant - In CRM valid'!$T$2:$T$4699,$A17,'Relevant - In CRM valid'!$G$2:$G$4699,"UK",'Relevant - In CRM valid'!$M$2:$M$4699,"IT/Systems")+COUNTIFS('Relevant - In CRM unknown'!$T$2:$T$253,$A17,'Relevant - In CRM unknown'!$G$2:$G$253,"UK",'Relevant - In CRM unknown'!$M$2:$M$253,"IT/Systems")+COUNTIFS('Relevant - IN NOW CRM valid'!$T$2:$T$2328,$A17,'Relevant - IN NOW CRM valid'!$G$2:$G$2328,"UK",'Relevant - IN NOW CRM valid'!$M$2:$M$2328,"IT/Systems")+COUNTIFS('Relevant - IN NOW CRM unknown'!$T$2:$T$1227,$A17,'Relevant - IN NOW CRM unknown'!$G$2:$G$1227,"UK",'Relevant - IN NOW CRM unknown'!$M$2:$M$1227,"IT/Systems")+COUNTIFS('Relevant - Not CRM not valid'!$T$2:$T$416,$A17,'Relevant - Not CRM not valid'!$G$2:$G$416,"UK",'Relevant - Not CRM not valid'!$M$2:$M$416,"IT/Systems")+COUNTIFS('Relevant - In CRM not valid'!$T$2:$T$46,$A17,'Relevant - In CRM not valid'!$G$2:$G$46,"UK",'Relevant - In CRM not valid'!$M$2:$M$46,"IT/Systems")</f>
        <v>2</v>
      </c>
      <c r="L17" s="2">
        <f>COUNTIFS('Relevant - In CRM valid'!$T$2:$T$4699,$A17,'Relevant - In CRM valid'!$G$2:$G$4699,"UK",'Relevant - In CRM valid'!$M$2:$M$4699,"")+COUNTIFS('Relevant - In CRM unknown'!$T$2:$T$253,$A17,'Relevant - In CRM unknown'!$G$2:$G$253,"UK",'Relevant - In CRM unknown'!$M$2:$M$253,"")+COUNTIFS('Relevant - IN NOW CRM valid'!$T$2:$T$2328,$A17,'Relevant - IN NOW CRM valid'!$G$2:$G$2328,"UK",'Relevant - IN NOW CRM valid'!$M$2:$M$2328,"")+COUNTIFS('Relevant - IN NOW CRM unknown'!$T$2:$T$1227,$A17,'Relevant - IN NOW CRM unknown'!$G$2:$G$1227,"UK",'Relevant - IN NOW CRM unknown'!$M$2:$M$1227,"")+COUNTIFS('Relevant - Not CRM not valid'!$T$2:$T$416,$A17,'Relevant - Not CRM not valid'!$G$2:$G$416,"UK",'Relevant - Not CRM not valid'!$M$2:$M$416,"")+COUNTIFS('Relevant - In CRM not valid'!$T$2:$T$46,$A17,'Relevant - In CRM not valid'!$G$2:$G$46,"UK",'Relevant - In CRM not valid'!$M$2:$M$46,"")</f>
        <v>0</v>
      </c>
      <c r="M17" s="2">
        <f t="shared" si="0"/>
        <v>3</v>
      </c>
      <c r="N17" s="2">
        <f>COUNTIFS('Relevant - In CRM valid'!$T$2:$T$4699,$A17,'Relevant - In CRM valid'!$G$2:$G$4699,"UK",'Relevant - In CRM valid'!$Q$2:$Q$4699,"valid")+COUNTIFS('Relevant - In CRM unknown'!$T$2:$T$253,$A17,'Relevant - In CRM unknown'!$G$2:$G$253,"UK",'Relevant - In CRM unknown'!$Q$2:$Q$253,"valid")+COUNTIFS('Relevant - IN NOW CRM valid'!$T$2:$T$2328,$A17,'Relevant - IN NOW CRM valid'!$G$2:$G$2328,"UK",'Relevant - IN NOW CRM valid'!$Q$2:$Q$2328,"valid")+COUNTIFS('Relevant - IN NOW CRM unknown'!$T$2:$T$1227,$A17,'Relevant - IN NOW CRM unknown'!$G$2:$G$1227,"UK",'Relevant - IN NOW CRM unknown'!$Q$2:$Q$1227,"valid")+COUNTIFS('Relevant - Not CRM not valid'!$T$2:$T$416,$A17,'Relevant - Not CRM not valid'!$G$2:$G$416,"UK",'Relevant - Not CRM not valid'!$Q$2:$Q$416,"valid")+COUNTIFS('Relevant - In CRM not valid'!$T$2:$T$46,$A17,'Relevant - In CRM not valid'!$G$2:$G$46,"UK",'Relevant - In CRM not valid'!$Q$2:$Q$46,"valid")</f>
        <v>64</v>
      </c>
      <c r="O17" s="2" t="str">
        <f t="shared" si="1"/>
        <v/>
      </c>
    </row>
    <row r="18" spans="1:15" ht="15" customHeight="1">
      <c r="A18" s="2" t="s">
        <v>129</v>
      </c>
      <c r="B18" s="2" t="s">
        <v>130</v>
      </c>
      <c r="C18" s="2" t="s">
        <v>95</v>
      </c>
      <c r="D18" s="2" t="str">
        <f>IFERROR(INDEX('UK Target Institutions'!$D$2:$D$727,MATCH($A18,'UK Target Institutions'!$A$2:$A$727,0)),"")</f>
        <v>Yes</v>
      </c>
      <c r="E18" s="2">
        <f>COUNTIFS('Relevant - In CRM valid'!$T$2:$T$4699,$A18,'Relevant - In CRM valid'!$G$2:$G$4699,"UK")+COUNTIFS('Relevant - In CRM unknown'!$T$2:$T$253,$A18,'Relevant - In CRM unknown'!$G$2:$G$253,"UK")+COUNTIFS('Relevant - IN NOW CRM valid'!$T$2:$T$2328,$A18,'Relevant - IN NOW CRM valid'!$G$2:$G$2328,"UK")+COUNTIFS('Relevant - IN NOW CRM unknown'!$T$2:$T$1227,$A18,'Relevant - IN NOW CRM unknown'!$G$2:$G$1227,"UK")+COUNTIFS('Relevant - Not CRM not valid'!$T$2:$T$416,$A18,'Relevant - Not CRM not valid'!$G$2:$G$416,"UK")+COUNTIFS('Relevant - In CRM not valid'!$T$2:$T$46,$A18,'Relevant - In CRM not valid'!$G$2:$G$46,"UK")</f>
        <v>72</v>
      </c>
      <c r="F18" s="2">
        <f>COUNTIFS('Relevant - In CRM valid'!$T$2:$T$4699,$A18,'Relevant - In CRM valid'!$G$2:$G$4699,"UK",'Relevant - In CRM valid'!$M$2:$M$4699,"Research")+COUNTIFS('Relevant - In CRM unknown'!$T$2:$T$253,$A18,'Relevant - In CRM unknown'!$G$2:$G$253,"UK",'Relevant - In CRM unknown'!$M$2:$M$253,"Research")+COUNTIFS('Relevant - IN NOW CRM valid'!$T$2:$T$2328,$A18,'Relevant - IN NOW CRM valid'!$G$2:$G$2328,"UK",'Relevant - IN NOW CRM valid'!$M$2:$M$2328,"Research")+COUNTIFS('Relevant - IN NOW CRM unknown'!$T$2:$T$1227,$A18,'Relevant - IN NOW CRM unknown'!$G$2:$G$1227,"UK",'Relevant - IN NOW CRM unknown'!$M$2:$M$1227,"Research")+COUNTIFS('Relevant - Not CRM not valid'!$T$2:$T$416,$A18,'Relevant - Not CRM not valid'!$G$2:$G$416,"UK",'Relevant - Not CRM not valid'!$M$2:$M$416,"Research")+COUNTIFS('Relevant - In CRM not valid'!$T$2:$T$46,$A18,'Relevant - In CRM not valid'!$G$2:$G$46,"UK",'Relevant - In CRM not valid'!$M$2:$M$46,"Research")</f>
        <v>57</v>
      </c>
      <c r="G18" s="2">
        <f>COUNTIFS('Relevant - In CRM valid'!$T$2:$T$4699,$A18,'Relevant - In CRM valid'!$G$2:$G$4699,"UK",'Relevant - In CRM valid'!$M$2:$M$4699,"Research",'Relevant - In CRM valid'!$R$2:$R$4699,"Senior")+COUNTIFS('Relevant - In CRM unknown'!$T$2:$T$253,$A18,'Relevant - In CRM unknown'!$G$2:$G$253,"UK",'Relevant - In CRM unknown'!$M$2:$M$253,"Research",'Relevant - In CRM unknown'!$R$2:$R$253,"Senior")+COUNTIFS('Relevant - IN NOW CRM valid'!$T$2:$T$2328,$A18,'Relevant - IN NOW CRM valid'!$G$2:$G$2328,"UK",'Relevant - IN NOW CRM valid'!$M$2:$M$2328,"Research",'Relevant - IN NOW CRM valid'!$R$2:$R$2328,"Senior")+COUNTIFS('Relevant - IN NOW CRM unknown'!$T$2:$T$1227,$A18,'Relevant - IN NOW CRM unknown'!$G$2:$G$1227,"UK",'Relevant - IN NOW CRM unknown'!$M$2:$M$1227,"Research",'Relevant - IN NOW CRM unknown'!$R$2:$R$1227,"Senior")+COUNTIFS('Relevant - Not CRM not valid'!$T$2:$T$416,$A18,'Relevant - Not CRM not valid'!$G$2:$G$416,"UK",'Relevant - Not CRM not valid'!$M$2:$M$416,"Research",'Relevant - Not CRM not valid'!$R$2:$R$416,"Senior")+COUNTIFS('Relevant - In CRM not valid'!$T$2:$T$46,$A18,'Relevant - In CRM not valid'!$G$2:$G$46,"UK",'Relevant - In CRM not valid'!$M$2:$M$46,"Research",'Relevant - In CRM not valid'!$R$2:$R$46,"Senior")</f>
        <v>21</v>
      </c>
      <c r="H18" s="2">
        <f>COUNTIFS('Relevant - In CRM valid'!$T$2:$T$4699,$A18,'Relevant - In CRM valid'!$G$2:$G$4699,"UK",'Relevant - In CRM valid'!$M$2:$M$4699,"Research",'Relevant - In CRM valid'!$R$2:$R$4699,"Operational")+COUNTIFS('Relevant - In CRM unknown'!$T$2:$T$253,$A18,'Relevant - In CRM unknown'!$G$2:$G$253,"UK",'Relevant - In CRM unknown'!$M$2:$M$253,"Research",'Relevant - In CRM unknown'!$R$2:$R$253,"Operational")+COUNTIFS('Relevant - IN NOW CRM valid'!$T$2:$T$2328,$A18,'Relevant - IN NOW CRM valid'!$G$2:$G$2328,"UK",'Relevant - IN NOW CRM valid'!$M$2:$M$2328,"Research",'Relevant - IN NOW CRM valid'!$R$2:$R$2328,"Operational")+COUNTIFS('Relevant - IN NOW CRM unknown'!$T$2:$T$1227,$A18,'Relevant - IN NOW CRM unknown'!$G$2:$G$1227,"UK",'Relevant - IN NOW CRM unknown'!$M$2:$M$1227,"Research",'Relevant - IN NOW CRM unknown'!$R$2:$R$1227,"Operational")+COUNTIFS('Relevant - Not CRM not valid'!$T$2:$T$416,$A18,'Relevant - Not CRM not valid'!$G$2:$G$416,"UK",'Relevant - Not CRM not valid'!$M$2:$M$416,"Research",'Relevant - Not CRM not valid'!$R$2:$R$416,"Operational")+COUNTIFS('Relevant - In CRM not valid'!$T$2:$T$46,$A18,'Relevant - In CRM not valid'!$G$2:$G$46,"UK",'Relevant - In CRM not valid'!$M$2:$M$46,"Research",'Relevant - In CRM not valid'!$R$2:$R$46,"Operational")</f>
        <v>32</v>
      </c>
      <c r="I18" s="2">
        <f>COUNTIFS('Relevant - In CRM valid'!$T$2:$T$4699,$A18,'Relevant - In CRM valid'!$G$2:$G$4699,"UK",'Relevant - In CRM valid'!$M$2:$M$4699,"Research",'Relevant - In CRM valid'!$R$2:$R$4699,"Academic")+COUNTIFS('Relevant - In CRM unknown'!$T$2:$T$253,$A18,'Relevant - In CRM unknown'!$G$2:$G$253,"UK",'Relevant - In CRM unknown'!$M$2:$M$253,"Research",'Relevant - In CRM unknown'!$R$2:$R$253,"Academic")+COUNTIFS('Relevant - IN NOW CRM valid'!$T$2:$T$2328,$A18,'Relevant - IN NOW CRM valid'!$G$2:$G$2328,"UK",'Relevant - IN NOW CRM valid'!$M$2:$M$2328,"Research",'Relevant - IN NOW CRM valid'!$R$2:$R$2328,"Academic")+COUNTIFS('Relevant - IN NOW CRM unknown'!$T$2:$T$1227,$A18,'Relevant - IN NOW CRM unknown'!$G$2:$G$1227,"UK",'Relevant - IN NOW CRM unknown'!$M$2:$M$1227,"Research",'Relevant - IN NOW CRM unknown'!$R$2:$R$1227,"Academic")+COUNTIFS('Relevant - Not CRM not valid'!$T$2:$T$416,$A18,'Relevant - Not CRM not valid'!$G$2:$G$416,"UK",'Relevant - Not CRM not valid'!$M$2:$M$416,"Research",'Relevant - Not CRM not valid'!$R$2:$R$416,"Academic")+COUNTIFS('Relevant - In CRM not valid'!$T$2:$T$46,$A18,'Relevant - In CRM not valid'!$G$2:$G$46,"UK",'Relevant - In CRM not valid'!$M$2:$M$46,"Research",'Relevant - In CRM not valid'!$R$2:$R$46,"Academic")</f>
        <v>4</v>
      </c>
      <c r="J18" s="2">
        <f>COUNTIFS('Relevant - In CRM valid'!$T$2:$T$4699,$A18,'Relevant - In CRM valid'!$G$2:$G$4699,"UK",'Relevant - In CRM valid'!$M$2:$M$4699,"Finance")+COUNTIFS('Relevant - In CRM unknown'!$T$2:$T$253,$A18,'Relevant - In CRM unknown'!$G$2:$G$253,"UK",'Relevant - In CRM unknown'!$M$2:$M$253,"Finance")+COUNTIFS('Relevant - IN NOW CRM valid'!$T$2:$T$2328,$A18,'Relevant - IN NOW CRM valid'!$G$2:$G$2328,"UK",'Relevant - IN NOW CRM valid'!$M$2:$M$2328,"Finance")+COUNTIFS('Relevant - IN NOW CRM unknown'!$T$2:$T$1227,$A18,'Relevant - IN NOW CRM unknown'!$G$2:$G$1227,"UK",'Relevant - IN NOW CRM unknown'!$M$2:$M$1227,"Finance")+COUNTIFS('Relevant - Not CRM not valid'!$T$2:$T$416,$A18,'Relevant - Not CRM not valid'!$G$2:$G$416,"UK",'Relevant - Not CRM not valid'!$M$2:$M$416,"Finance")+COUNTIFS('Relevant - In CRM not valid'!$T$2:$T$46,$A18,'Relevant - In CRM not valid'!$G$2:$G$46,"UK",'Relevant - In CRM not valid'!$M$2:$M$46,"Finance")</f>
        <v>11</v>
      </c>
      <c r="K18" s="2">
        <f>COUNTIFS('Relevant - In CRM valid'!$T$2:$T$4699,$A18,'Relevant - In CRM valid'!$G$2:$G$4699,"UK",'Relevant - In CRM valid'!$M$2:$M$4699,"IT/Systems")+COUNTIFS('Relevant - In CRM unknown'!$T$2:$T$253,$A18,'Relevant - In CRM unknown'!$G$2:$G$253,"UK",'Relevant - In CRM unknown'!$M$2:$M$253,"IT/Systems")+COUNTIFS('Relevant - IN NOW CRM valid'!$T$2:$T$2328,$A18,'Relevant - IN NOW CRM valid'!$G$2:$G$2328,"UK",'Relevant - IN NOW CRM valid'!$M$2:$M$2328,"IT/Systems")+COUNTIFS('Relevant - IN NOW CRM unknown'!$T$2:$T$1227,$A18,'Relevant - IN NOW CRM unknown'!$G$2:$G$1227,"UK",'Relevant - IN NOW CRM unknown'!$M$2:$M$1227,"IT/Systems")+COUNTIFS('Relevant - Not CRM not valid'!$T$2:$T$416,$A18,'Relevant - Not CRM not valid'!$G$2:$G$416,"UK",'Relevant - Not CRM not valid'!$M$2:$M$416,"IT/Systems")+COUNTIFS('Relevant - In CRM not valid'!$T$2:$T$46,$A18,'Relevant - In CRM not valid'!$G$2:$G$46,"UK",'Relevant - In CRM not valid'!$M$2:$M$46,"IT/Systems")</f>
        <v>2</v>
      </c>
      <c r="L18" s="2">
        <f>COUNTIFS('Relevant - In CRM valid'!$T$2:$T$4699,$A18,'Relevant - In CRM valid'!$G$2:$G$4699,"UK",'Relevant - In CRM valid'!$M$2:$M$4699,"")+COUNTIFS('Relevant - In CRM unknown'!$T$2:$T$253,$A18,'Relevant - In CRM unknown'!$G$2:$G$253,"UK",'Relevant - In CRM unknown'!$M$2:$M$253,"")+COUNTIFS('Relevant - IN NOW CRM valid'!$T$2:$T$2328,$A18,'Relevant - IN NOW CRM valid'!$G$2:$G$2328,"UK",'Relevant - IN NOW CRM valid'!$M$2:$M$2328,"")+COUNTIFS('Relevant - IN NOW CRM unknown'!$T$2:$T$1227,$A18,'Relevant - IN NOW CRM unknown'!$G$2:$G$1227,"UK",'Relevant - IN NOW CRM unknown'!$M$2:$M$1227,"")+COUNTIFS('Relevant - Not CRM not valid'!$T$2:$T$416,$A18,'Relevant - Not CRM not valid'!$G$2:$G$416,"UK",'Relevant - Not CRM not valid'!$M$2:$M$416,"")+COUNTIFS('Relevant - In CRM not valid'!$T$2:$T$46,$A18,'Relevant - In CRM not valid'!$G$2:$G$46,"UK",'Relevant - In CRM not valid'!$M$2:$M$46,"")</f>
        <v>2</v>
      </c>
      <c r="M18" s="2">
        <f t="shared" si="0"/>
        <v>3</v>
      </c>
      <c r="N18" s="2">
        <f>COUNTIFS('Relevant - In CRM valid'!$T$2:$T$4699,$A18,'Relevant - In CRM valid'!$G$2:$G$4699,"UK",'Relevant - In CRM valid'!$Q$2:$Q$4699,"valid")+COUNTIFS('Relevant - In CRM unknown'!$T$2:$T$253,$A18,'Relevant - In CRM unknown'!$G$2:$G$253,"UK",'Relevant - In CRM unknown'!$Q$2:$Q$253,"valid")+COUNTIFS('Relevant - IN NOW CRM valid'!$T$2:$T$2328,$A18,'Relevant - IN NOW CRM valid'!$G$2:$G$2328,"UK",'Relevant - IN NOW CRM valid'!$Q$2:$Q$2328,"valid")+COUNTIFS('Relevant - IN NOW CRM unknown'!$T$2:$T$1227,$A18,'Relevant - IN NOW CRM unknown'!$G$2:$G$1227,"UK",'Relevant - IN NOW CRM unknown'!$Q$2:$Q$1227,"valid")+COUNTIFS('Relevant - Not CRM not valid'!$T$2:$T$416,$A18,'Relevant - Not CRM not valid'!$G$2:$G$416,"UK",'Relevant - Not CRM not valid'!$Q$2:$Q$416,"valid")+COUNTIFS('Relevant - In CRM not valid'!$T$2:$T$46,$A18,'Relevant - In CRM not valid'!$G$2:$G$46,"UK",'Relevant - In CRM not valid'!$Q$2:$Q$46,"valid")</f>
        <v>64</v>
      </c>
      <c r="O18" s="2" t="str">
        <f t="shared" si="1"/>
        <v/>
      </c>
    </row>
    <row r="19" spans="1:15" ht="15" customHeight="1">
      <c r="A19" s="2" t="s">
        <v>131</v>
      </c>
      <c r="B19" s="2" t="s">
        <v>132</v>
      </c>
      <c r="C19" s="2" t="s">
        <v>95</v>
      </c>
      <c r="D19" s="2" t="str">
        <f>IFERROR(INDEX('UK Target Institutions'!$D$2:$D$727,MATCH($A19,'UK Target Institutions'!$A$2:$A$727,0)),"")</f>
        <v>Yes</v>
      </c>
      <c r="E19" s="2">
        <f>COUNTIFS('Relevant - In CRM valid'!$T$2:$T$4699,$A19,'Relevant - In CRM valid'!$G$2:$G$4699,"UK")+COUNTIFS('Relevant - In CRM unknown'!$T$2:$T$253,$A19,'Relevant - In CRM unknown'!$G$2:$G$253,"UK")+COUNTIFS('Relevant - IN NOW CRM valid'!$T$2:$T$2328,$A19,'Relevant - IN NOW CRM valid'!$G$2:$G$2328,"UK")+COUNTIFS('Relevant - IN NOW CRM unknown'!$T$2:$T$1227,$A19,'Relevant - IN NOW CRM unknown'!$G$2:$G$1227,"UK")+COUNTIFS('Relevant - Not CRM not valid'!$T$2:$T$416,$A19,'Relevant - Not CRM not valid'!$G$2:$G$416,"UK")+COUNTIFS('Relevant - In CRM not valid'!$T$2:$T$46,$A19,'Relevant - In CRM not valid'!$G$2:$G$46,"UK")</f>
        <v>70</v>
      </c>
      <c r="F19" s="2">
        <f>COUNTIFS('Relevant - In CRM valid'!$T$2:$T$4699,$A19,'Relevant - In CRM valid'!$G$2:$G$4699,"UK",'Relevant - In CRM valid'!$M$2:$M$4699,"Research")+COUNTIFS('Relevant - In CRM unknown'!$T$2:$T$253,$A19,'Relevant - In CRM unknown'!$G$2:$G$253,"UK",'Relevant - In CRM unknown'!$M$2:$M$253,"Research")+COUNTIFS('Relevant - IN NOW CRM valid'!$T$2:$T$2328,$A19,'Relevant - IN NOW CRM valid'!$G$2:$G$2328,"UK",'Relevant - IN NOW CRM valid'!$M$2:$M$2328,"Research")+COUNTIFS('Relevant - IN NOW CRM unknown'!$T$2:$T$1227,$A19,'Relevant - IN NOW CRM unknown'!$G$2:$G$1227,"UK",'Relevant - IN NOW CRM unknown'!$M$2:$M$1227,"Research")+COUNTIFS('Relevant - Not CRM not valid'!$T$2:$T$416,$A19,'Relevant - Not CRM not valid'!$G$2:$G$416,"UK",'Relevant - Not CRM not valid'!$M$2:$M$416,"Research")+COUNTIFS('Relevant - In CRM not valid'!$T$2:$T$46,$A19,'Relevant - In CRM not valid'!$G$2:$G$46,"UK",'Relevant - In CRM not valid'!$M$2:$M$46,"Research")</f>
        <v>52</v>
      </c>
      <c r="G19" s="2">
        <f>COUNTIFS('Relevant - In CRM valid'!$T$2:$T$4699,$A19,'Relevant - In CRM valid'!$G$2:$G$4699,"UK",'Relevant - In CRM valid'!$M$2:$M$4699,"Research",'Relevant - In CRM valid'!$R$2:$R$4699,"Senior")+COUNTIFS('Relevant - In CRM unknown'!$T$2:$T$253,$A19,'Relevant - In CRM unknown'!$G$2:$G$253,"UK",'Relevant - In CRM unknown'!$M$2:$M$253,"Research",'Relevant - In CRM unknown'!$R$2:$R$253,"Senior")+COUNTIFS('Relevant - IN NOW CRM valid'!$T$2:$T$2328,$A19,'Relevant - IN NOW CRM valid'!$G$2:$G$2328,"UK",'Relevant - IN NOW CRM valid'!$M$2:$M$2328,"Research",'Relevant - IN NOW CRM valid'!$R$2:$R$2328,"Senior")+COUNTIFS('Relevant - IN NOW CRM unknown'!$T$2:$T$1227,$A19,'Relevant - IN NOW CRM unknown'!$G$2:$G$1227,"UK",'Relevant - IN NOW CRM unknown'!$M$2:$M$1227,"Research",'Relevant - IN NOW CRM unknown'!$R$2:$R$1227,"Senior")+COUNTIFS('Relevant - Not CRM not valid'!$T$2:$T$416,$A19,'Relevant - Not CRM not valid'!$G$2:$G$416,"UK",'Relevant - Not CRM not valid'!$M$2:$M$416,"Research",'Relevant - Not CRM not valid'!$R$2:$R$416,"Senior")+COUNTIFS('Relevant - In CRM not valid'!$T$2:$T$46,$A19,'Relevant - In CRM not valid'!$G$2:$G$46,"UK",'Relevant - In CRM not valid'!$M$2:$M$46,"Research",'Relevant - In CRM not valid'!$R$2:$R$46,"Senior")</f>
        <v>25</v>
      </c>
      <c r="H19" s="2">
        <f>COUNTIFS('Relevant - In CRM valid'!$T$2:$T$4699,$A19,'Relevant - In CRM valid'!$G$2:$G$4699,"UK",'Relevant - In CRM valid'!$M$2:$M$4699,"Research",'Relevant - In CRM valid'!$R$2:$R$4699,"Operational")+COUNTIFS('Relevant - In CRM unknown'!$T$2:$T$253,$A19,'Relevant - In CRM unknown'!$G$2:$G$253,"UK",'Relevant - In CRM unknown'!$M$2:$M$253,"Research",'Relevant - In CRM unknown'!$R$2:$R$253,"Operational")+COUNTIFS('Relevant - IN NOW CRM valid'!$T$2:$T$2328,$A19,'Relevant - IN NOW CRM valid'!$G$2:$G$2328,"UK",'Relevant - IN NOW CRM valid'!$M$2:$M$2328,"Research",'Relevant - IN NOW CRM valid'!$R$2:$R$2328,"Operational")+COUNTIFS('Relevant - IN NOW CRM unknown'!$T$2:$T$1227,$A19,'Relevant - IN NOW CRM unknown'!$G$2:$G$1227,"UK",'Relevant - IN NOW CRM unknown'!$M$2:$M$1227,"Research",'Relevant - IN NOW CRM unknown'!$R$2:$R$1227,"Operational")+COUNTIFS('Relevant - Not CRM not valid'!$T$2:$T$416,$A19,'Relevant - Not CRM not valid'!$G$2:$G$416,"UK",'Relevant - Not CRM not valid'!$M$2:$M$416,"Research",'Relevant - Not CRM not valid'!$R$2:$R$416,"Operational")+COUNTIFS('Relevant - In CRM not valid'!$T$2:$T$46,$A19,'Relevant - In CRM not valid'!$G$2:$G$46,"UK",'Relevant - In CRM not valid'!$M$2:$M$46,"Research",'Relevant - In CRM not valid'!$R$2:$R$46,"Operational")</f>
        <v>24</v>
      </c>
      <c r="I19" s="2">
        <f>COUNTIFS('Relevant - In CRM valid'!$T$2:$T$4699,$A19,'Relevant - In CRM valid'!$G$2:$G$4699,"UK",'Relevant - In CRM valid'!$M$2:$M$4699,"Research",'Relevant - In CRM valid'!$R$2:$R$4699,"Academic")+COUNTIFS('Relevant - In CRM unknown'!$T$2:$T$253,$A19,'Relevant - In CRM unknown'!$G$2:$G$253,"UK",'Relevant - In CRM unknown'!$M$2:$M$253,"Research",'Relevant - In CRM unknown'!$R$2:$R$253,"Academic")+COUNTIFS('Relevant - IN NOW CRM valid'!$T$2:$T$2328,$A19,'Relevant - IN NOW CRM valid'!$G$2:$G$2328,"UK",'Relevant - IN NOW CRM valid'!$M$2:$M$2328,"Research",'Relevant - IN NOW CRM valid'!$R$2:$R$2328,"Academic")+COUNTIFS('Relevant - IN NOW CRM unknown'!$T$2:$T$1227,$A19,'Relevant - IN NOW CRM unknown'!$G$2:$G$1227,"UK",'Relevant - IN NOW CRM unknown'!$M$2:$M$1227,"Research",'Relevant - IN NOW CRM unknown'!$R$2:$R$1227,"Academic")+COUNTIFS('Relevant - Not CRM not valid'!$T$2:$T$416,$A19,'Relevant - Not CRM not valid'!$G$2:$G$416,"UK",'Relevant - Not CRM not valid'!$M$2:$M$416,"Research",'Relevant - Not CRM not valid'!$R$2:$R$416,"Academic")+COUNTIFS('Relevant - In CRM not valid'!$T$2:$T$46,$A19,'Relevant - In CRM not valid'!$G$2:$G$46,"UK",'Relevant - In CRM not valid'!$M$2:$M$46,"Research",'Relevant - In CRM not valid'!$R$2:$R$46,"Academic")</f>
        <v>3</v>
      </c>
      <c r="J19" s="2">
        <f>COUNTIFS('Relevant - In CRM valid'!$T$2:$T$4699,$A19,'Relevant - In CRM valid'!$G$2:$G$4699,"UK",'Relevant - In CRM valid'!$M$2:$M$4699,"Finance")+COUNTIFS('Relevant - In CRM unknown'!$T$2:$T$253,$A19,'Relevant - In CRM unknown'!$G$2:$G$253,"UK",'Relevant - In CRM unknown'!$M$2:$M$253,"Finance")+COUNTIFS('Relevant - IN NOW CRM valid'!$T$2:$T$2328,$A19,'Relevant - IN NOW CRM valid'!$G$2:$G$2328,"UK",'Relevant - IN NOW CRM valid'!$M$2:$M$2328,"Finance")+COUNTIFS('Relevant - IN NOW CRM unknown'!$T$2:$T$1227,$A19,'Relevant - IN NOW CRM unknown'!$G$2:$G$1227,"UK",'Relevant - IN NOW CRM unknown'!$M$2:$M$1227,"Finance")+COUNTIFS('Relevant - Not CRM not valid'!$T$2:$T$416,$A19,'Relevant - Not CRM not valid'!$G$2:$G$416,"UK",'Relevant - Not CRM not valid'!$M$2:$M$416,"Finance")+COUNTIFS('Relevant - In CRM not valid'!$T$2:$T$46,$A19,'Relevant - In CRM not valid'!$G$2:$G$46,"UK",'Relevant - In CRM not valid'!$M$2:$M$46,"Finance")</f>
        <v>8</v>
      </c>
      <c r="K19" s="2">
        <f>COUNTIFS('Relevant - In CRM valid'!$T$2:$T$4699,$A19,'Relevant - In CRM valid'!$G$2:$G$4699,"UK",'Relevant - In CRM valid'!$M$2:$M$4699,"IT/Systems")+COUNTIFS('Relevant - In CRM unknown'!$T$2:$T$253,$A19,'Relevant - In CRM unknown'!$G$2:$G$253,"UK",'Relevant - In CRM unknown'!$M$2:$M$253,"IT/Systems")+COUNTIFS('Relevant - IN NOW CRM valid'!$T$2:$T$2328,$A19,'Relevant - IN NOW CRM valid'!$G$2:$G$2328,"UK",'Relevant - IN NOW CRM valid'!$M$2:$M$2328,"IT/Systems")+COUNTIFS('Relevant - IN NOW CRM unknown'!$T$2:$T$1227,$A19,'Relevant - IN NOW CRM unknown'!$G$2:$G$1227,"UK",'Relevant - IN NOW CRM unknown'!$M$2:$M$1227,"IT/Systems")+COUNTIFS('Relevant - Not CRM not valid'!$T$2:$T$416,$A19,'Relevant - Not CRM not valid'!$G$2:$G$416,"UK",'Relevant - Not CRM not valid'!$M$2:$M$416,"IT/Systems")+COUNTIFS('Relevant - In CRM not valid'!$T$2:$T$46,$A19,'Relevant - In CRM not valid'!$G$2:$G$46,"UK",'Relevant - In CRM not valid'!$M$2:$M$46,"IT/Systems")</f>
        <v>2</v>
      </c>
      <c r="L19" s="2">
        <f>COUNTIFS('Relevant - In CRM valid'!$T$2:$T$4699,$A19,'Relevant - In CRM valid'!$G$2:$G$4699,"UK",'Relevant - In CRM valid'!$M$2:$M$4699,"")+COUNTIFS('Relevant - In CRM unknown'!$T$2:$T$253,$A19,'Relevant - In CRM unknown'!$G$2:$G$253,"UK",'Relevant - In CRM unknown'!$M$2:$M$253,"")+COUNTIFS('Relevant - IN NOW CRM valid'!$T$2:$T$2328,$A19,'Relevant - IN NOW CRM valid'!$G$2:$G$2328,"UK",'Relevant - IN NOW CRM valid'!$M$2:$M$2328,"")+COUNTIFS('Relevant - IN NOW CRM unknown'!$T$2:$T$1227,$A19,'Relevant - IN NOW CRM unknown'!$G$2:$G$1227,"UK",'Relevant - IN NOW CRM unknown'!$M$2:$M$1227,"")+COUNTIFS('Relevant - Not CRM not valid'!$T$2:$T$416,$A19,'Relevant - Not CRM not valid'!$G$2:$G$416,"UK",'Relevant - Not CRM not valid'!$M$2:$M$416,"")+COUNTIFS('Relevant - In CRM not valid'!$T$2:$T$46,$A19,'Relevant - In CRM not valid'!$G$2:$G$46,"UK",'Relevant - In CRM not valid'!$M$2:$M$46,"")</f>
        <v>8</v>
      </c>
      <c r="M19" s="2">
        <f t="shared" si="0"/>
        <v>3</v>
      </c>
      <c r="N19" s="2">
        <f>COUNTIFS('Relevant - In CRM valid'!$T$2:$T$4699,$A19,'Relevant - In CRM valid'!$G$2:$G$4699,"UK",'Relevant - In CRM valid'!$Q$2:$Q$4699,"valid")+COUNTIFS('Relevant - In CRM unknown'!$T$2:$T$253,$A19,'Relevant - In CRM unknown'!$G$2:$G$253,"UK",'Relevant - In CRM unknown'!$Q$2:$Q$253,"valid")+COUNTIFS('Relevant - IN NOW CRM valid'!$T$2:$T$2328,$A19,'Relevant - IN NOW CRM valid'!$G$2:$G$2328,"UK",'Relevant - IN NOW CRM valid'!$Q$2:$Q$2328,"valid")+COUNTIFS('Relevant - IN NOW CRM unknown'!$T$2:$T$1227,$A19,'Relevant - IN NOW CRM unknown'!$G$2:$G$1227,"UK",'Relevant - IN NOW CRM unknown'!$Q$2:$Q$1227,"valid")+COUNTIFS('Relevant - Not CRM not valid'!$T$2:$T$416,$A19,'Relevant - Not CRM not valid'!$G$2:$G$416,"UK",'Relevant - Not CRM not valid'!$Q$2:$Q$416,"valid")+COUNTIFS('Relevant - In CRM not valid'!$T$2:$T$46,$A19,'Relevant - In CRM not valid'!$G$2:$G$46,"UK",'Relevant - In CRM not valid'!$Q$2:$Q$46,"valid")</f>
        <v>40</v>
      </c>
      <c r="O19" s="2" t="str">
        <f t="shared" si="1"/>
        <v/>
      </c>
    </row>
    <row r="20" spans="1:15" ht="15" customHeight="1">
      <c r="A20" s="2" t="s">
        <v>133</v>
      </c>
      <c r="B20" s="2" t="s">
        <v>134</v>
      </c>
      <c r="C20" s="2" t="s">
        <v>95</v>
      </c>
      <c r="D20" s="2" t="str">
        <f>IFERROR(INDEX('UK Target Institutions'!$D$2:$D$727,MATCH($A20,'UK Target Institutions'!$A$2:$A$727,0)),"")</f>
        <v>Yes</v>
      </c>
      <c r="E20" s="2">
        <f>COUNTIFS('Relevant - In CRM valid'!$T$2:$T$4699,$A20,'Relevant - In CRM valid'!$G$2:$G$4699,"UK")+COUNTIFS('Relevant - In CRM unknown'!$T$2:$T$253,$A20,'Relevant - In CRM unknown'!$G$2:$G$253,"UK")+COUNTIFS('Relevant - IN NOW CRM valid'!$T$2:$T$2328,$A20,'Relevant - IN NOW CRM valid'!$G$2:$G$2328,"UK")+COUNTIFS('Relevant - IN NOW CRM unknown'!$T$2:$T$1227,$A20,'Relevant - IN NOW CRM unknown'!$G$2:$G$1227,"UK")+COUNTIFS('Relevant - Not CRM not valid'!$T$2:$T$416,$A20,'Relevant - Not CRM not valid'!$G$2:$G$416,"UK")+COUNTIFS('Relevant - In CRM not valid'!$T$2:$T$46,$A20,'Relevant - In CRM not valid'!$G$2:$G$46,"UK")</f>
        <v>69</v>
      </c>
      <c r="F20" s="2">
        <f>COUNTIFS('Relevant - In CRM valid'!$T$2:$T$4699,$A20,'Relevant - In CRM valid'!$G$2:$G$4699,"UK",'Relevant - In CRM valid'!$M$2:$M$4699,"Research")+COUNTIFS('Relevant - In CRM unknown'!$T$2:$T$253,$A20,'Relevant - In CRM unknown'!$G$2:$G$253,"UK",'Relevant - In CRM unknown'!$M$2:$M$253,"Research")+COUNTIFS('Relevant - IN NOW CRM valid'!$T$2:$T$2328,$A20,'Relevant - IN NOW CRM valid'!$G$2:$G$2328,"UK",'Relevant - IN NOW CRM valid'!$M$2:$M$2328,"Research")+COUNTIFS('Relevant - IN NOW CRM unknown'!$T$2:$T$1227,$A20,'Relevant - IN NOW CRM unknown'!$G$2:$G$1227,"UK",'Relevant - IN NOW CRM unknown'!$M$2:$M$1227,"Research")+COUNTIFS('Relevant - Not CRM not valid'!$T$2:$T$416,$A20,'Relevant - Not CRM not valid'!$G$2:$G$416,"UK",'Relevant - Not CRM not valid'!$M$2:$M$416,"Research")+COUNTIFS('Relevant - In CRM not valid'!$T$2:$T$46,$A20,'Relevant - In CRM not valid'!$G$2:$G$46,"UK",'Relevant - In CRM not valid'!$M$2:$M$46,"Research")</f>
        <v>40</v>
      </c>
      <c r="G20" s="2">
        <f>COUNTIFS('Relevant - In CRM valid'!$T$2:$T$4699,$A20,'Relevant - In CRM valid'!$G$2:$G$4699,"UK",'Relevant - In CRM valid'!$M$2:$M$4699,"Research",'Relevant - In CRM valid'!$R$2:$R$4699,"Senior")+COUNTIFS('Relevant - In CRM unknown'!$T$2:$T$253,$A20,'Relevant - In CRM unknown'!$G$2:$G$253,"UK",'Relevant - In CRM unknown'!$M$2:$M$253,"Research",'Relevant - In CRM unknown'!$R$2:$R$253,"Senior")+COUNTIFS('Relevant - IN NOW CRM valid'!$T$2:$T$2328,$A20,'Relevant - IN NOW CRM valid'!$G$2:$G$2328,"UK",'Relevant - IN NOW CRM valid'!$M$2:$M$2328,"Research",'Relevant - IN NOW CRM valid'!$R$2:$R$2328,"Senior")+COUNTIFS('Relevant - IN NOW CRM unknown'!$T$2:$T$1227,$A20,'Relevant - IN NOW CRM unknown'!$G$2:$G$1227,"UK",'Relevant - IN NOW CRM unknown'!$M$2:$M$1227,"Research",'Relevant - IN NOW CRM unknown'!$R$2:$R$1227,"Senior")+COUNTIFS('Relevant - Not CRM not valid'!$T$2:$T$416,$A20,'Relevant - Not CRM not valid'!$G$2:$G$416,"UK",'Relevant - Not CRM not valid'!$M$2:$M$416,"Research",'Relevant - Not CRM not valid'!$R$2:$R$416,"Senior")+COUNTIFS('Relevant - In CRM not valid'!$T$2:$T$46,$A20,'Relevant - In CRM not valid'!$G$2:$G$46,"UK",'Relevant - In CRM not valid'!$M$2:$M$46,"Research",'Relevant - In CRM not valid'!$R$2:$R$46,"Senior")</f>
        <v>27</v>
      </c>
      <c r="H20" s="2">
        <f>COUNTIFS('Relevant - In CRM valid'!$T$2:$T$4699,$A20,'Relevant - In CRM valid'!$G$2:$G$4699,"UK",'Relevant - In CRM valid'!$M$2:$M$4699,"Research",'Relevant - In CRM valid'!$R$2:$R$4699,"Operational")+COUNTIFS('Relevant - In CRM unknown'!$T$2:$T$253,$A20,'Relevant - In CRM unknown'!$G$2:$G$253,"UK",'Relevant - In CRM unknown'!$M$2:$M$253,"Research",'Relevant - In CRM unknown'!$R$2:$R$253,"Operational")+COUNTIFS('Relevant - IN NOW CRM valid'!$T$2:$T$2328,$A20,'Relevant - IN NOW CRM valid'!$G$2:$G$2328,"UK",'Relevant - IN NOW CRM valid'!$M$2:$M$2328,"Research",'Relevant - IN NOW CRM valid'!$R$2:$R$2328,"Operational")+COUNTIFS('Relevant - IN NOW CRM unknown'!$T$2:$T$1227,$A20,'Relevant - IN NOW CRM unknown'!$G$2:$G$1227,"UK",'Relevant - IN NOW CRM unknown'!$M$2:$M$1227,"Research",'Relevant - IN NOW CRM unknown'!$R$2:$R$1227,"Operational")+COUNTIFS('Relevant - Not CRM not valid'!$T$2:$T$416,$A20,'Relevant - Not CRM not valid'!$G$2:$G$416,"UK",'Relevant - Not CRM not valid'!$M$2:$M$416,"Research",'Relevant - Not CRM not valid'!$R$2:$R$416,"Operational")+COUNTIFS('Relevant - In CRM not valid'!$T$2:$T$46,$A20,'Relevant - In CRM not valid'!$G$2:$G$46,"UK",'Relevant - In CRM not valid'!$M$2:$M$46,"Research",'Relevant - In CRM not valid'!$R$2:$R$46,"Operational")</f>
        <v>13</v>
      </c>
      <c r="I20" s="2">
        <f>COUNTIFS('Relevant - In CRM valid'!$T$2:$T$4699,$A20,'Relevant - In CRM valid'!$G$2:$G$4699,"UK",'Relevant - In CRM valid'!$M$2:$M$4699,"Research",'Relevant - In CRM valid'!$R$2:$R$4699,"Academic")+COUNTIFS('Relevant - In CRM unknown'!$T$2:$T$253,$A20,'Relevant - In CRM unknown'!$G$2:$G$253,"UK",'Relevant - In CRM unknown'!$M$2:$M$253,"Research",'Relevant - In CRM unknown'!$R$2:$R$253,"Academic")+COUNTIFS('Relevant - IN NOW CRM valid'!$T$2:$T$2328,$A20,'Relevant - IN NOW CRM valid'!$G$2:$G$2328,"UK",'Relevant - IN NOW CRM valid'!$M$2:$M$2328,"Research",'Relevant - IN NOW CRM valid'!$R$2:$R$2328,"Academic")+COUNTIFS('Relevant - IN NOW CRM unknown'!$T$2:$T$1227,$A20,'Relevant - IN NOW CRM unknown'!$G$2:$G$1227,"UK",'Relevant - IN NOW CRM unknown'!$M$2:$M$1227,"Research",'Relevant - IN NOW CRM unknown'!$R$2:$R$1227,"Academic")+COUNTIFS('Relevant - Not CRM not valid'!$T$2:$T$416,$A20,'Relevant - Not CRM not valid'!$G$2:$G$416,"UK",'Relevant - Not CRM not valid'!$M$2:$M$416,"Research",'Relevant - Not CRM not valid'!$R$2:$R$416,"Academic")+COUNTIFS('Relevant - In CRM not valid'!$T$2:$T$46,$A20,'Relevant - In CRM not valid'!$G$2:$G$46,"UK",'Relevant - In CRM not valid'!$M$2:$M$46,"Research",'Relevant - In CRM not valid'!$R$2:$R$46,"Academic")</f>
        <v>0</v>
      </c>
      <c r="J20" s="2">
        <f>COUNTIFS('Relevant - In CRM valid'!$T$2:$T$4699,$A20,'Relevant - In CRM valid'!$G$2:$G$4699,"UK",'Relevant - In CRM valid'!$M$2:$M$4699,"Finance")+COUNTIFS('Relevant - In CRM unknown'!$T$2:$T$253,$A20,'Relevant - In CRM unknown'!$G$2:$G$253,"UK",'Relevant - In CRM unknown'!$M$2:$M$253,"Finance")+COUNTIFS('Relevant - IN NOW CRM valid'!$T$2:$T$2328,$A20,'Relevant - IN NOW CRM valid'!$G$2:$G$2328,"UK",'Relevant - IN NOW CRM valid'!$M$2:$M$2328,"Finance")+COUNTIFS('Relevant - IN NOW CRM unknown'!$T$2:$T$1227,$A20,'Relevant - IN NOW CRM unknown'!$G$2:$G$1227,"UK",'Relevant - IN NOW CRM unknown'!$M$2:$M$1227,"Finance")+COUNTIFS('Relevant - Not CRM not valid'!$T$2:$T$416,$A20,'Relevant - Not CRM not valid'!$G$2:$G$416,"UK",'Relevant - Not CRM not valid'!$M$2:$M$416,"Finance")+COUNTIFS('Relevant - In CRM not valid'!$T$2:$T$46,$A20,'Relevant - In CRM not valid'!$G$2:$G$46,"UK",'Relevant - In CRM not valid'!$M$2:$M$46,"Finance")</f>
        <v>22</v>
      </c>
      <c r="K20" s="2">
        <f>COUNTIFS('Relevant - In CRM valid'!$T$2:$T$4699,$A20,'Relevant - In CRM valid'!$G$2:$G$4699,"UK",'Relevant - In CRM valid'!$M$2:$M$4699,"IT/Systems")+COUNTIFS('Relevant - In CRM unknown'!$T$2:$T$253,$A20,'Relevant - In CRM unknown'!$G$2:$G$253,"UK",'Relevant - In CRM unknown'!$M$2:$M$253,"IT/Systems")+COUNTIFS('Relevant - IN NOW CRM valid'!$T$2:$T$2328,$A20,'Relevant - IN NOW CRM valid'!$G$2:$G$2328,"UK",'Relevant - IN NOW CRM valid'!$M$2:$M$2328,"IT/Systems")+COUNTIFS('Relevant - IN NOW CRM unknown'!$T$2:$T$1227,$A20,'Relevant - IN NOW CRM unknown'!$G$2:$G$1227,"UK",'Relevant - IN NOW CRM unknown'!$M$2:$M$1227,"IT/Systems")+COUNTIFS('Relevant - Not CRM not valid'!$T$2:$T$416,$A20,'Relevant - Not CRM not valid'!$G$2:$G$416,"UK",'Relevant - Not CRM not valid'!$M$2:$M$416,"IT/Systems")+COUNTIFS('Relevant - In CRM not valid'!$T$2:$T$46,$A20,'Relevant - In CRM not valid'!$G$2:$G$46,"UK",'Relevant - In CRM not valid'!$M$2:$M$46,"IT/Systems")</f>
        <v>6</v>
      </c>
      <c r="L20" s="2">
        <f>COUNTIFS('Relevant - In CRM valid'!$T$2:$T$4699,$A20,'Relevant - In CRM valid'!$G$2:$G$4699,"UK",'Relevant - In CRM valid'!$M$2:$M$4699,"")+COUNTIFS('Relevant - In CRM unknown'!$T$2:$T$253,$A20,'Relevant - In CRM unknown'!$G$2:$G$253,"UK",'Relevant - In CRM unknown'!$M$2:$M$253,"")+COUNTIFS('Relevant - IN NOW CRM valid'!$T$2:$T$2328,$A20,'Relevant - IN NOW CRM valid'!$G$2:$G$2328,"UK",'Relevant - IN NOW CRM valid'!$M$2:$M$2328,"")+COUNTIFS('Relevant - IN NOW CRM unknown'!$T$2:$T$1227,$A20,'Relevant - IN NOW CRM unknown'!$G$2:$G$1227,"UK",'Relevant - IN NOW CRM unknown'!$M$2:$M$1227,"")+COUNTIFS('Relevant - Not CRM not valid'!$T$2:$T$416,$A20,'Relevant - Not CRM not valid'!$G$2:$G$416,"UK",'Relevant - Not CRM not valid'!$M$2:$M$416,"")+COUNTIFS('Relevant - In CRM not valid'!$T$2:$T$46,$A20,'Relevant - In CRM not valid'!$G$2:$G$46,"UK",'Relevant - In CRM not valid'!$M$2:$M$46,"")</f>
        <v>0</v>
      </c>
      <c r="M20" s="2">
        <f t="shared" si="0"/>
        <v>3</v>
      </c>
      <c r="N20" s="2">
        <f>COUNTIFS('Relevant - In CRM valid'!$T$2:$T$4699,$A20,'Relevant - In CRM valid'!$G$2:$G$4699,"UK",'Relevant - In CRM valid'!$Q$2:$Q$4699,"valid")+COUNTIFS('Relevant - In CRM unknown'!$T$2:$T$253,$A20,'Relevant - In CRM unknown'!$G$2:$G$253,"UK",'Relevant - In CRM unknown'!$Q$2:$Q$253,"valid")+COUNTIFS('Relevant - IN NOW CRM valid'!$T$2:$T$2328,$A20,'Relevant - IN NOW CRM valid'!$G$2:$G$2328,"UK",'Relevant - IN NOW CRM valid'!$Q$2:$Q$2328,"valid")+COUNTIFS('Relevant - IN NOW CRM unknown'!$T$2:$T$1227,$A20,'Relevant - IN NOW CRM unknown'!$G$2:$G$1227,"UK",'Relevant - IN NOW CRM unknown'!$Q$2:$Q$1227,"valid")+COUNTIFS('Relevant - Not CRM not valid'!$T$2:$T$416,$A20,'Relevant - Not CRM not valid'!$G$2:$G$416,"UK",'Relevant - Not CRM not valid'!$Q$2:$Q$416,"valid")+COUNTIFS('Relevant - In CRM not valid'!$T$2:$T$46,$A20,'Relevant - In CRM not valid'!$G$2:$G$46,"UK",'Relevant - In CRM not valid'!$Q$2:$Q$46,"valid")</f>
        <v>69</v>
      </c>
      <c r="O20" s="2" t="str">
        <f t="shared" si="1"/>
        <v/>
      </c>
    </row>
    <row r="21" spans="1:15" ht="15" customHeight="1">
      <c r="A21" s="2" t="s">
        <v>135</v>
      </c>
      <c r="B21" s="2" t="s">
        <v>136</v>
      </c>
      <c r="C21" s="2" t="s">
        <v>95</v>
      </c>
      <c r="D21" s="2" t="str">
        <f>IFERROR(INDEX('UK Target Institutions'!$D$2:$D$727,MATCH($A21,'UK Target Institutions'!$A$2:$A$727,0)),"")</f>
        <v>Yes</v>
      </c>
      <c r="E21" s="2">
        <f>COUNTIFS('Relevant - In CRM valid'!$T$2:$T$4699,$A21,'Relevant - In CRM valid'!$G$2:$G$4699,"UK")+COUNTIFS('Relevant - In CRM unknown'!$T$2:$T$253,$A21,'Relevant - In CRM unknown'!$G$2:$G$253,"UK")+COUNTIFS('Relevant - IN NOW CRM valid'!$T$2:$T$2328,$A21,'Relevant - IN NOW CRM valid'!$G$2:$G$2328,"UK")+COUNTIFS('Relevant - IN NOW CRM unknown'!$T$2:$T$1227,$A21,'Relevant - IN NOW CRM unknown'!$G$2:$G$1227,"UK")+COUNTIFS('Relevant - Not CRM not valid'!$T$2:$T$416,$A21,'Relevant - Not CRM not valid'!$G$2:$G$416,"UK")+COUNTIFS('Relevant - In CRM not valid'!$T$2:$T$46,$A21,'Relevant - In CRM not valid'!$G$2:$G$46,"UK")</f>
        <v>68</v>
      </c>
      <c r="F21" s="2">
        <f>COUNTIFS('Relevant - In CRM valid'!$T$2:$T$4699,$A21,'Relevant - In CRM valid'!$G$2:$G$4699,"UK",'Relevant - In CRM valid'!$M$2:$M$4699,"Research")+COUNTIFS('Relevant - In CRM unknown'!$T$2:$T$253,$A21,'Relevant - In CRM unknown'!$G$2:$G$253,"UK",'Relevant - In CRM unknown'!$M$2:$M$253,"Research")+COUNTIFS('Relevant - IN NOW CRM valid'!$T$2:$T$2328,$A21,'Relevant - IN NOW CRM valid'!$G$2:$G$2328,"UK",'Relevant - IN NOW CRM valid'!$M$2:$M$2328,"Research")+COUNTIFS('Relevant - IN NOW CRM unknown'!$T$2:$T$1227,$A21,'Relevant - IN NOW CRM unknown'!$G$2:$G$1227,"UK",'Relevant - IN NOW CRM unknown'!$M$2:$M$1227,"Research")+COUNTIFS('Relevant - Not CRM not valid'!$T$2:$T$416,$A21,'Relevant - Not CRM not valid'!$G$2:$G$416,"UK",'Relevant - Not CRM not valid'!$M$2:$M$416,"Research")+COUNTIFS('Relevant - In CRM not valid'!$T$2:$T$46,$A21,'Relevant - In CRM not valid'!$G$2:$G$46,"UK",'Relevant - In CRM not valid'!$M$2:$M$46,"Research")</f>
        <v>58</v>
      </c>
      <c r="G21" s="2">
        <f>COUNTIFS('Relevant - In CRM valid'!$T$2:$T$4699,$A21,'Relevant - In CRM valid'!$G$2:$G$4699,"UK",'Relevant - In CRM valid'!$M$2:$M$4699,"Research",'Relevant - In CRM valid'!$R$2:$R$4699,"Senior")+COUNTIFS('Relevant - In CRM unknown'!$T$2:$T$253,$A21,'Relevant - In CRM unknown'!$G$2:$G$253,"UK",'Relevant - In CRM unknown'!$M$2:$M$253,"Research",'Relevant - In CRM unknown'!$R$2:$R$253,"Senior")+COUNTIFS('Relevant - IN NOW CRM valid'!$T$2:$T$2328,$A21,'Relevant - IN NOW CRM valid'!$G$2:$G$2328,"UK",'Relevant - IN NOW CRM valid'!$M$2:$M$2328,"Research",'Relevant - IN NOW CRM valid'!$R$2:$R$2328,"Senior")+COUNTIFS('Relevant - IN NOW CRM unknown'!$T$2:$T$1227,$A21,'Relevant - IN NOW CRM unknown'!$G$2:$G$1227,"UK",'Relevant - IN NOW CRM unknown'!$M$2:$M$1227,"Research",'Relevant - IN NOW CRM unknown'!$R$2:$R$1227,"Senior")+COUNTIFS('Relevant - Not CRM not valid'!$T$2:$T$416,$A21,'Relevant - Not CRM not valid'!$G$2:$G$416,"UK",'Relevant - Not CRM not valid'!$M$2:$M$416,"Research",'Relevant - Not CRM not valid'!$R$2:$R$416,"Senior")+COUNTIFS('Relevant - In CRM not valid'!$T$2:$T$46,$A21,'Relevant - In CRM not valid'!$G$2:$G$46,"UK",'Relevant - In CRM not valid'!$M$2:$M$46,"Research",'Relevant - In CRM not valid'!$R$2:$R$46,"Senior")</f>
        <v>12</v>
      </c>
      <c r="H21" s="2">
        <f>COUNTIFS('Relevant - In CRM valid'!$T$2:$T$4699,$A21,'Relevant - In CRM valid'!$G$2:$G$4699,"UK",'Relevant - In CRM valid'!$M$2:$M$4699,"Research",'Relevant - In CRM valid'!$R$2:$R$4699,"Operational")+COUNTIFS('Relevant - In CRM unknown'!$T$2:$T$253,$A21,'Relevant - In CRM unknown'!$G$2:$G$253,"UK",'Relevant - In CRM unknown'!$M$2:$M$253,"Research",'Relevant - In CRM unknown'!$R$2:$R$253,"Operational")+COUNTIFS('Relevant - IN NOW CRM valid'!$T$2:$T$2328,$A21,'Relevant - IN NOW CRM valid'!$G$2:$G$2328,"UK",'Relevant - IN NOW CRM valid'!$M$2:$M$2328,"Research",'Relevant - IN NOW CRM valid'!$R$2:$R$2328,"Operational")+COUNTIFS('Relevant - IN NOW CRM unknown'!$T$2:$T$1227,$A21,'Relevant - IN NOW CRM unknown'!$G$2:$G$1227,"UK",'Relevant - IN NOW CRM unknown'!$M$2:$M$1227,"Research",'Relevant - IN NOW CRM unknown'!$R$2:$R$1227,"Operational")+COUNTIFS('Relevant - Not CRM not valid'!$T$2:$T$416,$A21,'Relevant - Not CRM not valid'!$G$2:$G$416,"UK",'Relevant - Not CRM not valid'!$M$2:$M$416,"Research",'Relevant - Not CRM not valid'!$R$2:$R$416,"Operational")+COUNTIFS('Relevant - In CRM not valid'!$T$2:$T$46,$A21,'Relevant - In CRM not valid'!$G$2:$G$46,"UK",'Relevant - In CRM not valid'!$M$2:$M$46,"Research",'Relevant - In CRM not valid'!$R$2:$R$46,"Operational")</f>
        <v>46</v>
      </c>
      <c r="I21" s="2">
        <f>COUNTIFS('Relevant - In CRM valid'!$T$2:$T$4699,$A21,'Relevant - In CRM valid'!$G$2:$G$4699,"UK",'Relevant - In CRM valid'!$M$2:$M$4699,"Research",'Relevant - In CRM valid'!$R$2:$R$4699,"Academic")+COUNTIFS('Relevant - In CRM unknown'!$T$2:$T$253,$A21,'Relevant - In CRM unknown'!$G$2:$G$253,"UK",'Relevant - In CRM unknown'!$M$2:$M$253,"Research",'Relevant - In CRM unknown'!$R$2:$R$253,"Academic")+COUNTIFS('Relevant - IN NOW CRM valid'!$T$2:$T$2328,$A21,'Relevant - IN NOW CRM valid'!$G$2:$G$2328,"UK",'Relevant - IN NOW CRM valid'!$M$2:$M$2328,"Research",'Relevant - IN NOW CRM valid'!$R$2:$R$2328,"Academic")+COUNTIFS('Relevant - IN NOW CRM unknown'!$T$2:$T$1227,$A21,'Relevant - IN NOW CRM unknown'!$G$2:$G$1227,"UK",'Relevant - IN NOW CRM unknown'!$M$2:$M$1227,"Research",'Relevant - IN NOW CRM unknown'!$R$2:$R$1227,"Academic")+COUNTIFS('Relevant - Not CRM not valid'!$T$2:$T$416,$A21,'Relevant - Not CRM not valid'!$G$2:$G$416,"UK",'Relevant - Not CRM not valid'!$M$2:$M$416,"Research",'Relevant - Not CRM not valid'!$R$2:$R$416,"Academic")+COUNTIFS('Relevant - In CRM not valid'!$T$2:$T$46,$A21,'Relevant - In CRM not valid'!$G$2:$G$46,"UK",'Relevant - In CRM not valid'!$M$2:$M$46,"Research",'Relevant - In CRM not valid'!$R$2:$R$46,"Academic")</f>
        <v>0</v>
      </c>
      <c r="J21" s="2">
        <f>COUNTIFS('Relevant - In CRM valid'!$T$2:$T$4699,$A21,'Relevant - In CRM valid'!$G$2:$G$4699,"UK",'Relevant - In CRM valid'!$M$2:$M$4699,"Finance")+COUNTIFS('Relevant - In CRM unknown'!$T$2:$T$253,$A21,'Relevant - In CRM unknown'!$G$2:$G$253,"UK",'Relevant - In CRM unknown'!$M$2:$M$253,"Finance")+COUNTIFS('Relevant - IN NOW CRM valid'!$T$2:$T$2328,$A21,'Relevant - IN NOW CRM valid'!$G$2:$G$2328,"UK",'Relevant - IN NOW CRM valid'!$M$2:$M$2328,"Finance")+COUNTIFS('Relevant - IN NOW CRM unknown'!$T$2:$T$1227,$A21,'Relevant - IN NOW CRM unknown'!$G$2:$G$1227,"UK",'Relevant - IN NOW CRM unknown'!$M$2:$M$1227,"Finance")+COUNTIFS('Relevant - Not CRM not valid'!$T$2:$T$416,$A21,'Relevant - Not CRM not valid'!$G$2:$G$416,"UK",'Relevant - Not CRM not valid'!$M$2:$M$416,"Finance")+COUNTIFS('Relevant - In CRM not valid'!$T$2:$T$46,$A21,'Relevant - In CRM not valid'!$G$2:$G$46,"UK",'Relevant - In CRM not valid'!$M$2:$M$46,"Finance")</f>
        <v>7</v>
      </c>
      <c r="K21" s="2">
        <f>COUNTIFS('Relevant - In CRM valid'!$T$2:$T$4699,$A21,'Relevant - In CRM valid'!$G$2:$G$4699,"UK",'Relevant - In CRM valid'!$M$2:$M$4699,"IT/Systems")+COUNTIFS('Relevant - In CRM unknown'!$T$2:$T$253,$A21,'Relevant - In CRM unknown'!$G$2:$G$253,"UK",'Relevant - In CRM unknown'!$M$2:$M$253,"IT/Systems")+COUNTIFS('Relevant - IN NOW CRM valid'!$T$2:$T$2328,$A21,'Relevant - IN NOW CRM valid'!$G$2:$G$2328,"UK",'Relevant - IN NOW CRM valid'!$M$2:$M$2328,"IT/Systems")+COUNTIFS('Relevant - IN NOW CRM unknown'!$T$2:$T$1227,$A21,'Relevant - IN NOW CRM unknown'!$G$2:$G$1227,"UK",'Relevant - IN NOW CRM unknown'!$M$2:$M$1227,"IT/Systems")+COUNTIFS('Relevant - Not CRM not valid'!$T$2:$T$416,$A21,'Relevant - Not CRM not valid'!$G$2:$G$416,"UK",'Relevant - Not CRM not valid'!$M$2:$M$416,"IT/Systems")+COUNTIFS('Relevant - In CRM not valid'!$T$2:$T$46,$A21,'Relevant - In CRM not valid'!$G$2:$G$46,"UK",'Relevant - In CRM not valid'!$M$2:$M$46,"IT/Systems")</f>
        <v>3</v>
      </c>
      <c r="L21" s="2">
        <f>COUNTIFS('Relevant - In CRM valid'!$T$2:$T$4699,$A21,'Relevant - In CRM valid'!$G$2:$G$4699,"UK",'Relevant - In CRM valid'!$M$2:$M$4699,"")+COUNTIFS('Relevant - In CRM unknown'!$T$2:$T$253,$A21,'Relevant - In CRM unknown'!$G$2:$G$253,"UK",'Relevant - In CRM unknown'!$M$2:$M$253,"")+COUNTIFS('Relevant - IN NOW CRM valid'!$T$2:$T$2328,$A21,'Relevant - IN NOW CRM valid'!$G$2:$G$2328,"UK",'Relevant - IN NOW CRM valid'!$M$2:$M$2328,"")+COUNTIFS('Relevant - IN NOW CRM unknown'!$T$2:$T$1227,$A21,'Relevant - IN NOW CRM unknown'!$G$2:$G$1227,"UK",'Relevant - IN NOW CRM unknown'!$M$2:$M$1227,"")+COUNTIFS('Relevant - Not CRM not valid'!$T$2:$T$416,$A21,'Relevant - Not CRM not valid'!$G$2:$G$416,"UK",'Relevant - Not CRM not valid'!$M$2:$M$416,"")+COUNTIFS('Relevant - In CRM not valid'!$T$2:$T$46,$A21,'Relevant - In CRM not valid'!$G$2:$G$46,"UK",'Relevant - In CRM not valid'!$M$2:$M$46,"")</f>
        <v>0</v>
      </c>
      <c r="M21" s="2">
        <f t="shared" si="0"/>
        <v>3</v>
      </c>
      <c r="N21" s="2">
        <f>COUNTIFS('Relevant - In CRM valid'!$T$2:$T$4699,$A21,'Relevant - In CRM valid'!$G$2:$G$4699,"UK",'Relevant - In CRM valid'!$Q$2:$Q$4699,"valid")+COUNTIFS('Relevant - In CRM unknown'!$T$2:$T$253,$A21,'Relevant - In CRM unknown'!$G$2:$G$253,"UK",'Relevant - In CRM unknown'!$Q$2:$Q$253,"valid")+COUNTIFS('Relevant - IN NOW CRM valid'!$T$2:$T$2328,$A21,'Relevant - IN NOW CRM valid'!$G$2:$G$2328,"UK",'Relevant - IN NOW CRM valid'!$Q$2:$Q$2328,"valid")+COUNTIFS('Relevant - IN NOW CRM unknown'!$T$2:$T$1227,$A21,'Relevant - IN NOW CRM unknown'!$G$2:$G$1227,"UK",'Relevant - IN NOW CRM unknown'!$Q$2:$Q$1227,"valid")+COUNTIFS('Relevant - Not CRM not valid'!$T$2:$T$416,$A21,'Relevant - Not CRM not valid'!$G$2:$G$416,"UK",'Relevant - Not CRM not valid'!$Q$2:$Q$416,"valid")+COUNTIFS('Relevant - In CRM not valid'!$T$2:$T$46,$A21,'Relevant - In CRM not valid'!$G$2:$G$46,"UK",'Relevant - In CRM not valid'!$Q$2:$Q$46,"valid")</f>
        <v>3</v>
      </c>
      <c r="O21" s="2" t="str">
        <f t="shared" si="1"/>
        <v/>
      </c>
    </row>
    <row r="22" spans="1:15" ht="15" customHeight="1">
      <c r="A22" s="2" t="s">
        <v>137</v>
      </c>
      <c r="B22" s="2" t="s">
        <v>138</v>
      </c>
      <c r="C22" s="2" t="s">
        <v>95</v>
      </c>
      <c r="D22" s="2" t="str">
        <f>IFERROR(INDEX('UK Target Institutions'!$D$2:$D$727,MATCH($A22,'UK Target Institutions'!$A$2:$A$727,0)),"")</f>
        <v>Yes</v>
      </c>
      <c r="E22" s="2">
        <f>COUNTIFS('Relevant - In CRM valid'!$T$2:$T$4699,$A22,'Relevant - In CRM valid'!$G$2:$G$4699,"UK")+COUNTIFS('Relevant - In CRM unknown'!$T$2:$T$253,$A22,'Relevant - In CRM unknown'!$G$2:$G$253,"UK")+COUNTIFS('Relevant - IN NOW CRM valid'!$T$2:$T$2328,$A22,'Relevant - IN NOW CRM valid'!$G$2:$G$2328,"UK")+COUNTIFS('Relevant - IN NOW CRM unknown'!$T$2:$T$1227,$A22,'Relevant - IN NOW CRM unknown'!$G$2:$G$1227,"UK")+COUNTIFS('Relevant - Not CRM not valid'!$T$2:$T$416,$A22,'Relevant - Not CRM not valid'!$G$2:$G$416,"UK")+COUNTIFS('Relevant - In CRM not valid'!$T$2:$T$46,$A22,'Relevant - In CRM not valid'!$G$2:$G$46,"UK")</f>
        <v>72</v>
      </c>
      <c r="F22" s="2">
        <f>COUNTIFS('Relevant - In CRM valid'!$T$2:$T$4699,$A22,'Relevant - In CRM valid'!$G$2:$G$4699,"UK",'Relevant - In CRM valid'!$M$2:$M$4699,"Research")+COUNTIFS('Relevant - In CRM unknown'!$T$2:$T$253,$A22,'Relevant - In CRM unknown'!$G$2:$G$253,"UK",'Relevant - In CRM unknown'!$M$2:$M$253,"Research")+COUNTIFS('Relevant - IN NOW CRM valid'!$T$2:$T$2328,$A22,'Relevant - IN NOW CRM valid'!$G$2:$G$2328,"UK",'Relevant - IN NOW CRM valid'!$M$2:$M$2328,"Research")+COUNTIFS('Relevant - IN NOW CRM unknown'!$T$2:$T$1227,$A22,'Relevant - IN NOW CRM unknown'!$G$2:$G$1227,"UK",'Relevant - IN NOW CRM unknown'!$M$2:$M$1227,"Research")+COUNTIFS('Relevant - Not CRM not valid'!$T$2:$T$416,$A22,'Relevant - Not CRM not valid'!$G$2:$G$416,"UK",'Relevant - Not CRM not valid'!$M$2:$M$416,"Research")+COUNTIFS('Relevant - In CRM not valid'!$T$2:$T$46,$A22,'Relevant - In CRM not valid'!$G$2:$G$46,"UK",'Relevant - In CRM not valid'!$M$2:$M$46,"Research")</f>
        <v>41</v>
      </c>
      <c r="G22" s="2">
        <f>COUNTIFS('Relevant - In CRM valid'!$T$2:$T$4699,$A22,'Relevant - In CRM valid'!$G$2:$G$4699,"UK",'Relevant - In CRM valid'!$M$2:$M$4699,"Research",'Relevant - In CRM valid'!$R$2:$R$4699,"Senior")+COUNTIFS('Relevant - In CRM unknown'!$T$2:$T$253,$A22,'Relevant - In CRM unknown'!$G$2:$G$253,"UK",'Relevant - In CRM unknown'!$M$2:$M$253,"Research",'Relevant - In CRM unknown'!$R$2:$R$253,"Senior")+COUNTIFS('Relevant - IN NOW CRM valid'!$T$2:$T$2328,$A22,'Relevant - IN NOW CRM valid'!$G$2:$G$2328,"UK",'Relevant - IN NOW CRM valid'!$M$2:$M$2328,"Research",'Relevant - IN NOW CRM valid'!$R$2:$R$2328,"Senior")+COUNTIFS('Relevant - IN NOW CRM unknown'!$T$2:$T$1227,$A22,'Relevant - IN NOW CRM unknown'!$G$2:$G$1227,"UK",'Relevant - IN NOW CRM unknown'!$M$2:$M$1227,"Research",'Relevant - IN NOW CRM unknown'!$R$2:$R$1227,"Senior")+COUNTIFS('Relevant - Not CRM not valid'!$T$2:$T$416,$A22,'Relevant - Not CRM not valid'!$G$2:$G$416,"UK",'Relevant - Not CRM not valid'!$M$2:$M$416,"Research",'Relevant - Not CRM not valid'!$R$2:$R$416,"Senior")+COUNTIFS('Relevant - In CRM not valid'!$T$2:$T$46,$A22,'Relevant - In CRM not valid'!$G$2:$G$46,"UK",'Relevant - In CRM not valid'!$M$2:$M$46,"Research",'Relevant - In CRM not valid'!$R$2:$R$46,"Senior")</f>
        <v>33</v>
      </c>
      <c r="H22" s="2">
        <f>COUNTIFS('Relevant - In CRM valid'!$T$2:$T$4699,$A22,'Relevant - In CRM valid'!$G$2:$G$4699,"UK",'Relevant - In CRM valid'!$M$2:$M$4699,"Research",'Relevant - In CRM valid'!$R$2:$R$4699,"Operational")+COUNTIFS('Relevant - In CRM unknown'!$T$2:$T$253,$A22,'Relevant - In CRM unknown'!$G$2:$G$253,"UK",'Relevant - In CRM unknown'!$M$2:$M$253,"Research",'Relevant - In CRM unknown'!$R$2:$R$253,"Operational")+COUNTIFS('Relevant - IN NOW CRM valid'!$T$2:$T$2328,$A22,'Relevant - IN NOW CRM valid'!$G$2:$G$2328,"UK",'Relevant - IN NOW CRM valid'!$M$2:$M$2328,"Research",'Relevant - IN NOW CRM valid'!$R$2:$R$2328,"Operational")+COUNTIFS('Relevant - IN NOW CRM unknown'!$T$2:$T$1227,$A22,'Relevant - IN NOW CRM unknown'!$G$2:$G$1227,"UK",'Relevant - IN NOW CRM unknown'!$M$2:$M$1227,"Research",'Relevant - IN NOW CRM unknown'!$R$2:$R$1227,"Operational")+COUNTIFS('Relevant - Not CRM not valid'!$T$2:$T$416,$A22,'Relevant - Not CRM not valid'!$G$2:$G$416,"UK",'Relevant - Not CRM not valid'!$M$2:$M$416,"Research",'Relevant - Not CRM not valid'!$R$2:$R$416,"Operational")+COUNTIFS('Relevant - In CRM not valid'!$T$2:$T$46,$A22,'Relevant - In CRM not valid'!$G$2:$G$46,"UK",'Relevant - In CRM not valid'!$M$2:$M$46,"Research",'Relevant - In CRM not valid'!$R$2:$R$46,"Operational")</f>
        <v>8</v>
      </c>
      <c r="I22" s="2">
        <f>COUNTIFS('Relevant - In CRM valid'!$T$2:$T$4699,$A22,'Relevant - In CRM valid'!$G$2:$G$4699,"UK",'Relevant - In CRM valid'!$M$2:$M$4699,"Research",'Relevant - In CRM valid'!$R$2:$R$4699,"Academic")+COUNTIFS('Relevant - In CRM unknown'!$T$2:$T$253,$A22,'Relevant - In CRM unknown'!$G$2:$G$253,"UK",'Relevant - In CRM unknown'!$M$2:$M$253,"Research",'Relevant - In CRM unknown'!$R$2:$R$253,"Academic")+COUNTIFS('Relevant - IN NOW CRM valid'!$T$2:$T$2328,$A22,'Relevant - IN NOW CRM valid'!$G$2:$G$2328,"UK",'Relevant - IN NOW CRM valid'!$M$2:$M$2328,"Research",'Relevant - IN NOW CRM valid'!$R$2:$R$2328,"Academic")+COUNTIFS('Relevant - IN NOW CRM unknown'!$T$2:$T$1227,$A22,'Relevant - IN NOW CRM unknown'!$G$2:$G$1227,"UK",'Relevant - IN NOW CRM unknown'!$M$2:$M$1227,"Research",'Relevant - IN NOW CRM unknown'!$R$2:$R$1227,"Academic")+COUNTIFS('Relevant - Not CRM not valid'!$T$2:$T$416,$A22,'Relevant - Not CRM not valid'!$G$2:$G$416,"UK",'Relevant - Not CRM not valid'!$M$2:$M$416,"Research",'Relevant - Not CRM not valid'!$R$2:$R$416,"Academic")+COUNTIFS('Relevant - In CRM not valid'!$T$2:$T$46,$A22,'Relevant - In CRM not valid'!$G$2:$G$46,"UK",'Relevant - In CRM not valid'!$M$2:$M$46,"Research",'Relevant - In CRM not valid'!$R$2:$R$46,"Academic")</f>
        <v>0</v>
      </c>
      <c r="J22" s="2">
        <f>COUNTIFS('Relevant - In CRM valid'!$T$2:$T$4699,$A22,'Relevant - In CRM valid'!$G$2:$G$4699,"UK",'Relevant - In CRM valid'!$M$2:$M$4699,"Finance")+COUNTIFS('Relevant - In CRM unknown'!$T$2:$T$253,$A22,'Relevant - In CRM unknown'!$G$2:$G$253,"UK",'Relevant - In CRM unknown'!$M$2:$M$253,"Finance")+COUNTIFS('Relevant - IN NOW CRM valid'!$T$2:$T$2328,$A22,'Relevant - IN NOW CRM valid'!$G$2:$G$2328,"UK",'Relevant - IN NOW CRM valid'!$M$2:$M$2328,"Finance")+COUNTIFS('Relevant - IN NOW CRM unknown'!$T$2:$T$1227,$A22,'Relevant - IN NOW CRM unknown'!$G$2:$G$1227,"UK",'Relevant - IN NOW CRM unknown'!$M$2:$M$1227,"Finance")+COUNTIFS('Relevant - Not CRM not valid'!$T$2:$T$416,$A22,'Relevant - Not CRM not valid'!$G$2:$G$416,"UK",'Relevant - Not CRM not valid'!$M$2:$M$416,"Finance")+COUNTIFS('Relevant - In CRM not valid'!$T$2:$T$46,$A22,'Relevant - In CRM not valid'!$G$2:$G$46,"UK",'Relevant - In CRM not valid'!$M$2:$M$46,"Finance")</f>
        <v>15</v>
      </c>
      <c r="K22" s="2">
        <f>COUNTIFS('Relevant - In CRM valid'!$T$2:$T$4699,$A22,'Relevant - In CRM valid'!$G$2:$G$4699,"UK",'Relevant - In CRM valid'!$M$2:$M$4699,"IT/Systems")+COUNTIFS('Relevant - In CRM unknown'!$T$2:$T$253,$A22,'Relevant - In CRM unknown'!$G$2:$G$253,"UK",'Relevant - In CRM unknown'!$M$2:$M$253,"IT/Systems")+COUNTIFS('Relevant - IN NOW CRM valid'!$T$2:$T$2328,$A22,'Relevant - IN NOW CRM valid'!$G$2:$G$2328,"UK",'Relevant - IN NOW CRM valid'!$M$2:$M$2328,"IT/Systems")+COUNTIFS('Relevant - IN NOW CRM unknown'!$T$2:$T$1227,$A22,'Relevant - IN NOW CRM unknown'!$G$2:$G$1227,"UK",'Relevant - IN NOW CRM unknown'!$M$2:$M$1227,"IT/Systems")+COUNTIFS('Relevant - Not CRM not valid'!$T$2:$T$416,$A22,'Relevant - Not CRM not valid'!$G$2:$G$416,"UK",'Relevant - Not CRM not valid'!$M$2:$M$416,"IT/Systems")+COUNTIFS('Relevant - In CRM not valid'!$T$2:$T$46,$A22,'Relevant - In CRM not valid'!$G$2:$G$46,"UK",'Relevant - In CRM not valid'!$M$2:$M$46,"IT/Systems")</f>
        <v>8</v>
      </c>
      <c r="L22" s="2">
        <f>COUNTIFS('Relevant - In CRM valid'!$T$2:$T$4699,$A22,'Relevant - In CRM valid'!$G$2:$G$4699,"UK",'Relevant - In CRM valid'!$M$2:$M$4699,"")+COUNTIFS('Relevant - In CRM unknown'!$T$2:$T$253,$A22,'Relevant - In CRM unknown'!$G$2:$G$253,"UK",'Relevant - In CRM unknown'!$M$2:$M$253,"")+COUNTIFS('Relevant - IN NOW CRM valid'!$T$2:$T$2328,$A22,'Relevant - IN NOW CRM valid'!$G$2:$G$2328,"UK",'Relevant - IN NOW CRM valid'!$M$2:$M$2328,"")+COUNTIFS('Relevant - IN NOW CRM unknown'!$T$2:$T$1227,$A22,'Relevant - IN NOW CRM unknown'!$G$2:$G$1227,"UK",'Relevant - IN NOW CRM unknown'!$M$2:$M$1227,"")+COUNTIFS('Relevant - Not CRM not valid'!$T$2:$T$416,$A22,'Relevant - Not CRM not valid'!$G$2:$G$416,"UK",'Relevant - Not CRM not valid'!$M$2:$M$416,"")+COUNTIFS('Relevant - In CRM not valid'!$T$2:$T$46,$A22,'Relevant - In CRM not valid'!$G$2:$G$46,"UK",'Relevant - In CRM not valid'!$M$2:$M$46,"")</f>
        <v>5</v>
      </c>
      <c r="M22" s="2">
        <f t="shared" si="0"/>
        <v>3</v>
      </c>
      <c r="N22" s="2">
        <f>COUNTIFS('Relevant - In CRM valid'!$T$2:$T$4699,$A22,'Relevant - In CRM valid'!$G$2:$G$4699,"UK",'Relevant - In CRM valid'!$Q$2:$Q$4699,"valid")+COUNTIFS('Relevant - In CRM unknown'!$T$2:$T$253,$A22,'Relevant - In CRM unknown'!$G$2:$G$253,"UK",'Relevant - In CRM unknown'!$Q$2:$Q$253,"valid")+COUNTIFS('Relevant - IN NOW CRM valid'!$T$2:$T$2328,$A22,'Relevant - IN NOW CRM valid'!$G$2:$G$2328,"UK",'Relevant - IN NOW CRM valid'!$Q$2:$Q$2328,"valid")+COUNTIFS('Relevant - IN NOW CRM unknown'!$T$2:$T$1227,$A22,'Relevant - IN NOW CRM unknown'!$G$2:$G$1227,"UK",'Relevant - IN NOW CRM unknown'!$Q$2:$Q$1227,"valid")+COUNTIFS('Relevant - Not CRM not valid'!$T$2:$T$416,$A22,'Relevant - Not CRM not valid'!$G$2:$G$416,"UK",'Relevant - Not CRM not valid'!$Q$2:$Q$416,"valid")+COUNTIFS('Relevant - In CRM not valid'!$T$2:$T$46,$A22,'Relevant - In CRM not valid'!$G$2:$G$46,"UK",'Relevant - In CRM not valid'!$Q$2:$Q$46,"valid")</f>
        <v>60</v>
      </c>
      <c r="O22" s="2" t="str">
        <f t="shared" si="1"/>
        <v/>
      </c>
    </row>
    <row r="23" spans="1:15" ht="15" customHeight="1">
      <c r="A23" s="2" t="s">
        <v>139</v>
      </c>
      <c r="B23" s="2" t="s">
        <v>140</v>
      </c>
      <c r="C23" s="2" t="s">
        <v>95</v>
      </c>
      <c r="D23" s="2" t="str">
        <f>IFERROR(INDEX('UK Target Institutions'!$D$2:$D$727,MATCH($A23,'UK Target Institutions'!$A$2:$A$727,0)),"")</f>
        <v>Yes</v>
      </c>
      <c r="E23" s="2">
        <f>COUNTIFS('Relevant - In CRM valid'!$T$2:$T$4699,$A23,'Relevant - In CRM valid'!$G$2:$G$4699,"UK")+COUNTIFS('Relevant - In CRM unknown'!$T$2:$T$253,$A23,'Relevant - In CRM unknown'!$G$2:$G$253,"UK")+COUNTIFS('Relevant - IN NOW CRM valid'!$T$2:$T$2328,$A23,'Relevant - IN NOW CRM valid'!$G$2:$G$2328,"UK")+COUNTIFS('Relevant - IN NOW CRM unknown'!$T$2:$T$1227,$A23,'Relevant - IN NOW CRM unknown'!$G$2:$G$1227,"UK")+COUNTIFS('Relevant - Not CRM not valid'!$T$2:$T$416,$A23,'Relevant - Not CRM not valid'!$G$2:$G$416,"UK")+COUNTIFS('Relevant - In CRM not valid'!$T$2:$T$46,$A23,'Relevant - In CRM not valid'!$G$2:$G$46,"UK")</f>
        <v>67</v>
      </c>
      <c r="F23" s="2">
        <f>COUNTIFS('Relevant - In CRM valid'!$T$2:$T$4699,$A23,'Relevant - In CRM valid'!$G$2:$G$4699,"UK",'Relevant - In CRM valid'!$M$2:$M$4699,"Research")+COUNTIFS('Relevant - In CRM unknown'!$T$2:$T$253,$A23,'Relevant - In CRM unknown'!$G$2:$G$253,"UK",'Relevant - In CRM unknown'!$M$2:$M$253,"Research")+COUNTIFS('Relevant - IN NOW CRM valid'!$T$2:$T$2328,$A23,'Relevant - IN NOW CRM valid'!$G$2:$G$2328,"UK",'Relevant - IN NOW CRM valid'!$M$2:$M$2328,"Research")+COUNTIFS('Relevant - IN NOW CRM unknown'!$T$2:$T$1227,$A23,'Relevant - IN NOW CRM unknown'!$G$2:$G$1227,"UK",'Relevant - IN NOW CRM unknown'!$M$2:$M$1227,"Research")+COUNTIFS('Relevant - Not CRM not valid'!$T$2:$T$416,$A23,'Relevant - Not CRM not valid'!$G$2:$G$416,"UK",'Relevant - Not CRM not valid'!$M$2:$M$416,"Research")+COUNTIFS('Relevant - In CRM not valid'!$T$2:$T$46,$A23,'Relevant - In CRM not valid'!$G$2:$G$46,"UK",'Relevant - In CRM not valid'!$M$2:$M$46,"Research")</f>
        <v>41</v>
      </c>
      <c r="G23" s="2">
        <f>COUNTIFS('Relevant - In CRM valid'!$T$2:$T$4699,$A23,'Relevant - In CRM valid'!$G$2:$G$4699,"UK",'Relevant - In CRM valid'!$M$2:$M$4699,"Research",'Relevant - In CRM valid'!$R$2:$R$4699,"Senior")+COUNTIFS('Relevant - In CRM unknown'!$T$2:$T$253,$A23,'Relevant - In CRM unknown'!$G$2:$G$253,"UK",'Relevant - In CRM unknown'!$M$2:$M$253,"Research",'Relevant - In CRM unknown'!$R$2:$R$253,"Senior")+COUNTIFS('Relevant - IN NOW CRM valid'!$T$2:$T$2328,$A23,'Relevant - IN NOW CRM valid'!$G$2:$G$2328,"UK",'Relevant - IN NOW CRM valid'!$M$2:$M$2328,"Research",'Relevant - IN NOW CRM valid'!$R$2:$R$2328,"Senior")+COUNTIFS('Relevant - IN NOW CRM unknown'!$T$2:$T$1227,$A23,'Relevant - IN NOW CRM unknown'!$G$2:$G$1227,"UK",'Relevant - IN NOW CRM unknown'!$M$2:$M$1227,"Research",'Relevant - IN NOW CRM unknown'!$R$2:$R$1227,"Senior")+COUNTIFS('Relevant - Not CRM not valid'!$T$2:$T$416,$A23,'Relevant - Not CRM not valid'!$G$2:$G$416,"UK",'Relevant - Not CRM not valid'!$M$2:$M$416,"Research",'Relevant - Not CRM not valid'!$R$2:$R$416,"Senior")+COUNTIFS('Relevant - In CRM not valid'!$T$2:$T$46,$A23,'Relevant - In CRM not valid'!$G$2:$G$46,"UK",'Relevant - In CRM not valid'!$M$2:$M$46,"Research",'Relevant - In CRM not valid'!$R$2:$R$46,"Senior")</f>
        <v>39</v>
      </c>
      <c r="H23" s="2">
        <f>COUNTIFS('Relevant - In CRM valid'!$T$2:$T$4699,$A23,'Relevant - In CRM valid'!$G$2:$G$4699,"UK",'Relevant - In CRM valid'!$M$2:$M$4699,"Research",'Relevant - In CRM valid'!$R$2:$R$4699,"Operational")+COUNTIFS('Relevant - In CRM unknown'!$T$2:$T$253,$A23,'Relevant - In CRM unknown'!$G$2:$G$253,"UK",'Relevant - In CRM unknown'!$M$2:$M$253,"Research",'Relevant - In CRM unknown'!$R$2:$R$253,"Operational")+COUNTIFS('Relevant - IN NOW CRM valid'!$T$2:$T$2328,$A23,'Relevant - IN NOW CRM valid'!$G$2:$G$2328,"UK",'Relevant - IN NOW CRM valid'!$M$2:$M$2328,"Research",'Relevant - IN NOW CRM valid'!$R$2:$R$2328,"Operational")+COUNTIFS('Relevant - IN NOW CRM unknown'!$T$2:$T$1227,$A23,'Relevant - IN NOW CRM unknown'!$G$2:$G$1227,"UK",'Relevant - IN NOW CRM unknown'!$M$2:$M$1227,"Research",'Relevant - IN NOW CRM unknown'!$R$2:$R$1227,"Operational")+COUNTIFS('Relevant - Not CRM not valid'!$T$2:$T$416,$A23,'Relevant - Not CRM not valid'!$G$2:$G$416,"UK",'Relevant - Not CRM not valid'!$M$2:$M$416,"Research",'Relevant - Not CRM not valid'!$R$2:$R$416,"Operational")+COUNTIFS('Relevant - In CRM not valid'!$T$2:$T$46,$A23,'Relevant - In CRM not valid'!$G$2:$G$46,"UK",'Relevant - In CRM not valid'!$M$2:$M$46,"Research",'Relevant - In CRM not valid'!$R$2:$R$46,"Operational")</f>
        <v>2</v>
      </c>
      <c r="I23" s="2">
        <f>COUNTIFS('Relevant - In CRM valid'!$T$2:$T$4699,$A23,'Relevant - In CRM valid'!$G$2:$G$4699,"UK",'Relevant - In CRM valid'!$M$2:$M$4699,"Research",'Relevant - In CRM valid'!$R$2:$R$4699,"Academic")+COUNTIFS('Relevant - In CRM unknown'!$T$2:$T$253,$A23,'Relevant - In CRM unknown'!$G$2:$G$253,"UK",'Relevant - In CRM unknown'!$M$2:$M$253,"Research",'Relevant - In CRM unknown'!$R$2:$R$253,"Academic")+COUNTIFS('Relevant - IN NOW CRM valid'!$T$2:$T$2328,$A23,'Relevant - IN NOW CRM valid'!$G$2:$G$2328,"UK",'Relevant - IN NOW CRM valid'!$M$2:$M$2328,"Research",'Relevant - IN NOW CRM valid'!$R$2:$R$2328,"Academic")+COUNTIFS('Relevant - IN NOW CRM unknown'!$T$2:$T$1227,$A23,'Relevant - IN NOW CRM unknown'!$G$2:$G$1227,"UK",'Relevant - IN NOW CRM unknown'!$M$2:$M$1227,"Research",'Relevant - IN NOW CRM unknown'!$R$2:$R$1227,"Academic")+COUNTIFS('Relevant - Not CRM not valid'!$T$2:$T$416,$A23,'Relevant - Not CRM not valid'!$G$2:$G$416,"UK",'Relevant - Not CRM not valid'!$M$2:$M$416,"Research",'Relevant - Not CRM not valid'!$R$2:$R$416,"Academic")+COUNTIFS('Relevant - In CRM not valid'!$T$2:$T$46,$A23,'Relevant - In CRM not valid'!$G$2:$G$46,"UK",'Relevant - In CRM not valid'!$M$2:$M$46,"Research",'Relevant - In CRM not valid'!$R$2:$R$46,"Academic")</f>
        <v>0</v>
      </c>
      <c r="J23" s="2">
        <f>COUNTIFS('Relevant - In CRM valid'!$T$2:$T$4699,$A23,'Relevant - In CRM valid'!$G$2:$G$4699,"UK",'Relevant - In CRM valid'!$M$2:$M$4699,"Finance")+COUNTIFS('Relevant - In CRM unknown'!$T$2:$T$253,$A23,'Relevant - In CRM unknown'!$G$2:$G$253,"UK",'Relevant - In CRM unknown'!$M$2:$M$253,"Finance")+COUNTIFS('Relevant - IN NOW CRM valid'!$T$2:$T$2328,$A23,'Relevant - IN NOW CRM valid'!$G$2:$G$2328,"UK",'Relevant - IN NOW CRM valid'!$M$2:$M$2328,"Finance")+COUNTIFS('Relevant - IN NOW CRM unknown'!$T$2:$T$1227,$A23,'Relevant - IN NOW CRM unknown'!$G$2:$G$1227,"UK",'Relevant - IN NOW CRM unknown'!$M$2:$M$1227,"Finance")+COUNTIFS('Relevant - Not CRM not valid'!$T$2:$T$416,$A23,'Relevant - Not CRM not valid'!$G$2:$G$416,"UK",'Relevant - Not CRM not valid'!$M$2:$M$416,"Finance")+COUNTIFS('Relevant - In CRM not valid'!$T$2:$T$46,$A23,'Relevant - In CRM not valid'!$G$2:$G$46,"UK",'Relevant - In CRM not valid'!$M$2:$M$46,"Finance")</f>
        <v>20</v>
      </c>
      <c r="K23" s="2">
        <f>COUNTIFS('Relevant - In CRM valid'!$T$2:$T$4699,$A23,'Relevant - In CRM valid'!$G$2:$G$4699,"UK",'Relevant - In CRM valid'!$M$2:$M$4699,"IT/Systems")+COUNTIFS('Relevant - In CRM unknown'!$T$2:$T$253,$A23,'Relevant - In CRM unknown'!$G$2:$G$253,"UK",'Relevant - In CRM unknown'!$M$2:$M$253,"IT/Systems")+COUNTIFS('Relevant - IN NOW CRM valid'!$T$2:$T$2328,$A23,'Relevant - IN NOW CRM valid'!$G$2:$G$2328,"UK",'Relevant - IN NOW CRM valid'!$M$2:$M$2328,"IT/Systems")+COUNTIFS('Relevant - IN NOW CRM unknown'!$T$2:$T$1227,$A23,'Relevant - IN NOW CRM unknown'!$G$2:$G$1227,"UK",'Relevant - IN NOW CRM unknown'!$M$2:$M$1227,"IT/Systems")+COUNTIFS('Relevant - Not CRM not valid'!$T$2:$T$416,$A23,'Relevant - Not CRM not valid'!$G$2:$G$416,"UK",'Relevant - Not CRM not valid'!$M$2:$M$416,"IT/Systems")+COUNTIFS('Relevant - In CRM not valid'!$T$2:$T$46,$A23,'Relevant - In CRM not valid'!$G$2:$G$46,"UK",'Relevant - In CRM not valid'!$M$2:$M$46,"IT/Systems")</f>
        <v>5</v>
      </c>
      <c r="L23" s="2">
        <f>COUNTIFS('Relevant - In CRM valid'!$T$2:$T$4699,$A23,'Relevant - In CRM valid'!$G$2:$G$4699,"UK",'Relevant - In CRM valid'!$M$2:$M$4699,"")+COUNTIFS('Relevant - In CRM unknown'!$T$2:$T$253,$A23,'Relevant - In CRM unknown'!$G$2:$G$253,"UK",'Relevant - In CRM unknown'!$M$2:$M$253,"")+COUNTIFS('Relevant - IN NOW CRM valid'!$T$2:$T$2328,$A23,'Relevant - IN NOW CRM valid'!$G$2:$G$2328,"UK",'Relevant - IN NOW CRM valid'!$M$2:$M$2328,"")+COUNTIFS('Relevant - IN NOW CRM unknown'!$T$2:$T$1227,$A23,'Relevant - IN NOW CRM unknown'!$G$2:$G$1227,"UK",'Relevant - IN NOW CRM unknown'!$M$2:$M$1227,"")+COUNTIFS('Relevant - Not CRM not valid'!$T$2:$T$416,$A23,'Relevant - Not CRM not valid'!$G$2:$G$416,"UK",'Relevant - Not CRM not valid'!$M$2:$M$416,"")+COUNTIFS('Relevant - In CRM not valid'!$T$2:$T$46,$A23,'Relevant - In CRM not valid'!$G$2:$G$46,"UK",'Relevant - In CRM not valid'!$M$2:$M$46,"")</f>
        <v>1</v>
      </c>
      <c r="M23" s="2">
        <f t="shared" si="0"/>
        <v>3</v>
      </c>
      <c r="N23" s="2">
        <f>COUNTIFS('Relevant - In CRM valid'!$T$2:$T$4699,$A23,'Relevant - In CRM valid'!$G$2:$G$4699,"UK",'Relevant - In CRM valid'!$Q$2:$Q$4699,"valid")+COUNTIFS('Relevant - In CRM unknown'!$T$2:$T$253,$A23,'Relevant - In CRM unknown'!$G$2:$G$253,"UK",'Relevant - In CRM unknown'!$Q$2:$Q$253,"valid")+COUNTIFS('Relevant - IN NOW CRM valid'!$T$2:$T$2328,$A23,'Relevant - IN NOW CRM valid'!$G$2:$G$2328,"UK",'Relevant - IN NOW CRM valid'!$Q$2:$Q$2328,"valid")+COUNTIFS('Relevant - IN NOW CRM unknown'!$T$2:$T$1227,$A23,'Relevant - IN NOW CRM unknown'!$G$2:$G$1227,"UK",'Relevant - IN NOW CRM unknown'!$Q$2:$Q$1227,"valid")+COUNTIFS('Relevant - Not CRM not valid'!$T$2:$T$416,$A23,'Relevant - Not CRM not valid'!$G$2:$G$416,"UK",'Relevant - Not CRM not valid'!$Q$2:$Q$416,"valid")+COUNTIFS('Relevant - In CRM not valid'!$T$2:$T$46,$A23,'Relevant - In CRM not valid'!$G$2:$G$46,"UK",'Relevant - In CRM not valid'!$Q$2:$Q$46,"valid")</f>
        <v>24</v>
      </c>
      <c r="O23" s="2" t="str">
        <f t="shared" si="1"/>
        <v/>
      </c>
    </row>
    <row r="24" spans="1:15" ht="15" customHeight="1">
      <c r="A24" s="2" t="s">
        <v>141</v>
      </c>
      <c r="B24" s="2" t="s">
        <v>142</v>
      </c>
      <c r="C24" s="2" t="s">
        <v>95</v>
      </c>
      <c r="D24" s="2" t="str">
        <f>IFERROR(INDEX('UK Target Institutions'!$D$2:$D$727,MATCH($A24,'UK Target Institutions'!$A$2:$A$727,0)),"")</f>
        <v>Yes</v>
      </c>
      <c r="E24" s="2">
        <f>COUNTIFS('Relevant - In CRM valid'!$T$2:$T$4699,$A24,'Relevant - In CRM valid'!$G$2:$G$4699,"UK")+COUNTIFS('Relevant - In CRM unknown'!$T$2:$T$253,$A24,'Relevant - In CRM unknown'!$G$2:$G$253,"UK")+COUNTIFS('Relevant - IN NOW CRM valid'!$T$2:$T$2328,$A24,'Relevant - IN NOW CRM valid'!$G$2:$G$2328,"UK")+COUNTIFS('Relevant - IN NOW CRM unknown'!$T$2:$T$1227,$A24,'Relevant - IN NOW CRM unknown'!$G$2:$G$1227,"UK")+COUNTIFS('Relevant - Not CRM not valid'!$T$2:$T$416,$A24,'Relevant - Not CRM not valid'!$G$2:$G$416,"UK")+COUNTIFS('Relevant - In CRM not valid'!$T$2:$T$46,$A24,'Relevant - In CRM not valid'!$G$2:$G$46,"UK")</f>
        <v>65</v>
      </c>
      <c r="F24" s="2">
        <f>COUNTIFS('Relevant - In CRM valid'!$T$2:$T$4699,$A24,'Relevant - In CRM valid'!$G$2:$G$4699,"UK",'Relevant - In CRM valid'!$M$2:$M$4699,"Research")+COUNTIFS('Relevant - In CRM unknown'!$T$2:$T$253,$A24,'Relevant - In CRM unknown'!$G$2:$G$253,"UK",'Relevant - In CRM unknown'!$M$2:$M$253,"Research")+COUNTIFS('Relevant - IN NOW CRM valid'!$T$2:$T$2328,$A24,'Relevant - IN NOW CRM valid'!$G$2:$G$2328,"UK",'Relevant - IN NOW CRM valid'!$M$2:$M$2328,"Research")+COUNTIFS('Relevant - IN NOW CRM unknown'!$T$2:$T$1227,$A24,'Relevant - IN NOW CRM unknown'!$G$2:$G$1227,"UK",'Relevant - IN NOW CRM unknown'!$M$2:$M$1227,"Research")+COUNTIFS('Relevant - Not CRM not valid'!$T$2:$T$416,$A24,'Relevant - Not CRM not valid'!$G$2:$G$416,"UK",'Relevant - Not CRM not valid'!$M$2:$M$416,"Research")+COUNTIFS('Relevant - In CRM not valid'!$T$2:$T$46,$A24,'Relevant - In CRM not valid'!$G$2:$G$46,"UK",'Relevant - In CRM not valid'!$M$2:$M$46,"Research")</f>
        <v>42</v>
      </c>
      <c r="G24" s="2">
        <f>COUNTIFS('Relevant - In CRM valid'!$T$2:$T$4699,$A24,'Relevant - In CRM valid'!$G$2:$G$4699,"UK",'Relevant - In CRM valid'!$M$2:$M$4699,"Research",'Relevant - In CRM valid'!$R$2:$R$4699,"Senior")+COUNTIFS('Relevant - In CRM unknown'!$T$2:$T$253,$A24,'Relevant - In CRM unknown'!$G$2:$G$253,"UK",'Relevant - In CRM unknown'!$M$2:$M$253,"Research",'Relevant - In CRM unknown'!$R$2:$R$253,"Senior")+COUNTIFS('Relevant - IN NOW CRM valid'!$T$2:$T$2328,$A24,'Relevant - IN NOW CRM valid'!$G$2:$G$2328,"UK",'Relevant - IN NOW CRM valid'!$M$2:$M$2328,"Research",'Relevant - IN NOW CRM valid'!$R$2:$R$2328,"Senior")+COUNTIFS('Relevant - IN NOW CRM unknown'!$T$2:$T$1227,$A24,'Relevant - IN NOW CRM unknown'!$G$2:$G$1227,"UK",'Relevant - IN NOW CRM unknown'!$M$2:$M$1227,"Research",'Relevant - IN NOW CRM unknown'!$R$2:$R$1227,"Senior")+COUNTIFS('Relevant - Not CRM not valid'!$T$2:$T$416,$A24,'Relevant - Not CRM not valid'!$G$2:$G$416,"UK",'Relevant - Not CRM not valid'!$M$2:$M$416,"Research",'Relevant - Not CRM not valid'!$R$2:$R$416,"Senior")+COUNTIFS('Relevant - In CRM not valid'!$T$2:$T$46,$A24,'Relevant - In CRM not valid'!$G$2:$G$46,"UK",'Relevant - In CRM not valid'!$M$2:$M$46,"Research",'Relevant - In CRM not valid'!$R$2:$R$46,"Senior")</f>
        <v>16</v>
      </c>
      <c r="H24" s="2">
        <f>COUNTIFS('Relevant - In CRM valid'!$T$2:$T$4699,$A24,'Relevant - In CRM valid'!$G$2:$G$4699,"UK",'Relevant - In CRM valid'!$M$2:$M$4699,"Research",'Relevant - In CRM valid'!$R$2:$R$4699,"Operational")+COUNTIFS('Relevant - In CRM unknown'!$T$2:$T$253,$A24,'Relevant - In CRM unknown'!$G$2:$G$253,"UK",'Relevant - In CRM unknown'!$M$2:$M$253,"Research",'Relevant - In CRM unknown'!$R$2:$R$253,"Operational")+COUNTIFS('Relevant - IN NOW CRM valid'!$T$2:$T$2328,$A24,'Relevant - IN NOW CRM valid'!$G$2:$G$2328,"UK",'Relevant - IN NOW CRM valid'!$M$2:$M$2328,"Research",'Relevant - IN NOW CRM valid'!$R$2:$R$2328,"Operational")+COUNTIFS('Relevant - IN NOW CRM unknown'!$T$2:$T$1227,$A24,'Relevant - IN NOW CRM unknown'!$G$2:$G$1227,"UK",'Relevant - IN NOW CRM unknown'!$M$2:$M$1227,"Research",'Relevant - IN NOW CRM unknown'!$R$2:$R$1227,"Operational")+COUNTIFS('Relevant - Not CRM not valid'!$T$2:$T$416,$A24,'Relevant - Not CRM not valid'!$G$2:$G$416,"UK",'Relevant - Not CRM not valid'!$M$2:$M$416,"Research",'Relevant - Not CRM not valid'!$R$2:$R$416,"Operational")+COUNTIFS('Relevant - In CRM not valid'!$T$2:$T$46,$A24,'Relevant - In CRM not valid'!$G$2:$G$46,"UK",'Relevant - In CRM not valid'!$M$2:$M$46,"Research",'Relevant - In CRM not valid'!$R$2:$R$46,"Operational")</f>
        <v>25</v>
      </c>
      <c r="I24" s="2">
        <f>COUNTIFS('Relevant - In CRM valid'!$T$2:$T$4699,$A24,'Relevant - In CRM valid'!$G$2:$G$4699,"UK",'Relevant - In CRM valid'!$M$2:$M$4699,"Research",'Relevant - In CRM valid'!$R$2:$R$4699,"Academic")+COUNTIFS('Relevant - In CRM unknown'!$T$2:$T$253,$A24,'Relevant - In CRM unknown'!$G$2:$G$253,"UK",'Relevant - In CRM unknown'!$M$2:$M$253,"Research",'Relevant - In CRM unknown'!$R$2:$R$253,"Academic")+COUNTIFS('Relevant - IN NOW CRM valid'!$T$2:$T$2328,$A24,'Relevant - IN NOW CRM valid'!$G$2:$G$2328,"UK",'Relevant - IN NOW CRM valid'!$M$2:$M$2328,"Research",'Relevant - IN NOW CRM valid'!$R$2:$R$2328,"Academic")+COUNTIFS('Relevant - IN NOW CRM unknown'!$T$2:$T$1227,$A24,'Relevant - IN NOW CRM unknown'!$G$2:$G$1227,"UK",'Relevant - IN NOW CRM unknown'!$M$2:$M$1227,"Research",'Relevant - IN NOW CRM unknown'!$R$2:$R$1227,"Academic")+COUNTIFS('Relevant - Not CRM not valid'!$T$2:$T$416,$A24,'Relevant - Not CRM not valid'!$G$2:$G$416,"UK",'Relevant - Not CRM not valid'!$M$2:$M$416,"Research",'Relevant - Not CRM not valid'!$R$2:$R$416,"Academic")+COUNTIFS('Relevant - In CRM not valid'!$T$2:$T$46,$A24,'Relevant - In CRM not valid'!$G$2:$G$46,"UK",'Relevant - In CRM not valid'!$M$2:$M$46,"Research",'Relevant - In CRM not valid'!$R$2:$R$46,"Academic")</f>
        <v>1</v>
      </c>
      <c r="J24" s="2">
        <f>COUNTIFS('Relevant - In CRM valid'!$T$2:$T$4699,$A24,'Relevant - In CRM valid'!$G$2:$G$4699,"UK",'Relevant - In CRM valid'!$M$2:$M$4699,"Finance")+COUNTIFS('Relevant - In CRM unknown'!$T$2:$T$253,$A24,'Relevant - In CRM unknown'!$G$2:$G$253,"UK",'Relevant - In CRM unknown'!$M$2:$M$253,"Finance")+COUNTIFS('Relevant - IN NOW CRM valid'!$T$2:$T$2328,$A24,'Relevant - IN NOW CRM valid'!$G$2:$G$2328,"UK",'Relevant - IN NOW CRM valid'!$M$2:$M$2328,"Finance")+COUNTIFS('Relevant - IN NOW CRM unknown'!$T$2:$T$1227,$A24,'Relevant - IN NOW CRM unknown'!$G$2:$G$1227,"UK",'Relevant - IN NOW CRM unknown'!$M$2:$M$1227,"Finance")+COUNTIFS('Relevant - Not CRM not valid'!$T$2:$T$416,$A24,'Relevant - Not CRM not valid'!$G$2:$G$416,"UK",'Relevant - Not CRM not valid'!$M$2:$M$416,"Finance")+COUNTIFS('Relevant - In CRM not valid'!$T$2:$T$46,$A24,'Relevant - In CRM not valid'!$G$2:$G$46,"UK",'Relevant - In CRM not valid'!$M$2:$M$46,"Finance")</f>
        <v>22</v>
      </c>
      <c r="K24" s="2">
        <f>COUNTIFS('Relevant - In CRM valid'!$T$2:$T$4699,$A24,'Relevant - In CRM valid'!$G$2:$G$4699,"UK",'Relevant - In CRM valid'!$M$2:$M$4699,"IT/Systems")+COUNTIFS('Relevant - In CRM unknown'!$T$2:$T$253,$A24,'Relevant - In CRM unknown'!$G$2:$G$253,"UK",'Relevant - In CRM unknown'!$M$2:$M$253,"IT/Systems")+COUNTIFS('Relevant - IN NOW CRM valid'!$T$2:$T$2328,$A24,'Relevant - IN NOW CRM valid'!$G$2:$G$2328,"UK",'Relevant - IN NOW CRM valid'!$M$2:$M$2328,"IT/Systems")+COUNTIFS('Relevant - IN NOW CRM unknown'!$T$2:$T$1227,$A24,'Relevant - IN NOW CRM unknown'!$G$2:$G$1227,"UK",'Relevant - IN NOW CRM unknown'!$M$2:$M$1227,"IT/Systems")+COUNTIFS('Relevant - Not CRM not valid'!$T$2:$T$416,$A24,'Relevant - Not CRM not valid'!$G$2:$G$416,"UK",'Relevant - Not CRM not valid'!$M$2:$M$416,"IT/Systems")+COUNTIFS('Relevant - In CRM not valid'!$T$2:$T$46,$A24,'Relevant - In CRM not valid'!$G$2:$G$46,"UK",'Relevant - In CRM not valid'!$M$2:$M$46,"IT/Systems")</f>
        <v>1</v>
      </c>
      <c r="L24" s="2">
        <f>COUNTIFS('Relevant - In CRM valid'!$T$2:$T$4699,$A24,'Relevant - In CRM valid'!$G$2:$G$4699,"UK",'Relevant - In CRM valid'!$M$2:$M$4699,"")+COUNTIFS('Relevant - In CRM unknown'!$T$2:$T$253,$A24,'Relevant - In CRM unknown'!$G$2:$G$253,"UK",'Relevant - In CRM unknown'!$M$2:$M$253,"")+COUNTIFS('Relevant - IN NOW CRM valid'!$T$2:$T$2328,$A24,'Relevant - IN NOW CRM valid'!$G$2:$G$2328,"UK",'Relevant - IN NOW CRM valid'!$M$2:$M$2328,"")+COUNTIFS('Relevant - IN NOW CRM unknown'!$T$2:$T$1227,$A24,'Relevant - IN NOW CRM unknown'!$G$2:$G$1227,"UK",'Relevant - IN NOW CRM unknown'!$M$2:$M$1227,"")+COUNTIFS('Relevant - Not CRM not valid'!$T$2:$T$416,$A24,'Relevant - Not CRM not valid'!$G$2:$G$416,"UK",'Relevant - Not CRM not valid'!$M$2:$M$416,"")+COUNTIFS('Relevant - In CRM not valid'!$T$2:$T$46,$A24,'Relevant - In CRM not valid'!$G$2:$G$46,"UK",'Relevant - In CRM not valid'!$M$2:$M$46,"")</f>
        <v>0</v>
      </c>
      <c r="M24" s="2">
        <f t="shared" si="0"/>
        <v>3</v>
      </c>
      <c r="N24" s="2">
        <f>COUNTIFS('Relevant - In CRM valid'!$T$2:$T$4699,$A24,'Relevant - In CRM valid'!$G$2:$G$4699,"UK",'Relevant - In CRM valid'!$Q$2:$Q$4699,"valid")+COUNTIFS('Relevant - In CRM unknown'!$T$2:$T$253,$A24,'Relevant - In CRM unknown'!$G$2:$G$253,"UK",'Relevant - In CRM unknown'!$Q$2:$Q$253,"valid")+COUNTIFS('Relevant - IN NOW CRM valid'!$T$2:$T$2328,$A24,'Relevant - IN NOW CRM valid'!$G$2:$G$2328,"UK",'Relevant - IN NOW CRM valid'!$Q$2:$Q$2328,"valid")+COUNTIFS('Relevant - IN NOW CRM unknown'!$T$2:$T$1227,$A24,'Relevant - IN NOW CRM unknown'!$G$2:$G$1227,"UK",'Relevant - IN NOW CRM unknown'!$Q$2:$Q$1227,"valid")+COUNTIFS('Relevant - Not CRM not valid'!$T$2:$T$416,$A24,'Relevant - Not CRM not valid'!$G$2:$G$416,"UK",'Relevant - Not CRM not valid'!$Q$2:$Q$416,"valid")+COUNTIFS('Relevant - In CRM not valid'!$T$2:$T$46,$A24,'Relevant - In CRM not valid'!$G$2:$G$46,"UK",'Relevant - In CRM not valid'!$Q$2:$Q$46,"valid")</f>
        <v>2</v>
      </c>
      <c r="O24" s="2" t="str">
        <f t="shared" si="1"/>
        <v/>
      </c>
    </row>
    <row r="25" spans="1:15" ht="15" customHeight="1">
      <c r="A25" s="2" t="s">
        <v>143</v>
      </c>
      <c r="B25" s="2" t="s">
        <v>144</v>
      </c>
      <c r="C25" s="2" t="s">
        <v>95</v>
      </c>
      <c r="D25" s="2" t="str">
        <f>IFERROR(INDEX('UK Target Institutions'!$D$2:$D$727,MATCH($A25,'UK Target Institutions'!$A$2:$A$727,0)),"")</f>
        <v>Yes</v>
      </c>
      <c r="E25" s="2">
        <f>COUNTIFS('Relevant - In CRM valid'!$T$2:$T$4699,$A25,'Relevant - In CRM valid'!$G$2:$G$4699,"UK")+COUNTIFS('Relevant - In CRM unknown'!$T$2:$T$253,$A25,'Relevant - In CRM unknown'!$G$2:$G$253,"UK")+COUNTIFS('Relevant - IN NOW CRM valid'!$T$2:$T$2328,$A25,'Relevant - IN NOW CRM valid'!$G$2:$G$2328,"UK")+COUNTIFS('Relevant - IN NOW CRM unknown'!$T$2:$T$1227,$A25,'Relevant - IN NOW CRM unknown'!$G$2:$G$1227,"UK")+COUNTIFS('Relevant - Not CRM not valid'!$T$2:$T$416,$A25,'Relevant - Not CRM not valid'!$G$2:$G$416,"UK")+COUNTIFS('Relevant - In CRM not valid'!$T$2:$T$46,$A25,'Relevant - In CRM not valid'!$G$2:$G$46,"UK")</f>
        <v>62</v>
      </c>
      <c r="F25" s="2">
        <f>COUNTIFS('Relevant - In CRM valid'!$T$2:$T$4699,$A25,'Relevant - In CRM valid'!$G$2:$G$4699,"UK",'Relevant - In CRM valid'!$M$2:$M$4699,"Research")+COUNTIFS('Relevant - In CRM unknown'!$T$2:$T$253,$A25,'Relevant - In CRM unknown'!$G$2:$G$253,"UK",'Relevant - In CRM unknown'!$M$2:$M$253,"Research")+COUNTIFS('Relevant - IN NOW CRM valid'!$T$2:$T$2328,$A25,'Relevant - IN NOW CRM valid'!$G$2:$G$2328,"UK",'Relevant - IN NOW CRM valid'!$M$2:$M$2328,"Research")+COUNTIFS('Relevant - IN NOW CRM unknown'!$T$2:$T$1227,$A25,'Relevant - IN NOW CRM unknown'!$G$2:$G$1227,"UK",'Relevant - IN NOW CRM unknown'!$M$2:$M$1227,"Research")+COUNTIFS('Relevant - Not CRM not valid'!$T$2:$T$416,$A25,'Relevant - Not CRM not valid'!$G$2:$G$416,"UK",'Relevant - Not CRM not valid'!$M$2:$M$416,"Research")+COUNTIFS('Relevant - In CRM not valid'!$T$2:$T$46,$A25,'Relevant - In CRM not valid'!$G$2:$G$46,"UK",'Relevant - In CRM not valid'!$M$2:$M$46,"Research")</f>
        <v>42</v>
      </c>
      <c r="G25" s="2">
        <f>COUNTIFS('Relevant - In CRM valid'!$T$2:$T$4699,$A25,'Relevant - In CRM valid'!$G$2:$G$4699,"UK",'Relevant - In CRM valid'!$M$2:$M$4699,"Research",'Relevant - In CRM valid'!$R$2:$R$4699,"Senior")+COUNTIFS('Relevant - In CRM unknown'!$T$2:$T$253,$A25,'Relevant - In CRM unknown'!$G$2:$G$253,"UK",'Relevant - In CRM unknown'!$M$2:$M$253,"Research",'Relevant - In CRM unknown'!$R$2:$R$253,"Senior")+COUNTIFS('Relevant - IN NOW CRM valid'!$T$2:$T$2328,$A25,'Relevant - IN NOW CRM valid'!$G$2:$G$2328,"UK",'Relevant - IN NOW CRM valid'!$M$2:$M$2328,"Research",'Relevant - IN NOW CRM valid'!$R$2:$R$2328,"Senior")+COUNTIFS('Relevant - IN NOW CRM unknown'!$T$2:$T$1227,$A25,'Relevant - IN NOW CRM unknown'!$G$2:$G$1227,"UK",'Relevant - IN NOW CRM unknown'!$M$2:$M$1227,"Research",'Relevant - IN NOW CRM unknown'!$R$2:$R$1227,"Senior")+COUNTIFS('Relevant - Not CRM not valid'!$T$2:$T$416,$A25,'Relevant - Not CRM not valid'!$G$2:$G$416,"UK",'Relevant - Not CRM not valid'!$M$2:$M$416,"Research",'Relevant - Not CRM not valid'!$R$2:$R$416,"Senior")+COUNTIFS('Relevant - In CRM not valid'!$T$2:$T$46,$A25,'Relevant - In CRM not valid'!$G$2:$G$46,"UK",'Relevant - In CRM not valid'!$M$2:$M$46,"Research",'Relevant - In CRM not valid'!$R$2:$R$46,"Senior")</f>
        <v>22</v>
      </c>
      <c r="H25" s="2">
        <f>COUNTIFS('Relevant - In CRM valid'!$T$2:$T$4699,$A25,'Relevant - In CRM valid'!$G$2:$G$4699,"UK",'Relevant - In CRM valid'!$M$2:$M$4699,"Research",'Relevant - In CRM valid'!$R$2:$R$4699,"Operational")+COUNTIFS('Relevant - In CRM unknown'!$T$2:$T$253,$A25,'Relevant - In CRM unknown'!$G$2:$G$253,"UK",'Relevant - In CRM unknown'!$M$2:$M$253,"Research",'Relevant - In CRM unknown'!$R$2:$R$253,"Operational")+COUNTIFS('Relevant - IN NOW CRM valid'!$T$2:$T$2328,$A25,'Relevant - IN NOW CRM valid'!$G$2:$G$2328,"UK",'Relevant - IN NOW CRM valid'!$M$2:$M$2328,"Research",'Relevant - IN NOW CRM valid'!$R$2:$R$2328,"Operational")+COUNTIFS('Relevant - IN NOW CRM unknown'!$T$2:$T$1227,$A25,'Relevant - IN NOW CRM unknown'!$G$2:$G$1227,"UK",'Relevant - IN NOW CRM unknown'!$M$2:$M$1227,"Research",'Relevant - IN NOW CRM unknown'!$R$2:$R$1227,"Operational")+COUNTIFS('Relevant - Not CRM not valid'!$T$2:$T$416,$A25,'Relevant - Not CRM not valid'!$G$2:$G$416,"UK",'Relevant - Not CRM not valid'!$M$2:$M$416,"Research",'Relevant - Not CRM not valid'!$R$2:$R$416,"Operational")+COUNTIFS('Relevant - In CRM not valid'!$T$2:$T$46,$A25,'Relevant - In CRM not valid'!$G$2:$G$46,"UK",'Relevant - In CRM not valid'!$M$2:$M$46,"Research",'Relevant - In CRM not valid'!$R$2:$R$46,"Operational")</f>
        <v>16</v>
      </c>
      <c r="I25" s="2">
        <f>COUNTIFS('Relevant - In CRM valid'!$T$2:$T$4699,$A25,'Relevant - In CRM valid'!$G$2:$G$4699,"UK",'Relevant - In CRM valid'!$M$2:$M$4699,"Research",'Relevant - In CRM valid'!$R$2:$R$4699,"Academic")+COUNTIFS('Relevant - In CRM unknown'!$T$2:$T$253,$A25,'Relevant - In CRM unknown'!$G$2:$G$253,"UK",'Relevant - In CRM unknown'!$M$2:$M$253,"Research",'Relevant - In CRM unknown'!$R$2:$R$253,"Academic")+COUNTIFS('Relevant - IN NOW CRM valid'!$T$2:$T$2328,$A25,'Relevant - IN NOW CRM valid'!$G$2:$G$2328,"UK",'Relevant - IN NOW CRM valid'!$M$2:$M$2328,"Research",'Relevant - IN NOW CRM valid'!$R$2:$R$2328,"Academic")+COUNTIFS('Relevant - IN NOW CRM unknown'!$T$2:$T$1227,$A25,'Relevant - IN NOW CRM unknown'!$G$2:$G$1227,"UK",'Relevant - IN NOW CRM unknown'!$M$2:$M$1227,"Research",'Relevant - IN NOW CRM unknown'!$R$2:$R$1227,"Academic")+COUNTIFS('Relevant - Not CRM not valid'!$T$2:$T$416,$A25,'Relevant - Not CRM not valid'!$G$2:$G$416,"UK",'Relevant - Not CRM not valid'!$M$2:$M$416,"Research",'Relevant - Not CRM not valid'!$R$2:$R$416,"Academic")+COUNTIFS('Relevant - In CRM not valid'!$T$2:$T$46,$A25,'Relevant - In CRM not valid'!$G$2:$G$46,"UK",'Relevant - In CRM not valid'!$M$2:$M$46,"Research",'Relevant - In CRM not valid'!$R$2:$R$46,"Academic")</f>
        <v>4</v>
      </c>
      <c r="J25" s="2">
        <f>COUNTIFS('Relevant - In CRM valid'!$T$2:$T$4699,$A25,'Relevant - In CRM valid'!$G$2:$G$4699,"UK",'Relevant - In CRM valid'!$M$2:$M$4699,"Finance")+COUNTIFS('Relevant - In CRM unknown'!$T$2:$T$253,$A25,'Relevant - In CRM unknown'!$G$2:$G$253,"UK",'Relevant - In CRM unknown'!$M$2:$M$253,"Finance")+COUNTIFS('Relevant - IN NOW CRM valid'!$T$2:$T$2328,$A25,'Relevant - IN NOW CRM valid'!$G$2:$G$2328,"UK",'Relevant - IN NOW CRM valid'!$M$2:$M$2328,"Finance")+COUNTIFS('Relevant - IN NOW CRM unknown'!$T$2:$T$1227,$A25,'Relevant - IN NOW CRM unknown'!$G$2:$G$1227,"UK",'Relevant - IN NOW CRM unknown'!$M$2:$M$1227,"Finance")+COUNTIFS('Relevant - Not CRM not valid'!$T$2:$T$416,$A25,'Relevant - Not CRM not valid'!$G$2:$G$416,"UK",'Relevant - Not CRM not valid'!$M$2:$M$416,"Finance")+COUNTIFS('Relevant - In CRM not valid'!$T$2:$T$46,$A25,'Relevant - In CRM not valid'!$G$2:$G$46,"UK",'Relevant - In CRM not valid'!$M$2:$M$46,"Finance")</f>
        <v>11</v>
      </c>
      <c r="K25" s="2">
        <f>COUNTIFS('Relevant - In CRM valid'!$T$2:$T$4699,$A25,'Relevant - In CRM valid'!$G$2:$G$4699,"UK",'Relevant - In CRM valid'!$M$2:$M$4699,"IT/Systems")+COUNTIFS('Relevant - In CRM unknown'!$T$2:$T$253,$A25,'Relevant - In CRM unknown'!$G$2:$G$253,"UK",'Relevant - In CRM unknown'!$M$2:$M$253,"IT/Systems")+COUNTIFS('Relevant - IN NOW CRM valid'!$T$2:$T$2328,$A25,'Relevant - IN NOW CRM valid'!$G$2:$G$2328,"UK",'Relevant - IN NOW CRM valid'!$M$2:$M$2328,"IT/Systems")+COUNTIFS('Relevant - IN NOW CRM unknown'!$T$2:$T$1227,$A25,'Relevant - IN NOW CRM unknown'!$G$2:$G$1227,"UK",'Relevant - IN NOW CRM unknown'!$M$2:$M$1227,"IT/Systems")+COUNTIFS('Relevant - Not CRM not valid'!$T$2:$T$416,$A25,'Relevant - Not CRM not valid'!$G$2:$G$416,"UK",'Relevant - Not CRM not valid'!$M$2:$M$416,"IT/Systems")+COUNTIFS('Relevant - In CRM not valid'!$T$2:$T$46,$A25,'Relevant - In CRM not valid'!$G$2:$G$46,"UK",'Relevant - In CRM not valid'!$M$2:$M$46,"IT/Systems")</f>
        <v>9</v>
      </c>
      <c r="L25" s="2">
        <f>COUNTIFS('Relevant - In CRM valid'!$T$2:$T$4699,$A25,'Relevant - In CRM valid'!$G$2:$G$4699,"UK",'Relevant - In CRM valid'!$M$2:$M$4699,"")+COUNTIFS('Relevant - In CRM unknown'!$T$2:$T$253,$A25,'Relevant - In CRM unknown'!$G$2:$G$253,"UK",'Relevant - In CRM unknown'!$M$2:$M$253,"")+COUNTIFS('Relevant - IN NOW CRM valid'!$T$2:$T$2328,$A25,'Relevant - IN NOW CRM valid'!$G$2:$G$2328,"UK",'Relevant - IN NOW CRM valid'!$M$2:$M$2328,"")+COUNTIFS('Relevant - IN NOW CRM unknown'!$T$2:$T$1227,$A25,'Relevant - IN NOW CRM unknown'!$G$2:$G$1227,"UK",'Relevant - IN NOW CRM unknown'!$M$2:$M$1227,"")+COUNTIFS('Relevant - Not CRM not valid'!$T$2:$T$416,$A25,'Relevant - Not CRM not valid'!$G$2:$G$416,"UK",'Relevant - Not CRM not valid'!$M$2:$M$416,"")+COUNTIFS('Relevant - In CRM not valid'!$T$2:$T$46,$A25,'Relevant - In CRM not valid'!$G$2:$G$46,"UK",'Relevant - In CRM not valid'!$M$2:$M$46,"")</f>
        <v>0</v>
      </c>
      <c r="M25" s="2">
        <f t="shared" si="0"/>
        <v>3</v>
      </c>
      <c r="N25" s="2">
        <f>COUNTIFS('Relevant - In CRM valid'!$T$2:$T$4699,$A25,'Relevant - In CRM valid'!$G$2:$G$4699,"UK",'Relevant - In CRM valid'!$Q$2:$Q$4699,"valid")+COUNTIFS('Relevant - In CRM unknown'!$T$2:$T$253,$A25,'Relevant - In CRM unknown'!$G$2:$G$253,"UK",'Relevant - In CRM unknown'!$Q$2:$Q$253,"valid")+COUNTIFS('Relevant - IN NOW CRM valid'!$T$2:$T$2328,$A25,'Relevant - IN NOW CRM valid'!$G$2:$G$2328,"UK",'Relevant - IN NOW CRM valid'!$Q$2:$Q$2328,"valid")+COUNTIFS('Relevant - IN NOW CRM unknown'!$T$2:$T$1227,$A25,'Relevant - IN NOW CRM unknown'!$G$2:$G$1227,"UK",'Relevant - IN NOW CRM unknown'!$Q$2:$Q$1227,"valid")+COUNTIFS('Relevant - Not CRM not valid'!$T$2:$T$416,$A25,'Relevant - Not CRM not valid'!$G$2:$G$416,"UK",'Relevant - Not CRM not valid'!$Q$2:$Q$416,"valid")+COUNTIFS('Relevant - In CRM not valid'!$T$2:$T$46,$A25,'Relevant - In CRM not valid'!$G$2:$G$46,"UK",'Relevant - In CRM not valid'!$Q$2:$Q$46,"valid")</f>
        <v>54</v>
      </c>
      <c r="O25" s="2" t="str">
        <f t="shared" si="1"/>
        <v/>
      </c>
    </row>
    <row r="26" spans="1:15" ht="15" customHeight="1">
      <c r="A26" s="2" t="s">
        <v>145</v>
      </c>
      <c r="B26" s="2" t="s">
        <v>146</v>
      </c>
      <c r="C26" s="2" t="s">
        <v>95</v>
      </c>
      <c r="D26" s="2" t="str">
        <f>IFERROR(INDEX('UK Target Institutions'!$D$2:$D$727,MATCH($A26,'UK Target Institutions'!$A$2:$A$727,0)),"")</f>
        <v>Yes</v>
      </c>
      <c r="E26" s="2">
        <f>COUNTIFS('Relevant - In CRM valid'!$T$2:$T$4699,$A26,'Relevant - In CRM valid'!$G$2:$G$4699,"UK")+COUNTIFS('Relevant - In CRM unknown'!$T$2:$T$253,$A26,'Relevant - In CRM unknown'!$G$2:$G$253,"UK")+COUNTIFS('Relevant - IN NOW CRM valid'!$T$2:$T$2328,$A26,'Relevant - IN NOW CRM valid'!$G$2:$G$2328,"UK")+COUNTIFS('Relevant - IN NOW CRM unknown'!$T$2:$T$1227,$A26,'Relevant - IN NOW CRM unknown'!$G$2:$G$1227,"UK")+COUNTIFS('Relevant - Not CRM not valid'!$T$2:$T$416,$A26,'Relevant - Not CRM not valid'!$G$2:$G$416,"UK")+COUNTIFS('Relevant - In CRM not valid'!$T$2:$T$46,$A26,'Relevant - In CRM not valid'!$G$2:$G$46,"UK")</f>
        <v>58</v>
      </c>
      <c r="F26" s="2">
        <f>COUNTIFS('Relevant - In CRM valid'!$T$2:$T$4699,$A26,'Relevant - In CRM valid'!$G$2:$G$4699,"UK",'Relevant - In CRM valid'!$M$2:$M$4699,"Research")+COUNTIFS('Relevant - In CRM unknown'!$T$2:$T$253,$A26,'Relevant - In CRM unknown'!$G$2:$G$253,"UK",'Relevant - In CRM unknown'!$M$2:$M$253,"Research")+COUNTIFS('Relevant - IN NOW CRM valid'!$T$2:$T$2328,$A26,'Relevant - IN NOW CRM valid'!$G$2:$G$2328,"UK",'Relevant - IN NOW CRM valid'!$M$2:$M$2328,"Research")+COUNTIFS('Relevant - IN NOW CRM unknown'!$T$2:$T$1227,$A26,'Relevant - IN NOW CRM unknown'!$G$2:$G$1227,"UK",'Relevant - IN NOW CRM unknown'!$M$2:$M$1227,"Research")+COUNTIFS('Relevant - Not CRM not valid'!$T$2:$T$416,$A26,'Relevant - Not CRM not valid'!$G$2:$G$416,"UK",'Relevant - Not CRM not valid'!$M$2:$M$416,"Research")+COUNTIFS('Relevant - In CRM not valid'!$T$2:$T$46,$A26,'Relevant - In CRM not valid'!$G$2:$G$46,"UK",'Relevant - In CRM not valid'!$M$2:$M$46,"Research")</f>
        <v>41</v>
      </c>
      <c r="G26" s="2">
        <f>COUNTIFS('Relevant - In CRM valid'!$T$2:$T$4699,$A26,'Relevant - In CRM valid'!$G$2:$G$4699,"UK",'Relevant - In CRM valid'!$M$2:$M$4699,"Research",'Relevant - In CRM valid'!$R$2:$R$4699,"Senior")+COUNTIFS('Relevant - In CRM unknown'!$T$2:$T$253,$A26,'Relevant - In CRM unknown'!$G$2:$G$253,"UK",'Relevant - In CRM unknown'!$M$2:$M$253,"Research",'Relevant - In CRM unknown'!$R$2:$R$253,"Senior")+COUNTIFS('Relevant - IN NOW CRM valid'!$T$2:$T$2328,$A26,'Relevant - IN NOW CRM valid'!$G$2:$G$2328,"UK",'Relevant - IN NOW CRM valid'!$M$2:$M$2328,"Research",'Relevant - IN NOW CRM valid'!$R$2:$R$2328,"Senior")+COUNTIFS('Relevant - IN NOW CRM unknown'!$T$2:$T$1227,$A26,'Relevant - IN NOW CRM unknown'!$G$2:$G$1227,"UK",'Relevant - IN NOW CRM unknown'!$M$2:$M$1227,"Research",'Relevant - IN NOW CRM unknown'!$R$2:$R$1227,"Senior")+COUNTIFS('Relevant - Not CRM not valid'!$T$2:$T$416,$A26,'Relevant - Not CRM not valid'!$G$2:$G$416,"UK",'Relevant - Not CRM not valid'!$M$2:$M$416,"Research",'Relevant - Not CRM not valid'!$R$2:$R$416,"Senior")+COUNTIFS('Relevant - In CRM not valid'!$T$2:$T$46,$A26,'Relevant - In CRM not valid'!$G$2:$G$46,"UK",'Relevant - In CRM not valid'!$M$2:$M$46,"Research",'Relevant - In CRM not valid'!$R$2:$R$46,"Senior")</f>
        <v>25</v>
      </c>
      <c r="H26" s="2">
        <f>COUNTIFS('Relevant - In CRM valid'!$T$2:$T$4699,$A26,'Relevant - In CRM valid'!$G$2:$G$4699,"UK",'Relevant - In CRM valid'!$M$2:$M$4699,"Research",'Relevant - In CRM valid'!$R$2:$R$4699,"Operational")+COUNTIFS('Relevant - In CRM unknown'!$T$2:$T$253,$A26,'Relevant - In CRM unknown'!$G$2:$G$253,"UK",'Relevant - In CRM unknown'!$M$2:$M$253,"Research",'Relevant - In CRM unknown'!$R$2:$R$253,"Operational")+COUNTIFS('Relevant - IN NOW CRM valid'!$T$2:$T$2328,$A26,'Relevant - IN NOW CRM valid'!$G$2:$G$2328,"UK",'Relevant - IN NOW CRM valid'!$M$2:$M$2328,"Research",'Relevant - IN NOW CRM valid'!$R$2:$R$2328,"Operational")+COUNTIFS('Relevant - IN NOW CRM unknown'!$T$2:$T$1227,$A26,'Relevant - IN NOW CRM unknown'!$G$2:$G$1227,"UK",'Relevant - IN NOW CRM unknown'!$M$2:$M$1227,"Research",'Relevant - IN NOW CRM unknown'!$R$2:$R$1227,"Operational")+COUNTIFS('Relevant - Not CRM not valid'!$T$2:$T$416,$A26,'Relevant - Not CRM not valid'!$G$2:$G$416,"UK",'Relevant - Not CRM not valid'!$M$2:$M$416,"Research",'Relevant - Not CRM not valid'!$R$2:$R$416,"Operational")+COUNTIFS('Relevant - In CRM not valid'!$T$2:$T$46,$A26,'Relevant - In CRM not valid'!$G$2:$G$46,"UK",'Relevant - In CRM not valid'!$M$2:$M$46,"Research",'Relevant - In CRM not valid'!$R$2:$R$46,"Operational")</f>
        <v>15</v>
      </c>
      <c r="I26" s="2">
        <f>COUNTIFS('Relevant - In CRM valid'!$T$2:$T$4699,$A26,'Relevant - In CRM valid'!$G$2:$G$4699,"UK",'Relevant - In CRM valid'!$M$2:$M$4699,"Research",'Relevant - In CRM valid'!$R$2:$R$4699,"Academic")+COUNTIFS('Relevant - In CRM unknown'!$T$2:$T$253,$A26,'Relevant - In CRM unknown'!$G$2:$G$253,"UK",'Relevant - In CRM unknown'!$M$2:$M$253,"Research",'Relevant - In CRM unknown'!$R$2:$R$253,"Academic")+COUNTIFS('Relevant - IN NOW CRM valid'!$T$2:$T$2328,$A26,'Relevant - IN NOW CRM valid'!$G$2:$G$2328,"UK",'Relevant - IN NOW CRM valid'!$M$2:$M$2328,"Research",'Relevant - IN NOW CRM valid'!$R$2:$R$2328,"Academic")+COUNTIFS('Relevant - IN NOW CRM unknown'!$T$2:$T$1227,$A26,'Relevant - IN NOW CRM unknown'!$G$2:$G$1227,"UK",'Relevant - IN NOW CRM unknown'!$M$2:$M$1227,"Research",'Relevant - IN NOW CRM unknown'!$R$2:$R$1227,"Academic")+COUNTIFS('Relevant - Not CRM not valid'!$T$2:$T$416,$A26,'Relevant - Not CRM not valid'!$G$2:$G$416,"UK",'Relevant - Not CRM not valid'!$M$2:$M$416,"Research",'Relevant - Not CRM not valid'!$R$2:$R$416,"Academic")+COUNTIFS('Relevant - In CRM not valid'!$T$2:$T$46,$A26,'Relevant - In CRM not valid'!$G$2:$G$46,"UK",'Relevant - In CRM not valid'!$M$2:$M$46,"Research",'Relevant - In CRM not valid'!$R$2:$R$46,"Academic")</f>
        <v>1</v>
      </c>
      <c r="J26" s="2">
        <f>COUNTIFS('Relevant - In CRM valid'!$T$2:$T$4699,$A26,'Relevant - In CRM valid'!$G$2:$G$4699,"UK",'Relevant - In CRM valid'!$M$2:$M$4699,"Finance")+COUNTIFS('Relevant - In CRM unknown'!$T$2:$T$253,$A26,'Relevant - In CRM unknown'!$G$2:$G$253,"UK",'Relevant - In CRM unknown'!$M$2:$M$253,"Finance")+COUNTIFS('Relevant - IN NOW CRM valid'!$T$2:$T$2328,$A26,'Relevant - IN NOW CRM valid'!$G$2:$G$2328,"UK",'Relevant - IN NOW CRM valid'!$M$2:$M$2328,"Finance")+COUNTIFS('Relevant - IN NOW CRM unknown'!$T$2:$T$1227,$A26,'Relevant - IN NOW CRM unknown'!$G$2:$G$1227,"UK",'Relevant - IN NOW CRM unknown'!$M$2:$M$1227,"Finance")+COUNTIFS('Relevant - Not CRM not valid'!$T$2:$T$416,$A26,'Relevant - Not CRM not valid'!$G$2:$G$416,"UK",'Relevant - Not CRM not valid'!$M$2:$M$416,"Finance")+COUNTIFS('Relevant - In CRM not valid'!$T$2:$T$46,$A26,'Relevant - In CRM not valid'!$G$2:$G$46,"UK",'Relevant - In CRM not valid'!$M$2:$M$46,"Finance")</f>
        <v>10</v>
      </c>
      <c r="K26" s="2">
        <f>COUNTIFS('Relevant - In CRM valid'!$T$2:$T$4699,$A26,'Relevant - In CRM valid'!$G$2:$G$4699,"UK",'Relevant - In CRM valid'!$M$2:$M$4699,"IT/Systems")+COUNTIFS('Relevant - In CRM unknown'!$T$2:$T$253,$A26,'Relevant - In CRM unknown'!$G$2:$G$253,"UK",'Relevant - In CRM unknown'!$M$2:$M$253,"IT/Systems")+COUNTIFS('Relevant - IN NOW CRM valid'!$T$2:$T$2328,$A26,'Relevant - IN NOW CRM valid'!$G$2:$G$2328,"UK",'Relevant - IN NOW CRM valid'!$M$2:$M$2328,"IT/Systems")+COUNTIFS('Relevant - IN NOW CRM unknown'!$T$2:$T$1227,$A26,'Relevant - IN NOW CRM unknown'!$G$2:$G$1227,"UK",'Relevant - IN NOW CRM unknown'!$M$2:$M$1227,"IT/Systems")+COUNTIFS('Relevant - Not CRM not valid'!$T$2:$T$416,$A26,'Relevant - Not CRM not valid'!$G$2:$G$416,"UK",'Relevant - Not CRM not valid'!$M$2:$M$416,"IT/Systems")+COUNTIFS('Relevant - In CRM not valid'!$T$2:$T$46,$A26,'Relevant - In CRM not valid'!$G$2:$G$46,"UK",'Relevant - In CRM not valid'!$M$2:$M$46,"IT/Systems")</f>
        <v>3</v>
      </c>
      <c r="L26" s="2">
        <f>COUNTIFS('Relevant - In CRM valid'!$T$2:$T$4699,$A26,'Relevant - In CRM valid'!$G$2:$G$4699,"UK",'Relevant - In CRM valid'!$M$2:$M$4699,"")+COUNTIFS('Relevant - In CRM unknown'!$T$2:$T$253,$A26,'Relevant - In CRM unknown'!$G$2:$G$253,"UK",'Relevant - In CRM unknown'!$M$2:$M$253,"")+COUNTIFS('Relevant - IN NOW CRM valid'!$T$2:$T$2328,$A26,'Relevant - IN NOW CRM valid'!$G$2:$G$2328,"UK",'Relevant - IN NOW CRM valid'!$M$2:$M$2328,"")+COUNTIFS('Relevant - IN NOW CRM unknown'!$T$2:$T$1227,$A26,'Relevant - IN NOW CRM unknown'!$G$2:$G$1227,"UK",'Relevant - IN NOW CRM unknown'!$M$2:$M$1227,"")+COUNTIFS('Relevant - Not CRM not valid'!$T$2:$T$416,$A26,'Relevant - Not CRM not valid'!$G$2:$G$416,"UK",'Relevant - Not CRM not valid'!$M$2:$M$416,"")+COUNTIFS('Relevant - In CRM not valid'!$T$2:$T$46,$A26,'Relevant - In CRM not valid'!$G$2:$G$46,"UK",'Relevant - In CRM not valid'!$M$2:$M$46,"")</f>
        <v>2</v>
      </c>
      <c r="M26" s="2">
        <f t="shared" si="0"/>
        <v>3</v>
      </c>
      <c r="N26" s="2">
        <f>COUNTIFS('Relevant - In CRM valid'!$T$2:$T$4699,$A26,'Relevant - In CRM valid'!$G$2:$G$4699,"UK",'Relevant - In CRM valid'!$Q$2:$Q$4699,"valid")+COUNTIFS('Relevant - In CRM unknown'!$T$2:$T$253,$A26,'Relevant - In CRM unknown'!$G$2:$G$253,"UK",'Relevant - In CRM unknown'!$Q$2:$Q$253,"valid")+COUNTIFS('Relevant - IN NOW CRM valid'!$T$2:$T$2328,$A26,'Relevant - IN NOW CRM valid'!$G$2:$G$2328,"UK",'Relevant - IN NOW CRM valid'!$Q$2:$Q$2328,"valid")+COUNTIFS('Relevant - IN NOW CRM unknown'!$T$2:$T$1227,$A26,'Relevant - IN NOW CRM unknown'!$G$2:$G$1227,"UK",'Relevant - IN NOW CRM unknown'!$Q$2:$Q$1227,"valid")+COUNTIFS('Relevant - Not CRM not valid'!$T$2:$T$416,$A26,'Relevant - Not CRM not valid'!$G$2:$G$416,"UK",'Relevant - Not CRM not valid'!$Q$2:$Q$416,"valid")+COUNTIFS('Relevant - In CRM not valid'!$T$2:$T$46,$A26,'Relevant - In CRM not valid'!$G$2:$G$46,"UK",'Relevant - In CRM not valid'!$Q$2:$Q$46,"valid")</f>
        <v>16</v>
      </c>
      <c r="O26" s="2" t="str">
        <f t="shared" si="1"/>
        <v/>
      </c>
    </row>
    <row r="27" spans="1:15" ht="15" customHeight="1">
      <c r="A27" s="2" t="s">
        <v>147</v>
      </c>
      <c r="B27" s="2" t="s">
        <v>148</v>
      </c>
      <c r="C27" s="2" t="s">
        <v>95</v>
      </c>
      <c r="D27" s="2" t="str">
        <f>IFERROR(INDEX('UK Target Institutions'!$D$2:$D$727,MATCH($A27,'UK Target Institutions'!$A$2:$A$727,0)),"")</f>
        <v>Yes</v>
      </c>
      <c r="E27" s="2">
        <f>COUNTIFS('Relevant - In CRM valid'!$T$2:$T$4699,$A27,'Relevant - In CRM valid'!$G$2:$G$4699,"UK")+COUNTIFS('Relevant - In CRM unknown'!$T$2:$T$253,$A27,'Relevant - In CRM unknown'!$G$2:$G$253,"UK")+COUNTIFS('Relevant - IN NOW CRM valid'!$T$2:$T$2328,$A27,'Relevant - IN NOW CRM valid'!$G$2:$G$2328,"UK")+COUNTIFS('Relevant - IN NOW CRM unknown'!$T$2:$T$1227,$A27,'Relevant - IN NOW CRM unknown'!$G$2:$G$1227,"UK")+COUNTIFS('Relevant - Not CRM not valid'!$T$2:$T$416,$A27,'Relevant - Not CRM not valid'!$G$2:$G$416,"UK")+COUNTIFS('Relevant - In CRM not valid'!$T$2:$T$46,$A27,'Relevant - In CRM not valid'!$G$2:$G$46,"UK")</f>
        <v>58</v>
      </c>
      <c r="F27" s="2">
        <f>COUNTIFS('Relevant - In CRM valid'!$T$2:$T$4699,$A27,'Relevant - In CRM valid'!$G$2:$G$4699,"UK",'Relevant - In CRM valid'!$M$2:$M$4699,"Research")+COUNTIFS('Relevant - In CRM unknown'!$T$2:$T$253,$A27,'Relevant - In CRM unknown'!$G$2:$G$253,"UK",'Relevant - In CRM unknown'!$M$2:$M$253,"Research")+COUNTIFS('Relevant - IN NOW CRM valid'!$T$2:$T$2328,$A27,'Relevant - IN NOW CRM valid'!$G$2:$G$2328,"UK",'Relevant - IN NOW CRM valid'!$M$2:$M$2328,"Research")+COUNTIFS('Relevant - IN NOW CRM unknown'!$T$2:$T$1227,$A27,'Relevant - IN NOW CRM unknown'!$G$2:$G$1227,"UK",'Relevant - IN NOW CRM unknown'!$M$2:$M$1227,"Research")+COUNTIFS('Relevant - Not CRM not valid'!$T$2:$T$416,$A27,'Relevant - Not CRM not valid'!$G$2:$G$416,"UK",'Relevant - Not CRM not valid'!$M$2:$M$416,"Research")+COUNTIFS('Relevant - In CRM not valid'!$T$2:$T$46,$A27,'Relevant - In CRM not valid'!$G$2:$G$46,"UK",'Relevant - In CRM not valid'!$M$2:$M$46,"Research")</f>
        <v>33</v>
      </c>
      <c r="G27" s="2">
        <f>COUNTIFS('Relevant - In CRM valid'!$T$2:$T$4699,$A27,'Relevant - In CRM valid'!$G$2:$G$4699,"UK",'Relevant - In CRM valid'!$M$2:$M$4699,"Research",'Relevant - In CRM valid'!$R$2:$R$4699,"Senior")+COUNTIFS('Relevant - In CRM unknown'!$T$2:$T$253,$A27,'Relevant - In CRM unknown'!$G$2:$G$253,"UK",'Relevant - In CRM unknown'!$M$2:$M$253,"Research",'Relevant - In CRM unknown'!$R$2:$R$253,"Senior")+COUNTIFS('Relevant - IN NOW CRM valid'!$T$2:$T$2328,$A27,'Relevant - IN NOW CRM valid'!$G$2:$G$2328,"UK",'Relevant - IN NOW CRM valid'!$M$2:$M$2328,"Research",'Relevant - IN NOW CRM valid'!$R$2:$R$2328,"Senior")+COUNTIFS('Relevant - IN NOW CRM unknown'!$T$2:$T$1227,$A27,'Relevant - IN NOW CRM unknown'!$G$2:$G$1227,"UK",'Relevant - IN NOW CRM unknown'!$M$2:$M$1227,"Research",'Relevant - IN NOW CRM unknown'!$R$2:$R$1227,"Senior")+COUNTIFS('Relevant - Not CRM not valid'!$T$2:$T$416,$A27,'Relevant - Not CRM not valid'!$G$2:$G$416,"UK",'Relevant - Not CRM not valid'!$M$2:$M$416,"Research",'Relevant - Not CRM not valid'!$R$2:$R$416,"Senior")+COUNTIFS('Relevant - In CRM not valid'!$T$2:$T$46,$A27,'Relevant - In CRM not valid'!$G$2:$G$46,"UK",'Relevant - In CRM not valid'!$M$2:$M$46,"Research",'Relevant - In CRM not valid'!$R$2:$R$46,"Senior")</f>
        <v>28</v>
      </c>
      <c r="H27" s="2">
        <f>COUNTIFS('Relevant - In CRM valid'!$T$2:$T$4699,$A27,'Relevant - In CRM valid'!$G$2:$G$4699,"UK",'Relevant - In CRM valid'!$M$2:$M$4699,"Research",'Relevant - In CRM valid'!$R$2:$R$4699,"Operational")+COUNTIFS('Relevant - In CRM unknown'!$T$2:$T$253,$A27,'Relevant - In CRM unknown'!$G$2:$G$253,"UK",'Relevant - In CRM unknown'!$M$2:$M$253,"Research",'Relevant - In CRM unknown'!$R$2:$R$253,"Operational")+COUNTIFS('Relevant - IN NOW CRM valid'!$T$2:$T$2328,$A27,'Relevant - IN NOW CRM valid'!$G$2:$G$2328,"UK",'Relevant - IN NOW CRM valid'!$M$2:$M$2328,"Research",'Relevant - IN NOW CRM valid'!$R$2:$R$2328,"Operational")+COUNTIFS('Relevant - IN NOW CRM unknown'!$T$2:$T$1227,$A27,'Relevant - IN NOW CRM unknown'!$G$2:$G$1227,"UK",'Relevant - IN NOW CRM unknown'!$M$2:$M$1227,"Research",'Relevant - IN NOW CRM unknown'!$R$2:$R$1227,"Operational")+COUNTIFS('Relevant - Not CRM not valid'!$T$2:$T$416,$A27,'Relevant - Not CRM not valid'!$G$2:$G$416,"UK",'Relevant - Not CRM not valid'!$M$2:$M$416,"Research",'Relevant - Not CRM not valid'!$R$2:$R$416,"Operational")+COUNTIFS('Relevant - In CRM not valid'!$T$2:$T$46,$A27,'Relevant - In CRM not valid'!$G$2:$G$46,"UK",'Relevant - In CRM not valid'!$M$2:$M$46,"Research",'Relevant - In CRM not valid'!$R$2:$R$46,"Operational")</f>
        <v>5</v>
      </c>
      <c r="I27" s="2">
        <f>COUNTIFS('Relevant - In CRM valid'!$T$2:$T$4699,$A27,'Relevant - In CRM valid'!$G$2:$G$4699,"UK",'Relevant - In CRM valid'!$M$2:$M$4699,"Research",'Relevant - In CRM valid'!$R$2:$R$4699,"Academic")+COUNTIFS('Relevant - In CRM unknown'!$T$2:$T$253,$A27,'Relevant - In CRM unknown'!$G$2:$G$253,"UK",'Relevant - In CRM unknown'!$M$2:$M$253,"Research",'Relevant - In CRM unknown'!$R$2:$R$253,"Academic")+COUNTIFS('Relevant - IN NOW CRM valid'!$T$2:$T$2328,$A27,'Relevant - IN NOW CRM valid'!$G$2:$G$2328,"UK",'Relevant - IN NOW CRM valid'!$M$2:$M$2328,"Research",'Relevant - IN NOW CRM valid'!$R$2:$R$2328,"Academic")+COUNTIFS('Relevant - IN NOW CRM unknown'!$T$2:$T$1227,$A27,'Relevant - IN NOW CRM unknown'!$G$2:$G$1227,"UK",'Relevant - IN NOW CRM unknown'!$M$2:$M$1227,"Research",'Relevant - IN NOW CRM unknown'!$R$2:$R$1227,"Academic")+COUNTIFS('Relevant - Not CRM not valid'!$T$2:$T$416,$A27,'Relevant - Not CRM not valid'!$G$2:$G$416,"UK",'Relevant - Not CRM not valid'!$M$2:$M$416,"Research",'Relevant - Not CRM not valid'!$R$2:$R$416,"Academic")+COUNTIFS('Relevant - In CRM not valid'!$T$2:$T$46,$A27,'Relevant - In CRM not valid'!$G$2:$G$46,"UK",'Relevant - In CRM not valid'!$M$2:$M$46,"Research",'Relevant - In CRM not valid'!$R$2:$R$46,"Academic")</f>
        <v>0</v>
      </c>
      <c r="J27" s="2">
        <f>COUNTIFS('Relevant - In CRM valid'!$T$2:$T$4699,$A27,'Relevant - In CRM valid'!$G$2:$G$4699,"UK",'Relevant - In CRM valid'!$M$2:$M$4699,"Finance")+COUNTIFS('Relevant - In CRM unknown'!$T$2:$T$253,$A27,'Relevant - In CRM unknown'!$G$2:$G$253,"UK",'Relevant - In CRM unknown'!$M$2:$M$253,"Finance")+COUNTIFS('Relevant - IN NOW CRM valid'!$T$2:$T$2328,$A27,'Relevant - IN NOW CRM valid'!$G$2:$G$2328,"UK",'Relevant - IN NOW CRM valid'!$M$2:$M$2328,"Finance")+COUNTIFS('Relevant - IN NOW CRM unknown'!$T$2:$T$1227,$A27,'Relevant - IN NOW CRM unknown'!$G$2:$G$1227,"UK",'Relevant - IN NOW CRM unknown'!$M$2:$M$1227,"Finance")+COUNTIFS('Relevant - Not CRM not valid'!$T$2:$T$416,$A27,'Relevant - Not CRM not valid'!$G$2:$G$416,"UK",'Relevant - Not CRM not valid'!$M$2:$M$416,"Finance")+COUNTIFS('Relevant - In CRM not valid'!$T$2:$T$46,$A27,'Relevant - In CRM not valid'!$G$2:$G$46,"UK",'Relevant - In CRM not valid'!$M$2:$M$46,"Finance")</f>
        <v>13</v>
      </c>
      <c r="K27" s="2">
        <f>COUNTIFS('Relevant - In CRM valid'!$T$2:$T$4699,$A27,'Relevant - In CRM valid'!$G$2:$G$4699,"UK",'Relevant - In CRM valid'!$M$2:$M$4699,"IT/Systems")+COUNTIFS('Relevant - In CRM unknown'!$T$2:$T$253,$A27,'Relevant - In CRM unknown'!$G$2:$G$253,"UK",'Relevant - In CRM unknown'!$M$2:$M$253,"IT/Systems")+COUNTIFS('Relevant - IN NOW CRM valid'!$T$2:$T$2328,$A27,'Relevant - IN NOW CRM valid'!$G$2:$G$2328,"UK",'Relevant - IN NOW CRM valid'!$M$2:$M$2328,"IT/Systems")+COUNTIFS('Relevant - IN NOW CRM unknown'!$T$2:$T$1227,$A27,'Relevant - IN NOW CRM unknown'!$G$2:$G$1227,"UK",'Relevant - IN NOW CRM unknown'!$M$2:$M$1227,"IT/Systems")+COUNTIFS('Relevant - Not CRM not valid'!$T$2:$T$416,$A27,'Relevant - Not CRM not valid'!$G$2:$G$416,"UK",'Relevant - Not CRM not valid'!$M$2:$M$416,"IT/Systems")+COUNTIFS('Relevant - In CRM not valid'!$T$2:$T$46,$A27,'Relevant - In CRM not valid'!$G$2:$G$46,"UK",'Relevant - In CRM not valid'!$M$2:$M$46,"IT/Systems")</f>
        <v>6</v>
      </c>
      <c r="L27" s="2">
        <f>COUNTIFS('Relevant - In CRM valid'!$T$2:$T$4699,$A27,'Relevant - In CRM valid'!$G$2:$G$4699,"UK",'Relevant - In CRM valid'!$M$2:$M$4699,"")+COUNTIFS('Relevant - In CRM unknown'!$T$2:$T$253,$A27,'Relevant - In CRM unknown'!$G$2:$G$253,"UK",'Relevant - In CRM unknown'!$M$2:$M$253,"")+COUNTIFS('Relevant - IN NOW CRM valid'!$T$2:$T$2328,$A27,'Relevant - IN NOW CRM valid'!$G$2:$G$2328,"UK",'Relevant - IN NOW CRM valid'!$M$2:$M$2328,"")+COUNTIFS('Relevant - IN NOW CRM unknown'!$T$2:$T$1227,$A27,'Relevant - IN NOW CRM unknown'!$G$2:$G$1227,"UK",'Relevant - IN NOW CRM unknown'!$M$2:$M$1227,"")+COUNTIFS('Relevant - Not CRM not valid'!$T$2:$T$416,$A27,'Relevant - Not CRM not valid'!$G$2:$G$416,"UK",'Relevant - Not CRM not valid'!$M$2:$M$416,"")+COUNTIFS('Relevant - In CRM not valid'!$T$2:$T$46,$A27,'Relevant - In CRM not valid'!$G$2:$G$46,"UK",'Relevant - In CRM not valid'!$M$2:$M$46,"")</f>
        <v>4</v>
      </c>
      <c r="M27" s="2">
        <f t="shared" si="0"/>
        <v>3</v>
      </c>
      <c r="N27" s="2">
        <f>COUNTIFS('Relevant - In CRM valid'!$T$2:$T$4699,$A27,'Relevant - In CRM valid'!$G$2:$G$4699,"UK",'Relevant - In CRM valid'!$Q$2:$Q$4699,"valid")+COUNTIFS('Relevant - In CRM unknown'!$T$2:$T$253,$A27,'Relevant - In CRM unknown'!$G$2:$G$253,"UK",'Relevant - In CRM unknown'!$Q$2:$Q$253,"valid")+COUNTIFS('Relevant - IN NOW CRM valid'!$T$2:$T$2328,$A27,'Relevant - IN NOW CRM valid'!$G$2:$G$2328,"UK",'Relevant - IN NOW CRM valid'!$Q$2:$Q$2328,"valid")+COUNTIFS('Relevant - IN NOW CRM unknown'!$T$2:$T$1227,$A27,'Relevant - IN NOW CRM unknown'!$G$2:$G$1227,"UK",'Relevant - IN NOW CRM unknown'!$Q$2:$Q$1227,"valid")+COUNTIFS('Relevant - Not CRM not valid'!$T$2:$T$416,$A27,'Relevant - Not CRM not valid'!$G$2:$G$416,"UK",'Relevant - Not CRM not valid'!$Q$2:$Q$416,"valid")+COUNTIFS('Relevant - In CRM not valid'!$T$2:$T$46,$A27,'Relevant - In CRM not valid'!$G$2:$G$46,"UK",'Relevant - In CRM not valid'!$Q$2:$Q$46,"valid")</f>
        <v>22</v>
      </c>
      <c r="O27" s="2" t="str">
        <f t="shared" si="1"/>
        <v/>
      </c>
    </row>
    <row r="28" spans="1:15" ht="15" customHeight="1">
      <c r="A28" s="2" t="s">
        <v>149</v>
      </c>
      <c r="B28" s="2" t="s">
        <v>150</v>
      </c>
      <c r="C28" s="2" t="s">
        <v>95</v>
      </c>
      <c r="D28" s="2" t="str">
        <f>IFERROR(INDEX('UK Target Institutions'!$D$2:$D$727,MATCH($A28,'UK Target Institutions'!$A$2:$A$727,0)),"")</f>
        <v>Yes</v>
      </c>
      <c r="E28" s="2">
        <f>COUNTIFS('Relevant - In CRM valid'!$T$2:$T$4699,$A28,'Relevant - In CRM valid'!$G$2:$G$4699,"UK")+COUNTIFS('Relevant - In CRM unknown'!$T$2:$T$253,$A28,'Relevant - In CRM unknown'!$G$2:$G$253,"UK")+COUNTIFS('Relevant - IN NOW CRM valid'!$T$2:$T$2328,$A28,'Relevant - IN NOW CRM valid'!$G$2:$G$2328,"UK")+COUNTIFS('Relevant - IN NOW CRM unknown'!$T$2:$T$1227,$A28,'Relevant - IN NOW CRM unknown'!$G$2:$G$1227,"UK")+COUNTIFS('Relevant - Not CRM not valid'!$T$2:$T$416,$A28,'Relevant - Not CRM not valid'!$G$2:$G$416,"UK")+COUNTIFS('Relevant - In CRM not valid'!$T$2:$T$46,$A28,'Relevant - In CRM not valid'!$G$2:$G$46,"UK")</f>
        <v>61</v>
      </c>
      <c r="F28" s="2">
        <f>COUNTIFS('Relevant - In CRM valid'!$T$2:$T$4699,$A28,'Relevant - In CRM valid'!$G$2:$G$4699,"UK",'Relevant - In CRM valid'!$M$2:$M$4699,"Research")+COUNTIFS('Relevant - In CRM unknown'!$T$2:$T$253,$A28,'Relevant - In CRM unknown'!$G$2:$G$253,"UK",'Relevant - In CRM unknown'!$M$2:$M$253,"Research")+COUNTIFS('Relevant - IN NOW CRM valid'!$T$2:$T$2328,$A28,'Relevant - IN NOW CRM valid'!$G$2:$G$2328,"UK",'Relevant - IN NOW CRM valid'!$M$2:$M$2328,"Research")+COUNTIFS('Relevant - IN NOW CRM unknown'!$T$2:$T$1227,$A28,'Relevant - IN NOW CRM unknown'!$G$2:$G$1227,"UK",'Relevant - IN NOW CRM unknown'!$M$2:$M$1227,"Research")+COUNTIFS('Relevant - Not CRM not valid'!$T$2:$T$416,$A28,'Relevant - Not CRM not valid'!$G$2:$G$416,"UK",'Relevant - Not CRM not valid'!$M$2:$M$416,"Research")+COUNTIFS('Relevant - In CRM not valid'!$T$2:$T$46,$A28,'Relevant - In CRM not valid'!$G$2:$G$46,"UK",'Relevant - In CRM not valid'!$M$2:$M$46,"Research")</f>
        <v>40</v>
      </c>
      <c r="G28" s="2">
        <f>COUNTIFS('Relevant - In CRM valid'!$T$2:$T$4699,$A28,'Relevant - In CRM valid'!$G$2:$G$4699,"UK",'Relevant - In CRM valid'!$M$2:$M$4699,"Research",'Relevant - In CRM valid'!$R$2:$R$4699,"Senior")+COUNTIFS('Relevant - In CRM unknown'!$T$2:$T$253,$A28,'Relevant - In CRM unknown'!$G$2:$G$253,"UK",'Relevant - In CRM unknown'!$M$2:$M$253,"Research",'Relevant - In CRM unknown'!$R$2:$R$253,"Senior")+COUNTIFS('Relevant - IN NOW CRM valid'!$T$2:$T$2328,$A28,'Relevant - IN NOW CRM valid'!$G$2:$G$2328,"UK",'Relevant - IN NOW CRM valid'!$M$2:$M$2328,"Research",'Relevant - IN NOW CRM valid'!$R$2:$R$2328,"Senior")+COUNTIFS('Relevant - IN NOW CRM unknown'!$T$2:$T$1227,$A28,'Relevant - IN NOW CRM unknown'!$G$2:$G$1227,"UK",'Relevant - IN NOW CRM unknown'!$M$2:$M$1227,"Research",'Relevant - IN NOW CRM unknown'!$R$2:$R$1227,"Senior")+COUNTIFS('Relevant - Not CRM not valid'!$T$2:$T$416,$A28,'Relevant - Not CRM not valid'!$G$2:$G$416,"UK",'Relevant - Not CRM not valid'!$M$2:$M$416,"Research",'Relevant - Not CRM not valid'!$R$2:$R$416,"Senior")+COUNTIFS('Relevant - In CRM not valid'!$T$2:$T$46,$A28,'Relevant - In CRM not valid'!$G$2:$G$46,"UK",'Relevant - In CRM not valid'!$M$2:$M$46,"Research",'Relevant - In CRM not valid'!$R$2:$R$46,"Senior")</f>
        <v>26</v>
      </c>
      <c r="H28" s="2">
        <f>COUNTIFS('Relevant - In CRM valid'!$T$2:$T$4699,$A28,'Relevant - In CRM valid'!$G$2:$G$4699,"UK",'Relevant - In CRM valid'!$M$2:$M$4699,"Research",'Relevant - In CRM valid'!$R$2:$R$4699,"Operational")+COUNTIFS('Relevant - In CRM unknown'!$T$2:$T$253,$A28,'Relevant - In CRM unknown'!$G$2:$G$253,"UK",'Relevant - In CRM unknown'!$M$2:$M$253,"Research",'Relevant - In CRM unknown'!$R$2:$R$253,"Operational")+COUNTIFS('Relevant - IN NOW CRM valid'!$T$2:$T$2328,$A28,'Relevant - IN NOW CRM valid'!$G$2:$G$2328,"UK",'Relevant - IN NOW CRM valid'!$M$2:$M$2328,"Research",'Relevant - IN NOW CRM valid'!$R$2:$R$2328,"Operational")+COUNTIFS('Relevant - IN NOW CRM unknown'!$T$2:$T$1227,$A28,'Relevant - IN NOW CRM unknown'!$G$2:$G$1227,"UK",'Relevant - IN NOW CRM unknown'!$M$2:$M$1227,"Research",'Relevant - IN NOW CRM unknown'!$R$2:$R$1227,"Operational")+COUNTIFS('Relevant - Not CRM not valid'!$T$2:$T$416,$A28,'Relevant - Not CRM not valid'!$G$2:$G$416,"UK",'Relevant - Not CRM not valid'!$M$2:$M$416,"Research",'Relevant - Not CRM not valid'!$R$2:$R$416,"Operational")+COUNTIFS('Relevant - In CRM not valid'!$T$2:$T$46,$A28,'Relevant - In CRM not valid'!$G$2:$G$46,"UK",'Relevant - In CRM not valid'!$M$2:$M$46,"Research",'Relevant - In CRM not valid'!$R$2:$R$46,"Operational")</f>
        <v>12</v>
      </c>
      <c r="I28" s="2">
        <f>COUNTIFS('Relevant - In CRM valid'!$T$2:$T$4699,$A28,'Relevant - In CRM valid'!$G$2:$G$4699,"UK",'Relevant - In CRM valid'!$M$2:$M$4699,"Research",'Relevant - In CRM valid'!$R$2:$R$4699,"Academic")+COUNTIFS('Relevant - In CRM unknown'!$T$2:$T$253,$A28,'Relevant - In CRM unknown'!$G$2:$G$253,"UK",'Relevant - In CRM unknown'!$M$2:$M$253,"Research",'Relevant - In CRM unknown'!$R$2:$R$253,"Academic")+COUNTIFS('Relevant - IN NOW CRM valid'!$T$2:$T$2328,$A28,'Relevant - IN NOW CRM valid'!$G$2:$G$2328,"UK",'Relevant - IN NOW CRM valid'!$M$2:$M$2328,"Research",'Relevant - IN NOW CRM valid'!$R$2:$R$2328,"Academic")+COUNTIFS('Relevant - IN NOW CRM unknown'!$T$2:$T$1227,$A28,'Relevant - IN NOW CRM unknown'!$G$2:$G$1227,"UK",'Relevant - IN NOW CRM unknown'!$M$2:$M$1227,"Research",'Relevant - IN NOW CRM unknown'!$R$2:$R$1227,"Academic")+COUNTIFS('Relevant - Not CRM not valid'!$T$2:$T$416,$A28,'Relevant - Not CRM not valid'!$G$2:$G$416,"UK",'Relevant - Not CRM not valid'!$M$2:$M$416,"Research",'Relevant - Not CRM not valid'!$R$2:$R$416,"Academic")+COUNTIFS('Relevant - In CRM not valid'!$T$2:$T$46,$A28,'Relevant - In CRM not valid'!$G$2:$G$46,"UK",'Relevant - In CRM not valid'!$M$2:$M$46,"Research",'Relevant - In CRM not valid'!$R$2:$R$46,"Academic")</f>
        <v>2</v>
      </c>
      <c r="J28" s="2">
        <f>COUNTIFS('Relevant - In CRM valid'!$T$2:$T$4699,$A28,'Relevant - In CRM valid'!$G$2:$G$4699,"UK",'Relevant - In CRM valid'!$M$2:$M$4699,"Finance")+COUNTIFS('Relevant - In CRM unknown'!$T$2:$T$253,$A28,'Relevant - In CRM unknown'!$G$2:$G$253,"UK",'Relevant - In CRM unknown'!$M$2:$M$253,"Finance")+COUNTIFS('Relevant - IN NOW CRM valid'!$T$2:$T$2328,$A28,'Relevant - IN NOW CRM valid'!$G$2:$G$2328,"UK",'Relevant - IN NOW CRM valid'!$M$2:$M$2328,"Finance")+COUNTIFS('Relevant - IN NOW CRM unknown'!$T$2:$T$1227,$A28,'Relevant - IN NOW CRM unknown'!$G$2:$G$1227,"UK",'Relevant - IN NOW CRM unknown'!$M$2:$M$1227,"Finance")+COUNTIFS('Relevant - Not CRM not valid'!$T$2:$T$416,$A28,'Relevant - Not CRM not valid'!$G$2:$G$416,"UK",'Relevant - Not CRM not valid'!$M$2:$M$416,"Finance")+COUNTIFS('Relevant - In CRM not valid'!$T$2:$T$46,$A28,'Relevant - In CRM not valid'!$G$2:$G$46,"UK",'Relevant - In CRM not valid'!$M$2:$M$46,"Finance")</f>
        <v>9</v>
      </c>
      <c r="K28" s="2">
        <f>COUNTIFS('Relevant - In CRM valid'!$T$2:$T$4699,$A28,'Relevant - In CRM valid'!$G$2:$G$4699,"UK",'Relevant - In CRM valid'!$M$2:$M$4699,"IT/Systems")+COUNTIFS('Relevant - In CRM unknown'!$T$2:$T$253,$A28,'Relevant - In CRM unknown'!$G$2:$G$253,"UK",'Relevant - In CRM unknown'!$M$2:$M$253,"IT/Systems")+COUNTIFS('Relevant - IN NOW CRM valid'!$T$2:$T$2328,$A28,'Relevant - IN NOW CRM valid'!$G$2:$G$2328,"UK",'Relevant - IN NOW CRM valid'!$M$2:$M$2328,"IT/Systems")+COUNTIFS('Relevant - IN NOW CRM unknown'!$T$2:$T$1227,$A28,'Relevant - IN NOW CRM unknown'!$G$2:$G$1227,"UK",'Relevant - IN NOW CRM unknown'!$M$2:$M$1227,"IT/Systems")+COUNTIFS('Relevant - Not CRM not valid'!$T$2:$T$416,$A28,'Relevant - Not CRM not valid'!$G$2:$G$416,"UK",'Relevant - Not CRM not valid'!$M$2:$M$416,"IT/Systems")+COUNTIFS('Relevant - In CRM not valid'!$T$2:$T$46,$A28,'Relevant - In CRM not valid'!$G$2:$G$46,"UK",'Relevant - In CRM not valid'!$M$2:$M$46,"IT/Systems")</f>
        <v>6</v>
      </c>
      <c r="L28" s="2">
        <f>COUNTIFS('Relevant - In CRM valid'!$T$2:$T$4699,$A28,'Relevant - In CRM valid'!$G$2:$G$4699,"UK",'Relevant - In CRM valid'!$M$2:$M$4699,"")+COUNTIFS('Relevant - In CRM unknown'!$T$2:$T$253,$A28,'Relevant - In CRM unknown'!$G$2:$G$253,"UK",'Relevant - In CRM unknown'!$M$2:$M$253,"")+COUNTIFS('Relevant - IN NOW CRM valid'!$T$2:$T$2328,$A28,'Relevant - IN NOW CRM valid'!$G$2:$G$2328,"UK",'Relevant - IN NOW CRM valid'!$M$2:$M$2328,"")+COUNTIFS('Relevant - IN NOW CRM unknown'!$T$2:$T$1227,$A28,'Relevant - IN NOW CRM unknown'!$G$2:$G$1227,"UK",'Relevant - IN NOW CRM unknown'!$M$2:$M$1227,"")+COUNTIFS('Relevant - Not CRM not valid'!$T$2:$T$416,$A28,'Relevant - Not CRM not valid'!$G$2:$G$416,"UK",'Relevant - Not CRM not valid'!$M$2:$M$416,"")+COUNTIFS('Relevant - In CRM not valid'!$T$2:$T$46,$A28,'Relevant - In CRM not valid'!$G$2:$G$46,"UK",'Relevant - In CRM not valid'!$M$2:$M$46,"")</f>
        <v>6</v>
      </c>
      <c r="M28" s="2">
        <f t="shared" si="0"/>
        <v>3</v>
      </c>
      <c r="N28" s="2">
        <f>COUNTIFS('Relevant - In CRM valid'!$T$2:$T$4699,$A28,'Relevant - In CRM valid'!$G$2:$G$4699,"UK",'Relevant - In CRM valid'!$Q$2:$Q$4699,"valid")+COUNTIFS('Relevant - In CRM unknown'!$T$2:$T$253,$A28,'Relevant - In CRM unknown'!$G$2:$G$253,"UK",'Relevant - In CRM unknown'!$Q$2:$Q$253,"valid")+COUNTIFS('Relevant - IN NOW CRM valid'!$T$2:$T$2328,$A28,'Relevant - IN NOW CRM valid'!$G$2:$G$2328,"UK",'Relevant - IN NOW CRM valid'!$Q$2:$Q$2328,"valid")+COUNTIFS('Relevant - IN NOW CRM unknown'!$T$2:$T$1227,$A28,'Relevant - IN NOW CRM unknown'!$G$2:$G$1227,"UK",'Relevant - IN NOW CRM unknown'!$Q$2:$Q$1227,"valid")+COUNTIFS('Relevant - Not CRM not valid'!$T$2:$T$416,$A28,'Relevant - Not CRM not valid'!$G$2:$G$416,"UK",'Relevant - Not CRM not valid'!$Q$2:$Q$416,"valid")+COUNTIFS('Relevant - In CRM not valid'!$T$2:$T$46,$A28,'Relevant - In CRM not valid'!$G$2:$G$46,"UK",'Relevant - In CRM not valid'!$Q$2:$Q$46,"valid")</f>
        <v>54</v>
      </c>
      <c r="O28" s="2" t="str">
        <f t="shared" si="1"/>
        <v/>
      </c>
    </row>
    <row r="29" spans="1:15" ht="15" customHeight="1">
      <c r="A29" s="2" t="s">
        <v>151</v>
      </c>
      <c r="B29" s="2" t="s">
        <v>152</v>
      </c>
      <c r="C29" s="2" t="s">
        <v>95</v>
      </c>
      <c r="D29" s="2" t="str">
        <f>IFERROR(INDEX('UK Target Institutions'!$D$2:$D$727,MATCH($A29,'UK Target Institutions'!$A$2:$A$727,0)),"")</f>
        <v>Yes</v>
      </c>
      <c r="E29" s="2">
        <f>COUNTIFS('Relevant - In CRM valid'!$T$2:$T$4699,$A29,'Relevant - In CRM valid'!$G$2:$G$4699,"UK")+COUNTIFS('Relevant - In CRM unknown'!$T$2:$T$253,$A29,'Relevant - In CRM unknown'!$G$2:$G$253,"UK")+COUNTIFS('Relevant - IN NOW CRM valid'!$T$2:$T$2328,$A29,'Relevant - IN NOW CRM valid'!$G$2:$G$2328,"UK")+COUNTIFS('Relevant - IN NOW CRM unknown'!$T$2:$T$1227,$A29,'Relevant - IN NOW CRM unknown'!$G$2:$G$1227,"UK")+COUNTIFS('Relevant - Not CRM not valid'!$T$2:$T$416,$A29,'Relevant - Not CRM not valid'!$G$2:$G$416,"UK")+COUNTIFS('Relevant - In CRM not valid'!$T$2:$T$46,$A29,'Relevant - In CRM not valid'!$G$2:$G$46,"UK")</f>
        <v>58</v>
      </c>
      <c r="F29" s="2">
        <f>COUNTIFS('Relevant - In CRM valid'!$T$2:$T$4699,$A29,'Relevant - In CRM valid'!$G$2:$G$4699,"UK",'Relevant - In CRM valid'!$M$2:$M$4699,"Research")+COUNTIFS('Relevant - In CRM unknown'!$T$2:$T$253,$A29,'Relevant - In CRM unknown'!$G$2:$G$253,"UK",'Relevant - In CRM unknown'!$M$2:$M$253,"Research")+COUNTIFS('Relevant - IN NOW CRM valid'!$T$2:$T$2328,$A29,'Relevant - IN NOW CRM valid'!$G$2:$G$2328,"UK",'Relevant - IN NOW CRM valid'!$M$2:$M$2328,"Research")+COUNTIFS('Relevant - IN NOW CRM unknown'!$T$2:$T$1227,$A29,'Relevant - IN NOW CRM unknown'!$G$2:$G$1227,"UK",'Relevant - IN NOW CRM unknown'!$M$2:$M$1227,"Research")+COUNTIFS('Relevant - Not CRM not valid'!$T$2:$T$416,$A29,'Relevant - Not CRM not valid'!$G$2:$G$416,"UK",'Relevant - Not CRM not valid'!$M$2:$M$416,"Research")+COUNTIFS('Relevant - In CRM not valid'!$T$2:$T$46,$A29,'Relevant - In CRM not valid'!$G$2:$G$46,"UK",'Relevant - In CRM not valid'!$M$2:$M$46,"Research")</f>
        <v>52</v>
      </c>
      <c r="G29" s="2">
        <f>COUNTIFS('Relevant - In CRM valid'!$T$2:$T$4699,$A29,'Relevant - In CRM valid'!$G$2:$G$4699,"UK",'Relevant - In CRM valid'!$M$2:$M$4699,"Research",'Relevant - In CRM valid'!$R$2:$R$4699,"Senior")+COUNTIFS('Relevant - In CRM unknown'!$T$2:$T$253,$A29,'Relevant - In CRM unknown'!$G$2:$G$253,"UK",'Relevant - In CRM unknown'!$M$2:$M$253,"Research",'Relevant - In CRM unknown'!$R$2:$R$253,"Senior")+COUNTIFS('Relevant - IN NOW CRM valid'!$T$2:$T$2328,$A29,'Relevant - IN NOW CRM valid'!$G$2:$G$2328,"UK",'Relevant - IN NOW CRM valid'!$M$2:$M$2328,"Research",'Relevant - IN NOW CRM valid'!$R$2:$R$2328,"Senior")+COUNTIFS('Relevant - IN NOW CRM unknown'!$T$2:$T$1227,$A29,'Relevant - IN NOW CRM unknown'!$G$2:$G$1227,"UK",'Relevant - IN NOW CRM unknown'!$M$2:$M$1227,"Research",'Relevant - IN NOW CRM unknown'!$R$2:$R$1227,"Senior")+COUNTIFS('Relevant - Not CRM not valid'!$T$2:$T$416,$A29,'Relevant - Not CRM not valid'!$G$2:$G$416,"UK",'Relevant - Not CRM not valid'!$M$2:$M$416,"Research",'Relevant - Not CRM not valid'!$R$2:$R$416,"Senior")+COUNTIFS('Relevant - In CRM not valid'!$T$2:$T$46,$A29,'Relevant - In CRM not valid'!$G$2:$G$46,"UK",'Relevant - In CRM not valid'!$M$2:$M$46,"Research",'Relevant - In CRM not valid'!$R$2:$R$46,"Senior")</f>
        <v>22</v>
      </c>
      <c r="H29" s="2">
        <f>COUNTIFS('Relevant - In CRM valid'!$T$2:$T$4699,$A29,'Relevant - In CRM valid'!$G$2:$G$4699,"UK",'Relevant - In CRM valid'!$M$2:$M$4699,"Research",'Relevant - In CRM valid'!$R$2:$R$4699,"Operational")+COUNTIFS('Relevant - In CRM unknown'!$T$2:$T$253,$A29,'Relevant - In CRM unknown'!$G$2:$G$253,"UK",'Relevant - In CRM unknown'!$M$2:$M$253,"Research",'Relevant - In CRM unknown'!$R$2:$R$253,"Operational")+COUNTIFS('Relevant - IN NOW CRM valid'!$T$2:$T$2328,$A29,'Relevant - IN NOW CRM valid'!$G$2:$G$2328,"UK",'Relevant - IN NOW CRM valid'!$M$2:$M$2328,"Research",'Relevant - IN NOW CRM valid'!$R$2:$R$2328,"Operational")+COUNTIFS('Relevant - IN NOW CRM unknown'!$T$2:$T$1227,$A29,'Relevant - IN NOW CRM unknown'!$G$2:$G$1227,"UK",'Relevant - IN NOW CRM unknown'!$M$2:$M$1227,"Research",'Relevant - IN NOW CRM unknown'!$R$2:$R$1227,"Operational")+COUNTIFS('Relevant - Not CRM not valid'!$T$2:$T$416,$A29,'Relevant - Not CRM not valid'!$G$2:$G$416,"UK",'Relevant - Not CRM not valid'!$M$2:$M$416,"Research",'Relevant - Not CRM not valid'!$R$2:$R$416,"Operational")+COUNTIFS('Relevant - In CRM not valid'!$T$2:$T$46,$A29,'Relevant - In CRM not valid'!$G$2:$G$46,"UK",'Relevant - In CRM not valid'!$M$2:$M$46,"Research",'Relevant - In CRM not valid'!$R$2:$R$46,"Operational")</f>
        <v>25</v>
      </c>
      <c r="I29" s="2">
        <f>COUNTIFS('Relevant - In CRM valid'!$T$2:$T$4699,$A29,'Relevant - In CRM valid'!$G$2:$G$4699,"UK",'Relevant - In CRM valid'!$M$2:$M$4699,"Research",'Relevant - In CRM valid'!$R$2:$R$4699,"Academic")+COUNTIFS('Relevant - In CRM unknown'!$T$2:$T$253,$A29,'Relevant - In CRM unknown'!$G$2:$G$253,"UK",'Relevant - In CRM unknown'!$M$2:$M$253,"Research",'Relevant - In CRM unknown'!$R$2:$R$253,"Academic")+COUNTIFS('Relevant - IN NOW CRM valid'!$T$2:$T$2328,$A29,'Relevant - IN NOW CRM valid'!$G$2:$G$2328,"UK",'Relevant - IN NOW CRM valid'!$M$2:$M$2328,"Research",'Relevant - IN NOW CRM valid'!$R$2:$R$2328,"Academic")+COUNTIFS('Relevant - IN NOW CRM unknown'!$T$2:$T$1227,$A29,'Relevant - IN NOW CRM unknown'!$G$2:$G$1227,"UK",'Relevant - IN NOW CRM unknown'!$M$2:$M$1227,"Research",'Relevant - IN NOW CRM unknown'!$R$2:$R$1227,"Academic")+COUNTIFS('Relevant - Not CRM not valid'!$T$2:$T$416,$A29,'Relevant - Not CRM not valid'!$G$2:$G$416,"UK",'Relevant - Not CRM not valid'!$M$2:$M$416,"Research",'Relevant - Not CRM not valid'!$R$2:$R$416,"Academic")+COUNTIFS('Relevant - In CRM not valid'!$T$2:$T$46,$A29,'Relevant - In CRM not valid'!$G$2:$G$46,"UK",'Relevant - In CRM not valid'!$M$2:$M$46,"Research",'Relevant - In CRM not valid'!$R$2:$R$46,"Academic")</f>
        <v>4</v>
      </c>
      <c r="J29" s="2">
        <f>COUNTIFS('Relevant - In CRM valid'!$T$2:$T$4699,$A29,'Relevant - In CRM valid'!$G$2:$G$4699,"UK",'Relevant - In CRM valid'!$M$2:$M$4699,"Finance")+COUNTIFS('Relevant - In CRM unknown'!$T$2:$T$253,$A29,'Relevant - In CRM unknown'!$G$2:$G$253,"UK",'Relevant - In CRM unknown'!$M$2:$M$253,"Finance")+COUNTIFS('Relevant - IN NOW CRM valid'!$T$2:$T$2328,$A29,'Relevant - IN NOW CRM valid'!$G$2:$G$2328,"UK",'Relevant - IN NOW CRM valid'!$M$2:$M$2328,"Finance")+COUNTIFS('Relevant - IN NOW CRM unknown'!$T$2:$T$1227,$A29,'Relevant - IN NOW CRM unknown'!$G$2:$G$1227,"UK",'Relevant - IN NOW CRM unknown'!$M$2:$M$1227,"Finance")+COUNTIFS('Relevant - Not CRM not valid'!$T$2:$T$416,$A29,'Relevant - Not CRM not valid'!$G$2:$G$416,"UK",'Relevant - Not CRM not valid'!$M$2:$M$416,"Finance")+COUNTIFS('Relevant - In CRM not valid'!$T$2:$T$46,$A29,'Relevant - In CRM not valid'!$G$2:$G$46,"UK",'Relevant - In CRM not valid'!$M$2:$M$46,"Finance")</f>
        <v>5</v>
      </c>
      <c r="K29" s="2">
        <f>COUNTIFS('Relevant - In CRM valid'!$T$2:$T$4699,$A29,'Relevant - In CRM valid'!$G$2:$G$4699,"UK",'Relevant - In CRM valid'!$M$2:$M$4699,"IT/Systems")+COUNTIFS('Relevant - In CRM unknown'!$T$2:$T$253,$A29,'Relevant - In CRM unknown'!$G$2:$G$253,"UK",'Relevant - In CRM unknown'!$M$2:$M$253,"IT/Systems")+COUNTIFS('Relevant - IN NOW CRM valid'!$T$2:$T$2328,$A29,'Relevant - IN NOW CRM valid'!$G$2:$G$2328,"UK",'Relevant - IN NOW CRM valid'!$M$2:$M$2328,"IT/Systems")+COUNTIFS('Relevant - IN NOW CRM unknown'!$T$2:$T$1227,$A29,'Relevant - IN NOW CRM unknown'!$G$2:$G$1227,"UK",'Relevant - IN NOW CRM unknown'!$M$2:$M$1227,"IT/Systems")+COUNTIFS('Relevant - Not CRM not valid'!$T$2:$T$416,$A29,'Relevant - Not CRM not valid'!$G$2:$G$416,"UK",'Relevant - Not CRM not valid'!$M$2:$M$416,"IT/Systems")+COUNTIFS('Relevant - In CRM not valid'!$T$2:$T$46,$A29,'Relevant - In CRM not valid'!$G$2:$G$46,"UK",'Relevant - In CRM not valid'!$M$2:$M$46,"IT/Systems")</f>
        <v>1</v>
      </c>
      <c r="L29" s="2">
        <f>COUNTIFS('Relevant - In CRM valid'!$T$2:$T$4699,$A29,'Relevant - In CRM valid'!$G$2:$G$4699,"UK",'Relevant - In CRM valid'!$M$2:$M$4699,"")+COUNTIFS('Relevant - In CRM unknown'!$T$2:$T$253,$A29,'Relevant - In CRM unknown'!$G$2:$G$253,"UK",'Relevant - In CRM unknown'!$M$2:$M$253,"")+COUNTIFS('Relevant - IN NOW CRM valid'!$T$2:$T$2328,$A29,'Relevant - IN NOW CRM valid'!$G$2:$G$2328,"UK",'Relevant - IN NOW CRM valid'!$M$2:$M$2328,"")+COUNTIFS('Relevant - IN NOW CRM unknown'!$T$2:$T$1227,$A29,'Relevant - IN NOW CRM unknown'!$G$2:$G$1227,"UK",'Relevant - IN NOW CRM unknown'!$M$2:$M$1227,"")+COUNTIFS('Relevant - Not CRM not valid'!$T$2:$T$416,$A29,'Relevant - Not CRM not valid'!$G$2:$G$416,"UK",'Relevant - Not CRM not valid'!$M$2:$M$416,"")+COUNTIFS('Relevant - In CRM not valid'!$T$2:$T$46,$A29,'Relevant - In CRM not valid'!$G$2:$G$46,"UK",'Relevant - In CRM not valid'!$M$2:$M$46,"")</f>
        <v>0</v>
      </c>
      <c r="M29" s="2">
        <f t="shared" si="0"/>
        <v>3</v>
      </c>
      <c r="N29" s="2">
        <f>COUNTIFS('Relevant - In CRM valid'!$T$2:$T$4699,$A29,'Relevant - In CRM valid'!$G$2:$G$4699,"UK",'Relevant - In CRM valid'!$Q$2:$Q$4699,"valid")+COUNTIFS('Relevant - In CRM unknown'!$T$2:$T$253,$A29,'Relevant - In CRM unknown'!$G$2:$G$253,"UK",'Relevant - In CRM unknown'!$Q$2:$Q$253,"valid")+COUNTIFS('Relevant - IN NOW CRM valid'!$T$2:$T$2328,$A29,'Relevant - IN NOW CRM valid'!$G$2:$G$2328,"UK",'Relevant - IN NOW CRM valid'!$Q$2:$Q$2328,"valid")+COUNTIFS('Relevant - IN NOW CRM unknown'!$T$2:$T$1227,$A29,'Relevant - IN NOW CRM unknown'!$G$2:$G$1227,"UK",'Relevant - IN NOW CRM unknown'!$Q$2:$Q$1227,"valid")+COUNTIFS('Relevant - Not CRM not valid'!$T$2:$T$416,$A29,'Relevant - Not CRM not valid'!$G$2:$G$416,"UK",'Relevant - Not CRM not valid'!$Q$2:$Q$416,"valid")+COUNTIFS('Relevant - In CRM not valid'!$T$2:$T$46,$A29,'Relevant - In CRM not valid'!$G$2:$G$46,"UK",'Relevant - In CRM not valid'!$Q$2:$Q$46,"valid")</f>
        <v>49</v>
      </c>
      <c r="O29" s="2" t="str">
        <f t="shared" si="1"/>
        <v/>
      </c>
    </row>
    <row r="30" spans="1:15" ht="15" customHeight="1">
      <c r="A30" s="2" t="s">
        <v>153</v>
      </c>
      <c r="B30" s="2" t="s">
        <v>154</v>
      </c>
      <c r="C30" s="2" t="s">
        <v>95</v>
      </c>
      <c r="D30" s="2" t="str">
        <f>IFERROR(INDEX('UK Target Institutions'!$D$2:$D$727,MATCH($A30,'UK Target Institutions'!$A$2:$A$727,0)),"")</f>
        <v>Yes</v>
      </c>
      <c r="E30" s="2">
        <f>COUNTIFS('Relevant - In CRM valid'!$T$2:$T$4699,$A30,'Relevant - In CRM valid'!$G$2:$G$4699,"UK")+COUNTIFS('Relevant - In CRM unknown'!$T$2:$T$253,$A30,'Relevant - In CRM unknown'!$G$2:$G$253,"UK")+COUNTIFS('Relevant - IN NOW CRM valid'!$T$2:$T$2328,$A30,'Relevant - IN NOW CRM valid'!$G$2:$G$2328,"UK")+COUNTIFS('Relevant - IN NOW CRM unknown'!$T$2:$T$1227,$A30,'Relevant - IN NOW CRM unknown'!$G$2:$G$1227,"UK")+COUNTIFS('Relevant - Not CRM not valid'!$T$2:$T$416,$A30,'Relevant - Not CRM not valid'!$G$2:$G$416,"UK")+COUNTIFS('Relevant - In CRM not valid'!$T$2:$T$46,$A30,'Relevant - In CRM not valid'!$G$2:$G$46,"UK")</f>
        <v>52</v>
      </c>
      <c r="F30" s="2">
        <f>COUNTIFS('Relevant - In CRM valid'!$T$2:$T$4699,$A30,'Relevant - In CRM valid'!$G$2:$G$4699,"UK",'Relevant - In CRM valid'!$M$2:$M$4699,"Research")+COUNTIFS('Relevant - In CRM unknown'!$T$2:$T$253,$A30,'Relevant - In CRM unknown'!$G$2:$G$253,"UK",'Relevant - In CRM unknown'!$M$2:$M$253,"Research")+COUNTIFS('Relevant - IN NOW CRM valid'!$T$2:$T$2328,$A30,'Relevant - IN NOW CRM valid'!$G$2:$G$2328,"UK",'Relevant - IN NOW CRM valid'!$M$2:$M$2328,"Research")+COUNTIFS('Relevant - IN NOW CRM unknown'!$T$2:$T$1227,$A30,'Relevant - IN NOW CRM unknown'!$G$2:$G$1227,"UK",'Relevant - IN NOW CRM unknown'!$M$2:$M$1227,"Research")+COUNTIFS('Relevant - Not CRM not valid'!$T$2:$T$416,$A30,'Relevant - Not CRM not valid'!$G$2:$G$416,"UK",'Relevant - Not CRM not valid'!$M$2:$M$416,"Research")+COUNTIFS('Relevant - In CRM not valid'!$T$2:$T$46,$A30,'Relevant - In CRM not valid'!$G$2:$G$46,"UK",'Relevant - In CRM not valid'!$M$2:$M$46,"Research")</f>
        <v>43</v>
      </c>
      <c r="G30" s="2">
        <f>COUNTIFS('Relevant - In CRM valid'!$T$2:$T$4699,$A30,'Relevant - In CRM valid'!$G$2:$G$4699,"UK",'Relevant - In CRM valid'!$M$2:$M$4699,"Research",'Relevant - In CRM valid'!$R$2:$R$4699,"Senior")+COUNTIFS('Relevant - In CRM unknown'!$T$2:$T$253,$A30,'Relevant - In CRM unknown'!$G$2:$G$253,"UK",'Relevant - In CRM unknown'!$M$2:$M$253,"Research",'Relevant - In CRM unknown'!$R$2:$R$253,"Senior")+COUNTIFS('Relevant - IN NOW CRM valid'!$T$2:$T$2328,$A30,'Relevant - IN NOW CRM valid'!$G$2:$G$2328,"UK",'Relevant - IN NOW CRM valid'!$M$2:$M$2328,"Research",'Relevant - IN NOW CRM valid'!$R$2:$R$2328,"Senior")+COUNTIFS('Relevant - IN NOW CRM unknown'!$T$2:$T$1227,$A30,'Relevant - IN NOW CRM unknown'!$G$2:$G$1227,"UK",'Relevant - IN NOW CRM unknown'!$M$2:$M$1227,"Research",'Relevant - IN NOW CRM unknown'!$R$2:$R$1227,"Senior")+COUNTIFS('Relevant - Not CRM not valid'!$T$2:$T$416,$A30,'Relevant - Not CRM not valid'!$G$2:$G$416,"UK",'Relevant - Not CRM not valid'!$M$2:$M$416,"Research",'Relevant - Not CRM not valid'!$R$2:$R$416,"Senior")+COUNTIFS('Relevant - In CRM not valid'!$T$2:$T$46,$A30,'Relevant - In CRM not valid'!$G$2:$G$46,"UK",'Relevant - In CRM not valid'!$M$2:$M$46,"Research",'Relevant - In CRM not valid'!$R$2:$R$46,"Senior")</f>
        <v>20</v>
      </c>
      <c r="H30" s="2">
        <f>COUNTIFS('Relevant - In CRM valid'!$T$2:$T$4699,$A30,'Relevant - In CRM valid'!$G$2:$G$4699,"UK",'Relevant - In CRM valid'!$M$2:$M$4699,"Research",'Relevant - In CRM valid'!$R$2:$R$4699,"Operational")+COUNTIFS('Relevant - In CRM unknown'!$T$2:$T$253,$A30,'Relevant - In CRM unknown'!$G$2:$G$253,"UK",'Relevant - In CRM unknown'!$M$2:$M$253,"Research",'Relevant - In CRM unknown'!$R$2:$R$253,"Operational")+COUNTIFS('Relevant - IN NOW CRM valid'!$T$2:$T$2328,$A30,'Relevant - IN NOW CRM valid'!$G$2:$G$2328,"UK",'Relevant - IN NOW CRM valid'!$M$2:$M$2328,"Research",'Relevant - IN NOW CRM valid'!$R$2:$R$2328,"Operational")+COUNTIFS('Relevant - IN NOW CRM unknown'!$T$2:$T$1227,$A30,'Relevant - IN NOW CRM unknown'!$G$2:$G$1227,"UK",'Relevant - IN NOW CRM unknown'!$M$2:$M$1227,"Research",'Relevant - IN NOW CRM unknown'!$R$2:$R$1227,"Operational")+COUNTIFS('Relevant - Not CRM not valid'!$T$2:$T$416,$A30,'Relevant - Not CRM not valid'!$G$2:$G$416,"UK",'Relevant - Not CRM not valid'!$M$2:$M$416,"Research",'Relevant - Not CRM not valid'!$R$2:$R$416,"Operational")+COUNTIFS('Relevant - In CRM not valid'!$T$2:$T$46,$A30,'Relevant - In CRM not valid'!$G$2:$G$46,"UK",'Relevant - In CRM not valid'!$M$2:$M$46,"Research",'Relevant - In CRM not valid'!$R$2:$R$46,"Operational")</f>
        <v>18</v>
      </c>
      <c r="I30" s="2">
        <f>COUNTIFS('Relevant - In CRM valid'!$T$2:$T$4699,$A30,'Relevant - In CRM valid'!$G$2:$G$4699,"UK",'Relevant - In CRM valid'!$M$2:$M$4699,"Research",'Relevant - In CRM valid'!$R$2:$R$4699,"Academic")+COUNTIFS('Relevant - In CRM unknown'!$T$2:$T$253,$A30,'Relevant - In CRM unknown'!$G$2:$G$253,"UK",'Relevant - In CRM unknown'!$M$2:$M$253,"Research",'Relevant - In CRM unknown'!$R$2:$R$253,"Academic")+COUNTIFS('Relevant - IN NOW CRM valid'!$T$2:$T$2328,$A30,'Relevant - IN NOW CRM valid'!$G$2:$G$2328,"UK",'Relevant - IN NOW CRM valid'!$M$2:$M$2328,"Research",'Relevant - IN NOW CRM valid'!$R$2:$R$2328,"Academic")+COUNTIFS('Relevant - IN NOW CRM unknown'!$T$2:$T$1227,$A30,'Relevant - IN NOW CRM unknown'!$G$2:$G$1227,"UK",'Relevant - IN NOW CRM unknown'!$M$2:$M$1227,"Research",'Relevant - IN NOW CRM unknown'!$R$2:$R$1227,"Academic")+COUNTIFS('Relevant - Not CRM not valid'!$T$2:$T$416,$A30,'Relevant - Not CRM not valid'!$G$2:$G$416,"UK",'Relevant - Not CRM not valid'!$M$2:$M$416,"Research",'Relevant - Not CRM not valid'!$R$2:$R$416,"Academic")+COUNTIFS('Relevant - In CRM not valid'!$T$2:$T$46,$A30,'Relevant - In CRM not valid'!$G$2:$G$46,"UK",'Relevant - In CRM not valid'!$M$2:$M$46,"Research",'Relevant - In CRM not valid'!$R$2:$R$46,"Academic")</f>
        <v>4</v>
      </c>
      <c r="J30" s="2">
        <f>COUNTIFS('Relevant - In CRM valid'!$T$2:$T$4699,$A30,'Relevant - In CRM valid'!$G$2:$G$4699,"UK",'Relevant - In CRM valid'!$M$2:$M$4699,"Finance")+COUNTIFS('Relevant - In CRM unknown'!$T$2:$T$253,$A30,'Relevant - In CRM unknown'!$G$2:$G$253,"UK",'Relevant - In CRM unknown'!$M$2:$M$253,"Finance")+COUNTIFS('Relevant - IN NOW CRM valid'!$T$2:$T$2328,$A30,'Relevant - IN NOW CRM valid'!$G$2:$G$2328,"UK",'Relevant - IN NOW CRM valid'!$M$2:$M$2328,"Finance")+COUNTIFS('Relevant - IN NOW CRM unknown'!$T$2:$T$1227,$A30,'Relevant - IN NOW CRM unknown'!$G$2:$G$1227,"UK",'Relevant - IN NOW CRM unknown'!$M$2:$M$1227,"Finance")+COUNTIFS('Relevant - Not CRM not valid'!$T$2:$T$416,$A30,'Relevant - Not CRM not valid'!$G$2:$G$416,"UK",'Relevant - Not CRM not valid'!$M$2:$M$416,"Finance")+COUNTIFS('Relevant - In CRM not valid'!$T$2:$T$46,$A30,'Relevant - In CRM not valid'!$G$2:$G$46,"UK",'Relevant - In CRM not valid'!$M$2:$M$46,"Finance")</f>
        <v>7</v>
      </c>
      <c r="K30" s="2">
        <f>COUNTIFS('Relevant - In CRM valid'!$T$2:$T$4699,$A30,'Relevant - In CRM valid'!$G$2:$G$4699,"UK",'Relevant - In CRM valid'!$M$2:$M$4699,"IT/Systems")+COUNTIFS('Relevant - In CRM unknown'!$T$2:$T$253,$A30,'Relevant - In CRM unknown'!$G$2:$G$253,"UK",'Relevant - In CRM unknown'!$M$2:$M$253,"IT/Systems")+COUNTIFS('Relevant - IN NOW CRM valid'!$T$2:$T$2328,$A30,'Relevant - IN NOW CRM valid'!$G$2:$G$2328,"UK",'Relevant - IN NOW CRM valid'!$M$2:$M$2328,"IT/Systems")+COUNTIFS('Relevant - IN NOW CRM unknown'!$T$2:$T$1227,$A30,'Relevant - IN NOW CRM unknown'!$G$2:$G$1227,"UK",'Relevant - IN NOW CRM unknown'!$M$2:$M$1227,"IT/Systems")+COUNTIFS('Relevant - Not CRM not valid'!$T$2:$T$416,$A30,'Relevant - Not CRM not valid'!$G$2:$G$416,"UK",'Relevant - Not CRM not valid'!$M$2:$M$416,"IT/Systems")+COUNTIFS('Relevant - In CRM not valid'!$T$2:$T$46,$A30,'Relevant - In CRM not valid'!$G$2:$G$46,"UK",'Relevant - In CRM not valid'!$M$2:$M$46,"IT/Systems")</f>
        <v>1</v>
      </c>
      <c r="L30" s="2">
        <f>COUNTIFS('Relevant - In CRM valid'!$T$2:$T$4699,$A30,'Relevant - In CRM valid'!$G$2:$G$4699,"UK",'Relevant - In CRM valid'!$M$2:$M$4699,"")+COUNTIFS('Relevant - In CRM unknown'!$T$2:$T$253,$A30,'Relevant - In CRM unknown'!$G$2:$G$253,"UK",'Relevant - In CRM unknown'!$M$2:$M$253,"")+COUNTIFS('Relevant - IN NOW CRM valid'!$T$2:$T$2328,$A30,'Relevant - IN NOW CRM valid'!$G$2:$G$2328,"UK",'Relevant - IN NOW CRM valid'!$M$2:$M$2328,"")+COUNTIFS('Relevant - IN NOW CRM unknown'!$T$2:$T$1227,$A30,'Relevant - IN NOW CRM unknown'!$G$2:$G$1227,"UK",'Relevant - IN NOW CRM unknown'!$M$2:$M$1227,"")+COUNTIFS('Relevant - Not CRM not valid'!$T$2:$T$416,$A30,'Relevant - Not CRM not valid'!$G$2:$G$416,"UK",'Relevant - Not CRM not valid'!$M$2:$M$416,"")+COUNTIFS('Relevant - In CRM not valid'!$T$2:$T$46,$A30,'Relevant - In CRM not valid'!$G$2:$G$46,"UK",'Relevant - In CRM not valid'!$M$2:$M$46,"")</f>
        <v>0</v>
      </c>
      <c r="M30" s="2">
        <f t="shared" si="0"/>
        <v>3</v>
      </c>
      <c r="N30" s="2">
        <f>COUNTIFS('Relevant - In CRM valid'!$T$2:$T$4699,$A30,'Relevant - In CRM valid'!$G$2:$G$4699,"UK",'Relevant - In CRM valid'!$Q$2:$Q$4699,"valid")+COUNTIFS('Relevant - In CRM unknown'!$T$2:$T$253,$A30,'Relevant - In CRM unknown'!$G$2:$G$253,"UK",'Relevant - In CRM unknown'!$Q$2:$Q$253,"valid")+COUNTIFS('Relevant - IN NOW CRM valid'!$T$2:$T$2328,$A30,'Relevant - IN NOW CRM valid'!$G$2:$G$2328,"UK",'Relevant - IN NOW CRM valid'!$Q$2:$Q$2328,"valid")+COUNTIFS('Relevant - IN NOW CRM unknown'!$T$2:$T$1227,$A30,'Relevant - IN NOW CRM unknown'!$G$2:$G$1227,"UK",'Relevant - IN NOW CRM unknown'!$Q$2:$Q$1227,"valid")+COUNTIFS('Relevant - Not CRM not valid'!$T$2:$T$416,$A30,'Relevant - Not CRM not valid'!$G$2:$G$416,"UK",'Relevant - Not CRM not valid'!$Q$2:$Q$416,"valid")+COUNTIFS('Relevant - In CRM not valid'!$T$2:$T$46,$A30,'Relevant - In CRM not valid'!$G$2:$G$46,"UK",'Relevant - In CRM not valid'!$Q$2:$Q$46,"valid")</f>
        <v>48</v>
      </c>
      <c r="O30" s="2" t="str">
        <f t="shared" si="1"/>
        <v/>
      </c>
    </row>
    <row r="31" spans="1:15" ht="15" customHeight="1">
      <c r="A31" s="2" t="s">
        <v>155</v>
      </c>
      <c r="B31" s="2" t="s">
        <v>156</v>
      </c>
      <c r="C31" s="2" t="s">
        <v>95</v>
      </c>
      <c r="D31" s="2" t="str">
        <f>IFERROR(INDEX('UK Target Institutions'!$D$2:$D$727,MATCH($A31,'UK Target Institutions'!$A$2:$A$727,0)),"")</f>
        <v>Yes</v>
      </c>
      <c r="E31" s="2">
        <f>COUNTIFS('Relevant - In CRM valid'!$T$2:$T$4699,$A31,'Relevant - In CRM valid'!$G$2:$G$4699,"UK")+COUNTIFS('Relevant - In CRM unknown'!$T$2:$T$253,$A31,'Relevant - In CRM unknown'!$G$2:$G$253,"UK")+COUNTIFS('Relevant - IN NOW CRM valid'!$T$2:$T$2328,$A31,'Relevant - IN NOW CRM valid'!$G$2:$G$2328,"UK")+COUNTIFS('Relevant - IN NOW CRM unknown'!$T$2:$T$1227,$A31,'Relevant - IN NOW CRM unknown'!$G$2:$G$1227,"UK")+COUNTIFS('Relevant - Not CRM not valid'!$T$2:$T$416,$A31,'Relevant - Not CRM not valid'!$G$2:$G$416,"UK")+COUNTIFS('Relevant - In CRM not valid'!$T$2:$T$46,$A31,'Relevant - In CRM not valid'!$G$2:$G$46,"UK")</f>
        <v>52</v>
      </c>
      <c r="F31" s="2">
        <f>COUNTIFS('Relevant - In CRM valid'!$T$2:$T$4699,$A31,'Relevant - In CRM valid'!$G$2:$G$4699,"UK",'Relevant - In CRM valid'!$M$2:$M$4699,"Research")+COUNTIFS('Relevant - In CRM unknown'!$T$2:$T$253,$A31,'Relevant - In CRM unknown'!$G$2:$G$253,"UK",'Relevant - In CRM unknown'!$M$2:$M$253,"Research")+COUNTIFS('Relevant - IN NOW CRM valid'!$T$2:$T$2328,$A31,'Relevant - IN NOW CRM valid'!$G$2:$G$2328,"UK",'Relevant - IN NOW CRM valid'!$M$2:$M$2328,"Research")+COUNTIFS('Relevant - IN NOW CRM unknown'!$T$2:$T$1227,$A31,'Relevant - IN NOW CRM unknown'!$G$2:$G$1227,"UK",'Relevant - IN NOW CRM unknown'!$M$2:$M$1227,"Research")+COUNTIFS('Relevant - Not CRM not valid'!$T$2:$T$416,$A31,'Relevant - Not CRM not valid'!$G$2:$G$416,"UK",'Relevant - Not CRM not valid'!$M$2:$M$416,"Research")+COUNTIFS('Relevant - In CRM not valid'!$T$2:$T$46,$A31,'Relevant - In CRM not valid'!$G$2:$G$46,"UK",'Relevant - In CRM not valid'!$M$2:$M$46,"Research")</f>
        <v>37</v>
      </c>
      <c r="G31" s="2">
        <f>COUNTIFS('Relevant - In CRM valid'!$T$2:$T$4699,$A31,'Relevant - In CRM valid'!$G$2:$G$4699,"UK",'Relevant - In CRM valid'!$M$2:$M$4699,"Research",'Relevant - In CRM valid'!$R$2:$R$4699,"Senior")+COUNTIFS('Relevant - In CRM unknown'!$T$2:$T$253,$A31,'Relevant - In CRM unknown'!$G$2:$G$253,"UK",'Relevant - In CRM unknown'!$M$2:$M$253,"Research",'Relevant - In CRM unknown'!$R$2:$R$253,"Senior")+COUNTIFS('Relevant - IN NOW CRM valid'!$T$2:$T$2328,$A31,'Relevant - IN NOW CRM valid'!$G$2:$G$2328,"UK",'Relevant - IN NOW CRM valid'!$M$2:$M$2328,"Research",'Relevant - IN NOW CRM valid'!$R$2:$R$2328,"Senior")+COUNTIFS('Relevant - IN NOW CRM unknown'!$T$2:$T$1227,$A31,'Relevant - IN NOW CRM unknown'!$G$2:$G$1227,"UK",'Relevant - IN NOW CRM unknown'!$M$2:$M$1227,"Research",'Relevant - IN NOW CRM unknown'!$R$2:$R$1227,"Senior")+COUNTIFS('Relevant - Not CRM not valid'!$T$2:$T$416,$A31,'Relevant - Not CRM not valid'!$G$2:$G$416,"UK",'Relevant - Not CRM not valid'!$M$2:$M$416,"Research",'Relevant - Not CRM not valid'!$R$2:$R$416,"Senior")+COUNTIFS('Relevant - In CRM not valid'!$T$2:$T$46,$A31,'Relevant - In CRM not valid'!$G$2:$G$46,"UK",'Relevant - In CRM not valid'!$M$2:$M$46,"Research",'Relevant - In CRM not valid'!$R$2:$R$46,"Senior")</f>
        <v>24</v>
      </c>
      <c r="H31" s="2">
        <f>COUNTIFS('Relevant - In CRM valid'!$T$2:$T$4699,$A31,'Relevant - In CRM valid'!$G$2:$G$4699,"UK",'Relevant - In CRM valid'!$M$2:$M$4699,"Research",'Relevant - In CRM valid'!$R$2:$R$4699,"Operational")+COUNTIFS('Relevant - In CRM unknown'!$T$2:$T$253,$A31,'Relevant - In CRM unknown'!$G$2:$G$253,"UK",'Relevant - In CRM unknown'!$M$2:$M$253,"Research",'Relevant - In CRM unknown'!$R$2:$R$253,"Operational")+COUNTIFS('Relevant - IN NOW CRM valid'!$T$2:$T$2328,$A31,'Relevant - IN NOW CRM valid'!$G$2:$G$2328,"UK",'Relevant - IN NOW CRM valid'!$M$2:$M$2328,"Research",'Relevant - IN NOW CRM valid'!$R$2:$R$2328,"Operational")+COUNTIFS('Relevant - IN NOW CRM unknown'!$T$2:$T$1227,$A31,'Relevant - IN NOW CRM unknown'!$G$2:$G$1227,"UK",'Relevant - IN NOW CRM unknown'!$M$2:$M$1227,"Research",'Relevant - IN NOW CRM unknown'!$R$2:$R$1227,"Operational")+COUNTIFS('Relevant - Not CRM not valid'!$T$2:$T$416,$A31,'Relevant - Not CRM not valid'!$G$2:$G$416,"UK",'Relevant - Not CRM not valid'!$M$2:$M$416,"Research",'Relevant - Not CRM not valid'!$R$2:$R$416,"Operational")+COUNTIFS('Relevant - In CRM not valid'!$T$2:$T$46,$A31,'Relevant - In CRM not valid'!$G$2:$G$46,"UK",'Relevant - In CRM not valid'!$M$2:$M$46,"Research",'Relevant - In CRM not valid'!$R$2:$R$46,"Operational")</f>
        <v>10</v>
      </c>
      <c r="I31" s="2">
        <f>COUNTIFS('Relevant - In CRM valid'!$T$2:$T$4699,$A31,'Relevant - In CRM valid'!$G$2:$G$4699,"UK",'Relevant - In CRM valid'!$M$2:$M$4699,"Research",'Relevant - In CRM valid'!$R$2:$R$4699,"Academic")+COUNTIFS('Relevant - In CRM unknown'!$T$2:$T$253,$A31,'Relevant - In CRM unknown'!$G$2:$G$253,"UK",'Relevant - In CRM unknown'!$M$2:$M$253,"Research",'Relevant - In CRM unknown'!$R$2:$R$253,"Academic")+COUNTIFS('Relevant - IN NOW CRM valid'!$T$2:$T$2328,$A31,'Relevant - IN NOW CRM valid'!$G$2:$G$2328,"UK",'Relevant - IN NOW CRM valid'!$M$2:$M$2328,"Research",'Relevant - IN NOW CRM valid'!$R$2:$R$2328,"Academic")+COUNTIFS('Relevant - IN NOW CRM unknown'!$T$2:$T$1227,$A31,'Relevant - IN NOW CRM unknown'!$G$2:$G$1227,"UK",'Relevant - IN NOW CRM unknown'!$M$2:$M$1227,"Research",'Relevant - IN NOW CRM unknown'!$R$2:$R$1227,"Academic")+COUNTIFS('Relevant - Not CRM not valid'!$T$2:$T$416,$A31,'Relevant - Not CRM not valid'!$G$2:$G$416,"UK",'Relevant - Not CRM not valid'!$M$2:$M$416,"Research",'Relevant - Not CRM not valid'!$R$2:$R$416,"Academic")+COUNTIFS('Relevant - In CRM not valid'!$T$2:$T$46,$A31,'Relevant - In CRM not valid'!$G$2:$G$46,"UK",'Relevant - In CRM not valid'!$M$2:$M$46,"Research",'Relevant - In CRM not valid'!$R$2:$R$46,"Academic")</f>
        <v>3</v>
      </c>
      <c r="J31" s="2">
        <f>COUNTIFS('Relevant - In CRM valid'!$T$2:$T$4699,$A31,'Relevant - In CRM valid'!$G$2:$G$4699,"UK",'Relevant - In CRM valid'!$M$2:$M$4699,"Finance")+COUNTIFS('Relevant - In CRM unknown'!$T$2:$T$253,$A31,'Relevant - In CRM unknown'!$G$2:$G$253,"UK",'Relevant - In CRM unknown'!$M$2:$M$253,"Finance")+COUNTIFS('Relevant - IN NOW CRM valid'!$T$2:$T$2328,$A31,'Relevant - IN NOW CRM valid'!$G$2:$G$2328,"UK",'Relevant - IN NOW CRM valid'!$M$2:$M$2328,"Finance")+COUNTIFS('Relevant - IN NOW CRM unknown'!$T$2:$T$1227,$A31,'Relevant - IN NOW CRM unknown'!$G$2:$G$1227,"UK",'Relevant - IN NOW CRM unknown'!$M$2:$M$1227,"Finance")+COUNTIFS('Relevant - Not CRM not valid'!$T$2:$T$416,$A31,'Relevant - Not CRM not valid'!$G$2:$G$416,"UK",'Relevant - Not CRM not valid'!$M$2:$M$416,"Finance")+COUNTIFS('Relevant - In CRM not valid'!$T$2:$T$46,$A31,'Relevant - In CRM not valid'!$G$2:$G$46,"UK",'Relevant - In CRM not valid'!$M$2:$M$46,"Finance")</f>
        <v>7</v>
      </c>
      <c r="K31" s="2">
        <f>COUNTIFS('Relevant - In CRM valid'!$T$2:$T$4699,$A31,'Relevant - In CRM valid'!$G$2:$G$4699,"UK",'Relevant - In CRM valid'!$M$2:$M$4699,"IT/Systems")+COUNTIFS('Relevant - In CRM unknown'!$T$2:$T$253,$A31,'Relevant - In CRM unknown'!$G$2:$G$253,"UK",'Relevant - In CRM unknown'!$M$2:$M$253,"IT/Systems")+COUNTIFS('Relevant - IN NOW CRM valid'!$T$2:$T$2328,$A31,'Relevant - IN NOW CRM valid'!$G$2:$G$2328,"UK",'Relevant - IN NOW CRM valid'!$M$2:$M$2328,"IT/Systems")+COUNTIFS('Relevant - IN NOW CRM unknown'!$T$2:$T$1227,$A31,'Relevant - IN NOW CRM unknown'!$G$2:$G$1227,"UK",'Relevant - IN NOW CRM unknown'!$M$2:$M$1227,"IT/Systems")+COUNTIFS('Relevant - Not CRM not valid'!$T$2:$T$416,$A31,'Relevant - Not CRM not valid'!$G$2:$G$416,"UK",'Relevant - Not CRM not valid'!$M$2:$M$416,"IT/Systems")+COUNTIFS('Relevant - In CRM not valid'!$T$2:$T$46,$A31,'Relevant - In CRM not valid'!$G$2:$G$46,"UK",'Relevant - In CRM not valid'!$M$2:$M$46,"IT/Systems")</f>
        <v>7</v>
      </c>
      <c r="L31" s="2">
        <f>COUNTIFS('Relevant - In CRM valid'!$T$2:$T$4699,$A31,'Relevant - In CRM valid'!$G$2:$G$4699,"UK",'Relevant - In CRM valid'!$M$2:$M$4699,"")+COUNTIFS('Relevant - In CRM unknown'!$T$2:$T$253,$A31,'Relevant - In CRM unknown'!$G$2:$G$253,"UK",'Relevant - In CRM unknown'!$M$2:$M$253,"")+COUNTIFS('Relevant - IN NOW CRM valid'!$T$2:$T$2328,$A31,'Relevant - IN NOW CRM valid'!$G$2:$G$2328,"UK",'Relevant - IN NOW CRM valid'!$M$2:$M$2328,"")+COUNTIFS('Relevant - IN NOW CRM unknown'!$T$2:$T$1227,$A31,'Relevant - IN NOW CRM unknown'!$G$2:$G$1227,"UK",'Relevant - IN NOW CRM unknown'!$M$2:$M$1227,"")+COUNTIFS('Relevant - Not CRM not valid'!$T$2:$T$416,$A31,'Relevant - Not CRM not valid'!$G$2:$G$416,"UK",'Relevant - Not CRM not valid'!$M$2:$M$416,"")+COUNTIFS('Relevant - In CRM not valid'!$T$2:$T$46,$A31,'Relevant - In CRM not valid'!$G$2:$G$46,"UK",'Relevant - In CRM not valid'!$M$2:$M$46,"")</f>
        <v>1</v>
      </c>
      <c r="M31" s="2">
        <f t="shared" si="0"/>
        <v>3</v>
      </c>
      <c r="N31" s="2">
        <f>COUNTIFS('Relevant - In CRM valid'!$T$2:$T$4699,$A31,'Relevant - In CRM valid'!$G$2:$G$4699,"UK",'Relevant - In CRM valid'!$Q$2:$Q$4699,"valid")+COUNTIFS('Relevant - In CRM unknown'!$T$2:$T$253,$A31,'Relevant - In CRM unknown'!$G$2:$G$253,"UK",'Relevant - In CRM unknown'!$Q$2:$Q$253,"valid")+COUNTIFS('Relevant - IN NOW CRM valid'!$T$2:$T$2328,$A31,'Relevant - IN NOW CRM valid'!$G$2:$G$2328,"UK",'Relevant - IN NOW CRM valid'!$Q$2:$Q$2328,"valid")+COUNTIFS('Relevant - IN NOW CRM unknown'!$T$2:$T$1227,$A31,'Relevant - IN NOW CRM unknown'!$G$2:$G$1227,"UK",'Relevant - IN NOW CRM unknown'!$Q$2:$Q$1227,"valid")+COUNTIFS('Relevant - Not CRM not valid'!$T$2:$T$416,$A31,'Relevant - Not CRM not valid'!$G$2:$G$416,"UK",'Relevant - Not CRM not valid'!$Q$2:$Q$416,"valid")+COUNTIFS('Relevant - In CRM not valid'!$T$2:$T$46,$A31,'Relevant - In CRM not valid'!$G$2:$G$46,"UK",'Relevant - In CRM not valid'!$Q$2:$Q$46,"valid")</f>
        <v>44</v>
      </c>
      <c r="O31" s="2" t="str">
        <f t="shared" si="1"/>
        <v/>
      </c>
    </row>
    <row r="32" spans="1:15" ht="15" customHeight="1">
      <c r="A32" s="2" t="s">
        <v>157</v>
      </c>
      <c r="B32" s="2" t="s">
        <v>158</v>
      </c>
      <c r="C32" s="2" t="s">
        <v>95</v>
      </c>
      <c r="D32" s="2" t="str">
        <f>IFERROR(INDEX('UK Target Institutions'!$D$2:$D$727,MATCH($A32,'UK Target Institutions'!$A$2:$A$727,0)),"")</f>
        <v>Yes</v>
      </c>
      <c r="E32" s="2">
        <f>COUNTIFS('Relevant - In CRM valid'!$T$2:$T$4699,$A32,'Relevant - In CRM valid'!$G$2:$G$4699,"UK")+COUNTIFS('Relevant - In CRM unknown'!$T$2:$T$253,$A32,'Relevant - In CRM unknown'!$G$2:$G$253,"UK")+COUNTIFS('Relevant - IN NOW CRM valid'!$T$2:$T$2328,$A32,'Relevant - IN NOW CRM valid'!$G$2:$G$2328,"UK")+COUNTIFS('Relevant - IN NOW CRM unknown'!$T$2:$T$1227,$A32,'Relevant - IN NOW CRM unknown'!$G$2:$G$1227,"UK")+COUNTIFS('Relevant - Not CRM not valid'!$T$2:$T$416,$A32,'Relevant - Not CRM not valid'!$G$2:$G$416,"UK")+COUNTIFS('Relevant - In CRM not valid'!$T$2:$T$46,$A32,'Relevant - In CRM not valid'!$G$2:$G$46,"UK")</f>
        <v>55</v>
      </c>
      <c r="F32" s="2">
        <f>COUNTIFS('Relevant - In CRM valid'!$T$2:$T$4699,$A32,'Relevant - In CRM valid'!$G$2:$G$4699,"UK",'Relevant - In CRM valid'!$M$2:$M$4699,"Research")+COUNTIFS('Relevant - In CRM unknown'!$T$2:$T$253,$A32,'Relevant - In CRM unknown'!$G$2:$G$253,"UK",'Relevant - In CRM unknown'!$M$2:$M$253,"Research")+COUNTIFS('Relevant - IN NOW CRM valid'!$T$2:$T$2328,$A32,'Relevant - IN NOW CRM valid'!$G$2:$G$2328,"UK",'Relevant - IN NOW CRM valid'!$M$2:$M$2328,"Research")+COUNTIFS('Relevant - IN NOW CRM unknown'!$T$2:$T$1227,$A32,'Relevant - IN NOW CRM unknown'!$G$2:$G$1227,"UK",'Relevant - IN NOW CRM unknown'!$M$2:$M$1227,"Research")+COUNTIFS('Relevant - Not CRM not valid'!$T$2:$T$416,$A32,'Relevant - Not CRM not valid'!$G$2:$G$416,"UK",'Relevant - Not CRM not valid'!$M$2:$M$416,"Research")+COUNTIFS('Relevant - In CRM not valid'!$T$2:$T$46,$A32,'Relevant - In CRM not valid'!$G$2:$G$46,"UK",'Relevant - In CRM not valid'!$M$2:$M$46,"Research")</f>
        <v>44</v>
      </c>
      <c r="G32" s="2">
        <f>COUNTIFS('Relevant - In CRM valid'!$T$2:$T$4699,$A32,'Relevant - In CRM valid'!$G$2:$G$4699,"UK",'Relevant - In CRM valid'!$M$2:$M$4699,"Research",'Relevant - In CRM valid'!$R$2:$R$4699,"Senior")+COUNTIFS('Relevant - In CRM unknown'!$T$2:$T$253,$A32,'Relevant - In CRM unknown'!$G$2:$G$253,"UK",'Relevant - In CRM unknown'!$M$2:$M$253,"Research",'Relevant - In CRM unknown'!$R$2:$R$253,"Senior")+COUNTIFS('Relevant - IN NOW CRM valid'!$T$2:$T$2328,$A32,'Relevant - IN NOW CRM valid'!$G$2:$G$2328,"UK",'Relevant - IN NOW CRM valid'!$M$2:$M$2328,"Research",'Relevant - IN NOW CRM valid'!$R$2:$R$2328,"Senior")+COUNTIFS('Relevant - IN NOW CRM unknown'!$T$2:$T$1227,$A32,'Relevant - IN NOW CRM unknown'!$G$2:$G$1227,"UK",'Relevant - IN NOW CRM unknown'!$M$2:$M$1227,"Research",'Relevant - IN NOW CRM unknown'!$R$2:$R$1227,"Senior")+COUNTIFS('Relevant - Not CRM not valid'!$T$2:$T$416,$A32,'Relevant - Not CRM not valid'!$G$2:$G$416,"UK",'Relevant - Not CRM not valid'!$M$2:$M$416,"Research",'Relevant - Not CRM not valid'!$R$2:$R$416,"Senior")+COUNTIFS('Relevant - In CRM not valid'!$T$2:$T$46,$A32,'Relevant - In CRM not valid'!$G$2:$G$46,"UK",'Relevant - In CRM not valid'!$M$2:$M$46,"Research",'Relevant - In CRM not valid'!$R$2:$R$46,"Senior")</f>
        <v>21</v>
      </c>
      <c r="H32" s="2">
        <f>COUNTIFS('Relevant - In CRM valid'!$T$2:$T$4699,$A32,'Relevant - In CRM valid'!$G$2:$G$4699,"UK",'Relevant - In CRM valid'!$M$2:$M$4699,"Research",'Relevant - In CRM valid'!$R$2:$R$4699,"Operational")+COUNTIFS('Relevant - In CRM unknown'!$T$2:$T$253,$A32,'Relevant - In CRM unknown'!$G$2:$G$253,"UK",'Relevant - In CRM unknown'!$M$2:$M$253,"Research",'Relevant - In CRM unknown'!$R$2:$R$253,"Operational")+COUNTIFS('Relevant - IN NOW CRM valid'!$T$2:$T$2328,$A32,'Relevant - IN NOW CRM valid'!$G$2:$G$2328,"UK",'Relevant - IN NOW CRM valid'!$M$2:$M$2328,"Research",'Relevant - IN NOW CRM valid'!$R$2:$R$2328,"Operational")+COUNTIFS('Relevant - IN NOW CRM unknown'!$T$2:$T$1227,$A32,'Relevant - IN NOW CRM unknown'!$G$2:$G$1227,"UK",'Relevant - IN NOW CRM unknown'!$M$2:$M$1227,"Research",'Relevant - IN NOW CRM unknown'!$R$2:$R$1227,"Operational")+COUNTIFS('Relevant - Not CRM not valid'!$T$2:$T$416,$A32,'Relevant - Not CRM not valid'!$G$2:$G$416,"UK",'Relevant - Not CRM not valid'!$M$2:$M$416,"Research",'Relevant - Not CRM not valid'!$R$2:$R$416,"Operational")+COUNTIFS('Relevant - In CRM not valid'!$T$2:$T$46,$A32,'Relevant - In CRM not valid'!$G$2:$G$46,"UK",'Relevant - In CRM not valid'!$M$2:$M$46,"Research",'Relevant - In CRM not valid'!$R$2:$R$46,"Operational")</f>
        <v>20</v>
      </c>
      <c r="I32" s="2">
        <f>COUNTIFS('Relevant - In CRM valid'!$T$2:$T$4699,$A32,'Relevant - In CRM valid'!$G$2:$G$4699,"UK",'Relevant - In CRM valid'!$M$2:$M$4699,"Research",'Relevant - In CRM valid'!$R$2:$R$4699,"Academic")+COUNTIFS('Relevant - In CRM unknown'!$T$2:$T$253,$A32,'Relevant - In CRM unknown'!$G$2:$G$253,"UK",'Relevant - In CRM unknown'!$M$2:$M$253,"Research",'Relevant - In CRM unknown'!$R$2:$R$253,"Academic")+COUNTIFS('Relevant - IN NOW CRM valid'!$T$2:$T$2328,$A32,'Relevant - IN NOW CRM valid'!$G$2:$G$2328,"UK",'Relevant - IN NOW CRM valid'!$M$2:$M$2328,"Research",'Relevant - IN NOW CRM valid'!$R$2:$R$2328,"Academic")+COUNTIFS('Relevant - IN NOW CRM unknown'!$T$2:$T$1227,$A32,'Relevant - IN NOW CRM unknown'!$G$2:$G$1227,"UK",'Relevant - IN NOW CRM unknown'!$M$2:$M$1227,"Research",'Relevant - IN NOW CRM unknown'!$R$2:$R$1227,"Academic")+COUNTIFS('Relevant - Not CRM not valid'!$T$2:$T$416,$A32,'Relevant - Not CRM not valid'!$G$2:$G$416,"UK",'Relevant - Not CRM not valid'!$M$2:$M$416,"Research",'Relevant - Not CRM not valid'!$R$2:$R$416,"Academic")+COUNTIFS('Relevant - In CRM not valid'!$T$2:$T$46,$A32,'Relevant - In CRM not valid'!$G$2:$G$46,"UK",'Relevant - In CRM not valid'!$M$2:$M$46,"Research",'Relevant - In CRM not valid'!$R$2:$R$46,"Academic")</f>
        <v>3</v>
      </c>
      <c r="J32" s="2">
        <f>COUNTIFS('Relevant - In CRM valid'!$T$2:$T$4699,$A32,'Relevant - In CRM valid'!$G$2:$G$4699,"UK",'Relevant - In CRM valid'!$M$2:$M$4699,"Finance")+COUNTIFS('Relevant - In CRM unknown'!$T$2:$T$253,$A32,'Relevant - In CRM unknown'!$G$2:$G$253,"UK",'Relevant - In CRM unknown'!$M$2:$M$253,"Finance")+COUNTIFS('Relevant - IN NOW CRM valid'!$T$2:$T$2328,$A32,'Relevant - IN NOW CRM valid'!$G$2:$G$2328,"UK",'Relevant - IN NOW CRM valid'!$M$2:$M$2328,"Finance")+COUNTIFS('Relevant - IN NOW CRM unknown'!$T$2:$T$1227,$A32,'Relevant - IN NOW CRM unknown'!$G$2:$G$1227,"UK",'Relevant - IN NOW CRM unknown'!$M$2:$M$1227,"Finance")+COUNTIFS('Relevant - Not CRM not valid'!$T$2:$T$416,$A32,'Relevant - Not CRM not valid'!$G$2:$G$416,"UK",'Relevant - Not CRM not valid'!$M$2:$M$416,"Finance")+COUNTIFS('Relevant - In CRM not valid'!$T$2:$T$46,$A32,'Relevant - In CRM not valid'!$G$2:$G$46,"UK",'Relevant - In CRM not valid'!$M$2:$M$46,"Finance")</f>
        <v>4</v>
      </c>
      <c r="K32" s="2">
        <f>COUNTIFS('Relevant - In CRM valid'!$T$2:$T$4699,$A32,'Relevant - In CRM valid'!$G$2:$G$4699,"UK",'Relevant - In CRM valid'!$M$2:$M$4699,"IT/Systems")+COUNTIFS('Relevant - In CRM unknown'!$T$2:$T$253,$A32,'Relevant - In CRM unknown'!$G$2:$G$253,"UK",'Relevant - In CRM unknown'!$M$2:$M$253,"IT/Systems")+COUNTIFS('Relevant - IN NOW CRM valid'!$T$2:$T$2328,$A32,'Relevant - IN NOW CRM valid'!$G$2:$G$2328,"UK",'Relevant - IN NOW CRM valid'!$M$2:$M$2328,"IT/Systems")+COUNTIFS('Relevant - IN NOW CRM unknown'!$T$2:$T$1227,$A32,'Relevant - IN NOW CRM unknown'!$G$2:$G$1227,"UK",'Relevant - IN NOW CRM unknown'!$M$2:$M$1227,"IT/Systems")+COUNTIFS('Relevant - Not CRM not valid'!$T$2:$T$416,$A32,'Relevant - Not CRM not valid'!$G$2:$G$416,"UK",'Relevant - Not CRM not valid'!$M$2:$M$416,"IT/Systems")+COUNTIFS('Relevant - In CRM not valid'!$T$2:$T$46,$A32,'Relevant - In CRM not valid'!$G$2:$G$46,"UK",'Relevant - In CRM not valid'!$M$2:$M$46,"IT/Systems")</f>
        <v>4</v>
      </c>
      <c r="L32" s="2">
        <f>COUNTIFS('Relevant - In CRM valid'!$T$2:$T$4699,$A32,'Relevant - In CRM valid'!$G$2:$G$4699,"UK",'Relevant - In CRM valid'!$M$2:$M$4699,"")+COUNTIFS('Relevant - In CRM unknown'!$T$2:$T$253,$A32,'Relevant - In CRM unknown'!$G$2:$G$253,"UK",'Relevant - In CRM unknown'!$M$2:$M$253,"")+COUNTIFS('Relevant - IN NOW CRM valid'!$T$2:$T$2328,$A32,'Relevant - IN NOW CRM valid'!$G$2:$G$2328,"UK",'Relevant - IN NOW CRM valid'!$M$2:$M$2328,"")+COUNTIFS('Relevant - IN NOW CRM unknown'!$T$2:$T$1227,$A32,'Relevant - IN NOW CRM unknown'!$G$2:$G$1227,"UK",'Relevant - IN NOW CRM unknown'!$M$2:$M$1227,"")+COUNTIFS('Relevant - Not CRM not valid'!$T$2:$T$416,$A32,'Relevant - Not CRM not valid'!$G$2:$G$416,"UK",'Relevant - Not CRM not valid'!$M$2:$M$416,"")+COUNTIFS('Relevant - In CRM not valid'!$T$2:$T$46,$A32,'Relevant - In CRM not valid'!$G$2:$G$46,"UK",'Relevant - In CRM not valid'!$M$2:$M$46,"")</f>
        <v>3</v>
      </c>
      <c r="M32" s="2">
        <f t="shared" si="0"/>
        <v>3</v>
      </c>
      <c r="N32" s="2">
        <f>COUNTIFS('Relevant - In CRM valid'!$T$2:$T$4699,$A32,'Relevant - In CRM valid'!$G$2:$G$4699,"UK",'Relevant - In CRM valid'!$Q$2:$Q$4699,"valid")+COUNTIFS('Relevant - In CRM unknown'!$T$2:$T$253,$A32,'Relevant - In CRM unknown'!$G$2:$G$253,"UK",'Relevant - In CRM unknown'!$Q$2:$Q$253,"valid")+COUNTIFS('Relevant - IN NOW CRM valid'!$T$2:$T$2328,$A32,'Relevant - IN NOW CRM valid'!$G$2:$G$2328,"UK",'Relevant - IN NOW CRM valid'!$Q$2:$Q$2328,"valid")+COUNTIFS('Relevant - IN NOW CRM unknown'!$T$2:$T$1227,$A32,'Relevant - IN NOW CRM unknown'!$G$2:$G$1227,"UK",'Relevant - IN NOW CRM unknown'!$Q$2:$Q$1227,"valid")+COUNTIFS('Relevant - Not CRM not valid'!$T$2:$T$416,$A32,'Relevant - Not CRM not valid'!$G$2:$G$416,"UK",'Relevant - Not CRM not valid'!$Q$2:$Q$416,"valid")+COUNTIFS('Relevant - In CRM not valid'!$T$2:$T$46,$A32,'Relevant - In CRM not valid'!$G$2:$G$46,"UK",'Relevant - In CRM not valid'!$Q$2:$Q$46,"valid")</f>
        <v>37</v>
      </c>
      <c r="O32" s="2" t="str">
        <f t="shared" si="1"/>
        <v/>
      </c>
    </row>
    <row r="33" spans="1:15" ht="15" customHeight="1">
      <c r="A33" s="2" t="s">
        <v>159</v>
      </c>
      <c r="B33" s="2" t="s">
        <v>160</v>
      </c>
      <c r="C33" s="2" t="s">
        <v>1570</v>
      </c>
      <c r="D33" s="2" t="str">
        <f>IFERROR(INDEX('UK Target Institutions'!$D$2:$D$727,MATCH($A33,'UK Target Institutions'!$A$2:$A$727,0)),"")</f>
        <v>Yes</v>
      </c>
      <c r="E33" s="2">
        <f>COUNTIFS('Relevant - In CRM valid'!$T$2:$T$4699,$A33,'Relevant - In CRM valid'!$G$2:$G$4699,"UK")+COUNTIFS('Relevant - In CRM unknown'!$T$2:$T$253,$A33,'Relevant - In CRM unknown'!$G$2:$G$253,"UK")+COUNTIFS('Relevant - IN NOW CRM valid'!$T$2:$T$2328,$A33,'Relevant - IN NOW CRM valid'!$G$2:$G$2328,"UK")+COUNTIFS('Relevant - IN NOW CRM unknown'!$T$2:$T$1227,$A33,'Relevant - IN NOW CRM unknown'!$G$2:$G$1227,"UK")+COUNTIFS('Relevant - Not CRM not valid'!$T$2:$T$416,$A33,'Relevant - Not CRM not valid'!$G$2:$G$416,"UK")+COUNTIFS('Relevant - In CRM not valid'!$T$2:$T$46,$A33,'Relevant - In CRM not valid'!$G$2:$G$46,"UK")</f>
        <v>50</v>
      </c>
      <c r="F33" s="2">
        <f>COUNTIFS('Relevant - In CRM valid'!$T$2:$T$4699,$A33,'Relevant - In CRM valid'!$G$2:$G$4699,"UK",'Relevant - In CRM valid'!$M$2:$M$4699,"Research")+COUNTIFS('Relevant - In CRM unknown'!$T$2:$T$253,$A33,'Relevant - In CRM unknown'!$G$2:$G$253,"UK",'Relevant - In CRM unknown'!$M$2:$M$253,"Research")+COUNTIFS('Relevant - IN NOW CRM valid'!$T$2:$T$2328,$A33,'Relevant - IN NOW CRM valid'!$G$2:$G$2328,"UK",'Relevant - IN NOW CRM valid'!$M$2:$M$2328,"Research")+COUNTIFS('Relevant - IN NOW CRM unknown'!$T$2:$T$1227,$A33,'Relevant - IN NOW CRM unknown'!$G$2:$G$1227,"UK",'Relevant - IN NOW CRM unknown'!$M$2:$M$1227,"Research")+COUNTIFS('Relevant - Not CRM not valid'!$T$2:$T$416,$A33,'Relevant - Not CRM not valid'!$G$2:$G$416,"UK",'Relevant - Not CRM not valid'!$M$2:$M$416,"Research")+COUNTIFS('Relevant - In CRM not valid'!$T$2:$T$46,$A33,'Relevant - In CRM not valid'!$G$2:$G$46,"UK",'Relevant - In CRM not valid'!$M$2:$M$46,"Research")</f>
        <v>14</v>
      </c>
      <c r="G33" s="2">
        <f>COUNTIFS('Relevant - In CRM valid'!$T$2:$T$4699,$A33,'Relevant - In CRM valid'!$G$2:$G$4699,"UK",'Relevant - In CRM valid'!$M$2:$M$4699,"Research",'Relevant - In CRM valid'!$R$2:$R$4699,"Senior")+COUNTIFS('Relevant - In CRM unknown'!$T$2:$T$253,$A33,'Relevant - In CRM unknown'!$G$2:$G$253,"UK",'Relevant - In CRM unknown'!$M$2:$M$253,"Research",'Relevant - In CRM unknown'!$R$2:$R$253,"Senior")+COUNTIFS('Relevant - IN NOW CRM valid'!$T$2:$T$2328,$A33,'Relevant - IN NOW CRM valid'!$G$2:$G$2328,"UK",'Relevant - IN NOW CRM valid'!$M$2:$M$2328,"Research",'Relevant - IN NOW CRM valid'!$R$2:$R$2328,"Senior")+COUNTIFS('Relevant - IN NOW CRM unknown'!$T$2:$T$1227,$A33,'Relevant - IN NOW CRM unknown'!$G$2:$G$1227,"UK",'Relevant - IN NOW CRM unknown'!$M$2:$M$1227,"Research",'Relevant - IN NOW CRM unknown'!$R$2:$R$1227,"Senior")+COUNTIFS('Relevant - Not CRM not valid'!$T$2:$T$416,$A33,'Relevant - Not CRM not valid'!$G$2:$G$416,"UK",'Relevant - Not CRM not valid'!$M$2:$M$416,"Research",'Relevant - Not CRM not valid'!$R$2:$R$416,"Senior")+COUNTIFS('Relevant - In CRM not valid'!$T$2:$T$46,$A33,'Relevant - In CRM not valid'!$G$2:$G$46,"UK",'Relevant - In CRM not valid'!$M$2:$M$46,"Research",'Relevant - In CRM not valid'!$R$2:$R$46,"Senior")</f>
        <v>4</v>
      </c>
      <c r="H33" s="2">
        <f>COUNTIFS('Relevant - In CRM valid'!$T$2:$T$4699,$A33,'Relevant - In CRM valid'!$G$2:$G$4699,"UK",'Relevant - In CRM valid'!$M$2:$M$4699,"Research",'Relevant - In CRM valid'!$R$2:$R$4699,"Operational")+COUNTIFS('Relevant - In CRM unknown'!$T$2:$T$253,$A33,'Relevant - In CRM unknown'!$G$2:$G$253,"UK",'Relevant - In CRM unknown'!$M$2:$M$253,"Research",'Relevant - In CRM unknown'!$R$2:$R$253,"Operational")+COUNTIFS('Relevant - IN NOW CRM valid'!$T$2:$T$2328,$A33,'Relevant - IN NOW CRM valid'!$G$2:$G$2328,"UK",'Relevant - IN NOW CRM valid'!$M$2:$M$2328,"Research",'Relevant - IN NOW CRM valid'!$R$2:$R$2328,"Operational")+COUNTIFS('Relevant - IN NOW CRM unknown'!$T$2:$T$1227,$A33,'Relevant - IN NOW CRM unknown'!$G$2:$G$1227,"UK",'Relevant - IN NOW CRM unknown'!$M$2:$M$1227,"Research",'Relevant - IN NOW CRM unknown'!$R$2:$R$1227,"Operational")+COUNTIFS('Relevant - Not CRM not valid'!$T$2:$T$416,$A33,'Relevant - Not CRM not valid'!$G$2:$G$416,"UK",'Relevant - Not CRM not valid'!$M$2:$M$416,"Research",'Relevant - Not CRM not valid'!$R$2:$R$416,"Operational")+COUNTIFS('Relevant - In CRM not valid'!$T$2:$T$46,$A33,'Relevant - In CRM not valid'!$G$2:$G$46,"UK",'Relevant - In CRM not valid'!$M$2:$M$46,"Research",'Relevant - In CRM not valid'!$R$2:$R$46,"Operational")</f>
        <v>9</v>
      </c>
      <c r="I33" s="2">
        <f>COUNTIFS('Relevant - In CRM valid'!$T$2:$T$4699,$A33,'Relevant - In CRM valid'!$G$2:$G$4699,"UK",'Relevant - In CRM valid'!$M$2:$M$4699,"Research",'Relevant - In CRM valid'!$R$2:$R$4699,"Academic")+COUNTIFS('Relevant - In CRM unknown'!$T$2:$T$253,$A33,'Relevant - In CRM unknown'!$G$2:$G$253,"UK",'Relevant - In CRM unknown'!$M$2:$M$253,"Research",'Relevant - In CRM unknown'!$R$2:$R$253,"Academic")+COUNTIFS('Relevant - IN NOW CRM valid'!$T$2:$T$2328,$A33,'Relevant - IN NOW CRM valid'!$G$2:$G$2328,"UK",'Relevant - IN NOW CRM valid'!$M$2:$M$2328,"Research",'Relevant - IN NOW CRM valid'!$R$2:$R$2328,"Academic")+COUNTIFS('Relevant - IN NOW CRM unknown'!$T$2:$T$1227,$A33,'Relevant - IN NOW CRM unknown'!$G$2:$G$1227,"UK",'Relevant - IN NOW CRM unknown'!$M$2:$M$1227,"Research",'Relevant - IN NOW CRM unknown'!$R$2:$R$1227,"Academic")+COUNTIFS('Relevant - Not CRM not valid'!$T$2:$T$416,$A33,'Relevant - Not CRM not valid'!$G$2:$G$416,"UK",'Relevant - Not CRM not valid'!$M$2:$M$416,"Research",'Relevant - Not CRM not valid'!$R$2:$R$416,"Academic")+COUNTIFS('Relevant - In CRM not valid'!$T$2:$T$46,$A33,'Relevant - In CRM not valid'!$G$2:$G$46,"UK",'Relevant - In CRM not valid'!$M$2:$M$46,"Research",'Relevant - In CRM not valid'!$R$2:$R$46,"Academic")</f>
        <v>1</v>
      </c>
      <c r="J33" s="2">
        <f>COUNTIFS('Relevant - In CRM valid'!$T$2:$T$4699,$A33,'Relevant - In CRM valid'!$G$2:$G$4699,"UK",'Relevant - In CRM valid'!$M$2:$M$4699,"Finance")+COUNTIFS('Relevant - In CRM unknown'!$T$2:$T$253,$A33,'Relevant - In CRM unknown'!$G$2:$G$253,"UK",'Relevant - In CRM unknown'!$M$2:$M$253,"Finance")+COUNTIFS('Relevant - IN NOW CRM valid'!$T$2:$T$2328,$A33,'Relevant - IN NOW CRM valid'!$G$2:$G$2328,"UK",'Relevant - IN NOW CRM valid'!$M$2:$M$2328,"Finance")+COUNTIFS('Relevant - IN NOW CRM unknown'!$T$2:$T$1227,$A33,'Relevant - IN NOW CRM unknown'!$G$2:$G$1227,"UK",'Relevant - IN NOW CRM unknown'!$M$2:$M$1227,"Finance")+COUNTIFS('Relevant - Not CRM not valid'!$T$2:$T$416,$A33,'Relevant - Not CRM not valid'!$G$2:$G$416,"UK",'Relevant - Not CRM not valid'!$M$2:$M$416,"Finance")+COUNTIFS('Relevant - In CRM not valid'!$T$2:$T$46,$A33,'Relevant - In CRM not valid'!$G$2:$G$46,"UK",'Relevant - In CRM not valid'!$M$2:$M$46,"Finance")</f>
        <v>14</v>
      </c>
      <c r="K33" s="2">
        <f>COUNTIFS('Relevant - In CRM valid'!$T$2:$T$4699,$A33,'Relevant - In CRM valid'!$G$2:$G$4699,"UK",'Relevant - In CRM valid'!$M$2:$M$4699,"IT/Systems")+COUNTIFS('Relevant - In CRM unknown'!$T$2:$T$253,$A33,'Relevant - In CRM unknown'!$G$2:$G$253,"UK",'Relevant - In CRM unknown'!$M$2:$M$253,"IT/Systems")+COUNTIFS('Relevant - IN NOW CRM valid'!$T$2:$T$2328,$A33,'Relevant - IN NOW CRM valid'!$G$2:$G$2328,"UK",'Relevant - IN NOW CRM valid'!$M$2:$M$2328,"IT/Systems")+COUNTIFS('Relevant - IN NOW CRM unknown'!$T$2:$T$1227,$A33,'Relevant - IN NOW CRM unknown'!$G$2:$G$1227,"UK",'Relevant - IN NOW CRM unknown'!$M$2:$M$1227,"IT/Systems")+COUNTIFS('Relevant - Not CRM not valid'!$T$2:$T$416,$A33,'Relevant - Not CRM not valid'!$G$2:$G$416,"UK",'Relevant - Not CRM not valid'!$M$2:$M$416,"IT/Systems")+COUNTIFS('Relevant - In CRM not valid'!$T$2:$T$46,$A33,'Relevant - In CRM not valid'!$G$2:$G$46,"UK",'Relevant - In CRM not valid'!$M$2:$M$46,"IT/Systems")</f>
        <v>6</v>
      </c>
      <c r="L33" s="2">
        <f>COUNTIFS('Relevant - In CRM valid'!$T$2:$T$4699,$A33,'Relevant - In CRM valid'!$G$2:$G$4699,"UK",'Relevant - In CRM valid'!$M$2:$M$4699,"")+COUNTIFS('Relevant - In CRM unknown'!$T$2:$T$253,$A33,'Relevant - In CRM unknown'!$G$2:$G$253,"UK",'Relevant - In CRM unknown'!$M$2:$M$253,"")+COUNTIFS('Relevant - IN NOW CRM valid'!$T$2:$T$2328,$A33,'Relevant - IN NOW CRM valid'!$G$2:$G$2328,"UK",'Relevant - IN NOW CRM valid'!$M$2:$M$2328,"")+COUNTIFS('Relevant - IN NOW CRM unknown'!$T$2:$T$1227,$A33,'Relevant - IN NOW CRM unknown'!$G$2:$G$1227,"UK",'Relevant - IN NOW CRM unknown'!$M$2:$M$1227,"")+COUNTIFS('Relevant - Not CRM not valid'!$T$2:$T$416,$A33,'Relevant - Not CRM not valid'!$G$2:$G$416,"UK",'Relevant - Not CRM not valid'!$M$2:$M$416,"")+COUNTIFS('Relevant - In CRM not valid'!$T$2:$T$46,$A33,'Relevant - In CRM not valid'!$G$2:$G$46,"UK",'Relevant - In CRM not valid'!$M$2:$M$46,"")</f>
        <v>10</v>
      </c>
      <c r="M33" s="2">
        <f t="shared" si="0"/>
        <v>3</v>
      </c>
      <c r="N33" s="2">
        <f>COUNTIFS('Relevant - In CRM valid'!$T$2:$T$4699,$A33,'Relevant - In CRM valid'!$G$2:$G$4699,"UK",'Relevant - In CRM valid'!$Q$2:$Q$4699,"valid")+COUNTIFS('Relevant - In CRM unknown'!$T$2:$T$253,$A33,'Relevant - In CRM unknown'!$G$2:$G$253,"UK",'Relevant - In CRM unknown'!$Q$2:$Q$253,"valid")+COUNTIFS('Relevant - IN NOW CRM valid'!$T$2:$T$2328,$A33,'Relevant - IN NOW CRM valid'!$G$2:$G$2328,"UK",'Relevant - IN NOW CRM valid'!$Q$2:$Q$2328,"valid")+COUNTIFS('Relevant - IN NOW CRM unknown'!$T$2:$T$1227,$A33,'Relevant - IN NOW CRM unknown'!$G$2:$G$1227,"UK",'Relevant - IN NOW CRM unknown'!$Q$2:$Q$1227,"valid")+COUNTIFS('Relevant - Not CRM not valid'!$T$2:$T$416,$A33,'Relevant - Not CRM not valid'!$G$2:$G$416,"UK",'Relevant - Not CRM not valid'!$Q$2:$Q$416,"valid")+COUNTIFS('Relevant - In CRM not valid'!$T$2:$T$46,$A33,'Relevant - In CRM not valid'!$G$2:$G$46,"UK",'Relevant - In CRM not valid'!$Q$2:$Q$46,"valid")</f>
        <v>50</v>
      </c>
      <c r="O33" s="2" t="str">
        <f t="shared" si="1"/>
        <v/>
      </c>
    </row>
    <row r="34" spans="1:15" ht="15" customHeight="1">
      <c r="A34" s="2" t="s">
        <v>163</v>
      </c>
      <c r="B34" s="2" t="s">
        <v>164</v>
      </c>
      <c r="C34" s="2" t="s">
        <v>95</v>
      </c>
      <c r="D34" s="2" t="str">
        <f>IFERROR(INDEX('UK Target Institutions'!$D$2:$D$727,MATCH($A34,'UK Target Institutions'!$A$2:$A$727,0)),"")</f>
        <v>Yes</v>
      </c>
      <c r="E34" s="2">
        <f>COUNTIFS('Relevant - In CRM valid'!$T$2:$T$4699,$A34,'Relevant - In CRM valid'!$G$2:$G$4699,"UK")+COUNTIFS('Relevant - In CRM unknown'!$T$2:$T$253,$A34,'Relevant - In CRM unknown'!$G$2:$G$253,"UK")+COUNTIFS('Relevant - IN NOW CRM valid'!$T$2:$T$2328,$A34,'Relevant - IN NOW CRM valid'!$G$2:$G$2328,"UK")+COUNTIFS('Relevant - IN NOW CRM unknown'!$T$2:$T$1227,$A34,'Relevant - IN NOW CRM unknown'!$G$2:$G$1227,"UK")+COUNTIFS('Relevant - Not CRM not valid'!$T$2:$T$416,$A34,'Relevant - Not CRM not valid'!$G$2:$G$416,"UK")+COUNTIFS('Relevant - In CRM not valid'!$T$2:$T$46,$A34,'Relevant - In CRM not valid'!$G$2:$G$46,"UK")</f>
        <v>49</v>
      </c>
      <c r="F34" s="2">
        <f>COUNTIFS('Relevant - In CRM valid'!$T$2:$T$4699,$A34,'Relevant - In CRM valid'!$G$2:$G$4699,"UK",'Relevant - In CRM valid'!$M$2:$M$4699,"Research")+COUNTIFS('Relevant - In CRM unknown'!$T$2:$T$253,$A34,'Relevant - In CRM unknown'!$G$2:$G$253,"UK",'Relevant - In CRM unknown'!$M$2:$M$253,"Research")+COUNTIFS('Relevant - IN NOW CRM valid'!$T$2:$T$2328,$A34,'Relevant - IN NOW CRM valid'!$G$2:$G$2328,"UK",'Relevant - IN NOW CRM valid'!$M$2:$M$2328,"Research")+COUNTIFS('Relevant - IN NOW CRM unknown'!$T$2:$T$1227,$A34,'Relevant - IN NOW CRM unknown'!$G$2:$G$1227,"UK",'Relevant - IN NOW CRM unknown'!$M$2:$M$1227,"Research")+COUNTIFS('Relevant - Not CRM not valid'!$T$2:$T$416,$A34,'Relevant - Not CRM not valid'!$G$2:$G$416,"UK",'Relevant - Not CRM not valid'!$M$2:$M$416,"Research")+COUNTIFS('Relevant - In CRM not valid'!$T$2:$T$46,$A34,'Relevant - In CRM not valid'!$G$2:$G$46,"UK",'Relevant - In CRM not valid'!$M$2:$M$46,"Research")</f>
        <v>30</v>
      </c>
      <c r="G34" s="2">
        <f>COUNTIFS('Relevant - In CRM valid'!$T$2:$T$4699,$A34,'Relevant - In CRM valid'!$G$2:$G$4699,"UK",'Relevant - In CRM valid'!$M$2:$M$4699,"Research",'Relevant - In CRM valid'!$R$2:$R$4699,"Senior")+COUNTIFS('Relevant - In CRM unknown'!$T$2:$T$253,$A34,'Relevant - In CRM unknown'!$G$2:$G$253,"UK",'Relevant - In CRM unknown'!$M$2:$M$253,"Research",'Relevant - In CRM unknown'!$R$2:$R$253,"Senior")+COUNTIFS('Relevant - IN NOW CRM valid'!$T$2:$T$2328,$A34,'Relevant - IN NOW CRM valid'!$G$2:$G$2328,"UK",'Relevant - IN NOW CRM valid'!$M$2:$M$2328,"Research",'Relevant - IN NOW CRM valid'!$R$2:$R$2328,"Senior")+COUNTIFS('Relevant - IN NOW CRM unknown'!$T$2:$T$1227,$A34,'Relevant - IN NOW CRM unknown'!$G$2:$G$1227,"UK",'Relevant - IN NOW CRM unknown'!$M$2:$M$1227,"Research",'Relevant - IN NOW CRM unknown'!$R$2:$R$1227,"Senior")+COUNTIFS('Relevant - Not CRM not valid'!$T$2:$T$416,$A34,'Relevant - Not CRM not valid'!$G$2:$G$416,"UK",'Relevant - Not CRM not valid'!$M$2:$M$416,"Research",'Relevant - Not CRM not valid'!$R$2:$R$416,"Senior")+COUNTIFS('Relevant - In CRM not valid'!$T$2:$T$46,$A34,'Relevant - In CRM not valid'!$G$2:$G$46,"UK",'Relevant - In CRM not valid'!$M$2:$M$46,"Research",'Relevant - In CRM not valid'!$R$2:$R$46,"Senior")</f>
        <v>27</v>
      </c>
      <c r="H34" s="2">
        <f>COUNTIFS('Relevant - In CRM valid'!$T$2:$T$4699,$A34,'Relevant - In CRM valid'!$G$2:$G$4699,"UK",'Relevant - In CRM valid'!$M$2:$M$4699,"Research",'Relevant - In CRM valid'!$R$2:$R$4699,"Operational")+COUNTIFS('Relevant - In CRM unknown'!$T$2:$T$253,$A34,'Relevant - In CRM unknown'!$G$2:$G$253,"UK",'Relevant - In CRM unknown'!$M$2:$M$253,"Research",'Relevant - In CRM unknown'!$R$2:$R$253,"Operational")+COUNTIFS('Relevant - IN NOW CRM valid'!$T$2:$T$2328,$A34,'Relevant - IN NOW CRM valid'!$G$2:$G$2328,"UK",'Relevant - IN NOW CRM valid'!$M$2:$M$2328,"Research",'Relevant - IN NOW CRM valid'!$R$2:$R$2328,"Operational")+COUNTIFS('Relevant - IN NOW CRM unknown'!$T$2:$T$1227,$A34,'Relevant - IN NOW CRM unknown'!$G$2:$G$1227,"UK",'Relevant - IN NOW CRM unknown'!$M$2:$M$1227,"Research",'Relevant - IN NOW CRM unknown'!$R$2:$R$1227,"Operational")+COUNTIFS('Relevant - Not CRM not valid'!$T$2:$T$416,$A34,'Relevant - Not CRM not valid'!$G$2:$G$416,"UK",'Relevant - Not CRM not valid'!$M$2:$M$416,"Research",'Relevant - Not CRM not valid'!$R$2:$R$416,"Operational")+COUNTIFS('Relevant - In CRM not valid'!$T$2:$T$46,$A34,'Relevant - In CRM not valid'!$G$2:$G$46,"UK",'Relevant - In CRM not valid'!$M$2:$M$46,"Research",'Relevant - In CRM not valid'!$R$2:$R$46,"Operational")</f>
        <v>2</v>
      </c>
      <c r="I34" s="2">
        <f>COUNTIFS('Relevant - In CRM valid'!$T$2:$T$4699,$A34,'Relevant - In CRM valid'!$G$2:$G$4699,"UK",'Relevant - In CRM valid'!$M$2:$M$4699,"Research",'Relevant - In CRM valid'!$R$2:$R$4699,"Academic")+COUNTIFS('Relevant - In CRM unknown'!$T$2:$T$253,$A34,'Relevant - In CRM unknown'!$G$2:$G$253,"UK",'Relevant - In CRM unknown'!$M$2:$M$253,"Research",'Relevant - In CRM unknown'!$R$2:$R$253,"Academic")+COUNTIFS('Relevant - IN NOW CRM valid'!$T$2:$T$2328,$A34,'Relevant - IN NOW CRM valid'!$G$2:$G$2328,"UK",'Relevant - IN NOW CRM valid'!$M$2:$M$2328,"Research",'Relevant - IN NOW CRM valid'!$R$2:$R$2328,"Academic")+COUNTIFS('Relevant - IN NOW CRM unknown'!$T$2:$T$1227,$A34,'Relevant - IN NOW CRM unknown'!$G$2:$G$1227,"UK",'Relevant - IN NOW CRM unknown'!$M$2:$M$1227,"Research",'Relevant - IN NOW CRM unknown'!$R$2:$R$1227,"Academic")+COUNTIFS('Relevant - Not CRM not valid'!$T$2:$T$416,$A34,'Relevant - Not CRM not valid'!$G$2:$G$416,"UK",'Relevant - Not CRM not valid'!$M$2:$M$416,"Research",'Relevant - Not CRM not valid'!$R$2:$R$416,"Academic")+COUNTIFS('Relevant - In CRM not valid'!$T$2:$T$46,$A34,'Relevant - In CRM not valid'!$G$2:$G$46,"UK",'Relevant - In CRM not valid'!$M$2:$M$46,"Research",'Relevant - In CRM not valid'!$R$2:$R$46,"Academic")</f>
        <v>1</v>
      </c>
      <c r="J34" s="2">
        <f>COUNTIFS('Relevant - In CRM valid'!$T$2:$T$4699,$A34,'Relevant - In CRM valid'!$G$2:$G$4699,"UK",'Relevant - In CRM valid'!$M$2:$M$4699,"Finance")+COUNTIFS('Relevant - In CRM unknown'!$T$2:$T$253,$A34,'Relevant - In CRM unknown'!$G$2:$G$253,"UK",'Relevant - In CRM unknown'!$M$2:$M$253,"Finance")+COUNTIFS('Relevant - IN NOW CRM valid'!$T$2:$T$2328,$A34,'Relevant - IN NOW CRM valid'!$G$2:$G$2328,"UK",'Relevant - IN NOW CRM valid'!$M$2:$M$2328,"Finance")+COUNTIFS('Relevant - IN NOW CRM unknown'!$T$2:$T$1227,$A34,'Relevant - IN NOW CRM unknown'!$G$2:$G$1227,"UK",'Relevant - IN NOW CRM unknown'!$M$2:$M$1227,"Finance")+COUNTIFS('Relevant - Not CRM not valid'!$T$2:$T$416,$A34,'Relevant - Not CRM not valid'!$G$2:$G$416,"UK",'Relevant - Not CRM not valid'!$M$2:$M$416,"Finance")+COUNTIFS('Relevant - In CRM not valid'!$T$2:$T$46,$A34,'Relevant - In CRM not valid'!$G$2:$G$46,"UK",'Relevant - In CRM not valid'!$M$2:$M$46,"Finance")</f>
        <v>7</v>
      </c>
      <c r="K34" s="2">
        <f>COUNTIFS('Relevant - In CRM valid'!$T$2:$T$4699,$A34,'Relevant - In CRM valid'!$G$2:$G$4699,"UK",'Relevant - In CRM valid'!$M$2:$M$4699,"IT/Systems")+COUNTIFS('Relevant - In CRM unknown'!$T$2:$T$253,$A34,'Relevant - In CRM unknown'!$G$2:$G$253,"UK",'Relevant - In CRM unknown'!$M$2:$M$253,"IT/Systems")+COUNTIFS('Relevant - IN NOW CRM valid'!$T$2:$T$2328,$A34,'Relevant - IN NOW CRM valid'!$G$2:$G$2328,"UK",'Relevant - IN NOW CRM valid'!$M$2:$M$2328,"IT/Systems")+COUNTIFS('Relevant - IN NOW CRM unknown'!$T$2:$T$1227,$A34,'Relevant - IN NOW CRM unknown'!$G$2:$G$1227,"UK",'Relevant - IN NOW CRM unknown'!$M$2:$M$1227,"IT/Systems")+COUNTIFS('Relevant - Not CRM not valid'!$T$2:$T$416,$A34,'Relevant - Not CRM not valid'!$G$2:$G$416,"UK",'Relevant - Not CRM not valid'!$M$2:$M$416,"IT/Systems")+COUNTIFS('Relevant - In CRM not valid'!$T$2:$T$46,$A34,'Relevant - In CRM not valid'!$G$2:$G$46,"UK",'Relevant - In CRM not valid'!$M$2:$M$46,"IT/Systems")</f>
        <v>6</v>
      </c>
      <c r="L34" s="2">
        <f>COUNTIFS('Relevant - In CRM valid'!$T$2:$T$4699,$A34,'Relevant - In CRM valid'!$G$2:$G$4699,"UK",'Relevant - In CRM valid'!$M$2:$M$4699,"")+COUNTIFS('Relevant - In CRM unknown'!$T$2:$T$253,$A34,'Relevant - In CRM unknown'!$G$2:$G$253,"UK",'Relevant - In CRM unknown'!$M$2:$M$253,"")+COUNTIFS('Relevant - IN NOW CRM valid'!$T$2:$T$2328,$A34,'Relevant - IN NOW CRM valid'!$G$2:$G$2328,"UK",'Relevant - IN NOW CRM valid'!$M$2:$M$2328,"")+COUNTIFS('Relevant - IN NOW CRM unknown'!$T$2:$T$1227,$A34,'Relevant - IN NOW CRM unknown'!$G$2:$G$1227,"UK",'Relevant - IN NOW CRM unknown'!$M$2:$M$1227,"")+COUNTIFS('Relevant - Not CRM not valid'!$T$2:$T$416,$A34,'Relevant - Not CRM not valid'!$G$2:$G$416,"UK",'Relevant - Not CRM not valid'!$M$2:$M$416,"")+COUNTIFS('Relevant - In CRM not valid'!$T$2:$T$46,$A34,'Relevant - In CRM not valid'!$G$2:$G$46,"UK",'Relevant - In CRM not valid'!$M$2:$M$46,"")</f>
        <v>2</v>
      </c>
      <c r="M34" s="2">
        <f t="shared" si="0"/>
        <v>3</v>
      </c>
      <c r="N34" s="2">
        <f>COUNTIFS('Relevant - In CRM valid'!$T$2:$T$4699,$A34,'Relevant - In CRM valid'!$G$2:$G$4699,"UK",'Relevant - In CRM valid'!$Q$2:$Q$4699,"valid")+COUNTIFS('Relevant - In CRM unknown'!$T$2:$T$253,$A34,'Relevant - In CRM unknown'!$G$2:$G$253,"UK",'Relevant - In CRM unknown'!$Q$2:$Q$253,"valid")+COUNTIFS('Relevant - IN NOW CRM valid'!$T$2:$T$2328,$A34,'Relevant - IN NOW CRM valid'!$G$2:$G$2328,"UK",'Relevant - IN NOW CRM valid'!$Q$2:$Q$2328,"valid")+COUNTIFS('Relevant - IN NOW CRM unknown'!$T$2:$T$1227,$A34,'Relevant - IN NOW CRM unknown'!$G$2:$G$1227,"UK",'Relevant - IN NOW CRM unknown'!$Q$2:$Q$1227,"valid")+COUNTIFS('Relevant - Not CRM not valid'!$T$2:$T$416,$A34,'Relevant - Not CRM not valid'!$G$2:$G$416,"UK",'Relevant - Not CRM not valid'!$Q$2:$Q$416,"valid")+COUNTIFS('Relevant - In CRM not valid'!$T$2:$T$46,$A34,'Relevant - In CRM not valid'!$G$2:$G$46,"UK",'Relevant - In CRM not valid'!$Q$2:$Q$46,"valid")</f>
        <v>17</v>
      </c>
      <c r="O34" s="2" t="str">
        <f t="shared" si="1"/>
        <v/>
      </c>
    </row>
    <row r="35" spans="1:15" ht="15" customHeight="1">
      <c r="A35" s="2" t="s">
        <v>165</v>
      </c>
      <c r="B35" s="2" t="s">
        <v>166</v>
      </c>
      <c r="C35" s="2" t="s">
        <v>95</v>
      </c>
      <c r="D35" s="2" t="str">
        <f>IFERROR(INDEX('UK Target Institutions'!$D$2:$D$727,MATCH($A35,'UK Target Institutions'!$A$2:$A$727,0)),"")</f>
        <v>Yes</v>
      </c>
      <c r="E35" s="2">
        <f>COUNTIFS('Relevant - In CRM valid'!$T$2:$T$4699,$A35,'Relevant - In CRM valid'!$G$2:$G$4699,"UK")+COUNTIFS('Relevant - In CRM unknown'!$T$2:$T$253,$A35,'Relevant - In CRM unknown'!$G$2:$G$253,"UK")+COUNTIFS('Relevant - IN NOW CRM valid'!$T$2:$T$2328,$A35,'Relevant - IN NOW CRM valid'!$G$2:$G$2328,"UK")+COUNTIFS('Relevant - IN NOW CRM unknown'!$T$2:$T$1227,$A35,'Relevant - IN NOW CRM unknown'!$G$2:$G$1227,"UK")+COUNTIFS('Relevant - Not CRM not valid'!$T$2:$T$416,$A35,'Relevant - Not CRM not valid'!$G$2:$G$416,"UK")+COUNTIFS('Relevant - In CRM not valid'!$T$2:$T$46,$A35,'Relevant - In CRM not valid'!$G$2:$G$46,"UK")</f>
        <v>48</v>
      </c>
      <c r="F35" s="2">
        <f>COUNTIFS('Relevant - In CRM valid'!$T$2:$T$4699,$A35,'Relevant - In CRM valid'!$G$2:$G$4699,"UK",'Relevant - In CRM valid'!$M$2:$M$4699,"Research")+COUNTIFS('Relevant - In CRM unknown'!$T$2:$T$253,$A35,'Relevant - In CRM unknown'!$G$2:$G$253,"UK",'Relevant - In CRM unknown'!$M$2:$M$253,"Research")+COUNTIFS('Relevant - IN NOW CRM valid'!$T$2:$T$2328,$A35,'Relevant - IN NOW CRM valid'!$G$2:$G$2328,"UK",'Relevant - IN NOW CRM valid'!$M$2:$M$2328,"Research")+COUNTIFS('Relevant - IN NOW CRM unknown'!$T$2:$T$1227,$A35,'Relevant - IN NOW CRM unknown'!$G$2:$G$1227,"UK",'Relevant - IN NOW CRM unknown'!$M$2:$M$1227,"Research")+COUNTIFS('Relevant - Not CRM not valid'!$T$2:$T$416,$A35,'Relevant - Not CRM not valid'!$G$2:$G$416,"UK",'Relevant - Not CRM not valid'!$M$2:$M$416,"Research")+COUNTIFS('Relevant - In CRM not valid'!$T$2:$T$46,$A35,'Relevant - In CRM not valid'!$G$2:$G$46,"UK",'Relevant - In CRM not valid'!$M$2:$M$46,"Research")</f>
        <v>30</v>
      </c>
      <c r="G35" s="2">
        <f>COUNTIFS('Relevant - In CRM valid'!$T$2:$T$4699,$A35,'Relevant - In CRM valid'!$G$2:$G$4699,"UK",'Relevant - In CRM valid'!$M$2:$M$4699,"Research",'Relevant - In CRM valid'!$R$2:$R$4699,"Senior")+COUNTIFS('Relevant - In CRM unknown'!$T$2:$T$253,$A35,'Relevant - In CRM unknown'!$G$2:$G$253,"UK",'Relevant - In CRM unknown'!$M$2:$M$253,"Research",'Relevant - In CRM unknown'!$R$2:$R$253,"Senior")+COUNTIFS('Relevant - IN NOW CRM valid'!$T$2:$T$2328,$A35,'Relevant - IN NOW CRM valid'!$G$2:$G$2328,"UK",'Relevant - IN NOW CRM valid'!$M$2:$M$2328,"Research",'Relevant - IN NOW CRM valid'!$R$2:$R$2328,"Senior")+COUNTIFS('Relevant - IN NOW CRM unknown'!$T$2:$T$1227,$A35,'Relevant - IN NOW CRM unknown'!$G$2:$G$1227,"UK",'Relevant - IN NOW CRM unknown'!$M$2:$M$1227,"Research",'Relevant - IN NOW CRM unknown'!$R$2:$R$1227,"Senior")+COUNTIFS('Relevant - Not CRM not valid'!$T$2:$T$416,$A35,'Relevant - Not CRM not valid'!$G$2:$G$416,"UK",'Relevant - Not CRM not valid'!$M$2:$M$416,"Research",'Relevant - Not CRM not valid'!$R$2:$R$416,"Senior")+COUNTIFS('Relevant - In CRM not valid'!$T$2:$T$46,$A35,'Relevant - In CRM not valid'!$G$2:$G$46,"UK",'Relevant - In CRM not valid'!$M$2:$M$46,"Research",'Relevant - In CRM not valid'!$R$2:$R$46,"Senior")</f>
        <v>14</v>
      </c>
      <c r="H35" s="2">
        <f>COUNTIFS('Relevant - In CRM valid'!$T$2:$T$4699,$A35,'Relevant - In CRM valid'!$G$2:$G$4699,"UK",'Relevant - In CRM valid'!$M$2:$M$4699,"Research",'Relevant - In CRM valid'!$R$2:$R$4699,"Operational")+COUNTIFS('Relevant - In CRM unknown'!$T$2:$T$253,$A35,'Relevant - In CRM unknown'!$G$2:$G$253,"UK",'Relevant - In CRM unknown'!$M$2:$M$253,"Research",'Relevant - In CRM unknown'!$R$2:$R$253,"Operational")+COUNTIFS('Relevant - IN NOW CRM valid'!$T$2:$T$2328,$A35,'Relevant - IN NOW CRM valid'!$G$2:$G$2328,"UK",'Relevant - IN NOW CRM valid'!$M$2:$M$2328,"Research",'Relevant - IN NOW CRM valid'!$R$2:$R$2328,"Operational")+COUNTIFS('Relevant - IN NOW CRM unknown'!$T$2:$T$1227,$A35,'Relevant - IN NOW CRM unknown'!$G$2:$G$1227,"UK",'Relevant - IN NOW CRM unknown'!$M$2:$M$1227,"Research",'Relevant - IN NOW CRM unknown'!$R$2:$R$1227,"Operational")+COUNTIFS('Relevant - Not CRM not valid'!$T$2:$T$416,$A35,'Relevant - Not CRM not valid'!$G$2:$G$416,"UK",'Relevant - Not CRM not valid'!$M$2:$M$416,"Research",'Relevant - Not CRM not valid'!$R$2:$R$416,"Operational")+COUNTIFS('Relevant - In CRM not valid'!$T$2:$T$46,$A35,'Relevant - In CRM not valid'!$G$2:$G$46,"UK",'Relevant - In CRM not valid'!$M$2:$M$46,"Research",'Relevant - In CRM not valid'!$R$2:$R$46,"Operational")</f>
        <v>14</v>
      </c>
      <c r="I35" s="2">
        <f>COUNTIFS('Relevant - In CRM valid'!$T$2:$T$4699,$A35,'Relevant - In CRM valid'!$G$2:$G$4699,"UK",'Relevant - In CRM valid'!$M$2:$M$4699,"Research",'Relevant - In CRM valid'!$R$2:$R$4699,"Academic")+COUNTIFS('Relevant - In CRM unknown'!$T$2:$T$253,$A35,'Relevant - In CRM unknown'!$G$2:$G$253,"UK",'Relevant - In CRM unknown'!$M$2:$M$253,"Research",'Relevant - In CRM unknown'!$R$2:$R$253,"Academic")+COUNTIFS('Relevant - IN NOW CRM valid'!$T$2:$T$2328,$A35,'Relevant - IN NOW CRM valid'!$G$2:$G$2328,"UK",'Relevant - IN NOW CRM valid'!$M$2:$M$2328,"Research",'Relevant - IN NOW CRM valid'!$R$2:$R$2328,"Academic")+COUNTIFS('Relevant - IN NOW CRM unknown'!$T$2:$T$1227,$A35,'Relevant - IN NOW CRM unknown'!$G$2:$G$1227,"UK",'Relevant - IN NOW CRM unknown'!$M$2:$M$1227,"Research",'Relevant - IN NOW CRM unknown'!$R$2:$R$1227,"Academic")+COUNTIFS('Relevant - Not CRM not valid'!$T$2:$T$416,$A35,'Relevant - Not CRM not valid'!$G$2:$G$416,"UK",'Relevant - Not CRM not valid'!$M$2:$M$416,"Research",'Relevant - Not CRM not valid'!$R$2:$R$416,"Academic")+COUNTIFS('Relevant - In CRM not valid'!$T$2:$T$46,$A35,'Relevant - In CRM not valid'!$G$2:$G$46,"UK",'Relevant - In CRM not valid'!$M$2:$M$46,"Research",'Relevant - In CRM not valid'!$R$2:$R$46,"Academic")</f>
        <v>1</v>
      </c>
      <c r="J35" s="2">
        <f>COUNTIFS('Relevant - In CRM valid'!$T$2:$T$4699,$A35,'Relevant - In CRM valid'!$G$2:$G$4699,"UK",'Relevant - In CRM valid'!$M$2:$M$4699,"Finance")+COUNTIFS('Relevant - In CRM unknown'!$T$2:$T$253,$A35,'Relevant - In CRM unknown'!$G$2:$G$253,"UK",'Relevant - In CRM unknown'!$M$2:$M$253,"Finance")+COUNTIFS('Relevant - IN NOW CRM valid'!$T$2:$T$2328,$A35,'Relevant - IN NOW CRM valid'!$G$2:$G$2328,"UK",'Relevant - IN NOW CRM valid'!$M$2:$M$2328,"Finance")+COUNTIFS('Relevant - IN NOW CRM unknown'!$T$2:$T$1227,$A35,'Relevant - IN NOW CRM unknown'!$G$2:$G$1227,"UK",'Relevant - IN NOW CRM unknown'!$M$2:$M$1227,"Finance")+COUNTIFS('Relevant - Not CRM not valid'!$T$2:$T$416,$A35,'Relevant - Not CRM not valid'!$G$2:$G$416,"UK",'Relevant - Not CRM not valid'!$M$2:$M$416,"Finance")+COUNTIFS('Relevant - In CRM not valid'!$T$2:$T$46,$A35,'Relevant - In CRM not valid'!$G$2:$G$46,"UK",'Relevant - In CRM not valid'!$M$2:$M$46,"Finance")</f>
        <v>12</v>
      </c>
      <c r="K35" s="2">
        <f>COUNTIFS('Relevant - In CRM valid'!$T$2:$T$4699,$A35,'Relevant - In CRM valid'!$G$2:$G$4699,"UK",'Relevant - In CRM valid'!$M$2:$M$4699,"IT/Systems")+COUNTIFS('Relevant - In CRM unknown'!$T$2:$T$253,$A35,'Relevant - In CRM unknown'!$G$2:$G$253,"UK",'Relevant - In CRM unknown'!$M$2:$M$253,"IT/Systems")+COUNTIFS('Relevant - IN NOW CRM valid'!$T$2:$T$2328,$A35,'Relevant - IN NOW CRM valid'!$G$2:$G$2328,"UK",'Relevant - IN NOW CRM valid'!$M$2:$M$2328,"IT/Systems")+COUNTIFS('Relevant - IN NOW CRM unknown'!$T$2:$T$1227,$A35,'Relevant - IN NOW CRM unknown'!$G$2:$G$1227,"UK",'Relevant - IN NOW CRM unknown'!$M$2:$M$1227,"IT/Systems")+COUNTIFS('Relevant - Not CRM not valid'!$T$2:$T$416,$A35,'Relevant - Not CRM not valid'!$G$2:$G$416,"UK",'Relevant - Not CRM not valid'!$M$2:$M$416,"IT/Systems")+COUNTIFS('Relevant - In CRM not valid'!$T$2:$T$46,$A35,'Relevant - In CRM not valid'!$G$2:$G$46,"UK",'Relevant - In CRM not valid'!$M$2:$M$46,"IT/Systems")</f>
        <v>6</v>
      </c>
      <c r="L35" s="2">
        <f>COUNTIFS('Relevant - In CRM valid'!$T$2:$T$4699,$A35,'Relevant - In CRM valid'!$G$2:$G$4699,"UK",'Relevant - In CRM valid'!$M$2:$M$4699,"")+COUNTIFS('Relevant - In CRM unknown'!$T$2:$T$253,$A35,'Relevant - In CRM unknown'!$G$2:$G$253,"UK",'Relevant - In CRM unknown'!$M$2:$M$253,"")+COUNTIFS('Relevant - IN NOW CRM valid'!$T$2:$T$2328,$A35,'Relevant - IN NOW CRM valid'!$G$2:$G$2328,"UK",'Relevant - IN NOW CRM valid'!$M$2:$M$2328,"")+COUNTIFS('Relevant - IN NOW CRM unknown'!$T$2:$T$1227,$A35,'Relevant - IN NOW CRM unknown'!$G$2:$G$1227,"UK",'Relevant - IN NOW CRM unknown'!$M$2:$M$1227,"")+COUNTIFS('Relevant - Not CRM not valid'!$T$2:$T$416,$A35,'Relevant - Not CRM not valid'!$G$2:$G$416,"UK",'Relevant - Not CRM not valid'!$M$2:$M$416,"")+COUNTIFS('Relevant - In CRM not valid'!$T$2:$T$46,$A35,'Relevant - In CRM not valid'!$G$2:$G$46,"UK",'Relevant - In CRM not valid'!$M$2:$M$46,"")</f>
        <v>0</v>
      </c>
      <c r="M35" s="2">
        <f t="shared" si="0"/>
        <v>3</v>
      </c>
      <c r="N35" s="2">
        <f>COUNTIFS('Relevant - In CRM valid'!$T$2:$T$4699,$A35,'Relevant - In CRM valid'!$G$2:$G$4699,"UK",'Relevant - In CRM valid'!$Q$2:$Q$4699,"valid")+COUNTIFS('Relevant - In CRM unknown'!$T$2:$T$253,$A35,'Relevant - In CRM unknown'!$G$2:$G$253,"UK",'Relevant - In CRM unknown'!$Q$2:$Q$253,"valid")+COUNTIFS('Relevant - IN NOW CRM valid'!$T$2:$T$2328,$A35,'Relevant - IN NOW CRM valid'!$G$2:$G$2328,"UK",'Relevant - IN NOW CRM valid'!$Q$2:$Q$2328,"valid")+COUNTIFS('Relevant - IN NOW CRM unknown'!$T$2:$T$1227,$A35,'Relevant - IN NOW CRM unknown'!$G$2:$G$1227,"UK",'Relevant - IN NOW CRM unknown'!$Q$2:$Q$1227,"valid")+COUNTIFS('Relevant - Not CRM not valid'!$T$2:$T$416,$A35,'Relevant - Not CRM not valid'!$G$2:$G$416,"UK",'Relevant - Not CRM not valid'!$Q$2:$Q$416,"valid")+COUNTIFS('Relevant - In CRM not valid'!$T$2:$T$46,$A35,'Relevant - In CRM not valid'!$G$2:$G$46,"UK",'Relevant - In CRM not valid'!$Q$2:$Q$46,"valid")</f>
        <v>3</v>
      </c>
      <c r="O35" s="2" t="str">
        <f t="shared" si="1"/>
        <v/>
      </c>
    </row>
    <row r="36" spans="1:15" ht="15" customHeight="1">
      <c r="A36" s="2" t="s">
        <v>167</v>
      </c>
      <c r="B36" s="2" t="s">
        <v>168</v>
      </c>
      <c r="C36" s="2" t="s">
        <v>95</v>
      </c>
      <c r="D36" s="2" t="str">
        <f>IFERROR(INDEX('UK Target Institutions'!$D$2:$D$727,MATCH($A36,'UK Target Institutions'!$A$2:$A$727,0)),"")</f>
        <v>Yes</v>
      </c>
      <c r="E36" s="2">
        <f>COUNTIFS('Relevant - In CRM valid'!$T$2:$T$4699,$A36,'Relevant - In CRM valid'!$G$2:$G$4699,"UK")+COUNTIFS('Relevant - In CRM unknown'!$T$2:$T$253,$A36,'Relevant - In CRM unknown'!$G$2:$G$253,"UK")+COUNTIFS('Relevant - IN NOW CRM valid'!$T$2:$T$2328,$A36,'Relevant - IN NOW CRM valid'!$G$2:$G$2328,"UK")+COUNTIFS('Relevant - IN NOW CRM unknown'!$T$2:$T$1227,$A36,'Relevant - IN NOW CRM unknown'!$G$2:$G$1227,"UK")+COUNTIFS('Relevant - Not CRM not valid'!$T$2:$T$416,$A36,'Relevant - Not CRM not valid'!$G$2:$G$416,"UK")+COUNTIFS('Relevant - In CRM not valid'!$T$2:$T$46,$A36,'Relevant - In CRM not valid'!$G$2:$G$46,"UK")</f>
        <v>46</v>
      </c>
      <c r="F36" s="2">
        <f>COUNTIFS('Relevant - In CRM valid'!$T$2:$T$4699,$A36,'Relevant - In CRM valid'!$G$2:$G$4699,"UK",'Relevant - In CRM valid'!$M$2:$M$4699,"Research")+COUNTIFS('Relevant - In CRM unknown'!$T$2:$T$253,$A36,'Relevant - In CRM unknown'!$G$2:$G$253,"UK",'Relevant - In CRM unknown'!$M$2:$M$253,"Research")+COUNTIFS('Relevant - IN NOW CRM valid'!$T$2:$T$2328,$A36,'Relevant - IN NOW CRM valid'!$G$2:$G$2328,"UK",'Relevant - IN NOW CRM valid'!$M$2:$M$2328,"Research")+COUNTIFS('Relevant - IN NOW CRM unknown'!$T$2:$T$1227,$A36,'Relevant - IN NOW CRM unknown'!$G$2:$G$1227,"UK",'Relevant - IN NOW CRM unknown'!$M$2:$M$1227,"Research")+COUNTIFS('Relevant - Not CRM not valid'!$T$2:$T$416,$A36,'Relevant - Not CRM not valid'!$G$2:$G$416,"UK",'Relevant - Not CRM not valid'!$M$2:$M$416,"Research")+COUNTIFS('Relevant - In CRM not valid'!$T$2:$T$46,$A36,'Relevant - In CRM not valid'!$G$2:$G$46,"UK",'Relevant - In CRM not valid'!$M$2:$M$46,"Research")</f>
        <v>38</v>
      </c>
      <c r="G36" s="2">
        <f>COUNTIFS('Relevant - In CRM valid'!$T$2:$T$4699,$A36,'Relevant - In CRM valid'!$G$2:$G$4699,"UK",'Relevant - In CRM valid'!$M$2:$M$4699,"Research",'Relevant - In CRM valid'!$R$2:$R$4699,"Senior")+COUNTIFS('Relevant - In CRM unknown'!$T$2:$T$253,$A36,'Relevant - In CRM unknown'!$G$2:$G$253,"UK",'Relevant - In CRM unknown'!$M$2:$M$253,"Research",'Relevant - In CRM unknown'!$R$2:$R$253,"Senior")+COUNTIFS('Relevant - IN NOW CRM valid'!$T$2:$T$2328,$A36,'Relevant - IN NOW CRM valid'!$G$2:$G$2328,"UK",'Relevant - IN NOW CRM valid'!$M$2:$M$2328,"Research",'Relevant - IN NOW CRM valid'!$R$2:$R$2328,"Senior")+COUNTIFS('Relevant - IN NOW CRM unknown'!$T$2:$T$1227,$A36,'Relevant - IN NOW CRM unknown'!$G$2:$G$1227,"UK",'Relevant - IN NOW CRM unknown'!$M$2:$M$1227,"Research",'Relevant - IN NOW CRM unknown'!$R$2:$R$1227,"Senior")+COUNTIFS('Relevant - Not CRM not valid'!$T$2:$T$416,$A36,'Relevant - Not CRM not valid'!$G$2:$G$416,"UK",'Relevant - Not CRM not valid'!$M$2:$M$416,"Research",'Relevant - Not CRM not valid'!$R$2:$R$416,"Senior")+COUNTIFS('Relevant - In CRM not valid'!$T$2:$T$46,$A36,'Relevant - In CRM not valid'!$G$2:$G$46,"UK",'Relevant - In CRM not valid'!$M$2:$M$46,"Research",'Relevant - In CRM not valid'!$R$2:$R$46,"Senior")</f>
        <v>14</v>
      </c>
      <c r="H36" s="2">
        <f>COUNTIFS('Relevant - In CRM valid'!$T$2:$T$4699,$A36,'Relevant - In CRM valid'!$G$2:$G$4699,"UK",'Relevant - In CRM valid'!$M$2:$M$4699,"Research",'Relevant - In CRM valid'!$R$2:$R$4699,"Operational")+COUNTIFS('Relevant - In CRM unknown'!$T$2:$T$253,$A36,'Relevant - In CRM unknown'!$G$2:$G$253,"UK",'Relevant - In CRM unknown'!$M$2:$M$253,"Research",'Relevant - In CRM unknown'!$R$2:$R$253,"Operational")+COUNTIFS('Relevant - IN NOW CRM valid'!$T$2:$T$2328,$A36,'Relevant - IN NOW CRM valid'!$G$2:$G$2328,"UK",'Relevant - IN NOW CRM valid'!$M$2:$M$2328,"Research",'Relevant - IN NOW CRM valid'!$R$2:$R$2328,"Operational")+COUNTIFS('Relevant - IN NOW CRM unknown'!$T$2:$T$1227,$A36,'Relevant - IN NOW CRM unknown'!$G$2:$G$1227,"UK",'Relevant - IN NOW CRM unknown'!$M$2:$M$1227,"Research",'Relevant - IN NOW CRM unknown'!$R$2:$R$1227,"Operational")+COUNTIFS('Relevant - Not CRM not valid'!$T$2:$T$416,$A36,'Relevant - Not CRM not valid'!$G$2:$G$416,"UK",'Relevant - Not CRM not valid'!$M$2:$M$416,"Research",'Relevant - Not CRM not valid'!$R$2:$R$416,"Operational")+COUNTIFS('Relevant - In CRM not valid'!$T$2:$T$46,$A36,'Relevant - In CRM not valid'!$G$2:$G$46,"UK",'Relevant - In CRM not valid'!$M$2:$M$46,"Research",'Relevant - In CRM not valid'!$R$2:$R$46,"Operational")</f>
        <v>22</v>
      </c>
      <c r="I36" s="2">
        <f>COUNTIFS('Relevant - In CRM valid'!$T$2:$T$4699,$A36,'Relevant - In CRM valid'!$G$2:$G$4699,"UK",'Relevant - In CRM valid'!$M$2:$M$4699,"Research",'Relevant - In CRM valid'!$R$2:$R$4699,"Academic")+COUNTIFS('Relevant - In CRM unknown'!$T$2:$T$253,$A36,'Relevant - In CRM unknown'!$G$2:$G$253,"UK",'Relevant - In CRM unknown'!$M$2:$M$253,"Research",'Relevant - In CRM unknown'!$R$2:$R$253,"Academic")+COUNTIFS('Relevant - IN NOW CRM valid'!$T$2:$T$2328,$A36,'Relevant - IN NOW CRM valid'!$G$2:$G$2328,"UK",'Relevant - IN NOW CRM valid'!$M$2:$M$2328,"Research",'Relevant - IN NOW CRM valid'!$R$2:$R$2328,"Academic")+COUNTIFS('Relevant - IN NOW CRM unknown'!$T$2:$T$1227,$A36,'Relevant - IN NOW CRM unknown'!$G$2:$G$1227,"UK",'Relevant - IN NOW CRM unknown'!$M$2:$M$1227,"Research",'Relevant - IN NOW CRM unknown'!$R$2:$R$1227,"Academic")+COUNTIFS('Relevant - Not CRM not valid'!$T$2:$T$416,$A36,'Relevant - Not CRM not valid'!$G$2:$G$416,"UK",'Relevant - Not CRM not valid'!$M$2:$M$416,"Research",'Relevant - Not CRM not valid'!$R$2:$R$416,"Academic")+COUNTIFS('Relevant - In CRM not valid'!$T$2:$T$46,$A36,'Relevant - In CRM not valid'!$G$2:$G$46,"UK",'Relevant - In CRM not valid'!$M$2:$M$46,"Research",'Relevant - In CRM not valid'!$R$2:$R$46,"Academic")</f>
        <v>2</v>
      </c>
      <c r="J36" s="2">
        <f>COUNTIFS('Relevant - In CRM valid'!$T$2:$T$4699,$A36,'Relevant - In CRM valid'!$G$2:$G$4699,"UK",'Relevant - In CRM valid'!$M$2:$M$4699,"Finance")+COUNTIFS('Relevant - In CRM unknown'!$T$2:$T$253,$A36,'Relevant - In CRM unknown'!$G$2:$G$253,"UK",'Relevant - In CRM unknown'!$M$2:$M$253,"Finance")+COUNTIFS('Relevant - IN NOW CRM valid'!$T$2:$T$2328,$A36,'Relevant - IN NOW CRM valid'!$G$2:$G$2328,"UK",'Relevant - IN NOW CRM valid'!$M$2:$M$2328,"Finance")+COUNTIFS('Relevant - IN NOW CRM unknown'!$T$2:$T$1227,$A36,'Relevant - IN NOW CRM unknown'!$G$2:$G$1227,"UK",'Relevant - IN NOW CRM unknown'!$M$2:$M$1227,"Finance")+COUNTIFS('Relevant - Not CRM not valid'!$T$2:$T$416,$A36,'Relevant - Not CRM not valid'!$G$2:$G$416,"UK",'Relevant - Not CRM not valid'!$M$2:$M$416,"Finance")+COUNTIFS('Relevant - In CRM not valid'!$T$2:$T$46,$A36,'Relevant - In CRM not valid'!$G$2:$G$46,"UK",'Relevant - In CRM not valid'!$M$2:$M$46,"Finance")</f>
        <v>3</v>
      </c>
      <c r="K36" s="2">
        <f>COUNTIFS('Relevant - In CRM valid'!$T$2:$T$4699,$A36,'Relevant - In CRM valid'!$G$2:$G$4699,"UK",'Relevant - In CRM valid'!$M$2:$M$4699,"IT/Systems")+COUNTIFS('Relevant - In CRM unknown'!$T$2:$T$253,$A36,'Relevant - In CRM unknown'!$G$2:$G$253,"UK",'Relevant - In CRM unknown'!$M$2:$M$253,"IT/Systems")+COUNTIFS('Relevant - IN NOW CRM valid'!$T$2:$T$2328,$A36,'Relevant - IN NOW CRM valid'!$G$2:$G$2328,"UK",'Relevant - IN NOW CRM valid'!$M$2:$M$2328,"IT/Systems")+COUNTIFS('Relevant - IN NOW CRM unknown'!$T$2:$T$1227,$A36,'Relevant - IN NOW CRM unknown'!$G$2:$G$1227,"UK",'Relevant - IN NOW CRM unknown'!$M$2:$M$1227,"IT/Systems")+COUNTIFS('Relevant - Not CRM not valid'!$T$2:$T$416,$A36,'Relevant - Not CRM not valid'!$G$2:$G$416,"UK",'Relevant - Not CRM not valid'!$M$2:$M$416,"IT/Systems")+COUNTIFS('Relevant - In CRM not valid'!$T$2:$T$46,$A36,'Relevant - In CRM not valid'!$G$2:$G$46,"UK",'Relevant - In CRM not valid'!$M$2:$M$46,"IT/Systems")</f>
        <v>4</v>
      </c>
      <c r="L36" s="2">
        <f>COUNTIFS('Relevant - In CRM valid'!$T$2:$T$4699,$A36,'Relevant - In CRM valid'!$G$2:$G$4699,"UK",'Relevant - In CRM valid'!$M$2:$M$4699,"")+COUNTIFS('Relevant - In CRM unknown'!$T$2:$T$253,$A36,'Relevant - In CRM unknown'!$G$2:$G$253,"UK",'Relevant - In CRM unknown'!$M$2:$M$253,"")+COUNTIFS('Relevant - IN NOW CRM valid'!$T$2:$T$2328,$A36,'Relevant - IN NOW CRM valid'!$G$2:$G$2328,"UK",'Relevant - IN NOW CRM valid'!$M$2:$M$2328,"")+COUNTIFS('Relevant - IN NOW CRM unknown'!$T$2:$T$1227,$A36,'Relevant - IN NOW CRM unknown'!$G$2:$G$1227,"UK",'Relevant - IN NOW CRM unknown'!$M$2:$M$1227,"")+COUNTIFS('Relevant - Not CRM not valid'!$T$2:$T$416,$A36,'Relevant - Not CRM not valid'!$G$2:$G$416,"UK",'Relevant - Not CRM not valid'!$M$2:$M$416,"")+COUNTIFS('Relevant - In CRM not valid'!$T$2:$T$46,$A36,'Relevant - In CRM not valid'!$G$2:$G$46,"UK",'Relevant - In CRM not valid'!$M$2:$M$46,"")</f>
        <v>0</v>
      </c>
      <c r="M36" s="2">
        <f t="shared" si="0"/>
        <v>3</v>
      </c>
      <c r="N36" s="2">
        <f>COUNTIFS('Relevant - In CRM valid'!$T$2:$T$4699,$A36,'Relevant - In CRM valid'!$G$2:$G$4699,"UK",'Relevant - In CRM valid'!$Q$2:$Q$4699,"valid")+COUNTIFS('Relevant - In CRM unknown'!$T$2:$T$253,$A36,'Relevant - In CRM unknown'!$G$2:$G$253,"UK",'Relevant - In CRM unknown'!$Q$2:$Q$253,"valid")+COUNTIFS('Relevant - IN NOW CRM valid'!$T$2:$T$2328,$A36,'Relevant - IN NOW CRM valid'!$G$2:$G$2328,"UK",'Relevant - IN NOW CRM valid'!$Q$2:$Q$2328,"valid")+COUNTIFS('Relevant - IN NOW CRM unknown'!$T$2:$T$1227,$A36,'Relevant - IN NOW CRM unknown'!$G$2:$G$1227,"UK",'Relevant - IN NOW CRM unknown'!$Q$2:$Q$1227,"valid")+COUNTIFS('Relevant - Not CRM not valid'!$T$2:$T$416,$A36,'Relevant - Not CRM not valid'!$G$2:$G$416,"UK",'Relevant - Not CRM not valid'!$Q$2:$Q$416,"valid")+COUNTIFS('Relevant - In CRM not valid'!$T$2:$T$46,$A36,'Relevant - In CRM not valid'!$G$2:$G$46,"UK",'Relevant - In CRM not valid'!$Q$2:$Q$46,"valid")</f>
        <v>39</v>
      </c>
      <c r="O36" s="2" t="str">
        <f t="shared" si="1"/>
        <v/>
      </c>
    </row>
    <row r="37" spans="1:15" ht="15" customHeight="1">
      <c r="A37" s="2" t="s">
        <v>169</v>
      </c>
      <c r="B37" s="2" t="s">
        <v>170</v>
      </c>
      <c r="C37" s="2" t="s">
        <v>95</v>
      </c>
      <c r="D37" s="2" t="str">
        <f>IFERROR(INDEX('UK Target Institutions'!$D$2:$D$727,MATCH($A37,'UK Target Institutions'!$A$2:$A$727,0)),"")</f>
        <v>Yes</v>
      </c>
      <c r="E37" s="2">
        <f>COUNTIFS('Relevant - In CRM valid'!$T$2:$T$4699,$A37,'Relevant - In CRM valid'!$G$2:$G$4699,"UK")+COUNTIFS('Relevant - In CRM unknown'!$T$2:$T$253,$A37,'Relevant - In CRM unknown'!$G$2:$G$253,"UK")+COUNTIFS('Relevant - IN NOW CRM valid'!$T$2:$T$2328,$A37,'Relevant - IN NOW CRM valid'!$G$2:$G$2328,"UK")+COUNTIFS('Relevant - IN NOW CRM unknown'!$T$2:$T$1227,$A37,'Relevant - IN NOW CRM unknown'!$G$2:$G$1227,"UK")+COUNTIFS('Relevant - Not CRM not valid'!$T$2:$T$416,$A37,'Relevant - Not CRM not valid'!$G$2:$G$416,"UK")+COUNTIFS('Relevant - In CRM not valid'!$T$2:$T$46,$A37,'Relevant - In CRM not valid'!$G$2:$G$46,"UK")</f>
        <v>45</v>
      </c>
      <c r="F37" s="2">
        <f>COUNTIFS('Relevant - In CRM valid'!$T$2:$T$4699,$A37,'Relevant - In CRM valid'!$G$2:$G$4699,"UK",'Relevant - In CRM valid'!$M$2:$M$4699,"Research")+COUNTIFS('Relevant - In CRM unknown'!$T$2:$T$253,$A37,'Relevant - In CRM unknown'!$G$2:$G$253,"UK",'Relevant - In CRM unknown'!$M$2:$M$253,"Research")+COUNTIFS('Relevant - IN NOW CRM valid'!$T$2:$T$2328,$A37,'Relevant - IN NOW CRM valid'!$G$2:$G$2328,"UK",'Relevant - IN NOW CRM valid'!$M$2:$M$2328,"Research")+COUNTIFS('Relevant - IN NOW CRM unknown'!$T$2:$T$1227,$A37,'Relevant - IN NOW CRM unknown'!$G$2:$G$1227,"UK",'Relevant - IN NOW CRM unknown'!$M$2:$M$1227,"Research")+COUNTIFS('Relevant - Not CRM not valid'!$T$2:$T$416,$A37,'Relevant - Not CRM not valid'!$G$2:$G$416,"UK",'Relevant - Not CRM not valid'!$M$2:$M$416,"Research")+COUNTIFS('Relevant - In CRM not valid'!$T$2:$T$46,$A37,'Relevant - In CRM not valid'!$G$2:$G$46,"UK",'Relevant - In CRM not valid'!$M$2:$M$46,"Research")</f>
        <v>40</v>
      </c>
      <c r="G37" s="2">
        <f>COUNTIFS('Relevant - In CRM valid'!$T$2:$T$4699,$A37,'Relevant - In CRM valid'!$G$2:$G$4699,"UK",'Relevant - In CRM valid'!$M$2:$M$4699,"Research",'Relevant - In CRM valid'!$R$2:$R$4699,"Senior")+COUNTIFS('Relevant - In CRM unknown'!$T$2:$T$253,$A37,'Relevant - In CRM unknown'!$G$2:$G$253,"UK",'Relevant - In CRM unknown'!$M$2:$M$253,"Research",'Relevant - In CRM unknown'!$R$2:$R$253,"Senior")+COUNTIFS('Relevant - IN NOW CRM valid'!$T$2:$T$2328,$A37,'Relevant - IN NOW CRM valid'!$G$2:$G$2328,"UK",'Relevant - IN NOW CRM valid'!$M$2:$M$2328,"Research",'Relevant - IN NOW CRM valid'!$R$2:$R$2328,"Senior")+COUNTIFS('Relevant - IN NOW CRM unknown'!$T$2:$T$1227,$A37,'Relevant - IN NOW CRM unknown'!$G$2:$G$1227,"UK",'Relevant - IN NOW CRM unknown'!$M$2:$M$1227,"Research",'Relevant - IN NOW CRM unknown'!$R$2:$R$1227,"Senior")+COUNTIFS('Relevant - Not CRM not valid'!$T$2:$T$416,$A37,'Relevant - Not CRM not valid'!$G$2:$G$416,"UK",'Relevant - Not CRM not valid'!$M$2:$M$416,"Research",'Relevant - Not CRM not valid'!$R$2:$R$416,"Senior")+COUNTIFS('Relevant - In CRM not valid'!$T$2:$T$46,$A37,'Relevant - In CRM not valid'!$G$2:$G$46,"UK",'Relevant - In CRM not valid'!$M$2:$M$46,"Research",'Relevant - In CRM not valid'!$R$2:$R$46,"Senior")</f>
        <v>24</v>
      </c>
      <c r="H37" s="2">
        <f>COUNTIFS('Relevant - In CRM valid'!$T$2:$T$4699,$A37,'Relevant - In CRM valid'!$G$2:$G$4699,"UK",'Relevant - In CRM valid'!$M$2:$M$4699,"Research",'Relevant - In CRM valid'!$R$2:$R$4699,"Operational")+COUNTIFS('Relevant - In CRM unknown'!$T$2:$T$253,$A37,'Relevant - In CRM unknown'!$G$2:$G$253,"UK",'Relevant - In CRM unknown'!$M$2:$M$253,"Research",'Relevant - In CRM unknown'!$R$2:$R$253,"Operational")+COUNTIFS('Relevant - IN NOW CRM valid'!$T$2:$T$2328,$A37,'Relevant - IN NOW CRM valid'!$G$2:$G$2328,"UK",'Relevant - IN NOW CRM valid'!$M$2:$M$2328,"Research",'Relevant - IN NOW CRM valid'!$R$2:$R$2328,"Operational")+COUNTIFS('Relevant - IN NOW CRM unknown'!$T$2:$T$1227,$A37,'Relevant - IN NOW CRM unknown'!$G$2:$G$1227,"UK",'Relevant - IN NOW CRM unknown'!$M$2:$M$1227,"Research",'Relevant - IN NOW CRM unknown'!$R$2:$R$1227,"Operational")+COUNTIFS('Relevant - Not CRM not valid'!$T$2:$T$416,$A37,'Relevant - Not CRM not valid'!$G$2:$G$416,"UK",'Relevant - Not CRM not valid'!$M$2:$M$416,"Research",'Relevant - Not CRM not valid'!$R$2:$R$416,"Operational")+COUNTIFS('Relevant - In CRM not valid'!$T$2:$T$46,$A37,'Relevant - In CRM not valid'!$G$2:$G$46,"UK",'Relevant - In CRM not valid'!$M$2:$M$46,"Research",'Relevant - In CRM not valid'!$R$2:$R$46,"Operational")</f>
        <v>12</v>
      </c>
      <c r="I37" s="2">
        <f>COUNTIFS('Relevant - In CRM valid'!$T$2:$T$4699,$A37,'Relevant - In CRM valid'!$G$2:$G$4699,"UK",'Relevant - In CRM valid'!$M$2:$M$4699,"Research",'Relevant - In CRM valid'!$R$2:$R$4699,"Academic")+COUNTIFS('Relevant - In CRM unknown'!$T$2:$T$253,$A37,'Relevant - In CRM unknown'!$G$2:$G$253,"UK",'Relevant - In CRM unknown'!$M$2:$M$253,"Research",'Relevant - In CRM unknown'!$R$2:$R$253,"Academic")+COUNTIFS('Relevant - IN NOW CRM valid'!$T$2:$T$2328,$A37,'Relevant - IN NOW CRM valid'!$G$2:$G$2328,"UK",'Relevant - IN NOW CRM valid'!$M$2:$M$2328,"Research",'Relevant - IN NOW CRM valid'!$R$2:$R$2328,"Academic")+COUNTIFS('Relevant - IN NOW CRM unknown'!$T$2:$T$1227,$A37,'Relevant - IN NOW CRM unknown'!$G$2:$G$1227,"UK",'Relevant - IN NOW CRM unknown'!$M$2:$M$1227,"Research",'Relevant - IN NOW CRM unknown'!$R$2:$R$1227,"Academic")+COUNTIFS('Relevant - Not CRM not valid'!$T$2:$T$416,$A37,'Relevant - Not CRM not valid'!$G$2:$G$416,"UK",'Relevant - Not CRM not valid'!$M$2:$M$416,"Research",'Relevant - Not CRM not valid'!$R$2:$R$416,"Academic")+COUNTIFS('Relevant - In CRM not valid'!$T$2:$T$46,$A37,'Relevant - In CRM not valid'!$G$2:$G$46,"UK",'Relevant - In CRM not valid'!$M$2:$M$46,"Research",'Relevant - In CRM not valid'!$R$2:$R$46,"Academic")</f>
        <v>4</v>
      </c>
      <c r="J37" s="2">
        <f>COUNTIFS('Relevant - In CRM valid'!$T$2:$T$4699,$A37,'Relevant - In CRM valid'!$G$2:$G$4699,"UK",'Relevant - In CRM valid'!$M$2:$M$4699,"Finance")+COUNTIFS('Relevant - In CRM unknown'!$T$2:$T$253,$A37,'Relevant - In CRM unknown'!$G$2:$G$253,"UK",'Relevant - In CRM unknown'!$M$2:$M$253,"Finance")+COUNTIFS('Relevant - IN NOW CRM valid'!$T$2:$T$2328,$A37,'Relevant - IN NOW CRM valid'!$G$2:$G$2328,"UK",'Relevant - IN NOW CRM valid'!$M$2:$M$2328,"Finance")+COUNTIFS('Relevant - IN NOW CRM unknown'!$T$2:$T$1227,$A37,'Relevant - IN NOW CRM unknown'!$G$2:$G$1227,"UK",'Relevant - IN NOW CRM unknown'!$M$2:$M$1227,"Finance")+COUNTIFS('Relevant - Not CRM not valid'!$T$2:$T$416,$A37,'Relevant - Not CRM not valid'!$G$2:$G$416,"UK",'Relevant - Not CRM not valid'!$M$2:$M$416,"Finance")+COUNTIFS('Relevant - In CRM not valid'!$T$2:$T$46,$A37,'Relevant - In CRM not valid'!$G$2:$G$46,"UK",'Relevant - In CRM not valid'!$M$2:$M$46,"Finance")</f>
        <v>2</v>
      </c>
      <c r="K37" s="2">
        <f>COUNTIFS('Relevant - In CRM valid'!$T$2:$T$4699,$A37,'Relevant - In CRM valid'!$G$2:$G$4699,"UK",'Relevant - In CRM valid'!$M$2:$M$4699,"IT/Systems")+COUNTIFS('Relevant - In CRM unknown'!$T$2:$T$253,$A37,'Relevant - In CRM unknown'!$G$2:$G$253,"UK",'Relevant - In CRM unknown'!$M$2:$M$253,"IT/Systems")+COUNTIFS('Relevant - IN NOW CRM valid'!$T$2:$T$2328,$A37,'Relevant - IN NOW CRM valid'!$G$2:$G$2328,"UK",'Relevant - IN NOW CRM valid'!$M$2:$M$2328,"IT/Systems")+COUNTIFS('Relevant - IN NOW CRM unknown'!$T$2:$T$1227,$A37,'Relevant - IN NOW CRM unknown'!$G$2:$G$1227,"UK",'Relevant - IN NOW CRM unknown'!$M$2:$M$1227,"IT/Systems")+COUNTIFS('Relevant - Not CRM not valid'!$T$2:$T$416,$A37,'Relevant - Not CRM not valid'!$G$2:$G$416,"UK",'Relevant - Not CRM not valid'!$M$2:$M$416,"IT/Systems")+COUNTIFS('Relevant - In CRM not valid'!$T$2:$T$46,$A37,'Relevant - In CRM not valid'!$G$2:$G$46,"UK",'Relevant - In CRM not valid'!$M$2:$M$46,"IT/Systems")</f>
        <v>2</v>
      </c>
      <c r="L37" s="2">
        <f>COUNTIFS('Relevant - In CRM valid'!$T$2:$T$4699,$A37,'Relevant - In CRM valid'!$G$2:$G$4699,"UK",'Relevant - In CRM valid'!$M$2:$M$4699,"")+COUNTIFS('Relevant - In CRM unknown'!$T$2:$T$253,$A37,'Relevant - In CRM unknown'!$G$2:$G$253,"UK",'Relevant - In CRM unknown'!$M$2:$M$253,"")+COUNTIFS('Relevant - IN NOW CRM valid'!$T$2:$T$2328,$A37,'Relevant - IN NOW CRM valid'!$G$2:$G$2328,"UK",'Relevant - IN NOW CRM valid'!$M$2:$M$2328,"")+COUNTIFS('Relevant - IN NOW CRM unknown'!$T$2:$T$1227,$A37,'Relevant - IN NOW CRM unknown'!$G$2:$G$1227,"UK",'Relevant - IN NOW CRM unknown'!$M$2:$M$1227,"")+COUNTIFS('Relevant - Not CRM not valid'!$T$2:$T$416,$A37,'Relevant - Not CRM not valid'!$G$2:$G$416,"UK",'Relevant - Not CRM not valid'!$M$2:$M$416,"")+COUNTIFS('Relevant - In CRM not valid'!$T$2:$T$46,$A37,'Relevant - In CRM not valid'!$G$2:$G$46,"UK",'Relevant - In CRM not valid'!$M$2:$M$46,"")</f>
        <v>1</v>
      </c>
      <c r="M37" s="2">
        <f t="shared" si="0"/>
        <v>3</v>
      </c>
      <c r="N37" s="2">
        <f>COUNTIFS('Relevant - In CRM valid'!$T$2:$T$4699,$A37,'Relevant - In CRM valid'!$G$2:$G$4699,"UK",'Relevant - In CRM valid'!$Q$2:$Q$4699,"valid")+COUNTIFS('Relevant - In CRM unknown'!$T$2:$T$253,$A37,'Relevant - In CRM unknown'!$G$2:$G$253,"UK",'Relevant - In CRM unknown'!$Q$2:$Q$253,"valid")+COUNTIFS('Relevant - IN NOW CRM valid'!$T$2:$T$2328,$A37,'Relevant - IN NOW CRM valid'!$G$2:$G$2328,"UK",'Relevant - IN NOW CRM valid'!$Q$2:$Q$2328,"valid")+COUNTIFS('Relevant - IN NOW CRM unknown'!$T$2:$T$1227,$A37,'Relevant - IN NOW CRM unknown'!$G$2:$G$1227,"UK",'Relevant - IN NOW CRM unknown'!$Q$2:$Q$1227,"valid")+COUNTIFS('Relevant - Not CRM not valid'!$T$2:$T$416,$A37,'Relevant - Not CRM not valid'!$G$2:$G$416,"UK",'Relevant - Not CRM not valid'!$Q$2:$Q$416,"valid")+COUNTIFS('Relevant - In CRM not valid'!$T$2:$T$46,$A37,'Relevant - In CRM not valid'!$G$2:$G$46,"UK",'Relevant - In CRM not valid'!$Q$2:$Q$46,"valid")</f>
        <v>8</v>
      </c>
      <c r="O37" s="2" t="str">
        <f t="shared" si="1"/>
        <v/>
      </c>
    </row>
    <row r="38" spans="1:15" ht="15" customHeight="1">
      <c r="A38" s="2" t="s">
        <v>171</v>
      </c>
      <c r="B38" s="2" t="s">
        <v>172</v>
      </c>
      <c r="C38" s="2" t="s">
        <v>95</v>
      </c>
      <c r="D38" s="2" t="str">
        <f>IFERROR(INDEX('UK Target Institutions'!$D$2:$D$727,MATCH($A38,'UK Target Institutions'!$A$2:$A$727,0)),"")</f>
        <v>Yes</v>
      </c>
      <c r="E38" s="2">
        <f>COUNTIFS('Relevant - In CRM valid'!$T$2:$T$4699,$A38,'Relevant - In CRM valid'!$G$2:$G$4699,"UK")+COUNTIFS('Relevant - In CRM unknown'!$T$2:$T$253,$A38,'Relevant - In CRM unknown'!$G$2:$G$253,"UK")+COUNTIFS('Relevant - IN NOW CRM valid'!$T$2:$T$2328,$A38,'Relevant - IN NOW CRM valid'!$G$2:$G$2328,"UK")+COUNTIFS('Relevant - IN NOW CRM unknown'!$T$2:$T$1227,$A38,'Relevant - IN NOW CRM unknown'!$G$2:$G$1227,"UK")+COUNTIFS('Relevant - Not CRM not valid'!$T$2:$T$416,$A38,'Relevant - Not CRM not valid'!$G$2:$G$416,"UK")+COUNTIFS('Relevant - In CRM not valid'!$T$2:$T$46,$A38,'Relevant - In CRM not valid'!$G$2:$G$46,"UK")</f>
        <v>45</v>
      </c>
      <c r="F38" s="2">
        <f>COUNTIFS('Relevant - In CRM valid'!$T$2:$T$4699,$A38,'Relevant - In CRM valid'!$G$2:$G$4699,"UK",'Relevant - In CRM valid'!$M$2:$M$4699,"Research")+COUNTIFS('Relevant - In CRM unknown'!$T$2:$T$253,$A38,'Relevant - In CRM unknown'!$G$2:$G$253,"UK",'Relevant - In CRM unknown'!$M$2:$M$253,"Research")+COUNTIFS('Relevant - IN NOW CRM valid'!$T$2:$T$2328,$A38,'Relevant - IN NOW CRM valid'!$G$2:$G$2328,"UK",'Relevant - IN NOW CRM valid'!$M$2:$M$2328,"Research")+COUNTIFS('Relevant - IN NOW CRM unknown'!$T$2:$T$1227,$A38,'Relevant - IN NOW CRM unknown'!$G$2:$G$1227,"UK",'Relevant - IN NOW CRM unknown'!$M$2:$M$1227,"Research")+COUNTIFS('Relevant - Not CRM not valid'!$T$2:$T$416,$A38,'Relevant - Not CRM not valid'!$G$2:$G$416,"UK",'Relevant - Not CRM not valid'!$M$2:$M$416,"Research")+COUNTIFS('Relevant - In CRM not valid'!$T$2:$T$46,$A38,'Relevant - In CRM not valid'!$G$2:$G$46,"UK",'Relevant - In CRM not valid'!$M$2:$M$46,"Research")</f>
        <v>35</v>
      </c>
      <c r="G38" s="2">
        <f>COUNTIFS('Relevant - In CRM valid'!$T$2:$T$4699,$A38,'Relevant - In CRM valid'!$G$2:$G$4699,"UK",'Relevant - In CRM valid'!$M$2:$M$4699,"Research",'Relevant - In CRM valid'!$R$2:$R$4699,"Senior")+COUNTIFS('Relevant - In CRM unknown'!$T$2:$T$253,$A38,'Relevant - In CRM unknown'!$G$2:$G$253,"UK",'Relevant - In CRM unknown'!$M$2:$M$253,"Research",'Relevant - In CRM unknown'!$R$2:$R$253,"Senior")+COUNTIFS('Relevant - IN NOW CRM valid'!$T$2:$T$2328,$A38,'Relevant - IN NOW CRM valid'!$G$2:$G$2328,"UK",'Relevant - IN NOW CRM valid'!$M$2:$M$2328,"Research",'Relevant - IN NOW CRM valid'!$R$2:$R$2328,"Senior")+COUNTIFS('Relevant - IN NOW CRM unknown'!$T$2:$T$1227,$A38,'Relevant - IN NOW CRM unknown'!$G$2:$G$1227,"UK",'Relevant - IN NOW CRM unknown'!$M$2:$M$1227,"Research",'Relevant - IN NOW CRM unknown'!$R$2:$R$1227,"Senior")+COUNTIFS('Relevant - Not CRM not valid'!$T$2:$T$416,$A38,'Relevant - Not CRM not valid'!$G$2:$G$416,"UK",'Relevant - Not CRM not valid'!$M$2:$M$416,"Research",'Relevant - Not CRM not valid'!$R$2:$R$416,"Senior")+COUNTIFS('Relevant - In CRM not valid'!$T$2:$T$46,$A38,'Relevant - In CRM not valid'!$G$2:$G$46,"UK",'Relevant - In CRM not valid'!$M$2:$M$46,"Research",'Relevant - In CRM not valid'!$R$2:$R$46,"Senior")</f>
        <v>24</v>
      </c>
      <c r="H38" s="2">
        <f>COUNTIFS('Relevant - In CRM valid'!$T$2:$T$4699,$A38,'Relevant - In CRM valid'!$G$2:$G$4699,"UK",'Relevant - In CRM valid'!$M$2:$M$4699,"Research",'Relevant - In CRM valid'!$R$2:$R$4699,"Operational")+COUNTIFS('Relevant - In CRM unknown'!$T$2:$T$253,$A38,'Relevant - In CRM unknown'!$G$2:$G$253,"UK",'Relevant - In CRM unknown'!$M$2:$M$253,"Research",'Relevant - In CRM unknown'!$R$2:$R$253,"Operational")+COUNTIFS('Relevant - IN NOW CRM valid'!$T$2:$T$2328,$A38,'Relevant - IN NOW CRM valid'!$G$2:$G$2328,"UK",'Relevant - IN NOW CRM valid'!$M$2:$M$2328,"Research",'Relevant - IN NOW CRM valid'!$R$2:$R$2328,"Operational")+COUNTIFS('Relevant - IN NOW CRM unknown'!$T$2:$T$1227,$A38,'Relevant - IN NOW CRM unknown'!$G$2:$G$1227,"UK",'Relevant - IN NOW CRM unknown'!$M$2:$M$1227,"Research",'Relevant - IN NOW CRM unknown'!$R$2:$R$1227,"Operational")+COUNTIFS('Relevant - Not CRM not valid'!$T$2:$T$416,$A38,'Relevant - Not CRM not valid'!$G$2:$G$416,"UK",'Relevant - Not CRM not valid'!$M$2:$M$416,"Research",'Relevant - Not CRM not valid'!$R$2:$R$416,"Operational")+COUNTIFS('Relevant - In CRM not valid'!$T$2:$T$46,$A38,'Relevant - In CRM not valid'!$G$2:$G$46,"UK",'Relevant - In CRM not valid'!$M$2:$M$46,"Research",'Relevant - In CRM not valid'!$R$2:$R$46,"Operational")</f>
        <v>11</v>
      </c>
      <c r="I38" s="2">
        <f>COUNTIFS('Relevant - In CRM valid'!$T$2:$T$4699,$A38,'Relevant - In CRM valid'!$G$2:$G$4699,"UK",'Relevant - In CRM valid'!$M$2:$M$4699,"Research",'Relevant - In CRM valid'!$R$2:$R$4699,"Academic")+COUNTIFS('Relevant - In CRM unknown'!$T$2:$T$253,$A38,'Relevant - In CRM unknown'!$G$2:$G$253,"UK",'Relevant - In CRM unknown'!$M$2:$M$253,"Research",'Relevant - In CRM unknown'!$R$2:$R$253,"Academic")+COUNTIFS('Relevant - IN NOW CRM valid'!$T$2:$T$2328,$A38,'Relevant - IN NOW CRM valid'!$G$2:$G$2328,"UK",'Relevant - IN NOW CRM valid'!$M$2:$M$2328,"Research",'Relevant - IN NOW CRM valid'!$R$2:$R$2328,"Academic")+COUNTIFS('Relevant - IN NOW CRM unknown'!$T$2:$T$1227,$A38,'Relevant - IN NOW CRM unknown'!$G$2:$G$1227,"UK",'Relevant - IN NOW CRM unknown'!$M$2:$M$1227,"Research",'Relevant - IN NOW CRM unknown'!$R$2:$R$1227,"Academic")+COUNTIFS('Relevant - Not CRM not valid'!$T$2:$T$416,$A38,'Relevant - Not CRM not valid'!$G$2:$G$416,"UK",'Relevant - Not CRM not valid'!$M$2:$M$416,"Research",'Relevant - Not CRM not valid'!$R$2:$R$416,"Academic")+COUNTIFS('Relevant - In CRM not valid'!$T$2:$T$46,$A38,'Relevant - In CRM not valid'!$G$2:$G$46,"UK",'Relevant - In CRM not valid'!$M$2:$M$46,"Research",'Relevant - In CRM not valid'!$R$2:$R$46,"Academic")</f>
        <v>0</v>
      </c>
      <c r="J38" s="2">
        <f>COUNTIFS('Relevant - In CRM valid'!$T$2:$T$4699,$A38,'Relevant - In CRM valid'!$G$2:$G$4699,"UK",'Relevant - In CRM valid'!$M$2:$M$4699,"Finance")+COUNTIFS('Relevant - In CRM unknown'!$T$2:$T$253,$A38,'Relevant - In CRM unknown'!$G$2:$G$253,"UK",'Relevant - In CRM unknown'!$M$2:$M$253,"Finance")+COUNTIFS('Relevant - IN NOW CRM valid'!$T$2:$T$2328,$A38,'Relevant - IN NOW CRM valid'!$G$2:$G$2328,"UK",'Relevant - IN NOW CRM valid'!$M$2:$M$2328,"Finance")+COUNTIFS('Relevant - IN NOW CRM unknown'!$T$2:$T$1227,$A38,'Relevant - IN NOW CRM unknown'!$G$2:$G$1227,"UK",'Relevant - IN NOW CRM unknown'!$M$2:$M$1227,"Finance")+COUNTIFS('Relevant - Not CRM not valid'!$T$2:$T$416,$A38,'Relevant - Not CRM not valid'!$G$2:$G$416,"UK",'Relevant - Not CRM not valid'!$M$2:$M$416,"Finance")+COUNTIFS('Relevant - In CRM not valid'!$T$2:$T$46,$A38,'Relevant - In CRM not valid'!$G$2:$G$46,"UK",'Relevant - In CRM not valid'!$M$2:$M$46,"Finance")</f>
        <v>8</v>
      </c>
      <c r="K38" s="2">
        <f>COUNTIFS('Relevant - In CRM valid'!$T$2:$T$4699,$A38,'Relevant - In CRM valid'!$G$2:$G$4699,"UK",'Relevant - In CRM valid'!$M$2:$M$4699,"IT/Systems")+COUNTIFS('Relevant - In CRM unknown'!$T$2:$T$253,$A38,'Relevant - In CRM unknown'!$G$2:$G$253,"UK",'Relevant - In CRM unknown'!$M$2:$M$253,"IT/Systems")+COUNTIFS('Relevant - IN NOW CRM valid'!$T$2:$T$2328,$A38,'Relevant - IN NOW CRM valid'!$G$2:$G$2328,"UK",'Relevant - IN NOW CRM valid'!$M$2:$M$2328,"IT/Systems")+COUNTIFS('Relevant - IN NOW CRM unknown'!$T$2:$T$1227,$A38,'Relevant - IN NOW CRM unknown'!$G$2:$G$1227,"UK",'Relevant - IN NOW CRM unknown'!$M$2:$M$1227,"IT/Systems")+COUNTIFS('Relevant - Not CRM not valid'!$T$2:$T$416,$A38,'Relevant - Not CRM not valid'!$G$2:$G$416,"UK",'Relevant - Not CRM not valid'!$M$2:$M$416,"IT/Systems")+COUNTIFS('Relevant - In CRM not valid'!$T$2:$T$46,$A38,'Relevant - In CRM not valid'!$G$2:$G$46,"UK",'Relevant - In CRM not valid'!$M$2:$M$46,"IT/Systems")</f>
        <v>2</v>
      </c>
      <c r="L38" s="2">
        <f>COUNTIFS('Relevant - In CRM valid'!$T$2:$T$4699,$A38,'Relevant - In CRM valid'!$G$2:$G$4699,"UK",'Relevant - In CRM valid'!$M$2:$M$4699,"")+COUNTIFS('Relevant - In CRM unknown'!$T$2:$T$253,$A38,'Relevant - In CRM unknown'!$G$2:$G$253,"UK",'Relevant - In CRM unknown'!$M$2:$M$253,"")+COUNTIFS('Relevant - IN NOW CRM valid'!$T$2:$T$2328,$A38,'Relevant - IN NOW CRM valid'!$G$2:$G$2328,"UK",'Relevant - IN NOW CRM valid'!$M$2:$M$2328,"")+COUNTIFS('Relevant - IN NOW CRM unknown'!$T$2:$T$1227,$A38,'Relevant - IN NOW CRM unknown'!$G$2:$G$1227,"UK",'Relevant - IN NOW CRM unknown'!$M$2:$M$1227,"")+COUNTIFS('Relevant - Not CRM not valid'!$T$2:$T$416,$A38,'Relevant - Not CRM not valid'!$G$2:$G$416,"UK",'Relevant - Not CRM not valid'!$M$2:$M$416,"")+COUNTIFS('Relevant - In CRM not valid'!$T$2:$T$46,$A38,'Relevant - In CRM not valid'!$G$2:$G$46,"UK",'Relevant - In CRM not valid'!$M$2:$M$46,"")</f>
        <v>0</v>
      </c>
      <c r="M38" s="2">
        <f t="shared" si="0"/>
        <v>3</v>
      </c>
      <c r="N38" s="2">
        <f>COUNTIFS('Relevant - In CRM valid'!$T$2:$T$4699,$A38,'Relevant - In CRM valid'!$G$2:$G$4699,"UK",'Relevant - In CRM valid'!$Q$2:$Q$4699,"valid")+COUNTIFS('Relevant - In CRM unknown'!$T$2:$T$253,$A38,'Relevant - In CRM unknown'!$G$2:$G$253,"UK",'Relevant - In CRM unknown'!$Q$2:$Q$253,"valid")+COUNTIFS('Relevant - IN NOW CRM valid'!$T$2:$T$2328,$A38,'Relevant - IN NOW CRM valid'!$G$2:$G$2328,"UK",'Relevant - IN NOW CRM valid'!$Q$2:$Q$2328,"valid")+COUNTIFS('Relevant - IN NOW CRM unknown'!$T$2:$T$1227,$A38,'Relevant - IN NOW CRM unknown'!$G$2:$G$1227,"UK",'Relevant - IN NOW CRM unknown'!$Q$2:$Q$1227,"valid")+COUNTIFS('Relevant - Not CRM not valid'!$T$2:$T$416,$A38,'Relevant - Not CRM not valid'!$G$2:$G$416,"UK",'Relevant - Not CRM not valid'!$Q$2:$Q$416,"valid")+COUNTIFS('Relevant - In CRM not valid'!$T$2:$T$46,$A38,'Relevant - In CRM not valid'!$G$2:$G$46,"UK",'Relevant - In CRM not valid'!$Q$2:$Q$46,"valid")</f>
        <v>29</v>
      </c>
      <c r="O38" s="2" t="str">
        <f t="shared" si="1"/>
        <v/>
      </c>
    </row>
    <row r="39" spans="1:15" ht="15" customHeight="1">
      <c r="A39" s="2" t="s">
        <v>173</v>
      </c>
      <c r="B39" s="2" t="s">
        <v>174</v>
      </c>
      <c r="C39" s="2" t="s">
        <v>95</v>
      </c>
      <c r="D39" s="2" t="str">
        <f>IFERROR(INDEX('UK Target Institutions'!$D$2:$D$727,MATCH($A39,'UK Target Institutions'!$A$2:$A$727,0)),"")</f>
        <v>Yes</v>
      </c>
      <c r="E39" s="2">
        <f>COUNTIFS('Relevant - In CRM valid'!$T$2:$T$4699,$A39,'Relevant - In CRM valid'!$G$2:$G$4699,"UK")+COUNTIFS('Relevant - In CRM unknown'!$T$2:$T$253,$A39,'Relevant - In CRM unknown'!$G$2:$G$253,"UK")+COUNTIFS('Relevant - IN NOW CRM valid'!$T$2:$T$2328,$A39,'Relevant - IN NOW CRM valid'!$G$2:$G$2328,"UK")+COUNTIFS('Relevant - IN NOW CRM unknown'!$T$2:$T$1227,$A39,'Relevant - IN NOW CRM unknown'!$G$2:$G$1227,"UK")+COUNTIFS('Relevant - Not CRM not valid'!$T$2:$T$416,$A39,'Relevant - Not CRM not valid'!$G$2:$G$416,"UK")+COUNTIFS('Relevant - In CRM not valid'!$T$2:$T$46,$A39,'Relevant - In CRM not valid'!$G$2:$G$46,"UK")</f>
        <v>45</v>
      </c>
      <c r="F39" s="2">
        <f>COUNTIFS('Relevant - In CRM valid'!$T$2:$T$4699,$A39,'Relevant - In CRM valid'!$G$2:$G$4699,"UK",'Relevant - In CRM valid'!$M$2:$M$4699,"Research")+COUNTIFS('Relevant - In CRM unknown'!$T$2:$T$253,$A39,'Relevant - In CRM unknown'!$G$2:$G$253,"UK",'Relevant - In CRM unknown'!$M$2:$M$253,"Research")+COUNTIFS('Relevant - IN NOW CRM valid'!$T$2:$T$2328,$A39,'Relevant - IN NOW CRM valid'!$G$2:$G$2328,"UK",'Relevant - IN NOW CRM valid'!$M$2:$M$2328,"Research")+COUNTIFS('Relevant - IN NOW CRM unknown'!$T$2:$T$1227,$A39,'Relevant - IN NOW CRM unknown'!$G$2:$G$1227,"UK",'Relevant - IN NOW CRM unknown'!$M$2:$M$1227,"Research")+COUNTIFS('Relevant - Not CRM not valid'!$T$2:$T$416,$A39,'Relevant - Not CRM not valid'!$G$2:$G$416,"UK",'Relevant - Not CRM not valid'!$M$2:$M$416,"Research")+COUNTIFS('Relevant - In CRM not valid'!$T$2:$T$46,$A39,'Relevant - In CRM not valid'!$G$2:$G$46,"UK",'Relevant - In CRM not valid'!$M$2:$M$46,"Research")</f>
        <v>31</v>
      </c>
      <c r="G39" s="2">
        <f>COUNTIFS('Relevant - In CRM valid'!$T$2:$T$4699,$A39,'Relevant - In CRM valid'!$G$2:$G$4699,"UK",'Relevant - In CRM valid'!$M$2:$M$4699,"Research",'Relevant - In CRM valid'!$R$2:$R$4699,"Senior")+COUNTIFS('Relevant - In CRM unknown'!$T$2:$T$253,$A39,'Relevant - In CRM unknown'!$G$2:$G$253,"UK",'Relevant - In CRM unknown'!$M$2:$M$253,"Research",'Relevant - In CRM unknown'!$R$2:$R$253,"Senior")+COUNTIFS('Relevant - IN NOW CRM valid'!$T$2:$T$2328,$A39,'Relevant - IN NOW CRM valid'!$G$2:$G$2328,"UK",'Relevant - IN NOW CRM valid'!$M$2:$M$2328,"Research",'Relevant - IN NOW CRM valid'!$R$2:$R$2328,"Senior")+COUNTIFS('Relevant - IN NOW CRM unknown'!$T$2:$T$1227,$A39,'Relevant - IN NOW CRM unknown'!$G$2:$G$1227,"UK",'Relevant - IN NOW CRM unknown'!$M$2:$M$1227,"Research",'Relevant - IN NOW CRM unknown'!$R$2:$R$1227,"Senior")+COUNTIFS('Relevant - Not CRM not valid'!$T$2:$T$416,$A39,'Relevant - Not CRM not valid'!$G$2:$G$416,"UK",'Relevant - Not CRM not valid'!$M$2:$M$416,"Research",'Relevant - Not CRM not valid'!$R$2:$R$416,"Senior")+COUNTIFS('Relevant - In CRM not valid'!$T$2:$T$46,$A39,'Relevant - In CRM not valid'!$G$2:$G$46,"UK",'Relevant - In CRM not valid'!$M$2:$M$46,"Research",'Relevant - In CRM not valid'!$R$2:$R$46,"Senior")</f>
        <v>26</v>
      </c>
      <c r="H39" s="2">
        <f>COUNTIFS('Relevant - In CRM valid'!$T$2:$T$4699,$A39,'Relevant - In CRM valid'!$G$2:$G$4699,"UK",'Relevant - In CRM valid'!$M$2:$M$4699,"Research",'Relevant - In CRM valid'!$R$2:$R$4699,"Operational")+COUNTIFS('Relevant - In CRM unknown'!$T$2:$T$253,$A39,'Relevant - In CRM unknown'!$G$2:$G$253,"UK",'Relevant - In CRM unknown'!$M$2:$M$253,"Research",'Relevant - In CRM unknown'!$R$2:$R$253,"Operational")+COUNTIFS('Relevant - IN NOW CRM valid'!$T$2:$T$2328,$A39,'Relevant - IN NOW CRM valid'!$G$2:$G$2328,"UK",'Relevant - IN NOW CRM valid'!$M$2:$M$2328,"Research",'Relevant - IN NOW CRM valid'!$R$2:$R$2328,"Operational")+COUNTIFS('Relevant - IN NOW CRM unknown'!$T$2:$T$1227,$A39,'Relevant - IN NOW CRM unknown'!$G$2:$G$1227,"UK",'Relevant - IN NOW CRM unknown'!$M$2:$M$1227,"Research",'Relevant - IN NOW CRM unknown'!$R$2:$R$1227,"Operational")+COUNTIFS('Relevant - Not CRM not valid'!$T$2:$T$416,$A39,'Relevant - Not CRM not valid'!$G$2:$G$416,"UK",'Relevant - Not CRM not valid'!$M$2:$M$416,"Research",'Relevant - Not CRM not valid'!$R$2:$R$416,"Operational")+COUNTIFS('Relevant - In CRM not valid'!$T$2:$T$46,$A39,'Relevant - In CRM not valid'!$G$2:$G$46,"UK",'Relevant - In CRM not valid'!$M$2:$M$46,"Research",'Relevant - In CRM not valid'!$R$2:$R$46,"Operational")</f>
        <v>5</v>
      </c>
      <c r="I39" s="2">
        <f>COUNTIFS('Relevant - In CRM valid'!$T$2:$T$4699,$A39,'Relevant - In CRM valid'!$G$2:$G$4699,"UK",'Relevant - In CRM valid'!$M$2:$M$4699,"Research",'Relevant - In CRM valid'!$R$2:$R$4699,"Academic")+COUNTIFS('Relevant - In CRM unknown'!$T$2:$T$253,$A39,'Relevant - In CRM unknown'!$G$2:$G$253,"UK",'Relevant - In CRM unknown'!$M$2:$M$253,"Research",'Relevant - In CRM unknown'!$R$2:$R$253,"Academic")+COUNTIFS('Relevant - IN NOW CRM valid'!$T$2:$T$2328,$A39,'Relevant - IN NOW CRM valid'!$G$2:$G$2328,"UK",'Relevant - IN NOW CRM valid'!$M$2:$M$2328,"Research",'Relevant - IN NOW CRM valid'!$R$2:$R$2328,"Academic")+COUNTIFS('Relevant - IN NOW CRM unknown'!$T$2:$T$1227,$A39,'Relevant - IN NOW CRM unknown'!$G$2:$G$1227,"UK",'Relevant - IN NOW CRM unknown'!$M$2:$M$1227,"Research",'Relevant - IN NOW CRM unknown'!$R$2:$R$1227,"Academic")+COUNTIFS('Relevant - Not CRM not valid'!$T$2:$T$416,$A39,'Relevant - Not CRM not valid'!$G$2:$G$416,"UK",'Relevant - Not CRM not valid'!$M$2:$M$416,"Research",'Relevant - Not CRM not valid'!$R$2:$R$416,"Academic")+COUNTIFS('Relevant - In CRM not valid'!$T$2:$T$46,$A39,'Relevant - In CRM not valid'!$G$2:$G$46,"UK",'Relevant - In CRM not valid'!$M$2:$M$46,"Research",'Relevant - In CRM not valid'!$R$2:$R$46,"Academic")</f>
        <v>0</v>
      </c>
      <c r="J39" s="2">
        <f>COUNTIFS('Relevant - In CRM valid'!$T$2:$T$4699,$A39,'Relevant - In CRM valid'!$G$2:$G$4699,"UK",'Relevant - In CRM valid'!$M$2:$M$4699,"Finance")+COUNTIFS('Relevant - In CRM unknown'!$T$2:$T$253,$A39,'Relevant - In CRM unknown'!$G$2:$G$253,"UK",'Relevant - In CRM unknown'!$M$2:$M$253,"Finance")+COUNTIFS('Relevant - IN NOW CRM valid'!$T$2:$T$2328,$A39,'Relevant - IN NOW CRM valid'!$G$2:$G$2328,"UK",'Relevant - IN NOW CRM valid'!$M$2:$M$2328,"Finance")+COUNTIFS('Relevant - IN NOW CRM unknown'!$T$2:$T$1227,$A39,'Relevant - IN NOW CRM unknown'!$G$2:$G$1227,"UK",'Relevant - IN NOW CRM unknown'!$M$2:$M$1227,"Finance")+COUNTIFS('Relevant - Not CRM not valid'!$T$2:$T$416,$A39,'Relevant - Not CRM not valid'!$G$2:$G$416,"UK",'Relevant - Not CRM not valid'!$M$2:$M$416,"Finance")+COUNTIFS('Relevant - In CRM not valid'!$T$2:$T$46,$A39,'Relevant - In CRM not valid'!$G$2:$G$46,"UK",'Relevant - In CRM not valid'!$M$2:$M$46,"Finance")</f>
        <v>8</v>
      </c>
      <c r="K39" s="2">
        <f>COUNTIFS('Relevant - In CRM valid'!$T$2:$T$4699,$A39,'Relevant - In CRM valid'!$G$2:$G$4699,"UK",'Relevant - In CRM valid'!$M$2:$M$4699,"IT/Systems")+COUNTIFS('Relevant - In CRM unknown'!$T$2:$T$253,$A39,'Relevant - In CRM unknown'!$G$2:$G$253,"UK",'Relevant - In CRM unknown'!$M$2:$M$253,"IT/Systems")+COUNTIFS('Relevant - IN NOW CRM valid'!$T$2:$T$2328,$A39,'Relevant - IN NOW CRM valid'!$G$2:$G$2328,"UK",'Relevant - IN NOW CRM valid'!$M$2:$M$2328,"IT/Systems")+COUNTIFS('Relevant - IN NOW CRM unknown'!$T$2:$T$1227,$A39,'Relevant - IN NOW CRM unknown'!$G$2:$G$1227,"UK",'Relevant - IN NOW CRM unknown'!$M$2:$M$1227,"IT/Systems")+COUNTIFS('Relevant - Not CRM not valid'!$T$2:$T$416,$A39,'Relevant - Not CRM not valid'!$G$2:$G$416,"UK",'Relevant - Not CRM not valid'!$M$2:$M$416,"IT/Systems")+COUNTIFS('Relevant - In CRM not valid'!$T$2:$T$46,$A39,'Relevant - In CRM not valid'!$G$2:$G$46,"UK",'Relevant - In CRM not valid'!$M$2:$M$46,"IT/Systems")</f>
        <v>2</v>
      </c>
      <c r="L39" s="2">
        <f>COUNTIFS('Relevant - In CRM valid'!$T$2:$T$4699,$A39,'Relevant - In CRM valid'!$G$2:$G$4699,"UK",'Relevant - In CRM valid'!$M$2:$M$4699,"")+COUNTIFS('Relevant - In CRM unknown'!$T$2:$T$253,$A39,'Relevant - In CRM unknown'!$G$2:$G$253,"UK",'Relevant - In CRM unknown'!$M$2:$M$253,"")+COUNTIFS('Relevant - IN NOW CRM valid'!$T$2:$T$2328,$A39,'Relevant - IN NOW CRM valid'!$G$2:$G$2328,"UK",'Relevant - IN NOW CRM valid'!$M$2:$M$2328,"")+COUNTIFS('Relevant - IN NOW CRM unknown'!$T$2:$T$1227,$A39,'Relevant - IN NOW CRM unknown'!$G$2:$G$1227,"UK",'Relevant - IN NOW CRM unknown'!$M$2:$M$1227,"")+COUNTIFS('Relevant - Not CRM not valid'!$T$2:$T$416,$A39,'Relevant - Not CRM not valid'!$G$2:$G$416,"UK",'Relevant - Not CRM not valid'!$M$2:$M$416,"")+COUNTIFS('Relevant - In CRM not valid'!$T$2:$T$46,$A39,'Relevant - In CRM not valid'!$G$2:$G$46,"UK",'Relevant - In CRM not valid'!$M$2:$M$46,"")</f>
        <v>3</v>
      </c>
      <c r="M39" s="2">
        <f t="shared" si="0"/>
        <v>3</v>
      </c>
      <c r="N39" s="2">
        <f>COUNTIFS('Relevant - In CRM valid'!$T$2:$T$4699,$A39,'Relevant - In CRM valid'!$G$2:$G$4699,"UK",'Relevant - In CRM valid'!$Q$2:$Q$4699,"valid")+COUNTIFS('Relevant - In CRM unknown'!$T$2:$T$253,$A39,'Relevant - In CRM unknown'!$G$2:$G$253,"UK",'Relevant - In CRM unknown'!$Q$2:$Q$253,"valid")+COUNTIFS('Relevant - IN NOW CRM valid'!$T$2:$T$2328,$A39,'Relevant - IN NOW CRM valid'!$G$2:$G$2328,"UK",'Relevant - IN NOW CRM valid'!$Q$2:$Q$2328,"valid")+COUNTIFS('Relevant - IN NOW CRM unknown'!$T$2:$T$1227,$A39,'Relevant - IN NOW CRM unknown'!$G$2:$G$1227,"UK",'Relevant - IN NOW CRM unknown'!$Q$2:$Q$1227,"valid")+COUNTIFS('Relevant - Not CRM not valid'!$T$2:$T$416,$A39,'Relevant - Not CRM not valid'!$G$2:$G$416,"UK",'Relevant - Not CRM not valid'!$Q$2:$Q$416,"valid")+COUNTIFS('Relevant - In CRM not valid'!$T$2:$T$46,$A39,'Relevant - In CRM not valid'!$G$2:$G$46,"UK",'Relevant - In CRM not valid'!$Q$2:$Q$46,"valid")</f>
        <v>18</v>
      </c>
      <c r="O39" s="2" t="str">
        <f t="shared" si="1"/>
        <v/>
      </c>
    </row>
    <row r="40" spans="1:15" ht="15" customHeight="1">
      <c r="A40" s="2" t="s">
        <v>175</v>
      </c>
      <c r="B40" s="2" t="s">
        <v>176</v>
      </c>
      <c r="C40" s="2" t="s">
        <v>95</v>
      </c>
      <c r="D40" s="2" t="str">
        <f>IFERROR(INDEX('UK Target Institutions'!$D$2:$D$727,MATCH($A40,'UK Target Institutions'!$A$2:$A$727,0)),"")</f>
        <v>Yes</v>
      </c>
      <c r="E40" s="2">
        <f>COUNTIFS('Relevant - In CRM valid'!$T$2:$T$4699,$A40,'Relevant - In CRM valid'!$G$2:$G$4699,"UK")+COUNTIFS('Relevant - In CRM unknown'!$T$2:$T$253,$A40,'Relevant - In CRM unknown'!$G$2:$G$253,"UK")+COUNTIFS('Relevant - IN NOW CRM valid'!$T$2:$T$2328,$A40,'Relevant - IN NOW CRM valid'!$G$2:$G$2328,"UK")+COUNTIFS('Relevant - IN NOW CRM unknown'!$T$2:$T$1227,$A40,'Relevant - IN NOW CRM unknown'!$G$2:$G$1227,"UK")+COUNTIFS('Relevant - Not CRM not valid'!$T$2:$T$416,$A40,'Relevant - Not CRM not valid'!$G$2:$G$416,"UK")+COUNTIFS('Relevant - In CRM not valid'!$T$2:$T$46,$A40,'Relevant - In CRM not valid'!$G$2:$G$46,"UK")</f>
        <v>42</v>
      </c>
      <c r="F40" s="2">
        <f>COUNTIFS('Relevant - In CRM valid'!$T$2:$T$4699,$A40,'Relevant - In CRM valid'!$G$2:$G$4699,"UK",'Relevant - In CRM valid'!$M$2:$M$4699,"Research")+COUNTIFS('Relevant - In CRM unknown'!$T$2:$T$253,$A40,'Relevant - In CRM unknown'!$G$2:$G$253,"UK",'Relevant - In CRM unknown'!$M$2:$M$253,"Research")+COUNTIFS('Relevant - IN NOW CRM valid'!$T$2:$T$2328,$A40,'Relevant - IN NOW CRM valid'!$G$2:$G$2328,"UK",'Relevant - IN NOW CRM valid'!$M$2:$M$2328,"Research")+COUNTIFS('Relevant - IN NOW CRM unknown'!$T$2:$T$1227,$A40,'Relevant - IN NOW CRM unknown'!$G$2:$G$1227,"UK",'Relevant - IN NOW CRM unknown'!$M$2:$M$1227,"Research")+COUNTIFS('Relevant - Not CRM not valid'!$T$2:$T$416,$A40,'Relevant - Not CRM not valid'!$G$2:$G$416,"UK",'Relevant - Not CRM not valid'!$M$2:$M$416,"Research")+COUNTIFS('Relevant - In CRM not valid'!$T$2:$T$46,$A40,'Relevant - In CRM not valid'!$G$2:$G$46,"UK",'Relevant - In CRM not valid'!$M$2:$M$46,"Research")</f>
        <v>30</v>
      </c>
      <c r="G40" s="2">
        <f>COUNTIFS('Relevant - In CRM valid'!$T$2:$T$4699,$A40,'Relevant - In CRM valid'!$G$2:$G$4699,"UK",'Relevant - In CRM valid'!$M$2:$M$4699,"Research",'Relevant - In CRM valid'!$R$2:$R$4699,"Senior")+COUNTIFS('Relevant - In CRM unknown'!$T$2:$T$253,$A40,'Relevant - In CRM unknown'!$G$2:$G$253,"UK",'Relevant - In CRM unknown'!$M$2:$M$253,"Research",'Relevant - In CRM unknown'!$R$2:$R$253,"Senior")+COUNTIFS('Relevant - IN NOW CRM valid'!$T$2:$T$2328,$A40,'Relevant - IN NOW CRM valid'!$G$2:$G$2328,"UK",'Relevant - IN NOW CRM valid'!$M$2:$M$2328,"Research",'Relevant - IN NOW CRM valid'!$R$2:$R$2328,"Senior")+COUNTIFS('Relevant - IN NOW CRM unknown'!$T$2:$T$1227,$A40,'Relevant - IN NOW CRM unknown'!$G$2:$G$1227,"UK",'Relevant - IN NOW CRM unknown'!$M$2:$M$1227,"Research",'Relevant - IN NOW CRM unknown'!$R$2:$R$1227,"Senior")+COUNTIFS('Relevant - Not CRM not valid'!$T$2:$T$416,$A40,'Relevant - Not CRM not valid'!$G$2:$G$416,"UK",'Relevant - Not CRM not valid'!$M$2:$M$416,"Research",'Relevant - Not CRM not valid'!$R$2:$R$416,"Senior")+COUNTIFS('Relevant - In CRM not valid'!$T$2:$T$46,$A40,'Relevant - In CRM not valid'!$G$2:$G$46,"UK",'Relevant - In CRM not valid'!$M$2:$M$46,"Research",'Relevant - In CRM not valid'!$R$2:$R$46,"Senior")</f>
        <v>18</v>
      </c>
      <c r="H40" s="2">
        <f>COUNTIFS('Relevant - In CRM valid'!$T$2:$T$4699,$A40,'Relevant - In CRM valid'!$G$2:$G$4699,"UK",'Relevant - In CRM valid'!$M$2:$M$4699,"Research",'Relevant - In CRM valid'!$R$2:$R$4699,"Operational")+COUNTIFS('Relevant - In CRM unknown'!$T$2:$T$253,$A40,'Relevant - In CRM unknown'!$G$2:$G$253,"UK",'Relevant - In CRM unknown'!$M$2:$M$253,"Research",'Relevant - In CRM unknown'!$R$2:$R$253,"Operational")+COUNTIFS('Relevant - IN NOW CRM valid'!$T$2:$T$2328,$A40,'Relevant - IN NOW CRM valid'!$G$2:$G$2328,"UK",'Relevant - IN NOW CRM valid'!$M$2:$M$2328,"Research",'Relevant - IN NOW CRM valid'!$R$2:$R$2328,"Operational")+COUNTIFS('Relevant - IN NOW CRM unknown'!$T$2:$T$1227,$A40,'Relevant - IN NOW CRM unknown'!$G$2:$G$1227,"UK",'Relevant - IN NOW CRM unknown'!$M$2:$M$1227,"Research",'Relevant - IN NOW CRM unknown'!$R$2:$R$1227,"Operational")+COUNTIFS('Relevant - Not CRM not valid'!$T$2:$T$416,$A40,'Relevant - Not CRM not valid'!$G$2:$G$416,"UK",'Relevant - Not CRM not valid'!$M$2:$M$416,"Research",'Relevant - Not CRM not valid'!$R$2:$R$416,"Operational")+COUNTIFS('Relevant - In CRM not valid'!$T$2:$T$46,$A40,'Relevant - In CRM not valid'!$G$2:$G$46,"UK",'Relevant - In CRM not valid'!$M$2:$M$46,"Research",'Relevant - In CRM not valid'!$R$2:$R$46,"Operational")</f>
        <v>12</v>
      </c>
      <c r="I40" s="2">
        <f>COUNTIFS('Relevant - In CRM valid'!$T$2:$T$4699,$A40,'Relevant - In CRM valid'!$G$2:$G$4699,"UK",'Relevant - In CRM valid'!$M$2:$M$4699,"Research",'Relevant - In CRM valid'!$R$2:$R$4699,"Academic")+COUNTIFS('Relevant - In CRM unknown'!$T$2:$T$253,$A40,'Relevant - In CRM unknown'!$G$2:$G$253,"UK",'Relevant - In CRM unknown'!$M$2:$M$253,"Research",'Relevant - In CRM unknown'!$R$2:$R$253,"Academic")+COUNTIFS('Relevant - IN NOW CRM valid'!$T$2:$T$2328,$A40,'Relevant - IN NOW CRM valid'!$G$2:$G$2328,"UK",'Relevant - IN NOW CRM valid'!$M$2:$M$2328,"Research",'Relevant - IN NOW CRM valid'!$R$2:$R$2328,"Academic")+COUNTIFS('Relevant - IN NOW CRM unknown'!$T$2:$T$1227,$A40,'Relevant - IN NOW CRM unknown'!$G$2:$G$1227,"UK",'Relevant - IN NOW CRM unknown'!$M$2:$M$1227,"Research",'Relevant - IN NOW CRM unknown'!$R$2:$R$1227,"Academic")+COUNTIFS('Relevant - Not CRM not valid'!$T$2:$T$416,$A40,'Relevant - Not CRM not valid'!$G$2:$G$416,"UK",'Relevant - Not CRM not valid'!$M$2:$M$416,"Research",'Relevant - Not CRM not valid'!$R$2:$R$416,"Academic")+COUNTIFS('Relevant - In CRM not valid'!$T$2:$T$46,$A40,'Relevant - In CRM not valid'!$G$2:$G$46,"UK",'Relevant - In CRM not valid'!$M$2:$M$46,"Research",'Relevant - In CRM not valid'!$R$2:$R$46,"Academic")</f>
        <v>0</v>
      </c>
      <c r="J40" s="2">
        <f>COUNTIFS('Relevant - In CRM valid'!$T$2:$T$4699,$A40,'Relevant - In CRM valid'!$G$2:$G$4699,"UK",'Relevant - In CRM valid'!$M$2:$M$4699,"Finance")+COUNTIFS('Relevant - In CRM unknown'!$T$2:$T$253,$A40,'Relevant - In CRM unknown'!$G$2:$G$253,"UK",'Relevant - In CRM unknown'!$M$2:$M$253,"Finance")+COUNTIFS('Relevant - IN NOW CRM valid'!$T$2:$T$2328,$A40,'Relevant - IN NOW CRM valid'!$G$2:$G$2328,"UK",'Relevant - IN NOW CRM valid'!$M$2:$M$2328,"Finance")+COUNTIFS('Relevant - IN NOW CRM unknown'!$T$2:$T$1227,$A40,'Relevant - IN NOW CRM unknown'!$G$2:$G$1227,"UK",'Relevant - IN NOW CRM unknown'!$M$2:$M$1227,"Finance")+COUNTIFS('Relevant - Not CRM not valid'!$T$2:$T$416,$A40,'Relevant - Not CRM not valid'!$G$2:$G$416,"UK",'Relevant - Not CRM not valid'!$M$2:$M$416,"Finance")+COUNTIFS('Relevant - In CRM not valid'!$T$2:$T$46,$A40,'Relevant - In CRM not valid'!$G$2:$G$46,"UK",'Relevant - In CRM not valid'!$M$2:$M$46,"Finance")</f>
        <v>8</v>
      </c>
      <c r="K40" s="2">
        <f>COUNTIFS('Relevant - In CRM valid'!$T$2:$T$4699,$A40,'Relevant - In CRM valid'!$G$2:$G$4699,"UK",'Relevant - In CRM valid'!$M$2:$M$4699,"IT/Systems")+COUNTIFS('Relevant - In CRM unknown'!$T$2:$T$253,$A40,'Relevant - In CRM unknown'!$G$2:$G$253,"UK",'Relevant - In CRM unknown'!$M$2:$M$253,"IT/Systems")+COUNTIFS('Relevant - IN NOW CRM valid'!$T$2:$T$2328,$A40,'Relevant - IN NOW CRM valid'!$G$2:$G$2328,"UK",'Relevant - IN NOW CRM valid'!$M$2:$M$2328,"IT/Systems")+COUNTIFS('Relevant - IN NOW CRM unknown'!$T$2:$T$1227,$A40,'Relevant - IN NOW CRM unknown'!$G$2:$G$1227,"UK",'Relevant - IN NOW CRM unknown'!$M$2:$M$1227,"IT/Systems")+COUNTIFS('Relevant - Not CRM not valid'!$T$2:$T$416,$A40,'Relevant - Not CRM not valid'!$G$2:$G$416,"UK",'Relevant - Not CRM not valid'!$M$2:$M$416,"IT/Systems")+COUNTIFS('Relevant - In CRM not valid'!$T$2:$T$46,$A40,'Relevant - In CRM not valid'!$G$2:$G$46,"UK",'Relevant - In CRM not valid'!$M$2:$M$46,"IT/Systems")</f>
        <v>3</v>
      </c>
      <c r="L40" s="2">
        <f>COUNTIFS('Relevant - In CRM valid'!$T$2:$T$4699,$A40,'Relevant - In CRM valid'!$G$2:$G$4699,"UK",'Relevant - In CRM valid'!$M$2:$M$4699,"")+COUNTIFS('Relevant - In CRM unknown'!$T$2:$T$253,$A40,'Relevant - In CRM unknown'!$G$2:$G$253,"UK",'Relevant - In CRM unknown'!$M$2:$M$253,"")+COUNTIFS('Relevant - IN NOW CRM valid'!$T$2:$T$2328,$A40,'Relevant - IN NOW CRM valid'!$G$2:$G$2328,"UK",'Relevant - IN NOW CRM valid'!$M$2:$M$2328,"")+COUNTIFS('Relevant - IN NOW CRM unknown'!$T$2:$T$1227,$A40,'Relevant - IN NOW CRM unknown'!$G$2:$G$1227,"UK",'Relevant - IN NOW CRM unknown'!$M$2:$M$1227,"")+COUNTIFS('Relevant - Not CRM not valid'!$T$2:$T$416,$A40,'Relevant - Not CRM not valid'!$G$2:$G$416,"UK",'Relevant - Not CRM not valid'!$M$2:$M$416,"")+COUNTIFS('Relevant - In CRM not valid'!$T$2:$T$46,$A40,'Relevant - In CRM not valid'!$G$2:$G$46,"UK",'Relevant - In CRM not valid'!$M$2:$M$46,"")</f>
        <v>1</v>
      </c>
      <c r="M40" s="2">
        <f t="shared" si="0"/>
        <v>3</v>
      </c>
      <c r="N40" s="2">
        <f>COUNTIFS('Relevant - In CRM valid'!$T$2:$T$4699,$A40,'Relevant - In CRM valid'!$G$2:$G$4699,"UK",'Relevant - In CRM valid'!$Q$2:$Q$4699,"valid")+COUNTIFS('Relevant - In CRM unknown'!$T$2:$T$253,$A40,'Relevant - In CRM unknown'!$G$2:$G$253,"UK",'Relevant - In CRM unknown'!$Q$2:$Q$253,"valid")+COUNTIFS('Relevant - IN NOW CRM valid'!$T$2:$T$2328,$A40,'Relevant - IN NOW CRM valid'!$G$2:$G$2328,"UK",'Relevant - IN NOW CRM valid'!$Q$2:$Q$2328,"valid")+COUNTIFS('Relevant - IN NOW CRM unknown'!$T$2:$T$1227,$A40,'Relevant - IN NOW CRM unknown'!$G$2:$G$1227,"UK",'Relevant - IN NOW CRM unknown'!$Q$2:$Q$1227,"valid")+COUNTIFS('Relevant - Not CRM not valid'!$T$2:$T$416,$A40,'Relevant - Not CRM not valid'!$G$2:$G$416,"UK",'Relevant - Not CRM not valid'!$Q$2:$Q$416,"valid")+COUNTIFS('Relevant - In CRM not valid'!$T$2:$T$46,$A40,'Relevant - In CRM not valid'!$G$2:$G$46,"UK",'Relevant - In CRM not valid'!$Q$2:$Q$46,"valid")</f>
        <v>10</v>
      </c>
      <c r="O40" s="2" t="str">
        <f t="shared" si="1"/>
        <v/>
      </c>
    </row>
    <row r="41" spans="1:15" ht="15" customHeight="1">
      <c r="A41" s="2" t="s">
        <v>177</v>
      </c>
      <c r="B41" s="2" t="s">
        <v>178</v>
      </c>
      <c r="C41" s="2" t="s">
        <v>95</v>
      </c>
      <c r="D41" s="2" t="str">
        <f>IFERROR(INDEX('UK Target Institutions'!$D$2:$D$727,MATCH($A41,'UK Target Institutions'!$A$2:$A$727,0)),"")</f>
        <v>Yes</v>
      </c>
      <c r="E41" s="2">
        <f>COUNTIFS('Relevant - In CRM valid'!$T$2:$T$4699,$A41,'Relevant - In CRM valid'!$G$2:$G$4699,"UK")+COUNTIFS('Relevant - In CRM unknown'!$T$2:$T$253,$A41,'Relevant - In CRM unknown'!$G$2:$G$253,"UK")+COUNTIFS('Relevant - IN NOW CRM valid'!$T$2:$T$2328,$A41,'Relevant - IN NOW CRM valid'!$G$2:$G$2328,"UK")+COUNTIFS('Relevant - IN NOW CRM unknown'!$T$2:$T$1227,$A41,'Relevant - IN NOW CRM unknown'!$G$2:$G$1227,"UK")+COUNTIFS('Relevant - Not CRM not valid'!$T$2:$T$416,$A41,'Relevant - Not CRM not valid'!$G$2:$G$416,"UK")+COUNTIFS('Relevant - In CRM not valid'!$T$2:$T$46,$A41,'Relevant - In CRM not valid'!$G$2:$G$46,"UK")</f>
        <v>41</v>
      </c>
      <c r="F41" s="2">
        <f>COUNTIFS('Relevant - In CRM valid'!$T$2:$T$4699,$A41,'Relevant - In CRM valid'!$G$2:$G$4699,"UK",'Relevant - In CRM valid'!$M$2:$M$4699,"Research")+COUNTIFS('Relevant - In CRM unknown'!$T$2:$T$253,$A41,'Relevant - In CRM unknown'!$G$2:$G$253,"UK",'Relevant - In CRM unknown'!$M$2:$M$253,"Research")+COUNTIFS('Relevant - IN NOW CRM valid'!$T$2:$T$2328,$A41,'Relevant - IN NOW CRM valid'!$G$2:$G$2328,"UK",'Relevant - IN NOW CRM valid'!$M$2:$M$2328,"Research")+COUNTIFS('Relevant - IN NOW CRM unknown'!$T$2:$T$1227,$A41,'Relevant - IN NOW CRM unknown'!$G$2:$G$1227,"UK",'Relevant - IN NOW CRM unknown'!$M$2:$M$1227,"Research")+COUNTIFS('Relevant - Not CRM not valid'!$T$2:$T$416,$A41,'Relevant - Not CRM not valid'!$G$2:$G$416,"UK",'Relevant - Not CRM not valid'!$M$2:$M$416,"Research")+COUNTIFS('Relevant - In CRM not valid'!$T$2:$T$46,$A41,'Relevant - In CRM not valid'!$G$2:$G$46,"UK",'Relevant - In CRM not valid'!$M$2:$M$46,"Research")</f>
        <v>35</v>
      </c>
      <c r="G41" s="2">
        <f>COUNTIFS('Relevant - In CRM valid'!$T$2:$T$4699,$A41,'Relevant - In CRM valid'!$G$2:$G$4699,"UK",'Relevant - In CRM valid'!$M$2:$M$4699,"Research",'Relevant - In CRM valid'!$R$2:$R$4699,"Senior")+COUNTIFS('Relevant - In CRM unknown'!$T$2:$T$253,$A41,'Relevant - In CRM unknown'!$G$2:$G$253,"UK",'Relevant - In CRM unknown'!$M$2:$M$253,"Research",'Relevant - In CRM unknown'!$R$2:$R$253,"Senior")+COUNTIFS('Relevant - IN NOW CRM valid'!$T$2:$T$2328,$A41,'Relevant - IN NOW CRM valid'!$G$2:$G$2328,"UK",'Relevant - IN NOW CRM valid'!$M$2:$M$2328,"Research",'Relevant - IN NOW CRM valid'!$R$2:$R$2328,"Senior")+COUNTIFS('Relevant - IN NOW CRM unknown'!$T$2:$T$1227,$A41,'Relevant - IN NOW CRM unknown'!$G$2:$G$1227,"UK",'Relevant - IN NOW CRM unknown'!$M$2:$M$1227,"Research",'Relevant - IN NOW CRM unknown'!$R$2:$R$1227,"Senior")+COUNTIFS('Relevant - Not CRM not valid'!$T$2:$T$416,$A41,'Relevant - Not CRM not valid'!$G$2:$G$416,"UK",'Relevant - Not CRM not valid'!$M$2:$M$416,"Research",'Relevant - Not CRM not valid'!$R$2:$R$416,"Senior")+COUNTIFS('Relevant - In CRM not valid'!$T$2:$T$46,$A41,'Relevant - In CRM not valid'!$G$2:$G$46,"UK",'Relevant - In CRM not valid'!$M$2:$M$46,"Research",'Relevant - In CRM not valid'!$R$2:$R$46,"Senior")</f>
        <v>10</v>
      </c>
      <c r="H41" s="2">
        <f>COUNTIFS('Relevant - In CRM valid'!$T$2:$T$4699,$A41,'Relevant - In CRM valid'!$G$2:$G$4699,"UK",'Relevant - In CRM valid'!$M$2:$M$4699,"Research",'Relevant - In CRM valid'!$R$2:$R$4699,"Operational")+COUNTIFS('Relevant - In CRM unknown'!$T$2:$T$253,$A41,'Relevant - In CRM unknown'!$G$2:$G$253,"UK",'Relevant - In CRM unknown'!$M$2:$M$253,"Research",'Relevant - In CRM unknown'!$R$2:$R$253,"Operational")+COUNTIFS('Relevant - IN NOW CRM valid'!$T$2:$T$2328,$A41,'Relevant - IN NOW CRM valid'!$G$2:$G$2328,"UK",'Relevant - IN NOW CRM valid'!$M$2:$M$2328,"Research",'Relevant - IN NOW CRM valid'!$R$2:$R$2328,"Operational")+COUNTIFS('Relevant - IN NOW CRM unknown'!$T$2:$T$1227,$A41,'Relevant - IN NOW CRM unknown'!$G$2:$G$1227,"UK",'Relevant - IN NOW CRM unknown'!$M$2:$M$1227,"Research",'Relevant - IN NOW CRM unknown'!$R$2:$R$1227,"Operational")+COUNTIFS('Relevant - Not CRM not valid'!$T$2:$T$416,$A41,'Relevant - Not CRM not valid'!$G$2:$G$416,"UK",'Relevant - Not CRM not valid'!$M$2:$M$416,"Research",'Relevant - Not CRM not valid'!$R$2:$R$416,"Operational")+COUNTIFS('Relevant - In CRM not valid'!$T$2:$T$46,$A41,'Relevant - In CRM not valid'!$G$2:$G$46,"UK",'Relevant - In CRM not valid'!$M$2:$M$46,"Research",'Relevant - In CRM not valid'!$R$2:$R$46,"Operational")</f>
        <v>23</v>
      </c>
      <c r="I41" s="2">
        <f>COUNTIFS('Relevant - In CRM valid'!$T$2:$T$4699,$A41,'Relevant - In CRM valid'!$G$2:$G$4699,"UK",'Relevant - In CRM valid'!$M$2:$M$4699,"Research",'Relevant - In CRM valid'!$R$2:$R$4699,"Academic")+COUNTIFS('Relevant - In CRM unknown'!$T$2:$T$253,$A41,'Relevant - In CRM unknown'!$G$2:$G$253,"UK",'Relevant - In CRM unknown'!$M$2:$M$253,"Research",'Relevant - In CRM unknown'!$R$2:$R$253,"Academic")+COUNTIFS('Relevant - IN NOW CRM valid'!$T$2:$T$2328,$A41,'Relevant - IN NOW CRM valid'!$G$2:$G$2328,"UK",'Relevant - IN NOW CRM valid'!$M$2:$M$2328,"Research",'Relevant - IN NOW CRM valid'!$R$2:$R$2328,"Academic")+COUNTIFS('Relevant - IN NOW CRM unknown'!$T$2:$T$1227,$A41,'Relevant - IN NOW CRM unknown'!$G$2:$G$1227,"UK",'Relevant - IN NOW CRM unknown'!$M$2:$M$1227,"Research",'Relevant - IN NOW CRM unknown'!$R$2:$R$1227,"Academic")+COUNTIFS('Relevant - Not CRM not valid'!$T$2:$T$416,$A41,'Relevant - Not CRM not valid'!$G$2:$G$416,"UK",'Relevant - Not CRM not valid'!$M$2:$M$416,"Research",'Relevant - Not CRM not valid'!$R$2:$R$416,"Academic")+COUNTIFS('Relevant - In CRM not valid'!$T$2:$T$46,$A41,'Relevant - In CRM not valid'!$G$2:$G$46,"UK",'Relevant - In CRM not valid'!$M$2:$M$46,"Research",'Relevant - In CRM not valid'!$R$2:$R$46,"Academic")</f>
        <v>1</v>
      </c>
      <c r="J41" s="2">
        <f>COUNTIFS('Relevant - In CRM valid'!$T$2:$T$4699,$A41,'Relevant - In CRM valid'!$G$2:$G$4699,"UK",'Relevant - In CRM valid'!$M$2:$M$4699,"Finance")+COUNTIFS('Relevant - In CRM unknown'!$T$2:$T$253,$A41,'Relevant - In CRM unknown'!$G$2:$G$253,"UK",'Relevant - In CRM unknown'!$M$2:$M$253,"Finance")+COUNTIFS('Relevant - IN NOW CRM valid'!$T$2:$T$2328,$A41,'Relevant - IN NOW CRM valid'!$G$2:$G$2328,"UK",'Relevant - IN NOW CRM valid'!$M$2:$M$2328,"Finance")+COUNTIFS('Relevant - IN NOW CRM unknown'!$T$2:$T$1227,$A41,'Relevant - IN NOW CRM unknown'!$G$2:$G$1227,"UK",'Relevant - IN NOW CRM unknown'!$M$2:$M$1227,"Finance")+COUNTIFS('Relevant - Not CRM not valid'!$T$2:$T$416,$A41,'Relevant - Not CRM not valid'!$G$2:$G$416,"UK",'Relevant - Not CRM not valid'!$M$2:$M$416,"Finance")+COUNTIFS('Relevant - In CRM not valid'!$T$2:$T$46,$A41,'Relevant - In CRM not valid'!$G$2:$G$46,"UK",'Relevant - In CRM not valid'!$M$2:$M$46,"Finance")</f>
        <v>3</v>
      </c>
      <c r="K41" s="2">
        <f>COUNTIFS('Relevant - In CRM valid'!$T$2:$T$4699,$A41,'Relevant - In CRM valid'!$G$2:$G$4699,"UK",'Relevant - In CRM valid'!$M$2:$M$4699,"IT/Systems")+COUNTIFS('Relevant - In CRM unknown'!$T$2:$T$253,$A41,'Relevant - In CRM unknown'!$G$2:$G$253,"UK",'Relevant - In CRM unknown'!$M$2:$M$253,"IT/Systems")+COUNTIFS('Relevant - IN NOW CRM valid'!$T$2:$T$2328,$A41,'Relevant - IN NOW CRM valid'!$G$2:$G$2328,"UK",'Relevant - IN NOW CRM valid'!$M$2:$M$2328,"IT/Systems")+COUNTIFS('Relevant - IN NOW CRM unknown'!$T$2:$T$1227,$A41,'Relevant - IN NOW CRM unknown'!$G$2:$G$1227,"UK",'Relevant - IN NOW CRM unknown'!$M$2:$M$1227,"IT/Systems")+COUNTIFS('Relevant - Not CRM not valid'!$T$2:$T$416,$A41,'Relevant - Not CRM not valid'!$G$2:$G$416,"UK",'Relevant - Not CRM not valid'!$M$2:$M$416,"IT/Systems")+COUNTIFS('Relevant - In CRM not valid'!$T$2:$T$46,$A41,'Relevant - In CRM not valid'!$G$2:$G$46,"UK",'Relevant - In CRM not valid'!$M$2:$M$46,"IT/Systems")</f>
        <v>2</v>
      </c>
      <c r="L41" s="2">
        <f>COUNTIFS('Relevant - In CRM valid'!$T$2:$T$4699,$A41,'Relevant - In CRM valid'!$G$2:$G$4699,"UK",'Relevant - In CRM valid'!$M$2:$M$4699,"")+COUNTIFS('Relevant - In CRM unknown'!$T$2:$T$253,$A41,'Relevant - In CRM unknown'!$G$2:$G$253,"UK",'Relevant - In CRM unknown'!$M$2:$M$253,"")+COUNTIFS('Relevant - IN NOW CRM valid'!$T$2:$T$2328,$A41,'Relevant - IN NOW CRM valid'!$G$2:$G$2328,"UK",'Relevant - IN NOW CRM valid'!$M$2:$M$2328,"")+COUNTIFS('Relevant - IN NOW CRM unknown'!$T$2:$T$1227,$A41,'Relevant - IN NOW CRM unknown'!$G$2:$G$1227,"UK",'Relevant - IN NOW CRM unknown'!$M$2:$M$1227,"")+COUNTIFS('Relevant - Not CRM not valid'!$T$2:$T$416,$A41,'Relevant - Not CRM not valid'!$G$2:$G$416,"UK",'Relevant - Not CRM not valid'!$M$2:$M$416,"")+COUNTIFS('Relevant - In CRM not valid'!$T$2:$T$46,$A41,'Relevant - In CRM not valid'!$G$2:$G$46,"UK",'Relevant - In CRM not valid'!$M$2:$M$46,"")</f>
        <v>0</v>
      </c>
      <c r="M41" s="2">
        <f t="shared" si="0"/>
        <v>3</v>
      </c>
      <c r="N41" s="2">
        <f>COUNTIFS('Relevant - In CRM valid'!$T$2:$T$4699,$A41,'Relevant - In CRM valid'!$G$2:$G$4699,"UK",'Relevant - In CRM valid'!$Q$2:$Q$4699,"valid")+COUNTIFS('Relevant - In CRM unknown'!$T$2:$T$253,$A41,'Relevant - In CRM unknown'!$G$2:$G$253,"UK",'Relevant - In CRM unknown'!$Q$2:$Q$253,"valid")+COUNTIFS('Relevant - IN NOW CRM valid'!$T$2:$T$2328,$A41,'Relevant - IN NOW CRM valid'!$G$2:$G$2328,"UK",'Relevant - IN NOW CRM valid'!$Q$2:$Q$2328,"valid")+COUNTIFS('Relevant - IN NOW CRM unknown'!$T$2:$T$1227,$A41,'Relevant - IN NOW CRM unknown'!$G$2:$G$1227,"UK",'Relevant - IN NOW CRM unknown'!$Q$2:$Q$1227,"valid")+COUNTIFS('Relevant - Not CRM not valid'!$T$2:$T$416,$A41,'Relevant - Not CRM not valid'!$G$2:$G$416,"UK",'Relevant - Not CRM not valid'!$Q$2:$Q$416,"valid")+COUNTIFS('Relevant - In CRM not valid'!$T$2:$T$46,$A41,'Relevant - In CRM not valid'!$G$2:$G$46,"UK",'Relevant - In CRM not valid'!$Q$2:$Q$46,"valid")</f>
        <v>3</v>
      </c>
      <c r="O41" s="2" t="str">
        <f t="shared" si="1"/>
        <v/>
      </c>
    </row>
    <row r="42" spans="1:15" ht="15" customHeight="1">
      <c r="A42" s="2" t="s">
        <v>179</v>
      </c>
      <c r="B42" s="2" t="s">
        <v>180</v>
      </c>
      <c r="C42" s="2" t="s">
        <v>95</v>
      </c>
      <c r="D42" s="2" t="str">
        <f>IFERROR(INDEX('UK Target Institutions'!$D$2:$D$727,MATCH($A42,'UK Target Institutions'!$A$2:$A$727,0)),"")</f>
        <v>Yes</v>
      </c>
      <c r="E42" s="2">
        <f>COUNTIFS('Relevant - In CRM valid'!$T$2:$T$4699,$A42,'Relevant - In CRM valid'!$G$2:$G$4699,"UK")+COUNTIFS('Relevant - In CRM unknown'!$T$2:$T$253,$A42,'Relevant - In CRM unknown'!$G$2:$G$253,"UK")+COUNTIFS('Relevant - IN NOW CRM valid'!$T$2:$T$2328,$A42,'Relevant - IN NOW CRM valid'!$G$2:$G$2328,"UK")+COUNTIFS('Relevant - IN NOW CRM unknown'!$T$2:$T$1227,$A42,'Relevant - IN NOW CRM unknown'!$G$2:$G$1227,"UK")+COUNTIFS('Relevant - Not CRM not valid'!$T$2:$T$416,$A42,'Relevant - Not CRM not valid'!$G$2:$G$416,"UK")+COUNTIFS('Relevant - In CRM not valid'!$T$2:$T$46,$A42,'Relevant - In CRM not valid'!$G$2:$G$46,"UK")</f>
        <v>42</v>
      </c>
      <c r="F42" s="2">
        <f>COUNTIFS('Relevant - In CRM valid'!$T$2:$T$4699,$A42,'Relevant - In CRM valid'!$G$2:$G$4699,"UK",'Relevant - In CRM valid'!$M$2:$M$4699,"Research")+COUNTIFS('Relevant - In CRM unknown'!$T$2:$T$253,$A42,'Relevant - In CRM unknown'!$G$2:$G$253,"UK",'Relevant - In CRM unknown'!$M$2:$M$253,"Research")+COUNTIFS('Relevant - IN NOW CRM valid'!$T$2:$T$2328,$A42,'Relevant - IN NOW CRM valid'!$G$2:$G$2328,"UK",'Relevant - IN NOW CRM valid'!$M$2:$M$2328,"Research")+COUNTIFS('Relevant - IN NOW CRM unknown'!$T$2:$T$1227,$A42,'Relevant - IN NOW CRM unknown'!$G$2:$G$1227,"UK",'Relevant - IN NOW CRM unknown'!$M$2:$M$1227,"Research")+COUNTIFS('Relevant - Not CRM not valid'!$T$2:$T$416,$A42,'Relevant - Not CRM not valid'!$G$2:$G$416,"UK",'Relevant - Not CRM not valid'!$M$2:$M$416,"Research")+COUNTIFS('Relevant - In CRM not valid'!$T$2:$T$46,$A42,'Relevant - In CRM not valid'!$G$2:$G$46,"UK",'Relevant - In CRM not valid'!$M$2:$M$46,"Research")</f>
        <v>35</v>
      </c>
      <c r="G42" s="2">
        <f>COUNTIFS('Relevant - In CRM valid'!$T$2:$T$4699,$A42,'Relevant - In CRM valid'!$G$2:$G$4699,"UK",'Relevant - In CRM valid'!$M$2:$M$4699,"Research",'Relevant - In CRM valid'!$R$2:$R$4699,"Senior")+COUNTIFS('Relevant - In CRM unknown'!$T$2:$T$253,$A42,'Relevant - In CRM unknown'!$G$2:$G$253,"UK",'Relevant - In CRM unknown'!$M$2:$M$253,"Research",'Relevant - In CRM unknown'!$R$2:$R$253,"Senior")+COUNTIFS('Relevant - IN NOW CRM valid'!$T$2:$T$2328,$A42,'Relevant - IN NOW CRM valid'!$G$2:$G$2328,"UK",'Relevant - IN NOW CRM valid'!$M$2:$M$2328,"Research",'Relevant - IN NOW CRM valid'!$R$2:$R$2328,"Senior")+COUNTIFS('Relevant - IN NOW CRM unknown'!$T$2:$T$1227,$A42,'Relevant - IN NOW CRM unknown'!$G$2:$G$1227,"UK",'Relevant - IN NOW CRM unknown'!$M$2:$M$1227,"Research",'Relevant - IN NOW CRM unknown'!$R$2:$R$1227,"Senior")+COUNTIFS('Relevant - Not CRM not valid'!$T$2:$T$416,$A42,'Relevant - Not CRM not valid'!$G$2:$G$416,"UK",'Relevant - Not CRM not valid'!$M$2:$M$416,"Research",'Relevant - Not CRM not valid'!$R$2:$R$416,"Senior")+COUNTIFS('Relevant - In CRM not valid'!$T$2:$T$46,$A42,'Relevant - In CRM not valid'!$G$2:$G$46,"UK",'Relevant - In CRM not valid'!$M$2:$M$46,"Research",'Relevant - In CRM not valid'!$R$2:$R$46,"Senior")</f>
        <v>16</v>
      </c>
      <c r="H42" s="2">
        <f>COUNTIFS('Relevant - In CRM valid'!$T$2:$T$4699,$A42,'Relevant - In CRM valid'!$G$2:$G$4699,"UK",'Relevant - In CRM valid'!$M$2:$M$4699,"Research",'Relevant - In CRM valid'!$R$2:$R$4699,"Operational")+COUNTIFS('Relevant - In CRM unknown'!$T$2:$T$253,$A42,'Relevant - In CRM unknown'!$G$2:$G$253,"UK",'Relevant - In CRM unknown'!$M$2:$M$253,"Research",'Relevant - In CRM unknown'!$R$2:$R$253,"Operational")+COUNTIFS('Relevant - IN NOW CRM valid'!$T$2:$T$2328,$A42,'Relevant - IN NOW CRM valid'!$G$2:$G$2328,"UK",'Relevant - IN NOW CRM valid'!$M$2:$M$2328,"Research",'Relevant - IN NOW CRM valid'!$R$2:$R$2328,"Operational")+COUNTIFS('Relevant - IN NOW CRM unknown'!$T$2:$T$1227,$A42,'Relevant - IN NOW CRM unknown'!$G$2:$G$1227,"UK",'Relevant - IN NOW CRM unknown'!$M$2:$M$1227,"Research",'Relevant - IN NOW CRM unknown'!$R$2:$R$1227,"Operational")+COUNTIFS('Relevant - Not CRM not valid'!$T$2:$T$416,$A42,'Relevant - Not CRM not valid'!$G$2:$G$416,"UK",'Relevant - Not CRM not valid'!$M$2:$M$416,"Research",'Relevant - Not CRM not valid'!$R$2:$R$416,"Operational")+COUNTIFS('Relevant - In CRM not valid'!$T$2:$T$46,$A42,'Relevant - In CRM not valid'!$G$2:$G$46,"UK",'Relevant - In CRM not valid'!$M$2:$M$46,"Research",'Relevant - In CRM not valid'!$R$2:$R$46,"Operational")</f>
        <v>19</v>
      </c>
      <c r="I42" s="2">
        <f>COUNTIFS('Relevant - In CRM valid'!$T$2:$T$4699,$A42,'Relevant - In CRM valid'!$G$2:$G$4699,"UK",'Relevant - In CRM valid'!$M$2:$M$4699,"Research",'Relevant - In CRM valid'!$R$2:$R$4699,"Academic")+COUNTIFS('Relevant - In CRM unknown'!$T$2:$T$253,$A42,'Relevant - In CRM unknown'!$G$2:$G$253,"UK",'Relevant - In CRM unknown'!$M$2:$M$253,"Research",'Relevant - In CRM unknown'!$R$2:$R$253,"Academic")+COUNTIFS('Relevant - IN NOW CRM valid'!$T$2:$T$2328,$A42,'Relevant - IN NOW CRM valid'!$G$2:$G$2328,"UK",'Relevant - IN NOW CRM valid'!$M$2:$M$2328,"Research",'Relevant - IN NOW CRM valid'!$R$2:$R$2328,"Academic")+COUNTIFS('Relevant - IN NOW CRM unknown'!$T$2:$T$1227,$A42,'Relevant - IN NOW CRM unknown'!$G$2:$G$1227,"UK",'Relevant - IN NOW CRM unknown'!$M$2:$M$1227,"Research",'Relevant - IN NOW CRM unknown'!$R$2:$R$1227,"Academic")+COUNTIFS('Relevant - Not CRM not valid'!$T$2:$T$416,$A42,'Relevant - Not CRM not valid'!$G$2:$G$416,"UK",'Relevant - Not CRM not valid'!$M$2:$M$416,"Research",'Relevant - Not CRM not valid'!$R$2:$R$416,"Academic")+COUNTIFS('Relevant - In CRM not valid'!$T$2:$T$46,$A42,'Relevant - In CRM not valid'!$G$2:$G$46,"UK",'Relevant - In CRM not valid'!$M$2:$M$46,"Research",'Relevant - In CRM not valid'!$R$2:$R$46,"Academic")</f>
        <v>0</v>
      </c>
      <c r="J42" s="2">
        <f>COUNTIFS('Relevant - In CRM valid'!$T$2:$T$4699,$A42,'Relevant - In CRM valid'!$G$2:$G$4699,"UK",'Relevant - In CRM valid'!$M$2:$M$4699,"Finance")+COUNTIFS('Relevant - In CRM unknown'!$T$2:$T$253,$A42,'Relevant - In CRM unknown'!$G$2:$G$253,"UK",'Relevant - In CRM unknown'!$M$2:$M$253,"Finance")+COUNTIFS('Relevant - IN NOW CRM valid'!$T$2:$T$2328,$A42,'Relevant - IN NOW CRM valid'!$G$2:$G$2328,"UK",'Relevant - IN NOW CRM valid'!$M$2:$M$2328,"Finance")+COUNTIFS('Relevant - IN NOW CRM unknown'!$T$2:$T$1227,$A42,'Relevant - IN NOW CRM unknown'!$G$2:$G$1227,"UK",'Relevant - IN NOW CRM unknown'!$M$2:$M$1227,"Finance")+COUNTIFS('Relevant - Not CRM not valid'!$T$2:$T$416,$A42,'Relevant - Not CRM not valid'!$G$2:$G$416,"UK",'Relevant - Not CRM not valid'!$M$2:$M$416,"Finance")+COUNTIFS('Relevant - In CRM not valid'!$T$2:$T$46,$A42,'Relevant - In CRM not valid'!$G$2:$G$46,"UK",'Relevant - In CRM not valid'!$M$2:$M$46,"Finance")</f>
        <v>6</v>
      </c>
      <c r="K42" s="2">
        <f>COUNTIFS('Relevant - In CRM valid'!$T$2:$T$4699,$A42,'Relevant - In CRM valid'!$G$2:$G$4699,"UK",'Relevant - In CRM valid'!$M$2:$M$4699,"IT/Systems")+COUNTIFS('Relevant - In CRM unknown'!$T$2:$T$253,$A42,'Relevant - In CRM unknown'!$G$2:$G$253,"UK",'Relevant - In CRM unknown'!$M$2:$M$253,"IT/Systems")+COUNTIFS('Relevant - IN NOW CRM valid'!$T$2:$T$2328,$A42,'Relevant - IN NOW CRM valid'!$G$2:$G$2328,"UK",'Relevant - IN NOW CRM valid'!$M$2:$M$2328,"IT/Systems")+COUNTIFS('Relevant - IN NOW CRM unknown'!$T$2:$T$1227,$A42,'Relevant - IN NOW CRM unknown'!$G$2:$G$1227,"UK",'Relevant - IN NOW CRM unknown'!$M$2:$M$1227,"IT/Systems")+COUNTIFS('Relevant - Not CRM not valid'!$T$2:$T$416,$A42,'Relevant - Not CRM not valid'!$G$2:$G$416,"UK",'Relevant - Not CRM not valid'!$M$2:$M$416,"IT/Systems")+COUNTIFS('Relevant - In CRM not valid'!$T$2:$T$46,$A42,'Relevant - In CRM not valid'!$G$2:$G$46,"UK",'Relevant - In CRM not valid'!$M$2:$M$46,"IT/Systems")</f>
        <v>1</v>
      </c>
      <c r="L42" s="2">
        <f>COUNTIFS('Relevant - In CRM valid'!$T$2:$T$4699,$A42,'Relevant - In CRM valid'!$G$2:$G$4699,"UK",'Relevant - In CRM valid'!$M$2:$M$4699,"")+COUNTIFS('Relevant - In CRM unknown'!$T$2:$T$253,$A42,'Relevant - In CRM unknown'!$G$2:$G$253,"UK",'Relevant - In CRM unknown'!$M$2:$M$253,"")+COUNTIFS('Relevant - IN NOW CRM valid'!$T$2:$T$2328,$A42,'Relevant - IN NOW CRM valid'!$G$2:$G$2328,"UK",'Relevant - IN NOW CRM valid'!$M$2:$M$2328,"")+COUNTIFS('Relevant - IN NOW CRM unknown'!$T$2:$T$1227,$A42,'Relevant - IN NOW CRM unknown'!$G$2:$G$1227,"UK",'Relevant - IN NOW CRM unknown'!$M$2:$M$1227,"")+COUNTIFS('Relevant - Not CRM not valid'!$T$2:$T$416,$A42,'Relevant - Not CRM not valid'!$G$2:$G$416,"UK",'Relevant - Not CRM not valid'!$M$2:$M$416,"")+COUNTIFS('Relevant - In CRM not valid'!$T$2:$T$46,$A42,'Relevant - In CRM not valid'!$G$2:$G$46,"UK",'Relevant - In CRM not valid'!$M$2:$M$46,"")</f>
        <v>0</v>
      </c>
      <c r="M42" s="2">
        <f t="shared" si="0"/>
        <v>3</v>
      </c>
      <c r="N42" s="2">
        <f>COUNTIFS('Relevant - In CRM valid'!$T$2:$T$4699,$A42,'Relevant - In CRM valid'!$G$2:$G$4699,"UK",'Relevant - In CRM valid'!$Q$2:$Q$4699,"valid")+COUNTIFS('Relevant - In CRM unknown'!$T$2:$T$253,$A42,'Relevant - In CRM unknown'!$G$2:$G$253,"UK",'Relevant - In CRM unknown'!$Q$2:$Q$253,"valid")+COUNTIFS('Relevant - IN NOW CRM valid'!$T$2:$T$2328,$A42,'Relevant - IN NOW CRM valid'!$G$2:$G$2328,"UK",'Relevant - IN NOW CRM valid'!$Q$2:$Q$2328,"valid")+COUNTIFS('Relevant - IN NOW CRM unknown'!$T$2:$T$1227,$A42,'Relevant - IN NOW CRM unknown'!$G$2:$G$1227,"UK",'Relevant - IN NOW CRM unknown'!$Q$2:$Q$1227,"valid")+COUNTIFS('Relevant - Not CRM not valid'!$T$2:$T$416,$A42,'Relevant - Not CRM not valid'!$G$2:$G$416,"UK",'Relevant - Not CRM not valid'!$Q$2:$Q$416,"valid")+COUNTIFS('Relevant - In CRM not valid'!$T$2:$T$46,$A42,'Relevant - In CRM not valid'!$G$2:$G$46,"UK",'Relevant - In CRM not valid'!$Q$2:$Q$46,"valid")</f>
        <v>36</v>
      </c>
      <c r="O42" s="2" t="str">
        <f t="shared" si="1"/>
        <v/>
      </c>
    </row>
    <row r="43" spans="1:15" ht="15" customHeight="1">
      <c r="A43" s="2" t="s">
        <v>181</v>
      </c>
      <c r="B43" s="2" t="s">
        <v>182</v>
      </c>
      <c r="C43" s="2" t="s">
        <v>95</v>
      </c>
      <c r="D43" s="2" t="str">
        <f>IFERROR(INDEX('UK Target Institutions'!$D$2:$D$727,MATCH($A43,'UK Target Institutions'!$A$2:$A$727,0)),"")</f>
        <v>Yes</v>
      </c>
      <c r="E43" s="2">
        <f>COUNTIFS('Relevant - In CRM valid'!$T$2:$T$4699,$A43,'Relevant - In CRM valid'!$G$2:$G$4699,"UK")+COUNTIFS('Relevant - In CRM unknown'!$T$2:$T$253,$A43,'Relevant - In CRM unknown'!$G$2:$G$253,"UK")+COUNTIFS('Relevant - IN NOW CRM valid'!$T$2:$T$2328,$A43,'Relevant - IN NOW CRM valid'!$G$2:$G$2328,"UK")+COUNTIFS('Relevant - IN NOW CRM unknown'!$T$2:$T$1227,$A43,'Relevant - IN NOW CRM unknown'!$G$2:$G$1227,"UK")+COUNTIFS('Relevant - Not CRM not valid'!$T$2:$T$416,$A43,'Relevant - Not CRM not valid'!$G$2:$G$416,"UK")+COUNTIFS('Relevant - In CRM not valid'!$T$2:$T$46,$A43,'Relevant - In CRM not valid'!$G$2:$G$46,"UK")</f>
        <v>43</v>
      </c>
      <c r="F43" s="2">
        <f>COUNTIFS('Relevant - In CRM valid'!$T$2:$T$4699,$A43,'Relevant - In CRM valid'!$G$2:$G$4699,"UK",'Relevant - In CRM valid'!$M$2:$M$4699,"Research")+COUNTIFS('Relevant - In CRM unknown'!$T$2:$T$253,$A43,'Relevant - In CRM unknown'!$G$2:$G$253,"UK",'Relevant - In CRM unknown'!$M$2:$M$253,"Research")+COUNTIFS('Relevant - IN NOW CRM valid'!$T$2:$T$2328,$A43,'Relevant - IN NOW CRM valid'!$G$2:$G$2328,"UK",'Relevant - IN NOW CRM valid'!$M$2:$M$2328,"Research")+COUNTIFS('Relevant - IN NOW CRM unknown'!$T$2:$T$1227,$A43,'Relevant - IN NOW CRM unknown'!$G$2:$G$1227,"UK",'Relevant - IN NOW CRM unknown'!$M$2:$M$1227,"Research")+COUNTIFS('Relevant - Not CRM not valid'!$T$2:$T$416,$A43,'Relevant - Not CRM not valid'!$G$2:$G$416,"UK",'Relevant - Not CRM not valid'!$M$2:$M$416,"Research")+COUNTIFS('Relevant - In CRM not valid'!$T$2:$T$46,$A43,'Relevant - In CRM not valid'!$G$2:$G$46,"UK",'Relevant - In CRM not valid'!$M$2:$M$46,"Research")</f>
        <v>29</v>
      </c>
      <c r="G43" s="2">
        <f>COUNTIFS('Relevant - In CRM valid'!$T$2:$T$4699,$A43,'Relevant - In CRM valid'!$G$2:$G$4699,"UK",'Relevant - In CRM valid'!$M$2:$M$4699,"Research",'Relevant - In CRM valid'!$R$2:$R$4699,"Senior")+COUNTIFS('Relevant - In CRM unknown'!$T$2:$T$253,$A43,'Relevant - In CRM unknown'!$G$2:$G$253,"UK",'Relevant - In CRM unknown'!$M$2:$M$253,"Research",'Relevant - In CRM unknown'!$R$2:$R$253,"Senior")+COUNTIFS('Relevant - IN NOW CRM valid'!$T$2:$T$2328,$A43,'Relevant - IN NOW CRM valid'!$G$2:$G$2328,"UK",'Relevant - IN NOW CRM valid'!$M$2:$M$2328,"Research",'Relevant - IN NOW CRM valid'!$R$2:$R$2328,"Senior")+COUNTIFS('Relevant - IN NOW CRM unknown'!$T$2:$T$1227,$A43,'Relevant - IN NOW CRM unknown'!$G$2:$G$1227,"UK",'Relevant - IN NOW CRM unknown'!$M$2:$M$1227,"Research",'Relevant - IN NOW CRM unknown'!$R$2:$R$1227,"Senior")+COUNTIFS('Relevant - Not CRM not valid'!$T$2:$T$416,$A43,'Relevant - Not CRM not valid'!$G$2:$G$416,"UK",'Relevant - Not CRM not valid'!$M$2:$M$416,"Research",'Relevant - Not CRM not valid'!$R$2:$R$416,"Senior")+COUNTIFS('Relevant - In CRM not valid'!$T$2:$T$46,$A43,'Relevant - In CRM not valid'!$G$2:$G$46,"UK",'Relevant - In CRM not valid'!$M$2:$M$46,"Research",'Relevant - In CRM not valid'!$R$2:$R$46,"Senior")</f>
        <v>22</v>
      </c>
      <c r="H43" s="2">
        <f>COUNTIFS('Relevant - In CRM valid'!$T$2:$T$4699,$A43,'Relevant - In CRM valid'!$G$2:$G$4699,"UK",'Relevant - In CRM valid'!$M$2:$M$4699,"Research",'Relevant - In CRM valid'!$R$2:$R$4699,"Operational")+COUNTIFS('Relevant - In CRM unknown'!$T$2:$T$253,$A43,'Relevant - In CRM unknown'!$G$2:$G$253,"UK",'Relevant - In CRM unknown'!$M$2:$M$253,"Research",'Relevant - In CRM unknown'!$R$2:$R$253,"Operational")+COUNTIFS('Relevant - IN NOW CRM valid'!$T$2:$T$2328,$A43,'Relevant - IN NOW CRM valid'!$G$2:$G$2328,"UK",'Relevant - IN NOW CRM valid'!$M$2:$M$2328,"Research",'Relevant - IN NOW CRM valid'!$R$2:$R$2328,"Operational")+COUNTIFS('Relevant - IN NOW CRM unknown'!$T$2:$T$1227,$A43,'Relevant - IN NOW CRM unknown'!$G$2:$G$1227,"UK",'Relevant - IN NOW CRM unknown'!$M$2:$M$1227,"Research",'Relevant - IN NOW CRM unknown'!$R$2:$R$1227,"Operational")+COUNTIFS('Relevant - Not CRM not valid'!$T$2:$T$416,$A43,'Relevant - Not CRM not valid'!$G$2:$G$416,"UK",'Relevant - Not CRM not valid'!$M$2:$M$416,"Research",'Relevant - Not CRM not valid'!$R$2:$R$416,"Operational")+COUNTIFS('Relevant - In CRM not valid'!$T$2:$T$46,$A43,'Relevant - In CRM not valid'!$G$2:$G$46,"UK",'Relevant - In CRM not valid'!$M$2:$M$46,"Research",'Relevant - In CRM not valid'!$R$2:$R$46,"Operational")</f>
        <v>5</v>
      </c>
      <c r="I43" s="2">
        <f>COUNTIFS('Relevant - In CRM valid'!$T$2:$T$4699,$A43,'Relevant - In CRM valid'!$G$2:$G$4699,"UK",'Relevant - In CRM valid'!$M$2:$M$4699,"Research",'Relevant - In CRM valid'!$R$2:$R$4699,"Academic")+COUNTIFS('Relevant - In CRM unknown'!$T$2:$T$253,$A43,'Relevant - In CRM unknown'!$G$2:$G$253,"UK",'Relevant - In CRM unknown'!$M$2:$M$253,"Research",'Relevant - In CRM unknown'!$R$2:$R$253,"Academic")+COUNTIFS('Relevant - IN NOW CRM valid'!$T$2:$T$2328,$A43,'Relevant - IN NOW CRM valid'!$G$2:$G$2328,"UK",'Relevant - IN NOW CRM valid'!$M$2:$M$2328,"Research",'Relevant - IN NOW CRM valid'!$R$2:$R$2328,"Academic")+COUNTIFS('Relevant - IN NOW CRM unknown'!$T$2:$T$1227,$A43,'Relevant - IN NOW CRM unknown'!$G$2:$G$1227,"UK",'Relevant - IN NOW CRM unknown'!$M$2:$M$1227,"Research",'Relevant - IN NOW CRM unknown'!$R$2:$R$1227,"Academic")+COUNTIFS('Relevant - Not CRM not valid'!$T$2:$T$416,$A43,'Relevant - Not CRM not valid'!$G$2:$G$416,"UK",'Relevant - Not CRM not valid'!$M$2:$M$416,"Research",'Relevant - Not CRM not valid'!$R$2:$R$416,"Academic")+COUNTIFS('Relevant - In CRM not valid'!$T$2:$T$46,$A43,'Relevant - In CRM not valid'!$G$2:$G$46,"UK",'Relevant - In CRM not valid'!$M$2:$M$46,"Research",'Relevant - In CRM not valid'!$R$2:$R$46,"Academic")</f>
        <v>2</v>
      </c>
      <c r="J43" s="2">
        <f>COUNTIFS('Relevant - In CRM valid'!$T$2:$T$4699,$A43,'Relevant - In CRM valid'!$G$2:$G$4699,"UK",'Relevant - In CRM valid'!$M$2:$M$4699,"Finance")+COUNTIFS('Relevant - In CRM unknown'!$T$2:$T$253,$A43,'Relevant - In CRM unknown'!$G$2:$G$253,"UK",'Relevant - In CRM unknown'!$M$2:$M$253,"Finance")+COUNTIFS('Relevant - IN NOW CRM valid'!$T$2:$T$2328,$A43,'Relevant - IN NOW CRM valid'!$G$2:$G$2328,"UK",'Relevant - IN NOW CRM valid'!$M$2:$M$2328,"Finance")+COUNTIFS('Relevant - IN NOW CRM unknown'!$T$2:$T$1227,$A43,'Relevant - IN NOW CRM unknown'!$G$2:$G$1227,"UK",'Relevant - IN NOW CRM unknown'!$M$2:$M$1227,"Finance")+COUNTIFS('Relevant - Not CRM not valid'!$T$2:$T$416,$A43,'Relevant - Not CRM not valid'!$G$2:$G$416,"UK",'Relevant - Not CRM not valid'!$M$2:$M$416,"Finance")+COUNTIFS('Relevant - In CRM not valid'!$T$2:$T$46,$A43,'Relevant - In CRM not valid'!$G$2:$G$46,"UK",'Relevant - In CRM not valid'!$M$2:$M$46,"Finance")</f>
        <v>8</v>
      </c>
      <c r="K43" s="2">
        <f>COUNTIFS('Relevant - In CRM valid'!$T$2:$T$4699,$A43,'Relevant - In CRM valid'!$G$2:$G$4699,"UK",'Relevant - In CRM valid'!$M$2:$M$4699,"IT/Systems")+COUNTIFS('Relevant - In CRM unknown'!$T$2:$T$253,$A43,'Relevant - In CRM unknown'!$G$2:$G$253,"UK",'Relevant - In CRM unknown'!$M$2:$M$253,"IT/Systems")+COUNTIFS('Relevant - IN NOW CRM valid'!$T$2:$T$2328,$A43,'Relevant - IN NOW CRM valid'!$G$2:$G$2328,"UK",'Relevant - IN NOW CRM valid'!$M$2:$M$2328,"IT/Systems")+COUNTIFS('Relevant - IN NOW CRM unknown'!$T$2:$T$1227,$A43,'Relevant - IN NOW CRM unknown'!$G$2:$G$1227,"UK",'Relevant - IN NOW CRM unknown'!$M$2:$M$1227,"IT/Systems")+COUNTIFS('Relevant - Not CRM not valid'!$T$2:$T$416,$A43,'Relevant - Not CRM not valid'!$G$2:$G$416,"UK",'Relevant - Not CRM not valid'!$M$2:$M$416,"IT/Systems")+COUNTIFS('Relevant - In CRM not valid'!$T$2:$T$46,$A43,'Relevant - In CRM not valid'!$G$2:$G$46,"UK",'Relevant - In CRM not valid'!$M$2:$M$46,"IT/Systems")</f>
        <v>5</v>
      </c>
      <c r="L43" s="2">
        <f>COUNTIFS('Relevant - In CRM valid'!$T$2:$T$4699,$A43,'Relevant - In CRM valid'!$G$2:$G$4699,"UK",'Relevant - In CRM valid'!$M$2:$M$4699,"")+COUNTIFS('Relevant - In CRM unknown'!$T$2:$T$253,$A43,'Relevant - In CRM unknown'!$G$2:$G$253,"UK",'Relevant - In CRM unknown'!$M$2:$M$253,"")+COUNTIFS('Relevant - IN NOW CRM valid'!$T$2:$T$2328,$A43,'Relevant - IN NOW CRM valid'!$G$2:$G$2328,"UK",'Relevant - IN NOW CRM valid'!$M$2:$M$2328,"")+COUNTIFS('Relevant - IN NOW CRM unknown'!$T$2:$T$1227,$A43,'Relevant - IN NOW CRM unknown'!$G$2:$G$1227,"UK",'Relevant - IN NOW CRM unknown'!$M$2:$M$1227,"")+COUNTIFS('Relevant - Not CRM not valid'!$T$2:$T$416,$A43,'Relevant - Not CRM not valid'!$G$2:$G$416,"UK",'Relevant - Not CRM not valid'!$M$2:$M$416,"")+COUNTIFS('Relevant - In CRM not valid'!$T$2:$T$46,$A43,'Relevant - In CRM not valid'!$G$2:$G$46,"UK",'Relevant - In CRM not valid'!$M$2:$M$46,"")</f>
        <v>1</v>
      </c>
      <c r="M43" s="2">
        <f t="shared" si="0"/>
        <v>3</v>
      </c>
      <c r="N43" s="2">
        <f>COUNTIFS('Relevant - In CRM valid'!$T$2:$T$4699,$A43,'Relevant - In CRM valid'!$G$2:$G$4699,"UK",'Relevant - In CRM valid'!$Q$2:$Q$4699,"valid")+COUNTIFS('Relevant - In CRM unknown'!$T$2:$T$253,$A43,'Relevant - In CRM unknown'!$G$2:$G$253,"UK",'Relevant - In CRM unknown'!$Q$2:$Q$253,"valid")+COUNTIFS('Relevant - IN NOW CRM valid'!$T$2:$T$2328,$A43,'Relevant - IN NOW CRM valid'!$G$2:$G$2328,"UK",'Relevant - IN NOW CRM valid'!$Q$2:$Q$2328,"valid")+COUNTIFS('Relevant - IN NOW CRM unknown'!$T$2:$T$1227,$A43,'Relevant - IN NOW CRM unknown'!$G$2:$G$1227,"UK",'Relevant - IN NOW CRM unknown'!$Q$2:$Q$1227,"valid")+COUNTIFS('Relevant - Not CRM not valid'!$T$2:$T$416,$A43,'Relevant - Not CRM not valid'!$G$2:$G$416,"UK",'Relevant - Not CRM not valid'!$Q$2:$Q$416,"valid")+COUNTIFS('Relevant - In CRM not valid'!$T$2:$T$46,$A43,'Relevant - In CRM not valid'!$G$2:$G$46,"UK",'Relevant - In CRM not valid'!$Q$2:$Q$46,"valid")</f>
        <v>39</v>
      </c>
      <c r="O43" s="2" t="str">
        <f t="shared" si="1"/>
        <v/>
      </c>
    </row>
    <row r="44" spans="1:15" ht="15" customHeight="1">
      <c r="A44" s="2" t="s">
        <v>183</v>
      </c>
      <c r="B44" s="2" t="s">
        <v>184</v>
      </c>
      <c r="C44" s="2" t="s">
        <v>95</v>
      </c>
      <c r="D44" s="2" t="str">
        <f>IFERROR(INDEX('UK Target Institutions'!$D$2:$D$727,MATCH($A44,'UK Target Institutions'!$A$2:$A$727,0)),"")</f>
        <v>Yes</v>
      </c>
      <c r="E44" s="2">
        <f>COUNTIFS('Relevant - In CRM valid'!$T$2:$T$4699,$A44,'Relevant - In CRM valid'!$G$2:$G$4699,"UK")+COUNTIFS('Relevant - In CRM unknown'!$T$2:$T$253,$A44,'Relevant - In CRM unknown'!$G$2:$G$253,"UK")+COUNTIFS('Relevant - IN NOW CRM valid'!$T$2:$T$2328,$A44,'Relevant - IN NOW CRM valid'!$G$2:$G$2328,"UK")+COUNTIFS('Relevant - IN NOW CRM unknown'!$T$2:$T$1227,$A44,'Relevant - IN NOW CRM unknown'!$G$2:$G$1227,"UK")+COUNTIFS('Relevant - Not CRM not valid'!$T$2:$T$416,$A44,'Relevant - Not CRM not valid'!$G$2:$G$416,"UK")+COUNTIFS('Relevant - In CRM not valid'!$T$2:$T$46,$A44,'Relevant - In CRM not valid'!$G$2:$G$46,"UK")</f>
        <v>41</v>
      </c>
      <c r="F44" s="2">
        <f>COUNTIFS('Relevant - In CRM valid'!$T$2:$T$4699,$A44,'Relevant - In CRM valid'!$G$2:$G$4699,"UK",'Relevant - In CRM valid'!$M$2:$M$4699,"Research")+COUNTIFS('Relevant - In CRM unknown'!$T$2:$T$253,$A44,'Relevant - In CRM unknown'!$G$2:$G$253,"UK",'Relevant - In CRM unknown'!$M$2:$M$253,"Research")+COUNTIFS('Relevant - IN NOW CRM valid'!$T$2:$T$2328,$A44,'Relevant - IN NOW CRM valid'!$G$2:$G$2328,"UK",'Relevant - IN NOW CRM valid'!$M$2:$M$2328,"Research")+COUNTIFS('Relevant - IN NOW CRM unknown'!$T$2:$T$1227,$A44,'Relevant - IN NOW CRM unknown'!$G$2:$G$1227,"UK",'Relevant - IN NOW CRM unknown'!$M$2:$M$1227,"Research")+COUNTIFS('Relevant - Not CRM not valid'!$T$2:$T$416,$A44,'Relevant - Not CRM not valid'!$G$2:$G$416,"UK",'Relevant - Not CRM not valid'!$M$2:$M$416,"Research")+COUNTIFS('Relevant - In CRM not valid'!$T$2:$T$46,$A44,'Relevant - In CRM not valid'!$G$2:$G$46,"UK",'Relevant - In CRM not valid'!$M$2:$M$46,"Research")</f>
        <v>29</v>
      </c>
      <c r="G44" s="2">
        <f>COUNTIFS('Relevant - In CRM valid'!$T$2:$T$4699,$A44,'Relevant - In CRM valid'!$G$2:$G$4699,"UK",'Relevant - In CRM valid'!$M$2:$M$4699,"Research",'Relevant - In CRM valid'!$R$2:$R$4699,"Senior")+COUNTIFS('Relevant - In CRM unknown'!$T$2:$T$253,$A44,'Relevant - In CRM unknown'!$G$2:$G$253,"UK",'Relevant - In CRM unknown'!$M$2:$M$253,"Research",'Relevant - In CRM unknown'!$R$2:$R$253,"Senior")+COUNTIFS('Relevant - IN NOW CRM valid'!$T$2:$T$2328,$A44,'Relevant - IN NOW CRM valid'!$G$2:$G$2328,"UK",'Relevant - IN NOW CRM valid'!$M$2:$M$2328,"Research",'Relevant - IN NOW CRM valid'!$R$2:$R$2328,"Senior")+COUNTIFS('Relevant - IN NOW CRM unknown'!$T$2:$T$1227,$A44,'Relevant - IN NOW CRM unknown'!$G$2:$G$1227,"UK",'Relevant - IN NOW CRM unknown'!$M$2:$M$1227,"Research",'Relevant - IN NOW CRM unknown'!$R$2:$R$1227,"Senior")+COUNTIFS('Relevant - Not CRM not valid'!$T$2:$T$416,$A44,'Relevant - Not CRM not valid'!$G$2:$G$416,"UK",'Relevant - Not CRM not valid'!$M$2:$M$416,"Research",'Relevant - Not CRM not valid'!$R$2:$R$416,"Senior")+COUNTIFS('Relevant - In CRM not valid'!$T$2:$T$46,$A44,'Relevant - In CRM not valid'!$G$2:$G$46,"UK",'Relevant - In CRM not valid'!$M$2:$M$46,"Research",'Relevant - In CRM not valid'!$R$2:$R$46,"Senior")</f>
        <v>12</v>
      </c>
      <c r="H44" s="2">
        <f>COUNTIFS('Relevant - In CRM valid'!$T$2:$T$4699,$A44,'Relevant - In CRM valid'!$G$2:$G$4699,"UK",'Relevant - In CRM valid'!$M$2:$M$4699,"Research",'Relevant - In CRM valid'!$R$2:$R$4699,"Operational")+COUNTIFS('Relevant - In CRM unknown'!$T$2:$T$253,$A44,'Relevant - In CRM unknown'!$G$2:$G$253,"UK",'Relevant - In CRM unknown'!$M$2:$M$253,"Research",'Relevant - In CRM unknown'!$R$2:$R$253,"Operational")+COUNTIFS('Relevant - IN NOW CRM valid'!$T$2:$T$2328,$A44,'Relevant - IN NOW CRM valid'!$G$2:$G$2328,"UK",'Relevant - IN NOW CRM valid'!$M$2:$M$2328,"Research",'Relevant - IN NOW CRM valid'!$R$2:$R$2328,"Operational")+COUNTIFS('Relevant - IN NOW CRM unknown'!$T$2:$T$1227,$A44,'Relevant - IN NOW CRM unknown'!$G$2:$G$1227,"UK",'Relevant - IN NOW CRM unknown'!$M$2:$M$1227,"Research",'Relevant - IN NOW CRM unknown'!$R$2:$R$1227,"Operational")+COUNTIFS('Relevant - Not CRM not valid'!$T$2:$T$416,$A44,'Relevant - Not CRM not valid'!$G$2:$G$416,"UK",'Relevant - Not CRM not valid'!$M$2:$M$416,"Research",'Relevant - Not CRM not valid'!$R$2:$R$416,"Operational")+COUNTIFS('Relevant - In CRM not valid'!$T$2:$T$46,$A44,'Relevant - In CRM not valid'!$G$2:$G$46,"UK",'Relevant - In CRM not valid'!$M$2:$M$46,"Research",'Relevant - In CRM not valid'!$R$2:$R$46,"Operational")</f>
        <v>15</v>
      </c>
      <c r="I44" s="2">
        <f>COUNTIFS('Relevant - In CRM valid'!$T$2:$T$4699,$A44,'Relevant - In CRM valid'!$G$2:$G$4699,"UK",'Relevant - In CRM valid'!$M$2:$M$4699,"Research",'Relevant - In CRM valid'!$R$2:$R$4699,"Academic")+COUNTIFS('Relevant - In CRM unknown'!$T$2:$T$253,$A44,'Relevant - In CRM unknown'!$G$2:$G$253,"UK",'Relevant - In CRM unknown'!$M$2:$M$253,"Research",'Relevant - In CRM unknown'!$R$2:$R$253,"Academic")+COUNTIFS('Relevant - IN NOW CRM valid'!$T$2:$T$2328,$A44,'Relevant - IN NOW CRM valid'!$G$2:$G$2328,"UK",'Relevant - IN NOW CRM valid'!$M$2:$M$2328,"Research",'Relevant - IN NOW CRM valid'!$R$2:$R$2328,"Academic")+COUNTIFS('Relevant - IN NOW CRM unknown'!$T$2:$T$1227,$A44,'Relevant - IN NOW CRM unknown'!$G$2:$G$1227,"UK",'Relevant - IN NOW CRM unknown'!$M$2:$M$1227,"Research",'Relevant - IN NOW CRM unknown'!$R$2:$R$1227,"Academic")+COUNTIFS('Relevant - Not CRM not valid'!$T$2:$T$416,$A44,'Relevant - Not CRM not valid'!$G$2:$G$416,"UK",'Relevant - Not CRM not valid'!$M$2:$M$416,"Research",'Relevant - Not CRM not valid'!$R$2:$R$416,"Academic")+COUNTIFS('Relevant - In CRM not valid'!$T$2:$T$46,$A44,'Relevant - In CRM not valid'!$G$2:$G$46,"UK",'Relevant - In CRM not valid'!$M$2:$M$46,"Research",'Relevant - In CRM not valid'!$R$2:$R$46,"Academic")</f>
        <v>2</v>
      </c>
      <c r="J44" s="2">
        <f>COUNTIFS('Relevant - In CRM valid'!$T$2:$T$4699,$A44,'Relevant - In CRM valid'!$G$2:$G$4699,"UK",'Relevant - In CRM valid'!$M$2:$M$4699,"Finance")+COUNTIFS('Relevant - In CRM unknown'!$T$2:$T$253,$A44,'Relevant - In CRM unknown'!$G$2:$G$253,"UK",'Relevant - In CRM unknown'!$M$2:$M$253,"Finance")+COUNTIFS('Relevant - IN NOW CRM valid'!$T$2:$T$2328,$A44,'Relevant - IN NOW CRM valid'!$G$2:$G$2328,"UK",'Relevant - IN NOW CRM valid'!$M$2:$M$2328,"Finance")+COUNTIFS('Relevant - IN NOW CRM unknown'!$T$2:$T$1227,$A44,'Relevant - IN NOW CRM unknown'!$G$2:$G$1227,"UK",'Relevant - IN NOW CRM unknown'!$M$2:$M$1227,"Finance")+COUNTIFS('Relevant - Not CRM not valid'!$T$2:$T$416,$A44,'Relevant - Not CRM not valid'!$G$2:$G$416,"UK",'Relevant - Not CRM not valid'!$M$2:$M$416,"Finance")+COUNTIFS('Relevant - In CRM not valid'!$T$2:$T$46,$A44,'Relevant - In CRM not valid'!$G$2:$G$46,"UK",'Relevant - In CRM not valid'!$M$2:$M$46,"Finance")</f>
        <v>9</v>
      </c>
      <c r="K44" s="2">
        <f>COUNTIFS('Relevant - In CRM valid'!$T$2:$T$4699,$A44,'Relevant - In CRM valid'!$G$2:$G$4699,"UK",'Relevant - In CRM valid'!$M$2:$M$4699,"IT/Systems")+COUNTIFS('Relevant - In CRM unknown'!$T$2:$T$253,$A44,'Relevant - In CRM unknown'!$G$2:$G$253,"UK",'Relevant - In CRM unknown'!$M$2:$M$253,"IT/Systems")+COUNTIFS('Relevant - IN NOW CRM valid'!$T$2:$T$2328,$A44,'Relevant - IN NOW CRM valid'!$G$2:$G$2328,"UK",'Relevant - IN NOW CRM valid'!$M$2:$M$2328,"IT/Systems")+COUNTIFS('Relevant - IN NOW CRM unknown'!$T$2:$T$1227,$A44,'Relevant - IN NOW CRM unknown'!$G$2:$G$1227,"UK",'Relevant - IN NOW CRM unknown'!$M$2:$M$1227,"IT/Systems")+COUNTIFS('Relevant - Not CRM not valid'!$T$2:$T$416,$A44,'Relevant - Not CRM not valid'!$G$2:$G$416,"UK",'Relevant - Not CRM not valid'!$M$2:$M$416,"IT/Systems")+COUNTIFS('Relevant - In CRM not valid'!$T$2:$T$46,$A44,'Relevant - In CRM not valid'!$G$2:$G$46,"UK",'Relevant - In CRM not valid'!$M$2:$M$46,"IT/Systems")</f>
        <v>3</v>
      </c>
      <c r="L44" s="2">
        <f>COUNTIFS('Relevant - In CRM valid'!$T$2:$T$4699,$A44,'Relevant - In CRM valid'!$G$2:$G$4699,"UK",'Relevant - In CRM valid'!$M$2:$M$4699,"")+COUNTIFS('Relevant - In CRM unknown'!$T$2:$T$253,$A44,'Relevant - In CRM unknown'!$G$2:$G$253,"UK",'Relevant - In CRM unknown'!$M$2:$M$253,"")+COUNTIFS('Relevant - IN NOW CRM valid'!$T$2:$T$2328,$A44,'Relevant - IN NOW CRM valid'!$G$2:$G$2328,"UK",'Relevant - IN NOW CRM valid'!$M$2:$M$2328,"")+COUNTIFS('Relevant - IN NOW CRM unknown'!$T$2:$T$1227,$A44,'Relevant - IN NOW CRM unknown'!$G$2:$G$1227,"UK",'Relevant - IN NOW CRM unknown'!$M$2:$M$1227,"")+COUNTIFS('Relevant - Not CRM not valid'!$T$2:$T$416,$A44,'Relevant - Not CRM not valid'!$G$2:$G$416,"UK",'Relevant - Not CRM not valid'!$M$2:$M$416,"")+COUNTIFS('Relevant - In CRM not valid'!$T$2:$T$46,$A44,'Relevant - In CRM not valid'!$G$2:$G$46,"UK",'Relevant - In CRM not valid'!$M$2:$M$46,"")</f>
        <v>0</v>
      </c>
      <c r="M44" s="2">
        <f t="shared" si="0"/>
        <v>3</v>
      </c>
      <c r="N44" s="2">
        <f>COUNTIFS('Relevant - In CRM valid'!$T$2:$T$4699,$A44,'Relevant - In CRM valid'!$G$2:$G$4699,"UK",'Relevant - In CRM valid'!$Q$2:$Q$4699,"valid")+COUNTIFS('Relevant - In CRM unknown'!$T$2:$T$253,$A44,'Relevant - In CRM unknown'!$G$2:$G$253,"UK",'Relevant - In CRM unknown'!$Q$2:$Q$253,"valid")+COUNTIFS('Relevant - IN NOW CRM valid'!$T$2:$T$2328,$A44,'Relevant - IN NOW CRM valid'!$G$2:$G$2328,"UK",'Relevant - IN NOW CRM valid'!$Q$2:$Q$2328,"valid")+COUNTIFS('Relevant - IN NOW CRM unknown'!$T$2:$T$1227,$A44,'Relevant - IN NOW CRM unknown'!$G$2:$G$1227,"UK",'Relevant - IN NOW CRM unknown'!$Q$2:$Q$1227,"valid")+COUNTIFS('Relevant - Not CRM not valid'!$T$2:$T$416,$A44,'Relevant - Not CRM not valid'!$G$2:$G$416,"UK",'Relevant - Not CRM not valid'!$Q$2:$Q$416,"valid")+COUNTIFS('Relevant - In CRM not valid'!$T$2:$T$46,$A44,'Relevant - In CRM not valid'!$G$2:$G$46,"UK",'Relevant - In CRM not valid'!$Q$2:$Q$46,"valid")</f>
        <v>26</v>
      </c>
      <c r="O44" s="2" t="str">
        <f t="shared" si="1"/>
        <v/>
      </c>
    </row>
    <row r="45" spans="1:15" ht="15" customHeight="1">
      <c r="A45" s="2" t="s">
        <v>185</v>
      </c>
      <c r="B45" s="2" t="s">
        <v>186</v>
      </c>
      <c r="C45" s="2" t="s">
        <v>161</v>
      </c>
      <c r="D45" s="2" t="str">
        <f>IFERROR(INDEX('UK Target Institutions'!$D$2:$D$727,MATCH($A45,'UK Target Institutions'!$A$2:$A$727,0)),"")</f>
        <v>Yes</v>
      </c>
      <c r="E45" s="2">
        <f>COUNTIFS('Relevant - In CRM valid'!$T$2:$T$4699,$A45,'Relevant - In CRM valid'!$G$2:$G$4699,"UK")+COUNTIFS('Relevant - In CRM unknown'!$T$2:$T$253,$A45,'Relevant - In CRM unknown'!$G$2:$G$253,"UK")+COUNTIFS('Relevant - IN NOW CRM valid'!$T$2:$T$2328,$A45,'Relevant - IN NOW CRM valid'!$G$2:$G$2328,"UK")+COUNTIFS('Relevant - IN NOW CRM unknown'!$T$2:$T$1227,$A45,'Relevant - IN NOW CRM unknown'!$G$2:$G$1227,"UK")+COUNTIFS('Relevant - Not CRM not valid'!$T$2:$T$416,$A45,'Relevant - Not CRM not valid'!$G$2:$G$416,"UK")+COUNTIFS('Relevant - In CRM not valid'!$T$2:$T$46,$A45,'Relevant - In CRM not valid'!$G$2:$G$46,"UK")</f>
        <v>39</v>
      </c>
      <c r="F45" s="2">
        <f>COUNTIFS('Relevant - In CRM valid'!$T$2:$T$4699,$A45,'Relevant - In CRM valid'!$G$2:$G$4699,"UK",'Relevant - In CRM valid'!$M$2:$M$4699,"Research")+COUNTIFS('Relevant - In CRM unknown'!$T$2:$T$253,$A45,'Relevant - In CRM unknown'!$G$2:$G$253,"UK",'Relevant - In CRM unknown'!$M$2:$M$253,"Research")+COUNTIFS('Relevant - IN NOW CRM valid'!$T$2:$T$2328,$A45,'Relevant - IN NOW CRM valid'!$G$2:$G$2328,"UK",'Relevant - IN NOW CRM valid'!$M$2:$M$2328,"Research")+COUNTIFS('Relevant - IN NOW CRM unknown'!$T$2:$T$1227,$A45,'Relevant - IN NOW CRM unknown'!$G$2:$G$1227,"UK",'Relevant - IN NOW CRM unknown'!$M$2:$M$1227,"Research")+COUNTIFS('Relevant - Not CRM not valid'!$T$2:$T$416,$A45,'Relevant - Not CRM not valid'!$G$2:$G$416,"UK",'Relevant - Not CRM not valid'!$M$2:$M$416,"Research")+COUNTIFS('Relevant - In CRM not valid'!$T$2:$T$46,$A45,'Relevant - In CRM not valid'!$G$2:$G$46,"UK",'Relevant - In CRM not valid'!$M$2:$M$46,"Research")</f>
        <v>21</v>
      </c>
      <c r="G45" s="2">
        <f>COUNTIFS('Relevant - In CRM valid'!$T$2:$T$4699,$A45,'Relevant - In CRM valid'!$G$2:$G$4699,"UK",'Relevant - In CRM valid'!$M$2:$M$4699,"Research",'Relevant - In CRM valid'!$R$2:$R$4699,"Senior")+COUNTIFS('Relevant - In CRM unknown'!$T$2:$T$253,$A45,'Relevant - In CRM unknown'!$G$2:$G$253,"UK",'Relevant - In CRM unknown'!$M$2:$M$253,"Research",'Relevant - In CRM unknown'!$R$2:$R$253,"Senior")+COUNTIFS('Relevant - IN NOW CRM valid'!$T$2:$T$2328,$A45,'Relevant - IN NOW CRM valid'!$G$2:$G$2328,"UK",'Relevant - IN NOW CRM valid'!$M$2:$M$2328,"Research",'Relevant - IN NOW CRM valid'!$R$2:$R$2328,"Senior")+COUNTIFS('Relevant - IN NOW CRM unknown'!$T$2:$T$1227,$A45,'Relevant - IN NOW CRM unknown'!$G$2:$G$1227,"UK",'Relevant - IN NOW CRM unknown'!$M$2:$M$1227,"Research",'Relevant - IN NOW CRM unknown'!$R$2:$R$1227,"Senior")+COUNTIFS('Relevant - Not CRM not valid'!$T$2:$T$416,$A45,'Relevant - Not CRM not valid'!$G$2:$G$416,"UK",'Relevant - Not CRM not valid'!$M$2:$M$416,"Research",'Relevant - Not CRM not valid'!$R$2:$R$416,"Senior")+COUNTIFS('Relevant - In CRM not valid'!$T$2:$T$46,$A45,'Relevant - In CRM not valid'!$G$2:$G$46,"UK",'Relevant - In CRM not valid'!$M$2:$M$46,"Research",'Relevant - In CRM not valid'!$R$2:$R$46,"Senior")</f>
        <v>18</v>
      </c>
      <c r="H45" s="2">
        <f>COUNTIFS('Relevant - In CRM valid'!$T$2:$T$4699,$A45,'Relevant - In CRM valid'!$G$2:$G$4699,"UK",'Relevant - In CRM valid'!$M$2:$M$4699,"Research",'Relevant - In CRM valid'!$R$2:$R$4699,"Operational")+COUNTIFS('Relevant - In CRM unknown'!$T$2:$T$253,$A45,'Relevant - In CRM unknown'!$G$2:$G$253,"UK",'Relevant - In CRM unknown'!$M$2:$M$253,"Research",'Relevant - In CRM unknown'!$R$2:$R$253,"Operational")+COUNTIFS('Relevant - IN NOW CRM valid'!$T$2:$T$2328,$A45,'Relevant - IN NOW CRM valid'!$G$2:$G$2328,"UK",'Relevant - IN NOW CRM valid'!$M$2:$M$2328,"Research",'Relevant - IN NOW CRM valid'!$R$2:$R$2328,"Operational")+COUNTIFS('Relevant - IN NOW CRM unknown'!$T$2:$T$1227,$A45,'Relevant - IN NOW CRM unknown'!$G$2:$G$1227,"UK",'Relevant - IN NOW CRM unknown'!$M$2:$M$1227,"Research",'Relevant - IN NOW CRM unknown'!$R$2:$R$1227,"Operational")+COUNTIFS('Relevant - Not CRM not valid'!$T$2:$T$416,$A45,'Relevant - Not CRM not valid'!$G$2:$G$416,"UK",'Relevant - Not CRM not valid'!$M$2:$M$416,"Research",'Relevant - Not CRM not valid'!$R$2:$R$416,"Operational")+COUNTIFS('Relevant - In CRM not valid'!$T$2:$T$46,$A45,'Relevant - In CRM not valid'!$G$2:$G$46,"UK",'Relevant - In CRM not valid'!$M$2:$M$46,"Research",'Relevant - In CRM not valid'!$R$2:$R$46,"Operational")</f>
        <v>3</v>
      </c>
      <c r="I45" s="2">
        <f>COUNTIFS('Relevant - In CRM valid'!$T$2:$T$4699,$A45,'Relevant - In CRM valid'!$G$2:$G$4699,"UK",'Relevant - In CRM valid'!$M$2:$M$4699,"Research",'Relevant - In CRM valid'!$R$2:$R$4699,"Academic")+COUNTIFS('Relevant - In CRM unknown'!$T$2:$T$253,$A45,'Relevant - In CRM unknown'!$G$2:$G$253,"UK",'Relevant - In CRM unknown'!$M$2:$M$253,"Research",'Relevant - In CRM unknown'!$R$2:$R$253,"Academic")+COUNTIFS('Relevant - IN NOW CRM valid'!$T$2:$T$2328,$A45,'Relevant - IN NOW CRM valid'!$G$2:$G$2328,"UK",'Relevant - IN NOW CRM valid'!$M$2:$M$2328,"Research",'Relevant - IN NOW CRM valid'!$R$2:$R$2328,"Academic")+COUNTIFS('Relevant - IN NOW CRM unknown'!$T$2:$T$1227,$A45,'Relevant - IN NOW CRM unknown'!$G$2:$G$1227,"UK",'Relevant - IN NOW CRM unknown'!$M$2:$M$1227,"Research",'Relevant - IN NOW CRM unknown'!$R$2:$R$1227,"Academic")+COUNTIFS('Relevant - Not CRM not valid'!$T$2:$T$416,$A45,'Relevant - Not CRM not valid'!$G$2:$G$416,"UK",'Relevant - Not CRM not valid'!$M$2:$M$416,"Research",'Relevant - Not CRM not valid'!$R$2:$R$416,"Academic")+COUNTIFS('Relevant - In CRM not valid'!$T$2:$T$46,$A45,'Relevant - In CRM not valid'!$G$2:$G$46,"UK",'Relevant - In CRM not valid'!$M$2:$M$46,"Research",'Relevant - In CRM not valid'!$R$2:$R$46,"Academic")</f>
        <v>0</v>
      </c>
      <c r="J45" s="2">
        <f>COUNTIFS('Relevant - In CRM valid'!$T$2:$T$4699,$A45,'Relevant - In CRM valid'!$G$2:$G$4699,"UK",'Relevant - In CRM valid'!$M$2:$M$4699,"Finance")+COUNTIFS('Relevant - In CRM unknown'!$T$2:$T$253,$A45,'Relevant - In CRM unknown'!$G$2:$G$253,"UK",'Relevant - In CRM unknown'!$M$2:$M$253,"Finance")+COUNTIFS('Relevant - IN NOW CRM valid'!$T$2:$T$2328,$A45,'Relevant - IN NOW CRM valid'!$G$2:$G$2328,"UK",'Relevant - IN NOW CRM valid'!$M$2:$M$2328,"Finance")+COUNTIFS('Relevant - IN NOW CRM unknown'!$T$2:$T$1227,$A45,'Relevant - IN NOW CRM unknown'!$G$2:$G$1227,"UK",'Relevant - IN NOW CRM unknown'!$M$2:$M$1227,"Finance")+COUNTIFS('Relevant - Not CRM not valid'!$T$2:$T$416,$A45,'Relevant - Not CRM not valid'!$G$2:$G$416,"UK",'Relevant - Not CRM not valid'!$M$2:$M$416,"Finance")+COUNTIFS('Relevant - In CRM not valid'!$T$2:$T$46,$A45,'Relevant - In CRM not valid'!$G$2:$G$46,"UK",'Relevant - In CRM not valid'!$M$2:$M$46,"Finance")</f>
        <v>2</v>
      </c>
      <c r="K45" s="2">
        <f>COUNTIFS('Relevant - In CRM valid'!$T$2:$T$4699,$A45,'Relevant - In CRM valid'!$G$2:$G$4699,"UK",'Relevant - In CRM valid'!$M$2:$M$4699,"IT/Systems")+COUNTIFS('Relevant - In CRM unknown'!$T$2:$T$253,$A45,'Relevant - In CRM unknown'!$G$2:$G$253,"UK",'Relevant - In CRM unknown'!$M$2:$M$253,"IT/Systems")+COUNTIFS('Relevant - IN NOW CRM valid'!$T$2:$T$2328,$A45,'Relevant - IN NOW CRM valid'!$G$2:$G$2328,"UK",'Relevant - IN NOW CRM valid'!$M$2:$M$2328,"IT/Systems")+COUNTIFS('Relevant - IN NOW CRM unknown'!$T$2:$T$1227,$A45,'Relevant - IN NOW CRM unknown'!$G$2:$G$1227,"UK",'Relevant - IN NOW CRM unknown'!$M$2:$M$1227,"IT/Systems")+COUNTIFS('Relevant - Not CRM not valid'!$T$2:$T$416,$A45,'Relevant - Not CRM not valid'!$G$2:$G$416,"UK",'Relevant - Not CRM not valid'!$M$2:$M$416,"IT/Systems")+COUNTIFS('Relevant - In CRM not valid'!$T$2:$T$46,$A45,'Relevant - In CRM not valid'!$G$2:$G$46,"UK",'Relevant - In CRM not valid'!$M$2:$M$46,"IT/Systems")</f>
        <v>2</v>
      </c>
      <c r="L45" s="2">
        <f>COUNTIFS('Relevant - In CRM valid'!$T$2:$T$4699,$A45,'Relevant - In CRM valid'!$G$2:$G$4699,"UK",'Relevant - In CRM valid'!$M$2:$M$4699,"")+COUNTIFS('Relevant - In CRM unknown'!$T$2:$T$253,$A45,'Relevant - In CRM unknown'!$G$2:$G$253,"UK",'Relevant - In CRM unknown'!$M$2:$M$253,"")+COUNTIFS('Relevant - IN NOW CRM valid'!$T$2:$T$2328,$A45,'Relevant - IN NOW CRM valid'!$G$2:$G$2328,"UK",'Relevant - IN NOW CRM valid'!$M$2:$M$2328,"")+COUNTIFS('Relevant - IN NOW CRM unknown'!$T$2:$T$1227,$A45,'Relevant - IN NOW CRM unknown'!$G$2:$G$1227,"UK",'Relevant - IN NOW CRM unknown'!$M$2:$M$1227,"")+COUNTIFS('Relevant - Not CRM not valid'!$T$2:$T$416,$A45,'Relevant - Not CRM not valid'!$G$2:$G$416,"UK",'Relevant - Not CRM not valid'!$M$2:$M$416,"")+COUNTIFS('Relevant - In CRM not valid'!$T$2:$T$46,$A45,'Relevant - In CRM not valid'!$G$2:$G$46,"UK",'Relevant - In CRM not valid'!$M$2:$M$46,"")</f>
        <v>12</v>
      </c>
      <c r="M45" s="2">
        <f t="shared" si="0"/>
        <v>3</v>
      </c>
      <c r="N45" s="2">
        <f>COUNTIFS('Relevant - In CRM valid'!$T$2:$T$4699,$A45,'Relevant - In CRM valid'!$G$2:$G$4699,"UK",'Relevant - In CRM valid'!$Q$2:$Q$4699,"valid")+COUNTIFS('Relevant - In CRM unknown'!$T$2:$T$253,$A45,'Relevant - In CRM unknown'!$G$2:$G$253,"UK",'Relevant - In CRM unknown'!$Q$2:$Q$253,"valid")+COUNTIFS('Relevant - IN NOW CRM valid'!$T$2:$T$2328,$A45,'Relevant - IN NOW CRM valid'!$G$2:$G$2328,"UK",'Relevant - IN NOW CRM valid'!$Q$2:$Q$2328,"valid")+COUNTIFS('Relevant - IN NOW CRM unknown'!$T$2:$T$1227,$A45,'Relevant - IN NOW CRM unknown'!$G$2:$G$1227,"UK",'Relevant - IN NOW CRM unknown'!$Q$2:$Q$1227,"valid")+COUNTIFS('Relevant - Not CRM not valid'!$T$2:$T$416,$A45,'Relevant - Not CRM not valid'!$G$2:$G$416,"UK",'Relevant - Not CRM not valid'!$Q$2:$Q$416,"valid")+COUNTIFS('Relevant - In CRM not valid'!$T$2:$T$46,$A45,'Relevant - In CRM not valid'!$G$2:$G$46,"UK",'Relevant - In CRM not valid'!$Q$2:$Q$46,"valid")</f>
        <v>8</v>
      </c>
      <c r="O45" s="2" t="str">
        <f t="shared" si="1"/>
        <v/>
      </c>
    </row>
    <row r="46" spans="1:15" ht="15" customHeight="1">
      <c r="A46" s="2" t="s">
        <v>187</v>
      </c>
      <c r="B46" s="2" t="s">
        <v>188</v>
      </c>
      <c r="C46" s="2" t="s">
        <v>95</v>
      </c>
      <c r="D46" s="2" t="str">
        <f>IFERROR(INDEX('UK Target Institutions'!$D$2:$D$727,MATCH($A46,'UK Target Institutions'!$A$2:$A$727,0)),"")</f>
        <v>Yes</v>
      </c>
      <c r="E46" s="2">
        <f>COUNTIFS('Relevant - In CRM valid'!$T$2:$T$4699,$A46,'Relevant - In CRM valid'!$G$2:$G$4699,"UK")+COUNTIFS('Relevant - In CRM unknown'!$T$2:$T$253,$A46,'Relevant - In CRM unknown'!$G$2:$G$253,"UK")+COUNTIFS('Relevant - IN NOW CRM valid'!$T$2:$T$2328,$A46,'Relevant - IN NOW CRM valid'!$G$2:$G$2328,"UK")+COUNTIFS('Relevant - IN NOW CRM unknown'!$T$2:$T$1227,$A46,'Relevant - IN NOW CRM unknown'!$G$2:$G$1227,"UK")+COUNTIFS('Relevant - Not CRM not valid'!$T$2:$T$416,$A46,'Relevant - Not CRM not valid'!$G$2:$G$416,"UK")+COUNTIFS('Relevant - In CRM not valid'!$T$2:$T$46,$A46,'Relevant - In CRM not valid'!$G$2:$G$46,"UK")</f>
        <v>41</v>
      </c>
      <c r="F46" s="2">
        <f>COUNTIFS('Relevant - In CRM valid'!$T$2:$T$4699,$A46,'Relevant - In CRM valid'!$G$2:$G$4699,"UK",'Relevant - In CRM valid'!$M$2:$M$4699,"Research")+COUNTIFS('Relevant - In CRM unknown'!$T$2:$T$253,$A46,'Relevant - In CRM unknown'!$G$2:$G$253,"UK",'Relevant - In CRM unknown'!$M$2:$M$253,"Research")+COUNTIFS('Relevant - IN NOW CRM valid'!$T$2:$T$2328,$A46,'Relevant - IN NOW CRM valid'!$G$2:$G$2328,"UK",'Relevant - IN NOW CRM valid'!$M$2:$M$2328,"Research")+COUNTIFS('Relevant - IN NOW CRM unknown'!$T$2:$T$1227,$A46,'Relevant - IN NOW CRM unknown'!$G$2:$G$1227,"UK",'Relevant - IN NOW CRM unknown'!$M$2:$M$1227,"Research")+COUNTIFS('Relevant - Not CRM not valid'!$T$2:$T$416,$A46,'Relevant - Not CRM not valid'!$G$2:$G$416,"UK",'Relevant - Not CRM not valid'!$M$2:$M$416,"Research")+COUNTIFS('Relevant - In CRM not valid'!$T$2:$T$46,$A46,'Relevant - In CRM not valid'!$G$2:$G$46,"UK",'Relevant - In CRM not valid'!$M$2:$M$46,"Research")</f>
        <v>36</v>
      </c>
      <c r="G46" s="2">
        <f>COUNTIFS('Relevant - In CRM valid'!$T$2:$T$4699,$A46,'Relevant - In CRM valid'!$G$2:$G$4699,"UK",'Relevant - In CRM valid'!$M$2:$M$4699,"Research",'Relevant - In CRM valid'!$R$2:$R$4699,"Senior")+COUNTIFS('Relevant - In CRM unknown'!$T$2:$T$253,$A46,'Relevant - In CRM unknown'!$G$2:$G$253,"UK",'Relevant - In CRM unknown'!$M$2:$M$253,"Research",'Relevant - In CRM unknown'!$R$2:$R$253,"Senior")+COUNTIFS('Relevant - IN NOW CRM valid'!$T$2:$T$2328,$A46,'Relevant - IN NOW CRM valid'!$G$2:$G$2328,"UK",'Relevant - IN NOW CRM valid'!$M$2:$M$2328,"Research",'Relevant - IN NOW CRM valid'!$R$2:$R$2328,"Senior")+COUNTIFS('Relevant - IN NOW CRM unknown'!$T$2:$T$1227,$A46,'Relevant - IN NOW CRM unknown'!$G$2:$G$1227,"UK",'Relevant - IN NOW CRM unknown'!$M$2:$M$1227,"Research",'Relevant - IN NOW CRM unknown'!$R$2:$R$1227,"Senior")+COUNTIFS('Relevant - Not CRM not valid'!$T$2:$T$416,$A46,'Relevant - Not CRM not valid'!$G$2:$G$416,"UK",'Relevant - Not CRM not valid'!$M$2:$M$416,"Research",'Relevant - Not CRM not valid'!$R$2:$R$416,"Senior")+COUNTIFS('Relevant - In CRM not valid'!$T$2:$T$46,$A46,'Relevant - In CRM not valid'!$G$2:$G$46,"UK",'Relevant - In CRM not valid'!$M$2:$M$46,"Research",'Relevant - In CRM not valid'!$R$2:$R$46,"Senior")</f>
        <v>11</v>
      </c>
      <c r="H46" s="2">
        <f>COUNTIFS('Relevant - In CRM valid'!$T$2:$T$4699,$A46,'Relevant - In CRM valid'!$G$2:$G$4699,"UK",'Relevant - In CRM valid'!$M$2:$M$4699,"Research",'Relevant - In CRM valid'!$R$2:$R$4699,"Operational")+COUNTIFS('Relevant - In CRM unknown'!$T$2:$T$253,$A46,'Relevant - In CRM unknown'!$G$2:$G$253,"UK",'Relevant - In CRM unknown'!$M$2:$M$253,"Research",'Relevant - In CRM unknown'!$R$2:$R$253,"Operational")+COUNTIFS('Relevant - IN NOW CRM valid'!$T$2:$T$2328,$A46,'Relevant - IN NOW CRM valid'!$G$2:$G$2328,"UK",'Relevant - IN NOW CRM valid'!$M$2:$M$2328,"Research",'Relevant - IN NOW CRM valid'!$R$2:$R$2328,"Operational")+COUNTIFS('Relevant - IN NOW CRM unknown'!$T$2:$T$1227,$A46,'Relevant - IN NOW CRM unknown'!$G$2:$G$1227,"UK",'Relevant - IN NOW CRM unknown'!$M$2:$M$1227,"Research",'Relevant - IN NOW CRM unknown'!$R$2:$R$1227,"Operational")+COUNTIFS('Relevant - Not CRM not valid'!$T$2:$T$416,$A46,'Relevant - Not CRM not valid'!$G$2:$G$416,"UK",'Relevant - Not CRM not valid'!$M$2:$M$416,"Research",'Relevant - Not CRM not valid'!$R$2:$R$416,"Operational")+COUNTIFS('Relevant - In CRM not valid'!$T$2:$T$46,$A46,'Relevant - In CRM not valid'!$G$2:$G$46,"UK",'Relevant - In CRM not valid'!$M$2:$M$46,"Research",'Relevant - In CRM not valid'!$R$2:$R$46,"Operational")</f>
        <v>24</v>
      </c>
      <c r="I46" s="2">
        <f>COUNTIFS('Relevant - In CRM valid'!$T$2:$T$4699,$A46,'Relevant - In CRM valid'!$G$2:$G$4699,"UK",'Relevant - In CRM valid'!$M$2:$M$4699,"Research",'Relevant - In CRM valid'!$R$2:$R$4699,"Academic")+COUNTIFS('Relevant - In CRM unknown'!$T$2:$T$253,$A46,'Relevant - In CRM unknown'!$G$2:$G$253,"UK",'Relevant - In CRM unknown'!$M$2:$M$253,"Research",'Relevant - In CRM unknown'!$R$2:$R$253,"Academic")+COUNTIFS('Relevant - IN NOW CRM valid'!$T$2:$T$2328,$A46,'Relevant - IN NOW CRM valid'!$G$2:$G$2328,"UK",'Relevant - IN NOW CRM valid'!$M$2:$M$2328,"Research",'Relevant - IN NOW CRM valid'!$R$2:$R$2328,"Academic")+COUNTIFS('Relevant - IN NOW CRM unknown'!$T$2:$T$1227,$A46,'Relevant - IN NOW CRM unknown'!$G$2:$G$1227,"UK",'Relevant - IN NOW CRM unknown'!$M$2:$M$1227,"Research",'Relevant - IN NOW CRM unknown'!$R$2:$R$1227,"Academic")+COUNTIFS('Relevant - Not CRM not valid'!$T$2:$T$416,$A46,'Relevant - Not CRM not valid'!$G$2:$G$416,"UK",'Relevant - Not CRM not valid'!$M$2:$M$416,"Research",'Relevant - Not CRM not valid'!$R$2:$R$416,"Academic")+COUNTIFS('Relevant - In CRM not valid'!$T$2:$T$46,$A46,'Relevant - In CRM not valid'!$G$2:$G$46,"UK",'Relevant - In CRM not valid'!$M$2:$M$46,"Research",'Relevant - In CRM not valid'!$R$2:$R$46,"Academic")</f>
        <v>1</v>
      </c>
      <c r="J46" s="2">
        <f>COUNTIFS('Relevant - In CRM valid'!$T$2:$T$4699,$A46,'Relevant - In CRM valid'!$G$2:$G$4699,"UK",'Relevant - In CRM valid'!$M$2:$M$4699,"Finance")+COUNTIFS('Relevant - In CRM unknown'!$T$2:$T$253,$A46,'Relevant - In CRM unknown'!$G$2:$G$253,"UK",'Relevant - In CRM unknown'!$M$2:$M$253,"Finance")+COUNTIFS('Relevant - IN NOW CRM valid'!$T$2:$T$2328,$A46,'Relevant - IN NOW CRM valid'!$G$2:$G$2328,"UK",'Relevant - IN NOW CRM valid'!$M$2:$M$2328,"Finance")+COUNTIFS('Relevant - IN NOW CRM unknown'!$T$2:$T$1227,$A46,'Relevant - IN NOW CRM unknown'!$G$2:$G$1227,"UK",'Relevant - IN NOW CRM unknown'!$M$2:$M$1227,"Finance")+COUNTIFS('Relevant - Not CRM not valid'!$T$2:$T$416,$A46,'Relevant - Not CRM not valid'!$G$2:$G$416,"UK",'Relevant - Not CRM not valid'!$M$2:$M$416,"Finance")+COUNTIFS('Relevant - In CRM not valid'!$T$2:$T$46,$A46,'Relevant - In CRM not valid'!$G$2:$G$46,"UK",'Relevant - In CRM not valid'!$M$2:$M$46,"Finance")</f>
        <v>2</v>
      </c>
      <c r="K46" s="2">
        <f>COUNTIFS('Relevant - In CRM valid'!$T$2:$T$4699,$A46,'Relevant - In CRM valid'!$G$2:$G$4699,"UK",'Relevant - In CRM valid'!$M$2:$M$4699,"IT/Systems")+COUNTIFS('Relevant - In CRM unknown'!$T$2:$T$253,$A46,'Relevant - In CRM unknown'!$G$2:$G$253,"UK",'Relevant - In CRM unknown'!$M$2:$M$253,"IT/Systems")+COUNTIFS('Relevant - IN NOW CRM valid'!$T$2:$T$2328,$A46,'Relevant - IN NOW CRM valid'!$G$2:$G$2328,"UK",'Relevant - IN NOW CRM valid'!$M$2:$M$2328,"IT/Systems")+COUNTIFS('Relevant - IN NOW CRM unknown'!$T$2:$T$1227,$A46,'Relevant - IN NOW CRM unknown'!$G$2:$G$1227,"UK",'Relevant - IN NOW CRM unknown'!$M$2:$M$1227,"IT/Systems")+COUNTIFS('Relevant - Not CRM not valid'!$T$2:$T$416,$A46,'Relevant - Not CRM not valid'!$G$2:$G$416,"UK",'Relevant - Not CRM not valid'!$M$2:$M$416,"IT/Systems")+COUNTIFS('Relevant - In CRM not valid'!$T$2:$T$46,$A46,'Relevant - In CRM not valid'!$G$2:$G$46,"UK",'Relevant - In CRM not valid'!$M$2:$M$46,"IT/Systems")</f>
        <v>2</v>
      </c>
      <c r="L46" s="2">
        <f>COUNTIFS('Relevant - In CRM valid'!$T$2:$T$4699,$A46,'Relevant - In CRM valid'!$G$2:$G$4699,"UK",'Relevant - In CRM valid'!$M$2:$M$4699,"")+COUNTIFS('Relevant - In CRM unknown'!$T$2:$T$253,$A46,'Relevant - In CRM unknown'!$G$2:$G$253,"UK",'Relevant - In CRM unknown'!$M$2:$M$253,"")+COUNTIFS('Relevant - IN NOW CRM valid'!$T$2:$T$2328,$A46,'Relevant - IN NOW CRM valid'!$G$2:$G$2328,"UK",'Relevant - IN NOW CRM valid'!$M$2:$M$2328,"")+COUNTIFS('Relevant - IN NOW CRM unknown'!$T$2:$T$1227,$A46,'Relevant - IN NOW CRM unknown'!$G$2:$G$1227,"UK",'Relevant - IN NOW CRM unknown'!$M$2:$M$1227,"")+COUNTIFS('Relevant - Not CRM not valid'!$T$2:$T$416,$A46,'Relevant - Not CRM not valid'!$G$2:$G$416,"UK",'Relevant - Not CRM not valid'!$M$2:$M$416,"")+COUNTIFS('Relevant - In CRM not valid'!$T$2:$T$46,$A46,'Relevant - In CRM not valid'!$G$2:$G$46,"UK",'Relevant - In CRM not valid'!$M$2:$M$46,"")</f>
        <v>1</v>
      </c>
      <c r="M46" s="2">
        <f t="shared" si="0"/>
        <v>3</v>
      </c>
      <c r="N46" s="2">
        <f>COUNTIFS('Relevant - In CRM valid'!$T$2:$T$4699,$A46,'Relevant - In CRM valid'!$G$2:$G$4699,"UK",'Relevant - In CRM valid'!$Q$2:$Q$4699,"valid")+COUNTIFS('Relevant - In CRM unknown'!$T$2:$T$253,$A46,'Relevant - In CRM unknown'!$G$2:$G$253,"UK",'Relevant - In CRM unknown'!$Q$2:$Q$253,"valid")+COUNTIFS('Relevant - IN NOW CRM valid'!$T$2:$T$2328,$A46,'Relevant - IN NOW CRM valid'!$G$2:$G$2328,"UK",'Relevant - IN NOW CRM valid'!$Q$2:$Q$2328,"valid")+COUNTIFS('Relevant - IN NOW CRM unknown'!$T$2:$T$1227,$A46,'Relevant - IN NOW CRM unknown'!$G$2:$G$1227,"UK",'Relevant - IN NOW CRM unknown'!$Q$2:$Q$1227,"valid")+COUNTIFS('Relevant - Not CRM not valid'!$T$2:$T$416,$A46,'Relevant - Not CRM not valid'!$G$2:$G$416,"UK",'Relevant - Not CRM not valid'!$Q$2:$Q$416,"valid")+COUNTIFS('Relevant - In CRM not valid'!$T$2:$T$46,$A46,'Relevant - In CRM not valid'!$G$2:$G$46,"UK",'Relevant - In CRM not valid'!$Q$2:$Q$46,"valid")</f>
        <v>36</v>
      </c>
      <c r="O46" s="2" t="str">
        <f t="shared" si="1"/>
        <v/>
      </c>
    </row>
    <row r="47" spans="1:15" ht="15" customHeight="1">
      <c r="A47" s="2" t="s">
        <v>189</v>
      </c>
      <c r="B47" s="2" t="s">
        <v>190</v>
      </c>
      <c r="C47" s="2" t="s">
        <v>95</v>
      </c>
      <c r="D47" s="2" t="str">
        <f>IFERROR(INDEX('UK Target Institutions'!$D$2:$D$727,MATCH($A47,'UK Target Institutions'!$A$2:$A$727,0)),"")</f>
        <v>Yes</v>
      </c>
      <c r="E47" s="2">
        <f>COUNTIFS('Relevant - In CRM valid'!$T$2:$T$4699,$A47,'Relevant - In CRM valid'!$G$2:$G$4699,"UK")+COUNTIFS('Relevant - In CRM unknown'!$T$2:$T$253,$A47,'Relevant - In CRM unknown'!$G$2:$G$253,"UK")+COUNTIFS('Relevant - IN NOW CRM valid'!$T$2:$T$2328,$A47,'Relevant - IN NOW CRM valid'!$G$2:$G$2328,"UK")+COUNTIFS('Relevant - IN NOW CRM unknown'!$T$2:$T$1227,$A47,'Relevant - IN NOW CRM unknown'!$G$2:$G$1227,"UK")+COUNTIFS('Relevant - Not CRM not valid'!$T$2:$T$416,$A47,'Relevant - Not CRM not valid'!$G$2:$G$416,"UK")+COUNTIFS('Relevant - In CRM not valid'!$T$2:$T$46,$A47,'Relevant - In CRM not valid'!$G$2:$G$46,"UK")</f>
        <v>38</v>
      </c>
      <c r="F47" s="2">
        <f>COUNTIFS('Relevant - In CRM valid'!$T$2:$T$4699,$A47,'Relevant - In CRM valid'!$G$2:$G$4699,"UK",'Relevant - In CRM valid'!$M$2:$M$4699,"Research")+COUNTIFS('Relevant - In CRM unknown'!$T$2:$T$253,$A47,'Relevant - In CRM unknown'!$G$2:$G$253,"UK",'Relevant - In CRM unknown'!$M$2:$M$253,"Research")+COUNTIFS('Relevant - IN NOW CRM valid'!$T$2:$T$2328,$A47,'Relevant - IN NOW CRM valid'!$G$2:$G$2328,"UK",'Relevant - IN NOW CRM valid'!$M$2:$M$2328,"Research")+COUNTIFS('Relevant - IN NOW CRM unknown'!$T$2:$T$1227,$A47,'Relevant - IN NOW CRM unknown'!$G$2:$G$1227,"UK",'Relevant - IN NOW CRM unknown'!$M$2:$M$1227,"Research")+COUNTIFS('Relevant - Not CRM not valid'!$T$2:$T$416,$A47,'Relevant - Not CRM not valid'!$G$2:$G$416,"UK",'Relevant - Not CRM not valid'!$M$2:$M$416,"Research")+COUNTIFS('Relevant - In CRM not valid'!$T$2:$T$46,$A47,'Relevant - In CRM not valid'!$G$2:$G$46,"UK",'Relevant - In CRM not valid'!$M$2:$M$46,"Research")</f>
        <v>25</v>
      </c>
      <c r="G47" s="2">
        <f>COUNTIFS('Relevant - In CRM valid'!$T$2:$T$4699,$A47,'Relevant - In CRM valid'!$G$2:$G$4699,"UK",'Relevant - In CRM valid'!$M$2:$M$4699,"Research",'Relevant - In CRM valid'!$R$2:$R$4699,"Senior")+COUNTIFS('Relevant - In CRM unknown'!$T$2:$T$253,$A47,'Relevant - In CRM unknown'!$G$2:$G$253,"UK",'Relevant - In CRM unknown'!$M$2:$M$253,"Research",'Relevant - In CRM unknown'!$R$2:$R$253,"Senior")+COUNTIFS('Relevant - IN NOW CRM valid'!$T$2:$T$2328,$A47,'Relevant - IN NOW CRM valid'!$G$2:$G$2328,"UK",'Relevant - IN NOW CRM valid'!$M$2:$M$2328,"Research",'Relevant - IN NOW CRM valid'!$R$2:$R$2328,"Senior")+COUNTIFS('Relevant - IN NOW CRM unknown'!$T$2:$T$1227,$A47,'Relevant - IN NOW CRM unknown'!$G$2:$G$1227,"UK",'Relevant - IN NOW CRM unknown'!$M$2:$M$1227,"Research",'Relevant - IN NOW CRM unknown'!$R$2:$R$1227,"Senior")+COUNTIFS('Relevant - Not CRM not valid'!$T$2:$T$416,$A47,'Relevant - Not CRM not valid'!$G$2:$G$416,"UK",'Relevant - Not CRM not valid'!$M$2:$M$416,"Research",'Relevant - Not CRM not valid'!$R$2:$R$416,"Senior")+COUNTIFS('Relevant - In CRM not valid'!$T$2:$T$46,$A47,'Relevant - In CRM not valid'!$G$2:$G$46,"UK",'Relevant - In CRM not valid'!$M$2:$M$46,"Research",'Relevant - In CRM not valid'!$R$2:$R$46,"Senior")</f>
        <v>8</v>
      </c>
      <c r="H47" s="2">
        <f>COUNTIFS('Relevant - In CRM valid'!$T$2:$T$4699,$A47,'Relevant - In CRM valid'!$G$2:$G$4699,"UK",'Relevant - In CRM valid'!$M$2:$M$4699,"Research",'Relevant - In CRM valid'!$R$2:$R$4699,"Operational")+COUNTIFS('Relevant - In CRM unknown'!$T$2:$T$253,$A47,'Relevant - In CRM unknown'!$G$2:$G$253,"UK",'Relevant - In CRM unknown'!$M$2:$M$253,"Research",'Relevant - In CRM unknown'!$R$2:$R$253,"Operational")+COUNTIFS('Relevant - IN NOW CRM valid'!$T$2:$T$2328,$A47,'Relevant - IN NOW CRM valid'!$G$2:$G$2328,"UK",'Relevant - IN NOW CRM valid'!$M$2:$M$2328,"Research",'Relevant - IN NOW CRM valid'!$R$2:$R$2328,"Operational")+COUNTIFS('Relevant - IN NOW CRM unknown'!$T$2:$T$1227,$A47,'Relevant - IN NOW CRM unknown'!$G$2:$G$1227,"UK",'Relevant - IN NOW CRM unknown'!$M$2:$M$1227,"Research",'Relevant - IN NOW CRM unknown'!$R$2:$R$1227,"Operational")+COUNTIFS('Relevant - Not CRM not valid'!$T$2:$T$416,$A47,'Relevant - Not CRM not valid'!$G$2:$G$416,"UK",'Relevant - Not CRM not valid'!$M$2:$M$416,"Research",'Relevant - Not CRM not valid'!$R$2:$R$416,"Operational")+COUNTIFS('Relevant - In CRM not valid'!$T$2:$T$46,$A47,'Relevant - In CRM not valid'!$G$2:$G$46,"UK",'Relevant - In CRM not valid'!$M$2:$M$46,"Research",'Relevant - In CRM not valid'!$R$2:$R$46,"Operational")</f>
        <v>17</v>
      </c>
      <c r="I47" s="2">
        <f>COUNTIFS('Relevant - In CRM valid'!$T$2:$T$4699,$A47,'Relevant - In CRM valid'!$G$2:$G$4699,"UK",'Relevant - In CRM valid'!$M$2:$M$4699,"Research",'Relevant - In CRM valid'!$R$2:$R$4699,"Academic")+COUNTIFS('Relevant - In CRM unknown'!$T$2:$T$253,$A47,'Relevant - In CRM unknown'!$G$2:$G$253,"UK",'Relevant - In CRM unknown'!$M$2:$M$253,"Research",'Relevant - In CRM unknown'!$R$2:$R$253,"Academic")+COUNTIFS('Relevant - IN NOW CRM valid'!$T$2:$T$2328,$A47,'Relevant - IN NOW CRM valid'!$G$2:$G$2328,"UK",'Relevant - IN NOW CRM valid'!$M$2:$M$2328,"Research",'Relevant - IN NOW CRM valid'!$R$2:$R$2328,"Academic")+COUNTIFS('Relevant - IN NOW CRM unknown'!$T$2:$T$1227,$A47,'Relevant - IN NOW CRM unknown'!$G$2:$G$1227,"UK",'Relevant - IN NOW CRM unknown'!$M$2:$M$1227,"Research",'Relevant - IN NOW CRM unknown'!$R$2:$R$1227,"Academic")+COUNTIFS('Relevant - Not CRM not valid'!$T$2:$T$416,$A47,'Relevant - Not CRM not valid'!$G$2:$G$416,"UK",'Relevant - Not CRM not valid'!$M$2:$M$416,"Research",'Relevant - Not CRM not valid'!$R$2:$R$416,"Academic")+COUNTIFS('Relevant - In CRM not valid'!$T$2:$T$46,$A47,'Relevant - In CRM not valid'!$G$2:$G$46,"UK",'Relevant - In CRM not valid'!$M$2:$M$46,"Research",'Relevant - In CRM not valid'!$R$2:$R$46,"Academic")</f>
        <v>0</v>
      </c>
      <c r="J47" s="2">
        <f>COUNTIFS('Relevant - In CRM valid'!$T$2:$T$4699,$A47,'Relevant - In CRM valid'!$G$2:$G$4699,"UK",'Relevant - In CRM valid'!$M$2:$M$4699,"Finance")+COUNTIFS('Relevant - In CRM unknown'!$T$2:$T$253,$A47,'Relevant - In CRM unknown'!$G$2:$G$253,"UK",'Relevant - In CRM unknown'!$M$2:$M$253,"Finance")+COUNTIFS('Relevant - IN NOW CRM valid'!$T$2:$T$2328,$A47,'Relevant - IN NOW CRM valid'!$G$2:$G$2328,"UK",'Relevant - IN NOW CRM valid'!$M$2:$M$2328,"Finance")+COUNTIFS('Relevant - IN NOW CRM unknown'!$T$2:$T$1227,$A47,'Relevant - IN NOW CRM unknown'!$G$2:$G$1227,"UK",'Relevant - IN NOW CRM unknown'!$M$2:$M$1227,"Finance")+COUNTIFS('Relevant - Not CRM not valid'!$T$2:$T$416,$A47,'Relevant - Not CRM not valid'!$G$2:$G$416,"UK",'Relevant - Not CRM not valid'!$M$2:$M$416,"Finance")+COUNTIFS('Relevant - In CRM not valid'!$T$2:$T$46,$A47,'Relevant - In CRM not valid'!$G$2:$G$46,"UK",'Relevant - In CRM not valid'!$M$2:$M$46,"Finance")</f>
        <v>8</v>
      </c>
      <c r="K47" s="2">
        <f>COUNTIFS('Relevant - In CRM valid'!$T$2:$T$4699,$A47,'Relevant - In CRM valid'!$G$2:$G$4699,"UK",'Relevant - In CRM valid'!$M$2:$M$4699,"IT/Systems")+COUNTIFS('Relevant - In CRM unknown'!$T$2:$T$253,$A47,'Relevant - In CRM unknown'!$G$2:$G$253,"UK",'Relevant - In CRM unknown'!$M$2:$M$253,"IT/Systems")+COUNTIFS('Relevant - IN NOW CRM valid'!$T$2:$T$2328,$A47,'Relevant - IN NOW CRM valid'!$G$2:$G$2328,"UK",'Relevant - IN NOW CRM valid'!$M$2:$M$2328,"IT/Systems")+COUNTIFS('Relevant - IN NOW CRM unknown'!$T$2:$T$1227,$A47,'Relevant - IN NOW CRM unknown'!$G$2:$G$1227,"UK",'Relevant - IN NOW CRM unknown'!$M$2:$M$1227,"IT/Systems")+COUNTIFS('Relevant - Not CRM not valid'!$T$2:$T$416,$A47,'Relevant - Not CRM not valid'!$G$2:$G$416,"UK",'Relevant - Not CRM not valid'!$M$2:$M$416,"IT/Systems")+COUNTIFS('Relevant - In CRM not valid'!$T$2:$T$46,$A47,'Relevant - In CRM not valid'!$G$2:$G$46,"UK",'Relevant - In CRM not valid'!$M$2:$M$46,"IT/Systems")</f>
        <v>2</v>
      </c>
      <c r="L47" s="2">
        <f>COUNTIFS('Relevant - In CRM valid'!$T$2:$T$4699,$A47,'Relevant - In CRM valid'!$G$2:$G$4699,"UK",'Relevant - In CRM valid'!$M$2:$M$4699,"")+COUNTIFS('Relevant - In CRM unknown'!$T$2:$T$253,$A47,'Relevant - In CRM unknown'!$G$2:$G$253,"UK",'Relevant - In CRM unknown'!$M$2:$M$253,"")+COUNTIFS('Relevant - IN NOW CRM valid'!$T$2:$T$2328,$A47,'Relevant - IN NOW CRM valid'!$G$2:$G$2328,"UK",'Relevant - IN NOW CRM valid'!$M$2:$M$2328,"")+COUNTIFS('Relevant - IN NOW CRM unknown'!$T$2:$T$1227,$A47,'Relevant - IN NOW CRM unknown'!$G$2:$G$1227,"UK",'Relevant - IN NOW CRM unknown'!$M$2:$M$1227,"")+COUNTIFS('Relevant - Not CRM not valid'!$T$2:$T$416,$A47,'Relevant - Not CRM not valid'!$G$2:$G$416,"UK",'Relevant - Not CRM not valid'!$M$2:$M$416,"")+COUNTIFS('Relevant - In CRM not valid'!$T$2:$T$46,$A47,'Relevant - In CRM not valid'!$G$2:$G$46,"UK",'Relevant - In CRM not valid'!$M$2:$M$46,"")</f>
        <v>0</v>
      </c>
      <c r="M47" s="2">
        <f t="shared" si="0"/>
        <v>3</v>
      </c>
      <c r="N47" s="2">
        <f>COUNTIFS('Relevant - In CRM valid'!$T$2:$T$4699,$A47,'Relevant - In CRM valid'!$G$2:$G$4699,"UK",'Relevant - In CRM valid'!$Q$2:$Q$4699,"valid")+COUNTIFS('Relevant - In CRM unknown'!$T$2:$T$253,$A47,'Relevant - In CRM unknown'!$G$2:$G$253,"UK",'Relevant - In CRM unknown'!$Q$2:$Q$253,"valid")+COUNTIFS('Relevant - IN NOW CRM valid'!$T$2:$T$2328,$A47,'Relevant - IN NOW CRM valid'!$G$2:$G$2328,"UK",'Relevant - IN NOW CRM valid'!$Q$2:$Q$2328,"valid")+COUNTIFS('Relevant - IN NOW CRM unknown'!$T$2:$T$1227,$A47,'Relevant - IN NOW CRM unknown'!$G$2:$G$1227,"UK",'Relevant - IN NOW CRM unknown'!$Q$2:$Q$1227,"valid")+COUNTIFS('Relevant - Not CRM not valid'!$T$2:$T$416,$A47,'Relevant - Not CRM not valid'!$G$2:$G$416,"UK",'Relevant - Not CRM not valid'!$Q$2:$Q$416,"valid")+COUNTIFS('Relevant - In CRM not valid'!$T$2:$T$46,$A47,'Relevant - In CRM not valid'!$G$2:$G$46,"UK",'Relevant - In CRM not valid'!$Q$2:$Q$46,"valid")</f>
        <v>20</v>
      </c>
      <c r="O47" s="2" t="str">
        <f t="shared" si="1"/>
        <v/>
      </c>
    </row>
    <row r="48" spans="1:15" ht="15" customHeight="1">
      <c r="A48" s="2" t="s">
        <v>191</v>
      </c>
      <c r="B48" s="2" t="s">
        <v>192</v>
      </c>
      <c r="C48" s="2" t="s">
        <v>193</v>
      </c>
      <c r="D48" s="2" t="str">
        <f>IFERROR(INDEX('UK Target Institutions'!$D$2:$D$727,MATCH($A48,'UK Target Institutions'!$A$2:$A$727,0)),"")</f>
        <v>Yes</v>
      </c>
      <c r="E48" s="2">
        <f>COUNTIFS('Relevant - In CRM valid'!$T$2:$T$4699,$A48,'Relevant - In CRM valid'!$G$2:$G$4699,"UK")+COUNTIFS('Relevant - In CRM unknown'!$T$2:$T$253,$A48,'Relevant - In CRM unknown'!$G$2:$G$253,"UK")+COUNTIFS('Relevant - IN NOW CRM valid'!$T$2:$T$2328,$A48,'Relevant - IN NOW CRM valid'!$G$2:$G$2328,"UK")+COUNTIFS('Relevant - IN NOW CRM unknown'!$T$2:$T$1227,$A48,'Relevant - IN NOW CRM unknown'!$G$2:$G$1227,"UK")+COUNTIFS('Relevant - Not CRM not valid'!$T$2:$T$416,$A48,'Relevant - Not CRM not valid'!$G$2:$G$416,"UK")+COUNTIFS('Relevant - In CRM not valid'!$T$2:$T$46,$A48,'Relevant - In CRM not valid'!$G$2:$G$46,"UK")</f>
        <v>38</v>
      </c>
      <c r="F48" s="2">
        <f>COUNTIFS('Relevant - In CRM valid'!$T$2:$T$4699,$A48,'Relevant - In CRM valid'!$G$2:$G$4699,"UK",'Relevant - In CRM valid'!$M$2:$M$4699,"Research")+COUNTIFS('Relevant - In CRM unknown'!$T$2:$T$253,$A48,'Relevant - In CRM unknown'!$G$2:$G$253,"UK",'Relevant - In CRM unknown'!$M$2:$M$253,"Research")+COUNTIFS('Relevant - IN NOW CRM valid'!$T$2:$T$2328,$A48,'Relevant - IN NOW CRM valid'!$G$2:$G$2328,"UK",'Relevant - IN NOW CRM valid'!$M$2:$M$2328,"Research")+COUNTIFS('Relevant - IN NOW CRM unknown'!$T$2:$T$1227,$A48,'Relevant - IN NOW CRM unknown'!$G$2:$G$1227,"UK",'Relevant - IN NOW CRM unknown'!$M$2:$M$1227,"Research")+COUNTIFS('Relevant - Not CRM not valid'!$T$2:$T$416,$A48,'Relevant - Not CRM not valid'!$G$2:$G$416,"UK",'Relevant - Not CRM not valid'!$M$2:$M$416,"Research")+COUNTIFS('Relevant - In CRM not valid'!$T$2:$T$46,$A48,'Relevant - In CRM not valid'!$G$2:$G$46,"UK",'Relevant - In CRM not valid'!$M$2:$M$46,"Research")</f>
        <v>8</v>
      </c>
      <c r="G48" s="2">
        <f>COUNTIFS('Relevant - In CRM valid'!$T$2:$T$4699,$A48,'Relevant - In CRM valid'!$G$2:$G$4699,"UK",'Relevant - In CRM valid'!$M$2:$M$4699,"Research",'Relevant - In CRM valid'!$R$2:$R$4699,"Senior")+COUNTIFS('Relevant - In CRM unknown'!$T$2:$T$253,$A48,'Relevant - In CRM unknown'!$G$2:$G$253,"UK",'Relevant - In CRM unknown'!$M$2:$M$253,"Research",'Relevant - In CRM unknown'!$R$2:$R$253,"Senior")+COUNTIFS('Relevant - IN NOW CRM valid'!$T$2:$T$2328,$A48,'Relevant - IN NOW CRM valid'!$G$2:$G$2328,"UK",'Relevant - IN NOW CRM valid'!$M$2:$M$2328,"Research",'Relevant - IN NOW CRM valid'!$R$2:$R$2328,"Senior")+COUNTIFS('Relevant - IN NOW CRM unknown'!$T$2:$T$1227,$A48,'Relevant - IN NOW CRM unknown'!$G$2:$G$1227,"UK",'Relevant - IN NOW CRM unknown'!$M$2:$M$1227,"Research",'Relevant - IN NOW CRM unknown'!$R$2:$R$1227,"Senior")+COUNTIFS('Relevant - Not CRM not valid'!$T$2:$T$416,$A48,'Relevant - Not CRM not valid'!$G$2:$G$416,"UK",'Relevant - Not CRM not valid'!$M$2:$M$416,"Research",'Relevant - Not CRM not valid'!$R$2:$R$416,"Senior")+COUNTIFS('Relevant - In CRM not valid'!$T$2:$T$46,$A48,'Relevant - In CRM not valid'!$G$2:$G$46,"UK",'Relevant - In CRM not valid'!$M$2:$M$46,"Research",'Relevant - In CRM not valid'!$R$2:$R$46,"Senior")</f>
        <v>5</v>
      </c>
      <c r="H48" s="2">
        <f>COUNTIFS('Relevant - In CRM valid'!$T$2:$T$4699,$A48,'Relevant - In CRM valid'!$G$2:$G$4699,"UK",'Relevant - In CRM valid'!$M$2:$M$4699,"Research",'Relevant - In CRM valid'!$R$2:$R$4699,"Operational")+COUNTIFS('Relevant - In CRM unknown'!$T$2:$T$253,$A48,'Relevant - In CRM unknown'!$G$2:$G$253,"UK",'Relevant - In CRM unknown'!$M$2:$M$253,"Research",'Relevant - In CRM unknown'!$R$2:$R$253,"Operational")+COUNTIFS('Relevant - IN NOW CRM valid'!$T$2:$T$2328,$A48,'Relevant - IN NOW CRM valid'!$G$2:$G$2328,"UK",'Relevant - IN NOW CRM valid'!$M$2:$M$2328,"Research",'Relevant - IN NOW CRM valid'!$R$2:$R$2328,"Operational")+COUNTIFS('Relevant - IN NOW CRM unknown'!$T$2:$T$1227,$A48,'Relevant - IN NOW CRM unknown'!$G$2:$G$1227,"UK",'Relevant - IN NOW CRM unknown'!$M$2:$M$1227,"Research",'Relevant - IN NOW CRM unknown'!$R$2:$R$1227,"Operational")+COUNTIFS('Relevant - Not CRM not valid'!$T$2:$T$416,$A48,'Relevant - Not CRM not valid'!$G$2:$G$416,"UK",'Relevant - Not CRM not valid'!$M$2:$M$416,"Research",'Relevant - Not CRM not valid'!$R$2:$R$416,"Operational")+COUNTIFS('Relevant - In CRM not valid'!$T$2:$T$46,$A48,'Relevant - In CRM not valid'!$G$2:$G$46,"UK",'Relevant - In CRM not valid'!$M$2:$M$46,"Research",'Relevant - In CRM not valid'!$R$2:$R$46,"Operational")</f>
        <v>3</v>
      </c>
      <c r="I48" s="2">
        <f>COUNTIFS('Relevant - In CRM valid'!$T$2:$T$4699,$A48,'Relevant - In CRM valid'!$G$2:$G$4699,"UK",'Relevant - In CRM valid'!$M$2:$M$4699,"Research",'Relevant - In CRM valid'!$R$2:$R$4699,"Academic")+COUNTIFS('Relevant - In CRM unknown'!$T$2:$T$253,$A48,'Relevant - In CRM unknown'!$G$2:$G$253,"UK",'Relevant - In CRM unknown'!$M$2:$M$253,"Research",'Relevant - In CRM unknown'!$R$2:$R$253,"Academic")+COUNTIFS('Relevant - IN NOW CRM valid'!$T$2:$T$2328,$A48,'Relevant - IN NOW CRM valid'!$G$2:$G$2328,"UK",'Relevant - IN NOW CRM valid'!$M$2:$M$2328,"Research",'Relevant - IN NOW CRM valid'!$R$2:$R$2328,"Academic")+COUNTIFS('Relevant - IN NOW CRM unknown'!$T$2:$T$1227,$A48,'Relevant - IN NOW CRM unknown'!$G$2:$G$1227,"UK",'Relevant - IN NOW CRM unknown'!$M$2:$M$1227,"Research",'Relevant - IN NOW CRM unknown'!$R$2:$R$1227,"Academic")+COUNTIFS('Relevant - Not CRM not valid'!$T$2:$T$416,$A48,'Relevant - Not CRM not valid'!$G$2:$G$416,"UK",'Relevant - Not CRM not valid'!$M$2:$M$416,"Research",'Relevant - Not CRM not valid'!$R$2:$R$416,"Academic")+COUNTIFS('Relevant - In CRM not valid'!$T$2:$T$46,$A48,'Relevant - In CRM not valid'!$G$2:$G$46,"UK",'Relevant - In CRM not valid'!$M$2:$M$46,"Research",'Relevant - In CRM not valid'!$R$2:$R$46,"Academic")</f>
        <v>0</v>
      </c>
      <c r="J48" s="2">
        <f>COUNTIFS('Relevant - In CRM valid'!$T$2:$T$4699,$A48,'Relevant - In CRM valid'!$G$2:$G$4699,"UK",'Relevant - In CRM valid'!$M$2:$M$4699,"Finance")+COUNTIFS('Relevant - In CRM unknown'!$T$2:$T$253,$A48,'Relevant - In CRM unknown'!$G$2:$G$253,"UK",'Relevant - In CRM unknown'!$M$2:$M$253,"Finance")+COUNTIFS('Relevant - IN NOW CRM valid'!$T$2:$T$2328,$A48,'Relevant - IN NOW CRM valid'!$G$2:$G$2328,"UK",'Relevant - IN NOW CRM valid'!$M$2:$M$2328,"Finance")+COUNTIFS('Relevant - IN NOW CRM unknown'!$T$2:$T$1227,$A48,'Relevant - IN NOW CRM unknown'!$G$2:$G$1227,"UK",'Relevant - IN NOW CRM unknown'!$M$2:$M$1227,"Finance")+COUNTIFS('Relevant - Not CRM not valid'!$T$2:$T$416,$A48,'Relevant - Not CRM not valid'!$G$2:$G$416,"UK",'Relevant - Not CRM not valid'!$M$2:$M$416,"Finance")+COUNTIFS('Relevant - In CRM not valid'!$T$2:$T$46,$A48,'Relevant - In CRM not valid'!$G$2:$G$46,"UK",'Relevant - In CRM not valid'!$M$2:$M$46,"Finance")</f>
        <v>14</v>
      </c>
      <c r="K48" s="2">
        <f>COUNTIFS('Relevant - In CRM valid'!$T$2:$T$4699,$A48,'Relevant - In CRM valid'!$G$2:$G$4699,"UK",'Relevant - In CRM valid'!$M$2:$M$4699,"IT/Systems")+COUNTIFS('Relevant - In CRM unknown'!$T$2:$T$253,$A48,'Relevant - In CRM unknown'!$G$2:$G$253,"UK",'Relevant - In CRM unknown'!$M$2:$M$253,"IT/Systems")+COUNTIFS('Relevant - IN NOW CRM valid'!$T$2:$T$2328,$A48,'Relevant - IN NOW CRM valid'!$G$2:$G$2328,"UK",'Relevant - IN NOW CRM valid'!$M$2:$M$2328,"IT/Systems")+COUNTIFS('Relevant - IN NOW CRM unknown'!$T$2:$T$1227,$A48,'Relevant - IN NOW CRM unknown'!$G$2:$G$1227,"UK",'Relevant - IN NOW CRM unknown'!$M$2:$M$1227,"IT/Systems")+COUNTIFS('Relevant - Not CRM not valid'!$T$2:$T$416,$A48,'Relevant - Not CRM not valid'!$G$2:$G$416,"UK",'Relevant - Not CRM not valid'!$M$2:$M$416,"IT/Systems")+COUNTIFS('Relevant - In CRM not valid'!$T$2:$T$46,$A48,'Relevant - In CRM not valid'!$G$2:$G$46,"UK",'Relevant - In CRM not valid'!$M$2:$M$46,"IT/Systems")</f>
        <v>4</v>
      </c>
      <c r="L48" s="2">
        <f>COUNTIFS('Relevant - In CRM valid'!$T$2:$T$4699,$A48,'Relevant - In CRM valid'!$G$2:$G$4699,"UK",'Relevant - In CRM valid'!$M$2:$M$4699,"")+COUNTIFS('Relevant - In CRM unknown'!$T$2:$T$253,$A48,'Relevant - In CRM unknown'!$G$2:$G$253,"UK",'Relevant - In CRM unknown'!$M$2:$M$253,"")+COUNTIFS('Relevant - IN NOW CRM valid'!$T$2:$T$2328,$A48,'Relevant - IN NOW CRM valid'!$G$2:$G$2328,"UK",'Relevant - IN NOW CRM valid'!$M$2:$M$2328,"")+COUNTIFS('Relevant - IN NOW CRM unknown'!$T$2:$T$1227,$A48,'Relevant - IN NOW CRM unknown'!$G$2:$G$1227,"UK",'Relevant - IN NOW CRM unknown'!$M$2:$M$1227,"")+COUNTIFS('Relevant - Not CRM not valid'!$T$2:$T$416,$A48,'Relevant - Not CRM not valid'!$G$2:$G$416,"UK",'Relevant - Not CRM not valid'!$M$2:$M$416,"")+COUNTIFS('Relevant - In CRM not valid'!$T$2:$T$46,$A48,'Relevant - In CRM not valid'!$G$2:$G$46,"UK",'Relevant - In CRM not valid'!$M$2:$M$46,"")</f>
        <v>4</v>
      </c>
      <c r="M48" s="2">
        <f t="shared" si="0"/>
        <v>3</v>
      </c>
      <c r="N48" s="2">
        <f>COUNTIFS('Relevant - In CRM valid'!$T$2:$T$4699,$A48,'Relevant - In CRM valid'!$G$2:$G$4699,"UK",'Relevant - In CRM valid'!$Q$2:$Q$4699,"valid")+COUNTIFS('Relevant - In CRM unknown'!$T$2:$T$253,$A48,'Relevant - In CRM unknown'!$G$2:$G$253,"UK",'Relevant - In CRM unknown'!$Q$2:$Q$253,"valid")+COUNTIFS('Relevant - IN NOW CRM valid'!$T$2:$T$2328,$A48,'Relevant - IN NOW CRM valid'!$G$2:$G$2328,"UK",'Relevant - IN NOW CRM valid'!$Q$2:$Q$2328,"valid")+COUNTIFS('Relevant - IN NOW CRM unknown'!$T$2:$T$1227,$A48,'Relevant - IN NOW CRM unknown'!$G$2:$G$1227,"UK",'Relevant - IN NOW CRM unknown'!$Q$2:$Q$1227,"valid")+COUNTIFS('Relevant - Not CRM not valid'!$T$2:$T$416,$A48,'Relevant - Not CRM not valid'!$G$2:$G$416,"UK",'Relevant - Not CRM not valid'!$Q$2:$Q$416,"valid")+COUNTIFS('Relevant - In CRM not valid'!$T$2:$T$46,$A48,'Relevant - In CRM not valid'!$G$2:$G$46,"UK",'Relevant - In CRM not valid'!$Q$2:$Q$46,"valid")</f>
        <v>38</v>
      </c>
      <c r="O48" s="2" t="str">
        <f t="shared" si="1"/>
        <v/>
      </c>
    </row>
    <row r="49" spans="1:15" ht="15" customHeight="1">
      <c r="A49" s="2" t="s">
        <v>195</v>
      </c>
      <c r="B49" s="2" t="s">
        <v>196</v>
      </c>
      <c r="C49" s="2" t="s">
        <v>95</v>
      </c>
      <c r="D49" s="2" t="str">
        <f>IFERROR(INDEX('UK Target Institutions'!$D$2:$D$727,MATCH($A49,'UK Target Institutions'!$A$2:$A$727,0)),"")</f>
        <v>Yes</v>
      </c>
      <c r="E49" s="2">
        <f>COUNTIFS('Relevant - In CRM valid'!$T$2:$T$4699,$A49,'Relevant - In CRM valid'!$G$2:$G$4699,"UK")+COUNTIFS('Relevant - In CRM unknown'!$T$2:$T$253,$A49,'Relevant - In CRM unknown'!$G$2:$G$253,"UK")+COUNTIFS('Relevant - IN NOW CRM valid'!$T$2:$T$2328,$A49,'Relevant - IN NOW CRM valid'!$G$2:$G$2328,"UK")+COUNTIFS('Relevant - IN NOW CRM unknown'!$T$2:$T$1227,$A49,'Relevant - IN NOW CRM unknown'!$G$2:$G$1227,"UK")+COUNTIFS('Relevant - Not CRM not valid'!$T$2:$T$416,$A49,'Relevant - Not CRM not valid'!$G$2:$G$416,"UK")+COUNTIFS('Relevant - In CRM not valid'!$T$2:$T$46,$A49,'Relevant - In CRM not valid'!$G$2:$G$46,"UK")</f>
        <v>38</v>
      </c>
      <c r="F49" s="2">
        <f>COUNTIFS('Relevant - In CRM valid'!$T$2:$T$4699,$A49,'Relevant - In CRM valid'!$G$2:$G$4699,"UK",'Relevant - In CRM valid'!$M$2:$M$4699,"Research")+COUNTIFS('Relevant - In CRM unknown'!$T$2:$T$253,$A49,'Relevant - In CRM unknown'!$G$2:$G$253,"UK",'Relevant - In CRM unknown'!$M$2:$M$253,"Research")+COUNTIFS('Relevant - IN NOW CRM valid'!$T$2:$T$2328,$A49,'Relevant - IN NOW CRM valid'!$G$2:$G$2328,"UK",'Relevant - IN NOW CRM valid'!$M$2:$M$2328,"Research")+COUNTIFS('Relevant - IN NOW CRM unknown'!$T$2:$T$1227,$A49,'Relevant - IN NOW CRM unknown'!$G$2:$G$1227,"UK",'Relevant - IN NOW CRM unknown'!$M$2:$M$1227,"Research")+COUNTIFS('Relevant - Not CRM not valid'!$T$2:$T$416,$A49,'Relevant - Not CRM not valid'!$G$2:$G$416,"UK",'Relevant - Not CRM not valid'!$M$2:$M$416,"Research")+COUNTIFS('Relevant - In CRM not valid'!$T$2:$T$46,$A49,'Relevant - In CRM not valid'!$G$2:$G$46,"UK",'Relevant - In CRM not valid'!$M$2:$M$46,"Research")</f>
        <v>34</v>
      </c>
      <c r="G49" s="2">
        <f>COUNTIFS('Relevant - In CRM valid'!$T$2:$T$4699,$A49,'Relevant - In CRM valid'!$G$2:$G$4699,"UK",'Relevant - In CRM valid'!$M$2:$M$4699,"Research",'Relevant - In CRM valid'!$R$2:$R$4699,"Senior")+COUNTIFS('Relevant - In CRM unknown'!$T$2:$T$253,$A49,'Relevant - In CRM unknown'!$G$2:$G$253,"UK",'Relevant - In CRM unknown'!$M$2:$M$253,"Research",'Relevant - In CRM unknown'!$R$2:$R$253,"Senior")+COUNTIFS('Relevant - IN NOW CRM valid'!$T$2:$T$2328,$A49,'Relevant - IN NOW CRM valid'!$G$2:$G$2328,"UK",'Relevant - IN NOW CRM valid'!$M$2:$M$2328,"Research",'Relevant - IN NOW CRM valid'!$R$2:$R$2328,"Senior")+COUNTIFS('Relevant - IN NOW CRM unknown'!$T$2:$T$1227,$A49,'Relevant - IN NOW CRM unknown'!$G$2:$G$1227,"UK",'Relevant - IN NOW CRM unknown'!$M$2:$M$1227,"Research",'Relevant - IN NOW CRM unknown'!$R$2:$R$1227,"Senior")+COUNTIFS('Relevant - Not CRM not valid'!$T$2:$T$416,$A49,'Relevant - Not CRM not valid'!$G$2:$G$416,"UK",'Relevant - Not CRM not valid'!$M$2:$M$416,"Research",'Relevant - Not CRM not valid'!$R$2:$R$416,"Senior")+COUNTIFS('Relevant - In CRM not valid'!$T$2:$T$46,$A49,'Relevant - In CRM not valid'!$G$2:$G$46,"UK",'Relevant - In CRM not valid'!$M$2:$M$46,"Research",'Relevant - In CRM not valid'!$R$2:$R$46,"Senior")</f>
        <v>18</v>
      </c>
      <c r="H49" s="2">
        <f>COUNTIFS('Relevant - In CRM valid'!$T$2:$T$4699,$A49,'Relevant - In CRM valid'!$G$2:$G$4699,"UK",'Relevant - In CRM valid'!$M$2:$M$4699,"Research",'Relevant - In CRM valid'!$R$2:$R$4699,"Operational")+COUNTIFS('Relevant - In CRM unknown'!$T$2:$T$253,$A49,'Relevant - In CRM unknown'!$G$2:$G$253,"UK",'Relevant - In CRM unknown'!$M$2:$M$253,"Research",'Relevant - In CRM unknown'!$R$2:$R$253,"Operational")+COUNTIFS('Relevant - IN NOW CRM valid'!$T$2:$T$2328,$A49,'Relevant - IN NOW CRM valid'!$G$2:$G$2328,"UK",'Relevant - IN NOW CRM valid'!$M$2:$M$2328,"Research",'Relevant - IN NOW CRM valid'!$R$2:$R$2328,"Operational")+COUNTIFS('Relevant - IN NOW CRM unknown'!$T$2:$T$1227,$A49,'Relevant - IN NOW CRM unknown'!$G$2:$G$1227,"UK",'Relevant - IN NOW CRM unknown'!$M$2:$M$1227,"Research",'Relevant - IN NOW CRM unknown'!$R$2:$R$1227,"Operational")+COUNTIFS('Relevant - Not CRM not valid'!$T$2:$T$416,$A49,'Relevant - Not CRM not valid'!$G$2:$G$416,"UK",'Relevant - Not CRM not valid'!$M$2:$M$416,"Research",'Relevant - Not CRM not valid'!$R$2:$R$416,"Operational")+COUNTIFS('Relevant - In CRM not valid'!$T$2:$T$46,$A49,'Relevant - In CRM not valid'!$G$2:$G$46,"UK",'Relevant - In CRM not valid'!$M$2:$M$46,"Research",'Relevant - In CRM not valid'!$R$2:$R$46,"Operational")</f>
        <v>15</v>
      </c>
      <c r="I49" s="2">
        <f>COUNTIFS('Relevant - In CRM valid'!$T$2:$T$4699,$A49,'Relevant - In CRM valid'!$G$2:$G$4699,"UK",'Relevant - In CRM valid'!$M$2:$M$4699,"Research",'Relevant - In CRM valid'!$R$2:$R$4699,"Academic")+COUNTIFS('Relevant - In CRM unknown'!$T$2:$T$253,$A49,'Relevant - In CRM unknown'!$G$2:$G$253,"UK",'Relevant - In CRM unknown'!$M$2:$M$253,"Research",'Relevant - In CRM unknown'!$R$2:$R$253,"Academic")+COUNTIFS('Relevant - IN NOW CRM valid'!$T$2:$T$2328,$A49,'Relevant - IN NOW CRM valid'!$G$2:$G$2328,"UK",'Relevant - IN NOW CRM valid'!$M$2:$M$2328,"Research",'Relevant - IN NOW CRM valid'!$R$2:$R$2328,"Academic")+COUNTIFS('Relevant - IN NOW CRM unknown'!$T$2:$T$1227,$A49,'Relevant - IN NOW CRM unknown'!$G$2:$G$1227,"UK",'Relevant - IN NOW CRM unknown'!$M$2:$M$1227,"Research",'Relevant - IN NOW CRM unknown'!$R$2:$R$1227,"Academic")+COUNTIFS('Relevant - Not CRM not valid'!$T$2:$T$416,$A49,'Relevant - Not CRM not valid'!$G$2:$G$416,"UK",'Relevant - Not CRM not valid'!$M$2:$M$416,"Research",'Relevant - Not CRM not valid'!$R$2:$R$416,"Academic")+COUNTIFS('Relevant - In CRM not valid'!$T$2:$T$46,$A49,'Relevant - In CRM not valid'!$G$2:$G$46,"UK",'Relevant - In CRM not valid'!$M$2:$M$46,"Research",'Relevant - In CRM not valid'!$R$2:$R$46,"Academic")</f>
        <v>1</v>
      </c>
      <c r="J49" s="2">
        <f>COUNTIFS('Relevant - In CRM valid'!$T$2:$T$4699,$A49,'Relevant - In CRM valid'!$G$2:$G$4699,"UK",'Relevant - In CRM valid'!$M$2:$M$4699,"Finance")+COUNTIFS('Relevant - In CRM unknown'!$T$2:$T$253,$A49,'Relevant - In CRM unknown'!$G$2:$G$253,"UK",'Relevant - In CRM unknown'!$M$2:$M$253,"Finance")+COUNTIFS('Relevant - IN NOW CRM valid'!$T$2:$T$2328,$A49,'Relevant - IN NOW CRM valid'!$G$2:$G$2328,"UK",'Relevant - IN NOW CRM valid'!$M$2:$M$2328,"Finance")+COUNTIFS('Relevant - IN NOW CRM unknown'!$T$2:$T$1227,$A49,'Relevant - IN NOW CRM unknown'!$G$2:$G$1227,"UK",'Relevant - IN NOW CRM unknown'!$M$2:$M$1227,"Finance")+COUNTIFS('Relevant - Not CRM not valid'!$T$2:$T$416,$A49,'Relevant - Not CRM not valid'!$G$2:$G$416,"UK",'Relevant - Not CRM not valid'!$M$2:$M$416,"Finance")+COUNTIFS('Relevant - In CRM not valid'!$T$2:$T$46,$A49,'Relevant - In CRM not valid'!$G$2:$G$46,"UK",'Relevant - In CRM not valid'!$M$2:$M$46,"Finance")</f>
        <v>1</v>
      </c>
      <c r="K49" s="2">
        <f>COUNTIFS('Relevant - In CRM valid'!$T$2:$T$4699,$A49,'Relevant - In CRM valid'!$G$2:$G$4699,"UK",'Relevant - In CRM valid'!$M$2:$M$4699,"IT/Systems")+COUNTIFS('Relevant - In CRM unknown'!$T$2:$T$253,$A49,'Relevant - In CRM unknown'!$G$2:$G$253,"UK",'Relevant - In CRM unknown'!$M$2:$M$253,"IT/Systems")+COUNTIFS('Relevant - IN NOW CRM valid'!$T$2:$T$2328,$A49,'Relevant - IN NOW CRM valid'!$G$2:$G$2328,"UK",'Relevant - IN NOW CRM valid'!$M$2:$M$2328,"IT/Systems")+COUNTIFS('Relevant - IN NOW CRM unknown'!$T$2:$T$1227,$A49,'Relevant - IN NOW CRM unknown'!$G$2:$G$1227,"UK",'Relevant - IN NOW CRM unknown'!$M$2:$M$1227,"IT/Systems")+COUNTIFS('Relevant - Not CRM not valid'!$T$2:$T$416,$A49,'Relevant - Not CRM not valid'!$G$2:$G$416,"UK",'Relevant - Not CRM not valid'!$M$2:$M$416,"IT/Systems")+COUNTIFS('Relevant - In CRM not valid'!$T$2:$T$46,$A49,'Relevant - In CRM not valid'!$G$2:$G$46,"UK",'Relevant - In CRM not valid'!$M$2:$M$46,"IT/Systems")</f>
        <v>3</v>
      </c>
      <c r="L49" s="2">
        <f>COUNTIFS('Relevant - In CRM valid'!$T$2:$T$4699,$A49,'Relevant - In CRM valid'!$G$2:$G$4699,"UK",'Relevant - In CRM valid'!$M$2:$M$4699,"")+COUNTIFS('Relevant - In CRM unknown'!$T$2:$T$253,$A49,'Relevant - In CRM unknown'!$G$2:$G$253,"UK",'Relevant - In CRM unknown'!$M$2:$M$253,"")+COUNTIFS('Relevant - IN NOW CRM valid'!$T$2:$T$2328,$A49,'Relevant - IN NOW CRM valid'!$G$2:$G$2328,"UK",'Relevant - IN NOW CRM valid'!$M$2:$M$2328,"")+COUNTIFS('Relevant - IN NOW CRM unknown'!$T$2:$T$1227,$A49,'Relevant - IN NOW CRM unknown'!$G$2:$G$1227,"UK",'Relevant - IN NOW CRM unknown'!$M$2:$M$1227,"")+COUNTIFS('Relevant - Not CRM not valid'!$T$2:$T$416,$A49,'Relevant - Not CRM not valid'!$G$2:$G$416,"UK",'Relevant - Not CRM not valid'!$M$2:$M$416,"")+COUNTIFS('Relevant - In CRM not valid'!$T$2:$T$46,$A49,'Relevant - In CRM not valid'!$G$2:$G$46,"UK",'Relevant - In CRM not valid'!$M$2:$M$46,"")</f>
        <v>0</v>
      </c>
      <c r="M49" s="2">
        <f t="shared" si="0"/>
        <v>3</v>
      </c>
      <c r="N49" s="2">
        <f>COUNTIFS('Relevant - In CRM valid'!$T$2:$T$4699,$A49,'Relevant - In CRM valid'!$G$2:$G$4699,"UK",'Relevant - In CRM valid'!$Q$2:$Q$4699,"valid")+COUNTIFS('Relevant - In CRM unknown'!$T$2:$T$253,$A49,'Relevant - In CRM unknown'!$G$2:$G$253,"UK",'Relevant - In CRM unknown'!$Q$2:$Q$253,"valid")+COUNTIFS('Relevant - IN NOW CRM valid'!$T$2:$T$2328,$A49,'Relevant - IN NOW CRM valid'!$G$2:$G$2328,"UK",'Relevant - IN NOW CRM valid'!$Q$2:$Q$2328,"valid")+COUNTIFS('Relevant - IN NOW CRM unknown'!$T$2:$T$1227,$A49,'Relevant - IN NOW CRM unknown'!$G$2:$G$1227,"UK",'Relevant - IN NOW CRM unknown'!$Q$2:$Q$1227,"valid")+COUNTIFS('Relevant - Not CRM not valid'!$T$2:$T$416,$A49,'Relevant - Not CRM not valid'!$G$2:$G$416,"UK",'Relevant - Not CRM not valid'!$Q$2:$Q$416,"valid")+COUNTIFS('Relevant - In CRM not valid'!$T$2:$T$46,$A49,'Relevant - In CRM not valid'!$G$2:$G$46,"UK",'Relevant - In CRM not valid'!$Q$2:$Q$46,"valid")</f>
        <v>32</v>
      </c>
      <c r="O49" s="2" t="str">
        <f t="shared" si="1"/>
        <v/>
      </c>
    </row>
    <row r="50" spans="1:15" ht="15" customHeight="1">
      <c r="A50" s="2" t="s">
        <v>197</v>
      </c>
      <c r="B50" s="2" t="s">
        <v>198</v>
      </c>
      <c r="C50" s="2" t="s">
        <v>95</v>
      </c>
      <c r="D50" s="2" t="str">
        <f>IFERROR(INDEX('UK Target Institutions'!$D$2:$D$727,MATCH($A50,'UK Target Institutions'!$A$2:$A$727,0)),"")</f>
        <v>Yes</v>
      </c>
      <c r="E50" s="2">
        <f>COUNTIFS('Relevant - In CRM valid'!$T$2:$T$4699,$A50,'Relevant - In CRM valid'!$G$2:$G$4699,"UK")+COUNTIFS('Relevant - In CRM unknown'!$T$2:$T$253,$A50,'Relevant - In CRM unknown'!$G$2:$G$253,"UK")+COUNTIFS('Relevant - IN NOW CRM valid'!$T$2:$T$2328,$A50,'Relevant - IN NOW CRM valid'!$G$2:$G$2328,"UK")+COUNTIFS('Relevant - IN NOW CRM unknown'!$T$2:$T$1227,$A50,'Relevant - IN NOW CRM unknown'!$G$2:$G$1227,"UK")+COUNTIFS('Relevant - Not CRM not valid'!$T$2:$T$416,$A50,'Relevant - Not CRM not valid'!$G$2:$G$416,"UK")+COUNTIFS('Relevant - In CRM not valid'!$T$2:$T$46,$A50,'Relevant - In CRM not valid'!$G$2:$G$46,"UK")</f>
        <v>37</v>
      </c>
      <c r="F50" s="2">
        <f>COUNTIFS('Relevant - In CRM valid'!$T$2:$T$4699,$A50,'Relevant - In CRM valid'!$G$2:$G$4699,"UK",'Relevant - In CRM valid'!$M$2:$M$4699,"Research")+COUNTIFS('Relevant - In CRM unknown'!$T$2:$T$253,$A50,'Relevant - In CRM unknown'!$G$2:$G$253,"UK",'Relevant - In CRM unknown'!$M$2:$M$253,"Research")+COUNTIFS('Relevant - IN NOW CRM valid'!$T$2:$T$2328,$A50,'Relevant - IN NOW CRM valid'!$G$2:$G$2328,"UK",'Relevant - IN NOW CRM valid'!$M$2:$M$2328,"Research")+COUNTIFS('Relevant - IN NOW CRM unknown'!$T$2:$T$1227,$A50,'Relevant - IN NOW CRM unknown'!$G$2:$G$1227,"UK",'Relevant - IN NOW CRM unknown'!$M$2:$M$1227,"Research")+COUNTIFS('Relevant - Not CRM not valid'!$T$2:$T$416,$A50,'Relevant - Not CRM not valid'!$G$2:$G$416,"UK",'Relevant - Not CRM not valid'!$M$2:$M$416,"Research")+COUNTIFS('Relevant - In CRM not valid'!$T$2:$T$46,$A50,'Relevant - In CRM not valid'!$G$2:$G$46,"UK",'Relevant - In CRM not valid'!$M$2:$M$46,"Research")</f>
        <v>25</v>
      </c>
      <c r="G50" s="2">
        <f>COUNTIFS('Relevant - In CRM valid'!$T$2:$T$4699,$A50,'Relevant - In CRM valid'!$G$2:$G$4699,"UK",'Relevant - In CRM valid'!$M$2:$M$4699,"Research",'Relevant - In CRM valid'!$R$2:$R$4699,"Senior")+COUNTIFS('Relevant - In CRM unknown'!$T$2:$T$253,$A50,'Relevant - In CRM unknown'!$G$2:$G$253,"UK",'Relevant - In CRM unknown'!$M$2:$M$253,"Research",'Relevant - In CRM unknown'!$R$2:$R$253,"Senior")+COUNTIFS('Relevant - IN NOW CRM valid'!$T$2:$T$2328,$A50,'Relevant - IN NOW CRM valid'!$G$2:$G$2328,"UK",'Relevant - IN NOW CRM valid'!$M$2:$M$2328,"Research",'Relevant - IN NOW CRM valid'!$R$2:$R$2328,"Senior")+COUNTIFS('Relevant - IN NOW CRM unknown'!$T$2:$T$1227,$A50,'Relevant - IN NOW CRM unknown'!$G$2:$G$1227,"UK",'Relevant - IN NOW CRM unknown'!$M$2:$M$1227,"Research",'Relevant - IN NOW CRM unknown'!$R$2:$R$1227,"Senior")+COUNTIFS('Relevant - Not CRM not valid'!$T$2:$T$416,$A50,'Relevant - Not CRM not valid'!$G$2:$G$416,"UK",'Relevant - Not CRM not valid'!$M$2:$M$416,"Research",'Relevant - Not CRM not valid'!$R$2:$R$416,"Senior")+COUNTIFS('Relevant - In CRM not valid'!$T$2:$T$46,$A50,'Relevant - In CRM not valid'!$G$2:$G$46,"UK",'Relevant - In CRM not valid'!$M$2:$M$46,"Research",'Relevant - In CRM not valid'!$R$2:$R$46,"Senior")</f>
        <v>14</v>
      </c>
      <c r="H50" s="2">
        <f>COUNTIFS('Relevant - In CRM valid'!$T$2:$T$4699,$A50,'Relevant - In CRM valid'!$G$2:$G$4699,"UK",'Relevant - In CRM valid'!$M$2:$M$4699,"Research",'Relevant - In CRM valid'!$R$2:$R$4699,"Operational")+COUNTIFS('Relevant - In CRM unknown'!$T$2:$T$253,$A50,'Relevant - In CRM unknown'!$G$2:$G$253,"UK",'Relevant - In CRM unknown'!$M$2:$M$253,"Research",'Relevant - In CRM unknown'!$R$2:$R$253,"Operational")+COUNTIFS('Relevant - IN NOW CRM valid'!$T$2:$T$2328,$A50,'Relevant - IN NOW CRM valid'!$G$2:$G$2328,"UK",'Relevant - IN NOW CRM valid'!$M$2:$M$2328,"Research",'Relevant - IN NOW CRM valid'!$R$2:$R$2328,"Operational")+COUNTIFS('Relevant - IN NOW CRM unknown'!$T$2:$T$1227,$A50,'Relevant - IN NOW CRM unknown'!$G$2:$G$1227,"UK",'Relevant - IN NOW CRM unknown'!$M$2:$M$1227,"Research",'Relevant - IN NOW CRM unknown'!$R$2:$R$1227,"Operational")+COUNTIFS('Relevant - Not CRM not valid'!$T$2:$T$416,$A50,'Relevant - Not CRM not valid'!$G$2:$G$416,"UK",'Relevant - Not CRM not valid'!$M$2:$M$416,"Research",'Relevant - Not CRM not valid'!$R$2:$R$416,"Operational")+COUNTIFS('Relevant - In CRM not valid'!$T$2:$T$46,$A50,'Relevant - In CRM not valid'!$G$2:$G$46,"UK",'Relevant - In CRM not valid'!$M$2:$M$46,"Research",'Relevant - In CRM not valid'!$R$2:$R$46,"Operational")</f>
        <v>11</v>
      </c>
      <c r="I50" s="2">
        <f>COUNTIFS('Relevant - In CRM valid'!$T$2:$T$4699,$A50,'Relevant - In CRM valid'!$G$2:$G$4699,"UK",'Relevant - In CRM valid'!$M$2:$M$4699,"Research",'Relevant - In CRM valid'!$R$2:$R$4699,"Academic")+COUNTIFS('Relevant - In CRM unknown'!$T$2:$T$253,$A50,'Relevant - In CRM unknown'!$G$2:$G$253,"UK",'Relevant - In CRM unknown'!$M$2:$M$253,"Research",'Relevant - In CRM unknown'!$R$2:$R$253,"Academic")+COUNTIFS('Relevant - IN NOW CRM valid'!$T$2:$T$2328,$A50,'Relevant - IN NOW CRM valid'!$G$2:$G$2328,"UK",'Relevant - IN NOW CRM valid'!$M$2:$M$2328,"Research",'Relevant - IN NOW CRM valid'!$R$2:$R$2328,"Academic")+COUNTIFS('Relevant - IN NOW CRM unknown'!$T$2:$T$1227,$A50,'Relevant - IN NOW CRM unknown'!$G$2:$G$1227,"UK",'Relevant - IN NOW CRM unknown'!$M$2:$M$1227,"Research",'Relevant - IN NOW CRM unknown'!$R$2:$R$1227,"Academic")+COUNTIFS('Relevant - Not CRM not valid'!$T$2:$T$416,$A50,'Relevant - Not CRM not valid'!$G$2:$G$416,"UK",'Relevant - Not CRM not valid'!$M$2:$M$416,"Research",'Relevant - Not CRM not valid'!$R$2:$R$416,"Academic")+COUNTIFS('Relevant - In CRM not valid'!$T$2:$T$46,$A50,'Relevant - In CRM not valid'!$G$2:$G$46,"UK",'Relevant - In CRM not valid'!$M$2:$M$46,"Research",'Relevant - In CRM not valid'!$R$2:$R$46,"Academic")</f>
        <v>0</v>
      </c>
      <c r="J50" s="2">
        <f>COUNTIFS('Relevant - In CRM valid'!$T$2:$T$4699,$A50,'Relevant - In CRM valid'!$G$2:$G$4699,"UK",'Relevant - In CRM valid'!$M$2:$M$4699,"Finance")+COUNTIFS('Relevant - In CRM unknown'!$T$2:$T$253,$A50,'Relevant - In CRM unknown'!$G$2:$G$253,"UK",'Relevant - In CRM unknown'!$M$2:$M$253,"Finance")+COUNTIFS('Relevant - IN NOW CRM valid'!$T$2:$T$2328,$A50,'Relevant - IN NOW CRM valid'!$G$2:$G$2328,"UK",'Relevant - IN NOW CRM valid'!$M$2:$M$2328,"Finance")+COUNTIFS('Relevant - IN NOW CRM unknown'!$T$2:$T$1227,$A50,'Relevant - IN NOW CRM unknown'!$G$2:$G$1227,"UK",'Relevant - IN NOW CRM unknown'!$M$2:$M$1227,"Finance")+COUNTIFS('Relevant - Not CRM not valid'!$T$2:$T$416,$A50,'Relevant - Not CRM not valid'!$G$2:$G$416,"UK",'Relevant - Not CRM not valid'!$M$2:$M$416,"Finance")+COUNTIFS('Relevant - In CRM not valid'!$T$2:$T$46,$A50,'Relevant - In CRM not valid'!$G$2:$G$46,"UK",'Relevant - In CRM not valid'!$M$2:$M$46,"Finance")</f>
        <v>3</v>
      </c>
      <c r="K50" s="2">
        <f>COUNTIFS('Relevant - In CRM valid'!$T$2:$T$4699,$A50,'Relevant - In CRM valid'!$G$2:$G$4699,"UK",'Relevant - In CRM valid'!$M$2:$M$4699,"IT/Systems")+COUNTIFS('Relevant - In CRM unknown'!$T$2:$T$253,$A50,'Relevant - In CRM unknown'!$G$2:$G$253,"UK",'Relevant - In CRM unknown'!$M$2:$M$253,"IT/Systems")+COUNTIFS('Relevant - IN NOW CRM valid'!$T$2:$T$2328,$A50,'Relevant - IN NOW CRM valid'!$G$2:$G$2328,"UK",'Relevant - IN NOW CRM valid'!$M$2:$M$2328,"IT/Systems")+COUNTIFS('Relevant - IN NOW CRM unknown'!$T$2:$T$1227,$A50,'Relevant - IN NOW CRM unknown'!$G$2:$G$1227,"UK",'Relevant - IN NOW CRM unknown'!$M$2:$M$1227,"IT/Systems")+COUNTIFS('Relevant - Not CRM not valid'!$T$2:$T$416,$A50,'Relevant - Not CRM not valid'!$G$2:$G$416,"UK",'Relevant - Not CRM not valid'!$M$2:$M$416,"IT/Systems")+COUNTIFS('Relevant - In CRM not valid'!$T$2:$T$46,$A50,'Relevant - In CRM not valid'!$G$2:$G$46,"UK",'Relevant - In CRM not valid'!$M$2:$M$46,"IT/Systems")</f>
        <v>5</v>
      </c>
      <c r="L50" s="2">
        <f>COUNTIFS('Relevant - In CRM valid'!$T$2:$T$4699,$A50,'Relevant - In CRM valid'!$G$2:$G$4699,"UK",'Relevant - In CRM valid'!$M$2:$M$4699,"")+COUNTIFS('Relevant - In CRM unknown'!$T$2:$T$253,$A50,'Relevant - In CRM unknown'!$G$2:$G$253,"UK",'Relevant - In CRM unknown'!$M$2:$M$253,"")+COUNTIFS('Relevant - IN NOW CRM valid'!$T$2:$T$2328,$A50,'Relevant - IN NOW CRM valid'!$G$2:$G$2328,"UK",'Relevant - IN NOW CRM valid'!$M$2:$M$2328,"")+COUNTIFS('Relevant - IN NOW CRM unknown'!$T$2:$T$1227,$A50,'Relevant - IN NOW CRM unknown'!$G$2:$G$1227,"UK",'Relevant - IN NOW CRM unknown'!$M$2:$M$1227,"")+COUNTIFS('Relevant - Not CRM not valid'!$T$2:$T$416,$A50,'Relevant - Not CRM not valid'!$G$2:$G$416,"UK",'Relevant - Not CRM not valid'!$M$2:$M$416,"")+COUNTIFS('Relevant - In CRM not valid'!$T$2:$T$46,$A50,'Relevant - In CRM not valid'!$G$2:$G$46,"UK",'Relevant - In CRM not valid'!$M$2:$M$46,"")</f>
        <v>4</v>
      </c>
      <c r="M50" s="2">
        <f t="shared" si="0"/>
        <v>3</v>
      </c>
      <c r="N50" s="2">
        <f>COUNTIFS('Relevant - In CRM valid'!$T$2:$T$4699,$A50,'Relevant - In CRM valid'!$G$2:$G$4699,"UK",'Relevant - In CRM valid'!$Q$2:$Q$4699,"valid")+COUNTIFS('Relevant - In CRM unknown'!$T$2:$T$253,$A50,'Relevant - In CRM unknown'!$G$2:$G$253,"UK",'Relevant - In CRM unknown'!$Q$2:$Q$253,"valid")+COUNTIFS('Relevant - IN NOW CRM valid'!$T$2:$T$2328,$A50,'Relevant - IN NOW CRM valid'!$G$2:$G$2328,"UK",'Relevant - IN NOW CRM valid'!$Q$2:$Q$2328,"valid")+COUNTIFS('Relevant - IN NOW CRM unknown'!$T$2:$T$1227,$A50,'Relevant - IN NOW CRM unknown'!$G$2:$G$1227,"UK",'Relevant - IN NOW CRM unknown'!$Q$2:$Q$1227,"valid")+COUNTIFS('Relevant - Not CRM not valid'!$T$2:$T$416,$A50,'Relevant - Not CRM not valid'!$G$2:$G$416,"UK",'Relevant - Not CRM not valid'!$Q$2:$Q$416,"valid")+COUNTIFS('Relevant - In CRM not valid'!$T$2:$T$46,$A50,'Relevant - In CRM not valid'!$G$2:$G$46,"UK",'Relevant - In CRM not valid'!$Q$2:$Q$46,"valid")</f>
        <v>14</v>
      </c>
      <c r="O50" s="2" t="str">
        <f t="shared" si="1"/>
        <v/>
      </c>
    </row>
    <row r="51" spans="1:15" ht="15" customHeight="1">
      <c r="A51" s="2" t="s">
        <v>199</v>
      </c>
      <c r="B51" s="2" t="s">
        <v>200</v>
      </c>
      <c r="C51" s="2" t="s">
        <v>95</v>
      </c>
      <c r="D51" s="2" t="str">
        <f>IFERROR(INDEX('UK Target Institutions'!$D$2:$D$727,MATCH($A51,'UK Target Institutions'!$A$2:$A$727,0)),"")</f>
        <v>Yes</v>
      </c>
      <c r="E51" s="2">
        <f>COUNTIFS('Relevant - In CRM valid'!$T$2:$T$4699,$A51,'Relevant - In CRM valid'!$G$2:$G$4699,"UK")+COUNTIFS('Relevant - In CRM unknown'!$T$2:$T$253,$A51,'Relevant - In CRM unknown'!$G$2:$G$253,"UK")+COUNTIFS('Relevant - IN NOW CRM valid'!$T$2:$T$2328,$A51,'Relevant - IN NOW CRM valid'!$G$2:$G$2328,"UK")+COUNTIFS('Relevant - IN NOW CRM unknown'!$T$2:$T$1227,$A51,'Relevant - IN NOW CRM unknown'!$G$2:$G$1227,"UK")+COUNTIFS('Relevant - Not CRM not valid'!$T$2:$T$416,$A51,'Relevant - Not CRM not valid'!$G$2:$G$416,"UK")+COUNTIFS('Relevant - In CRM not valid'!$T$2:$T$46,$A51,'Relevant - In CRM not valid'!$G$2:$G$46,"UK")</f>
        <v>37</v>
      </c>
      <c r="F51" s="2">
        <f>COUNTIFS('Relevant - In CRM valid'!$T$2:$T$4699,$A51,'Relevant - In CRM valid'!$G$2:$G$4699,"UK",'Relevant - In CRM valid'!$M$2:$M$4699,"Research")+COUNTIFS('Relevant - In CRM unknown'!$T$2:$T$253,$A51,'Relevant - In CRM unknown'!$G$2:$G$253,"UK",'Relevant - In CRM unknown'!$M$2:$M$253,"Research")+COUNTIFS('Relevant - IN NOW CRM valid'!$T$2:$T$2328,$A51,'Relevant - IN NOW CRM valid'!$G$2:$G$2328,"UK",'Relevant - IN NOW CRM valid'!$M$2:$M$2328,"Research")+COUNTIFS('Relevant - IN NOW CRM unknown'!$T$2:$T$1227,$A51,'Relevant - IN NOW CRM unknown'!$G$2:$G$1227,"UK",'Relevant - IN NOW CRM unknown'!$M$2:$M$1227,"Research")+COUNTIFS('Relevant - Not CRM not valid'!$T$2:$T$416,$A51,'Relevant - Not CRM not valid'!$G$2:$G$416,"UK",'Relevant - Not CRM not valid'!$M$2:$M$416,"Research")+COUNTIFS('Relevant - In CRM not valid'!$T$2:$T$46,$A51,'Relevant - In CRM not valid'!$G$2:$G$46,"UK",'Relevant - In CRM not valid'!$M$2:$M$46,"Research")</f>
        <v>25</v>
      </c>
      <c r="G51" s="2">
        <f>COUNTIFS('Relevant - In CRM valid'!$T$2:$T$4699,$A51,'Relevant - In CRM valid'!$G$2:$G$4699,"UK",'Relevant - In CRM valid'!$M$2:$M$4699,"Research",'Relevant - In CRM valid'!$R$2:$R$4699,"Senior")+COUNTIFS('Relevant - In CRM unknown'!$T$2:$T$253,$A51,'Relevant - In CRM unknown'!$G$2:$G$253,"UK",'Relevant - In CRM unknown'!$M$2:$M$253,"Research",'Relevant - In CRM unknown'!$R$2:$R$253,"Senior")+COUNTIFS('Relevant - IN NOW CRM valid'!$T$2:$T$2328,$A51,'Relevant - IN NOW CRM valid'!$G$2:$G$2328,"UK",'Relevant - IN NOW CRM valid'!$M$2:$M$2328,"Research",'Relevant - IN NOW CRM valid'!$R$2:$R$2328,"Senior")+COUNTIFS('Relevant - IN NOW CRM unknown'!$T$2:$T$1227,$A51,'Relevant - IN NOW CRM unknown'!$G$2:$G$1227,"UK",'Relevant - IN NOW CRM unknown'!$M$2:$M$1227,"Research",'Relevant - IN NOW CRM unknown'!$R$2:$R$1227,"Senior")+COUNTIFS('Relevant - Not CRM not valid'!$T$2:$T$416,$A51,'Relevant - Not CRM not valid'!$G$2:$G$416,"UK",'Relevant - Not CRM not valid'!$M$2:$M$416,"Research",'Relevant - Not CRM not valid'!$R$2:$R$416,"Senior")+COUNTIFS('Relevant - In CRM not valid'!$T$2:$T$46,$A51,'Relevant - In CRM not valid'!$G$2:$G$46,"UK",'Relevant - In CRM not valid'!$M$2:$M$46,"Research",'Relevant - In CRM not valid'!$R$2:$R$46,"Senior")</f>
        <v>20</v>
      </c>
      <c r="H51" s="2">
        <f>COUNTIFS('Relevant - In CRM valid'!$T$2:$T$4699,$A51,'Relevant - In CRM valid'!$G$2:$G$4699,"UK",'Relevant - In CRM valid'!$M$2:$M$4699,"Research",'Relevant - In CRM valid'!$R$2:$R$4699,"Operational")+COUNTIFS('Relevant - In CRM unknown'!$T$2:$T$253,$A51,'Relevant - In CRM unknown'!$G$2:$G$253,"UK",'Relevant - In CRM unknown'!$M$2:$M$253,"Research",'Relevant - In CRM unknown'!$R$2:$R$253,"Operational")+COUNTIFS('Relevant - IN NOW CRM valid'!$T$2:$T$2328,$A51,'Relevant - IN NOW CRM valid'!$G$2:$G$2328,"UK",'Relevant - IN NOW CRM valid'!$M$2:$M$2328,"Research",'Relevant - IN NOW CRM valid'!$R$2:$R$2328,"Operational")+COUNTIFS('Relevant - IN NOW CRM unknown'!$T$2:$T$1227,$A51,'Relevant - IN NOW CRM unknown'!$G$2:$G$1227,"UK",'Relevant - IN NOW CRM unknown'!$M$2:$M$1227,"Research",'Relevant - IN NOW CRM unknown'!$R$2:$R$1227,"Operational")+COUNTIFS('Relevant - Not CRM not valid'!$T$2:$T$416,$A51,'Relevant - Not CRM not valid'!$G$2:$G$416,"UK",'Relevant - Not CRM not valid'!$M$2:$M$416,"Research",'Relevant - Not CRM not valid'!$R$2:$R$416,"Operational")+COUNTIFS('Relevant - In CRM not valid'!$T$2:$T$46,$A51,'Relevant - In CRM not valid'!$G$2:$G$46,"UK",'Relevant - In CRM not valid'!$M$2:$M$46,"Research",'Relevant - In CRM not valid'!$R$2:$R$46,"Operational")</f>
        <v>5</v>
      </c>
      <c r="I51" s="2">
        <f>COUNTIFS('Relevant - In CRM valid'!$T$2:$T$4699,$A51,'Relevant - In CRM valid'!$G$2:$G$4699,"UK",'Relevant - In CRM valid'!$M$2:$M$4699,"Research",'Relevant - In CRM valid'!$R$2:$R$4699,"Academic")+COUNTIFS('Relevant - In CRM unknown'!$T$2:$T$253,$A51,'Relevant - In CRM unknown'!$G$2:$G$253,"UK",'Relevant - In CRM unknown'!$M$2:$M$253,"Research",'Relevant - In CRM unknown'!$R$2:$R$253,"Academic")+COUNTIFS('Relevant - IN NOW CRM valid'!$T$2:$T$2328,$A51,'Relevant - IN NOW CRM valid'!$G$2:$G$2328,"UK",'Relevant - IN NOW CRM valid'!$M$2:$M$2328,"Research",'Relevant - IN NOW CRM valid'!$R$2:$R$2328,"Academic")+COUNTIFS('Relevant - IN NOW CRM unknown'!$T$2:$T$1227,$A51,'Relevant - IN NOW CRM unknown'!$G$2:$G$1227,"UK",'Relevant - IN NOW CRM unknown'!$M$2:$M$1227,"Research",'Relevant - IN NOW CRM unknown'!$R$2:$R$1227,"Academic")+COUNTIFS('Relevant - Not CRM not valid'!$T$2:$T$416,$A51,'Relevant - Not CRM not valid'!$G$2:$G$416,"UK",'Relevant - Not CRM not valid'!$M$2:$M$416,"Research",'Relevant - Not CRM not valid'!$R$2:$R$416,"Academic")+COUNTIFS('Relevant - In CRM not valid'!$T$2:$T$46,$A51,'Relevant - In CRM not valid'!$G$2:$G$46,"UK",'Relevant - In CRM not valid'!$M$2:$M$46,"Research",'Relevant - In CRM not valid'!$R$2:$R$46,"Academic")</f>
        <v>0</v>
      </c>
      <c r="J51" s="2">
        <f>COUNTIFS('Relevant - In CRM valid'!$T$2:$T$4699,$A51,'Relevant - In CRM valid'!$G$2:$G$4699,"UK",'Relevant - In CRM valid'!$M$2:$M$4699,"Finance")+COUNTIFS('Relevant - In CRM unknown'!$T$2:$T$253,$A51,'Relevant - In CRM unknown'!$G$2:$G$253,"UK",'Relevant - In CRM unknown'!$M$2:$M$253,"Finance")+COUNTIFS('Relevant - IN NOW CRM valid'!$T$2:$T$2328,$A51,'Relevant - IN NOW CRM valid'!$G$2:$G$2328,"UK",'Relevant - IN NOW CRM valid'!$M$2:$M$2328,"Finance")+COUNTIFS('Relevant - IN NOW CRM unknown'!$T$2:$T$1227,$A51,'Relevant - IN NOW CRM unknown'!$G$2:$G$1227,"UK",'Relevant - IN NOW CRM unknown'!$M$2:$M$1227,"Finance")+COUNTIFS('Relevant - Not CRM not valid'!$T$2:$T$416,$A51,'Relevant - Not CRM not valid'!$G$2:$G$416,"UK",'Relevant - Not CRM not valid'!$M$2:$M$416,"Finance")+COUNTIFS('Relevant - In CRM not valid'!$T$2:$T$46,$A51,'Relevant - In CRM not valid'!$G$2:$G$46,"UK",'Relevant - In CRM not valid'!$M$2:$M$46,"Finance")</f>
        <v>8</v>
      </c>
      <c r="K51" s="2">
        <f>COUNTIFS('Relevant - In CRM valid'!$T$2:$T$4699,$A51,'Relevant - In CRM valid'!$G$2:$G$4699,"UK",'Relevant - In CRM valid'!$M$2:$M$4699,"IT/Systems")+COUNTIFS('Relevant - In CRM unknown'!$T$2:$T$253,$A51,'Relevant - In CRM unknown'!$G$2:$G$253,"UK",'Relevant - In CRM unknown'!$M$2:$M$253,"IT/Systems")+COUNTIFS('Relevant - IN NOW CRM valid'!$T$2:$T$2328,$A51,'Relevant - IN NOW CRM valid'!$G$2:$G$2328,"UK",'Relevant - IN NOW CRM valid'!$M$2:$M$2328,"IT/Systems")+COUNTIFS('Relevant - IN NOW CRM unknown'!$T$2:$T$1227,$A51,'Relevant - IN NOW CRM unknown'!$G$2:$G$1227,"UK",'Relevant - IN NOW CRM unknown'!$M$2:$M$1227,"IT/Systems")+COUNTIFS('Relevant - Not CRM not valid'!$T$2:$T$416,$A51,'Relevant - Not CRM not valid'!$G$2:$G$416,"UK",'Relevant - Not CRM not valid'!$M$2:$M$416,"IT/Systems")+COUNTIFS('Relevant - In CRM not valid'!$T$2:$T$46,$A51,'Relevant - In CRM not valid'!$G$2:$G$46,"UK",'Relevant - In CRM not valid'!$M$2:$M$46,"IT/Systems")</f>
        <v>3</v>
      </c>
      <c r="L51" s="2">
        <f>COUNTIFS('Relevant - In CRM valid'!$T$2:$T$4699,$A51,'Relevant - In CRM valid'!$G$2:$G$4699,"UK",'Relevant - In CRM valid'!$M$2:$M$4699,"")+COUNTIFS('Relevant - In CRM unknown'!$T$2:$T$253,$A51,'Relevant - In CRM unknown'!$G$2:$G$253,"UK",'Relevant - In CRM unknown'!$M$2:$M$253,"")+COUNTIFS('Relevant - IN NOW CRM valid'!$T$2:$T$2328,$A51,'Relevant - IN NOW CRM valid'!$G$2:$G$2328,"UK",'Relevant - IN NOW CRM valid'!$M$2:$M$2328,"")+COUNTIFS('Relevant - IN NOW CRM unknown'!$T$2:$T$1227,$A51,'Relevant - IN NOW CRM unknown'!$G$2:$G$1227,"UK",'Relevant - IN NOW CRM unknown'!$M$2:$M$1227,"")+COUNTIFS('Relevant - Not CRM not valid'!$T$2:$T$416,$A51,'Relevant - Not CRM not valid'!$G$2:$G$416,"UK",'Relevant - Not CRM not valid'!$M$2:$M$416,"")+COUNTIFS('Relevant - In CRM not valid'!$T$2:$T$46,$A51,'Relevant - In CRM not valid'!$G$2:$G$46,"UK",'Relevant - In CRM not valid'!$M$2:$M$46,"")</f>
        <v>1</v>
      </c>
      <c r="M51" s="2">
        <f t="shared" si="0"/>
        <v>3</v>
      </c>
      <c r="N51" s="2">
        <f>COUNTIFS('Relevant - In CRM valid'!$T$2:$T$4699,$A51,'Relevant - In CRM valid'!$G$2:$G$4699,"UK",'Relevant - In CRM valid'!$Q$2:$Q$4699,"valid")+COUNTIFS('Relevant - In CRM unknown'!$T$2:$T$253,$A51,'Relevant - In CRM unknown'!$G$2:$G$253,"UK",'Relevant - In CRM unknown'!$Q$2:$Q$253,"valid")+COUNTIFS('Relevant - IN NOW CRM valid'!$T$2:$T$2328,$A51,'Relevant - IN NOW CRM valid'!$G$2:$G$2328,"UK",'Relevant - IN NOW CRM valid'!$Q$2:$Q$2328,"valid")+COUNTIFS('Relevant - IN NOW CRM unknown'!$T$2:$T$1227,$A51,'Relevant - IN NOW CRM unknown'!$G$2:$G$1227,"UK",'Relevant - IN NOW CRM unknown'!$Q$2:$Q$1227,"valid")+COUNTIFS('Relevant - Not CRM not valid'!$T$2:$T$416,$A51,'Relevant - Not CRM not valid'!$G$2:$G$416,"UK",'Relevant - Not CRM not valid'!$Q$2:$Q$416,"valid")+COUNTIFS('Relevant - In CRM not valid'!$T$2:$T$46,$A51,'Relevant - In CRM not valid'!$G$2:$G$46,"UK",'Relevant - In CRM not valid'!$Q$2:$Q$46,"valid")</f>
        <v>28</v>
      </c>
      <c r="O51" s="2" t="str">
        <f t="shared" si="1"/>
        <v/>
      </c>
    </row>
    <row r="52" spans="1:15" ht="15" customHeight="1">
      <c r="A52" s="2" t="s">
        <v>201</v>
      </c>
      <c r="B52" s="2" t="s">
        <v>202</v>
      </c>
      <c r="C52" s="2" t="s">
        <v>95</v>
      </c>
      <c r="D52" s="2" t="str">
        <f>IFERROR(INDEX('UK Target Institutions'!$D$2:$D$727,MATCH($A52,'UK Target Institutions'!$A$2:$A$727,0)),"")</f>
        <v>Yes</v>
      </c>
      <c r="E52" s="2">
        <f>COUNTIFS('Relevant - In CRM valid'!$T$2:$T$4699,$A52,'Relevant - In CRM valid'!$G$2:$G$4699,"UK")+COUNTIFS('Relevant - In CRM unknown'!$T$2:$T$253,$A52,'Relevant - In CRM unknown'!$G$2:$G$253,"UK")+COUNTIFS('Relevant - IN NOW CRM valid'!$T$2:$T$2328,$A52,'Relevant - IN NOW CRM valid'!$G$2:$G$2328,"UK")+COUNTIFS('Relevant - IN NOW CRM unknown'!$T$2:$T$1227,$A52,'Relevant - IN NOW CRM unknown'!$G$2:$G$1227,"UK")+COUNTIFS('Relevant - Not CRM not valid'!$T$2:$T$416,$A52,'Relevant - Not CRM not valid'!$G$2:$G$416,"UK")+COUNTIFS('Relevant - In CRM not valid'!$T$2:$T$46,$A52,'Relevant - In CRM not valid'!$G$2:$G$46,"UK")</f>
        <v>38</v>
      </c>
      <c r="F52" s="2">
        <f>COUNTIFS('Relevant - In CRM valid'!$T$2:$T$4699,$A52,'Relevant - In CRM valid'!$G$2:$G$4699,"UK",'Relevant - In CRM valid'!$M$2:$M$4699,"Research")+COUNTIFS('Relevant - In CRM unknown'!$T$2:$T$253,$A52,'Relevant - In CRM unknown'!$G$2:$G$253,"UK",'Relevant - In CRM unknown'!$M$2:$M$253,"Research")+COUNTIFS('Relevant - IN NOW CRM valid'!$T$2:$T$2328,$A52,'Relevant - IN NOW CRM valid'!$G$2:$G$2328,"UK",'Relevant - IN NOW CRM valid'!$M$2:$M$2328,"Research")+COUNTIFS('Relevant - IN NOW CRM unknown'!$T$2:$T$1227,$A52,'Relevant - IN NOW CRM unknown'!$G$2:$G$1227,"UK",'Relevant - IN NOW CRM unknown'!$M$2:$M$1227,"Research")+COUNTIFS('Relevant - Not CRM not valid'!$T$2:$T$416,$A52,'Relevant - Not CRM not valid'!$G$2:$G$416,"UK",'Relevant - Not CRM not valid'!$M$2:$M$416,"Research")+COUNTIFS('Relevant - In CRM not valid'!$T$2:$T$46,$A52,'Relevant - In CRM not valid'!$G$2:$G$46,"UK",'Relevant - In CRM not valid'!$M$2:$M$46,"Research")</f>
        <v>25</v>
      </c>
      <c r="G52" s="2">
        <f>COUNTIFS('Relevant - In CRM valid'!$T$2:$T$4699,$A52,'Relevant - In CRM valid'!$G$2:$G$4699,"UK",'Relevant - In CRM valid'!$M$2:$M$4699,"Research",'Relevant - In CRM valid'!$R$2:$R$4699,"Senior")+COUNTIFS('Relevant - In CRM unknown'!$T$2:$T$253,$A52,'Relevant - In CRM unknown'!$G$2:$G$253,"UK",'Relevant - In CRM unknown'!$M$2:$M$253,"Research",'Relevant - In CRM unknown'!$R$2:$R$253,"Senior")+COUNTIFS('Relevant - IN NOW CRM valid'!$T$2:$T$2328,$A52,'Relevant - IN NOW CRM valid'!$G$2:$G$2328,"UK",'Relevant - IN NOW CRM valid'!$M$2:$M$2328,"Research",'Relevant - IN NOW CRM valid'!$R$2:$R$2328,"Senior")+COUNTIFS('Relevant - IN NOW CRM unknown'!$T$2:$T$1227,$A52,'Relevant - IN NOW CRM unknown'!$G$2:$G$1227,"UK",'Relevant - IN NOW CRM unknown'!$M$2:$M$1227,"Research",'Relevant - IN NOW CRM unknown'!$R$2:$R$1227,"Senior")+COUNTIFS('Relevant - Not CRM not valid'!$T$2:$T$416,$A52,'Relevant - Not CRM not valid'!$G$2:$G$416,"UK",'Relevant - Not CRM not valid'!$M$2:$M$416,"Research",'Relevant - Not CRM not valid'!$R$2:$R$416,"Senior")+COUNTIFS('Relevant - In CRM not valid'!$T$2:$T$46,$A52,'Relevant - In CRM not valid'!$G$2:$G$46,"UK",'Relevant - In CRM not valid'!$M$2:$M$46,"Research",'Relevant - In CRM not valid'!$R$2:$R$46,"Senior")</f>
        <v>8</v>
      </c>
      <c r="H52" s="2">
        <f>COUNTIFS('Relevant - In CRM valid'!$T$2:$T$4699,$A52,'Relevant - In CRM valid'!$G$2:$G$4699,"UK",'Relevant - In CRM valid'!$M$2:$M$4699,"Research",'Relevant - In CRM valid'!$R$2:$R$4699,"Operational")+COUNTIFS('Relevant - In CRM unknown'!$T$2:$T$253,$A52,'Relevant - In CRM unknown'!$G$2:$G$253,"UK",'Relevant - In CRM unknown'!$M$2:$M$253,"Research",'Relevant - In CRM unknown'!$R$2:$R$253,"Operational")+COUNTIFS('Relevant - IN NOW CRM valid'!$T$2:$T$2328,$A52,'Relevant - IN NOW CRM valid'!$G$2:$G$2328,"UK",'Relevant - IN NOW CRM valid'!$M$2:$M$2328,"Research",'Relevant - IN NOW CRM valid'!$R$2:$R$2328,"Operational")+COUNTIFS('Relevant - IN NOW CRM unknown'!$T$2:$T$1227,$A52,'Relevant - IN NOW CRM unknown'!$G$2:$G$1227,"UK",'Relevant - IN NOW CRM unknown'!$M$2:$M$1227,"Research",'Relevant - IN NOW CRM unknown'!$R$2:$R$1227,"Operational")+COUNTIFS('Relevant - Not CRM not valid'!$T$2:$T$416,$A52,'Relevant - Not CRM not valid'!$G$2:$G$416,"UK",'Relevant - Not CRM not valid'!$M$2:$M$416,"Research",'Relevant - Not CRM not valid'!$R$2:$R$416,"Operational")+COUNTIFS('Relevant - In CRM not valid'!$T$2:$T$46,$A52,'Relevant - In CRM not valid'!$G$2:$G$46,"UK",'Relevant - In CRM not valid'!$M$2:$M$46,"Research",'Relevant - In CRM not valid'!$R$2:$R$46,"Operational")</f>
        <v>15</v>
      </c>
      <c r="I52" s="2">
        <f>COUNTIFS('Relevant - In CRM valid'!$T$2:$T$4699,$A52,'Relevant - In CRM valid'!$G$2:$G$4699,"UK",'Relevant - In CRM valid'!$M$2:$M$4699,"Research",'Relevant - In CRM valid'!$R$2:$R$4699,"Academic")+COUNTIFS('Relevant - In CRM unknown'!$T$2:$T$253,$A52,'Relevant - In CRM unknown'!$G$2:$G$253,"UK",'Relevant - In CRM unknown'!$M$2:$M$253,"Research",'Relevant - In CRM unknown'!$R$2:$R$253,"Academic")+COUNTIFS('Relevant - IN NOW CRM valid'!$T$2:$T$2328,$A52,'Relevant - IN NOW CRM valid'!$G$2:$G$2328,"UK",'Relevant - IN NOW CRM valid'!$M$2:$M$2328,"Research",'Relevant - IN NOW CRM valid'!$R$2:$R$2328,"Academic")+COUNTIFS('Relevant - IN NOW CRM unknown'!$T$2:$T$1227,$A52,'Relevant - IN NOW CRM unknown'!$G$2:$G$1227,"UK",'Relevant - IN NOW CRM unknown'!$M$2:$M$1227,"Research",'Relevant - IN NOW CRM unknown'!$R$2:$R$1227,"Academic")+COUNTIFS('Relevant - Not CRM not valid'!$T$2:$T$416,$A52,'Relevant - Not CRM not valid'!$G$2:$G$416,"UK",'Relevant - Not CRM not valid'!$M$2:$M$416,"Research",'Relevant - Not CRM not valid'!$R$2:$R$416,"Academic")+COUNTIFS('Relevant - In CRM not valid'!$T$2:$T$46,$A52,'Relevant - In CRM not valid'!$G$2:$G$46,"UK",'Relevant - In CRM not valid'!$M$2:$M$46,"Research",'Relevant - In CRM not valid'!$R$2:$R$46,"Academic")</f>
        <v>2</v>
      </c>
      <c r="J52" s="2">
        <f>COUNTIFS('Relevant - In CRM valid'!$T$2:$T$4699,$A52,'Relevant - In CRM valid'!$G$2:$G$4699,"UK",'Relevant - In CRM valid'!$M$2:$M$4699,"Finance")+COUNTIFS('Relevant - In CRM unknown'!$T$2:$T$253,$A52,'Relevant - In CRM unknown'!$G$2:$G$253,"UK",'Relevant - In CRM unknown'!$M$2:$M$253,"Finance")+COUNTIFS('Relevant - IN NOW CRM valid'!$T$2:$T$2328,$A52,'Relevant - IN NOW CRM valid'!$G$2:$G$2328,"UK",'Relevant - IN NOW CRM valid'!$M$2:$M$2328,"Finance")+COUNTIFS('Relevant - IN NOW CRM unknown'!$T$2:$T$1227,$A52,'Relevant - IN NOW CRM unknown'!$G$2:$G$1227,"UK",'Relevant - IN NOW CRM unknown'!$M$2:$M$1227,"Finance")+COUNTIFS('Relevant - Not CRM not valid'!$T$2:$T$416,$A52,'Relevant - Not CRM not valid'!$G$2:$G$416,"UK",'Relevant - Not CRM not valid'!$M$2:$M$416,"Finance")+COUNTIFS('Relevant - In CRM not valid'!$T$2:$T$46,$A52,'Relevant - In CRM not valid'!$G$2:$G$46,"UK",'Relevant - In CRM not valid'!$M$2:$M$46,"Finance")</f>
        <v>10</v>
      </c>
      <c r="K52" s="2">
        <f>COUNTIFS('Relevant - In CRM valid'!$T$2:$T$4699,$A52,'Relevant - In CRM valid'!$G$2:$G$4699,"UK",'Relevant - In CRM valid'!$M$2:$M$4699,"IT/Systems")+COUNTIFS('Relevant - In CRM unknown'!$T$2:$T$253,$A52,'Relevant - In CRM unknown'!$G$2:$G$253,"UK",'Relevant - In CRM unknown'!$M$2:$M$253,"IT/Systems")+COUNTIFS('Relevant - IN NOW CRM valid'!$T$2:$T$2328,$A52,'Relevant - IN NOW CRM valid'!$G$2:$G$2328,"UK",'Relevant - IN NOW CRM valid'!$M$2:$M$2328,"IT/Systems")+COUNTIFS('Relevant - IN NOW CRM unknown'!$T$2:$T$1227,$A52,'Relevant - IN NOW CRM unknown'!$G$2:$G$1227,"UK",'Relevant - IN NOW CRM unknown'!$M$2:$M$1227,"IT/Systems")+COUNTIFS('Relevant - Not CRM not valid'!$T$2:$T$416,$A52,'Relevant - Not CRM not valid'!$G$2:$G$416,"UK",'Relevant - Not CRM not valid'!$M$2:$M$416,"IT/Systems")+COUNTIFS('Relevant - In CRM not valid'!$T$2:$T$46,$A52,'Relevant - In CRM not valid'!$G$2:$G$46,"UK",'Relevant - In CRM not valid'!$M$2:$M$46,"IT/Systems")</f>
        <v>3</v>
      </c>
      <c r="L52" s="2">
        <f>COUNTIFS('Relevant - In CRM valid'!$T$2:$T$4699,$A52,'Relevant - In CRM valid'!$G$2:$G$4699,"UK",'Relevant - In CRM valid'!$M$2:$M$4699,"")+COUNTIFS('Relevant - In CRM unknown'!$T$2:$T$253,$A52,'Relevant - In CRM unknown'!$G$2:$G$253,"UK",'Relevant - In CRM unknown'!$M$2:$M$253,"")+COUNTIFS('Relevant - IN NOW CRM valid'!$T$2:$T$2328,$A52,'Relevant - IN NOW CRM valid'!$G$2:$G$2328,"UK",'Relevant - IN NOW CRM valid'!$M$2:$M$2328,"")+COUNTIFS('Relevant - IN NOW CRM unknown'!$T$2:$T$1227,$A52,'Relevant - IN NOW CRM unknown'!$G$2:$G$1227,"UK",'Relevant - IN NOW CRM unknown'!$M$2:$M$1227,"")+COUNTIFS('Relevant - Not CRM not valid'!$T$2:$T$416,$A52,'Relevant - Not CRM not valid'!$G$2:$G$416,"UK",'Relevant - Not CRM not valid'!$M$2:$M$416,"")+COUNTIFS('Relevant - In CRM not valid'!$T$2:$T$46,$A52,'Relevant - In CRM not valid'!$G$2:$G$46,"UK",'Relevant - In CRM not valid'!$M$2:$M$46,"")</f>
        <v>0</v>
      </c>
      <c r="M52" s="2">
        <f t="shared" si="0"/>
        <v>3</v>
      </c>
      <c r="N52" s="2">
        <f>COUNTIFS('Relevant - In CRM valid'!$T$2:$T$4699,$A52,'Relevant - In CRM valid'!$G$2:$G$4699,"UK",'Relevant - In CRM valid'!$Q$2:$Q$4699,"valid")+COUNTIFS('Relevant - In CRM unknown'!$T$2:$T$253,$A52,'Relevant - In CRM unknown'!$G$2:$G$253,"UK",'Relevant - In CRM unknown'!$Q$2:$Q$253,"valid")+COUNTIFS('Relevant - IN NOW CRM valid'!$T$2:$T$2328,$A52,'Relevant - IN NOW CRM valid'!$G$2:$G$2328,"UK",'Relevant - IN NOW CRM valid'!$Q$2:$Q$2328,"valid")+COUNTIFS('Relevant - IN NOW CRM unknown'!$T$2:$T$1227,$A52,'Relevant - IN NOW CRM unknown'!$G$2:$G$1227,"UK",'Relevant - IN NOW CRM unknown'!$Q$2:$Q$1227,"valid")+COUNTIFS('Relevant - Not CRM not valid'!$T$2:$T$416,$A52,'Relevant - Not CRM not valid'!$G$2:$G$416,"UK",'Relevant - Not CRM not valid'!$Q$2:$Q$416,"valid")+COUNTIFS('Relevant - In CRM not valid'!$T$2:$T$46,$A52,'Relevant - In CRM not valid'!$G$2:$G$46,"UK",'Relevant - In CRM not valid'!$Q$2:$Q$46,"valid")</f>
        <v>33</v>
      </c>
      <c r="O52" s="2" t="str">
        <f t="shared" si="1"/>
        <v/>
      </c>
    </row>
    <row r="53" spans="1:15" ht="15" customHeight="1">
      <c r="A53" s="2" t="s">
        <v>203</v>
      </c>
      <c r="B53" s="2" t="s">
        <v>204</v>
      </c>
      <c r="C53" s="2" t="s">
        <v>95</v>
      </c>
      <c r="D53" s="2" t="str">
        <f>IFERROR(INDEX('UK Target Institutions'!$D$2:$D$727,MATCH($A53,'UK Target Institutions'!$A$2:$A$727,0)),"")</f>
        <v>Yes</v>
      </c>
      <c r="E53" s="2">
        <f>COUNTIFS('Relevant - In CRM valid'!$T$2:$T$4699,$A53,'Relevant - In CRM valid'!$G$2:$G$4699,"UK")+COUNTIFS('Relevant - In CRM unknown'!$T$2:$T$253,$A53,'Relevant - In CRM unknown'!$G$2:$G$253,"UK")+COUNTIFS('Relevant - IN NOW CRM valid'!$T$2:$T$2328,$A53,'Relevant - IN NOW CRM valid'!$G$2:$G$2328,"UK")+COUNTIFS('Relevant - IN NOW CRM unknown'!$T$2:$T$1227,$A53,'Relevant - IN NOW CRM unknown'!$G$2:$G$1227,"UK")+COUNTIFS('Relevant - Not CRM not valid'!$T$2:$T$416,$A53,'Relevant - Not CRM not valid'!$G$2:$G$416,"UK")+COUNTIFS('Relevant - In CRM not valid'!$T$2:$T$46,$A53,'Relevant - In CRM not valid'!$G$2:$G$46,"UK")</f>
        <v>37</v>
      </c>
      <c r="F53" s="2">
        <f>COUNTIFS('Relevant - In CRM valid'!$T$2:$T$4699,$A53,'Relevant - In CRM valid'!$G$2:$G$4699,"UK",'Relevant - In CRM valid'!$M$2:$M$4699,"Research")+COUNTIFS('Relevant - In CRM unknown'!$T$2:$T$253,$A53,'Relevant - In CRM unknown'!$G$2:$G$253,"UK",'Relevant - In CRM unknown'!$M$2:$M$253,"Research")+COUNTIFS('Relevant - IN NOW CRM valid'!$T$2:$T$2328,$A53,'Relevant - IN NOW CRM valid'!$G$2:$G$2328,"UK",'Relevant - IN NOW CRM valid'!$M$2:$M$2328,"Research")+COUNTIFS('Relevant - IN NOW CRM unknown'!$T$2:$T$1227,$A53,'Relevant - IN NOW CRM unknown'!$G$2:$G$1227,"UK",'Relevant - IN NOW CRM unknown'!$M$2:$M$1227,"Research")+COUNTIFS('Relevant - Not CRM not valid'!$T$2:$T$416,$A53,'Relevant - Not CRM not valid'!$G$2:$G$416,"UK",'Relevant - Not CRM not valid'!$M$2:$M$416,"Research")+COUNTIFS('Relevant - In CRM not valid'!$T$2:$T$46,$A53,'Relevant - In CRM not valid'!$G$2:$G$46,"UK",'Relevant - In CRM not valid'!$M$2:$M$46,"Research")</f>
        <v>26</v>
      </c>
      <c r="G53" s="2">
        <f>COUNTIFS('Relevant - In CRM valid'!$T$2:$T$4699,$A53,'Relevant - In CRM valid'!$G$2:$G$4699,"UK",'Relevant - In CRM valid'!$M$2:$M$4699,"Research",'Relevant - In CRM valid'!$R$2:$R$4699,"Senior")+COUNTIFS('Relevant - In CRM unknown'!$T$2:$T$253,$A53,'Relevant - In CRM unknown'!$G$2:$G$253,"UK",'Relevant - In CRM unknown'!$M$2:$M$253,"Research",'Relevant - In CRM unknown'!$R$2:$R$253,"Senior")+COUNTIFS('Relevant - IN NOW CRM valid'!$T$2:$T$2328,$A53,'Relevant - IN NOW CRM valid'!$G$2:$G$2328,"UK",'Relevant - IN NOW CRM valid'!$M$2:$M$2328,"Research",'Relevant - IN NOW CRM valid'!$R$2:$R$2328,"Senior")+COUNTIFS('Relevant - IN NOW CRM unknown'!$T$2:$T$1227,$A53,'Relevant - IN NOW CRM unknown'!$G$2:$G$1227,"UK",'Relevant - IN NOW CRM unknown'!$M$2:$M$1227,"Research",'Relevant - IN NOW CRM unknown'!$R$2:$R$1227,"Senior")+COUNTIFS('Relevant - Not CRM not valid'!$T$2:$T$416,$A53,'Relevant - Not CRM not valid'!$G$2:$G$416,"UK",'Relevant - Not CRM not valid'!$M$2:$M$416,"Research",'Relevant - Not CRM not valid'!$R$2:$R$416,"Senior")+COUNTIFS('Relevant - In CRM not valid'!$T$2:$T$46,$A53,'Relevant - In CRM not valid'!$G$2:$G$46,"UK",'Relevant - In CRM not valid'!$M$2:$M$46,"Research",'Relevant - In CRM not valid'!$R$2:$R$46,"Senior")</f>
        <v>18</v>
      </c>
      <c r="H53" s="2">
        <f>COUNTIFS('Relevant - In CRM valid'!$T$2:$T$4699,$A53,'Relevant - In CRM valid'!$G$2:$G$4699,"UK",'Relevant - In CRM valid'!$M$2:$M$4699,"Research",'Relevant - In CRM valid'!$R$2:$R$4699,"Operational")+COUNTIFS('Relevant - In CRM unknown'!$T$2:$T$253,$A53,'Relevant - In CRM unknown'!$G$2:$G$253,"UK",'Relevant - In CRM unknown'!$M$2:$M$253,"Research",'Relevant - In CRM unknown'!$R$2:$R$253,"Operational")+COUNTIFS('Relevant - IN NOW CRM valid'!$T$2:$T$2328,$A53,'Relevant - IN NOW CRM valid'!$G$2:$G$2328,"UK",'Relevant - IN NOW CRM valid'!$M$2:$M$2328,"Research",'Relevant - IN NOW CRM valid'!$R$2:$R$2328,"Operational")+COUNTIFS('Relevant - IN NOW CRM unknown'!$T$2:$T$1227,$A53,'Relevant - IN NOW CRM unknown'!$G$2:$G$1227,"UK",'Relevant - IN NOW CRM unknown'!$M$2:$M$1227,"Research",'Relevant - IN NOW CRM unknown'!$R$2:$R$1227,"Operational")+COUNTIFS('Relevant - Not CRM not valid'!$T$2:$T$416,$A53,'Relevant - Not CRM not valid'!$G$2:$G$416,"UK",'Relevant - Not CRM not valid'!$M$2:$M$416,"Research",'Relevant - Not CRM not valid'!$R$2:$R$416,"Operational")+COUNTIFS('Relevant - In CRM not valid'!$T$2:$T$46,$A53,'Relevant - In CRM not valid'!$G$2:$G$46,"UK",'Relevant - In CRM not valid'!$M$2:$M$46,"Research",'Relevant - In CRM not valid'!$R$2:$R$46,"Operational")</f>
        <v>8</v>
      </c>
      <c r="I53" s="2">
        <f>COUNTIFS('Relevant - In CRM valid'!$T$2:$T$4699,$A53,'Relevant - In CRM valid'!$G$2:$G$4699,"UK",'Relevant - In CRM valid'!$M$2:$M$4699,"Research",'Relevant - In CRM valid'!$R$2:$R$4699,"Academic")+COUNTIFS('Relevant - In CRM unknown'!$T$2:$T$253,$A53,'Relevant - In CRM unknown'!$G$2:$G$253,"UK",'Relevant - In CRM unknown'!$M$2:$M$253,"Research",'Relevant - In CRM unknown'!$R$2:$R$253,"Academic")+COUNTIFS('Relevant - IN NOW CRM valid'!$T$2:$T$2328,$A53,'Relevant - IN NOW CRM valid'!$G$2:$G$2328,"UK",'Relevant - IN NOW CRM valid'!$M$2:$M$2328,"Research",'Relevant - IN NOW CRM valid'!$R$2:$R$2328,"Academic")+COUNTIFS('Relevant - IN NOW CRM unknown'!$T$2:$T$1227,$A53,'Relevant - IN NOW CRM unknown'!$G$2:$G$1227,"UK",'Relevant - IN NOW CRM unknown'!$M$2:$M$1227,"Research",'Relevant - IN NOW CRM unknown'!$R$2:$R$1227,"Academic")+COUNTIFS('Relevant - Not CRM not valid'!$T$2:$T$416,$A53,'Relevant - Not CRM not valid'!$G$2:$G$416,"UK",'Relevant - Not CRM not valid'!$M$2:$M$416,"Research",'Relevant - Not CRM not valid'!$R$2:$R$416,"Academic")+COUNTIFS('Relevant - In CRM not valid'!$T$2:$T$46,$A53,'Relevant - In CRM not valid'!$G$2:$G$46,"UK",'Relevant - In CRM not valid'!$M$2:$M$46,"Research",'Relevant - In CRM not valid'!$R$2:$R$46,"Academic")</f>
        <v>0</v>
      </c>
      <c r="J53" s="2">
        <f>COUNTIFS('Relevant - In CRM valid'!$T$2:$T$4699,$A53,'Relevant - In CRM valid'!$G$2:$G$4699,"UK",'Relevant - In CRM valid'!$M$2:$M$4699,"Finance")+COUNTIFS('Relevant - In CRM unknown'!$T$2:$T$253,$A53,'Relevant - In CRM unknown'!$G$2:$G$253,"UK",'Relevant - In CRM unknown'!$M$2:$M$253,"Finance")+COUNTIFS('Relevant - IN NOW CRM valid'!$T$2:$T$2328,$A53,'Relevant - IN NOW CRM valid'!$G$2:$G$2328,"UK",'Relevant - IN NOW CRM valid'!$M$2:$M$2328,"Finance")+COUNTIFS('Relevant - IN NOW CRM unknown'!$T$2:$T$1227,$A53,'Relevant - IN NOW CRM unknown'!$G$2:$G$1227,"UK",'Relevant - IN NOW CRM unknown'!$M$2:$M$1227,"Finance")+COUNTIFS('Relevant - Not CRM not valid'!$T$2:$T$416,$A53,'Relevant - Not CRM not valid'!$G$2:$G$416,"UK",'Relevant - Not CRM not valid'!$M$2:$M$416,"Finance")+COUNTIFS('Relevant - In CRM not valid'!$T$2:$T$46,$A53,'Relevant - In CRM not valid'!$G$2:$G$46,"UK",'Relevant - In CRM not valid'!$M$2:$M$46,"Finance")</f>
        <v>6</v>
      </c>
      <c r="K53" s="2">
        <f>COUNTIFS('Relevant - In CRM valid'!$T$2:$T$4699,$A53,'Relevant - In CRM valid'!$G$2:$G$4699,"UK",'Relevant - In CRM valid'!$M$2:$M$4699,"IT/Systems")+COUNTIFS('Relevant - In CRM unknown'!$T$2:$T$253,$A53,'Relevant - In CRM unknown'!$G$2:$G$253,"UK",'Relevant - In CRM unknown'!$M$2:$M$253,"IT/Systems")+COUNTIFS('Relevant - IN NOW CRM valid'!$T$2:$T$2328,$A53,'Relevant - IN NOW CRM valid'!$G$2:$G$2328,"UK",'Relevant - IN NOW CRM valid'!$M$2:$M$2328,"IT/Systems")+COUNTIFS('Relevant - IN NOW CRM unknown'!$T$2:$T$1227,$A53,'Relevant - IN NOW CRM unknown'!$G$2:$G$1227,"UK",'Relevant - IN NOW CRM unknown'!$M$2:$M$1227,"IT/Systems")+COUNTIFS('Relevant - Not CRM not valid'!$T$2:$T$416,$A53,'Relevant - Not CRM not valid'!$G$2:$G$416,"UK",'Relevant - Not CRM not valid'!$M$2:$M$416,"IT/Systems")+COUNTIFS('Relevant - In CRM not valid'!$T$2:$T$46,$A53,'Relevant - In CRM not valid'!$G$2:$G$46,"UK",'Relevant - In CRM not valid'!$M$2:$M$46,"IT/Systems")</f>
        <v>3</v>
      </c>
      <c r="L53" s="2">
        <f>COUNTIFS('Relevant - In CRM valid'!$T$2:$T$4699,$A53,'Relevant - In CRM valid'!$G$2:$G$4699,"UK",'Relevant - In CRM valid'!$M$2:$M$4699,"")+COUNTIFS('Relevant - In CRM unknown'!$T$2:$T$253,$A53,'Relevant - In CRM unknown'!$G$2:$G$253,"UK",'Relevant - In CRM unknown'!$M$2:$M$253,"")+COUNTIFS('Relevant - IN NOW CRM valid'!$T$2:$T$2328,$A53,'Relevant - IN NOW CRM valid'!$G$2:$G$2328,"UK",'Relevant - IN NOW CRM valid'!$M$2:$M$2328,"")+COUNTIFS('Relevant - IN NOW CRM unknown'!$T$2:$T$1227,$A53,'Relevant - IN NOW CRM unknown'!$G$2:$G$1227,"UK",'Relevant - IN NOW CRM unknown'!$M$2:$M$1227,"")+COUNTIFS('Relevant - Not CRM not valid'!$T$2:$T$416,$A53,'Relevant - Not CRM not valid'!$G$2:$G$416,"UK",'Relevant - Not CRM not valid'!$M$2:$M$416,"")+COUNTIFS('Relevant - In CRM not valid'!$T$2:$T$46,$A53,'Relevant - In CRM not valid'!$G$2:$G$46,"UK",'Relevant - In CRM not valid'!$M$2:$M$46,"")</f>
        <v>1</v>
      </c>
      <c r="M53" s="2">
        <f t="shared" si="0"/>
        <v>3</v>
      </c>
      <c r="N53" s="2">
        <f>COUNTIFS('Relevant - In CRM valid'!$T$2:$T$4699,$A53,'Relevant - In CRM valid'!$G$2:$G$4699,"UK",'Relevant - In CRM valid'!$Q$2:$Q$4699,"valid")+COUNTIFS('Relevant - In CRM unknown'!$T$2:$T$253,$A53,'Relevant - In CRM unknown'!$G$2:$G$253,"UK",'Relevant - In CRM unknown'!$Q$2:$Q$253,"valid")+COUNTIFS('Relevant - IN NOW CRM valid'!$T$2:$T$2328,$A53,'Relevant - IN NOW CRM valid'!$G$2:$G$2328,"UK",'Relevant - IN NOW CRM valid'!$Q$2:$Q$2328,"valid")+COUNTIFS('Relevant - IN NOW CRM unknown'!$T$2:$T$1227,$A53,'Relevant - IN NOW CRM unknown'!$G$2:$G$1227,"UK",'Relevant - IN NOW CRM unknown'!$Q$2:$Q$1227,"valid")+COUNTIFS('Relevant - Not CRM not valid'!$T$2:$T$416,$A53,'Relevant - Not CRM not valid'!$G$2:$G$416,"UK",'Relevant - Not CRM not valid'!$Q$2:$Q$416,"valid")+COUNTIFS('Relevant - In CRM not valid'!$T$2:$T$46,$A53,'Relevant - In CRM not valid'!$G$2:$G$46,"UK",'Relevant - In CRM not valid'!$Q$2:$Q$46,"valid")</f>
        <v>34</v>
      </c>
      <c r="O53" s="2" t="str">
        <f t="shared" si="1"/>
        <v/>
      </c>
    </row>
    <row r="54" spans="1:15" ht="15" customHeight="1">
      <c r="A54" s="2" t="s">
        <v>205</v>
      </c>
      <c r="B54" s="2" t="s">
        <v>206</v>
      </c>
      <c r="C54" s="2" t="s">
        <v>95</v>
      </c>
      <c r="D54" s="2" t="str">
        <f>IFERROR(INDEX('UK Target Institutions'!$D$2:$D$727,MATCH($A54,'UK Target Institutions'!$A$2:$A$727,0)),"")</f>
        <v>Yes</v>
      </c>
      <c r="E54" s="2">
        <f>COUNTIFS('Relevant - In CRM valid'!$T$2:$T$4699,$A54,'Relevant - In CRM valid'!$G$2:$G$4699,"UK")+COUNTIFS('Relevant - In CRM unknown'!$T$2:$T$253,$A54,'Relevant - In CRM unknown'!$G$2:$G$253,"UK")+COUNTIFS('Relevant - IN NOW CRM valid'!$T$2:$T$2328,$A54,'Relevant - IN NOW CRM valid'!$G$2:$G$2328,"UK")+COUNTIFS('Relevant - IN NOW CRM unknown'!$T$2:$T$1227,$A54,'Relevant - IN NOW CRM unknown'!$G$2:$G$1227,"UK")+COUNTIFS('Relevant - Not CRM not valid'!$T$2:$T$416,$A54,'Relevant - Not CRM not valid'!$G$2:$G$416,"UK")+COUNTIFS('Relevant - In CRM not valid'!$T$2:$T$46,$A54,'Relevant - In CRM not valid'!$G$2:$G$46,"UK")</f>
        <v>34</v>
      </c>
      <c r="F54" s="2">
        <f>COUNTIFS('Relevant - In CRM valid'!$T$2:$T$4699,$A54,'Relevant - In CRM valid'!$G$2:$G$4699,"UK",'Relevant - In CRM valid'!$M$2:$M$4699,"Research")+COUNTIFS('Relevant - In CRM unknown'!$T$2:$T$253,$A54,'Relevant - In CRM unknown'!$G$2:$G$253,"UK",'Relevant - In CRM unknown'!$M$2:$M$253,"Research")+COUNTIFS('Relevant - IN NOW CRM valid'!$T$2:$T$2328,$A54,'Relevant - IN NOW CRM valid'!$G$2:$G$2328,"UK",'Relevant - IN NOW CRM valid'!$M$2:$M$2328,"Research")+COUNTIFS('Relevant - IN NOW CRM unknown'!$T$2:$T$1227,$A54,'Relevant - IN NOW CRM unknown'!$G$2:$G$1227,"UK",'Relevant - IN NOW CRM unknown'!$M$2:$M$1227,"Research")+COUNTIFS('Relevant - Not CRM not valid'!$T$2:$T$416,$A54,'Relevant - Not CRM not valid'!$G$2:$G$416,"UK",'Relevant - Not CRM not valid'!$M$2:$M$416,"Research")+COUNTIFS('Relevant - In CRM not valid'!$T$2:$T$46,$A54,'Relevant - In CRM not valid'!$G$2:$G$46,"UK",'Relevant - In CRM not valid'!$M$2:$M$46,"Research")</f>
        <v>25</v>
      </c>
      <c r="G54" s="2">
        <f>COUNTIFS('Relevant - In CRM valid'!$T$2:$T$4699,$A54,'Relevant - In CRM valid'!$G$2:$G$4699,"UK",'Relevant - In CRM valid'!$M$2:$M$4699,"Research",'Relevant - In CRM valid'!$R$2:$R$4699,"Senior")+COUNTIFS('Relevant - In CRM unknown'!$T$2:$T$253,$A54,'Relevant - In CRM unknown'!$G$2:$G$253,"UK",'Relevant - In CRM unknown'!$M$2:$M$253,"Research",'Relevant - In CRM unknown'!$R$2:$R$253,"Senior")+COUNTIFS('Relevant - IN NOW CRM valid'!$T$2:$T$2328,$A54,'Relevant - IN NOW CRM valid'!$G$2:$G$2328,"UK",'Relevant - IN NOW CRM valid'!$M$2:$M$2328,"Research",'Relevant - IN NOW CRM valid'!$R$2:$R$2328,"Senior")+COUNTIFS('Relevant - IN NOW CRM unknown'!$T$2:$T$1227,$A54,'Relevant - IN NOW CRM unknown'!$G$2:$G$1227,"UK",'Relevant - IN NOW CRM unknown'!$M$2:$M$1227,"Research",'Relevant - IN NOW CRM unknown'!$R$2:$R$1227,"Senior")+COUNTIFS('Relevant - Not CRM not valid'!$T$2:$T$416,$A54,'Relevant - Not CRM not valid'!$G$2:$G$416,"UK",'Relevant - Not CRM not valid'!$M$2:$M$416,"Research",'Relevant - Not CRM not valid'!$R$2:$R$416,"Senior")+COUNTIFS('Relevant - In CRM not valid'!$T$2:$T$46,$A54,'Relevant - In CRM not valid'!$G$2:$G$46,"UK",'Relevant - In CRM not valid'!$M$2:$M$46,"Research",'Relevant - In CRM not valid'!$R$2:$R$46,"Senior")</f>
        <v>9</v>
      </c>
      <c r="H54" s="2">
        <f>COUNTIFS('Relevant - In CRM valid'!$T$2:$T$4699,$A54,'Relevant - In CRM valid'!$G$2:$G$4699,"UK",'Relevant - In CRM valid'!$M$2:$M$4699,"Research",'Relevant - In CRM valid'!$R$2:$R$4699,"Operational")+COUNTIFS('Relevant - In CRM unknown'!$T$2:$T$253,$A54,'Relevant - In CRM unknown'!$G$2:$G$253,"UK",'Relevant - In CRM unknown'!$M$2:$M$253,"Research",'Relevant - In CRM unknown'!$R$2:$R$253,"Operational")+COUNTIFS('Relevant - IN NOW CRM valid'!$T$2:$T$2328,$A54,'Relevant - IN NOW CRM valid'!$G$2:$G$2328,"UK",'Relevant - IN NOW CRM valid'!$M$2:$M$2328,"Research",'Relevant - IN NOW CRM valid'!$R$2:$R$2328,"Operational")+COUNTIFS('Relevant - IN NOW CRM unknown'!$T$2:$T$1227,$A54,'Relevant - IN NOW CRM unknown'!$G$2:$G$1227,"UK",'Relevant - IN NOW CRM unknown'!$M$2:$M$1227,"Research",'Relevant - IN NOW CRM unknown'!$R$2:$R$1227,"Operational")+COUNTIFS('Relevant - Not CRM not valid'!$T$2:$T$416,$A54,'Relevant - Not CRM not valid'!$G$2:$G$416,"UK",'Relevant - Not CRM not valid'!$M$2:$M$416,"Research",'Relevant - Not CRM not valid'!$R$2:$R$416,"Operational")+COUNTIFS('Relevant - In CRM not valid'!$T$2:$T$46,$A54,'Relevant - In CRM not valid'!$G$2:$G$46,"UK",'Relevant - In CRM not valid'!$M$2:$M$46,"Research",'Relevant - In CRM not valid'!$R$2:$R$46,"Operational")</f>
        <v>15</v>
      </c>
      <c r="I54" s="2">
        <f>COUNTIFS('Relevant - In CRM valid'!$T$2:$T$4699,$A54,'Relevant - In CRM valid'!$G$2:$G$4699,"UK",'Relevant - In CRM valid'!$M$2:$M$4699,"Research",'Relevant - In CRM valid'!$R$2:$R$4699,"Academic")+COUNTIFS('Relevant - In CRM unknown'!$T$2:$T$253,$A54,'Relevant - In CRM unknown'!$G$2:$G$253,"UK",'Relevant - In CRM unknown'!$M$2:$M$253,"Research",'Relevant - In CRM unknown'!$R$2:$R$253,"Academic")+COUNTIFS('Relevant - IN NOW CRM valid'!$T$2:$T$2328,$A54,'Relevant - IN NOW CRM valid'!$G$2:$G$2328,"UK",'Relevant - IN NOW CRM valid'!$M$2:$M$2328,"Research",'Relevant - IN NOW CRM valid'!$R$2:$R$2328,"Academic")+COUNTIFS('Relevant - IN NOW CRM unknown'!$T$2:$T$1227,$A54,'Relevant - IN NOW CRM unknown'!$G$2:$G$1227,"UK",'Relevant - IN NOW CRM unknown'!$M$2:$M$1227,"Research",'Relevant - IN NOW CRM unknown'!$R$2:$R$1227,"Academic")+COUNTIFS('Relevant - Not CRM not valid'!$T$2:$T$416,$A54,'Relevant - Not CRM not valid'!$G$2:$G$416,"UK",'Relevant - Not CRM not valid'!$M$2:$M$416,"Research",'Relevant - Not CRM not valid'!$R$2:$R$416,"Academic")+COUNTIFS('Relevant - In CRM not valid'!$T$2:$T$46,$A54,'Relevant - In CRM not valid'!$G$2:$G$46,"UK",'Relevant - In CRM not valid'!$M$2:$M$46,"Research",'Relevant - In CRM not valid'!$R$2:$R$46,"Academic")</f>
        <v>1</v>
      </c>
      <c r="J54" s="2">
        <f>COUNTIFS('Relevant - In CRM valid'!$T$2:$T$4699,$A54,'Relevant - In CRM valid'!$G$2:$G$4699,"UK",'Relevant - In CRM valid'!$M$2:$M$4699,"Finance")+COUNTIFS('Relevant - In CRM unknown'!$T$2:$T$253,$A54,'Relevant - In CRM unknown'!$G$2:$G$253,"UK",'Relevant - In CRM unknown'!$M$2:$M$253,"Finance")+COUNTIFS('Relevant - IN NOW CRM valid'!$T$2:$T$2328,$A54,'Relevant - IN NOW CRM valid'!$G$2:$G$2328,"UK",'Relevant - IN NOW CRM valid'!$M$2:$M$2328,"Finance")+COUNTIFS('Relevant - IN NOW CRM unknown'!$T$2:$T$1227,$A54,'Relevant - IN NOW CRM unknown'!$G$2:$G$1227,"UK",'Relevant - IN NOW CRM unknown'!$M$2:$M$1227,"Finance")+COUNTIFS('Relevant - Not CRM not valid'!$T$2:$T$416,$A54,'Relevant - Not CRM not valid'!$G$2:$G$416,"UK",'Relevant - Not CRM not valid'!$M$2:$M$416,"Finance")+COUNTIFS('Relevant - In CRM not valid'!$T$2:$T$46,$A54,'Relevant - In CRM not valid'!$G$2:$G$46,"UK",'Relevant - In CRM not valid'!$M$2:$M$46,"Finance")</f>
        <v>5</v>
      </c>
      <c r="K54" s="2">
        <f>COUNTIFS('Relevant - In CRM valid'!$T$2:$T$4699,$A54,'Relevant - In CRM valid'!$G$2:$G$4699,"UK",'Relevant - In CRM valid'!$M$2:$M$4699,"IT/Systems")+COUNTIFS('Relevant - In CRM unknown'!$T$2:$T$253,$A54,'Relevant - In CRM unknown'!$G$2:$G$253,"UK",'Relevant - In CRM unknown'!$M$2:$M$253,"IT/Systems")+COUNTIFS('Relevant - IN NOW CRM valid'!$T$2:$T$2328,$A54,'Relevant - IN NOW CRM valid'!$G$2:$G$2328,"UK",'Relevant - IN NOW CRM valid'!$M$2:$M$2328,"IT/Systems")+COUNTIFS('Relevant - IN NOW CRM unknown'!$T$2:$T$1227,$A54,'Relevant - IN NOW CRM unknown'!$G$2:$G$1227,"UK",'Relevant - IN NOW CRM unknown'!$M$2:$M$1227,"IT/Systems")+COUNTIFS('Relevant - Not CRM not valid'!$T$2:$T$416,$A54,'Relevant - Not CRM not valid'!$G$2:$G$416,"UK",'Relevant - Not CRM not valid'!$M$2:$M$416,"IT/Systems")+COUNTIFS('Relevant - In CRM not valid'!$T$2:$T$46,$A54,'Relevant - In CRM not valid'!$G$2:$G$46,"UK",'Relevant - In CRM not valid'!$M$2:$M$46,"IT/Systems")</f>
        <v>4</v>
      </c>
      <c r="L54" s="2">
        <f>COUNTIFS('Relevant - In CRM valid'!$T$2:$T$4699,$A54,'Relevant - In CRM valid'!$G$2:$G$4699,"UK",'Relevant - In CRM valid'!$M$2:$M$4699,"")+COUNTIFS('Relevant - In CRM unknown'!$T$2:$T$253,$A54,'Relevant - In CRM unknown'!$G$2:$G$253,"UK",'Relevant - In CRM unknown'!$M$2:$M$253,"")+COUNTIFS('Relevant - IN NOW CRM valid'!$T$2:$T$2328,$A54,'Relevant - IN NOW CRM valid'!$G$2:$G$2328,"UK",'Relevant - IN NOW CRM valid'!$M$2:$M$2328,"")+COUNTIFS('Relevant - IN NOW CRM unknown'!$T$2:$T$1227,$A54,'Relevant - IN NOW CRM unknown'!$G$2:$G$1227,"UK",'Relevant - IN NOW CRM unknown'!$M$2:$M$1227,"")+COUNTIFS('Relevant - Not CRM not valid'!$T$2:$T$416,$A54,'Relevant - Not CRM not valid'!$G$2:$G$416,"UK",'Relevant - Not CRM not valid'!$M$2:$M$416,"")+COUNTIFS('Relevant - In CRM not valid'!$T$2:$T$46,$A54,'Relevant - In CRM not valid'!$G$2:$G$46,"UK",'Relevant - In CRM not valid'!$M$2:$M$46,"")</f>
        <v>0</v>
      </c>
      <c r="M54" s="2">
        <f t="shared" si="0"/>
        <v>3</v>
      </c>
      <c r="N54" s="2">
        <f>COUNTIFS('Relevant - In CRM valid'!$T$2:$T$4699,$A54,'Relevant - In CRM valid'!$G$2:$G$4699,"UK",'Relevant - In CRM valid'!$Q$2:$Q$4699,"valid")+COUNTIFS('Relevant - In CRM unknown'!$T$2:$T$253,$A54,'Relevant - In CRM unknown'!$G$2:$G$253,"UK",'Relevant - In CRM unknown'!$Q$2:$Q$253,"valid")+COUNTIFS('Relevant - IN NOW CRM valid'!$T$2:$T$2328,$A54,'Relevant - IN NOW CRM valid'!$G$2:$G$2328,"UK",'Relevant - IN NOW CRM valid'!$Q$2:$Q$2328,"valid")+COUNTIFS('Relevant - IN NOW CRM unknown'!$T$2:$T$1227,$A54,'Relevant - IN NOW CRM unknown'!$G$2:$G$1227,"UK",'Relevant - IN NOW CRM unknown'!$Q$2:$Q$1227,"valid")+COUNTIFS('Relevant - Not CRM not valid'!$T$2:$T$416,$A54,'Relevant - Not CRM not valid'!$G$2:$G$416,"UK",'Relevant - Not CRM not valid'!$Q$2:$Q$416,"valid")+COUNTIFS('Relevant - In CRM not valid'!$T$2:$T$46,$A54,'Relevant - In CRM not valid'!$G$2:$G$46,"UK",'Relevant - In CRM not valid'!$Q$2:$Q$46,"valid")</f>
        <v>34</v>
      </c>
      <c r="O54" s="2" t="str">
        <f t="shared" si="1"/>
        <v/>
      </c>
    </row>
    <row r="55" spans="1:15" ht="15" customHeight="1">
      <c r="A55" s="2" t="s">
        <v>207</v>
      </c>
      <c r="B55" s="2" t="s">
        <v>208</v>
      </c>
      <c r="C55" s="2" t="s">
        <v>95</v>
      </c>
      <c r="D55" s="2" t="str">
        <f>IFERROR(INDEX('UK Target Institutions'!$D$2:$D$727,MATCH($A55,'UK Target Institutions'!$A$2:$A$727,0)),"")</f>
        <v>Yes</v>
      </c>
      <c r="E55" s="2">
        <f>COUNTIFS('Relevant - In CRM valid'!$T$2:$T$4699,$A55,'Relevant - In CRM valid'!$G$2:$G$4699,"UK")+COUNTIFS('Relevant - In CRM unknown'!$T$2:$T$253,$A55,'Relevant - In CRM unknown'!$G$2:$G$253,"UK")+COUNTIFS('Relevant - IN NOW CRM valid'!$T$2:$T$2328,$A55,'Relevant - IN NOW CRM valid'!$G$2:$G$2328,"UK")+COUNTIFS('Relevant - IN NOW CRM unknown'!$T$2:$T$1227,$A55,'Relevant - IN NOW CRM unknown'!$G$2:$G$1227,"UK")+COUNTIFS('Relevant - Not CRM not valid'!$T$2:$T$416,$A55,'Relevant - Not CRM not valid'!$G$2:$G$416,"UK")+COUNTIFS('Relevant - In CRM not valid'!$T$2:$T$46,$A55,'Relevant - In CRM not valid'!$G$2:$G$46,"UK")</f>
        <v>32</v>
      </c>
      <c r="F55" s="2">
        <f>COUNTIFS('Relevant - In CRM valid'!$T$2:$T$4699,$A55,'Relevant - In CRM valid'!$G$2:$G$4699,"UK",'Relevant - In CRM valid'!$M$2:$M$4699,"Research")+COUNTIFS('Relevant - In CRM unknown'!$T$2:$T$253,$A55,'Relevant - In CRM unknown'!$G$2:$G$253,"UK",'Relevant - In CRM unknown'!$M$2:$M$253,"Research")+COUNTIFS('Relevant - IN NOW CRM valid'!$T$2:$T$2328,$A55,'Relevant - IN NOW CRM valid'!$G$2:$G$2328,"UK",'Relevant - IN NOW CRM valid'!$M$2:$M$2328,"Research")+COUNTIFS('Relevant - IN NOW CRM unknown'!$T$2:$T$1227,$A55,'Relevant - IN NOW CRM unknown'!$G$2:$G$1227,"UK",'Relevant - IN NOW CRM unknown'!$M$2:$M$1227,"Research")+COUNTIFS('Relevant - Not CRM not valid'!$T$2:$T$416,$A55,'Relevant - Not CRM not valid'!$G$2:$G$416,"UK",'Relevant - Not CRM not valid'!$M$2:$M$416,"Research")+COUNTIFS('Relevant - In CRM not valid'!$T$2:$T$46,$A55,'Relevant - In CRM not valid'!$G$2:$G$46,"UK",'Relevant - In CRM not valid'!$M$2:$M$46,"Research")</f>
        <v>25</v>
      </c>
      <c r="G55" s="2">
        <f>COUNTIFS('Relevant - In CRM valid'!$T$2:$T$4699,$A55,'Relevant - In CRM valid'!$G$2:$G$4699,"UK",'Relevant - In CRM valid'!$M$2:$M$4699,"Research",'Relevant - In CRM valid'!$R$2:$R$4699,"Senior")+COUNTIFS('Relevant - In CRM unknown'!$T$2:$T$253,$A55,'Relevant - In CRM unknown'!$G$2:$G$253,"UK",'Relevant - In CRM unknown'!$M$2:$M$253,"Research",'Relevant - In CRM unknown'!$R$2:$R$253,"Senior")+COUNTIFS('Relevant - IN NOW CRM valid'!$T$2:$T$2328,$A55,'Relevant - IN NOW CRM valid'!$G$2:$G$2328,"UK",'Relevant - IN NOW CRM valid'!$M$2:$M$2328,"Research",'Relevant - IN NOW CRM valid'!$R$2:$R$2328,"Senior")+COUNTIFS('Relevant - IN NOW CRM unknown'!$T$2:$T$1227,$A55,'Relevant - IN NOW CRM unknown'!$G$2:$G$1227,"UK",'Relevant - IN NOW CRM unknown'!$M$2:$M$1227,"Research",'Relevant - IN NOW CRM unknown'!$R$2:$R$1227,"Senior")+COUNTIFS('Relevant - Not CRM not valid'!$T$2:$T$416,$A55,'Relevant - Not CRM not valid'!$G$2:$G$416,"UK",'Relevant - Not CRM not valid'!$M$2:$M$416,"Research",'Relevant - Not CRM not valid'!$R$2:$R$416,"Senior")+COUNTIFS('Relevant - In CRM not valid'!$T$2:$T$46,$A55,'Relevant - In CRM not valid'!$G$2:$G$46,"UK",'Relevant - In CRM not valid'!$M$2:$M$46,"Research",'Relevant - In CRM not valid'!$R$2:$R$46,"Senior")</f>
        <v>18</v>
      </c>
      <c r="H55" s="2">
        <f>COUNTIFS('Relevant - In CRM valid'!$T$2:$T$4699,$A55,'Relevant - In CRM valid'!$G$2:$G$4699,"UK",'Relevant - In CRM valid'!$M$2:$M$4699,"Research",'Relevant - In CRM valid'!$R$2:$R$4699,"Operational")+COUNTIFS('Relevant - In CRM unknown'!$T$2:$T$253,$A55,'Relevant - In CRM unknown'!$G$2:$G$253,"UK",'Relevant - In CRM unknown'!$M$2:$M$253,"Research",'Relevant - In CRM unknown'!$R$2:$R$253,"Operational")+COUNTIFS('Relevant - IN NOW CRM valid'!$T$2:$T$2328,$A55,'Relevant - IN NOW CRM valid'!$G$2:$G$2328,"UK",'Relevant - IN NOW CRM valid'!$M$2:$M$2328,"Research",'Relevant - IN NOW CRM valid'!$R$2:$R$2328,"Operational")+COUNTIFS('Relevant - IN NOW CRM unknown'!$T$2:$T$1227,$A55,'Relevant - IN NOW CRM unknown'!$G$2:$G$1227,"UK",'Relevant - IN NOW CRM unknown'!$M$2:$M$1227,"Research",'Relevant - IN NOW CRM unknown'!$R$2:$R$1227,"Operational")+COUNTIFS('Relevant - Not CRM not valid'!$T$2:$T$416,$A55,'Relevant - Not CRM not valid'!$G$2:$G$416,"UK",'Relevant - Not CRM not valid'!$M$2:$M$416,"Research",'Relevant - Not CRM not valid'!$R$2:$R$416,"Operational")+COUNTIFS('Relevant - In CRM not valid'!$T$2:$T$46,$A55,'Relevant - In CRM not valid'!$G$2:$G$46,"UK",'Relevant - In CRM not valid'!$M$2:$M$46,"Research",'Relevant - In CRM not valid'!$R$2:$R$46,"Operational")</f>
        <v>6</v>
      </c>
      <c r="I55" s="2">
        <f>COUNTIFS('Relevant - In CRM valid'!$T$2:$T$4699,$A55,'Relevant - In CRM valid'!$G$2:$G$4699,"UK",'Relevant - In CRM valid'!$M$2:$M$4699,"Research",'Relevant - In CRM valid'!$R$2:$R$4699,"Academic")+COUNTIFS('Relevant - In CRM unknown'!$T$2:$T$253,$A55,'Relevant - In CRM unknown'!$G$2:$G$253,"UK",'Relevant - In CRM unknown'!$M$2:$M$253,"Research",'Relevant - In CRM unknown'!$R$2:$R$253,"Academic")+COUNTIFS('Relevant - IN NOW CRM valid'!$T$2:$T$2328,$A55,'Relevant - IN NOW CRM valid'!$G$2:$G$2328,"UK",'Relevant - IN NOW CRM valid'!$M$2:$M$2328,"Research",'Relevant - IN NOW CRM valid'!$R$2:$R$2328,"Academic")+COUNTIFS('Relevant - IN NOW CRM unknown'!$T$2:$T$1227,$A55,'Relevant - IN NOW CRM unknown'!$G$2:$G$1227,"UK",'Relevant - IN NOW CRM unknown'!$M$2:$M$1227,"Research",'Relevant - IN NOW CRM unknown'!$R$2:$R$1227,"Academic")+COUNTIFS('Relevant - Not CRM not valid'!$T$2:$T$416,$A55,'Relevant - Not CRM not valid'!$G$2:$G$416,"UK",'Relevant - Not CRM not valid'!$M$2:$M$416,"Research",'Relevant - Not CRM not valid'!$R$2:$R$416,"Academic")+COUNTIFS('Relevant - In CRM not valid'!$T$2:$T$46,$A55,'Relevant - In CRM not valid'!$G$2:$G$46,"UK",'Relevant - In CRM not valid'!$M$2:$M$46,"Research",'Relevant - In CRM not valid'!$R$2:$R$46,"Academic")</f>
        <v>0</v>
      </c>
      <c r="J55" s="2">
        <f>COUNTIFS('Relevant - In CRM valid'!$T$2:$T$4699,$A55,'Relevant - In CRM valid'!$G$2:$G$4699,"UK",'Relevant - In CRM valid'!$M$2:$M$4699,"Finance")+COUNTIFS('Relevant - In CRM unknown'!$T$2:$T$253,$A55,'Relevant - In CRM unknown'!$G$2:$G$253,"UK",'Relevant - In CRM unknown'!$M$2:$M$253,"Finance")+COUNTIFS('Relevant - IN NOW CRM valid'!$T$2:$T$2328,$A55,'Relevant - IN NOW CRM valid'!$G$2:$G$2328,"UK",'Relevant - IN NOW CRM valid'!$M$2:$M$2328,"Finance")+COUNTIFS('Relevant - IN NOW CRM unknown'!$T$2:$T$1227,$A55,'Relevant - IN NOW CRM unknown'!$G$2:$G$1227,"UK",'Relevant - IN NOW CRM unknown'!$M$2:$M$1227,"Finance")+COUNTIFS('Relevant - Not CRM not valid'!$T$2:$T$416,$A55,'Relevant - Not CRM not valid'!$G$2:$G$416,"UK",'Relevant - Not CRM not valid'!$M$2:$M$416,"Finance")+COUNTIFS('Relevant - In CRM not valid'!$T$2:$T$46,$A55,'Relevant - In CRM not valid'!$G$2:$G$46,"UK",'Relevant - In CRM not valid'!$M$2:$M$46,"Finance")</f>
        <v>5</v>
      </c>
      <c r="K55" s="2">
        <f>COUNTIFS('Relevant - In CRM valid'!$T$2:$T$4699,$A55,'Relevant - In CRM valid'!$G$2:$G$4699,"UK",'Relevant - In CRM valid'!$M$2:$M$4699,"IT/Systems")+COUNTIFS('Relevant - In CRM unknown'!$T$2:$T$253,$A55,'Relevant - In CRM unknown'!$G$2:$G$253,"UK",'Relevant - In CRM unknown'!$M$2:$M$253,"IT/Systems")+COUNTIFS('Relevant - IN NOW CRM valid'!$T$2:$T$2328,$A55,'Relevant - IN NOW CRM valid'!$G$2:$G$2328,"UK",'Relevant - IN NOW CRM valid'!$M$2:$M$2328,"IT/Systems")+COUNTIFS('Relevant - IN NOW CRM unknown'!$T$2:$T$1227,$A55,'Relevant - IN NOW CRM unknown'!$G$2:$G$1227,"UK",'Relevant - IN NOW CRM unknown'!$M$2:$M$1227,"IT/Systems")+COUNTIFS('Relevant - Not CRM not valid'!$T$2:$T$416,$A55,'Relevant - Not CRM not valid'!$G$2:$G$416,"UK",'Relevant - Not CRM not valid'!$M$2:$M$416,"IT/Systems")+COUNTIFS('Relevant - In CRM not valid'!$T$2:$T$46,$A55,'Relevant - In CRM not valid'!$G$2:$G$46,"UK",'Relevant - In CRM not valid'!$M$2:$M$46,"IT/Systems")</f>
        <v>2</v>
      </c>
      <c r="L55" s="2">
        <f>COUNTIFS('Relevant - In CRM valid'!$T$2:$T$4699,$A55,'Relevant - In CRM valid'!$G$2:$G$4699,"UK",'Relevant - In CRM valid'!$M$2:$M$4699,"")+COUNTIFS('Relevant - In CRM unknown'!$T$2:$T$253,$A55,'Relevant - In CRM unknown'!$G$2:$G$253,"UK",'Relevant - In CRM unknown'!$M$2:$M$253,"")+COUNTIFS('Relevant - IN NOW CRM valid'!$T$2:$T$2328,$A55,'Relevant - IN NOW CRM valid'!$G$2:$G$2328,"UK",'Relevant - IN NOW CRM valid'!$M$2:$M$2328,"")+COUNTIFS('Relevant - IN NOW CRM unknown'!$T$2:$T$1227,$A55,'Relevant - IN NOW CRM unknown'!$G$2:$G$1227,"UK",'Relevant - IN NOW CRM unknown'!$M$2:$M$1227,"")+COUNTIFS('Relevant - Not CRM not valid'!$T$2:$T$416,$A55,'Relevant - Not CRM not valid'!$G$2:$G$416,"UK",'Relevant - Not CRM not valid'!$M$2:$M$416,"")+COUNTIFS('Relevant - In CRM not valid'!$T$2:$T$46,$A55,'Relevant - In CRM not valid'!$G$2:$G$46,"UK",'Relevant - In CRM not valid'!$M$2:$M$46,"")</f>
        <v>0</v>
      </c>
      <c r="M55" s="2">
        <f t="shared" si="0"/>
        <v>3</v>
      </c>
      <c r="N55" s="2">
        <f>COUNTIFS('Relevant - In CRM valid'!$T$2:$T$4699,$A55,'Relevant - In CRM valid'!$G$2:$G$4699,"UK",'Relevant - In CRM valid'!$Q$2:$Q$4699,"valid")+COUNTIFS('Relevant - In CRM unknown'!$T$2:$T$253,$A55,'Relevant - In CRM unknown'!$G$2:$G$253,"UK",'Relevant - In CRM unknown'!$Q$2:$Q$253,"valid")+COUNTIFS('Relevant - IN NOW CRM valid'!$T$2:$T$2328,$A55,'Relevant - IN NOW CRM valid'!$G$2:$G$2328,"UK",'Relevant - IN NOW CRM valid'!$Q$2:$Q$2328,"valid")+COUNTIFS('Relevant - IN NOW CRM unknown'!$T$2:$T$1227,$A55,'Relevant - IN NOW CRM unknown'!$G$2:$G$1227,"UK",'Relevant - IN NOW CRM unknown'!$Q$2:$Q$1227,"valid")+COUNTIFS('Relevant - Not CRM not valid'!$T$2:$T$416,$A55,'Relevant - Not CRM not valid'!$G$2:$G$416,"UK",'Relevant - Not CRM not valid'!$Q$2:$Q$416,"valid")+COUNTIFS('Relevant - In CRM not valid'!$T$2:$T$46,$A55,'Relevant - In CRM not valid'!$G$2:$G$46,"UK",'Relevant - In CRM not valid'!$Q$2:$Q$46,"valid")</f>
        <v>8</v>
      </c>
      <c r="O55" s="2" t="str">
        <f t="shared" si="1"/>
        <v/>
      </c>
    </row>
    <row r="56" spans="1:15" ht="15" customHeight="1">
      <c r="A56" s="2" t="s">
        <v>209</v>
      </c>
      <c r="B56" s="2" t="s">
        <v>210</v>
      </c>
      <c r="C56" s="2" t="s">
        <v>95</v>
      </c>
      <c r="D56" s="2" t="str">
        <f>IFERROR(INDEX('UK Target Institutions'!$D$2:$D$727,MATCH($A56,'UK Target Institutions'!$A$2:$A$727,0)),"")</f>
        <v>Yes</v>
      </c>
      <c r="E56" s="2">
        <f>COUNTIFS('Relevant - In CRM valid'!$T$2:$T$4699,$A56,'Relevant - In CRM valid'!$G$2:$G$4699,"UK")+COUNTIFS('Relevant - In CRM unknown'!$T$2:$T$253,$A56,'Relevant - In CRM unknown'!$G$2:$G$253,"UK")+COUNTIFS('Relevant - IN NOW CRM valid'!$T$2:$T$2328,$A56,'Relevant - IN NOW CRM valid'!$G$2:$G$2328,"UK")+COUNTIFS('Relevant - IN NOW CRM unknown'!$T$2:$T$1227,$A56,'Relevant - IN NOW CRM unknown'!$G$2:$G$1227,"UK")+COUNTIFS('Relevant - Not CRM not valid'!$T$2:$T$416,$A56,'Relevant - Not CRM not valid'!$G$2:$G$416,"UK")+COUNTIFS('Relevant - In CRM not valid'!$T$2:$T$46,$A56,'Relevant - In CRM not valid'!$G$2:$G$46,"UK")</f>
        <v>33</v>
      </c>
      <c r="F56" s="2">
        <f>COUNTIFS('Relevant - In CRM valid'!$T$2:$T$4699,$A56,'Relevant - In CRM valid'!$G$2:$G$4699,"UK",'Relevant - In CRM valid'!$M$2:$M$4699,"Research")+COUNTIFS('Relevant - In CRM unknown'!$T$2:$T$253,$A56,'Relevant - In CRM unknown'!$G$2:$G$253,"UK",'Relevant - In CRM unknown'!$M$2:$M$253,"Research")+COUNTIFS('Relevant - IN NOW CRM valid'!$T$2:$T$2328,$A56,'Relevant - IN NOW CRM valid'!$G$2:$G$2328,"UK",'Relevant - IN NOW CRM valid'!$M$2:$M$2328,"Research")+COUNTIFS('Relevant - IN NOW CRM unknown'!$T$2:$T$1227,$A56,'Relevant - IN NOW CRM unknown'!$G$2:$G$1227,"UK",'Relevant - IN NOW CRM unknown'!$M$2:$M$1227,"Research")+COUNTIFS('Relevant - Not CRM not valid'!$T$2:$T$416,$A56,'Relevant - Not CRM not valid'!$G$2:$G$416,"UK",'Relevant - Not CRM not valid'!$M$2:$M$416,"Research")+COUNTIFS('Relevant - In CRM not valid'!$T$2:$T$46,$A56,'Relevant - In CRM not valid'!$G$2:$G$46,"UK",'Relevant - In CRM not valid'!$M$2:$M$46,"Research")</f>
        <v>24</v>
      </c>
      <c r="G56" s="2">
        <f>COUNTIFS('Relevant - In CRM valid'!$T$2:$T$4699,$A56,'Relevant - In CRM valid'!$G$2:$G$4699,"UK",'Relevant - In CRM valid'!$M$2:$M$4699,"Research",'Relevant - In CRM valid'!$R$2:$R$4699,"Senior")+COUNTIFS('Relevant - In CRM unknown'!$T$2:$T$253,$A56,'Relevant - In CRM unknown'!$G$2:$G$253,"UK",'Relevant - In CRM unknown'!$M$2:$M$253,"Research",'Relevant - In CRM unknown'!$R$2:$R$253,"Senior")+COUNTIFS('Relevant - IN NOW CRM valid'!$T$2:$T$2328,$A56,'Relevant - IN NOW CRM valid'!$G$2:$G$2328,"UK",'Relevant - IN NOW CRM valid'!$M$2:$M$2328,"Research",'Relevant - IN NOW CRM valid'!$R$2:$R$2328,"Senior")+COUNTIFS('Relevant - IN NOW CRM unknown'!$T$2:$T$1227,$A56,'Relevant - IN NOW CRM unknown'!$G$2:$G$1227,"UK",'Relevant - IN NOW CRM unknown'!$M$2:$M$1227,"Research",'Relevant - IN NOW CRM unknown'!$R$2:$R$1227,"Senior")+COUNTIFS('Relevant - Not CRM not valid'!$T$2:$T$416,$A56,'Relevant - Not CRM not valid'!$G$2:$G$416,"UK",'Relevant - Not CRM not valid'!$M$2:$M$416,"Research",'Relevant - Not CRM not valid'!$R$2:$R$416,"Senior")+COUNTIFS('Relevant - In CRM not valid'!$T$2:$T$46,$A56,'Relevant - In CRM not valid'!$G$2:$G$46,"UK",'Relevant - In CRM not valid'!$M$2:$M$46,"Research",'Relevant - In CRM not valid'!$R$2:$R$46,"Senior")</f>
        <v>11</v>
      </c>
      <c r="H56" s="2">
        <f>COUNTIFS('Relevant - In CRM valid'!$T$2:$T$4699,$A56,'Relevant - In CRM valid'!$G$2:$G$4699,"UK",'Relevant - In CRM valid'!$M$2:$M$4699,"Research",'Relevant - In CRM valid'!$R$2:$R$4699,"Operational")+COUNTIFS('Relevant - In CRM unknown'!$T$2:$T$253,$A56,'Relevant - In CRM unknown'!$G$2:$G$253,"UK",'Relevant - In CRM unknown'!$M$2:$M$253,"Research",'Relevant - In CRM unknown'!$R$2:$R$253,"Operational")+COUNTIFS('Relevant - IN NOW CRM valid'!$T$2:$T$2328,$A56,'Relevant - IN NOW CRM valid'!$G$2:$G$2328,"UK",'Relevant - IN NOW CRM valid'!$M$2:$M$2328,"Research",'Relevant - IN NOW CRM valid'!$R$2:$R$2328,"Operational")+COUNTIFS('Relevant - IN NOW CRM unknown'!$T$2:$T$1227,$A56,'Relevant - IN NOW CRM unknown'!$G$2:$G$1227,"UK",'Relevant - IN NOW CRM unknown'!$M$2:$M$1227,"Research",'Relevant - IN NOW CRM unknown'!$R$2:$R$1227,"Operational")+COUNTIFS('Relevant - Not CRM not valid'!$T$2:$T$416,$A56,'Relevant - Not CRM not valid'!$G$2:$G$416,"UK",'Relevant - Not CRM not valid'!$M$2:$M$416,"Research",'Relevant - Not CRM not valid'!$R$2:$R$416,"Operational")+COUNTIFS('Relevant - In CRM not valid'!$T$2:$T$46,$A56,'Relevant - In CRM not valid'!$G$2:$G$46,"UK",'Relevant - In CRM not valid'!$M$2:$M$46,"Research",'Relevant - In CRM not valid'!$R$2:$R$46,"Operational")</f>
        <v>12</v>
      </c>
      <c r="I56" s="2">
        <f>COUNTIFS('Relevant - In CRM valid'!$T$2:$T$4699,$A56,'Relevant - In CRM valid'!$G$2:$G$4699,"UK",'Relevant - In CRM valid'!$M$2:$M$4699,"Research",'Relevant - In CRM valid'!$R$2:$R$4699,"Academic")+COUNTIFS('Relevant - In CRM unknown'!$T$2:$T$253,$A56,'Relevant - In CRM unknown'!$G$2:$G$253,"UK",'Relevant - In CRM unknown'!$M$2:$M$253,"Research",'Relevant - In CRM unknown'!$R$2:$R$253,"Academic")+COUNTIFS('Relevant - IN NOW CRM valid'!$T$2:$T$2328,$A56,'Relevant - IN NOW CRM valid'!$G$2:$G$2328,"UK",'Relevant - IN NOW CRM valid'!$M$2:$M$2328,"Research",'Relevant - IN NOW CRM valid'!$R$2:$R$2328,"Academic")+COUNTIFS('Relevant - IN NOW CRM unknown'!$T$2:$T$1227,$A56,'Relevant - IN NOW CRM unknown'!$G$2:$G$1227,"UK",'Relevant - IN NOW CRM unknown'!$M$2:$M$1227,"Research",'Relevant - IN NOW CRM unknown'!$R$2:$R$1227,"Academic")+COUNTIFS('Relevant - Not CRM not valid'!$T$2:$T$416,$A56,'Relevant - Not CRM not valid'!$G$2:$G$416,"UK",'Relevant - Not CRM not valid'!$M$2:$M$416,"Research",'Relevant - Not CRM not valid'!$R$2:$R$416,"Academic")+COUNTIFS('Relevant - In CRM not valid'!$T$2:$T$46,$A56,'Relevant - In CRM not valid'!$G$2:$G$46,"UK",'Relevant - In CRM not valid'!$M$2:$M$46,"Research",'Relevant - In CRM not valid'!$R$2:$R$46,"Academic")</f>
        <v>0</v>
      </c>
      <c r="J56" s="2">
        <f>COUNTIFS('Relevant - In CRM valid'!$T$2:$T$4699,$A56,'Relevant - In CRM valid'!$G$2:$G$4699,"UK",'Relevant - In CRM valid'!$M$2:$M$4699,"Finance")+COUNTIFS('Relevant - In CRM unknown'!$T$2:$T$253,$A56,'Relevant - In CRM unknown'!$G$2:$G$253,"UK",'Relevant - In CRM unknown'!$M$2:$M$253,"Finance")+COUNTIFS('Relevant - IN NOW CRM valid'!$T$2:$T$2328,$A56,'Relevant - IN NOW CRM valid'!$G$2:$G$2328,"UK",'Relevant - IN NOW CRM valid'!$M$2:$M$2328,"Finance")+COUNTIFS('Relevant - IN NOW CRM unknown'!$T$2:$T$1227,$A56,'Relevant - IN NOW CRM unknown'!$G$2:$G$1227,"UK",'Relevant - IN NOW CRM unknown'!$M$2:$M$1227,"Finance")+COUNTIFS('Relevant - Not CRM not valid'!$T$2:$T$416,$A56,'Relevant - Not CRM not valid'!$G$2:$G$416,"UK",'Relevant - Not CRM not valid'!$M$2:$M$416,"Finance")+COUNTIFS('Relevant - In CRM not valid'!$T$2:$T$46,$A56,'Relevant - In CRM not valid'!$G$2:$G$46,"UK",'Relevant - In CRM not valid'!$M$2:$M$46,"Finance")</f>
        <v>6</v>
      </c>
      <c r="K56" s="2">
        <f>COUNTIFS('Relevant - In CRM valid'!$T$2:$T$4699,$A56,'Relevant - In CRM valid'!$G$2:$G$4699,"UK",'Relevant - In CRM valid'!$M$2:$M$4699,"IT/Systems")+COUNTIFS('Relevant - In CRM unknown'!$T$2:$T$253,$A56,'Relevant - In CRM unknown'!$G$2:$G$253,"UK",'Relevant - In CRM unknown'!$M$2:$M$253,"IT/Systems")+COUNTIFS('Relevant - IN NOW CRM valid'!$T$2:$T$2328,$A56,'Relevant - IN NOW CRM valid'!$G$2:$G$2328,"UK",'Relevant - IN NOW CRM valid'!$M$2:$M$2328,"IT/Systems")+COUNTIFS('Relevant - IN NOW CRM unknown'!$T$2:$T$1227,$A56,'Relevant - IN NOW CRM unknown'!$G$2:$G$1227,"UK",'Relevant - IN NOW CRM unknown'!$M$2:$M$1227,"IT/Systems")+COUNTIFS('Relevant - Not CRM not valid'!$T$2:$T$416,$A56,'Relevant - Not CRM not valid'!$G$2:$G$416,"UK",'Relevant - Not CRM not valid'!$M$2:$M$416,"IT/Systems")+COUNTIFS('Relevant - In CRM not valid'!$T$2:$T$46,$A56,'Relevant - In CRM not valid'!$G$2:$G$46,"UK",'Relevant - In CRM not valid'!$M$2:$M$46,"IT/Systems")</f>
        <v>2</v>
      </c>
      <c r="L56" s="2">
        <f>COUNTIFS('Relevant - In CRM valid'!$T$2:$T$4699,$A56,'Relevant - In CRM valid'!$G$2:$G$4699,"UK",'Relevant - In CRM valid'!$M$2:$M$4699,"")+COUNTIFS('Relevant - In CRM unknown'!$T$2:$T$253,$A56,'Relevant - In CRM unknown'!$G$2:$G$253,"UK",'Relevant - In CRM unknown'!$M$2:$M$253,"")+COUNTIFS('Relevant - IN NOW CRM valid'!$T$2:$T$2328,$A56,'Relevant - IN NOW CRM valid'!$G$2:$G$2328,"UK",'Relevant - IN NOW CRM valid'!$M$2:$M$2328,"")+COUNTIFS('Relevant - IN NOW CRM unknown'!$T$2:$T$1227,$A56,'Relevant - IN NOW CRM unknown'!$G$2:$G$1227,"UK",'Relevant - IN NOW CRM unknown'!$M$2:$M$1227,"")+COUNTIFS('Relevant - Not CRM not valid'!$T$2:$T$416,$A56,'Relevant - Not CRM not valid'!$G$2:$G$416,"UK",'Relevant - Not CRM not valid'!$M$2:$M$416,"")+COUNTIFS('Relevant - In CRM not valid'!$T$2:$T$46,$A56,'Relevant - In CRM not valid'!$G$2:$G$46,"UK",'Relevant - In CRM not valid'!$M$2:$M$46,"")</f>
        <v>0</v>
      </c>
      <c r="M56" s="2">
        <f t="shared" si="0"/>
        <v>3</v>
      </c>
      <c r="N56" s="2">
        <f>COUNTIFS('Relevant - In CRM valid'!$T$2:$T$4699,$A56,'Relevant - In CRM valid'!$G$2:$G$4699,"UK",'Relevant - In CRM valid'!$Q$2:$Q$4699,"valid")+COUNTIFS('Relevant - In CRM unknown'!$T$2:$T$253,$A56,'Relevant - In CRM unknown'!$G$2:$G$253,"UK",'Relevant - In CRM unknown'!$Q$2:$Q$253,"valid")+COUNTIFS('Relevant - IN NOW CRM valid'!$T$2:$T$2328,$A56,'Relevant - IN NOW CRM valid'!$G$2:$G$2328,"UK",'Relevant - IN NOW CRM valid'!$Q$2:$Q$2328,"valid")+COUNTIFS('Relevant - IN NOW CRM unknown'!$T$2:$T$1227,$A56,'Relevant - IN NOW CRM unknown'!$G$2:$G$1227,"UK",'Relevant - IN NOW CRM unknown'!$Q$2:$Q$1227,"valid")+COUNTIFS('Relevant - Not CRM not valid'!$T$2:$T$416,$A56,'Relevant - Not CRM not valid'!$G$2:$G$416,"UK",'Relevant - Not CRM not valid'!$Q$2:$Q$416,"valid")+COUNTIFS('Relevant - In CRM not valid'!$T$2:$T$46,$A56,'Relevant - In CRM not valid'!$G$2:$G$46,"UK",'Relevant - In CRM not valid'!$Q$2:$Q$46,"valid")</f>
        <v>2</v>
      </c>
      <c r="O56" s="2" t="str">
        <f t="shared" si="1"/>
        <v/>
      </c>
    </row>
    <row r="57" spans="1:15" ht="15" customHeight="1">
      <c r="A57" s="2" t="s">
        <v>211</v>
      </c>
      <c r="B57" s="2" t="s">
        <v>212</v>
      </c>
      <c r="C57" s="2" t="s">
        <v>95</v>
      </c>
      <c r="D57" s="2" t="str">
        <f>IFERROR(INDEX('UK Target Institutions'!$D$2:$D$727,MATCH($A57,'UK Target Institutions'!$A$2:$A$727,0)),"")</f>
        <v>Yes</v>
      </c>
      <c r="E57" s="2">
        <f>COUNTIFS('Relevant - In CRM valid'!$T$2:$T$4699,$A57,'Relevant - In CRM valid'!$G$2:$G$4699,"UK")+COUNTIFS('Relevant - In CRM unknown'!$T$2:$T$253,$A57,'Relevant - In CRM unknown'!$G$2:$G$253,"UK")+COUNTIFS('Relevant - IN NOW CRM valid'!$T$2:$T$2328,$A57,'Relevant - IN NOW CRM valid'!$G$2:$G$2328,"UK")+COUNTIFS('Relevant - IN NOW CRM unknown'!$T$2:$T$1227,$A57,'Relevant - IN NOW CRM unknown'!$G$2:$G$1227,"UK")+COUNTIFS('Relevant - Not CRM not valid'!$T$2:$T$416,$A57,'Relevant - Not CRM not valid'!$G$2:$G$416,"UK")+COUNTIFS('Relevant - In CRM not valid'!$T$2:$T$46,$A57,'Relevant - In CRM not valid'!$G$2:$G$46,"UK")</f>
        <v>33</v>
      </c>
      <c r="F57" s="2">
        <f>COUNTIFS('Relevant - In CRM valid'!$T$2:$T$4699,$A57,'Relevant - In CRM valid'!$G$2:$G$4699,"UK",'Relevant - In CRM valid'!$M$2:$M$4699,"Research")+COUNTIFS('Relevant - In CRM unknown'!$T$2:$T$253,$A57,'Relevant - In CRM unknown'!$G$2:$G$253,"UK",'Relevant - In CRM unknown'!$M$2:$M$253,"Research")+COUNTIFS('Relevant - IN NOW CRM valid'!$T$2:$T$2328,$A57,'Relevant - IN NOW CRM valid'!$G$2:$G$2328,"UK",'Relevant - IN NOW CRM valid'!$M$2:$M$2328,"Research")+COUNTIFS('Relevant - IN NOW CRM unknown'!$T$2:$T$1227,$A57,'Relevant - IN NOW CRM unknown'!$G$2:$G$1227,"UK",'Relevant - IN NOW CRM unknown'!$M$2:$M$1227,"Research")+COUNTIFS('Relevant - Not CRM not valid'!$T$2:$T$416,$A57,'Relevant - Not CRM not valid'!$G$2:$G$416,"UK",'Relevant - Not CRM not valid'!$M$2:$M$416,"Research")+COUNTIFS('Relevant - In CRM not valid'!$T$2:$T$46,$A57,'Relevant - In CRM not valid'!$G$2:$G$46,"UK",'Relevant - In CRM not valid'!$M$2:$M$46,"Research")</f>
        <v>31</v>
      </c>
      <c r="G57" s="2">
        <f>COUNTIFS('Relevant - In CRM valid'!$T$2:$T$4699,$A57,'Relevant - In CRM valid'!$G$2:$G$4699,"UK",'Relevant - In CRM valid'!$M$2:$M$4699,"Research",'Relevant - In CRM valid'!$R$2:$R$4699,"Senior")+COUNTIFS('Relevant - In CRM unknown'!$T$2:$T$253,$A57,'Relevant - In CRM unknown'!$G$2:$G$253,"UK",'Relevant - In CRM unknown'!$M$2:$M$253,"Research",'Relevant - In CRM unknown'!$R$2:$R$253,"Senior")+COUNTIFS('Relevant - IN NOW CRM valid'!$T$2:$T$2328,$A57,'Relevant - IN NOW CRM valid'!$G$2:$G$2328,"UK",'Relevant - IN NOW CRM valid'!$M$2:$M$2328,"Research",'Relevant - IN NOW CRM valid'!$R$2:$R$2328,"Senior")+COUNTIFS('Relevant - IN NOW CRM unknown'!$T$2:$T$1227,$A57,'Relevant - IN NOW CRM unknown'!$G$2:$G$1227,"UK",'Relevant - IN NOW CRM unknown'!$M$2:$M$1227,"Research",'Relevant - IN NOW CRM unknown'!$R$2:$R$1227,"Senior")+COUNTIFS('Relevant - Not CRM not valid'!$T$2:$T$416,$A57,'Relevant - Not CRM not valid'!$G$2:$G$416,"UK",'Relevant - Not CRM not valid'!$M$2:$M$416,"Research",'Relevant - Not CRM not valid'!$R$2:$R$416,"Senior")+COUNTIFS('Relevant - In CRM not valid'!$T$2:$T$46,$A57,'Relevant - In CRM not valid'!$G$2:$G$46,"UK",'Relevant - In CRM not valid'!$M$2:$M$46,"Research",'Relevant - In CRM not valid'!$R$2:$R$46,"Senior")</f>
        <v>7</v>
      </c>
      <c r="H57" s="2">
        <f>COUNTIFS('Relevant - In CRM valid'!$T$2:$T$4699,$A57,'Relevant - In CRM valid'!$G$2:$G$4699,"UK",'Relevant - In CRM valid'!$M$2:$M$4699,"Research",'Relevant - In CRM valid'!$R$2:$R$4699,"Operational")+COUNTIFS('Relevant - In CRM unknown'!$T$2:$T$253,$A57,'Relevant - In CRM unknown'!$G$2:$G$253,"UK",'Relevant - In CRM unknown'!$M$2:$M$253,"Research",'Relevant - In CRM unknown'!$R$2:$R$253,"Operational")+COUNTIFS('Relevant - IN NOW CRM valid'!$T$2:$T$2328,$A57,'Relevant - IN NOW CRM valid'!$G$2:$G$2328,"UK",'Relevant - IN NOW CRM valid'!$M$2:$M$2328,"Research",'Relevant - IN NOW CRM valid'!$R$2:$R$2328,"Operational")+COUNTIFS('Relevant - IN NOW CRM unknown'!$T$2:$T$1227,$A57,'Relevant - IN NOW CRM unknown'!$G$2:$G$1227,"UK",'Relevant - IN NOW CRM unknown'!$M$2:$M$1227,"Research",'Relevant - IN NOW CRM unknown'!$R$2:$R$1227,"Operational")+COUNTIFS('Relevant - Not CRM not valid'!$T$2:$T$416,$A57,'Relevant - Not CRM not valid'!$G$2:$G$416,"UK",'Relevant - Not CRM not valid'!$M$2:$M$416,"Research",'Relevant - Not CRM not valid'!$R$2:$R$416,"Operational")+COUNTIFS('Relevant - In CRM not valid'!$T$2:$T$46,$A57,'Relevant - In CRM not valid'!$G$2:$G$46,"UK",'Relevant - In CRM not valid'!$M$2:$M$46,"Research",'Relevant - In CRM not valid'!$R$2:$R$46,"Operational")</f>
        <v>22</v>
      </c>
      <c r="I57" s="2">
        <f>COUNTIFS('Relevant - In CRM valid'!$T$2:$T$4699,$A57,'Relevant - In CRM valid'!$G$2:$G$4699,"UK",'Relevant - In CRM valid'!$M$2:$M$4699,"Research",'Relevant - In CRM valid'!$R$2:$R$4699,"Academic")+COUNTIFS('Relevant - In CRM unknown'!$T$2:$T$253,$A57,'Relevant - In CRM unknown'!$G$2:$G$253,"UK",'Relevant - In CRM unknown'!$M$2:$M$253,"Research",'Relevant - In CRM unknown'!$R$2:$R$253,"Academic")+COUNTIFS('Relevant - IN NOW CRM valid'!$T$2:$T$2328,$A57,'Relevant - IN NOW CRM valid'!$G$2:$G$2328,"UK",'Relevant - IN NOW CRM valid'!$M$2:$M$2328,"Research",'Relevant - IN NOW CRM valid'!$R$2:$R$2328,"Academic")+COUNTIFS('Relevant - IN NOW CRM unknown'!$T$2:$T$1227,$A57,'Relevant - IN NOW CRM unknown'!$G$2:$G$1227,"UK",'Relevant - IN NOW CRM unknown'!$M$2:$M$1227,"Research",'Relevant - IN NOW CRM unknown'!$R$2:$R$1227,"Academic")+COUNTIFS('Relevant - Not CRM not valid'!$T$2:$T$416,$A57,'Relevant - Not CRM not valid'!$G$2:$G$416,"UK",'Relevant - Not CRM not valid'!$M$2:$M$416,"Research",'Relevant - Not CRM not valid'!$R$2:$R$416,"Academic")+COUNTIFS('Relevant - In CRM not valid'!$T$2:$T$46,$A57,'Relevant - In CRM not valid'!$G$2:$G$46,"UK",'Relevant - In CRM not valid'!$M$2:$M$46,"Research",'Relevant - In CRM not valid'!$R$2:$R$46,"Academic")</f>
        <v>0</v>
      </c>
      <c r="J57" s="2">
        <f>COUNTIFS('Relevant - In CRM valid'!$T$2:$T$4699,$A57,'Relevant - In CRM valid'!$G$2:$G$4699,"UK",'Relevant - In CRM valid'!$M$2:$M$4699,"Finance")+COUNTIFS('Relevant - In CRM unknown'!$T$2:$T$253,$A57,'Relevant - In CRM unknown'!$G$2:$G$253,"UK",'Relevant - In CRM unknown'!$M$2:$M$253,"Finance")+COUNTIFS('Relevant - IN NOW CRM valid'!$T$2:$T$2328,$A57,'Relevant - IN NOW CRM valid'!$G$2:$G$2328,"UK",'Relevant - IN NOW CRM valid'!$M$2:$M$2328,"Finance")+COUNTIFS('Relevant - IN NOW CRM unknown'!$T$2:$T$1227,$A57,'Relevant - IN NOW CRM unknown'!$G$2:$G$1227,"UK",'Relevant - IN NOW CRM unknown'!$M$2:$M$1227,"Finance")+COUNTIFS('Relevant - Not CRM not valid'!$T$2:$T$416,$A57,'Relevant - Not CRM not valid'!$G$2:$G$416,"UK",'Relevant - Not CRM not valid'!$M$2:$M$416,"Finance")+COUNTIFS('Relevant - In CRM not valid'!$T$2:$T$46,$A57,'Relevant - In CRM not valid'!$G$2:$G$46,"UK",'Relevant - In CRM not valid'!$M$2:$M$46,"Finance")</f>
        <v>0</v>
      </c>
      <c r="K57" s="2">
        <f>COUNTIFS('Relevant - In CRM valid'!$T$2:$T$4699,$A57,'Relevant - In CRM valid'!$G$2:$G$4699,"UK",'Relevant - In CRM valid'!$M$2:$M$4699,"IT/Systems")+COUNTIFS('Relevant - In CRM unknown'!$T$2:$T$253,$A57,'Relevant - In CRM unknown'!$G$2:$G$253,"UK",'Relevant - In CRM unknown'!$M$2:$M$253,"IT/Systems")+COUNTIFS('Relevant - IN NOW CRM valid'!$T$2:$T$2328,$A57,'Relevant - IN NOW CRM valid'!$G$2:$G$2328,"UK",'Relevant - IN NOW CRM valid'!$M$2:$M$2328,"IT/Systems")+COUNTIFS('Relevant - IN NOW CRM unknown'!$T$2:$T$1227,$A57,'Relevant - IN NOW CRM unknown'!$G$2:$G$1227,"UK",'Relevant - IN NOW CRM unknown'!$M$2:$M$1227,"IT/Systems")+COUNTIFS('Relevant - Not CRM not valid'!$T$2:$T$416,$A57,'Relevant - Not CRM not valid'!$G$2:$G$416,"UK",'Relevant - Not CRM not valid'!$M$2:$M$416,"IT/Systems")+COUNTIFS('Relevant - In CRM not valid'!$T$2:$T$46,$A57,'Relevant - In CRM not valid'!$G$2:$G$46,"UK",'Relevant - In CRM not valid'!$M$2:$M$46,"IT/Systems")</f>
        <v>2</v>
      </c>
      <c r="L57" s="2">
        <f>COUNTIFS('Relevant - In CRM valid'!$T$2:$T$4699,$A57,'Relevant - In CRM valid'!$G$2:$G$4699,"UK",'Relevant - In CRM valid'!$M$2:$M$4699,"")+COUNTIFS('Relevant - In CRM unknown'!$T$2:$T$253,$A57,'Relevant - In CRM unknown'!$G$2:$G$253,"UK",'Relevant - In CRM unknown'!$M$2:$M$253,"")+COUNTIFS('Relevant - IN NOW CRM valid'!$T$2:$T$2328,$A57,'Relevant - IN NOW CRM valid'!$G$2:$G$2328,"UK",'Relevant - IN NOW CRM valid'!$M$2:$M$2328,"")+COUNTIFS('Relevant - IN NOW CRM unknown'!$T$2:$T$1227,$A57,'Relevant - IN NOW CRM unknown'!$G$2:$G$1227,"UK",'Relevant - IN NOW CRM unknown'!$M$2:$M$1227,"")+COUNTIFS('Relevant - Not CRM not valid'!$T$2:$T$416,$A57,'Relevant - Not CRM not valid'!$G$2:$G$416,"UK",'Relevant - Not CRM not valid'!$M$2:$M$416,"")+COUNTIFS('Relevant - In CRM not valid'!$T$2:$T$46,$A57,'Relevant - In CRM not valid'!$G$2:$G$46,"UK",'Relevant - In CRM not valid'!$M$2:$M$46,"")</f>
        <v>0</v>
      </c>
      <c r="M57" s="2">
        <f t="shared" si="0"/>
        <v>2</v>
      </c>
      <c r="N57" s="2">
        <f>COUNTIFS('Relevant - In CRM valid'!$T$2:$T$4699,$A57,'Relevant - In CRM valid'!$G$2:$G$4699,"UK",'Relevant - In CRM valid'!$Q$2:$Q$4699,"valid")+COUNTIFS('Relevant - In CRM unknown'!$T$2:$T$253,$A57,'Relevant - In CRM unknown'!$G$2:$G$253,"UK",'Relevant - In CRM unknown'!$Q$2:$Q$253,"valid")+COUNTIFS('Relevant - IN NOW CRM valid'!$T$2:$T$2328,$A57,'Relevant - IN NOW CRM valid'!$G$2:$G$2328,"UK",'Relevant - IN NOW CRM valid'!$Q$2:$Q$2328,"valid")+COUNTIFS('Relevant - IN NOW CRM unknown'!$T$2:$T$1227,$A57,'Relevant - IN NOW CRM unknown'!$G$2:$G$1227,"UK",'Relevant - IN NOW CRM unknown'!$Q$2:$Q$1227,"valid")+COUNTIFS('Relevant - Not CRM not valid'!$T$2:$T$416,$A57,'Relevant - Not CRM not valid'!$G$2:$G$416,"UK",'Relevant - Not CRM not valid'!$Q$2:$Q$416,"valid")+COUNTIFS('Relevant - In CRM not valid'!$T$2:$T$46,$A57,'Relevant - In CRM not valid'!$G$2:$G$46,"UK",'Relevant - In CRM not valid'!$Q$2:$Q$46,"valid")</f>
        <v>8</v>
      </c>
      <c r="O57" s="2" t="str">
        <f t="shared" si="1"/>
        <v xml:space="preserve">Finance  </v>
      </c>
    </row>
    <row r="58" spans="1:15" ht="15" customHeight="1">
      <c r="A58" s="2" t="s">
        <v>213</v>
      </c>
      <c r="B58" s="2" t="s">
        <v>214</v>
      </c>
      <c r="C58" s="2" t="s">
        <v>95</v>
      </c>
      <c r="D58" s="2" t="str">
        <f>IFERROR(INDEX('UK Target Institutions'!$D$2:$D$727,MATCH($A58,'UK Target Institutions'!$A$2:$A$727,0)),"")</f>
        <v>Yes</v>
      </c>
      <c r="E58" s="2">
        <f>COUNTIFS('Relevant - In CRM valid'!$T$2:$T$4699,$A58,'Relevant - In CRM valid'!$G$2:$G$4699,"UK")+COUNTIFS('Relevant - In CRM unknown'!$T$2:$T$253,$A58,'Relevant - In CRM unknown'!$G$2:$G$253,"UK")+COUNTIFS('Relevant - IN NOW CRM valid'!$T$2:$T$2328,$A58,'Relevant - IN NOW CRM valid'!$G$2:$G$2328,"UK")+COUNTIFS('Relevant - IN NOW CRM unknown'!$T$2:$T$1227,$A58,'Relevant - IN NOW CRM unknown'!$G$2:$G$1227,"UK")+COUNTIFS('Relevant - Not CRM not valid'!$T$2:$T$416,$A58,'Relevant - Not CRM not valid'!$G$2:$G$416,"UK")+COUNTIFS('Relevant - In CRM not valid'!$T$2:$T$46,$A58,'Relevant - In CRM not valid'!$G$2:$G$46,"UK")</f>
        <v>32</v>
      </c>
      <c r="F58" s="2">
        <f>COUNTIFS('Relevant - In CRM valid'!$T$2:$T$4699,$A58,'Relevant - In CRM valid'!$G$2:$G$4699,"UK",'Relevant - In CRM valid'!$M$2:$M$4699,"Research")+COUNTIFS('Relevant - In CRM unknown'!$T$2:$T$253,$A58,'Relevant - In CRM unknown'!$G$2:$G$253,"UK",'Relevant - In CRM unknown'!$M$2:$M$253,"Research")+COUNTIFS('Relevant - IN NOW CRM valid'!$T$2:$T$2328,$A58,'Relevant - IN NOW CRM valid'!$G$2:$G$2328,"UK",'Relevant - IN NOW CRM valid'!$M$2:$M$2328,"Research")+COUNTIFS('Relevant - IN NOW CRM unknown'!$T$2:$T$1227,$A58,'Relevant - IN NOW CRM unknown'!$G$2:$G$1227,"UK",'Relevant - IN NOW CRM unknown'!$M$2:$M$1227,"Research")+COUNTIFS('Relevant - Not CRM not valid'!$T$2:$T$416,$A58,'Relevant - Not CRM not valid'!$G$2:$G$416,"UK",'Relevant - Not CRM not valid'!$M$2:$M$416,"Research")+COUNTIFS('Relevant - In CRM not valid'!$T$2:$T$46,$A58,'Relevant - In CRM not valid'!$G$2:$G$46,"UK",'Relevant - In CRM not valid'!$M$2:$M$46,"Research")</f>
        <v>21</v>
      </c>
      <c r="G58" s="2">
        <f>COUNTIFS('Relevant - In CRM valid'!$T$2:$T$4699,$A58,'Relevant - In CRM valid'!$G$2:$G$4699,"UK",'Relevant - In CRM valid'!$M$2:$M$4699,"Research",'Relevant - In CRM valid'!$R$2:$R$4699,"Senior")+COUNTIFS('Relevant - In CRM unknown'!$T$2:$T$253,$A58,'Relevant - In CRM unknown'!$G$2:$G$253,"UK",'Relevant - In CRM unknown'!$M$2:$M$253,"Research",'Relevant - In CRM unknown'!$R$2:$R$253,"Senior")+COUNTIFS('Relevant - IN NOW CRM valid'!$T$2:$T$2328,$A58,'Relevant - IN NOW CRM valid'!$G$2:$G$2328,"UK",'Relevant - IN NOW CRM valid'!$M$2:$M$2328,"Research",'Relevant - IN NOW CRM valid'!$R$2:$R$2328,"Senior")+COUNTIFS('Relevant - IN NOW CRM unknown'!$T$2:$T$1227,$A58,'Relevant - IN NOW CRM unknown'!$G$2:$G$1227,"UK",'Relevant - IN NOW CRM unknown'!$M$2:$M$1227,"Research",'Relevant - IN NOW CRM unknown'!$R$2:$R$1227,"Senior")+COUNTIFS('Relevant - Not CRM not valid'!$T$2:$T$416,$A58,'Relevant - Not CRM not valid'!$G$2:$G$416,"UK",'Relevant - Not CRM not valid'!$M$2:$M$416,"Research",'Relevant - Not CRM not valid'!$R$2:$R$416,"Senior")+COUNTIFS('Relevant - In CRM not valid'!$T$2:$T$46,$A58,'Relevant - In CRM not valid'!$G$2:$G$46,"UK",'Relevant - In CRM not valid'!$M$2:$M$46,"Research",'Relevant - In CRM not valid'!$R$2:$R$46,"Senior")</f>
        <v>15</v>
      </c>
      <c r="H58" s="2">
        <f>COUNTIFS('Relevant - In CRM valid'!$T$2:$T$4699,$A58,'Relevant - In CRM valid'!$G$2:$G$4699,"UK",'Relevant - In CRM valid'!$M$2:$M$4699,"Research",'Relevant - In CRM valid'!$R$2:$R$4699,"Operational")+COUNTIFS('Relevant - In CRM unknown'!$T$2:$T$253,$A58,'Relevant - In CRM unknown'!$G$2:$G$253,"UK",'Relevant - In CRM unknown'!$M$2:$M$253,"Research",'Relevant - In CRM unknown'!$R$2:$R$253,"Operational")+COUNTIFS('Relevant - IN NOW CRM valid'!$T$2:$T$2328,$A58,'Relevant - IN NOW CRM valid'!$G$2:$G$2328,"UK",'Relevant - IN NOW CRM valid'!$M$2:$M$2328,"Research",'Relevant - IN NOW CRM valid'!$R$2:$R$2328,"Operational")+COUNTIFS('Relevant - IN NOW CRM unknown'!$T$2:$T$1227,$A58,'Relevant - IN NOW CRM unknown'!$G$2:$G$1227,"UK",'Relevant - IN NOW CRM unknown'!$M$2:$M$1227,"Research",'Relevant - IN NOW CRM unknown'!$R$2:$R$1227,"Operational")+COUNTIFS('Relevant - Not CRM not valid'!$T$2:$T$416,$A58,'Relevant - Not CRM not valid'!$G$2:$G$416,"UK",'Relevant - Not CRM not valid'!$M$2:$M$416,"Research",'Relevant - Not CRM not valid'!$R$2:$R$416,"Operational")+COUNTIFS('Relevant - In CRM not valid'!$T$2:$T$46,$A58,'Relevant - In CRM not valid'!$G$2:$G$46,"UK",'Relevant - In CRM not valid'!$M$2:$M$46,"Research",'Relevant - In CRM not valid'!$R$2:$R$46,"Operational")</f>
        <v>6</v>
      </c>
      <c r="I58" s="2">
        <f>COUNTIFS('Relevant - In CRM valid'!$T$2:$T$4699,$A58,'Relevant - In CRM valid'!$G$2:$G$4699,"UK",'Relevant - In CRM valid'!$M$2:$M$4699,"Research",'Relevant - In CRM valid'!$R$2:$R$4699,"Academic")+COUNTIFS('Relevant - In CRM unknown'!$T$2:$T$253,$A58,'Relevant - In CRM unknown'!$G$2:$G$253,"UK",'Relevant - In CRM unknown'!$M$2:$M$253,"Research",'Relevant - In CRM unknown'!$R$2:$R$253,"Academic")+COUNTIFS('Relevant - IN NOW CRM valid'!$T$2:$T$2328,$A58,'Relevant - IN NOW CRM valid'!$G$2:$G$2328,"UK",'Relevant - IN NOW CRM valid'!$M$2:$M$2328,"Research",'Relevant - IN NOW CRM valid'!$R$2:$R$2328,"Academic")+COUNTIFS('Relevant - IN NOW CRM unknown'!$T$2:$T$1227,$A58,'Relevant - IN NOW CRM unknown'!$G$2:$G$1227,"UK",'Relevant - IN NOW CRM unknown'!$M$2:$M$1227,"Research",'Relevant - IN NOW CRM unknown'!$R$2:$R$1227,"Academic")+COUNTIFS('Relevant - Not CRM not valid'!$T$2:$T$416,$A58,'Relevant - Not CRM not valid'!$G$2:$G$416,"UK",'Relevant - Not CRM not valid'!$M$2:$M$416,"Research",'Relevant - Not CRM not valid'!$R$2:$R$416,"Academic")+COUNTIFS('Relevant - In CRM not valid'!$T$2:$T$46,$A58,'Relevant - In CRM not valid'!$G$2:$G$46,"UK",'Relevant - In CRM not valid'!$M$2:$M$46,"Research",'Relevant - In CRM not valid'!$R$2:$R$46,"Academic")</f>
        <v>0</v>
      </c>
      <c r="J58" s="2">
        <f>COUNTIFS('Relevant - In CRM valid'!$T$2:$T$4699,$A58,'Relevant - In CRM valid'!$G$2:$G$4699,"UK",'Relevant - In CRM valid'!$M$2:$M$4699,"Finance")+COUNTIFS('Relevant - In CRM unknown'!$T$2:$T$253,$A58,'Relevant - In CRM unknown'!$G$2:$G$253,"UK",'Relevant - In CRM unknown'!$M$2:$M$253,"Finance")+COUNTIFS('Relevant - IN NOW CRM valid'!$T$2:$T$2328,$A58,'Relevant - IN NOW CRM valid'!$G$2:$G$2328,"UK",'Relevant - IN NOW CRM valid'!$M$2:$M$2328,"Finance")+COUNTIFS('Relevant - IN NOW CRM unknown'!$T$2:$T$1227,$A58,'Relevant - IN NOW CRM unknown'!$G$2:$G$1227,"UK",'Relevant - IN NOW CRM unknown'!$M$2:$M$1227,"Finance")+COUNTIFS('Relevant - Not CRM not valid'!$T$2:$T$416,$A58,'Relevant - Not CRM not valid'!$G$2:$G$416,"UK",'Relevant - Not CRM not valid'!$M$2:$M$416,"Finance")+COUNTIFS('Relevant - In CRM not valid'!$T$2:$T$46,$A58,'Relevant - In CRM not valid'!$G$2:$G$46,"UK",'Relevant - In CRM not valid'!$M$2:$M$46,"Finance")</f>
        <v>6</v>
      </c>
      <c r="K58" s="2">
        <f>COUNTIFS('Relevant - In CRM valid'!$T$2:$T$4699,$A58,'Relevant - In CRM valid'!$G$2:$G$4699,"UK",'Relevant - In CRM valid'!$M$2:$M$4699,"IT/Systems")+COUNTIFS('Relevant - In CRM unknown'!$T$2:$T$253,$A58,'Relevant - In CRM unknown'!$G$2:$G$253,"UK",'Relevant - In CRM unknown'!$M$2:$M$253,"IT/Systems")+COUNTIFS('Relevant - IN NOW CRM valid'!$T$2:$T$2328,$A58,'Relevant - IN NOW CRM valid'!$G$2:$G$2328,"UK",'Relevant - IN NOW CRM valid'!$M$2:$M$2328,"IT/Systems")+COUNTIFS('Relevant - IN NOW CRM unknown'!$T$2:$T$1227,$A58,'Relevant - IN NOW CRM unknown'!$G$2:$G$1227,"UK",'Relevant - IN NOW CRM unknown'!$M$2:$M$1227,"IT/Systems")+COUNTIFS('Relevant - Not CRM not valid'!$T$2:$T$416,$A58,'Relevant - Not CRM not valid'!$G$2:$G$416,"UK",'Relevant - Not CRM not valid'!$M$2:$M$416,"IT/Systems")+COUNTIFS('Relevant - In CRM not valid'!$T$2:$T$46,$A58,'Relevant - In CRM not valid'!$G$2:$G$46,"UK",'Relevant - In CRM not valid'!$M$2:$M$46,"IT/Systems")</f>
        <v>5</v>
      </c>
      <c r="L58" s="2">
        <f>COUNTIFS('Relevant - In CRM valid'!$T$2:$T$4699,$A58,'Relevant - In CRM valid'!$G$2:$G$4699,"UK",'Relevant - In CRM valid'!$M$2:$M$4699,"")+COUNTIFS('Relevant - In CRM unknown'!$T$2:$T$253,$A58,'Relevant - In CRM unknown'!$G$2:$G$253,"UK",'Relevant - In CRM unknown'!$M$2:$M$253,"")+COUNTIFS('Relevant - IN NOW CRM valid'!$T$2:$T$2328,$A58,'Relevant - IN NOW CRM valid'!$G$2:$G$2328,"UK",'Relevant - IN NOW CRM valid'!$M$2:$M$2328,"")+COUNTIFS('Relevant - IN NOW CRM unknown'!$T$2:$T$1227,$A58,'Relevant - IN NOW CRM unknown'!$G$2:$G$1227,"UK",'Relevant - IN NOW CRM unknown'!$M$2:$M$1227,"")+COUNTIFS('Relevant - Not CRM not valid'!$T$2:$T$416,$A58,'Relevant - Not CRM not valid'!$G$2:$G$416,"UK",'Relevant - Not CRM not valid'!$M$2:$M$416,"")+COUNTIFS('Relevant - In CRM not valid'!$T$2:$T$46,$A58,'Relevant - In CRM not valid'!$G$2:$G$46,"UK",'Relevant - In CRM not valid'!$M$2:$M$46,"")</f>
        <v>0</v>
      </c>
      <c r="M58" s="2">
        <f t="shared" si="0"/>
        <v>3</v>
      </c>
      <c r="N58" s="2">
        <f>COUNTIFS('Relevant - In CRM valid'!$T$2:$T$4699,$A58,'Relevant - In CRM valid'!$G$2:$G$4699,"UK",'Relevant - In CRM valid'!$Q$2:$Q$4699,"valid")+COUNTIFS('Relevant - In CRM unknown'!$T$2:$T$253,$A58,'Relevant - In CRM unknown'!$G$2:$G$253,"UK",'Relevant - In CRM unknown'!$Q$2:$Q$253,"valid")+COUNTIFS('Relevant - IN NOW CRM valid'!$T$2:$T$2328,$A58,'Relevant - IN NOW CRM valid'!$G$2:$G$2328,"UK",'Relevant - IN NOW CRM valid'!$Q$2:$Q$2328,"valid")+COUNTIFS('Relevant - IN NOW CRM unknown'!$T$2:$T$1227,$A58,'Relevant - IN NOW CRM unknown'!$G$2:$G$1227,"UK",'Relevant - IN NOW CRM unknown'!$Q$2:$Q$1227,"valid")+COUNTIFS('Relevant - Not CRM not valid'!$T$2:$T$416,$A58,'Relevant - Not CRM not valid'!$G$2:$G$416,"UK",'Relevant - Not CRM not valid'!$Q$2:$Q$416,"valid")+COUNTIFS('Relevant - In CRM not valid'!$T$2:$T$46,$A58,'Relevant - In CRM not valid'!$G$2:$G$46,"UK",'Relevant - In CRM not valid'!$Q$2:$Q$46,"valid")</f>
        <v>28</v>
      </c>
      <c r="O58" s="2" t="str">
        <f t="shared" si="1"/>
        <v/>
      </c>
    </row>
    <row r="59" spans="1:15" ht="15" customHeight="1">
      <c r="A59" s="2" t="s">
        <v>215</v>
      </c>
      <c r="B59" s="2" t="s">
        <v>216</v>
      </c>
      <c r="C59" s="2" t="s">
        <v>95</v>
      </c>
      <c r="D59" s="2" t="str">
        <f>IFERROR(INDEX('UK Target Institutions'!$D$2:$D$727,MATCH($A59,'UK Target Institutions'!$A$2:$A$727,0)),"")</f>
        <v>Yes</v>
      </c>
      <c r="E59" s="2">
        <f>COUNTIFS('Relevant - In CRM valid'!$T$2:$T$4699,$A59,'Relevant - In CRM valid'!$G$2:$G$4699,"UK")+COUNTIFS('Relevant - In CRM unknown'!$T$2:$T$253,$A59,'Relevant - In CRM unknown'!$G$2:$G$253,"UK")+COUNTIFS('Relevant - IN NOW CRM valid'!$T$2:$T$2328,$A59,'Relevant - IN NOW CRM valid'!$G$2:$G$2328,"UK")+COUNTIFS('Relevant - IN NOW CRM unknown'!$T$2:$T$1227,$A59,'Relevant - IN NOW CRM unknown'!$G$2:$G$1227,"UK")+COUNTIFS('Relevant - Not CRM not valid'!$T$2:$T$416,$A59,'Relevant - Not CRM not valid'!$G$2:$G$416,"UK")+COUNTIFS('Relevant - In CRM not valid'!$T$2:$T$46,$A59,'Relevant - In CRM not valid'!$G$2:$G$46,"UK")</f>
        <v>31</v>
      </c>
      <c r="F59" s="2">
        <f>COUNTIFS('Relevant - In CRM valid'!$T$2:$T$4699,$A59,'Relevant - In CRM valid'!$G$2:$G$4699,"UK",'Relevant - In CRM valid'!$M$2:$M$4699,"Research")+COUNTIFS('Relevant - In CRM unknown'!$T$2:$T$253,$A59,'Relevant - In CRM unknown'!$G$2:$G$253,"UK",'Relevant - In CRM unknown'!$M$2:$M$253,"Research")+COUNTIFS('Relevant - IN NOW CRM valid'!$T$2:$T$2328,$A59,'Relevant - IN NOW CRM valid'!$G$2:$G$2328,"UK",'Relevant - IN NOW CRM valid'!$M$2:$M$2328,"Research")+COUNTIFS('Relevant - IN NOW CRM unknown'!$T$2:$T$1227,$A59,'Relevant - IN NOW CRM unknown'!$G$2:$G$1227,"UK",'Relevant - IN NOW CRM unknown'!$M$2:$M$1227,"Research")+COUNTIFS('Relevant - Not CRM not valid'!$T$2:$T$416,$A59,'Relevant - Not CRM not valid'!$G$2:$G$416,"UK",'Relevant - Not CRM not valid'!$M$2:$M$416,"Research")+COUNTIFS('Relevant - In CRM not valid'!$T$2:$T$46,$A59,'Relevant - In CRM not valid'!$G$2:$G$46,"UK",'Relevant - In CRM not valid'!$M$2:$M$46,"Research")</f>
        <v>29</v>
      </c>
      <c r="G59" s="2">
        <f>COUNTIFS('Relevant - In CRM valid'!$T$2:$T$4699,$A59,'Relevant - In CRM valid'!$G$2:$G$4699,"UK",'Relevant - In CRM valid'!$M$2:$M$4699,"Research",'Relevant - In CRM valid'!$R$2:$R$4699,"Senior")+COUNTIFS('Relevant - In CRM unknown'!$T$2:$T$253,$A59,'Relevant - In CRM unknown'!$G$2:$G$253,"UK",'Relevant - In CRM unknown'!$M$2:$M$253,"Research",'Relevant - In CRM unknown'!$R$2:$R$253,"Senior")+COUNTIFS('Relevant - IN NOW CRM valid'!$T$2:$T$2328,$A59,'Relevant - IN NOW CRM valid'!$G$2:$G$2328,"UK",'Relevant - IN NOW CRM valid'!$M$2:$M$2328,"Research",'Relevant - IN NOW CRM valid'!$R$2:$R$2328,"Senior")+COUNTIFS('Relevant - IN NOW CRM unknown'!$T$2:$T$1227,$A59,'Relevant - IN NOW CRM unknown'!$G$2:$G$1227,"UK",'Relevant - IN NOW CRM unknown'!$M$2:$M$1227,"Research",'Relevant - IN NOW CRM unknown'!$R$2:$R$1227,"Senior")+COUNTIFS('Relevant - Not CRM not valid'!$T$2:$T$416,$A59,'Relevant - Not CRM not valid'!$G$2:$G$416,"UK",'Relevant - Not CRM not valid'!$M$2:$M$416,"Research",'Relevant - Not CRM not valid'!$R$2:$R$416,"Senior")+COUNTIFS('Relevant - In CRM not valid'!$T$2:$T$46,$A59,'Relevant - In CRM not valid'!$G$2:$G$46,"UK",'Relevant - In CRM not valid'!$M$2:$M$46,"Research",'Relevant - In CRM not valid'!$R$2:$R$46,"Senior")</f>
        <v>10</v>
      </c>
      <c r="H59" s="2">
        <f>COUNTIFS('Relevant - In CRM valid'!$T$2:$T$4699,$A59,'Relevant - In CRM valid'!$G$2:$G$4699,"UK",'Relevant - In CRM valid'!$M$2:$M$4699,"Research",'Relevant - In CRM valid'!$R$2:$R$4699,"Operational")+COUNTIFS('Relevant - In CRM unknown'!$T$2:$T$253,$A59,'Relevant - In CRM unknown'!$G$2:$G$253,"UK",'Relevant - In CRM unknown'!$M$2:$M$253,"Research",'Relevant - In CRM unknown'!$R$2:$R$253,"Operational")+COUNTIFS('Relevant - IN NOW CRM valid'!$T$2:$T$2328,$A59,'Relevant - IN NOW CRM valid'!$G$2:$G$2328,"UK",'Relevant - IN NOW CRM valid'!$M$2:$M$2328,"Research",'Relevant - IN NOW CRM valid'!$R$2:$R$2328,"Operational")+COUNTIFS('Relevant - IN NOW CRM unknown'!$T$2:$T$1227,$A59,'Relevant - IN NOW CRM unknown'!$G$2:$G$1227,"UK",'Relevant - IN NOW CRM unknown'!$M$2:$M$1227,"Research",'Relevant - IN NOW CRM unknown'!$R$2:$R$1227,"Operational")+COUNTIFS('Relevant - Not CRM not valid'!$T$2:$T$416,$A59,'Relevant - Not CRM not valid'!$G$2:$G$416,"UK",'Relevant - Not CRM not valid'!$M$2:$M$416,"Research",'Relevant - Not CRM not valid'!$R$2:$R$416,"Operational")+COUNTIFS('Relevant - In CRM not valid'!$T$2:$T$46,$A59,'Relevant - In CRM not valid'!$G$2:$G$46,"UK",'Relevant - In CRM not valid'!$M$2:$M$46,"Research",'Relevant - In CRM not valid'!$R$2:$R$46,"Operational")</f>
        <v>18</v>
      </c>
      <c r="I59" s="2">
        <f>COUNTIFS('Relevant - In CRM valid'!$T$2:$T$4699,$A59,'Relevant - In CRM valid'!$G$2:$G$4699,"UK",'Relevant - In CRM valid'!$M$2:$M$4699,"Research",'Relevant - In CRM valid'!$R$2:$R$4699,"Academic")+COUNTIFS('Relevant - In CRM unknown'!$T$2:$T$253,$A59,'Relevant - In CRM unknown'!$G$2:$G$253,"UK",'Relevant - In CRM unknown'!$M$2:$M$253,"Research",'Relevant - In CRM unknown'!$R$2:$R$253,"Academic")+COUNTIFS('Relevant - IN NOW CRM valid'!$T$2:$T$2328,$A59,'Relevant - IN NOW CRM valid'!$G$2:$G$2328,"UK",'Relevant - IN NOW CRM valid'!$M$2:$M$2328,"Research",'Relevant - IN NOW CRM valid'!$R$2:$R$2328,"Academic")+COUNTIFS('Relevant - IN NOW CRM unknown'!$T$2:$T$1227,$A59,'Relevant - IN NOW CRM unknown'!$G$2:$G$1227,"UK",'Relevant - IN NOW CRM unknown'!$M$2:$M$1227,"Research",'Relevant - IN NOW CRM unknown'!$R$2:$R$1227,"Academic")+COUNTIFS('Relevant - Not CRM not valid'!$T$2:$T$416,$A59,'Relevant - Not CRM not valid'!$G$2:$G$416,"UK",'Relevant - Not CRM not valid'!$M$2:$M$416,"Research",'Relevant - Not CRM not valid'!$R$2:$R$416,"Academic")+COUNTIFS('Relevant - In CRM not valid'!$T$2:$T$46,$A59,'Relevant - In CRM not valid'!$G$2:$G$46,"UK",'Relevant - In CRM not valid'!$M$2:$M$46,"Research",'Relevant - In CRM not valid'!$R$2:$R$46,"Academic")</f>
        <v>0</v>
      </c>
      <c r="J59" s="2">
        <f>COUNTIFS('Relevant - In CRM valid'!$T$2:$T$4699,$A59,'Relevant - In CRM valid'!$G$2:$G$4699,"UK",'Relevant - In CRM valid'!$M$2:$M$4699,"Finance")+COUNTIFS('Relevant - In CRM unknown'!$T$2:$T$253,$A59,'Relevant - In CRM unknown'!$G$2:$G$253,"UK",'Relevant - In CRM unknown'!$M$2:$M$253,"Finance")+COUNTIFS('Relevant - IN NOW CRM valid'!$T$2:$T$2328,$A59,'Relevant - IN NOW CRM valid'!$G$2:$G$2328,"UK",'Relevant - IN NOW CRM valid'!$M$2:$M$2328,"Finance")+COUNTIFS('Relevant - IN NOW CRM unknown'!$T$2:$T$1227,$A59,'Relevant - IN NOW CRM unknown'!$G$2:$G$1227,"UK",'Relevant - IN NOW CRM unknown'!$M$2:$M$1227,"Finance")+COUNTIFS('Relevant - Not CRM not valid'!$T$2:$T$416,$A59,'Relevant - Not CRM not valid'!$G$2:$G$416,"UK",'Relevant - Not CRM not valid'!$M$2:$M$416,"Finance")+COUNTIFS('Relevant - In CRM not valid'!$T$2:$T$46,$A59,'Relevant - In CRM not valid'!$G$2:$G$46,"UK",'Relevant - In CRM not valid'!$M$2:$M$46,"Finance")</f>
        <v>0</v>
      </c>
      <c r="K59" s="2">
        <f>COUNTIFS('Relevant - In CRM valid'!$T$2:$T$4699,$A59,'Relevant - In CRM valid'!$G$2:$G$4699,"UK",'Relevant - In CRM valid'!$M$2:$M$4699,"IT/Systems")+COUNTIFS('Relevant - In CRM unknown'!$T$2:$T$253,$A59,'Relevant - In CRM unknown'!$G$2:$G$253,"UK",'Relevant - In CRM unknown'!$M$2:$M$253,"IT/Systems")+COUNTIFS('Relevant - IN NOW CRM valid'!$T$2:$T$2328,$A59,'Relevant - IN NOW CRM valid'!$G$2:$G$2328,"UK",'Relevant - IN NOW CRM valid'!$M$2:$M$2328,"IT/Systems")+COUNTIFS('Relevant - IN NOW CRM unknown'!$T$2:$T$1227,$A59,'Relevant - IN NOW CRM unknown'!$G$2:$G$1227,"UK",'Relevant - IN NOW CRM unknown'!$M$2:$M$1227,"IT/Systems")+COUNTIFS('Relevant - Not CRM not valid'!$T$2:$T$416,$A59,'Relevant - Not CRM not valid'!$G$2:$G$416,"UK",'Relevant - Not CRM not valid'!$M$2:$M$416,"IT/Systems")+COUNTIFS('Relevant - In CRM not valid'!$T$2:$T$46,$A59,'Relevant - In CRM not valid'!$G$2:$G$46,"UK",'Relevant - In CRM not valid'!$M$2:$M$46,"IT/Systems")</f>
        <v>2</v>
      </c>
      <c r="L59" s="2">
        <f>COUNTIFS('Relevant - In CRM valid'!$T$2:$T$4699,$A59,'Relevant - In CRM valid'!$G$2:$G$4699,"UK",'Relevant - In CRM valid'!$M$2:$M$4699,"")+COUNTIFS('Relevant - In CRM unknown'!$T$2:$T$253,$A59,'Relevant - In CRM unknown'!$G$2:$G$253,"UK",'Relevant - In CRM unknown'!$M$2:$M$253,"")+COUNTIFS('Relevant - IN NOW CRM valid'!$T$2:$T$2328,$A59,'Relevant - IN NOW CRM valid'!$G$2:$G$2328,"UK",'Relevant - IN NOW CRM valid'!$M$2:$M$2328,"")+COUNTIFS('Relevant - IN NOW CRM unknown'!$T$2:$T$1227,$A59,'Relevant - IN NOW CRM unknown'!$G$2:$G$1227,"UK",'Relevant - IN NOW CRM unknown'!$M$2:$M$1227,"")+COUNTIFS('Relevant - Not CRM not valid'!$T$2:$T$416,$A59,'Relevant - Not CRM not valid'!$G$2:$G$416,"UK",'Relevant - Not CRM not valid'!$M$2:$M$416,"")+COUNTIFS('Relevant - In CRM not valid'!$T$2:$T$46,$A59,'Relevant - In CRM not valid'!$G$2:$G$46,"UK",'Relevant - In CRM not valid'!$M$2:$M$46,"")</f>
        <v>0</v>
      </c>
      <c r="M59" s="2">
        <f t="shared" si="0"/>
        <v>2</v>
      </c>
      <c r="N59" s="2">
        <f>COUNTIFS('Relevant - In CRM valid'!$T$2:$T$4699,$A59,'Relevant - In CRM valid'!$G$2:$G$4699,"UK",'Relevant - In CRM valid'!$Q$2:$Q$4699,"valid")+COUNTIFS('Relevant - In CRM unknown'!$T$2:$T$253,$A59,'Relevant - In CRM unknown'!$G$2:$G$253,"UK",'Relevant - In CRM unknown'!$Q$2:$Q$253,"valid")+COUNTIFS('Relevant - IN NOW CRM valid'!$T$2:$T$2328,$A59,'Relevant - IN NOW CRM valid'!$G$2:$G$2328,"UK",'Relevant - IN NOW CRM valid'!$Q$2:$Q$2328,"valid")+COUNTIFS('Relevant - IN NOW CRM unknown'!$T$2:$T$1227,$A59,'Relevant - IN NOW CRM unknown'!$G$2:$G$1227,"UK",'Relevant - IN NOW CRM unknown'!$Q$2:$Q$1227,"valid")+COUNTIFS('Relevant - Not CRM not valid'!$T$2:$T$416,$A59,'Relevant - Not CRM not valid'!$G$2:$G$416,"UK",'Relevant - Not CRM not valid'!$Q$2:$Q$416,"valid")+COUNTIFS('Relevant - In CRM not valid'!$T$2:$T$46,$A59,'Relevant - In CRM not valid'!$G$2:$G$46,"UK",'Relevant - In CRM not valid'!$Q$2:$Q$46,"valid")</f>
        <v>0</v>
      </c>
      <c r="O59" s="2" t="str">
        <f t="shared" si="1"/>
        <v xml:space="preserve">Finance  </v>
      </c>
    </row>
    <row r="60" spans="1:15" ht="15" customHeight="1">
      <c r="A60" s="2" t="s">
        <v>217</v>
      </c>
      <c r="B60" s="2" t="s">
        <v>218</v>
      </c>
      <c r="C60" s="2" t="s">
        <v>95</v>
      </c>
      <c r="D60" s="2" t="str">
        <f>IFERROR(INDEX('UK Target Institutions'!$D$2:$D$727,MATCH($A60,'UK Target Institutions'!$A$2:$A$727,0)),"")</f>
        <v>Yes</v>
      </c>
      <c r="E60" s="2">
        <f>COUNTIFS('Relevant - In CRM valid'!$T$2:$T$4699,$A60,'Relevant - In CRM valid'!$G$2:$G$4699,"UK")+COUNTIFS('Relevant - In CRM unknown'!$T$2:$T$253,$A60,'Relevant - In CRM unknown'!$G$2:$G$253,"UK")+COUNTIFS('Relevant - IN NOW CRM valid'!$T$2:$T$2328,$A60,'Relevant - IN NOW CRM valid'!$G$2:$G$2328,"UK")+COUNTIFS('Relevant - IN NOW CRM unknown'!$T$2:$T$1227,$A60,'Relevant - IN NOW CRM unknown'!$G$2:$G$1227,"UK")+COUNTIFS('Relevant - Not CRM not valid'!$T$2:$T$416,$A60,'Relevant - Not CRM not valid'!$G$2:$G$416,"UK")+COUNTIFS('Relevant - In CRM not valid'!$T$2:$T$46,$A60,'Relevant - In CRM not valid'!$G$2:$G$46,"UK")</f>
        <v>31</v>
      </c>
      <c r="F60" s="2">
        <f>COUNTIFS('Relevant - In CRM valid'!$T$2:$T$4699,$A60,'Relevant - In CRM valid'!$G$2:$G$4699,"UK",'Relevant - In CRM valid'!$M$2:$M$4699,"Research")+COUNTIFS('Relevant - In CRM unknown'!$T$2:$T$253,$A60,'Relevant - In CRM unknown'!$G$2:$G$253,"UK",'Relevant - In CRM unknown'!$M$2:$M$253,"Research")+COUNTIFS('Relevant - IN NOW CRM valid'!$T$2:$T$2328,$A60,'Relevant - IN NOW CRM valid'!$G$2:$G$2328,"UK",'Relevant - IN NOW CRM valid'!$M$2:$M$2328,"Research")+COUNTIFS('Relevant - IN NOW CRM unknown'!$T$2:$T$1227,$A60,'Relevant - IN NOW CRM unknown'!$G$2:$G$1227,"UK",'Relevant - IN NOW CRM unknown'!$M$2:$M$1227,"Research")+COUNTIFS('Relevant - Not CRM not valid'!$T$2:$T$416,$A60,'Relevant - Not CRM not valid'!$G$2:$G$416,"UK",'Relevant - Not CRM not valid'!$M$2:$M$416,"Research")+COUNTIFS('Relevant - In CRM not valid'!$T$2:$T$46,$A60,'Relevant - In CRM not valid'!$G$2:$G$46,"UK",'Relevant - In CRM not valid'!$M$2:$M$46,"Research")</f>
        <v>19</v>
      </c>
      <c r="G60" s="2">
        <f>COUNTIFS('Relevant - In CRM valid'!$T$2:$T$4699,$A60,'Relevant - In CRM valid'!$G$2:$G$4699,"UK",'Relevant - In CRM valid'!$M$2:$M$4699,"Research",'Relevant - In CRM valid'!$R$2:$R$4699,"Senior")+COUNTIFS('Relevant - In CRM unknown'!$T$2:$T$253,$A60,'Relevant - In CRM unknown'!$G$2:$G$253,"UK",'Relevant - In CRM unknown'!$M$2:$M$253,"Research",'Relevant - In CRM unknown'!$R$2:$R$253,"Senior")+COUNTIFS('Relevant - IN NOW CRM valid'!$T$2:$T$2328,$A60,'Relevant - IN NOW CRM valid'!$G$2:$G$2328,"UK",'Relevant - IN NOW CRM valid'!$M$2:$M$2328,"Research",'Relevant - IN NOW CRM valid'!$R$2:$R$2328,"Senior")+COUNTIFS('Relevant - IN NOW CRM unknown'!$T$2:$T$1227,$A60,'Relevant - IN NOW CRM unknown'!$G$2:$G$1227,"UK",'Relevant - IN NOW CRM unknown'!$M$2:$M$1227,"Research",'Relevant - IN NOW CRM unknown'!$R$2:$R$1227,"Senior")+COUNTIFS('Relevant - Not CRM not valid'!$T$2:$T$416,$A60,'Relevant - Not CRM not valid'!$G$2:$G$416,"UK",'Relevant - Not CRM not valid'!$M$2:$M$416,"Research",'Relevant - Not CRM not valid'!$R$2:$R$416,"Senior")+COUNTIFS('Relevant - In CRM not valid'!$T$2:$T$46,$A60,'Relevant - In CRM not valid'!$G$2:$G$46,"UK",'Relevant - In CRM not valid'!$M$2:$M$46,"Research",'Relevant - In CRM not valid'!$R$2:$R$46,"Senior")</f>
        <v>13</v>
      </c>
      <c r="H60" s="2">
        <f>COUNTIFS('Relevant - In CRM valid'!$T$2:$T$4699,$A60,'Relevant - In CRM valid'!$G$2:$G$4699,"UK",'Relevant - In CRM valid'!$M$2:$M$4699,"Research",'Relevant - In CRM valid'!$R$2:$R$4699,"Operational")+COUNTIFS('Relevant - In CRM unknown'!$T$2:$T$253,$A60,'Relevant - In CRM unknown'!$G$2:$G$253,"UK",'Relevant - In CRM unknown'!$M$2:$M$253,"Research",'Relevant - In CRM unknown'!$R$2:$R$253,"Operational")+COUNTIFS('Relevant - IN NOW CRM valid'!$T$2:$T$2328,$A60,'Relevant - IN NOW CRM valid'!$G$2:$G$2328,"UK",'Relevant - IN NOW CRM valid'!$M$2:$M$2328,"Research",'Relevant - IN NOW CRM valid'!$R$2:$R$2328,"Operational")+COUNTIFS('Relevant - IN NOW CRM unknown'!$T$2:$T$1227,$A60,'Relevant - IN NOW CRM unknown'!$G$2:$G$1227,"UK",'Relevant - IN NOW CRM unknown'!$M$2:$M$1227,"Research",'Relevant - IN NOW CRM unknown'!$R$2:$R$1227,"Operational")+COUNTIFS('Relevant - Not CRM not valid'!$T$2:$T$416,$A60,'Relevant - Not CRM not valid'!$G$2:$G$416,"UK",'Relevant - Not CRM not valid'!$M$2:$M$416,"Research",'Relevant - Not CRM not valid'!$R$2:$R$416,"Operational")+COUNTIFS('Relevant - In CRM not valid'!$T$2:$T$46,$A60,'Relevant - In CRM not valid'!$G$2:$G$46,"UK",'Relevant - In CRM not valid'!$M$2:$M$46,"Research",'Relevant - In CRM not valid'!$R$2:$R$46,"Operational")</f>
        <v>3</v>
      </c>
      <c r="I60" s="2">
        <f>COUNTIFS('Relevant - In CRM valid'!$T$2:$T$4699,$A60,'Relevant - In CRM valid'!$G$2:$G$4699,"UK",'Relevant - In CRM valid'!$M$2:$M$4699,"Research",'Relevant - In CRM valid'!$R$2:$R$4699,"Academic")+COUNTIFS('Relevant - In CRM unknown'!$T$2:$T$253,$A60,'Relevant - In CRM unknown'!$G$2:$G$253,"UK",'Relevant - In CRM unknown'!$M$2:$M$253,"Research",'Relevant - In CRM unknown'!$R$2:$R$253,"Academic")+COUNTIFS('Relevant - IN NOW CRM valid'!$T$2:$T$2328,$A60,'Relevant - IN NOW CRM valid'!$G$2:$G$2328,"UK",'Relevant - IN NOW CRM valid'!$M$2:$M$2328,"Research",'Relevant - IN NOW CRM valid'!$R$2:$R$2328,"Academic")+COUNTIFS('Relevant - IN NOW CRM unknown'!$T$2:$T$1227,$A60,'Relevant - IN NOW CRM unknown'!$G$2:$G$1227,"UK",'Relevant - IN NOW CRM unknown'!$M$2:$M$1227,"Research",'Relevant - IN NOW CRM unknown'!$R$2:$R$1227,"Academic")+COUNTIFS('Relevant - Not CRM not valid'!$T$2:$T$416,$A60,'Relevant - Not CRM not valid'!$G$2:$G$416,"UK",'Relevant - Not CRM not valid'!$M$2:$M$416,"Research",'Relevant - Not CRM not valid'!$R$2:$R$416,"Academic")+COUNTIFS('Relevant - In CRM not valid'!$T$2:$T$46,$A60,'Relevant - In CRM not valid'!$G$2:$G$46,"UK",'Relevant - In CRM not valid'!$M$2:$M$46,"Research",'Relevant - In CRM not valid'!$R$2:$R$46,"Academic")</f>
        <v>2</v>
      </c>
      <c r="J60" s="2">
        <f>COUNTIFS('Relevant - In CRM valid'!$T$2:$T$4699,$A60,'Relevant - In CRM valid'!$G$2:$G$4699,"UK",'Relevant - In CRM valid'!$M$2:$M$4699,"Finance")+COUNTIFS('Relevant - In CRM unknown'!$T$2:$T$253,$A60,'Relevant - In CRM unknown'!$G$2:$G$253,"UK",'Relevant - In CRM unknown'!$M$2:$M$253,"Finance")+COUNTIFS('Relevant - IN NOW CRM valid'!$T$2:$T$2328,$A60,'Relevant - IN NOW CRM valid'!$G$2:$G$2328,"UK",'Relevant - IN NOW CRM valid'!$M$2:$M$2328,"Finance")+COUNTIFS('Relevant - IN NOW CRM unknown'!$T$2:$T$1227,$A60,'Relevant - IN NOW CRM unknown'!$G$2:$G$1227,"UK",'Relevant - IN NOW CRM unknown'!$M$2:$M$1227,"Finance")+COUNTIFS('Relevant - Not CRM not valid'!$T$2:$T$416,$A60,'Relevant - Not CRM not valid'!$G$2:$G$416,"UK",'Relevant - Not CRM not valid'!$M$2:$M$416,"Finance")+COUNTIFS('Relevant - In CRM not valid'!$T$2:$T$46,$A60,'Relevant - In CRM not valid'!$G$2:$G$46,"UK",'Relevant - In CRM not valid'!$M$2:$M$46,"Finance")</f>
        <v>8</v>
      </c>
      <c r="K60" s="2">
        <f>COUNTIFS('Relevant - In CRM valid'!$T$2:$T$4699,$A60,'Relevant - In CRM valid'!$G$2:$G$4699,"UK",'Relevant - In CRM valid'!$M$2:$M$4699,"IT/Systems")+COUNTIFS('Relevant - In CRM unknown'!$T$2:$T$253,$A60,'Relevant - In CRM unknown'!$G$2:$G$253,"UK",'Relevant - In CRM unknown'!$M$2:$M$253,"IT/Systems")+COUNTIFS('Relevant - IN NOW CRM valid'!$T$2:$T$2328,$A60,'Relevant - IN NOW CRM valid'!$G$2:$G$2328,"UK",'Relevant - IN NOW CRM valid'!$M$2:$M$2328,"IT/Systems")+COUNTIFS('Relevant - IN NOW CRM unknown'!$T$2:$T$1227,$A60,'Relevant - IN NOW CRM unknown'!$G$2:$G$1227,"UK",'Relevant - IN NOW CRM unknown'!$M$2:$M$1227,"IT/Systems")+COUNTIFS('Relevant - Not CRM not valid'!$T$2:$T$416,$A60,'Relevant - Not CRM not valid'!$G$2:$G$416,"UK",'Relevant - Not CRM not valid'!$M$2:$M$416,"IT/Systems")+COUNTIFS('Relevant - In CRM not valid'!$T$2:$T$46,$A60,'Relevant - In CRM not valid'!$G$2:$G$46,"UK",'Relevant - In CRM not valid'!$M$2:$M$46,"IT/Systems")</f>
        <v>2</v>
      </c>
      <c r="L60" s="2">
        <f>COUNTIFS('Relevant - In CRM valid'!$T$2:$T$4699,$A60,'Relevant - In CRM valid'!$G$2:$G$4699,"UK",'Relevant - In CRM valid'!$M$2:$M$4699,"")+COUNTIFS('Relevant - In CRM unknown'!$T$2:$T$253,$A60,'Relevant - In CRM unknown'!$G$2:$G$253,"UK",'Relevant - In CRM unknown'!$M$2:$M$253,"")+COUNTIFS('Relevant - IN NOW CRM valid'!$T$2:$T$2328,$A60,'Relevant - IN NOW CRM valid'!$G$2:$G$2328,"UK",'Relevant - IN NOW CRM valid'!$M$2:$M$2328,"")+COUNTIFS('Relevant - IN NOW CRM unknown'!$T$2:$T$1227,$A60,'Relevant - IN NOW CRM unknown'!$G$2:$G$1227,"UK",'Relevant - IN NOW CRM unknown'!$M$2:$M$1227,"")+COUNTIFS('Relevant - Not CRM not valid'!$T$2:$T$416,$A60,'Relevant - Not CRM not valid'!$G$2:$G$416,"UK",'Relevant - Not CRM not valid'!$M$2:$M$416,"")+COUNTIFS('Relevant - In CRM not valid'!$T$2:$T$46,$A60,'Relevant - In CRM not valid'!$G$2:$G$46,"UK",'Relevant - In CRM not valid'!$M$2:$M$46,"")</f>
        <v>2</v>
      </c>
      <c r="M60" s="2">
        <f t="shared" si="0"/>
        <v>3</v>
      </c>
      <c r="N60" s="2">
        <f>COUNTIFS('Relevant - In CRM valid'!$T$2:$T$4699,$A60,'Relevant - In CRM valid'!$G$2:$G$4699,"UK",'Relevant - In CRM valid'!$Q$2:$Q$4699,"valid")+COUNTIFS('Relevant - In CRM unknown'!$T$2:$T$253,$A60,'Relevant - In CRM unknown'!$G$2:$G$253,"UK",'Relevant - In CRM unknown'!$Q$2:$Q$253,"valid")+COUNTIFS('Relevant - IN NOW CRM valid'!$T$2:$T$2328,$A60,'Relevant - IN NOW CRM valid'!$G$2:$G$2328,"UK",'Relevant - IN NOW CRM valid'!$Q$2:$Q$2328,"valid")+COUNTIFS('Relevant - IN NOW CRM unknown'!$T$2:$T$1227,$A60,'Relevant - IN NOW CRM unknown'!$G$2:$G$1227,"UK",'Relevant - IN NOW CRM unknown'!$Q$2:$Q$1227,"valid")+COUNTIFS('Relevant - Not CRM not valid'!$T$2:$T$416,$A60,'Relevant - Not CRM not valid'!$G$2:$G$416,"UK",'Relevant - Not CRM not valid'!$Q$2:$Q$416,"valid")+COUNTIFS('Relevant - In CRM not valid'!$T$2:$T$46,$A60,'Relevant - In CRM not valid'!$G$2:$G$46,"UK",'Relevant - In CRM not valid'!$Q$2:$Q$46,"valid")</f>
        <v>15</v>
      </c>
      <c r="O60" s="2" t="str">
        <f t="shared" si="1"/>
        <v/>
      </c>
    </row>
    <row r="61" spans="1:15" ht="15" customHeight="1">
      <c r="A61" s="2" t="s">
        <v>219</v>
      </c>
      <c r="B61" s="2" t="s">
        <v>220</v>
      </c>
      <c r="C61" s="2" t="s">
        <v>95</v>
      </c>
      <c r="D61" s="2" t="str">
        <f>IFERROR(INDEX('UK Target Institutions'!$D$2:$D$727,MATCH($A61,'UK Target Institutions'!$A$2:$A$727,0)),"")</f>
        <v>Yes</v>
      </c>
      <c r="E61" s="2">
        <f>COUNTIFS('Relevant - In CRM valid'!$T$2:$T$4699,$A61,'Relevant - In CRM valid'!$G$2:$G$4699,"UK")+COUNTIFS('Relevant - In CRM unknown'!$T$2:$T$253,$A61,'Relevant - In CRM unknown'!$G$2:$G$253,"UK")+COUNTIFS('Relevant - IN NOW CRM valid'!$T$2:$T$2328,$A61,'Relevant - IN NOW CRM valid'!$G$2:$G$2328,"UK")+COUNTIFS('Relevant - IN NOW CRM unknown'!$T$2:$T$1227,$A61,'Relevant - IN NOW CRM unknown'!$G$2:$G$1227,"UK")+COUNTIFS('Relevant - Not CRM not valid'!$T$2:$T$416,$A61,'Relevant - Not CRM not valid'!$G$2:$G$416,"UK")+COUNTIFS('Relevant - In CRM not valid'!$T$2:$T$46,$A61,'Relevant - In CRM not valid'!$G$2:$G$46,"UK")</f>
        <v>30</v>
      </c>
      <c r="F61" s="2">
        <f>COUNTIFS('Relevant - In CRM valid'!$T$2:$T$4699,$A61,'Relevant - In CRM valid'!$G$2:$G$4699,"UK",'Relevant - In CRM valid'!$M$2:$M$4699,"Research")+COUNTIFS('Relevant - In CRM unknown'!$T$2:$T$253,$A61,'Relevant - In CRM unknown'!$G$2:$G$253,"UK",'Relevant - In CRM unknown'!$M$2:$M$253,"Research")+COUNTIFS('Relevant - IN NOW CRM valid'!$T$2:$T$2328,$A61,'Relevant - IN NOW CRM valid'!$G$2:$G$2328,"UK",'Relevant - IN NOW CRM valid'!$M$2:$M$2328,"Research")+COUNTIFS('Relevant - IN NOW CRM unknown'!$T$2:$T$1227,$A61,'Relevant - IN NOW CRM unknown'!$G$2:$G$1227,"UK",'Relevant - IN NOW CRM unknown'!$M$2:$M$1227,"Research")+COUNTIFS('Relevant - Not CRM not valid'!$T$2:$T$416,$A61,'Relevant - Not CRM not valid'!$G$2:$G$416,"UK",'Relevant - Not CRM not valid'!$M$2:$M$416,"Research")+COUNTIFS('Relevant - In CRM not valid'!$T$2:$T$46,$A61,'Relevant - In CRM not valid'!$G$2:$G$46,"UK",'Relevant - In CRM not valid'!$M$2:$M$46,"Research")</f>
        <v>23</v>
      </c>
      <c r="G61" s="2">
        <f>COUNTIFS('Relevant - In CRM valid'!$T$2:$T$4699,$A61,'Relevant - In CRM valid'!$G$2:$G$4699,"UK",'Relevant - In CRM valid'!$M$2:$M$4699,"Research",'Relevant - In CRM valid'!$R$2:$R$4699,"Senior")+COUNTIFS('Relevant - In CRM unknown'!$T$2:$T$253,$A61,'Relevant - In CRM unknown'!$G$2:$G$253,"UK",'Relevant - In CRM unknown'!$M$2:$M$253,"Research",'Relevant - In CRM unknown'!$R$2:$R$253,"Senior")+COUNTIFS('Relevant - IN NOW CRM valid'!$T$2:$T$2328,$A61,'Relevant - IN NOW CRM valid'!$G$2:$G$2328,"UK",'Relevant - IN NOW CRM valid'!$M$2:$M$2328,"Research",'Relevant - IN NOW CRM valid'!$R$2:$R$2328,"Senior")+COUNTIFS('Relevant - IN NOW CRM unknown'!$T$2:$T$1227,$A61,'Relevant - IN NOW CRM unknown'!$G$2:$G$1227,"UK",'Relevant - IN NOW CRM unknown'!$M$2:$M$1227,"Research",'Relevant - IN NOW CRM unknown'!$R$2:$R$1227,"Senior")+COUNTIFS('Relevant - Not CRM not valid'!$T$2:$T$416,$A61,'Relevant - Not CRM not valid'!$G$2:$G$416,"UK",'Relevant - Not CRM not valid'!$M$2:$M$416,"Research",'Relevant - Not CRM not valid'!$R$2:$R$416,"Senior")+COUNTIFS('Relevant - In CRM not valid'!$T$2:$T$46,$A61,'Relevant - In CRM not valid'!$G$2:$G$46,"UK",'Relevant - In CRM not valid'!$M$2:$M$46,"Research",'Relevant - In CRM not valid'!$R$2:$R$46,"Senior")</f>
        <v>10</v>
      </c>
      <c r="H61" s="2">
        <f>COUNTIFS('Relevant - In CRM valid'!$T$2:$T$4699,$A61,'Relevant - In CRM valid'!$G$2:$G$4699,"UK",'Relevant - In CRM valid'!$M$2:$M$4699,"Research",'Relevant - In CRM valid'!$R$2:$R$4699,"Operational")+COUNTIFS('Relevant - In CRM unknown'!$T$2:$T$253,$A61,'Relevant - In CRM unknown'!$G$2:$G$253,"UK",'Relevant - In CRM unknown'!$M$2:$M$253,"Research",'Relevant - In CRM unknown'!$R$2:$R$253,"Operational")+COUNTIFS('Relevant - IN NOW CRM valid'!$T$2:$T$2328,$A61,'Relevant - IN NOW CRM valid'!$G$2:$G$2328,"UK",'Relevant - IN NOW CRM valid'!$M$2:$M$2328,"Research",'Relevant - IN NOW CRM valid'!$R$2:$R$2328,"Operational")+COUNTIFS('Relevant - IN NOW CRM unknown'!$T$2:$T$1227,$A61,'Relevant - IN NOW CRM unknown'!$G$2:$G$1227,"UK",'Relevant - IN NOW CRM unknown'!$M$2:$M$1227,"Research",'Relevant - IN NOW CRM unknown'!$R$2:$R$1227,"Operational")+COUNTIFS('Relevant - Not CRM not valid'!$T$2:$T$416,$A61,'Relevant - Not CRM not valid'!$G$2:$G$416,"UK",'Relevant - Not CRM not valid'!$M$2:$M$416,"Research",'Relevant - Not CRM not valid'!$R$2:$R$416,"Operational")+COUNTIFS('Relevant - In CRM not valid'!$T$2:$T$46,$A61,'Relevant - In CRM not valid'!$G$2:$G$46,"UK",'Relevant - In CRM not valid'!$M$2:$M$46,"Research",'Relevant - In CRM not valid'!$R$2:$R$46,"Operational")</f>
        <v>13</v>
      </c>
      <c r="I61" s="2">
        <f>COUNTIFS('Relevant - In CRM valid'!$T$2:$T$4699,$A61,'Relevant - In CRM valid'!$G$2:$G$4699,"UK",'Relevant - In CRM valid'!$M$2:$M$4699,"Research",'Relevant - In CRM valid'!$R$2:$R$4699,"Academic")+COUNTIFS('Relevant - In CRM unknown'!$T$2:$T$253,$A61,'Relevant - In CRM unknown'!$G$2:$G$253,"UK",'Relevant - In CRM unknown'!$M$2:$M$253,"Research",'Relevant - In CRM unknown'!$R$2:$R$253,"Academic")+COUNTIFS('Relevant - IN NOW CRM valid'!$T$2:$T$2328,$A61,'Relevant - IN NOW CRM valid'!$G$2:$G$2328,"UK",'Relevant - IN NOW CRM valid'!$M$2:$M$2328,"Research",'Relevant - IN NOW CRM valid'!$R$2:$R$2328,"Academic")+COUNTIFS('Relevant - IN NOW CRM unknown'!$T$2:$T$1227,$A61,'Relevant - IN NOW CRM unknown'!$G$2:$G$1227,"UK",'Relevant - IN NOW CRM unknown'!$M$2:$M$1227,"Research",'Relevant - IN NOW CRM unknown'!$R$2:$R$1227,"Academic")+COUNTIFS('Relevant - Not CRM not valid'!$T$2:$T$416,$A61,'Relevant - Not CRM not valid'!$G$2:$G$416,"UK",'Relevant - Not CRM not valid'!$M$2:$M$416,"Research",'Relevant - Not CRM not valid'!$R$2:$R$416,"Academic")+COUNTIFS('Relevant - In CRM not valid'!$T$2:$T$46,$A61,'Relevant - In CRM not valid'!$G$2:$G$46,"UK",'Relevant - In CRM not valid'!$M$2:$M$46,"Research",'Relevant - In CRM not valid'!$R$2:$R$46,"Academic")</f>
        <v>0</v>
      </c>
      <c r="J61" s="2">
        <f>COUNTIFS('Relevant - In CRM valid'!$T$2:$T$4699,$A61,'Relevant - In CRM valid'!$G$2:$G$4699,"UK",'Relevant - In CRM valid'!$M$2:$M$4699,"Finance")+COUNTIFS('Relevant - In CRM unknown'!$T$2:$T$253,$A61,'Relevant - In CRM unknown'!$G$2:$G$253,"UK",'Relevant - In CRM unknown'!$M$2:$M$253,"Finance")+COUNTIFS('Relevant - IN NOW CRM valid'!$T$2:$T$2328,$A61,'Relevant - IN NOW CRM valid'!$G$2:$G$2328,"UK",'Relevant - IN NOW CRM valid'!$M$2:$M$2328,"Finance")+COUNTIFS('Relevant - IN NOW CRM unknown'!$T$2:$T$1227,$A61,'Relevant - IN NOW CRM unknown'!$G$2:$G$1227,"UK",'Relevant - IN NOW CRM unknown'!$M$2:$M$1227,"Finance")+COUNTIFS('Relevant - Not CRM not valid'!$T$2:$T$416,$A61,'Relevant - Not CRM not valid'!$G$2:$G$416,"UK",'Relevant - Not CRM not valid'!$M$2:$M$416,"Finance")+COUNTIFS('Relevant - In CRM not valid'!$T$2:$T$46,$A61,'Relevant - In CRM not valid'!$G$2:$G$46,"UK",'Relevant - In CRM not valid'!$M$2:$M$46,"Finance")</f>
        <v>5</v>
      </c>
      <c r="K61" s="2">
        <f>COUNTIFS('Relevant - In CRM valid'!$T$2:$T$4699,$A61,'Relevant - In CRM valid'!$G$2:$G$4699,"UK",'Relevant - In CRM valid'!$M$2:$M$4699,"IT/Systems")+COUNTIFS('Relevant - In CRM unknown'!$T$2:$T$253,$A61,'Relevant - In CRM unknown'!$G$2:$G$253,"UK",'Relevant - In CRM unknown'!$M$2:$M$253,"IT/Systems")+COUNTIFS('Relevant - IN NOW CRM valid'!$T$2:$T$2328,$A61,'Relevant - IN NOW CRM valid'!$G$2:$G$2328,"UK",'Relevant - IN NOW CRM valid'!$M$2:$M$2328,"IT/Systems")+COUNTIFS('Relevant - IN NOW CRM unknown'!$T$2:$T$1227,$A61,'Relevant - IN NOW CRM unknown'!$G$2:$G$1227,"UK",'Relevant - IN NOW CRM unknown'!$M$2:$M$1227,"IT/Systems")+COUNTIFS('Relevant - Not CRM not valid'!$T$2:$T$416,$A61,'Relevant - Not CRM not valid'!$G$2:$G$416,"UK",'Relevant - Not CRM not valid'!$M$2:$M$416,"IT/Systems")+COUNTIFS('Relevant - In CRM not valid'!$T$2:$T$46,$A61,'Relevant - In CRM not valid'!$G$2:$G$46,"UK",'Relevant - In CRM not valid'!$M$2:$M$46,"IT/Systems")</f>
        <v>2</v>
      </c>
      <c r="L61" s="2">
        <f>COUNTIFS('Relevant - In CRM valid'!$T$2:$T$4699,$A61,'Relevant - In CRM valid'!$G$2:$G$4699,"UK",'Relevant - In CRM valid'!$M$2:$M$4699,"")+COUNTIFS('Relevant - In CRM unknown'!$T$2:$T$253,$A61,'Relevant - In CRM unknown'!$G$2:$G$253,"UK",'Relevant - In CRM unknown'!$M$2:$M$253,"")+COUNTIFS('Relevant - IN NOW CRM valid'!$T$2:$T$2328,$A61,'Relevant - IN NOW CRM valid'!$G$2:$G$2328,"UK",'Relevant - IN NOW CRM valid'!$M$2:$M$2328,"")+COUNTIFS('Relevant - IN NOW CRM unknown'!$T$2:$T$1227,$A61,'Relevant - IN NOW CRM unknown'!$G$2:$G$1227,"UK",'Relevant - IN NOW CRM unknown'!$M$2:$M$1227,"")+COUNTIFS('Relevant - Not CRM not valid'!$T$2:$T$416,$A61,'Relevant - Not CRM not valid'!$G$2:$G$416,"UK",'Relevant - Not CRM not valid'!$M$2:$M$416,"")+COUNTIFS('Relevant - In CRM not valid'!$T$2:$T$46,$A61,'Relevant - In CRM not valid'!$G$2:$G$46,"UK",'Relevant - In CRM not valid'!$M$2:$M$46,"")</f>
        <v>0</v>
      </c>
      <c r="M61" s="2">
        <f t="shared" si="0"/>
        <v>3</v>
      </c>
      <c r="N61" s="2">
        <f>COUNTIFS('Relevant - In CRM valid'!$T$2:$T$4699,$A61,'Relevant - In CRM valid'!$G$2:$G$4699,"UK",'Relevant - In CRM valid'!$Q$2:$Q$4699,"valid")+COUNTIFS('Relevant - In CRM unknown'!$T$2:$T$253,$A61,'Relevant - In CRM unknown'!$G$2:$G$253,"UK",'Relevant - In CRM unknown'!$Q$2:$Q$253,"valid")+COUNTIFS('Relevant - IN NOW CRM valid'!$T$2:$T$2328,$A61,'Relevant - IN NOW CRM valid'!$G$2:$G$2328,"UK",'Relevant - IN NOW CRM valid'!$Q$2:$Q$2328,"valid")+COUNTIFS('Relevant - IN NOW CRM unknown'!$T$2:$T$1227,$A61,'Relevant - IN NOW CRM unknown'!$G$2:$G$1227,"UK",'Relevant - IN NOW CRM unknown'!$Q$2:$Q$1227,"valid")+COUNTIFS('Relevant - Not CRM not valid'!$T$2:$T$416,$A61,'Relevant - Not CRM not valid'!$G$2:$G$416,"UK",'Relevant - Not CRM not valid'!$Q$2:$Q$416,"valid")+COUNTIFS('Relevant - In CRM not valid'!$T$2:$T$46,$A61,'Relevant - In CRM not valid'!$G$2:$G$46,"UK",'Relevant - In CRM not valid'!$Q$2:$Q$46,"valid")</f>
        <v>0</v>
      </c>
      <c r="O61" s="2" t="str">
        <f t="shared" si="1"/>
        <v/>
      </c>
    </row>
    <row r="62" spans="1:15" ht="15" customHeight="1">
      <c r="A62" s="2" t="s">
        <v>221</v>
      </c>
      <c r="B62" s="2" t="s">
        <v>222</v>
      </c>
      <c r="C62" s="2" t="s">
        <v>95</v>
      </c>
      <c r="D62" s="2" t="str">
        <f>IFERROR(INDEX('UK Target Institutions'!$D$2:$D$727,MATCH($A62,'UK Target Institutions'!$A$2:$A$727,0)),"")</f>
        <v>Yes</v>
      </c>
      <c r="E62" s="2">
        <f>COUNTIFS('Relevant - In CRM valid'!$T$2:$T$4699,$A62,'Relevant - In CRM valid'!$G$2:$G$4699,"UK")+COUNTIFS('Relevant - In CRM unknown'!$T$2:$T$253,$A62,'Relevant - In CRM unknown'!$G$2:$G$253,"UK")+COUNTIFS('Relevant - IN NOW CRM valid'!$T$2:$T$2328,$A62,'Relevant - IN NOW CRM valid'!$G$2:$G$2328,"UK")+COUNTIFS('Relevant - IN NOW CRM unknown'!$T$2:$T$1227,$A62,'Relevant - IN NOW CRM unknown'!$G$2:$G$1227,"UK")+COUNTIFS('Relevant - Not CRM not valid'!$T$2:$T$416,$A62,'Relevant - Not CRM not valid'!$G$2:$G$416,"UK")+COUNTIFS('Relevant - In CRM not valid'!$T$2:$T$46,$A62,'Relevant - In CRM not valid'!$G$2:$G$46,"UK")</f>
        <v>30</v>
      </c>
      <c r="F62" s="2">
        <f>COUNTIFS('Relevant - In CRM valid'!$T$2:$T$4699,$A62,'Relevant - In CRM valid'!$G$2:$G$4699,"UK",'Relevant - In CRM valid'!$M$2:$M$4699,"Research")+COUNTIFS('Relevant - In CRM unknown'!$T$2:$T$253,$A62,'Relevant - In CRM unknown'!$G$2:$G$253,"UK",'Relevant - In CRM unknown'!$M$2:$M$253,"Research")+COUNTIFS('Relevant - IN NOW CRM valid'!$T$2:$T$2328,$A62,'Relevant - IN NOW CRM valid'!$G$2:$G$2328,"UK",'Relevant - IN NOW CRM valid'!$M$2:$M$2328,"Research")+COUNTIFS('Relevant - IN NOW CRM unknown'!$T$2:$T$1227,$A62,'Relevant - IN NOW CRM unknown'!$G$2:$G$1227,"UK",'Relevant - IN NOW CRM unknown'!$M$2:$M$1227,"Research")+COUNTIFS('Relevant - Not CRM not valid'!$T$2:$T$416,$A62,'Relevant - Not CRM not valid'!$G$2:$G$416,"UK",'Relevant - Not CRM not valid'!$M$2:$M$416,"Research")+COUNTIFS('Relevant - In CRM not valid'!$T$2:$T$46,$A62,'Relevant - In CRM not valid'!$G$2:$G$46,"UK",'Relevant - In CRM not valid'!$M$2:$M$46,"Research")</f>
        <v>28</v>
      </c>
      <c r="G62" s="2">
        <f>COUNTIFS('Relevant - In CRM valid'!$T$2:$T$4699,$A62,'Relevant - In CRM valid'!$G$2:$G$4699,"UK",'Relevant - In CRM valid'!$M$2:$M$4699,"Research",'Relevant - In CRM valid'!$R$2:$R$4699,"Senior")+COUNTIFS('Relevant - In CRM unknown'!$T$2:$T$253,$A62,'Relevant - In CRM unknown'!$G$2:$G$253,"UK",'Relevant - In CRM unknown'!$M$2:$M$253,"Research",'Relevant - In CRM unknown'!$R$2:$R$253,"Senior")+COUNTIFS('Relevant - IN NOW CRM valid'!$T$2:$T$2328,$A62,'Relevant - IN NOW CRM valid'!$G$2:$G$2328,"UK",'Relevant - IN NOW CRM valid'!$M$2:$M$2328,"Research",'Relevant - IN NOW CRM valid'!$R$2:$R$2328,"Senior")+COUNTIFS('Relevant - IN NOW CRM unknown'!$T$2:$T$1227,$A62,'Relevant - IN NOW CRM unknown'!$G$2:$G$1227,"UK",'Relevant - IN NOW CRM unknown'!$M$2:$M$1227,"Research",'Relevant - IN NOW CRM unknown'!$R$2:$R$1227,"Senior")+COUNTIFS('Relevant - Not CRM not valid'!$T$2:$T$416,$A62,'Relevant - Not CRM not valid'!$G$2:$G$416,"UK",'Relevant - Not CRM not valid'!$M$2:$M$416,"Research",'Relevant - Not CRM not valid'!$R$2:$R$416,"Senior")+COUNTIFS('Relevant - In CRM not valid'!$T$2:$T$46,$A62,'Relevant - In CRM not valid'!$G$2:$G$46,"UK",'Relevant - In CRM not valid'!$M$2:$M$46,"Research",'Relevant - In CRM not valid'!$R$2:$R$46,"Senior")</f>
        <v>9</v>
      </c>
      <c r="H62" s="2">
        <f>COUNTIFS('Relevant - In CRM valid'!$T$2:$T$4699,$A62,'Relevant - In CRM valid'!$G$2:$G$4699,"UK",'Relevant - In CRM valid'!$M$2:$M$4699,"Research",'Relevant - In CRM valid'!$R$2:$R$4699,"Operational")+COUNTIFS('Relevant - In CRM unknown'!$T$2:$T$253,$A62,'Relevant - In CRM unknown'!$G$2:$G$253,"UK",'Relevant - In CRM unknown'!$M$2:$M$253,"Research",'Relevant - In CRM unknown'!$R$2:$R$253,"Operational")+COUNTIFS('Relevant - IN NOW CRM valid'!$T$2:$T$2328,$A62,'Relevant - IN NOW CRM valid'!$G$2:$G$2328,"UK",'Relevant - IN NOW CRM valid'!$M$2:$M$2328,"Research",'Relevant - IN NOW CRM valid'!$R$2:$R$2328,"Operational")+COUNTIFS('Relevant - IN NOW CRM unknown'!$T$2:$T$1227,$A62,'Relevant - IN NOW CRM unknown'!$G$2:$G$1227,"UK",'Relevant - IN NOW CRM unknown'!$M$2:$M$1227,"Research",'Relevant - IN NOW CRM unknown'!$R$2:$R$1227,"Operational")+COUNTIFS('Relevant - Not CRM not valid'!$T$2:$T$416,$A62,'Relevant - Not CRM not valid'!$G$2:$G$416,"UK",'Relevant - Not CRM not valid'!$M$2:$M$416,"Research",'Relevant - Not CRM not valid'!$R$2:$R$416,"Operational")+COUNTIFS('Relevant - In CRM not valid'!$T$2:$T$46,$A62,'Relevant - In CRM not valid'!$G$2:$G$46,"UK",'Relevant - In CRM not valid'!$M$2:$M$46,"Research",'Relevant - In CRM not valid'!$R$2:$R$46,"Operational")</f>
        <v>18</v>
      </c>
      <c r="I62" s="2">
        <f>COUNTIFS('Relevant - In CRM valid'!$T$2:$T$4699,$A62,'Relevant - In CRM valid'!$G$2:$G$4699,"UK",'Relevant - In CRM valid'!$M$2:$M$4699,"Research",'Relevant - In CRM valid'!$R$2:$R$4699,"Academic")+COUNTIFS('Relevant - In CRM unknown'!$T$2:$T$253,$A62,'Relevant - In CRM unknown'!$G$2:$G$253,"UK",'Relevant - In CRM unknown'!$M$2:$M$253,"Research",'Relevant - In CRM unknown'!$R$2:$R$253,"Academic")+COUNTIFS('Relevant - IN NOW CRM valid'!$T$2:$T$2328,$A62,'Relevant - IN NOW CRM valid'!$G$2:$G$2328,"UK",'Relevant - IN NOW CRM valid'!$M$2:$M$2328,"Research",'Relevant - IN NOW CRM valid'!$R$2:$R$2328,"Academic")+COUNTIFS('Relevant - IN NOW CRM unknown'!$T$2:$T$1227,$A62,'Relevant - IN NOW CRM unknown'!$G$2:$G$1227,"UK",'Relevant - IN NOW CRM unknown'!$M$2:$M$1227,"Research",'Relevant - IN NOW CRM unknown'!$R$2:$R$1227,"Academic")+COUNTIFS('Relevant - Not CRM not valid'!$T$2:$T$416,$A62,'Relevant - Not CRM not valid'!$G$2:$G$416,"UK",'Relevant - Not CRM not valid'!$M$2:$M$416,"Research",'Relevant - Not CRM not valid'!$R$2:$R$416,"Academic")+COUNTIFS('Relevant - In CRM not valid'!$T$2:$T$46,$A62,'Relevant - In CRM not valid'!$G$2:$G$46,"UK",'Relevant - In CRM not valid'!$M$2:$M$46,"Research",'Relevant - In CRM not valid'!$R$2:$R$46,"Academic")</f>
        <v>1</v>
      </c>
      <c r="J62" s="2">
        <f>COUNTIFS('Relevant - In CRM valid'!$T$2:$T$4699,$A62,'Relevant - In CRM valid'!$G$2:$G$4699,"UK",'Relevant - In CRM valid'!$M$2:$M$4699,"Finance")+COUNTIFS('Relevant - In CRM unknown'!$T$2:$T$253,$A62,'Relevant - In CRM unknown'!$G$2:$G$253,"UK",'Relevant - In CRM unknown'!$M$2:$M$253,"Finance")+COUNTIFS('Relevant - IN NOW CRM valid'!$T$2:$T$2328,$A62,'Relevant - IN NOW CRM valid'!$G$2:$G$2328,"UK",'Relevant - IN NOW CRM valid'!$M$2:$M$2328,"Finance")+COUNTIFS('Relevant - IN NOW CRM unknown'!$T$2:$T$1227,$A62,'Relevant - IN NOW CRM unknown'!$G$2:$G$1227,"UK",'Relevant - IN NOW CRM unknown'!$M$2:$M$1227,"Finance")+COUNTIFS('Relevant - Not CRM not valid'!$T$2:$T$416,$A62,'Relevant - Not CRM not valid'!$G$2:$G$416,"UK",'Relevant - Not CRM not valid'!$M$2:$M$416,"Finance")+COUNTIFS('Relevant - In CRM not valid'!$T$2:$T$46,$A62,'Relevant - In CRM not valid'!$G$2:$G$46,"UK",'Relevant - In CRM not valid'!$M$2:$M$46,"Finance")</f>
        <v>1</v>
      </c>
      <c r="K62" s="2">
        <f>COUNTIFS('Relevant - In CRM valid'!$T$2:$T$4699,$A62,'Relevant - In CRM valid'!$G$2:$G$4699,"UK",'Relevant - In CRM valid'!$M$2:$M$4699,"IT/Systems")+COUNTIFS('Relevant - In CRM unknown'!$T$2:$T$253,$A62,'Relevant - In CRM unknown'!$G$2:$G$253,"UK",'Relevant - In CRM unknown'!$M$2:$M$253,"IT/Systems")+COUNTIFS('Relevant - IN NOW CRM valid'!$T$2:$T$2328,$A62,'Relevant - IN NOW CRM valid'!$G$2:$G$2328,"UK",'Relevant - IN NOW CRM valid'!$M$2:$M$2328,"IT/Systems")+COUNTIFS('Relevant - IN NOW CRM unknown'!$T$2:$T$1227,$A62,'Relevant - IN NOW CRM unknown'!$G$2:$G$1227,"UK",'Relevant - IN NOW CRM unknown'!$M$2:$M$1227,"IT/Systems")+COUNTIFS('Relevant - Not CRM not valid'!$T$2:$T$416,$A62,'Relevant - Not CRM not valid'!$G$2:$G$416,"UK",'Relevant - Not CRM not valid'!$M$2:$M$416,"IT/Systems")+COUNTIFS('Relevant - In CRM not valid'!$T$2:$T$46,$A62,'Relevant - In CRM not valid'!$G$2:$G$46,"UK",'Relevant - In CRM not valid'!$M$2:$M$46,"IT/Systems")</f>
        <v>1</v>
      </c>
      <c r="L62" s="2">
        <f>COUNTIFS('Relevant - In CRM valid'!$T$2:$T$4699,$A62,'Relevant - In CRM valid'!$G$2:$G$4699,"UK",'Relevant - In CRM valid'!$M$2:$M$4699,"")+COUNTIFS('Relevant - In CRM unknown'!$T$2:$T$253,$A62,'Relevant - In CRM unknown'!$G$2:$G$253,"UK",'Relevant - In CRM unknown'!$M$2:$M$253,"")+COUNTIFS('Relevant - IN NOW CRM valid'!$T$2:$T$2328,$A62,'Relevant - IN NOW CRM valid'!$G$2:$G$2328,"UK",'Relevant - IN NOW CRM valid'!$M$2:$M$2328,"")+COUNTIFS('Relevant - IN NOW CRM unknown'!$T$2:$T$1227,$A62,'Relevant - IN NOW CRM unknown'!$G$2:$G$1227,"UK",'Relevant - IN NOW CRM unknown'!$M$2:$M$1227,"")+COUNTIFS('Relevant - Not CRM not valid'!$T$2:$T$416,$A62,'Relevant - Not CRM not valid'!$G$2:$G$416,"UK",'Relevant - Not CRM not valid'!$M$2:$M$416,"")+COUNTIFS('Relevant - In CRM not valid'!$T$2:$T$46,$A62,'Relevant - In CRM not valid'!$G$2:$G$46,"UK",'Relevant - In CRM not valid'!$M$2:$M$46,"")</f>
        <v>0</v>
      </c>
      <c r="M62" s="2">
        <f t="shared" si="0"/>
        <v>3</v>
      </c>
      <c r="N62" s="2">
        <f>COUNTIFS('Relevant - In CRM valid'!$T$2:$T$4699,$A62,'Relevant - In CRM valid'!$G$2:$G$4699,"UK",'Relevant - In CRM valid'!$Q$2:$Q$4699,"valid")+COUNTIFS('Relevant - In CRM unknown'!$T$2:$T$253,$A62,'Relevant - In CRM unknown'!$G$2:$G$253,"UK",'Relevant - In CRM unknown'!$Q$2:$Q$253,"valid")+COUNTIFS('Relevant - IN NOW CRM valid'!$T$2:$T$2328,$A62,'Relevant - IN NOW CRM valid'!$G$2:$G$2328,"UK",'Relevant - IN NOW CRM valid'!$Q$2:$Q$2328,"valid")+COUNTIFS('Relevant - IN NOW CRM unknown'!$T$2:$T$1227,$A62,'Relevant - IN NOW CRM unknown'!$G$2:$G$1227,"UK",'Relevant - IN NOW CRM unknown'!$Q$2:$Q$1227,"valid")+COUNTIFS('Relevant - Not CRM not valid'!$T$2:$T$416,$A62,'Relevant - Not CRM not valid'!$G$2:$G$416,"UK",'Relevant - Not CRM not valid'!$Q$2:$Q$416,"valid")+COUNTIFS('Relevant - In CRM not valid'!$T$2:$T$46,$A62,'Relevant - In CRM not valid'!$G$2:$G$46,"UK",'Relevant - In CRM not valid'!$Q$2:$Q$46,"valid")</f>
        <v>0</v>
      </c>
      <c r="O62" s="2" t="str">
        <f t="shared" si="1"/>
        <v/>
      </c>
    </row>
    <row r="63" spans="1:15" ht="15" customHeight="1">
      <c r="A63" s="2" t="s">
        <v>223</v>
      </c>
      <c r="B63" s="2" t="s">
        <v>224</v>
      </c>
      <c r="C63" s="2" t="s">
        <v>95</v>
      </c>
      <c r="D63" s="2" t="str">
        <f>IFERROR(INDEX('UK Target Institutions'!$D$2:$D$727,MATCH($A63,'UK Target Institutions'!$A$2:$A$727,0)),"")</f>
        <v>Yes</v>
      </c>
      <c r="E63" s="2">
        <f>COUNTIFS('Relevant - In CRM valid'!$T$2:$T$4699,$A63,'Relevant - In CRM valid'!$G$2:$G$4699,"UK")+COUNTIFS('Relevant - In CRM unknown'!$T$2:$T$253,$A63,'Relevant - In CRM unknown'!$G$2:$G$253,"UK")+COUNTIFS('Relevant - IN NOW CRM valid'!$T$2:$T$2328,$A63,'Relevant - IN NOW CRM valid'!$G$2:$G$2328,"UK")+COUNTIFS('Relevant - IN NOW CRM unknown'!$T$2:$T$1227,$A63,'Relevant - IN NOW CRM unknown'!$G$2:$G$1227,"UK")+COUNTIFS('Relevant - Not CRM not valid'!$T$2:$T$416,$A63,'Relevant - Not CRM not valid'!$G$2:$G$416,"UK")+COUNTIFS('Relevant - In CRM not valid'!$T$2:$T$46,$A63,'Relevant - In CRM not valid'!$G$2:$G$46,"UK")</f>
        <v>30</v>
      </c>
      <c r="F63" s="2">
        <f>COUNTIFS('Relevant - In CRM valid'!$T$2:$T$4699,$A63,'Relevant - In CRM valid'!$G$2:$G$4699,"UK",'Relevant - In CRM valid'!$M$2:$M$4699,"Research")+COUNTIFS('Relevant - In CRM unknown'!$T$2:$T$253,$A63,'Relevant - In CRM unknown'!$G$2:$G$253,"UK",'Relevant - In CRM unknown'!$M$2:$M$253,"Research")+COUNTIFS('Relevant - IN NOW CRM valid'!$T$2:$T$2328,$A63,'Relevant - IN NOW CRM valid'!$G$2:$G$2328,"UK",'Relevant - IN NOW CRM valid'!$M$2:$M$2328,"Research")+COUNTIFS('Relevant - IN NOW CRM unknown'!$T$2:$T$1227,$A63,'Relevant - IN NOW CRM unknown'!$G$2:$G$1227,"UK",'Relevant - IN NOW CRM unknown'!$M$2:$M$1227,"Research")+COUNTIFS('Relevant - Not CRM not valid'!$T$2:$T$416,$A63,'Relevant - Not CRM not valid'!$G$2:$G$416,"UK",'Relevant - Not CRM not valid'!$M$2:$M$416,"Research")+COUNTIFS('Relevant - In CRM not valid'!$T$2:$T$46,$A63,'Relevant - In CRM not valid'!$G$2:$G$46,"UK",'Relevant - In CRM not valid'!$M$2:$M$46,"Research")</f>
        <v>23</v>
      </c>
      <c r="G63" s="2">
        <f>COUNTIFS('Relevant - In CRM valid'!$T$2:$T$4699,$A63,'Relevant - In CRM valid'!$G$2:$G$4699,"UK",'Relevant - In CRM valid'!$M$2:$M$4699,"Research",'Relevant - In CRM valid'!$R$2:$R$4699,"Senior")+COUNTIFS('Relevant - In CRM unknown'!$T$2:$T$253,$A63,'Relevant - In CRM unknown'!$G$2:$G$253,"UK",'Relevant - In CRM unknown'!$M$2:$M$253,"Research",'Relevant - In CRM unknown'!$R$2:$R$253,"Senior")+COUNTIFS('Relevant - IN NOW CRM valid'!$T$2:$T$2328,$A63,'Relevant - IN NOW CRM valid'!$G$2:$G$2328,"UK",'Relevant - IN NOW CRM valid'!$M$2:$M$2328,"Research",'Relevant - IN NOW CRM valid'!$R$2:$R$2328,"Senior")+COUNTIFS('Relevant - IN NOW CRM unknown'!$T$2:$T$1227,$A63,'Relevant - IN NOW CRM unknown'!$G$2:$G$1227,"UK",'Relevant - IN NOW CRM unknown'!$M$2:$M$1227,"Research",'Relevant - IN NOW CRM unknown'!$R$2:$R$1227,"Senior")+COUNTIFS('Relevant - Not CRM not valid'!$T$2:$T$416,$A63,'Relevant - Not CRM not valid'!$G$2:$G$416,"UK",'Relevant - Not CRM not valid'!$M$2:$M$416,"Research",'Relevant - Not CRM not valid'!$R$2:$R$416,"Senior")+COUNTIFS('Relevant - In CRM not valid'!$T$2:$T$46,$A63,'Relevant - In CRM not valid'!$G$2:$G$46,"UK",'Relevant - In CRM not valid'!$M$2:$M$46,"Research",'Relevant - In CRM not valid'!$R$2:$R$46,"Senior")</f>
        <v>15</v>
      </c>
      <c r="H63" s="2">
        <f>COUNTIFS('Relevant - In CRM valid'!$T$2:$T$4699,$A63,'Relevant - In CRM valid'!$G$2:$G$4699,"UK",'Relevant - In CRM valid'!$M$2:$M$4699,"Research",'Relevant - In CRM valid'!$R$2:$R$4699,"Operational")+COUNTIFS('Relevant - In CRM unknown'!$T$2:$T$253,$A63,'Relevant - In CRM unknown'!$G$2:$G$253,"UK",'Relevant - In CRM unknown'!$M$2:$M$253,"Research",'Relevant - In CRM unknown'!$R$2:$R$253,"Operational")+COUNTIFS('Relevant - IN NOW CRM valid'!$T$2:$T$2328,$A63,'Relevant - IN NOW CRM valid'!$G$2:$G$2328,"UK",'Relevant - IN NOW CRM valid'!$M$2:$M$2328,"Research",'Relevant - IN NOW CRM valid'!$R$2:$R$2328,"Operational")+COUNTIFS('Relevant - IN NOW CRM unknown'!$T$2:$T$1227,$A63,'Relevant - IN NOW CRM unknown'!$G$2:$G$1227,"UK",'Relevant - IN NOW CRM unknown'!$M$2:$M$1227,"Research",'Relevant - IN NOW CRM unknown'!$R$2:$R$1227,"Operational")+COUNTIFS('Relevant - Not CRM not valid'!$T$2:$T$416,$A63,'Relevant - Not CRM not valid'!$G$2:$G$416,"UK",'Relevant - Not CRM not valid'!$M$2:$M$416,"Research",'Relevant - Not CRM not valid'!$R$2:$R$416,"Operational")+COUNTIFS('Relevant - In CRM not valid'!$T$2:$T$46,$A63,'Relevant - In CRM not valid'!$G$2:$G$46,"UK",'Relevant - In CRM not valid'!$M$2:$M$46,"Research",'Relevant - In CRM not valid'!$R$2:$R$46,"Operational")</f>
        <v>7</v>
      </c>
      <c r="I63" s="2">
        <f>COUNTIFS('Relevant - In CRM valid'!$T$2:$T$4699,$A63,'Relevant - In CRM valid'!$G$2:$G$4699,"UK",'Relevant - In CRM valid'!$M$2:$M$4699,"Research",'Relevant - In CRM valid'!$R$2:$R$4699,"Academic")+COUNTIFS('Relevant - In CRM unknown'!$T$2:$T$253,$A63,'Relevant - In CRM unknown'!$G$2:$G$253,"UK",'Relevant - In CRM unknown'!$M$2:$M$253,"Research",'Relevant - In CRM unknown'!$R$2:$R$253,"Academic")+COUNTIFS('Relevant - IN NOW CRM valid'!$T$2:$T$2328,$A63,'Relevant - IN NOW CRM valid'!$G$2:$G$2328,"UK",'Relevant - IN NOW CRM valid'!$M$2:$M$2328,"Research",'Relevant - IN NOW CRM valid'!$R$2:$R$2328,"Academic")+COUNTIFS('Relevant - IN NOW CRM unknown'!$T$2:$T$1227,$A63,'Relevant - IN NOW CRM unknown'!$G$2:$G$1227,"UK",'Relevant - IN NOW CRM unknown'!$M$2:$M$1227,"Research",'Relevant - IN NOW CRM unknown'!$R$2:$R$1227,"Academic")+COUNTIFS('Relevant - Not CRM not valid'!$T$2:$T$416,$A63,'Relevant - Not CRM not valid'!$G$2:$G$416,"UK",'Relevant - Not CRM not valid'!$M$2:$M$416,"Research",'Relevant - Not CRM not valid'!$R$2:$R$416,"Academic")+COUNTIFS('Relevant - In CRM not valid'!$T$2:$T$46,$A63,'Relevant - In CRM not valid'!$G$2:$G$46,"UK",'Relevant - In CRM not valid'!$M$2:$M$46,"Research",'Relevant - In CRM not valid'!$R$2:$R$46,"Academic")</f>
        <v>0</v>
      </c>
      <c r="J63" s="2">
        <f>COUNTIFS('Relevant - In CRM valid'!$T$2:$T$4699,$A63,'Relevant - In CRM valid'!$G$2:$G$4699,"UK",'Relevant - In CRM valid'!$M$2:$M$4699,"Finance")+COUNTIFS('Relevant - In CRM unknown'!$T$2:$T$253,$A63,'Relevant - In CRM unknown'!$G$2:$G$253,"UK",'Relevant - In CRM unknown'!$M$2:$M$253,"Finance")+COUNTIFS('Relevant - IN NOW CRM valid'!$T$2:$T$2328,$A63,'Relevant - IN NOW CRM valid'!$G$2:$G$2328,"UK",'Relevant - IN NOW CRM valid'!$M$2:$M$2328,"Finance")+COUNTIFS('Relevant - IN NOW CRM unknown'!$T$2:$T$1227,$A63,'Relevant - IN NOW CRM unknown'!$G$2:$G$1227,"UK",'Relevant - IN NOW CRM unknown'!$M$2:$M$1227,"Finance")+COUNTIFS('Relevant - Not CRM not valid'!$T$2:$T$416,$A63,'Relevant - Not CRM not valid'!$G$2:$G$416,"UK",'Relevant - Not CRM not valid'!$M$2:$M$416,"Finance")+COUNTIFS('Relevant - In CRM not valid'!$T$2:$T$46,$A63,'Relevant - In CRM not valid'!$G$2:$G$46,"UK",'Relevant - In CRM not valid'!$M$2:$M$46,"Finance")</f>
        <v>3</v>
      </c>
      <c r="K63" s="2">
        <f>COUNTIFS('Relevant - In CRM valid'!$T$2:$T$4699,$A63,'Relevant - In CRM valid'!$G$2:$G$4699,"UK",'Relevant - In CRM valid'!$M$2:$M$4699,"IT/Systems")+COUNTIFS('Relevant - In CRM unknown'!$T$2:$T$253,$A63,'Relevant - In CRM unknown'!$G$2:$G$253,"UK",'Relevant - In CRM unknown'!$M$2:$M$253,"IT/Systems")+COUNTIFS('Relevant - IN NOW CRM valid'!$T$2:$T$2328,$A63,'Relevant - IN NOW CRM valid'!$G$2:$G$2328,"UK",'Relevant - IN NOW CRM valid'!$M$2:$M$2328,"IT/Systems")+COUNTIFS('Relevant - IN NOW CRM unknown'!$T$2:$T$1227,$A63,'Relevant - IN NOW CRM unknown'!$G$2:$G$1227,"UK",'Relevant - IN NOW CRM unknown'!$M$2:$M$1227,"IT/Systems")+COUNTIFS('Relevant - Not CRM not valid'!$T$2:$T$416,$A63,'Relevant - Not CRM not valid'!$G$2:$G$416,"UK",'Relevant - Not CRM not valid'!$M$2:$M$416,"IT/Systems")+COUNTIFS('Relevant - In CRM not valid'!$T$2:$T$46,$A63,'Relevant - In CRM not valid'!$G$2:$G$46,"UK",'Relevant - In CRM not valid'!$M$2:$M$46,"IT/Systems")</f>
        <v>3</v>
      </c>
      <c r="L63" s="2">
        <f>COUNTIFS('Relevant - In CRM valid'!$T$2:$T$4699,$A63,'Relevant - In CRM valid'!$G$2:$G$4699,"UK",'Relevant - In CRM valid'!$M$2:$M$4699,"")+COUNTIFS('Relevant - In CRM unknown'!$T$2:$T$253,$A63,'Relevant - In CRM unknown'!$G$2:$G$253,"UK",'Relevant - In CRM unknown'!$M$2:$M$253,"")+COUNTIFS('Relevant - IN NOW CRM valid'!$T$2:$T$2328,$A63,'Relevant - IN NOW CRM valid'!$G$2:$G$2328,"UK",'Relevant - IN NOW CRM valid'!$M$2:$M$2328,"")+COUNTIFS('Relevant - IN NOW CRM unknown'!$T$2:$T$1227,$A63,'Relevant - IN NOW CRM unknown'!$G$2:$G$1227,"UK",'Relevant - IN NOW CRM unknown'!$M$2:$M$1227,"")+COUNTIFS('Relevant - Not CRM not valid'!$T$2:$T$416,$A63,'Relevant - Not CRM not valid'!$G$2:$G$416,"UK",'Relevant - Not CRM not valid'!$M$2:$M$416,"")+COUNTIFS('Relevant - In CRM not valid'!$T$2:$T$46,$A63,'Relevant - In CRM not valid'!$G$2:$G$46,"UK",'Relevant - In CRM not valid'!$M$2:$M$46,"")</f>
        <v>0</v>
      </c>
      <c r="M63" s="2">
        <f t="shared" si="0"/>
        <v>3</v>
      </c>
      <c r="N63" s="2">
        <f>COUNTIFS('Relevant - In CRM valid'!$T$2:$T$4699,$A63,'Relevant - In CRM valid'!$G$2:$G$4699,"UK",'Relevant - In CRM valid'!$Q$2:$Q$4699,"valid")+COUNTIFS('Relevant - In CRM unknown'!$T$2:$T$253,$A63,'Relevant - In CRM unknown'!$G$2:$G$253,"UK",'Relevant - In CRM unknown'!$Q$2:$Q$253,"valid")+COUNTIFS('Relevant - IN NOW CRM valid'!$T$2:$T$2328,$A63,'Relevant - IN NOW CRM valid'!$G$2:$G$2328,"UK",'Relevant - IN NOW CRM valid'!$Q$2:$Q$2328,"valid")+COUNTIFS('Relevant - IN NOW CRM unknown'!$T$2:$T$1227,$A63,'Relevant - IN NOW CRM unknown'!$G$2:$G$1227,"UK",'Relevant - IN NOW CRM unknown'!$Q$2:$Q$1227,"valid")+COUNTIFS('Relevant - Not CRM not valid'!$T$2:$T$416,$A63,'Relevant - Not CRM not valid'!$G$2:$G$416,"UK",'Relevant - Not CRM not valid'!$Q$2:$Q$416,"valid")+COUNTIFS('Relevant - In CRM not valid'!$T$2:$T$46,$A63,'Relevant - In CRM not valid'!$G$2:$G$46,"UK",'Relevant - In CRM not valid'!$Q$2:$Q$46,"valid")</f>
        <v>5</v>
      </c>
      <c r="O63" s="2" t="str">
        <f t="shared" si="1"/>
        <v/>
      </c>
    </row>
    <row r="64" spans="1:15" ht="15" customHeight="1">
      <c r="A64" s="2" t="s">
        <v>225</v>
      </c>
      <c r="B64" s="2" t="s">
        <v>226</v>
      </c>
      <c r="C64" s="2" t="s">
        <v>95</v>
      </c>
      <c r="D64" s="2" t="str">
        <f>IFERROR(INDEX('UK Target Institutions'!$D$2:$D$727,MATCH($A64,'UK Target Institutions'!$A$2:$A$727,0)),"")</f>
        <v>Yes</v>
      </c>
      <c r="E64" s="2">
        <f>COUNTIFS('Relevant - In CRM valid'!$T$2:$T$4699,$A64,'Relevant - In CRM valid'!$G$2:$G$4699,"UK")+COUNTIFS('Relevant - In CRM unknown'!$T$2:$T$253,$A64,'Relevant - In CRM unknown'!$G$2:$G$253,"UK")+COUNTIFS('Relevant - IN NOW CRM valid'!$T$2:$T$2328,$A64,'Relevant - IN NOW CRM valid'!$G$2:$G$2328,"UK")+COUNTIFS('Relevant - IN NOW CRM unknown'!$T$2:$T$1227,$A64,'Relevant - IN NOW CRM unknown'!$G$2:$G$1227,"UK")+COUNTIFS('Relevant - Not CRM not valid'!$T$2:$T$416,$A64,'Relevant - Not CRM not valid'!$G$2:$G$416,"UK")+COUNTIFS('Relevant - In CRM not valid'!$T$2:$T$46,$A64,'Relevant - In CRM not valid'!$G$2:$G$46,"UK")</f>
        <v>30</v>
      </c>
      <c r="F64" s="2">
        <f>COUNTIFS('Relevant - In CRM valid'!$T$2:$T$4699,$A64,'Relevant - In CRM valid'!$G$2:$G$4699,"UK",'Relevant - In CRM valid'!$M$2:$M$4699,"Research")+COUNTIFS('Relevant - In CRM unknown'!$T$2:$T$253,$A64,'Relevant - In CRM unknown'!$G$2:$G$253,"UK",'Relevant - In CRM unknown'!$M$2:$M$253,"Research")+COUNTIFS('Relevant - IN NOW CRM valid'!$T$2:$T$2328,$A64,'Relevant - IN NOW CRM valid'!$G$2:$G$2328,"UK",'Relevant - IN NOW CRM valid'!$M$2:$M$2328,"Research")+COUNTIFS('Relevant - IN NOW CRM unknown'!$T$2:$T$1227,$A64,'Relevant - IN NOW CRM unknown'!$G$2:$G$1227,"UK",'Relevant - IN NOW CRM unknown'!$M$2:$M$1227,"Research")+COUNTIFS('Relevant - Not CRM not valid'!$T$2:$T$416,$A64,'Relevant - Not CRM not valid'!$G$2:$G$416,"UK",'Relevant - Not CRM not valid'!$M$2:$M$416,"Research")+COUNTIFS('Relevant - In CRM not valid'!$T$2:$T$46,$A64,'Relevant - In CRM not valid'!$G$2:$G$46,"UK",'Relevant - In CRM not valid'!$M$2:$M$46,"Research")</f>
        <v>28</v>
      </c>
      <c r="G64" s="2">
        <f>COUNTIFS('Relevant - In CRM valid'!$T$2:$T$4699,$A64,'Relevant - In CRM valid'!$G$2:$G$4699,"UK",'Relevant - In CRM valid'!$M$2:$M$4699,"Research",'Relevant - In CRM valid'!$R$2:$R$4699,"Senior")+COUNTIFS('Relevant - In CRM unknown'!$T$2:$T$253,$A64,'Relevant - In CRM unknown'!$G$2:$G$253,"UK",'Relevant - In CRM unknown'!$M$2:$M$253,"Research",'Relevant - In CRM unknown'!$R$2:$R$253,"Senior")+COUNTIFS('Relevant - IN NOW CRM valid'!$T$2:$T$2328,$A64,'Relevant - IN NOW CRM valid'!$G$2:$G$2328,"UK",'Relevant - IN NOW CRM valid'!$M$2:$M$2328,"Research",'Relevant - IN NOW CRM valid'!$R$2:$R$2328,"Senior")+COUNTIFS('Relevant - IN NOW CRM unknown'!$T$2:$T$1227,$A64,'Relevant - IN NOW CRM unknown'!$G$2:$G$1227,"UK",'Relevant - IN NOW CRM unknown'!$M$2:$M$1227,"Research",'Relevant - IN NOW CRM unknown'!$R$2:$R$1227,"Senior")+COUNTIFS('Relevant - Not CRM not valid'!$T$2:$T$416,$A64,'Relevant - Not CRM not valid'!$G$2:$G$416,"UK",'Relevant - Not CRM not valid'!$M$2:$M$416,"Research",'Relevant - Not CRM not valid'!$R$2:$R$416,"Senior")+COUNTIFS('Relevant - In CRM not valid'!$T$2:$T$46,$A64,'Relevant - In CRM not valid'!$G$2:$G$46,"UK",'Relevant - In CRM not valid'!$M$2:$M$46,"Research",'Relevant - In CRM not valid'!$R$2:$R$46,"Senior")</f>
        <v>14</v>
      </c>
      <c r="H64" s="2">
        <f>COUNTIFS('Relevant - In CRM valid'!$T$2:$T$4699,$A64,'Relevant - In CRM valid'!$G$2:$G$4699,"UK",'Relevant - In CRM valid'!$M$2:$M$4699,"Research",'Relevant - In CRM valid'!$R$2:$R$4699,"Operational")+COUNTIFS('Relevant - In CRM unknown'!$T$2:$T$253,$A64,'Relevant - In CRM unknown'!$G$2:$G$253,"UK",'Relevant - In CRM unknown'!$M$2:$M$253,"Research",'Relevant - In CRM unknown'!$R$2:$R$253,"Operational")+COUNTIFS('Relevant - IN NOW CRM valid'!$T$2:$T$2328,$A64,'Relevant - IN NOW CRM valid'!$G$2:$G$2328,"UK",'Relevant - IN NOW CRM valid'!$M$2:$M$2328,"Research",'Relevant - IN NOW CRM valid'!$R$2:$R$2328,"Operational")+COUNTIFS('Relevant - IN NOW CRM unknown'!$T$2:$T$1227,$A64,'Relevant - IN NOW CRM unknown'!$G$2:$G$1227,"UK",'Relevant - IN NOW CRM unknown'!$M$2:$M$1227,"Research",'Relevant - IN NOW CRM unknown'!$R$2:$R$1227,"Operational")+COUNTIFS('Relevant - Not CRM not valid'!$T$2:$T$416,$A64,'Relevant - Not CRM not valid'!$G$2:$G$416,"UK",'Relevant - Not CRM not valid'!$M$2:$M$416,"Research",'Relevant - Not CRM not valid'!$R$2:$R$416,"Operational")+COUNTIFS('Relevant - In CRM not valid'!$T$2:$T$46,$A64,'Relevant - In CRM not valid'!$G$2:$G$46,"UK",'Relevant - In CRM not valid'!$M$2:$M$46,"Research",'Relevant - In CRM not valid'!$R$2:$R$46,"Operational")</f>
        <v>13</v>
      </c>
      <c r="I64" s="2">
        <f>COUNTIFS('Relevant - In CRM valid'!$T$2:$T$4699,$A64,'Relevant - In CRM valid'!$G$2:$G$4699,"UK",'Relevant - In CRM valid'!$M$2:$M$4699,"Research",'Relevant - In CRM valid'!$R$2:$R$4699,"Academic")+COUNTIFS('Relevant - In CRM unknown'!$T$2:$T$253,$A64,'Relevant - In CRM unknown'!$G$2:$G$253,"UK",'Relevant - In CRM unknown'!$M$2:$M$253,"Research",'Relevant - In CRM unknown'!$R$2:$R$253,"Academic")+COUNTIFS('Relevant - IN NOW CRM valid'!$T$2:$T$2328,$A64,'Relevant - IN NOW CRM valid'!$G$2:$G$2328,"UK",'Relevant - IN NOW CRM valid'!$M$2:$M$2328,"Research",'Relevant - IN NOW CRM valid'!$R$2:$R$2328,"Academic")+COUNTIFS('Relevant - IN NOW CRM unknown'!$T$2:$T$1227,$A64,'Relevant - IN NOW CRM unknown'!$G$2:$G$1227,"UK",'Relevant - IN NOW CRM unknown'!$M$2:$M$1227,"Research",'Relevant - IN NOW CRM unknown'!$R$2:$R$1227,"Academic")+COUNTIFS('Relevant - Not CRM not valid'!$T$2:$T$416,$A64,'Relevant - Not CRM not valid'!$G$2:$G$416,"UK",'Relevant - Not CRM not valid'!$M$2:$M$416,"Research",'Relevant - Not CRM not valid'!$R$2:$R$416,"Academic")+COUNTIFS('Relevant - In CRM not valid'!$T$2:$T$46,$A64,'Relevant - In CRM not valid'!$G$2:$G$46,"UK",'Relevant - In CRM not valid'!$M$2:$M$46,"Research",'Relevant - In CRM not valid'!$R$2:$R$46,"Academic")</f>
        <v>1</v>
      </c>
      <c r="J64" s="2">
        <f>COUNTIFS('Relevant - In CRM valid'!$T$2:$T$4699,$A64,'Relevant - In CRM valid'!$G$2:$G$4699,"UK",'Relevant - In CRM valid'!$M$2:$M$4699,"Finance")+COUNTIFS('Relevant - In CRM unknown'!$T$2:$T$253,$A64,'Relevant - In CRM unknown'!$G$2:$G$253,"UK",'Relevant - In CRM unknown'!$M$2:$M$253,"Finance")+COUNTIFS('Relevant - IN NOW CRM valid'!$T$2:$T$2328,$A64,'Relevant - IN NOW CRM valid'!$G$2:$G$2328,"UK",'Relevant - IN NOW CRM valid'!$M$2:$M$2328,"Finance")+COUNTIFS('Relevant - IN NOW CRM unknown'!$T$2:$T$1227,$A64,'Relevant - IN NOW CRM unknown'!$G$2:$G$1227,"UK",'Relevant - IN NOW CRM unknown'!$M$2:$M$1227,"Finance")+COUNTIFS('Relevant - Not CRM not valid'!$T$2:$T$416,$A64,'Relevant - Not CRM not valid'!$G$2:$G$416,"UK",'Relevant - Not CRM not valid'!$M$2:$M$416,"Finance")+COUNTIFS('Relevant - In CRM not valid'!$T$2:$T$46,$A64,'Relevant - In CRM not valid'!$G$2:$G$46,"UK",'Relevant - In CRM not valid'!$M$2:$M$46,"Finance")</f>
        <v>2</v>
      </c>
      <c r="K64" s="2">
        <f>COUNTIFS('Relevant - In CRM valid'!$T$2:$T$4699,$A64,'Relevant - In CRM valid'!$G$2:$G$4699,"UK",'Relevant - In CRM valid'!$M$2:$M$4699,"IT/Systems")+COUNTIFS('Relevant - In CRM unknown'!$T$2:$T$253,$A64,'Relevant - In CRM unknown'!$G$2:$G$253,"UK",'Relevant - In CRM unknown'!$M$2:$M$253,"IT/Systems")+COUNTIFS('Relevant - IN NOW CRM valid'!$T$2:$T$2328,$A64,'Relevant - IN NOW CRM valid'!$G$2:$G$2328,"UK",'Relevant - IN NOW CRM valid'!$M$2:$M$2328,"IT/Systems")+COUNTIFS('Relevant - IN NOW CRM unknown'!$T$2:$T$1227,$A64,'Relevant - IN NOW CRM unknown'!$G$2:$G$1227,"UK",'Relevant - IN NOW CRM unknown'!$M$2:$M$1227,"IT/Systems")+COUNTIFS('Relevant - Not CRM not valid'!$T$2:$T$416,$A64,'Relevant - Not CRM not valid'!$G$2:$G$416,"UK",'Relevant - Not CRM not valid'!$M$2:$M$416,"IT/Systems")+COUNTIFS('Relevant - In CRM not valid'!$T$2:$T$46,$A64,'Relevant - In CRM not valid'!$G$2:$G$46,"UK",'Relevant - In CRM not valid'!$M$2:$M$46,"IT/Systems")</f>
        <v>0</v>
      </c>
      <c r="L64" s="2">
        <f>COUNTIFS('Relevant - In CRM valid'!$T$2:$T$4699,$A64,'Relevant - In CRM valid'!$G$2:$G$4699,"UK",'Relevant - In CRM valid'!$M$2:$M$4699,"")+COUNTIFS('Relevant - In CRM unknown'!$T$2:$T$253,$A64,'Relevant - In CRM unknown'!$G$2:$G$253,"UK",'Relevant - In CRM unknown'!$M$2:$M$253,"")+COUNTIFS('Relevant - IN NOW CRM valid'!$T$2:$T$2328,$A64,'Relevant - IN NOW CRM valid'!$G$2:$G$2328,"UK",'Relevant - IN NOW CRM valid'!$M$2:$M$2328,"")+COUNTIFS('Relevant - IN NOW CRM unknown'!$T$2:$T$1227,$A64,'Relevant - IN NOW CRM unknown'!$G$2:$G$1227,"UK",'Relevant - IN NOW CRM unknown'!$M$2:$M$1227,"")+COUNTIFS('Relevant - Not CRM not valid'!$T$2:$T$416,$A64,'Relevant - Not CRM not valid'!$G$2:$G$416,"UK",'Relevant - Not CRM not valid'!$M$2:$M$416,"")+COUNTIFS('Relevant - In CRM not valid'!$T$2:$T$46,$A64,'Relevant - In CRM not valid'!$G$2:$G$46,"UK",'Relevant - In CRM not valid'!$M$2:$M$46,"")</f>
        <v>0</v>
      </c>
      <c r="M64" s="2">
        <f t="shared" si="0"/>
        <v>2</v>
      </c>
      <c r="N64" s="2">
        <f>COUNTIFS('Relevant - In CRM valid'!$T$2:$T$4699,$A64,'Relevant - In CRM valid'!$G$2:$G$4699,"UK",'Relevant - In CRM valid'!$Q$2:$Q$4699,"valid")+COUNTIFS('Relevant - In CRM unknown'!$T$2:$T$253,$A64,'Relevant - In CRM unknown'!$G$2:$G$253,"UK",'Relevant - In CRM unknown'!$Q$2:$Q$253,"valid")+COUNTIFS('Relevant - IN NOW CRM valid'!$T$2:$T$2328,$A64,'Relevant - IN NOW CRM valid'!$G$2:$G$2328,"UK",'Relevant - IN NOW CRM valid'!$Q$2:$Q$2328,"valid")+COUNTIFS('Relevant - IN NOW CRM unknown'!$T$2:$T$1227,$A64,'Relevant - IN NOW CRM unknown'!$G$2:$G$1227,"UK",'Relevant - IN NOW CRM unknown'!$Q$2:$Q$1227,"valid")+COUNTIFS('Relevant - Not CRM not valid'!$T$2:$T$416,$A64,'Relevant - Not CRM not valid'!$G$2:$G$416,"UK",'Relevant - Not CRM not valid'!$Q$2:$Q$416,"valid")+COUNTIFS('Relevant - In CRM not valid'!$T$2:$T$46,$A64,'Relevant - In CRM not valid'!$G$2:$G$46,"UK",'Relevant - In CRM not valid'!$Q$2:$Q$46,"valid")</f>
        <v>27</v>
      </c>
      <c r="O64" s="2" t="str">
        <f t="shared" si="1"/>
        <v>IT/Systems</v>
      </c>
    </row>
    <row r="65" spans="1:15" ht="15" customHeight="1">
      <c r="A65" s="2" t="s">
        <v>227</v>
      </c>
      <c r="B65" s="2" t="s">
        <v>228</v>
      </c>
      <c r="C65" s="2" t="s">
        <v>95</v>
      </c>
      <c r="D65" s="2" t="str">
        <f>IFERROR(INDEX('UK Target Institutions'!$D$2:$D$727,MATCH($A65,'UK Target Institutions'!$A$2:$A$727,0)),"")</f>
        <v>Yes</v>
      </c>
      <c r="E65" s="2">
        <f>COUNTIFS('Relevant - In CRM valid'!$T$2:$T$4699,$A65,'Relevant - In CRM valid'!$G$2:$G$4699,"UK")+COUNTIFS('Relevant - In CRM unknown'!$T$2:$T$253,$A65,'Relevant - In CRM unknown'!$G$2:$G$253,"UK")+COUNTIFS('Relevant - IN NOW CRM valid'!$T$2:$T$2328,$A65,'Relevant - IN NOW CRM valid'!$G$2:$G$2328,"UK")+COUNTIFS('Relevant - IN NOW CRM unknown'!$T$2:$T$1227,$A65,'Relevant - IN NOW CRM unknown'!$G$2:$G$1227,"UK")+COUNTIFS('Relevant - Not CRM not valid'!$T$2:$T$416,$A65,'Relevant - Not CRM not valid'!$G$2:$G$416,"UK")+COUNTIFS('Relevant - In CRM not valid'!$T$2:$T$46,$A65,'Relevant - In CRM not valid'!$G$2:$G$46,"UK")</f>
        <v>30</v>
      </c>
      <c r="F65" s="2">
        <f>COUNTIFS('Relevant - In CRM valid'!$T$2:$T$4699,$A65,'Relevant - In CRM valid'!$G$2:$G$4699,"UK",'Relevant - In CRM valid'!$M$2:$M$4699,"Research")+COUNTIFS('Relevant - In CRM unknown'!$T$2:$T$253,$A65,'Relevant - In CRM unknown'!$G$2:$G$253,"UK",'Relevant - In CRM unknown'!$M$2:$M$253,"Research")+COUNTIFS('Relevant - IN NOW CRM valid'!$T$2:$T$2328,$A65,'Relevant - IN NOW CRM valid'!$G$2:$G$2328,"UK",'Relevant - IN NOW CRM valid'!$M$2:$M$2328,"Research")+COUNTIFS('Relevant - IN NOW CRM unknown'!$T$2:$T$1227,$A65,'Relevant - IN NOW CRM unknown'!$G$2:$G$1227,"UK",'Relevant - IN NOW CRM unknown'!$M$2:$M$1227,"Research")+COUNTIFS('Relevant - Not CRM not valid'!$T$2:$T$416,$A65,'Relevant - Not CRM not valid'!$G$2:$G$416,"UK",'Relevant - Not CRM not valid'!$M$2:$M$416,"Research")+COUNTIFS('Relevant - In CRM not valid'!$T$2:$T$46,$A65,'Relevant - In CRM not valid'!$G$2:$G$46,"UK",'Relevant - In CRM not valid'!$M$2:$M$46,"Research")</f>
        <v>26</v>
      </c>
      <c r="G65" s="2">
        <f>COUNTIFS('Relevant - In CRM valid'!$T$2:$T$4699,$A65,'Relevant - In CRM valid'!$G$2:$G$4699,"UK",'Relevant - In CRM valid'!$M$2:$M$4699,"Research",'Relevant - In CRM valid'!$R$2:$R$4699,"Senior")+COUNTIFS('Relevant - In CRM unknown'!$T$2:$T$253,$A65,'Relevant - In CRM unknown'!$G$2:$G$253,"UK",'Relevant - In CRM unknown'!$M$2:$M$253,"Research",'Relevant - In CRM unknown'!$R$2:$R$253,"Senior")+COUNTIFS('Relevant - IN NOW CRM valid'!$T$2:$T$2328,$A65,'Relevant - IN NOW CRM valid'!$G$2:$G$2328,"UK",'Relevant - IN NOW CRM valid'!$M$2:$M$2328,"Research",'Relevant - IN NOW CRM valid'!$R$2:$R$2328,"Senior")+COUNTIFS('Relevant - IN NOW CRM unknown'!$T$2:$T$1227,$A65,'Relevant - IN NOW CRM unknown'!$G$2:$G$1227,"UK",'Relevant - IN NOW CRM unknown'!$M$2:$M$1227,"Research",'Relevant - IN NOW CRM unknown'!$R$2:$R$1227,"Senior")+COUNTIFS('Relevant - Not CRM not valid'!$T$2:$T$416,$A65,'Relevant - Not CRM not valid'!$G$2:$G$416,"UK",'Relevant - Not CRM not valid'!$M$2:$M$416,"Research",'Relevant - Not CRM not valid'!$R$2:$R$416,"Senior")+COUNTIFS('Relevant - In CRM not valid'!$T$2:$T$46,$A65,'Relevant - In CRM not valid'!$G$2:$G$46,"UK",'Relevant - In CRM not valid'!$M$2:$M$46,"Research",'Relevant - In CRM not valid'!$R$2:$R$46,"Senior")</f>
        <v>15</v>
      </c>
      <c r="H65" s="2">
        <f>COUNTIFS('Relevant - In CRM valid'!$T$2:$T$4699,$A65,'Relevant - In CRM valid'!$G$2:$G$4699,"UK",'Relevant - In CRM valid'!$M$2:$M$4699,"Research",'Relevant - In CRM valid'!$R$2:$R$4699,"Operational")+COUNTIFS('Relevant - In CRM unknown'!$T$2:$T$253,$A65,'Relevant - In CRM unknown'!$G$2:$G$253,"UK",'Relevant - In CRM unknown'!$M$2:$M$253,"Research",'Relevant - In CRM unknown'!$R$2:$R$253,"Operational")+COUNTIFS('Relevant - IN NOW CRM valid'!$T$2:$T$2328,$A65,'Relevant - IN NOW CRM valid'!$G$2:$G$2328,"UK",'Relevant - IN NOW CRM valid'!$M$2:$M$2328,"Research",'Relevant - IN NOW CRM valid'!$R$2:$R$2328,"Operational")+COUNTIFS('Relevant - IN NOW CRM unknown'!$T$2:$T$1227,$A65,'Relevant - IN NOW CRM unknown'!$G$2:$G$1227,"UK",'Relevant - IN NOW CRM unknown'!$M$2:$M$1227,"Research",'Relevant - IN NOW CRM unknown'!$R$2:$R$1227,"Operational")+COUNTIFS('Relevant - Not CRM not valid'!$T$2:$T$416,$A65,'Relevant - Not CRM not valid'!$G$2:$G$416,"UK",'Relevant - Not CRM not valid'!$M$2:$M$416,"Research",'Relevant - Not CRM not valid'!$R$2:$R$416,"Operational")+COUNTIFS('Relevant - In CRM not valid'!$T$2:$T$46,$A65,'Relevant - In CRM not valid'!$G$2:$G$46,"UK",'Relevant - In CRM not valid'!$M$2:$M$46,"Research",'Relevant - In CRM not valid'!$R$2:$R$46,"Operational")</f>
        <v>10</v>
      </c>
      <c r="I65" s="2">
        <f>COUNTIFS('Relevant - In CRM valid'!$T$2:$T$4699,$A65,'Relevant - In CRM valid'!$G$2:$G$4699,"UK",'Relevant - In CRM valid'!$M$2:$M$4699,"Research",'Relevant - In CRM valid'!$R$2:$R$4699,"Academic")+COUNTIFS('Relevant - In CRM unknown'!$T$2:$T$253,$A65,'Relevant - In CRM unknown'!$G$2:$G$253,"UK",'Relevant - In CRM unknown'!$M$2:$M$253,"Research",'Relevant - In CRM unknown'!$R$2:$R$253,"Academic")+COUNTIFS('Relevant - IN NOW CRM valid'!$T$2:$T$2328,$A65,'Relevant - IN NOW CRM valid'!$G$2:$G$2328,"UK",'Relevant - IN NOW CRM valid'!$M$2:$M$2328,"Research",'Relevant - IN NOW CRM valid'!$R$2:$R$2328,"Academic")+COUNTIFS('Relevant - IN NOW CRM unknown'!$T$2:$T$1227,$A65,'Relevant - IN NOW CRM unknown'!$G$2:$G$1227,"UK",'Relevant - IN NOW CRM unknown'!$M$2:$M$1227,"Research",'Relevant - IN NOW CRM unknown'!$R$2:$R$1227,"Academic")+COUNTIFS('Relevant - Not CRM not valid'!$T$2:$T$416,$A65,'Relevant - Not CRM not valid'!$G$2:$G$416,"UK",'Relevant - Not CRM not valid'!$M$2:$M$416,"Research",'Relevant - Not CRM not valid'!$R$2:$R$416,"Academic")+COUNTIFS('Relevant - In CRM not valid'!$T$2:$T$46,$A65,'Relevant - In CRM not valid'!$G$2:$G$46,"UK",'Relevant - In CRM not valid'!$M$2:$M$46,"Research",'Relevant - In CRM not valid'!$R$2:$R$46,"Academic")</f>
        <v>1</v>
      </c>
      <c r="J65" s="2">
        <f>COUNTIFS('Relevant - In CRM valid'!$T$2:$T$4699,$A65,'Relevant - In CRM valid'!$G$2:$G$4699,"UK",'Relevant - In CRM valid'!$M$2:$M$4699,"Finance")+COUNTIFS('Relevant - In CRM unknown'!$T$2:$T$253,$A65,'Relevant - In CRM unknown'!$G$2:$G$253,"UK",'Relevant - In CRM unknown'!$M$2:$M$253,"Finance")+COUNTIFS('Relevant - IN NOW CRM valid'!$T$2:$T$2328,$A65,'Relevant - IN NOW CRM valid'!$G$2:$G$2328,"UK",'Relevant - IN NOW CRM valid'!$M$2:$M$2328,"Finance")+COUNTIFS('Relevant - IN NOW CRM unknown'!$T$2:$T$1227,$A65,'Relevant - IN NOW CRM unknown'!$G$2:$G$1227,"UK",'Relevant - IN NOW CRM unknown'!$M$2:$M$1227,"Finance")+COUNTIFS('Relevant - Not CRM not valid'!$T$2:$T$416,$A65,'Relevant - Not CRM not valid'!$G$2:$G$416,"UK",'Relevant - Not CRM not valid'!$M$2:$M$416,"Finance")+COUNTIFS('Relevant - In CRM not valid'!$T$2:$T$46,$A65,'Relevant - In CRM not valid'!$G$2:$G$46,"UK",'Relevant - In CRM not valid'!$M$2:$M$46,"Finance")</f>
        <v>2</v>
      </c>
      <c r="K65" s="2">
        <f>COUNTIFS('Relevant - In CRM valid'!$T$2:$T$4699,$A65,'Relevant - In CRM valid'!$G$2:$G$4699,"UK",'Relevant - In CRM valid'!$M$2:$M$4699,"IT/Systems")+COUNTIFS('Relevant - In CRM unknown'!$T$2:$T$253,$A65,'Relevant - In CRM unknown'!$G$2:$G$253,"UK",'Relevant - In CRM unknown'!$M$2:$M$253,"IT/Systems")+COUNTIFS('Relevant - IN NOW CRM valid'!$T$2:$T$2328,$A65,'Relevant - IN NOW CRM valid'!$G$2:$G$2328,"UK",'Relevant - IN NOW CRM valid'!$M$2:$M$2328,"IT/Systems")+COUNTIFS('Relevant - IN NOW CRM unknown'!$T$2:$T$1227,$A65,'Relevant - IN NOW CRM unknown'!$G$2:$G$1227,"UK",'Relevant - IN NOW CRM unknown'!$M$2:$M$1227,"IT/Systems")+COUNTIFS('Relevant - Not CRM not valid'!$T$2:$T$416,$A65,'Relevant - Not CRM not valid'!$G$2:$G$416,"UK",'Relevant - Not CRM not valid'!$M$2:$M$416,"IT/Systems")+COUNTIFS('Relevant - In CRM not valid'!$T$2:$T$46,$A65,'Relevant - In CRM not valid'!$G$2:$G$46,"UK",'Relevant - In CRM not valid'!$M$2:$M$46,"IT/Systems")</f>
        <v>2</v>
      </c>
      <c r="L65" s="2">
        <f>COUNTIFS('Relevant - In CRM valid'!$T$2:$T$4699,$A65,'Relevant - In CRM valid'!$G$2:$G$4699,"UK",'Relevant - In CRM valid'!$M$2:$M$4699,"")+COUNTIFS('Relevant - In CRM unknown'!$T$2:$T$253,$A65,'Relevant - In CRM unknown'!$G$2:$G$253,"UK",'Relevant - In CRM unknown'!$M$2:$M$253,"")+COUNTIFS('Relevant - IN NOW CRM valid'!$T$2:$T$2328,$A65,'Relevant - IN NOW CRM valid'!$G$2:$G$2328,"UK",'Relevant - IN NOW CRM valid'!$M$2:$M$2328,"")+COUNTIFS('Relevant - IN NOW CRM unknown'!$T$2:$T$1227,$A65,'Relevant - IN NOW CRM unknown'!$G$2:$G$1227,"UK",'Relevant - IN NOW CRM unknown'!$M$2:$M$1227,"")+COUNTIFS('Relevant - Not CRM not valid'!$T$2:$T$416,$A65,'Relevant - Not CRM not valid'!$G$2:$G$416,"UK",'Relevant - Not CRM not valid'!$M$2:$M$416,"")+COUNTIFS('Relevant - In CRM not valid'!$T$2:$T$46,$A65,'Relevant - In CRM not valid'!$G$2:$G$46,"UK",'Relevant - In CRM not valid'!$M$2:$M$46,"")</f>
        <v>0</v>
      </c>
      <c r="M65" s="2">
        <f t="shared" si="0"/>
        <v>3</v>
      </c>
      <c r="N65" s="2">
        <f>COUNTIFS('Relevant - In CRM valid'!$T$2:$T$4699,$A65,'Relevant - In CRM valid'!$G$2:$G$4699,"UK",'Relevant - In CRM valid'!$Q$2:$Q$4699,"valid")+COUNTIFS('Relevant - In CRM unknown'!$T$2:$T$253,$A65,'Relevant - In CRM unknown'!$G$2:$G$253,"UK",'Relevant - In CRM unknown'!$Q$2:$Q$253,"valid")+COUNTIFS('Relevant - IN NOW CRM valid'!$T$2:$T$2328,$A65,'Relevant - IN NOW CRM valid'!$G$2:$G$2328,"UK",'Relevant - IN NOW CRM valid'!$Q$2:$Q$2328,"valid")+COUNTIFS('Relevant - IN NOW CRM unknown'!$T$2:$T$1227,$A65,'Relevant - IN NOW CRM unknown'!$G$2:$G$1227,"UK",'Relevant - IN NOW CRM unknown'!$Q$2:$Q$1227,"valid")+COUNTIFS('Relevant - Not CRM not valid'!$T$2:$T$416,$A65,'Relevant - Not CRM not valid'!$G$2:$G$416,"UK",'Relevant - Not CRM not valid'!$Q$2:$Q$416,"valid")+COUNTIFS('Relevant - In CRM not valid'!$T$2:$T$46,$A65,'Relevant - In CRM not valid'!$G$2:$G$46,"UK",'Relevant - In CRM not valid'!$Q$2:$Q$46,"valid")</f>
        <v>0</v>
      </c>
      <c r="O65" s="2" t="str">
        <f t="shared" si="1"/>
        <v/>
      </c>
    </row>
    <row r="66" spans="1:15" ht="15" customHeight="1">
      <c r="A66" s="2" t="s">
        <v>229</v>
      </c>
      <c r="B66" s="2" t="s">
        <v>230</v>
      </c>
      <c r="C66" s="2" t="s">
        <v>95</v>
      </c>
      <c r="D66" s="2" t="str">
        <f>IFERROR(INDEX('UK Target Institutions'!$D$2:$D$727,MATCH($A66,'UK Target Institutions'!$A$2:$A$727,0)),"")</f>
        <v>Yes</v>
      </c>
      <c r="E66" s="2">
        <f>COUNTIFS('Relevant - In CRM valid'!$T$2:$T$4699,$A66,'Relevant - In CRM valid'!$G$2:$G$4699,"UK")+COUNTIFS('Relevant - In CRM unknown'!$T$2:$T$253,$A66,'Relevant - In CRM unknown'!$G$2:$G$253,"UK")+COUNTIFS('Relevant - IN NOW CRM valid'!$T$2:$T$2328,$A66,'Relevant - IN NOW CRM valid'!$G$2:$G$2328,"UK")+COUNTIFS('Relevant - IN NOW CRM unknown'!$T$2:$T$1227,$A66,'Relevant - IN NOW CRM unknown'!$G$2:$G$1227,"UK")+COUNTIFS('Relevant - Not CRM not valid'!$T$2:$T$416,$A66,'Relevant - Not CRM not valid'!$G$2:$G$416,"UK")+COUNTIFS('Relevant - In CRM not valid'!$T$2:$T$46,$A66,'Relevant - In CRM not valid'!$G$2:$G$46,"UK")</f>
        <v>28</v>
      </c>
      <c r="F66" s="2">
        <f>COUNTIFS('Relevant - In CRM valid'!$T$2:$T$4699,$A66,'Relevant - In CRM valid'!$G$2:$G$4699,"UK",'Relevant - In CRM valid'!$M$2:$M$4699,"Research")+COUNTIFS('Relevant - In CRM unknown'!$T$2:$T$253,$A66,'Relevant - In CRM unknown'!$G$2:$G$253,"UK",'Relevant - In CRM unknown'!$M$2:$M$253,"Research")+COUNTIFS('Relevant - IN NOW CRM valid'!$T$2:$T$2328,$A66,'Relevant - IN NOW CRM valid'!$G$2:$G$2328,"UK",'Relevant - IN NOW CRM valid'!$M$2:$M$2328,"Research")+COUNTIFS('Relevant - IN NOW CRM unknown'!$T$2:$T$1227,$A66,'Relevant - IN NOW CRM unknown'!$G$2:$G$1227,"UK",'Relevant - IN NOW CRM unknown'!$M$2:$M$1227,"Research")+COUNTIFS('Relevant - Not CRM not valid'!$T$2:$T$416,$A66,'Relevant - Not CRM not valid'!$G$2:$G$416,"UK",'Relevant - Not CRM not valid'!$M$2:$M$416,"Research")+COUNTIFS('Relevant - In CRM not valid'!$T$2:$T$46,$A66,'Relevant - In CRM not valid'!$G$2:$G$46,"UK",'Relevant - In CRM not valid'!$M$2:$M$46,"Research")</f>
        <v>24</v>
      </c>
      <c r="G66" s="2">
        <f>COUNTIFS('Relevant - In CRM valid'!$T$2:$T$4699,$A66,'Relevant - In CRM valid'!$G$2:$G$4699,"UK",'Relevant - In CRM valid'!$M$2:$M$4699,"Research",'Relevant - In CRM valid'!$R$2:$R$4699,"Senior")+COUNTIFS('Relevant - In CRM unknown'!$T$2:$T$253,$A66,'Relevant - In CRM unknown'!$G$2:$G$253,"UK",'Relevant - In CRM unknown'!$M$2:$M$253,"Research",'Relevant - In CRM unknown'!$R$2:$R$253,"Senior")+COUNTIFS('Relevant - IN NOW CRM valid'!$T$2:$T$2328,$A66,'Relevant - IN NOW CRM valid'!$G$2:$G$2328,"UK",'Relevant - IN NOW CRM valid'!$M$2:$M$2328,"Research",'Relevant - IN NOW CRM valid'!$R$2:$R$2328,"Senior")+COUNTIFS('Relevant - IN NOW CRM unknown'!$T$2:$T$1227,$A66,'Relevant - IN NOW CRM unknown'!$G$2:$G$1227,"UK",'Relevant - IN NOW CRM unknown'!$M$2:$M$1227,"Research",'Relevant - IN NOW CRM unknown'!$R$2:$R$1227,"Senior")+COUNTIFS('Relevant - Not CRM not valid'!$T$2:$T$416,$A66,'Relevant - Not CRM not valid'!$G$2:$G$416,"UK",'Relevant - Not CRM not valid'!$M$2:$M$416,"Research",'Relevant - Not CRM not valid'!$R$2:$R$416,"Senior")+COUNTIFS('Relevant - In CRM not valid'!$T$2:$T$46,$A66,'Relevant - In CRM not valid'!$G$2:$G$46,"UK",'Relevant - In CRM not valid'!$M$2:$M$46,"Research",'Relevant - In CRM not valid'!$R$2:$R$46,"Senior")</f>
        <v>8</v>
      </c>
      <c r="H66" s="2">
        <f>COUNTIFS('Relevant - In CRM valid'!$T$2:$T$4699,$A66,'Relevant - In CRM valid'!$G$2:$G$4699,"UK",'Relevant - In CRM valid'!$M$2:$M$4699,"Research",'Relevant - In CRM valid'!$R$2:$R$4699,"Operational")+COUNTIFS('Relevant - In CRM unknown'!$T$2:$T$253,$A66,'Relevant - In CRM unknown'!$G$2:$G$253,"UK",'Relevant - In CRM unknown'!$M$2:$M$253,"Research",'Relevant - In CRM unknown'!$R$2:$R$253,"Operational")+COUNTIFS('Relevant - IN NOW CRM valid'!$T$2:$T$2328,$A66,'Relevant - IN NOW CRM valid'!$G$2:$G$2328,"UK",'Relevant - IN NOW CRM valid'!$M$2:$M$2328,"Research",'Relevant - IN NOW CRM valid'!$R$2:$R$2328,"Operational")+COUNTIFS('Relevant - IN NOW CRM unknown'!$T$2:$T$1227,$A66,'Relevant - IN NOW CRM unknown'!$G$2:$G$1227,"UK",'Relevant - IN NOW CRM unknown'!$M$2:$M$1227,"Research",'Relevant - IN NOW CRM unknown'!$R$2:$R$1227,"Operational")+COUNTIFS('Relevant - Not CRM not valid'!$T$2:$T$416,$A66,'Relevant - Not CRM not valid'!$G$2:$G$416,"UK",'Relevant - Not CRM not valid'!$M$2:$M$416,"Research",'Relevant - Not CRM not valid'!$R$2:$R$416,"Operational")+COUNTIFS('Relevant - In CRM not valid'!$T$2:$T$46,$A66,'Relevant - In CRM not valid'!$G$2:$G$46,"UK",'Relevant - In CRM not valid'!$M$2:$M$46,"Research",'Relevant - In CRM not valid'!$R$2:$R$46,"Operational")</f>
        <v>13</v>
      </c>
      <c r="I66" s="2">
        <f>COUNTIFS('Relevant - In CRM valid'!$T$2:$T$4699,$A66,'Relevant - In CRM valid'!$G$2:$G$4699,"UK",'Relevant - In CRM valid'!$M$2:$M$4699,"Research",'Relevant - In CRM valid'!$R$2:$R$4699,"Academic")+COUNTIFS('Relevant - In CRM unknown'!$T$2:$T$253,$A66,'Relevant - In CRM unknown'!$G$2:$G$253,"UK",'Relevant - In CRM unknown'!$M$2:$M$253,"Research",'Relevant - In CRM unknown'!$R$2:$R$253,"Academic")+COUNTIFS('Relevant - IN NOW CRM valid'!$T$2:$T$2328,$A66,'Relevant - IN NOW CRM valid'!$G$2:$G$2328,"UK",'Relevant - IN NOW CRM valid'!$M$2:$M$2328,"Research",'Relevant - IN NOW CRM valid'!$R$2:$R$2328,"Academic")+COUNTIFS('Relevant - IN NOW CRM unknown'!$T$2:$T$1227,$A66,'Relevant - IN NOW CRM unknown'!$G$2:$G$1227,"UK",'Relevant - IN NOW CRM unknown'!$M$2:$M$1227,"Research",'Relevant - IN NOW CRM unknown'!$R$2:$R$1227,"Academic")+COUNTIFS('Relevant - Not CRM not valid'!$T$2:$T$416,$A66,'Relevant - Not CRM not valid'!$G$2:$G$416,"UK",'Relevant - Not CRM not valid'!$M$2:$M$416,"Research",'Relevant - Not CRM not valid'!$R$2:$R$416,"Academic")+COUNTIFS('Relevant - In CRM not valid'!$T$2:$T$46,$A66,'Relevant - In CRM not valid'!$G$2:$G$46,"UK",'Relevant - In CRM not valid'!$M$2:$M$46,"Research",'Relevant - In CRM not valid'!$R$2:$R$46,"Academic")</f>
        <v>1</v>
      </c>
      <c r="J66" s="2">
        <f>COUNTIFS('Relevant - In CRM valid'!$T$2:$T$4699,$A66,'Relevant - In CRM valid'!$G$2:$G$4699,"UK",'Relevant - In CRM valid'!$M$2:$M$4699,"Finance")+COUNTIFS('Relevant - In CRM unknown'!$T$2:$T$253,$A66,'Relevant - In CRM unknown'!$G$2:$G$253,"UK",'Relevant - In CRM unknown'!$M$2:$M$253,"Finance")+COUNTIFS('Relevant - IN NOW CRM valid'!$T$2:$T$2328,$A66,'Relevant - IN NOW CRM valid'!$G$2:$G$2328,"UK",'Relevant - IN NOW CRM valid'!$M$2:$M$2328,"Finance")+COUNTIFS('Relevant - IN NOW CRM unknown'!$T$2:$T$1227,$A66,'Relevant - IN NOW CRM unknown'!$G$2:$G$1227,"UK",'Relevant - IN NOW CRM unknown'!$M$2:$M$1227,"Finance")+COUNTIFS('Relevant - Not CRM not valid'!$T$2:$T$416,$A66,'Relevant - Not CRM not valid'!$G$2:$G$416,"UK",'Relevant - Not CRM not valid'!$M$2:$M$416,"Finance")+COUNTIFS('Relevant - In CRM not valid'!$T$2:$T$46,$A66,'Relevant - In CRM not valid'!$G$2:$G$46,"UK",'Relevant - In CRM not valid'!$M$2:$M$46,"Finance")</f>
        <v>3</v>
      </c>
      <c r="K66" s="2">
        <f>COUNTIFS('Relevant - In CRM valid'!$T$2:$T$4699,$A66,'Relevant - In CRM valid'!$G$2:$G$4699,"UK",'Relevant - In CRM valid'!$M$2:$M$4699,"IT/Systems")+COUNTIFS('Relevant - In CRM unknown'!$T$2:$T$253,$A66,'Relevant - In CRM unknown'!$G$2:$G$253,"UK",'Relevant - In CRM unknown'!$M$2:$M$253,"IT/Systems")+COUNTIFS('Relevant - IN NOW CRM valid'!$T$2:$T$2328,$A66,'Relevant - IN NOW CRM valid'!$G$2:$G$2328,"UK",'Relevant - IN NOW CRM valid'!$M$2:$M$2328,"IT/Systems")+COUNTIFS('Relevant - IN NOW CRM unknown'!$T$2:$T$1227,$A66,'Relevant - IN NOW CRM unknown'!$G$2:$G$1227,"UK",'Relevant - IN NOW CRM unknown'!$M$2:$M$1227,"IT/Systems")+COUNTIFS('Relevant - Not CRM not valid'!$T$2:$T$416,$A66,'Relevant - Not CRM not valid'!$G$2:$G$416,"UK",'Relevant - Not CRM not valid'!$M$2:$M$416,"IT/Systems")+COUNTIFS('Relevant - In CRM not valid'!$T$2:$T$46,$A66,'Relevant - In CRM not valid'!$G$2:$G$46,"UK",'Relevant - In CRM not valid'!$M$2:$M$46,"IT/Systems")</f>
        <v>0</v>
      </c>
      <c r="L66" s="2">
        <f>COUNTIFS('Relevant - In CRM valid'!$T$2:$T$4699,$A66,'Relevant - In CRM valid'!$G$2:$G$4699,"UK",'Relevant - In CRM valid'!$M$2:$M$4699,"")+COUNTIFS('Relevant - In CRM unknown'!$T$2:$T$253,$A66,'Relevant - In CRM unknown'!$G$2:$G$253,"UK",'Relevant - In CRM unknown'!$M$2:$M$253,"")+COUNTIFS('Relevant - IN NOW CRM valid'!$T$2:$T$2328,$A66,'Relevant - IN NOW CRM valid'!$G$2:$G$2328,"UK",'Relevant - IN NOW CRM valid'!$M$2:$M$2328,"")+COUNTIFS('Relevant - IN NOW CRM unknown'!$T$2:$T$1227,$A66,'Relevant - IN NOW CRM unknown'!$G$2:$G$1227,"UK",'Relevant - IN NOW CRM unknown'!$M$2:$M$1227,"")+COUNTIFS('Relevant - Not CRM not valid'!$T$2:$T$416,$A66,'Relevant - Not CRM not valid'!$G$2:$G$416,"UK",'Relevant - Not CRM not valid'!$M$2:$M$416,"")+COUNTIFS('Relevant - In CRM not valid'!$T$2:$T$46,$A66,'Relevant - In CRM not valid'!$G$2:$G$46,"UK",'Relevant - In CRM not valid'!$M$2:$M$46,"")</f>
        <v>0</v>
      </c>
      <c r="M66" s="2">
        <f t="shared" ref="M66:M129" si="2">(F66&gt;0)+(J66&gt;0)+(K66&gt;0)</f>
        <v>2</v>
      </c>
      <c r="N66" s="2">
        <f>COUNTIFS('Relevant - In CRM valid'!$T$2:$T$4699,$A66,'Relevant - In CRM valid'!$G$2:$G$4699,"UK",'Relevant - In CRM valid'!$Q$2:$Q$4699,"valid")+COUNTIFS('Relevant - In CRM unknown'!$T$2:$T$253,$A66,'Relevant - In CRM unknown'!$G$2:$G$253,"UK",'Relevant - In CRM unknown'!$Q$2:$Q$253,"valid")+COUNTIFS('Relevant - IN NOW CRM valid'!$T$2:$T$2328,$A66,'Relevant - IN NOW CRM valid'!$G$2:$G$2328,"UK",'Relevant - IN NOW CRM valid'!$Q$2:$Q$2328,"valid")+COUNTIFS('Relevant - IN NOW CRM unknown'!$T$2:$T$1227,$A66,'Relevant - IN NOW CRM unknown'!$G$2:$G$1227,"UK",'Relevant - IN NOW CRM unknown'!$Q$2:$Q$1227,"valid")+COUNTIFS('Relevant - Not CRM not valid'!$T$2:$T$416,$A66,'Relevant - Not CRM not valid'!$G$2:$G$416,"UK",'Relevant - Not CRM not valid'!$Q$2:$Q$416,"valid")+COUNTIFS('Relevant - In CRM not valid'!$T$2:$T$46,$A66,'Relevant - In CRM not valid'!$G$2:$G$46,"UK",'Relevant - In CRM not valid'!$Q$2:$Q$46,"valid")</f>
        <v>3</v>
      </c>
      <c r="O66" s="2" t="str">
        <f t="shared" ref="O66:O129" si="3">IF(F66=0,"Research  ","")&amp;IF(J66=0,"Finance  ","")&amp;IF(K66=0,"IT/Systems","")</f>
        <v>IT/Systems</v>
      </c>
    </row>
    <row r="67" spans="1:15" ht="15" customHeight="1">
      <c r="A67" s="2" t="s">
        <v>231</v>
      </c>
      <c r="B67" s="2" t="s">
        <v>232</v>
      </c>
      <c r="C67" s="2" t="s">
        <v>161</v>
      </c>
      <c r="D67" s="2" t="str">
        <f>IFERROR(INDEX('UK Target Institutions'!$D$2:$D$727,MATCH($A67,'UK Target Institutions'!$A$2:$A$727,0)),"")</f>
        <v>Yes</v>
      </c>
      <c r="E67" s="2">
        <f>COUNTIFS('Relevant - In CRM valid'!$T$2:$T$4699,$A67,'Relevant - In CRM valid'!$G$2:$G$4699,"UK")+COUNTIFS('Relevant - In CRM unknown'!$T$2:$T$253,$A67,'Relevant - In CRM unknown'!$G$2:$G$253,"UK")+COUNTIFS('Relevant - IN NOW CRM valid'!$T$2:$T$2328,$A67,'Relevant - IN NOW CRM valid'!$G$2:$G$2328,"UK")+COUNTIFS('Relevant - IN NOW CRM unknown'!$T$2:$T$1227,$A67,'Relevant - IN NOW CRM unknown'!$G$2:$G$1227,"UK")+COUNTIFS('Relevant - Not CRM not valid'!$T$2:$T$416,$A67,'Relevant - Not CRM not valid'!$G$2:$G$416,"UK")+COUNTIFS('Relevant - In CRM not valid'!$T$2:$T$46,$A67,'Relevant - In CRM not valid'!$G$2:$G$46,"UK")</f>
        <v>27</v>
      </c>
      <c r="F67" s="2">
        <f>COUNTIFS('Relevant - In CRM valid'!$T$2:$T$4699,$A67,'Relevant - In CRM valid'!$G$2:$G$4699,"UK",'Relevant - In CRM valid'!$M$2:$M$4699,"Research")+COUNTIFS('Relevant - In CRM unknown'!$T$2:$T$253,$A67,'Relevant - In CRM unknown'!$G$2:$G$253,"UK",'Relevant - In CRM unknown'!$M$2:$M$253,"Research")+COUNTIFS('Relevant - IN NOW CRM valid'!$T$2:$T$2328,$A67,'Relevant - IN NOW CRM valid'!$G$2:$G$2328,"UK",'Relevant - IN NOW CRM valid'!$M$2:$M$2328,"Research")+COUNTIFS('Relevant - IN NOW CRM unknown'!$T$2:$T$1227,$A67,'Relevant - IN NOW CRM unknown'!$G$2:$G$1227,"UK",'Relevant - IN NOW CRM unknown'!$M$2:$M$1227,"Research")+COUNTIFS('Relevant - Not CRM not valid'!$T$2:$T$416,$A67,'Relevant - Not CRM not valid'!$G$2:$G$416,"UK",'Relevant - Not CRM not valid'!$M$2:$M$416,"Research")+COUNTIFS('Relevant - In CRM not valid'!$T$2:$T$46,$A67,'Relevant - In CRM not valid'!$G$2:$G$46,"UK",'Relevant - In CRM not valid'!$M$2:$M$46,"Research")</f>
        <v>22</v>
      </c>
      <c r="G67" s="2">
        <f>COUNTIFS('Relevant - In CRM valid'!$T$2:$T$4699,$A67,'Relevant - In CRM valid'!$G$2:$G$4699,"UK",'Relevant - In CRM valid'!$M$2:$M$4699,"Research",'Relevant - In CRM valid'!$R$2:$R$4699,"Senior")+COUNTIFS('Relevant - In CRM unknown'!$T$2:$T$253,$A67,'Relevant - In CRM unknown'!$G$2:$G$253,"UK",'Relevant - In CRM unknown'!$M$2:$M$253,"Research",'Relevant - In CRM unknown'!$R$2:$R$253,"Senior")+COUNTIFS('Relevant - IN NOW CRM valid'!$T$2:$T$2328,$A67,'Relevant - IN NOW CRM valid'!$G$2:$G$2328,"UK",'Relevant - IN NOW CRM valid'!$M$2:$M$2328,"Research",'Relevant - IN NOW CRM valid'!$R$2:$R$2328,"Senior")+COUNTIFS('Relevant - IN NOW CRM unknown'!$T$2:$T$1227,$A67,'Relevant - IN NOW CRM unknown'!$G$2:$G$1227,"UK",'Relevant - IN NOW CRM unknown'!$M$2:$M$1227,"Research",'Relevant - IN NOW CRM unknown'!$R$2:$R$1227,"Senior")+COUNTIFS('Relevant - Not CRM not valid'!$T$2:$T$416,$A67,'Relevant - Not CRM not valid'!$G$2:$G$416,"UK",'Relevant - Not CRM not valid'!$M$2:$M$416,"Research",'Relevant - Not CRM not valid'!$R$2:$R$416,"Senior")+COUNTIFS('Relevant - In CRM not valid'!$T$2:$T$46,$A67,'Relevant - In CRM not valid'!$G$2:$G$46,"UK",'Relevant - In CRM not valid'!$M$2:$M$46,"Research",'Relevant - In CRM not valid'!$R$2:$R$46,"Senior")</f>
        <v>3</v>
      </c>
      <c r="H67" s="2">
        <f>COUNTIFS('Relevant - In CRM valid'!$T$2:$T$4699,$A67,'Relevant - In CRM valid'!$G$2:$G$4699,"UK",'Relevant - In CRM valid'!$M$2:$M$4699,"Research",'Relevant - In CRM valid'!$R$2:$R$4699,"Operational")+COUNTIFS('Relevant - In CRM unknown'!$T$2:$T$253,$A67,'Relevant - In CRM unknown'!$G$2:$G$253,"UK",'Relevant - In CRM unknown'!$M$2:$M$253,"Research",'Relevant - In CRM unknown'!$R$2:$R$253,"Operational")+COUNTIFS('Relevant - IN NOW CRM valid'!$T$2:$T$2328,$A67,'Relevant - IN NOW CRM valid'!$G$2:$G$2328,"UK",'Relevant - IN NOW CRM valid'!$M$2:$M$2328,"Research",'Relevant - IN NOW CRM valid'!$R$2:$R$2328,"Operational")+COUNTIFS('Relevant - IN NOW CRM unknown'!$T$2:$T$1227,$A67,'Relevant - IN NOW CRM unknown'!$G$2:$G$1227,"UK",'Relevant - IN NOW CRM unknown'!$M$2:$M$1227,"Research",'Relevant - IN NOW CRM unknown'!$R$2:$R$1227,"Operational")+COUNTIFS('Relevant - Not CRM not valid'!$T$2:$T$416,$A67,'Relevant - Not CRM not valid'!$G$2:$G$416,"UK",'Relevant - Not CRM not valid'!$M$2:$M$416,"Research",'Relevant - Not CRM not valid'!$R$2:$R$416,"Operational")+COUNTIFS('Relevant - In CRM not valid'!$T$2:$T$46,$A67,'Relevant - In CRM not valid'!$G$2:$G$46,"UK",'Relevant - In CRM not valid'!$M$2:$M$46,"Research",'Relevant - In CRM not valid'!$R$2:$R$46,"Operational")</f>
        <v>19</v>
      </c>
      <c r="I67" s="2">
        <f>COUNTIFS('Relevant - In CRM valid'!$T$2:$T$4699,$A67,'Relevant - In CRM valid'!$G$2:$G$4699,"UK",'Relevant - In CRM valid'!$M$2:$M$4699,"Research",'Relevant - In CRM valid'!$R$2:$R$4699,"Academic")+COUNTIFS('Relevant - In CRM unknown'!$T$2:$T$253,$A67,'Relevant - In CRM unknown'!$G$2:$G$253,"UK",'Relevant - In CRM unknown'!$M$2:$M$253,"Research",'Relevant - In CRM unknown'!$R$2:$R$253,"Academic")+COUNTIFS('Relevant - IN NOW CRM valid'!$T$2:$T$2328,$A67,'Relevant - IN NOW CRM valid'!$G$2:$G$2328,"UK",'Relevant - IN NOW CRM valid'!$M$2:$M$2328,"Research",'Relevant - IN NOW CRM valid'!$R$2:$R$2328,"Academic")+COUNTIFS('Relevant - IN NOW CRM unknown'!$T$2:$T$1227,$A67,'Relevant - IN NOW CRM unknown'!$G$2:$G$1227,"UK",'Relevant - IN NOW CRM unknown'!$M$2:$M$1227,"Research",'Relevant - IN NOW CRM unknown'!$R$2:$R$1227,"Academic")+COUNTIFS('Relevant - Not CRM not valid'!$T$2:$T$416,$A67,'Relevant - Not CRM not valid'!$G$2:$G$416,"UK",'Relevant - Not CRM not valid'!$M$2:$M$416,"Research",'Relevant - Not CRM not valid'!$R$2:$R$416,"Academic")+COUNTIFS('Relevant - In CRM not valid'!$T$2:$T$46,$A67,'Relevant - In CRM not valid'!$G$2:$G$46,"UK",'Relevant - In CRM not valid'!$M$2:$M$46,"Research",'Relevant - In CRM not valid'!$R$2:$R$46,"Academic")</f>
        <v>0</v>
      </c>
      <c r="J67" s="2">
        <f>COUNTIFS('Relevant - In CRM valid'!$T$2:$T$4699,$A67,'Relevant - In CRM valid'!$G$2:$G$4699,"UK",'Relevant - In CRM valid'!$M$2:$M$4699,"Finance")+COUNTIFS('Relevant - In CRM unknown'!$T$2:$T$253,$A67,'Relevant - In CRM unknown'!$G$2:$G$253,"UK",'Relevant - In CRM unknown'!$M$2:$M$253,"Finance")+COUNTIFS('Relevant - IN NOW CRM valid'!$T$2:$T$2328,$A67,'Relevant - IN NOW CRM valid'!$G$2:$G$2328,"UK",'Relevant - IN NOW CRM valid'!$M$2:$M$2328,"Finance")+COUNTIFS('Relevant - IN NOW CRM unknown'!$T$2:$T$1227,$A67,'Relevant - IN NOW CRM unknown'!$G$2:$G$1227,"UK",'Relevant - IN NOW CRM unknown'!$M$2:$M$1227,"Finance")+COUNTIFS('Relevant - Not CRM not valid'!$T$2:$T$416,$A67,'Relevant - Not CRM not valid'!$G$2:$G$416,"UK",'Relevant - Not CRM not valid'!$M$2:$M$416,"Finance")+COUNTIFS('Relevant - In CRM not valid'!$T$2:$T$46,$A67,'Relevant - In CRM not valid'!$G$2:$G$46,"UK",'Relevant - In CRM not valid'!$M$2:$M$46,"Finance")</f>
        <v>3</v>
      </c>
      <c r="K67" s="2">
        <f>COUNTIFS('Relevant - In CRM valid'!$T$2:$T$4699,$A67,'Relevant - In CRM valid'!$G$2:$G$4699,"UK",'Relevant - In CRM valid'!$M$2:$M$4699,"IT/Systems")+COUNTIFS('Relevant - In CRM unknown'!$T$2:$T$253,$A67,'Relevant - In CRM unknown'!$G$2:$G$253,"UK",'Relevant - In CRM unknown'!$M$2:$M$253,"IT/Systems")+COUNTIFS('Relevant - IN NOW CRM valid'!$T$2:$T$2328,$A67,'Relevant - IN NOW CRM valid'!$G$2:$G$2328,"UK",'Relevant - IN NOW CRM valid'!$M$2:$M$2328,"IT/Systems")+COUNTIFS('Relevant - IN NOW CRM unknown'!$T$2:$T$1227,$A67,'Relevant - IN NOW CRM unknown'!$G$2:$G$1227,"UK",'Relevant - IN NOW CRM unknown'!$M$2:$M$1227,"IT/Systems")+COUNTIFS('Relevant - Not CRM not valid'!$T$2:$T$416,$A67,'Relevant - Not CRM not valid'!$G$2:$G$416,"UK",'Relevant - Not CRM not valid'!$M$2:$M$416,"IT/Systems")+COUNTIFS('Relevant - In CRM not valid'!$T$2:$T$46,$A67,'Relevant - In CRM not valid'!$G$2:$G$46,"UK",'Relevant - In CRM not valid'!$M$2:$M$46,"IT/Systems")</f>
        <v>0</v>
      </c>
      <c r="L67" s="2">
        <f>COUNTIFS('Relevant - In CRM valid'!$T$2:$T$4699,$A67,'Relevant - In CRM valid'!$G$2:$G$4699,"UK",'Relevant - In CRM valid'!$M$2:$M$4699,"")+COUNTIFS('Relevant - In CRM unknown'!$T$2:$T$253,$A67,'Relevant - In CRM unknown'!$G$2:$G$253,"UK",'Relevant - In CRM unknown'!$M$2:$M$253,"")+COUNTIFS('Relevant - IN NOW CRM valid'!$T$2:$T$2328,$A67,'Relevant - IN NOW CRM valid'!$G$2:$G$2328,"UK",'Relevant - IN NOW CRM valid'!$M$2:$M$2328,"")+COUNTIFS('Relevant - IN NOW CRM unknown'!$T$2:$T$1227,$A67,'Relevant - IN NOW CRM unknown'!$G$2:$G$1227,"UK",'Relevant - IN NOW CRM unknown'!$M$2:$M$1227,"")+COUNTIFS('Relevant - Not CRM not valid'!$T$2:$T$416,$A67,'Relevant - Not CRM not valid'!$G$2:$G$416,"UK",'Relevant - Not CRM not valid'!$M$2:$M$416,"")+COUNTIFS('Relevant - In CRM not valid'!$T$2:$T$46,$A67,'Relevant - In CRM not valid'!$G$2:$G$46,"UK",'Relevant - In CRM not valid'!$M$2:$M$46,"")</f>
        <v>0</v>
      </c>
      <c r="M67" s="2">
        <f t="shared" si="2"/>
        <v>2</v>
      </c>
      <c r="N67" s="2">
        <f>COUNTIFS('Relevant - In CRM valid'!$T$2:$T$4699,$A67,'Relevant - In CRM valid'!$G$2:$G$4699,"UK",'Relevant - In CRM valid'!$Q$2:$Q$4699,"valid")+COUNTIFS('Relevant - In CRM unknown'!$T$2:$T$253,$A67,'Relevant - In CRM unknown'!$G$2:$G$253,"UK",'Relevant - In CRM unknown'!$Q$2:$Q$253,"valid")+COUNTIFS('Relevant - IN NOW CRM valid'!$T$2:$T$2328,$A67,'Relevant - IN NOW CRM valid'!$G$2:$G$2328,"UK",'Relevant - IN NOW CRM valid'!$Q$2:$Q$2328,"valid")+COUNTIFS('Relevant - IN NOW CRM unknown'!$T$2:$T$1227,$A67,'Relevant - IN NOW CRM unknown'!$G$2:$G$1227,"UK",'Relevant - IN NOW CRM unknown'!$Q$2:$Q$1227,"valid")+COUNTIFS('Relevant - Not CRM not valid'!$T$2:$T$416,$A67,'Relevant - Not CRM not valid'!$G$2:$G$416,"UK",'Relevant - Not CRM not valid'!$Q$2:$Q$416,"valid")+COUNTIFS('Relevant - In CRM not valid'!$T$2:$T$46,$A67,'Relevant - In CRM not valid'!$G$2:$G$46,"UK",'Relevant - In CRM not valid'!$Q$2:$Q$46,"valid")</f>
        <v>26</v>
      </c>
      <c r="O67" s="2" t="str">
        <f t="shared" si="3"/>
        <v>IT/Systems</v>
      </c>
    </row>
    <row r="68" spans="1:15" ht="15" customHeight="1">
      <c r="A68" s="2" t="s">
        <v>233</v>
      </c>
      <c r="B68" s="2" t="s">
        <v>234</v>
      </c>
      <c r="C68" s="2" t="s">
        <v>95</v>
      </c>
      <c r="D68" s="2" t="str">
        <f>IFERROR(INDEX('UK Target Institutions'!$D$2:$D$727,MATCH($A68,'UK Target Institutions'!$A$2:$A$727,0)),"")</f>
        <v>Yes</v>
      </c>
      <c r="E68" s="2">
        <f>COUNTIFS('Relevant - In CRM valid'!$T$2:$T$4699,$A68,'Relevant - In CRM valid'!$G$2:$G$4699,"UK")+COUNTIFS('Relevant - In CRM unknown'!$T$2:$T$253,$A68,'Relevant - In CRM unknown'!$G$2:$G$253,"UK")+COUNTIFS('Relevant - IN NOW CRM valid'!$T$2:$T$2328,$A68,'Relevant - IN NOW CRM valid'!$G$2:$G$2328,"UK")+COUNTIFS('Relevant - IN NOW CRM unknown'!$T$2:$T$1227,$A68,'Relevant - IN NOW CRM unknown'!$G$2:$G$1227,"UK")+COUNTIFS('Relevant - Not CRM not valid'!$T$2:$T$416,$A68,'Relevant - Not CRM not valid'!$G$2:$G$416,"UK")+COUNTIFS('Relevant - In CRM not valid'!$T$2:$T$46,$A68,'Relevant - In CRM not valid'!$G$2:$G$46,"UK")</f>
        <v>27</v>
      </c>
      <c r="F68" s="2">
        <f>COUNTIFS('Relevant - In CRM valid'!$T$2:$T$4699,$A68,'Relevant - In CRM valid'!$G$2:$G$4699,"UK",'Relevant - In CRM valid'!$M$2:$M$4699,"Research")+COUNTIFS('Relevant - In CRM unknown'!$T$2:$T$253,$A68,'Relevant - In CRM unknown'!$G$2:$G$253,"UK",'Relevant - In CRM unknown'!$M$2:$M$253,"Research")+COUNTIFS('Relevant - IN NOW CRM valid'!$T$2:$T$2328,$A68,'Relevant - IN NOW CRM valid'!$G$2:$G$2328,"UK",'Relevant - IN NOW CRM valid'!$M$2:$M$2328,"Research")+COUNTIFS('Relevant - IN NOW CRM unknown'!$T$2:$T$1227,$A68,'Relevant - IN NOW CRM unknown'!$G$2:$G$1227,"UK",'Relevant - IN NOW CRM unknown'!$M$2:$M$1227,"Research")+COUNTIFS('Relevant - Not CRM not valid'!$T$2:$T$416,$A68,'Relevant - Not CRM not valid'!$G$2:$G$416,"UK",'Relevant - Not CRM not valid'!$M$2:$M$416,"Research")+COUNTIFS('Relevant - In CRM not valid'!$T$2:$T$46,$A68,'Relevant - In CRM not valid'!$G$2:$G$46,"UK",'Relevant - In CRM not valid'!$M$2:$M$46,"Research")</f>
        <v>21</v>
      </c>
      <c r="G68" s="2">
        <f>COUNTIFS('Relevant - In CRM valid'!$T$2:$T$4699,$A68,'Relevant - In CRM valid'!$G$2:$G$4699,"UK",'Relevant - In CRM valid'!$M$2:$M$4699,"Research",'Relevant - In CRM valid'!$R$2:$R$4699,"Senior")+COUNTIFS('Relevant - In CRM unknown'!$T$2:$T$253,$A68,'Relevant - In CRM unknown'!$G$2:$G$253,"UK",'Relevant - In CRM unknown'!$M$2:$M$253,"Research",'Relevant - In CRM unknown'!$R$2:$R$253,"Senior")+COUNTIFS('Relevant - IN NOW CRM valid'!$T$2:$T$2328,$A68,'Relevant - IN NOW CRM valid'!$G$2:$G$2328,"UK",'Relevant - IN NOW CRM valid'!$M$2:$M$2328,"Research",'Relevant - IN NOW CRM valid'!$R$2:$R$2328,"Senior")+COUNTIFS('Relevant - IN NOW CRM unknown'!$T$2:$T$1227,$A68,'Relevant - IN NOW CRM unknown'!$G$2:$G$1227,"UK",'Relevant - IN NOW CRM unknown'!$M$2:$M$1227,"Research",'Relevant - IN NOW CRM unknown'!$R$2:$R$1227,"Senior")+COUNTIFS('Relevant - Not CRM not valid'!$T$2:$T$416,$A68,'Relevant - Not CRM not valid'!$G$2:$G$416,"UK",'Relevant - Not CRM not valid'!$M$2:$M$416,"Research",'Relevant - Not CRM not valid'!$R$2:$R$416,"Senior")+COUNTIFS('Relevant - In CRM not valid'!$T$2:$T$46,$A68,'Relevant - In CRM not valid'!$G$2:$G$46,"UK",'Relevant - In CRM not valid'!$M$2:$M$46,"Research",'Relevant - In CRM not valid'!$R$2:$R$46,"Senior")</f>
        <v>9</v>
      </c>
      <c r="H68" s="2">
        <f>COUNTIFS('Relevant - In CRM valid'!$T$2:$T$4699,$A68,'Relevant - In CRM valid'!$G$2:$G$4699,"UK",'Relevant - In CRM valid'!$M$2:$M$4699,"Research",'Relevant - In CRM valid'!$R$2:$R$4699,"Operational")+COUNTIFS('Relevant - In CRM unknown'!$T$2:$T$253,$A68,'Relevant - In CRM unknown'!$G$2:$G$253,"UK",'Relevant - In CRM unknown'!$M$2:$M$253,"Research",'Relevant - In CRM unknown'!$R$2:$R$253,"Operational")+COUNTIFS('Relevant - IN NOW CRM valid'!$T$2:$T$2328,$A68,'Relevant - IN NOW CRM valid'!$G$2:$G$2328,"UK",'Relevant - IN NOW CRM valid'!$M$2:$M$2328,"Research",'Relevant - IN NOW CRM valid'!$R$2:$R$2328,"Operational")+COUNTIFS('Relevant - IN NOW CRM unknown'!$T$2:$T$1227,$A68,'Relevant - IN NOW CRM unknown'!$G$2:$G$1227,"UK",'Relevant - IN NOW CRM unknown'!$M$2:$M$1227,"Research",'Relevant - IN NOW CRM unknown'!$R$2:$R$1227,"Operational")+COUNTIFS('Relevant - Not CRM not valid'!$T$2:$T$416,$A68,'Relevant - Not CRM not valid'!$G$2:$G$416,"UK",'Relevant - Not CRM not valid'!$M$2:$M$416,"Research",'Relevant - Not CRM not valid'!$R$2:$R$416,"Operational")+COUNTIFS('Relevant - In CRM not valid'!$T$2:$T$46,$A68,'Relevant - In CRM not valid'!$G$2:$G$46,"UK",'Relevant - In CRM not valid'!$M$2:$M$46,"Research",'Relevant - In CRM not valid'!$R$2:$R$46,"Operational")</f>
        <v>10</v>
      </c>
      <c r="I68" s="2">
        <f>COUNTIFS('Relevant - In CRM valid'!$T$2:$T$4699,$A68,'Relevant - In CRM valid'!$G$2:$G$4699,"UK",'Relevant - In CRM valid'!$M$2:$M$4699,"Research",'Relevant - In CRM valid'!$R$2:$R$4699,"Academic")+COUNTIFS('Relevant - In CRM unknown'!$T$2:$T$253,$A68,'Relevant - In CRM unknown'!$G$2:$G$253,"UK",'Relevant - In CRM unknown'!$M$2:$M$253,"Research",'Relevant - In CRM unknown'!$R$2:$R$253,"Academic")+COUNTIFS('Relevant - IN NOW CRM valid'!$T$2:$T$2328,$A68,'Relevant - IN NOW CRM valid'!$G$2:$G$2328,"UK",'Relevant - IN NOW CRM valid'!$M$2:$M$2328,"Research",'Relevant - IN NOW CRM valid'!$R$2:$R$2328,"Academic")+COUNTIFS('Relevant - IN NOW CRM unknown'!$T$2:$T$1227,$A68,'Relevant - IN NOW CRM unknown'!$G$2:$G$1227,"UK",'Relevant - IN NOW CRM unknown'!$M$2:$M$1227,"Research",'Relevant - IN NOW CRM unknown'!$R$2:$R$1227,"Academic")+COUNTIFS('Relevant - Not CRM not valid'!$T$2:$T$416,$A68,'Relevant - Not CRM not valid'!$G$2:$G$416,"UK",'Relevant - Not CRM not valid'!$M$2:$M$416,"Research",'Relevant - Not CRM not valid'!$R$2:$R$416,"Academic")+COUNTIFS('Relevant - In CRM not valid'!$T$2:$T$46,$A68,'Relevant - In CRM not valid'!$G$2:$G$46,"UK",'Relevant - In CRM not valid'!$M$2:$M$46,"Research",'Relevant - In CRM not valid'!$R$2:$R$46,"Academic")</f>
        <v>2</v>
      </c>
      <c r="J68" s="2">
        <f>COUNTIFS('Relevant - In CRM valid'!$T$2:$T$4699,$A68,'Relevant - In CRM valid'!$G$2:$G$4699,"UK",'Relevant - In CRM valid'!$M$2:$M$4699,"Finance")+COUNTIFS('Relevant - In CRM unknown'!$T$2:$T$253,$A68,'Relevant - In CRM unknown'!$G$2:$G$253,"UK",'Relevant - In CRM unknown'!$M$2:$M$253,"Finance")+COUNTIFS('Relevant - IN NOW CRM valid'!$T$2:$T$2328,$A68,'Relevant - IN NOW CRM valid'!$G$2:$G$2328,"UK",'Relevant - IN NOW CRM valid'!$M$2:$M$2328,"Finance")+COUNTIFS('Relevant - IN NOW CRM unknown'!$T$2:$T$1227,$A68,'Relevant - IN NOW CRM unknown'!$G$2:$G$1227,"UK",'Relevant - IN NOW CRM unknown'!$M$2:$M$1227,"Finance")+COUNTIFS('Relevant - Not CRM not valid'!$T$2:$T$416,$A68,'Relevant - Not CRM not valid'!$G$2:$G$416,"UK",'Relevant - Not CRM not valid'!$M$2:$M$416,"Finance")+COUNTIFS('Relevant - In CRM not valid'!$T$2:$T$46,$A68,'Relevant - In CRM not valid'!$G$2:$G$46,"UK",'Relevant - In CRM not valid'!$M$2:$M$46,"Finance")</f>
        <v>4</v>
      </c>
      <c r="K68" s="2">
        <f>COUNTIFS('Relevant - In CRM valid'!$T$2:$T$4699,$A68,'Relevant - In CRM valid'!$G$2:$G$4699,"UK",'Relevant - In CRM valid'!$M$2:$M$4699,"IT/Systems")+COUNTIFS('Relevant - In CRM unknown'!$T$2:$T$253,$A68,'Relevant - In CRM unknown'!$G$2:$G$253,"UK",'Relevant - In CRM unknown'!$M$2:$M$253,"IT/Systems")+COUNTIFS('Relevant - IN NOW CRM valid'!$T$2:$T$2328,$A68,'Relevant - IN NOW CRM valid'!$G$2:$G$2328,"UK",'Relevant - IN NOW CRM valid'!$M$2:$M$2328,"IT/Systems")+COUNTIFS('Relevant - IN NOW CRM unknown'!$T$2:$T$1227,$A68,'Relevant - IN NOW CRM unknown'!$G$2:$G$1227,"UK",'Relevant - IN NOW CRM unknown'!$M$2:$M$1227,"IT/Systems")+COUNTIFS('Relevant - Not CRM not valid'!$T$2:$T$416,$A68,'Relevant - Not CRM not valid'!$G$2:$G$416,"UK",'Relevant - Not CRM not valid'!$M$2:$M$416,"IT/Systems")+COUNTIFS('Relevant - In CRM not valid'!$T$2:$T$46,$A68,'Relevant - In CRM not valid'!$G$2:$G$46,"UK",'Relevant - In CRM not valid'!$M$2:$M$46,"IT/Systems")</f>
        <v>2</v>
      </c>
      <c r="L68" s="2">
        <f>COUNTIFS('Relevant - In CRM valid'!$T$2:$T$4699,$A68,'Relevant - In CRM valid'!$G$2:$G$4699,"UK",'Relevant - In CRM valid'!$M$2:$M$4699,"")+COUNTIFS('Relevant - In CRM unknown'!$T$2:$T$253,$A68,'Relevant - In CRM unknown'!$G$2:$G$253,"UK",'Relevant - In CRM unknown'!$M$2:$M$253,"")+COUNTIFS('Relevant - IN NOW CRM valid'!$T$2:$T$2328,$A68,'Relevant - IN NOW CRM valid'!$G$2:$G$2328,"UK",'Relevant - IN NOW CRM valid'!$M$2:$M$2328,"")+COUNTIFS('Relevant - IN NOW CRM unknown'!$T$2:$T$1227,$A68,'Relevant - IN NOW CRM unknown'!$G$2:$G$1227,"UK",'Relevant - IN NOW CRM unknown'!$M$2:$M$1227,"")+COUNTIFS('Relevant - Not CRM not valid'!$T$2:$T$416,$A68,'Relevant - Not CRM not valid'!$G$2:$G$416,"UK",'Relevant - Not CRM not valid'!$M$2:$M$416,"")+COUNTIFS('Relevant - In CRM not valid'!$T$2:$T$46,$A68,'Relevant - In CRM not valid'!$G$2:$G$46,"UK",'Relevant - In CRM not valid'!$M$2:$M$46,"")</f>
        <v>0</v>
      </c>
      <c r="M68" s="2">
        <f t="shared" si="2"/>
        <v>3</v>
      </c>
      <c r="N68" s="2">
        <f>COUNTIFS('Relevant - In CRM valid'!$T$2:$T$4699,$A68,'Relevant - In CRM valid'!$G$2:$G$4699,"UK",'Relevant - In CRM valid'!$Q$2:$Q$4699,"valid")+COUNTIFS('Relevant - In CRM unknown'!$T$2:$T$253,$A68,'Relevant - In CRM unknown'!$G$2:$G$253,"UK",'Relevant - In CRM unknown'!$Q$2:$Q$253,"valid")+COUNTIFS('Relevant - IN NOW CRM valid'!$T$2:$T$2328,$A68,'Relevant - IN NOW CRM valid'!$G$2:$G$2328,"UK",'Relevant - IN NOW CRM valid'!$Q$2:$Q$2328,"valid")+COUNTIFS('Relevant - IN NOW CRM unknown'!$T$2:$T$1227,$A68,'Relevant - IN NOW CRM unknown'!$G$2:$G$1227,"UK",'Relevant - IN NOW CRM unknown'!$Q$2:$Q$1227,"valid")+COUNTIFS('Relevant - Not CRM not valid'!$T$2:$T$416,$A68,'Relevant - Not CRM not valid'!$G$2:$G$416,"UK",'Relevant - Not CRM not valid'!$Q$2:$Q$416,"valid")+COUNTIFS('Relevant - In CRM not valid'!$T$2:$T$46,$A68,'Relevant - In CRM not valid'!$G$2:$G$46,"UK",'Relevant - In CRM not valid'!$Q$2:$Q$46,"valid")</f>
        <v>13</v>
      </c>
      <c r="O68" s="2" t="str">
        <f t="shared" si="3"/>
        <v/>
      </c>
    </row>
    <row r="69" spans="1:15" ht="15" customHeight="1">
      <c r="A69" s="2" t="s">
        <v>235</v>
      </c>
      <c r="B69" s="2" t="s">
        <v>236</v>
      </c>
      <c r="C69" s="2" t="s">
        <v>95</v>
      </c>
      <c r="D69" s="2" t="str">
        <f>IFERROR(INDEX('UK Target Institutions'!$D$2:$D$727,MATCH($A69,'UK Target Institutions'!$A$2:$A$727,0)),"")</f>
        <v>Yes</v>
      </c>
      <c r="E69" s="2">
        <f>COUNTIFS('Relevant - In CRM valid'!$T$2:$T$4699,$A69,'Relevant - In CRM valid'!$G$2:$G$4699,"UK")+COUNTIFS('Relevant - In CRM unknown'!$T$2:$T$253,$A69,'Relevant - In CRM unknown'!$G$2:$G$253,"UK")+COUNTIFS('Relevant - IN NOW CRM valid'!$T$2:$T$2328,$A69,'Relevant - IN NOW CRM valid'!$G$2:$G$2328,"UK")+COUNTIFS('Relevant - IN NOW CRM unknown'!$T$2:$T$1227,$A69,'Relevant - IN NOW CRM unknown'!$G$2:$G$1227,"UK")+COUNTIFS('Relevant - Not CRM not valid'!$T$2:$T$416,$A69,'Relevant - Not CRM not valid'!$G$2:$G$416,"UK")+COUNTIFS('Relevant - In CRM not valid'!$T$2:$T$46,$A69,'Relevant - In CRM not valid'!$G$2:$G$46,"UK")</f>
        <v>27</v>
      </c>
      <c r="F69" s="2">
        <f>COUNTIFS('Relevant - In CRM valid'!$T$2:$T$4699,$A69,'Relevant - In CRM valid'!$G$2:$G$4699,"UK",'Relevant - In CRM valid'!$M$2:$M$4699,"Research")+COUNTIFS('Relevant - In CRM unknown'!$T$2:$T$253,$A69,'Relevant - In CRM unknown'!$G$2:$G$253,"UK",'Relevant - In CRM unknown'!$M$2:$M$253,"Research")+COUNTIFS('Relevant - IN NOW CRM valid'!$T$2:$T$2328,$A69,'Relevant - IN NOW CRM valid'!$G$2:$G$2328,"UK",'Relevant - IN NOW CRM valid'!$M$2:$M$2328,"Research")+COUNTIFS('Relevant - IN NOW CRM unknown'!$T$2:$T$1227,$A69,'Relevant - IN NOW CRM unknown'!$G$2:$G$1227,"UK",'Relevant - IN NOW CRM unknown'!$M$2:$M$1227,"Research")+COUNTIFS('Relevant - Not CRM not valid'!$T$2:$T$416,$A69,'Relevant - Not CRM not valid'!$G$2:$G$416,"UK",'Relevant - Not CRM not valid'!$M$2:$M$416,"Research")+COUNTIFS('Relevant - In CRM not valid'!$T$2:$T$46,$A69,'Relevant - In CRM not valid'!$G$2:$G$46,"UK",'Relevant - In CRM not valid'!$M$2:$M$46,"Research")</f>
        <v>20</v>
      </c>
      <c r="G69" s="2">
        <f>COUNTIFS('Relevant - In CRM valid'!$T$2:$T$4699,$A69,'Relevant - In CRM valid'!$G$2:$G$4699,"UK",'Relevant - In CRM valid'!$M$2:$M$4699,"Research",'Relevant - In CRM valid'!$R$2:$R$4699,"Senior")+COUNTIFS('Relevant - In CRM unknown'!$T$2:$T$253,$A69,'Relevant - In CRM unknown'!$G$2:$G$253,"UK",'Relevant - In CRM unknown'!$M$2:$M$253,"Research",'Relevant - In CRM unknown'!$R$2:$R$253,"Senior")+COUNTIFS('Relevant - IN NOW CRM valid'!$T$2:$T$2328,$A69,'Relevant - IN NOW CRM valid'!$G$2:$G$2328,"UK",'Relevant - IN NOW CRM valid'!$M$2:$M$2328,"Research",'Relevant - IN NOW CRM valid'!$R$2:$R$2328,"Senior")+COUNTIFS('Relevant - IN NOW CRM unknown'!$T$2:$T$1227,$A69,'Relevant - IN NOW CRM unknown'!$G$2:$G$1227,"UK",'Relevant - IN NOW CRM unknown'!$M$2:$M$1227,"Research",'Relevant - IN NOW CRM unknown'!$R$2:$R$1227,"Senior")+COUNTIFS('Relevant - Not CRM not valid'!$T$2:$T$416,$A69,'Relevant - Not CRM not valid'!$G$2:$G$416,"UK",'Relevant - Not CRM not valid'!$M$2:$M$416,"Research",'Relevant - Not CRM not valid'!$R$2:$R$416,"Senior")+COUNTIFS('Relevant - In CRM not valid'!$T$2:$T$46,$A69,'Relevant - In CRM not valid'!$G$2:$G$46,"UK",'Relevant - In CRM not valid'!$M$2:$M$46,"Research",'Relevant - In CRM not valid'!$R$2:$R$46,"Senior")</f>
        <v>9</v>
      </c>
      <c r="H69" s="2">
        <f>COUNTIFS('Relevant - In CRM valid'!$T$2:$T$4699,$A69,'Relevant - In CRM valid'!$G$2:$G$4699,"UK",'Relevant - In CRM valid'!$M$2:$M$4699,"Research",'Relevant - In CRM valid'!$R$2:$R$4699,"Operational")+COUNTIFS('Relevant - In CRM unknown'!$T$2:$T$253,$A69,'Relevant - In CRM unknown'!$G$2:$G$253,"UK",'Relevant - In CRM unknown'!$M$2:$M$253,"Research",'Relevant - In CRM unknown'!$R$2:$R$253,"Operational")+COUNTIFS('Relevant - IN NOW CRM valid'!$T$2:$T$2328,$A69,'Relevant - IN NOW CRM valid'!$G$2:$G$2328,"UK",'Relevant - IN NOW CRM valid'!$M$2:$M$2328,"Research",'Relevant - IN NOW CRM valid'!$R$2:$R$2328,"Operational")+COUNTIFS('Relevant - IN NOW CRM unknown'!$T$2:$T$1227,$A69,'Relevant - IN NOW CRM unknown'!$G$2:$G$1227,"UK",'Relevant - IN NOW CRM unknown'!$M$2:$M$1227,"Research",'Relevant - IN NOW CRM unknown'!$R$2:$R$1227,"Operational")+COUNTIFS('Relevant - Not CRM not valid'!$T$2:$T$416,$A69,'Relevant - Not CRM not valid'!$G$2:$G$416,"UK",'Relevant - Not CRM not valid'!$M$2:$M$416,"Research",'Relevant - Not CRM not valid'!$R$2:$R$416,"Operational")+COUNTIFS('Relevant - In CRM not valid'!$T$2:$T$46,$A69,'Relevant - In CRM not valid'!$G$2:$G$46,"UK",'Relevant - In CRM not valid'!$M$2:$M$46,"Research",'Relevant - In CRM not valid'!$R$2:$R$46,"Operational")</f>
        <v>10</v>
      </c>
      <c r="I69" s="2">
        <f>COUNTIFS('Relevant - In CRM valid'!$T$2:$T$4699,$A69,'Relevant - In CRM valid'!$G$2:$G$4699,"UK",'Relevant - In CRM valid'!$M$2:$M$4699,"Research",'Relevant - In CRM valid'!$R$2:$R$4699,"Academic")+COUNTIFS('Relevant - In CRM unknown'!$T$2:$T$253,$A69,'Relevant - In CRM unknown'!$G$2:$G$253,"UK",'Relevant - In CRM unknown'!$M$2:$M$253,"Research",'Relevant - In CRM unknown'!$R$2:$R$253,"Academic")+COUNTIFS('Relevant - IN NOW CRM valid'!$T$2:$T$2328,$A69,'Relevant - IN NOW CRM valid'!$G$2:$G$2328,"UK",'Relevant - IN NOW CRM valid'!$M$2:$M$2328,"Research",'Relevant - IN NOW CRM valid'!$R$2:$R$2328,"Academic")+COUNTIFS('Relevant - IN NOW CRM unknown'!$T$2:$T$1227,$A69,'Relevant - IN NOW CRM unknown'!$G$2:$G$1227,"UK",'Relevant - IN NOW CRM unknown'!$M$2:$M$1227,"Research",'Relevant - IN NOW CRM unknown'!$R$2:$R$1227,"Academic")+COUNTIFS('Relevant - Not CRM not valid'!$T$2:$T$416,$A69,'Relevant - Not CRM not valid'!$G$2:$G$416,"UK",'Relevant - Not CRM not valid'!$M$2:$M$416,"Research",'Relevant - Not CRM not valid'!$R$2:$R$416,"Academic")+COUNTIFS('Relevant - In CRM not valid'!$T$2:$T$46,$A69,'Relevant - In CRM not valid'!$G$2:$G$46,"UK",'Relevant - In CRM not valid'!$M$2:$M$46,"Research",'Relevant - In CRM not valid'!$R$2:$R$46,"Academic")</f>
        <v>1</v>
      </c>
      <c r="J69" s="2">
        <f>COUNTIFS('Relevant - In CRM valid'!$T$2:$T$4699,$A69,'Relevant - In CRM valid'!$G$2:$G$4699,"UK",'Relevant - In CRM valid'!$M$2:$M$4699,"Finance")+COUNTIFS('Relevant - In CRM unknown'!$T$2:$T$253,$A69,'Relevant - In CRM unknown'!$G$2:$G$253,"UK",'Relevant - In CRM unknown'!$M$2:$M$253,"Finance")+COUNTIFS('Relevant - IN NOW CRM valid'!$T$2:$T$2328,$A69,'Relevant - IN NOW CRM valid'!$G$2:$G$2328,"UK",'Relevant - IN NOW CRM valid'!$M$2:$M$2328,"Finance")+COUNTIFS('Relevant - IN NOW CRM unknown'!$T$2:$T$1227,$A69,'Relevant - IN NOW CRM unknown'!$G$2:$G$1227,"UK",'Relevant - IN NOW CRM unknown'!$M$2:$M$1227,"Finance")+COUNTIFS('Relevant - Not CRM not valid'!$T$2:$T$416,$A69,'Relevant - Not CRM not valid'!$G$2:$G$416,"UK",'Relevant - Not CRM not valid'!$M$2:$M$416,"Finance")+COUNTIFS('Relevant - In CRM not valid'!$T$2:$T$46,$A69,'Relevant - In CRM not valid'!$G$2:$G$46,"UK",'Relevant - In CRM not valid'!$M$2:$M$46,"Finance")</f>
        <v>4</v>
      </c>
      <c r="K69" s="2">
        <f>COUNTIFS('Relevant - In CRM valid'!$T$2:$T$4699,$A69,'Relevant - In CRM valid'!$G$2:$G$4699,"UK",'Relevant - In CRM valid'!$M$2:$M$4699,"IT/Systems")+COUNTIFS('Relevant - In CRM unknown'!$T$2:$T$253,$A69,'Relevant - In CRM unknown'!$G$2:$G$253,"UK",'Relevant - In CRM unknown'!$M$2:$M$253,"IT/Systems")+COUNTIFS('Relevant - IN NOW CRM valid'!$T$2:$T$2328,$A69,'Relevant - IN NOW CRM valid'!$G$2:$G$2328,"UK",'Relevant - IN NOW CRM valid'!$M$2:$M$2328,"IT/Systems")+COUNTIFS('Relevant - IN NOW CRM unknown'!$T$2:$T$1227,$A69,'Relevant - IN NOW CRM unknown'!$G$2:$G$1227,"UK",'Relevant - IN NOW CRM unknown'!$M$2:$M$1227,"IT/Systems")+COUNTIFS('Relevant - Not CRM not valid'!$T$2:$T$416,$A69,'Relevant - Not CRM not valid'!$G$2:$G$416,"UK",'Relevant - Not CRM not valid'!$M$2:$M$416,"IT/Systems")+COUNTIFS('Relevant - In CRM not valid'!$T$2:$T$46,$A69,'Relevant - In CRM not valid'!$G$2:$G$46,"UK",'Relevant - In CRM not valid'!$M$2:$M$46,"IT/Systems")</f>
        <v>1</v>
      </c>
      <c r="L69" s="2">
        <f>COUNTIFS('Relevant - In CRM valid'!$T$2:$T$4699,$A69,'Relevant - In CRM valid'!$G$2:$G$4699,"UK",'Relevant - In CRM valid'!$M$2:$M$4699,"")+COUNTIFS('Relevant - In CRM unknown'!$T$2:$T$253,$A69,'Relevant - In CRM unknown'!$G$2:$G$253,"UK",'Relevant - In CRM unknown'!$M$2:$M$253,"")+COUNTIFS('Relevant - IN NOW CRM valid'!$T$2:$T$2328,$A69,'Relevant - IN NOW CRM valid'!$G$2:$G$2328,"UK",'Relevant - IN NOW CRM valid'!$M$2:$M$2328,"")+COUNTIFS('Relevant - IN NOW CRM unknown'!$T$2:$T$1227,$A69,'Relevant - IN NOW CRM unknown'!$G$2:$G$1227,"UK",'Relevant - IN NOW CRM unknown'!$M$2:$M$1227,"")+COUNTIFS('Relevant - Not CRM not valid'!$T$2:$T$416,$A69,'Relevant - Not CRM not valid'!$G$2:$G$416,"UK",'Relevant - Not CRM not valid'!$M$2:$M$416,"")+COUNTIFS('Relevant - In CRM not valid'!$T$2:$T$46,$A69,'Relevant - In CRM not valid'!$G$2:$G$46,"UK",'Relevant - In CRM not valid'!$M$2:$M$46,"")</f>
        <v>0</v>
      </c>
      <c r="M69" s="2">
        <f t="shared" si="2"/>
        <v>3</v>
      </c>
      <c r="N69" s="2">
        <f>COUNTIFS('Relevant - In CRM valid'!$T$2:$T$4699,$A69,'Relevant - In CRM valid'!$G$2:$G$4699,"UK",'Relevant - In CRM valid'!$Q$2:$Q$4699,"valid")+COUNTIFS('Relevant - In CRM unknown'!$T$2:$T$253,$A69,'Relevant - In CRM unknown'!$G$2:$G$253,"UK",'Relevant - In CRM unknown'!$Q$2:$Q$253,"valid")+COUNTIFS('Relevant - IN NOW CRM valid'!$T$2:$T$2328,$A69,'Relevant - IN NOW CRM valid'!$G$2:$G$2328,"UK",'Relevant - IN NOW CRM valid'!$Q$2:$Q$2328,"valid")+COUNTIFS('Relevant - IN NOW CRM unknown'!$T$2:$T$1227,$A69,'Relevant - IN NOW CRM unknown'!$G$2:$G$1227,"UK",'Relevant - IN NOW CRM unknown'!$Q$2:$Q$1227,"valid")+COUNTIFS('Relevant - Not CRM not valid'!$T$2:$T$416,$A69,'Relevant - Not CRM not valid'!$G$2:$G$416,"UK",'Relevant - Not CRM not valid'!$Q$2:$Q$416,"valid")+COUNTIFS('Relevant - In CRM not valid'!$T$2:$T$46,$A69,'Relevant - In CRM not valid'!$G$2:$G$46,"UK",'Relevant - In CRM not valid'!$Q$2:$Q$46,"valid")</f>
        <v>23</v>
      </c>
      <c r="O69" s="2" t="str">
        <f t="shared" si="3"/>
        <v/>
      </c>
    </row>
    <row r="70" spans="1:15" ht="15" customHeight="1">
      <c r="A70" s="2" t="s">
        <v>237</v>
      </c>
      <c r="B70" s="2" t="s">
        <v>238</v>
      </c>
      <c r="C70" s="2" t="s">
        <v>95</v>
      </c>
      <c r="D70" s="2" t="str">
        <f>IFERROR(INDEX('UK Target Institutions'!$D$2:$D$727,MATCH($A70,'UK Target Institutions'!$A$2:$A$727,0)),"")</f>
        <v>Yes</v>
      </c>
      <c r="E70" s="2">
        <f>COUNTIFS('Relevant - In CRM valid'!$T$2:$T$4699,$A70,'Relevant - In CRM valid'!$G$2:$G$4699,"UK")+COUNTIFS('Relevant - In CRM unknown'!$T$2:$T$253,$A70,'Relevant - In CRM unknown'!$G$2:$G$253,"UK")+COUNTIFS('Relevant - IN NOW CRM valid'!$T$2:$T$2328,$A70,'Relevant - IN NOW CRM valid'!$G$2:$G$2328,"UK")+COUNTIFS('Relevant - IN NOW CRM unknown'!$T$2:$T$1227,$A70,'Relevant - IN NOW CRM unknown'!$G$2:$G$1227,"UK")+COUNTIFS('Relevant - Not CRM not valid'!$T$2:$T$416,$A70,'Relevant - Not CRM not valid'!$G$2:$G$416,"UK")+COUNTIFS('Relevant - In CRM not valid'!$T$2:$T$46,$A70,'Relevant - In CRM not valid'!$G$2:$G$46,"UK")</f>
        <v>27</v>
      </c>
      <c r="F70" s="2">
        <f>COUNTIFS('Relevant - In CRM valid'!$T$2:$T$4699,$A70,'Relevant - In CRM valid'!$G$2:$G$4699,"UK",'Relevant - In CRM valid'!$M$2:$M$4699,"Research")+COUNTIFS('Relevant - In CRM unknown'!$T$2:$T$253,$A70,'Relevant - In CRM unknown'!$G$2:$G$253,"UK",'Relevant - In CRM unknown'!$M$2:$M$253,"Research")+COUNTIFS('Relevant - IN NOW CRM valid'!$T$2:$T$2328,$A70,'Relevant - IN NOW CRM valid'!$G$2:$G$2328,"UK",'Relevant - IN NOW CRM valid'!$M$2:$M$2328,"Research")+COUNTIFS('Relevant - IN NOW CRM unknown'!$T$2:$T$1227,$A70,'Relevant - IN NOW CRM unknown'!$G$2:$G$1227,"UK",'Relevant - IN NOW CRM unknown'!$M$2:$M$1227,"Research")+COUNTIFS('Relevant - Not CRM not valid'!$T$2:$T$416,$A70,'Relevant - Not CRM not valid'!$G$2:$G$416,"UK",'Relevant - Not CRM not valid'!$M$2:$M$416,"Research")+COUNTIFS('Relevant - In CRM not valid'!$T$2:$T$46,$A70,'Relevant - In CRM not valid'!$G$2:$G$46,"UK",'Relevant - In CRM not valid'!$M$2:$M$46,"Research")</f>
        <v>15</v>
      </c>
      <c r="G70" s="2">
        <f>COUNTIFS('Relevant - In CRM valid'!$T$2:$T$4699,$A70,'Relevant - In CRM valid'!$G$2:$G$4699,"UK",'Relevant - In CRM valid'!$M$2:$M$4699,"Research",'Relevant - In CRM valid'!$R$2:$R$4699,"Senior")+COUNTIFS('Relevant - In CRM unknown'!$T$2:$T$253,$A70,'Relevant - In CRM unknown'!$G$2:$G$253,"UK",'Relevant - In CRM unknown'!$M$2:$M$253,"Research",'Relevant - In CRM unknown'!$R$2:$R$253,"Senior")+COUNTIFS('Relevant - IN NOW CRM valid'!$T$2:$T$2328,$A70,'Relevant - IN NOW CRM valid'!$G$2:$G$2328,"UK",'Relevant - IN NOW CRM valid'!$M$2:$M$2328,"Research",'Relevant - IN NOW CRM valid'!$R$2:$R$2328,"Senior")+COUNTIFS('Relevant - IN NOW CRM unknown'!$T$2:$T$1227,$A70,'Relevant - IN NOW CRM unknown'!$G$2:$G$1227,"UK",'Relevant - IN NOW CRM unknown'!$M$2:$M$1227,"Research",'Relevant - IN NOW CRM unknown'!$R$2:$R$1227,"Senior")+COUNTIFS('Relevant - Not CRM not valid'!$T$2:$T$416,$A70,'Relevant - Not CRM not valid'!$G$2:$G$416,"UK",'Relevant - Not CRM not valid'!$M$2:$M$416,"Research",'Relevant - Not CRM not valid'!$R$2:$R$416,"Senior")+COUNTIFS('Relevant - In CRM not valid'!$T$2:$T$46,$A70,'Relevant - In CRM not valid'!$G$2:$G$46,"UK",'Relevant - In CRM not valid'!$M$2:$M$46,"Research",'Relevant - In CRM not valid'!$R$2:$R$46,"Senior")</f>
        <v>7</v>
      </c>
      <c r="H70" s="2">
        <f>COUNTIFS('Relevant - In CRM valid'!$T$2:$T$4699,$A70,'Relevant - In CRM valid'!$G$2:$G$4699,"UK",'Relevant - In CRM valid'!$M$2:$M$4699,"Research",'Relevant - In CRM valid'!$R$2:$R$4699,"Operational")+COUNTIFS('Relevant - In CRM unknown'!$T$2:$T$253,$A70,'Relevant - In CRM unknown'!$G$2:$G$253,"UK",'Relevant - In CRM unknown'!$M$2:$M$253,"Research",'Relevant - In CRM unknown'!$R$2:$R$253,"Operational")+COUNTIFS('Relevant - IN NOW CRM valid'!$T$2:$T$2328,$A70,'Relevant - IN NOW CRM valid'!$G$2:$G$2328,"UK",'Relevant - IN NOW CRM valid'!$M$2:$M$2328,"Research",'Relevant - IN NOW CRM valid'!$R$2:$R$2328,"Operational")+COUNTIFS('Relevant - IN NOW CRM unknown'!$T$2:$T$1227,$A70,'Relevant - IN NOW CRM unknown'!$G$2:$G$1227,"UK",'Relevant - IN NOW CRM unknown'!$M$2:$M$1227,"Research",'Relevant - IN NOW CRM unknown'!$R$2:$R$1227,"Operational")+COUNTIFS('Relevant - Not CRM not valid'!$T$2:$T$416,$A70,'Relevant - Not CRM not valid'!$G$2:$G$416,"UK",'Relevant - Not CRM not valid'!$M$2:$M$416,"Research",'Relevant - Not CRM not valid'!$R$2:$R$416,"Operational")+COUNTIFS('Relevant - In CRM not valid'!$T$2:$T$46,$A70,'Relevant - In CRM not valid'!$G$2:$G$46,"UK",'Relevant - In CRM not valid'!$M$2:$M$46,"Research",'Relevant - In CRM not valid'!$R$2:$R$46,"Operational")</f>
        <v>6</v>
      </c>
      <c r="I70" s="2">
        <f>COUNTIFS('Relevant - In CRM valid'!$T$2:$T$4699,$A70,'Relevant - In CRM valid'!$G$2:$G$4699,"UK",'Relevant - In CRM valid'!$M$2:$M$4699,"Research",'Relevant - In CRM valid'!$R$2:$R$4699,"Academic")+COUNTIFS('Relevant - In CRM unknown'!$T$2:$T$253,$A70,'Relevant - In CRM unknown'!$G$2:$G$253,"UK",'Relevant - In CRM unknown'!$M$2:$M$253,"Research",'Relevant - In CRM unknown'!$R$2:$R$253,"Academic")+COUNTIFS('Relevant - IN NOW CRM valid'!$T$2:$T$2328,$A70,'Relevant - IN NOW CRM valid'!$G$2:$G$2328,"UK",'Relevant - IN NOW CRM valid'!$M$2:$M$2328,"Research",'Relevant - IN NOW CRM valid'!$R$2:$R$2328,"Academic")+COUNTIFS('Relevant - IN NOW CRM unknown'!$T$2:$T$1227,$A70,'Relevant - IN NOW CRM unknown'!$G$2:$G$1227,"UK",'Relevant - IN NOW CRM unknown'!$M$2:$M$1227,"Research",'Relevant - IN NOW CRM unknown'!$R$2:$R$1227,"Academic")+COUNTIFS('Relevant - Not CRM not valid'!$T$2:$T$416,$A70,'Relevant - Not CRM not valid'!$G$2:$G$416,"UK",'Relevant - Not CRM not valid'!$M$2:$M$416,"Research",'Relevant - Not CRM not valid'!$R$2:$R$416,"Academic")+COUNTIFS('Relevant - In CRM not valid'!$T$2:$T$46,$A70,'Relevant - In CRM not valid'!$G$2:$G$46,"UK",'Relevant - In CRM not valid'!$M$2:$M$46,"Research",'Relevant - In CRM not valid'!$R$2:$R$46,"Academic")</f>
        <v>1</v>
      </c>
      <c r="J70" s="2">
        <f>COUNTIFS('Relevant - In CRM valid'!$T$2:$T$4699,$A70,'Relevant - In CRM valid'!$G$2:$G$4699,"UK",'Relevant - In CRM valid'!$M$2:$M$4699,"Finance")+COUNTIFS('Relevant - In CRM unknown'!$T$2:$T$253,$A70,'Relevant - In CRM unknown'!$G$2:$G$253,"UK",'Relevant - In CRM unknown'!$M$2:$M$253,"Finance")+COUNTIFS('Relevant - IN NOW CRM valid'!$T$2:$T$2328,$A70,'Relevant - IN NOW CRM valid'!$G$2:$G$2328,"UK",'Relevant - IN NOW CRM valid'!$M$2:$M$2328,"Finance")+COUNTIFS('Relevant - IN NOW CRM unknown'!$T$2:$T$1227,$A70,'Relevant - IN NOW CRM unknown'!$G$2:$G$1227,"UK",'Relevant - IN NOW CRM unknown'!$M$2:$M$1227,"Finance")+COUNTIFS('Relevant - Not CRM not valid'!$T$2:$T$416,$A70,'Relevant - Not CRM not valid'!$G$2:$G$416,"UK",'Relevant - Not CRM not valid'!$M$2:$M$416,"Finance")+COUNTIFS('Relevant - In CRM not valid'!$T$2:$T$46,$A70,'Relevant - In CRM not valid'!$G$2:$G$46,"UK",'Relevant - In CRM not valid'!$M$2:$M$46,"Finance")</f>
        <v>11</v>
      </c>
      <c r="K70" s="2">
        <f>COUNTIFS('Relevant - In CRM valid'!$T$2:$T$4699,$A70,'Relevant - In CRM valid'!$G$2:$G$4699,"UK",'Relevant - In CRM valid'!$M$2:$M$4699,"IT/Systems")+COUNTIFS('Relevant - In CRM unknown'!$T$2:$T$253,$A70,'Relevant - In CRM unknown'!$G$2:$G$253,"UK",'Relevant - In CRM unknown'!$M$2:$M$253,"IT/Systems")+COUNTIFS('Relevant - IN NOW CRM valid'!$T$2:$T$2328,$A70,'Relevant - IN NOW CRM valid'!$G$2:$G$2328,"UK",'Relevant - IN NOW CRM valid'!$M$2:$M$2328,"IT/Systems")+COUNTIFS('Relevant - IN NOW CRM unknown'!$T$2:$T$1227,$A70,'Relevant - IN NOW CRM unknown'!$G$2:$G$1227,"UK",'Relevant - IN NOW CRM unknown'!$M$2:$M$1227,"IT/Systems")+COUNTIFS('Relevant - Not CRM not valid'!$T$2:$T$416,$A70,'Relevant - Not CRM not valid'!$G$2:$G$416,"UK",'Relevant - Not CRM not valid'!$M$2:$M$416,"IT/Systems")+COUNTIFS('Relevant - In CRM not valid'!$T$2:$T$46,$A70,'Relevant - In CRM not valid'!$G$2:$G$46,"UK",'Relevant - In CRM not valid'!$M$2:$M$46,"IT/Systems")</f>
        <v>1</v>
      </c>
      <c r="L70" s="2">
        <f>COUNTIFS('Relevant - In CRM valid'!$T$2:$T$4699,$A70,'Relevant - In CRM valid'!$G$2:$G$4699,"UK",'Relevant - In CRM valid'!$M$2:$M$4699,"")+COUNTIFS('Relevant - In CRM unknown'!$T$2:$T$253,$A70,'Relevant - In CRM unknown'!$G$2:$G$253,"UK",'Relevant - In CRM unknown'!$M$2:$M$253,"")+COUNTIFS('Relevant - IN NOW CRM valid'!$T$2:$T$2328,$A70,'Relevant - IN NOW CRM valid'!$G$2:$G$2328,"UK",'Relevant - IN NOW CRM valid'!$M$2:$M$2328,"")+COUNTIFS('Relevant - IN NOW CRM unknown'!$T$2:$T$1227,$A70,'Relevant - IN NOW CRM unknown'!$G$2:$G$1227,"UK",'Relevant - IN NOW CRM unknown'!$M$2:$M$1227,"")+COUNTIFS('Relevant - Not CRM not valid'!$T$2:$T$416,$A70,'Relevant - Not CRM not valid'!$G$2:$G$416,"UK",'Relevant - Not CRM not valid'!$M$2:$M$416,"")+COUNTIFS('Relevant - In CRM not valid'!$T$2:$T$46,$A70,'Relevant - In CRM not valid'!$G$2:$G$46,"UK",'Relevant - In CRM not valid'!$M$2:$M$46,"")</f>
        <v>0</v>
      </c>
      <c r="M70" s="2">
        <f t="shared" si="2"/>
        <v>3</v>
      </c>
      <c r="N70" s="2">
        <f>COUNTIFS('Relevant - In CRM valid'!$T$2:$T$4699,$A70,'Relevant - In CRM valid'!$G$2:$G$4699,"UK",'Relevant - In CRM valid'!$Q$2:$Q$4699,"valid")+COUNTIFS('Relevant - In CRM unknown'!$T$2:$T$253,$A70,'Relevant - In CRM unknown'!$G$2:$G$253,"UK",'Relevant - In CRM unknown'!$Q$2:$Q$253,"valid")+COUNTIFS('Relevant - IN NOW CRM valid'!$T$2:$T$2328,$A70,'Relevant - IN NOW CRM valid'!$G$2:$G$2328,"UK",'Relevant - IN NOW CRM valid'!$Q$2:$Q$2328,"valid")+COUNTIFS('Relevant - IN NOW CRM unknown'!$T$2:$T$1227,$A70,'Relevant - IN NOW CRM unknown'!$G$2:$G$1227,"UK",'Relevant - IN NOW CRM unknown'!$Q$2:$Q$1227,"valid")+COUNTIFS('Relevant - Not CRM not valid'!$T$2:$T$416,$A70,'Relevant - Not CRM not valid'!$G$2:$G$416,"UK",'Relevant - Not CRM not valid'!$Q$2:$Q$416,"valid")+COUNTIFS('Relevant - In CRM not valid'!$T$2:$T$46,$A70,'Relevant - In CRM not valid'!$G$2:$G$46,"UK",'Relevant - In CRM not valid'!$Q$2:$Q$46,"valid")</f>
        <v>21</v>
      </c>
      <c r="O70" s="2" t="str">
        <f t="shared" si="3"/>
        <v/>
      </c>
    </row>
    <row r="71" spans="1:15" ht="15" customHeight="1">
      <c r="A71" s="2" t="s">
        <v>239</v>
      </c>
      <c r="B71" s="2" t="s">
        <v>240</v>
      </c>
      <c r="C71" s="2" t="s">
        <v>95</v>
      </c>
      <c r="D71" s="2" t="str">
        <f>IFERROR(INDEX('UK Target Institutions'!$D$2:$D$727,MATCH($A71,'UK Target Institutions'!$A$2:$A$727,0)),"")</f>
        <v>Yes</v>
      </c>
      <c r="E71" s="2">
        <f>COUNTIFS('Relevant - In CRM valid'!$T$2:$T$4699,$A71,'Relevant - In CRM valid'!$G$2:$G$4699,"UK")+COUNTIFS('Relevant - In CRM unknown'!$T$2:$T$253,$A71,'Relevant - In CRM unknown'!$G$2:$G$253,"UK")+COUNTIFS('Relevant - IN NOW CRM valid'!$T$2:$T$2328,$A71,'Relevant - IN NOW CRM valid'!$G$2:$G$2328,"UK")+COUNTIFS('Relevant - IN NOW CRM unknown'!$T$2:$T$1227,$A71,'Relevant - IN NOW CRM unknown'!$G$2:$G$1227,"UK")+COUNTIFS('Relevant - Not CRM not valid'!$T$2:$T$416,$A71,'Relevant - Not CRM not valid'!$G$2:$G$416,"UK")+COUNTIFS('Relevant - In CRM not valid'!$T$2:$T$46,$A71,'Relevant - In CRM not valid'!$G$2:$G$46,"UK")</f>
        <v>26</v>
      </c>
      <c r="F71" s="2">
        <f>COUNTIFS('Relevant - In CRM valid'!$T$2:$T$4699,$A71,'Relevant - In CRM valid'!$G$2:$G$4699,"UK",'Relevant - In CRM valid'!$M$2:$M$4699,"Research")+COUNTIFS('Relevant - In CRM unknown'!$T$2:$T$253,$A71,'Relevant - In CRM unknown'!$G$2:$G$253,"UK",'Relevant - In CRM unknown'!$M$2:$M$253,"Research")+COUNTIFS('Relevant - IN NOW CRM valid'!$T$2:$T$2328,$A71,'Relevant - IN NOW CRM valid'!$G$2:$G$2328,"UK",'Relevant - IN NOW CRM valid'!$M$2:$M$2328,"Research")+COUNTIFS('Relevant - IN NOW CRM unknown'!$T$2:$T$1227,$A71,'Relevant - IN NOW CRM unknown'!$G$2:$G$1227,"UK",'Relevant - IN NOW CRM unknown'!$M$2:$M$1227,"Research")+COUNTIFS('Relevant - Not CRM not valid'!$T$2:$T$416,$A71,'Relevant - Not CRM not valid'!$G$2:$G$416,"UK",'Relevant - Not CRM not valid'!$M$2:$M$416,"Research")+COUNTIFS('Relevant - In CRM not valid'!$T$2:$T$46,$A71,'Relevant - In CRM not valid'!$G$2:$G$46,"UK",'Relevant - In CRM not valid'!$M$2:$M$46,"Research")</f>
        <v>14</v>
      </c>
      <c r="G71" s="2">
        <f>COUNTIFS('Relevant - In CRM valid'!$T$2:$T$4699,$A71,'Relevant - In CRM valid'!$G$2:$G$4699,"UK",'Relevant - In CRM valid'!$M$2:$M$4699,"Research",'Relevant - In CRM valid'!$R$2:$R$4699,"Senior")+COUNTIFS('Relevant - In CRM unknown'!$T$2:$T$253,$A71,'Relevant - In CRM unknown'!$G$2:$G$253,"UK",'Relevant - In CRM unknown'!$M$2:$M$253,"Research",'Relevant - In CRM unknown'!$R$2:$R$253,"Senior")+COUNTIFS('Relevant - IN NOW CRM valid'!$T$2:$T$2328,$A71,'Relevant - IN NOW CRM valid'!$G$2:$G$2328,"UK",'Relevant - IN NOW CRM valid'!$M$2:$M$2328,"Research",'Relevant - IN NOW CRM valid'!$R$2:$R$2328,"Senior")+COUNTIFS('Relevant - IN NOW CRM unknown'!$T$2:$T$1227,$A71,'Relevant - IN NOW CRM unknown'!$G$2:$G$1227,"UK",'Relevant - IN NOW CRM unknown'!$M$2:$M$1227,"Research",'Relevant - IN NOW CRM unknown'!$R$2:$R$1227,"Senior")+COUNTIFS('Relevant - Not CRM not valid'!$T$2:$T$416,$A71,'Relevant - Not CRM not valid'!$G$2:$G$416,"UK",'Relevant - Not CRM not valid'!$M$2:$M$416,"Research",'Relevant - Not CRM not valid'!$R$2:$R$416,"Senior")+COUNTIFS('Relevant - In CRM not valid'!$T$2:$T$46,$A71,'Relevant - In CRM not valid'!$G$2:$G$46,"UK",'Relevant - In CRM not valid'!$M$2:$M$46,"Research",'Relevant - In CRM not valid'!$R$2:$R$46,"Senior")</f>
        <v>12</v>
      </c>
      <c r="H71" s="2">
        <f>COUNTIFS('Relevant - In CRM valid'!$T$2:$T$4699,$A71,'Relevant - In CRM valid'!$G$2:$G$4699,"UK",'Relevant - In CRM valid'!$M$2:$M$4699,"Research",'Relevant - In CRM valid'!$R$2:$R$4699,"Operational")+COUNTIFS('Relevant - In CRM unknown'!$T$2:$T$253,$A71,'Relevant - In CRM unknown'!$G$2:$G$253,"UK",'Relevant - In CRM unknown'!$M$2:$M$253,"Research",'Relevant - In CRM unknown'!$R$2:$R$253,"Operational")+COUNTIFS('Relevant - IN NOW CRM valid'!$T$2:$T$2328,$A71,'Relevant - IN NOW CRM valid'!$G$2:$G$2328,"UK",'Relevant - IN NOW CRM valid'!$M$2:$M$2328,"Research",'Relevant - IN NOW CRM valid'!$R$2:$R$2328,"Operational")+COUNTIFS('Relevant - IN NOW CRM unknown'!$T$2:$T$1227,$A71,'Relevant - IN NOW CRM unknown'!$G$2:$G$1227,"UK",'Relevant - IN NOW CRM unknown'!$M$2:$M$1227,"Research",'Relevant - IN NOW CRM unknown'!$R$2:$R$1227,"Operational")+COUNTIFS('Relevant - Not CRM not valid'!$T$2:$T$416,$A71,'Relevant - Not CRM not valid'!$G$2:$G$416,"UK",'Relevant - Not CRM not valid'!$M$2:$M$416,"Research",'Relevant - Not CRM not valid'!$R$2:$R$416,"Operational")+COUNTIFS('Relevant - In CRM not valid'!$T$2:$T$46,$A71,'Relevant - In CRM not valid'!$G$2:$G$46,"UK",'Relevant - In CRM not valid'!$M$2:$M$46,"Research",'Relevant - In CRM not valid'!$R$2:$R$46,"Operational")</f>
        <v>2</v>
      </c>
      <c r="I71" s="2">
        <f>COUNTIFS('Relevant - In CRM valid'!$T$2:$T$4699,$A71,'Relevant - In CRM valid'!$G$2:$G$4699,"UK",'Relevant - In CRM valid'!$M$2:$M$4699,"Research",'Relevant - In CRM valid'!$R$2:$R$4699,"Academic")+COUNTIFS('Relevant - In CRM unknown'!$T$2:$T$253,$A71,'Relevant - In CRM unknown'!$G$2:$G$253,"UK",'Relevant - In CRM unknown'!$M$2:$M$253,"Research",'Relevant - In CRM unknown'!$R$2:$R$253,"Academic")+COUNTIFS('Relevant - IN NOW CRM valid'!$T$2:$T$2328,$A71,'Relevant - IN NOW CRM valid'!$G$2:$G$2328,"UK",'Relevant - IN NOW CRM valid'!$M$2:$M$2328,"Research",'Relevant - IN NOW CRM valid'!$R$2:$R$2328,"Academic")+COUNTIFS('Relevant - IN NOW CRM unknown'!$T$2:$T$1227,$A71,'Relevant - IN NOW CRM unknown'!$G$2:$G$1227,"UK",'Relevant - IN NOW CRM unknown'!$M$2:$M$1227,"Research",'Relevant - IN NOW CRM unknown'!$R$2:$R$1227,"Academic")+COUNTIFS('Relevant - Not CRM not valid'!$T$2:$T$416,$A71,'Relevant - Not CRM not valid'!$G$2:$G$416,"UK",'Relevant - Not CRM not valid'!$M$2:$M$416,"Research",'Relevant - Not CRM not valid'!$R$2:$R$416,"Academic")+COUNTIFS('Relevant - In CRM not valid'!$T$2:$T$46,$A71,'Relevant - In CRM not valid'!$G$2:$G$46,"UK",'Relevant - In CRM not valid'!$M$2:$M$46,"Research",'Relevant - In CRM not valid'!$R$2:$R$46,"Academic")</f>
        <v>0</v>
      </c>
      <c r="J71" s="2">
        <f>COUNTIFS('Relevant - In CRM valid'!$T$2:$T$4699,$A71,'Relevant - In CRM valid'!$G$2:$G$4699,"UK",'Relevant - In CRM valid'!$M$2:$M$4699,"Finance")+COUNTIFS('Relevant - In CRM unknown'!$T$2:$T$253,$A71,'Relevant - In CRM unknown'!$G$2:$G$253,"UK",'Relevant - In CRM unknown'!$M$2:$M$253,"Finance")+COUNTIFS('Relevant - IN NOW CRM valid'!$T$2:$T$2328,$A71,'Relevant - IN NOW CRM valid'!$G$2:$G$2328,"UK",'Relevant - IN NOW CRM valid'!$M$2:$M$2328,"Finance")+COUNTIFS('Relevant - IN NOW CRM unknown'!$T$2:$T$1227,$A71,'Relevant - IN NOW CRM unknown'!$G$2:$G$1227,"UK",'Relevant - IN NOW CRM unknown'!$M$2:$M$1227,"Finance")+COUNTIFS('Relevant - Not CRM not valid'!$T$2:$T$416,$A71,'Relevant - Not CRM not valid'!$G$2:$G$416,"UK",'Relevant - Not CRM not valid'!$M$2:$M$416,"Finance")+COUNTIFS('Relevant - In CRM not valid'!$T$2:$T$46,$A71,'Relevant - In CRM not valid'!$G$2:$G$46,"UK",'Relevant - In CRM not valid'!$M$2:$M$46,"Finance")</f>
        <v>9</v>
      </c>
      <c r="K71" s="2">
        <f>COUNTIFS('Relevant - In CRM valid'!$T$2:$T$4699,$A71,'Relevant - In CRM valid'!$G$2:$G$4699,"UK",'Relevant - In CRM valid'!$M$2:$M$4699,"IT/Systems")+COUNTIFS('Relevant - In CRM unknown'!$T$2:$T$253,$A71,'Relevant - In CRM unknown'!$G$2:$G$253,"UK",'Relevant - In CRM unknown'!$M$2:$M$253,"IT/Systems")+COUNTIFS('Relevant - IN NOW CRM valid'!$T$2:$T$2328,$A71,'Relevant - IN NOW CRM valid'!$G$2:$G$2328,"UK",'Relevant - IN NOW CRM valid'!$M$2:$M$2328,"IT/Systems")+COUNTIFS('Relevant - IN NOW CRM unknown'!$T$2:$T$1227,$A71,'Relevant - IN NOW CRM unknown'!$G$2:$G$1227,"UK",'Relevant - IN NOW CRM unknown'!$M$2:$M$1227,"IT/Systems")+COUNTIFS('Relevant - Not CRM not valid'!$T$2:$T$416,$A71,'Relevant - Not CRM not valid'!$G$2:$G$416,"UK",'Relevant - Not CRM not valid'!$M$2:$M$416,"IT/Systems")+COUNTIFS('Relevant - In CRM not valid'!$T$2:$T$46,$A71,'Relevant - In CRM not valid'!$G$2:$G$46,"UK",'Relevant - In CRM not valid'!$M$2:$M$46,"IT/Systems")</f>
        <v>1</v>
      </c>
      <c r="L71" s="2">
        <f>COUNTIFS('Relevant - In CRM valid'!$T$2:$T$4699,$A71,'Relevant - In CRM valid'!$G$2:$G$4699,"UK",'Relevant - In CRM valid'!$M$2:$M$4699,"")+COUNTIFS('Relevant - In CRM unknown'!$T$2:$T$253,$A71,'Relevant - In CRM unknown'!$G$2:$G$253,"UK",'Relevant - In CRM unknown'!$M$2:$M$253,"")+COUNTIFS('Relevant - IN NOW CRM valid'!$T$2:$T$2328,$A71,'Relevant - IN NOW CRM valid'!$G$2:$G$2328,"UK",'Relevant - IN NOW CRM valid'!$M$2:$M$2328,"")+COUNTIFS('Relevant - IN NOW CRM unknown'!$T$2:$T$1227,$A71,'Relevant - IN NOW CRM unknown'!$G$2:$G$1227,"UK",'Relevant - IN NOW CRM unknown'!$M$2:$M$1227,"")+COUNTIFS('Relevant - Not CRM not valid'!$T$2:$T$416,$A71,'Relevant - Not CRM not valid'!$G$2:$G$416,"UK",'Relevant - Not CRM not valid'!$M$2:$M$416,"")+COUNTIFS('Relevant - In CRM not valid'!$T$2:$T$46,$A71,'Relevant - In CRM not valid'!$G$2:$G$46,"UK",'Relevant - In CRM not valid'!$M$2:$M$46,"")</f>
        <v>2</v>
      </c>
      <c r="M71" s="2">
        <f t="shared" si="2"/>
        <v>3</v>
      </c>
      <c r="N71" s="2">
        <f>COUNTIFS('Relevant - In CRM valid'!$T$2:$T$4699,$A71,'Relevant - In CRM valid'!$G$2:$G$4699,"UK",'Relevant - In CRM valid'!$Q$2:$Q$4699,"valid")+COUNTIFS('Relevant - In CRM unknown'!$T$2:$T$253,$A71,'Relevant - In CRM unknown'!$G$2:$G$253,"UK",'Relevant - In CRM unknown'!$Q$2:$Q$253,"valid")+COUNTIFS('Relevant - IN NOW CRM valid'!$T$2:$T$2328,$A71,'Relevant - IN NOW CRM valid'!$G$2:$G$2328,"UK",'Relevant - IN NOW CRM valid'!$Q$2:$Q$2328,"valid")+COUNTIFS('Relevant - IN NOW CRM unknown'!$T$2:$T$1227,$A71,'Relevant - IN NOW CRM unknown'!$G$2:$G$1227,"UK",'Relevant - IN NOW CRM unknown'!$Q$2:$Q$1227,"valid")+COUNTIFS('Relevant - Not CRM not valid'!$T$2:$T$416,$A71,'Relevant - Not CRM not valid'!$G$2:$G$416,"UK",'Relevant - Not CRM not valid'!$Q$2:$Q$416,"valid")+COUNTIFS('Relevant - In CRM not valid'!$T$2:$T$46,$A71,'Relevant - In CRM not valid'!$G$2:$G$46,"UK",'Relevant - In CRM not valid'!$Q$2:$Q$46,"valid")</f>
        <v>24</v>
      </c>
      <c r="O71" s="2" t="str">
        <f t="shared" si="3"/>
        <v/>
      </c>
    </row>
    <row r="72" spans="1:15" ht="15" customHeight="1">
      <c r="A72" s="2" t="s">
        <v>241</v>
      </c>
      <c r="B72" s="2" t="s">
        <v>242</v>
      </c>
      <c r="C72" s="2" t="s">
        <v>193</v>
      </c>
      <c r="D72" s="2" t="str">
        <f>IFERROR(INDEX('UK Target Institutions'!$D$2:$D$727,MATCH($A72,'UK Target Institutions'!$A$2:$A$727,0)),"")</f>
        <v>Yes</v>
      </c>
      <c r="E72" s="2">
        <f>COUNTIFS('Relevant - In CRM valid'!$T$2:$T$4699,$A72,'Relevant - In CRM valid'!$G$2:$G$4699,"UK")+COUNTIFS('Relevant - In CRM unknown'!$T$2:$T$253,$A72,'Relevant - In CRM unknown'!$G$2:$G$253,"UK")+COUNTIFS('Relevant - IN NOW CRM valid'!$T$2:$T$2328,$A72,'Relevant - IN NOW CRM valid'!$G$2:$G$2328,"UK")+COUNTIFS('Relevant - IN NOW CRM unknown'!$T$2:$T$1227,$A72,'Relevant - IN NOW CRM unknown'!$G$2:$G$1227,"UK")+COUNTIFS('Relevant - Not CRM not valid'!$T$2:$T$416,$A72,'Relevant - Not CRM not valid'!$G$2:$G$416,"UK")+COUNTIFS('Relevant - In CRM not valid'!$T$2:$T$46,$A72,'Relevant - In CRM not valid'!$G$2:$G$46,"UK")</f>
        <v>26</v>
      </c>
      <c r="F72" s="2">
        <f>COUNTIFS('Relevant - In CRM valid'!$T$2:$T$4699,$A72,'Relevant - In CRM valid'!$G$2:$G$4699,"UK",'Relevant - In CRM valid'!$M$2:$M$4699,"Research")+COUNTIFS('Relevant - In CRM unknown'!$T$2:$T$253,$A72,'Relevant - In CRM unknown'!$G$2:$G$253,"UK",'Relevant - In CRM unknown'!$M$2:$M$253,"Research")+COUNTIFS('Relevant - IN NOW CRM valid'!$T$2:$T$2328,$A72,'Relevant - IN NOW CRM valid'!$G$2:$G$2328,"UK",'Relevant - IN NOW CRM valid'!$M$2:$M$2328,"Research")+COUNTIFS('Relevant - IN NOW CRM unknown'!$T$2:$T$1227,$A72,'Relevant - IN NOW CRM unknown'!$G$2:$G$1227,"UK",'Relevant - IN NOW CRM unknown'!$M$2:$M$1227,"Research")+COUNTIFS('Relevant - Not CRM not valid'!$T$2:$T$416,$A72,'Relevant - Not CRM not valid'!$G$2:$G$416,"UK",'Relevant - Not CRM not valid'!$M$2:$M$416,"Research")+COUNTIFS('Relevant - In CRM not valid'!$T$2:$T$46,$A72,'Relevant - In CRM not valid'!$G$2:$G$46,"UK",'Relevant - In CRM not valid'!$M$2:$M$46,"Research")</f>
        <v>9</v>
      </c>
      <c r="G72" s="2">
        <f>COUNTIFS('Relevant - In CRM valid'!$T$2:$T$4699,$A72,'Relevant - In CRM valid'!$G$2:$G$4699,"UK",'Relevant - In CRM valid'!$M$2:$M$4699,"Research",'Relevant - In CRM valid'!$R$2:$R$4699,"Senior")+COUNTIFS('Relevant - In CRM unknown'!$T$2:$T$253,$A72,'Relevant - In CRM unknown'!$G$2:$G$253,"UK",'Relevant - In CRM unknown'!$M$2:$M$253,"Research",'Relevant - In CRM unknown'!$R$2:$R$253,"Senior")+COUNTIFS('Relevant - IN NOW CRM valid'!$T$2:$T$2328,$A72,'Relevant - IN NOW CRM valid'!$G$2:$G$2328,"UK",'Relevant - IN NOW CRM valid'!$M$2:$M$2328,"Research",'Relevant - IN NOW CRM valid'!$R$2:$R$2328,"Senior")+COUNTIFS('Relevant - IN NOW CRM unknown'!$T$2:$T$1227,$A72,'Relevant - IN NOW CRM unknown'!$G$2:$G$1227,"UK",'Relevant - IN NOW CRM unknown'!$M$2:$M$1227,"Research",'Relevant - IN NOW CRM unknown'!$R$2:$R$1227,"Senior")+COUNTIFS('Relevant - Not CRM not valid'!$T$2:$T$416,$A72,'Relevant - Not CRM not valid'!$G$2:$G$416,"UK",'Relevant - Not CRM not valid'!$M$2:$M$416,"Research",'Relevant - Not CRM not valid'!$R$2:$R$416,"Senior")+COUNTIFS('Relevant - In CRM not valid'!$T$2:$T$46,$A72,'Relevant - In CRM not valid'!$G$2:$G$46,"UK",'Relevant - In CRM not valid'!$M$2:$M$46,"Research",'Relevant - In CRM not valid'!$R$2:$R$46,"Senior")</f>
        <v>6</v>
      </c>
      <c r="H72" s="2">
        <f>COUNTIFS('Relevant - In CRM valid'!$T$2:$T$4699,$A72,'Relevant - In CRM valid'!$G$2:$G$4699,"UK",'Relevant - In CRM valid'!$M$2:$M$4699,"Research",'Relevant - In CRM valid'!$R$2:$R$4699,"Operational")+COUNTIFS('Relevant - In CRM unknown'!$T$2:$T$253,$A72,'Relevant - In CRM unknown'!$G$2:$G$253,"UK",'Relevant - In CRM unknown'!$M$2:$M$253,"Research",'Relevant - In CRM unknown'!$R$2:$R$253,"Operational")+COUNTIFS('Relevant - IN NOW CRM valid'!$T$2:$T$2328,$A72,'Relevant - IN NOW CRM valid'!$G$2:$G$2328,"UK",'Relevant - IN NOW CRM valid'!$M$2:$M$2328,"Research",'Relevant - IN NOW CRM valid'!$R$2:$R$2328,"Operational")+COUNTIFS('Relevant - IN NOW CRM unknown'!$T$2:$T$1227,$A72,'Relevant - IN NOW CRM unknown'!$G$2:$G$1227,"UK",'Relevant - IN NOW CRM unknown'!$M$2:$M$1227,"Research",'Relevant - IN NOW CRM unknown'!$R$2:$R$1227,"Operational")+COUNTIFS('Relevant - Not CRM not valid'!$T$2:$T$416,$A72,'Relevant - Not CRM not valid'!$G$2:$G$416,"UK",'Relevant - Not CRM not valid'!$M$2:$M$416,"Research",'Relevant - Not CRM not valid'!$R$2:$R$416,"Operational")+COUNTIFS('Relevant - In CRM not valid'!$T$2:$T$46,$A72,'Relevant - In CRM not valid'!$G$2:$G$46,"UK",'Relevant - In CRM not valid'!$M$2:$M$46,"Research",'Relevant - In CRM not valid'!$R$2:$R$46,"Operational")</f>
        <v>3</v>
      </c>
      <c r="I72" s="2">
        <f>COUNTIFS('Relevant - In CRM valid'!$T$2:$T$4699,$A72,'Relevant - In CRM valid'!$G$2:$G$4699,"UK",'Relevant - In CRM valid'!$M$2:$M$4699,"Research",'Relevant - In CRM valid'!$R$2:$R$4699,"Academic")+COUNTIFS('Relevant - In CRM unknown'!$T$2:$T$253,$A72,'Relevant - In CRM unknown'!$G$2:$G$253,"UK",'Relevant - In CRM unknown'!$M$2:$M$253,"Research",'Relevant - In CRM unknown'!$R$2:$R$253,"Academic")+COUNTIFS('Relevant - IN NOW CRM valid'!$T$2:$T$2328,$A72,'Relevant - IN NOW CRM valid'!$G$2:$G$2328,"UK",'Relevant - IN NOW CRM valid'!$M$2:$M$2328,"Research",'Relevant - IN NOW CRM valid'!$R$2:$R$2328,"Academic")+COUNTIFS('Relevant - IN NOW CRM unknown'!$T$2:$T$1227,$A72,'Relevant - IN NOW CRM unknown'!$G$2:$G$1227,"UK",'Relevant - IN NOW CRM unknown'!$M$2:$M$1227,"Research",'Relevant - IN NOW CRM unknown'!$R$2:$R$1227,"Academic")+COUNTIFS('Relevant - Not CRM not valid'!$T$2:$T$416,$A72,'Relevant - Not CRM not valid'!$G$2:$G$416,"UK",'Relevant - Not CRM not valid'!$M$2:$M$416,"Research",'Relevant - Not CRM not valid'!$R$2:$R$416,"Academic")+COUNTIFS('Relevant - In CRM not valid'!$T$2:$T$46,$A72,'Relevant - In CRM not valid'!$G$2:$G$46,"UK",'Relevant - In CRM not valid'!$M$2:$M$46,"Research",'Relevant - In CRM not valid'!$R$2:$R$46,"Academic")</f>
        <v>0</v>
      </c>
      <c r="J72" s="2">
        <f>COUNTIFS('Relevant - In CRM valid'!$T$2:$T$4699,$A72,'Relevant - In CRM valid'!$G$2:$G$4699,"UK",'Relevant - In CRM valid'!$M$2:$M$4699,"Finance")+COUNTIFS('Relevant - In CRM unknown'!$T$2:$T$253,$A72,'Relevant - In CRM unknown'!$G$2:$G$253,"UK",'Relevant - In CRM unknown'!$M$2:$M$253,"Finance")+COUNTIFS('Relevant - IN NOW CRM valid'!$T$2:$T$2328,$A72,'Relevant - IN NOW CRM valid'!$G$2:$G$2328,"UK",'Relevant - IN NOW CRM valid'!$M$2:$M$2328,"Finance")+COUNTIFS('Relevant - IN NOW CRM unknown'!$T$2:$T$1227,$A72,'Relevant - IN NOW CRM unknown'!$G$2:$G$1227,"UK",'Relevant - IN NOW CRM unknown'!$M$2:$M$1227,"Finance")+COUNTIFS('Relevant - Not CRM not valid'!$T$2:$T$416,$A72,'Relevant - Not CRM not valid'!$G$2:$G$416,"UK",'Relevant - Not CRM not valid'!$M$2:$M$416,"Finance")+COUNTIFS('Relevant - In CRM not valid'!$T$2:$T$46,$A72,'Relevant - In CRM not valid'!$G$2:$G$46,"UK",'Relevant - In CRM not valid'!$M$2:$M$46,"Finance")</f>
        <v>4</v>
      </c>
      <c r="K72" s="2">
        <f>COUNTIFS('Relevant - In CRM valid'!$T$2:$T$4699,$A72,'Relevant - In CRM valid'!$G$2:$G$4699,"UK",'Relevant - In CRM valid'!$M$2:$M$4699,"IT/Systems")+COUNTIFS('Relevant - In CRM unknown'!$T$2:$T$253,$A72,'Relevant - In CRM unknown'!$G$2:$G$253,"UK",'Relevant - In CRM unknown'!$M$2:$M$253,"IT/Systems")+COUNTIFS('Relevant - IN NOW CRM valid'!$T$2:$T$2328,$A72,'Relevant - IN NOW CRM valid'!$G$2:$G$2328,"UK",'Relevant - IN NOW CRM valid'!$M$2:$M$2328,"IT/Systems")+COUNTIFS('Relevant - IN NOW CRM unknown'!$T$2:$T$1227,$A72,'Relevant - IN NOW CRM unknown'!$G$2:$G$1227,"UK",'Relevant - IN NOW CRM unknown'!$M$2:$M$1227,"IT/Systems")+COUNTIFS('Relevant - Not CRM not valid'!$T$2:$T$416,$A72,'Relevant - Not CRM not valid'!$G$2:$G$416,"UK",'Relevant - Not CRM not valid'!$M$2:$M$416,"IT/Systems")+COUNTIFS('Relevant - In CRM not valid'!$T$2:$T$46,$A72,'Relevant - In CRM not valid'!$G$2:$G$46,"UK",'Relevant - In CRM not valid'!$M$2:$M$46,"IT/Systems")</f>
        <v>6</v>
      </c>
      <c r="L72" s="2">
        <f>COUNTIFS('Relevant - In CRM valid'!$T$2:$T$4699,$A72,'Relevant - In CRM valid'!$G$2:$G$4699,"UK",'Relevant - In CRM valid'!$M$2:$M$4699,"")+COUNTIFS('Relevant - In CRM unknown'!$T$2:$T$253,$A72,'Relevant - In CRM unknown'!$G$2:$G$253,"UK",'Relevant - In CRM unknown'!$M$2:$M$253,"")+COUNTIFS('Relevant - IN NOW CRM valid'!$T$2:$T$2328,$A72,'Relevant - IN NOW CRM valid'!$G$2:$G$2328,"UK",'Relevant - IN NOW CRM valid'!$M$2:$M$2328,"")+COUNTIFS('Relevant - IN NOW CRM unknown'!$T$2:$T$1227,$A72,'Relevant - IN NOW CRM unknown'!$G$2:$G$1227,"UK",'Relevant - IN NOW CRM unknown'!$M$2:$M$1227,"")+COUNTIFS('Relevant - Not CRM not valid'!$T$2:$T$416,$A72,'Relevant - Not CRM not valid'!$G$2:$G$416,"UK",'Relevant - Not CRM not valid'!$M$2:$M$416,"")+COUNTIFS('Relevant - In CRM not valid'!$T$2:$T$46,$A72,'Relevant - In CRM not valid'!$G$2:$G$46,"UK",'Relevant - In CRM not valid'!$M$2:$M$46,"")</f>
        <v>6</v>
      </c>
      <c r="M72" s="2">
        <f t="shared" si="2"/>
        <v>3</v>
      </c>
      <c r="N72" s="2">
        <f>COUNTIFS('Relevant - In CRM valid'!$T$2:$T$4699,$A72,'Relevant - In CRM valid'!$G$2:$G$4699,"UK",'Relevant - In CRM valid'!$Q$2:$Q$4699,"valid")+COUNTIFS('Relevant - In CRM unknown'!$T$2:$T$253,$A72,'Relevant - In CRM unknown'!$G$2:$G$253,"UK",'Relevant - In CRM unknown'!$Q$2:$Q$253,"valid")+COUNTIFS('Relevant - IN NOW CRM valid'!$T$2:$T$2328,$A72,'Relevant - IN NOW CRM valid'!$G$2:$G$2328,"UK",'Relevant - IN NOW CRM valid'!$Q$2:$Q$2328,"valid")+COUNTIFS('Relevant - IN NOW CRM unknown'!$T$2:$T$1227,$A72,'Relevant - IN NOW CRM unknown'!$G$2:$G$1227,"UK",'Relevant - IN NOW CRM unknown'!$Q$2:$Q$1227,"valid")+COUNTIFS('Relevant - Not CRM not valid'!$T$2:$T$416,$A72,'Relevant - Not CRM not valid'!$G$2:$G$416,"UK",'Relevant - Not CRM not valid'!$Q$2:$Q$416,"valid")+COUNTIFS('Relevant - In CRM not valid'!$T$2:$T$46,$A72,'Relevant - In CRM not valid'!$G$2:$G$46,"UK",'Relevant - In CRM not valid'!$Q$2:$Q$46,"valid")</f>
        <v>26</v>
      </c>
      <c r="O72" s="2" t="str">
        <f t="shared" si="3"/>
        <v/>
      </c>
    </row>
    <row r="73" spans="1:15" ht="15" customHeight="1">
      <c r="A73" s="2" t="s">
        <v>243</v>
      </c>
      <c r="B73" s="2" t="s">
        <v>244</v>
      </c>
      <c r="C73" s="2" t="s">
        <v>95</v>
      </c>
      <c r="D73" s="2" t="str">
        <f>IFERROR(INDEX('UK Target Institutions'!$D$2:$D$727,MATCH($A73,'UK Target Institutions'!$A$2:$A$727,0)),"")</f>
        <v>Yes</v>
      </c>
      <c r="E73" s="2">
        <f>COUNTIFS('Relevant - In CRM valid'!$T$2:$T$4699,$A73,'Relevant - In CRM valid'!$G$2:$G$4699,"UK")+COUNTIFS('Relevant - In CRM unknown'!$T$2:$T$253,$A73,'Relevant - In CRM unknown'!$G$2:$G$253,"UK")+COUNTIFS('Relevant - IN NOW CRM valid'!$T$2:$T$2328,$A73,'Relevant - IN NOW CRM valid'!$G$2:$G$2328,"UK")+COUNTIFS('Relevant - IN NOW CRM unknown'!$T$2:$T$1227,$A73,'Relevant - IN NOW CRM unknown'!$G$2:$G$1227,"UK")+COUNTIFS('Relevant - Not CRM not valid'!$T$2:$T$416,$A73,'Relevant - Not CRM not valid'!$G$2:$G$416,"UK")+COUNTIFS('Relevant - In CRM not valid'!$T$2:$T$46,$A73,'Relevant - In CRM not valid'!$G$2:$G$46,"UK")</f>
        <v>26</v>
      </c>
      <c r="F73" s="2">
        <f>COUNTIFS('Relevant - In CRM valid'!$T$2:$T$4699,$A73,'Relevant - In CRM valid'!$G$2:$G$4699,"UK",'Relevant - In CRM valid'!$M$2:$M$4699,"Research")+COUNTIFS('Relevant - In CRM unknown'!$T$2:$T$253,$A73,'Relevant - In CRM unknown'!$G$2:$G$253,"UK",'Relevant - In CRM unknown'!$M$2:$M$253,"Research")+COUNTIFS('Relevant - IN NOW CRM valid'!$T$2:$T$2328,$A73,'Relevant - IN NOW CRM valid'!$G$2:$G$2328,"UK",'Relevant - IN NOW CRM valid'!$M$2:$M$2328,"Research")+COUNTIFS('Relevant - IN NOW CRM unknown'!$T$2:$T$1227,$A73,'Relevant - IN NOW CRM unknown'!$G$2:$G$1227,"UK",'Relevant - IN NOW CRM unknown'!$M$2:$M$1227,"Research")+COUNTIFS('Relevant - Not CRM not valid'!$T$2:$T$416,$A73,'Relevant - Not CRM not valid'!$G$2:$G$416,"UK",'Relevant - Not CRM not valid'!$M$2:$M$416,"Research")+COUNTIFS('Relevant - In CRM not valid'!$T$2:$T$46,$A73,'Relevant - In CRM not valid'!$G$2:$G$46,"UK",'Relevant - In CRM not valid'!$M$2:$M$46,"Research")</f>
        <v>12</v>
      </c>
      <c r="G73" s="2">
        <f>COUNTIFS('Relevant - In CRM valid'!$T$2:$T$4699,$A73,'Relevant - In CRM valid'!$G$2:$G$4699,"UK",'Relevant - In CRM valid'!$M$2:$M$4699,"Research",'Relevant - In CRM valid'!$R$2:$R$4699,"Senior")+COUNTIFS('Relevant - In CRM unknown'!$T$2:$T$253,$A73,'Relevant - In CRM unknown'!$G$2:$G$253,"UK",'Relevant - In CRM unknown'!$M$2:$M$253,"Research",'Relevant - In CRM unknown'!$R$2:$R$253,"Senior")+COUNTIFS('Relevant - IN NOW CRM valid'!$T$2:$T$2328,$A73,'Relevant - IN NOW CRM valid'!$G$2:$G$2328,"UK",'Relevant - IN NOW CRM valid'!$M$2:$M$2328,"Research",'Relevant - IN NOW CRM valid'!$R$2:$R$2328,"Senior")+COUNTIFS('Relevant - IN NOW CRM unknown'!$T$2:$T$1227,$A73,'Relevant - IN NOW CRM unknown'!$G$2:$G$1227,"UK",'Relevant - IN NOW CRM unknown'!$M$2:$M$1227,"Research",'Relevant - IN NOW CRM unknown'!$R$2:$R$1227,"Senior")+COUNTIFS('Relevant - Not CRM not valid'!$T$2:$T$416,$A73,'Relevant - Not CRM not valid'!$G$2:$G$416,"UK",'Relevant - Not CRM not valid'!$M$2:$M$416,"Research",'Relevant - Not CRM not valid'!$R$2:$R$416,"Senior")+COUNTIFS('Relevant - In CRM not valid'!$T$2:$T$46,$A73,'Relevant - In CRM not valid'!$G$2:$G$46,"UK",'Relevant - In CRM not valid'!$M$2:$M$46,"Research",'Relevant - In CRM not valid'!$R$2:$R$46,"Senior")</f>
        <v>12</v>
      </c>
      <c r="H73" s="2">
        <f>COUNTIFS('Relevant - In CRM valid'!$T$2:$T$4699,$A73,'Relevant - In CRM valid'!$G$2:$G$4699,"UK",'Relevant - In CRM valid'!$M$2:$M$4699,"Research",'Relevant - In CRM valid'!$R$2:$R$4699,"Operational")+COUNTIFS('Relevant - In CRM unknown'!$T$2:$T$253,$A73,'Relevant - In CRM unknown'!$G$2:$G$253,"UK",'Relevant - In CRM unknown'!$M$2:$M$253,"Research",'Relevant - In CRM unknown'!$R$2:$R$253,"Operational")+COUNTIFS('Relevant - IN NOW CRM valid'!$T$2:$T$2328,$A73,'Relevant - IN NOW CRM valid'!$G$2:$G$2328,"UK",'Relevant - IN NOW CRM valid'!$M$2:$M$2328,"Research",'Relevant - IN NOW CRM valid'!$R$2:$R$2328,"Operational")+COUNTIFS('Relevant - IN NOW CRM unknown'!$T$2:$T$1227,$A73,'Relevant - IN NOW CRM unknown'!$G$2:$G$1227,"UK",'Relevant - IN NOW CRM unknown'!$M$2:$M$1227,"Research",'Relevant - IN NOW CRM unknown'!$R$2:$R$1227,"Operational")+COUNTIFS('Relevant - Not CRM not valid'!$T$2:$T$416,$A73,'Relevant - Not CRM not valid'!$G$2:$G$416,"UK",'Relevant - Not CRM not valid'!$M$2:$M$416,"Research",'Relevant - Not CRM not valid'!$R$2:$R$416,"Operational")+COUNTIFS('Relevant - In CRM not valid'!$T$2:$T$46,$A73,'Relevant - In CRM not valid'!$G$2:$G$46,"UK",'Relevant - In CRM not valid'!$M$2:$M$46,"Research",'Relevant - In CRM not valid'!$R$2:$R$46,"Operational")</f>
        <v>0</v>
      </c>
      <c r="I73" s="2">
        <f>COUNTIFS('Relevant - In CRM valid'!$T$2:$T$4699,$A73,'Relevant - In CRM valid'!$G$2:$G$4699,"UK",'Relevant - In CRM valid'!$M$2:$M$4699,"Research",'Relevant - In CRM valid'!$R$2:$R$4699,"Academic")+COUNTIFS('Relevant - In CRM unknown'!$T$2:$T$253,$A73,'Relevant - In CRM unknown'!$G$2:$G$253,"UK",'Relevant - In CRM unknown'!$M$2:$M$253,"Research",'Relevant - In CRM unknown'!$R$2:$R$253,"Academic")+COUNTIFS('Relevant - IN NOW CRM valid'!$T$2:$T$2328,$A73,'Relevant - IN NOW CRM valid'!$G$2:$G$2328,"UK",'Relevant - IN NOW CRM valid'!$M$2:$M$2328,"Research",'Relevant - IN NOW CRM valid'!$R$2:$R$2328,"Academic")+COUNTIFS('Relevant - IN NOW CRM unknown'!$T$2:$T$1227,$A73,'Relevant - IN NOW CRM unknown'!$G$2:$G$1227,"UK",'Relevant - IN NOW CRM unknown'!$M$2:$M$1227,"Research",'Relevant - IN NOW CRM unknown'!$R$2:$R$1227,"Academic")+COUNTIFS('Relevant - Not CRM not valid'!$T$2:$T$416,$A73,'Relevant - Not CRM not valid'!$G$2:$G$416,"UK",'Relevant - Not CRM not valid'!$M$2:$M$416,"Research",'Relevant - Not CRM not valid'!$R$2:$R$416,"Academic")+COUNTIFS('Relevant - In CRM not valid'!$T$2:$T$46,$A73,'Relevant - In CRM not valid'!$G$2:$G$46,"UK",'Relevant - In CRM not valid'!$M$2:$M$46,"Research",'Relevant - In CRM not valid'!$R$2:$R$46,"Academic")</f>
        <v>0</v>
      </c>
      <c r="J73" s="2">
        <f>COUNTIFS('Relevant - In CRM valid'!$T$2:$T$4699,$A73,'Relevant - In CRM valid'!$G$2:$G$4699,"UK",'Relevant - In CRM valid'!$M$2:$M$4699,"Finance")+COUNTIFS('Relevant - In CRM unknown'!$T$2:$T$253,$A73,'Relevant - In CRM unknown'!$G$2:$G$253,"UK",'Relevant - In CRM unknown'!$M$2:$M$253,"Finance")+COUNTIFS('Relevant - IN NOW CRM valid'!$T$2:$T$2328,$A73,'Relevant - IN NOW CRM valid'!$G$2:$G$2328,"UK",'Relevant - IN NOW CRM valid'!$M$2:$M$2328,"Finance")+COUNTIFS('Relevant - IN NOW CRM unknown'!$T$2:$T$1227,$A73,'Relevant - IN NOW CRM unknown'!$G$2:$G$1227,"UK",'Relevant - IN NOW CRM unknown'!$M$2:$M$1227,"Finance")+COUNTIFS('Relevant - Not CRM not valid'!$T$2:$T$416,$A73,'Relevant - Not CRM not valid'!$G$2:$G$416,"UK",'Relevant - Not CRM not valid'!$M$2:$M$416,"Finance")+COUNTIFS('Relevant - In CRM not valid'!$T$2:$T$46,$A73,'Relevant - In CRM not valid'!$G$2:$G$46,"UK",'Relevant - In CRM not valid'!$M$2:$M$46,"Finance")</f>
        <v>5</v>
      </c>
      <c r="K73" s="2">
        <f>COUNTIFS('Relevant - In CRM valid'!$T$2:$T$4699,$A73,'Relevant - In CRM valid'!$G$2:$G$4699,"UK",'Relevant - In CRM valid'!$M$2:$M$4699,"IT/Systems")+COUNTIFS('Relevant - In CRM unknown'!$T$2:$T$253,$A73,'Relevant - In CRM unknown'!$G$2:$G$253,"UK",'Relevant - In CRM unknown'!$M$2:$M$253,"IT/Systems")+COUNTIFS('Relevant - IN NOW CRM valid'!$T$2:$T$2328,$A73,'Relevant - IN NOW CRM valid'!$G$2:$G$2328,"UK",'Relevant - IN NOW CRM valid'!$M$2:$M$2328,"IT/Systems")+COUNTIFS('Relevant - IN NOW CRM unknown'!$T$2:$T$1227,$A73,'Relevant - IN NOW CRM unknown'!$G$2:$G$1227,"UK",'Relevant - IN NOW CRM unknown'!$M$2:$M$1227,"IT/Systems")+COUNTIFS('Relevant - Not CRM not valid'!$T$2:$T$416,$A73,'Relevant - Not CRM not valid'!$G$2:$G$416,"UK",'Relevant - Not CRM not valid'!$M$2:$M$416,"IT/Systems")+COUNTIFS('Relevant - In CRM not valid'!$T$2:$T$46,$A73,'Relevant - In CRM not valid'!$G$2:$G$46,"UK",'Relevant - In CRM not valid'!$M$2:$M$46,"IT/Systems")</f>
        <v>6</v>
      </c>
      <c r="L73" s="2">
        <f>COUNTIFS('Relevant - In CRM valid'!$T$2:$T$4699,$A73,'Relevant - In CRM valid'!$G$2:$G$4699,"UK",'Relevant - In CRM valid'!$M$2:$M$4699,"")+COUNTIFS('Relevant - In CRM unknown'!$T$2:$T$253,$A73,'Relevant - In CRM unknown'!$G$2:$G$253,"UK",'Relevant - In CRM unknown'!$M$2:$M$253,"")+COUNTIFS('Relevant - IN NOW CRM valid'!$T$2:$T$2328,$A73,'Relevant - IN NOW CRM valid'!$G$2:$G$2328,"UK",'Relevant - IN NOW CRM valid'!$M$2:$M$2328,"")+COUNTIFS('Relevant - IN NOW CRM unknown'!$T$2:$T$1227,$A73,'Relevant - IN NOW CRM unknown'!$G$2:$G$1227,"UK",'Relevant - IN NOW CRM unknown'!$M$2:$M$1227,"")+COUNTIFS('Relevant - Not CRM not valid'!$T$2:$T$416,$A73,'Relevant - Not CRM not valid'!$G$2:$G$416,"UK",'Relevant - Not CRM not valid'!$M$2:$M$416,"")+COUNTIFS('Relevant - In CRM not valid'!$T$2:$T$46,$A73,'Relevant - In CRM not valid'!$G$2:$G$46,"UK",'Relevant - In CRM not valid'!$M$2:$M$46,"")</f>
        <v>0</v>
      </c>
      <c r="M73" s="2">
        <f t="shared" si="2"/>
        <v>3</v>
      </c>
      <c r="N73" s="2">
        <f>COUNTIFS('Relevant - In CRM valid'!$T$2:$T$4699,$A73,'Relevant - In CRM valid'!$G$2:$G$4699,"UK",'Relevant - In CRM valid'!$Q$2:$Q$4699,"valid")+COUNTIFS('Relevant - In CRM unknown'!$T$2:$T$253,$A73,'Relevant - In CRM unknown'!$G$2:$G$253,"UK",'Relevant - In CRM unknown'!$Q$2:$Q$253,"valid")+COUNTIFS('Relevant - IN NOW CRM valid'!$T$2:$T$2328,$A73,'Relevant - IN NOW CRM valid'!$G$2:$G$2328,"UK",'Relevant - IN NOW CRM valid'!$Q$2:$Q$2328,"valid")+COUNTIFS('Relevant - IN NOW CRM unknown'!$T$2:$T$1227,$A73,'Relevant - IN NOW CRM unknown'!$G$2:$G$1227,"UK",'Relevant - IN NOW CRM unknown'!$Q$2:$Q$1227,"valid")+COUNTIFS('Relevant - Not CRM not valid'!$T$2:$T$416,$A73,'Relevant - Not CRM not valid'!$G$2:$G$416,"UK",'Relevant - Not CRM not valid'!$Q$2:$Q$416,"valid")+COUNTIFS('Relevant - In CRM not valid'!$T$2:$T$46,$A73,'Relevant - In CRM not valid'!$G$2:$G$46,"UK",'Relevant - In CRM not valid'!$Q$2:$Q$46,"valid")</f>
        <v>24</v>
      </c>
      <c r="O73" s="2" t="str">
        <f t="shared" si="3"/>
        <v/>
      </c>
    </row>
    <row r="74" spans="1:15" ht="15" customHeight="1">
      <c r="A74" s="2" t="s">
        <v>245</v>
      </c>
      <c r="B74" s="2" t="s">
        <v>246</v>
      </c>
      <c r="C74" s="2" t="s">
        <v>95</v>
      </c>
      <c r="D74" s="2" t="str">
        <f>IFERROR(INDEX('UK Target Institutions'!$D$2:$D$727,MATCH($A74,'UK Target Institutions'!$A$2:$A$727,0)),"")</f>
        <v>Yes</v>
      </c>
      <c r="E74" s="2">
        <f>COUNTIFS('Relevant - In CRM valid'!$T$2:$T$4699,$A74,'Relevant - In CRM valid'!$G$2:$G$4699,"UK")+COUNTIFS('Relevant - In CRM unknown'!$T$2:$T$253,$A74,'Relevant - In CRM unknown'!$G$2:$G$253,"UK")+COUNTIFS('Relevant - IN NOW CRM valid'!$T$2:$T$2328,$A74,'Relevant - IN NOW CRM valid'!$G$2:$G$2328,"UK")+COUNTIFS('Relevant - IN NOW CRM unknown'!$T$2:$T$1227,$A74,'Relevant - IN NOW CRM unknown'!$G$2:$G$1227,"UK")+COUNTIFS('Relevant - Not CRM not valid'!$T$2:$T$416,$A74,'Relevant - Not CRM not valid'!$G$2:$G$416,"UK")+COUNTIFS('Relevant - In CRM not valid'!$T$2:$T$46,$A74,'Relevant - In CRM not valid'!$G$2:$G$46,"UK")</f>
        <v>26</v>
      </c>
      <c r="F74" s="2">
        <f>COUNTIFS('Relevant - In CRM valid'!$T$2:$T$4699,$A74,'Relevant - In CRM valid'!$G$2:$G$4699,"UK",'Relevant - In CRM valid'!$M$2:$M$4699,"Research")+COUNTIFS('Relevant - In CRM unknown'!$T$2:$T$253,$A74,'Relevant - In CRM unknown'!$G$2:$G$253,"UK",'Relevant - In CRM unknown'!$M$2:$M$253,"Research")+COUNTIFS('Relevant - IN NOW CRM valid'!$T$2:$T$2328,$A74,'Relevant - IN NOW CRM valid'!$G$2:$G$2328,"UK",'Relevant - IN NOW CRM valid'!$M$2:$M$2328,"Research")+COUNTIFS('Relevant - IN NOW CRM unknown'!$T$2:$T$1227,$A74,'Relevant - IN NOW CRM unknown'!$G$2:$G$1227,"UK",'Relevant - IN NOW CRM unknown'!$M$2:$M$1227,"Research")+COUNTIFS('Relevant - Not CRM not valid'!$T$2:$T$416,$A74,'Relevant - Not CRM not valid'!$G$2:$G$416,"UK",'Relevant - Not CRM not valid'!$M$2:$M$416,"Research")+COUNTIFS('Relevant - In CRM not valid'!$T$2:$T$46,$A74,'Relevant - In CRM not valid'!$G$2:$G$46,"UK",'Relevant - In CRM not valid'!$M$2:$M$46,"Research")</f>
        <v>19</v>
      </c>
      <c r="G74" s="2">
        <f>COUNTIFS('Relevant - In CRM valid'!$T$2:$T$4699,$A74,'Relevant - In CRM valid'!$G$2:$G$4699,"UK",'Relevant - In CRM valid'!$M$2:$M$4699,"Research",'Relevant - In CRM valid'!$R$2:$R$4699,"Senior")+COUNTIFS('Relevant - In CRM unknown'!$T$2:$T$253,$A74,'Relevant - In CRM unknown'!$G$2:$G$253,"UK",'Relevant - In CRM unknown'!$M$2:$M$253,"Research",'Relevant - In CRM unknown'!$R$2:$R$253,"Senior")+COUNTIFS('Relevant - IN NOW CRM valid'!$T$2:$T$2328,$A74,'Relevant - IN NOW CRM valid'!$G$2:$G$2328,"UK",'Relevant - IN NOW CRM valid'!$M$2:$M$2328,"Research",'Relevant - IN NOW CRM valid'!$R$2:$R$2328,"Senior")+COUNTIFS('Relevant - IN NOW CRM unknown'!$T$2:$T$1227,$A74,'Relevant - IN NOW CRM unknown'!$G$2:$G$1227,"UK",'Relevant - IN NOW CRM unknown'!$M$2:$M$1227,"Research",'Relevant - IN NOW CRM unknown'!$R$2:$R$1227,"Senior")+COUNTIFS('Relevant - Not CRM not valid'!$T$2:$T$416,$A74,'Relevant - Not CRM not valid'!$G$2:$G$416,"UK",'Relevant - Not CRM not valid'!$M$2:$M$416,"Research",'Relevant - Not CRM not valid'!$R$2:$R$416,"Senior")+COUNTIFS('Relevant - In CRM not valid'!$T$2:$T$46,$A74,'Relevant - In CRM not valid'!$G$2:$G$46,"UK",'Relevant - In CRM not valid'!$M$2:$M$46,"Research",'Relevant - In CRM not valid'!$R$2:$R$46,"Senior")</f>
        <v>16</v>
      </c>
      <c r="H74" s="2">
        <f>COUNTIFS('Relevant - In CRM valid'!$T$2:$T$4699,$A74,'Relevant - In CRM valid'!$G$2:$G$4699,"UK",'Relevant - In CRM valid'!$M$2:$M$4699,"Research",'Relevant - In CRM valid'!$R$2:$R$4699,"Operational")+COUNTIFS('Relevant - In CRM unknown'!$T$2:$T$253,$A74,'Relevant - In CRM unknown'!$G$2:$G$253,"UK",'Relevant - In CRM unknown'!$M$2:$M$253,"Research",'Relevant - In CRM unknown'!$R$2:$R$253,"Operational")+COUNTIFS('Relevant - IN NOW CRM valid'!$T$2:$T$2328,$A74,'Relevant - IN NOW CRM valid'!$G$2:$G$2328,"UK",'Relevant - IN NOW CRM valid'!$M$2:$M$2328,"Research",'Relevant - IN NOW CRM valid'!$R$2:$R$2328,"Operational")+COUNTIFS('Relevant - IN NOW CRM unknown'!$T$2:$T$1227,$A74,'Relevant - IN NOW CRM unknown'!$G$2:$G$1227,"UK",'Relevant - IN NOW CRM unknown'!$M$2:$M$1227,"Research",'Relevant - IN NOW CRM unknown'!$R$2:$R$1227,"Operational")+COUNTIFS('Relevant - Not CRM not valid'!$T$2:$T$416,$A74,'Relevant - Not CRM not valid'!$G$2:$G$416,"UK",'Relevant - Not CRM not valid'!$M$2:$M$416,"Research",'Relevant - Not CRM not valid'!$R$2:$R$416,"Operational")+COUNTIFS('Relevant - In CRM not valid'!$T$2:$T$46,$A74,'Relevant - In CRM not valid'!$G$2:$G$46,"UK",'Relevant - In CRM not valid'!$M$2:$M$46,"Research",'Relevant - In CRM not valid'!$R$2:$R$46,"Operational")</f>
        <v>3</v>
      </c>
      <c r="I74" s="2">
        <f>COUNTIFS('Relevant - In CRM valid'!$T$2:$T$4699,$A74,'Relevant - In CRM valid'!$G$2:$G$4699,"UK",'Relevant - In CRM valid'!$M$2:$M$4699,"Research",'Relevant - In CRM valid'!$R$2:$R$4699,"Academic")+COUNTIFS('Relevant - In CRM unknown'!$T$2:$T$253,$A74,'Relevant - In CRM unknown'!$G$2:$G$253,"UK",'Relevant - In CRM unknown'!$M$2:$M$253,"Research",'Relevant - In CRM unknown'!$R$2:$R$253,"Academic")+COUNTIFS('Relevant - IN NOW CRM valid'!$T$2:$T$2328,$A74,'Relevant - IN NOW CRM valid'!$G$2:$G$2328,"UK",'Relevant - IN NOW CRM valid'!$M$2:$M$2328,"Research",'Relevant - IN NOW CRM valid'!$R$2:$R$2328,"Academic")+COUNTIFS('Relevant - IN NOW CRM unknown'!$T$2:$T$1227,$A74,'Relevant - IN NOW CRM unknown'!$G$2:$G$1227,"UK",'Relevant - IN NOW CRM unknown'!$M$2:$M$1227,"Research",'Relevant - IN NOW CRM unknown'!$R$2:$R$1227,"Academic")+COUNTIFS('Relevant - Not CRM not valid'!$T$2:$T$416,$A74,'Relevant - Not CRM not valid'!$G$2:$G$416,"UK",'Relevant - Not CRM not valid'!$M$2:$M$416,"Research",'Relevant - Not CRM not valid'!$R$2:$R$416,"Academic")+COUNTIFS('Relevant - In CRM not valid'!$T$2:$T$46,$A74,'Relevant - In CRM not valid'!$G$2:$G$46,"UK",'Relevant - In CRM not valid'!$M$2:$M$46,"Research",'Relevant - In CRM not valid'!$R$2:$R$46,"Academic")</f>
        <v>0</v>
      </c>
      <c r="J74" s="2">
        <f>COUNTIFS('Relevant - In CRM valid'!$T$2:$T$4699,$A74,'Relevant - In CRM valid'!$G$2:$G$4699,"UK",'Relevant - In CRM valid'!$M$2:$M$4699,"Finance")+COUNTIFS('Relevant - In CRM unknown'!$T$2:$T$253,$A74,'Relevant - In CRM unknown'!$G$2:$G$253,"UK",'Relevant - In CRM unknown'!$M$2:$M$253,"Finance")+COUNTIFS('Relevant - IN NOW CRM valid'!$T$2:$T$2328,$A74,'Relevant - IN NOW CRM valid'!$G$2:$G$2328,"UK",'Relevant - IN NOW CRM valid'!$M$2:$M$2328,"Finance")+COUNTIFS('Relevant - IN NOW CRM unknown'!$T$2:$T$1227,$A74,'Relevant - IN NOW CRM unknown'!$G$2:$G$1227,"UK",'Relevant - IN NOW CRM unknown'!$M$2:$M$1227,"Finance")+COUNTIFS('Relevant - Not CRM not valid'!$T$2:$T$416,$A74,'Relevant - Not CRM not valid'!$G$2:$G$416,"UK",'Relevant - Not CRM not valid'!$M$2:$M$416,"Finance")+COUNTIFS('Relevant - In CRM not valid'!$T$2:$T$46,$A74,'Relevant - In CRM not valid'!$G$2:$G$46,"UK",'Relevant - In CRM not valid'!$M$2:$M$46,"Finance")</f>
        <v>5</v>
      </c>
      <c r="K74" s="2">
        <f>COUNTIFS('Relevant - In CRM valid'!$T$2:$T$4699,$A74,'Relevant - In CRM valid'!$G$2:$G$4699,"UK",'Relevant - In CRM valid'!$M$2:$M$4699,"IT/Systems")+COUNTIFS('Relevant - In CRM unknown'!$T$2:$T$253,$A74,'Relevant - In CRM unknown'!$G$2:$G$253,"UK",'Relevant - In CRM unknown'!$M$2:$M$253,"IT/Systems")+COUNTIFS('Relevant - IN NOW CRM valid'!$T$2:$T$2328,$A74,'Relevant - IN NOW CRM valid'!$G$2:$G$2328,"UK",'Relevant - IN NOW CRM valid'!$M$2:$M$2328,"IT/Systems")+COUNTIFS('Relevant - IN NOW CRM unknown'!$T$2:$T$1227,$A74,'Relevant - IN NOW CRM unknown'!$G$2:$G$1227,"UK",'Relevant - IN NOW CRM unknown'!$M$2:$M$1227,"IT/Systems")+COUNTIFS('Relevant - Not CRM not valid'!$T$2:$T$416,$A74,'Relevant - Not CRM not valid'!$G$2:$G$416,"UK",'Relevant - Not CRM not valid'!$M$2:$M$416,"IT/Systems")+COUNTIFS('Relevant - In CRM not valid'!$T$2:$T$46,$A74,'Relevant - In CRM not valid'!$G$2:$G$46,"UK",'Relevant - In CRM not valid'!$M$2:$M$46,"IT/Systems")</f>
        <v>2</v>
      </c>
      <c r="L74" s="2">
        <f>COUNTIFS('Relevant - In CRM valid'!$T$2:$T$4699,$A74,'Relevant - In CRM valid'!$G$2:$G$4699,"UK",'Relevant - In CRM valid'!$M$2:$M$4699,"")+COUNTIFS('Relevant - In CRM unknown'!$T$2:$T$253,$A74,'Relevant - In CRM unknown'!$G$2:$G$253,"UK",'Relevant - In CRM unknown'!$M$2:$M$253,"")+COUNTIFS('Relevant - IN NOW CRM valid'!$T$2:$T$2328,$A74,'Relevant - IN NOW CRM valid'!$G$2:$G$2328,"UK",'Relevant - IN NOW CRM valid'!$M$2:$M$2328,"")+COUNTIFS('Relevant - IN NOW CRM unknown'!$T$2:$T$1227,$A74,'Relevant - IN NOW CRM unknown'!$G$2:$G$1227,"UK",'Relevant - IN NOW CRM unknown'!$M$2:$M$1227,"")+COUNTIFS('Relevant - Not CRM not valid'!$T$2:$T$416,$A74,'Relevant - Not CRM not valid'!$G$2:$G$416,"UK",'Relevant - Not CRM not valid'!$M$2:$M$416,"")+COUNTIFS('Relevant - In CRM not valid'!$T$2:$T$46,$A74,'Relevant - In CRM not valid'!$G$2:$G$46,"UK",'Relevant - In CRM not valid'!$M$2:$M$46,"")</f>
        <v>0</v>
      </c>
      <c r="M74" s="2">
        <f t="shared" si="2"/>
        <v>3</v>
      </c>
      <c r="N74" s="2">
        <f>COUNTIFS('Relevant - In CRM valid'!$T$2:$T$4699,$A74,'Relevant - In CRM valid'!$G$2:$G$4699,"UK",'Relevant - In CRM valid'!$Q$2:$Q$4699,"valid")+COUNTIFS('Relevant - In CRM unknown'!$T$2:$T$253,$A74,'Relevant - In CRM unknown'!$G$2:$G$253,"UK",'Relevant - In CRM unknown'!$Q$2:$Q$253,"valid")+COUNTIFS('Relevant - IN NOW CRM valid'!$T$2:$T$2328,$A74,'Relevant - IN NOW CRM valid'!$G$2:$G$2328,"UK",'Relevant - IN NOW CRM valid'!$Q$2:$Q$2328,"valid")+COUNTIFS('Relevant - IN NOW CRM unknown'!$T$2:$T$1227,$A74,'Relevant - IN NOW CRM unknown'!$G$2:$G$1227,"UK",'Relevant - IN NOW CRM unknown'!$Q$2:$Q$1227,"valid")+COUNTIFS('Relevant - Not CRM not valid'!$T$2:$T$416,$A74,'Relevant - Not CRM not valid'!$G$2:$G$416,"UK",'Relevant - Not CRM not valid'!$Q$2:$Q$416,"valid")+COUNTIFS('Relevant - In CRM not valid'!$T$2:$T$46,$A74,'Relevant - In CRM not valid'!$G$2:$G$46,"UK",'Relevant - In CRM not valid'!$Q$2:$Q$46,"valid")</f>
        <v>24</v>
      </c>
      <c r="O74" s="2" t="str">
        <f t="shared" si="3"/>
        <v/>
      </c>
    </row>
    <row r="75" spans="1:15" ht="15" customHeight="1">
      <c r="A75" s="2" t="s">
        <v>247</v>
      </c>
      <c r="B75" s="2" t="s">
        <v>248</v>
      </c>
      <c r="C75" s="2" t="s">
        <v>95</v>
      </c>
      <c r="D75" s="2" t="str">
        <f>IFERROR(INDEX('UK Target Institutions'!$D$2:$D$727,MATCH($A75,'UK Target Institutions'!$A$2:$A$727,0)),"")</f>
        <v>Yes</v>
      </c>
      <c r="E75" s="2">
        <f>COUNTIFS('Relevant - In CRM valid'!$T$2:$T$4699,$A75,'Relevant - In CRM valid'!$G$2:$G$4699,"UK")+COUNTIFS('Relevant - In CRM unknown'!$T$2:$T$253,$A75,'Relevant - In CRM unknown'!$G$2:$G$253,"UK")+COUNTIFS('Relevant - IN NOW CRM valid'!$T$2:$T$2328,$A75,'Relevant - IN NOW CRM valid'!$G$2:$G$2328,"UK")+COUNTIFS('Relevant - IN NOW CRM unknown'!$T$2:$T$1227,$A75,'Relevant - IN NOW CRM unknown'!$G$2:$G$1227,"UK")+COUNTIFS('Relevant - Not CRM not valid'!$T$2:$T$416,$A75,'Relevant - Not CRM not valid'!$G$2:$G$416,"UK")+COUNTIFS('Relevant - In CRM not valid'!$T$2:$T$46,$A75,'Relevant - In CRM not valid'!$G$2:$G$46,"UK")</f>
        <v>28</v>
      </c>
      <c r="F75" s="2">
        <f>COUNTIFS('Relevant - In CRM valid'!$T$2:$T$4699,$A75,'Relevant - In CRM valid'!$G$2:$G$4699,"UK",'Relevant - In CRM valid'!$M$2:$M$4699,"Research")+COUNTIFS('Relevant - In CRM unknown'!$T$2:$T$253,$A75,'Relevant - In CRM unknown'!$G$2:$G$253,"UK",'Relevant - In CRM unknown'!$M$2:$M$253,"Research")+COUNTIFS('Relevant - IN NOW CRM valid'!$T$2:$T$2328,$A75,'Relevant - IN NOW CRM valid'!$G$2:$G$2328,"UK",'Relevant - IN NOW CRM valid'!$M$2:$M$2328,"Research")+COUNTIFS('Relevant - IN NOW CRM unknown'!$T$2:$T$1227,$A75,'Relevant - IN NOW CRM unknown'!$G$2:$G$1227,"UK",'Relevant - IN NOW CRM unknown'!$M$2:$M$1227,"Research")+COUNTIFS('Relevant - Not CRM not valid'!$T$2:$T$416,$A75,'Relevant - Not CRM not valid'!$G$2:$G$416,"UK",'Relevant - Not CRM not valid'!$M$2:$M$416,"Research")+COUNTIFS('Relevant - In CRM not valid'!$T$2:$T$46,$A75,'Relevant - In CRM not valid'!$G$2:$G$46,"UK",'Relevant - In CRM not valid'!$M$2:$M$46,"Research")</f>
        <v>24</v>
      </c>
      <c r="G75" s="2">
        <f>COUNTIFS('Relevant - In CRM valid'!$T$2:$T$4699,$A75,'Relevant - In CRM valid'!$G$2:$G$4699,"UK",'Relevant - In CRM valid'!$M$2:$M$4699,"Research",'Relevant - In CRM valid'!$R$2:$R$4699,"Senior")+COUNTIFS('Relevant - In CRM unknown'!$T$2:$T$253,$A75,'Relevant - In CRM unknown'!$G$2:$G$253,"UK",'Relevant - In CRM unknown'!$M$2:$M$253,"Research",'Relevant - In CRM unknown'!$R$2:$R$253,"Senior")+COUNTIFS('Relevant - IN NOW CRM valid'!$T$2:$T$2328,$A75,'Relevant - IN NOW CRM valid'!$G$2:$G$2328,"UK",'Relevant - IN NOW CRM valid'!$M$2:$M$2328,"Research",'Relevant - IN NOW CRM valid'!$R$2:$R$2328,"Senior")+COUNTIFS('Relevant - IN NOW CRM unknown'!$T$2:$T$1227,$A75,'Relevant - IN NOW CRM unknown'!$G$2:$G$1227,"UK",'Relevant - IN NOW CRM unknown'!$M$2:$M$1227,"Research",'Relevant - IN NOW CRM unknown'!$R$2:$R$1227,"Senior")+COUNTIFS('Relevant - Not CRM not valid'!$T$2:$T$416,$A75,'Relevant - Not CRM not valid'!$G$2:$G$416,"UK",'Relevant - Not CRM not valid'!$M$2:$M$416,"Research",'Relevant - Not CRM not valid'!$R$2:$R$416,"Senior")+COUNTIFS('Relevant - In CRM not valid'!$T$2:$T$46,$A75,'Relevant - In CRM not valid'!$G$2:$G$46,"UK",'Relevant - In CRM not valid'!$M$2:$M$46,"Research",'Relevant - In CRM not valid'!$R$2:$R$46,"Senior")</f>
        <v>10</v>
      </c>
      <c r="H75" s="2">
        <f>COUNTIFS('Relevant - In CRM valid'!$T$2:$T$4699,$A75,'Relevant - In CRM valid'!$G$2:$G$4699,"UK",'Relevant - In CRM valid'!$M$2:$M$4699,"Research",'Relevant - In CRM valid'!$R$2:$R$4699,"Operational")+COUNTIFS('Relevant - In CRM unknown'!$T$2:$T$253,$A75,'Relevant - In CRM unknown'!$G$2:$G$253,"UK",'Relevant - In CRM unknown'!$M$2:$M$253,"Research",'Relevant - In CRM unknown'!$R$2:$R$253,"Operational")+COUNTIFS('Relevant - IN NOW CRM valid'!$T$2:$T$2328,$A75,'Relevant - IN NOW CRM valid'!$G$2:$G$2328,"UK",'Relevant - IN NOW CRM valid'!$M$2:$M$2328,"Research",'Relevant - IN NOW CRM valid'!$R$2:$R$2328,"Operational")+COUNTIFS('Relevant - IN NOW CRM unknown'!$T$2:$T$1227,$A75,'Relevant - IN NOW CRM unknown'!$G$2:$G$1227,"UK",'Relevant - IN NOW CRM unknown'!$M$2:$M$1227,"Research",'Relevant - IN NOW CRM unknown'!$R$2:$R$1227,"Operational")+COUNTIFS('Relevant - Not CRM not valid'!$T$2:$T$416,$A75,'Relevant - Not CRM not valid'!$G$2:$G$416,"UK",'Relevant - Not CRM not valid'!$M$2:$M$416,"Research",'Relevant - Not CRM not valid'!$R$2:$R$416,"Operational")+COUNTIFS('Relevant - In CRM not valid'!$T$2:$T$46,$A75,'Relevant - In CRM not valid'!$G$2:$G$46,"UK",'Relevant - In CRM not valid'!$M$2:$M$46,"Research",'Relevant - In CRM not valid'!$R$2:$R$46,"Operational")</f>
        <v>13</v>
      </c>
      <c r="I75" s="2">
        <f>COUNTIFS('Relevant - In CRM valid'!$T$2:$T$4699,$A75,'Relevant - In CRM valid'!$G$2:$G$4699,"UK",'Relevant - In CRM valid'!$M$2:$M$4699,"Research",'Relevant - In CRM valid'!$R$2:$R$4699,"Academic")+COUNTIFS('Relevant - In CRM unknown'!$T$2:$T$253,$A75,'Relevant - In CRM unknown'!$G$2:$G$253,"UK",'Relevant - In CRM unknown'!$M$2:$M$253,"Research",'Relevant - In CRM unknown'!$R$2:$R$253,"Academic")+COUNTIFS('Relevant - IN NOW CRM valid'!$T$2:$T$2328,$A75,'Relevant - IN NOW CRM valid'!$G$2:$G$2328,"UK",'Relevant - IN NOW CRM valid'!$M$2:$M$2328,"Research",'Relevant - IN NOW CRM valid'!$R$2:$R$2328,"Academic")+COUNTIFS('Relevant - IN NOW CRM unknown'!$T$2:$T$1227,$A75,'Relevant - IN NOW CRM unknown'!$G$2:$G$1227,"UK",'Relevant - IN NOW CRM unknown'!$M$2:$M$1227,"Research",'Relevant - IN NOW CRM unknown'!$R$2:$R$1227,"Academic")+COUNTIFS('Relevant - Not CRM not valid'!$T$2:$T$416,$A75,'Relevant - Not CRM not valid'!$G$2:$G$416,"UK",'Relevant - Not CRM not valid'!$M$2:$M$416,"Research",'Relevant - Not CRM not valid'!$R$2:$R$416,"Academic")+COUNTIFS('Relevant - In CRM not valid'!$T$2:$T$46,$A75,'Relevant - In CRM not valid'!$G$2:$G$46,"UK",'Relevant - In CRM not valid'!$M$2:$M$46,"Research",'Relevant - In CRM not valid'!$R$2:$R$46,"Academic")</f>
        <v>1</v>
      </c>
      <c r="J75" s="2">
        <f>COUNTIFS('Relevant - In CRM valid'!$T$2:$T$4699,$A75,'Relevant - In CRM valid'!$G$2:$G$4699,"UK",'Relevant - In CRM valid'!$M$2:$M$4699,"Finance")+COUNTIFS('Relevant - In CRM unknown'!$T$2:$T$253,$A75,'Relevant - In CRM unknown'!$G$2:$G$253,"UK",'Relevant - In CRM unknown'!$M$2:$M$253,"Finance")+COUNTIFS('Relevant - IN NOW CRM valid'!$T$2:$T$2328,$A75,'Relevant - IN NOW CRM valid'!$G$2:$G$2328,"UK",'Relevant - IN NOW CRM valid'!$M$2:$M$2328,"Finance")+COUNTIFS('Relevant - IN NOW CRM unknown'!$T$2:$T$1227,$A75,'Relevant - IN NOW CRM unknown'!$G$2:$G$1227,"UK",'Relevant - IN NOW CRM unknown'!$M$2:$M$1227,"Finance")+COUNTIFS('Relevant - Not CRM not valid'!$T$2:$T$416,$A75,'Relevant - Not CRM not valid'!$G$2:$G$416,"UK",'Relevant - Not CRM not valid'!$M$2:$M$416,"Finance")+COUNTIFS('Relevant - In CRM not valid'!$T$2:$T$46,$A75,'Relevant - In CRM not valid'!$G$2:$G$46,"UK",'Relevant - In CRM not valid'!$M$2:$M$46,"Finance")</f>
        <v>2</v>
      </c>
      <c r="K75" s="2">
        <f>COUNTIFS('Relevant - In CRM valid'!$T$2:$T$4699,$A75,'Relevant - In CRM valid'!$G$2:$G$4699,"UK",'Relevant - In CRM valid'!$M$2:$M$4699,"IT/Systems")+COUNTIFS('Relevant - In CRM unknown'!$T$2:$T$253,$A75,'Relevant - In CRM unknown'!$G$2:$G$253,"UK",'Relevant - In CRM unknown'!$M$2:$M$253,"IT/Systems")+COUNTIFS('Relevant - IN NOW CRM valid'!$T$2:$T$2328,$A75,'Relevant - IN NOW CRM valid'!$G$2:$G$2328,"UK",'Relevant - IN NOW CRM valid'!$M$2:$M$2328,"IT/Systems")+COUNTIFS('Relevant - IN NOW CRM unknown'!$T$2:$T$1227,$A75,'Relevant - IN NOW CRM unknown'!$G$2:$G$1227,"UK",'Relevant - IN NOW CRM unknown'!$M$2:$M$1227,"IT/Systems")+COUNTIFS('Relevant - Not CRM not valid'!$T$2:$T$416,$A75,'Relevant - Not CRM not valid'!$G$2:$G$416,"UK",'Relevant - Not CRM not valid'!$M$2:$M$416,"IT/Systems")+COUNTIFS('Relevant - In CRM not valid'!$T$2:$T$46,$A75,'Relevant - In CRM not valid'!$G$2:$G$46,"UK",'Relevant - In CRM not valid'!$M$2:$M$46,"IT/Systems")</f>
        <v>2</v>
      </c>
      <c r="L75" s="2">
        <f>COUNTIFS('Relevant - In CRM valid'!$T$2:$T$4699,$A75,'Relevant - In CRM valid'!$G$2:$G$4699,"UK",'Relevant - In CRM valid'!$M$2:$M$4699,"")+COUNTIFS('Relevant - In CRM unknown'!$T$2:$T$253,$A75,'Relevant - In CRM unknown'!$G$2:$G$253,"UK",'Relevant - In CRM unknown'!$M$2:$M$253,"")+COUNTIFS('Relevant - IN NOW CRM valid'!$T$2:$T$2328,$A75,'Relevant - IN NOW CRM valid'!$G$2:$G$2328,"UK",'Relevant - IN NOW CRM valid'!$M$2:$M$2328,"")+COUNTIFS('Relevant - IN NOW CRM unknown'!$T$2:$T$1227,$A75,'Relevant - IN NOW CRM unknown'!$G$2:$G$1227,"UK",'Relevant - IN NOW CRM unknown'!$M$2:$M$1227,"")+COUNTIFS('Relevant - Not CRM not valid'!$T$2:$T$416,$A75,'Relevant - Not CRM not valid'!$G$2:$G$416,"UK",'Relevant - Not CRM not valid'!$M$2:$M$416,"")+COUNTIFS('Relevant - In CRM not valid'!$T$2:$T$46,$A75,'Relevant - In CRM not valid'!$G$2:$G$46,"UK",'Relevant - In CRM not valid'!$M$2:$M$46,"")</f>
        <v>0</v>
      </c>
      <c r="M75" s="2">
        <f t="shared" si="2"/>
        <v>3</v>
      </c>
      <c r="N75" s="2">
        <f>COUNTIFS('Relevant - In CRM valid'!$T$2:$T$4699,$A75,'Relevant - In CRM valid'!$G$2:$G$4699,"UK",'Relevant - In CRM valid'!$Q$2:$Q$4699,"valid")+COUNTIFS('Relevant - In CRM unknown'!$T$2:$T$253,$A75,'Relevant - In CRM unknown'!$G$2:$G$253,"UK",'Relevant - In CRM unknown'!$Q$2:$Q$253,"valid")+COUNTIFS('Relevant - IN NOW CRM valid'!$T$2:$T$2328,$A75,'Relevant - IN NOW CRM valid'!$G$2:$G$2328,"UK",'Relevant - IN NOW CRM valid'!$Q$2:$Q$2328,"valid")+COUNTIFS('Relevant - IN NOW CRM unknown'!$T$2:$T$1227,$A75,'Relevant - IN NOW CRM unknown'!$G$2:$G$1227,"UK",'Relevant - IN NOW CRM unknown'!$Q$2:$Q$1227,"valid")+COUNTIFS('Relevant - Not CRM not valid'!$T$2:$T$416,$A75,'Relevant - Not CRM not valid'!$G$2:$G$416,"UK",'Relevant - Not CRM not valid'!$Q$2:$Q$416,"valid")+COUNTIFS('Relevant - In CRM not valid'!$T$2:$T$46,$A75,'Relevant - In CRM not valid'!$G$2:$G$46,"UK",'Relevant - In CRM not valid'!$Q$2:$Q$46,"valid")</f>
        <v>21</v>
      </c>
      <c r="O75" s="2" t="str">
        <f t="shared" si="3"/>
        <v/>
      </c>
    </row>
    <row r="76" spans="1:15" ht="15" customHeight="1">
      <c r="A76" s="2" t="s">
        <v>249</v>
      </c>
      <c r="B76" s="2" t="s">
        <v>250</v>
      </c>
      <c r="C76" s="2" t="s">
        <v>95</v>
      </c>
      <c r="D76" s="2" t="str">
        <f>IFERROR(INDEX('UK Target Institutions'!$D$2:$D$727,MATCH($A76,'UK Target Institutions'!$A$2:$A$727,0)),"")</f>
        <v>Yes</v>
      </c>
      <c r="E76" s="2">
        <f>COUNTIFS('Relevant - In CRM valid'!$T$2:$T$4699,$A76,'Relevant - In CRM valid'!$G$2:$G$4699,"UK")+COUNTIFS('Relevant - In CRM unknown'!$T$2:$T$253,$A76,'Relevant - In CRM unknown'!$G$2:$G$253,"UK")+COUNTIFS('Relevant - IN NOW CRM valid'!$T$2:$T$2328,$A76,'Relevant - IN NOW CRM valid'!$G$2:$G$2328,"UK")+COUNTIFS('Relevant - IN NOW CRM unknown'!$T$2:$T$1227,$A76,'Relevant - IN NOW CRM unknown'!$G$2:$G$1227,"UK")+COUNTIFS('Relevant - Not CRM not valid'!$T$2:$T$416,$A76,'Relevant - Not CRM not valid'!$G$2:$G$416,"UK")+COUNTIFS('Relevant - In CRM not valid'!$T$2:$T$46,$A76,'Relevant - In CRM not valid'!$G$2:$G$46,"UK")</f>
        <v>25</v>
      </c>
      <c r="F76" s="2">
        <f>COUNTIFS('Relevant - In CRM valid'!$T$2:$T$4699,$A76,'Relevant - In CRM valid'!$G$2:$G$4699,"UK",'Relevant - In CRM valid'!$M$2:$M$4699,"Research")+COUNTIFS('Relevant - In CRM unknown'!$T$2:$T$253,$A76,'Relevant - In CRM unknown'!$G$2:$G$253,"UK",'Relevant - In CRM unknown'!$M$2:$M$253,"Research")+COUNTIFS('Relevant - IN NOW CRM valid'!$T$2:$T$2328,$A76,'Relevant - IN NOW CRM valid'!$G$2:$G$2328,"UK",'Relevant - IN NOW CRM valid'!$M$2:$M$2328,"Research")+COUNTIFS('Relevant - IN NOW CRM unknown'!$T$2:$T$1227,$A76,'Relevant - IN NOW CRM unknown'!$G$2:$G$1227,"UK",'Relevant - IN NOW CRM unknown'!$M$2:$M$1227,"Research")+COUNTIFS('Relevant - Not CRM not valid'!$T$2:$T$416,$A76,'Relevant - Not CRM not valid'!$G$2:$G$416,"UK",'Relevant - Not CRM not valid'!$M$2:$M$416,"Research")+COUNTIFS('Relevant - In CRM not valid'!$T$2:$T$46,$A76,'Relevant - In CRM not valid'!$G$2:$G$46,"UK",'Relevant - In CRM not valid'!$M$2:$M$46,"Research")</f>
        <v>13</v>
      </c>
      <c r="G76" s="2">
        <f>COUNTIFS('Relevant - In CRM valid'!$T$2:$T$4699,$A76,'Relevant - In CRM valid'!$G$2:$G$4699,"UK",'Relevant - In CRM valid'!$M$2:$M$4699,"Research",'Relevant - In CRM valid'!$R$2:$R$4699,"Senior")+COUNTIFS('Relevant - In CRM unknown'!$T$2:$T$253,$A76,'Relevant - In CRM unknown'!$G$2:$G$253,"UK",'Relevant - In CRM unknown'!$M$2:$M$253,"Research",'Relevant - In CRM unknown'!$R$2:$R$253,"Senior")+COUNTIFS('Relevant - IN NOW CRM valid'!$T$2:$T$2328,$A76,'Relevant - IN NOW CRM valid'!$G$2:$G$2328,"UK",'Relevant - IN NOW CRM valid'!$M$2:$M$2328,"Research",'Relevant - IN NOW CRM valid'!$R$2:$R$2328,"Senior")+COUNTIFS('Relevant - IN NOW CRM unknown'!$T$2:$T$1227,$A76,'Relevant - IN NOW CRM unknown'!$G$2:$G$1227,"UK",'Relevant - IN NOW CRM unknown'!$M$2:$M$1227,"Research",'Relevant - IN NOW CRM unknown'!$R$2:$R$1227,"Senior")+COUNTIFS('Relevant - Not CRM not valid'!$T$2:$T$416,$A76,'Relevant - Not CRM not valid'!$G$2:$G$416,"UK",'Relevant - Not CRM not valid'!$M$2:$M$416,"Research",'Relevant - Not CRM not valid'!$R$2:$R$416,"Senior")+COUNTIFS('Relevant - In CRM not valid'!$T$2:$T$46,$A76,'Relevant - In CRM not valid'!$G$2:$G$46,"UK",'Relevant - In CRM not valid'!$M$2:$M$46,"Research",'Relevant - In CRM not valid'!$R$2:$R$46,"Senior")</f>
        <v>8</v>
      </c>
      <c r="H76" s="2">
        <f>COUNTIFS('Relevant - In CRM valid'!$T$2:$T$4699,$A76,'Relevant - In CRM valid'!$G$2:$G$4699,"UK",'Relevant - In CRM valid'!$M$2:$M$4699,"Research",'Relevant - In CRM valid'!$R$2:$R$4699,"Operational")+COUNTIFS('Relevant - In CRM unknown'!$T$2:$T$253,$A76,'Relevant - In CRM unknown'!$G$2:$G$253,"UK",'Relevant - In CRM unknown'!$M$2:$M$253,"Research",'Relevant - In CRM unknown'!$R$2:$R$253,"Operational")+COUNTIFS('Relevant - IN NOW CRM valid'!$T$2:$T$2328,$A76,'Relevant - IN NOW CRM valid'!$G$2:$G$2328,"UK",'Relevant - IN NOW CRM valid'!$M$2:$M$2328,"Research",'Relevant - IN NOW CRM valid'!$R$2:$R$2328,"Operational")+COUNTIFS('Relevant - IN NOW CRM unknown'!$T$2:$T$1227,$A76,'Relevant - IN NOW CRM unknown'!$G$2:$G$1227,"UK",'Relevant - IN NOW CRM unknown'!$M$2:$M$1227,"Research",'Relevant - IN NOW CRM unknown'!$R$2:$R$1227,"Operational")+COUNTIFS('Relevant - Not CRM not valid'!$T$2:$T$416,$A76,'Relevant - Not CRM not valid'!$G$2:$G$416,"UK",'Relevant - Not CRM not valid'!$M$2:$M$416,"Research",'Relevant - Not CRM not valid'!$R$2:$R$416,"Operational")+COUNTIFS('Relevant - In CRM not valid'!$T$2:$T$46,$A76,'Relevant - In CRM not valid'!$G$2:$G$46,"UK",'Relevant - In CRM not valid'!$M$2:$M$46,"Research",'Relevant - In CRM not valid'!$R$2:$R$46,"Operational")</f>
        <v>4</v>
      </c>
      <c r="I76" s="2">
        <f>COUNTIFS('Relevant - In CRM valid'!$T$2:$T$4699,$A76,'Relevant - In CRM valid'!$G$2:$G$4699,"UK",'Relevant - In CRM valid'!$M$2:$M$4699,"Research",'Relevant - In CRM valid'!$R$2:$R$4699,"Academic")+COUNTIFS('Relevant - In CRM unknown'!$T$2:$T$253,$A76,'Relevant - In CRM unknown'!$G$2:$G$253,"UK",'Relevant - In CRM unknown'!$M$2:$M$253,"Research",'Relevant - In CRM unknown'!$R$2:$R$253,"Academic")+COUNTIFS('Relevant - IN NOW CRM valid'!$T$2:$T$2328,$A76,'Relevant - IN NOW CRM valid'!$G$2:$G$2328,"UK",'Relevant - IN NOW CRM valid'!$M$2:$M$2328,"Research",'Relevant - IN NOW CRM valid'!$R$2:$R$2328,"Academic")+COUNTIFS('Relevant - IN NOW CRM unknown'!$T$2:$T$1227,$A76,'Relevant - IN NOW CRM unknown'!$G$2:$G$1227,"UK",'Relevant - IN NOW CRM unknown'!$M$2:$M$1227,"Research",'Relevant - IN NOW CRM unknown'!$R$2:$R$1227,"Academic")+COUNTIFS('Relevant - Not CRM not valid'!$T$2:$T$416,$A76,'Relevant - Not CRM not valid'!$G$2:$G$416,"UK",'Relevant - Not CRM not valid'!$M$2:$M$416,"Research",'Relevant - Not CRM not valid'!$R$2:$R$416,"Academic")+COUNTIFS('Relevant - In CRM not valid'!$T$2:$T$46,$A76,'Relevant - In CRM not valid'!$G$2:$G$46,"UK",'Relevant - In CRM not valid'!$M$2:$M$46,"Research",'Relevant - In CRM not valid'!$R$2:$R$46,"Academic")</f>
        <v>0</v>
      </c>
      <c r="J76" s="2">
        <f>COUNTIFS('Relevant - In CRM valid'!$T$2:$T$4699,$A76,'Relevant - In CRM valid'!$G$2:$G$4699,"UK",'Relevant - In CRM valid'!$M$2:$M$4699,"Finance")+COUNTIFS('Relevant - In CRM unknown'!$T$2:$T$253,$A76,'Relevant - In CRM unknown'!$G$2:$G$253,"UK",'Relevant - In CRM unknown'!$M$2:$M$253,"Finance")+COUNTIFS('Relevant - IN NOW CRM valid'!$T$2:$T$2328,$A76,'Relevant - IN NOW CRM valid'!$G$2:$G$2328,"UK",'Relevant - IN NOW CRM valid'!$M$2:$M$2328,"Finance")+COUNTIFS('Relevant - IN NOW CRM unknown'!$T$2:$T$1227,$A76,'Relevant - IN NOW CRM unknown'!$G$2:$G$1227,"UK",'Relevant - IN NOW CRM unknown'!$M$2:$M$1227,"Finance")+COUNTIFS('Relevant - Not CRM not valid'!$T$2:$T$416,$A76,'Relevant - Not CRM not valid'!$G$2:$G$416,"UK",'Relevant - Not CRM not valid'!$M$2:$M$416,"Finance")+COUNTIFS('Relevant - In CRM not valid'!$T$2:$T$46,$A76,'Relevant - In CRM not valid'!$G$2:$G$46,"UK",'Relevant - In CRM not valid'!$M$2:$M$46,"Finance")</f>
        <v>10</v>
      </c>
      <c r="K76" s="2">
        <f>COUNTIFS('Relevant - In CRM valid'!$T$2:$T$4699,$A76,'Relevant - In CRM valid'!$G$2:$G$4699,"UK",'Relevant - In CRM valid'!$M$2:$M$4699,"IT/Systems")+COUNTIFS('Relevant - In CRM unknown'!$T$2:$T$253,$A76,'Relevant - In CRM unknown'!$G$2:$G$253,"UK",'Relevant - In CRM unknown'!$M$2:$M$253,"IT/Systems")+COUNTIFS('Relevant - IN NOW CRM valid'!$T$2:$T$2328,$A76,'Relevant - IN NOW CRM valid'!$G$2:$G$2328,"UK",'Relevant - IN NOW CRM valid'!$M$2:$M$2328,"IT/Systems")+COUNTIFS('Relevant - IN NOW CRM unknown'!$T$2:$T$1227,$A76,'Relevant - IN NOW CRM unknown'!$G$2:$G$1227,"UK",'Relevant - IN NOW CRM unknown'!$M$2:$M$1227,"IT/Systems")+COUNTIFS('Relevant - Not CRM not valid'!$T$2:$T$416,$A76,'Relevant - Not CRM not valid'!$G$2:$G$416,"UK",'Relevant - Not CRM not valid'!$M$2:$M$416,"IT/Systems")+COUNTIFS('Relevant - In CRM not valid'!$T$2:$T$46,$A76,'Relevant - In CRM not valid'!$G$2:$G$46,"UK",'Relevant - In CRM not valid'!$M$2:$M$46,"IT/Systems")</f>
        <v>2</v>
      </c>
      <c r="L76" s="2">
        <f>COUNTIFS('Relevant - In CRM valid'!$T$2:$T$4699,$A76,'Relevant - In CRM valid'!$G$2:$G$4699,"UK",'Relevant - In CRM valid'!$M$2:$M$4699,"")+COUNTIFS('Relevant - In CRM unknown'!$T$2:$T$253,$A76,'Relevant - In CRM unknown'!$G$2:$G$253,"UK",'Relevant - In CRM unknown'!$M$2:$M$253,"")+COUNTIFS('Relevant - IN NOW CRM valid'!$T$2:$T$2328,$A76,'Relevant - IN NOW CRM valid'!$G$2:$G$2328,"UK",'Relevant - IN NOW CRM valid'!$M$2:$M$2328,"")+COUNTIFS('Relevant - IN NOW CRM unknown'!$T$2:$T$1227,$A76,'Relevant - IN NOW CRM unknown'!$G$2:$G$1227,"UK",'Relevant - IN NOW CRM unknown'!$M$2:$M$1227,"")+COUNTIFS('Relevant - Not CRM not valid'!$T$2:$T$416,$A76,'Relevant - Not CRM not valid'!$G$2:$G$416,"UK",'Relevant - Not CRM not valid'!$M$2:$M$416,"")+COUNTIFS('Relevant - In CRM not valid'!$T$2:$T$46,$A76,'Relevant - In CRM not valid'!$G$2:$G$46,"UK",'Relevant - In CRM not valid'!$M$2:$M$46,"")</f>
        <v>0</v>
      </c>
      <c r="M76" s="2">
        <f t="shared" si="2"/>
        <v>3</v>
      </c>
      <c r="N76" s="2">
        <f>COUNTIFS('Relevant - In CRM valid'!$T$2:$T$4699,$A76,'Relevant - In CRM valid'!$G$2:$G$4699,"UK",'Relevant - In CRM valid'!$Q$2:$Q$4699,"valid")+COUNTIFS('Relevant - In CRM unknown'!$T$2:$T$253,$A76,'Relevant - In CRM unknown'!$G$2:$G$253,"UK",'Relevant - In CRM unknown'!$Q$2:$Q$253,"valid")+COUNTIFS('Relevant - IN NOW CRM valid'!$T$2:$T$2328,$A76,'Relevant - IN NOW CRM valid'!$G$2:$G$2328,"UK",'Relevant - IN NOW CRM valid'!$Q$2:$Q$2328,"valid")+COUNTIFS('Relevant - IN NOW CRM unknown'!$T$2:$T$1227,$A76,'Relevant - IN NOW CRM unknown'!$G$2:$G$1227,"UK",'Relevant - IN NOW CRM unknown'!$Q$2:$Q$1227,"valid")+COUNTIFS('Relevant - Not CRM not valid'!$T$2:$T$416,$A76,'Relevant - Not CRM not valid'!$G$2:$G$416,"UK",'Relevant - Not CRM not valid'!$Q$2:$Q$416,"valid")+COUNTIFS('Relevant - In CRM not valid'!$T$2:$T$46,$A76,'Relevant - In CRM not valid'!$G$2:$G$46,"UK",'Relevant - In CRM not valid'!$Q$2:$Q$46,"valid")</f>
        <v>0</v>
      </c>
      <c r="O76" s="2" t="str">
        <f t="shared" si="3"/>
        <v/>
      </c>
    </row>
    <row r="77" spans="1:15" ht="15" customHeight="1">
      <c r="A77" s="2" t="s">
        <v>251</v>
      </c>
      <c r="B77" s="2" t="s">
        <v>252</v>
      </c>
      <c r="C77" s="2" t="s">
        <v>95</v>
      </c>
      <c r="D77" s="2" t="str">
        <f>IFERROR(INDEX('UK Target Institutions'!$D$2:$D$727,MATCH($A77,'UK Target Institutions'!$A$2:$A$727,0)),"")</f>
        <v>Yes</v>
      </c>
      <c r="E77" s="2">
        <f>COUNTIFS('Relevant - In CRM valid'!$T$2:$T$4699,$A77,'Relevant - In CRM valid'!$G$2:$G$4699,"UK")+COUNTIFS('Relevant - In CRM unknown'!$T$2:$T$253,$A77,'Relevant - In CRM unknown'!$G$2:$G$253,"UK")+COUNTIFS('Relevant - IN NOW CRM valid'!$T$2:$T$2328,$A77,'Relevant - IN NOW CRM valid'!$G$2:$G$2328,"UK")+COUNTIFS('Relevant - IN NOW CRM unknown'!$T$2:$T$1227,$A77,'Relevant - IN NOW CRM unknown'!$G$2:$G$1227,"UK")+COUNTIFS('Relevant - Not CRM not valid'!$T$2:$T$416,$A77,'Relevant - Not CRM not valid'!$G$2:$G$416,"UK")+COUNTIFS('Relevant - In CRM not valid'!$T$2:$T$46,$A77,'Relevant - In CRM not valid'!$G$2:$G$46,"UK")</f>
        <v>24</v>
      </c>
      <c r="F77" s="2">
        <f>COUNTIFS('Relevant - In CRM valid'!$T$2:$T$4699,$A77,'Relevant - In CRM valid'!$G$2:$G$4699,"UK",'Relevant - In CRM valid'!$M$2:$M$4699,"Research")+COUNTIFS('Relevant - In CRM unknown'!$T$2:$T$253,$A77,'Relevant - In CRM unknown'!$G$2:$G$253,"UK",'Relevant - In CRM unknown'!$M$2:$M$253,"Research")+COUNTIFS('Relevant - IN NOW CRM valid'!$T$2:$T$2328,$A77,'Relevant - IN NOW CRM valid'!$G$2:$G$2328,"UK",'Relevant - IN NOW CRM valid'!$M$2:$M$2328,"Research")+COUNTIFS('Relevant - IN NOW CRM unknown'!$T$2:$T$1227,$A77,'Relevant - IN NOW CRM unknown'!$G$2:$G$1227,"UK",'Relevant - IN NOW CRM unknown'!$M$2:$M$1227,"Research")+COUNTIFS('Relevant - Not CRM not valid'!$T$2:$T$416,$A77,'Relevant - Not CRM not valid'!$G$2:$G$416,"UK",'Relevant - Not CRM not valid'!$M$2:$M$416,"Research")+COUNTIFS('Relevant - In CRM not valid'!$T$2:$T$46,$A77,'Relevant - In CRM not valid'!$G$2:$G$46,"UK",'Relevant - In CRM not valid'!$M$2:$M$46,"Research")</f>
        <v>16</v>
      </c>
      <c r="G77" s="2">
        <f>COUNTIFS('Relevant - In CRM valid'!$T$2:$T$4699,$A77,'Relevant - In CRM valid'!$G$2:$G$4699,"UK",'Relevant - In CRM valid'!$M$2:$M$4699,"Research",'Relevant - In CRM valid'!$R$2:$R$4699,"Senior")+COUNTIFS('Relevant - In CRM unknown'!$T$2:$T$253,$A77,'Relevant - In CRM unknown'!$G$2:$G$253,"UK",'Relevant - In CRM unknown'!$M$2:$M$253,"Research",'Relevant - In CRM unknown'!$R$2:$R$253,"Senior")+COUNTIFS('Relevant - IN NOW CRM valid'!$T$2:$T$2328,$A77,'Relevant - IN NOW CRM valid'!$G$2:$G$2328,"UK",'Relevant - IN NOW CRM valid'!$M$2:$M$2328,"Research",'Relevant - IN NOW CRM valid'!$R$2:$R$2328,"Senior")+COUNTIFS('Relevant - IN NOW CRM unknown'!$T$2:$T$1227,$A77,'Relevant - IN NOW CRM unknown'!$G$2:$G$1227,"UK",'Relevant - IN NOW CRM unknown'!$M$2:$M$1227,"Research",'Relevant - IN NOW CRM unknown'!$R$2:$R$1227,"Senior")+COUNTIFS('Relevant - Not CRM not valid'!$T$2:$T$416,$A77,'Relevant - Not CRM not valid'!$G$2:$G$416,"UK",'Relevant - Not CRM not valid'!$M$2:$M$416,"Research",'Relevant - Not CRM not valid'!$R$2:$R$416,"Senior")+COUNTIFS('Relevant - In CRM not valid'!$T$2:$T$46,$A77,'Relevant - In CRM not valid'!$G$2:$G$46,"UK",'Relevant - In CRM not valid'!$M$2:$M$46,"Research",'Relevant - In CRM not valid'!$R$2:$R$46,"Senior")</f>
        <v>10</v>
      </c>
      <c r="H77" s="2">
        <f>COUNTIFS('Relevant - In CRM valid'!$T$2:$T$4699,$A77,'Relevant - In CRM valid'!$G$2:$G$4699,"UK",'Relevant - In CRM valid'!$M$2:$M$4699,"Research",'Relevant - In CRM valid'!$R$2:$R$4699,"Operational")+COUNTIFS('Relevant - In CRM unknown'!$T$2:$T$253,$A77,'Relevant - In CRM unknown'!$G$2:$G$253,"UK",'Relevant - In CRM unknown'!$M$2:$M$253,"Research",'Relevant - In CRM unknown'!$R$2:$R$253,"Operational")+COUNTIFS('Relevant - IN NOW CRM valid'!$T$2:$T$2328,$A77,'Relevant - IN NOW CRM valid'!$G$2:$G$2328,"UK",'Relevant - IN NOW CRM valid'!$M$2:$M$2328,"Research",'Relevant - IN NOW CRM valid'!$R$2:$R$2328,"Operational")+COUNTIFS('Relevant - IN NOW CRM unknown'!$T$2:$T$1227,$A77,'Relevant - IN NOW CRM unknown'!$G$2:$G$1227,"UK",'Relevant - IN NOW CRM unknown'!$M$2:$M$1227,"Research",'Relevant - IN NOW CRM unknown'!$R$2:$R$1227,"Operational")+COUNTIFS('Relevant - Not CRM not valid'!$T$2:$T$416,$A77,'Relevant - Not CRM not valid'!$G$2:$G$416,"UK",'Relevant - Not CRM not valid'!$M$2:$M$416,"Research",'Relevant - Not CRM not valid'!$R$2:$R$416,"Operational")+COUNTIFS('Relevant - In CRM not valid'!$T$2:$T$46,$A77,'Relevant - In CRM not valid'!$G$2:$G$46,"UK",'Relevant - In CRM not valid'!$M$2:$M$46,"Research",'Relevant - In CRM not valid'!$R$2:$R$46,"Operational")</f>
        <v>5</v>
      </c>
      <c r="I77" s="2">
        <f>COUNTIFS('Relevant - In CRM valid'!$T$2:$T$4699,$A77,'Relevant - In CRM valid'!$G$2:$G$4699,"UK",'Relevant - In CRM valid'!$M$2:$M$4699,"Research",'Relevant - In CRM valid'!$R$2:$R$4699,"Academic")+COUNTIFS('Relevant - In CRM unknown'!$T$2:$T$253,$A77,'Relevant - In CRM unknown'!$G$2:$G$253,"UK",'Relevant - In CRM unknown'!$M$2:$M$253,"Research",'Relevant - In CRM unknown'!$R$2:$R$253,"Academic")+COUNTIFS('Relevant - IN NOW CRM valid'!$T$2:$T$2328,$A77,'Relevant - IN NOW CRM valid'!$G$2:$G$2328,"UK",'Relevant - IN NOW CRM valid'!$M$2:$M$2328,"Research",'Relevant - IN NOW CRM valid'!$R$2:$R$2328,"Academic")+COUNTIFS('Relevant - IN NOW CRM unknown'!$T$2:$T$1227,$A77,'Relevant - IN NOW CRM unknown'!$G$2:$G$1227,"UK",'Relevant - IN NOW CRM unknown'!$M$2:$M$1227,"Research",'Relevant - IN NOW CRM unknown'!$R$2:$R$1227,"Academic")+COUNTIFS('Relevant - Not CRM not valid'!$T$2:$T$416,$A77,'Relevant - Not CRM not valid'!$G$2:$G$416,"UK",'Relevant - Not CRM not valid'!$M$2:$M$416,"Research",'Relevant - Not CRM not valid'!$R$2:$R$416,"Academic")+COUNTIFS('Relevant - In CRM not valid'!$T$2:$T$46,$A77,'Relevant - In CRM not valid'!$G$2:$G$46,"UK",'Relevant - In CRM not valid'!$M$2:$M$46,"Research",'Relevant - In CRM not valid'!$R$2:$R$46,"Academic")</f>
        <v>1</v>
      </c>
      <c r="J77" s="2">
        <f>COUNTIFS('Relevant - In CRM valid'!$T$2:$T$4699,$A77,'Relevant - In CRM valid'!$G$2:$G$4699,"UK",'Relevant - In CRM valid'!$M$2:$M$4699,"Finance")+COUNTIFS('Relevant - In CRM unknown'!$T$2:$T$253,$A77,'Relevant - In CRM unknown'!$G$2:$G$253,"UK",'Relevant - In CRM unknown'!$M$2:$M$253,"Finance")+COUNTIFS('Relevant - IN NOW CRM valid'!$T$2:$T$2328,$A77,'Relevant - IN NOW CRM valid'!$G$2:$G$2328,"UK",'Relevant - IN NOW CRM valid'!$M$2:$M$2328,"Finance")+COUNTIFS('Relevant - IN NOW CRM unknown'!$T$2:$T$1227,$A77,'Relevant - IN NOW CRM unknown'!$G$2:$G$1227,"UK",'Relevant - IN NOW CRM unknown'!$M$2:$M$1227,"Finance")+COUNTIFS('Relevant - Not CRM not valid'!$T$2:$T$416,$A77,'Relevant - Not CRM not valid'!$G$2:$G$416,"UK",'Relevant - Not CRM not valid'!$M$2:$M$416,"Finance")+COUNTIFS('Relevant - In CRM not valid'!$T$2:$T$46,$A77,'Relevant - In CRM not valid'!$G$2:$G$46,"UK",'Relevant - In CRM not valid'!$M$2:$M$46,"Finance")</f>
        <v>5</v>
      </c>
      <c r="K77" s="2">
        <f>COUNTIFS('Relevant - In CRM valid'!$T$2:$T$4699,$A77,'Relevant - In CRM valid'!$G$2:$G$4699,"UK",'Relevant - In CRM valid'!$M$2:$M$4699,"IT/Systems")+COUNTIFS('Relevant - In CRM unknown'!$T$2:$T$253,$A77,'Relevant - In CRM unknown'!$G$2:$G$253,"UK",'Relevant - In CRM unknown'!$M$2:$M$253,"IT/Systems")+COUNTIFS('Relevant - IN NOW CRM valid'!$T$2:$T$2328,$A77,'Relevant - IN NOW CRM valid'!$G$2:$G$2328,"UK",'Relevant - IN NOW CRM valid'!$M$2:$M$2328,"IT/Systems")+COUNTIFS('Relevant - IN NOW CRM unknown'!$T$2:$T$1227,$A77,'Relevant - IN NOW CRM unknown'!$G$2:$G$1227,"UK",'Relevant - IN NOW CRM unknown'!$M$2:$M$1227,"IT/Systems")+COUNTIFS('Relevant - Not CRM not valid'!$T$2:$T$416,$A77,'Relevant - Not CRM not valid'!$G$2:$G$416,"UK",'Relevant - Not CRM not valid'!$M$2:$M$416,"IT/Systems")+COUNTIFS('Relevant - In CRM not valid'!$T$2:$T$46,$A77,'Relevant - In CRM not valid'!$G$2:$G$46,"UK",'Relevant - In CRM not valid'!$M$2:$M$46,"IT/Systems")</f>
        <v>1</v>
      </c>
      <c r="L77" s="2">
        <f>COUNTIFS('Relevant - In CRM valid'!$T$2:$T$4699,$A77,'Relevant - In CRM valid'!$G$2:$G$4699,"UK",'Relevant - In CRM valid'!$M$2:$M$4699,"")+COUNTIFS('Relevant - In CRM unknown'!$T$2:$T$253,$A77,'Relevant - In CRM unknown'!$G$2:$G$253,"UK",'Relevant - In CRM unknown'!$M$2:$M$253,"")+COUNTIFS('Relevant - IN NOW CRM valid'!$T$2:$T$2328,$A77,'Relevant - IN NOW CRM valid'!$G$2:$G$2328,"UK",'Relevant - IN NOW CRM valid'!$M$2:$M$2328,"")+COUNTIFS('Relevant - IN NOW CRM unknown'!$T$2:$T$1227,$A77,'Relevant - IN NOW CRM unknown'!$G$2:$G$1227,"UK",'Relevant - IN NOW CRM unknown'!$M$2:$M$1227,"")+COUNTIFS('Relevant - Not CRM not valid'!$T$2:$T$416,$A77,'Relevant - Not CRM not valid'!$G$2:$G$416,"UK",'Relevant - Not CRM not valid'!$M$2:$M$416,"")+COUNTIFS('Relevant - In CRM not valid'!$T$2:$T$46,$A77,'Relevant - In CRM not valid'!$G$2:$G$46,"UK",'Relevant - In CRM not valid'!$M$2:$M$46,"")</f>
        <v>0</v>
      </c>
      <c r="M77" s="2">
        <f t="shared" si="2"/>
        <v>3</v>
      </c>
      <c r="N77" s="2">
        <f>COUNTIFS('Relevant - In CRM valid'!$T$2:$T$4699,$A77,'Relevant - In CRM valid'!$G$2:$G$4699,"UK",'Relevant - In CRM valid'!$Q$2:$Q$4699,"valid")+COUNTIFS('Relevant - In CRM unknown'!$T$2:$T$253,$A77,'Relevant - In CRM unknown'!$G$2:$G$253,"UK",'Relevant - In CRM unknown'!$Q$2:$Q$253,"valid")+COUNTIFS('Relevant - IN NOW CRM valid'!$T$2:$T$2328,$A77,'Relevant - IN NOW CRM valid'!$G$2:$G$2328,"UK",'Relevant - IN NOW CRM valid'!$Q$2:$Q$2328,"valid")+COUNTIFS('Relevant - IN NOW CRM unknown'!$T$2:$T$1227,$A77,'Relevant - IN NOW CRM unknown'!$G$2:$G$1227,"UK",'Relevant - IN NOW CRM unknown'!$Q$2:$Q$1227,"valid")+COUNTIFS('Relevant - Not CRM not valid'!$T$2:$T$416,$A77,'Relevant - Not CRM not valid'!$G$2:$G$416,"UK",'Relevant - Not CRM not valid'!$Q$2:$Q$416,"valid")+COUNTIFS('Relevant - In CRM not valid'!$T$2:$T$46,$A77,'Relevant - In CRM not valid'!$G$2:$G$46,"UK",'Relevant - In CRM not valid'!$Q$2:$Q$46,"valid")</f>
        <v>24</v>
      </c>
      <c r="O77" s="2" t="str">
        <f t="shared" si="3"/>
        <v/>
      </c>
    </row>
    <row r="78" spans="1:15" ht="15" customHeight="1">
      <c r="A78" s="2" t="s">
        <v>253</v>
      </c>
      <c r="B78" s="2" t="s">
        <v>254</v>
      </c>
      <c r="C78" s="2" t="s">
        <v>95</v>
      </c>
      <c r="D78" s="2" t="str">
        <f>IFERROR(INDEX('UK Target Institutions'!$D$2:$D$727,MATCH($A78,'UK Target Institutions'!$A$2:$A$727,0)),"")</f>
        <v>Yes</v>
      </c>
      <c r="E78" s="2">
        <f>COUNTIFS('Relevant - In CRM valid'!$T$2:$T$4699,$A78,'Relevant - In CRM valid'!$G$2:$G$4699,"UK")+COUNTIFS('Relevant - In CRM unknown'!$T$2:$T$253,$A78,'Relevant - In CRM unknown'!$G$2:$G$253,"UK")+COUNTIFS('Relevant - IN NOW CRM valid'!$T$2:$T$2328,$A78,'Relevant - IN NOW CRM valid'!$G$2:$G$2328,"UK")+COUNTIFS('Relevant - IN NOW CRM unknown'!$T$2:$T$1227,$A78,'Relevant - IN NOW CRM unknown'!$G$2:$G$1227,"UK")+COUNTIFS('Relevant - Not CRM not valid'!$T$2:$T$416,$A78,'Relevant - Not CRM not valid'!$G$2:$G$416,"UK")+COUNTIFS('Relevant - In CRM not valid'!$T$2:$T$46,$A78,'Relevant - In CRM not valid'!$G$2:$G$46,"UK")</f>
        <v>25</v>
      </c>
      <c r="F78" s="2">
        <f>COUNTIFS('Relevant - In CRM valid'!$T$2:$T$4699,$A78,'Relevant - In CRM valid'!$G$2:$G$4699,"UK",'Relevant - In CRM valid'!$M$2:$M$4699,"Research")+COUNTIFS('Relevant - In CRM unknown'!$T$2:$T$253,$A78,'Relevant - In CRM unknown'!$G$2:$G$253,"UK",'Relevant - In CRM unknown'!$M$2:$M$253,"Research")+COUNTIFS('Relevant - IN NOW CRM valid'!$T$2:$T$2328,$A78,'Relevant - IN NOW CRM valid'!$G$2:$G$2328,"UK",'Relevant - IN NOW CRM valid'!$M$2:$M$2328,"Research")+COUNTIFS('Relevant - IN NOW CRM unknown'!$T$2:$T$1227,$A78,'Relevant - IN NOW CRM unknown'!$G$2:$G$1227,"UK",'Relevant - IN NOW CRM unknown'!$M$2:$M$1227,"Research")+COUNTIFS('Relevant - Not CRM not valid'!$T$2:$T$416,$A78,'Relevant - Not CRM not valid'!$G$2:$G$416,"UK",'Relevant - Not CRM not valid'!$M$2:$M$416,"Research")+COUNTIFS('Relevant - In CRM not valid'!$T$2:$T$46,$A78,'Relevant - In CRM not valid'!$G$2:$G$46,"UK",'Relevant - In CRM not valid'!$M$2:$M$46,"Research")</f>
        <v>19</v>
      </c>
      <c r="G78" s="2">
        <f>COUNTIFS('Relevant - In CRM valid'!$T$2:$T$4699,$A78,'Relevant - In CRM valid'!$G$2:$G$4699,"UK",'Relevant - In CRM valid'!$M$2:$M$4699,"Research",'Relevant - In CRM valid'!$R$2:$R$4699,"Senior")+COUNTIFS('Relevant - In CRM unknown'!$T$2:$T$253,$A78,'Relevant - In CRM unknown'!$G$2:$G$253,"UK",'Relevant - In CRM unknown'!$M$2:$M$253,"Research",'Relevant - In CRM unknown'!$R$2:$R$253,"Senior")+COUNTIFS('Relevant - IN NOW CRM valid'!$T$2:$T$2328,$A78,'Relevant - IN NOW CRM valid'!$G$2:$G$2328,"UK",'Relevant - IN NOW CRM valid'!$M$2:$M$2328,"Research",'Relevant - IN NOW CRM valid'!$R$2:$R$2328,"Senior")+COUNTIFS('Relevant - IN NOW CRM unknown'!$T$2:$T$1227,$A78,'Relevant - IN NOW CRM unknown'!$G$2:$G$1227,"UK",'Relevant - IN NOW CRM unknown'!$M$2:$M$1227,"Research",'Relevant - IN NOW CRM unknown'!$R$2:$R$1227,"Senior")+COUNTIFS('Relevant - Not CRM not valid'!$T$2:$T$416,$A78,'Relevant - Not CRM not valid'!$G$2:$G$416,"UK",'Relevant - Not CRM not valid'!$M$2:$M$416,"Research",'Relevant - Not CRM not valid'!$R$2:$R$416,"Senior")+COUNTIFS('Relevant - In CRM not valid'!$T$2:$T$46,$A78,'Relevant - In CRM not valid'!$G$2:$G$46,"UK",'Relevant - In CRM not valid'!$M$2:$M$46,"Research",'Relevant - In CRM not valid'!$R$2:$R$46,"Senior")</f>
        <v>12</v>
      </c>
      <c r="H78" s="2">
        <f>COUNTIFS('Relevant - In CRM valid'!$T$2:$T$4699,$A78,'Relevant - In CRM valid'!$G$2:$G$4699,"UK",'Relevant - In CRM valid'!$M$2:$M$4699,"Research",'Relevant - In CRM valid'!$R$2:$R$4699,"Operational")+COUNTIFS('Relevant - In CRM unknown'!$T$2:$T$253,$A78,'Relevant - In CRM unknown'!$G$2:$G$253,"UK",'Relevant - In CRM unknown'!$M$2:$M$253,"Research",'Relevant - In CRM unknown'!$R$2:$R$253,"Operational")+COUNTIFS('Relevant - IN NOW CRM valid'!$T$2:$T$2328,$A78,'Relevant - IN NOW CRM valid'!$G$2:$G$2328,"UK",'Relevant - IN NOW CRM valid'!$M$2:$M$2328,"Research",'Relevant - IN NOW CRM valid'!$R$2:$R$2328,"Operational")+COUNTIFS('Relevant - IN NOW CRM unknown'!$T$2:$T$1227,$A78,'Relevant - IN NOW CRM unknown'!$G$2:$G$1227,"UK",'Relevant - IN NOW CRM unknown'!$M$2:$M$1227,"Research",'Relevant - IN NOW CRM unknown'!$R$2:$R$1227,"Operational")+COUNTIFS('Relevant - Not CRM not valid'!$T$2:$T$416,$A78,'Relevant - Not CRM not valid'!$G$2:$G$416,"UK",'Relevant - Not CRM not valid'!$M$2:$M$416,"Research",'Relevant - Not CRM not valid'!$R$2:$R$416,"Operational")+COUNTIFS('Relevant - In CRM not valid'!$T$2:$T$46,$A78,'Relevant - In CRM not valid'!$G$2:$G$46,"UK",'Relevant - In CRM not valid'!$M$2:$M$46,"Research",'Relevant - In CRM not valid'!$R$2:$R$46,"Operational")</f>
        <v>6</v>
      </c>
      <c r="I78" s="2">
        <f>COUNTIFS('Relevant - In CRM valid'!$T$2:$T$4699,$A78,'Relevant - In CRM valid'!$G$2:$G$4699,"UK",'Relevant - In CRM valid'!$M$2:$M$4699,"Research",'Relevant - In CRM valid'!$R$2:$R$4699,"Academic")+COUNTIFS('Relevant - In CRM unknown'!$T$2:$T$253,$A78,'Relevant - In CRM unknown'!$G$2:$G$253,"UK",'Relevant - In CRM unknown'!$M$2:$M$253,"Research",'Relevant - In CRM unknown'!$R$2:$R$253,"Academic")+COUNTIFS('Relevant - IN NOW CRM valid'!$T$2:$T$2328,$A78,'Relevant - IN NOW CRM valid'!$G$2:$G$2328,"UK",'Relevant - IN NOW CRM valid'!$M$2:$M$2328,"Research",'Relevant - IN NOW CRM valid'!$R$2:$R$2328,"Academic")+COUNTIFS('Relevant - IN NOW CRM unknown'!$T$2:$T$1227,$A78,'Relevant - IN NOW CRM unknown'!$G$2:$G$1227,"UK",'Relevant - IN NOW CRM unknown'!$M$2:$M$1227,"Research",'Relevant - IN NOW CRM unknown'!$R$2:$R$1227,"Academic")+COUNTIFS('Relevant - Not CRM not valid'!$T$2:$T$416,$A78,'Relevant - Not CRM not valid'!$G$2:$G$416,"UK",'Relevant - Not CRM not valid'!$M$2:$M$416,"Research",'Relevant - Not CRM not valid'!$R$2:$R$416,"Academic")+COUNTIFS('Relevant - In CRM not valid'!$T$2:$T$46,$A78,'Relevant - In CRM not valid'!$G$2:$G$46,"UK",'Relevant - In CRM not valid'!$M$2:$M$46,"Research",'Relevant - In CRM not valid'!$R$2:$R$46,"Academic")</f>
        <v>1</v>
      </c>
      <c r="J78" s="2">
        <f>COUNTIFS('Relevant - In CRM valid'!$T$2:$T$4699,$A78,'Relevant - In CRM valid'!$G$2:$G$4699,"UK",'Relevant - In CRM valid'!$M$2:$M$4699,"Finance")+COUNTIFS('Relevant - In CRM unknown'!$T$2:$T$253,$A78,'Relevant - In CRM unknown'!$G$2:$G$253,"UK",'Relevant - In CRM unknown'!$M$2:$M$253,"Finance")+COUNTIFS('Relevant - IN NOW CRM valid'!$T$2:$T$2328,$A78,'Relevant - IN NOW CRM valid'!$G$2:$G$2328,"UK",'Relevant - IN NOW CRM valid'!$M$2:$M$2328,"Finance")+COUNTIFS('Relevant - IN NOW CRM unknown'!$T$2:$T$1227,$A78,'Relevant - IN NOW CRM unknown'!$G$2:$G$1227,"UK",'Relevant - IN NOW CRM unknown'!$M$2:$M$1227,"Finance")+COUNTIFS('Relevant - Not CRM not valid'!$T$2:$T$416,$A78,'Relevant - Not CRM not valid'!$G$2:$G$416,"UK",'Relevant - Not CRM not valid'!$M$2:$M$416,"Finance")+COUNTIFS('Relevant - In CRM not valid'!$T$2:$T$46,$A78,'Relevant - In CRM not valid'!$G$2:$G$46,"UK",'Relevant - In CRM not valid'!$M$2:$M$46,"Finance")</f>
        <v>4</v>
      </c>
      <c r="K78" s="2">
        <f>COUNTIFS('Relevant - In CRM valid'!$T$2:$T$4699,$A78,'Relevant - In CRM valid'!$G$2:$G$4699,"UK",'Relevant - In CRM valid'!$M$2:$M$4699,"IT/Systems")+COUNTIFS('Relevant - In CRM unknown'!$T$2:$T$253,$A78,'Relevant - In CRM unknown'!$G$2:$G$253,"UK",'Relevant - In CRM unknown'!$M$2:$M$253,"IT/Systems")+COUNTIFS('Relevant - IN NOW CRM valid'!$T$2:$T$2328,$A78,'Relevant - IN NOW CRM valid'!$G$2:$G$2328,"UK",'Relevant - IN NOW CRM valid'!$M$2:$M$2328,"IT/Systems")+COUNTIFS('Relevant - IN NOW CRM unknown'!$T$2:$T$1227,$A78,'Relevant - IN NOW CRM unknown'!$G$2:$G$1227,"UK",'Relevant - IN NOW CRM unknown'!$M$2:$M$1227,"IT/Systems")+COUNTIFS('Relevant - Not CRM not valid'!$T$2:$T$416,$A78,'Relevant - Not CRM not valid'!$G$2:$G$416,"UK",'Relevant - Not CRM not valid'!$M$2:$M$416,"IT/Systems")+COUNTIFS('Relevant - In CRM not valid'!$T$2:$T$46,$A78,'Relevant - In CRM not valid'!$G$2:$G$46,"UK",'Relevant - In CRM not valid'!$M$2:$M$46,"IT/Systems")</f>
        <v>2</v>
      </c>
      <c r="L78" s="2">
        <f>COUNTIFS('Relevant - In CRM valid'!$T$2:$T$4699,$A78,'Relevant - In CRM valid'!$G$2:$G$4699,"UK",'Relevant - In CRM valid'!$M$2:$M$4699,"")+COUNTIFS('Relevant - In CRM unknown'!$T$2:$T$253,$A78,'Relevant - In CRM unknown'!$G$2:$G$253,"UK",'Relevant - In CRM unknown'!$M$2:$M$253,"")+COUNTIFS('Relevant - IN NOW CRM valid'!$T$2:$T$2328,$A78,'Relevant - IN NOW CRM valid'!$G$2:$G$2328,"UK",'Relevant - IN NOW CRM valid'!$M$2:$M$2328,"")+COUNTIFS('Relevant - IN NOW CRM unknown'!$T$2:$T$1227,$A78,'Relevant - IN NOW CRM unknown'!$G$2:$G$1227,"UK",'Relevant - IN NOW CRM unknown'!$M$2:$M$1227,"")+COUNTIFS('Relevant - Not CRM not valid'!$T$2:$T$416,$A78,'Relevant - Not CRM not valid'!$G$2:$G$416,"UK",'Relevant - Not CRM not valid'!$M$2:$M$416,"")+COUNTIFS('Relevant - In CRM not valid'!$T$2:$T$46,$A78,'Relevant - In CRM not valid'!$G$2:$G$46,"UK",'Relevant - In CRM not valid'!$M$2:$M$46,"")</f>
        <v>0</v>
      </c>
      <c r="M78" s="2">
        <f t="shared" si="2"/>
        <v>3</v>
      </c>
      <c r="N78" s="2">
        <f>COUNTIFS('Relevant - In CRM valid'!$T$2:$T$4699,$A78,'Relevant - In CRM valid'!$G$2:$G$4699,"UK",'Relevant - In CRM valid'!$Q$2:$Q$4699,"valid")+COUNTIFS('Relevant - In CRM unknown'!$T$2:$T$253,$A78,'Relevant - In CRM unknown'!$G$2:$G$253,"UK",'Relevant - In CRM unknown'!$Q$2:$Q$253,"valid")+COUNTIFS('Relevant - IN NOW CRM valid'!$T$2:$T$2328,$A78,'Relevant - IN NOW CRM valid'!$G$2:$G$2328,"UK",'Relevant - IN NOW CRM valid'!$Q$2:$Q$2328,"valid")+COUNTIFS('Relevant - IN NOW CRM unknown'!$T$2:$T$1227,$A78,'Relevant - IN NOW CRM unknown'!$G$2:$G$1227,"UK",'Relevant - IN NOW CRM unknown'!$Q$2:$Q$1227,"valid")+COUNTIFS('Relevant - Not CRM not valid'!$T$2:$T$416,$A78,'Relevant - Not CRM not valid'!$G$2:$G$416,"UK",'Relevant - Not CRM not valid'!$Q$2:$Q$416,"valid")+COUNTIFS('Relevant - In CRM not valid'!$T$2:$T$46,$A78,'Relevant - In CRM not valid'!$G$2:$G$46,"UK",'Relevant - In CRM not valid'!$Q$2:$Q$46,"valid")</f>
        <v>21</v>
      </c>
      <c r="O78" s="2" t="str">
        <f t="shared" si="3"/>
        <v/>
      </c>
    </row>
    <row r="79" spans="1:15" ht="15" customHeight="1">
      <c r="A79" s="2" t="s">
        <v>255</v>
      </c>
      <c r="B79" s="2" t="s">
        <v>256</v>
      </c>
      <c r="C79" s="2" t="s">
        <v>95</v>
      </c>
      <c r="D79" s="2" t="str">
        <f>IFERROR(INDEX('UK Target Institutions'!$D$2:$D$727,MATCH($A79,'UK Target Institutions'!$A$2:$A$727,0)),"")</f>
        <v>Yes</v>
      </c>
      <c r="E79" s="2">
        <f>COUNTIFS('Relevant - In CRM valid'!$T$2:$T$4699,$A79,'Relevant - In CRM valid'!$G$2:$G$4699,"UK")+COUNTIFS('Relevant - In CRM unknown'!$T$2:$T$253,$A79,'Relevant - In CRM unknown'!$G$2:$G$253,"UK")+COUNTIFS('Relevant - IN NOW CRM valid'!$T$2:$T$2328,$A79,'Relevant - IN NOW CRM valid'!$G$2:$G$2328,"UK")+COUNTIFS('Relevant - IN NOW CRM unknown'!$T$2:$T$1227,$A79,'Relevant - IN NOW CRM unknown'!$G$2:$G$1227,"UK")+COUNTIFS('Relevant - Not CRM not valid'!$T$2:$T$416,$A79,'Relevant - Not CRM not valid'!$G$2:$G$416,"UK")+COUNTIFS('Relevant - In CRM not valid'!$T$2:$T$46,$A79,'Relevant - In CRM not valid'!$G$2:$G$46,"UK")</f>
        <v>22</v>
      </c>
      <c r="F79" s="2">
        <f>COUNTIFS('Relevant - In CRM valid'!$T$2:$T$4699,$A79,'Relevant - In CRM valid'!$G$2:$G$4699,"UK",'Relevant - In CRM valid'!$M$2:$M$4699,"Research")+COUNTIFS('Relevant - In CRM unknown'!$T$2:$T$253,$A79,'Relevant - In CRM unknown'!$G$2:$G$253,"UK",'Relevant - In CRM unknown'!$M$2:$M$253,"Research")+COUNTIFS('Relevant - IN NOW CRM valid'!$T$2:$T$2328,$A79,'Relevant - IN NOW CRM valid'!$G$2:$G$2328,"UK",'Relevant - IN NOW CRM valid'!$M$2:$M$2328,"Research")+COUNTIFS('Relevant - IN NOW CRM unknown'!$T$2:$T$1227,$A79,'Relevant - IN NOW CRM unknown'!$G$2:$G$1227,"UK",'Relevant - IN NOW CRM unknown'!$M$2:$M$1227,"Research")+COUNTIFS('Relevant - Not CRM not valid'!$T$2:$T$416,$A79,'Relevant - Not CRM not valid'!$G$2:$G$416,"UK",'Relevant - Not CRM not valid'!$M$2:$M$416,"Research")+COUNTIFS('Relevant - In CRM not valid'!$T$2:$T$46,$A79,'Relevant - In CRM not valid'!$G$2:$G$46,"UK",'Relevant - In CRM not valid'!$M$2:$M$46,"Research")</f>
        <v>13</v>
      </c>
      <c r="G79" s="2">
        <f>COUNTIFS('Relevant - In CRM valid'!$T$2:$T$4699,$A79,'Relevant - In CRM valid'!$G$2:$G$4699,"UK",'Relevant - In CRM valid'!$M$2:$M$4699,"Research",'Relevant - In CRM valid'!$R$2:$R$4699,"Senior")+COUNTIFS('Relevant - In CRM unknown'!$T$2:$T$253,$A79,'Relevant - In CRM unknown'!$G$2:$G$253,"UK",'Relevant - In CRM unknown'!$M$2:$M$253,"Research",'Relevant - In CRM unknown'!$R$2:$R$253,"Senior")+COUNTIFS('Relevant - IN NOW CRM valid'!$T$2:$T$2328,$A79,'Relevant - IN NOW CRM valid'!$G$2:$G$2328,"UK",'Relevant - IN NOW CRM valid'!$M$2:$M$2328,"Research",'Relevant - IN NOW CRM valid'!$R$2:$R$2328,"Senior")+COUNTIFS('Relevant - IN NOW CRM unknown'!$T$2:$T$1227,$A79,'Relevant - IN NOW CRM unknown'!$G$2:$G$1227,"UK",'Relevant - IN NOW CRM unknown'!$M$2:$M$1227,"Research",'Relevant - IN NOW CRM unknown'!$R$2:$R$1227,"Senior")+COUNTIFS('Relevant - Not CRM not valid'!$T$2:$T$416,$A79,'Relevant - Not CRM not valid'!$G$2:$G$416,"UK",'Relevant - Not CRM not valid'!$M$2:$M$416,"Research",'Relevant - Not CRM not valid'!$R$2:$R$416,"Senior")+COUNTIFS('Relevant - In CRM not valid'!$T$2:$T$46,$A79,'Relevant - In CRM not valid'!$G$2:$G$46,"UK",'Relevant - In CRM not valid'!$M$2:$M$46,"Research",'Relevant - In CRM not valid'!$R$2:$R$46,"Senior")</f>
        <v>7</v>
      </c>
      <c r="H79" s="2">
        <f>COUNTIFS('Relevant - In CRM valid'!$T$2:$T$4699,$A79,'Relevant - In CRM valid'!$G$2:$G$4699,"UK",'Relevant - In CRM valid'!$M$2:$M$4699,"Research",'Relevant - In CRM valid'!$R$2:$R$4699,"Operational")+COUNTIFS('Relevant - In CRM unknown'!$T$2:$T$253,$A79,'Relevant - In CRM unknown'!$G$2:$G$253,"UK",'Relevant - In CRM unknown'!$M$2:$M$253,"Research",'Relevant - In CRM unknown'!$R$2:$R$253,"Operational")+COUNTIFS('Relevant - IN NOW CRM valid'!$T$2:$T$2328,$A79,'Relevant - IN NOW CRM valid'!$G$2:$G$2328,"UK",'Relevant - IN NOW CRM valid'!$M$2:$M$2328,"Research",'Relevant - IN NOW CRM valid'!$R$2:$R$2328,"Operational")+COUNTIFS('Relevant - IN NOW CRM unknown'!$T$2:$T$1227,$A79,'Relevant - IN NOW CRM unknown'!$G$2:$G$1227,"UK",'Relevant - IN NOW CRM unknown'!$M$2:$M$1227,"Research",'Relevant - IN NOW CRM unknown'!$R$2:$R$1227,"Operational")+COUNTIFS('Relevant - Not CRM not valid'!$T$2:$T$416,$A79,'Relevant - Not CRM not valid'!$G$2:$G$416,"UK",'Relevant - Not CRM not valid'!$M$2:$M$416,"Research",'Relevant - Not CRM not valid'!$R$2:$R$416,"Operational")+COUNTIFS('Relevant - In CRM not valid'!$T$2:$T$46,$A79,'Relevant - In CRM not valid'!$G$2:$G$46,"UK",'Relevant - In CRM not valid'!$M$2:$M$46,"Research",'Relevant - In CRM not valid'!$R$2:$R$46,"Operational")</f>
        <v>5</v>
      </c>
      <c r="I79" s="2">
        <f>COUNTIFS('Relevant - In CRM valid'!$T$2:$T$4699,$A79,'Relevant - In CRM valid'!$G$2:$G$4699,"UK",'Relevant - In CRM valid'!$M$2:$M$4699,"Research",'Relevant - In CRM valid'!$R$2:$R$4699,"Academic")+COUNTIFS('Relevant - In CRM unknown'!$T$2:$T$253,$A79,'Relevant - In CRM unknown'!$G$2:$G$253,"UK",'Relevant - In CRM unknown'!$M$2:$M$253,"Research",'Relevant - In CRM unknown'!$R$2:$R$253,"Academic")+COUNTIFS('Relevant - IN NOW CRM valid'!$T$2:$T$2328,$A79,'Relevant - IN NOW CRM valid'!$G$2:$G$2328,"UK",'Relevant - IN NOW CRM valid'!$M$2:$M$2328,"Research",'Relevant - IN NOW CRM valid'!$R$2:$R$2328,"Academic")+COUNTIFS('Relevant - IN NOW CRM unknown'!$T$2:$T$1227,$A79,'Relevant - IN NOW CRM unknown'!$G$2:$G$1227,"UK",'Relevant - IN NOW CRM unknown'!$M$2:$M$1227,"Research",'Relevant - IN NOW CRM unknown'!$R$2:$R$1227,"Academic")+COUNTIFS('Relevant - Not CRM not valid'!$T$2:$T$416,$A79,'Relevant - Not CRM not valid'!$G$2:$G$416,"UK",'Relevant - Not CRM not valid'!$M$2:$M$416,"Research",'Relevant - Not CRM not valid'!$R$2:$R$416,"Academic")+COUNTIFS('Relevant - In CRM not valid'!$T$2:$T$46,$A79,'Relevant - In CRM not valid'!$G$2:$G$46,"UK",'Relevant - In CRM not valid'!$M$2:$M$46,"Research",'Relevant - In CRM not valid'!$R$2:$R$46,"Academic")</f>
        <v>1</v>
      </c>
      <c r="J79" s="2">
        <f>COUNTIFS('Relevant - In CRM valid'!$T$2:$T$4699,$A79,'Relevant - In CRM valid'!$G$2:$G$4699,"UK",'Relevant - In CRM valid'!$M$2:$M$4699,"Finance")+COUNTIFS('Relevant - In CRM unknown'!$T$2:$T$253,$A79,'Relevant - In CRM unknown'!$G$2:$G$253,"UK",'Relevant - In CRM unknown'!$M$2:$M$253,"Finance")+COUNTIFS('Relevant - IN NOW CRM valid'!$T$2:$T$2328,$A79,'Relevant - IN NOW CRM valid'!$G$2:$G$2328,"UK",'Relevant - IN NOW CRM valid'!$M$2:$M$2328,"Finance")+COUNTIFS('Relevant - IN NOW CRM unknown'!$T$2:$T$1227,$A79,'Relevant - IN NOW CRM unknown'!$G$2:$G$1227,"UK",'Relevant - IN NOW CRM unknown'!$M$2:$M$1227,"Finance")+COUNTIFS('Relevant - Not CRM not valid'!$T$2:$T$416,$A79,'Relevant - Not CRM not valid'!$G$2:$G$416,"UK",'Relevant - Not CRM not valid'!$M$2:$M$416,"Finance")+COUNTIFS('Relevant - In CRM not valid'!$T$2:$T$46,$A79,'Relevant - In CRM not valid'!$G$2:$G$46,"UK",'Relevant - In CRM not valid'!$M$2:$M$46,"Finance")</f>
        <v>4</v>
      </c>
      <c r="K79" s="2">
        <f>COUNTIFS('Relevant - In CRM valid'!$T$2:$T$4699,$A79,'Relevant - In CRM valid'!$G$2:$G$4699,"UK",'Relevant - In CRM valid'!$M$2:$M$4699,"IT/Systems")+COUNTIFS('Relevant - In CRM unknown'!$T$2:$T$253,$A79,'Relevant - In CRM unknown'!$G$2:$G$253,"UK",'Relevant - In CRM unknown'!$M$2:$M$253,"IT/Systems")+COUNTIFS('Relevant - IN NOW CRM valid'!$T$2:$T$2328,$A79,'Relevant - IN NOW CRM valid'!$G$2:$G$2328,"UK",'Relevant - IN NOW CRM valid'!$M$2:$M$2328,"IT/Systems")+COUNTIFS('Relevant - IN NOW CRM unknown'!$T$2:$T$1227,$A79,'Relevant - IN NOW CRM unknown'!$G$2:$G$1227,"UK",'Relevant - IN NOW CRM unknown'!$M$2:$M$1227,"IT/Systems")+COUNTIFS('Relevant - Not CRM not valid'!$T$2:$T$416,$A79,'Relevant - Not CRM not valid'!$G$2:$G$416,"UK",'Relevant - Not CRM not valid'!$M$2:$M$416,"IT/Systems")+COUNTIFS('Relevant - In CRM not valid'!$T$2:$T$46,$A79,'Relevant - In CRM not valid'!$G$2:$G$46,"UK",'Relevant - In CRM not valid'!$M$2:$M$46,"IT/Systems")</f>
        <v>4</v>
      </c>
      <c r="L79" s="2">
        <f>COUNTIFS('Relevant - In CRM valid'!$T$2:$T$4699,$A79,'Relevant - In CRM valid'!$G$2:$G$4699,"UK",'Relevant - In CRM valid'!$M$2:$M$4699,"")+COUNTIFS('Relevant - In CRM unknown'!$T$2:$T$253,$A79,'Relevant - In CRM unknown'!$G$2:$G$253,"UK",'Relevant - In CRM unknown'!$M$2:$M$253,"")+COUNTIFS('Relevant - IN NOW CRM valid'!$T$2:$T$2328,$A79,'Relevant - IN NOW CRM valid'!$G$2:$G$2328,"UK",'Relevant - IN NOW CRM valid'!$M$2:$M$2328,"")+COUNTIFS('Relevant - IN NOW CRM unknown'!$T$2:$T$1227,$A79,'Relevant - IN NOW CRM unknown'!$G$2:$G$1227,"UK",'Relevant - IN NOW CRM unknown'!$M$2:$M$1227,"")+COUNTIFS('Relevant - Not CRM not valid'!$T$2:$T$416,$A79,'Relevant - Not CRM not valid'!$G$2:$G$416,"UK",'Relevant - Not CRM not valid'!$M$2:$M$416,"")+COUNTIFS('Relevant - In CRM not valid'!$T$2:$T$46,$A79,'Relevant - In CRM not valid'!$G$2:$G$46,"UK",'Relevant - In CRM not valid'!$M$2:$M$46,"")</f>
        <v>1</v>
      </c>
      <c r="M79" s="2">
        <f t="shared" si="2"/>
        <v>3</v>
      </c>
      <c r="N79" s="2">
        <f>COUNTIFS('Relevant - In CRM valid'!$T$2:$T$4699,$A79,'Relevant - In CRM valid'!$G$2:$G$4699,"UK",'Relevant - In CRM valid'!$Q$2:$Q$4699,"valid")+COUNTIFS('Relevant - In CRM unknown'!$T$2:$T$253,$A79,'Relevant - In CRM unknown'!$G$2:$G$253,"UK",'Relevant - In CRM unknown'!$Q$2:$Q$253,"valid")+COUNTIFS('Relevant - IN NOW CRM valid'!$T$2:$T$2328,$A79,'Relevant - IN NOW CRM valid'!$G$2:$G$2328,"UK",'Relevant - IN NOW CRM valid'!$Q$2:$Q$2328,"valid")+COUNTIFS('Relevant - IN NOW CRM unknown'!$T$2:$T$1227,$A79,'Relevant - IN NOW CRM unknown'!$G$2:$G$1227,"UK",'Relevant - IN NOW CRM unknown'!$Q$2:$Q$1227,"valid")+COUNTIFS('Relevant - Not CRM not valid'!$T$2:$T$416,$A79,'Relevant - Not CRM not valid'!$G$2:$G$416,"UK",'Relevant - Not CRM not valid'!$Q$2:$Q$416,"valid")+COUNTIFS('Relevant - In CRM not valid'!$T$2:$T$46,$A79,'Relevant - In CRM not valid'!$G$2:$G$46,"UK",'Relevant - In CRM not valid'!$Q$2:$Q$46,"valid")</f>
        <v>3</v>
      </c>
      <c r="O79" s="2" t="str">
        <f t="shared" si="3"/>
        <v/>
      </c>
    </row>
    <row r="80" spans="1:15" ht="15" customHeight="1">
      <c r="A80" s="2" t="s">
        <v>257</v>
      </c>
      <c r="B80" s="2" t="s">
        <v>258</v>
      </c>
      <c r="C80" s="2" t="s">
        <v>95</v>
      </c>
      <c r="D80" s="2" t="str">
        <f>IFERROR(INDEX('UK Target Institutions'!$D$2:$D$727,MATCH($A80,'UK Target Institutions'!$A$2:$A$727,0)),"")</f>
        <v>Yes</v>
      </c>
      <c r="E80" s="2">
        <f>COUNTIFS('Relevant - In CRM valid'!$T$2:$T$4699,$A80,'Relevant - In CRM valid'!$G$2:$G$4699,"UK")+COUNTIFS('Relevant - In CRM unknown'!$T$2:$T$253,$A80,'Relevant - In CRM unknown'!$G$2:$G$253,"UK")+COUNTIFS('Relevant - IN NOW CRM valid'!$T$2:$T$2328,$A80,'Relevant - IN NOW CRM valid'!$G$2:$G$2328,"UK")+COUNTIFS('Relevant - IN NOW CRM unknown'!$T$2:$T$1227,$A80,'Relevant - IN NOW CRM unknown'!$G$2:$G$1227,"UK")+COUNTIFS('Relevant - Not CRM not valid'!$T$2:$T$416,$A80,'Relevant - Not CRM not valid'!$G$2:$G$416,"UK")+COUNTIFS('Relevant - In CRM not valid'!$T$2:$T$46,$A80,'Relevant - In CRM not valid'!$G$2:$G$46,"UK")</f>
        <v>23</v>
      </c>
      <c r="F80" s="2">
        <f>COUNTIFS('Relevant - In CRM valid'!$T$2:$T$4699,$A80,'Relevant - In CRM valid'!$G$2:$G$4699,"UK",'Relevant - In CRM valid'!$M$2:$M$4699,"Research")+COUNTIFS('Relevant - In CRM unknown'!$T$2:$T$253,$A80,'Relevant - In CRM unknown'!$G$2:$G$253,"UK",'Relevant - In CRM unknown'!$M$2:$M$253,"Research")+COUNTIFS('Relevant - IN NOW CRM valid'!$T$2:$T$2328,$A80,'Relevant - IN NOW CRM valid'!$G$2:$G$2328,"UK",'Relevant - IN NOW CRM valid'!$M$2:$M$2328,"Research")+COUNTIFS('Relevant - IN NOW CRM unknown'!$T$2:$T$1227,$A80,'Relevant - IN NOW CRM unknown'!$G$2:$G$1227,"UK",'Relevant - IN NOW CRM unknown'!$M$2:$M$1227,"Research")+COUNTIFS('Relevant - Not CRM not valid'!$T$2:$T$416,$A80,'Relevant - Not CRM not valid'!$G$2:$G$416,"UK",'Relevant - Not CRM not valid'!$M$2:$M$416,"Research")+COUNTIFS('Relevant - In CRM not valid'!$T$2:$T$46,$A80,'Relevant - In CRM not valid'!$G$2:$G$46,"UK",'Relevant - In CRM not valid'!$M$2:$M$46,"Research")</f>
        <v>16</v>
      </c>
      <c r="G80" s="2">
        <f>COUNTIFS('Relevant - In CRM valid'!$T$2:$T$4699,$A80,'Relevant - In CRM valid'!$G$2:$G$4699,"UK",'Relevant - In CRM valid'!$M$2:$M$4699,"Research",'Relevant - In CRM valid'!$R$2:$R$4699,"Senior")+COUNTIFS('Relevant - In CRM unknown'!$T$2:$T$253,$A80,'Relevant - In CRM unknown'!$G$2:$G$253,"UK",'Relevant - In CRM unknown'!$M$2:$M$253,"Research",'Relevant - In CRM unknown'!$R$2:$R$253,"Senior")+COUNTIFS('Relevant - IN NOW CRM valid'!$T$2:$T$2328,$A80,'Relevant - IN NOW CRM valid'!$G$2:$G$2328,"UK",'Relevant - IN NOW CRM valid'!$M$2:$M$2328,"Research",'Relevant - IN NOW CRM valid'!$R$2:$R$2328,"Senior")+COUNTIFS('Relevant - IN NOW CRM unknown'!$T$2:$T$1227,$A80,'Relevant - IN NOW CRM unknown'!$G$2:$G$1227,"UK",'Relevant - IN NOW CRM unknown'!$M$2:$M$1227,"Research",'Relevant - IN NOW CRM unknown'!$R$2:$R$1227,"Senior")+COUNTIFS('Relevant - Not CRM not valid'!$T$2:$T$416,$A80,'Relevant - Not CRM not valid'!$G$2:$G$416,"UK",'Relevant - Not CRM not valid'!$M$2:$M$416,"Research",'Relevant - Not CRM not valid'!$R$2:$R$416,"Senior")+COUNTIFS('Relevant - In CRM not valid'!$T$2:$T$46,$A80,'Relevant - In CRM not valid'!$G$2:$G$46,"UK",'Relevant - In CRM not valid'!$M$2:$M$46,"Research",'Relevant - In CRM not valid'!$R$2:$R$46,"Senior")</f>
        <v>6</v>
      </c>
      <c r="H80" s="2">
        <f>COUNTIFS('Relevant - In CRM valid'!$T$2:$T$4699,$A80,'Relevant - In CRM valid'!$G$2:$G$4699,"UK",'Relevant - In CRM valid'!$M$2:$M$4699,"Research",'Relevant - In CRM valid'!$R$2:$R$4699,"Operational")+COUNTIFS('Relevant - In CRM unknown'!$T$2:$T$253,$A80,'Relevant - In CRM unknown'!$G$2:$G$253,"UK",'Relevant - In CRM unknown'!$M$2:$M$253,"Research",'Relevant - In CRM unknown'!$R$2:$R$253,"Operational")+COUNTIFS('Relevant - IN NOW CRM valid'!$T$2:$T$2328,$A80,'Relevant - IN NOW CRM valid'!$G$2:$G$2328,"UK",'Relevant - IN NOW CRM valid'!$M$2:$M$2328,"Research",'Relevant - IN NOW CRM valid'!$R$2:$R$2328,"Operational")+COUNTIFS('Relevant - IN NOW CRM unknown'!$T$2:$T$1227,$A80,'Relevant - IN NOW CRM unknown'!$G$2:$G$1227,"UK",'Relevant - IN NOW CRM unknown'!$M$2:$M$1227,"Research",'Relevant - IN NOW CRM unknown'!$R$2:$R$1227,"Operational")+COUNTIFS('Relevant - Not CRM not valid'!$T$2:$T$416,$A80,'Relevant - Not CRM not valid'!$G$2:$G$416,"UK",'Relevant - Not CRM not valid'!$M$2:$M$416,"Research",'Relevant - Not CRM not valid'!$R$2:$R$416,"Operational")+COUNTIFS('Relevant - In CRM not valid'!$T$2:$T$46,$A80,'Relevant - In CRM not valid'!$G$2:$G$46,"UK",'Relevant - In CRM not valid'!$M$2:$M$46,"Research",'Relevant - In CRM not valid'!$R$2:$R$46,"Operational")</f>
        <v>9</v>
      </c>
      <c r="I80" s="2">
        <f>COUNTIFS('Relevant - In CRM valid'!$T$2:$T$4699,$A80,'Relevant - In CRM valid'!$G$2:$G$4699,"UK",'Relevant - In CRM valid'!$M$2:$M$4699,"Research",'Relevant - In CRM valid'!$R$2:$R$4699,"Academic")+COUNTIFS('Relevant - In CRM unknown'!$T$2:$T$253,$A80,'Relevant - In CRM unknown'!$G$2:$G$253,"UK",'Relevant - In CRM unknown'!$M$2:$M$253,"Research",'Relevant - In CRM unknown'!$R$2:$R$253,"Academic")+COUNTIFS('Relevant - IN NOW CRM valid'!$T$2:$T$2328,$A80,'Relevant - IN NOW CRM valid'!$G$2:$G$2328,"UK",'Relevant - IN NOW CRM valid'!$M$2:$M$2328,"Research",'Relevant - IN NOW CRM valid'!$R$2:$R$2328,"Academic")+COUNTIFS('Relevant - IN NOW CRM unknown'!$T$2:$T$1227,$A80,'Relevant - IN NOW CRM unknown'!$G$2:$G$1227,"UK",'Relevant - IN NOW CRM unknown'!$M$2:$M$1227,"Research",'Relevant - IN NOW CRM unknown'!$R$2:$R$1227,"Academic")+COUNTIFS('Relevant - Not CRM not valid'!$T$2:$T$416,$A80,'Relevant - Not CRM not valid'!$G$2:$G$416,"UK",'Relevant - Not CRM not valid'!$M$2:$M$416,"Research",'Relevant - Not CRM not valid'!$R$2:$R$416,"Academic")+COUNTIFS('Relevant - In CRM not valid'!$T$2:$T$46,$A80,'Relevant - In CRM not valid'!$G$2:$G$46,"UK",'Relevant - In CRM not valid'!$M$2:$M$46,"Research",'Relevant - In CRM not valid'!$R$2:$R$46,"Academic")</f>
        <v>1</v>
      </c>
      <c r="J80" s="2">
        <f>COUNTIFS('Relevant - In CRM valid'!$T$2:$T$4699,$A80,'Relevant - In CRM valid'!$G$2:$G$4699,"UK",'Relevant - In CRM valid'!$M$2:$M$4699,"Finance")+COUNTIFS('Relevant - In CRM unknown'!$T$2:$T$253,$A80,'Relevant - In CRM unknown'!$G$2:$G$253,"UK",'Relevant - In CRM unknown'!$M$2:$M$253,"Finance")+COUNTIFS('Relevant - IN NOW CRM valid'!$T$2:$T$2328,$A80,'Relevant - IN NOW CRM valid'!$G$2:$G$2328,"UK",'Relevant - IN NOW CRM valid'!$M$2:$M$2328,"Finance")+COUNTIFS('Relevant - IN NOW CRM unknown'!$T$2:$T$1227,$A80,'Relevant - IN NOW CRM unknown'!$G$2:$G$1227,"UK",'Relevant - IN NOW CRM unknown'!$M$2:$M$1227,"Finance")+COUNTIFS('Relevant - Not CRM not valid'!$T$2:$T$416,$A80,'Relevant - Not CRM not valid'!$G$2:$G$416,"UK",'Relevant - Not CRM not valid'!$M$2:$M$416,"Finance")+COUNTIFS('Relevant - In CRM not valid'!$T$2:$T$46,$A80,'Relevant - In CRM not valid'!$G$2:$G$46,"UK",'Relevant - In CRM not valid'!$M$2:$M$46,"Finance")</f>
        <v>4</v>
      </c>
      <c r="K80" s="2">
        <f>COUNTIFS('Relevant - In CRM valid'!$T$2:$T$4699,$A80,'Relevant - In CRM valid'!$G$2:$G$4699,"UK",'Relevant - In CRM valid'!$M$2:$M$4699,"IT/Systems")+COUNTIFS('Relevant - In CRM unknown'!$T$2:$T$253,$A80,'Relevant - In CRM unknown'!$G$2:$G$253,"UK",'Relevant - In CRM unknown'!$M$2:$M$253,"IT/Systems")+COUNTIFS('Relevant - IN NOW CRM valid'!$T$2:$T$2328,$A80,'Relevant - IN NOW CRM valid'!$G$2:$G$2328,"UK",'Relevant - IN NOW CRM valid'!$M$2:$M$2328,"IT/Systems")+COUNTIFS('Relevant - IN NOW CRM unknown'!$T$2:$T$1227,$A80,'Relevant - IN NOW CRM unknown'!$G$2:$G$1227,"UK",'Relevant - IN NOW CRM unknown'!$M$2:$M$1227,"IT/Systems")+COUNTIFS('Relevant - Not CRM not valid'!$T$2:$T$416,$A80,'Relevant - Not CRM not valid'!$G$2:$G$416,"UK",'Relevant - Not CRM not valid'!$M$2:$M$416,"IT/Systems")+COUNTIFS('Relevant - In CRM not valid'!$T$2:$T$46,$A80,'Relevant - In CRM not valid'!$G$2:$G$46,"UK",'Relevant - In CRM not valid'!$M$2:$M$46,"IT/Systems")</f>
        <v>3</v>
      </c>
      <c r="L80" s="2">
        <f>COUNTIFS('Relevant - In CRM valid'!$T$2:$T$4699,$A80,'Relevant - In CRM valid'!$G$2:$G$4699,"UK",'Relevant - In CRM valid'!$M$2:$M$4699,"")+COUNTIFS('Relevant - In CRM unknown'!$T$2:$T$253,$A80,'Relevant - In CRM unknown'!$G$2:$G$253,"UK",'Relevant - In CRM unknown'!$M$2:$M$253,"")+COUNTIFS('Relevant - IN NOW CRM valid'!$T$2:$T$2328,$A80,'Relevant - IN NOW CRM valid'!$G$2:$G$2328,"UK",'Relevant - IN NOW CRM valid'!$M$2:$M$2328,"")+COUNTIFS('Relevant - IN NOW CRM unknown'!$T$2:$T$1227,$A80,'Relevant - IN NOW CRM unknown'!$G$2:$G$1227,"UK",'Relevant - IN NOW CRM unknown'!$M$2:$M$1227,"")+COUNTIFS('Relevant - Not CRM not valid'!$T$2:$T$416,$A80,'Relevant - Not CRM not valid'!$G$2:$G$416,"UK",'Relevant - Not CRM not valid'!$M$2:$M$416,"")+COUNTIFS('Relevant - In CRM not valid'!$T$2:$T$46,$A80,'Relevant - In CRM not valid'!$G$2:$G$46,"UK",'Relevant - In CRM not valid'!$M$2:$M$46,"")</f>
        <v>0</v>
      </c>
      <c r="M80" s="2">
        <f t="shared" si="2"/>
        <v>3</v>
      </c>
      <c r="N80" s="2">
        <f>COUNTIFS('Relevant - In CRM valid'!$T$2:$T$4699,$A80,'Relevant - In CRM valid'!$G$2:$G$4699,"UK",'Relevant - In CRM valid'!$Q$2:$Q$4699,"valid")+COUNTIFS('Relevant - In CRM unknown'!$T$2:$T$253,$A80,'Relevant - In CRM unknown'!$G$2:$G$253,"UK",'Relevant - In CRM unknown'!$Q$2:$Q$253,"valid")+COUNTIFS('Relevant - IN NOW CRM valid'!$T$2:$T$2328,$A80,'Relevant - IN NOW CRM valid'!$G$2:$G$2328,"UK",'Relevant - IN NOW CRM valid'!$Q$2:$Q$2328,"valid")+COUNTIFS('Relevant - IN NOW CRM unknown'!$T$2:$T$1227,$A80,'Relevant - IN NOW CRM unknown'!$G$2:$G$1227,"UK",'Relevant - IN NOW CRM unknown'!$Q$2:$Q$1227,"valid")+COUNTIFS('Relevant - Not CRM not valid'!$T$2:$T$416,$A80,'Relevant - Not CRM not valid'!$G$2:$G$416,"UK",'Relevant - Not CRM not valid'!$Q$2:$Q$416,"valid")+COUNTIFS('Relevant - In CRM not valid'!$T$2:$T$46,$A80,'Relevant - In CRM not valid'!$G$2:$G$46,"UK",'Relevant - In CRM not valid'!$Q$2:$Q$46,"valid")</f>
        <v>23</v>
      </c>
      <c r="O80" s="2" t="str">
        <f t="shared" si="3"/>
        <v/>
      </c>
    </row>
    <row r="81" spans="1:15" ht="15" customHeight="1">
      <c r="A81" s="2" t="s">
        <v>259</v>
      </c>
      <c r="B81" s="2" t="s">
        <v>260</v>
      </c>
      <c r="C81" s="2" t="s">
        <v>161</v>
      </c>
      <c r="D81" s="2" t="str">
        <f>IFERROR(INDEX('UK Target Institutions'!$D$2:$D$727,MATCH($A81,'UK Target Institutions'!$A$2:$A$727,0)),"")</f>
        <v>Yes</v>
      </c>
      <c r="E81" s="2">
        <f>COUNTIFS('Relevant - In CRM valid'!$T$2:$T$4699,$A81,'Relevant - In CRM valid'!$G$2:$G$4699,"UK")+COUNTIFS('Relevant - In CRM unknown'!$T$2:$T$253,$A81,'Relevant - In CRM unknown'!$G$2:$G$253,"UK")+COUNTIFS('Relevant - IN NOW CRM valid'!$T$2:$T$2328,$A81,'Relevant - IN NOW CRM valid'!$G$2:$G$2328,"UK")+COUNTIFS('Relevant - IN NOW CRM unknown'!$T$2:$T$1227,$A81,'Relevant - IN NOW CRM unknown'!$G$2:$G$1227,"UK")+COUNTIFS('Relevant - Not CRM not valid'!$T$2:$T$416,$A81,'Relevant - Not CRM not valid'!$G$2:$G$416,"UK")+COUNTIFS('Relevant - In CRM not valid'!$T$2:$T$46,$A81,'Relevant - In CRM not valid'!$G$2:$G$46,"UK")</f>
        <v>23</v>
      </c>
      <c r="F81" s="2">
        <f>COUNTIFS('Relevant - In CRM valid'!$T$2:$T$4699,$A81,'Relevant - In CRM valid'!$G$2:$G$4699,"UK",'Relevant - In CRM valid'!$M$2:$M$4699,"Research")+COUNTIFS('Relevant - In CRM unknown'!$T$2:$T$253,$A81,'Relevant - In CRM unknown'!$G$2:$G$253,"UK",'Relevant - In CRM unknown'!$M$2:$M$253,"Research")+COUNTIFS('Relevant - IN NOW CRM valid'!$T$2:$T$2328,$A81,'Relevant - IN NOW CRM valid'!$G$2:$G$2328,"UK",'Relevant - IN NOW CRM valid'!$M$2:$M$2328,"Research")+COUNTIFS('Relevant - IN NOW CRM unknown'!$T$2:$T$1227,$A81,'Relevant - IN NOW CRM unknown'!$G$2:$G$1227,"UK",'Relevant - IN NOW CRM unknown'!$M$2:$M$1227,"Research")+COUNTIFS('Relevant - Not CRM not valid'!$T$2:$T$416,$A81,'Relevant - Not CRM not valid'!$G$2:$G$416,"UK",'Relevant - Not CRM not valid'!$M$2:$M$416,"Research")+COUNTIFS('Relevant - In CRM not valid'!$T$2:$T$46,$A81,'Relevant - In CRM not valid'!$G$2:$G$46,"UK",'Relevant - In CRM not valid'!$M$2:$M$46,"Research")</f>
        <v>1</v>
      </c>
      <c r="G81" s="2">
        <f>COUNTIFS('Relevant - In CRM valid'!$T$2:$T$4699,$A81,'Relevant - In CRM valid'!$G$2:$G$4699,"UK",'Relevant - In CRM valid'!$M$2:$M$4699,"Research",'Relevant - In CRM valid'!$R$2:$R$4699,"Senior")+COUNTIFS('Relevant - In CRM unknown'!$T$2:$T$253,$A81,'Relevant - In CRM unknown'!$G$2:$G$253,"UK",'Relevant - In CRM unknown'!$M$2:$M$253,"Research",'Relevant - In CRM unknown'!$R$2:$R$253,"Senior")+COUNTIFS('Relevant - IN NOW CRM valid'!$T$2:$T$2328,$A81,'Relevant - IN NOW CRM valid'!$G$2:$G$2328,"UK",'Relevant - IN NOW CRM valid'!$M$2:$M$2328,"Research",'Relevant - IN NOW CRM valid'!$R$2:$R$2328,"Senior")+COUNTIFS('Relevant - IN NOW CRM unknown'!$T$2:$T$1227,$A81,'Relevant - IN NOW CRM unknown'!$G$2:$G$1227,"UK",'Relevant - IN NOW CRM unknown'!$M$2:$M$1227,"Research",'Relevant - IN NOW CRM unknown'!$R$2:$R$1227,"Senior")+COUNTIFS('Relevant - Not CRM not valid'!$T$2:$T$416,$A81,'Relevant - Not CRM not valid'!$G$2:$G$416,"UK",'Relevant - Not CRM not valid'!$M$2:$M$416,"Research",'Relevant - Not CRM not valid'!$R$2:$R$416,"Senior")+COUNTIFS('Relevant - In CRM not valid'!$T$2:$T$46,$A81,'Relevant - In CRM not valid'!$G$2:$G$46,"UK",'Relevant - In CRM not valid'!$M$2:$M$46,"Research",'Relevant - In CRM not valid'!$R$2:$R$46,"Senior")</f>
        <v>1</v>
      </c>
      <c r="H81" s="2">
        <f>COUNTIFS('Relevant - In CRM valid'!$T$2:$T$4699,$A81,'Relevant - In CRM valid'!$G$2:$G$4699,"UK",'Relevant - In CRM valid'!$M$2:$M$4699,"Research",'Relevant - In CRM valid'!$R$2:$R$4699,"Operational")+COUNTIFS('Relevant - In CRM unknown'!$T$2:$T$253,$A81,'Relevant - In CRM unknown'!$G$2:$G$253,"UK",'Relevant - In CRM unknown'!$M$2:$M$253,"Research",'Relevant - In CRM unknown'!$R$2:$R$253,"Operational")+COUNTIFS('Relevant - IN NOW CRM valid'!$T$2:$T$2328,$A81,'Relevant - IN NOW CRM valid'!$G$2:$G$2328,"UK",'Relevant - IN NOW CRM valid'!$M$2:$M$2328,"Research",'Relevant - IN NOW CRM valid'!$R$2:$R$2328,"Operational")+COUNTIFS('Relevant - IN NOW CRM unknown'!$T$2:$T$1227,$A81,'Relevant - IN NOW CRM unknown'!$G$2:$G$1227,"UK",'Relevant - IN NOW CRM unknown'!$M$2:$M$1227,"Research",'Relevant - IN NOW CRM unknown'!$R$2:$R$1227,"Operational")+COUNTIFS('Relevant - Not CRM not valid'!$T$2:$T$416,$A81,'Relevant - Not CRM not valid'!$G$2:$G$416,"UK",'Relevant - Not CRM not valid'!$M$2:$M$416,"Research",'Relevant - Not CRM not valid'!$R$2:$R$416,"Operational")+COUNTIFS('Relevant - In CRM not valid'!$T$2:$T$46,$A81,'Relevant - In CRM not valid'!$G$2:$G$46,"UK",'Relevant - In CRM not valid'!$M$2:$M$46,"Research",'Relevant - In CRM not valid'!$R$2:$R$46,"Operational")</f>
        <v>0</v>
      </c>
      <c r="I81" s="2">
        <f>COUNTIFS('Relevant - In CRM valid'!$T$2:$T$4699,$A81,'Relevant - In CRM valid'!$G$2:$G$4699,"UK",'Relevant - In CRM valid'!$M$2:$M$4699,"Research",'Relevant - In CRM valid'!$R$2:$R$4699,"Academic")+COUNTIFS('Relevant - In CRM unknown'!$T$2:$T$253,$A81,'Relevant - In CRM unknown'!$G$2:$G$253,"UK",'Relevant - In CRM unknown'!$M$2:$M$253,"Research",'Relevant - In CRM unknown'!$R$2:$R$253,"Academic")+COUNTIFS('Relevant - IN NOW CRM valid'!$T$2:$T$2328,$A81,'Relevant - IN NOW CRM valid'!$G$2:$G$2328,"UK",'Relevant - IN NOW CRM valid'!$M$2:$M$2328,"Research",'Relevant - IN NOW CRM valid'!$R$2:$R$2328,"Academic")+COUNTIFS('Relevant - IN NOW CRM unknown'!$T$2:$T$1227,$A81,'Relevant - IN NOW CRM unknown'!$G$2:$G$1227,"UK",'Relevant - IN NOW CRM unknown'!$M$2:$M$1227,"Research",'Relevant - IN NOW CRM unknown'!$R$2:$R$1227,"Academic")+COUNTIFS('Relevant - Not CRM not valid'!$T$2:$T$416,$A81,'Relevant - Not CRM not valid'!$G$2:$G$416,"UK",'Relevant - Not CRM not valid'!$M$2:$M$416,"Research",'Relevant - Not CRM not valid'!$R$2:$R$416,"Academic")+COUNTIFS('Relevant - In CRM not valid'!$T$2:$T$46,$A81,'Relevant - In CRM not valid'!$G$2:$G$46,"UK",'Relevant - In CRM not valid'!$M$2:$M$46,"Research",'Relevant - In CRM not valid'!$R$2:$R$46,"Academic")</f>
        <v>0</v>
      </c>
      <c r="J81" s="2">
        <f>COUNTIFS('Relevant - In CRM valid'!$T$2:$T$4699,$A81,'Relevant - In CRM valid'!$G$2:$G$4699,"UK",'Relevant - In CRM valid'!$M$2:$M$4699,"Finance")+COUNTIFS('Relevant - In CRM unknown'!$T$2:$T$253,$A81,'Relevant - In CRM unknown'!$G$2:$G$253,"UK",'Relevant - In CRM unknown'!$M$2:$M$253,"Finance")+COUNTIFS('Relevant - IN NOW CRM valid'!$T$2:$T$2328,$A81,'Relevant - IN NOW CRM valid'!$G$2:$G$2328,"UK",'Relevant - IN NOW CRM valid'!$M$2:$M$2328,"Finance")+COUNTIFS('Relevant - IN NOW CRM unknown'!$T$2:$T$1227,$A81,'Relevant - IN NOW CRM unknown'!$G$2:$G$1227,"UK",'Relevant - IN NOW CRM unknown'!$M$2:$M$1227,"Finance")+COUNTIFS('Relevant - Not CRM not valid'!$T$2:$T$416,$A81,'Relevant - Not CRM not valid'!$G$2:$G$416,"UK",'Relevant - Not CRM not valid'!$M$2:$M$416,"Finance")+COUNTIFS('Relevant - In CRM not valid'!$T$2:$T$46,$A81,'Relevant - In CRM not valid'!$G$2:$G$46,"UK",'Relevant - In CRM not valid'!$M$2:$M$46,"Finance")</f>
        <v>9</v>
      </c>
      <c r="K81" s="2">
        <f>COUNTIFS('Relevant - In CRM valid'!$T$2:$T$4699,$A81,'Relevant - In CRM valid'!$G$2:$G$4699,"UK",'Relevant - In CRM valid'!$M$2:$M$4699,"IT/Systems")+COUNTIFS('Relevant - In CRM unknown'!$T$2:$T$253,$A81,'Relevant - In CRM unknown'!$G$2:$G$253,"UK",'Relevant - In CRM unknown'!$M$2:$M$253,"IT/Systems")+COUNTIFS('Relevant - IN NOW CRM valid'!$T$2:$T$2328,$A81,'Relevant - IN NOW CRM valid'!$G$2:$G$2328,"UK",'Relevant - IN NOW CRM valid'!$M$2:$M$2328,"IT/Systems")+COUNTIFS('Relevant - IN NOW CRM unknown'!$T$2:$T$1227,$A81,'Relevant - IN NOW CRM unknown'!$G$2:$G$1227,"UK",'Relevant - IN NOW CRM unknown'!$M$2:$M$1227,"IT/Systems")+COUNTIFS('Relevant - Not CRM not valid'!$T$2:$T$416,$A81,'Relevant - Not CRM not valid'!$G$2:$G$416,"UK",'Relevant - Not CRM not valid'!$M$2:$M$416,"IT/Systems")+COUNTIFS('Relevant - In CRM not valid'!$T$2:$T$46,$A81,'Relevant - In CRM not valid'!$G$2:$G$46,"UK",'Relevant - In CRM not valid'!$M$2:$M$46,"IT/Systems")</f>
        <v>8</v>
      </c>
      <c r="L81" s="2">
        <f>COUNTIFS('Relevant - In CRM valid'!$T$2:$T$4699,$A81,'Relevant - In CRM valid'!$G$2:$G$4699,"UK",'Relevant - In CRM valid'!$M$2:$M$4699,"")+COUNTIFS('Relevant - In CRM unknown'!$T$2:$T$253,$A81,'Relevant - In CRM unknown'!$G$2:$G$253,"UK",'Relevant - In CRM unknown'!$M$2:$M$253,"")+COUNTIFS('Relevant - IN NOW CRM valid'!$T$2:$T$2328,$A81,'Relevant - IN NOW CRM valid'!$G$2:$G$2328,"UK",'Relevant - IN NOW CRM valid'!$M$2:$M$2328,"")+COUNTIFS('Relevant - IN NOW CRM unknown'!$T$2:$T$1227,$A81,'Relevant - IN NOW CRM unknown'!$G$2:$G$1227,"UK",'Relevant - IN NOW CRM unknown'!$M$2:$M$1227,"")+COUNTIFS('Relevant - Not CRM not valid'!$T$2:$T$416,$A81,'Relevant - Not CRM not valid'!$G$2:$G$416,"UK",'Relevant - Not CRM not valid'!$M$2:$M$416,"")+COUNTIFS('Relevant - In CRM not valid'!$T$2:$T$46,$A81,'Relevant - In CRM not valid'!$G$2:$G$46,"UK",'Relevant - In CRM not valid'!$M$2:$M$46,"")</f>
        <v>1</v>
      </c>
      <c r="M81" s="2">
        <f t="shared" si="2"/>
        <v>3</v>
      </c>
      <c r="N81" s="2">
        <f>COUNTIFS('Relevant - In CRM valid'!$T$2:$T$4699,$A81,'Relevant - In CRM valid'!$G$2:$G$4699,"UK",'Relevant - In CRM valid'!$Q$2:$Q$4699,"valid")+COUNTIFS('Relevant - In CRM unknown'!$T$2:$T$253,$A81,'Relevant - In CRM unknown'!$G$2:$G$253,"UK",'Relevant - In CRM unknown'!$Q$2:$Q$253,"valid")+COUNTIFS('Relevant - IN NOW CRM valid'!$T$2:$T$2328,$A81,'Relevant - IN NOW CRM valid'!$G$2:$G$2328,"UK",'Relevant - IN NOW CRM valid'!$Q$2:$Q$2328,"valid")+COUNTIFS('Relevant - IN NOW CRM unknown'!$T$2:$T$1227,$A81,'Relevant - IN NOW CRM unknown'!$G$2:$G$1227,"UK",'Relevant - IN NOW CRM unknown'!$Q$2:$Q$1227,"valid")+COUNTIFS('Relevant - Not CRM not valid'!$T$2:$T$416,$A81,'Relevant - Not CRM not valid'!$G$2:$G$416,"UK",'Relevant - Not CRM not valid'!$Q$2:$Q$416,"valid")+COUNTIFS('Relevant - In CRM not valid'!$T$2:$T$46,$A81,'Relevant - In CRM not valid'!$G$2:$G$46,"UK",'Relevant - In CRM not valid'!$Q$2:$Q$46,"valid")</f>
        <v>21</v>
      </c>
      <c r="O81" s="2" t="str">
        <f t="shared" si="3"/>
        <v/>
      </c>
    </row>
    <row r="82" spans="1:15" ht="15" customHeight="1">
      <c r="A82" s="2" t="s">
        <v>261</v>
      </c>
      <c r="B82" s="2" t="s">
        <v>262</v>
      </c>
      <c r="C82" s="2" t="s">
        <v>1570</v>
      </c>
      <c r="D82" s="2" t="str">
        <f>IFERROR(INDEX('UK Target Institutions'!$D$2:$D$727,MATCH($A82,'UK Target Institutions'!$A$2:$A$727,0)),"")</f>
        <v>No</v>
      </c>
      <c r="E82" s="2">
        <f>COUNTIFS('Relevant - In CRM valid'!$T$2:$T$4699,$A82,'Relevant - In CRM valid'!$G$2:$G$4699,"UK")+COUNTIFS('Relevant - In CRM unknown'!$T$2:$T$253,$A82,'Relevant - In CRM unknown'!$G$2:$G$253,"UK")+COUNTIFS('Relevant - IN NOW CRM valid'!$T$2:$T$2328,$A82,'Relevant - IN NOW CRM valid'!$G$2:$G$2328,"UK")+COUNTIFS('Relevant - IN NOW CRM unknown'!$T$2:$T$1227,$A82,'Relevant - IN NOW CRM unknown'!$G$2:$G$1227,"UK")+COUNTIFS('Relevant - Not CRM not valid'!$T$2:$T$416,$A82,'Relevant - Not CRM not valid'!$G$2:$G$416,"UK")+COUNTIFS('Relevant - In CRM not valid'!$T$2:$T$46,$A82,'Relevant - In CRM not valid'!$G$2:$G$46,"UK")</f>
        <v>23</v>
      </c>
      <c r="F82" s="2">
        <f>COUNTIFS('Relevant - In CRM valid'!$T$2:$T$4699,$A82,'Relevant - In CRM valid'!$G$2:$G$4699,"UK",'Relevant - In CRM valid'!$M$2:$M$4699,"Research")+COUNTIFS('Relevant - In CRM unknown'!$T$2:$T$253,$A82,'Relevant - In CRM unknown'!$G$2:$G$253,"UK",'Relevant - In CRM unknown'!$M$2:$M$253,"Research")+COUNTIFS('Relevant - IN NOW CRM valid'!$T$2:$T$2328,$A82,'Relevant - IN NOW CRM valid'!$G$2:$G$2328,"UK",'Relevant - IN NOW CRM valid'!$M$2:$M$2328,"Research")+COUNTIFS('Relevant - IN NOW CRM unknown'!$T$2:$T$1227,$A82,'Relevant - IN NOW CRM unknown'!$G$2:$G$1227,"UK",'Relevant - IN NOW CRM unknown'!$M$2:$M$1227,"Research")+COUNTIFS('Relevant - Not CRM not valid'!$T$2:$T$416,$A82,'Relevant - Not CRM not valid'!$G$2:$G$416,"UK",'Relevant - Not CRM not valid'!$M$2:$M$416,"Research")+COUNTIFS('Relevant - In CRM not valid'!$T$2:$T$46,$A82,'Relevant - In CRM not valid'!$G$2:$G$46,"UK",'Relevant - In CRM not valid'!$M$2:$M$46,"Research")</f>
        <v>1</v>
      </c>
      <c r="G82" s="2">
        <f>COUNTIFS('Relevant - In CRM valid'!$T$2:$T$4699,$A82,'Relevant - In CRM valid'!$G$2:$G$4699,"UK",'Relevant - In CRM valid'!$M$2:$M$4699,"Research",'Relevant - In CRM valid'!$R$2:$R$4699,"Senior")+COUNTIFS('Relevant - In CRM unknown'!$T$2:$T$253,$A82,'Relevant - In CRM unknown'!$G$2:$G$253,"UK",'Relevant - In CRM unknown'!$M$2:$M$253,"Research",'Relevant - In CRM unknown'!$R$2:$R$253,"Senior")+COUNTIFS('Relevant - IN NOW CRM valid'!$T$2:$T$2328,$A82,'Relevant - IN NOW CRM valid'!$G$2:$G$2328,"UK",'Relevant - IN NOW CRM valid'!$M$2:$M$2328,"Research",'Relevant - IN NOW CRM valid'!$R$2:$R$2328,"Senior")+COUNTIFS('Relevant - IN NOW CRM unknown'!$T$2:$T$1227,$A82,'Relevant - IN NOW CRM unknown'!$G$2:$G$1227,"UK",'Relevant - IN NOW CRM unknown'!$M$2:$M$1227,"Research",'Relevant - IN NOW CRM unknown'!$R$2:$R$1227,"Senior")+COUNTIFS('Relevant - Not CRM not valid'!$T$2:$T$416,$A82,'Relevant - Not CRM not valid'!$G$2:$G$416,"UK",'Relevant - Not CRM not valid'!$M$2:$M$416,"Research",'Relevant - Not CRM not valid'!$R$2:$R$416,"Senior")+COUNTIFS('Relevant - In CRM not valid'!$T$2:$T$46,$A82,'Relevant - In CRM not valid'!$G$2:$G$46,"UK",'Relevant - In CRM not valid'!$M$2:$M$46,"Research",'Relevant - In CRM not valid'!$R$2:$R$46,"Senior")</f>
        <v>1</v>
      </c>
      <c r="H82" s="2">
        <f>COUNTIFS('Relevant - In CRM valid'!$T$2:$T$4699,$A82,'Relevant - In CRM valid'!$G$2:$G$4699,"UK",'Relevant - In CRM valid'!$M$2:$M$4699,"Research",'Relevant - In CRM valid'!$R$2:$R$4699,"Operational")+COUNTIFS('Relevant - In CRM unknown'!$T$2:$T$253,$A82,'Relevant - In CRM unknown'!$G$2:$G$253,"UK",'Relevant - In CRM unknown'!$M$2:$M$253,"Research",'Relevant - In CRM unknown'!$R$2:$R$253,"Operational")+COUNTIFS('Relevant - IN NOW CRM valid'!$T$2:$T$2328,$A82,'Relevant - IN NOW CRM valid'!$G$2:$G$2328,"UK",'Relevant - IN NOW CRM valid'!$M$2:$M$2328,"Research",'Relevant - IN NOW CRM valid'!$R$2:$R$2328,"Operational")+COUNTIFS('Relevant - IN NOW CRM unknown'!$T$2:$T$1227,$A82,'Relevant - IN NOW CRM unknown'!$G$2:$G$1227,"UK",'Relevant - IN NOW CRM unknown'!$M$2:$M$1227,"Research",'Relevant - IN NOW CRM unknown'!$R$2:$R$1227,"Operational")+COUNTIFS('Relevant - Not CRM not valid'!$T$2:$T$416,$A82,'Relevant - Not CRM not valid'!$G$2:$G$416,"UK",'Relevant - Not CRM not valid'!$M$2:$M$416,"Research",'Relevant - Not CRM not valid'!$R$2:$R$416,"Operational")+COUNTIFS('Relevant - In CRM not valid'!$T$2:$T$46,$A82,'Relevant - In CRM not valid'!$G$2:$G$46,"UK",'Relevant - In CRM not valid'!$M$2:$M$46,"Research",'Relevant - In CRM not valid'!$R$2:$R$46,"Operational")</f>
        <v>0</v>
      </c>
      <c r="I82" s="2">
        <f>COUNTIFS('Relevant - In CRM valid'!$T$2:$T$4699,$A82,'Relevant - In CRM valid'!$G$2:$G$4699,"UK",'Relevant - In CRM valid'!$M$2:$M$4699,"Research",'Relevant - In CRM valid'!$R$2:$R$4699,"Academic")+COUNTIFS('Relevant - In CRM unknown'!$T$2:$T$253,$A82,'Relevant - In CRM unknown'!$G$2:$G$253,"UK",'Relevant - In CRM unknown'!$M$2:$M$253,"Research",'Relevant - In CRM unknown'!$R$2:$R$253,"Academic")+COUNTIFS('Relevant - IN NOW CRM valid'!$T$2:$T$2328,$A82,'Relevant - IN NOW CRM valid'!$G$2:$G$2328,"UK",'Relevant - IN NOW CRM valid'!$M$2:$M$2328,"Research",'Relevant - IN NOW CRM valid'!$R$2:$R$2328,"Academic")+COUNTIFS('Relevant - IN NOW CRM unknown'!$T$2:$T$1227,$A82,'Relevant - IN NOW CRM unknown'!$G$2:$G$1227,"UK",'Relevant - IN NOW CRM unknown'!$M$2:$M$1227,"Research",'Relevant - IN NOW CRM unknown'!$R$2:$R$1227,"Academic")+COUNTIFS('Relevant - Not CRM not valid'!$T$2:$T$416,$A82,'Relevant - Not CRM not valid'!$G$2:$G$416,"UK",'Relevant - Not CRM not valid'!$M$2:$M$416,"Research",'Relevant - Not CRM not valid'!$R$2:$R$416,"Academic")+COUNTIFS('Relevant - In CRM not valid'!$T$2:$T$46,$A82,'Relevant - In CRM not valid'!$G$2:$G$46,"UK",'Relevant - In CRM not valid'!$M$2:$M$46,"Research",'Relevant - In CRM not valid'!$R$2:$R$46,"Academic")</f>
        <v>0</v>
      </c>
      <c r="J82" s="2">
        <f>COUNTIFS('Relevant - In CRM valid'!$T$2:$T$4699,$A82,'Relevant - In CRM valid'!$G$2:$G$4699,"UK",'Relevant - In CRM valid'!$M$2:$M$4699,"Finance")+COUNTIFS('Relevant - In CRM unknown'!$T$2:$T$253,$A82,'Relevant - In CRM unknown'!$G$2:$G$253,"UK",'Relevant - In CRM unknown'!$M$2:$M$253,"Finance")+COUNTIFS('Relevant - IN NOW CRM valid'!$T$2:$T$2328,$A82,'Relevant - IN NOW CRM valid'!$G$2:$G$2328,"UK",'Relevant - IN NOW CRM valid'!$M$2:$M$2328,"Finance")+COUNTIFS('Relevant - IN NOW CRM unknown'!$T$2:$T$1227,$A82,'Relevant - IN NOW CRM unknown'!$G$2:$G$1227,"UK",'Relevant - IN NOW CRM unknown'!$M$2:$M$1227,"Finance")+COUNTIFS('Relevant - Not CRM not valid'!$T$2:$T$416,$A82,'Relevant - Not CRM not valid'!$G$2:$G$416,"UK",'Relevant - Not CRM not valid'!$M$2:$M$416,"Finance")+COUNTIFS('Relevant - In CRM not valid'!$T$2:$T$46,$A82,'Relevant - In CRM not valid'!$G$2:$G$46,"UK",'Relevant - In CRM not valid'!$M$2:$M$46,"Finance")</f>
        <v>16</v>
      </c>
      <c r="K82" s="2">
        <f>COUNTIFS('Relevant - In CRM valid'!$T$2:$T$4699,$A82,'Relevant - In CRM valid'!$G$2:$G$4699,"UK",'Relevant - In CRM valid'!$M$2:$M$4699,"IT/Systems")+COUNTIFS('Relevant - In CRM unknown'!$T$2:$T$253,$A82,'Relevant - In CRM unknown'!$G$2:$G$253,"UK",'Relevant - In CRM unknown'!$M$2:$M$253,"IT/Systems")+COUNTIFS('Relevant - IN NOW CRM valid'!$T$2:$T$2328,$A82,'Relevant - IN NOW CRM valid'!$G$2:$G$2328,"UK",'Relevant - IN NOW CRM valid'!$M$2:$M$2328,"IT/Systems")+COUNTIFS('Relevant - IN NOW CRM unknown'!$T$2:$T$1227,$A82,'Relevant - IN NOW CRM unknown'!$G$2:$G$1227,"UK",'Relevant - IN NOW CRM unknown'!$M$2:$M$1227,"IT/Systems")+COUNTIFS('Relevant - Not CRM not valid'!$T$2:$T$416,$A82,'Relevant - Not CRM not valid'!$G$2:$G$416,"UK",'Relevant - Not CRM not valid'!$M$2:$M$416,"IT/Systems")+COUNTIFS('Relevant - In CRM not valid'!$T$2:$T$46,$A82,'Relevant - In CRM not valid'!$G$2:$G$46,"UK",'Relevant - In CRM not valid'!$M$2:$M$46,"IT/Systems")</f>
        <v>4</v>
      </c>
      <c r="L82" s="2">
        <f>COUNTIFS('Relevant - In CRM valid'!$T$2:$T$4699,$A82,'Relevant - In CRM valid'!$G$2:$G$4699,"UK",'Relevant - In CRM valid'!$M$2:$M$4699,"")+COUNTIFS('Relevant - In CRM unknown'!$T$2:$T$253,$A82,'Relevant - In CRM unknown'!$G$2:$G$253,"UK",'Relevant - In CRM unknown'!$M$2:$M$253,"")+COUNTIFS('Relevant - IN NOW CRM valid'!$T$2:$T$2328,$A82,'Relevant - IN NOW CRM valid'!$G$2:$G$2328,"UK",'Relevant - IN NOW CRM valid'!$M$2:$M$2328,"")+COUNTIFS('Relevant - IN NOW CRM unknown'!$T$2:$T$1227,$A82,'Relevant - IN NOW CRM unknown'!$G$2:$G$1227,"UK",'Relevant - IN NOW CRM unknown'!$M$2:$M$1227,"")+COUNTIFS('Relevant - Not CRM not valid'!$T$2:$T$416,$A82,'Relevant - Not CRM not valid'!$G$2:$G$416,"UK",'Relevant - Not CRM not valid'!$M$2:$M$416,"")+COUNTIFS('Relevant - In CRM not valid'!$T$2:$T$46,$A82,'Relevant - In CRM not valid'!$G$2:$G$46,"UK",'Relevant - In CRM not valid'!$M$2:$M$46,"")</f>
        <v>2</v>
      </c>
      <c r="M82" s="2">
        <f t="shared" si="2"/>
        <v>3</v>
      </c>
      <c r="N82" s="2">
        <f>COUNTIFS('Relevant - In CRM valid'!$T$2:$T$4699,$A82,'Relevant - In CRM valid'!$G$2:$G$4699,"UK",'Relevant - In CRM valid'!$Q$2:$Q$4699,"valid")+COUNTIFS('Relevant - In CRM unknown'!$T$2:$T$253,$A82,'Relevant - In CRM unknown'!$G$2:$G$253,"UK",'Relevant - In CRM unknown'!$Q$2:$Q$253,"valid")+COUNTIFS('Relevant - IN NOW CRM valid'!$T$2:$T$2328,$A82,'Relevant - IN NOW CRM valid'!$G$2:$G$2328,"UK",'Relevant - IN NOW CRM valid'!$Q$2:$Q$2328,"valid")+COUNTIFS('Relevant - IN NOW CRM unknown'!$T$2:$T$1227,$A82,'Relevant - IN NOW CRM unknown'!$G$2:$G$1227,"UK",'Relevant - IN NOW CRM unknown'!$Q$2:$Q$1227,"valid")+COUNTIFS('Relevant - Not CRM not valid'!$T$2:$T$416,$A82,'Relevant - Not CRM not valid'!$G$2:$G$416,"UK",'Relevant - Not CRM not valid'!$Q$2:$Q$416,"valid")+COUNTIFS('Relevant - In CRM not valid'!$T$2:$T$46,$A82,'Relevant - In CRM not valid'!$G$2:$G$46,"UK",'Relevant - In CRM not valid'!$Q$2:$Q$46,"valid")</f>
        <v>23</v>
      </c>
      <c r="O82" s="2" t="str">
        <f t="shared" si="3"/>
        <v/>
      </c>
    </row>
    <row r="83" spans="1:15" ht="15" customHeight="1">
      <c r="A83" s="2" t="s">
        <v>265</v>
      </c>
      <c r="B83" s="2" t="s">
        <v>266</v>
      </c>
      <c r="C83" s="2" t="s">
        <v>161</v>
      </c>
      <c r="D83" s="2" t="str">
        <f>IFERROR(INDEX('UK Target Institutions'!$D$2:$D$727,MATCH($A83,'UK Target Institutions'!$A$2:$A$727,0)),"")</f>
        <v>Yes</v>
      </c>
      <c r="E83" s="2">
        <f>COUNTIFS('Relevant - In CRM valid'!$T$2:$T$4699,$A83,'Relevant - In CRM valid'!$G$2:$G$4699,"UK")+COUNTIFS('Relevant - In CRM unknown'!$T$2:$T$253,$A83,'Relevant - In CRM unknown'!$G$2:$G$253,"UK")+COUNTIFS('Relevant - IN NOW CRM valid'!$T$2:$T$2328,$A83,'Relevant - IN NOW CRM valid'!$G$2:$G$2328,"UK")+COUNTIFS('Relevant - IN NOW CRM unknown'!$T$2:$T$1227,$A83,'Relevant - IN NOW CRM unknown'!$G$2:$G$1227,"UK")+COUNTIFS('Relevant - Not CRM not valid'!$T$2:$T$416,$A83,'Relevant - Not CRM not valid'!$G$2:$G$416,"UK")+COUNTIFS('Relevant - In CRM not valid'!$T$2:$T$46,$A83,'Relevant - In CRM not valid'!$G$2:$G$46,"UK")</f>
        <v>22</v>
      </c>
      <c r="F83" s="2">
        <f>COUNTIFS('Relevant - In CRM valid'!$T$2:$T$4699,$A83,'Relevant - In CRM valid'!$G$2:$G$4699,"UK",'Relevant - In CRM valid'!$M$2:$M$4699,"Research")+COUNTIFS('Relevant - In CRM unknown'!$T$2:$T$253,$A83,'Relevant - In CRM unknown'!$G$2:$G$253,"UK",'Relevant - In CRM unknown'!$M$2:$M$253,"Research")+COUNTIFS('Relevant - IN NOW CRM valid'!$T$2:$T$2328,$A83,'Relevant - IN NOW CRM valid'!$G$2:$G$2328,"UK",'Relevant - IN NOW CRM valid'!$M$2:$M$2328,"Research")+COUNTIFS('Relevant - IN NOW CRM unknown'!$T$2:$T$1227,$A83,'Relevant - IN NOW CRM unknown'!$G$2:$G$1227,"UK",'Relevant - IN NOW CRM unknown'!$M$2:$M$1227,"Research")+COUNTIFS('Relevant - Not CRM not valid'!$T$2:$T$416,$A83,'Relevant - Not CRM not valid'!$G$2:$G$416,"UK",'Relevant - Not CRM not valid'!$M$2:$M$416,"Research")+COUNTIFS('Relevant - In CRM not valid'!$T$2:$T$46,$A83,'Relevant - In CRM not valid'!$G$2:$G$46,"UK",'Relevant - In CRM not valid'!$M$2:$M$46,"Research")</f>
        <v>8</v>
      </c>
      <c r="G83" s="2">
        <f>COUNTIFS('Relevant - In CRM valid'!$T$2:$T$4699,$A83,'Relevant - In CRM valid'!$G$2:$G$4699,"UK",'Relevant - In CRM valid'!$M$2:$M$4699,"Research",'Relevant - In CRM valid'!$R$2:$R$4699,"Senior")+COUNTIFS('Relevant - In CRM unknown'!$T$2:$T$253,$A83,'Relevant - In CRM unknown'!$G$2:$G$253,"UK",'Relevant - In CRM unknown'!$M$2:$M$253,"Research",'Relevant - In CRM unknown'!$R$2:$R$253,"Senior")+COUNTIFS('Relevant - IN NOW CRM valid'!$T$2:$T$2328,$A83,'Relevant - IN NOW CRM valid'!$G$2:$G$2328,"UK",'Relevant - IN NOW CRM valid'!$M$2:$M$2328,"Research",'Relevant - IN NOW CRM valid'!$R$2:$R$2328,"Senior")+COUNTIFS('Relevant - IN NOW CRM unknown'!$T$2:$T$1227,$A83,'Relevant - IN NOW CRM unknown'!$G$2:$G$1227,"UK",'Relevant - IN NOW CRM unknown'!$M$2:$M$1227,"Research",'Relevant - IN NOW CRM unknown'!$R$2:$R$1227,"Senior")+COUNTIFS('Relevant - Not CRM not valid'!$T$2:$T$416,$A83,'Relevant - Not CRM not valid'!$G$2:$G$416,"UK",'Relevant - Not CRM not valid'!$M$2:$M$416,"Research",'Relevant - Not CRM not valid'!$R$2:$R$416,"Senior")+COUNTIFS('Relevant - In CRM not valid'!$T$2:$T$46,$A83,'Relevant - In CRM not valid'!$G$2:$G$46,"UK",'Relevant - In CRM not valid'!$M$2:$M$46,"Research",'Relevant - In CRM not valid'!$R$2:$R$46,"Senior")</f>
        <v>5</v>
      </c>
      <c r="H83" s="2">
        <f>COUNTIFS('Relevant - In CRM valid'!$T$2:$T$4699,$A83,'Relevant - In CRM valid'!$G$2:$G$4699,"UK",'Relevant - In CRM valid'!$M$2:$M$4699,"Research",'Relevant - In CRM valid'!$R$2:$R$4699,"Operational")+COUNTIFS('Relevant - In CRM unknown'!$T$2:$T$253,$A83,'Relevant - In CRM unknown'!$G$2:$G$253,"UK",'Relevant - In CRM unknown'!$M$2:$M$253,"Research",'Relevant - In CRM unknown'!$R$2:$R$253,"Operational")+COUNTIFS('Relevant - IN NOW CRM valid'!$T$2:$T$2328,$A83,'Relevant - IN NOW CRM valid'!$G$2:$G$2328,"UK",'Relevant - IN NOW CRM valid'!$M$2:$M$2328,"Research",'Relevant - IN NOW CRM valid'!$R$2:$R$2328,"Operational")+COUNTIFS('Relevant - IN NOW CRM unknown'!$T$2:$T$1227,$A83,'Relevant - IN NOW CRM unknown'!$G$2:$G$1227,"UK",'Relevant - IN NOW CRM unknown'!$M$2:$M$1227,"Research",'Relevant - IN NOW CRM unknown'!$R$2:$R$1227,"Operational")+COUNTIFS('Relevant - Not CRM not valid'!$T$2:$T$416,$A83,'Relevant - Not CRM not valid'!$G$2:$G$416,"UK",'Relevant - Not CRM not valid'!$M$2:$M$416,"Research",'Relevant - Not CRM not valid'!$R$2:$R$416,"Operational")+COUNTIFS('Relevant - In CRM not valid'!$T$2:$T$46,$A83,'Relevant - In CRM not valid'!$G$2:$G$46,"UK",'Relevant - In CRM not valid'!$M$2:$M$46,"Research",'Relevant - In CRM not valid'!$R$2:$R$46,"Operational")</f>
        <v>2</v>
      </c>
      <c r="I83" s="2">
        <f>COUNTIFS('Relevant - In CRM valid'!$T$2:$T$4699,$A83,'Relevant - In CRM valid'!$G$2:$G$4699,"UK",'Relevant - In CRM valid'!$M$2:$M$4699,"Research",'Relevant - In CRM valid'!$R$2:$R$4699,"Academic")+COUNTIFS('Relevant - In CRM unknown'!$T$2:$T$253,$A83,'Relevant - In CRM unknown'!$G$2:$G$253,"UK",'Relevant - In CRM unknown'!$M$2:$M$253,"Research",'Relevant - In CRM unknown'!$R$2:$R$253,"Academic")+COUNTIFS('Relevant - IN NOW CRM valid'!$T$2:$T$2328,$A83,'Relevant - IN NOW CRM valid'!$G$2:$G$2328,"UK",'Relevant - IN NOW CRM valid'!$M$2:$M$2328,"Research",'Relevant - IN NOW CRM valid'!$R$2:$R$2328,"Academic")+COUNTIFS('Relevant - IN NOW CRM unknown'!$T$2:$T$1227,$A83,'Relevant - IN NOW CRM unknown'!$G$2:$G$1227,"UK",'Relevant - IN NOW CRM unknown'!$M$2:$M$1227,"Research",'Relevant - IN NOW CRM unknown'!$R$2:$R$1227,"Academic")+COUNTIFS('Relevant - Not CRM not valid'!$T$2:$T$416,$A83,'Relevant - Not CRM not valid'!$G$2:$G$416,"UK",'Relevant - Not CRM not valid'!$M$2:$M$416,"Research",'Relevant - Not CRM not valid'!$R$2:$R$416,"Academic")+COUNTIFS('Relevant - In CRM not valid'!$T$2:$T$46,$A83,'Relevant - In CRM not valid'!$G$2:$G$46,"UK",'Relevant - In CRM not valid'!$M$2:$M$46,"Research",'Relevant - In CRM not valid'!$R$2:$R$46,"Academic")</f>
        <v>1</v>
      </c>
      <c r="J83" s="2">
        <f>COUNTIFS('Relevant - In CRM valid'!$T$2:$T$4699,$A83,'Relevant - In CRM valid'!$G$2:$G$4699,"UK",'Relevant - In CRM valid'!$M$2:$M$4699,"Finance")+COUNTIFS('Relevant - In CRM unknown'!$T$2:$T$253,$A83,'Relevant - In CRM unknown'!$G$2:$G$253,"UK",'Relevant - In CRM unknown'!$M$2:$M$253,"Finance")+COUNTIFS('Relevant - IN NOW CRM valid'!$T$2:$T$2328,$A83,'Relevant - IN NOW CRM valid'!$G$2:$G$2328,"UK",'Relevant - IN NOW CRM valid'!$M$2:$M$2328,"Finance")+COUNTIFS('Relevant - IN NOW CRM unknown'!$T$2:$T$1227,$A83,'Relevant - IN NOW CRM unknown'!$G$2:$G$1227,"UK",'Relevant - IN NOW CRM unknown'!$M$2:$M$1227,"Finance")+COUNTIFS('Relevant - Not CRM not valid'!$T$2:$T$416,$A83,'Relevant - Not CRM not valid'!$G$2:$G$416,"UK",'Relevant - Not CRM not valid'!$M$2:$M$416,"Finance")+COUNTIFS('Relevant - In CRM not valid'!$T$2:$T$46,$A83,'Relevant - In CRM not valid'!$G$2:$G$46,"UK",'Relevant - In CRM not valid'!$M$2:$M$46,"Finance")</f>
        <v>2</v>
      </c>
      <c r="K83" s="2">
        <f>COUNTIFS('Relevant - In CRM valid'!$T$2:$T$4699,$A83,'Relevant - In CRM valid'!$G$2:$G$4699,"UK",'Relevant - In CRM valid'!$M$2:$M$4699,"IT/Systems")+COUNTIFS('Relevant - In CRM unknown'!$T$2:$T$253,$A83,'Relevant - In CRM unknown'!$G$2:$G$253,"UK",'Relevant - In CRM unknown'!$M$2:$M$253,"IT/Systems")+COUNTIFS('Relevant - IN NOW CRM valid'!$T$2:$T$2328,$A83,'Relevant - IN NOW CRM valid'!$G$2:$G$2328,"UK",'Relevant - IN NOW CRM valid'!$M$2:$M$2328,"IT/Systems")+COUNTIFS('Relevant - IN NOW CRM unknown'!$T$2:$T$1227,$A83,'Relevant - IN NOW CRM unknown'!$G$2:$G$1227,"UK",'Relevant - IN NOW CRM unknown'!$M$2:$M$1227,"IT/Systems")+COUNTIFS('Relevant - Not CRM not valid'!$T$2:$T$416,$A83,'Relevant - Not CRM not valid'!$G$2:$G$416,"UK",'Relevant - Not CRM not valid'!$M$2:$M$416,"IT/Systems")+COUNTIFS('Relevant - In CRM not valid'!$T$2:$T$46,$A83,'Relevant - In CRM not valid'!$G$2:$G$46,"UK",'Relevant - In CRM not valid'!$M$2:$M$46,"IT/Systems")</f>
        <v>3</v>
      </c>
      <c r="L83" s="2">
        <f>COUNTIFS('Relevant - In CRM valid'!$T$2:$T$4699,$A83,'Relevant - In CRM valid'!$G$2:$G$4699,"UK",'Relevant - In CRM valid'!$M$2:$M$4699,"")+COUNTIFS('Relevant - In CRM unknown'!$T$2:$T$253,$A83,'Relevant - In CRM unknown'!$G$2:$G$253,"UK",'Relevant - In CRM unknown'!$M$2:$M$253,"")+COUNTIFS('Relevant - IN NOW CRM valid'!$T$2:$T$2328,$A83,'Relevant - IN NOW CRM valid'!$G$2:$G$2328,"UK",'Relevant - IN NOW CRM valid'!$M$2:$M$2328,"")+COUNTIFS('Relevant - IN NOW CRM unknown'!$T$2:$T$1227,$A83,'Relevant - IN NOW CRM unknown'!$G$2:$G$1227,"UK",'Relevant - IN NOW CRM unknown'!$M$2:$M$1227,"")+COUNTIFS('Relevant - Not CRM not valid'!$T$2:$T$416,$A83,'Relevant - Not CRM not valid'!$G$2:$G$416,"UK",'Relevant - Not CRM not valid'!$M$2:$M$416,"")+COUNTIFS('Relevant - In CRM not valid'!$T$2:$T$46,$A83,'Relevant - In CRM not valid'!$G$2:$G$46,"UK",'Relevant - In CRM not valid'!$M$2:$M$46,"")</f>
        <v>6</v>
      </c>
      <c r="M83" s="2">
        <f t="shared" si="2"/>
        <v>3</v>
      </c>
      <c r="N83" s="2">
        <f>COUNTIFS('Relevant - In CRM valid'!$T$2:$T$4699,$A83,'Relevant - In CRM valid'!$G$2:$G$4699,"UK",'Relevant - In CRM valid'!$Q$2:$Q$4699,"valid")+COUNTIFS('Relevant - In CRM unknown'!$T$2:$T$253,$A83,'Relevant - In CRM unknown'!$G$2:$G$253,"UK",'Relevant - In CRM unknown'!$Q$2:$Q$253,"valid")+COUNTIFS('Relevant - IN NOW CRM valid'!$T$2:$T$2328,$A83,'Relevant - IN NOW CRM valid'!$G$2:$G$2328,"UK",'Relevant - IN NOW CRM valid'!$Q$2:$Q$2328,"valid")+COUNTIFS('Relevant - IN NOW CRM unknown'!$T$2:$T$1227,$A83,'Relevant - IN NOW CRM unknown'!$G$2:$G$1227,"UK",'Relevant - IN NOW CRM unknown'!$Q$2:$Q$1227,"valid")+COUNTIFS('Relevant - Not CRM not valid'!$T$2:$T$416,$A83,'Relevant - Not CRM not valid'!$G$2:$G$416,"UK",'Relevant - Not CRM not valid'!$Q$2:$Q$416,"valid")+COUNTIFS('Relevant - In CRM not valid'!$T$2:$T$46,$A83,'Relevant - In CRM not valid'!$G$2:$G$46,"UK",'Relevant - In CRM not valid'!$Q$2:$Q$46,"valid")</f>
        <v>14</v>
      </c>
      <c r="O83" s="2" t="str">
        <f t="shared" si="3"/>
        <v/>
      </c>
    </row>
    <row r="84" spans="1:15" ht="15" customHeight="1">
      <c r="A84" s="2" t="s">
        <v>267</v>
      </c>
      <c r="B84" s="2" t="s">
        <v>268</v>
      </c>
      <c r="C84" s="2" t="s">
        <v>95</v>
      </c>
      <c r="D84" s="2" t="str">
        <f>IFERROR(INDEX('UK Target Institutions'!$D$2:$D$727,MATCH($A84,'UK Target Institutions'!$A$2:$A$727,0)),"")</f>
        <v>Yes</v>
      </c>
      <c r="E84" s="2">
        <f>COUNTIFS('Relevant - In CRM valid'!$T$2:$T$4699,$A84,'Relevant - In CRM valid'!$G$2:$G$4699,"UK")+COUNTIFS('Relevant - In CRM unknown'!$T$2:$T$253,$A84,'Relevant - In CRM unknown'!$G$2:$G$253,"UK")+COUNTIFS('Relevant - IN NOW CRM valid'!$T$2:$T$2328,$A84,'Relevant - IN NOW CRM valid'!$G$2:$G$2328,"UK")+COUNTIFS('Relevant - IN NOW CRM unknown'!$T$2:$T$1227,$A84,'Relevant - IN NOW CRM unknown'!$G$2:$G$1227,"UK")+COUNTIFS('Relevant - Not CRM not valid'!$T$2:$T$416,$A84,'Relevant - Not CRM not valid'!$G$2:$G$416,"UK")+COUNTIFS('Relevant - In CRM not valid'!$T$2:$T$46,$A84,'Relevant - In CRM not valid'!$G$2:$G$46,"UK")</f>
        <v>22</v>
      </c>
      <c r="F84" s="2">
        <f>COUNTIFS('Relevant - In CRM valid'!$T$2:$T$4699,$A84,'Relevant - In CRM valid'!$G$2:$G$4699,"UK",'Relevant - In CRM valid'!$M$2:$M$4699,"Research")+COUNTIFS('Relevant - In CRM unknown'!$T$2:$T$253,$A84,'Relevant - In CRM unknown'!$G$2:$G$253,"UK",'Relevant - In CRM unknown'!$M$2:$M$253,"Research")+COUNTIFS('Relevant - IN NOW CRM valid'!$T$2:$T$2328,$A84,'Relevant - IN NOW CRM valid'!$G$2:$G$2328,"UK",'Relevant - IN NOW CRM valid'!$M$2:$M$2328,"Research")+COUNTIFS('Relevant - IN NOW CRM unknown'!$T$2:$T$1227,$A84,'Relevant - IN NOW CRM unknown'!$G$2:$G$1227,"UK",'Relevant - IN NOW CRM unknown'!$M$2:$M$1227,"Research")+COUNTIFS('Relevant - Not CRM not valid'!$T$2:$T$416,$A84,'Relevant - Not CRM not valid'!$G$2:$G$416,"UK",'Relevant - Not CRM not valid'!$M$2:$M$416,"Research")+COUNTIFS('Relevant - In CRM not valid'!$T$2:$T$46,$A84,'Relevant - In CRM not valid'!$G$2:$G$46,"UK",'Relevant - In CRM not valid'!$M$2:$M$46,"Research")</f>
        <v>19</v>
      </c>
      <c r="G84" s="2">
        <f>COUNTIFS('Relevant - In CRM valid'!$T$2:$T$4699,$A84,'Relevant - In CRM valid'!$G$2:$G$4699,"UK",'Relevant - In CRM valid'!$M$2:$M$4699,"Research",'Relevant - In CRM valid'!$R$2:$R$4699,"Senior")+COUNTIFS('Relevant - In CRM unknown'!$T$2:$T$253,$A84,'Relevant - In CRM unknown'!$G$2:$G$253,"UK",'Relevant - In CRM unknown'!$M$2:$M$253,"Research",'Relevant - In CRM unknown'!$R$2:$R$253,"Senior")+COUNTIFS('Relevant - IN NOW CRM valid'!$T$2:$T$2328,$A84,'Relevant - IN NOW CRM valid'!$G$2:$G$2328,"UK",'Relevant - IN NOW CRM valid'!$M$2:$M$2328,"Research",'Relevant - IN NOW CRM valid'!$R$2:$R$2328,"Senior")+COUNTIFS('Relevant - IN NOW CRM unknown'!$T$2:$T$1227,$A84,'Relevant - IN NOW CRM unknown'!$G$2:$G$1227,"UK",'Relevant - IN NOW CRM unknown'!$M$2:$M$1227,"Research",'Relevant - IN NOW CRM unknown'!$R$2:$R$1227,"Senior")+COUNTIFS('Relevant - Not CRM not valid'!$T$2:$T$416,$A84,'Relevant - Not CRM not valid'!$G$2:$G$416,"UK",'Relevant - Not CRM not valid'!$M$2:$M$416,"Research",'Relevant - Not CRM not valid'!$R$2:$R$416,"Senior")+COUNTIFS('Relevant - In CRM not valid'!$T$2:$T$46,$A84,'Relevant - In CRM not valid'!$G$2:$G$46,"UK",'Relevant - In CRM not valid'!$M$2:$M$46,"Research",'Relevant - In CRM not valid'!$R$2:$R$46,"Senior")</f>
        <v>7</v>
      </c>
      <c r="H84" s="2">
        <f>COUNTIFS('Relevant - In CRM valid'!$T$2:$T$4699,$A84,'Relevant - In CRM valid'!$G$2:$G$4699,"UK",'Relevant - In CRM valid'!$M$2:$M$4699,"Research",'Relevant - In CRM valid'!$R$2:$R$4699,"Operational")+COUNTIFS('Relevant - In CRM unknown'!$T$2:$T$253,$A84,'Relevant - In CRM unknown'!$G$2:$G$253,"UK",'Relevant - In CRM unknown'!$M$2:$M$253,"Research",'Relevant - In CRM unknown'!$R$2:$R$253,"Operational")+COUNTIFS('Relevant - IN NOW CRM valid'!$T$2:$T$2328,$A84,'Relevant - IN NOW CRM valid'!$G$2:$G$2328,"UK",'Relevant - IN NOW CRM valid'!$M$2:$M$2328,"Research",'Relevant - IN NOW CRM valid'!$R$2:$R$2328,"Operational")+COUNTIFS('Relevant - IN NOW CRM unknown'!$T$2:$T$1227,$A84,'Relevant - IN NOW CRM unknown'!$G$2:$G$1227,"UK",'Relevant - IN NOW CRM unknown'!$M$2:$M$1227,"Research",'Relevant - IN NOW CRM unknown'!$R$2:$R$1227,"Operational")+COUNTIFS('Relevant - Not CRM not valid'!$T$2:$T$416,$A84,'Relevant - Not CRM not valid'!$G$2:$G$416,"UK",'Relevant - Not CRM not valid'!$M$2:$M$416,"Research",'Relevant - Not CRM not valid'!$R$2:$R$416,"Operational")+COUNTIFS('Relevant - In CRM not valid'!$T$2:$T$46,$A84,'Relevant - In CRM not valid'!$G$2:$G$46,"UK",'Relevant - In CRM not valid'!$M$2:$M$46,"Research",'Relevant - In CRM not valid'!$R$2:$R$46,"Operational")</f>
        <v>12</v>
      </c>
      <c r="I84" s="2">
        <f>COUNTIFS('Relevant - In CRM valid'!$T$2:$T$4699,$A84,'Relevant - In CRM valid'!$G$2:$G$4699,"UK",'Relevant - In CRM valid'!$M$2:$M$4699,"Research",'Relevant - In CRM valid'!$R$2:$R$4699,"Academic")+COUNTIFS('Relevant - In CRM unknown'!$T$2:$T$253,$A84,'Relevant - In CRM unknown'!$G$2:$G$253,"UK",'Relevant - In CRM unknown'!$M$2:$M$253,"Research",'Relevant - In CRM unknown'!$R$2:$R$253,"Academic")+COUNTIFS('Relevant - IN NOW CRM valid'!$T$2:$T$2328,$A84,'Relevant - IN NOW CRM valid'!$G$2:$G$2328,"UK",'Relevant - IN NOW CRM valid'!$M$2:$M$2328,"Research",'Relevant - IN NOW CRM valid'!$R$2:$R$2328,"Academic")+COUNTIFS('Relevant - IN NOW CRM unknown'!$T$2:$T$1227,$A84,'Relevant - IN NOW CRM unknown'!$G$2:$G$1227,"UK",'Relevant - IN NOW CRM unknown'!$M$2:$M$1227,"Research",'Relevant - IN NOW CRM unknown'!$R$2:$R$1227,"Academic")+COUNTIFS('Relevant - Not CRM not valid'!$T$2:$T$416,$A84,'Relevant - Not CRM not valid'!$G$2:$G$416,"UK",'Relevant - Not CRM not valid'!$M$2:$M$416,"Research",'Relevant - Not CRM not valid'!$R$2:$R$416,"Academic")+COUNTIFS('Relevant - In CRM not valid'!$T$2:$T$46,$A84,'Relevant - In CRM not valid'!$G$2:$G$46,"UK",'Relevant - In CRM not valid'!$M$2:$M$46,"Research",'Relevant - In CRM not valid'!$R$2:$R$46,"Academic")</f>
        <v>0</v>
      </c>
      <c r="J84" s="2">
        <f>COUNTIFS('Relevant - In CRM valid'!$T$2:$T$4699,$A84,'Relevant - In CRM valid'!$G$2:$G$4699,"UK",'Relevant - In CRM valid'!$M$2:$M$4699,"Finance")+COUNTIFS('Relevant - In CRM unknown'!$T$2:$T$253,$A84,'Relevant - In CRM unknown'!$G$2:$G$253,"UK",'Relevant - In CRM unknown'!$M$2:$M$253,"Finance")+COUNTIFS('Relevant - IN NOW CRM valid'!$T$2:$T$2328,$A84,'Relevant - IN NOW CRM valid'!$G$2:$G$2328,"UK",'Relevant - IN NOW CRM valid'!$M$2:$M$2328,"Finance")+COUNTIFS('Relevant - IN NOW CRM unknown'!$T$2:$T$1227,$A84,'Relevant - IN NOW CRM unknown'!$G$2:$G$1227,"UK",'Relevant - IN NOW CRM unknown'!$M$2:$M$1227,"Finance")+COUNTIFS('Relevant - Not CRM not valid'!$T$2:$T$416,$A84,'Relevant - Not CRM not valid'!$G$2:$G$416,"UK",'Relevant - Not CRM not valid'!$M$2:$M$416,"Finance")+COUNTIFS('Relevant - In CRM not valid'!$T$2:$T$46,$A84,'Relevant - In CRM not valid'!$G$2:$G$46,"UK",'Relevant - In CRM not valid'!$M$2:$M$46,"Finance")</f>
        <v>1</v>
      </c>
      <c r="K84" s="2">
        <f>COUNTIFS('Relevant - In CRM valid'!$T$2:$T$4699,$A84,'Relevant - In CRM valid'!$G$2:$G$4699,"UK",'Relevant - In CRM valid'!$M$2:$M$4699,"IT/Systems")+COUNTIFS('Relevant - In CRM unknown'!$T$2:$T$253,$A84,'Relevant - In CRM unknown'!$G$2:$G$253,"UK",'Relevant - In CRM unknown'!$M$2:$M$253,"IT/Systems")+COUNTIFS('Relevant - IN NOW CRM valid'!$T$2:$T$2328,$A84,'Relevant - IN NOW CRM valid'!$G$2:$G$2328,"UK",'Relevant - IN NOW CRM valid'!$M$2:$M$2328,"IT/Systems")+COUNTIFS('Relevant - IN NOW CRM unknown'!$T$2:$T$1227,$A84,'Relevant - IN NOW CRM unknown'!$G$2:$G$1227,"UK",'Relevant - IN NOW CRM unknown'!$M$2:$M$1227,"IT/Systems")+COUNTIFS('Relevant - Not CRM not valid'!$T$2:$T$416,$A84,'Relevant - Not CRM not valid'!$G$2:$G$416,"UK",'Relevant - Not CRM not valid'!$M$2:$M$416,"IT/Systems")+COUNTIFS('Relevant - In CRM not valid'!$T$2:$T$46,$A84,'Relevant - In CRM not valid'!$G$2:$G$46,"UK",'Relevant - In CRM not valid'!$M$2:$M$46,"IT/Systems")</f>
        <v>2</v>
      </c>
      <c r="L84" s="2">
        <f>COUNTIFS('Relevant - In CRM valid'!$T$2:$T$4699,$A84,'Relevant - In CRM valid'!$G$2:$G$4699,"UK",'Relevant - In CRM valid'!$M$2:$M$4699,"")+COUNTIFS('Relevant - In CRM unknown'!$T$2:$T$253,$A84,'Relevant - In CRM unknown'!$G$2:$G$253,"UK",'Relevant - In CRM unknown'!$M$2:$M$253,"")+COUNTIFS('Relevant - IN NOW CRM valid'!$T$2:$T$2328,$A84,'Relevant - IN NOW CRM valid'!$G$2:$G$2328,"UK",'Relevant - IN NOW CRM valid'!$M$2:$M$2328,"")+COUNTIFS('Relevant - IN NOW CRM unknown'!$T$2:$T$1227,$A84,'Relevant - IN NOW CRM unknown'!$G$2:$G$1227,"UK",'Relevant - IN NOW CRM unknown'!$M$2:$M$1227,"")+COUNTIFS('Relevant - Not CRM not valid'!$T$2:$T$416,$A84,'Relevant - Not CRM not valid'!$G$2:$G$416,"UK",'Relevant - Not CRM not valid'!$M$2:$M$416,"")+COUNTIFS('Relevant - In CRM not valid'!$T$2:$T$46,$A84,'Relevant - In CRM not valid'!$G$2:$G$46,"UK",'Relevant - In CRM not valid'!$M$2:$M$46,"")</f>
        <v>0</v>
      </c>
      <c r="M84" s="2">
        <f t="shared" si="2"/>
        <v>3</v>
      </c>
      <c r="N84" s="2">
        <f>COUNTIFS('Relevant - In CRM valid'!$T$2:$T$4699,$A84,'Relevant - In CRM valid'!$G$2:$G$4699,"UK",'Relevant - In CRM valid'!$Q$2:$Q$4699,"valid")+COUNTIFS('Relevant - In CRM unknown'!$T$2:$T$253,$A84,'Relevant - In CRM unknown'!$G$2:$G$253,"UK",'Relevant - In CRM unknown'!$Q$2:$Q$253,"valid")+COUNTIFS('Relevant - IN NOW CRM valid'!$T$2:$T$2328,$A84,'Relevant - IN NOW CRM valid'!$G$2:$G$2328,"UK",'Relevant - IN NOW CRM valid'!$Q$2:$Q$2328,"valid")+COUNTIFS('Relevant - IN NOW CRM unknown'!$T$2:$T$1227,$A84,'Relevant - IN NOW CRM unknown'!$G$2:$G$1227,"UK",'Relevant - IN NOW CRM unknown'!$Q$2:$Q$1227,"valid")+COUNTIFS('Relevant - Not CRM not valid'!$T$2:$T$416,$A84,'Relevant - Not CRM not valid'!$G$2:$G$416,"UK",'Relevant - Not CRM not valid'!$Q$2:$Q$416,"valid")+COUNTIFS('Relevant - In CRM not valid'!$T$2:$T$46,$A84,'Relevant - In CRM not valid'!$G$2:$G$46,"UK",'Relevant - In CRM not valid'!$Q$2:$Q$46,"valid")</f>
        <v>17</v>
      </c>
      <c r="O84" s="2" t="str">
        <f t="shared" si="3"/>
        <v/>
      </c>
    </row>
    <row r="85" spans="1:15" ht="15" customHeight="1">
      <c r="A85" s="2" t="s">
        <v>269</v>
      </c>
      <c r="B85" s="2" t="s">
        <v>270</v>
      </c>
      <c r="C85" s="2" t="s">
        <v>95</v>
      </c>
      <c r="D85" s="2" t="str">
        <f>IFERROR(INDEX('UK Target Institutions'!$D$2:$D$727,MATCH($A85,'UK Target Institutions'!$A$2:$A$727,0)),"")</f>
        <v>Yes</v>
      </c>
      <c r="E85" s="2">
        <f>COUNTIFS('Relevant - In CRM valid'!$T$2:$T$4699,$A85,'Relevant - In CRM valid'!$G$2:$G$4699,"UK")+COUNTIFS('Relevant - In CRM unknown'!$T$2:$T$253,$A85,'Relevant - In CRM unknown'!$G$2:$G$253,"UK")+COUNTIFS('Relevant - IN NOW CRM valid'!$T$2:$T$2328,$A85,'Relevant - IN NOW CRM valid'!$G$2:$G$2328,"UK")+COUNTIFS('Relevant - IN NOW CRM unknown'!$T$2:$T$1227,$A85,'Relevant - IN NOW CRM unknown'!$G$2:$G$1227,"UK")+COUNTIFS('Relevant - Not CRM not valid'!$T$2:$T$416,$A85,'Relevant - Not CRM not valid'!$G$2:$G$416,"UK")+COUNTIFS('Relevant - In CRM not valid'!$T$2:$T$46,$A85,'Relevant - In CRM not valid'!$G$2:$G$46,"UK")</f>
        <v>23</v>
      </c>
      <c r="F85" s="2">
        <f>COUNTIFS('Relevant - In CRM valid'!$T$2:$T$4699,$A85,'Relevant - In CRM valid'!$G$2:$G$4699,"UK",'Relevant - In CRM valid'!$M$2:$M$4699,"Research")+COUNTIFS('Relevant - In CRM unknown'!$T$2:$T$253,$A85,'Relevant - In CRM unknown'!$G$2:$G$253,"UK",'Relevant - In CRM unknown'!$M$2:$M$253,"Research")+COUNTIFS('Relevant - IN NOW CRM valid'!$T$2:$T$2328,$A85,'Relevant - IN NOW CRM valid'!$G$2:$G$2328,"UK",'Relevant - IN NOW CRM valid'!$M$2:$M$2328,"Research")+COUNTIFS('Relevant - IN NOW CRM unknown'!$T$2:$T$1227,$A85,'Relevant - IN NOW CRM unknown'!$G$2:$G$1227,"UK",'Relevant - IN NOW CRM unknown'!$M$2:$M$1227,"Research")+COUNTIFS('Relevant - Not CRM not valid'!$T$2:$T$416,$A85,'Relevant - Not CRM not valid'!$G$2:$G$416,"UK",'Relevant - Not CRM not valid'!$M$2:$M$416,"Research")+COUNTIFS('Relevant - In CRM not valid'!$T$2:$T$46,$A85,'Relevant - In CRM not valid'!$G$2:$G$46,"UK",'Relevant - In CRM not valid'!$M$2:$M$46,"Research")</f>
        <v>13</v>
      </c>
      <c r="G85" s="2">
        <f>COUNTIFS('Relevant - In CRM valid'!$T$2:$T$4699,$A85,'Relevant - In CRM valid'!$G$2:$G$4699,"UK",'Relevant - In CRM valid'!$M$2:$M$4699,"Research",'Relevant - In CRM valid'!$R$2:$R$4699,"Senior")+COUNTIFS('Relevant - In CRM unknown'!$T$2:$T$253,$A85,'Relevant - In CRM unknown'!$G$2:$G$253,"UK",'Relevant - In CRM unknown'!$M$2:$M$253,"Research",'Relevant - In CRM unknown'!$R$2:$R$253,"Senior")+COUNTIFS('Relevant - IN NOW CRM valid'!$T$2:$T$2328,$A85,'Relevant - IN NOW CRM valid'!$G$2:$G$2328,"UK",'Relevant - IN NOW CRM valid'!$M$2:$M$2328,"Research",'Relevant - IN NOW CRM valid'!$R$2:$R$2328,"Senior")+COUNTIFS('Relevant - IN NOW CRM unknown'!$T$2:$T$1227,$A85,'Relevant - IN NOW CRM unknown'!$G$2:$G$1227,"UK",'Relevant - IN NOW CRM unknown'!$M$2:$M$1227,"Research",'Relevant - IN NOW CRM unknown'!$R$2:$R$1227,"Senior")+COUNTIFS('Relevant - Not CRM not valid'!$T$2:$T$416,$A85,'Relevant - Not CRM not valid'!$G$2:$G$416,"UK",'Relevant - Not CRM not valid'!$M$2:$M$416,"Research",'Relevant - Not CRM not valid'!$R$2:$R$416,"Senior")+COUNTIFS('Relevant - In CRM not valid'!$T$2:$T$46,$A85,'Relevant - In CRM not valid'!$G$2:$G$46,"UK",'Relevant - In CRM not valid'!$M$2:$M$46,"Research",'Relevant - In CRM not valid'!$R$2:$R$46,"Senior")</f>
        <v>9</v>
      </c>
      <c r="H85" s="2">
        <f>COUNTIFS('Relevant - In CRM valid'!$T$2:$T$4699,$A85,'Relevant - In CRM valid'!$G$2:$G$4699,"UK",'Relevant - In CRM valid'!$M$2:$M$4699,"Research",'Relevant - In CRM valid'!$R$2:$R$4699,"Operational")+COUNTIFS('Relevant - In CRM unknown'!$T$2:$T$253,$A85,'Relevant - In CRM unknown'!$G$2:$G$253,"UK",'Relevant - In CRM unknown'!$M$2:$M$253,"Research",'Relevant - In CRM unknown'!$R$2:$R$253,"Operational")+COUNTIFS('Relevant - IN NOW CRM valid'!$T$2:$T$2328,$A85,'Relevant - IN NOW CRM valid'!$G$2:$G$2328,"UK",'Relevant - IN NOW CRM valid'!$M$2:$M$2328,"Research",'Relevant - IN NOW CRM valid'!$R$2:$R$2328,"Operational")+COUNTIFS('Relevant - IN NOW CRM unknown'!$T$2:$T$1227,$A85,'Relevant - IN NOW CRM unknown'!$G$2:$G$1227,"UK",'Relevant - IN NOW CRM unknown'!$M$2:$M$1227,"Research",'Relevant - IN NOW CRM unknown'!$R$2:$R$1227,"Operational")+COUNTIFS('Relevant - Not CRM not valid'!$T$2:$T$416,$A85,'Relevant - Not CRM not valid'!$G$2:$G$416,"UK",'Relevant - Not CRM not valid'!$M$2:$M$416,"Research",'Relevant - Not CRM not valid'!$R$2:$R$416,"Operational")+COUNTIFS('Relevant - In CRM not valid'!$T$2:$T$46,$A85,'Relevant - In CRM not valid'!$G$2:$G$46,"UK",'Relevant - In CRM not valid'!$M$2:$M$46,"Research",'Relevant - In CRM not valid'!$R$2:$R$46,"Operational")</f>
        <v>3</v>
      </c>
      <c r="I85" s="2">
        <f>COUNTIFS('Relevant - In CRM valid'!$T$2:$T$4699,$A85,'Relevant - In CRM valid'!$G$2:$G$4699,"UK",'Relevant - In CRM valid'!$M$2:$M$4699,"Research",'Relevant - In CRM valid'!$R$2:$R$4699,"Academic")+COUNTIFS('Relevant - In CRM unknown'!$T$2:$T$253,$A85,'Relevant - In CRM unknown'!$G$2:$G$253,"UK",'Relevant - In CRM unknown'!$M$2:$M$253,"Research",'Relevant - In CRM unknown'!$R$2:$R$253,"Academic")+COUNTIFS('Relevant - IN NOW CRM valid'!$T$2:$T$2328,$A85,'Relevant - IN NOW CRM valid'!$G$2:$G$2328,"UK",'Relevant - IN NOW CRM valid'!$M$2:$M$2328,"Research",'Relevant - IN NOW CRM valid'!$R$2:$R$2328,"Academic")+COUNTIFS('Relevant - IN NOW CRM unknown'!$T$2:$T$1227,$A85,'Relevant - IN NOW CRM unknown'!$G$2:$G$1227,"UK",'Relevant - IN NOW CRM unknown'!$M$2:$M$1227,"Research",'Relevant - IN NOW CRM unknown'!$R$2:$R$1227,"Academic")+COUNTIFS('Relevant - Not CRM not valid'!$T$2:$T$416,$A85,'Relevant - Not CRM not valid'!$G$2:$G$416,"UK",'Relevant - Not CRM not valid'!$M$2:$M$416,"Research",'Relevant - Not CRM not valid'!$R$2:$R$416,"Academic")+COUNTIFS('Relevant - In CRM not valid'!$T$2:$T$46,$A85,'Relevant - In CRM not valid'!$G$2:$G$46,"UK",'Relevant - In CRM not valid'!$M$2:$M$46,"Research",'Relevant - In CRM not valid'!$R$2:$R$46,"Academic")</f>
        <v>1</v>
      </c>
      <c r="J85" s="2">
        <f>COUNTIFS('Relevant - In CRM valid'!$T$2:$T$4699,$A85,'Relevant - In CRM valid'!$G$2:$G$4699,"UK",'Relevant - In CRM valid'!$M$2:$M$4699,"Finance")+COUNTIFS('Relevant - In CRM unknown'!$T$2:$T$253,$A85,'Relevant - In CRM unknown'!$G$2:$G$253,"UK",'Relevant - In CRM unknown'!$M$2:$M$253,"Finance")+COUNTIFS('Relevant - IN NOW CRM valid'!$T$2:$T$2328,$A85,'Relevant - IN NOW CRM valid'!$G$2:$G$2328,"UK",'Relevant - IN NOW CRM valid'!$M$2:$M$2328,"Finance")+COUNTIFS('Relevant - IN NOW CRM unknown'!$T$2:$T$1227,$A85,'Relevant - IN NOW CRM unknown'!$G$2:$G$1227,"UK",'Relevant - IN NOW CRM unknown'!$M$2:$M$1227,"Finance")+COUNTIFS('Relevant - Not CRM not valid'!$T$2:$T$416,$A85,'Relevant - Not CRM not valid'!$G$2:$G$416,"UK",'Relevant - Not CRM not valid'!$M$2:$M$416,"Finance")+COUNTIFS('Relevant - In CRM not valid'!$T$2:$T$46,$A85,'Relevant - In CRM not valid'!$G$2:$G$46,"UK",'Relevant - In CRM not valid'!$M$2:$M$46,"Finance")</f>
        <v>8</v>
      </c>
      <c r="K85" s="2">
        <f>COUNTIFS('Relevant - In CRM valid'!$T$2:$T$4699,$A85,'Relevant - In CRM valid'!$G$2:$G$4699,"UK",'Relevant - In CRM valid'!$M$2:$M$4699,"IT/Systems")+COUNTIFS('Relevant - In CRM unknown'!$T$2:$T$253,$A85,'Relevant - In CRM unknown'!$G$2:$G$253,"UK",'Relevant - In CRM unknown'!$M$2:$M$253,"IT/Systems")+COUNTIFS('Relevant - IN NOW CRM valid'!$T$2:$T$2328,$A85,'Relevant - IN NOW CRM valid'!$G$2:$G$2328,"UK",'Relevant - IN NOW CRM valid'!$M$2:$M$2328,"IT/Systems")+COUNTIFS('Relevant - IN NOW CRM unknown'!$T$2:$T$1227,$A85,'Relevant - IN NOW CRM unknown'!$G$2:$G$1227,"UK",'Relevant - IN NOW CRM unknown'!$M$2:$M$1227,"IT/Systems")+COUNTIFS('Relevant - Not CRM not valid'!$T$2:$T$416,$A85,'Relevant - Not CRM not valid'!$G$2:$G$416,"UK",'Relevant - Not CRM not valid'!$M$2:$M$416,"IT/Systems")+COUNTIFS('Relevant - In CRM not valid'!$T$2:$T$46,$A85,'Relevant - In CRM not valid'!$G$2:$G$46,"UK",'Relevant - In CRM not valid'!$M$2:$M$46,"IT/Systems")</f>
        <v>2</v>
      </c>
      <c r="L85" s="2">
        <f>COUNTIFS('Relevant - In CRM valid'!$T$2:$T$4699,$A85,'Relevant - In CRM valid'!$G$2:$G$4699,"UK",'Relevant - In CRM valid'!$M$2:$M$4699,"")+COUNTIFS('Relevant - In CRM unknown'!$T$2:$T$253,$A85,'Relevant - In CRM unknown'!$G$2:$G$253,"UK",'Relevant - In CRM unknown'!$M$2:$M$253,"")+COUNTIFS('Relevant - IN NOW CRM valid'!$T$2:$T$2328,$A85,'Relevant - IN NOW CRM valid'!$G$2:$G$2328,"UK",'Relevant - IN NOW CRM valid'!$M$2:$M$2328,"")+COUNTIFS('Relevant - IN NOW CRM unknown'!$T$2:$T$1227,$A85,'Relevant - IN NOW CRM unknown'!$G$2:$G$1227,"UK",'Relevant - IN NOW CRM unknown'!$M$2:$M$1227,"")+COUNTIFS('Relevant - Not CRM not valid'!$T$2:$T$416,$A85,'Relevant - Not CRM not valid'!$G$2:$G$416,"UK",'Relevant - Not CRM not valid'!$M$2:$M$416,"")+COUNTIFS('Relevant - In CRM not valid'!$T$2:$T$46,$A85,'Relevant - In CRM not valid'!$G$2:$G$46,"UK",'Relevant - In CRM not valid'!$M$2:$M$46,"")</f>
        <v>0</v>
      </c>
      <c r="M85" s="2">
        <f t="shared" si="2"/>
        <v>3</v>
      </c>
      <c r="N85" s="2">
        <f>COUNTIFS('Relevant - In CRM valid'!$T$2:$T$4699,$A85,'Relevant - In CRM valid'!$G$2:$G$4699,"UK",'Relevant - In CRM valid'!$Q$2:$Q$4699,"valid")+COUNTIFS('Relevant - In CRM unknown'!$T$2:$T$253,$A85,'Relevant - In CRM unknown'!$G$2:$G$253,"UK",'Relevant - In CRM unknown'!$Q$2:$Q$253,"valid")+COUNTIFS('Relevant - IN NOW CRM valid'!$T$2:$T$2328,$A85,'Relevant - IN NOW CRM valid'!$G$2:$G$2328,"UK",'Relevant - IN NOW CRM valid'!$Q$2:$Q$2328,"valid")+COUNTIFS('Relevant - IN NOW CRM unknown'!$T$2:$T$1227,$A85,'Relevant - IN NOW CRM unknown'!$G$2:$G$1227,"UK",'Relevant - IN NOW CRM unknown'!$Q$2:$Q$1227,"valid")+COUNTIFS('Relevant - Not CRM not valid'!$T$2:$T$416,$A85,'Relevant - Not CRM not valid'!$G$2:$G$416,"UK",'Relevant - Not CRM not valid'!$Q$2:$Q$416,"valid")+COUNTIFS('Relevant - In CRM not valid'!$T$2:$T$46,$A85,'Relevant - In CRM not valid'!$G$2:$G$46,"UK",'Relevant - In CRM not valid'!$Q$2:$Q$46,"valid")</f>
        <v>19</v>
      </c>
      <c r="O85" s="2" t="str">
        <f t="shared" si="3"/>
        <v/>
      </c>
    </row>
    <row r="86" spans="1:15" ht="15" customHeight="1">
      <c r="A86" s="2" t="s">
        <v>271</v>
      </c>
      <c r="B86" s="2" t="s">
        <v>272</v>
      </c>
      <c r="C86" s="2" t="s">
        <v>95</v>
      </c>
      <c r="D86" s="2" t="str">
        <f>IFERROR(INDEX('UK Target Institutions'!$D$2:$D$727,MATCH($A86,'UK Target Institutions'!$A$2:$A$727,0)),"")</f>
        <v>Yes</v>
      </c>
      <c r="E86" s="2">
        <f>COUNTIFS('Relevant - In CRM valid'!$T$2:$T$4699,$A86,'Relevant - In CRM valid'!$G$2:$G$4699,"UK")+COUNTIFS('Relevant - In CRM unknown'!$T$2:$T$253,$A86,'Relevant - In CRM unknown'!$G$2:$G$253,"UK")+COUNTIFS('Relevant - IN NOW CRM valid'!$T$2:$T$2328,$A86,'Relevant - IN NOW CRM valid'!$G$2:$G$2328,"UK")+COUNTIFS('Relevant - IN NOW CRM unknown'!$T$2:$T$1227,$A86,'Relevant - IN NOW CRM unknown'!$G$2:$G$1227,"UK")+COUNTIFS('Relevant - Not CRM not valid'!$T$2:$T$416,$A86,'Relevant - Not CRM not valid'!$G$2:$G$416,"UK")+COUNTIFS('Relevant - In CRM not valid'!$T$2:$T$46,$A86,'Relevant - In CRM not valid'!$G$2:$G$46,"UK")</f>
        <v>22</v>
      </c>
      <c r="F86" s="2">
        <f>COUNTIFS('Relevant - In CRM valid'!$T$2:$T$4699,$A86,'Relevant - In CRM valid'!$G$2:$G$4699,"UK",'Relevant - In CRM valid'!$M$2:$M$4699,"Research")+COUNTIFS('Relevant - In CRM unknown'!$T$2:$T$253,$A86,'Relevant - In CRM unknown'!$G$2:$G$253,"UK",'Relevant - In CRM unknown'!$M$2:$M$253,"Research")+COUNTIFS('Relevant - IN NOW CRM valid'!$T$2:$T$2328,$A86,'Relevant - IN NOW CRM valid'!$G$2:$G$2328,"UK",'Relevant - IN NOW CRM valid'!$M$2:$M$2328,"Research")+COUNTIFS('Relevant - IN NOW CRM unknown'!$T$2:$T$1227,$A86,'Relevant - IN NOW CRM unknown'!$G$2:$G$1227,"UK",'Relevant - IN NOW CRM unknown'!$M$2:$M$1227,"Research")+COUNTIFS('Relevant - Not CRM not valid'!$T$2:$T$416,$A86,'Relevant - Not CRM not valid'!$G$2:$G$416,"UK",'Relevant - Not CRM not valid'!$M$2:$M$416,"Research")+COUNTIFS('Relevant - In CRM not valid'!$T$2:$T$46,$A86,'Relevant - In CRM not valid'!$G$2:$G$46,"UK",'Relevant - In CRM not valid'!$M$2:$M$46,"Research")</f>
        <v>20</v>
      </c>
      <c r="G86" s="2">
        <f>COUNTIFS('Relevant - In CRM valid'!$T$2:$T$4699,$A86,'Relevant - In CRM valid'!$G$2:$G$4699,"UK",'Relevant - In CRM valid'!$M$2:$M$4699,"Research",'Relevant - In CRM valid'!$R$2:$R$4699,"Senior")+COUNTIFS('Relevant - In CRM unknown'!$T$2:$T$253,$A86,'Relevant - In CRM unknown'!$G$2:$G$253,"UK",'Relevant - In CRM unknown'!$M$2:$M$253,"Research",'Relevant - In CRM unknown'!$R$2:$R$253,"Senior")+COUNTIFS('Relevant - IN NOW CRM valid'!$T$2:$T$2328,$A86,'Relevant - IN NOW CRM valid'!$G$2:$G$2328,"UK",'Relevant - IN NOW CRM valid'!$M$2:$M$2328,"Research",'Relevant - IN NOW CRM valid'!$R$2:$R$2328,"Senior")+COUNTIFS('Relevant - IN NOW CRM unknown'!$T$2:$T$1227,$A86,'Relevant - IN NOW CRM unknown'!$G$2:$G$1227,"UK",'Relevant - IN NOW CRM unknown'!$M$2:$M$1227,"Research",'Relevant - IN NOW CRM unknown'!$R$2:$R$1227,"Senior")+COUNTIFS('Relevant - Not CRM not valid'!$T$2:$T$416,$A86,'Relevant - Not CRM not valid'!$G$2:$G$416,"UK",'Relevant - Not CRM not valid'!$M$2:$M$416,"Research",'Relevant - Not CRM not valid'!$R$2:$R$416,"Senior")+COUNTIFS('Relevant - In CRM not valid'!$T$2:$T$46,$A86,'Relevant - In CRM not valid'!$G$2:$G$46,"UK",'Relevant - In CRM not valid'!$M$2:$M$46,"Research",'Relevant - In CRM not valid'!$R$2:$R$46,"Senior")</f>
        <v>9</v>
      </c>
      <c r="H86" s="2">
        <f>COUNTIFS('Relevant - In CRM valid'!$T$2:$T$4699,$A86,'Relevant - In CRM valid'!$G$2:$G$4699,"UK",'Relevant - In CRM valid'!$M$2:$M$4699,"Research",'Relevant - In CRM valid'!$R$2:$R$4699,"Operational")+COUNTIFS('Relevant - In CRM unknown'!$T$2:$T$253,$A86,'Relevant - In CRM unknown'!$G$2:$G$253,"UK",'Relevant - In CRM unknown'!$M$2:$M$253,"Research",'Relevant - In CRM unknown'!$R$2:$R$253,"Operational")+COUNTIFS('Relevant - IN NOW CRM valid'!$T$2:$T$2328,$A86,'Relevant - IN NOW CRM valid'!$G$2:$G$2328,"UK",'Relevant - IN NOW CRM valid'!$M$2:$M$2328,"Research",'Relevant - IN NOW CRM valid'!$R$2:$R$2328,"Operational")+COUNTIFS('Relevant - IN NOW CRM unknown'!$T$2:$T$1227,$A86,'Relevant - IN NOW CRM unknown'!$G$2:$G$1227,"UK",'Relevant - IN NOW CRM unknown'!$M$2:$M$1227,"Research",'Relevant - IN NOW CRM unknown'!$R$2:$R$1227,"Operational")+COUNTIFS('Relevant - Not CRM not valid'!$T$2:$T$416,$A86,'Relevant - Not CRM not valid'!$G$2:$G$416,"UK",'Relevant - Not CRM not valid'!$M$2:$M$416,"Research",'Relevant - Not CRM not valid'!$R$2:$R$416,"Operational")+COUNTIFS('Relevant - In CRM not valid'!$T$2:$T$46,$A86,'Relevant - In CRM not valid'!$G$2:$G$46,"UK",'Relevant - In CRM not valid'!$M$2:$M$46,"Research",'Relevant - In CRM not valid'!$R$2:$R$46,"Operational")</f>
        <v>8</v>
      </c>
      <c r="I86" s="2">
        <f>COUNTIFS('Relevant - In CRM valid'!$T$2:$T$4699,$A86,'Relevant - In CRM valid'!$G$2:$G$4699,"UK",'Relevant - In CRM valid'!$M$2:$M$4699,"Research",'Relevant - In CRM valid'!$R$2:$R$4699,"Academic")+COUNTIFS('Relevant - In CRM unknown'!$T$2:$T$253,$A86,'Relevant - In CRM unknown'!$G$2:$G$253,"UK",'Relevant - In CRM unknown'!$M$2:$M$253,"Research",'Relevant - In CRM unknown'!$R$2:$R$253,"Academic")+COUNTIFS('Relevant - IN NOW CRM valid'!$T$2:$T$2328,$A86,'Relevant - IN NOW CRM valid'!$G$2:$G$2328,"UK",'Relevant - IN NOW CRM valid'!$M$2:$M$2328,"Research",'Relevant - IN NOW CRM valid'!$R$2:$R$2328,"Academic")+COUNTIFS('Relevant - IN NOW CRM unknown'!$T$2:$T$1227,$A86,'Relevant - IN NOW CRM unknown'!$G$2:$G$1227,"UK",'Relevant - IN NOW CRM unknown'!$M$2:$M$1227,"Research",'Relevant - IN NOW CRM unknown'!$R$2:$R$1227,"Academic")+COUNTIFS('Relevant - Not CRM not valid'!$T$2:$T$416,$A86,'Relevant - Not CRM not valid'!$G$2:$G$416,"UK",'Relevant - Not CRM not valid'!$M$2:$M$416,"Research",'Relevant - Not CRM not valid'!$R$2:$R$416,"Academic")+COUNTIFS('Relevant - In CRM not valid'!$T$2:$T$46,$A86,'Relevant - In CRM not valid'!$G$2:$G$46,"UK",'Relevant - In CRM not valid'!$M$2:$M$46,"Research",'Relevant - In CRM not valid'!$R$2:$R$46,"Academic")</f>
        <v>3</v>
      </c>
      <c r="J86" s="2">
        <f>COUNTIFS('Relevant - In CRM valid'!$T$2:$T$4699,$A86,'Relevant - In CRM valid'!$G$2:$G$4699,"UK",'Relevant - In CRM valid'!$M$2:$M$4699,"Finance")+COUNTIFS('Relevant - In CRM unknown'!$T$2:$T$253,$A86,'Relevant - In CRM unknown'!$G$2:$G$253,"UK",'Relevant - In CRM unknown'!$M$2:$M$253,"Finance")+COUNTIFS('Relevant - IN NOW CRM valid'!$T$2:$T$2328,$A86,'Relevant - IN NOW CRM valid'!$G$2:$G$2328,"UK",'Relevant - IN NOW CRM valid'!$M$2:$M$2328,"Finance")+COUNTIFS('Relevant - IN NOW CRM unknown'!$T$2:$T$1227,$A86,'Relevant - IN NOW CRM unknown'!$G$2:$G$1227,"UK",'Relevant - IN NOW CRM unknown'!$M$2:$M$1227,"Finance")+COUNTIFS('Relevant - Not CRM not valid'!$T$2:$T$416,$A86,'Relevant - Not CRM not valid'!$G$2:$G$416,"UK",'Relevant - Not CRM not valid'!$M$2:$M$416,"Finance")+COUNTIFS('Relevant - In CRM not valid'!$T$2:$T$46,$A86,'Relevant - In CRM not valid'!$G$2:$G$46,"UK",'Relevant - In CRM not valid'!$M$2:$M$46,"Finance")</f>
        <v>0</v>
      </c>
      <c r="K86" s="2">
        <f>COUNTIFS('Relevant - In CRM valid'!$T$2:$T$4699,$A86,'Relevant - In CRM valid'!$G$2:$G$4699,"UK",'Relevant - In CRM valid'!$M$2:$M$4699,"IT/Systems")+COUNTIFS('Relevant - In CRM unknown'!$T$2:$T$253,$A86,'Relevant - In CRM unknown'!$G$2:$G$253,"UK",'Relevant - In CRM unknown'!$M$2:$M$253,"IT/Systems")+COUNTIFS('Relevant - IN NOW CRM valid'!$T$2:$T$2328,$A86,'Relevant - IN NOW CRM valid'!$G$2:$G$2328,"UK",'Relevant - IN NOW CRM valid'!$M$2:$M$2328,"IT/Systems")+COUNTIFS('Relevant - IN NOW CRM unknown'!$T$2:$T$1227,$A86,'Relevant - IN NOW CRM unknown'!$G$2:$G$1227,"UK",'Relevant - IN NOW CRM unknown'!$M$2:$M$1227,"IT/Systems")+COUNTIFS('Relevant - Not CRM not valid'!$T$2:$T$416,$A86,'Relevant - Not CRM not valid'!$G$2:$G$416,"UK",'Relevant - Not CRM not valid'!$M$2:$M$416,"IT/Systems")+COUNTIFS('Relevant - In CRM not valid'!$T$2:$T$46,$A86,'Relevant - In CRM not valid'!$G$2:$G$46,"UK",'Relevant - In CRM not valid'!$M$2:$M$46,"IT/Systems")</f>
        <v>2</v>
      </c>
      <c r="L86" s="2">
        <f>COUNTIFS('Relevant - In CRM valid'!$T$2:$T$4699,$A86,'Relevant - In CRM valid'!$G$2:$G$4699,"UK",'Relevant - In CRM valid'!$M$2:$M$4699,"")+COUNTIFS('Relevant - In CRM unknown'!$T$2:$T$253,$A86,'Relevant - In CRM unknown'!$G$2:$G$253,"UK",'Relevant - In CRM unknown'!$M$2:$M$253,"")+COUNTIFS('Relevant - IN NOW CRM valid'!$T$2:$T$2328,$A86,'Relevant - IN NOW CRM valid'!$G$2:$G$2328,"UK",'Relevant - IN NOW CRM valid'!$M$2:$M$2328,"")+COUNTIFS('Relevant - IN NOW CRM unknown'!$T$2:$T$1227,$A86,'Relevant - IN NOW CRM unknown'!$G$2:$G$1227,"UK",'Relevant - IN NOW CRM unknown'!$M$2:$M$1227,"")+COUNTIFS('Relevant - Not CRM not valid'!$T$2:$T$416,$A86,'Relevant - Not CRM not valid'!$G$2:$G$416,"UK",'Relevant - Not CRM not valid'!$M$2:$M$416,"")+COUNTIFS('Relevant - In CRM not valid'!$T$2:$T$46,$A86,'Relevant - In CRM not valid'!$G$2:$G$46,"UK",'Relevant - In CRM not valid'!$M$2:$M$46,"")</f>
        <v>0</v>
      </c>
      <c r="M86" s="2">
        <f t="shared" si="2"/>
        <v>2</v>
      </c>
      <c r="N86" s="2">
        <f>COUNTIFS('Relevant - In CRM valid'!$T$2:$T$4699,$A86,'Relevant - In CRM valid'!$G$2:$G$4699,"UK",'Relevant - In CRM valid'!$Q$2:$Q$4699,"valid")+COUNTIFS('Relevant - In CRM unknown'!$T$2:$T$253,$A86,'Relevant - In CRM unknown'!$G$2:$G$253,"UK",'Relevant - In CRM unknown'!$Q$2:$Q$253,"valid")+COUNTIFS('Relevant - IN NOW CRM valid'!$T$2:$T$2328,$A86,'Relevant - IN NOW CRM valid'!$G$2:$G$2328,"UK",'Relevant - IN NOW CRM valid'!$Q$2:$Q$2328,"valid")+COUNTIFS('Relevant - IN NOW CRM unknown'!$T$2:$T$1227,$A86,'Relevant - IN NOW CRM unknown'!$G$2:$G$1227,"UK",'Relevant - IN NOW CRM unknown'!$Q$2:$Q$1227,"valid")+COUNTIFS('Relevant - Not CRM not valid'!$T$2:$T$416,$A86,'Relevant - Not CRM not valid'!$G$2:$G$416,"UK",'Relevant - Not CRM not valid'!$Q$2:$Q$416,"valid")+COUNTIFS('Relevant - In CRM not valid'!$T$2:$T$46,$A86,'Relevant - In CRM not valid'!$G$2:$G$46,"UK",'Relevant - In CRM not valid'!$Q$2:$Q$46,"valid")</f>
        <v>19</v>
      </c>
      <c r="O86" s="2" t="str">
        <f t="shared" si="3"/>
        <v xml:space="preserve">Finance  </v>
      </c>
    </row>
    <row r="87" spans="1:15" ht="15" customHeight="1">
      <c r="A87" s="2" t="s">
        <v>273</v>
      </c>
      <c r="B87" s="2" t="s">
        <v>274</v>
      </c>
      <c r="C87" s="2" t="s">
        <v>95</v>
      </c>
      <c r="D87" s="2" t="str">
        <f>IFERROR(INDEX('UK Target Institutions'!$D$2:$D$727,MATCH($A87,'UK Target Institutions'!$A$2:$A$727,0)),"")</f>
        <v>Yes</v>
      </c>
      <c r="E87" s="2">
        <f>COUNTIFS('Relevant - In CRM valid'!$T$2:$T$4699,$A87,'Relevant - In CRM valid'!$G$2:$G$4699,"UK")+COUNTIFS('Relevant - In CRM unknown'!$T$2:$T$253,$A87,'Relevant - In CRM unknown'!$G$2:$G$253,"UK")+COUNTIFS('Relevant - IN NOW CRM valid'!$T$2:$T$2328,$A87,'Relevant - IN NOW CRM valid'!$G$2:$G$2328,"UK")+COUNTIFS('Relevant - IN NOW CRM unknown'!$T$2:$T$1227,$A87,'Relevant - IN NOW CRM unknown'!$G$2:$G$1227,"UK")+COUNTIFS('Relevant - Not CRM not valid'!$T$2:$T$416,$A87,'Relevant - Not CRM not valid'!$G$2:$G$416,"UK")+COUNTIFS('Relevant - In CRM not valid'!$T$2:$T$46,$A87,'Relevant - In CRM not valid'!$G$2:$G$46,"UK")</f>
        <v>22</v>
      </c>
      <c r="F87" s="2">
        <f>COUNTIFS('Relevant - In CRM valid'!$T$2:$T$4699,$A87,'Relevant - In CRM valid'!$G$2:$G$4699,"UK",'Relevant - In CRM valid'!$M$2:$M$4699,"Research")+COUNTIFS('Relevant - In CRM unknown'!$T$2:$T$253,$A87,'Relevant - In CRM unknown'!$G$2:$G$253,"UK",'Relevant - In CRM unknown'!$M$2:$M$253,"Research")+COUNTIFS('Relevant - IN NOW CRM valid'!$T$2:$T$2328,$A87,'Relevant - IN NOW CRM valid'!$G$2:$G$2328,"UK",'Relevant - IN NOW CRM valid'!$M$2:$M$2328,"Research")+COUNTIFS('Relevant - IN NOW CRM unknown'!$T$2:$T$1227,$A87,'Relevant - IN NOW CRM unknown'!$G$2:$G$1227,"UK",'Relevant - IN NOW CRM unknown'!$M$2:$M$1227,"Research")+COUNTIFS('Relevant - Not CRM not valid'!$T$2:$T$416,$A87,'Relevant - Not CRM not valid'!$G$2:$G$416,"UK",'Relevant - Not CRM not valid'!$M$2:$M$416,"Research")+COUNTIFS('Relevant - In CRM not valid'!$T$2:$T$46,$A87,'Relevant - In CRM not valid'!$G$2:$G$46,"UK",'Relevant - In CRM not valid'!$M$2:$M$46,"Research")</f>
        <v>16</v>
      </c>
      <c r="G87" s="2">
        <f>COUNTIFS('Relevant - In CRM valid'!$T$2:$T$4699,$A87,'Relevant - In CRM valid'!$G$2:$G$4699,"UK",'Relevant - In CRM valid'!$M$2:$M$4699,"Research",'Relevant - In CRM valid'!$R$2:$R$4699,"Senior")+COUNTIFS('Relevant - In CRM unknown'!$T$2:$T$253,$A87,'Relevant - In CRM unknown'!$G$2:$G$253,"UK",'Relevant - In CRM unknown'!$M$2:$M$253,"Research",'Relevant - In CRM unknown'!$R$2:$R$253,"Senior")+COUNTIFS('Relevant - IN NOW CRM valid'!$T$2:$T$2328,$A87,'Relevant - IN NOW CRM valid'!$G$2:$G$2328,"UK",'Relevant - IN NOW CRM valid'!$M$2:$M$2328,"Research",'Relevant - IN NOW CRM valid'!$R$2:$R$2328,"Senior")+COUNTIFS('Relevant - IN NOW CRM unknown'!$T$2:$T$1227,$A87,'Relevant - IN NOW CRM unknown'!$G$2:$G$1227,"UK",'Relevant - IN NOW CRM unknown'!$M$2:$M$1227,"Research",'Relevant - IN NOW CRM unknown'!$R$2:$R$1227,"Senior")+COUNTIFS('Relevant - Not CRM not valid'!$T$2:$T$416,$A87,'Relevant - Not CRM not valid'!$G$2:$G$416,"UK",'Relevant - Not CRM not valid'!$M$2:$M$416,"Research",'Relevant - Not CRM not valid'!$R$2:$R$416,"Senior")+COUNTIFS('Relevant - In CRM not valid'!$T$2:$T$46,$A87,'Relevant - In CRM not valid'!$G$2:$G$46,"UK",'Relevant - In CRM not valid'!$M$2:$M$46,"Research",'Relevant - In CRM not valid'!$R$2:$R$46,"Senior")</f>
        <v>14</v>
      </c>
      <c r="H87" s="2">
        <f>COUNTIFS('Relevant - In CRM valid'!$T$2:$T$4699,$A87,'Relevant - In CRM valid'!$G$2:$G$4699,"UK",'Relevant - In CRM valid'!$M$2:$M$4699,"Research",'Relevant - In CRM valid'!$R$2:$R$4699,"Operational")+COUNTIFS('Relevant - In CRM unknown'!$T$2:$T$253,$A87,'Relevant - In CRM unknown'!$G$2:$G$253,"UK",'Relevant - In CRM unknown'!$M$2:$M$253,"Research",'Relevant - In CRM unknown'!$R$2:$R$253,"Operational")+COUNTIFS('Relevant - IN NOW CRM valid'!$T$2:$T$2328,$A87,'Relevant - IN NOW CRM valid'!$G$2:$G$2328,"UK",'Relevant - IN NOW CRM valid'!$M$2:$M$2328,"Research",'Relevant - IN NOW CRM valid'!$R$2:$R$2328,"Operational")+COUNTIFS('Relevant - IN NOW CRM unknown'!$T$2:$T$1227,$A87,'Relevant - IN NOW CRM unknown'!$G$2:$G$1227,"UK",'Relevant - IN NOW CRM unknown'!$M$2:$M$1227,"Research",'Relevant - IN NOW CRM unknown'!$R$2:$R$1227,"Operational")+COUNTIFS('Relevant - Not CRM not valid'!$T$2:$T$416,$A87,'Relevant - Not CRM not valid'!$G$2:$G$416,"UK",'Relevant - Not CRM not valid'!$M$2:$M$416,"Research",'Relevant - Not CRM not valid'!$R$2:$R$416,"Operational")+COUNTIFS('Relevant - In CRM not valid'!$T$2:$T$46,$A87,'Relevant - In CRM not valid'!$G$2:$G$46,"UK",'Relevant - In CRM not valid'!$M$2:$M$46,"Research",'Relevant - In CRM not valid'!$R$2:$R$46,"Operational")</f>
        <v>2</v>
      </c>
      <c r="I87" s="2">
        <f>COUNTIFS('Relevant - In CRM valid'!$T$2:$T$4699,$A87,'Relevant - In CRM valid'!$G$2:$G$4699,"UK",'Relevant - In CRM valid'!$M$2:$M$4699,"Research",'Relevant - In CRM valid'!$R$2:$R$4699,"Academic")+COUNTIFS('Relevant - In CRM unknown'!$T$2:$T$253,$A87,'Relevant - In CRM unknown'!$G$2:$G$253,"UK",'Relevant - In CRM unknown'!$M$2:$M$253,"Research",'Relevant - In CRM unknown'!$R$2:$R$253,"Academic")+COUNTIFS('Relevant - IN NOW CRM valid'!$T$2:$T$2328,$A87,'Relevant - IN NOW CRM valid'!$G$2:$G$2328,"UK",'Relevant - IN NOW CRM valid'!$M$2:$M$2328,"Research",'Relevant - IN NOW CRM valid'!$R$2:$R$2328,"Academic")+COUNTIFS('Relevant - IN NOW CRM unknown'!$T$2:$T$1227,$A87,'Relevant - IN NOW CRM unknown'!$G$2:$G$1227,"UK",'Relevant - IN NOW CRM unknown'!$M$2:$M$1227,"Research",'Relevant - IN NOW CRM unknown'!$R$2:$R$1227,"Academic")+COUNTIFS('Relevant - Not CRM not valid'!$T$2:$T$416,$A87,'Relevant - Not CRM not valid'!$G$2:$G$416,"UK",'Relevant - Not CRM not valid'!$M$2:$M$416,"Research",'Relevant - Not CRM not valid'!$R$2:$R$416,"Academic")+COUNTIFS('Relevant - In CRM not valid'!$T$2:$T$46,$A87,'Relevant - In CRM not valid'!$G$2:$G$46,"UK",'Relevant - In CRM not valid'!$M$2:$M$46,"Research",'Relevant - In CRM not valid'!$R$2:$R$46,"Academic")</f>
        <v>0</v>
      </c>
      <c r="J87" s="2">
        <f>COUNTIFS('Relevant - In CRM valid'!$T$2:$T$4699,$A87,'Relevant - In CRM valid'!$G$2:$G$4699,"UK",'Relevant - In CRM valid'!$M$2:$M$4699,"Finance")+COUNTIFS('Relevant - In CRM unknown'!$T$2:$T$253,$A87,'Relevant - In CRM unknown'!$G$2:$G$253,"UK",'Relevant - In CRM unknown'!$M$2:$M$253,"Finance")+COUNTIFS('Relevant - IN NOW CRM valid'!$T$2:$T$2328,$A87,'Relevant - IN NOW CRM valid'!$G$2:$G$2328,"UK",'Relevant - IN NOW CRM valid'!$M$2:$M$2328,"Finance")+COUNTIFS('Relevant - IN NOW CRM unknown'!$T$2:$T$1227,$A87,'Relevant - IN NOW CRM unknown'!$G$2:$G$1227,"UK",'Relevant - IN NOW CRM unknown'!$M$2:$M$1227,"Finance")+COUNTIFS('Relevant - Not CRM not valid'!$T$2:$T$416,$A87,'Relevant - Not CRM not valid'!$G$2:$G$416,"UK",'Relevant - Not CRM not valid'!$M$2:$M$416,"Finance")+COUNTIFS('Relevant - In CRM not valid'!$T$2:$T$46,$A87,'Relevant - In CRM not valid'!$G$2:$G$46,"UK",'Relevant - In CRM not valid'!$M$2:$M$46,"Finance")</f>
        <v>2</v>
      </c>
      <c r="K87" s="2">
        <f>COUNTIFS('Relevant - In CRM valid'!$T$2:$T$4699,$A87,'Relevant - In CRM valid'!$G$2:$G$4699,"UK",'Relevant - In CRM valid'!$M$2:$M$4699,"IT/Systems")+COUNTIFS('Relevant - In CRM unknown'!$T$2:$T$253,$A87,'Relevant - In CRM unknown'!$G$2:$G$253,"UK",'Relevant - In CRM unknown'!$M$2:$M$253,"IT/Systems")+COUNTIFS('Relevant - IN NOW CRM valid'!$T$2:$T$2328,$A87,'Relevant - IN NOW CRM valid'!$G$2:$G$2328,"UK",'Relevant - IN NOW CRM valid'!$M$2:$M$2328,"IT/Systems")+COUNTIFS('Relevant - IN NOW CRM unknown'!$T$2:$T$1227,$A87,'Relevant - IN NOW CRM unknown'!$G$2:$G$1227,"UK",'Relevant - IN NOW CRM unknown'!$M$2:$M$1227,"IT/Systems")+COUNTIFS('Relevant - Not CRM not valid'!$T$2:$T$416,$A87,'Relevant - Not CRM not valid'!$G$2:$G$416,"UK",'Relevant - Not CRM not valid'!$M$2:$M$416,"IT/Systems")+COUNTIFS('Relevant - In CRM not valid'!$T$2:$T$46,$A87,'Relevant - In CRM not valid'!$G$2:$G$46,"UK",'Relevant - In CRM not valid'!$M$2:$M$46,"IT/Systems")</f>
        <v>3</v>
      </c>
      <c r="L87" s="2">
        <f>COUNTIFS('Relevant - In CRM valid'!$T$2:$T$4699,$A87,'Relevant - In CRM valid'!$G$2:$G$4699,"UK",'Relevant - In CRM valid'!$M$2:$M$4699,"")+COUNTIFS('Relevant - In CRM unknown'!$T$2:$T$253,$A87,'Relevant - In CRM unknown'!$G$2:$G$253,"UK",'Relevant - In CRM unknown'!$M$2:$M$253,"")+COUNTIFS('Relevant - IN NOW CRM valid'!$T$2:$T$2328,$A87,'Relevant - IN NOW CRM valid'!$G$2:$G$2328,"UK",'Relevant - IN NOW CRM valid'!$M$2:$M$2328,"")+COUNTIFS('Relevant - IN NOW CRM unknown'!$T$2:$T$1227,$A87,'Relevant - IN NOW CRM unknown'!$G$2:$G$1227,"UK",'Relevant - IN NOW CRM unknown'!$M$2:$M$1227,"")+COUNTIFS('Relevant - Not CRM not valid'!$T$2:$T$416,$A87,'Relevant - Not CRM not valid'!$G$2:$G$416,"UK",'Relevant - Not CRM not valid'!$M$2:$M$416,"")+COUNTIFS('Relevant - In CRM not valid'!$T$2:$T$46,$A87,'Relevant - In CRM not valid'!$G$2:$G$46,"UK",'Relevant - In CRM not valid'!$M$2:$M$46,"")</f>
        <v>1</v>
      </c>
      <c r="M87" s="2">
        <f t="shared" si="2"/>
        <v>3</v>
      </c>
      <c r="N87" s="2">
        <f>COUNTIFS('Relevant - In CRM valid'!$T$2:$T$4699,$A87,'Relevant - In CRM valid'!$G$2:$G$4699,"UK",'Relevant - In CRM valid'!$Q$2:$Q$4699,"valid")+COUNTIFS('Relevant - In CRM unknown'!$T$2:$T$253,$A87,'Relevant - In CRM unknown'!$G$2:$G$253,"UK",'Relevant - In CRM unknown'!$Q$2:$Q$253,"valid")+COUNTIFS('Relevant - IN NOW CRM valid'!$T$2:$T$2328,$A87,'Relevant - IN NOW CRM valid'!$G$2:$G$2328,"UK",'Relevant - IN NOW CRM valid'!$Q$2:$Q$2328,"valid")+COUNTIFS('Relevant - IN NOW CRM unknown'!$T$2:$T$1227,$A87,'Relevant - IN NOW CRM unknown'!$G$2:$G$1227,"UK",'Relevant - IN NOW CRM unknown'!$Q$2:$Q$1227,"valid")+COUNTIFS('Relevant - Not CRM not valid'!$T$2:$T$416,$A87,'Relevant - Not CRM not valid'!$G$2:$G$416,"UK",'Relevant - Not CRM not valid'!$Q$2:$Q$416,"valid")+COUNTIFS('Relevant - In CRM not valid'!$T$2:$T$46,$A87,'Relevant - In CRM not valid'!$G$2:$G$46,"UK",'Relevant - In CRM not valid'!$Q$2:$Q$46,"valid")</f>
        <v>9</v>
      </c>
      <c r="O87" s="2" t="str">
        <f t="shared" si="3"/>
        <v/>
      </c>
    </row>
    <row r="88" spans="1:15" ht="15" customHeight="1">
      <c r="A88" s="2" t="s">
        <v>275</v>
      </c>
      <c r="B88" s="2" t="s">
        <v>276</v>
      </c>
      <c r="C88" s="2" t="s">
        <v>95</v>
      </c>
      <c r="D88" s="2" t="str">
        <f>IFERROR(INDEX('UK Target Institutions'!$D$2:$D$727,MATCH($A88,'UK Target Institutions'!$A$2:$A$727,0)),"")</f>
        <v>Yes</v>
      </c>
      <c r="E88" s="2">
        <f>COUNTIFS('Relevant - In CRM valid'!$T$2:$T$4699,$A88,'Relevant - In CRM valid'!$G$2:$G$4699,"UK")+COUNTIFS('Relevant - In CRM unknown'!$T$2:$T$253,$A88,'Relevant - In CRM unknown'!$G$2:$G$253,"UK")+COUNTIFS('Relevant - IN NOW CRM valid'!$T$2:$T$2328,$A88,'Relevant - IN NOW CRM valid'!$G$2:$G$2328,"UK")+COUNTIFS('Relevant - IN NOW CRM unknown'!$T$2:$T$1227,$A88,'Relevant - IN NOW CRM unknown'!$G$2:$G$1227,"UK")+COUNTIFS('Relevant - Not CRM not valid'!$T$2:$T$416,$A88,'Relevant - Not CRM not valid'!$G$2:$G$416,"UK")+COUNTIFS('Relevant - In CRM not valid'!$T$2:$T$46,$A88,'Relevant - In CRM not valid'!$G$2:$G$46,"UK")</f>
        <v>23</v>
      </c>
      <c r="F88" s="2">
        <f>COUNTIFS('Relevant - In CRM valid'!$T$2:$T$4699,$A88,'Relevant - In CRM valid'!$G$2:$G$4699,"UK",'Relevant - In CRM valid'!$M$2:$M$4699,"Research")+COUNTIFS('Relevant - In CRM unknown'!$T$2:$T$253,$A88,'Relevant - In CRM unknown'!$G$2:$G$253,"UK",'Relevant - In CRM unknown'!$M$2:$M$253,"Research")+COUNTIFS('Relevant - IN NOW CRM valid'!$T$2:$T$2328,$A88,'Relevant - IN NOW CRM valid'!$G$2:$G$2328,"UK",'Relevant - IN NOW CRM valid'!$M$2:$M$2328,"Research")+COUNTIFS('Relevant - IN NOW CRM unknown'!$T$2:$T$1227,$A88,'Relevant - IN NOW CRM unknown'!$G$2:$G$1227,"UK",'Relevant - IN NOW CRM unknown'!$M$2:$M$1227,"Research")+COUNTIFS('Relevant - Not CRM not valid'!$T$2:$T$416,$A88,'Relevant - Not CRM not valid'!$G$2:$G$416,"UK",'Relevant - Not CRM not valid'!$M$2:$M$416,"Research")+COUNTIFS('Relevant - In CRM not valid'!$T$2:$T$46,$A88,'Relevant - In CRM not valid'!$G$2:$G$46,"UK",'Relevant - In CRM not valid'!$M$2:$M$46,"Research")</f>
        <v>19</v>
      </c>
      <c r="G88" s="2">
        <f>COUNTIFS('Relevant - In CRM valid'!$T$2:$T$4699,$A88,'Relevant - In CRM valid'!$G$2:$G$4699,"UK",'Relevant - In CRM valid'!$M$2:$M$4699,"Research",'Relevant - In CRM valid'!$R$2:$R$4699,"Senior")+COUNTIFS('Relevant - In CRM unknown'!$T$2:$T$253,$A88,'Relevant - In CRM unknown'!$G$2:$G$253,"UK",'Relevant - In CRM unknown'!$M$2:$M$253,"Research",'Relevant - In CRM unknown'!$R$2:$R$253,"Senior")+COUNTIFS('Relevant - IN NOW CRM valid'!$T$2:$T$2328,$A88,'Relevant - IN NOW CRM valid'!$G$2:$G$2328,"UK",'Relevant - IN NOW CRM valid'!$M$2:$M$2328,"Research",'Relevant - IN NOW CRM valid'!$R$2:$R$2328,"Senior")+COUNTIFS('Relevant - IN NOW CRM unknown'!$T$2:$T$1227,$A88,'Relevant - IN NOW CRM unknown'!$G$2:$G$1227,"UK",'Relevant - IN NOW CRM unknown'!$M$2:$M$1227,"Research",'Relevant - IN NOW CRM unknown'!$R$2:$R$1227,"Senior")+COUNTIFS('Relevant - Not CRM not valid'!$T$2:$T$416,$A88,'Relevant - Not CRM not valid'!$G$2:$G$416,"UK",'Relevant - Not CRM not valid'!$M$2:$M$416,"Research",'Relevant - Not CRM not valid'!$R$2:$R$416,"Senior")+COUNTIFS('Relevant - In CRM not valid'!$T$2:$T$46,$A88,'Relevant - In CRM not valid'!$G$2:$G$46,"UK",'Relevant - In CRM not valid'!$M$2:$M$46,"Research",'Relevant - In CRM not valid'!$R$2:$R$46,"Senior")</f>
        <v>9</v>
      </c>
      <c r="H88" s="2">
        <f>COUNTIFS('Relevant - In CRM valid'!$T$2:$T$4699,$A88,'Relevant - In CRM valid'!$G$2:$G$4699,"UK",'Relevant - In CRM valid'!$M$2:$M$4699,"Research",'Relevant - In CRM valid'!$R$2:$R$4699,"Operational")+COUNTIFS('Relevant - In CRM unknown'!$T$2:$T$253,$A88,'Relevant - In CRM unknown'!$G$2:$G$253,"UK",'Relevant - In CRM unknown'!$M$2:$M$253,"Research",'Relevant - In CRM unknown'!$R$2:$R$253,"Operational")+COUNTIFS('Relevant - IN NOW CRM valid'!$T$2:$T$2328,$A88,'Relevant - IN NOW CRM valid'!$G$2:$G$2328,"UK",'Relevant - IN NOW CRM valid'!$M$2:$M$2328,"Research",'Relevant - IN NOW CRM valid'!$R$2:$R$2328,"Operational")+COUNTIFS('Relevant - IN NOW CRM unknown'!$T$2:$T$1227,$A88,'Relevant - IN NOW CRM unknown'!$G$2:$G$1227,"UK",'Relevant - IN NOW CRM unknown'!$M$2:$M$1227,"Research",'Relevant - IN NOW CRM unknown'!$R$2:$R$1227,"Operational")+COUNTIFS('Relevant - Not CRM not valid'!$T$2:$T$416,$A88,'Relevant - Not CRM not valid'!$G$2:$G$416,"UK",'Relevant - Not CRM not valid'!$M$2:$M$416,"Research",'Relevant - Not CRM not valid'!$R$2:$R$416,"Operational")+COUNTIFS('Relevant - In CRM not valid'!$T$2:$T$46,$A88,'Relevant - In CRM not valid'!$G$2:$G$46,"UK",'Relevant - In CRM not valid'!$M$2:$M$46,"Research",'Relevant - In CRM not valid'!$R$2:$R$46,"Operational")</f>
        <v>10</v>
      </c>
      <c r="I88" s="2">
        <f>COUNTIFS('Relevant - In CRM valid'!$T$2:$T$4699,$A88,'Relevant - In CRM valid'!$G$2:$G$4699,"UK",'Relevant - In CRM valid'!$M$2:$M$4699,"Research",'Relevant - In CRM valid'!$R$2:$R$4699,"Academic")+COUNTIFS('Relevant - In CRM unknown'!$T$2:$T$253,$A88,'Relevant - In CRM unknown'!$G$2:$G$253,"UK",'Relevant - In CRM unknown'!$M$2:$M$253,"Research",'Relevant - In CRM unknown'!$R$2:$R$253,"Academic")+COUNTIFS('Relevant - IN NOW CRM valid'!$T$2:$T$2328,$A88,'Relevant - IN NOW CRM valid'!$G$2:$G$2328,"UK",'Relevant - IN NOW CRM valid'!$M$2:$M$2328,"Research",'Relevant - IN NOW CRM valid'!$R$2:$R$2328,"Academic")+COUNTIFS('Relevant - IN NOW CRM unknown'!$T$2:$T$1227,$A88,'Relevant - IN NOW CRM unknown'!$G$2:$G$1227,"UK",'Relevant - IN NOW CRM unknown'!$M$2:$M$1227,"Research",'Relevant - IN NOW CRM unknown'!$R$2:$R$1227,"Academic")+COUNTIFS('Relevant - Not CRM not valid'!$T$2:$T$416,$A88,'Relevant - Not CRM not valid'!$G$2:$G$416,"UK",'Relevant - Not CRM not valid'!$M$2:$M$416,"Research",'Relevant - Not CRM not valid'!$R$2:$R$416,"Academic")+COUNTIFS('Relevant - In CRM not valid'!$T$2:$T$46,$A88,'Relevant - In CRM not valid'!$G$2:$G$46,"UK",'Relevant - In CRM not valid'!$M$2:$M$46,"Research",'Relevant - In CRM not valid'!$R$2:$R$46,"Academic")</f>
        <v>0</v>
      </c>
      <c r="J88" s="2">
        <f>COUNTIFS('Relevant - In CRM valid'!$T$2:$T$4699,$A88,'Relevant - In CRM valid'!$G$2:$G$4699,"UK",'Relevant - In CRM valid'!$M$2:$M$4699,"Finance")+COUNTIFS('Relevant - In CRM unknown'!$T$2:$T$253,$A88,'Relevant - In CRM unknown'!$G$2:$G$253,"UK",'Relevant - In CRM unknown'!$M$2:$M$253,"Finance")+COUNTIFS('Relevant - IN NOW CRM valid'!$T$2:$T$2328,$A88,'Relevant - IN NOW CRM valid'!$G$2:$G$2328,"UK",'Relevant - IN NOW CRM valid'!$M$2:$M$2328,"Finance")+COUNTIFS('Relevant - IN NOW CRM unknown'!$T$2:$T$1227,$A88,'Relevant - IN NOW CRM unknown'!$G$2:$G$1227,"UK",'Relevant - IN NOW CRM unknown'!$M$2:$M$1227,"Finance")+COUNTIFS('Relevant - Not CRM not valid'!$T$2:$T$416,$A88,'Relevant - Not CRM not valid'!$G$2:$G$416,"UK",'Relevant - Not CRM not valid'!$M$2:$M$416,"Finance")+COUNTIFS('Relevant - In CRM not valid'!$T$2:$T$46,$A88,'Relevant - In CRM not valid'!$G$2:$G$46,"UK",'Relevant - In CRM not valid'!$M$2:$M$46,"Finance")</f>
        <v>2</v>
      </c>
      <c r="K88" s="2">
        <f>COUNTIFS('Relevant - In CRM valid'!$T$2:$T$4699,$A88,'Relevant - In CRM valid'!$G$2:$G$4699,"UK",'Relevant - In CRM valid'!$M$2:$M$4699,"IT/Systems")+COUNTIFS('Relevant - In CRM unknown'!$T$2:$T$253,$A88,'Relevant - In CRM unknown'!$G$2:$G$253,"UK",'Relevant - In CRM unknown'!$M$2:$M$253,"IT/Systems")+COUNTIFS('Relevant - IN NOW CRM valid'!$T$2:$T$2328,$A88,'Relevant - IN NOW CRM valid'!$G$2:$G$2328,"UK",'Relevant - IN NOW CRM valid'!$M$2:$M$2328,"IT/Systems")+COUNTIFS('Relevant - IN NOW CRM unknown'!$T$2:$T$1227,$A88,'Relevant - IN NOW CRM unknown'!$G$2:$G$1227,"UK",'Relevant - IN NOW CRM unknown'!$M$2:$M$1227,"IT/Systems")+COUNTIFS('Relevant - Not CRM not valid'!$T$2:$T$416,$A88,'Relevant - Not CRM not valid'!$G$2:$G$416,"UK",'Relevant - Not CRM not valid'!$M$2:$M$416,"IT/Systems")+COUNTIFS('Relevant - In CRM not valid'!$T$2:$T$46,$A88,'Relevant - In CRM not valid'!$G$2:$G$46,"UK",'Relevant - In CRM not valid'!$M$2:$M$46,"IT/Systems")</f>
        <v>2</v>
      </c>
      <c r="L88" s="2">
        <f>COUNTIFS('Relevant - In CRM valid'!$T$2:$T$4699,$A88,'Relevant - In CRM valid'!$G$2:$G$4699,"UK",'Relevant - In CRM valid'!$M$2:$M$4699,"")+COUNTIFS('Relevant - In CRM unknown'!$T$2:$T$253,$A88,'Relevant - In CRM unknown'!$G$2:$G$253,"UK",'Relevant - In CRM unknown'!$M$2:$M$253,"")+COUNTIFS('Relevant - IN NOW CRM valid'!$T$2:$T$2328,$A88,'Relevant - IN NOW CRM valid'!$G$2:$G$2328,"UK",'Relevant - IN NOW CRM valid'!$M$2:$M$2328,"")+COUNTIFS('Relevant - IN NOW CRM unknown'!$T$2:$T$1227,$A88,'Relevant - IN NOW CRM unknown'!$G$2:$G$1227,"UK",'Relevant - IN NOW CRM unknown'!$M$2:$M$1227,"")+COUNTIFS('Relevant - Not CRM not valid'!$T$2:$T$416,$A88,'Relevant - Not CRM not valid'!$G$2:$G$416,"UK",'Relevant - Not CRM not valid'!$M$2:$M$416,"")+COUNTIFS('Relevant - In CRM not valid'!$T$2:$T$46,$A88,'Relevant - In CRM not valid'!$G$2:$G$46,"UK",'Relevant - In CRM not valid'!$M$2:$M$46,"")</f>
        <v>0</v>
      </c>
      <c r="M88" s="2">
        <f t="shared" si="2"/>
        <v>3</v>
      </c>
      <c r="N88" s="2">
        <f>COUNTIFS('Relevant - In CRM valid'!$T$2:$T$4699,$A88,'Relevant - In CRM valid'!$G$2:$G$4699,"UK",'Relevant - In CRM valid'!$Q$2:$Q$4699,"valid")+COUNTIFS('Relevant - In CRM unknown'!$T$2:$T$253,$A88,'Relevant - In CRM unknown'!$G$2:$G$253,"UK",'Relevant - In CRM unknown'!$Q$2:$Q$253,"valid")+COUNTIFS('Relevant - IN NOW CRM valid'!$T$2:$T$2328,$A88,'Relevant - IN NOW CRM valid'!$G$2:$G$2328,"UK",'Relevant - IN NOW CRM valid'!$Q$2:$Q$2328,"valid")+COUNTIFS('Relevant - IN NOW CRM unknown'!$T$2:$T$1227,$A88,'Relevant - IN NOW CRM unknown'!$G$2:$G$1227,"UK",'Relevant - IN NOW CRM unknown'!$Q$2:$Q$1227,"valid")+COUNTIFS('Relevant - Not CRM not valid'!$T$2:$T$416,$A88,'Relevant - Not CRM not valid'!$G$2:$G$416,"UK",'Relevant - Not CRM not valid'!$Q$2:$Q$416,"valid")+COUNTIFS('Relevant - In CRM not valid'!$T$2:$T$46,$A88,'Relevant - In CRM not valid'!$G$2:$G$46,"UK",'Relevant - In CRM not valid'!$Q$2:$Q$46,"valid")</f>
        <v>11</v>
      </c>
      <c r="O88" s="2" t="str">
        <f t="shared" si="3"/>
        <v/>
      </c>
    </row>
    <row r="89" spans="1:15" ht="15" customHeight="1">
      <c r="A89" s="2" t="s">
        <v>277</v>
      </c>
      <c r="B89" s="2" t="s">
        <v>278</v>
      </c>
      <c r="C89" s="2" t="s">
        <v>95</v>
      </c>
      <c r="D89" s="2" t="str">
        <f>IFERROR(INDEX('UK Target Institutions'!$D$2:$D$727,MATCH($A89,'UK Target Institutions'!$A$2:$A$727,0)),"")</f>
        <v>Yes</v>
      </c>
      <c r="E89" s="2">
        <f>COUNTIFS('Relevant - In CRM valid'!$T$2:$T$4699,$A89,'Relevant - In CRM valid'!$G$2:$G$4699,"UK")+COUNTIFS('Relevant - In CRM unknown'!$T$2:$T$253,$A89,'Relevant - In CRM unknown'!$G$2:$G$253,"UK")+COUNTIFS('Relevant - IN NOW CRM valid'!$T$2:$T$2328,$A89,'Relevant - IN NOW CRM valid'!$G$2:$G$2328,"UK")+COUNTIFS('Relevant - IN NOW CRM unknown'!$T$2:$T$1227,$A89,'Relevant - IN NOW CRM unknown'!$G$2:$G$1227,"UK")+COUNTIFS('Relevant - Not CRM not valid'!$T$2:$T$416,$A89,'Relevant - Not CRM not valid'!$G$2:$G$416,"UK")+COUNTIFS('Relevant - In CRM not valid'!$T$2:$T$46,$A89,'Relevant - In CRM not valid'!$G$2:$G$46,"UK")</f>
        <v>21</v>
      </c>
      <c r="F89" s="2">
        <f>COUNTIFS('Relevant - In CRM valid'!$T$2:$T$4699,$A89,'Relevant - In CRM valid'!$G$2:$G$4699,"UK",'Relevant - In CRM valid'!$M$2:$M$4699,"Research")+COUNTIFS('Relevant - In CRM unknown'!$T$2:$T$253,$A89,'Relevant - In CRM unknown'!$G$2:$G$253,"UK",'Relevant - In CRM unknown'!$M$2:$M$253,"Research")+COUNTIFS('Relevant - IN NOW CRM valid'!$T$2:$T$2328,$A89,'Relevant - IN NOW CRM valid'!$G$2:$G$2328,"UK",'Relevant - IN NOW CRM valid'!$M$2:$M$2328,"Research")+COUNTIFS('Relevant - IN NOW CRM unknown'!$T$2:$T$1227,$A89,'Relevant - IN NOW CRM unknown'!$G$2:$G$1227,"UK",'Relevant - IN NOW CRM unknown'!$M$2:$M$1227,"Research")+COUNTIFS('Relevant - Not CRM not valid'!$T$2:$T$416,$A89,'Relevant - Not CRM not valid'!$G$2:$G$416,"UK",'Relevant - Not CRM not valid'!$M$2:$M$416,"Research")+COUNTIFS('Relevant - In CRM not valid'!$T$2:$T$46,$A89,'Relevant - In CRM not valid'!$G$2:$G$46,"UK",'Relevant - In CRM not valid'!$M$2:$M$46,"Research")</f>
        <v>18</v>
      </c>
      <c r="G89" s="2">
        <f>COUNTIFS('Relevant - In CRM valid'!$T$2:$T$4699,$A89,'Relevant - In CRM valid'!$G$2:$G$4699,"UK",'Relevant - In CRM valid'!$M$2:$M$4699,"Research",'Relevant - In CRM valid'!$R$2:$R$4699,"Senior")+COUNTIFS('Relevant - In CRM unknown'!$T$2:$T$253,$A89,'Relevant - In CRM unknown'!$G$2:$G$253,"UK",'Relevant - In CRM unknown'!$M$2:$M$253,"Research",'Relevant - In CRM unknown'!$R$2:$R$253,"Senior")+COUNTIFS('Relevant - IN NOW CRM valid'!$T$2:$T$2328,$A89,'Relevant - IN NOW CRM valid'!$G$2:$G$2328,"UK",'Relevant - IN NOW CRM valid'!$M$2:$M$2328,"Research",'Relevant - IN NOW CRM valid'!$R$2:$R$2328,"Senior")+COUNTIFS('Relevant - IN NOW CRM unknown'!$T$2:$T$1227,$A89,'Relevant - IN NOW CRM unknown'!$G$2:$G$1227,"UK",'Relevant - IN NOW CRM unknown'!$M$2:$M$1227,"Research",'Relevant - IN NOW CRM unknown'!$R$2:$R$1227,"Senior")+COUNTIFS('Relevant - Not CRM not valid'!$T$2:$T$416,$A89,'Relevant - Not CRM not valid'!$G$2:$G$416,"UK",'Relevant - Not CRM not valid'!$M$2:$M$416,"Research",'Relevant - Not CRM not valid'!$R$2:$R$416,"Senior")+COUNTIFS('Relevant - In CRM not valid'!$T$2:$T$46,$A89,'Relevant - In CRM not valid'!$G$2:$G$46,"UK",'Relevant - In CRM not valid'!$M$2:$M$46,"Research",'Relevant - In CRM not valid'!$R$2:$R$46,"Senior")</f>
        <v>10</v>
      </c>
      <c r="H89" s="2">
        <f>COUNTIFS('Relevant - In CRM valid'!$T$2:$T$4699,$A89,'Relevant - In CRM valid'!$G$2:$G$4699,"UK",'Relevant - In CRM valid'!$M$2:$M$4699,"Research",'Relevant - In CRM valid'!$R$2:$R$4699,"Operational")+COUNTIFS('Relevant - In CRM unknown'!$T$2:$T$253,$A89,'Relevant - In CRM unknown'!$G$2:$G$253,"UK",'Relevant - In CRM unknown'!$M$2:$M$253,"Research",'Relevant - In CRM unknown'!$R$2:$R$253,"Operational")+COUNTIFS('Relevant - IN NOW CRM valid'!$T$2:$T$2328,$A89,'Relevant - IN NOW CRM valid'!$G$2:$G$2328,"UK",'Relevant - IN NOW CRM valid'!$M$2:$M$2328,"Research",'Relevant - IN NOW CRM valid'!$R$2:$R$2328,"Operational")+COUNTIFS('Relevant - IN NOW CRM unknown'!$T$2:$T$1227,$A89,'Relevant - IN NOW CRM unknown'!$G$2:$G$1227,"UK",'Relevant - IN NOW CRM unknown'!$M$2:$M$1227,"Research",'Relevant - IN NOW CRM unknown'!$R$2:$R$1227,"Operational")+COUNTIFS('Relevant - Not CRM not valid'!$T$2:$T$416,$A89,'Relevant - Not CRM not valid'!$G$2:$G$416,"UK",'Relevant - Not CRM not valid'!$M$2:$M$416,"Research",'Relevant - Not CRM not valid'!$R$2:$R$416,"Operational")+COUNTIFS('Relevant - In CRM not valid'!$T$2:$T$46,$A89,'Relevant - In CRM not valid'!$G$2:$G$46,"UK",'Relevant - In CRM not valid'!$M$2:$M$46,"Research",'Relevant - In CRM not valid'!$R$2:$R$46,"Operational")</f>
        <v>7</v>
      </c>
      <c r="I89" s="2">
        <f>COUNTIFS('Relevant - In CRM valid'!$T$2:$T$4699,$A89,'Relevant - In CRM valid'!$G$2:$G$4699,"UK",'Relevant - In CRM valid'!$M$2:$M$4699,"Research",'Relevant - In CRM valid'!$R$2:$R$4699,"Academic")+COUNTIFS('Relevant - In CRM unknown'!$T$2:$T$253,$A89,'Relevant - In CRM unknown'!$G$2:$G$253,"UK",'Relevant - In CRM unknown'!$M$2:$M$253,"Research",'Relevant - In CRM unknown'!$R$2:$R$253,"Academic")+COUNTIFS('Relevant - IN NOW CRM valid'!$T$2:$T$2328,$A89,'Relevant - IN NOW CRM valid'!$G$2:$G$2328,"UK",'Relevant - IN NOW CRM valid'!$M$2:$M$2328,"Research",'Relevant - IN NOW CRM valid'!$R$2:$R$2328,"Academic")+COUNTIFS('Relevant - IN NOW CRM unknown'!$T$2:$T$1227,$A89,'Relevant - IN NOW CRM unknown'!$G$2:$G$1227,"UK",'Relevant - IN NOW CRM unknown'!$M$2:$M$1227,"Research",'Relevant - IN NOW CRM unknown'!$R$2:$R$1227,"Academic")+COUNTIFS('Relevant - Not CRM not valid'!$T$2:$T$416,$A89,'Relevant - Not CRM not valid'!$G$2:$G$416,"UK",'Relevant - Not CRM not valid'!$M$2:$M$416,"Research",'Relevant - Not CRM not valid'!$R$2:$R$416,"Academic")+COUNTIFS('Relevant - In CRM not valid'!$T$2:$T$46,$A89,'Relevant - In CRM not valid'!$G$2:$G$46,"UK",'Relevant - In CRM not valid'!$M$2:$M$46,"Research",'Relevant - In CRM not valid'!$R$2:$R$46,"Academic")</f>
        <v>1</v>
      </c>
      <c r="J89" s="2">
        <f>COUNTIFS('Relevant - In CRM valid'!$T$2:$T$4699,$A89,'Relevant - In CRM valid'!$G$2:$G$4699,"UK",'Relevant - In CRM valid'!$M$2:$M$4699,"Finance")+COUNTIFS('Relevant - In CRM unknown'!$T$2:$T$253,$A89,'Relevant - In CRM unknown'!$G$2:$G$253,"UK",'Relevant - In CRM unknown'!$M$2:$M$253,"Finance")+COUNTIFS('Relevant - IN NOW CRM valid'!$T$2:$T$2328,$A89,'Relevant - IN NOW CRM valid'!$G$2:$G$2328,"UK",'Relevant - IN NOW CRM valid'!$M$2:$M$2328,"Finance")+COUNTIFS('Relevant - IN NOW CRM unknown'!$T$2:$T$1227,$A89,'Relevant - IN NOW CRM unknown'!$G$2:$G$1227,"UK",'Relevant - IN NOW CRM unknown'!$M$2:$M$1227,"Finance")+COUNTIFS('Relevant - Not CRM not valid'!$T$2:$T$416,$A89,'Relevant - Not CRM not valid'!$G$2:$G$416,"UK",'Relevant - Not CRM not valid'!$M$2:$M$416,"Finance")+COUNTIFS('Relevant - In CRM not valid'!$T$2:$T$46,$A89,'Relevant - In CRM not valid'!$G$2:$G$46,"UK",'Relevant - In CRM not valid'!$M$2:$M$46,"Finance")</f>
        <v>1</v>
      </c>
      <c r="K89" s="2">
        <f>COUNTIFS('Relevant - In CRM valid'!$T$2:$T$4699,$A89,'Relevant - In CRM valid'!$G$2:$G$4699,"UK",'Relevant - In CRM valid'!$M$2:$M$4699,"IT/Systems")+COUNTIFS('Relevant - In CRM unknown'!$T$2:$T$253,$A89,'Relevant - In CRM unknown'!$G$2:$G$253,"UK",'Relevant - In CRM unknown'!$M$2:$M$253,"IT/Systems")+COUNTIFS('Relevant - IN NOW CRM valid'!$T$2:$T$2328,$A89,'Relevant - IN NOW CRM valid'!$G$2:$G$2328,"UK",'Relevant - IN NOW CRM valid'!$M$2:$M$2328,"IT/Systems")+COUNTIFS('Relevant - IN NOW CRM unknown'!$T$2:$T$1227,$A89,'Relevant - IN NOW CRM unknown'!$G$2:$G$1227,"UK",'Relevant - IN NOW CRM unknown'!$M$2:$M$1227,"IT/Systems")+COUNTIFS('Relevant - Not CRM not valid'!$T$2:$T$416,$A89,'Relevant - Not CRM not valid'!$G$2:$G$416,"UK",'Relevant - Not CRM not valid'!$M$2:$M$416,"IT/Systems")+COUNTIFS('Relevant - In CRM not valid'!$T$2:$T$46,$A89,'Relevant - In CRM not valid'!$G$2:$G$46,"UK",'Relevant - In CRM not valid'!$M$2:$M$46,"IT/Systems")</f>
        <v>2</v>
      </c>
      <c r="L89" s="2">
        <f>COUNTIFS('Relevant - In CRM valid'!$T$2:$T$4699,$A89,'Relevant - In CRM valid'!$G$2:$G$4699,"UK",'Relevant - In CRM valid'!$M$2:$M$4699,"")+COUNTIFS('Relevant - In CRM unknown'!$T$2:$T$253,$A89,'Relevant - In CRM unknown'!$G$2:$G$253,"UK",'Relevant - In CRM unknown'!$M$2:$M$253,"")+COUNTIFS('Relevant - IN NOW CRM valid'!$T$2:$T$2328,$A89,'Relevant - IN NOW CRM valid'!$G$2:$G$2328,"UK",'Relevant - IN NOW CRM valid'!$M$2:$M$2328,"")+COUNTIFS('Relevant - IN NOW CRM unknown'!$T$2:$T$1227,$A89,'Relevant - IN NOW CRM unknown'!$G$2:$G$1227,"UK",'Relevant - IN NOW CRM unknown'!$M$2:$M$1227,"")+COUNTIFS('Relevant - Not CRM not valid'!$T$2:$T$416,$A89,'Relevant - Not CRM not valid'!$G$2:$G$416,"UK",'Relevant - Not CRM not valid'!$M$2:$M$416,"")+COUNTIFS('Relevant - In CRM not valid'!$T$2:$T$46,$A89,'Relevant - In CRM not valid'!$G$2:$G$46,"UK",'Relevant - In CRM not valid'!$M$2:$M$46,"")</f>
        <v>0</v>
      </c>
      <c r="M89" s="2">
        <f t="shared" si="2"/>
        <v>3</v>
      </c>
      <c r="N89" s="2">
        <f>COUNTIFS('Relevant - In CRM valid'!$T$2:$T$4699,$A89,'Relevant - In CRM valid'!$G$2:$G$4699,"UK",'Relevant - In CRM valid'!$Q$2:$Q$4699,"valid")+COUNTIFS('Relevant - In CRM unknown'!$T$2:$T$253,$A89,'Relevant - In CRM unknown'!$G$2:$G$253,"UK",'Relevant - In CRM unknown'!$Q$2:$Q$253,"valid")+COUNTIFS('Relevant - IN NOW CRM valid'!$T$2:$T$2328,$A89,'Relevant - IN NOW CRM valid'!$G$2:$G$2328,"UK",'Relevant - IN NOW CRM valid'!$Q$2:$Q$2328,"valid")+COUNTIFS('Relevant - IN NOW CRM unknown'!$T$2:$T$1227,$A89,'Relevant - IN NOW CRM unknown'!$G$2:$G$1227,"UK",'Relevant - IN NOW CRM unknown'!$Q$2:$Q$1227,"valid")+COUNTIFS('Relevant - Not CRM not valid'!$T$2:$T$416,$A89,'Relevant - Not CRM not valid'!$G$2:$G$416,"UK",'Relevant - Not CRM not valid'!$Q$2:$Q$416,"valid")+COUNTIFS('Relevant - In CRM not valid'!$T$2:$T$46,$A89,'Relevant - In CRM not valid'!$G$2:$G$46,"UK",'Relevant - In CRM not valid'!$Q$2:$Q$46,"valid")</f>
        <v>18</v>
      </c>
      <c r="O89" s="2" t="str">
        <f t="shared" si="3"/>
        <v/>
      </c>
    </row>
    <row r="90" spans="1:15" ht="15" customHeight="1">
      <c r="A90" s="2" t="s">
        <v>279</v>
      </c>
      <c r="B90" s="2" t="s">
        <v>280</v>
      </c>
      <c r="C90" s="2" t="s">
        <v>95</v>
      </c>
      <c r="D90" s="2" t="str">
        <f>IFERROR(INDEX('UK Target Institutions'!$D$2:$D$727,MATCH($A90,'UK Target Institutions'!$A$2:$A$727,0)),"")</f>
        <v>Yes</v>
      </c>
      <c r="E90" s="2">
        <f>COUNTIFS('Relevant - In CRM valid'!$T$2:$T$4699,$A90,'Relevant - In CRM valid'!$G$2:$G$4699,"UK")+COUNTIFS('Relevant - In CRM unknown'!$T$2:$T$253,$A90,'Relevant - In CRM unknown'!$G$2:$G$253,"UK")+COUNTIFS('Relevant - IN NOW CRM valid'!$T$2:$T$2328,$A90,'Relevant - IN NOW CRM valid'!$G$2:$G$2328,"UK")+COUNTIFS('Relevant - IN NOW CRM unknown'!$T$2:$T$1227,$A90,'Relevant - IN NOW CRM unknown'!$G$2:$G$1227,"UK")+COUNTIFS('Relevant - Not CRM not valid'!$T$2:$T$416,$A90,'Relevant - Not CRM not valid'!$G$2:$G$416,"UK")+COUNTIFS('Relevant - In CRM not valid'!$T$2:$T$46,$A90,'Relevant - In CRM not valid'!$G$2:$G$46,"UK")</f>
        <v>20</v>
      </c>
      <c r="F90" s="2">
        <f>COUNTIFS('Relevant - In CRM valid'!$T$2:$T$4699,$A90,'Relevant - In CRM valid'!$G$2:$G$4699,"UK",'Relevant - In CRM valid'!$M$2:$M$4699,"Research")+COUNTIFS('Relevant - In CRM unknown'!$T$2:$T$253,$A90,'Relevant - In CRM unknown'!$G$2:$G$253,"UK",'Relevant - In CRM unknown'!$M$2:$M$253,"Research")+COUNTIFS('Relevant - IN NOW CRM valid'!$T$2:$T$2328,$A90,'Relevant - IN NOW CRM valid'!$G$2:$G$2328,"UK",'Relevant - IN NOW CRM valid'!$M$2:$M$2328,"Research")+COUNTIFS('Relevant - IN NOW CRM unknown'!$T$2:$T$1227,$A90,'Relevant - IN NOW CRM unknown'!$G$2:$G$1227,"UK",'Relevant - IN NOW CRM unknown'!$M$2:$M$1227,"Research")+COUNTIFS('Relevant - Not CRM not valid'!$T$2:$T$416,$A90,'Relevant - Not CRM not valid'!$G$2:$G$416,"UK",'Relevant - Not CRM not valid'!$M$2:$M$416,"Research")+COUNTIFS('Relevant - In CRM not valid'!$T$2:$T$46,$A90,'Relevant - In CRM not valid'!$G$2:$G$46,"UK",'Relevant - In CRM not valid'!$M$2:$M$46,"Research")</f>
        <v>18</v>
      </c>
      <c r="G90" s="2">
        <f>COUNTIFS('Relevant - In CRM valid'!$T$2:$T$4699,$A90,'Relevant - In CRM valid'!$G$2:$G$4699,"UK",'Relevant - In CRM valid'!$M$2:$M$4699,"Research",'Relevant - In CRM valid'!$R$2:$R$4699,"Senior")+COUNTIFS('Relevant - In CRM unknown'!$T$2:$T$253,$A90,'Relevant - In CRM unknown'!$G$2:$G$253,"UK",'Relevant - In CRM unknown'!$M$2:$M$253,"Research",'Relevant - In CRM unknown'!$R$2:$R$253,"Senior")+COUNTIFS('Relevant - IN NOW CRM valid'!$T$2:$T$2328,$A90,'Relevant - IN NOW CRM valid'!$G$2:$G$2328,"UK",'Relevant - IN NOW CRM valid'!$M$2:$M$2328,"Research",'Relevant - IN NOW CRM valid'!$R$2:$R$2328,"Senior")+COUNTIFS('Relevant - IN NOW CRM unknown'!$T$2:$T$1227,$A90,'Relevant - IN NOW CRM unknown'!$G$2:$G$1227,"UK",'Relevant - IN NOW CRM unknown'!$M$2:$M$1227,"Research",'Relevant - IN NOW CRM unknown'!$R$2:$R$1227,"Senior")+COUNTIFS('Relevant - Not CRM not valid'!$T$2:$T$416,$A90,'Relevant - Not CRM not valid'!$G$2:$G$416,"UK",'Relevant - Not CRM not valid'!$M$2:$M$416,"Research",'Relevant - Not CRM not valid'!$R$2:$R$416,"Senior")+COUNTIFS('Relevant - In CRM not valid'!$T$2:$T$46,$A90,'Relevant - In CRM not valid'!$G$2:$G$46,"UK",'Relevant - In CRM not valid'!$M$2:$M$46,"Research",'Relevant - In CRM not valid'!$R$2:$R$46,"Senior")</f>
        <v>16</v>
      </c>
      <c r="H90" s="2">
        <f>COUNTIFS('Relevant - In CRM valid'!$T$2:$T$4699,$A90,'Relevant - In CRM valid'!$G$2:$G$4699,"UK",'Relevant - In CRM valid'!$M$2:$M$4699,"Research",'Relevant - In CRM valid'!$R$2:$R$4699,"Operational")+COUNTIFS('Relevant - In CRM unknown'!$T$2:$T$253,$A90,'Relevant - In CRM unknown'!$G$2:$G$253,"UK",'Relevant - In CRM unknown'!$M$2:$M$253,"Research",'Relevant - In CRM unknown'!$R$2:$R$253,"Operational")+COUNTIFS('Relevant - IN NOW CRM valid'!$T$2:$T$2328,$A90,'Relevant - IN NOW CRM valid'!$G$2:$G$2328,"UK",'Relevant - IN NOW CRM valid'!$M$2:$M$2328,"Research",'Relevant - IN NOW CRM valid'!$R$2:$R$2328,"Operational")+COUNTIFS('Relevant - IN NOW CRM unknown'!$T$2:$T$1227,$A90,'Relevant - IN NOW CRM unknown'!$G$2:$G$1227,"UK",'Relevant - IN NOW CRM unknown'!$M$2:$M$1227,"Research",'Relevant - IN NOW CRM unknown'!$R$2:$R$1227,"Operational")+COUNTIFS('Relevant - Not CRM not valid'!$T$2:$T$416,$A90,'Relevant - Not CRM not valid'!$G$2:$G$416,"UK",'Relevant - Not CRM not valid'!$M$2:$M$416,"Research",'Relevant - Not CRM not valid'!$R$2:$R$416,"Operational")+COUNTIFS('Relevant - In CRM not valid'!$T$2:$T$46,$A90,'Relevant - In CRM not valid'!$G$2:$G$46,"UK",'Relevant - In CRM not valid'!$M$2:$M$46,"Research",'Relevant - In CRM not valid'!$R$2:$R$46,"Operational")</f>
        <v>2</v>
      </c>
      <c r="I90" s="2">
        <f>COUNTIFS('Relevant - In CRM valid'!$T$2:$T$4699,$A90,'Relevant - In CRM valid'!$G$2:$G$4699,"UK",'Relevant - In CRM valid'!$M$2:$M$4699,"Research",'Relevant - In CRM valid'!$R$2:$R$4699,"Academic")+COUNTIFS('Relevant - In CRM unknown'!$T$2:$T$253,$A90,'Relevant - In CRM unknown'!$G$2:$G$253,"UK",'Relevant - In CRM unknown'!$M$2:$M$253,"Research",'Relevant - In CRM unknown'!$R$2:$R$253,"Academic")+COUNTIFS('Relevant - IN NOW CRM valid'!$T$2:$T$2328,$A90,'Relevant - IN NOW CRM valid'!$G$2:$G$2328,"UK",'Relevant - IN NOW CRM valid'!$M$2:$M$2328,"Research",'Relevant - IN NOW CRM valid'!$R$2:$R$2328,"Academic")+COUNTIFS('Relevant - IN NOW CRM unknown'!$T$2:$T$1227,$A90,'Relevant - IN NOW CRM unknown'!$G$2:$G$1227,"UK",'Relevant - IN NOW CRM unknown'!$M$2:$M$1227,"Research",'Relevant - IN NOW CRM unknown'!$R$2:$R$1227,"Academic")+COUNTIFS('Relevant - Not CRM not valid'!$T$2:$T$416,$A90,'Relevant - Not CRM not valid'!$G$2:$G$416,"UK",'Relevant - Not CRM not valid'!$M$2:$M$416,"Research",'Relevant - Not CRM not valid'!$R$2:$R$416,"Academic")+COUNTIFS('Relevant - In CRM not valid'!$T$2:$T$46,$A90,'Relevant - In CRM not valid'!$G$2:$G$46,"UK",'Relevant - In CRM not valid'!$M$2:$M$46,"Research",'Relevant - In CRM not valid'!$R$2:$R$46,"Academic")</f>
        <v>0</v>
      </c>
      <c r="J90" s="2">
        <f>COUNTIFS('Relevant - In CRM valid'!$T$2:$T$4699,$A90,'Relevant - In CRM valid'!$G$2:$G$4699,"UK",'Relevant - In CRM valid'!$M$2:$M$4699,"Finance")+COUNTIFS('Relevant - In CRM unknown'!$T$2:$T$253,$A90,'Relevant - In CRM unknown'!$G$2:$G$253,"UK",'Relevant - In CRM unknown'!$M$2:$M$253,"Finance")+COUNTIFS('Relevant - IN NOW CRM valid'!$T$2:$T$2328,$A90,'Relevant - IN NOW CRM valid'!$G$2:$G$2328,"UK",'Relevant - IN NOW CRM valid'!$M$2:$M$2328,"Finance")+COUNTIFS('Relevant - IN NOW CRM unknown'!$T$2:$T$1227,$A90,'Relevant - IN NOW CRM unknown'!$G$2:$G$1227,"UK",'Relevant - IN NOW CRM unknown'!$M$2:$M$1227,"Finance")+COUNTIFS('Relevant - Not CRM not valid'!$T$2:$T$416,$A90,'Relevant - Not CRM not valid'!$G$2:$G$416,"UK",'Relevant - Not CRM not valid'!$M$2:$M$416,"Finance")+COUNTIFS('Relevant - In CRM not valid'!$T$2:$T$46,$A90,'Relevant - In CRM not valid'!$G$2:$G$46,"UK",'Relevant - In CRM not valid'!$M$2:$M$46,"Finance")</f>
        <v>1</v>
      </c>
      <c r="K90" s="2">
        <f>COUNTIFS('Relevant - In CRM valid'!$T$2:$T$4699,$A90,'Relevant - In CRM valid'!$G$2:$G$4699,"UK",'Relevant - In CRM valid'!$M$2:$M$4699,"IT/Systems")+COUNTIFS('Relevant - In CRM unknown'!$T$2:$T$253,$A90,'Relevant - In CRM unknown'!$G$2:$G$253,"UK",'Relevant - In CRM unknown'!$M$2:$M$253,"IT/Systems")+COUNTIFS('Relevant - IN NOW CRM valid'!$T$2:$T$2328,$A90,'Relevant - IN NOW CRM valid'!$G$2:$G$2328,"UK",'Relevant - IN NOW CRM valid'!$M$2:$M$2328,"IT/Systems")+COUNTIFS('Relevant - IN NOW CRM unknown'!$T$2:$T$1227,$A90,'Relevant - IN NOW CRM unknown'!$G$2:$G$1227,"UK",'Relevant - IN NOW CRM unknown'!$M$2:$M$1227,"IT/Systems")+COUNTIFS('Relevant - Not CRM not valid'!$T$2:$T$416,$A90,'Relevant - Not CRM not valid'!$G$2:$G$416,"UK",'Relevant - Not CRM not valid'!$M$2:$M$416,"IT/Systems")+COUNTIFS('Relevant - In CRM not valid'!$T$2:$T$46,$A90,'Relevant - In CRM not valid'!$G$2:$G$46,"UK",'Relevant - In CRM not valid'!$M$2:$M$46,"IT/Systems")</f>
        <v>0</v>
      </c>
      <c r="L90" s="2">
        <f>COUNTIFS('Relevant - In CRM valid'!$T$2:$T$4699,$A90,'Relevant - In CRM valid'!$G$2:$G$4699,"UK",'Relevant - In CRM valid'!$M$2:$M$4699,"")+COUNTIFS('Relevant - In CRM unknown'!$T$2:$T$253,$A90,'Relevant - In CRM unknown'!$G$2:$G$253,"UK",'Relevant - In CRM unknown'!$M$2:$M$253,"")+COUNTIFS('Relevant - IN NOW CRM valid'!$T$2:$T$2328,$A90,'Relevant - IN NOW CRM valid'!$G$2:$G$2328,"UK",'Relevant - IN NOW CRM valid'!$M$2:$M$2328,"")+COUNTIFS('Relevant - IN NOW CRM unknown'!$T$2:$T$1227,$A90,'Relevant - IN NOW CRM unknown'!$G$2:$G$1227,"UK",'Relevant - IN NOW CRM unknown'!$M$2:$M$1227,"")+COUNTIFS('Relevant - Not CRM not valid'!$T$2:$T$416,$A90,'Relevant - Not CRM not valid'!$G$2:$G$416,"UK",'Relevant - Not CRM not valid'!$M$2:$M$416,"")+COUNTIFS('Relevant - In CRM not valid'!$T$2:$T$46,$A90,'Relevant - In CRM not valid'!$G$2:$G$46,"UK",'Relevant - In CRM not valid'!$M$2:$M$46,"")</f>
        <v>1</v>
      </c>
      <c r="M90" s="2">
        <f t="shared" si="2"/>
        <v>2</v>
      </c>
      <c r="N90" s="2">
        <f>COUNTIFS('Relevant - In CRM valid'!$T$2:$T$4699,$A90,'Relevant - In CRM valid'!$G$2:$G$4699,"UK",'Relevant - In CRM valid'!$Q$2:$Q$4699,"valid")+COUNTIFS('Relevant - In CRM unknown'!$T$2:$T$253,$A90,'Relevant - In CRM unknown'!$G$2:$G$253,"UK",'Relevant - In CRM unknown'!$Q$2:$Q$253,"valid")+COUNTIFS('Relevant - IN NOW CRM valid'!$T$2:$T$2328,$A90,'Relevant - IN NOW CRM valid'!$G$2:$G$2328,"UK",'Relevant - IN NOW CRM valid'!$Q$2:$Q$2328,"valid")+COUNTIFS('Relevant - IN NOW CRM unknown'!$T$2:$T$1227,$A90,'Relevant - IN NOW CRM unknown'!$G$2:$G$1227,"UK",'Relevant - IN NOW CRM unknown'!$Q$2:$Q$1227,"valid")+COUNTIFS('Relevant - Not CRM not valid'!$T$2:$T$416,$A90,'Relevant - Not CRM not valid'!$G$2:$G$416,"UK",'Relevant - Not CRM not valid'!$Q$2:$Q$416,"valid")+COUNTIFS('Relevant - In CRM not valid'!$T$2:$T$46,$A90,'Relevant - In CRM not valid'!$G$2:$G$46,"UK",'Relevant - In CRM not valid'!$Q$2:$Q$46,"valid")</f>
        <v>6</v>
      </c>
      <c r="O90" s="2" t="str">
        <f t="shared" si="3"/>
        <v>IT/Systems</v>
      </c>
    </row>
    <row r="91" spans="1:15" ht="15" customHeight="1">
      <c r="A91" s="2" t="s">
        <v>281</v>
      </c>
      <c r="B91" s="2" t="s">
        <v>282</v>
      </c>
      <c r="C91" s="2" t="s">
        <v>95</v>
      </c>
      <c r="D91" s="2" t="str">
        <f>IFERROR(INDEX('UK Target Institutions'!$D$2:$D$727,MATCH($A91,'UK Target Institutions'!$A$2:$A$727,0)),"")</f>
        <v>Yes</v>
      </c>
      <c r="E91" s="2">
        <f>COUNTIFS('Relevant - In CRM valid'!$T$2:$T$4699,$A91,'Relevant - In CRM valid'!$G$2:$G$4699,"UK")+COUNTIFS('Relevant - In CRM unknown'!$T$2:$T$253,$A91,'Relevant - In CRM unknown'!$G$2:$G$253,"UK")+COUNTIFS('Relevant - IN NOW CRM valid'!$T$2:$T$2328,$A91,'Relevant - IN NOW CRM valid'!$G$2:$G$2328,"UK")+COUNTIFS('Relevant - IN NOW CRM unknown'!$T$2:$T$1227,$A91,'Relevant - IN NOW CRM unknown'!$G$2:$G$1227,"UK")+COUNTIFS('Relevant - Not CRM not valid'!$T$2:$T$416,$A91,'Relevant - Not CRM not valid'!$G$2:$G$416,"UK")+COUNTIFS('Relevant - In CRM not valid'!$T$2:$T$46,$A91,'Relevant - In CRM not valid'!$G$2:$G$46,"UK")</f>
        <v>20</v>
      </c>
      <c r="F91" s="2">
        <f>COUNTIFS('Relevant - In CRM valid'!$T$2:$T$4699,$A91,'Relevant - In CRM valid'!$G$2:$G$4699,"UK",'Relevant - In CRM valid'!$M$2:$M$4699,"Research")+COUNTIFS('Relevant - In CRM unknown'!$T$2:$T$253,$A91,'Relevant - In CRM unknown'!$G$2:$G$253,"UK",'Relevant - In CRM unknown'!$M$2:$M$253,"Research")+COUNTIFS('Relevant - IN NOW CRM valid'!$T$2:$T$2328,$A91,'Relevant - IN NOW CRM valid'!$G$2:$G$2328,"UK",'Relevant - IN NOW CRM valid'!$M$2:$M$2328,"Research")+COUNTIFS('Relevant - IN NOW CRM unknown'!$T$2:$T$1227,$A91,'Relevant - IN NOW CRM unknown'!$G$2:$G$1227,"UK",'Relevant - IN NOW CRM unknown'!$M$2:$M$1227,"Research")+COUNTIFS('Relevant - Not CRM not valid'!$T$2:$T$416,$A91,'Relevant - Not CRM not valid'!$G$2:$G$416,"UK",'Relevant - Not CRM not valid'!$M$2:$M$416,"Research")+COUNTIFS('Relevant - In CRM not valid'!$T$2:$T$46,$A91,'Relevant - In CRM not valid'!$G$2:$G$46,"UK",'Relevant - In CRM not valid'!$M$2:$M$46,"Research")</f>
        <v>15</v>
      </c>
      <c r="G91" s="2">
        <f>COUNTIFS('Relevant - In CRM valid'!$T$2:$T$4699,$A91,'Relevant - In CRM valid'!$G$2:$G$4699,"UK",'Relevant - In CRM valid'!$M$2:$M$4699,"Research",'Relevant - In CRM valid'!$R$2:$R$4699,"Senior")+COUNTIFS('Relevant - In CRM unknown'!$T$2:$T$253,$A91,'Relevant - In CRM unknown'!$G$2:$G$253,"UK",'Relevant - In CRM unknown'!$M$2:$M$253,"Research",'Relevant - In CRM unknown'!$R$2:$R$253,"Senior")+COUNTIFS('Relevant - IN NOW CRM valid'!$T$2:$T$2328,$A91,'Relevant - IN NOW CRM valid'!$G$2:$G$2328,"UK",'Relevant - IN NOW CRM valid'!$M$2:$M$2328,"Research",'Relevant - IN NOW CRM valid'!$R$2:$R$2328,"Senior")+COUNTIFS('Relevant - IN NOW CRM unknown'!$T$2:$T$1227,$A91,'Relevant - IN NOW CRM unknown'!$G$2:$G$1227,"UK",'Relevant - IN NOW CRM unknown'!$M$2:$M$1227,"Research",'Relevant - IN NOW CRM unknown'!$R$2:$R$1227,"Senior")+COUNTIFS('Relevant - Not CRM not valid'!$T$2:$T$416,$A91,'Relevant - Not CRM not valid'!$G$2:$G$416,"UK",'Relevant - Not CRM not valid'!$M$2:$M$416,"Research",'Relevant - Not CRM not valid'!$R$2:$R$416,"Senior")+COUNTIFS('Relevant - In CRM not valid'!$T$2:$T$46,$A91,'Relevant - In CRM not valid'!$G$2:$G$46,"UK",'Relevant - In CRM not valid'!$M$2:$M$46,"Research",'Relevant - In CRM not valid'!$R$2:$R$46,"Senior")</f>
        <v>12</v>
      </c>
      <c r="H91" s="2">
        <f>COUNTIFS('Relevant - In CRM valid'!$T$2:$T$4699,$A91,'Relevant - In CRM valid'!$G$2:$G$4699,"UK",'Relevant - In CRM valid'!$M$2:$M$4699,"Research",'Relevant - In CRM valid'!$R$2:$R$4699,"Operational")+COUNTIFS('Relevant - In CRM unknown'!$T$2:$T$253,$A91,'Relevant - In CRM unknown'!$G$2:$G$253,"UK",'Relevant - In CRM unknown'!$M$2:$M$253,"Research",'Relevant - In CRM unknown'!$R$2:$R$253,"Operational")+COUNTIFS('Relevant - IN NOW CRM valid'!$T$2:$T$2328,$A91,'Relevant - IN NOW CRM valid'!$G$2:$G$2328,"UK",'Relevant - IN NOW CRM valid'!$M$2:$M$2328,"Research",'Relevant - IN NOW CRM valid'!$R$2:$R$2328,"Operational")+COUNTIFS('Relevant - IN NOW CRM unknown'!$T$2:$T$1227,$A91,'Relevant - IN NOW CRM unknown'!$G$2:$G$1227,"UK",'Relevant - IN NOW CRM unknown'!$M$2:$M$1227,"Research",'Relevant - IN NOW CRM unknown'!$R$2:$R$1227,"Operational")+COUNTIFS('Relevant - Not CRM not valid'!$T$2:$T$416,$A91,'Relevant - Not CRM not valid'!$G$2:$G$416,"UK",'Relevant - Not CRM not valid'!$M$2:$M$416,"Research",'Relevant - Not CRM not valid'!$R$2:$R$416,"Operational")+COUNTIFS('Relevant - In CRM not valid'!$T$2:$T$46,$A91,'Relevant - In CRM not valid'!$G$2:$G$46,"UK",'Relevant - In CRM not valid'!$M$2:$M$46,"Research",'Relevant - In CRM not valid'!$R$2:$R$46,"Operational")</f>
        <v>2</v>
      </c>
      <c r="I91" s="2">
        <f>COUNTIFS('Relevant - In CRM valid'!$T$2:$T$4699,$A91,'Relevant - In CRM valid'!$G$2:$G$4699,"UK",'Relevant - In CRM valid'!$M$2:$M$4699,"Research",'Relevant - In CRM valid'!$R$2:$R$4699,"Academic")+COUNTIFS('Relevant - In CRM unknown'!$T$2:$T$253,$A91,'Relevant - In CRM unknown'!$G$2:$G$253,"UK",'Relevant - In CRM unknown'!$M$2:$M$253,"Research",'Relevant - In CRM unknown'!$R$2:$R$253,"Academic")+COUNTIFS('Relevant - IN NOW CRM valid'!$T$2:$T$2328,$A91,'Relevant - IN NOW CRM valid'!$G$2:$G$2328,"UK",'Relevant - IN NOW CRM valid'!$M$2:$M$2328,"Research",'Relevant - IN NOW CRM valid'!$R$2:$R$2328,"Academic")+COUNTIFS('Relevant - IN NOW CRM unknown'!$T$2:$T$1227,$A91,'Relevant - IN NOW CRM unknown'!$G$2:$G$1227,"UK",'Relevant - IN NOW CRM unknown'!$M$2:$M$1227,"Research",'Relevant - IN NOW CRM unknown'!$R$2:$R$1227,"Academic")+COUNTIFS('Relevant - Not CRM not valid'!$T$2:$T$416,$A91,'Relevant - Not CRM not valid'!$G$2:$G$416,"UK",'Relevant - Not CRM not valid'!$M$2:$M$416,"Research",'Relevant - Not CRM not valid'!$R$2:$R$416,"Academic")+COUNTIFS('Relevant - In CRM not valid'!$T$2:$T$46,$A91,'Relevant - In CRM not valid'!$G$2:$G$46,"UK",'Relevant - In CRM not valid'!$M$2:$M$46,"Research",'Relevant - In CRM not valid'!$R$2:$R$46,"Academic")</f>
        <v>1</v>
      </c>
      <c r="J91" s="2">
        <f>COUNTIFS('Relevant - In CRM valid'!$T$2:$T$4699,$A91,'Relevant - In CRM valid'!$G$2:$G$4699,"UK",'Relevant - In CRM valid'!$M$2:$M$4699,"Finance")+COUNTIFS('Relevant - In CRM unknown'!$T$2:$T$253,$A91,'Relevant - In CRM unknown'!$G$2:$G$253,"UK",'Relevant - In CRM unknown'!$M$2:$M$253,"Finance")+COUNTIFS('Relevant - IN NOW CRM valid'!$T$2:$T$2328,$A91,'Relevant - IN NOW CRM valid'!$G$2:$G$2328,"UK",'Relevant - IN NOW CRM valid'!$M$2:$M$2328,"Finance")+COUNTIFS('Relevant - IN NOW CRM unknown'!$T$2:$T$1227,$A91,'Relevant - IN NOW CRM unknown'!$G$2:$G$1227,"UK",'Relevant - IN NOW CRM unknown'!$M$2:$M$1227,"Finance")+COUNTIFS('Relevant - Not CRM not valid'!$T$2:$T$416,$A91,'Relevant - Not CRM not valid'!$G$2:$G$416,"UK",'Relevant - Not CRM not valid'!$M$2:$M$416,"Finance")+COUNTIFS('Relevant - In CRM not valid'!$T$2:$T$46,$A91,'Relevant - In CRM not valid'!$G$2:$G$46,"UK",'Relevant - In CRM not valid'!$M$2:$M$46,"Finance")</f>
        <v>3</v>
      </c>
      <c r="K91" s="2">
        <f>COUNTIFS('Relevant - In CRM valid'!$T$2:$T$4699,$A91,'Relevant - In CRM valid'!$G$2:$G$4699,"UK",'Relevant - In CRM valid'!$M$2:$M$4699,"IT/Systems")+COUNTIFS('Relevant - In CRM unknown'!$T$2:$T$253,$A91,'Relevant - In CRM unknown'!$G$2:$G$253,"UK",'Relevant - In CRM unknown'!$M$2:$M$253,"IT/Systems")+COUNTIFS('Relevant - IN NOW CRM valid'!$T$2:$T$2328,$A91,'Relevant - IN NOW CRM valid'!$G$2:$G$2328,"UK",'Relevant - IN NOW CRM valid'!$M$2:$M$2328,"IT/Systems")+COUNTIFS('Relevant - IN NOW CRM unknown'!$T$2:$T$1227,$A91,'Relevant - IN NOW CRM unknown'!$G$2:$G$1227,"UK",'Relevant - IN NOW CRM unknown'!$M$2:$M$1227,"IT/Systems")+COUNTIFS('Relevant - Not CRM not valid'!$T$2:$T$416,$A91,'Relevant - Not CRM not valid'!$G$2:$G$416,"UK",'Relevant - Not CRM not valid'!$M$2:$M$416,"IT/Systems")+COUNTIFS('Relevant - In CRM not valid'!$T$2:$T$46,$A91,'Relevant - In CRM not valid'!$G$2:$G$46,"UK",'Relevant - In CRM not valid'!$M$2:$M$46,"IT/Systems")</f>
        <v>0</v>
      </c>
      <c r="L91" s="2">
        <f>COUNTIFS('Relevant - In CRM valid'!$T$2:$T$4699,$A91,'Relevant - In CRM valid'!$G$2:$G$4699,"UK",'Relevant - In CRM valid'!$M$2:$M$4699,"")+COUNTIFS('Relevant - In CRM unknown'!$T$2:$T$253,$A91,'Relevant - In CRM unknown'!$G$2:$G$253,"UK",'Relevant - In CRM unknown'!$M$2:$M$253,"")+COUNTIFS('Relevant - IN NOW CRM valid'!$T$2:$T$2328,$A91,'Relevant - IN NOW CRM valid'!$G$2:$G$2328,"UK",'Relevant - IN NOW CRM valid'!$M$2:$M$2328,"")+COUNTIFS('Relevant - IN NOW CRM unknown'!$T$2:$T$1227,$A91,'Relevant - IN NOW CRM unknown'!$G$2:$G$1227,"UK",'Relevant - IN NOW CRM unknown'!$M$2:$M$1227,"")+COUNTIFS('Relevant - Not CRM not valid'!$T$2:$T$416,$A91,'Relevant - Not CRM not valid'!$G$2:$G$416,"UK",'Relevant - Not CRM not valid'!$M$2:$M$416,"")+COUNTIFS('Relevant - In CRM not valid'!$T$2:$T$46,$A91,'Relevant - In CRM not valid'!$G$2:$G$46,"UK",'Relevant - In CRM not valid'!$M$2:$M$46,"")</f>
        <v>2</v>
      </c>
      <c r="M91" s="2">
        <f t="shared" si="2"/>
        <v>2</v>
      </c>
      <c r="N91" s="2">
        <f>COUNTIFS('Relevant - In CRM valid'!$T$2:$T$4699,$A91,'Relevant - In CRM valid'!$G$2:$G$4699,"UK",'Relevant - In CRM valid'!$Q$2:$Q$4699,"valid")+COUNTIFS('Relevant - In CRM unknown'!$T$2:$T$253,$A91,'Relevant - In CRM unknown'!$G$2:$G$253,"UK",'Relevant - In CRM unknown'!$Q$2:$Q$253,"valid")+COUNTIFS('Relevant - IN NOW CRM valid'!$T$2:$T$2328,$A91,'Relevant - IN NOW CRM valid'!$G$2:$G$2328,"UK",'Relevant - IN NOW CRM valid'!$Q$2:$Q$2328,"valid")+COUNTIFS('Relevant - IN NOW CRM unknown'!$T$2:$T$1227,$A91,'Relevant - IN NOW CRM unknown'!$G$2:$G$1227,"UK",'Relevant - IN NOW CRM unknown'!$Q$2:$Q$1227,"valid")+COUNTIFS('Relevant - Not CRM not valid'!$T$2:$T$416,$A91,'Relevant - Not CRM not valid'!$G$2:$G$416,"UK",'Relevant - Not CRM not valid'!$Q$2:$Q$416,"valid")+COUNTIFS('Relevant - In CRM not valid'!$T$2:$T$46,$A91,'Relevant - In CRM not valid'!$G$2:$G$46,"UK",'Relevant - In CRM not valid'!$Q$2:$Q$46,"valid")</f>
        <v>4</v>
      </c>
      <c r="O91" s="2" t="str">
        <f t="shared" si="3"/>
        <v>IT/Systems</v>
      </c>
    </row>
    <row r="92" spans="1:15" ht="15" customHeight="1">
      <c r="A92" s="2" t="s">
        <v>283</v>
      </c>
      <c r="B92" s="2" t="s">
        <v>284</v>
      </c>
      <c r="C92" s="2" t="s">
        <v>368</v>
      </c>
      <c r="D92" s="2" t="str">
        <f>IFERROR(INDEX('UK Target Institutions'!$D$2:$D$727,MATCH($A92,'UK Target Institutions'!$A$2:$A$727,0)),"")</f>
        <v>Yes</v>
      </c>
      <c r="E92" s="2">
        <f>COUNTIFS('Relevant - In CRM valid'!$T$2:$T$4699,$A92,'Relevant - In CRM valid'!$G$2:$G$4699,"UK")+COUNTIFS('Relevant - In CRM unknown'!$T$2:$T$253,$A92,'Relevant - In CRM unknown'!$G$2:$G$253,"UK")+COUNTIFS('Relevant - IN NOW CRM valid'!$T$2:$T$2328,$A92,'Relevant - IN NOW CRM valid'!$G$2:$G$2328,"UK")+COUNTIFS('Relevant - IN NOW CRM unknown'!$T$2:$T$1227,$A92,'Relevant - IN NOW CRM unknown'!$G$2:$G$1227,"UK")+COUNTIFS('Relevant - Not CRM not valid'!$T$2:$T$416,$A92,'Relevant - Not CRM not valid'!$G$2:$G$416,"UK")+COUNTIFS('Relevant - In CRM not valid'!$T$2:$T$46,$A92,'Relevant - In CRM not valid'!$G$2:$G$46,"UK")</f>
        <v>20</v>
      </c>
      <c r="F92" s="2">
        <f>COUNTIFS('Relevant - In CRM valid'!$T$2:$T$4699,$A92,'Relevant - In CRM valid'!$G$2:$G$4699,"UK",'Relevant - In CRM valid'!$M$2:$M$4699,"Research")+COUNTIFS('Relevant - In CRM unknown'!$T$2:$T$253,$A92,'Relevant - In CRM unknown'!$G$2:$G$253,"UK",'Relevant - In CRM unknown'!$M$2:$M$253,"Research")+COUNTIFS('Relevant - IN NOW CRM valid'!$T$2:$T$2328,$A92,'Relevant - IN NOW CRM valid'!$G$2:$G$2328,"UK",'Relevant - IN NOW CRM valid'!$M$2:$M$2328,"Research")+COUNTIFS('Relevant - IN NOW CRM unknown'!$T$2:$T$1227,$A92,'Relevant - IN NOW CRM unknown'!$G$2:$G$1227,"UK",'Relevant - IN NOW CRM unknown'!$M$2:$M$1227,"Research")+COUNTIFS('Relevant - Not CRM not valid'!$T$2:$T$416,$A92,'Relevant - Not CRM not valid'!$G$2:$G$416,"UK",'Relevant - Not CRM not valid'!$M$2:$M$416,"Research")+COUNTIFS('Relevant - In CRM not valid'!$T$2:$T$46,$A92,'Relevant - In CRM not valid'!$G$2:$G$46,"UK",'Relevant - In CRM not valid'!$M$2:$M$46,"Research")</f>
        <v>5</v>
      </c>
      <c r="G92" s="2">
        <f>COUNTIFS('Relevant - In CRM valid'!$T$2:$T$4699,$A92,'Relevant - In CRM valid'!$G$2:$G$4699,"UK",'Relevant - In CRM valid'!$M$2:$M$4699,"Research",'Relevant - In CRM valid'!$R$2:$R$4699,"Senior")+COUNTIFS('Relevant - In CRM unknown'!$T$2:$T$253,$A92,'Relevant - In CRM unknown'!$G$2:$G$253,"UK",'Relevant - In CRM unknown'!$M$2:$M$253,"Research",'Relevant - In CRM unknown'!$R$2:$R$253,"Senior")+COUNTIFS('Relevant - IN NOW CRM valid'!$T$2:$T$2328,$A92,'Relevant - IN NOW CRM valid'!$G$2:$G$2328,"UK",'Relevant - IN NOW CRM valid'!$M$2:$M$2328,"Research",'Relevant - IN NOW CRM valid'!$R$2:$R$2328,"Senior")+COUNTIFS('Relevant - IN NOW CRM unknown'!$T$2:$T$1227,$A92,'Relevant - IN NOW CRM unknown'!$G$2:$G$1227,"UK",'Relevant - IN NOW CRM unknown'!$M$2:$M$1227,"Research",'Relevant - IN NOW CRM unknown'!$R$2:$R$1227,"Senior")+COUNTIFS('Relevant - Not CRM not valid'!$T$2:$T$416,$A92,'Relevant - Not CRM not valid'!$G$2:$G$416,"UK",'Relevant - Not CRM not valid'!$M$2:$M$416,"Research",'Relevant - Not CRM not valid'!$R$2:$R$416,"Senior")+COUNTIFS('Relevant - In CRM not valid'!$T$2:$T$46,$A92,'Relevant - In CRM not valid'!$G$2:$G$46,"UK",'Relevant - In CRM not valid'!$M$2:$M$46,"Research",'Relevant - In CRM not valid'!$R$2:$R$46,"Senior")</f>
        <v>3</v>
      </c>
      <c r="H92" s="2">
        <f>COUNTIFS('Relevant - In CRM valid'!$T$2:$T$4699,$A92,'Relevant - In CRM valid'!$G$2:$G$4699,"UK",'Relevant - In CRM valid'!$M$2:$M$4699,"Research",'Relevant - In CRM valid'!$R$2:$R$4699,"Operational")+COUNTIFS('Relevant - In CRM unknown'!$T$2:$T$253,$A92,'Relevant - In CRM unknown'!$G$2:$G$253,"UK",'Relevant - In CRM unknown'!$M$2:$M$253,"Research",'Relevant - In CRM unknown'!$R$2:$R$253,"Operational")+COUNTIFS('Relevant - IN NOW CRM valid'!$T$2:$T$2328,$A92,'Relevant - IN NOW CRM valid'!$G$2:$G$2328,"UK",'Relevant - IN NOW CRM valid'!$M$2:$M$2328,"Research",'Relevant - IN NOW CRM valid'!$R$2:$R$2328,"Operational")+COUNTIFS('Relevant - IN NOW CRM unknown'!$T$2:$T$1227,$A92,'Relevant - IN NOW CRM unknown'!$G$2:$G$1227,"UK",'Relevant - IN NOW CRM unknown'!$M$2:$M$1227,"Research",'Relevant - IN NOW CRM unknown'!$R$2:$R$1227,"Operational")+COUNTIFS('Relevant - Not CRM not valid'!$T$2:$T$416,$A92,'Relevant - Not CRM not valid'!$G$2:$G$416,"UK",'Relevant - Not CRM not valid'!$M$2:$M$416,"Research",'Relevant - Not CRM not valid'!$R$2:$R$416,"Operational")+COUNTIFS('Relevant - In CRM not valid'!$T$2:$T$46,$A92,'Relevant - In CRM not valid'!$G$2:$G$46,"UK",'Relevant - In CRM not valid'!$M$2:$M$46,"Research",'Relevant - In CRM not valid'!$R$2:$R$46,"Operational")</f>
        <v>2</v>
      </c>
      <c r="I92" s="2">
        <f>COUNTIFS('Relevant - In CRM valid'!$T$2:$T$4699,$A92,'Relevant - In CRM valid'!$G$2:$G$4699,"UK",'Relevant - In CRM valid'!$M$2:$M$4699,"Research",'Relevant - In CRM valid'!$R$2:$R$4699,"Academic")+COUNTIFS('Relevant - In CRM unknown'!$T$2:$T$253,$A92,'Relevant - In CRM unknown'!$G$2:$G$253,"UK",'Relevant - In CRM unknown'!$M$2:$M$253,"Research",'Relevant - In CRM unknown'!$R$2:$R$253,"Academic")+COUNTIFS('Relevant - IN NOW CRM valid'!$T$2:$T$2328,$A92,'Relevant - IN NOW CRM valid'!$G$2:$G$2328,"UK",'Relevant - IN NOW CRM valid'!$M$2:$M$2328,"Research",'Relevant - IN NOW CRM valid'!$R$2:$R$2328,"Academic")+COUNTIFS('Relevant - IN NOW CRM unknown'!$T$2:$T$1227,$A92,'Relevant - IN NOW CRM unknown'!$G$2:$G$1227,"UK",'Relevant - IN NOW CRM unknown'!$M$2:$M$1227,"Research",'Relevant - IN NOW CRM unknown'!$R$2:$R$1227,"Academic")+COUNTIFS('Relevant - Not CRM not valid'!$T$2:$T$416,$A92,'Relevant - Not CRM not valid'!$G$2:$G$416,"UK",'Relevant - Not CRM not valid'!$M$2:$M$416,"Research",'Relevant - Not CRM not valid'!$R$2:$R$416,"Academic")+COUNTIFS('Relevant - In CRM not valid'!$T$2:$T$46,$A92,'Relevant - In CRM not valid'!$G$2:$G$46,"UK",'Relevant - In CRM not valid'!$M$2:$M$46,"Research",'Relevant - In CRM not valid'!$R$2:$R$46,"Academic")</f>
        <v>0</v>
      </c>
      <c r="J92" s="2">
        <f>COUNTIFS('Relevant - In CRM valid'!$T$2:$T$4699,$A92,'Relevant - In CRM valid'!$G$2:$G$4699,"UK",'Relevant - In CRM valid'!$M$2:$M$4699,"Finance")+COUNTIFS('Relevant - In CRM unknown'!$T$2:$T$253,$A92,'Relevant - In CRM unknown'!$G$2:$G$253,"UK",'Relevant - In CRM unknown'!$M$2:$M$253,"Finance")+COUNTIFS('Relevant - IN NOW CRM valid'!$T$2:$T$2328,$A92,'Relevant - IN NOW CRM valid'!$G$2:$G$2328,"UK",'Relevant - IN NOW CRM valid'!$M$2:$M$2328,"Finance")+COUNTIFS('Relevant - IN NOW CRM unknown'!$T$2:$T$1227,$A92,'Relevant - IN NOW CRM unknown'!$G$2:$G$1227,"UK",'Relevant - IN NOW CRM unknown'!$M$2:$M$1227,"Finance")+COUNTIFS('Relevant - Not CRM not valid'!$T$2:$T$416,$A92,'Relevant - Not CRM not valid'!$G$2:$G$416,"UK",'Relevant - Not CRM not valid'!$M$2:$M$416,"Finance")+COUNTIFS('Relevant - In CRM not valid'!$T$2:$T$46,$A92,'Relevant - In CRM not valid'!$G$2:$G$46,"UK",'Relevant - In CRM not valid'!$M$2:$M$46,"Finance")</f>
        <v>4</v>
      </c>
      <c r="K92" s="2">
        <f>COUNTIFS('Relevant - In CRM valid'!$T$2:$T$4699,$A92,'Relevant - In CRM valid'!$G$2:$G$4699,"UK",'Relevant - In CRM valid'!$M$2:$M$4699,"IT/Systems")+COUNTIFS('Relevant - In CRM unknown'!$T$2:$T$253,$A92,'Relevant - In CRM unknown'!$G$2:$G$253,"UK",'Relevant - In CRM unknown'!$M$2:$M$253,"IT/Systems")+COUNTIFS('Relevant - IN NOW CRM valid'!$T$2:$T$2328,$A92,'Relevant - IN NOW CRM valid'!$G$2:$G$2328,"UK",'Relevant - IN NOW CRM valid'!$M$2:$M$2328,"IT/Systems")+COUNTIFS('Relevant - IN NOW CRM unknown'!$T$2:$T$1227,$A92,'Relevant - IN NOW CRM unknown'!$G$2:$G$1227,"UK",'Relevant - IN NOW CRM unknown'!$M$2:$M$1227,"IT/Systems")+COUNTIFS('Relevant - Not CRM not valid'!$T$2:$T$416,$A92,'Relevant - Not CRM not valid'!$G$2:$G$416,"UK",'Relevant - Not CRM not valid'!$M$2:$M$416,"IT/Systems")+COUNTIFS('Relevant - In CRM not valid'!$T$2:$T$46,$A92,'Relevant - In CRM not valid'!$G$2:$G$46,"UK",'Relevant - In CRM not valid'!$M$2:$M$46,"IT/Systems")</f>
        <v>1</v>
      </c>
      <c r="L92" s="2">
        <f>COUNTIFS('Relevant - In CRM valid'!$T$2:$T$4699,$A92,'Relevant - In CRM valid'!$G$2:$G$4699,"UK",'Relevant - In CRM valid'!$M$2:$M$4699,"")+COUNTIFS('Relevant - In CRM unknown'!$T$2:$T$253,$A92,'Relevant - In CRM unknown'!$G$2:$G$253,"UK",'Relevant - In CRM unknown'!$M$2:$M$253,"")+COUNTIFS('Relevant - IN NOW CRM valid'!$T$2:$T$2328,$A92,'Relevant - IN NOW CRM valid'!$G$2:$G$2328,"UK",'Relevant - IN NOW CRM valid'!$M$2:$M$2328,"")+COUNTIFS('Relevant - IN NOW CRM unknown'!$T$2:$T$1227,$A92,'Relevant - IN NOW CRM unknown'!$G$2:$G$1227,"UK",'Relevant - IN NOW CRM unknown'!$M$2:$M$1227,"")+COUNTIFS('Relevant - Not CRM not valid'!$T$2:$T$416,$A92,'Relevant - Not CRM not valid'!$G$2:$G$416,"UK",'Relevant - Not CRM not valid'!$M$2:$M$416,"")+COUNTIFS('Relevant - In CRM not valid'!$T$2:$T$46,$A92,'Relevant - In CRM not valid'!$G$2:$G$46,"UK",'Relevant - In CRM not valid'!$M$2:$M$46,"")</f>
        <v>6</v>
      </c>
      <c r="M92" s="2">
        <f t="shared" si="2"/>
        <v>3</v>
      </c>
      <c r="N92" s="2">
        <f>COUNTIFS('Relevant - In CRM valid'!$T$2:$T$4699,$A92,'Relevant - In CRM valid'!$G$2:$G$4699,"UK",'Relevant - In CRM valid'!$Q$2:$Q$4699,"valid")+COUNTIFS('Relevant - In CRM unknown'!$T$2:$T$253,$A92,'Relevant - In CRM unknown'!$G$2:$G$253,"UK",'Relevant - In CRM unknown'!$Q$2:$Q$253,"valid")+COUNTIFS('Relevant - IN NOW CRM valid'!$T$2:$T$2328,$A92,'Relevant - IN NOW CRM valid'!$G$2:$G$2328,"UK",'Relevant - IN NOW CRM valid'!$Q$2:$Q$2328,"valid")+COUNTIFS('Relevant - IN NOW CRM unknown'!$T$2:$T$1227,$A92,'Relevant - IN NOW CRM unknown'!$G$2:$G$1227,"UK",'Relevant - IN NOW CRM unknown'!$Q$2:$Q$1227,"valid")+COUNTIFS('Relevant - Not CRM not valid'!$T$2:$T$416,$A92,'Relevant - Not CRM not valid'!$G$2:$G$416,"UK",'Relevant - Not CRM not valid'!$Q$2:$Q$416,"valid")+COUNTIFS('Relevant - In CRM not valid'!$T$2:$T$46,$A92,'Relevant - In CRM not valid'!$G$2:$G$46,"UK",'Relevant - In CRM not valid'!$Q$2:$Q$46,"valid")</f>
        <v>20</v>
      </c>
      <c r="O92" s="2" t="str">
        <f t="shared" si="3"/>
        <v/>
      </c>
    </row>
    <row r="93" spans="1:15" ht="15" customHeight="1">
      <c r="A93" s="2" t="s">
        <v>285</v>
      </c>
      <c r="B93" s="2" t="s">
        <v>286</v>
      </c>
      <c r="C93" s="2" t="s">
        <v>95</v>
      </c>
      <c r="D93" s="2" t="str">
        <f>IFERROR(INDEX('UK Target Institutions'!$D$2:$D$727,MATCH($A93,'UK Target Institutions'!$A$2:$A$727,0)),"")</f>
        <v>Yes</v>
      </c>
      <c r="E93" s="2">
        <f>COUNTIFS('Relevant - In CRM valid'!$T$2:$T$4699,$A93,'Relevant - In CRM valid'!$G$2:$G$4699,"UK")+COUNTIFS('Relevant - In CRM unknown'!$T$2:$T$253,$A93,'Relevant - In CRM unknown'!$G$2:$G$253,"UK")+COUNTIFS('Relevant - IN NOW CRM valid'!$T$2:$T$2328,$A93,'Relevant - IN NOW CRM valid'!$G$2:$G$2328,"UK")+COUNTIFS('Relevant - IN NOW CRM unknown'!$T$2:$T$1227,$A93,'Relevant - IN NOW CRM unknown'!$G$2:$G$1227,"UK")+COUNTIFS('Relevant - Not CRM not valid'!$T$2:$T$416,$A93,'Relevant - Not CRM not valid'!$G$2:$G$416,"UK")+COUNTIFS('Relevant - In CRM not valid'!$T$2:$T$46,$A93,'Relevant - In CRM not valid'!$G$2:$G$46,"UK")</f>
        <v>21</v>
      </c>
      <c r="F93" s="2">
        <f>COUNTIFS('Relevant - In CRM valid'!$T$2:$T$4699,$A93,'Relevant - In CRM valid'!$G$2:$G$4699,"UK",'Relevant - In CRM valid'!$M$2:$M$4699,"Research")+COUNTIFS('Relevant - In CRM unknown'!$T$2:$T$253,$A93,'Relevant - In CRM unknown'!$G$2:$G$253,"UK",'Relevant - In CRM unknown'!$M$2:$M$253,"Research")+COUNTIFS('Relevant - IN NOW CRM valid'!$T$2:$T$2328,$A93,'Relevant - IN NOW CRM valid'!$G$2:$G$2328,"UK",'Relevant - IN NOW CRM valid'!$M$2:$M$2328,"Research")+COUNTIFS('Relevant - IN NOW CRM unknown'!$T$2:$T$1227,$A93,'Relevant - IN NOW CRM unknown'!$G$2:$G$1227,"UK",'Relevant - IN NOW CRM unknown'!$M$2:$M$1227,"Research")+COUNTIFS('Relevant - Not CRM not valid'!$T$2:$T$416,$A93,'Relevant - Not CRM not valid'!$G$2:$G$416,"UK",'Relevant - Not CRM not valid'!$M$2:$M$416,"Research")+COUNTIFS('Relevant - In CRM not valid'!$T$2:$T$46,$A93,'Relevant - In CRM not valid'!$G$2:$G$46,"UK",'Relevant - In CRM not valid'!$M$2:$M$46,"Research")</f>
        <v>15</v>
      </c>
      <c r="G93" s="2">
        <f>COUNTIFS('Relevant - In CRM valid'!$T$2:$T$4699,$A93,'Relevant - In CRM valid'!$G$2:$G$4699,"UK",'Relevant - In CRM valid'!$M$2:$M$4699,"Research",'Relevant - In CRM valid'!$R$2:$R$4699,"Senior")+COUNTIFS('Relevant - In CRM unknown'!$T$2:$T$253,$A93,'Relevant - In CRM unknown'!$G$2:$G$253,"UK",'Relevant - In CRM unknown'!$M$2:$M$253,"Research",'Relevant - In CRM unknown'!$R$2:$R$253,"Senior")+COUNTIFS('Relevant - IN NOW CRM valid'!$T$2:$T$2328,$A93,'Relevant - IN NOW CRM valid'!$G$2:$G$2328,"UK",'Relevant - IN NOW CRM valid'!$M$2:$M$2328,"Research",'Relevant - IN NOW CRM valid'!$R$2:$R$2328,"Senior")+COUNTIFS('Relevant - IN NOW CRM unknown'!$T$2:$T$1227,$A93,'Relevant - IN NOW CRM unknown'!$G$2:$G$1227,"UK",'Relevant - IN NOW CRM unknown'!$M$2:$M$1227,"Research",'Relevant - IN NOW CRM unknown'!$R$2:$R$1227,"Senior")+COUNTIFS('Relevant - Not CRM not valid'!$T$2:$T$416,$A93,'Relevant - Not CRM not valid'!$G$2:$G$416,"UK",'Relevant - Not CRM not valid'!$M$2:$M$416,"Research",'Relevant - Not CRM not valid'!$R$2:$R$416,"Senior")+COUNTIFS('Relevant - In CRM not valid'!$T$2:$T$46,$A93,'Relevant - In CRM not valid'!$G$2:$G$46,"UK",'Relevant - In CRM not valid'!$M$2:$M$46,"Research",'Relevant - In CRM not valid'!$R$2:$R$46,"Senior")</f>
        <v>12</v>
      </c>
      <c r="H93" s="2">
        <f>COUNTIFS('Relevant - In CRM valid'!$T$2:$T$4699,$A93,'Relevant - In CRM valid'!$G$2:$G$4699,"UK",'Relevant - In CRM valid'!$M$2:$M$4699,"Research",'Relevant - In CRM valid'!$R$2:$R$4699,"Operational")+COUNTIFS('Relevant - In CRM unknown'!$T$2:$T$253,$A93,'Relevant - In CRM unknown'!$G$2:$G$253,"UK",'Relevant - In CRM unknown'!$M$2:$M$253,"Research",'Relevant - In CRM unknown'!$R$2:$R$253,"Operational")+COUNTIFS('Relevant - IN NOW CRM valid'!$T$2:$T$2328,$A93,'Relevant - IN NOW CRM valid'!$G$2:$G$2328,"UK",'Relevant - IN NOW CRM valid'!$M$2:$M$2328,"Research",'Relevant - IN NOW CRM valid'!$R$2:$R$2328,"Operational")+COUNTIFS('Relevant - IN NOW CRM unknown'!$T$2:$T$1227,$A93,'Relevant - IN NOW CRM unknown'!$G$2:$G$1227,"UK",'Relevant - IN NOW CRM unknown'!$M$2:$M$1227,"Research",'Relevant - IN NOW CRM unknown'!$R$2:$R$1227,"Operational")+COUNTIFS('Relevant - Not CRM not valid'!$T$2:$T$416,$A93,'Relevant - Not CRM not valid'!$G$2:$G$416,"UK",'Relevant - Not CRM not valid'!$M$2:$M$416,"Research",'Relevant - Not CRM not valid'!$R$2:$R$416,"Operational")+COUNTIFS('Relevant - In CRM not valid'!$T$2:$T$46,$A93,'Relevant - In CRM not valid'!$G$2:$G$46,"UK",'Relevant - In CRM not valid'!$M$2:$M$46,"Research",'Relevant - In CRM not valid'!$R$2:$R$46,"Operational")</f>
        <v>3</v>
      </c>
      <c r="I93" s="2">
        <f>COUNTIFS('Relevant - In CRM valid'!$T$2:$T$4699,$A93,'Relevant - In CRM valid'!$G$2:$G$4699,"UK",'Relevant - In CRM valid'!$M$2:$M$4699,"Research",'Relevant - In CRM valid'!$R$2:$R$4699,"Academic")+COUNTIFS('Relevant - In CRM unknown'!$T$2:$T$253,$A93,'Relevant - In CRM unknown'!$G$2:$G$253,"UK",'Relevant - In CRM unknown'!$M$2:$M$253,"Research",'Relevant - In CRM unknown'!$R$2:$R$253,"Academic")+COUNTIFS('Relevant - IN NOW CRM valid'!$T$2:$T$2328,$A93,'Relevant - IN NOW CRM valid'!$G$2:$G$2328,"UK",'Relevant - IN NOW CRM valid'!$M$2:$M$2328,"Research",'Relevant - IN NOW CRM valid'!$R$2:$R$2328,"Academic")+COUNTIFS('Relevant - IN NOW CRM unknown'!$T$2:$T$1227,$A93,'Relevant - IN NOW CRM unknown'!$G$2:$G$1227,"UK",'Relevant - IN NOW CRM unknown'!$M$2:$M$1227,"Research",'Relevant - IN NOW CRM unknown'!$R$2:$R$1227,"Academic")+COUNTIFS('Relevant - Not CRM not valid'!$T$2:$T$416,$A93,'Relevant - Not CRM not valid'!$G$2:$G$416,"UK",'Relevant - Not CRM not valid'!$M$2:$M$416,"Research",'Relevant - Not CRM not valid'!$R$2:$R$416,"Academic")+COUNTIFS('Relevant - In CRM not valid'!$T$2:$T$46,$A93,'Relevant - In CRM not valid'!$G$2:$G$46,"UK",'Relevant - In CRM not valid'!$M$2:$M$46,"Research",'Relevant - In CRM not valid'!$R$2:$R$46,"Academic")</f>
        <v>0</v>
      </c>
      <c r="J93" s="2">
        <f>COUNTIFS('Relevant - In CRM valid'!$T$2:$T$4699,$A93,'Relevant - In CRM valid'!$G$2:$G$4699,"UK",'Relevant - In CRM valid'!$M$2:$M$4699,"Finance")+COUNTIFS('Relevant - In CRM unknown'!$T$2:$T$253,$A93,'Relevant - In CRM unknown'!$G$2:$G$253,"UK",'Relevant - In CRM unknown'!$M$2:$M$253,"Finance")+COUNTIFS('Relevant - IN NOW CRM valid'!$T$2:$T$2328,$A93,'Relevant - IN NOW CRM valid'!$G$2:$G$2328,"UK",'Relevant - IN NOW CRM valid'!$M$2:$M$2328,"Finance")+COUNTIFS('Relevant - IN NOW CRM unknown'!$T$2:$T$1227,$A93,'Relevant - IN NOW CRM unknown'!$G$2:$G$1227,"UK",'Relevant - IN NOW CRM unknown'!$M$2:$M$1227,"Finance")+COUNTIFS('Relevant - Not CRM not valid'!$T$2:$T$416,$A93,'Relevant - Not CRM not valid'!$G$2:$G$416,"UK",'Relevant - Not CRM not valid'!$M$2:$M$416,"Finance")+COUNTIFS('Relevant - In CRM not valid'!$T$2:$T$46,$A93,'Relevant - In CRM not valid'!$G$2:$G$46,"UK",'Relevant - In CRM not valid'!$M$2:$M$46,"Finance")</f>
        <v>3</v>
      </c>
      <c r="K93" s="2">
        <f>COUNTIFS('Relevant - In CRM valid'!$T$2:$T$4699,$A93,'Relevant - In CRM valid'!$G$2:$G$4699,"UK",'Relevant - In CRM valid'!$M$2:$M$4699,"IT/Systems")+COUNTIFS('Relevant - In CRM unknown'!$T$2:$T$253,$A93,'Relevant - In CRM unknown'!$G$2:$G$253,"UK",'Relevant - In CRM unknown'!$M$2:$M$253,"IT/Systems")+COUNTIFS('Relevant - IN NOW CRM valid'!$T$2:$T$2328,$A93,'Relevant - IN NOW CRM valid'!$G$2:$G$2328,"UK",'Relevant - IN NOW CRM valid'!$M$2:$M$2328,"IT/Systems")+COUNTIFS('Relevant - IN NOW CRM unknown'!$T$2:$T$1227,$A93,'Relevant - IN NOW CRM unknown'!$G$2:$G$1227,"UK",'Relevant - IN NOW CRM unknown'!$M$2:$M$1227,"IT/Systems")+COUNTIFS('Relevant - Not CRM not valid'!$T$2:$T$416,$A93,'Relevant - Not CRM not valid'!$G$2:$G$416,"UK",'Relevant - Not CRM not valid'!$M$2:$M$416,"IT/Systems")+COUNTIFS('Relevant - In CRM not valid'!$T$2:$T$46,$A93,'Relevant - In CRM not valid'!$G$2:$G$46,"UK",'Relevant - In CRM not valid'!$M$2:$M$46,"IT/Systems")</f>
        <v>3</v>
      </c>
      <c r="L93" s="2">
        <f>COUNTIFS('Relevant - In CRM valid'!$T$2:$T$4699,$A93,'Relevant - In CRM valid'!$G$2:$G$4699,"UK",'Relevant - In CRM valid'!$M$2:$M$4699,"")+COUNTIFS('Relevant - In CRM unknown'!$T$2:$T$253,$A93,'Relevant - In CRM unknown'!$G$2:$G$253,"UK",'Relevant - In CRM unknown'!$M$2:$M$253,"")+COUNTIFS('Relevant - IN NOW CRM valid'!$T$2:$T$2328,$A93,'Relevant - IN NOW CRM valid'!$G$2:$G$2328,"UK",'Relevant - IN NOW CRM valid'!$M$2:$M$2328,"")+COUNTIFS('Relevant - IN NOW CRM unknown'!$T$2:$T$1227,$A93,'Relevant - IN NOW CRM unknown'!$G$2:$G$1227,"UK",'Relevant - IN NOW CRM unknown'!$M$2:$M$1227,"")+COUNTIFS('Relevant - Not CRM not valid'!$T$2:$T$416,$A93,'Relevant - Not CRM not valid'!$G$2:$G$416,"UK",'Relevant - Not CRM not valid'!$M$2:$M$416,"")+COUNTIFS('Relevant - In CRM not valid'!$T$2:$T$46,$A93,'Relevant - In CRM not valid'!$G$2:$G$46,"UK",'Relevant - In CRM not valid'!$M$2:$M$46,"")</f>
        <v>0</v>
      </c>
      <c r="M93" s="2">
        <f t="shared" si="2"/>
        <v>3</v>
      </c>
      <c r="N93" s="2">
        <f>COUNTIFS('Relevant - In CRM valid'!$T$2:$T$4699,$A93,'Relevant - In CRM valid'!$G$2:$G$4699,"UK",'Relevant - In CRM valid'!$Q$2:$Q$4699,"valid")+COUNTIFS('Relevant - In CRM unknown'!$T$2:$T$253,$A93,'Relevant - In CRM unknown'!$G$2:$G$253,"UK",'Relevant - In CRM unknown'!$Q$2:$Q$253,"valid")+COUNTIFS('Relevant - IN NOW CRM valid'!$T$2:$T$2328,$A93,'Relevant - IN NOW CRM valid'!$G$2:$G$2328,"UK",'Relevant - IN NOW CRM valid'!$Q$2:$Q$2328,"valid")+COUNTIFS('Relevant - IN NOW CRM unknown'!$T$2:$T$1227,$A93,'Relevant - IN NOW CRM unknown'!$G$2:$G$1227,"UK",'Relevant - IN NOW CRM unknown'!$Q$2:$Q$1227,"valid")+COUNTIFS('Relevant - Not CRM not valid'!$T$2:$T$416,$A93,'Relevant - Not CRM not valid'!$G$2:$G$416,"UK",'Relevant - Not CRM not valid'!$Q$2:$Q$416,"valid")+COUNTIFS('Relevant - In CRM not valid'!$T$2:$T$46,$A93,'Relevant - In CRM not valid'!$G$2:$G$46,"UK",'Relevant - In CRM not valid'!$Q$2:$Q$46,"valid")</f>
        <v>19</v>
      </c>
      <c r="O93" s="2" t="str">
        <f t="shared" si="3"/>
        <v/>
      </c>
    </row>
    <row r="94" spans="1:15" ht="15" customHeight="1">
      <c r="A94" s="2" t="s">
        <v>287</v>
      </c>
      <c r="B94" s="2" t="s">
        <v>288</v>
      </c>
      <c r="C94" s="2" t="s">
        <v>161</v>
      </c>
      <c r="D94" s="2" t="str">
        <f>IFERROR(INDEX('UK Target Institutions'!$D$2:$D$727,MATCH($A94,'UK Target Institutions'!$A$2:$A$727,0)),"")</f>
        <v>Yes</v>
      </c>
      <c r="E94" s="2">
        <f>COUNTIFS('Relevant - In CRM valid'!$T$2:$T$4699,$A94,'Relevant - In CRM valid'!$G$2:$G$4699,"UK")+COUNTIFS('Relevant - In CRM unknown'!$T$2:$T$253,$A94,'Relevant - In CRM unknown'!$G$2:$G$253,"UK")+COUNTIFS('Relevant - IN NOW CRM valid'!$T$2:$T$2328,$A94,'Relevant - IN NOW CRM valid'!$G$2:$G$2328,"UK")+COUNTIFS('Relevant - IN NOW CRM unknown'!$T$2:$T$1227,$A94,'Relevant - IN NOW CRM unknown'!$G$2:$G$1227,"UK")+COUNTIFS('Relevant - Not CRM not valid'!$T$2:$T$416,$A94,'Relevant - Not CRM not valid'!$G$2:$G$416,"UK")+COUNTIFS('Relevant - In CRM not valid'!$T$2:$T$46,$A94,'Relevant - In CRM not valid'!$G$2:$G$46,"UK")</f>
        <v>19</v>
      </c>
      <c r="F94" s="2">
        <f>COUNTIFS('Relevant - In CRM valid'!$T$2:$T$4699,$A94,'Relevant - In CRM valid'!$G$2:$G$4699,"UK",'Relevant - In CRM valid'!$M$2:$M$4699,"Research")+COUNTIFS('Relevant - In CRM unknown'!$T$2:$T$253,$A94,'Relevant - In CRM unknown'!$G$2:$G$253,"UK",'Relevant - In CRM unknown'!$M$2:$M$253,"Research")+COUNTIFS('Relevant - IN NOW CRM valid'!$T$2:$T$2328,$A94,'Relevant - IN NOW CRM valid'!$G$2:$G$2328,"UK",'Relevant - IN NOW CRM valid'!$M$2:$M$2328,"Research")+COUNTIFS('Relevant - IN NOW CRM unknown'!$T$2:$T$1227,$A94,'Relevant - IN NOW CRM unknown'!$G$2:$G$1227,"UK",'Relevant - IN NOW CRM unknown'!$M$2:$M$1227,"Research")+COUNTIFS('Relevant - Not CRM not valid'!$T$2:$T$416,$A94,'Relevant - Not CRM not valid'!$G$2:$G$416,"UK",'Relevant - Not CRM not valid'!$M$2:$M$416,"Research")+COUNTIFS('Relevant - In CRM not valid'!$T$2:$T$46,$A94,'Relevant - In CRM not valid'!$G$2:$G$46,"UK",'Relevant - In CRM not valid'!$M$2:$M$46,"Research")</f>
        <v>3</v>
      </c>
      <c r="G94" s="2">
        <f>COUNTIFS('Relevant - In CRM valid'!$T$2:$T$4699,$A94,'Relevant - In CRM valid'!$G$2:$G$4699,"UK",'Relevant - In CRM valid'!$M$2:$M$4699,"Research",'Relevant - In CRM valid'!$R$2:$R$4699,"Senior")+COUNTIFS('Relevant - In CRM unknown'!$T$2:$T$253,$A94,'Relevant - In CRM unknown'!$G$2:$G$253,"UK",'Relevant - In CRM unknown'!$M$2:$M$253,"Research",'Relevant - In CRM unknown'!$R$2:$R$253,"Senior")+COUNTIFS('Relevant - IN NOW CRM valid'!$T$2:$T$2328,$A94,'Relevant - IN NOW CRM valid'!$G$2:$G$2328,"UK",'Relevant - IN NOW CRM valid'!$M$2:$M$2328,"Research",'Relevant - IN NOW CRM valid'!$R$2:$R$2328,"Senior")+COUNTIFS('Relevant - IN NOW CRM unknown'!$T$2:$T$1227,$A94,'Relevant - IN NOW CRM unknown'!$G$2:$G$1227,"UK",'Relevant - IN NOW CRM unknown'!$M$2:$M$1227,"Research",'Relevant - IN NOW CRM unknown'!$R$2:$R$1227,"Senior")+COUNTIFS('Relevant - Not CRM not valid'!$T$2:$T$416,$A94,'Relevant - Not CRM not valid'!$G$2:$G$416,"UK",'Relevant - Not CRM not valid'!$M$2:$M$416,"Research",'Relevant - Not CRM not valid'!$R$2:$R$416,"Senior")+COUNTIFS('Relevant - In CRM not valid'!$T$2:$T$46,$A94,'Relevant - In CRM not valid'!$G$2:$G$46,"UK",'Relevant - In CRM not valid'!$M$2:$M$46,"Research",'Relevant - In CRM not valid'!$R$2:$R$46,"Senior")</f>
        <v>2</v>
      </c>
      <c r="H94" s="2">
        <f>COUNTIFS('Relevant - In CRM valid'!$T$2:$T$4699,$A94,'Relevant - In CRM valid'!$G$2:$G$4699,"UK",'Relevant - In CRM valid'!$M$2:$M$4699,"Research",'Relevant - In CRM valid'!$R$2:$R$4699,"Operational")+COUNTIFS('Relevant - In CRM unknown'!$T$2:$T$253,$A94,'Relevant - In CRM unknown'!$G$2:$G$253,"UK",'Relevant - In CRM unknown'!$M$2:$M$253,"Research",'Relevant - In CRM unknown'!$R$2:$R$253,"Operational")+COUNTIFS('Relevant - IN NOW CRM valid'!$T$2:$T$2328,$A94,'Relevant - IN NOW CRM valid'!$G$2:$G$2328,"UK",'Relevant - IN NOW CRM valid'!$M$2:$M$2328,"Research",'Relevant - IN NOW CRM valid'!$R$2:$R$2328,"Operational")+COUNTIFS('Relevant - IN NOW CRM unknown'!$T$2:$T$1227,$A94,'Relevant - IN NOW CRM unknown'!$G$2:$G$1227,"UK",'Relevant - IN NOW CRM unknown'!$M$2:$M$1227,"Research",'Relevant - IN NOW CRM unknown'!$R$2:$R$1227,"Operational")+COUNTIFS('Relevant - Not CRM not valid'!$T$2:$T$416,$A94,'Relevant - Not CRM not valid'!$G$2:$G$416,"UK",'Relevant - Not CRM not valid'!$M$2:$M$416,"Research",'Relevant - Not CRM not valid'!$R$2:$R$416,"Operational")+COUNTIFS('Relevant - In CRM not valid'!$T$2:$T$46,$A94,'Relevant - In CRM not valid'!$G$2:$G$46,"UK",'Relevant - In CRM not valid'!$M$2:$M$46,"Research",'Relevant - In CRM not valid'!$R$2:$R$46,"Operational")</f>
        <v>1</v>
      </c>
      <c r="I94" s="2">
        <f>COUNTIFS('Relevant - In CRM valid'!$T$2:$T$4699,$A94,'Relevant - In CRM valid'!$G$2:$G$4699,"UK",'Relevant - In CRM valid'!$M$2:$M$4699,"Research",'Relevant - In CRM valid'!$R$2:$R$4699,"Academic")+COUNTIFS('Relevant - In CRM unknown'!$T$2:$T$253,$A94,'Relevant - In CRM unknown'!$G$2:$G$253,"UK",'Relevant - In CRM unknown'!$M$2:$M$253,"Research",'Relevant - In CRM unknown'!$R$2:$R$253,"Academic")+COUNTIFS('Relevant - IN NOW CRM valid'!$T$2:$T$2328,$A94,'Relevant - IN NOW CRM valid'!$G$2:$G$2328,"UK",'Relevant - IN NOW CRM valid'!$M$2:$M$2328,"Research",'Relevant - IN NOW CRM valid'!$R$2:$R$2328,"Academic")+COUNTIFS('Relevant - IN NOW CRM unknown'!$T$2:$T$1227,$A94,'Relevant - IN NOW CRM unknown'!$G$2:$G$1227,"UK",'Relevant - IN NOW CRM unknown'!$M$2:$M$1227,"Research",'Relevant - IN NOW CRM unknown'!$R$2:$R$1227,"Academic")+COUNTIFS('Relevant - Not CRM not valid'!$T$2:$T$416,$A94,'Relevant - Not CRM not valid'!$G$2:$G$416,"UK",'Relevant - Not CRM not valid'!$M$2:$M$416,"Research",'Relevant - Not CRM not valid'!$R$2:$R$416,"Academic")+COUNTIFS('Relevant - In CRM not valid'!$T$2:$T$46,$A94,'Relevant - In CRM not valid'!$G$2:$G$46,"UK",'Relevant - In CRM not valid'!$M$2:$M$46,"Research",'Relevant - In CRM not valid'!$R$2:$R$46,"Academic")</f>
        <v>0</v>
      </c>
      <c r="J94" s="2">
        <f>COUNTIFS('Relevant - In CRM valid'!$T$2:$T$4699,$A94,'Relevant - In CRM valid'!$G$2:$G$4699,"UK",'Relevant - In CRM valid'!$M$2:$M$4699,"Finance")+COUNTIFS('Relevant - In CRM unknown'!$T$2:$T$253,$A94,'Relevant - In CRM unknown'!$G$2:$G$253,"UK",'Relevant - In CRM unknown'!$M$2:$M$253,"Finance")+COUNTIFS('Relevant - IN NOW CRM valid'!$T$2:$T$2328,$A94,'Relevant - IN NOW CRM valid'!$G$2:$G$2328,"UK",'Relevant - IN NOW CRM valid'!$M$2:$M$2328,"Finance")+COUNTIFS('Relevant - IN NOW CRM unknown'!$T$2:$T$1227,$A94,'Relevant - IN NOW CRM unknown'!$G$2:$G$1227,"UK",'Relevant - IN NOW CRM unknown'!$M$2:$M$1227,"Finance")+COUNTIFS('Relevant - Not CRM not valid'!$T$2:$T$416,$A94,'Relevant - Not CRM not valid'!$G$2:$G$416,"UK",'Relevant - Not CRM not valid'!$M$2:$M$416,"Finance")+COUNTIFS('Relevant - In CRM not valid'!$T$2:$T$46,$A94,'Relevant - In CRM not valid'!$G$2:$G$46,"UK",'Relevant - In CRM not valid'!$M$2:$M$46,"Finance")</f>
        <v>6</v>
      </c>
      <c r="K94" s="2">
        <f>COUNTIFS('Relevant - In CRM valid'!$T$2:$T$4699,$A94,'Relevant - In CRM valid'!$G$2:$G$4699,"UK",'Relevant - In CRM valid'!$M$2:$M$4699,"IT/Systems")+COUNTIFS('Relevant - In CRM unknown'!$T$2:$T$253,$A94,'Relevant - In CRM unknown'!$G$2:$G$253,"UK",'Relevant - In CRM unknown'!$M$2:$M$253,"IT/Systems")+COUNTIFS('Relevant - IN NOW CRM valid'!$T$2:$T$2328,$A94,'Relevant - IN NOW CRM valid'!$G$2:$G$2328,"UK",'Relevant - IN NOW CRM valid'!$M$2:$M$2328,"IT/Systems")+COUNTIFS('Relevant - IN NOW CRM unknown'!$T$2:$T$1227,$A94,'Relevant - IN NOW CRM unknown'!$G$2:$G$1227,"UK",'Relevant - IN NOW CRM unknown'!$M$2:$M$1227,"IT/Systems")+COUNTIFS('Relevant - Not CRM not valid'!$T$2:$T$416,$A94,'Relevant - Not CRM not valid'!$G$2:$G$416,"UK",'Relevant - Not CRM not valid'!$M$2:$M$416,"IT/Systems")+COUNTIFS('Relevant - In CRM not valid'!$T$2:$T$46,$A94,'Relevant - In CRM not valid'!$G$2:$G$46,"UK",'Relevant - In CRM not valid'!$M$2:$M$46,"IT/Systems")</f>
        <v>2</v>
      </c>
      <c r="L94" s="2">
        <f>COUNTIFS('Relevant - In CRM valid'!$T$2:$T$4699,$A94,'Relevant - In CRM valid'!$G$2:$G$4699,"UK",'Relevant - In CRM valid'!$M$2:$M$4699,"")+COUNTIFS('Relevant - In CRM unknown'!$T$2:$T$253,$A94,'Relevant - In CRM unknown'!$G$2:$G$253,"UK",'Relevant - In CRM unknown'!$M$2:$M$253,"")+COUNTIFS('Relevant - IN NOW CRM valid'!$T$2:$T$2328,$A94,'Relevant - IN NOW CRM valid'!$G$2:$G$2328,"UK",'Relevant - IN NOW CRM valid'!$M$2:$M$2328,"")+COUNTIFS('Relevant - IN NOW CRM unknown'!$T$2:$T$1227,$A94,'Relevant - IN NOW CRM unknown'!$G$2:$G$1227,"UK",'Relevant - IN NOW CRM unknown'!$M$2:$M$1227,"")+COUNTIFS('Relevant - Not CRM not valid'!$T$2:$T$416,$A94,'Relevant - Not CRM not valid'!$G$2:$G$416,"UK",'Relevant - Not CRM not valid'!$M$2:$M$416,"")+COUNTIFS('Relevant - In CRM not valid'!$T$2:$T$46,$A94,'Relevant - In CRM not valid'!$G$2:$G$46,"UK",'Relevant - In CRM not valid'!$M$2:$M$46,"")</f>
        <v>3</v>
      </c>
      <c r="M94" s="2">
        <f t="shared" si="2"/>
        <v>3</v>
      </c>
      <c r="N94" s="2">
        <f>COUNTIFS('Relevant - In CRM valid'!$T$2:$T$4699,$A94,'Relevant - In CRM valid'!$G$2:$G$4699,"UK",'Relevant - In CRM valid'!$Q$2:$Q$4699,"valid")+COUNTIFS('Relevant - In CRM unknown'!$T$2:$T$253,$A94,'Relevant - In CRM unknown'!$G$2:$G$253,"UK",'Relevant - In CRM unknown'!$Q$2:$Q$253,"valid")+COUNTIFS('Relevant - IN NOW CRM valid'!$T$2:$T$2328,$A94,'Relevant - IN NOW CRM valid'!$G$2:$G$2328,"UK",'Relevant - IN NOW CRM valid'!$Q$2:$Q$2328,"valid")+COUNTIFS('Relevant - IN NOW CRM unknown'!$T$2:$T$1227,$A94,'Relevant - IN NOW CRM unknown'!$G$2:$G$1227,"UK",'Relevant - IN NOW CRM unknown'!$Q$2:$Q$1227,"valid")+COUNTIFS('Relevant - Not CRM not valid'!$T$2:$T$416,$A94,'Relevant - Not CRM not valid'!$G$2:$G$416,"UK",'Relevant - Not CRM not valid'!$Q$2:$Q$416,"valid")+COUNTIFS('Relevant - In CRM not valid'!$T$2:$T$46,$A94,'Relevant - In CRM not valid'!$G$2:$G$46,"UK",'Relevant - In CRM not valid'!$Q$2:$Q$46,"valid")</f>
        <v>18</v>
      </c>
      <c r="O94" s="2" t="str">
        <f t="shared" si="3"/>
        <v/>
      </c>
    </row>
    <row r="95" spans="1:15" ht="15" customHeight="1">
      <c r="A95" s="2" t="s">
        <v>289</v>
      </c>
      <c r="B95" s="2" t="s">
        <v>290</v>
      </c>
      <c r="C95" s="2" t="s">
        <v>95</v>
      </c>
      <c r="D95" s="2" t="str">
        <f>IFERROR(INDEX('UK Target Institutions'!$D$2:$D$727,MATCH($A95,'UK Target Institutions'!$A$2:$A$727,0)),"")</f>
        <v>Yes</v>
      </c>
      <c r="E95" s="2">
        <f>COUNTIFS('Relevant - In CRM valid'!$T$2:$T$4699,$A95,'Relevant - In CRM valid'!$G$2:$G$4699,"UK")+COUNTIFS('Relevant - In CRM unknown'!$T$2:$T$253,$A95,'Relevant - In CRM unknown'!$G$2:$G$253,"UK")+COUNTIFS('Relevant - IN NOW CRM valid'!$T$2:$T$2328,$A95,'Relevant - IN NOW CRM valid'!$G$2:$G$2328,"UK")+COUNTIFS('Relevant - IN NOW CRM unknown'!$T$2:$T$1227,$A95,'Relevant - IN NOW CRM unknown'!$G$2:$G$1227,"UK")+COUNTIFS('Relevant - Not CRM not valid'!$T$2:$T$416,$A95,'Relevant - Not CRM not valid'!$G$2:$G$416,"UK")+COUNTIFS('Relevant - In CRM not valid'!$T$2:$T$46,$A95,'Relevant - In CRM not valid'!$G$2:$G$46,"UK")</f>
        <v>18</v>
      </c>
      <c r="F95" s="2">
        <f>COUNTIFS('Relevant - In CRM valid'!$T$2:$T$4699,$A95,'Relevant - In CRM valid'!$G$2:$G$4699,"UK",'Relevant - In CRM valid'!$M$2:$M$4699,"Research")+COUNTIFS('Relevant - In CRM unknown'!$T$2:$T$253,$A95,'Relevant - In CRM unknown'!$G$2:$G$253,"UK",'Relevant - In CRM unknown'!$M$2:$M$253,"Research")+COUNTIFS('Relevant - IN NOW CRM valid'!$T$2:$T$2328,$A95,'Relevant - IN NOW CRM valid'!$G$2:$G$2328,"UK",'Relevant - IN NOW CRM valid'!$M$2:$M$2328,"Research")+COUNTIFS('Relevant - IN NOW CRM unknown'!$T$2:$T$1227,$A95,'Relevant - IN NOW CRM unknown'!$G$2:$G$1227,"UK",'Relevant - IN NOW CRM unknown'!$M$2:$M$1227,"Research")+COUNTIFS('Relevant - Not CRM not valid'!$T$2:$T$416,$A95,'Relevant - Not CRM not valid'!$G$2:$G$416,"UK",'Relevant - Not CRM not valid'!$M$2:$M$416,"Research")+COUNTIFS('Relevant - In CRM not valid'!$T$2:$T$46,$A95,'Relevant - In CRM not valid'!$G$2:$G$46,"UK",'Relevant - In CRM not valid'!$M$2:$M$46,"Research")</f>
        <v>15</v>
      </c>
      <c r="G95" s="2">
        <f>COUNTIFS('Relevant - In CRM valid'!$T$2:$T$4699,$A95,'Relevant - In CRM valid'!$G$2:$G$4699,"UK",'Relevant - In CRM valid'!$M$2:$M$4699,"Research",'Relevant - In CRM valid'!$R$2:$R$4699,"Senior")+COUNTIFS('Relevant - In CRM unknown'!$T$2:$T$253,$A95,'Relevant - In CRM unknown'!$G$2:$G$253,"UK",'Relevant - In CRM unknown'!$M$2:$M$253,"Research",'Relevant - In CRM unknown'!$R$2:$R$253,"Senior")+COUNTIFS('Relevant - IN NOW CRM valid'!$T$2:$T$2328,$A95,'Relevant - IN NOW CRM valid'!$G$2:$G$2328,"UK",'Relevant - IN NOW CRM valid'!$M$2:$M$2328,"Research",'Relevant - IN NOW CRM valid'!$R$2:$R$2328,"Senior")+COUNTIFS('Relevant - IN NOW CRM unknown'!$T$2:$T$1227,$A95,'Relevant - IN NOW CRM unknown'!$G$2:$G$1227,"UK",'Relevant - IN NOW CRM unknown'!$M$2:$M$1227,"Research",'Relevant - IN NOW CRM unknown'!$R$2:$R$1227,"Senior")+COUNTIFS('Relevant - Not CRM not valid'!$T$2:$T$416,$A95,'Relevant - Not CRM not valid'!$G$2:$G$416,"UK",'Relevant - Not CRM not valid'!$M$2:$M$416,"Research",'Relevant - Not CRM not valid'!$R$2:$R$416,"Senior")+COUNTIFS('Relevant - In CRM not valid'!$T$2:$T$46,$A95,'Relevant - In CRM not valid'!$G$2:$G$46,"UK",'Relevant - In CRM not valid'!$M$2:$M$46,"Research",'Relevant - In CRM not valid'!$R$2:$R$46,"Senior")</f>
        <v>7</v>
      </c>
      <c r="H95" s="2">
        <f>COUNTIFS('Relevant - In CRM valid'!$T$2:$T$4699,$A95,'Relevant - In CRM valid'!$G$2:$G$4699,"UK",'Relevant - In CRM valid'!$M$2:$M$4699,"Research",'Relevant - In CRM valid'!$R$2:$R$4699,"Operational")+COUNTIFS('Relevant - In CRM unknown'!$T$2:$T$253,$A95,'Relevant - In CRM unknown'!$G$2:$G$253,"UK",'Relevant - In CRM unknown'!$M$2:$M$253,"Research",'Relevant - In CRM unknown'!$R$2:$R$253,"Operational")+COUNTIFS('Relevant - IN NOW CRM valid'!$T$2:$T$2328,$A95,'Relevant - IN NOW CRM valid'!$G$2:$G$2328,"UK",'Relevant - IN NOW CRM valid'!$M$2:$M$2328,"Research",'Relevant - IN NOW CRM valid'!$R$2:$R$2328,"Operational")+COUNTIFS('Relevant - IN NOW CRM unknown'!$T$2:$T$1227,$A95,'Relevant - IN NOW CRM unknown'!$G$2:$G$1227,"UK",'Relevant - IN NOW CRM unknown'!$M$2:$M$1227,"Research",'Relevant - IN NOW CRM unknown'!$R$2:$R$1227,"Operational")+COUNTIFS('Relevant - Not CRM not valid'!$T$2:$T$416,$A95,'Relevant - Not CRM not valid'!$G$2:$G$416,"UK",'Relevant - Not CRM not valid'!$M$2:$M$416,"Research",'Relevant - Not CRM not valid'!$R$2:$R$416,"Operational")+COUNTIFS('Relevant - In CRM not valid'!$T$2:$T$46,$A95,'Relevant - In CRM not valid'!$G$2:$G$46,"UK",'Relevant - In CRM not valid'!$M$2:$M$46,"Research",'Relevant - In CRM not valid'!$R$2:$R$46,"Operational")</f>
        <v>8</v>
      </c>
      <c r="I95" s="2">
        <f>COUNTIFS('Relevant - In CRM valid'!$T$2:$T$4699,$A95,'Relevant - In CRM valid'!$G$2:$G$4699,"UK",'Relevant - In CRM valid'!$M$2:$M$4699,"Research",'Relevant - In CRM valid'!$R$2:$R$4699,"Academic")+COUNTIFS('Relevant - In CRM unknown'!$T$2:$T$253,$A95,'Relevant - In CRM unknown'!$G$2:$G$253,"UK",'Relevant - In CRM unknown'!$M$2:$M$253,"Research",'Relevant - In CRM unknown'!$R$2:$R$253,"Academic")+COUNTIFS('Relevant - IN NOW CRM valid'!$T$2:$T$2328,$A95,'Relevant - IN NOW CRM valid'!$G$2:$G$2328,"UK",'Relevant - IN NOW CRM valid'!$M$2:$M$2328,"Research",'Relevant - IN NOW CRM valid'!$R$2:$R$2328,"Academic")+COUNTIFS('Relevant - IN NOW CRM unknown'!$T$2:$T$1227,$A95,'Relevant - IN NOW CRM unknown'!$G$2:$G$1227,"UK",'Relevant - IN NOW CRM unknown'!$M$2:$M$1227,"Research",'Relevant - IN NOW CRM unknown'!$R$2:$R$1227,"Academic")+COUNTIFS('Relevant - Not CRM not valid'!$T$2:$T$416,$A95,'Relevant - Not CRM not valid'!$G$2:$G$416,"UK",'Relevant - Not CRM not valid'!$M$2:$M$416,"Research",'Relevant - Not CRM not valid'!$R$2:$R$416,"Academic")+COUNTIFS('Relevant - In CRM not valid'!$T$2:$T$46,$A95,'Relevant - In CRM not valid'!$G$2:$G$46,"UK",'Relevant - In CRM not valid'!$M$2:$M$46,"Research",'Relevant - In CRM not valid'!$R$2:$R$46,"Academic")</f>
        <v>0</v>
      </c>
      <c r="J95" s="2">
        <f>COUNTIFS('Relevant - In CRM valid'!$T$2:$T$4699,$A95,'Relevant - In CRM valid'!$G$2:$G$4699,"UK",'Relevant - In CRM valid'!$M$2:$M$4699,"Finance")+COUNTIFS('Relevant - In CRM unknown'!$T$2:$T$253,$A95,'Relevant - In CRM unknown'!$G$2:$G$253,"UK",'Relevant - In CRM unknown'!$M$2:$M$253,"Finance")+COUNTIFS('Relevant - IN NOW CRM valid'!$T$2:$T$2328,$A95,'Relevant - IN NOW CRM valid'!$G$2:$G$2328,"UK",'Relevant - IN NOW CRM valid'!$M$2:$M$2328,"Finance")+COUNTIFS('Relevant - IN NOW CRM unknown'!$T$2:$T$1227,$A95,'Relevant - IN NOW CRM unknown'!$G$2:$G$1227,"UK",'Relevant - IN NOW CRM unknown'!$M$2:$M$1227,"Finance")+COUNTIFS('Relevant - Not CRM not valid'!$T$2:$T$416,$A95,'Relevant - Not CRM not valid'!$G$2:$G$416,"UK",'Relevant - Not CRM not valid'!$M$2:$M$416,"Finance")+COUNTIFS('Relevant - In CRM not valid'!$T$2:$T$46,$A95,'Relevant - In CRM not valid'!$G$2:$G$46,"UK",'Relevant - In CRM not valid'!$M$2:$M$46,"Finance")</f>
        <v>2</v>
      </c>
      <c r="K95" s="2">
        <f>COUNTIFS('Relevant - In CRM valid'!$T$2:$T$4699,$A95,'Relevant - In CRM valid'!$G$2:$G$4699,"UK",'Relevant - In CRM valid'!$M$2:$M$4699,"IT/Systems")+COUNTIFS('Relevant - In CRM unknown'!$T$2:$T$253,$A95,'Relevant - In CRM unknown'!$G$2:$G$253,"UK",'Relevant - In CRM unknown'!$M$2:$M$253,"IT/Systems")+COUNTIFS('Relevant - IN NOW CRM valid'!$T$2:$T$2328,$A95,'Relevant - IN NOW CRM valid'!$G$2:$G$2328,"UK",'Relevant - IN NOW CRM valid'!$M$2:$M$2328,"IT/Systems")+COUNTIFS('Relevant - IN NOW CRM unknown'!$T$2:$T$1227,$A95,'Relevant - IN NOW CRM unknown'!$G$2:$G$1227,"UK",'Relevant - IN NOW CRM unknown'!$M$2:$M$1227,"IT/Systems")+COUNTIFS('Relevant - Not CRM not valid'!$T$2:$T$416,$A95,'Relevant - Not CRM not valid'!$G$2:$G$416,"UK",'Relevant - Not CRM not valid'!$M$2:$M$416,"IT/Systems")+COUNTIFS('Relevant - In CRM not valid'!$T$2:$T$46,$A95,'Relevant - In CRM not valid'!$G$2:$G$46,"UK",'Relevant - In CRM not valid'!$M$2:$M$46,"IT/Systems")</f>
        <v>1</v>
      </c>
      <c r="L95" s="2">
        <f>COUNTIFS('Relevant - In CRM valid'!$T$2:$T$4699,$A95,'Relevant - In CRM valid'!$G$2:$G$4699,"UK",'Relevant - In CRM valid'!$M$2:$M$4699,"")+COUNTIFS('Relevant - In CRM unknown'!$T$2:$T$253,$A95,'Relevant - In CRM unknown'!$G$2:$G$253,"UK",'Relevant - In CRM unknown'!$M$2:$M$253,"")+COUNTIFS('Relevant - IN NOW CRM valid'!$T$2:$T$2328,$A95,'Relevant - IN NOW CRM valid'!$G$2:$G$2328,"UK",'Relevant - IN NOW CRM valid'!$M$2:$M$2328,"")+COUNTIFS('Relevant - IN NOW CRM unknown'!$T$2:$T$1227,$A95,'Relevant - IN NOW CRM unknown'!$G$2:$G$1227,"UK",'Relevant - IN NOW CRM unknown'!$M$2:$M$1227,"")+COUNTIFS('Relevant - Not CRM not valid'!$T$2:$T$416,$A95,'Relevant - Not CRM not valid'!$G$2:$G$416,"UK",'Relevant - Not CRM not valid'!$M$2:$M$416,"")+COUNTIFS('Relevant - In CRM not valid'!$T$2:$T$46,$A95,'Relevant - In CRM not valid'!$G$2:$G$46,"UK",'Relevant - In CRM not valid'!$M$2:$M$46,"")</f>
        <v>0</v>
      </c>
      <c r="M95" s="2">
        <f t="shared" si="2"/>
        <v>3</v>
      </c>
      <c r="N95" s="2">
        <f>COUNTIFS('Relevant - In CRM valid'!$T$2:$T$4699,$A95,'Relevant - In CRM valid'!$G$2:$G$4699,"UK",'Relevant - In CRM valid'!$Q$2:$Q$4699,"valid")+COUNTIFS('Relevant - In CRM unknown'!$T$2:$T$253,$A95,'Relevant - In CRM unknown'!$G$2:$G$253,"UK",'Relevant - In CRM unknown'!$Q$2:$Q$253,"valid")+COUNTIFS('Relevant - IN NOW CRM valid'!$T$2:$T$2328,$A95,'Relevant - IN NOW CRM valid'!$G$2:$G$2328,"UK",'Relevant - IN NOW CRM valid'!$Q$2:$Q$2328,"valid")+COUNTIFS('Relevant - IN NOW CRM unknown'!$T$2:$T$1227,$A95,'Relevant - IN NOW CRM unknown'!$G$2:$G$1227,"UK",'Relevant - IN NOW CRM unknown'!$Q$2:$Q$1227,"valid")+COUNTIFS('Relevant - Not CRM not valid'!$T$2:$T$416,$A95,'Relevant - Not CRM not valid'!$G$2:$G$416,"UK",'Relevant - Not CRM not valid'!$Q$2:$Q$416,"valid")+COUNTIFS('Relevant - In CRM not valid'!$T$2:$T$46,$A95,'Relevant - In CRM not valid'!$G$2:$G$46,"UK",'Relevant - In CRM not valid'!$Q$2:$Q$46,"valid")</f>
        <v>2</v>
      </c>
      <c r="O95" s="2" t="str">
        <f t="shared" si="3"/>
        <v/>
      </c>
    </row>
    <row r="96" spans="1:15" ht="15" customHeight="1">
      <c r="A96" s="2" t="s">
        <v>291</v>
      </c>
      <c r="B96" s="2" t="s">
        <v>292</v>
      </c>
      <c r="C96" s="2" t="s">
        <v>95</v>
      </c>
      <c r="D96" s="2" t="str">
        <f>IFERROR(INDEX('UK Target Institutions'!$D$2:$D$727,MATCH($A96,'UK Target Institutions'!$A$2:$A$727,0)),"")</f>
        <v>Yes</v>
      </c>
      <c r="E96" s="2">
        <f>COUNTIFS('Relevant - In CRM valid'!$T$2:$T$4699,$A96,'Relevant - In CRM valid'!$G$2:$G$4699,"UK")+COUNTIFS('Relevant - In CRM unknown'!$T$2:$T$253,$A96,'Relevant - In CRM unknown'!$G$2:$G$253,"UK")+COUNTIFS('Relevant - IN NOW CRM valid'!$T$2:$T$2328,$A96,'Relevant - IN NOW CRM valid'!$G$2:$G$2328,"UK")+COUNTIFS('Relevant - IN NOW CRM unknown'!$T$2:$T$1227,$A96,'Relevant - IN NOW CRM unknown'!$G$2:$G$1227,"UK")+COUNTIFS('Relevant - Not CRM not valid'!$T$2:$T$416,$A96,'Relevant - Not CRM not valid'!$G$2:$G$416,"UK")+COUNTIFS('Relevant - In CRM not valid'!$T$2:$T$46,$A96,'Relevant - In CRM not valid'!$G$2:$G$46,"UK")</f>
        <v>18</v>
      </c>
      <c r="F96" s="2">
        <f>COUNTIFS('Relevant - In CRM valid'!$T$2:$T$4699,$A96,'Relevant - In CRM valid'!$G$2:$G$4699,"UK",'Relevant - In CRM valid'!$M$2:$M$4699,"Research")+COUNTIFS('Relevant - In CRM unknown'!$T$2:$T$253,$A96,'Relevant - In CRM unknown'!$G$2:$G$253,"UK",'Relevant - In CRM unknown'!$M$2:$M$253,"Research")+COUNTIFS('Relevant - IN NOW CRM valid'!$T$2:$T$2328,$A96,'Relevant - IN NOW CRM valid'!$G$2:$G$2328,"UK",'Relevant - IN NOW CRM valid'!$M$2:$M$2328,"Research")+COUNTIFS('Relevant - IN NOW CRM unknown'!$T$2:$T$1227,$A96,'Relevant - IN NOW CRM unknown'!$G$2:$G$1227,"UK",'Relevant - IN NOW CRM unknown'!$M$2:$M$1227,"Research")+COUNTIFS('Relevant - Not CRM not valid'!$T$2:$T$416,$A96,'Relevant - Not CRM not valid'!$G$2:$G$416,"UK",'Relevant - Not CRM not valid'!$M$2:$M$416,"Research")+COUNTIFS('Relevant - In CRM not valid'!$T$2:$T$46,$A96,'Relevant - In CRM not valid'!$G$2:$G$46,"UK",'Relevant - In CRM not valid'!$M$2:$M$46,"Research")</f>
        <v>14</v>
      </c>
      <c r="G96" s="2">
        <f>COUNTIFS('Relevant - In CRM valid'!$T$2:$T$4699,$A96,'Relevant - In CRM valid'!$G$2:$G$4699,"UK",'Relevant - In CRM valid'!$M$2:$M$4699,"Research",'Relevant - In CRM valid'!$R$2:$R$4699,"Senior")+COUNTIFS('Relevant - In CRM unknown'!$T$2:$T$253,$A96,'Relevant - In CRM unknown'!$G$2:$G$253,"UK",'Relevant - In CRM unknown'!$M$2:$M$253,"Research",'Relevant - In CRM unknown'!$R$2:$R$253,"Senior")+COUNTIFS('Relevant - IN NOW CRM valid'!$T$2:$T$2328,$A96,'Relevant - IN NOW CRM valid'!$G$2:$G$2328,"UK",'Relevant - IN NOW CRM valid'!$M$2:$M$2328,"Research",'Relevant - IN NOW CRM valid'!$R$2:$R$2328,"Senior")+COUNTIFS('Relevant - IN NOW CRM unknown'!$T$2:$T$1227,$A96,'Relevant - IN NOW CRM unknown'!$G$2:$G$1227,"UK",'Relevant - IN NOW CRM unknown'!$M$2:$M$1227,"Research",'Relevant - IN NOW CRM unknown'!$R$2:$R$1227,"Senior")+COUNTIFS('Relevant - Not CRM not valid'!$T$2:$T$416,$A96,'Relevant - Not CRM not valid'!$G$2:$G$416,"UK",'Relevant - Not CRM not valid'!$M$2:$M$416,"Research",'Relevant - Not CRM not valid'!$R$2:$R$416,"Senior")+COUNTIFS('Relevant - In CRM not valid'!$T$2:$T$46,$A96,'Relevant - In CRM not valid'!$G$2:$G$46,"UK",'Relevant - In CRM not valid'!$M$2:$M$46,"Research",'Relevant - In CRM not valid'!$R$2:$R$46,"Senior")</f>
        <v>9</v>
      </c>
      <c r="H96" s="2">
        <f>COUNTIFS('Relevant - In CRM valid'!$T$2:$T$4699,$A96,'Relevant - In CRM valid'!$G$2:$G$4699,"UK",'Relevant - In CRM valid'!$M$2:$M$4699,"Research",'Relevant - In CRM valid'!$R$2:$R$4699,"Operational")+COUNTIFS('Relevant - In CRM unknown'!$T$2:$T$253,$A96,'Relevant - In CRM unknown'!$G$2:$G$253,"UK",'Relevant - In CRM unknown'!$M$2:$M$253,"Research",'Relevant - In CRM unknown'!$R$2:$R$253,"Operational")+COUNTIFS('Relevant - IN NOW CRM valid'!$T$2:$T$2328,$A96,'Relevant - IN NOW CRM valid'!$G$2:$G$2328,"UK",'Relevant - IN NOW CRM valid'!$M$2:$M$2328,"Research",'Relevant - IN NOW CRM valid'!$R$2:$R$2328,"Operational")+COUNTIFS('Relevant - IN NOW CRM unknown'!$T$2:$T$1227,$A96,'Relevant - IN NOW CRM unknown'!$G$2:$G$1227,"UK",'Relevant - IN NOW CRM unknown'!$M$2:$M$1227,"Research",'Relevant - IN NOW CRM unknown'!$R$2:$R$1227,"Operational")+COUNTIFS('Relevant - Not CRM not valid'!$T$2:$T$416,$A96,'Relevant - Not CRM not valid'!$G$2:$G$416,"UK",'Relevant - Not CRM not valid'!$M$2:$M$416,"Research",'Relevant - Not CRM not valid'!$R$2:$R$416,"Operational")+COUNTIFS('Relevant - In CRM not valid'!$T$2:$T$46,$A96,'Relevant - In CRM not valid'!$G$2:$G$46,"UK",'Relevant - In CRM not valid'!$M$2:$M$46,"Research",'Relevant - In CRM not valid'!$R$2:$R$46,"Operational")</f>
        <v>5</v>
      </c>
      <c r="I96" s="2">
        <f>COUNTIFS('Relevant - In CRM valid'!$T$2:$T$4699,$A96,'Relevant - In CRM valid'!$G$2:$G$4699,"UK",'Relevant - In CRM valid'!$M$2:$M$4699,"Research",'Relevant - In CRM valid'!$R$2:$R$4699,"Academic")+COUNTIFS('Relevant - In CRM unknown'!$T$2:$T$253,$A96,'Relevant - In CRM unknown'!$G$2:$G$253,"UK",'Relevant - In CRM unknown'!$M$2:$M$253,"Research",'Relevant - In CRM unknown'!$R$2:$R$253,"Academic")+COUNTIFS('Relevant - IN NOW CRM valid'!$T$2:$T$2328,$A96,'Relevant - IN NOW CRM valid'!$G$2:$G$2328,"UK",'Relevant - IN NOW CRM valid'!$M$2:$M$2328,"Research",'Relevant - IN NOW CRM valid'!$R$2:$R$2328,"Academic")+COUNTIFS('Relevant - IN NOW CRM unknown'!$T$2:$T$1227,$A96,'Relevant - IN NOW CRM unknown'!$G$2:$G$1227,"UK",'Relevant - IN NOW CRM unknown'!$M$2:$M$1227,"Research",'Relevant - IN NOW CRM unknown'!$R$2:$R$1227,"Academic")+COUNTIFS('Relevant - Not CRM not valid'!$T$2:$T$416,$A96,'Relevant - Not CRM not valid'!$G$2:$G$416,"UK",'Relevant - Not CRM not valid'!$M$2:$M$416,"Research",'Relevant - Not CRM not valid'!$R$2:$R$416,"Academic")+COUNTIFS('Relevant - In CRM not valid'!$T$2:$T$46,$A96,'Relevant - In CRM not valid'!$G$2:$G$46,"UK",'Relevant - In CRM not valid'!$M$2:$M$46,"Research",'Relevant - In CRM not valid'!$R$2:$R$46,"Academic")</f>
        <v>0</v>
      </c>
      <c r="J96" s="2">
        <f>COUNTIFS('Relevant - In CRM valid'!$T$2:$T$4699,$A96,'Relevant - In CRM valid'!$G$2:$G$4699,"UK",'Relevant - In CRM valid'!$M$2:$M$4699,"Finance")+COUNTIFS('Relevant - In CRM unknown'!$T$2:$T$253,$A96,'Relevant - In CRM unknown'!$G$2:$G$253,"UK",'Relevant - In CRM unknown'!$M$2:$M$253,"Finance")+COUNTIFS('Relevant - IN NOW CRM valid'!$T$2:$T$2328,$A96,'Relevant - IN NOW CRM valid'!$G$2:$G$2328,"UK",'Relevant - IN NOW CRM valid'!$M$2:$M$2328,"Finance")+COUNTIFS('Relevant - IN NOW CRM unknown'!$T$2:$T$1227,$A96,'Relevant - IN NOW CRM unknown'!$G$2:$G$1227,"UK",'Relevant - IN NOW CRM unknown'!$M$2:$M$1227,"Finance")+COUNTIFS('Relevant - Not CRM not valid'!$T$2:$T$416,$A96,'Relevant - Not CRM not valid'!$G$2:$G$416,"UK",'Relevant - Not CRM not valid'!$M$2:$M$416,"Finance")+COUNTIFS('Relevant - In CRM not valid'!$T$2:$T$46,$A96,'Relevant - In CRM not valid'!$G$2:$G$46,"UK",'Relevant - In CRM not valid'!$M$2:$M$46,"Finance")</f>
        <v>2</v>
      </c>
      <c r="K96" s="2">
        <f>COUNTIFS('Relevant - In CRM valid'!$T$2:$T$4699,$A96,'Relevant - In CRM valid'!$G$2:$G$4699,"UK",'Relevant - In CRM valid'!$M$2:$M$4699,"IT/Systems")+COUNTIFS('Relevant - In CRM unknown'!$T$2:$T$253,$A96,'Relevant - In CRM unknown'!$G$2:$G$253,"UK",'Relevant - In CRM unknown'!$M$2:$M$253,"IT/Systems")+COUNTIFS('Relevant - IN NOW CRM valid'!$T$2:$T$2328,$A96,'Relevant - IN NOW CRM valid'!$G$2:$G$2328,"UK",'Relevant - IN NOW CRM valid'!$M$2:$M$2328,"IT/Systems")+COUNTIFS('Relevant - IN NOW CRM unknown'!$T$2:$T$1227,$A96,'Relevant - IN NOW CRM unknown'!$G$2:$G$1227,"UK",'Relevant - IN NOW CRM unknown'!$M$2:$M$1227,"IT/Systems")+COUNTIFS('Relevant - Not CRM not valid'!$T$2:$T$416,$A96,'Relevant - Not CRM not valid'!$G$2:$G$416,"UK",'Relevant - Not CRM not valid'!$M$2:$M$416,"IT/Systems")+COUNTIFS('Relevant - In CRM not valid'!$T$2:$T$46,$A96,'Relevant - In CRM not valid'!$G$2:$G$46,"UK",'Relevant - In CRM not valid'!$M$2:$M$46,"IT/Systems")</f>
        <v>2</v>
      </c>
      <c r="L96" s="2">
        <f>COUNTIFS('Relevant - In CRM valid'!$T$2:$T$4699,$A96,'Relevant - In CRM valid'!$G$2:$G$4699,"UK",'Relevant - In CRM valid'!$M$2:$M$4699,"")+COUNTIFS('Relevant - In CRM unknown'!$T$2:$T$253,$A96,'Relevant - In CRM unknown'!$G$2:$G$253,"UK",'Relevant - In CRM unknown'!$M$2:$M$253,"")+COUNTIFS('Relevant - IN NOW CRM valid'!$T$2:$T$2328,$A96,'Relevant - IN NOW CRM valid'!$G$2:$G$2328,"UK",'Relevant - IN NOW CRM valid'!$M$2:$M$2328,"")+COUNTIFS('Relevant - IN NOW CRM unknown'!$T$2:$T$1227,$A96,'Relevant - IN NOW CRM unknown'!$G$2:$G$1227,"UK",'Relevant - IN NOW CRM unknown'!$M$2:$M$1227,"")+COUNTIFS('Relevant - Not CRM not valid'!$T$2:$T$416,$A96,'Relevant - Not CRM not valid'!$G$2:$G$416,"UK",'Relevant - Not CRM not valid'!$M$2:$M$416,"")+COUNTIFS('Relevant - In CRM not valid'!$T$2:$T$46,$A96,'Relevant - In CRM not valid'!$G$2:$G$46,"UK",'Relevant - In CRM not valid'!$M$2:$M$46,"")</f>
        <v>0</v>
      </c>
      <c r="M96" s="2">
        <f t="shared" si="2"/>
        <v>3</v>
      </c>
      <c r="N96" s="2">
        <f>COUNTIFS('Relevant - In CRM valid'!$T$2:$T$4699,$A96,'Relevant - In CRM valid'!$G$2:$G$4699,"UK",'Relevant - In CRM valid'!$Q$2:$Q$4699,"valid")+COUNTIFS('Relevant - In CRM unknown'!$T$2:$T$253,$A96,'Relevant - In CRM unknown'!$G$2:$G$253,"UK",'Relevant - In CRM unknown'!$Q$2:$Q$253,"valid")+COUNTIFS('Relevant - IN NOW CRM valid'!$T$2:$T$2328,$A96,'Relevant - IN NOW CRM valid'!$G$2:$G$2328,"UK",'Relevant - IN NOW CRM valid'!$Q$2:$Q$2328,"valid")+COUNTIFS('Relevant - IN NOW CRM unknown'!$T$2:$T$1227,$A96,'Relevant - IN NOW CRM unknown'!$G$2:$G$1227,"UK",'Relevant - IN NOW CRM unknown'!$Q$2:$Q$1227,"valid")+COUNTIFS('Relevant - Not CRM not valid'!$T$2:$T$416,$A96,'Relevant - Not CRM not valid'!$G$2:$G$416,"UK",'Relevant - Not CRM not valid'!$Q$2:$Q$416,"valid")+COUNTIFS('Relevant - In CRM not valid'!$T$2:$T$46,$A96,'Relevant - In CRM not valid'!$G$2:$G$46,"UK",'Relevant - In CRM not valid'!$Q$2:$Q$46,"valid")</f>
        <v>0</v>
      </c>
      <c r="O96" s="2" t="str">
        <f t="shared" si="3"/>
        <v/>
      </c>
    </row>
    <row r="97" spans="1:15" ht="15" customHeight="1">
      <c r="A97" s="2" t="s">
        <v>293</v>
      </c>
      <c r="B97" s="2" t="s">
        <v>294</v>
      </c>
      <c r="C97" s="2" t="s">
        <v>95</v>
      </c>
      <c r="D97" s="2" t="str">
        <f>IFERROR(INDEX('UK Target Institutions'!$D$2:$D$727,MATCH($A97,'UK Target Institutions'!$A$2:$A$727,0)),"")</f>
        <v>Yes</v>
      </c>
      <c r="E97" s="2">
        <f>COUNTIFS('Relevant - In CRM valid'!$T$2:$T$4699,$A97,'Relevant - In CRM valid'!$G$2:$G$4699,"UK")+COUNTIFS('Relevant - In CRM unknown'!$T$2:$T$253,$A97,'Relevant - In CRM unknown'!$G$2:$G$253,"UK")+COUNTIFS('Relevant - IN NOW CRM valid'!$T$2:$T$2328,$A97,'Relevant - IN NOW CRM valid'!$G$2:$G$2328,"UK")+COUNTIFS('Relevant - IN NOW CRM unknown'!$T$2:$T$1227,$A97,'Relevant - IN NOW CRM unknown'!$G$2:$G$1227,"UK")+COUNTIFS('Relevant - Not CRM not valid'!$T$2:$T$416,$A97,'Relevant - Not CRM not valid'!$G$2:$G$416,"UK")+COUNTIFS('Relevant - In CRM not valid'!$T$2:$T$46,$A97,'Relevant - In CRM not valid'!$G$2:$G$46,"UK")</f>
        <v>19</v>
      </c>
      <c r="F97" s="2">
        <f>COUNTIFS('Relevant - In CRM valid'!$T$2:$T$4699,$A97,'Relevant - In CRM valid'!$G$2:$G$4699,"UK",'Relevant - In CRM valid'!$M$2:$M$4699,"Research")+COUNTIFS('Relevant - In CRM unknown'!$T$2:$T$253,$A97,'Relevant - In CRM unknown'!$G$2:$G$253,"UK",'Relevant - In CRM unknown'!$M$2:$M$253,"Research")+COUNTIFS('Relevant - IN NOW CRM valid'!$T$2:$T$2328,$A97,'Relevant - IN NOW CRM valid'!$G$2:$G$2328,"UK",'Relevant - IN NOW CRM valid'!$M$2:$M$2328,"Research")+COUNTIFS('Relevant - IN NOW CRM unknown'!$T$2:$T$1227,$A97,'Relevant - IN NOW CRM unknown'!$G$2:$G$1227,"UK",'Relevant - IN NOW CRM unknown'!$M$2:$M$1227,"Research")+COUNTIFS('Relevant - Not CRM not valid'!$T$2:$T$416,$A97,'Relevant - Not CRM not valid'!$G$2:$G$416,"UK",'Relevant - Not CRM not valid'!$M$2:$M$416,"Research")+COUNTIFS('Relevant - In CRM not valid'!$T$2:$T$46,$A97,'Relevant - In CRM not valid'!$G$2:$G$46,"UK",'Relevant - In CRM not valid'!$M$2:$M$46,"Research")</f>
        <v>13</v>
      </c>
      <c r="G97" s="2">
        <f>COUNTIFS('Relevant - In CRM valid'!$T$2:$T$4699,$A97,'Relevant - In CRM valid'!$G$2:$G$4699,"UK",'Relevant - In CRM valid'!$M$2:$M$4699,"Research",'Relevant - In CRM valid'!$R$2:$R$4699,"Senior")+COUNTIFS('Relevant - In CRM unknown'!$T$2:$T$253,$A97,'Relevant - In CRM unknown'!$G$2:$G$253,"UK",'Relevant - In CRM unknown'!$M$2:$M$253,"Research",'Relevant - In CRM unknown'!$R$2:$R$253,"Senior")+COUNTIFS('Relevant - IN NOW CRM valid'!$T$2:$T$2328,$A97,'Relevant - IN NOW CRM valid'!$G$2:$G$2328,"UK",'Relevant - IN NOW CRM valid'!$M$2:$M$2328,"Research",'Relevant - IN NOW CRM valid'!$R$2:$R$2328,"Senior")+COUNTIFS('Relevant - IN NOW CRM unknown'!$T$2:$T$1227,$A97,'Relevant - IN NOW CRM unknown'!$G$2:$G$1227,"UK",'Relevant - IN NOW CRM unknown'!$M$2:$M$1227,"Research",'Relevant - IN NOW CRM unknown'!$R$2:$R$1227,"Senior")+COUNTIFS('Relevant - Not CRM not valid'!$T$2:$T$416,$A97,'Relevant - Not CRM not valid'!$G$2:$G$416,"UK",'Relevant - Not CRM not valid'!$M$2:$M$416,"Research",'Relevant - Not CRM not valid'!$R$2:$R$416,"Senior")+COUNTIFS('Relevant - In CRM not valid'!$T$2:$T$46,$A97,'Relevant - In CRM not valid'!$G$2:$G$46,"UK",'Relevant - In CRM not valid'!$M$2:$M$46,"Research",'Relevant - In CRM not valid'!$R$2:$R$46,"Senior")</f>
        <v>7</v>
      </c>
      <c r="H97" s="2">
        <f>COUNTIFS('Relevant - In CRM valid'!$T$2:$T$4699,$A97,'Relevant - In CRM valid'!$G$2:$G$4699,"UK",'Relevant - In CRM valid'!$M$2:$M$4699,"Research",'Relevant - In CRM valid'!$R$2:$R$4699,"Operational")+COUNTIFS('Relevant - In CRM unknown'!$T$2:$T$253,$A97,'Relevant - In CRM unknown'!$G$2:$G$253,"UK",'Relevant - In CRM unknown'!$M$2:$M$253,"Research",'Relevant - In CRM unknown'!$R$2:$R$253,"Operational")+COUNTIFS('Relevant - IN NOW CRM valid'!$T$2:$T$2328,$A97,'Relevant - IN NOW CRM valid'!$G$2:$G$2328,"UK",'Relevant - IN NOW CRM valid'!$M$2:$M$2328,"Research",'Relevant - IN NOW CRM valid'!$R$2:$R$2328,"Operational")+COUNTIFS('Relevant - IN NOW CRM unknown'!$T$2:$T$1227,$A97,'Relevant - IN NOW CRM unknown'!$G$2:$G$1227,"UK",'Relevant - IN NOW CRM unknown'!$M$2:$M$1227,"Research",'Relevant - IN NOW CRM unknown'!$R$2:$R$1227,"Operational")+COUNTIFS('Relevant - Not CRM not valid'!$T$2:$T$416,$A97,'Relevant - Not CRM not valid'!$G$2:$G$416,"UK",'Relevant - Not CRM not valid'!$M$2:$M$416,"Research",'Relevant - Not CRM not valid'!$R$2:$R$416,"Operational")+COUNTIFS('Relevant - In CRM not valid'!$T$2:$T$46,$A97,'Relevant - In CRM not valid'!$G$2:$G$46,"UK",'Relevant - In CRM not valid'!$M$2:$M$46,"Research",'Relevant - In CRM not valid'!$R$2:$R$46,"Operational")</f>
        <v>5</v>
      </c>
      <c r="I97" s="2">
        <f>COUNTIFS('Relevant - In CRM valid'!$T$2:$T$4699,$A97,'Relevant - In CRM valid'!$G$2:$G$4699,"UK",'Relevant - In CRM valid'!$M$2:$M$4699,"Research",'Relevant - In CRM valid'!$R$2:$R$4699,"Academic")+COUNTIFS('Relevant - In CRM unknown'!$T$2:$T$253,$A97,'Relevant - In CRM unknown'!$G$2:$G$253,"UK",'Relevant - In CRM unknown'!$M$2:$M$253,"Research",'Relevant - In CRM unknown'!$R$2:$R$253,"Academic")+COUNTIFS('Relevant - IN NOW CRM valid'!$T$2:$T$2328,$A97,'Relevant - IN NOW CRM valid'!$G$2:$G$2328,"UK",'Relevant - IN NOW CRM valid'!$M$2:$M$2328,"Research",'Relevant - IN NOW CRM valid'!$R$2:$R$2328,"Academic")+COUNTIFS('Relevant - IN NOW CRM unknown'!$T$2:$T$1227,$A97,'Relevant - IN NOW CRM unknown'!$G$2:$G$1227,"UK",'Relevant - IN NOW CRM unknown'!$M$2:$M$1227,"Research",'Relevant - IN NOW CRM unknown'!$R$2:$R$1227,"Academic")+COUNTIFS('Relevant - Not CRM not valid'!$T$2:$T$416,$A97,'Relevant - Not CRM not valid'!$G$2:$G$416,"UK",'Relevant - Not CRM not valid'!$M$2:$M$416,"Research",'Relevant - Not CRM not valid'!$R$2:$R$416,"Academic")+COUNTIFS('Relevant - In CRM not valid'!$T$2:$T$46,$A97,'Relevant - In CRM not valid'!$G$2:$G$46,"UK",'Relevant - In CRM not valid'!$M$2:$M$46,"Research",'Relevant - In CRM not valid'!$R$2:$R$46,"Academic")</f>
        <v>1</v>
      </c>
      <c r="J97" s="2">
        <f>COUNTIFS('Relevant - In CRM valid'!$T$2:$T$4699,$A97,'Relevant - In CRM valid'!$G$2:$G$4699,"UK",'Relevant - In CRM valid'!$M$2:$M$4699,"Finance")+COUNTIFS('Relevant - In CRM unknown'!$T$2:$T$253,$A97,'Relevant - In CRM unknown'!$G$2:$G$253,"UK",'Relevant - In CRM unknown'!$M$2:$M$253,"Finance")+COUNTIFS('Relevant - IN NOW CRM valid'!$T$2:$T$2328,$A97,'Relevant - IN NOW CRM valid'!$G$2:$G$2328,"UK",'Relevant - IN NOW CRM valid'!$M$2:$M$2328,"Finance")+COUNTIFS('Relevant - IN NOW CRM unknown'!$T$2:$T$1227,$A97,'Relevant - IN NOW CRM unknown'!$G$2:$G$1227,"UK",'Relevant - IN NOW CRM unknown'!$M$2:$M$1227,"Finance")+COUNTIFS('Relevant - Not CRM not valid'!$T$2:$T$416,$A97,'Relevant - Not CRM not valid'!$G$2:$G$416,"UK",'Relevant - Not CRM not valid'!$M$2:$M$416,"Finance")+COUNTIFS('Relevant - In CRM not valid'!$T$2:$T$46,$A97,'Relevant - In CRM not valid'!$G$2:$G$46,"UK",'Relevant - In CRM not valid'!$M$2:$M$46,"Finance")</f>
        <v>5</v>
      </c>
      <c r="K97" s="2">
        <f>COUNTIFS('Relevant - In CRM valid'!$T$2:$T$4699,$A97,'Relevant - In CRM valid'!$G$2:$G$4699,"UK",'Relevant - In CRM valid'!$M$2:$M$4699,"IT/Systems")+COUNTIFS('Relevant - In CRM unknown'!$T$2:$T$253,$A97,'Relevant - In CRM unknown'!$G$2:$G$253,"UK",'Relevant - In CRM unknown'!$M$2:$M$253,"IT/Systems")+COUNTIFS('Relevant - IN NOW CRM valid'!$T$2:$T$2328,$A97,'Relevant - IN NOW CRM valid'!$G$2:$G$2328,"UK",'Relevant - IN NOW CRM valid'!$M$2:$M$2328,"IT/Systems")+COUNTIFS('Relevant - IN NOW CRM unknown'!$T$2:$T$1227,$A97,'Relevant - IN NOW CRM unknown'!$G$2:$G$1227,"UK",'Relevant - IN NOW CRM unknown'!$M$2:$M$1227,"IT/Systems")+COUNTIFS('Relevant - Not CRM not valid'!$T$2:$T$416,$A97,'Relevant - Not CRM not valid'!$G$2:$G$416,"UK",'Relevant - Not CRM not valid'!$M$2:$M$416,"IT/Systems")+COUNTIFS('Relevant - In CRM not valid'!$T$2:$T$46,$A97,'Relevant - In CRM not valid'!$G$2:$G$46,"UK",'Relevant - In CRM not valid'!$M$2:$M$46,"IT/Systems")</f>
        <v>1</v>
      </c>
      <c r="L97" s="2">
        <f>COUNTIFS('Relevant - In CRM valid'!$T$2:$T$4699,$A97,'Relevant - In CRM valid'!$G$2:$G$4699,"UK",'Relevant - In CRM valid'!$M$2:$M$4699,"")+COUNTIFS('Relevant - In CRM unknown'!$T$2:$T$253,$A97,'Relevant - In CRM unknown'!$G$2:$G$253,"UK",'Relevant - In CRM unknown'!$M$2:$M$253,"")+COUNTIFS('Relevant - IN NOW CRM valid'!$T$2:$T$2328,$A97,'Relevant - IN NOW CRM valid'!$G$2:$G$2328,"UK",'Relevant - IN NOW CRM valid'!$M$2:$M$2328,"")+COUNTIFS('Relevant - IN NOW CRM unknown'!$T$2:$T$1227,$A97,'Relevant - IN NOW CRM unknown'!$G$2:$G$1227,"UK",'Relevant - IN NOW CRM unknown'!$M$2:$M$1227,"")+COUNTIFS('Relevant - Not CRM not valid'!$T$2:$T$416,$A97,'Relevant - Not CRM not valid'!$G$2:$G$416,"UK",'Relevant - Not CRM not valid'!$M$2:$M$416,"")+COUNTIFS('Relevant - In CRM not valid'!$T$2:$T$46,$A97,'Relevant - In CRM not valid'!$G$2:$G$46,"UK",'Relevant - In CRM not valid'!$M$2:$M$46,"")</f>
        <v>0</v>
      </c>
      <c r="M97" s="2">
        <f t="shared" si="2"/>
        <v>3</v>
      </c>
      <c r="N97" s="2">
        <f>COUNTIFS('Relevant - In CRM valid'!$T$2:$T$4699,$A97,'Relevant - In CRM valid'!$G$2:$G$4699,"UK",'Relevant - In CRM valid'!$Q$2:$Q$4699,"valid")+COUNTIFS('Relevant - In CRM unknown'!$T$2:$T$253,$A97,'Relevant - In CRM unknown'!$G$2:$G$253,"UK",'Relevant - In CRM unknown'!$Q$2:$Q$253,"valid")+COUNTIFS('Relevant - IN NOW CRM valid'!$T$2:$T$2328,$A97,'Relevant - IN NOW CRM valid'!$G$2:$G$2328,"UK",'Relevant - IN NOW CRM valid'!$Q$2:$Q$2328,"valid")+COUNTIFS('Relevant - IN NOW CRM unknown'!$T$2:$T$1227,$A97,'Relevant - IN NOW CRM unknown'!$G$2:$G$1227,"UK",'Relevant - IN NOW CRM unknown'!$Q$2:$Q$1227,"valid")+COUNTIFS('Relevant - Not CRM not valid'!$T$2:$T$416,$A97,'Relevant - Not CRM not valid'!$G$2:$G$416,"UK",'Relevant - Not CRM not valid'!$Q$2:$Q$416,"valid")+COUNTIFS('Relevant - In CRM not valid'!$T$2:$T$46,$A97,'Relevant - In CRM not valid'!$G$2:$G$46,"UK",'Relevant - In CRM not valid'!$Q$2:$Q$46,"valid")</f>
        <v>13</v>
      </c>
      <c r="O97" s="2" t="str">
        <f t="shared" si="3"/>
        <v/>
      </c>
    </row>
    <row r="98" spans="1:15" ht="15" customHeight="1">
      <c r="A98" s="2" t="s">
        <v>295</v>
      </c>
      <c r="B98" s="2" t="s">
        <v>296</v>
      </c>
      <c r="C98" s="2" t="s">
        <v>95</v>
      </c>
      <c r="D98" s="2" t="str">
        <f>IFERROR(INDEX('UK Target Institutions'!$D$2:$D$727,MATCH($A98,'UK Target Institutions'!$A$2:$A$727,0)),"")</f>
        <v>Yes</v>
      </c>
      <c r="E98" s="2">
        <f>COUNTIFS('Relevant - In CRM valid'!$T$2:$T$4699,$A98,'Relevant - In CRM valid'!$G$2:$G$4699,"UK")+COUNTIFS('Relevant - In CRM unknown'!$T$2:$T$253,$A98,'Relevant - In CRM unknown'!$G$2:$G$253,"UK")+COUNTIFS('Relevant - IN NOW CRM valid'!$T$2:$T$2328,$A98,'Relevant - IN NOW CRM valid'!$G$2:$G$2328,"UK")+COUNTIFS('Relevant - IN NOW CRM unknown'!$T$2:$T$1227,$A98,'Relevant - IN NOW CRM unknown'!$G$2:$G$1227,"UK")+COUNTIFS('Relevant - Not CRM not valid'!$T$2:$T$416,$A98,'Relevant - Not CRM not valid'!$G$2:$G$416,"UK")+COUNTIFS('Relevant - In CRM not valid'!$T$2:$T$46,$A98,'Relevant - In CRM not valid'!$G$2:$G$46,"UK")</f>
        <v>18</v>
      </c>
      <c r="F98" s="2">
        <f>COUNTIFS('Relevant - In CRM valid'!$T$2:$T$4699,$A98,'Relevant - In CRM valid'!$G$2:$G$4699,"UK",'Relevant - In CRM valid'!$M$2:$M$4699,"Research")+COUNTIFS('Relevant - In CRM unknown'!$T$2:$T$253,$A98,'Relevant - In CRM unknown'!$G$2:$G$253,"UK",'Relevant - In CRM unknown'!$M$2:$M$253,"Research")+COUNTIFS('Relevant - IN NOW CRM valid'!$T$2:$T$2328,$A98,'Relevant - IN NOW CRM valid'!$G$2:$G$2328,"UK",'Relevant - IN NOW CRM valid'!$M$2:$M$2328,"Research")+COUNTIFS('Relevant - IN NOW CRM unknown'!$T$2:$T$1227,$A98,'Relevant - IN NOW CRM unknown'!$G$2:$G$1227,"UK",'Relevant - IN NOW CRM unknown'!$M$2:$M$1227,"Research")+COUNTIFS('Relevant - Not CRM not valid'!$T$2:$T$416,$A98,'Relevant - Not CRM not valid'!$G$2:$G$416,"UK",'Relevant - Not CRM not valid'!$M$2:$M$416,"Research")+COUNTIFS('Relevant - In CRM not valid'!$T$2:$T$46,$A98,'Relevant - In CRM not valid'!$G$2:$G$46,"UK",'Relevant - In CRM not valid'!$M$2:$M$46,"Research")</f>
        <v>13</v>
      </c>
      <c r="G98" s="2">
        <f>COUNTIFS('Relevant - In CRM valid'!$T$2:$T$4699,$A98,'Relevant - In CRM valid'!$G$2:$G$4699,"UK",'Relevant - In CRM valid'!$M$2:$M$4699,"Research",'Relevant - In CRM valid'!$R$2:$R$4699,"Senior")+COUNTIFS('Relevant - In CRM unknown'!$T$2:$T$253,$A98,'Relevant - In CRM unknown'!$G$2:$G$253,"UK",'Relevant - In CRM unknown'!$M$2:$M$253,"Research",'Relevant - In CRM unknown'!$R$2:$R$253,"Senior")+COUNTIFS('Relevant - IN NOW CRM valid'!$T$2:$T$2328,$A98,'Relevant - IN NOW CRM valid'!$G$2:$G$2328,"UK",'Relevant - IN NOW CRM valid'!$M$2:$M$2328,"Research",'Relevant - IN NOW CRM valid'!$R$2:$R$2328,"Senior")+COUNTIFS('Relevant - IN NOW CRM unknown'!$T$2:$T$1227,$A98,'Relevant - IN NOW CRM unknown'!$G$2:$G$1227,"UK",'Relevant - IN NOW CRM unknown'!$M$2:$M$1227,"Research",'Relevant - IN NOW CRM unknown'!$R$2:$R$1227,"Senior")+COUNTIFS('Relevant - Not CRM not valid'!$T$2:$T$416,$A98,'Relevant - Not CRM not valid'!$G$2:$G$416,"UK",'Relevant - Not CRM not valid'!$M$2:$M$416,"Research",'Relevant - Not CRM not valid'!$R$2:$R$416,"Senior")+COUNTIFS('Relevant - In CRM not valid'!$T$2:$T$46,$A98,'Relevant - In CRM not valid'!$G$2:$G$46,"UK",'Relevant - In CRM not valid'!$M$2:$M$46,"Research",'Relevant - In CRM not valid'!$R$2:$R$46,"Senior")</f>
        <v>11</v>
      </c>
      <c r="H98" s="2">
        <f>COUNTIFS('Relevant - In CRM valid'!$T$2:$T$4699,$A98,'Relevant - In CRM valid'!$G$2:$G$4699,"UK",'Relevant - In CRM valid'!$M$2:$M$4699,"Research",'Relevant - In CRM valid'!$R$2:$R$4699,"Operational")+COUNTIFS('Relevant - In CRM unknown'!$T$2:$T$253,$A98,'Relevant - In CRM unknown'!$G$2:$G$253,"UK",'Relevant - In CRM unknown'!$M$2:$M$253,"Research",'Relevant - In CRM unknown'!$R$2:$R$253,"Operational")+COUNTIFS('Relevant - IN NOW CRM valid'!$T$2:$T$2328,$A98,'Relevant - IN NOW CRM valid'!$G$2:$G$2328,"UK",'Relevant - IN NOW CRM valid'!$M$2:$M$2328,"Research",'Relevant - IN NOW CRM valid'!$R$2:$R$2328,"Operational")+COUNTIFS('Relevant - IN NOW CRM unknown'!$T$2:$T$1227,$A98,'Relevant - IN NOW CRM unknown'!$G$2:$G$1227,"UK",'Relevant - IN NOW CRM unknown'!$M$2:$M$1227,"Research",'Relevant - IN NOW CRM unknown'!$R$2:$R$1227,"Operational")+COUNTIFS('Relevant - Not CRM not valid'!$T$2:$T$416,$A98,'Relevant - Not CRM not valid'!$G$2:$G$416,"UK",'Relevant - Not CRM not valid'!$M$2:$M$416,"Research",'Relevant - Not CRM not valid'!$R$2:$R$416,"Operational")+COUNTIFS('Relevant - In CRM not valid'!$T$2:$T$46,$A98,'Relevant - In CRM not valid'!$G$2:$G$46,"UK",'Relevant - In CRM not valid'!$M$2:$M$46,"Research",'Relevant - In CRM not valid'!$R$2:$R$46,"Operational")</f>
        <v>2</v>
      </c>
      <c r="I98" s="2">
        <f>COUNTIFS('Relevant - In CRM valid'!$T$2:$T$4699,$A98,'Relevant - In CRM valid'!$G$2:$G$4699,"UK",'Relevant - In CRM valid'!$M$2:$M$4699,"Research",'Relevant - In CRM valid'!$R$2:$R$4699,"Academic")+COUNTIFS('Relevant - In CRM unknown'!$T$2:$T$253,$A98,'Relevant - In CRM unknown'!$G$2:$G$253,"UK",'Relevant - In CRM unknown'!$M$2:$M$253,"Research",'Relevant - In CRM unknown'!$R$2:$R$253,"Academic")+COUNTIFS('Relevant - IN NOW CRM valid'!$T$2:$T$2328,$A98,'Relevant - IN NOW CRM valid'!$G$2:$G$2328,"UK",'Relevant - IN NOW CRM valid'!$M$2:$M$2328,"Research",'Relevant - IN NOW CRM valid'!$R$2:$R$2328,"Academic")+COUNTIFS('Relevant - IN NOW CRM unknown'!$T$2:$T$1227,$A98,'Relevant - IN NOW CRM unknown'!$G$2:$G$1227,"UK",'Relevant - IN NOW CRM unknown'!$M$2:$M$1227,"Research",'Relevant - IN NOW CRM unknown'!$R$2:$R$1227,"Academic")+COUNTIFS('Relevant - Not CRM not valid'!$T$2:$T$416,$A98,'Relevant - Not CRM not valid'!$G$2:$G$416,"UK",'Relevant - Not CRM not valid'!$M$2:$M$416,"Research",'Relevant - Not CRM not valid'!$R$2:$R$416,"Academic")+COUNTIFS('Relevant - In CRM not valid'!$T$2:$T$46,$A98,'Relevant - In CRM not valid'!$G$2:$G$46,"UK",'Relevant - In CRM not valid'!$M$2:$M$46,"Research",'Relevant - In CRM not valid'!$R$2:$R$46,"Academic")</f>
        <v>0</v>
      </c>
      <c r="J98" s="2">
        <f>COUNTIFS('Relevant - In CRM valid'!$T$2:$T$4699,$A98,'Relevant - In CRM valid'!$G$2:$G$4699,"UK",'Relevant - In CRM valid'!$M$2:$M$4699,"Finance")+COUNTIFS('Relevant - In CRM unknown'!$T$2:$T$253,$A98,'Relevant - In CRM unknown'!$G$2:$G$253,"UK",'Relevant - In CRM unknown'!$M$2:$M$253,"Finance")+COUNTIFS('Relevant - IN NOW CRM valid'!$T$2:$T$2328,$A98,'Relevant - IN NOW CRM valid'!$G$2:$G$2328,"UK",'Relevant - IN NOW CRM valid'!$M$2:$M$2328,"Finance")+COUNTIFS('Relevant - IN NOW CRM unknown'!$T$2:$T$1227,$A98,'Relevant - IN NOW CRM unknown'!$G$2:$G$1227,"UK",'Relevant - IN NOW CRM unknown'!$M$2:$M$1227,"Finance")+COUNTIFS('Relevant - Not CRM not valid'!$T$2:$T$416,$A98,'Relevant - Not CRM not valid'!$G$2:$G$416,"UK",'Relevant - Not CRM not valid'!$M$2:$M$416,"Finance")+COUNTIFS('Relevant - In CRM not valid'!$T$2:$T$46,$A98,'Relevant - In CRM not valid'!$G$2:$G$46,"UK",'Relevant - In CRM not valid'!$M$2:$M$46,"Finance")</f>
        <v>3</v>
      </c>
      <c r="K98" s="2">
        <f>COUNTIFS('Relevant - In CRM valid'!$T$2:$T$4699,$A98,'Relevant - In CRM valid'!$G$2:$G$4699,"UK",'Relevant - In CRM valid'!$M$2:$M$4699,"IT/Systems")+COUNTIFS('Relevant - In CRM unknown'!$T$2:$T$253,$A98,'Relevant - In CRM unknown'!$G$2:$G$253,"UK",'Relevant - In CRM unknown'!$M$2:$M$253,"IT/Systems")+COUNTIFS('Relevant - IN NOW CRM valid'!$T$2:$T$2328,$A98,'Relevant - IN NOW CRM valid'!$G$2:$G$2328,"UK",'Relevant - IN NOW CRM valid'!$M$2:$M$2328,"IT/Systems")+COUNTIFS('Relevant - IN NOW CRM unknown'!$T$2:$T$1227,$A98,'Relevant - IN NOW CRM unknown'!$G$2:$G$1227,"UK",'Relevant - IN NOW CRM unknown'!$M$2:$M$1227,"IT/Systems")+COUNTIFS('Relevant - Not CRM not valid'!$T$2:$T$416,$A98,'Relevant - Not CRM not valid'!$G$2:$G$416,"UK",'Relevant - Not CRM not valid'!$M$2:$M$416,"IT/Systems")+COUNTIFS('Relevant - In CRM not valid'!$T$2:$T$46,$A98,'Relevant - In CRM not valid'!$G$2:$G$46,"UK",'Relevant - In CRM not valid'!$M$2:$M$46,"IT/Systems")</f>
        <v>2</v>
      </c>
      <c r="L98" s="2">
        <f>COUNTIFS('Relevant - In CRM valid'!$T$2:$T$4699,$A98,'Relevant - In CRM valid'!$G$2:$G$4699,"UK",'Relevant - In CRM valid'!$M$2:$M$4699,"")+COUNTIFS('Relevant - In CRM unknown'!$T$2:$T$253,$A98,'Relevant - In CRM unknown'!$G$2:$G$253,"UK",'Relevant - In CRM unknown'!$M$2:$M$253,"")+COUNTIFS('Relevant - IN NOW CRM valid'!$T$2:$T$2328,$A98,'Relevant - IN NOW CRM valid'!$G$2:$G$2328,"UK",'Relevant - IN NOW CRM valid'!$M$2:$M$2328,"")+COUNTIFS('Relevant - IN NOW CRM unknown'!$T$2:$T$1227,$A98,'Relevant - IN NOW CRM unknown'!$G$2:$G$1227,"UK",'Relevant - IN NOW CRM unknown'!$M$2:$M$1227,"")+COUNTIFS('Relevant - Not CRM not valid'!$T$2:$T$416,$A98,'Relevant - Not CRM not valid'!$G$2:$G$416,"UK",'Relevant - Not CRM not valid'!$M$2:$M$416,"")+COUNTIFS('Relevant - In CRM not valid'!$T$2:$T$46,$A98,'Relevant - In CRM not valid'!$G$2:$G$46,"UK",'Relevant - In CRM not valid'!$M$2:$M$46,"")</f>
        <v>0</v>
      </c>
      <c r="M98" s="2">
        <f t="shared" si="2"/>
        <v>3</v>
      </c>
      <c r="N98" s="2">
        <f>COUNTIFS('Relevant - In CRM valid'!$T$2:$T$4699,$A98,'Relevant - In CRM valid'!$G$2:$G$4699,"UK",'Relevant - In CRM valid'!$Q$2:$Q$4699,"valid")+COUNTIFS('Relevant - In CRM unknown'!$T$2:$T$253,$A98,'Relevant - In CRM unknown'!$G$2:$G$253,"UK",'Relevant - In CRM unknown'!$Q$2:$Q$253,"valid")+COUNTIFS('Relevant - IN NOW CRM valid'!$T$2:$T$2328,$A98,'Relevant - IN NOW CRM valid'!$G$2:$G$2328,"UK",'Relevant - IN NOW CRM valid'!$Q$2:$Q$2328,"valid")+COUNTIFS('Relevant - IN NOW CRM unknown'!$T$2:$T$1227,$A98,'Relevant - IN NOW CRM unknown'!$G$2:$G$1227,"UK",'Relevant - IN NOW CRM unknown'!$Q$2:$Q$1227,"valid")+COUNTIFS('Relevant - Not CRM not valid'!$T$2:$T$416,$A98,'Relevant - Not CRM not valid'!$G$2:$G$416,"UK",'Relevant - Not CRM not valid'!$Q$2:$Q$416,"valid")+COUNTIFS('Relevant - In CRM not valid'!$T$2:$T$46,$A98,'Relevant - In CRM not valid'!$G$2:$G$46,"UK",'Relevant - In CRM not valid'!$Q$2:$Q$46,"valid")</f>
        <v>18</v>
      </c>
      <c r="O98" s="2" t="str">
        <f t="shared" si="3"/>
        <v/>
      </c>
    </row>
    <row r="99" spans="1:15" ht="15" customHeight="1">
      <c r="A99" s="2" t="s">
        <v>297</v>
      </c>
      <c r="B99" s="2" t="s">
        <v>298</v>
      </c>
      <c r="C99" s="2" t="s">
        <v>95</v>
      </c>
      <c r="D99" s="2" t="str">
        <f>IFERROR(INDEX('UK Target Institutions'!$D$2:$D$727,MATCH($A99,'UK Target Institutions'!$A$2:$A$727,0)),"")</f>
        <v>Yes</v>
      </c>
      <c r="E99" s="2">
        <f>COUNTIFS('Relevant - In CRM valid'!$T$2:$T$4699,$A99,'Relevant - In CRM valid'!$G$2:$G$4699,"UK")+COUNTIFS('Relevant - In CRM unknown'!$T$2:$T$253,$A99,'Relevant - In CRM unknown'!$G$2:$G$253,"UK")+COUNTIFS('Relevant - IN NOW CRM valid'!$T$2:$T$2328,$A99,'Relevant - IN NOW CRM valid'!$G$2:$G$2328,"UK")+COUNTIFS('Relevant - IN NOW CRM unknown'!$T$2:$T$1227,$A99,'Relevant - IN NOW CRM unknown'!$G$2:$G$1227,"UK")+COUNTIFS('Relevant - Not CRM not valid'!$T$2:$T$416,$A99,'Relevant - Not CRM not valid'!$G$2:$G$416,"UK")+COUNTIFS('Relevant - In CRM not valid'!$T$2:$T$46,$A99,'Relevant - In CRM not valid'!$G$2:$G$46,"UK")</f>
        <v>18</v>
      </c>
      <c r="F99" s="2">
        <f>COUNTIFS('Relevant - In CRM valid'!$T$2:$T$4699,$A99,'Relevant - In CRM valid'!$G$2:$G$4699,"UK",'Relevant - In CRM valid'!$M$2:$M$4699,"Research")+COUNTIFS('Relevant - In CRM unknown'!$T$2:$T$253,$A99,'Relevant - In CRM unknown'!$G$2:$G$253,"UK",'Relevant - In CRM unknown'!$M$2:$M$253,"Research")+COUNTIFS('Relevant - IN NOW CRM valid'!$T$2:$T$2328,$A99,'Relevant - IN NOW CRM valid'!$G$2:$G$2328,"UK",'Relevant - IN NOW CRM valid'!$M$2:$M$2328,"Research")+COUNTIFS('Relevant - IN NOW CRM unknown'!$T$2:$T$1227,$A99,'Relevant - IN NOW CRM unknown'!$G$2:$G$1227,"UK",'Relevant - IN NOW CRM unknown'!$M$2:$M$1227,"Research")+COUNTIFS('Relevant - Not CRM not valid'!$T$2:$T$416,$A99,'Relevant - Not CRM not valid'!$G$2:$G$416,"UK",'Relevant - Not CRM not valid'!$M$2:$M$416,"Research")+COUNTIFS('Relevant - In CRM not valid'!$T$2:$T$46,$A99,'Relevant - In CRM not valid'!$G$2:$G$46,"UK",'Relevant - In CRM not valid'!$M$2:$M$46,"Research")</f>
        <v>11</v>
      </c>
      <c r="G99" s="2">
        <f>COUNTIFS('Relevant - In CRM valid'!$T$2:$T$4699,$A99,'Relevant - In CRM valid'!$G$2:$G$4699,"UK",'Relevant - In CRM valid'!$M$2:$M$4699,"Research",'Relevant - In CRM valid'!$R$2:$R$4699,"Senior")+COUNTIFS('Relevant - In CRM unknown'!$T$2:$T$253,$A99,'Relevant - In CRM unknown'!$G$2:$G$253,"UK",'Relevant - In CRM unknown'!$M$2:$M$253,"Research",'Relevant - In CRM unknown'!$R$2:$R$253,"Senior")+COUNTIFS('Relevant - IN NOW CRM valid'!$T$2:$T$2328,$A99,'Relevant - IN NOW CRM valid'!$G$2:$G$2328,"UK",'Relevant - IN NOW CRM valid'!$M$2:$M$2328,"Research",'Relevant - IN NOW CRM valid'!$R$2:$R$2328,"Senior")+COUNTIFS('Relevant - IN NOW CRM unknown'!$T$2:$T$1227,$A99,'Relevant - IN NOW CRM unknown'!$G$2:$G$1227,"UK",'Relevant - IN NOW CRM unknown'!$M$2:$M$1227,"Research",'Relevant - IN NOW CRM unknown'!$R$2:$R$1227,"Senior")+COUNTIFS('Relevant - Not CRM not valid'!$T$2:$T$416,$A99,'Relevant - Not CRM not valid'!$G$2:$G$416,"UK",'Relevant - Not CRM not valid'!$M$2:$M$416,"Research",'Relevant - Not CRM not valid'!$R$2:$R$416,"Senior")+COUNTIFS('Relevant - In CRM not valid'!$T$2:$T$46,$A99,'Relevant - In CRM not valid'!$G$2:$G$46,"UK",'Relevant - In CRM not valid'!$M$2:$M$46,"Research",'Relevant - In CRM not valid'!$R$2:$R$46,"Senior")</f>
        <v>5</v>
      </c>
      <c r="H99" s="2">
        <f>COUNTIFS('Relevant - In CRM valid'!$T$2:$T$4699,$A99,'Relevant - In CRM valid'!$G$2:$G$4699,"UK",'Relevant - In CRM valid'!$M$2:$M$4699,"Research",'Relevant - In CRM valid'!$R$2:$R$4699,"Operational")+COUNTIFS('Relevant - In CRM unknown'!$T$2:$T$253,$A99,'Relevant - In CRM unknown'!$G$2:$G$253,"UK",'Relevant - In CRM unknown'!$M$2:$M$253,"Research",'Relevant - In CRM unknown'!$R$2:$R$253,"Operational")+COUNTIFS('Relevant - IN NOW CRM valid'!$T$2:$T$2328,$A99,'Relevant - IN NOW CRM valid'!$G$2:$G$2328,"UK",'Relevant - IN NOW CRM valid'!$M$2:$M$2328,"Research",'Relevant - IN NOW CRM valid'!$R$2:$R$2328,"Operational")+COUNTIFS('Relevant - IN NOW CRM unknown'!$T$2:$T$1227,$A99,'Relevant - IN NOW CRM unknown'!$G$2:$G$1227,"UK",'Relevant - IN NOW CRM unknown'!$M$2:$M$1227,"Research",'Relevant - IN NOW CRM unknown'!$R$2:$R$1227,"Operational")+COUNTIFS('Relevant - Not CRM not valid'!$T$2:$T$416,$A99,'Relevant - Not CRM not valid'!$G$2:$G$416,"UK",'Relevant - Not CRM not valid'!$M$2:$M$416,"Research",'Relevant - Not CRM not valid'!$R$2:$R$416,"Operational")+COUNTIFS('Relevant - In CRM not valid'!$T$2:$T$46,$A99,'Relevant - In CRM not valid'!$G$2:$G$46,"UK",'Relevant - In CRM not valid'!$M$2:$M$46,"Research",'Relevant - In CRM not valid'!$R$2:$R$46,"Operational")</f>
        <v>5</v>
      </c>
      <c r="I99" s="2">
        <f>COUNTIFS('Relevant - In CRM valid'!$T$2:$T$4699,$A99,'Relevant - In CRM valid'!$G$2:$G$4699,"UK",'Relevant - In CRM valid'!$M$2:$M$4699,"Research",'Relevant - In CRM valid'!$R$2:$R$4699,"Academic")+COUNTIFS('Relevant - In CRM unknown'!$T$2:$T$253,$A99,'Relevant - In CRM unknown'!$G$2:$G$253,"UK",'Relevant - In CRM unknown'!$M$2:$M$253,"Research",'Relevant - In CRM unknown'!$R$2:$R$253,"Academic")+COUNTIFS('Relevant - IN NOW CRM valid'!$T$2:$T$2328,$A99,'Relevant - IN NOW CRM valid'!$G$2:$G$2328,"UK",'Relevant - IN NOW CRM valid'!$M$2:$M$2328,"Research",'Relevant - IN NOW CRM valid'!$R$2:$R$2328,"Academic")+COUNTIFS('Relevant - IN NOW CRM unknown'!$T$2:$T$1227,$A99,'Relevant - IN NOW CRM unknown'!$G$2:$G$1227,"UK",'Relevant - IN NOW CRM unknown'!$M$2:$M$1227,"Research",'Relevant - IN NOW CRM unknown'!$R$2:$R$1227,"Academic")+COUNTIFS('Relevant - Not CRM not valid'!$T$2:$T$416,$A99,'Relevant - Not CRM not valid'!$G$2:$G$416,"UK",'Relevant - Not CRM not valid'!$M$2:$M$416,"Research",'Relevant - Not CRM not valid'!$R$2:$R$416,"Academic")+COUNTIFS('Relevant - In CRM not valid'!$T$2:$T$46,$A99,'Relevant - In CRM not valid'!$G$2:$G$46,"UK",'Relevant - In CRM not valid'!$M$2:$M$46,"Research",'Relevant - In CRM not valid'!$R$2:$R$46,"Academic")</f>
        <v>1</v>
      </c>
      <c r="J99" s="2">
        <f>COUNTIFS('Relevant - In CRM valid'!$T$2:$T$4699,$A99,'Relevant - In CRM valid'!$G$2:$G$4699,"UK",'Relevant - In CRM valid'!$M$2:$M$4699,"Finance")+COUNTIFS('Relevant - In CRM unknown'!$T$2:$T$253,$A99,'Relevant - In CRM unknown'!$G$2:$G$253,"UK",'Relevant - In CRM unknown'!$M$2:$M$253,"Finance")+COUNTIFS('Relevant - IN NOW CRM valid'!$T$2:$T$2328,$A99,'Relevant - IN NOW CRM valid'!$G$2:$G$2328,"UK",'Relevant - IN NOW CRM valid'!$M$2:$M$2328,"Finance")+COUNTIFS('Relevant - IN NOW CRM unknown'!$T$2:$T$1227,$A99,'Relevant - IN NOW CRM unknown'!$G$2:$G$1227,"UK",'Relevant - IN NOW CRM unknown'!$M$2:$M$1227,"Finance")+COUNTIFS('Relevant - Not CRM not valid'!$T$2:$T$416,$A99,'Relevant - Not CRM not valid'!$G$2:$G$416,"UK",'Relevant - Not CRM not valid'!$M$2:$M$416,"Finance")+COUNTIFS('Relevant - In CRM not valid'!$T$2:$T$46,$A99,'Relevant - In CRM not valid'!$G$2:$G$46,"UK",'Relevant - In CRM not valid'!$M$2:$M$46,"Finance")</f>
        <v>4</v>
      </c>
      <c r="K99" s="2">
        <f>COUNTIFS('Relevant - In CRM valid'!$T$2:$T$4699,$A99,'Relevant - In CRM valid'!$G$2:$G$4699,"UK",'Relevant - In CRM valid'!$M$2:$M$4699,"IT/Systems")+COUNTIFS('Relevant - In CRM unknown'!$T$2:$T$253,$A99,'Relevant - In CRM unknown'!$G$2:$G$253,"UK",'Relevant - In CRM unknown'!$M$2:$M$253,"IT/Systems")+COUNTIFS('Relevant - IN NOW CRM valid'!$T$2:$T$2328,$A99,'Relevant - IN NOW CRM valid'!$G$2:$G$2328,"UK",'Relevant - IN NOW CRM valid'!$M$2:$M$2328,"IT/Systems")+COUNTIFS('Relevant - IN NOW CRM unknown'!$T$2:$T$1227,$A99,'Relevant - IN NOW CRM unknown'!$G$2:$G$1227,"UK",'Relevant - IN NOW CRM unknown'!$M$2:$M$1227,"IT/Systems")+COUNTIFS('Relevant - Not CRM not valid'!$T$2:$T$416,$A99,'Relevant - Not CRM not valid'!$G$2:$G$416,"UK",'Relevant - Not CRM not valid'!$M$2:$M$416,"IT/Systems")+COUNTIFS('Relevant - In CRM not valid'!$T$2:$T$46,$A99,'Relevant - In CRM not valid'!$G$2:$G$46,"UK",'Relevant - In CRM not valid'!$M$2:$M$46,"IT/Systems")</f>
        <v>2</v>
      </c>
      <c r="L99" s="2">
        <f>COUNTIFS('Relevant - In CRM valid'!$T$2:$T$4699,$A99,'Relevant - In CRM valid'!$G$2:$G$4699,"UK",'Relevant - In CRM valid'!$M$2:$M$4699,"")+COUNTIFS('Relevant - In CRM unknown'!$T$2:$T$253,$A99,'Relevant - In CRM unknown'!$G$2:$G$253,"UK",'Relevant - In CRM unknown'!$M$2:$M$253,"")+COUNTIFS('Relevant - IN NOW CRM valid'!$T$2:$T$2328,$A99,'Relevant - IN NOW CRM valid'!$G$2:$G$2328,"UK",'Relevant - IN NOW CRM valid'!$M$2:$M$2328,"")+COUNTIFS('Relevant - IN NOW CRM unknown'!$T$2:$T$1227,$A99,'Relevant - IN NOW CRM unknown'!$G$2:$G$1227,"UK",'Relevant - IN NOW CRM unknown'!$M$2:$M$1227,"")+COUNTIFS('Relevant - Not CRM not valid'!$T$2:$T$416,$A99,'Relevant - Not CRM not valid'!$G$2:$G$416,"UK",'Relevant - Not CRM not valid'!$M$2:$M$416,"")+COUNTIFS('Relevant - In CRM not valid'!$T$2:$T$46,$A99,'Relevant - In CRM not valid'!$G$2:$G$46,"UK",'Relevant - In CRM not valid'!$M$2:$M$46,"")</f>
        <v>0</v>
      </c>
      <c r="M99" s="2">
        <f t="shared" si="2"/>
        <v>3</v>
      </c>
      <c r="N99" s="2">
        <f>COUNTIFS('Relevant - In CRM valid'!$T$2:$T$4699,$A99,'Relevant - In CRM valid'!$G$2:$G$4699,"UK",'Relevant - In CRM valid'!$Q$2:$Q$4699,"valid")+COUNTIFS('Relevant - In CRM unknown'!$T$2:$T$253,$A99,'Relevant - In CRM unknown'!$G$2:$G$253,"UK",'Relevant - In CRM unknown'!$Q$2:$Q$253,"valid")+COUNTIFS('Relevant - IN NOW CRM valid'!$T$2:$T$2328,$A99,'Relevant - IN NOW CRM valid'!$G$2:$G$2328,"UK",'Relevant - IN NOW CRM valid'!$Q$2:$Q$2328,"valid")+COUNTIFS('Relevant - IN NOW CRM unknown'!$T$2:$T$1227,$A99,'Relevant - IN NOW CRM unknown'!$G$2:$G$1227,"UK",'Relevant - IN NOW CRM unknown'!$Q$2:$Q$1227,"valid")+COUNTIFS('Relevant - Not CRM not valid'!$T$2:$T$416,$A99,'Relevant - Not CRM not valid'!$G$2:$G$416,"UK",'Relevant - Not CRM not valid'!$Q$2:$Q$416,"valid")+COUNTIFS('Relevant - In CRM not valid'!$T$2:$T$46,$A99,'Relevant - In CRM not valid'!$G$2:$G$46,"UK",'Relevant - In CRM not valid'!$Q$2:$Q$46,"valid")</f>
        <v>1</v>
      </c>
      <c r="O99" s="2" t="str">
        <f t="shared" si="3"/>
        <v/>
      </c>
    </row>
    <row r="100" spans="1:15" ht="15" customHeight="1">
      <c r="A100" s="2" t="s">
        <v>299</v>
      </c>
      <c r="B100" s="2" t="s">
        <v>300</v>
      </c>
      <c r="C100" s="2" t="s">
        <v>95</v>
      </c>
      <c r="D100" s="2" t="str">
        <f>IFERROR(INDEX('UK Target Institutions'!$D$2:$D$727,MATCH($A100,'UK Target Institutions'!$A$2:$A$727,0)),"")</f>
        <v>Yes</v>
      </c>
      <c r="E100" s="2">
        <f>COUNTIFS('Relevant - In CRM valid'!$T$2:$T$4699,$A100,'Relevant - In CRM valid'!$G$2:$G$4699,"UK")+COUNTIFS('Relevant - In CRM unknown'!$T$2:$T$253,$A100,'Relevant - In CRM unknown'!$G$2:$G$253,"UK")+COUNTIFS('Relevant - IN NOW CRM valid'!$T$2:$T$2328,$A100,'Relevant - IN NOW CRM valid'!$G$2:$G$2328,"UK")+COUNTIFS('Relevant - IN NOW CRM unknown'!$T$2:$T$1227,$A100,'Relevant - IN NOW CRM unknown'!$G$2:$G$1227,"UK")+COUNTIFS('Relevant - Not CRM not valid'!$T$2:$T$416,$A100,'Relevant - Not CRM not valid'!$G$2:$G$416,"UK")+COUNTIFS('Relevant - In CRM not valid'!$T$2:$T$46,$A100,'Relevant - In CRM not valid'!$G$2:$G$46,"UK")</f>
        <v>17</v>
      </c>
      <c r="F100" s="2">
        <f>COUNTIFS('Relevant - In CRM valid'!$T$2:$T$4699,$A100,'Relevant - In CRM valid'!$G$2:$G$4699,"UK",'Relevant - In CRM valid'!$M$2:$M$4699,"Research")+COUNTIFS('Relevant - In CRM unknown'!$T$2:$T$253,$A100,'Relevant - In CRM unknown'!$G$2:$G$253,"UK",'Relevant - In CRM unknown'!$M$2:$M$253,"Research")+COUNTIFS('Relevant - IN NOW CRM valid'!$T$2:$T$2328,$A100,'Relevant - IN NOW CRM valid'!$G$2:$G$2328,"UK",'Relevant - IN NOW CRM valid'!$M$2:$M$2328,"Research")+COUNTIFS('Relevant - IN NOW CRM unknown'!$T$2:$T$1227,$A100,'Relevant - IN NOW CRM unknown'!$G$2:$G$1227,"UK",'Relevant - IN NOW CRM unknown'!$M$2:$M$1227,"Research")+COUNTIFS('Relevant - Not CRM not valid'!$T$2:$T$416,$A100,'Relevant - Not CRM not valid'!$G$2:$G$416,"UK",'Relevant - Not CRM not valid'!$M$2:$M$416,"Research")+COUNTIFS('Relevant - In CRM not valid'!$T$2:$T$46,$A100,'Relevant - In CRM not valid'!$G$2:$G$46,"UK",'Relevant - In CRM not valid'!$M$2:$M$46,"Research")</f>
        <v>10</v>
      </c>
      <c r="G100" s="2">
        <f>COUNTIFS('Relevant - In CRM valid'!$T$2:$T$4699,$A100,'Relevant - In CRM valid'!$G$2:$G$4699,"UK",'Relevant - In CRM valid'!$M$2:$M$4699,"Research",'Relevant - In CRM valid'!$R$2:$R$4699,"Senior")+COUNTIFS('Relevant - In CRM unknown'!$T$2:$T$253,$A100,'Relevant - In CRM unknown'!$G$2:$G$253,"UK",'Relevant - In CRM unknown'!$M$2:$M$253,"Research",'Relevant - In CRM unknown'!$R$2:$R$253,"Senior")+COUNTIFS('Relevant - IN NOW CRM valid'!$T$2:$T$2328,$A100,'Relevant - IN NOW CRM valid'!$G$2:$G$2328,"UK",'Relevant - IN NOW CRM valid'!$M$2:$M$2328,"Research",'Relevant - IN NOW CRM valid'!$R$2:$R$2328,"Senior")+COUNTIFS('Relevant - IN NOW CRM unknown'!$T$2:$T$1227,$A100,'Relevant - IN NOW CRM unknown'!$G$2:$G$1227,"UK",'Relevant - IN NOW CRM unknown'!$M$2:$M$1227,"Research",'Relevant - IN NOW CRM unknown'!$R$2:$R$1227,"Senior")+COUNTIFS('Relevant - Not CRM not valid'!$T$2:$T$416,$A100,'Relevant - Not CRM not valid'!$G$2:$G$416,"UK",'Relevant - Not CRM not valid'!$M$2:$M$416,"Research",'Relevant - Not CRM not valid'!$R$2:$R$416,"Senior")+COUNTIFS('Relevant - In CRM not valid'!$T$2:$T$46,$A100,'Relevant - In CRM not valid'!$G$2:$G$46,"UK",'Relevant - In CRM not valid'!$M$2:$M$46,"Research",'Relevant - In CRM not valid'!$R$2:$R$46,"Senior")</f>
        <v>5</v>
      </c>
      <c r="H100" s="2">
        <f>COUNTIFS('Relevant - In CRM valid'!$T$2:$T$4699,$A100,'Relevant - In CRM valid'!$G$2:$G$4699,"UK",'Relevant - In CRM valid'!$M$2:$M$4699,"Research",'Relevant - In CRM valid'!$R$2:$R$4699,"Operational")+COUNTIFS('Relevant - In CRM unknown'!$T$2:$T$253,$A100,'Relevant - In CRM unknown'!$G$2:$G$253,"UK",'Relevant - In CRM unknown'!$M$2:$M$253,"Research",'Relevant - In CRM unknown'!$R$2:$R$253,"Operational")+COUNTIFS('Relevant - IN NOW CRM valid'!$T$2:$T$2328,$A100,'Relevant - IN NOW CRM valid'!$G$2:$G$2328,"UK",'Relevant - IN NOW CRM valid'!$M$2:$M$2328,"Research",'Relevant - IN NOW CRM valid'!$R$2:$R$2328,"Operational")+COUNTIFS('Relevant - IN NOW CRM unknown'!$T$2:$T$1227,$A100,'Relevant - IN NOW CRM unknown'!$G$2:$G$1227,"UK",'Relevant - IN NOW CRM unknown'!$M$2:$M$1227,"Research",'Relevant - IN NOW CRM unknown'!$R$2:$R$1227,"Operational")+COUNTIFS('Relevant - Not CRM not valid'!$T$2:$T$416,$A100,'Relevant - Not CRM not valid'!$G$2:$G$416,"UK",'Relevant - Not CRM not valid'!$M$2:$M$416,"Research",'Relevant - Not CRM not valid'!$R$2:$R$416,"Operational")+COUNTIFS('Relevant - In CRM not valid'!$T$2:$T$46,$A100,'Relevant - In CRM not valid'!$G$2:$G$46,"UK",'Relevant - In CRM not valid'!$M$2:$M$46,"Research",'Relevant - In CRM not valid'!$R$2:$R$46,"Operational")</f>
        <v>5</v>
      </c>
      <c r="I100" s="2">
        <f>COUNTIFS('Relevant - In CRM valid'!$T$2:$T$4699,$A100,'Relevant - In CRM valid'!$G$2:$G$4699,"UK",'Relevant - In CRM valid'!$M$2:$M$4699,"Research",'Relevant - In CRM valid'!$R$2:$R$4699,"Academic")+COUNTIFS('Relevant - In CRM unknown'!$T$2:$T$253,$A100,'Relevant - In CRM unknown'!$G$2:$G$253,"UK",'Relevant - In CRM unknown'!$M$2:$M$253,"Research",'Relevant - In CRM unknown'!$R$2:$R$253,"Academic")+COUNTIFS('Relevant - IN NOW CRM valid'!$T$2:$T$2328,$A100,'Relevant - IN NOW CRM valid'!$G$2:$G$2328,"UK",'Relevant - IN NOW CRM valid'!$M$2:$M$2328,"Research",'Relevant - IN NOW CRM valid'!$R$2:$R$2328,"Academic")+COUNTIFS('Relevant - IN NOW CRM unknown'!$T$2:$T$1227,$A100,'Relevant - IN NOW CRM unknown'!$G$2:$G$1227,"UK",'Relevant - IN NOW CRM unknown'!$M$2:$M$1227,"Research",'Relevant - IN NOW CRM unknown'!$R$2:$R$1227,"Academic")+COUNTIFS('Relevant - Not CRM not valid'!$T$2:$T$416,$A100,'Relevant - Not CRM not valid'!$G$2:$G$416,"UK",'Relevant - Not CRM not valid'!$M$2:$M$416,"Research",'Relevant - Not CRM not valid'!$R$2:$R$416,"Academic")+COUNTIFS('Relevant - In CRM not valid'!$T$2:$T$46,$A100,'Relevant - In CRM not valid'!$G$2:$G$46,"UK",'Relevant - In CRM not valid'!$M$2:$M$46,"Research",'Relevant - In CRM not valid'!$R$2:$R$46,"Academic")</f>
        <v>0</v>
      </c>
      <c r="J100" s="2">
        <f>COUNTIFS('Relevant - In CRM valid'!$T$2:$T$4699,$A100,'Relevant - In CRM valid'!$G$2:$G$4699,"UK",'Relevant - In CRM valid'!$M$2:$M$4699,"Finance")+COUNTIFS('Relevant - In CRM unknown'!$T$2:$T$253,$A100,'Relevant - In CRM unknown'!$G$2:$G$253,"UK",'Relevant - In CRM unknown'!$M$2:$M$253,"Finance")+COUNTIFS('Relevant - IN NOW CRM valid'!$T$2:$T$2328,$A100,'Relevant - IN NOW CRM valid'!$G$2:$G$2328,"UK",'Relevant - IN NOW CRM valid'!$M$2:$M$2328,"Finance")+COUNTIFS('Relevant - IN NOW CRM unknown'!$T$2:$T$1227,$A100,'Relevant - IN NOW CRM unknown'!$G$2:$G$1227,"UK",'Relevant - IN NOW CRM unknown'!$M$2:$M$1227,"Finance")+COUNTIFS('Relevant - Not CRM not valid'!$T$2:$T$416,$A100,'Relevant - Not CRM not valid'!$G$2:$G$416,"UK",'Relevant - Not CRM not valid'!$M$2:$M$416,"Finance")+COUNTIFS('Relevant - In CRM not valid'!$T$2:$T$46,$A100,'Relevant - In CRM not valid'!$G$2:$G$46,"UK",'Relevant - In CRM not valid'!$M$2:$M$46,"Finance")</f>
        <v>4</v>
      </c>
      <c r="K100" s="2">
        <f>COUNTIFS('Relevant - In CRM valid'!$T$2:$T$4699,$A100,'Relevant - In CRM valid'!$G$2:$G$4699,"UK",'Relevant - In CRM valid'!$M$2:$M$4699,"IT/Systems")+COUNTIFS('Relevant - In CRM unknown'!$T$2:$T$253,$A100,'Relevant - In CRM unknown'!$G$2:$G$253,"UK",'Relevant - In CRM unknown'!$M$2:$M$253,"IT/Systems")+COUNTIFS('Relevant - IN NOW CRM valid'!$T$2:$T$2328,$A100,'Relevant - IN NOW CRM valid'!$G$2:$G$2328,"UK",'Relevant - IN NOW CRM valid'!$M$2:$M$2328,"IT/Systems")+COUNTIFS('Relevant - IN NOW CRM unknown'!$T$2:$T$1227,$A100,'Relevant - IN NOW CRM unknown'!$G$2:$G$1227,"UK",'Relevant - IN NOW CRM unknown'!$M$2:$M$1227,"IT/Systems")+COUNTIFS('Relevant - Not CRM not valid'!$T$2:$T$416,$A100,'Relevant - Not CRM not valid'!$G$2:$G$416,"UK",'Relevant - Not CRM not valid'!$M$2:$M$416,"IT/Systems")+COUNTIFS('Relevant - In CRM not valid'!$T$2:$T$46,$A100,'Relevant - In CRM not valid'!$G$2:$G$46,"UK",'Relevant - In CRM not valid'!$M$2:$M$46,"IT/Systems")</f>
        <v>3</v>
      </c>
      <c r="L100" s="2">
        <f>COUNTIFS('Relevant - In CRM valid'!$T$2:$T$4699,$A100,'Relevant - In CRM valid'!$G$2:$G$4699,"UK",'Relevant - In CRM valid'!$M$2:$M$4699,"")+COUNTIFS('Relevant - In CRM unknown'!$T$2:$T$253,$A100,'Relevant - In CRM unknown'!$G$2:$G$253,"UK",'Relevant - In CRM unknown'!$M$2:$M$253,"")+COUNTIFS('Relevant - IN NOW CRM valid'!$T$2:$T$2328,$A100,'Relevant - IN NOW CRM valid'!$G$2:$G$2328,"UK",'Relevant - IN NOW CRM valid'!$M$2:$M$2328,"")+COUNTIFS('Relevant - IN NOW CRM unknown'!$T$2:$T$1227,$A100,'Relevant - IN NOW CRM unknown'!$G$2:$G$1227,"UK",'Relevant - IN NOW CRM unknown'!$M$2:$M$1227,"")+COUNTIFS('Relevant - Not CRM not valid'!$T$2:$T$416,$A100,'Relevant - Not CRM not valid'!$G$2:$G$416,"UK",'Relevant - Not CRM not valid'!$M$2:$M$416,"")+COUNTIFS('Relevant - In CRM not valid'!$T$2:$T$46,$A100,'Relevant - In CRM not valid'!$G$2:$G$46,"UK",'Relevant - In CRM not valid'!$M$2:$M$46,"")</f>
        <v>0</v>
      </c>
      <c r="M100" s="2">
        <f t="shared" si="2"/>
        <v>3</v>
      </c>
      <c r="N100" s="2">
        <f>COUNTIFS('Relevant - In CRM valid'!$T$2:$T$4699,$A100,'Relevant - In CRM valid'!$G$2:$G$4699,"UK",'Relevant - In CRM valid'!$Q$2:$Q$4699,"valid")+COUNTIFS('Relevant - In CRM unknown'!$T$2:$T$253,$A100,'Relevant - In CRM unknown'!$G$2:$G$253,"UK",'Relevant - In CRM unknown'!$Q$2:$Q$253,"valid")+COUNTIFS('Relevant - IN NOW CRM valid'!$T$2:$T$2328,$A100,'Relevant - IN NOW CRM valid'!$G$2:$G$2328,"UK",'Relevant - IN NOW CRM valid'!$Q$2:$Q$2328,"valid")+COUNTIFS('Relevant - IN NOW CRM unknown'!$T$2:$T$1227,$A100,'Relevant - IN NOW CRM unknown'!$G$2:$G$1227,"UK",'Relevant - IN NOW CRM unknown'!$Q$2:$Q$1227,"valid")+COUNTIFS('Relevant - Not CRM not valid'!$T$2:$T$416,$A100,'Relevant - Not CRM not valid'!$G$2:$G$416,"UK",'Relevant - Not CRM not valid'!$Q$2:$Q$416,"valid")+COUNTIFS('Relevant - In CRM not valid'!$T$2:$T$46,$A100,'Relevant - In CRM not valid'!$G$2:$G$46,"UK",'Relevant - In CRM not valid'!$Q$2:$Q$46,"valid")</f>
        <v>17</v>
      </c>
      <c r="O100" s="2" t="str">
        <f t="shared" si="3"/>
        <v/>
      </c>
    </row>
    <row r="101" spans="1:15" ht="15" customHeight="1">
      <c r="A101" s="2" t="s">
        <v>301</v>
      </c>
      <c r="B101" s="2" t="s">
        <v>302</v>
      </c>
      <c r="C101" s="2" t="s">
        <v>95</v>
      </c>
      <c r="D101" s="2" t="str">
        <f>IFERROR(INDEX('UK Target Institutions'!$D$2:$D$727,MATCH($A101,'UK Target Institutions'!$A$2:$A$727,0)),"")</f>
        <v>Yes</v>
      </c>
      <c r="E101" s="2">
        <f>COUNTIFS('Relevant - In CRM valid'!$T$2:$T$4699,$A101,'Relevant - In CRM valid'!$G$2:$G$4699,"UK")+COUNTIFS('Relevant - In CRM unknown'!$T$2:$T$253,$A101,'Relevant - In CRM unknown'!$G$2:$G$253,"UK")+COUNTIFS('Relevant - IN NOW CRM valid'!$T$2:$T$2328,$A101,'Relevant - IN NOW CRM valid'!$G$2:$G$2328,"UK")+COUNTIFS('Relevant - IN NOW CRM unknown'!$T$2:$T$1227,$A101,'Relevant - IN NOW CRM unknown'!$G$2:$G$1227,"UK")+COUNTIFS('Relevant - Not CRM not valid'!$T$2:$T$416,$A101,'Relevant - Not CRM not valid'!$G$2:$G$416,"UK")+COUNTIFS('Relevant - In CRM not valid'!$T$2:$T$46,$A101,'Relevant - In CRM not valid'!$G$2:$G$46,"UK")</f>
        <v>17</v>
      </c>
      <c r="F101" s="2">
        <f>COUNTIFS('Relevant - In CRM valid'!$T$2:$T$4699,$A101,'Relevant - In CRM valid'!$G$2:$G$4699,"UK",'Relevant - In CRM valid'!$M$2:$M$4699,"Research")+COUNTIFS('Relevant - In CRM unknown'!$T$2:$T$253,$A101,'Relevant - In CRM unknown'!$G$2:$G$253,"UK",'Relevant - In CRM unknown'!$M$2:$M$253,"Research")+COUNTIFS('Relevant - IN NOW CRM valid'!$T$2:$T$2328,$A101,'Relevant - IN NOW CRM valid'!$G$2:$G$2328,"UK",'Relevant - IN NOW CRM valid'!$M$2:$M$2328,"Research")+COUNTIFS('Relevant - IN NOW CRM unknown'!$T$2:$T$1227,$A101,'Relevant - IN NOW CRM unknown'!$G$2:$G$1227,"UK",'Relevant - IN NOW CRM unknown'!$M$2:$M$1227,"Research")+COUNTIFS('Relevant - Not CRM not valid'!$T$2:$T$416,$A101,'Relevant - Not CRM not valid'!$G$2:$G$416,"UK",'Relevant - Not CRM not valid'!$M$2:$M$416,"Research")+COUNTIFS('Relevant - In CRM not valid'!$T$2:$T$46,$A101,'Relevant - In CRM not valid'!$G$2:$G$46,"UK",'Relevant - In CRM not valid'!$M$2:$M$46,"Research")</f>
        <v>13</v>
      </c>
      <c r="G101" s="2">
        <f>COUNTIFS('Relevant - In CRM valid'!$T$2:$T$4699,$A101,'Relevant - In CRM valid'!$G$2:$G$4699,"UK",'Relevant - In CRM valid'!$M$2:$M$4699,"Research",'Relevant - In CRM valid'!$R$2:$R$4699,"Senior")+COUNTIFS('Relevant - In CRM unknown'!$T$2:$T$253,$A101,'Relevant - In CRM unknown'!$G$2:$G$253,"UK",'Relevant - In CRM unknown'!$M$2:$M$253,"Research",'Relevant - In CRM unknown'!$R$2:$R$253,"Senior")+COUNTIFS('Relevant - IN NOW CRM valid'!$T$2:$T$2328,$A101,'Relevant - IN NOW CRM valid'!$G$2:$G$2328,"UK",'Relevant - IN NOW CRM valid'!$M$2:$M$2328,"Research",'Relevant - IN NOW CRM valid'!$R$2:$R$2328,"Senior")+COUNTIFS('Relevant - IN NOW CRM unknown'!$T$2:$T$1227,$A101,'Relevant - IN NOW CRM unknown'!$G$2:$G$1227,"UK",'Relevant - IN NOW CRM unknown'!$M$2:$M$1227,"Research",'Relevant - IN NOW CRM unknown'!$R$2:$R$1227,"Senior")+COUNTIFS('Relevant - Not CRM not valid'!$T$2:$T$416,$A101,'Relevant - Not CRM not valid'!$G$2:$G$416,"UK",'Relevant - Not CRM not valid'!$M$2:$M$416,"Research",'Relevant - Not CRM not valid'!$R$2:$R$416,"Senior")+COUNTIFS('Relevant - In CRM not valid'!$T$2:$T$46,$A101,'Relevant - In CRM not valid'!$G$2:$G$46,"UK",'Relevant - In CRM not valid'!$M$2:$M$46,"Research",'Relevant - In CRM not valid'!$R$2:$R$46,"Senior")</f>
        <v>8</v>
      </c>
      <c r="H101" s="2">
        <f>COUNTIFS('Relevant - In CRM valid'!$T$2:$T$4699,$A101,'Relevant - In CRM valid'!$G$2:$G$4699,"UK",'Relevant - In CRM valid'!$M$2:$M$4699,"Research",'Relevant - In CRM valid'!$R$2:$R$4699,"Operational")+COUNTIFS('Relevant - In CRM unknown'!$T$2:$T$253,$A101,'Relevant - In CRM unknown'!$G$2:$G$253,"UK",'Relevant - In CRM unknown'!$M$2:$M$253,"Research",'Relevant - In CRM unknown'!$R$2:$R$253,"Operational")+COUNTIFS('Relevant - IN NOW CRM valid'!$T$2:$T$2328,$A101,'Relevant - IN NOW CRM valid'!$G$2:$G$2328,"UK",'Relevant - IN NOW CRM valid'!$M$2:$M$2328,"Research",'Relevant - IN NOW CRM valid'!$R$2:$R$2328,"Operational")+COUNTIFS('Relevant - IN NOW CRM unknown'!$T$2:$T$1227,$A101,'Relevant - IN NOW CRM unknown'!$G$2:$G$1227,"UK",'Relevant - IN NOW CRM unknown'!$M$2:$M$1227,"Research",'Relevant - IN NOW CRM unknown'!$R$2:$R$1227,"Operational")+COUNTIFS('Relevant - Not CRM not valid'!$T$2:$T$416,$A101,'Relevant - Not CRM not valid'!$G$2:$G$416,"UK",'Relevant - Not CRM not valid'!$M$2:$M$416,"Research",'Relevant - Not CRM not valid'!$R$2:$R$416,"Operational")+COUNTIFS('Relevant - In CRM not valid'!$T$2:$T$46,$A101,'Relevant - In CRM not valid'!$G$2:$G$46,"UK",'Relevant - In CRM not valid'!$M$2:$M$46,"Research",'Relevant - In CRM not valid'!$R$2:$R$46,"Operational")</f>
        <v>4</v>
      </c>
      <c r="I101" s="2">
        <f>COUNTIFS('Relevant - In CRM valid'!$T$2:$T$4699,$A101,'Relevant - In CRM valid'!$G$2:$G$4699,"UK",'Relevant - In CRM valid'!$M$2:$M$4699,"Research",'Relevant - In CRM valid'!$R$2:$R$4699,"Academic")+COUNTIFS('Relevant - In CRM unknown'!$T$2:$T$253,$A101,'Relevant - In CRM unknown'!$G$2:$G$253,"UK",'Relevant - In CRM unknown'!$M$2:$M$253,"Research",'Relevant - In CRM unknown'!$R$2:$R$253,"Academic")+COUNTIFS('Relevant - IN NOW CRM valid'!$T$2:$T$2328,$A101,'Relevant - IN NOW CRM valid'!$G$2:$G$2328,"UK",'Relevant - IN NOW CRM valid'!$M$2:$M$2328,"Research",'Relevant - IN NOW CRM valid'!$R$2:$R$2328,"Academic")+COUNTIFS('Relevant - IN NOW CRM unknown'!$T$2:$T$1227,$A101,'Relevant - IN NOW CRM unknown'!$G$2:$G$1227,"UK",'Relevant - IN NOW CRM unknown'!$M$2:$M$1227,"Research",'Relevant - IN NOW CRM unknown'!$R$2:$R$1227,"Academic")+COUNTIFS('Relevant - Not CRM not valid'!$T$2:$T$416,$A101,'Relevant - Not CRM not valid'!$G$2:$G$416,"UK",'Relevant - Not CRM not valid'!$M$2:$M$416,"Research",'Relevant - Not CRM not valid'!$R$2:$R$416,"Academic")+COUNTIFS('Relevant - In CRM not valid'!$T$2:$T$46,$A101,'Relevant - In CRM not valid'!$G$2:$G$46,"UK",'Relevant - In CRM not valid'!$M$2:$M$46,"Research",'Relevant - In CRM not valid'!$R$2:$R$46,"Academic")</f>
        <v>1</v>
      </c>
      <c r="J101" s="2">
        <f>COUNTIFS('Relevant - In CRM valid'!$T$2:$T$4699,$A101,'Relevant - In CRM valid'!$G$2:$G$4699,"UK",'Relevant - In CRM valid'!$M$2:$M$4699,"Finance")+COUNTIFS('Relevant - In CRM unknown'!$T$2:$T$253,$A101,'Relevant - In CRM unknown'!$G$2:$G$253,"UK",'Relevant - In CRM unknown'!$M$2:$M$253,"Finance")+COUNTIFS('Relevant - IN NOW CRM valid'!$T$2:$T$2328,$A101,'Relevant - IN NOW CRM valid'!$G$2:$G$2328,"UK",'Relevant - IN NOW CRM valid'!$M$2:$M$2328,"Finance")+COUNTIFS('Relevant - IN NOW CRM unknown'!$T$2:$T$1227,$A101,'Relevant - IN NOW CRM unknown'!$G$2:$G$1227,"UK",'Relevant - IN NOW CRM unknown'!$M$2:$M$1227,"Finance")+COUNTIFS('Relevant - Not CRM not valid'!$T$2:$T$416,$A101,'Relevant - Not CRM not valid'!$G$2:$G$416,"UK",'Relevant - Not CRM not valid'!$M$2:$M$416,"Finance")+COUNTIFS('Relevant - In CRM not valid'!$T$2:$T$46,$A101,'Relevant - In CRM not valid'!$G$2:$G$46,"UK",'Relevant - In CRM not valid'!$M$2:$M$46,"Finance")</f>
        <v>2</v>
      </c>
      <c r="K101" s="2">
        <f>COUNTIFS('Relevant - In CRM valid'!$T$2:$T$4699,$A101,'Relevant - In CRM valid'!$G$2:$G$4699,"UK",'Relevant - In CRM valid'!$M$2:$M$4699,"IT/Systems")+COUNTIFS('Relevant - In CRM unknown'!$T$2:$T$253,$A101,'Relevant - In CRM unknown'!$G$2:$G$253,"UK",'Relevant - In CRM unknown'!$M$2:$M$253,"IT/Systems")+COUNTIFS('Relevant - IN NOW CRM valid'!$T$2:$T$2328,$A101,'Relevant - IN NOW CRM valid'!$G$2:$G$2328,"UK",'Relevant - IN NOW CRM valid'!$M$2:$M$2328,"IT/Systems")+COUNTIFS('Relevant - IN NOW CRM unknown'!$T$2:$T$1227,$A101,'Relevant - IN NOW CRM unknown'!$G$2:$G$1227,"UK",'Relevant - IN NOW CRM unknown'!$M$2:$M$1227,"IT/Systems")+COUNTIFS('Relevant - Not CRM not valid'!$T$2:$T$416,$A101,'Relevant - Not CRM not valid'!$G$2:$G$416,"UK",'Relevant - Not CRM not valid'!$M$2:$M$416,"IT/Systems")+COUNTIFS('Relevant - In CRM not valid'!$T$2:$T$46,$A101,'Relevant - In CRM not valid'!$G$2:$G$46,"UK",'Relevant - In CRM not valid'!$M$2:$M$46,"IT/Systems")</f>
        <v>2</v>
      </c>
      <c r="L101" s="2">
        <f>COUNTIFS('Relevant - In CRM valid'!$T$2:$T$4699,$A101,'Relevant - In CRM valid'!$G$2:$G$4699,"UK",'Relevant - In CRM valid'!$M$2:$M$4699,"")+COUNTIFS('Relevant - In CRM unknown'!$T$2:$T$253,$A101,'Relevant - In CRM unknown'!$G$2:$G$253,"UK",'Relevant - In CRM unknown'!$M$2:$M$253,"")+COUNTIFS('Relevant - IN NOW CRM valid'!$T$2:$T$2328,$A101,'Relevant - IN NOW CRM valid'!$G$2:$G$2328,"UK",'Relevant - IN NOW CRM valid'!$M$2:$M$2328,"")+COUNTIFS('Relevant - IN NOW CRM unknown'!$T$2:$T$1227,$A101,'Relevant - IN NOW CRM unknown'!$G$2:$G$1227,"UK",'Relevant - IN NOW CRM unknown'!$M$2:$M$1227,"")+COUNTIFS('Relevant - Not CRM not valid'!$T$2:$T$416,$A101,'Relevant - Not CRM not valid'!$G$2:$G$416,"UK",'Relevant - Not CRM not valid'!$M$2:$M$416,"")+COUNTIFS('Relevant - In CRM not valid'!$T$2:$T$46,$A101,'Relevant - In CRM not valid'!$G$2:$G$46,"UK",'Relevant - In CRM not valid'!$M$2:$M$46,"")</f>
        <v>0</v>
      </c>
      <c r="M101" s="2">
        <f t="shared" si="2"/>
        <v>3</v>
      </c>
      <c r="N101" s="2">
        <f>COUNTIFS('Relevant - In CRM valid'!$T$2:$T$4699,$A101,'Relevant - In CRM valid'!$G$2:$G$4699,"UK",'Relevant - In CRM valid'!$Q$2:$Q$4699,"valid")+COUNTIFS('Relevant - In CRM unknown'!$T$2:$T$253,$A101,'Relevant - In CRM unknown'!$G$2:$G$253,"UK",'Relevant - In CRM unknown'!$Q$2:$Q$253,"valid")+COUNTIFS('Relevant - IN NOW CRM valid'!$T$2:$T$2328,$A101,'Relevant - IN NOW CRM valid'!$G$2:$G$2328,"UK",'Relevant - IN NOW CRM valid'!$Q$2:$Q$2328,"valid")+COUNTIFS('Relevant - IN NOW CRM unknown'!$T$2:$T$1227,$A101,'Relevant - IN NOW CRM unknown'!$G$2:$G$1227,"UK",'Relevant - IN NOW CRM unknown'!$Q$2:$Q$1227,"valid")+COUNTIFS('Relevant - Not CRM not valid'!$T$2:$T$416,$A101,'Relevant - Not CRM not valid'!$G$2:$G$416,"UK",'Relevant - Not CRM not valid'!$Q$2:$Q$416,"valid")+COUNTIFS('Relevant - In CRM not valid'!$T$2:$T$46,$A101,'Relevant - In CRM not valid'!$G$2:$G$46,"UK",'Relevant - In CRM not valid'!$Q$2:$Q$46,"valid")</f>
        <v>16</v>
      </c>
      <c r="O101" s="2" t="str">
        <f t="shared" si="3"/>
        <v/>
      </c>
    </row>
    <row r="102" spans="1:15" ht="15" customHeight="1">
      <c r="A102" s="2" t="s">
        <v>303</v>
      </c>
      <c r="B102" s="2" t="s">
        <v>304</v>
      </c>
      <c r="C102" s="2" t="s">
        <v>161</v>
      </c>
      <c r="D102" s="2" t="str">
        <f>IFERROR(INDEX('UK Target Institutions'!$D$2:$D$727,MATCH($A102,'UK Target Institutions'!$A$2:$A$727,0)),"")</f>
        <v>Yes</v>
      </c>
      <c r="E102" s="2">
        <f>COUNTIFS('Relevant - In CRM valid'!$T$2:$T$4699,$A102,'Relevant - In CRM valid'!$G$2:$G$4699,"UK")+COUNTIFS('Relevant - In CRM unknown'!$T$2:$T$253,$A102,'Relevant - In CRM unknown'!$G$2:$G$253,"UK")+COUNTIFS('Relevant - IN NOW CRM valid'!$T$2:$T$2328,$A102,'Relevant - IN NOW CRM valid'!$G$2:$G$2328,"UK")+COUNTIFS('Relevant - IN NOW CRM unknown'!$T$2:$T$1227,$A102,'Relevant - IN NOW CRM unknown'!$G$2:$G$1227,"UK")+COUNTIFS('Relevant - Not CRM not valid'!$T$2:$T$416,$A102,'Relevant - Not CRM not valid'!$G$2:$G$416,"UK")+COUNTIFS('Relevant - In CRM not valid'!$T$2:$T$46,$A102,'Relevant - In CRM not valid'!$G$2:$G$46,"UK")</f>
        <v>17</v>
      </c>
      <c r="F102" s="2">
        <f>COUNTIFS('Relevant - In CRM valid'!$T$2:$T$4699,$A102,'Relevant - In CRM valid'!$G$2:$G$4699,"UK",'Relevant - In CRM valid'!$M$2:$M$4699,"Research")+COUNTIFS('Relevant - In CRM unknown'!$T$2:$T$253,$A102,'Relevant - In CRM unknown'!$G$2:$G$253,"UK",'Relevant - In CRM unknown'!$M$2:$M$253,"Research")+COUNTIFS('Relevant - IN NOW CRM valid'!$T$2:$T$2328,$A102,'Relevant - IN NOW CRM valid'!$G$2:$G$2328,"UK",'Relevant - IN NOW CRM valid'!$M$2:$M$2328,"Research")+COUNTIFS('Relevant - IN NOW CRM unknown'!$T$2:$T$1227,$A102,'Relevant - IN NOW CRM unknown'!$G$2:$G$1227,"UK",'Relevant - IN NOW CRM unknown'!$M$2:$M$1227,"Research")+COUNTIFS('Relevant - Not CRM not valid'!$T$2:$T$416,$A102,'Relevant - Not CRM not valid'!$G$2:$G$416,"UK",'Relevant - Not CRM not valid'!$M$2:$M$416,"Research")+COUNTIFS('Relevant - In CRM not valid'!$T$2:$T$46,$A102,'Relevant - In CRM not valid'!$G$2:$G$46,"UK",'Relevant - In CRM not valid'!$M$2:$M$46,"Research")</f>
        <v>7</v>
      </c>
      <c r="G102" s="2">
        <f>COUNTIFS('Relevant - In CRM valid'!$T$2:$T$4699,$A102,'Relevant - In CRM valid'!$G$2:$G$4699,"UK",'Relevant - In CRM valid'!$M$2:$M$4699,"Research",'Relevant - In CRM valid'!$R$2:$R$4699,"Senior")+COUNTIFS('Relevant - In CRM unknown'!$T$2:$T$253,$A102,'Relevant - In CRM unknown'!$G$2:$G$253,"UK",'Relevant - In CRM unknown'!$M$2:$M$253,"Research",'Relevant - In CRM unknown'!$R$2:$R$253,"Senior")+COUNTIFS('Relevant - IN NOW CRM valid'!$T$2:$T$2328,$A102,'Relevant - IN NOW CRM valid'!$G$2:$G$2328,"UK",'Relevant - IN NOW CRM valid'!$M$2:$M$2328,"Research",'Relevant - IN NOW CRM valid'!$R$2:$R$2328,"Senior")+COUNTIFS('Relevant - IN NOW CRM unknown'!$T$2:$T$1227,$A102,'Relevant - IN NOW CRM unknown'!$G$2:$G$1227,"UK",'Relevant - IN NOW CRM unknown'!$M$2:$M$1227,"Research",'Relevant - IN NOW CRM unknown'!$R$2:$R$1227,"Senior")+COUNTIFS('Relevant - Not CRM not valid'!$T$2:$T$416,$A102,'Relevant - Not CRM not valid'!$G$2:$G$416,"UK",'Relevant - Not CRM not valid'!$M$2:$M$416,"Research",'Relevant - Not CRM not valid'!$R$2:$R$416,"Senior")+COUNTIFS('Relevant - In CRM not valid'!$T$2:$T$46,$A102,'Relevant - In CRM not valid'!$G$2:$G$46,"UK",'Relevant - In CRM not valid'!$M$2:$M$46,"Research",'Relevant - In CRM not valid'!$R$2:$R$46,"Senior")</f>
        <v>4</v>
      </c>
      <c r="H102" s="2">
        <f>COUNTIFS('Relevant - In CRM valid'!$T$2:$T$4699,$A102,'Relevant - In CRM valid'!$G$2:$G$4699,"UK",'Relevant - In CRM valid'!$M$2:$M$4699,"Research",'Relevant - In CRM valid'!$R$2:$R$4699,"Operational")+COUNTIFS('Relevant - In CRM unknown'!$T$2:$T$253,$A102,'Relevant - In CRM unknown'!$G$2:$G$253,"UK",'Relevant - In CRM unknown'!$M$2:$M$253,"Research",'Relevant - In CRM unknown'!$R$2:$R$253,"Operational")+COUNTIFS('Relevant - IN NOW CRM valid'!$T$2:$T$2328,$A102,'Relevant - IN NOW CRM valid'!$G$2:$G$2328,"UK",'Relevant - IN NOW CRM valid'!$M$2:$M$2328,"Research",'Relevant - IN NOW CRM valid'!$R$2:$R$2328,"Operational")+COUNTIFS('Relevant - IN NOW CRM unknown'!$T$2:$T$1227,$A102,'Relevant - IN NOW CRM unknown'!$G$2:$G$1227,"UK",'Relevant - IN NOW CRM unknown'!$M$2:$M$1227,"Research",'Relevant - IN NOW CRM unknown'!$R$2:$R$1227,"Operational")+COUNTIFS('Relevant - Not CRM not valid'!$T$2:$T$416,$A102,'Relevant - Not CRM not valid'!$G$2:$G$416,"UK",'Relevant - Not CRM not valid'!$M$2:$M$416,"Research",'Relevant - Not CRM not valid'!$R$2:$R$416,"Operational")+COUNTIFS('Relevant - In CRM not valid'!$T$2:$T$46,$A102,'Relevant - In CRM not valid'!$G$2:$G$46,"UK",'Relevant - In CRM not valid'!$M$2:$M$46,"Research",'Relevant - In CRM not valid'!$R$2:$R$46,"Operational")</f>
        <v>3</v>
      </c>
      <c r="I102" s="2">
        <f>COUNTIFS('Relevant - In CRM valid'!$T$2:$T$4699,$A102,'Relevant - In CRM valid'!$G$2:$G$4699,"UK",'Relevant - In CRM valid'!$M$2:$M$4699,"Research",'Relevant - In CRM valid'!$R$2:$R$4699,"Academic")+COUNTIFS('Relevant - In CRM unknown'!$T$2:$T$253,$A102,'Relevant - In CRM unknown'!$G$2:$G$253,"UK",'Relevant - In CRM unknown'!$M$2:$M$253,"Research",'Relevant - In CRM unknown'!$R$2:$R$253,"Academic")+COUNTIFS('Relevant - IN NOW CRM valid'!$T$2:$T$2328,$A102,'Relevant - IN NOW CRM valid'!$G$2:$G$2328,"UK",'Relevant - IN NOW CRM valid'!$M$2:$M$2328,"Research",'Relevant - IN NOW CRM valid'!$R$2:$R$2328,"Academic")+COUNTIFS('Relevant - IN NOW CRM unknown'!$T$2:$T$1227,$A102,'Relevant - IN NOW CRM unknown'!$G$2:$G$1227,"UK",'Relevant - IN NOW CRM unknown'!$M$2:$M$1227,"Research",'Relevant - IN NOW CRM unknown'!$R$2:$R$1227,"Academic")+COUNTIFS('Relevant - Not CRM not valid'!$T$2:$T$416,$A102,'Relevant - Not CRM not valid'!$G$2:$G$416,"UK",'Relevant - Not CRM not valid'!$M$2:$M$416,"Research",'Relevant - Not CRM not valid'!$R$2:$R$416,"Academic")+COUNTIFS('Relevant - In CRM not valid'!$T$2:$T$46,$A102,'Relevant - In CRM not valid'!$G$2:$G$46,"UK",'Relevant - In CRM not valid'!$M$2:$M$46,"Research",'Relevant - In CRM not valid'!$R$2:$R$46,"Academic")</f>
        <v>0</v>
      </c>
      <c r="J102" s="2">
        <f>COUNTIFS('Relevant - In CRM valid'!$T$2:$T$4699,$A102,'Relevant - In CRM valid'!$G$2:$G$4699,"UK",'Relevant - In CRM valid'!$M$2:$M$4699,"Finance")+COUNTIFS('Relevant - In CRM unknown'!$T$2:$T$253,$A102,'Relevant - In CRM unknown'!$G$2:$G$253,"UK",'Relevant - In CRM unknown'!$M$2:$M$253,"Finance")+COUNTIFS('Relevant - IN NOW CRM valid'!$T$2:$T$2328,$A102,'Relevant - IN NOW CRM valid'!$G$2:$G$2328,"UK",'Relevant - IN NOW CRM valid'!$M$2:$M$2328,"Finance")+COUNTIFS('Relevant - IN NOW CRM unknown'!$T$2:$T$1227,$A102,'Relevant - IN NOW CRM unknown'!$G$2:$G$1227,"UK",'Relevant - IN NOW CRM unknown'!$M$2:$M$1227,"Finance")+COUNTIFS('Relevant - Not CRM not valid'!$T$2:$T$416,$A102,'Relevant - Not CRM not valid'!$G$2:$G$416,"UK",'Relevant - Not CRM not valid'!$M$2:$M$416,"Finance")+COUNTIFS('Relevant - In CRM not valid'!$T$2:$T$46,$A102,'Relevant - In CRM not valid'!$G$2:$G$46,"UK",'Relevant - In CRM not valid'!$M$2:$M$46,"Finance")</f>
        <v>1</v>
      </c>
      <c r="K102" s="2">
        <f>COUNTIFS('Relevant - In CRM valid'!$T$2:$T$4699,$A102,'Relevant - In CRM valid'!$G$2:$G$4699,"UK",'Relevant - In CRM valid'!$M$2:$M$4699,"IT/Systems")+COUNTIFS('Relevant - In CRM unknown'!$T$2:$T$253,$A102,'Relevant - In CRM unknown'!$G$2:$G$253,"UK",'Relevant - In CRM unknown'!$M$2:$M$253,"IT/Systems")+COUNTIFS('Relevant - IN NOW CRM valid'!$T$2:$T$2328,$A102,'Relevant - IN NOW CRM valid'!$G$2:$G$2328,"UK",'Relevant - IN NOW CRM valid'!$M$2:$M$2328,"IT/Systems")+COUNTIFS('Relevant - IN NOW CRM unknown'!$T$2:$T$1227,$A102,'Relevant - IN NOW CRM unknown'!$G$2:$G$1227,"UK",'Relevant - IN NOW CRM unknown'!$M$2:$M$1227,"IT/Systems")+COUNTIFS('Relevant - Not CRM not valid'!$T$2:$T$416,$A102,'Relevant - Not CRM not valid'!$G$2:$G$416,"UK",'Relevant - Not CRM not valid'!$M$2:$M$416,"IT/Systems")+COUNTIFS('Relevant - In CRM not valid'!$T$2:$T$46,$A102,'Relevant - In CRM not valid'!$G$2:$G$46,"UK",'Relevant - In CRM not valid'!$M$2:$M$46,"IT/Systems")</f>
        <v>2</v>
      </c>
      <c r="L102" s="2">
        <f>COUNTIFS('Relevant - In CRM valid'!$T$2:$T$4699,$A102,'Relevant - In CRM valid'!$G$2:$G$4699,"UK",'Relevant - In CRM valid'!$M$2:$M$4699,"")+COUNTIFS('Relevant - In CRM unknown'!$T$2:$T$253,$A102,'Relevant - In CRM unknown'!$G$2:$G$253,"UK",'Relevant - In CRM unknown'!$M$2:$M$253,"")+COUNTIFS('Relevant - IN NOW CRM valid'!$T$2:$T$2328,$A102,'Relevant - IN NOW CRM valid'!$G$2:$G$2328,"UK",'Relevant - IN NOW CRM valid'!$M$2:$M$2328,"")+COUNTIFS('Relevant - IN NOW CRM unknown'!$T$2:$T$1227,$A102,'Relevant - IN NOW CRM unknown'!$G$2:$G$1227,"UK",'Relevant - IN NOW CRM unknown'!$M$2:$M$1227,"")+COUNTIFS('Relevant - Not CRM not valid'!$T$2:$T$416,$A102,'Relevant - Not CRM not valid'!$G$2:$G$416,"UK",'Relevant - Not CRM not valid'!$M$2:$M$416,"")+COUNTIFS('Relevant - In CRM not valid'!$T$2:$T$46,$A102,'Relevant - In CRM not valid'!$G$2:$G$46,"UK",'Relevant - In CRM not valid'!$M$2:$M$46,"")</f>
        <v>4</v>
      </c>
      <c r="M102" s="2">
        <f t="shared" si="2"/>
        <v>3</v>
      </c>
      <c r="N102" s="2">
        <f>COUNTIFS('Relevant - In CRM valid'!$T$2:$T$4699,$A102,'Relevant - In CRM valid'!$G$2:$G$4699,"UK",'Relevant - In CRM valid'!$Q$2:$Q$4699,"valid")+COUNTIFS('Relevant - In CRM unknown'!$T$2:$T$253,$A102,'Relevant - In CRM unknown'!$G$2:$G$253,"UK",'Relevant - In CRM unknown'!$Q$2:$Q$253,"valid")+COUNTIFS('Relevant - IN NOW CRM valid'!$T$2:$T$2328,$A102,'Relevant - IN NOW CRM valid'!$G$2:$G$2328,"UK",'Relevant - IN NOW CRM valid'!$Q$2:$Q$2328,"valid")+COUNTIFS('Relevant - IN NOW CRM unknown'!$T$2:$T$1227,$A102,'Relevant - IN NOW CRM unknown'!$G$2:$G$1227,"UK",'Relevant - IN NOW CRM unknown'!$Q$2:$Q$1227,"valid")+COUNTIFS('Relevant - Not CRM not valid'!$T$2:$T$416,$A102,'Relevant - Not CRM not valid'!$G$2:$G$416,"UK",'Relevant - Not CRM not valid'!$Q$2:$Q$416,"valid")+COUNTIFS('Relevant - In CRM not valid'!$T$2:$T$46,$A102,'Relevant - In CRM not valid'!$G$2:$G$46,"UK",'Relevant - In CRM not valid'!$Q$2:$Q$46,"valid")</f>
        <v>1</v>
      </c>
      <c r="O102" s="2" t="str">
        <f t="shared" si="3"/>
        <v/>
      </c>
    </row>
    <row r="103" spans="1:15" ht="15" customHeight="1">
      <c r="A103" s="2" t="s">
        <v>305</v>
      </c>
      <c r="B103" s="2" t="s">
        <v>306</v>
      </c>
      <c r="C103" s="2" t="s">
        <v>95</v>
      </c>
      <c r="D103" s="2" t="str">
        <f>IFERROR(INDEX('UK Target Institutions'!$D$2:$D$727,MATCH($A103,'UK Target Institutions'!$A$2:$A$727,0)),"")</f>
        <v>Yes</v>
      </c>
      <c r="E103" s="2">
        <f>COUNTIFS('Relevant - In CRM valid'!$T$2:$T$4699,$A103,'Relevant - In CRM valid'!$G$2:$G$4699,"UK")+COUNTIFS('Relevant - In CRM unknown'!$T$2:$T$253,$A103,'Relevant - In CRM unknown'!$G$2:$G$253,"UK")+COUNTIFS('Relevant - IN NOW CRM valid'!$T$2:$T$2328,$A103,'Relevant - IN NOW CRM valid'!$G$2:$G$2328,"UK")+COUNTIFS('Relevant - IN NOW CRM unknown'!$T$2:$T$1227,$A103,'Relevant - IN NOW CRM unknown'!$G$2:$G$1227,"UK")+COUNTIFS('Relevant - Not CRM not valid'!$T$2:$T$416,$A103,'Relevant - Not CRM not valid'!$G$2:$G$416,"UK")+COUNTIFS('Relevant - In CRM not valid'!$T$2:$T$46,$A103,'Relevant - In CRM not valid'!$G$2:$G$46,"UK")</f>
        <v>17</v>
      </c>
      <c r="F103" s="2">
        <f>COUNTIFS('Relevant - In CRM valid'!$T$2:$T$4699,$A103,'Relevant - In CRM valid'!$G$2:$G$4699,"UK",'Relevant - In CRM valid'!$M$2:$M$4699,"Research")+COUNTIFS('Relevant - In CRM unknown'!$T$2:$T$253,$A103,'Relevant - In CRM unknown'!$G$2:$G$253,"UK",'Relevant - In CRM unknown'!$M$2:$M$253,"Research")+COUNTIFS('Relevant - IN NOW CRM valid'!$T$2:$T$2328,$A103,'Relevant - IN NOW CRM valid'!$G$2:$G$2328,"UK",'Relevant - IN NOW CRM valid'!$M$2:$M$2328,"Research")+COUNTIFS('Relevant - IN NOW CRM unknown'!$T$2:$T$1227,$A103,'Relevant - IN NOW CRM unknown'!$G$2:$G$1227,"UK",'Relevant - IN NOW CRM unknown'!$M$2:$M$1227,"Research")+COUNTIFS('Relevant - Not CRM not valid'!$T$2:$T$416,$A103,'Relevant - Not CRM not valid'!$G$2:$G$416,"UK",'Relevant - Not CRM not valid'!$M$2:$M$416,"Research")+COUNTIFS('Relevant - In CRM not valid'!$T$2:$T$46,$A103,'Relevant - In CRM not valid'!$G$2:$G$46,"UK",'Relevant - In CRM not valid'!$M$2:$M$46,"Research")</f>
        <v>10</v>
      </c>
      <c r="G103" s="2">
        <f>COUNTIFS('Relevant - In CRM valid'!$T$2:$T$4699,$A103,'Relevant - In CRM valid'!$G$2:$G$4699,"UK",'Relevant - In CRM valid'!$M$2:$M$4699,"Research",'Relevant - In CRM valid'!$R$2:$R$4699,"Senior")+COUNTIFS('Relevant - In CRM unknown'!$T$2:$T$253,$A103,'Relevant - In CRM unknown'!$G$2:$G$253,"UK",'Relevant - In CRM unknown'!$M$2:$M$253,"Research",'Relevant - In CRM unknown'!$R$2:$R$253,"Senior")+COUNTIFS('Relevant - IN NOW CRM valid'!$T$2:$T$2328,$A103,'Relevant - IN NOW CRM valid'!$G$2:$G$2328,"UK",'Relevant - IN NOW CRM valid'!$M$2:$M$2328,"Research",'Relevant - IN NOW CRM valid'!$R$2:$R$2328,"Senior")+COUNTIFS('Relevant - IN NOW CRM unknown'!$T$2:$T$1227,$A103,'Relevant - IN NOW CRM unknown'!$G$2:$G$1227,"UK",'Relevant - IN NOW CRM unknown'!$M$2:$M$1227,"Research",'Relevant - IN NOW CRM unknown'!$R$2:$R$1227,"Senior")+COUNTIFS('Relevant - Not CRM not valid'!$T$2:$T$416,$A103,'Relevant - Not CRM not valid'!$G$2:$G$416,"UK",'Relevant - Not CRM not valid'!$M$2:$M$416,"Research",'Relevant - Not CRM not valid'!$R$2:$R$416,"Senior")+COUNTIFS('Relevant - In CRM not valid'!$T$2:$T$46,$A103,'Relevant - In CRM not valid'!$G$2:$G$46,"UK",'Relevant - In CRM not valid'!$M$2:$M$46,"Research",'Relevant - In CRM not valid'!$R$2:$R$46,"Senior")</f>
        <v>5</v>
      </c>
      <c r="H103" s="2">
        <f>COUNTIFS('Relevant - In CRM valid'!$T$2:$T$4699,$A103,'Relevant - In CRM valid'!$G$2:$G$4699,"UK",'Relevant - In CRM valid'!$M$2:$M$4699,"Research",'Relevant - In CRM valid'!$R$2:$R$4699,"Operational")+COUNTIFS('Relevant - In CRM unknown'!$T$2:$T$253,$A103,'Relevant - In CRM unknown'!$G$2:$G$253,"UK",'Relevant - In CRM unknown'!$M$2:$M$253,"Research",'Relevant - In CRM unknown'!$R$2:$R$253,"Operational")+COUNTIFS('Relevant - IN NOW CRM valid'!$T$2:$T$2328,$A103,'Relevant - IN NOW CRM valid'!$G$2:$G$2328,"UK",'Relevant - IN NOW CRM valid'!$M$2:$M$2328,"Research",'Relevant - IN NOW CRM valid'!$R$2:$R$2328,"Operational")+COUNTIFS('Relevant - IN NOW CRM unknown'!$T$2:$T$1227,$A103,'Relevant - IN NOW CRM unknown'!$G$2:$G$1227,"UK",'Relevant - IN NOW CRM unknown'!$M$2:$M$1227,"Research",'Relevant - IN NOW CRM unknown'!$R$2:$R$1227,"Operational")+COUNTIFS('Relevant - Not CRM not valid'!$T$2:$T$416,$A103,'Relevant - Not CRM not valid'!$G$2:$G$416,"UK",'Relevant - Not CRM not valid'!$M$2:$M$416,"Research",'Relevant - Not CRM not valid'!$R$2:$R$416,"Operational")+COUNTIFS('Relevant - In CRM not valid'!$T$2:$T$46,$A103,'Relevant - In CRM not valid'!$G$2:$G$46,"UK",'Relevant - In CRM not valid'!$M$2:$M$46,"Research",'Relevant - In CRM not valid'!$R$2:$R$46,"Operational")</f>
        <v>5</v>
      </c>
      <c r="I103" s="2">
        <f>COUNTIFS('Relevant - In CRM valid'!$T$2:$T$4699,$A103,'Relevant - In CRM valid'!$G$2:$G$4699,"UK",'Relevant - In CRM valid'!$M$2:$M$4699,"Research",'Relevant - In CRM valid'!$R$2:$R$4699,"Academic")+COUNTIFS('Relevant - In CRM unknown'!$T$2:$T$253,$A103,'Relevant - In CRM unknown'!$G$2:$G$253,"UK",'Relevant - In CRM unknown'!$M$2:$M$253,"Research",'Relevant - In CRM unknown'!$R$2:$R$253,"Academic")+COUNTIFS('Relevant - IN NOW CRM valid'!$T$2:$T$2328,$A103,'Relevant - IN NOW CRM valid'!$G$2:$G$2328,"UK",'Relevant - IN NOW CRM valid'!$M$2:$M$2328,"Research",'Relevant - IN NOW CRM valid'!$R$2:$R$2328,"Academic")+COUNTIFS('Relevant - IN NOW CRM unknown'!$T$2:$T$1227,$A103,'Relevant - IN NOW CRM unknown'!$G$2:$G$1227,"UK",'Relevant - IN NOW CRM unknown'!$M$2:$M$1227,"Research",'Relevant - IN NOW CRM unknown'!$R$2:$R$1227,"Academic")+COUNTIFS('Relevant - Not CRM not valid'!$T$2:$T$416,$A103,'Relevant - Not CRM not valid'!$G$2:$G$416,"UK",'Relevant - Not CRM not valid'!$M$2:$M$416,"Research",'Relevant - Not CRM not valid'!$R$2:$R$416,"Academic")+COUNTIFS('Relevant - In CRM not valid'!$T$2:$T$46,$A103,'Relevant - In CRM not valid'!$G$2:$G$46,"UK",'Relevant - In CRM not valid'!$M$2:$M$46,"Research",'Relevant - In CRM not valid'!$R$2:$R$46,"Academic")</f>
        <v>0</v>
      </c>
      <c r="J103" s="2">
        <f>COUNTIFS('Relevant - In CRM valid'!$T$2:$T$4699,$A103,'Relevant - In CRM valid'!$G$2:$G$4699,"UK",'Relevant - In CRM valid'!$M$2:$M$4699,"Finance")+COUNTIFS('Relevant - In CRM unknown'!$T$2:$T$253,$A103,'Relevant - In CRM unknown'!$G$2:$G$253,"UK",'Relevant - In CRM unknown'!$M$2:$M$253,"Finance")+COUNTIFS('Relevant - IN NOW CRM valid'!$T$2:$T$2328,$A103,'Relevant - IN NOW CRM valid'!$G$2:$G$2328,"UK",'Relevant - IN NOW CRM valid'!$M$2:$M$2328,"Finance")+COUNTIFS('Relevant - IN NOW CRM unknown'!$T$2:$T$1227,$A103,'Relevant - IN NOW CRM unknown'!$G$2:$G$1227,"UK",'Relevant - IN NOW CRM unknown'!$M$2:$M$1227,"Finance")+COUNTIFS('Relevant - Not CRM not valid'!$T$2:$T$416,$A103,'Relevant - Not CRM not valid'!$G$2:$G$416,"UK",'Relevant - Not CRM not valid'!$M$2:$M$416,"Finance")+COUNTIFS('Relevant - In CRM not valid'!$T$2:$T$46,$A103,'Relevant - In CRM not valid'!$G$2:$G$46,"UK",'Relevant - In CRM not valid'!$M$2:$M$46,"Finance")</f>
        <v>1</v>
      </c>
      <c r="K103" s="2">
        <f>COUNTIFS('Relevant - In CRM valid'!$T$2:$T$4699,$A103,'Relevant - In CRM valid'!$G$2:$G$4699,"UK",'Relevant - In CRM valid'!$M$2:$M$4699,"IT/Systems")+COUNTIFS('Relevant - In CRM unknown'!$T$2:$T$253,$A103,'Relevant - In CRM unknown'!$G$2:$G$253,"UK",'Relevant - In CRM unknown'!$M$2:$M$253,"IT/Systems")+COUNTIFS('Relevant - IN NOW CRM valid'!$T$2:$T$2328,$A103,'Relevant - IN NOW CRM valid'!$G$2:$G$2328,"UK",'Relevant - IN NOW CRM valid'!$M$2:$M$2328,"IT/Systems")+COUNTIFS('Relevant - IN NOW CRM unknown'!$T$2:$T$1227,$A103,'Relevant - IN NOW CRM unknown'!$G$2:$G$1227,"UK",'Relevant - IN NOW CRM unknown'!$M$2:$M$1227,"IT/Systems")+COUNTIFS('Relevant - Not CRM not valid'!$T$2:$T$416,$A103,'Relevant - Not CRM not valid'!$G$2:$G$416,"UK",'Relevant - Not CRM not valid'!$M$2:$M$416,"IT/Systems")+COUNTIFS('Relevant - In CRM not valid'!$T$2:$T$46,$A103,'Relevant - In CRM not valid'!$G$2:$G$46,"UK",'Relevant - In CRM not valid'!$M$2:$M$46,"IT/Systems")</f>
        <v>4</v>
      </c>
      <c r="L103" s="2">
        <f>COUNTIFS('Relevant - In CRM valid'!$T$2:$T$4699,$A103,'Relevant - In CRM valid'!$G$2:$G$4699,"UK",'Relevant - In CRM valid'!$M$2:$M$4699,"")+COUNTIFS('Relevant - In CRM unknown'!$T$2:$T$253,$A103,'Relevant - In CRM unknown'!$G$2:$G$253,"UK",'Relevant - In CRM unknown'!$M$2:$M$253,"")+COUNTIFS('Relevant - IN NOW CRM valid'!$T$2:$T$2328,$A103,'Relevant - IN NOW CRM valid'!$G$2:$G$2328,"UK",'Relevant - IN NOW CRM valid'!$M$2:$M$2328,"")+COUNTIFS('Relevant - IN NOW CRM unknown'!$T$2:$T$1227,$A103,'Relevant - IN NOW CRM unknown'!$G$2:$G$1227,"UK",'Relevant - IN NOW CRM unknown'!$M$2:$M$1227,"")+COUNTIFS('Relevant - Not CRM not valid'!$T$2:$T$416,$A103,'Relevant - Not CRM not valid'!$G$2:$G$416,"UK",'Relevant - Not CRM not valid'!$M$2:$M$416,"")+COUNTIFS('Relevant - In CRM not valid'!$T$2:$T$46,$A103,'Relevant - In CRM not valid'!$G$2:$G$46,"UK",'Relevant - In CRM not valid'!$M$2:$M$46,"")</f>
        <v>1</v>
      </c>
      <c r="M103" s="2">
        <f t="shared" si="2"/>
        <v>3</v>
      </c>
      <c r="N103" s="2">
        <f>COUNTIFS('Relevant - In CRM valid'!$T$2:$T$4699,$A103,'Relevant - In CRM valid'!$G$2:$G$4699,"UK",'Relevant - In CRM valid'!$Q$2:$Q$4699,"valid")+COUNTIFS('Relevant - In CRM unknown'!$T$2:$T$253,$A103,'Relevant - In CRM unknown'!$G$2:$G$253,"UK",'Relevant - In CRM unknown'!$Q$2:$Q$253,"valid")+COUNTIFS('Relevant - IN NOW CRM valid'!$T$2:$T$2328,$A103,'Relevant - IN NOW CRM valid'!$G$2:$G$2328,"UK",'Relevant - IN NOW CRM valid'!$Q$2:$Q$2328,"valid")+COUNTIFS('Relevant - IN NOW CRM unknown'!$T$2:$T$1227,$A103,'Relevant - IN NOW CRM unknown'!$G$2:$G$1227,"UK",'Relevant - IN NOW CRM unknown'!$Q$2:$Q$1227,"valid")+COUNTIFS('Relevant - Not CRM not valid'!$T$2:$T$416,$A103,'Relevant - Not CRM not valid'!$G$2:$G$416,"UK",'Relevant - Not CRM not valid'!$Q$2:$Q$416,"valid")+COUNTIFS('Relevant - In CRM not valid'!$T$2:$T$46,$A103,'Relevant - In CRM not valid'!$G$2:$G$46,"UK",'Relevant - In CRM not valid'!$Q$2:$Q$46,"valid")</f>
        <v>17</v>
      </c>
      <c r="O103" s="2" t="str">
        <f t="shared" si="3"/>
        <v/>
      </c>
    </row>
    <row r="104" spans="1:15" ht="15" customHeight="1">
      <c r="A104" s="2" t="s">
        <v>307</v>
      </c>
      <c r="B104" s="2" t="s">
        <v>308</v>
      </c>
      <c r="C104" s="2" t="s">
        <v>95</v>
      </c>
      <c r="D104" s="2" t="str">
        <f>IFERROR(INDEX('UK Target Institutions'!$D$2:$D$727,MATCH($A104,'UK Target Institutions'!$A$2:$A$727,0)),"")</f>
        <v>Yes</v>
      </c>
      <c r="E104" s="2">
        <f>COUNTIFS('Relevant - In CRM valid'!$T$2:$T$4699,$A104,'Relevant - In CRM valid'!$G$2:$G$4699,"UK")+COUNTIFS('Relevant - In CRM unknown'!$T$2:$T$253,$A104,'Relevant - In CRM unknown'!$G$2:$G$253,"UK")+COUNTIFS('Relevant - IN NOW CRM valid'!$T$2:$T$2328,$A104,'Relevant - IN NOW CRM valid'!$G$2:$G$2328,"UK")+COUNTIFS('Relevant - IN NOW CRM unknown'!$T$2:$T$1227,$A104,'Relevant - IN NOW CRM unknown'!$G$2:$G$1227,"UK")+COUNTIFS('Relevant - Not CRM not valid'!$T$2:$T$416,$A104,'Relevant - Not CRM not valid'!$G$2:$G$416,"UK")+COUNTIFS('Relevant - In CRM not valid'!$T$2:$T$46,$A104,'Relevant - In CRM not valid'!$G$2:$G$46,"UK")</f>
        <v>17</v>
      </c>
      <c r="F104" s="2">
        <f>COUNTIFS('Relevant - In CRM valid'!$T$2:$T$4699,$A104,'Relevant - In CRM valid'!$G$2:$G$4699,"UK",'Relevant - In CRM valid'!$M$2:$M$4699,"Research")+COUNTIFS('Relevant - In CRM unknown'!$T$2:$T$253,$A104,'Relevant - In CRM unknown'!$G$2:$G$253,"UK",'Relevant - In CRM unknown'!$M$2:$M$253,"Research")+COUNTIFS('Relevant - IN NOW CRM valid'!$T$2:$T$2328,$A104,'Relevant - IN NOW CRM valid'!$G$2:$G$2328,"UK",'Relevant - IN NOW CRM valid'!$M$2:$M$2328,"Research")+COUNTIFS('Relevant - IN NOW CRM unknown'!$T$2:$T$1227,$A104,'Relevant - IN NOW CRM unknown'!$G$2:$G$1227,"UK",'Relevant - IN NOW CRM unknown'!$M$2:$M$1227,"Research")+COUNTIFS('Relevant - Not CRM not valid'!$T$2:$T$416,$A104,'Relevant - Not CRM not valid'!$G$2:$G$416,"UK",'Relevant - Not CRM not valid'!$M$2:$M$416,"Research")+COUNTIFS('Relevant - In CRM not valid'!$T$2:$T$46,$A104,'Relevant - In CRM not valid'!$G$2:$G$46,"UK",'Relevant - In CRM not valid'!$M$2:$M$46,"Research")</f>
        <v>10</v>
      </c>
      <c r="G104" s="2">
        <f>COUNTIFS('Relevant - In CRM valid'!$T$2:$T$4699,$A104,'Relevant - In CRM valid'!$G$2:$G$4699,"UK",'Relevant - In CRM valid'!$M$2:$M$4699,"Research",'Relevant - In CRM valid'!$R$2:$R$4699,"Senior")+COUNTIFS('Relevant - In CRM unknown'!$T$2:$T$253,$A104,'Relevant - In CRM unknown'!$G$2:$G$253,"UK",'Relevant - In CRM unknown'!$M$2:$M$253,"Research",'Relevant - In CRM unknown'!$R$2:$R$253,"Senior")+COUNTIFS('Relevant - IN NOW CRM valid'!$T$2:$T$2328,$A104,'Relevant - IN NOW CRM valid'!$G$2:$G$2328,"UK",'Relevant - IN NOW CRM valid'!$M$2:$M$2328,"Research",'Relevant - IN NOW CRM valid'!$R$2:$R$2328,"Senior")+COUNTIFS('Relevant - IN NOW CRM unknown'!$T$2:$T$1227,$A104,'Relevant - IN NOW CRM unknown'!$G$2:$G$1227,"UK",'Relevant - IN NOW CRM unknown'!$M$2:$M$1227,"Research",'Relevant - IN NOW CRM unknown'!$R$2:$R$1227,"Senior")+COUNTIFS('Relevant - Not CRM not valid'!$T$2:$T$416,$A104,'Relevant - Not CRM not valid'!$G$2:$G$416,"UK",'Relevant - Not CRM not valid'!$M$2:$M$416,"Research",'Relevant - Not CRM not valid'!$R$2:$R$416,"Senior")+COUNTIFS('Relevant - In CRM not valid'!$T$2:$T$46,$A104,'Relevant - In CRM not valid'!$G$2:$G$46,"UK",'Relevant - In CRM not valid'!$M$2:$M$46,"Research",'Relevant - In CRM not valid'!$R$2:$R$46,"Senior")</f>
        <v>9</v>
      </c>
      <c r="H104" s="2">
        <f>COUNTIFS('Relevant - In CRM valid'!$T$2:$T$4699,$A104,'Relevant - In CRM valid'!$G$2:$G$4699,"UK",'Relevant - In CRM valid'!$M$2:$M$4699,"Research",'Relevant - In CRM valid'!$R$2:$R$4699,"Operational")+COUNTIFS('Relevant - In CRM unknown'!$T$2:$T$253,$A104,'Relevant - In CRM unknown'!$G$2:$G$253,"UK",'Relevant - In CRM unknown'!$M$2:$M$253,"Research",'Relevant - In CRM unknown'!$R$2:$R$253,"Operational")+COUNTIFS('Relevant - IN NOW CRM valid'!$T$2:$T$2328,$A104,'Relevant - IN NOW CRM valid'!$G$2:$G$2328,"UK",'Relevant - IN NOW CRM valid'!$M$2:$M$2328,"Research",'Relevant - IN NOW CRM valid'!$R$2:$R$2328,"Operational")+COUNTIFS('Relevant - IN NOW CRM unknown'!$T$2:$T$1227,$A104,'Relevant - IN NOW CRM unknown'!$G$2:$G$1227,"UK",'Relevant - IN NOW CRM unknown'!$M$2:$M$1227,"Research",'Relevant - IN NOW CRM unknown'!$R$2:$R$1227,"Operational")+COUNTIFS('Relevant - Not CRM not valid'!$T$2:$T$416,$A104,'Relevant - Not CRM not valid'!$G$2:$G$416,"UK",'Relevant - Not CRM not valid'!$M$2:$M$416,"Research",'Relevant - Not CRM not valid'!$R$2:$R$416,"Operational")+COUNTIFS('Relevant - In CRM not valid'!$T$2:$T$46,$A104,'Relevant - In CRM not valid'!$G$2:$G$46,"UK",'Relevant - In CRM not valid'!$M$2:$M$46,"Research",'Relevant - In CRM not valid'!$R$2:$R$46,"Operational")</f>
        <v>1</v>
      </c>
      <c r="I104" s="2">
        <f>COUNTIFS('Relevant - In CRM valid'!$T$2:$T$4699,$A104,'Relevant - In CRM valid'!$G$2:$G$4699,"UK",'Relevant - In CRM valid'!$M$2:$M$4699,"Research",'Relevant - In CRM valid'!$R$2:$R$4699,"Academic")+COUNTIFS('Relevant - In CRM unknown'!$T$2:$T$253,$A104,'Relevant - In CRM unknown'!$G$2:$G$253,"UK",'Relevant - In CRM unknown'!$M$2:$M$253,"Research",'Relevant - In CRM unknown'!$R$2:$R$253,"Academic")+COUNTIFS('Relevant - IN NOW CRM valid'!$T$2:$T$2328,$A104,'Relevant - IN NOW CRM valid'!$G$2:$G$2328,"UK",'Relevant - IN NOW CRM valid'!$M$2:$M$2328,"Research",'Relevant - IN NOW CRM valid'!$R$2:$R$2328,"Academic")+COUNTIFS('Relevant - IN NOW CRM unknown'!$T$2:$T$1227,$A104,'Relevant - IN NOW CRM unknown'!$G$2:$G$1227,"UK",'Relevant - IN NOW CRM unknown'!$M$2:$M$1227,"Research",'Relevant - IN NOW CRM unknown'!$R$2:$R$1227,"Academic")+COUNTIFS('Relevant - Not CRM not valid'!$T$2:$T$416,$A104,'Relevant - Not CRM not valid'!$G$2:$G$416,"UK",'Relevant - Not CRM not valid'!$M$2:$M$416,"Research",'Relevant - Not CRM not valid'!$R$2:$R$416,"Academic")+COUNTIFS('Relevant - In CRM not valid'!$T$2:$T$46,$A104,'Relevant - In CRM not valid'!$G$2:$G$46,"UK",'Relevant - In CRM not valid'!$M$2:$M$46,"Research",'Relevant - In CRM not valid'!$R$2:$R$46,"Academic")</f>
        <v>0</v>
      </c>
      <c r="J104" s="2">
        <f>COUNTIFS('Relevant - In CRM valid'!$T$2:$T$4699,$A104,'Relevant - In CRM valid'!$G$2:$G$4699,"UK",'Relevant - In CRM valid'!$M$2:$M$4699,"Finance")+COUNTIFS('Relevant - In CRM unknown'!$T$2:$T$253,$A104,'Relevant - In CRM unknown'!$G$2:$G$253,"UK",'Relevant - In CRM unknown'!$M$2:$M$253,"Finance")+COUNTIFS('Relevant - IN NOW CRM valid'!$T$2:$T$2328,$A104,'Relevant - IN NOW CRM valid'!$G$2:$G$2328,"UK",'Relevant - IN NOW CRM valid'!$M$2:$M$2328,"Finance")+COUNTIFS('Relevant - IN NOW CRM unknown'!$T$2:$T$1227,$A104,'Relevant - IN NOW CRM unknown'!$G$2:$G$1227,"UK",'Relevant - IN NOW CRM unknown'!$M$2:$M$1227,"Finance")+COUNTIFS('Relevant - Not CRM not valid'!$T$2:$T$416,$A104,'Relevant - Not CRM not valid'!$G$2:$G$416,"UK",'Relevant - Not CRM not valid'!$M$2:$M$416,"Finance")+COUNTIFS('Relevant - In CRM not valid'!$T$2:$T$46,$A104,'Relevant - In CRM not valid'!$G$2:$G$46,"UK",'Relevant - In CRM not valid'!$M$2:$M$46,"Finance")</f>
        <v>5</v>
      </c>
      <c r="K104" s="2">
        <f>COUNTIFS('Relevant - In CRM valid'!$T$2:$T$4699,$A104,'Relevant - In CRM valid'!$G$2:$G$4699,"UK",'Relevant - In CRM valid'!$M$2:$M$4699,"IT/Systems")+COUNTIFS('Relevant - In CRM unknown'!$T$2:$T$253,$A104,'Relevant - In CRM unknown'!$G$2:$G$253,"UK",'Relevant - In CRM unknown'!$M$2:$M$253,"IT/Systems")+COUNTIFS('Relevant - IN NOW CRM valid'!$T$2:$T$2328,$A104,'Relevant - IN NOW CRM valid'!$G$2:$G$2328,"UK",'Relevant - IN NOW CRM valid'!$M$2:$M$2328,"IT/Systems")+COUNTIFS('Relevant - IN NOW CRM unknown'!$T$2:$T$1227,$A104,'Relevant - IN NOW CRM unknown'!$G$2:$G$1227,"UK",'Relevant - IN NOW CRM unknown'!$M$2:$M$1227,"IT/Systems")+COUNTIFS('Relevant - Not CRM not valid'!$T$2:$T$416,$A104,'Relevant - Not CRM not valid'!$G$2:$G$416,"UK",'Relevant - Not CRM not valid'!$M$2:$M$416,"IT/Systems")+COUNTIFS('Relevant - In CRM not valid'!$T$2:$T$46,$A104,'Relevant - In CRM not valid'!$G$2:$G$46,"UK",'Relevant - In CRM not valid'!$M$2:$M$46,"IT/Systems")</f>
        <v>2</v>
      </c>
      <c r="L104" s="2">
        <f>COUNTIFS('Relevant - In CRM valid'!$T$2:$T$4699,$A104,'Relevant - In CRM valid'!$G$2:$G$4699,"UK",'Relevant - In CRM valid'!$M$2:$M$4699,"")+COUNTIFS('Relevant - In CRM unknown'!$T$2:$T$253,$A104,'Relevant - In CRM unknown'!$G$2:$G$253,"UK",'Relevant - In CRM unknown'!$M$2:$M$253,"")+COUNTIFS('Relevant - IN NOW CRM valid'!$T$2:$T$2328,$A104,'Relevant - IN NOW CRM valid'!$G$2:$G$2328,"UK",'Relevant - IN NOW CRM valid'!$M$2:$M$2328,"")+COUNTIFS('Relevant - IN NOW CRM unknown'!$T$2:$T$1227,$A104,'Relevant - IN NOW CRM unknown'!$G$2:$G$1227,"UK",'Relevant - IN NOW CRM unknown'!$M$2:$M$1227,"")+COUNTIFS('Relevant - Not CRM not valid'!$T$2:$T$416,$A104,'Relevant - Not CRM not valid'!$G$2:$G$416,"UK",'Relevant - Not CRM not valid'!$M$2:$M$416,"")+COUNTIFS('Relevant - In CRM not valid'!$T$2:$T$46,$A104,'Relevant - In CRM not valid'!$G$2:$G$46,"UK",'Relevant - In CRM not valid'!$M$2:$M$46,"")</f>
        <v>0</v>
      </c>
      <c r="M104" s="2">
        <f t="shared" si="2"/>
        <v>3</v>
      </c>
      <c r="N104" s="2">
        <f>COUNTIFS('Relevant - In CRM valid'!$T$2:$T$4699,$A104,'Relevant - In CRM valid'!$G$2:$G$4699,"UK",'Relevant - In CRM valid'!$Q$2:$Q$4699,"valid")+COUNTIFS('Relevant - In CRM unknown'!$T$2:$T$253,$A104,'Relevant - In CRM unknown'!$G$2:$G$253,"UK",'Relevant - In CRM unknown'!$Q$2:$Q$253,"valid")+COUNTIFS('Relevant - IN NOW CRM valid'!$T$2:$T$2328,$A104,'Relevant - IN NOW CRM valid'!$G$2:$G$2328,"UK",'Relevant - IN NOW CRM valid'!$Q$2:$Q$2328,"valid")+COUNTIFS('Relevant - IN NOW CRM unknown'!$T$2:$T$1227,$A104,'Relevant - IN NOW CRM unknown'!$G$2:$G$1227,"UK",'Relevant - IN NOW CRM unknown'!$Q$2:$Q$1227,"valid")+COUNTIFS('Relevant - Not CRM not valid'!$T$2:$T$416,$A104,'Relevant - Not CRM not valid'!$G$2:$G$416,"UK",'Relevant - Not CRM not valid'!$Q$2:$Q$416,"valid")+COUNTIFS('Relevant - In CRM not valid'!$T$2:$T$46,$A104,'Relevant - In CRM not valid'!$G$2:$G$46,"UK",'Relevant - In CRM not valid'!$Q$2:$Q$46,"valid")</f>
        <v>3</v>
      </c>
      <c r="O104" s="2" t="str">
        <f t="shared" si="3"/>
        <v/>
      </c>
    </row>
    <row r="105" spans="1:15" ht="15" customHeight="1">
      <c r="A105" s="2" t="s">
        <v>309</v>
      </c>
      <c r="B105" s="2" t="s">
        <v>310</v>
      </c>
      <c r="C105" s="2" t="s">
        <v>95</v>
      </c>
      <c r="D105" s="2" t="str">
        <f>IFERROR(INDEX('UK Target Institutions'!$D$2:$D$727,MATCH($A105,'UK Target Institutions'!$A$2:$A$727,0)),"")</f>
        <v>Yes</v>
      </c>
      <c r="E105" s="2">
        <f>COUNTIFS('Relevant - In CRM valid'!$T$2:$T$4699,$A105,'Relevant - In CRM valid'!$G$2:$G$4699,"UK")+COUNTIFS('Relevant - In CRM unknown'!$T$2:$T$253,$A105,'Relevant - In CRM unknown'!$G$2:$G$253,"UK")+COUNTIFS('Relevant - IN NOW CRM valid'!$T$2:$T$2328,$A105,'Relevant - IN NOW CRM valid'!$G$2:$G$2328,"UK")+COUNTIFS('Relevant - IN NOW CRM unknown'!$T$2:$T$1227,$A105,'Relevant - IN NOW CRM unknown'!$G$2:$G$1227,"UK")+COUNTIFS('Relevant - Not CRM not valid'!$T$2:$T$416,$A105,'Relevant - Not CRM not valid'!$G$2:$G$416,"UK")+COUNTIFS('Relevant - In CRM not valid'!$T$2:$T$46,$A105,'Relevant - In CRM not valid'!$G$2:$G$46,"UK")</f>
        <v>17</v>
      </c>
      <c r="F105" s="2">
        <f>COUNTIFS('Relevant - In CRM valid'!$T$2:$T$4699,$A105,'Relevant - In CRM valid'!$G$2:$G$4699,"UK",'Relevant - In CRM valid'!$M$2:$M$4699,"Research")+COUNTIFS('Relevant - In CRM unknown'!$T$2:$T$253,$A105,'Relevant - In CRM unknown'!$G$2:$G$253,"UK",'Relevant - In CRM unknown'!$M$2:$M$253,"Research")+COUNTIFS('Relevant - IN NOW CRM valid'!$T$2:$T$2328,$A105,'Relevant - IN NOW CRM valid'!$G$2:$G$2328,"UK",'Relevant - IN NOW CRM valid'!$M$2:$M$2328,"Research")+COUNTIFS('Relevant - IN NOW CRM unknown'!$T$2:$T$1227,$A105,'Relevant - IN NOW CRM unknown'!$G$2:$G$1227,"UK",'Relevant - IN NOW CRM unknown'!$M$2:$M$1227,"Research")+COUNTIFS('Relevant - Not CRM not valid'!$T$2:$T$416,$A105,'Relevant - Not CRM not valid'!$G$2:$G$416,"UK",'Relevant - Not CRM not valid'!$M$2:$M$416,"Research")+COUNTIFS('Relevant - In CRM not valid'!$T$2:$T$46,$A105,'Relevant - In CRM not valid'!$G$2:$G$46,"UK",'Relevant - In CRM not valid'!$M$2:$M$46,"Research")</f>
        <v>9</v>
      </c>
      <c r="G105" s="2">
        <f>COUNTIFS('Relevant - In CRM valid'!$T$2:$T$4699,$A105,'Relevant - In CRM valid'!$G$2:$G$4699,"UK",'Relevant - In CRM valid'!$M$2:$M$4699,"Research",'Relevant - In CRM valid'!$R$2:$R$4699,"Senior")+COUNTIFS('Relevant - In CRM unknown'!$T$2:$T$253,$A105,'Relevant - In CRM unknown'!$G$2:$G$253,"UK",'Relevant - In CRM unknown'!$M$2:$M$253,"Research",'Relevant - In CRM unknown'!$R$2:$R$253,"Senior")+COUNTIFS('Relevant - IN NOW CRM valid'!$T$2:$T$2328,$A105,'Relevant - IN NOW CRM valid'!$G$2:$G$2328,"UK",'Relevant - IN NOW CRM valid'!$M$2:$M$2328,"Research",'Relevant - IN NOW CRM valid'!$R$2:$R$2328,"Senior")+COUNTIFS('Relevant - IN NOW CRM unknown'!$T$2:$T$1227,$A105,'Relevant - IN NOW CRM unknown'!$G$2:$G$1227,"UK",'Relevant - IN NOW CRM unknown'!$M$2:$M$1227,"Research",'Relevant - IN NOW CRM unknown'!$R$2:$R$1227,"Senior")+COUNTIFS('Relevant - Not CRM not valid'!$T$2:$T$416,$A105,'Relevant - Not CRM not valid'!$G$2:$G$416,"UK",'Relevant - Not CRM not valid'!$M$2:$M$416,"Research",'Relevant - Not CRM not valid'!$R$2:$R$416,"Senior")+COUNTIFS('Relevant - In CRM not valid'!$T$2:$T$46,$A105,'Relevant - In CRM not valid'!$G$2:$G$46,"UK",'Relevant - In CRM not valid'!$M$2:$M$46,"Research",'Relevant - In CRM not valid'!$R$2:$R$46,"Senior")</f>
        <v>5</v>
      </c>
      <c r="H105" s="2">
        <f>COUNTIFS('Relevant - In CRM valid'!$T$2:$T$4699,$A105,'Relevant - In CRM valid'!$G$2:$G$4699,"UK",'Relevant - In CRM valid'!$M$2:$M$4699,"Research",'Relevant - In CRM valid'!$R$2:$R$4699,"Operational")+COUNTIFS('Relevant - In CRM unknown'!$T$2:$T$253,$A105,'Relevant - In CRM unknown'!$G$2:$G$253,"UK",'Relevant - In CRM unknown'!$M$2:$M$253,"Research",'Relevant - In CRM unknown'!$R$2:$R$253,"Operational")+COUNTIFS('Relevant - IN NOW CRM valid'!$T$2:$T$2328,$A105,'Relevant - IN NOW CRM valid'!$G$2:$G$2328,"UK",'Relevant - IN NOW CRM valid'!$M$2:$M$2328,"Research",'Relevant - IN NOW CRM valid'!$R$2:$R$2328,"Operational")+COUNTIFS('Relevant - IN NOW CRM unknown'!$T$2:$T$1227,$A105,'Relevant - IN NOW CRM unknown'!$G$2:$G$1227,"UK",'Relevant - IN NOW CRM unknown'!$M$2:$M$1227,"Research",'Relevant - IN NOW CRM unknown'!$R$2:$R$1227,"Operational")+COUNTIFS('Relevant - Not CRM not valid'!$T$2:$T$416,$A105,'Relevant - Not CRM not valid'!$G$2:$G$416,"UK",'Relevant - Not CRM not valid'!$M$2:$M$416,"Research",'Relevant - Not CRM not valid'!$R$2:$R$416,"Operational")+COUNTIFS('Relevant - In CRM not valid'!$T$2:$T$46,$A105,'Relevant - In CRM not valid'!$G$2:$G$46,"UK",'Relevant - In CRM not valid'!$M$2:$M$46,"Research",'Relevant - In CRM not valid'!$R$2:$R$46,"Operational")</f>
        <v>3</v>
      </c>
      <c r="I105" s="2">
        <f>COUNTIFS('Relevant - In CRM valid'!$T$2:$T$4699,$A105,'Relevant - In CRM valid'!$G$2:$G$4699,"UK",'Relevant - In CRM valid'!$M$2:$M$4699,"Research",'Relevant - In CRM valid'!$R$2:$R$4699,"Academic")+COUNTIFS('Relevant - In CRM unknown'!$T$2:$T$253,$A105,'Relevant - In CRM unknown'!$G$2:$G$253,"UK",'Relevant - In CRM unknown'!$M$2:$M$253,"Research",'Relevant - In CRM unknown'!$R$2:$R$253,"Academic")+COUNTIFS('Relevant - IN NOW CRM valid'!$T$2:$T$2328,$A105,'Relevant - IN NOW CRM valid'!$G$2:$G$2328,"UK",'Relevant - IN NOW CRM valid'!$M$2:$M$2328,"Research",'Relevant - IN NOW CRM valid'!$R$2:$R$2328,"Academic")+COUNTIFS('Relevant - IN NOW CRM unknown'!$T$2:$T$1227,$A105,'Relevant - IN NOW CRM unknown'!$G$2:$G$1227,"UK",'Relevant - IN NOW CRM unknown'!$M$2:$M$1227,"Research",'Relevant - IN NOW CRM unknown'!$R$2:$R$1227,"Academic")+COUNTIFS('Relevant - Not CRM not valid'!$T$2:$T$416,$A105,'Relevant - Not CRM not valid'!$G$2:$G$416,"UK",'Relevant - Not CRM not valid'!$M$2:$M$416,"Research",'Relevant - Not CRM not valid'!$R$2:$R$416,"Academic")+COUNTIFS('Relevant - In CRM not valid'!$T$2:$T$46,$A105,'Relevant - In CRM not valid'!$G$2:$G$46,"UK",'Relevant - In CRM not valid'!$M$2:$M$46,"Research",'Relevant - In CRM not valid'!$R$2:$R$46,"Academic")</f>
        <v>1</v>
      </c>
      <c r="J105" s="2">
        <f>COUNTIFS('Relevant - In CRM valid'!$T$2:$T$4699,$A105,'Relevant - In CRM valid'!$G$2:$G$4699,"UK",'Relevant - In CRM valid'!$M$2:$M$4699,"Finance")+COUNTIFS('Relevant - In CRM unknown'!$T$2:$T$253,$A105,'Relevant - In CRM unknown'!$G$2:$G$253,"UK",'Relevant - In CRM unknown'!$M$2:$M$253,"Finance")+COUNTIFS('Relevant - IN NOW CRM valid'!$T$2:$T$2328,$A105,'Relevant - IN NOW CRM valid'!$G$2:$G$2328,"UK",'Relevant - IN NOW CRM valid'!$M$2:$M$2328,"Finance")+COUNTIFS('Relevant - IN NOW CRM unknown'!$T$2:$T$1227,$A105,'Relevant - IN NOW CRM unknown'!$G$2:$G$1227,"UK",'Relevant - IN NOW CRM unknown'!$M$2:$M$1227,"Finance")+COUNTIFS('Relevant - Not CRM not valid'!$T$2:$T$416,$A105,'Relevant - Not CRM not valid'!$G$2:$G$416,"UK",'Relevant - Not CRM not valid'!$M$2:$M$416,"Finance")+COUNTIFS('Relevant - In CRM not valid'!$T$2:$T$46,$A105,'Relevant - In CRM not valid'!$G$2:$G$46,"UK",'Relevant - In CRM not valid'!$M$2:$M$46,"Finance")</f>
        <v>6</v>
      </c>
      <c r="K105" s="2">
        <f>COUNTIFS('Relevant - In CRM valid'!$T$2:$T$4699,$A105,'Relevant - In CRM valid'!$G$2:$G$4699,"UK",'Relevant - In CRM valid'!$M$2:$M$4699,"IT/Systems")+COUNTIFS('Relevant - In CRM unknown'!$T$2:$T$253,$A105,'Relevant - In CRM unknown'!$G$2:$G$253,"UK",'Relevant - In CRM unknown'!$M$2:$M$253,"IT/Systems")+COUNTIFS('Relevant - IN NOW CRM valid'!$T$2:$T$2328,$A105,'Relevant - IN NOW CRM valid'!$G$2:$G$2328,"UK",'Relevant - IN NOW CRM valid'!$M$2:$M$2328,"IT/Systems")+COUNTIFS('Relevant - IN NOW CRM unknown'!$T$2:$T$1227,$A105,'Relevant - IN NOW CRM unknown'!$G$2:$G$1227,"UK",'Relevant - IN NOW CRM unknown'!$M$2:$M$1227,"IT/Systems")+COUNTIFS('Relevant - Not CRM not valid'!$T$2:$T$416,$A105,'Relevant - Not CRM not valid'!$G$2:$G$416,"UK",'Relevant - Not CRM not valid'!$M$2:$M$416,"IT/Systems")+COUNTIFS('Relevant - In CRM not valid'!$T$2:$T$46,$A105,'Relevant - In CRM not valid'!$G$2:$G$46,"UK",'Relevant - In CRM not valid'!$M$2:$M$46,"IT/Systems")</f>
        <v>2</v>
      </c>
      <c r="L105" s="2">
        <f>COUNTIFS('Relevant - In CRM valid'!$T$2:$T$4699,$A105,'Relevant - In CRM valid'!$G$2:$G$4699,"UK",'Relevant - In CRM valid'!$M$2:$M$4699,"")+COUNTIFS('Relevant - In CRM unknown'!$T$2:$T$253,$A105,'Relevant - In CRM unknown'!$G$2:$G$253,"UK",'Relevant - In CRM unknown'!$M$2:$M$253,"")+COUNTIFS('Relevant - IN NOW CRM valid'!$T$2:$T$2328,$A105,'Relevant - IN NOW CRM valid'!$G$2:$G$2328,"UK",'Relevant - IN NOW CRM valid'!$M$2:$M$2328,"")+COUNTIFS('Relevant - IN NOW CRM unknown'!$T$2:$T$1227,$A105,'Relevant - IN NOW CRM unknown'!$G$2:$G$1227,"UK",'Relevant - IN NOW CRM unknown'!$M$2:$M$1227,"")+COUNTIFS('Relevant - Not CRM not valid'!$T$2:$T$416,$A105,'Relevant - Not CRM not valid'!$G$2:$G$416,"UK",'Relevant - Not CRM not valid'!$M$2:$M$416,"")+COUNTIFS('Relevant - In CRM not valid'!$T$2:$T$46,$A105,'Relevant - In CRM not valid'!$G$2:$G$46,"UK",'Relevant - In CRM not valid'!$M$2:$M$46,"")</f>
        <v>0</v>
      </c>
      <c r="M105" s="2">
        <f t="shared" si="2"/>
        <v>3</v>
      </c>
      <c r="N105" s="2">
        <f>COUNTIFS('Relevant - In CRM valid'!$T$2:$T$4699,$A105,'Relevant - In CRM valid'!$G$2:$G$4699,"UK",'Relevant - In CRM valid'!$Q$2:$Q$4699,"valid")+COUNTIFS('Relevant - In CRM unknown'!$T$2:$T$253,$A105,'Relevant - In CRM unknown'!$G$2:$G$253,"UK",'Relevant - In CRM unknown'!$Q$2:$Q$253,"valid")+COUNTIFS('Relevant - IN NOW CRM valid'!$T$2:$T$2328,$A105,'Relevant - IN NOW CRM valid'!$G$2:$G$2328,"UK",'Relevant - IN NOW CRM valid'!$Q$2:$Q$2328,"valid")+COUNTIFS('Relevant - IN NOW CRM unknown'!$T$2:$T$1227,$A105,'Relevant - IN NOW CRM unknown'!$G$2:$G$1227,"UK",'Relevant - IN NOW CRM unknown'!$Q$2:$Q$1227,"valid")+COUNTIFS('Relevant - Not CRM not valid'!$T$2:$T$416,$A105,'Relevant - Not CRM not valid'!$G$2:$G$416,"UK",'Relevant - Not CRM not valid'!$Q$2:$Q$416,"valid")+COUNTIFS('Relevant - In CRM not valid'!$T$2:$T$46,$A105,'Relevant - In CRM not valid'!$G$2:$G$46,"UK",'Relevant - In CRM not valid'!$Q$2:$Q$46,"valid")</f>
        <v>16</v>
      </c>
      <c r="O105" s="2" t="str">
        <f t="shared" si="3"/>
        <v/>
      </c>
    </row>
    <row r="106" spans="1:15" ht="15" customHeight="1">
      <c r="A106" s="2" t="s">
        <v>311</v>
      </c>
      <c r="B106" s="2" t="s">
        <v>312</v>
      </c>
      <c r="C106" s="2" t="s">
        <v>161</v>
      </c>
      <c r="D106" s="2" t="str">
        <f>IFERROR(INDEX('UK Target Institutions'!$D$2:$D$727,MATCH($A106,'UK Target Institutions'!$A$2:$A$727,0)),"")</f>
        <v>Yes</v>
      </c>
      <c r="E106" s="2">
        <f>COUNTIFS('Relevant - In CRM valid'!$T$2:$T$4699,$A106,'Relevant - In CRM valid'!$G$2:$G$4699,"UK")+COUNTIFS('Relevant - In CRM unknown'!$T$2:$T$253,$A106,'Relevant - In CRM unknown'!$G$2:$G$253,"UK")+COUNTIFS('Relevant - IN NOW CRM valid'!$T$2:$T$2328,$A106,'Relevant - IN NOW CRM valid'!$G$2:$G$2328,"UK")+COUNTIFS('Relevant - IN NOW CRM unknown'!$T$2:$T$1227,$A106,'Relevant - IN NOW CRM unknown'!$G$2:$G$1227,"UK")+COUNTIFS('Relevant - Not CRM not valid'!$T$2:$T$416,$A106,'Relevant - Not CRM not valid'!$G$2:$G$416,"UK")+COUNTIFS('Relevant - In CRM not valid'!$T$2:$T$46,$A106,'Relevant - In CRM not valid'!$G$2:$G$46,"UK")</f>
        <v>16</v>
      </c>
      <c r="F106" s="2">
        <f>COUNTIFS('Relevant - In CRM valid'!$T$2:$T$4699,$A106,'Relevant - In CRM valid'!$G$2:$G$4699,"UK",'Relevant - In CRM valid'!$M$2:$M$4699,"Research")+COUNTIFS('Relevant - In CRM unknown'!$T$2:$T$253,$A106,'Relevant - In CRM unknown'!$G$2:$G$253,"UK",'Relevant - In CRM unknown'!$M$2:$M$253,"Research")+COUNTIFS('Relevant - IN NOW CRM valid'!$T$2:$T$2328,$A106,'Relevant - IN NOW CRM valid'!$G$2:$G$2328,"UK",'Relevant - IN NOW CRM valid'!$M$2:$M$2328,"Research")+COUNTIFS('Relevant - IN NOW CRM unknown'!$T$2:$T$1227,$A106,'Relevant - IN NOW CRM unknown'!$G$2:$G$1227,"UK",'Relevant - IN NOW CRM unknown'!$M$2:$M$1227,"Research")+COUNTIFS('Relevant - Not CRM not valid'!$T$2:$T$416,$A106,'Relevant - Not CRM not valid'!$G$2:$G$416,"UK",'Relevant - Not CRM not valid'!$M$2:$M$416,"Research")+COUNTIFS('Relevant - In CRM not valid'!$T$2:$T$46,$A106,'Relevant - In CRM not valid'!$G$2:$G$46,"UK",'Relevant - In CRM not valid'!$M$2:$M$46,"Research")</f>
        <v>15</v>
      </c>
      <c r="G106" s="2">
        <f>COUNTIFS('Relevant - In CRM valid'!$T$2:$T$4699,$A106,'Relevant - In CRM valid'!$G$2:$G$4699,"UK",'Relevant - In CRM valid'!$M$2:$M$4699,"Research",'Relevant - In CRM valid'!$R$2:$R$4699,"Senior")+COUNTIFS('Relevant - In CRM unknown'!$T$2:$T$253,$A106,'Relevant - In CRM unknown'!$G$2:$G$253,"UK",'Relevant - In CRM unknown'!$M$2:$M$253,"Research",'Relevant - In CRM unknown'!$R$2:$R$253,"Senior")+COUNTIFS('Relevant - IN NOW CRM valid'!$T$2:$T$2328,$A106,'Relevant - IN NOW CRM valid'!$G$2:$G$2328,"UK",'Relevant - IN NOW CRM valid'!$M$2:$M$2328,"Research",'Relevant - IN NOW CRM valid'!$R$2:$R$2328,"Senior")+COUNTIFS('Relevant - IN NOW CRM unknown'!$T$2:$T$1227,$A106,'Relevant - IN NOW CRM unknown'!$G$2:$G$1227,"UK",'Relevant - IN NOW CRM unknown'!$M$2:$M$1227,"Research",'Relevant - IN NOW CRM unknown'!$R$2:$R$1227,"Senior")+COUNTIFS('Relevant - Not CRM not valid'!$T$2:$T$416,$A106,'Relevant - Not CRM not valid'!$G$2:$G$416,"UK",'Relevant - Not CRM not valid'!$M$2:$M$416,"Research",'Relevant - Not CRM not valid'!$R$2:$R$416,"Senior")+COUNTIFS('Relevant - In CRM not valid'!$T$2:$T$46,$A106,'Relevant - In CRM not valid'!$G$2:$G$46,"UK",'Relevant - In CRM not valid'!$M$2:$M$46,"Research",'Relevant - In CRM not valid'!$R$2:$R$46,"Senior")</f>
        <v>7</v>
      </c>
      <c r="H106" s="2">
        <f>COUNTIFS('Relevant - In CRM valid'!$T$2:$T$4699,$A106,'Relevant - In CRM valid'!$G$2:$G$4699,"UK",'Relevant - In CRM valid'!$M$2:$M$4699,"Research",'Relevant - In CRM valid'!$R$2:$R$4699,"Operational")+COUNTIFS('Relevant - In CRM unknown'!$T$2:$T$253,$A106,'Relevant - In CRM unknown'!$G$2:$G$253,"UK",'Relevant - In CRM unknown'!$M$2:$M$253,"Research",'Relevant - In CRM unknown'!$R$2:$R$253,"Operational")+COUNTIFS('Relevant - IN NOW CRM valid'!$T$2:$T$2328,$A106,'Relevant - IN NOW CRM valid'!$G$2:$G$2328,"UK",'Relevant - IN NOW CRM valid'!$M$2:$M$2328,"Research",'Relevant - IN NOW CRM valid'!$R$2:$R$2328,"Operational")+COUNTIFS('Relevant - IN NOW CRM unknown'!$T$2:$T$1227,$A106,'Relevant - IN NOW CRM unknown'!$G$2:$G$1227,"UK",'Relevant - IN NOW CRM unknown'!$M$2:$M$1227,"Research",'Relevant - IN NOW CRM unknown'!$R$2:$R$1227,"Operational")+COUNTIFS('Relevant - Not CRM not valid'!$T$2:$T$416,$A106,'Relevant - Not CRM not valid'!$G$2:$G$416,"UK",'Relevant - Not CRM not valid'!$M$2:$M$416,"Research",'Relevant - Not CRM not valid'!$R$2:$R$416,"Operational")+COUNTIFS('Relevant - In CRM not valid'!$T$2:$T$46,$A106,'Relevant - In CRM not valid'!$G$2:$G$46,"UK",'Relevant - In CRM not valid'!$M$2:$M$46,"Research",'Relevant - In CRM not valid'!$R$2:$R$46,"Operational")</f>
        <v>8</v>
      </c>
      <c r="I106" s="2">
        <f>COUNTIFS('Relevant - In CRM valid'!$T$2:$T$4699,$A106,'Relevant - In CRM valid'!$G$2:$G$4699,"UK",'Relevant - In CRM valid'!$M$2:$M$4699,"Research",'Relevant - In CRM valid'!$R$2:$R$4699,"Academic")+COUNTIFS('Relevant - In CRM unknown'!$T$2:$T$253,$A106,'Relevant - In CRM unknown'!$G$2:$G$253,"UK",'Relevant - In CRM unknown'!$M$2:$M$253,"Research",'Relevant - In CRM unknown'!$R$2:$R$253,"Academic")+COUNTIFS('Relevant - IN NOW CRM valid'!$T$2:$T$2328,$A106,'Relevant - IN NOW CRM valid'!$G$2:$G$2328,"UK",'Relevant - IN NOW CRM valid'!$M$2:$M$2328,"Research",'Relevant - IN NOW CRM valid'!$R$2:$R$2328,"Academic")+COUNTIFS('Relevant - IN NOW CRM unknown'!$T$2:$T$1227,$A106,'Relevant - IN NOW CRM unknown'!$G$2:$G$1227,"UK",'Relevant - IN NOW CRM unknown'!$M$2:$M$1227,"Research",'Relevant - IN NOW CRM unknown'!$R$2:$R$1227,"Academic")+COUNTIFS('Relevant - Not CRM not valid'!$T$2:$T$416,$A106,'Relevant - Not CRM not valid'!$G$2:$G$416,"UK",'Relevant - Not CRM not valid'!$M$2:$M$416,"Research",'Relevant - Not CRM not valid'!$R$2:$R$416,"Academic")+COUNTIFS('Relevant - In CRM not valid'!$T$2:$T$46,$A106,'Relevant - In CRM not valid'!$G$2:$G$46,"UK",'Relevant - In CRM not valid'!$M$2:$M$46,"Research",'Relevant - In CRM not valid'!$R$2:$R$46,"Academic")</f>
        <v>0</v>
      </c>
      <c r="J106" s="2">
        <f>COUNTIFS('Relevant - In CRM valid'!$T$2:$T$4699,$A106,'Relevant - In CRM valid'!$G$2:$G$4699,"UK",'Relevant - In CRM valid'!$M$2:$M$4699,"Finance")+COUNTIFS('Relevant - In CRM unknown'!$T$2:$T$253,$A106,'Relevant - In CRM unknown'!$G$2:$G$253,"UK",'Relevant - In CRM unknown'!$M$2:$M$253,"Finance")+COUNTIFS('Relevant - IN NOW CRM valid'!$T$2:$T$2328,$A106,'Relevant - IN NOW CRM valid'!$G$2:$G$2328,"UK",'Relevant - IN NOW CRM valid'!$M$2:$M$2328,"Finance")+COUNTIFS('Relevant - IN NOW CRM unknown'!$T$2:$T$1227,$A106,'Relevant - IN NOW CRM unknown'!$G$2:$G$1227,"UK",'Relevant - IN NOW CRM unknown'!$M$2:$M$1227,"Finance")+COUNTIFS('Relevant - Not CRM not valid'!$T$2:$T$416,$A106,'Relevant - Not CRM not valid'!$G$2:$G$416,"UK",'Relevant - Not CRM not valid'!$M$2:$M$416,"Finance")+COUNTIFS('Relevant - In CRM not valid'!$T$2:$T$46,$A106,'Relevant - In CRM not valid'!$G$2:$G$46,"UK",'Relevant - In CRM not valid'!$M$2:$M$46,"Finance")</f>
        <v>0</v>
      </c>
      <c r="K106" s="2">
        <f>COUNTIFS('Relevant - In CRM valid'!$T$2:$T$4699,$A106,'Relevant - In CRM valid'!$G$2:$G$4699,"UK",'Relevant - In CRM valid'!$M$2:$M$4699,"IT/Systems")+COUNTIFS('Relevant - In CRM unknown'!$T$2:$T$253,$A106,'Relevant - In CRM unknown'!$G$2:$G$253,"UK",'Relevant - In CRM unknown'!$M$2:$M$253,"IT/Systems")+COUNTIFS('Relevant - IN NOW CRM valid'!$T$2:$T$2328,$A106,'Relevant - IN NOW CRM valid'!$G$2:$G$2328,"UK",'Relevant - IN NOW CRM valid'!$M$2:$M$2328,"IT/Systems")+COUNTIFS('Relevant - IN NOW CRM unknown'!$T$2:$T$1227,$A106,'Relevant - IN NOW CRM unknown'!$G$2:$G$1227,"UK",'Relevant - IN NOW CRM unknown'!$M$2:$M$1227,"IT/Systems")+COUNTIFS('Relevant - Not CRM not valid'!$T$2:$T$416,$A106,'Relevant - Not CRM not valid'!$G$2:$G$416,"UK",'Relevant - Not CRM not valid'!$M$2:$M$416,"IT/Systems")+COUNTIFS('Relevant - In CRM not valid'!$T$2:$T$46,$A106,'Relevant - In CRM not valid'!$G$2:$G$46,"UK",'Relevant - In CRM not valid'!$M$2:$M$46,"IT/Systems")</f>
        <v>1</v>
      </c>
      <c r="L106" s="2">
        <f>COUNTIFS('Relevant - In CRM valid'!$T$2:$T$4699,$A106,'Relevant - In CRM valid'!$G$2:$G$4699,"UK",'Relevant - In CRM valid'!$M$2:$M$4699,"")+COUNTIFS('Relevant - In CRM unknown'!$T$2:$T$253,$A106,'Relevant - In CRM unknown'!$G$2:$G$253,"UK",'Relevant - In CRM unknown'!$M$2:$M$253,"")+COUNTIFS('Relevant - IN NOW CRM valid'!$T$2:$T$2328,$A106,'Relevant - IN NOW CRM valid'!$G$2:$G$2328,"UK",'Relevant - IN NOW CRM valid'!$M$2:$M$2328,"")+COUNTIFS('Relevant - IN NOW CRM unknown'!$T$2:$T$1227,$A106,'Relevant - IN NOW CRM unknown'!$G$2:$G$1227,"UK",'Relevant - IN NOW CRM unknown'!$M$2:$M$1227,"")+COUNTIFS('Relevant - Not CRM not valid'!$T$2:$T$416,$A106,'Relevant - Not CRM not valid'!$G$2:$G$416,"UK",'Relevant - Not CRM not valid'!$M$2:$M$416,"")+COUNTIFS('Relevant - In CRM not valid'!$T$2:$T$46,$A106,'Relevant - In CRM not valid'!$G$2:$G$46,"UK",'Relevant - In CRM not valid'!$M$2:$M$46,"")</f>
        <v>0</v>
      </c>
      <c r="M106" s="2">
        <f t="shared" si="2"/>
        <v>2</v>
      </c>
      <c r="N106" s="2">
        <f>COUNTIFS('Relevant - In CRM valid'!$T$2:$T$4699,$A106,'Relevant - In CRM valid'!$G$2:$G$4699,"UK",'Relevant - In CRM valid'!$Q$2:$Q$4699,"valid")+COUNTIFS('Relevant - In CRM unknown'!$T$2:$T$253,$A106,'Relevant - In CRM unknown'!$G$2:$G$253,"UK",'Relevant - In CRM unknown'!$Q$2:$Q$253,"valid")+COUNTIFS('Relevant - IN NOW CRM valid'!$T$2:$T$2328,$A106,'Relevant - IN NOW CRM valid'!$G$2:$G$2328,"UK",'Relevant - IN NOW CRM valid'!$Q$2:$Q$2328,"valid")+COUNTIFS('Relevant - IN NOW CRM unknown'!$T$2:$T$1227,$A106,'Relevant - IN NOW CRM unknown'!$G$2:$G$1227,"UK",'Relevant - IN NOW CRM unknown'!$Q$2:$Q$1227,"valid")+COUNTIFS('Relevant - Not CRM not valid'!$T$2:$T$416,$A106,'Relevant - Not CRM not valid'!$G$2:$G$416,"UK",'Relevant - Not CRM not valid'!$Q$2:$Q$416,"valid")+COUNTIFS('Relevant - In CRM not valid'!$T$2:$T$46,$A106,'Relevant - In CRM not valid'!$G$2:$G$46,"UK",'Relevant - In CRM not valid'!$Q$2:$Q$46,"valid")</f>
        <v>14</v>
      </c>
      <c r="O106" s="2" t="str">
        <f t="shared" si="3"/>
        <v xml:space="preserve">Finance  </v>
      </c>
    </row>
    <row r="107" spans="1:15" ht="15" customHeight="1">
      <c r="A107" s="2" t="s">
        <v>313</v>
      </c>
      <c r="B107" s="2" t="s">
        <v>314</v>
      </c>
      <c r="C107" s="2" t="s">
        <v>95</v>
      </c>
      <c r="D107" s="2" t="str">
        <f>IFERROR(INDEX('UK Target Institutions'!$D$2:$D$727,MATCH($A107,'UK Target Institutions'!$A$2:$A$727,0)),"")</f>
        <v>Yes</v>
      </c>
      <c r="E107" s="2">
        <f>COUNTIFS('Relevant - In CRM valid'!$T$2:$T$4699,$A107,'Relevant - In CRM valid'!$G$2:$G$4699,"UK")+COUNTIFS('Relevant - In CRM unknown'!$T$2:$T$253,$A107,'Relevant - In CRM unknown'!$G$2:$G$253,"UK")+COUNTIFS('Relevant - IN NOW CRM valid'!$T$2:$T$2328,$A107,'Relevant - IN NOW CRM valid'!$G$2:$G$2328,"UK")+COUNTIFS('Relevant - IN NOW CRM unknown'!$T$2:$T$1227,$A107,'Relevant - IN NOW CRM unknown'!$G$2:$G$1227,"UK")+COUNTIFS('Relevant - Not CRM not valid'!$T$2:$T$416,$A107,'Relevant - Not CRM not valid'!$G$2:$G$416,"UK")+COUNTIFS('Relevant - In CRM not valid'!$T$2:$T$46,$A107,'Relevant - In CRM not valid'!$G$2:$G$46,"UK")</f>
        <v>16</v>
      </c>
      <c r="F107" s="2">
        <f>COUNTIFS('Relevant - In CRM valid'!$T$2:$T$4699,$A107,'Relevant - In CRM valid'!$G$2:$G$4699,"UK",'Relevant - In CRM valid'!$M$2:$M$4699,"Research")+COUNTIFS('Relevant - In CRM unknown'!$T$2:$T$253,$A107,'Relevant - In CRM unknown'!$G$2:$G$253,"UK",'Relevant - In CRM unknown'!$M$2:$M$253,"Research")+COUNTIFS('Relevant - IN NOW CRM valid'!$T$2:$T$2328,$A107,'Relevant - IN NOW CRM valid'!$G$2:$G$2328,"UK",'Relevant - IN NOW CRM valid'!$M$2:$M$2328,"Research")+COUNTIFS('Relevant - IN NOW CRM unknown'!$T$2:$T$1227,$A107,'Relevant - IN NOW CRM unknown'!$G$2:$G$1227,"UK",'Relevant - IN NOW CRM unknown'!$M$2:$M$1227,"Research")+COUNTIFS('Relevant - Not CRM not valid'!$T$2:$T$416,$A107,'Relevant - Not CRM not valid'!$G$2:$G$416,"UK",'Relevant - Not CRM not valid'!$M$2:$M$416,"Research")+COUNTIFS('Relevant - In CRM not valid'!$T$2:$T$46,$A107,'Relevant - In CRM not valid'!$G$2:$G$46,"UK",'Relevant - In CRM not valid'!$M$2:$M$46,"Research")</f>
        <v>10</v>
      </c>
      <c r="G107" s="2">
        <f>COUNTIFS('Relevant - In CRM valid'!$T$2:$T$4699,$A107,'Relevant - In CRM valid'!$G$2:$G$4699,"UK",'Relevant - In CRM valid'!$M$2:$M$4699,"Research",'Relevant - In CRM valid'!$R$2:$R$4699,"Senior")+COUNTIFS('Relevant - In CRM unknown'!$T$2:$T$253,$A107,'Relevant - In CRM unknown'!$G$2:$G$253,"UK",'Relevant - In CRM unknown'!$M$2:$M$253,"Research",'Relevant - In CRM unknown'!$R$2:$R$253,"Senior")+COUNTIFS('Relevant - IN NOW CRM valid'!$T$2:$T$2328,$A107,'Relevant - IN NOW CRM valid'!$G$2:$G$2328,"UK",'Relevant - IN NOW CRM valid'!$M$2:$M$2328,"Research",'Relevant - IN NOW CRM valid'!$R$2:$R$2328,"Senior")+COUNTIFS('Relevant - IN NOW CRM unknown'!$T$2:$T$1227,$A107,'Relevant - IN NOW CRM unknown'!$G$2:$G$1227,"UK",'Relevant - IN NOW CRM unknown'!$M$2:$M$1227,"Research",'Relevant - IN NOW CRM unknown'!$R$2:$R$1227,"Senior")+COUNTIFS('Relevant - Not CRM not valid'!$T$2:$T$416,$A107,'Relevant - Not CRM not valid'!$G$2:$G$416,"UK",'Relevant - Not CRM not valid'!$M$2:$M$416,"Research",'Relevant - Not CRM not valid'!$R$2:$R$416,"Senior")+COUNTIFS('Relevant - In CRM not valid'!$T$2:$T$46,$A107,'Relevant - In CRM not valid'!$G$2:$G$46,"UK",'Relevant - In CRM not valid'!$M$2:$M$46,"Research",'Relevant - In CRM not valid'!$R$2:$R$46,"Senior")</f>
        <v>9</v>
      </c>
      <c r="H107" s="2">
        <f>COUNTIFS('Relevant - In CRM valid'!$T$2:$T$4699,$A107,'Relevant - In CRM valid'!$G$2:$G$4699,"UK",'Relevant - In CRM valid'!$M$2:$M$4699,"Research",'Relevant - In CRM valid'!$R$2:$R$4699,"Operational")+COUNTIFS('Relevant - In CRM unknown'!$T$2:$T$253,$A107,'Relevant - In CRM unknown'!$G$2:$G$253,"UK",'Relevant - In CRM unknown'!$M$2:$M$253,"Research",'Relevant - In CRM unknown'!$R$2:$R$253,"Operational")+COUNTIFS('Relevant - IN NOW CRM valid'!$T$2:$T$2328,$A107,'Relevant - IN NOW CRM valid'!$G$2:$G$2328,"UK",'Relevant - IN NOW CRM valid'!$M$2:$M$2328,"Research",'Relevant - IN NOW CRM valid'!$R$2:$R$2328,"Operational")+COUNTIFS('Relevant - IN NOW CRM unknown'!$T$2:$T$1227,$A107,'Relevant - IN NOW CRM unknown'!$G$2:$G$1227,"UK",'Relevant - IN NOW CRM unknown'!$M$2:$M$1227,"Research",'Relevant - IN NOW CRM unknown'!$R$2:$R$1227,"Operational")+COUNTIFS('Relevant - Not CRM not valid'!$T$2:$T$416,$A107,'Relevant - Not CRM not valid'!$G$2:$G$416,"UK",'Relevant - Not CRM not valid'!$M$2:$M$416,"Research",'Relevant - Not CRM not valid'!$R$2:$R$416,"Operational")+COUNTIFS('Relevant - In CRM not valid'!$T$2:$T$46,$A107,'Relevant - In CRM not valid'!$G$2:$G$46,"UK",'Relevant - In CRM not valid'!$M$2:$M$46,"Research",'Relevant - In CRM not valid'!$R$2:$R$46,"Operational")</f>
        <v>0</v>
      </c>
      <c r="I107" s="2">
        <f>COUNTIFS('Relevant - In CRM valid'!$T$2:$T$4699,$A107,'Relevant - In CRM valid'!$G$2:$G$4699,"UK",'Relevant - In CRM valid'!$M$2:$M$4699,"Research",'Relevant - In CRM valid'!$R$2:$R$4699,"Academic")+COUNTIFS('Relevant - In CRM unknown'!$T$2:$T$253,$A107,'Relevant - In CRM unknown'!$G$2:$G$253,"UK",'Relevant - In CRM unknown'!$M$2:$M$253,"Research",'Relevant - In CRM unknown'!$R$2:$R$253,"Academic")+COUNTIFS('Relevant - IN NOW CRM valid'!$T$2:$T$2328,$A107,'Relevant - IN NOW CRM valid'!$G$2:$G$2328,"UK",'Relevant - IN NOW CRM valid'!$M$2:$M$2328,"Research",'Relevant - IN NOW CRM valid'!$R$2:$R$2328,"Academic")+COUNTIFS('Relevant - IN NOW CRM unknown'!$T$2:$T$1227,$A107,'Relevant - IN NOW CRM unknown'!$G$2:$G$1227,"UK",'Relevant - IN NOW CRM unknown'!$M$2:$M$1227,"Research",'Relevant - IN NOW CRM unknown'!$R$2:$R$1227,"Academic")+COUNTIFS('Relevant - Not CRM not valid'!$T$2:$T$416,$A107,'Relevant - Not CRM not valid'!$G$2:$G$416,"UK",'Relevant - Not CRM not valid'!$M$2:$M$416,"Research",'Relevant - Not CRM not valid'!$R$2:$R$416,"Academic")+COUNTIFS('Relevant - In CRM not valid'!$T$2:$T$46,$A107,'Relevant - In CRM not valid'!$G$2:$G$46,"UK",'Relevant - In CRM not valid'!$M$2:$M$46,"Research",'Relevant - In CRM not valid'!$R$2:$R$46,"Academic")</f>
        <v>1</v>
      </c>
      <c r="J107" s="2">
        <f>COUNTIFS('Relevant - In CRM valid'!$T$2:$T$4699,$A107,'Relevant - In CRM valid'!$G$2:$G$4699,"UK",'Relevant - In CRM valid'!$M$2:$M$4699,"Finance")+COUNTIFS('Relevant - In CRM unknown'!$T$2:$T$253,$A107,'Relevant - In CRM unknown'!$G$2:$G$253,"UK",'Relevant - In CRM unknown'!$M$2:$M$253,"Finance")+COUNTIFS('Relevant - IN NOW CRM valid'!$T$2:$T$2328,$A107,'Relevant - IN NOW CRM valid'!$G$2:$G$2328,"UK",'Relevant - IN NOW CRM valid'!$M$2:$M$2328,"Finance")+COUNTIFS('Relevant - IN NOW CRM unknown'!$T$2:$T$1227,$A107,'Relevant - IN NOW CRM unknown'!$G$2:$G$1227,"UK",'Relevant - IN NOW CRM unknown'!$M$2:$M$1227,"Finance")+COUNTIFS('Relevant - Not CRM not valid'!$T$2:$T$416,$A107,'Relevant - Not CRM not valid'!$G$2:$G$416,"UK",'Relevant - Not CRM not valid'!$M$2:$M$416,"Finance")+COUNTIFS('Relevant - In CRM not valid'!$T$2:$T$46,$A107,'Relevant - In CRM not valid'!$G$2:$G$46,"UK",'Relevant - In CRM not valid'!$M$2:$M$46,"Finance")</f>
        <v>3</v>
      </c>
      <c r="K107" s="2">
        <f>COUNTIFS('Relevant - In CRM valid'!$T$2:$T$4699,$A107,'Relevant - In CRM valid'!$G$2:$G$4699,"UK",'Relevant - In CRM valid'!$M$2:$M$4699,"IT/Systems")+COUNTIFS('Relevant - In CRM unknown'!$T$2:$T$253,$A107,'Relevant - In CRM unknown'!$G$2:$G$253,"UK",'Relevant - In CRM unknown'!$M$2:$M$253,"IT/Systems")+COUNTIFS('Relevant - IN NOW CRM valid'!$T$2:$T$2328,$A107,'Relevant - IN NOW CRM valid'!$G$2:$G$2328,"UK",'Relevant - IN NOW CRM valid'!$M$2:$M$2328,"IT/Systems")+COUNTIFS('Relevant - IN NOW CRM unknown'!$T$2:$T$1227,$A107,'Relevant - IN NOW CRM unknown'!$G$2:$G$1227,"UK",'Relevant - IN NOW CRM unknown'!$M$2:$M$1227,"IT/Systems")+COUNTIFS('Relevant - Not CRM not valid'!$T$2:$T$416,$A107,'Relevant - Not CRM not valid'!$G$2:$G$416,"UK",'Relevant - Not CRM not valid'!$M$2:$M$416,"IT/Systems")+COUNTIFS('Relevant - In CRM not valid'!$T$2:$T$46,$A107,'Relevant - In CRM not valid'!$G$2:$G$46,"UK",'Relevant - In CRM not valid'!$M$2:$M$46,"IT/Systems")</f>
        <v>1</v>
      </c>
      <c r="L107" s="2">
        <f>COUNTIFS('Relevant - In CRM valid'!$T$2:$T$4699,$A107,'Relevant - In CRM valid'!$G$2:$G$4699,"UK",'Relevant - In CRM valid'!$M$2:$M$4699,"")+COUNTIFS('Relevant - In CRM unknown'!$T$2:$T$253,$A107,'Relevant - In CRM unknown'!$G$2:$G$253,"UK",'Relevant - In CRM unknown'!$M$2:$M$253,"")+COUNTIFS('Relevant - IN NOW CRM valid'!$T$2:$T$2328,$A107,'Relevant - IN NOW CRM valid'!$G$2:$G$2328,"UK",'Relevant - IN NOW CRM valid'!$M$2:$M$2328,"")+COUNTIFS('Relevant - IN NOW CRM unknown'!$T$2:$T$1227,$A107,'Relevant - IN NOW CRM unknown'!$G$2:$G$1227,"UK",'Relevant - IN NOW CRM unknown'!$M$2:$M$1227,"")+COUNTIFS('Relevant - Not CRM not valid'!$T$2:$T$416,$A107,'Relevant - Not CRM not valid'!$G$2:$G$416,"UK",'Relevant - Not CRM not valid'!$M$2:$M$416,"")+COUNTIFS('Relevant - In CRM not valid'!$T$2:$T$46,$A107,'Relevant - In CRM not valid'!$G$2:$G$46,"UK",'Relevant - In CRM not valid'!$M$2:$M$46,"")</f>
        <v>0</v>
      </c>
      <c r="M107" s="2">
        <f t="shared" si="2"/>
        <v>3</v>
      </c>
      <c r="N107" s="2">
        <f>COUNTIFS('Relevant - In CRM valid'!$T$2:$T$4699,$A107,'Relevant - In CRM valid'!$G$2:$G$4699,"UK",'Relevant - In CRM valid'!$Q$2:$Q$4699,"valid")+COUNTIFS('Relevant - In CRM unknown'!$T$2:$T$253,$A107,'Relevant - In CRM unknown'!$G$2:$G$253,"UK",'Relevant - In CRM unknown'!$Q$2:$Q$253,"valid")+COUNTIFS('Relevant - IN NOW CRM valid'!$T$2:$T$2328,$A107,'Relevant - IN NOW CRM valid'!$G$2:$G$2328,"UK",'Relevant - IN NOW CRM valid'!$Q$2:$Q$2328,"valid")+COUNTIFS('Relevant - IN NOW CRM unknown'!$T$2:$T$1227,$A107,'Relevant - IN NOW CRM unknown'!$G$2:$G$1227,"UK",'Relevant - IN NOW CRM unknown'!$Q$2:$Q$1227,"valid")+COUNTIFS('Relevant - Not CRM not valid'!$T$2:$T$416,$A107,'Relevant - Not CRM not valid'!$G$2:$G$416,"UK",'Relevant - Not CRM not valid'!$Q$2:$Q$416,"valid")+COUNTIFS('Relevant - In CRM not valid'!$T$2:$T$46,$A107,'Relevant - In CRM not valid'!$G$2:$G$46,"UK",'Relevant - In CRM not valid'!$Q$2:$Q$46,"valid")</f>
        <v>16</v>
      </c>
      <c r="O107" s="2" t="str">
        <f t="shared" si="3"/>
        <v/>
      </c>
    </row>
    <row r="108" spans="1:15" ht="15" customHeight="1">
      <c r="A108" s="2" t="s">
        <v>315</v>
      </c>
      <c r="B108" s="2" t="s">
        <v>316</v>
      </c>
      <c r="C108" s="2" t="s">
        <v>95</v>
      </c>
      <c r="D108" s="2" t="str">
        <f>IFERROR(INDEX('UK Target Institutions'!$D$2:$D$727,MATCH($A108,'UK Target Institutions'!$A$2:$A$727,0)),"")</f>
        <v>Yes</v>
      </c>
      <c r="E108" s="2">
        <f>COUNTIFS('Relevant - In CRM valid'!$T$2:$T$4699,$A108,'Relevant - In CRM valid'!$G$2:$G$4699,"UK")+COUNTIFS('Relevant - In CRM unknown'!$T$2:$T$253,$A108,'Relevant - In CRM unknown'!$G$2:$G$253,"UK")+COUNTIFS('Relevant - IN NOW CRM valid'!$T$2:$T$2328,$A108,'Relevant - IN NOW CRM valid'!$G$2:$G$2328,"UK")+COUNTIFS('Relevant - IN NOW CRM unknown'!$T$2:$T$1227,$A108,'Relevant - IN NOW CRM unknown'!$G$2:$G$1227,"UK")+COUNTIFS('Relevant - Not CRM not valid'!$T$2:$T$416,$A108,'Relevant - Not CRM not valid'!$G$2:$G$416,"UK")+COUNTIFS('Relevant - In CRM not valid'!$T$2:$T$46,$A108,'Relevant - In CRM not valid'!$G$2:$G$46,"UK")</f>
        <v>16</v>
      </c>
      <c r="F108" s="2">
        <f>COUNTIFS('Relevant - In CRM valid'!$T$2:$T$4699,$A108,'Relevant - In CRM valid'!$G$2:$G$4699,"UK",'Relevant - In CRM valid'!$M$2:$M$4699,"Research")+COUNTIFS('Relevant - In CRM unknown'!$T$2:$T$253,$A108,'Relevant - In CRM unknown'!$G$2:$G$253,"UK",'Relevant - In CRM unknown'!$M$2:$M$253,"Research")+COUNTIFS('Relevant - IN NOW CRM valid'!$T$2:$T$2328,$A108,'Relevant - IN NOW CRM valid'!$G$2:$G$2328,"UK",'Relevant - IN NOW CRM valid'!$M$2:$M$2328,"Research")+COUNTIFS('Relevant - IN NOW CRM unknown'!$T$2:$T$1227,$A108,'Relevant - IN NOW CRM unknown'!$G$2:$G$1227,"UK",'Relevant - IN NOW CRM unknown'!$M$2:$M$1227,"Research")+COUNTIFS('Relevant - Not CRM not valid'!$T$2:$T$416,$A108,'Relevant - Not CRM not valid'!$G$2:$G$416,"UK",'Relevant - Not CRM not valid'!$M$2:$M$416,"Research")+COUNTIFS('Relevant - In CRM not valid'!$T$2:$T$46,$A108,'Relevant - In CRM not valid'!$G$2:$G$46,"UK",'Relevant - In CRM not valid'!$M$2:$M$46,"Research")</f>
        <v>14</v>
      </c>
      <c r="G108" s="2">
        <f>COUNTIFS('Relevant - In CRM valid'!$T$2:$T$4699,$A108,'Relevant - In CRM valid'!$G$2:$G$4699,"UK",'Relevant - In CRM valid'!$M$2:$M$4699,"Research",'Relevant - In CRM valid'!$R$2:$R$4699,"Senior")+COUNTIFS('Relevant - In CRM unknown'!$T$2:$T$253,$A108,'Relevant - In CRM unknown'!$G$2:$G$253,"UK",'Relevant - In CRM unknown'!$M$2:$M$253,"Research",'Relevant - In CRM unknown'!$R$2:$R$253,"Senior")+COUNTIFS('Relevant - IN NOW CRM valid'!$T$2:$T$2328,$A108,'Relevant - IN NOW CRM valid'!$G$2:$G$2328,"UK",'Relevant - IN NOW CRM valid'!$M$2:$M$2328,"Research",'Relevant - IN NOW CRM valid'!$R$2:$R$2328,"Senior")+COUNTIFS('Relevant - IN NOW CRM unknown'!$T$2:$T$1227,$A108,'Relevant - IN NOW CRM unknown'!$G$2:$G$1227,"UK",'Relevant - IN NOW CRM unknown'!$M$2:$M$1227,"Research",'Relevant - IN NOW CRM unknown'!$R$2:$R$1227,"Senior")+COUNTIFS('Relevant - Not CRM not valid'!$T$2:$T$416,$A108,'Relevant - Not CRM not valid'!$G$2:$G$416,"UK",'Relevant - Not CRM not valid'!$M$2:$M$416,"Research",'Relevant - Not CRM not valid'!$R$2:$R$416,"Senior")+COUNTIFS('Relevant - In CRM not valid'!$T$2:$T$46,$A108,'Relevant - In CRM not valid'!$G$2:$G$46,"UK",'Relevant - In CRM not valid'!$M$2:$M$46,"Research",'Relevant - In CRM not valid'!$R$2:$R$46,"Senior")</f>
        <v>3</v>
      </c>
      <c r="H108" s="2">
        <f>COUNTIFS('Relevant - In CRM valid'!$T$2:$T$4699,$A108,'Relevant - In CRM valid'!$G$2:$G$4699,"UK",'Relevant - In CRM valid'!$M$2:$M$4699,"Research",'Relevant - In CRM valid'!$R$2:$R$4699,"Operational")+COUNTIFS('Relevant - In CRM unknown'!$T$2:$T$253,$A108,'Relevant - In CRM unknown'!$G$2:$G$253,"UK",'Relevant - In CRM unknown'!$M$2:$M$253,"Research",'Relevant - In CRM unknown'!$R$2:$R$253,"Operational")+COUNTIFS('Relevant - IN NOW CRM valid'!$T$2:$T$2328,$A108,'Relevant - IN NOW CRM valid'!$G$2:$G$2328,"UK",'Relevant - IN NOW CRM valid'!$M$2:$M$2328,"Research",'Relevant - IN NOW CRM valid'!$R$2:$R$2328,"Operational")+COUNTIFS('Relevant - IN NOW CRM unknown'!$T$2:$T$1227,$A108,'Relevant - IN NOW CRM unknown'!$G$2:$G$1227,"UK",'Relevant - IN NOW CRM unknown'!$M$2:$M$1227,"Research",'Relevant - IN NOW CRM unknown'!$R$2:$R$1227,"Operational")+COUNTIFS('Relevant - Not CRM not valid'!$T$2:$T$416,$A108,'Relevant - Not CRM not valid'!$G$2:$G$416,"UK",'Relevant - Not CRM not valid'!$M$2:$M$416,"Research",'Relevant - Not CRM not valid'!$R$2:$R$416,"Operational")+COUNTIFS('Relevant - In CRM not valid'!$T$2:$T$46,$A108,'Relevant - In CRM not valid'!$G$2:$G$46,"UK",'Relevant - In CRM not valid'!$M$2:$M$46,"Research",'Relevant - In CRM not valid'!$R$2:$R$46,"Operational")</f>
        <v>11</v>
      </c>
      <c r="I108" s="2">
        <f>COUNTIFS('Relevant - In CRM valid'!$T$2:$T$4699,$A108,'Relevant - In CRM valid'!$G$2:$G$4699,"UK",'Relevant - In CRM valid'!$M$2:$M$4699,"Research",'Relevant - In CRM valid'!$R$2:$R$4699,"Academic")+COUNTIFS('Relevant - In CRM unknown'!$T$2:$T$253,$A108,'Relevant - In CRM unknown'!$G$2:$G$253,"UK",'Relevant - In CRM unknown'!$M$2:$M$253,"Research",'Relevant - In CRM unknown'!$R$2:$R$253,"Academic")+COUNTIFS('Relevant - IN NOW CRM valid'!$T$2:$T$2328,$A108,'Relevant - IN NOW CRM valid'!$G$2:$G$2328,"UK",'Relevant - IN NOW CRM valid'!$M$2:$M$2328,"Research",'Relevant - IN NOW CRM valid'!$R$2:$R$2328,"Academic")+COUNTIFS('Relevant - IN NOW CRM unknown'!$T$2:$T$1227,$A108,'Relevant - IN NOW CRM unknown'!$G$2:$G$1227,"UK",'Relevant - IN NOW CRM unknown'!$M$2:$M$1227,"Research",'Relevant - IN NOW CRM unknown'!$R$2:$R$1227,"Academic")+COUNTIFS('Relevant - Not CRM not valid'!$T$2:$T$416,$A108,'Relevant - Not CRM not valid'!$G$2:$G$416,"UK",'Relevant - Not CRM not valid'!$M$2:$M$416,"Research",'Relevant - Not CRM not valid'!$R$2:$R$416,"Academic")+COUNTIFS('Relevant - In CRM not valid'!$T$2:$T$46,$A108,'Relevant - In CRM not valid'!$G$2:$G$46,"UK",'Relevant - In CRM not valid'!$M$2:$M$46,"Research",'Relevant - In CRM not valid'!$R$2:$R$46,"Academic")</f>
        <v>0</v>
      </c>
      <c r="J108" s="2">
        <f>COUNTIFS('Relevant - In CRM valid'!$T$2:$T$4699,$A108,'Relevant - In CRM valid'!$G$2:$G$4699,"UK",'Relevant - In CRM valid'!$M$2:$M$4699,"Finance")+COUNTIFS('Relevant - In CRM unknown'!$T$2:$T$253,$A108,'Relevant - In CRM unknown'!$G$2:$G$253,"UK",'Relevant - In CRM unknown'!$M$2:$M$253,"Finance")+COUNTIFS('Relevant - IN NOW CRM valid'!$T$2:$T$2328,$A108,'Relevant - IN NOW CRM valid'!$G$2:$G$2328,"UK",'Relevant - IN NOW CRM valid'!$M$2:$M$2328,"Finance")+COUNTIFS('Relevant - IN NOW CRM unknown'!$T$2:$T$1227,$A108,'Relevant - IN NOW CRM unknown'!$G$2:$G$1227,"UK",'Relevant - IN NOW CRM unknown'!$M$2:$M$1227,"Finance")+COUNTIFS('Relevant - Not CRM not valid'!$T$2:$T$416,$A108,'Relevant - Not CRM not valid'!$G$2:$G$416,"UK",'Relevant - Not CRM not valid'!$M$2:$M$416,"Finance")+COUNTIFS('Relevant - In CRM not valid'!$T$2:$T$46,$A108,'Relevant - In CRM not valid'!$G$2:$G$46,"UK",'Relevant - In CRM not valid'!$M$2:$M$46,"Finance")</f>
        <v>1</v>
      </c>
      <c r="K108" s="2">
        <f>COUNTIFS('Relevant - In CRM valid'!$T$2:$T$4699,$A108,'Relevant - In CRM valid'!$G$2:$G$4699,"UK",'Relevant - In CRM valid'!$M$2:$M$4699,"IT/Systems")+COUNTIFS('Relevant - In CRM unknown'!$T$2:$T$253,$A108,'Relevant - In CRM unknown'!$G$2:$G$253,"UK",'Relevant - In CRM unknown'!$M$2:$M$253,"IT/Systems")+COUNTIFS('Relevant - IN NOW CRM valid'!$T$2:$T$2328,$A108,'Relevant - IN NOW CRM valid'!$G$2:$G$2328,"UK",'Relevant - IN NOW CRM valid'!$M$2:$M$2328,"IT/Systems")+COUNTIFS('Relevant - IN NOW CRM unknown'!$T$2:$T$1227,$A108,'Relevant - IN NOW CRM unknown'!$G$2:$G$1227,"UK",'Relevant - IN NOW CRM unknown'!$M$2:$M$1227,"IT/Systems")+COUNTIFS('Relevant - Not CRM not valid'!$T$2:$T$416,$A108,'Relevant - Not CRM not valid'!$G$2:$G$416,"UK",'Relevant - Not CRM not valid'!$M$2:$M$416,"IT/Systems")+COUNTIFS('Relevant - In CRM not valid'!$T$2:$T$46,$A108,'Relevant - In CRM not valid'!$G$2:$G$46,"UK",'Relevant - In CRM not valid'!$M$2:$M$46,"IT/Systems")</f>
        <v>1</v>
      </c>
      <c r="L108" s="2">
        <f>COUNTIFS('Relevant - In CRM valid'!$T$2:$T$4699,$A108,'Relevant - In CRM valid'!$G$2:$G$4699,"UK",'Relevant - In CRM valid'!$M$2:$M$4699,"")+COUNTIFS('Relevant - In CRM unknown'!$T$2:$T$253,$A108,'Relevant - In CRM unknown'!$G$2:$G$253,"UK",'Relevant - In CRM unknown'!$M$2:$M$253,"")+COUNTIFS('Relevant - IN NOW CRM valid'!$T$2:$T$2328,$A108,'Relevant - IN NOW CRM valid'!$G$2:$G$2328,"UK",'Relevant - IN NOW CRM valid'!$M$2:$M$2328,"")+COUNTIFS('Relevant - IN NOW CRM unknown'!$T$2:$T$1227,$A108,'Relevant - IN NOW CRM unknown'!$G$2:$G$1227,"UK",'Relevant - IN NOW CRM unknown'!$M$2:$M$1227,"")+COUNTIFS('Relevant - Not CRM not valid'!$T$2:$T$416,$A108,'Relevant - Not CRM not valid'!$G$2:$G$416,"UK",'Relevant - Not CRM not valid'!$M$2:$M$416,"")+COUNTIFS('Relevant - In CRM not valid'!$T$2:$T$46,$A108,'Relevant - In CRM not valid'!$G$2:$G$46,"UK",'Relevant - In CRM not valid'!$M$2:$M$46,"")</f>
        <v>0</v>
      </c>
      <c r="M108" s="2">
        <f t="shared" si="2"/>
        <v>3</v>
      </c>
      <c r="N108" s="2">
        <f>COUNTIFS('Relevant - In CRM valid'!$T$2:$T$4699,$A108,'Relevant - In CRM valid'!$G$2:$G$4699,"UK",'Relevant - In CRM valid'!$Q$2:$Q$4699,"valid")+COUNTIFS('Relevant - In CRM unknown'!$T$2:$T$253,$A108,'Relevant - In CRM unknown'!$G$2:$G$253,"UK",'Relevant - In CRM unknown'!$Q$2:$Q$253,"valid")+COUNTIFS('Relevant - IN NOW CRM valid'!$T$2:$T$2328,$A108,'Relevant - IN NOW CRM valid'!$G$2:$G$2328,"UK",'Relevant - IN NOW CRM valid'!$Q$2:$Q$2328,"valid")+COUNTIFS('Relevant - IN NOW CRM unknown'!$T$2:$T$1227,$A108,'Relevant - IN NOW CRM unknown'!$G$2:$G$1227,"UK",'Relevant - IN NOW CRM unknown'!$Q$2:$Q$1227,"valid")+COUNTIFS('Relevant - Not CRM not valid'!$T$2:$T$416,$A108,'Relevant - Not CRM not valid'!$G$2:$G$416,"UK",'Relevant - Not CRM not valid'!$Q$2:$Q$416,"valid")+COUNTIFS('Relevant - In CRM not valid'!$T$2:$T$46,$A108,'Relevant - In CRM not valid'!$G$2:$G$46,"UK",'Relevant - In CRM not valid'!$Q$2:$Q$46,"valid")</f>
        <v>14</v>
      </c>
      <c r="O108" s="2" t="str">
        <f t="shared" si="3"/>
        <v/>
      </c>
    </row>
    <row r="109" spans="1:15" ht="15" customHeight="1">
      <c r="A109" s="2" t="s">
        <v>317</v>
      </c>
      <c r="B109" s="2" t="s">
        <v>318</v>
      </c>
      <c r="C109" s="2" t="s">
        <v>95</v>
      </c>
      <c r="D109" s="2" t="str">
        <f>IFERROR(INDEX('UK Target Institutions'!$D$2:$D$727,MATCH($A109,'UK Target Institutions'!$A$2:$A$727,0)),"")</f>
        <v>Yes</v>
      </c>
      <c r="E109" s="2">
        <f>COUNTIFS('Relevant - In CRM valid'!$T$2:$T$4699,$A109,'Relevant - In CRM valid'!$G$2:$G$4699,"UK")+COUNTIFS('Relevant - In CRM unknown'!$T$2:$T$253,$A109,'Relevant - In CRM unknown'!$G$2:$G$253,"UK")+COUNTIFS('Relevant - IN NOW CRM valid'!$T$2:$T$2328,$A109,'Relevant - IN NOW CRM valid'!$G$2:$G$2328,"UK")+COUNTIFS('Relevant - IN NOW CRM unknown'!$T$2:$T$1227,$A109,'Relevant - IN NOW CRM unknown'!$G$2:$G$1227,"UK")+COUNTIFS('Relevant - Not CRM not valid'!$T$2:$T$416,$A109,'Relevant - Not CRM not valid'!$G$2:$G$416,"UK")+COUNTIFS('Relevant - In CRM not valid'!$T$2:$T$46,$A109,'Relevant - In CRM not valid'!$G$2:$G$46,"UK")</f>
        <v>16</v>
      </c>
      <c r="F109" s="2">
        <f>COUNTIFS('Relevant - In CRM valid'!$T$2:$T$4699,$A109,'Relevant - In CRM valid'!$G$2:$G$4699,"UK",'Relevant - In CRM valid'!$M$2:$M$4699,"Research")+COUNTIFS('Relevant - In CRM unknown'!$T$2:$T$253,$A109,'Relevant - In CRM unknown'!$G$2:$G$253,"UK",'Relevant - In CRM unknown'!$M$2:$M$253,"Research")+COUNTIFS('Relevant - IN NOW CRM valid'!$T$2:$T$2328,$A109,'Relevant - IN NOW CRM valid'!$G$2:$G$2328,"UK",'Relevant - IN NOW CRM valid'!$M$2:$M$2328,"Research")+COUNTIFS('Relevant - IN NOW CRM unknown'!$T$2:$T$1227,$A109,'Relevant - IN NOW CRM unknown'!$G$2:$G$1227,"UK",'Relevant - IN NOW CRM unknown'!$M$2:$M$1227,"Research")+COUNTIFS('Relevant - Not CRM not valid'!$T$2:$T$416,$A109,'Relevant - Not CRM not valid'!$G$2:$G$416,"UK",'Relevant - Not CRM not valid'!$M$2:$M$416,"Research")+COUNTIFS('Relevant - In CRM not valid'!$T$2:$T$46,$A109,'Relevant - In CRM not valid'!$G$2:$G$46,"UK",'Relevant - In CRM not valid'!$M$2:$M$46,"Research")</f>
        <v>8</v>
      </c>
      <c r="G109" s="2">
        <f>COUNTIFS('Relevant - In CRM valid'!$T$2:$T$4699,$A109,'Relevant - In CRM valid'!$G$2:$G$4699,"UK",'Relevant - In CRM valid'!$M$2:$M$4699,"Research",'Relevant - In CRM valid'!$R$2:$R$4699,"Senior")+COUNTIFS('Relevant - In CRM unknown'!$T$2:$T$253,$A109,'Relevant - In CRM unknown'!$G$2:$G$253,"UK",'Relevant - In CRM unknown'!$M$2:$M$253,"Research",'Relevant - In CRM unknown'!$R$2:$R$253,"Senior")+COUNTIFS('Relevant - IN NOW CRM valid'!$T$2:$T$2328,$A109,'Relevant - IN NOW CRM valid'!$G$2:$G$2328,"UK",'Relevant - IN NOW CRM valid'!$M$2:$M$2328,"Research",'Relevant - IN NOW CRM valid'!$R$2:$R$2328,"Senior")+COUNTIFS('Relevant - IN NOW CRM unknown'!$T$2:$T$1227,$A109,'Relevant - IN NOW CRM unknown'!$G$2:$G$1227,"UK",'Relevant - IN NOW CRM unknown'!$M$2:$M$1227,"Research",'Relevant - IN NOW CRM unknown'!$R$2:$R$1227,"Senior")+COUNTIFS('Relevant - Not CRM not valid'!$T$2:$T$416,$A109,'Relevant - Not CRM not valid'!$G$2:$G$416,"UK",'Relevant - Not CRM not valid'!$M$2:$M$416,"Research",'Relevant - Not CRM not valid'!$R$2:$R$416,"Senior")+COUNTIFS('Relevant - In CRM not valid'!$T$2:$T$46,$A109,'Relevant - In CRM not valid'!$G$2:$G$46,"UK",'Relevant - In CRM not valid'!$M$2:$M$46,"Research",'Relevant - In CRM not valid'!$R$2:$R$46,"Senior")</f>
        <v>3</v>
      </c>
      <c r="H109" s="2">
        <f>COUNTIFS('Relevant - In CRM valid'!$T$2:$T$4699,$A109,'Relevant - In CRM valid'!$G$2:$G$4699,"UK",'Relevant - In CRM valid'!$M$2:$M$4699,"Research",'Relevant - In CRM valid'!$R$2:$R$4699,"Operational")+COUNTIFS('Relevant - In CRM unknown'!$T$2:$T$253,$A109,'Relevant - In CRM unknown'!$G$2:$G$253,"UK",'Relevant - In CRM unknown'!$M$2:$M$253,"Research",'Relevant - In CRM unknown'!$R$2:$R$253,"Operational")+COUNTIFS('Relevant - IN NOW CRM valid'!$T$2:$T$2328,$A109,'Relevant - IN NOW CRM valid'!$G$2:$G$2328,"UK",'Relevant - IN NOW CRM valid'!$M$2:$M$2328,"Research",'Relevant - IN NOW CRM valid'!$R$2:$R$2328,"Operational")+COUNTIFS('Relevant - IN NOW CRM unknown'!$T$2:$T$1227,$A109,'Relevant - IN NOW CRM unknown'!$G$2:$G$1227,"UK",'Relevant - IN NOW CRM unknown'!$M$2:$M$1227,"Research",'Relevant - IN NOW CRM unknown'!$R$2:$R$1227,"Operational")+COUNTIFS('Relevant - Not CRM not valid'!$T$2:$T$416,$A109,'Relevant - Not CRM not valid'!$G$2:$G$416,"UK",'Relevant - Not CRM not valid'!$M$2:$M$416,"Research",'Relevant - Not CRM not valid'!$R$2:$R$416,"Operational")+COUNTIFS('Relevant - In CRM not valid'!$T$2:$T$46,$A109,'Relevant - In CRM not valid'!$G$2:$G$46,"UK",'Relevant - In CRM not valid'!$M$2:$M$46,"Research",'Relevant - In CRM not valid'!$R$2:$R$46,"Operational")</f>
        <v>4</v>
      </c>
      <c r="I109" s="2">
        <f>COUNTIFS('Relevant - In CRM valid'!$T$2:$T$4699,$A109,'Relevant - In CRM valid'!$G$2:$G$4699,"UK",'Relevant - In CRM valid'!$M$2:$M$4699,"Research",'Relevant - In CRM valid'!$R$2:$R$4699,"Academic")+COUNTIFS('Relevant - In CRM unknown'!$T$2:$T$253,$A109,'Relevant - In CRM unknown'!$G$2:$G$253,"UK",'Relevant - In CRM unknown'!$M$2:$M$253,"Research",'Relevant - In CRM unknown'!$R$2:$R$253,"Academic")+COUNTIFS('Relevant - IN NOW CRM valid'!$T$2:$T$2328,$A109,'Relevant - IN NOW CRM valid'!$G$2:$G$2328,"UK",'Relevant - IN NOW CRM valid'!$M$2:$M$2328,"Research",'Relevant - IN NOW CRM valid'!$R$2:$R$2328,"Academic")+COUNTIFS('Relevant - IN NOW CRM unknown'!$T$2:$T$1227,$A109,'Relevant - IN NOW CRM unknown'!$G$2:$G$1227,"UK",'Relevant - IN NOW CRM unknown'!$M$2:$M$1227,"Research",'Relevant - IN NOW CRM unknown'!$R$2:$R$1227,"Academic")+COUNTIFS('Relevant - Not CRM not valid'!$T$2:$T$416,$A109,'Relevant - Not CRM not valid'!$G$2:$G$416,"UK",'Relevant - Not CRM not valid'!$M$2:$M$416,"Research",'Relevant - Not CRM not valid'!$R$2:$R$416,"Academic")+COUNTIFS('Relevant - In CRM not valid'!$T$2:$T$46,$A109,'Relevant - In CRM not valid'!$G$2:$G$46,"UK",'Relevant - In CRM not valid'!$M$2:$M$46,"Research",'Relevant - In CRM not valid'!$R$2:$R$46,"Academic")</f>
        <v>1</v>
      </c>
      <c r="J109" s="2">
        <f>COUNTIFS('Relevant - In CRM valid'!$T$2:$T$4699,$A109,'Relevant - In CRM valid'!$G$2:$G$4699,"UK",'Relevant - In CRM valid'!$M$2:$M$4699,"Finance")+COUNTIFS('Relevant - In CRM unknown'!$T$2:$T$253,$A109,'Relevant - In CRM unknown'!$G$2:$G$253,"UK",'Relevant - In CRM unknown'!$M$2:$M$253,"Finance")+COUNTIFS('Relevant - IN NOW CRM valid'!$T$2:$T$2328,$A109,'Relevant - IN NOW CRM valid'!$G$2:$G$2328,"UK",'Relevant - IN NOW CRM valid'!$M$2:$M$2328,"Finance")+COUNTIFS('Relevant - IN NOW CRM unknown'!$T$2:$T$1227,$A109,'Relevant - IN NOW CRM unknown'!$G$2:$G$1227,"UK",'Relevant - IN NOW CRM unknown'!$M$2:$M$1227,"Finance")+COUNTIFS('Relevant - Not CRM not valid'!$T$2:$T$416,$A109,'Relevant - Not CRM not valid'!$G$2:$G$416,"UK",'Relevant - Not CRM not valid'!$M$2:$M$416,"Finance")+COUNTIFS('Relevant - In CRM not valid'!$T$2:$T$46,$A109,'Relevant - In CRM not valid'!$G$2:$G$46,"UK",'Relevant - In CRM not valid'!$M$2:$M$46,"Finance")</f>
        <v>4</v>
      </c>
      <c r="K109" s="2">
        <f>COUNTIFS('Relevant - In CRM valid'!$T$2:$T$4699,$A109,'Relevant - In CRM valid'!$G$2:$G$4699,"UK",'Relevant - In CRM valid'!$M$2:$M$4699,"IT/Systems")+COUNTIFS('Relevant - In CRM unknown'!$T$2:$T$253,$A109,'Relevant - In CRM unknown'!$G$2:$G$253,"UK",'Relevant - In CRM unknown'!$M$2:$M$253,"IT/Systems")+COUNTIFS('Relevant - IN NOW CRM valid'!$T$2:$T$2328,$A109,'Relevant - IN NOW CRM valid'!$G$2:$G$2328,"UK",'Relevant - IN NOW CRM valid'!$M$2:$M$2328,"IT/Systems")+COUNTIFS('Relevant - IN NOW CRM unknown'!$T$2:$T$1227,$A109,'Relevant - IN NOW CRM unknown'!$G$2:$G$1227,"UK",'Relevant - IN NOW CRM unknown'!$M$2:$M$1227,"IT/Systems")+COUNTIFS('Relevant - Not CRM not valid'!$T$2:$T$416,$A109,'Relevant - Not CRM not valid'!$G$2:$G$416,"UK",'Relevant - Not CRM not valid'!$M$2:$M$416,"IT/Systems")+COUNTIFS('Relevant - In CRM not valid'!$T$2:$T$46,$A109,'Relevant - In CRM not valid'!$G$2:$G$46,"UK",'Relevant - In CRM not valid'!$M$2:$M$46,"IT/Systems")</f>
        <v>3</v>
      </c>
      <c r="L109" s="2">
        <f>COUNTIFS('Relevant - In CRM valid'!$T$2:$T$4699,$A109,'Relevant - In CRM valid'!$G$2:$G$4699,"UK",'Relevant - In CRM valid'!$M$2:$M$4699,"")+COUNTIFS('Relevant - In CRM unknown'!$T$2:$T$253,$A109,'Relevant - In CRM unknown'!$G$2:$G$253,"UK",'Relevant - In CRM unknown'!$M$2:$M$253,"")+COUNTIFS('Relevant - IN NOW CRM valid'!$T$2:$T$2328,$A109,'Relevant - IN NOW CRM valid'!$G$2:$G$2328,"UK",'Relevant - IN NOW CRM valid'!$M$2:$M$2328,"")+COUNTIFS('Relevant - IN NOW CRM unknown'!$T$2:$T$1227,$A109,'Relevant - IN NOW CRM unknown'!$G$2:$G$1227,"UK",'Relevant - IN NOW CRM unknown'!$M$2:$M$1227,"")+COUNTIFS('Relevant - Not CRM not valid'!$T$2:$T$416,$A109,'Relevant - Not CRM not valid'!$G$2:$G$416,"UK",'Relevant - Not CRM not valid'!$M$2:$M$416,"")+COUNTIFS('Relevant - In CRM not valid'!$T$2:$T$46,$A109,'Relevant - In CRM not valid'!$G$2:$G$46,"UK",'Relevant - In CRM not valid'!$M$2:$M$46,"")</f>
        <v>0</v>
      </c>
      <c r="M109" s="2">
        <f t="shared" si="2"/>
        <v>3</v>
      </c>
      <c r="N109" s="2">
        <f>COUNTIFS('Relevant - In CRM valid'!$T$2:$T$4699,$A109,'Relevant - In CRM valid'!$G$2:$G$4699,"UK",'Relevant - In CRM valid'!$Q$2:$Q$4699,"valid")+COUNTIFS('Relevant - In CRM unknown'!$T$2:$T$253,$A109,'Relevant - In CRM unknown'!$G$2:$G$253,"UK",'Relevant - In CRM unknown'!$Q$2:$Q$253,"valid")+COUNTIFS('Relevant - IN NOW CRM valid'!$T$2:$T$2328,$A109,'Relevant - IN NOW CRM valid'!$G$2:$G$2328,"UK",'Relevant - IN NOW CRM valid'!$Q$2:$Q$2328,"valid")+COUNTIFS('Relevant - IN NOW CRM unknown'!$T$2:$T$1227,$A109,'Relevant - IN NOW CRM unknown'!$G$2:$G$1227,"UK",'Relevant - IN NOW CRM unknown'!$Q$2:$Q$1227,"valid")+COUNTIFS('Relevant - Not CRM not valid'!$T$2:$T$416,$A109,'Relevant - Not CRM not valid'!$G$2:$G$416,"UK",'Relevant - Not CRM not valid'!$Q$2:$Q$416,"valid")+COUNTIFS('Relevant - In CRM not valid'!$T$2:$T$46,$A109,'Relevant - In CRM not valid'!$G$2:$G$46,"UK",'Relevant - In CRM not valid'!$Q$2:$Q$46,"valid")</f>
        <v>14</v>
      </c>
      <c r="O109" s="2" t="str">
        <f t="shared" si="3"/>
        <v/>
      </c>
    </row>
    <row r="110" spans="1:15" ht="15" customHeight="1">
      <c r="A110" s="2" t="s">
        <v>319</v>
      </c>
      <c r="B110" s="2" t="s">
        <v>320</v>
      </c>
      <c r="C110" s="2" t="s">
        <v>95</v>
      </c>
      <c r="D110" s="2" t="str">
        <f>IFERROR(INDEX('UK Target Institutions'!$D$2:$D$727,MATCH($A110,'UK Target Institutions'!$A$2:$A$727,0)),"")</f>
        <v>Yes</v>
      </c>
      <c r="E110" s="2">
        <f>COUNTIFS('Relevant - In CRM valid'!$T$2:$T$4699,$A110,'Relevant - In CRM valid'!$G$2:$G$4699,"UK")+COUNTIFS('Relevant - In CRM unknown'!$T$2:$T$253,$A110,'Relevant - In CRM unknown'!$G$2:$G$253,"UK")+COUNTIFS('Relevant - IN NOW CRM valid'!$T$2:$T$2328,$A110,'Relevant - IN NOW CRM valid'!$G$2:$G$2328,"UK")+COUNTIFS('Relevant - IN NOW CRM unknown'!$T$2:$T$1227,$A110,'Relevant - IN NOW CRM unknown'!$G$2:$G$1227,"UK")+COUNTIFS('Relevant - Not CRM not valid'!$T$2:$T$416,$A110,'Relevant - Not CRM not valid'!$G$2:$G$416,"UK")+COUNTIFS('Relevant - In CRM not valid'!$T$2:$T$46,$A110,'Relevant - In CRM not valid'!$G$2:$G$46,"UK")</f>
        <v>16</v>
      </c>
      <c r="F110" s="2">
        <f>COUNTIFS('Relevant - In CRM valid'!$T$2:$T$4699,$A110,'Relevant - In CRM valid'!$G$2:$G$4699,"UK",'Relevant - In CRM valid'!$M$2:$M$4699,"Research")+COUNTIFS('Relevant - In CRM unknown'!$T$2:$T$253,$A110,'Relevant - In CRM unknown'!$G$2:$G$253,"UK",'Relevant - In CRM unknown'!$M$2:$M$253,"Research")+COUNTIFS('Relevant - IN NOW CRM valid'!$T$2:$T$2328,$A110,'Relevant - IN NOW CRM valid'!$G$2:$G$2328,"UK",'Relevant - IN NOW CRM valid'!$M$2:$M$2328,"Research")+COUNTIFS('Relevant - IN NOW CRM unknown'!$T$2:$T$1227,$A110,'Relevant - IN NOW CRM unknown'!$G$2:$G$1227,"UK",'Relevant - IN NOW CRM unknown'!$M$2:$M$1227,"Research")+COUNTIFS('Relevant - Not CRM not valid'!$T$2:$T$416,$A110,'Relevant - Not CRM not valid'!$G$2:$G$416,"UK",'Relevant - Not CRM not valid'!$M$2:$M$416,"Research")+COUNTIFS('Relevant - In CRM not valid'!$T$2:$T$46,$A110,'Relevant - In CRM not valid'!$G$2:$G$46,"UK",'Relevant - In CRM not valid'!$M$2:$M$46,"Research")</f>
        <v>9</v>
      </c>
      <c r="G110" s="2">
        <f>COUNTIFS('Relevant - In CRM valid'!$T$2:$T$4699,$A110,'Relevant - In CRM valid'!$G$2:$G$4699,"UK",'Relevant - In CRM valid'!$M$2:$M$4699,"Research",'Relevant - In CRM valid'!$R$2:$R$4699,"Senior")+COUNTIFS('Relevant - In CRM unknown'!$T$2:$T$253,$A110,'Relevant - In CRM unknown'!$G$2:$G$253,"UK",'Relevant - In CRM unknown'!$M$2:$M$253,"Research",'Relevant - In CRM unknown'!$R$2:$R$253,"Senior")+COUNTIFS('Relevant - IN NOW CRM valid'!$T$2:$T$2328,$A110,'Relevant - IN NOW CRM valid'!$G$2:$G$2328,"UK",'Relevant - IN NOW CRM valid'!$M$2:$M$2328,"Research",'Relevant - IN NOW CRM valid'!$R$2:$R$2328,"Senior")+COUNTIFS('Relevant - IN NOW CRM unknown'!$T$2:$T$1227,$A110,'Relevant - IN NOW CRM unknown'!$G$2:$G$1227,"UK",'Relevant - IN NOW CRM unknown'!$M$2:$M$1227,"Research",'Relevant - IN NOW CRM unknown'!$R$2:$R$1227,"Senior")+COUNTIFS('Relevant - Not CRM not valid'!$T$2:$T$416,$A110,'Relevant - Not CRM not valid'!$G$2:$G$416,"UK",'Relevant - Not CRM not valid'!$M$2:$M$416,"Research",'Relevant - Not CRM not valid'!$R$2:$R$416,"Senior")+COUNTIFS('Relevant - In CRM not valid'!$T$2:$T$46,$A110,'Relevant - In CRM not valid'!$G$2:$G$46,"UK",'Relevant - In CRM not valid'!$M$2:$M$46,"Research",'Relevant - In CRM not valid'!$R$2:$R$46,"Senior")</f>
        <v>9</v>
      </c>
      <c r="H110" s="2">
        <f>COUNTIFS('Relevant - In CRM valid'!$T$2:$T$4699,$A110,'Relevant - In CRM valid'!$G$2:$G$4699,"UK",'Relevant - In CRM valid'!$M$2:$M$4699,"Research",'Relevant - In CRM valid'!$R$2:$R$4699,"Operational")+COUNTIFS('Relevant - In CRM unknown'!$T$2:$T$253,$A110,'Relevant - In CRM unknown'!$G$2:$G$253,"UK",'Relevant - In CRM unknown'!$M$2:$M$253,"Research",'Relevant - In CRM unknown'!$R$2:$R$253,"Operational")+COUNTIFS('Relevant - IN NOW CRM valid'!$T$2:$T$2328,$A110,'Relevant - IN NOW CRM valid'!$G$2:$G$2328,"UK",'Relevant - IN NOW CRM valid'!$M$2:$M$2328,"Research",'Relevant - IN NOW CRM valid'!$R$2:$R$2328,"Operational")+COUNTIFS('Relevant - IN NOW CRM unknown'!$T$2:$T$1227,$A110,'Relevant - IN NOW CRM unknown'!$G$2:$G$1227,"UK",'Relevant - IN NOW CRM unknown'!$M$2:$M$1227,"Research",'Relevant - IN NOW CRM unknown'!$R$2:$R$1227,"Operational")+COUNTIFS('Relevant - Not CRM not valid'!$T$2:$T$416,$A110,'Relevant - Not CRM not valid'!$G$2:$G$416,"UK",'Relevant - Not CRM not valid'!$M$2:$M$416,"Research",'Relevant - Not CRM not valid'!$R$2:$R$416,"Operational")+COUNTIFS('Relevant - In CRM not valid'!$T$2:$T$46,$A110,'Relevant - In CRM not valid'!$G$2:$G$46,"UK",'Relevant - In CRM not valid'!$M$2:$M$46,"Research",'Relevant - In CRM not valid'!$R$2:$R$46,"Operational")</f>
        <v>0</v>
      </c>
      <c r="I110" s="2">
        <f>COUNTIFS('Relevant - In CRM valid'!$T$2:$T$4699,$A110,'Relevant - In CRM valid'!$G$2:$G$4699,"UK",'Relevant - In CRM valid'!$M$2:$M$4699,"Research",'Relevant - In CRM valid'!$R$2:$R$4699,"Academic")+COUNTIFS('Relevant - In CRM unknown'!$T$2:$T$253,$A110,'Relevant - In CRM unknown'!$G$2:$G$253,"UK",'Relevant - In CRM unknown'!$M$2:$M$253,"Research",'Relevant - In CRM unknown'!$R$2:$R$253,"Academic")+COUNTIFS('Relevant - IN NOW CRM valid'!$T$2:$T$2328,$A110,'Relevant - IN NOW CRM valid'!$G$2:$G$2328,"UK",'Relevant - IN NOW CRM valid'!$M$2:$M$2328,"Research",'Relevant - IN NOW CRM valid'!$R$2:$R$2328,"Academic")+COUNTIFS('Relevant - IN NOW CRM unknown'!$T$2:$T$1227,$A110,'Relevant - IN NOW CRM unknown'!$G$2:$G$1227,"UK",'Relevant - IN NOW CRM unknown'!$M$2:$M$1227,"Research",'Relevant - IN NOW CRM unknown'!$R$2:$R$1227,"Academic")+COUNTIFS('Relevant - Not CRM not valid'!$T$2:$T$416,$A110,'Relevant - Not CRM not valid'!$G$2:$G$416,"UK",'Relevant - Not CRM not valid'!$M$2:$M$416,"Research",'Relevant - Not CRM not valid'!$R$2:$R$416,"Academic")+COUNTIFS('Relevant - In CRM not valid'!$T$2:$T$46,$A110,'Relevant - In CRM not valid'!$G$2:$G$46,"UK",'Relevant - In CRM not valid'!$M$2:$M$46,"Research",'Relevant - In CRM not valid'!$R$2:$R$46,"Academic")</f>
        <v>0</v>
      </c>
      <c r="J110" s="2">
        <f>COUNTIFS('Relevant - In CRM valid'!$T$2:$T$4699,$A110,'Relevant - In CRM valid'!$G$2:$G$4699,"UK",'Relevant - In CRM valid'!$M$2:$M$4699,"Finance")+COUNTIFS('Relevant - In CRM unknown'!$T$2:$T$253,$A110,'Relevant - In CRM unknown'!$G$2:$G$253,"UK",'Relevant - In CRM unknown'!$M$2:$M$253,"Finance")+COUNTIFS('Relevant - IN NOW CRM valid'!$T$2:$T$2328,$A110,'Relevant - IN NOW CRM valid'!$G$2:$G$2328,"UK",'Relevant - IN NOW CRM valid'!$M$2:$M$2328,"Finance")+COUNTIFS('Relevant - IN NOW CRM unknown'!$T$2:$T$1227,$A110,'Relevant - IN NOW CRM unknown'!$G$2:$G$1227,"UK",'Relevant - IN NOW CRM unknown'!$M$2:$M$1227,"Finance")+COUNTIFS('Relevant - Not CRM not valid'!$T$2:$T$416,$A110,'Relevant - Not CRM not valid'!$G$2:$G$416,"UK",'Relevant - Not CRM not valid'!$M$2:$M$416,"Finance")+COUNTIFS('Relevant - In CRM not valid'!$T$2:$T$46,$A110,'Relevant - In CRM not valid'!$G$2:$G$46,"UK",'Relevant - In CRM not valid'!$M$2:$M$46,"Finance")</f>
        <v>5</v>
      </c>
      <c r="K110" s="2">
        <f>COUNTIFS('Relevant - In CRM valid'!$T$2:$T$4699,$A110,'Relevant - In CRM valid'!$G$2:$G$4699,"UK",'Relevant - In CRM valid'!$M$2:$M$4699,"IT/Systems")+COUNTIFS('Relevant - In CRM unknown'!$T$2:$T$253,$A110,'Relevant - In CRM unknown'!$G$2:$G$253,"UK",'Relevant - In CRM unknown'!$M$2:$M$253,"IT/Systems")+COUNTIFS('Relevant - IN NOW CRM valid'!$T$2:$T$2328,$A110,'Relevant - IN NOW CRM valid'!$G$2:$G$2328,"UK",'Relevant - IN NOW CRM valid'!$M$2:$M$2328,"IT/Systems")+COUNTIFS('Relevant - IN NOW CRM unknown'!$T$2:$T$1227,$A110,'Relevant - IN NOW CRM unknown'!$G$2:$G$1227,"UK",'Relevant - IN NOW CRM unknown'!$M$2:$M$1227,"IT/Systems")+COUNTIFS('Relevant - Not CRM not valid'!$T$2:$T$416,$A110,'Relevant - Not CRM not valid'!$G$2:$G$416,"UK",'Relevant - Not CRM not valid'!$M$2:$M$416,"IT/Systems")+COUNTIFS('Relevant - In CRM not valid'!$T$2:$T$46,$A110,'Relevant - In CRM not valid'!$G$2:$G$46,"UK",'Relevant - In CRM not valid'!$M$2:$M$46,"IT/Systems")</f>
        <v>1</v>
      </c>
      <c r="L110" s="2">
        <f>COUNTIFS('Relevant - In CRM valid'!$T$2:$T$4699,$A110,'Relevant - In CRM valid'!$G$2:$G$4699,"UK",'Relevant - In CRM valid'!$M$2:$M$4699,"")+COUNTIFS('Relevant - In CRM unknown'!$T$2:$T$253,$A110,'Relevant - In CRM unknown'!$G$2:$G$253,"UK",'Relevant - In CRM unknown'!$M$2:$M$253,"")+COUNTIFS('Relevant - IN NOW CRM valid'!$T$2:$T$2328,$A110,'Relevant - IN NOW CRM valid'!$G$2:$G$2328,"UK",'Relevant - IN NOW CRM valid'!$M$2:$M$2328,"")+COUNTIFS('Relevant - IN NOW CRM unknown'!$T$2:$T$1227,$A110,'Relevant - IN NOW CRM unknown'!$G$2:$G$1227,"UK",'Relevant - IN NOW CRM unknown'!$M$2:$M$1227,"")+COUNTIFS('Relevant - Not CRM not valid'!$T$2:$T$416,$A110,'Relevant - Not CRM not valid'!$G$2:$G$416,"UK",'Relevant - Not CRM not valid'!$M$2:$M$416,"")+COUNTIFS('Relevant - In CRM not valid'!$T$2:$T$46,$A110,'Relevant - In CRM not valid'!$G$2:$G$46,"UK",'Relevant - In CRM not valid'!$M$2:$M$46,"")</f>
        <v>0</v>
      </c>
      <c r="M110" s="2">
        <f t="shared" si="2"/>
        <v>3</v>
      </c>
      <c r="N110" s="2">
        <f>COUNTIFS('Relevant - In CRM valid'!$T$2:$T$4699,$A110,'Relevant - In CRM valid'!$G$2:$G$4699,"UK",'Relevant - In CRM valid'!$Q$2:$Q$4699,"valid")+COUNTIFS('Relevant - In CRM unknown'!$T$2:$T$253,$A110,'Relevant - In CRM unknown'!$G$2:$G$253,"UK",'Relevant - In CRM unknown'!$Q$2:$Q$253,"valid")+COUNTIFS('Relevant - IN NOW CRM valid'!$T$2:$T$2328,$A110,'Relevant - IN NOW CRM valid'!$G$2:$G$2328,"UK",'Relevant - IN NOW CRM valid'!$Q$2:$Q$2328,"valid")+COUNTIFS('Relevant - IN NOW CRM unknown'!$T$2:$T$1227,$A110,'Relevant - IN NOW CRM unknown'!$G$2:$G$1227,"UK",'Relevant - IN NOW CRM unknown'!$Q$2:$Q$1227,"valid")+COUNTIFS('Relevant - Not CRM not valid'!$T$2:$T$416,$A110,'Relevant - Not CRM not valid'!$G$2:$G$416,"UK",'Relevant - Not CRM not valid'!$Q$2:$Q$416,"valid")+COUNTIFS('Relevant - In CRM not valid'!$T$2:$T$46,$A110,'Relevant - In CRM not valid'!$G$2:$G$46,"UK",'Relevant - In CRM not valid'!$Q$2:$Q$46,"valid")</f>
        <v>12</v>
      </c>
      <c r="O110" s="2" t="str">
        <f t="shared" si="3"/>
        <v/>
      </c>
    </row>
    <row r="111" spans="1:15" ht="15" customHeight="1">
      <c r="A111" s="2" t="s">
        <v>321</v>
      </c>
      <c r="B111" s="2" t="s">
        <v>322</v>
      </c>
      <c r="C111" s="2" t="s">
        <v>95</v>
      </c>
      <c r="D111" s="2" t="str">
        <f>IFERROR(INDEX('UK Target Institutions'!$D$2:$D$727,MATCH($A111,'UK Target Institutions'!$A$2:$A$727,0)),"")</f>
        <v>Yes</v>
      </c>
      <c r="E111" s="2">
        <f>COUNTIFS('Relevant - In CRM valid'!$T$2:$T$4699,$A111,'Relevant - In CRM valid'!$G$2:$G$4699,"UK")+COUNTIFS('Relevant - In CRM unknown'!$T$2:$T$253,$A111,'Relevant - In CRM unknown'!$G$2:$G$253,"UK")+COUNTIFS('Relevant - IN NOW CRM valid'!$T$2:$T$2328,$A111,'Relevant - IN NOW CRM valid'!$G$2:$G$2328,"UK")+COUNTIFS('Relevant - IN NOW CRM unknown'!$T$2:$T$1227,$A111,'Relevant - IN NOW CRM unknown'!$G$2:$G$1227,"UK")+COUNTIFS('Relevant - Not CRM not valid'!$T$2:$T$416,$A111,'Relevant - Not CRM not valid'!$G$2:$G$416,"UK")+COUNTIFS('Relevant - In CRM not valid'!$T$2:$T$46,$A111,'Relevant - In CRM not valid'!$G$2:$G$46,"UK")</f>
        <v>21</v>
      </c>
      <c r="F111" s="2">
        <f>COUNTIFS('Relevant - In CRM valid'!$T$2:$T$4699,$A111,'Relevant - In CRM valid'!$G$2:$G$4699,"UK",'Relevant - In CRM valid'!$M$2:$M$4699,"Research")+COUNTIFS('Relevant - In CRM unknown'!$T$2:$T$253,$A111,'Relevant - In CRM unknown'!$G$2:$G$253,"UK",'Relevant - In CRM unknown'!$M$2:$M$253,"Research")+COUNTIFS('Relevant - IN NOW CRM valid'!$T$2:$T$2328,$A111,'Relevant - IN NOW CRM valid'!$G$2:$G$2328,"UK",'Relevant - IN NOW CRM valid'!$M$2:$M$2328,"Research")+COUNTIFS('Relevant - IN NOW CRM unknown'!$T$2:$T$1227,$A111,'Relevant - IN NOW CRM unknown'!$G$2:$G$1227,"UK",'Relevant - IN NOW CRM unknown'!$M$2:$M$1227,"Research")+COUNTIFS('Relevant - Not CRM not valid'!$T$2:$T$416,$A111,'Relevant - Not CRM not valid'!$G$2:$G$416,"UK",'Relevant - Not CRM not valid'!$M$2:$M$416,"Research")+COUNTIFS('Relevant - In CRM not valid'!$T$2:$T$46,$A111,'Relevant - In CRM not valid'!$G$2:$G$46,"UK",'Relevant - In CRM not valid'!$M$2:$M$46,"Research")</f>
        <v>14</v>
      </c>
      <c r="G111" s="2">
        <f>COUNTIFS('Relevant - In CRM valid'!$T$2:$T$4699,$A111,'Relevant - In CRM valid'!$G$2:$G$4699,"UK",'Relevant - In CRM valid'!$M$2:$M$4699,"Research",'Relevant - In CRM valid'!$R$2:$R$4699,"Senior")+COUNTIFS('Relevant - In CRM unknown'!$T$2:$T$253,$A111,'Relevant - In CRM unknown'!$G$2:$G$253,"UK",'Relevant - In CRM unknown'!$M$2:$M$253,"Research",'Relevant - In CRM unknown'!$R$2:$R$253,"Senior")+COUNTIFS('Relevant - IN NOW CRM valid'!$T$2:$T$2328,$A111,'Relevant - IN NOW CRM valid'!$G$2:$G$2328,"UK",'Relevant - IN NOW CRM valid'!$M$2:$M$2328,"Research",'Relevant - IN NOW CRM valid'!$R$2:$R$2328,"Senior")+COUNTIFS('Relevant - IN NOW CRM unknown'!$T$2:$T$1227,$A111,'Relevant - IN NOW CRM unknown'!$G$2:$G$1227,"UK",'Relevant - IN NOW CRM unknown'!$M$2:$M$1227,"Research",'Relevant - IN NOW CRM unknown'!$R$2:$R$1227,"Senior")+COUNTIFS('Relevant - Not CRM not valid'!$T$2:$T$416,$A111,'Relevant - Not CRM not valid'!$G$2:$G$416,"UK",'Relevant - Not CRM not valid'!$M$2:$M$416,"Research",'Relevant - Not CRM not valid'!$R$2:$R$416,"Senior")+COUNTIFS('Relevant - In CRM not valid'!$T$2:$T$46,$A111,'Relevant - In CRM not valid'!$G$2:$G$46,"UK",'Relevant - In CRM not valid'!$M$2:$M$46,"Research",'Relevant - In CRM not valid'!$R$2:$R$46,"Senior")</f>
        <v>12</v>
      </c>
      <c r="H111" s="2">
        <f>COUNTIFS('Relevant - In CRM valid'!$T$2:$T$4699,$A111,'Relevant - In CRM valid'!$G$2:$G$4699,"UK",'Relevant - In CRM valid'!$M$2:$M$4699,"Research",'Relevant - In CRM valid'!$R$2:$R$4699,"Operational")+COUNTIFS('Relevant - In CRM unknown'!$T$2:$T$253,$A111,'Relevant - In CRM unknown'!$G$2:$G$253,"UK",'Relevant - In CRM unknown'!$M$2:$M$253,"Research",'Relevant - In CRM unknown'!$R$2:$R$253,"Operational")+COUNTIFS('Relevant - IN NOW CRM valid'!$T$2:$T$2328,$A111,'Relevant - IN NOW CRM valid'!$G$2:$G$2328,"UK",'Relevant - IN NOW CRM valid'!$M$2:$M$2328,"Research",'Relevant - IN NOW CRM valid'!$R$2:$R$2328,"Operational")+COUNTIFS('Relevant - IN NOW CRM unknown'!$T$2:$T$1227,$A111,'Relevant - IN NOW CRM unknown'!$G$2:$G$1227,"UK",'Relevant - IN NOW CRM unknown'!$M$2:$M$1227,"Research",'Relevant - IN NOW CRM unknown'!$R$2:$R$1227,"Operational")+COUNTIFS('Relevant - Not CRM not valid'!$T$2:$T$416,$A111,'Relevant - Not CRM not valid'!$G$2:$G$416,"UK",'Relevant - Not CRM not valid'!$M$2:$M$416,"Research",'Relevant - Not CRM not valid'!$R$2:$R$416,"Operational")+COUNTIFS('Relevant - In CRM not valid'!$T$2:$T$46,$A111,'Relevant - In CRM not valid'!$G$2:$G$46,"UK",'Relevant - In CRM not valid'!$M$2:$M$46,"Research",'Relevant - In CRM not valid'!$R$2:$R$46,"Operational")</f>
        <v>2</v>
      </c>
      <c r="I111" s="2">
        <f>COUNTIFS('Relevant - In CRM valid'!$T$2:$T$4699,$A111,'Relevant - In CRM valid'!$G$2:$G$4699,"UK",'Relevant - In CRM valid'!$M$2:$M$4699,"Research",'Relevant - In CRM valid'!$R$2:$R$4699,"Academic")+COUNTIFS('Relevant - In CRM unknown'!$T$2:$T$253,$A111,'Relevant - In CRM unknown'!$G$2:$G$253,"UK",'Relevant - In CRM unknown'!$M$2:$M$253,"Research",'Relevant - In CRM unknown'!$R$2:$R$253,"Academic")+COUNTIFS('Relevant - IN NOW CRM valid'!$T$2:$T$2328,$A111,'Relevant - IN NOW CRM valid'!$G$2:$G$2328,"UK",'Relevant - IN NOW CRM valid'!$M$2:$M$2328,"Research",'Relevant - IN NOW CRM valid'!$R$2:$R$2328,"Academic")+COUNTIFS('Relevant - IN NOW CRM unknown'!$T$2:$T$1227,$A111,'Relevant - IN NOW CRM unknown'!$G$2:$G$1227,"UK",'Relevant - IN NOW CRM unknown'!$M$2:$M$1227,"Research",'Relevant - IN NOW CRM unknown'!$R$2:$R$1227,"Academic")+COUNTIFS('Relevant - Not CRM not valid'!$T$2:$T$416,$A111,'Relevant - Not CRM not valid'!$G$2:$G$416,"UK",'Relevant - Not CRM not valid'!$M$2:$M$416,"Research",'Relevant - Not CRM not valid'!$R$2:$R$416,"Academic")+COUNTIFS('Relevant - In CRM not valid'!$T$2:$T$46,$A111,'Relevant - In CRM not valid'!$G$2:$G$46,"UK",'Relevant - In CRM not valid'!$M$2:$M$46,"Research",'Relevant - In CRM not valid'!$R$2:$R$46,"Academic")</f>
        <v>0</v>
      </c>
      <c r="J111" s="2">
        <f>COUNTIFS('Relevant - In CRM valid'!$T$2:$T$4699,$A111,'Relevant - In CRM valid'!$G$2:$G$4699,"UK",'Relevant - In CRM valid'!$M$2:$M$4699,"Finance")+COUNTIFS('Relevant - In CRM unknown'!$T$2:$T$253,$A111,'Relevant - In CRM unknown'!$G$2:$G$253,"UK",'Relevant - In CRM unknown'!$M$2:$M$253,"Finance")+COUNTIFS('Relevant - IN NOW CRM valid'!$T$2:$T$2328,$A111,'Relevant - IN NOW CRM valid'!$G$2:$G$2328,"UK",'Relevant - IN NOW CRM valid'!$M$2:$M$2328,"Finance")+COUNTIFS('Relevant - IN NOW CRM unknown'!$T$2:$T$1227,$A111,'Relevant - IN NOW CRM unknown'!$G$2:$G$1227,"UK",'Relevant - IN NOW CRM unknown'!$M$2:$M$1227,"Finance")+COUNTIFS('Relevant - Not CRM not valid'!$T$2:$T$416,$A111,'Relevant - Not CRM not valid'!$G$2:$G$416,"UK",'Relevant - Not CRM not valid'!$M$2:$M$416,"Finance")+COUNTIFS('Relevant - In CRM not valid'!$T$2:$T$46,$A111,'Relevant - In CRM not valid'!$G$2:$G$46,"UK",'Relevant - In CRM not valid'!$M$2:$M$46,"Finance")</f>
        <v>3</v>
      </c>
      <c r="K111" s="2">
        <f>COUNTIFS('Relevant - In CRM valid'!$T$2:$T$4699,$A111,'Relevant - In CRM valid'!$G$2:$G$4699,"UK",'Relevant - In CRM valid'!$M$2:$M$4699,"IT/Systems")+COUNTIFS('Relevant - In CRM unknown'!$T$2:$T$253,$A111,'Relevant - In CRM unknown'!$G$2:$G$253,"UK",'Relevant - In CRM unknown'!$M$2:$M$253,"IT/Systems")+COUNTIFS('Relevant - IN NOW CRM valid'!$T$2:$T$2328,$A111,'Relevant - IN NOW CRM valid'!$G$2:$G$2328,"UK",'Relevant - IN NOW CRM valid'!$M$2:$M$2328,"IT/Systems")+COUNTIFS('Relevant - IN NOW CRM unknown'!$T$2:$T$1227,$A111,'Relevant - IN NOW CRM unknown'!$G$2:$G$1227,"UK",'Relevant - IN NOW CRM unknown'!$M$2:$M$1227,"IT/Systems")+COUNTIFS('Relevant - Not CRM not valid'!$T$2:$T$416,$A111,'Relevant - Not CRM not valid'!$G$2:$G$416,"UK",'Relevant - Not CRM not valid'!$M$2:$M$416,"IT/Systems")+COUNTIFS('Relevant - In CRM not valid'!$T$2:$T$46,$A111,'Relevant - In CRM not valid'!$G$2:$G$46,"UK",'Relevant - In CRM not valid'!$M$2:$M$46,"IT/Systems")</f>
        <v>4</v>
      </c>
      <c r="L111" s="2">
        <f>COUNTIFS('Relevant - In CRM valid'!$T$2:$T$4699,$A111,'Relevant - In CRM valid'!$G$2:$G$4699,"UK",'Relevant - In CRM valid'!$M$2:$M$4699,"")+COUNTIFS('Relevant - In CRM unknown'!$T$2:$T$253,$A111,'Relevant - In CRM unknown'!$G$2:$G$253,"UK",'Relevant - In CRM unknown'!$M$2:$M$253,"")+COUNTIFS('Relevant - IN NOW CRM valid'!$T$2:$T$2328,$A111,'Relevant - IN NOW CRM valid'!$G$2:$G$2328,"UK",'Relevant - IN NOW CRM valid'!$M$2:$M$2328,"")+COUNTIFS('Relevant - IN NOW CRM unknown'!$T$2:$T$1227,$A111,'Relevant - IN NOW CRM unknown'!$G$2:$G$1227,"UK",'Relevant - IN NOW CRM unknown'!$M$2:$M$1227,"")+COUNTIFS('Relevant - Not CRM not valid'!$T$2:$T$416,$A111,'Relevant - Not CRM not valid'!$G$2:$G$416,"UK",'Relevant - Not CRM not valid'!$M$2:$M$416,"")+COUNTIFS('Relevant - In CRM not valid'!$T$2:$T$46,$A111,'Relevant - In CRM not valid'!$G$2:$G$46,"UK",'Relevant - In CRM not valid'!$M$2:$M$46,"")</f>
        <v>0</v>
      </c>
      <c r="M111" s="2">
        <f t="shared" si="2"/>
        <v>3</v>
      </c>
      <c r="N111" s="2">
        <f>COUNTIFS('Relevant - In CRM valid'!$T$2:$T$4699,$A111,'Relevant - In CRM valid'!$G$2:$G$4699,"UK",'Relevant - In CRM valid'!$Q$2:$Q$4699,"valid")+COUNTIFS('Relevant - In CRM unknown'!$T$2:$T$253,$A111,'Relevant - In CRM unknown'!$G$2:$G$253,"UK",'Relevant - In CRM unknown'!$Q$2:$Q$253,"valid")+COUNTIFS('Relevant - IN NOW CRM valid'!$T$2:$T$2328,$A111,'Relevant - IN NOW CRM valid'!$G$2:$G$2328,"UK",'Relevant - IN NOW CRM valid'!$Q$2:$Q$2328,"valid")+COUNTIFS('Relevant - IN NOW CRM unknown'!$T$2:$T$1227,$A111,'Relevant - IN NOW CRM unknown'!$G$2:$G$1227,"UK",'Relevant - IN NOW CRM unknown'!$Q$2:$Q$1227,"valid")+COUNTIFS('Relevant - Not CRM not valid'!$T$2:$T$416,$A111,'Relevant - Not CRM not valid'!$G$2:$G$416,"UK",'Relevant - Not CRM not valid'!$Q$2:$Q$416,"valid")+COUNTIFS('Relevant - In CRM not valid'!$T$2:$T$46,$A111,'Relevant - In CRM not valid'!$G$2:$G$46,"UK",'Relevant - In CRM not valid'!$Q$2:$Q$46,"valid")</f>
        <v>13</v>
      </c>
      <c r="O111" s="2" t="str">
        <f t="shared" si="3"/>
        <v/>
      </c>
    </row>
    <row r="112" spans="1:15" ht="15" customHeight="1">
      <c r="A112" s="2" t="s">
        <v>323</v>
      </c>
      <c r="B112" s="2" t="s">
        <v>324</v>
      </c>
      <c r="C112" s="2" t="s">
        <v>95</v>
      </c>
      <c r="D112" s="2" t="str">
        <f>IFERROR(INDEX('UK Target Institutions'!$D$2:$D$727,MATCH($A112,'UK Target Institutions'!$A$2:$A$727,0)),"")</f>
        <v>Yes</v>
      </c>
      <c r="E112" s="2">
        <f>COUNTIFS('Relevant - In CRM valid'!$T$2:$T$4699,$A112,'Relevant - In CRM valid'!$G$2:$G$4699,"UK")+COUNTIFS('Relevant - In CRM unknown'!$T$2:$T$253,$A112,'Relevant - In CRM unknown'!$G$2:$G$253,"UK")+COUNTIFS('Relevant - IN NOW CRM valid'!$T$2:$T$2328,$A112,'Relevant - IN NOW CRM valid'!$G$2:$G$2328,"UK")+COUNTIFS('Relevant - IN NOW CRM unknown'!$T$2:$T$1227,$A112,'Relevant - IN NOW CRM unknown'!$G$2:$G$1227,"UK")+COUNTIFS('Relevant - Not CRM not valid'!$T$2:$T$416,$A112,'Relevant - Not CRM not valid'!$G$2:$G$416,"UK")+COUNTIFS('Relevant - In CRM not valid'!$T$2:$T$46,$A112,'Relevant - In CRM not valid'!$G$2:$G$46,"UK")</f>
        <v>16</v>
      </c>
      <c r="F112" s="2">
        <f>COUNTIFS('Relevant - In CRM valid'!$T$2:$T$4699,$A112,'Relevant - In CRM valid'!$G$2:$G$4699,"UK",'Relevant - In CRM valid'!$M$2:$M$4699,"Research")+COUNTIFS('Relevant - In CRM unknown'!$T$2:$T$253,$A112,'Relevant - In CRM unknown'!$G$2:$G$253,"UK",'Relevant - In CRM unknown'!$M$2:$M$253,"Research")+COUNTIFS('Relevant - IN NOW CRM valid'!$T$2:$T$2328,$A112,'Relevant - IN NOW CRM valid'!$G$2:$G$2328,"UK",'Relevant - IN NOW CRM valid'!$M$2:$M$2328,"Research")+COUNTIFS('Relevant - IN NOW CRM unknown'!$T$2:$T$1227,$A112,'Relevant - IN NOW CRM unknown'!$G$2:$G$1227,"UK",'Relevant - IN NOW CRM unknown'!$M$2:$M$1227,"Research")+COUNTIFS('Relevant - Not CRM not valid'!$T$2:$T$416,$A112,'Relevant - Not CRM not valid'!$G$2:$G$416,"UK",'Relevant - Not CRM not valid'!$M$2:$M$416,"Research")+COUNTIFS('Relevant - In CRM not valid'!$T$2:$T$46,$A112,'Relevant - In CRM not valid'!$G$2:$G$46,"UK",'Relevant - In CRM not valid'!$M$2:$M$46,"Research")</f>
        <v>12</v>
      </c>
      <c r="G112" s="2">
        <f>COUNTIFS('Relevant - In CRM valid'!$T$2:$T$4699,$A112,'Relevant - In CRM valid'!$G$2:$G$4699,"UK",'Relevant - In CRM valid'!$M$2:$M$4699,"Research",'Relevant - In CRM valid'!$R$2:$R$4699,"Senior")+COUNTIFS('Relevant - In CRM unknown'!$T$2:$T$253,$A112,'Relevant - In CRM unknown'!$G$2:$G$253,"UK",'Relevant - In CRM unknown'!$M$2:$M$253,"Research",'Relevant - In CRM unknown'!$R$2:$R$253,"Senior")+COUNTIFS('Relevant - IN NOW CRM valid'!$T$2:$T$2328,$A112,'Relevant - IN NOW CRM valid'!$G$2:$G$2328,"UK",'Relevant - IN NOW CRM valid'!$M$2:$M$2328,"Research",'Relevant - IN NOW CRM valid'!$R$2:$R$2328,"Senior")+COUNTIFS('Relevant - IN NOW CRM unknown'!$T$2:$T$1227,$A112,'Relevant - IN NOW CRM unknown'!$G$2:$G$1227,"UK",'Relevant - IN NOW CRM unknown'!$M$2:$M$1227,"Research",'Relevant - IN NOW CRM unknown'!$R$2:$R$1227,"Senior")+COUNTIFS('Relevant - Not CRM not valid'!$T$2:$T$416,$A112,'Relevant - Not CRM not valid'!$G$2:$G$416,"UK",'Relevant - Not CRM not valid'!$M$2:$M$416,"Research",'Relevant - Not CRM not valid'!$R$2:$R$416,"Senior")+COUNTIFS('Relevant - In CRM not valid'!$T$2:$T$46,$A112,'Relevant - In CRM not valid'!$G$2:$G$46,"UK",'Relevant - In CRM not valid'!$M$2:$M$46,"Research",'Relevant - In CRM not valid'!$R$2:$R$46,"Senior")</f>
        <v>5</v>
      </c>
      <c r="H112" s="2">
        <f>COUNTIFS('Relevant - In CRM valid'!$T$2:$T$4699,$A112,'Relevant - In CRM valid'!$G$2:$G$4699,"UK",'Relevant - In CRM valid'!$M$2:$M$4699,"Research",'Relevant - In CRM valid'!$R$2:$R$4699,"Operational")+COUNTIFS('Relevant - In CRM unknown'!$T$2:$T$253,$A112,'Relevant - In CRM unknown'!$G$2:$G$253,"UK",'Relevant - In CRM unknown'!$M$2:$M$253,"Research",'Relevant - In CRM unknown'!$R$2:$R$253,"Operational")+COUNTIFS('Relevant - IN NOW CRM valid'!$T$2:$T$2328,$A112,'Relevant - IN NOW CRM valid'!$G$2:$G$2328,"UK",'Relevant - IN NOW CRM valid'!$M$2:$M$2328,"Research",'Relevant - IN NOW CRM valid'!$R$2:$R$2328,"Operational")+COUNTIFS('Relevant - IN NOW CRM unknown'!$T$2:$T$1227,$A112,'Relevant - IN NOW CRM unknown'!$G$2:$G$1227,"UK",'Relevant - IN NOW CRM unknown'!$M$2:$M$1227,"Research",'Relevant - IN NOW CRM unknown'!$R$2:$R$1227,"Operational")+COUNTIFS('Relevant - Not CRM not valid'!$T$2:$T$416,$A112,'Relevant - Not CRM not valid'!$G$2:$G$416,"UK",'Relevant - Not CRM not valid'!$M$2:$M$416,"Research",'Relevant - Not CRM not valid'!$R$2:$R$416,"Operational")+COUNTIFS('Relevant - In CRM not valid'!$T$2:$T$46,$A112,'Relevant - In CRM not valid'!$G$2:$G$46,"UK",'Relevant - In CRM not valid'!$M$2:$M$46,"Research",'Relevant - In CRM not valid'!$R$2:$R$46,"Operational")</f>
        <v>6</v>
      </c>
      <c r="I112" s="2">
        <f>COUNTIFS('Relevant - In CRM valid'!$T$2:$T$4699,$A112,'Relevant - In CRM valid'!$G$2:$G$4699,"UK",'Relevant - In CRM valid'!$M$2:$M$4699,"Research",'Relevant - In CRM valid'!$R$2:$R$4699,"Academic")+COUNTIFS('Relevant - In CRM unknown'!$T$2:$T$253,$A112,'Relevant - In CRM unknown'!$G$2:$G$253,"UK",'Relevant - In CRM unknown'!$M$2:$M$253,"Research",'Relevant - In CRM unknown'!$R$2:$R$253,"Academic")+COUNTIFS('Relevant - IN NOW CRM valid'!$T$2:$T$2328,$A112,'Relevant - IN NOW CRM valid'!$G$2:$G$2328,"UK",'Relevant - IN NOW CRM valid'!$M$2:$M$2328,"Research",'Relevant - IN NOW CRM valid'!$R$2:$R$2328,"Academic")+COUNTIFS('Relevant - IN NOW CRM unknown'!$T$2:$T$1227,$A112,'Relevant - IN NOW CRM unknown'!$G$2:$G$1227,"UK",'Relevant - IN NOW CRM unknown'!$M$2:$M$1227,"Research",'Relevant - IN NOW CRM unknown'!$R$2:$R$1227,"Academic")+COUNTIFS('Relevant - Not CRM not valid'!$T$2:$T$416,$A112,'Relevant - Not CRM not valid'!$G$2:$G$416,"UK",'Relevant - Not CRM not valid'!$M$2:$M$416,"Research",'Relevant - Not CRM not valid'!$R$2:$R$416,"Academic")+COUNTIFS('Relevant - In CRM not valid'!$T$2:$T$46,$A112,'Relevant - In CRM not valid'!$G$2:$G$46,"UK",'Relevant - In CRM not valid'!$M$2:$M$46,"Research",'Relevant - In CRM not valid'!$R$2:$R$46,"Academic")</f>
        <v>1</v>
      </c>
      <c r="J112" s="2">
        <f>COUNTIFS('Relevant - In CRM valid'!$T$2:$T$4699,$A112,'Relevant - In CRM valid'!$G$2:$G$4699,"UK",'Relevant - In CRM valid'!$M$2:$M$4699,"Finance")+COUNTIFS('Relevant - In CRM unknown'!$T$2:$T$253,$A112,'Relevant - In CRM unknown'!$G$2:$G$253,"UK",'Relevant - In CRM unknown'!$M$2:$M$253,"Finance")+COUNTIFS('Relevant - IN NOW CRM valid'!$T$2:$T$2328,$A112,'Relevant - IN NOW CRM valid'!$G$2:$G$2328,"UK",'Relevant - IN NOW CRM valid'!$M$2:$M$2328,"Finance")+COUNTIFS('Relevant - IN NOW CRM unknown'!$T$2:$T$1227,$A112,'Relevant - IN NOW CRM unknown'!$G$2:$G$1227,"UK",'Relevant - IN NOW CRM unknown'!$M$2:$M$1227,"Finance")+COUNTIFS('Relevant - Not CRM not valid'!$T$2:$T$416,$A112,'Relevant - Not CRM not valid'!$G$2:$G$416,"UK",'Relevant - Not CRM not valid'!$M$2:$M$416,"Finance")+COUNTIFS('Relevant - In CRM not valid'!$T$2:$T$46,$A112,'Relevant - In CRM not valid'!$G$2:$G$46,"UK",'Relevant - In CRM not valid'!$M$2:$M$46,"Finance")</f>
        <v>1</v>
      </c>
      <c r="K112" s="2">
        <f>COUNTIFS('Relevant - In CRM valid'!$T$2:$T$4699,$A112,'Relevant - In CRM valid'!$G$2:$G$4699,"UK",'Relevant - In CRM valid'!$M$2:$M$4699,"IT/Systems")+COUNTIFS('Relevant - In CRM unknown'!$T$2:$T$253,$A112,'Relevant - In CRM unknown'!$G$2:$G$253,"UK",'Relevant - In CRM unknown'!$M$2:$M$253,"IT/Systems")+COUNTIFS('Relevant - IN NOW CRM valid'!$T$2:$T$2328,$A112,'Relevant - IN NOW CRM valid'!$G$2:$G$2328,"UK",'Relevant - IN NOW CRM valid'!$M$2:$M$2328,"IT/Systems")+COUNTIFS('Relevant - IN NOW CRM unknown'!$T$2:$T$1227,$A112,'Relevant - IN NOW CRM unknown'!$G$2:$G$1227,"UK",'Relevant - IN NOW CRM unknown'!$M$2:$M$1227,"IT/Systems")+COUNTIFS('Relevant - Not CRM not valid'!$T$2:$T$416,$A112,'Relevant - Not CRM not valid'!$G$2:$G$416,"UK",'Relevant - Not CRM not valid'!$M$2:$M$416,"IT/Systems")+COUNTIFS('Relevant - In CRM not valid'!$T$2:$T$46,$A112,'Relevant - In CRM not valid'!$G$2:$G$46,"UK",'Relevant - In CRM not valid'!$M$2:$M$46,"IT/Systems")</f>
        <v>3</v>
      </c>
      <c r="L112" s="2">
        <f>COUNTIFS('Relevant - In CRM valid'!$T$2:$T$4699,$A112,'Relevant - In CRM valid'!$G$2:$G$4699,"UK",'Relevant - In CRM valid'!$M$2:$M$4699,"")+COUNTIFS('Relevant - In CRM unknown'!$T$2:$T$253,$A112,'Relevant - In CRM unknown'!$G$2:$G$253,"UK",'Relevant - In CRM unknown'!$M$2:$M$253,"")+COUNTIFS('Relevant - IN NOW CRM valid'!$T$2:$T$2328,$A112,'Relevant - IN NOW CRM valid'!$G$2:$G$2328,"UK",'Relevant - IN NOW CRM valid'!$M$2:$M$2328,"")+COUNTIFS('Relevant - IN NOW CRM unknown'!$T$2:$T$1227,$A112,'Relevant - IN NOW CRM unknown'!$G$2:$G$1227,"UK",'Relevant - IN NOW CRM unknown'!$M$2:$M$1227,"")+COUNTIFS('Relevant - Not CRM not valid'!$T$2:$T$416,$A112,'Relevant - Not CRM not valid'!$G$2:$G$416,"UK",'Relevant - Not CRM not valid'!$M$2:$M$416,"")+COUNTIFS('Relevant - In CRM not valid'!$T$2:$T$46,$A112,'Relevant - In CRM not valid'!$G$2:$G$46,"UK",'Relevant - In CRM not valid'!$M$2:$M$46,"")</f>
        <v>0</v>
      </c>
      <c r="M112" s="2">
        <f t="shared" si="2"/>
        <v>3</v>
      </c>
      <c r="N112" s="2">
        <f>COUNTIFS('Relevant - In CRM valid'!$T$2:$T$4699,$A112,'Relevant - In CRM valid'!$G$2:$G$4699,"UK",'Relevant - In CRM valid'!$Q$2:$Q$4699,"valid")+COUNTIFS('Relevant - In CRM unknown'!$T$2:$T$253,$A112,'Relevant - In CRM unknown'!$G$2:$G$253,"UK",'Relevant - In CRM unknown'!$Q$2:$Q$253,"valid")+COUNTIFS('Relevant - IN NOW CRM valid'!$T$2:$T$2328,$A112,'Relevant - IN NOW CRM valid'!$G$2:$G$2328,"UK",'Relevant - IN NOW CRM valid'!$Q$2:$Q$2328,"valid")+COUNTIFS('Relevant - IN NOW CRM unknown'!$T$2:$T$1227,$A112,'Relevant - IN NOW CRM unknown'!$G$2:$G$1227,"UK",'Relevant - IN NOW CRM unknown'!$Q$2:$Q$1227,"valid")+COUNTIFS('Relevant - Not CRM not valid'!$T$2:$T$416,$A112,'Relevant - Not CRM not valid'!$G$2:$G$416,"UK",'Relevant - Not CRM not valid'!$Q$2:$Q$416,"valid")+COUNTIFS('Relevant - In CRM not valid'!$T$2:$T$46,$A112,'Relevant - In CRM not valid'!$G$2:$G$46,"UK",'Relevant - In CRM not valid'!$Q$2:$Q$46,"valid")</f>
        <v>12</v>
      </c>
      <c r="O112" s="2" t="str">
        <f t="shared" si="3"/>
        <v/>
      </c>
    </row>
    <row r="113" spans="1:15" ht="15" customHeight="1">
      <c r="A113" s="2" t="s">
        <v>325</v>
      </c>
      <c r="B113" s="2" t="s">
        <v>326</v>
      </c>
      <c r="C113" s="2" t="s">
        <v>95</v>
      </c>
      <c r="D113" s="2" t="str">
        <f>IFERROR(INDEX('UK Target Institutions'!$D$2:$D$727,MATCH($A113,'UK Target Institutions'!$A$2:$A$727,0)),"")</f>
        <v>Yes</v>
      </c>
      <c r="E113" s="2">
        <f>COUNTIFS('Relevant - In CRM valid'!$T$2:$T$4699,$A113,'Relevant - In CRM valid'!$G$2:$G$4699,"UK")+COUNTIFS('Relevant - In CRM unknown'!$T$2:$T$253,$A113,'Relevant - In CRM unknown'!$G$2:$G$253,"UK")+COUNTIFS('Relevant - IN NOW CRM valid'!$T$2:$T$2328,$A113,'Relevant - IN NOW CRM valid'!$G$2:$G$2328,"UK")+COUNTIFS('Relevant - IN NOW CRM unknown'!$T$2:$T$1227,$A113,'Relevant - IN NOW CRM unknown'!$G$2:$G$1227,"UK")+COUNTIFS('Relevant - Not CRM not valid'!$T$2:$T$416,$A113,'Relevant - Not CRM not valid'!$G$2:$G$416,"UK")+COUNTIFS('Relevant - In CRM not valid'!$T$2:$T$46,$A113,'Relevant - In CRM not valid'!$G$2:$G$46,"UK")</f>
        <v>17</v>
      </c>
      <c r="F113" s="2">
        <f>COUNTIFS('Relevant - In CRM valid'!$T$2:$T$4699,$A113,'Relevant - In CRM valid'!$G$2:$G$4699,"UK",'Relevant - In CRM valid'!$M$2:$M$4699,"Research")+COUNTIFS('Relevant - In CRM unknown'!$T$2:$T$253,$A113,'Relevant - In CRM unknown'!$G$2:$G$253,"UK",'Relevant - In CRM unknown'!$M$2:$M$253,"Research")+COUNTIFS('Relevant - IN NOW CRM valid'!$T$2:$T$2328,$A113,'Relevant - IN NOW CRM valid'!$G$2:$G$2328,"UK",'Relevant - IN NOW CRM valid'!$M$2:$M$2328,"Research")+COUNTIFS('Relevant - IN NOW CRM unknown'!$T$2:$T$1227,$A113,'Relevant - IN NOW CRM unknown'!$G$2:$G$1227,"UK",'Relevant - IN NOW CRM unknown'!$M$2:$M$1227,"Research")+COUNTIFS('Relevant - Not CRM not valid'!$T$2:$T$416,$A113,'Relevant - Not CRM not valid'!$G$2:$G$416,"UK",'Relevant - Not CRM not valid'!$M$2:$M$416,"Research")+COUNTIFS('Relevant - In CRM not valid'!$T$2:$T$46,$A113,'Relevant - In CRM not valid'!$G$2:$G$46,"UK",'Relevant - In CRM not valid'!$M$2:$M$46,"Research")</f>
        <v>7</v>
      </c>
      <c r="G113" s="2">
        <f>COUNTIFS('Relevant - In CRM valid'!$T$2:$T$4699,$A113,'Relevant - In CRM valid'!$G$2:$G$4699,"UK",'Relevant - In CRM valid'!$M$2:$M$4699,"Research",'Relevant - In CRM valid'!$R$2:$R$4699,"Senior")+COUNTIFS('Relevant - In CRM unknown'!$T$2:$T$253,$A113,'Relevant - In CRM unknown'!$G$2:$G$253,"UK",'Relevant - In CRM unknown'!$M$2:$M$253,"Research",'Relevant - In CRM unknown'!$R$2:$R$253,"Senior")+COUNTIFS('Relevant - IN NOW CRM valid'!$T$2:$T$2328,$A113,'Relevant - IN NOW CRM valid'!$G$2:$G$2328,"UK",'Relevant - IN NOW CRM valid'!$M$2:$M$2328,"Research",'Relevant - IN NOW CRM valid'!$R$2:$R$2328,"Senior")+COUNTIFS('Relevant - IN NOW CRM unknown'!$T$2:$T$1227,$A113,'Relevant - IN NOW CRM unknown'!$G$2:$G$1227,"UK",'Relevant - IN NOW CRM unknown'!$M$2:$M$1227,"Research",'Relevant - IN NOW CRM unknown'!$R$2:$R$1227,"Senior")+COUNTIFS('Relevant - Not CRM not valid'!$T$2:$T$416,$A113,'Relevant - Not CRM not valid'!$G$2:$G$416,"UK",'Relevant - Not CRM not valid'!$M$2:$M$416,"Research",'Relevant - Not CRM not valid'!$R$2:$R$416,"Senior")+COUNTIFS('Relevant - In CRM not valid'!$T$2:$T$46,$A113,'Relevant - In CRM not valid'!$G$2:$G$46,"UK",'Relevant - In CRM not valid'!$M$2:$M$46,"Research",'Relevant - In CRM not valid'!$R$2:$R$46,"Senior")</f>
        <v>6</v>
      </c>
      <c r="H113" s="2">
        <f>COUNTIFS('Relevant - In CRM valid'!$T$2:$T$4699,$A113,'Relevant - In CRM valid'!$G$2:$G$4699,"UK",'Relevant - In CRM valid'!$M$2:$M$4699,"Research",'Relevant - In CRM valid'!$R$2:$R$4699,"Operational")+COUNTIFS('Relevant - In CRM unknown'!$T$2:$T$253,$A113,'Relevant - In CRM unknown'!$G$2:$G$253,"UK",'Relevant - In CRM unknown'!$M$2:$M$253,"Research",'Relevant - In CRM unknown'!$R$2:$R$253,"Operational")+COUNTIFS('Relevant - IN NOW CRM valid'!$T$2:$T$2328,$A113,'Relevant - IN NOW CRM valid'!$G$2:$G$2328,"UK",'Relevant - IN NOW CRM valid'!$M$2:$M$2328,"Research",'Relevant - IN NOW CRM valid'!$R$2:$R$2328,"Operational")+COUNTIFS('Relevant - IN NOW CRM unknown'!$T$2:$T$1227,$A113,'Relevant - IN NOW CRM unknown'!$G$2:$G$1227,"UK",'Relevant - IN NOW CRM unknown'!$M$2:$M$1227,"Research",'Relevant - IN NOW CRM unknown'!$R$2:$R$1227,"Operational")+COUNTIFS('Relevant - Not CRM not valid'!$T$2:$T$416,$A113,'Relevant - Not CRM not valid'!$G$2:$G$416,"UK",'Relevant - Not CRM not valid'!$M$2:$M$416,"Research",'Relevant - Not CRM not valid'!$R$2:$R$416,"Operational")+COUNTIFS('Relevant - In CRM not valid'!$T$2:$T$46,$A113,'Relevant - In CRM not valid'!$G$2:$G$46,"UK",'Relevant - In CRM not valid'!$M$2:$M$46,"Research",'Relevant - In CRM not valid'!$R$2:$R$46,"Operational")</f>
        <v>1</v>
      </c>
      <c r="I113" s="2">
        <f>COUNTIFS('Relevant - In CRM valid'!$T$2:$T$4699,$A113,'Relevant - In CRM valid'!$G$2:$G$4699,"UK",'Relevant - In CRM valid'!$M$2:$M$4699,"Research",'Relevant - In CRM valid'!$R$2:$R$4699,"Academic")+COUNTIFS('Relevant - In CRM unknown'!$T$2:$T$253,$A113,'Relevant - In CRM unknown'!$G$2:$G$253,"UK",'Relevant - In CRM unknown'!$M$2:$M$253,"Research",'Relevant - In CRM unknown'!$R$2:$R$253,"Academic")+COUNTIFS('Relevant - IN NOW CRM valid'!$T$2:$T$2328,$A113,'Relevant - IN NOW CRM valid'!$G$2:$G$2328,"UK",'Relevant - IN NOW CRM valid'!$M$2:$M$2328,"Research",'Relevant - IN NOW CRM valid'!$R$2:$R$2328,"Academic")+COUNTIFS('Relevant - IN NOW CRM unknown'!$T$2:$T$1227,$A113,'Relevant - IN NOW CRM unknown'!$G$2:$G$1227,"UK",'Relevant - IN NOW CRM unknown'!$M$2:$M$1227,"Research",'Relevant - IN NOW CRM unknown'!$R$2:$R$1227,"Academic")+COUNTIFS('Relevant - Not CRM not valid'!$T$2:$T$416,$A113,'Relevant - Not CRM not valid'!$G$2:$G$416,"UK",'Relevant - Not CRM not valid'!$M$2:$M$416,"Research",'Relevant - Not CRM not valid'!$R$2:$R$416,"Academic")+COUNTIFS('Relevant - In CRM not valid'!$T$2:$T$46,$A113,'Relevant - In CRM not valid'!$G$2:$G$46,"UK",'Relevant - In CRM not valid'!$M$2:$M$46,"Research",'Relevant - In CRM not valid'!$R$2:$R$46,"Academic")</f>
        <v>0</v>
      </c>
      <c r="J113" s="2">
        <f>COUNTIFS('Relevant - In CRM valid'!$T$2:$T$4699,$A113,'Relevant - In CRM valid'!$G$2:$G$4699,"UK",'Relevant - In CRM valid'!$M$2:$M$4699,"Finance")+COUNTIFS('Relevant - In CRM unknown'!$T$2:$T$253,$A113,'Relevant - In CRM unknown'!$G$2:$G$253,"UK",'Relevant - In CRM unknown'!$M$2:$M$253,"Finance")+COUNTIFS('Relevant - IN NOW CRM valid'!$T$2:$T$2328,$A113,'Relevant - IN NOW CRM valid'!$G$2:$G$2328,"UK",'Relevant - IN NOW CRM valid'!$M$2:$M$2328,"Finance")+COUNTIFS('Relevant - IN NOW CRM unknown'!$T$2:$T$1227,$A113,'Relevant - IN NOW CRM unknown'!$G$2:$G$1227,"UK",'Relevant - IN NOW CRM unknown'!$M$2:$M$1227,"Finance")+COUNTIFS('Relevant - Not CRM not valid'!$T$2:$T$416,$A113,'Relevant - Not CRM not valid'!$G$2:$G$416,"UK",'Relevant - Not CRM not valid'!$M$2:$M$416,"Finance")+COUNTIFS('Relevant - In CRM not valid'!$T$2:$T$46,$A113,'Relevant - In CRM not valid'!$G$2:$G$46,"UK",'Relevant - In CRM not valid'!$M$2:$M$46,"Finance")</f>
        <v>2</v>
      </c>
      <c r="K113" s="2">
        <f>COUNTIFS('Relevant - In CRM valid'!$T$2:$T$4699,$A113,'Relevant - In CRM valid'!$G$2:$G$4699,"UK",'Relevant - In CRM valid'!$M$2:$M$4699,"IT/Systems")+COUNTIFS('Relevant - In CRM unknown'!$T$2:$T$253,$A113,'Relevant - In CRM unknown'!$G$2:$G$253,"UK",'Relevant - In CRM unknown'!$M$2:$M$253,"IT/Systems")+COUNTIFS('Relevant - IN NOW CRM valid'!$T$2:$T$2328,$A113,'Relevant - IN NOW CRM valid'!$G$2:$G$2328,"UK",'Relevant - IN NOW CRM valid'!$M$2:$M$2328,"IT/Systems")+COUNTIFS('Relevant - IN NOW CRM unknown'!$T$2:$T$1227,$A113,'Relevant - IN NOW CRM unknown'!$G$2:$G$1227,"UK",'Relevant - IN NOW CRM unknown'!$M$2:$M$1227,"IT/Systems")+COUNTIFS('Relevant - Not CRM not valid'!$T$2:$T$416,$A113,'Relevant - Not CRM not valid'!$G$2:$G$416,"UK",'Relevant - Not CRM not valid'!$M$2:$M$416,"IT/Systems")+COUNTIFS('Relevant - In CRM not valid'!$T$2:$T$46,$A113,'Relevant - In CRM not valid'!$G$2:$G$46,"UK",'Relevant - In CRM not valid'!$M$2:$M$46,"IT/Systems")</f>
        <v>4</v>
      </c>
      <c r="L113" s="2">
        <f>COUNTIFS('Relevant - In CRM valid'!$T$2:$T$4699,$A113,'Relevant - In CRM valid'!$G$2:$G$4699,"UK",'Relevant - In CRM valid'!$M$2:$M$4699,"")+COUNTIFS('Relevant - In CRM unknown'!$T$2:$T$253,$A113,'Relevant - In CRM unknown'!$G$2:$G$253,"UK",'Relevant - In CRM unknown'!$M$2:$M$253,"")+COUNTIFS('Relevant - IN NOW CRM valid'!$T$2:$T$2328,$A113,'Relevant - IN NOW CRM valid'!$G$2:$G$2328,"UK",'Relevant - IN NOW CRM valid'!$M$2:$M$2328,"")+COUNTIFS('Relevant - IN NOW CRM unknown'!$T$2:$T$1227,$A113,'Relevant - IN NOW CRM unknown'!$G$2:$G$1227,"UK",'Relevant - IN NOW CRM unknown'!$M$2:$M$1227,"")+COUNTIFS('Relevant - Not CRM not valid'!$T$2:$T$416,$A113,'Relevant - Not CRM not valid'!$G$2:$G$416,"UK",'Relevant - Not CRM not valid'!$M$2:$M$416,"")+COUNTIFS('Relevant - In CRM not valid'!$T$2:$T$46,$A113,'Relevant - In CRM not valid'!$G$2:$G$46,"UK",'Relevant - In CRM not valid'!$M$2:$M$46,"")</f>
        <v>2</v>
      </c>
      <c r="M113" s="2">
        <f t="shared" si="2"/>
        <v>3</v>
      </c>
      <c r="N113" s="2">
        <f>COUNTIFS('Relevant - In CRM valid'!$T$2:$T$4699,$A113,'Relevant - In CRM valid'!$G$2:$G$4699,"UK",'Relevant - In CRM valid'!$Q$2:$Q$4699,"valid")+COUNTIFS('Relevant - In CRM unknown'!$T$2:$T$253,$A113,'Relevant - In CRM unknown'!$G$2:$G$253,"UK",'Relevant - In CRM unknown'!$Q$2:$Q$253,"valid")+COUNTIFS('Relevant - IN NOW CRM valid'!$T$2:$T$2328,$A113,'Relevant - IN NOW CRM valid'!$G$2:$G$2328,"UK",'Relevant - IN NOW CRM valid'!$Q$2:$Q$2328,"valid")+COUNTIFS('Relevant - IN NOW CRM unknown'!$T$2:$T$1227,$A113,'Relevant - IN NOW CRM unknown'!$G$2:$G$1227,"UK",'Relevant - IN NOW CRM unknown'!$Q$2:$Q$1227,"valid")+COUNTIFS('Relevant - Not CRM not valid'!$T$2:$T$416,$A113,'Relevant - Not CRM not valid'!$G$2:$G$416,"UK",'Relevant - Not CRM not valid'!$Q$2:$Q$416,"valid")+COUNTIFS('Relevant - In CRM not valid'!$T$2:$T$46,$A113,'Relevant - In CRM not valid'!$G$2:$G$46,"UK",'Relevant - In CRM not valid'!$Q$2:$Q$46,"valid")</f>
        <v>16</v>
      </c>
      <c r="O113" s="2" t="str">
        <f t="shared" si="3"/>
        <v/>
      </c>
    </row>
    <row r="114" spans="1:15" ht="15" customHeight="1">
      <c r="A114" s="2" t="s">
        <v>327</v>
      </c>
      <c r="B114" s="2" t="s">
        <v>328</v>
      </c>
      <c r="C114" s="2" t="s">
        <v>95</v>
      </c>
      <c r="D114" s="2" t="str">
        <f>IFERROR(INDEX('UK Target Institutions'!$D$2:$D$727,MATCH($A114,'UK Target Institutions'!$A$2:$A$727,0)),"")</f>
        <v>Yes</v>
      </c>
      <c r="E114" s="2">
        <f>COUNTIFS('Relevant - In CRM valid'!$T$2:$T$4699,$A114,'Relevant - In CRM valid'!$G$2:$G$4699,"UK")+COUNTIFS('Relevant - In CRM unknown'!$T$2:$T$253,$A114,'Relevant - In CRM unknown'!$G$2:$G$253,"UK")+COUNTIFS('Relevant - IN NOW CRM valid'!$T$2:$T$2328,$A114,'Relevant - IN NOW CRM valid'!$G$2:$G$2328,"UK")+COUNTIFS('Relevant - IN NOW CRM unknown'!$T$2:$T$1227,$A114,'Relevant - IN NOW CRM unknown'!$G$2:$G$1227,"UK")+COUNTIFS('Relevant - Not CRM not valid'!$T$2:$T$416,$A114,'Relevant - Not CRM not valid'!$G$2:$G$416,"UK")+COUNTIFS('Relevant - In CRM not valid'!$T$2:$T$46,$A114,'Relevant - In CRM not valid'!$G$2:$G$46,"UK")</f>
        <v>16</v>
      </c>
      <c r="F114" s="2">
        <f>COUNTIFS('Relevant - In CRM valid'!$T$2:$T$4699,$A114,'Relevant - In CRM valid'!$G$2:$G$4699,"UK",'Relevant - In CRM valid'!$M$2:$M$4699,"Research")+COUNTIFS('Relevant - In CRM unknown'!$T$2:$T$253,$A114,'Relevant - In CRM unknown'!$G$2:$G$253,"UK",'Relevant - In CRM unknown'!$M$2:$M$253,"Research")+COUNTIFS('Relevant - IN NOW CRM valid'!$T$2:$T$2328,$A114,'Relevant - IN NOW CRM valid'!$G$2:$G$2328,"UK",'Relevant - IN NOW CRM valid'!$M$2:$M$2328,"Research")+COUNTIFS('Relevant - IN NOW CRM unknown'!$T$2:$T$1227,$A114,'Relevant - IN NOW CRM unknown'!$G$2:$G$1227,"UK",'Relevant - IN NOW CRM unknown'!$M$2:$M$1227,"Research")+COUNTIFS('Relevant - Not CRM not valid'!$T$2:$T$416,$A114,'Relevant - Not CRM not valid'!$G$2:$G$416,"UK",'Relevant - Not CRM not valid'!$M$2:$M$416,"Research")+COUNTIFS('Relevant - In CRM not valid'!$T$2:$T$46,$A114,'Relevant - In CRM not valid'!$G$2:$G$46,"UK",'Relevant - In CRM not valid'!$M$2:$M$46,"Research")</f>
        <v>9</v>
      </c>
      <c r="G114" s="2">
        <f>COUNTIFS('Relevant - In CRM valid'!$T$2:$T$4699,$A114,'Relevant - In CRM valid'!$G$2:$G$4699,"UK",'Relevant - In CRM valid'!$M$2:$M$4699,"Research",'Relevant - In CRM valid'!$R$2:$R$4699,"Senior")+COUNTIFS('Relevant - In CRM unknown'!$T$2:$T$253,$A114,'Relevant - In CRM unknown'!$G$2:$G$253,"UK",'Relevant - In CRM unknown'!$M$2:$M$253,"Research",'Relevant - In CRM unknown'!$R$2:$R$253,"Senior")+COUNTIFS('Relevant - IN NOW CRM valid'!$T$2:$T$2328,$A114,'Relevant - IN NOW CRM valid'!$G$2:$G$2328,"UK",'Relevant - IN NOW CRM valid'!$M$2:$M$2328,"Research",'Relevant - IN NOW CRM valid'!$R$2:$R$2328,"Senior")+COUNTIFS('Relevant - IN NOW CRM unknown'!$T$2:$T$1227,$A114,'Relevant - IN NOW CRM unknown'!$G$2:$G$1227,"UK",'Relevant - IN NOW CRM unknown'!$M$2:$M$1227,"Research",'Relevant - IN NOW CRM unknown'!$R$2:$R$1227,"Senior")+COUNTIFS('Relevant - Not CRM not valid'!$T$2:$T$416,$A114,'Relevant - Not CRM not valid'!$G$2:$G$416,"UK",'Relevant - Not CRM not valid'!$M$2:$M$416,"Research",'Relevant - Not CRM not valid'!$R$2:$R$416,"Senior")+COUNTIFS('Relevant - In CRM not valid'!$T$2:$T$46,$A114,'Relevant - In CRM not valid'!$G$2:$G$46,"UK",'Relevant - In CRM not valid'!$M$2:$M$46,"Research",'Relevant - In CRM not valid'!$R$2:$R$46,"Senior")</f>
        <v>7</v>
      </c>
      <c r="H114" s="2">
        <f>COUNTIFS('Relevant - In CRM valid'!$T$2:$T$4699,$A114,'Relevant - In CRM valid'!$G$2:$G$4699,"UK",'Relevant - In CRM valid'!$M$2:$M$4699,"Research",'Relevant - In CRM valid'!$R$2:$R$4699,"Operational")+COUNTIFS('Relevant - In CRM unknown'!$T$2:$T$253,$A114,'Relevant - In CRM unknown'!$G$2:$G$253,"UK",'Relevant - In CRM unknown'!$M$2:$M$253,"Research",'Relevant - In CRM unknown'!$R$2:$R$253,"Operational")+COUNTIFS('Relevant - IN NOW CRM valid'!$T$2:$T$2328,$A114,'Relevant - IN NOW CRM valid'!$G$2:$G$2328,"UK",'Relevant - IN NOW CRM valid'!$M$2:$M$2328,"Research",'Relevant - IN NOW CRM valid'!$R$2:$R$2328,"Operational")+COUNTIFS('Relevant - IN NOW CRM unknown'!$T$2:$T$1227,$A114,'Relevant - IN NOW CRM unknown'!$G$2:$G$1227,"UK",'Relevant - IN NOW CRM unknown'!$M$2:$M$1227,"Research",'Relevant - IN NOW CRM unknown'!$R$2:$R$1227,"Operational")+COUNTIFS('Relevant - Not CRM not valid'!$T$2:$T$416,$A114,'Relevant - Not CRM not valid'!$G$2:$G$416,"UK",'Relevant - Not CRM not valid'!$M$2:$M$416,"Research",'Relevant - Not CRM not valid'!$R$2:$R$416,"Operational")+COUNTIFS('Relevant - In CRM not valid'!$T$2:$T$46,$A114,'Relevant - In CRM not valid'!$G$2:$G$46,"UK",'Relevant - In CRM not valid'!$M$2:$M$46,"Research",'Relevant - In CRM not valid'!$R$2:$R$46,"Operational")</f>
        <v>1</v>
      </c>
      <c r="I114" s="2">
        <f>COUNTIFS('Relevant - In CRM valid'!$T$2:$T$4699,$A114,'Relevant - In CRM valid'!$G$2:$G$4699,"UK",'Relevant - In CRM valid'!$M$2:$M$4699,"Research",'Relevant - In CRM valid'!$R$2:$R$4699,"Academic")+COUNTIFS('Relevant - In CRM unknown'!$T$2:$T$253,$A114,'Relevant - In CRM unknown'!$G$2:$G$253,"UK",'Relevant - In CRM unknown'!$M$2:$M$253,"Research",'Relevant - In CRM unknown'!$R$2:$R$253,"Academic")+COUNTIFS('Relevant - IN NOW CRM valid'!$T$2:$T$2328,$A114,'Relevant - IN NOW CRM valid'!$G$2:$G$2328,"UK",'Relevant - IN NOW CRM valid'!$M$2:$M$2328,"Research",'Relevant - IN NOW CRM valid'!$R$2:$R$2328,"Academic")+COUNTIFS('Relevant - IN NOW CRM unknown'!$T$2:$T$1227,$A114,'Relevant - IN NOW CRM unknown'!$G$2:$G$1227,"UK",'Relevant - IN NOW CRM unknown'!$M$2:$M$1227,"Research",'Relevant - IN NOW CRM unknown'!$R$2:$R$1227,"Academic")+COUNTIFS('Relevant - Not CRM not valid'!$T$2:$T$416,$A114,'Relevant - Not CRM not valid'!$G$2:$G$416,"UK",'Relevant - Not CRM not valid'!$M$2:$M$416,"Research",'Relevant - Not CRM not valid'!$R$2:$R$416,"Academic")+COUNTIFS('Relevant - In CRM not valid'!$T$2:$T$46,$A114,'Relevant - In CRM not valid'!$G$2:$G$46,"UK",'Relevant - In CRM not valid'!$M$2:$M$46,"Research",'Relevant - In CRM not valid'!$R$2:$R$46,"Academic")</f>
        <v>1</v>
      </c>
      <c r="J114" s="2">
        <f>COUNTIFS('Relevant - In CRM valid'!$T$2:$T$4699,$A114,'Relevant - In CRM valid'!$G$2:$G$4699,"UK",'Relevant - In CRM valid'!$M$2:$M$4699,"Finance")+COUNTIFS('Relevant - In CRM unknown'!$T$2:$T$253,$A114,'Relevant - In CRM unknown'!$G$2:$G$253,"UK",'Relevant - In CRM unknown'!$M$2:$M$253,"Finance")+COUNTIFS('Relevant - IN NOW CRM valid'!$T$2:$T$2328,$A114,'Relevant - IN NOW CRM valid'!$G$2:$G$2328,"UK",'Relevant - IN NOW CRM valid'!$M$2:$M$2328,"Finance")+COUNTIFS('Relevant - IN NOW CRM unknown'!$T$2:$T$1227,$A114,'Relevant - IN NOW CRM unknown'!$G$2:$G$1227,"UK",'Relevant - IN NOW CRM unknown'!$M$2:$M$1227,"Finance")+COUNTIFS('Relevant - Not CRM not valid'!$T$2:$T$416,$A114,'Relevant - Not CRM not valid'!$G$2:$G$416,"UK",'Relevant - Not CRM not valid'!$M$2:$M$416,"Finance")+COUNTIFS('Relevant - In CRM not valid'!$T$2:$T$46,$A114,'Relevant - In CRM not valid'!$G$2:$G$46,"UK",'Relevant - In CRM not valid'!$M$2:$M$46,"Finance")</f>
        <v>7</v>
      </c>
      <c r="K114" s="2">
        <f>COUNTIFS('Relevant - In CRM valid'!$T$2:$T$4699,$A114,'Relevant - In CRM valid'!$G$2:$G$4699,"UK",'Relevant - In CRM valid'!$M$2:$M$4699,"IT/Systems")+COUNTIFS('Relevant - In CRM unknown'!$T$2:$T$253,$A114,'Relevant - In CRM unknown'!$G$2:$G$253,"UK",'Relevant - In CRM unknown'!$M$2:$M$253,"IT/Systems")+COUNTIFS('Relevant - IN NOW CRM valid'!$T$2:$T$2328,$A114,'Relevant - IN NOW CRM valid'!$G$2:$G$2328,"UK",'Relevant - IN NOW CRM valid'!$M$2:$M$2328,"IT/Systems")+COUNTIFS('Relevant - IN NOW CRM unknown'!$T$2:$T$1227,$A114,'Relevant - IN NOW CRM unknown'!$G$2:$G$1227,"UK",'Relevant - IN NOW CRM unknown'!$M$2:$M$1227,"IT/Systems")+COUNTIFS('Relevant - Not CRM not valid'!$T$2:$T$416,$A114,'Relevant - Not CRM not valid'!$G$2:$G$416,"UK",'Relevant - Not CRM not valid'!$M$2:$M$416,"IT/Systems")+COUNTIFS('Relevant - In CRM not valid'!$T$2:$T$46,$A114,'Relevant - In CRM not valid'!$G$2:$G$46,"UK",'Relevant - In CRM not valid'!$M$2:$M$46,"IT/Systems")</f>
        <v>0</v>
      </c>
      <c r="L114" s="2">
        <f>COUNTIFS('Relevant - In CRM valid'!$T$2:$T$4699,$A114,'Relevant - In CRM valid'!$G$2:$G$4699,"UK",'Relevant - In CRM valid'!$M$2:$M$4699,"")+COUNTIFS('Relevant - In CRM unknown'!$T$2:$T$253,$A114,'Relevant - In CRM unknown'!$G$2:$G$253,"UK",'Relevant - In CRM unknown'!$M$2:$M$253,"")+COUNTIFS('Relevant - IN NOW CRM valid'!$T$2:$T$2328,$A114,'Relevant - IN NOW CRM valid'!$G$2:$G$2328,"UK",'Relevant - IN NOW CRM valid'!$M$2:$M$2328,"")+COUNTIFS('Relevant - IN NOW CRM unknown'!$T$2:$T$1227,$A114,'Relevant - IN NOW CRM unknown'!$G$2:$G$1227,"UK",'Relevant - IN NOW CRM unknown'!$M$2:$M$1227,"")+COUNTIFS('Relevant - Not CRM not valid'!$T$2:$T$416,$A114,'Relevant - Not CRM not valid'!$G$2:$G$416,"UK",'Relevant - Not CRM not valid'!$M$2:$M$416,"")+COUNTIFS('Relevant - In CRM not valid'!$T$2:$T$46,$A114,'Relevant - In CRM not valid'!$G$2:$G$46,"UK",'Relevant - In CRM not valid'!$M$2:$M$46,"")</f>
        <v>0</v>
      </c>
      <c r="M114" s="2">
        <f t="shared" si="2"/>
        <v>2</v>
      </c>
      <c r="N114" s="2">
        <f>COUNTIFS('Relevant - In CRM valid'!$T$2:$T$4699,$A114,'Relevant - In CRM valid'!$G$2:$G$4699,"UK",'Relevant - In CRM valid'!$Q$2:$Q$4699,"valid")+COUNTIFS('Relevant - In CRM unknown'!$T$2:$T$253,$A114,'Relevant - In CRM unknown'!$G$2:$G$253,"UK",'Relevant - In CRM unknown'!$Q$2:$Q$253,"valid")+COUNTIFS('Relevant - IN NOW CRM valid'!$T$2:$T$2328,$A114,'Relevant - IN NOW CRM valid'!$G$2:$G$2328,"UK",'Relevant - IN NOW CRM valid'!$Q$2:$Q$2328,"valid")+COUNTIFS('Relevant - IN NOW CRM unknown'!$T$2:$T$1227,$A114,'Relevant - IN NOW CRM unknown'!$G$2:$G$1227,"UK",'Relevant - IN NOW CRM unknown'!$Q$2:$Q$1227,"valid")+COUNTIFS('Relevant - Not CRM not valid'!$T$2:$T$416,$A114,'Relevant - Not CRM not valid'!$G$2:$G$416,"UK",'Relevant - Not CRM not valid'!$Q$2:$Q$416,"valid")+COUNTIFS('Relevant - In CRM not valid'!$T$2:$T$46,$A114,'Relevant - In CRM not valid'!$G$2:$G$46,"UK",'Relevant - In CRM not valid'!$Q$2:$Q$46,"valid")</f>
        <v>15</v>
      </c>
      <c r="O114" s="2" t="str">
        <f t="shared" si="3"/>
        <v>IT/Systems</v>
      </c>
    </row>
    <row r="115" spans="1:15" ht="15" customHeight="1">
      <c r="A115" s="2" t="s">
        <v>329</v>
      </c>
      <c r="B115" s="2" t="s">
        <v>330</v>
      </c>
      <c r="C115" s="2" t="s">
        <v>95</v>
      </c>
      <c r="D115" s="2" t="str">
        <f>IFERROR(INDEX('UK Target Institutions'!$D$2:$D$727,MATCH($A115,'UK Target Institutions'!$A$2:$A$727,0)),"")</f>
        <v>Yes</v>
      </c>
      <c r="E115" s="2">
        <f>COUNTIFS('Relevant - In CRM valid'!$T$2:$T$4699,$A115,'Relevant - In CRM valid'!$G$2:$G$4699,"UK")+COUNTIFS('Relevant - In CRM unknown'!$T$2:$T$253,$A115,'Relevant - In CRM unknown'!$G$2:$G$253,"UK")+COUNTIFS('Relevant - IN NOW CRM valid'!$T$2:$T$2328,$A115,'Relevant - IN NOW CRM valid'!$G$2:$G$2328,"UK")+COUNTIFS('Relevant - IN NOW CRM unknown'!$T$2:$T$1227,$A115,'Relevant - IN NOW CRM unknown'!$G$2:$G$1227,"UK")+COUNTIFS('Relevant - Not CRM not valid'!$T$2:$T$416,$A115,'Relevant - Not CRM not valid'!$G$2:$G$416,"UK")+COUNTIFS('Relevant - In CRM not valid'!$T$2:$T$46,$A115,'Relevant - In CRM not valid'!$G$2:$G$46,"UK")</f>
        <v>15</v>
      </c>
      <c r="F115" s="2">
        <f>COUNTIFS('Relevant - In CRM valid'!$T$2:$T$4699,$A115,'Relevant - In CRM valid'!$G$2:$G$4699,"UK",'Relevant - In CRM valid'!$M$2:$M$4699,"Research")+COUNTIFS('Relevant - In CRM unknown'!$T$2:$T$253,$A115,'Relevant - In CRM unknown'!$G$2:$G$253,"UK",'Relevant - In CRM unknown'!$M$2:$M$253,"Research")+COUNTIFS('Relevant - IN NOW CRM valid'!$T$2:$T$2328,$A115,'Relevant - IN NOW CRM valid'!$G$2:$G$2328,"UK",'Relevant - IN NOW CRM valid'!$M$2:$M$2328,"Research")+COUNTIFS('Relevant - IN NOW CRM unknown'!$T$2:$T$1227,$A115,'Relevant - IN NOW CRM unknown'!$G$2:$G$1227,"UK",'Relevant - IN NOW CRM unknown'!$M$2:$M$1227,"Research")+COUNTIFS('Relevant - Not CRM not valid'!$T$2:$T$416,$A115,'Relevant - Not CRM not valid'!$G$2:$G$416,"UK",'Relevant - Not CRM not valid'!$M$2:$M$416,"Research")+COUNTIFS('Relevant - In CRM not valid'!$T$2:$T$46,$A115,'Relevant - In CRM not valid'!$G$2:$G$46,"UK",'Relevant - In CRM not valid'!$M$2:$M$46,"Research")</f>
        <v>11</v>
      </c>
      <c r="G115" s="2">
        <f>COUNTIFS('Relevant - In CRM valid'!$T$2:$T$4699,$A115,'Relevant - In CRM valid'!$G$2:$G$4699,"UK",'Relevant - In CRM valid'!$M$2:$M$4699,"Research",'Relevant - In CRM valid'!$R$2:$R$4699,"Senior")+COUNTIFS('Relevant - In CRM unknown'!$T$2:$T$253,$A115,'Relevant - In CRM unknown'!$G$2:$G$253,"UK",'Relevant - In CRM unknown'!$M$2:$M$253,"Research",'Relevant - In CRM unknown'!$R$2:$R$253,"Senior")+COUNTIFS('Relevant - IN NOW CRM valid'!$T$2:$T$2328,$A115,'Relevant - IN NOW CRM valid'!$G$2:$G$2328,"UK",'Relevant - IN NOW CRM valid'!$M$2:$M$2328,"Research",'Relevant - IN NOW CRM valid'!$R$2:$R$2328,"Senior")+COUNTIFS('Relevant - IN NOW CRM unknown'!$T$2:$T$1227,$A115,'Relevant - IN NOW CRM unknown'!$G$2:$G$1227,"UK",'Relevant - IN NOW CRM unknown'!$M$2:$M$1227,"Research",'Relevant - IN NOW CRM unknown'!$R$2:$R$1227,"Senior")+COUNTIFS('Relevant - Not CRM not valid'!$T$2:$T$416,$A115,'Relevant - Not CRM not valid'!$G$2:$G$416,"UK",'Relevant - Not CRM not valid'!$M$2:$M$416,"Research",'Relevant - Not CRM not valid'!$R$2:$R$416,"Senior")+COUNTIFS('Relevant - In CRM not valid'!$T$2:$T$46,$A115,'Relevant - In CRM not valid'!$G$2:$G$46,"UK",'Relevant - In CRM not valid'!$M$2:$M$46,"Research",'Relevant - In CRM not valid'!$R$2:$R$46,"Senior")</f>
        <v>10</v>
      </c>
      <c r="H115" s="2">
        <f>COUNTIFS('Relevant - In CRM valid'!$T$2:$T$4699,$A115,'Relevant - In CRM valid'!$G$2:$G$4699,"UK",'Relevant - In CRM valid'!$M$2:$M$4699,"Research",'Relevant - In CRM valid'!$R$2:$R$4699,"Operational")+COUNTIFS('Relevant - In CRM unknown'!$T$2:$T$253,$A115,'Relevant - In CRM unknown'!$G$2:$G$253,"UK",'Relevant - In CRM unknown'!$M$2:$M$253,"Research",'Relevant - In CRM unknown'!$R$2:$R$253,"Operational")+COUNTIFS('Relevant - IN NOW CRM valid'!$T$2:$T$2328,$A115,'Relevant - IN NOW CRM valid'!$G$2:$G$2328,"UK",'Relevant - IN NOW CRM valid'!$M$2:$M$2328,"Research",'Relevant - IN NOW CRM valid'!$R$2:$R$2328,"Operational")+COUNTIFS('Relevant - IN NOW CRM unknown'!$T$2:$T$1227,$A115,'Relevant - IN NOW CRM unknown'!$G$2:$G$1227,"UK",'Relevant - IN NOW CRM unknown'!$M$2:$M$1227,"Research",'Relevant - IN NOW CRM unknown'!$R$2:$R$1227,"Operational")+COUNTIFS('Relevant - Not CRM not valid'!$T$2:$T$416,$A115,'Relevant - Not CRM not valid'!$G$2:$G$416,"UK",'Relevant - Not CRM not valid'!$M$2:$M$416,"Research",'Relevant - Not CRM not valid'!$R$2:$R$416,"Operational")+COUNTIFS('Relevant - In CRM not valid'!$T$2:$T$46,$A115,'Relevant - In CRM not valid'!$G$2:$G$46,"UK",'Relevant - In CRM not valid'!$M$2:$M$46,"Research",'Relevant - In CRM not valid'!$R$2:$R$46,"Operational")</f>
        <v>1</v>
      </c>
      <c r="I115" s="2">
        <f>COUNTIFS('Relevant - In CRM valid'!$T$2:$T$4699,$A115,'Relevant - In CRM valid'!$G$2:$G$4699,"UK",'Relevant - In CRM valid'!$M$2:$M$4699,"Research",'Relevant - In CRM valid'!$R$2:$R$4699,"Academic")+COUNTIFS('Relevant - In CRM unknown'!$T$2:$T$253,$A115,'Relevant - In CRM unknown'!$G$2:$G$253,"UK",'Relevant - In CRM unknown'!$M$2:$M$253,"Research",'Relevant - In CRM unknown'!$R$2:$R$253,"Academic")+COUNTIFS('Relevant - IN NOW CRM valid'!$T$2:$T$2328,$A115,'Relevant - IN NOW CRM valid'!$G$2:$G$2328,"UK",'Relevant - IN NOW CRM valid'!$M$2:$M$2328,"Research",'Relevant - IN NOW CRM valid'!$R$2:$R$2328,"Academic")+COUNTIFS('Relevant - IN NOW CRM unknown'!$T$2:$T$1227,$A115,'Relevant - IN NOW CRM unknown'!$G$2:$G$1227,"UK",'Relevant - IN NOW CRM unknown'!$M$2:$M$1227,"Research",'Relevant - IN NOW CRM unknown'!$R$2:$R$1227,"Academic")+COUNTIFS('Relevant - Not CRM not valid'!$T$2:$T$416,$A115,'Relevant - Not CRM not valid'!$G$2:$G$416,"UK",'Relevant - Not CRM not valid'!$M$2:$M$416,"Research",'Relevant - Not CRM not valid'!$R$2:$R$416,"Academic")+COUNTIFS('Relevant - In CRM not valid'!$T$2:$T$46,$A115,'Relevant - In CRM not valid'!$G$2:$G$46,"UK",'Relevant - In CRM not valid'!$M$2:$M$46,"Research",'Relevant - In CRM not valid'!$R$2:$R$46,"Academic")</f>
        <v>0</v>
      </c>
      <c r="J115" s="2">
        <f>COUNTIFS('Relevant - In CRM valid'!$T$2:$T$4699,$A115,'Relevant - In CRM valid'!$G$2:$G$4699,"UK",'Relevant - In CRM valid'!$M$2:$M$4699,"Finance")+COUNTIFS('Relevant - In CRM unknown'!$T$2:$T$253,$A115,'Relevant - In CRM unknown'!$G$2:$G$253,"UK",'Relevant - In CRM unknown'!$M$2:$M$253,"Finance")+COUNTIFS('Relevant - IN NOW CRM valid'!$T$2:$T$2328,$A115,'Relevant - IN NOW CRM valid'!$G$2:$G$2328,"UK",'Relevant - IN NOW CRM valid'!$M$2:$M$2328,"Finance")+COUNTIFS('Relevant - IN NOW CRM unknown'!$T$2:$T$1227,$A115,'Relevant - IN NOW CRM unknown'!$G$2:$G$1227,"UK",'Relevant - IN NOW CRM unknown'!$M$2:$M$1227,"Finance")+COUNTIFS('Relevant - Not CRM not valid'!$T$2:$T$416,$A115,'Relevant - Not CRM not valid'!$G$2:$G$416,"UK",'Relevant - Not CRM not valid'!$M$2:$M$416,"Finance")+COUNTIFS('Relevant - In CRM not valid'!$T$2:$T$46,$A115,'Relevant - In CRM not valid'!$G$2:$G$46,"UK",'Relevant - In CRM not valid'!$M$2:$M$46,"Finance")</f>
        <v>1</v>
      </c>
      <c r="K115" s="2">
        <f>COUNTIFS('Relevant - In CRM valid'!$T$2:$T$4699,$A115,'Relevant - In CRM valid'!$G$2:$G$4699,"UK",'Relevant - In CRM valid'!$M$2:$M$4699,"IT/Systems")+COUNTIFS('Relevant - In CRM unknown'!$T$2:$T$253,$A115,'Relevant - In CRM unknown'!$G$2:$G$253,"UK",'Relevant - In CRM unknown'!$M$2:$M$253,"IT/Systems")+COUNTIFS('Relevant - IN NOW CRM valid'!$T$2:$T$2328,$A115,'Relevant - IN NOW CRM valid'!$G$2:$G$2328,"UK",'Relevant - IN NOW CRM valid'!$M$2:$M$2328,"IT/Systems")+COUNTIFS('Relevant - IN NOW CRM unknown'!$T$2:$T$1227,$A115,'Relevant - IN NOW CRM unknown'!$G$2:$G$1227,"UK",'Relevant - IN NOW CRM unknown'!$M$2:$M$1227,"IT/Systems")+COUNTIFS('Relevant - Not CRM not valid'!$T$2:$T$416,$A115,'Relevant - Not CRM not valid'!$G$2:$G$416,"UK",'Relevant - Not CRM not valid'!$M$2:$M$416,"IT/Systems")+COUNTIFS('Relevant - In CRM not valid'!$T$2:$T$46,$A115,'Relevant - In CRM not valid'!$G$2:$G$46,"UK",'Relevant - In CRM not valid'!$M$2:$M$46,"IT/Systems")</f>
        <v>3</v>
      </c>
      <c r="L115" s="2">
        <f>COUNTIFS('Relevant - In CRM valid'!$T$2:$T$4699,$A115,'Relevant - In CRM valid'!$G$2:$G$4699,"UK",'Relevant - In CRM valid'!$M$2:$M$4699,"")+COUNTIFS('Relevant - In CRM unknown'!$T$2:$T$253,$A115,'Relevant - In CRM unknown'!$G$2:$G$253,"UK",'Relevant - In CRM unknown'!$M$2:$M$253,"")+COUNTIFS('Relevant - IN NOW CRM valid'!$T$2:$T$2328,$A115,'Relevant - IN NOW CRM valid'!$G$2:$G$2328,"UK",'Relevant - IN NOW CRM valid'!$M$2:$M$2328,"")+COUNTIFS('Relevant - IN NOW CRM unknown'!$T$2:$T$1227,$A115,'Relevant - IN NOW CRM unknown'!$G$2:$G$1227,"UK",'Relevant - IN NOW CRM unknown'!$M$2:$M$1227,"")+COUNTIFS('Relevant - Not CRM not valid'!$T$2:$T$416,$A115,'Relevant - Not CRM not valid'!$G$2:$G$416,"UK",'Relevant - Not CRM not valid'!$M$2:$M$416,"")+COUNTIFS('Relevant - In CRM not valid'!$T$2:$T$46,$A115,'Relevant - In CRM not valid'!$G$2:$G$46,"UK",'Relevant - In CRM not valid'!$M$2:$M$46,"")</f>
        <v>0</v>
      </c>
      <c r="M115" s="2">
        <f t="shared" si="2"/>
        <v>3</v>
      </c>
      <c r="N115" s="2">
        <f>COUNTIFS('Relevant - In CRM valid'!$T$2:$T$4699,$A115,'Relevant - In CRM valid'!$G$2:$G$4699,"UK",'Relevant - In CRM valid'!$Q$2:$Q$4699,"valid")+COUNTIFS('Relevant - In CRM unknown'!$T$2:$T$253,$A115,'Relevant - In CRM unknown'!$G$2:$G$253,"UK",'Relevant - In CRM unknown'!$Q$2:$Q$253,"valid")+COUNTIFS('Relevant - IN NOW CRM valid'!$T$2:$T$2328,$A115,'Relevant - IN NOW CRM valid'!$G$2:$G$2328,"UK",'Relevant - IN NOW CRM valid'!$Q$2:$Q$2328,"valid")+COUNTIFS('Relevant - IN NOW CRM unknown'!$T$2:$T$1227,$A115,'Relevant - IN NOW CRM unknown'!$G$2:$G$1227,"UK",'Relevant - IN NOW CRM unknown'!$Q$2:$Q$1227,"valid")+COUNTIFS('Relevant - Not CRM not valid'!$T$2:$T$416,$A115,'Relevant - Not CRM not valid'!$G$2:$G$416,"UK",'Relevant - Not CRM not valid'!$Q$2:$Q$416,"valid")+COUNTIFS('Relevant - In CRM not valid'!$T$2:$T$46,$A115,'Relevant - In CRM not valid'!$G$2:$G$46,"UK",'Relevant - In CRM not valid'!$Q$2:$Q$46,"valid")</f>
        <v>5</v>
      </c>
      <c r="O115" s="2" t="str">
        <f t="shared" si="3"/>
        <v/>
      </c>
    </row>
    <row r="116" spans="1:15" ht="15" customHeight="1">
      <c r="A116" s="2" t="s">
        <v>331</v>
      </c>
      <c r="B116" s="2" t="s">
        <v>332</v>
      </c>
      <c r="C116" s="2" t="s">
        <v>95</v>
      </c>
      <c r="D116" s="2" t="str">
        <f>IFERROR(INDEX('UK Target Institutions'!$D$2:$D$727,MATCH($A116,'UK Target Institutions'!$A$2:$A$727,0)),"")</f>
        <v>Yes</v>
      </c>
      <c r="E116" s="2">
        <f>COUNTIFS('Relevant - In CRM valid'!$T$2:$T$4699,$A116,'Relevant - In CRM valid'!$G$2:$G$4699,"UK")+COUNTIFS('Relevant - In CRM unknown'!$T$2:$T$253,$A116,'Relevant - In CRM unknown'!$G$2:$G$253,"UK")+COUNTIFS('Relevant - IN NOW CRM valid'!$T$2:$T$2328,$A116,'Relevant - IN NOW CRM valid'!$G$2:$G$2328,"UK")+COUNTIFS('Relevant - IN NOW CRM unknown'!$T$2:$T$1227,$A116,'Relevant - IN NOW CRM unknown'!$G$2:$G$1227,"UK")+COUNTIFS('Relevant - Not CRM not valid'!$T$2:$T$416,$A116,'Relevant - Not CRM not valid'!$G$2:$G$416,"UK")+COUNTIFS('Relevant - In CRM not valid'!$T$2:$T$46,$A116,'Relevant - In CRM not valid'!$G$2:$G$46,"UK")</f>
        <v>15</v>
      </c>
      <c r="F116" s="2">
        <f>COUNTIFS('Relevant - In CRM valid'!$T$2:$T$4699,$A116,'Relevant - In CRM valid'!$G$2:$G$4699,"UK",'Relevant - In CRM valid'!$M$2:$M$4699,"Research")+COUNTIFS('Relevant - In CRM unknown'!$T$2:$T$253,$A116,'Relevant - In CRM unknown'!$G$2:$G$253,"UK",'Relevant - In CRM unknown'!$M$2:$M$253,"Research")+COUNTIFS('Relevant - IN NOW CRM valid'!$T$2:$T$2328,$A116,'Relevant - IN NOW CRM valid'!$G$2:$G$2328,"UK",'Relevant - IN NOW CRM valid'!$M$2:$M$2328,"Research")+COUNTIFS('Relevant - IN NOW CRM unknown'!$T$2:$T$1227,$A116,'Relevant - IN NOW CRM unknown'!$G$2:$G$1227,"UK",'Relevant - IN NOW CRM unknown'!$M$2:$M$1227,"Research")+COUNTIFS('Relevant - Not CRM not valid'!$T$2:$T$416,$A116,'Relevant - Not CRM not valid'!$G$2:$G$416,"UK",'Relevant - Not CRM not valid'!$M$2:$M$416,"Research")+COUNTIFS('Relevant - In CRM not valid'!$T$2:$T$46,$A116,'Relevant - In CRM not valid'!$G$2:$G$46,"UK",'Relevant - In CRM not valid'!$M$2:$M$46,"Research")</f>
        <v>6</v>
      </c>
      <c r="G116" s="2">
        <f>COUNTIFS('Relevant - In CRM valid'!$T$2:$T$4699,$A116,'Relevant - In CRM valid'!$G$2:$G$4699,"UK",'Relevant - In CRM valid'!$M$2:$M$4699,"Research",'Relevant - In CRM valid'!$R$2:$R$4699,"Senior")+COUNTIFS('Relevant - In CRM unknown'!$T$2:$T$253,$A116,'Relevant - In CRM unknown'!$G$2:$G$253,"UK",'Relevant - In CRM unknown'!$M$2:$M$253,"Research",'Relevant - In CRM unknown'!$R$2:$R$253,"Senior")+COUNTIFS('Relevant - IN NOW CRM valid'!$T$2:$T$2328,$A116,'Relevant - IN NOW CRM valid'!$G$2:$G$2328,"UK",'Relevant - IN NOW CRM valid'!$M$2:$M$2328,"Research",'Relevant - IN NOW CRM valid'!$R$2:$R$2328,"Senior")+COUNTIFS('Relevant - IN NOW CRM unknown'!$T$2:$T$1227,$A116,'Relevant - IN NOW CRM unknown'!$G$2:$G$1227,"UK",'Relevant - IN NOW CRM unknown'!$M$2:$M$1227,"Research",'Relevant - IN NOW CRM unknown'!$R$2:$R$1227,"Senior")+COUNTIFS('Relevant - Not CRM not valid'!$T$2:$T$416,$A116,'Relevant - Not CRM not valid'!$G$2:$G$416,"UK",'Relevant - Not CRM not valid'!$M$2:$M$416,"Research",'Relevant - Not CRM not valid'!$R$2:$R$416,"Senior")+COUNTIFS('Relevant - In CRM not valid'!$T$2:$T$46,$A116,'Relevant - In CRM not valid'!$G$2:$G$46,"UK",'Relevant - In CRM not valid'!$M$2:$M$46,"Research",'Relevant - In CRM not valid'!$R$2:$R$46,"Senior")</f>
        <v>4</v>
      </c>
      <c r="H116" s="2">
        <f>COUNTIFS('Relevant - In CRM valid'!$T$2:$T$4699,$A116,'Relevant - In CRM valid'!$G$2:$G$4699,"UK",'Relevant - In CRM valid'!$M$2:$M$4699,"Research",'Relevant - In CRM valid'!$R$2:$R$4699,"Operational")+COUNTIFS('Relevant - In CRM unknown'!$T$2:$T$253,$A116,'Relevant - In CRM unknown'!$G$2:$G$253,"UK",'Relevant - In CRM unknown'!$M$2:$M$253,"Research",'Relevant - In CRM unknown'!$R$2:$R$253,"Operational")+COUNTIFS('Relevant - IN NOW CRM valid'!$T$2:$T$2328,$A116,'Relevant - IN NOW CRM valid'!$G$2:$G$2328,"UK",'Relevant - IN NOW CRM valid'!$M$2:$M$2328,"Research",'Relevant - IN NOW CRM valid'!$R$2:$R$2328,"Operational")+COUNTIFS('Relevant - IN NOW CRM unknown'!$T$2:$T$1227,$A116,'Relevant - IN NOW CRM unknown'!$G$2:$G$1227,"UK",'Relevant - IN NOW CRM unknown'!$M$2:$M$1227,"Research",'Relevant - IN NOW CRM unknown'!$R$2:$R$1227,"Operational")+COUNTIFS('Relevant - Not CRM not valid'!$T$2:$T$416,$A116,'Relevant - Not CRM not valid'!$G$2:$G$416,"UK",'Relevant - Not CRM not valid'!$M$2:$M$416,"Research",'Relevant - Not CRM not valid'!$R$2:$R$416,"Operational")+COUNTIFS('Relevant - In CRM not valid'!$T$2:$T$46,$A116,'Relevant - In CRM not valid'!$G$2:$G$46,"UK",'Relevant - In CRM not valid'!$M$2:$M$46,"Research",'Relevant - In CRM not valid'!$R$2:$R$46,"Operational")</f>
        <v>2</v>
      </c>
      <c r="I116" s="2">
        <f>COUNTIFS('Relevant - In CRM valid'!$T$2:$T$4699,$A116,'Relevant - In CRM valid'!$G$2:$G$4699,"UK",'Relevant - In CRM valid'!$M$2:$M$4699,"Research",'Relevant - In CRM valid'!$R$2:$R$4699,"Academic")+COUNTIFS('Relevant - In CRM unknown'!$T$2:$T$253,$A116,'Relevant - In CRM unknown'!$G$2:$G$253,"UK",'Relevant - In CRM unknown'!$M$2:$M$253,"Research",'Relevant - In CRM unknown'!$R$2:$R$253,"Academic")+COUNTIFS('Relevant - IN NOW CRM valid'!$T$2:$T$2328,$A116,'Relevant - IN NOW CRM valid'!$G$2:$G$2328,"UK",'Relevant - IN NOW CRM valid'!$M$2:$M$2328,"Research",'Relevant - IN NOW CRM valid'!$R$2:$R$2328,"Academic")+COUNTIFS('Relevant - IN NOW CRM unknown'!$T$2:$T$1227,$A116,'Relevant - IN NOW CRM unknown'!$G$2:$G$1227,"UK",'Relevant - IN NOW CRM unknown'!$M$2:$M$1227,"Research",'Relevant - IN NOW CRM unknown'!$R$2:$R$1227,"Academic")+COUNTIFS('Relevant - Not CRM not valid'!$T$2:$T$416,$A116,'Relevant - Not CRM not valid'!$G$2:$G$416,"UK",'Relevant - Not CRM not valid'!$M$2:$M$416,"Research",'Relevant - Not CRM not valid'!$R$2:$R$416,"Academic")+COUNTIFS('Relevant - In CRM not valid'!$T$2:$T$46,$A116,'Relevant - In CRM not valid'!$G$2:$G$46,"UK",'Relevant - In CRM not valid'!$M$2:$M$46,"Research",'Relevant - In CRM not valid'!$R$2:$R$46,"Academic")</f>
        <v>0</v>
      </c>
      <c r="J116" s="2">
        <f>COUNTIFS('Relevant - In CRM valid'!$T$2:$T$4699,$A116,'Relevant - In CRM valid'!$G$2:$G$4699,"UK",'Relevant - In CRM valid'!$M$2:$M$4699,"Finance")+COUNTIFS('Relevant - In CRM unknown'!$T$2:$T$253,$A116,'Relevant - In CRM unknown'!$G$2:$G$253,"UK",'Relevant - In CRM unknown'!$M$2:$M$253,"Finance")+COUNTIFS('Relevant - IN NOW CRM valid'!$T$2:$T$2328,$A116,'Relevant - IN NOW CRM valid'!$G$2:$G$2328,"UK",'Relevant - IN NOW CRM valid'!$M$2:$M$2328,"Finance")+COUNTIFS('Relevant - IN NOW CRM unknown'!$T$2:$T$1227,$A116,'Relevant - IN NOW CRM unknown'!$G$2:$G$1227,"UK",'Relevant - IN NOW CRM unknown'!$M$2:$M$1227,"Finance")+COUNTIFS('Relevant - Not CRM not valid'!$T$2:$T$416,$A116,'Relevant - Not CRM not valid'!$G$2:$G$416,"UK",'Relevant - Not CRM not valid'!$M$2:$M$416,"Finance")+COUNTIFS('Relevant - In CRM not valid'!$T$2:$T$46,$A116,'Relevant - In CRM not valid'!$G$2:$G$46,"UK",'Relevant - In CRM not valid'!$M$2:$M$46,"Finance")</f>
        <v>3</v>
      </c>
      <c r="K116" s="2">
        <f>COUNTIFS('Relevant - In CRM valid'!$T$2:$T$4699,$A116,'Relevant - In CRM valid'!$G$2:$G$4699,"UK",'Relevant - In CRM valid'!$M$2:$M$4699,"IT/Systems")+COUNTIFS('Relevant - In CRM unknown'!$T$2:$T$253,$A116,'Relevant - In CRM unknown'!$G$2:$G$253,"UK",'Relevant - In CRM unknown'!$M$2:$M$253,"IT/Systems")+COUNTIFS('Relevant - IN NOW CRM valid'!$T$2:$T$2328,$A116,'Relevant - IN NOW CRM valid'!$G$2:$G$2328,"UK",'Relevant - IN NOW CRM valid'!$M$2:$M$2328,"IT/Systems")+COUNTIFS('Relevant - IN NOW CRM unknown'!$T$2:$T$1227,$A116,'Relevant - IN NOW CRM unknown'!$G$2:$G$1227,"UK",'Relevant - IN NOW CRM unknown'!$M$2:$M$1227,"IT/Systems")+COUNTIFS('Relevant - Not CRM not valid'!$T$2:$T$416,$A116,'Relevant - Not CRM not valid'!$G$2:$G$416,"UK",'Relevant - Not CRM not valid'!$M$2:$M$416,"IT/Systems")+COUNTIFS('Relevant - In CRM not valid'!$T$2:$T$46,$A116,'Relevant - In CRM not valid'!$G$2:$G$46,"UK",'Relevant - In CRM not valid'!$M$2:$M$46,"IT/Systems")</f>
        <v>6</v>
      </c>
      <c r="L116" s="2">
        <f>COUNTIFS('Relevant - In CRM valid'!$T$2:$T$4699,$A116,'Relevant - In CRM valid'!$G$2:$G$4699,"UK",'Relevant - In CRM valid'!$M$2:$M$4699,"")+COUNTIFS('Relevant - In CRM unknown'!$T$2:$T$253,$A116,'Relevant - In CRM unknown'!$G$2:$G$253,"UK",'Relevant - In CRM unknown'!$M$2:$M$253,"")+COUNTIFS('Relevant - IN NOW CRM valid'!$T$2:$T$2328,$A116,'Relevant - IN NOW CRM valid'!$G$2:$G$2328,"UK",'Relevant - IN NOW CRM valid'!$M$2:$M$2328,"")+COUNTIFS('Relevant - IN NOW CRM unknown'!$T$2:$T$1227,$A116,'Relevant - IN NOW CRM unknown'!$G$2:$G$1227,"UK",'Relevant - IN NOW CRM unknown'!$M$2:$M$1227,"")+COUNTIFS('Relevant - Not CRM not valid'!$T$2:$T$416,$A116,'Relevant - Not CRM not valid'!$G$2:$G$416,"UK",'Relevant - Not CRM not valid'!$M$2:$M$416,"")+COUNTIFS('Relevant - In CRM not valid'!$T$2:$T$46,$A116,'Relevant - In CRM not valid'!$G$2:$G$46,"UK",'Relevant - In CRM not valid'!$M$2:$M$46,"")</f>
        <v>0</v>
      </c>
      <c r="M116" s="2">
        <f t="shared" si="2"/>
        <v>3</v>
      </c>
      <c r="N116" s="2">
        <f>COUNTIFS('Relevant - In CRM valid'!$T$2:$T$4699,$A116,'Relevant - In CRM valid'!$G$2:$G$4699,"UK",'Relevant - In CRM valid'!$Q$2:$Q$4699,"valid")+COUNTIFS('Relevant - In CRM unknown'!$T$2:$T$253,$A116,'Relevant - In CRM unknown'!$G$2:$G$253,"UK",'Relevant - In CRM unknown'!$Q$2:$Q$253,"valid")+COUNTIFS('Relevant - IN NOW CRM valid'!$T$2:$T$2328,$A116,'Relevant - IN NOW CRM valid'!$G$2:$G$2328,"UK",'Relevant - IN NOW CRM valid'!$Q$2:$Q$2328,"valid")+COUNTIFS('Relevant - IN NOW CRM unknown'!$T$2:$T$1227,$A116,'Relevant - IN NOW CRM unknown'!$G$2:$G$1227,"UK",'Relevant - IN NOW CRM unknown'!$Q$2:$Q$1227,"valid")+COUNTIFS('Relevant - Not CRM not valid'!$T$2:$T$416,$A116,'Relevant - Not CRM not valid'!$G$2:$G$416,"UK",'Relevant - Not CRM not valid'!$Q$2:$Q$416,"valid")+COUNTIFS('Relevant - In CRM not valid'!$T$2:$T$46,$A116,'Relevant - In CRM not valid'!$G$2:$G$46,"UK",'Relevant - In CRM not valid'!$Q$2:$Q$46,"valid")</f>
        <v>0</v>
      </c>
      <c r="O116" s="2" t="str">
        <f t="shared" si="3"/>
        <v/>
      </c>
    </row>
    <row r="117" spans="1:15" ht="15" customHeight="1">
      <c r="A117" s="2" t="s">
        <v>333</v>
      </c>
      <c r="B117" s="2" t="s">
        <v>334</v>
      </c>
      <c r="C117" s="2" t="s">
        <v>95</v>
      </c>
      <c r="D117" s="2" t="str">
        <f>IFERROR(INDEX('UK Target Institutions'!$D$2:$D$727,MATCH($A117,'UK Target Institutions'!$A$2:$A$727,0)),"")</f>
        <v>Yes</v>
      </c>
      <c r="E117" s="2">
        <f>COUNTIFS('Relevant - In CRM valid'!$T$2:$T$4699,$A117,'Relevant - In CRM valid'!$G$2:$G$4699,"UK")+COUNTIFS('Relevant - In CRM unknown'!$T$2:$T$253,$A117,'Relevant - In CRM unknown'!$G$2:$G$253,"UK")+COUNTIFS('Relevant - IN NOW CRM valid'!$T$2:$T$2328,$A117,'Relevant - IN NOW CRM valid'!$G$2:$G$2328,"UK")+COUNTIFS('Relevant - IN NOW CRM unknown'!$T$2:$T$1227,$A117,'Relevant - IN NOW CRM unknown'!$G$2:$G$1227,"UK")+COUNTIFS('Relevant - Not CRM not valid'!$T$2:$T$416,$A117,'Relevant - Not CRM not valid'!$G$2:$G$416,"UK")+COUNTIFS('Relevant - In CRM not valid'!$T$2:$T$46,$A117,'Relevant - In CRM not valid'!$G$2:$G$46,"UK")</f>
        <v>15</v>
      </c>
      <c r="F117" s="2">
        <f>COUNTIFS('Relevant - In CRM valid'!$T$2:$T$4699,$A117,'Relevant - In CRM valid'!$G$2:$G$4699,"UK",'Relevant - In CRM valid'!$M$2:$M$4699,"Research")+COUNTIFS('Relevant - In CRM unknown'!$T$2:$T$253,$A117,'Relevant - In CRM unknown'!$G$2:$G$253,"UK",'Relevant - In CRM unknown'!$M$2:$M$253,"Research")+COUNTIFS('Relevant - IN NOW CRM valid'!$T$2:$T$2328,$A117,'Relevant - IN NOW CRM valid'!$G$2:$G$2328,"UK",'Relevant - IN NOW CRM valid'!$M$2:$M$2328,"Research")+COUNTIFS('Relevant - IN NOW CRM unknown'!$T$2:$T$1227,$A117,'Relevant - IN NOW CRM unknown'!$G$2:$G$1227,"UK",'Relevant - IN NOW CRM unknown'!$M$2:$M$1227,"Research")+COUNTIFS('Relevant - Not CRM not valid'!$T$2:$T$416,$A117,'Relevant - Not CRM not valid'!$G$2:$G$416,"UK",'Relevant - Not CRM not valid'!$M$2:$M$416,"Research")+COUNTIFS('Relevant - In CRM not valid'!$T$2:$T$46,$A117,'Relevant - In CRM not valid'!$G$2:$G$46,"UK",'Relevant - In CRM not valid'!$M$2:$M$46,"Research")</f>
        <v>6</v>
      </c>
      <c r="G117" s="2">
        <f>COUNTIFS('Relevant - In CRM valid'!$T$2:$T$4699,$A117,'Relevant - In CRM valid'!$G$2:$G$4699,"UK",'Relevant - In CRM valid'!$M$2:$M$4699,"Research",'Relevant - In CRM valid'!$R$2:$R$4699,"Senior")+COUNTIFS('Relevant - In CRM unknown'!$T$2:$T$253,$A117,'Relevant - In CRM unknown'!$G$2:$G$253,"UK",'Relevant - In CRM unknown'!$M$2:$M$253,"Research",'Relevant - In CRM unknown'!$R$2:$R$253,"Senior")+COUNTIFS('Relevant - IN NOW CRM valid'!$T$2:$T$2328,$A117,'Relevant - IN NOW CRM valid'!$G$2:$G$2328,"UK",'Relevant - IN NOW CRM valid'!$M$2:$M$2328,"Research",'Relevant - IN NOW CRM valid'!$R$2:$R$2328,"Senior")+COUNTIFS('Relevant - IN NOW CRM unknown'!$T$2:$T$1227,$A117,'Relevant - IN NOW CRM unknown'!$G$2:$G$1227,"UK",'Relevant - IN NOW CRM unknown'!$M$2:$M$1227,"Research",'Relevant - IN NOW CRM unknown'!$R$2:$R$1227,"Senior")+COUNTIFS('Relevant - Not CRM not valid'!$T$2:$T$416,$A117,'Relevant - Not CRM not valid'!$G$2:$G$416,"UK",'Relevant - Not CRM not valid'!$M$2:$M$416,"Research",'Relevant - Not CRM not valid'!$R$2:$R$416,"Senior")+COUNTIFS('Relevant - In CRM not valid'!$T$2:$T$46,$A117,'Relevant - In CRM not valid'!$G$2:$G$46,"UK",'Relevant - In CRM not valid'!$M$2:$M$46,"Research",'Relevant - In CRM not valid'!$R$2:$R$46,"Senior")</f>
        <v>6</v>
      </c>
      <c r="H117" s="2">
        <f>COUNTIFS('Relevant - In CRM valid'!$T$2:$T$4699,$A117,'Relevant - In CRM valid'!$G$2:$G$4699,"UK",'Relevant - In CRM valid'!$M$2:$M$4699,"Research",'Relevant - In CRM valid'!$R$2:$R$4699,"Operational")+COUNTIFS('Relevant - In CRM unknown'!$T$2:$T$253,$A117,'Relevant - In CRM unknown'!$G$2:$G$253,"UK",'Relevant - In CRM unknown'!$M$2:$M$253,"Research",'Relevant - In CRM unknown'!$R$2:$R$253,"Operational")+COUNTIFS('Relevant - IN NOW CRM valid'!$T$2:$T$2328,$A117,'Relevant - IN NOW CRM valid'!$G$2:$G$2328,"UK",'Relevant - IN NOW CRM valid'!$M$2:$M$2328,"Research",'Relevant - IN NOW CRM valid'!$R$2:$R$2328,"Operational")+COUNTIFS('Relevant - IN NOW CRM unknown'!$T$2:$T$1227,$A117,'Relevant - IN NOW CRM unknown'!$G$2:$G$1227,"UK",'Relevant - IN NOW CRM unknown'!$M$2:$M$1227,"Research",'Relevant - IN NOW CRM unknown'!$R$2:$R$1227,"Operational")+COUNTIFS('Relevant - Not CRM not valid'!$T$2:$T$416,$A117,'Relevant - Not CRM not valid'!$G$2:$G$416,"UK",'Relevant - Not CRM not valid'!$M$2:$M$416,"Research",'Relevant - Not CRM not valid'!$R$2:$R$416,"Operational")+COUNTIFS('Relevant - In CRM not valid'!$T$2:$T$46,$A117,'Relevant - In CRM not valid'!$G$2:$G$46,"UK",'Relevant - In CRM not valid'!$M$2:$M$46,"Research",'Relevant - In CRM not valid'!$R$2:$R$46,"Operational")</f>
        <v>0</v>
      </c>
      <c r="I117" s="2">
        <f>COUNTIFS('Relevant - In CRM valid'!$T$2:$T$4699,$A117,'Relevant - In CRM valid'!$G$2:$G$4699,"UK",'Relevant - In CRM valid'!$M$2:$M$4699,"Research",'Relevant - In CRM valid'!$R$2:$R$4699,"Academic")+COUNTIFS('Relevant - In CRM unknown'!$T$2:$T$253,$A117,'Relevant - In CRM unknown'!$G$2:$G$253,"UK",'Relevant - In CRM unknown'!$M$2:$M$253,"Research",'Relevant - In CRM unknown'!$R$2:$R$253,"Academic")+COUNTIFS('Relevant - IN NOW CRM valid'!$T$2:$T$2328,$A117,'Relevant - IN NOW CRM valid'!$G$2:$G$2328,"UK",'Relevant - IN NOW CRM valid'!$M$2:$M$2328,"Research",'Relevant - IN NOW CRM valid'!$R$2:$R$2328,"Academic")+COUNTIFS('Relevant - IN NOW CRM unknown'!$T$2:$T$1227,$A117,'Relevant - IN NOW CRM unknown'!$G$2:$G$1227,"UK",'Relevant - IN NOW CRM unknown'!$M$2:$M$1227,"Research",'Relevant - IN NOW CRM unknown'!$R$2:$R$1227,"Academic")+COUNTIFS('Relevant - Not CRM not valid'!$T$2:$T$416,$A117,'Relevant - Not CRM not valid'!$G$2:$G$416,"UK",'Relevant - Not CRM not valid'!$M$2:$M$416,"Research",'Relevant - Not CRM not valid'!$R$2:$R$416,"Academic")+COUNTIFS('Relevant - In CRM not valid'!$T$2:$T$46,$A117,'Relevant - In CRM not valid'!$G$2:$G$46,"UK",'Relevant - In CRM not valid'!$M$2:$M$46,"Research",'Relevant - In CRM not valid'!$R$2:$R$46,"Academic")</f>
        <v>0</v>
      </c>
      <c r="J117" s="2">
        <f>COUNTIFS('Relevant - In CRM valid'!$T$2:$T$4699,$A117,'Relevant - In CRM valid'!$G$2:$G$4699,"UK",'Relevant - In CRM valid'!$M$2:$M$4699,"Finance")+COUNTIFS('Relevant - In CRM unknown'!$T$2:$T$253,$A117,'Relevant - In CRM unknown'!$G$2:$G$253,"UK",'Relevant - In CRM unknown'!$M$2:$M$253,"Finance")+COUNTIFS('Relevant - IN NOW CRM valid'!$T$2:$T$2328,$A117,'Relevant - IN NOW CRM valid'!$G$2:$G$2328,"UK",'Relevant - IN NOW CRM valid'!$M$2:$M$2328,"Finance")+COUNTIFS('Relevant - IN NOW CRM unknown'!$T$2:$T$1227,$A117,'Relevant - IN NOW CRM unknown'!$G$2:$G$1227,"UK",'Relevant - IN NOW CRM unknown'!$M$2:$M$1227,"Finance")+COUNTIFS('Relevant - Not CRM not valid'!$T$2:$T$416,$A117,'Relevant - Not CRM not valid'!$G$2:$G$416,"UK",'Relevant - Not CRM not valid'!$M$2:$M$416,"Finance")+COUNTIFS('Relevant - In CRM not valid'!$T$2:$T$46,$A117,'Relevant - In CRM not valid'!$G$2:$G$46,"UK",'Relevant - In CRM not valid'!$M$2:$M$46,"Finance")</f>
        <v>4</v>
      </c>
      <c r="K117" s="2">
        <f>COUNTIFS('Relevant - In CRM valid'!$T$2:$T$4699,$A117,'Relevant - In CRM valid'!$G$2:$G$4699,"UK",'Relevant - In CRM valid'!$M$2:$M$4699,"IT/Systems")+COUNTIFS('Relevant - In CRM unknown'!$T$2:$T$253,$A117,'Relevant - In CRM unknown'!$G$2:$G$253,"UK",'Relevant - In CRM unknown'!$M$2:$M$253,"IT/Systems")+COUNTIFS('Relevant - IN NOW CRM valid'!$T$2:$T$2328,$A117,'Relevant - IN NOW CRM valid'!$G$2:$G$2328,"UK",'Relevant - IN NOW CRM valid'!$M$2:$M$2328,"IT/Systems")+COUNTIFS('Relevant - IN NOW CRM unknown'!$T$2:$T$1227,$A117,'Relevant - IN NOW CRM unknown'!$G$2:$G$1227,"UK",'Relevant - IN NOW CRM unknown'!$M$2:$M$1227,"IT/Systems")+COUNTIFS('Relevant - Not CRM not valid'!$T$2:$T$416,$A117,'Relevant - Not CRM not valid'!$G$2:$G$416,"UK",'Relevant - Not CRM not valid'!$M$2:$M$416,"IT/Systems")+COUNTIFS('Relevant - In CRM not valid'!$T$2:$T$46,$A117,'Relevant - In CRM not valid'!$G$2:$G$46,"UK",'Relevant - In CRM not valid'!$M$2:$M$46,"IT/Systems")</f>
        <v>1</v>
      </c>
      <c r="L117" s="2">
        <f>COUNTIFS('Relevant - In CRM valid'!$T$2:$T$4699,$A117,'Relevant - In CRM valid'!$G$2:$G$4699,"UK",'Relevant - In CRM valid'!$M$2:$M$4699,"")+COUNTIFS('Relevant - In CRM unknown'!$T$2:$T$253,$A117,'Relevant - In CRM unknown'!$G$2:$G$253,"UK",'Relevant - In CRM unknown'!$M$2:$M$253,"")+COUNTIFS('Relevant - IN NOW CRM valid'!$T$2:$T$2328,$A117,'Relevant - IN NOW CRM valid'!$G$2:$G$2328,"UK",'Relevant - IN NOW CRM valid'!$M$2:$M$2328,"")+COUNTIFS('Relevant - IN NOW CRM unknown'!$T$2:$T$1227,$A117,'Relevant - IN NOW CRM unknown'!$G$2:$G$1227,"UK",'Relevant - IN NOW CRM unknown'!$M$2:$M$1227,"")+COUNTIFS('Relevant - Not CRM not valid'!$T$2:$T$416,$A117,'Relevant - Not CRM not valid'!$G$2:$G$416,"UK",'Relevant - Not CRM not valid'!$M$2:$M$416,"")+COUNTIFS('Relevant - In CRM not valid'!$T$2:$T$46,$A117,'Relevant - In CRM not valid'!$G$2:$G$46,"UK",'Relevant - In CRM not valid'!$M$2:$M$46,"")</f>
        <v>3</v>
      </c>
      <c r="M117" s="2">
        <f t="shared" si="2"/>
        <v>3</v>
      </c>
      <c r="N117" s="2">
        <f>COUNTIFS('Relevant - In CRM valid'!$T$2:$T$4699,$A117,'Relevant - In CRM valid'!$G$2:$G$4699,"UK",'Relevant - In CRM valid'!$Q$2:$Q$4699,"valid")+COUNTIFS('Relevant - In CRM unknown'!$T$2:$T$253,$A117,'Relevant - In CRM unknown'!$G$2:$G$253,"UK",'Relevant - In CRM unknown'!$Q$2:$Q$253,"valid")+COUNTIFS('Relevant - IN NOW CRM valid'!$T$2:$T$2328,$A117,'Relevant - IN NOW CRM valid'!$G$2:$G$2328,"UK",'Relevant - IN NOW CRM valid'!$Q$2:$Q$2328,"valid")+COUNTIFS('Relevant - IN NOW CRM unknown'!$T$2:$T$1227,$A117,'Relevant - IN NOW CRM unknown'!$G$2:$G$1227,"UK",'Relevant - IN NOW CRM unknown'!$Q$2:$Q$1227,"valid")+COUNTIFS('Relevant - Not CRM not valid'!$T$2:$T$416,$A117,'Relevant - Not CRM not valid'!$G$2:$G$416,"UK",'Relevant - Not CRM not valid'!$Q$2:$Q$416,"valid")+COUNTIFS('Relevant - In CRM not valid'!$T$2:$T$46,$A117,'Relevant - In CRM not valid'!$G$2:$G$46,"UK",'Relevant - In CRM not valid'!$Q$2:$Q$46,"valid")</f>
        <v>15</v>
      </c>
      <c r="O117" s="2" t="str">
        <f t="shared" si="3"/>
        <v/>
      </c>
    </row>
    <row r="118" spans="1:15" ht="15" customHeight="1">
      <c r="A118" s="2" t="s">
        <v>335</v>
      </c>
      <c r="B118" s="2" t="s">
        <v>336</v>
      </c>
      <c r="C118" s="2" t="s">
        <v>95</v>
      </c>
      <c r="D118" s="2" t="str">
        <f>IFERROR(INDEX('UK Target Institutions'!$D$2:$D$727,MATCH($A118,'UK Target Institutions'!$A$2:$A$727,0)),"")</f>
        <v>Yes</v>
      </c>
      <c r="E118" s="2">
        <f>COUNTIFS('Relevant - In CRM valid'!$T$2:$T$4699,$A118,'Relevant - In CRM valid'!$G$2:$G$4699,"UK")+COUNTIFS('Relevant - In CRM unknown'!$T$2:$T$253,$A118,'Relevant - In CRM unknown'!$G$2:$G$253,"UK")+COUNTIFS('Relevant - IN NOW CRM valid'!$T$2:$T$2328,$A118,'Relevant - IN NOW CRM valid'!$G$2:$G$2328,"UK")+COUNTIFS('Relevant - IN NOW CRM unknown'!$T$2:$T$1227,$A118,'Relevant - IN NOW CRM unknown'!$G$2:$G$1227,"UK")+COUNTIFS('Relevant - Not CRM not valid'!$T$2:$T$416,$A118,'Relevant - Not CRM not valid'!$G$2:$G$416,"UK")+COUNTIFS('Relevant - In CRM not valid'!$T$2:$T$46,$A118,'Relevant - In CRM not valid'!$G$2:$G$46,"UK")</f>
        <v>15</v>
      </c>
      <c r="F118" s="2">
        <f>COUNTIFS('Relevant - In CRM valid'!$T$2:$T$4699,$A118,'Relevant - In CRM valid'!$G$2:$G$4699,"UK",'Relevant - In CRM valid'!$M$2:$M$4699,"Research")+COUNTIFS('Relevant - In CRM unknown'!$T$2:$T$253,$A118,'Relevant - In CRM unknown'!$G$2:$G$253,"UK",'Relevant - In CRM unknown'!$M$2:$M$253,"Research")+COUNTIFS('Relevant - IN NOW CRM valid'!$T$2:$T$2328,$A118,'Relevant - IN NOW CRM valid'!$G$2:$G$2328,"UK",'Relevant - IN NOW CRM valid'!$M$2:$M$2328,"Research")+COUNTIFS('Relevant - IN NOW CRM unknown'!$T$2:$T$1227,$A118,'Relevant - IN NOW CRM unknown'!$G$2:$G$1227,"UK",'Relevant - IN NOW CRM unknown'!$M$2:$M$1227,"Research")+COUNTIFS('Relevant - Not CRM not valid'!$T$2:$T$416,$A118,'Relevant - Not CRM not valid'!$G$2:$G$416,"UK",'Relevant - Not CRM not valid'!$M$2:$M$416,"Research")+COUNTIFS('Relevant - In CRM not valid'!$T$2:$T$46,$A118,'Relevant - In CRM not valid'!$G$2:$G$46,"UK",'Relevant - In CRM not valid'!$M$2:$M$46,"Research")</f>
        <v>6</v>
      </c>
      <c r="G118" s="2">
        <f>COUNTIFS('Relevant - In CRM valid'!$T$2:$T$4699,$A118,'Relevant - In CRM valid'!$G$2:$G$4699,"UK",'Relevant - In CRM valid'!$M$2:$M$4699,"Research",'Relevant - In CRM valid'!$R$2:$R$4699,"Senior")+COUNTIFS('Relevant - In CRM unknown'!$T$2:$T$253,$A118,'Relevant - In CRM unknown'!$G$2:$G$253,"UK",'Relevant - In CRM unknown'!$M$2:$M$253,"Research",'Relevant - In CRM unknown'!$R$2:$R$253,"Senior")+COUNTIFS('Relevant - IN NOW CRM valid'!$T$2:$T$2328,$A118,'Relevant - IN NOW CRM valid'!$G$2:$G$2328,"UK",'Relevant - IN NOW CRM valid'!$M$2:$M$2328,"Research",'Relevant - IN NOW CRM valid'!$R$2:$R$2328,"Senior")+COUNTIFS('Relevant - IN NOW CRM unknown'!$T$2:$T$1227,$A118,'Relevant - IN NOW CRM unknown'!$G$2:$G$1227,"UK",'Relevant - IN NOW CRM unknown'!$M$2:$M$1227,"Research",'Relevant - IN NOW CRM unknown'!$R$2:$R$1227,"Senior")+COUNTIFS('Relevant - Not CRM not valid'!$T$2:$T$416,$A118,'Relevant - Not CRM not valid'!$G$2:$G$416,"UK",'Relevant - Not CRM not valid'!$M$2:$M$416,"Research",'Relevant - Not CRM not valid'!$R$2:$R$416,"Senior")+COUNTIFS('Relevant - In CRM not valid'!$T$2:$T$46,$A118,'Relevant - In CRM not valid'!$G$2:$G$46,"UK",'Relevant - In CRM not valid'!$M$2:$M$46,"Research",'Relevant - In CRM not valid'!$R$2:$R$46,"Senior")</f>
        <v>4</v>
      </c>
      <c r="H118" s="2">
        <f>COUNTIFS('Relevant - In CRM valid'!$T$2:$T$4699,$A118,'Relevant - In CRM valid'!$G$2:$G$4699,"UK",'Relevant - In CRM valid'!$M$2:$M$4699,"Research",'Relevant - In CRM valid'!$R$2:$R$4699,"Operational")+COUNTIFS('Relevant - In CRM unknown'!$T$2:$T$253,$A118,'Relevant - In CRM unknown'!$G$2:$G$253,"UK",'Relevant - In CRM unknown'!$M$2:$M$253,"Research",'Relevant - In CRM unknown'!$R$2:$R$253,"Operational")+COUNTIFS('Relevant - IN NOW CRM valid'!$T$2:$T$2328,$A118,'Relevant - IN NOW CRM valid'!$G$2:$G$2328,"UK",'Relevant - IN NOW CRM valid'!$M$2:$M$2328,"Research",'Relevant - IN NOW CRM valid'!$R$2:$R$2328,"Operational")+COUNTIFS('Relevant - IN NOW CRM unknown'!$T$2:$T$1227,$A118,'Relevant - IN NOW CRM unknown'!$G$2:$G$1227,"UK",'Relevant - IN NOW CRM unknown'!$M$2:$M$1227,"Research",'Relevant - IN NOW CRM unknown'!$R$2:$R$1227,"Operational")+COUNTIFS('Relevant - Not CRM not valid'!$T$2:$T$416,$A118,'Relevant - Not CRM not valid'!$G$2:$G$416,"UK",'Relevant - Not CRM not valid'!$M$2:$M$416,"Research",'Relevant - Not CRM not valid'!$R$2:$R$416,"Operational")+COUNTIFS('Relevant - In CRM not valid'!$T$2:$T$46,$A118,'Relevant - In CRM not valid'!$G$2:$G$46,"UK",'Relevant - In CRM not valid'!$M$2:$M$46,"Research",'Relevant - In CRM not valid'!$R$2:$R$46,"Operational")</f>
        <v>2</v>
      </c>
      <c r="I118" s="2">
        <f>COUNTIFS('Relevant - In CRM valid'!$T$2:$T$4699,$A118,'Relevant - In CRM valid'!$G$2:$G$4699,"UK",'Relevant - In CRM valid'!$M$2:$M$4699,"Research",'Relevant - In CRM valid'!$R$2:$R$4699,"Academic")+COUNTIFS('Relevant - In CRM unknown'!$T$2:$T$253,$A118,'Relevant - In CRM unknown'!$G$2:$G$253,"UK",'Relevant - In CRM unknown'!$M$2:$M$253,"Research",'Relevant - In CRM unknown'!$R$2:$R$253,"Academic")+COUNTIFS('Relevant - IN NOW CRM valid'!$T$2:$T$2328,$A118,'Relevant - IN NOW CRM valid'!$G$2:$G$2328,"UK",'Relevant - IN NOW CRM valid'!$M$2:$M$2328,"Research",'Relevant - IN NOW CRM valid'!$R$2:$R$2328,"Academic")+COUNTIFS('Relevant - IN NOW CRM unknown'!$T$2:$T$1227,$A118,'Relevant - IN NOW CRM unknown'!$G$2:$G$1227,"UK",'Relevant - IN NOW CRM unknown'!$M$2:$M$1227,"Research",'Relevant - IN NOW CRM unknown'!$R$2:$R$1227,"Academic")+COUNTIFS('Relevant - Not CRM not valid'!$T$2:$T$416,$A118,'Relevant - Not CRM not valid'!$G$2:$G$416,"UK",'Relevant - Not CRM not valid'!$M$2:$M$416,"Research",'Relevant - Not CRM not valid'!$R$2:$R$416,"Academic")+COUNTIFS('Relevant - In CRM not valid'!$T$2:$T$46,$A118,'Relevant - In CRM not valid'!$G$2:$G$46,"UK",'Relevant - In CRM not valid'!$M$2:$M$46,"Research",'Relevant - In CRM not valid'!$R$2:$R$46,"Academic")</f>
        <v>0</v>
      </c>
      <c r="J118" s="2">
        <f>COUNTIFS('Relevant - In CRM valid'!$T$2:$T$4699,$A118,'Relevant - In CRM valid'!$G$2:$G$4699,"UK",'Relevant - In CRM valid'!$M$2:$M$4699,"Finance")+COUNTIFS('Relevant - In CRM unknown'!$T$2:$T$253,$A118,'Relevant - In CRM unknown'!$G$2:$G$253,"UK",'Relevant - In CRM unknown'!$M$2:$M$253,"Finance")+COUNTIFS('Relevant - IN NOW CRM valid'!$T$2:$T$2328,$A118,'Relevant - IN NOW CRM valid'!$G$2:$G$2328,"UK",'Relevant - IN NOW CRM valid'!$M$2:$M$2328,"Finance")+COUNTIFS('Relevant - IN NOW CRM unknown'!$T$2:$T$1227,$A118,'Relevant - IN NOW CRM unknown'!$G$2:$G$1227,"UK",'Relevant - IN NOW CRM unknown'!$M$2:$M$1227,"Finance")+COUNTIFS('Relevant - Not CRM not valid'!$T$2:$T$416,$A118,'Relevant - Not CRM not valid'!$G$2:$G$416,"UK",'Relevant - Not CRM not valid'!$M$2:$M$416,"Finance")+COUNTIFS('Relevant - In CRM not valid'!$T$2:$T$46,$A118,'Relevant - In CRM not valid'!$G$2:$G$46,"UK",'Relevant - In CRM not valid'!$M$2:$M$46,"Finance")</f>
        <v>4</v>
      </c>
      <c r="K118" s="2">
        <f>COUNTIFS('Relevant - In CRM valid'!$T$2:$T$4699,$A118,'Relevant - In CRM valid'!$G$2:$G$4699,"UK",'Relevant - In CRM valid'!$M$2:$M$4699,"IT/Systems")+COUNTIFS('Relevant - In CRM unknown'!$T$2:$T$253,$A118,'Relevant - In CRM unknown'!$G$2:$G$253,"UK",'Relevant - In CRM unknown'!$M$2:$M$253,"IT/Systems")+COUNTIFS('Relevant - IN NOW CRM valid'!$T$2:$T$2328,$A118,'Relevant - IN NOW CRM valid'!$G$2:$G$2328,"UK",'Relevant - IN NOW CRM valid'!$M$2:$M$2328,"IT/Systems")+COUNTIFS('Relevant - IN NOW CRM unknown'!$T$2:$T$1227,$A118,'Relevant - IN NOW CRM unknown'!$G$2:$G$1227,"UK",'Relevant - IN NOW CRM unknown'!$M$2:$M$1227,"IT/Systems")+COUNTIFS('Relevant - Not CRM not valid'!$T$2:$T$416,$A118,'Relevant - Not CRM not valid'!$G$2:$G$416,"UK",'Relevant - Not CRM not valid'!$M$2:$M$416,"IT/Systems")+COUNTIFS('Relevant - In CRM not valid'!$T$2:$T$46,$A118,'Relevant - In CRM not valid'!$G$2:$G$46,"UK",'Relevant - In CRM not valid'!$M$2:$M$46,"IT/Systems")</f>
        <v>4</v>
      </c>
      <c r="L118" s="2">
        <f>COUNTIFS('Relevant - In CRM valid'!$T$2:$T$4699,$A118,'Relevant - In CRM valid'!$G$2:$G$4699,"UK",'Relevant - In CRM valid'!$M$2:$M$4699,"")+COUNTIFS('Relevant - In CRM unknown'!$T$2:$T$253,$A118,'Relevant - In CRM unknown'!$G$2:$G$253,"UK",'Relevant - In CRM unknown'!$M$2:$M$253,"")+COUNTIFS('Relevant - IN NOW CRM valid'!$T$2:$T$2328,$A118,'Relevant - IN NOW CRM valid'!$G$2:$G$2328,"UK",'Relevant - IN NOW CRM valid'!$M$2:$M$2328,"")+COUNTIFS('Relevant - IN NOW CRM unknown'!$T$2:$T$1227,$A118,'Relevant - IN NOW CRM unknown'!$G$2:$G$1227,"UK",'Relevant - IN NOW CRM unknown'!$M$2:$M$1227,"")+COUNTIFS('Relevant - Not CRM not valid'!$T$2:$T$416,$A118,'Relevant - Not CRM not valid'!$G$2:$G$416,"UK",'Relevant - Not CRM not valid'!$M$2:$M$416,"")+COUNTIFS('Relevant - In CRM not valid'!$T$2:$T$46,$A118,'Relevant - In CRM not valid'!$G$2:$G$46,"UK",'Relevant - In CRM not valid'!$M$2:$M$46,"")</f>
        <v>0</v>
      </c>
      <c r="M118" s="2">
        <f t="shared" si="2"/>
        <v>3</v>
      </c>
      <c r="N118" s="2">
        <f>COUNTIFS('Relevant - In CRM valid'!$T$2:$T$4699,$A118,'Relevant - In CRM valid'!$G$2:$G$4699,"UK",'Relevant - In CRM valid'!$Q$2:$Q$4699,"valid")+COUNTIFS('Relevant - In CRM unknown'!$T$2:$T$253,$A118,'Relevant - In CRM unknown'!$G$2:$G$253,"UK",'Relevant - In CRM unknown'!$Q$2:$Q$253,"valid")+COUNTIFS('Relevant - IN NOW CRM valid'!$T$2:$T$2328,$A118,'Relevant - IN NOW CRM valid'!$G$2:$G$2328,"UK",'Relevant - IN NOW CRM valid'!$Q$2:$Q$2328,"valid")+COUNTIFS('Relevant - IN NOW CRM unknown'!$T$2:$T$1227,$A118,'Relevant - IN NOW CRM unknown'!$G$2:$G$1227,"UK",'Relevant - IN NOW CRM unknown'!$Q$2:$Q$1227,"valid")+COUNTIFS('Relevant - Not CRM not valid'!$T$2:$T$416,$A118,'Relevant - Not CRM not valid'!$G$2:$G$416,"UK",'Relevant - Not CRM not valid'!$Q$2:$Q$416,"valid")+COUNTIFS('Relevant - In CRM not valid'!$T$2:$T$46,$A118,'Relevant - In CRM not valid'!$G$2:$G$46,"UK",'Relevant - In CRM not valid'!$Q$2:$Q$46,"valid")</f>
        <v>1</v>
      </c>
      <c r="O118" s="2" t="str">
        <f t="shared" si="3"/>
        <v/>
      </c>
    </row>
    <row r="119" spans="1:15" ht="15" customHeight="1">
      <c r="A119" s="2" t="s">
        <v>337</v>
      </c>
      <c r="B119" s="2" t="s">
        <v>338</v>
      </c>
      <c r="C119" s="2" t="s">
        <v>95</v>
      </c>
      <c r="D119" s="2" t="str">
        <f>IFERROR(INDEX('UK Target Institutions'!$D$2:$D$727,MATCH($A119,'UK Target Institutions'!$A$2:$A$727,0)),"")</f>
        <v>Yes</v>
      </c>
      <c r="E119" s="2">
        <f>COUNTIFS('Relevant - In CRM valid'!$T$2:$T$4699,$A119,'Relevant - In CRM valid'!$G$2:$G$4699,"UK")+COUNTIFS('Relevant - In CRM unknown'!$T$2:$T$253,$A119,'Relevant - In CRM unknown'!$G$2:$G$253,"UK")+COUNTIFS('Relevant - IN NOW CRM valid'!$T$2:$T$2328,$A119,'Relevant - IN NOW CRM valid'!$G$2:$G$2328,"UK")+COUNTIFS('Relevant - IN NOW CRM unknown'!$T$2:$T$1227,$A119,'Relevant - IN NOW CRM unknown'!$G$2:$G$1227,"UK")+COUNTIFS('Relevant - Not CRM not valid'!$T$2:$T$416,$A119,'Relevant - Not CRM not valid'!$G$2:$G$416,"UK")+COUNTIFS('Relevant - In CRM not valid'!$T$2:$T$46,$A119,'Relevant - In CRM not valid'!$G$2:$G$46,"UK")</f>
        <v>15</v>
      </c>
      <c r="F119" s="2">
        <f>COUNTIFS('Relevant - In CRM valid'!$T$2:$T$4699,$A119,'Relevant - In CRM valid'!$G$2:$G$4699,"UK",'Relevant - In CRM valid'!$M$2:$M$4699,"Research")+COUNTIFS('Relevant - In CRM unknown'!$T$2:$T$253,$A119,'Relevant - In CRM unknown'!$G$2:$G$253,"UK",'Relevant - In CRM unknown'!$M$2:$M$253,"Research")+COUNTIFS('Relevant - IN NOW CRM valid'!$T$2:$T$2328,$A119,'Relevant - IN NOW CRM valid'!$G$2:$G$2328,"UK",'Relevant - IN NOW CRM valid'!$M$2:$M$2328,"Research")+COUNTIFS('Relevant - IN NOW CRM unknown'!$T$2:$T$1227,$A119,'Relevant - IN NOW CRM unknown'!$G$2:$G$1227,"UK",'Relevant - IN NOW CRM unknown'!$M$2:$M$1227,"Research")+COUNTIFS('Relevant - Not CRM not valid'!$T$2:$T$416,$A119,'Relevant - Not CRM not valid'!$G$2:$G$416,"UK",'Relevant - Not CRM not valid'!$M$2:$M$416,"Research")+COUNTIFS('Relevant - In CRM not valid'!$T$2:$T$46,$A119,'Relevant - In CRM not valid'!$G$2:$G$46,"UK",'Relevant - In CRM not valid'!$M$2:$M$46,"Research")</f>
        <v>10</v>
      </c>
      <c r="G119" s="2">
        <f>COUNTIFS('Relevant - In CRM valid'!$T$2:$T$4699,$A119,'Relevant - In CRM valid'!$G$2:$G$4699,"UK",'Relevant - In CRM valid'!$M$2:$M$4699,"Research",'Relevant - In CRM valid'!$R$2:$R$4699,"Senior")+COUNTIFS('Relevant - In CRM unknown'!$T$2:$T$253,$A119,'Relevant - In CRM unknown'!$G$2:$G$253,"UK",'Relevant - In CRM unknown'!$M$2:$M$253,"Research",'Relevant - In CRM unknown'!$R$2:$R$253,"Senior")+COUNTIFS('Relevant - IN NOW CRM valid'!$T$2:$T$2328,$A119,'Relevant - IN NOW CRM valid'!$G$2:$G$2328,"UK",'Relevant - IN NOW CRM valid'!$M$2:$M$2328,"Research",'Relevant - IN NOW CRM valid'!$R$2:$R$2328,"Senior")+COUNTIFS('Relevant - IN NOW CRM unknown'!$T$2:$T$1227,$A119,'Relevant - IN NOW CRM unknown'!$G$2:$G$1227,"UK",'Relevant - IN NOW CRM unknown'!$M$2:$M$1227,"Research",'Relevant - IN NOW CRM unknown'!$R$2:$R$1227,"Senior")+COUNTIFS('Relevant - Not CRM not valid'!$T$2:$T$416,$A119,'Relevant - Not CRM not valid'!$G$2:$G$416,"UK",'Relevant - Not CRM not valid'!$M$2:$M$416,"Research",'Relevant - Not CRM not valid'!$R$2:$R$416,"Senior")+COUNTIFS('Relevant - In CRM not valid'!$T$2:$T$46,$A119,'Relevant - In CRM not valid'!$G$2:$G$46,"UK",'Relevant - In CRM not valid'!$M$2:$M$46,"Research",'Relevant - In CRM not valid'!$R$2:$R$46,"Senior")</f>
        <v>7</v>
      </c>
      <c r="H119" s="2">
        <f>COUNTIFS('Relevant - In CRM valid'!$T$2:$T$4699,$A119,'Relevant - In CRM valid'!$G$2:$G$4699,"UK",'Relevant - In CRM valid'!$M$2:$M$4699,"Research",'Relevant - In CRM valid'!$R$2:$R$4699,"Operational")+COUNTIFS('Relevant - In CRM unknown'!$T$2:$T$253,$A119,'Relevant - In CRM unknown'!$G$2:$G$253,"UK",'Relevant - In CRM unknown'!$M$2:$M$253,"Research",'Relevant - In CRM unknown'!$R$2:$R$253,"Operational")+COUNTIFS('Relevant - IN NOW CRM valid'!$T$2:$T$2328,$A119,'Relevant - IN NOW CRM valid'!$G$2:$G$2328,"UK",'Relevant - IN NOW CRM valid'!$M$2:$M$2328,"Research",'Relevant - IN NOW CRM valid'!$R$2:$R$2328,"Operational")+COUNTIFS('Relevant - IN NOW CRM unknown'!$T$2:$T$1227,$A119,'Relevant - IN NOW CRM unknown'!$G$2:$G$1227,"UK",'Relevant - IN NOW CRM unknown'!$M$2:$M$1227,"Research",'Relevant - IN NOW CRM unknown'!$R$2:$R$1227,"Operational")+COUNTIFS('Relevant - Not CRM not valid'!$T$2:$T$416,$A119,'Relevant - Not CRM not valid'!$G$2:$G$416,"UK",'Relevant - Not CRM not valid'!$M$2:$M$416,"Research",'Relevant - Not CRM not valid'!$R$2:$R$416,"Operational")+COUNTIFS('Relevant - In CRM not valid'!$T$2:$T$46,$A119,'Relevant - In CRM not valid'!$G$2:$G$46,"UK",'Relevant - In CRM not valid'!$M$2:$M$46,"Research",'Relevant - In CRM not valid'!$R$2:$R$46,"Operational")</f>
        <v>3</v>
      </c>
      <c r="I119" s="2">
        <f>COUNTIFS('Relevant - In CRM valid'!$T$2:$T$4699,$A119,'Relevant - In CRM valid'!$G$2:$G$4699,"UK",'Relevant - In CRM valid'!$M$2:$M$4699,"Research",'Relevant - In CRM valid'!$R$2:$R$4699,"Academic")+COUNTIFS('Relevant - In CRM unknown'!$T$2:$T$253,$A119,'Relevant - In CRM unknown'!$G$2:$G$253,"UK",'Relevant - In CRM unknown'!$M$2:$M$253,"Research",'Relevant - In CRM unknown'!$R$2:$R$253,"Academic")+COUNTIFS('Relevant - IN NOW CRM valid'!$T$2:$T$2328,$A119,'Relevant - IN NOW CRM valid'!$G$2:$G$2328,"UK",'Relevant - IN NOW CRM valid'!$M$2:$M$2328,"Research",'Relevant - IN NOW CRM valid'!$R$2:$R$2328,"Academic")+COUNTIFS('Relevant - IN NOW CRM unknown'!$T$2:$T$1227,$A119,'Relevant - IN NOW CRM unknown'!$G$2:$G$1227,"UK",'Relevant - IN NOW CRM unknown'!$M$2:$M$1227,"Research",'Relevant - IN NOW CRM unknown'!$R$2:$R$1227,"Academic")+COUNTIFS('Relevant - Not CRM not valid'!$T$2:$T$416,$A119,'Relevant - Not CRM not valid'!$G$2:$G$416,"UK",'Relevant - Not CRM not valid'!$M$2:$M$416,"Research",'Relevant - Not CRM not valid'!$R$2:$R$416,"Academic")+COUNTIFS('Relevant - In CRM not valid'!$T$2:$T$46,$A119,'Relevant - In CRM not valid'!$G$2:$G$46,"UK",'Relevant - In CRM not valid'!$M$2:$M$46,"Research",'Relevant - In CRM not valid'!$R$2:$R$46,"Academic")</f>
        <v>0</v>
      </c>
      <c r="J119" s="2">
        <f>COUNTIFS('Relevant - In CRM valid'!$T$2:$T$4699,$A119,'Relevant - In CRM valid'!$G$2:$G$4699,"UK",'Relevant - In CRM valid'!$M$2:$M$4699,"Finance")+COUNTIFS('Relevant - In CRM unknown'!$T$2:$T$253,$A119,'Relevant - In CRM unknown'!$G$2:$G$253,"UK",'Relevant - In CRM unknown'!$M$2:$M$253,"Finance")+COUNTIFS('Relevant - IN NOW CRM valid'!$T$2:$T$2328,$A119,'Relevant - IN NOW CRM valid'!$G$2:$G$2328,"UK",'Relevant - IN NOW CRM valid'!$M$2:$M$2328,"Finance")+COUNTIFS('Relevant - IN NOW CRM unknown'!$T$2:$T$1227,$A119,'Relevant - IN NOW CRM unknown'!$G$2:$G$1227,"UK",'Relevant - IN NOW CRM unknown'!$M$2:$M$1227,"Finance")+COUNTIFS('Relevant - Not CRM not valid'!$T$2:$T$416,$A119,'Relevant - Not CRM not valid'!$G$2:$G$416,"UK",'Relevant - Not CRM not valid'!$M$2:$M$416,"Finance")+COUNTIFS('Relevant - In CRM not valid'!$T$2:$T$46,$A119,'Relevant - In CRM not valid'!$G$2:$G$46,"UK",'Relevant - In CRM not valid'!$M$2:$M$46,"Finance")</f>
        <v>0</v>
      </c>
      <c r="K119" s="2">
        <f>COUNTIFS('Relevant - In CRM valid'!$T$2:$T$4699,$A119,'Relevant - In CRM valid'!$G$2:$G$4699,"UK",'Relevant - In CRM valid'!$M$2:$M$4699,"IT/Systems")+COUNTIFS('Relevant - In CRM unknown'!$T$2:$T$253,$A119,'Relevant - In CRM unknown'!$G$2:$G$253,"UK",'Relevant - In CRM unknown'!$M$2:$M$253,"IT/Systems")+COUNTIFS('Relevant - IN NOW CRM valid'!$T$2:$T$2328,$A119,'Relevant - IN NOW CRM valid'!$G$2:$G$2328,"UK",'Relevant - IN NOW CRM valid'!$M$2:$M$2328,"IT/Systems")+COUNTIFS('Relevant - IN NOW CRM unknown'!$T$2:$T$1227,$A119,'Relevant - IN NOW CRM unknown'!$G$2:$G$1227,"UK",'Relevant - IN NOW CRM unknown'!$M$2:$M$1227,"IT/Systems")+COUNTIFS('Relevant - Not CRM not valid'!$T$2:$T$416,$A119,'Relevant - Not CRM not valid'!$G$2:$G$416,"UK",'Relevant - Not CRM not valid'!$M$2:$M$416,"IT/Systems")+COUNTIFS('Relevant - In CRM not valid'!$T$2:$T$46,$A119,'Relevant - In CRM not valid'!$G$2:$G$46,"UK",'Relevant - In CRM not valid'!$M$2:$M$46,"IT/Systems")</f>
        <v>2</v>
      </c>
      <c r="L119" s="2">
        <f>COUNTIFS('Relevant - In CRM valid'!$T$2:$T$4699,$A119,'Relevant - In CRM valid'!$G$2:$G$4699,"UK",'Relevant - In CRM valid'!$M$2:$M$4699,"")+COUNTIFS('Relevant - In CRM unknown'!$T$2:$T$253,$A119,'Relevant - In CRM unknown'!$G$2:$G$253,"UK",'Relevant - In CRM unknown'!$M$2:$M$253,"")+COUNTIFS('Relevant - IN NOW CRM valid'!$T$2:$T$2328,$A119,'Relevant - IN NOW CRM valid'!$G$2:$G$2328,"UK",'Relevant - IN NOW CRM valid'!$M$2:$M$2328,"")+COUNTIFS('Relevant - IN NOW CRM unknown'!$T$2:$T$1227,$A119,'Relevant - IN NOW CRM unknown'!$G$2:$G$1227,"UK",'Relevant - IN NOW CRM unknown'!$M$2:$M$1227,"")+COUNTIFS('Relevant - Not CRM not valid'!$T$2:$T$416,$A119,'Relevant - Not CRM not valid'!$G$2:$G$416,"UK",'Relevant - Not CRM not valid'!$M$2:$M$416,"")+COUNTIFS('Relevant - In CRM not valid'!$T$2:$T$46,$A119,'Relevant - In CRM not valid'!$G$2:$G$46,"UK",'Relevant - In CRM not valid'!$M$2:$M$46,"")</f>
        <v>2</v>
      </c>
      <c r="M119" s="2">
        <f t="shared" si="2"/>
        <v>2</v>
      </c>
      <c r="N119" s="2">
        <f>COUNTIFS('Relevant - In CRM valid'!$T$2:$T$4699,$A119,'Relevant - In CRM valid'!$G$2:$G$4699,"UK",'Relevant - In CRM valid'!$Q$2:$Q$4699,"valid")+COUNTIFS('Relevant - In CRM unknown'!$T$2:$T$253,$A119,'Relevant - In CRM unknown'!$G$2:$G$253,"UK",'Relevant - In CRM unknown'!$Q$2:$Q$253,"valid")+COUNTIFS('Relevant - IN NOW CRM valid'!$T$2:$T$2328,$A119,'Relevant - IN NOW CRM valid'!$G$2:$G$2328,"UK",'Relevant - IN NOW CRM valid'!$Q$2:$Q$2328,"valid")+COUNTIFS('Relevant - IN NOW CRM unknown'!$T$2:$T$1227,$A119,'Relevant - IN NOW CRM unknown'!$G$2:$G$1227,"UK",'Relevant - IN NOW CRM unknown'!$Q$2:$Q$1227,"valid")+COUNTIFS('Relevant - Not CRM not valid'!$T$2:$T$416,$A119,'Relevant - Not CRM not valid'!$G$2:$G$416,"UK",'Relevant - Not CRM not valid'!$Q$2:$Q$416,"valid")+COUNTIFS('Relevant - In CRM not valid'!$T$2:$T$46,$A119,'Relevant - In CRM not valid'!$G$2:$G$46,"UK",'Relevant - In CRM not valid'!$Q$2:$Q$46,"valid")</f>
        <v>10</v>
      </c>
      <c r="O119" s="2" t="str">
        <f t="shared" si="3"/>
        <v xml:space="preserve">Finance  </v>
      </c>
    </row>
    <row r="120" spans="1:15" ht="15" customHeight="1">
      <c r="A120" s="2" t="s">
        <v>339</v>
      </c>
      <c r="B120" s="2" t="s">
        <v>340</v>
      </c>
      <c r="C120" s="2" t="s">
        <v>95</v>
      </c>
      <c r="D120" s="2" t="str">
        <f>IFERROR(INDEX('UK Target Institutions'!$D$2:$D$727,MATCH($A120,'UK Target Institutions'!$A$2:$A$727,0)),"")</f>
        <v>Yes</v>
      </c>
      <c r="E120" s="2">
        <f>COUNTIFS('Relevant - In CRM valid'!$T$2:$T$4699,$A120,'Relevant - In CRM valid'!$G$2:$G$4699,"UK")+COUNTIFS('Relevant - In CRM unknown'!$T$2:$T$253,$A120,'Relevant - In CRM unknown'!$G$2:$G$253,"UK")+COUNTIFS('Relevant - IN NOW CRM valid'!$T$2:$T$2328,$A120,'Relevant - IN NOW CRM valid'!$G$2:$G$2328,"UK")+COUNTIFS('Relevant - IN NOW CRM unknown'!$T$2:$T$1227,$A120,'Relevant - IN NOW CRM unknown'!$G$2:$G$1227,"UK")+COUNTIFS('Relevant - Not CRM not valid'!$T$2:$T$416,$A120,'Relevant - Not CRM not valid'!$G$2:$G$416,"UK")+COUNTIFS('Relevant - In CRM not valid'!$T$2:$T$46,$A120,'Relevant - In CRM not valid'!$G$2:$G$46,"UK")</f>
        <v>15</v>
      </c>
      <c r="F120" s="2">
        <f>COUNTIFS('Relevant - In CRM valid'!$T$2:$T$4699,$A120,'Relevant - In CRM valid'!$G$2:$G$4699,"UK",'Relevant - In CRM valid'!$M$2:$M$4699,"Research")+COUNTIFS('Relevant - In CRM unknown'!$T$2:$T$253,$A120,'Relevant - In CRM unknown'!$G$2:$G$253,"UK",'Relevant - In CRM unknown'!$M$2:$M$253,"Research")+COUNTIFS('Relevant - IN NOW CRM valid'!$T$2:$T$2328,$A120,'Relevant - IN NOW CRM valid'!$G$2:$G$2328,"UK",'Relevant - IN NOW CRM valid'!$M$2:$M$2328,"Research")+COUNTIFS('Relevant - IN NOW CRM unknown'!$T$2:$T$1227,$A120,'Relevant - IN NOW CRM unknown'!$G$2:$G$1227,"UK",'Relevant - IN NOW CRM unknown'!$M$2:$M$1227,"Research")+COUNTIFS('Relevant - Not CRM not valid'!$T$2:$T$416,$A120,'Relevant - Not CRM not valid'!$G$2:$G$416,"UK",'Relevant - Not CRM not valid'!$M$2:$M$416,"Research")+COUNTIFS('Relevant - In CRM not valid'!$T$2:$T$46,$A120,'Relevant - In CRM not valid'!$G$2:$G$46,"UK",'Relevant - In CRM not valid'!$M$2:$M$46,"Research")</f>
        <v>3</v>
      </c>
      <c r="G120" s="2">
        <f>COUNTIFS('Relevant - In CRM valid'!$T$2:$T$4699,$A120,'Relevant - In CRM valid'!$G$2:$G$4699,"UK",'Relevant - In CRM valid'!$M$2:$M$4699,"Research",'Relevant - In CRM valid'!$R$2:$R$4699,"Senior")+COUNTIFS('Relevant - In CRM unknown'!$T$2:$T$253,$A120,'Relevant - In CRM unknown'!$G$2:$G$253,"UK",'Relevant - In CRM unknown'!$M$2:$M$253,"Research",'Relevant - In CRM unknown'!$R$2:$R$253,"Senior")+COUNTIFS('Relevant - IN NOW CRM valid'!$T$2:$T$2328,$A120,'Relevant - IN NOW CRM valid'!$G$2:$G$2328,"UK",'Relevant - IN NOW CRM valid'!$M$2:$M$2328,"Research",'Relevant - IN NOW CRM valid'!$R$2:$R$2328,"Senior")+COUNTIFS('Relevant - IN NOW CRM unknown'!$T$2:$T$1227,$A120,'Relevant - IN NOW CRM unknown'!$G$2:$G$1227,"UK",'Relevant - IN NOW CRM unknown'!$M$2:$M$1227,"Research",'Relevant - IN NOW CRM unknown'!$R$2:$R$1227,"Senior")+COUNTIFS('Relevant - Not CRM not valid'!$T$2:$T$416,$A120,'Relevant - Not CRM not valid'!$G$2:$G$416,"UK",'Relevant - Not CRM not valid'!$M$2:$M$416,"Research",'Relevant - Not CRM not valid'!$R$2:$R$416,"Senior")+COUNTIFS('Relevant - In CRM not valid'!$T$2:$T$46,$A120,'Relevant - In CRM not valid'!$G$2:$G$46,"UK",'Relevant - In CRM not valid'!$M$2:$M$46,"Research",'Relevant - In CRM not valid'!$R$2:$R$46,"Senior")</f>
        <v>3</v>
      </c>
      <c r="H120" s="2">
        <f>COUNTIFS('Relevant - In CRM valid'!$T$2:$T$4699,$A120,'Relevant - In CRM valid'!$G$2:$G$4699,"UK",'Relevant - In CRM valid'!$M$2:$M$4699,"Research",'Relevant - In CRM valid'!$R$2:$R$4699,"Operational")+COUNTIFS('Relevant - In CRM unknown'!$T$2:$T$253,$A120,'Relevant - In CRM unknown'!$G$2:$G$253,"UK",'Relevant - In CRM unknown'!$M$2:$M$253,"Research",'Relevant - In CRM unknown'!$R$2:$R$253,"Operational")+COUNTIFS('Relevant - IN NOW CRM valid'!$T$2:$T$2328,$A120,'Relevant - IN NOW CRM valid'!$G$2:$G$2328,"UK",'Relevant - IN NOW CRM valid'!$M$2:$M$2328,"Research",'Relevant - IN NOW CRM valid'!$R$2:$R$2328,"Operational")+COUNTIFS('Relevant - IN NOW CRM unknown'!$T$2:$T$1227,$A120,'Relevant - IN NOW CRM unknown'!$G$2:$G$1227,"UK",'Relevant - IN NOW CRM unknown'!$M$2:$M$1227,"Research",'Relevant - IN NOW CRM unknown'!$R$2:$R$1227,"Operational")+COUNTIFS('Relevant - Not CRM not valid'!$T$2:$T$416,$A120,'Relevant - Not CRM not valid'!$G$2:$G$416,"UK",'Relevant - Not CRM not valid'!$M$2:$M$416,"Research",'Relevant - Not CRM not valid'!$R$2:$R$416,"Operational")+COUNTIFS('Relevant - In CRM not valid'!$T$2:$T$46,$A120,'Relevant - In CRM not valid'!$G$2:$G$46,"UK",'Relevant - In CRM not valid'!$M$2:$M$46,"Research",'Relevant - In CRM not valid'!$R$2:$R$46,"Operational")</f>
        <v>0</v>
      </c>
      <c r="I120" s="2">
        <f>COUNTIFS('Relevant - In CRM valid'!$T$2:$T$4699,$A120,'Relevant - In CRM valid'!$G$2:$G$4699,"UK",'Relevant - In CRM valid'!$M$2:$M$4699,"Research",'Relevant - In CRM valid'!$R$2:$R$4699,"Academic")+COUNTIFS('Relevant - In CRM unknown'!$T$2:$T$253,$A120,'Relevant - In CRM unknown'!$G$2:$G$253,"UK",'Relevant - In CRM unknown'!$M$2:$M$253,"Research",'Relevant - In CRM unknown'!$R$2:$R$253,"Academic")+COUNTIFS('Relevant - IN NOW CRM valid'!$T$2:$T$2328,$A120,'Relevant - IN NOW CRM valid'!$G$2:$G$2328,"UK",'Relevant - IN NOW CRM valid'!$M$2:$M$2328,"Research",'Relevant - IN NOW CRM valid'!$R$2:$R$2328,"Academic")+COUNTIFS('Relevant - IN NOW CRM unknown'!$T$2:$T$1227,$A120,'Relevant - IN NOW CRM unknown'!$G$2:$G$1227,"UK",'Relevant - IN NOW CRM unknown'!$M$2:$M$1227,"Research",'Relevant - IN NOW CRM unknown'!$R$2:$R$1227,"Academic")+COUNTIFS('Relevant - Not CRM not valid'!$T$2:$T$416,$A120,'Relevant - Not CRM not valid'!$G$2:$G$416,"UK",'Relevant - Not CRM not valid'!$M$2:$M$416,"Research",'Relevant - Not CRM not valid'!$R$2:$R$416,"Academic")+COUNTIFS('Relevant - In CRM not valid'!$T$2:$T$46,$A120,'Relevant - In CRM not valid'!$G$2:$G$46,"UK",'Relevant - In CRM not valid'!$M$2:$M$46,"Research",'Relevant - In CRM not valid'!$R$2:$R$46,"Academic")</f>
        <v>0</v>
      </c>
      <c r="J120" s="2">
        <f>COUNTIFS('Relevant - In CRM valid'!$T$2:$T$4699,$A120,'Relevant - In CRM valid'!$G$2:$G$4699,"UK",'Relevant - In CRM valid'!$M$2:$M$4699,"Finance")+COUNTIFS('Relevant - In CRM unknown'!$T$2:$T$253,$A120,'Relevant - In CRM unknown'!$G$2:$G$253,"UK",'Relevant - In CRM unknown'!$M$2:$M$253,"Finance")+COUNTIFS('Relevant - IN NOW CRM valid'!$T$2:$T$2328,$A120,'Relevant - IN NOW CRM valid'!$G$2:$G$2328,"UK",'Relevant - IN NOW CRM valid'!$M$2:$M$2328,"Finance")+COUNTIFS('Relevant - IN NOW CRM unknown'!$T$2:$T$1227,$A120,'Relevant - IN NOW CRM unknown'!$G$2:$G$1227,"UK",'Relevant - IN NOW CRM unknown'!$M$2:$M$1227,"Finance")+COUNTIFS('Relevant - Not CRM not valid'!$T$2:$T$416,$A120,'Relevant - Not CRM not valid'!$G$2:$G$416,"UK",'Relevant - Not CRM not valid'!$M$2:$M$416,"Finance")+COUNTIFS('Relevant - In CRM not valid'!$T$2:$T$46,$A120,'Relevant - In CRM not valid'!$G$2:$G$46,"UK",'Relevant - In CRM not valid'!$M$2:$M$46,"Finance")</f>
        <v>1</v>
      </c>
      <c r="K120" s="2">
        <f>COUNTIFS('Relevant - In CRM valid'!$T$2:$T$4699,$A120,'Relevant - In CRM valid'!$G$2:$G$4699,"UK",'Relevant - In CRM valid'!$M$2:$M$4699,"IT/Systems")+COUNTIFS('Relevant - In CRM unknown'!$T$2:$T$253,$A120,'Relevant - In CRM unknown'!$G$2:$G$253,"UK",'Relevant - In CRM unknown'!$M$2:$M$253,"IT/Systems")+COUNTIFS('Relevant - IN NOW CRM valid'!$T$2:$T$2328,$A120,'Relevant - IN NOW CRM valid'!$G$2:$G$2328,"UK",'Relevant - IN NOW CRM valid'!$M$2:$M$2328,"IT/Systems")+COUNTIFS('Relevant - IN NOW CRM unknown'!$T$2:$T$1227,$A120,'Relevant - IN NOW CRM unknown'!$G$2:$G$1227,"UK",'Relevant - IN NOW CRM unknown'!$M$2:$M$1227,"IT/Systems")+COUNTIFS('Relevant - Not CRM not valid'!$T$2:$T$416,$A120,'Relevant - Not CRM not valid'!$G$2:$G$416,"UK",'Relevant - Not CRM not valid'!$M$2:$M$416,"IT/Systems")+COUNTIFS('Relevant - In CRM not valid'!$T$2:$T$46,$A120,'Relevant - In CRM not valid'!$G$2:$G$46,"UK",'Relevant - In CRM not valid'!$M$2:$M$46,"IT/Systems")</f>
        <v>2</v>
      </c>
      <c r="L120" s="2">
        <f>COUNTIFS('Relevant - In CRM valid'!$T$2:$T$4699,$A120,'Relevant - In CRM valid'!$G$2:$G$4699,"UK",'Relevant - In CRM valid'!$M$2:$M$4699,"")+COUNTIFS('Relevant - In CRM unknown'!$T$2:$T$253,$A120,'Relevant - In CRM unknown'!$G$2:$G$253,"UK",'Relevant - In CRM unknown'!$M$2:$M$253,"")+COUNTIFS('Relevant - IN NOW CRM valid'!$T$2:$T$2328,$A120,'Relevant - IN NOW CRM valid'!$G$2:$G$2328,"UK",'Relevant - IN NOW CRM valid'!$M$2:$M$2328,"")+COUNTIFS('Relevant - IN NOW CRM unknown'!$T$2:$T$1227,$A120,'Relevant - IN NOW CRM unknown'!$G$2:$G$1227,"UK",'Relevant - IN NOW CRM unknown'!$M$2:$M$1227,"")+COUNTIFS('Relevant - Not CRM not valid'!$T$2:$T$416,$A120,'Relevant - Not CRM not valid'!$G$2:$G$416,"UK",'Relevant - Not CRM not valid'!$M$2:$M$416,"")+COUNTIFS('Relevant - In CRM not valid'!$T$2:$T$46,$A120,'Relevant - In CRM not valid'!$G$2:$G$46,"UK",'Relevant - In CRM not valid'!$M$2:$M$46,"")</f>
        <v>7</v>
      </c>
      <c r="M120" s="2">
        <f t="shared" si="2"/>
        <v>3</v>
      </c>
      <c r="N120" s="2">
        <f>COUNTIFS('Relevant - In CRM valid'!$T$2:$T$4699,$A120,'Relevant - In CRM valid'!$G$2:$G$4699,"UK",'Relevant - In CRM valid'!$Q$2:$Q$4699,"valid")+COUNTIFS('Relevant - In CRM unknown'!$T$2:$T$253,$A120,'Relevant - In CRM unknown'!$G$2:$G$253,"UK",'Relevant - In CRM unknown'!$Q$2:$Q$253,"valid")+COUNTIFS('Relevant - IN NOW CRM valid'!$T$2:$T$2328,$A120,'Relevant - IN NOW CRM valid'!$G$2:$G$2328,"UK",'Relevant - IN NOW CRM valid'!$Q$2:$Q$2328,"valid")+COUNTIFS('Relevant - IN NOW CRM unknown'!$T$2:$T$1227,$A120,'Relevant - IN NOW CRM unknown'!$G$2:$G$1227,"UK",'Relevant - IN NOW CRM unknown'!$Q$2:$Q$1227,"valid")+COUNTIFS('Relevant - Not CRM not valid'!$T$2:$T$416,$A120,'Relevant - Not CRM not valid'!$G$2:$G$416,"UK",'Relevant - Not CRM not valid'!$Q$2:$Q$416,"valid")+COUNTIFS('Relevant - In CRM not valid'!$T$2:$T$46,$A120,'Relevant - In CRM not valid'!$G$2:$G$46,"UK",'Relevant - In CRM not valid'!$Q$2:$Q$46,"valid")</f>
        <v>13</v>
      </c>
      <c r="O120" s="2" t="str">
        <f t="shared" si="3"/>
        <v/>
      </c>
    </row>
    <row r="121" spans="1:15" ht="15" customHeight="1">
      <c r="A121" s="2" t="s">
        <v>341</v>
      </c>
      <c r="B121" s="2" t="s">
        <v>342</v>
      </c>
      <c r="C121" s="2" t="s">
        <v>1570</v>
      </c>
      <c r="D121" s="2" t="str">
        <f>IFERROR(INDEX('UK Target Institutions'!$D$2:$D$727,MATCH($A121,'UK Target Institutions'!$A$2:$A$727,0)),"")</f>
        <v>No</v>
      </c>
      <c r="E121" s="2">
        <f>COUNTIFS('Relevant - In CRM valid'!$T$2:$T$4699,$A121,'Relevant - In CRM valid'!$G$2:$G$4699,"UK")+COUNTIFS('Relevant - In CRM unknown'!$T$2:$T$253,$A121,'Relevant - In CRM unknown'!$G$2:$G$253,"UK")+COUNTIFS('Relevant - IN NOW CRM valid'!$T$2:$T$2328,$A121,'Relevant - IN NOW CRM valid'!$G$2:$G$2328,"UK")+COUNTIFS('Relevant - IN NOW CRM unknown'!$T$2:$T$1227,$A121,'Relevant - IN NOW CRM unknown'!$G$2:$G$1227,"UK")+COUNTIFS('Relevant - Not CRM not valid'!$T$2:$T$416,$A121,'Relevant - Not CRM not valid'!$G$2:$G$416,"UK")+COUNTIFS('Relevant - In CRM not valid'!$T$2:$T$46,$A121,'Relevant - In CRM not valid'!$G$2:$G$46,"UK")</f>
        <v>14</v>
      </c>
      <c r="F121" s="2">
        <f>COUNTIFS('Relevant - In CRM valid'!$T$2:$T$4699,$A121,'Relevant - In CRM valid'!$G$2:$G$4699,"UK",'Relevant - In CRM valid'!$M$2:$M$4699,"Research")+COUNTIFS('Relevant - In CRM unknown'!$T$2:$T$253,$A121,'Relevant - In CRM unknown'!$G$2:$G$253,"UK",'Relevant - In CRM unknown'!$M$2:$M$253,"Research")+COUNTIFS('Relevant - IN NOW CRM valid'!$T$2:$T$2328,$A121,'Relevant - IN NOW CRM valid'!$G$2:$G$2328,"UK",'Relevant - IN NOW CRM valid'!$M$2:$M$2328,"Research")+COUNTIFS('Relevant - IN NOW CRM unknown'!$T$2:$T$1227,$A121,'Relevant - IN NOW CRM unknown'!$G$2:$G$1227,"UK",'Relevant - IN NOW CRM unknown'!$M$2:$M$1227,"Research")+COUNTIFS('Relevant - Not CRM not valid'!$T$2:$T$416,$A121,'Relevant - Not CRM not valid'!$G$2:$G$416,"UK",'Relevant - Not CRM not valid'!$M$2:$M$416,"Research")+COUNTIFS('Relevant - In CRM not valid'!$T$2:$T$46,$A121,'Relevant - In CRM not valid'!$G$2:$G$46,"UK",'Relevant - In CRM not valid'!$M$2:$M$46,"Research")</f>
        <v>5</v>
      </c>
      <c r="G121" s="2">
        <f>COUNTIFS('Relevant - In CRM valid'!$T$2:$T$4699,$A121,'Relevant - In CRM valid'!$G$2:$G$4699,"UK",'Relevant - In CRM valid'!$M$2:$M$4699,"Research",'Relevant - In CRM valid'!$R$2:$R$4699,"Senior")+COUNTIFS('Relevant - In CRM unknown'!$T$2:$T$253,$A121,'Relevant - In CRM unknown'!$G$2:$G$253,"UK",'Relevant - In CRM unknown'!$M$2:$M$253,"Research",'Relevant - In CRM unknown'!$R$2:$R$253,"Senior")+COUNTIFS('Relevant - IN NOW CRM valid'!$T$2:$T$2328,$A121,'Relevant - IN NOW CRM valid'!$G$2:$G$2328,"UK",'Relevant - IN NOW CRM valid'!$M$2:$M$2328,"Research",'Relevant - IN NOW CRM valid'!$R$2:$R$2328,"Senior")+COUNTIFS('Relevant - IN NOW CRM unknown'!$T$2:$T$1227,$A121,'Relevant - IN NOW CRM unknown'!$G$2:$G$1227,"UK",'Relevant - IN NOW CRM unknown'!$M$2:$M$1227,"Research",'Relevant - IN NOW CRM unknown'!$R$2:$R$1227,"Senior")+COUNTIFS('Relevant - Not CRM not valid'!$T$2:$T$416,$A121,'Relevant - Not CRM not valid'!$G$2:$G$416,"UK",'Relevant - Not CRM not valid'!$M$2:$M$416,"Research",'Relevant - Not CRM not valid'!$R$2:$R$416,"Senior")+COUNTIFS('Relevant - In CRM not valid'!$T$2:$T$46,$A121,'Relevant - In CRM not valid'!$G$2:$G$46,"UK",'Relevant - In CRM not valid'!$M$2:$M$46,"Research",'Relevant - In CRM not valid'!$R$2:$R$46,"Senior")</f>
        <v>1</v>
      </c>
      <c r="H121" s="2">
        <f>COUNTIFS('Relevant - In CRM valid'!$T$2:$T$4699,$A121,'Relevant - In CRM valid'!$G$2:$G$4699,"UK",'Relevant - In CRM valid'!$M$2:$M$4699,"Research",'Relevant - In CRM valid'!$R$2:$R$4699,"Operational")+COUNTIFS('Relevant - In CRM unknown'!$T$2:$T$253,$A121,'Relevant - In CRM unknown'!$G$2:$G$253,"UK",'Relevant - In CRM unknown'!$M$2:$M$253,"Research",'Relevant - In CRM unknown'!$R$2:$R$253,"Operational")+COUNTIFS('Relevant - IN NOW CRM valid'!$T$2:$T$2328,$A121,'Relevant - IN NOW CRM valid'!$G$2:$G$2328,"UK",'Relevant - IN NOW CRM valid'!$M$2:$M$2328,"Research",'Relevant - IN NOW CRM valid'!$R$2:$R$2328,"Operational")+COUNTIFS('Relevant - IN NOW CRM unknown'!$T$2:$T$1227,$A121,'Relevant - IN NOW CRM unknown'!$G$2:$G$1227,"UK",'Relevant - IN NOW CRM unknown'!$M$2:$M$1227,"Research",'Relevant - IN NOW CRM unknown'!$R$2:$R$1227,"Operational")+COUNTIFS('Relevant - Not CRM not valid'!$T$2:$T$416,$A121,'Relevant - Not CRM not valid'!$G$2:$G$416,"UK",'Relevant - Not CRM not valid'!$M$2:$M$416,"Research",'Relevant - Not CRM not valid'!$R$2:$R$416,"Operational")+COUNTIFS('Relevant - In CRM not valid'!$T$2:$T$46,$A121,'Relevant - In CRM not valid'!$G$2:$G$46,"UK",'Relevant - In CRM not valid'!$M$2:$M$46,"Research",'Relevant - In CRM not valid'!$R$2:$R$46,"Operational")</f>
        <v>4</v>
      </c>
      <c r="I121" s="2">
        <f>COUNTIFS('Relevant - In CRM valid'!$T$2:$T$4699,$A121,'Relevant - In CRM valid'!$G$2:$G$4699,"UK",'Relevant - In CRM valid'!$M$2:$M$4699,"Research",'Relevant - In CRM valid'!$R$2:$R$4699,"Academic")+COUNTIFS('Relevant - In CRM unknown'!$T$2:$T$253,$A121,'Relevant - In CRM unknown'!$G$2:$G$253,"UK",'Relevant - In CRM unknown'!$M$2:$M$253,"Research",'Relevant - In CRM unknown'!$R$2:$R$253,"Academic")+COUNTIFS('Relevant - IN NOW CRM valid'!$T$2:$T$2328,$A121,'Relevant - IN NOW CRM valid'!$G$2:$G$2328,"UK",'Relevant - IN NOW CRM valid'!$M$2:$M$2328,"Research",'Relevant - IN NOW CRM valid'!$R$2:$R$2328,"Academic")+COUNTIFS('Relevant - IN NOW CRM unknown'!$T$2:$T$1227,$A121,'Relevant - IN NOW CRM unknown'!$G$2:$G$1227,"UK",'Relevant - IN NOW CRM unknown'!$M$2:$M$1227,"Research",'Relevant - IN NOW CRM unknown'!$R$2:$R$1227,"Academic")+COUNTIFS('Relevant - Not CRM not valid'!$T$2:$T$416,$A121,'Relevant - Not CRM not valid'!$G$2:$G$416,"UK",'Relevant - Not CRM not valid'!$M$2:$M$416,"Research",'Relevant - Not CRM not valid'!$R$2:$R$416,"Academic")+COUNTIFS('Relevant - In CRM not valid'!$T$2:$T$46,$A121,'Relevant - In CRM not valid'!$G$2:$G$46,"UK",'Relevant - In CRM not valid'!$M$2:$M$46,"Research",'Relevant - In CRM not valid'!$R$2:$R$46,"Academic")</f>
        <v>0</v>
      </c>
      <c r="J121" s="2">
        <f>COUNTIFS('Relevant - In CRM valid'!$T$2:$T$4699,$A121,'Relevant - In CRM valid'!$G$2:$G$4699,"UK",'Relevant - In CRM valid'!$M$2:$M$4699,"Finance")+COUNTIFS('Relevant - In CRM unknown'!$T$2:$T$253,$A121,'Relevant - In CRM unknown'!$G$2:$G$253,"UK",'Relevant - In CRM unknown'!$M$2:$M$253,"Finance")+COUNTIFS('Relevant - IN NOW CRM valid'!$T$2:$T$2328,$A121,'Relevant - IN NOW CRM valid'!$G$2:$G$2328,"UK",'Relevant - IN NOW CRM valid'!$M$2:$M$2328,"Finance")+COUNTIFS('Relevant - IN NOW CRM unknown'!$T$2:$T$1227,$A121,'Relevant - IN NOW CRM unknown'!$G$2:$G$1227,"UK",'Relevant - IN NOW CRM unknown'!$M$2:$M$1227,"Finance")+COUNTIFS('Relevant - Not CRM not valid'!$T$2:$T$416,$A121,'Relevant - Not CRM not valid'!$G$2:$G$416,"UK",'Relevant - Not CRM not valid'!$M$2:$M$416,"Finance")+COUNTIFS('Relevant - In CRM not valid'!$T$2:$T$46,$A121,'Relevant - In CRM not valid'!$G$2:$G$46,"UK",'Relevant - In CRM not valid'!$M$2:$M$46,"Finance")</f>
        <v>1</v>
      </c>
      <c r="K121" s="2">
        <f>COUNTIFS('Relevant - In CRM valid'!$T$2:$T$4699,$A121,'Relevant - In CRM valid'!$G$2:$G$4699,"UK",'Relevant - In CRM valid'!$M$2:$M$4699,"IT/Systems")+COUNTIFS('Relevant - In CRM unknown'!$T$2:$T$253,$A121,'Relevant - In CRM unknown'!$G$2:$G$253,"UK",'Relevant - In CRM unknown'!$M$2:$M$253,"IT/Systems")+COUNTIFS('Relevant - IN NOW CRM valid'!$T$2:$T$2328,$A121,'Relevant - IN NOW CRM valid'!$G$2:$G$2328,"UK",'Relevant - IN NOW CRM valid'!$M$2:$M$2328,"IT/Systems")+COUNTIFS('Relevant - IN NOW CRM unknown'!$T$2:$T$1227,$A121,'Relevant - IN NOW CRM unknown'!$G$2:$G$1227,"UK",'Relevant - IN NOW CRM unknown'!$M$2:$M$1227,"IT/Systems")+COUNTIFS('Relevant - Not CRM not valid'!$T$2:$T$416,$A121,'Relevant - Not CRM not valid'!$G$2:$G$416,"UK",'Relevant - Not CRM not valid'!$M$2:$M$416,"IT/Systems")+COUNTIFS('Relevant - In CRM not valid'!$T$2:$T$46,$A121,'Relevant - In CRM not valid'!$G$2:$G$46,"UK",'Relevant - In CRM not valid'!$M$2:$M$46,"IT/Systems")</f>
        <v>0</v>
      </c>
      <c r="L121" s="2">
        <f>COUNTIFS('Relevant - In CRM valid'!$T$2:$T$4699,$A121,'Relevant - In CRM valid'!$G$2:$G$4699,"UK",'Relevant - In CRM valid'!$M$2:$M$4699,"")+COUNTIFS('Relevant - In CRM unknown'!$T$2:$T$253,$A121,'Relevant - In CRM unknown'!$G$2:$G$253,"UK",'Relevant - In CRM unknown'!$M$2:$M$253,"")+COUNTIFS('Relevant - IN NOW CRM valid'!$T$2:$T$2328,$A121,'Relevant - IN NOW CRM valid'!$G$2:$G$2328,"UK",'Relevant - IN NOW CRM valid'!$M$2:$M$2328,"")+COUNTIFS('Relevant - IN NOW CRM unknown'!$T$2:$T$1227,$A121,'Relevant - IN NOW CRM unknown'!$G$2:$G$1227,"UK",'Relevant - IN NOW CRM unknown'!$M$2:$M$1227,"")+COUNTIFS('Relevant - Not CRM not valid'!$T$2:$T$416,$A121,'Relevant - Not CRM not valid'!$G$2:$G$416,"UK",'Relevant - Not CRM not valid'!$M$2:$M$416,"")+COUNTIFS('Relevant - In CRM not valid'!$T$2:$T$46,$A121,'Relevant - In CRM not valid'!$G$2:$G$46,"UK",'Relevant - In CRM not valid'!$M$2:$M$46,"")</f>
        <v>5</v>
      </c>
      <c r="M121" s="2">
        <f t="shared" si="2"/>
        <v>2</v>
      </c>
      <c r="N121" s="2">
        <f>COUNTIFS('Relevant - In CRM valid'!$T$2:$T$4699,$A121,'Relevant - In CRM valid'!$G$2:$G$4699,"UK",'Relevant - In CRM valid'!$Q$2:$Q$4699,"valid")+COUNTIFS('Relevant - In CRM unknown'!$T$2:$T$253,$A121,'Relevant - In CRM unknown'!$G$2:$G$253,"UK",'Relevant - In CRM unknown'!$Q$2:$Q$253,"valid")+COUNTIFS('Relevant - IN NOW CRM valid'!$T$2:$T$2328,$A121,'Relevant - IN NOW CRM valid'!$G$2:$G$2328,"UK",'Relevant - IN NOW CRM valid'!$Q$2:$Q$2328,"valid")+COUNTIFS('Relevant - IN NOW CRM unknown'!$T$2:$T$1227,$A121,'Relevant - IN NOW CRM unknown'!$G$2:$G$1227,"UK",'Relevant - IN NOW CRM unknown'!$Q$2:$Q$1227,"valid")+COUNTIFS('Relevant - Not CRM not valid'!$T$2:$T$416,$A121,'Relevant - Not CRM not valid'!$G$2:$G$416,"UK",'Relevant - Not CRM not valid'!$Q$2:$Q$416,"valid")+COUNTIFS('Relevant - In CRM not valid'!$T$2:$T$46,$A121,'Relevant - In CRM not valid'!$G$2:$G$46,"UK",'Relevant - In CRM not valid'!$Q$2:$Q$46,"valid")</f>
        <v>14</v>
      </c>
      <c r="O121" s="2" t="str">
        <f t="shared" si="3"/>
        <v>IT/Systems</v>
      </c>
    </row>
    <row r="122" spans="1:15" ht="15" customHeight="1">
      <c r="A122" s="2" t="s">
        <v>344</v>
      </c>
      <c r="B122" s="2" t="s">
        <v>345</v>
      </c>
      <c r="C122" s="2" t="s">
        <v>161</v>
      </c>
      <c r="D122" s="2" t="str">
        <f>IFERROR(INDEX('UK Target Institutions'!$D$2:$D$727,MATCH($A122,'UK Target Institutions'!$A$2:$A$727,0)),"")</f>
        <v>Yes</v>
      </c>
      <c r="E122" s="2">
        <f>COUNTIFS('Relevant - In CRM valid'!$T$2:$T$4699,$A122,'Relevant - In CRM valid'!$G$2:$G$4699,"UK")+COUNTIFS('Relevant - In CRM unknown'!$T$2:$T$253,$A122,'Relevant - In CRM unknown'!$G$2:$G$253,"UK")+COUNTIFS('Relevant - IN NOW CRM valid'!$T$2:$T$2328,$A122,'Relevant - IN NOW CRM valid'!$G$2:$G$2328,"UK")+COUNTIFS('Relevant - IN NOW CRM unknown'!$T$2:$T$1227,$A122,'Relevant - IN NOW CRM unknown'!$G$2:$G$1227,"UK")+COUNTIFS('Relevant - Not CRM not valid'!$T$2:$T$416,$A122,'Relevant - Not CRM not valid'!$G$2:$G$416,"UK")+COUNTIFS('Relevant - In CRM not valid'!$T$2:$T$46,$A122,'Relevant - In CRM not valid'!$G$2:$G$46,"UK")</f>
        <v>14</v>
      </c>
      <c r="F122" s="2">
        <f>COUNTIFS('Relevant - In CRM valid'!$T$2:$T$4699,$A122,'Relevant - In CRM valid'!$G$2:$G$4699,"UK",'Relevant - In CRM valid'!$M$2:$M$4699,"Research")+COUNTIFS('Relevant - In CRM unknown'!$T$2:$T$253,$A122,'Relevant - In CRM unknown'!$G$2:$G$253,"UK",'Relevant - In CRM unknown'!$M$2:$M$253,"Research")+COUNTIFS('Relevant - IN NOW CRM valid'!$T$2:$T$2328,$A122,'Relevant - IN NOW CRM valid'!$G$2:$G$2328,"UK",'Relevant - IN NOW CRM valid'!$M$2:$M$2328,"Research")+COUNTIFS('Relevant - IN NOW CRM unknown'!$T$2:$T$1227,$A122,'Relevant - IN NOW CRM unknown'!$G$2:$G$1227,"UK",'Relevant - IN NOW CRM unknown'!$M$2:$M$1227,"Research")+COUNTIFS('Relevant - Not CRM not valid'!$T$2:$T$416,$A122,'Relevant - Not CRM not valid'!$G$2:$G$416,"UK",'Relevant - Not CRM not valid'!$M$2:$M$416,"Research")+COUNTIFS('Relevant - In CRM not valid'!$T$2:$T$46,$A122,'Relevant - In CRM not valid'!$G$2:$G$46,"UK",'Relevant - In CRM not valid'!$M$2:$M$46,"Research")</f>
        <v>11</v>
      </c>
      <c r="G122" s="2">
        <f>COUNTIFS('Relevant - In CRM valid'!$T$2:$T$4699,$A122,'Relevant - In CRM valid'!$G$2:$G$4699,"UK",'Relevant - In CRM valid'!$M$2:$M$4699,"Research",'Relevant - In CRM valid'!$R$2:$R$4699,"Senior")+COUNTIFS('Relevant - In CRM unknown'!$T$2:$T$253,$A122,'Relevant - In CRM unknown'!$G$2:$G$253,"UK",'Relevant - In CRM unknown'!$M$2:$M$253,"Research",'Relevant - In CRM unknown'!$R$2:$R$253,"Senior")+COUNTIFS('Relevant - IN NOW CRM valid'!$T$2:$T$2328,$A122,'Relevant - IN NOW CRM valid'!$G$2:$G$2328,"UK",'Relevant - IN NOW CRM valid'!$M$2:$M$2328,"Research",'Relevant - IN NOW CRM valid'!$R$2:$R$2328,"Senior")+COUNTIFS('Relevant - IN NOW CRM unknown'!$T$2:$T$1227,$A122,'Relevant - IN NOW CRM unknown'!$G$2:$G$1227,"UK",'Relevant - IN NOW CRM unknown'!$M$2:$M$1227,"Research",'Relevant - IN NOW CRM unknown'!$R$2:$R$1227,"Senior")+COUNTIFS('Relevant - Not CRM not valid'!$T$2:$T$416,$A122,'Relevant - Not CRM not valid'!$G$2:$G$416,"UK",'Relevant - Not CRM not valid'!$M$2:$M$416,"Research",'Relevant - Not CRM not valid'!$R$2:$R$416,"Senior")+COUNTIFS('Relevant - In CRM not valid'!$T$2:$T$46,$A122,'Relevant - In CRM not valid'!$G$2:$G$46,"UK",'Relevant - In CRM not valid'!$M$2:$M$46,"Research",'Relevant - In CRM not valid'!$R$2:$R$46,"Senior")</f>
        <v>1</v>
      </c>
      <c r="H122" s="2">
        <f>COUNTIFS('Relevant - In CRM valid'!$T$2:$T$4699,$A122,'Relevant - In CRM valid'!$G$2:$G$4699,"UK",'Relevant - In CRM valid'!$M$2:$M$4699,"Research",'Relevant - In CRM valid'!$R$2:$R$4699,"Operational")+COUNTIFS('Relevant - In CRM unknown'!$T$2:$T$253,$A122,'Relevant - In CRM unknown'!$G$2:$G$253,"UK",'Relevant - In CRM unknown'!$M$2:$M$253,"Research",'Relevant - In CRM unknown'!$R$2:$R$253,"Operational")+COUNTIFS('Relevant - IN NOW CRM valid'!$T$2:$T$2328,$A122,'Relevant - IN NOW CRM valid'!$G$2:$G$2328,"UK",'Relevant - IN NOW CRM valid'!$M$2:$M$2328,"Research",'Relevant - IN NOW CRM valid'!$R$2:$R$2328,"Operational")+COUNTIFS('Relevant - IN NOW CRM unknown'!$T$2:$T$1227,$A122,'Relevant - IN NOW CRM unknown'!$G$2:$G$1227,"UK",'Relevant - IN NOW CRM unknown'!$M$2:$M$1227,"Research",'Relevant - IN NOW CRM unknown'!$R$2:$R$1227,"Operational")+COUNTIFS('Relevant - Not CRM not valid'!$T$2:$T$416,$A122,'Relevant - Not CRM not valid'!$G$2:$G$416,"UK",'Relevant - Not CRM not valid'!$M$2:$M$416,"Research",'Relevant - Not CRM not valid'!$R$2:$R$416,"Operational")+COUNTIFS('Relevant - In CRM not valid'!$T$2:$T$46,$A122,'Relevant - In CRM not valid'!$G$2:$G$46,"UK",'Relevant - In CRM not valid'!$M$2:$M$46,"Research",'Relevant - In CRM not valid'!$R$2:$R$46,"Operational")</f>
        <v>10</v>
      </c>
      <c r="I122" s="2">
        <f>COUNTIFS('Relevant - In CRM valid'!$T$2:$T$4699,$A122,'Relevant - In CRM valid'!$G$2:$G$4699,"UK",'Relevant - In CRM valid'!$M$2:$M$4699,"Research",'Relevant - In CRM valid'!$R$2:$R$4699,"Academic")+COUNTIFS('Relevant - In CRM unknown'!$T$2:$T$253,$A122,'Relevant - In CRM unknown'!$G$2:$G$253,"UK",'Relevant - In CRM unknown'!$M$2:$M$253,"Research",'Relevant - In CRM unknown'!$R$2:$R$253,"Academic")+COUNTIFS('Relevant - IN NOW CRM valid'!$T$2:$T$2328,$A122,'Relevant - IN NOW CRM valid'!$G$2:$G$2328,"UK",'Relevant - IN NOW CRM valid'!$M$2:$M$2328,"Research",'Relevant - IN NOW CRM valid'!$R$2:$R$2328,"Academic")+COUNTIFS('Relevant - IN NOW CRM unknown'!$T$2:$T$1227,$A122,'Relevant - IN NOW CRM unknown'!$G$2:$G$1227,"UK",'Relevant - IN NOW CRM unknown'!$M$2:$M$1227,"Research",'Relevant - IN NOW CRM unknown'!$R$2:$R$1227,"Academic")+COUNTIFS('Relevant - Not CRM not valid'!$T$2:$T$416,$A122,'Relevant - Not CRM not valid'!$G$2:$G$416,"UK",'Relevant - Not CRM not valid'!$M$2:$M$416,"Research",'Relevant - Not CRM not valid'!$R$2:$R$416,"Academic")+COUNTIFS('Relevant - In CRM not valid'!$T$2:$T$46,$A122,'Relevant - In CRM not valid'!$G$2:$G$46,"UK",'Relevant - In CRM not valid'!$M$2:$M$46,"Research",'Relevant - In CRM not valid'!$R$2:$R$46,"Academic")</f>
        <v>0</v>
      </c>
      <c r="J122" s="2">
        <f>COUNTIFS('Relevant - In CRM valid'!$T$2:$T$4699,$A122,'Relevant - In CRM valid'!$G$2:$G$4699,"UK",'Relevant - In CRM valid'!$M$2:$M$4699,"Finance")+COUNTIFS('Relevant - In CRM unknown'!$T$2:$T$253,$A122,'Relevant - In CRM unknown'!$G$2:$G$253,"UK",'Relevant - In CRM unknown'!$M$2:$M$253,"Finance")+COUNTIFS('Relevant - IN NOW CRM valid'!$T$2:$T$2328,$A122,'Relevant - IN NOW CRM valid'!$G$2:$G$2328,"UK",'Relevant - IN NOW CRM valid'!$M$2:$M$2328,"Finance")+COUNTIFS('Relevant - IN NOW CRM unknown'!$T$2:$T$1227,$A122,'Relevant - IN NOW CRM unknown'!$G$2:$G$1227,"UK",'Relevant - IN NOW CRM unknown'!$M$2:$M$1227,"Finance")+COUNTIFS('Relevant - Not CRM not valid'!$T$2:$T$416,$A122,'Relevant - Not CRM not valid'!$G$2:$G$416,"UK",'Relevant - Not CRM not valid'!$M$2:$M$416,"Finance")+COUNTIFS('Relevant - In CRM not valid'!$T$2:$T$46,$A122,'Relevant - In CRM not valid'!$G$2:$G$46,"UK",'Relevant - In CRM not valid'!$M$2:$M$46,"Finance")</f>
        <v>3</v>
      </c>
      <c r="K122" s="2">
        <f>COUNTIFS('Relevant - In CRM valid'!$T$2:$T$4699,$A122,'Relevant - In CRM valid'!$G$2:$G$4699,"UK",'Relevant - In CRM valid'!$M$2:$M$4699,"IT/Systems")+COUNTIFS('Relevant - In CRM unknown'!$T$2:$T$253,$A122,'Relevant - In CRM unknown'!$G$2:$G$253,"UK",'Relevant - In CRM unknown'!$M$2:$M$253,"IT/Systems")+COUNTIFS('Relevant - IN NOW CRM valid'!$T$2:$T$2328,$A122,'Relevant - IN NOW CRM valid'!$G$2:$G$2328,"UK",'Relevant - IN NOW CRM valid'!$M$2:$M$2328,"IT/Systems")+COUNTIFS('Relevant - IN NOW CRM unknown'!$T$2:$T$1227,$A122,'Relevant - IN NOW CRM unknown'!$G$2:$G$1227,"UK",'Relevant - IN NOW CRM unknown'!$M$2:$M$1227,"IT/Systems")+COUNTIFS('Relevant - Not CRM not valid'!$T$2:$T$416,$A122,'Relevant - Not CRM not valid'!$G$2:$G$416,"UK",'Relevant - Not CRM not valid'!$M$2:$M$416,"IT/Systems")+COUNTIFS('Relevant - In CRM not valid'!$T$2:$T$46,$A122,'Relevant - In CRM not valid'!$G$2:$G$46,"UK",'Relevant - In CRM not valid'!$M$2:$M$46,"IT/Systems")</f>
        <v>0</v>
      </c>
      <c r="L122" s="2">
        <f>COUNTIFS('Relevant - In CRM valid'!$T$2:$T$4699,$A122,'Relevant - In CRM valid'!$G$2:$G$4699,"UK",'Relevant - In CRM valid'!$M$2:$M$4699,"")+COUNTIFS('Relevant - In CRM unknown'!$T$2:$T$253,$A122,'Relevant - In CRM unknown'!$G$2:$G$253,"UK",'Relevant - In CRM unknown'!$M$2:$M$253,"")+COUNTIFS('Relevant - IN NOW CRM valid'!$T$2:$T$2328,$A122,'Relevant - IN NOW CRM valid'!$G$2:$G$2328,"UK",'Relevant - IN NOW CRM valid'!$M$2:$M$2328,"")+COUNTIFS('Relevant - IN NOW CRM unknown'!$T$2:$T$1227,$A122,'Relevant - IN NOW CRM unknown'!$G$2:$G$1227,"UK",'Relevant - IN NOW CRM unknown'!$M$2:$M$1227,"")+COUNTIFS('Relevant - Not CRM not valid'!$T$2:$T$416,$A122,'Relevant - Not CRM not valid'!$G$2:$G$416,"UK",'Relevant - Not CRM not valid'!$M$2:$M$416,"")+COUNTIFS('Relevant - In CRM not valid'!$T$2:$T$46,$A122,'Relevant - In CRM not valid'!$G$2:$G$46,"UK",'Relevant - In CRM not valid'!$M$2:$M$46,"")</f>
        <v>0</v>
      </c>
      <c r="M122" s="2">
        <f t="shared" si="2"/>
        <v>2</v>
      </c>
      <c r="N122" s="2">
        <f>COUNTIFS('Relevant - In CRM valid'!$T$2:$T$4699,$A122,'Relevant - In CRM valid'!$G$2:$G$4699,"UK",'Relevant - In CRM valid'!$Q$2:$Q$4699,"valid")+COUNTIFS('Relevant - In CRM unknown'!$T$2:$T$253,$A122,'Relevant - In CRM unknown'!$G$2:$G$253,"UK",'Relevant - In CRM unknown'!$Q$2:$Q$253,"valid")+COUNTIFS('Relevant - IN NOW CRM valid'!$T$2:$T$2328,$A122,'Relevant - IN NOW CRM valid'!$G$2:$G$2328,"UK",'Relevant - IN NOW CRM valid'!$Q$2:$Q$2328,"valid")+COUNTIFS('Relevant - IN NOW CRM unknown'!$T$2:$T$1227,$A122,'Relevant - IN NOW CRM unknown'!$G$2:$G$1227,"UK",'Relevant - IN NOW CRM unknown'!$Q$2:$Q$1227,"valid")+COUNTIFS('Relevant - Not CRM not valid'!$T$2:$T$416,$A122,'Relevant - Not CRM not valid'!$G$2:$G$416,"UK",'Relevant - Not CRM not valid'!$Q$2:$Q$416,"valid")+COUNTIFS('Relevant - In CRM not valid'!$T$2:$T$46,$A122,'Relevant - In CRM not valid'!$G$2:$G$46,"UK",'Relevant - In CRM not valid'!$Q$2:$Q$46,"valid")</f>
        <v>13</v>
      </c>
      <c r="O122" s="2" t="str">
        <f t="shared" si="3"/>
        <v>IT/Systems</v>
      </c>
    </row>
    <row r="123" spans="1:15" ht="15" customHeight="1">
      <c r="A123" s="2" t="s">
        <v>346</v>
      </c>
      <c r="B123" s="2" t="s">
        <v>347</v>
      </c>
      <c r="C123" s="2" t="s">
        <v>161</v>
      </c>
      <c r="D123" s="2" t="str">
        <f>IFERROR(INDEX('UK Target Institutions'!$D$2:$D$727,MATCH($A123,'UK Target Institutions'!$A$2:$A$727,0)),"")</f>
        <v>Yes</v>
      </c>
      <c r="E123" s="2">
        <f>COUNTIFS('Relevant - In CRM valid'!$T$2:$T$4699,$A123,'Relevant - In CRM valid'!$G$2:$G$4699,"UK")+COUNTIFS('Relevant - In CRM unknown'!$T$2:$T$253,$A123,'Relevant - In CRM unknown'!$G$2:$G$253,"UK")+COUNTIFS('Relevant - IN NOW CRM valid'!$T$2:$T$2328,$A123,'Relevant - IN NOW CRM valid'!$G$2:$G$2328,"UK")+COUNTIFS('Relevant - IN NOW CRM unknown'!$T$2:$T$1227,$A123,'Relevant - IN NOW CRM unknown'!$G$2:$G$1227,"UK")+COUNTIFS('Relevant - Not CRM not valid'!$T$2:$T$416,$A123,'Relevant - Not CRM not valid'!$G$2:$G$416,"UK")+COUNTIFS('Relevant - In CRM not valid'!$T$2:$T$46,$A123,'Relevant - In CRM not valid'!$G$2:$G$46,"UK")</f>
        <v>14</v>
      </c>
      <c r="F123" s="2">
        <f>COUNTIFS('Relevant - In CRM valid'!$T$2:$T$4699,$A123,'Relevant - In CRM valid'!$G$2:$G$4699,"UK",'Relevant - In CRM valid'!$M$2:$M$4699,"Research")+COUNTIFS('Relevant - In CRM unknown'!$T$2:$T$253,$A123,'Relevant - In CRM unknown'!$G$2:$G$253,"UK",'Relevant - In CRM unknown'!$M$2:$M$253,"Research")+COUNTIFS('Relevant - IN NOW CRM valid'!$T$2:$T$2328,$A123,'Relevant - IN NOW CRM valid'!$G$2:$G$2328,"UK",'Relevant - IN NOW CRM valid'!$M$2:$M$2328,"Research")+COUNTIFS('Relevant - IN NOW CRM unknown'!$T$2:$T$1227,$A123,'Relevant - IN NOW CRM unknown'!$G$2:$G$1227,"UK",'Relevant - IN NOW CRM unknown'!$M$2:$M$1227,"Research")+COUNTIFS('Relevant - Not CRM not valid'!$T$2:$T$416,$A123,'Relevant - Not CRM not valid'!$G$2:$G$416,"UK",'Relevant - Not CRM not valid'!$M$2:$M$416,"Research")+COUNTIFS('Relevant - In CRM not valid'!$T$2:$T$46,$A123,'Relevant - In CRM not valid'!$G$2:$G$46,"UK",'Relevant - In CRM not valid'!$M$2:$M$46,"Research")</f>
        <v>5</v>
      </c>
      <c r="G123" s="2">
        <f>COUNTIFS('Relevant - In CRM valid'!$T$2:$T$4699,$A123,'Relevant - In CRM valid'!$G$2:$G$4699,"UK",'Relevant - In CRM valid'!$M$2:$M$4699,"Research",'Relevant - In CRM valid'!$R$2:$R$4699,"Senior")+COUNTIFS('Relevant - In CRM unknown'!$T$2:$T$253,$A123,'Relevant - In CRM unknown'!$G$2:$G$253,"UK",'Relevant - In CRM unknown'!$M$2:$M$253,"Research",'Relevant - In CRM unknown'!$R$2:$R$253,"Senior")+COUNTIFS('Relevant - IN NOW CRM valid'!$T$2:$T$2328,$A123,'Relevant - IN NOW CRM valid'!$G$2:$G$2328,"UK",'Relevant - IN NOW CRM valid'!$M$2:$M$2328,"Research",'Relevant - IN NOW CRM valid'!$R$2:$R$2328,"Senior")+COUNTIFS('Relevant - IN NOW CRM unknown'!$T$2:$T$1227,$A123,'Relevant - IN NOW CRM unknown'!$G$2:$G$1227,"UK",'Relevant - IN NOW CRM unknown'!$M$2:$M$1227,"Research",'Relevant - IN NOW CRM unknown'!$R$2:$R$1227,"Senior")+COUNTIFS('Relevant - Not CRM not valid'!$T$2:$T$416,$A123,'Relevant - Not CRM not valid'!$G$2:$G$416,"UK",'Relevant - Not CRM not valid'!$M$2:$M$416,"Research",'Relevant - Not CRM not valid'!$R$2:$R$416,"Senior")+COUNTIFS('Relevant - In CRM not valid'!$T$2:$T$46,$A123,'Relevant - In CRM not valid'!$G$2:$G$46,"UK",'Relevant - In CRM not valid'!$M$2:$M$46,"Research",'Relevant - In CRM not valid'!$R$2:$R$46,"Senior")</f>
        <v>3</v>
      </c>
      <c r="H123" s="2">
        <f>COUNTIFS('Relevant - In CRM valid'!$T$2:$T$4699,$A123,'Relevant - In CRM valid'!$G$2:$G$4699,"UK",'Relevant - In CRM valid'!$M$2:$M$4699,"Research",'Relevant - In CRM valid'!$R$2:$R$4699,"Operational")+COUNTIFS('Relevant - In CRM unknown'!$T$2:$T$253,$A123,'Relevant - In CRM unknown'!$G$2:$G$253,"UK",'Relevant - In CRM unknown'!$M$2:$M$253,"Research",'Relevant - In CRM unknown'!$R$2:$R$253,"Operational")+COUNTIFS('Relevant - IN NOW CRM valid'!$T$2:$T$2328,$A123,'Relevant - IN NOW CRM valid'!$G$2:$G$2328,"UK",'Relevant - IN NOW CRM valid'!$M$2:$M$2328,"Research",'Relevant - IN NOW CRM valid'!$R$2:$R$2328,"Operational")+COUNTIFS('Relevant - IN NOW CRM unknown'!$T$2:$T$1227,$A123,'Relevant - IN NOW CRM unknown'!$G$2:$G$1227,"UK",'Relevant - IN NOW CRM unknown'!$M$2:$M$1227,"Research",'Relevant - IN NOW CRM unknown'!$R$2:$R$1227,"Operational")+COUNTIFS('Relevant - Not CRM not valid'!$T$2:$T$416,$A123,'Relevant - Not CRM not valid'!$G$2:$G$416,"UK",'Relevant - Not CRM not valid'!$M$2:$M$416,"Research",'Relevant - Not CRM not valid'!$R$2:$R$416,"Operational")+COUNTIFS('Relevant - In CRM not valid'!$T$2:$T$46,$A123,'Relevant - In CRM not valid'!$G$2:$G$46,"UK",'Relevant - In CRM not valid'!$M$2:$M$46,"Research",'Relevant - In CRM not valid'!$R$2:$R$46,"Operational")</f>
        <v>2</v>
      </c>
      <c r="I123" s="2">
        <f>COUNTIFS('Relevant - In CRM valid'!$T$2:$T$4699,$A123,'Relevant - In CRM valid'!$G$2:$G$4699,"UK",'Relevant - In CRM valid'!$M$2:$M$4699,"Research",'Relevant - In CRM valid'!$R$2:$R$4699,"Academic")+COUNTIFS('Relevant - In CRM unknown'!$T$2:$T$253,$A123,'Relevant - In CRM unknown'!$G$2:$G$253,"UK",'Relevant - In CRM unknown'!$M$2:$M$253,"Research",'Relevant - In CRM unknown'!$R$2:$R$253,"Academic")+COUNTIFS('Relevant - IN NOW CRM valid'!$T$2:$T$2328,$A123,'Relevant - IN NOW CRM valid'!$G$2:$G$2328,"UK",'Relevant - IN NOW CRM valid'!$M$2:$M$2328,"Research",'Relevant - IN NOW CRM valid'!$R$2:$R$2328,"Academic")+COUNTIFS('Relevant - IN NOW CRM unknown'!$T$2:$T$1227,$A123,'Relevant - IN NOW CRM unknown'!$G$2:$G$1227,"UK",'Relevant - IN NOW CRM unknown'!$M$2:$M$1227,"Research",'Relevant - IN NOW CRM unknown'!$R$2:$R$1227,"Academic")+COUNTIFS('Relevant - Not CRM not valid'!$T$2:$T$416,$A123,'Relevant - Not CRM not valid'!$G$2:$G$416,"UK",'Relevant - Not CRM not valid'!$M$2:$M$416,"Research",'Relevant - Not CRM not valid'!$R$2:$R$416,"Academic")+COUNTIFS('Relevant - In CRM not valid'!$T$2:$T$46,$A123,'Relevant - In CRM not valid'!$G$2:$G$46,"UK",'Relevant - In CRM not valid'!$M$2:$M$46,"Research",'Relevant - In CRM not valid'!$R$2:$R$46,"Academic")</f>
        <v>0</v>
      </c>
      <c r="J123" s="2">
        <f>COUNTIFS('Relevant - In CRM valid'!$T$2:$T$4699,$A123,'Relevant - In CRM valid'!$G$2:$G$4699,"UK",'Relevant - In CRM valid'!$M$2:$M$4699,"Finance")+COUNTIFS('Relevant - In CRM unknown'!$T$2:$T$253,$A123,'Relevant - In CRM unknown'!$G$2:$G$253,"UK",'Relevant - In CRM unknown'!$M$2:$M$253,"Finance")+COUNTIFS('Relevant - IN NOW CRM valid'!$T$2:$T$2328,$A123,'Relevant - IN NOW CRM valid'!$G$2:$G$2328,"UK",'Relevant - IN NOW CRM valid'!$M$2:$M$2328,"Finance")+COUNTIFS('Relevant - IN NOW CRM unknown'!$T$2:$T$1227,$A123,'Relevant - IN NOW CRM unknown'!$G$2:$G$1227,"UK",'Relevant - IN NOW CRM unknown'!$M$2:$M$1227,"Finance")+COUNTIFS('Relevant - Not CRM not valid'!$T$2:$T$416,$A123,'Relevant - Not CRM not valid'!$G$2:$G$416,"UK",'Relevant - Not CRM not valid'!$M$2:$M$416,"Finance")+COUNTIFS('Relevant - In CRM not valid'!$T$2:$T$46,$A123,'Relevant - In CRM not valid'!$G$2:$G$46,"UK",'Relevant - In CRM not valid'!$M$2:$M$46,"Finance")</f>
        <v>1</v>
      </c>
      <c r="K123" s="2">
        <f>COUNTIFS('Relevant - In CRM valid'!$T$2:$T$4699,$A123,'Relevant - In CRM valid'!$G$2:$G$4699,"UK",'Relevant - In CRM valid'!$M$2:$M$4699,"IT/Systems")+COUNTIFS('Relevant - In CRM unknown'!$T$2:$T$253,$A123,'Relevant - In CRM unknown'!$G$2:$G$253,"UK",'Relevant - In CRM unknown'!$M$2:$M$253,"IT/Systems")+COUNTIFS('Relevant - IN NOW CRM valid'!$T$2:$T$2328,$A123,'Relevant - IN NOW CRM valid'!$G$2:$G$2328,"UK",'Relevant - IN NOW CRM valid'!$M$2:$M$2328,"IT/Systems")+COUNTIFS('Relevant - IN NOW CRM unknown'!$T$2:$T$1227,$A123,'Relevant - IN NOW CRM unknown'!$G$2:$G$1227,"UK",'Relevant - IN NOW CRM unknown'!$M$2:$M$1227,"IT/Systems")+COUNTIFS('Relevant - Not CRM not valid'!$T$2:$T$416,$A123,'Relevant - Not CRM not valid'!$G$2:$G$416,"UK",'Relevant - Not CRM not valid'!$M$2:$M$416,"IT/Systems")+COUNTIFS('Relevant - In CRM not valid'!$T$2:$T$46,$A123,'Relevant - In CRM not valid'!$G$2:$G$46,"UK",'Relevant - In CRM not valid'!$M$2:$M$46,"IT/Systems")</f>
        <v>4</v>
      </c>
      <c r="L123" s="2">
        <f>COUNTIFS('Relevant - In CRM valid'!$T$2:$T$4699,$A123,'Relevant - In CRM valid'!$G$2:$G$4699,"UK",'Relevant - In CRM valid'!$M$2:$M$4699,"")+COUNTIFS('Relevant - In CRM unknown'!$T$2:$T$253,$A123,'Relevant - In CRM unknown'!$G$2:$G$253,"UK",'Relevant - In CRM unknown'!$M$2:$M$253,"")+COUNTIFS('Relevant - IN NOW CRM valid'!$T$2:$T$2328,$A123,'Relevant - IN NOW CRM valid'!$G$2:$G$2328,"UK",'Relevant - IN NOW CRM valid'!$M$2:$M$2328,"")+COUNTIFS('Relevant - IN NOW CRM unknown'!$T$2:$T$1227,$A123,'Relevant - IN NOW CRM unknown'!$G$2:$G$1227,"UK",'Relevant - IN NOW CRM unknown'!$M$2:$M$1227,"")+COUNTIFS('Relevant - Not CRM not valid'!$T$2:$T$416,$A123,'Relevant - Not CRM not valid'!$G$2:$G$416,"UK",'Relevant - Not CRM not valid'!$M$2:$M$416,"")+COUNTIFS('Relevant - In CRM not valid'!$T$2:$T$46,$A123,'Relevant - In CRM not valid'!$G$2:$G$46,"UK",'Relevant - In CRM not valid'!$M$2:$M$46,"")</f>
        <v>3</v>
      </c>
      <c r="M123" s="2">
        <f t="shared" si="2"/>
        <v>3</v>
      </c>
      <c r="N123" s="2">
        <f>COUNTIFS('Relevant - In CRM valid'!$T$2:$T$4699,$A123,'Relevant - In CRM valid'!$G$2:$G$4699,"UK",'Relevant - In CRM valid'!$Q$2:$Q$4699,"valid")+COUNTIFS('Relevant - In CRM unknown'!$T$2:$T$253,$A123,'Relevant - In CRM unknown'!$G$2:$G$253,"UK",'Relevant - In CRM unknown'!$Q$2:$Q$253,"valid")+COUNTIFS('Relevant - IN NOW CRM valid'!$T$2:$T$2328,$A123,'Relevant - IN NOW CRM valid'!$G$2:$G$2328,"UK",'Relevant - IN NOW CRM valid'!$Q$2:$Q$2328,"valid")+COUNTIFS('Relevant - IN NOW CRM unknown'!$T$2:$T$1227,$A123,'Relevant - IN NOW CRM unknown'!$G$2:$G$1227,"UK",'Relevant - IN NOW CRM unknown'!$Q$2:$Q$1227,"valid")+COUNTIFS('Relevant - Not CRM not valid'!$T$2:$T$416,$A123,'Relevant - Not CRM not valid'!$G$2:$G$416,"UK",'Relevant - Not CRM not valid'!$Q$2:$Q$416,"valid")+COUNTIFS('Relevant - In CRM not valid'!$T$2:$T$46,$A123,'Relevant - In CRM not valid'!$G$2:$G$46,"UK",'Relevant - In CRM not valid'!$Q$2:$Q$46,"valid")</f>
        <v>13</v>
      </c>
      <c r="O123" s="2" t="str">
        <f t="shared" si="3"/>
        <v/>
      </c>
    </row>
    <row r="124" spans="1:15" ht="15" customHeight="1">
      <c r="A124" s="2" t="s">
        <v>348</v>
      </c>
      <c r="B124" s="2" t="s">
        <v>349</v>
      </c>
      <c r="C124" s="2" t="s">
        <v>95</v>
      </c>
      <c r="D124" s="2" t="str">
        <f>IFERROR(INDEX('UK Target Institutions'!$D$2:$D$727,MATCH($A124,'UK Target Institutions'!$A$2:$A$727,0)),"")</f>
        <v>Yes</v>
      </c>
      <c r="E124" s="2">
        <f>COUNTIFS('Relevant - In CRM valid'!$T$2:$T$4699,$A124,'Relevant - In CRM valid'!$G$2:$G$4699,"UK")+COUNTIFS('Relevant - In CRM unknown'!$T$2:$T$253,$A124,'Relevant - In CRM unknown'!$G$2:$G$253,"UK")+COUNTIFS('Relevant - IN NOW CRM valid'!$T$2:$T$2328,$A124,'Relevant - IN NOW CRM valid'!$G$2:$G$2328,"UK")+COUNTIFS('Relevant - IN NOW CRM unknown'!$T$2:$T$1227,$A124,'Relevant - IN NOW CRM unknown'!$G$2:$G$1227,"UK")+COUNTIFS('Relevant - Not CRM not valid'!$T$2:$T$416,$A124,'Relevant - Not CRM not valid'!$G$2:$G$416,"UK")+COUNTIFS('Relevant - In CRM not valid'!$T$2:$T$46,$A124,'Relevant - In CRM not valid'!$G$2:$G$46,"UK")</f>
        <v>14</v>
      </c>
      <c r="F124" s="2">
        <f>COUNTIFS('Relevant - In CRM valid'!$T$2:$T$4699,$A124,'Relevant - In CRM valid'!$G$2:$G$4699,"UK",'Relevant - In CRM valid'!$M$2:$M$4699,"Research")+COUNTIFS('Relevant - In CRM unknown'!$T$2:$T$253,$A124,'Relevant - In CRM unknown'!$G$2:$G$253,"UK",'Relevant - In CRM unknown'!$M$2:$M$253,"Research")+COUNTIFS('Relevant - IN NOW CRM valid'!$T$2:$T$2328,$A124,'Relevant - IN NOW CRM valid'!$G$2:$G$2328,"UK",'Relevant - IN NOW CRM valid'!$M$2:$M$2328,"Research")+COUNTIFS('Relevant - IN NOW CRM unknown'!$T$2:$T$1227,$A124,'Relevant - IN NOW CRM unknown'!$G$2:$G$1227,"UK",'Relevant - IN NOW CRM unknown'!$M$2:$M$1227,"Research")+COUNTIFS('Relevant - Not CRM not valid'!$T$2:$T$416,$A124,'Relevant - Not CRM not valid'!$G$2:$G$416,"UK",'Relevant - Not CRM not valid'!$M$2:$M$416,"Research")+COUNTIFS('Relevant - In CRM not valid'!$T$2:$T$46,$A124,'Relevant - In CRM not valid'!$G$2:$G$46,"UK",'Relevant - In CRM not valid'!$M$2:$M$46,"Research")</f>
        <v>6</v>
      </c>
      <c r="G124" s="2">
        <f>COUNTIFS('Relevant - In CRM valid'!$T$2:$T$4699,$A124,'Relevant - In CRM valid'!$G$2:$G$4699,"UK",'Relevant - In CRM valid'!$M$2:$M$4699,"Research",'Relevant - In CRM valid'!$R$2:$R$4699,"Senior")+COUNTIFS('Relevant - In CRM unknown'!$T$2:$T$253,$A124,'Relevant - In CRM unknown'!$G$2:$G$253,"UK",'Relevant - In CRM unknown'!$M$2:$M$253,"Research",'Relevant - In CRM unknown'!$R$2:$R$253,"Senior")+COUNTIFS('Relevant - IN NOW CRM valid'!$T$2:$T$2328,$A124,'Relevant - IN NOW CRM valid'!$G$2:$G$2328,"UK",'Relevant - IN NOW CRM valid'!$M$2:$M$2328,"Research",'Relevant - IN NOW CRM valid'!$R$2:$R$2328,"Senior")+COUNTIFS('Relevant - IN NOW CRM unknown'!$T$2:$T$1227,$A124,'Relevant - IN NOW CRM unknown'!$G$2:$G$1227,"UK",'Relevant - IN NOW CRM unknown'!$M$2:$M$1227,"Research",'Relevant - IN NOW CRM unknown'!$R$2:$R$1227,"Senior")+COUNTIFS('Relevant - Not CRM not valid'!$T$2:$T$416,$A124,'Relevant - Not CRM not valid'!$G$2:$G$416,"UK",'Relevant - Not CRM not valid'!$M$2:$M$416,"Research",'Relevant - Not CRM not valid'!$R$2:$R$416,"Senior")+COUNTIFS('Relevant - In CRM not valid'!$T$2:$T$46,$A124,'Relevant - In CRM not valid'!$G$2:$G$46,"UK",'Relevant - In CRM not valid'!$M$2:$M$46,"Research",'Relevant - In CRM not valid'!$R$2:$R$46,"Senior")</f>
        <v>6</v>
      </c>
      <c r="H124" s="2">
        <f>COUNTIFS('Relevant - In CRM valid'!$T$2:$T$4699,$A124,'Relevant - In CRM valid'!$G$2:$G$4699,"UK",'Relevant - In CRM valid'!$M$2:$M$4699,"Research",'Relevant - In CRM valid'!$R$2:$R$4699,"Operational")+COUNTIFS('Relevant - In CRM unknown'!$T$2:$T$253,$A124,'Relevant - In CRM unknown'!$G$2:$G$253,"UK",'Relevant - In CRM unknown'!$M$2:$M$253,"Research",'Relevant - In CRM unknown'!$R$2:$R$253,"Operational")+COUNTIFS('Relevant - IN NOW CRM valid'!$T$2:$T$2328,$A124,'Relevant - IN NOW CRM valid'!$G$2:$G$2328,"UK",'Relevant - IN NOW CRM valid'!$M$2:$M$2328,"Research",'Relevant - IN NOW CRM valid'!$R$2:$R$2328,"Operational")+COUNTIFS('Relevant - IN NOW CRM unknown'!$T$2:$T$1227,$A124,'Relevant - IN NOW CRM unknown'!$G$2:$G$1227,"UK",'Relevant - IN NOW CRM unknown'!$M$2:$M$1227,"Research",'Relevant - IN NOW CRM unknown'!$R$2:$R$1227,"Operational")+COUNTIFS('Relevant - Not CRM not valid'!$T$2:$T$416,$A124,'Relevant - Not CRM not valid'!$G$2:$G$416,"UK",'Relevant - Not CRM not valid'!$M$2:$M$416,"Research",'Relevant - Not CRM not valid'!$R$2:$R$416,"Operational")+COUNTIFS('Relevant - In CRM not valid'!$T$2:$T$46,$A124,'Relevant - In CRM not valid'!$G$2:$G$46,"UK",'Relevant - In CRM not valid'!$M$2:$M$46,"Research",'Relevant - In CRM not valid'!$R$2:$R$46,"Operational")</f>
        <v>0</v>
      </c>
      <c r="I124" s="2">
        <f>COUNTIFS('Relevant - In CRM valid'!$T$2:$T$4699,$A124,'Relevant - In CRM valid'!$G$2:$G$4699,"UK",'Relevant - In CRM valid'!$M$2:$M$4699,"Research",'Relevant - In CRM valid'!$R$2:$R$4699,"Academic")+COUNTIFS('Relevant - In CRM unknown'!$T$2:$T$253,$A124,'Relevant - In CRM unknown'!$G$2:$G$253,"UK",'Relevant - In CRM unknown'!$M$2:$M$253,"Research",'Relevant - In CRM unknown'!$R$2:$R$253,"Academic")+COUNTIFS('Relevant - IN NOW CRM valid'!$T$2:$T$2328,$A124,'Relevant - IN NOW CRM valid'!$G$2:$G$2328,"UK",'Relevant - IN NOW CRM valid'!$M$2:$M$2328,"Research",'Relevant - IN NOW CRM valid'!$R$2:$R$2328,"Academic")+COUNTIFS('Relevant - IN NOW CRM unknown'!$T$2:$T$1227,$A124,'Relevant - IN NOW CRM unknown'!$G$2:$G$1227,"UK",'Relevant - IN NOW CRM unknown'!$M$2:$M$1227,"Research",'Relevant - IN NOW CRM unknown'!$R$2:$R$1227,"Academic")+COUNTIFS('Relevant - Not CRM not valid'!$T$2:$T$416,$A124,'Relevant - Not CRM not valid'!$G$2:$G$416,"UK",'Relevant - Not CRM not valid'!$M$2:$M$416,"Research",'Relevant - Not CRM not valid'!$R$2:$R$416,"Academic")+COUNTIFS('Relevant - In CRM not valid'!$T$2:$T$46,$A124,'Relevant - In CRM not valid'!$G$2:$G$46,"UK",'Relevant - In CRM not valid'!$M$2:$M$46,"Research",'Relevant - In CRM not valid'!$R$2:$R$46,"Academic")</f>
        <v>0</v>
      </c>
      <c r="J124" s="2">
        <f>COUNTIFS('Relevant - In CRM valid'!$T$2:$T$4699,$A124,'Relevant - In CRM valid'!$G$2:$G$4699,"UK",'Relevant - In CRM valid'!$M$2:$M$4699,"Finance")+COUNTIFS('Relevant - In CRM unknown'!$T$2:$T$253,$A124,'Relevant - In CRM unknown'!$G$2:$G$253,"UK",'Relevant - In CRM unknown'!$M$2:$M$253,"Finance")+COUNTIFS('Relevant - IN NOW CRM valid'!$T$2:$T$2328,$A124,'Relevant - IN NOW CRM valid'!$G$2:$G$2328,"UK",'Relevant - IN NOW CRM valid'!$M$2:$M$2328,"Finance")+COUNTIFS('Relevant - IN NOW CRM unknown'!$T$2:$T$1227,$A124,'Relevant - IN NOW CRM unknown'!$G$2:$G$1227,"UK",'Relevant - IN NOW CRM unknown'!$M$2:$M$1227,"Finance")+COUNTIFS('Relevant - Not CRM not valid'!$T$2:$T$416,$A124,'Relevant - Not CRM not valid'!$G$2:$G$416,"UK",'Relevant - Not CRM not valid'!$M$2:$M$416,"Finance")+COUNTIFS('Relevant - In CRM not valid'!$T$2:$T$46,$A124,'Relevant - In CRM not valid'!$G$2:$G$46,"UK",'Relevant - In CRM not valid'!$M$2:$M$46,"Finance")</f>
        <v>4</v>
      </c>
      <c r="K124" s="2">
        <f>COUNTIFS('Relevant - In CRM valid'!$T$2:$T$4699,$A124,'Relevant - In CRM valid'!$G$2:$G$4699,"UK",'Relevant - In CRM valid'!$M$2:$M$4699,"IT/Systems")+COUNTIFS('Relevant - In CRM unknown'!$T$2:$T$253,$A124,'Relevant - In CRM unknown'!$G$2:$G$253,"UK",'Relevant - In CRM unknown'!$M$2:$M$253,"IT/Systems")+COUNTIFS('Relevant - IN NOW CRM valid'!$T$2:$T$2328,$A124,'Relevant - IN NOW CRM valid'!$G$2:$G$2328,"UK",'Relevant - IN NOW CRM valid'!$M$2:$M$2328,"IT/Systems")+COUNTIFS('Relevant - IN NOW CRM unknown'!$T$2:$T$1227,$A124,'Relevant - IN NOW CRM unknown'!$G$2:$G$1227,"UK",'Relevant - IN NOW CRM unknown'!$M$2:$M$1227,"IT/Systems")+COUNTIFS('Relevant - Not CRM not valid'!$T$2:$T$416,$A124,'Relevant - Not CRM not valid'!$G$2:$G$416,"UK",'Relevant - Not CRM not valid'!$M$2:$M$416,"IT/Systems")+COUNTIFS('Relevant - In CRM not valid'!$T$2:$T$46,$A124,'Relevant - In CRM not valid'!$G$2:$G$46,"UK",'Relevant - In CRM not valid'!$M$2:$M$46,"IT/Systems")</f>
        <v>4</v>
      </c>
      <c r="L124" s="2">
        <f>COUNTIFS('Relevant - In CRM valid'!$T$2:$T$4699,$A124,'Relevant - In CRM valid'!$G$2:$G$4699,"UK",'Relevant - In CRM valid'!$M$2:$M$4699,"")+COUNTIFS('Relevant - In CRM unknown'!$T$2:$T$253,$A124,'Relevant - In CRM unknown'!$G$2:$G$253,"UK",'Relevant - In CRM unknown'!$M$2:$M$253,"")+COUNTIFS('Relevant - IN NOW CRM valid'!$T$2:$T$2328,$A124,'Relevant - IN NOW CRM valid'!$G$2:$G$2328,"UK",'Relevant - IN NOW CRM valid'!$M$2:$M$2328,"")+COUNTIFS('Relevant - IN NOW CRM unknown'!$T$2:$T$1227,$A124,'Relevant - IN NOW CRM unknown'!$G$2:$G$1227,"UK",'Relevant - IN NOW CRM unknown'!$M$2:$M$1227,"")+COUNTIFS('Relevant - Not CRM not valid'!$T$2:$T$416,$A124,'Relevant - Not CRM not valid'!$G$2:$G$416,"UK",'Relevant - Not CRM not valid'!$M$2:$M$416,"")+COUNTIFS('Relevant - In CRM not valid'!$T$2:$T$46,$A124,'Relevant - In CRM not valid'!$G$2:$G$46,"UK",'Relevant - In CRM not valid'!$M$2:$M$46,"")</f>
        <v>0</v>
      </c>
      <c r="M124" s="2">
        <f t="shared" si="2"/>
        <v>3</v>
      </c>
      <c r="N124" s="2">
        <f>COUNTIFS('Relevant - In CRM valid'!$T$2:$T$4699,$A124,'Relevant - In CRM valid'!$G$2:$G$4699,"UK",'Relevant - In CRM valid'!$Q$2:$Q$4699,"valid")+COUNTIFS('Relevant - In CRM unknown'!$T$2:$T$253,$A124,'Relevant - In CRM unknown'!$G$2:$G$253,"UK",'Relevant - In CRM unknown'!$Q$2:$Q$253,"valid")+COUNTIFS('Relevant - IN NOW CRM valid'!$T$2:$T$2328,$A124,'Relevant - IN NOW CRM valid'!$G$2:$G$2328,"UK",'Relevant - IN NOW CRM valid'!$Q$2:$Q$2328,"valid")+COUNTIFS('Relevant - IN NOW CRM unknown'!$T$2:$T$1227,$A124,'Relevant - IN NOW CRM unknown'!$G$2:$G$1227,"UK",'Relevant - IN NOW CRM unknown'!$Q$2:$Q$1227,"valid")+COUNTIFS('Relevant - Not CRM not valid'!$T$2:$T$416,$A124,'Relevant - Not CRM not valid'!$G$2:$G$416,"UK",'Relevant - Not CRM not valid'!$Q$2:$Q$416,"valid")+COUNTIFS('Relevant - In CRM not valid'!$T$2:$T$46,$A124,'Relevant - In CRM not valid'!$G$2:$G$46,"UK",'Relevant - In CRM not valid'!$Q$2:$Q$46,"valid")</f>
        <v>0</v>
      </c>
      <c r="O124" s="2" t="str">
        <f t="shared" si="3"/>
        <v/>
      </c>
    </row>
    <row r="125" spans="1:15" ht="15" customHeight="1">
      <c r="A125" s="2" t="s">
        <v>350</v>
      </c>
      <c r="B125" s="2" t="s">
        <v>351</v>
      </c>
      <c r="C125" s="2" t="s">
        <v>95</v>
      </c>
      <c r="D125" s="2" t="str">
        <f>IFERROR(INDEX('UK Target Institutions'!$D$2:$D$727,MATCH($A125,'UK Target Institutions'!$A$2:$A$727,0)),"")</f>
        <v>Yes</v>
      </c>
      <c r="E125" s="2">
        <f>COUNTIFS('Relevant - In CRM valid'!$T$2:$T$4699,$A125,'Relevant - In CRM valid'!$G$2:$G$4699,"UK")+COUNTIFS('Relevant - In CRM unknown'!$T$2:$T$253,$A125,'Relevant - In CRM unknown'!$G$2:$G$253,"UK")+COUNTIFS('Relevant - IN NOW CRM valid'!$T$2:$T$2328,$A125,'Relevant - IN NOW CRM valid'!$G$2:$G$2328,"UK")+COUNTIFS('Relevant - IN NOW CRM unknown'!$T$2:$T$1227,$A125,'Relevant - IN NOW CRM unknown'!$G$2:$G$1227,"UK")+COUNTIFS('Relevant - Not CRM not valid'!$T$2:$T$416,$A125,'Relevant - Not CRM not valid'!$G$2:$G$416,"UK")+COUNTIFS('Relevant - In CRM not valid'!$T$2:$T$46,$A125,'Relevant - In CRM not valid'!$G$2:$G$46,"UK")</f>
        <v>16</v>
      </c>
      <c r="F125" s="2">
        <f>COUNTIFS('Relevant - In CRM valid'!$T$2:$T$4699,$A125,'Relevant - In CRM valid'!$G$2:$G$4699,"UK",'Relevant - In CRM valid'!$M$2:$M$4699,"Research")+COUNTIFS('Relevant - In CRM unknown'!$T$2:$T$253,$A125,'Relevant - In CRM unknown'!$G$2:$G$253,"UK",'Relevant - In CRM unknown'!$M$2:$M$253,"Research")+COUNTIFS('Relevant - IN NOW CRM valid'!$T$2:$T$2328,$A125,'Relevant - IN NOW CRM valid'!$G$2:$G$2328,"UK",'Relevant - IN NOW CRM valid'!$M$2:$M$2328,"Research")+COUNTIFS('Relevant - IN NOW CRM unknown'!$T$2:$T$1227,$A125,'Relevant - IN NOW CRM unknown'!$G$2:$G$1227,"UK",'Relevant - IN NOW CRM unknown'!$M$2:$M$1227,"Research")+COUNTIFS('Relevant - Not CRM not valid'!$T$2:$T$416,$A125,'Relevant - Not CRM not valid'!$G$2:$G$416,"UK",'Relevant - Not CRM not valid'!$M$2:$M$416,"Research")+COUNTIFS('Relevant - In CRM not valid'!$T$2:$T$46,$A125,'Relevant - In CRM not valid'!$G$2:$G$46,"UK",'Relevant - In CRM not valid'!$M$2:$M$46,"Research")</f>
        <v>12</v>
      </c>
      <c r="G125" s="2">
        <f>COUNTIFS('Relevant - In CRM valid'!$T$2:$T$4699,$A125,'Relevant - In CRM valid'!$G$2:$G$4699,"UK",'Relevant - In CRM valid'!$M$2:$M$4699,"Research",'Relevant - In CRM valid'!$R$2:$R$4699,"Senior")+COUNTIFS('Relevant - In CRM unknown'!$T$2:$T$253,$A125,'Relevant - In CRM unknown'!$G$2:$G$253,"UK",'Relevant - In CRM unknown'!$M$2:$M$253,"Research",'Relevant - In CRM unknown'!$R$2:$R$253,"Senior")+COUNTIFS('Relevant - IN NOW CRM valid'!$T$2:$T$2328,$A125,'Relevant - IN NOW CRM valid'!$G$2:$G$2328,"UK",'Relevant - IN NOW CRM valid'!$M$2:$M$2328,"Research",'Relevant - IN NOW CRM valid'!$R$2:$R$2328,"Senior")+COUNTIFS('Relevant - IN NOW CRM unknown'!$T$2:$T$1227,$A125,'Relevant - IN NOW CRM unknown'!$G$2:$G$1227,"UK",'Relevant - IN NOW CRM unknown'!$M$2:$M$1227,"Research",'Relevant - IN NOW CRM unknown'!$R$2:$R$1227,"Senior")+COUNTIFS('Relevant - Not CRM not valid'!$T$2:$T$416,$A125,'Relevant - Not CRM not valid'!$G$2:$G$416,"UK",'Relevant - Not CRM not valid'!$M$2:$M$416,"Research",'Relevant - Not CRM not valid'!$R$2:$R$416,"Senior")+COUNTIFS('Relevant - In CRM not valid'!$T$2:$T$46,$A125,'Relevant - In CRM not valid'!$G$2:$G$46,"UK",'Relevant - In CRM not valid'!$M$2:$M$46,"Research",'Relevant - In CRM not valid'!$R$2:$R$46,"Senior")</f>
        <v>3</v>
      </c>
      <c r="H125" s="2">
        <f>COUNTIFS('Relevant - In CRM valid'!$T$2:$T$4699,$A125,'Relevant - In CRM valid'!$G$2:$G$4699,"UK",'Relevant - In CRM valid'!$M$2:$M$4699,"Research",'Relevant - In CRM valid'!$R$2:$R$4699,"Operational")+COUNTIFS('Relevant - In CRM unknown'!$T$2:$T$253,$A125,'Relevant - In CRM unknown'!$G$2:$G$253,"UK",'Relevant - In CRM unknown'!$M$2:$M$253,"Research",'Relevant - In CRM unknown'!$R$2:$R$253,"Operational")+COUNTIFS('Relevant - IN NOW CRM valid'!$T$2:$T$2328,$A125,'Relevant - IN NOW CRM valid'!$G$2:$G$2328,"UK",'Relevant - IN NOW CRM valid'!$M$2:$M$2328,"Research",'Relevant - IN NOW CRM valid'!$R$2:$R$2328,"Operational")+COUNTIFS('Relevant - IN NOW CRM unknown'!$T$2:$T$1227,$A125,'Relevant - IN NOW CRM unknown'!$G$2:$G$1227,"UK",'Relevant - IN NOW CRM unknown'!$M$2:$M$1227,"Research",'Relevant - IN NOW CRM unknown'!$R$2:$R$1227,"Operational")+COUNTIFS('Relevant - Not CRM not valid'!$T$2:$T$416,$A125,'Relevant - Not CRM not valid'!$G$2:$G$416,"UK",'Relevant - Not CRM not valid'!$M$2:$M$416,"Research",'Relevant - Not CRM not valid'!$R$2:$R$416,"Operational")+COUNTIFS('Relevant - In CRM not valid'!$T$2:$T$46,$A125,'Relevant - In CRM not valid'!$G$2:$G$46,"UK",'Relevant - In CRM not valid'!$M$2:$M$46,"Research",'Relevant - In CRM not valid'!$R$2:$R$46,"Operational")</f>
        <v>7</v>
      </c>
      <c r="I125" s="2">
        <f>COUNTIFS('Relevant - In CRM valid'!$T$2:$T$4699,$A125,'Relevant - In CRM valid'!$G$2:$G$4699,"UK",'Relevant - In CRM valid'!$M$2:$M$4699,"Research",'Relevant - In CRM valid'!$R$2:$R$4699,"Academic")+COUNTIFS('Relevant - In CRM unknown'!$T$2:$T$253,$A125,'Relevant - In CRM unknown'!$G$2:$G$253,"UK",'Relevant - In CRM unknown'!$M$2:$M$253,"Research",'Relevant - In CRM unknown'!$R$2:$R$253,"Academic")+COUNTIFS('Relevant - IN NOW CRM valid'!$T$2:$T$2328,$A125,'Relevant - IN NOW CRM valid'!$G$2:$G$2328,"UK",'Relevant - IN NOW CRM valid'!$M$2:$M$2328,"Research",'Relevant - IN NOW CRM valid'!$R$2:$R$2328,"Academic")+COUNTIFS('Relevant - IN NOW CRM unknown'!$T$2:$T$1227,$A125,'Relevant - IN NOW CRM unknown'!$G$2:$G$1227,"UK",'Relevant - IN NOW CRM unknown'!$M$2:$M$1227,"Research",'Relevant - IN NOW CRM unknown'!$R$2:$R$1227,"Academic")+COUNTIFS('Relevant - Not CRM not valid'!$T$2:$T$416,$A125,'Relevant - Not CRM not valid'!$G$2:$G$416,"UK",'Relevant - Not CRM not valid'!$M$2:$M$416,"Research",'Relevant - Not CRM not valid'!$R$2:$R$416,"Academic")+COUNTIFS('Relevant - In CRM not valid'!$T$2:$T$46,$A125,'Relevant - In CRM not valid'!$G$2:$G$46,"UK",'Relevant - In CRM not valid'!$M$2:$M$46,"Research",'Relevant - In CRM not valid'!$R$2:$R$46,"Academic")</f>
        <v>1</v>
      </c>
      <c r="J125" s="2">
        <f>COUNTIFS('Relevant - In CRM valid'!$T$2:$T$4699,$A125,'Relevant - In CRM valid'!$G$2:$G$4699,"UK",'Relevant - In CRM valid'!$M$2:$M$4699,"Finance")+COUNTIFS('Relevant - In CRM unknown'!$T$2:$T$253,$A125,'Relevant - In CRM unknown'!$G$2:$G$253,"UK",'Relevant - In CRM unknown'!$M$2:$M$253,"Finance")+COUNTIFS('Relevant - IN NOW CRM valid'!$T$2:$T$2328,$A125,'Relevant - IN NOW CRM valid'!$G$2:$G$2328,"UK",'Relevant - IN NOW CRM valid'!$M$2:$M$2328,"Finance")+COUNTIFS('Relevant - IN NOW CRM unknown'!$T$2:$T$1227,$A125,'Relevant - IN NOW CRM unknown'!$G$2:$G$1227,"UK",'Relevant - IN NOW CRM unknown'!$M$2:$M$1227,"Finance")+COUNTIFS('Relevant - Not CRM not valid'!$T$2:$T$416,$A125,'Relevant - Not CRM not valid'!$G$2:$G$416,"UK",'Relevant - Not CRM not valid'!$M$2:$M$416,"Finance")+COUNTIFS('Relevant - In CRM not valid'!$T$2:$T$46,$A125,'Relevant - In CRM not valid'!$G$2:$G$46,"UK",'Relevant - In CRM not valid'!$M$2:$M$46,"Finance")</f>
        <v>3</v>
      </c>
      <c r="K125" s="2">
        <f>COUNTIFS('Relevant - In CRM valid'!$T$2:$T$4699,$A125,'Relevant - In CRM valid'!$G$2:$G$4699,"UK",'Relevant - In CRM valid'!$M$2:$M$4699,"IT/Systems")+COUNTIFS('Relevant - In CRM unknown'!$T$2:$T$253,$A125,'Relevant - In CRM unknown'!$G$2:$G$253,"UK",'Relevant - In CRM unknown'!$M$2:$M$253,"IT/Systems")+COUNTIFS('Relevant - IN NOW CRM valid'!$T$2:$T$2328,$A125,'Relevant - IN NOW CRM valid'!$G$2:$G$2328,"UK",'Relevant - IN NOW CRM valid'!$M$2:$M$2328,"IT/Systems")+COUNTIFS('Relevant - IN NOW CRM unknown'!$T$2:$T$1227,$A125,'Relevant - IN NOW CRM unknown'!$G$2:$G$1227,"UK",'Relevant - IN NOW CRM unknown'!$M$2:$M$1227,"IT/Systems")+COUNTIFS('Relevant - Not CRM not valid'!$T$2:$T$416,$A125,'Relevant - Not CRM not valid'!$G$2:$G$416,"UK",'Relevant - Not CRM not valid'!$M$2:$M$416,"IT/Systems")+COUNTIFS('Relevant - In CRM not valid'!$T$2:$T$46,$A125,'Relevant - In CRM not valid'!$G$2:$G$46,"UK",'Relevant - In CRM not valid'!$M$2:$M$46,"IT/Systems")</f>
        <v>1</v>
      </c>
      <c r="L125" s="2">
        <f>COUNTIFS('Relevant - In CRM valid'!$T$2:$T$4699,$A125,'Relevant - In CRM valid'!$G$2:$G$4699,"UK",'Relevant - In CRM valid'!$M$2:$M$4699,"")+COUNTIFS('Relevant - In CRM unknown'!$T$2:$T$253,$A125,'Relevant - In CRM unknown'!$G$2:$G$253,"UK",'Relevant - In CRM unknown'!$M$2:$M$253,"")+COUNTIFS('Relevant - IN NOW CRM valid'!$T$2:$T$2328,$A125,'Relevant - IN NOW CRM valid'!$G$2:$G$2328,"UK",'Relevant - IN NOW CRM valid'!$M$2:$M$2328,"")+COUNTIFS('Relevant - IN NOW CRM unknown'!$T$2:$T$1227,$A125,'Relevant - IN NOW CRM unknown'!$G$2:$G$1227,"UK",'Relevant - IN NOW CRM unknown'!$M$2:$M$1227,"")+COUNTIFS('Relevant - Not CRM not valid'!$T$2:$T$416,$A125,'Relevant - Not CRM not valid'!$G$2:$G$416,"UK",'Relevant - Not CRM not valid'!$M$2:$M$416,"")+COUNTIFS('Relevant - In CRM not valid'!$T$2:$T$46,$A125,'Relevant - In CRM not valid'!$G$2:$G$46,"UK",'Relevant - In CRM not valid'!$M$2:$M$46,"")</f>
        <v>0</v>
      </c>
      <c r="M125" s="2">
        <f t="shared" si="2"/>
        <v>3</v>
      </c>
      <c r="N125" s="2">
        <f>COUNTIFS('Relevant - In CRM valid'!$T$2:$T$4699,$A125,'Relevant - In CRM valid'!$G$2:$G$4699,"UK",'Relevant - In CRM valid'!$Q$2:$Q$4699,"valid")+COUNTIFS('Relevant - In CRM unknown'!$T$2:$T$253,$A125,'Relevant - In CRM unknown'!$G$2:$G$253,"UK",'Relevant - In CRM unknown'!$Q$2:$Q$253,"valid")+COUNTIFS('Relevant - IN NOW CRM valid'!$T$2:$T$2328,$A125,'Relevant - IN NOW CRM valid'!$G$2:$G$2328,"UK",'Relevant - IN NOW CRM valid'!$Q$2:$Q$2328,"valid")+COUNTIFS('Relevant - IN NOW CRM unknown'!$T$2:$T$1227,$A125,'Relevant - IN NOW CRM unknown'!$G$2:$G$1227,"UK",'Relevant - IN NOW CRM unknown'!$Q$2:$Q$1227,"valid")+COUNTIFS('Relevant - Not CRM not valid'!$T$2:$T$416,$A125,'Relevant - Not CRM not valid'!$G$2:$G$416,"UK",'Relevant - Not CRM not valid'!$Q$2:$Q$416,"valid")+COUNTIFS('Relevant - In CRM not valid'!$T$2:$T$46,$A125,'Relevant - In CRM not valid'!$G$2:$G$46,"UK",'Relevant - In CRM not valid'!$Q$2:$Q$46,"valid")</f>
        <v>11</v>
      </c>
      <c r="O125" s="2" t="str">
        <f t="shared" si="3"/>
        <v/>
      </c>
    </row>
    <row r="126" spans="1:15" ht="15" customHeight="1">
      <c r="A126" s="2" t="s">
        <v>352</v>
      </c>
      <c r="B126" s="2" t="s">
        <v>353</v>
      </c>
      <c r="C126" s="2" t="s">
        <v>161</v>
      </c>
      <c r="D126" s="2" t="str">
        <f>IFERROR(INDEX('UK Target Institutions'!$D$2:$D$727,MATCH($A126,'UK Target Institutions'!$A$2:$A$727,0)),"")</f>
        <v>Yes</v>
      </c>
      <c r="E126" s="2">
        <f>COUNTIFS('Relevant - In CRM valid'!$T$2:$T$4699,$A126,'Relevant - In CRM valid'!$G$2:$G$4699,"UK")+COUNTIFS('Relevant - In CRM unknown'!$T$2:$T$253,$A126,'Relevant - In CRM unknown'!$G$2:$G$253,"UK")+COUNTIFS('Relevant - IN NOW CRM valid'!$T$2:$T$2328,$A126,'Relevant - IN NOW CRM valid'!$G$2:$G$2328,"UK")+COUNTIFS('Relevant - IN NOW CRM unknown'!$T$2:$T$1227,$A126,'Relevant - IN NOW CRM unknown'!$G$2:$G$1227,"UK")+COUNTIFS('Relevant - Not CRM not valid'!$T$2:$T$416,$A126,'Relevant - Not CRM not valid'!$G$2:$G$416,"UK")+COUNTIFS('Relevant - In CRM not valid'!$T$2:$T$46,$A126,'Relevant - In CRM not valid'!$G$2:$G$46,"UK")</f>
        <v>13</v>
      </c>
      <c r="F126" s="2">
        <f>COUNTIFS('Relevant - In CRM valid'!$T$2:$T$4699,$A126,'Relevant - In CRM valid'!$G$2:$G$4699,"UK",'Relevant - In CRM valid'!$M$2:$M$4699,"Research")+COUNTIFS('Relevant - In CRM unknown'!$T$2:$T$253,$A126,'Relevant - In CRM unknown'!$G$2:$G$253,"UK",'Relevant - In CRM unknown'!$M$2:$M$253,"Research")+COUNTIFS('Relevant - IN NOW CRM valid'!$T$2:$T$2328,$A126,'Relevant - IN NOW CRM valid'!$G$2:$G$2328,"UK",'Relevant - IN NOW CRM valid'!$M$2:$M$2328,"Research")+COUNTIFS('Relevant - IN NOW CRM unknown'!$T$2:$T$1227,$A126,'Relevant - IN NOW CRM unknown'!$G$2:$G$1227,"UK",'Relevant - IN NOW CRM unknown'!$M$2:$M$1227,"Research")+COUNTIFS('Relevant - Not CRM not valid'!$T$2:$T$416,$A126,'Relevant - Not CRM not valid'!$G$2:$G$416,"UK",'Relevant - Not CRM not valid'!$M$2:$M$416,"Research")+COUNTIFS('Relevant - In CRM not valid'!$T$2:$T$46,$A126,'Relevant - In CRM not valid'!$G$2:$G$46,"UK",'Relevant - In CRM not valid'!$M$2:$M$46,"Research")</f>
        <v>2</v>
      </c>
      <c r="G126" s="2">
        <f>COUNTIFS('Relevant - In CRM valid'!$T$2:$T$4699,$A126,'Relevant - In CRM valid'!$G$2:$G$4699,"UK",'Relevant - In CRM valid'!$M$2:$M$4699,"Research",'Relevant - In CRM valid'!$R$2:$R$4699,"Senior")+COUNTIFS('Relevant - In CRM unknown'!$T$2:$T$253,$A126,'Relevant - In CRM unknown'!$G$2:$G$253,"UK",'Relevant - In CRM unknown'!$M$2:$M$253,"Research",'Relevant - In CRM unknown'!$R$2:$R$253,"Senior")+COUNTIFS('Relevant - IN NOW CRM valid'!$T$2:$T$2328,$A126,'Relevant - IN NOW CRM valid'!$G$2:$G$2328,"UK",'Relevant - IN NOW CRM valid'!$M$2:$M$2328,"Research",'Relevant - IN NOW CRM valid'!$R$2:$R$2328,"Senior")+COUNTIFS('Relevant - IN NOW CRM unknown'!$T$2:$T$1227,$A126,'Relevant - IN NOW CRM unknown'!$G$2:$G$1227,"UK",'Relevant - IN NOW CRM unknown'!$M$2:$M$1227,"Research",'Relevant - IN NOW CRM unknown'!$R$2:$R$1227,"Senior")+COUNTIFS('Relevant - Not CRM not valid'!$T$2:$T$416,$A126,'Relevant - Not CRM not valid'!$G$2:$G$416,"UK",'Relevant - Not CRM not valid'!$M$2:$M$416,"Research",'Relevant - Not CRM not valid'!$R$2:$R$416,"Senior")+COUNTIFS('Relevant - In CRM not valid'!$T$2:$T$46,$A126,'Relevant - In CRM not valid'!$G$2:$G$46,"UK",'Relevant - In CRM not valid'!$M$2:$M$46,"Research",'Relevant - In CRM not valid'!$R$2:$R$46,"Senior")</f>
        <v>2</v>
      </c>
      <c r="H126" s="2">
        <f>COUNTIFS('Relevant - In CRM valid'!$T$2:$T$4699,$A126,'Relevant - In CRM valid'!$G$2:$G$4699,"UK",'Relevant - In CRM valid'!$M$2:$M$4699,"Research",'Relevant - In CRM valid'!$R$2:$R$4699,"Operational")+COUNTIFS('Relevant - In CRM unknown'!$T$2:$T$253,$A126,'Relevant - In CRM unknown'!$G$2:$G$253,"UK",'Relevant - In CRM unknown'!$M$2:$M$253,"Research",'Relevant - In CRM unknown'!$R$2:$R$253,"Operational")+COUNTIFS('Relevant - IN NOW CRM valid'!$T$2:$T$2328,$A126,'Relevant - IN NOW CRM valid'!$G$2:$G$2328,"UK",'Relevant - IN NOW CRM valid'!$M$2:$M$2328,"Research",'Relevant - IN NOW CRM valid'!$R$2:$R$2328,"Operational")+COUNTIFS('Relevant - IN NOW CRM unknown'!$T$2:$T$1227,$A126,'Relevant - IN NOW CRM unknown'!$G$2:$G$1227,"UK",'Relevant - IN NOW CRM unknown'!$M$2:$M$1227,"Research",'Relevant - IN NOW CRM unknown'!$R$2:$R$1227,"Operational")+COUNTIFS('Relevant - Not CRM not valid'!$T$2:$T$416,$A126,'Relevant - Not CRM not valid'!$G$2:$G$416,"UK",'Relevant - Not CRM not valid'!$M$2:$M$416,"Research",'Relevant - Not CRM not valid'!$R$2:$R$416,"Operational")+COUNTIFS('Relevant - In CRM not valid'!$T$2:$T$46,$A126,'Relevant - In CRM not valid'!$G$2:$G$46,"UK",'Relevant - In CRM not valid'!$M$2:$M$46,"Research",'Relevant - In CRM not valid'!$R$2:$R$46,"Operational")</f>
        <v>0</v>
      </c>
      <c r="I126" s="2">
        <f>COUNTIFS('Relevant - In CRM valid'!$T$2:$T$4699,$A126,'Relevant - In CRM valid'!$G$2:$G$4699,"UK",'Relevant - In CRM valid'!$M$2:$M$4699,"Research",'Relevant - In CRM valid'!$R$2:$R$4699,"Academic")+COUNTIFS('Relevant - In CRM unknown'!$T$2:$T$253,$A126,'Relevant - In CRM unknown'!$G$2:$G$253,"UK",'Relevant - In CRM unknown'!$M$2:$M$253,"Research",'Relevant - In CRM unknown'!$R$2:$R$253,"Academic")+COUNTIFS('Relevant - IN NOW CRM valid'!$T$2:$T$2328,$A126,'Relevant - IN NOW CRM valid'!$G$2:$G$2328,"UK",'Relevant - IN NOW CRM valid'!$M$2:$M$2328,"Research",'Relevant - IN NOW CRM valid'!$R$2:$R$2328,"Academic")+COUNTIFS('Relevant - IN NOW CRM unknown'!$T$2:$T$1227,$A126,'Relevant - IN NOW CRM unknown'!$G$2:$G$1227,"UK",'Relevant - IN NOW CRM unknown'!$M$2:$M$1227,"Research",'Relevant - IN NOW CRM unknown'!$R$2:$R$1227,"Academic")+COUNTIFS('Relevant - Not CRM not valid'!$T$2:$T$416,$A126,'Relevant - Not CRM not valid'!$G$2:$G$416,"UK",'Relevant - Not CRM not valid'!$M$2:$M$416,"Research",'Relevant - Not CRM not valid'!$R$2:$R$416,"Academic")+COUNTIFS('Relevant - In CRM not valid'!$T$2:$T$46,$A126,'Relevant - In CRM not valid'!$G$2:$G$46,"UK",'Relevant - In CRM not valid'!$M$2:$M$46,"Research",'Relevant - In CRM not valid'!$R$2:$R$46,"Academic")</f>
        <v>0</v>
      </c>
      <c r="J126" s="2">
        <f>COUNTIFS('Relevant - In CRM valid'!$T$2:$T$4699,$A126,'Relevant - In CRM valid'!$G$2:$G$4699,"UK",'Relevant - In CRM valid'!$M$2:$M$4699,"Finance")+COUNTIFS('Relevant - In CRM unknown'!$T$2:$T$253,$A126,'Relevant - In CRM unknown'!$G$2:$G$253,"UK",'Relevant - In CRM unknown'!$M$2:$M$253,"Finance")+COUNTIFS('Relevant - IN NOW CRM valid'!$T$2:$T$2328,$A126,'Relevant - IN NOW CRM valid'!$G$2:$G$2328,"UK",'Relevant - IN NOW CRM valid'!$M$2:$M$2328,"Finance")+COUNTIFS('Relevant - IN NOW CRM unknown'!$T$2:$T$1227,$A126,'Relevant - IN NOW CRM unknown'!$G$2:$G$1227,"UK",'Relevant - IN NOW CRM unknown'!$M$2:$M$1227,"Finance")+COUNTIFS('Relevant - Not CRM not valid'!$T$2:$T$416,$A126,'Relevant - Not CRM not valid'!$G$2:$G$416,"UK",'Relevant - Not CRM not valid'!$M$2:$M$416,"Finance")+COUNTIFS('Relevant - In CRM not valid'!$T$2:$T$46,$A126,'Relevant - In CRM not valid'!$G$2:$G$46,"UK",'Relevant - In CRM not valid'!$M$2:$M$46,"Finance")</f>
        <v>3</v>
      </c>
      <c r="K126" s="2">
        <f>COUNTIFS('Relevant - In CRM valid'!$T$2:$T$4699,$A126,'Relevant - In CRM valid'!$G$2:$G$4699,"UK",'Relevant - In CRM valid'!$M$2:$M$4699,"IT/Systems")+COUNTIFS('Relevant - In CRM unknown'!$T$2:$T$253,$A126,'Relevant - In CRM unknown'!$G$2:$G$253,"UK",'Relevant - In CRM unknown'!$M$2:$M$253,"IT/Systems")+COUNTIFS('Relevant - IN NOW CRM valid'!$T$2:$T$2328,$A126,'Relevant - IN NOW CRM valid'!$G$2:$G$2328,"UK",'Relevant - IN NOW CRM valid'!$M$2:$M$2328,"IT/Systems")+COUNTIFS('Relevant - IN NOW CRM unknown'!$T$2:$T$1227,$A126,'Relevant - IN NOW CRM unknown'!$G$2:$G$1227,"UK",'Relevant - IN NOW CRM unknown'!$M$2:$M$1227,"IT/Systems")+COUNTIFS('Relevant - Not CRM not valid'!$T$2:$T$416,$A126,'Relevant - Not CRM not valid'!$G$2:$G$416,"UK",'Relevant - Not CRM not valid'!$M$2:$M$416,"IT/Systems")+COUNTIFS('Relevant - In CRM not valid'!$T$2:$T$46,$A126,'Relevant - In CRM not valid'!$G$2:$G$46,"UK",'Relevant - In CRM not valid'!$M$2:$M$46,"IT/Systems")</f>
        <v>3</v>
      </c>
      <c r="L126" s="2">
        <f>COUNTIFS('Relevant - In CRM valid'!$T$2:$T$4699,$A126,'Relevant - In CRM valid'!$G$2:$G$4699,"UK",'Relevant - In CRM valid'!$M$2:$M$4699,"")+COUNTIFS('Relevant - In CRM unknown'!$T$2:$T$253,$A126,'Relevant - In CRM unknown'!$G$2:$G$253,"UK",'Relevant - In CRM unknown'!$M$2:$M$253,"")+COUNTIFS('Relevant - IN NOW CRM valid'!$T$2:$T$2328,$A126,'Relevant - IN NOW CRM valid'!$G$2:$G$2328,"UK",'Relevant - IN NOW CRM valid'!$M$2:$M$2328,"")+COUNTIFS('Relevant - IN NOW CRM unknown'!$T$2:$T$1227,$A126,'Relevant - IN NOW CRM unknown'!$G$2:$G$1227,"UK",'Relevant - IN NOW CRM unknown'!$M$2:$M$1227,"")+COUNTIFS('Relevant - Not CRM not valid'!$T$2:$T$416,$A126,'Relevant - Not CRM not valid'!$G$2:$G$416,"UK",'Relevant - Not CRM not valid'!$M$2:$M$416,"")+COUNTIFS('Relevant - In CRM not valid'!$T$2:$T$46,$A126,'Relevant - In CRM not valid'!$G$2:$G$46,"UK",'Relevant - In CRM not valid'!$M$2:$M$46,"")</f>
        <v>3</v>
      </c>
      <c r="M126" s="2">
        <f t="shared" si="2"/>
        <v>3</v>
      </c>
      <c r="N126" s="2">
        <f>COUNTIFS('Relevant - In CRM valid'!$T$2:$T$4699,$A126,'Relevant - In CRM valid'!$G$2:$G$4699,"UK",'Relevant - In CRM valid'!$Q$2:$Q$4699,"valid")+COUNTIFS('Relevant - In CRM unknown'!$T$2:$T$253,$A126,'Relevant - In CRM unknown'!$G$2:$G$253,"UK",'Relevant - In CRM unknown'!$Q$2:$Q$253,"valid")+COUNTIFS('Relevant - IN NOW CRM valid'!$T$2:$T$2328,$A126,'Relevant - IN NOW CRM valid'!$G$2:$G$2328,"UK",'Relevant - IN NOW CRM valid'!$Q$2:$Q$2328,"valid")+COUNTIFS('Relevant - IN NOW CRM unknown'!$T$2:$T$1227,$A126,'Relevant - IN NOW CRM unknown'!$G$2:$G$1227,"UK",'Relevant - IN NOW CRM unknown'!$Q$2:$Q$1227,"valid")+COUNTIFS('Relevant - Not CRM not valid'!$T$2:$T$416,$A126,'Relevant - Not CRM not valid'!$G$2:$G$416,"UK",'Relevant - Not CRM not valid'!$Q$2:$Q$416,"valid")+COUNTIFS('Relevant - In CRM not valid'!$T$2:$T$46,$A126,'Relevant - In CRM not valid'!$G$2:$G$46,"UK",'Relevant - In CRM not valid'!$Q$2:$Q$46,"valid")</f>
        <v>13</v>
      </c>
      <c r="O126" s="2" t="str">
        <f t="shared" si="3"/>
        <v/>
      </c>
    </row>
    <row r="127" spans="1:15" ht="15" customHeight="1">
      <c r="A127" s="2" t="s">
        <v>354</v>
      </c>
      <c r="B127" s="2" t="s">
        <v>355</v>
      </c>
      <c r="C127" s="2" t="s">
        <v>95</v>
      </c>
      <c r="D127" s="2" t="str">
        <f>IFERROR(INDEX('UK Target Institutions'!$D$2:$D$727,MATCH($A127,'UK Target Institutions'!$A$2:$A$727,0)),"")</f>
        <v>Yes</v>
      </c>
      <c r="E127" s="2">
        <f>COUNTIFS('Relevant - In CRM valid'!$T$2:$T$4699,$A127,'Relevant - In CRM valid'!$G$2:$G$4699,"UK")+COUNTIFS('Relevant - In CRM unknown'!$T$2:$T$253,$A127,'Relevant - In CRM unknown'!$G$2:$G$253,"UK")+COUNTIFS('Relevant - IN NOW CRM valid'!$T$2:$T$2328,$A127,'Relevant - IN NOW CRM valid'!$G$2:$G$2328,"UK")+COUNTIFS('Relevant - IN NOW CRM unknown'!$T$2:$T$1227,$A127,'Relevant - IN NOW CRM unknown'!$G$2:$G$1227,"UK")+COUNTIFS('Relevant - Not CRM not valid'!$T$2:$T$416,$A127,'Relevant - Not CRM not valid'!$G$2:$G$416,"UK")+COUNTIFS('Relevant - In CRM not valid'!$T$2:$T$46,$A127,'Relevant - In CRM not valid'!$G$2:$G$46,"UK")</f>
        <v>13</v>
      </c>
      <c r="F127" s="2">
        <f>COUNTIFS('Relevant - In CRM valid'!$T$2:$T$4699,$A127,'Relevant - In CRM valid'!$G$2:$G$4699,"UK",'Relevant - In CRM valid'!$M$2:$M$4699,"Research")+COUNTIFS('Relevant - In CRM unknown'!$T$2:$T$253,$A127,'Relevant - In CRM unknown'!$G$2:$G$253,"UK",'Relevant - In CRM unknown'!$M$2:$M$253,"Research")+COUNTIFS('Relevant - IN NOW CRM valid'!$T$2:$T$2328,$A127,'Relevant - IN NOW CRM valid'!$G$2:$G$2328,"UK",'Relevant - IN NOW CRM valid'!$M$2:$M$2328,"Research")+COUNTIFS('Relevant - IN NOW CRM unknown'!$T$2:$T$1227,$A127,'Relevant - IN NOW CRM unknown'!$G$2:$G$1227,"UK",'Relevant - IN NOW CRM unknown'!$M$2:$M$1227,"Research")+COUNTIFS('Relevant - Not CRM not valid'!$T$2:$T$416,$A127,'Relevant - Not CRM not valid'!$G$2:$G$416,"UK",'Relevant - Not CRM not valid'!$M$2:$M$416,"Research")+COUNTIFS('Relevant - In CRM not valid'!$T$2:$T$46,$A127,'Relevant - In CRM not valid'!$G$2:$G$46,"UK",'Relevant - In CRM not valid'!$M$2:$M$46,"Research")</f>
        <v>8</v>
      </c>
      <c r="G127" s="2">
        <f>COUNTIFS('Relevant - In CRM valid'!$T$2:$T$4699,$A127,'Relevant - In CRM valid'!$G$2:$G$4699,"UK",'Relevant - In CRM valid'!$M$2:$M$4699,"Research",'Relevant - In CRM valid'!$R$2:$R$4699,"Senior")+COUNTIFS('Relevant - In CRM unknown'!$T$2:$T$253,$A127,'Relevant - In CRM unknown'!$G$2:$G$253,"UK",'Relevant - In CRM unknown'!$M$2:$M$253,"Research",'Relevant - In CRM unknown'!$R$2:$R$253,"Senior")+COUNTIFS('Relevant - IN NOW CRM valid'!$T$2:$T$2328,$A127,'Relevant - IN NOW CRM valid'!$G$2:$G$2328,"UK",'Relevant - IN NOW CRM valid'!$M$2:$M$2328,"Research",'Relevant - IN NOW CRM valid'!$R$2:$R$2328,"Senior")+COUNTIFS('Relevant - IN NOW CRM unknown'!$T$2:$T$1227,$A127,'Relevant - IN NOW CRM unknown'!$G$2:$G$1227,"UK",'Relevant - IN NOW CRM unknown'!$M$2:$M$1227,"Research",'Relevant - IN NOW CRM unknown'!$R$2:$R$1227,"Senior")+COUNTIFS('Relevant - Not CRM not valid'!$T$2:$T$416,$A127,'Relevant - Not CRM not valid'!$G$2:$G$416,"UK",'Relevant - Not CRM not valid'!$M$2:$M$416,"Research",'Relevant - Not CRM not valid'!$R$2:$R$416,"Senior")+COUNTIFS('Relevant - In CRM not valid'!$T$2:$T$46,$A127,'Relevant - In CRM not valid'!$G$2:$G$46,"UK",'Relevant - In CRM not valid'!$M$2:$M$46,"Research",'Relevant - In CRM not valid'!$R$2:$R$46,"Senior")</f>
        <v>8</v>
      </c>
      <c r="H127" s="2">
        <f>COUNTIFS('Relevant - In CRM valid'!$T$2:$T$4699,$A127,'Relevant - In CRM valid'!$G$2:$G$4699,"UK",'Relevant - In CRM valid'!$M$2:$M$4699,"Research",'Relevant - In CRM valid'!$R$2:$R$4699,"Operational")+COUNTIFS('Relevant - In CRM unknown'!$T$2:$T$253,$A127,'Relevant - In CRM unknown'!$G$2:$G$253,"UK",'Relevant - In CRM unknown'!$M$2:$M$253,"Research",'Relevant - In CRM unknown'!$R$2:$R$253,"Operational")+COUNTIFS('Relevant - IN NOW CRM valid'!$T$2:$T$2328,$A127,'Relevant - IN NOW CRM valid'!$G$2:$G$2328,"UK",'Relevant - IN NOW CRM valid'!$M$2:$M$2328,"Research",'Relevant - IN NOW CRM valid'!$R$2:$R$2328,"Operational")+COUNTIFS('Relevant - IN NOW CRM unknown'!$T$2:$T$1227,$A127,'Relevant - IN NOW CRM unknown'!$G$2:$G$1227,"UK",'Relevant - IN NOW CRM unknown'!$M$2:$M$1227,"Research",'Relevant - IN NOW CRM unknown'!$R$2:$R$1227,"Operational")+COUNTIFS('Relevant - Not CRM not valid'!$T$2:$T$416,$A127,'Relevant - Not CRM not valid'!$G$2:$G$416,"UK",'Relevant - Not CRM not valid'!$M$2:$M$416,"Research",'Relevant - Not CRM not valid'!$R$2:$R$416,"Operational")+COUNTIFS('Relevant - In CRM not valid'!$T$2:$T$46,$A127,'Relevant - In CRM not valid'!$G$2:$G$46,"UK",'Relevant - In CRM not valid'!$M$2:$M$46,"Research",'Relevant - In CRM not valid'!$R$2:$R$46,"Operational")</f>
        <v>0</v>
      </c>
      <c r="I127" s="2">
        <f>COUNTIFS('Relevant - In CRM valid'!$T$2:$T$4699,$A127,'Relevant - In CRM valid'!$G$2:$G$4699,"UK",'Relevant - In CRM valid'!$M$2:$M$4699,"Research",'Relevant - In CRM valid'!$R$2:$R$4699,"Academic")+COUNTIFS('Relevant - In CRM unknown'!$T$2:$T$253,$A127,'Relevant - In CRM unknown'!$G$2:$G$253,"UK",'Relevant - In CRM unknown'!$M$2:$M$253,"Research",'Relevant - In CRM unknown'!$R$2:$R$253,"Academic")+COUNTIFS('Relevant - IN NOW CRM valid'!$T$2:$T$2328,$A127,'Relevant - IN NOW CRM valid'!$G$2:$G$2328,"UK",'Relevant - IN NOW CRM valid'!$M$2:$M$2328,"Research",'Relevant - IN NOW CRM valid'!$R$2:$R$2328,"Academic")+COUNTIFS('Relevant - IN NOW CRM unknown'!$T$2:$T$1227,$A127,'Relevant - IN NOW CRM unknown'!$G$2:$G$1227,"UK",'Relevant - IN NOW CRM unknown'!$M$2:$M$1227,"Research",'Relevant - IN NOW CRM unknown'!$R$2:$R$1227,"Academic")+COUNTIFS('Relevant - Not CRM not valid'!$T$2:$T$416,$A127,'Relevant - Not CRM not valid'!$G$2:$G$416,"UK",'Relevant - Not CRM not valid'!$M$2:$M$416,"Research",'Relevant - Not CRM not valid'!$R$2:$R$416,"Academic")+COUNTIFS('Relevant - In CRM not valid'!$T$2:$T$46,$A127,'Relevant - In CRM not valid'!$G$2:$G$46,"UK",'Relevant - In CRM not valid'!$M$2:$M$46,"Research",'Relevant - In CRM not valid'!$R$2:$R$46,"Academic")</f>
        <v>0</v>
      </c>
      <c r="J127" s="2">
        <f>COUNTIFS('Relevant - In CRM valid'!$T$2:$T$4699,$A127,'Relevant - In CRM valid'!$G$2:$G$4699,"UK",'Relevant - In CRM valid'!$M$2:$M$4699,"Finance")+COUNTIFS('Relevant - In CRM unknown'!$T$2:$T$253,$A127,'Relevant - In CRM unknown'!$G$2:$G$253,"UK",'Relevant - In CRM unknown'!$M$2:$M$253,"Finance")+COUNTIFS('Relevant - IN NOW CRM valid'!$T$2:$T$2328,$A127,'Relevant - IN NOW CRM valid'!$G$2:$G$2328,"UK",'Relevant - IN NOW CRM valid'!$M$2:$M$2328,"Finance")+COUNTIFS('Relevant - IN NOW CRM unknown'!$T$2:$T$1227,$A127,'Relevant - IN NOW CRM unknown'!$G$2:$G$1227,"UK",'Relevant - IN NOW CRM unknown'!$M$2:$M$1227,"Finance")+COUNTIFS('Relevant - Not CRM not valid'!$T$2:$T$416,$A127,'Relevant - Not CRM not valid'!$G$2:$G$416,"UK",'Relevant - Not CRM not valid'!$M$2:$M$416,"Finance")+COUNTIFS('Relevant - In CRM not valid'!$T$2:$T$46,$A127,'Relevant - In CRM not valid'!$G$2:$G$46,"UK",'Relevant - In CRM not valid'!$M$2:$M$46,"Finance")</f>
        <v>4</v>
      </c>
      <c r="K127" s="2">
        <f>COUNTIFS('Relevant - In CRM valid'!$T$2:$T$4699,$A127,'Relevant - In CRM valid'!$G$2:$G$4699,"UK",'Relevant - In CRM valid'!$M$2:$M$4699,"IT/Systems")+COUNTIFS('Relevant - In CRM unknown'!$T$2:$T$253,$A127,'Relevant - In CRM unknown'!$G$2:$G$253,"UK",'Relevant - In CRM unknown'!$M$2:$M$253,"IT/Systems")+COUNTIFS('Relevant - IN NOW CRM valid'!$T$2:$T$2328,$A127,'Relevant - IN NOW CRM valid'!$G$2:$G$2328,"UK",'Relevant - IN NOW CRM valid'!$M$2:$M$2328,"IT/Systems")+COUNTIFS('Relevant - IN NOW CRM unknown'!$T$2:$T$1227,$A127,'Relevant - IN NOW CRM unknown'!$G$2:$G$1227,"UK",'Relevant - IN NOW CRM unknown'!$M$2:$M$1227,"IT/Systems")+COUNTIFS('Relevant - Not CRM not valid'!$T$2:$T$416,$A127,'Relevant - Not CRM not valid'!$G$2:$G$416,"UK",'Relevant - Not CRM not valid'!$M$2:$M$416,"IT/Systems")+COUNTIFS('Relevant - In CRM not valid'!$T$2:$T$46,$A127,'Relevant - In CRM not valid'!$G$2:$G$46,"UK",'Relevant - In CRM not valid'!$M$2:$M$46,"IT/Systems")</f>
        <v>0</v>
      </c>
      <c r="L127" s="2">
        <f>COUNTIFS('Relevant - In CRM valid'!$T$2:$T$4699,$A127,'Relevant - In CRM valid'!$G$2:$G$4699,"UK",'Relevant - In CRM valid'!$M$2:$M$4699,"")+COUNTIFS('Relevant - In CRM unknown'!$T$2:$T$253,$A127,'Relevant - In CRM unknown'!$G$2:$G$253,"UK",'Relevant - In CRM unknown'!$M$2:$M$253,"")+COUNTIFS('Relevant - IN NOW CRM valid'!$T$2:$T$2328,$A127,'Relevant - IN NOW CRM valid'!$G$2:$G$2328,"UK",'Relevant - IN NOW CRM valid'!$M$2:$M$2328,"")+COUNTIFS('Relevant - IN NOW CRM unknown'!$T$2:$T$1227,$A127,'Relevant - IN NOW CRM unknown'!$G$2:$G$1227,"UK",'Relevant - IN NOW CRM unknown'!$M$2:$M$1227,"")+COUNTIFS('Relevant - Not CRM not valid'!$T$2:$T$416,$A127,'Relevant - Not CRM not valid'!$G$2:$G$416,"UK",'Relevant - Not CRM not valid'!$M$2:$M$416,"")+COUNTIFS('Relevant - In CRM not valid'!$T$2:$T$46,$A127,'Relevant - In CRM not valid'!$G$2:$G$46,"UK",'Relevant - In CRM not valid'!$M$2:$M$46,"")</f>
        <v>0</v>
      </c>
      <c r="M127" s="2">
        <f t="shared" si="2"/>
        <v>2</v>
      </c>
      <c r="N127" s="2">
        <f>COUNTIFS('Relevant - In CRM valid'!$T$2:$T$4699,$A127,'Relevant - In CRM valid'!$G$2:$G$4699,"UK",'Relevant - In CRM valid'!$Q$2:$Q$4699,"valid")+COUNTIFS('Relevant - In CRM unknown'!$T$2:$T$253,$A127,'Relevant - In CRM unknown'!$G$2:$G$253,"UK",'Relevant - In CRM unknown'!$Q$2:$Q$253,"valid")+COUNTIFS('Relevant - IN NOW CRM valid'!$T$2:$T$2328,$A127,'Relevant - IN NOW CRM valid'!$G$2:$G$2328,"UK",'Relevant - IN NOW CRM valid'!$Q$2:$Q$2328,"valid")+COUNTIFS('Relevant - IN NOW CRM unknown'!$T$2:$T$1227,$A127,'Relevant - IN NOW CRM unknown'!$G$2:$G$1227,"UK",'Relevant - IN NOW CRM unknown'!$Q$2:$Q$1227,"valid")+COUNTIFS('Relevant - Not CRM not valid'!$T$2:$T$416,$A127,'Relevant - Not CRM not valid'!$G$2:$G$416,"UK",'Relevant - Not CRM not valid'!$Q$2:$Q$416,"valid")+COUNTIFS('Relevant - In CRM not valid'!$T$2:$T$46,$A127,'Relevant - In CRM not valid'!$G$2:$G$46,"UK",'Relevant - In CRM not valid'!$Q$2:$Q$46,"valid")</f>
        <v>1</v>
      </c>
      <c r="O127" s="2" t="str">
        <f t="shared" si="3"/>
        <v>IT/Systems</v>
      </c>
    </row>
    <row r="128" spans="1:15" ht="15" customHeight="1">
      <c r="A128" s="2" t="s">
        <v>356</v>
      </c>
      <c r="B128" s="2" t="s">
        <v>357</v>
      </c>
      <c r="C128" s="2" t="s">
        <v>95</v>
      </c>
      <c r="D128" s="2" t="str">
        <f>IFERROR(INDEX('UK Target Institutions'!$D$2:$D$727,MATCH($A128,'UK Target Institutions'!$A$2:$A$727,0)),"")</f>
        <v>Yes</v>
      </c>
      <c r="E128" s="2">
        <f>COUNTIFS('Relevant - In CRM valid'!$T$2:$T$4699,$A128,'Relevant - In CRM valid'!$G$2:$G$4699,"UK")+COUNTIFS('Relevant - In CRM unknown'!$T$2:$T$253,$A128,'Relevant - In CRM unknown'!$G$2:$G$253,"UK")+COUNTIFS('Relevant - IN NOW CRM valid'!$T$2:$T$2328,$A128,'Relevant - IN NOW CRM valid'!$G$2:$G$2328,"UK")+COUNTIFS('Relevant - IN NOW CRM unknown'!$T$2:$T$1227,$A128,'Relevant - IN NOW CRM unknown'!$G$2:$G$1227,"UK")+COUNTIFS('Relevant - Not CRM not valid'!$T$2:$T$416,$A128,'Relevant - Not CRM not valid'!$G$2:$G$416,"UK")+COUNTIFS('Relevant - In CRM not valid'!$T$2:$T$46,$A128,'Relevant - In CRM not valid'!$G$2:$G$46,"UK")</f>
        <v>13</v>
      </c>
      <c r="F128" s="2">
        <f>COUNTIFS('Relevant - In CRM valid'!$T$2:$T$4699,$A128,'Relevant - In CRM valid'!$G$2:$G$4699,"UK",'Relevant - In CRM valid'!$M$2:$M$4699,"Research")+COUNTIFS('Relevant - In CRM unknown'!$T$2:$T$253,$A128,'Relevant - In CRM unknown'!$G$2:$G$253,"UK",'Relevant - In CRM unknown'!$M$2:$M$253,"Research")+COUNTIFS('Relevant - IN NOW CRM valid'!$T$2:$T$2328,$A128,'Relevant - IN NOW CRM valid'!$G$2:$G$2328,"UK",'Relevant - IN NOW CRM valid'!$M$2:$M$2328,"Research")+COUNTIFS('Relevant - IN NOW CRM unknown'!$T$2:$T$1227,$A128,'Relevant - IN NOW CRM unknown'!$G$2:$G$1227,"UK",'Relevant - IN NOW CRM unknown'!$M$2:$M$1227,"Research")+COUNTIFS('Relevant - Not CRM not valid'!$T$2:$T$416,$A128,'Relevant - Not CRM not valid'!$G$2:$G$416,"UK",'Relevant - Not CRM not valid'!$M$2:$M$416,"Research")+COUNTIFS('Relevant - In CRM not valid'!$T$2:$T$46,$A128,'Relevant - In CRM not valid'!$G$2:$G$46,"UK",'Relevant - In CRM not valid'!$M$2:$M$46,"Research")</f>
        <v>10</v>
      </c>
      <c r="G128" s="2">
        <f>COUNTIFS('Relevant - In CRM valid'!$T$2:$T$4699,$A128,'Relevant - In CRM valid'!$G$2:$G$4699,"UK",'Relevant - In CRM valid'!$M$2:$M$4699,"Research",'Relevant - In CRM valid'!$R$2:$R$4699,"Senior")+COUNTIFS('Relevant - In CRM unknown'!$T$2:$T$253,$A128,'Relevant - In CRM unknown'!$G$2:$G$253,"UK",'Relevant - In CRM unknown'!$M$2:$M$253,"Research",'Relevant - In CRM unknown'!$R$2:$R$253,"Senior")+COUNTIFS('Relevant - IN NOW CRM valid'!$T$2:$T$2328,$A128,'Relevant - IN NOW CRM valid'!$G$2:$G$2328,"UK",'Relevant - IN NOW CRM valid'!$M$2:$M$2328,"Research",'Relevant - IN NOW CRM valid'!$R$2:$R$2328,"Senior")+COUNTIFS('Relevant - IN NOW CRM unknown'!$T$2:$T$1227,$A128,'Relevant - IN NOW CRM unknown'!$G$2:$G$1227,"UK",'Relevant - IN NOW CRM unknown'!$M$2:$M$1227,"Research",'Relevant - IN NOW CRM unknown'!$R$2:$R$1227,"Senior")+COUNTIFS('Relevant - Not CRM not valid'!$T$2:$T$416,$A128,'Relevant - Not CRM not valid'!$G$2:$G$416,"UK",'Relevant - Not CRM not valid'!$M$2:$M$416,"Research",'Relevant - Not CRM not valid'!$R$2:$R$416,"Senior")+COUNTIFS('Relevant - In CRM not valid'!$T$2:$T$46,$A128,'Relevant - In CRM not valid'!$G$2:$G$46,"UK",'Relevant - In CRM not valid'!$M$2:$M$46,"Research",'Relevant - In CRM not valid'!$R$2:$R$46,"Senior")</f>
        <v>4</v>
      </c>
      <c r="H128" s="2">
        <f>COUNTIFS('Relevant - In CRM valid'!$T$2:$T$4699,$A128,'Relevant - In CRM valid'!$G$2:$G$4699,"UK",'Relevant - In CRM valid'!$M$2:$M$4699,"Research",'Relevant - In CRM valid'!$R$2:$R$4699,"Operational")+COUNTIFS('Relevant - In CRM unknown'!$T$2:$T$253,$A128,'Relevant - In CRM unknown'!$G$2:$G$253,"UK",'Relevant - In CRM unknown'!$M$2:$M$253,"Research",'Relevant - In CRM unknown'!$R$2:$R$253,"Operational")+COUNTIFS('Relevant - IN NOW CRM valid'!$T$2:$T$2328,$A128,'Relevant - IN NOW CRM valid'!$G$2:$G$2328,"UK",'Relevant - IN NOW CRM valid'!$M$2:$M$2328,"Research",'Relevant - IN NOW CRM valid'!$R$2:$R$2328,"Operational")+COUNTIFS('Relevant - IN NOW CRM unknown'!$T$2:$T$1227,$A128,'Relevant - IN NOW CRM unknown'!$G$2:$G$1227,"UK",'Relevant - IN NOW CRM unknown'!$M$2:$M$1227,"Research",'Relevant - IN NOW CRM unknown'!$R$2:$R$1227,"Operational")+COUNTIFS('Relevant - Not CRM not valid'!$T$2:$T$416,$A128,'Relevant - Not CRM not valid'!$G$2:$G$416,"UK",'Relevant - Not CRM not valid'!$M$2:$M$416,"Research",'Relevant - Not CRM not valid'!$R$2:$R$416,"Operational")+COUNTIFS('Relevant - In CRM not valid'!$T$2:$T$46,$A128,'Relevant - In CRM not valid'!$G$2:$G$46,"UK",'Relevant - In CRM not valid'!$M$2:$M$46,"Research",'Relevant - In CRM not valid'!$R$2:$R$46,"Operational")</f>
        <v>6</v>
      </c>
      <c r="I128" s="2">
        <f>COUNTIFS('Relevant - In CRM valid'!$T$2:$T$4699,$A128,'Relevant - In CRM valid'!$G$2:$G$4699,"UK",'Relevant - In CRM valid'!$M$2:$M$4699,"Research",'Relevant - In CRM valid'!$R$2:$R$4699,"Academic")+COUNTIFS('Relevant - In CRM unknown'!$T$2:$T$253,$A128,'Relevant - In CRM unknown'!$G$2:$G$253,"UK",'Relevant - In CRM unknown'!$M$2:$M$253,"Research",'Relevant - In CRM unknown'!$R$2:$R$253,"Academic")+COUNTIFS('Relevant - IN NOW CRM valid'!$T$2:$T$2328,$A128,'Relevant - IN NOW CRM valid'!$G$2:$G$2328,"UK",'Relevant - IN NOW CRM valid'!$M$2:$M$2328,"Research",'Relevant - IN NOW CRM valid'!$R$2:$R$2328,"Academic")+COUNTIFS('Relevant - IN NOW CRM unknown'!$T$2:$T$1227,$A128,'Relevant - IN NOW CRM unknown'!$G$2:$G$1227,"UK",'Relevant - IN NOW CRM unknown'!$M$2:$M$1227,"Research",'Relevant - IN NOW CRM unknown'!$R$2:$R$1227,"Academic")+COUNTIFS('Relevant - Not CRM not valid'!$T$2:$T$416,$A128,'Relevant - Not CRM not valid'!$G$2:$G$416,"UK",'Relevant - Not CRM not valid'!$M$2:$M$416,"Research",'Relevant - Not CRM not valid'!$R$2:$R$416,"Academic")+COUNTIFS('Relevant - In CRM not valid'!$T$2:$T$46,$A128,'Relevant - In CRM not valid'!$G$2:$G$46,"UK",'Relevant - In CRM not valid'!$M$2:$M$46,"Research",'Relevant - In CRM not valid'!$R$2:$R$46,"Academic")</f>
        <v>0</v>
      </c>
      <c r="J128" s="2">
        <f>COUNTIFS('Relevant - In CRM valid'!$T$2:$T$4699,$A128,'Relevant - In CRM valid'!$G$2:$G$4699,"UK",'Relevant - In CRM valid'!$M$2:$M$4699,"Finance")+COUNTIFS('Relevant - In CRM unknown'!$T$2:$T$253,$A128,'Relevant - In CRM unknown'!$G$2:$G$253,"UK",'Relevant - In CRM unknown'!$M$2:$M$253,"Finance")+COUNTIFS('Relevant - IN NOW CRM valid'!$T$2:$T$2328,$A128,'Relevant - IN NOW CRM valid'!$G$2:$G$2328,"UK",'Relevant - IN NOW CRM valid'!$M$2:$M$2328,"Finance")+COUNTIFS('Relevant - IN NOW CRM unknown'!$T$2:$T$1227,$A128,'Relevant - IN NOW CRM unknown'!$G$2:$G$1227,"UK",'Relevant - IN NOW CRM unknown'!$M$2:$M$1227,"Finance")+COUNTIFS('Relevant - Not CRM not valid'!$T$2:$T$416,$A128,'Relevant - Not CRM not valid'!$G$2:$G$416,"UK",'Relevant - Not CRM not valid'!$M$2:$M$416,"Finance")+COUNTIFS('Relevant - In CRM not valid'!$T$2:$T$46,$A128,'Relevant - In CRM not valid'!$G$2:$G$46,"UK",'Relevant - In CRM not valid'!$M$2:$M$46,"Finance")</f>
        <v>2</v>
      </c>
      <c r="K128" s="2">
        <f>COUNTIFS('Relevant - In CRM valid'!$T$2:$T$4699,$A128,'Relevant - In CRM valid'!$G$2:$G$4699,"UK",'Relevant - In CRM valid'!$M$2:$M$4699,"IT/Systems")+COUNTIFS('Relevant - In CRM unknown'!$T$2:$T$253,$A128,'Relevant - In CRM unknown'!$G$2:$G$253,"UK",'Relevant - In CRM unknown'!$M$2:$M$253,"IT/Systems")+COUNTIFS('Relevant - IN NOW CRM valid'!$T$2:$T$2328,$A128,'Relevant - IN NOW CRM valid'!$G$2:$G$2328,"UK",'Relevant - IN NOW CRM valid'!$M$2:$M$2328,"IT/Systems")+COUNTIFS('Relevant - IN NOW CRM unknown'!$T$2:$T$1227,$A128,'Relevant - IN NOW CRM unknown'!$G$2:$G$1227,"UK",'Relevant - IN NOW CRM unknown'!$M$2:$M$1227,"IT/Systems")+COUNTIFS('Relevant - Not CRM not valid'!$T$2:$T$416,$A128,'Relevant - Not CRM not valid'!$G$2:$G$416,"UK",'Relevant - Not CRM not valid'!$M$2:$M$416,"IT/Systems")+COUNTIFS('Relevant - In CRM not valid'!$T$2:$T$46,$A128,'Relevant - In CRM not valid'!$G$2:$G$46,"UK",'Relevant - In CRM not valid'!$M$2:$M$46,"IT/Systems")</f>
        <v>1</v>
      </c>
      <c r="L128" s="2">
        <f>COUNTIFS('Relevant - In CRM valid'!$T$2:$T$4699,$A128,'Relevant - In CRM valid'!$G$2:$G$4699,"UK",'Relevant - In CRM valid'!$M$2:$M$4699,"")+COUNTIFS('Relevant - In CRM unknown'!$T$2:$T$253,$A128,'Relevant - In CRM unknown'!$G$2:$G$253,"UK",'Relevant - In CRM unknown'!$M$2:$M$253,"")+COUNTIFS('Relevant - IN NOW CRM valid'!$T$2:$T$2328,$A128,'Relevant - IN NOW CRM valid'!$G$2:$G$2328,"UK",'Relevant - IN NOW CRM valid'!$M$2:$M$2328,"")+COUNTIFS('Relevant - IN NOW CRM unknown'!$T$2:$T$1227,$A128,'Relevant - IN NOW CRM unknown'!$G$2:$G$1227,"UK",'Relevant - IN NOW CRM unknown'!$M$2:$M$1227,"")+COUNTIFS('Relevant - Not CRM not valid'!$T$2:$T$416,$A128,'Relevant - Not CRM not valid'!$G$2:$G$416,"UK",'Relevant - Not CRM not valid'!$M$2:$M$416,"")+COUNTIFS('Relevant - In CRM not valid'!$T$2:$T$46,$A128,'Relevant - In CRM not valid'!$G$2:$G$46,"UK",'Relevant - In CRM not valid'!$M$2:$M$46,"")</f>
        <v>0</v>
      </c>
      <c r="M128" s="2">
        <f t="shared" si="2"/>
        <v>3</v>
      </c>
      <c r="N128" s="2">
        <f>COUNTIFS('Relevant - In CRM valid'!$T$2:$T$4699,$A128,'Relevant - In CRM valid'!$G$2:$G$4699,"UK",'Relevant - In CRM valid'!$Q$2:$Q$4699,"valid")+COUNTIFS('Relevant - In CRM unknown'!$T$2:$T$253,$A128,'Relevant - In CRM unknown'!$G$2:$G$253,"UK",'Relevant - In CRM unknown'!$Q$2:$Q$253,"valid")+COUNTIFS('Relevant - IN NOW CRM valid'!$T$2:$T$2328,$A128,'Relevant - IN NOW CRM valid'!$G$2:$G$2328,"UK",'Relevant - IN NOW CRM valid'!$Q$2:$Q$2328,"valid")+COUNTIFS('Relevant - IN NOW CRM unknown'!$T$2:$T$1227,$A128,'Relevant - IN NOW CRM unknown'!$G$2:$G$1227,"UK",'Relevant - IN NOW CRM unknown'!$Q$2:$Q$1227,"valid")+COUNTIFS('Relevant - Not CRM not valid'!$T$2:$T$416,$A128,'Relevant - Not CRM not valid'!$G$2:$G$416,"UK",'Relevant - Not CRM not valid'!$Q$2:$Q$416,"valid")+COUNTIFS('Relevant - In CRM not valid'!$T$2:$T$46,$A128,'Relevant - In CRM not valid'!$G$2:$G$46,"UK",'Relevant - In CRM not valid'!$Q$2:$Q$46,"valid")</f>
        <v>0</v>
      </c>
      <c r="O128" s="2" t="str">
        <f t="shared" si="3"/>
        <v/>
      </c>
    </row>
    <row r="129" spans="1:15" ht="15" customHeight="1">
      <c r="A129" s="2" t="s">
        <v>358</v>
      </c>
      <c r="B129" s="2" t="s">
        <v>359</v>
      </c>
      <c r="C129" s="2" t="s">
        <v>161</v>
      </c>
      <c r="D129" s="2" t="str">
        <f>IFERROR(INDEX('UK Target Institutions'!$D$2:$D$727,MATCH($A129,'UK Target Institutions'!$A$2:$A$727,0)),"")</f>
        <v>Yes</v>
      </c>
      <c r="E129" s="2">
        <f>COUNTIFS('Relevant - In CRM valid'!$T$2:$T$4699,$A129,'Relevant - In CRM valid'!$G$2:$G$4699,"UK")+COUNTIFS('Relevant - In CRM unknown'!$T$2:$T$253,$A129,'Relevant - In CRM unknown'!$G$2:$G$253,"UK")+COUNTIFS('Relevant - IN NOW CRM valid'!$T$2:$T$2328,$A129,'Relevant - IN NOW CRM valid'!$G$2:$G$2328,"UK")+COUNTIFS('Relevant - IN NOW CRM unknown'!$T$2:$T$1227,$A129,'Relevant - IN NOW CRM unknown'!$G$2:$G$1227,"UK")+COUNTIFS('Relevant - Not CRM not valid'!$T$2:$T$416,$A129,'Relevant - Not CRM not valid'!$G$2:$G$416,"UK")+COUNTIFS('Relevant - In CRM not valid'!$T$2:$T$46,$A129,'Relevant - In CRM not valid'!$G$2:$G$46,"UK")</f>
        <v>13</v>
      </c>
      <c r="F129" s="2">
        <f>COUNTIFS('Relevant - In CRM valid'!$T$2:$T$4699,$A129,'Relevant - In CRM valid'!$G$2:$G$4699,"UK",'Relevant - In CRM valid'!$M$2:$M$4699,"Research")+COUNTIFS('Relevant - In CRM unknown'!$T$2:$T$253,$A129,'Relevant - In CRM unknown'!$G$2:$G$253,"UK",'Relevant - In CRM unknown'!$M$2:$M$253,"Research")+COUNTIFS('Relevant - IN NOW CRM valid'!$T$2:$T$2328,$A129,'Relevant - IN NOW CRM valid'!$G$2:$G$2328,"UK",'Relevant - IN NOW CRM valid'!$M$2:$M$2328,"Research")+COUNTIFS('Relevant - IN NOW CRM unknown'!$T$2:$T$1227,$A129,'Relevant - IN NOW CRM unknown'!$G$2:$G$1227,"UK",'Relevant - IN NOW CRM unknown'!$M$2:$M$1227,"Research")+COUNTIFS('Relevant - Not CRM not valid'!$T$2:$T$416,$A129,'Relevant - Not CRM not valid'!$G$2:$G$416,"UK",'Relevant - Not CRM not valid'!$M$2:$M$416,"Research")+COUNTIFS('Relevant - In CRM not valid'!$T$2:$T$46,$A129,'Relevant - In CRM not valid'!$G$2:$G$46,"UK",'Relevant - In CRM not valid'!$M$2:$M$46,"Research")</f>
        <v>12</v>
      </c>
      <c r="G129" s="2">
        <f>COUNTIFS('Relevant - In CRM valid'!$T$2:$T$4699,$A129,'Relevant - In CRM valid'!$G$2:$G$4699,"UK",'Relevant - In CRM valid'!$M$2:$M$4699,"Research",'Relevant - In CRM valid'!$R$2:$R$4699,"Senior")+COUNTIFS('Relevant - In CRM unknown'!$T$2:$T$253,$A129,'Relevant - In CRM unknown'!$G$2:$G$253,"UK",'Relevant - In CRM unknown'!$M$2:$M$253,"Research",'Relevant - In CRM unknown'!$R$2:$R$253,"Senior")+COUNTIFS('Relevant - IN NOW CRM valid'!$T$2:$T$2328,$A129,'Relevant - IN NOW CRM valid'!$G$2:$G$2328,"UK",'Relevant - IN NOW CRM valid'!$M$2:$M$2328,"Research",'Relevant - IN NOW CRM valid'!$R$2:$R$2328,"Senior")+COUNTIFS('Relevant - IN NOW CRM unknown'!$T$2:$T$1227,$A129,'Relevant - IN NOW CRM unknown'!$G$2:$G$1227,"UK",'Relevant - IN NOW CRM unknown'!$M$2:$M$1227,"Research",'Relevant - IN NOW CRM unknown'!$R$2:$R$1227,"Senior")+COUNTIFS('Relevant - Not CRM not valid'!$T$2:$T$416,$A129,'Relevant - Not CRM not valid'!$G$2:$G$416,"UK",'Relevant - Not CRM not valid'!$M$2:$M$416,"Research",'Relevant - Not CRM not valid'!$R$2:$R$416,"Senior")+COUNTIFS('Relevant - In CRM not valid'!$T$2:$T$46,$A129,'Relevant - In CRM not valid'!$G$2:$G$46,"UK",'Relevant - In CRM not valid'!$M$2:$M$46,"Research",'Relevant - In CRM not valid'!$R$2:$R$46,"Senior")</f>
        <v>7</v>
      </c>
      <c r="H129" s="2">
        <f>COUNTIFS('Relevant - In CRM valid'!$T$2:$T$4699,$A129,'Relevant - In CRM valid'!$G$2:$G$4699,"UK",'Relevant - In CRM valid'!$M$2:$M$4699,"Research",'Relevant - In CRM valid'!$R$2:$R$4699,"Operational")+COUNTIFS('Relevant - In CRM unknown'!$T$2:$T$253,$A129,'Relevant - In CRM unknown'!$G$2:$G$253,"UK",'Relevant - In CRM unknown'!$M$2:$M$253,"Research",'Relevant - In CRM unknown'!$R$2:$R$253,"Operational")+COUNTIFS('Relevant - IN NOW CRM valid'!$T$2:$T$2328,$A129,'Relevant - IN NOW CRM valid'!$G$2:$G$2328,"UK",'Relevant - IN NOW CRM valid'!$M$2:$M$2328,"Research",'Relevant - IN NOW CRM valid'!$R$2:$R$2328,"Operational")+COUNTIFS('Relevant - IN NOW CRM unknown'!$T$2:$T$1227,$A129,'Relevant - IN NOW CRM unknown'!$G$2:$G$1227,"UK",'Relevant - IN NOW CRM unknown'!$M$2:$M$1227,"Research",'Relevant - IN NOW CRM unknown'!$R$2:$R$1227,"Operational")+COUNTIFS('Relevant - Not CRM not valid'!$T$2:$T$416,$A129,'Relevant - Not CRM not valid'!$G$2:$G$416,"UK",'Relevant - Not CRM not valid'!$M$2:$M$416,"Research",'Relevant - Not CRM not valid'!$R$2:$R$416,"Operational")+COUNTIFS('Relevant - In CRM not valid'!$T$2:$T$46,$A129,'Relevant - In CRM not valid'!$G$2:$G$46,"UK",'Relevant - In CRM not valid'!$M$2:$M$46,"Research",'Relevant - In CRM not valid'!$R$2:$R$46,"Operational")</f>
        <v>5</v>
      </c>
      <c r="I129" s="2">
        <f>COUNTIFS('Relevant - In CRM valid'!$T$2:$T$4699,$A129,'Relevant - In CRM valid'!$G$2:$G$4699,"UK",'Relevant - In CRM valid'!$M$2:$M$4699,"Research",'Relevant - In CRM valid'!$R$2:$R$4699,"Academic")+COUNTIFS('Relevant - In CRM unknown'!$T$2:$T$253,$A129,'Relevant - In CRM unknown'!$G$2:$G$253,"UK",'Relevant - In CRM unknown'!$M$2:$M$253,"Research",'Relevant - In CRM unknown'!$R$2:$R$253,"Academic")+COUNTIFS('Relevant - IN NOW CRM valid'!$T$2:$T$2328,$A129,'Relevant - IN NOW CRM valid'!$G$2:$G$2328,"UK",'Relevant - IN NOW CRM valid'!$M$2:$M$2328,"Research",'Relevant - IN NOW CRM valid'!$R$2:$R$2328,"Academic")+COUNTIFS('Relevant - IN NOW CRM unknown'!$T$2:$T$1227,$A129,'Relevant - IN NOW CRM unknown'!$G$2:$G$1227,"UK",'Relevant - IN NOW CRM unknown'!$M$2:$M$1227,"Research",'Relevant - IN NOW CRM unknown'!$R$2:$R$1227,"Academic")+COUNTIFS('Relevant - Not CRM not valid'!$T$2:$T$416,$A129,'Relevant - Not CRM not valid'!$G$2:$G$416,"UK",'Relevant - Not CRM not valid'!$M$2:$M$416,"Research",'Relevant - Not CRM not valid'!$R$2:$R$416,"Academic")+COUNTIFS('Relevant - In CRM not valid'!$T$2:$T$46,$A129,'Relevant - In CRM not valid'!$G$2:$G$46,"UK",'Relevant - In CRM not valid'!$M$2:$M$46,"Research",'Relevant - In CRM not valid'!$R$2:$R$46,"Academic")</f>
        <v>0</v>
      </c>
      <c r="J129" s="2">
        <f>COUNTIFS('Relevant - In CRM valid'!$T$2:$T$4699,$A129,'Relevant - In CRM valid'!$G$2:$G$4699,"UK",'Relevant - In CRM valid'!$M$2:$M$4699,"Finance")+COUNTIFS('Relevant - In CRM unknown'!$T$2:$T$253,$A129,'Relevant - In CRM unknown'!$G$2:$G$253,"UK",'Relevant - In CRM unknown'!$M$2:$M$253,"Finance")+COUNTIFS('Relevant - IN NOW CRM valid'!$T$2:$T$2328,$A129,'Relevant - IN NOW CRM valid'!$G$2:$G$2328,"UK",'Relevant - IN NOW CRM valid'!$M$2:$M$2328,"Finance")+COUNTIFS('Relevant - IN NOW CRM unknown'!$T$2:$T$1227,$A129,'Relevant - IN NOW CRM unknown'!$G$2:$G$1227,"UK",'Relevant - IN NOW CRM unknown'!$M$2:$M$1227,"Finance")+COUNTIFS('Relevant - Not CRM not valid'!$T$2:$T$416,$A129,'Relevant - Not CRM not valid'!$G$2:$G$416,"UK",'Relevant - Not CRM not valid'!$M$2:$M$416,"Finance")+COUNTIFS('Relevant - In CRM not valid'!$T$2:$T$46,$A129,'Relevant - In CRM not valid'!$G$2:$G$46,"UK",'Relevant - In CRM not valid'!$M$2:$M$46,"Finance")</f>
        <v>1</v>
      </c>
      <c r="K129" s="2">
        <f>COUNTIFS('Relevant - In CRM valid'!$T$2:$T$4699,$A129,'Relevant - In CRM valid'!$G$2:$G$4699,"UK",'Relevant - In CRM valid'!$M$2:$M$4699,"IT/Systems")+COUNTIFS('Relevant - In CRM unknown'!$T$2:$T$253,$A129,'Relevant - In CRM unknown'!$G$2:$G$253,"UK",'Relevant - In CRM unknown'!$M$2:$M$253,"IT/Systems")+COUNTIFS('Relevant - IN NOW CRM valid'!$T$2:$T$2328,$A129,'Relevant - IN NOW CRM valid'!$G$2:$G$2328,"UK",'Relevant - IN NOW CRM valid'!$M$2:$M$2328,"IT/Systems")+COUNTIFS('Relevant - IN NOW CRM unknown'!$T$2:$T$1227,$A129,'Relevant - IN NOW CRM unknown'!$G$2:$G$1227,"UK",'Relevant - IN NOW CRM unknown'!$M$2:$M$1227,"IT/Systems")+COUNTIFS('Relevant - Not CRM not valid'!$T$2:$T$416,$A129,'Relevant - Not CRM not valid'!$G$2:$G$416,"UK",'Relevant - Not CRM not valid'!$M$2:$M$416,"IT/Systems")+COUNTIFS('Relevant - In CRM not valid'!$T$2:$T$46,$A129,'Relevant - In CRM not valid'!$G$2:$G$46,"UK",'Relevant - In CRM not valid'!$M$2:$M$46,"IT/Systems")</f>
        <v>0</v>
      </c>
      <c r="L129" s="2">
        <f>COUNTIFS('Relevant - In CRM valid'!$T$2:$T$4699,$A129,'Relevant - In CRM valid'!$G$2:$G$4699,"UK",'Relevant - In CRM valid'!$M$2:$M$4699,"")+COUNTIFS('Relevant - In CRM unknown'!$T$2:$T$253,$A129,'Relevant - In CRM unknown'!$G$2:$G$253,"UK",'Relevant - In CRM unknown'!$M$2:$M$253,"")+COUNTIFS('Relevant - IN NOW CRM valid'!$T$2:$T$2328,$A129,'Relevant - IN NOW CRM valid'!$G$2:$G$2328,"UK",'Relevant - IN NOW CRM valid'!$M$2:$M$2328,"")+COUNTIFS('Relevant - IN NOW CRM unknown'!$T$2:$T$1227,$A129,'Relevant - IN NOW CRM unknown'!$G$2:$G$1227,"UK",'Relevant - IN NOW CRM unknown'!$M$2:$M$1227,"")+COUNTIFS('Relevant - Not CRM not valid'!$T$2:$T$416,$A129,'Relevant - Not CRM not valid'!$G$2:$G$416,"UK",'Relevant - Not CRM not valid'!$M$2:$M$416,"")+COUNTIFS('Relevant - In CRM not valid'!$T$2:$T$46,$A129,'Relevant - In CRM not valid'!$G$2:$G$46,"UK",'Relevant - In CRM not valid'!$M$2:$M$46,"")</f>
        <v>0</v>
      </c>
      <c r="M129" s="2">
        <f t="shared" si="2"/>
        <v>2</v>
      </c>
      <c r="N129" s="2">
        <f>COUNTIFS('Relevant - In CRM valid'!$T$2:$T$4699,$A129,'Relevant - In CRM valid'!$G$2:$G$4699,"UK",'Relevant - In CRM valid'!$Q$2:$Q$4699,"valid")+COUNTIFS('Relevant - In CRM unknown'!$T$2:$T$253,$A129,'Relevant - In CRM unknown'!$G$2:$G$253,"UK",'Relevant - In CRM unknown'!$Q$2:$Q$253,"valid")+COUNTIFS('Relevant - IN NOW CRM valid'!$T$2:$T$2328,$A129,'Relevant - IN NOW CRM valid'!$G$2:$G$2328,"UK",'Relevant - IN NOW CRM valid'!$Q$2:$Q$2328,"valid")+COUNTIFS('Relevant - IN NOW CRM unknown'!$T$2:$T$1227,$A129,'Relevant - IN NOW CRM unknown'!$G$2:$G$1227,"UK",'Relevant - IN NOW CRM unknown'!$Q$2:$Q$1227,"valid")+COUNTIFS('Relevant - Not CRM not valid'!$T$2:$T$416,$A129,'Relevant - Not CRM not valid'!$G$2:$G$416,"UK",'Relevant - Not CRM not valid'!$Q$2:$Q$416,"valid")+COUNTIFS('Relevant - In CRM not valid'!$T$2:$T$46,$A129,'Relevant - In CRM not valid'!$G$2:$G$46,"UK",'Relevant - In CRM not valid'!$Q$2:$Q$46,"valid")</f>
        <v>11</v>
      </c>
      <c r="O129" s="2" t="str">
        <f t="shared" si="3"/>
        <v>IT/Systems</v>
      </c>
    </row>
    <row r="130" spans="1:15" ht="15" customHeight="1">
      <c r="A130" s="2" t="s">
        <v>360</v>
      </c>
      <c r="B130" s="2" t="s">
        <v>361</v>
      </c>
      <c r="C130" s="2" t="s">
        <v>161</v>
      </c>
      <c r="D130" s="2" t="str">
        <f>IFERROR(INDEX('UK Target Institutions'!$D$2:$D$727,MATCH($A130,'UK Target Institutions'!$A$2:$A$727,0)),"")</f>
        <v>Yes</v>
      </c>
      <c r="E130" s="2">
        <f>COUNTIFS('Relevant - In CRM valid'!$T$2:$T$4699,$A130,'Relevant - In CRM valid'!$G$2:$G$4699,"UK")+COUNTIFS('Relevant - In CRM unknown'!$T$2:$T$253,$A130,'Relevant - In CRM unknown'!$G$2:$G$253,"UK")+COUNTIFS('Relevant - IN NOW CRM valid'!$T$2:$T$2328,$A130,'Relevant - IN NOW CRM valid'!$G$2:$G$2328,"UK")+COUNTIFS('Relevant - IN NOW CRM unknown'!$T$2:$T$1227,$A130,'Relevant - IN NOW CRM unknown'!$G$2:$G$1227,"UK")+COUNTIFS('Relevant - Not CRM not valid'!$T$2:$T$416,$A130,'Relevant - Not CRM not valid'!$G$2:$G$416,"UK")+COUNTIFS('Relevant - In CRM not valid'!$T$2:$T$46,$A130,'Relevant - In CRM not valid'!$G$2:$G$46,"UK")</f>
        <v>13</v>
      </c>
      <c r="F130" s="2">
        <f>COUNTIFS('Relevant - In CRM valid'!$T$2:$T$4699,$A130,'Relevant - In CRM valid'!$G$2:$G$4699,"UK",'Relevant - In CRM valid'!$M$2:$M$4699,"Research")+COUNTIFS('Relevant - In CRM unknown'!$T$2:$T$253,$A130,'Relevant - In CRM unknown'!$G$2:$G$253,"UK",'Relevant - In CRM unknown'!$M$2:$M$253,"Research")+COUNTIFS('Relevant - IN NOW CRM valid'!$T$2:$T$2328,$A130,'Relevant - IN NOW CRM valid'!$G$2:$G$2328,"UK",'Relevant - IN NOW CRM valid'!$M$2:$M$2328,"Research")+COUNTIFS('Relevant - IN NOW CRM unknown'!$T$2:$T$1227,$A130,'Relevant - IN NOW CRM unknown'!$G$2:$G$1227,"UK",'Relevant - IN NOW CRM unknown'!$M$2:$M$1227,"Research")+COUNTIFS('Relevant - Not CRM not valid'!$T$2:$T$416,$A130,'Relevant - Not CRM not valid'!$G$2:$G$416,"UK",'Relevant - Not CRM not valid'!$M$2:$M$416,"Research")+COUNTIFS('Relevant - In CRM not valid'!$T$2:$T$46,$A130,'Relevant - In CRM not valid'!$G$2:$G$46,"UK",'Relevant - In CRM not valid'!$M$2:$M$46,"Research")</f>
        <v>9</v>
      </c>
      <c r="G130" s="2">
        <f>COUNTIFS('Relevant - In CRM valid'!$T$2:$T$4699,$A130,'Relevant - In CRM valid'!$G$2:$G$4699,"UK",'Relevant - In CRM valid'!$M$2:$M$4699,"Research",'Relevant - In CRM valid'!$R$2:$R$4699,"Senior")+COUNTIFS('Relevant - In CRM unknown'!$T$2:$T$253,$A130,'Relevant - In CRM unknown'!$G$2:$G$253,"UK",'Relevant - In CRM unknown'!$M$2:$M$253,"Research",'Relevant - In CRM unknown'!$R$2:$R$253,"Senior")+COUNTIFS('Relevant - IN NOW CRM valid'!$T$2:$T$2328,$A130,'Relevant - IN NOW CRM valid'!$G$2:$G$2328,"UK",'Relevant - IN NOW CRM valid'!$M$2:$M$2328,"Research",'Relevant - IN NOW CRM valid'!$R$2:$R$2328,"Senior")+COUNTIFS('Relevant - IN NOW CRM unknown'!$T$2:$T$1227,$A130,'Relevant - IN NOW CRM unknown'!$G$2:$G$1227,"UK",'Relevant - IN NOW CRM unknown'!$M$2:$M$1227,"Research",'Relevant - IN NOW CRM unknown'!$R$2:$R$1227,"Senior")+COUNTIFS('Relevant - Not CRM not valid'!$T$2:$T$416,$A130,'Relevant - Not CRM not valid'!$G$2:$G$416,"UK",'Relevant - Not CRM not valid'!$M$2:$M$416,"Research",'Relevant - Not CRM not valid'!$R$2:$R$416,"Senior")+COUNTIFS('Relevant - In CRM not valid'!$T$2:$T$46,$A130,'Relevant - In CRM not valid'!$G$2:$G$46,"UK",'Relevant - In CRM not valid'!$M$2:$M$46,"Research",'Relevant - In CRM not valid'!$R$2:$R$46,"Senior")</f>
        <v>4</v>
      </c>
      <c r="H130" s="2">
        <f>COUNTIFS('Relevant - In CRM valid'!$T$2:$T$4699,$A130,'Relevant - In CRM valid'!$G$2:$G$4699,"UK",'Relevant - In CRM valid'!$M$2:$M$4699,"Research",'Relevant - In CRM valid'!$R$2:$R$4699,"Operational")+COUNTIFS('Relevant - In CRM unknown'!$T$2:$T$253,$A130,'Relevant - In CRM unknown'!$G$2:$G$253,"UK",'Relevant - In CRM unknown'!$M$2:$M$253,"Research",'Relevant - In CRM unknown'!$R$2:$R$253,"Operational")+COUNTIFS('Relevant - IN NOW CRM valid'!$T$2:$T$2328,$A130,'Relevant - IN NOW CRM valid'!$G$2:$G$2328,"UK",'Relevant - IN NOW CRM valid'!$M$2:$M$2328,"Research",'Relevant - IN NOW CRM valid'!$R$2:$R$2328,"Operational")+COUNTIFS('Relevant - IN NOW CRM unknown'!$T$2:$T$1227,$A130,'Relevant - IN NOW CRM unknown'!$G$2:$G$1227,"UK",'Relevant - IN NOW CRM unknown'!$M$2:$M$1227,"Research",'Relevant - IN NOW CRM unknown'!$R$2:$R$1227,"Operational")+COUNTIFS('Relevant - Not CRM not valid'!$T$2:$T$416,$A130,'Relevant - Not CRM not valid'!$G$2:$G$416,"UK",'Relevant - Not CRM not valid'!$M$2:$M$416,"Research",'Relevant - Not CRM not valid'!$R$2:$R$416,"Operational")+COUNTIFS('Relevant - In CRM not valid'!$T$2:$T$46,$A130,'Relevant - In CRM not valid'!$G$2:$G$46,"UK",'Relevant - In CRM not valid'!$M$2:$M$46,"Research",'Relevant - In CRM not valid'!$R$2:$R$46,"Operational")</f>
        <v>5</v>
      </c>
      <c r="I130" s="2">
        <f>COUNTIFS('Relevant - In CRM valid'!$T$2:$T$4699,$A130,'Relevant - In CRM valid'!$G$2:$G$4699,"UK",'Relevant - In CRM valid'!$M$2:$M$4699,"Research",'Relevant - In CRM valid'!$R$2:$R$4699,"Academic")+COUNTIFS('Relevant - In CRM unknown'!$T$2:$T$253,$A130,'Relevant - In CRM unknown'!$G$2:$G$253,"UK",'Relevant - In CRM unknown'!$M$2:$M$253,"Research",'Relevant - In CRM unknown'!$R$2:$R$253,"Academic")+COUNTIFS('Relevant - IN NOW CRM valid'!$T$2:$T$2328,$A130,'Relevant - IN NOW CRM valid'!$G$2:$G$2328,"UK",'Relevant - IN NOW CRM valid'!$M$2:$M$2328,"Research",'Relevant - IN NOW CRM valid'!$R$2:$R$2328,"Academic")+COUNTIFS('Relevant - IN NOW CRM unknown'!$T$2:$T$1227,$A130,'Relevant - IN NOW CRM unknown'!$G$2:$G$1227,"UK",'Relevant - IN NOW CRM unknown'!$M$2:$M$1227,"Research",'Relevant - IN NOW CRM unknown'!$R$2:$R$1227,"Academic")+COUNTIFS('Relevant - Not CRM not valid'!$T$2:$T$416,$A130,'Relevant - Not CRM not valid'!$G$2:$G$416,"UK",'Relevant - Not CRM not valid'!$M$2:$M$416,"Research",'Relevant - Not CRM not valid'!$R$2:$R$416,"Academic")+COUNTIFS('Relevant - In CRM not valid'!$T$2:$T$46,$A130,'Relevant - In CRM not valid'!$G$2:$G$46,"UK",'Relevant - In CRM not valid'!$M$2:$M$46,"Research",'Relevant - In CRM not valid'!$R$2:$R$46,"Academic")</f>
        <v>0</v>
      </c>
      <c r="J130" s="2">
        <f>COUNTIFS('Relevant - In CRM valid'!$T$2:$T$4699,$A130,'Relevant - In CRM valid'!$G$2:$G$4699,"UK",'Relevant - In CRM valid'!$M$2:$M$4699,"Finance")+COUNTIFS('Relevant - In CRM unknown'!$T$2:$T$253,$A130,'Relevant - In CRM unknown'!$G$2:$G$253,"UK",'Relevant - In CRM unknown'!$M$2:$M$253,"Finance")+COUNTIFS('Relevant - IN NOW CRM valid'!$T$2:$T$2328,$A130,'Relevant - IN NOW CRM valid'!$G$2:$G$2328,"UK",'Relevant - IN NOW CRM valid'!$M$2:$M$2328,"Finance")+COUNTIFS('Relevant - IN NOW CRM unknown'!$T$2:$T$1227,$A130,'Relevant - IN NOW CRM unknown'!$G$2:$G$1227,"UK",'Relevant - IN NOW CRM unknown'!$M$2:$M$1227,"Finance")+COUNTIFS('Relevant - Not CRM not valid'!$T$2:$T$416,$A130,'Relevant - Not CRM not valid'!$G$2:$G$416,"UK",'Relevant - Not CRM not valid'!$M$2:$M$416,"Finance")+COUNTIFS('Relevant - In CRM not valid'!$T$2:$T$46,$A130,'Relevant - In CRM not valid'!$G$2:$G$46,"UK",'Relevant - In CRM not valid'!$M$2:$M$46,"Finance")</f>
        <v>3</v>
      </c>
      <c r="K130" s="2">
        <f>COUNTIFS('Relevant - In CRM valid'!$T$2:$T$4699,$A130,'Relevant - In CRM valid'!$G$2:$G$4699,"UK",'Relevant - In CRM valid'!$M$2:$M$4699,"IT/Systems")+COUNTIFS('Relevant - In CRM unknown'!$T$2:$T$253,$A130,'Relevant - In CRM unknown'!$G$2:$G$253,"UK",'Relevant - In CRM unknown'!$M$2:$M$253,"IT/Systems")+COUNTIFS('Relevant - IN NOW CRM valid'!$T$2:$T$2328,$A130,'Relevant - IN NOW CRM valid'!$G$2:$G$2328,"UK",'Relevant - IN NOW CRM valid'!$M$2:$M$2328,"IT/Systems")+COUNTIFS('Relevant - IN NOW CRM unknown'!$T$2:$T$1227,$A130,'Relevant - IN NOW CRM unknown'!$G$2:$G$1227,"UK",'Relevant - IN NOW CRM unknown'!$M$2:$M$1227,"IT/Systems")+COUNTIFS('Relevant - Not CRM not valid'!$T$2:$T$416,$A130,'Relevant - Not CRM not valid'!$G$2:$G$416,"UK",'Relevant - Not CRM not valid'!$M$2:$M$416,"IT/Systems")+COUNTIFS('Relevant - In CRM not valid'!$T$2:$T$46,$A130,'Relevant - In CRM not valid'!$G$2:$G$46,"UK",'Relevant - In CRM not valid'!$M$2:$M$46,"IT/Systems")</f>
        <v>1</v>
      </c>
      <c r="L130" s="2">
        <f>COUNTIFS('Relevant - In CRM valid'!$T$2:$T$4699,$A130,'Relevant - In CRM valid'!$G$2:$G$4699,"UK",'Relevant - In CRM valid'!$M$2:$M$4699,"")+COUNTIFS('Relevant - In CRM unknown'!$T$2:$T$253,$A130,'Relevant - In CRM unknown'!$G$2:$G$253,"UK",'Relevant - In CRM unknown'!$M$2:$M$253,"")+COUNTIFS('Relevant - IN NOW CRM valid'!$T$2:$T$2328,$A130,'Relevant - IN NOW CRM valid'!$G$2:$G$2328,"UK",'Relevant - IN NOW CRM valid'!$M$2:$M$2328,"")+COUNTIFS('Relevant - IN NOW CRM unknown'!$T$2:$T$1227,$A130,'Relevant - IN NOW CRM unknown'!$G$2:$G$1227,"UK",'Relevant - IN NOW CRM unknown'!$M$2:$M$1227,"")+COUNTIFS('Relevant - Not CRM not valid'!$T$2:$T$416,$A130,'Relevant - Not CRM not valid'!$G$2:$G$416,"UK",'Relevant - Not CRM not valid'!$M$2:$M$416,"")+COUNTIFS('Relevant - In CRM not valid'!$T$2:$T$46,$A130,'Relevant - In CRM not valid'!$G$2:$G$46,"UK",'Relevant - In CRM not valid'!$M$2:$M$46,"")</f>
        <v>0</v>
      </c>
      <c r="M130" s="2">
        <f t="shared" ref="M130:M193" si="4">(F130&gt;0)+(J130&gt;0)+(K130&gt;0)</f>
        <v>3</v>
      </c>
      <c r="N130" s="2">
        <f>COUNTIFS('Relevant - In CRM valid'!$T$2:$T$4699,$A130,'Relevant - In CRM valid'!$G$2:$G$4699,"UK",'Relevant - In CRM valid'!$Q$2:$Q$4699,"valid")+COUNTIFS('Relevant - In CRM unknown'!$T$2:$T$253,$A130,'Relevant - In CRM unknown'!$G$2:$G$253,"UK",'Relevant - In CRM unknown'!$Q$2:$Q$253,"valid")+COUNTIFS('Relevant - IN NOW CRM valid'!$T$2:$T$2328,$A130,'Relevant - IN NOW CRM valid'!$G$2:$G$2328,"UK",'Relevant - IN NOW CRM valid'!$Q$2:$Q$2328,"valid")+COUNTIFS('Relevant - IN NOW CRM unknown'!$T$2:$T$1227,$A130,'Relevant - IN NOW CRM unknown'!$G$2:$G$1227,"UK",'Relevant - IN NOW CRM unknown'!$Q$2:$Q$1227,"valid")+COUNTIFS('Relevant - Not CRM not valid'!$T$2:$T$416,$A130,'Relevant - Not CRM not valid'!$G$2:$G$416,"UK",'Relevant - Not CRM not valid'!$Q$2:$Q$416,"valid")+COUNTIFS('Relevant - In CRM not valid'!$T$2:$T$46,$A130,'Relevant - In CRM not valid'!$G$2:$G$46,"UK",'Relevant - In CRM not valid'!$Q$2:$Q$46,"valid")</f>
        <v>13</v>
      </c>
      <c r="O130" s="2" t="str">
        <f t="shared" ref="O130:O193" si="5">IF(F130=0,"Research  ","")&amp;IF(J130=0,"Finance  ","")&amp;IF(K130=0,"IT/Systems","")</f>
        <v/>
      </c>
    </row>
    <row r="131" spans="1:15" ht="15" customHeight="1">
      <c r="A131" s="2" t="s">
        <v>362</v>
      </c>
      <c r="B131" s="2" t="s">
        <v>363</v>
      </c>
      <c r="C131" s="2" t="s">
        <v>95</v>
      </c>
      <c r="D131" s="2" t="str">
        <f>IFERROR(INDEX('UK Target Institutions'!$D$2:$D$727,MATCH($A131,'UK Target Institutions'!$A$2:$A$727,0)),"")</f>
        <v>Yes</v>
      </c>
      <c r="E131" s="2">
        <f>COUNTIFS('Relevant - In CRM valid'!$T$2:$T$4699,$A131,'Relevant - In CRM valid'!$G$2:$G$4699,"UK")+COUNTIFS('Relevant - In CRM unknown'!$T$2:$T$253,$A131,'Relevant - In CRM unknown'!$G$2:$G$253,"UK")+COUNTIFS('Relevant - IN NOW CRM valid'!$T$2:$T$2328,$A131,'Relevant - IN NOW CRM valid'!$G$2:$G$2328,"UK")+COUNTIFS('Relevant - IN NOW CRM unknown'!$T$2:$T$1227,$A131,'Relevant - IN NOW CRM unknown'!$G$2:$G$1227,"UK")+COUNTIFS('Relevant - Not CRM not valid'!$T$2:$T$416,$A131,'Relevant - Not CRM not valid'!$G$2:$G$416,"UK")+COUNTIFS('Relevant - In CRM not valid'!$T$2:$T$46,$A131,'Relevant - In CRM not valid'!$G$2:$G$46,"UK")</f>
        <v>12</v>
      </c>
      <c r="F131" s="2">
        <f>COUNTIFS('Relevant - In CRM valid'!$T$2:$T$4699,$A131,'Relevant - In CRM valid'!$G$2:$G$4699,"UK",'Relevant - In CRM valid'!$M$2:$M$4699,"Research")+COUNTIFS('Relevant - In CRM unknown'!$T$2:$T$253,$A131,'Relevant - In CRM unknown'!$G$2:$G$253,"UK",'Relevant - In CRM unknown'!$M$2:$M$253,"Research")+COUNTIFS('Relevant - IN NOW CRM valid'!$T$2:$T$2328,$A131,'Relevant - IN NOW CRM valid'!$G$2:$G$2328,"UK",'Relevant - IN NOW CRM valid'!$M$2:$M$2328,"Research")+COUNTIFS('Relevant - IN NOW CRM unknown'!$T$2:$T$1227,$A131,'Relevant - IN NOW CRM unknown'!$G$2:$G$1227,"UK",'Relevant - IN NOW CRM unknown'!$M$2:$M$1227,"Research")+COUNTIFS('Relevant - Not CRM not valid'!$T$2:$T$416,$A131,'Relevant - Not CRM not valid'!$G$2:$G$416,"UK",'Relevant - Not CRM not valid'!$M$2:$M$416,"Research")+COUNTIFS('Relevant - In CRM not valid'!$T$2:$T$46,$A131,'Relevant - In CRM not valid'!$G$2:$G$46,"UK",'Relevant - In CRM not valid'!$M$2:$M$46,"Research")</f>
        <v>7</v>
      </c>
      <c r="G131" s="2">
        <f>COUNTIFS('Relevant - In CRM valid'!$T$2:$T$4699,$A131,'Relevant - In CRM valid'!$G$2:$G$4699,"UK",'Relevant - In CRM valid'!$M$2:$M$4699,"Research",'Relevant - In CRM valid'!$R$2:$R$4699,"Senior")+COUNTIFS('Relevant - In CRM unknown'!$T$2:$T$253,$A131,'Relevant - In CRM unknown'!$G$2:$G$253,"UK",'Relevant - In CRM unknown'!$M$2:$M$253,"Research",'Relevant - In CRM unknown'!$R$2:$R$253,"Senior")+COUNTIFS('Relevant - IN NOW CRM valid'!$T$2:$T$2328,$A131,'Relevant - IN NOW CRM valid'!$G$2:$G$2328,"UK",'Relevant - IN NOW CRM valid'!$M$2:$M$2328,"Research",'Relevant - IN NOW CRM valid'!$R$2:$R$2328,"Senior")+COUNTIFS('Relevant - IN NOW CRM unknown'!$T$2:$T$1227,$A131,'Relevant - IN NOW CRM unknown'!$G$2:$G$1227,"UK",'Relevant - IN NOW CRM unknown'!$M$2:$M$1227,"Research",'Relevant - IN NOW CRM unknown'!$R$2:$R$1227,"Senior")+COUNTIFS('Relevant - Not CRM not valid'!$T$2:$T$416,$A131,'Relevant - Not CRM not valid'!$G$2:$G$416,"UK",'Relevant - Not CRM not valid'!$M$2:$M$416,"Research",'Relevant - Not CRM not valid'!$R$2:$R$416,"Senior")+COUNTIFS('Relevant - In CRM not valid'!$T$2:$T$46,$A131,'Relevant - In CRM not valid'!$G$2:$G$46,"UK",'Relevant - In CRM not valid'!$M$2:$M$46,"Research",'Relevant - In CRM not valid'!$R$2:$R$46,"Senior")</f>
        <v>7</v>
      </c>
      <c r="H131" s="2">
        <f>COUNTIFS('Relevant - In CRM valid'!$T$2:$T$4699,$A131,'Relevant - In CRM valid'!$G$2:$G$4699,"UK",'Relevant - In CRM valid'!$M$2:$M$4699,"Research",'Relevant - In CRM valid'!$R$2:$R$4699,"Operational")+COUNTIFS('Relevant - In CRM unknown'!$T$2:$T$253,$A131,'Relevant - In CRM unknown'!$G$2:$G$253,"UK",'Relevant - In CRM unknown'!$M$2:$M$253,"Research",'Relevant - In CRM unknown'!$R$2:$R$253,"Operational")+COUNTIFS('Relevant - IN NOW CRM valid'!$T$2:$T$2328,$A131,'Relevant - IN NOW CRM valid'!$G$2:$G$2328,"UK",'Relevant - IN NOW CRM valid'!$M$2:$M$2328,"Research",'Relevant - IN NOW CRM valid'!$R$2:$R$2328,"Operational")+COUNTIFS('Relevant - IN NOW CRM unknown'!$T$2:$T$1227,$A131,'Relevant - IN NOW CRM unknown'!$G$2:$G$1227,"UK",'Relevant - IN NOW CRM unknown'!$M$2:$M$1227,"Research",'Relevant - IN NOW CRM unknown'!$R$2:$R$1227,"Operational")+COUNTIFS('Relevant - Not CRM not valid'!$T$2:$T$416,$A131,'Relevant - Not CRM not valid'!$G$2:$G$416,"UK",'Relevant - Not CRM not valid'!$M$2:$M$416,"Research",'Relevant - Not CRM not valid'!$R$2:$R$416,"Operational")+COUNTIFS('Relevant - In CRM not valid'!$T$2:$T$46,$A131,'Relevant - In CRM not valid'!$G$2:$G$46,"UK",'Relevant - In CRM not valid'!$M$2:$M$46,"Research",'Relevant - In CRM not valid'!$R$2:$R$46,"Operational")</f>
        <v>0</v>
      </c>
      <c r="I131" s="2">
        <f>COUNTIFS('Relevant - In CRM valid'!$T$2:$T$4699,$A131,'Relevant - In CRM valid'!$G$2:$G$4699,"UK",'Relevant - In CRM valid'!$M$2:$M$4699,"Research",'Relevant - In CRM valid'!$R$2:$R$4699,"Academic")+COUNTIFS('Relevant - In CRM unknown'!$T$2:$T$253,$A131,'Relevant - In CRM unknown'!$G$2:$G$253,"UK",'Relevant - In CRM unknown'!$M$2:$M$253,"Research",'Relevant - In CRM unknown'!$R$2:$R$253,"Academic")+COUNTIFS('Relevant - IN NOW CRM valid'!$T$2:$T$2328,$A131,'Relevant - IN NOW CRM valid'!$G$2:$G$2328,"UK",'Relevant - IN NOW CRM valid'!$M$2:$M$2328,"Research",'Relevant - IN NOW CRM valid'!$R$2:$R$2328,"Academic")+COUNTIFS('Relevant - IN NOW CRM unknown'!$T$2:$T$1227,$A131,'Relevant - IN NOW CRM unknown'!$G$2:$G$1227,"UK",'Relevant - IN NOW CRM unknown'!$M$2:$M$1227,"Research",'Relevant - IN NOW CRM unknown'!$R$2:$R$1227,"Academic")+COUNTIFS('Relevant - Not CRM not valid'!$T$2:$T$416,$A131,'Relevant - Not CRM not valid'!$G$2:$G$416,"UK",'Relevant - Not CRM not valid'!$M$2:$M$416,"Research",'Relevant - Not CRM not valid'!$R$2:$R$416,"Academic")+COUNTIFS('Relevant - In CRM not valid'!$T$2:$T$46,$A131,'Relevant - In CRM not valid'!$G$2:$G$46,"UK",'Relevant - In CRM not valid'!$M$2:$M$46,"Research",'Relevant - In CRM not valid'!$R$2:$R$46,"Academic")</f>
        <v>0</v>
      </c>
      <c r="J131" s="2">
        <f>COUNTIFS('Relevant - In CRM valid'!$T$2:$T$4699,$A131,'Relevant - In CRM valid'!$G$2:$G$4699,"UK",'Relevant - In CRM valid'!$M$2:$M$4699,"Finance")+COUNTIFS('Relevant - In CRM unknown'!$T$2:$T$253,$A131,'Relevant - In CRM unknown'!$G$2:$G$253,"UK",'Relevant - In CRM unknown'!$M$2:$M$253,"Finance")+COUNTIFS('Relevant - IN NOW CRM valid'!$T$2:$T$2328,$A131,'Relevant - IN NOW CRM valid'!$G$2:$G$2328,"UK",'Relevant - IN NOW CRM valid'!$M$2:$M$2328,"Finance")+COUNTIFS('Relevant - IN NOW CRM unknown'!$T$2:$T$1227,$A131,'Relevant - IN NOW CRM unknown'!$G$2:$G$1227,"UK",'Relevant - IN NOW CRM unknown'!$M$2:$M$1227,"Finance")+COUNTIFS('Relevant - Not CRM not valid'!$T$2:$T$416,$A131,'Relevant - Not CRM not valid'!$G$2:$G$416,"UK",'Relevant - Not CRM not valid'!$M$2:$M$416,"Finance")+COUNTIFS('Relevant - In CRM not valid'!$T$2:$T$46,$A131,'Relevant - In CRM not valid'!$G$2:$G$46,"UK",'Relevant - In CRM not valid'!$M$2:$M$46,"Finance")</f>
        <v>4</v>
      </c>
      <c r="K131" s="2">
        <f>COUNTIFS('Relevant - In CRM valid'!$T$2:$T$4699,$A131,'Relevant - In CRM valid'!$G$2:$G$4699,"UK",'Relevant - In CRM valid'!$M$2:$M$4699,"IT/Systems")+COUNTIFS('Relevant - In CRM unknown'!$T$2:$T$253,$A131,'Relevant - In CRM unknown'!$G$2:$G$253,"UK",'Relevant - In CRM unknown'!$M$2:$M$253,"IT/Systems")+COUNTIFS('Relevant - IN NOW CRM valid'!$T$2:$T$2328,$A131,'Relevant - IN NOW CRM valid'!$G$2:$G$2328,"UK",'Relevant - IN NOW CRM valid'!$M$2:$M$2328,"IT/Systems")+COUNTIFS('Relevant - IN NOW CRM unknown'!$T$2:$T$1227,$A131,'Relevant - IN NOW CRM unknown'!$G$2:$G$1227,"UK",'Relevant - IN NOW CRM unknown'!$M$2:$M$1227,"IT/Systems")+COUNTIFS('Relevant - Not CRM not valid'!$T$2:$T$416,$A131,'Relevant - Not CRM not valid'!$G$2:$G$416,"UK",'Relevant - Not CRM not valid'!$M$2:$M$416,"IT/Systems")+COUNTIFS('Relevant - In CRM not valid'!$T$2:$T$46,$A131,'Relevant - In CRM not valid'!$G$2:$G$46,"UK",'Relevant - In CRM not valid'!$M$2:$M$46,"IT/Systems")</f>
        <v>1</v>
      </c>
      <c r="L131" s="2">
        <f>COUNTIFS('Relevant - In CRM valid'!$T$2:$T$4699,$A131,'Relevant - In CRM valid'!$G$2:$G$4699,"UK",'Relevant - In CRM valid'!$M$2:$M$4699,"")+COUNTIFS('Relevant - In CRM unknown'!$T$2:$T$253,$A131,'Relevant - In CRM unknown'!$G$2:$G$253,"UK",'Relevant - In CRM unknown'!$M$2:$M$253,"")+COUNTIFS('Relevant - IN NOW CRM valid'!$T$2:$T$2328,$A131,'Relevant - IN NOW CRM valid'!$G$2:$G$2328,"UK",'Relevant - IN NOW CRM valid'!$M$2:$M$2328,"")+COUNTIFS('Relevant - IN NOW CRM unknown'!$T$2:$T$1227,$A131,'Relevant - IN NOW CRM unknown'!$G$2:$G$1227,"UK",'Relevant - IN NOW CRM unknown'!$M$2:$M$1227,"")+COUNTIFS('Relevant - Not CRM not valid'!$T$2:$T$416,$A131,'Relevant - Not CRM not valid'!$G$2:$G$416,"UK",'Relevant - Not CRM not valid'!$M$2:$M$416,"")+COUNTIFS('Relevant - In CRM not valid'!$T$2:$T$46,$A131,'Relevant - In CRM not valid'!$G$2:$G$46,"UK",'Relevant - In CRM not valid'!$M$2:$M$46,"")</f>
        <v>0</v>
      </c>
      <c r="M131" s="2">
        <f t="shared" si="4"/>
        <v>3</v>
      </c>
      <c r="N131" s="2">
        <f>COUNTIFS('Relevant - In CRM valid'!$T$2:$T$4699,$A131,'Relevant - In CRM valid'!$G$2:$G$4699,"UK",'Relevant - In CRM valid'!$Q$2:$Q$4699,"valid")+COUNTIFS('Relevant - In CRM unknown'!$T$2:$T$253,$A131,'Relevant - In CRM unknown'!$G$2:$G$253,"UK",'Relevant - In CRM unknown'!$Q$2:$Q$253,"valid")+COUNTIFS('Relevant - IN NOW CRM valid'!$T$2:$T$2328,$A131,'Relevant - IN NOW CRM valid'!$G$2:$G$2328,"UK",'Relevant - IN NOW CRM valid'!$Q$2:$Q$2328,"valid")+COUNTIFS('Relevant - IN NOW CRM unknown'!$T$2:$T$1227,$A131,'Relevant - IN NOW CRM unknown'!$G$2:$G$1227,"UK",'Relevant - IN NOW CRM unknown'!$Q$2:$Q$1227,"valid")+COUNTIFS('Relevant - Not CRM not valid'!$T$2:$T$416,$A131,'Relevant - Not CRM not valid'!$G$2:$G$416,"UK",'Relevant - Not CRM not valid'!$Q$2:$Q$416,"valid")+COUNTIFS('Relevant - In CRM not valid'!$T$2:$T$46,$A131,'Relevant - In CRM not valid'!$G$2:$G$46,"UK",'Relevant - In CRM not valid'!$Q$2:$Q$46,"valid")</f>
        <v>10</v>
      </c>
      <c r="O131" s="2" t="str">
        <f t="shared" si="5"/>
        <v/>
      </c>
    </row>
    <row r="132" spans="1:15" ht="15" customHeight="1">
      <c r="A132" s="2" t="s">
        <v>364</v>
      </c>
      <c r="B132" s="2" t="s">
        <v>365</v>
      </c>
      <c r="C132" s="2" t="s">
        <v>95</v>
      </c>
      <c r="D132" s="2" t="str">
        <f>IFERROR(INDEX('UK Target Institutions'!$D$2:$D$727,MATCH($A132,'UK Target Institutions'!$A$2:$A$727,0)),"")</f>
        <v>Yes</v>
      </c>
      <c r="E132" s="2">
        <f>COUNTIFS('Relevant - In CRM valid'!$T$2:$T$4699,$A132,'Relevant - In CRM valid'!$G$2:$G$4699,"UK")+COUNTIFS('Relevant - In CRM unknown'!$T$2:$T$253,$A132,'Relevant - In CRM unknown'!$G$2:$G$253,"UK")+COUNTIFS('Relevant - IN NOW CRM valid'!$T$2:$T$2328,$A132,'Relevant - IN NOW CRM valid'!$G$2:$G$2328,"UK")+COUNTIFS('Relevant - IN NOW CRM unknown'!$T$2:$T$1227,$A132,'Relevant - IN NOW CRM unknown'!$G$2:$G$1227,"UK")+COUNTIFS('Relevant - Not CRM not valid'!$T$2:$T$416,$A132,'Relevant - Not CRM not valid'!$G$2:$G$416,"UK")+COUNTIFS('Relevant - In CRM not valid'!$T$2:$T$46,$A132,'Relevant - In CRM not valid'!$G$2:$G$46,"UK")</f>
        <v>12</v>
      </c>
      <c r="F132" s="2">
        <f>COUNTIFS('Relevant - In CRM valid'!$T$2:$T$4699,$A132,'Relevant - In CRM valid'!$G$2:$G$4699,"UK",'Relevant - In CRM valid'!$M$2:$M$4699,"Research")+COUNTIFS('Relevant - In CRM unknown'!$T$2:$T$253,$A132,'Relevant - In CRM unknown'!$G$2:$G$253,"UK",'Relevant - In CRM unknown'!$M$2:$M$253,"Research")+COUNTIFS('Relevant - IN NOW CRM valid'!$T$2:$T$2328,$A132,'Relevant - IN NOW CRM valid'!$G$2:$G$2328,"UK",'Relevant - IN NOW CRM valid'!$M$2:$M$2328,"Research")+COUNTIFS('Relevant - IN NOW CRM unknown'!$T$2:$T$1227,$A132,'Relevant - IN NOW CRM unknown'!$G$2:$G$1227,"UK",'Relevant - IN NOW CRM unknown'!$M$2:$M$1227,"Research")+COUNTIFS('Relevant - Not CRM not valid'!$T$2:$T$416,$A132,'Relevant - Not CRM not valid'!$G$2:$G$416,"UK",'Relevant - Not CRM not valid'!$M$2:$M$416,"Research")+COUNTIFS('Relevant - In CRM not valid'!$T$2:$T$46,$A132,'Relevant - In CRM not valid'!$G$2:$G$46,"UK",'Relevant - In CRM not valid'!$M$2:$M$46,"Research")</f>
        <v>11</v>
      </c>
      <c r="G132" s="2">
        <f>COUNTIFS('Relevant - In CRM valid'!$T$2:$T$4699,$A132,'Relevant - In CRM valid'!$G$2:$G$4699,"UK",'Relevant - In CRM valid'!$M$2:$M$4699,"Research",'Relevant - In CRM valid'!$R$2:$R$4699,"Senior")+COUNTIFS('Relevant - In CRM unknown'!$T$2:$T$253,$A132,'Relevant - In CRM unknown'!$G$2:$G$253,"UK",'Relevant - In CRM unknown'!$M$2:$M$253,"Research",'Relevant - In CRM unknown'!$R$2:$R$253,"Senior")+COUNTIFS('Relevant - IN NOW CRM valid'!$T$2:$T$2328,$A132,'Relevant - IN NOW CRM valid'!$G$2:$G$2328,"UK",'Relevant - IN NOW CRM valid'!$M$2:$M$2328,"Research",'Relevant - IN NOW CRM valid'!$R$2:$R$2328,"Senior")+COUNTIFS('Relevant - IN NOW CRM unknown'!$T$2:$T$1227,$A132,'Relevant - IN NOW CRM unknown'!$G$2:$G$1227,"UK",'Relevant - IN NOW CRM unknown'!$M$2:$M$1227,"Research",'Relevant - IN NOW CRM unknown'!$R$2:$R$1227,"Senior")+COUNTIFS('Relevant - Not CRM not valid'!$T$2:$T$416,$A132,'Relevant - Not CRM not valid'!$G$2:$G$416,"UK",'Relevant - Not CRM not valid'!$M$2:$M$416,"Research",'Relevant - Not CRM not valid'!$R$2:$R$416,"Senior")+COUNTIFS('Relevant - In CRM not valid'!$T$2:$T$46,$A132,'Relevant - In CRM not valid'!$G$2:$G$46,"UK",'Relevant - In CRM not valid'!$M$2:$M$46,"Research",'Relevant - In CRM not valid'!$R$2:$R$46,"Senior")</f>
        <v>6</v>
      </c>
      <c r="H132" s="2">
        <f>COUNTIFS('Relevant - In CRM valid'!$T$2:$T$4699,$A132,'Relevant - In CRM valid'!$G$2:$G$4699,"UK",'Relevant - In CRM valid'!$M$2:$M$4699,"Research",'Relevant - In CRM valid'!$R$2:$R$4699,"Operational")+COUNTIFS('Relevant - In CRM unknown'!$T$2:$T$253,$A132,'Relevant - In CRM unknown'!$G$2:$G$253,"UK",'Relevant - In CRM unknown'!$M$2:$M$253,"Research",'Relevant - In CRM unknown'!$R$2:$R$253,"Operational")+COUNTIFS('Relevant - IN NOW CRM valid'!$T$2:$T$2328,$A132,'Relevant - IN NOW CRM valid'!$G$2:$G$2328,"UK",'Relevant - IN NOW CRM valid'!$M$2:$M$2328,"Research",'Relevant - IN NOW CRM valid'!$R$2:$R$2328,"Operational")+COUNTIFS('Relevant - IN NOW CRM unknown'!$T$2:$T$1227,$A132,'Relevant - IN NOW CRM unknown'!$G$2:$G$1227,"UK",'Relevant - IN NOW CRM unknown'!$M$2:$M$1227,"Research",'Relevant - IN NOW CRM unknown'!$R$2:$R$1227,"Operational")+COUNTIFS('Relevant - Not CRM not valid'!$T$2:$T$416,$A132,'Relevant - Not CRM not valid'!$G$2:$G$416,"UK",'Relevant - Not CRM not valid'!$M$2:$M$416,"Research",'Relevant - Not CRM not valid'!$R$2:$R$416,"Operational")+COUNTIFS('Relevant - In CRM not valid'!$T$2:$T$46,$A132,'Relevant - In CRM not valid'!$G$2:$G$46,"UK",'Relevant - In CRM not valid'!$M$2:$M$46,"Research",'Relevant - In CRM not valid'!$R$2:$R$46,"Operational")</f>
        <v>5</v>
      </c>
      <c r="I132" s="2">
        <f>COUNTIFS('Relevant - In CRM valid'!$T$2:$T$4699,$A132,'Relevant - In CRM valid'!$G$2:$G$4699,"UK",'Relevant - In CRM valid'!$M$2:$M$4699,"Research",'Relevant - In CRM valid'!$R$2:$R$4699,"Academic")+COUNTIFS('Relevant - In CRM unknown'!$T$2:$T$253,$A132,'Relevant - In CRM unknown'!$G$2:$G$253,"UK",'Relevant - In CRM unknown'!$M$2:$M$253,"Research",'Relevant - In CRM unknown'!$R$2:$R$253,"Academic")+COUNTIFS('Relevant - IN NOW CRM valid'!$T$2:$T$2328,$A132,'Relevant - IN NOW CRM valid'!$G$2:$G$2328,"UK",'Relevant - IN NOW CRM valid'!$M$2:$M$2328,"Research",'Relevant - IN NOW CRM valid'!$R$2:$R$2328,"Academic")+COUNTIFS('Relevant - IN NOW CRM unknown'!$T$2:$T$1227,$A132,'Relevant - IN NOW CRM unknown'!$G$2:$G$1227,"UK",'Relevant - IN NOW CRM unknown'!$M$2:$M$1227,"Research",'Relevant - IN NOW CRM unknown'!$R$2:$R$1227,"Academic")+COUNTIFS('Relevant - Not CRM not valid'!$T$2:$T$416,$A132,'Relevant - Not CRM not valid'!$G$2:$G$416,"UK",'Relevant - Not CRM not valid'!$M$2:$M$416,"Research",'Relevant - Not CRM not valid'!$R$2:$R$416,"Academic")+COUNTIFS('Relevant - In CRM not valid'!$T$2:$T$46,$A132,'Relevant - In CRM not valid'!$G$2:$G$46,"UK",'Relevant - In CRM not valid'!$M$2:$M$46,"Research",'Relevant - In CRM not valid'!$R$2:$R$46,"Academic")</f>
        <v>0</v>
      </c>
      <c r="J132" s="2">
        <f>COUNTIFS('Relevant - In CRM valid'!$T$2:$T$4699,$A132,'Relevant - In CRM valid'!$G$2:$G$4699,"UK",'Relevant - In CRM valid'!$M$2:$M$4699,"Finance")+COUNTIFS('Relevant - In CRM unknown'!$T$2:$T$253,$A132,'Relevant - In CRM unknown'!$G$2:$G$253,"UK",'Relevant - In CRM unknown'!$M$2:$M$253,"Finance")+COUNTIFS('Relevant - IN NOW CRM valid'!$T$2:$T$2328,$A132,'Relevant - IN NOW CRM valid'!$G$2:$G$2328,"UK",'Relevant - IN NOW CRM valid'!$M$2:$M$2328,"Finance")+COUNTIFS('Relevant - IN NOW CRM unknown'!$T$2:$T$1227,$A132,'Relevant - IN NOW CRM unknown'!$G$2:$G$1227,"UK",'Relevant - IN NOW CRM unknown'!$M$2:$M$1227,"Finance")+COUNTIFS('Relevant - Not CRM not valid'!$T$2:$T$416,$A132,'Relevant - Not CRM not valid'!$G$2:$G$416,"UK",'Relevant - Not CRM not valid'!$M$2:$M$416,"Finance")+COUNTIFS('Relevant - In CRM not valid'!$T$2:$T$46,$A132,'Relevant - In CRM not valid'!$G$2:$G$46,"UK",'Relevant - In CRM not valid'!$M$2:$M$46,"Finance")</f>
        <v>1</v>
      </c>
      <c r="K132" s="2">
        <f>COUNTIFS('Relevant - In CRM valid'!$T$2:$T$4699,$A132,'Relevant - In CRM valid'!$G$2:$G$4699,"UK",'Relevant - In CRM valid'!$M$2:$M$4699,"IT/Systems")+COUNTIFS('Relevant - In CRM unknown'!$T$2:$T$253,$A132,'Relevant - In CRM unknown'!$G$2:$G$253,"UK",'Relevant - In CRM unknown'!$M$2:$M$253,"IT/Systems")+COUNTIFS('Relevant - IN NOW CRM valid'!$T$2:$T$2328,$A132,'Relevant - IN NOW CRM valid'!$G$2:$G$2328,"UK",'Relevant - IN NOW CRM valid'!$M$2:$M$2328,"IT/Systems")+COUNTIFS('Relevant - IN NOW CRM unknown'!$T$2:$T$1227,$A132,'Relevant - IN NOW CRM unknown'!$G$2:$G$1227,"UK",'Relevant - IN NOW CRM unknown'!$M$2:$M$1227,"IT/Systems")+COUNTIFS('Relevant - Not CRM not valid'!$T$2:$T$416,$A132,'Relevant - Not CRM not valid'!$G$2:$G$416,"UK",'Relevant - Not CRM not valid'!$M$2:$M$416,"IT/Systems")+COUNTIFS('Relevant - In CRM not valid'!$T$2:$T$46,$A132,'Relevant - In CRM not valid'!$G$2:$G$46,"UK",'Relevant - In CRM not valid'!$M$2:$M$46,"IT/Systems")</f>
        <v>0</v>
      </c>
      <c r="L132" s="2">
        <f>COUNTIFS('Relevant - In CRM valid'!$T$2:$T$4699,$A132,'Relevant - In CRM valid'!$G$2:$G$4699,"UK",'Relevant - In CRM valid'!$M$2:$M$4699,"")+COUNTIFS('Relevant - In CRM unknown'!$T$2:$T$253,$A132,'Relevant - In CRM unknown'!$G$2:$G$253,"UK",'Relevant - In CRM unknown'!$M$2:$M$253,"")+COUNTIFS('Relevant - IN NOW CRM valid'!$T$2:$T$2328,$A132,'Relevant - IN NOW CRM valid'!$G$2:$G$2328,"UK",'Relevant - IN NOW CRM valid'!$M$2:$M$2328,"")+COUNTIFS('Relevant - IN NOW CRM unknown'!$T$2:$T$1227,$A132,'Relevant - IN NOW CRM unknown'!$G$2:$G$1227,"UK",'Relevant - IN NOW CRM unknown'!$M$2:$M$1227,"")+COUNTIFS('Relevant - Not CRM not valid'!$T$2:$T$416,$A132,'Relevant - Not CRM not valid'!$G$2:$G$416,"UK",'Relevant - Not CRM not valid'!$M$2:$M$416,"")+COUNTIFS('Relevant - In CRM not valid'!$T$2:$T$46,$A132,'Relevant - In CRM not valid'!$G$2:$G$46,"UK",'Relevant - In CRM not valid'!$M$2:$M$46,"")</f>
        <v>0</v>
      </c>
      <c r="M132" s="2">
        <f t="shared" si="4"/>
        <v>2</v>
      </c>
      <c r="N132" s="2">
        <f>COUNTIFS('Relevant - In CRM valid'!$T$2:$T$4699,$A132,'Relevant - In CRM valid'!$G$2:$G$4699,"UK",'Relevant - In CRM valid'!$Q$2:$Q$4699,"valid")+COUNTIFS('Relevant - In CRM unknown'!$T$2:$T$253,$A132,'Relevant - In CRM unknown'!$G$2:$G$253,"UK",'Relevant - In CRM unknown'!$Q$2:$Q$253,"valid")+COUNTIFS('Relevant - IN NOW CRM valid'!$T$2:$T$2328,$A132,'Relevant - IN NOW CRM valid'!$G$2:$G$2328,"UK",'Relevant - IN NOW CRM valid'!$Q$2:$Q$2328,"valid")+COUNTIFS('Relevant - IN NOW CRM unknown'!$T$2:$T$1227,$A132,'Relevant - IN NOW CRM unknown'!$G$2:$G$1227,"UK",'Relevant - IN NOW CRM unknown'!$Q$2:$Q$1227,"valid")+COUNTIFS('Relevant - Not CRM not valid'!$T$2:$T$416,$A132,'Relevant - Not CRM not valid'!$G$2:$G$416,"UK",'Relevant - Not CRM not valid'!$Q$2:$Q$416,"valid")+COUNTIFS('Relevant - In CRM not valid'!$T$2:$T$46,$A132,'Relevant - In CRM not valid'!$G$2:$G$46,"UK",'Relevant - In CRM not valid'!$Q$2:$Q$46,"valid")</f>
        <v>1</v>
      </c>
      <c r="O132" s="2" t="str">
        <f t="shared" si="5"/>
        <v>IT/Systems</v>
      </c>
    </row>
    <row r="133" spans="1:15" ht="15" customHeight="1">
      <c r="A133" s="2" t="s">
        <v>366</v>
      </c>
      <c r="B133" s="2" t="s">
        <v>367</v>
      </c>
      <c r="C133" s="2" t="s">
        <v>1570</v>
      </c>
      <c r="D133" s="2" t="str">
        <f>IFERROR(INDEX('UK Target Institutions'!$D$2:$D$727,MATCH($A133,'UK Target Institutions'!$A$2:$A$727,0)),"")</f>
        <v>No</v>
      </c>
      <c r="E133" s="2">
        <f>COUNTIFS('Relevant - In CRM valid'!$T$2:$T$4699,$A133,'Relevant - In CRM valid'!$G$2:$G$4699,"UK")+COUNTIFS('Relevant - In CRM unknown'!$T$2:$T$253,$A133,'Relevant - In CRM unknown'!$G$2:$G$253,"UK")+COUNTIFS('Relevant - IN NOW CRM valid'!$T$2:$T$2328,$A133,'Relevant - IN NOW CRM valid'!$G$2:$G$2328,"UK")+COUNTIFS('Relevant - IN NOW CRM unknown'!$T$2:$T$1227,$A133,'Relevant - IN NOW CRM unknown'!$G$2:$G$1227,"UK")+COUNTIFS('Relevant - Not CRM not valid'!$T$2:$T$416,$A133,'Relevant - Not CRM not valid'!$G$2:$G$416,"UK")+COUNTIFS('Relevant - In CRM not valid'!$T$2:$T$46,$A133,'Relevant - In CRM not valid'!$G$2:$G$46,"UK")</f>
        <v>11</v>
      </c>
      <c r="F133" s="2">
        <f>COUNTIFS('Relevant - In CRM valid'!$T$2:$T$4699,$A133,'Relevant - In CRM valid'!$G$2:$G$4699,"UK",'Relevant - In CRM valid'!$M$2:$M$4699,"Research")+COUNTIFS('Relevant - In CRM unknown'!$T$2:$T$253,$A133,'Relevant - In CRM unknown'!$G$2:$G$253,"UK",'Relevant - In CRM unknown'!$M$2:$M$253,"Research")+COUNTIFS('Relevant - IN NOW CRM valid'!$T$2:$T$2328,$A133,'Relevant - IN NOW CRM valid'!$G$2:$G$2328,"UK",'Relevant - IN NOW CRM valid'!$M$2:$M$2328,"Research")+COUNTIFS('Relevant - IN NOW CRM unknown'!$T$2:$T$1227,$A133,'Relevant - IN NOW CRM unknown'!$G$2:$G$1227,"UK",'Relevant - IN NOW CRM unknown'!$M$2:$M$1227,"Research")+COUNTIFS('Relevant - Not CRM not valid'!$T$2:$T$416,$A133,'Relevant - Not CRM not valid'!$G$2:$G$416,"UK",'Relevant - Not CRM not valid'!$M$2:$M$416,"Research")+COUNTIFS('Relevant - In CRM not valid'!$T$2:$T$46,$A133,'Relevant - In CRM not valid'!$G$2:$G$46,"UK",'Relevant - In CRM not valid'!$M$2:$M$46,"Research")</f>
        <v>1</v>
      </c>
      <c r="G133" s="2">
        <f>COUNTIFS('Relevant - In CRM valid'!$T$2:$T$4699,$A133,'Relevant - In CRM valid'!$G$2:$G$4699,"UK",'Relevant - In CRM valid'!$M$2:$M$4699,"Research",'Relevant - In CRM valid'!$R$2:$R$4699,"Senior")+COUNTIFS('Relevant - In CRM unknown'!$T$2:$T$253,$A133,'Relevant - In CRM unknown'!$G$2:$G$253,"UK",'Relevant - In CRM unknown'!$M$2:$M$253,"Research",'Relevant - In CRM unknown'!$R$2:$R$253,"Senior")+COUNTIFS('Relevant - IN NOW CRM valid'!$T$2:$T$2328,$A133,'Relevant - IN NOW CRM valid'!$G$2:$G$2328,"UK",'Relevant - IN NOW CRM valid'!$M$2:$M$2328,"Research",'Relevant - IN NOW CRM valid'!$R$2:$R$2328,"Senior")+COUNTIFS('Relevant - IN NOW CRM unknown'!$T$2:$T$1227,$A133,'Relevant - IN NOW CRM unknown'!$G$2:$G$1227,"UK",'Relevant - IN NOW CRM unknown'!$M$2:$M$1227,"Research",'Relevant - IN NOW CRM unknown'!$R$2:$R$1227,"Senior")+COUNTIFS('Relevant - Not CRM not valid'!$T$2:$T$416,$A133,'Relevant - Not CRM not valid'!$G$2:$G$416,"UK",'Relevant - Not CRM not valid'!$M$2:$M$416,"Research",'Relevant - Not CRM not valid'!$R$2:$R$416,"Senior")+COUNTIFS('Relevant - In CRM not valid'!$T$2:$T$46,$A133,'Relevant - In CRM not valid'!$G$2:$G$46,"UK",'Relevant - In CRM not valid'!$M$2:$M$46,"Research",'Relevant - In CRM not valid'!$R$2:$R$46,"Senior")</f>
        <v>1</v>
      </c>
      <c r="H133" s="2">
        <f>COUNTIFS('Relevant - In CRM valid'!$T$2:$T$4699,$A133,'Relevant - In CRM valid'!$G$2:$G$4699,"UK",'Relevant - In CRM valid'!$M$2:$M$4699,"Research",'Relevant - In CRM valid'!$R$2:$R$4699,"Operational")+COUNTIFS('Relevant - In CRM unknown'!$T$2:$T$253,$A133,'Relevant - In CRM unknown'!$G$2:$G$253,"UK",'Relevant - In CRM unknown'!$M$2:$M$253,"Research",'Relevant - In CRM unknown'!$R$2:$R$253,"Operational")+COUNTIFS('Relevant - IN NOW CRM valid'!$T$2:$T$2328,$A133,'Relevant - IN NOW CRM valid'!$G$2:$G$2328,"UK",'Relevant - IN NOW CRM valid'!$M$2:$M$2328,"Research",'Relevant - IN NOW CRM valid'!$R$2:$R$2328,"Operational")+COUNTIFS('Relevant - IN NOW CRM unknown'!$T$2:$T$1227,$A133,'Relevant - IN NOW CRM unknown'!$G$2:$G$1227,"UK",'Relevant - IN NOW CRM unknown'!$M$2:$M$1227,"Research",'Relevant - IN NOW CRM unknown'!$R$2:$R$1227,"Operational")+COUNTIFS('Relevant - Not CRM not valid'!$T$2:$T$416,$A133,'Relevant - Not CRM not valid'!$G$2:$G$416,"UK",'Relevant - Not CRM not valid'!$M$2:$M$416,"Research",'Relevant - Not CRM not valid'!$R$2:$R$416,"Operational")+COUNTIFS('Relevant - In CRM not valid'!$T$2:$T$46,$A133,'Relevant - In CRM not valid'!$G$2:$G$46,"UK",'Relevant - In CRM not valid'!$M$2:$M$46,"Research",'Relevant - In CRM not valid'!$R$2:$R$46,"Operational")</f>
        <v>0</v>
      </c>
      <c r="I133" s="2">
        <f>COUNTIFS('Relevant - In CRM valid'!$T$2:$T$4699,$A133,'Relevant - In CRM valid'!$G$2:$G$4699,"UK",'Relevant - In CRM valid'!$M$2:$M$4699,"Research",'Relevant - In CRM valid'!$R$2:$R$4699,"Academic")+COUNTIFS('Relevant - In CRM unknown'!$T$2:$T$253,$A133,'Relevant - In CRM unknown'!$G$2:$G$253,"UK",'Relevant - In CRM unknown'!$M$2:$M$253,"Research",'Relevant - In CRM unknown'!$R$2:$R$253,"Academic")+COUNTIFS('Relevant - IN NOW CRM valid'!$T$2:$T$2328,$A133,'Relevant - IN NOW CRM valid'!$G$2:$G$2328,"UK",'Relevant - IN NOW CRM valid'!$M$2:$M$2328,"Research",'Relevant - IN NOW CRM valid'!$R$2:$R$2328,"Academic")+COUNTIFS('Relevant - IN NOW CRM unknown'!$T$2:$T$1227,$A133,'Relevant - IN NOW CRM unknown'!$G$2:$G$1227,"UK",'Relevant - IN NOW CRM unknown'!$M$2:$M$1227,"Research",'Relevant - IN NOW CRM unknown'!$R$2:$R$1227,"Academic")+COUNTIFS('Relevant - Not CRM not valid'!$T$2:$T$416,$A133,'Relevant - Not CRM not valid'!$G$2:$G$416,"UK",'Relevant - Not CRM not valid'!$M$2:$M$416,"Research",'Relevant - Not CRM not valid'!$R$2:$R$416,"Academic")+COUNTIFS('Relevant - In CRM not valid'!$T$2:$T$46,$A133,'Relevant - In CRM not valid'!$G$2:$G$46,"UK",'Relevant - In CRM not valid'!$M$2:$M$46,"Research",'Relevant - In CRM not valid'!$R$2:$R$46,"Academic")</f>
        <v>0</v>
      </c>
      <c r="J133" s="2">
        <f>COUNTIFS('Relevant - In CRM valid'!$T$2:$T$4699,$A133,'Relevant - In CRM valid'!$G$2:$G$4699,"UK",'Relevant - In CRM valid'!$M$2:$M$4699,"Finance")+COUNTIFS('Relevant - In CRM unknown'!$T$2:$T$253,$A133,'Relevant - In CRM unknown'!$G$2:$G$253,"UK",'Relevant - In CRM unknown'!$M$2:$M$253,"Finance")+COUNTIFS('Relevant - IN NOW CRM valid'!$T$2:$T$2328,$A133,'Relevant - IN NOW CRM valid'!$G$2:$G$2328,"UK",'Relevant - IN NOW CRM valid'!$M$2:$M$2328,"Finance")+COUNTIFS('Relevant - IN NOW CRM unknown'!$T$2:$T$1227,$A133,'Relevant - IN NOW CRM unknown'!$G$2:$G$1227,"UK",'Relevant - IN NOW CRM unknown'!$M$2:$M$1227,"Finance")+COUNTIFS('Relevant - Not CRM not valid'!$T$2:$T$416,$A133,'Relevant - Not CRM not valid'!$G$2:$G$416,"UK",'Relevant - Not CRM not valid'!$M$2:$M$416,"Finance")+COUNTIFS('Relevant - In CRM not valid'!$T$2:$T$46,$A133,'Relevant - In CRM not valid'!$G$2:$G$46,"UK",'Relevant - In CRM not valid'!$M$2:$M$46,"Finance")</f>
        <v>2</v>
      </c>
      <c r="K133" s="2">
        <f>COUNTIFS('Relevant - In CRM valid'!$T$2:$T$4699,$A133,'Relevant - In CRM valid'!$G$2:$G$4699,"UK",'Relevant - In CRM valid'!$M$2:$M$4699,"IT/Systems")+COUNTIFS('Relevant - In CRM unknown'!$T$2:$T$253,$A133,'Relevant - In CRM unknown'!$G$2:$G$253,"UK",'Relevant - In CRM unknown'!$M$2:$M$253,"IT/Systems")+COUNTIFS('Relevant - IN NOW CRM valid'!$T$2:$T$2328,$A133,'Relevant - IN NOW CRM valid'!$G$2:$G$2328,"UK",'Relevant - IN NOW CRM valid'!$M$2:$M$2328,"IT/Systems")+COUNTIFS('Relevant - IN NOW CRM unknown'!$T$2:$T$1227,$A133,'Relevant - IN NOW CRM unknown'!$G$2:$G$1227,"UK",'Relevant - IN NOW CRM unknown'!$M$2:$M$1227,"IT/Systems")+COUNTIFS('Relevant - Not CRM not valid'!$T$2:$T$416,$A133,'Relevant - Not CRM not valid'!$G$2:$G$416,"UK",'Relevant - Not CRM not valid'!$M$2:$M$416,"IT/Systems")+COUNTIFS('Relevant - In CRM not valid'!$T$2:$T$46,$A133,'Relevant - In CRM not valid'!$G$2:$G$46,"UK",'Relevant - In CRM not valid'!$M$2:$M$46,"IT/Systems")</f>
        <v>2</v>
      </c>
      <c r="L133" s="2">
        <f>COUNTIFS('Relevant - In CRM valid'!$T$2:$T$4699,$A133,'Relevant - In CRM valid'!$G$2:$G$4699,"UK",'Relevant - In CRM valid'!$M$2:$M$4699,"")+COUNTIFS('Relevant - In CRM unknown'!$T$2:$T$253,$A133,'Relevant - In CRM unknown'!$G$2:$G$253,"UK",'Relevant - In CRM unknown'!$M$2:$M$253,"")+COUNTIFS('Relevant - IN NOW CRM valid'!$T$2:$T$2328,$A133,'Relevant - IN NOW CRM valid'!$G$2:$G$2328,"UK",'Relevant - IN NOW CRM valid'!$M$2:$M$2328,"")+COUNTIFS('Relevant - IN NOW CRM unknown'!$T$2:$T$1227,$A133,'Relevant - IN NOW CRM unknown'!$G$2:$G$1227,"UK",'Relevant - IN NOW CRM unknown'!$M$2:$M$1227,"")+COUNTIFS('Relevant - Not CRM not valid'!$T$2:$T$416,$A133,'Relevant - Not CRM not valid'!$G$2:$G$416,"UK",'Relevant - Not CRM not valid'!$M$2:$M$416,"")+COUNTIFS('Relevant - In CRM not valid'!$T$2:$T$46,$A133,'Relevant - In CRM not valid'!$G$2:$G$46,"UK",'Relevant - In CRM not valid'!$M$2:$M$46,"")</f>
        <v>3</v>
      </c>
      <c r="M133" s="2">
        <f t="shared" si="4"/>
        <v>3</v>
      </c>
      <c r="N133" s="2">
        <f>COUNTIFS('Relevant - In CRM valid'!$T$2:$T$4699,$A133,'Relevant - In CRM valid'!$G$2:$G$4699,"UK",'Relevant - In CRM valid'!$Q$2:$Q$4699,"valid")+COUNTIFS('Relevant - In CRM unknown'!$T$2:$T$253,$A133,'Relevant - In CRM unknown'!$G$2:$G$253,"UK",'Relevant - In CRM unknown'!$Q$2:$Q$253,"valid")+COUNTIFS('Relevant - IN NOW CRM valid'!$T$2:$T$2328,$A133,'Relevant - IN NOW CRM valid'!$G$2:$G$2328,"UK",'Relevant - IN NOW CRM valid'!$Q$2:$Q$2328,"valid")+COUNTIFS('Relevant - IN NOW CRM unknown'!$T$2:$T$1227,$A133,'Relevant - IN NOW CRM unknown'!$G$2:$G$1227,"UK",'Relevant - IN NOW CRM unknown'!$Q$2:$Q$1227,"valid")+COUNTIFS('Relevant - Not CRM not valid'!$T$2:$T$416,$A133,'Relevant - Not CRM not valid'!$G$2:$G$416,"UK",'Relevant - Not CRM not valid'!$Q$2:$Q$416,"valid")+COUNTIFS('Relevant - In CRM not valid'!$T$2:$T$46,$A133,'Relevant - In CRM not valid'!$G$2:$G$46,"UK",'Relevant - In CRM not valid'!$Q$2:$Q$46,"valid")</f>
        <v>0</v>
      </c>
      <c r="O133" s="2" t="str">
        <f t="shared" si="5"/>
        <v/>
      </c>
    </row>
    <row r="134" spans="1:15" ht="15" customHeight="1">
      <c r="A134" s="2" t="s">
        <v>369</v>
      </c>
      <c r="B134" s="2" t="s">
        <v>370</v>
      </c>
      <c r="C134" s="2" t="s">
        <v>95</v>
      </c>
      <c r="D134" s="2" t="str">
        <f>IFERROR(INDEX('UK Target Institutions'!$D$2:$D$727,MATCH($A134,'UK Target Institutions'!$A$2:$A$727,0)),"")</f>
        <v>Yes</v>
      </c>
      <c r="E134" s="2">
        <f>COUNTIFS('Relevant - In CRM valid'!$T$2:$T$4699,$A134,'Relevant - In CRM valid'!$G$2:$G$4699,"UK")+COUNTIFS('Relevant - In CRM unknown'!$T$2:$T$253,$A134,'Relevant - In CRM unknown'!$G$2:$G$253,"UK")+COUNTIFS('Relevant - IN NOW CRM valid'!$T$2:$T$2328,$A134,'Relevant - IN NOW CRM valid'!$G$2:$G$2328,"UK")+COUNTIFS('Relevant - IN NOW CRM unknown'!$T$2:$T$1227,$A134,'Relevant - IN NOW CRM unknown'!$G$2:$G$1227,"UK")+COUNTIFS('Relevant - Not CRM not valid'!$T$2:$T$416,$A134,'Relevant - Not CRM not valid'!$G$2:$G$416,"UK")+COUNTIFS('Relevant - In CRM not valid'!$T$2:$T$46,$A134,'Relevant - In CRM not valid'!$G$2:$G$46,"UK")</f>
        <v>11</v>
      </c>
      <c r="F134" s="2">
        <f>COUNTIFS('Relevant - In CRM valid'!$T$2:$T$4699,$A134,'Relevant - In CRM valid'!$G$2:$G$4699,"UK",'Relevant - In CRM valid'!$M$2:$M$4699,"Research")+COUNTIFS('Relevant - In CRM unknown'!$T$2:$T$253,$A134,'Relevant - In CRM unknown'!$G$2:$G$253,"UK",'Relevant - In CRM unknown'!$M$2:$M$253,"Research")+COUNTIFS('Relevant - IN NOW CRM valid'!$T$2:$T$2328,$A134,'Relevant - IN NOW CRM valid'!$G$2:$G$2328,"UK",'Relevant - IN NOW CRM valid'!$M$2:$M$2328,"Research")+COUNTIFS('Relevant - IN NOW CRM unknown'!$T$2:$T$1227,$A134,'Relevant - IN NOW CRM unknown'!$G$2:$G$1227,"UK",'Relevant - IN NOW CRM unknown'!$M$2:$M$1227,"Research")+COUNTIFS('Relevant - Not CRM not valid'!$T$2:$T$416,$A134,'Relevant - Not CRM not valid'!$G$2:$G$416,"UK",'Relevant - Not CRM not valid'!$M$2:$M$416,"Research")+COUNTIFS('Relevant - In CRM not valid'!$T$2:$T$46,$A134,'Relevant - In CRM not valid'!$G$2:$G$46,"UK",'Relevant - In CRM not valid'!$M$2:$M$46,"Research")</f>
        <v>6</v>
      </c>
      <c r="G134" s="2">
        <f>COUNTIFS('Relevant - In CRM valid'!$T$2:$T$4699,$A134,'Relevant - In CRM valid'!$G$2:$G$4699,"UK",'Relevant - In CRM valid'!$M$2:$M$4699,"Research",'Relevant - In CRM valid'!$R$2:$R$4699,"Senior")+COUNTIFS('Relevant - In CRM unknown'!$T$2:$T$253,$A134,'Relevant - In CRM unknown'!$G$2:$G$253,"UK",'Relevant - In CRM unknown'!$M$2:$M$253,"Research",'Relevant - In CRM unknown'!$R$2:$R$253,"Senior")+COUNTIFS('Relevant - IN NOW CRM valid'!$T$2:$T$2328,$A134,'Relevant - IN NOW CRM valid'!$G$2:$G$2328,"UK",'Relevant - IN NOW CRM valid'!$M$2:$M$2328,"Research",'Relevant - IN NOW CRM valid'!$R$2:$R$2328,"Senior")+COUNTIFS('Relevant - IN NOW CRM unknown'!$T$2:$T$1227,$A134,'Relevant - IN NOW CRM unknown'!$G$2:$G$1227,"UK",'Relevant - IN NOW CRM unknown'!$M$2:$M$1227,"Research",'Relevant - IN NOW CRM unknown'!$R$2:$R$1227,"Senior")+COUNTIFS('Relevant - Not CRM not valid'!$T$2:$T$416,$A134,'Relevant - Not CRM not valid'!$G$2:$G$416,"UK",'Relevant - Not CRM not valid'!$M$2:$M$416,"Research",'Relevant - Not CRM not valid'!$R$2:$R$416,"Senior")+COUNTIFS('Relevant - In CRM not valid'!$T$2:$T$46,$A134,'Relevant - In CRM not valid'!$G$2:$G$46,"UK",'Relevant - In CRM not valid'!$M$2:$M$46,"Research",'Relevant - In CRM not valid'!$R$2:$R$46,"Senior")</f>
        <v>2</v>
      </c>
      <c r="H134" s="2">
        <f>COUNTIFS('Relevant - In CRM valid'!$T$2:$T$4699,$A134,'Relevant - In CRM valid'!$G$2:$G$4699,"UK",'Relevant - In CRM valid'!$M$2:$M$4699,"Research",'Relevant - In CRM valid'!$R$2:$R$4699,"Operational")+COUNTIFS('Relevant - In CRM unknown'!$T$2:$T$253,$A134,'Relevant - In CRM unknown'!$G$2:$G$253,"UK",'Relevant - In CRM unknown'!$M$2:$M$253,"Research",'Relevant - In CRM unknown'!$R$2:$R$253,"Operational")+COUNTIFS('Relevant - IN NOW CRM valid'!$T$2:$T$2328,$A134,'Relevant - IN NOW CRM valid'!$G$2:$G$2328,"UK",'Relevant - IN NOW CRM valid'!$M$2:$M$2328,"Research",'Relevant - IN NOW CRM valid'!$R$2:$R$2328,"Operational")+COUNTIFS('Relevant - IN NOW CRM unknown'!$T$2:$T$1227,$A134,'Relevant - IN NOW CRM unknown'!$G$2:$G$1227,"UK",'Relevant - IN NOW CRM unknown'!$M$2:$M$1227,"Research",'Relevant - IN NOW CRM unknown'!$R$2:$R$1227,"Operational")+COUNTIFS('Relevant - Not CRM not valid'!$T$2:$T$416,$A134,'Relevant - Not CRM not valid'!$G$2:$G$416,"UK",'Relevant - Not CRM not valid'!$M$2:$M$416,"Research",'Relevant - Not CRM not valid'!$R$2:$R$416,"Operational")+COUNTIFS('Relevant - In CRM not valid'!$T$2:$T$46,$A134,'Relevant - In CRM not valid'!$G$2:$G$46,"UK",'Relevant - In CRM not valid'!$M$2:$M$46,"Research",'Relevant - In CRM not valid'!$R$2:$R$46,"Operational")</f>
        <v>4</v>
      </c>
      <c r="I134" s="2">
        <f>COUNTIFS('Relevant - In CRM valid'!$T$2:$T$4699,$A134,'Relevant - In CRM valid'!$G$2:$G$4699,"UK",'Relevant - In CRM valid'!$M$2:$M$4699,"Research",'Relevant - In CRM valid'!$R$2:$R$4699,"Academic")+COUNTIFS('Relevant - In CRM unknown'!$T$2:$T$253,$A134,'Relevant - In CRM unknown'!$G$2:$G$253,"UK",'Relevant - In CRM unknown'!$M$2:$M$253,"Research",'Relevant - In CRM unknown'!$R$2:$R$253,"Academic")+COUNTIFS('Relevant - IN NOW CRM valid'!$T$2:$T$2328,$A134,'Relevant - IN NOW CRM valid'!$G$2:$G$2328,"UK",'Relevant - IN NOW CRM valid'!$M$2:$M$2328,"Research",'Relevant - IN NOW CRM valid'!$R$2:$R$2328,"Academic")+COUNTIFS('Relevant - IN NOW CRM unknown'!$T$2:$T$1227,$A134,'Relevant - IN NOW CRM unknown'!$G$2:$G$1227,"UK",'Relevant - IN NOW CRM unknown'!$M$2:$M$1227,"Research",'Relevant - IN NOW CRM unknown'!$R$2:$R$1227,"Academic")+COUNTIFS('Relevant - Not CRM not valid'!$T$2:$T$416,$A134,'Relevant - Not CRM not valid'!$G$2:$G$416,"UK",'Relevant - Not CRM not valid'!$M$2:$M$416,"Research",'Relevant - Not CRM not valid'!$R$2:$R$416,"Academic")+COUNTIFS('Relevant - In CRM not valid'!$T$2:$T$46,$A134,'Relevant - In CRM not valid'!$G$2:$G$46,"UK",'Relevant - In CRM not valid'!$M$2:$M$46,"Research",'Relevant - In CRM not valid'!$R$2:$R$46,"Academic")</f>
        <v>0</v>
      </c>
      <c r="J134" s="2">
        <f>COUNTIFS('Relevant - In CRM valid'!$T$2:$T$4699,$A134,'Relevant - In CRM valid'!$G$2:$G$4699,"UK",'Relevant - In CRM valid'!$M$2:$M$4699,"Finance")+COUNTIFS('Relevant - In CRM unknown'!$T$2:$T$253,$A134,'Relevant - In CRM unknown'!$G$2:$G$253,"UK",'Relevant - In CRM unknown'!$M$2:$M$253,"Finance")+COUNTIFS('Relevant - IN NOW CRM valid'!$T$2:$T$2328,$A134,'Relevant - IN NOW CRM valid'!$G$2:$G$2328,"UK",'Relevant - IN NOW CRM valid'!$M$2:$M$2328,"Finance")+COUNTIFS('Relevant - IN NOW CRM unknown'!$T$2:$T$1227,$A134,'Relevant - IN NOW CRM unknown'!$G$2:$G$1227,"UK",'Relevant - IN NOW CRM unknown'!$M$2:$M$1227,"Finance")+COUNTIFS('Relevant - Not CRM not valid'!$T$2:$T$416,$A134,'Relevant - Not CRM not valid'!$G$2:$G$416,"UK",'Relevant - Not CRM not valid'!$M$2:$M$416,"Finance")+COUNTIFS('Relevant - In CRM not valid'!$T$2:$T$46,$A134,'Relevant - In CRM not valid'!$G$2:$G$46,"UK",'Relevant - In CRM not valid'!$M$2:$M$46,"Finance")</f>
        <v>4</v>
      </c>
      <c r="K134" s="2">
        <f>COUNTIFS('Relevant - In CRM valid'!$T$2:$T$4699,$A134,'Relevant - In CRM valid'!$G$2:$G$4699,"UK",'Relevant - In CRM valid'!$M$2:$M$4699,"IT/Systems")+COUNTIFS('Relevant - In CRM unknown'!$T$2:$T$253,$A134,'Relevant - In CRM unknown'!$G$2:$G$253,"UK",'Relevant - In CRM unknown'!$M$2:$M$253,"IT/Systems")+COUNTIFS('Relevant - IN NOW CRM valid'!$T$2:$T$2328,$A134,'Relevant - IN NOW CRM valid'!$G$2:$G$2328,"UK",'Relevant - IN NOW CRM valid'!$M$2:$M$2328,"IT/Systems")+COUNTIFS('Relevant - IN NOW CRM unknown'!$T$2:$T$1227,$A134,'Relevant - IN NOW CRM unknown'!$G$2:$G$1227,"UK",'Relevant - IN NOW CRM unknown'!$M$2:$M$1227,"IT/Systems")+COUNTIFS('Relevant - Not CRM not valid'!$T$2:$T$416,$A134,'Relevant - Not CRM not valid'!$G$2:$G$416,"UK",'Relevant - Not CRM not valid'!$M$2:$M$416,"IT/Systems")+COUNTIFS('Relevant - In CRM not valid'!$T$2:$T$46,$A134,'Relevant - In CRM not valid'!$G$2:$G$46,"UK",'Relevant - In CRM not valid'!$M$2:$M$46,"IT/Systems")</f>
        <v>1</v>
      </c>
      <c r="L134" s="2">
        <f>COUNTIFS('Relevant - In CRM valid'!$T$2:$T$4699,$A134,'Relevant - In CRM valid'!$G$2:$G$4699,"UK",'Relevant - In CRM valid'!$M$2:$M$4699,"")+COUNTIFS('Relevant - In CRM unknown'!$T$2:$T$253,$A134,'Relevant - In CRM unknown'!$G$2:$G$253,"UK",'Relevant - In CRM unknown'!$M$2:$M$253,"")+COUNTIFS('Relevant - IN NOW CRM valid'!$T$2:$T$2328,$A134,'Relevant - IN NOW CRM valid'!$G$2:$G$2328,"UK",'Relevant - IN NOW CRM valid'!$M$2:$M$2328,"")+COUNTIFS('Relevant - IN NOW CRM unknown'!$T$2:$T$1227,$A134,'Relevant - IN NOW CRM unknown'!$G$2:$G$1227,"UK",'Relevant - IN NOW CRM unknown'!$M$2:$M$1227,"")+COUNTIFS('Relevant - Not CRM not valid'!$T$2:$T$416,$A134,'Relevant - Not CRM not valid'!$G$2:$G$416,"UK",'Relevant - Not CRM not valid'!$M$2:$M$416,"")+COUNTIFS('Relevant - In CRM not valid'!$T$2:$T$46,$A134,'Relevant - In CRM not valid'!$G$2:$G$46,"UK",'Relevant - In CRM not valid'!$M$2:$M$46,"")</f>
        <v>0</v>
      </c>
      <c r="M134" s="2">
        <f t="shared" si="4"/>
        <v>3</v>
      </c>
      <c r="N134" s="2">
        <f>COUNTIFS('Relevant - In CRM valid'!$T$2:$T$4699,$A134,'Relevant - In CRM valid'!$G$2:$G$4699,"UK",'Relevant - In CRM valid'!$Q$2:$Q$4699,"valid")+COUNTIFS('Relevant - In CRM unknown'!$T$2:$T$253,$A134,'Relevant - In CRM unknown'!$G$2:$G$253,"UK",'Relevant - In CRM unknown'!$Q$2:$Q$253,"valid")+COUNTIFS('Relevant - IN NOW CRM valid'!$T$2:$T$2328,$A134,'Relevant - IN NOW CRM valid'!$G$2:$G$2328,"UK",'Relevant - IN NOW CRM valid'!$Q$2:$Q$2328,"valid")+COUNTIFS('Relevant - IN NOW CRM unknown'!$T$2:$T$1227,$A134,'Relevant - IN NOW CRM unknown'!$G$2:$G$1227,"UK",'Relevant - IN NOW CRM unknown'!$Q$2:$Q$1227,"valid")+COUNTIFS('Relevant - Not CRM not valid'!$T$2:$T$416,$A134,'Relevant - Not CRM not valid'!$G$2:$G$416,"UK",'Relevant - Not CRM not valid'!$Q$2:$Q$416,"valid")+COUNTIFS('Relevant - In CRM not valid'!$T$2:$T$46,$A134,'Relevant - In CRM not valid'!$G$2:$G$46,"UK",'Relevant - In CRM not valid'!$Q$2:$Q$46,"valid")</f>
        <v>10</v>
      </c>
      <c r="O134" s="2" t="str">
        <f t="shared" si="5"/>
        <v/>
      </c>
    </row>
    <row r="135" spans="1:15" ht="15" customHeight="1">
      <c r="A135" s="2" t="s">
        <v>371</v>
      </c>
      <c r="B135" s="2" t="s">
        <v>372</v>
      </c>
      <c r="C135" s="2" t="s">
        <v>95</v>
      </c>
      <c r="D135" s="2" t="str">
        <f>IFERROR(INDEX('UK Target Institutions'!$D$2:$D$727,MATCH($A135,'UK Target Institutions'!$A$2:$A$727,0)),"")</f>
        <v>Yes</v>
      </c>
      <c r="E135" s="2">
        <f>COUNTIFS('Relevant - In CRM valid'!$T$2:$T$4699,$A135,'Relevant - In CRM valid'!$G$2:$G$4699,"UK")+COUNTIFS('Relevant - In CRM unknown'!$T$2:$T$253,$A135,'Relevant - In CRM unknown'!$G$2:$G$253,"UK")+COUNTIFS('Relevant - IN NOW CRM valid'!$T$2:$T$2328,$A135,'Relevant - IN NOW CRM valid'!$G$2:$G$2328,"UK")+COUNTIFS('Relevant - IN NOW CRM unknown'!$T$2:$T$1227,$A135,'Relevant - IN NOW CRM unknown'!$G$2:$G$1227,"UK")+COUNTIFS('Relevant - Not CRM not valid'!$T$2:$T$416,$A135,'Relevant - Not CRM not valid'!$G$2:$G$416,"UK")+COUNTIFS('Relevant - In CRM not valid'!$T$2:$T$46,$A135,'Relevant - In CRM not valid'!$G$2:$G$46,"UK")</f>
        <v>10</v>
      </c>
      <c r="F135" s="2">
        <f>COUNTIFS('Relevant - In CRM valid'!$T$2:$T$4699,$A135,'Relevant - In CRM valid'!$G$2:$G$4699,"UK",'Relevant - In CRM valid'!$M$2:$M$4699,"Research")+COUNTIFS('Relevant - In CRM unknown'!$T$2:$T$253,$A135,'Relevant - In CRM unknown'!$G$2:$G$253,"UK",'Relevant - In CRM unknown'!$M$2:$M$253,"Research")+COUNTIFS('Relevant - IN NOW CRM valid'!$T$2:$T$2328,$A135,'Relevant - IN NOW CRM valid'!$G$2:$G$2328,"UK",'Relevant - IN NOW CRM valid'!$M$2:$M$2328,"Research")+COUNTIFS('Relevant - IN NOW CRM unknown'!$T$2:$T$1227,$A135,'Relevant - IN NOW CRM unknown'!$G$2:$G$1227,"UK",'Relevant - IN NOW CRM unknown'!$M$2:$M$1227,"Research")+COUNTIFS('Relevant - Not CRM not valid'!$T$2:$T$416,$A135,'Relevant - Not CRM not valid'!$G$2:$G$416,"UK",'Relevant - Not CRM not valid'!$M$2:$M$416,"Research")+COUNTIFS('Relevant - In CRM not valid'!$T$2:$T$46,$A135,'Relevant - In CRM not valid'!$G$2:$G$46,"UK",'Relevant - In CRM not valid'!$M$2:$M$46,"Research")</f>
        <v>6</v>
      </c>
      <c r="G135" s="2">
        <f>COUNTIFS('Relevant - In CRM valid'!$T$2:$T$4699,$A135,'Relevant - In CRM valid'!$G$2:$G$4699,"UK",'Relevant - In CRM valid'!$M$2:$M$4699,"Research",'Relevant - In CRM valid'!$R$2:$R$4699,"Senior")+COUNTIFS('Relevant - In CRM unknown'!$T$2:$T$253,$A135,'Relevant - In CRM unknown'!$G$2:$G$253,"UK",'Relevant - In CRM unknown'!$M$2:$M$253,"Research",'Relevant - In CRM unknown'!$R$2:$R$253,"Senior")+COUNTIFS('Relevant - IN NOW CRM valid'!$T$2:$T$2328,$A135,'Relevant - IN NOW CRM valid'!$G$2:$G$2328,"UK",'Relevant - IN NOW CRM valid'!$M$2:$M$2328,"Research",'Relevant - IN NOW CRM valid'!$R$2:$R$2328,"Senior")+COUNTIFS('Relevant - IN NOW CRM unknown'!$T$2:$T$1227,$A135,'Relevant - IN NOW CRM unknown'!$G$2:$G$1227,"UK",'Relevant - IN NOW CRM unknown'!$M$2:$M$1227,"Research",'Relevant - IN NOW CRM unknown'!$R$2:$R$1227,"Senior")+COUNTIFS('Relevant - Not CRM not valid'!$T$2:$T$416,$A135,'Relevant - Not CRM not valid'!$G$2:$G$416,"UK",'Relevant - Not CRM not valid'!$M$2:$M$416,"Research",'Relevant - Not CRM not valid'!$R$2:$R$416,"Senior")+COUNTIFS('Relevant - In CRM not valid'!$T$2:$T$46,$A135,'Relevant - In CRM not valid'!$G$2:$G$46,"UK",'Relevant - In CRM not valid'!$M$2:$M$46,"Research",'Relevant - In CRM not valid'!$R$2:$R$46,"Senior")</f>
        <v>3</v>
      </c>
      <c r="H135" s="2">
        <f>COUNTIFS('Relevant - In CRM valid'!$T$2:$T$4699,$A135,'Relevant - In CRM valid'!$G$2:$G$4699,"UK",'Relevant - In CRM valid'!$M$2:$M$4699,"Research",'Relevant - In CRM valid'!$R$2:$R$4699,"Operational")+COUNTIFS('Relevant - In CRM unknown'!$T$2:$T$253,$A135,'Relevant - In CRM unknown'!$G$2:$G$253,"UK",'Relevant - In CRM unknown'!$M$2:$M$253,"Research",'Relevant - In CRM unknown'!$R$2:$R$253,"Operational")+COUNTIFS('Relevant - IN NOW CRM valid'!$T$2:$T$2328,$A135,'Relevant - IN NOW CRM valid'!$G$2:$G$2328,"UK",'Relevant - IN NOW CRM valid'!$M$2:$M$2328,"Research",'Relevant - IN NOW CRM valid'!$R$2:$R$2328,"Operational")+COUNTIFS('Relevant - IN NOW CRM unknown'!$T$2:$T$1227,$A135,'Relevant - IN NOW CRM unknown'!$G$2:$G$1227,"UK",'Relevant - IN NOW CRM unknown'!$M$2:$M$1227,"Research",'Relevant - IN NOW CRM unknown'!$R$2:$R$1227,"Operational")+COUNTIFS('Relevant - Not CRM not valid'!$T$2:$T$416,$A135,'Relevant - Not CRM not valid'!$G$2:$G$416,"UK",'Relevant - Not CRM not valid'!$M$2:$M$416,"Research",'Relevant - Not CRM not valid'!$R$2:$R$416,"Operational")+COUNTIFS('Relevant - In CRM not valid'!$T$2:$T$46,$A135,'Relevant - In CRM not valid'!$G$2:$G$46,"UK",'Relevant - In CRM not valid'!$M$2:$M$46,"Research",'Relevant - In CRM not valid'!$R$2:$R$46,"Operational")</f>
        <v>3</v>
      </c>
      <c r="I135" s="2">
        <f>COUNTIFS('Relevant - In CRM valid'!$T$2:$T$4699,$A135,'Relevant - In CRM valid'!$G$2:$G$4699,"UK",'Relevant - In CRM valid'!$M$2:$M$4699,"Research",'Relevant - In CRM valid'!$R$2:$R$4699,"Academic")+COUNTIFS('Relevant - In CRM unknown'!$T$2:$T$253,$A135,'Relevant - In CRM unknown'!$G$2:$G$253,"UK",'Relevant - In CRM unknown'!$M$2:$M$253,"Research",'Relevant - In CRM unknown'!$R$2:$R$253,"Academic")+COUNTIFS('Relevant - IN NOW CRM valid'!$T$2:$T$2328,$A135,'Relevant - IN NOW CRM valid'!$G$2:$G$2328,"UK",'Relevant - IN NOW CRM valid'!$M$2:$M$2328,"Research",'Relevant - IN NOW CRM valid'!$R$2:$R$2328,"Academic")+COUNTIFS('Relevant - IN NOW CRM unknown'!$T$2:$T$1227,$A135,'Relevant - IN NOW CRM unknown'!$G$2:$G$1227,"UK",'Relevant - IN NOW CRM unknown'!$M$2:$M$1227,"Research",'Relevant - IN NOW CRM unknown'!$R$2:$R$1227,"Academic")+COUNTIFS('Relevant - Not CRM not valid'!$T$2:$T$416,$A135,'Relevant - Not CRM not valid'!$G$2:$G$416,"UK",'Relevant - Not CRM not valid'!$M$2:$M$416,"Research",'Relevant - Not CRM not valid'!$R$2:$R$416,"Academic")+COUNTIFS('Relevant - In CRM not valid'!$T$2:$T$46,$A135,'Relevant - In CRM not valid'!$G$2:$G$46,"UK",'Relevant - In CRM not valid'!$M$2:$M$46,"Research",'Relevant - In CRM not valid'!$R$2:$R$46,"Academic")</f>
        <v>0</v>
      </c>
      <c r="J135" s="2">
        <f>COUNTIFS('Relevant - In CRM valid'!$T$2:$T$4699,$A135,'Relevant - In CRM valid'!$G$2:$G$4699,"UK",'Relevant - In CRM valid'!$M$2:$M$4699,"Finance")+COUNTIFS('Relevant - In CRM unknown'!$T$2:$T$253,$A135,'Relevant - In CRM unknown'!$G$2:$G$253,"UK",'Relevant - In CRM unknown'!$M$2:$M$253,"Finance")+COUNTIFS('Relevant - IN NOW CRM valid'!$T$2:$T$2328,$A135,'Relevant - IN NOW CRM valid'!$G$2:$G$2328,"UK",'Relevant - IN NOW CRM valid'!$M$2:$M$2328,"Finance")+COUNTIFS('Relevant - IN NOW CRM unknown'!$T$2:$T$1227,$A135,'Relevant - IN NOW CRM unknown'!$G$2:$G$1227,"UK",'Relevant - IN NOW CRM unknown'!$M$2:$M$1227,"Finance")+COUNTIFS('Relevant - Not CRM not valid'!$T$2:$T$416,$A135,'Relevant - Not CRM not valid'!$G$2:$G$416,"UK",'Relevant - Not CRM not valid'!$M$2:$M$416,"Finance")+COUNTIFS('Relevant - In CRM not valid'!$T$2:$T$46,$A135,'Relevant - In CRM not valid'!$G$2:$G$46,"UK",'Relevant - In CRM not valid'!$M$2:$M$46,"Finance")</f>
        <v>1</v>
      </c>
      <c r="K135" s="2">
        <f>COUNTIFS('Relevant - In CRM valid'!$T$2:$T$4699,$A135,'Relevant - In CRM valid'!$G$2:$G$4699,"UK",'Relevant - In CRM valid'!$M$2:$M$4699,"IT/Systems")+COUNTIFS('Relevant - In CRM unknown'!$T$2:$T$253,$A135,'Relevant - In CRM unknown'!$G$2:$G$253,"UK",'Relevant - In CRM unknown'!$M$2:$M$253,"IT/Systems")+COUNTIFS('Relevant - IN NOW CRM valid'!$T$2:$T$2328,$A135,'Relevant - IN NOW CRM valid'!$G$2:$G$2328,"UK",'Relevant - IN NOW CRM valid'!$M$2:$M$2328,"IT/Systems")+COUNTIFS('Relevant - IN NOW CRM unknown'!$T$2:$T$1227,$A135,'Relevant - IN NOW CRM unknown'!$G$2:$G$1227,"UK",'Relevant - IN NOW CRM unknown'!$M$2:$M$1227,"IT/Systems")+COUNTIFS('Relevant - Not CRM not valid'!$T$2:$T$416,$A135,'Relevant - Not CRM not valid'!$G$2:$G$416,"UK",'Relevant - Not CRM not valid'!$M$2:$M$416,"IT/Systems")+COUNTIFS('Relevant - In CRM not valid'!$T$2:$T$46,$A135,'Relevant - In CRM not valid'!$G$2:$G$46,"UK",'Relevant - In CRM not valid'!$M$2:$M$46,"IT/Systems")</f>
        <v>2</v>
      </c>
      <c r="L135" s="2">
        <f>COUNTIFS('Relevant - In CRM valid'!$T$2:$T$4699,$A135,'Relevant - In CRM valid'!$G$2:$G$4699,"UK",'Relevant - In CRM valid'!$M$2:$M$4699,"")+COUNTIFS('Relevant - In CRM unknown'!$T$2:$T$253,$A135,'Relevant - In CRM unknown'!$G$2:$G$253,"UK",'Relevant - In CRM unknown'!$M$2:$M$253,"")+COUNTIFS('Relevant - IN NOW CRM valid'!$T$2:$T$2328,$A135,'Relevant - IN NOW CRM valid'!$G$2:$G$2328,"UK",'Relevant - IN NOW CRM valid'!$M$2:$M$2328,"")+COUNTIFS('Relevant - IN NOW CRM unknown'!$T$2:$T$1227,$A135,'Relevant - IN NOW CRM unknown'!$G$2:$G$1227,"UK",'Relevant - IN NOW CRM unknown'!$M$2:$M$1227,"")+COUNTIFS('Relevant - Not CRM not valid'!$T$2:$T$416,$A135,'Relevant - Not CRM not valid'!$G$2:$G$416,"UK",'Relevant - Not CRM not valid'!$M$2:$M$416,"")+COUNTIFS('Relevant - In CRM not valid'!$T$2:$T$46,$A135,'Relevant - In CRM not valid'!$G$2:$G$46,"UK",'Relevant - In CRM not valid'!$M$2:$M$46,"")</f>
        <v>0</v>
      </c>
      <c r="M135" s="2">
        <f t="shared" si="4"/>
        <v>3</v>
      </c>
      <c r="N135" s="2">
        <f>COUNTIFS('Relevant - In CRM valid'!$T$2:$T$4699,$A135,'Relevant - In CRM valid'!$G$2:$G$4699,"UK",'Relevant - In CRM valid'!$Q$2:$Q$4699,"valid")+COUNTIFS('Relevant - In CRM unknown'!$T$2:$T$253,$A135,'Relevant - In CRM unknown'!$G$2:$G$253,"UK",'Relevant - In CRM unknown'!$Q$2:$Q$253,"valid")+COUNTIFS('Relevant - IN NOW CRM valid'!$T$2:$T$2328,$A135,'Relevant - IN NOW CRM valid'!$G$2:$G$2328,"UK",'Relevant - IN NOW CRM valid'!$Q$2:$Q$2328,"valid")+COUNTIFS('Relevant - IN NOW CRM unknown'!$T$2:$T$1227,$A135,'Relevant - IN NOW CRM unknown'!$G$2:$G$1227,"UK",'Relevant - IN NOW CRM unknown'!$Q$2:$Q$1227,"valid")+COUNTIFS('Relevant - Not CRM not valid'!$T$2:$T$416,$A135,'Relevant - Not CRM not valid'!$G$2:$G$416,"UK",'Relevant - Not CRM not valid'!$Q$2:$Q$416,"valid")+COUNTIFS('Relevant - In CRM not valid'!$T$2:$T$46,$A135,'Relevant - In CRM not valid'!$G$2:$G$46,"UK",'Relevant - In CRM not valid'!$Q$2:$Q$46,"valid")</f>
        <v>9</v>
      </c>
      <c r="O135" s="2" t="str">
        <f t="shared" si="5"/>
        <v/>
      </c>
    </row>
    <row r="136" spans="1:15" ht="15" customHeight="1">
      <c r="A136" s="2" t="s">
        <v>373</v>
      </c>
      <c r="B136" s="2" t="s">
        <v>374</v>
      </c>
      <c r="C136" s="2" t="s">
        <v>193</v>
      </c>
      <c r="D136" s="2" t="str">
        <f>IFERROR(INDEX('UK Target Institutions'!$D$2:$D$727,MATCH($A136,'UK Target Institutions'!$A$2:$A$727,0)),"")</f>
        <v>Yes</v>
      </c>
      <c r="E136" s="2">
        <f>COUNTIFS('Relevant - In CRM valid'!$T$2:$T$4699,$A136,'Relevant - In CRM valid'!$G$2:$G$4699,"UK")+COUNTIFS('Relevant - In CRM unknown'!$T$2:$T$253,$A136,'Relevant - In CRM unknown'!$G$2:$G$253,"UK")+COUNTIFS('Relevant - IN NOW CRM valid'!$T$2:$T$2328,$A136,'Relevant - IN NOW CRM valid'!$G$2:$G$2328,"UK")+COUNTIFS('Relevant - IN NOW CRM unknown'!$T$2:$T$1227,$A136,'Relevant - IN NOW CRM unknown'!$G$2:$G$1227,"UK")+COUNTIFS('Relevant - Not CRM not valid'!$T$2:$T$416,$A136,'Relevant - Not CRM not valid'!$G$2:$G$416,"UK")+COUNTIFS('Relevant - In CRM not valid'!$T$2:$T$46,$A136,'Relevant - In CRM not valid'!$G$2:$G$46,"UK")</f>
        <v>9</v>
      </c>
      <c r="F136" s="2">
        <f>COUNTIFS('Relevant - In CRM valid'!$T$2:$T$4699,$A136,'Relevant - In CRM valid'!$G$2:$G$4699,"UK",'Relevant - In CRM valid'!$M$2:$M$4699,"Research")+COUNTIFS('Relevant - In CRM unknown'!$T$2:$T$253,$A136,'Relevant - In CRM unknown'!$G$2:$G$253,"UK",'Relevant - In CRM unknown'!$M$2:$M$253,"Research")+COUNTIFS('Relevant - IN NOW CRM valid'!$T$2:$T$2328,$A136,'Relevant - IN NOW CRM valid'!$G$2:$G$2328,"UK",'Relevant - IN NOW CRM valid'!$M$2:$M$2328,"Research")+COUNTIFS('Relevant - IN NOW CRM unknown'!$T$2:$T$1227,$A136,'Relevant - IN NOW CRM unknown'!$G$2:$G$1227,"UK",'Relevant - IN NOW CRM unknown'!$M$2:$M$1227,"Research")+COUNTIFS('Relevant - Not CRM not valid'!$T$2:$T$416,$A136,'Relevant - Not CRM not valid'!$G$2:$G$416,"UK",'Relevant - Not CRM not valid'!$M$2:$M$416,"Research")+COUNTIFS('Relevant - In CRM not valid'!$T$2:$T$46,$A136,'Relevant - In CRM not valid'!$G$2:$G$46,"UK",'Relevant - In CRM not valid'!$M$2:$M$46,"Research")</f>
        <v>7</v>
      </c>
      <c r="G136" s="2">
        <f>COUNTIFS('Relevant - In CRM valid'!$T$2:$T$4699,$A136,'Relevant - In CRM valid'!$G$2:$G$4699,"UK",'Relevant - In CRM valid'!$M$2:$M$4699,"Research",'Relevant - In CRM valid'!$R$2:$R$4699,"Senior")+COUNTIFS('Relevant - In CRM unknown'!$T$2:$T$253,$A136,'Relevant - In CRM unknown'!$G$2:$G$253,"UK",'Relevant - In CRM unknown'!$M$2:$M$253,"Research",'Relevant - In CRM unknown'!$R$2:$R$253,"Senior")+COUNTIFS('Relevant - IN NOW CRM valid'!$T$2:$T$2328,$A136,'Relevant - IN NOW CRM valid'!$G$2:$G$2328,"UK",'Relevant - IN NOW CRM valid'!$M$2:$M$2328,"Research",'Relevant - IN NOW CRM valid'!$R$2:$R$2328,"Senior")+COUNTIFS('Relevant - IN NOW CRM unknown'!$T$2:$T$1227,$A136,'Relevant - IN NOW CRM unknown'!$G$2:$G$1227,"UK",'Relevant - IN NOW CRM unknown'!$M$2:$M$1227,"Research",'Relevant - IN NOW CRM unknown'!$R$2:$R$1227,"Senior")+COUNTIFS('Relevant - Not CRM not valid'!$T$2:$T$416,$A136,'Relevant - Not CRM not valid'!$G$2:$G$416,"UK",'Relevant - Not CRM not valid'!$M$2:$M$416,"Research",'Relevant - Not CRM not valid'!$R$2:$R$416,"Senior")+COUNTIFS('Relevant - In CRM not valid'!$T$2:$T$46,$A136,'Relevant - In CRM not valid'!$G$2:$G$46,"UK",'Relevant - In CRM not valid'!$M$2:$M$46,"Research",'Relevant - In CRM not valid'!$R$2:$R$46,"Senior")</f>
        <v>4</v>
      </c>
      <c r="H136" s="2">
        <f>COUNTIFS('Relevant - In CRM valid'!$T$2:$T$4699,$A136,'Relevant - In CRM valid'!$G$2:$G$4699,"UK",'Relevant - In CRM valid'!$M$2:$M$4699,"Research",'Relevant - In CRM valid'!$R$2:$R$4699,"Operational")+COUNTIFS('Relevant - In CRM unknown'!$T$2:$T$253,$A136,'Relevant - In CRM unknown'!$G$2:$G$253,"UK",'Relevant - In CRM unknown'!$M$2:$M$253,"Research",'Relevant - In CRM unknown'!$R$2:$R$253,"Operational")+COUNTIFS('Relevant - IN NOW CRM valid'!$T$2:$T$2328,$A136,'Relevant - IN NOW CRM valid'!$G$2:$G$2328,"UK",'Relevant - IN NOW CRM valid'!$M$2:$M$2328,"Research",'Relevant - IN NOW CRM valid'!$R$2:$R$2328,"Operational")+COUNTIFS('Relevant - IN NOW CRM unknown'!$T$2:$T$1227,$A136,'Relevant - IN NOW CRM unknown'!$G$2:$G$1227,"UK",'Relevant - IN NOW CRM unknown'!$M$2:$M$1227,"Research",'Relevant - IN NOW CRM unknown'!$R$2:$R$1227,"Operational")+COUNTIFS('Relevant - Not CRM not valid'!$T$2:$T$416,$A136,'Relevant - Not CRM not valid'!$G$2:$G$416,"UK",'Relevant - Not CRM not valid'!$M$2:$M$416,"Research",'Relevant - Not CRM not valid'!$R$2:$R$416,"Operational")+COUNTIFS('Relevant - In CRM not valid'!$T$2:$T$46,$A136,'Relevant - In CRM not valid'!$G$2:$G$46,"UK",'Relevant - In CRM not valid'!$M$2:$M$46,"Research",'Relevant - In CRM not valid'!$R$2:$R$46,"Operational")</f>
        <v>3</v>
      </c>
      <c r="I136" s="2">
        <f>COUNTIFS('Relevant - In CRM valid'!$T$2:$T$4699,$A136,'Relevant - In CRM valid'!$G$2:$G$4699,"UK",'Relevant - In CRM valid'!$M$2:$M$4699,"Research",'Relevant - In CRM valid'!$R$2:$R$4699,"Academic")+COUNTIFS('Relevant - In CRM unknown'!$T$2:$T$253,$A136,'Relevant - In CRM unknown'!$G$2:$G$253,"UK",'Relevant - In CRM unknown'!$M$2:$M$253,"Research",'Relevant - In CRM unknown'!$R$2:$R$253,"Academic")+COUNTIFS('Relevant - IN NOW CRM valid'!$T$2:$T$2328,$A136,'Relevant - IN NOW CRM valid'!$G$2:$G$2328,"UK",'Relevant - IN NOW CRM valid'!$M$2:$M$2328,"Research",'Relevant - IN NOW CRM valid'!$R$2:$R$2328,"Academic")+COUNTIFS('Relevant - IN NOW CRM unknown'!$T$2:$T$1227,$A136,'Relevant - IN NOW CRM unknown'!$G$2:$G$1227,"UK",'Relevant - IN NOW CRM unknown'!$M$2:$M$1227,"Research",'Relevant - IN NOW CRM unknown'!$R$2:$R$1227,"Academic")+COUNTIFS('Relevant - Not CRM not valid'!$T$2:$T$416,$A136,'Relevant - Not CRM not valid'!$G$2:$G$416,"UK",'Relevant - Not CRM not valid'!$M$2:$M$416,"Research",'Relevant - Not CRM not valid'!$R$2:$R$416,"Academic")+COUNTIFS('Relevant - In CRM not valid'!$T$2:$T$46,$A136,'Relevant - In CRM not valid'!$G$2:$G$46,"UK",'Relevant - In CRM not valid'!$M$2:$M$46,"Research",'Relevant - In CRM not valid'!$R$2:$R$46,"Academic")</f>
        <v>0</v>
      </c>
      <c r="J136" s="2">
        <f>COUNTIFS('Relevant - In CRM valid'!$T$2:$T$4699,$A136,'Relevant - In CRM valid'!$G$2:$G$4699,"UK",'Relevant - In CRM valid'!$M$2:$M$4699,"Finance")+COUNTIFS('Relevant - In CRM unknown'!$T$2:$T$253,$A136,'Relevant - In CRM unknown'!$G$2:$G$253,"UK",'Relevant - In CRM unknown'!$M$2:$M$253,"Finance")+COUNTIFS('Relevant - IN NOW CRM valid'!$T$2:$T$2328,$A136,'Relevant - IN NOW CRM valid'!$G$2:$G$2328,"UK",'Relevant - IN NOW CRM valid'!$M$2:$M$2328,"Finance")+COUNTIFS('Relevant - IN NOW CRM unknown'!$T$2:$T$1227,$A136,'Relevant - IN NOW CRM unknown'!$G$2:$G$1227,"UK",'Relevant - IN NOW CRM unknown'!$M$2:$M$1227,"Finance")+COUNTIFS('Relevant - Not CRM not valid'!$T$2:$T$416,$A136,'Relevant - Not CRM not valid'!$G$2:$G$416,"UK",'Relevant - Not CRM not valid'!$M$2:$M$416,"Finance")+COUNTIFS('Relevant - In CRM not valid'!$T$2:$T$46,$A136,'Relevant - In CRM not valid'!$G$2:$G$46,"UK",'Relevant - In CRM not valid'!$M$2:$M$46,"Finance")</f>
        <v>2</v>
      </c>
      <c r="K136" s="2">
        <f>COUNTIFS('Relevant - In CRM valid'!$T$2:$T$4699,$A136,'Relevant - In CRM valid'!$G$2:$G$4699,"UK",'Relevant - In CRM valid'!$M$2:$M$4699,"IT/Systems")+COUNTIFS('Relevant - In CRM unknown'!$T$2:$T$253,$A136,'Relevant - In CRM unknown'!$G$2:$G$253,"UK",'Relevant - In CRM unknown'!$M$2:$M$253,"IT/Systems")+COUNTIFS('Relevant - IN NOW CRM valid'!$T$2:$T$2328,$A136,'Relevant - IN NOW CRM valid'!$G$2:$G$2328,"UK",'Relevant - IN NOW CRM valid'!$M$2:$M$2328,"IT/Systems")+COUNTIFS('Relevant - IN NOW CRM unknown'!$T$2:$T$1227,$A136,'Relevant - IN NOW CRM unknown'!$G$2:$G$1227,"UK",'Relevant - IN NOW CRM unknown'!$M$2:$M$1227,"IT/Systems")+COUNTIFS('Relevant - Not CRM not valid'!$T$2:$T$416,$A136,'Relevant - Not CRM not valid'!$G$2:$G$416,"UK",'Relevant - Not CRM not valid'!$M$2:$M$416,"IT/Systems")+COUNTIFS('Relevant - In CRM not valid'!$T$2:$T$46,$A136,'Relevant - In CRM not valid'!$G$2:$G$46,"UK",'Relevant - In CRM not valid'!$M$2:$M$46,"IT/Systems")</f>
        <v>0</v>
      </c>
      <c r="L136" s="2">
        <f>COUNTIFS('Relevant - In CRM valid'!$T$2:$T$4699,$A136,'Relevant - In CRM valid'!$G$2:$G$4699,"UK",'Relevant - In CRM valid'!$M$2:$M$4699,"")+COUNTIFS('Relevant - In CRM unknown'!$T$2:$T$253,$A136,'Relevant - In CRM unknown'!$G$2:$G$253,"UK",'Relevant - In CRM unknown'!$M$2:$M$253,"")+COUNTIFS('Relevant - IN NOW CRM valid'!$T$2:$T$2328,$A136,'Relevant - IN NOW CRM valid'!$G$2:$G$2328,"UK",'Relevant - IN NOW CRM valid'!$M$2:$M$2328,"")+COUNTIFS('Relevant - IN NOW CRM unknown'!$T$2:$T$1227,$A136,'Relevant - IN NOW CRM unknown'!$G$2:$G$1227,"UK",'Relevant - IN NOW CRM unknown'!$M$2:$M$1227,"")+COUNTIFS('Relevant - Not CRM not valid'!$T$2:$T$416,$A136,'Relevant - Not CRM not valid'!$G$2:$G$416,"UK",'Relevant - Not CRM not valid'!$M$2:$M$416,"")+COUNTIFS('Relevant - In CRM not valid'!$T$2:$T$46,$A136,'Relevant - In CRM not valid'!$G$2:$G$46,"UK",'Relevant - In CRM not valid'!$M$2:$M$46,"")</f>
        <v>0</v>
      </c>
      <c r="M136" s="2">
        <f t="shared" si="4"/>
        <v>2</v>
      </c>
      <c r="N136" s="2">
        <f>COUNTIFS('Relevant - In CRM valid'!$T$2:$T$4699,$A136,'Relevant - In CRM valid'!$G$2:$G$4699,"UK",'Relevant - In CRM valid'!$Q$2:$Q$4699,"valid")+COUNTIFS('Relevant - In CRM unknown'!$T$2:$T$253,$A136,'Relevant - In CRM unknown'!$G$2:$G$253,"UK",'Relevant - In CRM unknown'!$Q$2:$Q$253,"valid")+COUNTIFS('Relevant - IN NOW CRM valid'!$T$2:$T$2328,$A136,'Relevant - IN NOW CRM valid'!$G$2:$G$2328,"UK",'Relevant - IN NOW CRM valid'!$Q$2:$Q$2328,"valid")+COUNTIFS('Relevant - IN NOW CRM unknown'!$T$2:$T$1227,$A136,'Relevant - IN NOW CRM unknown'!$G$2:$G$1227,"UK",'Relevant - IN NOW CRM unknown'!$Q$2:$Q$1227,"valid")+COUNTIFS('Relevant - Not CRM not valid'!$T$2:$T$416,$A136,'Relevant - Not CRM not valid'!$G$2:$G$416,"UK",'Relevant - Not CRM not valid'!$Q$2:$Q$416,"valid")+COUNTIFS('Relevant - In CRM not valid'!$T$2:$T$46,$A136,'Relevant - In CRM not valid'!$G$2:$G$46,"UK",'Relevant - In CRM not valid'!$Q$2:$Q$46,"valid")</f>
        <v>8</v>
      </c>
      <c r="O136" s="2" t="str">
        <f t="shared" si="5"/>
        <v>IT/Systems</v>
      </c>
    </row>
    <row r="137" spans="1:15" ht="15" customHeight="1">
      <c r="A137" s="2" t="s">
        <v>375</v>
      </c>
      <c r="B137" s="2" t="s">
        <v>376</v>
      </c>
      <c r="C137" s="2" t="s">
        <v>95</v>
      </c>
      <c r="D137" s="2" t="str">
        <f>IFERROR(INDEX('UK Target Institutions'!$D$2:$D$727,MATCH($A137,'UK Target Institutions'!$A$2:$A$727,0)),"")</f>
        <v>Yes</v>
      </c>
      <c r="E137" s="2">
        <f>COUNTIFS('Relevant - In CRM valid'!$T$2:$T$4699,$A137,'Relevant - In CRM valid'!$G$2:$G$4699,"UK")+COUNTIFS('Relevant - In CRM unknown'!$T$2:$T$253,$A137,'Relevant - In CRM unknown'!$G$2:$G$253,"UK")+COUNTIFS('Relevant - IN NOW CRM valid'!$T$2:$T$2328,$A137,'Relevant - IN NOW CRM valid'!$G$2:$G$2328,"UK")+COUNTIFS('Relevant - IN NOW CRM unknown'!$T$2:$T$1227,$A137,'Relevant - IN NOW CRM unknown'!$G$2:$G$1227,"UK")+COUNTIFS('Relevant - Not CRM not valid'!$T$2:$T$416,$A137,'Relevant - Not CRM not valid'!$G$2:$G$416,"UK")+COUNTIFS('Relevant - In CRM not valid'!$T$2:$T$46,$A137,'Relevant - In CRM not valid'!$G$2:$G$46,"UK")</f>
        <v>9</v>
      </c>
      <c r="F137" s="2">
        <f>COUNTIFS('Relevant - In CRM valid'!$T$2:$T$4699,$A137,'Relevant - In CRM valid'!$G$2:$G$4699,"UK",'Relevant - In CRM valid'!$M$2:$M$4699,"Research")+COUNTIFS('Relevant - In CRM unknown'!$T$2:$T$253,$A137,'Relevant - In CRM unknown'!$G$2:$G$253,"UK",'Relevant - In CRM unknown'!$M$2:$M$253,"Research")+COUNTIFS('Relevant - IN NOW CRM valid'!$T$2:$T$2328,$A137,'Relevant - IN NOW CRM valid'!$G$2:$G$2328,"UK",'Relevant - IN NOW CRM valid'!$M$2:$M$2328,"Research")+COUNTIFS('Relevant - IN NOW CRM unknown'!$T$2:$T$1227,$A137,'Relevant - IN NOW CRM unknown'!$G$2:$G$1227,"UK",'Relevant - IN NOW CRM unknown'!$M$2:$M$1227,"Research")+COUNTIFS('Relevant - Not CRM not valid'!$T$2:$T$416,$A137,'Relevant - Not CRM not valid'!$G$2:$G$416,"UK",'Relevant - Not CRM not valid'!$M$2:$M$416,"Research")+COUNTIFS('Relevant - In CRM not valid'!$T$2:$T$46,$A137,'Relevant - In CRM not valid'!$G$2:$G$46,"UK",'Relevant - In CRM not valid'!$M$2:$M$46,"Research")</f>
        <v>9</v>
      </c>
      <c r="G137" s="2">
        <f>COUNTIFS('Relevant - In CRM valid'!$T$2:$T$4699,$A137,'Relevant - In CRM valid'!$G$2:$G$4699,"UK",'Relevant - In CRM valid'!$M$2:$M$4699,"Research",'Relevant - In CRM valid'!$R$2:$R$4699,"Senior")+COUNTIFS('Relevant - In CRM unknown'!$T$2:$T$253,$A137,'Relevant - In CRM unknown'!$G$2:$G$253,"UK",'Relevant - In CRM unknown'!$M$2:$M$253,"Research",'Relevant - In CRM unknown'!$R$2:$R$253,"Senior")+COUNTIFS('Relevant - IN NOW CRM valid'!$T$2:$T$2328,$A137,'Relevant - IN NOW CRM valid'!$G$2:$G$2328,"UK",'Relevant - IN NOW CRM valid'!$M$2:$M$2328,"Research",'Relevant - IN NOW CRM valid'!$R$2:$R$2328,"Senior")+COUNTIFS('Relevant - IN NOW CRM unknown'!$T$2:$T$1227,$A137,'Relevant - IN NOW CRM unknown'!$G$2:$G$1227,"UK",'Relevant - IN NOW CRM unknown'!$M$2:$M$1227,"Research",'Relevant - IN NOW CRM unknown'!$R$2:$R$1227,"Senior")+COUNTIFS('Relevant - Not CRM not valid'!$T$2:$T$416,$A137,'Relevant - Not CRM not valid'!$G$2:$G$416,"UK",'Relevant - Not CRM not valid'!$M$2:$M$416,"Research",'Relevant - Not CRM not valid'!$R$2:$R$416,"Senior")+COUNTIFS('Relevant - In CRM not valid'!$T$2:$T$46,$A137,'Relevant - In CRM not valid'!$G$2:$G$46,"UK",'Relevant - In CRM not valid'!$M$2:$M$46,"Research",'Relevant - In CRM not valid'!$R$2:$R$46,"Senior")</f>
        <v>4</v>
      </c>
      <c r="H137" s="2">
        <f>COUNTIFS('Relevant - In CRM valid'!$T$2:$T$4699,$A137,'Relevant - In CRM valid'!$G$2:$G$4699,"UK",'Relevant - In CRM valid'!$M$2:$M$4699,"Research",'Relevant - In CRM valid'!$R$2:$R$4699,"Operational")+COUNTIFS('Relevant - In CRM unknown'!$T$2:$T$253,$A137,'Relevant - In CRM unknown'!$G$2:$G$253,"UK",'Relevant - In CRM unknown'!$M$2:$M$253,"Research",'Relevant - In CRM unknown'!$R$2:$R$253,"Operational")+COUNTIFS('Relevant - IN NOW CRM valid'!$T$2:$T$2328,$A137,'Relevant - IN NOW CRM valid'!$G$2:$G$2328,"UK",'Relevant - IN NOW CRM valid'!$M$2:$M$2328,"Research",'Relevant - IN NOW CRM valid'!$R$2:$R$2328,"Operational")+COUNTIFS('Relevant - IN NOW CRM unknown'!$T$2:$T$1227,$A137,'Relevant - IN NOW CRM unknown'!$G$2:$G$1227,"UK",'Relevant - IN NOW CRM unknown'!$M$2:$M$1227,"Research",'Relevant - IN NOW CRM unknown'!$R$2:$R$1227,"Operational")+COUNTIFS('Relevant - Not CRM not valid'!$T$2:$T$416,$A137,'Relevant - Not CRM not valid'!$G$2:$G$416,"UK",'Relevant - Not CRM not valid'!$M$2:$M$416,"Research",'Relevant - Not CRM not valid'!$R$2:$R$416,"Operational")+COUNTIFS('Relevant - In CRM not valid'!$T$2:$T$46,$A137,'Relevant - In CRM not valid'!$G$2:$G$46,"UK",'Relevant - In CRM not valid'!$M$2:$M$46,"Research",'Relevant - In CRM not valid'!$R$2:$R$46,"Operational")</f>
        <v>5</v>
      </c>
      <c r="I137" s="2">
        <f>COUNTIFS('Relevant - In CRM valid'!$T$2:$T$4699,$A137,'Relevant - In CRM valid'!$G$2:$G$4699,"UK",'Relevant - In CRM valid'!$M$2:$M$4699,"Research",'Relevant - In CRM valid'!$R$2:$R$4699,"Academic")+COUNTIFS('Relevant - In CRM unknown'!$T$2:$T$253,$A137,'Relevant - In CRM unknown'!$G$2:$G$253,"UK",'Relevant - In CRM unknown'!$M$2:$M$253,"Research",'Relevant - In CRM unknown'!$R$2:$R$253,"Academic")+COUNTIFS('Relevant - IN NOW CRM valid'!$T$2:$T$2328,$A137,'Relevant - IN NOW CRM valid'!$G$2:$G$2328,"UK",'Relevant - IN NOW CRM valid'!$M$2:$M$2328,"Research",'Relevant - IN NOW CRM valid'!$R$2:$R$2328,"Academic")+COUNTIFS('Relevant - IN NOW CRM unknown'!$T$2:$T$1227,$A137,'Relevant - IN NOW CRM unknown'!$G$2:$G$1227,"UK",'Relevant - IN NOW CRM unknown'!$M$2:$M$1227,"Research",'Relevant - IN NOW CRM unknown'!$R$2:$R$1227,"Academic")+COUNTIFS('Relevant - Not CRM not valid'!$T$2:$T$416,$A137,'Relevant - Not CRM not valid'!$G$2:$G$416,"UK",'Relevant - Not CRM not valid'!$M$2:$M$416,"Research",'Relevant - Not CRM not valid'!$R$2:$R$416,"Academic")+COUNTIFS('Relevant - In CRM not valid'!$T$2:$T$46,$A137,'Relevant - In CRM not valid'!$G$2:$G$46,"UK",'Relevant - In CRM not valid'!$M$2:$M$46,"Research",'Relevant - In CRM not valid'!$R$2:$R$46,"Academic")</f>
        <v>0</v>
      </c>
      <c r="J137" s="2">
        <f>COUNTIFS('Relevant - In CRM valid'!$T$2:$T$4699,$A137,'Relevant - In CRM valid'!$G$2:$G$4699,"UK",'Relevant - In CRM valid'!$M$2:$M$4699,"Finance")+COUNTIFS('Relevant - In CRM unknown'!$T$2:$T$253,$A137,'Relevant - In CRM unknown'!$G$2:$G$253,"UK",'Relevant - In CRM unknown'!$M$2:$M$253,"Finance")+COUNTIFS('Relevant - IN NOW CRM valid'!$T$2:$T$2328,$A137,'Relevant - IN NOW CRM valid'!$G$2:$G$2328,"UK",'Relevant - IN NOW CRM valid'!$M$2:$M$2328,"Finance")+COUNTIFS('Relevant - IN NOW CRM unknown'!$T$2:$T$1227,$A137,'Relevant - IN NOW CRM unknown'!$G$2:$G$1227,"UK",'Relevant - IN NOW CRM unknown'!$M$2:$M$1227,"Finance")+COUNTIFS('Relevant - Not CRM not valid'!$T$2:$T$416,$A137,'Relevant - Not CRM not valid'!$G$2:$G$416,"UK",'Relevant - Not CRM not valid'!$M$2:$M$416,"Finance")+COUNTIFS('Relevant - In CRM not valid'!$T$2:$T$46,$A137,'Relevant - In CRM not valid'!$G$2:$G$46,"UK",'Relevant - In CRM not valid'!$M$2:$M$46,"Finance")</f>
        <v>0</v>
      </c>
      <c r="K137" s="2">
        <f>COUNTIFS('Relevant - In CRM valid'!$T$2:$T$4699,$A137,'Relevant - In CRM valid'!$G$2:$G$4699,"UK",'Relevant - In CRM valid'!$M$2:$M$4699,"IT/Systems")+COUNTIFS('Relevant - In CRM unknown'!$T$2:$T$253,$A137,'Relevant - In CRM unknown'!$G$2:$G$253,"UK",'Relevant - In CRM unknown'!$M$2:$M$253,"IT/Systems")+COUNTIFS('Relevant - IN NOW CRM valid'!$T$2:$T$2328,$A137,'Relevant - IN NOW CRM valid'!$G$2:$G$2328,"UK",'Relevant - IN NOW CRM valid'!$M$2:$M$2328,"IT/Systems")+COUNTIFS('Relevant - IN NOW CRM unknown'!$T$2:$T$1227,$A137,'Relevant - IN NOW CRM unknown'!$G$2:$G$1227,"UK",'Relevant - IN NOW CRM unknown'!$M$2:$M$1227,"IT/Systems")+COUNTIFS('Relevant - Not CRM not valid'!$T$2:$T$416,$A137,'Relevant - Not CRM not valid'!$G$2:$G$416,"UK",'Relevant - Not CRM not valid'!$M$2:$M$416,"IT/Systems")+COUNTIFS('Relevant - In CRM not valid'!$T$2:$T$46,$A137,'Relevant - In CRM not valid'!$G$2:$G$46,"UK",'Relevant - In CRM not valid'!$M$2:$M$46,"IT/Systems")</f>
        <v>0</v>
      </c>
      <c r="L137" s="2">
        <f>COUNTIFS('Relevant - In CRM valid'!$T$2:$T$4699,$A137,'Relevant - In CRM valid'!$G$2:$G$4699,"UK",'Relevant - In CRM valid'!$M$2:$M$4699,"")+COUNTIFS('Relevant - In CRM unknown'!$T$2:$T$253,$A137,'Relevant - In CRM unknown'!$G$2:$G$253,"UK",'Relevant - In CRM unknown'!$M$2:$M$253,"")+COUNTIFS('Relevant - IN NOW CRM valid'!$T$2:$T$2328,$A137,'Relevant - IN NOW CRM valid'!$G$2:$G$2328,"UK",'Relevant - IN NOW CRM valid'!$M$2:$M$2328,"")+COUNTIFS('Relevant - IN NOW CRM unknown'!$T$2:$T$1227,$A137,'Relevant - IN NOW CRM unknown'!$G$2:$G$1227,"UK",'Relevant - IN NOW CRM unknown'!$M$2:$M$1227,"")+COUNTIFS('Relevant - Not CRM not valid'!$T$2:$T$416,$A137,'Relevant - Not CRM not valid'!$G$2:$G$416,"UK",'Relevant - Not CRM not valid'!$M$2:$M$416,"")+COUNTIFS('Relevant - In CRM not valid'!$T$2:$T$46,$A137,'Relevant - In CRM not valid'!$G$2:$G$46,"UK",'Relevant - In CRM not valid'!$M$2:$M$46,"")</f>
        <v>0</v>
      </c>
      <c r="M137" s="2">
        <f t="shared" si="4"/>
        <v>1</v>
      </c>
      <c r="N137" s="2">
        <f>COUNTIFS('Relevant - In CRM valid'!$T$2:$T$4699,$A137,'Relevant - In CRM valid'!$G$2:$G$4699,"UK",'Relevant - In CRM valid'!$Q$2:$Q$4699,"valid")+COUNTIFS('Relevant - In CRM unknown'!$T$2:$T$253,$A137,'Relevant - In CRM unknown'!$G$2:$G$253,"UK",'Relevant - In CRM unknown'!$Q$2:$Q$253,"valid")+COUNTIFS('Relevant - IN NOW CRM valid'!$T$2:$T$2328,$A137,'Relevant - IN NOW CRM valid'!$G$2:$G$2328,"UK",'Relevant - IN NOW CRM valid'!$Q$2:$Q$2328,"valid")+COUNTIFS('Relevant - IN NOW CRM unknown'!$T$2:$T$1227,$A137,'Relevant - IN NOW CRM unknown'!$G$2:$G$1227,"UK",'Relevant - IN NOW CRM unknown'!$Q$2:$Q$1227,"valid")+COUNTIFS('Relevant - Not CRM not valid'!$T$2:$T$416,$A137,'Relevant - Not CRM not valid'!$G$2:$G$416,"UK",'Relevant - Not CRM not valid'!$Q$2:$Q$416,"valid")+COUNTIFS('Relevant - In CRM not valid'!$T$2:$T$46,$A137,'Relevant - In CRM not valid'!$G$2:$G$46,"UK",'Relevant - In CRM not valid'!$Q$2:$Q$46,"valid")</f>
        <v>6</v>
      </c>
      <c r="O137" s="2" t="str">
        <f t="shared" si="5"/>
        <v>Finance  IT/Systems</v>
      </c>
    </row>
    <row r="138" spans="1:15" ht="15" customHeight="1">
      <c r="A138" s="2" t="s">
        <v>377</v>
      </c>
      <c r="B138" s="2" t="s">
        <v>378</v>
      </c>
      <c r="C138" s="2" t="s">
        <v>95</v>
      </c>
      <c r="D138" s="2" t="str">
        <f>IFERROR(INDEX('UK Target Institutions'!$D$2:$D$727,MATCH($A138,'UK Target Institutions'!$A$2:$A$727,0)),"")</f>
        <v>Yes</v>
      </c>
      <c r="E138" s="2">
        <f>COUNTIFS('Relevant - In CRM valid'!$T$2:$T$4699,$A138,'Relevant - In CRM valid'!$G$2:$G$4699,"UK")+COUNTIFS('Relevant - In CRM unknown'!$T$2:$T$253,$A138,'Relevant - In CRM unknown'!$G$2:$G$253,"UK")+COUNTIFS('Relevant - IN NOW CRM valid'!$T$2:$T$2328,$A138,'Relevant - IN NOW CRM valid'!$G$2:$G$2328,"UK")+COUNTIFS('Relevant - IN NOW CRM unknown'!$T$2:$T$1227,$A138,'Relevant - IN NOW CRM unknown'!$G$2:$G$1227,"UK")+COUNTIFS('Relevant - Not CRM not valid'!$T$2:$T$416,$A138,'Relevant - Not CRM not valid'!$G$2:$G$416,"UK")+COUNTIFS('Relevant - In CRM not valid'!$T$2:$T$46,$A138,'Relevant - In CRM not valid'!$G$2:$G$46,"UK")</f>
        <v>10</v>
      </c>
      <c r="F138" s="2">
        <f>COUNTIFS('Relevant - In CRM valid'!$T$2:$T$4699,$A138,'Relevant - In CRM valid'!$G$2:$G$4699,"UK",'Relevant - In CRM valid'!$M$2:$M$4699,"Research")+COUNTIFS('Relevant - In CRM unknown'!$T$2:$T$253,$A138,'Relevant - In CRM unknown'!$G$2:$G$253,"UK",'Relevant - In CRM unknown'!$M$2:$M$253,"Research")+COUNTIFS('Relevant - IN NOW CRM valid'!$T$2:$T$2328,$A138,'Relevant - IN NOW CRM valid'!$G$2:$G$2328,"UK",'Relevant - IN NOW CRM valid'!$M$2:$M$2328,"Research")+COUNTIFS('Relevant - IN NOW CRM unknown'!$T$2:$T$1227,$A138,'Relevant - IN NOW CRM unknown'!$G$2:$G$1227,"UK",'Relevant - IN NOW CRM unknown'!$M$2:$M$1227,"Research")+COUNTIFS('Relevant - Not CRM not valid'!$T$2:$T$416,$A138,'Relevant - Not CRM not valid'!$G$2:$G$416,"UK",'Relevant - Not CRM not valid'!$M$2:$M$416,"Research")+COUNTIFS('Relevant - In CRM not valid'!$T$2:$T$46,$A138,'Relevant - In CRM not valid'!$G$2:$G$46,"UK",'Relevant - In CRM not valid'!$M$2:$M$46,"Research")</f>
        <v>7</v>
      </c>
      <c r="G138" s="2">
        <f>COUNTIFS('Relevant - In CRM valid'!$T$2:$T$4699,$A138,'Relevant - In CRM valid'!$G$2:$G$4699,"UK",'Relevant - In CRM valid'!$M$2:$M$4699,"Research",'Relevant - In CRM valid'!$R$2:$R$4699,"Senior")+COUNTIFS('Relevant - In CRM unknown'!$T$2:$T$253,$A138,'Relevant - In CRM unknown'!$G$2:$G$253,"UK",'Relevant - In CRM unknown'!$M$2:$M$253,"Research",'Relevant - In CRM unknown'!$R$2:$R$253,"Senior")+COUNTIFS('Relevant - IN NOW CRM valid'!$T$2:$T$2328,$A138,'Relevant - IN NOW CRM valid'!$G$2:$G$2328,"UK",'Relevant - IN NOW CRM valid'!$M$2:$M$2328,"Research",'Relevant - IN NOW CRM valid'!$R$2:$R$2328,"Senior")+COUNTIFS('Relevant - IN NOW CRM unknown'!$T$2:$T$1227,$A138,'Relevant - IN NOW CRM unknown'!$G$2:$G$1227,"UK",'Relevant - IN NOW CRM unknown'!$M$2:$M$1227,"Research",'Relevant - IN NOW CRM unknown'!$R$2:$R$1227,"Senior")+COUNTIFS('Relevant - Not CRM not valid'!$T$2:$T$416,$A138,'Relevant - Not CRM not valid'!$G$2:$G$416,"UK",'Relevant - Not CRM not valid'!$M$2:$M$416,"Research",'Relevant - Not CRM not valid'!$R$2:$R$416,"Senior")+COUNTIFS('Relevant - In CRM not valid'!$T$2:$T$46,$A138,'Relevant - In CRM not valid'!$G$2:$G$46,"UK",'Relevant - In CRM not valid'!$M$2:$M$46,"Research",'Relevant - In CRM not valid'!$R$2:$R$46,"Senior")</f>
        <v>2</v>
      </c>
      <c r="H138" s="2">
        <f>COUNTIFS('Relevant - In CRM valid'!$T$2:$T$4699,$A138,'Relevant - In CRM valid'!$G$2:$G$4699,"UK",'Relevant - In CRM valid'!$M$2:$M$4699,"Research",'Relevant - In CRM valid'!$R$2:$R$4699,"Operational")+COUNTIFS('Relevant - In CRM unknown'!$T$2:$T$253,$A138,'Relevant - In CRM unknown'!$G$2:$G$253,"UK",'Relevant - In CRM unknown'!$M$2:$M$253,"Research",'Relevant - In CRM unknown'!$R$2:$R$253,"Operational")+COUNTIFS('Relevant - IN NOW CRM valid'!$T$2:$T$2328,$A138,'Relevant - IN NOW CRM valid'!$G$2:$G$2328,"UK",'Relevant - IN NOW CRM valid'!$M$2:$M$2328,"Research",'Relevant - IN NOW CRM valid'!$R$2:$R$2328,"Operational")+COUNTIFS('Relevant - IN NOW CRM unknown'!$T$2:$T$1227,$A138,'Relevant - IN NOW CRM unknown'!$G$2:$G$1227,"UK",'Relevant - IN NOW CRM unknown'!$M$2:$M$1227,"Research",'Relevant - IN NOW CRM unknown'!$R$2:$R$1227,"Operational")+COUNTIFS('Relevant - Not CRM not valid'!$T$2:$T$416,$A138,'Relevant - Not CRM not valid'!$G$2:$G$416,"UK",'Relevant - Not CRM not valid'!$M$2:$M$416,"Research",'Relevant - Not CRM not valid'!$R$2:$R$416,"Operational")+COUNTIFS('Relevant - In CRM not valid'!$T$2:$T$46,$A138,'Relevant - In CRM not valid'!$G$2:$G$46,"UK",'Relevant - In CRM not valid'!$M$2:$M$46,"Research",'Relevant - In CRM not valid'!$R$2:$R$46,"Operational")</f>
        <v>4</v>
      </c>
      <c r="I138" s="2">
        <f>COUNTIFS('Relevant - In CRM valid'!$T$2:$T$4699,$A138,'Relevant - In CRM valid'!$G$2:$G$4699,"UK",'Relevant - In CRM valid'!$M$2:$M$4699,"Research",'Relevant - In CRM valid'!$R$2:$R$4699,"Academic")+COUNTIFS('Relevant - In CRM unknown'!$T$2:$T$253,$A138,'Relevant - In CRM unknown'!$G$2:$G$253,"UK",'Relevant - In CRM unknown'!$M$2:$M$253,"Research",'Relevant - In CRM unknown'!$R$2:$R$253,"Academic")+COUNTIFS('Relevant - IN NOW CRM valid'!$T$2:$T$2328,$A138,'Relevant - IN NOW CRM valid'!$G$2:$G$2328,"UK",'Relevant - IN NOW CRM valid'!$M$2:$M$2328,"Research",'Relevant - IN NOW CRM valid'!$R$2:$R$2328,"Academic")+COUNTIFS('Relevant - IN NOW CRM unknown'!$T$2:$T$1227,$A138,'Relevant - IN NOW CRM unknown'!$G$2:$G$1227,"UK",'Relevant - IN NOW CRM unknown'!$M$2:$M$1227,"Research",'Relevant - IN NOW CRM unknown'!$R$2:$R$1227,"Academic")+COUNTIFS('Relevant - Not CRM not valid'!$T$2:$T$416,$A138,'Relevant - Not CRM not valid'!$G$2:$G$416,"UK",'Relevant - Not CRM not valid'!$M$2:$M$416,"Research",'Relevant - Not CRM not valid'!$R$2:$R$416,"Academic")+COUNTIFS('Relevant - In CRM not valid'!$T$2:$T$46,$A138,'Relevant - In CRM not valid'!$G$2:$G$46,"UK",'Relevant - In CRM not valid'!$M$2:$M$46,"Research",'Relevant - In CRM not valid'!$R$2:$R$46,"Academic")</f>
        <v>1</v>
      </c>
      <c r="J138" s="2">
        <f>COUNTIFS('Relevant - In CRM valid'!$T$2:$T$4699,$A138,'Relevant - In CRM valid'!$G$2:$G$4699,"UK",'Relevant - In CRM valid'!$M$2:$M$4699,"Finance")+COUNTIFS('Relevant - In CRM unknown'!$T$2:$T$253,$A138,'Relevant - In CRM unknown'!$G$2:$G$253,"UK",'Relevant - In CRM unknown'!$M$2:$M$253,"Finance")+COUNTIFS('Relevant - IN NOW CRM valid'!$T$2:$T$2328,$A138,'Relevant - IN NOW CRM valid'!$G$2:$G$2328,"UK",'Relevant - IN NOW CRM valid'!$M$2:$M$2328,"Finance")+COUNTIFS('Relevant - IN NOW CRM unknown'!$T$2:$T$1227,$A138,'Relevant - IN NOW CRM unknown'!$G$2:$G$1227,"UK",'Relevant - IN NOW CRM unknown'!$M$2:$M$1227,"Finance")+COUNTIFS('Relevant - Not CRM not valid'!$T$2:$T$416,$A138,'Relevant - Not CRM not valid'!$G$2:$G$416,"UK",'Relevant - Not CRM not valid'!$M$2:$M$416,"Finance")+COUNTIFS('Relevant - In CRM not valid'!$T$2:$T$46,$A138,'Relevant - In CRM not valid'!$G$2:$G$46,"UK",'Relevant - In CRM not valid'!$M$2:$M$46,"Finance")</f>
        <v>3</v>
      </c>
      <c r="K138" s="2">
        <f>COUNTIFS('Relevant - In CRM valid'!$T$2:$T$4699,$A138,'Relevant - In CRM valid'!$G$2:$G$4699,"UK",'Relevant - In CRM valid'!$M$2:$M$4699,"IT/Systems")+COUNTIFS('Relevant - In CRM unknown'!$T$2:$T$253,$A138,'Relevant - In CRM unknown'!$G$2:$G$253,"UK",'Relevant - In CRM unknown'!$M$2:$M$253,"IT/Systems")+COUNTIFS('Relevant - IN NOW CRM valid'!$T$2:$T$2328,$A138,'Relevant - IN NOW CRM valid'!$G$2:$G$2328,"UK",'Relevant - IN NOW CRM valid'!$M$2:$M$2328,"IT/Systems")+COUNTIFS('Relevant - IN NOW CRM unknown'!$T$2:$T$1227,$A138,'Relevant - IN NOW CRM unknown'!$G$2:$G$1227,"UK",'Relevant - IN NOW CRM unknown'!$M$2:$M$1227,"IT/Systems")+COUNTIFS('Relevant - Not CRM not valid'!$T$2:$T$416,$A138,'Relevant - Not CRM not valid'!$G$2:$G$416,"UK",'Relevant - Not CRM not valid'!$M$2:$M$416,"IT/Systems")+COUNTIFS('Relevant - In CRM not valid'!$T$2:$T$46,$A138,'Relevant - In CRM not valid'!$G$2:$G$46,"UK",'Relevant - In CRM not valid'!$M$2:$M$46,"IT/Systems")</f>
        <v>0</v>
      </c>
      <c r="L138" s="2">
        <f>COUNTIFS('Relevant - In CRM valid'!$T$2:$T$4699,$A138,'Relevant - In CRM valid'!$G$2:$G$4699,"UK",'Relevant - In CRM valid'!$M$2:$M$4699,"")+COUNTIFS('Relevant - In CRM unknown'!$T$2:$T$253,$A138,'Relevant - In CRM unknown'!$G$2:$G$253,"UK",'Relevant - In CRM unknown'!$M$2:$M$253,"")+COUNTIFS('Relevant - IN NOW CRM valid'!$T$2:$T$2328,$A138,'Relevant - IN NOW CRM valid'!$G$2:$G$2328,"UK",'Relevant - IN NOW CRM valid'!$M$2:$M$2328,"")+COUNTIFS('Relevant - IN NOW CRM unknown'!$T$2:$T$1227,$A138,'Relevant - IN NOW CRM unknown'!$G$2:$G$1227,"UK",'Relevant - IN NOW CRM unknown'!$M$2:$M$1227,"")+COUNTIFS('Relevant - Not CRM not valid'!$T$2:$T$416,$A138,'Relevant - Not CRM not valid'!$G$2:$G$416,"UK",'Relevant - Not CRM not valid'!$M$2:$M$416,"")+COUNTIFS('Relevant - In CRM not valid'!$T$2:$T$46,$A138,'Relevant - In CRM not valid'!$G$2:$G$46,"UK",'Relevant - In CRM not valid'!$M$2:$M$46,"")</f>
        <v>0</v>
      </c>
      <c r="M138" s="2">
        <f t="shared" si="4"/>
        <v>2</v>
      </c>
      <c r="N138" s="2">
        <f>COUNTIFS('Relevant - In CRM valid'!$T$2:$T$4699,$A138,'Relevant - In CRM valid'!$G$2:$G$4699,"UK",'Relevant - In CRM valid'!$Q$2:$Q$4699,"valid")+COUNTIFS('Relevant - In CRM unknown'!$T$2:$T$253,$A138,'Relevant - In CRM unknown'!$G$2:$G$253,"UK",'Relevant - In CRM unknown'!$Q$2:$Q$253,"valid")+COUNTIFS('Relevant - IN NOW CRM valid'!$T$2:$T$2328,$A138,'Relevant - IN NOW CRM valid'!$G$2:$G$2328,"UK",'Relevant - IN NOW CRM valid'!$Q$2:$Q$2328,"valid")+COUNTIFS('Relevant - IN NOW CRM unknown'!$T$2:$T$1227,$A138,'Relevant - IN NOW CRM unknown'!$G$2:$G$1227,"UK",'Relevant - IN NOW CRM unknown'!$Q$2:$Q$1227,"valid")+COUNTIFS('Relevant - Not CRM not valid'!$T$2:$T$416,$A138,'Relevant - Not CRM not valid'!$G$2:$G$416,"UK",'Relevant - Not CRM not valid'!$Q$2:$Q$416,"valid")+COUNTIFS('Relevant - In CRM not valid'!$T$2:$T$46,$A138,'Relevant - In CRM not valid'!$G$2:$G$46,"UK",'Relevant - In CRM not valid'!$Q$2:$Q$46,"valid")</f>
        <v>7</v>
      </c>
      <c r="O138" s="2" t="str">
        <f t="shared" si="5"/>
        <v>IT/Systems</v>
      </c>
    </row>
    <row r="139" spans="1:15" ht="15" customHeight="1">
      <c r="A139" s="2" t="s">
        <v>379</v>
      </c>
      <c r="B139" s="2" t="s">
        <v>380</v>
      </c>
      <c r="C139" s="2" t="s">
        <v>161</v>
      </c>
      <c r="D139" s="2" t="str">
        <f>IFERROR(INDEX('UK Target Institutions'!$D$2:$D$727,MATCH($A139,'UK Target Institutions'!$A$2:$A$727,0)),"")</f>
        <v>Yes</v>
      </c>
      <c r="E139" s="2">
        <f>COUNTIFS('Relevant - In CRM valid'!$T$2:$T$4699,$A139,'Relevant - In CRM valid'!$G$2:$G$4699,"UK")+COUNTIFS('Relevant - In CRM unknown'!$T$2:$T$253,$A139,'Relevant - In CRM unknown'!$G$2:$G$253,"UK")+COUNTIFS('Relevant - IN NOW CRM valid'!$T$2:$T$2328,$A139,'Relevant - IN NOW CRM valid'!$G$2:$G$2328,"UK")+COUNTIFS('Relevant - IN NOW CRM unknown'!$T$2:$T$1227,$A139,'Relevant - IN NOW CRM unknown'!$G$2:$G$1227,"UK")+COUNTIFS('Relevant - Not CRM not valid'!$T$2:$T$416,$A139,'Relevant - Not CRM not valid'!$G$2:$G$416,"UK")+COUNTIFS('Relevant - In CRM not valid'!$T$2:$T$46,$A139,'Relevant - In CRM not valid'!$G$2:$G$46,"UK")</f>
        <v>9</v>
      </c>
      <c r="F139" s="2">
        <f>COUNTIFS('Relevant - In CRM valid'!$T$2:$T$4699,$A139,'Relevant - In CRM valid'!$G$2:$G$4699,"UK",'Relevant - In CRM valid'!$M$2:$M$4699,"Research")+COUNTIFS('Relevant - In CRM unknown'!$T$2:$T$253,$A139,'Relevant - In CRM unknown'!$G$2:$G$253,"UK",'Relevant - In CRM unknown'!$M$2:$M$253,"Research")+COUNTIFS('Relevant - IN NOW CRM valid'!$T$2:$T$2328,$A139,'Relevant - IN NOW CRM valid'!$G$2:$G$2328,"UK",'Relevant - IN NOW CRM valid'!$M$2:$M$2328,"Research")+COUNTIFS('Relevant - IN NOW CRM unknown'!$T$2:$T$1227,$A139,'Relevant - IN NOW CRM unknown'!$G$2:$G$1227,"UK",'Relevant - IN NOW CRM unknown'!$M$2:$M$1227,"Research")+COUNTIFS('Relevant - Not CRM not valid'!$T$2:$T$416,$A139,'Relevant - Not CRM not valid'!$G$2:$G$416,"UK",'Relevant - Not CRM not valid'!$M$2:$M$416,"Research")+COUNTIFS('Relevant - In CRM not valid'!$T$2:$T$46,$A139,'Relevant - In CRM not valid'!$G$2:$G$46,"UK",'Relevant - In CRM not valid'!$M$2:$M$46,"Research")</f>
        <v>3</v>
      </c>
      <c r="G139" s="2">
        <f>COUNTIFS('Relevant - In CRM valid'!$T$2:$T$4699,$A139,'Relevant - In CRM valid'!$G$2:$G$4699,"UK",'Relevant - In CRM valid'!$M$2:$M$4699,"Research",'Relevant - In CRM valid'!$R$2:$R$4699,"Senior")+COUNTIFS('Relevant - In CRM unknown'!$T$2:$T$253,$A139,'Relevant - In CRM unknown'!$G$2:$G$253,"UK",'Relevant - In CRM unknown'!$M$2:$M$253,"Research",'Relevant - In CRM unknown'!$R$2:$R$253,"Senior")+COUNTIFS('Relevant - IN NOW CRM valid'!$T$2:$T$2328,$A139,'Relevant - IN NOW CRM valid'!$G$2:$G$2328,"UK",'Relevant - IN NOW CRM valid'!$M$2:$M$2328,"Research",'Relevant - IN NOW CRM valid'!$R$2:$R$2328,"Senior")+COUNTIFS('Relevant - IN NOW CRM unknown'!$T$2:$T$1227,$A139,'Relevant - IN NOW CRM unknown'!$G$2:$G$1227,"UK",'Relevant - IN NOW CRM unknown'!$M$2:$M$1227,"Research",'Relevant - IN NOW CRM unknown'!$R$2:$R$1227,"Senior")+COUNTIFS('Relevant - Not CRM not valid'!$T$2:$T$416,$A139,'Relevant - Not CRM not valid'!$G$2:$G$416,"UK",'Relevant - Not CRM not valid'!$M$2:$M$416,"Research",'Relevant - Not CRM not valid'!$R$2:$R$416,"Senior")+COUNTIFS('Relevant - In CRM not valid'!$T$2:$T$46,$A139,'Relevant - In CRM not valid'!$G$2:$G$46,"UK",'Relevant - In CRM not valid'!$M$2:$M$46,"Research",'Relevant - In CRM not valid'!$R$2:$R$46,"Senior")</f>
        <v>1</v>
      </c>
      <c r="H139" s="2">
        <f>COUNTIFS('Relevant - In CRM valid'!$T$2:$T$4699,$A139,'Relevant - In CRM valid'!$G$2:$G$4699,"UK",'Relevant - In CRM valid'!$M$2:$M$4699,"Research",'Relevant - In CRM valid'!$R$2:$R$4699,"Operational")+COUNTIFS('Relevant - In CRM unknown'!$T$2:$T$253,$A139,'Relevant - In CRM unknown'!$G$2:$G$253,"UK",'Relevant - In CRM unknown'!$M$2:$M$253,"Research",'Relevant - In CRM unknown'!$R$2:$R$253,"Operational")+COUNTIFS('Relevant - IN NOW CRM valid'!$T$2:$T$2328,$A139,'Relevant - IN NOW CRM valid'!$G$2:$G$2328,"UK",'Relevant - IN NOW CRM valid'!$M$2:$M$2328,"Research",'Relevant - IN NOW CRM valid'!$R$2:$R$2328,"Operational")+COUNTIFS('Relevant - IN NOW CRM unknown'!$T$2:$T$1227,$A139,'Relevant - IN NOW CRM unknown'!$G$2:$G$1227,"UK",'Relevant - IN NOW CRM unknown'!$M$2:$M$1227,"Research",'Relevant - IN NOW CRM unknown'!$R$2:$R$1227,"Operational")+COUNTIFS('Relevant - Not CRM not valid'!$T$2:$T$416,$A139,'Relevant - Not CRM not valid'!$G$2:$G$416,"UK",'Relevant - Not CRM not valid'!$M$2:$M$416,"Research",'Relevant - Not CRM not valid'!$R$2:$R$416,"Operational")+COUNTIFS('Relevant - In CRM not valid'!$T$2:$T$46,$A139,'Relevant - In CRM not valid'!$G$2:$G$46,"UK",'Relevant - In CRM not valid'!$M$2:$M$46,"Research",'Relevant - In CRM not valid'!$R$2:$R$46,"Operational")</f>
        <v>2</v>
      </c>
      <c r="I139" s="2">
        <f>COUNTIFS('Relevant - In CRM valid'!$T$2:$T$4699,$A139,'Relevant - In CRM valid'!$G$2:$G$4699,"UK",'Relevant - In CRM valid'!$M$2:$M$4699,"Research",'Relevant - In CRM valid'!$R$2:$R$4699,"Academic")+COUNTIFS('Relevant - In CRM unknown'!$T$2:$T$253,$A139,'Relevant - In CRM unknown'!$G$2:$G$253,"UK",'Relevant - In CRM unknown'!$M$2:$M$253,"Research",'Relevant - In CRM unknown'!$R$2:$R$253,"Academic")+COUNTIFS('Relevant - IN NOW CRM valid'!$T$2:$T$2328,$A139,'Relevant - IN NOW CRM valid'!$G$2:$G$2328,"UK",'Relevant - IN NOW CRM valid'!$M$2:$M$2328,"Research",'Relevant - IN NOW CRM valid'!$R$2:$R$2328,"Academic")+COUNTIFS('Relevant - IN NOW CRM unknown'!$T$2:$T$1227,$A139,'Relevant - IN NOW CRM unknown'!$G$2:$G$1227,"UK",'Relevant - IN NOW CRM unknown'!$M$2:$M$1227,"Research",'Relevant - IN NOW CRM unknown'!$R$2:$R$1227,"Academic")+COUNTIFS('Relevant - Not CRM not valid'!$T$2:$T$416,$A139,'Relevant - Not CRM not valid'!$G$2:$G$416,"UK",'Relevant - Not CRM not valid'!$M$2:$M$416,"Research",'Relevant - Not CRM not valid'!$R$2:$R$416,"Academic")+COUNTIFS('Relevant - In CRM not valid'!$T$2:$T$46,$A139,'Relevant - In CRM not valid'!$G$2:$G$46,"UK",'Relevant - In CRM not valid'!$M$2:$M$46,"Research",'Relevant - In CRM not valid'!$R$2:$R$46,"Academic")</f>
        <v>0</v>
      </c>
      <c r="J139" s="2">
        <f>COUNTIFS('Relevant - In CRM valid'!$T$2:$T$4699,$A139,'Relevant - In CRM valid'!$G$2:$G$4699,"UK",'Relevant - In CRM valid'!$M$2:$M$4699,"Finance")+COUNTIFS('Relevant - In CRM unknown'!$T$2:$T$253,$A139,'Relevant - In CRM unknown'!$G$2:$G$253,"UK",'Relevant - In CRM unknown'!$M$2:$M$253,"Finance")+COUNTIFS('Relevant - IN NOW CRM valid'!$T$2:$T$2328,$A139,'Relevant - IN NOW CRM valid'!$G$2:$G$2328,"UK",'Relevant - IN NOW CRM valid'!$M$2:$M$2328,"Finance")+COUNTIFS('Relevant - IN NOW CRM unknown'!$T$2:$T$1227,$A139,'Relevant - IN NOW CRM unknown'!$G$2:$G$1227,"UK",'Relevant - IN NOW CRM unknown'!$M$2:$M$1227,"Finance")+COUNTIFS('Relevant - Not CRM not valid'!$T$2:$T$416,$A139,'Relevant - Not CRM not valid'!$G$2:$G$416,"UK",'Relevant - Not CRM not valid'!$M$2:$M$416,"Finance")+COUNTIFS('Relevant - In CRM not valid'!$T$2:$T$46,$A139,'Relevant - In CRM not valid'!$G$2:$G$46,"UK",'Relevant - In CRM not valid'!$M$2:$M$46,"Finance")</f>
        <v>2</v>
      </c>
      <c r="K139" s="2">
        <f>COUNTIFS('Relevant - In CRM valid'!$T$2:$T$4699,$A139,'Relevant - In CRM valid'!$G$2:$G$4699,"UK",'Relevant - In CRM valid'!$M$2:$M$4699,"IT/Systems")+COUNTIFS('Relevant - In CRM unknown'!$T$2:$T$253,$A139,'Relevant - In CRM unknown'!$G$2:$G$253,"UK",'Relevant - In CRM unknown'!$M$2:$M$253,"IT/Systems")+COUNTIFS('Relevant - IN NOW CRM valid'!$T$2:$T$2328,$A139,'Relevant - IN NOW CRM valid'!$G$2:$G$2328,"UK",'Relevant - IN NOW CRM valid'!$M$2:$M$2328,"IT/Systems")+COUNTIFS('Relevant - IN NOW CRM unknown'!$T$2:$T$1227,$A139,'Relevant - IN NOW CRM unknown'!$G$2:$G$1227,"UK",'Relevant - IN NOW CRM unknown'!$M$2:$M$1227,"IT/Systems")+COUNTIFS('Relevant - Not CRM not valid'!$T$2:$T$416,$A139,'Relevant - Not CRM not valid'!$G$2:$G$416,"UK",'Relevant - Not CRM not valid'!$M$2:$M$416,"IT/Systems")+COUNTIFS('Relevant - In CRM not valid'!$T$2:$T$46,$A139,'Relevant - In CRM not valid'!$G$2:$G$46,"UK",'Relevant - In CRM not valid'!$M$2:$M$46,"IT/Systems")</f>
        <v>1</v>
      </c>
      <c r="L139" s="2">
        <f>COUNTIFS('Relevant - In CRM valid'!$T$2:$T$4699,$A139,'Relevant - In CRM valid'!$G$2:$G$4699,"UK",'Relevant - In CRM valid'!$M$2:$M$4699,"")+COUNTIFS('Relevant - In CRM unknown'!$T$2:$T$253,$A139,'Relevant - In CRM unknown'!$G$2:$G$253,"UK",'Relevant - In CRM unknown'!$M$2:$M$253,"")+COUNTIFS('Relevant - IN NOW CRM valid'!$T$2:$T$2328,$A139,'Relevant - IN NOW CRM valid'!$G$2:$G$2328,"UK",'Relevant - IN NOW CRM valid'!$M$2:$M$2328,"")+COUNTIFS('Relevant - IN NOW CRM unknown'!$T$2:$T$1227,$A139,'Relevant - IN NOW CRM unknown'!$G$2:$G$1227,"UK",'Relevant - IN NOW CRM unknown'!$M$2:$M$1227,"")+COUNTIFS('Relevant - Not CRM not valid'!$T$2:$T$416,$A139,'Relevant - Not CRM not valid'!$G$2:$G$416,"UK",'Relevant - Not CRM not valid'!$M$2:$M$416,"")+COUNTIFS('Relevant - In CRM not valid'!$T$2:$T$46,$A139,'Relevant - In CRM not valid'!$G$2:$G$46,"UK",'Relevant - In CRM not valid'!$M$2:$M$46,"")</f>
        <v>2</v>
      </c>
      <c r="M139" s="2">
        <f t="shared" si="4"/>
        <v>3</v>
      </c>
      <c r="N139" s="2">
        <f>COUNTIFS('Relevant - In CRM valid'!$T$2:$T$4699,$A139,'Relevant - In CRM valid'!$G$2:$G$4699,"UK",'Relevant - In CRM valid'!$Q$2:$Q$4699,"valid")+COUNTIFS('Relevant - In CRM unknown'!$T$2:$T$253,$A139,'Relevant - In CRM unknown'!$G$2:$G$253,"UK",'Relevant - In CRM unknown'!$Q$2:$Q$253,"valid")+COUNTIFS('Relevant - IN NOW CRM valid'!$T$2:$T$2328,$A139,'Relevant - IN NOW CRM valid'!$G$2:$G$2328,"UK",'Relevant - IN NOW CRM valid'!$Q$2:$Q$2328,"valid")+COUNTIFS('Relevant - IN NOW CRM unknown'!$T$2:$T$1227,$A139,'Relevant - IN NOW CRM unknown'!$G$2:$G$1227,"UK",'Relevant - IN NOW CRM unknown'!$Q$2:$Q$1227,"valid")+COUNTIFS('Relevant - Not CRM not valid'!$T$2:$T$416,$A139,'Relevant - Not CRM not valid'!$G$2:$G$416,"UK",'Relevant - Not CRM not valid'!$Q$2:$Q$416,"valid")+COUNTIFS('Relevant - In CRM not valid'!$T$2:$T$46,$A139,'Relevant - In CRM not valid'!$G$2:$G$46,"UK",'Relevant - In CRM not valid'!$Q$2:$Q$46,"valid")</f>
        <v>0</v>
      </c>
      <c r="O139" s="2" t="str">
        <f t="shared" si="5"/>
        <v/>
      </c>
    </row>
    <row r="140" spans="1:15" ht="15" customHeight="1">
      <c r="A140" s="2" t="s">
        <v>381</v>
      </c>
      <c r="B140" s="2" t="s">
        <v>382</v>
      </c>
      <c r="C140" s="2" t="s">
        <v>383</v>
      </c>
      <c r="D140" s="2" t="str">
        <f>IFERROR(INDEX('UK Target Institutions'!$D$2:$D$727,MATCH($A140,'UK Target Institutions'!$A$2:$A$727,0)),"")</f>
        <v>No</v>
      </c>
      <c r="E140" s="2">
        <f>COUNTIFS('Relevant - In CRM valid'!$T$2:$T$4699,$A140,'Relevant - In CRM valid'!$G$2:$G$4699,"UK")+COUNTIFS('Relevant - In CRM unknown'!$T$2:$T$253,$A140,'Relevant - In CRM unknown'!$G$2:$G$253,"UK")+COUNTIFS('Relevant - IN NOW CRM valid'!$T$2:$T$2328,$A140,'Relevant - IN NOW CRM valid'!$G$2:$G$2328,"UK")+COUNTIFS('Relevant - IN NOW CRM unknown'!$T$2:$T$1227,$A140,'Relevant - IN NOW CRM unknown'!$G$2:$G$1227,"UK")+COUNTIFS('Relevant - Not CRM not valid'!$T$2:$T$416,$A140,'Relevant - Not CRM not valid'!$G$2:$G$416,"UK")+COUNTIFS('Relevant - In CRM not valid'!$T$2:$T$46,$A140,'Relevant - In CRM not valid'!$G$2:$G$46,"UK")</f>
        <v>9</v>
      </c>
      <c r="F140" s="2">
        <f>COUNTIFS('Relevant - In CRM valid'!$T$2:$T$4699,$A140,'Relevant - In CRM valid'!$G$2:$G$4699,"UK",'Relevant - In CRM valid'!$M$2:$M$4699,"Research")+COUNTIFS('Relevant - In CRM unknown'!$T$2:$T$253,$A140,'Relevant - In CRM unknown'!$G$2:$G$253,"UK",'Relevant - In CRM unknown'!$M$2:$M$253,"Research")+COUNTIFS('Relevant - IN NOW CRM valid'!$T$2:$T$2328,$A140,'Relevant - IN NOW CRM valid'!$G$2:$G$2328,"UK",'Relevant - IN NOW CRM valid'!$M$2:$M$2328,"Research")+COUNTIFS('Relevant - IN NOW CRM unknown'!$T$2:$T$1227,$A140,'Relevant - IN NOW CRM unknown'!$G$2:$G$1227,"UK",'Relevant - IN NOW CRM unknown'!$M$2:$M$1227,"Research")+COUNTIFS('Relevant - Not CRM not valid'!$T$2:$T$416,$A140,'Relevant - Not CRM not valid'!$G$2:$G$416,"UK",'Relevant - Not CRM not valid'!$M$2:$M$416,"Research")+COUNTIFS('Relevant - In CRM not valid'!$T$2:$T$46,$A140,'Relevant - In CRM not valid'!$G$2:$G$46,"UK",'Relevant - In CRM not valid'!$M$2:$M$46,"Research")</f>
        <v>9</v>
      </c>
      <c r="G140" s="2">
        <f>COUNTIFS('Relevant - In CRM valid'!$T$2:$T$4699,$A140,'Relevant - In CRM valid'!$G$2:$G$4699,"UK",'Relevant - In CRM valid'!$M$2:$M$4699,"Research",'Relevant - In CRM valid'!$R$2:$R$4699,"Senior")+COUNTIFS('Relevant - In CRM unknown'!$T$2:$T$253,$A140,'Relevant - In CRM unknown'!$G$2:$G$253,"UK",'Relevant - In CRM unknown'!$M$2:$M$253,"Research",'Relevant - In CRM unknown'!$R$2:$R$253,"Senior")+COUNTIFS('Relevant - IN NOW CRM valid'!$T$2:$T$2328,$A140,'Relevant - IN NOW CRM valid'!$G$2:$G$2328,"UK",'Relevant - IN NOW CRM valid'!$M$2:$M$2328,"Research",'Relevant - IN NOW CRM valid'!$R$2:$R$2328,"Senior")+COUNTIFS('Relevant - IN NOW CRM unknown'!$T$2:$T$1227,$A140,'Relevant - IN NOW CRM unknown'!$G$2:$G$1227,"UK",'Relevant - IN NOW CRM unknown'!$M$2:$M$1227,"Research",'Relevant - IN NOW CRM unknown'!$R$2:$R$1227,"Senior")+COUNTIFS('Relevant - Not CRM not valid'!$T$2:$T$416,$A140,'Relevant - Not CRM not valid'!$G$2:$G$416,"UK",'Relevant - Not CRM not valid'!$M$2:$M$416,"Research",'Relevant - Not CRM not valid'!$R$2:$R$416,"Senior")+COUNTIFS('Relevant - In CRM not valid'!$T$2:$T$46,$A140,'Relevant - In CRM not valid'!$G$2:$G$46,"UK",'Relevant - In CRM not valid'!$M$2:$M$46,"Research",'Relevant - In CRM not valid'!$R$2:$R$46,"Senior")</f>
        <v>9</v>
      </c>
      <c r="H140" s="2">
        <f>COUNTIFS('Relevant - In CRM valid'!$T$2:$T$4699,$A140,'Relevant - In CRM valid'!$G$2:$G$4699,"UK",'Relevant - In CRM valid'!$M$2:$M$4699,"Research",'Relevant - In CRM valid'!$R$2:$R$4699,"Operational")+COUNTIFS('Relevant - In CRM unknown'!$T$2:$T$253,$A140,'Relevant - In CRM unknown'!$G$2:$G$253,"UK",'Relevant - In CRM unknown'!$M$2:$M$253,"Research",'Relevant - In CRM unknown'!$R$2:$R$253,"Operational")+COUNTIFS('Relevant - IN NOW CRM valid'!$T$2:$T$2328,$A140,'Relevant - IN NOW CRM valid'!$G$2:$G$2328,"UK",'Relevant - IN NOW CRM valid'!$M$2:$M$2328,"Research",'Relevant - IN NOW CRM valid'!$R$2:$R$2328,"Operational")+COUNTIFS('Relevant - IN NOW CRM unknown'!$T$2:$T$1227,$A140,'Relevant - IN NOW CRM unknown'!$G$2:$G$1227,"UK",'Relevant - IN NOW CRM unknown'!$M$2:$M$1227,"Research",'Relevant - IN NOW CRM unknown'!$R$2:$R$1227,"Operational")+COUNTIFS('Relevant - Not CRM not valid'!$T$2:$T$416,$A140,'Relevant - Not CRM not valid'!$G$2:$G$416,"UK",'Relevant - Not CRM not valid'!$M$2:$M$416,"Research",'Relevant - Not CRM not valid'!$R$2:$R$416,"Operational")+COUNTIFS('Relevant - In CRM not valid'!$T$2:$T$46,$A140,'Relevant - In CRM not valid'!$G$2:$G$46,"UK",'Relevant - In CRM not valid'!$M$2:$M$46,"Research",'Relevant - In CRM not valid'!$R$2:$R$46,"Operational")</f>
        <v>0</v>
      </c>
      <c r="I140" s="2">
        <f>COUNTIFS('Relevant - In CRM valid'!$T$2:$T$4699,$A140,'Relevant - In CRM valid'!$G$2:$G$4699,"UK",'Relevant - In CRM valid'!$M$2:$M$4699,"Research",'Relevant - In CRM valid'!$R$2:$R$4699,"Academic")+COUNTIFS('Relevant - In CRM unknown'!$T$2:$T$253,$A140,'Relevant - In CRM unknown'!$G$2:$G$253,"UK",'Relevant - In CRM unknown'!$M$2:$M$253,"Research",'Relevant - In CRM unknown'!$R$2:$R$253,"Academic")+COUNTIFS('Relevant - IN NOW CRM valid'!$T$2:$T$2328,$A140,'Relevant - IN NOW CRM valid'!$G$2:$G$2328,"UK",'Relevant - IN NOW CRM valid'!$M$2:$M$2328,"Research",'Relevant - IN NOW CRM valid'!$R$2:$R$2328,"Academic")+COUNTIFS('Relevant - IN NOW CRM unknown'!$T$2:$T$1227,$A140,'Relevant - IN NOW CRM unknown'!$G$2:$G$1227,"UK",'Relevant - IN NOW CRM unknown'!$M$2:$M$1227,"Research",'Relevant - IN NOW CRM unknown'!$R$2:$R$1227,"Academic")+COUNTIFS('Relevant - Not CRM not valid'!$T$2:$T$416,$A140,'Relevant - Not CRM not valid'!$G$2:$G$416,"UK",'Relevant - Not CRM not valid'!$M$2:$M$416,"Research",'Relevant - Not CRM not valid'!$R$2:$R$416,"Academic")+COUNTIFS('Relevant - In CRM not valid'!$T$2:$T$46,$A140,'Relevant - In CRM not valid'!$G$2:$G$46,"UK",'Relevant - In CRM not valid'!$M$2:$M$46,"Research",'Relevant - In CRM not valid'!$R$2:$R$46,"Academic")</f>
        <v>0</v>
      </c>
      <c r="J140" s="2">
        <f>COUNTIFS('Relevant - In CRM valid'!$T$2:$T$4699,$A140,'Relevant - In CRM valid'!$G$2:$G$4699,"UK",'Relevant - In CRM valid'!$M$2:$M$4699,"Finance")+COUNTIFS('Relevant - In CRM unknown'!$T$2:$T$253,$A140,'Relevant - In CRM unknown'!$G$2:$G$253,"UK",'Relevant - In CRM unknown'!$M$2:$M$253,"Finance")+COUNTIFS('Relevant - IN NOW CRM valid'!$T$2:$T$2328,$A140,'Relevant - IN NOW CRM valid'!$G$2:$G$2328,"UK",'Relevant - IN NOW CRM valid'!$M$2:$M$2328,"Finance")+COUNTIFS('Relevant - IN NOW CRM unknown'!$T$2:$T$1227,$A140,'Relevant - IN NOW CRM unknown'!$G$2:$G$1227,"UK",'Relevant - IN NOW CRM unknown'!$M$2:$M$1227,"Finance")+COUNTIFS('Relevant - Not CRM not valid'!$T$2:$T$416,$A140,'Relevant - Not CRM not valid'!$G$2:$G$416,"UK",'Relevant - Not CRM not valid'!$M$2:$M$416,"Finance")+COUNTIFS('Relevant - In CRM not valid'!$T$2:$T$46,$A140,'Relevant - In CRM not valid'!$G$2:$G$46,"UK",'Relevant - In CRM not valid'!$M$2:$M$46,"Finance")</f>
        <v>0</v>
      </c>
      <c r="K140" s="2">
        <f>COUNTIFS('Relevant - In CRM valid'!$T$2:$T$4699,$A140,'Relevant - In CRM valid'!$G$2:$G$4699,"UK",'Relevant - In CRM valid'!$M$2:$M$4699,"IT/Systems")+COUNTIFS('Relevant - In CRM unknown'!$T$2:$T$253,$A140,'Relevant - In CRM unknown'!$G$2:$G$253,"UK",'Relevant - In CRM unknown'!$M$2:$M$253,"IT/Systems")+COUNTIFS('Relevant - IN NOW CRM valid'!$T$2:$T$2328,$A140,'Relevant - IN NOW CRM valid'!$G$2:$G$2328,"UK",'Relevant - IN NOW CRM valid'!$M$2:$M$2328,"IT/Systems")+COUNTIFS('Relevant - IN NOW CRM unknown'!$T$2:$T$1227,$A140,'Relevant - IN NOW CRM unknown'!$G$2:$G$1227,"UK",'Relevant - IN NOW CRM unknown'!$M$2:$M$1227,"IT/Systems")+COUNTIFS('Relevant - Not CRM not valid'!$T$2:$T$416,$A140,'Relevant - Not CRM not valid'!$G$2:$G$416,"UK",'Relevant - Not CRM not valid'!$M$2:$M$416,"IT/Systems")+COUNTIFS('Relevant - In CRM not valid'!$T$2:$T$46,$A140,'Relevant - In CRM not valid'!$G$2:$G$46,"UK",'Relevant - In CRM not valid'!$M$2:$M$46,"IT/Systems")</f>
        <v>0</v>
      </c>
      <c r="L140" s="2">
        <f>COUNTIFS('Relevant - In CRM valid'!$T$2:$T$4699,$A140,'Relevant - In CRM valid'!$G$2:$G$4699,"UK",'Relevant - In CRM valid'!$M$2:$M$4699,"")+COUNTIFS('Relevant - In CRM unknown'!$T$2:$T$253,$A140,'Relevant - In CRM unknown'!$G$2:$G$253,"UK",'Relevant - In CRM unknown'!$M$2:$M$253,"")+COUNTIFS('Relevant - IN NOW CRM valid'!$T$2:$T$2328,$A140,'Relevant - IN NOW CRM valid'!$G$2:$G$2328,"UK",'Relevant - IN NOW CRM valid'!$M$2:$M$2328,"")+COUNTIFS('Relevant - IN NOW CRM unknown'!$T$2:$T$1227,$A140,'Relevant - IN NOW CRM unknown'!$G$2:$G$1227,"UK",'Relevant - IN NOW CRM unknown'!$M$2:$M$1227,"")+COUNTIFS('Relevant - Not CRM not valid'!$T$2:$T$416,$A140,'Relevant - Not CRM not valid'!$G$2:$G$416,"UK",'Relevant - Not CRM not valid'!$M$2:$M$416,"")+COUNTIFS('Relevant - In CRM not valid'!$T$2:$T$46,$A140,'Relevant - In CRM not valid'!$G$2:$G$46,"UK",'Relevant - In CRM not valid'!$M$2:$M$46,"")</f>
        <v>0</v>
      </c>
      <c r="M140" s="2">
        <f t="shared" si="4"/>
        <v>1</v>
      </c>
      <c r="N140" s="2">
        <f>COUNTIFS('Relevant - In CRM valid'!$T$2:$T$4699,$A140,'Relevant - In CRM valid'!$G$2:$G$4699,"UK",'Relevant - In CRM valid'!$Q$2:$Q$4699,"valid")+COUNTIFS('Relevant - In CRM unknown'!$T$2:$T$253,$A140,'Relevant - In CRM unknown'!$G$2:$G$253,"UK",'Relevant - In CRM unknown'!$Q$2:$Q$253,"valid")+COUNTIFS('Relevant - IN NOW CRM valid'!$T$2:$T$2328,$A140,'Relevant - IN NOW CRM valid'!$G$2:$G$2328,"UK",'Relevant - IN NOW CRM valid'!$Q$2:$Q$2328,"valid")+COUNTIFS('Relevant - IN NOW CRM unknown'!$T$2:$T$1227,$A140,'Relevant - IN NOW CRM unknown'!$G$2:$G$1227,"UK",'Relevant - IN NOW CRM unknown'!$Q$2:$Q$1227,"valid")+COUNTIFS('Relevant - Not CRM not valid'!$T$2:$T$416,$A140,'Relevant - Not CRM not valid'!$G$2:$G$416,"UK",'Relevant - Not CRM not valid'!$Q$2:$Q$416,"valid")+COUNTIFS('Relevant - In CRM not valid'!$T$2:$T$46,$A140,'Relevant - In CRM not valid'!$G$2:$G$46,"UK",'Relevant - In CRM not valid'!$Q$2:$Q$46,"valid")</f>
        <v>7</v>
      </c>
      <c r="O140" s="2" t="str">
        <f t="shared" si="5"/>
        <v>Finance  IT/Systems</v>
      </c>
    </row>
    <row r="141" spans="1:15" ht="15" customHeight="1">
      <c r="A141" s="2" t="s">
        <v>384</v>
      </c>
      <c r="B141" s="2" t="s">
        <v>385</v>
      </c>
      <c r="C141" s="2" t="s">
        <v>95</v>
      </c>
      <c r="D141" s="2" t="str">
        <f>IFERROR(INDEX('UK Target Institutions'!$D$2:$D$727,MATCH($A141,'UK Target Institutions'!$A$2:$A$727,0)),"")</f>
        <v>Yes</v>
      </c>
      <c r="E141" s="2">
        <f>COUNTIFS('Relevant - In CRM valid'!$T$2:$T$4699,$A141,'Relevant - In CRM valid'!$G$2:$G$4699,"UK")+COUNTIFS('Relevant - In CRM unknown'!$T$2:$T$253,$A141,'Relevant - In CRM unknown'!$G$2:$G$253,"UK")+COUNTIFS('Relevant - IN NOW CRM valid'!$T$2:$T$2328,$A141,'Relevant - IN NOW CRM valid'!$G$2:$G$2328,"UK")+COUNTIFS('Relevant - IN NOW CRM unknown'!$T$2:$T$1227,$A141,'Relevant - IN NOW CRM unknown'!$G$2:$G$1227,"UK")+COUNTIFS('Relevant - Not CRM not valid'!$T$2:$T$416,$A141,'Relevant - Not CRM not valid'!$G$2:$G$416,"UK")+COUNTIFS('Relevant - In CRM not valid'!$T$2:$T$46,$A141,'Relevant - In CRM not valid'!$G$2:$G$46,"UK")</f>
        <v>9</v>
      </c>
      <c r="F141" s="2">
        <f>COUNTIFS('Relevant - In CRM valid'!$T$2:$T$4699,$A141,'Relevant - In CRM valid'!$G$2:$G$4699,"UK",'Relevant - In CRM valid'!$M$2:$M$4699,"Research")+COUNTIFS('Relevant - In CRM unknown'!$T$2:$T$253,$A141,'Relevant - In CRM unknown'!$G$2:$G$253,"UK",'Relevant - In CRM unknown'!$M$2:$M$253,"Research")+COUNTIFS('Relevant - IN NOW CRM valid'!$T$2:$T$2328,$A141,'Relevant - IN NOW CRM valid'!$G$2:$G$2328,"UK",'Relevant - IN NOW CRM valid'!$M$2:$M$2328,"Research")+COUNTIFS('Relevant - IN NOW CRM unknown'!$T$2:$T$1227,$A141,'Relevant - IN NOW CRM unknown'!$G$2:$G$1227,"UK",'Relevant - IN NOW CRM unknown'!$M$2:$M$1227,"Research")+COUNTIFS('Relevant - Not CRM not valid'!$T$2:$T$416,$A141,'Relevant - Not CRM not valid'!$G$2:$G$416,"UK",'Relevant - Not CRM not valid'!$M$2:$M$416,"Research")+COUNTIFS('Relevant - In CRM not valid'!$T$2:$T$46,$A141,'Relevant - In CRM not valid'!$G$2:$G$46,"UK",'Relevant - In CRM not valid'!$M$2:$M$46,"Research")</f>
        <v>8</v>
      </c>
      <c r="G141" s="2">
        <f>COUNTIFS('Relevant - In CRM valid'!$T$2:$T$4699,$A141,'Relevant - In CRM valid'!$G$2:$G$4699,"UK",'Relevant - In CRM valid'!$M$2:$M$4699,"Research",'Relevant - In CRM valid'!$R$2:$R$4699,"Senior")+COUNTIFS('Relevant - In CRM unknown'!$T$2:$T$253,$A141,'Relevant - In CRM unknown'!$G$2:$G$253,"UK",'Relevant - In CRM unknown'!$M$2:$M$253,"Research",'Relevant - In CRM unknown'!$R$2:$R$253,"Senior")+COUNTIFS('Relevant - IN NOW CRM valid'!$T$2:$T$2328,$A141,'Relevant - IN NOW CRM valid'!$G$2:$G$2328,"UK",'Relevant - IN NOW CRM valid'!$M$2:$M$2328,"Research",'Relevant - IN NOW CRM valid'!$R$2:$R$2328,"Senior")+COUNTIFS('Relevant - IN NOW CRM unknown'!$T$2:$T$1227,$A141,'Relevant - IN NOW CRM unknown'!$G$2:$G$1227,"UK",'Relevant - IN NOW CRM unknown'!$M$2:$M$1227,"Research",'Relevant - IN NOW CRM unknown'!$R$2:$R$1227,"Senior")+COUNTIFS('Relevant - Not CRM not valid'!$T$2:$T$416,$A141,'Relevant - Not CRM not valid'!$G$2:$G$416,"UK",'Relevant - Not CRM not valid'!$M$2:$M$416,"Research",'Relevant - Not CRM not valid'!$R$2:$R$416,"Senior")+COUNTIFS('Relevant - In CRM not valid'!$T$2:$T$46,$A141,'Relevant - In CRM not valid'!$G$2:$G$46,"UK",'Relevant - In CRM not valid'!$M$2:$M$46,"Research",'Relevant - In CRM not valid'!$R$2:$R$46,"Senior")</f>
        <v>4</v>
      </c>
      <c r="H141" s="2">
        <f>COUNTIFS('Relevant - In CRM valid'!$T$2:$T$4699,$A141,'Relevant - In CRM valid'!$G$2:$G$4699,"UK",'Relevant - In CRM valid'!$M$2:$M$4699,"Research",'Relevant - In CRM valid'!$R$2:$R$4699,"Operational")+COUNTIFS('Relevant - In CRM unknown'!$T$2:$T$253,$A141,'Relevant - In CRM unknown'!$G$2:$G$253,"UK",'Relevant - In CRM unknown'!$M$2:$M$253,"Research",'Relevant - In CRM unknown'!$R$2:$R$253,"Operational")+COUNTIFS('Relevant - IN NOW CRM valid'!$T$2:$T$2328,$A141,'Relevant - IN NOW CRM valid'!$G$2:$G$2328,"UK",'Relevant - IN NOW CRM valid'!$M$2:$M$2328,"Research",'Relevant - IN NOW CRM valid'!$R$2:$R$2328,"Operational")+COUNTIFS('Relevant - IN NOW CRM unknown'!$T$2:$T$1227,$A141,'Relevant - IN NOW CRM unknown'!$G$2:$G$1227,"UK",'Relevant - IN NOW CRM unknown'!$M$2:$M$1227,"Research",'Relevant - IN NOW CRM unknown'!$R$2:$R$1227,"Operational")+COUNTIFS('Relevant - Not CRM not valid'!$T$2:$T$416,$A141,'Relevant - Not CRM not valid'!$G$2:$G$416,"UK",'Relevant - Not CRM not valid'!$M$2:$M$416,"Research",'Relevant - Not CRM not valid'!$R$2:$R$416,"Operational")+COUNTIFS('Relevant - In CRM not valid'!$T$2:$T$46,$A141,'Relevant - In CRM not valid'!$G$2:$G$46,"UK",'Relevant - In CRM not valid'!$M$2:$M$46,"Research",'Relevant - In CRM not valid'!$R$2:$R$46,"Operational")</f>
        <v>2</v>
      </c>
      <c r="I141" s="2">
        <f>COUNTIFS('Relevant - In CRM valid'!$T$2:$T$4699,$A141,'Relevant - In CRM valid'!$G$2:$G$4699,"UK",'Relevant - In CRM valid'!$M$2:$M$4699,"Research",'Relevant - In CRM valid'!$R$2:$R$4699,"Academic")+COUNTIFS('Relevant - In CRM unknown'!$T$2:$T$253,$A141,'Relevant - In CRM unknown'!$G$2:$G$253,"UK",'Relevant - In CRM unknown'!$M$2:$M$253,"Research",'Relevant - In CRM unknown'!$R$2:$R$253,"Academic")+COUNTIFS('Relevant - IN NOW CRM valid'!$T$2:$T$2328,$A141,'Relevant - IN NOW CRM valid'!$G$2:$G$2328,"UK",'Relevant - IN NOW CRM valid'!$M$2:$M$2328,"Research",'Relevant - IN NOW CRM valid'!$R$2:$R$2328,"Academic")+COUNTIFS('Relevant - IN NOW CRM unknown'!$T$2:$T$1227,$A141,'Relevant - IN NOW CRM unknown'!$G$2:$G$1227,"UK",'Relevant - IN NOW CRM unknown'!$M$2:$M$1227,"Research",'Relevant - IN NOW CRM unknown'!$R$2:$R$1227,"Academic")+COUNTIFS('Relevant - Not CRM not valid'!$T$2:$T$416,$A141,'Relevant - Not CRM not valid'!$G$2:$G$416,"UK",'Relevant - Not CRM not valid'!$M$2:$M$416,"Research",'Relevant - Not CRM not valid'!$R$2:$R$416,"Academic")+COUNTIFS('Relevant - In CRM not valid'!$T$2:$T$46,$A141,'Relevant - In CRM not valid'!$G$2:$G$46,"UK",'Relevant - In CRM not valid'!$M$2:$M$46,"Research",'Relevant - In CRM not valid'!$R$2:$R$46,"Academic")</f>
        <v>1</v>
      </c>
      <c r="J141" s="2">
        <f>COUNTIFS('Relevant - In CRM valid'!$T$2:$T$4699,$A141,'Relevant - In CRM valid'!$G$2:$G$4699,"UK",'Relevant - In CRM valid'!$M$2:$M$4699,"Finance")+COUNTIFS('Relevant - In CRM unknown'!$T$2:$T$253,$A141,'Relevant - In CRM unknown'!$G$2:$G$253,"UK",'Relevant - In CRM unknown'!$M$2:$M$253,"Finance")+COUNTIFS('Relevant - IN NOW CRM valid'!$T$2:$T$2328,$A141,'Relevant - IN NOW CRM valid'!$G$2:$G$2328,"UK",'Relevant - IN NOW CRM valid'!$M$2:$M$2328,"Finance")+COUNTIFS('Relevant - IN NOW CRM unknown'!$T$2:$T$1227,$A141,'Relevant - IN NOW CRM unknown'!$G$2:$G$1227,"UK",'Relevant - IN NOW CRM unknown'!$M$2:$M$1227,"Finance")+COUNTIFS('Relevant - Not CRM not valid'!$T$2:$T$416,$A141,'Relevant - Not CRM not valid'!$G$2:$G$416,"UK",'Relevant - Not CRM not valid'!$M$2:$M$416,"Finance")+COUNTIFS('Relevant - In CRM not valid'!$T$2:$T$46,$A141,'Relevant - In CRM not valid'!$G$2:$G$46,"UK",'Relevant - In CRM not valid'!$M$2:$M$46,"Finance")</f>
        <v>1</v>
      </c>
      <c r="K141" s="2">
        <f>COUNTIFS('Relevant - In CRM valid'!$T$2:$T$4699,$A141,'Relevant - In CRM valid'!$G$2:$G$4699,"UK",'Relevant - In CRM valid'!$M$2:$M$4699,"IT/Systems")+COUNTIFS('Relevant - In CRM unknown'!$T$2:$T$253,$A141,'Relevant - In CRM unknown'!$G$2:$G$253,"UK",'Relevant - In CRM unknown'!$M$2:$M$253,"IT/Systems")+COUNTIFS('Relevant - IN NOW CRM valid'!$T$2:$T$2328,$A141,'Relevant - IN NOW CRM valid'!$G$2:$G$2328,"UK",'Relevant - IN NOW CRM valid'!$M$2:$M$2328,"IT/Systems")+COUNTIFS('Relevant - IN NOW CRM unknown'!$T$2:$T$1227,$A141,'Relevant - IN NOW CRM unknown'!$G$2:$G$1227,"UK",'Relevant - IN NOW CRM unknown'!$M$2:$M$1227,"IT/Systems")+COUNTIFS('Relevant - Not CRM not valid'!$T$2:$T$416,$A141,'Relevant - Not CRM not valid'!$G$2:$G$416,"UK",'Relevant - Not CRM not valid'!$M$2:$M$416,"IT/Systems")+COUNTIFS('Relevant - In CRM not valid'!$T$2:$T$46,$A141,'Relevant - In CRM not valid'!$G$2:$G$46,"UK",'Relevant - In CRM not valid'!$M$2:$M$46,"IT/Systems")</f>
        <v>0</v>
      </c>
      <c r="L141" s="2">
        <f>COUNTIFS('Relevant - In CRM valid'!$T$2:$T$4699,$A141,'Relevant - In CRM valid'!$G$2:$G$4699,"UK",'Relevant - In CRM valid'!$M$2:$M$4699,"")+COUNTIFS('Relevant - In CRM unknown'!$T$2:$T$253,$A141,'Relevant - In CRM unknown'!$G$2:$G$253,"UK",'Relevant - In CRM unknown'!$M$2:$M$253,"")+COUNTIFS('Relevant - IN NOW CRM valid'!$T$2:$T$2328,$A141,'Relevant - IN NOW CRM valid'!$G$2:$G$2328,"UK",'Relevant - IN NOW CRM valid'!$M$2:$M$2328,"")+COUNTIFS('Relevant - IN NOW CRM unknown'!$T$2:$T$1227,$A141,'Relevant - IN NOW CRM unknown'!$G$2:$G$1227,"UK",'Relevant - IN NOW CRM unknown'!$M$2:$M$1227,"")+COUNTIFS('Relevant - Not CRM not valid'!$T$2:$T$416,$A141,'Relevant - Not CRM not valid'!$G$2:$G$416,"UK",'Relevant - Not CRM not valid'!$M$2:$M$416,"")+COUNTIFS('Relevant - In CRM not valid'!$T$2:$T$46,$A141,'Relevant - In CRM not valid'!$G$2:$G$46,"UK",'Relevant - In CRM not valid'!$M$2:$M$46,"")</f>
        <v>0</v>
      </c>
      <c r="M141" s="2">
        <f t="shared" si="4"/>
        <v>2</v>
      </c>
      <c r="N141" s="2">
        <f>COUNTIFS('Relevant - In CRM valid'!$T$2:$T$4699,$A141,'Relevant - In CRM valid'!$G$2:$G$4699,"UK",'Relevant - In CRM valid'!$Q$2:$Q$4699,"valid")+COUNTIFS('Relevant - In CRM unknown'!$T$2:$T$253,$A141,'Relevant - In CRM unknown'!$G$2:$G$253,"UK",'Relevant - In CRM unknown'!$Q$2:$Q$253,"valid")+COUNTIFS('Relevant - IN NOW CRM valid'!$T$2:$T$2328,$A141,'Relevant - IN NOW CRM valid'!$G$2:$G$2328,"UK",'Relevant - IN NOW CRM valid'!$Q$2:$Q$2328,"valid")+COUNTIFS('Relevant - IN NOW CRM unknown'!$T$2:$T$1227,$A141,'Relevant - IN NOW CRM unknown'!$G$2:$G$1227,"UK",'Relevant - IN NOW CRM unknown'!$Q$2:$Q$1227,"valid")+COUNTIFS('Relevant - Not CRM not valid'!$T$2:$T$416,$A141,'Relevant - Not CRM not valid'!$G$2:$G$416,"UK",'Relevant - Not CRM not valid'!$Q$2:$Q$416,"valid")+COUNTIFS('Relevant - In CRM not valid'!$T$2:$T$46,$A141,'Relevant - In CRM not valid'!$G$2:$G$46,"UK",'Relevant - In CRM not valid'!$Q$2:$Q$46,"valid")</f>
        <v>8</v>
      </c>
      <c r="O141" s="2" t="str">
        <f t="shared" si="5"/>
        <v>IT/Systems</v>
      </c>
    </row>
    <row r="142" spans="1:15" ht="15" customHeight="1">
      <c r="A142" s="2" t="s">
        <v>386</v>
      </c>
      <c r="B142" s="2" t="s">
        <v>387</v>
      </c>
      <c r="C142" s="2" t="s">
        <v>95</v>
      </c>
      <c r="D142" s="2" t="str">
        <f>IFERROR(INDEX('UK Target Institutions'!$D$2:$D$727,MATCH($A142,'UK Target Institutions'!$A$2:$A$727,0)),"")</f>
        <v>Yes</v>
      </c>
      <c r="E142" s="2">
        <f>COUNTIFS('Relevant - In CRM valid'!$T$2:$T$4699,$A142,'Relevant - In CRM valid'!$G$2:$G$4699,"UK")+COUNTIFS('Relevant - In CRM unknown'!$T$2:$T$253,$A142,'Relevant - In CRM unknown'!$G$2:$G$253,"UK")+COUNTIFS('Relevant - IN NOW CRM valid'!$T$2:$T$2328,$A142,'Relevant - IN NOW CRM valid'!$G$2:$G$2328,"UK")+COUNTIFS('Relevant - IN NOW CRM unknown'!$T$2:$T$1227,$A142,'Relevant - IN NOW CRM unknown'!$G$2:$G$1227,"UK")+COUNTIFS('Relevant - Not CRM not valid'!$T$2:$T$416,$A142,'Relevant - Not CRM not valid'!$G$2:$G$416,"UK")+COUNTIFS('Relevant - In CRM not valid'!$T$2:$T$46,$A142,'Relevant - In CRM not valid'!$G$2:$G$46,"UK")</f>
        <v>10</v>
      </c>
      <c r="F142" s="2">
        <f>COUNTIFS('Relevant - In CRM valid'!$T$2:$T$4699,$A142,'Relevant - In CRM valid'!$G$2:$G$4699,"UK",'Relevant - In CRM valid'!$M$2:$M$4699,"Research")+COUNTIFS('Relevant - In CRM unknown'!$T$2:$T$253,$A142,'Relevant - In CRM unknown'!$G$2:$G$253,"UK",'Relevant - In CRM unknown'!$M$2:$M$253,"Research")+COUNTIFS('Relevant - IN NOW CRM valid'!$T$2:$T$2328,$A142,'Relevant - IN NOW CRM valid'!$G$2:$G$2328,"UK",'Relevant - IN NOW CRM valid'!$M$2:$M$2328,"Research")+COUNTIFS('Relevant - IN NOW CRM unknown'!$T$2:$T$1227,$A142,'Relevant - IN NOW CRM unknown'!$G$2:$G$1227,"UK",'Relevant - IN NOW CRM unknown'!$M$2:$M$1227,"Research")+COUNTIFS('Relevant - Not CRM not valid'!$T$2:$T$416,$A142,'Relevant - Not CRM not valid'!$G$2:$G$416,"UK",'Relevant - Not CRM not valid'!$M$2:$M$416,"Research")+COUNTIFS('Relevant - In CRM not valid'!$T$2:$T$46,$A142,'Relevant - In CRM not valid'!$G$2:$G$46,"UK",'Relevant - In CRM not valid'!$M$2:$M$46,"Research")</f>
        <v>8</v>
      </c>
      <c r="G142" s="2">
        <f>COUNTIFS('Relevant - In CRM valid'!$T$2:$T$4699,$A142,'Relevant - In CRM valid'!$G$2:$G$4699,"UK",'Relevant - In CRM valid'!$M$2:$M$4699,"Research",'Relevant - In CRM valid'!$R$2:$R$4699,"Senior")+COUNTIFS('Relevant - In CRM unknown'!$T$2:$T$253,$A142,'Relevant - In CRM unknown'!$G$2:$G$253,"UK",'Relevant - In CRM unknown'!$M$2:$M$253,"Research",'Relevant - In CRM unknown'!$R$2:$R$253,"Senior")+COUNTIFS('Relevant - IN NOW CRM valid'!$T$2:$T$2328,$A142,'Relevant - IN NOW CRM valid'!$G$2:$G$2328,"UK",'Relevant - IN NOW CRM valid'!$M$2:$M$2328,"Research",'Relevant - IN NOW CRM valid'!$R$2:$R$2328,"Senior")+COUNTIFS('Relevant - IN NOW CRM unknown'!$T$2:$T$1227,$A142,'Relevant - IN NOW CRM unknown'!$G$2:$G$1227,"UK",'Relevant - IN NOW CRM unknown'!$M$2:$M$1227,"Research",'Relevant - IN NOW CRM unknown'!$R$2:$R$1227,"Senior")+COUNTIFS('Relevant - Not CRM not valid'!$T$2:$T$416,$A142,'Relevant - Not CRM not valid'!$G$2:$G$416,"UK",'Relevant - Not CRM not valid'!$M$2:$M$416,"Research",'Relevant - Not CRM not valid'!$R$2:$R$416,"Senior")+COUNTIFS('Relevant - In CRM not valid'!$T$2:$T$46,$A142,'Relevant - In CRM not valid'!$G$2:$G$46,"UK",'Relevant - In CRM not valid'!$M$2:$M$46,"Research",'Relevant - In CRM not valid'!$R$2:$R$46,"Senior")</f>
        <v>3</v>
      </c>
      <c r="H142" s="2">
        <f>COUNTIFS('Relevant - In CRM valid'!$T$2:$T$4699,$A142,'Relevant - In CRM valid'!$G$2:$G$4699,"UK",'Relevant - In CRM valid'!$M$2:$M$4699,"Research",'Relevant - In CRM valid'!$R$2:$R$4699,"Operational")+COUNTIFS('Relevant - In CRM unknown'!$T$2:$T$253,$A142,'Relevant - In CRM unknown'!$G$2:$G$253,"UK",'Relevant - In CRM unknown'!$M$2:$M$253,"Research",'Relevant - In CRM unknown'!$R$2:$R$253,"Operational")+COUNTIFS('Relevant - IN NOW CRM valid'!$T$2:$T$2328,$A142,'Relevant - IN NOW CRM valid'!$G$2:$G$2328,"UK",'Relevant - IN NOW CRM valid'!$M$2:$M$2328,"Research",'Relevant - IN NOW CRM valid'!$R$2:$R$2328,"Operational")+COUNTIFS('Relevant - IN NOW CRM unknown'!$T$2:$T$1227,$A142,'Relevant - IN NOW CRM unknown'!$G$2:$G$1227,"UK",'Relevant - IN NOW CRM unknown'!$M$2:$M$1227,"Research",'Relevant - IN NOW CRM unknown'!$R$2:$R$1227,"Operational")+COUNTIFS('Relevant - Not CRM not valid'!$T$2:$T$416,$A142,'Relevant - Not CRM not valid'!$G$2:$G$416,"UK",'Relevant - Not CRM not valid'!$M$2:$M$416,"Research",'Relevant - Not CRM not valid'!$R$2:$R$416,"Operational")+COUNTIFS('Relevant - In CRM not valid'!$T$2:$T$46,$A142,'Relevant - In CRM not valid'!$G$2:$G$46,"UK",'Relevant - In CRM not valid'!$M$2:$M$46,"Research",'Relevant - In CRM not valid'!$R$2:$R$46,"Operational")</f>
        <v>4</v>
      </c>
      <c r="I142" s="2">
        <f>COUNTIFS('Relevant - In CRM valid'!$T$2:$T$4699,$A142,'Relevant - In CRM valid'!$G$2:$G$4699,"UK",'Relevant - In CRM valid'!$M$2:$M$4699,"Research",'Relevant - In CRM valid'!$R$2:$R$4699,"Academic")+COUNTIFS('Relevant - In CRM unknown'!$T$2:$T$253,$A142,'Relevant - In CRM unknown'!$G$2:$G$253,"UK",'Relevant - In CRM unknown'!$M$2:$M$253,"Research",'Relevant - In CRM unknown'!$R$2:$R$253,"Academic")+COUNTIFS('Relevant - IN NOW CRM valid'!$T$2:$T$2328,$A142,'Relevant - IN NOW CRM valid'!$G$2:$G$2328,"UK",'Relevant - IN NOW CRM valid'!$M$2:$M$2328,"Research",'Relevant - IN NOW CRM valid'!$R$2:$R$2328,"Academic")+COUNTIFS('Relevant - IN NOW CRM unknown'!$T$2:$T$1227,$A142,'Relevant - IN NOW CRM unknown'!$G$2:$G$1227,"UK",'Relevant - IN NOW CRM unknown'!$M$2:$M$1227,"Research",'Relevant - IN NOW CRM unknown'!$R$2:$R$1227,"Academic")+COUNTIFS('Relevant - Not CRM not valid'!$T$2:$T$416,$A142,'Relevant - Not CRM not valid'!$G$2:$G$416,"UK",'Relevant - Not CRM not valid'!$M$2:$M$416,"Research",'Relevant - Not CRM not valid'!$R$2:$R$416,"Academic")+COUNTIFS('Relevant - In CRM not valid'!$T$2:$T$46,$A142,'Relevant - In CRM not valid'!$G$2:$G$46,"UK",'Relevant - In CRM not valid'!$M$2:$M$46,"Research",'Relevant - In CRM not valid'!$R$2:$R$46,"Academic")</f>
        <v>1</v>
      </c>
      <c r="J142" s="2">
        <f>COUNTIFS('Relevant - In CRM valid'!$T$2:$T$4699,$A142,'Relevant - In CRM valid'!$G$2:$G$4699,"UK",'Relevant - In CRM valid'!$M$2:$M$4699,"Finance")+COUNTIFS('Relevant - In CRM unknown'!$T$2:$T$253,$A142,'Relevant - In CRM unknown'!$G$2:$G$253,"UK",'Relevant - In CRM unknown'!$M$2:$M$253,"Finance")+COUNTIFS('Relevant - IN NOW CRM valid'!$T$2:$T$2328,$A142,'Relevant - IN NOW CRM valid'!$G$2:$G$2328,"UK",'Relevant - IN NOW CRM valid'!$M$2:$M$2328,"Finance")+COUNTIFS('Relevant - IN NOW CRM unknown'!$T$2:$T$1227,$A142,'Relevant - IN NOW CRM unknown'!$G$2:$G$1227,"UK",'Relevant - IN NOW CRM unknown'!$M$2:$M$1227,"Finance")+COUNTIFS('Relevant - Not CRM not valid'!$T$2:$T$416,$A142,'Relevant - Not CRM not valid'!$G$2:$G$416,"UK",'Relevant - Not CRM not valid'!$M$2:$M$416,"Finance")+COUNTIFS('Relevant - In CRM not valid'!$T$2:$T$46,$A142,'Relevant - In CRM not valid'!$G$2:$G$46,"UK",'Relevant - In CRM not valid'!$M$2:$M$46,"Finance")</f>
        <v>0</v>
      </c>
      <c r="K142" s="2">
        <f>COUNTIFS('Relevant - In CRM valid'!$T$2:$T$4699,$A142,'Relevant - In CRM valid'!$G$2:$G$4699,"UK",'Relevant - In CRM valid'!$M$2:$M$4699,"IT/Systems")+COUNTIFS('Relevant - In CRM unknown'!$T$2:$T$253,$A142,'Relevant - In CRM unknown'!$G$2:$G$253,"UK",'Relevant - In CRM unknown'!$M$2:$M$253,"IT/Systems")+COUNTIFS('Relevant - IN NOW CRM valid'!$T$2:$T$2328,$A142,'Relevant - IN NOW CRM valid'!$G$2:$G$2328,"UK",'Relevant - IN NOW CRM valid'!$M$2:$M$2328,"IT/Systems")+COUNTIFS('Relevant - IN NOW CRM unknown'!$T$2:$T$1227,$A142,'Relevant - IN NOW CRM unknown'!$G$2:$G$1227,"UK",'Relevant - IN NOW CRM unknown'!$M$2:$M$1227,"IT/Systems")+COUNTIFS('Relevant - Not CRM not valid'!$T$2:$T$416,$A142,'Relevant - Not CRM not valid'!$G$2:$G$416,"UK",'Relevant - Not CRM not valid'!$M$2:$M$416,"IT/Systems")+COUNTIFS('Relevant - In CRM not valid'!$T$2:$T$46,$A142,'Relevant - In CRM not valid'!$G$2:$G$46,"UK",'Relevant - In CRM not valid'!$M$2:$M$46,"IT/Systems")</f>
        <v>2</v>
      </c>
      <c r="L142" s="2">
        <f>COUNTIFS('Relevant - In CRM valid'!$T$2:$T$4699,$A142,'Relevant - In CRM valid'!$G$2:$G$4699,"UK",'Relevant - In CRM valid'!$M$2:$M$4699,"")+COUNTIFS('Relevant - In CRM unknown'!$T$2:$T$253,$A142,'Relevant - In CRM unknown'!$G$2:$G$253,"UK",'Relevant - In CRM unknown'!$M$2:$M$253,"")+COUNTIFS('Relevant - IN NOW CRM valid'!$T$2:$T$2328,$A142,'Relevant - IN NOW CRM valid'!$G$2:$G$2328,"UK",'Relevant - IN NOW CRM valid'!$M$2:$M$2328,"")+COUNTIFS('Relevant - IN NOW CRM unknown'!$T$2:$T$1227,$A142,'Relevant - IN NOW CRM unknown'!$G$2:$G$1227,"UK",'Relevant - IN NOW CRM unknown'!$M$2:$M$1227,"")+COUNTIFS('Relevant - Not CRM not valid'!$T$2:$T$416,$A142,'Relevant - Not CRM not valid'!$G$2:$G$416,"UK",'Relevant - Not CRM not valid'!$M$2:$M$416,"")+COUNTIFS('Relevant - In CRM not valid'!$T$2:$T$46,$A142,'Relevant - In CRM not valid'!$G$2:$G$46,"UK",'Relevant - In CRM not valid'!$M$2:$M$46,"")</f>
        <v>0</v>
      </c>
      <c r="M142" s="2">
        <f t="shared" si="4"/>
        <v>2</v>
      </c>
      <c r="N142" s="2">
        <f>COUNTIFS('Relevant - In CRM valid'!$T$2:$T$4699,$A142,'Relevant - In CRM valid'!$G$2:$G$4699,"UK",'Relevant - In CRM valid'!$Q$2:$Q$4699,"valid")+COUNTIFS('Relevant - In CRM unknown'!$T$2:$T$253,$A142,'Relevant - In CRM unknown'!$G$2:$G$253,"UK",'Relevant - In CRM unknown'!$Q$2:$Q$253,"valid")+COUNTIFS('Relevant - IN NOW CRM valid'!$T$2:$T$2328,$A142,'Relevant - IN NOW CRM valid'!$G$2:$G$2328,"UK",'Relevant - IN NOW CRM valid'!$Q$2:$Q$2328,"valid")+COUNTIFS('Relevant - IN NOW CRM unknown'!$T$2:$T$1227,$A142,'Relevant - IN NOW CRM unknown'!$G$2:$G$1227,"UK",'Relevant - IN NOW CRM unknown'!$Q$2:$Q$1227,"valid")+COUNTIFS('Relevant - Not CRM not valid'!$T$2:$T$416,$A142,'Relevant - Not CRM not valid'!$G$2:$G$416,"UK",'Relevant - Not CRM not valid'!$Q$2:$Q$416,"valid")+COUNTIFS('Relevant - In CRM not valid'!$T$2:$T$46,$A142,'Relevant - In CRM not valid'!$G$2:$G$46,"UK",'Relevant - In CRM not valid'!$Q$2:$Q$46,"valid")</f>
        <v>8</v>
      </c>
      <c r="O142" s="2" t="str">
        <f t="shared" si="5"/>
        <v xml:space="preserve">Finance  </v>
      </c>
    </row>
    <row r="143" spans="1:15" ht="15" customHeight="1">
      <c r="A143" s="2" t="s">
        <v>388</v>
      </c>
      <c r="B143" s="2" t="s">
        <v>389</v>
      </c>
      <c r="C143" s="2" t="s">
        <v>95</v>
      </c>
      <c r="D143" s="2" t="str">
        <f>IFERROR(INDEX('UK Target Institutions'!$D$2:$D$727,MATCH($A143,'UK Target Institutions'!$A$2:$A$727,0)),"")</f>
        <v>Yes</v>
      </c>
      <c r="E143" s="2">
        <f>COUNTIFS('Relevant - In CRM valid'!$T$2:$T$4699,$A143,'Relevant - In CRM valid'!$G$2:$G$4699,"UK")+COUNTIFS('Relevant - In CRM unknown'!$T$2:$T$253,$A143,'Relevant - In CRM unknown'!$G$2:$G$253,"UK")+COUNTIFS('Relevant - IN NOW CRM valid'!$T$2:$T$2328,$A143,'Relevant - IN NOW CRM valid'!$G$2:$G$2328,"UK")+COUNTIFS('Relevant - IN NOW CRM unknown'!$T$2:$T$1227,$A143,'Relevant - IN NOW CRM unknown'!$G$2:$G$1227,"UK")+COUNTIFS('Relevant - Not CRM not valid'!$T$2:$T$416,$A143,'Relevant - Not CRM not valid'!$G$2:$G$416,"UK")+COUNTIFS('Relevant - In CRM not valid'!$T$2:$T$46,$A143,'Relevant - In CRM not valid'!$G$2:$G$46,"UK")</f>
        <v>8</v>
      </c>
      <c r="F143" s="2">
        <f>COUNTIFS('Relevant - In CRM valid'!$T$2:$T$4699,$A143,'Relevant - In CRM valid'!$G$2:$G$4699,"UK",'Relevant - In CRM valid'!$M$2:$M$4699,"Research")+COUNTIFS('Relevant - In CRM unknown'!$T$2:$T$253,$A143,'Relevant - In CRM unknown'!$G$2:$G$253,"UK",'Relevant - In CRM unknown'!$M$2:$M$253,"Research")+COUNTIFS('Relevant - IN NOW CRM valid'!$T$2:$T$2328,$A143,'Relevant - IN NOW CRM valid'!$G$2:$G$2328,"UK",'Relevant - IN NOW CRM valid'!$M$2:$M$2328,"Research")+COUNTIFS('Relevant - IN NOW CRM unknown'!$T$2:$T$1227,$A143,'Relevant - IN NOW CRM unknown'!$G$2:$G$1227,"UK",'Relevant - IN NOW CRM unknown'!$M$2:$M$1227,"Research")+COUNTIFS('Relevant - Not CRM not valid'!$T$2:$T$416,$A143,'Relevant - Not CRM not valid'!$G$2:$G$416,"UK",'Relevant - Not CRM not valid'!$M$2:$M$416,"Research")+COUNTIFS('Relevant - In CRM not valid'!$T$2:$T$46,$A143,'Relevant - In CRM not valid'!$G$2:$G$46,"UK",'Relevant - In CRM not valid'!$M$2:$M$46,"Research")</f>
        <v>5</v>
      </c>
      <c r="G143" s="2">
        <f>COUNTIFS('Relevant - In CRM valid'!$T$2:$T$4699,$A143,'Relevant - In CRM valid'!$G$2:$G$4699,"UK",'Relevant - In CRM valid'!$M$2:$M$4699,"Research",'Relevant - In CRM valid'!$R$2:$R$4699,"Senior")+COUNTIFS('Relevant - In CRM unknown'!$T$2:$T$253,$A143,'Relevant - In CRM unknown'!$G$2:$G$253,"UK",'Relevant - In CRM unknown'!$M$2:$M$253,"Research",'Relevant - In CRM unknown'!$R$2:$R$253,"Senior")+COUNTIFS('Relevant - IN NOW CRM valid'!$T$2:$T$2328,$A143,'Relevant - IN NOW CRM valid'!$G$2:$G$2328,"UK",'Relevant - IN NOW CRM valid'!$M$2:$M$2328,"Research",'Relevant - IN NOW CRM valid'!$R$2:$R$2328,"Senior")+COUNTIFS('Relevant - IN NOW CRM unknown'!$T$2:$T$1227,$A143,'Relevant - IN NOW CRM unknown'!$G$2:$G$1227,"UK",'Relevant - IN NOW CRM unknown'!$M$2:$M$1227,"Research",'Relevant - IN NOW CRM unknown'!$R$2:$R$1227,"Senior")+COUNTIFS('Relevant - Not CRM not valid'!$T$2:$T$416,$A143,'Relevant - Not CRM not valid'!$G$2:$G$416,"UK",'Relevant - Not CRM not valid'!$M$2:$M$416,"Research",'Relevant - Not CRM not valid'!$R$2:$R$416,"Senior")+COUNTIFS('Relevant - In CRM not valid'!$T$2:$T$46,$A143,'Relevant - In CRM not valid'!$G$2:$G$46,"UK",'Relevant - In CRM not valid'!$M$2:$M$46,"Research",'Relevant - In CRM not valid'!$R$2:$R$46,"Senior")</f>
        <v>5</v>
      </c>
      <c r="H143" s="2">
        <f>COUNTIFS('Relevant - In CRM valid'!$T$2:$T$4699,$A143,'Relevant - In CRM valid'!$G$2:$G$4699,"UK",'Relevant - In CRM valid'!$M$2:$M$4699,"Research",'Relevant - In CRM valid'!$R$2:$R$4699,"Operational")+COUNTIFS('Relevant - In CRM unknown'!$T$2:$T$253,$A143,'Relevant - In CRM unknown'!$G$2:$G$253,"UK",'Relevant - In CRM unknown'!$M$2:$M$253,"Research",'Relevant - In CRM unknown'!$R$2:$R$253,"Operational")+COUNTIFS('Relevant - IN NOW CRM valid'!$T$2:$T$2328,$A143,'Relevant - IN NOW CRM valid'!$G$2:$G$2328,"UK",'Relevant - IN NOW CRM valid'!$M$2:$M$2328,"Research",'Relevant - IN NOW CRM valid'!$R$2:$R$2328,"Operational")+COUNTIFS('Relevant - IN NOW CRM unknown'!$T$2:$T$1227,$A143,'Relevant - IN NOW CRM unknown'!$G$2:$G$1227,"UK",'Relevant - IN NOW CRM unknown'!$M$2:$M$1227,"Research",'Relevant - IN NOW CRM unknown'!$R$2:$R$1227,"Operational")+COUNTIFS('Relevant - Not CRM not valid'!$T$2:$T$416,$A143,'Relevant - Not CRM not valid'!$G$2:$G$416,"UK",'Relevant - Not CRM not valid'!$M$2:$M$416,"Research",'Relevant - Not CRM not valid'!$R$2:$R$416,"Operational")+COUNTIFS('Relevant - In CRM not valid'!$T$2:$T$46,$A143,'Relevant - In CRM not valid'!$G$2:$G$46,"UK",'Relevant - In CRM not valid'!$M$2:$M$46,"Research",'Relevant - In CRM not valid'!$R$2:$R$46,"Operational")</f>
        <v>0</v>
      </c>
      <c r="I143" s="2">
        <f>COUNTIFS('Relevant - In CRM valid'!$T$2:$T$4699,$A143,'Relevant - In CRM valid'!$G$2:$G$4699,"UK",'Relevant - In CRM valid'!$M$2:$M$4699,"Research",'Relevant - In CRM valid'!$R$2:$R$4699,"Academic")+COUNTIFS('Relevant - In CRM unknown'!$T$2:$T$253,$A143,'Relevant - In CRM unknown'!$G$2:$G$253,"UK",'Relevant - In CRM unknown'!$M$2:$M$253,"Research",'Relevant - In CRM unknown'!$R$2:$R$253,"Academic")+COUNTIFS('Relevant - IN NOW CRM valid'!$T$2:$T$2328,$A143,'Relevant - IN NOW CRM valid'!$G$2:$G$2328,"UK",'Relevant - IN NOW CRM valid'!$M$2:$M$2328,"Research",'Relevant - IN NOW CRM valid'!$R$2:$R$2328,"Academic")+COUNTIFS('Relevant - IN NOW CRM unknown'!$T$2:$T$1227,$A143,'Relevant - IN NOW CRM unknown'!$G$2:$G$1227,"UK",'Relevant - IN NOW CRM unknown'!$M$2:$M$1227,"Research",'Relevant - IN NOW CRM unknown'!$R$2:$R$1227,"Academic")+COUNTIFS('Relevant - Not CRM not valid'!$T$2:$T$416,$A143,'Relevant - Not CRM not valid'!$G$2:$G$416,"UK",'Relevant - Not CRM not valid'!$M$2:$M$416,"Research",'Relevant - Not CRM not valid'!$R$2:$R$416,"Academic")+COUNTIFS('Relevant - In CRM not valid'!$T$2:$T$46,$A143,'Relevant - In CRM not valid'!$G$2:$G$46,"UK",'Relevant - In CRM not valid'!$M$2:$M$46,"Research",'Relevant - In CRM not valid'!$R$2:$R$46,"Academic")</f>
        <v>0</v>
      </c>
      <c r="J143" s="2">
        <f>COUNTIFS('Relevant - In CRM valid'!$T$2:$T$4699,$A143,'Relevant - In CRM valid'!$G$2:$G$4699,"UK",'Relevant - In CRM valid'!$M$2:$M$4699,"Finance")+COUNTIFS('Relevant - In CRM unknown'!$T$2:$T$253,$A143,'Relevant - In CRM unknown'!$G$2:$G$253,"UK",'Relevant - In CRM unknown'!$M$2:$M$253,"Finance")+COUNTIFS('Relevant - IN NOW CRM valid'!$T$2:$T$2328,$A143,'Relevant - IN NOW CRM valid'!$G$2:$G$2328,"UK",'Relevant - IN NOW CRM valid'!$M$2:$M$2328,"Finance")+COUNTIFS('Relevant - IN NOW CRM unknown'!$T$2:$T$1227,$A143,'Relevant - IN NOW CRM unknown'!$G$2:$G$1227,"UK",'Relevant - IN NOW CRM unknown'!$M$2:$M$1227,"Finance")+COUNTIFS('Relevant - Not CRM not valid'!$T$2:$T$416,$A143,'Relevant - Not CRM not valid'!$G$2:$G$416,"UK",'Relevant - Not CRM not valid'!$M$2:$M$416,"Finance")+COUNTIFS('Relevant - In CRM not valid'!$T$2:$T$46,$A143,'Relevant - In CRM not valid'!$G$2:$G$46,"UK",'Relevant - In CRM not valid'!$M$2:$M$46,"Finance")</f>
        <v>1</v>
      </c>
      <c r="K143" s="2">
        <f>COUNTIFS('Relevant - In CRM valid'!$T$2:$T$4699,$A143,'Relevant - In CRM valid'!$G$2:$G$4699,"UK",'Relevant - In CRM valid'!$M$2:$M$4699,"IT/Systems")+COUNTIFS('Relevant - In CRM unknown'!$T$2:$T$253,$A143,'Relevant - In CRM unknown'!$G$2:$G$253,"UK",'Relevant - In CRM unknown'!$M$2:$M$253,"IT/Systems")+COUNTIFS('Relevant - IN NOW CRM valid'!$T$2:$T$2328,$A143,'Relevant - IN NOW CRM valid'!$G$2:$G$2328,"UK",'Relevant - IN NOW CRM valid'!$M$2:$M$2328,"IT/Systems")+COUNTIFS('Relevant - IN NOW CRM unknown'!$T$2:$T$1227,$A143,'Relevant - IN NOW CRM unknown'!$G$2:$G$1227,"UK",'Relevant - IN NOW CRM unknown'!$M$2:$M$1227,"IT/Systems")+COUNTIFS('Relevant - Not CRM not valid'!$T$2:$T$416,$A143,'Relevant - Not CRM not valid'!$G$2:$G$416,"UK",'Relevant - Not CRM not valid'!$M$2:$M$416,"IT/Systems")+COUNTIFS('Relevant - In CRM not valid'!$T$2:$T$46,$A143,'Relevant - In CRM not valid'!$G$2:$G$46,"UK",'Relevant - In CRM not valid'!$M$2:$M$46,"IT/Systems")</f>
        <v>2</v>
      </c>
      <c r="L143" s="2">
        <f>COUNTIFS('Relevant - In CRM valid'!$T$2:$T$4699,$A143,'Relevant - In CRM valid'!$G$2:$G$4699,"UK",'Relevant - In CRM valid'!$M$2:$M$4699,"")+COUNTIFS('Relevant - In CRM unknown'!$T$2:$T$253,$A143,'Relevant - In CRM unknown'!$G$2:$G$253,"UK",'Relevant - In CRM unknown'!$M$2:$M$253,"")+COUNTIFS('Relevant - IN NOW CRM valid'!$T$2:$T$2328,$A143,'Relevant - IN NOW CRM valid'!$G$2:$G$2328,"UK",'Relevant - IN NOW CRM valid'!$M$2:$M$2328,"")+COUNTIFS('Relevant - IN NOW CRM unknown'!$T$2:$T$1227,$A143,'Relevant - IN NOW CRM unknown'!$G$2:$G$1227,"UK",'Relevant - IN NOW CRM unknown'!$M$2:$M$1227,"")+COUNTIFS('Relevant - Not CRM not valid'!$T$2:$T$416,$A143,'Relevant - Not CRM not valid'!$G$2:$G$416,"UK",'Relevant - Not CRM not valid'!$M$2:$M$416,"")+COUNTIFS('Relevant - In CRM not valid'!$T$2:$T$46,$A143,'Relevant - In CRM not valid'!$G$2:$G$46,"UK",'Relevant - In CRM not valid'!$M$2:$M$46,"")</f>
        <v>0</v>
      </c>
      <c r="M143" s="2">
        <f t="shared" si="4"/>
        <v>3</v>
      </c>
      <c r="N143" s="2">
        <f>COUNTIFS('Relevant - In CRM valid'!$T$2:$T$4699,$A143,'Relevant - In CRM valid'!$G$2:$G$4699,"UK",'Relevant - In CRM valid'!$Q$2:$Q$4699,"valid")+COUNTIFS('Relevant - In CRM unknown'!$T$2:$T$253,$A143,'Relevant - In CRM unknown'!$G$2:$G$253,"UK",'Relevant - In CRM unknown'!$Q$2:$Q$253,"valid")+COUNTIFS('Relevant - IN NOW CRM valid'!$T$2:$T$2328,$A143,'Relevant - IN NOW CRM valid'!$G$2:$G$2328,"UK",'Relevant - IN NOW CRM valid'!$Q$2:$Q$2328,"valid")+COUNTIFS('Relevant - IN NOW CRM unknown'!$T$2:$T$1227,$A143,'Relevant - IN NOW CRM unknown'!$G$2:$G$1227,"UK",'Relevant - IN NOW CRM unknown'!$Q$2:$Q$1227,"valid")+COUNTIFS('Relevant - Not CRM not valid'!$T$2:$T$416,$A143,'Relevant - Not CRM not valid'!$G$2:$G$416,"UK",'Relevant - Not CRM not valid'!$Q$2:$Q$416,"valid")+COUNTIFS('Relevant - In CRM not valid'!$T$2:$T$46,$A143,'Relevant - In CRM not valid'!$G$2:$G$46,"UK",'Relevant - In CRM not valid'!$Q$2:$Q$46,"valid")</f>
        <v>7</v>
      </c>
      <c r="O143" s="2" t="str">
        <f t="shared" si="5"/>
        <v/>
      </c>
    </row>
    <row r="144" spans="1:15" ht="15" customHeight="1">
      <c r="A144" s="2" t="s">
        <v>390</v>
      </c>
      <c r="B144" s="2" t="s">
        <v>391</v>
      </c>
      <c r="C144" s="2" t="s">
        <v>95</v>
      </c>
      <c r="D144" s="2" t="str">
        <f>IFERROR(INDEX('UK Target Institutions'!$D$2:$D$727,MATCH($A144,'UK Target Institutions'!$A$2:$A$727,0)),"")</f>
        <v>Yes</v>
      </c>
      <c r="E144" s="2">
        <f>COUNTIFS('Relevant - In CRM valid'!$T$2:$T$4699,$A144,'Relevant - In CRM valid'!$G$2:$G$4699,"UK")+COUNTIFS('Relevant - In CRM unknown'!$T$2:$T$253,$A144,'Relevant - In CRM unknown'!$G$2:$G$253,"UK")+COUNTIFS('Relevant - IN NOW CRM valid'!$T$2:$T$2328,$A144,'Relevant - IN NOW CRM valid'!$G$2:$G$2328,"UK")+COUNTIFS('Relevant - IN NOW CRM unknown'!$T$2:$T$1227,$A144,'Relevant - IN NOW CRM unknown'!$G$2:$G$1227,"UK")+COUNTIFS('Relevant - Not CRM not valid'!$T$2:$T$416,$A144,'Relevant - Not CRM not valid'!$G$2:$G$416,"UK")+COUNTIFS('Relevant - In CRM not valid'!$T$2:$T$46,$A144,'Relevant - In CRM not valid'!$G$2:$G$46,"UK")</f>
        <v>8</v>
      </c>
      <c r="F144" s="2">
        <f>COUNTIFS('Relevant - In CRM valid'!$T$2:$T$4699,$A144,'Relevant - In CRM valid'!$G$2:$G$4699,"UK",'Relevant - In CRM valid'!$M$2:$M$4699,"Research")+COUNTIFS('Relevant - In CRM unknown'!$T$2:$T$253,$A144,'Relevant - In CRM unknown'!$G$2:$G$253,"UK",'Relevant - In CRM unknown'!$M$2:$M$253,"Research")+COUNTIFS('Relevant - IN NOW CRM valid'!$T$2:$T$2328,$A144,'Relevant - IN NOW CRM valid'!$G$2:$G$2328,"UK",'Relevant - IN NOW CRM valid'!$M$2:$M$2328,"Research")+COUNTIFS('Relevant - IN NOW CRM unknown'!$T$2:$T$1227,$A144,'Relevant - IN NOW CRM unknown'!$G$2:$G$1227,"UK",'Relevant - IN NOW CRM unknown'!$M$2:$M$1227,"Research")+COUNTIFS('Relevant - Not CRM not valid'!$T$2:$T$416,$A144,'Relevant - Not CRM not valid'!$G$2:$G$416,"UK",'Relevant - Not CRM not valid'!$M$2:$M$416,"Research")+COUNTIFS('Relevant - In CRM not valid'!$T$2:$T$46,$A144,'Relevant - In CRM not valid'!$G$2:$G$46,"UK",'Relevant - In CRM not valid'!$M$2:$M$46,"Research")</f>
        <v>3</v>
      </c>
      <c r="G144" s="2">
        <f>COUNTIFS('Relevant - In CRM valid'!$T$2:$T$4699,$A144,'Relevant - In CRM valid'!$G$2:$G$4699,"UK",'Relevant - In CRM valid'!$M$2:$M$4699,"Research",'Relevant - In CRM valid'!$R$2:$R$4699,"Senior")+COUNTIFS('Relevant - In CRM unknown'!$T$2:$T$253,$A144,'Relevant - In CRM unknown'!$G$2:$G$253,"UK",'Relevant - In CRM unknown'!$M$2:$M$253,"Research",'Relevant - In CRM unknown'!$R$2:$R$253,"Senior")+COUNTIFS('Relevant - IN NOW CRM valid'!$T$2:$T$2328,$A144,'Relevant - IN NOW CRM valid'!$G$2:$G$2328,"UK",'Relevant - IN NOW CRM valid'!$M$2:$M$2328,"Research",'Relevant - IN NOW CRM valid'!$R$2:$R$2328,"Senior")+COUNTIFS('Relevant - IN NOW CRM unknown'!$T$2:$T$1227,$A144,'Relevant - IN NOW CRM unknown'!$G$2:$G$1227,"UK",'Relevant - IN NOW CRM unknown'!$M$2:$M$1227,"Research",'Relevant - IN NOW CRM unknown'!$R$2:$R$1227,"Senior")+COUNTIFS('Relevant - Not CRM not valid'!$T$2:$T$416,$A144,'Relevant - Not CRM not valid'!$G$2:$G$416,"UK",'Relevant - Not CRM not valid'!$M$2:$M$416,"Research",'Relevant - Not CRM not valid'!$R$2:$R$416,"Senior")+COUNTIFS('Relevant - In CRM not valid'!$T$2:$T$46,$A144,'Relevant - In CRM not valid'!$G$2:$G$46,"UK",'Relevant - In CRM not valid'!$M$2:$M$46,"Research",'Relevant - In CRM not valid'!$R$2:$R$46,"Senior")</f>
        <v>1</v>
      </c>
      <c r="H144" s="2">
        <f>COUNTIFS('Relevant - In CRM valid'!$T$2:$T$4699,$A144,'Relevant - In CRM valid'!$G$2:$G$4699,"UK",'Relevant - In CRM valid'!$M$2:$M$4699,"Research",'Relevant - In CRM valid'!$R$2:$R$4699,"Operational")+COUNTIFS('Relevant - In CRM unknown'!$T$2:$T$253,$A144,'Relevant - In CRM unknown'!$G$2:$G$253,"UK",'Relevant - In CRM unknown'!$M$2:$M$253,"Research",'Relevant - In CRM unknown'!$R$2:$R$253,"Operational")+COUNTIFS('Relevant - IN NOW CRM valid'!$T$2:$T$2328,$A144,'Relevant - IN NOW CRM valid'!$G$2:$G$2328,"UK",'Relevant - IN NOW CRM valid'!$M$2:$M$2328,"Research",'Relevant - IN NOW CRM valid'!$R$2:$R$2328,"Operational")+COUNTIFS('Relevant - IN NOW CRM unknown'!$T$2:$T$1227,$A144,'Relevant - IN NOW CRM unknown'!$G$2:$G$1227,"UK",'Relevant - IN NOW CRM unknown'!$M$2:$M$1227,"Research",'Relevant - IN NOW CRM unknown'!$R$2:$R$1227,"Operational")+COUNTIFS('Relevant - Not CRM not valid'!$T$2:$T$416,$A144,'Relevant - Not CRM not valid'!$G$2:$G$416,"UK",'Relevant - Not CRM not valid'!$M$2:$M$416,"Research",'Relevant - Not CRM not valid'!$R$2:$R$416,"Operational")+COUNTIFS('Relevant - In CRM not valid'!$T$2:$T$46,$A144,'Relevant - In CRM not valid'!$G$2:$G$46,"UK",'Relevant - In CRM not valid'!$M$2:$M$46,"Research",'Relevant - In CRM not valid'!$R$2:$R$46,"Operational")</f>
        <v>2</v>
      </c>
      <c r="I144" s="2">
        <f>COUNTIFS('Relevant - In CRM valid'!$T$2:$T$4699,$A144,'Relevant - In CRM valid'!$G$2:$G$4699,"UK",'Relevant - In CRM valid'!$M$2:$M$4699,"Research",'Relevant - In CRM valid'!$R$2:$R$4699,"Academic")+COUNTIFS('Relevant - In CRM unknown'!$T$2:$T$253,$A144,'Relevant - In CRM unknown'!$G$2:$G$253,"UK",'Relevant - In CRM unknown'!$M$2:$M$253,"Research",'Relevant - In CRM unknown'!$R$2:$R$253,"Academic")+COUNTIFS('Relevant - IN NOW CRM valid'!$T$2:$T$2328,$A144,'Relevant - IN NOW CRM valid'!$G$2:$G$2328,"UK",'Relevant - IN NOW CRM valid'!$M$2:$M$2328,"Research",'Relevant - IN NOW CRM valid'!$R$2:$R$2328,"Academic")+COUNTIFS('Relevant - IN NOW CRM unknown'!$T$2:$T$1227,$A144,'Relevant - IN NOW CRM unknown'!$G$2:$G$1227,"UK",'Relevant - IN NOW CRM unknown'!$M$2:$M$1227,"Research",'Relevant - IN NOW CRM unknown'!$R$2:$R$1227,"Academic")+COUNTIFS('Relevant - Not CRM not valid'!$T$2:$T$416,$A144,'Relevant - Not CRM not valid'!$G$2:$G$416,"UK",'Relevant - Not CRM not valid'!$M$2:$M$416,"Research",'Relevant - Not CRM not valid'!$R$2:$R$416,"Academic")+COUNTIFS('Relevant - In CRM not valid'!$T$2:$T$46,$A144,'Relevant - In CRM not valid'!$G$2:$G$46,"UK",'Relevant - In CRM not valid'!$M$2:$M$46,"Research",'Relevant - In CRM not valid'!$R$2:$R$46,"Academic")</f>
        <v>0</v>
      </c>
      <c r="J144" s="2">
        <f>COUNTIFS('Relevant - In CRM valid'!$T$2:$T$4699,$A144,'Relevant - In CRM valid'!$G$2:$G$4699,"UK",'Relevant - In CRM valid'!$M$2:$M$4699,"Finance")+COUNTIFS('Relevant - In CRM unknown'!$T$2:$T$253,$A144,'Relevant - In CRM unknown'!$G$2:$G$253,"UK",'Relevant - In CRM unknown'!$M$2:$M$253,"Finance")+COUNTIFS('Relevant - IN NOW CRM valid'!$T$2:$T$2328,$A144,'Relevant - IN NOW CRM valid'!$G$2:$G$2328,"UK",'Relevant - IN NOW CRM valid'!$M$2:$M$2328,"Finance")+COUNTIFS('Relevant - IN NOW CRM unknown'!$T$2:$T$1227,$A144,'Relevant - IN NOW CRM unknown'!$G$2:$G$1227,"UK",'Relevant - IN NOW CRM unknown'!$M$2:$M$1227,"Finance")+COUNTIFS('Relevant - Not CRM not valid'!$T$2:$T$416,$A144,'Relevant - Not CRM not valid'!$G$2:$G$416,"UK",'Relevant - Not CRM not valid'!$M$2:$M$416,"Finance")+COUNTIFS('Relevant - In CRM not valid'!$T$2:$T$46,$A144,'Relevant - In CRM not valid'!$G$2:$G$46,"UK",'Relevant - In CRM not valid'!$M$2:$M$46,"Finance")</f>
        <v>2</v>
      </c>
      <c r="K144" s="2">
        <f>COUNTIFS('Relevant - In CRM valid'!$T$2:$T$4699,$A144,'Relevant - In CRM valid'!$G$2:$G$4699,"UK",'Relevant - In CRM valid'!$M$2:$M$4699,"IT/Systems")+COUNTIFS('Relevant - In CRM unknown'!$T$2:$T$253,$A144,'Relevant - In CRM unknown'!$G$2:$G$253,"UK",'Relevant - In CRM unknown'!$M$2:$M$253,"IT/Systems")+COUNTIFS('Relevant - IN NOW CRM valid'!$T$2:$T$2328,$A144,'Relevant - IN NOW CRM valid'!$G$2:$G$2328,"UK",'Relevant - IN NOW CRM valid'!$M$2:$M$2328,"IT/Systems")+COUNTIFS('Relevant - IN NOW CRM unknown'!$T$2:$T$1227,$A144,'Relevant - IN NOW CRM unknown'!$G$2:$G$1227,"UK",'Relevant - IN NOW CRM unknown'!$M$2:$M$1227,"IT/Systems")+COUNTIFS('Relevant - Not CRM not valid'!$T$2:$T$416,$A144,'Relevant - Not CRM not valid'!$G$2:$G$416,"UK",'Relevant - Not CRM not valid'!$M$2:$M$416,"IT/Systems")+COUNTIFS('Relevant - In CRM not valid'!$T$2:$T$46,$A144,'Relevant - In CRM not valid'!$G$2:$G$46,"UK",'Relevant - In CRM not valid'!$M$2:$M$46,"IT/Systems")</f>
        <v>2</v>
      </c>
      <c r="L144" s="2">
        <f>COUNTIFS('Relevant - In CRM valid'!$T$2:$T$4699,$A144,'Relevant - In CRM valid'!$G$2:$G$4699,"UK",'Relevant - In CRM valid'!$M$2:$M$4699,"")+COUNTIFS('Relevant - In CRM unknown'!$T$2:$T$253,$A144,'Relevant - In CRM unknown'!$G$2:$G$253,"UK",'Relevant - In CRM unknown'!$M$2:$M$253,"")+COUNTIFS('Relevant - IN NOW CRM valid'!$T$2:$T$2328,$A144,'Relevant - IN NOW CRM valid'!$G$2:$G$2328,"UK",'Relevant - IN NOW CRM valid'!$M$2:$M$2328,"")+COUNTIFS('Relevant - IN NOW CRM unknown'!$T$2:$T$1227,$A144,'Relevant - IN NOW CRM unknown'!$G$2:$G$1227,"UK",'Relevant - IN NOW CRM unknown'!$M$2:$M$1227,"")+COUNTIFS('Relevant - Not CRM not valid'!$T$2:$T$416,$A144,'Relevant - Not CRM not valid'!$G$2:$G$416,"UK",'Relevant - Not CRM not valid'!$M$2:$M$416,"")+COUNTIFS('Relevant - In CRM not valid'!$T$2:$T$46,$A144,'Relevant - In CRM not valid'!$G$2:$G$46,"UK",'Relevant - In CRM not valid'!$M$2:$M$46,"")</f>
        <v>0</v>
      </c>
      <c r="M144" s="2">
        <f t="shared" si="4"/>
        <v>3</v>
      </c>
      <c r="N144" s="2">
        <f>COUNTIFS('Relevant - In CRM valid'!$T$2:$T$4699,$A144,'Relevant - In CRM valid'!$G$2:$G$4699,"UK",'Relevant - In CRM valid'!$Q$2:$Q$4699,"valid")+COUNTIFS('Relevant - In CRM unknown'!$T$2:$T$253,$A144,'Relevant - In CRM unknown'!$G$2:$G$253,"UK",'Relevant - In CRM unknown'!$Q$2:$Q$253,"valid")+COUNTIFS('Relevant - IN NOW CRM valid'!$T$2:$T$2328,$A144,'Relevant - IN NOW CRM valid'!$G$2:$G$2328,"UK",'Relevant - IN NOW CRM valid'!$Q$2:$Q$2328,"valid")+COUNTIFS('Relevant - IN NOW CRM unknown'!$T$2:$T$1227,$A144,'Relevant - IN NOW CRM unknown'!$G$2:$G$1227,"UK",'Relevant - IN NOW CRM unknown'!$Q$2:$Q$1227,"valid")+COUNTIFS('Relevant - Not CRM not valid'!$T$2:$T$416,$A144,'Relevant - Not CRM not valid'!$G$2:$G$416,"UK",'Relevant - Not CRM not valid'!$Q$2:$Q$416,"valid")+COUNTIFS('Relevant - In CRM not valid'!$T$2:$T$46,$A144,'Relevant - In CRM not valid'!$G$2:$G$46,"UK",'Relevant - In CRM not valid'!$Q$2:$Q$46,"valid")</f>
        <v>1</v>
      </c>
      <c r="O144" s="2" t="str">
        <f t="shared" si="5"/>
        <v/>
      </c>
    </row>
    <row r="145" spans="1:15" ht="15" customHeight="1">
      <c r="A145" s="2" t="s">
        <v>392</v>
      </c>
      <c r="B145" s="2" t="s">
        <v>393</v>
      </c>
      <c r="C145" s="2" t="s">
        <v>95</v>
      </c>
      <c r="D145" s="2" t="str">
        <f>IFERROR(INDEX('UK Target Institutions'!$D$2:$D$727,MATCH($A145,'UK Target Institutions'!$A$2:$A$727,0)),"")</f>
        <v>Yes</v>
      </c>
      <c r="E145" s="2">
        <f>COUNTIFS('Relevant - In CRM valid'!$T$2:$T$4699,$A145,'Relevant - In CRM valid'!$G$2:$G$4699,"UK")+COUNTIFS('Relevant - In CRM unknown'!$T$2:$T$253,$A145,'Relevant - In CRM unknown'!$G$2:$G$253,"UK")+COUNTIFS('Relevant - IN NOW CRM valid'!$T$2:$T$2328,$A145,'Relevant - IN NOW CRM valid'!$G$2:$G$2328,"UK")+COUNTIFS('Relevant - IN NOW CRM unknown'!$T$2:$T$1227,$A145,'Relevant - IN NOW CRM unknown'!$G$2:$G$1227,"UK")+COUNTIFS('Relevant - Not CRM not valid'!$T$2:$T$416,$A145,'Relevant - Not CRM not valid'!$G$2:$G$416,"UK")+COUNTIFS('Relevant - In CRM not valid'!$T$2:$T$46,$A145,'Relevant - In CRM not valid'!$G$2:$G$46,"UK")</f>
        <v>8</v>
      </c>
      <c r="F145" s="2">
        <f>COUNTIFS('Relevant - In CRM valid'!$T$2:$T$4699,$A145,'Relevant - In CRM valid'!$G$2:$G$4699,"UK",'Relevant - In CRM valid'!$M$2:$M$4699,"Research")+COUNTIFS('Relevant - In CRM unknown'!$T$2:$T$253,$A145,'Relevant - In CRM unknown'!$G$2:$G$253,"UK",'Relevant - In CRM unknown'!$M$2:$M$253,"Research")+COUNTIFS('Relevant - IN NOW CRM valid'!$T$2:$T$2328,$A145,'Relevant - IN NOW CRM valid'!$G$2:$G$2328,"UK",'Relevant - IN NOW CRM valid'!$M$2:$M$2328,"Research")+COUNTIFS('Relevant - IN NOW CRM unknown'!$T$2:$T$1227,$A145,'Relevant - IN NOW CRM unknown'!$G$2:$G$1227,"UK",'Relevant - IN NOW CRM unknown'!$M$2:$M$1227,"Research")+COUNTIFS('Relevant - Not CRM not valid'!$T$2:$T$416,$A145,'Relevant - Not CRM not valid'!$G$2:$G$416,"UK",'Relevant - Not CRM not valid'!$M$2:$M$416,"Research")+COUNTIFS('Relevant - In CRM not valid'!$T$2:$T$46,$A145,'Relevant - In CRM not valid'!$G$2:$G$46,"UK",'Relevant - In CRM not valid'!$M$2:$M$46,"Research")</f>
        <v>6</v>
      </c>
      <c r="G145" s="2">
        <f>COUNTIFS('Relevant - In CRM valid'!$T$2:$T$4699,$A145,'Relevant - In CRM valid'!$G$2:$G$4699,"UK",'Relevant - In CRM valid'!$M$2:$M$4699,"Research",'Relevant - In CRM valid'!$R$2:$R$4699,"Senior")+COUNTIFS('Relevant - In CRM unknown'!$T$2:$T$253,$A145,'Relevant - In CRM unknown'!$G$2:$G$253,"UK",'Relevant - In CRM unknown'!$M$2:$M$253,"Research",'Relevant - In CRM unknown'!$R$2:$R$253,"Senior")+COUNTIFS('Relevant - IN NOW CRM valid'!$T$2:$T$2328,$A145,'Relevant - IN NOW CRM valid'!$G$2:$G$2328,"UK",'Relevant - IN NOW CRM valid'!$M$2:$M$2328,"Research",'Relevant - IN NOW CRM valid'!$R$2:$R$2328,"Senior")+COUNTIFS('Relevant - IN NOW CRM unknown'!$T$2:$T$1227,$A145,'Relevant - IN NOW CRM unknown'!$G$2:$G$1227,"UK",'Relevant - IN NOW CRM unknown'!$M$2:$M$1227,"Research",'Relevant - IN NOW CRM unknown'!$R$2:$R$1227,"Senior")+COUNTIFS('Relevant - Not CRM not valid'!$T$2:$T$416,$A145,'Relevant - Not CRM not valid'!$G$2:$G$416,"UK",'Relevant - Not CRM not valid'!$M$2:$M$416,"Research",'Relevant - Not CRM not valid'!$R$2:$R$416,"Senior")+COUNTIFS('Relevant - In CRM not valid'!$T$2:$T$46,$A145,'Relevant - In CRM not valid'!$G$2:$G$46,"UK",'Relevant - In CRM not valid'!$M$2:$M$46,"Research",'Relevant - In CRM not valid'!$R$2:$R$46,"Senior")</f>
        <v>3</v>
      </c>
      <c r="H145" s="2">
        <f>COUNTIFS('Relevant - In CRM valid'!$T$2:$T$4699,$A145,'Relevant - In CRM valid'!$G$2:$G$4699,"UK",'Relevant - In CRM valid'!$M$2:$M$4699,"Research",'Relevant - In CRM valid'!$R$2:$R$4699,"Operational")+COUNTIFS('Relevant - In CRM unknown'!$T$2:$T$253,$A145,'Relevant - In CRM unknown'!$G$2:$G$253,"UK",'Relevant - In CRM unknown'!$M$2:$M$253,"Research",'Relevant - In CRM unknown'!$R$2:$R$253,"Operational")+COUNTIFS('Relevant - IN NOW CRM valid'!$T$2:$T$2328,$A145,'Relevant - IN NOW CRM valid'!$G$2:$G$2328,"UK",'Relevant - IN NOW CRM valid'!$M$2:$M$2328,"Research",'Relevant - IN NOW CRM valid'!$R$2:$R$2328,"Operational")+COUNTIFS('Relevant - IN NOW CRM unknown'!$T$2:$T$1227,$A145,'Relevant - IN NOW CRM unknown'!$G$2:$G$1227,"UK",'Relevant - IN NOW CRM unknown'!$M$2:$M$1227,"Research",'Relevant - IN NOW CRM unknown'!$R$2:$R$1227,"Operational")+COUNTIFS('Relevant - Not CRM not valid'!$T$2:$T$416,$A145,'Relevant - Not CRM not valid'!$G$2:$G$416,"UK",'Relevant - Not CRM not valid'!$M$2:$M$416,"Research",'Relevant - Not CRM not valid'!$R$2:$R$416,"Operational")+COUNTIFS('Relevant - In CRM not valid'!$T$2:$T$46,$A145,'Relevant - In CRM not valid'!$G$2:$G$46,"UK",'Relevant - In CRM not valid'!$M$2:$M$46,"Research",'Relevant - In CRM not valid'!$R$2:$R$46,"Operational")</f>
        <v>3</v>
      </c>
      <c r="I145" s="2">
        <f>COUNTIFS('Relevant - In CRM valid'!$T$2:$T$4699,$A145,'Relevant - In CRM valid'!$G$2:$G$4699,"UK",'Relevant - In CRM valid'!$M$2:$M$4699,"Research",'Relevant - In CRM valid'!$R$2:$R$4699,"Academic")+COUNTIFS('Relevant - In CRM unknown'!$T$2:$T$253,$A145,'Relevant - In CRM unknown'!$G$2:$G$253,"UK",'Relevant - In CRM unknown'!$M$2:$M$253,"Research",'Relevant - In CRM unknown'!$R$2:$R$253,"Academic")+COUNTIFS('Relevant - IN NOW CRM valid'!$T$2:$T$2328,$A145,'Relevant - IN NOW CRM valid'!$G$2:$G$2328,"UK",'Relevant - IN NOW CRM valid'!$M$2:$M$2328,"Research",'Relevant - IN NOW CRM valid'!$R$2:$R$2328,"Academic")+COUNTIFS('Relevant - IN NOW CRM unknown'!$T$2:$T$1227,$A145,'Relevant - IN NOW CRM unknown'!$G$2:$G$1227,"UK",'Relevant - IN NOW CRM unknown'!$M$2:$M$1227,"Research",'Relevant - IN NOW CRM unknown'!$R$2:$R$1227,"Academic")+COUNTIFS('Relevant - Not CRM not valid'!$T$2:$T$416,$A145,'Relevant - Not CRM not valid'!$G$2:$G$416,"UK",'Relevant - Not CRM not valid'!$M$2:$M$416,"Research",'Relevant - Not CRM not valid'!$R$2:$R$416,"Academic")+COUNTIFS('Relevant - In CRM not valid'!$T$2:$T$46,$A145,'Relevant - In CRM not valid'!$G$2:$G$46,"UK",'Relevant - In CRM not valid'!$M$2:$M$46,"Research",'Relevant - In CRM not valid'!$R$2:$R$46,"Academic")</f>
        <v>0</v>
      </c>
      <c r="J145" s="2">
        <f>COUNTIFS('Relevant - In CRM valid'!$T$2:$T$4699,$A145,'Relevant - In CRM valid'!$G$2:$G$4699,"UK",'Relevant - In CRM valid'!$M$2:$M$4699,"Finance")+COUNTIFS('Relevant - In CRM unknown'!$T$2:$T$253,$A145,'Relevant - In CRM unknown'!$G$2:$G$253,"UK",'Relevant - In CRM unknown'!$M$2:$M$253,"Finance")+COUNTIFS('Relevant - IN NOW CRM valid'!$T$2:$T$2328,$A145,'Relevant - IN NOW CRM valid'!$G$2:$G$2328,"UK",'Relevant - IN NOW CRM valid'!$M$2:$M$2328,"Finance")+COUNTIFS('Relevant - IN NOW CRM unknown'!$T$2:$T$1227,$A145,'Relevant - IN NOW CRM unknown'!$G$2:$G$1227,"UK",'Relevant - IN NOW CRM unknown'!$M$2:$M$1227,"Finance")+COUNTIFS('Relevant - Not CRM not valid'!$T$2:$T$416,$A145,'Relevant - Not CRM not valid'!$G$2:$G$416,"UK",'Relevant - Not CRM not valid'!$M$2:$M$416,"Finance")+COUNTIFS('Relevant - In CRM not valid'!$T$2:$T$46,$A145,'Relevant - In CRM not valid'!$G$2:$G$46,"UK",'Relevant - In CRM not valid'!$M$2:$M$46,"Finance")</f>
        <v>1</v>
      </c>
      <c r="K145" s="2">
        <f>COUNTIFS('Relevant - In CRM valid'!$T$2:$T$4699,$A145,'Relevant - In CRM valid'!$G$2:$G$4699,"UK",'Relevant - In CRM valid'!$M$2:$M$4699,"IT/Systems")+COUNTIFS('Relevant - In CRM unknown'!$T$2:$T$253,$A145,'Relevant - In CRM unknown'!$G$2:$G$253,"UK",'Relevant - In CRM unknown'!$M$2:$M$253,"IT/Systems")+COUNTIFS('Relevant - IN NOW CRM valid'!$T$2:$T$2328,$A145,'Relevant - IN NOW CRM valid'!$G$2:$G$2328,"UK",'Relevant - IN NOW CRM valid'!$M$2:$M$2328,"IT/Systems")+COUNTIFS('Relevant - IN NOW CRM unknown'!$T$2:$T$1227,$A145,'Relevant - IN NOW CRM unknown'!$G$2:$G$1227,"UK",'Relevant - IN NOW CRM unknown'!$M$2:$M$1227,"IT/Systems")+COUNTIFS('Relevant - Not CRM not valid'!$T$2:$T$416,$A145,'Relevant - Not CRM not valid'!$G$2:$G$416,"UK",'Relevant - Not CRM not valid'!$M$2:$M$416,"IT/Systems")+COUNTIFS('Relevant - In CRM not valid'!$T$2:$T$46,$A145,'Relevant - In CRM not valid'!$G$2:$G$46,"UK",'Relevant - In CRM not valid'!$M$2:$M$46,"IT/Systems")</f>
        <v>1</v>
      </c>
      <c r="L145" s="2">
        <f>COUNTIFS('Relevant - In CRM valid'!$T$2:$T$4699,$A145,'Relevant - In CRM valid'!$G$2:$G$4699,"UK",'Relevant - In CRM valid'!$M$2:$M$4699,"")+COUNTIFS('Relevant - In CRM unknown'!$T$2:$T$253,$A145,'Relevant - In CRM unknown'!$G$2:$G$253,"UK",'Relevant - In CRM unknown'!$M$2:$M$253,"")+COUNTIFS('Relevant - IN NOW CRM valid'!$T$2:$T$2328,$A145,'Relevant - IN NOW CRM valid'!$G$2:$G$2328,"UK",'Relevant - IN NOW CRM valid'!$M$2:$M$2328,"")+COUNTIFS('Relevant - IN NOW CRM unknown'!$T$2:$T$1227,$A145,'Relevant - IN NOW CRM unknown'!$G$2:$G$1227,"UK",'Relevant - IN NOW CRM unknown'!$M$2:$M$1227,"")+COUNTIFS('Relevant - Not CRM not valid'!$T$2:$T$416,$A145,'Relevant - Not CRM not valid'!$G$2:$G$416,"UK",'Relevant - Not CRM not valid'!$M$2:$M$416,"")+COUNTIFS('Relevant - In CRM not valid'!$T$2:$T$46,$A145,'Relevant - In CRM not valid'!$G$2:$G$46,"UK",'Relevant - In CRM not valid'!$M$2:$M$46,"")</f>
        <v>0</v>
      </c>
      <c r="M145" s="2">
        <f t="shared" si="4"/>
        <v>3</v>
      </c>
      <c r="N145" s="2">
        <f>COUNTIFS('Relevant - In CRM valid'!$T$2:$T$4699,$A145,'Relevant - In CRM valid'!$G$2:$G$4699,"UK",'Relevant - In CRM valid'!$Q$2:$Q$4699,"valid")+COUNTIFS('Relevant - In CRM unknown'!$T$2:$T$253,$A145,'Relevant - In CRM unknown'!$G$2:$G$253,"UK",'Relevant - In CRM unknown'!$Q$2:$Q$253,"valid")+COUNTIFS('Relevant - IN NOW CRM valid'!$T$2:$T$2328,$A145,'Relevant - IN NOW CRM valid'!$G$2:$G$2328,"UK",'Relevant - IN NOW CRM valid'!$Q$2:$Q$2328,"valid")+COUNTIFS('Relevant - IN NOW CRM unknown'!$T$2:$T$1227,$A145,'Relevant - IN NOW CRM unknown'!$G$2:$G$1227,"UK",'Relevant - IN NOW CRM unknown'!$Q$2:$Q$1227,"valid")+COUNTIFS('Relevant - Not CRM not valid'!$T$2:$T$416,$A145,'Relevant - Not CRM not valid'!$G$2:$G$416,"UK",'Relevant - Not CRM not valid'!$Q$2:$Q$416,"valid")+COUNTIFS('Relevant - In CRM not valid'!$T$2:$T$46,$A145,'Relevant - In CRM not valid'!$G$2:$G$46,"UK",'Relevant - In CRM not valid'!$Q$2:$Q$46,"valid")</f>
        <v>6</v>
      </c>
      <c r="O145" s="2" t="str">
        <f t="shared" si="5"/>
        <v/>
      </c>
    </row>
    <row r="146" spans="1:15" ht="15" customHeight="1">
      <c r="A146" s="2" t="s">
        <v>394</v>
      </c>
      <c r="B146" s="2" t="s">
        <v>395</v>
      </c>
      <c r="C146" s="2" t="s">
        <v>95</v>
      </c>
      <c r="D146" s="2" t="str">
        <f>IFERROR(INDEX('UK Target Institutions'!$D$2:$D$727,MATCH($A146,'UK Target Institutions'!$A$2:$A$727,0)),"")</f>
        <v>Yes</v>
      </c>
      <c r="E146" s="2">
        <f>COUNTIFS('Relevant - In CRM valid'!$T$2:$T$4699,$A146,'Relevant - In CRM valid'!$G$2:$G$4699,"UK")+COUNTIFS('Relevant - In CRM unknown'!$T$2:$T$253,$A146,'Relevant - In CRM unknown'!$G$2:$G$253,"UK")+COUNTIFS('Relevant - IN NOW CRM valid'!$T$2:$T$2328,$A146,'Relevant - IN NOW CRM valid'!$G$2:$G$2328,"UK")+COUNTIFS('Relevant - IN NOW CRM unknown'!$T$2:$T$1227,$A146,'Relevant - IN NOW CRM unknown'!$G$2:$G$1227,"UK")+COUNTIFS('Relevant - Not CRM not valid'!$T$2:$T$416,$A146,'Relevant - Not CRM not valid'!$G$2:$G$416,"UK")+COUNTIFS('Relevant - In CRM not valid'!$T$2:$T$46,$A146,'Relevant - In CRM not valid'!$G$2:$G$46,"UK")</f>
        <v>8</v>
      </c>
      <c r="F146" s="2">
        <f>COUNTIFS('Relevant - In CRM valid'!$T$2:$T$4699,$A146,'Relevant - In CRM valid'!$G$2:$G$4699,"UK",'Relevant - In CRM valid'!$M$2:$M$4699,"Research")+COUNTIFS('Relevant - In CRM unknown'!$T$2:$T$253,$A146,'Relevant - In CRM unknown'!$G$2:$G$253,"UK",'Relevant - In CRM unknown'!$M$2:$M$253,"Research")+COUNTIFS('Relevant - IN NOW CRM valid'!$T$2:$T$2328,$A146,'Relevant - IN NOW CRM valid'!$G$2:$G$2328,"UK",'Relevant - IN NOW CRM valid'!$M$2:$M$2328,"Research")+COUNTIFS('Relevant - IN NOW CRM unknown'!$T$2:$T$1227,$A146,'Relevant - IN NOW CRM unknown'!$G$2:$G$1227,"UK",'Relevant - IN NOW CRM unknown'!$M$2:$M$1227,"Research")+COUNTIFS('Relevant - Not CRM not valid'!$T$2:$T$416,$A146,'Relevant - Not CRM not valid'!$G$2:$G$416,"UK",'Relevant - Not CRM not valid'!$M$2:$M$416,"Research")+COUNTIFS('Relevant - In CRM not valid'!$T$2:$T$46,$A146,'Relevant - In CRM not valid'!$G$2:$G$46,"UK",'Relevant - In CRM not valid'!$M$2:$M$46,"Research")</f>
        <v>7</v>
      </c>
      <c r="G146" s="2">
        <f>COUNTIFS('Relevant - In CRM valid'!$T$2:$T$4699,$A146,'Relevant - In CRM valid'!$G$2:$G$4699,"UK",'Relevant - In CRM valid'!$M$2:$M$4699,"Research",'Relevant - In CRM valid'!$R$2:$R$4699,"Senior")+COUNTIFS('Relevant - In CRM unknown'!$T$2:$T$253,$A146,'Relevant - In CRM unknown'!$G$2:$G$253,"UK",'Relevant - In CRM unknown'!$M$2:$M$253,"Research",'Relevant - In CRM unknown'!$R$2:$R$253,"Senior")+COUNTIFS('Relevant - IN NOW CRM valid'!$T$2:$T$2328,$A146,'Relevant - IN NOW CRM valid'!$G$2:$G$2328,"UK",'Relevant - IN NOW CRM valid'!$M$2:$M$2328,"Research",'Relevant - IN NOW CRM valid'!$R$2:$R$2328,"Senior")+COUNTIFS('Relevant - IN NOW CRM unknown'!$T$2:$T$1227,$A146,'Relevant - IN NOW CRM unknown'!$G$2:$G$1227,"UK",'Relevant - IN NOW CRM unknown'!$M$2:$M$1227,"Research",'Relevant - IN NOW CRM unknown'!$R$2:$R$1227,"Senior")+COUNTIFS('Relevant - Not CRM not valid'!$T$2:$T$416,$A146,'Relevant - Not CRM not valid'!$G$2:$G$416,"UK",'Relevant - Not CRM not valid'!$M$2:$M$416,"Research",'Relevant - Not CRM not valid'!$R$2:$R$416,"Senior")+COUNTIFS('Relevant - In CRM not valid'!$T$2:$T$46,$A146,'Relevant - In CRM not valid'!$G$2:$G$46,"UK",'Relevant - In CRM not valid'!$M$2:$M$46,"Research",'Relevant - In CRM not valid'!$R$2:$R$46,"Senior")</f>
        <v>3</v>
      </c>
      <c r="H146" s="2">
        <f>COUNTIFS('Relevant - In CRM valid'!$T$2:$T$4699,$A146,'Relevant - In CRM valid'!$G$2:$G$4699,"UK",'Relevant - In CRM valid'!$M$2:$M$4699,"Research",'Relevant - In CRM valid'!$R$2:$R$4699,"Operational")+COUNTIFS('Relevant - In CRM unknown'!$T$2:$T$253,$A146,'Relevant - In CRM unknown'!$G$2:$G$253,"UK",'Relevant - In CRM unknown'!$M$2:$M$253,"Research",'Relevant - In CRM unknown'!$R$2:$R$253,"Operational")+COUNTIFS('Relevant - IN NOW CRM valid'!$T$2:$T$2328,$A146,'Relevant - IN NOW CRM valid'!$G$2:$G$2328,"UK",'Relevant - IN NOW CRM valid'!$M$2:$M$2328,"Research",'Relevant - IN NOW CRM valid'!$R$2:$R$2328,"Operational")+COUNTIFS('Relevant - IN NOW CRM unknown'!$T$2:$T$1227,$A146,'Relevant - IN NOW CRM unknown'!$G$2:$G$1227,"UK",'Relevant - IN NOW CRM unknown'!$M$2:$M$1227,"Research",'Relevant - IN NOW CRM unknown'!$R$2:$R$1227,"Operational")+COUNTIFS('Relevant - Not CRM not valid'!$T$2:$T$416,$A146,'Relevant - Not CRM not valid'!$G$2:$G$416,"UK",'Relevant - Not CRM not valid'!$M$2:$M$416,"Research",'Relevant - Not CRM not valid'!$R$2:$R$416,"Operational")+COUNTIFS('Relevant - In CRM not valid'!$T$2:$T$46,$A146,'Relevant - In CRM not valid'!$G$2:$G$46,"UK",'Relevant - In CRM not valid'!$M$2:$M$46,"Research",'Relevant - In CRM not valid'!$R$2:$R$46,"Operational")</f>
        <v>4</v>
      </c>
      <c r="I146" s="2">
        <f>COUNTIFS('Relevant - In CRM valid'!$T$2:$T$4699,$A146,'Relevant - In CRM valid'!$G$2:$G$4699,"UK",'Relevant - In CRM valid'!$M$2:$M$4699,"Research",'Relevant - In CRM valid'!$R$2:$R$4699,"Academic")+COUNTIFS('Relevant - In CRM unknown'!$T$2:$T$253,$A146,'Relevant - In CRM unknown'!$G$2:$G$253,"UK",'Relevant - In CRM unknown'!$M$2:$M$253,"Research",'Relevant - In CRM unknown'!$R$2:$R$253,"Academic")+COUNTIFS('Relevant - IN NOW CRM valid'!$T$2:$T$2328,$A146,'Relevant - IN NOW CRM valid'!$G$2:$G$2328,"UK",'Relevant - IN NOW CRM valid'!$M$2:$M$2328,"Research",'Relevant - IN NOW CRM valid'!$R$2:$R$2328,"Academic")+COUNTIFS('Relevant - IN NOW CRM unknown'!$T$2:$T$1227,$A146,'Relevant - IN NOW CRM unknown'!$G$2:$G$1227,"UK",'Relevant - IN NOW CRM unknown'!$M$2:$M$1227,"Research",'Relevant - IN NOW CRM unknown'!$R$2:$R$1227,"Academic")+COUNTIFS('Relevant - Not CRM not valid'!$T$2:$T$416,$A146,'Relevant - Not CRM not valid'!$G$2:$G$416,"UK",'Relevant - Not CRM not valid'!$M$2:$M$416,"Research",'Relevant - Not CRM not valid'!$R$2:$R$416,"Academic")+COUNTIFS('Relevant - In CRM not valid'!$T$2:$T$46,$A146,'Relevant - In CRM not valid'!$G$2:$G$46,"UK",'Relevant - In CRM not valid'!$M$2:$M$46,"Research",'Relevant - In CRM not valid'!$R$2:$R$46,"Academic")</f>
        <v>0</v>
      </c>
      <c r="J146" s="2">
        <f>COUNTIFS('Relevant - In CRM valid'!$T$2:$T$4699,$A146,'Relevant - In CRM valid'!$G$2:$G$4699,"UK",'Relevant - In CRM valid'!$M$2:$M$4699,"Finance")+COUNTIFS('Relevant - In CRM unknown'!$T$2:$T$253,$A146,'Relevant - In CRM unknown'!$G$2:$G$253,"UK",'Relevant - In CRM unknown'!$M$2:$M$253,"Finance")+COUNTIFS('Relevant - IN NOW CRM valid'!$T$2:$T$2328,$A146,'Relevant - IN NOW CRM valid'!$G$2:$G$2328,"UK",'Relevant - IN NOW CRM valid'!$M$2:$M$2328,"Finance")+COUNTIFS('Relevant - IN NOW CRM unknown'!$T$2:$T$1227,$A146,'Relevant - IN NOW CRM unknown'!$G$2:$G$1227,"UK",'Relevant - IN NOW CRM unknown'!$M$2:$M$1227,"Finance")+COUNTIFS('Relevant - Not CRM not valid'!$T$2:$T$416,$A146,'Relevant - Not CRM not valid'!$G$2:$G$416,"UK",'Relevant - Not CRM not valid'!$M$2:$M$416,"Finance")+COUNTIFS('Relevant - In CRM not valid'!$T$2:$T$46,$A146,'Relevant - In CRM not valid'!$G$2:$G$46,"UK",'Relevant - In CRM not valid'!$M$2:$M$46,"Finance")</f>
        <v>1</v>
      </c>
      <c r="K146" s="2">
        <f>COUNTIFS('Relevant - In CRM valid'!$T$2:$T$4699,$A146,'Relevant - In CRM valid'!$G$2:$G$4699,"UK",'Relevant - In CRM valid'!$M$2:$M$4699,"IT/Systems")+COUNTIFS('Relevant - In CRM unknown'!$T$2:$T$253,$A146,'Relevant - In CRM unknown'!$G$2:$G$253,"UK",'Relevant - In CRM unknown'!$M$2:$M$253,"IT/Systems")+COUNTIFS('Relevant - IN NOW CRM valid'!$T$2:$T$2328,$A146,'Relevant - IN NOW CRM valid'!$G$2:$G$2328,"UK",'Relevant - IN NOW CRM valid'!$M$2:$M$2328,"IT/Systems")+COUNTIFS('Relevant - IN NOW CRM unknown'!$T$2:$T$1227,$A146,'Relevant - IN NOW CRM unknown'!$G$2:$G$1227,"UK",'Relevant - IN NOW CRM unknown'!$M$2:$M$1227,"IT/Systems")+COUNTIFS('Relevant - Not CRM not valid'!$T$2:$T$416,$A146,'Relevant - Not CRM not valid'!$G$2:$G$416,"UK",'Relevant - Not CRM not valid'!$M$2:$M$416,"IT/Systems")+COUNTIFS('Relevant - In CRM not valid'!$T$2:$T$46,$A146,'Relevant - In CRM not valid'!$G$2:$G$46,"UK",'Relevant - In CRM not valid'!$M$2:$M$46,"IT/Systems")</f>
        <v>0</v>
      </c>
      <c r="L146" s="2">
        <f>COUNTIFS('Relevant - In CRM valid'!$T$2:$T$4699,$A146,'Relevant - In CRM valid'!$G$2:$G$4699,"UK",'Relevant - In CRM valid'!$M$2:$M$4699,"")+COUNTIFS('Relevant - In CRM unknown'!$T$2:$T$253,$A146,'Relevant - In CRM unknown'!$G$2:$G$253,"UK",'Relevant - In CRM unknown'!$M$2:$M$253,"")+COUNTIFS('Relevant - IN NOW CRM valid'!$T$2:$T$2328,$A146,'Relevant - IN NOW CRM valid'!$G$2:$G$2328,"UK",'Relevant - IN NOW CRM valid'!$M$2:$M$2328,"")+COUNTIFS('Relevant - IN NOW CRM unknown'!$T$2:$T$1227,$A146,'Relevant - IN NOW CRM unknown'!$G$2:$G$1227,"UK",'Relevant - IN NOW CRM unknown'!$M$2:$M$1227,"")+COUNTIFS('Relevant - Not CRM not valid'!$T$2:$T$416,$A146,'Relevant - Not CRM not valid'!$G$2:$G$416,"UK",'Relevant - Not CRM not valid'!$M$2:$M$416,"")+COUNTIFS('Relevant - In CRM not valid'!$T$2:$T$46,$A146,'Relevant - In CRM not valid'!$G$2:$G$46,"UK",'Relevant - In CRM not valid'!$M$2:$M$46,"")</f>
        <v>0</v>
      </c>
      <c r="M146" s="2">
        <f t="shared" si="4"/>
        <v>2</v>
      </c>
      <c r="N146" s="2">
        <f>COUNTIFS('Relevant - In CRM valid'!$T$2:$T$4699,$A146,'Relevant - In CRM valid'!$G$2:$G$4699,"UK",'Relevant - In CRM valid'!$Q$2:$Q$4699,"valid")+COUNTIFS('Relevant - In CRM unknown'!$T$2:$T$253,$A146,'Relevant - In CRM unknown'!$G$2:$G$253,"UK",'Relevant - In CRM unknown'!$Q$2:$Q$253,"valid")+COUNTIFS('Relevant - IN NOW CRM valid'!$T$2:$T$2328,$A146,'Relevant - IN NOW CRM valid'!$G$2:$G$2328,"UK",'Relevant - IN NOW CRM valid'!$Q$2:$Q$2328,"valid")+COUNTIFS('Relevant - IN NOW CRM unknown'!$T$2:$T$1227,$A146,'Relevant - IN NOW CRM unknown'!$G$2:$G$1227,"UK",'Relevant - IN NOW CRM unknown'!$Q$2:$Q$1227,"valid")+COUNTIFS('Relevant - Not CRM not valid'!$T$2:$T$416,$A146,'Relevant - Not CRM not valid'!$G$2:$G$416,"UK",'Relevant - Not CRM not valid'!$Q$2:$Q$416,"valid")+COUNTIFS('Relevant - In CRM not valid'!$T$2:$T$46,$A146,'Relevant - In CRM not valid'!$G$2:$G$46,"UK",'Relevant - In CRM not valid'!$Q$2:$Q$46,"valid")</f>
        <v>6</v>
      </c>
      <c r="O146" s="2" t="str">
        <f t="shared" si="5"/>
        <v>IT/Systems</v>
      </c>
    </row>
    <row r="147" spans="1:15" ht="15" customHeight="1">
      <c r="A147" s="2" t="s">
        <v>396</v>
      </c>
      <c r="B147" s="2" t="s">
        <v>397</v>
      </c>
      <c r="C147" s="2" t="s">
        <v>368</v>
      </c>
      <c r="D147" s="2" t="str">
        <f>IFERROR(INDEX('UK Target Institutions'!$D$2:$D$727,MATCH($A147,'UK Target Institutions'!$A$2:$A$727,0)),"")</f>
        <v>Yes</v>
      </c>
      <c r="E147" s="2">
        <f>COUNTIFS('Relevant - In CRM valid'!$T$2:$T$4699,$A147,'Relevant - In CRM valid'!$G$2:$G$4699,"UK")+COUNTIFS('Relevant - In CRM unknown'!$T$2:$T$253,$A147,'Relevant - In CRM unknown'!$G$2:$G$253,"UK")+COUNTIFS('Relevant - IN NOW CRM valid'!$T$2:$T$2328,$A147,'Relevant - IN NOW CRM valid'!$G$2:$G$2328,"UK")+COUNTIFS('Relevant - IN NOW CRM unknown'!$T$2:$T$1227,$A147,'Relevant - IN NOW CRM unknown'!$G$2:$G$1227,"UK")+COUNTIFS('Relevant - Not CRM not valid'!$T$2:$T$416,$A147,'Relevant - Not CRM not valid'!$G$2:$G$416,"UK")+COUNTIFS('Relevant - In CRM not valid'!$T$2:$T$46,$A147,'Relevant - In CRM not valid'!$G$2:$G$46,"UK")</f>
        <v>8</v>
      </c>
      <c r="F147" s="2">
        <f>COUNTIFS('Relevant - In CRM valid'!$T$2:$T$4699,$A147,'Relevant - In CRM valid'!$G$2:$G$4699,"UK",'Relevant - In CRM valid'!$M$2:$M$4699,"Research")+COUNTIFS('Relevant - In CRM unknown'!$T$2:$T$253,$A147,'Relevant - In CRM unknown'!$G$2:$G$253,"UK",'Relevant - In CRM unknown'!$M$2:$M$253,"Research")+COUNTIFS('Relevant - IN NOW CRM valid'!$T$2:$T$2328,$A147,'Relevant - IN NOW CRM valid'!$G$2:$G$2328,"UK",'Relevant - IN NOW CRM valid'!$M$2:$M$2328,"Research")+COUNTIFS('Relevant - IN NOW CRM unknown'!$T$2:$T$1227,$A147,'Relevant - IN NOW CRM unknown'!$G$2:$G$1227,"UK",'Relevant - IN NOW CRM unknown'!$M$2:$M$1227,"Research")+COUNTIFS('Relevant - Not CRM not valid'!$T$2:$T$416,$A147,'Relevant - Not CRM not valid'!$G$2:$G$416,"UK",'Relevant - Not CRM not valid'!$M$2:$M$416,"Research")+COUNTIFS('Relevant - In CRM not valid'!$T$2:$T$46,$A147,'Relevant - In CRM not valid'!$G$2:$G$46,"UK",'Relevant - In CRM not valid'!$M$2:$M$46,"Research")</f>
        <v>8</v>
      </c>
      <c r="G147" s="2">
        <f>COUNTIFS('Relevant - In CRM valid'!$T$2:$T$4699,$A147,'Relevant - In CRM valid'!$G$2:$G$4699,"UK",'Relevant - In CRM valid'!$M$2:$M$4699,"Research",'Relevant - In CRM valid'!$R$2:$R$4699,"Senior")+COUNTIFS('Relevant - In CRM unknown'!$T$2:$T$253,$A147,'Relevant - In CRM unknown'!$G$2:$G$253,"UK",'Relevant - In CRM unknown'!$M$2:$M$253,"Research",'Relevant - In CRM unknown'!$R$2:$R$253,"Senior")+COUNTIFS('Relevant - IN NOW CRM valid'!$T$2:$T$2328,$A147,'Relevant - IN NOW CRM valid'!$G$2:$G$2328,"UK",'Relevant - IN NOW CRM valid'!$M$2:$M$2328,"Research",'Relevant - IN NOW CRM valid'!$R$2:$R$2328,"Senior")+COUNTIFS('Relevant - IN NOW CRM unknown'!$T$2:$T$1227,$A147,'Relevant - IN NOW CRM unknown'!$G$2:$G$1227,"UK",'Relevant - IN NOW CRM unknown'!$M$2:$M$1227,"Research",'Relevant - IN NOW CRM unknown'!$R$2:$R$1227,"Senior")+COUNTIFS('Relevant - Not CRM not valid'!$T$2:$T$416,$A147,'Relevant - Not CRM not valid'!$G$2:$G$416,"UK",'Relevant - Not CRM not valid'!$M$2:$M$416,"Research",'Relevant - Not CRM not valid'!$R$2:$R$416,"Senior")+COUNTIFS('Relevant - In CRM not valid'!$T$2:$T$46,$A147,'Relevant - In CRM not valid'!$G$2:$G$46,"UK",'Relevant - In CRM not valid'!$M$2:$M$46,"Research",'Relevant - In CRM not valid'!$R$2:$R$46,"Senior")</f>
        <v>8</v>
      </c>
      <c r="H147" s="2">
        <f>COUNTIFS('Relevant - In CRM valid'!$T$2:$T$4699,$A147,'Relevant - In CRM valid'!$G$2:$G$4699,"UK",'Relevant - In CRM valid'!$M$2:$M$4699,"Research",'Relevant - In CRM valid'!$R$2:$R$4699,"Operational")+COUNTIFS('Relevant - In CRM unknown'!$T$2:$T$253,$A147,'Relevant - In CRM unknown'!$G$2:$G$253,"UK",'Relevant - In CRM unknown'!$M$2:$M$253,"Research",'Relevant - In CRM unknown'!$R$2:$R$253,"Operational")+COUNTIFS('Relevant - IN NOW CRM valid'!$T$2:$T$2328,$A147,'Relevant - IN NOW CRM valid'!$G$2:$G$2328,"UK",'Relevant - IN NOW CRM valid'!$M$2:$M$2328,"Research",'Relevant - IN NOW CRM valid'!$R$2:$R$2328,"Operational")+COUNTIFS('Relevant - IN NOW CRM unknown'!$T$2:$T$1227,$A147,'Relevant - IN NOW CRM unknown'!$G$2:$G$1227,"UK",'Relevant - IN NOW CRM unknown'!$M$2:$M$1227,"Research",'Relevant - IN NOW CRM unknown'!$R$2:$R$1227,"Operational")+COUNTIFS('Relevant - Not CRM not valid'!$T$2:$T$416,$A147,'Relevant - Not CRM not valid'!$G$2:$G$416,"UK",'Relevant - Not CRM not valid'!$M$2:$M$416,"Research",'Relevant - Not CRM not valid'!$R$2:$R$416,"Operational")+COUNTIFS('Relevant - In CRM not valid'!$T$2:$T$46,$A147,'Relevant - In CRM not valid'!$G$2:$G$46,"UK",'Relevant - In CRM not valid'!$M$2:$M$46,"Research",'Relevant - In CRM not valid'!$R$2:$R$46,"Operational")</f>
        <v>0</v>
      </c>
      <c r="I147" s="2">
        <f>COUNTIFS('Relevant - In CRM valid'!$T$2:$T$4699,$A147,'Relevant - In CRM valid'!$G$2:$G$4699,"UK",'Relevant - In CRM valid'!$M$2:$M$4699,"Research",'Relevant - In CRM valid'!$R$2:$R$4699,"Academic")+COUNTIFS('Relevant - In CRM unknown'!$T$2:$T$253,$A147,'Relevant - In CRM unknown'!$G$2:$G$253,"UK",'Relevant - In CRM unknown'!$M$2:$M$253,"Research",'Relevant - In CRM unknown'!$R$2:$R$253,"Academic")+COUNTIFS('Relevant - IN NOW CRM valid'!$T$2:$T$2328,$A147,'Relevant - IN NOW CRM valid'!$G$2:$G$2328,"UK",'Relevant - IN NOW CRM valid'!$M$2:$M$2328,"Research",'Relevant - IN NOW CRM valid'!$R$2:$R$2328,"Academic")+COUNTIFS('Relevant - IN NOW CRM unknown'!$T$2:$T$1227,$A147,'Relevant - IN NOW CRM unknown'!$G$2:$G$1227,"UK",'Relevant - IN NOW CRM unknown'!$M$2:$M$1227,"Research",'Relevant - IN NOW CRM unknown'!$R$2:$R$1227,"Academic")+COUNTIFS('Relevant - Not CRM not valid'!$T$2:$T$416,$A147,'Relevant - Not CRM not valid'!$G$2:$G$416,"UK",'Relevant - Not CRM not valid'!$M$2:$M$416,"Research",'Relevant - Not CRM not valid'!$R$2:$R$416,"Academic")+COUNTIFS('Relevant - In CRM not valid'!$T$2:$T$46,$A147,'Relevant - In CRM not valid'!$G$2:$G$46,"UK",'Relevant - In CRM not valid'!$M$2:$M$46,"Research",'Relevant - In CRM not valid'!$R$2:$R$46,"Academic")</f>
        <v>0</v>
      </c>
      <c r="J147" s="2">
        <f>COUNTIFS('Relevant - In CRM valid'!$T$2:$T$4699,$A147,'Relevant - In CRM valid'!$G$2:$G$4699,"UK",'Relevant - In CRM valid'!$M$2:$M$4699,"Finance")+COUNTIFS('Relevant - In CRM unknown'!$T$2:$T$253,$A147,'Relevant - In CRM unknown'!$G$2:$G$253,"UK",'Relevant - In CRM unknown'!$M$2:$M$253,"Finance")+COUNTIFS('Relevant - IN NOW CRM valid'!$T$2:$T$2328,$A147,'Relevant - IN NOW CRM valid'!$G$2:$G$2328,"UK",'Relevant - IN NOW CRM valid'!$M$2:$M$2328,"Finance")+COUNTIFS('Relevant - IN NOW CRM unknown'!$T$2:$T$1227,$A147,'Relevant - IN NOW CRM unknown'!$G$2:$G$1227,"UK",'Relevant - IN NOW CRM unknown'!$M$2:$M$1227,"Finance")+COUNTIFS('Relevant - Not CRM not valid'!$T$2:$T$416,$A147,'Relevant - Not CRM not valid'!$G$2:$G$416,"UK",'Relevant - Not CRM not valid'!$M$2:$M$416,"Finance")+COUNTIFS('Relevant - In CRM not valid'!$T$2:$T$46,$A147,'Relevant - In CRM not valid'!$G$2:$G$46,"UK",'Relevant - In CRM not valid'!$M$2:$M$46,"Finance")</f>
        <v>0</v>
      </c>
      <c r="K147" s="2">
        <f>COUNTIFS('Relevant - In CRM valid'!$T$2:$T$4699,$A147,'Relevant - In CRM valid'!$G$2:$G$4699,"UK",'Relevant - In CRM valid'!$M$2:$M$4699,"IT/Systems")+COUNTIFS('Relevant - In CRM unknown'!$T$2:$T$253,$A147,'Relevant - In CRM unknown'!$G$2:$G$253,"UK",'Relevant - In CRM unknown'!$M$2:$M$253,"IT/Systems")+COUNTIFS('Relevant - IN NOW CRM valid'!$T$2:$T$2328,$A147,'Relevant - IN NOW CRM valid'!$G$2:$G$2328,"UK",'Relevant - IN NOW CRM valid'!$M$2:$M$2328,"IT/Systems")+COUNTIFS('Relevant - IN NOW CRM unknown'!$T$2:$T$1227,$A147,'Relevant - IN NOW CRM unknown'!$G$2:$G$1227,"UK",'Relevant - IN NOW CRM unknown'!$M$2:$M$1227,"IT/Systems")+COUNTIFS('Relevant - Not CRM not valid'!$T$2:$T$416,$A147,'Relevant - Not CRM not valid'!$G$2:$G$416,"UK",'Relevant - Not CRM not valid'!$M$2:$M$416,"IT/Systems")+COUNTIFS('Relevant - In CRM not valid'!$T$2:$T$46,$A147,'Relevant - In CRM not valid'!$G$2:$G$46,"UK",'Relevant - In CRM not valid'!$M$2:$M$46,"IT/Systems")</f>
        <v>0</v>
      </c>
      <c r="L147" s="2">
        <f>COUNTIFS('Relevant - In CRM valid'!$T$2:$T$4699,$A147,'Relevant - In CRM valid'!$G$2:$G$4699,"UK",'Relevant - In CRM valid'!$M$2:$M$4699,"")+COUNTIFS('Relevant - In CRM unknown'!$T$2:$T$253,$A147,'Relevant - In CRM unknown'!$G$2:$G$253,"UK",'Relevant - In CRM unknown'!$M$2:$M$253,"")+COUNTIFS('Relevant - IN NOW CRM valid'!$T$2:$T$2328,$A147,'Relevant - IN NOW CRM valid'!$G$2:$G$2328,"UK",'Relevant - IN NOW CRM valid'!$M$2:$M$2328,"")+COUNTIFS('Relevant - IN NOW CRM unknown'!$T$2:$T$1227,$A147,'Relevant - IN NOW CRM unknown'!$G$2:$G$1227,"UK",'Relevant - IN NOW CRM unknown'!$M$2:$M$1227,"")+COUNTIFS('Relevant - Not CRM not valid'!$T$2:$T$416,$A147,'Relevant - Not CRM not valid'!$G$2:$G$416,"UK",'Relevant - Not CRM not valid'!$M$2:$M$416,"")+COUNTIFS('Relevant - In CRM not valid'!$T$2:$T$46,$A147,'Relevant - In CRM not valid'!$G$2:$G$46,"UK",'Relevant - In CRM not valid'!$M$2:$M$46,"")</f>
        <v>0</v>
      </c>
      <c r="M147" s="2">
        <f t="shared" si="4"/>
        <v>1</v>
      </c>
      <c r="N147" s="2">
        <f>COUNTIFS('Relevant - In CRM valid'!$T$2:$T$4699,$A147,'Relevant - In CRM valid'!$G$2:$G$4699,"UK",'Relevant - In CRM valid'!$Q$2:$Q$4699,"valid")+COUNTIFS('Relevant - In CRM unknown'!$T$2:$T$253,$A147,'Relevant - In CRM unknown'!$G$2:$G$253,"UK",'Relevant - In CRM unknown'!$Q$2:$Q$253,"valid")+COUNTIFS('Relevant - IN NOW CRM valid'!$T$2:$T$2328,$A147,'Relevant - IN NOW CRM valid'!$G$2:$G$2328,"UK",'Relevant - IN NOW CRM valid'!$Q$2:$Q$2328,"valid")+COUNTIFS('Relevant - IN NOW CRM unknown'!$T$2:$T$1227,$A147,'Relevant - IN NOW CRM unknown'!$G$2:$G$1227,"UK",'Relevant - IN NOW CRM unknown'!$Q$2:$Q$1227,"valid")+COUNTIFS('Relevant - Not CRM not valid'!$T$2:$T$416,$A147,'Relevant - Not CRM not valid'!$G$2:$G$416,"UK",'Relevant - Not CRM not valid'!$Q$2:$Q$416,"valid")+COUNTIFS('Relevant - In CRM not valid'!$T$2:$T$46,$A147,'Relevant - In CRM not valid'!$G$2:$G$46,"UK",'Relevant - In CRM not valid'!$Q$2:$Q$46,"valid")</f>
        <v>7</v>
      </c>
      <c r="O147" s="2" t="str">
        <f t="shared" si="5"/>
        <v>Finance  IT/Systems</v>
      </c>
    </row>
    <row r="148" spans="1:15" ht="15" customHeight="1">
      <c r="A148" s="2" t="s">
        <v>398</v>
      </c>
      <c r="B148" s="2" t="s">
        <v>399</v>
      </c>
      <c r="C148" s="2" t="s">
        <v>95</v>
      </c>
      <c r="D148" s="2" t="str">
        <f>IFERROR(INDEX('UK Target Institutions'!$D$2:$D$727,MATCH($A148,'UK Target Institutions'!$A$2:$A$727,0)),"")</f>
        <v>Yes</v>
      </c>
      <c r="E148" s="2">
        <f>COUNTIFS('Relevant - In CRM valid'!$T$2:$T$4699,$A148,'Relevant - In CRM valid'!$G$2:$G$4699,"UK")+COUNTIFS('Relevant - In CRM unknown'!$T$2:$T$253,$A148,'Relevant - In CRM unknown'!$G$2:$G$253,"UK")+COUNTIFS('Relevant - IN NOW CRM valid'!$T$2:$T$2328,$A148,'Relevant - IN NOW CRM valid'!$G$2:$G$2328,"UK")+COUNTIFS('Relevant - IN NOW CRM unknown'!$T$2:$T$1227,$A148,'Relevant - IN NOW CRM unknown'!$G$2:$G$1227,"UK")+COUNTIFS('Relevant - Not CRM not valid'!$T$2:$T$416,$A148,'Relevant - Not CRM not valid'!$G$2:$G$416,"UK")+COUNTIFS('Relevant - In CRM not valid'!$T$2:$T$46,$A148,'Relevant - In CRM not valid'!$G$2:$G$46,"UK")</f>
        <v>8</v>
      </c>
      <c r="F148" s="2">
        <f>COUNTIFS('Relevant - In CRM valid'!$T$2:$T$4699,$A148,'Relevant - In CRM valid'!$G$2:$G$4699,"UK",'Relevant - In CRM valid'!$M$2:$M$4699,"Research")+COUNTIFS('Relevant - In CRM unknown'!$T$2:$T$253,$A148,'Relevant - In CRM unknown'!$G$2:$G$253,"UK",'Relevant - In CRM unknown'!$M$2:$M$253,"Research")+COUNTIFS('Relevant - IN NOW CRM valid'!$T$2:$T$2328,$A148,'Relevant - IN NOW CRM valid'!$G$2:$G$2328,"UK",'Relevant - IN NOW CRM valid'!$M$2:$M$2328,"Research")+COUNTIFS('Relevant - IN NOW CRM unknown'!$T$2:$T$1227,$A148,'Relevant - IN NOW CRM unknown'!$G$2:$G$1227,"UK",'Relevant - IN NOW CRM unknown'!$M$2:$M$1227,"Research")+COUNTIFS('Relevant - Not CRM not valid'!$T$2:$T$416,$A148,'Relevant - Not CRM not valid'!$G$2:$G$416,"UK",'Relevant - Not CRM not valid'!$M$2:$M$416,"Research")+COUNTIFS('Relevant - In CRM not valid'!$T$2:$T$46,$A148,'Relevant - In CRM not valid'!$G$2:$G$46,"UK",'Relevant - In CRM not valid'!$M$2:$M$46,"Research")</f>
        <v>6</v>
      </c>
      <c r="G148" s="2">
        <f>COUNTIFS('Relevant - In CRM valid'!$T$2:$T$4699,$A148,'Relevant - In CRM valid'!$G$2:$G$4699,"UK",'Relevant - In CRM valid'!$M$2:$M$4699,"Research",'Relevant - In CRM valid'!$R$2:$R$4699,"Senior")+COUNTIFS('Relevant - In CRM unknown'!$T$2:$T$253,$A148,'Relevant - In CRM unknown'!$G$2:$G$253,"UK",'Relevant - In CRM unknown'!$M$2:$M$253,"Research",'Relevant - In CRM unknown'!$R$2:$R$253,"Senior")+COUNTIFS('Relevant - IN NOW CRM valid'!$T$2:$T$2328,$A148,'Relevant - IN NOW CRM valid'!$G$2:$G$2328,"UK",'Relevant - IN NOW CRM valid'!$M$2:$M$2328,"Research",'Relevant - IN NOW CRM valid'!$R$2:$R$2328,"Senior")+COUNTIFS('Relevant - IN NOW CRM unknown'!$T$2:$T$1227,$A148,'Relevant - IN NOW CRM unknown'!$G$2:$G$1227,"UK",'Relevant - IN NOW CRM unknown'!$M$2:$M$1227,"Research",'Relevant - IN NOW CRM unknown'!$R$2:$R$1227,"Senior")+COUNTIFS('Relevant - Not CRM not valid'!$T$2:$T$416,$A148,'Relevant - Not CRM not valid'!$G$2:$G$416,"UK",'Relevant - Not CRM not valid'!$M$2:$M$416,"Research",'Relevant - Not CRM not valid'!$R$2:$R$416,"Senior")+COUNTIFS('Relevant - In CRM not valid'!$T$2:$T$46,$A148,'Relevant - In CRM not valid'!$G$2:$G$46,"UK",'Relevant - In CRM not valid'!$M$2:$M$46,"Research",'Relevant - In CRM not valid'!$R$2:$R$46,"Senior")</f>
        <v>4</v>
      </c>
      <c r="H148" s="2">
        <f>COUNTIFS('Relevant - In CRM valid'!$T$2:$T$4699,$A148,'Relevant - In CRM valid'!$G$2:$G$4699,"UK",'Relevant - In CRM valid'!$M$2:$M$4699,"Research",'Relevant - In CRM valid'!$R$2:$R$4699,"Operational")+COUNTIFS('Relevant - In CRM unknown'!$T$2:$T$253,$A148,'Relevant - In CRM unknown'!$G$2:$G$253,"UK",'Relevant - In CRM unknown'!$M$2:$M$253,"Research",'Relevant - In CRM unknown'!$R$2:$R$253,"Operational")+COUNTIFS('Relevant - IN NOW CRM valid'!$T$2:$T$2328,$A148,'Relevant - IN NOW CRM valid'!$G$2:$G$2328,"UK",'Relevant - IN NOW CRM valid'!$M$2:$M$2328,"Research",'Relevant - IN NOW CRM valid'!$R$2:$R$2328,"Operational")+COUNTIFS('Relevant - IN NOW CRM unknown'!$T$2:$T$1227,$A148,'Relevant - IN NOW CRM unknown'!$G$2:$G$1227,"UK",'Relevant - IN NOW CRM unknown'!$M$2:$M$1227,"Research",'Relevant - IN NOW CRM unknown'!$R$2:$R$1227,"Operational")+COUNTIFS('Relevant - Not CRM not valid'!$T$2:$T$416,$A148,'Relevant - Not CRM not valid'!$G$2:$G$416,"UK",'Relevant - Not CRM not valid'!$M$2:$M$416,"Research",'Relevant - Not CRM not valid'!$R$2:$R$416,"Operational")+COUNTIFS('Relevant - In CRM not valid'!$T$2:$T$46,$A148,'Relevant - In CRM not valid'!$G$2:$G$46,"UK",'Relevant - In CRM not valid'!$M$2:$M$46,"Research",'Relevant - In CRM not valid'!$R$2:$R$46,"Operational")</f>
        <v>2</v>
      </c>
      <c r="I148" s="2">
        <f>COUNTIFS('Relevant - In CRM valid'!$T$2:$T$4699,$A148,'Relevant - In CRM valid'!$G$2:$G$4699,"UK",'Relevant - In CRM valid'!$M$2:$M$4699,"Research",'Relevant - In CRM valid'!$R$2:$R$4699,"Academic")+COUNTIFS('Relevant - In CRM unknown'!$T$2:$T$253,$A148,'Relevant - In CRM unknown'!$G$2:$G$253,"UK",'Relevant - In CRM unknown'!$M$2:$M$253,"Research",'Relevant - In CRM unknown'!$R$2:$R$253,"Academic")+COUNTIFS('Relevant - IN NOW CRM valid'!$T$2:$T$2328,$A148,'Relevant - IN NOW CRM valid'!$G$2:$G$2328,"UK",'Relevant - IN NOW CRM valid'!$M$2:$M$2328,"Research",'Relevant - IN NOW CRM valid'!$R$2:$R$2328,"Academic")+COUNTIFS('Relevant - IN NOW CRM unknown'!$T$2:$T$1227,$A148,'Relevant - IN NOW CRM unknown'!$G$2:$G$1227,"UK",'Relevant - IN NOW CRM unknown'!$M$2:$M$1227,"Research",'Relevant - IN NOW CRM unknown'!$R$2:$R$1227,"Academic")+COUNTIFS('Relevant - Not CRM not valid'!$T$2:$T$416,$A148,'Relevant - Not CRM not valid'!$G$2:$G$416,"UK",'Relevant - Not CRM not valid'!$M$2:$M$416,"Research",'Relevant - Not CRM not valid'!$R$2:$R$416,"Academic")+COUNTIFS('Relevant - In CRM not valid'!$T$2:$T$46,$A148,'Relevant - In CRM not valid'!$G$2:$G$46,"UK",'Relevant - In CRM not valid'!$M$2:$M$46,"Research",'Relevant - In CRM not valid'!$R$2:$R$46,"Academic")</f>
        <v>0</v>
      </c>
      <c r="J148" s="2">
        <f>COUNTIFS('Relevant - In CRM valid'!$T$2:$T$4699,$A148,'Relevant - In CRM valid'!$G$2:$G$4699,"UK",'Relevant - In CRM valid'!$M$2:$M$4699,"Finance")+COUNTIFS('Relevant - In CRM unknown'!$T$2:$T$253,$A148,'Relevant - In CRM unknown'!$G$2:$G$253,"UK",'Relevant - In CRM unknown'!$M$2:$M$253,"Finance")+COUNTIFS('Relevant - IN NOW CRM valid'!$T$2:$T$2328,$A148,'Relevant - IN NOW CRM valid'!$G$2:$G$2328,"UK",'Relevant - IN NOW CRM valid'!$M$2:$M$2328,"Finance")+COUNTIFS('Relevant - IN NOW CRM unknown'!$T$2:$T$1227,$A148,'Relevant - IN NOW CRM unknown'!$G$2:$G$1227,"UK",'Relevant - IN NOW CRM unknown'!$M$2:$M$1227,"Finance")+COUNTIFS('Relevant - Not CRM not valid'!$T$2:$T$416,$A148,'Relevant - Not CRM not valid'!$G$2:$G$416,"UK",'Relevant - Not CRM not valid'!$M$2:$M$416,"Finance")+COUNTIFS('Relevant - In CRM not valid'!$T$2:$T$46,$A148,'Relevant - In CRM not valid'!$G$2:$G$46,"UK",'Relevant - In CRM not valid'!$M$2:$M$46,"Finance")</f>
        <v>1</v>
      </c>
      <c r="K148" s="2">
        <f>COUNTIFS('Relevant - In CRM valid'!$T$2:$T$4699,$A148,'Relevant - In CRM valid'!$G$2:$G$4699,"UK",'Relevant - In CRM valid'!$M$2:$M$4699,"IT/Systems")+COUNTIFS('Relevant - In CRM unknown'!$T$2:$T$253,$A148,'Relevant - In CRM unknown'!$G$2:$G$253,"UK",'Relevant - In CRM unknown'!$M$2:$M$253,"IT/Systems")+COUNTIFS('Relevant - IN NOW CRM valid'!$T$2:$T$2328,$A148,'Relevant - IN NOW CRM valid'!$G$2:$G$2328,"UK",'Relevant - IN NOW CRM valid'!$M$2:$M$2328,"IT/Systems")+COUNTIFS('Relevant - IN NOW CRM unknown'!$T$2:$T$1227,$A148,'Relevant - IN NOW CRM unknown'!$G$2:$G$1227,"UK",'Relevant - IN NOW CRM unknown'!$M$2:$M$1227,"IT/Systems")+COUNTIFS('Relevant - Not CRM not valid'!$T$2:$T$416,$A148,'Relevant - Not CRM not valid'!$G$2:$G$416,"UK",'Relevant - Not CRM not valid'!$M$2:$M$416,"IT/Systems")+COUNTIFS('Relevant - In CRM not valid'!$T$2:$T$46,$A148,'Relevant - In CRM not valid'!$G$2:$G$46,"UK",'Relevant - In CRM not valid'!$M$2:$M$46,"IT/Systems")</f>
        <v>1</v>
      </c>
      <c r="L148" s="2">
        <f>COUNTIFS('Relevant - In CRM valid'!$T$2:$T$4699,$A148,'Relevant - In CRM valid'!$G$2:$G$4699,"UK",'Relevant - In CRM valid'!$M$2:$M$4699,"")+COUNTIFS('Relevant - In CRM unknown'!$T$2:$T$253,$A148,'Relevant - In CRM unknown'!$G$2:$G$253,"UK",'Relevant - In CRM unknown'!$M$2:$M$253,"")+COUNTIFS('Relevant - IN NOW CRM valid'!$T$2:$T$2328,$A148,'Relevant - IN NOW CRM valid'!$G$2:$G$2328,"UK",'Relevant - IN NOW CRM valid'!$M$2:$M$2328,"")+COUNTIFS('Relevant - IN NOW CRM unknown'!$T$2:$T$1227,$A148,'Relevant - IN NOW CRM unknown'!$G$2:$G$1227,"UK",'Relevant - IN NOW CRM unknown'!$M$2:$M$1227,"")+COUNTIFS('Relevant - Not CRM not valid'!$T$2:$T$416,$A148,'Relevant - Not CRM not valid'!$G$2:$G$416,"UK",'Relevant - Not CRM not valid'!$M$2:$M$416,"")+COUNTIFS('Relevant - In CRM not valid'!$T$2:$T$46,$A148,'Relevant - In CRM not valid'!$G$2:$G$46,"UK",'Relevant - In CRM not valid'!$M$2:$M$46,"")</f>
        <v>0</v>
      </c>
      <c r="M148" s="2">
        <f t="shared" si="4"/>
        <v>3</v>
      </c>
      <c r="N148" s="2">
        <f>COUNTIFS('Relevant - In CRM valid'!$T$2:$T$4699,$A148,'Relevant - In CRM valid'!$G$2:$G$4699,"UK",'Relevant - In CRM valid'!$Q$2:$Q$4699,"valid")+COUNTIFS('Relevant - In CRM unknown'!$T$2:$T$253,$A148,'Relevant - In CRM unknown'!$G$2:$G$253,"UK",'Relevant - In CRM unknown'!$Q$2:$Q$253,"valid")+COUNTIFS('Relevant - IN NOW CRM valid'!$T$2:$T$2328,$A148,'Relevant - IN NOW CRM valid'!$G$2:$G$2328,"UK",'Relevant - IN NOW CRM valid'!$Q$2:$Q$2328,"valid")+COUNTIFS('Relevant - IN NOW CRM unknown'!$T$2:$T$1227,$A148,'Relevant - IN NOW CRM unknown'!$G$2:$G$1227,"UK",'Relevant - IN NOW CRM unknown'!$Q$2:$Q$1227,"valid")+COUNTIFS('Relevant - Not CRM not valid'!$T$2:$T$416,$A148,'Relevant - Not CRM not valid'!$G$2:$G$416,"UK",'Relevant - Not CRM not valid'!$Q$2:$Q$416,"valid")+COUNTIFS('Relevant - In CRM not valid'!$T$2:$T$46,$A148,'Relevant - In CRM not valid'!$G$2:$G$46,"UK",'Relevant - In CRM not valid'!$Q$2:$Q$46,"valid")</f>
        <v>7</v>
      </c>
      <c r="O148" s="2" t="str">
        <f t="shared" si="5"/>
        <v/>
      </c>
    </row>
    <row r="149" spans="1:15" ht="15" customHeight="1">
      <c r="A149" s="2" t="s">
        <v>400</v>
      </c>
      <c r="B149" s="2" t="s">
        <v>401</v>
      </c>
      <c r="C149" s="2" t="s">
        <v>95</v>
      </c>
      <c r="D149" s="2" t="str">
        <f>IFERROR(INDEX('UK Target Institutions'!$D$2:$D$727,MATCH($A149,'UK Target Institutions'!$A$2:$A$727,0)),"")</f>
        <v>Yes</v>
      </c>
      <c r="E149" s="2">
        <f>COUNTIFS('Relevant - In CRM valid'!$T$2:$T$4699,$A149,'Relevant - In CRM valid'!$G$2:$G$4699,"UK")+COUNTIFS('Relevant - In CRM unknown'!$T$2:$T$253,$A149,'Relevant - In CRM unknown'!$G$2:$G$253,"UK")+COUNTIFS('Relevant - IN NOW CRM valid'!$T$2:$T$2328,$A149,'Relevant - IN NOW CRM valid'!$G$2:$G$2328,"UK")+COUNTIFS('Relevant - IN NOW CRM unknown'!$T$2:$T$1227,$A149,'Relevant - IN NOW CRM unknown'!$G$2:$G$1227,"UK")+COUNTIFS('Relevant - Not CRM not valid'!$T$2:$T$416,$A149,'Relevant - Not CRM not valid'!$G$2:$G$416,"UK")+COUNTIFS('Relevant - In CRM not valid'!$T$2:$T$46,$A149,'Relevant - In CRM not valid'!$G$2:$G$46,"UK")</f>
        <v>8</v>
      </c>
      <c r="F149" s="2">
        <f>COUNTIFS('Relevant - In CRM valid'!$T$2:$T$4699,$A149,'Relevant - In CRM valid'!$G$2:$G$4699,"UK",'Relevant - In CRM valid'!$M$2:$M$4699,"Research")+COUNTIFS('Relevant - In CRM unknown'!$T$2:$T$253,$A149,'Relevant - In CRM unknown'!$G$2:$G$253,"UK",'Relevant - In CRM unknown'!$M$2:$M$253,"Research")+COUNTIFS('Relevant - IN NOW CRM valid'!$T$2:$T$2328,$A149,'Relevant - IN NOW CRM valid'!$G$2:$G$2328,"UK",'Relevant - IN NOW CRM valid'!$M$2:$M$2328,"Research")+COUNTIFS('Relevant - IN NOW CRM unknown'!$T$2:$T$1227,$A149,'Relevant - IN NOW CRM unknown'!$G$2:$G$1227,"UK",'Relevant - IN NOW CRM unknown'!$M$2:$M$1227,"Research")+COUNTIFS('Relevant - Not CRM not valid'!$T$2:$T$416,$A149,'Relevant - Not CRM not valid'!$G$2:$G$416,"UK",'Relevant - Not CRM not valid'!$M$2:$M$416,"Research")+COUNTIFS('Relevant - In CRM not valid'!$T$2:$T$46,$A149,'Relevant - In CRM not valid'!$G$2:$G$46,"UK",'Relevant - In CRM not valid'!$M$2:$M$46,"Research")</f>
        <v>4</v>
      </c>
      <c r="G149" s="2">
        <f>COUNTIFS('Relevant - In CRM valid'!$T$2:$T$4699,$A149,'Relevant - In CRM valid'!$G$2:$G$4699,"UK",'Relevant - In CRM valid'!$M$2:$M$4699,"Research",'Relevant - In CRM valid'!$R$2:$R$4699,"Senior")+COUNTIFS('Relevant - In CRM unknown'!$T$2:$T$253,$A149,'Relevant - In CRM unknown'!$G$2:$G$253,"UK",'Relevant - In CRM unknown'!$M$2:$M$253,"Research",'Relevant - In CRM unknown'!$R$2:$R$253,"Senior")+COUNTIFS('Relevant - IN NOW CRM valid'!$T$2:$T$2328,$A149,'Relevant - IN NOW CRM valid'!$G$2:$G$2328,"UK",'Relevant - IN NOW CRM valid'!$M$2:$M$2328,"Research",'Relevant - IN NOW CRM valid'!$R$2:$R$2328,"Senior")+COUNTIFS('Relevant - IN NOW CRM unknown'!$T$2:$T$1227,$A149,'Relevant - IN NOW CRM unknown'!$G$2:$G$1227,"UK",'Relevant - IN NOW CRM unknown'!$M$2:$M$1227,"Research",'Relevant - IN NOW CRM unknown'!$R$2:$R$1227,"Senior")+COUNTIFS('Relevant - Not CRM not valid'!$T$2:$T$416,$A149,'Relevant - Not CRM not valid'!$G$2:$G$416,"UK",'Relevant - Not CRM not valid'!$M$2:$M$416,"Research",'Relevant - Not CRM not valid'!$R$2:$R$416,"Senior")+COUNTIFS('Relevant - In CRM not valid'!$T$2:$T$46,$A149,'Relevant - In CRM not valid'!$G$2:$G$46,"UK",'Relevant - In CRM not valid'!$M$2:$M$46,"Research",'Relevant - In CRM not valid'!$R$2:$R$46,"Senior")</f>
        <v>3</v>
      </c>
      <c r="H149" s="2">
        <f>COUNTIFS('Relevant - In CRM valid'!$T$2:$T$4699,$A149,'Relevant - In CRM valid'!$G$2:$G$4699,"UK",'Relevant - In CRM valid'!$M$2:$M$4699,"Research",'Relevant - In CRM valid'!$R$2:$R$4699,"Operational")+COUNTIFS('Relevant - In CRM unknown'!$T$2:$T$253,$A149,'Relevant - In CRM unknown'!$G$2:$G$253,"UK",'Relevant - In CRM unknown'!$M$2:$M$253,"Research",'Relevant - In CRM unknown'!$R$2:$R$253,"Operational")+COUNTIFS('Relevant - IN NOW CRM valid'!$T$2:$T$2328,$A149,'Relevant - IN NOW CRM valid'!$G$2:$G$2328,"UK",'Relevant - IN NOW CRM valid'!$M$2:$M$2328,"Research",'Relevant - IN NOW CRM valid'!$R$2:$R$2328,"Operational")+COUNTIFS('Relevant - IN NOW CRM unknown'!$T$2:$T$1227,$A149,'Relevant - IN NOW CRM unknown'!$G$2:$G$1227,"UK",'Relevant - IN NOW CRM unknown'!$M$2:$M$1227,"Research",'Relevant - IN NOW CRM unknown'!$R$2:$R$1227,"Operational")+COUNTIFS('Relevant - Not CRM not valid'!$T$2:$T$416,$A149,'Relevant - Not CRM not valid'!$G$2:$G$416,"UK",'Relevant - Not CRM not valid'!$M$2:$M$416,"Research",'Relevant - Not CRM not valid'!$R$2:$R$416,"Operational")+COUNTIFS('Relevant - In CRM not valid'!$T$2:$T$46,$A149,'Relevant - In CRM not valid'!$G$2:$G$46,"UK",'Relevant - In CRM not valid'!$M$2:$M$46,"Research",'Relevant - In CRM not valid'!$R$2:$R$46,"Operational")</f>
        <v>1</v>
      </c>
      <c r="I149" s="2">
        <f>COUNTIFS('Relevant - In CRM valid'!$T$2:$T$4699,$A149,'Relevant - In CRM valid'!$G$2:$G$4699,"UK",'Relevant - In CRM valid'!$M$2:$M$4699,"Research",'Relevant - In CRM valid'!$R$2:$R$4699,"Academic")+COUNTIFS('Relevant - In CRM unknown'!$T$2:$T$253,$A149,'Relevant - In CRM unknown'!$G$2:$G$253,"UK",'Relevant - In CRM unknown'!$M$2:$M$253,"Research",'Relevant - In CRM unknown'!$R$2:$R$253,"Academic")+COUNTIFS('Relevant - IN NOW CRM valid'!$T$2:$T$2328,$A149,'Relevant - IN NOW CRM valid'!$G$2:$G$2328,"UK",'Relevant - IN NOW CRM valid'!$M$2:$M$2328,"Research",'Relevant - IN NOW CRM valid'!$R$2:$R$2328,"Academic")+COUNTIFS('Relevant - IN NOW CRM unknown'!$T$2:$T$1227,$A149,'Relevant - IN NOW CRM unknown'!$G$2:$G$1227,"UK",'Relevant - IN NOW CRM unknown'!$M$2:$M$1227,"Research",'Relevant - IN NOW CRM unknown'!$R$2:$R$1227,"Academic")+COUNTIFS('Relevant - Not CRM not valid'!$T$2:$T$416,$A149,'Relevant - Not CRM not valid'!$G$2:$G$416,"UK",'Relevant - Not CRM not valid'!$M$2:$M$416,"Research",'Relevant - Not CRM not valid'!$R$2:$R$416,"Academic")+COUNTIFS('Relevant - In CRM not valid'!$T$2:$T$46,$A149,'Relevant - In CRM not valid'!$G$2:$G$46,"UK",'Relevant - In CRM not valid'!$M$2:$M$46,"Research",'Relevant - In CRM not valid'!$R$2:$R$46,"Academic")</f>
        <v>0</v>
      </c>
      <c r="J149" s="2">
        <f>COUNTIFS('Relevant - In CRM valid'!$T$2:$T$4699,$A149,'Relevant - In CRM valid'!$G$2:$G$4699,"UK",'Relevant - In CRM valid'!$M$2:$M$4699,"Finance")+COUNTIFS('Relevant - In CRM unknown'!$T$2:$T$253,$A149,'Relevant - In CRM unknown'!$G$2:$G$253,"UK",'Relevant - In CRM unknown'!$M$2:$M$253,"Finance")+COUNTIFS('Relevant - IN NOW CRM valid'!$T$2:$T$2328,$A149,'Relevant - IN NOW CRM valid'!$G$2:$G$2328,"UK",'Relevant - IN NOW CRM valid'!$M$2:$M$2328,"Finance")+COUNTIFS('Relevant - IN NOW CRM unknown'!$T$2:$T$1227,$A149,'Relevant - IN NOW CRM unknown'!$G$2:$G$1227,"UK",'Relevant - IN NOW CRM unknown'!$M$2:$M$1227,"Finance")+COUNTIFS('Relevant - Not CRM not valid'!$T$2:$T$416,$A149,'Relevant - Not CRM not valid'!$G$2:$G$416,"UK",'Relevant - Not CRM not valid'!$M$2:$M$416,"Finance")+COUNTIFS('Relevant - In CRM not valid'!$T$2:$T$46,$A149,'Relevant - In CRM not valid'!$G$2:$G$46,"UK",'Relevant - In CRM not valid'!$M$2:$M$46,"Finance")</f>
        <v>3</v>
      </c>
      <c r="K149" s="2">
        <f>COUNTIFS('Relevant - In CRM valid'!$T$2:$T$4699,$A149,'Relevant - In CRM valid'!$G$2:$G$4699,"UK",'Relevant - In CRM valid'!$M$2:$M$4699,"IT/Systems")+COUNTIFS('Relevant - In CRM unknown'!$T$2:$T$253,$A149,'Relevant - In CRM unknown'!$G$2:$G$253,"UK",'Relevant - In CRM unknown'!$M$2:$M$253,"IT/Systems")+COUNTIFS('Relevant - IN NOW CRM valid'!$T$2:$T$2328,$A149,'Relevant - IN NOW CRM valid'!$G$2:$G$2328,"UK",'Relevant - IN NOW CRM valid'!$M$2:$M$2328,"IT/Systems")+COUNTIFS('Relevant - IN NOW CRM unknown'!$T$2:$T$1227,$A149,'Relevant - IN NOW CRM unknown'!$G$2:$G$1227,"UK",'Relevant - IN NOW CRM unknown'!$M$2:$M$1227,"IT/Systems")+COUNTIFS('Relevant - Not CRM not valid'!$T$2:$T$416,$A149,'Relevant - Not CRM not valid'!$G$2:$G$416,"UK",'Relevant - Not CRM not valid'!$M$2:$M$416,"IT/Systems")+COUNTIFS('Relevant - In CRM not valid'!$T$2:$T$46,$A149,'Relevant - In CRM not valid'!$G$2:$G$46,"UK",'Relevant - In CRM not valid'!$M$2:$M$46,"IT/Systems")</f>
        <v>1</v>
      </c>
      <c r="L149" s="2">
        <f>COUNTIFS('Relevant - In CRM valid'!$T$2:$T$4699,$A149,'Relevant - In CRM valid'!$G$2:$G$4699,"UK",'Relevant - In CRM valid'!$M$2:$M$4699,"")+COUNTIFS('Relevant - In CRM unknown'!$T$2:$T$253,$A149,'Relevant - In CRM unknown'!$G$2:$G$253,"UK",'Relevant - In CRM unknown'!$M$2:$M$253,"")+COUNTIFS('Relevant - IN NOW CRM valid'!$T$2:$T$2328,$A149,'Relevant - IN NOW CRM valid'!$G$2:$G$2328,"UK",'Relevant - IN NOW CRM valid'!$M$2:$M$2328,"")+COUNTIFS('Relevant - IN NOW CRM unknown'!$T$2:$T$1227,$A149,'Relevant - IN NOW CRM unknown'!$G$2:$G$1227,"UK",'Relevant - IN NOW CRM unknown'!$M$2:$M$1227,"")+COUNTIFS('Relevant - Not CRM not valid'!$T$2:$T$416,$A149,'Relevant - Not CRM not valid'!$G$2:$G$416,"UK",'Relevant - Not CRM not valid'!$M$2:$M$416,"")+COUNTIFS('Relevant - In CRM not valid'!$T$2:$T$46,$A149,'Relevant - In CRM not valid'!$G$2:$G$46,"UK",'Relevant - In CRM not valid'!$M$2:$M$46,"")</f>
        <v>0</v>
      </c>
      <c r="M149" s="2">
        <f t="shared" si="4"/>
        <v>3</v>
      </c>
      <c r="N149" s="2">
        <f>COUNTIFS('Relevant - In CRM valid'!$T$2:$T$4699,$A149,'Relevant - In CRM valid'!$G$2:$G$4699,"UK",'Relevant - In CRM valid'!$Q$2:$Q$4699,"valid")+COUNTIFS('Relevant - In CRM unknown'!$T$2:$T$253,$A149,'Relevant - In CRM unknown'!$G$2:$G$253,"UK",'Relevant - In CRM unknown'!$Q$2:$Q$253,"valid")+COUNTIFS('Relevant - IN NOW CRM valid'!$T$2:$T$2328,$A149,'Relevant - IN NOW CRM valid'!$G$2:$G$2328,"UK",'Relevant - IN NOW CRM valid'!$Q$2:$Q$2328,"valid")+COUNTIFS('Relevant - IN NOW CRM unknown'!$T$2:$T$1227,$A149,'Relevant - IN NOW CRM unknown'!$G$2:$G$1227,"UK",'Relevant - IN NOW CRM unknown'!$Q$2:$Q$1227,"valid")+COUNTIFS('Relevant - Not CRM not valid'!$T$2:$T$416,$A149,'Relevant - Not CRM not valid'!$G$2:$G$416,"UK",'Relevant - Not CRM not valid'!$Q$2:$Q$416,"valid")+COUNTIFS('Relevant - In CRM not valid'!$T$2:$T$46,$A149,'Relevant - In CRM not valid'!$G$2:$G$46,"UK",'Relevant - In CRM not valid'!$Q$2:$Q$46,"valid")</f>
        <v>0</v>
      </c>
      <c r="O149" s="2" t="str">
        <f t="shared" si="5"/>
        <v/>
      </c>
    </row>
    <row r="150" spans="1:15" ht="15" customHeight="1">
      <c r="A150" s="2" t="s">
        <v>402</v>
      </c>
      <c r="B150" s="2" t="s">
        <v>403</v>
      </c>
      <c r="C150" s="2" t="s">
        <v>95</v>
      </c>
      <c r="D150" s="2" t="str">
        <f>IFERROR(INDEX('UK Target Institutions'!$D$2:$D$727,MATCH($A150,'UK Target Institutions'!$A$2:$A$727,0)),"")</f>
        <v>Yes</v>
      </c>
      <c r="E150" s="2">
        <f>COUNTIFS('Relevant - In CRM valid'!$T$2:$T$4699,$A150,'Relevant - In CRM valid'!$G$2:$G$4699,"UK")+COUNTIFS('Relevant - In CRM unknown'!$T$2:$T$253,$A150,'Relevant - In CRM unknown'!$G$2:$G$253,"UK")+COUNTIFS('Relevant - IN NOW CRM valid'!$T$2:$T$2328,$A150,'Relevant - IN NOW CRM valid'!$G$2:$G$2328,"UK")+COUNTIFS('Relevant - IN NOW CRM unknown'!$T$2:$T$1227,$A150,'Relevant - IN NOW CRM unknown'!$G$2:$G$1227,"UK")+COUNTIFS('Relevant - Not CRM not valid'!$T$2:$T$416,$A150,'Relevant - Not CRM not valid'!$G$2:$G$416,"UK")+COUNTIFS('Relevant - In CRM not valid'!$T$2:$T$46,$A150,'Relevant - In CRM not valid'!$G$2:$G$46,"UK")</f>
        <v>9</v>
      </c>
      <c r="F150" s="2">
        <f>COUNTIFS('Relevant - In CRM valid'!$T$2:$T$4699,$A150,'Relevant - In CRM valid'!$G$2:$G$4699,"UK",'Relevant - In CRM valid'!$M$2:$M$4699,"Research")+COUNTIFS('Relevant - In CRM unknown'!$T$2:$T$253,$A150,'Relevant - In CRM unknown'!$G$2:$G$253,"UK",'Relevant - In CRM unknown'!$M$2:$M$253,"Research")+COUNTIFS('Relevant - IN NOW CRM valid'!$T$2:$T$2328,$A150,'Relevant - IN NOW CRM valid'!$G$2:$G$2328,"UK",'Relevant - IN NOW CRM valid'!$M$2:$M$2328,"Research")+COUNTIFS('Relevant - IN NOW CRM unknown'!$T$2:$T$1227,$A150,'Relevant - IN NOW CRM unknown'!$G$2:$G$1227,"UK",'Relevant - IN NOW CRM unknown'!$M$2:$M$1227,"Research")+COUNTIFS('Relevant - Not CRM not valid'!$T$2:$T$416,$A150,'Relevant - Not CRM not valid'!$G$2:$G$416,"UK",'Relevant - Not CRM not valid'!$M$2:$M$416,"Research")+COUNTIFS('Relevant - In CRM not valid'!$T$2:$T$46,$A150,'Relevant - In CRM not valid'!$G$2:$G$46,"UK",'Relevant - In CRM not valid'!$M$2:$M$46,"Research")</f>
        <v>4</v>
      </c>
      <c r="G150" s="2">
        <f>COUNTIFS('Relevant - In CRM valid'!$T$2:$T$4699,$A150,'Relevant - In CRM valid'!$G$2:$G$4699,"UK",'Relevant - In CRM valid'!$M$2:$M$4699,"Research",'Relevant - In CRM valid'!$R$2:$R$4699,"Senior")+COUNTIFS('Relevant - In CRM unknown'!$T$2:$T$253,$A150,'Relevant - In CRM unknown'!$G$2:$G$253,"UK",'Relevant - In CRM unknown'!$M$2:$M$253,"Research",'Relevant - In CRM unknown'!$R$2:$R$253,"Senior")+COUNTIFS('Relevant - IN NOW CRM valid'!$T$2:$T$2328,$A150,'Relevant - IN NOW CRM valid'!$G$2:$G$2328,"UK",'Relevant - IN NOW CRM valid'!$M$2:$M$2328,"Research",'Relevant - IN NOW CRM valid'!$R$2:$R$2328,"Senior")+COUNTIFS('Relevant - IN NOW CRM unknown'!$T$2:$T$1227,$A150,'Relevant - IN NOW CRM unknown'!$G$2:$G$1227,"UK",'Relevant - IN NOW CRM unknown'!$M$2:$M$1227,"Research",'Relevant - IN NOW CRM unknown'!$R$2:$R$1227,"Senior")+COUNTIFS('Relevant - Not CRM not valid'!$T$2:$T$416,$A150,'Relevant - Not CRM not valid'!$G$2:$G$416,"UK",'Relevant - Not CRM not valid'!$M$2:$M$416,"Research",'Relevant - Not CRM not valid'!$R$2:$R$416,"Senior")+COUNTIFS('Relevant - In CRM not valid'!$T$2:$T$46,$A150,'Relevant - In CRM not valid'!$G$2:$G$46,"UK",'Relevant - In CRM not valid'!$M$2:$M$46,"Research",'Relevant - In CRM not valid'!$R$2:$R$46,"Senior")</f>
        <v>4</v>
      </c>
      <c r="H150" s="2">
        <f>COUNTIFS('Relevant - In CRM valid'!$T$2:$T$4699,$A150,'Relevant - In CRM valid'!$G$2:$G$4699,"UK",'Relevant - In CRM valid'!$M$2:$M$4699,"Research",'Relevant - In CRM valid'!$R$2:$R$4699,"Operational")+COUNTIFS('Relevant - In CRM unknown'!$T$2:$T$253,$A150,'Relevant - In CRM unknown'!$G$2:$G$253,"UK",'Relevant - In CRM unknown'!$M$2:$M$253,"Research",'Relevant - In CRM unknown'!$R$2:$R$253,"Operational")+COUNTIFS('Relevant - IN NOW CRM valid'!$T$2:$T$2328,$A150,'Relevant - IN NOW CRM valid'!$G$2:$G$2328,"UK",'Relevant - IN NOW CRM valid'!$M$2:$M$2328,"Research",'Relevant - IN NOW CRM valid'!$R$2:$R$2328,"Operational")+COUNTIFS('Relevant - IN NOW CRM unknown'!$T$2:$T$1227,$A150,'Relevant - IN NOW CRM unknown'!$G$2:$G$1227,"UK",'Relevant - IN NOW CRM unknown'!$M$2:$M$1227,"Research",'Relevant - IN NOW CRM unknown'!$R$2:$R$1227,"Operational")+COUNTIFS('Relevant - Not CRM not valid'!$T$2:$T$416,$A150,'Relevant - Not CRM not valid'!$G$2:$G$416,"UK",'Relevant - Not CRM not valid'!$M$2:$M$416,"Research",'Relevant - Not CRM not valid'!$R$2:$R$416,"Operational")+COUNTIFS('Relevant - In CRM not valid'!$T$2:$T$46,$A150,'Relevant - In CRM not valid'!$G$2:$G$46,"UK",'Relevant - In CRM not valid'!$M$2:$M$46,"Research",'Relevant - In CRM not valid'!$R$2:$R$46,"Operational")</f>
        <v>0</v>
      </c>
      <c r="I150" s="2">
        <f>COUNTIFS('Relevant - In CRM valid'!$T$2:$T$4699,$A150,'Relevant - In CRM valid'!$G$2:$G$4699,"UK",'Relevant - In CRM valid'!$M$2:$M$4699,"Research",'Relevant - In CRM valid'!$R$2:$R$4699,"Academic")+COUNTIFS('Relevant - In CRM unknown'!$T$2:$T$253,$A150,'Relevant - In CRM unknown'!$G$2:$G$253,"UK",'Relevant - In CRM unknown'!$M$2:$M$253,"Research",'Relevant - In CRM unknown'!$R$2:$R$253,"Academic")+COUNTIFS('Relevant - IN NOW CRM valid'!$T$2:$T$2328,$A150,'Relevant - IN NOW CRM valid'!$G$2:$G$2328,"UK",'Relevant - IN NOW CRM valid'!$M$2:$M$2328,"Research",'Relevant - IN NOW CRM valid'!$R$2:$R$2328,"Academic")+COUNTIFS('Relevant - IN NOW CRM unknown'!$T$2:$T$1227,$A150,'Relevant - IN NOW CRM unknown'!$G$2:$G$1227,"UK",'Relevant - IN NOW CRM unknown'!$M$2:$M$1227,"Research",'Relevant - IN NOW CRM unknown'!$R$2:$R$1227,"Academic")+COUNTIFS('Relevant - Not CRM not valid'!$T$2:$T$416,$A150,'Relevant - Not CRM not valid'!$G$2:$G$416,"UK",'Relevant - Not CRM not valid'!$M$2:$M$416,"Research",'Relevant - Not CRM not valid'!$R$2:$R$416,"Academic")+COUNTIFS('Relevant - In CRM not valid'!$T$2:$T$46,$A150,'Relevant - In CRM not valid'!$G$2:$G$46,"UK",'Relevant - In CRM not valid'!$M$2:$M$46,"Research",'Relevant - In CRM not valid'!$R$2:$R$46,"Academic")</f>
        <v>0</v>
      </c>
      <c r="J150" s="2">
        <f>COUNTIFS('Relevant - In CRM valid'!$T$2:$T$4699,$A150,'Relevant - In CRM valid'!$G$2:$G$4699,"UK",'Relevant - In CRM valid'!$M$2:$M$4699,"Finance")+COUNTIFS('Relevant - In CRM unknown'!$T$2:$T$253,$A150,'Relevant - In CRM unknown'!$G$2:$G$253,"UK",'Relevant - In CRM unknown'!$M$2:$M$253,"Finance")+COUNTIFS('Relevant - IN NOW CRM valid'!$T$2:$T$2328,$A150,'Relevant - IN NOW CRM valid'!$G$2:$G$2328,"UK",'Relevant - IN NOW CRM valid'!$M$2:$M$2328,"Finance")+COUNTIFS('Relevant - IN NOW CRM unknown'!$T$2:$T$1227,$A150,'Relevant - IN NOW CRM unknown'!$G$2:$G$1227,"UK",'Relevant - IN NOW CRM unknown'!$M$2:$M$1227,"Finance")+COUNTIFS('Relevant - Not CRM not valid'!$T$2:$T$416,$A150,'Relevant - Not CRM not valid'!$G$2:$G$416,"UK",'Relevant - Not CRM not valid'!$M$2:$M$416,"Finance")+COUNTIFS('Relevant - In CRM not valid'!$T$2:$T$46,$A150,'Relevant - In CRM not valid'!$G$2:$G$46,"UK",'Relevant - In CRM not valid'!$M$2:$M$46,"Finance")</f>
        <v>2</v>
      </c>
      <c r="K150" s="2">
        <f>COUNTIFS('Relevant - In CRM valid'!$T$2:$T$4699,$A150,'Relevant - In CRM valid'!$G$2:$G$4699,"UK",'Relevant - In CRM valid'!$M$2:$M$4699,"IT/Systems")+COUNTIFS('Relevant - In CRM unknown'!$T$2:$T$253,$A150,'Relevant - In CRM unknown'!$G$2:$G$253,"UK",'Relevant - In CRM unknown'!$M$2:$M$253,"IT/Systems")+COUNTIFS('Relevant - IN NOW CRM valid'!$T$2:$T$2328,$A150,'Relevant - IN NOW CRM valid'!$G$2:$G$2328,"UK",'Relevant - IN NOW CRM valid'!$M$2:$M$2328,"IT/Systems")+COUNTIFS('Relevant - IN NOW CRM unknown'!$T$2:$T$1227,$A150,'Relevant - IN NOW CRM unknown'!$G$2:$G$1227,"UK",'Relevant - IN NOW CRM unknown'!$M$2:$M$1227,"IT/Systems")+COUNTIFS('Relevant - Not CRM not valid'!$T$2:$T$416,$A150,'Relevant - Not CRM not valid'!$G$2:$G$416,"UK",'Relevant - Not CRM not valid'!$M$2:$M$416,"IT/Systems")+COUNTIFS('Relevant - In CRM not valid'!$T$2:$T$46,$A150,'Relevant - In CRM not valid'!$G$2:$G$46,"UK",'Relevant - In CRM not valid'!$M$2:$M$46,"IT/Systems")</f>
        <v>3</v>
      </c>
      <c r="L150" s="2">
        <f>COUNTIFS('Relevant - In CRM valid'!$T$2:$T$4699,$A150,'Relevant - In CRM valid'!$G$2:$G$4699,"UK",'Relevant - In CRM valid'!$M$2:$M$4699,"")+COUNTIFS('Relevant - In CRM unknown'!$T$2:$T$253,$A150,'Relevant - In CRM unknown'!$G$2:$G$253,"UK",'Relevant - In CRM unknown'!$M$2:$M$253,"")+COUNTIFS('Relevant - IN NOW CRM valid'!$T$2:$T$2328,$A150,'Relevant - IN NOW CRM valid'!$G$2:$G$2328,"UK",'Relevant - IN NOW CRM valid'!$M$2:$M$2328,"")+COUNTIFS('Relevant - IN NOW CRM unknown'!$T$2:$T$1227,$A150,'Relevant - IN NOW CRM unknown'!$G$2:$G$1227,"UK",'Relevant - IN NOW CRM unknown'!$M$2:$M$1227,"")+COUNTIFS('Relevant - Not CRM not valid'!$T$2:$T$416,$A150,'Relevant - Not CRM not valid'!$G$2:$G$416,"UK",'Relevant - Not CRM not valid'!$M$2:$M$416,"")+COUNTIFS('Relevant - In CRM not valid'!$T$2:$T$46,$A150,'Relevant - In CRM not valid'!$G$2:$G$46,"UK",'Relevant - In CRM not valid'!$M$2:$M$46,"")</f>
        <v>0</v>
      </c>
      <c r="M150" s="2">
        <f t="shared" si="4"/>
        <v>3</v>
      </c>
      <c r="N150" s="2">
        <f>COUNTIFS('Relevant - In CRM valid'!$T$2:$T$4699,$A150,'Relevant - In CRM valid'!$G$2:$G$4699,"UK",'Relevant - In CRM valid'!$Q$2:$Q$4699,"valid")+COUNTIFS('Relevant - In CRM unknown'!$T$2:$T$253,$A150,'Relevant - In CRM unknown'!$G$2:$G$253,"UK",'Relevant - In CRM unknown'!$Q$2:$Q$253,"valid")+COUNTIFS('Relevant - IN NOW CRM valid'!$T$2:$T$2328,$A150,'Relevant - IN NOW CRM valid'!$G$2:$G$2328,"UK",'Relevant - IN NOW CRM valid'!$Q$2:$Q$2328,"valid")+COUNTIFS('Relevant - IN NOW CRM unknown'!$T$2:$T$1227,$A150,'Relevant - IN NOW CRM unknown'!$G$2:$G$1227,"UK",'Relevant - IN NOW CRM unknown'!$Q$2:$Q$1227,"valid")+COUNTIFS('Relevant - Not CRM not valid'!$T$2:$T$416,$A150,'Relevant - Not CRM not valid'!$G$2:$G$416,"UK",'Relevant - Not CRM not valid'!$Q$2:$Q$416,"valid")+COUNTIFS('Relevant - In CRM not valid'!$T$2:$T$46,$A150,'Relevant - In CRM not valid'!$G$2:$G$46,"UK",'Relevant - In CRM not valid'!$Q$2:$Q$46,"valid")</f>
        <v>8</v>
      </c>
      <c r="O150" s="2" t="str">
        <f t="shared" si="5"/>
        <v/>
      </c>
    </row>
    <row r="151" spans="1:15" ht="15" customHeight="1">
      <c r="A151" s="2" t="s">
        <v>404</v>
      </c>
      <c r="B151" s="2" t="s">
        <v>405</v>
      </c>
      <c r="C151" s="2" t="s">
        <v>383</v>
      </c>
      <c r="D151" s="2" t="str">
        <f>IFERROR(INDEX('UK Target Institutions'!$D$2:$D$727,MATCH($A151,'UK Target Institutions'!$A$2:$A$727,0)),"")</f>
        <v>No</v>
      </c>
      <c r="E151" s="2">
        <f>COUNTIFS('Relevant - In CRM valid'!$T$2:$T$4699,$A151,'Relevant - In CRM valid'!$G$2:$G$4699,"UK")+COUNTIFS('Relevant - In CRM unknown'!$T$2:$T$253,$A151,'Relevant - In CRM unknown'!$G$2:$G$253,"UK")+COUNTIFS('Relevant - IN NOW CRM valid'!$T$2:$T$2328,$A151,'Relevant - IN NOW CRM valid'!$G$2:$G$2328,"UK")+COUNTIFS('Relevant - IN NOW CRM unknown'!$T$2:$T$1227,$A151,'Relevant - IN NOW CRM unknown'!$G$2:$G$1227,"UK")+COUNTIFS('Relevant - Not CRM not valid'!$T$2:$T$416,$A151,'Relevant - Not CRM not valid'!$G$2:$G$416,"UK")+COUNTIFS('Relevant - In CRM not valid'!$T$2:$T$46,$A151,'Relevant - In CRM not valid'!$G$2:$G$46,"UK")</f>
        <v>7</v>
      </c>
      <c r="F151" s="2">
        <f>COUNTIFS('Relevant - In CRM valid'!$T$2:$T$4699,$A151,'Relevant - In CRM valid'!$G$2:$G$4699,"UK",'Relevant - In CRM valid'!$M$2:$M$4699,"Research")+COUNTIFS('Relevant - In CRM unknown'!$T$2:$T$253,$A151,'Relevant - In CRM unknown'!$G$2:$G$253,"UK",'Relevant - In CRM unknown'!$M$2:$M$253,"Research")+COUNTIFS('Relevant - IN NOW CRM valid'!$T$2:$T$2328,$A151,'Relevant - IN NOW CRM valid'!$G$2:$G$2328,"UK",'Relevant - IN NOW CRM valid'!$M$2:$M$2328,"Research")+COUNTIFS('Relevant - IN NOW CRM unknown'!$T$2:$T$1227,$A151,'Relevant - IN NOW CRM unknown'!$G$2:$G$1227,"UK",'Relevant - IN NOW CRM unknown'!$M$2:$M$1227,"Research")+COUNTIFS('Relevant - Not CRM not valid'!$T$2:$T$416,$A151,'Relevant - Not CRM not valid'!$G$2:$G$416,"UK",'Relevant - Not CRM not valid'!$M$2:$M$416,"Research")+COUNTIFS('Relevant - In CRM not valid'!$T$2:$T$46,$A151,'Relevant - In CRM not valid'!$G$2:$G$46,"UK",'Relevant - In CRM not valid'!$M$2:$M$46,"Research")</f>
        <v>2</v>
      </c>
      <c r="G151" s="2">
        <f>COUNTIFS('Relevant - In CRM valid'!$T$2:$T$4699,$A151,'Relevant - In CRM valid'!$G$2:$G$4699,"UK",'Relevant - In CRM valid'!$M$2:$M$4699,"Research",'Relevant - In CRM valid'!$R$2:$R$4699,"Senior")+COUNTIFS('Relevant - In CRM unknown'!$T$2:$T$253,$A151,'Relevant - In CRM unknown'!$G$2:$G$253,"UK",'Relevant - In CRM unknown'!$M$2:$M$253,"Research",'Relevant - In CRM unknown'!$R$2:$R$253,"Senior")+COUNTIFS('Relevant - IN NOW CRM valid'!$T$2:$T$2328,$A151,'Relevant - IN NOW CRM valid'!$G$2:$G$2328,"UK",'Relevant - IN NOW CRM valid'!$M$2:$M$2328,"Research",'Relevant - IN NOW CRM valid'!$R$2:$R$2328,"Senior")+COUNTIFS('Relevant - IN NOW CRM unknown'!$T$2:$T$1227,$A151,'Relevant - IN NOW CRM unknown'!$G$2:$G$1227,"UK",'Relevant - IN NOW CRM unknown'!$M$2:$M$1227,"Research",'Relevant - IN NOW CRM unknown'!$R$2:$R$1227,"Senior")+COUNTIFS('Relevant - Not CRM not valid'!$T$2:$T$416,$A151,'Relevant - Not CRM not valid'!$G$2:$G$416,"UK",'Relevant - Not CRM not valid'!$M$2:$M$416,"Research",'Relevant - Not CRM not valid'!$R$2:$R$416,"Senior")+COUNTIFS('Relevant - In CRM not valid'!$T$2:$T$46,$A151,'Relevant - In CRM not valid'!$G$2:$G$46,"UK",'Relevant - In CRM not valid'!$M$2:$M$46,"Research",'Relevant - In CRM not valid'!$R$2:$R$46,"Senior")</f>
        <v>2</v>
      </c>
      <c r="H151" s="2">
        <f>COUNTIFS('Relevant - In CRM valid'!$T$2:$T$4699,$A151,'Relevant - In CRM valid'!$G$2:$G$4699,"UK",'Relevant - In CRM valid'!$M$2:$M$4699,"Research",'Relevant - In CRM valid'!$R$2:$R$4699,"Operational")+COUNTIFS('Relevant - In CRM unknown'!$T$2:$T$253,$A151,'Relevant - In CRM unknown'!$G$2:$G$253,"UK",'Relevant - In CRM unknown'!$M$2:$M$253,"Research",'Relevant - In CRM unknown'!$R$2:$R$253,"Operational")+COUNTIFS('Relevant - IN NOW CRM valid'!$T$2:$T$2328,$A151,'Relevant - IN NOW CRM valid'!$G$2:$G$2328,"UK",'Relevant - IN NOW CRM valid'!$M$2:$M$2328,"Research",'Relevant - IN NOW CRM valid'!$R$2:$R$2328,"Operational")+COUNTIFS('Relevant - IN NOW CRM unknown'!$T$2:$T$1227,$A151,'Relevant - IN NOW CRM unknown'!$G$2:$G$1227,"UK",'Relevant - IN NOW CRM unknown'!$M$2:$M$1227,"Research",'Relevant - IN NOW CRM unknown'!$R$2:$R$1227,"Operational")+COUNTIFS('Relevant - Not CRM not valid'!$T$2:$T$416,$A151,'Relevant - Not CRM not valid'!$G$2:$G$416,"UK",'Relevant - Not CRM not valid'!$M$2:$M$416,"Research",'Relevant - Not CRM not valid'!$R$2:$R$416,"Operational")+COUNTIFS('Relevant - In CRM not valid'!$T$2:$T$46,$A151,'Relevant - In CRM not valid'!$G$2:$G$46,"UK",'Relevant - In CRM not valid'!$M$2:$M$46,"Research",'Relevant - In CRM not valid'!$R$2:$R$46,"Operational")</f>
        <v>0</v>
      </c>
      <c r="I151" s="2">
        <f>COUNTIFS('Relevant - In CRM valid'!$T$2:$T$4699,$A151,'Relevant - In CRM valid'!$G$2:$G$4699,"UK",'Relevant - In CRM valid'!$M$2:$M$4699,"Research",'Relevant - In CRM valid'!$R$2:$R$4699,"Academic")+COUNTIFS('Relevant - In CRM unknown'!$T$2:$T$253,$A151,'Relevant - In CRM unknown'!$G$2:$G$253,"UK",'Relevant - In CRM unknown'!$M$2:$M$253,"Research",'Relevant - In CRM unknown'!$R$2:$R$253,"Academic")+COUNTIFS('Relevant - IN NOW CRM valid'!$T$2:$T$2328,$A151,'Relevant - IN NOW CRM valid'!$G$2:$G$2328,"UK",'Relevant - IN NOW CRM valid'!$M$2:$M$2328,"Research",'Relevant - IN NOW CRM valid'!$R$2:$R$2328,"Academic")+COUNTIFS('Relevant - IN NOW CRM unknown'!$T$2:$T$1227,$A151,'Relevant - IN NOW CRM unknown'!$G$2:$G$1227,"UK",'Relevant - IN NOW CRM unknown'!$M$2:$M$1227,"Research",'Relevant - IN NOW CRM unknown'!$R$2:$R$1227,"Academic")+COUNTIFS('Relevant - Not CRM not valid'!$T$2:$T$416,$A151,'Relevant - Not CRM not valid'!$G$2:$G$416,"UK",'Relevant - Not CRM not valid'!$M$2:$M$416,"Research",'Relevant - Not CRM not valid'!$R$2:$R$416,"Academic")+COUNTIFS('Relevant - In CRM not valid'!$T$2:$T$46,$A151,'Relevant - In CRM not valid'!$G$2:$G$46,"UK",'Relevant - In CRM not valid'!$M$2:$M$46,"Research",'Relevant - In CRM not valid'!$R$2:$R$46,"Academic")</f>
        <v>0</v>
      </c>
      <c r="J151" s="2">
        <f>COUNTIFS('Relevant - In CRM valid'!$T$2:$T$4699,$A151,'Relevant - In CRM valid'!$G$2:$G$4699,"UK",'Relevant - In CRM valid'!$M$2:$M$4699,"Finance")+COUNTIFS('Relevant - In CRM unknown'!$T$2:$T$253,$A151,'Relevant - In CRM unknown'!$G$2:$G$253,"UK",'Relevant - In CRM unknown'!$M$2:$M$253,"Finance")+COUNTIFS('Relevant - IN NOW CRM valid'!$T$2:$T$2328,$A151,'Relevant - IN NOW CRM valid'!$G$2:$G$2328,"UK",'Relevant - IN NOW CRM valid'!$M$2:$M$2328,"Finance")+COUNTIFS('Relevant - IN NOW CRM unknown'!$T$2:$T$1227,$A151,'Relevant - IN NOW CRM unknown'!$G$2:$G$1227,"UK",'Relevant - IN NOW CRM unknown'!$M$2:$M$1227,"Finance")+COUNTIFS('Relevant - Not CRM not valid'!$T$2:$T$416,$A151,'Relevant - Not CRM not valid'!$G$2:$G$416,"UK",'Relevant - Not CRM not valid'!$M$2:$M$416,"Finance")+COUNTIFS('Relevant - In CRM not valid'!$T$2:$T$46,$A151,'Relevant - In CRM not valid'!$G$2:$G$46,"UK",'Relevant - In CRM not valid'!$M$2:$M$46,"Finance")</f>
        <v>2</v>
      </c>
      <c r="K151" s="2">
        <f>COUNTIFS('Relevant - In CRM valid'!$T$2:$T$4699,$A151,'Relevant - In CRM valid'!$G$2:$G$4699,"UK",'Relevant - In CRM valid'!$M$2:$M$4699,"IT/Systems")+COUNTIFS('Relevant - In CRM unknown'!$T$2:$T$253,$A151,'Relevant - In CRM unknown'!$G$2:$G$253,"UK",'Relevant - In CRM unknown'!$M$2:$M$253,"IT/Systems")+COUNTIFS('Relevant - IN NOW CRM valid'!$T$2:$T$2328,$A151,'Relevant - IN NOW CRM valid'!$G$2:$G$2328,"UK",'Relevant - IN NOW CRM valid'!$M$2:$M$2328,"IT/Systems")+COUNTIFS('Relevant - IN NOW CRM unknown'!$T$2:$T$1227,$A151,'Relevant - IN NOW CRM unknown'!$G$2:$G$1227,"UK",'Relevant - IN NOW CRM unknown'!$M$2:$M$1227,"IT/Systems")+COUNTIFS('Relevant - Not CRM not valid'!$T$2:$T$416,$A151,'Relevant - Not CRM not valid'!$G$2:$G$416,"UK",'Relevant - Not CRM not valid'!$M$2:$M$416,"IT/Systems")+COUNTIFS('Relevant - In CRM not valid'!$T$2:$T$46,$A151,'Relevant - In CRM not valid'!$G$2:$G$46,"UK",'Relevant - In CRM not valid'!$M$2:$M$46,"IT/Systems")</f>
        <v>2</v>
      </c>
      <c r="L151" s="2">
        <f>COUNTIFS('Relevant - In CRM valid'!$T$2:$T$4699,$A151,'Relevant - In CRM valid'!$G$2:$G$4699,"UK",'Relevant - In CRM valid'!$M$2:$M$4699,"")+COUNTIFS('Relevant - In CRM unknown'!$T$2:$T$253,$A151,'Relevant - In CRM unknown'!$G$2:$G$253,"UK",'Relevant - In CRM unknown'!$M$2:$M$253,"")+COUNTIFS('Relevant - IN NOW CRM valid'!$T$2:$T$2328,$A151,'Relevant - IN NOW CRM valid'!$G$2:$G$2328,"UK",'Relevant - IN NOW CRM valid'!$M$2:$M$2328,"")+COUNTIFS('Relevant - IN NOW CRM unknown'!$T$2:$T$1227,$A151,'Relevant - IN NOW CRM unknown'!$G$2:$G$1227,"UK",'Relevant - IN NOW CRM unknown'!$M$2:$M$1227,"")+COUNTIFS('Relevant - Not CRM not valid'!$T$2:$T$416,$A151,'Relevant - Not CRM not valid'!$G$2:$G$416,"UK",'Relevant - Not CRM not valid'!$M$2:$M$416,"")+COUNTIFS('Relevant - In CRM not valid'!$T$2:$T$46,$A151,'Relevant - In CRM not valid'!$G$2:$G$46,"UK",'Relevant - In CRM not valid'!$M$2:$M$46,"")</f>
        <v>1</v>
      </c>
      <c r="M151" s="2">
        <f t="shared" si="4"/>
        <v>3</v>
      </c>
      <c r="N151" s="2">
        <f>COUNTIFS('Relevant - In CRM valid'!$T$2:$T$4699,$A151,'Relevant - In CRM valid'!$G$2:$G$4699,"UK",'Relevant - In CRM valid'!$Q$2:$Q$4699,"valid")+COUNTIFS('Relevant - In CRM unknown'!$T$2:$T$253,$A151,'Relevant - In CRM unknown'!$G$2:$G$253,"UK",'Relevant - In CRM unknown'!$Q$2:$Q$253,"valid")+COUNTIFS('Relevant - IN NOW CRM valid'!$T$2:$T$2328,$A151,'Relevant - IN NOW CRM valid'!$G$2:$G$2328,"UK",'Relevant - IN NOW CRM valid'!$Q$2:$Q$2328,"valid")+COUNTIFS('Relevant - IN NOW CRM unknown'!$T$2:$T$1227,$A151,'Relevant - IN NOW CRM unknown'!$G$2:$G$1227,"UK",'Relevant - IN NOW CRM unknown'!$Q$2:$Q$1227,"valid")+COUNTIFS('Relevant - Not CRM not valid'!$T$2:$T$416,$A151,'Relevant - Not CRM not valid'!$G$2:$G$416,"UK",'Relevant - Not CRM not valid'!$Q$2:$Q$416,"valid")+COUNTIFS('Relevant - In CRM not valid'!$T$2:$T$46,$A151,'Relevant - In CRM not valid'!$G$2:$G$46,"UK",'Relevant - In CRM not valid'!$Q$2:$Q$46,"valid")</f>
        <v>7</v>
      </c>
      <c r="O151" s="2" t="str">
        <f t="shared" si="5"/>
        <v/>
      </c>
    </row>
    <row r="152" spans="1:15" ht="15" customHeight="1">
      <c r="A152" s="2" t="s">
        <v>406</v>
      </c>
      <c r="B152" s="2" t="s">
        <v>407</v>
      </c>
      <c r="C152" s="2" t="s">
        <v>95</v>
      </c>
      <c r="D152" s="2" t="str">
        <f>IFERROR(INDEX('UK Target Institutions'!$D$2:$D$727,MATCH($A152,'UK Target Institutions'!$A$2:$A$727,0)),"")</f>
        <v>Yes</v>
      </c>
      <c r="E152" s="2">
        <f>COUNTIFS('Relevant - In CRM valid'!$T$2:$T$4699,$A152,'Relevant - In CRM valid'!$G$2:$G$4699,"UK")+COUNTIFS('Relevant - In CRM unknown'!$T$2:$T$253,$A152,'Relevant - In CRM unknown'!$G$2:$G$253,"UK")+COUNTIFS('Relevant - IN NOW CRM valid'!$T$2:$T$2328,$A152,'Relevant - IN NOW CRM valid'!$G$2:$G$2328,"UK")+COUNTIFS('Relevant - IN NOW CRM unknown'!$T$2:$T$1227,$A152,'Relevant - IN NOW CRM unknown'!$G$2:$G$1227,"UK")+COUNTIFS('Relevant - Not CRM not valid'!$T$2:$T$416,$A152,'Relevant - Not CRM not valid'!$G$2:$G$416,"UK")+COUNTIFS('Relevant - In CRM not valid'!$T$2:$T$46,$A152,'Relevant - In CRM not valid'!$G$2:$G$46,"UK")</f>
        <v>7</v>
      </c>
      <c r="F152" s="2">
        <f>COUNTIFS('Relevant - In CRM valid'!$T$2:$T$4699,$A152,'Relevant - In CRM valid'!$G$2:$G$4699,"UK",'Relevant - In CRM valid'!$M$2:$M$4699,"Research")+COUNTIFS('Relevant - In CRM unknown'!$T$2:$T$253,$A152,'Relevant - In CRM unknown'!$G$2:$G$253,"UK",'Relevant - In CRM unknown'!$M$2:$M$253,"Research")+COUNTIFS('Relevant - IN NOW CRM valid'!$T$2:$T$2328,$A152,'Relevant - IN NOW CRM valid'!$G$2:$G$2328,"UK",'Relevant - IN NOW CRM valid'!$M$2:$M$2328,"Research")+COUNTIFS('Relevant - IN NOW CRM unknown'!$T$2:$T$1227,$A152,'Relevant - IN NOW CRM unknown'!$G$2:$G$1227,"UK",'Relevant - IN NOW CRM unknown'!$M$2:$M$1227,"Research")+COUNTIFS('Relevant - Not CRM not valid'!$T$2:$T$416,$A152,'Relevant - Not CRM not valid'!$G$2:$G$416,"UK",'Relevant - Not CRM not valid'!$M$2:$M$416,"Research")+COUNTIFS('Relevant - In CRM not valid'!$T$2:$T$46,$A152,'Relevant - In CRM not valid'!$G$2:$G$46,"UK",'Relevant - In CRM not valid'!$M$2:$M$46,"Research")</f>
        <v>4</v>
      </c>
      <c r="G152" s="2">
        <f>COUNTIFS('Relevant - In CRM valid'!$T$2:$T$4699,$A152,'Relevant - In CRM valid'!$G$2:$G$4699,"UK",'Relevant - In CRM valid'!$M$2:$M$4699,"Research",'Relevant - In CRM valid'!$R$2:$R$4699,"Senior")+COUNTIFS('Relevant - In CRM unknown'!$T$2:$T$253,$A152,'Relevant - In CRM unknown'!$G$2:$G$253,"UK",'Relevant - In CRM unknown'!$M$2:$M$253,"Research",'Relevant - In CRM unknown'!$R$2:$R$253,"Senior")+COUNTIFS('Relevant - IN NOW CRM valid'!$T$2:$T$2328,$A152,'Relevant - IN NOW CRM valid'!$G$2:$G$2328,"UK",'Relevant - IN NOW CRM valid'!$M$2:$M$2328,"Research",'Relevant - IN NOW CRM valid'!$R$2:$R$2328,"Senior")+COUNTIFS('Relevant - IN NOW CRM unknown'!$T$2:$T$1227,$A152,'Relevant - IN NOW CRM unknown'!$G$2:$G$1227,"UK",'Relevant - IN NOW CRM unknown'!$M$2:$M$1227,"Research",'Relevant - IN NOW CRM unknown'!$R$2:$R$1227,"Senior")+COUNTIFS('Relevant - Not CRM not valid'!$T$2:$T$416,$A152,'Relevant - Not CRM not valid'!$G$2:$G$416,"UK",'Relevant - Not CRM not valid'!$M$2:$M$416,"Research",'Relevant - Not CRM not valid'!$R$2:$R$416,"Senior")+COUNTIFS('Relevant - In CRM not valid'!$T$2:$T$46,$A152,'Relevant - In CRM not valid'!$G$2:$G$46,"UK",'Relevant - In CRM not valid'!$M$2:$M$46,"Research",'Relevant - In CRM not valid'!$R$2:$R$46,"Senior")</f>
        <v>3</v>
      </c>
      <c r="H152" s="2">
        <f>COUNTIFS('Relevant - In CRM valid'!$T$2:$T$4699,$A152,'Relevant - In CRM valid'!$G$2:$G$4699,"UK",'Relevant - In CRM valid'!$M$2:$M$4699,"Research",'Relevant - In CRM valid'!$R$2:$R$4699,"Operational")+COUNTIFS('Relevant - In CRM unknown'!$T$2:$T$253,$A152,'Relevant - In CRM unknown'!$G$2:$G$253,"UK",'Relevant - In CRM unknown'!$M$2:$M$253,"Research",'Relevant - In CRM unknown'!$R$2:$R$253,"Operational")+COUNTIFS('Relevant - IN NOW CRM valid'!$T$2:$T$2328,$A152,'Relevant - IN NOW CRM valid'!$G$2:$G$2328,"UK",'Relevant - IN NOW CRM valid'!$M$2:$M$2328,"Research",'Relevant - IN NOW CRM valid'!$R$2:$R$2328,"Operational")+COUNTIFS('Relevant - IN NOW CRM unknown'!$T$2:$T$1227,$A152,'Relevant - IN NOW CRM unknown'!$G$2:$G$1227,"UK",'Relevant - IN NOW CRM unknown'!$M$2:$M$1227,"Research",'Relevant - IN NOW CRM unknown'!$R$2:$R$1227,"Operational")+COUNTIFS('Relevant - Not CRM not valid'!$T$2:$T$416,$A152,'Relevant - Not CRM not valid'!$G$2:$G$416,"UK",'Relevant - Not CRM not valid'!$M$2:$M$416,"Research",'Relevant - Not CRM not valid'!$R$2:$R$416,"Operational")+COUNTIFS('Relevant - In CRM not valid'!$T$2:$T$46,$A152,'Relevant - In CRM not valid'!$G$2:$G$46,"UK",'Relevant - In CRM not valid'!$M$2:$M$46,"Research",'Relevant - In CRM not valid'!$R$2:$R$46,"Operational")</f>
        <v>1</v>
      </c>
      <c r="I152" s="2">
        <f>COUNTIFS('Relevant - In CRM valid'!$T$2:$T$4699,$A152,'Relevant - In CRM valid'!$G$2:$G$4699,"UK",'Relevant - In CRM valid'!$M$2:$M$4699,"Research",'Relevant - In CRM valid'!$R$2:$R$4699,"Academic")+COUNTIFS('Relevant - In CRM unknown'!$T$2:$T$253,$A152,'Relevant - In CRM unknown'!$G$2:$G$253,"UK",'Relevant - In CRM unknown'!$M$2:$M$253,"Research",'Relevant - In CRM unknown'!$R$2:$R$253,"Academic")+COUNTIFS('Relevant - IN NOW CRM valid'!$T$2:$T$2328,$A152,'Relevant - IN NOW CRM valid'!$G$2:$G$2328,"UK",'Relevant - IN NOW CRM valid'!$M$2:$M$2328,"Research",'Relevant - IN NOW CRM valid'!$R$2:$R$2328,"Academic")+COUNTIFS('Relevant - IN NOW CRM unknown'!$T$2:$T$1227,$A152,'Relevant - IN NOW CRM unknown'!$G$2:$G$1227,"UK",'Relevant - IN NOW CRM unknown'!$M$2:$M$1227,"Research",'Relevant - IN NOW CRM unknown'!$R$2:$R$1227,"Academic")+COUNTIFS('Relevant - Not CRM not valid'!$T$2:$T$416,$A152,'Relevant - Not CRM not valid'!$G$2:$G$416,"UK",'Relevant - Not CRM not valid'!$M$2:$M$416,"Research",'Relevant - Not CRM not valid'!$R$2:$R$416,"Academic")+COUNTIFS('Relevant - In CRM not valid'!$T$2:$T$46,$A152,'Relevant - In CRM not valid'!$G$2:$G$46,"UK",'Relevant - In CRM not valid'!$M$2:$M$46,"Research",'Relevant - In CRM not valid'!$R$2:$R$46,"Academic")</f>
        <v>0</v>
      </c>
      <c r="J152" s="2">
        <f>COUNTIFS('Relevant - In CRM valid'!$T$2:$T$4699,$A152,'Relevant - In CRM valid'!$G$2:$G$4699,"UK",'Relevant - In CRM valid'!$M$2:$M$4699,"Finance")+COUNTIFS('Relevant - In CRM unknown'!$T$2:$T$253,$A152,'Relevant - In CRM unknown'!$G$2:$G$253,"UK",'Relevant - In CRM unknown'!$M$2:$M$253,"Finance")+COUNTIFS('Relevant - IN NOW CRM valid'!$T$2:$T$2328,$A152,'Relevant - IN NOW CRM valid'!$G$2:$G$2328,"UK",'Relevant - IN NOW CRM valid'!$M$2:$M$2328,"Finance")+COUNTIFS('Relevant - IN NOW CRM unknown'!$T$2:$T$1227,$A152,'Relevant - IN NOW CRM unknown'!$G$2:$G$1227,"UK",'Relevant - IN NOW CRM unknown'!$M$2:$M$1227,"Finance")+COUNTIFS('Relevant - Not CRM not valid'!$T$2:$T$416,$A152,'Relevant - Not CRM not valid'!$G$2:$G$416,"UK",'Relevant - Not CRM not valid'!$M$2:$M$416,"Finance")+COUNTIFS('Relevant - In CRM not valid'!$T$2:$T$46,$A152,'Relevant - In CRM not valid'!$G$2:$G$46,"UK",'Relevant - In CRM not valid'!$M$2:$M$46,"Finance")</f>
        <v>1</v>
      </c>
      <c r="K152" s="2">
        <f>COUNTIFS('Relevant - In CRM valid'!$T$2:$T$4699,$A152,'Relevant - In CRM valid'!$G$2:$G$4699,"UK",'Relevant - In CRM valid'!$M$2:$M$4699,"IT/Systems")+COUNTIFS('Relevant - In CRM unknown'!$T$2:$T$253,$A152,'Relevant - In CRM unknown'!$G$2:$G$253,"UK",'Relevant - In CRM unknown'!$M$2:$M$253,"IT/Systems")+COUNTIFS('Relevant - IN NOW CRM valid'!$T$2:$T$2328,$A152,'Relevant - IN NOW CRM valid'!$G$2:$G$2328,"UK",'Relevant - IN NOW CRM valid'!$M$2:$M$2328,"IT/Systems")+COUNTIFS('Relevant - IN NOW CRM unknown'!$T$2:$T$1227,$A152,'Relevant - IN NOW CRM unknown'!$G$2:$G$1227,"UK",'Relevant - IN NOW CRM unknown'!$M$2:$M$1227,"IT/Systems")+COUNTIFS('Relevant - Not CRM not valid'!$T$2:$T$416,$A152,'Relevant - Not CRM not valid'!$G$2:$G$416,"UK",'Relevant - Not CRM not valid'!$M$2:$M$416,"IT/Systems")+COUNTIFS('Relevant - In CRM not valid'!$T$2:$T$46,$A152,'Relevant - In CRM not valid'!$G$2:$G$46,"UK",'Relevant - In CRM not valid'!$M$2:$M$46,"IT/Systems")</f>
        <v>2</v>
      </c>
      <c r="L152" s="2">
        <f>COUNTIFS('Relevant - In CRM valid'!$T$2:$T$4699,$A152,'Relevant - In CRM valid'!$G$2:$G$4699,"UK",'Relevant - In CRM valid'!$M$2:$M$4699,"")+COUNTIFS('Relevant - In CRM unknown'!$T$2:$T$253,$A152,'Relevant - In CRM unknown'!$G$2:$G$253,"UK",'Relevant - In CRM unknown'!$M$2:$M$253,"")+COUNTIFS('Relevant - IN NOW CRM valid'!$T$2:$T$2328,$A152,'Relevant - IN NOW CRM valid'!$G$2:$G$2328,"UK",'Relevant - IN NOW CRM valid'!$M$2:$M$2328,"")+COUNTIFS('Relevant - IN NOW CRM unknown'!$T$2:$T$1227,$A152,'Relevant - IN NOW CRM unknown'!$G$2:$G$1227,"UK",'Relevant - IN NOW CRM unknown'!$M$2:$M$1227,"")+COUNTIFS('Relevant - Not CRM not valid'!$T$2:$T$416,$A152,'Relevant - Not CRM not valid'!$G$2:$G$416,"UK",'Relevant - Not CRM not valid'!$M$2:$M$416,"")+COUNTIFS('Relevant - In CRM not valid'!$T$2:$T$46,$A152,'Relevant - In CRM not valid'!$G$2:$G$46,"UK",'Relevant - In CRM not valid'!$M$2:$M$46,"")</f>
        <v>0</v>
      </c>
      <c r="M152" s="2">
        <f t="shared" si="4"/>
        <v>3</v>
      </c>
      <c r="N152" s="2">
        <f>COUNTIFS('Relevant - In CRM valid'!$T$2:$T$4699,$A152,'Relevant - In CRM valid'!$G$2:$G$4699,"UK",'Relevant - In CRM valid'!$Q$2:$Q$4699,"valid")+COUNTIFS('Relevant - In CRM unknown'!$T$2:$T$253,$A152,'Relevant - In CRM unknown'!$G$2:$G$253,"UK",'Relevant - In CRM unknown'!$Q$2:$Q$253,"valid")+COUNTIFS('Relevant - IN NOW CRM valid'!$T$2:$T$2328,$A152,'Relevant - IN NOW CRM valid'!$G$2:$G$2328,"UK",'Relevant - IN NOW CRM valid'!$Q$2:$Q$2328,"valid")+COUNTIFS('Relevant - IN NOW CRM unknown'!$T$2:$T$1227,$A152,'Relevant - IN NOW CRM unknown'!$G$2:$G$1227,"UK",'Relevant - IN NOW CRM unknown'!$Q$2:$Q$1227,"valid")+COUNTIFS('Relevant - Not CRM not valid'!$T$2:$T$416,$A152,'Relevant - Not CRM not valid'!$G$2:$G$416,"UK",'Relevant - Not CRM not valid'!$Q$2:$Q$416,"valid")+COUNTIFS('Relevant - In CRM not valid'!$T$2:$T$46,$A152,'Relevant - In CRM not valid'!$G$2:$G$46,"UK",'Relevant - In CRM not valid'!$Q$2:$Q$46,"valid")</f>
        <v>6</v>
      </c>
      <c r="O152" s="2" t="str">
        <f t="shared" si="5"/>
        <v/>
      </c>
    </row>
    <row r="153" spans="1:15" ht="15" customHeight="1">
      <c r="A153" s="2" t="s">
        <v>408</v>
      </c>
      <c r="B153" s="2" t="s">
        <v>409</v>
      </c>
      <c r="C153" s="2" t="s">
        <v>95</v>
      </c>
      <c r="D153" s="2" t="str">
        <f>IFERROR(INDEX('UK Target Institutions'!$D$2:$D$727,MATCH($A153,'UK Target Institutions'!$A$2:$A$727,0)),"")</f>
        <v>Yes</v>
      </c>
      <c r="E153" s="2">
        <f>COUNTIFS('Relevant - In CRM valid'!$T$2:$T$4699,$A153,'Relevant - In CRM valid'!$G$2:$G$4699,"UK")+COUNTIFS('Relevant - In CRM unknown'!$T$2:$T$253,$A153,'Relevant - In CRM unknown'!$G$2:$G$253,"UK")+COUNTIFS('Relevant - IN NOW CRM valid'!$T$2:$T$2328,$A153,'Relevant - IN NOW CRM valid'!$G$2:$G$2328,"UK")+COUNTIFS('Relevant - IN NOW CRM unknown'!$T$2:$T$1227,$A153,'Relevant - IN NOW CRM unknown'!$G$2:$G$1227,"UK")+COUNTIFS('Relevant - Not CRM not valid'!$T$2:$T$416,$A153,'Relevant - Not CRM not valid'!$G$2:$G$416,"UK")+COUNTIFS('Relevant - In CRM not valid'!$T$2:$T$46,$A153,'Relevant - In CRM not valid'!$G$2:$G$46,"UK")</f>
        <v>7</v>
      </c>
      <c r="F153" s="2">
        <f>COUNTIFS('Relevant - In CRM valid'!$T$2:$T$4699,$A153,'Relevant - In CRM valid'!$G$2:$G$4699,"UK",'Relevant - In CRM valid'!$M$2:$M$4699,"Research")+COUNTIFS('Relevant - In CRM unknown'!$T$2:$T$253,$A153,'Relevant - In CRM unknown'!$G$2:$G$253,"UK",'Relevant - In CRM unknown'!$M$2:$M$253,"Research")+COUNTIFS('Relevant - IN NOW CRM valid'!$T$2:$T$2328,$A153,'Relevant - IN NOW CRM valid'!$G$2:$G$2328,"UK",'Relevant - IN NOW CRM valid'!$M$2:$M$2328,"Research")+COUNTIFS('Relevant - IN NOW CRM unknown'!$T$2:$T$1227,$A153,'Relevant - IN NOW CRM unknown'!$G$2:$G$1227,"UK",'Relevant - IN NOW CRM unknown'!$M$2:$M$1227,"Research")+COUNTIFS('Relevant - Not CRM not valid'!$T$2:$T$416,$A153,'Relevant - Not CRM not valid'!$G$2:$G$416,"UK",'Relevant - Not CRM not valid'!$M$2:$M$416,"Research")+COUNTIFS('Relevant - In CRM not valid'!$T$2:$T$46,$A153,'Relevant - In CRM not valid'!$G$2:$G$46,"UK",'Relevant - In CRM not valid'!$M$2:$M$46,"Research")</f>
        <v>2</v>
      </c>
      <c r="G153" s="2">
        <f>COUNTIFS('Relevant - In CRM valid'!$T$2:$T$4699,$A153,'Relevant - In CRM valid'!$G$2:$G$4699,"UK",'Relevant - In CRM valid'!$M$2:$M$4699,"Research",'Relevant - In CRM valid'!$R$2:$R$4699,"Senior")+COUNTIFS('Relevant - In CRM unknown'!$T$2:$T$253,$A153,'Relevant - In CRM unknown'!$G$2:$G$253,"UK",'Relevant - In CRM unknown'!$M$2:$M$253,"Research",'Relevant - In CRM unknown'!$R$2:$R$253,"Senior")+COUNTIFS('Relevant - IN NOW CRM valid'!$T$2:$T$2328,$A153,'Relevant - IN NOW CRM valid'!$G$2:$G$2328,"UK",'Relevant - IN NOW CRM valid'!$M$2:$M$2328,"Research",'Relevant - IN NOW CRM valid'!$R$2:$R$2328,"Senior")+COUNTIFS('Relevant - IN NOW CRM unknown'!$T$2:$T$1227,$A153,'Relevant - IN NOW CRM unknown'!$G$2:$G$1227,"UK",'Relevant - IN NOW CRM unknown'!$M$2:$M$1227,"Research",'Relevant - IN NOW CRM unknown'!$R$2:$R$1227,"Senior")+COUNTIFS('Relevant - Not CRM not valid'!$T$2:$T$416,$A153,'Relevant - Not CRM not valid'!$G$2:$G$416,"UK",'Relevant - Not CRM not valid'!$M$2:$M$416,"Research",'Relevant - Not CRM not valid'!$R$2:$R$416,"Senior")+COUNTIFS('Relevant - In CRM not valid'!$T$2:$T$46,$A153,'Relevant - In CRM not valid'!$G$2:$G$46,"UK",'Relevant - In CRM not valid'!$M$2:$M$46,"Research",'Relevant - In CRM not valid'!$R$2:$R$46,"Senior")</f>
        <v>1</v>
      </c>
      <c r="H153" s="2">
        <f>COUNTIFS('Relevant - In CRM valid'!$T$2:$T$4699,$A153,'Relevant - In CRM valid'!$G$2:$G$4699,"UK",'Relevant - In CRM valid'!$M$2:$M$4699,"Research",'Relevant - In CRM valid'!$R$2:$R$4699,"Operational")+COUNTIFS('Relevant - In CRM unknown'!$T$2:$T$253,$A153,'Relevant - In CRM unknown'!$G$2:$G$253,"UK",'Relevant - In CRM unknown'!$M$2:$M$253,"Research",'Relevant - In CRM unknown'!$R$2:$R$253,"Operational")+COUNTIFS('Relevant - IN NOW CRM valid'!$T$2:$T$2328,$A153,'Relevant - IN NOW CRM valid'!$G$2:$G$2328,"UK",'Relevant - IN NOW CRM valid'!$M$2:$M$2328,"Research",'Relevant - IN NOW CRM valid'!$R$2:$R$2328,"Operational")+COUNTIFS('Relevant - IN NOW CRM unknown'!$T$2:$T$1227,$A153,'Relevant - IN NOW CRM unknown'!$G$2:$G$1227,"UK",'Relevant - IN NOW CRM unknown'!$M$2:$M$1227,"Research",'Relevant - IN NOW CRM unknown'!$R$2:$R$1227,"Operational")+COUNTIFS('Relevant - Not CRM not valid'!$T$2:$T$416,$A153,'Relevant - Not CRM not valid'!$G$2:$G$416,"UK",'Relevant - Not CRM not valid'!$M$2:$M$416,"Research",'Relevant - Not CRM not valid'!$R$2:$R$416,"Operational")+COUNTIFS('Relevant - In CRM not valid'!$T$2:$T$46,$A153,'Relevant - In CRM not valid'!$G$2:$G$46,"UK",'Relevant - In CRM not valid'!$M$2:$M$46,"Research",'Relevant - In CRM not valid'!$R$2:$R$46,"Operational")</f>
        <v>1</v>
      </c>
      <c r="I153" s="2">
        <f>COUNTIFS('Relevant - In CRM valid'!$T$2:$T$4699,$A153,'Relevant - In CRM valid'!$G$2:$G$4699,"UK",'Relevant - In CRM valid'!$M$2:$M$4699,"Research",'Relevant - In CRM valid'!$R$2:$R$4699,"Academic")+COUNTIFS('Relevant - In CRM unknown'!$T$2:$T$253,$A153,'Relevant - In CRM unknown'!$G$2:$G$253,"UK",'Relevant - In CRM unknown'!$M$2:$M$253,"Research",'Relevant - In CRM unknown'!$R$2:$R$253,"Academic")+COUNTIFS('Relevant - IN NOW CRM valid'!$T$2:$T$2328,$A153,'Relevant - IN NOW CRM valid'!$G$2:$G$2328,"UK",'Relevant - IN NOW CRM valid'!$M$2:$M$2328,"Research",'Relevant - IN NOW CRM valid'!$R$2:$R$2328,"Academic")+COUNTIFS('Relevant - IN NOW CRM unknown'!$T$2:$T$1227,$A153,'Relevant - IN NOW CRM unknown'!$G$2:$G$1227,"UK",'Relevant - IN NOW CRM unknown'!$M$2:$M$1227,"Research",'Relevant - IN NOW CRM unknown'!$R$2:$R$1227,"Academic")+COUNTIFS('Relevant - Not CRM not valid'!$T$2:$T$416,$A153,'Relevant - Not CRM not valid'!$G$2:$G$416,"UK",'Relevant - Not CRM not valid'!$M$2:$M$416,"Research",'Relevant - Not CRM not valid'!$R$2:$R$416,"Academic")+COUNTIFS('Relevant - In CRM not valid'!$T$2:$T$46,$A153,'Relevant - In CRM not valid'!$G$2:$G$46,"UK",'Relevant - In CRM not valid'!$M$2:$M$46,"Research",'Relevant - In CRM not valid'!$R$2:$R$46,"Academic")</f>
        <v>0</v>
      </c>
      <c r="J153" s="2">
        <f>COUNTIFS('Relevant - In CRM valid'!$T$2:$T$4699,$A153,'Relevant - In CRM valid'!$G$2:$G$4699,"UK",'Relevant - In CRM valid'!$M$2:$M$4699,"Finance")+COUNTIFS('Relevant - In CRM unknown'!$T$2:$T$253,$A153,'Relevant - In CRM unknown'!$G$2:$G$253,"UK",'Relevant - In CRM unknown'!$M$2:$M$253,"Finance")+COUNTIFS('Relevant - IN NOW CRM valid'!$T$2:$T$2328,$A153,'Relevant - IN NOW CRM valid'!$G$2:$G$2328,"UK",'Relevant - IN NOW CRM valid'!$M$2:$M$2328,"Finance")+COUNTIFS('Relevant - IN NOW CRM unknown'!$T$2:$T$1227,$A153,'Relevant - IN NOW CRM unknown'!$G$2:$G$1227,"UK",'Relevant - IN NOW CRM unknown'!$M$2:$M$1227,"Finance")+COUNTIFS('Relevant - Not CRM not valid'!$T$2:$T$416,$A153,'Relevant - Not CRM not valid'!$G$2:$G$416,"UK",'Relevant - Not CRM not valid'!$M$2:$M$416,"Finance")+COUNTIFS('Relevant - In CRM not valid'!$T$2:$T$46,$A153,'Relevant - In CRM not valid'!$G$2:$G$46,"UK",'Relevant - In CRM not valid'!$M$2:$M$46,"Finance")</f>
        <v>5</v>
      </c>
      <c r="K153" s="2">
        <f>COUNTIFS('Relevant - In CRM valid'!$T$2:$T$4699,$A153,'Relevant - In CRM valid'!$G$2:$G$4699,"UK",'Relevant - In CRM valid'!$M$2:$M$4699,"IT/Systems")+COUNTIFS('Relevant - In CRM unknown'!$T$2:$T$253,$A153,'Relevant - In CRM unknown'!$G$2:$G$253,"UK",'Relevant - In CRM unknown'!$M$2:$M$253,"IT/Systems")+COUNTIFS('Relevant - IN NOW CRM valid'!$T$2:$T$2328,$A153,'Relevant - IN NOW CRM valid'!$G$2:$G$2328,"UK",'Relevant - IN NOW CRM valid'!$M$2:$M$2328,"IT/Systems")+COUNTIFS('Relevant - IN NOW CRM unknown'!$T$2:$T$1227,$A153,'Relevant - IN NOW CRM unknown'!$G$2:$G$1227,"UK",'Relevant - IN NOW CRM unknown'!$M$2:$M$1227,"IT/Systems")+COUNTIFS('Relevant - Not CRM not valid'!$T$2:$T$416,$A153,'Relevant - Not CRM not valid'!$G$2:$G$416,"UK",'Relevant - Not CRM not valid'!$M$2:$M$416,"IT/Systems")+COUNTIFS('Relevant - In CRM not valid'!$T$2:$T$46,$A153,'Relevant - In CRM not valid'!$G$2:$G$46,"UK",'Relevant - In CRM not valid'!$M$2:$M$46,"IT/Systems")</f>
        <v>0</v>
      </c>
      <c r="L153" s="2">
        <f>COUNTIFS('Relevant - In CRM valid'!$T$2:$T$4699,$A153,'Relevant - In CRM valid'!$G$2:$G$4699,"UK",'Relevant - In CRM valid'!$M$2:$M$4699,"")+COUNTIFS('Relevant - In CRM unknown'!$T$2:$T$253,$A153,'Relevant - In CRM unknown'!$G$2:$G$253,"UK",'Relevant - In CRM unknown'!$M$2:$M$253,"")+COUNTIFS('Relevant - IN NOW CRM valid'!$T$2:$T$2328,$A153,'Relevant - IN NOW CRM valid'!$G$2:$G$2328,"UK",'Relevant - IN NOW CRM valid'!$M$2:$M$2328,"")+COUNTIFS('Relevant - IN NOW CRM unknown'!$T$2:$T$1227,$A153,'Relevant - IN NOW CRM unknown'!$G$2:$G$1227,"UK",'Relevant - IN NOW CRM unknown'!$M$2:$M$1227,"")+COUNTIFS('Relevant - Not CRM not valid'!$T$2:$T$416,$A153,'Relevant - Not CRM not valid'!$G$2:$G$416,"UK",'Relevant - Not CRM not valid'!$M$2:$M$416,"")+COUNTIFS('Relevant - In CRM not valid'!$T$2:$T$46,$A153,'Relevant - In CRM not valid'!$G$2:$G$46,"UK",'Relevant - In CRM not valid'!$M$2:$M$46,"")</f>
        <v>0</v>
      </c>
      <c r="M153" s="2">
        <f t="shared" si="4"/>
        <v>2</v>
      </c>
      <c r="N153" s="2">
        <f>COUNTIFS('Relevant - In CRM valid'!$T$2:$T$4699,$A153,'Relevant - In CRM valid'!$G$2:$G$4699,"UK",'Relevant - In CRM valid'!$Q$2:$Q$4699,"valid")+COUNTIFS('Relevant - In CRM unknown'!$T$2:$T$253,$A153,'Relevant - In CRM unknown'!$G$2:$G$253,"UK",'Relevant - In CRM unknown'!$Q$2:$Q$253,"valid")+COUNTIFS('Relevant - IN NOW CRM valid'!$T$2:$T$2328,$A153,'Relevant - IN NOW CRM valid'!$G$2:$G$2328,"UK",'Relevant - IN NOW CRM valid'!$Q$2:$Q$2328,"valid")+COUNTIFS('Relevant - IN NOW CRM unknown'!$T$2:$T$1227,$A153,'Relevant - IN NOW CRM unknown'!$G$2:$G$1227,"UK",'Relevant - IN NOW CRM unknown'!$Q$2:$Q$1227,"valid")+COUNTIFS('Relevant - Not CRM not valid'!$T$2:$T$416,$A153,'Relevant - Not CRM not valid'!$G$2:$G$416,"UK",'Relevant - Not CRM not valid'!$Q$2:$Q$416,"valid")+COUNTIFS('Relevant - In CRM not valid'!$T$2:$T$46,$A153,'Relevant - In CRM not valid'!$G$2:$G$46,"UK",'Relevant - In CRM not valid'!$Q$2:$Q$46,"valid")</f>
        <v>6</v>
      </c>
      <c r="O153" s="2" t="str">
        <f t="shared" si="5"/>
        <v>IT/Systems</v>
      </c>
    </row>
    <row r="154" spans="1:15" ht="15" customHeight="1">
      <c r="A154" s="2" t="s">
        <v>410</v>
      </c>
      <c r="B154" s="2" t="s">
        <v>411</v>
      </c>
      <c r="C154" s="2" t="s">
        <v>95</v>
      </c>
      <c r="D154" s="2" t="str">
        <f>IFERROR(INDEX('UK Target Institutions'!$D$2:$D$727,MATCH($A154,'UK Target Institutions'!$A$2:$A$727,0)),"")</f>
        <v>Yes</v>
      </c>
      <c r="E154" s="2">
        <f>COUNTIFS('Relevant - In CRM valid'!$T$2:$T$4699,$A154,'Relevant - In CRM valid'!$G$2:$G$4699,"UK")+COUNTIFS('Relevant - In CRM unknown'!$T$2:$T$253,$A154,'Relevant - In CRM unknown'!$G$2:$G$253,"UK")+COUNTIFS('Relevant - IN NOW CRM valid'!$T$2:$T$2328,$A154,'Relevant - IN NOW CRM valid'!$G$2:$G$2328,"UK")+COUNTIFS('Relevant - IN NOW CRM unknown'!$T$2:$T$1227,$A154,'Relevant - IN NOW CRM unknown'!$G$2:$G$1227,"UK")+COUNTIFS('Relevant - Not CRM not valid'!$T$2:$T$416,$A154,'Relevant - Not CRM not valid'!$G$2:$G$416,"UK")+COUNTIFS('Relevant - In CRM not valid'!$T$2:$T$46,$A154,'Relevant - In CRM not valid'!$G$2:$G$46,"UK")</f>
        <v>7</v>
      </c>
      <c r="F154" s="2">
        <f>COUNTIFS('Relevant - In CRM valid'!$T$2:$T$4699,$A154,'Relevant - In CRM valid'!$G$2:$G$4699,"UK",'Relevant - In CRM valid'!$M$2:$M$4699,"Research")+COUNTIFS('Relevant - In CRM unknown'!$T$2:$T$253,$A154,'Relevant - In CRM unknown'!$G$2:$G$253,"UK",'Relevant - In CRM unknown'!$M$2:$M$253,"Research")+COUNTIFS('Relevant - IN NOW CRM valid'!$T$2:$T$2328,$A154,'Relevant - IN NOW CRM valid'!$G$2:$G$2328,"UK",'Relevant - IN NOW CRM valid'!$M$2:$M$2328,"Research")+COUNTIFS('Relevant - IN NOW CRM unknown'!$T$2:$T$1227,$A154,'Relevant - IN NOW CRM unknown'!$G$2:$G$1227,"UK",'Relevant - IN NOW CRM unknown'!$M$2:$M$1227,"Research")+COUNTIFS('Relevant - Not CRM not valid'!$T$2:$T$416,$A154,'Relevant - Not CRM not valid'!$G$2:$G$416,"UK",'Relevant - Not CRM not valid'!$M$2:$M$416,"Research")+COUNTIFS('Relevant - In CRM not valid'!$T$2:$T$46,$A154,'Relevant - In CRM not valid'!$G$2:$G$46,"UK",'Relevant - In CRM not valid'!$M$2:$M$46,"Research")</f>
        <v>7</v>
      </c>
      <c r="G154" s="2">
        <f>COUNTIFS('Relevant - In CRM valid'!$T$2:$T$4699,$A154,'Relevant - In CRM valid'!$G$2:$G$4699,"UK",'Relevant - In CRM valid'!$M$2:$M$4699,"Research",'Relevant - In CRM valid'!$R$2:$R$4699,"Senior")+COUNTIFS('Relevant - In CRM unknown'!$T$2:$T$253,$A154,'Relevant - In CRM unknown'!$G$2:$G$253,"UK",'Relevant - In CRM unknown'!$M$2:$M$253,"Research",'Relevant - In CRM unknown'!$R$2:$R$253,"Senior")+COUNTIFS('Relevant - IN NOW CRM valid'!$T$2:$T$2328,$A154,'Relevant - IN NOW CRM valid'!$G$2:$G$2328,"UK",'Relevant - IN NOW CRM valid'!$M$2:$M$2328,"Research",'Relevant - IN NOW CRM valid'!$R$2:$R$2328,"Senior")+COUNTIFS('Relevant - IN NOW CRM unknown'!$T$2:$T$1227,$A154,'Relevant - IN NOW CRM unknown'!$G$2:$G$1227,"UK",'Relevant - IN NOW CRM unknown'!$M$2:$M$1227,"Research",'Relevant - IN NOW CRM unknown'!$R$2:$R$1227,"Senior")+COUNTIFS('Relevant - Not CRM not valid'!$T$2:$T$416,$A154,'Relevant - Not CRM not valid'!$G$2:$G$416,"UK",'Relevant - Not CRM not valid'!$M$2:$M$416,"Research",'Relevant - Not CRM not valid'!$R$2:$R$416,"Senior")+COUNTIFS('Relevant - In CRM not valid'!$T$2:$T$46,$A154,'Relevant - In CRM not valid'!$G$2:$G$46,"UK",'Relevant - In CRM not valid'!$M$2:$M$46,"Research",'Relevant - In CRM not valid'!$R$2:$R$46,"Senior")</f>
        <v>2</v>
      </c>
      <c r="H154" s="2">
        <f>COUNTIFS('Relevant - In CRM valid'!$T$2:$T$4699,$A154,'Relevant - In CRM valid'!$G$2:$G$4699,"UK",'Relevant - In CRM valid'!$M$2:$M$4699,"Research",'Relevant - In CRM valid'!$R$2:$R$4699,"Operational")+COUNTIFS('Relevant - In CRM unknown'!$T$2:$T$253,$A154,'Relevant - In CRM unknown'!$G$2:$G$253,"UK",'Relevant - In CRM unknown'!$M$2:$M$253,"Research",'Relevant - In CRM unknown'!$R$2:$R$253,"Operational")+COUNTIFS('Relevant - IN NOW CRM valid'!$T$2:$T$2328,$A154,'Relevant - IN NOW CRM valid'!$G$2:$G$2328,"UK",'Relevant - IN NOW CRM valid'!$M$2:$M$2328,"Research",'Relevant - IN NOW CRM valid'!$R$2:$R$2328,"Operational")+COUNTIFS('Relevant - IN NOW CRM unknown'!$T$2:$T$1227,$A154,'Relevant - IN NOW CRM unknown'!$G$2:$G$1227,"UK",'Relevant - IN NOW CRM unknown'!$M$2:$M$1227,"Research",'Relevant - IN NOW CRM unknown'!$R$2:$R$1227,"Operational")+COUNTIFS('Relevant - Not CRM not valid'!$T$2:$T$416,$A154,'Relevant - Not CRM not valid'!$G$2:$G$416,"UK",'Relevant - Not CRM not valid'!$M$2:$M$416,"Research",'Relevant - Not CRM not valid'!$R$2:$R$416,"Operational")+COUNTIFS('Relevant - In CRM not valid'!$T$2:$T$46,$A154,'Relevant - In CRM not valid'!$G$2:$G$46,"UK",'Relevant - In CRM not valid'!$M$2:$M$46,"Research",'Relevant - In CRM not valid'!$R$2:$R$46,"Operational")</f>
        <v>5</v>
      </c>
      <c r="I154" s="2">
        <f>COUNTIFS('Relevant - In CRM valid'!$T$2:$T$4699,$A154,'Relevant - In CRM valid'!$G$2:$G$4699,"UK",'Relevant - In CRM valid'!$M$2:$M$4699,"Research",'Relevant - In CRM valid'!$R$2:$R$4699,"Academic")+COUNTIFS('Relevant - In CRM unknown'!$T$2:$T$253,$A154,'Relevant - In CRM unknown'!$G$2:$G$253,"UK",'Relevant - In CRM unknown'!$M$2:$M$253,"Research",'Relevant - In CRM unknown'!$R$2:$R$253,"Academic")+COUNTIFS('Relevant - IN NOW CRM valid'!$T$2:$T$2328,$A154,'Relevant - IN NOW CRM valid'!$G$2:$G$2328,"UK",'Relevant - IN NOW CRM valid'!$M$2:$M$2328,"Research",'Relevant - IN NOW CRM valid'!$R$2:$R$2328,"Academic")+COUNTIFS('Relevant - IN NOW CRM unknown'!$T$2:$T$1227,$A154,'Relevant - IN NOW CRM unknown'!$G$2:$G$1227,"UK",'Relevant - IN NOW CRM unknown'!$M$2:$M$1227,"Research",'Relevant - IN NOW CRM unknown'!$R$2:$R$1227,"Academic")+COUNTIFS('Relevant - Not CRM not valid'!$T$2:$T$416,$A154,'Relevant - Not CRM not valid'!$G$2:$G$416,"UK",'Relevant - Not CRM not valid'!$M$2:$M$416,"Research",'Relevant - Not CRM not valid'!$R$2:$R$416,"Academic")+COUNTIFS('Relevant - In CRM not valid'!$T$2:$T$46,$A154,'Relevant - In CRM not valid'!$G$2:$G$46,"UK",'Relevant - In CRM not valid'!$M$2:$M$46,"Research",'Relevant - In CRM not valid'!$R$2:$R$46,"Academic")</f>
        <v>0</v>
      </c>
      <c r="J154" s="2">
        <f>COUNTIFS('Relevant - In CRM valid'!$T$2:$T$4699,$A154,'Relevant - In CRM valid'!$G$2:$G$4699,"UK",'Relevant - In CRM valid'!$M$2:$M$4699,"Finance")+COUNTIFS('Relevant - In CRM unknown'!$T$2:$T$253,$A154,'Relevant - In CRM unknown'!$G$2:$G$253,"UK",'Relevant - In CRM unknown'!$M$2:$M$253,"Finance")+COUNTIFS('Relevant - IN NOW CRM valid'!$T$2:$T$2328,$A154,'Relevant - IN NOW CRM valid'!$G$2:$G$2328,"UK",'Relevant - IN NOW CRM valid'!$M$2:$M$2328,"Finance")+COUNTIFS('Relevant - IN NOW CRM unknown'!$T$2:$T$1227,$A154,'Relevant - IN NOW CRM unknown'!$G$2:$G$1227,"UK",'Relevant - IN NOW CRM unknown'!$M$2:$M$1227,"Finance")+COUNTIFS('Relevant - Not CRM not valid'!$T$2:$T$416,$A154,'Relevant - Not CRM not valid'!$G$2:$G$416,"UK",'Relevant - Not CRM not valid'!$M$2:$M$416,"Finance")+COUNTIFS('Relevant - In CRM not valid'!$T$2:$T$46,$A154,'Relevant - In CRM not valid'!$G$2:$G$46,"UK",'Relevant - In CRM not valid'!$M$2:$M$46,"Finance")</f>
        <v>0</v>
      </c>
      <c r="K154" s="2">
        <f>COUNTIFS('Relevant - In CRM valid'!$T$2:$T$4699,$A154,'Relevant - In CRM valid'!$G$2:$G$4699,"UK",'Relevant - In CRM valid'!$M$2:$M$4699,"IT/Systems")+COUNTIFS('Relevant - In CRM unknown'!$T$2:$T$253,$A154,'Relevant - In CRM unknown'!$G$2:$G$253,"UK",'Relevant - In CRM unknown'!$M$2:$M$253,"IT/Systems")+COUNTIFS('Relevant - IN NOW CRM valid'!$T$2:$T$2328,$A154,'Relevant - IN NOW CRM valid'!$G$2:$G$2328,"UK",'Relevant - IN NOW CRM valid'!$M$2:$M$2328,"IT/Systems")+COUNTIFS('Relevant - IN NOW CRM unknown'!$T$2:$T$1227,$A154,'Relevant - IN NOW CRM unknown'!$G$2:$G$1227,"UK",'Relevant - IN NOW CRM unknown'!$M$2:$M$1227,"IT/Systems")+COUNTIFS('Relevant - Not CRM not valid'!$T$2:$T$416,$A154,'Relevant - Not CRM not valid'!$G$2:$G$416,"UK",'Relevant - Not CRM not valid'!$M$2:$M$416,"IT/Systems")+COUNTIFS('Relevant - In CRM not valid'!$T$2:$T$46,$A154,'Relevant - In CRM not valid'!$G$2:$G$46,"UK",'Relevant - In CRM not valid'!$M$2:$M$46,"IT/Systems")</f>
        <v>0</v>
      </c>
      <c r="L154" s="2">
        <f>COUNTIFS('Relevant - In CRM valid'!$T$2:$T$4699,$A154,'Relevant - In CRM valid'!$G$2:$G$4699,"UK",'Relevant - In CRM valid'!$M$2:$M$4699,"")+COUNTIFS('Relevant - In CRM unknown'!$T$2:$T$253,$A154,'Relevant - In CRM unknown'!$G$2:$G$253,"UK",'Relevant - In CRM unknown'!$M$2:$M$253,"")+COUNTIFS('Relevant - IN NOW CRM valid'!$T$2:$T$2328,$A154,'Relevant - IN NOW CRM valid'!$G$2:$G$2328,"UK",'Relevant - IN NOW CRM valid'!$M$2:$M$2328,"")+COUNTIFS('Relevant - IN NOW CRM unknown'!$T$2:$T$1227,$A154,'Relevant - IN NOW CRM unknown'!$G$2:$G$1227,"UK",'Relevant - IN NOW CRM unknown'!$M$2:$M$1227,"")+COUNTIFS('Relevant - Not CRM not valid'!$T$2:$T$416,$A154,'Relevant - Not CRM not valid'!$G$2:$G$416,"UK",'Relevant - Not CRM not valid'!$M$2:$M$416,"")+COUNTIFS('Relevant - In CRM not valid'!$T$2:$T$46,$A154,'Relevant - In CRM not valid'!$G$2:$G$46,"UK",'Relevant - In CRM not valid'!$M$2:$M$46,"")</f>
        <v>0</v>
      </c>
      <c r="M154" s="2">
        <f t="shared" si="4"/>
        <v>1</v>
      </c>
      <c r="N154" s="2">
        <f>COUNTIFS('Relevant - In CRM valid'!$T$2:$T$4699,$A154,'Relevant - In CRM valid'!$G$2:$G$4699,"UK",'Relevant - In CRM valid'!$Q$2:$Q$4699,"valid")+COUNTIFS('Relevant - In CRM unknown'!$T$2:$T$253,$A154,'Relevant - In CRM unknown'!$G$2:$G$253,"UK",'Relevant - In CRM unknown'!$Q$2:$Q$253,"valid")+COUNTIFS('Relevant - IN NOW CRM valid'!$T$2:$T$2328,$A154,'Relevant - IN NOW CRM valid'!$G$2:$G$2328,"UK",'Relevant - IN NOW CRM valid'!$Q$2:$Q$2328,"valid")+COUNTIFS('Relevant - IN NOW CRM unknown'!$T$2:$T$1227,$A154,'Relevant - IN NOW CRM unknown'!$G$2:$G$1227,"UK",'Relevant - IN NOW CRM unknown'!$Q$2:$Q$1227,"valid")+COUNTIFS('Relevant - Not CRM not valid'!$T$2:$T$416,$A154,'Relevant - Not CRM not valid'!$G$2:$G$416,"UK",'Relevant - Not CRM not valid'!$Q$2:$Q$416,"valid")+COUNTIFS('Relevant - In CRM not valid'!$T$2:$T$46,$A154,'Relevant - In CRM not valid'!$G$2:$G$46,"UK",'Relevant - In CRM not valid'!$Q$2:$Q$46,"valid")</f>
        <v>5</v>
      </c>
      <c r="O154" s="2" t="str">
        <f t="shared" si="5"/>
        <v>Finance  IT/Systems</v>
      </c>
    </row>
    <row r="155" spans="1:15" ht="15" customHeight="1">
      <c r="A155" s="2" t="s">
        <v>412</v>
      </c>
      <c r="B155" s="2" t="s">
        <v>413</v>
      </c>
      <c r="C155" s="2" t="s">
        <v>95</v>
      </c>
      <c r="D155" s="2" t="str">
        <f>IFERROR(INDEX('UK Target Institutions'!$D$2:$D$727,MATCH($A155,'UK Target Institutions'!$A$2:$A$727,0)),"")</f>
        <v>Yes</v>
      </c>
      <c r="E155" s="2">
        <f>COUNTIFS('Relevant - In CRM valid'!$T$2:$T$4699,$A155,'Relevant - In CRM valid'!$G$2:$G$4699,"UK")+COUNTIFS('Relevant - In CRM unknown'!$T$2:$T$253,$A155,'Relevant - In CRM unknown'!$G$2:$G$253,"UK")+COUNTIFS('Relevant - IN NOW CRM valid'!$T$2:$T$2328,$A155,'Relevant - IN NOW CRM valid'!$G$2:$G$2328,"UK")+COUNTIFS('Relevant - IN NOW CRM unknown'!$T$2:$T$1227,$A155,'Relevant - IN NOW CRM unknown'!$G$2:$G$1227,"UK")+COUNTIFS('Relevant - Not CRM not valid'!$T$2:$T$416,$A155,'Relevant - Not CRM not valid'!$G$2:$G$416,"UK")+COUNTIFS('Relevant - In CRM not valid'!$T$2:$T$46,$A155,'Relevant - In CRM not valid'!$G$2:$G$46,"UK")</f>
        <v>7</v>
      </c>
      <c r="F155" s="2">
        <f>COUNTIFS('Relevant - In CRM valid'!$T$2:$T$4699,$A155,'Relevant - In CRM valid'!$G$2:$G$4699,"UK",'Relevant - In CRM valid'!$M$2:$M$4699,"Research")+COUNTIFS('Relevant - In CRM unknown'!$T$2:$T$253,$A155,'Relevant - In CRM unknown'!$G$2:$G$253,"UK",'Relevant - In CRM unknown'!$M$2:$M$253,"Research")+COUNTIFS('Relevant - IN NOW CRM valid'!$T$2:$T$2328,$A155,'Relevant - IN NOW CRM valid'!$G$2:$G$2328,"UK",'Relevant - IN NOW CRM valid'!$M$2:$M$2328,"Research")+COUNTIFS('Relevant - IN NOW CRM unknown'!$T$2:$T$1227,$A155,'Relevant - IN NOW CRM unknown'!$G$2:$G$1227,"UK",'Relevant - IN NOW CRM unknown'!$M$2:$M$1227,"Research")+COUNTIFS('Relevant - Not CRM not valid'!$T$2:$T$416,$A155,'Relevant - Not CRM not valid'!$G$2:$G$416,"UK",'Relevant - Not CRM not valid'!$M$2:$M$416,"Research")+COUNTIFS('Relevant - In CRM not valid'!$T$2:$T$46,$A155,'Relevant - In CRM not valid'!$G$2:$G$46,"UK",'Relevant - In CRM not valid'!$M$2:$M$46,"Research")</f>
        <v>5</v>
      </c>
      <c r="G155" s="2">
        <f>COUNTIFS('Relevant - In CRM valid'!$T$2:$T$4699,$A155,'Relevant - In CRM valid'!$G$2:$G$4699,"UK",'Relevant - In CRM valid'!$M$2:$M$4699,"Research",'Relevant - In CRM valid'!$R$2:$R$4699,"Senior")+COUNTIFS('Relevant - In CRM unknown'!$T$2:$T$253,$A155,'Relevant - In CRM unknown'!$G$2:$G$253,"UK",'Relevant - In CRM unknown'!$M$2:$M$253,"Research",'Relevant - In CRM unknown'!$R$2:$R$253,"Senior")+COUNTIFS('Relevant - IN NOW CRM valid'!$T$2:$T$2328,$A155,'Relevant - IN NOW CRM valid'!$G$2:$G$2328,"UK",'Relevant - IN NOW CRM valid'!$M$2:$M$2328,"Research",'Relevant - IN NOW CRM valid'!$R$2:$R$2328,"Senior")+COUNTIFS('Relevant - IN NOW CRM unknown'!$T$2:$T$1227,$A155,'Relevant - IN NOW CRM unknown'!$G$2:$G$1227,"UK",'Relevant - IN NOW CRM unknown'!$M$2:$M$1227,"Research",'Relevant - IN NOW CRM unknown'!$R$2:$R$1227,"Senior")+COUNTIFS('Relevant - Not CRM not valid'!$T$2:$T$416,$A155,'Relevant - Not CRM not valid'!$G$2:$G$416,"UK",'Relevant - Not CRM not valid'!$M$2:$M$416,"Research",'Relevant - Not CRM not valid'!$R$2:$R$416,"Senior")+COUNTIFS('Relevant - In CRM not valid'!$T$2:$T$46,$A155,'Relevant - In CRM not valid'!$G$2:$G$46,"UK",'Relevant - In CRM not valid'!$M$2:$M$46,"Research",'Relevant - In CRM not valid'!$R$2:$R$46,"Senior")</f>
        <v>5</v>
      </c>
      <c r="H155" s="2">
        <f>COUNTIFS('Relevant - In CRM valid'!$T$2:$T$4699,$A155,'Relevant - In CRM valid'!$G$2:$G$4699,"UK",'Relevant - In CRM valid'!$M$2:$M$4699,"Research",'Relevant - In CRM valid'!$R$2:$R$4699,"Operational")+COUNTIFS('Relevant - In CRM unknown'!$T$2:$T$253,$A155,'Relevant - In CRM unknown'!$G$2:$G$253,"UK",'Relevant - In CRM unknown'!$M$2:$M$253,"Research",'Relevant - In CRM unknown'!$R$2:$R$253,"Operational")+COUNTIFS('Relevant - IN NOW CRM valid'!$T$2:$T$2328,$A155,'Relevant - IN NOW CRM valid'!$G$2:$G$2328,"UK",'Relevant - IN NOW CRM valid'!$M$2:$M$2328,"Research",'Relevant - IN NOW CRM valid'!$R$2:$R$2328,"Operational")+COUNTIFS('Relevant - IN NOW CRM unknown'!$T$2:$T$1227,$A155,'Relevant - IN NOW CRM unknown'!$G$2:$G$1227,"UK",'Relevant - IN NOW CRM unknown'!$M$2:$M$1227,"Research",'Relevant - IN NOW CRM unknown'!$R$2:$R$1227,"Operational")+COUNTIFS('Relevant - Not CRM not valid'!$T$2:$T$416,$A155,'Relevant - Not CRM not valid'!$G$2:$G$416,"UK",'Relevant - Not CRM not valid'!$M$2:$M$416,"Research",'Relevant - Not CRM not valid'!$R$2:$R$416,"Operational")+COUNTIFS('Relevant - In CRM not valid'!$T$2:$T$46,$A155,'Relevant - In CRM not valid'!$G$2:$G$46,"UK",'Relevant - In CRM not valid'!$M$2:$M$46,"Research",'Relevant - In CRM not valid'!$R$2:$R$46,"Operational")</f>
        <v>0</v>
      </c>
      <c r="I155" s="2">
        <f>COUNTIFS('Relevant - In CRM valid'!$T$2:$T$4699,$A155,'Relevant - In CRM valid'!$G$2:$G$4699,"UK",'Relevant - In CRM valid'!$M$2:$M$4699,"Research",'Relevant - In CRM valid'!$R$2:$R$4699,"Academic")+COUNTIFS('Relevant - In CRM unknown'!$T$2:$T$253,$A155,'Relevant - In CRM unknown'!$G$2:$G$253,"UK",'Relevant - In CRM unknown'!$M$2:$M$253,"Research",'Relevant - In CRM unknown'!$R$2:$R$253,"Academic")+COUNTIFS('Relevant - IN NOW CRM valid'!$T$2:$T$2328,$A155,'Relevant - IN NOW CRM valid'!$G$2:$G$2328,"UK",'Relevant - IN NOW CRM valid'!$M$2:$M$2328,"Research",'Relevant - IN NOW CRM valid'!$R$2:$R$2328,"Academic")+COUNTIFS('Relevant - IN NOW CRM unknown'!$T$2:$T$1227,$A155,'Relevant - IN NOW CRM unknown'!$G$2:$G$1227,"UK",'Relevant - IN NOW CRM unknown'!$M$2:$M$1227,"Research",'Relevant - IN NOW CRM unknown'!$R$2:$R$1227,"Academic")+COUNTIFS('Relevant - Not CRM not valid'!$T$2:$T$416,$A155,'Relevant - Not CRM not valid'!$G$2:$G$416,"UK",'Relevant - Not CRM not valid'!$M$2:$M$416,"Research",'Relevant - Not CRM not valid'!$R$2:$R$416,"Academic")+COUNTIFS('Relevant - In CRM not valid'!$T$2:$T$46,$A155,'Relevant - In CRM not valid'!$G$2:$G$46,"UK",'Relevant - In CRM not valid'!$M$2:$M$46,"Research",'Relevant - In CRM not valid'!$R$2:$R$46,"Academic")</f>
        <v>0</v>
      </c>
      <c r="J155" s="2">
        <f>COUNTIFS('Relevant - In CRM valid'!$T$2:$T$4699,$A155,'Relevant - In CRM valid'!$G$2:$G$4699,"UK",'Relevant - In CRM valid'!$M$2:$M$4699,"Finance")+COUNTIFS('Relevant - In CRM unknown'!$T$2:$T$253,$A155,'Relevant - In CRM unknown'!$G$2:$G$253,"UK",'Relevant - In CRM unknown'!$M$2:$M$253,"Finance")+COUNTIFS('Relevant - IN NOW CRM valid'!$T$2:$T$2328,$A155,'Relevant - IN NOW CRM valid'!$G$2:$G$2328,"UK",'Relevant - IN NOW CRM valid'!$M$2:$M$2328,"Finance")+COUNTIFS('Relevant - IN NOW CRM unknown'!$T$2:$T$1227,$A155,'Relevant - IN NOW CRM unknown'!$G$2:$G$1227,"UK",'Relevant - IN NOW CRM unknown'!$M$2:$M$1227,"Finance")+COUNTIFS('Relevant - Not CRM not valid'!$T$2:$T$416,$A155,'Relevant - Not CRM not valid'!$G$2:$G$416,"UK",'Relevant - Not CRM not valid'!$M$2:$M$416,"Finance")+COUNTIFS('Relevant - In CRM not valid'!$T$2:$T$46,$A155,'Relevant - In CRM not valid'!$G$2:$G$46,"UK",'Relevant - In CRM not valid'!$M$2:$M$46,"Finance")</f>
        <v>2</v>
      </c>
      <c r="K155" s="2">
        <f>COUNTIFS('Relevant - In CRM valid'!$T$2:$T$4699,$A155,'Relevant - In CRM valid'!$G$2:$G$4699,"UK",'Relevant - In CRM valid'!$M$2:$M$4699,"IT/Systems")+COUNTIFS('Relevant - In CRM unknown'!$T$2:$T$253,$A155,'Relevant - In CRM unknown'!$G$2:$G$253,"UK",'Relevant - In CRM unknown'!$M$2:$M$253,"IT/Systems")+COUNTIFS('Relevant - IN NOW CRM valid'!$T$2:$T$2328,$A155,'Relevant - IN NOW CRM valid'!$G$2:$G$2328,"UK",'Relevant - IN NOW CRM valid'!$M$2:$M$2328,"IT/Systems")+COUNTIFS('Relevant - IN NOW CRM unknown'!$T$2:$T$1227,$A155,'Relevant - IN NOW CRM unknown'!$G$2:$G$1227,"UK",'Relevant - IN NOW CRM unknown'!$M$2:$M$1227,"IT/Systems")+COUNTIFS('Relevant - Not CRM not valid'!$T$2:$T$416,$A155,'Relevant - Not CRM not valid'!$G$2:$G$416,"UK",'Relevant - Not CRM not valid'!$M$2:$M$416,"IT/Systems")+COUNTIFS('Relevant - In CRM not valid'!$T$2:$T$46,$A155,'Relevant - In CRM not valid'!$G$2:$G$46,"UK",'Relevant - In CRM not valid'!$M$2:$M$46,"IT/Systems")</f>
        <v>0</v>
      </c>
      <c r="L155" s="2">
        <f>COUNTIFS('Relevant - In CRM valid'!$T$2:$T$4699,$A155,'Relevant - In CRM valid'!$G$2:$G$4699,"UK",'Relevant - In CRM valid'!$M$2:$M$4699,"")+COUNTIFS('Relevant - In CRM unknown'!$T$2:$T$253,$A155,'Relevant - In CRM unknown'!$G$2:$G$253,"UK",'Relevant - In CRM unknown'!$M$2:$M$253,"")+COUNTIFS('Relevant - IN NOW CRM valid'!$T$2:$T$2328,$A155,'Relevant - IN NOW CRM valid'!$G$2:$G$2328,"UK",'Relevant - IN NOW CRM valid'!$M$2:$M$2328,"")+COUNTIFS('Relevant - IN NOW CRM unknown'!$T$2:$T$1227,$A155,'Relevant - IN NOW CRM unknown'!$G$2:$G$1227,"UK",'Relevant - IN NOW CRM unknown'!$M$2:$M$1227,"")+COUNTIFS('Relevant - Not CRM not valid'!$T$2:$T$416,$A155,'Relevant - Not CRM not valid'!$G$2:$G$416,"UK",'Relevant - Not CRM not valid'!$M$2:$M$416,"")+COUNTIFS('Relevant - In CRM not valid'!$T$2:$T$46,$A155,'Relevant - In CRM not valid'!$G$2:$G$46,"UK",'Relevant - In CRM not valid'!$M$2:$M$46,"")</f>
        <v>0</v>
      </c>
      <c r="M155" s="2">
        <f t="shared" si="4"/>
        <v>2</v>
      </c>
      <c r="N155" s="2">
        <f>COUNTIFS('Relevant - In CRM valid'!$T$2:$T$4699,$A155,'Relevant - In CRM valid'!$G$2:$G$4699,"UK",'Relevant - In CRM valid'!$Q$2:$Q$4699,"valid")+COUNTIFS('Relevant - In CRM unknown'!$T$2:$T$253,$A155,'Relevant - In CRM unknown'!$G$2:$G$253,"UK",'Relevant - In CRM unknown'!$Q$2:$Q$253,"valid")+COUNTIFS('Relevant - IN NOW CRM valid'!$T$2:$T$2328,$A155,'Relevant - IN NOW CRM valid'!$G$2:$G$2328,"UK",'Relevant - IN NOW CRM valid'!$Q$2:$Q$2328,"valid")+COUNTIFS('Relevant - IN NOW CRM unknown'!$T$2:$T$1227,$A155,'Relevant - IN NOW CRM unknown'!$G$2:$G$1227,"UK",'Relevant - IN NOW CRM unknown'!$Q$2:$Q$1227,"valid")+COUNTIFS('Relevant - Not CRM not valid'!$T$2:$T$416,$A155,'Relevant - Not CRM not valid'!$G$2:$G$416,"UK",'Relevant - Not CRM not valid'!$Q$2:$Q$416,"valid")+COUNTIFS('Relevant - In CRM not valid'!$T$2:$T$46,$A155,'Relevant - In CRM not valid'!$G$2:$G$46,"UK",'Relevant - In CRM not valid'!$Q$2:$Q$46,"valid")</f>
        <v>7</v>
      </c>
      <c r="O155" s="2" t="str">
        <f t="shared" si="5"/>
        <v>IT/Systems</v>
      </c>
    </row>
    <row r="156" spans="1:15" ht="15" customHeight="1">
      <c r="A156" s="2" t="s">
        <v>414</v>
      </c>
      <c r="B156" s="2" t="s">
        <v>415</v>
      </c>
      <c r="C156" s="2" t="s">
        <v>95</v>
      </c>
      <c r="D156" s="2" t="str">
        <f>IFERROR(INDEX('UK Target Institutions'!$D$2:$D$727,MATCH($A156,'UK Target Institutions'!$A$2:$A$727,0)),"")</f>
        <v>Yes</v>
      </c>
      <c r="E156" s="2">
        <f>COUNTIFS('Relevant - In CRM valid'!$T$2:$T$4699,$A156,'Relevant - In CRM valid'!$G$2:$G$4699,"UK")+COUNTIFS('Relevant - In CRM unknown'!$T$2:$T$253,$A156,'Relevant - In CRM unknown'!$G$2:$G$253,"UK")+COUNTIFS('Relevant - IN NOW CRM valid'!$T$2:$T$2328,$A156,'Relevant - IN NOW CRM valid'!$G$2:$G$2328,"UK")+COUNTIFS('Relevant - IN NOW CRM unknown'!$T$2:$T$1227,$A156,'Relevant - IN NOW CRM unknown'!$G$2:$G$1227,"UK")+COUNTIFS('Relevant - Not CRM not valid'!$T$2:$T$416,$A156,'Relevant - Not CRM not valid'!$G$2:$G$416,"UK")+COUNTIFS('Relevant - In CRM not valid'!$T$2:$T$46,$A156,'Relevant - In CRM not valid'!$G$2:$G$46,"UK")</f>
        <v>7</v>
      </c>
      <c r="F156" s="2">
        <f>COUNTIFS('Relevant - In CRM valid'!$T$2:$T$4699,$A156,'Relevant - In CRM valid'!$G$2:$G$4699,"UK",'Relevant - In CRM valid'!$M$2:$M$4699,"Research")+COUNTIFS('Relevant - In CRM unknown'!$T$2:$T$253,$A156,'Relevant - In CRM unknown'!$G$2:$G$253,"UK",'Relevant - In CRM unknown'!$M$2:$M$253,"Research")+COUNTIFS('Relevant - IN NOW CRM valid'!$T$2:$T$2328,$A156,'Relevant - IN NOW CRM valid'!$G$2:$G$2328,"UK",'Relevant - IN NOW CRM valid'!$M$2:$M$2328,"Research")+COUNTIFS('Relevant - IN NOW CRM unknown'!$T$2:$T$1227,$A156,'Relevant - IN NOW CRM unknown'!$G$2:$G$1227,"UK",'Relevant - IN NOW CRM unknown'!$M$2:$M$1227,"Research")+COUNTIFS('Relevant - Not CRM not valid'!$T$2:$T$416,$A156,'Relevant - Not CRM not valid'!$G$2:$G$416,"UK",'Relevant - Not CRM not valid'!$M$2:$M$416,"Research")+COUNTIFS('Relevant - In CRM not valid'!$T$2:$T$46,$A156,'Relevant - In CRM not valid'!$G$2:$G$46,"UK",'Relevant - In CRM not valid'!$M$2:$M$46,"Research")</f>
        <v>7</v>
      </c>
      <c r="G156" s="2">
        <f>COUNTIFS('Relevant - In CRM valid'!$T$2:$T$4699,$A156,'Relevant - In CRM valid'!$G$2:$G$4699,"UK",'Relevant - In CRM valid'!$M$2:$M$4699,"Research",'Relevant - In CRM valid'!$R$2:$R$4699,"Senior")+COUNTIFS('Relevant - In CRM unknown'!$T$2:$T$253,$A156,'Relevant - In CRM unknown'!$G$2:$G$253,"UK",'Relevant - In CRM unknown'!$M$2:$M$253,"Research",'Relevant - In CRM unknown'!$R$2:$R$253,"Senior")+COUNTIFS('Relevant - IN NOW CRM valid'!$T$2:$T$2328,$A156,'Relevant - IN NOW CRM valid'!$G$2:$G$2328,"UK",'Relevant - IN NOW CRM valid'!$M$2:$M$2328,"Research",'Relevant - IN NOW CRM valid'!$R$2:$R$2328,"Senior")+COUNTIFS('Relevant - IN NOW CRM unknown'!$T$2:$T$1227,$A156,'Relevant - IN NOW CRM unknown'!$G$2:$G$1227,"UK",'Relevant - IN NOW CRM unknown'!$M$2:$M$1227,"Research",'Relevant - IN NOW CRM unknown'!$R$2:$R$1227,"Senior")+COUNTIFS('Relevant - Not CRM not valid'!$T$2:$T$416,$A156,'Relevant - Not CRM not valid'!$G$2:$G$416,"UK",'Relevant - Not CRM not valid'!$M$2:$M$416,"Research",'Relevant - Not CRM not valid'!$R$2:$R$416,"Senior")+COUNTIFS('Relevant - In CRM not valid'!$T$2:$T$46,$A156,'Relevant - In CRM not valid'!$G$2:$G$46,"UK",'Relevant - In CRM not valid'!$M$2:$M$46,"Research",'Relevant - In CRM not valid'!$R$2:$R$46,"Senior")</f>
        <v>4</v>
      </c>
      <c r="H156" s="2">
        <f>COUNTIFS('Relevant - In CRM valid'!$T$2:$T$4699,$A156,'Relevant - In CRM valid'!$G$2:$G$4699,"UK",'Relevant - In CRM valid'!$M$2:$M$4699,"Research",'Relevant - In CRM valid'!$R$2:$R$4699,"Operational")+COUNTIFS('Relevant - In CRM unknown'!$T$2:$T$253,$A156,'Relevant - In CRM unknown'!$G$2:$G$253,"UK",'Relevant - In CRM unknown'!$M$2:$M$253,"Research",'Relevant - In CRM unknown'!$R$2:$R$253,"Operational")+COUNTIFS('Relevant - IN NOW CRM valid'!$T$2:$T$2328,$A156,'Relevant - IN NOW CRM valid'!$G$2:$G$2328,"UK",'Relevant - IN NOW CRM valid'!$M$2:$M$2328,"Research",'Relevant - IN NOW CRM valid'!$R$2:$R$2328,"Operational")+COUNTIFS('Relevant - IN NOW CRM unknown'!$T$2:$T$1227,$A156,'Relevant - IN NOW CRM unknown'!$G$2:$G$1227,"UK",'Relevant - IN NOW CRM unknown'!$M$2:$M$1227,"Research",'Relevant - IN NOW CRM unknown'!$R$2:$R$1227,"Operational")+COUNTIFS('Relevant - Not CRM not valid'!$T$2:$T$416,$A156,'Relevant - Not CRM not valid'!$G$2:$G$416,"UK",'Relevant - Not CRM not valid'!$M$2:$M$416,"Research",'Relevant - Not CRM not valid'!$R$2:$R$416,"Operational")+COUNTIFS('Relevant - In CRM not valid'!$T$2:$T$46,$A156,'Relevant - In CRM not valid'!$G$2:$G$46,"UK",'Relevant - In CRM not valid'!$M$2:$M$46,"Research",'Relevant - In CRM not valid'!$R$2:$R$46,"Operational")</f>
        <v>3</v>
      </c>
      <c r="I156" s="2">
        <f>COUNTIFS('Relevant - In CRM valid'!$T$2:$T$4699,$A156,'Relevant - In CRM valid'!$G$2:$G$4699,"UK",'Relevant - In CRM valid'!$M$2:$M$4699,"Research",'Relevant - In CRM valid'!$R$2:$R$4699,"Academic")+COUNTIFS('Relevant - In CRM unknown'!$T$2:$T$253,$A156,'Relevant - In CRM unknown'!$G$2:$G$253,"UK",'Relevant - In CRM unknown'!$M$2:$M$253,"Research",'Relevant - In CRM unknown'!$R$2:$R$253,"Academic")+COUNTIFS('Relevant - IN NOW CRM valid'!$T$2:$T$2328,$A156,'Relevant - IN NOW CRM valid'!$G$2:$G$2328,"UK",'Relevant - IN NOW CRM valid'!$M$2:$M$2328,"Research",'Relevant - IN NOW CRM valid'!$R$2:$R$2328,"Academic")+COUNTIFS('Relevant - IN NOW CRM unknown'!$T$2:$T$1227,$A156,'Relevant - IN NOW CRM unknown'!$G$2:$G$1227,"UK",'Relevant - IN NOW CRM unknown'!$M$2:$M$1227,"Research",'Relevant - IN NOW CRM unknown'!$R$2:$R$1227,"Academic")+COUNTIFS('Relevant - Not CRM not valid'!$T$2:$T$416,$A156,'Relevant - Not CRM not valid'!$G$2:$G$416,"UK",'Relevant - Not CRM not valid'!$M$2:$M$416,"Research",'Relevant - Not CRM not valid'!$R$2:$R$416,"Academic")+COUNTIFS('Relevant - In CRM not valid'!$T$2:$T$46,$A156,'Relevant - In CRM not valid'!$G$2:$G$46,"UK",'Relevant - In CRM not valid'!$M$2:$M$46,"Research",'Relevant - In CRM not valid'!$R$2:$R$46,"Academic")</f>
        <v>0</v>
      </c>
      <c r="J156" s="2">
        <f>COUNTIFS('Relevant - In CRM valid'!$T$2:$T$4699,$A156,'Relevant - In CRM valid'!$G$2:$G$4699,"UK",'Relevant - In CRM valid'!$M$2:$M$4699,"Finance")+COUNTIFS('Relevant - In CRM unknown'!$T$2:$T$253,$A156,'Relevant - In CRM unknown'!$G$2:$G$253,"UK",'Relevant - In CRM unknown'!$M$2:$M$253,"Finance")+COUNTIFS('Relevant - IN NOW CRM valid'!$T$2:$T$2328,$A156,'Relevant - IN NOW CRM valid'!$G$2:$G$2328,"UK",'Relevant - IN NOW CRM valid'!$M$2:$M$2328,"Finance")+COUNTIFS('Relevant - IN NOW CRM unknown'!$T$2:$T$1227,$A156,'Relevant - IN NOW CRM unknown'!$G$2:$G$1227,"UK",'Relevant - IN NOW CRM unknown'!$M$2:$M$1227,"Finance")+COUNTIFS('Relevant - Not CRM not valid'!$T$2:$T$416,$A156,'Relevant - Not CRM not valid'!$G$2:$G$416,"UK",'Relevant - Not CRM not valid'!$M$2:$M$416,"Finance")+COUNTIFS('Relevant - In CRM not valid'!$T$2:$T$46,$A156,'Relevant - In CRM not valid'!$G$2:$G$46,"UK",'Relevant - In CRM not valid'!$M$2:$M$46,"Finance")</f>
        <v>0</v>
      </c>
      <c r="K156" s="2">
        <f>COUNTIFS('Relevant - In CRM valid'!$T$2:$T$4699,$A156,'Relevant - In CRM valid'!$G$2:$G$4699,"UK",'Relevant - In CRM valid'!$M$2:$M$4699,"IT/Systems")+COUNTIFS('Relevant - In CRM unknown'!$T$2:$T$253,$A156,'Relevant - In CRM unknown'!$G$2:$G$253,"UK",'Relevant - In CRM unknown'!$M$2:$M$253,"IT/Systems")+COUNTIFS('Relevant - IN NOW CRM valid'!$T$2:$T$2328,$A156,'Relevant - IN NOW CRM valid'!$G$2:$G$2328,"UK",'Relevant - IN NOW CRM valid'!$M$2:$M$2328,"IT/Systems")+COUNTIFS('Relevant - IN NOW CRM unknown'!$T$2:$T$1227,$A156,'Relevant - IN NOW CRM unknown'!$G$2:$G$1227,"UK",'Relevant - IN NOW CRM unknown'!$M$2:$M$1227,"IT/Systems")+COUNTIFS('Relevant - Not CRM not valid'!$T$2:$T$416,$A156,'Relevant - Not CRM not valid'!$G$2:$G$416,"UK",'Relevant - Not CRM not valid'!$M$2:$M$416,"IT/Systems")+COUNTIFS('Relevant - In CRM not valid'!$T$2:$T$46,$A156,'Relevant - In CRM not valid'!$G$2:$G$46,"UK",'Relevant - In CRM not valid'!$M$2:$M$46,"IT/Systems")</f>
        <v>0</v>
      </c>
      <c r="L156" s="2">
        <f>COUNTIFS('Relevant - In CRM valid'!$T$2:$T$4699,$A156,'Relevant - In CRM valid'!$G$2:$G$4699,"UK",'Relevant - In CRM valid'!$M$2:$M$4699,"")+COUNTIFS('Relevant - In CRM unknown'!$T$2:$T$253,$A156,'Relevant - In CRM unknown'!$G$2:$G$253,"UK",'Relevant - In CRM unknown'!$M$2:$M$253,"")+COUNTIFS('Relevant - IN NOW CRM valid'!$T$2:$T$2328,$A156,'Relevant - IN NOW CRM valid'!$G$2:$G$2328,"UK",'Relevant - IN NOW CRM valid'!$M$2:$M$2328,"")+COUNTIFS('Relevant - IN NOW CRM unknown'!$T$2:$T$1227,$A156,'Relevant - IN NOW CRM unknown'!$G$2:$G$1227,"UK",'Relevant - IN NOW CRM unknown'!$M$2:$M$1227,"")+COUNTIFS('Relevant - Not CRM not valid'!$T$2:$T$416,$A156,'Relevant - Not CRM not valid'!$G$2:$G$416,"UK",'Relevant - Not CRM not valid'!$M$2:$M$416,"")+COUNTIFS('Relevant - In CRM not valid'!$T$2:$T$46,$A156,'Relevant - In CRM not valid'!$G$2:$G$46,"UK",'Relevant - In CRM not valid'!$M$2:$M$46,"")</f>
        <v>0</v>
      </c>
      <c r="M156" s="2">
        <f t="shared" si="4"/>
        <v>1</v>
      </c>
      <c r="N156" s="2">
        <f>COUNTIFS('Relevant - In CRM valid'!$T$2:$T$4699,$A156,'Relevant - In CRM valid'!$G$2:$G$4699,"UK",'Relevant - In CRM valid'!$Q$2:$Q$4699,"valid")+COUNTIFS('Relevant - In CRM unknown'!$T$2:$T$253,$A156,'Relevant - In CRM unknown'!$G$2:$G$253,"UK",'Relevant - In CRM unknown'!$Q$2:$Q$253,"valid")+COUNTIFS('Relevant - IN NOW CRM valid'!$T$2:$T$2328,$A156,'Relevant - IN NOW CRM valid'!$G$2:$G$2328,"UK",'Relevant - IN NOW CRM valid'!$Q$2:$Q$2328,"valid")+COUNTIFS('Relevant - IN NOW CRM unknown'!$T$2:$T$1227,$A156,'Relevant - IN NOW CRM unknown'!$G$2:$G$1227,"UK",'Relevant - IN NOW CRM unknown'!$Q$2:$Q$1227,"valid")+COUNTIFS('Relevant - Not CRM not valid'!$T$2:$T$416,$A156,'Relevant - Not CRM not valid'!$G$2:$G$416,"UK",'Relevant - Not CRM not valid'!$Q$2:$Q$416,"valid")+COUNTIFS('Relevant - In CRM not valid'!$T$2:$T$46,$A156,'Relevant - In CRM not valid'!$G$2:$G$46,"UK",'Relevant - In CRM not valid'!$Q$2:$Q$46,"valid")</f>
        <v>0</v>
      </c>
      <c r="O156" s="2" t="str">
        <f t="shared" si="5"/>
        <v>Finance  IT/Systems</v>
      </c>
    </row>
    <row r="157" spans="1:15" ht="15" customHeight="1">
      <c r="A157" s="2" t="s">
        <v>416</v>
      </c>
      <c r="B157" s="2" t="s">
        <v>417</v>
      </c>
      <c r="C157" s="2" t="s">
        <v>1570</v>
      </c>
      <c r="D157" s="2" t="str">
        <f>IFERROR(INDEX('UK Target Institutions'!$D$2:$D$727,MATCH($A157,'UK Target Institutions'!$A$2:$A$727,0)),"")</f>
        <v>No</v>
      </c>
      <c r="E157" s="2">
        <f>COUNTIFS('Relevant - In CRM valid'!$T$2:$T$4699,$A157,'Relevant - In CRM valid'!$G$2:$G$4699,"UK")+COUNTIFS('Relevant - In CRM unknown'!$T$2:$T$253,$A157,'Relevant - In CRM unknown'!$G$2:$G$253,"UK")+COUNTIFS('Relevant - IN NOW CRM valid'!$T$2:$T$2328,$A157,'Relevant - IN NOW CRM valid'!$G$2:$G$2328,"UK")+COUNTIFS('Relevant - IN NOW CRM unknown'!$T$2:$T$1227,$A157,'Relevant - IN NOW CRM unknown'!$G$2:$G$1227,"UK")+COUNTIFS('Relevant - Not CRM not valid'!$T$2:$T$416,$A157,'Relevant - Not CRM not valid'!$G$2:$G$416,"UK")+COUNTIFS('Relevant - In CRM not valid'!$T$2:$T$46,$A157,'Relevant - In CRM not valid'!$G$2:$G$46,"UK")</f>
        <v>7</v>
      </c>
      <c r="F157" s="2">
        <f>COUNTIFS('Relevant - In CRM valid'!$T$2:$T$4699,$A157,'Relevant - In CRM valid'!$G$2:$G$4699,"UK",'Relevant - In CRM valid'!$M$2:$M$4699,"Research")+COUNTIFS('Relevant - In CRM unknown'!$T$2:$T$253,$A157,'Relevant - In CRM unknown'!$G$2:$G$253,"UK",'Relevant - In CRM unknown'!$M$2:$M$253,"Research")+COUNTIFS('Relevant - IN NOW CRM valid'!$T$2:$T$2328,$A157,'Relevant - IN NOW CRM valid'!$G$2:$G$2328,"UK",'Relevant - IN NOW CRM valid'!$M$2:$M$2328,"Research")+COUNTIFS('Relevant - IN NOW CRM unknown'!$T$2:$T$1227,$A157,'Relevant - IN NOW CRM unknown'!$G$2:$G$1227,"UK",'Relevant - IN NOW CRM unknown'!$M$2:$M$1227,"Research")+COUNTIFS('Relevant - Not CRM not valid'!$T$2:$T$416,$A157,'Relevant - Not CRM not valid'!$G$2:$G$416,"UK",'Relevant - Not CRM not valid'!$M$2:$M$416,"Research")+COUNTIFS('Relevant - In CRM not valid'!$T$2:$T$46,$A157,'Relevant - In CRM not valid'!$G$2:$G$46,"UK",'Relevant - In CRM not valid'!$M$2:$M$46,"Research")</f>
        <v>7</v>
      </c>
      <c r="G157" s="2">
        <f>COUNTIFS('Relevant - In CRM valid'!$T$2:$T$4699,$A157,'Relevant - In CRM valid'!$G$2:$G$4699,"UK",'Relevant - In CRM valid'!$M$2:$M$4699,"Research",'Relevant - In CRM valid'!$R$2:$R$4699,"Senior")+COUNTIFS('Relevant - In CRM unknown'!$T$2:$T$253,$A157,'Relevant - In CRM unknown'!$G$2:$G$253,"UK",'Relevant - In CRM unknown'!$M$2:$M$253,"Research",'Relevant - In CRM unknown'!$R$2:$R$253,"Senior")+COUNTIFS('Relevant - IN NOW CRM valid'!$T$2:$T$2328,$A157,'Relevant - IN NOW CRM valid'!$G$2:$G$2328,"UK",'Relevant - IN NOW CRM valid'!$M$2:$M$2328,"Research",'Relevant - IN NOW CRM valid'!$R$2:$R$2328,"Senior")+COUNTIFS('Relevant - IN NOW CRM unknown'!$T$2:$T$1227,$A157,'Relevant - IN NOW CRM unknown'!$G$2:$G$1227,"UK",'Relevant - IN NOW CRM unknown'!$M$2:$M$1227,"Research",'Relevant - IN NOW CRM unknown'!$R$2:$R$1227,"Senior")+COUNTIFS('Relevant - Not CRM not valid'!$T$2:$T$416,$A157,'Relevant - Not CRM not valid'!$G$2:$G$416,"UK",'Relevant - Not CRM not valid'!$M$2:$M$416,"Research",'Relevant - Not CRM not valid'!$R$2:$R$416,"Senior")+COUNTIFS('Relevant - In CRM not valid'!$T$2:$T$46,$A157,'Relevant - In CRM not valid'!$G$2:$G$46,"UK",'Relevant - In CRM not valid'!$M$2:$M$46,"Research",'Relevant - In CRM not valid'!$R$2:$R$46,"Senior")</f>
        <v>1</v>
      </c>
      <c r="H157" s="2">
        <f>COUNTIFS('Relevant - In CRM valid'!$T$2:$T$4699,$A157,'Relevant - In CRM valid'!$G$2:$G$4699,"UK",'Relevant - In CRM valid'!$M$2:$M$4699,"Research",'Relevant - In CRM valid'!$R$2:$R$4699,"Operational")+COUNTIFS('Relevant - In CRM unknown'!$T$2:$T$253,$A157,'Relevant - In CRM unknown'!$G$2:$G$253,"UK",'Relevant - In CRM unknown'!$M$2:$M$253,"Research",'Relevant - In CRM unknown'!$R$2:$R$253,"Operational")+COUNTIFS('Relevant - IN NOW CRM valid'!$T$2:$T$2328,$A157,'Relevant - IN NOW CRM valid'!$G$2:$G$2328,"UK",'Relevant - IN NOW CRM valid'!$M$2:$M$2328,"Research",'Relevant - IN NOW CRM valid'!$R$2:$R$2328,"Operational")+COUNTIFS('Relevant - IN NOW CRM unknown'!$T$2:$T$1227,$A157,'Relevant - IN NOW CRM unknown'!$G$2:$G$1227,"UK",'Relevant - IN NOW CRM unknown'!$M$2:$M$1227,"Research",'Relevant - IN NOW CRM unknown'!$R$2:$R$1227,"Operational")+COUNTIFS('Relevant - Not CRM not valid'!$T$2:$T$416,$A157,'Relevant - Not CRM not valid'!$G$2:$G$416,"UK",'Relevant - Not CRM not valid'!$M$2:$M$416,"Research",'Relevant - Not CRM not valid'!$R$2:$R$416,"Operational")+COUNTIFS('Relevant - In CRM not valid'!$T$2:$T$46,$A157,'Relevant - In CRM not valid'!$G$2:$G$46,"UK",'Relevant - In CRM not valid'!$M$2:$M$46,"Research",'Relevant - In CRM not valid'!$R$2:$R$46,"Operational")</f>
        <v>6</v>
      </c>
      <c r="I157" s="2">
        <f>COUNTIFS('Relevant - In CRM valid'!$T$2:$T$4699,$A157,'Relevant - In CRM valid'!$G$2:$G$4699,"UK",'Relevant - In CRM valid'!$M$2:$M$4699,"Research",'Relevant - In CRM valid'!$R$2:$R$4699,"Academic")+COUNTIFS('Relevant - In CRM unknown'!$T$2:$T$253,$A157,'Relevant - In CRM unknown'!$G$2:$G$253,"UK",'Relevant - In CRM unknown'!$M$2:$M$253,"Research",'Relevant - In CRM unknown'!$R$2:$R$253,"Academic")+COUNTIFS('Relevant - IN NOW CRM valid'!$T$2:$T$2328,$A157,'Relevant - IN NOW CRM valid'!$G$2:$G$2328,"UK",'Relevant - IN NOW CRM valid'!$M$2:$M$2328,"Research",'Relevant - IN NOW CRM valid'!$R$2:$R$2328,"Academic")+COUNTIFS('Relevant - IN NOW CRM unknown'!$T$2:$T$1227,$A157,'Relevant - IN NOW CRM unknown'!$G$2:$G$1227,"UK",'Relevant - IN NOW CRM unknown'!$M$2:$M$1227,"Research",'Relevant - IN NOW CRM unknown'!$R$2:$R$1227,"Academic")+COUNTIFS('Relevant - Not CRM not valid'!$T$2:$T$416,$A157,'Relevant - Not CRM not valid'!$G$2:$G$416,"UK",'Relevant - Not CRM not valid'!$M$2:$M$416,"Research",'Relevant - Not CRM not valid'!$R$2:$R$416,"Academic")+COUNTIFS('Relevant - In CRM not valid'!$T$2:$T$46,$A157,'Relevant - In CRM not valid'!$G$2:$G$46,"UK",'Relevant - In CRM not valid'!$M$2:$M$46,"Research",'Relevant - In CRM not valid'!$R$2:$R$46,"Academic")</f>
        <v>0</v>
      </c>
      <c r="J157" s="2">
        <f>COUNTIFS('Relevant - In CRM valid'!$T$2:$T$4699,$A157,'Relevant - In CRM valid'!$G$2:$G$4699,"UK",'Relevant - In CRM valid'!$M$2:$M$4699,"Finance")+COUNTIFS('Relevant - In CRM unknown'!$T$2:$T$253,$A157,'Relevant - In CRM unknown'!$G$2:$G$253,"UK",'Relevant - In CRM unknown'!$M$2:$M$253,"Finance")+COUNTIFS('Relevant - IN NOW CRM valid'!$T$2:$T$2328,$A157,'Relevant - IN NOW CRM valid'!$G$2:$G$2328,"UK",'Relevant - IN NOW CRM valid'!$M$2:$M$2328,"Finance")+COUNTIFS('Relevant - IN NOW CRM unknown'!$T$2:$T$1227,$A157,'Relevant - IN NOW CRM unknown'!$G$2:$G$1227,"UK",'Relevant - IN NOW CRM unknown'!$M$2:$M$1227,"Finance")+COUNTIFS('Relevant - Not CRM not valid'!$T$2:$T$416,$A157,'Relevant - Not CRM not valid'!$G$2:$G$416,"UK",'Relevant - Not CRM not valid'!$M$2:$M$416,"Finance")+COUNTIFS('Relevant - In CRM not valid'!$T$2:$T$46,$A157,'Relevant - In CRM not valid'!$G$2:$G$46,"UK",'Relevant - In CRM not valid'!$M$2:$M$46,"Finance")</f>
        <v>0</v>
      </c>
      <c r="K157" s="2">
        <f>COUNTIFS('Relevant - In CRM valid'!$T$2:$T$4699,$A157,'Relevant - In CRM valid'!$G$2:$G$4699,"UK",'Relevant - In CRM valid'!$M$2:$M$4699,"IT/Systems")+COUNTIFS('Relevant - In CRM unknown'!$T$2:$T$253,$A157,'Relevant - In CRM unknown'!$G$2:$G$253,"UK",'Relevant - In CRM unknown'!$M$2:$M$253,"IT/Systems")+COUNTIFS('Relevant - IN NOW CRM valid'!$T$2:$T$2328,$A157,'Relevant - IN NOW CRM valid'!$G$2:$G$2328,"UK",'Relevant - IN NOW CRM valid'!$M$2:$M$2328,"IT/Systems")+COUNTIFS('Relevant - IN NOW CRM unknown'!$T$2:$T$1227,$A157,'Relevant - IN NOW CRM unknown'!$G$2:$G$1227,"UK",'Relevant - IN NOW CRM unknown'!$M$2:$M$1227,"IT/Systems")+COUNTIFS('Relevant - Not CRM not valid'!$T$2:$T$416,$A157,'Relevant - Not CRM not valid'!$G$2:$G$416,"UK",'Relevant - Not CRM not valid'!$M$2:$M$416,"IT/Systems")+COUNTIFS('Relevant - In CRM not valid'!$T$2:$T$46,$A157,'Relevant - In CRM not valid'!$G$2:$G$46,"UK",'Relevant - In CRM not valid'!$M$2:$M$46,"IT/Systems")</f>
        <v>0</v>
      </c>
      <c r="L157" s="2">
        <f>COUNTIFS('Relevant - In CRM valid'!$T$2:$T$4699,$A157,'Relevant - In CRM valid'!$G$2:$G$4699,"UK",'Relevant - In CRM valid'!$M$2:$M$4699,"")+COUNTIFS('Relevant - In CRM unknown'!$T$2:$T$253,$A157,'Relevant - In CRM unknown'!$G$2:$G$253,"UK",'Relevant - In CRM unknown'!$M$2:$M$253,"")+COUNTIFS('Relevant - IN NOW CRM valid'!$T$2:$T$2328,$A157,'Relevant - IN NOW CRM valid'!$G$2:$G$2328,"UK",'Relevant - IN NOW CRM valid'!$M$2:$M$2328,"")+COUNTIFS('Relevant - IN NOW CRM unknown'!$T$2:$T$1227,$A157,'Relevant - IN NOW CRM unknown'!$G$2:$G$1227,"UK",'Relevant - IN NOW CRM unknown'!$M$2:$M$1227,"")+COUNTIFS('Relevant - Not CRM not valid'!$T$2:$T$416,$A157,'Relevant - Not CRM not valid'!$G$2:$G$416,"UK",'Relevant - Not CRM not valid'!$M$2:$M$416,"")+COUNTIFS('Relevant - In CRM not valid'!$T$2:$T$46,$A157,'Relevant - In CRM not valid'!$G$2:$G$46,"UK",'Relevant - In CRM not valid'!$M$2:$M$46,"")</f>
        <v>0</v>
      </c>
      <c r="M157" s="2">
        <f t="shared" si="4"/>
        <v>1</v>
      </c>
      <c r="N157" s="2">
        <f>COUNTIFS('Relevant - In CRM valid'!$T$2:$T$4699,$A157,'Relevant - In CRM valid'!$G$2:$G$4699,"UK",'Relevant - In CRM valid'!$Q$2:$Q$4699,"valid")+COUNTIFS('Relevant - In CRM unknown'!$T$2:$T$253,$A157,'Relevant - In CRM unknown'!$G$2:$G$253,"UK",'Relevant - In CRM unknown'!$Q$2:$Q$253,"valid")+COUNTIFS('Relevant - IN NOW CRM valid'!$T$2:$T$2328,$A157,'Relevant - IN NOW CRM valid'!$G$2:$G$2328,"UK",'Relevant - IN NOW CRM valid'!$Q$2:$Q$2328,"valid")+COUNTIFS('Relevant - IN NOW CRM unknown'!$T$2:$T$1227,$A157,'Relevant - IN NOW CRM unknown'!$G$2:$G$1227,"UK",'Relevant - IN NOW CRM unknown'!$Q$2:$Q$1227,"valid")+COUNTIFS('Relevant - Not CRM not valid'!$T$2:$T$416,$A157,'Relevant - Not CRM not valid'!$G$2:$G$416,"UK",'Relevant - Not CRM not valid'!$Q$2:$Q$416,"valid")+COUNTIFS('Relevant - In CRM not valid'!$T$2:$T$46,$A157,'Relevant - In CRM not valid'!$G$2:$G$46,"UK",'Relevant - In CRM not valid'!$Q$2:$Q$46,"valid")</f>
        <v>7</v>
      </c>
      <c r="O157" s="2" t="str">
        <f t="shared" si="5"/>
        <v>Finance  IT/Systems</v>
      </c>
    </row>
    <row r="158" spans="1:15" ht="15" customHeight="1">
      <c r="A158" s="2" t="s">
        <v>419</v>
      </c>
      <c r="B158" s="2" t="s">
        <v>420</v>
      </c>
      <c r="C158" s="2" t="s">
        <v>1570</v>
      </c>
      <c r="D158" s="2" t="str">
        <f>IFERROR(INDEX('UK Target Institutions'!$D$2:$D$727,MATCH($A158,'UK Target Institutions'!$A$2:$A$727,0)),"")</f>
        <v>No</v>
      </c>
      <c r="E158" s="2">
        <f>COUNTIFS('Relevant - In CRM valid'!$T$2:$T$4699,$A158,'Relevant - In CRM valid'!$G$2:$G$4699,"UK")+COUNTIFS('Relevant - In CRM unknown'!$T$2:$T$253,$A158,'Relevant - In CRM unknown'!$G$2:$G$253,"UK")+COUNTIFS('Relevant - IN NOW CRM valid'!$T$2:$T$2328,$A158,'Relevant - IN NOW CRM valid'!$G$2:$G$2328,"UK")+COUNTIFS('Relevant - IN NOW CRM unknown'!$T$2:$T$1227,$A158,'Relevant - IN NOW CRM unknown'!$G$2:$G$1227,"UK")+COUNTIFS('Relevant - Not CRM not valid'!$T$2:$T$416,$A158,'Relevant - Not CRM not valid'!$G$2:$G$416,"UK")+COUNTIFS('Relevant - In CRM not valid'!$T$2:$T$46,$A158,'Relevant - In CRM not valid'!$G$2:$G$46,"UK")</f>
        <v>6</v>
      </c>
      <c r="F158" s="2">
        <f>COUNTIFS('Relevant - In CRM valid'!$T$2:$T$4699,$A158,'Relevant - In CRM valid'!$G$2:$G$4699,"UK",'Relevant - In CRM valid'!$M$2:$M$4699,"Research")+COUNTIFS('Relevant - In CRM unknown'!$T$2:$T$253,$A158,'Relevant - In CRM unknown'!$G$2:$G$253,"UK",'Relevant - In CRM unknown'!$M$2:$M$253,"Research")+COUNTIFS('Relevant - IN NOW CRM valid'!$T$2:$T$2328,$A158,'Relevant - IN NOW CRM valid'!$G$2:$G$2328,"UK",'Relevant - IN NOW CRM valid'!$M$2:$M$2328,"Research")+COUNTIFS('Relevant - IN NOW CRM unknown'!$T$2:$T$1227,$A158,'Relevant - IN NOW CRM unknown'!$G$2:$G$1227,"UK",'Relevant - IN NOW CRM unknown'!$M$2:$M$1227,"Research")+COUNTIFS('Relevant - Not CRM not valid'!$T$2:$T$416,$A158,'Relevant - Not CRM not valid'!$G$2:$G$416,"UK",'Relevant - Not CRM not valid'!$M$2:$M$416,"Research")+COUNTIFS('Relevant - In CRM not valid'!$T$2:$T$46,$A158,'Relevant - In CRM not valid'!$G$2:$G$46,"UK",'Relevant - In CRM not valid'!$M$2:$M$46,"Research")</f>
        <v>0</v>
      </c>
      <c r="G158" s="2">
        <f>COUNTIFS('Relevant - In CRM valid'!$T$2:$T$4699,$A158,'Relevant - In CRM valid'!$G$2:$G$4699,"UK",'Relevant - In CRM valid'!$M$2:$M$4699,"Research",'Relevant - In CRM valid'!$R$2:$R$4699,"Senior")+COUNTIFS('Relevant - In CRM unknown'!$T$2:$T$253,$A158,'Relevant - In CRM unknown'!$G$2:$G$253,"UK",'Relevant - In CRM unknown'!$M$2:$M$253,"Research",'Relevant - In CRM unknown'!$R$2:$R$253,"Senior")+COUNTIFS('Relevant - IN NOW CRM valid'!$T$2:$T$2328,$A158,'Relevant - IN NOW CRM valid'!$G$2:$G$2328,"UK",'Relevant - IN NOW CRM valid'!$M$2:$M$2328,"Research",'Relevant - IN NOW CRM valid'!$R$2:$R$2328,"Senior")+COUNTIFS('Relevant - IN NOW CRM unknown'!$T$2:$T$1227,$A158,'Relevant - IN NOW CRM unknown'!$G$2:$G$1227,"UK",'Relevant - IN NOW CRM unknown'!$M$2:$M$1227,"Research",'Relevant - IN NOW CRM unknown'!$R$2:$R$1227,"Senior")+COUNTIFS('Relevant - Not CRM not valid'!$T$2:$T$416,$A158,'Relevant - Not CRM not valid'!$G$2:$G$416,"UK",'Relevant - Not CRM not valid'!$M$2:$M$416,"Research",'Relevant - Not CRM not valid'!$R$2:$R$416,"Senior")+COUNTIFS('Relevant - In CRM not valid'!$T$2:$T$46,$A158,'Relevant - In CRM not valid'!$G$2:$G$46,"UK",'Relevant - In CRM not valid'!$M$2:$M$46,"Research",'Relevant - In CRM not valid'!$R$2:$R$46,"Senior")</f>
        <v>0</v>
      </c>
      <c r="H158" s="2">
        <f>COUNTIFS('Relevant - In CRM valid'!$T$2:$T$4699,$A158,'Relevant - In CRM valid'!$G$2:$G$4699,"UK",'Relevant - In CRM valid'!$M$2:$M$4699,"Research",'Relevant - In CRM valid'!$R$2:$R$4699,"Operational")+COUNTIFS('Relevant - In CRM unknown'!$T$2:$T$253,$A158,'Relevant - In CRM unknown'!$G$2:$G$253,"UK",'Relevant - In CRM unknown'!$M$2:$M$253,"Research",'Relevant - In CRM unknown'!$R$2:$R$253,"Operational")+COUNTIFS('Relevant - IN NOW CRM valid'!$T$2:$T$2328,$A158,'Relevant - IN NOW CRM valid'!$G$2:$G$2328,"UK",'Relevant - IN NOW CRM valid'!$M$2:$M$2328,"Research",'Relevant - IN NOW CRM valid'!$R$2:$R$2328,"Operational")+COUNTIFS('Relevant - IN NOW CRM unknown'!$T$2:$T$1227,$A158,'Relevant - IN NOW CRM unknown'!$G$2:$G$1227,"UK",'Relevant - IN NOW CRM unknown'!$M$2:$M$1227,"Research",'Relevant - IN NOW CRM unknown'!$R$2:$R$1227,"Operational")+COUNTIFS('Relevant - Not CRM not valid'!$T$2:$T$416,$A158,'Relevant - Not CRM not valid'!$G$2:$G$416,"UK",'Relevant - Not CRM not valid'!$M$2:$M$416,"Research",'Relevant - Not CRM not valid'!$R$2:$R$416,"Operational")+COUNTIFS('Relevant - In CRM not valid'!$T$2:$T$46,$A158,'Relevant - In CRM not valid'!$G$2:$G$46,"UK",'Relevant - In CRM not valid'!$M$2:$M$46,"Research",'Relevant - In CRM not valid'!$R$2:$R$46,"Operational")</f>
        <v>0</v>
      </c>
      <c r="I158" s="2">
        <f>COUNTIFS('Relevant - In CRM valid'!$T$2:$T$4699,$A158,'Relevant - In CRM valid'!$G$2:$G$4699,"UK",'Relevant - In CRM valid'!$M$2:$M$4699,"Research",'Relevant - In CRM valid'!$R$2:$R$4699,"Academic")+COUNTIFS('Relevant - In CRM unknown'!$T$2:$T$253,$A158,'Relevant - In CRM unknown'!$G$2:$G$253,"UK",'Relevant - In CRM unknown'!$M$2:$M$253,"Research",'Relevant - In CRM unknown'!$R$2:$R$253,"Academic")+COUNTIFS('Relevant - IN NOW CRM valid'!$T$2:$T$2328,$A158,'Relevant - IN NOW CRM valid'!$G$2:$G$2328,"UK",'Relevant - IN NOW CRM valid'!$M$2:$M$2328,"Research",'Relevant - IN NOW CRM valid'!$R$2:$R$2328,"Academic")+COUNTIFS('Relevant - IN NOW CRM unknown'!$T$2:$T$1227,$A158,'Relevant - IN NOW CRM unknown'!$G$2:$G$1227,"UK",'Relevant - IN NOW CRM unknown'!$M$2:$M$1227,"Research",'Relevant - IN NOW CRM unknown'!$R$2:$R$1227,"Academic")+COUNTIFS('Relevant - Not CRM not valid'!$T$2:$T$416,$A158,'Relevant - Not CRM not valid'!$G$2:$G$416,"UK",'Relevant - Not CRM not valid'!$M$2:$M$416,"Research",'Relevant - Not CRM not valid'!$R$2:$R$416,"Academic")+COUNTIFS('Relevant - In CRM not valid'!$T$2:$T$46,$A158,'Relevant - In CRM not valid'!$G$2:$G$46,"UK",'Relevant - In CRM not valid'!$M$2:$M$46,"Research",'Relevant - In CRM not valid'!$R$2:$R$46,"Academic")</f>
        <v>0</v>
      </c>
      <c r="J158" s="2">
        <f>COUNTIFS('Relevant - In CRM valid'!$T$2:$T$4699,$A158,'Relevant - In CRM valid'!$G$2:$G$4699,"UK",'Relevant - In CRM valid'!$M$2:$M$4699,"Finance")+COUNTIFS('Relevant - In CRM unknown'!$T$2:$T$253,$A158,'Relevant - In CRM unknown'!$G$2:$G$253,"UK",'Relevant - In CRM unknown'!$M$2:$M$253,"Finance")+COUNTIFS('Relevant - IN NOW CRM valid'!$T$2:$T$2328,$A158,'Relevant - IN NOW CRM valid'!$G$2:$G$2328,"UK",'Relevant - IN NOW CRM valid'!$M$2:$M$2328,"Finance")+COUNTIFS('Relevant - IN NOW CRM unknown'!$T$2:$T$1227,$A158,'Relevant - IN NOW CRM unknown'!$G$2:$G$1227,"UK",'Relevant - IN NOW CRM unknown'!$M$2:$M$1227,"Finance")+COUNTIFS('Relevant - Not CRM not valid'!$T$2:$T$416,$A158,'Relevant - Not CRM not valid'!$G$2:$G$416,"UK",'Relevant - Not CRM not valid'!$M$2:$M$416,"Finance")+COUNTIFS('Relevant - In CRM not valid'!$T$2:$T$46,$A158,'Relevant - In CRM not valid'!$G$2:$G$46,"UK",'Relevant - In CRM not valid'!$M$2:$M$46,"Finance")</f>
        <v>5</v>
      </c>
      <c r="K158" s="2">
        <f>COUNTIFS('Relevant - In CRM valid'!$T$2:$T$4699,$A158,'Relevant - In CRM valid'!$G$2:$G$4699,"UK",'Relevant - In CRM valid'!$M$2:$M$4699,"IT/Systems")+COUNTIFS('Relevant - In CRM unknown'!$T$2:$T$253,$A158,'Relevant - In CRM unknown'!$G$2:$G$253,"UK",'Relevant - In CRM unknown'!$M$2:$M$253,"IT/Systems")+COUNTIFS('Relevant - IN NOW CRM valid'!$T$2:$T$2328,$A158,'Relevant - IN NOW CRM valid'!$G$2:$G$2328,"UK",'Relevant - IN NOW CRM valid'!$M$2:$M$2328,"IT/Systems")+COUNTIFS('Relevant - IN NOW CRM unknown'!$T$2:$T$1227,$A158,'Relevant - IN NOW CRM unknown'!$G$2:$G$1227,"UK",'Relevant - IN NOW CRM unknown'!$M$2:$M$1227,"IT/Systems")+COUNTIFS('Relevant - Not CRM not valid'!$T$2:$T$416,$A158,'Relevant - Not CRM not valid'!$G$2:$G$416,"UK",'Relevant - Not CRM not valid'!$M$2:$M$416,"IT/Systems")+COUNTIFS('Relevant - In CRM not valid'!$T$2:$T$46,$A158,'Relevant - In CRM not valid'!$G$2:$G$46,"UK",'Relevant - In CRM not valid'!$M$2:$M$46,"IT/Systems")</f>
        <v>1</v>
      </c>
      <c r="L158" s="2">
        <f>COUNTIFS('Relevant - In CRM valid'!$T$2:$T$4699,$A158,'Relevant - In CRM valid'!$G$2:$G$4699,"UK",'Relevant - In CRM valid'!$M$2:$M$4699,"")+COUNTIFS('Relevant - In CRM unknown'!$T$2:$T$253,$A158,'Relevant - In CRM unknown'!$G$2:$G$253,"UK",'Relevant - In CRM unknown'!$M$2:$M$253,"")+COUNTIFS('Relevant - IN NOW CRM valid'!$T$2:$T$2328,$A158,'Relevant - IN NOW CRM valid'!$G$2:$G$2328,"UK",'Relevant - IN NOW CRM valid'!$M$2:$M$2328,"")+COUNTIFS('Relevant - IN NOW CRM unknown'!$T$2:$T$1227,$A158,'Relevant - IN NOW CRM unknown'!$G$2:$G$1227,"UK",'Relevant - IN NOW CRM unknown'!$M$2:$M$1227,"")+COUNTIFS('Relevant - Not CRM not valid'!$T$2:$T$416,$A158,'Relevant - Not CRM not valid'!$G$2:$G$416,"UK",'Relevant - Not CRM not valid'!$M$2:$M$416,"")+COUNTIFS('Relevant - In CRM not valid'!$T$2:$T$46,$A158,'Relevant - In CRM not valid'!$G$2:$G$46,"UK",'Relevant - In CRM not valid'!$M$2:$M$46,"")</f>
        <v>0</v>
      </c>
      <c r="M158" s="2">
        <f t="shared" si="4"/>
        <v>2</v>
      </c>
      <c r="N158" s="2">
        <f>COUNTIFS('Relevant - In CRM valid'!$T$2:$T$4699,$A158,'Relevant - In CRM valid'!$G$2:$G$4699,"UK",'Relevant - In CRM valid'!$Q$2:$Q$4699,"valid")+COUNTIFS('Relevant - In CRM unknown'!$T$2:$T$253,$A158,'Relevant - In CRM unknown'!$G$2:$G$253,"UK",'Relevant - In CRM unknown'!$Q$2:$Q$253,"valid")+COUNTIFS('Relevant - IN NOW CRM valid'!$T$2:$T$2328,$A158,'Relevant - IN NOW CRM valid'!$G$2:$G$2328,"UK",'Relevant - IN NOW CRM valid'!$Q$2:$Q$2328,"valid")+COUNTIFS('Relevant - IN NOW CRM unknown'!$T$2:$T$1227,$A158,'Relevant - IN NOW CRM unknown'!$G$2:$G$1227,"UK",'Relevant - IN NOW CRM unknown'!$Q$2:$Q$1227,"valid")+COUNTIFS('Relevant - Not CRM not valid'!$T$2:$T$416,$A158,'Relevant - Not CRM not valid'!$G$2:$G$416,"UK",'Relevant - Not CRM not valid'!$Q$2:$Q$416,"valid")+COUNTIFS('Relevant - In CRM not valid'!$T$2:$T$46,$A158,'Relevant - In CRM not valid'!$G$2:$G$46,"UK",'Relevant - In CRM not valid'!$Q$2:$Q$46,"valid")</f>
        <v>4</v>
      </c>
      <c r="O158" s="2" t="str">
        <f t="shared" si="5"/>
        <v xml:space="preserve">Research  </v>
      </c>
    </row>
    <row r="159" spans="1:15" ht="15" customHeight="1">
      <c r="A159" s="2" t="s">
        <v>422</v>
      </c>
      <c r="B159" s="2" t="s">
        <v>423</v>
      </c>
      <c r="C159" s="2" t="s">
        <v>95</v>
      </c>
      <c r="D159" s="2" t="str">
        <f>IFERROR(INDEX('UK Target Institutions'!$D$2:$D$727,MATCH($A159,'UK Target Institutions'!$A$2:$A$727,0)),"")</f>
        <v>Yes</v>
      </c>
      <c r="E159" s="2">
        <f>COUNTIFS('Relevant - In CRM valid'!$T$2:$T$4699,$A159,'Relevant - In CRM valid'!$G$2:$G$4699,"UK")+COUNTIFS('Relevant - In CRM unknown'!$T$2:$T$253,$A159,'Relevant - In CRM unknown'!$G$2:$G$253,"UK")+COUNTIFS('Relevant - IN NOW CRM valid'!$T$2:$T$2328,$A159,'Relevant - IN NOW CRM valid'!$G$2:$G$2328,"UK")+COUNTIFS('Relevant - IN NOW CRM unknown'!$T$2:$T$1227,$A159,'Relevant - IN NOW CRM unknown'!$G$2:$G$1227,"UK")+COUNTIFS('Relevant - Not CRM not valid'!$T$2:$T$416,$A159,'Relevant - Not CRM not valid'!$G$2:$G$416,"UK")+COUNTIFS('Relevant - In CRM not valid'!$T$2:$T$46,$A159,'Relevant - In CRM not valid'!$G$2:$G$46,"UK")</f>
        <v>6</v>
      </c>
      <c r="F159" s="2">
        <f>COUNTIFS('Relevant - In CRM valid'!$T$2:$T$4699,$A159,'Relevant - In CRM valid'!$G$2:$G$4699,"UK",'Relevant - In CRM valid'!$M$2:$M$4699,"Research")+COUNTIFS('Relevant - In CRM unknown'!$T$2:$T$253,$A159,'Relevant - In CRM unknown'!$G$2:$G$253,"UK",'Relevant - In CRM unknown'!$M$2:$M$253,"Research")+COUNTIFS('Relevant - IN NOW CRM valid'!$T$2:$T$2328,$A159,'Relevant - IN NOW CRM valid'!$G$2:$G$2328,"UK",'Relevant - IN NOW CRM valid'!$M$2:$M$2328,"Research")+COUNTIFS('Relevant - IN NOW CRM unknown'!$T$2:$T$1227,$A159,'Relevant - IN NOW CRM unknown'!$G$2:$G$1227,"UK",'Relevant - IN NOW CRM unknown'!$M$2:$M$1227,"Research")+COUNTIFS('Relevant - Not CRM not valid'!$T$2:$T$416,$A159,'Relevant - Not CRM not valid'!$G$2:$G$416,"UK",'Relevant - Not CRM not valid'!$M$2:$M$416,"Research")+COUNTIFS('Relevant - In CRM not valid'!$T$2:$T$46,$A159,'Relevant - In CRM not valid'!$G$2:$G$46,"UK",'Relevant - In CRM not valid'!$M$2:$M$46,"Research")</f>
        <v>4</v>
      </c>
      <c r="G159" s="2">
        <f>COUNTIFS('Relevant - In CRM valid'!$T$2:$T$4699,$A159,'Relevant - In CRM valid'!$G$2:$G$4699,"UK",'Relevant - In CRM valid'!$M$2:$M$4699,"Research",'Relevant - In CRM valid'!$R$2:$R$4699,"Senior")+COUNTIFS('Relevant - In CRM unknown'!$T$2:$T$253,$A159,'Relevant - In CRM unknown'!$G$2:$G$253,"UK",'Relevant - In CRM unknown'!$M$2:$M$253,"Research",'Relevant - In CRM unknown'!$R$2:$R$253,"Senior")+COUNTIFS('Relevant - IN NOW CRM valid'!$T$2:$T$2328,$A159,'Relevant - IN NOW CRM valid'!$G$2:$G$2328,"UK",'Relevant - IN NOW CRM valid'!$M$2:$M$2328,"Research",'Relevant - IN NOW CRM valid'!$R$2:$R$2328,"Senior")+COUNTIFS('Relevant - IN NOW CRM unknown'!$T$2:$T$1227,$A159,'Relevant - IN NOW CRM unknown'!$G$2:$G$1227,"UK",'Relevant - IN NOW CRM unknown'!$M$2:$M$1227,"Research",'Relevant - IN NOW CRM unknown'!$R$2:$R$1227,"Senior")+COUNTIFS('Relevant - Not CRM not valid'!$T$2:$T$416,$A159,'Relevant - Not CRM not valid'!$G$2:$G$416,"UK",'Relevant - Not CRM not valid'!$M$2:$M$416,"Research",'Relevant - Not CRM not valid'!$R$2:$R$416,"Senior")+COUNTIFS('Relevant - In CRM not valid'!$T$2:$T$46,$A159,'Relevant - In CRM not valid'!$G$2:$G$46,"UK",'Relevant - In CRM not valid'!$M$2:$M$46,"Research",'Relevant - In CRM not valid'!$R$2:$R$46,"Senior")</f>
        <v>0</v>
      </c>
      <c r="H159" s="2">
        <f>COUNTIFS('Relevant - In CRM valid'!$T$2:$T$4699,$A159,'Relevant - In CRM valid'!$G$2:$G$4699,"UK",'Relevant - In CRM valid'!$M$2:$M$4699,"Research",'Relevant - In CRM valid'!$R$2:$R$4699,"Operational")+COUNTIFS('Relevant - In CRM unknown'!$T$2:$T$253,$A159,'Relevant - In CRM unknown'!$G$2:$G$253,"UK",'Relevant - In CRM unknown'!$M$2:$M$253,"Research",'Relevant - In CRM unknown'!$R$2:$R$253,"Operational")+COUNTIFS('Relevant - IN NOW CRM valid'!$T$2:$T$2328,$A159,'Relevant - IN NOW CRM valid'!$G$2:$G$2328,"UK",'Relevant - IN NOW CRM valid'!$M$2:$M$2328,"Research",'Relevant - IN NOW CRM valid'!$R$2:$R$2328,"Operational")+COUNTIFS('Relevant - IN NOW CRM unknown'!$T$2:$T$1227,$A159,'Relevant - IN NOW CRM unknown'!$G$2:$G$1227,"UK",'Relevant - IN NOW CRM unknown'!$M$2:$M$1227,"Research",'Relevant - IN NOW CRM unknown'!$R$2:$R$1227,"Operational")+COUNTIFS('Relevant - Not CRM not valid'!$T$2:$T$416,$A159,'Relevant - Not CRM not valid'!$G$2:$G$416,"UK",'Relevant - Not CRM not valid'!$M$2:$M$416,"Research",'Relevant - Not CRM not valid'!$R$2:$R$416,"Operational")+COUNTIFS('Relevant - In CRM not valid'!$T$2:$T$46,$A159,'Relevant - In CRM not valid'!$G$2:$G$46,"UK",'Relevant - In CRM not valid'!$M$2:$M$46,"Research",'Relevant - In CRM not valid'!$R$2:$R$46,"Operational")</f>
        <v>3</v>
      </c>
      <c r="I159" s="2">
        <f>COUNTIFS('Relevant - In CRM valid'!$T$2:$T$4699,$A159,'Relevant - In CRM valid'!$G$2:$G$4699,"UK",'Relevant - In CRM valid'!$M$2:$M$4699,"Research",'Relevant - In CRM valid'!$R$2:$R$4699,"Academic")+COUNTIFS('Relevant - In CRM unknown'!$T$2:$T$253,$A159,'Relevant - In CRM unknown'!$G$2:$G$253,"UK",'Relevant - In CRM unknown'!$M$2:$M$253,"Research",'Relevant - In CRM unknown'!$R$2:$R$253,"Academic")+COUNTIFS('Relevant - IN NOW CRM valid'!$T$2:$T$2328,$A159,'Relevant - IN NOW CRM valid'!$G$2:$G$2328,"UK",'Relevant - IN NOW CRM valid'!$M$2:$M$2328,"Research",'Relevant - IN NOW CRM valid'!$R$2:$R$2328,"Academic")+COUNTIFS('Relevant - IN NOW CRM unknown'!$T$2:$T$1227,$A159,'Relevant - IN NOW CRM unknown'!$G$2:$G$1227,"UK",'Relevant - IN NOW CRM unknown'!$M$2:$M$1227,"Research",'Relevant - IN NOW CRM unknown'!$R$2:$R$1227,"Academic")+COUNTIFS('Relevant - Not CRM not valid'!$T$2:$T$416,$A159,'Relevant - Not CRM not valid'!$G$2:$G$416,"UK",'Relevant - Not CRM not valid'!$M$2:$M$416,"Research",'Relevant - Not CRM not valid'!$R$2:$R$416,"Academic")+COUNTIFS('Relevant - In CRM not valid'!$T$2:$T$46,$A159,'Relevant - In CRM not valid'!$G$2:$G$46,"UK",'Relevant - In CRM not valid'!$M$2:$M$46,"Research",'Relevant - In CRM not valid'!$R$2:$R$46,"Academic")</f>
        <v>1</v>
      </c>
      <c r="J159" s="2">
        <f>COUNTIFS('Relevant - In CRM valid'!$T$2:$T$4699,$A159,'Relevant - In CRM valid'!$G$2:$G$4699,"UK",'Relevant - In CRM valid'!$M$2:$M$4699,"Finance")+COUNTIFS('Relevant - In CRM unknown'!$T$2:$T$253,$A159,'Relevant - In CRM unknown'!$G$2:$G$253,"UK",'Relevant - In CRM unknown'!$M$2:$M$253,"Finance")+COUNTIFS('Relevant - IN NOW CRM valid'!$T$2:$T$2328,$A159,'Relevant - IN NOW CRM valid'!$G$2:$G$2328,"UK",'Relevant - IN NOW CRM valid'!$M$2:$M$2328,"Finance")+COUNTIFS('Relevant - IN NOW CRM unknown'!$T$2:$T$1227,$A159,'Relevant - IN NOW CRM unknown'!$G$2:$G$1227,"UK",'Relevant - IN NOW CRM unknown'!$M$2:$M$1227,"Finance")+COUNTIFS('Relevant - Not CRM not valid'!$T$2:$T$416,$A159,'Relevant - Not CRM not valid'!$G$2:$G$416,"UK",'Relevant - Not CRM not valid'!$M$2:$M$416,"Finance")+COUNTIFS('Relevant - In CRM not valid'!$T$2:$T$46,$A159,'Relevant - In CRM not valid'!$G$2:$G$46,"UK",'Relevant - In CRM not valid'!$M$2:$M$46,"Finance")</f>
        <v>0</v>
      </c>
      <c r="K159" s="2">
        <f>COUNTIFS('Relevant - In CRM valid'!$T$2:$T$4699,$A159,'Relevant - In CRM valid'!$G$2:$G$4699,"UK",'Relevant - In CRM valid'!$M$2:$M$4699,"IT/Systems")+COUNTIFS('Relevant - In CRM unknown'!$T$2:$T$253,$A159,'Relevant - In CRM unknown'!$G$2:$G$253,"UK",'Relevant - In CRM unknown'!$M$2:$M$253,"IT/Systems")+COUNTIFS('Relevant - IN NOW CRM valid'!$T$2:$T$2328,$A159,'Relevant - IN NOW CRM valid'!$G$2:$G$2328,"UK",'Relevant - IN NOW CRM valid'!$M$2:$M$2328,"IT/Systems")+COUNTIFS('Relevant - IN NOW CRM unknown'!$T$2:$T$1227,$A159,'Relevant - IN NOW CRM unknown'!$G$2:$G$1227,"UK",'Relevant - IN NOW CRM unknown'!$M$2:$M$1227,"IT/Systems")+COUNTIFS('Relevant - Not CRM not valid'!$T$2:$T$416,$A159,'Relevant - Not CRM not valid'!$G$2:$G$416,"UK",'Relevant - Not CRM not valid'!$M$2:$M$416,"IT/Systems")+COUNTIFS('Relevant - In CRM not valid'!$T$2:$T$46,$A159,'Relevant - In CRM not valid'!$G$2:$G$46,"UK",'Relevant - In CRM not valid'!$M$2:$M$46,"IT/Systems")</f>
        <v>2</v>
      </c>
      <c r="L159" s="2">
        <f>COUNTIFS('Relevant - In CRM valid'!$T$2:$T$4699,$A159,'Relevant - In CRM valid'!$G$2:$G$4699,"UK",'Relevant - In CRM valid'!$M$2:$M$4699,"")+COUNTIFS('Relevant - In CRM unknown'!$T$2:$T$253,$A159,'Relevant - In CRM unknown'!$G$2:$G$253,"UK",'Relevant - In CRM unknown'!$M$2:$M$253,"")+COUNTIFS('Relevant - IN NOW CRM valid'!$T$2:$T$2328,$A159,'Relevant - IN NOW CRM valid'!$G$2:$G$2328,"UK",'Relevant - IN NOW CRM valid'!$M$2:$M$2328,"")+COUNTIFS('Relevant - IN NOW CRM unknown'!$T$2:$T$1227,$A159,'Relevant - IN NOW CRM unknown'!$G$2:$G$1227,"UK",'Relevant - IN NOW CRM unknown'!$M$2:$M$1227,"")+COUNTIFS('Relevant - Not CRM not valid'!$T$2:$T$416,$A159,'Relevant - Not CRM not valid'!$G$2:$G$416,"UK",'Relevant - Not CRM not valid'!$M$2:$M$416,"")+COUNTIFS('Relevant - In CRM not valid'!$T$2:$T$46,$A159,'Relevant - In CRM not valid'!$G$2:$G$46,"UK",'Relevant - In CRM not valid'!$M$2:$M$46,"")</f>
        <v>0</v>
      </c>
      <c r="M159" s="2">
        <f t="shared" si="4"/>
        <v>2</v>
      </c>
      <c r="N159" s="2">
        <f>COUNTIFS('Relevant - In CRM valid'!$T$2:$T$4699,$A159,'Relevant - In CRM valid'!$G$2:$G$4699,"UK",'Relevant - In CRM valid'!$Q$2:$Q$4699,"valid")+COUNTIFS('Relevant - In CRM unknown'!$T$2:$T$253,$A159,'Relevant - In CRM unknown'!$G$2:$G$253,"UK",'Relevant - In CRM unknown'!$Q$2:$Q$253,"valid")+COUNTIFS('Relevant - IN NOW CRM valid'!$T$2:$T$2328,$A159,'Relevant - IN NOW CRM valid'!$G$2:$G$2328,"UK",'Relevant - IN NOW CRM valid'!$Q$2:$Q$2328,"valid")+COUNTIFS('Relevant - IN NOW CRM unknown'!$T$2:$T$1227,$A159,'Relevant - IN NOW CRM unknown'!$G$2:$G$1227,"UK",'Relevant - IN NOW CRM unknown'!$Q$2:$Q$1227,"valid")+COUNTIFS('Relevant - Not CRM not valid'!$T$2:$T$416,$A159,'Relevant - Not CRM not valid'!$G$2:$G$416,"UK",'Relevant - Not CRM not valid'!$Q$2:$Q$416,"valid")+COUNTIFS('Relevant - In CRM not valid'!$T$2:$T$46,$A159,'Relevant - In CRM not valid'!$G$2:$G$46,"UK",'Relevant - In CRM not valid'!$Q$2:$Q$46,"valid")</f>
        <v>0</v>
      </c>
      <c r="O159" s="2" t="str">
        <f t="shared" si="5"/>
        <v xml:space="preserve">Finance  </v>
      </c>
    </row>
    <row r="160" spans="1:15" ht="15" customHeight="1">
      <c r="A160" s="2" t="s">
        <v>424</v>
      </c>
      <c r="B160" s="2" t="s">
        <v>425</v>
      </c>
      <c r="C160" s="2" t="s">
        <v>95</v>
      </c>
      <c r="D160" s="2" t="str">
        <f>IFERROR(INDEX('UK Target Institutions'!$D$2:$D$727,MATCH($A160,'UK Target Institutions'!$A$2:$A$727,0)),"")</f>
        <v>Yes</v>
      </c>
      <c r="E160" s="2">
        <f>COUNTIFS('Relevant - In CRM valid'!$T$2:$T$4699,$A160,'Relevant - In CRM valid'!$G$2:$G$4699,"UK")+COUNTIFS('Relevant - In CRM unknown'!$T$2:$T$253,$A160,'Relevant - In CRM unknown'!$G$2:$G$253,"UK")+COUNTIFS('Relevant - IN NOW CRM valid'!$T$2:$T$2328,$A160,'Relevant - IN NOW CRM valid'!$G$2:$G$2328,"UK")+COUNTIFS('Relevant - IN NOW CRM unknown'!$T$2:$T$1227,$A160,'Relevant - IN NOW CRM unknown'!$G$2:$G$1227,"UK")+COUNTIFS('Relevant - Not CRM not valid'!$T$2:$T$416,$A160,'Relevant - Not CRM not valid'!$G$2:$G$416,"UK")+COUNTIFS('Relevant - In CRM not valid'!$T$2:$T$46,$A160,'Relevant - In CRM not valid'!$G$2:$G$46,"UK")</f>
        <v>6</v>
      </c>
      <c r="F160" s="2">
        <f>COUNTIFS('Relevant - In CRM valid'!$T$2:$T$4699,$A160,'Relevant - In CRM valid'!$G$2:$G$4699,"UK",'Relevant - In CRM valid'!$M$2:$M$4699,"Research")+COUNTIFS('Relevant - In CRM unknown'!$T$2:$T$253,$A160,'Relevant - In CRM unknown'!$G$2:$G$253,"UK",'Relevant - In CRM unknown'!$M$2:$M$253,"Research")+COUNTIFS('Relevant - IN NOW CRM valid'!$T$2:$T$2328,$A160,'Relevant - IN NOW CRM valid'!$G$2:$G$2328,"UK",'Relevant - IN NOW CRM valid'!$M$2:$M$2328,"Research")+COUNTIFS('Relevant - IN NOW CRM unknown'!$T$2:$T$1227,$A160,'Relevant - IN NOW CRM unknown'!$G$2:$G$1227,"UK",'Relevant - IN NOW CRM unknown'!$M$2:$M$1227,"Research")+COUNTIFS('Relevant - Not CRM not valid'!$T$2:$T$416,$A160,'Relevant - Not CRM not valid'!$G$2:$G$416,"UK",'Relevant - Not CRM not valid'!$M$2:$M$416,"Research")+COUNTIFS('Relevant - In CRM not valid'!$T$2:$T$46,$A160,'Relevant - In CRM not valid'!$G$2:$G$46,"UK",'Relevant - In CRM not valid'!$M$2:$M$46,"Research")</f>
        <v>5</v>
      </c>
      <c r="G160" s="2">
        <f>COUNTIFS('Relevant - In CRM valid'!$T$2:$T$4699,$A160,'Relevant - In CRM valid'!$G$2:$G$4699,"UK",'Relevant - In CRM valid'!$M$2:$M$4699,"Research",'Relevant - In CRM valid'!$R$2:$R$4699,"Senior")+COUNTIFS('Relevant - In CRM unknown'!$T$2:$T$253,$A160,'Relevant - In CRM unknown'!$G$2:$G$253,"UK",'Relevant - In CRM unknown'!$M$2:$M$253,"Research",'Relevant - In CRM unknown'!$R$2:$R$253,"Senior")+COUNTIFS('Relevant - IN NOW CRM valid'!$T$2:$T$2328,$A160,'Relevant - IN NOW CRM valid'!$G$2:$G$2328,"UK",'Relevant - IN NOW CRM valid'!$M$2:$M$2328,"Research",'Relevant - IN NOW CRM valid'!$R$2:$R$2328,"Senior")+COUNTIFS('Relevant - IN NOW CRM unknown'!$T$2:$T$1227,$A160,'Relevant - IN NOW CRM unknown'!$G$2:$G$1227,"UK",'Relevant - IN NOW CRM unknown'!$M$2:$M$1227,"Research",'Relevant - IN NOW CRM unknown'!$R$2:$R$1227,"Senior")+COUNTIFS('Relevant - Not CRM not valid'!$T$2:$T$416,$A160,'Relevant - Not CRM not valid'!$G$2:$G$416,"UK",'Relevant - Not CRM not valid'!$M$2:$M$416,"Research",'Relevant - Not CRM not valid'!$R$2:$R$416,"Senior")+COUNTIFS('Relevant - In CRM not valid'!$T$2:$T$46,$A160,'Relevant - In CRM not valid'!$G$2:$G$46,"UK",'Relevant - In CRM not valid'!$M$2:$M$46,"Research",'Relevant - In CRM not valid'!$R$2:$R$46,"Senior")</f>
        <v>2</v>
      </c>
      <c r="H160" s="2">
        <f>COUNTIFS('Relevant - In CRM valid'!$T$2:$T$4699,$A160,'Relevant - In CRM valid'!$G$2:$G$4699,"UK",'Relevant - In CRM valid'!$M$2:$M$4699,"Research",'Relevant - In CRM valid'!$R$2:$R$4699,"Operational")+COUNTIFS('Relevant - In CRM unknown'!$T$2:$T$253,$A160,'Relevant - In CRM unknown'!$G$2:$G$253,"UK",'Relevant - In CRM unknown'!$M$2:$M$253,"Research",'Relevant - In CRM unknown'!$R$2:$R$253,"Operational")+COUNTIFS('Relevant - IN NOW CRM valid'!$T$2:$T$2328,$A160,'Relevant - IN NOW CRM valid'!$G$2:$G$2328,"UK",'Relevant - IN NOW CRM valid'!$M$2:$M$2328,"Research",'Relevant - IN NOW CRM valid'!$R$2:$R$2328,"Operational")+COUNTIFS('Relevant - IN NOW CRM unknown'!$T$2:$T$1227,$A160,'Relevant - IN NOW CRM unknown'!$G$2:$G$1227,"UK",'Relevant - IN NOW CRM unknown'!$M$2:$M$1227,"Research",'Relevant - IN NOW CRM unknown'!$R$2:$R$1227,"Operational")+COUNTIFS('Relevant - Not CRM not valid'!$T$2:$T$416,$A160,'Relevant - Not CRM not valid'!$G$2:$G$416,"UK",'Relevant - Not CRM not valid'!$M$2:$M$416,"Research",'Relevant - Not CRM not valid'!$R$2:$R$416,"Operational")+COUNTIFS('Relevant - In CRM not valid'!$T$2:$T$46,$A160,'Relevant - In CRM not valid'!$G$2:$G$46,"UK",'Relevant - In CRM not valid'!$M$2:$M$46,"Research",'Relevant - In CRM not valid'!$R$2:$R$46,"Operational")</f>
        <v>3</v>
      </c>
      <c r="I160" s="2">
        <f>COUNTIFS('Relevant - In CRM valid'!$T$2:$T$4699,$A160,'Relevant - In CRM valid'!$G$2:$G$4699,"UK",'Relevant - In CRM valid'!$M$2:$M$4699,"Research",'Relevant - In CRM valid'!$R$2:$R$4699,"Academic")+COUNTIFS('Relevant - In CRM unknown'!$T$2:$T$253,$A160,'Relevant - In CRM unknown'!$G$2:$G$253,"UK",'Relevant - In CRM unknown'!$M$2:$M$253,"Research",'Relevant - In CRM unknown'!$R$2:$R$253,"Academic")+COUNTIFS('Relevant - IN NOW CRM valid'!$T$2:$T$2328,$A160,'Relevant - IN NOW CRM valid'!$G$2:$G$2328,"UK",'Relevant - IN NOW CRM valid'!$M$2:$M$2328,"Research",'Relevant - IN NOW CRM valid'!$R$2:$R$2328,"Academic")+COUNTIFS('Relevant - IN NOW CRM unknown'!$T$2:$T$1227,$A160,'Relevant - IN NOW CRM unknown'!$G$2:$G$1227,"UK",'Relevant - IN NOW CRM unknown'!$M$2:$M$1227,"Research",'Relevant - IN NOW CRM unknown'!$R$2:$R$1227,"Academic")+COUNTIFS('Relevant - Not CRM not valid'!$T$2:$T$416,$A160,'Relevant - Not CRM not valid'!$G$2:$G$416,"UK",'Relevant - Not CRM not valid'!$M$2:$M$416,"Research",'Relevant - Not CRM not valid'!$R$2:$R$416,"Academic")+COUNTIFS('Relevant - In CRM not valid'!$T$2:$T$46,$A160,'Relevant - In CRM not valid'!$G$2:$G$46,"UK",'Relevant - In CRM not valid'!$M$2:$M$46,"Research",'Relevant - In CRM not valid'!$R$2:$R$46,"Academic")</f>
        <v>0</v>
      </c>
      <c r="J160" s="2">
        <f>COUNTIFS('Relevant - In CRM valid'!$T$2:$T$4699,$A160,'Relevant - In CRM valid'!$G$2:$G$4699,"UK",'Relevant - In CRM valid'!$M$2:$M$4699,"Finance")+COUNTIFS('Relevant - In CRM unknown'!$T$2:$T$253,$A160,'Relevant - In CRM unknown'!$G$2:$G$253,"UK",'Relevant - In CRM unknown'!$M$2:$M$253,"Finance")+COUNTIFS('Relevant - IN NOW CRM valid'!$T$2:$T$2328,$A160,'Relevant - IN NOW CRM valid'!$G$2:$G$2328,"UK",'Relevant - IN NOW CRM valid'!$M$2:$M$2328,"Finance")+COUNTIFS('Relevant - IN NOW CRM unknown'!$T$2:$T$1227,$A160,'Relevant - IN NOW CRM unknown'!$G$2:$G$1227,"UK",'Relevant - IN NOW CRM unknown'!$M$2:$M$1227,"Finance")+COUNTIFS('Relevant - Not CRM not valid'!$T$2:$T$416,$A160,'Relevant - Not CRM not valid'!$G$2:$G$416,"UK",'Relevant - Not CRM not valid'!$M$2:$M$416,"Finance")+COUNTIFS('Relevant - In CRM not valid'!$T$2:$T$46,$A160,'Relevant - In CRM not valid'!$G$2:$G$46,"UK",'Relevant - In CRM not valid'!$M$2:$M$46,"Finance")</f>
        <v>1</v>
      </c>
      <c r="K160" s="2">
        <f>COUNTIFS('Relevant - In CRM valid'!$T$2:$T$4699,$A160,'Relevant - In CRM valid'!$G$2:$G$4699,"UK",'Relevant - In CRM valid'!$M$2:$M$4699,"IT/Systems")+COUNTIFS('Relevant - In CRM unknown'!$T$2:$T$253,$A160,'Relevant - In CRM unknown'!$G$2:$G$253,"UK",'Relevant - In CRM unknown'!$M$2:$M$253,"IT/Systems")+COUNTIFS('Relevant - IN NOW CRM valid'!$T$2:$T$2328,$A160,'Relevant - IN NOW CRM valid'!$G$2:$G$2328,"UK",'Relevant - IN NOW CRM valid'!$M$2:$M$2328,"IT/Systems")+COUNTIFS('Relevant - IN NOW CRM unknown'!$T$2:$T$1227,$A160,'Relevant - IN NOW CRM unknown'!$G$2:$G$1227,"UK",'Relevant - IN NOW CRM unknown'!$M$2:$M$1227,"IT/Systems")+COUNTIFS('Relevant - Not CRM not valid'!$T$2:$T$416,$A160,'Relevant - Not CRM not valid'!$G$2:$G$416,"UK",'Relevant - Not CRM not valid'!$M$2:$M$416,"IT/Systems")+COUNTIFS('Relevant - In CRM not valid'!$T$2:$T$46,$A160,'Relevant - In CRM not valid'!$G$2:$G$46,"UK",'Relevant - In CRM not valid'!$M$2:$M$46,"IT/Systems")</f>
        <v>0</v>
      </c>
      <c r="L160" s="2">
        <f>COUNTIFS('Relevant - In CRM valid'!$T$2:$T$4699,$A160,'Relevant - In CRM valid'!$G$2:$G$4699,"UK",'Relevant - In CRM valid'!$M$2:$M$4699,"")+COUNTIFS('Relevant - In CRM unknown'!$T$2:$T$253,$A160,'Relevant - In CRM unknown'!$G$2:$G$253,"UK",'Relevant - In CRM unknown'!$M$2:$M$253,"")+COUNTIFS('Relevant - IN NOW CRM valid'!$T$2:$T$2328,$A160,'Relevant - IN NOW CRM valid'!$G$2:$G$2328,"UK",'Relevant - IN NOW CRM valid'!$M$2:$M$2328,"")+COUNTIFS('Relevant - IN NOW CRM unknown'!$T$2:$T$1227,$A160,'Relevant - IN NOW CRM unknown'!$G$2:$G$1227,"UK",'Relevant - IN NOW CRM unknown'!$M$2:$M$1227,"")+COUNTIFS('Relevant - Not CRM not valid'!$T$2:$T$416,$A160,'Relevant - Not CRM not valid'!$G$2:$G$416,"UK",'Relevant - Not CRM not valid'!$M$2:$M$416,"")+COUNTIFS('Relevant - In CRM not valid'!$T$2:$T$46,$A160,'Relevant - In CRM not valid'!$G$2:$G$46,"UK",'Relevant - In CRM not valid'!$M$2:$M$46,"")</f>
        <v>0</v>
      </c>
      <c r="M160" s="2">
        <f t="shared" si="4"/>
        <v>2</v>
      </c>
      <c r="N160" s="2">
        <f>COUNTIFS('Relevant - In CRM valid'!$T$2:$T$4699,$A160,'Relevant - In CRM valid'!$G$2:$G$4699,"UK",'Relevant - In CRM valid'!$Q$2:$Q$4699,"valid")+COUNTIFS('Relevant - In CRM unknown'!$T$2:$T$253,$A160,'Relevant - In CRM unknown'!$G$2:$G$253,"UK",'Relevant - In CRM unknown'!$Q$2:$Q$253,"valid")+COUNTIFS('Relevant - IN NOW CRM valid'!$T$2:$T$2328,$A160,'Relevant - IN NOW CRM valid'!$G$2:$G$2328,"UK",'Relevant - IN NOW CRM valid'!$Q$2:$Q$2328,"valid")+COUNTIFS('Relevant - IN NOW CRM unknown'!$T$2:$T$1227,$A160,'Relevant - IN NOW CRM unknown'!$G$2:$G$1227,"UK",'Relevant - IN NOW CRM unknown'!$Q$2:$Q$1227,"valid")+COUNTIFS('Relevant - Not CRM not valid'!$T$2:$T$416,$A160,'Relevant - Not CRM not valid'!$G$2:$G$416,"UK",'Relevant - Not CRM not valid'!$Q$2:$Q$416,"valid")+COUNTIFS('Relevant - In CRM not valid'!$T$2:$T$46,$A160,'Relevant - In CRM not valid'!$G$2:$G$46,"UK",'Relevant - In CRM not valid'!$Q$2:$Q$46,"valid")</f>
        <v>5</v>
      </c>
      <c r="O160" s="2" t="str">
        <f t="shared" si="5"/>
        <v>IT/Systems</v>
      </c>
    </row>
    <row r="161" spans="1:15" ht="15" customHeight="1">
      <c r="A161" s="2" t="s">
        <v>426</v>
      </c>
      <c r="B161" s="2" t="s">
        <v>427</v>
      </c>
      <c r="C161" s="2" t="s">
        <v>95</v>
      </c>
      <c r="D161" s="2" t="str">
        <f>IFERROR(INDEX('UK Target Institutions'!$D$2:$D$727,MATCH($A161,'UK Target Institutions'!$A$2:$A$727,0)),"")</f>
        <v>Yes</v>
      </c>
      <c r="E161" s="2">
        <f>COUNTIFS('Relevant - In CRM valid'!$T$2:$T$4699,$A161,'Relevant - In CRM valid'!$G$2:$G$4699,"UK")+COUNTIFS('Relevant - In CRM unknown'!$T$2:$T$253,$A161,'Relevant - In CRM unknown'!$G$2:$G$253,"UK")+COUNTIFS('Relevant - IN NOW CRM valid'!$T$2:$T$2328,$A161,'Relevant - IN NOW CRM valid'!$G$2:$G$2328,"UK")+COUNTIFS('Relevant - IN NOW CRM unknown'!$T$2:$T$1227,$A161,'Relevant - IN NOW CRM unknown'!$G$2:$G$1227,"UK")+COUNTIFS('Relevant - Not CRM not valid'!$T$2:$T$416,$A161,'Relevant - Not CRM not valid'!$G$2:$G$416,"UK")+COUNTIFS('Relevant - In CRM not valid'!$T$2:$T$46,$A161,'Relevant - In CRM not valid'!$G$2:$G$46,"UK")</f>
        <v>6</v>
      </c>
      <c r="F161" s="2">
        <f>COUNTIFS('Relevant - In CRM valid'!$T$2:$T$4699,$A161,'Relevant - In CRM valid'!$G$2:$G$4699,"UK",'Relevant - In CRM valid'!$M$2:$M$4699,"Research")+COUNTIFS('Relevant - In CRM unknown'!$T$2:$T$253,$A161,'Relevant - In CRM unknown'!$G$2:$G$253,"UK",'Relevant - In CRM unknown'!$M$2:$M$253,"Research")+COUNTIFS('Relevant - IN NOW CRM valid'!$T$2:$T$2328,$A161,'Relevant - IN NOW CRM valid'!$G$2:$G$2328,"UK",'Relevant - IN NOW CRM valid'!$M$2:$M$2328,"Research")+COUNTIFS('Relevant - IN NOW CRM unknown'!$T$2:$T$1227,$A161,'Relevant - IN NOW CRM unknown'!$G$2:$G$1227,"UK",'Relevant - IN NOW CRM unknown'!$M$2:$M$1227,"Research")+COUNTIFS('Relevant - Not CRM not valid'!$T$2:$T$416,$A161,'Relevant - Not CRM not valid'!$G$2:$G$416,"UK",'Relevant - Not CRM not valid'!$M$2:$M$416,"Research")+COUNTIFS('Relevant - In CRM not valid'!$T$2:$T$46,$A161,'Relevant - In CRM not valid'!$G$2:$G$46,"UK",'Relevant - In CRM not valid'!$M$2:$M$46,"Research")</f>
        <v>4</v>
      </c>
      <c r="G161" s="2">
        <f>COUNTIFS('Relevant - In CRM valid'!$T$2:$T$4699,$A161,'Relevant - In CRM valid'!$G$2:$G$4699,"UK",'Relevant - In CRM valid'!$M$2:$M$4699,"Research",'Relevant - In CRM valid'!$R$2:$R$4699,"Senior")+COUNTIFS('Relevant - In CRM unknown'!$T$2:$T$253,$A161,'Relevant - In CRM unknown'!$G$2:$G$253,"UK",'Relevant - In CRM unknown'!$M$2:$M$253,"Research",'Relevant - In CRM unknown'!$R$2:$R$253,"Senior")+COUNTIFS('Relevant - IN NOW CRM valid'!$T$2:$T$2328,$A161,'Relevant - IN NOW CRM valid'!$G$2:$G$2328,"UK",'Relevant - IN NOW CRM valid'!$M$2:$M$2328,"Research",'Relevant - IN NOW CRM valid'!$R$2:$R$2328,"Senior")+COUNTIFS('Relevant - IN NOW CRM unknown'!$T$2:$T$1227,$A161,'Relevant - IN NOW CRM unknown'!$G$2:$G$1227,"UK",'Relevant - IN NOW CRM unknown'!$M$2:$M$1227,"Research",'Relevant - IN NOW CRM unknown'!$R$2:$R$1227,"Senior")+COUNTIFS('Relevant - Not CRM not valid'!$T$2:$T$416,$A161,'Relevant - Not CRM not valid'!$G$2:$G$416,"UK",'Relevant - Not CRM not valid'!$M$2:$M$416,"Research",'Relevant - Not CRM not valid'!$R$2:$R$416,"Senior")+COUNTIFS('Relevant - In CRM not valid'!$T$2:$T$46,$A161,'Relevant - In CRM not valid'!$G$2:$G$46,"UK",'Relevant - In CRM not valid'!$M$2:$M$46,"Research",'Relevant - In CRM not valid'!$R$2:$R$46,"Senior")</f>
        <v>2</v>
      </c>
      <c r="H161" s="2">
        <f>COUNTIFS('Relevant - In CRM valid'!$T$2:$T$4699,$A161,'Relevant - In CRM valid'!$G$2:$G$4699,"UK",'Relevant - In CRM valid'!$M$2:$M$4699,"Research",'Relevant - In CRM valid'!$R$2:$R$4699,"Operational")+COUNTIFS('Relevant - In CRM unknown'!$T$2:$T$253,$A161,'Relevant - In CRM unknown'!$G$2:$G$253,"UK",'Relevant - In CRM unknown'!$M$2:$M$253,"Research",'Relevant - In CRM unknown'!$R$2:$R$253,"Operational")+COUNTIFS('Relevant - IN NOW CRM valid'!$T$2:$T$2328,$A161,'Relevant - IN NOW CRM valid'!$G$2:$G$2328,"UK",'Relevant - IN NOW CRM valid'!$M$2:$M$2328,"Research",'Relevant - IN NOW CRM valid'!$R$2:$R$2328,"Operational")+COUNTIFS('Relevant - IN NOW CRM unknown'!$T$2:$T$1227,$A161,'Relevant - IN NOW CRM unknown'!$G$2:$G$1227,"UK",'Relevant - IN NOW CRM unknown'!$M$2:$M$1227,"Research",'Relevant - IN NOW CRM unknown'!$R$2:$R$1227,"Operational")+COUNTIFS('Relevant - Not CRM not valid'!$T$2:$T$416,$A161,'Relevant - Not CRM not valid'!$G$2:$G$416,"UK",'Relevant - Not CRM not valid'!$M$2:$M$416,"Research",'Relevant - Not CRM not valid'!$R$2:$R$416,"Operational")+COUNTIFS('Relevant - In CRM not valid'!$T$2:$T$46,$A161,'Relevant - In CRM not valid'!$G$2:$G$46,"UK",'Relevant - In CRM not valid'!$M$2:$M$46,"Research",'Relevant - In CRM not valid'!$R$2:$R$46,"Operational")</f>
        <v>2</v>
      </c>
      <c r="I161" s="2">
        <f>COUNTIFS('Relevant - In CRM valid'!$T$2:$T$4699,$A161,'Relevant - In CRM valid'!$G$2:$G$4699,"UK",'Relevant - In CRM valid'!$M$2:$M$4699,"Research",'Relevant - In CRM valid'!$R$2:$R$4699,"Academic")+COUNTIFS('Relevant - In CRM unknown'!$T$2:$T$253,$A161,'Relevant - In CRM unknown'!$G$2:$G$253,"UK",'Relevant - In CRM unknown'!$M$2:$M$253,"Research",'Relevant - In CRM unknown'!$R$2:$R$253,"Academic")+COUNTIFS('Relevant - IN NOW CRM valid'!$T$2:$T$2328,$A161,'Relevant - IN NOW CRM valid'!$G$2:$G$2328,"UK",'Relevant - IN NOW CRM valid'!$M$2:$M$2328,"Research",'Relevant - IN NOW CRM valid'!$R$2:$R$2328,"Academic")+COUNTIFS('Relevant - IN NOW CRM unknown'!$T$2:$T$1227,$A161,'Relevant - IN NOW CRM unknown'!$G$2:$G$1227,"UK",'Relevant - IN NOW CRM unknown'!$M$2:$M$1227,"Research",'Relevant - IN NOW CRM unknown'!$R$2:$R$1227,"Academic")+COUNTIFS('Relevant - Not CRM not valid'!$T$2:$T$416,$A161,'Relevant - Not CRM not valid'!$G$2:$G$416,"UK",'Relevant - Not CRM not valid'!$M$2:$M$416,"Research",'Relevant - Not CRM not valid'!$R$2:$R$416,"Academic")+COUNTIFS('Relevant - In CRM not valid'!$T$2:$T$46,$A161,'Relevant - In CRM not valid'!$G$2:$G$46,"UK",'Relevant - In CRM not valid'!$M$2:$M$46,"Research",'Relevant - In CRM not valid'!$R$2:$R$46,"Academic")</f>
        <v>0</v>
      </c>
      <c r="J161" s="2">
        <f>COUNTIFS('Relevant - In CRM valid'!$T$2:$T$4699,$A161,'Relevant - In CRM valid'!$G$2:$G$4699,"UK",'Relevant - In CRM valid'!$M$2:$M$4699,"Finance")+COUNTIFS('Relevant - In CRM unknown'!$T$2:$T$253,$A161,'Relevant - In CRM unknown'!$G$2:$G$253,"UK",'Relevant - In CRM unknown'!$M$2:$M$253,"Finance")+COUNTIFS('Relevant - IN NOW CRM valid'!$T$2:$T$2328,$A161,'Relevant - IN NOW CRM valid'!$G$2:$G$2328,"UK",'Relevant - IN NOW CRM valid'!$M$2:$M$2328,"Finance")+COUNTIFS('Relevant - IN NOW CRM unknown'!$T$2:$T$1227,$A161,'Relevant - IN NOW CRM unknown'!$G$2:$G$1227,"UK",'Relevant - IN NOW CRM unknown'!$M$2:$M$1227,"Finance")+COUNTIFS('Relevant - Not CRM not valid'!$T$2:$T$416,$A161,'Relevant - Not CRM not valid'!$G$2:$G$416,"UK",'Relevant - Not CRM not valid'!$M$2:$M$416,"Finance")+COUNTIFS('Relevant - In CRM not valid'!$T$2:$T$46,$A161,'Relevant - In CRM not valid'!$G$2:$G$46,"UK",'Relevant - In CRM not valid'!$M$2:$M$46,"Finance")</f>
        <v>1</v>
      </c>
      <c r="K161" s="2">
        <f>COUNTIFS('Relevant - In CRM valid'!$T$2:$T$4699,$A161,'Relevant - In CRM valid'!$G$2:$G$4699,"UK",'Relevant - In CRM valid'!$M$2:$M$4699,"IT/Systems")+COUNTIFS('Relevant - In CRM unknown'!$T$2:$T$253,$A161,'Relevant - In CRM unknown'!$G$2:$G$253,"UK",'Relevant - In CRM unknown'!$M$2:$M$253,"IT/Systems")+COUNTIFS('Relevant - IN NOW CRM valid'!$T$2:$T$2328,$A161,'Relevant - IN NOW CRM valid'!$G$2:$G$2328,"UK",'Relevant - IN NOW CRM valid'!$M$2:$M$2328,"IT/Systems")+COUNTIFS('Relevant - IN NOW CRM unknown'!$T$2:$T$1227,$A161,'Relevant - IN NOW CRM unknown'!$G$2:$G$1227,"UK",'Relevant - IN NOW CRM unknown'!$M$2:$M$1227,"IT/Systems")+COUNTIFS('Relevant - Not CRM not valid'!$T$2:$T$416,$A161,'Relevant - Not CRM not valid'!$G$2:$G$416,"UK",'Relevant - Not CRM not valid'!$M$2:$M$416,"IT/Systems")+COUNTIFS('Relevant - In CRM not valid'!$T$2:$T$46,$A161,'Relevant - In CRM not valid'!$G$2:$G$46,"UK",'Relevant - In CRM not valid'!$M$2:$M$46,"IT/Systems")</f>
        <v>1</v>
      </c>
      <c r="L161" s="2">
        <f>COUNTIFS('Relevant - In CRM valid'!$T$2:$T$4699,$A161,'Relevant - In CRM valid'!$G$2:$G$4699,"UK",'Relevant - In CRM valid'!$M$2:$M$4699,"")+COUNTIFS('Relevant - In CRM unknown'!$T$2:$T$253,$A161,'Relevant - In CRM unknown'!$G$2:$G$253,"UK",'Relevant - In CRM unknown'!$M$2:$M$253,"")+COUNTIFS('Relevant - IN NOW CRM valid'!$T$2:$T$2328,$A161,'Relevant - IN NOW CRM valid'!$G$2:$G$2328,"UK",'Relevant - IN NOW CRM valid'!$M$2:$M$2328,"")+COUNTIFS('Relevant - IN NOW CRM unknown'!$T$2:$T$1227,$A161,'Relevant - IN NOW CRM unknown'!$G$2:$G$1227,"UK",'Relevant - IN NOW CRM unknown'!$M$2:$M$1227,"")+COUNTIFS('Relevant - Not CRM not valid'!$T$2:$T$416,$A161,'Relevant - Not CRM not valid'!$G$2:$G$416,"UK",'Relevant - Not CRM not valid'!$M$2:$M$416,"")+COUNTIFS('Relevant - In CRM not valid'!$T$2:$T$46,$A161,'Relevant - In CRM not valid'!$G$2:$G$46,"UK",'Relevant - In CRM not valid'!$M$2:$M$46,"")</f>
        <v>0</v>
      </c>
      <c r="M161" s="2">
        <f t="shared" si="4"/>
        <v>3</v>
      </c>
      <c r="N161" s="2">
        <f>COUNTIFS('Relevant - In CRM valid'!$T$2:$T$4699,$A161,'Relevant - In CRM valid'!$G$2:$G$4699,"UK",'Relevant - In CRM valid'!$Q$2:$Q$4699,"valid")+COUNTIFS('Relevant - In CRM unknown'!$T$2:$T$253,$A161,'Relevant - In CRM unknown'!$G$2:$G$253,"UK",'Relevant - In CRM unknown'!$Q$2:$Q$253,"valid")+COUNTIFS('Relevant - IN NOW CRM valid'!$T$2:$T$2328,$A161,'Relevant - IN NOW CRM valid'!$G$2:$G$2328,"UK",'Relevant - IN NOW CRM valid'!$Q$2:$Q$2328,"valid")+COUNTIFS('Relevant - IN NOW CRM unknown'!$T$2:$T$1227,$A161,'Relevant - IN NOW CRM unknown'!$G$2:$G$1227,"UK",'Relevant - IN NOW CRM unknown'!$Q$2:$Q$1227,"valid")+COUNTIFS('Relevant - Not CRM not valid'!$T$2:$T$416,$A161,'Relevant - Not CRM not valid'!$G$2:$G$416,"UK",'Relevant - Not CRM not valid'!$Q$2:$Q$416,"valid")+COUNTIFS('Relevant - In CRM not valid'!$T$2:$T$46,$A161,'Relevant - In CRM not valid'!$G$2:$G$46,"UK",'Relevant - In CRM not valid'!$Q$2:$Q$46,"valid")</f>
        <v>6</v>
      </c>
      <c r="O161" s="2" t="str">
        <f t="shared" si="5"/>
        <v/>
      </c>
    </row>
    <row r="162" spans="1:15" ht="15" customHeight="1">
      <c r="A162" s="2" t="s">
        <v>428</v>
      </c>
      <c r="B162" s="2" t="s">
        <v>429</v>
      </c>
      <c r="C162" s="2" t="s">
        <v>95</v>
      </c>
      <c r="D162" s="2" t="str">
        <f>IFERROR(INDEX('UK Target Institutions'!$D$2:$D$727,MATCH($A162,'UK Target Institutions'!$A$2:$A$727,0)),"")</f>
        <v>Yes</v>
      </c>
      <c r="E162" s="2">
        <f>COUNTIFS('Relevant - In CRM valid'!$T$2:$T$4699,$A162,'Relevant - In CRM valid'!$G$2:$G$4699,"UK")+COUNTIFS('Relevant - In CRM unknown'!$T$2:$T$253,$A162,'Relevant - In CRM unknown'!$G$2:$G$253,"UK")+COUNTIFS('Relevant - IN NOW CRM valid'!$T$2:$T$2328,$A162,'Relevant - IN NOW CRM valid'!$G$2:$G$2328,"UK")+COUNTIFS('Relevant - IN NOW CRM unknown'!$T$2:$T$1227,$A162,'Relevant - IN NOW CRM unknown'!$G$2:$G$1227,"UK")+COUNTIFS('Relevant - Not CRM not valid'!$T$2:$T$416,$A162,'Relevant - Not CRM not valid'!$G$2:$G$416,"UK")+COUNTIFS('Relevant - In CRM not valid'!$T$2:$T$46,$A162,'Relevant - In CRM not valid'!$G$2:$G$46,"UK")</f>
        <v>6</v>
      </c>
      <c r="F162" s="2">
        <f>COUNTIFS('Relevant - In CRM valid'!$T$2:$T$4699,$A162,'Relevant - In CRM valid'!$G$2:$G$4699,"UK",'Relevant - In CRM valid'!$M$2:$M$4699,"Research")+COUNTIFS('Relevant - In CRM unknown'!$T$2:$T$253,$A162,'Relevant - In CRM unknown'!$G$2:$G$253,"UK",'Relevant - In CRM unknown'!$M$2:$M$253,"Research")+COUNTIFS('Relevant - IN NOW CRM valid'!$T$2:$T$2328,$A162,'Relevant - IN NOW CRM valid'!$G$2:$G$2328,"UK",'Relevant - IN NOW CRM valid'!$M$2:$M$2328,"Research")+COUNTIFS('Relevant - IN NOW CRM unknown'!$T$2:$T$1227,$A162,'Relevant - IN NOW CRM unknown'!$G$2:$G$1227,"UK",'Relevant - IN NOW CRM unknown'!$M$2:$M$1227,"Research")+COUNTIFS('Relevant - Not CRM not valid'!$T$2:$T$416,$A162,'Relevant - Not CRM not valid'!$G$2:$G$416,"UK",'Relevant - Not CRM not valid'!$M$2:$M$416,"Research")+COUNTIFS('Relevant - In CRM not valid'!$T$2:$T$46,$A162,'Relevant - In CRM not valid'!$G$2:$G$46,"UK",'Relevant - In CRM not valid'!$M$2:$M$46,"Research")</f>
        <v>4</v>
      </c>
      <c r="G162" s="2">
        <f>COUNTIFS('Relevant - In CRM valid'!$T$2:$T$4699,$A162,'Relevant - In CRM valid'!$G$2:$G$4699,"UK",'Relevant - In CRM valid'!$M$2:$M$4699,"Research",'Relevant - In CRM valid'!$R$2:$R$4699,"Senior")+COUNTIFS('Relevant - In CRM unknown'!$T$2:$T$253,$A162,'Relevant - In CRM unknown'!$G$2:$G$253,"UK",'Relevant - In CRM unknown'!$M$2:$M$253,"Research",'Relevant - In CRM unknown'!$R$2:$R$253,"Senior")+COUNTIFS('Relevant - IN NOW CRM valid'!$T$2:$T$2328,$A162,'Relevant - IN NOW CRM valid'!$G$2:$G$2328,"UK",'Relevant - IN NOW CRM valid'!$M$2:$M$2328,"Research",'Relevant - IN NOW CRM valid'!$R$2:$R$2328,"Senior")+COUNTIFS('Relevant - IN NOW CRM unknown'!$T$2:$T$1227,$A162,'Relevant - IN NOW CRM unknown'!$G$2:$G$1227,"UK",'Relevant - IN NOW CRM unknown'!$M$2:$M$1227,"Research",'Relevant - IN NOW CRM unknown'!$R$2:$R$1227,"Senior")+COUNTIFS('Relevant - Not CRM not valid'!$T$2:$T$416,$A162,'Relevant - Not CRM not valid'!$G$2:$G$416,"UK",'Relevant - Not CRM not valid'!$M$2:$M$416,"Research",'Relevant - Not CRM not valid'!$R$2:$R$416,"Senior")+COUNTIFS('Relevant - In CRM not valid'!$T$2:$T$46,$A162,'Relevant - In CRM not valid'!$G$2:$G$46,"UK",'Relevant - In CRM not valid'!$M$2:$M$46,"Research",'Relevant - In CRM not valid'!$R$2:$R$46,"Senior")</f>
        <v>4</v>
      </c>
      <c r="H162" s="2">
        <f>COUNTIFS('Relevant - In CRM valid'!$T$2:$T$4699,$A162,'Relevant - In CRM valid'!$G$2:$G$4699,"UK",'Relevant - In CRM valid'!$M$2:$M$4699,"Research",'Relevant - In CRM valid'!$R$2:$R$4699,"Operational")+COUNTIFS('Relevant - In CRM unknown'!$T$2:$T$253,$A162,'Relevant - In CRM unknown'!$G$2:$G$253,"UK",'Relevant - In CRM unknown'!$M$2:$M$253,"Research",'Relevant - In CRM unknown'!$R$2:$R$253,"Operational")+COUNTIFS('Relevant - IN NOW CRM valid'!$T$2:$T$2328,$A162,'Relevant - IN NOW CRM valid'!$G$2:$G$2328,"UK",'Relevant - IN NOW CRM valid'!$M$2:$M$2328,"Research",'Relevant - IN NOW CRM valid'!$R$2:$R$2328,"Operational")+COUNTIFS('Relevant - IN NOW CRM unknown'!$T$2:$T$1227,$A162,'Relevant - IN NOW CRM unknown'!$G$2:$G$1227,"UK",'Relevant - IN NOW CRM unknown'!$M$2:$M$1227,"Research",'Relevant - IN NOW CRM unknown'!$R$2:$R$1227,"Operational")+COUNTIFS('Relevant - Not CRM not valid'!$T$2:$T$416,$A162,'Relevant - Not CRM not valid'!$G$2:$G$416,"UK",'Relevant - Not CRM not valid'!$M$2:$M$416,"Research",'Relevant - Not CRM not valid'!$R$2:$R$416,"Operational")+COUNTIFS('Relevant - In CRM not valid'!$T$2:$T$46,$A162,'Relevant - In CRM not valid'!$G$2:$G$46,"UK",'Relevant - In CRM not valid'!$M$2:$M$46,"Research",'Relevant - In CRM not valid'!$R$2:$R$46,"Operational")</f>
        <v>0</v>
      </c>
      <c r="I162" s="2">
        <f>COUNTIFS('Relevant - In CRM valid'!$T$2:$T$4699,$A162,'Relevant - In CRM valid'!$G$2:$G$4699,"UK",'Relevant - In CRM valid'!$M$2:$M$4699,"Research",'Relevant - In CRM valid'!$R$2:$R$4699,"Academic")+COUNTIFS('Relevant - In CRM unknown'!$T$2:$T$253,$A162,'Relevant - In CRM unknown'!$G$2:$G$253,"UK",'Relevant - In CRM unknown'!$M$2:$M$253,"Research",'Relevant - In CRM unknown'!$R$2:$R$253,"Academic")+COUNTIFS('Relevant - IN NOW CRM valid'!$T$2:$T$2328,$A162,'Relevant - IN NOW CRM valid'!$G$2:$G$2328,"UK",'Relevant - IN NOW CRM valid'!$M$2:$M$2328,"Research",'Relevant - IN NOW CRM valid'!$R$2:$R$2328,"Academic")+COUNTIFS('Relevant - IN NOW CRM unknown'!$T$2:$T$1227,$A162,'Relevant - IN NOW CRM unknown'!$G$2:$G$1227,"UK",'Relevant - IN NOW CRM unknown'!$M$2:$M$1227,"Research",'Relevant - IN NOW CRM unknown'!$R$2:$R$1227,"Academic")+COUNTIFS('Relevant - Not CRM not valid'!$T$2:$T$416,$A162,'Relevant - Not CRM not valid'!$G$2:$G$416,"UK",'Relevant - Not CRM not valid'!$M$2:$M$416,"Research",'Relevant - Not CRM not valid'!$R$2:$R$416,"Academic")+COUNTIFS('Relevant - In CRM not valid'!$T$2:$T$46,$A162,'Relevant - In CRM not valid'!$G$2:$G$46,"UK",'Relevant - In CRM not valid'!$M$2:$M$46,"Research",'Relevant - In CRM not valid'!$R$2:$R$46,"Academic")</f>
        <v>0</v>
      </c>
      <c r="J162" s="2">
        <f>COUNTIFS('Relevant - In CRM valid'!$T$2:$T$4699,$A162,'Relevant - In CRM valid'!$G$2:$G$4699,"UK",'Relevant - In CRM valid'!$M$2:$M$4699,"Finance")+COUNTIFS('Relevant - In CRM unknown'!$T$2:$T$253,$A162,'Relevant - In CRM unknown'!$G$2:$G$253,"UK",'Relevant - In CRM unknown'!$M$2:$M$253,"Finance")+COUNTIFS('Relevant - IN NOW CRM valid'!$T$2:$T$2328,$A162,'Relevant - IN NOW CRM valid'!$G$2:$G$2328,"UK",'Relevant - IN NOW CRM valid'!$M$2:$M$2328,"Finance")+COUNTIFS('Relevant - IN NOW CRM unknown'!$T$2:$T$1227,$A162,'Relevant - IN NOW CRM unknown'!$G$2:$G$1227,"UK",'Relevant - IN NOW CRM unknown'!$M$2:$M$1227,"Finance")+COUNTIFS('Relevant - Not CRM not valid'!$T$2:$T$416,$A162,'Relevant - Not CRM not valid'!$G$2:$G$416,"UK",'Relevant - Not CRM not valid'!$M$2:$M$416,"Finance")+COUNTIFS('Relevant - In CRM not valid'!$T$2:$T$46,$A162,'Relevant - In CRM not valid'!$G$2:$G$46,"UK",'Relevant - In CRM not valid'!$M$2:$M$46,"Finance")</f>
        <v>0</v>
      </c>
      <c r="K162" s="2">
        <f>COUNTIFS('Relevant - In CRM valid'!$T$2:$T$4699,$A162,'Relevant - In CRM valid'!$G$2:$G$4699,"UK",'Relevant - In CRM valid'!$M$2:$M$4699,"IT/Systems")+COUNTIFS('Relevant - In CRM unknown'!$T$2:$T$253,$A162,'Relevant - In CRM unknown'!$G$2:$G$253,"UK",'Relevant - In CRM unknown'!$M$2:$M$253,"IT/Systems")+COUNTIFS('Relevant - IN NOW CRM valid'!$T$2:$T$2328,$A162,'Relevant - IN NOW CRM valid'!$G$2:$G$2328,"UK",'Relevant - IN NOW CRM valid'!$M$2:$M$2328,"IT/Systems")+COUNTIFS('Relevant - IN NOW CRM unknown'!$T$2:$T$1227,$A162,'Relevant - IN NOW CRM unknown'!$G$2:$G$1227,"UK",'Relevant - IN NOW CRM unknown'!$M$2:$M$1227,"IT/Systems")+COUNTIFS('Relevant - Not CRM not valid'!$T$2:$T$416,$A162,'Relevant - Not CRM not valid'!$G$2:$G$416,"UK",'Relevant - Not CRM not valid'!$M$2:$M$416,"IT/Systems")+COUNTIFS('Relevant - In CRM not valid'!$T$2:$T$46,$A162,'Relevant - In CRM not valid'!$G$2:$G$46,"UK",'Relevant - In CRM not valid'!$M$2:$M$46,"IT/Systems")</f>
        <v>2</v>
      </c>
      <c r="L162" s="2">
        <f>COUNTIFS('Relevant - In CRM valid'!$T$2:$T$4699,$A162,'Relevant - In CRM valid'!$G$2:$G$4699,"UK",'Relevant - In CRM valid'!$M$2:$M$4699,"")+COUNTIFS('Relevant - In CRM unknown'!$T$2:$T$253,$A162,'Relevant - In CRM unknown'!$G$2:$G$253,"UK",'Relevant - In CRM unknown'!$M$2:$M$253,"")+COUNTIFS('Relevant - IN NOW CRM valid'!$T$2:$T$2328,$A162,'Relevant - IN NOW CRM valid'!$G$2:$G$2328,"UK",'Relevant - IN NOW CRM valid'!$M$2:$M$2328,"")+COUNTIFS('Relevant - IN NOW CRM unknown'!$T$2:$T$1227,$A162,'Relevant - IN NOW CRM unknown'!$G$2:$G$1227,"UK",'Relevant - IN NOW CRM unknown'!$M$2:$M$1227,"")+COUNTIFS('Relevant - Not CRM not valid'!$T$2:$T$416,$A162,'Relevant - Not CRM not valid'!$G$2:$G$416,"UK",'Relevant - Not CRM not valid'!$M$2:$M$416,"")+COUNTIFS('Relevant - In CRM not valid'!$T$2:$T$46,$A162,'Relevant - In CRM not valid'!$G$2:$G$46,"UK",'Relevant - In CRM not valid'!$M$2:$M$46,"")</f>
        <v>0</v>
      </c>
      <c r="M162" s="2">
        <f t="shared" si="4"/>
        <v>2</v>
      </c>
      <c r="N162" s="2">
        <f>COUNTIFS('Relevant - In CRM valid'!$T$2:$T$4699,$A162,'Relevant - In CRM valid'!$G$2:$G$4699,"UK",'Relevant - In CRM valid'!$Q$2:$Q$4699,"valid")+COUNTIFS('Relevant - In CRM unknown'!$T$2:$T$253,$A162,'Relevant - In CRM unknown'!$G$2:$G$253,"UK",'Relevant - In CRM unknown'!$Q$2:$Q$253,"valid")+COUNTIFS('Relevant - IN NOW CRM valid'!$T$2:$T$2328,$A162,'Relevant - IN NOW CRM valid'!$G$2:$G$2328,"UK",'Relevant - IN NOW CRM valid'!$Q$2:$Q$2328,"valid")+COUNTIFS('Relevant - IN NOW CRM unknown'!$T$2:$T$1227,$A162,'Relevant - IN NOW CRM unknown'!$G$2:$G$1227,"UK",'Relevant - IN NOW CRM unknown'!$Q$2:$Q$1227,"valid")+COUNTIFS('Relevant - Not CRM not valid'!$T$2:$T$416,$A162,'Relevant - Not CRM not valid'!$G$2:$G$416,"UK",'Relevant - Not CRM not valid'!$Q$2:$Q$416,"valid")+COUNTIFS('Relevant - In CRM not valid'!$T$2:$T$46,$A162,'Relevant - In CRM not valid'!$G$2:$G$46,"UK",'Relevant - In CRM not valid'!$Q$2:$Q$46,"valid")</f>
        <v>4</v>
      </c>
      <c r="O162" s="2" t="str">
        <f t="shared" si="5"/>
        <v xml:space="preserve">Finance  </v>
      </c>
    </row>
    <row r="163" spans="1:15" ht="15" customHeight="1">
      <c r="A163" s="2" t="s">
        <v>430</v>
      </c>
      <c r="B163" s="2" t="s">
        <v>431</v>
      </c>
      <c r="C163" s="2" t="s">
        <v>95</v>
      </c>
      <c r="D163" s="2" t="str">
        <f>IFERROR(INDEX('UK Target Institutions'!$D$2:$D$727,MATCH($A163,'UK Target Institutions'!$A$2:$A$727,0)),"")</f>
        <v>Yes</v>
      </c>
      <c r="E163" s="2">
        <f>COUNTIFS('Relevant - In CRM valid'!$T$2:$T$4699,$A163,'Relevant - In CRM valid'!$G$2:$G$4699,"UK")+COUNTIFS('Relevant - In CRM unknown'!$T$2:$T$253,$A163,'Relevant - In CRM unknown'!$G$2:$G$253,"UK")+COUNTIFS('Relevant - IN NOW CRM valid'!$T$2:$T$2328,$A163,'Relevant - IN NOW CRM valid'!$G$2:$G$2328,"UK")+COUNTIFS('Relevant - IN NOW CRM unknown'!$T$2:$T$1227,$A163,'Relevant - IN NOW CRM unknown'!$G$2:$G$1227,"UK")+COUNTIFS('Relevant - Not CRM not valid'!$T$2:$T$416,$A163,'Relevant - Not CRM not valid'!$G$2:$G$416,"UK")+COUNTIFS('Relevant - In CRM not valid'!$T$2:$T$46,$A163,'Relevant - In CRM not valid'!$G$2:$G$46,"UK")</f>
        <v>6</v>
      </c>
      <c r="F163" s="2">
        <f>COUNTIFS('Relevant - In CRM valid'!$T$2:$T$4699,$A163,'Relevant - In CRM valid'!$G$2:$G$4699,"UK",'Relevant - In CRM valid'!$M$2:$M$4699,"Research")+COUNTIFS('Relevant - In CRM unknown'!$T$2:$T$253,$A163,'Relevant - In CRM unknown'!$G$2:$G$253,"UK",'Relevant - In CRM unknown'!$M$2:$M$253,"Research")+COUNTIFS('Relevant - IN NOW CRM valid'!$T$2:$T$2328,$A163,'Relevant - IN NOW CRM valid'!$G$2:$G$2328,"UK",'Relevant - IN NOW CRM valid'!$M$2:$M$2328,"Research")+COUNTIFS('Relevant - IN NOW CRM unknown'!$T$2:$T$1227,$A163,'Relevant - IN NOW CRM unknown'!$G$2:$G$1227,"UK",'Relevant - IN NOW CRM unknown'!$M$2:$M$1227,"Research")+COUNTIFS('Relevant - Not CRM not valid'!$T$2:$T$416,$A163,'Relevant - Not CRM not valid'!$G$2:$G$416,"UK",'Relevant - Not CRM not valid'!$M$2:$M$416,"Research")+COUNTIFS('Relevant - In CRM not valid'!$T$2:$T$46,$A163,'Relevant - In CRM not valid'!$G$2:$G$46,"UK",'Relevant - In CRM not valid'!$M$2:$M$46,"Research")</f>
        <v>2</v>
      </c>
      <c r="G163" s="2">
        <f>COUNTIFS('Relevant - In CRM valid'!$T$2:$T$4699,$A163,'Relevant - In CRM valid'!$G$2:$G$4699,"UK",'Relevant - In CRM valid'!$M$2:$M$4699,"Research",'Relevant - In CRM valid'!$R$2:$R$4699,"Senior")+COUNTIFS('Relevant - In CRM unknown'!$T$2:$T$253,$A163,'Relevant - In CRM unknown'!$G$2:$G$253,"UK",'Relevant - In CRM unknown'!$M$2:$M$253,"Research",'Relevant - In CRM unknown'!$R$2:$R$253,"Senior")+COUNTIFS('Relevant - IN NOW CRM valid'!$T$2:$T$2328,$A163,'Relevant - IN NOW CRM valid'!$G$2:$G$2328,"UK",'Relevant - IN NOW CRM valid'!$M$2:$M$2328,"Research",'Relevant - IN NOW CRM valid'!$R$2:$R$2328,"Senior")+COUNTIFS('Relevant - IN NOW CRM unknown'!$T$2:$T$1227,$A163,'Relevant - IN NOW CRM unknown'!$G$2:$G$1227,"UK",'Relevant - IN NOW CRM unknown'!$M$2:$M$1227,"Research",'Relevant - IN NOW CRM unknown'!$R$2:$R$1227,"Senior")+COUNTIFS('Relevant - Not CRM not valid'!$T$2:$T$416,$A163,'Relevant - Not CRM not valid'!$G$2:$G$416,"UK",'Relevant - Not CRM not valid'!$M$2:$M$416,"Research",'Relevant - Not CRM not valid'!$R$2:$R$416,"Senior")+COUNTIFS('Relevant - In CRM not valid'!$T$2:$T$46,$A163,'Relevant - In CRM not valid'!$G$2:$G$46,"UK",'Relevant - In CRM not valid'!$M$2:$M$46,"Research",'Relevant - In CRM not valid'!$R$2:$R$46,"Senior")</f>
        <v>1</v>
      </c>
      <c r="H163" s="2">
        <f>COUNTIFS('Relevant - In CRM valid'!$T$2:$T$4699,$A163,'Relevant - In CRM valid'!$G$2:$G$4699,"UK",'Relevant - In CRM valid'!$M$2:$M$4699,"Research",'Relevant - In CRM valid'!$R$2:$R$4699,"Operational")+COUNTIFS('Relevant - In CRM unknown'!$T$2:$T$253,$A163,'Relevant - In CRM unknown'!$G$2:$G$253,"UK",'Relevant - In CRM unknown'!$M$2:$M$253,"Research",'Relevant - In CRM unknown'!$R$2:$R$253,"Operational")+COUNTIFS('Relevant - IN NOW CRM valid'!$T$2:$T$2328,$A163,'Relevant - IN NOW CRM valid'!$G$2:$G$2328,"UK",'Relevant - IN NOW CRM valid'!$M$2:$M$2328,"Research",'Relevant - IN NOW CRM valid'!$R$2:$R$2328,"Operational")+COUNTIFS('Relevant - IN NOW CRM unknown'!$T$2:$T$1227,$A163,'Relevant - IN NOW CRM unknown'!$G$2:$G$1227,"UK",'Relevant - IN NOW CRM unknown'!$M$2:$M$1227,"Research",'Relevant - IN NOW CRM unknown'!$R$2:$R$1227,"Operational")+COUNTIFS('Relevant - Not CRM not valid'!$T$2:$T$416,$A163,'Relevant - Not CRM not valid'!$G$2:$G$416,"UK",'Relevant - Not CRM not valid'!$M$2:$M$416,"Research",'Relevant - Not CRM not valid'!$R$2:$R$416,"Operational")+COUNTIFS('Relevant - In CRM not valid'!$T$2:$T$46,$A163,'Relevant - In CRM not valid'!$G$2:$G$46,"UK",'Relevant - In CRM not valid'!$M$2:$M$46,"Research",'Relevant - In CRM not valid'!$R$2:$R$46,"Operational")</f>
        <v>1</v>
      </c>
      <c r="I163" s="2">
        <f>COUNTIFS('Relevant - In CRM valid'!$T$2:$T$4699,$A163,'Relevant - In CRM valid'!$G$2:$G$4699,"UK",'Relevant - In CRM valid'!$M$2:$M$4699,"Research",'Relevant - In CRM valid'!$R$2:$R$4699,"Academic")+COUNTIFS('Relevant - In CRM unknown'!$T$2:$T$253,$A163,'Relevant - In CRM unknown'!$G$2:$G$253,"UK",'Relevant - In CRM unknown'!$M$2:$M$253,"Research",'Relevant - In CRM unknown'!$R$2:$R$253,"Academic")+COUNTIFS('Relevant - IN NOW CRM valid'!$T$2:$T$2328,$A163,'Relevant - IN NOW CRM valid'!$G$2:$G$2328,"UK",'Relevant - IN NOW CRM valid'!$M$2:$M$2328,"Research",'Relevant - IN NOW CRM valid'!$R$2:$R$2328,"Academic")+COUNTIFS('Relevant - IN NOW CRM unknown'!$T$2:$T$1227,$A163,'Relevant - IN NOW CRM unknown'!$G$2:$G$1227,"UK",'Relevant - IN NOW CRM unknown'!$M$2:$M$1227,"Research",'Relevant - IN NOW CRM unknown'!$R$2:$R$1227,"Academic")+COUNTIFS('Relevant - Not CRM not valid'!$T$2:$T$416,$A163,'Relevant - Not CRM not valid'!$G$2:$G$416,"UK",'Relevant - Not CRM not valid'!$M$2:$M$416,"Research",'Relevant - Not CRM not valid'!$R$2:$R$416,"Academic")+COUNTIFS('Relevant - In CRM not valid'!$T$2:$T$46,$A163,'Relevant - In CRM not valid'!$G$2:$G$46,"UK",'Relevant - In CRM not valid'!$M$2:$M$46,"Research",'Relevant - In CRM not valid'!$R$2:$R$46,"Academic")</f>
        <v>0</v>
      </c>
      <c r="J163" s="2">
        <f>COUNTIFS('Relevant - In CRM valid'!$T$2:$T$4699,$A163,'Relevant - In CRM valid'!$G$2:$G$4699,"UK",'Relevant - In CRM valid'!$M$2:$M$4699,"Finance")+COUNTIFS('Relevant - In CRM unknown'!$T$2:$T$253,$A163,'Relevant - In CRM unknown'!$G$2:$G$253,"UK",'Relevant - In CRM unknown'!$M$2:$M$253,"Finance")+COUNTIFS('Relevant - IN NOW CRM valid'!$T$2:$T$2328,$A163,'Relevant - IN NOW CRM valid'!$G$2:$G$2328,"UK",'Relevant - IN NOW CRM valid'!$M$2:$M$2328,"Finance")+COUNTIFS('Relevant - IN NOW CRM unknown'!$T$2:$T$1227,$A163,'Relevant - IN NOW CRM unknown'!$G$2:$G$1227,"UK",'Relevant - IN NOW CRM unknown'!$M$2:$M$1227,"Finance")+COUNTIFS('Relevant - Not CRM not valid'!$T$2:$T$416,$A163,'Relevant - Not CRM not valid'!$G$2:$G$416,"UK",'Relevant - Not CRM not valid'!$M$2:$M$416,"Finance")+COUNTIFS('Relevant - In CRM not valid'!$T$2:$T$46,$A163,'Relevant - In CRM not valid'!$G$2:$G$46,"UK",'Relevant - In CRM not valid'!$M$2:$M$46,"Finance")</f>
        <v>2</v>
      </c>
      <c r="K163" s="2">
        <f>COUNTIFS('Relevant - In CRM valid'!$T$2:$T$4699,$A163,'Relevant - In CRM valid'!$G$2:$G$4699,"UK",'Relevant - In CRM valid'!$M$2:$M$4699,"IT/Systems")+COUNTIFS('Relevant - In CRM unknown'!$T$2:$T$253,$A163,'Relevant - In CRM unknown'!$G$2:$G$253,"UK",'Relevant - In CRM unknown'!$M$2:$M$253,"IT/Systems")+COUNTIFS('Relevant - IN NOW CRM valid'!$T$2:$T$2328,$A163,'Relevant - IN NOW CRM valid'!$G$2:$G$2328,"UK",'Relevant - IN NOW CRM valid'!$M$2:$M$2328,"IT/Systems")+COUNTIFS('Relevant - IN NOW CRM unknown'!$T$2:$T$1227,$A163,'Relevant - IN NOW CRM unknown'!$G$2:$G$1227,"UK",'Relevant - IN NOW CRM unknown'!$M$2:$M$1227,"IT/Systems")+COUNTIFS('Relevant - Not CRM not valid'!$T$2:$T$416,$A163,'Relevant - Not CRM not valid'!$G$2:$G$416,"UK",'Relevant - Not CRM not valid'!$M$2:$M$416,"IT/Systems")+COUNTIFS('Relevant - In CRM not valid'!$T$2:$T$46,$A163,'Relevant - In CRM not valid'!$G$2:$G$46,"UK",'Relevant - In CRM not valid'!$M$2:$M$46,"IT/Systems")</f>
        <v>1</v>
      </c>
      <c r="L163" s="2">
        <f>COUNTIFS('Relevant - In CRM valid'!$T$2:$T$4699,$A163,'Relevant - In CRM valid'!$G$2:$G$4699,"UK",'Relevant - In CRM valid'!$M$2:$M$4699,"")+COUNTIFS('Relevant - In CRM unknown'!$T$2:$T$253,$A163,'Relevant - In CRM unknown'!$G$2:$G$253,"UK",'Relevant - In CRM unknown'!$M$2:$M$253,"")+COUNTIFS('Relevant - IN NOW CRM valid'!$T$2:$T$2328,$A163,'Relevant - IN NOW CRM valid'!$G$2:$G$2328,"UK",'Relevant - IN NOW CRM valid'!$M$2:$M$2328,"")+COUNTIFS('Relevant - IN NOW CRM unknown'!$T$2:$T$1227,$A163,'Relevant - IN NOW CRM unknown'!$G$2:$G$1227,"UK",'Relevant - IN NOW CRM unknown'!$M$2:$M$1227,"")+COUNTIFS('Relevant - Not CRM not valid'!$T$2:$T$416,$A163,'Relevant - Not CRM not valid'!$G$2:$G$416,"UK",'Relevant - Not CRM not valid'!$M$2:$M$416,"")+COUNTIFS('Relevant - In CRM not valid'!$T$2:$T$46,$A163,'Relevant - In CRM not valid'!$G$2:$G$46,"UK",'Relevant - In CRM not valid'!$M$2:$M$46,"")</f>
        <v>0</v>
      </c>
      <c r="M163" s="2">
        <f t="shared" si="4"/>
        <v>3</v>
      </c>
      <c r="N163" s="2">
        <f>COUNTIFS('Relevant - In CRM valid'!$T$2:$T$4699,$A163,'Relevant - In CRM valid'!$G$2:$G$4699,"UK",'Relevant - In CRM valid'!$Q$2:$Q$4699,"valid")+COUNTIFS('Relevant - In CRM unknown'!$T$2:$T$253,$A163,'Relevant - In CRM unknown'!$G$2:$G$253,"UK",'Relevant - In CRM unknown'!$Q$2:$Q$253,"valid")+COUNTIFS('Relevant - IN NOW CRM valid'!$T$2:$T$2328,$A163,'Relevant - IN NOW CRM valid'!$G$2:$G$2328,"UK",'Relevant - IN NOW CRM valid'!$Q$2:$Q$2328,"valid")+COUNTIFS('Relevant - IN NOW CRM unknown'!$T$2:$T$1227,$A163,'Relevant - IN NOW CRM unknown'!$G$2:$G$1227,"UK",'Relevant - IN NOW CRM unknown'!$Q$2:$Q$1227,"valid")+COUNTIFS('Relevant - Not CRM not valid'!$T$2:$T$416,$A163,'Relevant - Not CRM not valid'!$G$2:$G$416,"UK",'Relevant - Not CRM not valid'!$Q$2:$Q$416,"valid")+COUNTIFS('Relevant - In CRM not valid'!$T$2:$T$46,$A163,'Relevant - In CRM not valid'!$G$2:$G$46,"UK",'Relevant - In CRM not valid'!$Q$2:$Q$46,"valid")</f>
        <v>1</v>
      </c>
      <c r="O163" s="2" t="str">
        <f t="shared" si="5"/>
        <v/>
      </c>
    </row>
    <row r="164" spans="1:15" ht="15" customHeight="1">
      <c r="A164" s="2" t="s">
        <v>432</v>
      </c>
      <c r="B164" s="2" t="s">
        <v>433</v>
      </c>
      <c r="C164" s="2" t="s">
        <v>95</v>
      </c>
      <c r="D164" s="2" t="str">
        <f>IFERROR(INDEX('UK Target Institutions'!$D$2:$D$727,MATCH($A164,'UK Target Institutions'!$A$2:$A$727,0)),"")</f>
        <v>Yes</v>
      </c>
      <c r="E164" s="2">
        <f>COUNTIFS('Relevant - In CRM valid'!$T$2:$T$4699,$A164,'Relevant - In CRM valid'!$G$2:$G$4699,"UK")+COUNTIFS('Relevant - In CRM unknown'!$T$2:$T$253,$A164,'Relevant - In CRM unknown'!$G$2:$G$253,"UK")+COUNTIFS('Relevant - IN NOW CRM valid'!$T$2:$T$2328,$A164,'Relevant - IN NOW CRM valid'!$G$2:$G$2328,"UK")+COUNTIFS('Relevant - IN NOW CRM unknown'!$T$2:$T$1227,$A164,'Relevant - IN NOW CRM unknown'!$G$2:$G$1227,"UK")+COUNTIFS('Relevant - Not CRM not valid'!$T$2:$T$416,$A164,'Relevant - Not CRM not valid'!$G$2:$G$416,"UK")+COUNTIFS('Relevant - In CRM not valid'!$T$2:$T$46,$A164,'Relevant - In CRM not valid'!$G$2:$G$46,"UK")</f>
        <v>6</v>
      </c>
      <c r="F164" s="2">
        <f>COUNTIFS('Relevant - In CRM valid'!$T$2:$T$4699,$A164,'Relevant - In CRM valid'!$G$2:$G$4699,"UK",'Relevant - In CRM valid'!$M$2:$M$4699,"Research")+COUNTIFS('Relevant - In CRM unknown'!$T$2:$T$253,$A164,'Relevant - In CRM unknown'!$G$2:$G$253,"UK",'Relevant - In CRM unknown'!$M$2:$M$253,"Research")+COUNTIFS('Relevant - IN NOW CRM valid'!$T$2:$T$2328,$A164,'Relevant - IN NOW CRM valid'!$G$2:$G$2328,"UK",'Relevant - IN NOW CRM valid'!$M$2:$M$2328,"Research")+COUNTIFS('Relevant - IN NOW CRM unknown'!$T$2:$T$1227,$A164,'Relevant - IN NOW CRM unknown'!$G$2:$G$1227,"UK",'Relevant - IN NOW CRM unknown'!$M$2:$M$1227,"Research")+COUNTIFS('Relevant - Not CRM not valid'!$T$2:$T$416,$A164,'Relevant - Not CRM not valid'!$G$2:$G$416,"UK",'Relevant - Not CRM not valid'!$M$2:$M$416,"Research")+COUNTIFS('Relevant - In CRM not valid'!$T$2:$T$46,$A164,'Relevant - In CRM not valid'!$G$2:$G$46,"UK",'Relevant - In CRM not valid'!$M$2:$M$46,"Research")</f>
        <v>3</v>
      </c>
      <c r="G164" s="2">
        <f>COUNTIFS('Relevant - In CRM valid'!$T$2:$T$4699,$A164,'Relevant - In CRM valid'!$G$2:$G$4699,"UK",'Relevant - In CRM valid'!$M$2:$M$4699,"Research",'Relevant - In CRM valid'!$R$2:$R$4699,"Senior")+COUNTIFS('Relevant - In CRM unknown'!$T$2:$T$253,$A164,'Relevant - In CRM unknown'!$G$2:$G$253,"UK",'Relevant - In CRM unknown'!$M$2:$M$253,"Research",'Relevant - In CRM unknown'!$R$2:$R$253,"Senior")+COUNTIFS('Relevant - IN NOW CRM valid'!$T$2:$T$2328,$A164,'Relevant - IN NOW CRM valid'!$G$2:$G$2328,"UK",'Relevant - IN NOW CRM valid'!$M$2:$M$2328,"Research",'Relevant - IN NOW CRM valid'!$R$2:$R$2328,"Senior")+COUNTIFS('Relevant - IN NOW CRM unknown'!$T$2:$T$1227,$A164,'Relevant - IN NOW CRM unknown'!$G$2:$G$1227,"UK",'Relevant - IN NOW CRM unknown'!$M$2:$M$1227,"Research",'Relevant - IN NOW CRM unknown'!$R$2:$R$1227,"Senior")+COUNTIFS('Relevant - Not CRM not valid'!$T$2:$T$416,$A164,'Relevant - Not CRM not valid'!$G$2:$G$416,"UK",'Relevant - Not CRM not valid'!$M$2:$M$416,"Research",'Relevant - Not CRM not valid'!$R$2:$R$416,"Senior")+COUNTIFS('Relevant - In CRM not valid'!$T$2:$T$46,$A164,'Relevant - In CRM not valid'!$G$2:$G$46,"UK",'Relevant - In CRM not valid'!$M$2:$M$46,"Research",'Relevant - In CRM not valid'!$R$2:$R$46,"Senior")</f>
        <v>2</v>
      </c>
      <c r="H164" s="2">
        <f>COUNTIFS('Relevant - In CRM valid'!$T$2:$T$4699,$A164,'Relevant - In CRM valid'!$G$2:$G$4699,"UK",'Relevant - In CRM valid'!$M$2:$M$4699,"Research",'Relevant - In CRM valid'!$R$2:$R$4699,"Operational")+COUNTIFS('Relevant - In CRM unknown'!$T$2:$T$253,$A164,'Relevant - In CRM unknown'!$G$2:$G$253,"UK",'Relevant - In CRM unknown'!$M$2:$M$253,"Research",'Relevant - In CRM unknown'!$R$2:$R$253,"Operational")+COUNTIFS('Relevant - IN NOW CRM valid'!$T$2:$T$2328,$A164,'Relevant - IN NOW CRM valid'!$G$2:$G$2328,"UK",'Relevant - IN NOW CRM valid'!$M$2:$M$2328,"Research",'Relevant - IN NOW CRM valid'!$R$2:$R$2328,"Operational")+COUNTIFS('Relevant - IN NOW CRM unknown'!$T$2:$T$1227,$A164,'Relevant - IN NOW CRM unknown'!$G$2:$G$1227,"UK",'Relevant - IN NOW CRM unknown'!$M$2:$M$1227,"Research",'Relevant - IN NOW CRM unknown'!$R$2:$R$1227,"Operational")+COUNTIFS('Relevant - Not CRM not valid'!$T$2:$T$416,$A164,'Relevant - Not CRM not valid'!$G$2:$G$416,"UK",'Relevant - Not CRM not valid'!$M$2:$M$416,"Research",'Relevant - Not CRM not valid'!$R$2:$R$416,"Operational")+COUNTIFS('Relevant - In CRM not valid'!$T$2:$T$46,$A164,'Relevant - In CRM not valid'!$G$2:$G$46,"UK",'Relevant - In CRM not valid'!$M$2:$M$46,"Research",'Relevant - In CRM not valid'!$R$2:$R$46,"Operational")</f>
        <v>1</v>
      </c>
      <c r="I164" s="2">
        <f>COUNTIFS('Relevant - In CRM valid'!$T$2:$T$4699,$A164,'Relevant - In CRM valid'!$G$2:$G$4699,"UK",'Relevant - In CRM valid'!$M$2:$M$4699,"Research",'Relevant - In CRM valid'!$R$2:$R$4699,"Academic")+COUNTIFS('Relevant - In CRM unknown'!$T$2:$T$253,$A164,'Relevant - In CRM unknown'!$G$2:$G$253,"UK",'Relevant - In CRM unknown'!$M$2:$M$253,"Research",'Relevant - In CRM unknown'!$R$2:$R$253,"Academic")+COUNTIFS('Relevant - IN NOW CRM valid'!$T$2:$T$2328,$A164,'Relevant - IN NOW CRM valid'!$G$2:$G$2328,"UK",'Relevant - IN NOW CRM valid'!$M$2:$M$2328,"Research",'Relevant - IN NOW CRM valid'!$R$2:$R$2328,"Academic")+COUNTIFS('Relevant - IN NOW CRM unknown'!$T$2:$T$1227,$A164,'Relevant - IN NOW CRM unknown'!$G$2:$G$1227,"UK",'Relevant - IN NOW CRM unknown'!$M$2:$M$1227,"Research",'Relevant - IN NOW CRM unknown'!$R$2:$R$1227,"Academic")+COUNTIFS('Relevant - Not CRM not valid'!$T$2:$T$416,$A164,'Relevant - Not CRM not valid'!$G$2:$G$416,"UK",'Relevant - Not CRM not valid'!$M$2:$M$416,"Research",'Relevant - Not CRM not valid'!$R$2:$R$416,"Academic")+COUNTIFS('Relevant - In CRM not valid'!$T$2:$T$46,$A164,'Relevant - In CRM not valid'!$G$2:$G$46,"UK",'Relevant - In CRM not valid'!$M$2:$M$46,"Research",'Relevant - In CRM not valid'!$R$2:$R$46,"Academic")</f>
        <v>0</v>
      </c>
      <c r="J164" s="2">
        <f>COUNTIFS('Relevant - In CRM valid'!$T$2:$T$4699,$A164,'Relevant - In CRM valid'!$G$2:$G$4699,"UK",'Relevant - In CRM valid'!$M$2:$M$4699,"Finance")+COUNTIFS('Relevant - In CRM unknown'!$T$2:$T$253,$A164,'Relevant - In CRM unknown'!$G$2:$G$253,"UK",'Relevant - In CRM unknown'!$M$2:$M$253,"Finance")+COUNTIFS('Relevant - IN NOW CRM valid'!$T$2:$T$2328,$A164,'Relevant - IN NOW CRM valid'!$G$2:$G$2328,"UK",'Relevant - IN NOW CRM valid'!$M$2:$M$2328,"Finance")+COUNTIFS('Relevant - IN NOW CRM unknown'!$T$2:$T$1227,$A164,'Relevant - IN NOW CRM unknown'!$G$2:$G$1227,"UK",'Relevant - IN NOW CRM unknown'!$M$2:$M$1227,"Finance")+COUNTIFS('Relevant - Not CRM not valid'!$T$2:$T$416,$A164,'Relevant - Not CRM not valid'!$G$2:$G$416,"UK",'Relevant - Not CRM not valid'!$M$2:$M$416,"Finance")+COUNTIFS('Relevant - In CRM not valid'!$T$2:$T$46,$A164,'Relevant - In CRM not valid'!$G$2:$G$46,"UK",'Relevant - In CRM not valid'!$M$2:$M$46,"Finance")</f>
        <v>2</v>
      </c>
      <c r="K164" s="2">
        <f>COUNTIFS('Relevant - In CRM valid'!$T$2:$T$4699,$A164,'Relevant - In CRM valid'!$G$2:$G$4699,"UK",'Relevant - In CRM valid'!$M$2:$M$4699,"IT/Systems")+COUNTIFS('Relevant - In CRM unknown'!$T$2:$T$253,$A164,'Relevant - In CRM unknown'!$G$2:$G$253,"UK",'Relevant - In CRM unknown'!$M$2:$M$253,"IT/Systems")+COUNTIFS('Relevant - IN NOW CRM valid'!$T$2:$T$2328,$A164,'Relevant - IN NOW CRM valid'!$G$2:$G$2328,"UK",'Relevant - IN NOW CRM valid'!$M$2:$M$2328,"IT/Systems")+COUNTIFS('Relevant - IN NOW CRM unknown'!$T$2:$T$1227,$A164,'Relevant - IN NOW CRM unknown'!$G$2:$G$1227,"UK",'Relevant - IN NOW CRM unknown'!$M$2:$M$1227,"IT/Systems")+COUNTIFS('Relevant - Not CRM not valid'!$T$2:$T$416,$A164,'Relevant - Not CRM not valid'!$G$2:$G$416,"UK",'Relevant - Not CRM not valid'!$M$2:$M$416,"IT/Systems")+COUNTIFS('Relevant - In CRM not valid'!$T$2:$T$46,$A164,'Relevant - In CRM not valid'!$G$2:$G$46,"UK",'Relevant - In CRM not valid'!$M$2:$M$46,"IT/Systems")</f>
        <v>1</v>
      </c>
      <c r="L164" s="2">
        <f>COUNTIFS('Relevant - In CRM valid'!$T$2:$T$4699,$A164,'Relevant - In CRM valid'!$G$2:$G$4699,"UK",'Relevant - In CRM valid'!$M$2:$M$4699,"")+COUNTIFS('Relevant - In CRM unknown'!$T$2:$T$253,$A164,'Relevant - In CRM unknown'!$G$2:$G$253,"UK",'Relevant - In CRM unknown'!$M$2:$M$253,"")+COUNTIFS('Relevant - IN NOW CRM valid'!$T$2:$T$2328,$A164,'Relevant - IN NOW CRM valid'!$G$2:$G$2328,"UK",'Relevant - IN NOW CRM valid'!$M$2:$M$2328,"")+COUNTIFS('Relevant - IN NOW CRM unknown'!$T$2:$T$1227,$A164,'Relevant - IN NOW CRM unknown'!$G$2:$G$1227,"UK",'Relevant - IN NOW CRM unknown'!$M$2:$M$1227,"")+COUNTIFS('Relevant - Not CRM not valid'!$T$2:$T$416,$A164,'Relevant - Not CRM not valid'!$G$2:$G$416,"UK",'Relevant - Not CRM not valid'!$M$2:$M$416,"")+COUNTIFS('Relevant - In CRM not valid'!$T$2:$T$46,$A164,'Relevant - In CRM not valid'!$G$2:$G$46,"UK",'Relevant - In CRM not valid'!$M$2:$M$46,"")</f>
        <v>0</v>
      </c>
      <c r="M164" s="2">
        <f t="shared" si="4"/>
        <v>3</v>
      </c>
      <c r="N164" s="2">
        <f>COUNTIFS('Relevant - In CRM valid'!$T$2:$T$4699,$A164,'Relevant - In CRM valid'!$G$2:$G$4699,"UK",'Relevant - In CRM valid'!$Q$2:$Q$4699,"valid")+COUNTIFS('Relevant - In CRM unknown'!$T$2:$T$253,$A164,'Relevant - In CRM unknown'!$G$2:$G$253,"UK",'Relevant - In CRM unknown'!$Q$2:$Q$253,"valid")+COUNTIFS('Relevant - IN NOW CRM valid'!$T$2:$T$2328,$A164,'Relevant - IN NOW CRM valid'!$G$2:$G$2328,"UK",'Relevant - IN NOW CRM valid'!$Q$2:$Q$2328,"valid")+COUNTIFS('Relevant - IN NOW CRM unknown'!$T$2:$T$1227,$A164,'Relevant - IN NOW CRM unknown'!$G$2:$G$1227,"UK",'Relevant - IN NOW CRM unknown'!$Q$2:$Q$1227,"valid")+COUNTIFS('Relevant - Not CRM not valid'!$T$2:$T$416,$A164,'Relevant - Not CRM not valid'!$G$2:$G$416,"UK",'Relevant - Not CRM not valid'!$Q$2:$Q$416,"valid")+COUNTIFS('Relevant - In CRM not valid'!$T$2:$T$46,$A164,'Relevant - In CRM not valid'!$G$2:$G$46,"UK",'Relevant - In CRM not valid'!$Q$2:$Q$46,"valid")</f>
        <v>5</v>
      </c>
      <c r="O164" s="2" t="str">
        <f t="shared" si="5"/>
        <v/>
      </c>
    </row>
    <row r="165" spans="1:15" ht="15" customHeight="1">
      <c r="A165" s="2" t="s">
        <v>434</v>
      </c>
      <c r="B165" s="2" t="s">
        <v>435</v>
      </c>
      <c r="C165" s="2" t="s">
        <v>161</v>
      </c>
      <c r="D165" s="2" t="str">
        <f>IFERROR(INDEX('UK Target Institutions'!$D$2:$D$727,MATCH($A165,'UK Target Institutions'!$A$2:$A$727,0)),"")</f>
        <v>Yes</v>
      </c>
      <c r="E165" s="2">
        <f>COUNTIFS('Relevant - In CRM valid'!$T$2:$T$4699,$A165,'Relevant - In CRM valid'!$G$2:$G$4699,"UK")+COUNTIFS('Relevant - In CRM unknown'!$T$2:$T$253,$A165,'Relevant - In CRM unknown'!$G$2:$G$253,"UK")+COUNTIFS('Relevant - IN NOW CRM valid'!$T$2:$T$2328,$A165,'Relevant - IN NOW CRM valid'!$G$2:$G$2328,"UK")+COUNTIFS('Relevant - IN NOW CRM unknown'!$T$2:$T$1227,$A165,'Relevant - IN NOW CRM unknown'!$G$2:$G$1227,"UK")+COUNTIFS('Relevant - Not CRM not valid'!$T$2:$T$416,$A165,'Relevant - Not CRM not valid'!$G$2:$G$416,"UK")+COUNTIFS('Relevant - In CRM not valid'!$T$2:$T$46,$A165,'Relevant - In CRM not valid'!$G$2:$G$46,"UK")</f>
        <v>6</v>
      </c>
      <c r="F165" s="2">
        <f>COUNTIFS('Relevant - In CRM valid'!$T$2:$T$4699,$A165,'Relevant - In CRM valid'!$G$2:$G$4699,"UK",'Relevant - In CRM valid'!$M$2:$M$4699,"Research")+COUNTIFS('Relevant - In CRM unknown'!$T$2:$T$253,$A165,'Relevant - In CRM unknown'!$G$2:$G$253,"UK",'Relevant - In CRM unknown'!$M$2:$M$253,"Research")+COUNTIFS('Relevant - IN NOW CRM valid'!$T$2:$T$2328,$A165,'Relevant - IN NOW CRM valid'!$G$2:$G$2328,"UK",'Relevant - IN NOW CRM valid'!$M$2:$M$2328,"Research")+COUNTIFS('Relevant - IN NOW CRM unknown'!$T$2:$T$1227,$A165,'Relevant - IN NOW CRM unknown'!$G$2:$G$1227,"UK",'Relevant - IN NOW CRM unknown'!$M$2:$M$1227,"Research")+COUNTIFS('Relevant - Not CRM not valid'!$T$2:$T$416,$A165,'Relevant - Not CRM not valid'!$G$2:$G$416,"UK",'Relevant - Not CRM not valid'!$M$2:$M$416,"Research")+COUNTIFS('Relevant - In CRM not valid'!$T$2:$T$46,$A165,'Relevant - In CRM not valid'!$G$2:$G$46,"UK",'Relevant - In CRM not valid'!$M$2:$M$46,"Research")</f>
        <v>3</v>
      </c>
      <c r="G165" s="2">
        <f>COUNTIFS('Relevant - In CRM valid'!$T$2:$T$4699,$A165,'Relevant - In CRM valid'!$G$2:$G$4699,"UK",'Relevant - In CRM valid'!$M$2:$M$4699,"Research",'Relevant - In CRM valid'!$R$2:$R$4699,"Senior")+COUNTIFS('Relevant - In CRM unknown'!$T$2:$T$253,$A165,'Relevant - In CRM unknown'!$G$2:$G$253,"UK",'Relevant - In CRM unknown'!$M$2:$M$253,"Research",'Relevant - In CRM unknown'!$R$2:$R$253,"Senior")+COUNTIFS('Relevant - IN NOW CRM valid'!$T$2:$T$2328,$A165,'Relevant - IN NOW CRM valid'!$G$2:$G$2328,"UK",'Relevant - IN NOW CRM valid'!$M$2:$M$2328,"Research",'Relevant - IN NOW CRM valid'!$R$2:$R$2328,"Senior")+COUNTIFS('Relevant - IN NOW CRM unknown'!$T$2:$T$1227,$A165,'Relevant - IN NOW CRM unknown'!$G$2:$G$1227,"UK",'Relevant - IN NOW CRM unknown'!$M$2:$M$1227,"Research",'Relevant - IN NOW CRM unknown'!$R$2:$R$1227,"Senior")+COUNTIFS('Relevant - Not CRM not valid'!$T$2:$T$416,$A165,'Relevant - Not CRM not valid'!$G$2:$G$416,"UK",'Relevant - Not CRM not valid'!$M$2:$M$416,"Research",'Relevant - Not CRM not valid'!$R$2:$R$416,"Senior")+COUNTIFS('Relevant - In CRM not valid'!$T$2:$T$46,$A165,'Relevant - In CRM not valid'!$G$2:$G$46,"UK",'Relevant - In CRM not valid'!$M$2:$M$46,"Research",'Relevant - In CRM not valid'!$R$2:$R$46,"Senior")</f>
        <v>1</v>
      </c>
      <c r="H165" s="2">
        <f>COUNTIFS('Relevant - In CRM valid'!$T$2:$T$4699,$A165,'Relevant - In CRM valid'!$G$2:$G$4699,"UK",'Relevant - In CRM valid'!$M$2:$M$4699,"Research",'Relevant - In CRM valid'!$R$2:$R$4699,"Operational")+COUNTIFS('Relevant - In CRM unknown'!$T$2:$T$253,$A165,'Relevant - In CRM unknown'!$G$2:$G$253,"UK",'Relevant - In CRM unknown'!$M$2:$M$253,"Research",'Relevant - In CRM unknown'!$R$2:$R$253,"Operational")+COUNTIFS('Relevant - IN NOW CRM valid'!$T$2:$T$2328,$A165,'Relevant - IN NOW CRM valid'!$G$2:$G$2328,"UK",'Relevant - IN NOW CRM valid'!$M$2:$M$2328,"Research",'Relevant - IN NOW CRM valid'!$R$2:$R$2328,"Operational")+COUNTIFS('Relevant - IN NOW CRM unknown'!$T$2:$T$1227,$A165,'Relevant - IN NOW CRM unknown'!$G$2:$G$1227,"UK",'Relevant - IN NOW CRM unknown'!$M$2:$M$1227,"Research",'Relevant - IN NOW CRM unknown'!$R$2:$R$1227,"Operational")+COUNTIFS('Relevant - Not CRM not valid'!$T$2:$T$416,$A165,'Relevant - Not CRM not valid'!$G$2:$G$416,"UK",'Relevant - Not CRM not valid'!$M$2:$M$416,"Research",'Relevant - Not CRM not valid'!$R$2:$R$416,"Operational")+COUNTIFS('Relevant - In CRM not valid'!$T$2:$T$46,$A165,'Relevant - In CRM not valid'!$G$2:$G$46,"UK",'Relevant - In CRM not valid'!$M$2:$M$46,"Research",'Relevant - In CRM not valid'!$R$2:$R$46,"Operational")</f>
        <v>2</v>
      </c>
      <c r="I165" s="2">
        <f>COUNTIFS('Relevant - In CRM valid'!$T$2:$T$4699,$A165,'Relevant - In CRM valid'!$G$2:$G$4699,"UK",'Relevant - In CRM valid'!$M$2:$M$4699,"Research",'Relevant - In CRM valid'!$R$2:$R$4699,"Academic")+COUNTIFS('Relevant - In CRM unknown'!$T$2:$T$253,$A165,'Relevant - In CRM unknown'!$G$2:$G$253,"UK",'Relevant - In CRM unknown'!$M$2:$M$253,"Research",'Relevant - In CRM unknown'!$R$2:$R$253,"Academic")+COUNTIFS('Relevant - IN NOW CRM valid'!$T$2:$T$2328,$A165,'Relevant - IN NOW CRM valid'!$G$2:$G$2328,"UK",'Relevant - IN NOW CRM valid'!$M$2:$M$2328,"Research",'Relevant - IN NOW CRM valid'!$R$2:$R$2328,"Academic")+COUNTIFS('Relevant - IN NOW CRM unknown'!$T$2:$T$1227,$A165,'Relevant - IN NOW CRM unknown'!$G$2:$G$1227,"UK",'Relevant - IN NOW CRM unknown'!$M$2:$M$1227,"Research",'Relevant - IN NOW CRM unknown'!$R$2:$R$1227,"Academic")+COUNTIFS('Relevant - Not CRM not valid'!$T$2:$T$416,$A165,'Relevant - Not CRM not valid'!$G$2:$G$416,"UK",'Relevant - Not CRM not valid'!$M$2:$M$416,"Research",'Relevant - Not CRM not valid'!$R$2:$R$416,"Academic")+COUNTIFS('Relevant - In CRM not valid'!$T$2:$T$46,$A165,'Relevant - In CRM not valid'!$G$2:$G$46,"UK",'Relevant - In CRM not valid'!$M$2:$M$46,"Research",'Relevant - In CRM not valid'!$R$2:$R$46,"Academic")</f>
        <v>0</v>
      </c>
      <c r="J165" s="2">
        <f>COUNTIFS('Relevant - In CRM valid'!$T$2:$T$4699,$A165,'Relevant - In CRM valid'!$G$2:$G$4699,"UK",'Relevant - In CRM valid'!$M$2:$M$4699,"Finance")+COUNTIFS('Relevant - In CRM unknown'!$T$2:$T$253,$A165,'Relevant - In CRM unknown'!$G$2:$G$253,"UK",'Relevant - In CRM unknown'!$M$2:$M$253,"Finance")+COUNTIFS('Relevant - IN NOW CRM valid'!$T$2:$T$2328,$A165,'Relevant - IN NOW CRM valid'!$G$2:$G$2328,"UK",'Relevant - IN NOW CRM valid'!$M$2:$M$2328,"Finance")+COUNTIFS('Relevant - IN NOW CRM unknown'!$T$2:$T$1227,$A165,'Relevant - IN NOW CRM unknown'!$G$2:$G$1227,"UK",'Relevant - IN NOW CRM unknown'!$M$2:$M$1227,"Finance")+COUNTIFS('Relevant - Not CRM not valid'!$T$2:$T$416,$A165,'Relevant - Not CRM not valid'!$G$2:$G$416,"UK",'Relevant - Not CRM not valid'!$M$2:$M$416,"Finance")+COUNTIFS('Relevant - In CRM not valid'!$T$2:$T$46,$A165,'Relevant - In CRM not valid'!$G$2:$G$46,"UK",'Relevant - In CRM not valid'!$M$2:$M$46,"Finance")</f>
        <v>2</v>
      </c>
      <c r="K165" s="2">
        <f>COUNTIFS('Relevant - In CRM valid'!$T$2:$T$4699,$A165,'Relevant - In CRM valid'!$G$2:$G$4699,"UK",'Relevant - In CRM valid'!$M$2:$M$4699,"IT/Systems")+COUNTIFS('Relevant - In CRM unknown'!$T$2:$T$253,$A165,'Relevant - In CRM unknown'!$G$2:$G$253,"UK",'Relevant - In CRM unknown'!$M$2:$M$253,"IT/Systems")+COUNTIFS('Relevant - IN NOW CRM valid'!$T$2:$T$2328,$A165,'Relevant - IN NOW CRM valid'!$G$2:$G$2328,"UK",'Relevant - IN NOW CRM valid'!$M$2:$M$2328,"IT/Systems")+COUNTIFS('Relevant - IN NOW CRM unknown'!$T$2:$T$1227,$A165,'Relevant - IN NOW CRM unknown'!$G$2:$G$1227,"UK",'Relevant - IN NOW CRM unknown'!$M$2:$M$1227,"IT/Systems")+COUNTIFS('Relevant - Not CRM not valid'!$T$2:$T$416,$A165,'Relevant - Not CRM not valid'!$G$2:$G$416,"UK",'Relevant - Not CRM not valid'!$M$2:$M$416,"IT/Systems")+COUNTIFS('Relevant - In CRM not valid'!$T$2:$T$46,$A165,'Relevant - In CRM not valid'!$G$2:$G$46,"UK",'Relevant - In CRM not valid'!$M$2:$M$46,"IT/Systems")</f>
        <v>1</v>
      </c>
      <c r="L165" s="2">
        <f>COUNTIFS('Relevant - In CRM valid'!$T$2:$T$4699,$A165,'Relevant - In CRM valid'!$G$2:$G$4699,"UK",'Relevant - In CRM valid'!$M$2:$M$4699,"")+COUNTIFS('Relevant - In CRM unknown'!$T$2:$T$253,$A165,'Relevant - In CRM unknown'!$G$2:$G$253,"UK",'Relevant - In CRM unknown'!$M$2:$M$253,"")+COUNTIFS('Relevant - IN NOW CRM valid'!$T$2:$T$2328,$A165,'Relevant - IN NOW CRM valid'!$G$2:$G$2328,"UK",'Relevant - IN NOW CRM valid'!$M$2:$M$2328,"")+COUNTIFS('Relevant - IN NOW CRM unknown'!$T$2:$T$1227,$A165,'Relevant - IN NOW CRM unknown'!$G$2:$G$1227,"UK",'Relevant - IN NOW CRM unknown'!$M$2:$M$1227,"")+COUNTIFS('Relevant - Not CRM not valid'!$T$2:$T$416,$A165,'Relevant - Not CRM not valid'!$G$2:$G$416,"UK",'Relevant - Not CRM not valid'!$M$2:$M$416,"")+COUNTIFS('Relevant - In CRM not valid'!$T$2:$T$46,$A165,'Relevant - In CRM not valid'!$G$2:$G$46,"UK",'Relevant - In CRM not valid'!$M$2:$M$46,"")</f>
        <v>0</v>
      </c>
      <c r="M165" s="2">
        <f t="shared" si="4"/>
        <v>3</v>
      </c>
      <c r="N165" s="2">
        <f>COUNTIFS('Relevant - In CRM valid'!$T$2:$T$4699,$A165,'Relevant - In CRM valid'!$G$2:$G$4699,"UK",'Relevant - In CRM valid'!$Q$2:$Q$4699,"valid")+COUNTIFS('Relevant - In CRM unknown'!$T$2:$T$253,$A165,'Relevant - In CRM unknown'!$G$2:$G$253,"UK",'Relevant - In CRM unknown'!$Q$2:$Q$253,"valid")+COUNTIFS('Relevant - IN NOW CRM valid'!$T$2:$T$2328,$A165,'Relevant - IN NOW CRM valid'!$G$2:$G$2328,"UK",'Relevant - IN NOW CRM valid'!$Q$2:$Q$2328,"valid")+COUNTIFS('Relevant - IN NOW CRM unknown'!$T$2:$T$1227,$A165,'Relevant - IN NOW CRM unknown'!$G$2:$G$1227,"UK",'Relevant - IN NOW CRM unknown'!$Q$2:$Q$1227,"valid")+COUNTIFS('Relevant - Not CRM not valid'!$T$2:$T$416,$A165,'Relevant - Not CRM not valid'!$G$2:$G$416,"UK",'Relevant - Not CRM not valid'!$Q$2:$Q$416,"valid")+COUNTIFS('Relevant - In CRM not valid'!$T$2:$T$46,$A165,'Relevant - In CRM not valid'!$G$2:$G$46,"UK",'Relevant - In CRM not valid'!$Q$2:$Q$46,"valid")</f>
        <v>4</v>
      </c>
      <c r="O165" s="2" t="str">
        <f t="shared" si="5"/>
        <v/>
      </c>
    </row>
    <row r="166" spans="1:15" ht="15" customHeight="1">
      <c r="A166" s="2" t="s">
        <v>436</v>
      </c>
      <c r="B166" s="2" t="s">
        <v>437</v>
      </c>
      <c r="C166" s="2" t="s">
        <v>95</v>
      </c>
      <c r="D166" s="2" t="str">
        <f>IFERROR(INDEX('UK Target Institutions'!$D$2:$D$727,MATCH($A166,'UK Target Institutions'!$A$2:$A$727,0)),"")</f>
        <v>Yes</v>
      </c>
      <c r="E166" s="2">
        <f>COUNTIFS('Relevant - In CRM valid'!$T$2:$T$4699,$A166,'Relevant - In CRM valid'!$G$2:$G$4699,"UK")+COUNTIFS('Relevant - In CRM unknown'!$T$2:$T$253,$A166,'Relevant - In CRM unknown'!$G$2:$G$253,"UK")+COUNTIFS('Relevant - IN NOW CRM valid'!$T$2:$T$2328,$A166,'Relevant - IN NOW CRM valid'!$G$2:$G$2328,"UK")+COUNTIFS('Relevant - IN NOW CRM unknown'!$T$2:$T$1227,$A166,'Relevant - IN NOW CRM unknown'!$G$2:$G$1227,"UK")+COUNTIFS('Relevant - Not CRM not valid'!$T$2:$T$416,$A166,'Relevant - Not CRM not valid'!$G$2:$G$416,"UK")+COUNTIFS('Relevant - In CRM not valid'!$T$2:$T$46,$A166,'Relevant - In CRM not valid'!$G$2:$G$46,"UK")</f>
        <v>6</v>
      </c>
      <c r="F166" s="2">
        <f>COUNTIFS('Relevant - In CRM valid'!$T$2:$T$4699,$A166,'Relevant - In CRM valid'!$G$2:$G$4699,"UK",'Relevant - In CRM valid'!$M$2:$M$4699,"Research")+COUNTIFS('Relevant - In CRM unknown'!$T$2:$T$253,$A166,'Relevant - In CRM unknown'!$G$2:$G$253,"UK",'Relevant - In CRM unknown'!$M$2:$M$253,"Research")+COUNTIFS('Relevant - IN NOW CRM valid'!$T$2:$T$2328,$A166,'Relevant - IN NOW CRM valid'!$G$2:$G$2328,"UK",'Relevant - IN NOW CRM valid'!$M$2:$M$2328,"Research")+COUNTIFS('Relevant - IN NOW CRM unknown'!$T$2:$T$1227,$A166,'Relevant - IN NOW CRM unknown'!$G$2:$G$1227,"UK",'Relevant - IN NOW CRM unknown'!$M$2:$M$1227,"Research")+COUNTIFS('Relevant - Not CRM not valid'!$T$2:$T$416,$A166,'Relevant - Not CRM not valid'!$G$2:$G$416,"UK",'Relevant - Not CRM not valid'!$M$2:$M$416,"Research")+COUNTIFS('Relevant - In CRM not valid'!$T$2:$T$46,$A166,'Relevant - In CRM not valid'!$G$2:$G$46,"UK",'Relevant - In CRM not valid'!$M$2:$M$46,"Research")</f>
        <v>5</v>
      </c>
      <c r="G166" s="2">
        <f>COUNTIFS('Relevant - In CRM valid'!$T$2:$T$4699,$A166,'Relevant - In CRM valid'!$G$2:$G$4699,"UK",'Relevant - In CRM valid'!$M$2:$M$4699,"Research",'Relevant - In CRM valid'!$R$2:$R$4699,"Senior")+COUNTIFS('Relevant - In CRM unknown'!$T$2:$T$253,$A166,'Relevant - In CRM unknown'!$G$2:$G$253,"UK",'Relevant - In CRM unknown'!$M$2:$M$253,"Research",'Relevant - In CRM unknown'!$R$2:$R$253,"Senior")+COUNTIFS('Relevant - IN NOW CRM valid'!$T$2:$T$2328,$A166,'Relevant - IN NOW CRM valid'!$G$2:$G$2328,"UK",'Relevant - IN NOW CRM valid'!$M$2:$M$2328,"Research",'Relevant - IN NOW CRM valid'!$R$2:$R$2328,"Senior")+COUNTIFS('Relevant - IN NOW CRM unknown'!$T$2:$T$1227,$A166,'Relevant - IN NOW CRM unknown'!$G$2:$G$1227,"UK",'Relevant - IN NOW CRM unknown'!$M$2:$M$1227,"Research",'Relevant - IN NOW CRM unknown'!$R$2:$R$1227,"Senior")+COUNTIFS('Relevant - Not CRM not valid'!$T$2:$T$416,$A166,'Relevant - Not CRM not valid'!$G$2:$G$416,"UK",'Relevant - Not CRM not valid'!$M$2:$M$416,"Research",'Relevant - Not CRM not valid'!$R$2:$R$416,"Senior")+COUNTIFS('Relevant - In CRM not valid'!$T$2:$T$46,$A166,'Relevant - In CRM not valid'!$G$2:$G$46,"UK",'Relevant - In CRM not valid'!$M$2:$M$46,"Research",'Relevant - In CRM not valid'!$R$2:$R$46,"Senior")</f>
        <v>3</v>
      </c>
      <c r="H166" s="2">
        <f>COUNTIFS('Relevant - In CRM valid'!$T$2:$T$4699,$A166,'Relevant - In CRM valid'!$G$2:$G$4699,"UK",'Relevant - In CRM valid'!$M$2:$M$4699,"Research",'Relevant - In CRM valid'!$R$2:$R$4699,"Operational")+COUNTIFS('Relevant - In CRM unknown'!$T$2:$T$253,$A166,'Relevant - In CRM unknown'!$G$2:$G$253,"UK",'Relevant - In CRM unknown'!$M$2:$M$253,"Research",'Relevant - In CRM unknown'!$R$2:$R$253,"Operational")+COUNTIFS('Relevant - IN NOW CRM valid'!$T$2:$T$2328,$A166,'Relevant - IN NOW CRM valid'!$G$2:$G$2328,"UK",'Relevant - IN NOW CRM valid'!$M$2:$M$2328,"Research",'Relevant - IN NOW CRM valid'!$R$2:$R$2328,"Operational")+COUNTIFS('Relevant - IN NOW CRM unknown'!$T$2:$T$1227,$A166,'Relevant - IN NOW CRM unknown'!$G$2:$G$1227,"UK",'Relevant - IN NOW CRM unknown'!$M$2:$M$1227,"Research",'Relevant - IN NOW CRM unknown'!$R$2:$R$1227,"Operational")+COUNTIFS('Relevant - Not CRM not valid'!$T$2:$T$416,$A166,'Relevant - Not CRM not valid'!$G$2:$G$416,"UK",'Relevant - Not CRM not valid'!$M$2:$M$416,"Research",'Relevant - Not CRM not valid'!$R$2:$R$416,"Operational")+COUNTIFS('Relevant - In CRM not valid'!$T$2:$T$46,$A166,'Relevant - In CRM not valid'!$G$2:$G$46,"UK",'Relevant - In CRM not valid'!$M$2:$M$46,"Research",'Relevant - In CRM not valid'!$R$2:$R$46,"Operational")</f>
        <v>2</v>
      </c>
      <c r="I166" s="2">
        <f>COUNTIFS('Relevant - In CRM valid'!$T$2:$T$4699,$A166,'Relevant - In CRM valid'!$G$2:$G$4699,"UK",'Relevant - In CRM valid'!$M$2:$M$4699,"Research",'Relevant - In CRM valid'!$R$2:$R$4699,"Academic")+COUNTIFS('Relevant - In CRM unknown'!$T$2:$T$253,$A166,'Relevant - In CRM unknown'!$G$2:$G$253,"UK",'Relevant - In CRM unknown'!$M$2:$M$253,"Research",'Relevant - In CRM unknown'!$R$2:$R$253,"Academic")+COUNTIFS('Relevant - IN NOW CRM valid'!$T$2:$T$2328,$A166,'Relevant - IN NOW CRM valid'!$G$2:$G$2328,"UK",'Relevant - IN NOW CRM valid'!$M$2:$M$2328,"Research",'Relevant - IN NOW CRM valid'!$R$2:$R$2328,"Academic")+COUNTIFS('Relevant - IN NOW CRM unknown'!$T$2:$T$1227,$A166,'Relevant - IN NOW CRM unknown'!$G$2:$G$1227,"UK",'Relevant - IN NOW CRM unknown'!$M$2:$M$1227,"Research",'Relevant - IN NOW CRM unknown'!$R$2:$R$1227,"Academic")+COUNTIFS('Relevant - Not CRM not valid'!$T$2:$T$416,$A166,'Relevant - Not CRM not valid'!$G$2:$G$416,"UK",'Relevant - Not CRM not valid'!$M$2:$M$416,"Research",'Relevant - Not CRM not valid'!$R$2:$R$416,"Academic")+COUNTIFS('Relevant - In CRM not valid'!$T$2:$T$46,$A166,'Relevant - In CRM not valid'!$G$2:$G$46,"UK",'Relevant - In CRM not valid'!$M$2:$M$46,"Research",'Relevant - In CRM not valid'!$R$2:$R$46,"Academic")</f>
        <v>0</v>
      </c>
      <c r="J166" s="2">
        <f>COUNTIFS('Relevant - In CRM valid'!$T$2:$T$4699,$A166,'Relevant - In CRM valid'!$G$2:$G$4699,"UK",'Relevant - In CRM valid'!$M$2:$M$4699,"Finance")+COUNTIFS('Relevant - In CRM unknown'!$T$2:$T$253,$A166,'Relevant - In CRM unknown'!$G$2:$G$253,"UK",'Relevant - In CRM unknown'!$M$2:$M$253,"Finance")+COUNTIFS('Relevant - IN NOW CRM valid'!$T$2:$T$2328,$A166,'Relevant - IN NOW CRM valid'!$G$2:$G$2328,"UK",'Relevant - IN NOW CRM valid'!$M$2:$M$2328,"Finance")+COUNTIFS('Relevant - IN NOW CRM unknown'!$T$2:$T$1227,$A166,'Relevant - IN NOW CRM unknown'!$G$2:$G$1227,"UK",'Relevant - IN NOW CRM unknown'!$M$2:$M$1227,"Finance")+COUNTIFS('Relevant - Not CRM not valid'!$T$2:$T$416,$A166,'Relevant - Not CRM not valid'!$G$2:$G$416,"UK",'Relevant - Not CRM not valid'!$M$2:$M$416,"Finance")+COUNTIFS('Relevant - In CRM not valid'!$T$2:$T$46,$A166,'Relevant - In CRM not valid'!$G$2:$G$46,"UK",'Relevant - In CRM not valid'!$M$2:$M$46,"Finance")</f>
        <v>1</v>
      </c>
      <c r="K166" s="2">
        <f>COUNTIFS('Relevant - In CRM valid'!$T$2:$T$4699,$A166,'Relevant - In CRM valid'!$G$2:$G$4699,"UK",'Relevant - In CRM valid'!$M$2:$M$4699,"IT/Systems")+COUNTIFS('Relevant - In CRM unknown'!$T$2:$T$253,$A166,'Relevant - In CRM unknown'!$G$2:$G$253,"UK",'Relevant - In CRM unknown'!$M$2:$M$253,"IT/Systems")+COUNTIFS('Relevant - IN NOW CRM valid'!$T$2:$T$2328,$A166,'Relevant - IN NOW CRM valid'!$G$2:$G$2328,"UK",'Relevant - IN NOW CRM valid'!$M$2:$M$2328,"IT/Systems")+COUNTIFS('Relevant - IN NOW CRM unknown'!$T$2:$T$1227,$A166,'Relevant - IN NOW CRM unknown'!$G$2:$G$1227,"UK",'Relevant - IN NOW CRM unknown'!$M$2:$M$1227,"IT/Systems")+COUNTIFS('Relevant - Not CRM not valid'!$T$2:$T$416,$A166,'Relevant - Not CRM not valid'!$G$2:$G$416,"UK",'Relevant - Not CRM not valid'!$M$2:$M$416,"IT/Systems")+COUNTIFS('Relevant - In CRM not valid'!$T$2:$T$46,$A166,'Relevant - In CRM not valid'!$G$2:$G$46,"UK",'Relevant - In CRM not valid'!$M$2:$M$46,"IT/Systems")</f>
        <v>0</v>
      </c>
      <c r="L166" s="2">
        <f>COUNTIFS('Relevant - In CRM valid'!$T$2:$T$4699,$A166,'Relevant - In CRM valid'!$G$2:$G$4699,"UK",'Relevant - In CRM valid'!$M$2:$M$4699,"")+COUNTIFS('Relevant - In CRM unknown'!$T$2:$T$253,$A166,'Relevant - In CRM unknown'!$G$2:$G$253,"UK",'Relevant - In CRM unknown'!$M$2:$M$253,"")+COUNTIFS('Relevant - IN NOW CRM valid'!$T$2:$T$2328,$A166,'Relevant - IN NOW CRM valid'!$G$2:$G$2328,"UK",'Relevant - IN NOW CRM valid'!$M$2:$M$2328,"")+COUNTIFS('Relevant - IN NOW CRM unknown'!$T$2:$T$1227,$A166,'Relevant - IN NOW CRM unknown'!$G$2:$G$1227,"UK",'Relevant - IN NOW CRM unknown'!$M$2:$M$1227,"")+COUNTIFS('Relevant - Not CRM not valid'!$T$2:$T$416,$A166,'Relevant - Not CRM not valid'!$G$2:$G$416,"UK",'Relevant - Not CRM not valid'!$M$2:$M$416,"")+COUNTIFS('Relevant - In CRM not valid'!$T$2:$T$46,$A166,'Relevant - In CRM not valid'!$G$2:$G$46,"UK",'Relevant - In CRM not valid'!$M$2:$M$46,"")</f>
        <v>0</v>
      </c>
      <c r="M166" s="2">
        <f t="shared" si="4"/>
        <v>2</v>
      </c>
      <c r="N166" s="2">
        <f>COUNTIFS('Relevant - In CRM valid'!$T$2:$T$4699,$A166,'Relevant - In CRM valid'!$G$2:$G$4699,"UK",'Relevant - In CRM valid'!$Q$2:$Q$4699,"valid")+COUNTIFS('Relevant - In CRM unknown'!$T$2:$T$253,$A166,'Relevant - In CRM unknown'!$G$2:$G$253,"UK",'Relevant - In CRM unknown'!$Q$2:$Q$253,"valid")+COUNTIFS('Relevant - IN NOW CRM valid'!$T$2:$T$2328,$A166,'Relevant - IN NOW CRM valid'!$G$2:$G$2328,"UK",'Relevant - IN NOW CRM valid'!$Q$2:$Q$2328,"valid")+COUNTIFS('Relevant - IN NOW CRM unknown'!$T$2:$T$1227,$A166,'Relevant - IN NOW CRM unknown'!$G$2:$G$1227,"UK",'Relevant - IN NOW CRM unknown'!$Q$2:$Q$1227,"valid")+COUNTIFS('Relevant - Not CRM not valid'!$T$2:$T$416,$A166,'Relevant - Not CRM not valid'!$G$2:$G$416,"UK",'Relevant - Not CRM not valid'!$Q$2:$Q$416,"valid")+COUNTIFS('Relevant - In CRM not valid'!$T$2:$T$46,$A166,'Relevant - In CRM not valid'!$G$2:$G$46,"UK",'Relevant - In CRM not valid'!$Q$2:$Q$46,"valid")</f>
        <v>6</v>
      </c>
      <c r="O166" s="2" t="str">
        <f t="shared" si="5"/>
        <v>IT/Systems</v>
      </c>
    </row>
    <row r="167" spans="1:15" ht="15" customHeight="1">
      <c r="A167" s="2" t="s">
        <v>438</v>
      </c>
      <c r="B167" s="2" t="s">
        <v>439</v>
      </c>
      <c r="C167" s="2" t="s">
        <v>383</v>
      </c>
      <c r="D167" s="2" t="str">
        <f>IFERROR(INDEX('UK Target Institutions'!$D$2:$D$727,MATCH($A167,'UK Target Institutions'!$A$2:$A$727,0)),"")</f>
        <v>No</v>
      </c>
      <c r="E167" s="2">
        <f>COUNTIFS('Relevant - In CRM valid'!$T$2:$T$4699,$A167,'Relevant - In CRM valid'!$G$2:$G$4699,"UK")+COUNTIFS('Relevant - In CRM unknown'!$T$2:$T$253,$A167,'Relevant - In CRM unknown'!$G$2:$G$253,"UK")+COUNTIFS('Relevant - IN NOW CRM valid'!$T$2:$T$2328,$A167,'Relevant - IN NOW CRM valid'!$G$2:$G$2328,"UK")+COUNTIFS('Relevant - IN NOW CRM unknown'!$T$2:$T$1227,$A167,'Relevant - IN NOW CRM unknown'!$G$2:$G$1227,"UK")+COUNTIFS('Relevant - Not CRM not valid'!$T$2:$T$416,$A167,'Relevant - Not CRM not valid'!$G$2:$G$416,"UK")+COUNTIFS('Relevant - In CRM not valid'!$T$2:$T$46,$A167,'Relevant - In CRM not valid'!$G$2:$G$46,"UK")</f>
        <v>6</v>
      </c>
      <c r="F167" s="2">
        <f>COUNTIFS('Relevant - In CRM valid'!$T$2:$T$4699,$A167,'Relevant - In CRM valid'!$G$2:$G$4699,"UK",'Relevant - In CRM valid'!$M$2:$M$4699,"Research")+COUNTIFS('Relevant - In CRM unknown'!$T$2:$T$253,$A167,'Relevant - In CRM unknown'!$G$2:$G$253,"UK",'Relevant - In CRM unknown'!$M$2:$M$253,"Research")+COUNTIFS('Relevant - IN NOW CRM valid'!$T$2:$T$2328,$A167,'Relevant - IN NOW CRM valid'!$G$2:$G$2328,"UK",'Relevant - IN NOW CRM valid'!$M$2:$M$2328,"Research")+COUNTIFS('Relevant - IN NOW CRM unknown'!$T$2:$T$1227,$A167,'Relevant - IN NOW CRM unknown'!$G$2:$G$1227,"UK",'Relevant - IN NOW CRM unknown'!$M$2:$M$1227,"Research")+COUNTIFS('Relevant - Not CRM not valid'!$T$2:$T$416,$A167,'Relevant - Not CRM not valid'!$G$2:$G$416,"UK",'Relevant - Not CRM not valid'!$M$2:$M$416,"Research")+COUNTIFS('Relevant - In CRM not valid'!$T$2:$T$46,$A167,'Relevant - In CRM not valid'!$G$2:$G$46,"UK",'Relevant - In CRM not valid'!$M$2:$M$46,"Research")</f>
        <v>6</v>
      </c>
      <c r="G167" s="2">
        <f>COUNTIFS('Relevant - In CRM valid'!$T$2:$T$4699,$A167,'Relevant - In CRM valid'!$G$2:$G$4699,"UK",'Relevant - In CRM valid'!$M$2:$M$4699,"Research",'Relevant - In CRM valid'!$R$2:$R$4699,"Senior")+COUNTIFS('Relevant - In CRM unknown'!$T$2:$T$253,$A167,'Relevant - In CRM unknown'!$G$2:$G$253,"UK",'Relevant - In CRM unknown'!$M$2:$M$253,"Research",'Relevant - In CRM unknown'!$R$2:$R$253,"Senior")+COUNTIFS('Relevant - IN NOW CRM valid'!$T$2:$T$2328,$A167,'Relevant - IN NOW CRM valid'!$G$2:$G$2328,"UK",'Relevant - IN NOW CRM valid'!$M$2:$M$2328,"Research",'Relevant - IN NOW CRM valid'!$R$2:$R$2328,"Senior")+COUNTIFS('Relevant - IN NOW CRM unknown'!$T$2:$T$1227,$A167,'Relevant - IN NOW CRM unknown'!$G$2:$G$1227,"UK",'Relevant - IN NOW CRM unknown'!$M$2:$M$1227,"Research",'Relevant - IN NOW CRM unknown'!$R$2:$R$1227,"Senior")+COUNTIFS('Relevant - Not CRM not valid'!$T$2:$T$416,$A167,'Relevant - Not CRM not valid'!$G$2:$G$416,"UK",'Relevant - Not CRM not valid'!$M$2:$M$416,"Research",'Relevant - Not CRM not valid'!$R$2:$R$416,"Senior")+COUNTIFS('Relevant - In CRM not valid'!$T$2:$T$46,$A167,'Relevant - In CRM not valid'!$G$2:$G$46,"UK",'Relevant - In CRM not valid'!$M$2:$M$46,"Research",'Relevant - In CRM not valid'!$R$2:$R$46,"Senior")</f>
        <v>4</v>
      </c>
      <c r="H167" s="2">
        <f>COUNTIFS('Relevant - In CRM valid'!$T$2:$T$4699,$A167,'Relevant - In CRM valid'!$G$2:$G$4699,"UK",'Relevant - In CRM valid'!$M$2:$M$4699,"Research",'Relevant - In CRM valid'!$R$2:$R$4699,"Operational")+COUNTIFS('Relevant - In CRM unknown'!$T$2:$T$253,$A167,'Relevant - In CRM unknown'!$G$2:$G$253,"UK",'Relevant - In CRM unknown'!$M$2:$M$253,"Research",'Relevant - In CRM unknown'!$R$2:$R$253,"Operational")+COUNTIFS('Relevant - IN NOW CRM valid'!$T$2:$T$2328,$A167,'Relevant - IN NOW CRM valid'!$G$2:$G$2328,"UK",'Relevant - IN NOW CRM valid'!$M$2:$M$2328,"Research",'Relevant - IN NOW CRM valid'!$R$2:$R$2328,"Operational")+COUNTIFS('Relevant - IN NOW CRM unknown'!$T$2:$T$1227,$A167,'Relevant - IN NOW CRM unknown'!$G$2:$G$1227,"UK",'Relevant - IN NOW CRM unknown'!$M$2:$M$1227,"Research",'Relevant - IN NOW CRM unknown'!$R$2:$R$1227,"Operational")+COUNTIFS('Relevant - Not CRM not valid'!$T$2:$T$416,$A167,'Relevant - Not CRM not valid'!$G$2:$G$416,"UK",'Relevant - Not CRM not valid'!$M$2:$M$416,"Research",'Relevant - Not CRM not valid'!$R$2:$R$416,"Operational")+COUNTIFS('Relevant - In CRM not valid'!$T$2:$T$46,$A167,'Relevant - In CRM not valid'!$G$2:$G$46,"UK",'Relevant - In CRM not valid'!$M$2:$M$46,"Research",'Relevant - In CRM not valid'!$R$2:$R$46,"Operational")</f>
        <v>0</v>
      </c>
      <c r="I167" s="2">
        <f>COUNTIFS('Relevant - In CRM valid'!$T$2:$T$4699,$A167,'Relevant - In CRM valid'!$G$2:$G$4699,"UK",'Relevant - In CRM valid'!$M$2:$M$4699,"Research",'Relevant - In CRM valid'!$R$2:$R$4699,"Academic")+COUNTIFS('Relevant - In CRM unknown'!$T$2:$T$253,$A167,'Relevant - In CRM unknown'!$G$2:$G$253,"UK",'Relevant - In CRM unknown'!$M$2:$M$253,"Research",'Relevant - In CRM unknown'!$R$2:$R$253,"Academic")+COUNTIFS('Relevant - IN NOW CRM valid'!$T$2:$T$2328,$A167,'Relevant - IN NOW CRM valid'!$G$2:$G$2328,"UK",'Relevant - IN NOW CRM valid'!$M$2:$M$2328,"Research",'Relevant - IN NOW CRM valid'!$R$2:$R$2328,"Academic")+COUNTIFS('Relevant - IN NOW CRM unknown'!$T$2:$T$1227,$A167,'Relevant - IN NOW CRM unknown'!$G$2:$G$1227,"UK",'Relevant - IN NOW CRM unknown'!$M$2:$M$1227,"Research",'Relevant - IN NOW CRM unknown'!$R$2:$R$1227,"Academic")+COUNTIFS('Relevant - Not CRM not valid'!$T$2:$T$416,$A167,'Relevant - Not CRM not valid'!$G$2:$G$416,"UK",'Relevant - Not CRM not valid'!$M$2:$M$416,"Research",'Relevant - Not CRM not valid'!$R$2:$R$416,"Academic")+COUNTIFS('Relevant - In CRM not valid'!$T$2:$T$46,$A167,'Relevant - In CRM not valid'!$G$2:$G$46,"UK",'Relevant - In CRM not valid'!$M$2:$M$46,"Research",'Relevant - In CRM not valid'!$R$2:$R$46,"Academic")</f>
        <v>1</v>
      </c>
      <c r="J167" s="2">
        <f>COUNTIFS('Relevant - In CRM valid'!$T$2:$T$4699,$A167,'Relevant - In CRM valid'!$G$2:$G$4699,"UK",'Relevant - In CRM valid'!$M$2:$M$4699,"Finance")+COUNTIFS('Relevant - In CRM unknown'!$T$2:$T$253,$A167,'Relevant - In CRM unknown'!$G$2:$G$253,"UK",'Relevant - In CRM unknown'!$M$2:$M$253,"Finance")+COUNTIFS('Relevant - IN NOW CRM valid'!$T$2:$T$2328,$A167,'Relevant - IN NOW CRM valid'!$G$2:$G$2328,"UK",'Relevant - IN NOW CRM valid'!$M$2:$M$2328,"Finance")+COUNTIFS('Relevant - IN NOW CRM unknown'!$T$2:$T$1227,$A167,'Relevant - IN NOW CRM unknown'!$G$2:$G$1227,"UK",'Relevant - IN NOW CRM unknown'!$M$2:$M$1227,"Finance")+COUNTIFS('Relevant - Not CRM not valid'!$T$2:$T$416,$A167,'Relevant - Not CRM not valid'!$G$2:$G$416,"UK",'Relevant - Not CRM not valid'!$M$2:$M$416,"Finance")+COUNTIFS('Relevant - In CRM not valid'!$T$2:$T$46,$A167,'Relevant - In CRM not valid'!$G$2:$G$46,"UK",'Relevant - In CRM not valid'!$M$2:$M$46,"Finance")</f>
        <v>0</v>
      </c>
      <c r="K167" s="2">
        <f>COUNTIFS('Relevant - In CRM valid'!$T$2:$T$4699,$A167,'Relevant - In CRM valid'!$G$2:$G$4699,"UK",'Relevant - In CRM valid'!$M$2:$M$4699,"IT/Systems")+COUNTIFS('Relevant - In CRM unknown'!$T$2:$T$253,$A167,'Relevant - In CRM unknown'!$G$2:$G$253,"UK",'Relevant - In CRM unknown'!$M$2:$M$253,"IT/Systems")+COUNTIFS('Relevant - IN NOW CRM valid'!$T$2:$T$2328,$A167,'Relevant - IN NOW CRM valid'!$G$2:$G$2328,"UK",'Relevant - IN NOW CRM valid'!$M$2:$M$2328,"IT/Systems")+COUNTIFS('Relevant - IN NOW CRM unknown'!$T$2:$T$1227,$A167,'Relevant - IN NOW CRM unknown'!$G$2:$G$1227,"UK",'Relevant - IN NOW CRM unknown'!$M$2:$M$1227,"IT/Systems")+COUNTIFS('Relevant - Not CRM not valid'!$T$2:$T$416,$A167,'Relevant - Not CRM not valid'!$G$2:$G$416,"UK",'Relevant - Not CRM not valid'!$M$2:$M$416,"IT/Systems")+COUNTIFS('Relevant - In CRM not valid'!$T$2:$T$46,$A167,'Relevant - In CRM not valid'!$G$2:$G$46,"UK",'Relevant - In CRM not valid'!$M$2:$M$46,"IT/Systems")</f>
        <v>0</v>
      </c>
      <c r="L167" s="2">
        <f>COUNTIFS('Relevant - In CRM valid'!$T$2:$T$4699,$A167,'Relevant - In CRM valid'!$G$2:$G$4699,"UK",'Relevant - In CRM valid'!$M$2:$M$4699,"")+COUNTIFS('Relevant - In CRM unknown'!$T$2:$T$253,$A167,'Relevant - In CRM unknown'!$G$2:$G$253,"UK",'Relevant - In CRM unknown'!$M$2:$M$253,"")+COUNTIFS('Relevant - IN NOW CRM valid'!$T$2:$T$2328,$A167,'Relevant - IN NOW CRM valid'!$G$2:$G$2328,"UK",'Relevant - IN NOW CRM valid'!$M$2:$M$2328,"")+COUNTIFS('Relevant - IN NOW CRM unknown'!$T$2:$T$1227,$A167,'Relevant - IN NOW CRM unknown'!$G$2:$G$1227,"UK",'Relevant - IN NOW CRM unknown'!$M$2:$M$1227,"")+COUNTIFS('Relevant - Not CRM not valid'!$T$2:$T$416,$A167,'Relevant - Not CRM not valid'!$G$2:$G$416,"UK",'Relevant - Not CRM not valid'!$M$2:$M$416,"")+COUNTIFS('Relevant - In CRM not valid'!$T$2:$T$46,$A167,'Relevant - In CRM not valid'!$G$2:$G$46,"UK",'Relevant - In CRM not valid'!$M$2:$M$46,"")</f>
        <v>0</v>
      </c>
      <c r="M167" s="2">
        <f t="shared" si="4"/>
        <v>1</v>
      </c>
      <c r="N167" s="2">
        <f>COUNTIFS('Relevant - In CRM valid'!$T$2:$T$4699,$A167,'Relevant - In CRM valid'!$G$2:$G$4699,"UK",'Relevant - In CRM valid'!$Q$2:$Q$4699,"valid")+COUNTIFS('Relevant - In CRM unknown'!$T$2:$T$253,$A167,'Relevant - In CRM unknown'!$G$2:$G$253,"UK",'Relevant - In CRM unknown'!$Q$2:$Q$253,"valid")+COUNTIFS('Relevant - IN NOW CRM valid'!$T$2:$T$2328,$A167,'Relevant - IN NOW CRM valid'!$G$2:$G$2328,"UK",'Relevant - IN NOW CRM valid'!$Q$2:$Q$2328,"valid")+COUNTIFS('Relevant - IN NOW CRM unknown'!$T$2:$T$1227,$A167,'Relevant - IN NOW CRM unknown'!$G$2:$G$1227,"UK",'Relevant - IN NOW CRM unknown'!$Q$2:$Q$1227,"valid")+COUNTIFS('Relevant - Not CRM not valid'!$T$2:$T$416,$A167,'Relevant - Not CRM not valid'!$G$2:$G$416,"UK",'Relevant - Not CRM not valid'!$Q$2:$Q$416,"valid")+COUNTIFS('Relevant - In CRM not valid'!$T$2:$T$46,$A167,'Relevant - In CRM not valid'!$G$2:$G$46,"UK",'Relevant - In CRM not valid'!$Q$2:$Q$46,"valid")</f>
        <v>6</v>
      </c>
      <c r="O167" s="2" t="str">
        <f t="shared" si="5"/>
        <v>Finance  IT/Systems</v>
      </c>
    </row>
    <row r="168" spans="1:15" ht="15" customHeight="1">
      <c r="A168" s="2" t="s">
        <v>440</v>
      </c>
      <c r="B168" s="2" t="s">
        <v>441</v>
      </c>
      <c r="C168" s="2" t="s">
        <v>95</v>
      </c>
      <c r="D168" s="2" t="str">
        <f>IFERROR(INDEX('UK Target Institutions'!$D$2:$D$727,MATCH($A168,'UK Target Institutions'!$A$2:$A$727,0)),"")</f>
        <v>Yes</v>
      </c>
      <c r="E168" s="2">
        <f>COUNTIFS('Relevant - In CRM valid'!$T$2:$T$4699,$A168,'Relevant - In CRM valid'!$G$2:$G$4699,"UK")+COUNTIFS('Relevant - In CRM unknown'!$T$2:$T$253,$A168,'Relevant - In CRM unknown'!$G$2:$G$253,"UK")+COUNTIFS('Relevant - IN NOW CRM valid'!$T$2:$T$2328,$A168,'Relevant - IN NOW CRM valid'!$G$2:$G$2328,"UK")+COUNTIFS('Relevant - IN NOW CRM unknown'!$T$2:$T$1227,$A168,'Relevant - IN NOW CRM unknown'!$G$2:$G$1227,"UK")+COUNTIFS('Relevant - Not CRM not valid'!$T$2:$T$416,$A168,'Relevant - Not CRM not valid'!$G$2:$G$416,"UK")+COUNTIFS('Relevant - In CRM not valid'!$T$2:$T$46,$A168,'Relevant - In CRM not valid'!$G$2:$G$46,"UK")</f>
        <v>6</v>
      </c>
      <c r="F168" s="2">
        <f>COUNTIFS('Relevant - In CRM valid'!$T$2:$T$4699,$A168,'Relevant - In CRM valid'!$G$2:$G$4699,"UK",'Relevant - In CRM valid'!$M$2:$M$4699,"Research")+COUNTIFS('Relevant - In CRM unknown'!$T$2:$T$253,$A168,'Relevant - In CRM unknown'!$G$2:$G$253,"UK",'Relevant - In CRM unknown'!$M$2:$M$253,"Research")+COUNTIFS('Relevant - IN NOW CRM valid'!$T$2:$T$2328,$A168,'Relevant - IN NOW CRM valid'!$G$2:$G$2328,"UK",'Relevant - IN NOW CRM valid'!$M$2:$M$2328,"Research")+COUNTIFS('Relevant - IN NOW CRM unknown'!$T$2:$T$1227,$A168,'Relevant - IN NOW CRM unknown'!$G$2:$G$1227,"UK",'Relevant - IN NOW CRM unknown'!$M$2:$M$1227,"Research")+COUNTIFS('Relevant - Not CRM not valid'!$T$2:$T$416,$A168,'Relevant - Not CRM not valid'!$G$2:$G$416,"UK",'Relevant - Not CRM not valid'!$M$2:$M$416,"Research")+COUNTIFS('Relevant - In CRM not valid'!$T$2:$T$46,$A168,'Relevant - In CRM not valid'!$G$2:$G$46,"UK",'Relevant - In CRM not valid'!$M$2:$M$46,"Research")</f>
        <v>2</v>
      </c>
      <c r="G168" s="2">
        <f>COUNTIFS('Relevant - In CRM valid'!$T$2:$T$4699,$A168,'Relevant - In CRM valid'!$G$2:$G$4699,"UK",'Relevant - In CRM valid'!$M$2:$M$4699,"Research",'Relevant - In CRM valid'!$R$2:$R$4699,"Senior")+COUNTIFS('Relevant - In CRM unknown'!$T$2:$T$253,$A168,'Relevant - In CRM unknown'!$G$2:$G$253,"UK",'Relevant - In CRM unknown'!$M$2:$M$253,"Research",'Relevant - In CRM unknown'!$R$2:$R$253,"Senior")+COUNTIFS('Relevant - IN NOW CRM valid'!$T$2:$T$2328,$A168,'Relevant - IN NOW CRM valid'!$G$2:$G$2328,"UK",'Relevant - IN NOW CRM valid'!$M$2:$M$2328,"Research",'Relevant - IN NOW CRM valid'!$R$2:$R$2328,"Senior")+COUNTIFS('Relevant - IN NOW CRM unknown'!$T$2:$T$1227,$A168,'Relevant - IN NOW CRM unknown'!$G$2:$G$1227,"UK",'Relevant - IN NOW CRM unknown'!$M$2:$M$1227,"Research",'Relevant - IN NOW CRM unknown'!$R$2:$R$1227,"Senior")+COUNTIFS('Relevant - Not CRM not valid'!$T$2:$T$416,$A168,'Relevant - Not CRM not valid'!$G$2:$G$416,"UK",'Relevant - Not CRM not valid'!$M$2:$M$416,"Research",'Relevant - Not CRM not valid'!$R$2:$R$416,"Senior")+COUNTIFS('Relevant - In CRM not valid'!$T$2:$T$46,$A168,'Relevant - In CRM not valid'!$G$2:$G$46,"UK",'Relevant - In CRM not valid'!$M$2:$M$46,"Research",'Relevant - In CRM not valid'!$R$2:$R$46,"Senior")</f>
        <v>2</v>
      </c>
      <c r="H168" s="2">
        <f>COUNTIFS('Relevant - In CRM valid'!$T$2:$T$4699,$A168,'Relevant - In CRM valid'!$G$2:$G$4699,"UK",'Relevant - In CRM valid'!$M$2:$M$4699,"Research",'Relevant - In CRM valid'!$R$2:$R$4699,"Operational")+COUNTIFS('Relevant - In CRM unknown'!$T$2:$T$253,$A168,'Relevant - In CRM unknown'!$G$2:$G$253,"UK",'Relevant - In CRM unknown'!$M$2:$M$253,"Research",'Relevant - In CRM unknown'!$R$2:$R$253,"Operational")+COUNTIFS('Relevant - IN NOW CRM valid'!$T$2:$T$2328,$A168,'Relevant - IN NOW CRM valid'!$G$2:$G$2328,"UK",'Relevant - IN NOW CRM valid'!$M$2:$M$2328,"Research",'Relevant - IN NOW CRM valid'!$R$2:$R$2328,"Operational")+COUNTIFS('Relevant - IN NOW CRM unknown'!$T$2:$T$1227,$A168,'Relevant - IN NOW CRM unknown'!$G$2:$G$1227,"UK",'Relevant - IN NOW CRM unknown'!$M$2:$M$1227,"Research",'Relevant - IN NOW CRM unknown'!$R$2:$R$1227,"Operational")+COUNTIFS('Relevant - Not CRM not valid'!$T$2:$T$416,$A168,'Relevant - Not CRM not valid'!$G$2:$G$416,"UK",'Relevant - Not CRM not valid'!$M$2:$M$416,"Research",'Relevant - Not CRM not valid'!$R$2:$R$416,"Operational")+COUNTIFS('Relevant - In CRM not valid'!$T$2:$T$46,$A168,'Relevant - In CRM not valid'!$G$2:$G$46,"UK",'Relevant - In CRM not valid'!$M$2:$M$46,"Research",'Relevant - In CRM not valid'!$R$2:$R$46,"Operational")</f>
        <v>0</v>
      </c>
      <c r="I168" s="2">
        <f>COUNTIFS('Relevant - In CRM valid'!$T$2:$T$4699,$A168,'Relevant - In CRM valid'!$G$2:$G$4699,"UK",'Relevant - In CRM valid'!$M$2:$M$4699,"Research",'Relevant - In CRM valid'!$R$2:$R$4699,"Academic")+COUNTIFS('Relevant - In CRM unknown'!$T$2:$T$253,$A168,'Relevant - In CRM unknown'!$G$2:$G$253,"UK",'Relevant - In CRM unknown'!$M$2:$M$253,"Research",'Relevant - In CRM unknown'!$R$2:$R$253,"Academic")+COUNTIFS('Relevant - IN NOW CRM valid'!$T$2:$T$2328,$A168,'Relevant - IN NOW CRM valid'!$G$2:$G$2328,"UK",'Relevant - IN NOW CRM valid'!$M$2:$M$2328,"Research",'Relevant - IN NOW CRM valid'!$R$2:$R$2328,"Academic")+COUNTIFS('Relevant - IN NOW CRM unknown'!$T$2:$T$1227,$A168,'Relevant - IN NOW CRM unknown'!$G$2:$G$1227,"UK",'Relevant - IN NOW CRM unknown'!$M$2:$M$1227,"Research",'Relevant - IN NOW CRM unknown'!$R$2:$R$1227,"Academic")+COUNTIFS('Relevant - Not CRM not valid'!$T$2:$T$416,$A168,'Relevant - Not CRM not valid'!$G$2:$G$416,"UK",'Relevant - Not CRM not valid'!$M$2:$M$416,"Research",'Relevant - Not CRM not valid'!$R$2:$R$416,"Academic")+COUNTIFS('Relevant - In CRM not valid'!$T$2:$T$46,$A168,'Relevant - In CRM not valid'!$G$2:$G$46,"UK",'Relevant - In CRM not valid'!$M$2:$M$46,"Research",'Relevant - In CRM not valid'!$R$2:$R$46,"Academic")</f>
        <v>0</v>
      </c>
      <c r="J168" s="2">
        <f>COUNTIFS('Relevant - In CRM valid'!$T$2:$T$4699,$A168,'Relevant - In CRM valid'!$G$2:$G$4699,"UK",'Relevant - In CRM valid'!$M$2:$M$4699,"Finance")+COUNTIFS('Relevant - In CRM unknown'!$T$2:$T$253,$A168,'Relevant - In CRM unknown'!$G$2:$G$253,"UK",'Relevant - In CRM unknown'!$M$2:$M$253,"Finance")+COUNTIFS('Relevant - IN NOW CRM valid'!$T$2:$T$2328,$A168,'Relevant - IN NOW CRM valid'!$G$2:$G$2328,"UK",'Relevant - IN NOW CRM valid'!$M$2:$M$2328,"Finance")+COUNTIFS('Relevant - IN NOW CRM unknown'!$T$2:$T$1227,$A168,'Relevant - IN NOW CRM unknown'!$G$2:$G$1227,"UK",'Relevant - IN NOW CRM unknown'!$M$2:$M$1227,"Finance")+COUNTIFS('Relevant - Not CRM not valid'!$T$2:$T$416,$A168,'Relevant - Not CRM not valid'!$G$2:$G$416,"UK",'Relevant - Not CRM not valid'!$M$2:$M$416,"Finance")+COUNTIFS('Relevant - In CRM not valid'!$T$2:$T$46,$A168,'Relevant - In CRM not valid'!$G$2:$G$46,"UK",'Relevant - In CRM not valid'!$M$2:$M$46,"Finance")</f>
        <v>3</v>
      </c>
      <c r="K168" s="2">
        <f>COUNTIFS('Relevant - In CRM valid'!$T$2:$T$4699,$A168,'Relevant - In CRM valid'!$G$2:$G$4699,"UK",'Relevant - In CRM valid'!$M$2:$M$4699,"IT/Systems")+COUNTIFS('Relevant - In CRM unknown'!$T$2:$T$253,$A168,'Relevant - In CRM unknown'!$G$2:$G$253,"UK",'Relevant - In CRM unknown'!$M$2:$M$253,"IT/Systems")+COUNTIFS('Relevant - IN NOW CRM valid'!$T$2:$T$2328,$A168,'Relevant - IN NOW CRM valid'!$G$2:$G$2328,"UK",'Relevant - IN NOW CRM valid'!$M$2:$M$2328,"IT/Systems")+COUNTIFS('Relevant - IN NOW CRM unknown'!$T$2:$T$1227,$A168,'Relevant - IN NOW CRM unknown'!$G$2:$G$1227,"UK",'Relevant - IN NOW CRM unknown'!$M$2:$M$1227,"IT/Systems")+COUNTIFS('Relevant - Not CRM not valid'!$T$2:$T$416,$A168,'Relevant - Not CRM not valid'!$G$2:$G$416,"UK",'Relevant - Not CRM not valid'!$M$2:$M$416,"IT/Systems")+COUNTIFS('Relevant - In CRM not valid'!$T$2:$T$46,$A168,'Relevant - In CRM not valid'!$G$2:$G$46,"UK",'Relevant - In CRM not valid'!$M$2:$M$46,"IT/Systems")</f>
        <v>1</v>
      </c>
      <c r="L168" s="2">
        <f>COUNTIFS('Relevant - In CRM valid'!$T$2:$T$4699,$A168,'Relevant - In CRM valid'!$G$2:$G$4699,"UK",'Relevant - In CRM valid'!$M$2:$M$4699,"")+COUNTIFS('Relevant - In CRM unknown'!$T$2:$T$253,$A168,'Relevant - In CRM unknown'!$G$2:$G$253,"UK",'Relevant - In CRM unknown'!$M$2:$M$253,"")+COUNTIFS('Relevant - IN NOW CRM valid'!$T$2:$T$2328,$A168,'Relevant - IN NOW CRM valid'!$G$2:$G$2328,"UK",'Relevant - IN NOW CRM valid'!$M$2:$M$2328,"")+COUNTIFS('Relevant - IN NOW CRM unknown'!$T$2:$T$1227,$A168,'Relevant - IN NOW CRM unknown'!$G$2:$G$1227,"UK",'Relevant - IN NOW CRM unknown'!$M$2:$M$1227,"")+COUNTIFS('Relevant - Not CRM not valid'!$T$2:$T$416,$A168,'Relevant - Not CRM not valid'!$G$2:$G$416,"UK",'Relevant - Not CRM not valid'!$M$2:$M$416,"")+COUNTIFS('Relevant - In CRM not valid'!$T$2:$T$46,$A168,'Relevant - In CRM not valid'!$G$2:$G$46,"UK",'Relevant - In CRM not valid'!$M$2:$M$46,"")</f>
        <v>0</v>
      </c>
      <c r="M168" s="2">
        <f t="shared" si="4"/>
        <v>3</v>
      </c>
      <c r="N168" s="2">
        <f>COUNTIFS('Relevant - In CRM valid'!$T$2:$T$4699,$A168,'Relevant - In CRM valid'!$G$2:$G$4699,"UK",'Relevant - In CRM valid'!$Q$2:$Q$4699,"valid")+COUNTIFS('Relevant - In CRM unknown'!$T$2:$T$253,$A168,'Relevant - In CRM unknown'!$G$2:$G$253,"UK",'Relevant - In CRM unknown'!$Q$2:$Q$253,"valid")+COUNTIFS('Relevant - IN NOW CRM valid'!$T$2:$T$2328,$A168,'Relevant - IN NOW CRM valid'!$G$2:$G$2328,"UK",'Relevant - IN NOW CRM valid'!$Q$2:$Q$2328,"valid")+COUNTIFS('Relevant - IN NOW CRM unknown'!$T$2:$T$1227,$A168,'Relevant - IN NOW CRM unknown'!$G$2:$G$1227,"UK",'Relevant - IN NOW CRM unknown'!$Q$2:$Q$1227,"valid")+COUNTIFS('Relevant - Not CRM not valid'!$T$2:$T$416,$A168,'Relevant - Not CRM not valid'!$G$2:$G$416,"UK",'Relevant - Not CRM not valid'!$Q$2:$Q$416,"valid")+COUNTIFS('Relevant - In CRM not valid'!$T$2:$T$46,$A168,'Relevant - In CRM not valid'!$G$2:$G$46,"UK",'Relevant - In CRM not valid'!$Q$2:$Q$46,"valid")</f>
        <v>6</v>
      </c>
      <c r="O168" s="2" t="str">
        <f t="shared" si="5"/>
        <v/>
      </c>
    </row>
    <row r="169" spans="1:15" ht="15" customHeight="1">
      <c r="A169" s="2" t="s">
        <v>442</v>
      </c>
      <c r="B169" s="2" t="s">
        <v>443</v>
      </c>
      <c r="C169" s="2" t="s">
        <v>95</v>
      </c>
      <c r="D169" s="2" t="str">
        <f>IFERROR(INDEX('UK Target Institutions'!$D$2:$D$727,MATCH($A169,'UK Target Institutions'!$A$2:$A$727,0)),"")</f>
        <v>Yes</v>
      </c>
      <c r="E169" s="2">
        <f>COUNTIFS('Relevant - In CRM valid'!$T$2:$T$4699,$A169,'Relevant - In CRM valid'!$G$2:$G$4699,"UK")+COUNTIFS('Relevant - In CRM unknown'!$T$2:$T$253,$A169,'Relevant - In CRM unknown'!$G$2:$G$253,"UK")+COUNTIFS('Relevant - IN NOW CRM valid'!$T$2:$T$2328,$A169,'Relevant - IN NOW CRM valid'!$G$2:$G$2328,"UK")+COUNTIFS('Relevant - IN NOW CRM unknown'!$T$2:$T$1227,$A169,'Relevant - IN NOW CRM unknown'!$G$2:$G$1227,"UK")+COUNTIFS('Relevant - Not CRM not valid'!$T$2:$T$416,$A169,'Relevant - Not CRM not valid'!$G$2:$G$416,"UK")+COUNTIFS('Relevant - In CRM not valid'!$T$2:$T$46,$A169,'Relevant - In CRM not valid'!$G$2:$G$46,"UK")</f>
        <v>6</v>
      </c>
      <c r="F169" s="2">
        <f>COUNTIFS('Relevant - In CRM valid'!$T$2:$T$4699,$A169,'Relevant - In CRM valid'!$G$2:$G$4699,"UK",'Relevant - In CRM valid'!$M$2:$M$4699,"Research")+COUNTIFS('Relevant - In CRM unknown'!$T$2:$T$253,$A169,'Relevant - In CRM unknown'!$G$2:$G$253,"UK",'Relevant - In CRM unknown'!$M$2:$M$253,"Research")+COUNTIFS('Relevant - IN NOW CRM valid'!$T$2:$T$2328,$A169,'Relevant - IN NOW CRM valid'!$G$2:$G$2328,"UK",'Relevant - IN NOW CRM valid'!$M$2:$M$2328,"Research")+COUNTIFS('Relevant - IN NOW CRM unknown'!$T$2:$T$1227,$A169,'Relevant - IN NOW CRM unknown'!$G$2:$G$1227,"UK",'Relevant - IN NOW CRM unknown'!$M$2:$M$1227,"Research")+COUNTIFS('Relevant - Not CRM not valid'!$T$2:$T$416,$A169,'Relevant - Not CRM not valid'!$G$2:$G$416,"UK",'Relevant - Not CRM not valid'!$M$2:$M$416,"Research")+COUNTIFS('Relevant - In CRM not valid'!$T$2:$T$46,$A169,'Relevant - In CRM not valid'!$G$2:$G$46,"UK",'Relevant - In CRM not valid'!$M$2:$M$46,"Research")</f>
        <v>2</v>
      </c>
      <c r="G169" s="2">
        <f>COUNTIFS('Relevant - In CRM valid'!$T$2:$T$4699,$A169,'Relevant - In CRM valid'!$G$2:$G$4699,"UK",'Relevant - In CRM valid'!$M$2:$M$4699,"Research",'Relevant - In CRM valid'!$R$2:$R$4699,"Senior")+COUNTIFS('Relevant - In CRM unknown'!$T$2:$T$253,$A169,'Relevant - In CRM unknown'!$G$2:$G$253,"UK",'Relevant - In CRM unknown'!$M$2:$M$253,"Research",'Relevant - In CRM unknown'!$R$2:$R$253,"Senior")+COUNTIFS('Relevant - IN NOW CRM valid'!$T$2:$T$2328,$A169,'Relevant - IN NOW CRM valid'!$G$2:$G$2328,"UK",'Relevant - IN NOW CRM valid'!$M$2:$M$2328,"Research",'Relevant - IN NOW CRM valid'!$R$2:$R$2328,"Senior")+COUNTIFS('Relevant - IN NOW CRM unknown'!$T$2:$T$1227,$A169,'Relevant - IN NOW CRM unknown'!$G$2:$G$1227,"UK",'Relevant - IN NOW CRM unknown'!$M$2:$M$1227,"Research",'Relevant - IN NOW CRM unknown'!$R$2:$R$1227,"Senior")+COUNTIFS('Relevant - Not CRM not valid'!$T$2:$T$416,$A169,'Relevant - Not CRM not valid'!$G$2:$G$416,"UK",'Relevant - Not CRM not valid'!$M$2:$M$416,"Research",'Relevant - Not CRM not valid'!$R$2:$R$416,"Senior")+COUNTIFS('Relevant - In CRM not valid'!$T$2:$T$46,$A169,'Relevant - In CRM not valid'!$G$2:$G$46,"UK",'Relevant - In CRM not valid'!$M$2:$M$46,"Research",'Relevant - In CRM not valid'!$R$2:$R$46,"Senior")</f>
        <v>0</v>
      </c>
      <c r="H169" s="2">
        <f>COUNTIFS('Relevant - In CRM valid'!$T$2:$T$4699,$A169,'Relevant - In CRM valid'!$G$2:$G$4699,"UK",'Relevant - In CRM valid'!$M$2:$M$4699,"Research",'Relevant - In CRM valid'!$R$2:$R$4699,"Operational")+COUNTIFS('Relevant - In CRM unknown'!$T$2:$T$253,$A169,'Relevant - In CRM unknown'!$G$2:$G$253,"UK",'Relevant - In CRM unknown'!$M$2:$M$253,"Research",'Relevant - In CRM unknown'!$R$2:$R$253,"Operational")+COUNTIFS('Relevant - IN NOW CRM valid'!$T$2:$T$2328,$A169,'Relevant - IN NOW CRM valid'!$G$2:$G$2328,"UK",'Relevant - IN NOW CRM valid'!$M$2:$M$2328,"Research",'Relevant - IN NOW CRM valid'!$R$2:$R$2328,"Operational")+COUNTIFS('Relevant - IN NOW CRM unknown'!$T$2:$T$1227,$A169,'Relevant - IN NOW CRM unknown'!$G$2:$G$1227,"UK",'Relevant - IN NOW CRM unknown'!$M$2:$M$1227,"Research",'Relevant - IN NOW CRM unknown'!$R$2:$R$1227,"Operational")+COUNTIFS('Relevant - Not CRM not valid'!$T$2:$T$416,$A169,'Relevant - Not CRM not valid'!$G$2:$G$416,"UK",'Relevant - Not CRM not valid'!$M$2:$M$416,"Research",'Relevant - Not CRM not valid'!$R$2:$R$416,"Operational")+COUNTIFS('Relevant - In CRM not valid'!$T$2:$T$46,$A169,'Relevant - In CRM not valid'!$G$2:$G$46,"UK",'Relevant - In CRM not valid'!$M$2:$M$46,"Research",'Relevant - In CRM not valid'!$R$2:$R$46,"Operational")</f>
        <v>1</v>
      </c>
      <c r="I169" s="2">
        <f>COUNTIFS('Relevant - In CRM valid'!$T$2:$T$4699,$A169,'Relevant - In CRM valid'!$G$2:$G$4699,"UK",'Relevant - In CRM valid'!$M$2:$M$4699,"Research",'Relevant - In CRM valid'!$R$2:$R$4699,"Academic")+COUNTIFS('Relevant - In CRM unknown'!$T$2:$T$253,$A169,'Relevant - In CRM unknown'!$G$2:$G$253,"UK",'Relevant - In CRM unknown'!$M$2:$M$253,"Research",'Relevant - In CRM unknown'!$R$2:$R$253,"Academic")+COUNTIFS('Relevant - IN NOW CRM valid'!$T$2:$T$2328,$A169,'Relevant - IN NOW CRM valid'!$G$2:$G$2328,"UK",'Relevant - IN NOW CRM valid'!$M$2:$M$2328,"Research",'Relevant - IN NOW CRM valid'!$R$2:$R$2328,"Academic")+COUNTIFS('Relevant - IN NOW CRM unknown'!$T$2:$T$1227,$A169,'Relevant - IN NOW CRM unknown'!$G$2:$G$1227,"UK",'Relevant - IN NOW CRM unknown'!$M$2:$M$1227,"Research",'Relevant - IN NOW CRM unknown'!$R$2:$R$1227,"Academic")+COUNTIFS('Relevant - Not CRM not valid'!$T$2:$T$416,$A169,'Relevant - Not CRM not valid'!$G$2:$G$416,"UK",'Relevant - Not CRM not valid'!$M$2:$M$416,"Research",'Relevant - Not CRM not valid'!$R$2:$R$416,"Academic")+COUNTIFS('Relevant - In CRM not valid'!$T$2:$T$46,$A169,'Relevant - In CRM not valid'!$G$2:$G$46,"UK",'Relevant - In CRM not valid'!$M$2:$M$46,"Research",'Relevant - In CRM not valid'!$R$2:$R$46,"Academic")</f>
        <v>1</v>
      </c>
      <c r="J169" s="2">
        <f>COUNTIFS('Relevant - In CRM valid'!$T$2:$T$4699,$A169,'Relevant - In CRM valid'!$G$2:$G$4699,"UK",'Relevant - In CRM valid'!$M$2:$M$4699,"Finance")+COUNTIFS('Relevant - In CRM unknown'!$T$2:$T$253,$A169,'Relevant - In CRM unknown'!$G$2:$G$253,"UK",'Relevant - In CRM unknown'!$M$2:$M$253,"Finance")+COUNTIFS('Relevant - IN NOW CRM valid'!$T$2:$T$2328,$A169,'Relevant - IN NOW CRM valid'!$G$2:$G$2328,"UK",'Relevant - IN NOW CRM valid'!$M$2:$M$2328,"Finance")+COUNTIFS('Relevant - IN NOW CRM unknown'!$T$2:$T$1227,$A169,'Relevant - IN NOW CRM unknown'!$G$2:$G$1227,"UK",'Relevant - IN NOW CRM unknown'!$M$2:$M$1227,"Finance")+COUNTIFS('Relevant - Not CRM not valid'!$T$2:$T$416,$A169,'Relevant - Not CRM not valid'!$G$2:$G$416,"UK",'Relevant - Not CRM not valid'!$M$2:$M$416,"Finance")+COUNTIFS('Relevant - In CRM not valid'!$T$2:$T$46,$A169,'Relevant - In CRM not valid'!$G$2:$G$46,"UK",'Relevant - In CRM not valid'!$M$2:$M$46,"Finance")</f>
        <v>3</v>
      </c>
      <c r="K169" s="2">
        <f>COUNTIFS('Relevant - In CRM valid'!$T$2:$T$4699,$A169,'Relevant - In CRM valid'!$G$2:$G$4699,"UK",'Relevant - In CRM valid'!$M$2:$M$4699,"IT/Systems")+COUNTIFS('Relevant - In CRM unknown'!$T$2:$T$253,$A169,'Relevant - In CRM unknown'!$G$2:$G$253,"UK",'Relevant - In CRM unknown'!$M$2:$M$253,"IT/Systems")+COUNTIFS('Relevant - IN NOW CRM valid'!$T$2:$T$2328,$A169,'Relevant - IN NOW CRM valid'!$G$2:$G$2328,"UK",'Relevant - IN NOW CRM valid'!$M$2:$M$2328,"IT/Systems")+COUNTIFS('Relevant - IN NOW CRM unknown'!$T$2:$T$1227,$A169,'Relevant - IN NOW CRM unknown'!$G$2:$G$1227,"UK",'Relevant - IN NOW CRM unknown'!$M$2:$M$1227,"IT/Systems")+COUNTIFS('Relevant - Not CRM not valid'!$T$2:$T$416,$A169,'Relevant - Not CRM not valid'!$G$2:$G$416,"UK",'Relevant - Not CRM not valid'!$M$2:$M$416,"IT/Systems")+COUNTIFS('Relevant - In CRM not valid'!$T$2:$T$46,$A169,'Relevant - In CRM not valid'!$G$2:$G$46,"UK",'Relevant - In CRM not valid'!$M$2:$M$46,"IT/Systems")</f>
        <v>1</v>
      </c>
      <c r="L169" s="2">
        <f>COUNTIFS('Relevant - In CRM valid'!$T$2:$T$4699,$A169,'Relevant - In CRM valid'!$G$2:$G$4699,"UK",'Relevant - In CRM valid'!$M$2:$M$4699,"")+COUNTIFS('Relevant - In CRM unknown'!$T$2:$T$253,$A169,'Relevant - In CRM unknown'!$G$2:$G$253,"UK",'Relevant - In CRM unknown'!$M$2:$M$253,"")+COUNTIFS('Relevant - IN NOW CRM valid'!$T$2:$T$2328,$A169,'Relevant - IN NOW CRM valid'!$G$2:$G$2328,"UK",'Relevant - IN NOW CRM valid'!$M$2:$M$2328,"")+COUNTIFS('Relevant - IN NOW CRM unknown'!$T$2:$T$1227,$A169,'Relevant - IN NOW CRM unknown'!$G$2:$G$1227,"UK",'Relevant - IN NOW CRM unknown'!$M$2:$M$1227,"")+COUNTIFS('Relevant - Not CRM not valid'!$T$2:$T$416,$A169,'Relevant - Not CRM not valid'!$G$2:$G$416,"UK",'Relevant - Not CRM not valid'!$M$2:$M$416,"")+COUNTIFS('Relevant - In CRM not valid'!$T$2:$T$46,$A169,'Relevant - In CRM not valid'!$G$2:$G$46,"UK",'Relevant - In CRM not valid'!$M$2:$M$46,"")</f>
        <v>0</v>
      </c>
      <c r="M169" s="2">
        <f t="shared" si="4"/>
        <v>3</v>
      </c>
      <c r="N169" s="2">
        <f>COUNTIFS('Relevant - In CRM valid'!$T$2:$T$4699,$A169,'Relevant - In CRM valid'!$G$2:$G$4699,"UK",'Relevant - In CRM valid'!$Q$2:$Q$4699,"valid")+COUNTIFS('Relevant - In CRM unknown'!$T$2:$T$253,$A169,'Relevant - In CRM unknown'!$G$2:$G$253,"UK",'Relevant - In CRM unknown'!$Q$2:$Q$253,"valid")+COUNTIFS('Relevant - IN NOW CRM valid'!$T$2:$T$2328,$A169,'Relevant - IN NOW CRM valid'!$G$2:$G$2328,"UK",'Relevant - IN NOW CRM valid'!$Q$2:$Q$2328,"valid")+COUNTIFS('Relevant - IN NOW CRM unknown'!$T$2:$T$1227,$A169,'Relevant - IN NOW CRM unknown'!$G$2:$G$1227,"UK",'Relevant - IN NOW CRM unknown'!$Q$2:$Q$1227,"valid")+COUNTIFS('Relevant - Not CRM not valid'!$T$2:$T$416,$A169,'Relevant - Not CRM not valid'!$G$2:$G$416,"UK",'Relevant - Not CRM not valid'!$Q$2:$Q$416,"valid")+COUNTIFS('Relevant - In CRM not valid'!$T$2:$T$46,$A169,'Relevant - In CRM not valid'!$G$2:$G$46,"UK",'Relevant - In CRM not valid'!$Q$2:$Q$46,"valid")</f>
        <v>2</v>
      </c>
      <c r="O169" s="2" t="str">
        <f t="shared" si="5"/>
        <v/>
      </c>
    </row>
    <row r="170" spans="1:15" ht="15" customHeight="1">
      <c r="A170" s="2" t="s">
        <v>444</v>
      </c>
      <c r="B170" s="2" t="s">
        <v>445</v>
      </c>
      <c r="C170" s="2" t="s">
        <v>95</v>
      </c>
      <c r="D170" s="2" t="str">
        <f>IFERROR(INDEX('UK Target Institutions'!$D$2:$D$727,MATCH($A170,'UK Target Institutions'!$A$2:$A$727,0)),"")</f>
        <v>Yes</v>
      </c>
      <c r="E170" s="2">
        <f>COUNTIFS('Relevant - In CRM valid'!$T$2:$T$4699,$A170,'Relevant - In CRM valid'!$G$2:$G$4699,"UK")+COUNTIFS('Relevant - In CRM unknown'!$T$2:$T$253,$A170,'Relevant - In CRM unknown'!$G$2:$G$253,"UK")+COUNTIFS('Relevant - IN NOW CRM valid'!$T$2:$T$2328,$A170,'Relevant - IN NOW CRM valid'!$G$2:$G$2328,"UK")+COUNTIFS('Relevant - IN NOW CRM unknown'!$T$2:$T$1227,$A170,'Relevant - IN NOW CRM unknown'!$G$2:$G$1227,"UK")+COUNTIFS('Relevant - Not CRM not valid'!$T$2:$T$416,$A170,'Relevant - Not CRM not valid'!$G$2:$G$416,"UK")+COUNTIFS('Relevant - In CRM not valid'!$T$2:$T$46,$A170,'Relevant - In CRM not valid'!$G$2:$G$46,"UK")</f>
        <v>6</v>
      </c>
      <c r="F170" s="2">
        <f>COUNTIFS('Relevant - In CRM valid'!$T$2:$T$4699,$A170,'Relevant - In CRM valid'!$G$2:$G$4699,"UK",'Relevant - In CRM valid'!$M$2:$M$4699,"Research")+COUNTIFS('Relevant - In CRM unknown'!$T$2:$T$253,$A170,'Relevant - In CRM unknown'!$G$2:$G$253,"UK",'Relevant - In CRM unknown'!$M$2:$M$253,"Research")+COUNTIFS('Relevant - IN NOW CRM valid'!$T$2:$T$2328,$A170,'Relevant - IN NOW CRM valid'!$G$2:$G$2328,"UK",'Relevant - IN NOW CRM valid'!$M$2:$M$2328,"Research")+COUNTIFS('Relevant - IN NOW CRM unknown'!$T$2:$T$1227,$A170,'Relevant - IN NOW CRM unknown'!$G$2:$G$1227,"UK",'Relevant - IN NOW CRM unknown'!$M$2:$M$1227,"Research")+COUNTIFS('Relevant - Not CRM not valid'!$T$2:$T$416,$A170,'Relevant - Not CRM not valid'!$G$2:$G$416,"UK",'Relevant - Not CRM not valid'!$M$2:$M$416,"Research")+COUNTIFS('Relevant - In CRM not valid'!$T$2:$T$46,$A170,'Relevant - In CRM not valid'!$G$2:$G$46,"UK",'Relevant - In CRM not valid'!$M$2:$M$46,"Research")</f>
        <v>4</v>
      </c>
      <c r="G170" s="2">
        <f>COUNTIFS('Relevant - In CRM valid'!$T$2:$T$4699,$A170,'Relevant - In CRM valid'!$G$2:$G$4699,"UK",'Relevant - In CRM valid'!$M$2:$M$4699,"Research",'Relevant - In CRM valid'!$R$2:$R$4699,"Senior")+COUNTIFS('Relevant - In CRM unknown'!$T$2:$T$253,$A170,'Relevant - In CRM unknown'!$G$2:$G$253,"UK",'Relevant - In CRM unknown'!$M$2:$M$253,"Research",'Relevant - In CRM unknown'!$R$2:$R$253,"Senior")+COUNTIFS('Relevant - IN NOW CRM valid'!$T$2:$T$2328,$A170,'Relevant - IN NOW CRM valid'!$G$2:$G$2328,"UK",'Relevant - IN NOW CRM valid'!$M$2:$M$2328,"Research",'Relevant - IN NOW CRM valid'!$R$2:$R$2328,"Senior")+COUNTIFS('Relevant - IN NOW CRM unknown'!$T$2:$T$1227,$A170,'Relevant - IN NOW CRM unknown'!$G$2:$G$1227,"UK",'Relevant - IN NOW CRM unknown'!$M$2:$M$1227,"Research",'Relevant - IN NOW CRM unknown'!$R$2:$R$1227,"Senior")+COUNTIFS('Relevant - Not CRM not valid'!$T$2:$T$416,$A170,'Relevant - Not CRM not valid'!$G$2:$G$416,"UK",'Relevant - Not CRM not valid'!$M$2:$M$416,"Research",'Relevant - Not CRM not valid'!$R$2:$R$416,"Senior")+COUNTIFS('Relevant - In CRM not valid'!$T$2:$T$46,$A170,'Relevant - In CRM not valid'!$G$2:$G$46,"UK",'Relevant - In CRM not valid'!$M$2:$M$46,"Research",'Relevant - In CRM not valid'!$R$2:$R$46,"Senior")</f>
        <v>2</v>
      </c>
      <c r="H170" s="2">
        <f>COUNTIFS('Relevant - In CRM valid'!$T$2:$T$4699,$A170,'Relevant - In CRM valid'!$G$2:$G$4699,"UK",'Relevant - In CRM valid'!$M$2:$M$4699,"Research",'Relevant - In CRM valid'!$R$2:$R$4699,"Operational")+COUNTIFS('Relevant - In CRM unknown'!$T$2:$T$253,$A170,'Relevant - In CRM unknown'!$G$2:$G$253,"UK",'Relevant - In CRM unknown'!$M$2:$M$253,"Research",'Relevant - In CRM unknown'!$R$2:$R$253,"Operational")+COUNTIFS('Relevant - IN NOW CRM valid'!$T$2:$T$2328,$A170,'Relevant - IN NOW CRM valid'!$G$2:$G$2328,"UK",'Relevant - IN NOW CRM valid'!$M$2:$M$2328,"Research",'Relevant - IN NOW CRM valid'!$R$2:$R$2328,"Operational")+COUNTIFS('Relevant - IN NOW CRM unknown'!$T$2:$T$1227,$A170,'Relevant - IN NOW CRM unknown'!$G$2:$G$1227,"UK",'Relevant - IN NOW CRM unknown'!$M$2:$M$1227,"Research",'Relevant - IN NOW CRM unknown'!$R$2:$R$1227,"Operational")+COUNTIFS('Relevant - Not CRM not valid'!$T$2:$T$416,$A170,'Relevant - Not CRM not valid'!$G$2:$G$416,"UK",'Relevant - Not CRM not valid'!$M$2:$M$416,"Research",'Relevant - Not CRM not valid'!$R$2:$R$416,"Operational")+COUNTIFS('Relevant - In CRM not valid'!$T$2:$T$46,$A170,'Relevant - In CRM not valid'!$G$2:$G$46,"UK",'Relevant - In CRM not valid'!$M$2:$M$46,"Research",'Relevant - In CRM not valid'!$R$2:$R$46,"Operational")</f>
        <v>2</v>
      </c>
      <c r="I170" s="2">
        <f>COUNTIFS('Relevant - In CRM valid'!$T$2:$T$4699,$A170,'Relevant - In CRM valid'!$G$2:$G$4699,"UK",'Relevant - In CRM valid'!$M$2:$M$4699,"Research",'Relevant - In CRM valid'!$R$2:$R$4699,"Academic")+COUNTIFS('Relevant - In CRM unknown'!$T$2:$T$253,$A170,'Relevant - In CRM unknown'!$G$2:$G$253,"UK",'Relevant - In CRM unknown'!$M$2:$M$253,"Research",'Relevant - In CRM unknown'!$R$2:$R$253,"Academic")+COUNTIFS('Relevant - IN NOW CRM valid'!$T$2:$T$2328,$A170,'Relevant - IN NOW CRM valid'!$G$2:$G$2328,"UK",'Relevant - IN NOW CRM valid'!$M$2:$M$2328,"Research",'Relevant - IN NOW CRM valid'!$R$2:$R$2328,"Academic")+COUNTIFS('Relevant - IN NOW CRM unknown'!$T$2:$T$1227,$A170,'Relevant - IN NOW CRM unknown'!$G$2:$G$1227,"UK",'Relevant - IN NOW CRM unknown'!$M$2:$M$1227,"Research",'Relevant - IN NOW CRM unknown'!$R$2:$R$1227,"Academic")+COUNTIFS('Relevant - Not CRM not valid'!$T$2:$T$416,$A170,'Relevant - Not CRM not valid'!$G$2:$G$416,"UK",'Relevant - Not CRM not valid'!$M$2:$M$416,"Research",'Relevant - Not CRM not valid'!$R$2:$R$416,"Academic")+COUNTIFS('Relevant - In CRM not valid'!$T$2:$T$46,$A170,'Relevant - In CRM not valid'!$G$2:$G$46,"UK",'Relevant - In CRM not valid'!$M$2:$M$46,"Research",'Relevant - In CRM not valid'!$R$2:$R$46,"Academic")</f>
        <v>0</v>
      </c>
      <c r="J170" s="2">
        <f>COUNTIFS('Relevant - In CRM valid'!$T$2:$T$4699,$A170,'Relevant - In CRM valid'!$G$2:$G$4699,"UK",'Relevant - In CRM valid'!$M$2:$M$4699,"Finance")+COUNTIFS('Relevant - In CRM unknown'!$T$2:$T$253,$A170,'Relevant - In CRM unknown'!$G$2:$G$253,"UK",'Relevant - In CRM unknown'!$M$2:$M$253,"Finance")+COUNTIFS('Relevant - IN NOW CRM valid'!$T$2:$T$2328,$A170,'Relevant - IN NOW CRM valid'!$G$2:$G$2328,"UK",'Relevant - IN NOW CRM valid'!$M$2:$M$2328,"Finance")+COUNTIFS('Relevant - IN NOW CRM unknown'!$T$2:$T$1227,$A170,'Relevant - IN NOW CRM unknown'!$G$2:$G$1227,"UK",'Relevant - IN NOW CRM unknown'!$M$2:$M$1227,"Finance")+COUNTIFS('Relevant - Not CRM not valid'!$T$2:$T$416,$A170,'Relevant - Not CRM not valid'!$G$2:$G$416,"UK",'Relevant - Not CRM not valid'!$M$2:$M$416,"Finance")+COUNTIFS('Relevant - In CRM not valid'!$T$2:$T$46,$A170,'Relevant - In CRM not valid'!$G$2:$G$46,"UK",'Relevant - In CRM not valid'!$M$2:$M$46,"Finance")</f>
        <v>1</v>
      </c>
      <c r="K170" s="2">
        <f>COUNTIFS('Relevant - In CRM valid'!$T$2:$T$4699,$A170,'Relevant - In CRM valid'!$G$2:$G$4699,"UK",'Relevant - In CRM valid'!$M$2:$M$4699,"IT/Systems")+COUNTIFS('Relevant - In CRM unknown'!$T$2:$T$253,$A170,'Relevant - In CRM unknown'!$G$2:$G$253,"UK",'Relevant - In CRM unknown'!$M$2:$M$253,"IT/Systems")+COUNTIFS('Relevant - IN NOW CRM valid'!$T$2:$T$2328,$A170,'Relevant - IN NOW CRM valid'!$G$2:$G$2328,"UK",'Relevant - IN NOW CRM valid'!$M$2:$M$2328,"IT/Systems")+COUNTIFS('Relevant - IN NOW CRM unknown'!$T$2:$T$1227,$A170,'Relevant - IN NOW CRM unknown'!$G$2:$G$1227,"UK",'Relevant - IN NOW CRM unknown'!$M$2:$M$1227,"IT/Systems")+COUNTIFS('Relevant - Not CRM not valid'!$T$2:$T$416,$A170,'Relevant - Not CRM not valid'!$G$2:$G$416,"UK",'Relevant - Not CRM not valid'!$M$2:$M$416,"IT/Systems")+COUNTIFS('Relevant - In CRM not valid'!$T$2:$T$46,$A170,'Relevant - In CRM not valid'!$G$2:$G$46,"UK",'Relevant - In CRM not valid'!$M$2:$M$46,"IT/Systems")</f>
        <v>1</v>
      </c>
      <c r="L170" s="2">
        <f>COUNTIFS('Relevant - In CRM valid'!$T$2:$T$4699,$A170,'Relevant - In CRM valid'!$G$2:$G$4699,"UK",'Relevant - In CRM valid'!$M$2:$M$4699,"")+COUNTIFS('Relevant - In CRM unknown'!$T$2:$T$253,$A170,'Relevant - In CRM unknown'!$G$2:$G$253,"UK",'Relevant - In CRM unknown'!$M$2:$M$253,"")+COUNTIFS('Relevant - IN NOW CRM valid'!$T$2:$T$2328,$A170,'Relevant - IN NOW CRM valid'!$G$2:$G$2328,"UK",'Relevant - IN NOW CRM valid'!$M$2:$M$2328,"")+COUNTIFS('Relevant - IN NOW CRM unknown'!$T$2:$T$1227,$A170,'Relevant - IN NOW CRM unknown'!$G$2:$G$1227,"UK",'Relevant - IN NOW CRM unknown'!$M$2:$M$1227,"")+COUNTIFS('Relevant - Not CRM not valid'!$T$2:$T$416,$A170,'Relevant - Not CRM not valid'!$G$2:$G$416,"UK",'Relevant - Not CRM not valid'!$M$2:$M$416,"")+COUNTIFS('Relevant - In CRM not valid'!$T$2:$T$46,$A170,'Relevant - In CRM not valid'!$G$2:$G$46,"UK",'Relevant - In CRM not valid'!$M$2:$M$46,"")</f>
        <v>0</v>
      </c>
      <c r="M170" s="2">
        <f t="shared" si="4"/>
        <v>3</v>
      </c>
      <c r="N170" s="2">
        <f>COUNTIFS('Relevant - In CRM valid'!$T$2:$T$4699,$A170,'Relevant - In CRM valid'!$G$2:$G$4699,"UK",'Relevant - In CRM valid'!$Q$2:$Q$4699,"valid")+COUNTIFS('Relevant - In CRM unknown'!$T$2:$T$253,$A170,'Relevant - In CRM unknown'!$G$2:$G$253,"UK",'Relevant - In CRM unknown'!$Q$2:$Q$253,"valid")+COUNTIFS('Relevant - IN NOW CRM valid'!$T$2:$T$2328,$A170,'Relevant - IN NOW CRM valid'!$G$2:$G$2328,"UK",'Relevant - IN NOW CRM valid'!$Q$2:$Q$2328,"valid")+COUNTIFS('Relevant - IN NOW CRM unknown'!$T$2:$T$1227,$A170,'Relevant - IN NOW CRM unknown'!$G$2:$G$1227,"UK",'Relevant - IN NOW CRM unknown'!$Q$2:$Q$1227,"valid")+COUNTIFS('Relevant - Not CRM not valid'!$T$2:$T$416,$A170,'Relevant - Not CRM not valid'!$G$2:$G$416,"UK",'Relevant - Not CRM not valid'!$Q$2:$Q$416,"valid")+COUNTIFS('Relevant - In CRM not valid'!$T$2:$T$46,$A170,'Relevant - In CRM not valid'!$G$2:$G$46,"UK",'Relevant - In CRM not valid'!$Q$2:$Q$46,"valid")</f>
        <v>4</v>
      </c>
      <c r="O170" s="2" t="str">
        <f t="shared" si="5"/>
        <v/>
      </c>
    </row>
    <row r="171" spans="1:15" ht="15" customHeight="1">
      <c r="A171" s="2" t="s">
        <v>446</v>
      </c>
      <c r="B171" s="2" t="s">
        <v>447</v>
      </c>
      <c r="C171" s="2" t="s">
        <v>95</v>
      </c>
      <c r="D171" s="2" t="str">
        <f>IFERROR(INDEX('UK Target Institutions'!$D$2:$D$727,MATCH($A171,'UK Target Institutions'!$A$2:$A$727,0)),"")</f>
        <v>Yes</v>
      </c>
      <c r="E171" s="2">
        <f>COUNTIFS('Relevant - In CRM valid'!$T$2:$T$4699,$A171,'Relevant - In CRM valid'!$G$2:$G$4699,"UK")+COUNTIFS('Relevant - In CRM unknown'!$T$2:$T$253,$A171,'Relevant - In CRM unknown'!$G$2:$G$253,"UK")+COUNTIFS('Relevant - IN NOW CRM valid'!$T$2:$T$2328,$A171,'Relevant - IN NOW CRM valid'!$G$2:$G$2328,"UK")+COUNTIFS('Relevant - IN NOW CRM unknown'!$T$2:$T$1227,$A171,'Relevant - IN NOW CRM unknown'!$G$2:$G$1227,"UK")+COUNTIFS('Relevant - Not CRM not valid'!$T$2:$T$416,$A171,'Relevant - Not CRM not valid'!$G$2:$G$416,"UK")+COUNTIFS('Relevant - In CRM not valid'!$T$2:$T$46,$A171,'Relevant - In CRM not valid'!$G$2:$G$46,"UK")</f>
        <v>6</v>
      </c>
      <c r="F171" s="2">
        <f>COUNTIFS('Relevant - In CRM valid'!$T$2:$T$4699,$A171,'Relevant - In CRM valid'!$G$2:$G$4699,"UK",'Relevant - In CRM valid'!$M$2:$M$4699,"Research")+COUNTIFS('Relevant - In CRM unknown'!$T$2:$T$253,$A171,'Relevant - In CRM unknown'!$G$2:$G$253,"UK",'Relevant - In CRM unknown'!$M$2:$M$253,"Research")+COUNTIFS('Relevant - IN NOW CRM valid'!$T$2:$T$2328,$A171,'Relevant - IN NOW CRM valid'!$G$2:$G$2328,"UK",'Relevant - IN NOW CRM valid'!$M$2:$M$2328,"Research")+COUNTIFS('Relevant - IN NOW CRM unknown'!$T$2:$T$1227,$A171,'Relevant - IN NOW CRM unknown'!$G$2:$G$1227,"UK",'Relevant - IN NOW CRM unknown'!$M$2:$M$1227,"Research")+COUNTIFS('Relevant - Not CRM not valid'!$T$2:$T$416,$A171,'Relevant - Not CRM not valid'!$G$2:$G$416,"UK",'Relevant - Not CRM not valid'!$M$2:$M$416,"Research")+COUNTIFS('Relevant - In CRM not valid'!$T$2:$T$46,$A171,'Relevant - In CRM not valid'!$G$2:$G$46,"UK",'Relevant - In CRM not valid'!$M$2:$M$46,"Research")</f>
        <v>2</v>
      </c>
      <c r="G171" s="2">
        <f>COUNTIFS('Relevant - In CRM valid'!$T$2:$T$4699,$A171,'Relevant - In CRM valid'!$G$2:$G$4699,"UK",'Relevant - In CRM valid'!$M$2:$M$4699,"Research",'Relevant - In CRM valid'!$R$2:$R$4699,"Senior")+COUNTIFS('Relevant - In CRM unknown'!$T$2:$T$253,$A171,'Relevant - In CRM unknown'!$G$2:$G$253,"UK",'Relevant - In CRM unknown'!$M$2:$M$253,"Research",'Relevant - In CRM unknown'!$R$2:$R$253,"Senior")+COUNTIFS('Relevant - IN NOW CRM valid'!$T$2:$T$2328,$A171,'Relevant - IN NOW CRM valid'!$G$2:$G$2328,"UK",'Relevant - IN NOW CRM valid'!$M$2:$M$2328,"Research",'Relevant - IN NOW CRM valid'!$R$2:$R$2328,"Senior")+COUNTIFS('Relevant - IN NOW CRM unknown'!$T$2:$T$1227,$A171,'Relevant - IN NOW CRM unknown'!$G$2:$G$1227,"UK",'Relevant - IN NOW CRM unknown'!$M$2:$M$1227,"Research",'Relevant - IN NOW CRM unknown'!$R$2:$R$1227,"Senior")+COUNTIFS('Relevant - Not CRM not valid'!$T$2:$T$416,$A171,'Relevant - Not CRM not valid'!$G$2:$G$416,"UK",'Relevant - Not CRM not valid'!$M$2:$M$416,"Research",'Relevant - Not CRM not valid'!$R$2:$R$416,"Senior")+COUNTIFS('Relevant - In CRM not valid'!$T$2:$T$46,$A171,'Relevant - In CRM not valid'!$G$2:$G$46,"UK",'Relevant - In CRM not valid'!$M$2:$M$46,"Research",'Relevant - In CRM not valid'!$R$2:$R$46,"Senior")</f>
        <v>2</v>
      </c>
      <c r="H171" s="2">
        <f>COUNTIFS('Relevant - In CRM valid'!$T$2:$T$4699,$A171,'Relevant - In CRM valid'!$G$2:$G$4699,"UK",'Relevant - In CRM valid'!$M$2:$M$4699,"Research",'Relevant - In CRM valid'!$R$2:$R$4699,"Operational")+COUNTIFS('Relevant - In CRM unknown'!$T$2:$T$253,$A171,'Relevant - In CRM unknown'!$G$2:$G$253,"UK",'Relevant - In CRM unknown'!$M$2:$M$253,"Research",'Relevant - In CRM unknown'!$R$2:$R$253,"Operational")+COUNTIFS('Relevant - IN NOW CRM valid'!$T$2:$T$2328,$A171,'Relevant - IN NOW CRM valid'!$G$2:$G$2328,"UK",'Relevant - IN NOW CRM valid'!$M$2:$M$2328,"Research",'Relevant - IN NOW CRM valid'!$R$2:$R$2328,"Operational")+COUNTIFS('Relevant - IN NOW CRM unknown'!$T$2:$T$1227,$A171,'Relevant - IN NOW CRM unknown'!$G$2:$G$1227,"UK",'Relevant - IN NOW CRM unknown'!$M$2:$M$1227,"Research",'Relevant - IN NOW CRM unknown'!$R$2:$R$1227,"Operational")+COUNTIFS('Relevant - Not CRM not valid'!$T$2:$T$416,$A171,'Relevant - Not CRM not valid'!$G$2:$G$416,"UK",'Relevant - Not CRM not valid'!$M$2:$M$416,"Research",'Relevant - Not CRM not valid'!$R$2:$R$416,"Operational")+COUNTIFS('Relevant - In CRM not valid'!$T$2:$T$46,$A171,'Relevant - In CRM not valid'!$G$2:$G$46,"UK",'Relevant - In CRM not valid'!$M$2:$M$46,"Research",'Relevant - In CRM not valid'!$R$2:$R$46,"Operational")</f>
        <v>0</v>
      </c>
      <c r="I171" s="2">
        <f>COUNTIFS('Relevant - In CRM valid'!$T$2:$T$4699,$A171,'Relevant - In CRM valid'!$G$2:$G$4699,"UK",'Relevant - In CRM valid'!$M$2:$M$4699,"Research",'Relevant - In CRM valid'!$R$2:$R$4699,"Academic")+COUNTIFS('Relevant - In CRM unknown'!$T$2:$T$253,$A171,'Relevant - In CRM unknown'!$G$2:$G$253,"UK",'Relevant - In CRM unknown'!$M$2:$M$253,"Research",'Relevant - In CRM unknown'!$R$2:$R$253,"Academic")+COUNTIFS('Relevant - IN NOW CRM valid'!$T$2:$T$2328,$A171,'Relevant - IN NOW CRM valid'!$G$2:$G$2328,"UK",'Relevant - IN NOW CRM valid'!$M$2:$M$2328,"Research",'Relevant - IN NOW CRM valid'!$R$2:$R$2328,"Academic")+COUNTIFS('Relevant - IN NOW CRM unknown'!$T$2:$T$1227,$A171,'Relevant - IN NOW CRM unknown'!$G$2:$G$1227,"UK",'Relevant - IN NOW CRM unknown'!$M$2:$M$1227,"Research",'Relevant - IN NOW CRM unknown'!$R$2:$R$1227,"Academic")+COUNTIFS('Relevant - Not CRM not valid'!$T$2:$T$416,$A171,'Relevant - Not CRM not valid'!$G$2:$G$416,"UK",'Relevant - Not CRM not valid'!$M$2:$M$416,"Research",'Relevant - Not CRM not valid'!$R$2:$R$416,"Academic")+COUNTIFS('Relevant - In CRM not valid'!$T$2:$T$46,$A171,'Relevant - In CRM not valid'!$G$2:$G$46,"UK",'Relevant - In CRM not valid'!$M$2:$M$46,"Research",'Relevant - In CRM not valid'!$R$2:$R$46,"Academic")</f>
        <v>0</v>
      </c>
      <c r="J171" s="2">
        <f>COUNTIFS('Relevant - In CRM valid'!$T$2:$T$4699,$A171,'Relevant - In CRM valid'!$G$2:$G$4699,"UK",'Relevant - In CRM valid'!$M$2:$M$4699,"Finance")+COUNTIFS('Relevant - In CRM unknown'!$T$2:$T$253,$A171,'Relevant - In CRM unknown'!$G$2:$G$253,"UK",'Relevant - In CRM unknown'!$M$2:$M$253,"Finance")+COUNTIFS('Relevant - IN NOW CRM valid'!$T$2:$T$2328,$A171,'Relevant - IN NOW CRM valid'!$G$2:$G$2328,"UK",'Relevant - IN NOW CRM valid'!$M$2:$M$2328,"Finance")+COUNTIFS('Relevant - IN NOW CRM unknown'!$T$2:$T$1227,$A171,'Relevant - IN NOW CRM unknown'!$G$2:$G$1227,"UK",'Relevant - IN NOW CRM unknown'!$M$2:$M$1227,"Finance")+COUNTIFS('Relevant - Not CRM not valid'!$T$2:$T$416,$A171,'Relevant - Not CRM not valid'!$G$2:$G$416,"UK",'Relevant - Not CRM not valid'!$M$2:$M$416,"Finance")+COUNTIFS('Relevant - In CRM not valid'!$T$2:$T$46,$A171,'Relevant - In CRM not valid'!$G$2:$G$46,"UK",'Relevant - In CRM not valid'!$M$2:$M$46,"Finance")</f>
        <v>3</v>
      </c>
      <c r="K171" s="2">
        <f>COUNTIFS('Relevant - In CRM valid'!$T$2:$T$4699,$A171,'Relevant - In CRM valid'!$G$2:$G$4699,"UK",'Relevant - In CRM valid'!$M$2:$M$4699,"IT/Systems")+COUNTIFS('Relevant - In CRM unknown'!$T$2:$T$253,$A171,'Relevant - In CRM unknown'!$G$2:$G$253,"UK",'Relevant - In CRM unknown'!$M$2:$M$253,"IT/Systems")+COUNTIFS('Relevant - IN NOW CRM valid'!$T$2:$T$2328,$A171,'Relevant - IN NOW CRM valid'!$G$2:$G$2328,"UK",'Relevant - IN NOW CRM valid'!$M$2:$M$2328,"IT/Systems")+COUNTIFS('Relevant - IN NOW CRM unknown'!$T$2:$T$1227,$A171,'Relevant - IN NOW CRM unknown'!$G$2:$G$1227,"UK",'Relevant - IN NOW CRM unknown'!$M$2:$M$1227,"IT/Systems")+COUNTIFS('Relevant - Not CRM not valid'!$T$2:$T$416,$A171,'Relevant - Not CRM not valid'!$G$2:$G$416,"UK",'Relevant - Not CRM not valid'!$M$2:$M$416,"IT/Systems")+COUNTIFS('Relevant - In CRM not valid'!$T$2:$T$46,$A171,'Relevant - In CRM not valid'!$G$2:$G$46,"UK",'Relevant - In CRM not valid'!$M$2:$M$46,"IT/Systems")</f>
        <v>1</v>
      </c>
      <c r="L171" s="2">
        <f>COUNTIFS('Relevant - In CRM valid'!$T$2:$T$4699,$A171,'Relevant - In CRM valid'!$G$2:$G$4699,"UK",'Relevant - In CRM valid'!$M$2:$M$4699,"")+COUNTIFS('Relevant - In CRM unknown'!$T$2:$T$253,$A171,'Relevant - In CRM unknown'!$G$2:$G$253,"UK",'Relevant - In CRM unknown'!$M$2:$M$253,"")+COUNTIFS('Relevant - IN NOW CRM valid'!$T$2:$T$2328,$A171,'Relevant - IN NOW CRM valid'!$G$2:$G$2328,"UK",'Relevant - IN NOW CRM valid'!$M$2:$M$2328,"")+COUNTIFS('Relevant - IN NOW CRM unknown'!$T$2:$T$1227,$A171,'Relevant - IN NOW CRM unknown'!$G$2:$G$1227,"UK",'Relevant - IN NOW CRM unknown'!$M$2:$M$1227,"")+COUNTIFS('Relevant - Not CRM not valid'!$T$2:$T$416,$A171,'Relevant - Not CRM not valid'!$G$2:$G$416,"UK",'Relevant - Not CRM not valid'!$M$2:$M$416,"")+COUNTIFS('Relevant - In CRM not valid'!$T$2:$T$46,$A171,'Relevant - In CRM not valid'!$G$2:$G$46,"UK",'Relevant - In CRM not valid'!$M$2:$M$46,"")</f>
        <v>0</v>
      </c>
      <c r="M171" s="2">
        <f t="shared" si="4"/>
        <v>3</v>
      </c>
      <c r="N171" s="2">
        <f>COUNTIFS('Relevant - In CRM valid'!$T$2:$T$4699,$A171,'Relevant - In CRM valid'!$G$2:$G$4699,"UK",'Relevant - In CRM valid'!$Q$2:$Q$4699,"valid")+COUNTIFS('Relevant - In CRM unknown'!$T$2:$T$253,$A171,'Relevant - In CRM unknown'!$G$2:$G$253,"UK",'Relevant - In CRM unknown'!$Q$2:$Q$253,"valid")+COUNTIFS('Relevant - IN NOW CRM valid'!$T$2:$T$2328,$A171,'Relevant - IN NOW CRM valid'!$G$2:$G$2328,"UK",'Relevant - IN NOW CRM valid'!$Q$2:$Q$2328,"valid")+COUNTIFS('Relevant - IN NOW CRM unknown'!$T$2:$T$1227,$A171,'Relevant - IN NOW CRM unknown'!$G$2:$G$1227,"UK",'Relevant - IN NOW CRM unknown'!$Q$2:$Q$1227,"valid")+COUNTIFS('Relevant - Not CRM not valid'!$T$2:$T$416,$A171,'Relevant - Not CRM not valid'!$G$2:$G$416,"UK",'Relevant - Not CRM not valid'!$Q$2:$Q$416,"valid")+COUNTIFS('Relevant - In CRM not valid'!$T$2:$T$46,$A171,'Relevant - In CRM not valid'!$G$2:$G$46,"UK",'Relevant - In CRM not valid'!$Q$2:$Q$46,"valid")</f>
        <v>5</v>
      </c>
      <c r="O171" s="2" t="str">
        <f t="shared" si="5"/>
        <v/>
      </c>
    </row>
    <row r="172" spans="1:15" ht="15" customHeight="1">
      <c r="A172" s="2" t="s">
        <v>448</v>
      </c>
      <c r="B172" s="2" t="s">
        <v>449</v>
      </c>
      <c r="C172" s="2" t="s">
        <v>383</v>
      </c>
      <c r="D172" s="2" t="str">
        <f>IFERROR(INDEX('UK Target Institutions'!$D$2:$D$727,MATCH($A172,'UK Target Institutions'!$A$2:$A$727,0)),"")</f>
        <v>No</v>
      </c>
      <c r="E172" s="2">
        <f>COUNTIFS('Relevant - In CRM valid'!$T$2:$T$4699,$A172,'Relevant - In CRM valid'!$G$2:$G$4699,"UK")+COUNTIFS('Relevant - In CRM unknown'!$T$2:$T$253,$A172,'Relevant - In CRM unknown'!$G$2:$G$253,"UK")+COUNTIFS('Relevant - IN NOW CRM valid'!$T$2:$T$2328,$A172,'Relevant - IN NOW CRM valid'!$G$2:$G$2328,"UK")+COUNTIFS('Relevant - IN NOW CRM unknown'!$T$2:$T$1227,$A172,'Relevant - IN NOW CRM unknown'!$G$2:$G$1227,"UK")+COUNTIFS('Relevant - Not CRM not valid'!$T$2:$T$416,$A172,'Relevant - Not CRM not valid'!$G$2:$G$416,"UK")+COUNTIFS('Relevant - In CRM not valid'!$T$2:$T$46,$A172,'Relevant - In CRM not valid'!$G$2:$G$46,"UK")</f>
        <v>6</v>
      </c>
      <c r="F172" s="2">
        <f>COUNTIFS('Relevant - In CRM valid'!$T$2:$T$4699,$A172,'Relevant - In CRM valid'!$G$2:$G$4699,"UK",'Relevant - In CRM valid'!$M$2:$M$4699,"Research")+COUNTIFS('Relevant - In CRM unknown'!$T$2:$T$253,$A172,'Relevant - In CRM unknown'!$G$2:$G$253,"UK",'Relevant - In CRM unknown'!$M$2:$M$253,"Research")+COUNTIFS('Relevant - IN NOW CRM valid'!$T$2:$T$2328,$A172,'Relevant - IN NOW CRM valid'!$G$2:$G$2328,"UK",'Relevant - IN NOW CRM valid'!$M$2:$M$2328,"Research")+COUNTIFS('Relevant - IN NOW CRM unknown'!$T$2:$T$1227,$A172,'Relevant - IN NOW CRM unknown'!$G$2:$G$1227,"UK",'Relevant - IN NOW CRM unknown'!$M$2:$M$1227,"Research")+COUNTIFS('Relevant - Not CRM not valid'!$T$2:$T$416,$A172,'Relevant - Not CRM not valid'!$G$2:$G$416,"UK",'Relevant - Not CRM not valid'!$M$2:$M$416,"Research")+COUNTIFS('Relevant - In CRM not valid'!$T$2:$T$46,$A172,'Relevant - In CRM not valid'!$G$2:$G$46,"UK",'Relevant - In CRM not valid'!$M$2:$M$46,"Research")</f>
        <v>0</v>
      </c>
      <c r="G172" s="2">
        <f>COUNTIFS('Relevant - In CRM valid'!$T$2:$T$4699,$A172,'Relevant - In CRM valid'!$G$2:$G$4699,"UK",'Relevant - In CRM valid'!$M$2:$M$4699,"Research",'Relevant - In CRM valid'!$R$2:$R$4699,"Senior")+COUNTIFS('Relevant - In CRM unknown'!$T$2:$T$253,$A172,'Relevant - In CRM unknown'!$G$2:$G$253,"UK",'Relevant - In CRM unknown'!$M$2:$M$253,"Research",'Relevant - In CRM unknown'!$R$2:$R$253,"Senior")+COUNTIFS('Relevant - IN NOW CRM valid'!$T$2:$T$2328,$A172,'Relevant - IN NOW CRM valid'!$G$2:$G$2328,"UK",'Relevant - IN NOW CRM valid'!$M$2:$M$2328,"Research",'Relevant - IN NOW CRM valid'!$R$2:$R$2328,"Senior")+COUNTIFS('Relevant - IN NOW CRM unknown'!$T$2:$T$1227,$A172,'Relevant - IN NOW CRM unknown'!$G$2:$G$1227,"UK",'Relevant - IN NOW CRM unknown'!$M$2:$M$1227,"Research",'Relevant - IN NOW CRM unknown'!$R$2:$R$1227,"Senior")+COUNTIFS('Relevant - Not CRM not valid'!$T$2:$T$416,$A172,'Relevant - Not CRM not valid'!$G$2:$G$416,"UK",'Relevant - Not CRM not valid'!$M$2:$M$416,"Research",'Relevant - Not CRM not valid'!$R$2:$R$416,"Senior")+COUNTIFS('Relevant - In CRM not valid'!$T$2:$T$46,$A172,'Relevant - In CRM not valid'!$G$2:$G$46,"UK",'Relevant - In CRM not valid'!$M$2:$M$46,"Research",'Relevant - In CRM not valid'!$R$2:$R$46,"Senior")</f>
        <v>0</v>
      </c>
      <c r="H172" s="2">
        <f>COUNTIFS('Relevant - In CRM valid'!$T$2:$T$4699,$A172,'Relevant - In CRM valid'!$G$2:$G$4699,"UK",'Relevant - In CRM valid'!$M$2:$M$4699,"Research",'Relevant - In CRM valid'!$R$2:$R$4699,"Operational")+COUNTIFS('Relevant - In CRM unknown'!$T$2:$T$253,$A172,'Relevant - In CRM unknown'!$G$2:$G$253,"UK",'Relevant - In CRM unknown'!$M$2:$M$253,"Research",'Relevant - In CRM unknown'!$R$2:$R$253,"Operational")+COUNTIFS('Relevant - IN NOW CRM valid'!$T$2:$T$2328,$A172,'Relevant - IN NOW CRM valid'!$G$2:$G$2328,"UK",'Relevant - IN NOW CRM valid'!$M$2:$M$2328,"Research",'Relevant - IN NOW CRM valid'!$R$2:$R$2328,"Operational")+COUNTIFS('Relevant - IN NOW CRM unknown'!$T$2:$T$1227,$A172,'Relevant - IN NOW CRM unknown'!$G$2:$G$1227,"UK",'Relevant - IN NOW CRM unknown'!$M$2:$M$1227,"Research",'Relevant - IN NOW CRM unknown'!$R$2:$R$1227,"Operational")+COUNTIFS('Relevant - Not CRM not valid'!$T$2:$T$416,$A172,'Relevant - Not CRM not valid'!$G$2:$G$416,"UK",'Relevant - Not CRM not valid'!$M$2:$M$416,"Research",'Relevant - Not CRM not valid'!$R$2:$R$416,"Operational")+COUNTIFS('Relevant - In CRM not valid'!$T$2:$T$46,$A172,'Relevant - In CRM not valid'!$G$2:$G$46,"UK",'Relevant - In CRM not valid'!$M$2:$M$46,"Research",'Relevant - In CRM not valid'!$R$2:$R$46,"Operational")</f>
        <v>0</v>
      </c>
      <c r="I172" s="2">
        <f>COUNTIFS('Relevant - In CRM valid'!$T$2:$T$4699,$A172,'Relevant - In CRM valid'!$G$2:$G$4699,"UK",'Relevant - In CRM valid'!$M$2:$M$4699,"Research",'Relevant - In CRM valid'!$R$2:$R$4699,"Academic")+COUNTIFS('Relevant - In CRM unknown'!$T$2:$T$253,$A172,'Relevant - In CRM unknown'!$G$2:$G$253,"UK",'Relevant - In CRM unknown'!$M$2:$M$253,"Research",'Relevant - In CRM unknown'!$R$2:$R$253,"Academic")+COUNTIFS('Relevant - IN NOW CRM valid'!$T$2:$T$2328,$A172,'Relevant - IN NOW CRM valid'!$G$2:$G$2328,"UK",'Relevant - IN NOW CRM valid'!$M$2:$M$2328,"Research",'Relevant - IN NOW CRM valid'!$R$2:$R$2328,"Academic")+COUNTIFS('Relevant - IN NOW CRM unknown'!$T$2:$T$1227,$A172,'Relevant - IN NOW CRM unknown'!$G$2:$G$1227,"UK",'Relevant - IN NOW CRM unknown'!$M$2:$M$1227,"Research",'Relevant - IN NOW CRM unknown'!$R$2:$R$1227,"Academic")+COUNTIFS('Relevant - Not CRM not valid'!$T$2:$T$416,$A172,'Relevant - Not CRM not valid'!$G$2:$G$416,"UK",'Relevant - Not CRM not valid'!$M$2:$M$416,"Research",'Relevant - Not CRM not valid'!$R$2:$R$416,"Academic")+COUNTIFS('Relevant - In CRM not valid'!$T$2:$T$46,$A172,'Relevant - In CRM not valid'!$G$2:$G$46,"UK",'Relevant - In CRM not valid'!$M$2:$M$46,"Research",'Relevant - In CRM not valid'!$R$2:$R$46,"Academic")</f>
        <v>0</v>
      </c>
      <c r="J172" s="2">
        <f>COUNTIFS('Relevant - In CRM valid'!$T$2:$T$4699,$A172,'Relevant - In CRM valid'!$G$2:$G$4699,"UK",'Relevant - In CRM valid'!$M$2:$M$4699,"Finance")+COUNTIFS('Relevant - In CRM unknown'!$T$2:$T$253,$A172,'Relevant - In CRM unknown'!$G$2:$G$253,"UK",'Relevant - In CRM unknown'!$M$2:$M$253,"Finance")+COUNTIFS('Relevant - IN NOW CRM valid'!$T$2:$T$2328,$A172,'Relevant - IN NOW CRM valid'!$G$2:$G$2328,"UK",'Relevant - IN NOW CRM valid'!$M$2:$M$2328,"Finance")+COUNTIFS('Relevant - IN NOW CRM unknown'!$T$2:$T$1227,$A172,'Relevant - IN NOW CRM unknown'!$G$2:$G$1227,"UK",'Relevant - IN NOW CRM unknown'!$M$2:$M$1227,"Finance")+COUNTIFS('Relevant - Not CRM not valid'!$T$2:$T$416,$A172,'Relevant - Not CRM not valid'!$G$2:$G$416,"UK",'Relevant - Not CRM not valid'!$M$2:$M$416,"Finance")+COUNTIFS('Relevant - In CRM not valid'!$T$2:$T$46,$A172,'Relevant - In CRM not valid'!$G$2:$G$46,"UK",'Relevant - In CRM not valid'!$M$2:$M$46,"Finance")</f>
        <v>4</v>
      </c>
      <c r="K172" s="2">
        <f>COUNTIFS('Relevant - In CRM valid'!$T$2:$T$4699,$A172,'Relevant - In CRM valid'!$G$2:$G$4699,"UK",'Relevant - In CRM valid'!$M$2:$M$4699,"IT/Systems")+COUNTIFS('Relevant - In CRM unknown'!$T$2:$T$253,$A172,'Relevant - In CRM unknown'!$G$2:$G$253,"UK",'Relevant - In CRM unknown'!$M$2:$M$253,"IT/Systems")+COUNTIFS('Relevant - IN NOW CRM valid'!$T$2:$T$2328,$A172,'Relevant - IN NOW CRM valid'!$G$2:$G$2328,"UK",'Relevant - IN NOW CRM valid'!$M$2:$M$2328,"IT/Systems")+COUNTIFS('Relevant - IN NOW CRM unknown'!$T$2:$T$1227,$A172,'Relevant - IN NOW CRM unknown'!$G$2:$G$1227,"UK",'Relevant - IN NOW CRM unknown'!$M$2:$M$1227,"IT/Systems")+COUNTIFS('Relevant - Not CRM not valid'!$T$2:$T$416,$A172,'Relevant - Not CRM not valid'!$G$2:$G$416,"UK",'Relevant - Not CRM not valid'!$M$2:$M$416,"IT/Systems")+COUNTIFS('Relevant - In CRM not valid'!$T$2:$T$46,$A172,'Relevant - In CRM not valid'!$G$2:$G$46,"UK",'Relevant - In CRM not valid'!$M$2:$M$46,"IT/Systems")</f>
        <v>0</v>
      </c>
      <c r="L172" s="2">
        <f>COUNTIFS('Relevant - In CRM valid'!$T$2:$T$4699,$A172,'Relevant - In CRM valid'!$G$2:$G$4699,"UK",'Relevant - In CRM valid'!$M$2:$M$4699,"")+COUNTIFS('Relevant - In CRM unknown'!$T$2:$T$253,$A172,'Relevant - In CRM unknown'!$G$2:$G$253,"UK",'Relevant - In CRM unknown'!$M$2:$M$253,"")+COUNTIFS('Relevant - IN NOW CRM valid'!$T$2:$T$2328,$A172,'Relevant - IN NOW CRM valid'!$G$2:$G$2328,"UK",'Relevant - IN NOW CRM valid'!$M$2:$M$2328,"")+COUNTIFS('Relevant - IN NOW CRM unknown'!$T$2:$T$1227,$A172,'Relevant - IN NOW CRM unknown'!$G$2:$G$1227,"UK",'Relevant - IN NOW CRM unknown'!$M$2:$M$1227,"")+COUNTIFS('Relevant - Not CRM not valid'!$T$2:$T$416,$A172,'Relevant - Not CRM not valid'!$G$2:$G$416,"UK",'Relevant - Not CRM not valid'!$M$2:$M$416,"")+COUNTIFS('Relevant - In CRM not valid'!$T$2:$T$46,$A172,'Relevant - In CRM not valid'!$G$2:$G$46,"UK",'Relevant - In CRM not valid'!$M$2:$M$46,"")</f>
        <v>0</v>
      </c>
      <c r="M172" s="2">
        <f t="shared" si="4"/>
        <v>1</v>
      </c>
      <c r="N172" s="2">
        <f>COUNTIFS('Relevant - In CRM valid'!$T$2:$T$4699,$A172,'Relevant - In CRM valid'!$G$2:$G$4699,"UK",'Relevant - In CRM valid'!$Q$2:$Q$4699,"valid")+COUNTIFS('Relevant - In CRM unknown'!$T$2:$T$253,$A172,'Relevant - In CRM unknown'!$G$2:$G$253,"UK",'Relevant - In CRM unknown'!$Q$2:$Q$253,"valid")+COUNTIFS('Relevant - IN NOW CRM valid'!$T$2:$T$2328,$A172,'Relevant - IN NOW CRM valid'!$G$2:$G$2328,"UK",'Relevant - IN NOW CRM valid'!$Q$2:$Q$2328,"valid")+COUNTIFS('Relevant - IN NOW CRM unknown'!$T$2:$T$1227,$A172,'Relevant - IN NOW CRM unknown'!$G$2:$G$1227,"UK",'Relevant - IN NOW CRM unknown'!$Q$2:$Q$1227,"valid")+COUNTIFS('Relevant - Not CRM not valid'!$T$2:$T$416,$A172,'Relevant - Not CRM not valid'!$G$2:$G$416,"UK",'Relevant - Not CRM not valid'!$Q$2:$Q$416,"valid")+COUNTIFS('Relevant - In CRM not valid'!$T$2:$T$46,$A172,'Relevant - In CRM not valid'!$G$2:$G$46,"UK",'Relevant - In CRM not valid'!$Q$2:$Q$46,"valid")</f>
        <v>6</v>
      </c>
      <c r="O172" s="2" t="str">
        <f t="shared" si="5"/>
        <v>Research  IT/Systems</v>
      </c>
    </row>
    <row r="173" spans="1:15" ht="15" customHeight="1">
      <c r="A173" s="2" t="s">
        <v>450</v>
      </c>
      <c r="B173" s="2" t="s">
        <v>451</v>
      </c>
      <c r="C173" s="2" t="s">
        <v>95</v>
      </c>
      <c r="D173" s="2" t="str">
        <f>IFERROR(INDEX('UK Target Institutions'!$D$2:$D$727,MATCH($A173,'UK Target Institutions'!$A$2:$A$727,0)),"")</f>
        <v>Yes</v>
      </c>
      <c r="E173" s="2">
        <f>COUNTIFS('Relevant - In CRM valid'!$T$2:$T$4699,$A173,'Relevant - In CRM valid'!$G$2:$G$4699,"UK")+COUNTIFS('Relevant - In CRM unknown'!$T$2:$T$253,$A173,'Relevant - In CRM unknown'!$G$2:$G$253,"UK")+COUNTIFS('Relevant - IN NOW CRM valid'!$T$2:$T$2328,$A173,'Relevant - IN NOW CRM valid'!$G$2:$G$2328,"UK")+COUNTIFS('Relevant - IN NOW CRM unknown'!$T$2:$T$1227,$A173,'Relevant - IN NOW CRM unknown'!$G$2:$G$1227,"UK")+COUNTIFS('Relevant - Not CRM not valid'!$T$2:$T$416,$A173,'Relevant - Not CRM not valid'!$G$2:$G$416,"UK")+COUNTIFS('Relevant - In CRM not valid'!$T$2:$T$46,$A173,'Relevant - In CRM not valid'!$G$2:$G$46,"UK")</f>
        <v>6</v>
      </c>
      <c r="F173" s="2">
        <f>COUNTIFS('Relevant - In CRM valid'!$T$2:$T$4699,$A173,'Relevant - In CRM valid'!$G$2:$G$4699,"UK",'Relevant - In CRM valid'!$M$2:$M$4699,"Research")+COUNTIFS('Relevant - In CRM unknown'!$T$2:$T$253,$A173,'Relevant - In CRM unknown'!$G$2:$G$253,"UK",'Relevant - In CRM unknown'!$M$2:$M$253,"Research")+COUNTIFS('Relevant - IN NOW CRM valid'!$T$2:$T$2328,$A173,'Relevant - IN NOW CRM valid'!$G$2:$G$2328,"UK",'Relevant - IN NOW CRM valid'!$M$2:$M$2328,"Research")+COUNTIFS('Relevant - IN NOW CRM unknown'!$T$2:$T$1227,$A173,'Relevant - IN NOW CRM unknown'!$G$2:$G$1227,"UK",'Relevant - IN NOW CRM unknown'!$M$2:$M$1227,"Research")+COUNTIFS('Relevant - Not CRM not valid'!$T$2:$T$416,$A173,'Relevant - Not CRM not valid'!$G$2:$G$416,"UK",'Relevant - Not CRM not valid'!$M$2:$M$416,"Research")+COUNTIFS('Relevant - In CRM not valid'!$T$2:$T$46,$A173,'Relevant - In CRM not valid'!$G$2:$G$46,"UK",'Relevant - In CRM not valid'!$M$2:$M$46,"Research")</f>
        <v>2</v>
      </c>
      <c r="G173" s="2">
        <f>COUNTIFS('Relevant - In CRM valid'!$T$2:$T$4699,$A173,'Relevant - In CRM valid'!$G$2:$G$4699,"UK",'Relevant - In CRM valid'!$M$2:$M$4699,"Research",'Relevant - In CRM valid'!$R$2:$R$4699,"Senior")+COUNTIFS('Relevant - In CRM unknown'!$T$2:$T$253,$A173,'Relevant - In CRM unknown'!$G$2:$G$253,"UK",'Relevant - In CRM unknown'!$M$2:$M$253,"Research",'Relevant - In CRM unknown'!$R$2:$R$253,"Senior")+COUNTIFS('Relevant - IN NOW CRM valid'!$T$2:$T$2328,$A173,'Relevant - IN NOW CRM valid'!$G$2:$G$2328,"UK",'Relevant - IN NOW CRM valid'!$M$2:$M$2328,"Research",'Relevant - IN NOW CRM valid'!$R$2:$R$2328,"Senior")+COUNTIFS('Relevant - IN NOW CRM unknown'!$T$2:$T$1227,$A173,'Relevant - IN NOW CRM unknown'!$G$2:$G$1227,"UK",'Relevant - IN NOW CRM unknown'!$M$2:$M$1227,"Research",'Relevant - IN NOW CRM unknown'!$R$2:$R$1227,"Senior")+COUNTIFS('Relevant - Not CRM not valid'!$T$2:$T$416,$A173,'Relevant - Not CRM not valid'!$G$2:$G$416,"UK",'Relevant - Not CRM not valid'!$M$2:$M$416,"Research",'Relevant - Not CRM not valid'!$R$2:$R$416,"Senior")+COUNTIFS('Relevant - In CRM not valid'!$T$2:$T$46,$A173,'Relevant - In CRM not valid'!$G$2:$G$46,"UK",'Relevant - In CRM not valid'!$M$2:$M$46,"Research",'Relevant - In CRM not valid'!$R$2:$R$46,"Senior")</f>
        <v>2</v>
      </c>
      <c r="H173" s="2">
        <f>COUNTIFS('Relevant - In CRM valid'!$T$2:$T$4699,$A173,'Relevant - In CRM valid'!$G$2:$G$4699,"UK",'Relevant - In CRM valid'!$M$2:$M$4699,"Research",'Relevant - In CRM valid'!$R$2:$R$4699,"Operational")+COUNTIFS('Relevant - In CRM unknown'!$T$2:$T$253,$A173,'Relevant - In CRM unknown'!$G$2:$G$253,"UK",'Relevant - In CRM unknown'!$M$2:$M$253,"Research",'Relevant - In CRM unknown'!$R$2:$R$253,"Operational")+COUNTIFS('Relevant - IN NOW CRM valid'!$T$2:$T$2328,$A173,'Relevant - IN NOW CRM valid'!$G$2:$G$2328,"UK",'Relevant - IN NOW CRM valid'!$M$2:$M$2328,"Research",'Relevant - IN NOW CRM valid'!$R$2:$R$2328,"Operational")+COUNTIFS('Relevant - IN NOW CRM unknown'!$T$2:$T$1227,$A173,'Relevant - IN NOW CRM unknown'!$G$2:$G$1227,"UK",'Relevant - IN NOW CRM unknown'!$M$2:$M$1227,"Research",'Relevant - IN NOW CRM unknown'!$R$2:$R$1227,"Operational")+COUNTIFS('Relevant - Not CRM not valid'!$T$2:$T$416,$A173,'Relevant - Not CRM not valid'!$G$2:$G$416,"UK",'Relevant - Not CRM not valid'!$M$2:$M$416,"Research",'Relevant - Not CRM not valid'!$R$2:$R$416,"Operational")+COUNTIFS('Relevant - In CRM not valid'!$T$2:$T$46,$A173,'Relevant - In CRM not valid'!$G$2:$G$46,"UK",'Relevant - In CRM not valid'!$M$2:$M$46,"Research",'Relevant - In CRM not valid'!$R$2:$R$46,"Operational")</f>
        <v>0</v>
      </c>
      <c r="I173" s="2">
        <f>COUNTIFS('Relevant - In CRM valid'!$T$2:$T$4699,$A173,'Relevant - In CRM valid'!$G$2:$G$4699,"UK",'Relevant - In CRM valid'!$M$2:$M$4699,"Research",'Relevant - In CRM valid'!$R$2:$R$4699,"Academic")+COUNTIFS('Relevant - In CRM unknown'!$T$2:$T$253,$A173,'Relevant - In CRM unknown'!$G$2:$G$253,"UK",'Relevant - In CRM unknown'!$M$2:$M$253,"Research",'Relevant - In CRM unknown'!$R$2:$R$253,"Academic")+COUNTIFS('Relevant - IN NOW CRM valid'!$T$2:$T$2328,$A173,'Relevant - IN NOW CRM valid'!$G$2:$G$2328,"UK",'Relevant - IN NOW CRM valid'!$M$2:$M$2328,"Research",'Relevant - IN NOW CRM valid'!$R$2:$R$2328,"Academic")+COUNTIFS('Relevant - IN NOW CRM unknown'!$T$2:$T$1227,$A173,'Relevant - IN NOW CRM unknown'!$G$2:$G$1227,"UK",'Relevant - IN NOW CRM unknown'!$M$2:$M$1227,"Research",'Relevant - IN NOW CRM unknown'!$R$2:$R$1227,"Academic")+COUNTIFS('Relevant - Not CRM not valid'!$T$2:$T$416,$A173,'Relevant - Not CRM not valid'!$G$2:$G$416,"UK",'Relevant - Not CRM not valid'!$M$2:$M$416,"Research",'Relevant - Not CRM not valid'!$R$2:$R$416,"Academic")+COUNTIFS('Relevant - In CRM not valid'!$T$2:$T$46,$A173,'Relevant - In CRM not valid'!$G$2:$G$46,"UK",'Relevant - In CRM not valid'!$M$2:$M$46,"Research",'Relevant - In CRM not valid'!$R$2:$R$46,"Academic")</f>
        <v>0</v>
      </c>
      <c r="J173" s="2">
        <f>COUNTIFS('Relevant - In CRM valid'!$T$2:$T$4699,$A173,'Relevant - In CRM valid'!$G$2:$G$4699,"UK",'Relevant - In CRM valid'!$M$2:$M$4699,"Finance")+COUNTIFS('Relevant - In CRM unknown'!$T$2:$T$253,$A173,'Relevant - In CRM unknown'!$G$2:$G$253,"UK",'Relevant - In CRM unknown'!$M$2:$M$253,"Finance")+COUNTIFS('Relevant - IN NOW CRM valid'!$T$2:$T$2328,$A173,'Relevant - IN NOW CRM valid'!$G$2:$G$2328,"UK",'Relevant - IN NOW CRM valid'!$M$2:$M$2328,"Finance")+COUNTIFS('Relevant - IN NOW CRM unknown'!$T$2:$T$1227,$A173,'Relevant - IN NOW CRM unknown'!$G$2:$G$1227,"UK",'Relevant - IN NOW CRM unknown'!$M$2:$M$1227,"Finance")+COUNTIFS('Relevant - Not CRM not valid'!$T$2:$T$416,$A173,'Relevant - Not CRM not valid'!$G$2:$G$416,"UK",'Relevant - Not CRM not valid'!$M$2:$M$416,"Finance")+COUNTIFS('Relevant - In CRM not valid'!$T$2:$T$46,$A173,'Relevant - In CRM not valid'!$G$2:$G$46,"UK",'Relevant - In CRM not valid'!$M$2:$M$46,"Finance")</f>
        <v>2</v>
      </c>
      <c r="K173" s="2">
        <f>COUNTIFS('Relevant - In CRM valid'!$T$2:$T$4699,$A173,'Relevant - In CRM valid'!$G$2:$G$4699,"UK",'Relevant - In CRM valid'!$M$2:$M$4699,"IT/Systems")+COUNTIFS('Relevant - In CRM unknown'!$T$2:$T$253,$A173,'Relevant - In CRM unknown'!$G$2:$G$253,"UK",'Relevant - In CRM unknown'!$M$2:$M$253,"IT/Systems")+COUNTIFS('Relevant - IN NOW CRM valid'!$T$2:$T$2328,$A173,'Relevant - IN NOW CRM valid'!$G$2:$G$2328,"UK",'Relevant - IN NOW CRM valid'!$M$2:$M$2328,"IT/Systems")+COUNTIFS('Relevant - IN NOW CRM unknown'!$T$2:$T$1227,$A173,'Relevant - IN NOW CRM unknown'!$G$2:$G$1227,"UK",'Relevant - IN NOW CRM unknown'!$M$2:$M$1227,"IT/Systems")+COUNTIFS('Relevant - Not CRM not valid'!$T$2:$T$416,$A173,'Relevant - Not CRM not valid'!$G$2:$G$416,"UK",'Relevant - Not CRM not valid'!$M$2:$M$416,"IT/Systems")+COUNTIFS('Relevant - In CRM not valid'!$T$2:$T$46,$A173,'Relevant - In CRM not valid'!$G$2:$G$46,"UK",'Relevant - In CRM not valid'!$M$2:$M$46,"IT/Systems")</f>
        <v>1</v>
      </c>
      <c r="L173" s="2">
        <f>COUNTIFS('Relevant - In CRM valid'!$T$2:$T$4699,$A173,'Relevant - In CRM valid'!$G$2:$G$4699,"UK",'Relevant - In CRM valid'!$M$2:$M$4699,"")+COUNTIFS('Relevant - In CRM unknown'!$T$2:$T$253,$A173,'Relevant - In CRM unknown'!$G$2:$G$253,"UK",'Relevant - In CRM unknown'!$M$2:$M$253,"")+COUNTIFS('Relevant - IN NOW CRM valid'!$T$2:$T$2328,$A173,'Relevant - IN NOW CRM valid'!$G$2:$G$2328,"UK",'Relevant - IN NOW CRM valid'!$M$2:$M$2328,"")+COUNTIFS('Relevant - IN NOW CRM unknown'!$T$2:$T$1227,$A173,'Relevant - IN NOW CRM unknown'!$G$2:$G$1227,"UK",'Relevant - IN NOW CRM unknown'!$M$2:$M$1227,"")+COUNTIFS('Relevant - Not CRM not valid'!$T$2:$T$416,$A173,'Relevant - Not CRM not valid'!$G$2:$G$416,"UK",'Relevant - Not CRM not valid'!$M$2:$M$416,"")+COUNTIFS('Relevant - In CRM not valid'!$T$2:$T$46,$A173,'Relevant - In CRM not valid'!$G$2:$G$46,"UK",'Relevant - In CRM not valid'!$M$2:$M$46,"")</f>
        <v>1</v>
      </c>
      <c r="M173" s="2">
        <f t="shared" si="4"/>
        <v>3</v>
      </c>
      <c r="N173" s="2">
        <f>COUNTIFS('Relevant - In CRM valid'!$T$2:$T$4699,$A173,'Relevant - In CRM valid'!$G$2:$G$4699,"UK",'Relevant - In CRM valid'!$Q$2:$Q$4699,"valid")+COUNTIFS('Relevant - In CRM unknown'!$T$2:$T$253,$A173,'Relevant - In CRM unknown'!$G$2:$G$253,"UK",'Relevant - In CRM unknown'!$Q$2:$Q$253,"valid")+COUNTIFS('Relevant - IN NOW CRM valid'!$T$2:$T$2328,$A173,'Relevant - IN NOW CRM valid'!$G$2:$G$2328,"UK",'Relevant - IN NOW CRM valid'!$Q$2:$Q$2328,"valid")+COUNTIFS('Relevant - IN NOW CRM unknown'!$T$2:$T$1227,$A173,'Relevant - IN NOW CRM unknown'!$G$2:$G$1227,"UK",'Relevant - IN NOW CRM unknown'!$Q$2:$Q$1227,"valid")+COUNTIFS('Relevant - Not CRM not valid'!$T$2:$T$416,$A173,'Relevant - Not CRM not valid'!$G$2:$G$416,"UK",'Relevant - Not CRM not valid'!$Q$2:$Q$416,"valid")+COUNTIFS('Relevant - In CRM not valid'!$T$2:$T$46,$A173,'Relevant - In CRM not valid'!$G$2:$G$46,"UK",'Relevant - In CRM not valid'!$Q$2:$Q$46,"valid")</f>
        <v>4</v>
      </c>
      <c r="O173" s="2" t="str">
        <f t="shared" si="5"/>
        <v/>
      </c>
    </row>
    <row r="174" spans="1:15" ht="15" customHeight="1">
      <c r="A174" s="2" t="s">
        <v>452</v>
      </c>
      <c r="B174" s="2" t="s">
        <v>453</v>
      </c>
      <c r="C174" s="2" t="s">
        <v>95</v>
      </c>
      <c r="D174" s="2" t="str">
        <f>IFERROR(INDEX('UK Target Institutions'!$D$2:$D$727,MATCH($A174,'UK Target Institutions'!$A$2:$A$727,0)),"")</f>
        <v>Yes</v>
      </c>
      <c r="E174" s="2">
        <f>COUNTIFS('Relevant - In CRM valid'!$T$2:$T$4699,$A174,'Relevant - In CRM valid'!$G$2:$G$4699,"UK")+COUNTIFS('Relevant - In CRM unknown'!$T$2:$T$253,$A174,'Relevant - In CRM unknown'!$G$2:$G$253,"UK")+COUNTIFS('Relevant - IN NOW CRM valid'!$T$2:$T$2328,$A174,'Relevant - IN NOW CRM valid'!$G$2:$G$2328,"UK")+COUNTIFS('Relevant - IN NOW CRM unknown'!$T$2:$T$1227,$A174,'Relevant - IN NOW CRM unknown'!$G$2:$G$1227,"UK")+COUNTIFS('Relevant - Not CRM not valid'!$T$2:$T$416,$A174,'Relevant - Not CRM not valid'!$G$2:$G$416,"UK")+COUNTIFS('Relevant - In CRM not valid'!$T$2:$T$46,$A174,'Relevant - In CRM not valid'!$G$2:$G$46,"UK")</f>
        <v>5</v>
      </c>
      <c r="F174" s="2">
        <f>COUNTIFS('Relevant - In CRM valid'!$T$2:$T$4699,$A174,'Relevant - In CRM valid'!$G$2:$G$4699,"UK",'Relevant - In CRM valid'!$M$2:$M$4699,"Research")+COUNTIFS('Relevant - In CRM unknown'!$T$2:$T$253,$A174,'Relevant - In CRM unknown'!$G$2:$G$253,"UK",'Relevant - In CRM unknown'!$M$2:$M$253,"Research")+COUNTIFS('Relevant - IN NOW CRM valid'!$T$2:$T$2328,$A174,'Relevant - IN NOW CRM valid'!$G$2:$G$2328,"UK",'Relevant - IN NOW CRM valid'!$M$2:$M$2328,"Research")+COUNTIFS('Relevant - IN NOW CRM unknown'!$T$2:$T$1227,$A174,'Relevant - IN NOW CRM unknown'!$G$2:$G$1227,"UK",'Relevant - IN NOW CRM unknown'!$M$2:$M$1227,"Research")+COUNTIFS('Relevant - Not CRM not valid'!$T$2:$T$416,$A174,'Relevant - Not CRM not valid'!$G$2:$G$416,"UK",'Relevant - Not CRM not valid'!$M$2:$M$416,"Research")+COUNTIFS('Relevant - In CRM not valid'!$T$2:$T$46,$A174,'Relevant - In CRM not valid'!$G$2:$G$46,"UK",'Relevant - In CRM not valid'!$M$2:$M$46,"Research")</f>
        <v>3</v>
      </c>
      <c r="G174" s="2">
        <f>COUNTIFS('Relevant - In CRM valid'!$T$2:$T$4699,$A174,'Relevant - In CRM valid'!$G$2:$G$4699,"UK",'Relevant - In CRM valid'!$M$2:$M$4699,"Research",'Relevant - In CRM valid'!$R$2:$R$4699,"Senior")+COUNTIFS('Relevant - In CRM unknown'!$T$2:$T$253,$A174,'Relevant - In CRM unknown'!$G$2:$G$253,"UK",'Relevant - In CRM unknown'!$M$2:$M$253,"Research",'Relevant - In CRM unknown'!$R$2:$R$253,"Senior")+COUNTIFS('Relevant - IN NOW CRM valid'!$T$2:$T$2328,$A174,'Relevant - IN NOW CRM valid'!$G$2:$G$2328,"UK",'Relevant - IN NOW CRM valid'!$M$2:$M$2328,"Research",'Relevant - IN NOW CRM valid'!$R$2:$R$2328,"Senior")+COUNTIFS('Relevant - IN NOW CRM unknown'!$T$2:$T$1227,$A174,'Relevant - IN NOW CRM unknown'!$G$2:$G$1227,"UK",'Relevant - IN NOW CRM unknown'!$M$2:$M$1227,"Research",'Relevant - IN NOW CRM unknown'!$R$2:$R$1227,"Senior")+COUNTIFS('Relevant - Not CRM not valid'!$T$2:$T$416,$A174,'Relevant - Not CRM not valid'!$G$2:$G$416,"UK",'Relevant - Not CRM not valid'!$M$2:$M$416,"Research",'Relevant - Not CRM not valid'!$R$2:$R$416,"Senior")+COUNTIFS('Relevant - In CRM not valid'!$T$2:$T$46,$A174,'Relevant - In CRM not valid'!$G$2:$G$46,"UK",'Relevant - In CRM not valid'!$M$2:$M$46,"Research",'Relevant - In CRM not valid'!$R$2:$R$46,"Senior")</f>
        <v>3</v>
      </c>
      <c r="H174" s="2">
        <f>COUNTIFS('Relevant - In CRM valid'!$T$2:$T$4699,$A174,'Relevant - In CRM valid'!$G$2:$G$4699,"UK",'Relevant - In CRM valid'!$M$2:$M$4699,"Research",'Relevant - In CRM valid'!$R$2:$R$4699,"Operational")+COUNTIFS('Relevant - In CRM unknown'!$T$2:$T$253,$A174,'Relevant - In CRM unknown'!$G$2:$G$253,"UK",'Relevant - In CRM unknown'!$M$2:$M$253,"Research",'Relevant - In CRM unknown'!$R$2:$R$253,"Operational")+COUNTIFS('Relevant - IN NOW CRM valid'!$T$2:$T$2328,$A174,'Relevant - IN NOW CRM valid'!$G$2:$G$2328,"UK",'Relevant - IN NOW CRM valid'!$M$2:$M$2328,"Research",'Relevant - IN NOW CRM valid'!$R$2:$R$2328,"Operational")+COUNTIFS('Relevant - IN NOW CRM unknown'!$T$2:$T$1227,$A174,'Relevant - IN NOW CRM unknown'!$G$2:$G$1227,"UK",'Relevant - IN NOW CRM unknown'!$M$2:$M$1227,"Research",'Relevant - IN NOW CRM unknown'!$R$2:$R$1227,"Operational")+COUNTIFS('Relevant - Not CRM not valid'!$T$2:$T$416,$A174,'Relevant - Not CRM not valid'!$G$2:$G$416,"UK",'Relevant - Not CRM not valid'!$M$2:$M$416,"Research",'Relevant - Not CRM not valid'!$R$2:$R$416,"Operational")+COUNTIFS('Relevant - In CRM not valid'!$T$2:$T$46,$A174,'Relevant - In CRM not valid'!$G$2:$G$46,"UK",'Relevant - In CRM not valid'!$M$2:$M$46,"Research",'Relevant - In CRM not valid'!$R$2:$R$46,"Operational")</f>
        <v>0</v>
      </c>
      <c r="I174" s="2">
        <f>COUNTIFS('Relevant - In CRM valid'!$T$2:$T$4699,$A174,'Relevant - In CRM valid'!$G$2:$G$4699,"UK",'Relevant - In CRM valid'!$M$2:$M$4699,"Research",'Relevant - In CRM valid'!$R$2:$R$4699,"Academic")+COUNTIFS('Relevant - In CRM unknown'!$T$2:$T$253,$A174,'Relevant - In CRM unknown'!$G$2:$G$253,"UK",'Relevant - In CRM unknown'!$M$2:$M$253,"Research",'Relevant - In CRM unknown'!$R$2:$R$253,"Academic")+COUNTIFS('Relevant - IN NOW CRM valid'!$T$2:$T$2328,$A174,'Relevant - IN NOW CRM valid'!$G$2:$G$2328,"UK",'Relevant - IN NOW CRM valid'!$M$2:$M$2328,"Research",'Relevant - IN NOW CRM valid'!$R$2:$R$2328,"Academic")+COUNTIFS('Relevant - IN NOW CRM unknown'!$T$2:$T$1227,$A174,'Relevant - IN NOW CRM unknown'!$G$2:$G$1227,"UK",'Relevant - IN NOW CRM unknown'!$M$2:$M$1227,"Research",'Relevant - IN NOW CRM unknown'!$R$2:$R$1227,"Academic")+COUNTIFS('Relevant - Not CRM not valid'!$T$2:$T$416,$A174,'Relevant - Not CRM not valid'!$G$2:$G$416,"UK",'Relevant - Not CRM not valid'!$M$2:$M$416,"Research",'Relevant - Not CRM not valid'!$R$2:$R$416,"Academic")+COUNTIFS('Relevant - In CRM not valid'!$T$2:$T$46,$A174,'Relevant - In CRM not valid'!$G$2:$G$46,"UK",'Relevant - In CRM not valid'!$M$2:$M$46,"Research",'Relevant - In CRM not valid'!$R$2:$R$46,"Academic")</f>
        <v>0</v>
      </c>
      <c r="J174" s="2">
        <f>COUNTIFS('Relevant - In CRM valid'!$T$2:$T$4699,$A174,'Relevant - In CRM valid'!$G$2:$G$4699,"UK",'Relevant - In CRM valid'!$M$2:$M$4699,"Finance")+COUNTIFS('Relevant - In CRM unknown'!$T$2:$T$253,$A174,'Relevant - In CRM unknown'!$G$2:$G$253,"UK",'Relevant - In CRM unknown'!$M$2:$M$253,"Finance")+COUNTIFS('Relevant - IN NOW CRM valid'!$T$2:$T$2328,$A174,'Relevant - IN NOW CRM valid'!$G$2:$G$2328,"UK",'Relevant - IN NOW CRM valid'!$M$2:$M$2328,"Finance")+COUNTIFS('Relevant - IN NOW CRM unknown'!$T$2:$T$1227,$A174,'Relevant - IN NOW CRM unknown'!$G$2:$G$1227,"UK",'Relevant - IN NOW CRM unknown'!$M$2:$M$1227,"Finance")+COUNTIFS('Relevant - Not CRM not valid'!$T$2:$T$416,$A174,'Relevant - Not CRM not valid'!$G$2:$G$416,"UK",'Relevant - Not CRM not valid'!$M$2:$M$416,"Finance")+COUNTIFS('Relevant - In CRM not valid'!$T$2:$T$46,$A174,'Relevant - In CRM not valid'!$G$2:$G$46,"UK",'Relevant - In CRM not valid'!$M$2:$M$46,"Finance")</f>
        <v>1</v>
      </c>
      <c r="K174" s="2">
        <f>COUNTIFS('Relevant - In CRM valid'!$T$2:$T$4699,$A174,'Relevant - In CRM valid'!$G$2:$G$4699,"UK",'Relevant - In CRM valid'!$M$2:$M$4699,"IT/Systems")+COUNTIFS('Relevant - In CRM unknown'!$T$2:$T$253,$A174,'Relevant - In CRM unknown'!$G$2:$G$253,"UK",'Relevant - In CRM unknown'!$M$2:$M$253,"IT/Systems")+COUNTIFS('Relevant - IN NOW CRM valid'!$T$2:$T$2328,$A174,'Relevant - IN NOW CRM valid'!$G$2:$G$2328,"UK",'Relevant - IN NOW CRM valid'!$M$2:$M$2328,"IT/Systems")+COUNTIFS('Relevant - IN NOW CRM unknown'!$T$2:$T$1227,$A174,'Relevant - IN NOW CRM unknown'!$G$2:$G$1227,"UK",'Relevant - IN NOW CRM unknown'!$M$2:$M$1227,"IT/Systems")+COUNTIFS('Relevant - Not CRM not valid'!$T$2:$T$416,$A174,'Relevant - Not CRM not valid'!$G$2:$G$416,"UK",'Relevant - Not CRM not valid'!$M$2:$M$416,"IT/Systems")+COUNTIFS('Relevant - In CRM not valid'!$T$2:$T$46,$A174,'Relevant - In CRM not valid'!$G$2:$G$46,"UK",'Relevant - In CRM not valid'!$M$2:$M$46,"IT/Systems")</f>
        <v>1</v>
      </c>
      <c r="L174" s="2">
        <f>COUNTIFS('Relevant - In CRM valid'!$T$2:$T$4699,$A174,'Relevant - In CRM valid'!$G$2:$G$4699,"UK",'Relevant - In CRM valid'!$M$2:$M$4699,"")+COUNTIFS('Relevant - In CRM unknown'!$T$2:$T$253,$A174,'Relevant - In CRM unknown'!$G$2:$G$253,"UK",'Relevant - In CRM unknown'!$M$2:$M$253,"")+COUNTIFS('Relevant - IN NOW CRM valid'!$T$2:$T$2328,$A174,'Relevant - IN NOW CRM valid'!$G$2:$G$2328,"UK",'Relevant - IN NOW CRM valid'!$M$2:$M$2328,"")+COUNTIFS('Relevant - IN NOW CRM unknown'!$T$2:$T$1227,$A174,'Relevant - IN NOW CRM unknown'!$G$2:$G$1227,"UK",'Relevant - IN NOW CRM unknown'!$M$2:$M$1227,"")+COUNTIFS('Relevant - Not CRM not valid'!$T$2:$T$416,$A174,'Relevant - Not CRM not valid'!$G$2:$G$416,"UK",'Relevant - Not CRM not valid'!$M$2:$M$416,"")+COUNTIFS('Relevant - In CRM not valid'!$T$2:$T$46,$A174,'Relevant - In CRM not valid'!$G$2:$G$46,"UK",'Relevant - In CRM not valid'!$M$2:$M$46,"")</f>
        <v>0</v>
      </c>
      <c r="M174" s="2">
        <f t="shared" si="4"/>
        <v>3</v>
      </c>
      <c r="N174" s="2">
        <f>COUNTIFS('Relevant - In CRM valid'!$T$2:$T$4699,$A174,'Relevant - In CRM valid'!$G$2:$G$4699,"UK",'Relevant - In CRM valid'!$Q$2:$Q$4699,"valid")+COUNTIFS('Relevant - In CRM unknown'!$T$2:$T$253,$A174,'Relevant - In CRM unknown'!$G$2:$G$253,"UK",'Relevant - In CRM unknown'!$Q$2:$Q$253,"valid")+COUNTIFS('Relevant - IN NOW CRM valid'!$T$2:$T$2328,$A174,'Relevant - IN NOW CRM valid'!$G$2:$G$2328,"UK",'Relevant - IN NOW CRM valid'!$Q$2:$Q$2328,"valid")+COUNTIFS('Relevant - IN NOW CRM unknown'!$T$2:$T$1227,$A174,'Relevant - IN NOW CRM unknown'!$G$2:$G$1227,"UK",'Relevant - IN NOW CRM unknown'!$Q$2:$Q$1227,"valid")+COUNTIFS('Relevant - Not CRM not valid'!$T$2:$T$416,$A174,'Relevant - Not CRM not valid'!$G$2:$G$416,"UK",'Relevant - Not CRM not valid'!$Q$2:$Q$416,"valid")+COUNTIFS('Relevant - In CRM not valid'!$T$2:$T$46,$A174,'Relevant - In CRM not valid'!$G$2:$G$46,"UK",'Relevant - In CRM not valid'!$Q$2:$Q$46,"valid")</f>
        <v>5</v>
      </c>
      <c r="O174" s="2" t="str">
        <f t="shared" si="5"/>
        <v/>
      </c>
    </row>
    <row r="175" spans="1:15" ht="15" customHeight="1">
      <c r="A175" s="2" t="s">
        <v>454</v>
      </c>
      <c r="B175" s="2" t="s">
        <v>455</v>
      </c>
      <c r="C175" s="2" t="s">
        <v>161</v>
      </c>
      <c r="D175" s="2" t="str">
        <f>IFERROR(INDEX('UK Target Institutions'!$D$2:$D$727,MATCH($A175,'UK Target Institutions'!$A$2:$A$727,0)),"")</f>
        <v>Yes</v>
      </c>
      <c r="E175" s="2">
        <f>COUNTIFS('Relevant - In CRM valid'!$T$2:$T$4699,$A175,'Relevant - In CRM valid'!$G$2:$G$4699,"UK")+COUNTIFS('Relevant - In CRM unknown'!$T$2:$T$253,$A175,'Relevant - In CRM unknown'!$G$2:$G$253,"UK")+COUNTIFS('Relevant - IN NOW CRM valid'!$T$2:$T$2328,$A175,'Relevant - IN NOW CRM valid'!$G$2:$G$2328,"UK")+COUNTIFS('Relevant - IN NOW CRM unknown'!$T$2:$T$1227,$A175,'Relevant - IN NOW CRM unknown'!$G$2:$G$1227,"UK")+COUNTIFS('Relevant - Not CRM not valid'!$T$2:$T$416,$A175,'Relevant - Not CRM not valid'!$G$2:$G$416,"UK")+COUNTIFS('Relevant - In CRM not valid'!$T$2:$T$46,$A175,'Relevant - In CRM not valid'!$G$2:$G$46,"UK")</f>
        <v>5</v>
      </c>
      <c r="F175" s="2">
        <f>COUNTIFS('Relevant - In CRM valid'!$T$2:$T$4699,$A175,'Relevant - In CRM valid'!$G$2:$G$4699,"UK",'Relevant - In CRM valid'!$M$2:$M$4699,"Research")+COUNTIFS('Relevant - In CRM unknown'!$T$2:$T$253,$A175,'Relevant - In CRM unknown'!$G$2:$G$253,"UK",'Relevant - In CRM unknown'!$M$2:$M$253,"Research")+COUNTIFS('Relevant - IN NOW CRM valid'!$T$2:$T$2328,$A175,'Relevant - IN NOW CRM valid'!$G$2:$G$2328,"UK",'Relevant - IN NOW CRM valid'!$M$2:$M$2328,"Research")+COUNTIFS('Relevant - IN NOW CRM unknown'!$T$2:$T$1227,$A175,'Relevant - IN NOW CRM unknown'!$G$2:$G$1227,"UK",'Relevant - IN NOW CRM unknown'!$M$2:$M$1227,"Research")+COUNTIFS('Relevant - Not CRM not valid'!$T$2:$T$416,$A175,'Relevant - Not CRM not valid'!$G$2:$G$416,"UK",'Relevant - Not CRM not valid'!$M$2:$M$416,"Research")+COUNTIFS('Relevant - In CRM not valid'!$T$2:$T$46,$A175,'Relevant - In CRM not valid'!$G$2:$G$46,"UK",'Relevant - In CRM not valid'!$M$2:$M$46,"Research")</f>
        <v>3</v>
      </c>
      <c r="G175" s="2">
        <f>COUNTIFS('Relevant - In CRM valid'!$T$2:$T$4699,$A175,'Relevant - In CRM valid'!$G$2:$G$4699,"UK",'Relevant - In CRM valid'!$M$2:$M$4699,"Research",'Relevant - In CRM valid'!$R$2:$R$4699,"Senior")+COUNTIFS('Relevant - In CRM unknown'!$T$2:$T$253,$A175,'Relevant - In CRM unknown'!$G$2:$G$253,"UK",'Relevant - In CRM unknown'!$M$2:$M$253,"Research",'Relevant - In CRM unknown'!$R$2:$R$253,"Senior")+COUNTIFS('Relevant - IN NOW CRM valid'!$T$2:$T$2328,$A175,'Relevant - IN NOW CRM valid'!$G$2:$G$2328,"UK",'Relevant - IN NOW CRM valid'!$M$2:$M$2328,"Research",'Relevant - IN NOW CRM valid'!$R$2:$R$2328,"Senior")+COUNTIFS('Relevant - IN NOW CRM unknown'!$T$2:$T$1227,$A175,'Relevant - IN NOW CRM unknown'!$G$2:$G$1227,"UK",'Relevant - IN NOW CRM unknown'!$M$2:$M$1227,"Research",'Relevant - IN NOW CRM unknown'!$R$2:$R$1227,"Senior")+COUNTIFS('Relevant - Not CRM not valid'!$T$2:$T$416,$A175,'Relevant - Not CRM not valid'!$G$2:$G$416,"UK",'Relevant - Not CRM not valid'!$M$2:$M$416,"Research",'Relevant - Not CRM not valid'!$R$2:$R$416,"Senior")+COUNTIFS('Relevant - In CRM not valid'!$T$2:$T$46,$A175,'Relevant - In CRM not valid'!$G$2:$G$46,"UK",'Relevant - In CRM not valid'!$M$2:$M$46,"Research",'Relevant - In CRM not valid'!$R$2:$R$46,"Senior")</f>
        <v>1</v>
      </c>
      <c r="H175" s="2">
        <f>COUNTIFS('Relevant - In CRM valid'!$T$2:$T$4699,$A175,'Relevant - In CRM valid'!$G$2:$G$4699,"UK",'Relevant - In CRM valid'!$M$2:$M$4699,"Research",'Relevant - In CRM valid'!$R$2:$R$4699,"Operational")+COUNTIFS('Relevant - In CRM unknown'!$T$2:$T$253,$A175,'Relevant - In CRM unknown'!$G$2:$G$253,"UK",'Relevant - In CRM unknown'!$M$2:$M$253,"Research",'Relevant - In CRM unknown'!$R$2:$R$253,"Operational")+COUNTIFS('Relevant - IN NOW CRM valid'!$T$2:$T$2328,$A175,'Relevant - IN NOW CRM valid'!$G$2:$G$2328,"UK",'Relevant - IN NOW CRM valid'!$M$2:$M$2328,"Research",'Relevant - IN NOW CRM valid'!$R$2:$R$2328,"Operational")+COUNTIFS('Relevant - IN NOW CRM unknown'!$T$2:$T$1227,$A175,'Relevant - IN NOW CRM unknown'!$G$2:$G$1227,"UK",'Relevant - IN NOW CRM unknown'!$M$2:$M$1227,"Research",'Relevant - IN NOW CRM unknown'!$R$2:$R$1227,"Operational")+COUNTIFS('Relevant - Not CRM not valid'!$T$2:$T$416,$A175,'Relevant - Not CRM not valid'!$G$2:$G$416,"UK",'Relevant - Not CRM not valid'!$M$2:$M$416,"Research",'Relevant - Not CRM not valid'!$R$2:$R$416,"Operational")+COUNTIFS('Relevant - In CRM not valid'!$T$2:$T$46,$A175,'Relevant - In CRM not valid'!$G$2:$G$46,"UK",'Relevant - In CRM not valid'!$M$2:$M$46,"Research",'Relevant - In CRM not valid'!$R$2:$R$46,"Operational")</f>
        <v>2</v>
      </c>
      <c r="I175" s="2">
        <f>COUNTIFS('Relevant - In CRM valid'!$T$2:$T$4699,$A175,'Relevant - In CRM valid'!$G$2:$G$4699,"UK",'Relevant - In CRM valid'!$M$2:$M$4699,"Research",'Relevant - In CRM valid'!$R$2:$R$4699,"Academic")+COUNTIFS('Relevant - In CRM unknown'!$T$2:$T$253,$A175,'Relevant - In CRM unknown'!$G$2:$G$253,"UK",'Relevant - In CRM unknown'!$M$2:$M$253,"Research",'Relevant - In CRM unknown'!$R$2:$R$253,"Academic")+COUNTIFS('Relevant - IN NOW CRM valid'!$T$2:$T$2328,$A175,'Relevant - IN NOW CRM valid'!$G$2:$G$2328,"UK",'Relevant - IN NOW CRM valid'!$M$2:$M$2328,"Research",'Relevant - IN NOW CRM valid'!$R$2:$R$2328,"Academic")+COUNTIFS('Relevant - IN NOW CRM unknown'!$T$2:$T$1227,$A175,'Relevant - IN NOW CRM unknown'!$G$2:$G$1227,"UK",'Relevant - IN NOW CRM unknown'!$M$2:$M$1227,"Research",'Relevant - IN NOW CRM unknown'!$R$2:$R$1227,"Academic")+COUNTIFS('Relevant - Not CRM not valid'!$T$2:$T$416,$A175,'Relevant - Not CRM not valid'!$G$2:$G$416,"UK",'Relevant - Not CRM not valid'!$M$2:$M$416,"Research",'Relevant - Not CRM not valid'!$R$2:$R$416,"Academic")+COUNTIFS('Relevant - In CRM not valid'!$T$2:$T$46,$A175,'Relevant - In CRM not valid'!$G$2:$G$46,"UK",'Relevant - In CRM not valid'!$M$2:$M$46,"Research",'Relevant - In CRM not valid'!$R$2:$R$46,"Academic")</f>
        <v>0</v>
      </c>
      <c r="J175" s="2">
        <f>COUNTIFS('Relevant - In CRM valid'!$T$2:$T$4699,$A175,'Relevant - In CRM valid'!$G$2:$G$4699,"UK",'Relevant - In CRM valid'!$M$2:$M$4699,"Finance")+COUNTIFS('Relevant - In CRM unknown'!$T$2:$T$253,$A175,'Relevant - In CRM unknown'!$G$2:$G$253,"UK",'Relevant - In CRM unknown'!$M$2:$M$253,"Finance")+COUNTIFS('Relevant - IN NOW CRM valid'!$T$2:$T$2328,$A175,'Relevant - IN NOW CRM valid'!$G$2:$G$2328,"UK",'Relevant - IN NOW CRM valid'!$M$2:$M$2328,"Finance")+COUNTIFS('Relevant - IN NOW CRM unknown'!$T$2:$T$1227,$A175,'Relevant - IN NOW CRM unknown'!$G$2:$G$1227,"UK",'Relevant - IN NOW CRM unknown'!$M$2:$M$1227,"Finance")+COUNTIFS('Relevant - Not CRM not valid'!$T$2:$T$416,$A175,'Relevant - Not CRM not valid'!$G$2:$G$416,"UK",'Relevant - Not CRM not valid'!$M$2:$M$416,"Finance")+COUNTIFS('Relevant - In CRM not valid'!$T$2:$T$46,$A175,'Relevant - In CRM not valid'!$G$2:$G$46,"UK",'Relevant - In CRM not valid'!$M$2:$M$46,"Finance")</f>
        <v>0</v>
      </c>
      <c r="K175" s="2">
        <f>COUNTIFS('Relevant - In CRM valid'!$T$2:$T$4699,$A175,'Relevant - In CRM valid'!$G$2:$G$4699,"UK",'Relevant - In CRM valid'!$M$2:$M$4699,"IT/Systems")+COUNTIFS('Relevant - In CRM unknown'!$T$2:$T$253,$A175,'Relevant - In CRM unknown'!$G$2:$G$253,"UK",'Relevant - In CRM unknown'!$M$2:$M$253,"IT/Systems")+COUNTIFS('Relevant - IN NOW CRM valid'!$T$2:$T$2328,$A175,'Relevant - IN NOW CRM valid'!$G$2:$G$2328,"UK",'Relevant - IN NOW CRM valid'!$M$2:$M$2328,"IT/Systems")+COUNTIFS('Relevant - IN NOW CRM unknown'!$T$2:$T$1227,$A175,'Relevant - IN NOW CRM unknown'!$G$2:$G$1227,"UK",'Relevant - IN NOW CRM unknown'!$M$2:$M$1227,"IT/Systems")+COUNTIFS('Relevant - Not CRM not valid'!$T$2:$T$416,$A175,'Relevant - Not CRM not valid'!$G$2:$G$416,"UK",'Relevant - Not CRM not valid'!$M$2:$M$416,"IT/Systems")+COUNTIFS('Relevant - In CRM not valid'!$T$2:$T$46,$A175,'Relevant - In CRM not valid'!$G$2:$G$46,"UK",'Relevant - In CRM not valid'!$M$2:$M$46,"IT/Systems")</f>
        <v>0</v>
      </c>
      <c r="L175" s="2">
        <f>COUNTIFS('Relevant - In CRM valid'!$T$2:$T$4699,$A175,'Relevant - In CRM valid'!$G$2:$G$4699,"UK",'Relevant - In CRM valid'!$M$2:$M$4699,"")+COUNTIFS('Relevant - In CRM unknown'!$T$2:$T$253,$A175,'Relevant - In CRM unknown'!$G$2:$G$253,"UK",'Relevant - In CRM unknown'!$M$2:$M$253,"")+COUNTIFS('Relevant - IN NOW CRM valid'!$T$2:$T$2328,$A175,'Relevant - IN NOW CRM valid'!$G$2:$G$2328,"UK",'Relevant - IN NOW CRM valid'!$M$2:$M$2328,"")+COUNTIFS('Relevant - IN NOW CRM unknown'!$T$2:$T$1227,$A175,'Relevant - IN NOW CRM unknown'!$G$2:$G$1227,"UK",'Relevant - IN NOW CRM unknown'!$M$2:$M$1227,"")+COUNTIFS('Relevant - Not CRM not valid'!$T$2:$T$416,$A175,'Relevant - Not CRM not valid'!$G$2:$G$416,"UK",'Relevant - Not CRM not valid'!$M$2:$M$416,"")+COUNTIFS('Relevant - In CRM not valid'!$T$2:$T$46,$A175,'Relevant - In CRM not valid'!$G$2:$G$46,"UK",'Relevant - In CRM not valid'!$M$2:$M$46,"")</f>
        <v>2</v>
      </c>
      <c r="M175" s="2">
        <f t="shared" si="4"/>
        <v>1</v>
      </c>
      <c r="N175" s="2">
        <f>COUNTIFS('Relevant - In CRM valid'!$T$2:$T$4699,$A175,'Relevant - In CRM valid'!$G$2:$G$4699,"UK",'Relevant - In CRM valid'!$Q$2:$Q$4699,"valid")+COUNTIFS('Relevant - In CRM unknown'!$T$2:$T$253,$A175,'Relevant - In CRM unknown'!$G$2:$G$253,"UK",'Relevant - In CRM unknown'!$Q$2:$Q$253,"valid")+COUNTIFS('Relevant - IN NOW CRM valid'!$T$2:$T$2328,$A175,'Relevant - IN NOW CRM valid'!$G$2:$G$2328,"UK",'Relevant - IN NOW CRM valid'!$Q$2:$Q$2328,"valid")+COUNTIFS('Relevant - IN NOW CRM unknown'!$T$2:$T$1227,$A175,'Relevant - IN NOW CRM unknown'!$G$2:$G$1227,"UK",'Relevant - IN NOW CRM unknown'!$Q$2:$Q$1227,"valid")+COUNTIFS('Relevant - Not CRM not valid'!$T$2:$T$416,$A175,'Relevant - Not CRM not valid'!$G$2:$G$416,"UK",'Relevant - Not CRM not valid'!$Q$2:$Q$416,"valid")+COUNTIFS('Relevant - In CRM not valid'!$T$2:$T$46,$A175,'Relevant - In CRM not valid'!$G$2:$G$46,"UK",'Relevant - In CRM not valid'!$Q$2:$Q$46,"valid")</f>
        <v>4</v>
      </c>
      <c r="O175" s="2" t="str">
        <f t="shared" si="5"/>
        <v>Finance  IT/Systems</v>
      </c>
    </row>
    <row r="176" spans="1:15" ht="15" customHeight="1">
      <c r="A176" s="2" t="s">
        <v>456</v>
      </c>
      <c r="B176" s="2" t="s">
        <v>457</v>
      </c>
      <c r="C176" s="2" t="s">
        <v>95</v>
      </c>
      <c r="D176" s="2" t="str">
        <f>IFERROR(INDEX('UK Target Institutions'!$D$2:$D$727,MATCH($A176,'UK Target Institutions'!$A$2:$A$727,0)),"")</f>
        <v>Yes</v>
      </c>
      <c r="E176" s="2">
        <f>COUNTIFS('Relevant - In CRM valid'!$T$2:$T$4699,$A176,'Relevant - In CRM valid'!$G$2:$G$4699,"UK")+COUNTIFS('Relevant - In CRM unknown'!$T$2:$T$253,$A176,'Relevant - In CRM unknown'!$G$2:$G$253,"UK")+COUNTIFS('Relevant - IN NOW CRM valid'!$T$2:$T$2328,$A176,'Relevant - IN NOW CRM valid'!$G$2:$G$2328,"UK")+COUNTIFS('Relevant - IN NOW CRM unknown'!$T$2:$T$1227,$A176,'Relevant - IN NOW CRM unknown'!$G$2:$G$1227,"UK")+COUNTIFS('Relevant - Not CRM not valid'!$T$2:$T$416,$A176,'Relevant - Not CRM not valid'!$G$2:$G$416,"UK")+COUNTIFS('Relevant - In CRM not valid'!$T$2:$T$46,$A176,'Relevant - In CRM not valid'!$G$2:$G$46,"UK")</f>
        <v>5</v>
      </c>
      <c r="F176" s="2">
        <f>COUNTIFS('Relevant - In CRM valid'!$T$2:$T$4699,$A176,'Relevant - In CRM valid'!$G$2:$G$4699,"UK",'Relevant - In CRM valid'!$M$2:$M$4699,"Research")+COUNTIFS('Relevant - In CRM unknown'!$T$2:$T$253,$A176,'Relevant - In CRM unknown'!$G$2:$G$253,"UK",'Relevant - In CRM unknown'!$M$2:$M$253,"Research")+COUNTIFS('Relevant - IN NOW CRM valid'!$T$2:$T$2328,$A176,'Relevant - IN NOW CRM valid'!$G$2:$G$2328,"UK",'Relevant - IN NOW CRM valid'!$M$2:$M$2328,"Research")+COUNTIFS('Relevant - IN NOW CRM unknown'!$T$2:$T$1227,$A176,'Relevant - IN NOW CRM unknown'!$G$2:$G$1227,"UK",'Relevant - IN NOW CRM unknown'!$M$2:$M$1227,"Research")+COUNTIFS('Relevant - Not CRM not valid'!$T$2:$T$416,$A176,'Relevant - Not CRM not valid'!$G$2:$G$416,"UK",'Relevant - Not CRM not valid'!$M$2:$M$416,"Research")+COUNTIFS('Relevant - In CRM not valid'!$T$2:$T$46,$A176,'Relevant - In CRM not valid'!$G$2:$G$46,"UK",'Relevant - In CRM not valid'!$M$2:$M$46,"Research")</f>
        <v>2</v>
      </c>
      <c r="G176" s="2">
        <f>COUNTIFS('Relevant - In CRM valid'!$T$2:$T$4699,$A176,'Relevant - In CRM valid'!$G$2:$G$4699,"UK",'Relevant - In CRM valid'!$M$2:$M$4699,"Research",'Relevant - In CRM valid'!$R$2:$R$4699,"Senior")+COUNTIFS('Relevant - In CRM unknown'!$T$2:$T$253,$A176,'Relevant - In CRM unknown'!$G$2:$G$253,"UK",'Relevant - In CRM unknown'!$M$2:$M$253,"Research",'Relevant - In CRM unknown'!$R$2:$R$253,"Senior")+COUNTIFS('Relevant - IN NOW CRM valid'!$T$2:$T$2328,$A176,'Relevant - IN NOW CRM valid'!$G$2:$G$2328,"UK",'Relevant - IN NOW CRM valid'!$M$2:$M$2328,"Research",'Relevant - IN NOW CRM valid'!$R$2:$R$2328,"Senior")+COUNTIFS('Relevant - IN NOW CRM unknown'!$T$2:$T$1227,$A176,'Relevant - IN NOW CRM unknown'!$G$2:$G$1227,"UK",'Relevant - IN NOW CRM unknown'!$M$2:$M$1227,"Research",'Relevant - IN NOW CRM unknown'!$R$2:$R$1227,"Senior")+COUNTIFS('Relevant - Not CRM not valid'!$T$2:$T$416,$A176,'Relevant - Not CRM not valid'!$G$2:$G$416,"UK",'Relevant - Not CRM not valid'!$M$2:$M$416,"Research",'Relevant - Not CRM not valid'!$R$2:$R$416,"Senior")+COUNTIFS('Relevant - In CRM not valid'!$T$2:$T$46,$A176,'Relevant - In CRM not valid'!$G$2:$G$46,"UK",'Relevant - In CRM not valid'!$M$2:$M$46,"Research",'Relevant - In CRM not valid'!$R$2:$R$46,"Senior")</f>
        <v>2</v>
      </c>
      <c r="H176" s="2">
        <f>COUNTIFS('Relevant - In CRM valid'!$T$2:$T$4699,$A176,'Relevant - In CRM valid'!$G$2:$G$4699,"UK",'Relevant - In CRM valid'!$M$2:$M$4699,"Research",'Relevant - In CRM valid'!$R$2:$R$4699,"Operational")+COUNTIFS('Relevant - In CRM unknown'!$T$2:$T$253,$A176,'Relevant - In CRM unknown'!$G$2:$G$253,"UK",'Relevant - In CRM unknown'!$M$2:$M$253,"Research",'Relevant - In CRM unknown'!$R$2:$R$253,"Operational")+COUNTIFS('Relevant - IN NOW CRM valid'!$T$2:$T$2328,$A176,'Relevant - IN NOW CRM valid'!$G$2:$G$2328,"UK",'Relevant - IN NOW CRM valid'!$M$2:$M$2328,"Research",'Relevant - IN NOW CRM valid'!$R$2:$R$2328,"Operational")+COUNTIFS('Relevant - IN NOW CRM unknown'!$T$2:$T$1227,$A176,'Relevant - IN NOW CRM unknown'!$G$2:$G$1227,"UK",'Relevant - IN NOW CRM unknown'!$M$2:$M$1227,"Research",'Relevant - IN NOW CRM unknown'!$R$2:$R$1227,"Operational")+COUNTIFS('Relevant - Not CRM not valid'!$T$2:$T$416,$A176,'Relevant - Not CRM not valid'!$G$2:$G$416,"UK",'Relevant - Not CRM not valid'!$M$2:$M$416,"Research",'Relevant - Not CRM not valid'!$R$2:$R$416,"Operational")+COUNTIFS('Relevant - In CRM not valid'!$T$2:$T$46,$A176,'Relevant - In CRM not valid'!$G$2:$G$46,"UK",'Relevant - In CRM not valid'!$M$2:$M$46,"Research",'Relevant - In CRM not valid'!$R$2:$R$46,"Operational")</f>
        <v>0</v>
      </c>
      <c r="I176" s="2">
        <f>COUNTIFS('Relevant - In CRM valid'!$T$2:$T$4699,$A176,'Relevant - In CRM valid'!$G$2:$G$4699,"UK",'Relevant - In CRM valid'!$M$2:$M$4699,"Research",'Relevant - In CRM valid'!$R$2:$R$4699,"Academic")+COUNTIFS('Relevant - In CRM unknown'!$T$2:$T$253,$A176,'Relevant - In CRM unknown'!$G$2:$G$253,"UK",'Relevant - In CRM unknown'!$M$2:$M$253,"Research",'Relevant - In CRM unknown'!$R$2:$R$253,"Academic")+COUNTIFS('Relevant - IN NOW CRM valid'!$T$2:$T$2328,$A176,'Relevant - IN NOW CRM valid'!$G$2:$G$2328,"UK",'Relevant - IN NOW CRM valid'!$M$2:$M$2328,"Research",'Relevant - IN NOW CRM valid'!$R$2:$R$2328,"Academic")+COUNTIFS('Relevant - IN NOW CRM unknown'!$T$2:$T$1227,$A176,'Relevant - IN NOW CRM unknown'!$G$2:$G$1227,"UK",'Relevant - IN NOW CRM unknown'!$M$2:$M$1227,"Research",'Relevant - IN NOW CRM unknown'!$R$2:$R$1227,"Academic")+COUNTIFS('Relevant - Not CRM not valid'!$T$2:$T$416,$A176,'Relevant - Not CRM not valid'!$G$2:$G$416,"UK",'Relevant - Not CRM not valid'!$M$2:$M$416,"Research",'Relevant - Not CRM not valid'!$R$2:$R$416,"Academic")+COUNTIFS('Relevant - In CRM not valid'!$T$2:$T$46,$A176,'Relevant - In CRM not valid'!$G$2:$G$46,"UK",'Relevant - In CRM not valid'!$M$2:$M$46,"Research",'Relevant - In CRM not valid'!$R$2:$R$46,"Academic")</f>
        <v>0</v>
      </c>
      <c r="J176" s="2">
        <f>COUNTIFS('Relevant - In CRM valid'!$T$2:$T$4699,$A176,'Relevant - In CRM valid'!$G$2:$G$4699,"UK",'Relevant - In CRM valid'!$M$2:$M$4699,"Finance")+COUNTIFS('Relevant - In CRM unknown'!$T$2:$T$253,$A176,'Relevant - In CRM unknown'!$G$2:$G$253,"UK",'Relevant - In CRM unknown'!$M$2:$M$253,"Finance")+COUNTIFS('Relevant - IN NOW CRM valid'!$T$2:$T$2328,$A176,'Relevant - IN NOW CRM valid'!$G$2:$G$2328,"UK",'Relevant - IN NOW CRM valid'!$M$2:$M$2328,"Finance")+COUNTIFS('Relevant - IN NOW CRM unknown'!$T$2:$T$1227,$A176,'Relevant - IN NOW CRM unknown'!$G$2:$G$1227,"UK",'Relevant - IN NOW CRM unknown'!$M$2:$M$1227,"Finance")+COUNTIFS('Relevant - Not CRM not valid'!$T$2:$T$416,$A176,'Relevant - Not CRM not valid'!$G$2:$G$416,"UK",'Relevant - Not CRM not valid'!$M$2:$M$416,"Finance")+COUNTIFS('Relevant - In CRM not valid'!$T$2:$T$46,$A176,'Relevant - In CRM not valid'!$G$2:$G$46,"UK",'Relevant - In CRM not valid'!$M$2:$M$46,"Finance")</f>
        <v>2</v>
      </c>
      <c r="K176" s="2">
        <f>COUNTIFS('Relevant - In CRM valid'!$T$2:$T$4699,$A176,'Relevant - In CRM valid'!$G$2:$G$4699,"UK",'Relevant - In CRM valid'!$M$2:$M$4699,"IT/Systems")+COUNTIFS('Relevant - In CRM unknown'!$T$2:$T$253,$A176,'Relevant - In CRM unknown'!$G$2:$G$253,"UK",'Relevant - In CRM unknown'!$M$2:$M$253,"IT/Systems")+COUNTIFS('Relevant - IN NOW CRM valid'!$T$2:$T$2328,$A176,'Relevant - IN NOW CRM valid'!$G$2:$G$2328,"UK",'Relevant - IN NOW CRM valid'!$M$2:$M$2328,"IT/Systems")+COUNTIFS('Relevant - IN NOW CRM unknown'!$T$2:$T$1227,$A176,'Relevant - IN NOW CRM unknown'!$G$2:$G$1227,"UK",'Relevant - IN NOW CRM unknown'!$M$2:$M$1227,"IT/Systems")+COUNTIFS('Relevant - Not CRM not valid'!$T$2:$T$416,$A176,'Relevant - Not CRM not valid'!$G$2:$G$416,"UK",'Relevant - Not CRM not valid'!$M$2:$M$416,"IT/Systems")+COUNTIFS('Relevant - In CRM not valid'!$T$2:$T$46,$A176,'Relevant - In CRM not valid'!$G$2:$G$46,"UK",'Relevant - In CRM not valid'!$M$2:$M$46,"IT/Systems")</f>
        <v>1</v>
      </c>
      <c r="L176" s="2">
        <f>COUNTIFS('Relevant - In CRM valid'!$T$2:$T$4699,$A176,'Relevant - In CRM valid'!$G$2:$G$4699,"UK",'Relevant - In CRM valid'!$M$2:$M$4699,"")+COUNTIFS('Relevant - In CRM unknown'!$T$2:$T$253,$A176,'Relevant - In CRM unknown'!$G$2:$G$253,"UK",'Relevant - In CRM unknown'!$M$2:$M$253,"")+COUNTIFS('Relevant - IN NOW CRM valid'!$T$2:$T$2328,$A176,'Relevant - IN NOW CRM valid'!$G$2:$G$2328,"UK",'Relevant - IN NOW CRM valid'!$M$2:$M$2328,"")+COUNTIFS('Relevant - IN NOW CRM unknown'!$T$2:$T$1227,$A176,'Relevant - IN NOW CRM unknown'!$G$2:$G$1227,"UK",'Relevant - IN NOW CRM unknown'!$M$2:$M$1227,"")+COUNTIFS('Relevant - Not CRM not valid'!$T$2:$T$416,$A176,'Relevant - Not CRM not valid'!$G$2:$G$416,"UK",'Relevant - Not CRM not valid'!$M$2:$M$416,"")+COUNTIFS('Relevant - In CRM not valid'!$T$2:$T$46,$A176,'Relevant - In CRM not valid'!$G$2:$G$46,"UK",'Relevant - In CRM not valid'!$M$2:$M$46,"")</f>
        <v>0</v>
      </c>
      <c r="M176" s="2">
        <f t="shared" si="4"/>
        <v>3</v>
      </c>
      <c r="N176" s="2">
        <f>COUNTIFS('Relevant - In CRM valid'!$T$2:$T$4699,$A176,'Relevant - In CRM valid'!$G$2:$G$4699,"UK",'Relevant - In CRM valid'!$Q$2:$Q$4699,"valid")+COUNTIFS('Relevant - In CRM unknown'!$T$2:$T$253,$A176,'Relevant - In CRM unknown'!$G$2:$G$253,"UK",'Relevant - In CRM unknown'!$Q$2:$Q$253,"valid")+COUNTIFS('Relevant - IN NOW CRM valid'!$T$2:$T$2328,$A176,'Relevant - IN NOW CRM valid'!$G$2:$G$2328,"UK",'Relevant - IN NOW CRM valid'!$Q$2:$Q$2328,"valid")+COUNTIFS('Relevant - IN NOW CRM unknown'!$T$2:$T$1227,$A176,'Relevant - IN NOW CRM unknown'!$G$2:$G$1227,"UK",'Relevant - IN NOW CRM unknown'!$Q$2:$Q$1227,"valid")+COUNTIFS('Relevant - Not CRM not valid'!$T$2:$T$416,$A176,'Relevant - Not CRM not valid'!$G$2:$G$416,"UK",'Relevant - Not CRM not valid'!$Q$2:$Q$416,"valid")+COUNTIFS('Relevant - In CRM not valid'!$T$2:$T$46,$A176,'Relevant - In CRM not valid'!$G$2:$G$46,"UK",'Relevant - In CRM not valid'!$Q$2:$Q$46,"valid")</f>
        <v>5</v>
      </c>
      <c r="O176" s="2" t="str">
        <f t="shared" si="5"/>
        <v/>
      </c>
    </row>
    <row r="177" spans="1:15" ht="15" customHeight="1">
      <c r="A177" s="2" t="s">
        <v>458</v>
      </c>
      <c r="B177" s="2" t="s">
        <v>459</v>
      </c>
      <c r="C177" s="2" t="s">
        <v>95</v>
      </c>
      <c r="D177" s="2" t="str">
        <f>IFERROR(INDEX('UK Target Institutions'!$D$2:$D$727,MATCH($A177,'UK Target Institutions'!$A$2:$A$727,0)),"")</f>
        <v>Yes</v>
      </c>
      <c r="E177" s="2">
        <f>COUNTIFS('Relevant - In CRM valid'!$T$2:$T$4699,$A177,'Relevant - In CRM valid'!$G$2:$G$4699,"UK")+COUNTIFS('Relevant - In CRM unknown'!$T$2:$T$253,$A177,'Relevant - In CRM unknown'!$G$2:$G$253,"UK")+COUNTIFS('Relevant - IN NOW CRM valid'!$T$2:$T$2328,$A177,'Relevant - IN NOW CRM valid'!$G$2:$G$2328,"UK")+COUNTIFS('Relevant - IN NOW CRM unknown'!$T$2:$T$1227,$A177,'Relevant - IN NOW CRM unknown'!$G$2:$G$1227,"UK")+COUNTIFS('Relevant - Not CRM not valid'!$T$2:$T$416,$A177,'Relevant - Not CRM not valid'!$G$2:$G$416,"UK")+COUNTIFS('Relevant - In CRM not valid'!$T$2:$T$46,$A177,'Relevant - In CRM not valid'!$G$2:$G$46,"UK")</f>
        <v>5</v>
      </c>
      <c r="F177" s="2">
        <f>COUNTIFS('Relevant - In CRM valid'!$T$2:$T$4699,$A177,'Relevant - In CRM valid'!$G$2:$G$4699,"UK",'Relevant - In CRM valid'!$M$2:$M$4699,"Research")+COUNTIFS('Relevant - In CRM unknown'!$T$2:$T$253,$A177,'Relevant - In CRM unknown'!$G$2:$G$253,"UK",'Relevant - In CRM unknown'!$M$2:$M$253,"Research")+COUNTIFS('Relevant - IN NOW CRM valid'!$T$2:$T$2328,$A177,'Relevant - IN NOW CRM valid'!$G$2:$G$2328,"UK",'Relevant - IN NOW CRM valid'!$M$2:$M$2328,"Research")+COUNTIFS('Relevant - IN NOW CRM unknown'!$T$2:$T$1227,$A177,'Relevant - IN NOW CRM unknown'!$G$2:$G$1227,"UK",'Relevant - IN NOW CRM unknown'!$M$2:$M$1227,"Research")+COUNTIFS('Relevant - Not CRM not valid'!$T$2:$T$416,$A177,'Relevant - Not CRM not valid'!$G$2:$G$416,"UK",'Relevant - Not CRM not valid'!$M$2:$M$416,"Research")+COUNTIFS('Relevant - In CRM not valid'!$T$2:$T$46,$A177,'Relevant - In CRM not valid'!$G$2:$G$46,"UK",'Relevant - In CRM not valid'!$M$2:$M$46,"Research")</f>
        <v>1</v>
      </c>
      <c r="G177" s="2">
        <f>COUNTIFS('Relevant - In CRM valid'!$T$2:$T$4699,$A177,'Relevant - In CRM valid'!$G$2:$G$4699,"UK",'Relevant - In CRM valid'!$M$2:$M$4699,"Research",'Relevant - In CRM valid'!$R$2:$R$4699,"Senior")+COUNTIFS('Relevant - In CRM unknown'!$T$2:$T$253,$A177,'Relevant - In CRM unknown'!$G$2:$G$253,"UK",'Relevant - In CRM unknown'!$M$2:$M$253,"Research",'Relevant - In CRM unknown'!$R$2:$R$253,"Senior")+COUNTIFS('Relevant - IN NOW CRM valid'!$T$2:$T$2328,$A177,'Relevant - IN NOW CRM valid'!$G$2:$G$2328,"UK",'Relevant - IN NOW CRM valid'!$M$2:$M$2328,"Research",'Relevant - IN NOW CRM valid'!$R$2:$R$2328,"Senior")+COUNTIFS('Relevant - IN NOW CRM unknown'!$T$2:$T$1227,$A177,'Relevant - IN NOW CRM unknown'!$G$2:$G$1227,"UK",'Relevant - IN NOW CRM unknown'!$M$2:$M$1227,"Research",'Relevant - IN NOW CRM unknown'!$R$2:$R$1227,"Senior")+COUNTIFS('Relevant - Not CRM not valid'!$T$2:$T$416,$A177,'Relevant - Not CRM not valid'!$G$2:$G$416,"UK",'Relevant - Not CRM not valid'!$M$2:$M$416,"Research",'Relevant - Not CRM not valid'!$R$2:$R$416,"Senior")+COUNTIFS('Relevant - In CRM not valid'!$T$2:$T$46,$A177,'Relevant - In CRM not valid'!$G$2:$G$46,"UK",'Relevant - In CRM not valid'!$M$2:$M$46,"Research",'Relevant - In CRM not valid'!$R$2:$R$46,"Senior")</f>
        <v>0</v>
      </c>
      <c r="H177" s="2">
        <f>COUNTIFS('Relevant - In CRM valid'!$T$2:$T$4699,$A177,'Relevant - In CRM valid'!$G$2:$G$4699,"UK",'Relevant - In CRM valid'!$M$2:$M$4699,"Research",'Relevant - In CRM valid'!$R$2:$R$4699,"Operational")+COUNTIFS('Relevant - In CRM unknown'!$T$2:$T$253,$A177,'Relevant - In CRM unknown'!$G$2:$G$253,"UK",'Relevant - In CRM unknown'!$M$2:$M$253,"Research",'Relevant - In CRM unknown'!$R$2:$R$253,"Operational")+COUNTIFS('Relevant - IN NOW CRM valid'!$T$2:$T$2328,$A177,'Relevant - IN NOW CRM valid'!$G$2:$G$2328,"UK",'Relevant - IN NOW CRM valid'!$M$2:$M$2328,"Research",'Relevant - IN NOW CRM valid'!$R$2:$R$2328,"Operational")+COUNTIFS('Relevant - IN NOW CRM unknown'!$T$2:$T$1227,$A177,'Relevant - IN NOW CRM unknown'!$G$2:$G$1227,"UK",'Relevant - IN NOW CRM unknown'!$M$2:$M$1227,"Research",'Relevant - IN NOW CRM unknown'!$R$2:$R$1227,"Operational")+COUNTIFS('Relevant - Not CRM not valid'!$T$2:$T$416,$A177,'Relevant - Not CRM not valid'!$G$2:$G$416,"UK",'Relevant - Not CRM not valid'!$M$2:$M$416,"Research",'Relevant - Not CRM not valid'!$R$2:$R$416,"Operational")+COUNTIFS('Relevant - In CRM not valid'!$T$2:$T$46,$A177,'Relevant - In CRM not valid'!$G$2:$G$46,"UK",'Relevant - In CRM not valid'!$M$2:$M$46,"Research",'Relevant - In CRM not valid'!$R$2:$R$46,"Operational")</f>
        <v>0</v>
      </c>
      <c r="I177" s="2">
        <f>COUNTIFS('Relevant - In CRM valid'!$T$2:$T$4699,$A177,'Relevant - In CRM valid'!$G$2:$G$4699,"UK",'Relevant - In CRM valid'!$M$2:$M$4699,"Research",'Relevant - In CRM valid'!$R$2:$R$4699,"Academic")+COUNTIFS('Relevant - In CRM unknown'!$T$2:$T$253,$A177,'Relevant - In CRM unknown'!$G$2:$G$253,"UK",'Relevant - In CRM unknown'!$M$2:$M$253,"Research",'Relevant - In CRM unknown'!$R$2:$R$253,"Academic")+COUNTIFS('Relevant - IN NOW CRM valid'!$T$2:$T$2328,$A177,'Relevant - IN NOW CRM valid'!$G$2:$G$2328,"UK",'Relevant - IN NOW CRM valid'!$M$2:$M$2328,"Research",'Relevant - IN NOW CRM valid'!$R$2:$R$2328,"Academic")+COUNTIFS('Relevant - IN NOW CRM unknown'!$T$2:$T$1227,$A177,'Relevant - IN NOW CRM unknown'!$G$2:$G$1227,"UK",'Relevant - IN NOW CRM unknown'!$M$2:$M$1227,"Research",'Relevant - IN NOW CRM unknown'!$R$2:$R$1227,"Academic")+COUNTIFS('Relevant - Not CRM not valid'!$T$2:$T$416,$A177,'Relevant - Not CRM not valid'!$G$2:$G$416,"UK",'Relevant - Not CRM not valid'!$M$2:$M$416,"Research",'Relevant - Not CRM not valid'!$R$2:$R$416,"Academic")+COUNTIFS('Relevant - In CRM not valid'!$T$2:$T$46,$A177,'Relevant - In CRM not valid'!$G$2:$G$46,"UK",'Relevant - In CRM not valid'!$M$2:$M$46,"Research",'Relevant - In CRM not valid'!$R$2:$R$46,"Academic")</f>
        <v>1</v>
      </c>
      <c r="J177" s="2">
        <f>COUNTIFS('Relevant - In CRM valid'!$T$2:$T$4699,$A177,'Relevant - In CRM valid'!$G$2:$G$4699,"UK",'Relevant - In CRM valid'!$M$2:$M$4699,"Finance")+COUNTIFS('Relevant - In CRM unknown'!$T$2:$T$253,$A177,'Relevant - In CRM unknown'!$G$2:$G$253,"UK",'Relevant - In CRM unknown'!$M$2:$M$253,"Finance")+COUNTIFS('Relevant - IN NOW CRM valid'!$T$2:$T$2328,$A177,'Relevant - IN NOW CRM valid'!$G$2:$G$2328,"UK",'Relevant - IN NOW CRM valid'!$M$2:$M$2328,"Finance")+COUNTIFS('Relevant - IN NOW CRM unknown'!$T$2:$T$1227,$A177,'Relevant - IN NOW CRM unknown'!$G$2:$G$1227,"UK",'Relevant - IN NOW CRM unknown'!$M$2:$M$1227,"Finance")+COUNTIFS('Relevant - Not CRM not valid'!$T$2:$T$416,$A177,'Relevant - Not CRM not valid'!$G$2:$G$416,"UK",'Relevant - Not CRM not valid'!$M$2:$M$416,"Finance")+COUNTIFS('Relevant - In CRM not valid'!$T$2:$T$46,$A177,'Relevant - In CRM not valid'!$G$2:$G$46,"UK",'Relevant - In CRM not valid'!$M$2:$M$46,"Finance")</f>
        <v>3</v>
      </c>
      <c r="K177" s="2">
        <f>COUNTIFS('Relevant - In CRM valid'!$T$2:$T$4699,$A177,'Relevant - In CRM valid'!$G$2:$G$4699,"UK",'Relevant - In CRM valid'!$M$2:$M$4699,"IT/Systems")+COUNTIFS('Relevant - In CRM unknown'!$T$2:$T$253,$A177,'Relevant - In CRM unknown'!$G$2:$G$253,"UK",'Relevant - In CRM unknown'!$M$2:$M$253,"IT/Systems")+COUNTIFS('Relevant - IN NOW CRM valid'!$T$2:$T$2328,$A177,'Relevant - IN NOW CRM valid'!$G$2:$G$2328,"UK",'Relevant - IN NOW CRM valid'!$M$2:$M$2328,"IT/Systems")+COUNTIFS('Relevant - IN NOW CRM unknown'!$T$2:$T$1227,$A177,'Relevant - IN NOW CRM unknown'!$G$2:$G$1227,"UK",'Relevant - IN NOW CRM unknown'!$M$2:$M$1227,"IT/Systems")+COUNTIFS('Relevant - Not CRM not valid'!$T$2:$T$416,$A177,'Relevant - Not CRM not valid'!$G$2:$G$416,"UK",'Relevant - Not CRM not valid'!$M$2:$M$416,"IT/Systems")+COUNTIFS('Relevant - In CRM not valid'!$T$2:$T$46,$A177,'Relevant - In CRM not valid'!$G$2:$G$46,"UK",'Relevant - In CRM not valid'!$M$2:$M$46,"IT/Systems")</f>
        <v>1</v>
      </c>
      <c r="L177" s="2">
        <f>COUNTIFS('Relevant - In CRM valid'!$T$2:$T$4699,$A177,'Relevant - In CRM valid'!$G$2:$G$4699,"UK",'Relevant - In CRM valid'!$M$2:$M$4699,"")+COUNTIFS('Relevant - In CRM unknown'!$T$2:$T$253,$A177,'Relevant - In CRM unknown'!$G$2:$G$253,"UK",'Relevant - In CRM unknown'!$M$2:$M$253,"")+COUNTIFS('Relevant - IN NOW CRM valid'!$T$2:$T$2328,$A177,'Relevant - IN NOW CRM valid'!$G$2:$G$2328,"UK",'Relevant - IN NOW CRM valid'!$M$2:$M$2328,"")+COUNTIFS('Relevant - IN NOW CRM unknown'!$T$2:$T$1227,$A177,'Relevant - IN NOW CRM unknown'!$G$2:$G$1227,"UK",'Relevant - IN NOW CRM unknown'!$M$2:$M$1227,"")+COUNTIFS('Relevant - Not CRM not valid'!$T$2:$T$416,$A177,'Relevant - Not CRM not valid'!$G$2:$G$416,"UK",'Relevant - Not CRM not valid'!$M$2:$M$416,"")+COUNTIFS('Relevant - In CRM not valid'!$T$2:$T$46,$A177,'Relevant - In CRM not valid'!$G$2:$G$46,"UK",'Relevant - In CRM not valid'!$M$2:$M$46,"")</f>
        <v>0</v>
      </c>
      <c r="M177" s="2">
        <f t="shared" si="4"/>
        <v>3</v>
      </c>
      <c r="N177" s="2">
        <f>COUNTIFS('Relevant - In CRM valid'!$T$2:$T$4699,$A177,'Relevant - In CRM valid'!$G$2:$G$4699,"UK",'Relevant - In CRM valid'!$Q$2:$Q$4699,"valid")+COUNTIFS('Relevant - In CRM unknown'!$T$2:$T$253,$A177,'Relevant - In CRM unknown'!$G$2:$G$253,"UK",'Relevant - In CRM unknown'!$Q$2:$Q$253,"valid")+COUNTIFS('Relevant - IN NOW CRM valid'!$T$2:$T$2328,$A177,'Relevant - IN NOW CRM valid'!$G$2:$G$2328,"UK",'Relevant - IN NOW CRM valid'!$Q$2:$Q$2328,"valid")+COUNTIFS('Relevant - IN NOW CRM unknown'!$T$2:$T$1227,$A177,'Relevant - IN NOW CRM unknown'!$G$2:$G$1227,"UK",'Relevant - IN NOW CRM unknown'!$Q$2:$Q$1227,"valid")+COUNTIFS('Relevant - Not CRM not valid'!$T$2:$T$416,$A177,'Relevant - Not CRM not valid'!$G$2:$G$416,"UK",'Relevant - Not CRM not valid'!$Q$2:$Q$416,"valid")+COUNTIFS('Relevant - In CRM not valid'!$T$2:$T$46,$A177,'Relevant - In CRM not valid'!$G$2:$G$46,"UK",'Relevant - In CRM not valid'!$Q$2:$Q$46,"valid")</f>
        <v>5</v>
      </c>
      <c r="O177" s="2" t="str">
        <f t="shared" si="5"/>
        <v/>
      </c>
    </row>
    <row r="178" spans="1:15" ht="15" customHeight="1">
      <c r="A178" s="2" t="s">
        <v>460</v>
      </c>
      <c r="B178" s="2" t="s">
        <v>461</v>
      </c>
      <c r="C178" s="2" t="s">
        <v>161</v>
      </c>
      <c r="D178" s="2" t="str">
        <f>IFERROR(INDEX('UK Target Institutions'!$D$2:$D$727,MATCH($A178,'UK Target Institutions'!$A$2:$A$727,0)),"")</f>
        <v>Yes</v>
      </c>
      <c r="E178" s="2">
        <f>COUNTIFS('Relevant - In CRM valid'!$T$2:$T$4699,$A178,'Relevant - In CRM valid'!$G$2:$G$4699,"UK")+COUNTIFS('Relevant - In CRM unknown'!$T$2:$T$253,$A178,'Relevant - In CRM unknown'!$G$2:$G$253,"UK")+COUNTIFS('Relevant - IN NOW CRM valid'!$T$2:$T$2328,$A178,'Relevant - IN NOW CRM valid'!$G$2:$G$2328,"UK")+COUNTIFS('Relevant - IN NOW CRM unknown'!$T$2:$T$1227,$A178,'Relevant - IN NOW CRM unknown'!$G$2:$G$1227,"UK")+COUNTIFS('Relevant - Not CRM not valid'!$T$2:$T$416,$A178,'Relevant - Not CRM not valid'!$G$2:$G$416,"UK")+COUNTIFS('Relevant - In CRM not valid'!$T$2:$T$46,$A178,'Relevant - In CRM not valid'!$G$2:$G$46,"UK")</f>
        <v>5</v>
      </c>
      <c r="F178" s="2">
        <f>COUNTIFS('Relevant - In CRM valid'!$T$2:$T$4699,$A178,'Relevant - In CRM valid'!$G$2:$G$4699,"UK",'Relevant - In CRM valid'!$M$2:$M$4699,"Research")+COUNTIFS('Relevant - In CRM unknown'!$T$2:$T$253,$A178,'Relevant - In CRM unknown'!$G$2:$G$253,"UK",'Relevant - In CRM unknown'!$M$2:$M$253,"Research")+COUNTIFS('Relevant - IN NOW CRM valid'!$T$2:$T$2328,$A178,'Relevant - IN NOW CRM valid'!$G$2:$G$2328,"UK",'Relevant - IN NOW CRM valid'!$M$2:$M$2328,"Research")+COUNTIFS('Relevant - IN NOW CRM unknown'!$T$2:$T$1227,$A178,'Relevant - IN NOW CRM unknown'!$G$2:$G$1227,"UK",'Relevant - IN NOW CRM unknown'!$M$2:$M$1227,"Research")+COUNTIFS('Relevant - Not CRM not valid'!$T$2:$T$416,$A178,'Relevant - Not CRM not valid'!$G$2:$G$416,"UK",'Relevant - Not CRM not valid'!$M$2:$M$416,"Research")+COUNTIFS('Relevant - In CRM not valid'!$T$2:$T$46,$A178,'Relevant - In CRM not valid'!$G$2:$G$46,"UK",'Relevant - In CRM not valid'!$M$2:$M$46,"Research")</f>
        <v>2</v>
      </c>
      <c r="G178" s="2">
        <f>COUNTIFS('Relevant - In CRM valid'!$T$2:$T$4699,$A178,'Relevant - In CRM valid'!$G$2:$G$4699,"UK",'Relevant - In CRM valid'!$M$2:$M$4699,"Research",'Relevant - In CRM valid'!$R$2:$R$4699,"Senior")+COUNTIFS('Relevant - In CRM unknown'!$T$2:$T$253,$A178,'Relevant - In CRM unknown'!$G$2:$G$253,"UK",'Relevant - In CRM unknown'!$M$2:$M$253,"Research",'Relevant - In CRM unknown'!$R$2:$R$253,"Senior")+COUNTIFS('Relevant - IN NOW CRM valid'!$T$2:$T$2328,$A178,'Relevant - IN NOW CRM valid'!$G$2:$G$2328,"UK",'Relevant - IN NOW CRM valid'!$M$2:$M$2328,"Research",'Relevant - IN NOW CRM valid'!$R$2:$R$2328,"Senior")+COUNTIFS('Relevant - IN NOW CRM unknown'!$T$2:$T$1227,$A178,'Relevant - IN NOW CRM unknown'!$G$2:$G$1227,"UK",'Relevant - IN NOW CRM unknown'!$M$2:$M$1227,"Research",'Relevant - IN NOW CRM unknown'!$R$2:$R$1227,"Senior")+COUNTIFS('Relevant - Not CRM not valid'!$T$2:$T$416,$A178,'Relevant - Not CRM not valid'!$G$2:$G$416,"UK",'Relevant - Not CRM not valid'!$M$2:$M$416,"Research",'Relevant - Not CRM not valid'!$R$2:$R$416,"Senior")+COUNTIFS('Relevant - In CRM not valid'!$T$2:$T$46,$A178,'Relevant - In CRM not valid'!$G$2:$G$46,"UK",'Relevant - In CRM not valid'!$M$2:$M$46,"Research",'Relevant - In CRM not valid'!$R$2:$R$46,"Senior")</f>
        <v>2</v>
      </c>
      <c r="H178" s="2">
        <f>COUNTIFS('Relevant - In CRM valid'!$T$2:$T$4699,$A178,'Relevant - In CRM valid'!$G$2:$G$4699,"UK",'Relevant - In CRM valid'!$M$2:$M$4699,"Research",'Relevant - In CRM valid'!$R$2:$R$4699,"Operational")+COUNTIFS('Relevant - In CRM unknown'!$T$2:$T$253,$A178,'Relevant - In CRM unknown'!$G$2:$G$253,"UK",'Relevant - In CRM unknown'!$M$2:$M$253,"Research",'Relevant - In CRM unknown'!$R$2:$R$253,"Operational")+COUNTIFS('Relevant - IN NOW CRM valid'!$T$2:$T$2328,$A178,'Relevant - IN NOW CRM valid'!$G$2:$G$2328,"UK",'Relevant - IN NOW CRM valid'!$M$2:$M$2328,"Research",'Relevant - IN NOW CRM valid'!$R$2:$R$2328,"Operational")+COUNTIFS('Relevant - IN NOW CRM unknown'!$T$2:$T$1227,$A178,'Relevant - IN NOW CRM unknown'!$G$2:$G$1227,"UK",'Relevant - IN NOW CRM unknown'!$M$2:$M$1227,"Research",'Relevant - IN NOW CRM unknown'!$R$2:$R$1227,"Operational")+COUNTIFS('Relevant - Not CRM not valid'!$T$2:$T$416,$A178,'Relevant - Not CRM not valid'!$G$2:$G$416,"UK",'Relevant - Not CRM not valid'!$M$2:$M$416,"Research",'Relevant - Not CRM not valid'!$R$2:$R$416,"Operational")+COUNTIFS('Relevant - In CRM not valid'!$T$2:$T$46,$A178,'Relevant - In CRM not valid'!$G$2:$G$46,"UK",'Relevant - In CRM not valid'!$M$2:$M$46,"Research",'Relevant - In CRM not valid'!$R$2:$R$46,"Operational")</f>
        <v>0</v>
      </c>
      <c r="I178" s="2">
        <f>COUNTIFS('Relevant - In CRM valid'!$T$2:$T$4699,$A178,'Relevant - In CRM valid'!$G$2:$G$4699,"UK",'Relevant - In CRM valid'!$M$2:$M$4699,"Research",'Relevant - In CRM valid'!$R$2:$R$4699,"Academic")+COUNTIFS('Relevant - In CRM unknown'!$T$2:$T$253,$A178,'Relevant - In CRM unknown'!$G$2:$G$253,"UK",'Relevant - In CRM unknown'!$M$2:$M$253,"Research",'Relevant - In CRM unknown'!$R$2:$R$253,"Academic")+COUNTIFS('Relevant - IN NOW CRM valid'!$T$2:$T$2328,$A178,'Relevant - IN NOW CRM valid'!$G$2:$G$2328,"UK",'Relevant - IN NOW CRM valid'!$M$2:$M$2328,"Research",'Relevant - IN NOW CRM valid'!$R$2:$R$2328,"Academic")+COUNTIFS('Relevant - IN NOW CRM unknown'!$T$2:$T$1227,$A178,'Relevant - IN NOW CRM unknown'!$G$2:$G$1227,"UK",'Relevant - IN NOW CRM unknown'!$M$2:$M$1227,"Research",'Relevant - IN NOW CRM unknown'!$R$2:$R$1227,"Academic")+COUNTIFS('Relevant - Not CRM not valid'!$T$2:$T$416,$A178,'Relevant - Not CRM not valid'!$G$2:$G$416,"UK",'Relevant - Not CRM not valid'!$M$2:$M$416,"Research",'Relevant - Not CRM not valid'!$R$2:$R$416,"Academic")+COUNTIFS('Relevant - In CRM not valid'!$T$2:$T$46,$A178,'Relevant - In CRM not valid'!$G$2:$G$46,"UK",'Relevant - In CRM not valid'!$M$2:$M$46,"Research",'Relevant - In CRM not valid'!$R$2:$R$46,"Academic")</f>
        <v>0</v>
      </c>
      <c r="J178" s="2">
        <f>COUNTIFS('Relevant - In CRM valid'!$T$2:$T$4699,$A178,'Relevant - In CRM valid'!$G$2:$G$4699,"UK",'Relevant - In CRM valid'!$M$2:$M$4699,"Finance")+COUNTIFS('Relevant - In CRM unknown'!$T$2:$T$253,$A178,'Relevant - In CRM unknown'!$G$2:$G$253,"UK",'Relevant - In CRM unknown'!$M$2:$M$253,"Finance")+COUNTIFS('Relevant - IN NOW CRM valid'!$T$2:$T$2328,$A178,'Relevant - IN NOW CRM valid'!$G$2:$G$2328,"UK",'Relevant - IN NOW CRM valid'!$M$2:$M$2328,"Finance")+COUNTIFS('Relevant - IN NOW CRM unknown'!$T$2:$T$1227,$A178,'Relevant - IN NOW CRM unknown'!$G$2:$G$1227,"UK",'Relevant - IN NOW CRM unknown'!$M$2:$M$1227,"Finance")+COUNTIFS('Relevant - Not CRM not valid'!$T$2:$T$416,$A178,'Relevant - Not CRM not valid'!$G$2:$G$416,"UK",'Relevant - Not CRM not valid'!$M$2:$M$416,"Finance")+COUNTIFS('Relevant - In CRM not valid'!$T$2:$T$46,$A178,'Relevant - In CRM not valid'!$G$2:$G$46,"UK",'Relevant - In CRM not valid'!$M$2:$M$46,"Finance")</f>
        <v>0</v>
      </c>
      <c r="K178" s="2">
        <f>COUNTIFS('Relevant - In CRM valid'!$T$2:$T$4699,$A178,'Relevant - In CRM valid'!$G$2:$G$4699,"UK",'Relevant - In CRM valid'!$M$2:$M$4699,"IT/Systems")+COUNTIFS('Relevant - In CRM unknown'!$T$2:$T$253,$A178,'Relevant - In CRM unknown'!$G$2:$G$253,"UK",'Relevant - In CRM unknown'!$M$2:$M$253,"IT/Systems")+COUNTIFS('Relevant - IN NOW CRM valid'!$T$2:$T$2328,$A178,'Relevant - IN NOW CRM valid'!$G$2:$G$2328,"UK",'Relevant - IN NOW CRM valid'!$M$2:$M$2328,"IT/Systems")+COUNTIFS('Relevant - IN NOW CRM unknown'!$T$2:$T$1227,$A178,'Relevant - IN NOW CRM unknown'!$G$2:$G$1227,"UK",'Relevant - IN NOW CRM unknown'!$M$2:$M$1227,"IT/Systems")+COUNTIFS('Relevant - Not CRM not valid'!$T$2:$T$416,$A178,'Relevant - Not CRM not valid'!$G$2:$G$416,"UK",'Relevant - Not CRM not valid'!$M$2:$M$416,"IT/Systems")+COUNTIFS('Relevant - In CRM not valid'!$T$2:$T$46,$A178,'Relevant - In CRM not valid'!$G$2:$G$46,"UK",'Relevant - In CRM not valid'!$M$2:$M$46,"IT/Systems")</f>
        <v>1</v>
      </c>
      <c r="L178" s="2">
        <f>COUNTIFS('Relevant - In CRM valid'!$T$2:$T$4699,$A178,'Relevant - In CRM valid'!$G$2:$G$4699,"UK",'Relevant - In CRM valid'!$M$2:$M$4699,"")+COUNTIFS('Relevant - In CRM unknown'!$T$2:$T$253,$A178,'Relevant - In CRM unknown'!$G$2:$G$253,"UK",'Relevant - In CRM unknown'!$M$2:$M$253,"")+COUNTIFS('Relevant - IN NOW CRM valid'!$T$2:$T$2328,$A178,'Relevant - IN NOW CRM valid'!$G$2:$G$2328,"UK",'Relevant - IN NOW CRM valid'!$M$2:$M$2328,"")+COUNTIFS('Relevant - IN NOW CRM unknown'!$T$2:$T$1227,$A178,'Relevant - IN NOW CRM unknown'!$G$2:$G$1227,"UK",'Relevant - IN NOW CRM unknown'!$M$2:$M$1227,"")+COUNTIFS('Relevant - Not CRM not valid'!$T$2:$T$416,$A178,'Relevant - Not CRM not valid'!$G$2:$G$416,"UK",'Relevant - Not CRM not valid'!$M$2:$M$416,"")+COUNTIFS('Relevant - In CRM not valid'!$T$2:$T$46,$A178,'Relevant - In CRM not valid'!$G$2:$G$46,"UK",'Relevant - In CRM not valid'!$M$2:$M$46,"")</f>
        <v>1</v>
      </c>
      <c r="M178" s="2">
        <f t="shared" si="4"/>
        <v>2</v>
      </c>
      <c r="N178" s="2">
        <f>COUNTIFS('Relevant - In CRM valid'!$T$2:$T$4699,$A178,'Relevant - In CRM valid'!$G$2:$G$4699,"UK",'Relevant - In CRM valid'!$Q$2:$Q$4699,"valid")+COUNTIFS('Relevant - In CRM unknown'!$T$2:$T$253,$A178,'Relevant - In CRM unknown'!$G$2:$G$253,"UK",'Relevant - In CRM unknown'!$Q$2:$Q$253,"valid")+COUNTIFS('Relevant - IN NOW CRM valid'!$T$2:$T$2328,$A178,'Relevant - IN NOW CRM valid'!$G$2:$G$2328,"UK",'Relevant - IN NOW CRM valid'!$Q$2:$Q$2328,"valid")+COUNTIFS('Relevant - IN NOW CRM unknown'!$T$2:$T$1227,$A178,'Relevant - IN NOW CRM unknown'!$G$2:$G$1227,"UK",'Relevant - IN NOW CRM unknown'!$Q$2:$Q$1227,"valid")+COUNTIFS('Relevant - Not CRM not valid'!$T$2:$T$416,$A178,'Relevant - Not CRM not valid'!$G$2:$G$416,"UK",'Relevant - Not CRM not valid'!$Q$2:$Q$416,"valid")+COUNTIFS('Relevant - In CRM not valid'!$T$2:$T$46,$A178,'Relevant - In CRM not valid'!$G$2:$G$46,"UK",'Relevant - In CRM not valid'!$Q$2:$Q$46,"valid")</f>
        <v>5</v>
      </c>
      <c r="O178" s="2" t="str">
        <f t="shared" si="5"/>
        <v xml:space="preserve">Finance  </v>
      </c>
    </row>
    <row r="179" spans="1:15" ht="15" customHeight="1">
      <c r="A179" s="2" t="s">
        <v>462</v>
      </c>
      <c r="B179" s="2" t="s">
        <v>463</v>
      </c>
      <c r="C179" s="2" t="s">
        <v>368</v>
      </c>
      <c r="D179" s="2" t="str">
        <f>IFERROR(INDEX('UK Target Institutions'!$D$2:$D$727,MATCH($A179,'UK Target Institutions'!$A$2:$A$727,0)),"")</f>
        <v>No</v>
      </c>
      <c r="E179" s="2">
        <f>COUNTIFS('Relevant - In CRM valid'!$T$2:$T$4699,$A179,'Relevant - In CRM valid'!$G$2:$G$4699,"UK")+COUNTIFS('Relevant - In CRM unknown'!$T$2:$T$253,$A179,'Relevant - In CRM unknown'!$G$2:$G$253,"UK")+COUNTIFS('Relevant - IN NOW CRM valid'!$T$2:$T$2328,$A179,'Relevant - IN NOW CRM valid'!$G$2:$G$2328,"UK")+COUNTIFS('Relevant - IN NOW CRM unknown'!$T$2:$T$1227,$A179,'Relevant - IN NOW CRM unknown'!$G$2:$G$1227,"UK")+COUNTIFS('Relevant - Not CRM not valid'!$T$2:$T$416,$A179,'Relevant - Not CRM not valid'!$G$2:$G$416,"UK")+COUNTIFS('Relevant - In CRM not valid'!$T$2:$T$46,$A179,'Relevant - In CRM not valid'!$G$2:$G$46,"UK")</f>
        <v>5</v>
      </c>
      <c r="F179" s="2">
        <f>COUNTIFS('Relevant - In CRM valid'!$T$2:$T$4699,$A179,'Relevant - In CRM valid'!$G$2:$G$4699,"UK",'Relevant - In CRM valid'!$M$2:$M$4699,"Research")+COUNTIFS('Relevant - In CRM unknown'!$T$2:$T$253,$A179,'Relevant - In CRM unknown'!$G$2:$G$253,"UK",'Relevant - In CRM unknown'!$M$2:$M$253,"Research")+COUNTIFS('Relevant - IN NOW CRM valid'!$T$2:$T$2328,$A179,'Relevant - IN NOW CRM valid'!$G$2:$G$2328,"UK",'Relevant - IN NOW CRM valid'!$M$2:$M$2328,"Research")+COUNTIFS('Relevant - IN NOW CRM unknown'!$T$2:$T$1227,$A179,'Relevant - IN NOW CRM unknown'!$G$2:$G$1227,"UK",'Relevant - IN NOW CRM unknown'!$M$2:$M$1227,"Research")+COUNTIFS('Relevant - Not CRM not valid'!$T$2:$T$416,$A179,'Relevant - Not CRM not valid'!$G$2:$G$416,"UK",'Relevant - Not CRM not valid'!$M$2:$M$416,"Research")+COUNTIFS('Relevant - In CRM not valid'!$T$2:$T$46,$A179,'Relevant - In CRM not valid'!$G$2:$G$46,"UK",'Relevant - In CRM not valid'!$M$2:$M$46,"Research")</f>
        <v>4</v>
      </c>
      <c r="G179" s="2">
        <f>COUNTIFS('Relevant - In CRM valid'!$T$2:$T$4699,$A179,'Relevant - In CRM valid'!$G$2:$G$4699,"UK",'Relevant - In CRM valid'!$M$2:$M$4699,"Research",'Relevant - In CRM valid'!$R$2:$R$4699,"Senior")+COUNTIFS('Relevant - In CRM unknown'!$T$2:$T$253,$A179,'Relevant - In CRM unknown'!$G$2:$G$253,"UK",'Relevant - In CRM unknown'!$M$2:$M$253,"Research",'Relevant - In CRM unknown'!$R$2:$R$253,"Senior")+COUNTIFS('Relevant - IN NOW CRM valid'!$T$2:$T$2328,$A179,'Relevant - IN NOW CRM valid'!$G$2:$G$2328,"UK",'Relevant - IN NOW CRM valid'!$M$2:$M$2328,"Research",'Relevant - IN NOW CRM valid'!$R$2:$R$2328,"Senior")+COUNTIFS('Relevant - IN NOW CRM unknown'!$T$2:$T$1227,$A179,'Relevant - IN NOW CRM unknown'!$G$2:$G$1227,"UK",'Relevant - IN NOW CRM unknown'!$M$2:$M$1227,"Research",'Relevant - IN NOW CRM unknown'!$R$2:$R$1227,"Senior")+COUNTIFS('Relevant - Not CRM not valid'!$T$2:$T$416,$A179,'Relevant - Not CRM not valid'!$G$2:$G$416,"UK",'Relevant - Not CRM not valid'!$M$2:$M$416,"Research",'Relevant - Not CRM not valid'!$R$2:$R$416,"Senior")+COUNTIFS('Relevant - In CRM not valid'!$T$2:$T$46,$A179,'Relevant - In CRM not valid'!$G$2:$G$46,"UK",'Relevant - In CRM not valid'!$M$2:$M$46,"Research",'Relevant - In CRM not valid'!$R$2:$R$46,"Senior")</f>
        <v>0</v>
      </c>
      <c r="H179" s="2">
        <f>COUNTIFS('Relevant - In CRM valid'!$T$2:$T$4699,$A179,'Relevant - In CRM valid'!$G$2:$G$4699,"UK",'Relevant - In CRM valid'!$M$2:$M$4699,"Research",'Relevant - In CRM valid'!$R$2:$R$4699,"Operational")+COUNTIFS('Relevant - In CRM unknown'!$T$2:$T$253,$A179,'Relevant - In CRM unknown'!$G$2:$G$253,"UK",'Relevant - In CRM unknown'!$M$2:$M$253,"Research",'Relevant - In CRM unknown'!$R$2:$R$253,"Operational")+COUNTIFS('Relevant - IN NOW CRM valid'!$T$2:$T$2328,$A179,'Relevant - IN NOW CRM valid'!$G$2:$G$2328,"UK",'Relevant - IN NOW CRM valid'!$M$2:$M$2328,"Research",'Relevant - IN NOW CRM valid'!$R$2:$R$2328,"Operational")+COUNTIFS('Relevant - IN NOW CRM unknown'!$T$2:$T$1227,$A179,'Relevant - IN NOW CRM unknown'!$G$2:$G$1227,"UK",'Relevant - IN NOW CRM unknown'!$M$2:$M$1227,"Research",'Relevant - IN NOW CRM unknown'!$R$2:$R$1227,"Operational")+COUNTIFS('Relevant - Not CRM not valid'!$T$2:$T$416,$A179,'Relevant - Not CRM not valid'!$G$2:$G$416,"UK",'Relevant - Not CRM not valid'!$M$2:$M$416,"Research",'Relevant - Not CRM not valid'!$R$2:$R$416,"Operational")+COUNTIFS('Relevant - In CRM not valid'!$T$2:$T$46,$A179,'Relevant - In CRM not valid'!$G$2:$G$46,"UK",'Relevant - In CRM not valid'!$M$2:$M$46,"Research",'Relevant - In CRM not valid'!$R$2:$R$46,"Operational")</f>
        <v>3</v>
      </c>
      <c r="I179" s="2">
        <f>COUNTIFS('Relevant - In CRM valid'!$T$2:$T$4699,$A179,'Relevant - In CRM valid'!$G$2:$G$4699,"UK",'Relevant - In CRM valid'!$M$2:$M$4699,"Research",'Relevant - In CRM valid'!$R$2:$R$4699,"Academic")+COUNTIFS('Relevant - In CRM unknown'!$T$2:$T$253,$A179,'Relevant - In CRM unknown'!$G$2:$G$253,"UK",'Relevant - In CRM unknown'!$M$2:$M$253,"Research",'Relevant - In CRM unknown'!$R$2:$R$253,"Academic")+COUNTIFS('Relevant - IN NOW CRM valid'!$T$2:$T$2328,$A179,'Relevant - IN NOW CRM valid'!$G$2:$G$2328,"UK",'Relevant - IN NOW CRM valid'!$M$2:$M$2328,"Research",'Relevant - IN NOW CRM valid'!$R$2:$R$2328,"Academic")+COUNTIFS('Relevant - IN NOW CRM unknown'!$T$2:$T$1227,$A179,'Relevant - IN NOW CRM unknown'!$G$2:$G$1227,"UK",'Relevant - IN NOW CRM unknown'!$M$2:$M$1227,"Research",'Relevant - IN NOW CRM unknown'!$R$2:$R$1227,"Academic")+COUNTIFS('Relevant - Not CRM not valid'!$T$2:$T$416,$A179,'Relevant - Not CRM not valid'!$G$2:$G$416,"UK",'Relevant - Not CRM not valid'!$M$2:$M$416,"Research",'Relevant - Not CRM not valid'!$R$2:$R$416,"Academic")+COUNTIFS('Relevant - In CRM not valid'!$T$2:$T$46,$A179,'Relevant - In CRM not valid'!$G$2:$G$46,"UK",'Relevant - In CRM not valid'!$M$2:$M$46,"Research",'Relevant - In CRM not valid'!$R$2:$R$46,"Academic")</f>
        <v>1</v>
      </c>
      <c r="J179" s="2">
        <f>COUNTIFS('Relevant - In CRM valid'!$T$2:$T$4699,$A179,'Relevant - In CRM valid'!$G$2:$G$4699,"UK",'Relevant - In CRM valid'!$M$2:$M$4699,"Finance")+COUNTIFS('Relevant - In CRM unknown'!$T$2:$T$253,$A179,'Relevant - In CRM unknown'!$G$2:$G$253,"UK",'Relevant - In CRM unknown'!$M$2:$M$253,"Finance")+COUNTIFS('Relevant - IN NOW CRM valid'!$T$2:$T$2328,$A179,'Relevant - IN NOW CRM valid'!$G$2:$G$2328,"UK",'Relevant - IN NOW CRM valid'!$M$2:$M$2328,"Finance")+COUNTIFS('Relevant - IN NOW CRM unknown'!$T$2:$T$1227,$A179,'Relevant - IN NOW CRM unknown'!$G$2:$G$1227,"UK",'Relevant - IN NOW CRM unknown'!$M$2:$M$1227,"Finance")+COUNTIFS('Relevant - Not CRM not valid'!$T$2:$T$416,$A179,'Relevant - Not CRM not valid'!$G$2:$G$416,"UK",'Relevant - Not CRM not valid'!$M$2:$M$416,"Finance")+COUNTIFS('Relevant - In CRM not valid'!$T$2:$T$46,$A179,'Relevant - In CRM not valid'!$G$2:$G$46,"UK",'Relevant - In CRM not valid'!$M$2:$M$46,"Finance")</f>
        <v>1</v>
      </c>
      <c r="K179" s="2">
        <f>COUNTIFS('Relevant - In CRM valid'!$T$2:$T$4699,$A179,'Relevant - In CRM valid'!$G$2:$G$4699,"UK",'Relevant - In CRM valid'!$M$2:$M$4699,"IT/Systems")+COUNTIFS('Relevant - In CRM unknown'!$T$2:$T$253,$A179,'Relevant - In CRM unknown'!$G$2:$G$253,"UK",'Relevant - In CRM unknown'!$M$2:$M$253,"IT/Systems")+COUNTIFS('Relevant - IN NOW CRM valid'!$T$2:$T$2328,$A179,'Relevant - IN NOW CRM valid'!$G$2:$G$2328,"UK",'Relevant - IN NOW CRM valid'!$M$2:$M$2328,"IT/Systems")+COUNTIFS('Relevant - IN NOW CRM unknown'!$T$2:$T$1227,$A179,'Relevant - IN NOW CRM unknown'!$G$2:$G$1227,"UK",'Relevant - IN NOW CRM unknown'!$M$2:$M$1227,"IT/Systems")+COUNTIFS('Relevant - Not CRM not valid'!$T$2:$T$416,$A179,'Relevant - Not CRM not valid'!$G$2:$G$416,"UK",'Relevant - Not CRM not valid'!$M$2:$M$416,"IT/Systems")+COUNTIFS('Relevant - In CRM not valid'!$T$2:$T$46,$A179,'Relevant - In CRM not valid'!$G$2:$G$46,"UK",'Relevant - In CRM not valid'!$M$2:$M$46,"IT/Systems")</f>
        <v>0</v>
      </c>
      <c r="L179" s="2">
        <f>COUNTIFS('Relevant - In CRM valid'!$T$2:$T$4699,$A179,'Relevant - In CRM valid'!$G$2:$G$4699,"UK",'Relevant - In CRM valid'!$M$2:$M$4699,"")+COUNTIFS('Relevant - In CRM unknown'!$T$2:$T$253,$A179,'Relevant - In CRM unknown'!$G$2:$G$253,"UK",'Relevant - In CRM unknown'!$M$2:$M$253,"")+COUNTIFS('Relevant - IN NOW CRM valid'!$T$2:$T$2328,$A179,'Relevant - IN NOW CRM valid'!$G$2:$G$2328,"UK",'Relevant - IN NOW CRM valid'!$M$2:$M$2328,"")+COUNTIFS('Relevant - IN NOW CRM unknown'!$T$2:$T$1227,$A179,'Relevant - IN NOW CRM unknown'!$G$2:$G$1227,"UK",'Relevant - IN NOW CRM unknown'!$M$2:$M$1227,"")+COUNTIFS('Relevant - Not CRM not valid'!$T$2:$T$416,$A179,'Relevant - Not CRM not valid'!$G$2:$G$416,"UK",'Relevant - Not CRM not valid'!$M$2:$M$416,"")+COUNTIFS('Relevant - In CRM not valid'!$T$2:$T$46,$A179,'Relevant - In CRM not valid'!$G$2:$G$46,"UK",'Relevant - In CRM not valid'!$M$2:$M$46,"")</f>
        <v>0</v>
      </c>
      <c r="M179" s="2">
        <f t="shared" si="4"/>
        <v>2</v>
      </c>
      <c r="N179" s="2">
        <f>COUNTIFS('Relevant - In CRM valid'!$T$2:$T$4699,$A179,'Relevant - In CRM valid'!$G$2:$G$4699,"UK",'Relevant - In CRM valid'!$Q$2:$Q$4699,"valid")+COUNTIFS('Relevant - In CRM unknown'!$T$2:$T$253,$A179,'Relevant - In CRM unknown'!$G$2:$G$253,"UK",'Relevant - In CRM unknown'!$Q$2:$Q$253,"valid")+COUNTIFS('Relevant - IN NOW CRM valid'!$T$2:$T$2328,$A179,'Relevant - IN NOW CRM valid'!$G$2:$G$2328,"UK",'Relevant - IN NOW CRM valid'!$Q$2:$Q$2328,"valid")+COUNTIFS('Relevant - IN NOW CRM unknown'!$T$2:$T$1227,$A179,'Relevant - IN NOW CRM unknown'!$G$2:$G$1227,"UK",'Relevant - IN NOW CRM unknown'!$Q$2:$Q$1227,"valid")+COUNTIFS('Relevant - Not CRM not valid'!$T$2:$T$416,$A179,'Relevant - Not CRM not valid'!$G$2:$G$416,"UK",'Relevant - Not CRM not valid'!$Q$2:$Q$416,"valid")+COUNTIFS('Relevant - In CRM not valid'!$T$2:$T$46,$A179,'Relevant - In CRM not valid'!$G$2:$G$46,"UK",'Relevant - In CRM not valid'!$Q$2:$Q$46,"valid")</f>
        <v>5</v>
      </c>
      <c r="O179" s="2" t="str">
        <f t="shared" si="5"/>
        <v>IT/Systems</v>
      </c>
    </row>
    <row r="180" spans="1:15" ht="15" customHeight="1">
      <c r="A180" s="2" t="s">
        <v>465</v>
      </c>
      <c r="B180" s="2" t="s">
        <v>466</v>
      </c>
      <c r="C180" s="2" t="s">
        <v>95</v>
      </c>
      <c r="D180" s="2" t="str">
        <f>IFERROR(INDEX('UK Target Institutions'!$D$2:$D$727,MATCH($A180,'UK Target Institutions'!$A$2:$A$727,0)),"")</f>
        <v>Yes</v>
      </c>
      <c r="E180" s="2">
        <f>COUNTIFS('Relevant - In CRM valid'!$T$2:$T$4699,$A180,'Relevant - In CRM valid'!$G$2:$G$4699,"UK")+COUNTIFS('Relevant - In CRM unknown'!$T$2:$T$253,$A180,'Relevant - In CRM unknown'!$G$2:$G$253,"UK")+COUNTIFS('Relevant - IN NOW CRM valid'!$T$2:$T$2328,$A180,'Relevant - IN NOW CRM valid'!$G$2:$G$2328,"UK")+COUNTIFS('Relevant - IN NOW CRM unknown'!$T$2:$T$1227,$A180,'Relevant - IN NOW CRM unknown'!$G$2:$G$1227,"UK")+COUNTIFS('Relevant - Not CRM not valid'!$T$2:$T$416,$A180,'Relevant - Not CRM not valid'!$G$2:$G$416,"UK")+COUNTIFS('Relevant - In CRM not valid'!$T$2:$T$46,$A180,'Relevant - In CRM not valid'!$G$2:$G$46,"UK")</f>
        <v>5</v>
      </c>
      <c r="F180" s="2">
        <f>COUNTIFS('Relevant - In CRM valid'!$T$2:$T$4699,$A180,'Relevant - In CRM valid'!$G$2:$G$4699,"UK",'Relevant - In CRM valid'!$M$2:$M$4699,"Research")+COUNTIFS('Relevant - In CRM unknown'!$T$2:$T$253,$A180,'Relevant - In CRM unknown'!$G$2:$G$253,"UK",'Relevant - In CRM unknown'!$M$2:$M$253,"Research")+COUNTIFS('Relevant - IN NOW CRM valid'!$T$2:$T$2328,$A180,'Relevant - IN NOW CRM valid'!$G$2:$G$2328,"UK",'Relevant - IN NOW CRM valid'!$M$2:$M$2328,"Research")+COUNTIFS('Relevant - IN NOW CRM unknown'!$T$2:$T$1227,$A180,'Relevant - IN NOW CRM unknown'!$G$2:$G$1227,"UK",'Relevant - IN NOW CRM unknown'!$M$2:$M$1227,"Research")+COUNTIFS('Relevant - Not CRM not valid'!$T$2:$T$416,$A180,'Relevant - Not CRM not valid'!$G$2:$G$416,"UK",'Relevant - Not CRM not valid'!$M$2:$M$416,"Research")+COUNTIFS('Relevant - In CRM not valid'!$T$2:$T$46,$A180,'Relevant - In CRM not valid'!$G$2:$G$46,"UK",'Relevant - In CRM not valid'!$M$2:$M$46,"Research")</f>
        <v>2</v>
      </c>
      <c r="G180" s="2">
        <f>COUNTIFS('Relevant - In CRM valid'!$T$2:$T$4699,$A180,'Relevant - In CRM valid'!$G$2:$G$4699,"UK",'Relevant - In CRM valid'!$M$2:$M$4699,"Research",'Relevant - In CRM valid'!$R$2:$R$4699,"Senior")+COUNTIFS('Relevant - In CRM unknown'!$T$2:$T$253,$A180,'Relevant - In CRM unknown'!$G$2:$G$253,"UK",'Relevant - In CRM unknown'!$M$2:$M$253,"Research",'Relevant - In CRM unknown'!$R$2:$R$253,"Senior")+COUNTIFS('Relevant - IN NOW CRM valid'!$T$2:$T$2328,$A180,'Relevant - IN NOW CRM valid'!$G$2:$G$2328,"UK",'Relevant - IN NOW CRM valid'!$M$2:$M$2328,"Research",'Relevant - IN NOW CRM valid'!$R$2:$R$2328,"Senior")+COUNTIFS('Relevant - IN NOW CRM unknown'!$T$2:$T$1227,$A180,'Relevant - IN NOW CRM unknown'!$G$2:$G$1227,"UK",'Relevant - IN NOW CRM unknown'!$M$2:$M$1227,"Research",'Relevant - IN NOW CRM unknown'!$R$2:$R$1227,"Senior")+COUNTIFS('Relevant - Not CRM not valid'!$T$2:$T$416,$A180,'Relevant - Not CRM not valid'!$G$2:$G$416,"UK",'Relevant - Not CRM not valid'!$M$2:$M$416,"Research",'Relevant - Not CRM not valid'!$R$2:$R$416,"Senior")+COUNTIFS('Relevant - In CRM not valid'!$T$2:$T$46,$A180,'Relevant - In CRM not valid'!$G$2:$G$46,"UK",'Relevant - In CRM not valid'!$M$2:$M$46,"Research",'Relevant - In CRM not valid'!$R$2:$R$46,"Senior")</f>
        <v>1</v>
      </c>
      <c r="H180" s="2">
        <f>COUNTIFS('Relevant - In CRM valid'!$T$2:$T$4699,$A180,'Relevant - In CRM valid'!$G$2:$G$4699,"UK",'Relevant - In CRM valid'!$M$2:$M$4699,"Research",'Relevant - In CRM valid'!$R$2:$R$4699,"Operational")+COUNTIFS('Relevant - In CRM unknown'!$T$2:$T$253,$A180,'Relevant - In CRM unknown'!$G$2:$G$253,"UK",'Relevant - In CRM unknown'!$M$2:$M$253,"Research",'Relevant - In CRM unknown'!$R$2:$R$253,"Operational")+COUNTIFS('Relevant - IN NOW CRM valid'!$T$2:$T$2328,$A180,'Relevant - IN NOW CRM valid'!$G$2:$G$2328,"UK",'Relevant - IN NOW CRM valid'!$M$2:$M$2328,"Research",'Relevant - IN NOW CRM valid'!$R$2:$R$2328,"Operational")+COUNTIFS('Relevant - IN NOW CRM unknown'!$T$2:$T$1227,$A180,'Relevant - IN NOW CRM unknown'!$G$2:$G$1227,"UK",'Relevant - IN NOW CRM unknown'!$M$2:$M$1227,"Research",'Relevant - IN NOW CRM unknown'!$R$2:$R$1227,"Operational")+COUNTIFS('Relevant - Not CRM not valid'!$T$2:$T$416,$A180,'Relevant - Not CRM not valid'!$G$2:$G$416,"UK",'Relevant - Not CRM not valid'!$M$2:$M$416,"Research",'Relevant - Not CRM not valid'!$R$2:$R$416,"Operational")+COUNTIFS('Relevant - In CRM not valid'!$T$2:$T$46,$A180,'Relevant - In CRM not valid'!$G$2:$G$46,"UK",'Relevant - In CRM not valid'!$M$2:$M$46,"Research",'Relevant - In CRM not valid'!$R$2:$R$46,"Operational")</f>
        <v>1</v>
      </c>
      <c r="I180" s="2">
        <f>COUNTIFS('Relevant - In CRM valid'!$T$2:$T$4699,$A180,'Relevant - In CRM valid'!$G$2:$G$4699,"UK",'Relevant - In CRM valid'!$M$2:$M$4699,"Research",'Relevant - In CRM valid'!$R$2:$R$4699,"Academic")+COUNTIFS('Relevant - In CRM unknown'!$T$2:$T$253,$A180,'Relevant - In CRM unknown'!$G$2:$G$253,"UK",'Relevant - In CRM unknown'!$M$2:$M$253,"Research",'Relevant - In CRM unknown'!$R$2:$R$253,"Academic")+COUNTIFS('Relevant - IN NOW CRM valid'!$T$2:$T$2328,$A180,'Relevant - IN NOW CRM valid'!$G$2:$G$2328,"UK",'Relevant - IN NOW CRM valid'!$M$2:$M$2328,"Research",'Relevant - IN NOW CRM valid'!$R$2:$R$2328,"Academic")+COUNTIFS('Relevant - IN NOW CRM unknown'!$T$2:$T$1227,$A180,'Relevant - IN NOW CRM unknown'!$G$2:$G$1227,"UK",'Relevant - IN NOW CRM unknown'!$M$2:$M$1227,"Research",'Relevant - IN NOW CRM unknown'!$R$2:$R$1227,"Academic")+COUNTIFS('Relevant - Not CRM not valid'!$T$2:$T$416,$A180,'Relevant - Not CRM not valid'!$G$2:$G$416,"UK",'Relevant - Not CRM not valid'!$M$2:$M$416,"Research",'Relevant - Not CRM not valid'!$R$2:$R$416,"Academic")+COUNTIFS('Relevant - In CRM not valid'!$T$2:$T$46,$A180,'Relevant - In CRM not valid'!$G$2:$G$46,"UK",'Relevant - In CRM not valid'!$M$2:$M$46,"Research",'Relevant - In CRM not valid'!$R$2:$R$46,"Academic")</f>
        <v>0</v>
      </c>
      <c r="J180" s="2">
        <f>COUNTIFS('Relevant - In CRM valid'!$T$2:$T$4699,$A180,'Relevant - In CRM valid'!$G$2:$G$4699,"UK",'Relevant - In CRM valid'!$M$2:$M$4699,"Finance")+COUNTIFS('Relevant - In CRM unknown'!$T$2:$T$253,$A180,'Relevant - In CRM unknown'!$G$2:$G$253,"UK",'Relevant - In CRM unknown'!$M$2:$M$253,"Finance")+COUNTIFS('Relevant - IN NOW CRM valid'!$T$2:$T$2328,$A180,'Relevant - IN NOW CRM valid'!$G$2:$G$2328,"UK",'Relevant - IN NOW CRM valid'!$M$2:$M$2328,"Finance")+COUNTIFS('Relevant - IN NOW CRM unknown'!$T$2:$T$1227,$A180,'Relevant - IN NOW CRM unknown'!$G$2:$G$1227,"UK",'Relevant - IN NOW CRM unknown'!$M$2:$M$1227,"Finance")+COUNTIFS('Relevant - Not CRM not valid'!$T$2:$T$416,$A180,'Relevant - Not CRM not valid'!$G$2:$G$416,"UK",'Relevant - Not CRM not valid'!$M$2:$M$416,"Finance")+COUNTIFS('Relevant - In CRM not valid'!$T$2:$T$46,$A180,'Relevant - In CRM not valid'!$G$2:$G$46,"UK",'Relevant - In CRM not valid'!$M$2:$M$46,"Finance")</f>
        <v>3</v>
      </c>
      <c r="K180" s="2">
        <f>COUNTIFS('Relevant - In CRM valid'!$T$2:$T$4699,$A180,'Relevant - In CRM valid'!$G$2:$G$4699,"UK",'Relevant - In CRM valid'!$M$2:$M$4699,"IT/Systems")+COUNTIFS('Relevant - In CRM unknown'!$T$2:$T$253,$A180,'Relevant - In CRM unknown'!$G$2:$G$253,"UK",'Relevant - In CRM unknown'!$M$2:$M$253,"IT/Systems")+COUNTIFS('Relevant - IN NOW CRM valid'!$T$2:$T$2328,$A180,'Relevant - IN NOW CRM valid'!$G$2:$G$2328,"UK",'Relevant - IN NOW CRM valid'!$M$2:$M$2328,"IT/Systems")+COUNTIFS('Relevant - IN NOW CRM unknown'!$T$2:$T$1227,$A180,'Relevant - IN NOW CRM unknown'!$G$2:$G$1227,"UK",'Relevant - IN NOW CRM unknown'!$M$2:$M$1227,"IT/Systems")+COUNTIFS('Relevant - Not CRM not valid'!$T$2:$T$416,$A180,'Relevant - Not CRM not valid'!$G$2:$G$416,"UK",'Relevant - Not CRM not valid'!$M$2:$M$416,"IT/Systems")+COUNTIFS('Relevant - In CRM not valid'!$T$2:$T$46,$A180,'Relevant - In CRM not valid'!$G$2:$G$46,"UK",'Relevant - In CRM not valid'!$M$2:$M$46,"IT/Systems")</f>
        <v>0</v>
      </c>
      <c r="L180" s="2">
        <f>COUNTIFS('Relevant - In CRM valid'!$T$2:$T$4699,$A180,'Relevant - In CRM valid'!$G$2:$G$4699,"UK",'Relevant - In CRM valid'!$M$2:$M$4699,"")+COUNTIFS('Relevant - In CRM unknown'!$T$2:$T$253,$A180,'Relevant - In CRM unknown'!$G$2:$G$253,"UK",'Relevant - In CRM unknown'!$M$2:$M$253,"")+COUNTIFS('Relevant - IN NOW CRM valid'!$T$2:$T$2328,$A180,'Relevant - IN NOW CRM valid'!$G$2:$G$2328,"UK",'Relevant - IN NOW CRM valid'!$M$2:$M$2328,"")+COUNTIFS('Relevant - IN NOW CRM unknown'!$T$2:$T$1227,$A180,'Relevant - IN NOW CRM unknown'!$G$2:$G$1227,"UK",'Relevant - IN NOW CRM unknown'!$M$2:$M$1227,"")+COUNTIFS('Relevant - Not CRM not valid'!$T$2:$T$416,$A180,'Relevant - Not CRM not valid'!$G$2:$G$416,"UK",'Relevant - Not CRM not valid'!$M$2:$M$416,"")+COUNTIFS('Relevant - In CRM not valid'!$T$2:$T$46,$A180,'Relevant - In CRM not valid'!$G$2:$G$46,"UK",'Relevant - In CRM not valid'!$M$2:$M$46,"")</f>
        <v>0</v>
      </c>
      <c r="M180" s="2">
        <f t="shared" si="4"/>
        <v>2</v>
      </c>
      <c r="N180" s="2">
        <f>COUNTIFS('Relevant - In CRM valid'!$T$2:$T$4699,$A180,'Relevant - In CRM valid'!$G$2:$G$4699,"UK",'Relevant - In CRM valid'!$Q$2:$Q$4699,"valid")+COUNTIFS('Relevant - In CRM unknown'!$T$2:$T$253,$A180,'Relevant - In CRM unknown'!$G$2:$G$253,"UK",'Relevant - In CRM unknown'!$Q$2:$Q$253,"valid")+COUNTIFS('Relevant - IN NOW CRM valid'!$T$2:$T$2328,$A180,'Relevant - IN NOW CRM valid'!$G$2:$G$2328,"UK",'Relevant - IN NOW CRM valid'!$Q$2:$Q$2328,"valid")+COUNTIFS('Relevant - IN NOW CRM unknown'!$T$2:$T$1227,$A180,'Relevant - IN NOW CRM unknown'!$G$2:$G$1227,"UK",'Relevant - IN NOW CRM unknown'!$Q$2:$Q$1227,"valid")+COUNTIFS('Relevant - Not CRM not valid'!$T$2:$T$416,$A180,'Relevant - Not CRM not valid'!$G$2:$G$416,"UK",'Relevant - Not CRM not valid'!$Q$2:$Q$416,"valid")+COUNTIFS('Relevant - In CRM not valid'!$T$2:$T$46,$A180,'Relevant - In CRM not valid'!$G$2:$G$46,"UK",'Relevant - In CRM not valid'!$Q$2:$Q$46,"valid")</f>
        <v>5</v>
      </c>
      <c r="O180" s="2" t="str">
        <f t="shared" si="5"/>
        <v>IT/Systems</v>
      </c>
    </row>
    <row r="181" spans="1:15" ht="15" customHeight="1">
      <c r="A181" s="2" t="s">
        <v>467</v>
      </c>
      <c r="B181" s="2" t="s">
        <v>468</v>
      </c>
      <c r="C181" s="2" t="s">
        <v>95</v>
      </c>
      <c r="D181" s="2" t="str">
        <f>IFERROR(INDEX('UK Target Institutions'!$D$2:$D$727,MATCH($A181,'UK Target Institutions'!$A$2:$A$727,0)),"")</f>
        <v>Yes</v>
      </c>
      <c r="E181" s="2">
        <f>COUNTIFS('Relevant - In CRM valid'!$T$2:$T$4699,$A181,'Relevant - In CRM valid'!$G$2:$G$4699,"UK")+COUNTIFS('Relevant - In CRM unknown'!$T$2:$T$253,$A181,'Relevant - In CRM unknown'!$G$2:$G$253,"UK")+COUNTIFS('Relevant - IN NOW CRM valid'!$T$2:$T$2328,$A181,'Relevant - IN NOW CRM valid'!$G$2:$G$2328,"UK")+COUNTIFS('Relevant - IN NOW CRM unknown'!$T$2:$T$1227,$A181,'Relevant - IN NOW CRM unknown'!$G$2:$G$1227,"UK")+COUNTIFS('Relevant - Not CRM not valid'!$T$2:$T$416,$A181,'Relevant - Not CRM not valid'!$G$2:$G$416,"UK")+COUNTIFS('Relevant - In CRM not valid'!$T$2:$T$46,$A181,'Relevant - In CRM not valid'!$G$2:$G$46,"UK")</f>
        <v>5</v>
      </c>
      <c r="F181" s="2">
        <f>COUNTIFS('Relevant - In CRM valid'!$T$2:$T$4699,$A181,'Relevant - In CRM valid'!$G$2:$G$4699,"UK",'Relevant - In CRM valid'!$M$2:$M$4699,"Research")+COUNTIFS('Relevant - In CRM unknown'!$T$2:$T$253,$A181,'Relevant - In CRM unknown'!$G$2:$G$253,"UK",'Relevant - In CRM unknown'!$M$2:$M$253,"Research")+COUNTIFS('Relevant - IN NOW CRM valid'!$T$2:$T$2328,$A181,'Relevant - IN NOW CRM valid'!$G$2:$G$2328,"UK",'Relevant - IN NOW CRM valid'!$M$2:$M$2328,"Research")+COUNTIFS('Relevant - IN NOW CRM unknown'!$T$2:$T$1227,$A181,'Relevant - IN NOW CRM unknown'!$G$2:$G$1227,"UK",'Relevant - IN NOW CRM unknown'!$M$2:$M$1227,"Research")+COUNTIFS('Relevant - Not CRM not valid'!$T$2:$T$416,$A181,'Relevant - Not CRM not valid'!$G$2:$G$416,"UK",'Relevant - Not CRM not valid'!$M$2:$M$416,"Research")+COUNTIFS('Relevant - In CRM not valid'!$T$2:$T$46,$A181,'Relevant - In CRM not valid'!$G$2:$G$46,"UK",'Relevant - In CRM not valid'!$M$2:$M$46,"Research")</f>
        <v>0</v>
      </c>
      <c r="G181" s="2">
        <f>COUNTIFS('Relevant - In CRM valid'!$T$2:$T$4699,$A181,'Relevant - In CRM valid'!$G$2:$G$4699,"UK",'Relevant - In CRM valid'!$M$2:$M$4699,"Research",'Relevant - In CRM valid'!$R$2:$R$4699,"Senior")+COUNTIFS('Relevant - In CRM unknown'!$T$2:$T$253,$A181,'Relevant - In CRM unknown'!$G$2:$G$253,"UK",'Relevant - In CRM unknown'!$M$2:$M$253,"Research",'Relevant - In CRM unknown'!$R$2:$R$253,"Senior")+COUNTIFS('Relevant - IN NOW CRM valid'!$T$2:$T$2328,$A181,'Relevant - IN NOW CRM valid'!$G$2:$G$2328,"UK",'Relevant - IN NOW CRM valid'!$M$2:$M$2328,"Research",'Relevant - IN NOW CRM valid'!$R$2:$R$2328,"Senior")+COUNTIFS('Relevant - IN NOW CRM unknown'!$T$2:$T$1227,$A181,'Relevant - IN NOW CRM unknown'!$G$2:$G$1227,"UK",'Relevant - IN NOW CRM unknown'!$M$2:$M$1227,"Research",'Relevant - IN NOW CRM unknown'!$R$2:$R$1227,"Senior")+COUNTIFS('Relevant - Not CRM not valid'!$T$2:$T$416,$A181,'Relevant - Not CRM not valid'!$G$2:$G$416,"UK",'Relevant - Not CRM not valid'!$M$2:$M$416,"Research",'Relevant - Not CRM not valid'!$R$2:$R$416,"Senior")+COUNTIFS('Relevant - In CRM not valid'!$T$2:$T$46,$A181,'Relevant - In CRM not valid'!$G$2:$G$46,"UK",'Relevant - In CRM not valid'!$M$2:$M$46,"Research",'Relevant - In CRM not valid'!$R$2:$R$46,"Senior")</f>
        <v>0</v>
      </c>
      <c r="H181" s="2">
        <f>COUNTIFS('Relevant - In CRM valid'!$T$2:$T$4699,$A181,'Relevant - In CRM valid'!$G$2:$G$4699,"UK",'Relevant - In CRM valid'!$M$2:$M$4699,"Research",'Relevant - In CRM valid'!$R$2:$R$4699,"Operational")+COUNTIFS('Relevant - In CRM unknown'!$T$2:$T$253,$A181,'Relevant - In CRM unknown'!$G$2:$G$253,"UK",'Relevant - In CRM unknown'!$M$2:$M$253,"Research",'Relevant - In CRM unknown'!$R$2:$R$253,"Operational")+COUNTIFS('Relevant - IN NOW CRM valid'!$T$2:$T$2328,$A181,'Relevant - IN NOW CRM valid'!$G$2:$G$2328,"UK",'Relevant - IN NOW CRM valid'!$M$2:$M$2328,"Research",'Relevant - IN NOW CRM valid'!$R$2:$R$2328,"Operational")+COUNTIFS('Relevant - IN NOW CRM unknown'!$T$2:$T$1227,$A181,'Relevant - IN NOW CRM unknown'!$G$2:$G$1227,"UK",'Relevant - IN NOW CRM unknown'!$M$2:$M$1227,"Research",'Relevant - IN NOW CRM unknown'!$R$2:$R$1227,"Operational")+COUNTIFS('Relevant - Not CRM not valid'!$T$2:$T$416,$A181,'Relevant - Not CRM not valid'!$G$2:$G$416,"UK",'Relevant - Not CRM not valid'!$M$2:$M$416,"Research",'Relevant - Not CRM not valid'!$R$2:$R$416,"Operational")+COUNTIFS('Relevant - In CRM not valid'!$T$2:$T$46,$A181,'Relevant - In CRM not valid'!$G$2:$G$46,"UK",'Relevant - In CRM not valid'!$M$2:$M$46,"Research",'Relevant - In CRM not valid'!$R$2:$R$46,"Operational")</f>
        <v>0</v>
      </c>
      <c r="I181" s="2">
        <f>COUNTIFS('Relevant - In CRM valid'!$T$2:$T$4699,$A181,'Relevant - In CRM valid'!$G$2:$G$4699,"UK",'Relevant - In CRM valid'!$M$2:$M$4699,"Research",'Relevant - In CRM valid'!$R$2:$R$4699,"Academic")+COUNTIFS('Relevant - In CRM unknown'!$T$2:$T$253,$A181,'Relevant - In CRM unknown'!$G$2:$G$253,"UK",'Relevant - In CRM unknown'!$M$2:$M$253,"Research",'Relevant - In CRM unknown'!$R$2:$R$253,"Academic")+COUNTIFS('Relevant - IN NOW CRM valid'!$T$2:$T$2328,$A181,'Relevant - IN NOW CRM valid'!$G$2:$G$2328,"UK",'Relevant - IN NOW CRM valid'!$M$2:$M$2328,"Research",'Relevant - IN NOW CRM valid'!$R$2:$R$2328,"Academic")+COUNTIFS('Relevant - IN NOW CRM unknown'!$T$2:$T$1227,$A181,'Relevant - IN NOW CRM unknown'!$G$2:$G$1227,"UK",'Relevant - IN NOW CRM unknown'!$M$2:$M$1227,"Research",'Relevant - IN NOW CRM unknown'!$R$2:$R$1227,"Academic")+COUNTIFS('Relevant - Not CRM not valid'!$T$2:$T$416,$A181,'Relevant - Not CRM not valid'!$G$2:$G$416,"UK",'Relevant - Not CRM not valid'!$M$2:$M$416,"Research",'Relevant - Not CRM not valid'!$R$2:$R$416,"Academic")+COUNTIFS('Relevant - In CRM not valid'!$T$2:$T$46,$A181,'Relevant - In CRM not valid'!$G$2:$G$46,"UK",'Relevant - In CRM not valid'!$M$2:$M$46,"Research",'Relevant - In CRM not valid'!$R$2:$R$46,"Academic")</f>
        <v>0</v>
      </c>
      <c r="J181" s="2">
        <f>COUNTIFS('Relevant - In CRM valid'!$T$2:$T$4699,$A181,'Relevant - In CRM valid'!$G$2:$G$4699,"UK",'Relevant - In CRM valid'!$M$2:$M$4699,"Finance")+COUNTIFS('Relevant - In CRM unknown'!$T$2:$T$253,$A181,'Relevant - In CRM unknown'!$G$2:$G$253,"UK",'Relevant - In CRM unknown'!$M$2:$M$253,"Finance")+COUNTIFS('Relevant - IN NOW CRM valid'!$T$2:$T$2328,$A181,'Relevant - IN NOW CRM valid'!$G$2:$G$2328,"UK",'Relevant - IN NOW CRM valid'!$M$2:$M$2328,"Finance")+COUNTIFS('Relevant - IN NOW CRM unknown'!$T$2:$T$1227,$A181,'Relevant - IN NOW CRM unknown'!$G$2:$G$1227,"UK",'Relevant - IN NOW CRM unknown'!$M$2:$M$1227,"Finance")+COUNTIFS('Relevant - Not CRM not valid'!$T$2:$T$416,$A181,'Relevant - Not CRM not valid'!$G$2:$G$416,"UK",'Relevant - Not CRM not valid'!$M$2:$M$416,"Finance")+COUNTIFS('Relevant - In CRM not valid'!$T$2:$T$46,$A181,'Relevant - In CRM not valid'!$G$2:$G$46,"UK",'Relevant - In CRM not valid'!$M$2:$M$46,"Finance")</f>
        <v>2</v>
      </c>
      <c r="K181" s="2">
        <f>COUNTIFS('Relevant - In CRM valid'!$T$2:$T$4699,$A181,'Relevant - In CRM valid'!$G$2:$G$4699,"UK",'Relevant - In CRM valid'!$M$2:$M$4699,"IT/Systems")+COUNTIFS('Relevant - In CRM unknown'!$T$2:$T$253,$A181,'Relevant - In CRM unknown'!$G$2:$G$253,"UK",'Relevant - In CRM unknown'!$M$2:$M$253,"IT/Systems")+COUNTIFS('Relevant - IN NOW CRM valid'!$T$2:$T$2328,$A181,'Relevant - IN NOW CRM valid'!$G$2:$G$2328,"UK",'Relevant - IN NOW CRM valid'!$M$2:$M$2328,"IT/Systems")+COUNTIFS('Relevant - IN NOW CRM unknown'!$T$2:$T$1227,$A181,'Relevant - IN NOW CRM unknown'!$G$2:$G$1227,"UK",'Relevant - IN NOW CRM unknown'!$M$2:$M$1227,"IT/Systems")+COUNTIFS('Relevant - Not CRM not valid'!$T$2:$T$416,$A181,'Relevant - Not CRM not valid'!$G$2:$G$416,"UK",'Relevant - Not CRM not valid'!$M$2:$M$416,"IT/Systems")+COUNTIFS('Relevant - In CRM not valid'!$T$2:$T$46,$A181,'Relevant - In CRM not valid'!$G$2:$G$46,"UK",'Relevant - In CRM not valid'!$M$2:$M$46,"IT/Systems")</f>
        <v>3</v>
      </c>
      <c r="L181" s="2">
        <f>COUNTIFS('Relevant - In CRM valid'!$T$2:$T$4699,$A181,'Relevant - In CRM valid'!$G$2:$G$4699,"UK",'Relevant - In CRM valid'!$M$2:$M$4699,"")+COUNTIFS('Relevant - In CRM unknown'!$T$2:$T$253,$A181,'Relevant - In CRM unknown'!$G$2:$G$253,"UK",'Relevant - In CRM unknown'!$M$2:$M$253,"")+COUNTIFS('Relevant - IN NOW CRM valid'!$T$2:$T$2328,$A181,'Relevant - IN NOW CRM valid'!$G$2:$G$2328,"UK",'Relevant - IN NOW CRM valid'!$M$2:$M$2328,"")+COUNTIFS('Relevant - IN NOW CRM unknown'!$T$2:$T$1227,$A181,'Relevant - IN NOW CRM unknown'!$G$2:$G$1227,"UK",'Relevant - IN NOW CRM unknown'!$M$2:$M$1227,"")+COUNTIFS('Relevant - Not CRM not valid'!$T$2:$T$416,$A181,'Relevant - Not CRM not valid'!$G$2:$G$416,"UK",'Relevant - Not CRM not valid'!$M$2:$M$416,"")+COUNTIFS('Relevant - In CRM not valid'!$T$2:$T$46,$A181,'Relevant - In CRM not valid'!$G$2:$G$46,"UK",'Relevant - In CRM not valid'!$M$2:$M$46,"")</f>
        <v>0</v>
      </c>
      <c r="M181" s="2">
        <f t="shared" si="4"/>
        <v>2</v>
      </c>
      <c r="N181" s="2">
        <f>COUNTIFS('Relevant - In CRM valid'!$T$2:$T$4699,$A181,'Relevant - In CRM valid'!$G$2:$G$4699,"UK",'Relevant - In CRM valid'!$Q$2:$Q$4699,"valid")+COUNTIFS('Relevant - In CRM unknown'!$T$2:$T$253,$A181,'Relevant - In CRM unknown'!$G$2:$G$253,"UK",'Relevant - In CRM unknown'!$Q$2:$Q$253,"valid")+COUNTIFS('Relevant - IN NOW CRM valid'!$T$2:$T$2328,$A181,'Relevant - IN NOW CRM valid'!$G$2:$G$2328,"UK",'Relevant - IN NOW CRM valid'!$Q$2:$Q$2328,"valid")+COUNTIFS('Relevant - IN NOW CRM unknown'!$T$2:$T$1227,$A181,'Relevant - IN NOW CRM unknown'!$G$2:$G$1227,"UK",'Relevant - IN NOW CRM unknown'!$Q$2:$Q$1227,"valid")+COUNTIFS('Relevant - Not CRM not valid'!$T$2:$T$416,$A181,'Relevant - Not CRM not valid'!$G$2:$G$416,"UK",'Relevant - Not CRM not valid'!$Q$2:$Q$416,"valid")+COUNTIFS('Relevant - In CRM not valid'!$T$2:$T$46,$A181,'Relevant - In CRM not valid'!$G$2:$G$46,"UK",'Relevant - In CRM not valid'!$Q$2:$Q$46,"valid")</f>
        <v>0</v>
      </c>
      <c r="O181" s="2" t="str">
        <f t="shared" si="5"/>
        <v xml:space="preserve">Research  </v>
      </c>
    </row>
    <row r="182" spans="1:15" ht="15" customHeight="1">
      <c r="A182" s="2" t="s">
        <v>469</v>
      </c>
      <c r="B182" s="2" t="s">
        <v>470</v>
      </c>
      <c r="C182" s="2" t="s">
        <v>1570</v>
      </c>
      <c r="D182" s="2" t="str">
        <f>IFERROR(INDEX('UK Target Institutions'!$D$2:$D$727,MATCH($A182,'UK Target Institutions'!$A$2:$A$727,0)),"")</f>
        <v>No</v>
      </c>
      <c r="E182" s="2">
        <f>COUNTIFS('Relevant - In CRM valid'!$T$2:$T$4699,$A182,'Relevant - In CRM valid'!$G$2:$G$4699,"UK")+COUNTIFS('Relevant - In CRM unknown'!$T$2:$T$253,$A182,'Relevant - In CRM unknown'!$G$2:$G$253,"UK")+COUNTIFS('Relevant - IN NOW CRM valid'!$T$2:$T$2328,$A182,'Relevant - IN NOW CRM valid'!$G$2:$G$2328,"UK")+COUNTIFS('Relevant - IN NOW CRM unknown'!$T$2:$T$1227,$A182,'Relevant - IN NOW CRM unknown'!$G$2:$G$1227,"UK")+COUNTIFS('Relevant - Not CRM not valid'!$T$2:$T$416,$A182,'Relevant - Not CRM not valid'!$G$2:$G$416,"UK")+COUNTIFS('Relevant - In CRM not valid'!$T$2:$T$46,$A182,'Relevant - In CRM not valid'!$G$2:$G$46,"UK")</f>
        <v>5</v>
      </c>
      <c r="F182" s="2">
        <f>COUNTIFS('Relevant - In CRM valid'!$T$2:$T$4699,$A182,'Relevant - In CRM valid'!$G$2:$G$4699,"UK",'Relevant - In CRM valid'!$M$2:$M$4699,"Research")+COUNTIFS('Relevant - In CRM unknown'!$T$2:$T$253,$A182,'Relevant - In CRM unknown'!$G$2:$G$253,"UK",'Relevant - In CRM unknown'!$M$2:$M$253,"Research")+COUNTIFS('Relevant - IN NOW CRM valid'!$T$2:$T$2328,$A182,'Relevant - IN NOW CRM valid'!$G$2:$G$2328,"UK",'Relevant - IN NOW CRM valid'!$M$2:$M$2328,"Research")+COUNTIFS('Relevant - IN NOW CRM unknown'!$T$2:$T$1227,$A182,'Relevant - IN NOW CRM unknown'!$G$2:$G$1227,"UK",'Relevant - IN NOW CRM unknown'!$M$2:$M$1227,"Research")+COUNTIFS('Relevant - Not CRM not valid'!$T$2:$T$416,$A182,'Relevant - Not CRM not valid'!$G$2:$G$416,"UK",'Relevant - Not CRM not valid'!$M$2:$M$416,"Research")+COUNTIFS('Relevant - In CRM not valid'!$T$2:$T$46,$A182,'Relevant - In CRM not valid'!$G$2:$G$46,"UK",'Relevant - In CRM not valid'!$M$2:$M$46,"Research")</f>
        <v>3</v>
      </c>
      <c r="G182" s="2">
        <f>COUNTIFS('Relevant - In CRM valid'!$T$2:$T$4699,$A182,'Relevant - In CRM valid'!$G$2:$G$4699,"UK",'Relevant - In CRM valid'!$M$2:$M$4699,"Research",'Relevant - In CRM valid'!$R$2:$R$4699,"Senior")+COUNTIFS('Relevant - In CRM unknown'!$T$2:$T$253,$A182,'Relevant - In CRM unknown'!$G$2:$G$253,"UK",'Relevant - In CRM unknown'!$M$2:$M$253,"Research",'Relevant - In CRM unknown'!$R$2:$R$253,"Senior")+COUNTIFS('Relevant - IN NOW CRM valid'!$T$2:$T$2328,$A182,'Relevant - IN NOW CRM valid'!$G$2:$G$2328,"UK",'Relevant - IN NOW CRM valid'!$M$2:$M$2328,"Research",'Relevant - IN NOW CRM valid'!$R$2:$R$2328,"Senior")+COUNTIFS('Relevant - IN NOW CRM unknown'!$T$2:$T$1227,$A182,'Relevant - IN NOW CRM unknown'!$G$2:$G$1227,"UK",'Relevant - IN NOW CRM unknown'!$M$2:$M$1227,"Research",'Relevant - IN NOW CRM unknown'!$R$2:$R$1227,"Senior")+COUNTIFS('Relevant - Not CRM not valid'!$T$2:$T$416,$A182,'Relevant - Not CRM not valid'!$G$2:$G$416,"UK",'Relevant - Not CRM not valid'!$M$2:$M$416,"Research",'Relevant - Not CRM not valid'!$R$2:$R$416,"Senior")+COUNTIFS('Relevant - In CRM not valid'!$T$2:$T$46,$A182,'Relevant - In CRM not valid'!$G$2:$G$46,"UK",'Relevant - In CRM not valid'!$M$2:$M$46,"Research",'Relevant - In CRM not valid'!$R$2:$R$46,"Senior")</f>
        <v>1</v>
      </c>
      <c r="H182" s="2">
        <f>COUNTIFS('Relevant - In CRM valid'!$T$2:$T$4699,$A182,'Relevant - In CRM valid'!$G$2:$G$4699,"UK",'Relevant - In CRM valid'!$M$2:$M$4699,"Research",'Relevant - In CRM valid'!$R$2:$R$4699,"Operational")+COUNTIFS('Relevant - In CRM unknown'!$T$2:$T$253,$A182,'Relevant - In CRM unknown'!$G$2:$G$253,"UK",'Relevant - In CRM unknown'!$M$2:$M$253,"Research",'Relevant - In CRM unknown'!$R$2:$R$253,"Operational")+COUNTIFS('Relevant - IN NOW CRM valid'!$T$2:$T$2328,$A182,'Relevant - IN NOW CRM valid'!$G$2:$G$2328,"UK",'Relevant - IN NOW CRM valid'!$M$2:$M$2328,"Research",'Relevant - IN NOW CRM valid'!$R$2:$R$2328,"Operational")+COUNTIFS('Relevant - IN NOW CRM unknown'!$T$2:$T$1227,$A182,'Relevant - IN NOW CRM unknown'!$G$2:$G$1227,"UK",'Relevant - IN NOW CRM unknown'!$M$2:$M$1227,"Research",'Relevant - IN NOW CRM unknown'!$R$2:$R$1227,"Operational")+COUNTIFS('Relevant - Not CRM not valid'!$T$2:$T$416,$A182,'Relevant - Not CRM not valid'!$G$2:$G$416,"UK",'Relevant - Not CRM not valid'!$M$2:$M$416,"Research",'Relevant - Not CRM not valid'!$R$2:$R$416,"Operational")+COUNTIFS('Relevant - In CRM not valid'!$T$2:$T$46,$A182,'Relevant - In CRM not valid'!$G$2:$G$46,"UK",'Relevant - In CRM not valid'!$M$2:$M$46,"Research",'Relevant - In CRM not valid'!$R$2:$R$46,"Operational")</f>
        <v>2</v>
      </c>
      <c r="I182" s="2">
        <f>COUNTIFS('Relevant - In CRM valid'!$T$2:$T$4699,$A182,'Relevant - In CRM valid'!$G$2:$G$4699,"UK",'Relevant - In CRM valid'!$M$2:$M$4699,"Research",'Relevant - In CRM valid'!$R$2:$R$4699,"Academic")+COUNTIFS('Relevant - In CRM unknown'!$T$2:$T$253,$A182,'Relevant - In CRM unknown'!$G$2:$G$253,"UK",'Relevant - In CRM unknown'!$M$2:$M$253,"Research",'Relevant - In CRM unknown'!$R$2:$R$253,"Academic")+COUNTIFS('Relevant - IN NOW CRM valid'!$T$2:$T$2328,$A182,'Relevant - IN NOW CRM valid'!$G$2:$G$2328,"UK",'Relevant - IN NOW CRM valid'!$M$2:$M$2328,"Research",'Relevant - IN NOW CRM valid'!$R$2:$R$2328,"Academic")+COUNTIFS('Relevant - IN NOW CRM unknown'!$T$2:$T$1227,$A182,'Relevant - IN NOW CRM unknown'!$G$2:$G$1227,"UK",'Relevant - IN NOW CRM unknown'!$M$2:$M$1227,"Research",'Relevant - IN NOW CRM unknown'!$R$2:$R$1227,"Academic")+COUNTIFS('Relevant - Not CRM not valid'!$T$2:$T$416,$A182,'Relevant - Not CRM not valid'!$G$2:$G$416,"UK",'Relevant - Not CRM not valid'!$M$2:$M$416,"Research",'Relevant - Not CRM not valid'!$R$2:$R$416,"Academic")+COUNTIFS('Relevant - In CRM not valid'!$T$2:$T$46,$A182,'Relevant - In CRM not valid'!$G$2:$G$46,"UK",'Relevant - In CRM not valid'!$M$2:$M$46,"Research",'Relevant - In CRM not valid'!$R$2:$R$46,"Academic")</f>
        <v>0</v>
      </c>
      <c r="J182" s="2">
        <f>COUNTIFS('Relevant - In CRM valid'!$T$2:$T$4699,$A182,'Relevant - In CRM valid'!$G$2:$G$4699,"UK",'Relevant - In CRM valid'!$M$2:$M$4699,"Finance")+COUNTIFS('Relevant - In CRM unknown'!$T$2:$T$253,$A182,'Relevant - In CRM unknown'!$G$2:$G$253,"UK",'Relevant - In CRM unknown'!$M$2:$M$253,"Finance")+COUNTIFS('Relevant - IN NOW CRM valid'!$T$2:$T$2328,$A182,'Relevant - IN NOW CRM valid'!$G$2:$G$2328,"UK",'Relevant - IN NOW CRM valid'!$M$2:$M$2328,"Finance")+COUNTIFS('Relevant - IN NOW CRM unknown'!$T$2:$T$1227,$A182,'Relevant - IN NOW CRM unknown'!$G$2:$G$1227,"UK",'Relevant - IN NOW CRM unknown'!$M$2:$M$1227,"Finance")+COUNTIFS('Relevant - Not CRM not valid'!$T$2:$T$416,$A182,'Relevant - Not CRM not valid'!$G$2:$G$416,"UK",'Relevant - Not CRM not valid'!$M$2:$M$416,"Finance")+COUNTIFS('Relevant - In CRM not valid'!$T$2:$T$46,$A182,'Relevant - In CRM not valid'!$G$2:$G$46,"UK",'Relevant - In CRM not valid'!$M$2:$M$46,"Finance")</f>
        <v>2</v>
      </c>
      <c r="K182" s="2">
        <f>COUNTIFS('Relevant - In CRM valid'!$T$2:$T$4699,$A182,'Relevant - In CRM valid'!$G$2:$G$4699,"UK",'Relevant - In CRM valid'!$M$2:$M$4699,"IT/Systems")+COUNTIFS('Relevant - In CRM unknown'!$T$2:$T$253,$A182,'Relevant - In CRM unknown'!$G$2:$G$253,"UK",'Relevant - In CRM unknown'!$M$2:$M$253,"IT/Systems")+COUNTIFS('Relevant - IN NOW CRM valid'!$T$2:$T$2328,$A182,'Relevant - IN NOW CRM valid'!$G$2:$G$2328,"UK",'Relevant - IN NOW CRM valid'!$M$2:$M$2328,"IT/Systems")+COUNTIFS('Relevant - IN NOW CRM unknown'!$T$2:$T$1227,$A182,'Relevant - IN NOW CRM unknown'!$G$2:$G$1227,"UK",'Relevant - IN NOW CRM unknown'!$M$2:$M$1227,"IT/Systems")+COUNTIFS('Relevant - Not CRM not valid'!$T$2:$T$416,$A182,'Relevant - Not CRM not valid'!$G$2:$G$416,"UK",'Relevant - Not CRM not valid'!$M$2:$M$416,"IT/Systems")+COUNTIFS('Relevant - In CRM not valid'!$T$2:$T$46,$A182,'Relevant - In CRM not valid'!$G$2:$G$46,"UK",'Relevant - In CRM not valid'!$M$2:$M$46,"IT/Systems")</f>
        <v>0</v>
      </c>
      <c r="L182" s="2">
        <f>COUNTIFS('Relevant - In CRM valid'!$T$2:$T$4699,$A182,'Relevant - In CRM valid'!$G$2:$G$4699,"UK",'Relevant - In CRM valid'!$M$2:$M$4699,"")+COUNTIFS('Relevant - In CRM unknown'!$T$2:$T$253,$A182,'Relevant - In CRM unknown'!$G$2:$G$253,"UK",'Relevant - In CRM unknown'!$M$2:$M$253,"")+COUNTIFS('Relevant - IN NOW CRM valid'!$T$2:$T$2328,$A182,'Relevant - IN NOW CRM valid'!$G$2:$G$2328,"UK",'Relevant - IN NOW CRM valid'!$M$2:$M$2328,"")+COUNTIFS('Relevant - IN NOW CRM unknown'!$T$2:$T$1227,$A182,'Relevant - IN NOW CRM unknown'!$G$2:$G$1227,"UK",'Relevant - IN NOW CRM unknown'!$M$2:$M$1227,"")+COUNTIFS('Relevant - Not CRM not valid'!$T$2:$T$416,$A182,'Relevant - Not CRM not valid'!$G$2:$G$416,"UK",'Relevant - Not CRM not valid'!$M$2:$M$416,"")+COUNTIFS('Relevant - In CRM not valid'!$T$2:$T$46,$A182,'Relevant - In CRM not valid'!$G$2:$G$46,"UK",'Relevant - In CRM not valid'!$M$2:$M$46,"")</f>
        <v>0</v>
      </c>
      <c r="M182" s="2">
        <f t="shared" si="4"/>
        <v>2</v>
      </c>
      <c r="N182" s="2">
        <f>COUNTIFS('Relevant - In CRM valid'!$T$2:$T$4699,$A182,'Relevant - In CRM valid'!$G$2:$G$4699,"UK",'Relevant - In CRM valid'!$Q$2:$Q$4699,"valid")+COUNTIFS('Relevant - In CRM unknown'!$T$2:$T$253,$A182,'Relevant - In CRM unknown'!$G$2:$G$253,"UK",'Relevant - In CRM unknown'!$Q$2:$Q$253,"valid")+COUNTIFS('Relevant - IN NOW CRM valid'!$T$2:$T$2328,$A182,'Relevant - IN NOW CRM valid'!$G$2:$G$2328,"UK",'Relevant - IN NOW CRM valid'!$Q$2:$Q$2328,"valid")+COUNTIFS('Relevant - IN NOW CRM unknown'!$T$2:$T$1227,$A182,'Relevant - IN NOW CRM unknown'!$G$2:$G$1227,"UK",'Relevant - IN NOW CRM unknown'!$Q$2:$Q$1227,"valid")+COUNTIFS('Relevant - Not CRM not valid'!$T$2:$T$416,$A182,'Relevant - Not CRM not valid'!$G$2:$G$416,"UK",'Relevant - Not CRM not valid'!$Q$2:$Q$416,"valid")+COUNTIFS('Relevant - In CRM not valid'!$T$2:$T$46,$A182,'Relevant - In CRM not valid'!$G$2:$G$46,"UK",'Relevant - In CRM not valid'!$Q$2:$Q$46,"valid")</f>
        <v>5</v>
      </c>
      <c r="O182" s="2" t="str">
        <f t="shared" si="5"/>
        <v>IT/Systems</v>
      </c>
    </row>
    <row r="183" spans="1:15" ht="15" customHeight="1">
      <c r="A183" s="2" t="s">
        <v>471</v>
      </c>
      <c r="B183" s="2" t="s">
        <v>472</v>
      </c>
      <c r="C183" s="2" t="s">
        <v>95</v>
      </c>
      <c r="D183" s="2" t="str">
        <f>IFERROR(INDEX('UK Target Institutions'!$D$2:$D$727,MATCH($A183,'UK Target Institutions'!$A$2:$A$727,0)),"")</f>
        <v>Yes</v>
      </c>
      <c r="E183" s="2">
        <f>COUNTIFS('Relevant - In CRM valid'!$T$2:$T$4699,$A183,'Relevant - In CRM valid'!$G$2:$G$4699,"UK")+COUNTIFS('Relevant - In CRM unknown'!$T$2:$T$253,$A183,'Relevant - In CRM unknown'!$G$2:$G$253,"UK")+COUNTIFS('Relevant - IN NOW CRM valid'!$T$2:$T$2328,$A183,'Relevant - IN NOW CRM valid'!$G$2:$G$2328,"UK")+COUNTIFS('Relevant - IN NOW CRM unknown'!$T$2:$T$1227,$A183,'Relevant - IN NOW CRM unknown'!$G$2:$G$1227,"UK")+COUNTIFS('Relevant - Not CRM not valid'!$T$2:$T$416,$A183,'Relevant - Not CRM not valid'!$G$2:$G$416,"UK")+COUNTIFS('Relevant - In CRM not valid'!$T$2:$T$46,$A183,'Relevant - In CRM not valid'!$G$2:$G$46,"UK")</f>
        <v>4</v>
      </c>
      <c r="F183" s="2">
        <f>COUNTIFS('Relevant - In CRM valid'!$T$2:$T$4699,$A183,'Relevant - In CRM valid'!$G$2:$G$4699,"UK",'Relevant - In CRM valid'!$M$2:$M$4699,"Research")+COUNTIFS('Relevant - In CRM unknown'!$T$2:$T$253,$A183,'Relevant - In CRM unknown'!$G$2:$G$253,"UK",'Relevant - In CRM unknown'!$M$2:$M$253,"Research")+COUNTIFS('Relevant - IN NOW CRM valid'!$T$2:$T$2328,$A183,'Relevant - IN NOW CRM valid'!$G$2:$G$2328,"UK",'Relevant - IN NOW CRM valid'!$M$2:$M$2328,"Research")+COUNTIFS('Relevant - IN NOW CRM unknown'!$T$2:$T$1227,$A183,'Relevant - IN NOW CRM unknown'!$G$2:$G$1227,"UK",'Relevant - IN NOW CRM unknown'!$M$2:$M$1227,"Research")+COUNTIFS('Relevant - Not CRM not valid'!$T$2:$T$416,$A183,'Relevant - Not CRM not valid'!$G$2:$G$416,"UK",'Relevant - Not CRM not valid'!$M$2:$M$416,"Research")+COUNTIFS('Relevant - In CRM not valid'!$T$2:$T$46,$A183,'Relevant - In CRM not valid'!$G$2:$G$46,"UK",'Relevant - In CRM not valid'!$M$2:$M$46,"Research")</f>
        <v>2</v>
      </c>
      <c r="G183" s="2">
        <f>COUNTIFS('Relevant - In CRM valid'!$T$2:$T$4699,$A183,'Relevant - In CRM valid'!$G$2:$G$4699,"UK",'Relevant - In CRM valid'!$M$2:$M$4699,"Research",'Relevant - In CRM valid'!$R$2:$R$4699,"Senior")+COUNTIFS('Relevant - In CRM unknown'!$T$2:$T$253,$A183,'Relevant - In CRM unknown'!$G$2:$G$253,"UK",'Relevant - In CRM unknown'!$M$2:$M$253,"Research",'Relevant - In CRM unknown'!$R$2:$R$253,"Senior")+COUNTIFS('Relevant - IN NOW CRM valid'!$T$2:$T$2328,$A183,'Relevant - IN NOW CRM valid'!$G$2:$G$2328,"UK",'Relevant - IN NOW CRM valid'!$M$2:$M$2328,"Research",'Relevant - IN NOW CRM valid'!$R$2:$R$2328,"Senior")+COUNTIFS('Relevant - IN NOW CRM unknown'!$T$2:$T$1227,$A183,'Relevant - IN NOW CRM unknown'!$G$2:$G$1227,"UK",'Relevant - IN NOW CRM unknown'!$M$2:$M$1227,"Research",'Relevant - IN NOW CRM unknown'!$R$2:$R$1227,"Senior")+COUNTIFS('Relevant - Not CRM not valid'!$T$2:$T$416,$A183,'Relevant - Not CRM not valid'!$G$2:$G$416,"UK",'Relevant - Not CRM not valid'!$M$2:$M$416,"Research",'Relevant - Not CRM not valid'!$R$2:$R$416,"Senior")+COUNTIFS('Relevant - In CRM not valid'!$T$2:$T$46,$A183,'Relevant - In CRM not valid'!$G$2:$G$46,"UK",'Relevant - In CRM not valid'!$M$2:$M$46,"Research",'Relevant - In CRM not valid'!$R$2:$R$46,"Senior")</f>
        <v>1</v>
      </c>
      <c r="H183" s="2">
        <f>COUNTIFS('Relevant - In CRM valid'!$T$2:$T$4699,$A183,'Relevant - In CRM valid'!$G$2:$G$4699,"UK",'Relevant - In CRM valid'!$M$2:$M$4699,"Research",'Relevant - In CRM valid'!$R$2:$R$4699,"Operational")+COUNTIFS('Relevant - In CRM unknown'!$T$2:$T$253,$A183,'Relevant - In CRM unknown'!$G$2:$G$253,"UK",'Relevant - In CRM unknown'!$M$2:$M$253,"Research",'Relevant - In CRM unknown'!$R$2:$R$253,"Operational")+COUNTIFS('Relevant - IN NOW CRM valid'!$T$2:$T$2328,$A183,'Relevant - IN NOW CRM valid'!$G$2:$G$2328,"UK",'Relevant - IN NOW CRM valid'!$M$2:$M$2328,"Research",'Relevant - IN NOW CRM valid'!$R$2:$R$2328,"Operational")+COUNTIFS('Relevant - IN NOW CRM unknown'!$T$2:$T$1227,$A183,'Relevant - IN NOW CRM unknown'!$G$2:$G$1227,"UK",'Relevant - IN NOW CRM unknown'!$M$2:$M$1227,"Research",'Relevant - IN NOW CRM unknown'!$R$2:$R$1227,"Operational")+COUNTIFS('Relevant - Not CRM not valid'!$T$2:$T$416,$A183,'Relevant - Not CRM not valid'!$G$2:$G$416,"UK",'Relevant - Not CRM not valid'!$M$2:$M$416,"Research",'Relevant - Not CRM not valid'!$R$2:$R$416,"Operational")+COUNTIFS('Relevant - In CRM not valid'!$T$2:$T$46,$A183,'Relevant - In CRM not valid'!$G$2:$G$46,"UK",'Relevant - In CRM not valid'!$M$2:$M$46,"Research",'Relevant - In CRM not valid'!$R$2:$R$46,"Operational")</f>
        <v>1</v>
      </c>
      <c r="I183" s="2">
        <f>COUNTIFS('Relevant - In CRM valid'!$T$2:$T$4699,$A183,'Relevant - In CRM valid'!$G$2:$G$4699,"UK",'Relevant - In CRM valid'!$M$2:$M$4699,"Research",'Relevant - In CRM valid'!$R$2:$R$4699,"Academic")+COUNTIFS('Relevant - In CRM unknown'!$T$2:$T$253,$A183,'Relevant - In CRM unknown'!$G$2:$G$253,"UK",'Relevant - In CRM unknown'!$M$2:$M$253,"Research",'Relevant - In CRM unknown'!$R$2:$R$253,"Academic")+COUNTIFS('Relevant - IN NOW CRM valid'!$T$2:$T$2328,$A183,'Relevant - IN NOW CRM valid'!$G$2:$G$2328,"UK",'Relevant - IN NOW CRM valid'!$M$2:$M$2328,"Research",'Relevant - IN NOW CRM valid'!$R$2:$R$2328,"Academic")+COUNTIFS('Relevant - IN NOW CRM unknown'!$T$2:$T$1227,$A183,'Relevant - IN NOW CRM unknown'!$G$2:$G$1227,"UK",'Relevant - IN NOW CRM unknown'!$M$2:$M$1227,"Research",'Relevant - IN NOW CRM unknown'!$R$2:$R$1227,"Academic")+COUNTIFS('Relevant - Not CRM not valid'!$T$2:$T$416,$A183,'Relevant - Not CRM not valid'!$G$2:$G$416,"UK",'Relevant - Not CRM not valid'!$M$2:$M$416,"Research",'Relevant - Not CRM not valid'!$R$2:$R$416,"Academic")+COUNTIFS('Relevant - In CRM not valid'!$T$2:$T$46,$A183,'Relevant - In CRM not valid'!$G$2:$G$46,"UK",'Relevant - In CRM not valid'!$M$2:$M$46,"Research",'Relevant - In CRM not valid'!$R$2:$R$46,"Academic")</f>
        <v>0</v>
      </c>
      <c r="J183" s="2">
        <f>COUNTIFS('Relevant - In CRM valid'!$T$2:$T$4699,$A183,'Relevant - In CRM valid'!$G$2:$G$4699,"UK",'Relevant - In CRM valid'!$M$2:$M$4699,"Finance")+COUNTIFS('Relevant - In CRM unknown'!$T$2:$T$253,$A183,'Relevant - In CRM unknown'!$G$2:$G$253,"UK",'Relevant - In CRM unknown'!$M$2:$M$253,"Finance")+COUNTIFS('Relevant - IN NOW CRM valid'!$T$2:$T$2328,$A183,'Relevant - IN NOW CRM valid'!$G$2:$G$2328,"UK",'Relevant - IN NOW CRM valid'!$M$2:$M$2328,"Finance")+COUNTIFS('Relevant - IN NOW CRM unknown'!$T$2:$T$1227,$A183,'Relevant - IN NOW CRM unknown'!$G$2:$G$1227,"UK",'Relevant - IN NOW CRM unknown'!$M$2:$M$1227,"Finance")+COUNTIFS('Relevant - Not CRM not valid'!$T$2:$T$416,$A183,'Relevant - Not CRM not valid'!$G$2:$G$416,"UK",'Relevant - Not CRM not valid'!$M$2:$M$416,"Finance")+COUNTIFS('Relevant - In CRM not valid'!$T$2:$T$46,$A183,'Relevant - In CRM not valid'!$G$2:$G$46,"UK",'Relevant - In CRM not valid'!$M$2:$M$46,"Finance")</f>
        <v>1</v>
      </c>
      <c r="K183" s="2">
        <f>COUNTIFS('Relevant - In CRM valid'!$T$2:$T$4699,$A183,'Relevant - In CRM valid'!$G$2:$G$4699,"UK",'Relevant - In CRM valid'!$M$2:$M$4699,"IT/Systems")+COUNTIFS('Relevant - In CRM unknown'!$T$2:$T$253,$A183,'Relevant - In CRM unknown'!$G$2:$G$253,"UK",'Relevant - In CRM unknown'!$M$2:$M$253,"IT/Systems")+COUNTIFS('Relevant - IN NOW CRM valid'!$T$2:$T$2328,$A183,'Relevant - IN NOW CRM valid'!$G$2:$G$2328,"UK",'Relevant - IN NOW CRM valid'!$M$2:$M$2328,"IT/Systems")+COUNTIFS('Relevant - IN NOW CRM unknown'!$T$2:$T$1227,$A183,'Relevant - IN NOW CRM unknown'!$G$2:$G$1227,"UK",'Relevant - IN NOW CRM unknown'!$M$2:$M$1227,"IT/Systems")+COUNTIFS('Relevant - Not CRM not valid'!$T$2:$T$416,$A183,'Relevant - Not CRM not valid'!$G$2:$G$416,"UK",'Relevant - Not CRM not valid'!$M$2:$M$416,"IT/Systems")+COUNTIFS('Relevant - In CRM not valid'!$T$2:$T$46,$A183,'Relevant - In CRM not valid'!$G$2:$G$46,"UK",'Relevant - In CRM not valid'!$M$2:$M$46,"IT/Systems")</f>
        <v>1</v>
      </c>
      <c r="L183" s="2">
        <f>COUNTIFS('Relevant - In CRM valid'!$T$2:$T$4699,$A183,'Relevant - In CRM valid'!$G$2:$G$4699,"UK",'Relevant - In CRM valid'!$M$2:$M$4699,"")+COUNTIFS('Relevant - In CRM unknown'!$T$2:$T$253,$A183,'Relevant - In CRM unknown'!$G$2:$G$253,"UK",'Relevant - In CRM unknown'!$M$2:$M$253,"")+COUNTIFS('Relevant - IN NOW CRM valid'!$T$2:$T$2328,$A183,'Relevant - IN NOW CRM valid'!$G$2:$G$2328,"UK",'Relevant - IN NOW CRM valid'!$M$2:$M$2328,"")+COUNTIFS('Relevant - IN NOW CRM unknown'!$T$2:$T$1227,$A183,'Relevant - IN NOW CRM unknown'!$G$2:$G$1227,"UK",'Relevant - IN NOW CRM unknown'!$M$2:$M$1227,"")+COUNTIFS('Relevant - Not CRM not valid'!$T$2:$T$416,$A183,'Relevant - Not CRM not valid'!$G$2:$G$416,"UK",'Relevant - Not CRM not valid'!$M$2:$M$416,"")+COUNTIFS('Relevant - In CRM not valid'!$T$2:$T$46,$A183,'Relevant - In CRM not valid'!$G$2:$G$46,"UK",'Relevant - In CRM not valid'!$M$2:$M$46,"")</f>
        <v>0</v>
      </c>
      <c r="M183" s="2">
        <f t="shared" si="4"/>
        <v>3</v>
      </c>
      <c r="N183" s="2">
        <f>COUNTIFS('Relevant - In CRM valid'!$T$2:$T$4699,$A183,'Relevant - In CRM valid'!$G$2:$G$4699,"UK",'Relevant - In CRM valid'!$Q$2:$Q$4699,"valid")+COUNTIFS('Relevant - In CRM unknown'!$T$2:$T$253,$A183,'Relevant - In CRM unknown'!$G$2:$G$253,"UK",'Relevant - In CRM unknown'!$Q$2:$Q$253,"valid")+COUNTIFS('Relevant - IN NOW CRM valid'!$T$2:$T$2328,$A183,'Relevant - IN NOW CRM valid'!$G$2:$G$2328,"UK",'Relevant - IN NOW CRM valid'!$Q$2:$Q$2328,"valid")+COUNTIFS('Relevant - IN NOW CRM unknown'!$T$2:$T$1227,$A183,'Relevant - IN NOW CRM unknown'!$G$2:$G$1227,"UK",'Relevant - IN NOW CRM unknown'!$Q$2:$Q$1227,"valid")+COUNTIFS('Relevant - Not CRM not valid'!$T$2:$T$416,$A183,'Relevant - Not CRM not valid'!$G$2:$G$416,"UK",'Relevant - Not CRM not valid'!$Q$2:$Q$416,"valid")+COUNTIFS('Relevant - In CRM not valid'!$T$2:$T$46,$A183,'Relevant - In CRM not valid'!$G$2:$G$46,"UK",'Relevant - In CRM not valid'!$Q$2:$Q$46,"valid")</f>
        <v>4</v>
      </c>
      <c r="O183" s="2" t="str">
        <f t="shared" si="5"/>
        <v/>
      </c>
    </row>
    <row r="184" spans="1:15" ht="15" customHeight="1">
      <c r="A184" s="2" t="s">
        <v>473</v>
      </c>
      <c r="B184" s="2" t="s">
        <v>474</v>
      </c>
      <c r="C184" s="2" t="s">
        <v>1570</v>
      </c>
      <c r="D184" s="2" t="str">
        <f>IFERROR(INDEX('UK Target Institutions'!$D$2:$D$727,MATCH($A184,'UK Target Institutions'!$A$2:$A$727,0)),"")</f>
        <v>No</v>
      </c>
      <c r="E184" s="2">
        <f>COUNTIFS('Relevant - In CRM valid'!$T$2:$T$4699,$A184,'Relevant - In CRM valid'!$G$2:$G$4699,"UK")+COUNTIFS('Relevant - In CRM unknown'!$T$2:$T$253,$A184,'Relevant - In CRM unknown'!$G$2:$G$253,"UK")+COUNTIFS('Relevant - IN NOW CRM valid'!$T$2:$T$2328,$A184,'Relevant - IN NOW CRM valid'!$G$2:$G$2328,"UK")+COUNTIFS('Relevant - IN NOW CRM unknown'!$T$2:$T$1227,$A184,'Relevant - IN NOW CRM unknown'!$G$2:$G$1227,"UK")+COUNTIFS('Relevant - Not CRM not valid'!$T$2:$T$416,$A184,'Relevant - Not CRM not valid'!$G$2:$G$416,"UK")+COUNTIFS('Relevant - In CRM not valid'!$T$2:$T$46,$A184,'Relevant - In CRM not valid'!$G$2:$G$46,"UK")</f>
        <v>4</v>
      </c>
      <c r="F184" s="2">
        <f>COUNTIFS('Relevant - In CRM valid'!$T$2:$T$4699,$A184,'Relevant - In CRM valid'!$G$2:$G$4699,"UK",'Relevant - In CRM valid'!$M$2:$M$4699,"Research")+COUNTIFS('Relevant - In CRM unknown'!$T$2:$T$253,$A184,'Relevant - In CRM unknown'!$G$2:$G$253,"UK",'Relevant - In CRM unknown'!$M$2:$M$253,"Research")+COUNTIFS('Relevant - IN NOW CRM valid'!$T$2:$T$2328,$A184,'Relevant - IN NOW CRM valid'!$G$2:$G$2328,"UK",'Relevant - IN NOW CRM valid'!$M$2:$M$2328,"Research")+COUNTIFS('Relevant - IN NOW CRM unknown'!$T$2:$T$1227,$A184,'Relevant - IN NOW CRM unknown'!$G$2:$G$1227,"UK",'Relevant - IN NOW CRM unknown'!$M$2:$M$1227,"Research")+COUNTIFS('Relevant - Not CRM not valid'!$T$2:$T$416,$A184,'Relevant - Not CRM not valid'!$G$2:$G$416,"UK",'Relevant - Not CRM not valid'!$M$2:$M$416,"Research")+COUNTIFS('Relevant - In CRM not valid'!$T$2:$T$46,$A184,'Relevant - In CRM not valid'!$G$2:$G$46,"UK",'Relevant - In CRM not valid'!$M$2:$M$46,"Research")</f>
        <v>4</v>
      </c>
      <c r="G184" s="2">
        <f>COUNTIFS('Relevant - In CRM valid'!$T$2:$T$4699,$A184,'Relevant - In CRM valid'!$G$2:$G$4699,"UK",'Relevant - In CRM valid'!$M$2:$M$4699,"Research",'Relevant - In CRM valid'!$R$2:$R$4699,"Senior")+COUNTIFS('Relevant - In CRM unknown'!$T$2:$T$253,$A184,'Relevant - In CRM unknown'!$G$2:$G$253,"UK",'Relevant - In CRM unknown'!$M$2:$M$253,"Research",'Relevant - In CRM unknown'!$R$2:$R$253,"Senior")+COUNTIFS('Relevant - IN NOW CRM valid'!$T$2:$T$2328,$A184,'Relevant - IN NOW CRM valid'!$G$2:$G$2328,"UK",'Relevant - IN NOW CRM valid'!$M$2:$M$2328,"Research",'Relevant - IN NOW CRM valid'!$R$2:$R$2328,"Senior")+COUNTIFS('Relevant - IN NOW CRM unknown'!$T$2:$T$1227,$A184,'Relevant - IN NOW CRM unknown'!$G$2:$G$1227,"UK",'Relevant - IN NOW CRM unknown'!$M$2:$M$1227,"Research",'Relevant - IN NOW CRM unknown'!$R$2:$R$1227,"Senior")+COUNTIFS('Relevant - Not CRM not valid'!$T$2:$T$416,$A184,'Relevant - Not CRM not valid'!$G$2:$G$416,"UK",'Relevant - Not CRM not valid'!$M$2:$M$416,"Research",'Relevant - Not CRM not valid'!$R$2:$R$416,"Senior")+COUNTIFS('Relevant - In CRM not valid'!$T$2:$T$46,$A184,'Relevant - In CRM not valid'!$G$2:$G$46,"UK",'Relevant - In CRM not valid'!$M$2:$M$46,"Research",'Relevant - In CRM not valid'!$R$2:$R$46,"Senior")</f>
        <v>2</v>
      </c>
      <c r="H184" s="2">
        <f>COUNTIFS('Relevant - In CRM valid'!$T$2:$T$4699,$A184,'Relevant - In CRM valid'!$G$2:$G$4699,"UK",'Relevant - In CRM valid'!$M$2:$M$4699,"Research",'Relevant - In CRM valid'!$R$2:$R$4699,"Operational")+COUNTIFS('Relevant - In CRM unknown'!$T$2:$T$253,$A184,'Relevant - In CRM unknown'!$G$2:$G$253,"UK",'Relevant - In CRM unknown'!$M$2:$M$253,"Research",'Relevant - In CRM unknown'!$R$2:$R$253,"Operational")+COUNTIFS('Relevant - IN NOW CRM valid'!$T$2:$T$2328,$A184,'Relevant - IN NOW CRM valid'!$G$2:$G$2328,"UK",'Relevant - IN NOW CRM valid'!$M$2:$M$2328,"Research",'Relevant - IN NOW CRM valid'!$R$2:$R$2328,"Operational")+COUNTIFS('Relevant - IN NOW CRM unknown'!$T$2:$T$1227,$A184,'Relevant - IN NOW CRM unknown'!$G$2:$G$1227,"UK",'Relevant - IN NOW CRM unknown'!$M$2:$M$1227,"Research",'Relevant - IN NOW CRM unknown'!$R$2:$R$1227,"Operational")+COUNTIFS('Relevant - Not CRM not valid'!$T$2:$T$416,$A184,'Relevant - Not CRM not valid'!$G$2:$G$416,"UK",'Relevant - Not CRM not valid'!$M$2:$M$416,"Research",'Relevant - Not CRM not valid'!$R$2:$R$416,"Operational")+COUNTIFS('Relevant - In CRM not valid'!$T$2:$T$46,$A184,'Relevant - In CRM not valid'!$G$2:$G$46,"UK",'Relevant - In CRM not valid'!$M$2:$M$46,"Research",'Relevant - In CRM not valid'!$R$2:$R$46,"Operational")</f>
        <v>2</v>
      </c>
      <c r="I184" s="2">
        <f>COUNTIFS('Relevant - In CRM valid'!$T$2:$T$4699,$A184,'Relevant - In CRM valid'!$G$2:$G$4699,"UK",'Relevant - In CRM valid'!$M$2:$M$4699,"Research",'Relevant - In CRM valid'!$R$2:$R$4699,"Academic")+COUNTIFS('Relevant - In CRM unknown'!$T$2:$T$253,$A184,'Relevant - In CRM unknown'!$G$2:$G$253,"UK",'Relevant - In CRM unknown'!$M$2:$M$253,"Research",'Relevant - In CRM unknown'!$R$2:$R$253,"Academic")+COUNTIFS('Relevant - IN NOW CRM valid'!$T$2:$T$2328,$A184,'Relevant - IN NOW CRM valid'!$G$2:$G$2328,"UK",'Relevant - IN NOW CRM valid'!$M$2:$M$2328,"Research",'Relevant - IN NOW CRM valid'!$R$2:$R$2328,"Academic")+COUNTIFS('Relevant - IN NOW CRM unknown'!$T$2:$T$1227,$A184,'Relevant - IN NOW CRM unknown'!$G$2:$G$1227,"UK",'Relevant - IN NOW CRM unknown'!$M$2:$M$1227,"Research",'Relevant - IN NOW CRM unknown'!$R$2:$R$1227,"Academic")+COUNTIFS('Relevant - Not CRM not valid'!$T$2:$T$416,$A184,'Relevant - Not CRM not valid'!$G$2:$G$416,"UK",'Relevant - Not CRM not valid'!$M$2:$M$416,"Research",'Relevant - Not CRM not valid'!$R$2:$R$416,"Academic")+COUNTIFS('Relevant - In CRM not valid'!$T$2:$T$46,$A184,'Relevant - In CRM not valid'!$G$2:$G$46,"UK",'Relevant - In CRM not valid'!$M$2:$M$46,"Research",'Relevant - In CRM not valid'!$R$2:$R$46,"Academic")</f>
        <v>0</v>
      </c>
      <c r="J184" s="2">
        <f>COUNTIFS('Relevant - In CRM valid'!$T$2:$T$4699,$A184,'Relevant - In CRM valid'!$G$2:$G$4699,"UK",'Relevant - In CRM valid'!$M$2:$M$4699,"Finance")+COUNTIFS('Relevant - In CRM unknown'!$T$2:$T$253,$A184,'Relevant - In CRM unknown'!$G$2:$G$253,"UK",'Relevant - In CRM unknown'!$M$2:$M$253,"Finance")+COUNTIFS('Relevant - IN NOW CRM valid'!$T$2:$T$2328,$A184,'Relevant - IN NOW CRM valid'!$G$2:$G$2328,"UK",'Relevant - IN NOW CRM valid'!$M$2:$M$2328,"Finance")+COUNTIFS('Relevant - IN NOW CRM unknown'!$T$2:$T$1227,$A184,'Relevant - IN NOW CRM unknown'!$G$2:$G$1227,"UK",'Relevant - IN NOW CRM unknown'!$M$2:$M$1227,"Finance")+COUNTIFS('Relevant - Not CRM not valid'!$T$2:$T$416,$A184,'Relevant - Not CRM not valid'!$G$2:$G$416,"UK",'Relevant - Not CRM not valid'!$M$2:$M$416,"Finance")+COUNTIFS('Relevant - In CRM not valid'!$T$2:$T$46,$A184,'Relevant - In CRM not valid'!$G$2:$G$46,"UK",'Relevant - In CRM not valid'!$M$2:$M$46,"Finance")</f>
        <v>0</v>
      </c>
      <c r="K184" s="2">
        <f>COUNTIFS('Relevant - In CRM valid'!$T$2:$T$4699,$A184,'Relevant - In CRM valid'!$G$2:$G$4699,"UK",'Relevant - In CRM valid'!$M$2:$M$4699,"IT/Systems")+COUNTIFS('Relevant - In CRM unknown'!$T$2:$T$253,$A184,'Relevant - In CRM unknown'!$G$2:$G$253,"UK",'Relevant - In CRM unknown'!$M$2:$M$253,"IT/Systems")+COUNTIFS('Relevant - IN NOW CRM valid'!$T$2:$T$2328,$A184,'Relevant - IN NOW CRM valid'!$G$2:$G$2328,"UK",'Relevant - IN NOW CRM valid'!$M$2:$M$2328,"IT/Systems")+COUNTIFS('Relevant - IN NOW CRM unknown'!$T$2:$T$1227,$A184,'Relevant - IN NOW CRM unknown'!$G$2:$G$1227,"UK",'Relevant - IN NOW CRM unknown'!$M$2:$M$1227,"IT/Systems")+COUNTIFS('Relevant - Not CRM not valid'!$T$2:$T$416,$A184,'Relevant - Not CRM not valid'!$G$2:$G$416,"UK",'Relevant - Not CRM not valid'!$M$2:$M$416,"IT/Systems")+COUNTIFS('Relevant - In CRM not valid'!$T$2:$T$46,$A184,'Relevant - In CRM not valid'!$G$2:$G$46,"UK",'Relevant - In CRM not valid'!$M$2:$M$46,"IT/Systems")</f>
        <v>0</v>
      </c>
      <c r="L184" s="2">
        <f>COUNTIFS('Relevant - In CRM valid'!$T$2:$T$4699,$A184,'Relevant - In CRM valid'!$G$2:$G$4699,"UK",'Relevant - In CRM valid'!$M$2:$M$4699,"")+COUNTIFS('Relevant - In CRM unknown'!$T$2:$T$253,$A184,'Relevant - In CRM unknown'!$G$2:$G$253,"UK",'Relevant - In CRM unknown'!$M$2:$M$253,"")+COUNTIFS('Relevant - IN NOW CRM valid'!$T$2:$T$2328,$A184,'Relevant - IN NOW CRM valid'!$G$2:$G$2328,"UK",'Relevant - IN NOW CRM valid'!$M$2:$M$2328,"")+COUNTIFS('Relevant - IN NOW CRM unknown'!$T$2:$T$1227,$A184,'Relevant - IN NOW CRM unknown'!$G$2:$G$1227,"UK",'Relevant - IN NOW CRM unknown'!$M$2:$M$1227,"")+COUNTIFS('Relevant - Not CRM not valid'!$T$2:$T$416,$A184,'Relevant - Not CRM not valid'!$G$2:$G$416,"UK",'Relevant - Not CRM not valid'!$M$2:$M$416,"")+COUNTIFS('Relevant - In CRM not valid'!$T$2:$T$46,$A184,'Relevant - In CRM not valid'!$G$2:$G$46,"UK",'Relevant - In CRM not valid'!$M$2:$M$46,"")</f>
        <v>0</v>
      </c>
      <c r="M184" s="2">
        <f t="shared" si="4"/>
        <v>1</v>
      </c>
      <c r="N184" s="2">
        <f>COUNTIFS('Relevant - In CRM valid'!$T$2:$T$4699,$A184,'Relevant - In CRM valid'!$G$2:$G$4699,"UK",'Relevant - In CRM valid'!$Q$2:$Q$4699,"valid")+COUNTIFS('Relevant - In CRM unknown'!$T$2:$T$253,$A184,'Relevant - In CRM unknown'!$G$2:$G$253,"UK",'Relevant - In CRM unknown'!$Q$2:$Q$253,"valid")+COUNTIFS('Relevant - IN NOW CRM valid'!$T$2:$T$2328,$A184,'Relevant - IN NOW CRM valid'!$G$2:$G$2328,"UK",'Relevant - IN NOW CRM valid'!$Q$2:$Q$2328,"valid")+COUNTIFS('Relevant - IN NOW CRM unknown'!$T$2:$T$1227,$A184,'Relevant - IN NOW CRM unknown'!$G$2:$G$1227,"UK",'Relevant - IN NOW CRM unknown'!$Q$2:$Q$1227,"valid")+COUNTIFS('Relevant - Not CRM not valid'!$T$2:$T$416,$A184,'Relevant - Not CRM not valid'!$G$2:$G$416,"UK",'Relevant - Not CRM not valid'!$Q$2:$Q$416,"valid")+COUNTIFS('Relevant - In CRM not valid'!$T$2:$T$46,$A184,'Relevant - In CRM not valid'!$G$2:$G$46,"UK",'Relevant - In CRM not valid'!$Q$2:$Q$46,"valid")</f>
        <v>0</v>
      </c>
      <c r="O184" s="2" t="str">
        <f t="shared" si="5"/>
        <v>Finance  IT/Systems</v>
      </c>
    </row>
    <row r="185" spans="1:15" ht="15" customHeight="1">
      <c r="A185" s="2" t="s">
        <v>475</v>
      </c>
      <c r="B185" s="2" t="s">
        <v>476</v>
      </c>
      <c r="C185" s="2" t="s">
        <v>383</v>
      </c>
      <c r="D185" s="2" t="str">
        <f>IFERROR(INDEX('UK Target Institutions'!$D$2:$D$727,MATCH($A185,'UK Target Institutions'!$A$2:$A$727,0)),"")</f>
        <v>No</v>
      </c>
      <c r="E185" s="2">
        <f>COUNTIFS('Relevant - In CRM valid'!$T$2:$T$4699,$A185,'Relevant - In CRM valid'!$G$2:$G$4699,"UK")+COUNTIFS('Relevant - In CRM unknown'!$T$2:$T$253,$A185,'Relevant - In CRM unknown'!$G$2:$G$253,"UK")+COUNTIFS('Relevant - IN NOW CRM valid'!$T$2:$T$2328,$A185,'Relevant - IN NOW CRM valid'!$G$2:$G$2328,"UK")+COUNTIFS('Relevant - IN NOW CRM unknown'!$T$2:$T$1227,$A185,'Relevant - IN NOW CRM unknown'!$G$2:$G$1227,"UK")+COUNTIFS('Relevant - Not CRM not valid'!$T$2:$T$416,$A185,'Relevant - Not CRM not valid'!$G$2:$G$416,"UK")+COUNTIFS('Relevant - In CRM not valid'!$T$2:$T$46,$A185,'Relevant - In CRM not valid'!$G$2:$G$46,"UK")</f>
        <v>4</v>
      </c>
      <c r="F185" s="2">
        <f>COUNTIFS('Relevant - In CRM valid'!$T$2:$T$4699,$A185,'Relevant - In CRM valid'!$G$2:$G$4699,"UK",'Relevant - In CRM valid'!$M$2:$M$4699,"Research")+COUNTIFS('Relevant - In CRM unknown'!$T$2:$T$253,$A185,'Relevant - In CRM unknown'!$G$2:$G$253,"UK",'Relevant - In CRM unknown'!$M$2:$M$253,"Research")+COUNTIFS('Relevant - IN NOW CRM valid'!$T$2:$T$2328,$A185,'Relevant - IN NOW CRM valid'!$G$2:$G$2328,"UK",'Relevant - IN NOW CRM valid'!$M$2:$M$2328,"Research")+COUNTIFS('Relevant - IN NOW CRM unknown'!$T$2:$T$1227,$A185,'Relevant - IN NOW CRM unknown'!$G$2:$G$1227,"UK",'Relevant - IN NOW CRM unknown'!$M$2:$M$1227,"Research")+COUNTIFS('Relevant - Not CRM not valid'!$T$2:$T$416,$A185,'Relevant - Not CRM not valid'!$G$2:$G$416,"UK",'Relevant - Not CRM not valid'!$M$2:$M$416,"Research")+COUNTIFS('Relevant - In CRM not valid'!$T$2:$T$46,$A185,'Relevant - In CRM not valid'!$G$2:$G$46,"UK",'Relevant - In CRM not valid'!$M$2:$M$46,"Research")</f>
        <v>4</v>
      </c>
      <c r="G185" s="2">
        <f>COUNTIFS('Relevant - In CRM valid'!$T$2:$T$4699,$A185,'Relevant - In CRM valid'!$G$2:$G$4699,"UK",'Relevant - In CRM valid'!$M$2:$M$4699,"Research",'Relevant - In CRM valid'!$R$2:$R$4699,"Senior")+COUNTIFS('Relevant - In CRM unknown'!$T$2:$T$253,$A185,'Relevant - In CRM unknown'!$G$2:$G$253,"UK",'Relevant - In CRM unknown'!$M$2:$M$253,"Research",'Relevant - In CRM unknown'!$R$2:$R$253,"Senior")+COUNTIFS('Relevant - IN NOW CRM valid'!$T$2:$T$2328,$A185,'Relevant - IN NOW CRM valid'!$G$2:$G$2328,"UK",'Relevant - IN NOW CRM valid'!$M$2:$M$2328,"Research",'Relevant - IN NOW CRM valid'!$R$2:$R$2328,"Senior")+COUNTIFS('Relevant - IN NOW CRM unknown'!$T$2:$T$1227,$A185,'Relevant - IN NOW CRM unknown'!$G$2:$G$1227,"UK",'Relevant - IN NOW CRM unknown'!$M$2:$M$1227,"Research",'Relevant - IN NOW CRM unknown'!$R$2:$R$1227,"Senior")+COUNTIFS('Relevant - Not CRM not valid'!$T$2:$T$416,$A185,'Relevant - Not CRM not valid'!$G$2:$G$416,"UK",'Relevant - Not CRM not valid'!$M$2:$M$416,"Research",'Relevant - Not CRM not valid'!$R$2:$R$416,"Senior")+COUNTIFS('Relevant - In CRM not valid'!$T$2:$T$46,$A185,'Relevant - In CRM not valid'!$G$2:$G$46,"UK",'Relevant - In CRM not valid'!$M$2:$M$46,"Research",'Relevant - In CRM not valid'!$R$2:$R$46,"Senior")</f>
        <v>3</v>
      </c>
      <c r="H185" s="2">
        <f>COUNTIFS('Relevant - In CRM valid'!$T$2:$T$4699,$A185,'Relevant - In CRM valid'!$G$2:$G$4699,"UK",'Relevant - In CRM valid'!$M$2:$M$4699,"Research",'Relevant - In CRM valid'!$R$2:$R$4699,"Operational")+COUNTIFS('Relevant - In CRM unknown'!$T$2:$T$253,$A185,'Relevant - In CRM unknown'!$G$2:$G$253,"UK",'Relevant - In CRM unknown'!$M$2:$M$253,"Research",'Relevant - In CRM unknown'!$R$2:$R$253,"Operational")+COUNTIFS('Relevant - IN NOW CRM valid'!$T$2:$T$2328,$A185,'Relevant - IN NOW CRM valid'!$G$2:$G$2328,"UK",'Relevant - IN NOW CRM valid'!$M$2:$M$2328,"Research",'Relevant - IN NOW CRM valid'!$R$2:$R$2328,"Operational")+COUNTIFS('Relevant - IN NOW CRM unknown'!$T$2:$T$1227,$A185,'Relevant - IN NOW CRM unknown'!$G$2:$G$1227,"UK",'Relevant - IN NOW CRM unknown'!$M$2:$M$1227,"Research",'Relevant - IN NOW CRM unknown'!$R$2:$R$1227,"Operational")+COUNTIFS('Relevant - Not CRM not valid'!$T$2:$T$416,$A185,'Relevant - Not CRM not valid'!$G$2:$G$416,"UK",'Relevant - Not CRM not valid'!$M$2:$M$416,"Research",'Relevant - Not CRM not valid'!$R$2:$R$416,"Operational")+COUNTIFS('Relevant - In CRM not valid'!$T$2:$T$46,$A185,'Relevant - In CRM not valid'!$G$2:$G$46,"UK",'Relevant - In CRM not valid'!$M$2:$M$46,"Research",'Relevant - In CRM not valid'!$R$2:$R$46,"Operational")</f>
        <v>1</v>
      </c>
      <c r="I185" s="2">
        <f>COUNTIFS('Relevant - In CRM valid'!$T$2:$T$4699,$A185,'Relevant - In CRM valid'!$G$2:$G$4699,"UK",'Relevant - In CRM valid'!$M$2:$M$4699,"Research",'Relevant - In CRM valid'!$R$2:$R$4699,"Academic")+COUNTIFS('Relevant - In CRM unknown'!$T$2:$T$253,$A185,'Relevant - In CRM unknown'!$G$2:$G$253,"UK",'Relevant - In CRM unknown'!$M$2:$M$253,"Research",'Relevant - In CRM unknown'!$R$2:$R$253,"Academic")+COUNTIFS('Relevant - IN NOW CRM valid'!$T$2:$T$2328,$A185,'Relevant - IN NOW CRM valid'!$G$2:$G$2328,"UK",'Relevant - IN NOW CRM valid'!$M$2:$M$2328,"Research",'Relevant - IN NOW CRM valid'!$R$2:$R$2328,"Academic")+COUNTIFS('Relevant - IN NOW CRM unknown'!$T$2:$T$1227,$A185,'Relevant - IN NOW CRM unknown'!$G$2:$G$1227,"UK",'Relevant - IN NOW CRM unknown'!$M$2:$M$1227,"Research",'Relevant - IN NOW CRM unknown'!$R$2:$R$1227,"Academic")+COUNTIFS('Relevant - Not CRM not valid'!$T$2:$T$416,$A185,'Relevant - Not CRM not valid'!$G$2:$G$416,"UK",'Relevant - Not CRM not valid'!$M$2:$M$416,"Research",'Relevant - Not CRM not valid'!$R$2:$R$416,"Academic")+COUNTIFS('Relevant - In CRM not valid'!$T$2:$T$46,$A185,'Relevant - In CRM not valid'!$G$2:$G$46,"UK",'Relevant - In CRM not valid'!$M$2:$M$46,"Research",'Relevant - In CRM not valid'!$R$2:$R$46,"Academic")</f>
        <v>0</v>
      </c>
      <c r="J185" s="2">
        <f>COUNTIFS('Relevant - In CRM valid'!$T$2:$T$4699,$A185,'Relevant - In CRM valid'!$G$2:$G$4699,"UK",'Relevant - In CRM valid'!$M$2:$M$4699,"Finance")+COUNTIFS('Relevant - In CRM unknown'!$T$2:$T$253,$A185,'Relevant - In CRM unknown'!$G$2:$G$253,"UK",'Relevant - In CRM unknown'!$M$2:$M$253,"Finance")+COUNTIFS('Relevant - IN NOW CRM valid'!$T$2:$T$2328,$A185,'Relevant - IN NOW CRM valid'!$G$2:$G$2328,"UK",'Relevant - IN NOW CRM valid'!$M$2:$M$2328,"Finance")+COUNTIFS('Relevant - IN NOW CRM unknown'!$T$2:$T$1227,$A185,'Relevant - IN NOW CRM unknown'!$G$2:$G$1227,"UK",'Relevant - IN NOW CRM unknown'!$M$2:$M$1227,"Finance")+COUNTIFS('Relevant - Not CRM not valid'!$T$2:$T$416,$A185,'Relevant - Not CRM not valid'!$G$2:$G$416,"UK",'Relevant - Not CRM not valid'!$M$2:$M$416,"Finance")+COUNTIFS('Relevant - In CRM not valid'!$T$2:$T$46,$A185,'Relevant - In CRM not valid'!$G$2:$G$46,"UK",'Relevant - In CRM not valid'!$M$2:$M$46,"Finance")</f>
        <v>0</v>
      </c>
      <c r="K185" s="2">
        <f>COUNTIFS('Relevant - In CRM valid'!$T$2:$T$4699,$A185,'Relevant - In CRM valid'!$G$2:$G$4699,"UK",'Relevant - In CRM valid'!$M$2:$M$4699,"IT/Systems")+COUNTIFS('Relevant - In CRM unknown'!$T$2:$T$253,$A185,'Relevant - In CRM unknown'!$G$2:$G$253,"UK",'Relevant - In CRM unknown'!$M$2:$M$253,"IT/Systems")+COUNTIFS('Relevant - IN NOW CRM valid'!$T$2:$T$2328,$A185,'Relevant - IN NOW CRM valid'!$G$2:$G$2328,"UK",'Relevant - IN NOW CRM valid'!$M$2:$M$2328,"IT/Systems")+COUNTIFS('Relevant - IN NOW CRM unknown'!$T$2:$T$1227,$A185,'Relevant - IN NOW CRM unknown'!$G$2:$G$1227,"UK",'Relevant - IN NOW CRM unknown'!$M$2:$M$1227,"IT/Systems")+COUNTIFS('Relevant - Not CRM not valid'!$T$2:$T$416,$A185,'Relevant - Not CRM not valid'!$G$2:$G$416,"UK",'Relevant - Not CRM not valid'!$M$2:$M$416,"IT/Systems")+COUNTIFS('Relevant - In CRM not valid'!$T$2:$T$46,$A185,'Relevant - In CRM not valid'!$G$2:$G$46,"UK",'Relevant - In CRM not valid'!$M$2:$M$46,"IT/Systems")</f>
        <v>0</v>
      </c>
      <c r="L185" s="2">
        <f>COUNTIFS('Relevant - In CRM valid'!$T$2:$T$4699,$A185,'Relevant - In CRM valid'!$G$2:$G$4699,"UK",'Relevant - In CRM valid'!$M$2:$M$4699,"")+COUNTIFS('Relevant - In CRM unknown'!$T$2:$T$253,$A185,'Relevant - In CRM unknown'!$G$2:$G$253,"UK",'Relevant - In CRM unknown'!$M$2:$M$253,"")+COUNTIFS('Relevant - IN NOW CRM valid'!$T$2:$T$2328,$A185,'Relevant - IN NOW CRM valid'!$G$2:$G$2328,"UK",'Relevant - IN NOW CRM valid'!$M$2:$M$2328,"")+COUNTIFS('Relevant - IN NOW CRM unknown'!$T$2:$T$1227,$A185,'Relevant - IN NOW CRM unknown'!$G$2:$G$1227,"UK",'Relevant - IN NOW CRM unknown'!$M$2:$M$1227,"")+COUNTIFS('Relevant - Not CRM not valid'!$T$2:$T$416,$A185,'Relevant - Not CRM not valid'!$G$2:$G$416,"UK",'Relevant - Not CRM not valid'!$M$2:$M$416,"")+COUNTIFS('Relevant - In CRM not valid'!$T$2:$T$46,$A185,'Relevant - In CRM not valid'!$G$2:$G$46,"UK",'Relevant - In CRM not valid'!$M$2:$M$46,"")</f>
        <v>0</v>
      </c>
      <c r="M185" s="2">
        <f t="shared" si="4"/>
        <v>1</v>
      </c>
      <c r="N185" s="2">
        <f>COUNTIFS('Relevant - In CRM valid'!$T$2:$T$4699,$A185,'Relevant - In CRM valid'!$G$2:$G$4699,"UK",'Relevant - In CRM valid'!$Q$2:$Q$4699,"valid")+COUNTIFS('Relevant - In CRM unknown'!$T$2:$T$253,$A185,'Relevant - In CRM unknown'!$G$2:$G$253,"UK",'Relevant - In CRM unknown'!$Q$2:$Q$253,"valid")+COUNTIFS('Relevant - IN NOW CRM valid'!$T$2:$T$2328,$A185,'Relevant - IN NOW CRM valid'!$G$2:$G$2328,"UK",'Relevant - IN NOW CRM valid'!$Q$2:$Q$2328,"valid")+COUNTIFS('Relevant - IN NOW CRM unknown'!$T$2:$T$1227,$A185,'Relevant - IN NOW CRM unknown'!$G$2:$G$1227,"UK",'Relevant - IN NOW CRM unknown'!$Q$2:$Q$1227,"valid")+COUNTIFS('Relevant - Not CRM not valid'!$T$2:$T$416,$A185,'Relevant - Not CRM not valid'!$G$2:$G$416,"UK",'Relevant - Not CRM not valid'!$Q$2:$Q$416,"valid")+COUNTIFS('Relevant - In CRM not valid'!$T$2:$T$46,$A185,'Relevant - In CRM not valid'!$G$2:$G$46,"UK",'Relevant - In CRM not valid'!$Q$2:$Q$46,"valid")</f>
        <v>4</v>
      </c>
      <c r="O185" s="2" t="str">
        <f t="shared" si="5"/>
        <v>Finance  IT/Systems</v>
      </c>
    </row>
    <row r="186" spans="1:15" ht="15" customHeight="1">
      <c r="A186" s="2" t="s">
        <v>477</v>
      </c>
      <c r="B186" s="2" t="s">
        <v>478</v>
      </c>
      <c r="C186" s="2" t="s">
        <v>368</v>
      </c>
      <c r="D186" s="2" t="str">
        <f>IFERROR(INDEX('UK Target Institutions'!$D$2:$D$727,MATCH($A186,'UK Target Institutions'!$A$2:$A$727,0)),"")</f>
        <v>No</v>
      </c>
      <c r="E186" s="2">
        <f>COUNTIFS('Relevant - In CRM valid'!$T$2:$T$4699,$A186,'Relevant - In CRM valid'!$G$2:$G$4699,"UK")+COUNTIFS('Relevant - In CRM unknown'!$T$2:$T$253,$A186,'Relevant - In CRM unknown'!$G$2:$G$253,"UK")+COUNTIFS('Relevant - IN NOW CRM valid'!$T$2:$T$2328,$A186,'Relevant - IN NOW CRM valid'!$G$2:$G$2328,"UK")+COUNTIFS('Relevant - IN NOW CRM unknown'!$T$2:$T$1227,$A186,'Relevant - IN NOW CRM unknown'!$G$2:$G$1227,"UK")+COUNTIFS('Relevant - Not CRM not valid'!$T$2:$T$416,$A186,'Relevant - Not CRM not valid'!$G$2:$G$416,"UK")+COUNTIFS('Relevant - In CRM not valid'!$T$2:$T$46,$A186,'Relevant - In CRM not valid'!$G$2:$G$46,"UK")</f>
        <v>4</v>
      </c>
      <c r="F186" s="2">
        <f>COUNTIFS('Relevant - In CRM valid'!$T$2:$T$4699,$A186,'Relevant - In CRM valid'!$G$2:$G$4699,"UK",'Relevant - In CRM valid'!$M$2:$M$4699,"Research")+COUNTIFS('Relevant - In CRM unknown'!$T$2:$T$253,$A186,'Relevant - In CRM unknown'!$G$2:$G$253,"UK",'Relevant - In CRM unknown'!$M$2:$M$253,"Research")+COUNTIFS('Relevant - IN NOW CRM valid'!$T$2:$T$2328,$A186,'Relevant - IN NOW CRM valid'!$G$2:$G$2328,"UK",'Relevant - IN NOW CRM valid'!$M$2:$M$2328,"Research")+COUNTIFS('Relevant - IN NOW CRM unknown'!$T$2:$T$1227,$A186,'Relevant - IN NOW CRM unknown'!$G$2:$G$1227,"UK",'Relevant - IN NOW CRM unknown'!$M$2:$M$1227,"Research")+COUNTIFS('Relevant - Not CRM not valid'!$T$2:$T$416,$A186,'Relevant - Not CRM not valid'!$G$2:$G$416,"UK",'Relevant - Not CRM not valid'!$M$2:$M$416,"Research")+COUNTIFS('Relevant - In CRM not valid'!$T$2:$T$46,$A186,'Relevant - In CRM not valid'!$G$2:$G$46,"UK",'Relevant - In CRM not valid'!$M$2:$M$46,"Research")</f>
        <v>2</v>
      </c>
      <c r="G186" s="2">
        <f>COUNTIFS('Relevant - In CRM valid'!$T$2:$T$4699,$A186,'Relevant - In CRM valid'!$G$2:$G$4699,"UK",'Relevant - In CRM valid'!$M$2:$M$4699,"Research",'Relevant - In CRM valid'!$R$2:$R$4699,"Senior")+COUNTIFS('Relevant - In CRM unknown'!$T$2:$T$253,$A186,'Relevant - In CRM unknown'!$G$2:$G$253,"UK",'Relevant - In CRM unknown'!$M$2:$M$253,"Research",'Relevant - In CRM unknown'!$R$2:$R$253,"Senior")+COUNTIFS('Relevant - IN NOW CRM valid'!$T$2:$T$2328,$A186,'Relevant - IN NOW CRM valid'!$G$2:$G$2328,"UK",'Relevant - IN NOW CRM valid'!$M$2:$M$2328,"Research",'Relevant - IN NOW CRM valid'!$R$2:$R$2328,"Senior")+COUNTIFS('Relevant - IN NOW CRM unknown'!$T$2:$T$1227,$A186,'Relevant - IN NOW CRM unknown'!$G$2:$G$1227,"UK",'Relevant - IN NOW CRM unknown'!$M$2:$M$1227,"Research",'Relevant - IN NOW CRM unknown'!$R$2:$R$1227,"Senior")+COUNTIFS('Relevant - Not CRM not valid'!$T$2:$T$416,$A186,'Relevant - Not CRM not valid'!$G$2:$G$416,"UK",'Relevant - Not CRM not valid'!$M$2:$M$416,"Research",'Relevant - Not CRM not valid'!$R$2:$R$416,"Senior")+COUNTIFS('Relevant - In CRM not valid'!$T$2:$T$46,$A186,'Relevant - In CRM not valid'!$G$2:$G$46,"UK",'Relevant - In CRM not valid'!$M$2:$M$46,"Research",'Relevant - In CRM not valid'!$R$2:$R$46,"Senior")</f>
        <v>1</v>
      </c>
      <c r="H186" s="2">
        <f>COUNTIFS('Relevant - In CRM valid'!$T$2:$T$4699,$A186,'Relevant - In CRM valid'!$G$2:$G$4699,"UK",'Relevant - In CRM valid'!$M$2:$M$4699,"Research",'Relevant - In CRM valid'!$R$2:$R$4699,"Operational")+COUNTIFS('Relevant - In CRM unknown'!$T$2:$T$253,$A186,'Relevant - In CRM unknown'!$G$2:$G$253,"UK",'Relevant - In CRM unknown'!$M$2:$M$253,"Research",'Relevant - In CRM unknown'!$R$2:$R$253,"Operational")+COUNTIFS('Relevant - IN NOW CRM valid'!$T$2:$T$2328,$A186,'Relevant - IN NOW CRM valid'!$G$2:$G$2328,"UK",'Relevant - IN NOW CRM valid'!$M$2:$M$2328,"Research",'Relevant - IN NOW CRM valid'!$R$2:$R$2328,"Operational")+COUNTIFS('Relevant - IN NOW CRM unknown'!$T$2:$T$1227,$A186,'Relevant - IN NOW CRM unknown'!$G$2:$G$1227,"UK",'Relevant - IN NOW CRM unknown'!$M$2:$M$1227,"Research",'Relevant - IN NOW CRM unknown'!$R$2:$R$1227,"Operational")+COUNTIFS('Relevant - Not CRM not valid'!$T$2:$T$416,$A186,'Relevant - Not CRM not valid'!$G$2:$G$416,"UK",'Relevant - Not CRM not valid'!$M$2:$M$416,"Research",'Relevant - Not CRM not valid'!$R$2:$R$416,"Operational")+COUNTIFS('Relevant - In CRM not valid'!$T$2:$T$46,$A186,'Relevant - In CRM not valid'!$G$2:$G$46,"UK",'Relevant - In CRM not valid'!$M$2:$M$46,"Research",'Relevant - In CRM not valid'!$R$2:$R$46,"Operational")</f>
        <v>1</v>
      </c>
      <c r="I186" s="2">
        <f>COUNTIFS('Relevant - In CRM valid'!$T$2:$T$4699,$A186,'Relevant - In CRM valid'!$G$2:$G$4699,"UK",'Relevant - In CRM valid'!$M$2:$M$4699,"Research",'Relevant - In CRM valid'!$R$2:$R$4699,"Academic")+COUNTIFS('Relevant - In CRM unknown'!$T$2:$T$253,$A186,'Relevant - In CRM unknown'!$G$2:$G$253,"UK",'Relevant - In CRM unknown'!$M$2:$M$253,"Research",'Relevant - In CRM unknown'!$R$2:$R$253,"Academic")+COUNTIFS('Relevant - IN NOW CRM valid'!$T$2:$T$2328,$A186,'Relevant - IN NOW CRM valid'!$G$2:$G$2328,"UK",'Relevant - IN NOW CRM valid'!$M$2:$M$2328,"Research",'Relevant - IN NOW CRM valid'!$R$2:$R$2328,"Academic")+COUNTIFS('Relevant - IN NOW CRM unknown'!$T$2:$T$1227,$A186,'Relevant - IN NOW CRM unknown'!$G$2:$G$1227,"UK",'Relevant - IN NOW CRM unknown'!$M$2:$M$1227,"Research",'Relevant - IN NOW CRM unknown'!$R$2:$R$1227,"Academic")+COUNTIFS('Relevant - Not CRM not valid'!$T$2:$T$416,$A186,'Relevant - Not CRM not valid'!$G$2:$G$416,"UK",'Relevant - Not CRM not valid'!$M$2:$M$416,"Research",'Relevant - Not CRM not valid'!$R$2:$R$416,"Academic")+COUNTIFS('Relevant - In CRM not valid'!$T$2:$T$46,$A186,'Relevant - In CRM not valid'!$G$2:$G$46,"UK",'Relevant - In CRM not valid'!$M$2:$M$46,"Research",'Relevant - In CRM not valid'!$R$2:$R$46,"Academic")</f>
        <v>0</v>
      </c>
      <c r="J186" s="2">
        <f>COUNTIFS('Relevant - In CRM valid'!$T$2:$T$4699,$A186,'Relevant - In CRM valid'!$G$2:$G$4699,"UK",'Relevant - In CRM valid'!$M$2:$M$4699,"Finance")+COUNTIFS('Relevant - In CRM unknown'!$T$2:$T$253,$A186,'Relevant - In CRM unknown'!$G$2:$G$253,"UK",'Relevant - In CRM unknown'!$M$2:$M$253,"Finance")+COUNTIFS('Relevant - IN NOW CRM valid'!$T$2:$T$2328,$A186,'Relevant - IN NOW CRM valid'!$G$2:$G$2328,"UK",'Relevant - IN NOW CRM valid'!$M$2:$M$2328,"Finance")+COUNTIFS('Relevant - IN NOW CRM unknown'!$T$2:$T$1227,$A186,'Relevant - IN NOW CRM unknown'!$G$2:$G$1227,"UK",'Relevant - IN NOW CRM unknown'!$M$2:$M$1227,"Finance")+COUNTIFS('Relevant - Not CRM not valid'!$T$2:$T$416,$A186,'Relevant - Not CRM not valid'!$G$2:$G$416,"UK",'Relevant - Not CRM not valid'!$M$2:$M$416,"Finance")+COUNTIFS('Relevant - In CRM not valid'!$T$2:$T$46,$A186,'Relevant - In CRM not valid'!$G$2:$G$46,"UK",'Relevant - In CRM not valid'!$M$2:$M$46,"Finance")</f>
        <v>2</v>
      </c>
      <c r="K186" s="2">
        <f>COUNTIFS('Relevant - In CRM valid'!$T$2:$T$4699,$A186,'Relevant - In CRM valid'!$G$2:$G$4699,"UK",'Relevant - In CRM valid'!$M$2:$M$4699,"IT/Systems")+COUNTIFS('Relevant - In CRM unknown'!$T$2:$T$253,$A186,'Relevant - In CRM unknown'!$G$2:$G$253,"UK",'Relevant - In CRM unknown'!$M$2:$M$253,"IT/Systems")+COUNTIFS('Relevant - IN NOW CRM valid'!$T$2:$T$2328,$A186,'Relevant - IN NOW CRM valid'!$G$2:$G$2328,"UK",'Relevant - IN NOW CRM valid'!$M$2:$M$2328,"IT/Systems")+COUNTIFS('Relevant - IN NOW CRM unknown'!$T$2:$T$1227,$A186,'Relevant - IN NOW CRM unknown'!$G$2:$G$1227,"UK",'Relevant - IN NOW CRM unknown'!$M$2:$M$1227,"IT/Systems")+COUNTIFS('Relevant - Not CRM not valid'!$T$2:$T$416,$A186,'Relevant - Not CRM not valid'!$G$2:$G$416,"UK",'Relevant - Not CRM not valid'!$M$2:$M$416,"IT/Systems")+COUNTIFS('Relevant - In CRM not valid'!$T$2:$T$46,$A186,'Relevant - In CRM not valid'!$G$2:$G$46,"UK",'Relevant - In CRM not valid'!$M$2:$M$46,"IT/Systems")</f>
        <v>0</v>
      </c>
      <c r="L186" s="2">
        <f>COUNTIFS('Relevant - In CRM valid'!$T$2:$T$4699,$A186,'Relevant - In CRM valid'!$G$2:$G$4699,"UK",'Relevant - In CRM valid'!$M$2:$M$4699,"")+COUNTIFS('Relevant - In CRM unknown'!$T$2:$T$253,$A186,'Relevant - In CRM unknown'!$G$2:$G$253,"UK",'Relevant - In CRM unknown'!$M$2:$M$253,"")+COUNTIFS('Relevant - IN NOW CRM valid'!$T$2:$T$2328,$A186,'Relevant - IN NOW CRM valid'!$G$2:$G$2328,"UK",'Relevant - IN NOW CRM valid'!$M$2:$M$2328,"")+COUNTIFS('Relevant - IN NOW CRM unknown'!$T$2:$T$1227,$A186,'Relevant - IN NOW CRM unknown'!$G$2:$G$1227,"UK",'Relevant - IN NOW CRM unknown'!$M$2:$M$1227,"")+COUNTIFS('Relevant - Not CRM not valid'!$T$2:$T$416,$A186,'Relevant - Not CRM not valid'!$G$2:$G$416,"UK",'Relevant - Not CRM not valid'!$M$2:$M$416,"")+COUNTIFS('Relevant - In CRM not valid'!$T$2:$T$46,$A186,'Relevant - In CRM not valid'!$G$2:$G$46,"UK",'Relevant - In CRM not valid'!$M$2:$M$46,"")</f>
        <v>0</v>
      </c>
      <c r="M186" s="2">
        <f t="shared" si="4"/>
        <v>2</v>
      </c>
      <c r="N186" s="2">
        <f>COUNTIFS('Relevant - In CRM valid'!$T$2:$T$4699,$A186,'Relevant - In CRM valid'!$G$2:$G$4699,"UK",'Relevant - In CRM valid'!$Q$2:$Q$4699,"valid")+COUNTIFS('Relevant - In CRM unknown'!$T$2:$T$253,$A186,'Relevant - In CRM unknown'!$G$2:$G$253,"UK",'Relevant - In CRM unknown'!$Q$2:$Q$253,"valid")+COUNTIFS('Relevant - IN NOW CRM valid'!$T$2:$T$2328,$A186,'Relevant - IN NOW CRM valid'!$G$2:$G$2328,"UK",'Relevant - IN NOW CRM valid'!$Q$2:$Q$2328,"valid")+COUNTIFS('Relevant - IN NOW CRM unknown'!$T$2:$T$1227,$A186,'Relevant - IN NOW CRM unknown'!$G$2:$G$1227,"UK",'Relevant - IN NOW CRM unknown'!$Q$2:$Q$1227,"valid")+COUNTIFS('Relevant - Not CRM not valid'!$T$2:$T$416,$A186,'Relevant - Not CRM not valid'!$G$2:$G$416,"UK",'Relevant - Not CRM not valid'!$Q$2:$Q$416,"valid")+COUNTIFS('Relevant - In CRM not valid'!$T$2:$T$46,$A186,'Relevant - In CRM not valid'!$G$2:$G$46,"UK",'Relevant - In CRM not valid'!$Q$2:$Q$46,"valid")</f>
        <v>4</v>
      </c>
      <c r="O186" s="2" t="str">
        <f t="shared" si="5"/>
        <v>IT/Systems</v>
      </c>
    </row>
    <row r="187" spans="1:15" ht="15" customHeight="1">
      <c r="A187" s="2" t="s">
        <v>479</v>
      </c>
      <c r="B187" s="2" t="s">
        <v>480</v>
      </c>
      <c r="C187" s="2" t="s">
        <v>95</v>
      </c>
      <c r="D187" s="2" t="str">
        <f>IFERROR(INDEX('UK Target Institutions'!$D$2:$D$727,MATCH($A187,'UK Target Institutions'!$A$2:$A$727,0)),"")</f>
        <v>Yes</v>
      </c>
      <c r="E187" s="2">
        <f>COUNTIFS('Relevant - In CRM valid'!$T$2:$T$4699,$A187,'Relevant - In CRM valid'!$G$2:$G$4699,"UK")+COUNTIFS('Relevant - In CRM unknown'!$T$2:$T$253,$A187,'Relevant - In CRM unknown'!$G$2:$G$253,"UK")+COUNTIFS('Relevant - IN NOW CRM valid'!$T$2:$T$2328,$A187,'Relevant - IN NOW CRM valid'!$G$2:$G$2328,"UK")+COUNTIFS('Relevant - IN NOW CRM unknown'!$T$2:$T$1227,$A187,'Relevant - IN NOW CRM unknown'!$G$2:$G$1227,"UK")+COUNTIFS('Relevant - Not CRM not valid'!$T$2:$T$416,$A187,'Relevant - Not CRM not valid'!$G$2:$G$416,"UK")+COUNTIFS('Relevant - In CRM not valid'!$T$2:$T$46,$A187,'Relevant - In CRM not valid'!$G$2:$G$46,"UK")</f>
        <v>4</v>
      </c>
      <c r="F187" s="2">
        <f>COUNTIFS('Relevant - In CRM valid'!$T$2:$T$4699,$A187,'Relevant - In CRM valid'!$G$2:$G$4699,"UK",'Relevant - In CRM valid'!$M$2:$M$4699,"Research")+COUNTIFS('Relevant - In CRM unknown'!$T$2:$T$253,$A187,'Relevant - In CRM unknown'!$G$2:$G$253,"UK",'Relevant - In CRM unknown'!$M$2:$M$253,"Research")+COUNTIFS('Relevant - IN NOW CRM valid'!$T$2:$T$2328,$A187,'Relevant - IN NOW CRM valid'!$G$2:$G$2328,"UK",'Relevant - IN NOW CRM valid'!$M$2:$M$2328,"Research")+COUNTIFS('Relevant - IN NOW CRM unknown'!$T$2:$T$1227,$A187,'Relevant - IN NOW CRM unknown'!$G$2:$G$1227,"UK",'Relevant - IN NOW CRM unknown'!$M$2:$M$1227,"Research")+COUNTIFS('Relevant - Not CRM not valid'!$T$2:$T$416,$A187,'Relevant - Not CRM not valid'!$G$2:$G$416,"UK",'Relevant - Not CRM not valid'!$M$2:$M$416,"Research")+COUNTIFS('Relevant - In CRM not valid'!$T$2:$T$46,$A187,'Relevant - In CRM not valid'!$G$2:$G$46,"UK",'Relevant - In CRM not valid'!$M$2:$M$46,"Research")</f>
        <v>3</v>
      </c>
      <c r="G187" s="2">
        <f>COUNTIFS('Relevant - In CRM valid'!$T$2:$T$4699,$A187,'Relevant - In CRM valid'!$G$2:$G$4699,"UK",'Relevant - In CRM valid'!$M$2:$M$4699,"Research",'Relevant - In CRM valid'!$R$2:$R$4699,"Senior")+COUNTIFS('Relevant - In CRM unknown'!$T$2:$T$253,$A187,'Relevant - In CRM unknown'!$G$2:$G$253,"UK",'Relevant - In CRM unknown'!$M$2:$M$253,"Research",'Relevant - In CRM unknown'!$R$2:$R$253,"Senior")+COUNTIFS('Relevant - IN NOW CRM valid'!$T$2:$T$2328,$A187,'Relevant - IN NOW CRM valid'!$G$2:$G$2328,"UK",'Relevant - IN NOW CRM valid'!$M$2:$M$2328,"Research",'Relevant - IN NOW CRM valid'!$R$2:$R$2328,"Senior")+COUNTIFS('Relevant - IN NOW CRM unknown'!$T$2:$T$1227,$A187,'Relevant - IN NOW CRM unknown'!$G$2:$G$1227,"UK",'Relevant - IN NOW CRM unknown'!$M$2:$M$1227,"Research",'Relevant - IN NOW CRM unknown'!$R$2:$R$1227,"Senior")+COUNTIFS('Relevant - Not CRM not valid'!$T$2:$T$416,$A187,'Relevant - Not CRM not valid'!$G$2:$G$416,"UK",'Relevant - Not CRM not valid'!$M$2:$M$416,"Research",'Relevant - Not CRM not valid'!$R$2:$R$416,"Senior")+COUNTIFS('Relevant - In CRM not valid'!$T$2:$T$46,$A187,'Relevant - In CRM not valid'!$G$2:$G$46,"UK",'Relevant - In CRM not valid'!$M$2:$M$46,"Research",'Relevant - In CRM not valid'!$R$2:$R$46,"Senior")</f>
        <v>2</v>
      </c>
      <c r="H187" s="2">
        <f>COUNTIFS('Relevant - In CRM valid'!$T$2:$T$4699,$A187,'Relevant - In CRM valid'!$G$2:$G$4699,"UK",'Relevant - In CRM valid'!$M$2:$M$4699,"Research",'Relevant - In CRM valid'!$R$2:$R$4699,"Operational")+COUNTIFS('Relevant - In CRM unknown'!$T$2:$T$253,$A187,'Relevant - In CRM unknown'!$G$2:$G$253,"UK",'Relevant - In CRM unknown'!$M$2:$M$253,"Research",'Relevant - In CRM unknown'!$R$2:$R$253,"Operational")+COUNTIFS('Relevant - IN NOW CRM valid'!$T$2:$T$2328,$A187,'Relevant - IN NOW CRM valid'!$G$2:$G$2328,"UK",'Relevant - IN NOW CRM valid'!$M$2:$M$2328,"Research",'Relevant - IN NOW CRM valid'!$R$2:$R$2328,"Operational")+COUNTIFS('Relevant - IN NOW CRM unknown'!$T$2:$T$1227,$A187,'Relevant - IN NOW CRM unknown'!$G$2:$G$1227,"UK",'Relevant - IN NOW CRM unknown'!$M$2:$M$1227,"Research",'Relevant - IN NOW CRM unknown'!$R$2:$R$1227,"Operational")+COUNTIFS('Relevant - Not CRM not valid'!$T$2:$T$416,$A187,'Relevant - Not CRM not valid'!$G$2:$G$416,"UK",'Relevant - Not CRM not valid'!$M$2:$M$416,"Research",'Relevant - Not CRM not valid'!$R$2:$R$416,"Operational")+COUNTIFS('Relevant - In CRM not valid'!$T$2:$T$46,$A187,'Relevant - In CRM not valid'!$G$2:$G$46,"UK",'Relevant - In CRM not valid'!$M$2:$M$46,"Research",'Relevant - In CRM not valid'!$R$2:$R$46,"Operational")</f>
        <v>0</v>
      </c>
      <c r="I187" s="2">
        <f>COUNTIFS('Relevant - In CRM valid'!$T$2:$T$4699,$A187,'Relevant - In CRM valid'!$G$2:$G$4699,"UK",'Relevant - In CRM valid'!$M$2:$M$4699,"Research",'Relevant - In CRM valid'!$R$2:$R$4699,"Academic")+COUNTIFS('Relevant - In CRM unknown'!$T$2:$T$253,$A187,'Relevant - In CRM unknown'!$G$2:$G$253,"UK",'Relevant - In CRM unknown'!$M$2:$M$253,"Research",'Relevant - In CRM unknown'!$R$2:$R$253,"Academic")+COUNTIFS('Relevant - IN NOW CRM valid'!$T$2:$T$2328,$A187,'Relevant - IN NOW CRM valid'!$G$2:$G$2328,"UK",'Relevant - IN NOW CRM valid'!$M$2:$M$2328,"Research",'Relevant - IN NOW CRM valid'!$R$2:$R$2328,"Academic")+COUNTIFS('Relevant - IN NOW CRM unknown'!$T$2:$T$1227,$A187,'Relevant - IN NOW CRM unknown'!$G$2:$G$1227,"UK",'Relevant - IN NOW CRM unknown'!$M$2:$M$1227,"Research",'Relevant - IN NOW CRM unknown'!$R$2:$R$1227,"Academic")+COUNTIFS('Relevant - Not CRM not valid'!$T$2:$T$416,$A187,'Relevant - Not CRM not valid'!$G$2:$G$416,"UK",'Relevant - Not CRM not valid'!$M$2:$M$416,"Research",'Relevant - Not CRM not valid'!$R$2:$R$416,"Academic")+COUNTIFS('Relevant - In CRM not valid'!$T$2:$T$46,$A187,'Relevant - In CRM not valid'!$G$2:$G$46,"UK",'Relevant - In CRM not valid'!$M$2:$M$46,"Research",'Relevant - In CRM not valid'!$R$2:$R$46,"Academic")</f>
        <v>1</v>
      </c>
      <c r="J187" s="2">
        <f>COUNTIFS('Relevant - In CRM valid'!$T$2:$T$4699,$A187,'Relevant - In CRM valid'!$G$2:$G$4699,"UK",'Relevant - In CRM valid'!$M$2:$M$4699,"Finance")+COUNTIFS('Relevant - In CRM unknown'!$T$2:$T$253,$A187,'Relevant - In CRM unknown'!$G$2:$G$253,"UK",'Relevant - In CRM unknown'!$M$2:$M$253,"Finance")+COUNTIFS('Relevant - IN NOW CRM valid'!$T$2:$T$2328,$A187,'Relevant - IN NOW CRM valid'!$G$2:$G$2328,"UK",'Relevant - IN NOW CRM valid'!$M$2:$M$2328,"Finance")+COUNTIFS('Relevant - IN NOW CRM unknown'!$T$2:$T$1227,$A187,'Relevant - IN NOW CRM unknown'!$G$2:$G$1227,"UK",'Relevant - IN NOW CRM unknown'!$M$2:$M$1227,"Finance")+COUNTIFS('Relevant - Not CRM not valid'!$T$2:$T$416,$A187,'Relevant - Not CRM not valid'!$G$2:$G$416,"UK",'Relevant - Not CRM not valid'!$M$2:$M$416,"Finance")+COUNTIFS('Relevant - In CRM not valid'!$T$2:$T$46,$A187,'Relevant - In CRM not valid'!$G$2:$G$46,"UK",'Relevant - In CRM not valid'!$M$2:$M$46,"Finance")</f>
        <v>0</v>
      </c>
      <c r="K187" s="2">
        <f>COUNTIFS('Relevant - In CRM valid'!$T$2:$T$4699,$A187,'Relevant - In CRM valid'!$G$2:$G$4699,"UK",'Relevant - In CRM valid'!$M$2:$M$4699,"IT/Systems")+COUNTIFS('Relevant - In CRM unknown'!$T$2:$T$253,$A187,'Relevant - In CRM unknown'!$G$2:$G$253,"UK",'Relevant - In CRM unknown'!$M$2:$M$253,"IT/Systems")+COUNTIFS('Relevant - IN NOW CRM valid'!$T$2:$T$2328,$A187,'Relevant - IN NOW CRM valid'!$G$2:$G$2328,"UK",'Relevant - IN NOW CRM valid'!$M$2:$M$2328,"IT/Systems")+COUNTIFS('Relevant - IN NOW CRM unknown'!$T$2:$T$1227,$A187,'Relevant - IN NOW CRM unknown'!$G$2:$G$1227,"UK",'Relevant - IN NOW CRM unknown'!$M$2:$M$1227,"IT/Systems")+COUNTIFS('Relevant - Not CRM not valid'!$T$2:$T$416,$A187,'Relevant - Not CRM not valid'!$G$2:$G$416,"UK",'Relevant - Not CRM not valid'!$M$2:$M$416,"IT/Systems")+COUNTIFS('Relevant - In CRM not valid'!$T$2:$T$46,$A187,'Relevant - In CRM not valid'!$G$2:$G$46,"UK",'Relevant - In CRM not valid'!$M$2:$M$46,"IT/Systems")</f>
        <v>1</v>
      </c>
      <c r="L187" s="2">
        <f>COUNTIFS('Relevant - In CRM valid'!$T$2:$T$4699,$A187,'Relevant - In CRM valid'!$G$2:$G$4699,"UK",'Relevant - In CRM valid'!$M$2:$M$4699,"")+COUNTIFS('Relevant - In CRM unknown'!$T$2:$T$253,$A187,'Relevant - In CRM unknown'!$G$2:$G$253,"UK",'Relevant - In CRM unknown'!$M$2:$M$253,"")+COUNTIFS('Relevant - IN NOW CRM valid'!$T$2:$T$2328,$A187,'Relevant - IN NOW CRM valid'!$G$2:$G$2328,"UK",'Relevant - IN NOW CRM valid'!$M$2:$M$2328,"")+COUNTIFS('Relevant - IN NOW CRM unknown'!$T$2:$T$1227,$A187,'Relevant - IN NOW CRM unknown'!$G$2:$G$1227,"UK",'Relevant - IN NOW CRM unknown'!$M$2:$M$1227,"")+COUNTIFS('Relevant - Not CRM not valid'!$T$2:$T$416,$A187,'Relevant - Not CRM not valid'!$G$2:$G$416,"UK",'Relevant - Not CRM not valid'!$M$2:$M$416,"")+COUNTIFS('Relevant - In CRM not valid'!$T$2:$T$46,$A187,'Relevant - In CRM not valid'!$G$2:$G$46,"UK",'Relevant - In CRM not valid'!$M$2:$M$46,"")</f>
        <v>0</v>
      </c>
      <c r="M187" s="2">
        <f t="shared" si="4"/>
        <v>2</v>
      </c>
      <c r="N187" s="2">
        <f>COUNTIFS('Relevant - In CRM valid'!$T$2:$T$4699,$A187,'Relevant - In CRM valid'!$G$2:$G$4699,"UK",'Relevant - In CRM valid'!$Q$2:$Q$4699,"valid")+COUNTIFS('Relevant - In CRM unknown'!$T$2:$T$253,$A187,'Relevant - In CRM unknown'!$G$2:$G$253,"UK",'Relevant - In CRM unknown'!$Q$2:$Q$253,"valid")+COUNTIFS('Relevant - IN NOW CRM valid'!$T$2:$T$2328,$A187,'Relevant - IN NOW CRM valid'!$G$2:$G$2328,"UK",'Relevant - IN NOW CRM valid'!$Q$2:$Q$2328,"valid")+COUNTIFS('Relevant - IN NOW CRM unknown'!$T$2:$T$1227,$A187,'Relevant - IN NOW CRM unknown'!$G$2:$G$1227,"UK",'Relevant - IN NOW CRM unknown'!$Q$2:$Q$1227,"valid")+COUNTIFS('Relevant - Not CRM not valid'!$T$2:$T$416,$A187,'Relevant - Not CRM not valid'!$G$2:$G$416,"UK",'Relevant - Not CRM not valid'!$Q$2:$Q$416,"valid")+COUNTIFS('Relevant - In CRM not valid'!$T$2:$T$46,$A187,'Relevant - In CRM not valid'!$G$2:$G$46,"UK",'Relevant - In CRM not valid'!$Q$2:$Q$46,"valid")</f>
        <v>4</v>
      </c>
      <c r="O187" s="2" t="str">
        <f t="shared" si="5"/>
        <v xml:space="preserve">Finance  </v>
      </c>
    </row>
    <row r="188" spans="1:15" ht="15" customHeight="1">
      <c r="A188" s="2" t="s">
        <v>481</v>
      </c>
      <c r="B188" s="2" t="s">
        <v>482</v>
      </c>
      <c r="C188" s="2" t="s">
        <v>95</v>
      </c>
      <c r="D188" s="2" t="str">
        <f>IFERROR(INDEX('UK Target Institutions'!$D$2:$D$727,MATCH($A188,'UK Target Institutions'!$A$2:$A$727,0)),"")</f>
        <v>Yes</v>
      </c>
      <c r="E188" s="2">
        <f>COUNTIFS('Relevant - In CRM valid'!$T$2:$T$4699,$A188,'Relevant - In CRM valid'!$G$2:$G$4699,"UK")+COUNTIFS('Relevant - In CRM unknown'!$T$2:$T$253,$A188,'Relevant - In CRM unknown'!$G$2:$G$253,"UK")+COUNTIFS('Relevant - IN NOW CRM valid'!$T$2:$T$2328,$A188,'Relevant - IN NOW CRM valid'!$G$2:$G$2328,"UK")+COUNTIFS('Relevant - IN NOW CRM unknown'!$T$2:$T$1227,$A188,'Relevant - IN NOW CRM unknown'!$G$2:$G$1227,"UK")+COUNTIFS('Relevant - Not CRM not valid'!$T$2:$T$416,$A188,'Relevant - Not CRM not valid'!$G$2:$G$416,"UK")+COUNTIFS('Relevant - In CRM not valid'!$T$2:$T$46,$A188,'Relevant - In CRM not valid'!$G$2:$G$46,"UK")</f>
        <v>4</v>
      </c>
      <c r="F188" s="2">
        <f>COUNTIFS('Relevant - In CRM valid'!$T$2:$T$4699,$A188,'Relevant - In CRM valid'!$G$2:$G$4699,"UK",'Relevant - In CRM valid'!$M$2:$M$4699,"Research")+COUNTIFS('Relevant - In CRM unknown'!$T$2:$T$253,$A188,'Relevant - In CRM unknown'!$G$2:$G$253,"UK",'Relevant - In CRM unknown'!$M$2:$M$253,"Research")+COUNTIFS('Relevant - IN NOW CRM valid'!$T$2:$T$2328,$A188,'Relevant - IN NOW CRM valid'!$G$2:$G$2328,"UK",'Relevant - IN NOW CRM valid'!$M$2:$M$2328,"Research")+COUNTIFS('Relevant - IN NOW CRM unknown'!$T$2:$T$1227,$A188,'Relevant - IN NOW CRM unknown'!$G$2:$G$1227,"UK",'Relevant - IN NOW CRM unknown'!$M$2:$M$1227,"Research")+COUNTIFS('Relevant - Not CRM not valid'!$T$2:$T$416,$A188,'Relevant - Not CRM not valid'!$G$2:$G$416,"UK",'Relevant - Not CRM not valid'!$M$2:$M$416,"Research")+COUNTIFS('Relevant - In CRM not valid'!$T$2:$T$46,$A188,'Relevant - In CRM not valid'!$G$2:$G$46,"UK",'Relevant - In CRM not valid'!$M$2:$M$46,"Research")</f>
        <v>2</v>
      </c>
      <c r="G188" s="2">
        <f>COUNTIFS('Relevant - In CRM valid'!$T$2:$T$4699,$A188,'Relevant - In CRM valid'!$G$2:$G$4699,"UK",'Relevant - In CRM valid'!$M$2:$M$4699,"Research",'Relevant - In CRM valid'!$R$2:$R$4699,"Senior")+COUNTIFS('Relevant - In CRM unknown'!$T$2:$T$253,$A188,'Relevant - In CRM unknown'!$G$2:$G$253,"UK",'Relevant - In CRM unknown'!$M$2:$M$253,"Research",'Relevant - In CRM unknown'!$R$2:$R$253,"Senior")+COUNTIFS('Relevant - IN NOW CRM valid'!$T$2:$T$2328,$A188,'Relevant - IN NOW CRM valid'!$G$2:$G$2328,"UK",'Relevant - IN NOW CRM valid'!$M$2:$M$2328,"Research",'Relevant - IN NOW CRM valid'!$R$2:$R$2328,"Senior")+COUNTIFS('Relevant - IN NOW CRM unknown'!$T$2:$T$1227,$A188,'Relevant - IN NOW CRM unknown'!$G$2:$G$1227,"UK",'Relevant - IN NOW CRM unknown'!$M$2:$M$1227,"Research",'Relevant - IN NOW CRM unknown'!$R$2:$R$1227,"Senior")+COUNTIFS('Relevant - Not CRM not valid'!$T$2:$T$416,$A188,'Relevant - Not CRM not valid'!$G$2:$G$416,"UK",'Relevant - Not CRM not valid'!$M$2:$M$416,"Research",'Relevant - Not CRM not valid'!$R$2:$R$416,"Senior")+COUNTIFS('Relevant - In CRM not valid'!$T$2:$T$46,$A188,'Relevant - In CRM not valid'!$G$2:$G$46,"UK",'Relevant - In CRM not valid'!$M$2:$M$46,"Research",'Relevant - In CRM not valid'!$R$2:$R$46,"Senior")</f>
        <v>1</v>
      </c>
      <c r="H188" s="2">
        <f>COUNTIFS('Relevant - In CRM valid'!$T$2:$T$4699,$A188,'Relevant - In CRM valid'!$G$2:$G$4699,"UK",'Relevant - In CRM valid'!$M$2:$M$4699,"Research",'Relevant - In CRM valid'!$R$2:$R$4699,"Operational")+COUNTIFS('Relevant - In CRM unknown'!$T$2:$T$253,$A188,'Relevant - In CRM unknown'!$G$2:$G$253,"UK",'Relevant - In CRM unknown'!$M$2:$M$253,"Research",'Relevant - In CRM unknown'!$R$2:$R$253,"Operational")+COUNTIFS('Relevant - IN NOW CRM valid'!$T$2:$T$2328,$A188,'Relevant - IN NOW CRM valid'!$G$2:$G$2328,"UK",'Relevant - IN NOW CRM valid'!$M$2:$M$2328,"Research",'Relevant - IN NOW CRM valid'!$R$2:$R$2328,"Operational")+COUNTIFS('Relevant - IN NOW CRM unknown'!$T$2:$T$1227,$A188,'Relevant - IN NOW CRM unknown'!$G$2:$G$1227,"UK",'Relevant - IN NOW CRM unknown'!$M$2:$M$1227,"Research",'Relevant - IN NOW CRM unknown'!$R$2:$R$1227,"Operational")+COUNTIFS('Relevant - Not CRM not valid'!$T$2:$T$416,$A188,'Relevant - Not CRM not valid'!$G$2:$G$416,"UK",'Relevant - Not CRM not valid'!$M$2:$M$416,"Research",'Relevant - Not CRM not valid'!$R$2:$R$416,"Operational")+COUNTIFS('Relevant - In CRM not valid'!$T$2:$T$46,$A188,'Relevant - In CRM not valid'!$G$2:$G$46,"UK",'Relevant - In CRM not valid'!$M$2:$M$46,"Research",'Relevant - In CRM not valid'!$R$2:$R$46,"Operational")</f>
        <v>1</v>
      </c>
      <c r="I188" s="2">
        <f>COUNTIFS('Relevant - In CRM valid'!$T$2:$T$4699,$A188,'Relevant - In CRM valid'!$G$2:$G$4699,"UK",'Relevant - In CRM valid'!$M$2:$M$4699,"Research",'Relevant - In CRM valid'!$R$2:$R$4699,"Academic")+COUNTIFS('Relevant - In CRM unknown'!$T$2:$T$253,$A188,'Relevant - In CRM unknown'!$G$2:$G$253,"UK",'Relevant - In CRM unknown'!$M$2:$M$253,"Research",'Relevant - In CRM unknown'!$R$2:$R$253,"Academic")+COUNTIFS('Relevant - IN NOW CRM valid'!$T$2:$T$2328,$A188,'Relevant - IN NOW CRM valid'!$G$2:$G$2328,"UK",'Relevant - IN NOW CRM valid'!$M$2:$M$2328,"Research",'Relevant - IN NOW CRM valid'!$R$2:$R$2328,"Academic")+COUNTIFS('Relevant - IN NOW CRM unknown'!$T$2:$T$1227,$A188,'Relevant - IN NOW CRM unknown'!$G$2:$G$1227,"UK",'Relevant - IN NOW CRM unknown'!$M$2:$M$1227,"Research",'Relevant - IN NOW CRM unknown'!$R$2:$R$1227,"Academic")+COUNTIFS('Relevant - Not CRM not valid'!$T$2:$T$416,$A188,'Relevant - Not CRM not valid'!$G$2:$G$416,"UK",'Relevant - Not CRM not valid'!$M$2:$M$416,"Research",'Relevant - Not CRM not valid'!$R$2:$R$416,"Academic")+COUNTIFS('Relevant - In CRM not valid'!$T$2:$T$46,$A188,'Relevant - In CRM not valid'!$G$2:$G$46,"UK",'Relevant - In CRM not valid'!$M$2:$M$46,"Research",'Relevant - In CRM not valid'!$R$2:$R$46,"Academic")</f>
        <v>0</v>
      </c>
      <c r="J188" s="2">
        <f>COUNTIFS('Relevant - In CRM valid'!$T$2:$T$4699,$A188,'Relevant - In CRM valid'!$G$2:$G$4699,"UK",'Relevant - In CRM valid'!$M$2:$M$4699,"Finance")+COUNTIFS('Relevant - In CRM unknown'!$T$2:$T$253,$A188,'Relevant - In CRM unknown'!$G$2:$G$253,"UK",'Relevant - In CRM unknown'!$M$2:$M$253,"Finance")+COUNTIFS('Relevant - IN NOW CRM valid'!$T$2:$T$2328,$A188,'Relevant - IN NOW CRM valid'!$G$2:$G$2328,"UK",'Relevant - IN NOW CRM valid'!$M$2:$M$2328,"Finance")+COUNTIFS('Relevant - IN NOW CRM unknown'!$T$2:$T$1227,$A188,'Relevant - IN NOW CRM unknown'!$G$2:$G$1227,"UK",'Relevant - IN NOW CRM unknown'!$M$2:$M$1227,"Finance")+COUNTIFS('Relevant - Not CRM not valid'!$T$2:$T$416,$A188,'Relevant - Not CRM not valid'!$G$2:$G$416,"UK",'Relevant - Not CRM not valid'!$M$2:$M$416,"Finance")+COUNTIFS('Relevant - In CRM not valid'!$T$2:$T$46,$A188,'Relevant - In CRM not valid'!$G$2:$G$46,"UK",'Relevant - In CRM not valid'!$M$2:$M$46,"Finance")</f>
        <v>1</v>
      </c>
      <c r="K188" s="2">
        <f>COUNTIFS('Relevant - In CRM valid'!$T$2:$T$4699,$A188,'Relevant - In CRM valid'!$G$2:$G$4699,"UK",'Relevant - In CRM valid'!$M$2:$M$4699,"IT/Systems")+COUNTIFS('Relevant - In CRM unknown'!$T$2:$T$253,$A188,'Relevant - In CRM unknown'!$G$2:$G$253,"UK",'Relevant - In CRM unknown'!$M$2:$M$253,"IT/Systems")+COUNTIFS('Relevant - IN NOW CRM valid'!$T$2:$T$2328,$A188,'Relevant - IN NOW CRM valid'!$G$2:$G$2328,"UK",'Relevant - IN NOW CRM valid'!$M$2:$M$2328,"IT/Systems")+COUNTIFS('Relevant - IN NOW CRM unknown'!$T$2:$T$1227,$A188,'Relevant - IN NOW CRM unknown'!$G$2:$G$1227,"UK",'Relevant - IN NOW CRM unknown'!$M$2:$M$1227,"IT/Systems")+COUNTIFS('Relevant - Not CRM not valid'!$T$2:$T$416,$A188,'Relevant - Not CRM not valid'!$G$2:$G$416,"UK",'Relevant - Not CRM not valid'!$M$2:$M$416,"IT/Systems")+COUNTIFS('Relevant - In CRM not valid'!$T$2:$T$46,$A188,'Relevant - In CRM not valid'!$G$2:$G$46,"UK",'Relevant - In CRM not valid'!$M$2:$M$46,"IT/Systems")</f>
        <v>1</v>
      </c>
      <c r="L188" s="2">
        <f>COUNTIFS('Relevant - In CRM valid'!$T$2:$T$4699,$A188,'Relevant - In CRM valid'!$G$2:$G$4699,"UK",'Relevant - In CRM valid'!$M$2:$M$4699,"")+COUNTIFS('Relevant - In CRM unknown'!$T$2:$T$253,$A188,'Relevant - In CRM unknown'!$G$2:$G$253,"UK",'Relevant - In CRM unknown'!$M$2:$M$253,"")+COUNTIFS('Relevant - IN NOW CRM valid'!$T$2:$T$2328,$A188,'Relevant - IN NOW CRM valid'!$G$2:$G$2328,"UK",'Relevant - IN NOW CRM valid'!$M$2:$M$2328,"")+COUNTIFS('Relevant - IN NOW CRM unknown'!$T$2:$T$1227,$A188,'Relevant - IN NOW CRM unknown'!$G$2:$G$1227,"UK",'Relevant - IN NOW CRM unknown'!$M$2:$M$1227,"")+COUNTIFS('Relevant - Not CRM not valid'!$T$2:$T$416,$A188,'Relevant - Not CRM not valid'!$G$2:$G$416,"UK",'Relevant - Not CRM not valid'!$M$2:$M$416,"")+COUNTIFS('Relevant - In CRM not valid'!$T$2:$T$46,$A188,'Relevant - In CRM not valid'!$G$2:$G$46,"UK",'Relevant - In CRM not valid'!$M$2:$M$46,"")</f>
        <v>0</v>
      </c>
      <c r="M188" s="2">
        <f t="shared" si="4"/>
        <v>3</v>
      </c>
      <c r="N188" s="2">
        <f>COUNTIFS('Relevant - In CRM valid'!$T$2:$T$4699,$A188,'Relevant - In CRM valid'!$G$2:$G$4699,"UK",'Relevant - In CRM valid'!$Q$2:$Q$4699,"valid")+COUNTIFS('Relevant - In CRM unknown'!$T$2:$T$253,$A188,'Relevant - In CRM unknown'!$G$2:$G$253,"UK",'Relevant - In CRM unknown'!$Q$2:$Q$253,"valid")+COUNTIFS('Relevant - IN NOW CRM valid'!$T$2:$T$2328,$A188,'Relevant - IN NOW CRM valid'!$G$2:$G$2328,"UK",'Relevant - IN NOW CRM valid'!$Q$2:$Q$2328,"valid")+COUNTIFS('Relevant - IN NOW CRM unknown'!$T$2:$T$1227,$A188,'Relevant - IN NOW CRM unknown'!$G$2:$G$1227,"UK",'Relevant - IN NOW CRM unknown'!$Q$2:$Q$1227,"valid")+COUNTIFS('Relevant - Not CRM not valid'!$T$2:$T$416,$A188,'Relevant - Not CRM not valid'!$G$2:$G$416,"UK",'Relevant - Not CRM not valid'!$Q$2:$Q$416,"valid")+COUNTIFS('Relevant - In CRM not valid'!$T$2:$T$46,$A188,'Relevant - In CRM not valid'!$G$2:$G$46,"UK",'Relevant - In CRM not valid'!$Q$2:$Q$46,"valid")</f>
        <v>4</v>
      </c>
      <c r="O188" s="2" t="str">
        <f t="shared" si="5"/>
        <v/>
      </c>
    </row>
    <row r="189" spans="1:15" ht="15" customHeight="1">
      <c r="A189" s="2" t="s">
        <v>483</v>
      </c>
      <c r="B189" s="2" t="s">
        <v>484</v>
      </c>
      <c r="C189" s="2" t="s">
        <v>95</v>
      </c>
      <c r="D189" s="2" t="str">
        <f>IFERROR(INDEX('UK Target Institutions'!$D$2:$D$727,MATCH($A189,'UK Target Institutions'!$A$2:$A$727,0)),"")</f>
        <v>Yes</v>
      </c>
      <c r="E189" s="2">
        <f>COUNTIFS('Relevant - In CRM valid'!$T$2:$T$4699,$A189,'Relevant - In CRM valid'!$G$2:$G$4699,"UK")+COUNTIFS('Relevant - In CRM unknown'!$T$2:$T$253,$A189,'Relevant - In CRM unknown'!$G$2:$G$253,"UK")+COUNTIFS('Relevant - IN NOW CRM valid'!$T$2:$T$2328,$A189,'Relevant - IN NOW CRM valid'!$G$2:$G$2328,"UK")+COUNTIFS('Relevant - IN NOW CRM unknown'!$T$2:$T$1227,$A189,'Relevant - IN NOW CRM unknown'!$G$2:$G$1227,"UK")+COUNTIFS('Relevant - Not CRM not valid'!$T$2:$T$416,$A189,'Relevant - Not CRM not valid'!$G$2:$G$416,"UK")+COUNTIFS('Relevant - In CRM not valid'!$T$2:$T$46,$A189,'Relevant - In CRM not valid'!$G$2:$G$46,"UK")</f>
        <v>4</v>
      </c>
      <c r="F189" s="2">
        <f>COUNTIFS('Relevant - In CRM valid'!$T$2:$T$4699,$A189,'Relevant - In CRM valid'!$G$2:$G$4699,"UK",'Relevant - In CRM valid'!$M$2:$M$4699,"Research")+COUNTIFS('Relevant - In CRM unknown'!$T$2:$T$253,$A189,'Relevant - In CRM unknown'!$G$2:$G$253,"UK",'Relevant - In CRM unknown'!$M$2:$M$253,"Research")+COUNTIFS('Relevant - IN NOW CRM valid'!$T$2:$T$2328,$A189,'Relevant - IN NOW CRM valid'!$G$2:$G$2328,"UK",'Relevant - IN NOW CRM valid'!$M$2:$M$2328,"Research")+COUNTIFS('Relevant - IN NOW CRM unknown'!$T$2:$T$1227,$A189,'Relevant - IN NOW CRM unknown'!$G$2:$G$1227,"UK",'Relevant - IN NOW CRM unknown'!$M$2:$M$1227,"Research")+COUNTIFS('Relevant - Not CRM not valid'!$T$2:$T$416,$A189,'Relevant - Not CRM not valid'!$G$2:$G$416,"UK",'Relevant - Not CRM not valid'!$M$2:$M$416,"Research")+COUNTIFS('Relevant - In CRM not valid'!$T$2:$T$46,$A189,'Relevant - In CRM not valid'!$G$2:$G$46,"UK",'Relevant - In CRM not valid'!$M$2:$M$46,"Research")</f>
        <v>1</v>
      </c>
      <c r="G189" s="2">
        <f>COUNTIFS('Relevant - In CRM valid'!$T$2:$T$4699,$A189,'Relevant - In CRM valid'!$G$2:$G$4699,"UK",'Relevant - In CRM valid'!$M$2:$M$4699,"Research",'Relevant - In CRM valid'!$R$2:$R$4699,"Senior")+COUNTIFS('Relevant - In CRM unknown'!$T$2:$T$253,$A189,'Relevant - In CRM unknown'!$G$2:$G$253,"UK",'Relevant - In CRM unknown'!$M$2:$M$253,"Research",'Relevant - In CRM unknown'!$R$2:$R$253,"Senior")+COUNTIFS('Relevant - IN NOW CRM valid'!$T$2:$T$2328,$A189,'Relevant - IN NOW CRM valid'!$G$2:$G$2328,"UK",'Relevant - IN NOW CRM valid'!$M$2:$M$2328,"Research",'Relevant - IN NOW CRM valid'!$R$2:$R$2328,"Senior")+COUNTIFS('Relevant - IN NOW CRM unknown'!$T$2:$T$1227,$A189,'Relevant - IN NOW CRM unknown'!$G$2:$G$1227,"UK",'Relevant - IN NOW CRM unknown'!$M$2:$M$1227,"Research",'Relevant - IN NOW CRM unknown'!$R$2:$R$1227,"Senior")+COUNTIFS('Relevant - Not CRM not valid'!$T$2:$T$416,$A189,'Relevant - Not CRM not valid'!$G$2:$G$416,"UK",'Relevant - Not CRM not valid'!$M$2:$M$416,"Research",'Relevant - Not CRM not valid'!$R$2:$R$416,"Senior")+COUNTIFS('Relevant - In CRM not valid'!$T$2:$T$46,$A189,'Relevant - In CRM not valid'!$G$2:$G$46,"UK",'Relevant - In CRM not valid'!$M$2:$M$46,"Research",'Relevant - In CRM not valid'!$R$2:$R$46,"Senior")</f>
        <v>0</v>
      </c>
      <c r="H189" s="2">
        <f>COUNTIFS('Relevant - In CRM valid'!$T$2:$T$4699,$A189,'Relevant - In CRM valid'!$G$2:$G$4699,"UK",'Relevant - In CRM valid'!$M$2:$M$4699,"Research",'Relevant - In CRM valid'!$R$2:$R$4699,"Operational")+COUNTIFS('Relevant - In CRM unknown'!$T$2:$T$253,$A189,'Relevant - In CRM unknown'!$G$2:$G$253,"UK",'Relevant - In CRM unknown'!$M$2:$M$253,"Research",'Relevant - In CRM unknown'!$R$2:$R$253,"Operational")+COUNTIFS('Relevant - IN NOW CRM valid'!$T$2:$T$2328,$A189,'Relevant - IN NOW CRM valid'!$G$2:$G$2328,"UK",'Relevant - IN NOW CRM valid'!$M$2:$M$2328,"Research",'Relevant - IN NOW CRM valid'!$R$2:$R$2328,"Operational")+COUNTIFS('Relevant - IN NOW CRM unknown'!$T$2:$T$1227,$A189,'Relevant - IN NOW CRM unknown'!$G$2:$G$1227,"UK",'Relevant - IN NOW CRM unknown'!$M$2:$M$1227,"Research",'Relevant - IN NOW CRM unknown'!$R$2:$R$1227,"Operational")+COUNTIFS('Relevant - Not CRM not valid'!$T$2:$T$416,$A189,'Relevant - Not CRM not valid'!$G$2:$G$416,"UK",'Relevant - Not CRM not valid'!$M$2:$M$416,"Research",'Relevant - Not CRM not valid'!$R$2:$R$416,"Operational")+COUNTIFS('Relevant - In CRM not valid'!$T$2:$T$46,$A189,'Relevant - In CRM not valid'!$G$2:$G$46,"UK",'Relevant - In CRM not valid'!$M$2:$M$46,"Research",'Relevant - In CRM not valid'!$R$2:$R$46,"Operational")</f>
        <v>1</v>
      </c>
      <c r="I189" s="2">
        <f>COUNTIFS('Relevant - In CRM valid'!$T$2:$T$4699,$A189,'Relevant - In CRM valid'!$G$2:$G$4699,"UK",'Relevant - In CRM valid'!$M$2:$M$4699,"Research",'Relevant - In CRM valid'!$R$2:$R$4699,"Academic")+COUNTIFS('Relevant - In CRM unknown'!$T$2:$T$253,$A189,'Relevant - In CRM unknown'!$G$2:$G$253,"UK",'Relevant - In CRM unknown'!$M$2:$M$253,"Research",'Relevant - In CRM unknown'!$R$2:$R$253,"Academic")+COUNTIFS('Relevant - IN NOW CRM valid'!$T$2:$T$2328,$A189,'Relevant - IN NOW CRM valid'!$G$2:$G$2328,"UK",'Relevant - IN NOW CRM valid'!$M$2:$M$2328,"Research",'Relevant - IN NOW CRM valid'!$R$2:$R$2328,"Academic")+COUNTIFS('Relevant - IN NOW CRM unknown'!$T$2:$T$1227,$A189,'Relevant - IN NOW CRM unknown'!$G$2:$G$1227,"UK",'Relevant - IN NOW CRM unknown'!$M$2:$M$1227,"Research",'Relevant - IN NOW CRM unknown'!$R$2:$R$1227,"Academic")+COUNTIFS('Relevant - Not CRM not valid'!$T$2:$T$416,$A189,'Relevant - Not CRM not valid'!$G$2:$G$416,"UK",'Relevant - Not CRM not valid'!$M$2:$M$416,"Research",'Relevant - Not CRM not valid'!$R$2:$R$416,"Academic")+COUNTIFS('Relevant - In CRM not valid'!$T$2:$T$46,$A189,'Relevant - In CRM not valid'!$G$2:$G$46,"UK",'Relevant - In CRM not valid'!$M$2:$M$46,"Research",'Relevant - In CRM not valid'!$R$2:$R$46,"Academic")</f>
        <v>0</v>
      </c>
      <c r="J189" s="2">
        <f>COUNTIFS('Relevant - In CRM valid'!$T$2:$T$4699,$A189,'Relevant - In CRM valid'!$G$2:$G$4699,"UK",'Relevant - In CRM valid'!$M$2:$M$4699,"Finance")+COUNTIFS('Relevant - In CRM unknown'!$T$2:$T$253,$A189,'Relevant - In CRM unknown'!$G$2:$G$253,"UK",'Relevant - In CRM unknown'!$M$2:$M$253,"Finance")+COUNTIFS('Relevant - IN NOW CRM valid'!$T$2:$T$2328,$A189,'Relevant - IN NOW CRM valid'!$G$2:$G$2328,"UK",'Relevant - IN NOW CRM valid'!$M$2:$M$2328,"Finance")+COUNTIFS('Relevant - IN NOW CRM unknown'!$T$2:$T$1227,$A189,'Relevant - IN NOW CRM unknown'!$G$2:$G$1227,"UK",'Relevant - IN NOW CRM unknown'!$M$2:$M$1227,"Finance")+COUNTIFS('Relevant - Not CRM not valid'!$T$2:$T$416,$A189,'Relevant - Not CRM not valid'!$G$2:$G$416,"UK",'Relevant - Not CRM not valid'!$M$2:$M$416,"Finance")+COUNTIFS('Relevant - In CRM not valid'!$T$2:$T$46,$A189,'Relevant - In CRM not valid'!$G$2:$G$46,"UK",'Relevant - In CRM not valid'!$M$2:$M$46,"Finance")</f>
        <v>3</v>
      </c>
      <c r="K189" s="2">
        <f>COUNTIFS('Relevant - In CRM valid'!$T$2:$T$4699,$A189,'Relevant - In CRM valid'!$G$2:$G$4699,"UK",'Relevant - In CRM valid'!$M$2:$M$4699,"IT/Systems")+COUNTIFS('Relevant - In CRM unknown'!$T$2:$T$253,$A189,'Relevant - In CRM unknown'!$G$2:$G$253,"UK",'Relevant - In CRM unknown'!$M$2:$M$253,"IT/Systems")+COUNTIFS('Relevant - IN NOW CRM valid'!$T$2:$T$2328,$A189,'Relevant - IN NOW CRM valid'!$G$2:$G$2328,"UK",'Relevant - IN NOW CRM valid'!$M$2:$M$2328,"IT/Systems")+COUNTIFS('Relevant - IN NOW CRM unknown'!$T$2:$T$1227,$A189,'Relevant - IN NOW CRM unknown'!$G$2:$G$1227,"UK",'Relevant - IN NOW CRM unknown'!$M$2:$M$1227,"IT/Systems")+COUNTIFS('Relevant - Not CRM not valid'!$T$2:$T$416,$A189,'Relevant - Not CRM not valid'!$G$2:$G$416,"UK",'Relevant - Not CRM not valid'!$M$2:$M$416,"IT/Systems")+COUNTIFS('Relevant - In CRM not valid'!$T$2:$T$46,$A189,'Relevant - In CRM not valid'!$G$2:$G$46,"UK",'Relevant - In CRM not valid'!$M$2:$M$46,"IT/Systems")</f>
        <v>0</v>
      </c>
      <c r="L189" s="2">
        <f>COUNTIFS('Relevant - In CRM valid'!$T$2:$T$4699,$A189,'Relevant - In CRM valid'!$G$2:$G$4699,"UK",'Relevant - In CRM valid'!$M$2:$M$4699,"")+COUNTIFS('Relevant - In CRM unknown'!$T$2:$T$253,$A189,'Relevant - In CRM unknown'!$G$2:$G$253,"UK",'Relevant - In CRM unknown'!$M$2:$M$253,"")+COUNTIFS('Relevant - IN NOW CRM valid'!$T$2:$T$2328,$A189,'Relevant - IN NOW CRM valid'!$G$2:$G$2328,"UK",'Relevant - IN NOW CRM valid'!$M$2:$M$2328,"")+COUNTIFS('Relevant - IN NOW CRM unknown'!$T$2:$T$1227,$A189,'Relevant - IN NOW CRM unknown'!$G$2:$G$1227,"UK",'Relevant - IN NOW CRM unknown'!$M$2:$M$1227,"")+COUNTIFS('Relevant - Not CRM not valid'!$T$2:$T$416,$A189,'Relevant - Not CRM not valid'!$G$2:$G$416,"UK",'Relevant - Not CRM not valid'!$M$2:$M$416,"")+COUNTIFS('Relevant - In CRM not valid'!$T$2:$T$46,$A189,'Relevant - In CRM not valid'!$G$2:$G$46,"UK",'Relevant - In CRM not valid'!$M$2:$M$46,"")</f>
        <v>0</v>
      </c>
      <c r="M189" s="2">
        <f t="shared" si="4"/>
        <v>2</v>
      </c>
      <c r="N189" s="2">
        <f>COUNTIFS('Relevant - In CRM valid'!$T$2:$T$4699,$A189,'Relevant - In CRM valid'!$G$2:$G$4699,"UK",'Relevant - In CRM valid'!$Q$2:$Q$4699,"valid")+COUNTIFS('Relevant - In CRM unknown'!$T$2:$T$253,$A189,'Relevant - In CRM unknown'!$G$2:$G$253,"UK",'Relevant - In CRM unknown'!$Q$2:$Q$253,"valid")+COUNTIFS('Relevant - IN NOW CRM valid'!$T$2:$T$2328,$A189,'Relevant - IN NOW CRM valid'!$G$2:$G$2328,"UK",'Relevant - IN NOW CRM valid'!$Q$2:$Q$2328,"valid")+COUNTIFS('Relevant - IN NOW CRM unknown'!$T$2:$T$1227,$A189,'Relevant - IN NOW CRM unknown'!$G$2:$G$1227,"UK",'Relevant - IN NOW CRM unknown'!$Q$2:$Q$1227,"valid")+COUNTIFS('Relevant - Not CRM not valid'!$T$2:$T$416,$A189,'Relevant - Not CRM not valid'!$G$2:$G$416,"UK",'Relevant - Not CRM not valid'!$Q$2:$Q$416,"valid")+COUNTIFS('Relevant - In CRM not valid'!$T$2:$T$46,$A189,'Relevant - In CRM not valid'!$G$2:$G$46,"UK",'Relevant - In CRM not valid'!$Q$2:$Q$46,"valid")</f>
        <v>4</v>
      </c>
      <c r="O189" s="2" t="str">
        <f t="shared" si="5"/>
        <v>IT/Systems</v>
      </c>
    </row>
    <row r="190" spans="1:15" ht="15" customHeight="1">
      <c r="A190" s="2" t="s">
        <v>485</v>
      </c>
      <c r="B190" s="2" t="s">
        <v>486</v>
      </c>
      <c r="C190" s="2" t="s">
        <v>95</v>
      </c>
      <c r="D190" s="2" t="str">
        <f>IFERROR(INDEX('UK Target Institutions'!$D$2:$D$727,MATCH($A190,'UK Target Institutions'!$A$2:$A$727,0)),"")</f>
        <v>Yes</v>
      </c>
      <c r="E190" s="2">
        <f>COUNTIFS('Relevant - In CRM valid'!$T$2:$T$4699,$A190,'Relevant - In CRM valid'!$G$2:$G$4699,"UK")+COUNTIFS('Relevant - In CRM unknown'!$T$2:$T$253,$A190,'Relevant - In CRM unknown'!$G$2:$G$253,"UK")+COUNTIFS('Relevant - IN NOW CRM valid'!$T$2:$T$2328,$A190,'Relevant - IN NOW CRM valid'!$G$2:$G$2328,"UK")+COUNTIFS('Relevant - IN NOW CRM unknown'!$T$2:$T$1227,$A190,'Relevant - IN NOW CRM unknown'!$G$2:$G$1227,"UK")+COUNTIFS('Relevant - Not CRM not valid'!$T$2:$T$416,$A190,'Relevant - Not CRM not valid'!$G$2:$G$416,"UK")+COUNTIFS('Relevant - In CRM not valid'!$T$2:$T$46,$A190,'Relevant - In CRM not valid'!$G$2:$G$46,"UK")</f>
        <v>4</v>
      </c>
      <c r="F190" s="2">
        <f>COUNTIFS('Relevant - In CRM valid'!$T$2:$T$4699,$A190,'Relevant - In CRM valid'!$G$2:$G$4699,"UK",'Relevant - In CRM valid'!$M$2:$M$4699,"Research")+COUNTIFS('Relevant - In CRM unknown'!$T$2:$T$253,$A190,'Relevant - In CRM unknown'!$G$2:$G$253,"UK",'Relevant - In CRM unknown'!$M$2:$M$253,"Research")+COUNTIFS('Relevant - IN NOW CRM valid'!$T$2:$T$2328,$A190,'Relevant - IN NOW CRM valid'!$G$2:$G$2328,"UK",'Relevant - IN NOW CRM valid'!$M$2:$M$2328,"Research")+COUNTIFS('Relevant - IN NOW CRM unknown'!$T$2:$T$1227,$A190,'Relevant - IN NOW CRM unknown'!$G$2:$G$1227,"UK",'Relevant - IN NOW CRM unknown'!$M$2:$M$1227,"Research")+COUNTIFS('Relevant - Not CRM not valid'!$T$2:$T$416,$A190,'Relevant - Not CRM not valid'!$G$2:$G$416,"UK",'Relevant - Not CRM not valid'!$M$2:$M$416,"Research")+COUNTIFS('Relevant - In CRM not valid'!$T$2:$T$46,$A190,'Relevant - In CRM not valid'!$G$2:$G$46,"UK",'Relevant - In CRM not valid'!$M$2:$M$46,"Research")</f>
        <v>2</v>
      </c>
      <c r="G190" s="2">
        <f>COUNTIFS('Relevant - In CRM valid'!$T$2:$T$4699,$A190,'Relevant - In CRM valid'!$G$2:$G$4699,"UK",'Relevant - In CRM valid'!$M$2:$M$4699,"Research",'Relevant - In CRM valid'!$R$2:$R$4699,"Senior")+COUNTIFS('Relevant - In CRM unknown'!$T$2:$T$253,$A190,'Relevant - In CRM unknown'!$G$2:$G$253,"UK",'Relevant - In CRM unknown'!$M$2:$M$253,"Research",'Relevant - In CRM unknown'!$R$2:$R$253,"Senior")+COUNTIFS('Relevant - IN NOW CRM valid'!$T$2:$T$2328,$A190,'Relevant - IN NOW CRM valid'!$G$2:$G$2328,"UK",'Relevant - IN NOW CRM valid'!$M$2:$M$2328,"Research",'Relevant - IN NOW CRM valid'!$R$2:$R$2328,"Senior")+COUNTIFS('Relevant - IN NOW CRM unknown'!$T$2:$T$1227,$A190,'Relevant - IN NOW CRM unknown'!$G$2:$G$1227,"UK",'Relevant - IN NOW CRM unknown'!$M$2:$M$1227,"Research",'Relevant - IN NOW CRM unknown'!$R$2:$R$1227,"Senior")+COUNTIFS('Relevant - Not CRM not valid'!$T$2:$T$416,$A190,'Relevant - Not CRM not valid'!$G$2:$G$416,"UK",'Relevant - Not CRM not valid'!$M$2:$M$416,"Research",'Relevant - Not CRM not valid'!$R$2:$R$416,"Senior")+COUNTIFS('Relevant - In CRM not valid'!$T$2:$T$46,$A190,'Relevant - In CRM not valid'!$G$2:$G$46,"UK",'Relevant - In CRM not valid'!$M$2:$M$46,"Research",'Relevant - In CRM not valid'!$R$2:$R$46,"Senior")</f>
        <v>0</v>
      </c>
      <c r="H190" s="2">
        <f>COUNTIFS('Relevant - In CRM valid'!$T$2:$T$4699,$A190,'Relevant - In CRM valid'!$G$2:$G$4699,"UK",'Relevant - In CRM valid'!$M$2:$M$4699,"Research",'Relevant - In CRM valid'!$R$2:$R$4699,"Operational")+COUNTIFS('Relevant - In CRM unknown'!$T$2:$T$253,$A190,'Relevant - In CRM unknown'!$G$2:$G$253,"UK",'Relevant - In CRM unknown'!$M$2:$M$253,"Research",'Relevant - In CRM unknown'!$R$2:$R$253,"Operational")+COUNTIFS('Relevant - IN NOW CRM valid'!$T$2:$T$2328,$A190,'Relevant - IN NOW CRM valid'!$G$2:$G$2328,"UK",'Relevant - IN NOW CRM valid'!$M$2:$M$2328,"Research",'Relevant - IN NOW CRM valid'!$R$2:$R$2328,"Operational")+COUNTIFS('Relevant - IN NOW CRM unknown'!$T$2:$T$1227,$A190,'Relevant - IN NOW CRM unknown'!$G$2:$G$1227,"UK",'Relevant - IN NOW CRM unknown'!$M$2:$M$1227,"Research",'Relevant - IN NOW CRM unknown'!$R$2:$R$1227,"Operational")+COUNTIFS('Relevant - Not CRM not valid'!$T$2:$T$416,$A190,'Relevant - Not CRM not valid'!$G$2:$G$416,"UK",'Relevant - Not CRM not valid'!$M$2:$M$416,"Research",'Relevant - Not CRM not valid'!$R$2:$R$416,"Operational")+COUNTIFS('Relevant - In CRM not valid'!$T$2:$T$46,$A190,'Relevant - In CRM not valid'!$G$2:$G$46,"UK",'Relevant - In CRM not valid'!$M$2:$M$46,"Research",'Relevant - In CRM not valid'!$R$2:$R$46,"Operational")</f>
        <v>2</v>
      </c>
      <c r="I190" s="2">
        <f>COUNTIFS('Relevant - In CRM valid'!$T$2:$T$4699,$A190,'Relevant - In CRM valid'!$G$2:$G$4699,"UK",'Relevant - In CRM valid'!$M$2:$M$4699,"Research",'Relevant - In CRM valid'!$R$2:$R$4699,"Academic")+COUNTIFS('Relevant - In CRM unknown'!$T$2:$T$253,$A190,'Relevant - In CRM unknown'!$G$2:$G$253,"UK",'Relevant - In CRM unknown'!$M$2:$M$253,"Research",'Relevant - In CRM unknown'!$R$2:$R$253,"Academic")+COUNTIFS('Relevant - IN NOW CRM valid'!$T$2:$T$2328,$A190,'Relevant - IN NOW CRM valid'!$G$2:$G$2328,"UK",'Relevant - IN NOW CRM valid'!$M$2:$M$2328,"Research",'Relevant - IN NOW CRM valid'!$R$2:$R$2328,"Academic")+COUNTIFS('Relevant - IN NOW CRM unknown'!$T$2:$T$1227,$A190,'Relevant - IN NOW CRM unknown'!$G$2:$G$1227,"UK",'Relevant - IN NOW CRM unknown'!$M$2:$M$1227,"Research",'Relevant - IN NOW CRM unknown'!$R$2:$R$1227,"Academic")+COUNTIFS('Relevant - Not CRM not valid'!$T$2:$T$416,$A190,'Relevant - Not CRM not valid'!$G$2:$G$416,"UK",'Relevant - Not CRM not valid'!$M$2:$M$416,"Research",'Relevant - Not CRM not valid'!$R$2:$R$416,"Academic")+COUNTIFS('Relevant - In CRM not valid'!$T$2:$T$46,$A190,'Relevant - In CRM not valid'!$G$2:$G$46,"UK",'Relevant - In CRM not valid'!$M$2:$M$46,"Research",'Relevant - In CRM not valid'!$R$2:$R$46,"Academic")</f>
        <v>0</v>
      </c>
      <c r="J190" s="2">
        <f>COUNTIFS('Relevant - In CRM valid'!$T$2:$T$4699,$A190,'Relevant - In CRM valid'!$G$2:$G$4699,"UK",'Relevant - In CRM valid'!$M$2:$M$4699,"Finance")+COUNTIFS('Relevant - In CRM unknown'!$T$2:$T$253,$A190,'Relevant - In CRM unknown'!$G$2:$G$253,"UK",'Relevant - In CRM unknown'!$M$2:$M$253,"Finance")+COUNTIFS('Relevant - IN NOW CRM valid'!$T$2:$T$2328,$A190,'Relevant - IN NOW CRM valid'!$G$2:$G$2328,"UK",'Relevant - IN NOW CRM valid'!$M$2:$M$2328,"Finance")+COUNTIFS('Relevant - IN NOW CRM unknown'!$T$2:$T$1227,$A190,'Relevant - IN NOW CRM unknown'!$G$2:$G$1227,"UK",'Relevant - IN NOW CRM unknown'!$M$2:$M$1227,"Finance")+COUNTIFS('Relevant - Not CRM not valid'!$T$2:$T$416,$A190,'Relevant - Not CRM not valid'!$G$2:$G$416,"UK",'Relevant - Not CRM not valid'!$M$2:$M$416,"Finance")+COUNTIFS('Relevant - In CRM not valid'!$T$2:$T$46,$A190,'Relevant - In CRM not valid'!$G$2:$G$46,"UK",'Relevant - In CRM not valid'!$M$2:$M$46,"Finance")</f>
        <v>0</v>
      </c>
      <c r="K190" s="2">
        <f>COUNTIFS('Relevant - In CRM valid'!$T$2:$T$4699,$A190,'Relevant - In CRM valid'!$G$2:$G$4699,"UK",'Relevant - In CRM valid'!$M$2:$M$4699,"IT/Systems")+COUNTIFS('Relevant - In CRM unknown'!$T$2:$T$253,$A190,'Relevant - In CRM unknown'!$G$2:$G$253,"UK",'Relevant - In CRM unknown'!$M$2:$M$253,"IT/Systems")+COUNTIFS('Relevant - IN NOW CRM valid'!$T$2:$T$2328,$A190,'Relevant - IN NOW CRM valid'!$G$2:$G$2328,"UK",'Relevant - IN NOW CRM valid'!$M$2:$M$2328,"IT/Systems")+COUNTIFS('Relevant - IN NOW CRM unknown'!$T$2:$T$1227,$A190,'Relevant - IN NOW CRM unknown'!$G$2:$G$1227,"UK",'Relevant - IN NOW CRM unknown'!$M$2:$M$1227,"IT/Systems")+COUNTIFS('Relevant - Not CRM not valid'!$T$2:$T$416,$A190,'Relevant - Not CRM not valid'!$G$2:$G$416,"UK",'Relevant - Not CRM not valid'!$M$2:$M$416,"IT/Systems")+COUNTIFS('Relevant - In CRM not valid'!$T$2:$T$46,$A190,'Relevant - In CRM not valid'!$G$2:$G$46,"UK",'Relevant - In CRM not valid'!$M$2:$M$46,"IT/Systems")</f>
        <v>2</v>
      </c>
      <c r="L190" s="2">
        <f>COUNTIFS('Relevant - In CRM valid'!$T$2:$T$4699,$A190,'Relevant - In CRM valid'!$G$2:$G$4699,"UK",'Relevant - In CRM valid'!$M$2:$M$4699,"")+COUNTIFS('Relevant - In CRM unknown'!$T$2:$T$253,$A190,'Relevant - In CRM unknown'!$G$2:$G$253,"UK",'Relevant - In CRM unknown'!$M$2:$M$253,"")+COUNTIFS('Relevant - IN NOW CRM valid'!$T$2:$T$2328,$A190,'Relevant - IN NOW CRM valid'!$G$2:$G$2328,"UK",'Relevant - IN NOW CRM valid'!$M$2:$M$2328,"")+COUNTIFS('Relevant - IN NOW CRM unknown'!$T$2:$T$1227,$A190,'Relevant - IN NOW CRM unknown'!$G$2:$G$1227,"UK",'Relevant - IN NOW CRM unknown'!$M$2:$M$1227,"")+COUNTIFS('Relevant - Not CRM not valid'!$T$2:$T$416,$A190,'Relevant - Not CRM not valid'!$G$2:$G$416,"UK",'Relevant - Not CRM not valid'!$M$2:$M$416,"")+COUNTIFS('Relevant - In CRM not valid'!$T$2:$T$46,$A190,'Relevant - In CRM not valid'!$G$2:$G$46,"UK",'Relevant - In CRM not valid'!$M$2:$M$46,"")</f>
        <v>0</v>
      </c>
      <c r="M190" s="2">
        <f t="shared" si="4"/>
        <v>2</v>
      </c>
      <c r="N190" s="2">
        <f>COUNTIFS('Relevant - In CRM valid'!$T$2:$T$4699,$A190,'Relevant - In CRM valid'!$G$2:$G$4699,"UK",'Relevant - In CRM valid'!$Q$2:$Q$4699,"valid")+COUNTIFS('Relevant - In CRM unknown'!$T$2:$T$253,$A190,'Relevant - In CRM unknown'!$G$2:$G$253,"UK",'Relevant - In CRM unknown'!$Q$2:$Q$253,"valid")+COUNTIFS('Relevant - IN NOW CRM valid'!$T$2:$T$2328,$A190,'Relevant - IN NOW CRM valid'!$G$2:$G$2328,"UK",'Relevant - IN NOW CRM valid'!$Q$2:$Q$2328,"valid")+COUNTIFS('Relevant - IN NOW CRM unknown'!$T$2:$T$1227,$A190,'Relevant - IN NOW CRM unknown'!$G$2:$G$1227,"UK",'Relevant - IN NOW CRM unknown'!$Q$2:$Q$1227,"valid")+COUNTIFS('Relevant - Not CRM not valid'!$T$2:$T$416,$A190,'Relevant - Not CRM not valid'!$G$2:$G$416,"UK",'Relevant - Not CRM not valid'!$Q$2:$Q$416,"valid")+COUNTIFS('Relevant - In CRM not valid'!$T$2:$T$46,$A190,'Relevant - In CRM not valid'!$G$2:$G$46,"UK",'Relevant - In CRM not valid'!$Q$2:$Q$46,"valid")</f>
        <v>0</v>
      </c>
      <c r="O190" s="2" t="str">
        <f t="shared" si="5"/>
        <v xml:space="preserve">Finance  </v>
      </c>
    </row>
    <row r="191" spans="1:15" ht="15" customHeight="1">
      <c r="A191" s="2" t="s">
        <v>487</v>
      </c>
      <c r="B191" s="2" t="s">
        <v>488</v>
      </c>
      <c r="C191" s="2" t="s">
        <v>95</v>
      </c>
      <c r="D191" s="2" t="str">
        <f>IFERROR(INDEX('UK Target Institutions'!$D$2:$D$727,MATCH($A191,'UK Target Institutions'!$A$2:$A$727,0)),"")</f>
        <v>Yes</v>
      </c>
      <c r="E191" s="2">
        <f>COUNTIFS('Relevant - In CRM valid'!$T$2:$T$4699,$A191,'Relevant - In CRM valid'!$G$2:$G$4699,"UK")+COUNTIFS('Relevant - In CRM unknown'!$T$2:$T$253,$A191,'Relevant - In CRM unknown'!$G$2:$G$253,"UK")+COUNTIFS('Relevant - IN NOW CRM valid'!$T$2:$T$2328,$A191,'Relevant - IN NOW CRM valid'!$G$2:$G$2328,"UK")+COUNTIFS('Relevant - IN NOW CRM unknown'!$T$2:$T$1227,$A191,'Relevant - IN NOW CRM unknown'!$G$2:$G$1227,"UK")+COUNTIFS('Relevant - Not CRM not valid'!$T$2:$T$416,$A191,'Relevant - Not CRM not valid'!$G$2:$G$416,"UK")+COUNTIFS('Relevant - In CRM not valid'!$T$2:$T$46,$A191,'Relevant - In CRM not valid'!$G$2:$G$46,"UK")</f>
        <v>4</v>
      </c>
      <c r="F191" s="2">
        <f>COUNTIFS('Relevant - In CRM valid'!$T$2:$T$4699,$A191,'Relevant - In CRM valid'!$G$2:$G$4699,"UK",'Relevant - In CRM valid'!$M$2:$M$4699,"Research")+COUNTIFS('Relevant - In CRM unknown'!$T$2:$T$253,$A191,'Relevant - In CRM unknown'!$G$2:$G$253,"UK",'Relevant - In CRM unknown'!$M$2:$M$253,"Research")+COUNTIFS('Relevant - IN NOW CRM valid'!$T$2:$T$2328,$A191,'Relevant - IN NOW CRM valid'!$G$2:$G$2328,"UK",'Relevant - IN NOW CRM valid'!$M$2:$M$2328,"Research")+COUNTIFS('Relevant - IN NOW CRM unknown'!$T$2:$T$1227,$A191,'Relevant - IN NOW CRM unknown'!$G$2:$G$1227,"UK",'Relevant - IN NOW CRM unknown'!$M$2:$M$1227,"Research")+COUNTIFS('Relevant - Not CRM not valid'!$T$2:$T$416,$A191,'Relevant - Not CRM not valid'!$G$2:$G$416,"UK",'Relevant - Not CRM not valid'!$M$2:$M$416,"Research")+COUNTIFS('Relevant - In CRM not valid'!$T$2:$T$46,$A191,'Relevant - In CRM not valid'!$G$2:$G$46,"UK",'Relevant - In CRM not valid'!$M$2:$M$46,"Research")</f>
        <v>1</v>
      </c>
      <c r="G191" s="2">
        <f>COUNTIFS('Relevant - In CRM valid'!$T$2:$T$4699,$A191,'Relevant - In CRM valid'!$G$2:$G$4699,"UK",'Relevant - In CRM valid'!$M$2:$M$4699,"Research",'Relevant - In CRM valid'!$R$2:$R$4699,"Senior")+COUNTIFS('Relevant - In CRM unknown'!$T$2:$T$253,$A191,'Relevant - In CRM unknown'!$G$2:$G$253,"UK",'Relevant - In CRM unknown'!$M$2:$M$253,"Research",'Relevant - In CRM unknown'!$R$2:$R$253,"Senior")+COUNTIFS('Relevant - IN NOW CRM valid'!$T$2:$T$2328,$A191,'Relevant - IN NOW CRM valid'!$G$2:$G$2328,"UK",'Relevant - IN NOW CRM valid'!$M$2:$M$2328,"Research",'Relevant - IN NOW CRM valid'!$R$2:$R$2328,"Senior")+COUNTIFS('Relevant - IN NOW CRM unknown'!$T$2:$T$1227,$A191,'Relevant - IN NOW CRM unknown'!$G$2:$G$1227,"UK",'Relevant - IN NOW CRM unknown'!$M$2:$M$1227,"Research",'Relevant - IN NOW CRM unknown'!$R$2:$R$1227,"Senior")+COUNTIFS('Relevant - Not CRM not valid'!$T$2:$T$416,$A191,'Relevant - Not CRM not valid'!$G$2:$G$416,"UK",'Relevant - Not CRM not valid'!$M$2:$M$416,"Research",'Relevant - Not CRM not valid'!$R$2:$R$416,"Senior")+COUNTIFS('Relevant - In CRM not valid'!$T$2:$T$46,$A191,'Relevant - In CRM not valid'!$G$2:$G$46,"UK",'Relevant - In CRM not valid'!$M$2:$M$46,"Research",'Relevant - In CRM not valid'!$R$2:$R$46,"Senior")</f>
        <v>1</v>
      </c>
      <c r="H191" s="2">
        <f>COUNTIFS('Relevant - In CRM valid'!$T$2:$T$4699,$A191,'Relevant - In CRM valid'!$G$2:$G$4699,"UK",'Relevant - In CRM valid'!$M$2:$M$4699,"Research",'Relevant - In CRM valid'!$R$2:$R$4699,"Operational")+COUNTIFS('Relevant - In CRM unknown'!$T$2:$T$253,$A191,'Relevant - In CRM unknown'!$G$2:$G$253,"UK",'Relevant - In CRM unknown'!$M$2:$M$253,"Research",'Relevant - In CRM unknown'!$R$2:$R$253,"Operational")+COUNTIFS('Relevant - IN NOW CRM valid'!$T$2:$T$2328,$A191,'Relevant - IN NOW CRM valid'!$G$2:$G$2328,"UK",'Relevant - IN NOW CRM valid'!$M$2:$M$2328,"Research",'Relevant - IN NOW CRM valid'!$R$2:$R$2328,"Operational")+COUNTIFS('Relevant - IN NOW CRM unknown'!$T$2:$T$1227,$A191,'Relevant - IN NOW CRM unknown'!$G$2:$G$1227,"UK",'Relevant - IN NOW CRM unknown'!$M$2:$M$1227,"Research",'Relevant - IN NOW CRM unknown'!$R$2:$R$1227,"Operational")+COUNTIFS('Relevant - Not CRM not valid'!$T$2:$T$416,$A191,'Relevant - Not CRM not valid'!$G$2:$G$416,"UK",'Relevant - Not CRM not valid'!$M$2:$M$416,"Research",'Relevant - Not CRM not valid'!$R$2:$R$416,"Operational")+COUNTIFS('Relevant - In CRM not valid'!$T$2:$T$46,$A191,'Relevant - In CRM not valid'!$G$2:$G$46,"UK",'Relevant - In CRM not valid'!$M$2:$M$46,"Research",'Relevant - In CRM not valid'!$R$2:$R$46,"Operational")</f>
        <v>0</v>
      </c>
      <c r="I191" s="2">
        <f>COUNTIFS('Relevant - In CRM valid'!$T$2:$T$4699,$A191,'Relevant - In CRM valid'!$G$2:$G$4699,"UK",'Relevant - In CRM valid'!$M$2:$M$4699,"Research",'Relevant - In CRM valid'!$R$2:$R$4699,"Academic")+COUNTIFS('Relevant - In CRM unknown'!$T$2:$T$253,$A191,'Relevant - In CRM unknown'!$G$2:$G$253,"UK",'Relevant - In CRM unknown'!$M$2:$M$253,"Research",'Relevant - In CRM unknown'!$R$2:$R$253,"Academic")+COUNTIFS('Relevant - IN NOW CRM valid'!$T$2:$T$2328,$A191,'Relevant - IN NOW CRM valid'!$G$2:$G$2328,"UK",'Relevant - IN NOW CRM valid'!$M$2:$M$2328,"Research",'Relevant - IN NOW CRM valid'!$R$2:$R$2328,"Academic")+COUNTIFS('Relevant - IN NOW CRM unknown'!$T$2:$T$1227,$A191,'Relevant - IN NOW CRM unknown'!$G$2:$G$1227,"UK",'Relevant - IN NOW CRM unknown'!$M$2:$M$1227,"Research",'Relevant - IN NOW CRM unknown'!$R$2:$R$1227,"Academic")+COUNTIFS('Relevant - Not CRM not valid'!$T$2:$T$416,$A191,'Relevant - Not CRM not valid'!$G$2:$G$416,"UK",'Relevant - Not CRM not valid'!$M$2:$M$416,"Research",'Relevant - Not CRM not valid'!$R$2:$R$416,"Academic")+COUNTIFS('Relevant - In CRM not valid'!$T$2:$T$46,$A191,'Relevant - In CRM not valid'!$G$2:$G$46,"UK",'Relevant - In CRM not valid'!$M$2:$M$46,"Research",'Relevant - In CRM not valid'!$R$2:$R$46,"Academic")</f>
        <v>0</v>
      </c>
      <c r="J191" s="2">
        <f>COUNTIFS('Relevant - In CRM valid'!$T$2:$T$4699,$A191,'Relevant - In CRM valid'!$G$2:$G$4699,"UK",'Relevant - In CRM valid'!$M$2:$M$4699,"Finance")+COUNTIFS('Relevant - In CRM unknown'!$T$2:$T$253,$A191,'Relevant - In CRM unknown'!$G$2:$G$253,"UK",'Relevant - In CRM unknown'!$M$2:$M$253,"Finance")+COUNTIFS('Relevant - IN NOW CRM valid'!$T$2:$T$2328,$A191,'Relevant - IN NOW CRM valid'!$G$2:$G$2328,"UK",'Relevant - IN NOW CRM valid'!$M$2:$M$2328,"Finance")+COUNTIFS('Relevant - IN NOW CRM unknown'!$T$2:$T$1227,$A191,'Relevant - IN NOW CRM unknown'!$G$2:$G$1227,"UK",'Relevant - IN NOW CRM unknown'!$M$2:$M$1227,"Finance")+COUNTIFS('Relevant - Not CRM not valid'!$T$2:$T$416,$A191,'Relevant - Not CRM not valid'!$G$2:$G$416,"UK",'Relevant - Not CRM not valid'!$M$2:$M$416,"Finance")+COUNTIFS('Relevant - In CRM not valid'!$T$2:$T$46,$A191,'Relevant - In CRM not valid'!$G$2:$G$46,"UK",'Relevant - In CRM not valid'!$M$2:$M$46,"Finance")</f>
        <v>2</v>
      </c>
      <c r="K191" s="2">
        <f>COUNTIFS('Relevant - In CRM valid'!$T$2:$T$4699,$A191,'Relevant - In CRM valid'!$G$2:$G$4699,"UK",'Relevant - In CRM valid'!$M$2:$M$4699,"IT/Systems")+COUNTIFS('Relevant - In CRM unknown'!$T$2:$T$253,$A191,'Relevant - In CRM unknown'!$G$2:$G$253,"UK",'Relevant - In CRM unknown'!$M$2:$M$253,"IT/Systems")+COUNTIFS('Relevant - IN NOW CRM valid'!$T$2:$T$2328,$A191,'Relevant - IN NOW CRM valid'!$G$2:$G$2328,"UK",'Relevant - IN NOW CRM valid'!$M$2:$M$2328,"IT/Systems")+COUNTIFS('Relevant - IN NOW CRM unknown'!$T$2:$T$1227,$A191,'Relevant - IN NOW CRM unknown'!$G$2:$G$1227,"UK",'Relevant - IN NOW CRM unknown'!$M$2:$M$1227,"IT/Systems")+COUNTIFS('Relevant - Not CRM not valid'!$T$2:$T$416,$A191,'Relevant - Not CRM not valid'!$G$2:$G$416,"UK",'Relevant - Not CRM not valid'!$M$2:$M$416,"IT/Systems")+COUNTIFS('Relevant - In CRM not valid'!$T$2:$T$46,$A191,'Relevant - In CRM not valid'!$G$2:$G$46,"UK",'Relevant - In CRM not valid'!$M$2:$M$46,"IT/Systems")</f>
        <v>1</v>
      </c>
      <c r="L191" s="2">
        <f>COUNTIFS('Relevant - In CRM valid'!$T$2:$T$4699,$A191,'Relevant - In CRM valid'!$G$2:$G$4699,"UK",'Relevant - In CRM valid'!$M$2:$M$4699,"")+COUNTIFS('Relevant - In CRM unknown'!$T$2:$T$253,$A191,'Relevant - In CRM unknown'!$G$2:$G$253,"UK",'Relevant - In CRM unknown'!$M$2:$M$253,"")+COUNTIFS('Relevant - IN NOW CRM valid'!$T$2:$T$2328,$A191,'Relevant - IN NOW CRM valid'!$G$2:$G$2328,"UK",'Relevant - IN NOW CRM valid'!$M$2:$M$2328,"")+COUNTIFS('Relevant - IN NOW CRM unknown'!$T$2:$T$1227,$A191,'Relevant - IN NOW CRM unknown'!$G$2:$G$1227,"UK",'Relevant - IN NOW CRM unknown'!$M$2:$M$1227,"")+COUNTIFS('Relevant - Not CRM not valid'!$T$2:$T$416,$A191,'Relevant - Not CRM not valid'!$G$2:$G$416,"UK",'Relevant - Not CRM not valid'!$M$2:$M$416,"")+COUNTIFS('Relevant - In CRM not valid'!$T$2:$T$46,$A191,'Relevant - In CRM not valid'!$G$2:$G$46,"UK",'Relevant - In CRM not valid'!$M$2:$M$46,"")</f>
        <v>0</v>
      </c>
      <c r="M191" s="2">
        <f t="shared" si="4"/>
        <v>3</v>
      </c>
      <c r="N191" s="2">
        <f>COUNTIFS('Relevant - In CRM valid'!$T$2:$T$4699,$A191,'Relevant - In CRM valid'!$G$2:$G$4699,"UK",'Relevant - In CRM valid'!$Q$2:$Q$4699,"valid")+COUNTIFS('Relevant - In CRM unknown'!$T$2:$T$253,$A191,'Relevant - In CRM unknown'!$G$2:$G$253,"UK",'Relevant - In CRM unknown'!$Q$2:$Q$253,"valid")+COUNTIFS('Relevant - IN NOW CRM valid'!$T$2:$T$2328,$A191,'Relevant - IN NOW CRM valid'!$G$2:$G$2328,"UK",'Relevant - IN NOW CRM valid'!$Q$2:$Q$2328,"valid")+COUNTIFS('Relevant - IN NOW CRM unknown'!$T$2:$T$1227,$A191,'Relevant - IN NOW CRM unknown'!$G$2:$G$1227,"UK",'Relevant - IN NOW CRM unknown'!$Q$2:$Q$1227,"valid")+COUNTIFS('Relevant - Not CRM not valid'!$T$2:$T$416,$A191,'Relevant - Not CRM not valid'!$G$2:$G$416,"UK",'Relevant - Not CRM not valid'!$Q$2:$Q$416,"valid")+COUNTIFS('Relevant - In CRM not valid'!$T$2:$T$46,$A191,'Relevant - In CRM not valid'!$G$2:$G$46,"UK",'Relevant - In CRM not valid'!$Q$2:$Q$46,"valid")</f>
        <v>4</v>
      </c>
      <c r="O191" s="2" t="str">
        <f t="shared" si="5"/>
        <v/>
      </c>
    </row>
    <row r="192" spans="1:15" ht="15" customHeight="1">
      <c r="A192" s="2" t="s">
        <v>489</v>
      </c>
      <c r="B192" s="2" t="s">
        <v>490</v>
      </c>
      <c r="C192" s="2" t="s">
        <v>100</v>
      </c>
      <c r="D192" s="2" t="str">
        <f>IFERROR(INDEX('UK Target Institutions'!$D$2:$D$727,MATCH($A192,'UK Target Institutions'!$A$2:$A$727,0)),"")</f>
        <v>Yes</v>
      </c>
      <c r="E192" s="2">
        <f>COUNTIFS('Relevant - In CRM valid'!$T$2:$T$4699,$A192,'Relevant - In CRM valid'!$G$2:$G$4699,"UK")+COUNTIFS('Relevant - In CRM unknown'!$T$2:$T$253,$A192,'Relevant - In CRM unknown'!$G$2:$G$253,"UK")+COUNTIFS('Relevant - IN NOW CRM valid'!$T$2:$T$2328,$A192,'Relevant - IN NOW CRM valid'!$G$2:$G$2328,"UK")+COUNTIFS('Relevant - IN NOW CRM unknown'!$T$2:$T$1227,$A192,'Relevant - IN NOW CRM unknown'!$G$2:$G$1227,"UK")+COUNTIFS('Relevant - Not CRM not valid'!$T$2:$T$416,$A192,'Relevant - Not CRM not valid'!$G$2:$G$416,"UK")+COUNTIFS('Relevant - In CRM not valid'!$T$2:$T$46,$A192,'Relevant - In CRM not valid'!$G$2:$G$46,"UK")</f>
        <v>4</v>
      </c>
      <c r="F192" s="2">
        <f>COUNTIFS('Relevant - In CRM valid'!$T$2:$T$4699,$A192,'Relevant - In CRM valid'!$G$2:$G$4699,"UK",'Relevant - In CRM valid'!$M$2:$M$4699,"Research")+COUNTIFS('Relevant - In CRM unknown'!$T$2:$T$253,$A192,'Relevant - In CRM unknown'!$G$2:$G$253,"UK",'Relevant - In CRM unknown'!$M$2:$M$253,"Research")+COUNTIFS('Relevant - IN NOW CRM valid'!$T$2:$T$2328,$A192,'Relevant - IN NOW CRM valid'!$G$2:$G$2328,"UK",'Relevant - IN NOW CRM valid'!$M$2:$M$2328,"Research")+COUNTIFS('Relevant - IN NOW CRM unknown'!$T$2:$T$1227,$A192,'Relevant - IN NOW CRM unknown'!$G$2:$G$1227,"UK",'Relevant - IN NOW CRM unknown'!$M$2:$M$1227,"Research")+COUNTIFS('Relevant - Not CRM not valid'!$T$2:$T$416,$A192,'Relevant - Not CRM not valid'!$G$2:$G$416,"UK",'Relevant - Not CRM not valid'!$M$2:$M$416,"Research")+COUNTIFS('Relevant - In CRM not valid'!$T$2:$T$46,$A192,'Relevant - In CRM not valid'!$G$2:$G$46,"UK",'Relevant - In CRM not valid'!$M$2:$M$46,"Research")</f>
        <v>1</v>
      </c>
      <c r="G192" s="2">
        <f>COUNTIFS('Relevant - In CRM valid'!$T$2:$T$4699,$A192,'Relevant - In CRM valid'!$G$2:$G$4699,"UK",'Relevant - In CRM valid'!$M$2:$M$4699,"Research",'Relevant - In CRM valid'!$R$2:$R$4699,"Senior")+COUNTIFS('Relevant - In CRM unknown'!$T$2:$T$253,$A192,'Relevant - In CRM unknown'!$G$2:$G$253,"UK",'Relevant - In CRM unknown'!$M$2:$M$253,"Research",'Relevant - In CRM unknown'!$R$2:$R$253,"Senior")+COUNTIFS('Relevant - IN NOW CRM valid'!$T$2:$T$2328,$A192,'Relevant - IN NOW CRM valid'!$G$2:$G$2328,"UK",'Relevant - IN NOW CRM valid'!$M$2:$M$2328,"Research",'Relevant - IN NOW CRM valid'!$R$2:$R$2328,"Senior")+COUNTIFS('Relevant - IN NOW CRM unknown'!$T$2:$T$1227,$A192,'Relevant - IN NOW CRM unknown'!$G$2:$G$1227,"UK",'Relevant - IN NOW CRM unknown'!$M$2:$M$1227,"Research",'Relevant - IN NOW CRM unknown'!$R$2:$R$1227,"Senior")+COUNTIFS('Relevant - Not CRM not valid'!$T$2:$T$416,$A192,'Relevant - Not CRM not valid'!$G$2:$G$416,"UK",'Relevant - Not CRM not valid'!$M$2:$M$416,"Research",'Relevant - Not CRM not valid'!$R$2:$R$416,"Senior")+COUNTIFS('Relevant - In CRM not valid'!$T$2:$T$46,$A192,'Relevant - In CRM not valid'!$G$2:$G$46,"UK",'Relevant - In CRM not valid'!$M$2:$M$46,"Research",'Relevant - In CRM not valid'!$R$2:$R$46,"Senior")</f>
        <v>1</v>
      </c>
      <c r="H192" s="2">
        <f>COUNTIFS('Relevant - In CRM valid'!$T$2:$T$4699,$A192,'Relevant - In CRM valid'!$G$2:$G$4699,"UK",'Relevant - In CRM valid'!$M$2:$M$4699,"Research",'Relevant - In CRM valid'!$R$2:$R$4699,"Operational")+COUNTIFS('Relevant - In CRM unknown'!$T$2:$T$253,$A192,'Relevant - In CRM unknown'!$G$2:$G$253,"UK",'Relevant - In CRM unknown'!$M$2:$M$253,"Research",'Relevant - In CRM unknown'!$R$2:$R$253,"Operational")+COUNTIFS('Relevant - IN NOW CRM valid'!$T$2:$T$2328,$A192,'Relevant - IN NOW CRM valid'!$G$2:$G$2328,"UK",'Relevant - IN NOW CRM valid'!$M$2:$M$2328,"Research",'Relevant - IN NOW CRM valid'!$R$2:$R$2328,"Operational")+COUNTIFS('Relevant - IN NOW CRM unknown'!$T$2:$T$1227,$A192,'Relevant - IN NOW CRM unknown'!$G$2:$G$1227,"UK",'Relevant - IN NOW CRM unknown'!$M$2:$M$1227,"Research",'Relevant - IN NOW CRM unknown'!$R$2:$R$1227,"Operational")+COUNTIFS('Relevant - Not CRM not valid'!$T$2:$T$416,$A192,'Relevant - Not CRM not valid'!$G$2:$G$416,"UK",'Relevant - Not CRM not valid'!$M$2:$M$416,"Research",'Relevant - Not CRM not valid'!$R$2:$R$416,"Operational")+COUNTIFS('Relevant - In CRM not valid'!$T$2:$T$46,$A192,'Relevant - In CRM not valid'!$G$2:$G$46,"UK",'Relevant - In CRM not valid'!$M$2:$M$46,"Research",'Relevant - In CRM not valid'!$R$2:$R$46,"Operational")</f>
        <v>0</v>
      </c>
      <c r="I192" s="2">
        <f>COUNTIFS('Relevant - In CRM valid'!$T$2:$T$4699,$A192,'Relevant - In CRM valid'!$G$2:$G$4699,"UK",'Relevant - In CRM valid'!$M$2:$M$4699,"Research",'Relevant - In CRM valid'!$R$2:$R$4699,"Academic")+COUNTIFS('Relevant - In CRM unknown'!$T$2:$T$253,$A192,'Relevant - In CRM unknown'!$G$2:$G$253,"UK",'Relevant - In CRM unknown'!$M$2:$M$253,"Research",'Relevant - In CRM unknown'!$R$2:$R$253,"Academic")+COUNTIFS('Relevant - IN NOW CRM valid'!$T$2:$T$2328,$A192,'Relevant - IN NOW CRM valid'!$G$2:$G$2328,"UK",'Relevant - IN NOW CRM valid'!$M$2:$M$2328,"Research",'Relevant - IN NOW CRM valid'!$R$2:$R$2328,"Academic")+COUNTIFS('Relevant - IN NOW CRM unknown'!$T$2:$T$1227,$A192,'Relevant - IN NOW CRM unknown'!$G$2:$G$1227,"UK",'Relevant - IN NOW CRM unknown'!$M$2:$M$1227,"Research",'Relevant - IN NOW CRM unknown'!$R$2:$R$1227,"Academic")+COUNTIFS('Relevant - Not CRM not valid'!$T$2:$T$416,$A192,'Relevant - Not CRM not valid'!$G$2:$G$416,"UK",'Relevant - Not CRM not valid'!$M$2:$M$416,"Research",'Relevant - Not CRM not valid'!$R$2:$R$416,"Academic")+COUNTIFS('Relevant - In CRM not valid'!$T$2:$T$46,$A192,'Relevant - In CRM not valid'!$G$2:$G$46,"UK",'Relevant - In CRM not valid'!$M$2:$M$46,"Research",'Relevant - In CRM not valid'!$R$2:$R$46,"Academic")</f>
        <v>0</v>
      </c>
      <c r="J192" s="2">
        <f>COUNTIFS('Relevant - In CRM valid'!$T$2:$T$4699,$A192,'Relevant - In CRM valid'!$G$2:$G$4699,"UK",'Relevant - In CRM valid'!$M$2:$M$4699,"Finance")+COUNTIFS('Relevant - In CRM unknown'!$T$2:$T$253,$A192,'Relevant - In CRM unknown'!$G$2:$G$253,"UK",'Relevant - In CRM unknown'!$M$2:$M$253,"Finance")+COUNTIFS('Relevant - IN NOW CRM valid'!$T$2:$T$2328,$A192,'Relevant - IN NOW CRM valid'!$G$2:$G$2328,"UK",'Relevant - IN NOW CRM valid'!$M$2:$M$2328,"Finance")+COUNTIFS('Relevant - IN NOW CRM unknown'!$T$2:$T$1227,$A192,'Relevant - IN NOW CRM unknown'!$G$2:$G$1227,"UK",'Relevant - IN NOW CRM unknown'!$M$2:$M$1227,"Finance")+COUNTIFS('Relevant - Not CRM not valid'!$T$2:$T$416,$A192,'Relevant - Not CRM not valid'!$G$2:$G$416,"UK",'Relevant - Not CRM not valid'!$M$2:$M$416,"Finance")+COUNTIFS('Relevant - In CRM not valid'!$T$2:$T$46,$A192,'Relevant - In CRM not valid'!$G$2:$G$46,"UK",'Relevant - In CRM not valid'!$M$2:$M$46,"Finance")</f>
        <v>3</v>
      </c>
      <c r="K192" s="2">
        <f>COUNTIFS('Relevant - In CRM valid'!$T$2:$T$4699,$A192,'Relevant - In CRM valid'!$G$2:$G$4699,"UK",'Relevant - In CRM valid'!$M$2:$M$4699,"IT/Systems")+COUNTIFS('Relevant - In CRM unknown'!$T$2:$T$253,$A192,'Relevant - In CRM unknown'!$G$2:$G$253,"UK",'Relevant - In CRM unknown'!$M$2:$M$253,"IT/Systems")+COUNTIFS('Relevant - IN NOW CRM valid'!$T$2:$T$2328,$A192,'Relevant - IN NOW CRM valid'!$G$2:$G$2328,"UK",'Relevant - IN NOW CRM valid'!$M$2:$M$2328,"IT/Systems")+COUNTIFS('Relevant - IN NOW CRM unknown'!$T$2:$T$1227,$A192,'Relevant - IN NOW CRM unknown'!$G$2:$G$1227,"UK",'Relevant - IN NOW CRM unknown'!$M$2:$M$1227,"IT/Systems")+COUNTIFS('Relevant - Not CRM not valid'!$T$2:$T$416,$A192,'Relevant - Not CRM not valid'!$G$2:$G$416,"UK",'Relevant - Not CRM not valid'!$M$2:$M$416,"IT/Systems")+COUNTIFS('Relevant - In CRM not valid'!$T$2:$T$46,$A192,'Relevant - In CRM not valid'!$G$2:$G$46,"UK",'Relevant - In CRM not valid'!$M$2:$M$46,"IT/Systems")</f>
        <v>0</v>
      </c>
      <c r="L192" s="2">
        <f>COUNTIFS('Relevant - In CRM valid'!$T$2:$T$4699,$A192,'Relevant - In CRM valid'!$G$2:$G$4699,"UK",'Relevant - In CRM valid'!$M$2:$M$4699,"")+COUNTIFS('Relevant - In CRM unknown'!$T$2:$T$253,$A192,'Relevant - In CRM unknown'!$G$2:$G$253,"UK",'Relevant - In CRM unknown'!$M$2:$M$253,"")+COUNTIFS('Relevant - IN NOW CRM valid'!$T$2:$T$2328,$A192,'Relevant - IN NOW CRM valid'!$G$2:$G$2328,"UK",'Relevant - IN NOW CRM valid'!$M$2:$M$2328,"")+COUNTIFS('Relevant - IN NOW CRM unknown'!$T$2:$T$1227,$A192,'Relevant - IN NOW CRM unknown'!$G$2:$G$1227,"UK",'Relevant - IN NOW CRM unknown'!$M$2:$M$1227,"")+COUNTIFS('Relevant - Not CRM not valid'!$T$2:$T$416,$A192,'Relevant - Not CRM not valid'!$G$2:$G$416,"UK",'Relevant - Not CRM not valid'!$M$2:$M$416,"")+COUNTIFS('Relevant - In CRM not valid'!$T$2:$T$46,$A192,'Relevant - In CRM not valid'!$G$2:$G$46,"UK",'Relevant - In CRM not valid'!$M$2:$M$46,"")</f>
        <v>0</v>
      </c>
      <c r="M192" s="2">
        <f t="shared" si="4"/>
        <v>2</v>
      </c>
      <c r="N192" s="2">
        <f>COUNTIFS('Relevant - In CRM valid'!$T$2:$T$4699,$A192,'Relevant - In CRM valid'!$G$2:$G$4699,"UK",'Relevant - In CRM valid'!$Q$2:$Q$4699,"valid")+COUNTIFS('Relevant - In CRM unknown'!$T$2:$T$253,$A192,'Relevant - In CRM unknown'!$G$2:$G$253,"UK",'Relevant - In CRM unknown'!$Q$2:$Q$253,"valid")+COUNTIFS('Relevant - IN NOW CRM valid'!$T$2:$T$2328,$A192,'Relevant - IN NOW CRM valid'!$G$2:$G$2328,"UK",'Relevant - IN NOW CRM valid'!$Q$2:$Q$2328,"valid")+COUNTIFS('Relevant - IN NOW CRM unknown'!$T$2:$T$1227,$A192,'Relevant - IN NOW CRM unknown'!$G$2:$G$1227,"UK",'Relevant - IN NOW CRM unknown'!$Q$2:$Q$1227,"valid")+COUNTIFS('Relevant - Not CRM not valid'!$T$2:$T$416,$A192,'Relevant - Not CRM not valid'!$G$2:$G$416,"UK",'Relevant - Not CRM not valid'!$Q$2:$Q$416,"valid")+COUNTIFS('Relevant - In CRM not valid'!$T$2:$T$46,$A192,'Relevant - In CRM not valid'!$G$2:$G$46,"UK",'Relevant - In CRM not valid'!$Q$2:$Q$46,"valid")</f>
        <v>4</v>
      </c>
      <c r="O192" s="2" t="str">
        <f t="shared" si="5"/>
        <v>IT/Systems</v>
      </c>
    </row>
    <row r="193" spans="1:15" ht="15" customHeight="1">
      <c r="A193" s="2" t="s">
        <v>491</v>
      </c>
      <c r="B193" s="2" t="s">
        <v>492</v>
      </c>
      <c r="C193" s="2" t="s">
        <v>383</v>
      </c>
      <c r="D193" s="2" t="str">
        <f>IFERROR(INDEX('UK Target Institutions'!$D$2:$D$727,MATCH($A193,'UK Target Institutions'!$A$2:$A$727,0)),"")</f>
        <v>No</v>
      </c>
      <c r="E193" s="2">
        <f>COUNTIFS('Relevant - In CRM valid'!$T$2:$T$4699,$A193,'Relevant - In CRM valid'!$G$2:$G$4699,"UK")+COUNTIFS('Relevant - In CRM unknown'!$T$2:$T$253,$A193,'Relevant - In CRM unknown'!$G$2:$G$253,"UK")+COUNTIFS('Relevant - IN NOW CRM valid'!$T$2:$T$2328,$A193,'Relevant - IN NOW CRM valid'!$G$2:$G$2328,"UK")+COUNTIFS('Relevant - IN NOW CRM unknown'!$T$2:$T$1227,$A193,'Relevant - IN NOW CRM unknown'!$G$2:$G$1227,"UK")+COUNTIFS('Relevant - Not CRM not valid'!$T$2:$T$416,$A193,'Relevant - Not CRM not valid'!$G$2:$G$416,"UK")+COUNTIFS('Relevant - In CRM not valid'!$T$2:$T$46,$A193,'Relevant - In CRM not valid'!$G$2:$G$46,"UK")</f>
        <v>4</v>
      </c>
      <c r="F193" s="2">
        <f>COUNTIFS('Relevant - In CRM valid'!$T$2:$T$4699,$A193,'Relevant - In CRM valid'!$G$2:$G$4699,"UK",'Relevant - In CRM valid'!$M$2:$M$4699,"Research")+COUNTIFS('Relevant - In CRM unknown'!$T$2:$T$253,$A193,'Relevant - In CRM unknown'!$G$2:$G$253,"UK",'Relevant - In CRM unknown'!$M$2:$M$253,"Research")+COUNTIFS('Relevant - IN NOW CRM valid'!$T$2:$T$2328,$A193,'Relevant - IN NOW CRM valid'!$G$2:$G$2328,"UK",'Relevant - IN NOW CRM valid'!$M$2:$M$2328,"Research")+COUNTIFS('Relevant - IN NOW CRM unknown'!$T$2:$T$1227,$A193,'Relevant - IN NOW CRM unknown'!$G$2:$G$1227,"UK",'Relevant - IN NOW CRM unknown'!$M$2:$M$1227,"Research")+COUNTIFS('Relevant - Not CRM not valid'!$T$2:$T$416,$A193,'Relevant - Not CRM not valid'!$G$2:$G$416,"UK",'Relevant - Not CRM not valid'!$M$2:$M$416,"Research")+COUNTIFS('Relevant - In CRM not valid'!$T$2:$T$46,$A193,'Relevant - In CRM not valid'!$G$2:$G$46,"UK",'Relevant - In CRM not valid'!$M$2:$M$46,"Research")</f>
        <v>0</v>
      </c>
      <c r="G193" s="2">
        <f>COUNTIFS('Relevant - In CRM valid'!$T$2:$T$4699,$A193,'Relevant - In CRM valid'!$G$2:$G$4699,"UK",'Relevant - In CRM valid'!$M$2:$M$4699,"Research",'Relevant - In CRM valid'!$R$2:$R$4699,"Senior")+COUNTIFS('Relevant - In CRM unknown'!$T$2:$T$253,$A193,'Relevant - In CRM unknown'!$G$2:$G$253,"UK",'Relevant - In CRM unknown'!$M$2:$M$253,"Research",'Relevant - In CRM unknown'!$R$2:$R$253,"Senior")+COUNTIFS('Relevant - IN NOW CRM valid'!$T$2:$T$2328,$A193,'Relevant - IN NOW CRM valid'!$G$2:$G$2328,"UK",'Relevant - IN NOW CRM valid'!$M$2:$M$2328,"Research",'Relevant - IN NOW CRM valid'!$R$2:$R$2328,"Senior")+COUNTIFS('Relevant - IN NOW CRM unknown'!$T$2:$T$1227,$A193,'Relevant - IN NOW CRM unknown'!$G$2:$G$1227,"UK",'Relevant - IN NOW CRM unknown'!$M$2:$M$1227,"Research",'Relevant - IN NOW CRM unknown'!$R$2:$R$1227,"Senior")+COUNTIFS('Relevant - Not CRM not valid'!$T$2:$T$416,$A193,'Relevant - Not CRM not valid'!$G$2:$G$416,"UK",'Relevant - Not CRM not valid'!$M$2:$M$416,"Research",'Relevant - Not CRM not valid'!$R$2:$R$416,"Senior")+COUNTIFS('Relevant - In CRM not valid'!$T$2:$T$46,$A193,'Relevant - In CRM not valid'!$G$2:$G$46,"UK",'Relevant - In CRM not valid'!$M$2:$M$46,"Research",'Relevant - In CRM not valid'!$R$2:$R$46,"Senior")</f>
        <v>0</v>
      </c>
      <c r="H193" s="2">
        <f>COUNTIFS('Relevant - In CRM valid'!$T$2:$T$4699,$A193,'Relevant - In CRM valid'!$G$2:$G$4699,"UK",'Relevant - In CRM valid'!$M$2:$M$4699,"Research",'Relevant - In CRM valid'!$R$2:$R$4699,"Operational")+COUNTIFS('Relevant - In CRM unknown'!$T$2:$T$253,$A193,'Relevant - In CRM unknown'!$G$2:$G$253,"UK",'Relevant - In CRM unknown'!$M$2:$M$253,"Research",'Relevant - In CRM unknown'!$R$2:$R$253,"Operational")+COUNTIFS('Relevant - IN NOW CRM valid'!$T$2:$T$2328,$A193,'Relevant - IN NOW CRM valid'!$G$2:$G$2328,"UK",'Relevant - IN NOW CRM valid'!$M$2:$M$2328,"Research",'Relevant - IN NOW CRM valid'!$R$2:$R$2328,"Operational")+COUNTIFS('Relevant - IN NOW CRM unknown'!$T$2:$T$1227,$A193,'Relevant - IN NOW CRM unknown'!$G$2:$G$1227,"UK",'Relevant - IN NOW CRM unknown'!$M$2:$M$1227,"Research",'Relevant - IN NOW CRM unknown'!$R$2:$R$1227,"Operational")+COUNTIFS('Relevant - Not CRM not valid'!$T$2:$T$416,$A193,'Relevant - Not CRM not valid'!$G$2:$G$416,"UK",'Relevant - Not CRM not valid'!$M$2:$M$416,"Research",'Relevant - Not CRM not valid'!$R$2:$R$416,"Operational")+COUNTIFS('Relevant - In CRM not valid'!$T$2:$T$46,$A193,'Relevant - In CRM not valid'!$G$2:$G$46,"UK",'Relevant - In CRM not valid'!$M$2:$M$46,"Research",'Relevant - In CRM not valid'!$R$2:$R$46,"Operational")</f>
        <v>0</v>
      </c>
      <c r="I193" s="2">
        <f>COUNTIFS('Relevant - In CRM valid'!$T$2:$T$4699,$A193,'Relevant - In CRM valid'!$G$2:$G$4699,"UK",'Relevant - In CRM valid'!$M$2:$M$4699,"Research",'Relevant - In CRM valid'!$R$2:$R$4699,"Academic")+COUNTIFS('Relevant - In CRM unknown'!$T$2:$T$253,$A193,'Relevant - In CRM unknown'!$G$2:$G$253,"UK",'Relevant - In CRM unknown'!$M$2:$M$253,"Research",'Relevant - In CRM unknown'!$R$2:$R$253,"Academic")+COUNTIFS('Relevant - IN NOW CRM valid'!$T$2:$T$2328,$A193,'Relevant - IN NOW CRM valid'!$G$2:$G$2328,"UK",'Relevant - IN NOW CRM valid'!$M$2:$M$2328,"Research",'Relevant - IN NOW CRM valid'!$R$2:$R$2328,"Academic")+COUNTIFS('Relevant - IN NOW CRM unknown'!$T$2:$T$1227,$A193,'Relevant - IN NOW CRM unknown'!$G$2:$G$1227,"UK",'Relevant - IN NOW CRM unknown'!$M$2:$M$1227,"Research",'Relevant - IN NOW CRM unknown'!$R$2:$R$1227,"Academic")+COUNTIFS('Relevant - Not CRM not valid'!$T$2:$T$416,$A193,'Relevant - Not CRM not valid'!$G$2:$G$416,"UK",'Relevant - Not CRM not valid'!$M$2:$M$416,"Research",'Relevant - Not CRM not valid'!$R$2:$R$416,"Academic")+COUNTIFS('Relevant - In CRM not valid'!$T$2:$T$46,$A193,'Relevant - In CRM not valid'!$G$2:$G$46,"UK",'Relevant - In CRM not valid'!$M$2:$M$46,"Research",'Relevant - In CRM not valid'!$R$2:$R$46,"Academic")</f>
        <v>0</v>
      </c>
      <c r="J193" s="2">
        <f>COUNTIFS('Relevant - In CRM valid'!$T$2:$T$4699,$A193,'Relevant - In CRM valid'!$G$2:$G$4699,"UK",'Relevant - In CRM valid'!$M$2:$M$4699,"Finance")+COUNTIFS('Relevant - In CRM unknown'!$T$2:$T$253,$A193,'Relevant - In CRM unknown'!$G$2:$G$253,"UK",'Relevant - In CRM unknown'!$M$2:$M$253,"Finance")+COUNTIFS('Relevant - IN NOW CRM valid'!$T$2:$T$2328,$A193,'Relevant - IN NOW CRM valid'!$G$2:$G$2328,"UK",'Relevant - IN NOW CRM valid'!$M$2:$M$2328,"Finance")+COUNTIFS('Relevant - IN NOW CRM unknown'!$T$2:$T$1227,$A193,'Relevant - IN NOW CRM unknown'!$G$2:$G$1227,"UK",'Relevant - IN NOW CRM unknown'!$M$2:$M$1227,"Finance")+COUNTIFS('Relevant - Not CRM not valid'!$T$2:$T$416,$A193,'Relevant - Not CRM not valid'!$G$2:$G$416,"UK",'Relevant - Not CRM not valid'!$M$2:$M$416,"Finance")+COUNTIFS('Relevant - In CRM not valid'!$T$2:$T$46,$A193,'Relevant - In CRM not valid'!$G$2:$G$46,"UK",'Relevant - In CRM not valid'!$M$2:$M$46,"Finance")</f>
        <v>0</v>
      </c>
      <c r="K193" s="2">
        <f>COUNTIFS('Relevant - In CRM valid'!$T$2:$T$4699,$A193,'Relevant - In CRM valid'!$G$2:$G$4699,"UK",'Relevant - In CRM valid'!$M$2:$M$4699,"IT/Systems")+COUNTIFS('Relevant - In CRM unknown'!$T$2:$T$253,$A193,'Relevant - In CRM unknown'!$G$2:$G$253,"UK",'Relevant - In CRM unknown'!$M$2:$M$253,"IT/Systems")+COUNTIFS('Relevant - IN NOW CRM valid'!$T$2:$T$2328,$A193,'Relevant - IN NOW CRM valid'!$G$2:$G$2328,"UK",'Relevant - IN NOW CRM valid'!$M$2:$M$2328,"IT/Systems")+COUNTIFS('Relevant - IN NOW CRM unknown'!$T$2:$T$1227,$A193,'Relevant - IN NOW CRM unknown'!$G$2:$G$1227,"UK",'Relevant - IN NOW CRM unknown'!$M$2:$M$1227,"IT/Systems")+COUNTIFS('Relevant - Not CRM not valid'!$T$2:$T$416,$A193,'Relevant - Not CRM not valid'!$G$2:$G$416,"UK",'Relevant - Not CRM not valid'!$M$2:$M$416,"IT/Systems")+COUNTIFS('Relevant - In CRM not valid'!$T$2:$T$46,$A193,'Relevant - In CRM not valid'!$G$2:$G$46,"UK",'Relevant - In CRM not valid'!$M$2:$M$46,"IT/Systems")</f>
        <v>0</v>
      </c>
      <c r="L193" s="2">
        <f>COUNTIFS('Relevant - In CRM valid'!$T$2:$T$4699,$A193,'Relevant - In CRM valid'!$G$2:$G$4699,"UK",'Relevant - In CRM valid'!$M$2:$M$4699,"")+COUNTIFS('Relevant - In CRM unknown'!$T$2:$T$253,$A193,'Relevant - In CRM unknown'!$G$2:$G$253,"UK",'Relevant - In CRM unknown'!$M$2:$M$253,"")+COUNTIFS('Relevant - IN NOW CRM valid'!$T$2:$T$2328,$A193,'Relevant - IN NOW CRM valid'!$G$2:$G$2328,"UK",'Relevant - IN NOW CRM valid'!$M$2:$M$2328,"")+COUNTIFS('Relevant - IN NOW CRM unknown'!$T$2:$T$1227,$A193,'Relevant - IN NOW CRM unknown'!$G$2:$G$1227,"UK",'Relevant - IN NOW CRM unknown'!$M$2:$M$1227,"")+COUNTIFS('Relevant - Not CRM not valid'!$T$2:$T$416,$A193,'Relevant - Not CRM not valid'!$G$2:$G$416,"UK",'Relevant - Not CRM not valid'!$M$2:$M$416,"")+COUNTIFS('Relevant - In CRM not valid'!$T$2:$T$46,$A193,'Relevant - In CRM not valid'!$G$2:$G$46,"UK",'Relevant - In CRM not valid'!$M$2:$M$46,"")</f>
        <v>3</v>
      </c>
      <c r="M193" s="2">
        <f t="shared" si="4"/>
        <v>0</v>
      </c>
      <c r="N193" s="2">
        <f>COUNTIFS('Relevant - In CRM valid'!$T$2:$T$4699,$A193,'Relevant - In CRM valid'!$G$2:$G$4699,"UK",'Relevant - In CRM valid'!$Q$2:$Q$4699,"valid")+COUNTIFS('Relevant - In CRM unknown'!$T$2:$T$253,$A193,'Relevant - In CRM unknown'!$G$2:$G$253,"UK",'Relevant - In CRM unknown'!$Q$2:$Q$253,"valid")+COUNTIFS('Relevant - IN NOW CRM valid'!$T$2:$T$2328,$A193,'Relevant - IN NOW CRM valid'!$G$2:$G$2328,"UK",'Relevant - IN NOW CRM valid'!$Q$2:$Q$2328,"valid")+COUNTIFS('Relevant - IN NOW CRM unknown'!$T$2:$T$1227,$A193,'Relevant - IN NOW CRM unknown'!$G$2:$G$1227,"UK",'Relevant - IN NOW CRM unknown'!$Q$2:$Q$1227,"valid")+COUNTIFS('Relevant - Not CRM not valid'!$T$2:$T$416,$A193,'Relevant - Not CRM not valid'!$G$2:$G$416,"UK",'Relevant - Not CRM not valid'!$Q$2:$Q$416,"valid")+COUNTIFS('Relevant - In CRM not valid'!$T$2:$T$46,$A193,'Relevant - In CRM not valid'!$G$2:$G$46,"UK",'Relevant - In CRM not valid'!$Q$2:$Q$46,"valid")</f>
        <v>4</v>
      </c>
      <c r="O193" s="2" t="str">
        <f t="shared" si="5"/>
        <v>Research  Finance  IT/Systems</v>
      </c>
    </row>
    <row r="194" spans="1:15" ht="15" customHeight="1">
      <c r="A194" s="2" t="s">
        <v>493</v>
      </c>
      <c r="B194" s="2" t="s">
        <v>494</v>
      </c>
      <c r="C194" s="2" t="s">
        <v>95</v>
      </c>
      <c r="D194" s="2" t="str">
        <f>IFERROR(INDEX('UK Target Institutions'!$D$2:$D$727,MATCH($A194,'UK Target Institutions'!$A$2:$A$727,0)),"")</f>
        <v>Yes</v>
      </c>
      <c r="E194" s="2">
        <f>COUNTIFS('Relevant - In CRM valid'!$T$2:$T$4699,$A194,'Relevant - In CRM valid'!$G$2:$G$4699,"UK")+COUNTIFS('Relevant - In CRM unknown'!$T$2:$T$253,$A194,'Relevant - In CRM unknown'!$G$2:$G$253,"UK")+COUNTIFS('Relevant - IN NOW CRM valid'!$T$2:$T$2328,$A194,'Relevant - IN NOW CRM valid'!$G$2:$G$2328,"UK")+COUNTIFS('Relevant - IN NOW CRM unknown'!$T$2:$T$1227,$A194,'Relevant - IN NOW CRM unknown'!$G$2:$G$1227,"UK")+COUNTIFS('Relevant - Not CRM not valid'!$T$2:$T$416,$A194,'Relevant - Not CRM not valid'!$G$2:$G$416,"UK")+COUNTIFS('Relevant - In CRM not valid'!$T$2:$T$46,$A194,'Relevant - In CRM not valid'!$G$2:$G$46,"UK")</f>
        <v>4</v>
      </c>
      <c r="F194" s="2">
        <f>COUNTIFS('Relevant - In CRM valid'!$T$2:$T$4699,$A194,'Relevant - In CRM valid'!$G$2:$G$4699,"UK",'Relevant - In CRM valid'!$M$2:$M$4699,"Research")+COUNTIFS('Relevant - In CRM unknown'!$T$2:$T$253,$A194,'Relevant - In CRM unknown'!$G$2:$G$253,"UK",'Relevant - In CRM unknown'!$M$2:$M$253,"Research")+COUNTIFS('Relevant - IN NOW CRM valid'!$T$2:$T$2328,$A194,'Relevant - IN NOW CRM valid'!$G$2:$G$2328,"UK",'Relevant - IN NOW CRM valid'!$M$2:$M$2328,"Research")+COUNTIFS('Relevant - IN NOW CRM unknown'!$T$2:$T$1227,$A194,'Relevant - IN NOW CRM unknown'!$G$2:$G$1227,"UK",'Relevant - IN NOW CRM unknown'!$M$2:$M$1227,"Research")+COUNTIFS('Relevant - Not CRM not valid'!$T$2:$T$416,$A194,'Relevant - Not CRM not valid'!$G$2:$G$416,"UK",'Relevant - Not CRM not valid'!$M$2:$M$416,"Research")+COUNTIFS('Relevant - In CRM not valid'!$T$2:$T$46,$A194,'Relevant - In CRM not valid'!$G$2:$G$46,"UK",'Relevant - In CRM not valid'!$M$2:$M$46,"Research")</f>
        <v>4</v>
      </c>
      <c r="G194" s="2">
        <f>COUNTIFS('Relevant - In CRM valid'!$T$2:$T$4699,$A194,'Relevant - In CRM valid'!$G$2:$G$4699,"UK",'Relevant - In CRM valid'!$M$2:$M$4699,"Research",'Relevant - In CRM valid'!$R$2:$R$4699,"Senior")+COUNTIFS('Relevant - In CRM unknown'!$T$2:$T$253,$A194,'Relevant - In CRM unknown'!$G$2:$G$253,"UK",'Relevant - In CRM unknown'!$M$2:$M$253,"Research",'Relevant - In CRM unknown'!$R$2:$R$253,"Senior")+COUNTIFS('Relevant - IN NOW CRM valid'!$T$2:$T$2328,$A194,'Relevant - IN NOW CRM valid'!$G$2:$G$2328,"UK",'Relevant - IN NOW CRM valid'!$M$2:$M$2328,"Research",'Relevant - IN NOW CRM valid'!$R$2:$R$2328,"Senior")+COUNTIFS('Relevant - IN NOW CRM unknown'!$T$2:$T$1227,$A194,'Relevant - IN NOW CRM unknown'!$G$2:$G$1227,"UK",'Relevant - IN NOW CRM unknown'!$M$2:$M$1227,"Research",'Relevant - IN NOW CRM unknown'!$R$2:$R$1227,"Senior")+COUNTIFS('Relevant - Not CRM not valid'!$T$2:$T$416,$A194,'Relevant - Not CRM not valid'!$G$2:$G$416,"UK",'Relevant - Not CRM not valid'!$M$2:$M$416,"Research",'Relevant - Not CRM not valid'!$R$2:$R$416,"Senior")+COUNTIFS('Relevant - In CRM not valid'!$T$2:$T$46,$A194,'Relevant - In CRM not valid'!$G$2:$G$46,"UK",'Relevant - In CRM not valid'!$M$2:$M$46,"Research",'Relevant - In CRM not valid'!$R$2:$R$46,"Senior")</f>
        <v>2</v>
      </c>
      <c r="H194" s="2">
        <f>COUNTIFS('Relevant - In CRM valid'!$T$2:$T$4699,$A194,'Relevant - In CRM valid'!$G$2:$G$4699,"UK",'Relevant - In CRM valid'!$M$2:$M$4699,"Research",'Relevant - In CRM valid'!$R$2:$R$4699,"Operational")+COUNTIFS('Relevant - In CRM unknown'!$T$2:$T$253,$A194,'Relevant - In CRM unknown'!$G$2:$G$253,"UK",'Relevant - In CRM unknown'!$M$2:$M$253,"Research",'Relevant - In CRM unknown'!$R$2:$R$253,"Operational")+COUNTIFS('Relevant - IN NOW CRM valid'!$T$2:$T$2328,$A194,'Relevant - IN NOW CRM valid'!$G$2:$G$2328,"UK",'Relevant - IN NOW CRM valid'!$M$2:$M$2328,"Research",'Relevant - IN NOW CRM valid'!$R$2:$R$2328,"Operational")+COUNTIFS('Relevant - IN NOW CRM unknown'!$T$2:$T$1227,$A194,'Relevant - IN NOW CRM unknown'!$G$2:$G$1227,"UK",'Relevant - IN NOW CRM unknown'!$M$2:$M$1227,"Research",'Relevant - IN NOW CRM unknown'!$R$2:$R$1227,"Operational")+COUNTIFS('Relevant - Not CRM not valid'!$T$2:$T$416,$A194,'Relevant - Not CRM not valid'!$G$2:$G$416,"UK",'Relevant - Not CRM not valid'!$M$2:$M$416,"Research",'Relevant - Not CRM not valid'!$R$2:$R$416,"Operational")+COUNTIFS('Relevant - In CRM not valid'!$T$2:$T$46,$A194,'Relevant - In CRM not valid'!$G$2:$G$46,"UK",'Relevant - In CRM not valid'!$M$2:$M$46,"Research",'Relevant - In CRM not valid'!$R$2:$R$46,"Operational")</f>
        <v>1</v>
      </c>
      <c r="I194" s="2">
        <f>COUNTIFS('Relevant - In CRM valid'!$T$2:$T$4699,$A194,'Relevant - In CRM valid'!$G$2:$G$4699,"UK",'Relevant - In CRM valid'!$M$2:$M$4699,"Research",'Relevant - In CRM valid'!$R$2:$R$4699,"Academic")+COUNTIFS('Relevant - In CRM unknown'!$T$2:$T$253,$A194,'Relevant - In CRM unknown'!$G$2:$G$253,"UK",'Relevant - In CRM unknown'!$M$2:$M$253,"Research",'Relevant - In CRM unknown'!$R$2:$R$253,"Academic")+COUNTIFS('Relevant - IN NOW CRM valid'!$T$2:$T$2328,$A194,'Relevant - IN NOW CRM valid'!$G$2:$G$2328,"UK",'Relevant - IN NOW CRM valid'!$M$2:$M$2328,"Research",'Relevant - IN NOW CRM valid'!$R$2:$R$2328,"Academic")+COUNTIFS('Relevant - IN NOW CRM unknown'!$T$2:$T$1227,$A194,'Relevant - IN NOW CRM unknown'!$G$2:$G$1227,"UK",'Relevant - IN NOW CRM unknown'!$M$2:$M$1227,"Research",'Relevant - IN NOW CRM unknown'!$R$2:$R$1227,"Academic")+COUNTIFS('Relevant - Not CRM not valid'!$T$2:$T$416,$A194,'Relevant - Not CRM not valid'!$G$2:$G$416,"UK",'Relevant - Not CRM not valid'!$M$2:$M$416,"Research",'Relevant - Not CRM not valid'!$R$2:$R$416,"Academic")+COUNTIFS('Relevant - In CRM not valid'!$T$2:$T$46,$A194,'Relevant - In CRM not valid'!$G$2:$G$46,"UK",'Relevant - In CRM not valid'!$M$2:$M$46,"Research",'Relevant - In CRM not valid'!$R$2:$R$46,"Academic")</f>
        <v>1</v>
      </c>
      <c r="J194" s="2">
        <f>COUNTIFS('Relevant - In CRM valid'!$T$2:$T$4699,$A194,'Relevant - In CRM valid'!$G$2:$G$4699,"UK",'Relevant - In CRM valid'!$M$2:$M$4699,"Finance")+COUNTIFS('Relevant - In CRM unknown'!$T$2:$T$253,$A194,'Relevant - In CRM unknown'!$G$2:$G$253,"UK",'Relevant - In CRM unknown'!$M$2:$M$253,"Finance")+COUNTIFS('Relevant - IN NOW CRM valid'!$T$2:$T$2328,$A194,'Relevant - IN NOW CRM valid'!$G$2:$G$2328,"UK",'Relevant - IN NOW CRM valid'!$M$2:$M$2328,"Finance")+COUNTIFS('Relevant - IN NOW CRM unknown'!$T$2:$T$1227,$A194,'Relevant - IN NOW CRM unknown'!$G$2:$G$1227,"UK",'Relevant - IN NOW CRM unknown'!$M$2:$M$1227,"Finance")+COUNTIFS('Relevant - Not CRM not valid'!$T$2:$T$416,$A194,'Relevant - Not CRM not valid'!$G$2:$G$416,"UK",'Relevant - Not CRM not valid'!$M$2:$M$416,"Finance")+COUNTIFS('Relevant - In CRM not valid'!$T$2:$T$46,$A194,'Relevant - In CRM not valid'!$G$2:$G$46,"UK",'Relevant - In CRM not valid'!$M$2:$M$46,"Finance")</f>
        <v>0</v>
      </c>
      <c r="K194" s="2">
        <f>COUNTIFS('Relevant - In CRM valid'!$T$2:$T$4699,$A194,'Relevant - In CRM valid'!$G$2:$G$4699,"UK",'Relevant - In CRM valid'!$M$2:$M$4699,"IT/Systems")+COUNTIFS('Relevant - In CRM unknown'!$T$2:$T$253,$A194,'Relevant - In CRM unknown'!$G$2:$G$253,"UK",'Relevant - In CRM unknown'!$M$2:$M$253,"IT/Systems")+COUNTIFS('Relevant - IN NOW CRM valid'!$T$2:$T$2328,$A194,'Relevant - IN NOW CRM valid'!$G$2:$G$2328,"UK",'Relevant - IN NOW CRM valid'!$M$2:$M$2328,"IT/Systems")+COUNTIFS('Relevant - IN NOW CRM unknown'!$T$2:$T$1227,$A194,'Relevant - IN NOW CRM unknown'!$G$2:$G$1227,"UK",'Relevant - IN NOW CRM unknown'!$M$2:$M$1227,"IT/Systems")+COUNTIFS('Relevant - Not CRM not valid'!$T$2:$T$416,$A194,'Relevant - Not CRM not valid'!$G$2:$G$416,"UK",'Relevant - Not CRM not valid'!$M$2:$M$416,"IT/Systems")+COUNTIFS('Relevant - In CRM not valid'!$T$2:$T$46,$A194,'Relevant - In CRM not valid'!$G$2:$G$46,"UK",'Relevant - In CRM not valid'!$M$2:$M$46,"IT/Systems")</f>
        <v>0</v>
      </c>
      <c r="L194" s="2">
        <f>COUNTIFS('Relevant - In CRM valid'!$T$2:$T$4699,$A194,'Relevant - In CRM valid'!$G$2:$G$4699,"UK",'Relevant - In CRM valid'!$M$2:$M$4699,"")+COUNTIFS('Relevant - In CRM unknown'!$T$2:$T$253,$A194,'Relevant - In CRM unknown'!$G$2:$G$253,"UK",'Relevant - In CRM unknown'!$M$2:$M$253,"")+COUNTIFS('Relevant - IN NOW CRM valid'!$T$2:$T$2328,$A194,'Relevant - IN NOW CRM valid'!$G$2:$G$2328,"UK",'Relevant - IN NOW CRM valid'!$M$2:$M$2328,"")+COUNTIFS('Relevant - IN NOW CRM unknown'!$T$2:$T$1227,$A194,'Relevant - IN NOW CRM unknown'!$G$2:$G$1227,"UK",'Relevant - IN NOW CRM unknown'!$M$2:$M$1227,"")+COUNTIFS('Relevant - Not CRM not valid'!$T$2:$T$416,$A194,'Relevant - Not CRM not valid'!$G$2:$G$416,"UK",'Relevant - Not CRM not valid'!$M$2:$M$416,"")+COUNTIFS('Relevant - In CRM not valid'!$T$2:$T$46,$A194,'Relevant - In CRM not valid'!$G$2:$G$46,"UK",'Relevant - In CRM not valid'!$M$2:$M$46,"")</f>
        <v>0</v>
      </c>
      <c r="M194" s="2">
        <f t="shared" ref="M194:M257" si="6">(F194&gt;0)+(J194&gt;0)+(K194&gt;0)</f>
        <v>1</v>
      </c>
      <c r="N194" s="2">
        <f>COUNTIFS('Relevant - In CRM valid'!$T$2:$T$4699,$A194,'Relevant - In CRM valid'!$G$2:$G$4699,"UK",'Relevant - In CRM valid'!$Q$2:$Q$4699,"valid")+COUNTIFS('Relevant - In CRM unknown'!$T$2:$T$253,$A194,'Relevant - In CRM unknown'!$G$2:$G$253,"UK",'Relevant - In CRM unknown'!$Q$2:$Q$253,"valid")+COUNTIFS('Relevant - IN NOW CRM valid'!$T$2:$T$2328,$A194,'Relevant - IN NOW CRM valid'!$G$2:$G$2328,"UK",'Relevant - IN NOW CRM valid'!$Q$2:$Q$2328,"valid")+COUNTIFS('Relevant - IN NOW CRM unknown'!$T$2:$T$1227,$A194,'Relevant - IN NOW CRM unknown'!$G$2:$G$1227,"UK",'Relevant - IN NOW CRM unknown'!$Q$2:$Q$1227,"valid")+COUNTIFS('Relevant - Not CRM not valid'!$T$2:$T$416,$A194,'Relevant - Not CRM not valid'!$G$2:$G$416,"UK",'Relevant - Not CRM not valid'!$Q$2:$Q$416,"valid")+COUNTIFS('Relevant - In CRM not valid'!$T$2:$T$46,$A194,'Relevant - In CRM not valid'!$G$2:$G$46,"UK",'Relevant - In CRM not valid'!$Q$2:$Q$46,"valid")</f>
        <v>3</v>
      </c>
      <c r="O194" s="2" t="str">
        <f t="shared" ref="O194:O257" si="7">IF(F194=0,"Research  ","")&amp;IF(J194=0,"Finance  ","")&amp;IF(K194=0,"IT/Systems","")</f>
        <v>Finance  IT/Systems</v>
      </c>
    </row>
    <row r="195" spans="1:15" ht="15" customHeight="1">
      <c r="A195" s="2" t="s">
        <v>495</v>
      </c>
      <c r="B195" s="2" t="s">
        <v>496</v>
      </c>
      <c r="C195" s="2" t="s">
        <v>1570</v>
      </c>
      <c r="D195" s="2" t="str">
        <f>IFERROR(INDEX('UK Target Institutions'!$D$2:$D$727,MATCH($A195,'UK Target Institutions'!$A$2:$A$727,0)),"")</f>
        <v>Yes</v>
      </c>
      <c r="E195" s="2">
        <f>COUNTIFS('Relevant - In CRM valid'!$T$2:$T$4699,$A195,'Relevant - In CRM valid'!$G$2:$G$4699,"UK")+COUNTIFS('Relevant - In CRM unknown'!$T$2:$T$253,$A195,'Relevant - In CRM unknown'!$G$2:$G$253,"UK")+COUNTIFS('Relevant - IN NOW CRM valid'!$T$2:$T$2328,$A195,'Relevant - IN NOW CRM valid'!$G$2:$G$2328,"UK")+COUNTIFS('Relevant - IN NOW CRM unknown'!$T$2:$T$1227,$A195,'Relevant - IN NOW CRM unknown'!$G$2:$G$1227,"UK")+COUNTIFS('Relevant - Not CRM not valid'!$T$2:$T$416,$A195,'Relevant - Not CRM not valid'!$G$2:$G$416,"UK")+COUNTIFS('Relevant - In CRM not valid'!$T$2:$T$46,$A195,'Relevant - In CRM not valid'!$G$2:$G$46,"UK")</f>
        <v>4</v>
      </c>
      <c r="F195" s="2">
        <f>COUNTIFS('Relevant - In CRM valid'!$T$2:$T$4699,$A195,'Relevant - In CRM valid'!$G$2:$G$4699,"UK",'Relevant - In CRM valid'!$M$2:$M$4699,"Research")+COUNTIFS('Relevant - In CRM unknown'!$T$2:$T$253,$A195,'Relevant - In CRM unknown'!$G$2:$G$253,"UK",'Relevant - In CRM unknown'!$M$2:$M$253,"Research")+COUNTIFS('Relevant - IN NOW CRM valid'!$T$2:$T$2328,$A195,'Relevant - IN NOW CRM valid'!$G$2:$G$2328,"UK",'Relevant - IN NOW CRM valid'!$M$2:$M$2328,"Research")+COUNTIFS('Relevant - IN NOW CRM unknown'!$T$2:$T$1227,$A195,'Relevant - IN NOW CRM unknown'!$G$2:$G$1227,"UK",'Relevant - IN NOW CRM unknown'!$M$2:$M$1227,"Research")+COUNTIFS('Relevant - Not CRM not valid'!$T$2:$T$416,$A195,'Relevant - Not CRM not valid'!$G$2:$G$416,"UK",'Relevant - Not CRM not valid'!$M$2:$M$416,"Research")+COUNTIFS('Relevant - In CRM not valid'!$T$2:$T$46,$A195,'Relevant - In CRM not valid'!$G$2:$G$46,"UK",'Relevant - In CRM not valid'!$M$2:$M$46,"Research")</f>
        <v>4</v>
      </c>
      <c r="G195" s="2">
        <f>COUNTIFS('Relevant - In CRM valid'!$T$2:$T$4699,$A195,'Relevant - In CRM valid'!$G$2:$G$4699,"UK",'Relevant - In CRM valid'!$M$2:$M$4699,"Research",'Relevant - In CRM valid'!$R$2:$R$4699,"Senior")+COUNTIFS('Relevant - In CRM unknown'!$T$2:$T$253,$A195,'Relevant - In CRM unknown'!$G$2:$G$253,"UK",'Relevant - In CRM unknown'!$M$2:$M$253,"Research",'Relevant - In CRM unknown'!$R$2:$R$253,"Senior")+COUNTIFS('Relevant - IN NOW CRM valid'!$T$2:$T$2328,$A195,'Relevant - IN NOW CRM valid'!$G$2:$G$2328,"UK",'Relevant - IN NOW CRM valid'!$M$2:$M$2328,"Research",'Relevant - IN NOW CRM valid'!$R$2:$R$2328,"Senior")+COUNTIFS('Relevant - IN NOW CRM unknown'!$T$2:$T$1227,$A195,'Relevant - IN NOW CRM unknown'!$G$2:$G$1227,"UK",'Relevant - IN NOW CRM unknown'!$M$2:$M$1227,"Research",'Relevant - IN NOW CRM unknown'!$R$2:$R$1227,"Senior")+COUNTIFS('Relevant - Not CRM not valid'!$T$2:$T$416,$A195,'Relevant - Not CRM not valid'!$G$2:$G$416,"UK",'Relevant - Not CRM not valid'!$M$2:$M$416,"Research",'Relevant - Not CRM not valid'!$R$2:$R$416,"Senior")+COUNTIFS('Relevant - In CRM not valid'!$T$2:$T$46,$A195,'Relevant - In CRM not valid'!$G$2:$G$46,"UK",'Relevant - In CRM not valid'!$M$2:$M$46,"Research",'Relevant - In CRM not valid'!$R$2:$R$46,"Senior")</f>
        <v>0</v>
      </c>
      <c r="H195" s="2">
        <f>COUNTIFS('Relevant - In CRM valid'!$T$2:$T$4699,$A195,'Relevant - In CRM valid'!$G$2:$G$4699,"UK",'Relevant - In CRM valid'!$M$2:$M$4699,"Research",'Relevant - In CRM valid'!$R$2:$R$4699,"Operational")+COUNTIFS('Relevant - In CRM unknown'!$T$2:$T$253,$A195,'Relevant - In CRM unknown'!$G$2:$G$253,"UK",'Relevant - In CRM unknown'!$M$2:$M$253,"Research",'Relevant - In CRM unknown'!$R$2:$R$253,"Operational")+COUNTIFS('Relevant - IN NOW CRM valid'!$T$2:$T$2328,$A195,'Relevant - IN NOW CRM valid'!$G$2:$G$2328,"UK",'Relevant - IN NOW CRM valid'!$M$2:$M$2328,"Research",'Relevant - IN NOW CRM valid'!$R$2:$R$2328,"Operational")+COUNTIFS('Relevant - IN NOW CRM unknown'!$T$2:$T$1227,$A195,'Relevant - IN NOW CRM unknown'!$G$2:$G$1227,"UK",'Relevant - IN NOW CRM unknown'!$M$2:$M$1227,"Research",'Relevant - IN NOW CRM unknown'!$R$2:$R$1227,"Operational")+COUNTIFS('Relevant - Not CRM not valid'!$T$2:$T$416,$A195,'Relevant - Not CRM not valid'!$G$2:$G$416,"UK",'Relevant - Not CRM not valid'!$M$2:$M$416,"Research",'Relevant - Not CRM not valid'!$R$2:$R$416,"Operational")+COUNTIFS('Relevant - In CRM not valid'!$T$2:$T$46,$A195,'Relevant - In CRM not valid'!$G$2:$G$46,"UK",'Relevant - In CRM not valid'!$M$2:$M$46,"Research",'Relevant - In CRM not valid'!$R$2:$R$46,"Operational")</f>
        <v>4</v>
      </c>
      <c r="I195" s="2">
        <f>COUNTIFS('Relevant - In CRM valid'!$T$2:$T$4699,$A195,'Relevant - In CRM valid'!$G$2:$G$4699,"UK",'Relevant - In CRM valid'!$M$2:$M$4699,"Research",'Relevant - In CRM valid'!$R$2:$R$4699,"Academic")+COUNTIFS('Relevant - In CRM unknown'!$T$2:$T$253,$A195,'Relevant - In CRM unknown'!$G$2:$G$253,"UK",'Relevant - In CRM unknown'!$M$2:$M$253,"Research",'Relevant - In CRM unknown'!$R$2:$R$253,"Academic")+COUNTIFS('Relevant - IN NOW CRM valid'!$T$2:$T$2328,$A195,'Relevant - IN NOW CRM valid'!$G$2:$G$2328,"UK",'Relevant - IN NOW CRM valid'!$M$2:$M$2328,"Research",'Relevant - IN NOW CRM valid'!$R$2:$R$2328,"Academic")+COUNTIFS('Relevant - IN NOW CRM unknown'!$T$2:$T$1227,$A195,'Relevant - IN NOW CRM unknown'!$G$2:$G$1227,"UK",'Relevant - IN NOW CRM unknown'!$M$2:$M$1227,"Research",'Relevant - IN NOW CRM unknown'!$R$2:$R$1227,"Academic")+COUNTIFS('Relevant - Not CRM not valid'!$T$2:$T$416,$A195,'Relevant - Not CRM not valid'!$G$2:$G$416,"UK",'Relevant - Not CRM not valid'!$M$2:$M$416,"Research",'Relevant - Not CRM not valid'!$R$2:$R$416,"Academic")+COUNTIFS('Relevant - In CRM not valid'!$T$2:$T$46,$A195,'Relevant - In CRM not valid'!$G$2:$G$46,"UK",'Relevant - In CRM not valid'!$M$2:$M$46,"Research",'Relevant - In CRM not valid'!$R$2:$R$46,"Academic")</f>
        <v>0</v>
      </c>
      <c r="J195" s="2">
        <f>COUNTIFS('Relevant - In CRM valid'!$T$2:$T$4699,$A195,'Relevant - In CRM valid'!$G$2:$G$4699,"UK",'Relevant - In CRM valid'!$M$2:$M$4699,"Finance")+COUNTIFS('Relevant - In CRM unknown'!$T$2:$T$253,$A195,'Relevant - In CRM unknown'!$G$2:$G$253,"UK",'Relevant - In CRM unknown'!$M$2:$M$253,"Finance")+COUNTIFS('Relevant - IN NOW CRM valid'!$T$2:$T$2328,$A195,'Relevant - IN NOW CRM valid'!$G$2:$G$2328,"UK",'Relevant - IN NOW CRM valid'!$M$2:$M$2328,"Finance")+COUNTIFS('Relevant - IN NOW CRM unknown'!$T$2:$T$1227,$A195,'Relevant - IN NOW CRM unknown'!$G$2:$G$1227,"UK",'Relevant - IN NOW CRM unknown'!$M$2:$M$1227,"Finance")+COUNTIFS('Relevant - Not CRM not valid'!$T$2:$T$416,$A195,'Relevant - Not CRM not valid'!$G$2:$G$416,"UK",'Relevant - Not CRM not valid'!$M$2:$M$416,"Finance")+COUNTIFS('Relevant - In CRM not valid'!$T$2:$T$46,$A195,'Relevant - In CRM not valid'!$G$2:$G$46,"UK",'Relevant - In CRM not valid'!$M$2:$M$46,"Finance")</f>
        <v>0</v>
      </c>
      <c r="K195" s="2">
        <f>COUNTIFS('Relevant - In CRM valid'!$T$2:$T$4699,$A195,'Relevant - In CRM valid'!$G$2:$G$4699,"UK",'Relevant - In CRM valid'!$M$2:$M$4699,"IT/Systems")+COUNTIFS('Relevant - In CRM unknown'!$T$2:$T$253,$A195,'Relevant - In CRM unknown'!$G$2:$G$253,"UK",'Relevant - In CRM unknown'!$M$2:$M$253,"IT/Systems")+COUNTIFS('Relevant - IN NOW CRM valid'!$T$2:$T$2328,$A195,'Relevant - IN NOW CRM valid'!$G$2:$G$2328,"UK",'Relevant - IN NOW CRM valid'!$M$2:$M$2328,"IT/Systems")+COUNTIFS('Relevant - IN NOW CRM unknown'!$T$2:$T$1227,$A195,'Relevant - IN NOW CRM unknown'!$G$2:$G$1227,"UK",'Relevant - IN NOW CRM unknown'!$M$2:$M$1227,"IT/Systems")+COUNTIFS('Relevant - Not CRM not valid'!$T$2:$T$416,$A195,'Relevant - Not CRM not valid'!$G$2:$G$416,"UK",'Relevant - Not CRM not valid'!$M$2:$M$416,"IT/Systems")+COUNTIFS('Relevant - In CRM not valid'!$T$2:$T$46,$A195,'Relevant - In CRM not valid'!$G$2:$G$46,"UK",'Relevant - In CRM not valid'!$M$2:$M$46,"IT/Systems")</f>
        <v>0</v>
      </c>
      <c r="L195" s="2">
        <f>COUNTIFS('Relevant - In CRM valid'!$T$2:$T$4699,$A195,'Relevant - In CRM valid'!$G$2:$G$4699,"UK",'Relevant - In CRM valid'!$M$2:$M$4699,"")+COUNTIFS('Relevant - In CRM unknown'!$T$2:$T$253,$A195,'Relevant - In CRM unknown'!$G$2:$G$253,"UK",'Relevant - In CRM unknown'!$M$2:$M$253,"")+COUNTIFS('Relevant - IN NOW CRM valid'!$T$2:$T$2328,$A195,'Relevant - IN NOW CRM valid'!$G$2:$G$2328,"UK",'Relevant - IN NOW CRM valid'!$M$2:$M$2328,"")+COUNTIFS('Relevant - IN NOW CRM unknown'!$T$2:$T$1227,$A195,'Relevant - IN NOW CRM unknown'!$G$2:$G$1227,"UK",'Relevant - IN NOW CRM unknown'!$M$2:$M$1227,"")+COUNTIFS('Relevant - Not CRM not valid'!$T$2:$T$416,$A195,'Relevant - Not CRM not valid'!$G$2:$G$416,"UK",'Relevant - Not CRM not valid'!$M$2:$M$416,"")+COUNTIFS('Relevant - In CRM not valid'!$T$2:$T$46,$A195,'Relevant - In CRM not valid'!$G$2:$G$46,"UK",'Relevant - In CRM not valid'!$M$2:$M$46,"")</f>
        <v>0</v>
      </c>
      <c r="M195" s="2">
        <f t="shared" si="6"/>
        <v>1</v>
      </c>
      <c r="N195" s="2">
        <f>COUNTIFS('Relevant - In CRM valid'!$T$2:$T$4699,$A195,'Relevant - In CRM valid'!$G$2:$G$4699,"UK",'Relevant - In CRM valid'!$Q$2:$Q$4699,"valid")+COUNTIFS('Relevant - In CRM unknown'!$T$2:$T$253,$A195,'Relevant - In CRM unknown'!$G$2:$G$253,"UK",'Relevant - In CRM unknown'!$Q$2:$Q$253,"valid")+COUNTIFS('Relevant - IN NOW CRM valid'!$T$2:$T$2328,$A195,'Relevant - IN NOW CRM valid'!$G$2:$G$2328,"UK",'Relevant - IN NOW CRM valid'!$Q$2:$Q$2328,"valid")+COUNTIFS('Relevant - IN NOW CRM unknown'!$T$2:$T$1227,$A195,'Relevant - IN NOW CRM unknown'!$G$2:$G$1227,"UK",'Relevant - IN NOW CRM unknown'!$Q$2:$Q$1227,"valid")+COUNTIFS('Relevant - Not CRM not valid'!$T$2:$T$416,$A195,'Relevant - Not CRM not valid'!$G$2:$G$416,"UK",'Relevant - Not CRM not valid'!$Q$2:$Q$416,"valid")+COUNTIFS('Relevant - In CRM not valid'!$T$2:$T$46,$A195,'Relevant - In CRM not valid'!$G$2:$G$46,"UK",'Relevant - In CRM not valid'!$Q$2:$Q$46,"valid")</f>
        <v>2</v>
      </c>
      <c r="O195" s="2" t="str">
        <f t="shared" si="7"/>
        <v>Finance  IT/Systems</v>
      </c>
    </row>
    <row r="196" spans="1:15" ht="15" customHeight="1">
      <c r="A196" s="2" t="s">
        <v>497</v>
      </c>
      <c r="B196" s="2" t="s">
        <v>498</v>
      </c>
      <c r="C196" s="2" t="s">
        <v>95</v>
      </c>
      <c r="D196" s="2" t="str">
        <f>IFERROR(INDEX('UK Target Institutions'!$D$2:$D$727,MATCH($A196,'UK Target Institutions'!$A$2:$A$727,0)),"")</f>
        <v>Yes</v>
      </c>
      <c r="E196" s="2">
        <f>COUNTIFS('Relevant - In CRM valid'!$T$2:$T$4699,$A196,'Relevant - In CRM valid'!$G$2:$G$4699,"UK")+COUNTIFS('Relevant - In CRM unknown'!$T$2:$T$253,$A196,'Relevant - In CRM unknown'!$G$2:$G$253,"UK")+COUNTIFS('Relevant - IN NOW CRM valid'!$T$2:$T$2328,$A196,'Relevant - IN NOW CRM valid'!$G$2:$G$2328,"UK")+COUNTIFS('Relevant - IN NOW CRM unknown'!$T$2:$T$1227,$A196,'Relevant - IN NOW CRM unknown'!$G$2:$G$1227,"UK")+COUNTIFS('Relevant - Not CRM not valid'!$T$2:$T$416,$A196,'Relevant - Not CRM not valid'!$G$2:$G$416,"UK")+COUNTIFS('Relevant - In CRM not valid'!$T$2:$T$46,$A196,'Relevant - In CRM not valid'!$G$2:$G$46,"UK")</f>
        <v>4</v>
      </c>
      <c r="F196" s="2">
        <f>COUNTIFS('Relevant - In CRM valid'!$T$2:$T$4699,$A196,'Relevant - In CRM valid'!$G$2:$G$4699,"UK",'Relevant - In CRM valid'!$M$2:$M$4699,"Research")+COUNTIFS('Relevant - In CRM unknown'!$T$2:$T$253,$A196,'Relevant - In CRM unknown'!$G$2:$G$253,"UK",'Relevant - In CRM unknown'!$M$2:$M$253,"Research")+COUNTIFS('Relevant - IN NOW CRM valid'!$T$2:$T$2328,$A196,'Relevant - IN NOW CRM valid'!$G$2:$G$2328,"UK",'Relevant - IN NOW CRM valid'!$M$2:$M$2328,"Research")+COUNTIFS('Relevant - IN NOW CRM unknown'!$T$2:$T$1227,$A196,'Relevant - IN NOW CRM unknown'!$G$2:$G$1227,"UK",'Relevant - IN NOW CRM unknown'!$M$2:$M$1227,"Research")+COUNTIFS('Relevant - Not CRM not valid'!$T$2:$T$416,$A196,'Relevant - Not CRM not valid'!$G$2:$G$416,"UK",'Relevant - Not CRM not valid'!$M$2:$M$416,"Research")+COUNTIFS('Relevant - In CRM not valid'!$T$2:$T$46,$A196,'Relevant - In CRM not valid'!$G$2:$G$46,"UK",'Relevant - In CRM not valid'!$M$2:$M$46,"Research")</f>
        <v>4</v>
      </c>
      <c r="G196" s="2">
        <f>COUNTIFS('Relevant - In CRM valid'!$T$2:$T$4699,$A196,'Relevant - In CRM valid'!$G$2:$G$4699,"UK",'Relevant - In CRM valid'!$M$2:$M$4699,"Research",'Relevant - In CRM valid'!$R$2:$R$4699,"Senior")+COUNTIFS('Relevant - In CRM unknown'!$T$2:$T$253,$A196,'Relevant - In CRM unknown'!$G$2:$G$253,"UK",'Relevant - In CRM unknown'!$M$2:$M$253,"Research",'Relevant - In CRM unknown'!$R$2:$R$253,"Senior")+COUNTIFS('Relevant - IN NOW CRM valid'!$T$2:$T$2328,$A196,'Relevant - IN NOW CRM valid'!$G$2:$G$2328,"UK",'Relevant - IN NOW CRM valid'!$M$2:$M$2328,"Research",'Relevant - IN NOW CRM valid'!$R$2:$R$2328,"Senior")+COUNTIFS('Relevant - IN NOW CRM unknown'!$T$2:$T$1227,$A196,'Relevant - IN NOW CRM unknown'!$G$2:$G$1227,"UK",'Relevant - IN NOW CRM unknown'!$M$2:$M$1227,"Research",'Relevant - IN NOW CRM unknown'!$R$2:$R$1227,"Senior")+COUNTIFS('Relevant - Not CRM not valid'!$T$2:$T$416,$A196,'Relevant - Not CRM not valid'!$G$2:$G$416,"UK",'Relevant - Not CRM not valid'!$M$2:$M$416,"Research",'Relevant - Not CRM not valid'!$R$2:$R$416,"Senior")+COUNTIFS('Relevant - In CRM not valid'!$T$2:$T$46,$A196,'Relevant - In CRM not valid'!$G$2:$G$46,"UK",'Relevant - In CRM not valid'!$M$2:$M$46,"Research",'Relevant - In CRM not valid'!$R$2:$R$46,"Senior")</f>
        <v>4</v>
      </c>
      <c r="H196" s="2">
        <f>COUNTIFS('Relevant - In CRM valid'!$T$2:$T$4699,$A196,'Relevant - In CRM valid'!$G$2:$G$4699,"UK",'Relevant - In CRM valid'!$M$2:$M$4699,"Research",'Relevant - In CRM valid'!$R$2:$R$4699,"Operational")+COUNTIFS('Relevant - In CRM unknown'!$T$2:$T$253,$A196,'Relevant - In CRM unknown'!$G$2:$G$253,"UK",'Relevant - In CRM unknown'!$M$2:$M$253,"Research",'Relevant - In CRM unknown'!$R$2:$R$253,"Operational")+COUNTIFS('Relevant - IN NOW CRM valid'!$T$2:$T$2328,$A196,'Relevant - IN NOW CRM valid'!$G$2:$G$2328,"UK",'Relevant - IN NOW CRM valid'!$M$2:$M$2328,"Research",'Relevant - IN NOW CRM valid'!$R$2:$R$2328,"Operational")+COUNTIFS('Relevant - IN NOW CRM unknown'!$T$2:$T$1227,$A196,'Relevant - IN NOW CRM unknown'!$G$2:$G$1227,"UK",'Relevant - IN NOW CRM unknown'!$M$2:$M$1227,"Research",'Relevant - IN NOW CRM unknown'!$R$2:$R$1227,"Operational")+COUNTIFS('Relevant - Not CRM not valid'!$T$2:$T$416,$A196,'Relevant - Not CRM not valid'!$G$2:$G$416,"UK",'Relevant - Not CRM not valid'!$M$2:$M$416,"Research",'Relevant - Not CRM not valid'!$R$2:$R$416,"Operational")+COUNTIFS('Relevant - In CRM not valid'!$T$2:$T$46,$A196,'Relevant - In CRM not valid'!$G$2:$G$46,"UK",'Relevant - In CRM not valid'!$M$2:$M$46,"Research",'Relevant - In CRM not valid'!$R$2:$R$46,"Operational")</f>
        <v>0</v>
      </c>
      <c r="I196" s="2">
        <f>COUNTIFS('Relevant - In CRM valid'!$T$2:$T$4699,$A196,'Relevant - In CRM valid'!$G$2:$G$4699,"UK",'Relevant - In CRM valid'!$M$2:$M$4699,"Research",'Relevant - In CRM valid'!$R$2:$R$4699,"Academic")+COUNTIFS('Relevant - In CRM unknown'!$T$2:$T$253,$A196,'Relevant - In CRM unknown'!$G$2:$G$253,"UK",'Relevant - In CRM unknown'!$M$2:$M$253,"Research",'Relevant - In CRM unknown'!$R$2:$R$253,"Academic")+COUNTIFS('Relevant - IN NOW CRM valid'!$T$2:$T$2328,$A196,'Relevant - IN NOW CRM valid'!$G$2:$G$2328,"UK",'Relevant - IN NOW CRM valid'!$M$2:$M$2328,"Research",'Relevant - IN NOW CRM valid'!$R$2:$R$2328,"Academic")+COUNTIFS('Relevant - IN NOW CRM unknown'!$T$2:$T$1227,$A196,'Relevant - IN NOW CRM unknown'!$G$2:$G$1227,"UK",'Relevant - IN NOW CRM unknown'!$M$2:$M$1227,"Research",'Relevant - IN NOW CRM unknown'!$R$2:$R$1227,"Academic")+COUNTIFS('Relevant - Not CRM not valid'!$T$2:$T$416,$A196,'Relevant - Not CRM not valid'!$G$2:$G$416,"UK",'Relevant - Not CRM not valid'!$M$2:$M$416,"Research",'Relevant - Not CRM not valid'!$R$2:$R$416,"Academic")+COUNTIFS('Relevant - In CRM not valid'!$T$2:$T$46,$A196,'Relevant - In CRM not valid'!$G$2:$G$46,"UK",'Relevant - In CRM not valid'!$M$2:$M$46,"Research",'Relevant - In CRM not valid'!$R$2:$R$46,"Academic")</f>
        <v>0</v>
      </c>
      <c r="J196" s="2">
        <f>COUNTIFS('Relevant - In CRM valid'!$T$2:$T$4699,$A196,'Relevant - In CRM valid'!$G$2:$G$4699,"UK",'Relevant - In CRM valid'!$M$2:$M$4699,"Finance")+COUNTIFS('Relevant - In CRM unknown'!$T$2:$T$253,$A196,'Relevant - In CRM unknown'!$G$2:$G$253,"UK",'Relevant - In CRM unknown'!$M$2:$M$253,"Finance")+COUNTIFS('Relevant - IN NOW CRM valid'!$T$2:$T$2328,$A196,'Relevant - IN NOW CRM valid'!$G$2:$G$2328,"UK",'Relevant - IN NOW CRM valid'!$M$2:$M$2328,"Finance")+COUNTIFS('Relevant - IN NOW CRM unknown'!$T$2:$T$1227,$A196,'Relevant - IN NOW CRM unknown'!$G$2:$G$1227,"UK",'Relevant - IN NOW CRM unknown'!$M$2:$M$1227,"Finance")+COUNTIFS('Relevant - Not CRM not valid'!$T$2:$T$416,$A196,'Relevant - Not CRM not valid'!$G$2:$G$416,"UK",'Relevant - Not CRM not valid'!$M$2:$M$416,"Finance")+COUNTIFS('Relevant - In CRM not valid'!$T$2:$T$46,$A196,'Relevant - In CRM not valid'!$G$2:$G$46,"UK",'Relevant - In CRM not valid'!$M$2:$M$46,"Finance")</f>
        <v>0</v>
      </c>
      <c r="K196" s="2">
        <f>COUNTIFS('Relevant - In CRM valid'!$T$2:$T$4699,$A196,'Relevant - In CRM valid'!$G$2:$G$4699,"UK",'Relevant - In CRM valid'!$M$2:$M$4699,"IT/Systems")+COUNTIFS('Relevant - In CRM unknown'!$T$2:$T$253,$A196,'Relevant - In CRM unknown'!$G$2:$G$253,"UK",'Relevant - In CRM unknown'!$M$2:$M$253,"IT/Systems")+COUNTIFS('Relevant - IN NOW CRM valid'!$T$2:$T$2328,$A196,'Relevant - IN NOW CRM valid'!$G$2:$G$2328,"UK",'Relevant - IN NOW CRM valid'!$M$2:$M$2328,"IT/Systems")+COUNTIFS('Relevant - IN NOW CRM unknown'!$T$2:$T$1227,$A196,'Relevant - IN NOW CRM unknown'!$G$2:$G$1227,"UK",'Relevant - IN NOW CRM unknown'!$M$2:$M$1227,"IT/Systems")+COUNTIFS('Relevant - Not CRM not valid'!$T$2:$T$416,$A196,'Relevant - Not CRM not valid'!$G$2:$G$416,"UK",'Relevant - Not CRM not valid'!$M$2:$M$416,"IT/Systems")+COUNTIFS('Relevant - In CRM not valid'!$T$2:$T$46,$A196,'Relevant - In CRM not valid'!$G$2:$G$46,"UK",'Relevant - In CRM not valid'!$M$2:$M$46,"IT/Systems")</f>
        <v>0</v>
      </c>
      <c r="L196" s="2">
        <f>COUNTIFS('Relevant - In CRM valid'!$T$2:$T$4699,$A196,'Relevant - In CRM valid'!$G$2:$G$4699,"UK",'Relevant - In CRM valid'!$M$2:$M$4699,"")+COUNTIFS('Relevant - In CRM unknown'!$T$2:$T$253,$A196,'Relevant - In CRM unknown'!$G$2:$G$253,"UK",'Relevant - In CRM unknown'!$M$2:$M$253,"")+COUNTIFS('Relevant - IN NOW CRM valid'!$T$2:$T$2328,$A196,'Relevant - IN NOW CRM valid'!$G$2:$G$2328,"UK",'Relevant - IN NOW CRM valid'!$M$2:$M$2328,"")+COUNTIFS('Relevant - IN NOW CRM unknown'!$T$2:$T$1227,$A196,'Relevant - IN NOW CRM unknown'!$G$2:$G$1227,"UK",'Relevant - IN NOW CRM unknown'!$M$2:$M$1227,"")+COUNTIFS('Relevant - Not CRM not valid'!$T$2:$T$416,$A196,'Relevant - Not CRM not valid'!$G$2:$G$416,"UK",'Relevant - Not CRM not valid'!$M$2:$M$416,"")+COUNTIFS('Relevant - In CRM not valid'!$T$2:$T$46,$A196,'Relevant - In CRM not valid'!$G$2:$G$46,"UK",'Relevant - In CRM not valid'!$M$2:$M$46,"")</f>
        <v>0</v>
      </c>
      <c r="M196" s="2">
        <f t="shared" si="6"/>
        <v>1</v>
      </c>
      <c r="N196" s="2">
        <f>COUNTIFS('Relevant - In CRM valid'!$T$2:$T$4699,$A196,'Relevant - In CRM valid'!$G$2:$G$4699,"UK",'Relevant - In CRM valid'!$Q$2:$Q$4699,"valid")+COUNTIFS('Relevant - In CRM unknown'!$T$2:$T$253,$A196,'Relevant - In CRM unknown'!$G$2:$G$253,"UK",'Relevant - In CRM unknown'!$Q$2:$Q$253,"valid")+COUNTIFS('Relevant - IN NOW CRM valid'!$T$2:$T$2328,$A196,'Relevant - IN NOW CRM valid'!$G$2:$G$2328,"UK",'Relevant - IN NOW CRM valid'!$Q$2:$Q$2328,"valid")+COUNTIFS('Relevant - IN NOW CRM unknown'!$T$2:$T$1227,$A196,'Relevant - IN NOW CRM unknown'!$G$2:$G$1227,"UK",'Relevant - IN NOW CRM unknown'!$Q$2:$Q$1227,"valid")+COUNTIFS('Relevant - Not CRM not valid'!$T$2:$T$416,$A196,'Relevant - Not CRM not valid'!$G$2:$G$416,"UK",'Relevant - Not CRM not valid'!$Q$2:$Q$416,"valid")+COUNTIFS('Relevant - In CRM not valid'!$T$2:$T$46,$A196,'Relevant - In CRM not valid'!$G$2:$G$46,"UK",'Relevant - In CRM not valid'!$Q$2:$Q$46,"valid")</f>
        <v>4</v>
      </c>
      <c r="O196" s="2" t="str">
        <f t="shared" si="7"/>
        <v>Finance  IT/Systems</v>
      </c>
    </row>
    <row r="197" spans="1:15" ht="15" customHeight="1">
      <c r="A197" s="2" t="s">
        <v>499</v>
      </c>
      <c r="B197" s="2" t="s">
        <v>500</v>
      </c>
      <c r="C197" s="2" t="s">
        <v>95</v>
      </c>
      <c r="D197" s="2" t="str">
        <f>IFERROR(INDEX('UK Target Institutions'!$D$2:$D$727,MATCH($A197,'UK Target Institutions'!$A$2:$A$727,0)),"")</f>
        <v>Yes</v>
      </c>
      <c r="E197" s="2">
        <f>COUNTIFS('Relevant - In CRM valid'!$T$2:$T$4699,$A197,'Relevant - In CRM valid'!$G$2:$G$4699,"UK")+COUNTIFS('Relevant - In CRM unknown'!$T$2:$T$253,$A197,'Relevant - In CRM unknown'!$G$2:$G$253,"UK")+COUNTIFS('Relevant - IN NOW CRM valid'!$T$2:$T$2328,$A197,'Relevant - IN NOW CRM valid'!$G$2:$G$2328,"UK")+COUNTIFS('Relevant - IN NOW CRM unknown'!$T$2:$T$1227,$A197,'Relevant - IN NOW CRM unknown'!$G$2:$G$1227,"UK")+COUNTIFS('Relevant - Not CRM not valid'!$T$2:$T$416,$A197,'Relevant - Not CRM not valid'!$G$2:$G$416,"UK")+COUNTIFS('Relevant - In CRM not valid'!$T$2:$T$46,$A197,'Relevant - In CRM not valid'!$G$2:$G$46,"UK")</f>
        <v>4</v>
      </c>
      <c r="F197" s="2">
        <f>COUNTIFS('Relevant - In CRM valid'!$T$2:$T$4699,$A197,'Relevant - In CRM valid'!$G$2:$G$4699,"UK",'Relevant - In CRM valid'!$M$2:$M$4699,"Research")+COUNTIFS('Relevant - In CRM unknown'!$T$2:$T$253,$A197,'Relevant - In CRM unknown'!$G$2:$G$253,"UK",'Relevant - In CRM unknown'!$M$2:$M$253,"Research")+COUNTIFS('Relevant - IN NOW CRM valid'!$T$2:$T$2328,$A197,'Relevant - IN NOW CRM valid'!$G$2:$G$2328,"UK",'Relevant - IN NOW CRM valid'!$M$2:$M$2328,"Research")+COUNTIFS('Relevant - IN NOW CRM unknown'!$T$2:$T$1227,$A197,'Relevant - IN NOW CRM unknown'!$G$2:$G$1227,"UK",'Relevant - IN NOW CRM unknown'!$M$2:$M$1227,"Research")+COUNTIFS('Relevant - Not CRM not valid'!$T$2:$T$416,$A197,'Relevant - Not CRM not valid'!$G$2:$G$416,"UK",'Relevant - Not CRM not valid'!$M$2:$M$416,"Research")+COUNTIFS('Relevant - In CRM not valid'!$T$2:$T$46,$A197,'Relevant - In CRM not valid'!$G$2:$G$46,"UK",'Relevant - In CRM not valid'!$M$2:$M$46,"Research")</f>
        <v>3</v>
      </c>
      <c r="G197" s="2">
        <f>COUNTIFS('Relevant - In CRM valid'!$T$2:$T$4699,$A197,'Relevant - In CRM valid'!$G$2:$G$4699,"UK",'Relevant - In CRM valid'!$M$2:$M$4699,"Research",'Relevant - In CRM valid'!$R$2:$R$4699,"Senior")+COUNTIFS('Relevant - In CRM unknown'!$T$2:$T$253,$A197,'Relevant - In CRM unknown'!$G$2:$G$253,"UK",'Relevant - In CRM unknown'!$M$2:$M$253,"Research",'Relevant - In CRM unknown'!$R$2:$R$253,"Senior")+COUNTIFS('Relevant - IN NOW CRM valid'!$T$2:$T$2328,$A197,'Relevant - IN NOW CRM valid'!$G$2:$G$2328,"UK",'Relevant - IN NOW CRM valid'!$M$2:$M$2328,"Research",'Relevant - IN NOW CRM valid'!$R$2:$R$2328,"Senior")+COUNTIFS('Relevant - IN NOW CRM unknown'!$T$2:$T$1227,$A197,'Relevant - IN NOW CRM unknown'!$G$2:$G$1227,"UK",'Relevant - IN NOW CRM unknown'!$M$2:$M$1227,"Research",'Relevant - IN NOW CRM unknown'!$R$2:$R$1227,"Senior")+COUNTIFS('Relevant - Not CRM not valid'!$T$2:$T$416,$A197,'Relevant - Not CRM not valid'!$G$2:$G$416,"UK",'Relevant - Not CRM not valid'!$M$2:$M$416,"Research",'Relevant - Not CRM not valid'!$R$2:$R$416,"Senior")+COUNTIFS('Relevant - In CRM not valid'!$T$2:$T$46,$A197,'Relevant - In CRM not valid'!$G$2:$G$46,"UK",'Relevant - In CRM not valid'!$M$2:$M$46,"Research",'Relevant - In CRM not valid'!$R$2:$R$46,"Senior")</f>
        <v>2</v>
      </c>
      <c r="H197" s="2">
        <f>COUNTIFS('Relevant - In CRM valid'!$T$2:$T$4699,$A197,'Relevant - In CRM valid'!$G$2:$G$4699,"UK",'Relevant - In CRM valid'!$M$2:$M$4699,"Research",'Relevant - In CRM valid'!$R$2:$R$4699,"Operational")+COUNTIFS('Relevant - In CRM unknown'!$T$2:$T$253,$A197,'Relevant - In CRM unknown'!$G$2:$G$253,"UK",'Relevant - In CRM unknown'!$M$2:$M$253,"Research",'Relevant - In CRM unknown'!$R$2:$R$253,"Operational")+COUNTIFS('Relevant - IN NOW CRM valid'!$T$2:$T$2328,$A197,'Relevant - IN NOW CRM valid'!$G$2:$G$2328,"UK",'Relevant - IN NOW CRM valid'!$M$2:$M$2328,"Research",'Relevant - IN NOW CRM valid'!$R$2:$R$2328,"Operational")+COUNTIFS('Relevant - IN NOW CRM unknown'!$T$2:$T$1227,$A197,'Relevant - IN NOW CRM unknown'!$G$2:$G$1227,"UK",'Relevant - IN NOW CRM unknown'!$M$2:$M$1227,"Research",'Relevant - IN NOW CRM unknown'!$R$2:$R$1227,"Operational")+COUNTIFS('Relevant - Not CRM not valid'!$T$2:$T$416,$A197,'Relevant - Not CRM not valid'!$G$2:$G$416,"UK",'Relevant - Not CRM not valid'!$M$2:$M$416,"Research",'Relevant - Not CRM not valid'!$R$2:$R$416,"Operational")+COUNTIFS('Relevant - In CRM not valid'!$T$2:$T$46,$A197,'Relevant - In CRM not valid'!$G$2:$G$46,"UK",'Relevant - In CRM not valid'!$M$2:$M$46,"Research",'Relevant - In CRM not valid'!$R$2:$R$46,"Operational")</f>
        <v>1</v>
      </c>
      <c r="I197" s="2">
        <f>COUNTIFS('Relevant - In CRM valid'!$T$2:$T$4699,$A197,'Relevant - In CRM valid'!$G$2:$G$4699,"UK",'Relevant - In CRM valid'!$M$2:$M$4699,"Research",'Relevant - In CRM valid'!$R$2:$R$4699,"Academic")+COUNTIFS('Relevant - In CRM unknown'!$T$2:$T$253,$A197,'Relevant - In CRM unknown'!$G$2:$G$253,"UK",'Relevant - In CRM unknown'!$M$2:$M$253,"Research",'Relevant - In CRM unknown'!$R$2:$R$253,"Academic")+COUNTIFS('Relevant - IN NOW CRM valid'!$T$2:$T$2328,$A197,'Relevant - IN NOW CRM valid'!$G$2:$G$2328,"UK",'Relevant - IN NOW CRM valid'!$M$2:$M$2328,"Research",'Relevant - IN NOW CRM valid'!$R$2:$R$2328,"Academic")+COUNTIFS('Relevant - IN NOW CRM unknown'!$T$2:$T$1227,$A197,'Relevant - IN NOW CRM unknown'!$G$2:$G$1227,"UK",'Relevant - IN NOW CRM unknown'!$M$2:$M$1227,"Research",'Relevant - IN NOW CRM unknown'!$R$2:$R$1227,"Academic")+COUNTIFS('Relevant - Not CRM not valid'!$T$2:$T$416,$A197,'Relevant - Not CRM not valid'!$G$2:$G$416,"UK",'Relevant - Not CRM not valid'!$M$2:$M$416,"Research",'Relevant - Not CRM not valid'!$R$2:$R$416,"Academic")+COUNTIFS('Relevant - In CRM not valid'!$T$2:$T$46,$A197,'Relevant - In CRM not valid'!$G$2:$G$46,"UK",'Relevant - In CRM not valid'!$M$2:$M$46,"Research",'Relevant - In CRM not valid'!$R$2:$R$46,"Academic")</f>
        <v>0</v>
      </c>
      <c r="J197" s="2">
        <f>COUNTIFS('Relevant - In CRM valid'!$T$2:$T$4699,$A197,'Relevant - In CRM valid'!$G$2:$G$4699,"UK",'Relevant - In CRM valid'!$M$2:$M$4699,"Finance")+COUNTIFS('Relevant - In CRM unknown'!$T$2:$T$253,$A197,'Relevant - In CRM unknown'!$G$2:$G$253,"UK",'Relevant - In CRM unknown'!$M$2:$M$253,"Finance")+COUNTIFS('Relevant - IN NOW CRM valid'!$T$2:$T$2328,$A197,'Relevant - IN NOW CRM valid'!$G$2:$G$2328,"UK",'Relevant - IN NOW CRM valid'!$M$2:$M$2328,"Finance")+COUNTIFS('Relevant - IN NOW CRM unknown'!$T$2:$T$1227,$A197,'Relevant - IN NOW CRM unknown'!$G$2:$G$1227,"UK",'Relevant - IN NOW CRM unknown'!$M$2:$M$1227,"Finance")+COUNTIFS('Relevant - Not CRM not valid'!$T$2:$T$416,$A197,'Relevant - Not CRM not valid'!$G$2:$G$416,"UK",'Relevant - Not CRM not valid'!$M$2:$M$416,"Finance")+COUNTIFS('Relevant - In CRM not valid'!$T$2:$T$46,$A197,'Relevant - In CRM not valid'!$G$2:$G$46,"UK",'Relevant - In CRM not valid'!$M$2:$M$46,"Finance")</f>
        <v>0</v>
      </c>
      <c r="K197" s="2">
        <f>COUNTIFS('Relevant - In CRM valid'!$T$2:$T$4699,$A197,'Relevant - In CRM valid'!$G$2:$G$4699,"UK",'Relevant - In CRM valid'!$M$2:$M$4699,"IT/Systems")+COUNTIFS('Relevant - In CRM unknown'!$T$2:$T$253,$A197,'Relevant - In CRM unknown'!$G$2:$G$253,"UK",'Relevant - In CRM unknown'!$M$2:$M$253,"IT/Systems")+COUNTIFS('Relevant - IN NOW CRM valid'!$T$2:$T$2328,$A197,'Relevant - IN NOW CRM valid'!$G$2:$G$2328,"UK",'Relevant - IN NOW CRM valid'!$M$2:$M$2328,"IT/Systems")+COUNTIFS('Relevant - IN NOW CRM unknown'!$T$2:$T$1227,$A197,'Relevant - IN NOW CRM unknown'!$G$2:$G$1227,"UK",'Relevant - IN NOW CRM unknown'!$M$2:$M$1227,"IT/Systems")+COUNTIFS('Relevant - Not CRM not valid'!$T$2:$T$416,$A197,'Relevant - Not CRM not valid'!$G$2:$G$416,"UK",'Relevant - Not CRM not valid'!$M$2:$M$416,"IT/Systems")+COUNTIFS('Relevant - In CRM not valid'!$T$2:$T$46,$A197,'Relevant - In CRM not valid'!$G$2:$G$46,"UK",'Relevant - In CRM not valid'!$M$2:$M$46,"IT/Systems")</f>
        <v>1</v>
      </c>
      <c r="L197" s="2">
        <f>COUNTIFS('Relevant - In CRM valid'!$T$2:$T$4699,$A197,'Relevant - In CRM valid'!$G$2:$G$4699,"UK",'Relevant - In CRM valid'!$M$2:$M$4699,"")+COUNTIFS('Relevant - In CRM unknown'!$T$2:$T$253,$A197,'Relevant - In CRM unknown'!$G$2:$G$253,"UK",'Relevant - In CRM unknown'!$M$2:$M$253,"")+COUNTIFS('Relevant - IN NOW CRM valid'!$T$2:$T$2328,$A197,'Relevant - IN NOW CRM valid'!$G$2:$G$2328,"UK",'Relevant - IN NOW CRM valid'!$M$2:$M$2328,"")+COUNTIFS('Relevant - IN NOW CRM unknown'!$T$2:$T$1227,$A197,'Relevant - IN NOW CRM unknown'!$G$2:$G$1227,"UK",'Relevant - IN NOW CRM unknown'!$M$2:$M$1227,"")+COUNTIFS('Relevant - Not CRM not valid'!$T$2:$T$416,$A197,'Relevant - Not CRM not valid'!$G$2:$G$416,"UK",'Relevant - Not CRM not valid'!$M$2:$M$416,"")+COUNTIFS('Relevant - In CRM not valid'!$T$2:$T$46,$A197,'Relevant - In CRM not valid'!$G$2:$G$46,"UK",'Relevant - In CRM not valid'!$M$2:$M$46,"")</f>
        <v>0</v>
      </c>
      <c r="M197" s="2">
        <f t="shared" si="6"/>
        <v>2</v>
      </c>
      <c r="N197" s="2">
        <f>COUNTIFS('Relevant - In CRM valid'!$T$2:$T$4699,$A197,'Relevant - In CRM valid'!$G$2:$G$4699,"UK",'Relevant - In CRM valid'!$Q$2:$Q$4699,"valid")+COUNTIFS('Relevant - In CRM unknown'!$T$2:$T$253,$A197,'Relevant - In CRM unknown'!$G$2:$G$253,"UK",'Relevant - In CRM unknown'!$Q$2:$Q$253,"valid")+COUNTIFS('Relevant - IN NOW CRM valid'!$T$2:$T$2328,$A197,'Relevant - IN NOW CRM valid'!$G$2:$G$2328,"UK",'Relevant - IN NOW CRM valid'!$Q$2:$Q$2328,"valid")+COUNTIFS('Relevant - IN NOW CRM unknown'!$T$2:$T$1227,$A197,'Relevant - IN NOW CRM unknown'!$G$2:$G$1227,"UK",'Relevant - IN NOW CRM unknown'!$Q$2:$Q$1227,"valid")+COUNTIFS('Relevant - Not CRM not valid'!$T$2:$T$416,$A197,'Relevant - Not CRM not valid'!$G$2:$G$416,"UK",'Relevant - Not CRM not valid'!$Q$2:$Q$416,"valid")+COUNTIFS('Relevant - In CRM not valid'!$T$2:$T$46,$A197,'Relevant - In CRM not valid'!$G$2:$G$46,"UK",'Relevant - In CRM not valid'!$Q$2:$Q$46,"valid")</f>
        <v>0</v>
      </c>
      <c r="O197" s="2" t="str">
        <f t="shared" si="7"/>
        <v xml:space="preserve">Finance  </v>
      </c>
    </row>
    <row r="198" spans="1:15" ht="15" customHeight="1">
      <c r="A198" s="2" t="s">
        <v>501</v>
      </c>
      <c r="B198" s="2" t="s">
        <v>502</v>
      </c>
      <c r="C198" s="2" t="s">
        <v>368</v>
      </c>
      <c r="D198" s="2" t="str">
        <f>IFERROR(INDEX('UK Target Institutions'!$D$2:$D$727,MATCH($A198,'UK Target Institutions'!$A$2:$A$727,0)),"")</f>
        <v>No</v>
      </c>
      <c r="E198" s="2">
        <f>COUNTIFS('Relevant - In CRM valid'!$T$2:$T$4699,$A198,'Relevant - In CRM valid'!$G$2:$G$4699,"UK")+COUNTIFS('Relevant - In CRM unknown'!$T$2:$T$253,$A198,'Relevant - In CRM unknown'!$G$2:$G$253,"UK")+COUNTIFS('Relevant - IN NOW CRM valid'!$T$2:$T$2328,$A198,'Relevant - IN NOW CRM valid'!$G$2:$G$2328,"UK")+COUNTIFS('Relevant - IN NOW CRM unknown'!$T$2:$T$1227,$A198,'Relevant - IN NOW CRM unknown'!$G$2:$G$1227,"UK")+COUNTIFS('Relevant - Not CRM not valid'!$T$2:$T$416,$A198,'Relevant - Not CRM not valid'!$G$2:$G$416,"UK")+COUNTIFS('Relevant - In CRM not valid'!$T$2:$T$46,$A198,'Relevant - In CRM not valid'!$G$2:$G$46,"UK")</f>
        <v>4</v>
      </c>
      <c r="F198" s="2">
        <f>COUNTIFS('Relevant - In CRM valid'!$T$2:$T$4699,$A198,'Relevant - In CRM valid'!$G$2:$G$4699,"UK",'Relevant - In CRM valid'!$M$2:$M$4699,"Research")+COUNTIFS('Relevant - In CRM unknown'!$T$2:$T$253,$A198,'Relevant - In CRM unknown'!$G$2:$G$253,"UK",'Relevant - In CRM unknown'!$M$2:$M$253,"Research")+COUNTIFS('Relevant - IN NOW CRM valid'!$T$2:$T$2328,$A198,'Relevant - IN NOW CRM valid'!$G$2:$G$2328,"UK",'Relevant - IN NOW CRM valid'!$M$2:$M$2328,"Research")+COUNTIFS('Relevant - IN NOW CRM unknown'!$T$2:$T$1227,$A198,'Relevant - IN NOW CRM unknown'!$G$2:$G$1227,"UK",'Relevant - IN NOW CRM unknown'!$M$2:$M$1227,"Research")+COUNTIFS('Relevant - Not CRM not valid'!$T$2:$T$416,$A198,'Relevant - Not CRM not valid'!$G$2:$G$416,"UK",'Relevant - Not CRM not valid'!$M$2:$M$416,"Research")+COUNTIFS('Relevant - In CRM not valid'!$T$2:$T$46,$A198,'Relevant - In CRM not valid'!$G$2:$G$46,"UK",'Relevant - In CRM not valid'!$M$2:$M$46,"Research")</f>
        <v>4</v>
      </c>
      <c r="G198" s="2">
        <f>COUNTIFS('Relevant - In CRM valid'!$T$2:$T$4699,$A198,'Relevant - In CRM valid'!$G$2:$G$4699,"UK",'Relevant - In CRM valid'!$M$2:$M$4699,"Research",'Relevant - In CRM valid'!$R$2:$R$4699,"Senior")+COUNTIFS('Relevant - In CRM unknown'!$T$2:$T$253,$A198,'Relevant - In CRM unknown'!$G$2:$G$253,"UK",'Relevant - In CRM unknown'!$M$2:$M$253,"Research",'Relevant - In CRM unknown'!$R$2:$R$253,"Senior")+COUNTIFS('Relevant - IN NOW CRM valid'!$T$2:$T$2328,$A198,'Relevant - IN NOW CRM valid'!$G$2:$G$2328,"UK",'Relevant - IN NOW CRM valid'!$M$2:$M$2328,"Research",'Relevant - IN NOW CRM valid'!$R$2:$R$2328,"Senior")+COUNTIFS('Relevant - IN NOW CRM unknown'!$T$2:$T$1227,$A198,'Relevant - IN NOW CRM unknown'!$G$2:$G$1227,"UK",'Relevant - IN NOW CRM unknown'!$M$2:$M$1227,"Research",'Relevant - IN NOW CRM unknown'!$R$2:$R$1227,"Senior")+COUNTIFS('Relevant - Not CRM not valid'!$T$2:$T$416,$A198,'Relevant - Not CRM not valid'!$G$2:$G$416,"UK",'Relevant - Not CRM not valid'!$M$2:$M$416,"Research",'Relevant - Not CRM not valid'!$R$2:$R$416,"Senior")+COUNTIFS('Relevant - In CRM not valid'!$T$2:$T$46,$A198,'Relevant - In CRM not valid'!$G$2:$G$46,"UK",'Relevant - In CRM not valid'!$M$2:$M$46,"Research",'Relevant - In CRM not valid'!$R$2:$R$46,"Senior")</f>
        <v>1</v>
      </c>
      <c r="H198" s="2">
        <f>COUNTIFS('Relevant - In CRM valid'!$T$2:$T$4699,$A198,'Relevant - In CRM valid'!$G$2:$G$4699,"UK",'Relevant - In CRM valid'!$M$2:$M$4699,"Research",'Relevant - In CRM valid'!$R$2:$R$4699,"Operational")+COUNTIFS('Relevant - In CRM unknown'!$T$2:$T$253,$A198,'Relevant - In CRM unknown'!$G$2:$G$253,"UK",'Relevant - In CRM unknown'!$M$2:$M$253,"Research",'Relevant - In CRM unknown'!$R$2:$R$253,"Operational")+COUNTIFS('Relevant - IN NOW CRM valid'!$T$2:$T$2328,$A198,'Relevant - IN NOW CRM valid'!$G$2:$G$2328,"UK",'Relevant - IN NOW CRM valid'!$M$2:$M$2328,"Research",'Relevant - IN NOW CRM valid'!$R$2:$R$2328,"Operational")+COUNTIFS('Relevant - IN NOW CRM unknown'!$T$2:$T$1227,$A198,'Relevant - IN NOW CRM unknown'!$G$2:$G$1227,"UK",'Relevant - IN NOW CRM unknown'!$M$2:$M$1227,"Research",'Relevant - IN NOW CRM unknown'!$R$2:$R$1227,"Operational")+COUNTIFS('Relevant - Not CRM not valid'!$T$2:$T$416,$A198,'Relevant - Not CRM not valid'!$G$2:$G$416,"UK",'Relevant - Not CRM not valid'!$M$2:$M$416,"Research",'Relevant - Not CRM not valid'!$R$2:$R$416,"Operational")+COUNTIFS('Relevant - In CRM not valid'!$T$2:$T$46,$A198,'Relevant - In CRM not valid'!$G$2:$G$46,"UK",'Relevant - In CRM not valid'!$M$2:$M$46,"Research",'Relevant - In CRM not valid'!$R$2:$R$46,"Operational")</f>
        <v>3</v>
      </c>
      <c r="I198" s="2">
        <f>COUNTIFS('Relevant - In CRM valid'!$T$2:$T$4699,$A198,'Relevant - In CRM valid'!$G$2:$G$4699,"UK",'Relevant - In CRM valid'!$M$2:$M$4699,"Research",'Relevant - In CRM valid'!$R$2:$R$4699,"Academic")+COUNTIFS('Relevant - In CRM unknown'!$T$2:$T$253,$A198,'Relevant - In CRM unknown'!$G$2:$G$253,"UK",'Relevant - In CRM unknown'!$M$2:$M$253,"Research",'Relevant - In CRM unknown'!$R$2:$R$253,"Academic")+COUNTIFS('Relevant - IN NOW CRM valid'!$T$2:$T$2328,$A198,'Relevant - IN NOW CRM valid'!$G$2:$G$2328,"UK",'Relevant - IN NOW CRM valid'!$M$2:$M$2328,"Research",'Relevant - IN NOW CRM valid'!$R$2:$R$2328,"Academic")+COUNTIFS('Relevant - IN NOW CRM unknown'!$T$2:$T$1227,$A198,'Relevant - IN NOW CRM unknown'!$G$2:$G$1227,"UK",'Relevant - IN NOW CRM unknown'!$M$2:$M$1227,"Research",'Relevant - IN NOW CRM unknown'!$R$2:$R$1227,"Academic")+COUNTIFS('Relevant - Not CRM not valid'!$T$2:$T$416,$A198,'Relevant - Not CRM not valid'!$G$2:$G$416,"UK",'Relevant - Not CRM not valid'!$M$2:$M$416,"Research",'Relevant - Not CRM not valid'!$R$2:$R$416,"Academic")+COUNTIFS('Relevant - In CRM not valid'!$T$2:$T$46,$A198,'Relevant - In CRM not valid'!$G$2:$G$46,"UK",'Relevant - In CRM not valid'!$M$2:$M$46,"Research",'Relevant - In CRM not valid'!$R$2:$R$46,"Academic")</f>
        <v>0</v>
      </c>
      <c r="J198" s="2">
        <f>COUNTIFS('Relevant - In CRM valid'!$T$2:$T$4699,$A198,'Relevant - In CRM valid'!$G$2:$G$4699,"UK",'Relevant - In CRM valid'!$M$2:$M$4699,"Finance")+COUNTIFS('Relevant - In CRM unknown'!$T$2:$T$253,$A198,'Relevant - In CRM unknown'!$G$2:$G$253,"UK",'Relevant - In CRM unknown'!$M$2:$M$253,"Finance")+COUNTIFS('Relevant - IN NOW CRM valid'!$T$2:$T$2328,$A198,'Relevant - IN NOW CRM valid'!$G$2:$G$2328,"UK",'Relevant - IN NOW CRM valid'!$M$2:$M$2328,"Finance")+COUNTIFS('Relevant - IN NOW CRM unknown'!$T$2:$T$1227,$A198,'Relevant - IN NOW CRM unknown'!$G$2:$G$1227,"UK",'Relevant - IN NOW CRM unknown'!$M$2:$M$1227,"Finance")+COUNTIFS('Relevant - Not CRM not valid'!$T$2:$T$416,$A198,'Relevant - Not CRM not valid'!$G$2:$G$416,"UK",'Relevant - Not CRM not valid'!$M$2:$M$416,"Finance")+COUNTIFS('Relevant - In CRM not valid'!$T$2:$T$46,$A198,'Relevant - In CRM not valid'!$G$2:$G$46,"UK",'Relevant - In CRM not valid'!$M$2:$M$46,"Finance")</f>
        <v>0</v>
      </c>
      <c r="K198" s="2">
        <f>COUNTIFS('Relevant - In CRM valid'!$T$2:$T$4699,$A198,'Relevant - In CRM valid'!$G$2:$G$4699,"UK",'Relevant - In CRM valid'!$M$2:$M$4699,"IT/Systems")+COUNTIFS('Relevant - In CRM unknown'!$T$2:$T$253,$A198,'Relevant - In CRM unknown'!$G$2:$G$253,"UK",'Relevant - In CRM unknown'!$M$2:$M$253,"IT/Systems")+COUNTIFS('Relevant - IN NOW CRM valid'!$T$2:$T$2328,$A198,'Relevant - IN NOW CRM valid'!$G$2:$G$2328,"UK",'Relevant - IN NOW CRM valid'!$M$2:$M$2328,"IT/Systems")+COUNTIFS('Relevant - IN NOW CRM unknown'!$T$2:$T$1227,$A198,'Relevant - IN NOW CRM unknown'!$G$2:$G$1227,"UK",'Relevant - IN NOW CRM unknown'!$M$2:$M$1227,"IT/Systems")+COUNTIFS('Relevant - Not CRM not valid'!$T$2:$T$416,$A198,'Relevant - Not CRM not valid'!$G$2:$G$416,"UK",'Relevant - Not CRM not valid'!$M$2:$M$416,"IT/Systems")+COUNTIFS('Relevant - In CRM not valid'!$T$2:$T$46,$A198,'Relevant - In CRM not valid'!$G$2:$G$46,"UK",'Relevant - In CRM not valid'!$M$2:$M$46,"IT/Systems")</f>
        <v>0</v>
      </c>
      <c r="L198" s="2">
        <f>COUNTIFS('Relevant - In CRM valid'!$T$2:$T$4699,$A198,'Relevant - In CRM valid'!$G$2:$G$4699,"UK",'Relevant - In CRM valid'!$M$2:$M$4699,"")+COUNTIFS('Relevant - In CRM unknown'!$T$2:$T$253,$A198,'Relevant - In CRM unknown'!$G$2:$G$253,"UK",'Relevant - In CRM unknown'!$M$2:$M$253,"")+COUNTIFS('Relevant - IN NOW CRM valid'!$T$2:$T$2328,$A198,'Relevant - IN NOW CRM valid'!$G$2:$G$2328,"UK",'Relevant - IN NOW CRM valid'!$M$2:$M$2328,"")+COUNTIFS('Relevant - IN NOW CRM unknown'!$T$2:$T$1227,$A198,'Relevant - IN NOW CRM unknown'!$G$2:$G$1227,"UK",'Relevant - IN NOW CRM unknown'!$M$2:$M$1227,"")+COUNTIFS('Relevant - Not CRM not valid'!$T$2:$T$416,$A198,'Relevant - Not CRM not valid'!$G$2:$G$416,"UK",'Relevant - Not CRM not valid'!$M$2:$M$416,"")+COUNTIFS('Relevant - In CRM not valid'!$T$2:$T$46,$A198,'Relevant - In CRM not valid'!$G$2:$G$46,"UK",'Relevant - In CRM not valid'!$M$2:$M$46,"")</f>
        <v>0</v>
      </c>
      <c r="M198" s="2">
        <f t="shared" si="6"/>
        <v>1</v>
      </c>
      <c r="N198" s="2">
        <f>COUNTIFS('Relevant - In CRM valid'!$T$2:$T$4699,$A198,'Relevant - In CRM valid'!$G$2:$G$4699,"UK",'Relevant - In CRM valid'!$Q$2:$Q$4699,"valid")+COUNTIFS('Relevant - In CRM unknown'!$T$2:$T$253,$A198,'Relevant - In CRM unknown'!$G$2:$G$253,"UK",'Relevant - In CRM unknown'!$Q$2:$Q$253,"valid")+COUNTIFS('Relevant - IN NOW CRM valid'!$T$2:$T$2328,$A198,'Relevant - IN NOW CRM valid'!$G$2:$G$2328,"UK",'Relevant - IN NOW CRM valid'!$Q$2:$Q$2328,"valid")+COUNTIFS('Relevant - IN NOW CRM unknown'!$T$2:$T$1227,$A198,'Relevant - IN NOW CRM unknown'!$G$2:$G$1227,"UK",'Relevant - IN NOW CRM unknown'!$Q$2:$Q$1227,"valid")+COUNTIFS('Relevant - Not CRM not valid'!$T$2:$T$416,$A198,'Relevant - Not CRM not valid'!$G$2:$G$416,"UK",'Relevant - Not CRM not valid'!$Q$2:$Q$416,"valid")+COUNTIFS('Relevant - In CRM not valid'!$T$2:$T$46,$A198,'Relevant - In CRM not valid'!$G$2:$G$46,"UK",'Relevant - In CRM not valid'!$Q$2:$Q$46,"valid")</f>
        <v>4</v>
      </c>
      <c r="O198" s="2" t="str">
        <f t="shared" si="7"/>
        <v>Finance  IT/Systems</v>
      </c>
    </row>
    <row r="199" spans="1:15" ht="15" customHeight="1">
      <c r="A199" s="2" t="s">
        <v>503</v>
      </c>
      <c r="B199" s="2" t="s">
        <v>504</v>
      </c>
      <c r="C199" s="2" t="s">
        <v>368</v>
      </c>
      <c r="D199" s="2" t="str">
        <f>IFERROR(INDEX('UK Target Institutions'!$D$2:$D$727,MATCH($A199,'UK Target Institutions'!$A$2:$A$727,0)),"")</f>
        <v>No</v>
      </c>
      <c r="E199" s="2">
        <f>COUNTIFS('Relevant - In CRM valid'!$T$2:$T$4699,$A199,'Relevant - In CRM valid'!$G$2:$G$4699,"UK")+COUNTIFS('Relevant - In CRM unknown'!$T$2:$T$253,$A199,'Relevant - In CRM unknown'!$G$2:$G$253,"UK")+COUNTIFS('Relevant - IN NOW CRM valid'!$T$2:$T$2328,$A199,'Relevant - IN NOW CRM valid'!$G$2:$G$2328,"UK")+COUNTIFS('Relevant - IN NOW CRM unknown'!$T$2:$T$1227,$A199,'Relevant - IN NOW CRM unknown'!$G$2:$G$1227,"UK")+COUNTIFS('Relevant - Not CRM not valid'!$T$2:$T$416,$A199,'Relevant - Not CRM not valid'!$G$2:$G$416,"UK")+COUNTIFS('Relevant - In CRM not valid'!$T$2:$T$46,$A199,'Relevant - In CRM not valid'!$G$2:$G$46,"UK")</f>
        <v>3</v>
      </c>
      <c r="F199" s="2">
        <f>COUNTIFS('Relevant - In CRM valid'!$T$2:$T$4699,$A199,'Relevant - In CRM valid'!$G$2:$G$4699,"UK",'Relevant - In CRM valid'!$M$2:$M$4699,"Research")+COUNTIFS('Relevant - In CRM unknown'!$T$2:$T$253,$A199,'Relevant - In CRM unknown'!$G$2:$G$253,"UK",'Relevant - In CRM unknown'!$M$2:$M$253,"Research")+COUNTIFS('Relevant - IN NOW CRM valid'!$T$2:$T$2328,$A199,'Relevant - IN NOW CRM valid'!$G$2:$G$2328,"UK",'Relevant - IN NOW CRM valid'!$M$2:$M$2328,"Research")+COUNTIFS('Relevant - IN NOW CRM unknown'!$T$2:$T$1227,$A199,'Relevant - IN NOW CRM unknown'!$G$2:$G$1227,"UK",'Relevant - IN NOW CRM unknown'!$M$2:$M$1227,"Research")+COUNTIFS('Relevant - Not CRM not valid'!$T$2:$T$416,$A199,'Relevant - Not CRM not valid'!$G$2:$G$416,"UK",'Relevant - Not CRM not valid'!$M$2:$M$416,"Research")+COUNTIFS('Relevant - In CRM not valid'!$T$2:$T$46,$A199,'Relevant - In CRM not valid'!$G$2:$G$46,"UK",'Relevant - In CRM not valid'!$M$2:$M$46,"Research")</f>
        <v>0</v>
      </c>
      <c r="G199" s="2">
        <f>COUNTIFS('Relevant - In CRM valid'!$T$2:$T$4699,$A199,'Relevant - In CRM valid'!$G$2:$G$4699,"UK",'Relevant - In CRM valid'!$M$2:$M$4699,"Research",'Relevant - In CRM valid'!$R$2:$R$4699,"Senior")+COUNTIFS('Relevant - In CRM unknown'!$T$2:$T$253,$A199,'Relevant - In CRM unknown'!$G$2:$G$253,"UK",'Relevant - In CRM unknown'!$M$2:$M$253,"Research",'Relevant - In CRM unknown'!$R$2:$R$253,"Senior")+COUNTIFS('Relevant - IN NOW CRM valid'!$T$2:$T$2328,$A199,'Relevant - IN NOW CRM valid'!$G$2:$G$2328,"UK",'Relevant - IN NOW CRM valid'!$M$2:$M$2328,"Research",'Relevant - IN NOW CRM valid'!$R$2:$R$2328,"Senior")+COUNTIFS('Relevant - IN NOW CRM unknown'!$T$2:$T$1227,$A199,'Relevant - IN NOW CRM unknown'!$G$2:$G$1227,"UK",'Relevant - IN NOW CRM unknown'!$M$2:$M$1227,"Research",'Relevant - IN NOW CRM unknown'!$R$2:$R$1227,"Senior")+COUNTIFS('Relevant - Not CRM not valid'!$T$2:$T$416,$A199,'Relevant - Not CRM not valid'!$G$2:$G$416,"UK",'Relevant - Not CRM not valid'!$M$2:$M$416,"Research",'Relevant - Not CRM not valid'!$R$2:$R$416,"Senior")+COUNTIFS('Relevant - In CRM not valid'!$T$2:$T$46,$A199,'Relevant - In CRM not valid'!$G$2:$G$46,"UK",'Relevant - In CRM not valid'!$M$2:$M$46,"Research",'Relevant - In CRM not valid'!$R$2:$R$46,"Senior")</f>
        <v>0</v>
      </c>
      <c r="H199" s="2">
        <f>COUNTIFS('Relevant - In CRM valid'!$T$2:$T$4699,$A199,'Relevant - In CRM valid'!$G$2:$G$4699,"UK",'Relevant - In CRM valid'!$M$2:$M$4699,"Research",'Relevant - In CRM valid'!$R$2:$R$4699,"Operational")+COUNTIFS('Relevant - In CRM unknown'!$T$2:$T$253,$A199,'Relevant - In CRM unknown'!$G$2:$G$253,"UK",'Relevant - In CRM unknown'!$M$2:$M$253,"Research",'Relevant - In CRM unknown'!$R$2:$R$253,"Operational")+COUNTIFS('Relevant - IN NOW CRM valid'!$T$2:$T$2328,$A199,'Relevant - IN NOW CRM valid'!$G$2:$G$2328,"UK",'Relevant - IN NOW CRM valid'!$M$2:$M$2328,"Research",'Relevant - IN NOW CRM valid'!$R$2:$R$2328,"Operational")+COUNTIFS('Relevant - IN NOW CRM unknown'!$T$2:$T$1227,$A199,'Relevant - IN NOW CRM unknown'!$G$2:$G$1227,"UK",'Relevant - IN NOW CRM unknown'!$M$2:$M$1227,"Research",'Relevant - IN NOW CRM unknown'!$R$2:$R$1227,"Operational")+COUNTIFS('Relevant - Not CRM not valid'!$T$2:$T$416,$A199,'Relevant - Not CRM not valid'!$G$2:$G$416,"UK",'Relevant - Not CRM not valid'!$M$2:$M$416,"Research",'Relevant - Not CRM not valid'!$R$2:$R$416,"Operational")+COUNTIFS('Relevant - In CRM not valid'!$T$2:$T$46,$A199,'Relevant - In CRM not valid'!$G$2:$G$46,"UK",'Relevant - In CRM not valid'!$M$2:$M$46,"Research",'Relevant - In CRM not valid'!$R$2:$R$46,"Operational")</f>
        <v>0</v>
      </c>
      <c r="I199" s="2">
        <f>COUNTIFS('Relevant - In CRM valid'!$T$2:$T$4699,$A199,'Relevant - In CRM valid'!$G$2:$G$4699,"UK",'Relevant - In CRM valid'!$M$2:$M$4699,"Research",'Relevant - In CRM valid'!$R$2:$R$4699,"Academic")+COUNTIFS('Relevant - In CRM unknown'!$T$2:$T$253,$A199,'Relevant - In CRM unknown'!$G$2:$G$253,"UK",'Relevant - In CRM unknown'!$M$2:$M$253,"Research",'Relevant - In CRM unknown'!$R$2:$R$253,"Academic")+COUNTIFS('Relevant - IN NOW CRM valid'!$T$2:$T$2328,$A199,'Relevant - IN NOW CRM valid'!$G$2:$G$2328,"UK",'Relevant - IN NOW CRM valid'!$M$2:$M$2328,"Research",'Relevant - IN NOW CRM valid'!$R$2:$R$2328,"Academic")+COUNTIFS('Relevant - IN NOW CRM unknown'!$T$2:$T$1227,$A199,'Relevant - IN NOW CRM unknown'!$G$2:$G$1227,"UK",'Relevant - IN NOW CRM unknown'!$M$2:$M$1227,"Research",'Relevant - IN NOW CRM unknown'!$R$2:$R$1227,"Academic")+COUNTIFS('Relevant - Not CRM not valid'!$T$2:$T$416,$A199,'Relevant - Not CRM not valid'!$G$2:$G$416,"UK",'Relevant - Not CRM not valid'!$M$2:$M$416,"Research",'Relevant - Not CRM not valid'!$R$2:$R$416,"Academic")+COUNTIFS('Relevant - In CRM not valid'!$T$2:$T$46,$A199,'Relevant - In CRM not valid'!$G$2:$G$46,"UK",'Relevant - In CRM not valid'!$M$2:$M$46,"Research",'Relevant - In CRM not valid'!$R$2:$R$46,"Academic")</f>
        <v>0</v>
      </c>
      <c r="J199" s="2">
        <f>COUNTIFS('Relevant - In CRM valid'!$T$2:$T$4699,$A199,'Relevant - In CRM valid'!$G$2:$G$4699,"UK",'Relevant - In CRM valid'!$M$2:$M$4699,"Finance")+COUNTIFS('Relevant - In CRM unknown'!$T$2:$T$253,$A199,'Relevant - In CRM unknown'!$G$2:$G$253,"UK",'Relevant - In CRM unknown'!$M$2:$M$253,"Finance")+COUNTIFS('Relevant - IN NOW CRM valid'!$T$2:$T$2328,$A199,'Relevant - IN NOW CRM valid'!$G$2:$G$2328,"UK",'Relevant - IN NOW CRM valid'!$M$2:$M$2328,"Finance")+COUNTIFS('Relevant - IN NOW CRM unknown'!$T$2:$T$1227,$A199,'Relevant - IN NOW CRM unknown'!$G$2:$G$1227,"UK",'Relevant - IN NOW CRM unknown'!$M$2:$M$1227,"Finance")+COUNTIFS('Relevant - Not CRM not valid'!$T$2:$T$416,$A199,'Relevant - Not CRM not valid'!$G$2:$G$416,"UK",'Relevant - Not CRM not valid'!$M$2:$M$416,"Finance")+COUNTIFS('Relevant - In CRM not valid'!$T$2:$T$46,$A199,'Relevant - In CRM not valid'!$G$2:$G$46,"UK",'Relevant - In CRM not valid'!$M$2:$M$46,"Finance")</f>
        <v>3</v>
      </c>
      <c r="K199" s="2">
        <f>COUNTIFS('Relevant - In CRM valid'!$T$2:$T$4699,$A199,'Relevant - In CRM valid'!$G$2:$G$4699,"UK",'Relevant - In CRM valid'!$M$2:$M$4699,"IT/Systems")+COUNTIFS('Relevant - In CRM unknown'!$T$2:$T$253,$A199,'Relevant - In CRM unknown'!$G$2:$G$253,"UK",'Relevant - In CRM unknown'!$M$2:$M$253,"IT/Systems")+COUNTIFS('Relevant - IN NOW CRM valid'!$T$2:$T$2328,$A199,'Relevant - IN NOW CRM valid'!$G$2:$G$2328,"UK",'Relevant - IN NOW CRM valid'!$M$2:$M$2328,"IT/Systems")+COUNTIFS('Relevant - IN NOW CRM unknown'!$T$2:$T$1227,$A199,'Relevant - IN NOW CRM unknown'!$G$2:$G$1227,"UK",'Relevant - IN NOW CRM unknown'!$M$2:$M$1227,"IT/Systems")+COUNTIFS('Relevant - Not CRM not valid'!$T$2:$T$416,$A199,'Relevant - Not CRM not valid'!$G$2:$G$416,"UK",'Relevant - Not CRM not valid'!$M$2:$M$416,"IT/Systems")+COUNTIFS('Relevant - In CRM not valid'!$T$2:$T$46,$A199,'Relevant - In CRM not valid'!$G$2:$G$46,"UK",'Relevant - In CRM not valid'!$M$2:$M$46,"IT/Systems")</f>
        <v>0</v>
      </c>
      <c r="L199" s="2">
        <f>COUNTIFS('Relevant - In CRM valid'!$T$2:$T$4699,$A199,'Relevant - In CRM valid'!$G$2:$G$4699,"UK",'Relevant - In CRM valid'!$M$2:$M$4699,"")+COUNTIFS('Relevant - In CRM unknown'!$T$2:$T$253,$A199,'Relevant - In CRM unknown'!$G$2:$G$253,"UK",'Relevant - In CRM unknown'!$M$2:$M$253,"")+COUNTIFS('Relevant - IN NOW CRM valid'!$T$2:$T$2328,$A199,'Relevant - IN NOW CRM valid'!$G$2:$G$2328,"UK",'Relevant - IN NOW CRM valid'!$M$2:$M$2328,"")+COUNTIFS('Relevant - IN NOW CRM unknown'!$T$2:$T$1227,$A199,'Relevant - IN NOW CRM unknown'!$G$2:$G$1227,"UK",'Relevant - IN NOW CRM unknown'!$M$2:$M$1227,"")+COUNTIFS('Relevant - Not CRM not valid'!$T$2:$T$416,$A199,'Relevant - Not CRM not valid'!$G$2:$G$416,"UK",'Relevant - Not CRM not valid'!$M$2:$M$416,"")+COUNTIFS('Relevant - In CRM not valid'!$T$2:$T$46,$A199,'Relevant - In CRM not valid'!$G$2:$G$46,"UK",'Relevant - In CRM not valid'!$M$2:$M$46,"")</f>
        <v>0</v>
      </c>
      <c r="M199" s="2">
        <f t="shared" si="6"/>
        <v>1</v>
      </c>
      <c r="N199" s="2">
        <f>COUNTIFS('Relevant - In CRM valid'!$T$2:$T$4699,$A199,'Relevant - In CRM valid'!$G$2:$G$4699,"UK",'Relevant - In CRM valid'!$Q$2:$Q$4699,"valid")+COUNTIFS('Relevant - In CRM unknown'!$T$2:$T$253,$A199,'Relevant - In CRM unknown'!$G$2:$G$253,"UK",'Relevant - In CRM unknown'!$Q$2:$Q$253,"valid")+COUNTIFS('Relevant - IN NOW CRM valid'!$T$2:$T$2328,$A199,'Relevant - IN NOW CRM valid'!$G$2:$G$2328,"UK",'Relevant - IN NOW CRM valid'!$Q$2:$Q$2328,"valid")+COUNTIFS('Relevant - IN NOW CRM unknown'!$T$2:$T$1227,$A199,'Relevant - IN NOW CRM unknown'!$G$2:$G$1227,"UK",'Relevant - IN NOW CRM unknown'!$Q$2:$Q$1227,"valid")+COUNTIFS('Relevant - Not CRM not valid'!$T$2:$T$416,$A199,'Relevant - Not CRM not valid'!$G$2:$G$416,"UK",'Relevant - Not CRM not valid'!$Q$2:$Q$416,"valid")+COUNTIFS('Relevant - In CRM not valid'!$T$2:$T$46,$A199,'Relevant - In CRM not valid'!$G$2:$G$46,"UK",'Relevant - In CRM not valid'!$Q$2:$Q$46,"valid")</f>
        <v>2</v>
      </c>
      <c r="O199" s="2" t="str">
        <f t="shared" si="7"/>
        <v>Research  IT/Systems</v>
      </c>
    </row>
    <row r="200" spans="1:15" ht="15" customHeight="1">
      <c r="A200" s="2" t="s">
        <v>505</v>
      </c>
      <c r="B200" s="2" t="s">
        <v>506</v>
      </c>
      <c r="C200" s="2" t="s">
        <v>95</v>
      </c>
      <c r="D200" s="2" t="str">
        <f>IFERROR(INDEX('UK Target Institutions'!$D$2:$D$727,MATCH($A200,'UK Target Institutions'!$A$2:$A$727,0)),"")</f>
        <v>Yes</v>
      </c>
      <c r="E200" s="2">
        <f>COUNTIFS('Relevant - In CRM valid'!$T$2:$T$4699,$A200,'Relevant - In CRM valid'!$G$2:$G$4699,"UK")+COUNTIFS('Relevant - In CRM unknown'!$T$2:$T$253,$A200,'Relevant - In CRM unknown'!$G$2:$G$253,"UK")+COUNTIFS('Relevant - IN NOW CRM valid'!$T$2:$T$2328,$A200,'Relevant - IN NOW CRM valid'!$G$2:$G$2328,"UK")+COUNTIFS('Relevant - IN NOW CRM unknown'!$T$2:$T$1227,$A200,'Relevant - IN NOW CRM unknown'!$G$2:$G$1227,"UK")+COUNTIFS('Relevant - Not CRM not valid'!$T$2:$T$416,$A200,'Relevant - Not CRM not valid'!$G$2:$G$416,"UK")+COUNTIFS('Relevant - In CRM not valid'!$T$2:$T$46,$A200,'Relevant - In CRM not valid'!$G$2:$G$46,"UK")</f>
        <v>3</v>
      </c>
      <c r="F200" s="2">
        <f>COUNTIFS('Relevant - In CRM valid'!$T$2:$T$4699,$A200,'Relevant - In CRM valid'!$G$2:$G$4699,"UK",'Relevant - In CRM valid'!$M$2:$M$4699,"Research")+COUNTIFS('Relevant - In CRM unknown'!$T$2:$T$253,$A200,'Relevant - In CRM unknown'!$G$2:$G$253,"UK",'Relevant - In CRM unknown'!$M$2:$M$253,"Research")+COUNTIFS('Relevant - IN NOW CRM valid'!$T$2:$T$2328,$A200,'Relevant - IN NOW CRM valid'!$G$2:$G$2328,"UK",'Relevant - IN NOW CRM valid'!$M$2:$M$2328,"Research")+COUNTIFS('Relevant - IN NOW CRM unknown'!$T$2:$T$1227,$A200,'Relevant - IN NOW CRM unknown'!$G$2:$G$1227,"UK",'Relevant - IN NOW CRM unknown'!$M$2:$M$1227,"Research")+COUNTIFS('Relevant - Not CRM not valid'!$T$2:$T$416,$A200,'Relevant - Not CRM not valid'!$G$2:$G$416,"UK",'Relevant - Not CRM not valid'!$M$2:$M$416,"Research")+COUNTIFS('Relevant - In CRM not valid'!$T$2:$T$46,$A200,'Relevant - In CRM not valid'!$G$2:$G$46,"UK",'Relevant - In CRM not valid'!$M$2:$M$46,"Research")</f>
        <v>3</v>
      </c>
      <c r="G200" s="2">
        <f>COUNTIFS('Relevant - In CRM valid'!$T$2:$T$4699,$A200,'Relevant - In CRM valid'!$G$2:$G$4699,"UK",'Relevant - In CRM valid'!$M$2:$M$4699,"Research",'Relevant - In CRM valid'!$R$2:$R$4699,"Senior")+COUNTIFS('Relevant - In CRM unknown'!$T$2:$T$253,$A200,'Relevant - In CRM unknown'!$G$2:$G$253,"UK",'Relevant - In CRM unknown'!$M$2:$M$253,"Research",'Relevant - In CRM unknown'!$R$2:$R$253,"Senior")+COUNTIFS('Relevant - IN NOW CRM valid'!$T$2:$T$2328,$A200,'Relevant - IN NOW CRM valid'!$G$2:$G$2328,"UK",'Relevant - IN NOW CRM valid'!$M$2:$M$2328,"Research",'Relevant - IN NOW CRM valid'!$R$2:$R$2328,"Senior")+COUNTIFS('Relevant - IN NOW CRM unknown'!$T$2:$T$1227,$A200,'Relevant - IN NOW CRM unknown'!$G$2:$G$1227,"UK",'Relevant - IN NOW CRM unknown'!$M$2:$M$1227,"Research",'Relevant - IN NOW CRM unknown'!$R$2:$R$1227,"Senior")+COUNTIFS('Relevant - Not CRM not valid'!$T$2:$T$416,$A200,'Relevant - Not CRM not valid'!$G$2:$G$416,"UK",'Relevant - Not CRM not valid'!$M$2:$M$416,"Research",'Relevant - Not CRM not valid'!$R$2:$R$416,"Senior")+COUNTIFS('Relevant - In CRM not valid'!$T$2:$T$46,$A200,'Relevant - In CRM not valid'!$G$2:$G$46,"UK",'Relevant - In CRM not valid'!$M$2:$M$46,"Research",'Relevant - In CRM not valid'!$R$2:$R$46,"Senior")</f>
        <v>1</v>
      </c>
      <c r="H200" s="2">
        <f>COUNTIFS('Relevant - In CRM valid'!$T$2:$T$4699,$A200,'Relevant - In CRM valid'!$G$2:$G$4699,"UK",'Relevant - In CRM valid'!$M$2:$M$4699,"Research",'Relevant - In CRM valid'!$R$2:$R$4699,"Operational")+COUNTIFS('Relevant - In CRM unknown'!$T$2:$T$253,$A200,'Relevant - In CRM unknown'!$G$2:$G$253,"UK",'Relevant - In CRM unknown'!$M$2:$M$253,"Research",'Relevant - In CRM unknown'!$R$2:$R$253,"Operational")+COUNTIFS('Relevant - IN NOW CRM valid'!$T$2:$T$2328,$A200,'Relevant - IN NOW CRM valid'!$G$2:$G$2328,"UK",'Relevant - IN NOW CRM valid'!$M$2:$M$2328,"Research",'Relevant - IN NOW CRM valid'!$R$2:$R$2328,"Operational")+COUNTIFS('Relevant - IN NOW CRM unknown'!$T$2:$T$1227,$A200,'Relevant - IN NOW CRM unknown'!$G$2:$G$1227,"UK",'Relevant - IN NOW CRM unknown'!$M$2:$M$1227,"Research",'Relevant - IN NOW CRM unknown'!$R$2:$R$1227,"Operational")+COUNTIFS('Relevant - Not CRM not valid'!$T$2:$T$416,$A200,'Relevant - Not CRM not valid'!$G$2:$G$416,"UK",'Relevant - Not CRM not valid'!$M$2:$M$416,"Research",'Relevant - Not CRM not valid'!$R$2:$R$416,"Operational")+COUNTIFS('Relevant - In CRM not valid'!$T$2:$T$46,$A200,'Relevant - In CRM not valid'!$G$2:$G$46,"UK",'Relevant - In CRM not valid'!$M$2:$M$46,"Research",'Relevant - In CRM not valid'!$R$2:$R$46,"Operational")</f>
        <v>1</v>
      </c>
      <c r="I200" s="2">
        <f>COUNTIFS('Relevant - In CRM valid'!$T$2:$T$4699,$A200,'Relevant - In CRM valid'!$G$2:$G$4699,"UK",'Relevant - In CRM valid'!$M$2:$M$4699,"Research",'Relevant - In CRM valid'!$R$2:$R$4699,"Academic")+COUNTIFS('Relevant - In CRM unknown'!$T$2:$T$253,$A200,'Relevant - In CRM unknown'!$G$2:$G$253,"UK",'Relevant - In CRM unknown'!$M$2:$M$253,"Research",'Relevant - In CRM unknown'!$R$2:$R$253,"Academic")+COUNTIFS('Relevant - IN NOW CRM valid'!$T$2:$T$2328,$A200,'Relevant - IN NOW CRM valid'!$G$2:$G$2328,"UK",'Relevant - IN NOW CRM valid'!$M$2:$M$2328,"Research",'Relevant - IN NOW CRM valid'!$R$2:$R$2328,"Academic")+COUNTIFS('Relevant - IN NOW CRM unknown'!$T$2:$T$1227,$A200,'Relevant - IN NOW CRM unknown'!$G$2:$G$1227,"UK",'Relevant - IN NOW CRM unknown'!$M$2:$M$1227,"Research",'Relevant - IN NOW CRM unknown'!$R$2:$R$1227,"Academic")+COUNTIFS('Relevant - Not CRM not valid'!$T$2:$T$416,$A200,'Relevant - Not CRM not valid'!$G$2:$G$416,"UK",'Relevant - Not CRM not valid'!$M$2:$M$416,"Research",'Relevant - Not CRM not valid'!$R$2:$R$416,"Academic")+COUNTIFS('Relevant - In CRM not valid'!$T$2:$T$46,$A200,'Relevant - In CRM not valid'!$G$2:$G$46,"UK",'Relevant - In CRM not valid'!$M$2:$M$46,"Research",'Relevant - In CRM not valid'!$R$2:$R$46,"Academic")</f>
        <v>1</v>
      </c>
      <c r="J200" s="2">
        <f>COUNTIFS('Relevant - In CRM valid'!$T$2:$T$4699,$A200,'Relevant - In CRM valid'!$G$2:$G$4699,"UK",'Relevant - In CRM valid'!$M$2:$M$4699,"Finance")+COUNTIFS('Relevant - In CRM unknown'!$T$2:$T$253,$A200,'Relevant - In CRM unknown'!$G$2:$G$253,"UK",'Relevant - In CRM unknown'!$M$2:$M$253,"Finance")+COUNTIFS('Relevant - IN NOW CRM valid'!$T$2:$T$2328,$A200,'Relevant - IN NOW CRM valid'!$G$2:$G$2328,"UK",'Relevant - IN NOW CRM valid'!$M$2:$M$2328,"Finance")+COUNTIFS('Relevant - IN NOW CRM unknown'!$T$2:$T$1227,$A200,'Relevant - IN NOW CRM unknown'!$G$2:$G$1227,"UK",'Relevant - IN NOW CRM unknown'!$M$2:$M$1227,"Finance")+COUNTIFS('Relevant - Not CRM not valid'!$T$2:$T$416,$A200,'Relevant - Not CRM not valid'!$G$2:$G$416,"UK",'Relevant - Not CRM not valid'!$M$2:$M$416,"Finance")+COUNTIFS('Relevant - In CRM not valid'!$T$2:$T$46,$A200,'Relevant - In CRM not valid'!$G$2:$G$46,"UK",'Relevant - In CRM not valid'!$M$2:$M$46,"Finance")</f>
        <v>0</v>
      </c>
      <c r="K200" s="2">
        <f>COUNTIFS('Relevant - In CRM valid'!$T$2:$T$4699,$A200,'Relevant - In CRM valid'!$G$2:$G$4699,"UK",'Relevant - In CRM valid'!$M$2:$M$4699,"IT/Systems")+COUNTIFS('Relevant - In CRM unknown'!$T$2:$T$253,$A200,'Relevant - In CRM unknown'!$G$2:$G$253,"UK",'Relevant - In CRM unknown'!$M$2:$M$253,"IT/Systems")+COUNTIFS('Relevant - IN NOW CRM valid'!$T$2:$T$2328,$A200,'Relevant - IN NOW CRM valid'!$G$2:$G$2328,"UK",'Relevant - IN NOW CRM valid'!$M$2:$M$2328,"IT/Systems")+COUNTIFS('Relevant - IN NOW CRM unknown'!$T$2:$T$1227,$A200,'Relevant - IN NOW CRM unknown'!$G$2:$G$1227,"UK",'Relevant - IN NOW CRM unknown'!$M$2:$M$1227,"IT/Systems")+COUNTIFS('Relevant - Not CRM not valid'!$T$2:$T$416,$A200,'Relevant - Not CRM not valid'!$G$2:$G$416,"UK",'Relevant - Not CRM not valid'!$M$2:$M$416,"IT/Systems")+COUNTIFS('Relevant - In CRM not valid'!$T$2:$T$46,$A200,'Relevant - In CRM not valid'!$G$2:$G$46,"UK",'Relevant - In CRM not valid'!$M$2:$M$46,"IT/Systems")</f>
        <v>0</v>
      </c>
      <c r="L200" s="2">
        <f>COUNTIFS('Relevant - In CRM valid'!$T$2:$T$4699,$A200,'Relevant - In CRM valid'!$G$2:$G$4699,"UK",'Relevant - In CRM valid'!$M$2:$M$4699,"")+COUNTIFS('Relevant - In CRM unknown'!$T$2:$T$253,$A200,'Relevant - In CRM unknown'!$G$2:$G$253,"UK",'Relevant - In CRM unknown'!$M$2:$M$253,"")+COUNTIFS('Relevant - IN NOW CRM valid'!$T$2:$T$2328,$A200,'Relevant - IN NOW CRM valid'!$G$2:$G$2328,"UK",'Relevant - IN NOW CRM valid'!$M$2:$M$2328,"")+COUNTIFS('Relevant - IN NOW CRM unknown'!$T$2:$T$1227,$A200,'Relevant - IN NOW CRM unknown'!$G$2:$G$1227,"UK",'Relevant - IN NOW CRM unknown'!$M$2:$M$1227,"")+COUNTIFS('Relevant - Not CRM not valid'!$T$2:$T$416,$A200,'Relevant - Not CRM not valid'!$G$2:$G$416,"UK",'Relevant - Not CRM not valid'!$M$2:$M$416,"")+COUNTIFS('Relevant - In CRM not valid'!$T$2:$T$46,$A200,'Relevant - In CRM not valid'!$G$2:$G$46,"UK",'Relevant - In CRM not valid'!$M$2:$M$46,"")</f>
        <v>0</v>
      </c>
      <c r="M200" s="2">
        <f t="shared" si="6"/>
        <v>1</v>
      </c>
      <c r="N200" s="2">
        <f>COUNTIFS('Relevant - In CRM valid'!$T$2:$T$4699,$A200,'Relevant - In CRM valid'!$G$2:$G$4699,"UK",'Relevant - In CRM valid'!$Q$2:$Q$4699,"valid")+COUNTIFS('Relevant - In CRM unknown'!$T$2:$T$253,$A200,'Relevant - In CRM unknown'!$G$2:$G$253,"UK",'Relevant - In CRM unknown'!$Q$2:$Q$253,"valid")+COUNTIFS('Relevant - IN NOW CRM valid'!$T$2:$T$2328,$A200,'Relevant - IN NOW CRM valid'!$G$2:$G$2328,"UK",'Relevant - IN NOW CRM valid'!$Q$2:$Q$2328,"valid")+COUNTIFS('Relevant - IN NOW CRM unknown'!$T$2:$T$1227,$A200,'Relevant - IN NOW CRM unknown'!$G$2:$G$1227,"UK",'Relevant - IN NOW CRM unknown'!$Q$2:$Q$1227,"valid")+COUNTIFS('Relevant - Not CRM not valid'!$T$2:$T$416,$A200,'Relevant - Not CRM not valid'!$G$2:$G$416,"UK",'Relevant - Not CRM not valid'!$Q$2:$Q$416,"valid")+COUNTIFS('Relevant - In CRM not valid'!$T$2:$T$46,$A200,'Relevant - In CRM not valid'!$G$2:$G$46,"UK",'Relevant - In CRM not valid'!$Q$2:$Q$46,"valid")</f>
        <v>0</v>
      </c>
      <c r="O200" s="2" t="str">
        <f t="shared" si="7"/>
        <v>Finance  IT/Systems</v>
      </c>
    </row>
    <row r="201" spans="1:15" ht="15" customHeight="1">
      <c r="A201" s="2" t="s">
        <v>507</v>
      </c>
      <c r="B201" s="2" t="s">
        <v>508</v>
      </c>
      <c r="C201" s="2" t="s">
        <v>1570</v>
      </c>
      <c r="D201" s="2" t="str">
        <f>IFERROR(INDEX('UK Target Institutions'!$D$2:$D$727,MATCH($A201,'UK Target Institutions'!$A$2:$A$727,0)),"")</f>
        <v>No</v>
      </c>
      <c r="E201" s="2">
        <f>COUNTIFS('Relevant - In CRM valid'!$T$2:$T$4699,$A201,'Relevant - In CRM valid'!$G$2:$G$4699,"UK")+COUNTIFS('Relevant - In CRM unknown'!$T$2:$T$253,$A201,'Relevant - In CRM unknown'!$G$2:$G$253,"UK")+COUNTIFS('Relevant - IN NOW CRM valid'!$T$2:$T$2328,$A201,'Relevant - IN NOW CRM valid'!$G$2:$G$2328,"UK")+COUNTIFS('Relevant - IN NOW CRM unknown'!$T$2:$T$1227,$A201,'Relevant - IN NOW CRM unknown'!$G$2:$G$1227,"UK")+COUNTIFS('Relevant - Not CRM not valid'!$T$2:$T$416,$A201,'Relevant - Not CRM not valid'!$G$2:$G$416,"UK")+COUNTIFS('Relevant - In CRM not valid'!$T$2:$T$46,$A201,'Relevant - In CRM not valid'!$G$2:$G$46,"UK")</f>
        <v>3</v>
      </c>
      <c r="F201" s="2">
        <f>COUNTIFS('Relevant - In CRM valid'!$T$2:$T$4699,$A201,'Relevant - In CRM valid'!$G$2:$G$4699,"UK",'Relevant - In CRM valid'!$M$2:$M$4699,"Research")+COUNTIFS('Relevant - In CRM unknown'!$T$2:$T$253,$A201,'Relevant - In CRM unknown'!$G$2:$G$253,"UK",'Relevant - In CRM unknown'!$M$2:$M$253,"Research")+COUNTIFS('Relevant - IN NOW CRM valid'!$T$2:$T$2328,$A201,'Relevant - IN NOW CRM valid'!$G$2:$G$2328,"UK",'Relevant - IN NOW CRM valid'!$M$2:$M$2328,"Research")+COUNTIFS('Relevant - IN NOW CRM unknown'!$T$2:$T$1227,$A201,'Relevant - IN NOW CRM unknown'!$G$2:$G$1227,"UK",'Relevant - IN NOW CRM unknown'!$M$2:$M$1227,"Research")+COUNTIFS('Relevant - Not CRM not valid'!$T$2:$T$416,$A201,'Relevant - Not CRM not valid'!$G$2:$G$416,"UK",'Relevant - Not CRM not valid'!$M$2:$M$416,"Research")+COUNTIFS('Relevant - In CRM not valid'!$T$2:$T$46,$A201,'Relevant - In CRM not valid'!$G$2:$G$46,"UK",'Relevant - In CRM not valid'!$M$2:$M$46,"Research")</f>
        <v>0</v>
      </c>
      <c r="G201" s="2">
        <f>COUNTIFS('Relevant - In CRM valid'!$T$2:$T$4699,$A201,'Relevant - In CRM valid'!$G$2:$G$4699,"UK",'Relevant - In CRM valid'!$M$2:$M$4699,"Research",'Relevant - In CRM valid'!$R$2:$R$4699,"Senior")+COUNTIFS('Relevant - In CRM unknown'!$T$2:$T$253,$A201,'Relevant - In CRM unknown'!$G$2:$G$253,"UK",'Relevant - In CRM unknown'!$M$2:$M$253,"Research",'Relevant - In CRM unknown'!$R$2:$R$253,"Senior")+COUNTIFS('Relevant - IN NOW CRM valid'!$T$2:$T$2328,$A201,'Relevant - IN NOW CRM valid'!$G$2:$G$2328,"UK",'Relevant - IN NOW CRM valid'!$M$2:$M$2328,"Research",'Relevant - IN NOW CRM valid'!$R$2:$R$2328,"Senior")+COUNTIFS('Relevant - IN NOW CRM unknown'!$T$2:$T$1227,$A201,'Relevant - IN NOW CRM unknown'!$G$2:$G$1227,"UK",'Relevant - IN NOW CRM unknown'!$M$2:$M$1227,"Research",'Relevant - IN NOW CRM unknown'!$R$2:$R$1227,"Senior")+COUNTIFS('Relevant - Not CRM not valid'!$T$2:$T$416,$A201,'Relevant - Not CRM not valid'!$G$2:$G$416,"UK",'Relevant - Not CRM not valid'!$M$2:$M$416,"Research",'Relevant - Not CRM not valid'!$R$2:$R$416,"Senior")+COUNTIFS('Relevant - In CRM not valid'!$T$2:$T$46,$A201,'Relevant - In CRM not valid'!$G$2:$G$46,"UK",'Relevant - In CRM not valid'!$M$2:$M$46,"Research",'Relevant - In CRM not valid'!$R$2:$R$46,"Senior")</f>
        <v>0</v>
      </c>
      <c r="H201" s="2">
        <f>COUNTIFS('Relevant - In CRM valid'!$T$2:$T$4699,$A201,'Relevant - In CRM valid'!$G$2:$G$4699,"UK",'Relevant - In CRM valid'!$M$2:$M$4699,"Research",'Relevant - In CRM valid'!$R$2:$R$4699,"Operational")+COUNTIFS('Relevant - In CRM unknown'!$T$2:$T$253,$A201,'Relevant - In CRM unknown'!$G$2:$G$253,"UK",'Relevant - In CRM unknown'!$M$2:$M$253,"Research",'Relevant - In CRM unknown'!$R$2:$R$253,"Operational")+COUNTIFS('Relevant - IN NOW CRM valid'!$T$2:$T$2328,$A201,'Relevant - IN NOW CRM valid'!$G$2:$G$2328,"UK",'Relevant - IN NOW CRM valid'!$M$2:$M$2328,"Research",'Relevant - IN NOW CRM valid'!$R$2:$R$2328,"Operational")+COUNTIFS('Relevant - IN NOW CRM unknown'!$T$2:$T$1227,$A201,'Relevant - IN NOW CRM unknown'!$G$2:$G$1227,"UK",'Relevant - IN NOW CRM unknown'!$M$2:$M$1227,"Research",'Relevant - IN NOW CRM unknown'!$R$2:$R$1227,"Operational")+COUNTIFS('Relevant - Not CRM not valid'!$T$2:$T$416,$A201,'Relevant - Not CRM not valid'!$G$2:$G$416,"UK",'Relevant - Not CRM not valid'!$M$2:$M$416,"Research",'Relevant - Not CRM not valid'!$R$2:$R$416,"Operational")+COUNTIFS('Relevant - In CRM not valid'!$T$2:$T$46,$A201,'Relevant - In CRM not valid'!$G$2:$G$46,"UK",'Relevant - In CRM not valid'!$M$2:$M$46,"Research",'Relevant - In CRM not valid'!$R$2:$R$46,"Operational")</f>
        <v>0</v>
      </c>
      <c r="I201" s="2">
        <f>COUNTIFS('Relevant - In CRM valid'!$T$2:$T$4699,$A201,'Relevant - In CRM valid'!$G$2:$G$4699,"UK",'Relevant - In CRM valid'!$M$2:$M$4699,"Research",'Relevant - In CRM valid'!$R$2:$R$4699,"Academic")+COUNTIFS('Relevant - In CRM unknown'!$T$2:$T$253,$A201,'Relevant - In CRM unknown'!$G$2:$G$253,"UK",'Relevant - In CRM unknown'!$M$2:$M$253,"Research",'Relevant - In CRM unknown'!$R$2:$R$253,"Academic")+COUNTIFS('Relevant - IN NOW CRM valid'!$T$2:$T$2328,$A201,'Relevant - IN NOW CRM valid'!$G$2:$G$2328,"UK",'Relevant - IN NOW CRM valid'!$M$2:$M$2328,"Research",'Relevant - IN NOW CRM valid'!$R$2:$R$2328,"Academic")+COUNTIFS('Relevant - IN NOW CRM unknown'!$T$2:$T$1227,$A201,'Relevant - IN NOW CRM unknown'!$G$2:$G$1227,"UK",'Relevant - IN NOW CRM unknown'!$M$2:$M$1227,"Research",'Relevant - IN NOW CRM unknown'!$R$2:$R$1227,"Academic")+COUNTIFS('Relevant - Not CRM not valid'!$T$2:$T$416,$A201,'Relevant - Not CRM not valid'!$G$2:$G$416,"UK",'Relevant - Not CRM not valid'!$M$2:$M$416,"Research",'Relevant - Not CRM not valid'!$R$2:$R$416,"Academic")+COUNTIFS('Relevant - In CRM not valid'!$T$2:$T$46,$A201,'Relevant - In CRM not valid'!$G$2:$G$46,"UK",'Relevant - In CRM not valid'!$M$2:$M$46,"Research",'Relevant - In CRM not valid'!$R$2:$R$46,"Academic")</f>
        <v>0</v>
      </c>
      <c r="J201" s="2">
        <f>COUNTIFS('Relevant - In CRM valid'!$T$2:$T$4699,$A201,'Relevant - In CRM valid'!$G$2:$G$4699,"UK",'Relevant - In CRM valid'!$M$2:$M$4699,"Finance")+COUNTIFS('Relevant - In CRM unknown'!$T$2:$T$253,$A201,'Relevant - In CRM unknown'!$G$2:$G$253,"UK",'Relevant - In CRM unknown'!$M$2:$M$253,"Finance")+COUNTIFS('Relevant - IN NOW CRM valid'!$T$2:$T$2328,$A201,'Relevant - IN NOW CRM valid'!$G$2:$G$2328,"UK",'Relevant - IN NOW CRM valid'!$M$2:$M$2328,"Finance")+COUNTIFS('Relevant - IN NOW CRM unknown'!$T$2:$T$1227,$A201,'Relevant - IN NOW CRM unknown'!$G$2:$G$1227,"UK",'Relevant - IN NOW CRM unknown'!$M$2:$M$1227,"Finance")+COUNTIFS('Relevant - Not CRM not valid'!$T$2:$T$416,$A201,'Relevant - Not CRM not valid'!$G$2:$G$416,"UK",'Relevant - Not CRM not valid'!$M$2:$M$416,"Finance")+COUNTIFS('Relevant - In CRM not valid'!$T$2:$T$46,$A201,'Relevant - In CRM not valid'!$G$2:$G$46,"UK",'Relevant - In CRM not valid'!$M$2:$M$46,"Finance")</f>
        <v>2</v>
      </c>
      <c r="K201" s="2">
        <f>COUNTIFS('Relevant - In CRM valid'!$T$2:$T$4699,$A201,'Relevant - In CRM valid'!$G$2:$G$4699,"UK",'Relevant - In CRM valid'!$M$2:$M$4699,"IT/Systems")+COUNTIFS('Relevant - In CRM unknown'!$T$2:$T$253,$A201,'Relevant - In CRM unknown'!$G$2:$G$253,"UK",'Relevant - In CRM unknown'!$M$2:$M$253,"IT/Systems")+COUNTIFS('Relevant - IN NOW CRM valid'!$T$2:$T$2328,$A201,'Relevant - IN NOW CRM valid'!$G$2:$G$2328,"UK",'Relevant - IN NOW CRM valid'!$M$2:$M$2328,"IT/Systems")+COUNTIFS('Relevant - IN NOW CRM unknown'!$T$2:$T$1227,$A201,'Relevant - IN NOW CRM unknown'!$G$2:$G$1227,"UK",'Relevant - IN NOW CRM unknown'!$M$2:$M$1227,"IT/Systems")+COUNTIFS('Relevant - Not CRM not valid'!$T$2:$T$416,$A201,'Relevant - Not CRM not valid'!$G$2:$G$416,"UK",'Relevant - Not CRM not valid'!$M$2:$M$416,"IT/Systems")+COUNTIFS('Relevant - In CRM not valid'!$T$2:$T$46,$A201,'Relevant - In CRM not valid'!$G$2:$G$46,"UK",'Relevant - In CRM not valid'!$M$2:$M$46,"IT/Systems")</f>
        <v>1</v>
      </c>
      <c r="L201" s="2">
        <f>COUNTIFS('Relevant - In CRM valid'!$T$2:$T$4699,$A201,'Relevant - In CRM valid'!$G$2:$G$4699,"UK",'Relevant - In CRM valid'!$M$2:$M$4699,"")+COUNTIFS('Relevant - In CRM unknown'!$T$2:$T$253,$A201,'Relevant - In CRM unknown'!$G$2:$G$253,"UK",'Relevant - In CRM unknown'!$M$2:$M$253,"")+COUNTIFS('Relevant - IN NOW CRM valid'!$T$2:$T$2328,$A201,'Relevant - IN NOW CRM valid'!$G$2:$G$2328,"UK",'Relevant - IN NOW CRM valid'!$M$2:$M$2328,"")+COUNTIFS('Relevant - IN NOW CRM unknown'!$T$2:$T$1227,$A201,'Relevant - IN NOW CRM unknown'!$G$2:$G$1227,"UK",'Relevant - IN NOW CRM unknown'!$M$2:$M$1227,"")+COUNTIFS('Relevant - Not CRM not valid'!$T$2:$T$416,$A201,'Relevant - Not CRM not valid'!$G$2:$G$416,"UK",'Relevant - Not CRM not valid'!$M$2:$M$416,"")+COUNTIFS('Relevant - In CRM not valid'!$T$2:$T$46,$A201,'Relevant - In CRM not valid'!$G$2:$G$46,"UK",'Relevant - In CRM not valid'!$M$2:$M$46,"")</f>
        <v>0</v>
      </c>
      <c r="M201" s="2">
        <f t="shared" si="6"/>
        <v>2</v>
      </c>
      <c r="N201" s="2">
        <f>COUNTIFS('Relevant - In CRM valid'!$T$2:$T$4699,$A201,'Relevant - In CRM valid'!$G$2:$G$4699,"UK",'Relevant - In CRM valid'!$Q$2:$Q$4699,"valid")+COUNTIFS('Relevant - In CRM unknown'!$T$2:$T$253,$A201,'Relevant - In CRM unknown'!$G$2:$G$253,"UK",'Relevant - In CRM unknown'!$Q$2:$Q$253,"valid")+COUNTIFS('Relevant - IN NOW CRM valid'!$T$2:$T$2328,$A201,'Relevant - IN NOW CRM valid'!$G$2:$G$2328,"UK",'Relevant - IN NOW CRM valid'!$Q$2:$Q$2328,"valid")+COUNTIFS('Relevant - IN NOW CRM unknown'!$T$2:$T$1227,$A201,'Relevant - IN NOW CRM unknown'!$G$2:$G$1227,"UK",'Relevant - IN NOW CRM unknown'!$Q$2:$Q$1227,"valid")+COUNTIFS('Relevant - Not CRM not valid'!$T$2:$T$416,$A201,'Relevant - Not CRM not valid'!$G$2:$G$416,"UK",'Relevant - Not CRM not valid'!$Q$2:$Q$416,"valid")+COUNTIFS('Relevant - In CRM not valid'!$T$2:$T$46,$A201,'Relevant - In CRM not valid'!$G$2:$G$46,"UK",'Relevant - In CRM not valid'!$Q$2:$Q$46,"valid")</f>
        <v>3</v>
      </c>
      <c r="O201" s="2" t="str">
        <f t="shared" si="7"/>
        <v xml:space="preserve">Research  </v>
      </c>
    </row>
    <row r="202" spans="1:15" ht="15" customHeight="1">
      <c r="A202" s="2" t="s">
        <v>509</v>
      </c>
      <c r="B202" s="2" t="s">
        <v>510</v>
      </c>
      <c r="C202" s="2" t="s">
        <v>1570</v>
      </c>
      <c r="D202" s="2" t="str">
        <f>IFERROR(INDEX('UK Target Institutions'!$D$2:$D$727,MATCH($A202,'UK Target Institutions'!$A$2:$A$727,0)),"")</f>
        <v>No</v>
      </c>
      <c r="E202" s="2">
        <f>COUNTIFS('Relevant - In CRM valid'!$T$2:$T$4699,$A202,'Relevant - In CRM valid'!$G$2:$G$4699,"UK")+COUNTIFS('Relevant - In CRM unknown'!$T$2:$T$253,$A202,'Relevant - In CRM unknown'!$G$2:$G$253,"UK")+COUNTIFS('Relevant - IN NOW CRM valid'!$T$2:$T$2328,$A202,'Relevant - IN NOW CRM valid'!$G$2:$G$2328,"UK")+COUNTIFS('Relevant - IN NOW CRM unknown'!$T$2:$T$1227,$A202,'Relevant - IN NOW CRM unknown'!$G$2:$G$1227,"UK")+COUNTIFS('Relevant - Not CRM not valid'!$T$2:$T$416,$A202,'Relevant - Not CRM not valid'!$G$2:$G$416,"UK")+COUNTIFS('Relevant - In CRM not valid'!$T$2:$T$46,$A202,'Relevant - In CRM not valid'!$G$2:$G$46,"UK")</f>
        <v>3</v>
      </c>
      <c r="F202" s="2">
        <f>COUNTIFS('Relevant - In CRM valid'!$T$2:$T$4699,$A202,'Relevant - In CRM valid'!$G$2:$G$4699,"UK",'Relevant - In CRM valid'!$M$2:$M$4699,"Research")+COUNTIFS('Relevant - In CRM unknown'!$T$2:$T$253,$A202,'Relevant - In CRM unknown'!$G$2:$G$253,"UK",'Relevant - In CRM unknown'!$M$2:$M$253,"Research")+COUNTIFS('Relevant - IN NOW CRM valid'!$T$2:$T$2328,$A202,'Relevant - IN NOW CRM valid'!$G$2:$G$2328,"UK",'Relevant - IN NOW CRM valid'!$M$2:$M$2328,"Research")+COUNTIFS('Relevant - IN NOW CRM unknown'!$T$2:$T$1227,$A202,'Relevant - IN NOW CRM unknown'!$G$2:$G$1227,"UK",'Relevant - IN NOW CRM unknown'!$M$2:$M$1227,"Research")+COUNTIFS('Relevant - Not CRM not valid'!$T$2:$T$416,$A202,'Relevant - Not CRM not valid'!$G$2:$G$416,"UK",'Relevant - Not CRM not valid'!$M$2:$M$416,"Research")+COUNTIFS('Relevant - In CRM not valid'!$T$2:$T$46,$A202,'Relevant - In CRM not valid'!$G$2:$G$46,"UK",'Relevant - In CRM not valid'!$M$2:$M$46,"Research")</f>
        <v>3</v>
      </c>
      <c r="G202" s="2">
        <f>COUNTIFS('Relevant - In CRM valid'!$T$2:$T$4699,$A202,'Relevant - In CRM valid'!$G$2:$G$4699,"UK",'Relevant - In CRM valid'!$M$2:$M$4699,"Research",'Relevant - In CRM valid'!$R$2:$R$4699,"Senior")+COUNTIFS('Relevant - In CRM unknown'!$T$2:$T$253,$A202,'Relevant - In CRM unknown'!$G$2:$G$253,"UK",'Relevant - In CRM unknown'!$M$2:$M$253,"Research",'Relevant - In CRM unknown'!$R$2:$R$253,"Senior")+COUNTIFS('Relevant - IN NOW CRM valid'!$T$2:$T$2328,$A202,'Relevant - IN NOW CRM valid'!$G$2:$G$2328,"UK",'Relevant - IN NOW CRM valid'!$M$2:$M$2328,"Research",'Relevant - IN NOW CRM valid'!$R$2:$R$2328,"Senior")+COUNTIFS('Relevant - IN NOW CRM unknown'!$T$2:$T$1227,$A202,'Relevant - IN NOW CRM unknown'!$G$2:$G$1227,"UK",'Relevant - IN NOW CRM unknown'!$M$2:$M$1227,"Research",'Relevant - IN NOW CRM unknown'!$R$2:$R$1227,"Senior")+COUNTIFS('Relevant - Not CRM not valid'!$T$2:$T$416,$A202,'Relevant - Not CRM not valid'!$G$2:$G$416,"UK",'Relevant - Not CRM not valid'!$M$2:$M$416,"Research",'Relevant - Not CRM not valid'!$R$2:$R$416,"Senior")+COUNTIFS('Relevant - In CRM not valid'!$T$2:$T$46,$A202,'Relevant - In CRM not valid'!$G$2:$G$46,"UK",'Relevant - In CRM not valid'!$M$2:$M$46,"Research",'Relevant - In CRM not valid'!$R$2:$R$46,"Senior")</f>
        <v>2</v>
      </c>
      <c r="H202" s="2">
        <f>COUNTIFS('Relevant - In CRM valid'!$T$2:$T$4699,$A202,'Relevant - In CRM valid'!$G$2:$G$4699,"UK",'Relevant - In CRM valid'!$M$2:$M$4699,"Research",'Relevant - In CRM valid'!$R$2:$R$4699,"Operational")+COUNTIFS('Relevant - In CRM unknown'!$T$2:$T$253,$A202,'Relevant - In CRM unknown'!$G$2:$G$253,"UK",'Relevant - In CRM unknown'!$M$2:$M$253,"Research",'Relevant - In CRM unknown'!$R$2:$R$253,"Operational")+COUNTIFS('Relevant - IN NOW CRM valid'!$T$2:$T$2328,$A202,'Relevant - IN NOW CRM valid'!$G$2:$G$2328,"UK",'Relevant - IN NOW CRM valid'!$M$2:$M$2328,"Research",'Relevant - IN NOW CRM valid'!$R$2:$R$2328,"Operational")+COUNTIFS('Relevant - IN NOW CRM unknown'!$T$2:$T$1227,$A202,'Relevant - IN NOW CRM unknown'!$G$2:$G$1227,"UK",'Relevant - IN NOW CRM unknown'!$M$2:$M$1227,"Research",'Relevant - IN NOW CRM unknown'!$R$2:$R$1227,"Operational")+COUNTIFS('Relevant - Not CRM not valid'!$T$2:$T$416,$A202,'Relevant - Not CRM not valid'!$G$2:$G$416,"UK",'Relevant - Not CRM not valid'!$M$2:$M$416,"Research",'Relevant - Not CRM not valid'!$R$2:$R$416,"Operational")+COUNTIFS('Relevant - In CRM not valid'!$T$2:$T$46,$A202,'Relevant - In CRM not valid'!$G$2:$G$46,"UK",'Relevant - In CRM not valid'!$M$2:$M$46,"Research",'Relevant - In CRM not valid'!$R$2:$R$46,"Operational")</f>
        <v>1</v>
      </c>
      <c r="I202" s="2">
        <f>COUNTIFS('Relevant - In CRM valid'!$T$2:$T$4699,$A202,'Relevant - In CRM valid'!$G$2:$G$4699,"UK",'Relevant - In CRM valid'!$M$2:$M$4699,"Research",'Relevant - In CRM valid'!$R$2:$R$4699,"Academic")+COUNTIFS('Relevant - In CRM unknown'!$T$2:$T$253,$A202,'Relevant - In CRM unknown'!$G$2:$G$253,"UK",'Relevant - In CRM unknown'!$M$2:$M$253,"Research",'Relevant - In CRM unknown'!$R$2:$R$253,"Academic")+COUNTIFS('Relevant - IN NOW CRM valid'!$T$2:$T$2328,$A202,'Relevant - IN NOW CRM valid'!$G$2:$G$2328,"UK",'Relevant - IN NOW CRM valid'!$M$2:$M$2328,"Research",'Relevant - IN NOW CRM valid'!$R$2:$R$2328,"Academic")+COUNTIFS('Relevant - IN NOW CRM unknown'!$T$2:$T$1227,$A202,'Relevant - IN NOW CRM unknown'!$G$2:$G$1227,"UK",'Relevant - IN NOW CRM unknown'!$M$2:$M$1227,"Research",'Relevant - IN NOW CRM unknown'!$R$2:$R$1227,"Academic")+COUNTIFS('Relevant - Not CRM not valid'!$T$2:$T$416,$A202,'Relevant - Not CRM not valid'!$G$2:$G$416,"UK",'Relevant - Not CRM not valid'!$M$2:$M$416,"Research",'Relevant - Not CRM not valid'!$R$2:$R$416,"Academic")+COUNTIFS('Relevant - In CRM not valid'!$T$2:$T$46,$A202,'Relevant - In CRM not valid'!$G$2:$G$46,"UK",'Relevant - In CRM not valid'!$M$2:$M$46,"Research",'Relevant - In CRM not valid'!$R$2:$R$46,"Academic")</f>
        <v>0</v>
      </c>
      <c r="J202" s="2">
        <f>COUNTIFS('Relevant - In CRM valid'!$T$2:$T$4699,$A202,'Relevant - In CRM valid'!$G$2:$G$4699,"UK",'Relevant - In CRM valid'!$M$2:$M$4699,"Finance")+COUNTIFS('Relevant - In CRM unknown'!$T$2:$T$253,$A202,'Relevant - In CRM unknown'!$G$2:$G$253,"UK",'Relevant - In CRM unknown'!$M$2:$M$253,"Finance")+COUNTIFS('Relevant - IN NOW CRM valid'!$T$2:$T$2328,$A202,'Relevant - IN NOW CRM valid'!$G$2:$G$2328,"UK",'Relevant - IN NOW CRM valid'!$M$2:$M$2328,"Finance")+COUNTIFS('Relevant - IN NOW CRM unknown'!$T$2:$T$1227,$A202,'Relevant - IN NOW CRM unknown'!$G$2:$G$1227,"UK",'Relevant - IN NOW CRM unknown'!$M$2:$M$1227,"Finance")+COUNTIFS('Relevant - Not CRM not valid'!$T$2:$T$416,$A202,'Relevant - Not CRM not valid'!$G$2:$G$416,"UK",'Relevant - Not CRM not valid'!$M$2:$M$416,"Finance")+COUNTIFS('Relevant - In CRM not valid'!$T$2:$T$46,$A202,'Relevant - In CRM not valid'!$G$2:$G$46,"UK",'Relevant - In CRM not valid'!$M$2:$M$46,"Finance")</f>
        <v>0</v>
      </c>
      <c r="K202" s="2">
        <f>COUNTIFS('Relevant - In CRM valid'!$T$2:$T$4699,$A202,'Relevant - In CRM valid'!$G$2:$G$4699,"UK",'Relevant - In CRM valid'!$M$2:$M$4699,"IT/Systems")+COUNTIFS('Relevant - In CRM unknown'!$T$2:$T$253,$A202,'Relevant - In CRM unknown'!$G$2:$G$253,"UK",'Relevant - In CRM unknown'!$M$2:$M$253,"IT/Systems")+COUNTIFS('Relevant - IN NOW CRM valid'!$T$2:$T$2328,$A202,'Relevant - IN NOW CRM valid'!$G$2:$G$2328,"UK",'Relevant - IN NOW CRM valid'!$M$2:$M$2328,"IT/Systems")+COUNTIFS('Relevant - IN NOW CRM unknown'!$T$2:$T$1227,$A202,'Relevant - IN NOW CRM unknown'!$G$2:$G$1227,"UK",'Relevant - IN NOW CRM unknown'!$M$2:$M$1227,"IT/Systems")+COUNTIFS('Relevant - Not CRM not valid'!$T$2:$T$416,$A202,'Relevant - Not CRM not valid'!$G$2:$G$416,"UK",'Relevant - Not CRM not valid'!$M$2:$M$416,"IT/Systems")+COUNTIFS('Relevant - In CRM not valid'!$T$2:$T$46,$A202,'Relevant - In CRM not valid'!$G$2:$G$46,"UK",'Relevant - In CRM not valid'!$M$2:$M$46,"IT/Systems")</f>
        <v>0</v>
      </c>
      <c r="L202" s="2">
        <f>COUNTIFS('Relevant - In CRM valid'!$T$2:$T$4699,$A202,'Relevant - In CRM valid'!$G$2:$G$4699,"UK",'Relevant - In CRM valid'!$M$2:$M$4699,"")+COUNTIFS('Relevant - In CRM unknown'!$T$2:$T$253,$A202,'Relevant - In CRM unknown'!$G$2:$G$253,"UK",'Relevant - In CRM unknown'!$M$2:$M$253,"")+COUNTIFS('Relevant - IN NOW CRM valid'!$T$2:$T$2328,$A202,'Relevant - IN NOW CRM valid'!$G$2:$G$2328,"UK",'Relevant - IN NOW CRM valid'!$M$2:$M$2328,"")+COUNTIFS('Relevant - IN NOW CRM unknown'!$T$2:$T$1227,$A202,'Relevant - IN NOW CRM unknown'!$G$2:$G$1227,"UK",'Relevant - IN NOW CRM unknown'!$M$2:$M$1227,"")+COUNTIFS('Relevant - Not CRM not valid'!$T$2:$T$416,$A202,'Relevant - Not CRM not valid'!$G$2:$G$416,"UK",'Relevant - Not CRM not valid'!$M$2:$M$416,"")+COUNTIFS('Relevant - In CRM not valid'!$T$2:$T$46,$A202,'Relevant - In CRM not valid'!$G$2:$G$46,"UK",'Relevant - In CRM not valid'!$M$2:$M$46,"")</f>
        <v>0</v>
      </c>
      <c r="M202" s="2">
        <f t="shared" si="6"/>
        <v>1</v>
      </c>
      <c r="N202" s="2">
        <f>COUNTIFS('Relevant - In CRM valid'!$T$2:$T$4699,$A202,'Relevant - In CRM valid'!$G$2:$G$4699,"UK",'Relevant - In CRM valid'!$Q$2:$Q$4699,"valid")+COUNTIFS('Relevant - In CRM unknown'!$T$2:$T$253,$A202,'Relevant - In CRM unknown'!$G$2:$G$253,"UK",'Relevant - In CRM unknown'!$Q$2:$Q$253,"valid")+COUNTIFS('Relevant - IN NOW CRM valid'!$T$2:$T$2328,$A202,'Relevant - IN NOW CRM valid'!$G$2:$G$2328,"UK",'Relevant - IN NOW CRM valid'!$Q$2:$Q$2328,"valid")+COUNTIFS('Relevant - IN NOW CRM unknown'!$T$2:$T$1227,$A202,'Relevant - IN NOW CRM unknown'!$G$2:$G$1227,"UK",'Relevant - IN NOW CRM unknown'!$Q$2:$Q$1227,"valid")+COUNTIFS('Relevant - Not CRM not valid'!$T$2:$T$416,$A202,'Relevant - Not CRM not valid'!$G$2:$G$416,"UK",'Relevant - Not CRM not valid'!$Q$2:$Q$416,"valid")+COUNTIFS('Relevant - In CRM not valid'!$T$2:$T$46,$A202,'Relevant - In CRM not valid'!$G$2:$G$46,"UK",'Relevant - In CRM not valid'!$Q$2:$Q$46,"valid")</f>
        <v>3</v>
      </c>
      <c r="O202" s="2" t="str">
        <f t="shared" si="7"/>
        <v>Finance  IT/Systems</v>
      </c>
    </row>
    <row r="203" spans="1:15" ht="15" customHeight="1">
      <c r="A203" s="2" t="s">
        <v>511</v>
      </c>
      <c r="B203" s="2" t="s">
        <v>512</v>
      </c>
      <c r="C203" s="2" t="s">
        <v>1570</v>
      </c>
      <c r="D203" s="2" t="str">
        <f>IFERROR(INDEX('UK Target Institutions'!$D$2:$D$727,MATCH($A203,'UK Target Institutions'!$A$2:$A$727,0)),"")</f>
        <v>No</v>
      </c>
      <c r="E203" s="2">
        <f>COUNTIFS('Relevant - In CRM valid'!$T$2:$T$4699,$A203,'Relevant - In CRM valid'!$G$2:$G$4699,"UK")+COUNTIFS('Relevant - In CRM unknown'!$T$2:$T$253,$A203,'Relevant - In CRM unknown'!$G$2:$G$253,"UK")+COUNTIFS('Relevant - IN NOW CRM valid'!$T$2:$T$2328,$A203,'Relevant - IN NOW CRM valid'!$G$2:$G$2328,"UK")+COUNTIFS('Relevant - IN NOW CRM unknown'!$T$2:$T$1227,$A203,'Relevant - IN NOW CRM unknown'!$G$2:$G$1227,"UK")+COUNTIFS('Relevant - Not CRM not valid'!$T$2:$T$416,$A203,'Relevant - Not CRM not valid'!$G$2:$G$416,"UK")+COUNTIFS('Relevant - In CRM not valid'!$T$2:$T$46,$A203,'Relevant - In CRM not valid'!$G$2:$G$46,"UK")</f>
        <v>3</v>
      </c>
      <c r="F203" s="2">
        <f>COUNTIFS('Relevant - In CRM valid'!$T$2:$T$4699,$A203,'Relevant - In CRM valid'!$G$2:$G$4699,"UK",'Relevant - In CRM valid'!$M$2:$M$4699,"Research")+COUNTIFS('Relevant - In CRM unknown'!$T$2:$T$253,$A203,'Relevant - In CRM unknown'!$G$2:$G$253,"UK",'Relevant - In CRM unknown'!$M$2:$M$253,"Research")+COUNTIFS('Relevant - IN NOW CRM valid'!$T$2:$T$2328,$A203,'Relevant - IN NOW CRM valid'!$G$2:$G$2328,"UK",'Relevant - IN NOW CRM valid'!$M$2:$M$2328,"Research")+COUNTIFS('Relevant - IN NOW CRM unknown'!$T$2:$T$1227,$A203,'Relevant - IN NOW CRM unknown'!$G$2:$G$1227,"UK",'Relevant - IN NOW CRM unknown'!$M$2:$M$1227,"Research")+COUNTIFS('Relevant - Not CRM not valid'!$T$2:$T$416,$A203,'Relevant - Not CRM not valid'!$G$2:$G$416,"UK",'Relevant - Not CRM not valid'!$M$2:$M$416,"Research")+COUNTIFS('Relevant - In CRM not valid'!$T$2:$T$46,$A203,'Relevant - In CRM not valid'!$G$2:$G$46,"UK",'Relevant - In CRM not valid'!$M$2:$M$46,"Research")</f>
        <v>2</v>
      </c>
      <c r="G203" s="2">
        <f>COUNTIFS('Relevant - In CRM valid'!$T$2:$T$4699,$A203,'Relevant - In CRM valid'!$G$2:$G$4699,"UK",'Relevant - In CRM valid'!$M$2:$M$4699,"Research",'Relevant - In CRM valid'!$R$2:$R$4699,"Senior")+COUNTIFS('Relevant - In CRM unknown'!$T$2:$T$253,$A203,'Relevant - In CRM unknown'!$G$2:$G$253,"UK",'Relevant - In CRM unknown'!$M$2:$M$253,"Research",'Relevant - In CRM unknown'!$R$2:$R$253,"Senior")+COUNTIFS('Relevant - IN NOW CRM valid'!$T$2:$T$2328,$A203,'Relevant - IN NOW CRM valid'!$G$2:$G$2328,"UK",'Relevant - IN NOW CRM valid'!$M$2:$M$2328,"Research",'Relevant - IN NOW CRM valid'!$R$2:$R$2328,"Senior")+COUNTIFS('Relevant - IN NOW CRM unknown'!$T$2:$T$1227,$A203,'Relevant - IN NOW CRM unknown'!$G$2:$G$1227,"UK",'Relevant - IN NOW CRM unknown'!$M$2:$M$1227,"Research",'Relevant - IN NOW CRM unknown'!$R$2:$R$1227,"Senior")+COUNTIFS('Relevant - Not CRM not valid'!$T$2:$T$416,$A203,'Relevant - Not CRM not valid'!$G$2:$G$416,"UK",'Relevant - Not CRM not valid'!$M$2:$M$416,"Research",'Relevant - Not CRM not valid'!$R$2:$R$416,"Senior")+COUNTIFS('Relevant - In CRM not valid'!$T$2:$T$46,$A203,'Relevant - In CRM not valid'!$G$2:$G$46,"UK",'Relevant - In CRM not valid'!$M$2:$M$46,"Research",'Relevant - In CRM not valid'!$R$2:$R$46,"Senior")</f>
        <v>0</v>
      </c>
      <c r="H203" s="2">
        <f>COUNTIFS('Relevant - In CRM valid'!$T$2:$T$4699,$A203,'Relevant - In CRM valid'!$G$2:$G$4699,"UK",'Relevant - In CRM valid'!$M$2:$M$4699,"Research",'Relevant - In CRM valid'!$R$2:$R$4699,"Operational")+COUNTIFS('Relevant - In CRM unknown'!$T$2:$T$253,$A203,'Relevant - In CRM unknown'!$G$2:$G$253,"UK",'Relevant - In CRM unknown'!$M$2:$M$253,"Research",'Relevant - In CRM unknown'!$R$2:$R$253,"Operational")+COUNTIFS('Relevant - IN NOW CRM valid'!$T$2:$T$2328,$A203,'Relevant - IN NOW CRM valid'!$G$2:$G$2328,"UK",'Relevant - IN NOW CRM valid'!$M$2:$M$2328,"Research",'Relevant - IN NOW CRM valid'!$R$2:$R$2328,"Operational")+COUNTIFS('Relevant - IN NOW CRM unknown'!$T$2:$T$1227,$A203,'Relevant - IN NOW CRM unknown'!$G$2:$G$1227,"UK",'Relevant - IN NOW CRM unknown'!$M$2:$M$1227,"Research",'Relevant - IN NOW CRM unknown'!$R$2:$R$1227,"Operational")+COUNTIFS('Relevant - Not CRM not valid'!$T$2:$T$416,$A203,'Relevant - Not CRM not valid'!$G$2:$G$416,"UK",'Relevant - Not CRM not valid'!$M$2:$M$416,"Research",'Relevant - Not CRM not valid'!$R$2:$R$416,"Operational")+COUNTIFS('Relevant - In CRM not valid'!$T$2:$T$46,$A203,'Relevant - In CRM not valid'!$G$2:$G$46,"UK",'Relevant - In CRM not valid'!$M$2:$M$46,"Research",'Relevant - In CRM not valid'!$R$2:$R$46,"Operational")</f>
        <v>2</v>
      </c>
      <c r="I203" s="2">
        <f>COUNTIFS('Relevant - In CRM valid'!$T$2:$T$4699,$A203,'Relevant - In CRM valid'!$G$2:$G$4699,"UK",'Relevant - In CRM valid'!$M$2:$M$4699,"Research",'Relevant - In CRM valid'!$R$2:$R$4699,"Academic")+COUNTIFS('Relevant - In CRM unknown'!$T$2:$T$253,$A203,'Relevant - In CRM unknown'!$G$2:$G$253,"UK",'Relevant - In CRM unknown'!$M$2:$M$253,"Research",'Relevant - In CRM unknown'!$R$2:$R$253,"Academic")+COUNTIFS('Relevant - IN NOW CRM valid'!$T$2:$T$2328,$A203,'Relevant - IN NOW CRM valid'!$G$2:$G$2328,"UK",'Relevant - IN NOW CRM valid'!$M$2:$M$2328,"Research",'Relevant - IN NOW CRM valid'!$R$2:$R$2328,"Academic")+COUNTIFS('Relevant - IN NOW CRM unknown'!$T$2:$T$1227,$A203,'Relevant - IN NOW CRM unknown'!$G$2:$G$1227,"UK",'Relevant - IN NOW CRM unknown'!$M$2:$M$1227,"Research",'Relevant - IN NOW CRM unknown'!$R$2:$R$1227,"Academic")+COUNTIFS('Relevant - Not CRM not valid'!$T$2:$T$416,$A203,'Relevant - Not CRM not valid'!$G$2:$G$416,"UK",'Relevant - Not CRM not valid'!$M$2:$M$416,"Research",'Relevant - Not CRM not valid'!$R$2:$R$416,"Academic")+COUNTIFS('Relevant - In CRM not valid'!$T$2:$T$46,$A203,'Relevant - In CRM not valid'!$G$2:$G$46,"UK",'Relevant - In CRM not valid'!$M$2:$M$46,"Research",'Relevant - In CRM not valid'!$R$2:$R$46,"Academic")</f>
        <v>0</v>
      </c>
      <c r="J203" s="2">
        <f>COUNTIFS('Relevant - In CRM valid'!$T$2:$T$4699,$A203,'Relevant - In CRM valid'!$G$2:$G$4699,"UK",'Relevant - In CRM valid'!$M$2:$M$4699,"Finance")+COUNTIFS('Relevant - In CRM unknown'!$T$2:$T$253,$A203,'Relevant - In CRM unknown'!$G$2:$G$253,"UK",'Relevant - In CRM unknown'!$M$2:$M$253,"Finance")+COUNTIFS('Relevant - IN NOW CRM valid'!$T$2:$T$2328,$A203,'Relevant - IN NOW CRM valid'!$G$2:$G$2328,"UK",'Relevant - IN NOW CRM valid'!$M$2:$M$2328,"Finance")+COUNTIFS('Relevant - IN NOW CRM unknown'!$T$2:$T$1227,$A203,'Relevant - IN NOW CRM unknown'!$G$2:$G$1227,"UK",'Relevant - IN NOW CRM unknown'!$M$2:$M$1227,"Finance")+COUNTIFS('Relevant - Not CRM not valid'!$T$2:$T$416,$A203,'Relevant - Not CRM not valid'!$G$2:$G$416,"UK",'Relevant - Not CRM not valid'!$M$2:$M$416,"Finance")+COUNTIFS('Relevant - In CRM not valid'!$T$2:$T$46,$A203,'Relevant - In CRM not valid'!$G$2:$G$46,"UK",'Relevant - In CRM not valid'!$M$2:$M$46,"Finance")</f>
        <v>1</v>
      </c>
      <c r="K203" s="2">
        <f>COUNTIFS('Relevant - In CRM valid'!$T$2:$T$4699,$A203,'Relevant - In CRM valid'!$G$2:$G$4699,"UK",'Relevant - In CRM valid'!$M$2:$M$4699,"IT/Systems")+COUNTIFS('Relevant - In CRM unknown'!$T$2:$T$253,$A203,'Relevant - In CRM unknown'!$G$2:$G$253,"UK",'Relevant - In CRM unknown'!$M$2:$M$253,"IT/Systems")+COUNTIFS('Relevant - IN NOW CRM valid'!$T$2:$T$2328,$A203,'Relevant - IN NOW CRM valid'!$G$2:$G$2328,"UK",'Relevant - IN NOW CRM valid'!$M$2:$M$2328,"IT/Systems")+COUNTIFS('Relevant - IN NOW CRM unknown'!$T$2:$T$1227,$A203,'Relevant - IN NOW CRM unknown'!$G$2:$G$1227,"UK",'Relevant - IN NOW CRM unknown'!$M$2:$M$1227,"IT/Systems")+COUNTIFS('Relevant - Not CRM not valid'!$T$2:$T$416,$A203,'Relevant - Not CRM not valid'!$G$2:$G$416,"UK",'Relevant - Not CRM not valid'!$M$2:$M$416,"IT/Systems")+COUNTIFS('Relevant - In CRM not valid'!$T$2:$T$46,$A203,'Relevant - In CRM not valid'!$G$2:$G$46,"UK",'Relevant - In CRM not valid'!$M$2:$M$46,"IT/Systems")</f>
        <v>0</v>
      </c>
      <c r="L203" s="2">
        <f>COUNTIFS('Relevant - In CRM valid'!$T$2:$T$4699,$A203,'Relevant - In CRM valid'!$G$2:$G$4699,"UK",'Relevant - In CRM valid'!$M$2:$M$4699,"")+COUNTIFS('Relevant - In CRM unknown'!$T$2:$T$253,$A203,'Relevant - In CRM unknown'!$G$2:$G$253,"UK",'Relevant - In CRM unknown'!$M$2:$M$253,"")+COUNTIFS('Relevant - IN NOW CRM valid'!$T$2:$T$2328,$A203,'Relevant - IN NOW CRM valid'!$G$2:$G$2328,"UK",'Relevant - IN NOW CRM valid'!$M$2:$M$2328,"")+COUNTIFS('Relevant - IN NOW CRM unknown'!$T$2:$T$1227,$A203,'Relevant - IN NOW CRM unknown'!$G$2:$G$1227,"UK",'Relevant - IN NOW CRM unknown'!$M$2:$M$1227,"")+COUNTIFS('Relevant - Not CRM not valid'!$T$2:$T$416,$A203,'Relevant - Not CRM not valid'!$G$2:$G$416,"UK",'Relevant - Not CRM not valid'!$M$2:$M$416,"")+COUNTIFS('Relevant - In CRM not valid'!$T$2:$T$46,$A203,'Relevant - In CRM not valid'!$G$2:$G$46,"UK",'Relevant - In CRM not valid'!$M$2:$M$46,"")</f>
        <v>0</v>
      </c>
      <c r="M203" s="2">
        <f t="shared" si="6"/>
        <v>2</v>
      </c>
      <c r="N203" s="2">
        <f>COUNTIFS('Relevant - In CRM valid'!$T$2:$T$4699,$A203,'Relevant - In CRM valid'!$G$2:$G$4699,"UK",'Relevant - In CRM valid'!$Q$2:$Q$4699,"valid")+COUNTIFS('Relevant - In CRM unknown'!$T$2:$T$253,$A203,'Relevant - In CRM unknown'!$G$2:$G$253,"UK",'Relevant - In CRM unknown'!$Q$2:$Q$253,"valid")+COUNTIFS('Relevant - IN NOW CRM valid'!$T$2:$T$2328,$A203,'Relevant - IN NOW CRM valid'!$G$2:$G$2328,"UK",'Relevant - IN NOW CRM valid'!$Q$2:$Q$2328,"valid")+COUNTIFS('Relevant - IN NOW CRM unknown'!$T$2:$T$1227,$A203,'Relevant - IN NOW CRM unknown'!$G$2:$G$1227,"UK",'Relevant - IN NOW CRM unknown'!$Q$2:$Q$1227,"valid")+COUNTIFS('Relevant - Not CRM not valid'!$T$2:$T$416,$A203,'Relevant - Not CRM not valid'!$G$2:$G$416,"UK",'Relevant - Not CRM not valid'!$Q$2:$Q$416,"valid")+COUNTIFS('Relevant - In CRM not valid'!$T$2:$T$46,$A203,'Relevant - In CRM not valid'!$G$2:$G$46,"UK",'Relevant - In CRM not valid'!$Q$2:$Q$46,"valid")</f>
        <v>1</v>
      </c>
      <c r="O203" s="2" t="str">
        <f t="shared" si="7"/>
        <v>IT/Systems</v>
      </c>
    </row>
    <row r="204" spans="1:15" ht="15" customHeight="1">
      <c r="A204" s="2" t="s">
        <v>513</v>
      </c>
      <c r="B204" s="2" t="s">
        <v>514</v>
      </c>
      <c r="C204" s="2" t="s">
        <v>368</v>
      </c>
      <c r="D204" s="2" t="str">
        <f>IFERROR(INDEX('UK Target Institutions'!$D$2:$D$727,MATCH($A204,'UK Target Institutions'!$A$2:$A$727,0)),"")</f>
        <v>No</v>
      </c>
      <c r="E204" s="2">
        <f>COUNTIFS('Relevant - In CRM valid'!$T$2:$T$4699,$A204,'Relevant - In CRM valid'!$G$2:$G$4699,"UK")+COUNTIFS('Relevant - In CRM unknown'!$T$2:$T$253,$A204,'Relevant - In CRM unknown'!$G$2:$G$253,"UK")+COUNTIFS('Relevant - IN NOW CRM valid'!$T$2:$T$2328,$A204,'Relevant - IN NOW CRM valid'!$G$2:$G$2328,"UK")+COUNTIFS('Relevant - IN NOW CRM unknown'!$T$2:$T$1227,$A204,'Relevant - IN NOW CRM unknown'!$G$2:$G$1227,"UK")+COUNTIFS('Relevant - Not CRM not valid'!$T$2:$T$416,$A204,'Relevant - Not CRM not valid'!$G$2:$G$416,"UK")+COUNTIFS('Relevant - In CRM not valid'!$T$2:$T$46,$A204,'Relevant - In CRM not valid'!$G$2:$G$46,"UK")</f>
        <v>3</v>
      </c>
      <c r="F204" s="2">
        <f>COUNTIFS('Relevant - In CRM valid'!$T$2:$T$4699,$A204,'Relevant - In CRM valid'!$G$2:$G$4699,"UK",'Relevant - In CRM valid'!$M$2:$M$4699,"Research")+COUNTIFS('Relevant - In CRM unknown'!$T$2:$T$253,$A204,'Relevant - In CRM unknown'!$G$2:$G$253,"UK",'Relevant - In CRM unknown'!$M$2:$M$253,"Research")+COUNTIFS('Relevant - IN NOW CRM valid'!$T$2:$T$2328,$A204,'Relevant - IN NOW CRM valid'!$G$2:$G$2328,"UK",'Relevant - IN NOW CRM valid'!$M$2:$M$2328,"Research")+COUNTIFS('Relevant - IN NOW CRM unknown'!$T$2:$T$1227,$A204,'Relevant - IN NOW CRM unknown'!$G$2:$G$1227,"UK",'Relevant - IN NOW CRM unknown'!$M$2:$M$1227,"Research")+COUNTIFS('Relevant - Not CRM not valid'!$T$2:$T$416,$A204,'Relevant - Not CRM not valid'!$G$2:$G$416,"UK",'Relevant - Not CRM not valid'!$M$2:$M$416,"Research")+COUNTIFS('Relevant - In CRM not valid'!$T$2:$T$46,$A204,'Relevant - In CRM not valid'!$G$2:$G$46,"UK",'Relevant - In CRM not valid'!$M$2:$M$46,"Research")</f>
        <v>0</v>
      </c>
      <c r="G204" s="2">
        <f>COUNTIFS('Relevant - In CRM valid'!$T$2:$T$4699,$A204,'Relevant - In CRM valid'!$G$2:$G$4699,"UK",'Relevant - In CRM valid'!$M$2:$M$4699,"Research",'Relevant - In CRM valid'!$R$2:$R$4699,"Senior")+COUNTIFS('Relevant - In CRM unknown'!$T$2:$T$253,$A204,'Relevant - In CRM unknown'!$G$2:$G$253,"UK",'Relevant - In CRM unknown'!$M$2:$M$253,"Research",'Relevant - In CRM unknown'!$R$2:$R$253,"Senior")+COUNTIFS('Relevant - IN NOW CRM valid'!$T$2:$T$2328,$A204,'Relevant - IN NOW CRM valid'!$G$2:$G$2328,"UK",'Relevant - IN NOW CRM valid'!$M$2:$M$2328,"Research",'Relevant - IN NOW CRM valid'!$R$2:$R$2328,"Senior")+COUNTIFS('Relevant - IN NOW CRM unknown'!$T$2:$T$1227,$A204,'Relevant - IN NOW CRM unknown'!$G$2:$G$1227,"UK",'Relevant - IN NOW CRM unknown'!$M$2:$M$1227,"Research",'Relevant - IN NOW CRM unknown'!$R$2:$R$1227,"Senior")+COUNTIFS('Relevant - Not CRM not valid'!$T$2:$T$416,$A204,'Relevant - Not CRM not valid'!$G$2:$G$416,"UK",'Relevant - Not CRM not valid'!$M$2:$M$416,"Research",'Relevant - Not CRM not valid'!$R$2:$R$416,"Senior")+COUNTIFS('Relevant - In CRM not valid'!$T$2:$T$46,$A204,'Relevant - In CRM not valid'!$G$2:$G$46,"UK",'Relevant - In CRM not valid'!$M$2:$M$46,"Research",'Relevant - In CRM not valid'!$R$2:$R$46,"Senior")</f>
        <v>0</v>
      </c>
      <c r="H204" s="2">
        <f>COUNTIFS('Relevant - In CRM valid'!$T$2:$T$4699,$A204,'Relevant - In CRM valid'!$G$2:$G$4699,"UK",'Relevant - In CRM valid'!$M$2:$M$4699,"Research",'Relevant - In CRM valid'!$R$2:$R$4699,"Operational")+COUNTIFS('Relevant - In CRM unknown'!$T$2:$T$253,$A204,'Relevant - In CRM unknown'!$G$2:$G$253,"UK",'Relevant - In CRM unknown'!$M$2:$M$253,"Research",'Relevant - In CRM unknown'!$R$2:$R$253,"Operational")+COUNTIFS('Relevant - IN NOW CRM valid'!$T$2:$T$2328,$A204,'Relevant - IN NOW CRM valid'!$G$2:$G$2328,"UK",'Relevant - IN NOW CRM valid'!$M$2:$M$2328,"Research",'Relevant - IN NOW CRM valid'!$R$2:$R$2328,"Operational")+COUNTIFS('Relevant - IN NOW CRM unknown'!$T$2:$T$1227,$A204,'Relevant - IN NOW CRM unknown'!$G$2:$G$1227,"UK",'Relevant - IN NOW CRM unknown'!$M$2:$M$1227,"Research",'Relevant - IN NOW CRM unknown'!$R$2:$R$1227,"Operational")+COUNTIFS('Relevant - Not CRM not valid'!$T$2:$T$416,$A204,'Relevant - Not CRM not valid'!$G$2:$G$416,"UK",'Relevant - Not CRM not valid'!$M$2:$M$416,"Research",'Relevant - Not CRM not valid'!$R$2:$R$416,"Operational")+COUNTIFS('Relevant - In CRM not valid'!$T$2:$T$46,$A204,'Relevant - In CRM not valid'!$G$2:$G$46,"UK",'Relevant - In CRM not valid'!$M$2:$M$46,"Research",'Relevant - In CRM not valid'!$R$2:$R$46,"Operational")</f>
        <v>0</v>
      </c>
      <c r="I204" s="2">
        <f>COUNTIFS('Relevant - In CRM valid'!$T$2:$T$4699,$A204,'Relevant - In CRM valid'!$G$2:$G$4699,"UK",'Relevant - In CRM valid'!$M$2:$M$4699,"Research",'Relevant - In CRM valid'!$R$2:$R$4699,"Academic")+COUNTIFS('Relevant - In CRM unknown'!$T$2:$T$253,$A204,'Relevant - In CRM unknown'!$G$2:$G$253,"UK",'Relevant - In CRM unknown'!$M$2:$M$253,"Research",'Relevant - In CRM unknown'!$R$2:$R$253,"Academic")+COUNTIFS('Relevant - IN NOW CRM valid'!$T$2:$T$2328,$A204,'Relevant - IN NOW CRM valid'!$G$2:$G$2328,"UK",'Relevant - IN NOW CRM valid'!$M$2:$M$2328,"Research",'Relevant - IN NOW CRM valid'!$R$2:$R$2328,"Academic")+COUNTIFS('Relevant - IN NOW CRM unknown'!$T$2:$T$1227,$A204,'Relevant - IN NOW CRM unknown'!$G$2:$G$1227,"UK",'Relevant - IN NOW CRM unknown'!$M$2:$M$1227,"Research",'Relevant - IN NOW CRM unknown'!$R$2:$R$1227,"Academic")+COUNTIFS('Relevant - Not CRM not valid'!$T$2:$T$416,$A204,'Relevant - Not CRM not valid'!$G$2:$G$416,"UK",'Relevant - Not CRM not valid'!$M$2:$M$416,"Research",'Relevant - Not CRM not valid'!$R$2:$R$416,"Academic")+COUNTIFS('Relevant - In CRM not valid'!$T$2:$T$46,$A204,'Relevant - In CRM not valid'!$G$2:$G$46,"UK",'Relevant - In CRM not valid'!$M$2:$M$46,"Research",'Relevant - In CRM not valid'!$R$2:$R$46,"Academic")</f>
        <v>0</v>
      </c>
      <c r="J204" s="2">
        <f>COUNTIFS('Relevant - In CRM valid'!$T$2:$T$4699,$A204,'Relevant - In CRM valid'!$G$2:$G$4699,"UK",'Relevant - In CRM valid'!$M$2:$M$4699,"Finance")+COUNTIFS('Relevant - In CRM unknown'!$T$2:$T$253,$A204,'Relevant - In CRM unknown'!$G$2:$G$253,"UK",'Relevant - In CRM unknown'!$M$2:$M$253,"Finance")+COUNTIFS('Relevant - IN NOW CRM valid'!$T$2:$T$2328,$A204,'Relevant - IN NOW CRM valid'!$G$2:$G$2328,"UK",'Relevant - IN NOW CRM valid'!$M$2:$M$2328,"Finance")+COUNTIFS('Relevant - IN NOW CRM unknown'!$T$2:$T$1227,$A204,'Relevant - IN NOW CRM unknown'!$G$2:$G$1227,"UK",'Relevant - IN NOW CRM unknown'!$M$2:$M$1227,"Finance")+COUNTIFS('Relevant - Not CRM not valid'!$T$2:$T$416,$A204,'Relevant - Not CRM not valid'!$G$2:$G$416,"UK",'Relevant - Not CRM not valid'!$M$2:$M$416,"Finance")+COUNTIFS('Relevant - In CRM not valid'!$T$2:$T$46,$A204,'Relevant - In CRM not valid'!$G$2:$G$46,"UK",'Relevant - In CRM not valid'!$M$2:$M$46,"Finance")</f>
        <v>2</v>
      </c>
      <c r="K204" s="2">
        <f>COUNTIFS('Relevant - In CRM valid'!$T$2:$T$4699,$A204,'Relevant - In CRM valid'!$G$2:$G$4699,"UK",'Relevant - In CRM valid'!$M$2:$M$4699,"IT/Systems")+COUNTIFS('Relevant - In CRM unknown'!$T$2:$T$253,$A204,'Relevant - In CRM unknown'!$G$2:$G$253,"UK",'Relevant - In CRM unknown'!$M$2:$M$253,"IT/Systems")+COUNTIFS('Relevant - IN NOW CRM valid'!$T$2:$T$2328,$A204,'Relevant - IN NOW CRM valid'!$G$2:$G$2328,"UK",'Relevant - IN NOW CRM valid'!$M$2:$M$2328,"IT/Systems")+COUNTIFS('Relevant - IN NOW CRM unknown'!$T$2:$T$1227,$A204,'Relevant - IN NOW CRM unknown'!$G$2:$G$1227,"UK",'Relevant - IN NOW CRM unknown'!$M$2:$M$1227,"IT/Systems")+COUNTIFS('Relevant - Not CRM not valid'!$T$2:$T$416,$A204,'Relevant - Not CRM not valid'!$G$2:$G$416,"UK",'Relevant - Not CRM not valid'!$M$2:$M$416,"IT/Systems")+COUNTIFS('Relevant - In CRM not valid'!$T$2:$T$46,$A204,'Relevant - In CRM not valid'!$G$2:$G$46,"UK",'Relevant - In CRM not valid'!$M$2:$M$46,"IT/Systems")</f>
        <v>1</v>
      </c>
      <c r="L204" s="2">
        <f>COUNTIFS('Relevant - In CRM valid'!$T$2:$T$4699,$A204,'Relevant - In CRM valid'!$G$2:$G$4699,"UK",'Relevant - In CRM valid'!$M$2:$M$4699,"")+COUNTIFS('Relevant - In CRM unknown'!$T$2:$T$253,$A204,'Relevant - In CRM unknown'!$G$2:$G$253,"UK",'Relevant - In CRM unknown'!$M$2:$M$253,"")+COUNTIFS('Relevant - IN NOW CRM valid'!$T$2:$T$2328,$A204,'Relevant - IN NOW CRM valid'!$G$2:$G$2328,"UK",'Relevant - IN NOW CRM valid'!$M$2:$M$2328,"")+COUNTIFS('Relevant - IN NOW CRM unknown'!$T$2:$T$1227,$A204,'Relevant - IN NOW CRM unknown'!$G$2:$G$1227,"UK",'Relevant - IN NOW CRM unknown'!$M$2:$M$1227,"")+COUNTIFS('Relevant - Not CRM not valid'!$T$2:$T$416,$A204,'Relevant - Not CRM not valid'!$G$2:$G$416,"UK",'Relevant - Not CRM not valid'!$M$2:$M$416,"")+COUNTIFS('Relevant - In CRM not valid'!$T$2:$T$46,$A204,'Relevant - In CRM not valid'!$G$2:$G$46,"UK",'Relevant - In CRM not valid'!$M$2:$M$46,"")</f>
        <v>0</v>
      </c>
      <c r="M204" s="2">
        <f t="shared" si="6"/>
        <v>2</v>
      </c>
      <c r="N204" s="2">
        <f>COUNTIFS('Relevant - In CRM valid'!$T$2:$T$4699,$A204,'Relevant - In CRM valid'!$G$2:$G$4699,"UK",'Relevant - In CRM valid'!$Q$2:$Q$4699,"valid")+COUNTIFS('Relevant - In CRM unknown'!$T$2:$T$253,$A204,'Relevant - In CRM unknown'!$G$2:$G$253,"UK",'Relevant - In CRM unknown'!$Q$2:$Q$253,"valid")+COUNTIFS('Relevant - IN NOW CRM valid'!$T$2:$T$2328,$A204,'Relevant - IN NOW CRM valid'!$G$2:$G$2328,"UK",'Relevant - IN NOW CRM valid'!$Q$2:$Q$2328,"valid")+COUNTIFS('Relevant - IN NOW CRM unknown'!$T$2:$T$1227,$A204,'Relevant - IN NOW CRM unknown'!$G$2:$G$1227,"UK",'Relevant - IN NOW CRM unknown'!$Q$2:$Q$1227,"valid")+COUNTIFS('Relevant - Not CRM not valid'!$T$2:$T$416,$A204,'Relevant - Not CRM not valid'!$G$2:$G$416,"UK",'Relevant - Not CRM not valid'!$Q$2:$Q$416,"valid")+COUNTIFS('Relevant - In CRM not valid'!$T$2:$T$46,$A204,'Relevant - In CRM not valid'!$G$2:$G$46,"UK",'Relevant - In CRM not valid'!$Q$2:$Q$46,"valid")</f>
        <v>3</v>
      </c>
      <c r="O204" s="2" t="str">
        <f t="shared" si="7"/>
        <v xml:space="preserve">Research  </v>
      </c>
    </row>
    <row r="205" spans="1:15" ht="15" customHeight="1">
      <c r="A205" s="2" t="s">
        <v>515</v>
      </c>
      <c r="B205" s="2" t="s">
        <v>516</v>
      </c>
      <c r="C205" s="2" t="s">
        <v>1570</v>
      </c>
      <c r="D205" s="2" t="str">
        <f>IFERROR(INDEX('UK Target Institutions'!$D$2:$D$727,MATCH($A205,'UK Target Institutions'!$A$2:$A$727,0)),"")</f>
        <v>No</v>
      </c>
      <c r="E205" s="2">
        <f>COUNTIFS('Relevant - In CRM valid'!$T$2:$T$4699,$A205,'Relevant - In CRM valid'!$G$2:$G$4699,"UK")+COUNTIFS('Relevant - In CRM unknown'!$T$2:$T$253,$A205,'Relevant - In CRM unknown'!$G$2:$G$253,"UK")+COUNTIFS('Relevant - IN NOW CRM valid'!$T$2:$T$2328,$A205,'Relevant - IN NOW CRM valid'!$G$2:$G$2328,"UK")+COUNTIFS('Relevant - IN NOW CRM unknown'!$T$2:$T$1227,$A205,'Relevant - IN NOW CRM unknown'!$G$2:$G$1227,"UK")+COUNTIFS('Relevant - Not CRM not valid'!$T$2:$T$416,$A205,'Relevant - Not CRM not valid'!$G$2:$G$416,"UK")+COUNTIFS('Relevant - In CRM not valid'!$T$2:$T$46,$A205,'Relevant - In CRM not valid'!$G$2:$G$46,"UK")</f>
        <v>3</v>
      </c>
      <c r="F205" s="2">
        <f>COUNTIFS('Relevant - In CRM valid'!$T$2:$T$4699,$A205,'Relevant - In CRM valid'!$G$2:$G$4699,"UK",'Relevant - In CRM valid'!$M$2:$M$4699,"Research")+COUNTIFS('Relevant - In CRM unknown'!$T$2:$T$253,$A205,'Relevant - In CRM unknown'!$G$2:$G$253,"UK",'Relevant - In CRM unknown'!$M$2:$M$253,"Research")+COUNTIFS('Relevant - IN NOW CRM valid'!$T$2:$T$2328,$A205,'Relevant - IN NOW CRM valid'!$G$2:$G$2328,"UK",'Relevant - IN NOW CRM valid'!$M$2:$M$2328,"Research")+COUNTIFS('Relevant - IN NOW CRM unknown'!$T$2:$T$1227,$A205,'Relevant - IN NOW CRM unknown'!$G$2:$G$1227,"UK",'Relevant - IN NOW CRM unknown'!$M$2:$M$1227,"Research")+COUNTIFS('Relevant - Not CRM not valid'!$T$2:$T$416,$A205,'Relevant - Not CRM not valid'!$G$2:$G$416,"UK",'Relevant - Not CRM not valid'!$M$2:$M$416,"Research")+COUNTIFS('Relevant - In CRM not valid'!$T$2:$T$46,$A205,'Relevant - In CRM not valid'!$G$2:$G$46,"UK",'Relevant - In CRM not valid'!$M$2:$M$46,"Research")</f>
        <v>0</v>
      </c>
      <c r="G205" s="2">
        <f>COUNTIFS('Relevant - In CRM valid'!$T$2:$T$4699,$A205,'Relevant - In CRM valid'!$G$2:$G$4699,"UK",'Relevant - In CRM valid'!$M$2:$M$4699,"Research",'Relevant - In CRM valid'!$R$2:$R$4699,"Senior")+COUNTIFS('Relevant - In CRM unknown'!$T$2:$T$253,$A205,'Relevant - In CRM unknown'!$G$2:$G$253,"UK",'Relevant - In CRM unknown'!$M$2:$M$253,"Research",'Relevant - In CRM unknown'!$R$2:$R$253,"Senior")+COUNTIFS('Relevant - IN NOW CRM valid'!$T$2:$T$2328,$A205,'Relevant - IN NOW CRM valid'!$G$2:$G$2328,"UK",'Relevant - IN NOW CRM valid'!$M$2:$M$2328,"Research",'Relevant - IN NOW CRM valid'!$R$2:$R$2328,"Senior")+COUNTIFS('Relevant - IN NOW CRM unknown'!$T$2:$T$1227,$A205,'Relevant - IN NOW CRM unknown'!$G$2:$G$1227,"UK",'Relevant - IN NOW CRM unknown'!$M$2:$M$1227,"Research",'Relevant - IN NOW CRM unknown'!$R$2:$R$1227,"Senior")+COUNTIFS('Relevant - Not CRM not valid'!$T$2:$T$416,$A205,'Relevant - Not CRM not valid'!$G$2:$G$416,"UK",'Relevant - Not CRM not valid'!$M$2:$M$416,"Research",'Relevant - Not CRM not valid'!$R$2:$R$416,"Senior")+COUNTIFS('Relevant - In CRM not valid'!$T$2:$T$46,$A205,'Relevant - In CRM not valid'!$G$2:$G$46,"UK",'Relevant - In CRM not valid'!$M$2:$M$46,"Research",'Relevant - In CRM not valid'!$R$2:$R$46,"Senior")</f>
        <v>0</v>
      </c>
      <c r="H205" s="2">
        <f>COUNTIFS('Relevant - In CRM valid'!$T$2:$T$4699,$A205,'Relevant - In CRM valid'!$G$2:$G$4699,"UK",'Relevant - In CRM valid'!$M$2:$M$4699,"Research",'Relevant - In CRM valid'!$R$2:$R$4699,"Operational")+COUNTIFS('Relevant - In CRM unknown'!$T$2:$T$253,$A205,'Relevant - In CRM unknown'!$G$2:$G$253,"UK",'Relevant - In CRM unknown'!$M$2:$M$253,"Research",'Relevant - In CRM unknown'!$R$2:$R$253,"Operational")+COUNTIFS('Relevant - IN NOW CRM valid'!$T$2:$T$2328,$A205,'Relevant - IN NOW CRM valid'!$G$2:$G$2328,"UK",'Relevant - IN NOW CRM valid'!$M$2:$M$2328,"Research",'Relevant - IN NOW CRM valid'!$R$2:$R$2328,"Operational")+COUNTIFS('Relevant - IN NOW CRM unknown'!$T$2:$T$1227,$A205,'Relevant - IN NOW CRM unknown'!$G$2:$G$1227,"UK",'Relevant - IN NOW CRM unknown'!$M$2:$M$1227,"Research",'Relevant - IN NOW CRM unknown'!$R$2:$R$1227,"Operational")+COUNTIFS('Relevant - Not CRM not valid'!$T$2:$T$416,$A205,'Relevant - Not CRM not valid'!$G$2:$G$416,"UK",'Relevant - Not CRM not valid'!$M$2:$M$416,"Research",'Relevant - Not CRM not valid'!$R$2:$R$416,"Operational")+COUNTIFS('Relevant - In CRM not valid'!$T$2:$T$46,$A205,'Relevant - In CRM not valid'!$G$2:$G$46,"UK",'Relevant - In CRM not valid'!$M$2:$M$46,"Research",'Relevant - In CRM not valid'!$R$2:$R$46,"Operational")</f>
        <v>0</v>
      </c>
      <c r="I205" s="2">
        <f>COUNTIFS('Relevant - In CRM valid'!$T$2:$T$4699,$A205,'Relevant - In CRM valid'!$G$2:$G$4699,"UK",'Relevant - In CRM valid'!$M$2:$M$4699,"Research",'Relevant - In CRM valid'!$R$2:$R$4699,"Academic")+COUNTIFS('Relevant - In CRM unknown'!$T$2:$T$253,$A205,'Relevant - In CRM unknown'!$G$2:$G$253,"UK",'Relevant - In CRM unknown'!$M$2:$M$253,"Research",'Relevant - In CRM unknown'!$R$2:$R$253,"Academic")+COUNTIFS('Relevant - IN NOW CRM valid'!$T$2:$T$2328,$A205,'Relevant - IN NOW CRM valid'!$G$2:$G$2328,"UK",'Relevant - IN NOW CRM valid'!$M$2:$M$2328,"Research",'Relevant - IN NOW CRM valid'!$R$2:$R$2328,"Academic")+COUNTIFS('Relevant - IN NOW CRM unknown'!$T$2:$T$1227,$A205,'Relevant - IN NOW CRM unknown'!$G$2:$G$1227,"UK",'Relevant - IN NOW CRM unknown'!$M$2:$M$1227,"Research",'Relevant - IN NOW CRM unknown'!$R$2:$R$1227,"Academic")+COUNTIFS('Relevant - Not CRM not valid'!$T$2:$T$416,$A205,'Relevant - Not CRM not valid'!$G$2:$G$416,"UK",'Relevant - Not CRM not valid'!$M$2:$M$416,"Research",'Relevant - Not CRM not valid'!$R$2:$R$416,"Academic")+COUNTIFS('Relevant - In CRM not valid'!$T$2:$T$46,$A205,'Relevant - In CRM not valid'!$G$2:$G$46,"UK",'Relevant - In CRM not valid'!$M$2:$M$46,"Research",'Relevant - In CRM not valid'!$R$2:$R$46,"Academic")</f>
        <v>0</v>
      </c>
      <c r="J205" s="2">
        <f>COUNTIFS('Relevant - In CRM valid'!$T$2:$T$4699,$A205,'Relevant - In CRM valid'!$G$2:$G$4699,"UK",'Relevant - In CRM valid'!$M$2:$M$4699,"Finance")+COUNTIFS('Relevant - In CRM unknown'!$T$2:$T$253,$A205,'Relevant - In CRM unknown'!$G$2:$G$253,"UK",'Relevant - In CRM unknown'!$M$2:$M$253,"Finance")+COUNTIFS('Relevant - IN NOW CRM valid'!$T$2:$T$2328,$A205,'Relevant - IN NOW CRM valid'!$G$2:$G$2328,"UK",'Relevant - IN NOW CRM valid'!$M$2:$M$2328,"Finance")+COUNTIFS('Relevant - IN NOW CRM unknown'!$T$2:$T$1227,$A205,'Relevant - IN NOW CRM unknown'!$G$2:$G$1227,"UK",'Relevant - IN NOW CRM unknown'!$M$2:$M$1227,"Finance")+COUNTIFS('Relevant - Not CRM not valid'!$T$2:$T$416,$A205,'Relevant - Not CRM not valid'!$G$2:$G$416,"UK",'Relevant - Not CRM not valid'!$M$2:$M$416,"Finance")+COUNTIFS('Relevant - In CRM not valid'!$T$2:$T$46,$A205,'Relevant - In CRM not valid'!$G$2:$G$46,"UK",'Relevant - In CRM not valid'!$M$2:$M$46,"Finance")</f>
        <v>3</v>
      </c>
      <c r="K205" s="2">
        <f>COUNTIFS('Relevant - In CRM valid'!$T$2:$T$4699,$A205,'Relevant - In CRM valid'!$G$2:$G$4699,"UK",'Relevant - In CRM valid'!$M$2:$M$4699,"IT/Systems")+COUNTIFS('Relevant - In CRM unknown'!$T$2:$T$253,$A205,'Relevant - In CRM unknown'!$G$2:$G$253,"UK",'Relevant - In CRM unknown'!$M$2:$M$253,"IT/Systems")+COUNTIFS('Relevant - IN NOW CRM valid'!$T$2:$T$2328,$A205,'Relevant - IN NOW CRM valid'!$G$2:$G$2328,"UK",'Relevant - IN NOW CRM valid'!$M$2:$M$2328,"IT/Systems")+COUNTIFS('Relevant - IN NOW CRM unknown'!$T$2:$T$1227,$A205,'Relevant - IN NOW CRM unknown'!$G$2:$G$1227,"UK",'Relevant - IN NOW CRM unknown'!$M$2:$M$1227,"IT/Systems")+COUNTIFS('Relevant - Not CRM not valid'!$T$2:$T$416,$A205,'Relevant - Not CRM not valid'!$G$2:$G$416,"UK",'Relevant - Not CRM not valid'!$M$2:$M$416,"IT/Systems")+COUNTIFS('Relevant - In CRM not valid'!$T$2:$T$46,$A205,'Relevant - In CRM not valid'!$G$2:$G$46,"UK",'Relevant - In CRM not valid'!$M$2:$M$46,"IT/Systems")</f>
        <v>0</v>
      </c>
      <c r="L205" s="2">
        <f>COUNTIFS('Relevant - In CRM valid'!$T$2:$T$4699,$A205,'Relevant - In CRM valid'!$G$2:$G$4699,"UK",'Relevant - In CRM valid'!$M$2:$M$4699,"")+COUNTIFS('Relevant - In CRM unknown'!$T$2:$T$253,$A205,'Relevant - In CRM unknown'!$G$2:$G$253,"UK",'Relevant - In CRM unknown'!$M$2:$M$253,"")+COUNTIFS('Relevant - IN NOW CRM valid'!$T$2:$T$2328,$A205,'Relevant - IN NOW CRM valid'!$G$2:$G$2328,"UK",'Relevant - IN NOW CRM valid'!$M$2:$M$2328,"")+COUNTIFS('Relevant - IN NOW CRM unknown'!$T$2:$T$1227,$A205,'Relevant - IN NOW CRM unknown'!$G$2:$G$1227,"UK",'Relevant - IN NOW CRM unknown'!$M$2:$M$1227,"")+COUNTIFS('Relevant - Not CRM not valid'!$T$2:$T$416,$A205,'Relevant - Not CRM not valid'!$G$2:$G$416,"UK",'Relevant - Not CRM not valid'!$M$2:$M$416,"")+COUNTIFS('Relevant - In CRM not valid'!$T$2:$T$46,$A205,'Relevant - In CRM not valid'!$G$2:$G$46,"UK",'Relevant - In CRM not valid'!$M$2:$M$46,"")</f>
        <v>0</v>
      </c>
      <c r="M205" s="2">
        <f t="shared" si="6"/>
        <v>1</v>
      </c>
      <c r="N205" s="2">
        <f>COUNTIFS('Relevant - In CRM valid'!$T$2:$T$4699,$A205,'Relevant - In CRM valid'!$G$2:$G$4699,"UK",'Relevant - In CRM valid'!$Q$2:$Q$4699,"valid")+COUNTIFS('Relevant - In CRM unknown'!$T$2:$T$253,$A205,'Relevant - In CRM unknown'!$G$2:$G$253,"UK",'Relevant - In CRM unknown'!$Q$2:$Q$253,"valid")+COUNTIFS('Relevant - IN NOW CRM valid'!$T$2:$T$2328,$A205,'Relevant - IN NOW CRM valid'!$G$2:$G$2328,"UK",'Relevant - IN NOW CRM valid'!$Q$2:$Q$2328,"valid")+COUNTIFS('Relevant - IN NOW CRM unknown'!$T$2:$T$1227,$A205,'Relevant - IN NOW CRM unknown'!$G$2:$G$1227,"UK",'Relevant - IN NOW CRM unknown'!$Q$2:$Q$1227,"valid")+COUNTIFS('Relevant - Not CRM not valid'!$T$2:$T$416,$A205,'Relevant - Not CRM not valid'!$G$2:$G$416,"UK",'Relevant - Not CRM not valid'!$Q$2:$Q$416,"valid")+COUNTIFS('Relevant - In CRM not valid'!$T$2:$T$46,$A205,'Relevant - In CRM not valid'!$G$2:$G$46,"UK",'Relevant - In CRM not valid'!$Q$2:$Q$46,"valid")</f>
        <v>2</v>
      </c>
      <c r="O205" s="2" t="str">
        <f t="shared" si="7"/>
        <v>Research  IT/Systems</v>
      </c>
    </row>
    <row r="206" spans="1:15" ht="15" customHeight="1">
      <c r="A206" s="2" t="s">
        <v>517</v>
      </c>
      <c r="B206" s="2" t="s">
        <v>518</v>
      </c>
      <c r="C206" s="2" t="s">
        <v>604</v>
      </c>
      <c r="D206" s="2" t="str">
        <f>IFERROR(INDEX('UK Target Institutions'!$D$2:$D$727,MATCH($A206,'UK Target Institutions'!$A$2:$A$727,0)),"")</f>
        <v>No</v>
      </c>
      <c r="E206" s="2">
        <f>COUNTIFS('Relevant - In CRM valid'!$T$2:$T$4699,$A206,'Relevant - In CRM valid'!$G$2:$G$4699,"UK")+COUNTIFS('Relevant - In CRM unknown'!$T$2:$T$253,$A206,'Relevant - In CRM unknown'!$G$2:$G$253,"UK")+COUNTIFS('Relevant - IN NOW CRM valid'!$T$2:$T$2328,$A206,'Relevant - IN NOW CRM valid'!$G$2:$G$2328,"UK")+COUNTIFS('Relevant - IN NOW CRM unknown'!$T$2:$T$1227,$A206,'Relevant - IN NOW CRM unknown'!$G$2:$G$1227,"UK")+COUNTIFS('Relevant - Not CRM not valid'!$T$2:$T$416,$A206,'Relevant - Not CRM not valid'!$G$2:$G$416,"UK")+COUNTIFS('Relevant - In CRM not valid'!$T$2:$T$46,$A206,'Relevant - In CRM not valid'!$G$2:$G$46,"UK")</f>
        <v>3</v>
      </c>
      <c r="F206" s="2">
        <f>COUNTIFS('Relevant - In CRM valid'!$T$2:$T$4699,$A206,'Relevant - In CRM valid'!$G$2:$G$4699,"UK",'Relevant - In CRM valid'!$M$2:$M$4699,"Research")+COUNTIFS('Relevant - In CRM unknown'!$T$2:$T$253,$A206,'Relevant - In CRM unknown'!$G$2:$G$253,"UK",'Relevant - In CRM unknown'!$M$2:$M$253,"Research")+COUNTIFS('Relevant - IN NOW CRM valid'!$T$2:$T$2328,$A206,'Relevant - IN NOW CRM valid'!$G$2:$G$2328,"UK",'Relevant - IN NOW CRM valid'!$M$2:$M$2328,"Research")+COUNTIFS('Relevant - IN NOW CRM unknown'!$T$2:$T$1227,$A206,'Relevant - IN NOW CRM unknown'!$G$2:$G$1227,"UK",'Relevant - IN NOW CRM unknown'!$M$2:$M$1227,"Research")+COUNTIFS('Relevant - Not CRM not valid'!$T$2:$T$416,$A206,'Relevant - Not CRM not valid'!$G$2:$G$416,"UK",'Relevant - Not CRM not valid'!$M$2:$M$416,"Research")+COUNTIFS('Relevant - In CRM not valid'!$T$2:$T$46,$A206,'Relevant - In CRM not valid'!$G$2:$G$46,"UK",'Relevant - In CRM not valid'!$M$2:$M$46,"Research")</f>
        <v>1</v>
      </c>
      <c r="G206" s="2">
        <f>COUNTIFS('Relevant - In CRM valid'!$T$2:$T$4699,$A206,'Relevant - In CRM valid'!$G$2:$G$4699,"UK",'Relevant - In CRM valid'!$M$2:$M$4699,"Research",'Relevant - In CRM valid'!$R$2:$R$4699,"Senior")+COUNTIFS('Relevant - In CRM unknown'!$T$2:$T$253,$A206,'Relevant - In CRM unknown'!$G$2:$G$253,"UK",'Relevant - In CRM unknown'!$M$2:$M$253,"Research",'Relevant - In CRM unknown'!$R$2:$R$253,"Senior")+COUNTIFS('Relevant - IN NOW CRM valid'!$T$2:$T$2328,$A206,'Relevant - IN NOW CRM valid'!$G$2:$G$2328,"UK",'Relevant - IN NOW CRM valid'!$M$2:$M$2328,"Research",'Relevant - IN NOW CRM valid'!$R$2:$R$2328,"Senior")+COUNTIFS('Relevant - IN NOW CRM unknown'!$T$2:$T$1227,$A206,'Relevant - IN NOW CRM unknown'!$G$2:$G$1227,"UK",'Relevant - IN NOW CRM unknown'!$M$2:$M$1227,"Research",'Relevant - IN NOW CRM unknown'!$R$2:$R$1227,"Senior")+COUNTIFS('Relevant - Not CRM not valid'!$T$2:$T$416,$A206,'Relevant - Not CRM not valid'!$G$2:$G$416,"UK",'Relevant - Not CRM not valid'!$M$2:$M$416,"Research",'Relevant - Not CRM not valid'!$R$2:$R$416,"Senior")+COUNTIFS('Relevant - In CRM not valid'!$T$2:$T$46,$A206,'Relevant - In CRM not valid'!$G$2:$G$46,"UK",'Relevant - In CRM not valid'!$M$2:$M$46,"Research",'Relevant - In CRM not valid'!$R$2:$R$46,"Senior")</f>
        <v>1</v>
      </c>
      <c r="H206" s="2">
        <f>COUNTIFS('Relevant - In CRM valid'!$T$2:$T$4699,$A206,'Relevant - In CRM valid'!$G$2:$G$4699,"UK",'Relevant - In CRM valid'!$M$2:$M$4699,"Research",'Relevant - In CRM valid'!$R$2:$R$4699,"Operational")+COUNTIFS('Relevant - In CRM unknown'!$T$2:$T$253,$A206,'Relevant - In CRM unknown'!$G$2:$G$253,"UK",'Relevant - In CRM unknown'!$M$2:$M$253,"Research",'Relevant - In CRM unknown'!$R$2:$R$253,"Operational")+COUNTIFS('Relevant - IN NOW CRM valid'!$T$2:$T$2328,$A206,'Relevant - IN NOW CRM valid'!$G$2:$G$2328,"UK",'Relevant - IN NOW CRM valid'!$M$2:$M$2328,"Research",'Relevant - IN NOW CRM valid'!$R$2:$R$2328,"Operational")+COUNTIFS('Relevant - IN NOW CRM unknown'!$T$2:$T$1227,$A206,'Relevant - IN NOW CRM unknown'!$G$2:$G$1227,"UK",'Relevant - IN NOW CRM unknown'!$M$2:$M$1227,"Research",'Relevant - IN NOW CRM unknown'!$R$2:$R$1227,"Operational")+COUNTIFS('Relevant - Not CRM not valid'!$T$2:$T$416,$A206,'Relevant - Not CRM not valid'!$G$2:$G$416,"UK",'Relevant - Not CRM not valid'!$M$2:$M$416,"Research",'Relevant - Not CRM not valid'!$R$2:$R$416,"Operational")+COUNTIFS('Relevant - In CRM not valid'!$T$2:$T$46,$A206,'Relevant - In CRM not valid'!$G$2:$G$46,"UK",'Relevant - In CRM not valid'!$M$2:$M$46,"Research",'Relevant - In CRM not valid'!$R$2:$R$46,"Operational")</f>
        <v>0</v>
      </c>
      <c r="I206" s="2">
        <f>COUNTIFS('Relevant - In CRM valid'!$T$2:$T$4699,$A206,'Relevant - In CRM valid'!$G$2:$G$4699,"UK",'Relevant - In CRM valid'!$M$2:$M$4699,"Research",'Relevant - In CRM valid'!$R$2:$R$4699,"Academic")+COUNTIFS('Relevant - In CRM unknown'!$T$2:$T$253,$A206,'Relevant - In CRM unknown'!$G$2:$G$253,"UK",'Relevant - In CRM unknown'!$M$2:$M$253,"Research",'Relevant - In CRM unknown'!$R$2:$R$253,"Academic")+COUNTIFS('Relevant - IN NOW CRM valid'!$T$2:$T$2328,$A206,'Relevant - IN NOW CRM valid'!$G$2:$G$2328,"UK",'Relevant - IN NOW CRM valid'!$M$2:$M$2328,"Research",'Relevant - IN NOW CRM valid'!$R$2:$R$2328,"Academic")+COUNTIFS('Relevant - IN NOW CRM unknown'!$T$2:$T$1227,$A206,'Relevant - IN NOW CRM unknown'!$G$2:$G$1227,"UK",'Relevant - IN NOW CRM unknown'!$M$2:$M$1227,"Research",'Relevant - IN NOW CRM unknown'!$R$2:$R$1227,"Academic")+COUNTIFS('Relevant - Not CRM not valid'!$T$2:$T$416,$A206,'Relevant - Not CRM not valid'!$G$2:$G$416,"UK",'Relevant - Not CRM not valid'!$M$2:$M$416,"Research",'Relevant - Not CRM not valid'!$R$2:$R$416,"Academic")+COUNTIFS('Relevant - In CRM not valid'!$T$2:$T$46,$A206,'Relevant - In CRM not valid'!$G$2:$G$46,"UK",'Relevant - In CRM not valid'!$M$2:$M$46,"Research",'Relevant - In CRM not valid'!$R$2:$R$46,"Academic")</f>
        <v>0</v>
      </c>
      <c r="J206" s="2">
        <f>COUNTIFS('Relevant - In CRM valid'!$T$2:$T$4699,$A206,'Relevant - In CRM valid'!$G$2:$G$4699,"UK",'Relevant - In CRM valid'!$M$2:$M$4699,"Finance")+COUNTIFS('Relevant - In CRM unknown'!$T$2:$T$253,$A206,'Relevant - In CRM unknown'!$G$2:$G$253,"UK",'Relevant - In CRM unknown'!$M$2:$M$253,"Finance")+COUNTIFS('Relevant - IN NOW CRM valid'!$T$2:$T$2328,$A206,'Relevant - IN NOW CRM valid'!$G$2:$G$2328,"UK",'Relevant - IN NOW CRM valid'!$M$2:$M$2328,"Finance")+COUNTIFS('Relevant - IN NOW CRM unknown'!$T$2:$T$1227,$A206,'Relevant - IN NOW CRM unknown'!$G$2:$G$1227,"UK",'Relevant - IN NOW CRM unknown'!$M$2:$M$1227,"Finance")+COUNTIFS('Relevant - Not CRM not valid'!$T$2:$T$416,$A206,'Relevant - Not CRM not valid'!$G$2:$G$416,"UK",'Relevant - Not CRM not valid'!$M$2:$M$416,"Finance")+COUNTIFS('Relevant - In CRM not valid'!$T$2:$T$46,$A206,'Relevant - In CRM not valid'!$G$2:$G$46,"UK",'Relevant - In CRM not valid'!$M$2:$M$46,"Finance")</f>
        <v>0</v>
      </c>
      <c r="K206" s="2">
        <f>COUNTIFS('Relevant - In CRM valid'!$T$2:$T$4699,$A206,'Relevant - In CRM valid'!$G$2:$G$4699,"UK",'Relevant - In CRM valid'!$M$2:$M$4699,"IT/Systems")+COUNTIFS('Relevant - In CRM unknown'!$T$2:$T$253,$A206,'Relevant - In CRM unknown'!$G$2:$G$253,"UK",'Relevant - In CRM unknown'!$M$2:$M$253,"IT/Systems")+COUNTIFS('Relevant - IN NOW CRM valid'!$T$2:$T$2328,$A206,'Relevant - IN NOW CRM valid'!$G$2:$G$2328,"UK",'Relevant - IN NOW CRM valid'!$M$2:$M$2328,"IT/Systems")+COUNTIFS('Relevant - IN NOW CRM unknown'!$T$2:$T$1227,$A206,'Relevant - IN NOW CRM unknown'!$G$2:$G$1227,"UK",'Relevant - IN NOW CRM unknown'!$M$2:$M$1227,"IT/Systems")+COUNTIFS('Relevant - Not CRM not valid'!$T$2:$T$416,$A206,'Relevant - Not CRM not valid'!$G$2:$G$416,"UK",'Relevant - Not CRM not valid'!$M$2:$M$416,"IT/Systems")+COUNTIFS('Relevant - In CRM not valid'!$T$2:$T$46,$A206,'Relevant - In CRM not valid'!$G$2:$G$46,"UK",'Relevant - In CRM not valid'!$M$2:$M$46,"IT/Systems")</f>
        <v>1</v>
      </c>
      <c r="L206" s="2">
        <f>COUNTIFS('Relevant - In CRM valid'!$T$2:$T$4699,$A206,'Relevant - In CRM valid'!$G$2:$G$4699,"UK",'Relevant - In CRM valid'!$M$2:$M$4699,"")+COUNTIFS('Relevant - In CRM unknown'!$T$2:$T$253,$A206,'Relevant - In CRM unknown'!$G$2:$G$253,"UK",'Relevant - In CRM unknown'!$M$2:$M$253,"")+COUNTIFS('Relevant - IN NOW CRM valid'!$T$2:$T$2328,$A206,'Relevant - IN NOW CRM valid'!$G$2:$G$2328,"UK",'Relevant - IN NOW CRM valid'!$M$2:$M$2328,"")+COUNTIFS('Relevant - IN NOW CRM unknown'!$T$2:$T$1227,$A206,'Relevant - IN NOW CRM unknown'!$G$2:$G$1227,"UK",'Relevant - IN NOW CRM unknown'!$M$2:$M$1227,"")+COUNTIFS('Relevant - Not CRM not valid'!$T$2:$T$416,$A206,'Relevant - Not CRM not valid'!$G$2:$G$416,"UK",'Relevant - Not CRM not valid'!$M$2:$M$416,"")+COUNTIFS('Relevant - In CRM not valid'!$T$2:$T$46,$A206,'Relevant - In CRM not valid'!$G$2:$G$46,"UK",'Relevant - In CRM not valid'!$M$2:$M$46,"")</f>
        <v>0</v>
      </c>
      <c r="M206" s="2">
        <f t="shared" si="6"/>
        <v>2</v>
      </c>
      <c r="N206" s="2">
        <f>COUNTIFS('Relevant - In CRM valid'!$T$2:$T$4699,$A206,'Relevant - In CRM valid'!$G$2:$G$4699,"UK",'Relevant - In CRM valid'!$Q$2:$Q$4699,"valid")+COUNTIFS('Relevant - In CRM unknown'!$T$2:$T$253,$A206,'Relevant - In CRM unknown'!$G$2:$G$253,"UK",'Relevant - In CRM unknown'!$Q$2:$Q$253,"valid")+COUNTIFS('Relevant - IN NOW CRM valid'!$T$2:$T$2328,$A206,'Relevant - IN NOW CRM valid'!$G$2:$G$2328,"UK",'Relevant - IN NOW CRM valid'!$Q$2:$Q$2328,"valid")+COUNTIFS('Relevant - IN NOW CRM unknown'!$T$2:$T$1227,$A206,'Relevant - IN NOW CRM unknown'!$G$2:$G$1227,"UK",'Relevant - IN NOW CRM unknown'!$Q$2:$Q$1227,"valid")+COUNTIFS('Relevant - Not CRM not valid'!$T$2:$T$416,$A206,'Relevant - Not CRM not valid'!$G$2:$G$416,"UK",'Relevant - Not CRM not valid'!$Q$2:$Q$416,"valid")+COUNTIFS('Relevant - In CRM not valid'!$T$2:$T$46,$A206,'Relevant - In CRM not valid'!$G$2:$G$46,"UK",'Relevant - In CRM not valid'!$Q$2:$Q$46,"valid")</f>
        <v>3</v>
      </c>
      <c r="O206" s="2" t="str">
        <f t="shared" si="7"/>
        <v xml:space="preserve">Finance  </v>
      </c>
    </row>
    <row r="207" spans="1:15" ht="15" customHeight="1">
      <c r="A207" s="2" t="s">
        <v>519</v>
      </c>
      <c r="B207" s="2" t="s">
        <v>520</v>
      </c>
      <c r="C207" s="2" t="s">
        <v>383</v>
      </c>
      <c r="D207" s="2" t="str">
        <f>IFERROR(INDEX('UK Target Institutions'!$D$2:$D$727,MATCH($A207,'UK Target Institutions'!$A$2:$A$727,0)),"")</f>
        <v>No</v>
      </c>
      <c r="E207" s="2">
        <f>COUNTIFS('Relevant - In CRM valid'!$T$2:$T$4699,$A207,'Relevant - In CRM valid'!$G$2:$G$4699,"UK")+COUNTIFS('Relevant - In CRM unknown'!$T$2:$T$253,$A207,'Relevant - In CRM unknown'!$G$2:$G$253,"UK")+COUNTIFS('Relevant - IN NOW CRM valid'!$T$2:$T$2328,$A207,'Relevant - IN NOW CRM valid'!$G$2:$G$2328,"UK")+COUNTIFS('Relevant - IN NOW CRM unknown'!$T$2:$T$1227,$A207,'Relevant - IN NOW CRM unknown'!$G$2:$G$1227,"UK")+COUNTIFS('Relevant - Not CRM not valid'!$T$2:$T$416,$A207,'Relevant - Not CRM not valid'!$G$2:$G$416,"UK")+COUNTIFS('Relevant - In CRM not valid'!$T$2:$T$46,$A207,'Relevant - In CRM not valid'!$G$2:$G$46,"UK")</f>
        <v>3</v>
      </c>
      <c r="F207" s="2">
        <f>COUNTIFS('Relevant - In CRM valid'!$T$2:$T$4699,$A207,'Relevant - In CRM valid'!$G$2:$G$4699,"UK",'Relevant - In CRM valid'!$M$2:$M$4699,"Research")+COUNTIFS('Relevant - In CRM unknown'!$T$2:$T$253,$A207,'Relevant - In CRM unknown'!$G$2:$G$253,"UK",'Relevant - In CRM unknown'!$M$2:$M$253,"Research")+COUNTIFS('Relevant - IN NOW CRM valid'!$T$2:$T$2328,$A207,'Relevant - IN NOW CRM valid'!$G$2:$G$2328,"UK",'Relevant - IN NOW CRM valid'!$M$2:$M$2328,"Research")+COUNTIFS('Relevant - IN NOW CRM unknown'!$T$2:$T$1227,$A207,'Relevant - IN NOW CRM unknown'!$G$2:$G$1227,"UK",'Relevant - IN NOW CRM unknown'!$M$2:$M$1227,"Research")+COUNTIFS('Relevant - Not CRM not valid'!$T$2:$T$416,$A207,'Relevant - Not CRM not valid'!$G$2:$G$416,"UK",'Relevant - Not CRM not valid'!$M$2:$M$416,"Research")+COUNTIFS('Relevant - In CRM not valid'!$T$2:$T$46,$A207,'Relevant - In CRM not valid'!$G$2:$G$46,"UK",'Relevant - In CRM not valid'!$M$2:$M$46,"Research")</f>
        <v>3</v>
      </c>
      <c r="G207" s="2">
        <f>COUNTIFS('Relevant - In CRM valid'!$T$2:$T$4699,$A207,'Relevant - In CRM valid'!$G$2:$G$4699,"UK",'Relevant - In CRM valid'!$M$2:$M$4699,"Research",'Relevant - In CRM valid'!$R$2:$R$4699,"Senior")+COUNTIFS('Relevant - In CRM unknown'!$T$2:$T$253,$A207,'Relevant - In CRM unknown'!$G$2:$G$253,"UK",'Relevant - In CRM unknown'!$M$2:$M$253,"Research",'Relevant - In CRM unknown'!$R$2:$R$253,"Senior")+COUNTIFS('Relevant - IN NOW CRM valid'!$T$2:$T$2328,$A207,'Relevant - IN NOW CRM valid'!$G$2:$G$2328,"UK",'Relevant - IN NOW CRM valid'!$M$2:$M$2328,"Research",'Relevant - IN NOW CRM valid'!$R$2:$R$2328,"Senior")+COUNTIFS('Relevant - IN NOW CRM unknown'!$T$2:$T$1227,$A207,'Relevant - IN NOW CRM unknown'!$G$2:$G$1227,"UK",'Relevant - IN NOW CRM unknown'!$M$2:$M$1227,"Research",'Relevant - IN NOW CRM unknown'!$R$2:$R$1227,"Senior")+COUNTIFS('Relevant - Not CRM not valid'!$T$2:$T$416,$A207,'Relevant - Not CRM not valid'!$G$2:$G$416,"UK",'Relevant - Not CRM not valid'!$M$2:$M$416,"Research",'Relevant - Not CRM not valid'!$R$2:$R$416,"Senior")+COUNTIFS('Relevant - In CRM not valid'!$T$2:$T$46,$A207,'Relevant - In CRM not valid'!$G$2:$G$46,"UK",'Relevant - In CRM not valid'!$M$2:$M$46,"Research",'Relevant - In CRM not valid'!$R$2:$R$46,"Senior")</f>
        <v>3</v>
      </c>
      <c r="H207" s="2">
        <f>COUNTIFS('Relevant - In CRM valid'!$T$2:$T$4699,$A207,'Relevant - In CRM valid'!$G$2:$G$4699,"UK",'Relevant - In CRM valid'!$M$2:$M$4699,"Research",'Relevant - In CRM valid'!$R$2:$R$4699,"Operational")+COUNTIFS('Relevant - In CRM unknown'!$T$2:$T$253,$A207,'Relevant - In CRM unknown'!$G$2:$G$253,"UK",'Relevant - In CRM unknown'!$M$2:$M$253,"Research",'Relevant - In CRM unknown'!$R$2:$R$253,"Operational")+COUNTIFS('Relevant - IN NOW CRM valid'!$T$2:$T$2328,$A207,'Relevant - IN NOW CRM valid'!$G$2:$G$2328,"UK",'Relevant - IN NOW CRM valid'!$M$2:$M$2328,"Research",'Relevant - IN NOW CRM valid'!$R$2:$R$2328,"Operational")+COUNTIFS('Relevant - IN NOW CRM unknown'!$T$2:$T$1227,$A207,'Relevant - IN NOW CRM unknown'!$G$2:$G$1227,"UK",'Relevant - IN NOW CRM unknown'!$M$2:$M$1227,"Research",'Relevant - IN NOW CRM unknown'!$R$2:$R$1227,"Operational")+COUNTIFS('Relevant - Not CRM not valid'!$T$2:$T$416,$A207,'Relevant - Not CRM not valid'!$G$2:$G$416,"UK",'Relevant - Not CRM not valid'!$M$2:$M$416,"Research",'Relevant - Not CRM not valid'!$R$2:$R$416,"Operational")+COUNTIFS('Relevant - In CRM not valid'!$T$2:$T$46,$A207,'Relevant - In CRM not valid'!$G$2:$G$46,"UK",'Relevant - In CRM not valid'!$M$2:$M$46,"Research",'Relevant - In CRM not valid'!$R$2:$R$46,"Operational")</f>
        <v>0</v>
      </c>
      <c r="I207" s="2">
        <f>COUNTIFS('Relevant - In CRM valid'!$T$2:$T$4699,$A207,'Relevant - In CRM valid'!$G$2:$G$4699,"UK",'Relevant - In CRM valid'!$M$2:$M$4699,"Research",'Relevant - In CRM valid'!$R$2:$R$4699,"Academic")+COUNTIFS('Relevant - In CRM unknown'!$T$2:$T$253,$A207,'Relevant - In CRM unknown'!$G$2:$G$253,"UK",'Relevant - In CRM unknown'!$M$2:$M$253,"Research",'Relevant - In CRM unknown'!$R$2:$R$253,"Academic")+COUNTIFS('Relevant - IN NOW CRM valid'!$T$2:$T$2328,$A207,'Relevant - IN NOW CRM valid'!$G$2:$G$2328,"UK",'Relevant - IN NOW CRM valid'!$M$2:$M$2328,"Research",'Relevant - IN NOW CRM valid'!$R$2:$R$2328,"Academic")+COUNTIFS('Relevant - IN NOW CRM unknown'!$T$2:$T$1227,$A207,'Relevant - IN NOW CRM unknown'!$G$2:$G$1227,"UK",'Relevant - IN NOW CRM unknown'!$M$2:$M$1227,"Research",'Relevant - IN NOW CRM unknown'!$R$2:$R$1227,"Academic")+COUNTIFS('Relevant - Not CRM not valid'!$T$2:$T$416,$A207,'Relevant - Not CRM not valid'!$G$2:$G$416,"UK",'Relevant - Not CRM not valid'!$M$2:$M$416,"Research",'Relevant - Not CRM not valid'!$R$2:$R$416,"Academic")+COUNTIFS('Relevant - In CRM not valid'!$T$2:$T$46,$A207,'Relevant - In CRM not valid'!$G$2:$G$46,"UK",'Relevant - In CRM not valid'!$M$2:$M$46,"Research",'Relevant - In CRM not valid'!$R$2:$R$46,"Academic")</f>
        <v>0</v>
      </c>
      <c r="J207" s="2">
        <f>COUNTIFS('Relevant - In CRM valid'!$T$2:$T$4699,$A207,'Relevant - In CRM valid'!$G$2:$G$4699,"UK",'Relevant - In CRM valid'!$M$2:$M$4699,"Finance")+COUNTIFS('Relevant - In CRM unknown'!$T$2:$T$253,$A207,'Relevant - In CRM unknown'!$G$2:$G$253,"UK",'Relevant - In CRM unknown'!$M$2:$M$253,"Finance")+COUNTIFS('Relevant - IN NOW CRM valid'!$T$2:$T$2328,$A207,'Relevant - IN NOW CRM valid'!$G$2:$G$2328,"UK",'Relevant - IN NOW CRM valid'!$M$2:$M$2328,"Finance")+COUNTIFS('Relevant - IN NOW CRM unknown'!$T$2:$T$1227,$A207,'Relevant - IN NOW CRM unknown'!$G$2:$G$1227,"UK",'Relevant - IN NOW CRM unknown'!$M$2:$M$1227,"Finance")+COUNTIFS('Relevant - Not CRM not valid'!$T$2:$T$416,$A207,'Relevant - Not CRM not valid'!$G$2:$G$416,"UK",'Relevant - Not CRM not valid'!$M$2:$M$416,"Finance")+COUNTIFS('Relevant - In CRM not valid'!$T$2:$T$46,$A207,'Relevant - In CRM not valid'!$G$2:$G$46,"UK",'Relevant - In CRM not valid'!$M$2:$M$46,"Finance")</f>
        <v>0</v>
      </c>
      <c r="K207" s="2">
        <f>COUNTIFS('Relevant - In CRM valid'!$T$2:$T$4699,$A207,'Relevant - In CRM valid'!$G$2:$G$4699,"UK",'Relevant - In CRM valid'!$M$2:$M$4699,"IT/Systems")+COUNTIFS('Relevant - In CRM unknown'!$T$2:$T$253,$A207,'Relevant - In CRM unknown'!$G$2:$G$253,"UK",'Relevant - In CRM unknown'!$M$2:$M$253,"IT/Systems")+COUNTIFS('Relevant - IN NOW CRM valid'!$T$2:$T$2328,$A207,'Relevant - IN NOW CRM valid'!$G$2:$G$2328,"UK",'Relevant - IN NOW CRM valid'!$M$2:$M$2328,"IT/Systems")+COUNTIFS('Relevant - IN NOW CRM unknown'!$T$2:$T$1227,$A207,'Relevant - IN NOW CRM unknown'!$G$2:$G$1227,"UK",'Relevant - IN NOW CRM unknown'!$M$2:$M$1227,"IT/Systems")+COUNTIFS('Relevant - Not CRM not valid'!$T$2:$T$416,$A207,'Relevant - Not CRM not valid'!$G$2:$G$416,"UK",'Relevant - Not CRM not valid'!$M$2:$M$416,"IT/Systems")+COUNTIFS('Relevant - In CRM not valid'!$T$2:$T$46,$A207,'Relevant - In CRM not valid'!$G$2:$G$46,"UK",'Relevant - In CRM not valid'!$M$2:$M$46,"IT/Systems")</f>
        <v>0</v>
      </c>
      <c r="L207" s="2">
        <f>COUNTIFS('Relevant - In CRM valid'!$T$2:$T$4699,$A207,'Relevant - In CRM valid'!$G$2:$G$4699,"UK",'Relevant - In CRM valid'!$M$2:$M$4699,"")+COUNTIFS('Relevant - In CRM unknown'!$T$2:$T$253,$A207,'Relevant - In CRM unknown'!$G$2:$G$253,"UK",'Relevant - In CRM unknown'!$M$2:$M$253,"")+COUNTIFS('Relevant - IN NOW CRM valid'!$T$2:$T$2328,$A207,'Relevant - IN NOW CRM valid'!$G$2:$G$2328,"UK",'Relevant - IN NOW CRM valid'!$M$2:$M$2328,"")+COUNTIFS('Relevant - IN NOW CRM unknown'!$T$2:$T$1227,$A207,'Relevant - IN NOW CRM unknown'!$G$2:$G$1227,"UK",'Relevant - IN NOW CRM unknown'!$M$2:$M$1227,"")+COUNTIFS('Relevant - Not CRM not valid'!$T$2:$T$416,$A207,'Relevant - Not CRM not valid'!$G$2:$G$416,"UK",'Relevant - Not CRM not valid'!$M$2:$M$416,"")+COUNTIFS('Relevant - In CRM not valid'!$T$2:$T$46,$A207,'Relevant - In CRM not valid'!$G$2:$G$46,"UK",'Relevant - In CRM not valid'!$M$2:$M$46,"")</f>
        <v>0</v>
      </c>
      <c r="M207" s="2">
        <f t="shared" si="6"/>
        <v>1</v>
      </c>
      <c r="N207" s="2">
        <f>COUNTIFS('Relevant - In CRM valid'!$T$2:$T$4699,$A207,'Relevant - In CRM valid'!$G$2:$G$4699,"UK",'Relevant - In CRM valid'!$Q$2:$Q$4699,"valid")+COUNTIFS('Relevant - In CRM unknown'!$T$2:$T$253,$A207,'Relevant - In CRM unknown'!$G$2:$G$253,"UK",'Relevant - In CRM unknown'!$Q$2:$Q$253,"valid")+COUNTIFS('Relevant - IN NOW CRM valid'!$T$2:$T$2328,$A207,'Relevant - IN NOW CRM valid'!$G$2:$G$2328,"UK",'Relevant - IN NOW CRM valid'!$Q$2:$Q$2328,"valid")+COUNTIFS('Relevant - IN NOW CRM unknown'!$T$2:$T$1227,$A207,'Relevant - IN NOW CRM unknown'!$G$2:$G$1227,"UK",'Relevant - IN NOW CRM unknown'!$Q$2:$Q$1227,"valid")+COUNTIFS('Relevant - Not CRM not valid'!$T$2:$T$416,$A207,'Relevant - Not CRM not valid'!$G$2:$G$416,"UK",'Relevant - Not CRM not valid'!$Q$2:$Q$416,"valid")+COUNTIFS('Relevant - In CRM not valid'!$T$2:$T$46,$A207,'Relevant - In CRM not valid'!$G$2:$G$46,"UK",'Relevant - In CRM not valid'!$Q$2:$Q$46,"valid")</f>
        <v>0</v>
      </c>
      <c r="O207" s="2" t="str">
        <f t="shared" si="7"/>
        <v>Finance  IT/Systems</v>
      </c>
    </row>
    <row r="208" spans="1:15" ht="15" customHeight="1">
      <c r="A208" s="2" t="s">
        <v>521</v>
      </c>
      <c r="B208" s="2" t="s">
        <v>522</v>
      </c>
      <c r="C208" s="2" t="s">
        <v>161</v>
      </c>
      <c r="D208" s="2" t="str">
        <f>IFERROR(INDEX('UK Target Institutions'!$D$2:$D$727,MATCH($A208,'UK Target Institutions'!$A$2:$A$727,0)),"")</f>
        <v>Yes</v>
      </c>
      <c r="E208" s="2">
        <f>COUNTIFS('Relevant - In CRM valid'!$T$2:$T$4699,$A208,'Relevant - In CRM valid'!$G$2:$G$4699,"UK")+COUNTIFS('Relevant - In CRM unknown'!$T$2:$T$253,$A208,'Relevant - In CRM unknown'!$G$2:$G$253,"UK")+COUNTIFS('Relevant - IN NOW CRM valid'!$T$2:$T$2328,$A208,'Relevant - IN NOW CRM valid'!$G$2:$G$2328,"UK")+COUNTIFS('Relevant - IN NOW CRM unknown'!$T$2:$T$1227,$A208,'Relevant - IN NOW CRM unknown'!$G$2:$G$1227,"UK")+COUNTIFS('Relevant - Not CRM not valid'!$T$2:$T$416,$A208,'Relevant - Not CRM not valid'!$G$2:$G$416,"UK")+COUNTIFS('Relevant - In CRM not valid'!$T$2:$T$46,$A208,'Relevant - In CRM not valid'!$G$2:$G$46,"UK")</f>
        <v>3</v>
      </c>
      <c r="F208" s="2">
        <f>COUNTIFS('Relevant - In CRM valid'!$T$2:$T$4699,$A208,'Relevant - In CRM valid'!$G$2:$G$4699,"UK",'Relevant - In CRM valid'!$M$2:$M$4699,"Research")+COUNTIFS('Relevant - In CRM unknown'!$T$2:$T$253,$A208,'Relevant - In CRM unknown'!$G$2:$G$253,"UK",'Relevant - In CRM unknown'!$M$2:$M$253,"Research")+COUNTIFS('Relevant - IN NOW CRM valid'!$T$2:$T$2328,$A208,'Relevant - IN NOW CRM valid'!$G$2:$G$2328,"UK",'Relevant - IN NOW CRM valid'!$M$2:$M$2328,"Research")+COUNTIFS('Relevant - IN NOW CRM unknown'!$T$2:$T$1227,$A208,'Relevant - IN NOW CRM unknown'!$G$2:$G$1227,"UK",'Relevant - IN NOW CRM unknown'!$M$2:$M$1227,"Research")+COUNTIFS('Relevant - Not CRM not valid'!$T$2:$T$416,$A208,'Relevant - Not CRM not valid'!$G$2:$G$416,"UK",'Relevant - Not CRM not valid'!$M$2:$M$416,"Research")+COUNTIFS('Relevant - In CRM not valid'!$T$2:$T$46,$A208,'Relevant - In CRM not valid'!$G$2:$G$46,"UK",'Relevant - In CRM not valid'!$M$2:$M$46,"Research")</f>
        <v>1</v>
      </c>
      <c r="G208" s="2">
        <f>COUNTIFS('Relevant - In CRM valid'!$T$2:$T$4699,$A208,'Relevant - In CRM valid'!$G$2:$G$4699,"UK",'Relevant - In CRM valid'!$M$2:$M$4699,"Research",'Relevant - In CRM valid'!$R$2:$R$4699,"Senior")+COUNTIFS('Relevant - In CRM unknown'!$T$2:$T$253,$A208,'Relevant - In CRM unknown'!$G$2:$G$253,"UK",'Relevant - In CRM unknown'!$M$2:$M$253,"Research",'Relevant - In CRM unknown'!$R$2:$R$253,"Senior")+COUNTIFS('Relevant - IN NOW CRM valid'!$T$2:$T$2328,$A208,'Relevant - IN NOW CRM valid'!$G$2:$G$2328,"UK",'Relevant - IN NOW CRM valid'!$M$2:$M$2328,"Research",'Relevant - IN NOW CRM valid'!$R$2:$R$2328,"Senior")+COUNTIFS('Relevant - IN NOW CRM unknown'!$T$2:$T$1227,$A208,'Relevant - IN NOW CRM unknown'!$G$2:$G$1227,"UK",'Relevant - IN NOW CRM unknown'!$M$2:$M$1227,"Research",'Relevant - IN NOW CRM unknown'!$R$2:$R$1227,"Senior")+COUNTIFS('Relevant - Not CRM not valid'!$T$2:$T$416,$A208,'Relevant - Not CRM not valid'!$G$2:$G$416,"UK",'Relevant - Not CRM not valid'!$M$2:$M$416,"Research",'Relevant - Not CRM not valid'!$R$2:$R$416,"Senior")+COUNTIFS('Relevant - In CRM not valid'!$T$2:$T$46,$A208,'Relevant - In CRM not valid'!$G$2:$G$46,"UK",'Relevant - In CRM not valid'!$M$2:$M$46,"Research",'Relevant - In CRM not valid'!$R$2:$R$46,"Senior")</f>
        <v>1</v>
      </c>
      <c r="H208" s="2">
        <f>COUNTIFS('Relevant - In CRM valid'!$T$2:$T$4699,$A208,'Relevant - In CRM valid'!$G$2:$G$4699,"UK",'Relevant - In CRM valid'!$M$2:$M$4699,"Research",'Relevant - In CRM valid'!$R$2:$R$4699,"Operational")+COUNTIFS('Relevant - In CRM unknown'!$T$2:$T$253,$A208,'Relevant - In CRM unknown'!$G$2:$G$253,"UK",'Relevant - In CRM unknown'!$M$2:$M$253,"Research",'Relevant - In CRM unknown'!$R$2:$R$253,"Operational")+COUNTIFS('Relevant - IN NOW CRM valid'!$T$2:$T$2328,$A208,'Relevant - IN NOW CRM valid'!$G$2:$G$2328,"UK",'Relevant - IN NOW CRM valid'!$M$2:$M$2328,"Research",'Relevant - IN NOW CRM valid'!$R$2:$R$2328,"Operational")+COUNTIFS('Relevant - IN NOW CRM unknown'!$T$2:$T$1227,$A208,'Relevant - IN NOW CRM unknown'!$G$2:$G$1227,"UK",'Relevant - IN NOW CRM unknown'!$M$2:$M$1227,"Research",'Relevant - IN NOW CRM unknown'!$R$2:$R$1227,"Operational")+COUNTIFS('Relevant - Not CRM not valid'!$T$2:$T$416,$A208,'Relevant - Not CRM not valid'!$G$2:$G$416,"UK",'Relevant - Not CRM not valid'!$M$2:$M$416,"Research",'Relevant - Not CRM not valid'!$R$2:$R$416,"Operational")+COUNTIFS('Relevant - In CRM not valid'!$T$2:$T$46,$A208,'Relevant - In CRM not valid'!$G$2:$G$46,"UK",'Relevant - In CRM not valid'!$M$2:$M$46,"Research",'Relevant - In CRM not valid'!$R$2:$R$46,"Operational")</f>
        <v>0</v>
      </c>
      <c r="I208" s="2">
        <f>COUNTIFS('Relevant - In CRM valid'!$T$2:$T$4699,$A208,'Relevant - In CRM valid'!$G$2:$G$4699,"UK",'Relevant - In CRM valid'!$M$2:$M$4699,"Research",'Relevant - In CRM valid'!$R$2:$R$4699,"Academic")+COUNTIFS('Relevant - In CRM unknown'!$T$2:$T$253,$A208,'Relevant - In CRM unknown'!$G$2:$G$253,"UK",'Relevant - In CRM unknown'!$M$2:$M$253,"Research",'Relevant - In CRM unknown'!$R$2:$R$253,"Academic")+COUNTIFS('Relevant - IN NOW CRM valid'!$T$2:$T$2328,$A208,'Relevant - IN NOW CRM valid'!$G$2:$G$2328,"UK",'Relevant - IN NOW CRM valid'!$M$2:$M$2328,"Research",'Relevant - IN NOW CRM valid'!$R$2:$R$2328,"Academic")+COUNTIFS('Relevant - IN NOW CRM unknown'!$T$2:$T$1227,$A208,'Relevant - IN NOW CRM unknown'!$G$2:$G$1227,"UK",'Relevant - IN NOW CRM unknown'!$M$2:$M$1227,"Research",'Relevant - IN NOW CRM unknown'!$R$2:$R$1227,"Academic")+COUNTIFS('Relevant - Not CRM not valid'!$T$2:$T$416,$A208,'Relevant - Not CRM not valid'!$G$2:$G$416,"UK",'Relevant - Not CRM not valid'!$M$2:$M$416,"Research",'Relevant - Not CRM not valid'!$R$2:$R$416,"Academic")+COUNTIFS('Relevant - In CRM not valid'!$T$2:$T$46,$A208,'Relevant - In CRM not valid'!$G$2:$G$46,"UK",'Relevant - In CRM not valid'!$M$2:$M$46,"Research",'Relevant - In CRM not valid'!$R$2:$R$46,"Academic")</f>
        <v>0</v>
      </c>
      <c r="J208" s="2">
        <f>COUNTIFS('Relevant - In CRM valid'!$T$2:$T$4699,$A208,'Relevant - In CRM valid'!$G$2:$G$4699,"UK",'Relevant - In CRM valid'!$M$2:$M$4699,"Finance")+COUNTIFS('Relevant - In CRM unknown'!$T$2:$T$253,$A208,'Relevant - In CRM unknown'!$G$2:$G$253,"UK",'Relevant - In CRM unknown'!$M$2:$M$253,"Finance")+COUNTIFS('Relevant - IN NOW CRM valid'!$T$2:$T$2328,$A208,'Relevant - IN NOW CRM valid'!$G$2:$G$2328,"UK",'Relevant - IN NOW CRM valid'!$M$2:$M$2328,"Finance")+COUNTIFS('Relevant - IN NOW CRM unknown'!$T$2:$T$1227,$A208,'Relevant - IN NOW CRM unknown'!$G$2:$G$1227,"UK",'Relevant - IN NOW CRM unknown'!$M$2:$M$1227,"Finance")+COUNTIFS('Relevant - Not CRM not valid'!$T$2:$T$416,$A208,'Relevant - Not CRM not valid'!$G$2:$G$416,"UK",'Relevant - Not CRM not valid'!$M$2:$M$416,"Finance")+COUNTIFS('Relevant - In CRM not valid'!$T$2:$T$46,$A208,'Relevant - In CRM not valid'!$G$2:$G$46,"UK",'Relevant - In CRM not valid'!$M$2:$M$46,"Finance")</f>
        <v>1</v>
      </c>
      <c r="K208" s="2">
        <f>COUNTIFS('Relevant - In CRM valid'!$T$2:$T$4699,$A208,'Relevant - In CRM valid'!$G$2:$G$4699,"UK",'Relevant - In CRM valid'!$M$2:$M$4699,"IT/Systems")+COUNTIFS('Relevant - In CRM unknown'!$T$2:$T$253,$A208,'Relevant - In CRM unknown'!$G$2:$G$253,"UK",'Relevant - In CRM unknown'!$M$2:$M$253,"IT/Systems")+COUNTIFS('Relevant - IN NOW CRM valid'!$T$2:$T$2328,$A208,'Relevant - IN NOW CRM valid'!$G$2:$G$2328,"UK",'Relevant - IN NOW CRM valid'!$M$2:$M$2328,"IT/Systems")+COUNTIFS('Relevant - IN NOW CRM unknown'!$T$2:$T$1227,$A208,'Relevant - IN NOW CRM unknown'!$G$2:$G$1227,"UK",'Relevant - IN NOW CRM unknown'!$M$2:$M$1227,"IT/Systems")+COUNTIFS('Relevant - Not CRM not valid'!$T$2:$T$416,$A208,'Relevant - Not CRM not valid'!$G$2:$G$416,"UK",'Relevant - Not CRM not valid'!$M$2:$M$416,"IT/Systems")+COUNTIFS('Relevant - In CRM not valid'!$T$2:$T$46,$A208,'Relevant - In CRM not valid'!$G$2:$G$46,"UK",'Relevant - In CRM not valid'!$M$2:$M$46,"IT/Systems")</f>
        <v>0</v>
      </c>
      <c r="L208" s="2">
        <f>COUNTIFS('Relevant - In CRM valid'!$T$2:$T$4699,$A208,'Relevant - In CRM valid'!$G$2:$G$4699,"UK",'Relevant - In CRM valid'!$M$2:$M$4699,"")+COUNTIFS('Relevant - In CRM unknown'!$T$2:$T$253,$A208,'Relevant - In CRM unknown'!$G$2:$G$253,"UK",'Relevant - In CRM unknown'!$M$2:$M$253,"")+COUNTIFS('Relevant - IN NOW CRM valid'!$T$2:$T$2328,$A208,'Relevant - IN NOW CRM valid'!$G$2:$G$2328,"UK",'Relevant - IN NOW CRM valid'!$M$2:$M$2328,"")+COUNTIFS('Relevant - IN NOW CRM unknown'!$T$2:$T$1227,$A208,'Relevant - IN NOW CRM unknown'!$G$2:$G$1227,"UK",'Relevant - IN NOW CRM unknown'!$M$2:$M$1227,"")+COUNTIFS('Relevant - Not CRM not valid'!$T$2:$T$416,$A208,'Relevant - Not CRM not valid'!$G$2:$G$416,"UK",'Relevant - Not CRM not valid'!$M$2:$M$416,"")+COUNTIFS('Relevant - In CRM not valid'!$T$2:$T$46,$A208,'Relevant - In CRM not valid'!$G$2:$G$46,"UK",'Relevant - In CRM not valid'!$M$2:$M$46,"")</f>
        <v>1</v>
      </c>
      <c r="M208" s="2">
        <f t="shared" si="6"/>
        <v>2</v>
      </c>
      <c r="N208" s="2">
        <f>COUNTIFS('Relevant - In CRM valid'!$T$2:$T$4699,$A208,'Relevant - In CRM valid'!$G$2:$G$4699,"UK",'Relevant - In CRM valid'!$Q$2:$Q$4699,"valid")+COUNTIFS('Relevant - In CRM unknown'!$T$2:$T$253,$A208,'Relevant - In CRM unknown'!$G$2:$G$253,"UK",'Relevant - In CRM unknown'!$Q$2:$Q$253,"valid")+COUNTIFS('Relevant - IN NOW CRM valid'!$T$2:$T$2328,$A208,'Relevant - IN NOW CRM valid'!$G$2:$G$2328,"UK",'Relevant - IN NOW CRM valid'!$Q$2:$Q$2328,"valid")+COUNTIFS('Relevant - IN NOW CRM unknown'!$T$2:$T$1227,$A208,'Relevant - IN NOW CRM unknown'!$G$2:$G$1227,"UK",'Relevant - IN NOW CRM unknown'!$Q$2:$Q$1227,"valid")+COUNTIFS('Relevant - Not CRM not valid'!$T$2:$T$416,$A208,'Relevant - Not CRM not valid'!$G$2:$G$416,"UK",'Relevant - Not CRM not valid'!$Q$2:$Q$416,"valid")+COUNTIFS('Relevant - In CRM not valid'!$T$2:$T$46,$A208,'Relevant - In CRM not valid'!$G$2:$G$46,"UK",'Relevant - In CRM not valid'!$Q$2:$Q$46,"valid")</f>
        <v>3</v>
      </c>
      <c r="O208" s="2" t="str">
        <f t="shared" si="7"/>
        <v>IT/Systems</v>
      </c>
    </row>
    <row r="209" spans="1:15" ht="15" customHeight="1">
      <c r="A209" s="2" t="s">
        <v>523</v>
      </c>
      <c r="B209" s="2" t="s">
        <v>524</v>
      </c>
      <c r="C209" s="2" t="s">
        <v>525</v>
      </c>
      <c r="D209" s="2" t="str">
        <f>IFERROR(INDEX('UK Target Institutions'!$D$2:$D$727,MATCH($A209,'UK Target Institutions'!$A$2:$A$727,0)),"")</f>
        <v>No</v>
      </c>
      <c r="E209" s="2">
        <f>COUNTIFS('Relevant - In CRM valid'!$T$2:$T$4699,$A209,'Relevant - In CRM valid'!$G$2:$G$4699,"UK")+COUNTIFS('Relevant - In CRM unknown'!$T$2:$T$253,$A209,'Relevant - In CRM unknown'!$G$2:$G$253,"UK")+COUNTIFS('Relevant - IN NOW CRM valid'!$T$2:$T$2328,$A209,'Relevant - IN NOW CRM valid'!$G$2:$G$2328,"UK")+COUNTIFS('Relevant - IN NOW CRM unknown'!$T$2:$T$1227,$A209,'Relevant - IN NOW CRM unknown'!$G$2:$G$1227,"UK")+COUNTIFS('Relevant - Not CRM not valid'!$T$2:$T$416,$A209,'Relevant - Not CRM not valid'!$G$2:$G$416,"UK")+COUNTIFS('Relevant - In CRM not valid'!$T$2:$T$46,$A209,'Relevant - In CRM not valid'!$G$2:$G$46,"UK")</f>
        <v>3</v>
      </c>
      <c r="F209" s="2">
        <f>COUNTIFS('Relevant - In CRM valid'!$T$2:$T$4699,$A209,'Relevant - In CRM valid'!$G$2:$G$4699,"UK",'Relevant - In CRM valid'!$M$2:$M$4699,"Research")+COUNTIFS('Relevant - In CRM unknown'!$T$2:$T$253,$A209,'Relevant - In CRM unknown'!$G$2:$G$253,"UK",'Relevant - In CRM unknown'!$M$2:$M$253,"Research")+COUNTIFS('Relevant - IN NOW CRM valid'!$T$2:$T$2328,$A209,'Relevant - IN NOW CRM valid'!$G$2:$G$2328,"UK",'Relevant - IN NOW CRM valid'!$M$2:$M$2328,"Research")+COUNTIFS('Relevant - IN NOW CRM unknown'!$T$2:$T$1227,$A209,'Relevant - IN NOW CRM unknown'!$G$2:$G$1227,"UK",'Relevant - IN NOW CRM unknown'!$M$2:$M$1227,"Research")+COUNTIFS('Relevant - Not CRM not valid'!$T$2:$T$416,$A209,'Relevant - Not CRM not valid'!$G$2:$G$416,"UK",'Relevant - Not CRM not valid'!$M$2:$M$416,"Research")+COUNTIFS('Relevant - In CRM not valid'!$T$2:$T$46,$A209,'Relevant - In CRM not valid'!$G$2:$G$46,"UK",'Relevant - In CRM not valid'!$M$2:$M$46,"Research")</f>
        <v>0</v>
      </c>
      <c r="G209" s="2">
        <f>COUNTIFS('Relevant - In CRM valid'!$T$2:$T$4699,$A209,'Relevant - In CRM valid'!$G$2:$G$4699,"UK",'Relevant - In CRM valid'!$M$2:$M$4699,"Research",'Relevant - In CRM valid'!$R$2:$R$4699,"Senior")+COUNTIFS('Relevant - In CRM unknown'!$T$2:$T$253,$A209,'Relevant - In CRM unknown'!$G$2:$G$253,"UK",'Relevant - In CRM unknown'!$M$2:$M$253,"Research",'Relevant - In CRM unknown'!$R$2:$R$253,"Senior")+COUNTIFS('Relevant - IN NOW CRM valid'!$T$2:$T$2328,$A209,'Relevant - IN NOW CRM valid'!$G$2:$G$2328,"UK",'Relevant - IN NOW CRM valid'!$M$2:$M$2328,"Research",'Relevant - IN NOW CRM valid'!$R$2:$R$2328,"Senior")+COUNTIFS('Relevant - IN NOW CRM unknown'!$T$2:$T$1227,$A209,'Relevant - IN NOW CRM unknown'!$G$2:$G$1227,"UK",'Relevant - IN NOW CRM unknown'!$M$2:$M$1227,"Research",'Relevant - IN NOW CRM unknown'!$R$2:$R$1227,"Senior")+COUNTIFS('Relevant - Not CRM not valid'!$T$2:$T$416,$A209,'Relevant - Not CRM not valid'!$G$2:$G$416,"UK",'Relevant - Not CRM not valid'!$M$2:$M$416,"Research",'Relevant - Not CRM not valid'!$R$2:$R$416,"Senior")+COUNTIFS('Relevant - In CRM not valid'!$T$2:$T$46,$A209,'Relevant - In CRM not valid'!$G$2:$G$46,"UK",'Relevant - In CRM not valid'!$M$2:$M$46,"Research",'Relevant - In CRM not valid'!$R$2:$R$46,"Senior")</f>
        <v>0</v>
      </c>
      <c r="H209" s="2">
        <f>COUNTIFS('Relevant - In CRM valid'!$T$2:$T$4699,$A209,'Relevant - In CRM valid'!$G$2:$G$4699,"UK",'Relevant - In CRM valid'!$M$2:$M$4699,"Research",'Relevant - In CRM valid'!$R$2:$R$4699,"Operational")+COUNTIFS('Relevant - In CRM unknown'!$T$2:$T$253,$A209,'Relevant - In CRM unknown'!$G$2:$G$253,"UK",'Relevant - In CRM unknown'!$M$2:$M$253,"Research",'Relevant - In CRM unknown'!$R$2:$R$253,"Operational")+COUNTIFS('Relevant - IN NOW CRM valid'!$T$2:$T$2328,$A209,'Relevant - IN NOW CRM valid'!$G$2:$G$2328,"UK",'Relevant - IN NOW CRM valid'!$M$2:$M$2328,"Research",'Relevant - IN NOW CRM valid'!$R$2:$R$2328,"Operational")+COUNTIFS('Relevant - IN NOW CRM unknown'!$T$2:$T$1227,$A209,'Relevant - IN NOW CRM unknown'!$G$2:$G$1227,"UK",'Relevant - IN NOW CRM unknown'!$M$2:$M$1227,"Research",'Relevant - IN NOW CRM unknown'!$R$2:$R$1227,"Operational")+COUNTIFS('Relevant - Not CRM not valid'!$T$2:$T$416,$A209,'Relevant - Not CRM not valid'!$G$2:$G$416,"UK",'Relevant - Not CRM not valid'!$M$2:$M$416,"Research",'Relevant - Not CRM not valid'!$R$2:$R$416,"Operational")+COUNTIFS('Relevant - In CRM not valid'!$T$2:$T$46,$A209,'Relevant - In CRM not valid'!$G$2:$G$46,"UK",'Relevant - In CRM not valid'!$M$2:$M$46,"Research",'Relevant - In CRM not valid'!$R$2:$R$46,"Operational")</f>
        <v>0</v>
      </c>
      <c r="I209" s="2">
        <f>COUNTIFS('Relevant - In CRM valid'!$T$2:$T$4699,$A209,'Relevant - In CRM valid'!$G$2:$G$4699,"UK",'Relevant - In CRM valid'!$M$2:$M$4699,"Research",'Relevant - In CRM valid'!$R$2:$R$4699,"Academic")+COUNTIFS('Relevant - In CRM unknown'!$T$2:$T$253,$A209,'Relevant - In CRM unknown'!$G$2:$G$253,"UK",'Relevant - In CRM unknown'!$M$2:$M$253,"Research",'Relevant - In CRM unknown'!$R$2:$R$253,"Academic")+COUNTIFS('Relevant - IN NOW CRM valid'!$T$2:$T$2328,$A209,'Relevant - IN NOW CRM valid'!$G$2:$G$2328,"UK",'Relevant - IN NOW CRM valid'!$M$2:$M$2328,"Research",'Relevant - IN NOW CRM valid'!$R$2:$R$2328,"Academic")+COUNTIFS('Relevant - IN NOW CRM unknown'!$T$2:$T$1227,$A209,'Relevant - IN NOW CRM unknown'!$G$2:$G$1227,"UK",'Relevant - IN NOW CRM unknown'!$M$2:$M$1227,"Research",'Relevant - IN NOW CRM unknown'!$R$2:$R$1227,"Academic")+COUNTIFS('Relevant - Not CRM not valid'!$T$2:$T$416,$A209,'Relevant - Not CRM not valid'!$G$2:$G$416,"UK",'Relevant - Not CRM not valid'!$M$2:$M$416,"Research",'Relevant - Not CRM not valid'!$R$2:$R$416,"Academic")+COUNTIFS('Relevant - In CRM not valid'!$T$2:$T$46,$A209,'Relevant - In CRM not valid'!$G$2:$G$46,"UK",'Relevant - In CRM not valid'!$M$2:$M$46,"Research",'Relevant - In CRM not valid'!$R$2:$R$46,"Academic")</f>
        <v>0</v>
      </c>
      <c r="J209" s="2">
        <f>COUNTIFS('Relevant - In CRM valid'!$T$2:$T$4699,$A209,'Relevant - In CRM valid'!$G$2:$G$4699,"UK",'Relevant - In CRM valid'!$M$2:$M$4699,"Finance")+COUNTIFS('Relevant - In CRM unknown'!$T$2:$T$253,$A209,'Relevant - In CRM unknown'!$G$2:$G$253,"UK",'Relevant - In CRM unknown'!$M$2:$M$253,"Finance")+COUNTIFS('Relevant - IN NOW CRM valid'!$T$2:$T$2328,$A209,'Relevant - IN NOW CRM valid'!$G$2:$G$2328,"UK",'Relevant - IN NOW CRM valid'!$M$2:$M$2328,"Finance")+COUNTIFS('Relevant - IN NOW CRM unknown'!$T$2:$T$1227,$A209,'Relevant - IN NOW CRM unknown'!$G$2:$G$1227,"UK",'Relevant - IN NOW CRM unknown'!$M$2:$M$1227,"Finance")+COUNTIFS('Relevant - Not CRM not valid'!$T$2:$T$416,$A209,'Relevant - Not CRM not valid'!$G$2:$G$416,"UK",'Relevant - Not CRM not valid'!$M$2:$M$416,"Finance")+COUNTIFS('Relevant - In CRM not valid'!$T$2:$T$46,$A209,'Relevant - In CRM not valid'!$G$2:$G$46,"UK",'Relevant - In CRM not valid'!$M$2:$M$46,"Finance")</f>
        <v>3</v>
      </c>
      <c r="K209" s="2">
        <f>COUNTIFS('Relevant - In CRM valid'!$T$2:$T$4699,$A209,'Relevant - In CRM valid'!$G$2:$G$4699,"UK",'Relevant - In CRM valid'!$M$2:$M$4699,"IT/Systems")+COUNTIFS('Relevant - In CRM unknown'!$T$2:$T$253,$A209,'Relevant - In CRM unknown'!$G$2:$G$253,"UK",'Relevant - In CRM unknown'!$M$2:$M$253,"IT/Systems")+COUNTIFS('Relevant - IN NOW CRM valid'!$T$2:$T$2328,$A209,'Relevant - IN NOW CRM valid'!$G$2:$G$2328,"UK",'Relevant - IN NOW CRM valid'!$M$2:$M$2328,"IT/Systems")+COUNTIFS('Relevant - IN NOW CRM unknown'!$T$2:$T$1227,$A209,'Relevant - IN NOW CRM unknown'!$G$2:$G$1227,"UK",'Relevant - IN NOW CRM unknown'!$M$2:$M$1227,"IT/Systems")+COUNTIFS('Relevant - Not CRM not valid'!$T$2:$T$416,$A209,'Relevant - Not CRM not valid'!$G$2:$G$416,"UK",'Relevant - Not CRM not valid'!$M$2:$M$416,"IT/Systems")+COUNTIFS('Relevant - In CRM not valid'!$T$2:$T$46,$A209,'Relevant - In CRM not valid'!$G$2:$G$46,"UK",'Relevant - In CRM not valid'!$M$2:$M$46,"IT/Systems")</f>
        <v>0</v>
      </c>
      <c r="L209" s="2">
        <f>COUNTIFS('Relevant - In CRM valid'!$T$2:$T$4699,$A209,'Relevant - In CRM valid'!$G$2:$G$4699,"UK",'Relevant - In CRM valid'!$M$2:$M$4699,"")+COUNTIFS('Relevant - In CRM unknown'!$T$2:$T$253,$A209,'Relevant - In CRM unknown'!$G$2:$G$253,"UK",'Relevant - In CRM unknown'!$M$2:$M$253,"")+COUNTIFS('Relevant - IN NOW CRM valid'!$T$2:$T$2328,$A209,'Relevant - IN NOW CRM valid'!$G$2:$G$2328,"UK",'Relevant - IN NOW CRM valid'!$M$2:$M$2328,"")+COUNTIFS('Relevant - IN NOW CRM unknown'!$T$2:$T$1227,$A209,'Relevant - IN NOW CRM unknown'!$G$2:$G$1227,"UK",'Relevant - IN NOW CRM unknown'!$M$2:$M$1227,"")+COUNTIFS('Relevant - Not CRM not valid'!$T$2:$T$416,$A209,'Relevant - Not CRM not valid'!$G$2:$G$416,"UK",'Relevant - Not CRM not valid'!$M$2:$M$416,"")+COUNTIFS('Relevant - In CRM not valid'!$T$2:$T$46,$A209,'Relevant - In CRM not valid'!$G$2:$G$46,"UK",'Relevant - In CRM not valid'!$M$2:$M$46,"")</f>
        <v>0</v>
      </c>
      <c r="M209" s="2">
        <f t="shared" si="6"/>
        <v>1</v>
      </c>
      <c r="N209" s="2">
        <f>COUNTIFS('Relevant - In CRM valid'!$T$2:$T$4699,$A209,'Relevant - In CRM valid'!$G$2:$G$4699,"UK",'Relevant - In CRM valid'!$Q$2:$Q$4699,"valid")+COUNTIFS('Relevant - In CRM unknown'!$T$2:$T$253,$A209,'Relevant - In CRM unknown'!$G$2:$G$253,"UK",'Relevant - In CRM unknown'!$Q$2:$Q$253,"valid")+COUNTIFS('Relevant - IN NOW CRM valid'!$T$2:$T$2328,$A209,'Relevant - IN NOW CRM valid'!$G$2:$G$2328,"UK",'Relevant - IN NOW CRM valid'!$Q$2:$Q$2328,"valid")+COUNTIFS('Relevant - IN NOW CRM unknown'!$T$2:$T$1227,$A209,'Relevant - IN NOW CRM unknown'!$G$2:$G$1227,"UK",'Relevant - IN NOW CRM unknown'!$Q$2:$Q$1227,"valid")+COUNTIFS('Relevant - Not CRM not valid'!$T$2:$T$416,$A209,'Relevant - Not CRM not valid'!$G$2:$G$416,"UK",'Relevant - Not CRM not valid'!$Q$2:$Q$416,"valid")+COUNTIFS('Relevant - In CRM not valid'!$T$2:$T$46,$A209,'Relevant - In CRM not valid'!$G$2:$G$46,"UK",'Relevant - In CRM not valid'!$Q$2:$Q$46,"valid")</f>
        <v>2</v>
      </c>
      <c r="O209" s="2" t="str">
        <f t="shared" si="7"/>
        <v>Research  IT/Systems</v>
      </c>
    </row>
    <row r="210" spans="1:15" ht="15" customHeight="1">
      <c r="A210" s="2" t="s">
        <v>526</v>
      </c>
      <c r="B210" s="2" t="s">
        <v>527</v>
      </c>
      <c r="C210" s="2" t="s">
        <v>1570</v>
      </c>
      <c r="D210" s="2" t="str">
        <f>IFERROR(INDEX('UK Target Institutions'!$D$2:$D$727,MATCH($A210,'UK Target Institutions'!$A$2:$A$727,0)),"")</f>
        <v>No</v>
      </c>
      <c r="E210" s="2">
        <f>COUNTIFS('Relevant - In CRM valid'!$T$2:$T$4699,$A210,'Relevant - In CRM valid'!$G$2:$G$4699,"UK")+COUNTIFS('Relevant - In CRM unknown'!$T$2:$T$253,$A210,'Relevant - In CRM unknown'!$G$2:$G$253,"UK")+COUNTIFS('Relevant - IN NOW CRM valid'!$T$2:$T$2328,$A210,'Relevant - IN NOW CRM valid'!$G$2:$G$2328,"UK")+COUNTIFS('Relevant - IN NOW CRM unknown'!$T$2:$T$1227,$A210,'Relevant - IN NOW CRM unknown'!$G$2:$G$1227,"UK")+COUNTIFS('Relevant - Not CRM not valid'!$T$2:$T$416,$A210,'Relevant - Not CRM not valid'!$G$2:$G$416,"UK")+COUNTIFS('Relevant - In CRM not valid'!$T$2:$T$46,$A210,'Relevant - In CRM not valid'!$G$2:$G$46,"UK")</f>
        <v>3</v>
      </c>
      <c r="F210" s="2">
        <f>COUNTIFS('Relevant - In CRM valid'!$T$2:$T$4699,$A210,'Relevant - In CRM valid'!$G$2:$G$4699,"UK",'Relevant - In CRM valid'!$M$2:$M$4699,"Research")+COUNTIFS('Relevant - In CRM unknown'!$T$2:$T$253,$A210,'Relevant - In CRM unknown'!$G$2:$G$253,"UK",'Relevant - In CRM unknown'!$M$2:$M$253,"Research")+COUNTIFS('Relevant - IN NOW CRM valid'!$T$2:$T$2328,$A210,'Relevant - IN NOW CRM valid'!$G$2:$G$2328,"UK",'Relevant - IN NOW CRM valid'!$M$2:$M$2328,"Research")+COUNTIFS('Relevant - IN NOW CRM unknown'!$T$2:$T$1227,$A210,'Relevant - IN NOW CRM unknown'!$G$2:$G$1227,"UK",'Relevant - IN NOW CRM unknown'!$M$2:$M$1227,"Research")+COUNTIFS('Relevant - Not CRM not valid'!$T$2:$T$416,$A210,'Relevant - Not CRM not valid'!$G$2:$G$416,"UK",'Relevant - Not CRM not valid'!$M$2:$M$416,"Research")+COUNTIFS('Relevant - In CRM not valid'!$T$2:$T$46,$A210,'Relevant - In CRM not valid'!$G$2:$G$46,"UK",'Relevant - In CRM not valid'!$M$2:$M$46,"Research")</f>
        <v>1</v>
      </c>
      <c r="G210" s="2">
        <f>COUNTIFS('Relevant - In CRM valid'!$T$2:$T$4699,$A210,'Relevant - In CRM valid'!$G$2:$G$4699,"UK",'Relevant - In CRM valid'!$M$2:$M$4699,"Research",'Relevant - In CRM valid'!$R$2:$R$4699,"Senior")+COUNTIFS('Relevant - In CRM unknown'!$T$2:$T$253,$A210,'Relevant - In CRM unknown'!$G$2:$G$253,"UK",'Relevant - In CRM unknown'!$M$2:$M$253,"Research",'Relevant - In CRM unknown'!$R$2:$R$253,"Senior")+COUNTIFS('Relevant - IN NOW CRM valid'!$T$2:$T$2328,$A210,'Relevant - IN NOW CRM valid'!$G$2:$G$2328,"UK",'Relevant - IN NOW CRM valid'!$M$2:$M$2328,"Research",'Relevant - IN NOW CRM valid'!$R$2:$R$2328,"Senior")+COUNTIFS('Relevant - IN NOW CRM unknown'!$T$2:$T$1227,$A210,'Relevant - IN NOW CRM unknown'!$G$2:$G$1227,"UK",'Relevant - IN NOW CRM unknown'!$M$2:$M$1227,"Research",'Relevant - IN NOW CRM unknown'!$R$2:$R$1227,"Senior")+COUNTIFS('Relevant - Not CRM not valid'!$T$2:$T$416,$A210,'Relevant - Not CRM not valid'!$G$2:$G$416,"UK",'Relevant - Not CRM not valid'!$M$2:$M$416,"Research",'Relevant - Not CRM not valid'!$R$2:$R$416,"Senior")+COUNTIFS('Relevant - In CRM not valid'!$T$2:$T$46,$A210,'Relevant - In CRM not valid'!$G$2:$G$46,"UK",'Relevant - In CRM not valid'!$M$2:$M$46,"Research",'Relevant - In CRM not valid'!$R$2:$R$46,"Senior")</f>
        <v>1</v>
      </c>
      <c r="H210" s="2">
        <f>COUNTIFS('Relevant - In CRM valid'!$T$2:$T$4699,$A210,'Relevant - In CRM valid'!$G$2:$G$4699,"UK",'Relevant - In CRM valid'!$M$2:$M$4699,"Research",'Relevant - In CRM valid'!$R$2:$R$4699,"Operational")+COUNTIFS('Relevant - In CRM unknown'!$T$2:$T$253,$A210,'Relevant - In CRM unknown'!$G$2:$G$253,"UK",'Relevant - In CRM unknown'!$M$2:$M$253,"Research",'Relevant - In CRM unknown'!$R$2:$R$253,"Operational")+COUNTIFS('Relevant - IN NOW CRM valid'!$T$2:$T$2328,$A210,'Relevant - IN NOW CRM valid'!$G$2:$G$2328,"UK",'Relevant - IN NOW CRM valid'!$M$2:$M$2328,"Research",'Relevant - IN NOW CRM valid'!$R$2:$R$2328,"Operational")+COUNTIFS('Relevant - IN NOW CRM unknown'!$T$2:$T$1227,$A210,'Relevant - IN NOW CRM unknown'!$G$2:$G$1227,"UK",'Relevant - IN NOW CRM unknown'!$M$2:$M$1227,"Research",'Relevant - IN NOW CRM unknown'!$R$2:$R$1227,"Operational")+COUNTIFS('Relevant - Not CRM not valid'!$T$2:$T$416,$A210,'Relevant - Not CRM not valid'!$G$2:$G$416,"UK",'Relevant - Not CRM not valid'!$M$2:$M$416,"Research",'Relevant - Not CRM not valid'!$R$2:$R$416,"Operational")+COUNTIFS('Relevant - In CRM not valid'!$T$2:$T$46,$A210,'Relevant - In CRM not valid'!$G$2:$G$46,"UK",'Relevant - In CRM not valid'!$M$2:$M$46,"Research",'Relevant - In CRM not valid'!$R$2:$R$46,"Operational")</f>
        <v>0</v>
      </c>
      <c r="I210" s="2">
        <f>COUNTIFS('Relevant - In CRM valid'!$T$2:$T$4699,$A210,'Relevant - In CRM valid'!$G$2:$G$4699,"UK",'Relevant - In CRM valid'!$M$2:$M$4699,"Research",'Relevant - In CRM valid'!$R$2:$R$4699,"Academic")+COUNTIFS('Relevant - In CRM unknown'!$T$2:$T$253,$A210,'Relevant - In CRM unknown'!$G$2:$G$253,"UK",'Relevant - In CRM unknown'!$M$2:$M$253,"Research",'Relevant - In CRM unknown'!$R$2:$R$253,"Academic")+COUNTIFS('Relevant - IN NOW CRM valid'!$T$2:$T$2328,$A210,'Relevant - IN NOW CRM valid'!$G$2:$G$2328,"UK",'Relevant - IN NOW CRM valid'!$M$2:$M$2328,"Research",'Relevant - IN NOW CRM valid'!$R$2:$R$2328,"Academic")+COUNTIFS('Relevant - IN NOW CRM unknown'!$T$2:$T$1227,$A210,'Relevant - IN NOW CRM unknown'!$G$2:$G$1227,"UK",'Relevant - IN NOW CRM unknown'!$M$2:$M$1227,"Research",'Relevant - IN NOW CRM unknown'!$R$2:$R$1227,"Academic")+COUNTIFS('Relevant - Not CRM not valid'!$T$2:$T$416,$A210,'Relevant - Not CRM not valid'!$G$2:$G$416,"UK",'Relevant - Not CRM not valid'!$M$2:$M$416,"Research",'Relevant - Not CRM not valid'!$R$2:$R$416,"Academic")+COUNTIFS('Relevant - In CRM not valid'!$T$2:$T$46,$A210,'Relevant - In CRM not valid'!$G$2:$G$46,"UK",'Relevant - In CRM not valid'!$M$2:$M$46,"Research",'Relevant - In CRM not valid'!$R$2:$R$46,"Academic")</f>
        <v>0</v>
      </c>
      <c r="J210" s="2">
        <f>COUNTIFS('Relevant - In CRM valid'!$T$2:$T$4699,$A210,'Relevant - In CRM valid'!$G$2:$G$4699,"UK",'Relevant - In CRM valid'!$M$2:$M$4699,"Finance")+COUNTIFS('Relevant - In CRM unknown'!$T$2:$T$253,$A210,'Relevant - In CRM unknown'!$G$2:$G$253,"UK",'Relevant - In CRM unknown'!$M$2:$M$253,"Finance")+COUNTIFS('Relevant - IN NOW CRM valid'!$T$2:$T$2328,$A210,'Relevant - IN NOW CRM valid'!$G$2:$G$2328,"UK",'Relevant - IN NOW CRM valid'!$M$2:$M$2328,"Finance")+COUNTIFS('Relevant - IN NOW CRM unknown'!$T$2:$T$1227,$A210,'Relevant - IN NOW CRM unknown'!$G$2:$G$1227,"UK",'Relevant - IN NOW CRM unknown'!$M$2:$M$1227,"Finance")+COUNTIFS('Relevant - Not CRM not valid'!$T$2:$T$416,$A210,'Relevant - Not CRM not valid'!$G$2:$G$416,"UK",'Relevant - Not CRM not valid'!$M$2:$M$416,"Finance")+COUNTIFS('Relevant - In CRM not valid'!$T$2:$T$46,$A210,'Relevant - In CRM not valid'!$G$2:$G$46,"UK",'Relevant - In CRM not valid'!$M$2:$M$46,"Finance")</f>
        <v>1</v>
      </c>
      <c r="K210" s="2">
        <f>COUNTIFS('Relevant - In CRM valid'!$T$2:$T$4699,$A210,'Relevant - In CRM valid'!$G$2:$G$4699,"UK",'Relevant - In CRM valid'!$M$2:$M$4699,"IT/Systems")+COUNTIFS('Relevant - In CRM unknown'!$T$2:$T$253,$A210,'Relevant - In CRM unknown'!$G$2:$G$253,"UK",'Relevant - In CRM unknown'!$M$2:$M$253,"IT/Systems")+COUNTIFS('Relevant - IN NOW CRM valid'!$T$2:$T$2328,$A210,'Relevant - IN NOW CRM valid'!$G$2:$G$2328,"UK",'Relevant - IN NOW CRM valid'!$M$2:$M$2328,"IT/Systems")+COUNTIFS('Relevant - IN NOW CRM unknown'!$T$2:$T$1227,$A210,'Relevant - IN NOW CRM unknown'!$G$2:$G$1227,"UK",'Relevant - IN NOW CRM unknown'!$M$2:$M$1227,"IT/Systems")+COUNTIFS('Relevant - Not CRM not valid'!$T$2:$T$416,$A210,'Relevant - Not CRM not valid'!$G$2:$G$416,"UK",'Relevant - Not CRM not valid'!$M$2:$M$416,"IT/Systems")+COUNTIFS('Relevant - In CRM not valid'!$T$2:$T$46,$A210,'Relevant - In CRM not valid'!$G$2:$G$46,"UK",'Relevant - In CRM not valid'!$M$2:$M$46,"IT/Systems")</f>
        <v>1</v>
      </c>
      <c r="L210" s="2">
        <f>COUNTIFS('Relevant - In CRM valid'!$T$2:$T$4699,$A210,'Relevant - In CRM valid'!$G$2:$G$4699,"UK",'Relevant - In CRM valid'!$M$2:$M$4699,"")+COUNTIFS('Relevant - In CRM unknown'!$T$2:$T$253,$A210,'Relevant - In CRM unknown'!$G$2:$G$253,"UK",'Relevant - In CRM unknown'!$M$2:$M$253,"")+COUNTIFS('Relevant - IN NOW CRM valid'!$T$2:$T$2328,$A210,'Relevant - IN NOW CRM valid'!$G$2:$G$2328,"UK",'Relevant - IN NOW CRM valid'!$M$2:$M$2328,"")+COUNTIFS('Relevant - IN NOW CRM unknown'!$T$2:$T$1227,$A210,'Relevant - IN NOW CRM unknown'!$G$2:$G$1227,"UK",'Relevant - IN NOW CRM unknown'!$M$2:$M$1227,"")+COUNTIFS('Relevant - Not CRM not valid'!$T$2:$T$416,$A210,'Relevant - Not CRM not valid'!$G$2:$G$416,"UK",'Relevant - Not CRM not valid'!$M$2:$M$416,"")+COUNTIFS('Relevant - In CRM not valid'!$T$2:$T$46,$A210,'Relevant - In CRM not valid'!$G$2:$G$46,"UK",'Relevant - In CRM not valid'!$M$2:$M$46,"")</f>
        <v>0</v>
      </c>
      <c r="M210" s="2">
        <f t="shared" si="6"/>
        <v>3</v>
      </c>
      <c r="N210" s="2">
        <f>COUNTIFS('Relevant - In CRM valid'!$T$2:$T$4699,$A210,'Relevant - In CRM valid'!$G$2:$G$4699,"UK",'Relevant - In CRM valid'!$Q$2:$Q$4699,"valid")+COUNTIFS('Relevant - In CRM unknown'!$T$2:$T$253,$A210,'Relevant - In CRM unknown'!$G$2:$G$253,"UK",'Relevant - In CRM unknown'!$Q$2:$Q$253,"valid")+COUNTIFS('Relevant - IN NOW CRM valid'!$T$2:$T$2328,$A210,'Relevant - IN NOW CRM valid'!$G$2:$G$2328,"UK",'Relevant - IN NOW CRM valid'!$Q$2:$Q$2328,"valid")+COUNTIFS('Relevant - IN NOW CRM unknown'!$T$2:$T$1227,$A210,'Relevant - IN NOW CRM unknown'!$G$2:$G$1227,"UK",'Relevant - IN NOW CRM unknown'!$Q$2:$Q$1227,"valid")+COUNTIFS('Relevant - Not CRM not valid'!$T$2:$T$416,$A210,'Relevant - Not CRM not valid'!$G$2:$G$416,"UK",'Relevant - Not CRM not valid'!$Q$2:$Q$416,"valid")+COUNTIFS('Relevant - In CRM not valid'!$T$2:$T$46,$A210,'Relevant - In CRM not valid'!$G$2:$G$46,"UK",'Relevant - In CRM not valid'!$Q$2:$Q$46,"valid")</f>
        <v>2</v>
      </c>
      <c r="O210" s="2" t="str">
        <f t="shared" si="7"/>
        <v/>
      </c>
    </row>
    <row r="211" spans="1:15" ht="15" customHeight="1">
      <c r="A211" s="2" t="s">
        <v>528</v>
      </c>
      <c r="B211" s="2" t="s">
        <v>529</v>
      </c>
      <c r="C211" s="2" t="s">
        <v>383</v>
      </c>
      <c r="D211" s="2" t="str">
        <f>IFERROR(INDEX('UK Target Institutions'!$D$2:$D$727,MATCH($A211,'UK Target Institutions'!$A$2:$A$727,0)),"")</f>
        <v>No</v>
      </c>
      <c r="E211" s="2">
        <f>COUNTIFS('Relevant - In CRM valid'!$T$2:$T$4699,$A211,'Relevant - In CRM valid'!$G$2:$G$4699,"UK")+COUNTIFS('Relevant - In CRM unknown'!$T$2:$T$253,$A211,'Relevant - In CRM unknown'!$G$2:$G$253,"UK")+COUNTIFS('Relevant - IN NOW CRM valid'!$T$2:$T$2328,$A211,'Relevant - IN NOW CRM valid'!$G$2:$G$2328,"UK")+COUNTIFS('Relevant - IN NOW CRM unknown'!$T$2:$T$1227,$A211,'Relevant - IN NOW CRM unknown'!$G$2:$G$1227,"UK")+COUNTIFS('Relevant - Not CRM not valid'!$T$2:$T$416,$A211,'Relevant - Not CRM not valid'!$G$2:$G$416,"UK")+COUNTIFS('Relevant - In CRM not valid'!$T$2:$T$46,$A211,'Relevant - In CRM not valid'!$G$2:$G$46,"UK")</f>
        <v>3</v>
      </c>
      <c r="F211" s="2">
        <f>COUNTIFS('Relevant - In CRM valid'!$T$2:$T$4699,$A211,'Relevant - In CRM valid'!$G$2:$G$4699,"UK",'Relevant - In CRM valid'!$M$2:$M$4699,"Research")+COUNTIFS('Relevant - In CRM unknown'!$T$2:$T$253,$A211,'Relevant - In CRM unknown'!$G$2:$G$253,"UK",'Relevant - In CRM unknown'!$M$2:$M$253,"Research")+COUNTIFS('Relevant - IN NOW CRM valid'!$T$2:$T$2328,$A211,'Relevant - IN NOW CRM valid'!$G$2:$G$2328,"UK",'Relevant - IN NOW CRM valid'!$M$2:$M$2328,"Research")+COUNTIFS('Relevant - IN NOW CRM unknown'!$T$2:$T$1227,$A211,'Relevant - IN NOW CRM unknown'!$G$2:$G$1227,"UK",'Relevant - IN NOW CRM unknown'!$M$2:$M$1227,"Research")+COUNTIFS('Relevant - Not CRM not valid'!$T$2:$T$416,$A211,'Relevant - Not CRM not valid'!$G$2:$G$416,"UK",'Relevant - Not CRM not valid'!$M$2:$M$416,"Research")+COUNTIFS('Relevant - In CRM not valid'!$T$2:$T$46,$A211,'Relevant - In CRM not valid'!$G$2:$G$46,"UK",'Relevant - In CRM not valid'!$M$2:$M$46,"Research")</f>
        <v>3</v>
      </c>
      <c r="G211" s="2">
        <f>COUNTIFS('Relevant - In CRM valid'!$T$2:$T$4699,$A211,'Relevant - In CRM valid'!$G$2:$G$4699,"UK",'Relevant - In CRM valid'!$M$2:$M$4699,"Research",'Relevant - In CRM valid'!$R$2:$R$4699,"Senior")+COUNTIFS('Relevant - In CRM unknown'!$T$2:$T$253,$A211,'Relevant - In CRM unknown'!$G$2:$G$253,"UK",'Relevant - In CRM unknown'!$M$2:$M$253,"Research",'Relevant - In CRM unknown'!$R$2:$R$253,"Senior")+COUNTIFS('Relevant - IN NOW CRM valid'!$T$2:$T$2328,$A211,'Relevant - IN NOW CRM valid'!$G$2:$G$2328,"UK",'Relevant - IN NOW CRM valid'!$M$2:$M$2328,"Research",'Relevant - IN NOW CRM valid'!$R$2:$R$2328,"Senior")+COUNTIFS('Relevant - IN NOW CRM unknown'!$T$2:$T$1227,$A211,'Relevant - IN NOW CRM unknown'!$G$2:$G$1227,"UK",'Relevant - IN NOW CRM unknown'!$M$2:$M$1227,"Research",'Relevant - IN NOW CRM unknown'!$R$2:$R$1227,"Senior")+COUNTIFS('Relevant - Not CRM not valid'!$T$2:$T$416,$A211,'Relevant - Not CRM not valid'!$G$2:$G$416,"UK",'Relevant - Not CRM not valid'!$M$2:$M$416,"Research",'Relevant - Not CRM not valid'!$R$2:$R$416,"Senior")+COUNTIFS('Relevant - In CRM not valid'!$T$2:$T$46,$A211,'Relevant - In CRM not valid'!$G$2:$G$46,"UK",'Relevant - In CRM not valid'!$M$2:$M$46,"Research",'Relevant - In CRM not valid'!$R$2:$R$46,"Senior")</f>
        <v>3</v>
      </c>
      <c r="H211" s="2">
        <f>COUNTIFS('Relevant - In CRM valid'!$T$2:$T$4699,$A211,'Relevant - In CRM valid'!$G$2:$G$4699,"UK",'Relevant - In CRM valid'!$M$2:$M$4699,"Research",'Relevant - In CRM valid'!$R$2:$R$4699,"Operational")+COUNTIFS('Relevant - In CRM unknown'!$T$2:$T$253,$A211,'Relevant - In CRM unknown'!$G$2:$G$253,"UK",'Relevant - In CRM unknown'!$M$2:$M$253,"Research",'Relevant - In CRM unknown'!$R$2:$R$253,"Operational")+COUNTIFS('Relevant - IN NOW CRM valid'!$T$2:$T$2328,$A211,'Relevant - IN NOW CRM valid'!$G$2:$G$2328,"UK",'Relevant - IN NOW CRM valid'!$M$2:$M$2328,"Research",'Relevant - IN NOW CRM valid'!$R$2:$R$2328,"Operational")+COUNTIFS('Relevant - IN NOW CRM unknown'!$T$2:$T$1227,$A211,'Relevant - IN NOW CRM unknown'!$G$2:$G$1227,"UK",'Relevant - IN NOW CRM unknown'!$M$2:$M$1227,"Research",'Relevant - IN NOW CRM unknown'!$R$2:$R$1227,"Operational")+COUNTIFS('Relevant - Not CRM not valid'!$T$2:$T$416,$A211,'Relevant - Not CRM not valid'!$G$2:$G$416,"UK",'Relevant - Not CRM not valid'!$M$2:$M$416,"Research",'Relevant - Not CRM not valid'!$R$2:$R$416,"Operational")+COUNTIFS('Relevant - In CRM not valid'!$T$2:$T$46,$A211,'Relevant - In CRM not valid'!$G$2:$G$46,"UK",'Relevant - In CRM not valid'!$M$2:$M$46,"Research",'Relevant - In CRM not valid'!$R$2:$R$46,"Operational")</f>
        <v>0</v>
      </c>
      <c r="I211" s="2">
        <f>COUNTIFS('Relevant - In CRM valid'!$T$2:$T$4699,$A211,'Relevant - In CRM valid'!$G$2:$G$4699,"UK",'Relevant - In CRM valid'!$M$2:$M$4699,"Research",'Relevant - In CRM valid'!$R$2:$R$4699,"Academic")+COUNTIFS('Relevant - In CRM unknown'!$T$2:$T$253,$A211,'Relevant - In CRM unknown'!$G$2:$G$253,"UK",'Relevant - In CRM unknown'!$M$2:$M$253,"Research",'Relevant - In CRM unknown'!$R$2:$R$253,"Academic")+COUNTIFS('Relevant - IN NOW CRM valid'!$T$2:$T$2328,$A211,'Relevant - IN NOW CRM valid'!$G$2:$G$2328,"UK",'Relevant - IN NOW CRM valid'!$M$2:$M$2328,"Research",'Relevant - IN NOW CRM valid'!$R$2:$R$2328,"Academic")+COUNTIFS('Relevant - IN NOW CRM unknown'!$T$2:$T$1227,$A211,'Relevant - IN NOW CRM unknown'!$G$2:$G$1227,"UK",'Relevant - IN NOW CRM unknown'!$M$2:$M$1227,"Research",'Relevant - IN NOW CRM unknown'!$R$2:$R$1227,"Academic")+COUNTIFS('Relevant - Not CRM not valid'!$T$2:$T$416,$A211,'Relevant - Not CRM not valid'!$G$2:$G$416,"UK",'Relevant - Not CRM not valid'!$M$2:$M$416,"Research",'Relevant - Not CRM not valid'!$R$2:$R$416,"Academic")+COUNTIFS('Relevant - In CRM not valid'!$T$2:$T$46,$A211,'Relevant - In CRM not valid'!$G$2:$G$46,"UK",'Relevant - In CRM not valid'!$M$2:$M$46,"Research",'Relevant - In CRM not valid'!$R$2:$R$46,"Academic")</f>
        <v>0</v>
      </c>
      <c r="J211" s="2">
        <f>COUNTIFS('Relevant - In CRM valid'!$T$2:$T$4699,$A211,'Relevant - In CRM valid'!$G$2:$G$4699,"UK",'Relevant - In CRM valid'!$M$2:$M$4699,"Finance")+COUNTIFS('Relevant - In CRM unknown'!$T$2:$T$253,$A211,'Relevant - In CRM unknown'!$G$2:$G$253,"UK",'Relevant - In CRM unknown'!$M$2:$M$253,"Finance")+COUNTIFS('Relevant - IN NOW CRM valid'!$T$2:$T$2328,$A211,'Relevant - IN NOW CRM valid'!$G$2:$G$2328,"UK",'Relevant - IN NOW CRM valid'!$M$2:$M$2328,"Finance")+COUNTIFS('Relevant - IN NOW CRM unknown'!$T$2:$T$1227,$A211,'Relevant - IN NOW CRM unknown'!$G$2:$G$1227,"UK",'Relevant - IN NOW CRM unknown'!$M$2:$M$1227,"Finance")+COUNTIFS('Relevant - Not CRM not valid'!$T$2:$T$416,$A211,'Relevant - Not CRM not valid'!$G$2:$G$416,"UK",'Relevant - Not CRM not valid'!$M$2:$M$416,"Finance")+COUNTIFS('Relevant - In CRM not valid'!$T$2:$T$46,$A211,'Relevant - In CRM not valid'!$G$2:$G$46,"UK",'Relevant - In CRM not valid'!$M$2:$M$46,"Finance")</f>
        <v>0</v>
      </c>
      <c r="K211" s="2">
        <f>COUNTIFS('Relevant - In CRM valid'!$T$2:$T$4699,$A211,'Relevant - In CRM valid'!$G$2:$G$4699,"UK",'Relevant - In CRM valid'!$M$2:$M$4699,"IT/Systems")+COUNTIFS('Relevant - In CRM unknown'!$T$2:$T$253,$A211,'Relevant - In CRM unknown'!$G$2:$G$253,"UK",'Relevant - In CRM unknown'!$M$2:$M$253,"IT/Systems")+COUNTIFS('Relevant - IN NOW CRM valid'!$T$2:$T$2328,$A211,'Relevant - IN NOW CRM valid'!$G$2:$G$2328,"UK",'Relevant - IN NOW CRM valid'!$M$2:$M$2328,"IT/Systems")+COUNTIFS('Relevant - IN NOW CRM unknown'!$T$2:$T$1227,$A211,'Relevant - IN NOW CRM unknown'!$G$2:$G$1227,"UK",'Relevant - IN NOW CRM unknown'!$M$2:$M$1227,"IT/Systems")+COUNTIFS('Relevant - Not CRM not valid'!$T$2:$T$416,$A211,'Relevant - Not CRM not valid'!$G$2:$G$416,"UK",'Relevant - Not CRM not valid'!$M$2:$M$416,"IT/Systems")+COUNTIFS('Relevant - In CRM not valid'!$T$2:$T$46,$A211,'Relevant - In CRM not valid'!$G$2:$G$46,"UK",'Relevant - In CRM not valid'!$M$2:$M$46,"IT/Systems")</f>
        <v>0</v>
      </c>
      <c r="L211" s="2">
        <f>COUNTIFS('Relevant - In CRM valid'!$T$2:$T$4699,$A211,'Relevant - In CRM valid'!$G$2:$G$4699,"UK",'Relevant - In CRM valid'!$M$2:$M$4699,"")+COUNTIFS('Relevant - In CRM unknown'!$T$2:$T$253,$A211,'Relevant - In CRM unknown'!$G$2:$G$253,"UK",'Relevant - In CRM unknown'!$M$2:$M$253,"")+COUNTIFS('Relevant - IN NOW CRM valid'!$T$2:$T$2328,$A211,'Relevant - IN NOW CRM valid'!$G$2:$G$2328,"UK",'Relevant - IN NOW CRM valid'!$M$2:$M$2328,"")+COUNTIFS('Relevant - IN NOW CRM unknown'!$T$2:$T$1227,$A211,'Relevant - IN NOW CRM unknown'!$G$2:$G$1227,"UK",'Relevant - IN NOW CRM unknown'!$M$2:$M$1227,"")+COUNTIFS('Relevant - Not CRM not valid'!$T$2:$T$416,$A211,'Relevant - Not CRM not valid'!$G$2:$G$416,"UK",'Relevant - Not CRM not valid'!$M$2:$M$416,"")+COUNTIFS('Relevant - In CRM not valid'!$T$2:$T$46,$A211,'Relevant - In CRM not valid'!$G$2:$G$46,"UK",'Relevant - In CRM not valid'!$M$2:$M$46,"")</f>
        <v>0</v>
      </c>
      <c r="M211" s="2">
        <f t="shared" si="6"/>
        <v>1</v>
      </c>
      <c r="N211" s="2">
        <f>COUNTIFS('Relevant - In CRM valid'!$T$2:$T$4699,$A211,'Relevant - In CRM valid'!$G$2:$G$4699,"UK",'Relevant - In CRM valid'!$Q$2:$Q$4699,"valid")+COUNTIFS('Relevant - In CRM unknown'!$T$2:$T$253,$A211,'Relevant - In CRM unknown'!$G$2:$G$253,"UK",'Relevant - In CRM unknown'!$Q$2:$Q$253,"valid")+COUNTIFS('Relevant - IN NOW CRM valid'!$T$2:$T$2328,$A211,'Relevant - IN NOW CRM valid'!$G$2:$G$2328,"UK",'Relevant - IN NOW CRM valid'!$Q$2:$Q$2328,"valid")+COUNTIFS('Relevant - IN NOW CRM unknown'!$T$2:$T$1227,$A211,'Relevant - IN NOW CRM unknown'!$G$2:$G$1227,"UK",'Relevant - IN NOW CRM unknown'!$Q$2:$Q$1227,"valid")+COUNTIFS('Relevant - Not CRM not valid'!$T$2:$T$416,$A211,'Relevant - Not CRM not valid'!$G$2:$G$416,"UK",'Relevant - Not CRM not valid'!$Q$2:$Q$416,"valid")+COUNTIFS('Relevant - In CRM not valid'!$T$2:$T$46,$A211,'Relevant - In CRM not valid'!$G$2:$G$46,"UK",'Relevant - In CRM not valid'!$Q$2:$Q$46,"valid")</f>
        <v>0</v>
      </c>
      <c r="O211" s="2" t="str">
        <f t="shared" si="7"/>
        <v>Finance  IT/Systems</v>
      </c>
    </row>
    <row r="212" spans="1:15" ht="15" customHeight="1">
      <c r="A212" s="2" t="s">
        <v>530</v>
      </c>
      <c r="B212" s="2" t="s">
        <v>531</v>
      </c>
      <c r="C212" s="2" t="s">
        <v>95</v>
      </c>
      <c r="D212" s="2" t="str">
        <f>IFERROR(INDEX('UK Target Institutions'!$D$2:$D$727,MATCH($A212,'UK Target Institutions'!$A$2:$A$727,0)),"")</f>
        <v>Yes</v>
      </c>
      <c r="E212" s="2">
        <f>COUNTIFS('Relevant - In CRM valid'!$T$2:$T$4699,$A212,'Relevant - In CRM valid'!$G$2:$G$4699,"UK")+COUNTIFS('Relevant - In CRM unknown'!$T$2:$T$253,$A212,'Relevant - In CRM unknown'!$G$2:$G$253,"UK")+COUNTIFS('Relevant - IN NOW CRM valid'!$T$2:$T$2328,$A212,'Relevant - IN NOW CRM valid'!$G$2:$G$2328,"UK")+COUNTIFS('Relevant - IN NOW CRM unknown'!$T$2:$T$1227,$A212,'Relevant - IN NOW CRM unknown'!$G$2:$G$1227,"UK")+COUNTIFS('Relevant - Not CRM not valid'!$T$2:$T$416,$A212,'Relevant - Not CRM not valid'!$G$2:$G$416,"UK")+COUNTIFS('Relevant - In CRM not valid'!$T$2:$T$46,$A212,'Relevant - In CRM not valid'!$G$2:$G$46,"UK")</f>
        <v>3</v>
      </c>
      <c r="F212" s="2">
        <f>COUNTIFS('Relevant - In CRM valid'!$T$2:$T$4699,$A212,'Relevant - In CRM valid'!$G$2:$G$4699,"UK",'Relevant - In CRM valid'!$M$2:$M$4699,"Research")+COUNTIFS('Relevant - In CRM unknown'!$T$2:$T$253,$A212,'Relevant - In CRM unknown'!$G$2:$G$253,"UK",'Relevant - In CRM unknown'!$M$2:$M$253,"Research")+COUNTIFS('Relevant - IN NOW CRM valid'!$T$2:$T$2328,$A212,'Relevant - IN NOW CRM valid'!$G$2:$G$2328,"UK",'Relevant - IN NOW CRM valid'!$M$2:$M$2328,"Research")+COUNTIFS('Relevant - IN NOW CRM unknown'!$T$2:$T$1227,$A212,'Relevant - IN NOW CRM unknown'!$G$2:$G$1227,"UK",'Relevant - IN NOW CRM unknown'!$M$2:$M$1227,"Research")+COUNTIFS('Relevant - Not CRM not valid'!$T$2:$T$416,$A212,'Relevant - Not CRM not valid'!$G$2:$G$416,"UK",'Relevant - Not CRM not valid'!$M$2:$M$416,"Research")+COUNTIFS('Relevant - In CRM not valid'!$T$2:$T$46,$A212,'Relevant - In CRM not valid'!$G$2:$G$46,"UK",'Relevant - In CRM not valid'!$M$2:$M$46,"Research")</f>
        <v>3</v>
      </c>
      <c r="G212" s="2">
        <f>COUNTIFS('Relevant - In CRM valid'!$T$2:$T$4699,$A212,'Relevant - In CRM valid'!$G$2:$G$4699,"UK",'Relevant - In CRM valid'!$M$2:$M$4699,"Research",'Relevant - In CRM valid'!$R$2:$R$4699,"Senior")+COUNTIFS('Relevant - In CRM unknown'!$T$2:$T$253,$A212,'Relevant - In CRM unknown'!$G$2:$G$253,"UK",'Relevant - In CRM unknown'!$M$2:$M$253,"Research",'Relevant - In CRM unknown'!$R$2:$R$253,"Senior")+COUNTIFS('Relevant - IN NOW CRM valid'!$T$2:$T$2328,$A212,'Relevant - IN NOW CRM valid'!$G$2:$G$2328,"UK",'Relevant - IN NOW CRM valid'!$M$2:$M$2328,"Research",'Relevant - IN NOW CRM valid'!$R$2:$R$2328,"Senior")+COUNTIFS('Relevant - IN NOW CRM unknown'!$T$2:$T$1227,$A212,'Relevant - IN NOW CRM unknown'!$G$2:$G$1227,"UK",'Relevant - IN NOW CRM unknown'!$M$2:$M$1227,"Research",'Relevant - IN NOW CRM unknown'!$R$2:$R$1227,"Senior")+COUNTIFS('Relevant - Not CRM not valid'!$T$2:$T$416,$A212,'Relevant - Not CRM not valid'!$G$2:$G$416,"UK",'Relevant - Not CRM not valid'!$M$2:$M$416,"Research",'Relevant - Not CRM not valid'!$R$2:$R$416,"Senior")+COUNTIFS('Relevant - In CRM not valid'!$T$2:$T$46,$A212,'Relevant - In CRM not valid'!$G$2:$G$46,"UK",'Relevant - In CRM not valid'!$M$2:$M$46,"Research",'Relevant - In CRM not valid'!$R$2:$R$46,"Senior")</f>
        <v>0</v>
      </c>
      <c r="H212" s="2">
        <f>COUNTIFS('Relevant - In CRM valid'!$T$2:$T$4699,$A212,'Relevant - In CRM valid'!$G$2:$G$4699,"UK",'Relevant - In CRM valid'!$M$2:$M$4699,"Research",'Relevant - In CRM valid'!$R$2:$R$4699,"Operational")+COUNTIFS('Relevant - In CRM unknown'!$T$2:$T$253,$A212,'Relevant - In CRM unknown'!$G$2:$G$253,"UK",'Relevant - In CRM unknown'!$M$2:$M$253,"Research",'Relevant - In CRM unknown'!$R$2:$R$253,"Operational")+COUNTIFS('Relevant - IN NOW CRM valid'!$T$2:$T$2328,$A212,'Relevant - IN NOW CRM valid'!$G$2:$G$2328,"UK",'Relevant - IN NOW CRM valid'!$M$2:$M$2328,"Research",'Relevant - IN NOW CRM valid'!$R$2:$R$2328,"Operational")+COUNTIFS('Relevant - IN NOW CRM unknown'!$T$2:$T$1227,$A212,'Relevant - IN NOW CRM unknown'!$G$2:$G$1227,"UK",'Relevant - IN NOW CRM unknown'!$M$2:$M$1227,"Research",'Relevant - IN NOW CRM unknown'!$R$2:$R$1227,"Operational")+COUNTIFS('Relevant - Not CRM not valid'!$T$2:$T$416,$A212,'Relevant - Not CRM not valid'!$G$2:$G$416,"UK",'Relevant - Not CRM not valid'!$M$2:$M$416,"Research",'Relevant - Not CRM not valid'!$R$2:$R$416,"Operational")+COUNTIFS('Relevant - In CRM not valid'!$T$2:$T$46,$A212,'Relevant - In CRM not valid'!$G$2:$G$46,"UK",'Relevant - In CRM not valid'!$M$2:$M$46,"Research",'Relevant - In CRM not valid'!$R$2:$R$46,"Operational")</f>
        <v>3</v>
      </c>
      <c r="I212" s="2">
        <f>COUNTIFS('Relevant - In CRM valid'!$T$2:$T$4699,$A212,'Relevant - In CRM valid'!$G$2:$G$4699,"UK",'Relevant - In CRM valid'!$M$2:$M$4699,"Research",'Relevant - In CRM valid'!$R$2:$R$4699,"Academic")+COUNTIFS('Relevant - In CRM unknown'!$T$2:$T$253,$A212,'Relevant - In CRM unknown'!$G$2:$G$253,"UK",'Relevant - In CRM unknown'!$M$2:$M$253,"Research",'Relevant - In CRM unknown'!$R$2:$R$253,"Academic")+COUNTIFS('Relevant - IN NOW CRM valid'!$T$2:$T$2328,$A212,'Relevant - IN NOW CRM valid'!$G$2:$G$2328,"UK",'Relevant - IN NOW CRM valid'!$M$2:$M$2328,"Research",'Relevant - IN NOW CRM valid'!$R$2:$R$2328,"Academic")+COUNTIFS('Relevant - IN NOW CRM unknown'!$T$2:$T$1227,$A212,'Relevant - IN NOW CRM unknown'!$G$2:$G$1227,"UK",'Relevant - IN NOW CRM unknown'!$M$2:$M$1227,"Research",'Relevant - IN NOW CRM unknown'!$R$2:$R$1227,"Academic")+COUNTIFS('Relevant - Not CRM not valid'!$T$2:$T$416,$A212,'Relevant - Not CRM not valid'!$G$2:$G$416,"UK",'Relevant - Not CRM not valid'!$M$2:$M$416,"Research",'Relevant - Not CRM not valid'!$R$2:$R$416,"Academic")+COUNTIFS('Relevant - In CRM not valid'!$T$2:$T$46,$A212,'Relevant - In CRM not valid'!$G$2:$G$46,"UK",'Relevant - In CRM not valid'!$M$2:$M$46,"Research",'Relevant - In CRM not valid'!$R$2:$R$46,"Academic")</f>
        <v>0</v>
      </c>
      <c r="J212" s="2">
        <f>COUNTIFS('Relevant - In CRM valid'!$T$2:$T$4699,$A212,'Relevant - In CRM valid'!$G$2:$G$4699,"UK",'Relevant - In CRM valid'!$M$2:$M$4699,"Finance")+COUNTIFS('Relevant - In CRM unknown'!$T$2:$T$253,$A212,'Relevant - In CRM unknown'!$G$2:$G$253,"UK",'Relevant - In CRM unknown'!$M$2:$M$253,"Finance")+COUNTIFS('Relevant - IN NOW CRM valid'!$T$2:$T$2328,$A212,'Relevant - IN NOW CRM valid'!$G$2:$G$2328,"UK",'Relevant - IN NOW CRM valid'!$M$2:$M$2328,"Finance")+COUNTIFS('Relevant - IN NOW CRM unknown'!$T$2:$T$1227,$A212,'Relevant - IN NOW CRM unknown'!$G$2:$G$1227,"UK",'Relevant - IN NOW CRM unknown'!$M$2:$M$1227,"Finance")+COUNTIFS('Relevant - Not CRM not valid'!$T$2:$T$416,$A212,'Relevant - Not CRM not valid'!$G$2:$G$416,"UK",'Relevant - Not CRM not valid'!$M$2:$M$416,"Finance")+COUNTIFS('Relevant - In CRM not valid'!$T$2:$T$46,$A212,'Relevant - In CRM not valid'!$G$2:$G$46,"UK",'Relevant - In CRM not valid'!$M$2:$M$46,"Finance")</f>
        <v>0</v>
      </c>
      <c r="K212" s="2">
        <f>COUNTIFS('Relevant - In CRM valid'!$T$2:$T$4699,$A212,'Relevant - In CRM valid'!$G$2:$G$4699,"UK",'Relevant - In CRM valid'!$M$2:$M$4699,"IT/Systems")+COUNTIFS('Relevant - In CRM unknown'!$T$2:$T$253,$A212,'Relevant - In CRM unknown'!$G$2:$G$253,"UK",'Relevant - In CRM unknown'!$M$2:$M$253,"IT/Systems")+COUNTIFS('Relevant - IN NOW CRM valid'!$T$2:$T$2328,$A212,'Relevant - IN NOW CRM valid'!$G$2:$G$2328,"UK",'Relevant - IN NOW CRM valid'!$M$2:$M$2328,"IT/Systems")+COUNTIFS('Relevant - IN NOW CRM unknown'!$T$2:$T$1227,$A212,'Relevant - IN NOW CRM unknown'!$G$2:$G$1227,"UK",'Relevant - IN NOW CRM unknown'!$M$2:$M$1227,"IT/Systems")+COUNTIFS('Relevant - Not CRM not valid'!$T$2:$T$416,$A212,'Relevant - Not CRM not valid'!$G$2:$G$416,"UK",'Relevant - Not CRM not valid'!$M$2:$M$416,"IT/Systems")+COUNTIFS('Relevant - In CRM not valid'!$T$2:$T$46,$A212,'Relevant - In CRM not valid'!$G$2:$G$46,"UK",'Relevant - In CRM not valid'!$M$2:$M$46,"IT/Systems")</f>
        <v>0</v>
      </c>
      <c r="L212" s="2">
        <f>COUNTIFS('Relevant - In CRM valid'!$T$2:$T$4699,$A212,'Relevant - In CRM valid'!$G$2:$G$4699,"UK",'Relevant - In CRM valid'!$M$2:$M$4699,"")+COUNTIFS('Relevant - In CRM unknown'!$T$2:$T$253,$A212,'Relevant - In CRM unknown'!$G$2:$G$253,"UK",'Relevant - In CRM unknown'!$M$2:$M$253,"")+COUNTIFS('Relevant - IN NOW CRM valid'!$T$2:$T$2328,$A212,'Relevant - IN NOW CRM valid'!$G$2:$G$2328,"UK",'Relevant - IN NOW CRM valid'!$M$2:$M$2328,"")+COUNTIFS('Relevant - IN NOW CRM unknown'!$T$2:$T$1227,$A212,'Relevant - IN NOW CRM unknown'!$G$2:$G$1227,"UK",'Relevant - IN NOW CRM unknown'!$M$2:$M$1227,"")+COUNTIFS('Relevant - Not CRM not valid'!$T$2:$T$416,$A212,'Relevant - Not CRM not valid'!$G$2:$G$416,"UK",'Relevant - Not CRM not valid'!$M$2:$M$416,"")+COUNTIFS('Relevant - In CRM not valid'!$T$2:$T$46,$A212,'Relevant - In CRM not valid'!$G$2:$G$46,"UK",'Relevant - In CRM not valid'!$M$2:$M$46,"")</f>
        <v>0</v>
      </c>
      <c r="M212" s="2">
        <f t="shared" si="6"/>
        <v>1</v>
      </c>
      <c r="N212" s="2">
        <f>COUNTIFS('Relevant - In CRM valid'!$T$2:$T$4699,$A212,'Relevant - In CRM valid'!$G$2:$G$4699,"UK",'Relevant - In CRM valid'!$Q$2:$Q$4699,"valid")+COUNTIFS('Relevant - In CRM unknown'!$T$2:$T$253,$A212,'Relevant - In CRM unknown'!$G$2:$G$253,"UK",'Relevant - In CRM unknown'!$Q$2:$Q$253,"valid")+COUNTIFS('Relevant - IN NOW CRM valid'!$T$2:$T$2328,$A212,'Relevant - IN NOW CRM valid'!$G$2:$G$2328,"UK",'Relevant - IN NOW CRM valid'!$Q$2:$Q$2328,"valid")+COUNTIFS('Relevant - IN NOW CRM unknown'!$T$2:$T$1227,$A212,'Relevant - IN NOW CRM unknown'!$G$2:$G$1227,"UK",'Relevant - IN NOW CRM unknown'!$Q$2:$Q$1227,"valid")+COUNTIFS('Relevant - Not CRM not valid'!$T$2:$T$416,$A212,'Relevant - Not CRM not valid'!$G$2:$G$416,"UK",'Relevant - Not CRM not valid'!$Q$2:$Q$416,"valid")+COUNTIFS('Relevant - In CRM not valid'!$T$2:$T$46,$A212,'Relevant - In CRM not valid'!$G$2:$G$46,"UK",'Relevant - In CRM not valid'!$Q$2:$Q$46,"valid")</f>
        <v>3</v>
      </c>
      <c r="O212" s="2" t="str">
        <f t="shared" si="7"/>
        <v>Finance  IT/Systems</v>
      </c>
    </row>
    <row r="213" spans="1:15" ht="15" customHeight="1">
      <c r="A213" s="2" t="s">
        <v>532</v>
      </c>
      <c r="B213" s="2" t="s">
        <v>533</v>
      </c>
      <c r="C213" s="2" t="s">
        <v>383</v>
      </c>
      <c r="D213" s="2" t="str">
        <f>IFERROR(INDEX('UK Target Institutions'!$D$2:$D$727,MATCH($A213,'UK Target Institutions'!$A$2:$A$727,0)),"")</f>
        <v>No</v>
      </c>
      <c r="E213" s="2">
        <f>COUNTIFS('Relevant - In CRM valid'!$T$2:$T$4699,$A213,'Relevant - In CRM valid'!$G$2:$G$4699,"UK")+COUNTIFS('Relevant - In CRM unknown'!$T$2:$T$253,$A213,'Relevant - In CRM unknown'!$G$2:$G$253,"UK")+COUNTIFS('Relevant - IN NOW CRM valid'!$T$2:$T$2328,$A213,'Relevant - IN NOW CRM valid'!$G$2:$G$2328,"UK")+COUNTIFS('Relevant - IN NOW CRM unknown'!$T$2:$T$1227,$A213,'Relevant - IN NOW CRM unknown'!$G$2:$G$1227,"UK")+COUNTIFS('Relevant - Not CRM not valid'!$T$2:$T$416,$A213,'Relevant - Not CRM not valid'!$G$2:$G$416,"UK")+COUNTIFS('Relevant - In CRM not valid'!$T$2:$T$46,$A213,'Relevant - In CRM not valid'!$G$2:$G$46,"UK")</f>
        <v>3</v>
      </c>
      <c r="F213" s="2">
        <f>COUNTIFS('Relevant - In CRM valid'!$T$2:$T$4699,$A213,'Relevant - In CRM valid'!$G$2:$G$4699,"UK",'Relevant - In CRM valid'!$M$2:$M$4699,"Research")+COUNTIFS('Relevant - In CRM unknown'!$T$2:$T$253,$A213,'Relevant - In CRM unknown'!$G$2:$G$253,"UK",'Relevant - In CRM unknown'!$M$2:$M$253,"Research")+COUNTIFS('Relevant - IN NOW CRM valid'!$T$2:$T$2328,$A213,'Relevant - IN NOW CRM valid'!$G$2:$G$2328,"UK",'Relevant - IN NOW CRM valid'!$M$2:$M$2328,"Research")+COUNTIFS('Relevant - IN NOW CRM unknown'!$T$2:$T$1227,$A213,'Relevant - IN NOW CRM unknown'!$G$2:$G$1227,"UK",'Relevant - IN NOW CRM unknown'!$M$2:$M$1227,"Research")+COUNTIFS('Relevant - Not CRM not valid'!$T$2:$T$416,$A213,'Relevant - Not CRM not valid'!$G$2:$G$416,"UK",'Relevant - Not CRM not valid'!$M$2:$M$416,"Research")+COUNTIFS('Relevant - In CRM not valid'!$T$2:$T$46,$A213,'Relevant - In CRM not valid'!$G$2:$G$46,"UK",'Relevant - In CRM not valid'!$M$2:$M$46,"Research")</f>
        <v>0</v>
      </c>
      <c r="G213" s="2">
        <f>COUNTIFS('Relevant - In CRM valid'!$T$2:$T$4699,$A213,'Relevant - In CRM valid'!$G$2:$G$4699,"UK",'Relevant - In CRM valid'!$M$2:$M$4699,"Research",'Relevant - In CRM valid'!$R$2:$R$4699,"Senior")+COUNTIFS('Relevant - In CRM unknown'!$T$2:$T$253,$A213,'Relevant - In CRM unknown'!$G$2:$G$253,"UK",'Relevant - In CRM unknown'!$M$2:$M$253,"Research",'Relevant - In CRM unknown'!$R$2:$R$253,"Senior")+COUNTIFS('Relevant - IN NOW CRM valid'!$T$2:$T$2328,$A213,'Relevant - IN NOW CRM valid'!$G$2:$G$2328,"UK",'Relevant - IN NOW CRM valid'!$M$2:$M$2328,"Research",'Relevant - IN NOW CRM valid'!$R$2:$R$2328,"Senior")+COUNTIFS('Relevant - IN NOW CRM unknown'!$T$2:$T$1227,$A213,'Relevant - IN NOW CRM unknown'!$G$2:$G$1227,"UK",'Relevant - IN NOW CRM unknown'!$M$2:$M$1227,"Research",'Relevant - IN NOW CRM unknown'!$R$2:$R$1227,"Senior")+COUNTIFS('Relevant - Not CRM not valid'!$T$2:$T$416,$A213,'Relevant - Not CRM not valid'!$G$2:$G$416,"UK",'Relevant - Not CRM not valid'!$M$2:$M$416,"Research",'Relevant - Not CRM not valid'!$R$2:$R$416,"Senior")+COUNTIFS('Relevant - In CRM not valid'!$T$2:$T$46,$A213,'Relevant - In CRM not valid'!$G$2:$G$46,"UK",'Relevant - In CRM not valid'!$M$2:$M$46,"Research",'Relevant - In CRM not valid'!$R$2:$R$46,"Senior")</f>
        <v>0</v>
      </c>
      <c r="H213" s="2">
        <f>COUNTIFS('Relevant - In CRM valid'!$T$2:$T$4699,$A213,'Relevant - In CRM valid'!$G$2:$G$4699,"UK",'Relevant - In CRM valid'!$M$2:$M$4699,"Research",'Relevant - In CRM valid'!$R$2:$R$4699,"Operational")+COUNTIFS('Relevant - In CRM unknown'!$T$2:$T$253,$A213,'Relevant - In CRM unknown'!$G$2:$G$253,"UK",'Relevant - In CRM unknown'!$M$2:$M$253,"Research",'Relevant - In CRM unknown'!$R$2:$R$253,"Operational")+COUNTIFS('Relevant - IN NOW CRM valid'!$T$2:$T$2328,$A213,'Relevant - IN NOW CRM valid'!$G$2:$G$2328,"UK",'Relevant - IN NOW CRM valid'!$M$2:$M$2328,"Research",'Relevant - IN NOW CRM valid'!$R$2:$R$2328,"Operational")+COUNTIFS('Relevant - IN NOW CRM unknown'!$T$2:$T$1227,$A213,'Relevant - IN NOW CRM unknown'!$G$2:$G$1227,"UK",'Relevant - IN NOW CRM unknown'!$M$2:$M$1227,"Research",'Relevant - IN NOW CRM unknown'!$R$2:$R$1227,"Operational")+COUNTIFS('Relevant - Not CRM not valid'!$T$2:$T$416,$A213,'Relevant - Not CRM not valid'!$G$2:$G$416,"UK",'Relevant - Not CRM not valid'!$M$2:$M$416,"Research",'Relevant - Not CRM not valid'!$R$2:$R$416,"Operational")+COUNTIFS('Relevant - In CRM not valid'!$T$2:$T$46,$A213,'Relevant - In CRM not valid'!$G$2:$G$46,"UK",'Relevant - In CRM not valid'!$M$2:$M$46,"Research",'Relevant - In CRM not valid'!$R$2:$R$46,"Operational")</f>
        <v>0</v>
      </c>
      <c r="I213" s="2">
        <f>COUNTIFS('Relevant - In CRM valid'!$T$2:$T$4699,$A213,'Relevant - In CRM valid'!$G$2:$G$4699,"UK",'Relevant - In CRM valid'!$M$2:$M$4699,"Research",'Relevant - In CRM valid'!$R$2:$R$4699,"Academic")+COUNTIFS('Relevant - In CRM unknown'!$T$2:$T$253,$A213,'Relevant - In CRM unknown'!$G$2:$G$253,"UK",'Relevant - In CRM unknown'!$M$2:$M$253,"Research",'Relevant - In CRM unknown'!$R$2:$R$253,"Academic")+COUNTIFS('Relevant - IN NOW CRM valid'!$T$2:$T$2328,$A213,'Relevant - IN NOW CRM valid'!$G$2:$G$2328,"UK",'Relevant - IN NOW CRM valid'!$M$2:$M$2328,"Research",'Relevant - IN NOW CRM valid'!$R$2:$R$2328,"Academic")+COUNTIFS('Relevant - IN NOW CRM unknown'!$T$2:$T$1227,$A213,'Relevant - IN NOW CRM unknown'!$G$2:$G$1227,"UK",'Relevant - IN NOW CRM unknown'!$M$2:$M$1227,"Research",'Relevant - IN NOW CRM unknown'!$R$2:$R$1227,"Academic")+COUNTIFS('Relevant - Not CRM not valid'!$T$2:$T$416,$A213,'Relevant - Not CRM not valid'!$G$2:$G$416,"UK",'Relevant - Not CRM not valid'!$M$2:$M$416,"Research",'Relevant - Not CRM not valid'!$R$2:$R$416,"Academic")+COUNTIFS('Relevant - In CRM not valid'!$T$2:$T$46,$A213,'Relevant - In CRM not valid'!$G$2:$G$46,"UK",'Relevant - In CRM not valid'!$M$2:$M$46,"Research",'Relevant - In CRM not valid'!$R$2:$R$46,"Academic")</f>
        <v>0</v>
      </c>
      <c r="J213" s="2">
        <f>COUNTIFS('Relevant - In CRM valid'!$T$2:$T$4699,$A213,'Relevant - In CRM valid'!$G$2:$G$4699,"UK",'Relevant - In CRM valid'!$M$2:$M$4699,"Finance")+COUNTIFS('Relevant - In CRM unknown'!$T$2:$T$253,$A213,'Relevant - In CRM unknown'!$G$2:$G$253,"UK",'Relevant - In CRM unknown'!$M$2:$M$253,"Finance")+COUNTIFS('Relevant - IN NOW CRM valid'!$T$2:$T$2328,$A213,'Relevant - IN NOW CRM valid'!$G$2:$G$2328,"UK",'Relevant - IN NOW CRM valid'!$M$2:$M$2328,"Finance")+COUNTIFS('Relevant - IN NOW CRM unknown'!$T$2:$T$1227,$A213,'Relevant - IN NOW CRM unknown'!$G$2:$G$1227,"UK",'Relevant - IN NOW CRM unknown'!$M$2:$M$1227,"Finance")+COUNTIFS('Relevant - Not CRM not valid'!$T$2:$T$416,$A213,'Relevant - Not CRM not valid'!$G$2:$G$416,"UK",'Relevant - Not CRM not valid'!$M$2:$M$416,"Finance")+COUNTIFS('Relevant - In CRM not valid'!$T$2:$T$46,$A213,'Relevant - In CRM not valid'!$G$2:$G$46,"UK",'Relevant - In CRM not valid'!$M$2:$M$46,"Finance")</f>
        <v>0</v>
      </c>
      <c r="K213" s="2">
        <f>COUNTIFS('Relevant - In CRM valid'!$T$2:$T$4699,$A213,'Relevant - In CRM valid'!$G$2:$G$4699,"UK",'Relevant - In CRM valid'!$M$2:$M$4699,"IT/Systems")+COUNTIFS('Relevant - In CRM unknown'!$T$2:$T$253,$A213,'Relevant - In CRM unknown'!$G$2:$G$253,"UK",'Relevant - In CRM unknown'!$M$2:$M$253,"IT/Systems")+COUNTIFS('Relevant - IN NOW CRM valid'!$T$2:$T$2328,$A213,'Relevant - IN NOW CRM valid'!$G$2:$G$2328,"UK",'Relevant - IN NOW CRM valid'!$M$2:$M$2328,"IT/Systems")+COUNTIFS('Relevant - IN NOW CRM unknown'!$T$2:$T$1227,$A213,'Relevant - IN NOW CRM unknown'!$G$2:$G$1227,"UK",'Relevant - IN NOW CRM unknown'!$M$2:$M$1227,"IT/Systems")+COUNTIFS('Relevant - Not CRM not valid'!$T$2:$T$416,$A213,'Relevant - Not CRM not valid'!$G$2:$G$416,"UK",'Relevant - Not CRM not valid'!$M$2:$M$416,"IT/Systems")+COUNTIFS('Relevant - In CRM not valid'!$T$2:$T$46,$A213,'Relevant - In CRM not valid'!$G$2:$G$46,"UK",'Relevant - In CRM not valid'!$M$2:$M$46,"IT/Systems")</f>
        <v>0</v>
      </c>
      <c r="L213" s="2">
        <f>COUNTIFS('Relevant - In CRM valid'!$T$2:$T$4699,$A213,'Relevant - In CRM valid'!$G$2:$G$4699,"UK",'Relevant - In CRM valid'!$M$2:$M$4699,"")+COUNTIFS('Relevant - In CRM unknown'!$T$2:$T$253,$A213,'Relevant - In CRM unknown'!$G$2:$G$253,"UK",'Relevant - In CRM unknown'!$M$2:$M$253,"")+COUNTIFS('Relevant - IN NOW CRM valid'!$T$2:$T$2328,$A213,'Relevant - IN NOW CRM valid'!$G$2:$G$2328,"UK",'Relevant - IN NOW CRM valid'!$M$2:$M$2328,"")+COUNTIFS('Relevant - IN NOW CRM unknown'!$T$2:$T$1227,$A213,'Relevant - IN NOW CRM unknown'!$G$2:$G$1227,"UK",'Relevant - IN NOW CRM unknown'!$M$2:$M$1227,"")+COUNTIFS('Relevant - Not CRM not valid'!$T$2:$T$416,$A213,'Relevant - Not CRM not valid'!$G$2:$G$416,"UK",'Relevant - Not CRM not valid'!$M$2:$M$416,"")+COUNTIFS('Relevant - In CRM not valid'!$T$2:$T$46,$A213,'Relevant - In CRM not valid'!$G$2:$G$46,"UK",'Relevant - In CRM not valid'!$M$2:$M$46,"")</f>
        <v>3</v>
      </c>
      <c r="M213" s="2">
        <f t="shared" si="6"/>
        <v>0</v>
      </c>
      <c r="N213" s="2">
        <f>COUNTIFS('Relevant - In CRM valid'!$T$2:$T$4699,$A213,'Relevant - In CRM valid'!$G$2:$G$4699,"UK",'Relevant - In CRM valid'!$Q$2:$Q$4699,"valid")+COUNTIFS('Relevant - In CRM unknown'!$T$2:$T$253,$A213,'Relevant - In CRM unknown'!$G$2:$G$253,"UK",'Relevant - In CRM unknown'!$Q$2:$Q$253,"valid")+COUNTIFS('Relevant - IN NOW CRM valid'!$T$2:$T$2328,$A213,'Relevant - IN NOW CRM valid'!$G$2:$G$2328,"UK",'Relevant - IN NOW CRM valid'!$Q$2:$Q$2328,"valid")+COUNTIFS('Relevant - IN NOW CRM unknown'!$T$2:$T$1227,$A213,'Relevant - IN NOW CRM unknown'!$G$2:$G$1227,"UK",'Relevant - IN NOW CRM unknown'!$Q$2:$Q$1227,"valid")+COUNTIFS('Relevant - Not CRM not valid'!$T$2:$T$416,$A213,'Relevant - Not CRM not valid'!$G$2:$G$416,"UK",'Relevant - Not CRM not valid'!$Q$2:$Q$416,"valid")+COUNTIFS('Relevant - In CRM not valid'!$T$2:$T$46,$A213,'Relevant - In CRM not valid'!$G$2:$G$46,"UK",'Relevant - In CRM not valid'!$Q$2:$Q$46,"valid")</f>
        <v>3</v>
      </c>
      <c r="O213" s="2" t="str">
        <f t="shared" si="7"/>
        <v>Research  Finance  IT/Systems</v>
      </c>
    </row>
    <row r="214" spans="1:15" ht="15" customHeight="1">
      <c r="A214" s="2" t="s">
        <v>534</v>
      </c>
      <c r="B214" s="2" t="s">
        <v>535</v>
      </c>
      <c r="C214" s="2" t="s">
        <v>525</v>
      </c>
      <c r="D214" s="2" t="str">
        <f>IFERROR(INDEX('UK Target Institutions'!$D$2:$D$727,MATCH($A214,'UK Target Institutions'!$A$2:$A$727,0)),"")</f>
        <v>No</v>
      </c>
      <c r="E214" s="2">
        <f>COUNTIFS('Relevant - In CRM valid'!$T$2:$T$4699,$A214,'Relevant - In CRM valid'!$G$2:$G$4699,"UK")+COUNTIFS('Relevant - In CRM unknown'!$T$2:$T$253,$A214,'Relevant - In CRM unknown'!$G$2:$G$253,"UK")+COUNTIFS('Relevant - IN NOW CRM valid'!$T$2:$T$2328,$A214,'Relevant - IN NOW CRM valid'!$G$2:$G$2328,"UK")+COUNTIFS('Relevant - IN NOW CRM unknown'!$T$2:$T$1227,$A214,'Relevant - IN NOW CRM unknown'!$G$2:$G$1227,"UK")+COUNTIFS('Relevant - Not CRM not valid'!$T$2:$T$416,$A214,'Relevant - Not CRM not valid'!$G$2:$G$416,"UK")+COUNTIFS('Relevant - In CRM not valid'!$T$2:$T$46,$A214,'Relevant - In CRM not valid'!$G$2:$G$46,"UK")</f>
        <v>3</v>
      </c>
      <c r="F214" s="2">
        <f>COUNTIFS('Relevant - In CRM valid'!$T$2:$T$4699,$A214,'Relevant - In CRM valid'!$G$2:$G$4699,"UK",'Relevant - In CRM valid'!$M$2:$M$4699,"Research")+COUNTIFS('Relevant - In CRM unknown'!$T$2:$T$253,$A214,'Relevant - In CRM unknown'!$G$2:$G$253,"UK",'Relevant - In CRM unknown'!$M$2:$M$253,"Research")+COUNTIFS('Relevant - IN NOW CRM valid'!$T$2:$T$2328,$A214,'Relevant - IN NOW CRM valid'!$G$2:$G$2328,"UK",'Relevant - IN NOW CRM valid'!$M$2:$M$2328,"Research")+COUNTIFS('Relevant - IN NOW CRM unknown'!$T$2:$T$1227,$A214,'Relevant - IN NOW CRM unknown'!$G$2:$G$1227,"UK",'Relevant - IN NOW CRM unknown'!$M$2:$M$1227,"Research")+COUNTIFS('Relevant - Not CRM not valid'!$T$2:$T$416,$A214,'Relevant - Not CRM not valid'!$G$2:$G$416,"UK",'Relevant - Not CRM not valid'!$M$2:$M$416,"Research")+COUNTIFS('Relevant - In CRM not valid'!$T$2:$T$46,$A214,'Relevant - In CRM not valid'!$G$2:$G$46,"UK",'Relevant - In CRM not valid'!$M$2:$M$46,"Research")</f>
        <v>0</v>
      </c>
      <c r="G214" s="2">
        <f>COUNTIFS('Relevant - In CRM valid'!$T$2:$T$4699,$A214,'Relevant - In CRM valid'!$G$2:$G$4699,"UK",'Relevant - In CRM valid'!$M$2:$M$4699,"Research",'Relevant - In CRM valid'!$R$2:$R$4699,"Senior")+COUNTIFS('Relevant - In CRM unknown'!$T$2:$T$253,$A214,'Relevant - In CRM unknown'!$G$2:$G$253,"UK",'Relevant - In CRM unknown'!$M$2:$M$253,"Research",'Relevant - In CRM unknown'!$R$2:$R$253,"Senior")+COUNTIFS('Relevant - IN NOW CRM valid'!$T$2:$T$2328,$A214,'Relevant - IN NOW CRM valid'!$G$2:$G$2328,"UK",'Relevant - IN NOW CRM valid'!$M$2:$M$2328,"Research",'Relevant - IN NOW CRM valid'!$R$2:$R$2328,"Senior")+COUNTIFS('Relevant - IN NOW CRM unknown'!$T$2:$T$1227,$A214,'Relevant - IN NOW CRM unknown'!$G$2:$G$1227,"UK",'Relevant - IN NOW CRM unknown'!$M$2:$M$1227,"Research",'Relevant - IN NOW CRM unknown'!$R$2:$R$1227,"Senior")+COUNTIFS('Relevant - Not CRM not valid'!$T$2:$T$416,$A214,'Relevant - Not CRM not valid'!$G$2:$G$416,"UK",'Relevant - Not CRM not valid'!$M$2:$M$416,"Research",'Relevant - Not CRM not valid'!$R$2:$R$416,"Senior")+COUNTIFS('Relevant - In CRM not valid'!$T$2:$T$46,$A214,'Relevant - In CRM not valid'!$G$2:$G$46,"UK",'Relevant - In CRM not valid'!$M$2:$M$46,"Research",'Relevant - In CRM not valid'!$R$2:$R$46,"Senior")</f>
        <v>0</v>
      </c>
      <c r="H214" s="2">
        <f>COUNTIFS('Relevant - In CRM valid'!$T$2:$T$4699,$A214,'Relevant - In CRM valid'!$G$2:$G$4699,"UK",'Relevant - In CRM valid'!$M$2:$M$4699,"Research",'Relevant - In CRM valid'!$R$2:$R$4699,"Operational")+COUNTIFS('Relevant - In CRM unknown'!$T$2:$T$253,$A214,'Relevant - In CRM unknown'!$G$2:$G$253,"UK",'Relevant - In CRM unknown'!$M$2:$M$253,"Research",'Relevant - In CRM unknown'!$R$2:$R$253,"Operational")+COUNTIFS('Relevant - IN NOW CRM valid'!$T$2:$T$2328,$A214,'Relevant - IN NOW CRM valid'!$G$2:$G$2328,"UK",'Relevant - IN NOW CRM valid'!$M$2:$M$2328,"Research",'Relevant - IN NOW CRM valid'!$R$2:$R$2328,"Operational")+COUNTIFS('Relevant - IN NOW CRM unknown'!$T$2:$T$1227,$A214,'Relevant - IN NOW CRM unknown'!$G$2:$G$1227,"UK",'Relevant - IN NOW CRM unknown'!$M$2:$M$1227,"Research",'Relevant - IN NOW CRM unknown'!$R$2:$R$1227,"Operational")+COUNTIFS('Relevant - Not CRM not valid'!$T$2:$T$416,$A214,'Relevant - Not CRM not valid'!$G$2:$G$416,"UK",'Relevant - Not CRM not valid'!$M$2:$M$416,"Research",'Relevant - Not CRM not valid'!$R$2:$R$416,"Operational")+COUNTIFS('Relevant - In CRM not valid'!$T$2:$T$46,$A214,'Relevant - In CRM not valid'!$G$2:$G$46,"UK",'Relevant - In CRM not valid'!$M$2:$M$46,"Research",'Relevant - In CRM not valid'!$R$2:$R$46,"Operational")</f>
        <v>0</v>
      </c>
      <c r="I214" s="2">
        <f>COUNTIFS('Relevant - In CRM valid'!$T$2:$T$4699,$A214,'Relevant - In CRM valid'!$G$2:$G$4699,"UK",'Relevant - In CRM valid'!$M$2:$M$4699,"Research",'Relevant - In CRM valid'!$R$2:$R$4699,"Academic")+COUNTIFS('Relevant - In CRM unknown'!$T$2:$T$253,$A214,'Relevant - In CRM unknown'!$G$2:$G$253,"UK",'Relevant - In CRM unknown'!$M$2:$M$253,"Research",'Relevant - In CRM unknown'!$R$2:$R$253,"Academic")+COUNTIFS('Relevant - IN NOW CRM valid'!$T$2:$T$2328,$A214,'Relevant - IN NOW CRM valid'!$G$2:$G$2328,"UK",'Relevant - IN NOW CRM valid'!$M$2:$M$2328,"Research",'Relevant - IN NOW CRM valid'!$R$2:$R$2328,"Academic")+COUNTIFS('Relevant - IN NOW CRM unknown'!$T$2:$T$1227,$A214,'Relevant - IN NOW CRM unknown'!$G$2:$G$1227,"UK",'Relevant - IN NOW CRM unknown'!$M$2:$M$1227,"Research",'Relevant - IN NOW CRM unknown'!$R$2:$R$1227,"Academic")+COUNTIFS('Relevant - Not CRM not valid'!$T$2:$T$416,$A214,'Relevant - Not CRM not valid'!$G$2:$G$416,"UK",'Relevant - Not CRM not valid'!$M$2:$M$416,"Research",'Relevant - Not CRM not valid'!$R$2:$R$416,"Academic")+COUNTIFS('Relevant - In CRM not valid'!$T$2:$T$46,$A214,'Relevant - In CRM not valid'!$G$2:$G$46,"UK",'Relevant - In CRM not valid'!$M$2:$M$46,"Research",'Relevant - In CRM not valid'!$R$2:$R$46,"Academic")</f>
        <v>0</v>
      </c>
      <c r="J214" s="2">
        <f>COUNTIFS('Relevant - In CRM valid'!$T$2:$T$4699,$A214,'Relevant - In CRM valid'!$G$2:$G$4699,"UK",'Relevant - In CRM valid'!$M$2:$M$4699,"Finance")+COUNTIFS('Relevant - In CRM unknown'!$T$2:$T$253,$A214,'Relevant - In CRM unknown'!$G$2:$G$253,"UK",'Relevant - In CRM unknown'!$M$2:$M$253,"Finance")+COUNTIFS('Relevant - IN NOW CRM valid'!$T$2:$T$2328,$A214,'Relevant - IN NOW CRM valid'!$G$2:$G$2328,"UK",'Relevant - IN NOW CRM valid'!$M$2:$M$2328,"Finance")+COUNTIFS('Relevant - IN NOW CRM unknown'!$T$2:$T$1227,$A214,'Relevant - IN NOW CRM unknown'!$G$2:$G$1227,"UK",'Relevant - IN NOW CRM unknown'!$M$2:$M$1227,"Finance")+COUNTIFS('Relevant - Not CRM not valid'!$T$2:$T$416,$A214,'Relevant - Not CRM not valid'!$G$2:$G$416,"UK",'Relevant - Not CRM not valid'!$M$2:$M$416,"Finance")+COUNTIFS('Relevant - In CRM not valid'!$T$2:$T$46,$A214,'Relevant - In CRM not valid'!$G$2:$G$46,"UK",'Relevant - In CRM not valid'!$M$2:$M$46,"Finance")</f>
        <v>3</v>
      </c>
      <c r="K214" s="2">
        <f>COUNTIFS('Relevant - In CRM valid'!$T$2:$T$4699,$A214,'Relevant - In CRM valid'!$G$2:$G$4699,"UK",'Relevant - In CRM valid'!$M$2:$M$4699,"IT/Systems")+COUNTIFS('Relevant - In CRM unknown'!$T$2:$T$253,$A214,'Relevant - In CRM unknown'!$G$2:$G$253,"UK",'Relevant - In CRM unknown'!$M$2:$M$253,"IT/Systems")+COUNTIFS('Relevant - IN NOW CRM valid'!$T$2:$T$2328,$A214,'Relevant - IN NOW CRM valid'!$G$2:$G$2328,"UK",'Relevant - IN NOW CRM valid'!$M$2:$M$2328,"IT/Systems")+COUNTIFS('Relevant - IN NOW CRM unknown'!$T$2:$T$1227,$A214,'Relevant - IN NOW CRM unknown'!$G$2:$G$1227,"UK",'Relevant - IN NOW CRM unknown'!$M$2:$M$1227,"IT/Systems")+COUNTIFS('Relevant - Not CRM not valid'!$T$2:$T$416,$A214,'Relevant - Not CRM not valid'!$G$2:$G$416,"UK",'Relevant - Not CRM not valid'!$M$2:$M$416,"IT/Systems")+COUNTIFS('Relevant - In CRM not valid'!$T$2:$T$46,$A214,'Relevant - In CRM not valid'!$G$2:$G$46,"UK",'Relevant - In CRM not valid'!$M$2:$M$46,"IT/Systems")</f>
        <v>0</v>
      </c>
      <c r="L214" s="2">
        <f>COUNTIFS('Relevant - In CRM valid'!$T$2:$T$4699,$A214,'Relevant - In CRM valid'!$G$2:$G$4699,"UK",'Relevant - In CRM valid'!$M$2:$M$4699,"")+COUNTIFS('Relevant - In CRM unknown'!$T$2:$T$253,$A214,'Relevant - In CRM unknown'!$G$2:$G$253,"UK",'Relevant - In CRM unknown'!$M$2:$M$253,"")+COUNTIFS('Relevant - IN NOW CRM valid'!$T$2:$T$2328,$A214,'Relevant - IN NOW CRM valid'!$G$2:$G$2328,"UK",'Relevant - IN NOW CRM valid'!$M$2:$M$2328,"")+COUNTIFS('Relevant - IN NOW CRM unknown'!$T$2:$T$1227,$A214,'Relevant - IN NOW CRM unknown'!$G$2:$G$1227,"UK",'Relevant - IN NOW CRM unknown'!$M$2:$M$1227,"")+COUNTIFS('Relevant - Not CRM not valid'!$T$2:$T$416,$A214,'Relevant - Not CRM not valid'!$G$2:$G$416,"UK",'Relevant - Not CRM not valid'!$M$2:$M$416,"")+COUNTIFS('Relevant - In CRM not valid'!$T$2:$T$46,$A214,'Relevant - In CRM not valid'!$G$2:$G$46,"UK",'Relevant - In CRM not valid'!$M$2:$M$46,"")</f>
        <v>0</v>
      </c>
      <c r="M214" s="2">
        <f t="shared" si="6"/>
        <v>1</v>
      </c>
      <c r="N214" s="2">
        <f>COUNTIFS('Relevant - In CRM valid'!$T$2:$T$4699,$A214,'Relevant - In CRM valid'!$G$2:$G$4699,"UK",'Relevant - In CRM valid'!$Q$2:$Q$4699,"valid")+COUNTIFS('Relevant - In CRM unknown'!$T$2:$T$253,$A214,'Relevant - In CRM unknown'!$G$2:$G$253,"UK",'Relevant - In CRM unknown'!$Q$2:$Q$253,"valid")+COUNTIFS('Relevant - IN NOW CRM valid'!$T$2:$T$2328,$A214,'Relevant - IN NOW CRM valid'!$G$2:$G$2328,"UK",'Relevant - IN NOW CRM valid'!$Q$2:$Q$2328,"valid")+COUNTIFS('Relevant - IN NOW CRM unknown'!$T$2:$T$1227,$A214,'Relevant - IN NOW CRM unknown'!$G$2:$G$1227,"UK",'Relevant - IN NOW CRM unknown'!$Q$2:$Q$1227,"valid")+COUNTIFS('Relevant - Not CRM not valid'!$T$2:$T$416,$A214,'Relevant - Not CRM not valid'!$G$2:$G$416,"UK",'Relevant - Not CRM not valid'!$Q$2:$Q$416,"valid")+COUNTIFS('Relevant - In CRM not valid'!$T$2:$T$46,$A214,'Relevant - In CRM not valid'!$G$2:$G$46,"UK",'Relevant - In CRM not valid'!$Q$2:$Q$46,"valid")</f>
        <v>2</v>
      </c>
      <c r="O214" s="2" t="str">
        <f t="shared" si="7"/>
        <v>Research  IT/Systems</v>
      </c>
    </row>
    <row r="215" spans="1:15" ht="15" customHeight="1">
      <c r="A215" s="2" t="s">
        <v>536</v>
      </c>
      <c r="B215" s="2" t="s">
        <v>537</v>
      </c>
      <c r="C215" s="2" t="s">
        <v>95</v>
      </c>
      <c r="D215" s="2" t="str">
        <f>IFERROR(INDEX('UK Target Institutions'!$D$2:$D$727,MATCH($A215,'UK Target Institutions'!$A$2:$A$727,0)),"")</f>
        <v>Yes</v>
      </c>
      <c r="E215" s="2">
        <f>COUNTIFS('Relevant - In CRM valid'!$T$2:$T$4699,$A215,'Relevant - In CRM valid'!$G$2:$G$4699,"UK")+COUNTIFS('Relevant - In CRM unknown'!$T$2:$T$253,$A215,'Relevant - In CRM unknown'!$G$2:$G$253,"UK")+COUNTIFS('Relevant - IN NOW CRM valid'!$T$2:$T$2328,$A215,'Relevant - IN NOW CRM valid'!$G$2:$G$2328,"UK")+COUNTIFS('Relevant - IN NOW CRM unknown'!$T$2:$T$1227,$A215,'Relevant - IN NOW CRM unknown'!$G$2:$G$1227,"UK")+COUNTIFS('Relevant - Not CRM not valid'!$T$2:$T$416,$A215,'Relevant - Not CRM not valid'!$G$2:$G$416,"UK")+COUNTIFS('Relevant - In CRM not valid'!$T$2:$T$46,$A215,'Relevant - In CRM not valid'!$G$2:$G$46,"UK")</f>
        <v>5</v>
      </c>
      <c r="F215" s="2">
        <f>COUNTIFS('Relevant - In CRM valid'!$T$2:$T$4699,$A215,'Relevant - In CRM valid'!$G$2:$G$4699,"UK",'Relevant - In CRM valid'!$M$2:$M$4699,"Research")+COUNTIFS('Relevant - In CRM unknown'!$T$2:$T$253,$A215,'Relevant - In CRM unknown'!$G$2:$G$253,"UK",'Relevant - In CRM unknown'!$M$2:$M$253,"Research")+COUNTIFS('Relevant - IN NOW CRM valid'!$T$2:$T$2328,$A215,'Relevant - IN NOW CRM valid'!$G$2:$G$2328,"UK",'Relevant - IN NOW CRM valid'!$M$2:$M$2328,"Research")+COUNTIFS('Relevant - IN NOW CRM unknown'!$T$2:$T$1227,$A215,'Relevant - IN NOW CRM unknown'!$G$2:$G$1227,"UK",'Relevant - IN NOW CRM unknown'!$M$2:$M$1227,"Research")+COUNTIFS('Relevant - Not CRM not valid'!$T$2:$T$416,$A215,'Relevant - Not CRM not valid'!$G$2:$G$416,"UK",'Relevant - Not CRM not valid'!$M$2:$M$416,"Research")+COUNTIFS('Relevant - In CRM not valid'!$T$2:$T$46,$A215,'Relevant - In CRM not valid'!$G$2:$G$46,"UK",'Relevant - In CRM not valid'!$M$2:$M$46,"Research")</f>
        <v>4</v>
      </c>
      <c r="G215" s="2">
        <f>COUNTIFS('Relevant - In CRM valid'!$T$2:$T$4699,$A215,'Relevant - In CRM valid'!$G$2:$G$4699,"UK",'Relevant - In CRM valid'!$M$2:$M$4699,"Research",'Relevant - In CRM valid'!$R$2:$R$4699,"Senior")+COUNTIFS('Relevant - In CRM unknown'!$T$2:$T$253,$A215,'Relevant - In CRM unknown'!$G$2:$G$253,"UK",'Relevant - In CRM unknown'!$M$2:$M$253,"Research",'Relevant - In CRM unknown'!$R$2:$R$253,"Senior")+COUNTIFS('Relevant - IN NOW CRM valid'!$T$2:$T$2328,$A215,'Relevant - IN NOW CRM valid'!$G$2:$G$2328,"UK",'Relevant - IN NOW CRM valid'!$M$2:$M$2328,"Research",'Relevant - IN NOW CRM valid'!$R$2:$R$2328,"Senior")+COUNTIFS('Relevant - IN NOW CRM unknown'!$T$2:$T$1227,$A215,'Relevant - IN NOW CRM unknown'!$G$2:$G$1227,"UK",'Relevant - IN NOW CRM unknown'!$M$2:$M$1227,"Research",'Relevant - IN NOW CRM unknown'!$R$2:$R$1227,"Senior")+COUNTIFS('Relevant - Not CRM not valid'!$T$2:$T$416,$A215,'Relevant - Not CRM not valid'!$G$2:$G$416,"UK",'Relevant - Not CRM not valid'!$M$2:$M$416,"Research",'Relevant - Not CRM not valid'!$R$2:$R$416,"Senior")+COUNTIFS('Relevant - In CRM not valid'!$T$2:$T$46,$A215,'Relevant - In CRM not valid'!$G$2:$G$46,"UK",'Relevant - In CRM not valid'!$M$2:$M$46,"Research",'Relevant - In CRM not valid'!$R$2:$R$46,"Senior")</f>
        <v>2</v>
      </c>
      <c r="H215" s="2">
        <f>COUNTIFS('Relevant - In CRM valid'!$T$2:$T$4699,$A215,'Relevant - In CRM valid'!$G$2:$G$4699,"UK",'Relevant - In CRM valid'!$M$2:$M$4699,"Research",'Relevant - In CRM valid'!$R$2:$R$4699,"Operational")+COUNTIFS('Relevant - In CRM unknown'!$T$2:$T$253,$A215,'Relevant - In CRM unknown'!$G$2:$G$253,"UK",'Relevant - In CRM unknown'!$M$2:$M$253,"Research",'Relevant - In CRM unknown'!$R$2:$R$253,"Operational")+COUNTIFS('Relevant - IN NOW CRM valid'!$T$2:$T$2328,$A215,'Relevant - IN NOW CRM valid'!$G$2:$G$2328,"UK",'Relevant - IN NOW CRM valid'!$M$2:$M$2328,"Research",'Relevant - IN NOW CRM valid'!$R$2:$R$2328,"Operational")+COUNTIFS('Relevant - IN NOW CRM unknown'!$T$2:$T$1227,$A215,'Relevant - IN NOW CRM unknown'!$G$2:$G$1227,"UK",'Relevant - IN NOW CRM unknown'!$M$2:$M$1227,"Research",'Relevant - IN NOW CRM unknown'!$R$2:$R$1227,"Operational")+COUNTIFS('Relevant - Not CRM not valid'!$T$2:$T$416,$A215,'Relevant - Not CRM not valid'!$G$2:$G$416,"UK",'Relevant - Not CRM not valid'!$M$2:$M$416,"Research",'Relevant - Not CRM not valid'!$R$2:$R$416,"Operational")+COUNTIFS('Relevant - In CRM not valid'!$T$2:$T$46,$A215,'Relevant - In CRM not valid'!$G$2:$G$46,"UK",'Relevant - In CRM not valid'!$M$2:$M$46,"Research",'Relevant - In CRM not valid'!$R$2:$R$46,"Operational")</f>
        <v>0</v>
      </c>
      <c r="I215" s="2">
        <f>COUNTIFS('Relevant - In CRM valid'!$T$2:$T$4699,$A215,'Relevant - In CRM valid'!$G$2:$G$4699,"UK",'Relevant - In CRM valid'!$M$2:$M$4699,"Research",'Relevant - In CRM valid'!$R$2:$R$4699,"Academic")+COUNTIFS('Relevant - In CRM unknown'!$T$2:$T$253,$A215,'Relevant - In CRM unknown'!$G$2:$G$253,"UK",'Relevant - In CRM unknown'!$M$2:$M$253,"Research",'Relevant - In CRM unknown'!$R$2:$R$253,"Academic")+COUNTIFS('Relevant - IN NOW CRM valid'!$T$2:$T$2328,$A215,'Relevant - IN NOW CRM valid'!$G$2:$G$2328,"UK",'Relevant - IN NOW CRM valid'!$M$2:$M$2328,"Research",'Relevant - IN NOW CRM valid'!$R$2:$R$2328,"Academic")+COUNTIFS('Relevant - IN NOW CRM unknown'!$T$2:$T$1227,$A215,'Relevant - IN NOW CRM unknown'!$G$2:$G$1227,"UK",'Relevant - IN NOW CRM unknown'!$M$2:$M$1227,"Research",'Relevant - IN NOW CRM unknown'!$R$2:$R$1227,"Academic")+COUNTIFS('Relevant - Not CRM not valid'!$T$2:$T$416,$A215,'Relevant - Not CRM not valid'!$G$2:$G$416,"UK",'Relevant - Not CRM not valid'!$M$2:$M$416,"Research",'Relevant - Not CRM not valid'!$R$2:$R$416,"Academic")+COUNTIFS('Relevant - In CRM not valid'!$T$2:$T$46,$A215,'Relevant - In CRM not valid'!$G$2:$G$46,"UK",'Relevant - In CRM not valid'!$M$2:$M$46,"Research",'Relevant - In CRM not valid'!$R$2:$R$46,"Academic")</f>
        <v>1</v>
      </c>
      <c r="J215" s="2">
        <f>COUNTIFS('Relevant - In CRM valid'!$T$2:$T$4699,$A215,'Relevant - In CRM valid'!$G$2:$G$4699,"UK",'Relevant - In CRM valid'!$M$2:$M$4699,"Finance")+COUNTIFS('Relevant - In CRM unknown'!$T$2:$T$253,$A215,'Relevant - In CRM unknown'!$G$2:$G$253,"UK",'Relevant - In CRM unknown'!$M$2:$M$253,"Finance")+COUNTIFS('Relevant - IN NOW CRM valid'!$T$2:$T$2328,$A215,'Relevant - IN NOW CRM valid'!$G$2:$G$2328,"UK",'Relevant - IN NOW CRM valid'!$M$2:$M$2328,"Finance")+COUNTIFS('Relevant - IN NOW CRM unknown'!$T$2:$T$1227,$A215,'Relevant - IN NOW CRM unknown'!$G$2:$G$1227,"UK",'Relevant - IN NOW CRM unknown'!$M$2:$M$1227,"Finance")+COUNTIFS('Relevant - Not CRM not valid'!$T$2:$T$416,$A215,'Relevant - Not CRM not valid'!$G$2:$G$416,"UK",'Relevant - Not CRM not valid'!$M$2:$M$416,"Finance")+COUNTIFS('Relevant - In CRM not valid'!$T$2:$T$46,$A215,'Relevant - In CRM not valid'!$G$2:$G$46,"UK",'Relevant - In CRM not valid'!$M$2:$M$46,"Finance")</f>
        <v>0</v>
      </c>
      <c r="K215" s="2">
        <f>COUNTIFS('Relevant - In CRM valid'!$T$2:$T$4699,$A215,'Relevant - In CRM valid'!$G$2:$G$4699,"UK",'Relevant - In CRM valid'!$M$2:$M$4699,"IT/Systems")+COUNTIFS('Relevant - In CRM unknown'!$T$2:$T$253,$A215,'Relevant - In CRM unknown'!$G$2:$G$253,"UK",'Relevant - In CRM unknown'!$M$2:$M$253,"IT/Systems")+COUNTIFS('Relevant - IN NOW CRM valid'!$T$2:$T$2328,$A215,'Relevant - IN NOW CRM valid'!$G$2:$G$2328,"UK",'Relevant - IN NOW CRM valid'!$M$2:$M$2328,"IT/Systems")+COUNTIFS('Relevant - IN NOW CRM unknown'!$T$2:$T$1227,$A215,'Relevant - IN NOW CRM unknown'!$G$2:$G$1227,"UK",'Relevant - IN NOW CRM unknown'!$M$2:$M$1227,"IT/Systems")+COUNTIFS('Relevant - Not CRM not valid'!$T$2:$T$416,$A215,'Relevant - Not CRM not valid'!$G$2:$G$416,"UK",'Relevant - Not CRM not valid'!$M$2:$M$416,"IT/Systems")+COUNTIFS('Relevant - In CRM not valid'!$T$2:$T$46,$A215,'Relevant - In CRM not valid'!$G$2:$G$46,"UK",'Relevant - In CRM not valid'!$M$2:$M$46,"IT/Systems")</f>
        <v>1</v>
      </c>
      <c r="L215" s="2">
        <f>COUNTIFS('Relevant - In CRM valid'!$T$2:$T$4699,$A215,'Relevant - In CRM valid'!$G$2:$G$4699,"UK",'Relevant - In CRM valid'!$M$2:$M$4699,"")+COUNTIFS('Relevant - In CRM unknown'!$T$2:$T$253,$A215,'Relevant - In CRM unknown'!$G$2:$G$253,"UK",'Relevant - In CRM unknown'!$M$2:$M$253,"")+COUNTIFS('Relevant - IN NOW CRM valid'!$T$2:$T$2328,$A215,'Relevant - IN NOW CRM valid'!$G$2:$G$2328,"UK",'Relevant - IN NOW CRM valid'!$M$2:$M$2328,"")+COUNTIFS('Relevant - IN NOW CRM unknown'!$T$2:$T$1227,$A215,'Relevant - IN NOW CRM unknown'!$G$2:$G$1227,"UK",'Relevant - IN NOW CRM unknown'!$M$2:$M$1227,"")+COUNTIFS('Relevant - Not CRM not valid'!$T$2:$T$416,$A215,'Relevant - Not CRM not valid'!$G$2:$G$416,"UK",'Relevant - Not CRM not valid'!$M$2:$M$416,"")+COUNTIFS('Relevant - In CRM not valid'!$T$2:$T$46,$A215,'Relevant - In CRM not valid'!$G$2:$G$46,"UK",'Relevant - In CRM not valid'!$M$2:$M$46,"")</f>
        <v>0</v>
      </c>
      <c r="M215" s="2">
        <f t="shared" si="6"/>
        <v>2</v>
      </c>
      <c r="N215" s="2">
        <f>COUNTIFS('Relevant - In CRM valid'!$T$2:$T$4699,$A215,'Relevant - In CRM valid'!$G$2:$G$4699,"UK",'Relevant - In CRM valid'!$Q$2:$Q$4699,"valid")+COUNTIFS('Relevant - In CRM unknown'!$T$2:$T$253,$A215,'Relevant - In CRM unknown'!$G$2:$G$253,"UK",'Relevant - In CRM unknown'!$Q$2:$Q$253,"valid")+COUNTIFS('Relevant - IN NOW CRM valid'!$T$2:$T$2328,$A215,'Relevant - IN NOW CRM valid'!$G$2:$G$2328,"UK",'Relevant - IN NOW CRM valid'!$Q$2:$Q$2328,"valid")+COUNTIFS('Relevant - IN NOW CRM unknown'!$T$2:$T$1227,$A215,'Relevant - IN NOW CRM unknown'!$G$2:$G$1227,"UK",'Relevant - IN NOW CRM unknown'!$Q$2:$Q$1227,"valid")+COUNTIFS('Relevant - Not CRM not valid'!$T$2:$T$416,$A215,'Relevant - Not CRM not valid'!$G$2:$G$416,"UK",'Relevant - Not CRM not valid'!$Q$2:$Q$416,"valid")+COUNTIFS('Relevant - In CRM not valid'!$T$2:$T$46,$A215,'Relevant - In CRM not valid'!$G$2:$G$46,"UK",'Relevant - In CRM not valid'!$Q$2:$Q$46,"valid")</f>
        <v>3</v>
      </c>
      <c r="O215" s="2" t="str">
        <f t="shared" si="7"/>
        <v xml:space="preserve">Finance  </v>
      </c>
    </row>
    <row r="216" spans="1:15" ht="15" customHeight="1">
      <c r="A216" s="2" t="s">
        <v>538</v>
      </c>
      <c r="B216" s="2" t="s">
        <v>539</v>
      </c>
      <c r="C216" s="2" t="s">
        <v>161</v>
      </c>
      <c r="D216" s="2" t="str">
        <f>IFERROR(INDEX('UK Target Institutions'!$D$2:$D$727,MATCH($A216,'UK Target Institutions'!$A$2:$A$727,0)),"")</f>
        <v>Yes</v>
      </c>
      <c r="E216" s="2">
        <f>COUNTIFS('Relevant - In CRM valid'!$T$2:$T$4699,$A216,'Relevant - In CRM valid'!$G$2:$G$4699,"UK")+COUNTIFS('Relevant - In CRM unknown'!$T$2:$T$253,$A216,'Relevant - In CRM unknown'!$G$2:$G$253,"UK")+COUNTIFS('Relevant - IN NOW CRM valid'!$T$2:$T$2328,$A216,'Relevant - IN NOW CRM valid'!$G$2:$G$2328,"UK")+COUNTIFS('Relevant - IN NOW CRM unknown'!$T$2:$T$1227,$A216,'Relevant - IN NOW CRM unknown'!$G$2:$G$1227,"UK")+COUNTIFS('Relevant - Not CRM not valid'!$T$2:$T$416,$A216,'Relevant - Not CRM not valid'!$G$2:$G$416,"UK")+COUNTIFS('Relevant - In CRM not valid'!$T$2:$T$46,$A216,'Relevant - In CRM not valid'!$G$2:$G$46,"UK")</f>
        <v>3</v>
      </c>
      <c r="F216" s="2">
        <f>COUNTIFS('Relevant - In CRM valid'!$T$2:$T$4699,$A216,'Relevant - In CRM valid'!$G$2:$G$4699,"UK",'Relevant - In CRM valid'!$M$2:$M$4699,"Research")+COUNTIFS('Relevant - In CRM unknown'!$T$2:$T$253,$A216,'Relevant - In CRM unknown'!$G$2:$G$253,"UK",'Relevant - In CRM unknown'!$M$2:$M$253,"Research")+COUNTIFS('Relevant - IN NOW CRM valid'!$T$2:$T$2328,$A216,'Relevant - IN NOW CRM valid'!$G$2:$G$2328,"UK",'Relevant - IN NOW CRM valid'!$M$2:$M$2328,"Research")+COUNTIFS('Relevant - IN NOW CRM unknown'!$T$2:$T$1227,$A216,'Relevant - IN NOW CRM unknown'!$G$2:$G$1227,"UK",'Relevant - IN NOW CRM unknown'!$M$2:$M$1227,"Research")+COUNTIFS('Relevant - Not CRM not valid'!$T$2:$T$416,$A216,'Relevant - Not CRM not valid'!$G$2:$G$416,"UK",'Relevant - Not CRM not valid'!$M$2:$M$416,"Research")+COUNTIFS('Relevant - In CRM not valid'!$T$2:$T$46,$A216,'Relevant - In CRM not valid'!$G$2:$G$46,"UK",'Relevant - In CRM not valid'!$M$2:$M$46,"Research")</f>
        <v>2</v>
      </c>
      <c r="G216" s="2">
        <f>COUNTIFS('Relevant - In CRM valid'!$T$2:$T$4699,$A216,'Relevant - In CRM valid'!$G$2:$G$4699,"UK",'Relevant - In CRM valid'!$M$2:$M$4699,"Research",'Relevant - In CRM valid'!$R$2:$R$4699,"Senior")+COUNTIFS('Relevant - In CRM unknown'!$T$2:$T$253,$A216,'Relevant - In CRM unknown'!$G$2:$G$253,"UK",'Relevant - In CRM unknown'!$M$2:$M$253,"Research",'Relevant - In CRM unknown'!$R$2:$R$253,"Senior")+COUNTIFS('Relevant - IN NOW CRM valid'!$T$2:$T$2328,$A216,'Relevant - IN NOW CRM valid'!$G$2:$G$2328,"UK",'Relevant - IN NOW CRM valid'!$M$2:$M$2328,"Research",'Relevant - IN NOW CRM valid'!$R$2:$R$2328,"Senior")+COUNTIFS('Relevant - IN NOW CRM unknown'!$T$2:$T$1227,$A216,'Relevant - IN NOW CRM unknown'!$G$2:$G$1227,"UK",'Relevant - IN NOW CRM unknown'!$M$2:$M$1227,"Research",'Relevant - IN NOW CRM unknown'!$R$2:$R$1227,"Senior")+COUNTIFS('Relevant - Not CRM not valid'!$T$2:$T$416,$A216,'Relevant - Not CRM not valid'!$G$2:$G$416,"UK",'Relevant - Not CRM not valid'!$M$2:$M$416,"Research",'Relevant - Not CRM not valid'!$R$2:$R$416,"Senior")+COUNTIFS('Relevant - In CRM not valid'!$T$2:$T$46,$A216,'Relevant - In CRM not valid'!$G$2:$G$46,"UK",'Relevant - In CRM not valid'!$M$2:$M$46,"Research",'Relevant - In CRM not valid'!$R$2:$R$46,"Senior")</f>
        <v>0</v>
      </c>
      <c r="H216" s="2">
        <f>COUNTIFS('Relevant - In CRM valid'!$T$2:$T$4699,$A216,'Relevant - In CRM valid'!$G$2:$G$4699,"UK",'Relevant - In CRM valid'!$M$2:$M$4699,"Research",'Relevant - In CRM valid'!$R$2:$R$4699,"Operational")+COUNTIFS('Relevant - In CRM unknown'!$T$2:$T$253,$A216,'Relevant - In CRM unknown'!$G$2:$G$253,"UK",'Relevant - In CRM unknown'!$M$2:$M$253,"Research",'Relevant - In CRM unknown'!$R$2:$R$253,"Operational")+COUNTIFS('Relevant - IN NOW CRM valid'!$T$2:$T$2328,$A216,'Relevant - IN NOW CRM valid'!$G$2:$G$2328,"UK",'Relevant - IN NOW CRM valid'!$M$2:$M$2328,"Research",'Relevant - IN NOW CRM valid'!$R$2:$R$2328,"Operational")+COUNTIFS('Relevant - IN NOW CRM unknown'!$T$2:$T$1227,$A216,'Relevant - IN NOW CRM unknown'!$G$2:$G$1227,"UK",'Relevant - IN NOW CRM unknown'!$M$2:$M$1227,"Research",'Relevant - IN NOW CRM unknown'!$R$2:$R$1227,"Operational")+COUNTIFS('Relevant - Not CRM not valid'!$T$2:$T$416,$A216,'Relevant - Not CRM not valid'!$G$2:$G$416,"UK",'Relevant - Not CRM not valid'!$M$2:$M$416,"Research",'Relevant - Not CRM not valid'!$R$2:$R$416,"Operational")+COUNTIFS('Relevant - In CRM not valid'!$T$2:$T$46,$A216,'Relevant - In CRM not valid'!$G$2:$G$46,"UK",'Relevant - In CRM not valid'!$M$2:$M$46,"Research",'Relevant - In CRM not valid'!$R$2:$R$46,"Operational")</f>
        <v>2</v>
      </c>
      <c r="I216" s="2">
        <f>COUNTIFS('Relevant - In CRM valid'!$T$2:$T$4699,$A216,'Relevant - In CRM valid'!$G$2:$G$4699,"UK",'Relevant - In CRM valid'!$M$2:$M$4699,"Research",'Relevant - In CRM valid'!$R$2:$R$4699,"Academic")+COUNTIFS('Relevant - In CRM unknown'!$T$2:$T$253,$A216,'Relevant - In CRM unknown'!$G$2:$G$253,"UK",'Relevant - In CRM unknown'!$M$2:$M$253,"Research",'Relevant - In CRM unknown'!$R$2:$R$253,"Academic")+COUNTIFS('Relevant - IN NOW CRM valid'!$T$2:$T$2328,$A216,'Relevant - IN NOW CRM valid'!$G$2:$G$2328,"UK",'Relevant - IN NOW CRM valid'!$M$2:$M$2328,"Research",'Relevant - IN NOW CRM valid'!$R$2:$R$2328,"Academic")+COUNTIFS('Relevant - IN NOW CRM unknown'!$T$2:$T$1227,$A216,'Relevant - IN NOW CRM unknown'!$G$2:$G$1227,"UK",'Relevant - IN NOW CRM unknown'!$M$2:$M$1227,"Research",'Relevant - IN NOW CRM unknown'!$R$2:$R$1227,"Academic")+COUNTIFS('Relevant - Not CRM not valid'!$T$2:$T$416,$A216,'Relevant - Not CRM not valid'!$G$2:$G$416,"UK",'Relevant - Not CRM not valid'!$M$2:$M$416,"Research",'Relevant - Not CRM not valid'!$R$2:$R$416,"Academic")+COUNTIFS('Relevant - In CRM not valid'!$T$2:$T$46,$A216,'Relevant - In CRM not valid'!$G$2:$G$46,"UK",'Relevant - In CRM not valid'!$M$2:$M$46,"Research",'Relevant - In CRM not valid'!$R$2:$R$46,"Academic")</f>
        <v>0</v>
      </c>
      <c r="J216" s="2">
        <f>COUNTIFS('Relevant - In CRM valid'!$T$2:$T$4699,$A216,'Relevant - In CRM valid'!$G$2:$G$4699,"UK",'Relevant - In CRM valid'!$M$2:$M$4699,"Finance")+COUNTIFS('Relevant - In CRM unknown'!$T$2:$T$253,$A216,'Relevant - In CRM unknown'!$G$2:$G$253,"UK",'Relevant - In CRM unknown'!$M$2:$M$253,"Finance")+COUNTIFS('Relevant - IN NOW CRM valid'!$T$2:$T$2328,$A216,'Relevant - IN NOW CRM valid'!$G$2:$G$2328,"UK",'Relevant - IN NOW CRM valid'!$M$2:$M$2328,"Finance")+COUNTIFS('Relevant - IN NOW CRM unknown'!$T$2:$T$1227,$A216,'Relevant - IN NOW CRM unknown'!$G$2:$G$1227,"UK",'Relevant - IN NOW CRM unknown'!$M$2:$M$1227,"Finance")+COUNTIFS('Relevant - Not CRM not valid'!$T$2:$T$416,$A216,'Relevant - Not CRM not valid'!$G$2:$G$416,"UK",'Relevant - Not CRM not valid'!$M$2:$M$416,"Finance")+COUNTIFS('Relevant - In CRM not valid'!$T$2:$T$46,$A216,'Relevant - In CRM not valid'!$G$2:$G$46,"UK",'Relevant - In CRM not valid'!$M$2:$M$46,"Finance")</f>
        <v>1</v>
      </c>
      <c r="K216" s="2">
        <f>COUNTIFS('Relevant - In CRM valid'!$T$2:$T$4699,$A216,'Relevant - In CRM valid'!$G$2:$G$4699,"UK",'Relevant - In CRM valid'!$M$2:$M$4699,"IT/Systems")+COUNTIFS('Relevant - In CRM unknown'!$T$2:$T$253,$A216,'Relevant - In CRM unknown'!$G$2:$G$253,"UK",'Relevant - In CRM unknown'!$M$2:$M$253,"IT/Systems")+COUNTIFS('Relevant - IN NOW CRM valid'!$T$2:$T$2328,$A216,'Relevant - IN NOW CRM valid'!$G$2:$G$2328,"UK",'Relevant - IN NOW CRM valid'!$M$2:$M$2328,"IT/Systems")+COUNTIFS('Relevant - IN NOW CRM unknown'!$T$2:$T$1227,$A216,'Relevant - IN NOW CRM unknown'!$G$2:$G$1227,"UK",'Relevant - IN NOW CRM unknown'!$M$2:$M$1227,"IT/Systems")+COUNTIFS('Relevant - Not CRM not valid'!$T$2:$T$416,$A216,'Relevant - Not CRM not valid'!$G$2:$G$416,"UK",'Relevant - Not CRM not valid'!$M$2:$M$416,"IT/Systems")+COUNTIFS('Relevant - In CRM not valid'!$T$2:$T$46,$A216,'Relevant - In CRM not valid'!$G$2:$G$46,"UK",'Relevant - In CRM not valid'!$M$2:$M$46,"IT/Systems")</f>
        <v>0</v>
      </c>
      <c r="L216" s="2">
        <f>COUNTIFS('Relevant - In CRM valid'!$T$2:$T$4699,$A216,'Relevant - In CRM valid'!$G$2:$G$4699,"UK",'Relevant - In CRM valid'!$M$2:$M$4699,"")+COUNTIFS('Relevant - In CRM unknown'!$T$2:$T$253,$A216,'Relevant - In CRM unknown'!$G$2:$G$253,"UK",'Relevant - In CRM unknown'!$M$2:$M$253,"")+COUNTIFS('Relevant - IN NOW CRM valid'!$T$2:$T$2328,$A216,'Relevant - IN NOW CRM valid'!$G$2:$G$2328,"UK",'Relevant - IN NOW CRM valid'!$M$2:$M$2328,"")+COUNTIFS('Relevant - IN NOW CRM unknown'!$T$2:$T$1227,$A216,'Relevant - IN NOW CRM unknown'!$G$2:$G$1227,"UK",'Relevant - IN NOW CRM unknown'!$M$2:$M$1227,"")+COUNTIFS('Relevant - Not CRM not valid'!$T$2:$T$416,$A216,'Relevant - Not CRM not valid'!$G$2:$G$416,"UK",'Relevant - Not CRM not valid'!$M$2:$M$416,"")+COUNTIFS('Relevant - In CRM not valid'!$T$2:$T$46,$A216,'Relevant - In CRM not valid'!$G$2:$G$46,"UK",'Relevant - In CRM not valid'!$M$2:$M$46,"")</f>
        <v>0</v>
      </c>
      <c r="M216" s="2">
        <f t="shared" si="6"/>
        <v>2</v>
      </c>
      <c r="N216" s="2">
        <f>COUNTIFS('Relevant - In CRM valid'!$T$2:$T$4699,$A216,'Relevant - In CRM valid'!$G$2:$G$4699,"UK",'Relevant - In CRM valid'!$Q$2:$Q$4699,"valid")+COUNTIFS('Relevant - In CRM unknown'!$T$2:$T$253,$A216,'Relevant - In CRM unknown'!$G$2:$G$253,"UK",'Relevant - In CRM unknown'!$Q$2:$Q$253,"valid")+COUNTIFS('Relevant - IN NOW CRM valid'!$T$2:$T$2328,$A216,'Relevant - IN NOW CRM valid'!$G$2:$G$2328,"UK",'Relevant - IN NOW CRM valid'!$Q$2:$Q$2328,"valid")+COUNTIFS('Relevant - IN NOW CRM unknown'!$T$2:$T$1227,$A216,'Relevant - IN NOW CRM unknown'!$G$2:$G$1227,"UK",'Relevant - IN NOW CRM unknown'!$Q$2:$Q$1227,"valid")+COUNTIFS('Relevant - Not CRM not valid'!$T$2:$T$416,$A216,'Relevant - Not CRM not valid'!$G$2:$G$416,"UK",'Relevant - Not CRM not valid'!$Q$2:$Q$416,"valid")+COUNTIFS('Relevant - In CRM not valid'!$T$2:$T$46,$A216,'Relevant - In CRM not valid'!$G$2:$G$46,"UK",'Relevant - In CRM not valid'!$Q$2:$Q$46,"valid")</f>
        <v>2</v>
      </c>
      <c r="O216" s="2" t="str">
        <f t="shared" si="7"/>
        <v>IT/Systems</v>
      </c>
    </row>
    <row r="217" spans="1:15" ht="15" customHeight="1">
      <c r="A217" s="2" t="s">
        <v>540</v>
      </c>
      <c r="B217" s="2" t="s">
        <v>541</v>
      </c>
      <c r="C217" s="2" t="s">
        <v>161</v>
      </c>
      <c r="D217" s="2" t="str">
        <f>IFERROR(INDEX('UK Target Institutions'!$D$2:$D$727,MATCH($A217,'UK Target Institutions'!$A$2:$A$727,0)),"")</f>
        <v>Yes</v>
      </c>
      <c r="E217" s="2">
        <f>COUNTIFS('Relevant - In CRM valid'!$T$2:$T$4699,$A217,'Relevant - In CRM valid'!$G$2:$G$4699,"UK")+COUNTIFS('Relevant - In CRM unknown'!$T$2:$T$253,$A217,'Relevant - In CRM unknown'!$G$2:$G$253,"UK")+COUNTIFS('Relevant - IN NOW CRM valid'!$T$2:$T$2328,$A217,'Relevant - IN NOW CRM valid'!$G$2:$G$2328,"UK")+COUNTIFS('Relevant - IN NOW CRM unknown'!$T$2:$T$1227,$A217,'Relevant - IN NOW CRM unknown'!$G$2:$G$1227,"UK")+COUNTIFS('Relevant - Not CRM not valid'!$T$2:$T$416,$A217,'Relevant - Not CRM not valid'!$G$2:$G$416,"UK")+COUNTIFS('Relevant - In CRM not valid'!$T$2:$T$46,$A217,'Relevant - In CRM not valid'!$G$2:$G$46,"UK")</f>
        <v>3</v>
      </c>
      <c r="F217" s="2">
        <f>COUNTIFS('Relevant - In CRM valid'!$T$2:$T$4699,$A217,'Relevant - In CRM valid'!$G$2:$G$4699,"UK",'Relevant - In CRM valid'!$M$2:$M$4699,"Research")+COUNTIFS('Relevant - In CRM unknown'!$T$2:$T$253,$A217,'Relevant - In CRM unknown'!$G$2:$G$253,"UK",'Relevant - In CRM unknown'!$M$2:$M$253,"Research")+COUNTIFS('Relevant - IN NOW CRM valid'!$T$2:$T$2328,$A217,'Relevant - IN NOW CRM valid'!$G$2:$G$2328,"UK",'Relevant - IN NOW CRM valid'!$M$2:$M$2328,"Research")+COUNTIFS('Relevant - IN NOW CRM unknown'!$T$2:$T$1227,$A217,'Relevant - IN NOW CRM unknown'!$G$2:$G$1227,"UK",'Relevant - IN NOW CRM unknown'!$M$2:$M$1227,"Research")+COUNTIFS('Relevant - Not CRM not valid'!$T$2:$T$416,$A217,'Relevant - Not CRM not valid'!$G$2:$G$416,"UK",'Relevant - Not CRM not valid'!$M$2:$M$416,"Research")+COUNTIFS('Relevant - In CRM not valid'!$T$2:$T$46,$A217,'Relevant - In CRM not valid'!$G$2:$G$46,"UK",'Relevant - In CRM not valid'!$M$2:$M$46,"Research")</f>
        <v>0</v>
      </c>
      <c r="G217" s="2">
        <f>COUNTIFS('Relevant - In CRM valid'!$T$2:$T$4699,$A217,'Relevant - In CRM valid'!$G$2:$G$4699,"UK",'Relevant - In CRM valid'!$M$2:$M$4699,"Research",'Relevant - In CRM valid'!$R$2:$R$4699,"Senior")+COUNTIFS('Relevant - In CRM unknown'!$T$2:$T$253,$A217,'Relevant - In CRM unknown'!$G$2:$G$253,"UK",'Relevant - In CRM unknown'!$M$2:$M$253,"Research",'Relevant - In CRM unknown'!$R$2:$R$253,"Senior")+COUNTIFS('Relevant - IN NOW CRM valid'!$T$2:$T$2328,$A217,'Relevant - IN NOW CRM valid'!$G$2:$G$2328,"UK",'Relevant - IN NOW CRM valid'!$M$2:$M$2328,"Research",'Relevant - IN NOW CRM valid'!$R$2:$R$2328,"Senior")+COUNTIFS('Relevant - IN NOW CRM unknown'!$T$2:$T$1227,$A217,'Relevant - IN NOW CRM unknown'!$G$2:$G$1227,"UK",'Relevant - IN NOW CRM unknown'!$M$2:$M$1227,"Research",'Relevant - IN NOW CRM unknown'!$R$2:$R$1227,"Senior")+COUNTIFS('Relevant - Not CRM not valid'!$T$2:$T$416,$A217,'Relevant - Not CRM not valid'!$G$2:$G$416,"UK",'Relevant - Not CRM not valid'!$M$2:$M$416,"Research",'Relevant - Not CRM not valid'!$R$2:$R$416,"Senior")+COUNTIFS('Relevant - In CRM not valid'!$T$2:$T$46,$A217,'Relevant - In CRM not valid'!$G$2:$G$46,"UK",'Relevant - In CRM not valid'!$M$2:$M$46,"Research",'Relevant - In CRM not valid'!$R$2:$R$46,"Senior")</f>
        <v>0</v>
      </c>
      <c r="H217" s="2">
        <f>COUNTIFS('Relevant - In CRM valid'!$T$2:$T$4699,$A217,'Relevant - In CRM valid'!$G$2:$G$4699,"UK",'Relevant - In CRM valid'!$M$2:$M$4699,"Research",'Relevant - In CRM valid'!$R$2:$R$4699,"Operational")+COUNTIFS('Relevant - In CRM unknown'!$T$2:$T$253,$A217,'Relevant - In CRM unknown'!$G$2:$G$253,"UK",'Relevant - In CRM unknown'!$M$2:$M$253,"Research",'Relevant - In CRM unknown'!$R$2:$R$253,"Operational")+COUNTIFS('Relevant - IN NOW CRM valid'!$T$2:$T$2328,$A217,'Relevant - IN NOW CRM valid'!$G$2:$G$2328,"UK",'Relevant - IN NOW CRM valid'!$M$2:$M$2328,"Research",'Relevant - IN NOW CRM valid'!$R$2:$R$2328,"Operational")+COUNTIFS('Relevant - IN NOW CRM unknown'!$T$2:$T$1227,$A217,'Relevant - IN NOW CRM unknown'!$G$2:$G$1227,"UK",'Relevant - IN NOW CRM unknown'!$M$2:$M$1227,"Research",'Relevant - IN NOW CRM unknown'!$R$2:$R$1227,"Operational")+COUNTIFS('Relevant - Not CRM not valid'!$T$2:$T$416,$A217,'Relevant - Not CRM not valid'!$G$2:$G$416,"UK",'Relevant - Not CRM not valid'!$M$2:$M$416,"Research",'Relevant - Not CRM not valid'!$R$2:$R$416,"Operational")+COUNTIFS('Relevant - In CRM not valid'!$T$2:$T$46,$A217,'Relevant - In CRM not valid'!$G$2:$G$46,"UK",'Relevant - In CRM not valid'!$M$2:$M$46,"Research",'Relevant - In CRM not valid'!$R$2:$R$46,"Operational")</f>
        <v>0</v>
      </c>
      <c r="I217" s="2">
        <f>COUNTIFS('Relevant - In CRM valid'!$T$2:$T$4699,$A217,'Relevant - In CRM valid'!$G$2:$G$4699,"UK",'Relevant - In CRM valid'!$M$2:$M$4699,"Research",'Relevant - In CRM valid'!$R$2:$R$4699,"Academic")+COUNTIFS('Relevant - In CRM unknown'!$T$2:$T$253,$A217,'Relevant - In CRM unknown'!$G$2:$G$253,"UK",'Relevant - In CRM unknown'!$M$2:$M$253,"Research",'Relevant - In CRM unknown'!$R$2:$R$253,"Academic")+COUNTIFS('Relevant - IN NOW CRM valid'!$T$2:$T$2328,$A217,'Relevant - IN NOW CRM valid'!$G$2:$G$2328,"UK",'Relevant - IN NOW CRM valid'!$M$2:$M$2328,"Research",'Relevant - IN NOW CRM valid'!$R$2:$R$2328,"Academic")+COUNTIFS('Relevant - IN NOW CRM unknown'!$T$2:$T$1227,$A217,'Relevant - IN NOW CRM unknown'!$G$2:$G$1227,"UK",'Relevant - IN NOW CRM unknown'!$M$2:$M$1227,"Research",'Relevant - IN NOW CRM unknown'!$R$2:$R$1227,"Academic")+COUNTIFS('Relevant - Not CRM not valid'!$T$2:$T$416,$A217,'Relevant - Not CRM not valid'!$G$2:$G$416,"UK",'Relevant - Not CRM not valid'!$M$2:$M$416,"Research",'Relevant - Not CRM not valid'!$R$2:$R$416,"Academic")+COUNTIFS('Relevant - In CRM not valid'!$T$2:$T$46,$A217,'Relevant - In CRM not valid'!$G$2:$G$46,"UK",'Relevant - In CRM not valid'!$M$2:$M$46,"Research",'Relevant - In CRM not valid'!$R$2:$R$46,"Academic")</f>
        <v>0</v>
      </c>
      <c r="J217" s="2">
        <f>COUNTIFS('Relevant - In CRM valid'!$T$2:$T$4699,$A217,'Relevant - In CRM valid'!$G$2:$G$4699,"UK",'Relevant - In CRM valid'!$M$2:$M$4699,"Finance")+COUNTIFS('Relevant - In CRM unknown'!$T$2:$T$253,$A217,'Relevant - In CRM unknown'!$G$2:$G$253,"UK",'Relevant - In CRM unknown'!$M$2:$M$253,"Finance")+COUNTIFS('Relevant - IN NOW CRM valid'!$T$2:$T$2328,$A217,'Relevant - IN NOW CRM valid'!$G$2:$G$2328,"UK",'Relevant - IN NOW CRM valid'!$M$2:$M$2328,"Finance")+COUNTIFS('Relevant - IN NOW CRM unknown'!$T$2:$T$1227,$A217,'Relevant - IN NOW CRM unknown'!$G$2:$G$1227,"UK",'Relevant - IN NOW CRM unknown'!$M$2:$M$1227,"Finance")+COUNTIFS('Relevant - Not CRM not valid'!$T$2:$T$416,$A217,'Relevant - Not CRM not valid'!$G$2:$G$416,"UK",'Relevant - Not CRM not valid'!$M$2:$M$416,"Finance")+COUNTIFS('Relevant - In CRM not valid'!$T$2:$T$46,$A217,'Relevant - In CRM not valid'!$G$2:$G$46,"UK",'Relevant - In CRM not valid'!$M$2:$M$46,"Finance")</f>
        <v>3</v>
      </c>
      <c r="K217" s="2">
        <f>COUNTIFS('Relevant - In CRM valid'!$T$2:$T$4699,$A217,'Relevant - In CRM valid'!$G$2:$G$4699,"UK",'Relevant - In CRM valid'!$M$2:$M$4699,"IT/Systems")+COUNTIFS('Relevant - In CRM unknown'!$T$2:$T$253,$A217,'Relevant - In CRM unknown'!$G$2:$G$253,"UK",'Relevant - In CRM unknown'!$M$2:$M$253,"IT/Systems")+COUNTIFS('Relevant - IN NOW CRM valid'!$T$2:$T$2328,$A217,'Relevant - IN NOW CRM valid'!$G$2:$G$2328,"UK",'Relevant - IN NOW CRM valid'!$M$2:$M$2328,"IT/Systems")+COUNTIFS('Relevant - IN NOW CRM unknown'!$T$2:$T$1227,$A217,'Relevant - IN NOW CRM unknown'!$G$2:$G$1227,"UK",'Relevant - IN NOW CRM unknown'!$M$2:$M$1227,"IT/Systems")+COUNTIFS('Relevant - Not CRM not valid'!$T$2:$T$416,$A217,'Relevant - Not CRM not valid'!$G$2:$G$416,"UK",'Relevant - Not CRM not valid'!$M$2:$M$416,"IT/Systems")+COUNTIFS('Relevant - In CRM not valid'!$T$2:$T$46,$A217,'Relevant - In CRM not valid'!$G$2:$G$46,"UK",'Relevant - In CRM not valid'!$M$2:$M$46,"IT/Systems")</f>
        <v>0</v>
      </c>
      <c r="L217" s="2">
        <f>COUNTIFS('Relevant - In CRM valid'!$T$2:$T$4699,$A217,'Relevant - In CRM valid'!$G$2:$G$4699,"UK",'Relevant - In CRM valid'!$M$2:$M$4699,"")+COUNTIFS('Relevant - In CRM unknown'!$T$2:$T$253,$A217,'Relevant - In CRM unknown'!$G$2:$G$253,"UK",'Relevant - In CRM unknown'!$M$2:$M$253,"")+COUNTIFS('Relevant - IN NOW CRM valid'!$T$2:$T$2328,$A217,'Relevant - IN NOW CRM valid'!$G$2:$G$2328,"UK",'Relevant - IN NOW CRM valid'!$M$2:$M$2328,"")+COUNTIFS('Relevant - IN NOW CRM unknown'!$T$2:$T$1227,$A217,'Relevant - IN NOW CRM unknown'!$G$2:$G$1227,"UK",'Relevant - IN NOW CRM unknown'!$M$2:$M$1227,"")+COUNTIFS('Relevant - Not CRM not valid'!$T$2:$T$416,$A217,'Relevant - Not CRM not valid'!$G$2:$G$416,"UK",'Relevant - Not CRM not valid'!$M$2:$M$416,"")+COUNTIFS('Relevant - In CRM not valid'!$T$2:$T$46,$A217,'Relevant - In CRM not valid'!$G$2:$G$46,"UK",'Relevant - In CRM not valid'!$M$2:$M$46,"")</f>
        <v>0</v>
      </c>
      <c r="M217" s="2">
        <f t="shared" si="6"/>
        <v>1</v>
      </c>
      <c r="N217" s="2">
        <f>COUNTIFS('Relevant - In CRM valid'!$T$2:$T$4699,$A217,'Relevant - In CRM valid'!$G$2:$G$4699,"UK",'Relevant - In CRM valid'!$Q$2:$Q$4699,"valid")+COUNTIFS('Relevant - In CRM unknown'!$T$2:$T$253,$A217,'Relevant - In CRM unknown'!$G$2:$G$253,"UK",'Relevant - In CRM unknown'!$Q$2:$Q$253,"valid")+COUNTIFS('Relevant - IN NOW CRM valid'!$T$2:$T$2328,$A217,'Relevant - IN NOW CRM valid'!$G$2:$G$2328,"UK",'Relevant - IN NOW CRM valid'!$Q$2:$Q$2328,"valid")+COUNTIFS('Relevant - IN NOW CRM unknown'!$T$2:$T$1227,$A217,'Relevant - IN NOW CRM unknown'!$G$2:$G$1227,"UK",'Relevant - IN NOW CRM unknown'!$Q$2:$Q$1227,"valid")+COUNTIFS('Relevant - Not CRM not valid'!$T$2:$T$416,$A217,'Relevant - Not CRM not valid'!$G$2:$G$416,"UK",'Relevant - Not CRM not valid'!$Q$2:$Q$416,"valid")+COUNTIFS('Relevant - In CRM not valid'!$T$2:$T$46,$A217,'Relevant - In CRM not valid'!$G$2:$G$46,"UK",'Relevant - In CRM not valid'!$Q$2:$Q$46,"valid")</f>
        <v>3</v>
      </c>
      <c r="O217" s="2" t="str">
        <f t="shared" si="7"/>
        <v>Research  IT/Systems</v>
      </c>
    </row>
    <row r="218" spans="1:15" ht="15" customHeight="1">
      <c r="A218" s="2" t="s">
        <v>542</v>
      </c>
      <c r="B218" s="2" t="s">
        <v>543</v>
      </c>
      <c r="C218" s="2" t="s">
        <v>161</v>
      </c>
      <c r="D218" s="2" t="str">
        <f>IFERROR(INDEX('UK Target Institutions'!$D$2:$D$727,MATCH($A218,'UK Target Institutions'!$A$2:$A$727,0)),"")</f>
        <v>Yes</v>
      </c>
      <c r="E218" s="2">
        <f>COUNTIFS('Relevant - In CRM valid'!$T$2:$T$4699,$A218,'Relevant - In CRM valid'!$G$2:$G$4699,"UK")+COUNTIFS('Relevant - In CRM unknown'!$T$2:$T$253,$A218,'Relevant - In CRM unknown'!$G$2:$G$253,"UK")+COUNTIFS('Relevant - IN NOW CRM valid'!$T$2:$T$2328,$A218,'Relevant - IN NOW CRM valid'!$G$2:$G$2328,"UK")+COUNTIFS('Relevant - IN NOW CRM unknown'!$T$2:$T$1227,$A218,'Relevant - IN NOW CRM unknown'!$G$2:$G$1227,"UK")+COUNTIFS('Relevant - Not CRM not valid'!$T$2:$T$416,$A218,'Relevant - Not CRM not valid'!$G$2:$G$416,"UK")+COUNTIFS('Relevant - In CRM not valid'!$T$2:$T$46,$A218,'Relevant - In CRM not valid'!$G$2:$G$46,"UK")</f>
        <v>3</v>
      </c>
      <c r="F218" s="2">
        <f>COUNTIFS('Relevant - In CRM valid'!$T$2:$T$4699,$A218,'Relevant - In CRM valid'!$G$2:$G$4699,"UK",'Relevant - In CRM valid'!$M$2:$M$4699,"Research")+COUNTIFS('Relevant - In CRM unknown'!$T$2:$T$253,$A218,'Relevant - In CRM unknown'!$G$2:$G$253,"UK",'Relevant - In CRM unknown'!$M$2:$M$253,"Research")+COUNTIFS('Relevant - IN NOW CRM valid'!$T$2:$T$2328,$A218,'Relevant - IN NOW CRM valid'!$G$2:$G$2328,"UK",'Relevant - IN NOW CRM valid'!$M$2:$M$2328,"Research")+COUNTIFS('Relevant - IN NOW CRM unknown'!$T$2:$T$1227,$A218,'Relevant - IN NOW CRM unknown'!$G$2:$G$1227,"UK",'Relevant - IN NOW CRM unknown'!$M$2:$M$1227,"Research")+COUNTIFS('Relevant - Not CRM not valid'!$T$2:$T$416,$A218,'Relevant - Not CRM not valid'!$G$2:$G$416,"UK",'Relevant - Not CRM not valid'!$M$2:$M$416,"Research")+COUNTIFS('Relevant - In CRM not valid'!$T$2:$T$46,$A218,'Relevant - In CRM not valid'!$G$2:$G$46,"UK",'Relevant - In CRM not valid'!$M$2:$M$46,"Research")</f>
        <v>3</v>
      </c>
      <c r="G218" s="2">
        <f>COUNTIFS('Relevant - In CRM valid'!$T$2:$T$4699,$A218,'Relevant - In CRM valid'!$G$2:$G$4699,"UK",'Relevant - In CRM valid'!$M$2:$M$4699,"Research",'Relevant - In CRM valid'!$R$2:$R$4699,"Senior")+COUNTIFS('Relevant - In CRM unknown'!$T$2:$T$253,$A218,'Relevant - In CRM unknown'!$G$2:$G$253,"UK",'Relevant - In CRM unknown'!$M$2:$M$253,"Research",'Relevant - In CRM unknown'!$R$2:$R$253,"Senior")+COUNTIFS('Relevant - IN NOW CRM valid'!$T$2:$T$2328,$A218,'Relevant - IN NOW CRM valid'!$G$2:$G$2328,"UK",'Relevant - IN NOW CRM valid'!$M$2:$M$2328,"Research",'Relevant - IN NOW CRM valid'!$R$2:$R$2328,"Senior")+COUNTIFS('Relevant - IN NOW CRM unknown'!$T$2:$T$1227,$A218,'Relevant - IN NOW CRM unknown'!$G$2:$G$1227,"UK",'Relevant - IN NOW CRM unknown'!$M$2:$M$1227,"Research",'Relevant - IN NOW CRM unknown'!$R$2:$R$1227,"Senior")+COUNTIFS('Relevant - Not CRM not valid'!$T$2:$T$416,$A218,'Relevant - Not CRM not valid'!$G$2:$G$416,"UK",'Relevant - Not CRM not valid'!$M$2:$M$416,"Research",'Relevant - Not CRM not valid'!$R$2:$R$416,"Senior")+COUNTIFS('Relevant - In CRM not valid'!$T$2:$T$46,$A218,'Relevant - In CRM not valid'!$G$2:$G$46,"UK",'Relevant - In CRM not valid'!$M$2:$M$46,"Research",'Relevant - In CRM not valid'!$R$2:$R$46,"Senior")</f>
        <v>2</v>
      </c>
      <c r="H218" s="2">
        <f>COUNTIFS('Relevant - In CRM valid'!$T$2:$T$4699,$A218,'Relevant - In CRM valid'!$G$2:$G$4699,"UK",'Relevant - In CRM valid'!$M$2:$M$4699,"Research",'Relevant - In CRM valid'!$R$2:$R$4699,"Operational")+COUNTIFS('Relevant - In CRM unknown'!$T$2:$T$253,$A218,'Relevant - In CRM unknown'!$G$2:$G$253,"UK",'Relevant - In CRM unknown'!$M$2:$M$253,"Research",'Relevant - In CRM unknown'!$R$2:$R$253,"Operational")+COUNTIFS('Relevant - IN NOW CRM valid'!$T$2:$T$2328,$A218,'Relevant - IN NOW CRM valid'!$G$2:$G$2328,"UK",'Relevant - IN NOW CRM valid'!$M$2:$M$2328,"Research",'Relevant - IN NOW CRM valid'!$R$2:$R$2328,"Operational")+COUNTIFS('Relevant - IN NOW CRM unknown'!$T$2:$T$1227,$A218,'Relevant - IN NOW CRM unknown'!$G$2:$G$1227,"UK",'Relevant - IN NOW CRM unknown'!$M$2:$M$1227,"Research",'Relevant - IN NOW CRM unknown'!$R$2:$R$1227,"Operational")+COUNTIFS('Relevant - Not CRM not valid'!$T$2:$T$416,$A218,'Relevant - Not CRM not valid'!$G$2:$G$416,"UK",'Relevant - Not CRM not valid'!$M$2:$M$416,"Research",'Relevant - Not CRM not valid'!$R$2:$R$416,"Operational")+COUNTIFS('Relevant - In CRM not valid'!$T$2:$T$46,$A218,'Relevant - In CRM not valid'!$G$2:$G$46,"UK",'Relevant - In CRM not valid'!$M$2:$M$46,"Research",'Relevant - In CRM not valid'!$R$2:$R$46,"Operational")</f>
        <v>0</v>
      </c>
      <c r="I218" s="2">
        <f>COUNTIFS('Relevant - In CRM valid'!$T$2:$T$4699,$A218,'Relevant - In CRM valid'!$G$2:$G$4699,"UK",'Relevant - In CRM valid'!$M$2:$M$4699,"Research",'Relevant - In CRM valid'!$R$2:$R$4699,"Academic")+COUNTIFS('Relevant - In CRM unknown'!$T$2:$T$253,$A218,'Relevant - In CRM unknown'!$G$2:$G$253,"UK",'Relevant - In CRM unknown'!$M$2:$M$253,"Research",'Relevant - In CRM unknown'!$R$2:$R$253,"Academic")+COUNTIFS('Relevant - IN NOW CRM valid'!$T$2:$T$2328,$A218,'Relevant - IN NOW CRM valid'!$G$2:$G$2328,"UK",'Relevant - IN NOW CRM valid'!$M$2:$M$2328,"Research",'Relevant - IN NOW CRM valid'!$R$2:$R$2328,"Academic")+COUNTIFS('Relevant - IN NOW CRM unknown'!$T$2:$T$1227,$A218,'Relevant - IN NOW CRM unknown'!$G$2:$G$1227,"UK",'Relevant - IN NOW CRM unknown'!$M$2:$M$1227,"Research",'Relevant - IN NOW CRM unknown'!$R$2:$R$1227,"Academic")+COUNTIFS('Relevant - Not CRM not valid'!$T$2:$T$416,$A218,'Relevant - Not CRM not valid'!$G$2:$G$416,"UK",'Relevant - Not CRM not valid'!$M$2:$M$416,"Research",'Relevant - Not CRM not valid'!$R$2:$R$416,"Academic")+COUNTIFS('Relevant - In CRM not valid'!$T$2:$T$46,$A218,'Relevant - In CRM not valid'!$G$2:$G$46,"UK",'Relevant - In CRM not valid'!$M$2:$M$46,"Research",'Relevant - In CRM not valid'!$R$2:$R$46,"Academic")</f>
        <v>1</v>
      </c>
      <c r="J218" s="2">
        <f>COUNTIFS('Relevant - In CRM valid'!$T$2:$T$4699,$A218,'Relevant - In CRM valid'!$G$2:$G$4699,"UK",'Relevant - In CRM valid'!$M$2:$M$4699,"Finance")+COUNTIFS('Relevant - In CRM unknown'!$T$2:$T$253,$A218,'Relevant - In CRM unknown'!$G$2:$G$253,"UK",'Relevant - In CRM unknown'!$M$2:$M$253,"Finance")+COUNTIFS('Relevant - IN NOW CRM valid'!$T$2:$T$2328,$A218,'Relevant - IN NOW CRM valid'!$G$2:$G$2328,"UK",'Relevant - IN NOW CRM valid'!$M$2:$M$2328,"Finance")+COUNTIFS('Relevant - IN NOW CRM unknown'!$T$2:$T$1227,$A218,'Relevant - IN NOW CRM unknown'!$G$2:$G$1227,"UK",'Relevant - IN NOW CRM unknown'!$M$2:$M$1227,"Finance")+COUNTIFS('Relevant - Not CRM not valid'!$T$2:$T$416,$A218,'Relevant - Not CRM not valid'!$G$2:$G$416,"UK",'Relevant - Not CRM not valid'!$M$2:$M$416,"Finance")+COUNTIFS('Relevant - In CRM not valid'!$T$2:$T$46,$A218,'Relevant - In CRM not valid'!$G$2:$G$46,"UK",'Relevant - In CRM not valid'!$M$2:$M$46,"Finance")</f>
        <v>0</v>
      </c>
      <c r="K218" s="2">
        <f>COUNTIFS('Relevant - In CRM valid'!$T$2:$T$4699,$A218,'Relevant - In CRM valid'!$G$2:$G$4699,"UK",'Relevant - In CRM valid'!$M$2:$M$4699,"IT/Systems")+COUNTIFS('Relevant - In CRM unknown'!$T$2:$T$253,$A218,'Relevant - In CRM unknown'!$G$2:$G$253,"UK",'Relevant - In CRM unknown'!$M$2:$M$253,"IT/Systems")+COUNTIFS('Relevant - IN NOW CRM valid'!$T$2:$T$2328,$A218,'Relevant - IN NOW CRM valid'!$G$2:$G$2328,"UK",'Relevant - IN NOW CRM valid'!$M$2:$M$2328,"IT/Systems")+COUNTIFS('Relevant - IN NOW CRM unknown'!$T$2:$T$1227,$A218,'Relevant - IN NOW CRM unknown'!$G$2:$G$1227,"UK",'Relevant - IN NOW CRM unknown'!$M$2:$M$1227,"IT/Systems")+COUNTIFS('Relevant - Not CRM not valid'!$T$2:$T$416,$A218,'Relevant - Not CRM not valid'!$G$2:$G$416,"UK",'Relevant - Not CRM not valid'!$M$2:$M$416,"IT/Systems")+COUNTIFS('Relevant - In CRM not valid'!$T$2:$T$46,$A218,'Relevant - In CRM not valid'!$G$2:$G$46,"UK",'Relevant - In CRM not valid'!$M$2:$M$46,"IT/Systems")</f>
        <v>0</v>
      </c>
      <c r="L218" s="2">
        <f>COUNTIFS('Relevant - In CRM valid'!$T$2:$T$4699,$A218,'Relevant - In CRM valid'!$G$2:$G$4699,"UK",'Relevant - In CRM valid'!$M$2:$M$4699,"")+COUNTIFS('Relevant - In CRM unknown'!$T$2:$T$253,$A218,'Relevant - In CRM unknown'!$G$2:$G$253,"UK",'Relevant - In CRM unknown'!$M$2:$M$253,"")+COUNTIFS('Relevant - IN NOW CRM valid'!$T$2:$T$2328,$A218,'Relevant - IN NOW CRM valid'!$G$2:$G$2328,"UK",'Relevant - IN NOW CRM valid'!$M$2:$M$2328,"")+COUNTIFS('Relevant - IN NOW CRM unknown'!$T$2:$T$1227,$A218,'Relevant - IN NOW CRM unknown'!$G$2:$G$1227,"UK",'Relevant - IN NOW CRM unknown'!$M$2:$M$1227,"")+COUNTIFS('Relevant - Not CRM not valid'!$T$2:$T$416,$A218,'Relevant - Not CRM not valid'!$G$2:$G$416,"UK",'Relevant - Not CRM not valid'!$M$2:$M$416,"")+COUNTIFS('Relevant - In CRM not valid'!$T$2:$T$46,$A218,'Relevant - In CRM not valid'!$G$2:$G$46,"UK",'Relevant - In CRM not valid'!$M$2:$M$46,"")</f>
        <v>0</v>
      </c>
      <c r="M218" s="2">
        <f t="shared" si="6"/>
        <v>1</v>
      </c>
      <c r="N218" s="2">
        <f>COUNTIFS('Relevant - In CRM valid'!$T$2:$T$4699,$A218,'Relevant - In CRM valid'!$G$2:$G$4699,"UK",'Relevant - In CRM valid'!$Q$2:$Q$4699,"valid")+COUNTIFS('Relevant - In CRM unknown'!$T$2:$T$253,$A218,'Relevant - In CRM unknown'!$G$2:$G$253,"UK",'Relevant - In CRM unknown'!$Q$2:$Q$253,"valid")+COUNTIFS('Relevant - IN NOW CRM valid'!$T$2:$T$2328,$A218,'Relevant - IN NOW CRM valid'!$G$2:$G$2328,"UK",'Relevant - IN NOW CRM valid'!$Q$2:$Q$2328,"valid")+COUNTIFS('Relevant - IN NOW CRM unknown'!$T$2:$T$1227,$A218,'Relevant - IN NOW CRM unknown'!$G$2:$G$1227,"UK",'Relevant - IN NOW CRM unknown'!$Q$2:$Q$1227,"valid")+COUNTIFS('Relevant - Not CRM not valid'!$T$2:$T$416,$A218,'Relevant - Not CRM not valid'!$G$2:$G$416,"UK",'Relevant - Not CRM not valid'!$Q$2:$Q$416,"valid")+COUNTIFS('Relevant - In CRM not valid'!$T$2:$T$46,$A218,'Relevant - In CRM not valid'!$G$2:$G$46,"UK",'Relevant - In CRM not valid'!$Q$2:$Q$46,"valid")</f>
        <v>3</v>
      </c>
      <c r="O218" s="2" t="str">
        <f t="shared" si="7"/>
        <v>Finance  IT/Systems</v>
      </c>
    </row>
    <row r="219" spans="1:15" ht="15" customHeight="1">
      <c r="A219" s="2" t="s">
        <v>544</v>
      </c>
      <c r="B219" s="2" t="s">
        <v>545</v>
      </c>
      <c r="C219" s="2" t="s">
        <v>1570</v>
      </c>
      <c r="D219" s="2" t="str">
        <f>IFERROR(INDEX('UK Target Institutions'!$D$2:$D$727,MATCH($A219,'UK Target Institutions'!$A$2:$A$727,0)),"")</f>
        <v>No</v>
      </c>
      <c r="E219" s="2">
        <f>COUNTIFS('Relevant - In CRM valid'!$T$2:$T$4699,$A219,'Relevant - In CRM valid'!$G$2:$G$4699,"UK")+COUNTIFS('Relevant - In CRM unknown'!$T$2:$T$253,$A219,'Relevant - In CRM unknown'!$G$2:$G$253,"UK")+COUNTIFS('Relevant - IN NOW CRM valid'!$T$2:$T$2328,$A219,'Relevant - IN NOW CRM valid'!$G$2:$G$2328,"UK")+COUNTIFS('Relevant - IN NOW CRM unknown'!$T$2:$T$1227,$A219,'Relevant - IN NOW CRM unknown'!$G$2:$G$1227,"UK")+COUNTIFS('Relevant - Not CRM not valid'!$T$2:$T$416,$A219,'Relevant - Not CRM not valid'!$G$2:$G$416,"UK")+COUNTIFS('Relevant - In CRM not valid'!$T$2:$T$46,$A219,'Relevant - In CRM not valid'!$G$2:$G$46,"UK")</f>
        <v>3</v>
      </c>
      <c r="F219" s="2">
        <f>COUNTIFS('Relevant - In CRM valid'!$T$2:$T$4699,$A219,'Relevant - In CRM valid'!$G$2:$G$4699,"UK",'Relevant - In CRM valid'!$M$2:$M$4699,"Research")+COUNTIFS('Relevant - In CRM unknown'!$T$2:$T$253,$A219,'Relevant - In CRM unknown'!$G$2:$G$253,"UK",'Relevant - In CRM unknown'!$M$2:$M$253,"Research")+COUNTIFS('Relevant - IN NOW CRM valid'!$T$2:$T$2328,$A219,'Relevant - IN NOW CRM valid'!$G$2:$G$2328,"UK",'Relevant - IN NOW CRM valid'!$M$2:$M$2328,"Research")+COUNTIFS('Relevant - IN NOW CRM unknown'!$T$2:$T$1227,$A219,'Relevant - IN NOW CRM unknown'!$G$2:$G$1227,"UK",'Relevant - IN NOW CRM unknown'!$M$2:$M$1227,"Research")+COUNTIFS('Relevant - Not CRM not valid'!$T$2:$T$416,$A219,'Relevant - Not CRM not valid'!$G$2:$G$416,"UK",'Relevant - Not CRM not valid'!$M$2:$M$416,"Research")+COUNTIFS('Relevant - In CRM not valid'!$T$2:$T$46,$A219,'Relevant - In CRM not valid'!$G$2:$G$46,"UK",'Relevant - In CRM not valid'!$M$2:$M$46,"Research")</f>
        <v>0</v>
      </c>
      <c r="G219" s="2">
        <f>COUNTIFS('Relevant - In CRM valid'!$T$2:$T$4699,$A219,'Relevant - In CRM valid'!$G$2:$G$4699,"UK",'Relevant - In CRM valid'!$M$2:$M$4699,"Research",'Relevant - In CRM valid'!$R$2:$R$4699,"Senior")+COUNTIFS('Relevant - In CRM unknown'!$T$2:$T$253,$A219,'Relevant - In CRM unknown'!$G$2:$G$253,"UK",'Relevant - In CRM unknown'!$M$2:$M$253,"Research",'Relevant - In CRM unknown'!$R$2:$R$253,"Senior")+COUNTIFS('Relevant - IN NOW CRM valid'!$T$2:$T$2328,$A219,'Relevant - IN NOW CRM valid'!$G$2:$G$2328,"UK",'Relevant - IN NOW CRM valid'!$M$2:$M$2328,"Research",'Relevant - IN NOW CRM valid'!$R$2:$R$2328,"Senior")+COUNTIFS('Relevant - IN NOW CRM unknown'!$T$2:$T$1227,$A219,'Relevant - IN NOW CRM unknown'!$G$2:$G$1227,"UK",'Relevant - IN NOW CRM unknown'!$M$2:$M$1227,"Research",'Relevant - IN NOW CRM unknown'!$R$2:$R$1227,"Senior")+COUNTIFS('Relevant - Not CRM not valid'!$T$2:$T$416,$A219,'Relevant - Not CRM not valid'!$G$2:$G$416,"UK",'Relevant - Not CRM not valid'!$M$2:$M$416,"Research",'Relevant - Not CRM not valid'!$R$2:$R$416,"Senior")+COUNTIFS('Relevant - In CRM not valid'!$T$2:$T$46,$A219,'Relevant - In CRM not valid'!$G$2:$G$46,"UK",'Relevant - In CRM not valid'!$M$2:$M$46,"Research",'Relevant - In CRM not valid'!$R$2:$R$46,"Senior")</f>
        <v>0</v>
      </c>
      <c r="H219" s="2">
        <f>COUNTIFS('Relevant - In CRM valid'!$T$2:$T$4699,$A219,'Relevant - In CRM valid'!$G$2:$G$4699,"UK",'Relevant - In CRM valid'!$M$2:$M$4699,"Research",'Relevant - In CRM valid'!$R$2:$R$4699,"Operational")+COUNTIFS('Relevant - In CRM unknown'!$T$2:$T$253,$A219,'Relevant - In CRM unknown'!$G$2:$G$253,"UK",'Relevant - In CRM unknown'!$M$2:$M$253,"Research",'Relevant - In CRM unknown'!$R$2:$R$253,"Operational")+COUNTIFS('Relevant - IN NOW CRM valid'!$T$2:$T$2328,$A219,'Relevant - IN NOW CRM valid'!$G$2:$G$2328,"UK",'Relevant - IN NOW CRM valid'!$M$2:$M$2328,"Research",'Relevant - IN NOW CRM valid'!$R$2:$R$2328,"Operational")+COUNTIFS('Relevant - IN NOW CRM unknown'!$T$2:$T$1227,$A219,'Relevant - IN NOW CRM unknown'!$G$2:$G$1227,"UK",'Relevant - IN NOW CRM unknown'!$M$2:$M$1227,"Research",'Relevant - IN NOW CRM unknown'!$R$2:$R$1227,"Operational")+COUNTIFS('Relevant - Not CRM not valid'!$T$2:$T$416,$A219,'Relevant - Not CRM not valid'!$G$2:$G$416,"UK",'Relevant - Not CRM not valid'!$M$2:$M$416,"Research",'Relevant - Not CRM not valid'!$R$2:$R$416,"Operational")+COUNTIFS('Relevant - In CRM not valid'!$T$2:$T$46,$A219,'Relevant - In CRM not valid'!$G$2:$G$46,"UK",'Relevant - In CRM not valid'!$M$2:$M$46,"Research",'Relevant - In CRM not valid'!$R$2:$R$46,"Operational")</f>
        <v>0</v>
      </c>
      <c r="I219" s="2">
        <f>COUNTIFS('Relevant - In CRM valid'!$T$2:$T$4699,$A219,'Relevant - In CRM valid'!$G$2:$G$4699,"UK",'Relevant - In CRM valid'!$M$2:$M$4699,"Research",'Relevant - In CRM valid'!$R$2:$R$4699,"Academic")+COUNTIFS('Relevant - In CRM unknown'!$T$2:$T$253,$A219,'Relevant - In CRM unknown'!$G$2:$G$253,"UK",'Relevant - In CRM unknown'!$M$2:$M$253,"Research",'Relevant - In CRM unknown'!$R$2:$R$253,"Academic")+COUNTIFS('Relevant - IN NOW CRM valid'!$T$2:$T$2328,$A219,'Relevant - IN NOW CRM valid'!$G$2:$G$2328,"UK",'Relevant - IN NOW CRM valid'!$M$2:$M$2328,"Research",'Relevant - IN NOW CRM valid'!$R$2:$R$2328,"Academic")+COUNTIFS('Relevant - IN NOW CRM unknown'!$T$2:$T$1227,$A219,'Relevant - IN NOW CRM unknown'!$G$2:$G$1227,"UK",'Relevant - IN NOW CRM unknown'!$M$2:$M$1227,"Research",'Relevant - IN NOW CRM unknown'!$R$2:$R$1227,"Academic")+COUNTIFS('Relevant - Not CRM not valid'!$T$2:$T$416,$A219,'Relevant - Not CRM not valid'!$G$2:$G$416,"UK",'Relevant - Not CRM not valid'!$M$2:$M$416,"Research",'Relevant - Not CRM not valid'!$R$2:$R$416,"Academic")+COUNTIFS('Relevant - In CRM not valid'!$T$2:$T$46,$A219,'Relevant - In CRM not valid'!$G$2:$G$46,"UK",'Relevant - In CRM not valid'!$M$2:$M$46,"Research",'Relevant - In CRM not valid'!$R$2:$R$46,"Academic")</f>
        <v>0</v>
      </c>
      <c r="J219" s="2">
        <f>COUNTIFS('Relevant - In CRM valid'!$T$2:$T$4699,$A219,'Relevant - In CRM valid'!$G$2:$G$4699,"UK",'Relevant - In CRM valid'!$M$2:$M$4699,"Finance")+COUNTIFS('Relevant - In CRM unknown'!$T$2:$T$253,$A219,'Relevant - In CRM unknown'!$G$2:$G$253,"UK",'Relevant - In CRM unknown'!$M$2:$M$253,"Finance")+COUNTIFS('Relevant - IN NOW CRM valid'!$T$2:$T$2328,$A219,'Relevant - IN NOW CRM valid'!$G$2:$G$2328,"UK",'Relevant - IN NOW CRM valid'!$M$2:$M$2328,"Finance")+COUNTIFS('Relevant - IN NOW CRM unknown'!$T$2:$T$1227,$A219,'Relevant - IN NOW CRM unknown'!$G$2:$G$1227,"UK",'Relevant - IN NOW CRM unknown'!$M$2:$M$1227,"Finance")+COUNTIFS('Relevant - Not CRM not valid'!$T$2:$T$416,$A219,'Relevant - Not CRM not valid'!$G$2:$G$416,"UK",'Relevant - Not CRM not valid'!$M$2:$M$416,"Finance")+COUNTIFS('Relevant - In CRM not valid'!$T$2:$T$46,$A219,'Relevant - In CRM not valid'!$G$2:$G$46,"UK",'Relevant - In CRM not valid'!$M$2:$M$46,"Finance")</f>
        <v>2</v>
      </c>
      <c r="K219" s="2">
        <f>COUNTIFS('Relevant - In CRM valid'!$T$2:$T$4699,$A219,'Relevant - In CRM valid'!$G$2:$G$4699,"UK",'Relevant - In CRM valid'!$M$2:$M$4699,"IT/Systems")+COUNTIFS('Relevant - In CRM unknown'!$T$2:$T$253,$A219,'Relevant - In CRM unknown'!$G$2:$G$253,"UK",'Relevant - In CRM unknown'!$M$2:$M$253,"IT/Systems")+COUNTIFS('Relevant - IN NOW CRM valid'!$T$2:$T$2328,$A219,'Relevant - IN NOW CRM valid'!$G$2:$G$2328,"UK",'Relevant - IN NOW CRM valid'!$M$2:$M$2328,"IT/Systems")+COUNTIFS('Relevant - IN NOW CRM unknown'!$T$2:$T$1227,$A219,'Relevant - IN NOW CRM unknown'!$G$2:$G$1227,"UK",'Relevant - IN NOW CRM unknown'!$M$2:$M$1227,"IT/Systems")+COUNTIFS('Relevant - Not CRM not valid'!$T$2:$T$416,$A219,'Relevant - Not CRM not valid'!$G$2:$G$416,"UK",'Relevant - Not CRM not valid'!$M$2:$M$416,"IT/Systems")+COUNTIFS('Relevant - In CRM not valid'!$T$2:$T$46,$A219,'Relevant - In CRM not valid'!$G$2:$G$46,"UK",'Relevant - In CRM not valid'!$M$2:$M$46,"IT/Systems")</f>
        <v>0</v>
      </c>
      <c r="L219" s="2">
        <f>COUNTIFS('Relevant - In CRM valid'!$T$2:$T$4699,$A219,'Relevant - In CRM valid'!$G$2:$G$4699,"UK",'Relevant - In CRM valid'!$M$2:$M$4699,"")+COUNTIFS('Relevant - In CRM unknown'!$T$2:$T$253,$A219,'Relevant - In CRM unknown'!$G$2:$G$253,"UK",'Relevant - In CRM unknown'!$M$2:$M$253,"")+COUNTIFS('Relevant - IN NOW CRM valid'!$T$2:$T$2328,$A219,'Relevant - IN NOW CRM valid'!$G$2:$G$2328,"UK",'Relevant - IN NOW CRM valid'!$M$2:$M$2328,"")+COUNTIFS('Relevant - IN NOW CRM unknown'!$T$2:$T$1227,$A219,'Relevant - IN NOW CRM unknown'!$G$2:$G$1227,"UK",'Relevant - IN NOW CRM unknown'!$M$2:$M$1227,"")+COUNTIFS('Relevant - Not CRM not valid'!$T$2:$T$416,$A219,'Relevant - Not CRM not valid'!$G$2:$G$416,"UK",'Relevant - Not CRM not valid'!$M$2:$M$416,"")+COUNTIFS('Relevant - In CRM not valid'!$T$2:$T$46,$A219,'Relevant - In CRM not valid'!$G$2:$G$46,"UK",'Relevant - In CRM not valid'!$M$2:$M$46,"")</f>
        <v>1</v>
      </c>
      <c r="M219" s="2">
        <f t="shared" si="6"/>
        <v>1</v>
      </c>
      <c r="N219" s="2">
        <f>COUNTIFS('Relevant - In CRM valid'!$T$2:$T$4699,$A219,'Relevant - In CRM valid'!$G$2:$G$4699,"UK",'Relevant - In CRM valid'!$Q$2:$Q$4699,"valid")+COUNTIFS('Relevant - In CRM unknown'!$T$2:$T$253,$A219,'Relevant - In CRM unknown'!$G$2:$G$253,"UK",'Relevant - In CRM unknown'!$Q$2:$Q$253,"valid")+COUNTIFS('Relevant - IN NOW CRM valid'!$T$2:$T$2328,$A219,'Relevant - IN NOW CRM valid'!$G$2:$G$2328,"UK",'Relevant - IN NOW CRM valid'!$Q$2:$Q$2328,"valid")+COUNTIFS('Relevant - IN NOW CRM unknown'!$T$2:$T$1227,$A219,'Relevant - IN NOW CRM unknown'!$G$2:$G$1227,"UK",'Relevant - IN NOW CRM unknown'!$Q$2:$Q$1227,"valid")+COUNTIFS('Relevant - Not CRM not valid'!$T$2:$T$416,$A219,'Relevant - Not CRM not valid'!$G$2:$G$416,"UK",'Relevant - Not CRM not valid'!$Q$2:$Q$416,"valid")+COUNTIFS('Relevant - In CRM not valid'!$T$2:$T$46,$A219,'Relevant - In CRM not valid'!$G$2:$G$46,"UK",'Relevant - In CRM not valid'!$Q$2:$Q$46,"valid")</f>
        <v>2</v>
      </c>
      <c r="O219" s="2" t="str">
        <f t="shared" si="7"/>
        <v>Research  IT/Systems</v>
      </c>
    </row>
    <row r="220" spans="1:15" ht="15" customHeight="1">
      <c r="A220" s="2" t="s">
        <v>546</v>
      </c>
      <c r="B220" s="2" t="s">
        <v>547</v>
      </c>
      <c r="C220" s="2" t="s">
        <v>1570</v>
      </c>
      <c r="D220" s="2" t="str">
        <f>IFERROR(INDEX('UK Target Institutions'!$D$2:$D$727,MATCH($A220,'UK Target Institutions'!$A$2:$A$727,0)),"")</f>
        <v>No</v>
      </c>
      <c r="E220" s="2">
        <f>COUNTIFS('Relevant - In CRM valid'!$T$2:$T$4699,$A220,'Relevant - In CRM valid'!$G$2:$G$4699,"UK")+COUNTIFS('Relevant - In CRM unknown'!$T$2:$T$253,$A220,'Relevant - In CRM unknown'!$G$2:$G$253,"UK")+COUNTIFS('Relevant - IN NOW CRM valid'!$T$2:$T$2328,$A220,'Relevant - IN NOW CRM valid'!$G$2:$G$2328,"UK")+COUNTIFS('Relevant - IN NOW CRM unknown'!$T$2:$T$1227,$A220,'Relevant - IN NOW CRM unknown'!$G$2:$G$1227,"UK")+COUNTIFS('Relevant - Not CRM not valid'!$T$2:$T$416,$A220,'Relevant - Not CRM not valid'!$G$2:$G$416,"UK")+COUNTIFS('Relevant - In CRM not valid'!$T$2:$T$46,$A220,'Relevant - In CRM not valid'!$G$2:$G$46,"UK")</f>
        <v>3</v>
      </c>
      <c r="F220" s="2">
        <f>COUNTIFS('Relevant - In CRM valid'!$T$2:$T$4699,$A220,'Relevant - In CRM valid'!$G$2:$G$4699,"UK",'Relevant - In CRM valid'!$M$2:$M$4699,"Research")+COUNTIFS('Relevant - In CRM unknown'!$T$2:$T$253,$A220,'Relevant - In CRM unknown'!$G$2:$G$253,"UK",'Relevant - In CRM unknown'!$M$2:$M$253,"Research")+COUNTIFS('Relevant - IN NOW CRM valid'!$T$2:$T$2328,$A220,'Relevant - IN NOW CRM valid'!$G$2:$G$2328,"UK",'Relevant - IN NOW CRM valid'!$M$2:$M$2328,"Research")+COUNTIFS('Relevant - IN NOW CRM unknown'!$T$2:$T$1227,$A220,'Relevant - IN NOW CRM unknown'!$G$2:$G$1227,"UK",'Relevant - IN NOW CRM unknown'!$M$2:$M$1227,"Research")+COUNTIFS('Relevant - Not CRM not valid'!$T$2:$T$416,$A220,'Relevant - Not CRM not valid'!$G$2:$G$416,"UK",'Relevant - Not CRM not valid'!$M$2:$M$416,"Research")+COUNTIFS('Relevant - In CRM not valid'!$T$2:$T$46,$A220,'Relevant - In CRM not valid'!$G$2:$G$46,"UK",'Relevant - In CRM not valid'!$M$2:$M$46,"Research")</f>
        <v>3</v>
      </c>
      <c r="G220" s="2">
        <f>COUNTIFS('Relevant - In CRM valid'!$T$2:$T$4699,$A220,'Relevant - In CRM valid'!$G$2:$G$4699,"UK",'Relevant - In CRM valid'!$M$2:$M$4699,"Research",'Relevant - In CRM valid'!$R$2:$R$4699,"Senior")+COUNTIFS('Relevant - In CRM unknown'!$T$2:$T$253,$A220,'Relevant - In CRM unknown'!$G$2:$G$253,"UK",'Relevant - In CRM unknown'!$M$2:$M$253,"Research",'Relevant - In CRM unknown'!$R$2:$R$253,"Senior")+COUNTIFS('Relevant - IN NOW CRM valid'!$T$2:$T$2328,$A220,'Relevant - IN NOW CRM valid'!$G$2:$G$2328,"UK",'Relevant - IN NOW CRM valid'!$M$2:$M$2328,"Research",'Relevant - IN NOW CRM valid'!$R$2:$R$2328,"Senior")+COUNTIFS('Relevant - IN NOW CRM unknown'!$T$2:$T$1227,$A220,'Relevant - IN NOW CRM unknown'!$G$2:$G$1227,"UK",'Relevant - IN NOW CRM unknown'!$M$2:$M$1227,"Research",'Relevant - IN NOW CRM unknown'!$R$2:$R$1227,"Senior")+COUNTIFS('Relevant - Not CRM not valid'!$T$2:$T$416,$A220,'Relevant - Not CRM not valid'!$G$2:$G$416,"UK",'Relevant - Not CRM not valid'!$M$2:$M$416,"Research",'Relevant - Not CRM not valid'!$R$2:$R$416,"Senior")+COUNTIFS('Relevant - In CRM not valid'!$T$2:$T$46,$A220,'Relevant - In CRM not valid'!$G$2:$G$46,"UK",'Relevant - In CRM not valid'!$M$2:$M$46,"Research",'Relevant - In CRM not valid'!$R$2:$R$46,"Senior")</f>
        <v>0</v>
      </c>
      <c r="H220" s="2">
        <f>COUNTIFS('Relevant - In CRM valid'!$T$2:$T$4699,$A220,'Relevant - In CRM valid'!$G$2:$G$4699,"UK",'Relevant - In CRM valid'!$M$2:$M$4699,"Research",'Relevant - In CRM valid'!$R$2:$R$4699,"Operational")+COUNTIFS('Relevant - In CRM unknown'!$T$2:$T$253,$A220,'Relevant - In CRM unknown'!$G$2:$G$253,"UK",'Relevant - In CRM unknown'!$M$2:$M$253,"Research",'Relevant - In CRM unknown'!$R$2:$R$253,"Operational")+COUNTIFS('Relevant - IN NOW CRM valid'!$T$2:$T$2328,$A220,'Relevant - IN NOW CRM valid'!$G$2:$G$2328,"UK",'Relevant - IN NOW CRM valid'!$M$2:$M$2328,"Research",'Relevant - IN NOW CRM valid'!$R$2:$R$2328,"Operational")+COUNTIFS('Relevant - IN NOW CRM unknown'!$T$2:$T$1227,$A220,'Relevant - IN NOW CRM unknown'!$G$2:$G$1227,"UK",'Relevant - IN NOW CRM unknown'!$M$2:$M$1227,"Research",'Relevant - IN NOW CRM unknown'!$R$2:$R$1227,"Operational")+COUNTIFS('Relevant - Not CRM not valid'!$T$2:$T$416,$A220,'Relevant - Not CRM not valid'!$G$2:$G$416,"UK",'Relevant - Not CRM not valid'!$M$2:$M$416,"Research",'Relevant - Not CRM not valid'!$R$2:$R$416,"Operational")+COUNTIFS('Relevant - In CRM not valid'!$T$2:$T$46,$A220,'Relevant - In CRM not valid'!$G$2:$G$46,"UK",'Relevant - In CRM not valid'!$M$2:$M$46,"Research",'Relevant - In CRM not valid'!$R$2:$R$46,"Operational")</f>
        <v>3</v>
      </c>
      <c r="I220" s="2">
        <f>COUNTIFS('Relevant - In CRM valid'!$T$2:$T$4699,$A220,'Relevant - In CRM valid'!$G$2:$G$4699,"UK",'Relevant - In CRM valid'!$M$2:$M$4699,"Research",'Relevant - In CRM valid'!$R$2:$R$4699,"Academic")+COUNTIFS('Relevant - In CRM unknown'!$T$2:$T$253,$A220,'Relevant - In CRM unknown'!$G$2:$G$253,"UK",'Relevant - In CRM unknown'!$M$2:$M$253,"Research",'Relevant - In CRM unknown'!$R$2:$R$253,"Academic")+COUNTIFS('Relevant - IN NOW CRM valid'!$T$2:$T$2328,$A220,'Relevant - IN NOW CRM valid'!$G$2:$G$2328,"UK",'Relevant - IN NOW CRM valid'!$M$2:$M$2328,"Research",'Relevant - IN NOW CRM valid'!$R$2:$R$2328,"Academic")+COUNTIFS('Relevant - IN NOW CRM unknown'!$T$2:$T$1227,$A220,'Relevant - IN NOW CRM unknown'!$G$2:$G$1227,"UK",'Relevant - IN NOW CRM unknown'!$M$2:$M$1227,"Research",'Relevant - IN NOW CRM unknown'!$R$2:$R$1227,"Academic")+COUNTIFS('Relevant - Not CRM not valid'!$T$2:$T$416,$A220,'Relevant - Not CRM not valid'!$G$2:$G$416,"UK",'Relevant - Not CRM not valid'!$M$2:$M$416,"Research",'Relevant - Not CRM not valid'!$R$2:$R$416,"Academic")+COUNTIFS('Relevant - In CRM not valid'!$T$2:$T$46,$A220,'Relevant - In CRM not valid'!$G$2:$G$46,"UK",'Relevant - In CRM not valid'!$M$2:$M$46,"Research",'Relevant - In CRM not valid'!$R$2:$R$46,"Academic")</f>
        <v>0</v>
      </c>
      <c r="J220" s="2">
        <f>COUNTIFS('Relevant - In CRM valid'!$T$2:$T$4699,$A220,'Relevant - In CRM valid'!$G$2:$G$4699,"UK",'Relevant - In CRM valid'!$M$2:$M$4699,"Finance")+COUNTIFS('Relevant - In CRM unknown'!$T$2:$T$253,$A220,'Relevant - In CRM unknown'!$G$2:$G$253,"UK",'Relevant - In CRM unknown'!$M$2:$M$253,"Finance")+COUNTIFS('Relevant - IN NOW CRM valid'!$T$2:$T$2328,$A220,'Relevant - IN NOW CRM valid'!$G$2:$G$2328,"UK",'Relevant - IN NOW CRM valid'!$M$2:$M$2328,"Finance")+COUNTIFS('Relevant - IN NOW CRM unknown'!$T$2:$T$1227,$A220,'Relevant - IN NOW CRM unknown'!$G$2:$G$1227,"UK",'Relevant - IN NOW CRM unknown'!$M$2:$M$1227,"Finance")+COUNTIFS('Relevant - Not CRM not valid'!$T$2:$T$416,$A220,'Relevant - Not CRM not valid'!$G$2:$G$416,"UK",'Relevant - Not CRM not valid'!$M$2:$M$416,"Finance")+COUNTIFS('Relevant - In CRM not valid'!$T$2:$T$46,$A220,'Relevant - In CRM not valid'!$G$2:$G$46,"UK",'Relevant - In CRM not valid'!$M$2:$M$46,"Finance")</f>
        <v>0</v>
      </c>
      <c r="K220" s="2">
        <f>COUNTIFS('Relevant - In CRM valid'!$T$2:$T$4699,$A220,'Relevant - In CRM valid'!$G$2:$G$4699,"UK",'Relevant - In CRM valid'!$M$2:$M$4699,"IT/Systems")+COUNTIFS('Relevant - In CRM unknown'!$T$2:$T$253,$A220,'Relevant - In CRM unknown'!$G$2:$G$253,"UK",'Relevant - In CRM unknown'!$M$2:$M$253,"IT/Systems")+COUNTIFS('Relevant - IN NOW CRM valid'!$T$2:$T$2328,$A220,'Relevant - IN NOW CRM valid'!$G$2:$G$2328,"UK",'Relevant - IN NOW CRM valid'!$M$2:$M$2328,"IT/Systems")+COUNTIFS('Relevant - IN NOW CRM unknown'!$T$2:$T$1227,$A220,'Relevant - IN NOW CRM unknown'!$G$2:$G$1227,"UK",'Relevant - IN NOW CRM unknown'!$M$2:$M$1227,"IT/Systems")+COUNTIFS('Relevant - Not CRM not valid'!$T$2:$T$416,$A220,'Relevant - Not CRM not valid'!$G$2:$G$416,"UK",'Relevant - Not CRM not valid'!$M$2:$M$416,"IT/Systems")+COUNTIFS('Relevant - In CRM not valid'!$T$2:$T$46,$A220,'Relevant - In CRM not valid'!$G$2:$G$46,"UK",'Relevant - In CRM not valid'!$M$2:$M$46,"IT/Systems")</f>
        <v>0</v>
      </c>
      <c r="L220" s="2">
        <f>COUNTIFS('Relevant - In CRM valid'!$T$2:$T$4699,$A220,'Relevant - In CRM valid'!$G$2:$G$4699,"UK",'Relevant - In CRM valid'!$M$2:$M$4699,"")+COUNTIFS('Relevant - In CRM unknown'!$T$2:$T$253,$A220,'Relevant - In CRM unknown'!$G$2:$G$253,"UK",'Relevant - In CRM unknown'!$M$2:$M$253,"")+COUNTIFS('Relevant - IN NOW CRM valid'!$T$2:$T$2328,$A220,'Relevant - IN NOW CRM valid'!$G$2:$G$2328,"UK",'Relevant - IN NOW CRM valid'!$M$2:$M$2328,"")+COUNTIFS('Relevant - IN NOW CRM unknown'!$T$2:$T$1227,$A220,'Relevant - IN NOW CRM unknown'!$G$2:$G$1227,"UK",'Relevant - IN NOW CRM unknown'!$M$2:$M$1227,"")+COUNTIFS('Relevant - Not CRM not valid'!$T$2:$T$416,$A220,'Relevant - Not CRM not valid'!$G$2:$G$416,"UK",'Relevant - Not CRM not valid'!$M$2:$M$416,"")+COUNTIFS('Relevant - In CRM not valid'!$T$2:$T$46,$A220,'Relevant - In CRM not valid'!$G$2:$G$46,"UK",'Relevant - In CRM not valid'!$M$2:$M$46,"")</f>
        <v>0</v>
      </c>
      <c r="M220" s="2">
        <f t="shared" si="6"/>
        <v>1</v>
      </c>
      <c r="N220" s="2">
        <f>COUNTIFS('Relevant - In CRM valid'!$T$2:$T$4699,$A220,'Relevant - In CRM valid'!$G$2:$G$4699,"UK",'Relevant - In CRM valid'!$Q$2:$Q$4699,"valid")+COUNTIFS('Relevant - In CRM unknown'!$T$2:$T$253,$A220,'Relevant - In CRM unknown'!$G$2:$G$253,"UK",'Relevant - In CRM unknown'!$Q$2:$Q$253,"valid")+COUNTIFS('Relevant - IN NOW CRM valid'!$T$2:$T$2328,$A220,'Relevant - IN NOW CRM valid'!$G$2:$G$2328,"UK",'Relevant - IN NOW CRM valid'!$Q$2:$Q$2328,"valid")+COUNTIFS('Relevant - IN NOW CRM unknown'!$T$2:$T$1227,$A220,'Relevant - IN NOW CRM unknown'!$G$2:$G$1227,"UK",'Relevant - IN NOW CRM unknown'!$Q$2:$Q$1227,"valid")+COUNTIFS('Relevant - Not CRM not valid'!$T$2:$T$416,$A220,'Relevant - Not CRM not valid'!$G$2:$G$416,"UK",'Relevant - Not CRM not valid'!$Q$2:$Q$416,"valid")+COUNTIFS('Relevant - In CRM not valid'!$T$2:$T$46,$A220,'Relevant - In CRM not valid'!$G$2:$G$46,"UK",'Relevant - In CRM not valid'!$Q$2:$Q$46,"valid")</f>
        <v>3</v>
      </c>
      <c r="O220" s="2" t="str">
        <f t="shared" si="7"/>
        <v>Finance  IT/Systems</v>
      </c>
    </row>
    <row r="221" spans="1:15" ht="15" customHeight="1">
      <c r="A221" s="2" t="s">
        <v>548</v>
      </c>
      <c r="B221" s="2" t="s">
        <v>549</v>
      </c>
      <c r="C221" s="2" t="s">
        <v>161</v>
      </c>
      <c r="D221" s="2" t="str">
        <f>IFERROR(INDEX('UK Target Institutions'!$D$2:$D$727,MATCH($A221,'UK Target Institutions'!$A$2:$A$727,0)),"")</f>
        <v>Yes</v>
      </c>
      <c r="E221" s="2">
        <f>COUNTIFS('Relevant - In CRM valid'!$T$2:$T$4699,$A221,'Relevant - In CRM valid'!$G$2:$G$4699,"UK")+COUNTIFS('Relevant - In CRM unknown'!$T$2:$T$253,$A221,'Relevant - In CRM unknown'!$G$2:$G$253,"UK")+COUNTIFS('Relevant - IN NOW CRM valid'!$T$2:$T$2328,$A221,'Relevant - IN NOW CRM valid'!$G$2:$G$2328,"UK")+COUNTIFS('Relevant - IN NOW CRM unknown'!$T$2:$T$1227,$A221,'Relevant - IN NOW CRM unknown'!$G$2:$G$1227,"UK")+COUNTIFS('Relevant - Not CRM not valid'!$T$2:$T$416,$A221,'Relevant - Not CRM not valid'!$G$2:$G$416,"UK")+COUNTIFS('Relevant - In CRM not valid'!$T$2:$T$46,$A221,'Relevant - In CRM not valid'!$G$2:$G$46,"UK")</f>
        <v>3</v>
      </c>
      <c r="F221" s="2">
        <f>COUNTIFS('Relevant - In CRM valid'!$T$2:$T$4699,$A221,'Relevant - In CRM valid'!$G$2:$G$4699,"UK",'Relevant - In CRM valid'!$M$2:$M$4699,"Research")+COUNTIFS('Relevant - In CRM unknown'!$T$2:$T$253,$A221,'Relevant - In CRM unknown'!$G$2:$G$253,"UK",'Relevant - In CRM unknown'!$M$2:$M$253,"Research")+COUNTIFS('Relevant - IN NOW CRM valid'!$T$2:$T$2328,$A221,'Relevant - IN NOW CRM valid'!$G$2:$G$2328,"UK",'Relevant - IN NOW CRM valid'!$M$2:$M$2328,"Research")+COUNTIFS('Relevant - IN NOW CRM unknown'!$T$2:$T$1227,$A221,'Relevant - IN NOW CRM unknown'!$G$2:$G$1227,"UK",'Relevant - IN NOW CRM unknown'!$M$2:$M$1227,"Research")+COUNTIFS('Relevant - Not CRM not valid'!$T$2:$T$416,$A221,'Relevant - Not CRM not valid'!$G$2:$G$416,"UK",'Relevant - Not CRM not valid'!$M$2:$M$416,"Research")+COUNTIFS('Relevant - In CRM not valid'!$T$2:$T$46,$A221,'Relevant - In CRM not valid'!$G$2:$G$46,"UK",'Relevant - In CRM not valid'!$M$2:$M$46,"Research")</f>
        <v>2</v>
      </c>
      <c r="G221" s="2">
        <f>COUNTIFS('Relevant - In CRM valid'!$T$2:$T$4699,$A221,'Relevant - In CRM valid'!$G$2:$G$4699,"UK",'Relevant - In CRM valid'!$M$2:$M$4699,"Research",'Relevant - In CRM valid'!$R$2:$R$4699,"Senior")+COUNTIFS('Relevant - In CRM unknown'!$T$2:$T$253,$A221,'Relevant - In CRM unknown'!$G$2:$G$253,"UK",'Relevant - In CRM unknown'!$M$2:$M$253,"Research",'Relevant - In CRM unknown'!$R$2:$R$253,"Senior")+COUNTIFS('Relevant - IN NOW CRM valid'!$T$2:$T$2328,$A221,'Relevant - IN NOW CRM valid'!$G$2:$G$2328,"UK",'Relevant - IN NOW CRM valid'!$M$2:$M$2328,"Research",'Relevant - IN NOW CRM valid'!$R$2:$R$2328,"Senior")+COUNTIFS('Relevant - IN NOW CRM unknown'!$T$2:$T$1227,$A221,'Relevant - IN NOW CRM unknown'!$G$2:$G$1227,"UK",'Relevant - IN NOW CRM unknown'!$M$2:$M$1227,"Research",'Relevant - IN NOW CRM unknown'!$R$2:$R$1227,"Senior")+COUNTIFS('Relevant - Not CRM not valid'!$T$2:$T$416,$A221,'Relevant - Not CRM not valid'!$G$2:$G$416,"UK",'Relevant - Not CRM not valid'!$M$2:$M$416,"Research",'Relevant - Not CRM not valid'!$R$2:$R$416,"Senior")+COUNTIFS('Relevant - In CRM not valid'!$T$2:$T$46,$A221,'Relevant - In CRM not valid'!$G$2:$G$46,"UK",'Relevant - In CRM not valid'!$M$2:$M$46,"Research",'Relevant - In CRM not valid'!$R$2:$R$46,"Senior")</f>
        <v>0</v>
      </c>
      <c r="H221" s="2">
        <f>COUNTIFS('Relevant - In CRM valid'!$T$2:$T$4699,$A221,'Relevant - In CRM valid'!$G$2:$G$4699,"UK",'Relevant - In CRM valid'!$M$2:$M$4699,"Research",'Relevant - In CRM valid'!$R$2:$R$4699,"Operational")+COUNTIFS('Relevant - In CRM unknown'!$T$2:$T$253,$A221,'Relevant - In CRM unknown'!$G$2:$G$253,"UK",'Relevant - In CRM unknown'!$M$2:$M$253,"Research",'Relevant - In CRM unknown'!$R$2:$R$253,"Operational")+COUNTIFS('Relevant - IN NOW CRM valid'!$T$2:$T$2328,$A221,'Relevant - IN NOW CRM valid'!$G$2:$G$2328,"UK",'Relevant - IN NOW CRM valid'!$M$2:$M$2328,"Research",'Relevant - IN NOW CRM valid'!$R$2:$R$2328,"Operational")+COUNTIFS('Relevant - IN NOW CRM unknown'!$T$2:$T$1227,$A221,'Relevant - IN NOW CRM unknown'!$G$2:$G$1227,"UK",'Relevant - IN NOW CRM unknown'!$M$2:$M$1227,"Research",'Relevant - IN NOW CRM unknown'!$R$2:$R$1227,"Operational")+COUNTIFS('Relevant - Not CRM not valid'!$T$2:$T$416,$A221,'Relevant - Not CRM not valid'!$G$2:$G$416,"UK",'Relevant - Not CRM not valid'!$M$2:$M$416,"Research",'Relevant - Not CRM not valid'!$R$2:$R$416,"Operational")+COUNTIFS('Relevant - In CRM not valid'!$T$2:$T$46,$A221,'Relevant - In CRM not valid'!$G$2:$G$46,"UK",'Relevant - In CRM not valid'!$M$2:$M$46,"Research",'Relevant - In CRM not valid'!$R$2:$R$46,"Operational")</f>
        <v>2</v>
      </c>
      <c r="I221" s="2">
        <f>COUNTIFS('Relevant - In CRM valid'!$T$2:$T$4699,$A221,'Relevant - In CRM valid'!$G$2:$G$4699,"UK",'Relevant - In CRM valid'!$M$2:$M$4699,"Research",'Relevant - In CRM valid'!$R$2:$R$4699,"Academic")+COUNTIFS('Relevant - In CRM unknown'!$T$2:$T$253,$A221,'Relevant - In CRM unknown'!$G$2:$G$253,"UK",'Relevant - In CRM unknown'!$M$2:$M$253,"Research",'Relevant - In CRM unknown'!$R$2:$R$253,"Academic")+COUNTIFS('Relevant - IN NOW CRM valid'!$T$2:$T$2328,$A221,'Relevant - IN NOW CRM valid'!$G$2:$G$2328,"UK",'Relevant - IN NOW CRM valid'!$M$2:$M$2328,"Research",'Relevant - IN NOW CRM valid'!$R$2:$R$2328,"Academic")+COUNTIFS('Relevant - IN NOW CRM unknown'!$T$2:$T$1227,$A221,'Relevant - IN NOW CRM unknown'!$G$2:$G$1227,"UK",'Relevant - IN NOW CRM unknown'!$M$2:$M$1227,"Research",'Relevant - IN NOW CRM unknown'!$R$2:$R$1227,"Academic")+COUNTIFS('Relevant - Not CRM not valid'!$T$2:$T$416,$A221,'Relevant - Not CRM not valid'!$G$2:$G$416,"UK",'Relevant - Not CRM not valid'!$M$2:$M$416,"Research",'Relevant - Not CRM not valid'!$R$2:$R$416,"Academic")+COUNTIFS('Relevant - In CRM not valid'!$T$2:$T$46,$A221,'Relevant - In CRM not valid'!$G$2:$G$46,"UK",'Relevant - In CRM not valid'!$M$2:$M$46,"Research",'Relevant - In CRM not valid'!$R$2:$R$46,"Academic")</f>
        <v>0</v>
      </c>
      <c r="J221" s="2">
        <f>COUNTIFS('Relevant - In CRM valid'!$T$2:$T$4699,$A221,'Relevant - In CRM valid'!$G$2:$G$4699,"UK",'Relevant - In CRM valid'!$M$2:$M$4699,"Finance")+COUNTIFS('Relevant - In CRM unknown'!$T$2:$T$253,$A221,'Relevant - In CRM unknown'!$G$2:$G$253,"UK",'Relevant - In CRM unknown'!$M$2:$M$253,"Finance")+COUNTIFS('Relevant - IN NOW CRM valid'!$T$2:$T$2328,$A221,'Relevant - IN NOW CRM valid'!$G$2:$G$2328,"UK",'Relevant - IN NOW CRM valid'!$M$2:$M$2328,"Finance")+COUNTIFS('Relevant - IN NOW CRM unknown'!$T$2:$T$1227,$A221,'Relevant - IN NOW CRM unknown'!$G$2:$G$1227,"UK",'Relevant - IN NOW CRM unknown'!$M$2:$M$1227,"Finance")+COUNTIFS('Relevant - Not CRM not valid'!$T$2:$T$416,$A221,'Relevant - Not CRM not valid'!$G$2:$G$416,"UK",'Relevant - Not CRM not valid'!$M$2:$M$416,"Finance")+COUNTIFS('Relevant - In CRM not valid'!$T$2:$T$46,$A221,'Relevant - In CRM not valid'!$G$2:$G$46,"UK",'Relevant - In CRM not valid'!$M$2:$M$46,"Finance")</f>
        <v>1</v>
      </c>
      <c r="K221" s="2">
        <f>COUNTIFS('Relevant - In CRM valid'!$T$2:$T$4699,$A221,'Relevant - In CRM valid'!$G$2:$G$4699,"UK",'Relevant - In CRM valid'!$M$2:$M$4699,"IT/Systems")+COUNTIFS('Relevant - In CRM unknown'!$T$2:$T$253,$A221,'Relevant - In CRM unknown'!$G$2:$G$253,"UK",'Relevant - In CRM unknown'!$M$2:$M$253,"IT/Systems")+COUNTIFS('Relevant - IN NOW CRM valid'!$T$2:$T$2328,$A221,'Relevant - IN NOW CRM valid'!$G$2:$G$2328,"UK",'Relevant - IN NOW CRM valid'!$M$2:$M$2328,"IT/Systems")+COUNTIFS('Relevant - IN NOW CRM unknown'!$T$2:$T$1227,$A221,'Relevant - IN NOW CRM unknown'!$G$2:$G$1227,"UK",'Relevant - IN NOW CRM unknown'!$M$2:$M$1227,"IT/Systems")+COUNTIFS('Relevant - Not CRM not valid'!$T$2:$T$416,$A221,'Relevant - Not CRM not valid'!$G$2:$G$416,"UK",'Relevant - Not CRM not valid'!$M$2:$M$416,"IT/Systems")+COUNTIFS('Relevant - In CRM not valid'!$T$2:$T$46,$A221,'Relevant - In CRM not valid'!$G$2:$G$46,"UK",'Relevant - In CRM not valid'!$M$2:$M$46,"IT/Systems")</f>
        <v>0</v>
      </c>
      <c r="L221" s="2">
        <f>COUNTIFS('Relevant - In CRM valid'!$T$2:$T$4699,$A221,'Relevant - In CRM valid'!$G$2:$G$4699,"UK",'Relevant - In CRM valid'!$M$2:$M$4699,"")+COUNTIFS('Relevant - In CRM unknown'!$T$2:$T$253,$A221,'Relevant - In CRM unknown'!$G$2:$G$253,"UK",'Relevant - In CRM unknown'!$M$2:$M$253,"")+COUNTIFS('Relevant - IN NOW CRM valid'!$T$2:$T$2328,$A221,'Relevant - IN NOW CRM valid'!$G$2:$G$2328,"UK",'Relevant - IN NOW CRM valid'!$M$2:$M$2328,"")+COUNTIFS('Relevant - IN NOW CRM unknown'!$T$2:$T$1227,$A221,'Relevant - IN NOW CRM unknown'!$G$2:$G$1227,"UK",'Relevant - IN NOW CRM unknown'!$M$2:$M$1227,"")+COUNTIFS('Relevant - Not CRM not valid'!$T$2:$T$416,$A221,'Relevant - Not CRM not valid'!$G$2:$G$416,"UK",'Relevant - Not CRM not valid'!$M$2:$M$416,"")+COUNTIFS('Relevant - In CRM not valid'!$T$2:$T$46,$A221,'Relevant - In CRM not valid'!$G$2:$G$46,"UK",'Relevant - In CRM not valid'!$M$2:$M$46,"")</f>
        <v>0</v>
      </c>
      <c r="M221" s="2">
        <f t="shared" si="6"/>
        <v>2</v>
      </c>
      <c r="N221" s="2">
        <f>COUNTIFS('Relevant - In CRM valid'!$T$2:$T$4699,$A221,'Relevant - In CRM valid'!$G$2:$G$4699,"UK",'Relevant - In CRM valid'!$Q$2:$Q$4699,"valid")+COUNTIFS('Relevant - In CRM unknown'!$T$2:$T$253,$A221,'Relevant - In CRM unknown'!$G$2:$G$253,"UK",'Relevant - In CRM unknown'!$Q$2:$Q$253,"valid")+COUNTIFS('Relevant - IN NOW CRM valid'!$T$2:$T$2328,$A221,'Relevant - IN NOW CRM valid'!$G$2:$G$2328,"UK",'Relevant - IN NOW CRM valid'!$Q$2:$Q$2328,"valid")+COUNTIFS('Relevant - IN NOW CRM unknown'!$T$2:$T$1227,$A221,'Relevant - IN NOW CRM unknown'!$G$2:$G$1227,"UK",'Relevant - IN NOW CRM unknown'!$Q$2:$Q$1227,"valid")+COUNTIFS('Relevant - Not CRM not valid'!$T$2:$T$416,$A221,'Relevant - Not CRM not valid'!$G$2:$G$416,"UK",'Relevant - Not CRM not valid'!$Q$2:$Q$416,"valid")+COUNTIFS('Relevant - In CRM not valid'!$T$2:$T$46,$A221,'Relevant - In CRM not valid'!$G$2:$G$46,"UK",'Relevant - In CRM not valid'!$Q$2:$Q$46,"valid")</f>
        <v>3</v>
      </c>
      <c r="O221" s="2" t="str">
        <f t="shared" si="7"/>
        <v>IT/Systems</v>
      </c>
    </row>
    <row r="222" spans="1:15" ht="15" customHeight="1">
      <c r="A222" s="2" t="s">
        <v>550</v>
      </c>
      <c r="B222" s="2" t="s">
        <v>551</v>
      </c>
      <c r="C222" s="2" t="s">
        <v>161</v>
      </c>
      <c r="D222" s="2" t="str">
        <f>IFERROR(INDEX('UK Target Institutions'!$D$2:$D$727,MATCH($A222,'UK Target Institutions'!$A$2:$A$727,0)),"")</f>
        <v>Yes</v>
      </c>
      <c r="E222" s="2">
        <f>COUNTIFS('Relevant - In CRM valid'!$T$2:$T$4699,$A222,'Relevant - In CRM valid'!$G$2:$G$4699,"UK")+COUNTIFS('Relevant - In CRM unknown'!$T$2:$T$253,$A222,'Relevant - In CRM unknown'!$G$2:$G$253,"UK")+COUNTIFS('Relevant - IN NOW CRM valid'!$T$2:$T$2328,$A222,'Relevant - IN NOW CRM valid'!$G$2:$G$2328,"UK")+COUNTIFS('Relevant - IN NOW CRM unknown'!$T$2:$T$1227,$A222,'Relevant - IN NOW CRM unknown'!$G$2:$G$1227,"UK")+COUNTIFS('Relevant - Not CRM not valid'!$T$2:$T$416,$A222,'Relevant - Not CRM not valid'!$G$2:$G$416,"UK")+COUNTIFS('Relevant - In CRM not valid'!$T$2:$T$46,$A222,'Relevant - In CRM not valid'!$G$2:$G$46,"UK")</f>
        <v>3</v>
      </c>
      <c r="F222" s="2">
        <f>COUNTIFS('Relevant - In CRM valid'!$T$2:$T$4699,$A222,'Relevant - In CRM valid'!$G$2:$G$4699,"UK",'Relevant - In CRM valid'!$M$2:$M$4699,"Research")+COUNTIFS('Relevant - In CRM unknown'!$T$2:$T$253,$A222,'Relevant - In CRM unknown'!$G$2:$G$253,"UK",'Relevant - In CRM unknown'!$M$2:$M$253,"Research")+COUNTIFS('Relevant - IN NOW CRM valid'!$T$2:$T$2328,$A222,'Relevant - IN NOW CRM valid'!$G$2:$G$2328,"UK",'Relevant - IN NOW CRM valid'!$M$2:$M$2328,"Research")+COUNTIFS('Relevant - IN NOW CRM unknown'!$T$2:$T$1227,$A222,'Relevant - IN NOW CRM unknown'!$G$2:$G$1227,"UK",'Relevant - IN NOW CRM unknown'!$M$2:$M$1227,"Research")+COUNTIFS('Relevant - Not CRM not valid'!$T$2:$T$416,$A222,'Relevant - Not CRM not valid'!$G$2:$G$416,"UK",'Relevant - Not CRM not valid'!$M$2:$M$416,"Research")+COUNTIFS('Relevant - In CRM not valid'!$T$2:$T$46,$A222,'Relevant - In CRM not valid'!$G$2:$G$46,"UK",'Relevant - In CRM not valid'!$M$2:$M$46,"Research")</f>
        <v>3</v>
      </c>
      <c r="G222" s="2">
        <f>COUNTIFS('Relevant - In CRM valid'!$T$2:$T$4699,$A222,'Relevant - In CRM valid'!$G$2:$G$4699,"UK",'Relevant - In CRM valid'!$M$2:$M$4699,"Research",'Relevant - In CRM valid'!$R$2:$R$4699,"Senior")+COUNTIFS('Relevant - In CRM unknown'!$T$2:$T$253,$A222,'Relevant - In CRM unknown'!$G$2:$G$253,"UK",'Relevant - In CRM unknown'!$M$2:$M$253,"Research",'Relevant - In CRM unknown'!$R$2:$R$253,"Senior")+COUNTIFS('Relevant - IN NOW CRM valid'!$T$2:$T$2328,$A222,'Relevant - IN NOW CRM valid'!$G$2:$G$2328,"UK",'Relevant - IN NOW CRM valid'!$M$2:$M$2328,"Research",'Relevant - IN NOW CRM valid'!$R$2:$R$2328,"Senior")+COUNTIFS('Relevant - IN NOW CRM unknown'!$T$2:$T$1227,$A222,'Relevant - IN NOW CRM unknown'!$G$2:$G$1227,"UK",'Relevant - IN NOW CRM unknown'!$M$2:$M$1227,"Research",'Relevant - IN NOW CRM unknown'!$R$2:$R$1227,"Senior")+COUNTIFS('Relevant - Not CRM not valid'!$T$2:$T$416,$A222,'Relevant - Not CRM not valid'!$G$2:$G$416,"UK",'Relevant - Not CRM not valid'!$M$2:$M$416,"Research",'Relevant - Not CRM not valid'!$R$2:$R$416,"Senior")+COUNTIFS('Relevant - In CRM not valid'!$T$2:$T$46,$A222,'Relevant - In CRM not valid'!$G$2:$G$46,"UK",'Relevant - In CRM not valid'!$M$2:$M$46,"Research",'Relevant - In CRM not valid'!$R$2:$R$46,"Senior")</f>
        <v>1</v>
      </c>
      <c r="H222" s="2">
        <f>COUNTIFS('Relevant - In CRM valid'!$T$2:$T$4699,$A222,'Relevant - In CRM valid'!$G$2:$G$4699,"UK",'Relevant - In CRM valid'!$M$2:$M$4699,"Research",'Relevant - In CRM valid'!$R$2:$R$4699,"Operational")+COUNTIFS('Relevant - In CRM unknown'!$T$2:$T$253,$A222,'Relevant - In CRM unknown'!$G$2:$G$253,"UK",'Relevant - In CRM unknown'!$M$2:$M$253,"Research",'Relevant - In CRM unknown'!$R$2:$R$253,"Operational")+COUNTIFS('Relevant - IN NOW CRM valid'!$T$2:$T$2328,$A222,'Relevant - IN NOW CRM valid'!$G$2:$G$2328,"UK",'Relevant - IN NOW CRM valid'!$M$2:$M$2328,"Research",'Relevant - IN NOW CRM valid'!$R$2:$R$2328,"Operational")+COUNTIFS('Relevant - IN NOW CRM unknown'!$T$2:$T$1227,$A222,'Relevant - IN NOW CRM unknown'!$G$2:$G$1227,"UK",'Relevant - IN NOW CRM unknown'!$M$2:$M$1227,"Research",'Relevant - IN NOW CRM unknown'!$R$2:$R$1227,"Operational")+COUNTIFS('Relevant - Not CRM not valid'!$T$2:$T$416,$A222,'Relevant - Not CRM not valid'!$G$2:$G$416,"UK",'Relevant - Not CRM not valid'!$M$2:$M$416,"Research",'Relevant - Not CRM not valid'!$R$2:$R$416,"Operational")+COUNTIFS('Relevant - In CRM not valid'!$T$2:$T$46,$A222,'Relevant - In CRM not valid'!$G$2:$G$46,"UK",'Relevant - In CRM not valid'!$M$2:$M$46,"Research",'Relevant - In CRM not valid'!$R$2:$R$46,"Operational")</f>
        <v>2</v>
      </c>
      <c r="I222" s="2">
        <f>COUNTIFS('Relevant - In CRM valid'!$T$2:$T$4699,$A222,'Relevant - In CRM valid'!$G$2:$G$4699,"UK",'Relevant - In CRM valid'!$M$2:$M$4699,"Research",'Relevant - In CRM valid'!$R$2:$R$4699,"Academic")+COUNTIFS('Relevant - In CRM unknown'!$T$2:$T$253,$A222,'Relevant - In CRM unknown'!$G$2:$G$253,"UK",'Relevant - In CRM unknown'!$M$2:$M$253,"Research",'Relevant - In CRM unknown'!$R$2:$R$253,"Academic")+COUNTIFS('Relevant - IN NOW CRM valid'!$T$2:$T$2328,$A222,'Relevant - IN NOW CRM valid'!$G$2:$G$2328,"UK",'Relevant - IN NOW CRM valid'!$M$2:$M$2328,"Research",'Relevant - IN NOW CRM valid'!$R$2:$R$2328,"Academic")+COUNTIFS('Relevant - IN NOW CRM unknown'!$T$2:$T$1227,$A222,'Relevant - IN NOW CRM unknown'!$G$2:$G$1227,"UK",'Relevant - IN NOW CRM unknown'!$M$2:$M$1227,"Research",'Relevant - IN NOW CRM unknown'!$R$2:$R$1227,"Academic")+COUNTIFS('Relevant - Not CRM not valid'!$T$2:$T$416,$A222,'Relevant - Not CRM not valid'!$G$2:$G$416,"UK",'Relevant - Not CRM not valid'!$M$2:$M$416,"Research",'Relevant - Not CRM not valid'!$R$2:$R$416,"Academic")+COUNTIFS('Relevant - In CRM not valid'!$T$2:$T$46,$A222,'Relevant - In CRM not valid'!$G$2:$G$46,"UK",'Relevant - In CRM not valid'!$M$2:$M$46,"Research",'Relevant - In CRM not valid'!$R$2:$R$46,"Academic")</f>
        <v>0</v>
      </c>
      <c r="J222" s="2">
        <f>COUNTIFS('Relevant - In CRM valid'!$T$2:$T$4699,$A222,'Relevant - In CRM valid'!$G$2:$G$4699,"UK",'Relevant - In CRM valid'!$M$2:$M$4699,"Finance")+COUNTIFS('Relevant - In CRM unknown'!$T$2:$T$253,$A222,'Relevant - In CRM unknown'!$G$2:$G$253,"UK",'Relevant - In CRM unknown'!$M$2:$M$253,"Finance")+COUNTIFS('Relevant - IN NOW CRM valid'!$T$2:$T$2328,$A222,'Relevant - IN NOW CRM valid'!$G$2:$G$2328,"UK",'Relevant - IN NOW CRM valid'!$M$2:$M$2328,"Finance")+COUNTIFS('Relevant - IN NOW CRM unknown'!$T$2:$T$1227,$A222,'Relevant - IN NOW CRM unknown'!$G$2:$G$1227,"UK",'Relevant - IN NOW CRM unknown'!$M$2:$M$1227,"Finance")+COUNTIFS('Relevant - Not CRM not valid'!$T$2:$T$416,$A222,'Relevant - Not CRM not valid'!$G$2:$G$416,"UK",'Relevant - Not CRM not valid'!$M$2:$M$416,"Finance")+COUNTIFS('Relevant - In CRM not valid'!$T$2:$T$46,$A222,'Relevant - In CRM not valid'!$G$2:$G$46,"UK",'Relevant - In CRM not valid'!$M$2:$M$46,"Finance")</f>
        <v>0</v>
      </c>
      <c r="K222" s="2">
        <f>COUNTIFS('Relevant - In CRM valid'!$T$2:$T$4699,$A222,'Relevant - In CRM valid'!$G$2:$G$4699,"UK",'Relevant - In CRM valid'!$M$2:$M$4699,"IT/Systems")+COUNTIFS('Relevant - In CRM unknown'!$T$2:$T$253,$A222,'Relevant - In CRM unknown'!$G$2:$G$253,"UK",'Relevant - In CRM unknown'!$M$2:$M$253,"IT/Systems")+COUNTIFS('Relevant - IN NOW CRM valid'!$T$2:$T$2328,$A222,'Relevant - IN NOW CRM valid'!$G$2:$G$2328,"UK",'Relevant - IN NOW CRM valid'!$M$2:$M$2328,"IT/Systems")+COUNTIFS('Relevant - IN NOW CRM unknown'!$T$2:$T$1227,$A222,'Relevant - IN NOW CRM unknown'!$G$2:$G$1227,"UK",'Relevant - IN NOW CRM unknown'!$M$2:$M$1227,"IT/Systems")+COUNTIFS('Relevant - Not CRM not valid'!$T$2:$T$416,$A222,'Relevant - Not CRM not valid'!$G$2:$G$416,"UK",'Relevant - Not CRM not valid'!$M$2:$M$416,"IT/Systems")+COUNTIFS('Relevant - In CRM not valid'!$T$2:$T$46,$A222,'Relevant - In CRM not valid'!$G$2:$G$46,"UK",'Relevant - In CRM not valid'!$M$2:$M$46,"IT/Systems")</f>
        <v>0</v>
      </c>
      <c r="L222" s="2">
        <f>COUNTIFS('Relevant - In CRM valid'!$T$2:$T$4699,$A222,'Relevant - In CRM valid'!$G$2:$G$4699,"UK",'Relevant - In CRM valid'!$M$2:$M$4699,"")+COUNTIFS('Relevant - In CRM unknown'!$T$2:$T$253,$A222,'Relevant - In CRM unknown'!$G$2:$G$253,"UK",'Relevant - In CRM unknown'!$M$2:$M$253,"")+COUNTIFS('Relevant - IN NOW CRM valid'!$T$2:$T$2328,$A222,'Relevant - IN NOW CRM valid'!$G$2:$G$2328,"UK",'Relevant - IN NOW CRM valid'!$M$2:$M$2328,"")+COUNTIFS('Relevant - IN NOW CRM unknown'!$T$2:$T$1227,$A222,'Relevant - IN NOW CRM unknown'!$G$2:$G$1227,"UK",'Relevant - IN NOW CRM unknown'!$M$2:$M$1227,"")+COUNTIFS('Relevant - Not CRM not valid'!$T$2:$T$416,$A222,'Relevant - Not CRM not valid'!$G$2:$G$416,"UK",'Relevant - Not CRM not valid'!$M$2:$M$416,"")+COUNTIFS('Relevant - In CRM not valid'!$T$2:$T$46,$A222,'Relevant - In CRM not valid'!$G$2:$G$46,"UK",'Relevant - In CRM not valid'!$M$2:$M$46,"")</f>
        <v>0</v>
      </c>
      <c r="M222" s="2">
        <f t="shared" si="6"/>
        <v>1</v>
      </c>
      <c r="N222" s="2">
        <f>COUNTIFS('Relevant - In CRM valid'!$T$2:$T$4699,$A222,'Relevant - In CRM valid'!$G$2:$G$4699,"UK",'Relevant - In CRM valid'!$Q$2:$Q$4699,"valid")+COUNTIFS('Relevant - In CRM unknown'!$T$2:$T$253,$A222,'Relevant - In CRM unknown'!$G$2:$G$253,"UK",'Relevant - In CRM unknown'!$Q$2:$Q$253,"valid")+COUNTIFS('Relevant - IN NOW CRM valid'!$T$2:$T$2328,$A222,'Relevant - IN NOW CRM valid'!$G$2:$G$2328,"UK",'Relevant - IN NOW CRM valid'!$Q$2:$Q$2328,"valid")+COUNTIFS('Relevant - IN NOW CRM unknown'!$T$2:$T$1227,$A222,'Relevant - IN NOW CRM unknown'!$G$2:$G$1227,"UK",'Relevant - IN NOW CRM unknown'!$Q$2:$Q$1227,"valid")+COUNTIFS('Relevant - Not CRM not valid'!$T$2:$T$416,$A222,'Relevant - Not CRM not valid'!$G$2:$G$416,"UK",'Relevant - Not CRM not valid'!$Q$2:$Q$416,"valid")+COUNTIFS('Relevant - In CRM not valid'!$T$2:$T$46,$A222,'Relevant - In CRM not valid'!$G$2:$G$46,"UK",'Relevant - In CRM not valid'!$Q$2:$Q$46,"valid")</f>
        <v>3</v>
      </c>
      <c r="O222" s="2" t="str">
        <f t="shared" si="7"/>
        <v>Finance  IT/Systems</v>
      </c>
    </row>
    <row r="223" spans="1:15" ht="15" customHeight="1">
      <c r="A223" s="2" t="s">
        <v>552</v>
      </c>
      <c r="B223" s="2" t="s">
        <v>553</v>
      </c>
      <c r="C223" s="2" t="s">
        <v>1570</v>
      </c>
      <c r="D223" s="2" t="str">
        <f>IFERROR(INDEX('UK Target Institutions'!$D$2:$D$727,MATCH($A223,'UK Target Institutions'!$A$2:$A$727,0)),"")</f>
        <v>No</v>
      </c>
      <c r="E223" s="2">
        <f>COUNTIFS('Relevant - In CRM valid'!$T$2:$T$4699,$A223,'Relevant - In CRM valid'!$G$2:$G$4699,"UK")+COUNTIFS('Relevant - In CRM unknown'!$T$2:$T$253,$A223,'Relevant - In CRM unknown'!$G$2:$G$253,"UK")+COUNTIFS('Relevant - IN NOW CRM valid'!$T$2:$T$2328,$A223,'Relevant - IN NOW CRM valid'!$G$2:$G$2328,"UK")+COUNTIFS('Relevant - IN NOW CRM unknown'!$T$2:$T$1227,$A223,'Relevant - IN NOW CRM unknown'!$G$2:$G$1227,"UK")+COUNTIFS('Relevant - Not CRM not valid'!$T$2:$T$416,$A223,'Relevant - Not CRM not valid'!$G$2:$G$416,"UK")+COUNTIFS('Relevant - In CRM not valid'!$T$2:$T$46,$A223,'Relevant - In CRM not valid'!$G$2:$G$46,"UK")</f>
        <v>3</v>
      </c>
      <c r="F223" s="2">
        <f>COUNTIFS('Relevant - In CRM valid'!$T$2:$T$4699,$A223,'Relevant - In CRM valid'!$G$2:$G$4699,"UK",'Relevant - In CRM valid'!$M$2:$M$4699,"Research")+COUNTIFS('Relevant - In CRM unknown'!$T$2:$T$253,$A223,'Relevant - In CRM unknown'!$G$2:$G$253,"UK",'Relevant - In CRM unknown'!$M$2:$M$253,"Research")+COUNTIFS('Relevant - IN NOW CRM valid'!$T$2:$T$2328,$A223,'Relevant - IN NOW CRM valid'!$G$2:$G$2328,"UK",'Relevant - IN NOW CRM valid'!$M$2:$M$2328,"Research")+COUNTIFS('Relevant - IN NOW CRM unknown'!$T$2:$T$1227,$A223,'Relevant - IN NOW CRM unknown'!$G$2:$G$1227,"UK",'Relevant - IN NOW CRM unknown'!$M$2:$M$1227,"Research")+COUNTIFS('Relevant - Not CRM not valid'!$T$2:$T$416,$A223,'Relevant - Not CRM not valid'!$G$2:$G$416,"UK",'Relevant - Not CRM not valid'!$M$2:$M$416,"Research")+COUNTIFS('Relevant - In CRM not valid'!$T$2:$T$46,$A223,'Relevant - In CRM not valid'!$G$2:$G$46,"UK",'Relevant - In CRM not valid'!$M$2:$M$46,"Research")</f>
        <v>2</v>
      </c>
      <c r="G223" s="2">
        <f>COUNTIFS('Relevant - In CRM valid'!$T$2:$T$4699,$A223,'Relevant - In CRM valid'!$G$2:$G$4699,"UK",'Relevant - In CRM valid'!$M$2:$M$4699,"Research",'Relevant - In CRM valid'!$R$2:$R$4699,"Senior")+COUNTIFS('Relevant - In CRM unknown'!$T$2:$T$253,$A223,'Relevant - In CRM unknown'!$G$2:$G$253,"UK",'Relevant - In CRM unknown'!$M$2:$M$253,"Research",'Relevant - In CRM unknown'!$R$2:$R$253,"Senior")+COUNTIFS('Relevant - IN NOW CRM valid'!$T$2:$T$2328,$A223,'Relevant - IN NOW CRM valid'!$G$2:$G$2328,"UK",'Relevant - IN NOW CRM valid'!$M$2:$M$2328,"Research",'Relevant - IN NOW CRM valid'!$R$2:$R$2328,"Senior")+COUNTIFS('Relevant - IN NOW CRM unknown'!$T$2:$T$1227,$A223,'Relevant - IN NOW CRM unknown'!$G$2:$G$1227,"UK",'Relevant - IN NOW CRM unknown'!$M$2:$M$1227,"Research",'Relevant - IN NOW CRM unknown'!$R$2:$R$1227,"Senior")+COUNTIFS('Relevant - Not CRM not valid'!$T$2:$T$416,$A223,'Relevant - Not CRM not valid'!$G$2:$G$416,"UK",'Relevant - Not CRM not valid'!$M$2:$M$416,"Research",'Relevant - Not CRM not valid'!$R$2:$R$416,"Senior")+COUNTIFS('Relevant - In CRM not valid'!$T$2:$T$46,$A223,'Relevant - In CRM not valid'!$G$2:$G$46,"UK",'Relevant - In CRM not valid'!$M$2:$M$46,"Research",'Relevant - In CRM not valid'!$R$2:$R$46,"Senior")</f>
        <v>2</v>
      </c>
      <c r="H223" s="2">
        <f>COUNTIFS('Relevant - In CRM valid'!$T$2:$T$4699,$A223,'Relevant - In CRM valid'!$G$2:$G$4699,"UK",'Relevant - In CRM valid'!$M$2:$M$4699,"Research",'Relevant - In CRM valid'!$R$2:$R$4699,"Operational")+COUNTIFS('Relevant - In CRM unknown'!$T$2:$T$253,$A223,'Relevant - In CRM unknown'!$G$2:$G$253,"UK",'Relevant - In CRM unknown'!$M$2:$M$253,"Research",'Relevant - In CRM unknown'!$R$2:$R$253,"Operational")+COUNTIFS('Relevant - IN NOW CRM valid'!$T$2:$T$2328,$A223,'Relevant - IN NOW CRM valid'!$G$2:$G$2328,"UK",'Relevant - IN NOW CRM valid'!$M$2:$M$2328,"Research",'Relevant - IN NOW CRM valid'!$R$2:$R$2328,"Operational")+COUNTIFS('Relevant - IN NOW CRM unknown'!$T$2:$T$1227,$A223,'Relevant - IN NOW CRM unknown'!$G$2:$G$1227,"UK",'Relevant - IN NOW CRM unknown'!$M$2:$M$1227,"Research",'Relevant - IN NOW CRM unknown'!$R$2:$R$1227,"Operational")+COUNTIFS('Relevant - Not CRM not valid'!$T$2:$T$416,$A223,'Relevant - Not CRM not valid'!$G$2:$G$416,"UK",'Relevant - Not CRM not valid'!$M$2:$M$416,"Research",'Relevant - Not CRM not valid'!$R$2:$R$416,"Operational")+COUNTIFS('Relevant - In CRM not valid'!$T$2:$T$46,$A223,'Relevant - In CRM not valid'!$G$2:$G$46,"UK",'Relevant - In CRM not valid'!$M$2:$M$46,"Research",'Relevant - In CRM not valid'!$R$2:$R$46,"Operational")</f>
        <v>0</v>
      </c>
      <c r="I223" s="2">
        <f>COUNTIFS('Relevant - In CRM valid'!$T$2:$T$4699,$A223,'Relevant - In CRM valid'!$G$2:$G$4699,"UK",'Relevant - In CRM valid'!$M$2:$M$4699,"Research",'Relevant - In CRM valid'!$R$2:$R$4699,"Academic")+COUNTIFS('Relevant - In CRM unknown'!$T$2:$T$253,$A223,'Relevant - In CRM unknown'!$G$2:$G$253,"UK",'Relevant - In CRM unknown'!$M$2:$M$253,"Research",'Relevant - In CRM unknown'!$R$2:$R$253,"Academic")+COUNTIFS('Relevant - IN NOW CRM valid'!$T$2:$T$2328,$A223,'Relevant - IN NOW CRM valid'!$G$2:$G$2328,"UK",'Relevant - IN NOW CRM valid'!$M$2:$M$2328,"Research",'Relevant - IN NOW CRM valid'!$R$2:$R$2328,"Academic")+COUNTIFS('Relevant - IN NOW CRM unknown'!$T$2:$T$1227,$A223,'Relevant - IN NOW CRM unknown'!$G$2:$G$1227,"UK",'Relevant - IN NOW CRM unknown'!$M$2:$M$1227,"Research",'Relevant - IN NOW CRM unknown'!$R$2:$R$1227,"Academic")+COUNTIFS('Relevant - Not CRM not valid'!$T$2:$T$416,$A223,'Relevant - Not CRM not valid'!$G$2:$G$416,"UK",'Relevant - Not CRM not valid'!$M$2:$M$416,"Research",'Relevant - Not CRM not valid'!$R$2:$R$416,"Academic")+COUNTIFS('Relevant - In CRM not valid'!$T$2:$T$46,$A223,'Relevant - In CRM not valid'!$G$2:$G$46,"UK",'Relevant - In CRM not valid'!$M$2:$M$46,"Research",'Relevant - In CRM not valid'!$R$2:$R$46,"Academic")</f>
        <v>0</v>
      </c>
      <c r="J223" s="2">
        <f>COUNTIFS('Relevant - In CRM valid'!$T$2:$T$4699,$A223,'Relevant - In CRM valid'!$G$2:$G$4699,"UK",'Relevant - In CRM valid'!$M$2:$M$4699,"Finance")+COUNTIFS('Relevant - In CRM unknown'!$T$2:$T$253,$A223,'Relevant - In CRM unknown'!$G$2:$G$253,"UK",'Relevant - In CRM unknown'!$M$2:$M$253,"Finance")+COUNTIFS('Relevant - IN NOW CRM valid'!$T$2:$T$2328,$A223,'Relevant - IN NOW CRM valid'!$G$2:$G$2328,"UK",'Relevant - IN NOW CRM valid'!$M$2:$M$2328,"Finance")+COUNTIFS('Relevant - IN NOW CRM unknown'!$T$2:$T$1227,$A223,'Relevant - IN NOW CRM unknown'!$G$2:$G$1227,"UK",'Relevant - IN NOW CRM unknown'!$M$2:$M$1227,"Finance")+COUNTIFS('Relevant - Not CRM not valid'!$T$2:$T$416,$A223,'Relevant - Not CRM not valid'!$G$2:$G$416,"UK",'Relevant - Not CRM not valid'!$M$2:$M$416,"Finance")+COUNTIFS('Relevant - In CRM not valid'!$T$2:$T$46,$A223,'Relevant - In CRM not valid'!$G$2:$G$46,"UK",'Relevant - In CRM not valid'!$M$2:$M$46,"Finance")</f>
        <v>1</v>
      </c>
      <c r="K223" s="2">
        <f>COUNTIFS('Relevant - In CRM valid'!$T$2:$T$4699,$A223,'Relevant - In CRM valid'!$G$2:$G$4699,"UK",'Relevant - In CRM valid'!$M$2:$M$4699,"IT/Systems")+COUNTIFS('Relevant - In CRM unknown'!$T$2:$T$253,$A223,'Relevant - In CRM unknown'!$G$2:$G$253,"UK",'Relevant - In CRM unknown'!$M$2:$M$253,"IT/Systems")+COUNTIFS('Relevant - IN NOW CRM valid'!$T$2:$T$2328,$A223,'Relevant - IN NOW CRM valid'!$G$2:$G$2328,"UK",'Relevant - IN NOW CRM valid'!$M$2:$M$2328,"IT/Systems")+COUNTIFS('Relevant - IN NOW CRM unknown'!$T$2:$T$1227,$A223,'Relevant - IN NOW CRM unknown'!$G$2:$G$1227,"UK",'Relevant - IN NOW CRM unknown'!$M$2:$M$1227,"IT/Systems")+COUNTIFS('Relevant - Not CRM not valid'!$T$2:$T$416,$A223,'Relevant - Not CRM not valid'!$G$2:$G$416,"UK",'Relevant - Not CRM not valid'!$M$2:$M$416,"IT/Systems")+COUNTIFS('Relevant - In CRM not valid'!$T$2:$T$46,$A223,'Relevant - In CRM not valid'!$G$2:$G$46,"UK",'Relevant - In CRM not valid'!$M$2:$M$46,"IT/Systems")</f>
        <v>0</v>
      </c>
      <c r="L223" s="2">
        <f>COUNTIFS('Relevant - In CRM valid'!$T$2:$T$4699,$A223,'Relevant - In CRM valid'!$G$2:$G$4699,"UK",'Relevant - In CRM valid'!$M$2:$M$4699,"")+COUNTIFS('Relevant - In CRM unknown'!$T$2:$T$253,$A223,'Relevant - In CRM unknown'!$G$2:$G$253,"UK",'Relevant - In CRM unknown'!$M$2:$M$253,"")+COUNTIFS('Relevant - IN NOW CRM valid'!$T$2:$T$2328,$A223,'Relevant - IN NOW CRM valid'!$G$2:$G$2328,"UK",'Relevant - IN NOW CRM valid'!$M$2:$M$2328,"")+COUNTIFS('Relevant - IN NOW CRM unknown'!$T$2:$T$1227,$A223,'Relevant - IN NOW CRM unknown'!$G$2:$G$1227,"UK",'Relevant - IN NOW CRM unknown'!$M$2:$M$1227,"")+COUNTIFS('Relevant - Not CRM not valid'!$T$2:$T$416,$A223,'Relevant - Not CRM not valid'!$G$2:$G$416,"UK",'Relevant - Not CRM not valid'!$M$2:$M$416,"")+COUNTIFS('Relevant - In CRM not valid'!$T$2:$T$46,$A223,'Relevant - In CRM not valid'!$G$2:$G$46,"UK",'Relevant - In CRM not valid'!$M$2:$M$46,"")</f>
        <v>0</v>
      </c>
      <c r="M223" s="2">
        <f t="shared" si="6"/>
        <v>2</v>
      </c>
      <c r="N223" s="2">
        <f>COUNTIFS('Relevant - In CRM valid'!$T$2:$T$4699,$A223,'Relevant - In CRM valid'!$G$2:$G$4699,"UK",'Relevant - In CRM valid'!$Q$2:$Q$4699,"valid")+COUNTIFS('Relevant - In CRM unknown'!$T$2:$T$253,$A223,'Relevant - In CRM unknown'!$G$2:$G$253,"UK",'Relevant - In CRM unknown'!$Q$2:$Q$253,"valid")+COUNTIFS('Relevant - IN NOW CRM valid'!$T$2:$T$2328,$A223,'Relevant - IN NOW CRM valid'!$G$2:$G$2328,"UK",'Relevant - IN NOW CRM valid'!$Q$2:$Q$2328,"valid")+COUNTIFS('Relevant - IN NOW CRM unknown'!$T$2:$T$1227,$A223,'Relevant - IN NOW CRM unknown'!$G$2:$G$1227,"UK",'Relevant - IN NOW CRM unknown'!$Q$2:$Q$1227,"valid")+COUNTIFS('Relevant - Not CRM not valid'!$T$2:$T$416,$A223,'Relevant - Not CRM not valid'!$G$2:$G$416,"UK",'Relevant - Not CRM not valid'!$Q$2:$Q$416,"valid")+COUNTIFS('Relevant - In CRM not valid'!$T$2:$T$46,$A223,'Relevant - In CRM not valid'!$G$2:$G$46,"UK",'Relevant - In CRM not valid'!$Q$2:$Q$46,"valid")</f>
        <v>3</v>
      </c>
      <c r="O223" s="2" t="str">
        <f t="shared" si="7"/>
        <v>IT/Systems</v>
      </c>
    </row>
    <row r="224" spans="1:15" ht="15" customHeight="1">
      <c r="A224" s="2" t="s">
        <v>554</v>
      </c>
      <c r="B224" s="2" t="s">
        <v>555</v>
      </c>
      <c r="C224" s="2" t="s">
        <v>383</v>
      </c>
      <c r="D224" s="2" t="str">
        <f>IFERROR(INDEX('UK Target Institutions'!$D$2:$D$727,MATCH($A224,'UK Target Institutions'!$A$2:$A$727,0)),"")</f>
        <v>No</v>
      </c>
      <c r="E224" s="2">
        <f>COUNTIFS('Relevant - In CRM valid'!$T$2:$T$4699,$A224,'Relevant - In CRM valid'!$G$2:$G$4699,"UK")+COUNTIFS('Relevant - In CRM unknown'!$T$2:$T$253,$A224,'Relevant - In CRM unknown'!$G$2:$G$253,"UK")+COUNTIFS('Relevant - IN NOW CRM valid'!$T$2:$T$2328,$A224,'Relevant - IN NOW CRM valid'!$G$2:$G$2328,"UK")+COUNTIFS('Relevant - IN NOW CRM unknown'!$T$2:$T$1227,$A224,'Relevant - IN NOW CRM unknown'!$G$2:$G$1227,"UK")+COUNTIFS('Relevant - Not CRM not valid'!$T$2:$T$416,$A224,'Relevant - Not CRM not valid'!$G$2:$G$416,"UK")+COUNTIFS('Relevant - In CRM not valid'!$T$2:$T$46,$A224,'Relevant - In CRM not valid'!$G$2:$G$46,"UK")</f>
        <v>3</v>
      </c>
      <c r="F224" s="2">
        <f>COUNTIFS('Relevant - In CRM valid'!$T$2:$T$4699,$A224,'Relevant - In CRM valid'!$G$2:$G$4699,"UK",'Relevant - In CRM valid'!$M$2:$M$4699,"Research")+COUNTIFS('Relevant - In CRM unknown'!$T$2:$T$253,$A224,'Relevant - In CRM unknown'!$G$2:$G$253,"UK",'Relevant - In CRM unknown'!$M$2:$M$253,"Research")+COUNTIFS('Relevant - IN NOW CRM valid'!$T$2:$T$2328,$A224,'Relevant - IN NOW CRM valid'!$G$2:$G$2328,"UK",'Relevant - IN NOW CRM valid'!$M$2:$M$2328,"Research")+COUNTIFS('Relevant - IN NOW CRM unknown'!$T$2:$T$1227,$A224,'Relevant - IN NOW CRM unknown'!$G$2:$G$1227,"UK",'Relevant - IN NOW CRM unknown'!$M$2:$M$1227,"Research")+COUNTIFS('Relevant - Not CRM not valid'!$T$2:$T$416,$A224,'Relevant - Not CRM not valid'!$G$2:$G$416,"UK",'Relevant - Not CRM not valid'!$M$2:$M$416,"Research")+COUNTIFS('Relevant - In CRM not valid'!$T$2:$T$46,$A224,'Relevant - In CRM not valid'!$G$2:$G$46,"UK",'Relevant - In CRM not valid'!$M$2:$M$46,"Research")</f>
        <v>0</v>
      </c>
      <c r="G224" s="2">
        <f>COUNTIFS('Relevant - In CRM valid'!$T$2:$T$4699,$A224,'Relevant - In CRM valid'!$G$2:$G$4699,"UK",'Relevant - In CRM valid'!$M$2:$M$4699,"Research",'Relevant - In CRM valid'!$R$2:$R$4699,"Senior")+COUNTIFS('Relevant - In CRM unknown'!$T$2:$T$253,$A224,'Relevant - In CRM unknown'!$G$2:$G$253,"UK",'Relevant - In CRM unknown'!$M$2:$M$253,"Research",'Relevant - In CRM unknown'!$R$2:$R$253,"Senior")+COUNTIFS('Relevant - IN NOW CRM valid'!$T$2:$T$2328,$A224,'Relevant - IN NOW CRM valid'!$G$2:$G$2328,"UK",'Relevant - IN NOW CRM valid'!$M$2:$M$2328,"Research",'Relevant - IN NOW CRM valid'!$R$2:$R$2328,"Senior")+COUNTIFS('Relevant - IN NOW CRM unknown'!$T$2:$T$1227,$A224,'Relevant - IN NOW CRM unknown'!$G$2:$G$1227,"UK",'Relevant - IN NOW CRM unknown'!$M$2:$M$1227,"Research",'Relevant - IN NOW CRM unknown'!$R$2:$R$1227,"Senior")+COUNTIFS('Relevant - Not CRM not valid'!$T$2:$T$416,$A224,'Relevant - Not CRM not valid'!$G$2:$G$416,"UK",'Relevant - Not CRM not valid'!$M$2:$M$416,"Research",'Relevant - Not CRM not valid'!$R$2:$R$416,"Senior")+COUNTIFS('Relevant - In CRM not valid'!$T$2:$T$46,$A224,'Relevant - In CRM not valid'!$G$2:$G$46,"UK",'Relevant - In CRM not valid'!$M$2:$M$46,"Research",'Relevant - In CRM not valid'!$R$2:$R$46,"Senior")</f>
        <v>0</v>
      </c>
      <c r="H224" s="2">
        <f>COUNTIFS('Relevant - In CRM valid'!$T$2:$T$4699,$A224,'Relevant - In CRM valid'!$G$2:$G$4699,"UK",'Relevant - In CRM valid'!$M$2:$M$4699,"Research",'Relevant - In CRM valid'!$R$2:$R$4699,"Operational")+COUNTIFS('Relevant - In CRM unknown'!$T$2:$T$253,$A224,'Relevant - In CRM unknown'!$G$2:$G$253,"UK",'Relevant - In CRM unknown'!$M$2:$M$253,"Research",'Relevant - In CRM unknown'!$R$2:$R$253,"Operational")+COUNTIFS('Relevant - IN NOW CRM valid'!$T$2:$T$2328,$A224,'Relevant - IN NOW CRM valid'!$G$2:$G$2328,"UK",'Relevant - IN NOW CRM valid'!$M$2:$M$2328,"Research",'Relevant - IN NOW CRM valid'!$R$2:$R$2328,"Operational")+COUNTIFS('Relevant - IN NOW CRM unknown'!$T$2:$T$1227,$A224,'Relevant - IN NOW CRM unknown'!$G$2:$G$1227,"UK",'Relevant - IN NOW CRM unknown'!$M$2:$M$1227,"Research",'Relevant - IN NOW CRM unknown'!$R$2:$R$1227,"Operational")+COUNTIFS('Relevant - Not CRM not valid'!$T$2:$T$416,$A224,'Relevant - Not CRM not valid'!$G$2:$G$416,"UK",'Relevant - Not CRM not valid'!$M$2:$M$416,"Research",'Relevant - Not CRM not valid'!$R$2:$R$416,"Operational")+COUNTIFS('Relevant - In CRM not valid'!$T$2:$T$46,$A224,'Relevant - In CRM not valid'!$G$2:$G$46,"UK",'Relevant - In CRM not valid'!$M$2:$M$46,"Research",'Relevant - In CRM not valid'!$R$2:$R$46,"Operational")</f>
        <v>0</v>
      </c>
      <c r="I224" s="2">
        <f>COUNTIFS('Relevant - In CRM valid'!$T$2:$T$4699,$A224,'Relevant - In CRM valid'!$G$2:$G$4699,"UK",'Relevant - In CRM valid'!$M$2:$M$4699,"Research",'Relevant - In CRM valid'!$R$2:$R$4699,"Academic")+COUNTIFS('Relevant - In CRM unknown'!$T$2:$T$253,$A224,'Relevant - In CRM unknown'!$G$2:$G$253,"UK",'Relevant - In CRM unknown'!$M$2:$M$253,"Research",'Relevant - In CRM unknown'!$R$2:$R$253,"Academic")+COUNTIFS('Relevant - IN NOW CRM valid'!$T$2:$T$2328,$A224,'Relevant - IN NOW CRM valid'!$G$2:$G$2328,"UK",'Relevant - IN NOW CRM valid'!$M$2:$M$2328,"Research",'Relevant - IN NOW CRM valid'!$R$2:$R$2328,"Academic")+COUNTIFS('Relevant - IN NOW CRM unknown'!$T$2:$T$1227,$A224,'Relevant - IN NOW CRM unknown'!$G$2:$G$1227,"UK",'Relevant - IN NOW CRM unknown'!$M$2:$M$1227,"Research",'Relevant - IN NOW CRM unknown'!$R$2:$R$1227,"Academic")+COUNTIFS('Relevant - Not CRM not valid'!$T$2:$T$416,$A224,'Relevant - Not CRM not valid'!$G$2:$G$416,"UK",'Relevant - Not CRM not valid'!$M$2:$M$416,"Research",'Relevant - Not CRM not valid'!$R$2:$R$416,"Academic")+COUNTIFS('Relevant - In CRM not valid'!$T$2:$T$46,$A224,'Relevant - In CRM not valid'!$G$2:$G$46,"UK",'Relevant - In CRM not valid'!$M$2:$M$46,"Research",'Relevant - In CRM not valid'!$R$2:$R$46,"Academic")</f>
        <v>0</v>
      </c>
      <c r="J224" s="2">
        <f>COUNTIFS('Relevant - In CRM valid'!$T$2:$T$4699,$A224,'Relevant - In CRM valid'!$G$2:$G$4699,"UK",'Relevant - In CRM valid'!$M$2:$M$4699,"Finance")+COUNTIFS('Relevant - In CRM unknown'!$T$2:$T$253,$A224,'Relevant - In CRM unknown'!$G$2:$G$253,"UK",'Relevant - In CRM unknown'!$M$2:$M$253,"Finance")+COUNTIFS('Relevant - IN NOW CRM valid'!$T$2:$T$2328,$A224,'Relevant - IN NOW CRM valid'!$G$2:$G$2328,"UK",'Relevant - IN NOW CRM valid'!$M$2:$M$2328,"Finance")+COUNTIFS('Relevant - IN NOW CRM unknown'!$T$2:$T$1227,$A224,'Relevant - IN NOW CRM unknown'!$G$2:$G$1227,"UK",'Relevant - IN NOW CRM unknown'!$M$2:$M$1227,"Finance")+COUNTIFS('Relevant - Not CRM not valid'!$T$2:$T$416,$A224,'Relevant - Not CRM not valid'!$G$2:$G$416,"UK",'Relevant - Not CRM not valid'!$M$2:$M$416,"Finance")+COUNTIFS('Relevant - In CRM not valid'!$T$2:$T$46,$A224,'Relevant - In CRM not valid'!$G$2:$G$46,"UK",'Relevant - In CRM not valid'!$M$2:$M$46,"Finance")</f>
        <v>0</v>
      </c>
      <c r="K224" s="2">
        <f>COUNTIFS('Relevant - In CRM valid'!$T$2:$T$4699,$A224,'Relevant - In CRM valid'!$G$2:$G$4699,"UK",'Relevant - In CRM valid'!$M$2:$M$4699,"IT/Systems")+COUNTIFS('Relevant - In CRM unknown'!$T$2:$T$253,$A224,'Relevant - In CRM unknown'!$G$2:$G$253,"UK",'Relevant - In CRM unknown'!$M$2:$M$253,"IT/Systems")+COUNTIFS('Relevant - IN NOW CRM valid'!$T$2:$T$2328,$A224,'Relevant - IN NOW CRM valid'!$G$2:$G$2328,"UK",'Relevant - IN NOW CRM valid'!$M$2:$M$2328,"IT/Systems")+COUNTIFS('Relevant - IN NOW CRM unknown'!$T$2:$T$1227,$A224,'Relevant - IN NOW CRM unknown'!$G$2:$G$1227,"UK",'Relevant - IN NOW CRM unknown'!$M$2:$M$1227,"IT/Systems")+COUNTIFS('Relevant - Not CRM not valid'!$T$2:$T$416,$A224,'Relevant - Not CRM not valid'!$G$2:$G$416,"UK",'Relevant - Not CRM not valid'!$M$2:$M$416,"IT/Systems")+COUNTIFS('Relevant - In CRM not valid'!$T$2:$T$46,$A224,'Relevant - In CRM not valid'!$G$2:$G$46,"UK",'Relevant - In CRM not valid'!$M$2:$M$46,"IT/Systems")</f>
        <v>0</v>
      </c>
      <c r="L224" s="2">
        <f>COUNTIFS('Relevant - In CRM valid'!$T$2:$T$4699,$A224,'Relevant - In CRM valid'!$G$2:$G$4699,"UK",'Relevant - In CRM valid'!$M$2:$M$4699,"")+COUNTIFS('Relevant - In CRM unknown'!$T$2:$T$253,$A224,'Relevant - In CRM unknown'!$G$2:$G$253,"UK",'Relevant - In CRM unknown'!$M$2:$M$253,"")+COUNTIFS('Relevant - IN NOW CRM valid'!$T$2:$T$2328,$A224,'Relevant - IN NOW CRM valid'!$G$2:$G$2328,"UK",'Relevant - IN NOW CRM valid'!$M$2:$M$2328,"")+COUNTIFS('Relevant - IN NOW CRM unknown'!$T$2:$T$1227,$A224,'Relevant - IN NOW CRM unknown'!$G$2:$G$1227,"UK",'Relevant - IN NOW CRM unknown'!$M$2:$M$1227,"")+COUNTIFS('Relevant - Not CRM not valid'!$T$2:$T$416,$A224,'Relevant - Not CRM not valid'!$G$2:$G$416,"UK",'Relevant - Not CRM not valid'!$M$2:$M$416,"")+COUNTIFS('Relevant - In CRM not valid'!$T$2:$T$46,$A224,'Relevant - In CRM not valid'!$G$2:$G$46,"UK",'Relevant - In CRM not valid'!$M$2:$M$46,"")</f>
        <v>3</v>
      </c>
      <c r="M224" s="2">
        <f t="shared" si="6"/>
        <v>0</v>
      </c>
      <c r="N224" s="2">
        <f>COUNTIFS('Relevant - In CRM valid'!$T$2:$T$4699,$A224,'Relevant - In CRM valid'!$G$2:$G$4699,"UK",'Relevant - In CRM valid'!$Q$2:$Q$4699,"valid")+COUNTIFS('Relevant - In CRM unknown'!$T$2:$T$253,$A224,'Relevant - In CRM unknown'!$G$2:$G$253,"UK",'Relevant - In CRM unknown'!$Q$2:$Q$253,"valid")+COUNTIFS('Relevant - IN NOW CRM valid'!$T$2:$T$2328,$A224,'Relevant - IN NOW CRM valid'!$G$2:$G$2328,"UK",'Relevant - IN NOW CRM valid'!$Q$2:$Q$2328,"valid")+COUNTIFS('Relevant - IN NOW CRM unknown'!$T$2:$T$1227,$A224,'Relevant - IN NOW CRM unknown'!$G$2:$G$1227,"UK",'Relevant - IN NOW CRM unknown'!$Q$2:$Q$1227,"valid")+COUNTIFS('Relevant - Not CRM not valid'!$T$2:$T$416,$A224,'Relevant - Not CRM not valid'!$G$2:$G$416,"UK",'Relevant - Not CRM not valid'!$Q$2:$Q$416,"valid")+COUNTIFS('Relevant - In CRM not valid'!$T$2:$T$46,$A224,'Relevant - In CRM not valid'!$G$2:$G$46,"UK",'Relevant - In CRM not valid'!$Q$2:$Q$46,"valid")</f>
        <v>3</v>
      </c>
      <c r="O224" s="2" t="str">
        <f t="shared" si="7"/>
        <v>Research  Finance  IT/Systems</v>
      </c>
    </row>
    <row r="225" spans="1:15" ht="15" customHeight="1">
      <c r="A225" s="2" t="s">
        <v>556</v>
      </c>
      <c r="B225" s="2" t="s">
        <v>557</v>
      </c>
      <c r="C225" s="2" t="s">
        <v>383</v>
      </c>
      <c r="D225" s="2" t="str">
        <f>IFERROR(INDEX('UK Target Institutions'!$D$2:$D$727,MATCH($A225,'UK Target Institutions'!$A$2:$A$727,0)),"")</f>
        <v>No</v>
      </c>
      <c r="E225" s="2">
        <f>COUNTIFS('Relevant - In CRM valid'!$T$2:$T$4699,$A225,'Relevant - In CRM valid'!$G$2:$G$4699,"UK")+COUNTIFS('Relevant - In CRM unknown'!$T$2:$T$253,$A225,'Relevant - In CRM unknown'!$G$2:$G$253,"UK")+COUNTIFS('Relevant - IN NOW CRM valid'!$T$2:$T$2328,$A225,'Relevant - IN NOW CRM valid'!$G$2:$G$2328,"UK")+COUNTIFS('Relevant - IN NOW CRM unknown'!$T$2:$T$1227,$A225,'Relevant - IN NOW CRM unknown'!$G$2:$G$1227,"UK")+COUNTIFS('Relevant - Not CRM not valid'!$T$2:$T$416,$A225,'Relevant - Not CRM not valid'!$G$2:$G$416,"UK")+COUNTIFS('Relevant - In CRM not valid'!$T$2:$T$46,$A225,'Relevant - In CRM not valid'!$G$2:$G$46,"UK")</f>
        <v>3</v>
      </c>
      <c r="F225" s="2">
        <f>COUNTIFS('Relevant - In CRM valid'!$T$2:$T$4699,$A225,'Relevant - In CRM valid'!$G$2:$G$4699,"UK",'Relevant - In CRM valid'!$M$2:$M$4699,"Research")+COUNTIFS('Relevant - In CRM unknown'!$T$2:$T$253,$A225,'Relevant - In CRM unknown'!$G$2:$G$253,"UK",'Relevant - In CRM unknown'!$M$2:$M$253,"Research")+COUNTIFS('Relevant - IN NOW CRM valid'!$T$2:$T$2328,$A225,'Relevant - IN NOW CRM valid'!$G$2:$G$2328,"UK",'Relevant - IN NOW CRM valid'!$M$2:$M$2328,"Research")+COUNTIFS('Relevant - IN NOW CRM unknown'!$T$2:$T$1227,$A225,'Relevant - IN NOW CRM unknown'!$G$2:$G$1227,"UK",'Relevant - IN NOW CRM unknown'!$M$2:$M$1227,"Research")+COUNTIFS('Relevant - Not CRM not valid'!$T$2:$T$416,$A225,'Relevant - Not CRM not valid'!$G$2:$G$416,"UK",'Relevant - Not CRM not valid'!$M$2:$M$416,"Research")+COUNTIFS('Relevant - In CRM not valid'!$T$2:$T$46,$A225,'Relevant - In CRM not valid'!$G$2:$G$46,"UK",'Relevant - In CRM not valid'!$M$2:$M$46,"Research")</f>
        <v>1</v>
      </c>
      <c r="G225" s="2">
        <f>COUNTIFS('Relevant - In CRM valid'!$T$2:$T$4699,$A225,'Relevant - In CRM valid'!$G$2:$G$4699,"UK",'Relevant - In CRM valid'!$M$2:$M$4699,"Research",'Relevant - In CRM valid'!$R$2:$R$4699,"Senior")+COUNTIFS('Relevant - In CRM unknown'!$T$2:$T$253,$A225,'Relevant - In CRM unknown'!$G$2:$G$253,"UK",'Relevant - In CRM unknown'!$M$2:$M$253,"Research",'Relevant - In CRM unknown'!$R$2:$R$253,"Senior")+COUNTIFS('Relevant - IN NOW CRM valid'!$T$2:$T$2328,$A225,'Relevant - IN NOW CRM valid'!$G$2:$G$2328,"UK",'Relevant - IN NOW CRM valid'!$M$2:$M$2328,"Research",'Relevant - IN NOW CRM valid'!$R$2:$R$2328,"Senior")+COUNTIFS('Relevant - IN NOW CRM unknown'!$T$2:$T$1227,$A225,'Relevant - IN NOW CRM unknown'!$G$2:$G$1227,"UK",'Relevant - IN NOW CRM unknown'!$M$2:$M$1227,"Research",'Relevant - IN NOW CRM unknown'!$R$2:$R$1227,"Senior")+COUNTIFS('Relevant - Not CRM not valid'!$T$2:$T$416,$A225,'Relevant - Not CRM not valid'!$G$2:$G$416,"UK",'Relevant - Not CRM not valid'!$M$2:$M$416,"Research",'Relevant - Not CRM not valid'!$R$2:$R$416,"Senior")+COUNTIFS('Relevant - In CRM not valid'!$T$2:$T$46,$A225,'Relevant - In CRM not valid'!$G$2:$G$46,"UK",'Relevant - In CRM not valid'!$M$2:$M$46,"Research",'Relevant - In CRM not valid'!$R$2:$R$46,"Senior")</f>
        <v>0</v>
      </c>
      <c r="H225" s="2">
        <f>COUNTIFS('Relevant - In CRM valid'!$T$2:$T$4699,$A225,'Relevant - In CRM valid'!$G$2:$G$4699,"UK",'Relevant - In CRM valid'!$M$2:$M$4699,"Research",'Relevant - In CRM valid'!$R$2:$R$4699,"Operational")+COUNTIFS('Relevant - In CRM unknown'!$T$2:$T$253,$A225,'Relevant - In CRM unknown'!$G$2:$G$253,"UK",'Relevant - In CRM unknown'!$M$2:$M$253,"Research",'Relevant - In CRM unknown'!$R$2:$R$253,"Operational")+COUNTIFS('Relevant - IN NOW CRM valid'!$T$2:$T$2328,$A225,'Relevant - IN NOW CRM valid'!$G$2:$G$2328,"UK",'Relevant - IN NOW CRM valid'!$M$2:$M$2328,"Research",'Relevant - IN NOW CRM valid'!$R$2:$R$2328,"Operational")+COUNTIFS('Relevant - IN NOW CRM unknown'!$T$2:$T$1227,$A225,'Relevant - IN NOW CRM unknown'!$G$2:$G$1227,"UK",'Relevant - IN NOW CRM unknown'!$M$2:$M$1227,"Research",'Relevant - IN NOW CRM unknown'!$R$2:$R$1227,"Operational")+COUNTIFS('Relevant - Not CRM not valid'!$T$2:$T$416,$A225,'Relevant - Not CRM not valid'!$G$2:$G$416,"UK",'Relevant - Not CRM not valid'!$M$2:$M$416,"Research",'Relevant - Not CRM not valid'!$R$2:$R$416,"Operational")+COUNTIFS('Relevant - In CRM not valid'!$T$2:$T$46,$A225,'Relevant - In CRM not valid'!$G$2:$G$46,"UK",'Relevant - In CRM not valid'!$M$2:$M$46,"Research",'Relevant - In CRM not valid'!$R$2:$R$46,"Operational")</f>
        <v>1</v>
      </c>
      <c r="I225" s="2">
        <f>COUNTIFS('Relevant - In CRM valid'!$T$2:$T$4699,$A225,'Relevant - In CRM valid'!$G$2:$G$4699,"UK",'Relevant - In CRM valid'!$M$2:$M$4699,"Research",'Relevant - In CRM valid'!$R$2:$R$4699,"Academic")+COUNTIFS('Relevant - In CRM unknown'!$T$2:$T$253,$A225,'Relevant - In CRM unknown'!$G$2:$G$253,"UK",'Relevant - In CRM unknown'!$M$2:$M$253,"Research",'Relevant - In CRM unknown'!$R$2:$R$253,"Academic")+COUNTIFS('Relevant - IN NOW CRM valid'!$T$2:$T$2328,$A225,'Relevant - IN NOW CRM valid'!$G$2:$G$2328,"UK",'Relevant - IN NOW CRM valid'!$M$2:$M$2328,"Research",'Relevant - IN NOW CRM valid'!$R$2:$R$2328,"Academic")+COUNTIFS('Relevant - IN NOW CRM unknown'!$T$2:$T$1227,$A225,'Relevant - IN NOW CRM unknown'!$G$2:$G$1227,"UK",'Relevant - IN NOW CRM unknown'!$M$2:$M$1227,"Research",'Relevant - IN NOW CRM unknown'!$R$2:$R$1227,"Academic")+COUNTIFS('Relevant - Not CRM not valid'!$T$2:$T$416,$A225,'Relevant - Not CRM not valid'!$G$2:$G$416,"UK",'Relevant - Not CRM not valid'!$M$2:$M$416,"Research",'Relevant - Not CRM not valid'!$R$2:$R$416,"Academic")+COUNTIFS('Relevant - In CRM not valid'!$T$2:$T$46,$A225,'Relevant - In CRM not valid'!$G$2:$G$46,"UK",'Relevant - In CRM not valid'!$M$2:$M$46,"Research",'Relevant - In CRM not valid'!$R$2:$R$46,"Academic")</f>
        <v>0</v>
      </c>
      <c r="J225" s="2">
        <f>COUNTIFS('Relevant - In CRM valid'!$T$2:$T$4699,$A225,'Relevant - In CRM valid'!$G$2:$G$4699,"UK",'Relevant - In CRM valid'!$M$2:$M$4699,"Finance")+COUNTIFS('Relevant - In CRM unknown'!$T$2:$T$253,$A225,'Relevant - In CRM unknown'!$G$2:$G$253,"UK",'Relevant - In CRM unknown'!$M$2:$M$253,"Finance")+COUNTIFS('Relevant - IN NOW CRM valid'!$T$2:$T$2328,$A225,'Relevant - IN NOW CRM valid'!$G$2:$G$2328,"UK",'Relevant - IN NOW CRM valid'!$M$2:$M$2328,"Finance")+COUNTIFS('Relevant - IN NOW CRM unknown'!$T$2:$T$1227,$A225,'Relevant - IN NOW CRM unknown'!$G$2:$G$1227,"UK",'Relevant - IN NOW CRM unknown'!$M$2:$M$1227,"Finance")+COUNTIFS('Relevant - Not CRM not valid'!$T$2:$T$416,$A225,'Relevant - Not CRM not valid'!$G$2:$G$416,"UK",'Relevant - Not CRM not valid'!$M$2:$M$416,"Finance")+COUNTIFS('Relevant - In CRM not valid'!$T$2:$T$46,$A225,'Relevant - In CRM not valid'!$G$2:$G$46,"UK",'Relevant - In CRM not valid'!$M$2:$M$46,"Finance")</f>
        <v>1</v>
      </c>
      <c r="K225" s="2">
        <f>COUNTIFS('Relevant - In CRM valid'!$T$2:$T$4699,$A225,'Relevant - In CRM valid'!$G$2:$G$4699,"UK",'Relevant - In CRM valid'!$M$2:$M$4699,"IT/Systems")+COUNTIFS('Relevant - In CRM unknown'!$T$2:$T$253,$A225,'Relevant - In CRM unknown'!$G$2:$G$253,"UK",'Relevant - In CRM unknown'!$M$2:$M$253,"IT/Systems")+COUNTIFS('Relevant - IN NOW CRM valid'!$T$2:$T$2328,$A225,'Relevant - IN NOW CRM valid'!$G$2:$G$2328,"UK",'Relevant - IN NOW CRM valid'!$M$2:$M$2328,"IT/Systems")+COUNTIFS('Relevant - IN NOW CRM unknown'!$T$2:$T$1227,$A225,'Relevant - IN NOW CRM unknown'!$G$2:$G$1227,"UK",'Relevant - IN NOW CRM unknown'!$M$2:$M$1227,"IT/Systems")+COUNTIFS('Relevant - Not CRM not valid'!$T$2:$T$416,$A225,'Relevant - Not CRM not valid'!$G$2:$G$416,"UK",'Relevant - Not CRM not valid'!$M$2:$M$416,"IT/Systems")+COUNTIFS('Relevant - In CRM not valid'!$T$2:$T$46,$A225,'Relevant - In CRM not valid'!$G$2:$G$46,"UK",'Relevant - In CRM not valid'!$M$2:$M$46,"IT/Systems")</f>
        <v>1</v>
      </c>
      <c r="L225" s="2">
        <f>COUNTIFS('Relevant - In CRM valid'!$T$2:$T$4699,$A225,'Relevant - In CRM valid'!$G$2:$G$4699,"UK",'Relevant - In CRM valid'!$M$2:$M$4699,"")+COUNTIFS('Relevant - In CRM unknown'!$T$2:$T$253,$A225,'Relevant - In CRM unknown'!$G$2:$G$253,"UK",'Relevant - In CRM unknown'!$M$2:$M$253,"")+COUNTIFS('Relevant - IN NOW CRM valid'!$T$2:$T$2328,$A225,'Relevant - IN NOW CRM valid'!$G$2:$G$2328,"UK",'Relevant - IN NOW CRM valid'!$M$2:$M$2328,"")+COUNTIFS('Relevant - IN NOW CRM unknown'!$T$2:$T$1227,$A225,'Relevant - IN NOW CRM unknown'!$G$2:$G$1227,"UK",'Relevant - IN NOW CRM unknown'!$M$2:$M$1227,"")+COUNTIFS('Relevant - Not CRM not valid'!$T$2:$T$416,$A225,'Relevant - Not CRM not valid'!$G$2:$G$416,"UK",'Relevant - Not CRM not valid'!$M$2:$M$416,"")+COUNTIFS('Relevant - In CRM not valid'!$T$2:$T$46,$A225,'Relevant - In CRM not valid'!$G$2:$G$46,"UK",'Relevant - In CRM not valid'!$M$2:$M$46,"")</f>
        <v>0</v>
      </c>
      <c r="M225" s="2">
        <f t="shared" si="6"/>
        <v>3</v>
      </c>
      <c r="N225" s="2">
        <f>COUNTIFS('Relevant - In CRM valid'!$T$2:$T$4699,$A225,'Relevant - In CRM valid'!$G$2:$G$4699,"UK",'Relevant - In CRM valid'!$Q$2:$Q$4699,"valid")+COUNTIFS('Relevant - In CRM unknown'!$T$2:$T$253,$A225,'Relevant - In CRM unknown'!$G$2:$G$253,"UK",'Relevant - In CRM unknown'!$Q$2:$Q$253,"valid")+COUNTIFS('Relevant - IN NOW CRM valid'!$T$2:$T$2328,$A225,'Relevant - IN NOW CRM valid'!$G$2:$G$2328,"UK",'Relevant - IN NOW CRM valid'!$Q$2:$Q$2328,"valid")+COUNTIFS('Relevant - IN NOW CRM unknown'!$T$2:$T$1227,$A225,'Relevant - IN NOW CRM unknown'!$G$2:$G$1227,"UK",'Relevant - IN NOW CRM unknown'!$Q$2:$Q$1227,"valid")+COUNTIFS('Relevant - Not CRM not valid'!$T$2:$T$416,$A225,'Relevant - Not CRM not valid'!$G$2:$G$416,"UK",'Relevant - Not CRM not valid'!$Q$2:$Q$416,"valid")+COUNTIFS('Relevant - In CRM not valid'!$T$2:$T$46,$A225,'Relevant - In CRM not valid'!$G$2:$G$46,"UK",'Relevant - In CRM not valid'!$Q$2:$Q$46,"valid")</f>
        <v>3</v>
      </c>
      <c r="O225" s="2" t="str">
        <f t="shared" si="7"/>
        <v/>
      </c>
    </row>
    <row r="226" spans="1:15" ht="15" customHeight="1">
      <c r="A226" s="2" t="s">
        <v>558</v>
      </c>
      <c r="B226" s="2" t="s">
        <v>559</v>
      </c>
      <c r="C226" s="2" t="s">
        <v>95</v>
      </c>
      <c r="D226" s="2" t="str">
        <f>IFERROR(INDEX('UK Target Institutions'!$D$2:$D$727,MATCH($A226,'UK Target Institutions'!$A$2:$A$727,0)),"")</f>
        <v>Yes</v>
      </c>
      <c r="E226" s="2">
        <f>COUNTIFS('Relevant - In CRM valid'!$T$2:$T$4699,$A226,'Relevant - In CRM valid'!$G$2:$G$4699,"UK")+COUNTIFS('Relevant - In CRM unknown'!$T$2:$T$253,$A226,'Relevant - In CRM unknown'!$G$2:$G$253,"UK")+COUNTIFS('Relevant - IN NOW CRM valid'!$T$2:$T$2328,$A226,'Relevant - IN NOW CRM valid'!$G$2:$G$2328,"UK")+COUNTIFS('Relevant - IN NOW CRM unknown'!$T$2:$T$1227,$A226,'Relevant - IN NOW CRM unknown'!$G$2:$G$1227,"UK")+COUNTIFS('Relevant - Not CRM not valid'!$T$2:$T$416,$A226,'Relevant - Not CRM not valid'!$G$2:$G$416,"UK")+COUNTIFS('Relevant - In CRM not valid'!$T$2:$T$46,$A226,'Relevant - In CRM not valid'!$G$2:$G$46,"UK")</f>
        <v>3</v>
      </c>
      <c r="F226" s="2">
        <f>COUNTIFS('Relevant - In CRM valid'!$T$2:$T$4699,$A226,'Relevant - In CRM valid'!$G$2:$G$4699,"UK",'Relevant - In CRM valid'!$M$2:$M$4699,"Research")+COUNTIFS('Relevant - In CRM unknown'!$T$2:$T$253,$A226,'Relevant - In CRM unknown'!$G$2:$G$253,"UK",'Relevant - In CRM unknown'!$M$2:$M$253,"Research")+COUNTIFS('Relevant - IN NOW CRM valid'!$T$2:$T$2328,$A226,'Relevant - IN NOW CRM valid'!$G$2:$G$2328,"UK",'Relevant - IN NOW CRM valid'!$M$2:$M$2328,"Research")+COUNTIFS('Relevant - IN NOW CRM unknown'!$T$2:$T$1227,$A226,'Relevant - IN NOW CRM unknown'!$G$2:$G$1227,"UK",'Relevant - IN NOW CRM unknown'!$M$2:$M$1227,"Research")+COUNTIFS('Relevant - Not CRM not valid'!$T$2:$T$416,$A226,'Relevant - Not CRM not valid'!$G$2:$G$416,"UK",'Relevant - Not CRM not valid'!$M$2:$M$416,"Research")+COUNTIFS('Relevant - In CRM not valid'!$T$2:$T$46,$A226,'Relevant - In CRM not valid'!$G$2:$G$46,"UK",'Relevant - In CRM not valid'!$M$2:$M$46,"Research")</f>
        <v>0</v>
      </c>
      <c r="G226" s="2">
        <f>COUNTIFS('Relevant - In CRM valid'!$T$2:$T$4699,$A226,'Relevant - In CRM valid'!$G$2:$G$4699,"UK",'Relevant - In CRM valid'!$M$2:$M$4699,"Research",'Relevant - In CRM valid'!$R$2:$R$4699,"Senior")+COUNTIFS('Relevant - In CRM unknown'!$T$2:$T$253,$A226,'Relevant - In CRM unknown'!$G$2:$G$253,"UK",'Relevant - In CRM unknown'!$M$2:$M$253,"Research",'Relevant - In CRM unknown'!$R$2:$R$253,"Senior")+COUNTIFS('Relevant - IN NOW CRM valid'!$T$2:$T$2328,$A226,'Relevant - IN NOW CRM valid'!$G$2:$G$2328,"UK",'Relevant - IN NOW CRM valid'!$M$2:$M$2328,"Research",'Relevant - IN NOW CRM valid'!$R$2:$R$2328,"Senior")+COUNTIFS('Relevant - IN NOW CRM unknown'!$T$2:$T$1227,$A226,'Relevant - IN NOW CRM unknown'!$G$2:$G$1227,"UK",'Relevant - IN NOW CRM unknown'!$M$2:$M$1227,"Research",'Relevant - IN NOW CRM unknown'!$R$2:$R$1227,"Senior")+COUNTIFS('Relevant - Not CRM not valid'!$T$2:$T$416,$A226,'Relevant - Not CRM not valid'!$G$2:$G$416,"UK",'Relevant - Not CRM not valid'!$M$2:$M$416,"Research",'Relevant - Not CRM not valid'!$R$2:$R$416,"Senior")+COUNTIFS('Relevant - In CRM not valid'!$T$2:$T$46,$A226,'Relevant - In CRM not valid'!$G$2:$G$46,"UK",'Relevant - In CRM not valid'!$M$2:$M$46,"Research",'Relevant - In CRM not valid'!$R$2:$R$46,"Senior")</f>
        <v>0</v>
      </c>
      <c r="H226" s="2">
        <f>COUNTIFS('Relevant - In CRM valid'!$T$2:$T$4699,$A226,'Relevant - In CRM valid'!$G$2:$G$4699,"UK",'Relevant - In CRM valid'!$M$2:$M$4699,"Research",'Relevant - In CRM valid'!$R$2:$R$4699,"Operational")+COUNTIFS('Relevant - In CRM unknown'!$T$2:$T$253,$A226,'Relevant - In CRM unknown'!$G$2:$G$253,"UK",'Relevant - In CRM unknown'!$M$2:$M$253,"Research",'Relevant - In CRM unknown'!$R$2:$R$253,"Operational")+COUNTIFS('Relevant - IN NOW CRM valid'!$T$2:$T$2328,$A226,'Relevant - IN NOW CRM valid'!$G$2:$G$2328,"UK",'Relevant - IN NOW CRM valid'!$M$2:$M$2328,"Research",'Relevant - IN NOW CRM valid'!$R$2:$R$2328,"Operational")+COUNTIFS('Relevant - IN NOW CRM unknown'!$T$2:$T$1227,$A226,'Relevant - IN NOW CRM unknown'!$G$2:$G$1227,"UK",'Relevant - IN NOW CRM unknown'!$M$2:$M$1227,"Research",'Relevant - IN NOW CRM unknown'!$R$2:$R$1227,"Operational")+COUNTIFS('Relevant - Not CRM not valid'!$T$2:$T$416,$A226,'Relevant - Not CRM not valid'!$G$2:$G$416,"UK",'Relevant - Not CRM not valid'!$M$2:$M$416,"Research",'Relevant - Not CRM not valid'!$R$2:$R$416,"Operational")+COUNTIFS('Relevant - In CRM not valid'!$T$2:$T$46,$A226,'Relevant - In CRM not valid'!$G$2:$G$46,"UK",'Relevant - In CRM not valid'!$M$2:$M$46,"Research",'Relevant - In CRM not valid'!$R$2:$R$46,"Operational")</f>
        <v>0</v>
      </c>
      <c r="I226" s="2">
        <f>COUNTIFS('Relevant - In CRM valid'!$T$2:$T$4699,$A226,'Relevant - In CRM valid'!$G$2:$G$4699,"UK",'Relevant - In CRM valid'!$M$2:$M$4699,"Research",'Relevant - In CRM valid'!$R$2:$R$4699,"Academic")+COUNTIFS('Relevant - In CRM unknown'!$T$2:$T$253,$A226,'Relevant - In CRM unknown'!$G$2:$G$253,"UK",'Relevant - In CRM unknown'!$M$2:$M$253,"Research",'Relevant - In CRM unknown'!$R$2:$R$253,"Academic")+COUNTIFS('Relevant - IN NOW CRM valid'!$T$2:$T$2328,$A226,'Relevant - IN NOW CRM valid'!$G$2:$G$2328,"UK",'Relevant - IN NOW CRM valid'!$M$2:$M$2328,"Research",'Relevant - IN NOW CRM valid'!$R$2:$R$2328,"Academic")+COUNTIFS('Relevant - IN NOW CRM unknown'!$T$2:$T$1227,$A226,'Relevant - IN NOW CRM unknown'!$G$2:$G$1227,"UK",'Relevant - IN NOW CRM unknown'!$M$2:$M$1227,"Research",'Relevant - IN NOW CRM unknown'!$R$2:$R$1227,"Academic")+COUNTIFS('Relevant - Not CRM not valid'!$T$2:$T$416,$A226,'Relevant - Not CRM not valid'!$G$2:$G$416,"UK",'Relevant - Not CRM not valid'!$M$2:$M$416,"Research",'Relevant - Not CRM not valid'!$R$2:$R$416,"Academic")+COUNTIFS('Relevant - In CRM not valid'!$T$2:$T$46,$A226,'Relevant - In CRM not valid'!$G$2:$G$46,"UK",'Relevant - In CRM not valid'!$M$2:$M$46,"Research",'Relevant - In CRM not valid'!$R$2:$R$46,"Academic")</f>
        <v>0</v>
      </c>
      <c r="J226" s="2">
        <f>COUNTIFS('Relevant - In CRM valid'!$T$2:$T$4699,$A226,'Relevant - In CRM valid'!$G$2:$G$4699,"UK",'Relevant - In CRM valid'!$M$2:$M$4699,"Finance")+COUNTIFS('Relevant - In CRM unknown'!$T$2:$T$253,$A226,'Relevant - In CRM unknown'!$G$2:$G$253,"UK",'Relevant - In CRM unknown'!$M$2:$M$253,"Finance")+COUNTIFS('Relevant - IN NOW CRM valid'!$T$2:$T$2328,$A226,'Relevant - IN NOW CRM valid'!$G$2:$G$2328,"UK",'Relevant - IN NOW CRM valid'!$M$2:$M$2328,"Finance")+COUNTIFS('Relevant - IN NOW CRM unknown'!$T$2:$T$1227,$A226,'Relevant - IN NOW CRM unknown'!$G$2:$G$1227,"UK",'Relevant - IN NOW CRM unknown'!$M$2:$M$1227,"Finance")+COUNTIFS('Relevant - Not CRM not valid'!$T$2:$T$416,$A226,'Relevant - Not CRM not valid'!$G$2:$G$416,"UK",'Relevant - Not CRM not valid'!$M$2:$M$416,"Finance")+COUNTIFS('Relevant - In CRM not valid'!$T$2:$T$46,$A226,'Relevant - In CRM not valid'!$G$2:$G$46,"UK",'Relevant - In CRM not valid'!$M$2:$M$46,"Finance")</f>
        <v>1</v>
      </c>
      <c r="K226" s="2">
        <f>COUNTIFS('Relevant - In CRM valid'!$T$2:$T$4699,$A226,'Relevant - In CRM valid'!$G$2:$G$4699,"UK",'Relevant - In CRM valid'!$M$2:$M$4699,"IT/Systems")+COUNTIFS('Relevant - In CRM unknown'!$T$2:$T$253,$A226,'Relevant - In CRM unknown'!$G$2:$G$253,"UK",'Relevant - In CRM unknown'!$M$2:$M$253,"IT/Systems")+COUNTIFS('Relevant - IN NOW CRM valid'!$T$2:$T$2328,$A226,'Relevant - IN NOW CRM valid'!$G$2:$G$2328,"UK",'Relevant - IN NOW CRM valid'!$M$2:$M$2328,"IT/Systems")+COUNTIFS('Relevant - IN NOW CRM unknown'!$T$2:$T$1227,$A226,'Relevant - IN NOW CRM unknown'!$G$2:$G$1227,"UK",'Relevant - IN NOW CRM unknown'!$M$2:$M$1227,"IT/Systems")+COUNTIFS('Relevant - Not CRM not valid'!$T$2:$T$416,$A226,'Relevant - Not CRM not valid'!$G$2:$G$416,"UK",'Relevant - Not CRM not valid'!$M$2:$M$416,"IT/Systems")+COUNTIFS('Relevant - In CRM not valid'!$T$2:$T$46,$A226,'Relevant - In CRM not valid'!$G$2:$G$46,"UK",'Relevant - In CRM not valid'!$M$2:$M$46,"IT/Systems")</f>
        <v>2</v>
      </c>
      <c r="L226" s="2">
        <f>COUNTIFS('Relevant - In CRM valid'!$T$2:$T$4699,$A226,'Relevant - In CRM valid'!$G$2:$G$4699,"UK",'Relevant - In CRM valid'!$M$2:$M$4699,"")+COUNTIFS('Relevant - In CRM unknown'!$T$2:$T$253,$A226,'Relevant - In CRM unknown'!$G$2:$G$253,"UK",'Relevant - In CRM unknown'!$M$2:$M$253,"")+COUNTIFS('Relevant - IN NOW CRM valid'!$T$2:$T$2328,$A226,'Relevant - IN NOW CRM valid'!$G$2:$G$2328,"UK",'Relevant - IN NOW CRM valid'!$M$2:$M$2328,"")+COUNTIFS('Relevant - IN NOW CRM unknown'!$T$2:$T$1227,$A226,'Relevant - IN NOW CRM unknown'!$G$2:$G$1227,"UK",'Relevant - IN NOW CRM unknown'!$M$2:$M$1227,"")+COUNTIFS('Relevant - Not CRM not valid'!$T$2:$T$416,$A226,'Relevant - Not CRM not valid'!$G$2:$G$416,"UK",'Relevant - Not CRM not valid'!$M$2:$M$416,"")+COUNTIFS('Relevant - In CRM not valid'!$T$2:$T$46,$A226,'Relevant - In CRM not valid'!$G$2:$G$46,"UK",'Relevant - In CRM not valid'!$M$2:$M$46,"")</f>
        <v>0</v>
      </c>
      <c r="M226" s="2">
        <f t="shared" si="6"/>
        <v>2</v>
      </c>
      <c r="N226" s="2">
        <f>COUNTIFS('Relevant - In CRM valid'!$T$2:$T$4699,$A226,'Relevant - In CRM valid'!$G$2:$G$4699,"UK",'Relevant - In CRM valid'!$Q$2:$Q$4699,"valid")+COUNTIFS('Relevant - In CRM unknown'!$T$2:$T$253,$A226,'Relevant - In CRM unknown'!$G$2:$G$253,"UK",'Relevant - In CRM unknown'!$Q$2:$Q$253,"valid")+COUNTIFS('Relevant - IN NOW CRM valid'!$T$2:$T$2328,$A226,'Relevant - IN NOW CRM valid'!$G$2:$G$2328,"UK",'Relevant - IN NOW CRM valid'!$Q$2:$Q$2328,"valid")+COUNTIFS('Relevant - IN NOW CRM unknown'!$T$2:$T$1227,$A226,'Relevant - IN NOW CRM unknown'!$G$2:$G$1227,"UK",'Relevant - IN NOW CRM unknown'!$Q$2:$Q$1227,"valid")+COUNTIFS('Relevant - Not CRM not valid'!$T$2:$T$416,$A226,'Relevant - Not CRM not valid'!$G$2:$G$416,"UK",'Relevant - Not CRM not valid'!$Q$2:$Q$416,"valid")+COUNTIFS('Relevant - In CRM not valid'!$T$2:$T$46,$A226,'Relevant - In CRM not valid'!$G$2:$G$46,"UK",'Relevant - In CRM not valid'!$Q$2:$Q$46,"valid")</f>
        <v>0</v>
      </c>
      <c r="O226" s="2" t="str">
        <f t="shared" si="7"/>
        <v xml:space="preserve">Research  </v>
      </c>
    </row>
    <row r="227" spans="1:15" ht="15" customHeight="1">
      <c r="A227" s="2" t="s">
        <v>560</v>
      </c>
      <c r="B227" s="2" t="s">
        <v>561</v>
      </c>
      <c r="C227" s="2" t="s">
        <v>1570</v>
      </c>
      <c r="D227" s="2" t="str">
        <f>IFERROR(INDEX('UK Target Institutions'!$D$2:$D$727,MATCH($A227,'UK Target Institutions'!$A$2:$A$727,0)),"")</f>
        <v>No</v>
      </c>
      <c r="E227" s="2">
        <f>COUNTIFS('Relevant - In CRM valid'!$T$2:$T$4699,$A227,'Relevant - In CRM valid'!$G$2:$G$4699,"UK")+COUNTIFS('Relevant - In CRM unknown'!$T$2:$T$253,$A227,'Relevant - In CRM unknown'!$G$2:$G$253,"UK")+COUNTIFS('Relevant - IN NOW CRM valid'!$T$2:$T$2328,$A227,'Relevant - IN NOW CRM valid'!$G$2:$G$2328,"UK")+COUNTIFS('Relevant - IN NOW CRM unknown'!$T$2:$T$1227,$A227,'Relevant - IN NOW CRM unknown'!$G$2:$G$1227,"UK")+COUNTIFS('Relevant - Not CRM not valid'!$T$2:$T$416,$A227,'Relevant - Not CRM not valid'!$G$2:$G$416,"UK")+COUNTIFS('Relevant - In CRM not valid'!$T$2:$T$46,$A227,'Relevant - In CRM not valid'!$G$2:$G$46,"UK")</f>
        <v>3</v>
      </c>
      <c r="F227" s="2">
        <f>COUNTIFS('Relevant - In CRM valid'!$T$2:$T$4699,$A227,'Relevant - In CRM valid'!$G$2:$G$4699,"UK",'Relevant - In CRM valid'!$M$2:$M$4699,"Research")+COUNTIFS('Relevant - In CRM unknown'!$T$2:$T$253,$A227,'Relevant - In CRM unknown'!$G$2:$G$253,"UK",'Relevant - In CRM unknown'!$M$2:$M$253,"Research")+COUNTIFS('Relevant - IN NOW CRM valid'!$T$2:$T$2328,$A227,'Relevant - IN NOW CRM valid'!$G$2:$G$2328,"UK",'Relevant - IN NOW CRM valid'!$M$2:$M$2328,"Research")+COUNTIFS('Relevant - IN NOW CRM unknown'!$T$2:$T$1227,$A227,'Relevant - IN NOW CRM unknown'!$G$2:$G$1227,"UK",'Relevant - IN NOW CRM unknown'!$M$2:$M$1227,"Research")+COUNTIFS('Relevant - Not CRM not valid'!$T$2:$T$416,$A227,'Relevant - Not CRM not valid'!$G$2:$G$416,"UK",'Relevant - Not CRM not valid'!$M$2:$M$416,"Research")+COUNTIFS('Relevant - In CRM not valid'!$T$2:$T$46,$A227,'Relevant - In CRM not valid'!$G$2:$G$46,"UK",'Relevant - In CRM not valid'!$M$2:$M$46,"Research")</f>
        <v>0</v>
      </c>
      <c r="G227" s="2">
        <f>COUNTIFS('Relevant - In CRM valid'!$T$2:$T$4699,$A227,'Relevant - In CRM valid'!$G$2:$G$4699,"UK",'Relevant - In CRM valid'!$M$2:$M$4699,"Research",'Relevant - In CRM valid'!$R$2:$R$4699,"Senior")+COUNTIFS('Relevant - In CRM unknown'!$T$2:$T$253,$A227,'Relevant - In CRM unknown'!$G$2:$G$253,"UK",'Relevant - In CRM unknown'!$M$2:$M$253,"Research",'Relevant - In CRM unknown'!$R$2:$R$253,"Senior")+COUNTIFS('Relevant - IN NOW CRM valid'!$T$2:$T$2328,$A227,'Relevant - IN NOW CRM valid'!$G$2:$G$2328,"UK",'Relevant - IN NOW CRM valid'!$M$2:$M$2328,"Research",'Relevant - IN NOW CRM valid'!$R$2:$R$2328,"Senior")+COUNTIFS('Relevant - IN NOW CRM unknown'!$T$2:$T$1227,$A227,'Relevant - IN NOW CRM unknown'!$G$2:$G$1227,"UK",'Relevant - IN NOW CRM unknown'!$M$2:$M$1227,"Research",'Relevant - IN NOW CRM unknown'!$R$2:$R$1227,"Senior")+COUNTIFS('Relevant - Not CRM not valid'!$T$2:$T$416,$A227,'Relevant - Not CRM not valid'!$G$2:$G$416,"UK",'Relevant - Not CRM not valid'!$M$2:$M$416,"Research",'Relevant - Not CRM not valid'!$R$2:$R$416,"Senior")+COUNTIFS('Relevant - In CRM not valid'!$T$2:$T$46,$A227,'Relevant - In CRM not valid'!$G$2:$G$46,"UK",'Relevant - In CRM not valid'!$M$2:$M$46,"Research",'Relevant - In CRM not valid'!$R$2:$R$46,"Senior")</f>
        <v>0</v>
      </c>
      <c r="H227" s="2">
        <f>COUNTIFS('Relevant - In CRM valid'!$T$2:$T$4699,$A227,'Relevant - In CRM valid'!$G$2:$G$4699,"UK",'Relevant - In CRM valid'!$M$2:$M$4699,"Research",'Relevant - In CRM valid'!$R$2:$R$4699,"Operational")+COUNTIFS('Relevant - In CRM unknown'!$T$2:$T$253,$A227,'Relevant - In CRM unknown'!$G$2:$G$253,"UK",'Relevant - In CRM unknown'!$M$2:$M$253,"Research",'Relevant - In CRM unknown'!$R$2:$R$253,"Operational")+COUNTIFS('Relevant - IN NOW CRM valid'!$T$2:$T$2328,$A227,'Relevant - IN NOW CRM valid'!$G$2:$G$2328,"UK",'Relevant - IN NOW CRM valid'!$M$2:$M$2328,"Research",'Relevant - IN NOW CRM valid'!$R$2:$R$2328,"Operational")+COUNTIFS('Relevant - IN NOW CRM unknown'!$T$2:$T$1227,$A227,'Relevant - IN NOW CRM unknown'!$G$2:$G$1227,"UK",'Relevant - IN NOW CRM unknown'!$M$2:$M$1227,"Research",'Relevant - IN NOW CRM unknown'!$R$2:$R$1227,"Operational")+COUNTIFS('Relevant - Not CRM not valid'!$T$2:$T$416,$A227,'Relevant - Not CRM not valid'!$G$2:$G$416,"UK",'Relevant - Not CRM not valid'!$M$2:$M$416,"Research",'Relevant - Not CRM not valid'!$R$2:$R$416,"Operational")+COUNTIFS('Relevant - In CRM not valid'!$T$2:$T$46,$A227,'Relevant - In CRM not valid'!$G$2:$G$46,"UK",'Relevant - In CRM not valid'!$M$2:$M$46,"Research",'Relevant - In CRM not valid'!$R$2:$R$46,"Operational")</f>
        <v>0</v>
      </c>
      <c r="I227" s="2">
        <f>COUNTIFS('Relevant - In CRM valid'!$T$2:$T$4699,$A227,'Relevant - In CRM valid'!$G$2:$G$4699,"UK",'Relevant - In CRM valid'!$M$2:$M$4699,"Research",'Relevant - In CRM valid'!$R$2:$R$4699,"Academic")+COUNTIFS('Relevant - In CRM unknown'!$T$2:$T$253,$A227,'Relevant - In CRM unknown'!$G$2:$G$253,"UK",'Relevant - In CRM unknown'!$M$2:$M$253,"Research",'Relevant - In CRM unknown'!$R$2:$R$253,"Academic")+COUNTIFS('Relevant - IN NOW CRM valid'!$T$2:$T$2328,$A227,'Relevant - IN NOW CRM valid'!$G$2:$G$2328,"UK",'Relevant - IN NOW CRM valid'!$M$2:$M$2328,"Research",'Relevant - IN NOW CRM valid'!$R$2:$R$2328,"Academic")+COUNTIFS('Relevant - IN NOW CRM unknown'!$T$2:$T$1227,$A227,'Relevant - IN NOW CRM unknown'!$G$2:$G$1227,"UK",'Relevant - IN NOW CRM unknown'!$M$2:$M$1227,"Research",'Relevant - IN NOW CRM unknown'!$R$2:$R$1227,"Academic")+COUNTIFS('Relevant - Not CRM not valid'!$T$2:$T$416,$A227,'Relevant - Not CRM not valid'!$G$2:$G$416,"UK",'Relevant - Not CRM not valid'!$M$2:$M$416,"Research",'Relevant - Not CRM not valid'!$R$2:$R$416,"Academic")+COUNTIFS('Relevant - In CRM not valid'!$T$2:$T$46,$A227,'Relevant - In CRM not valid'!$G$2:$G$46,"UK",'Relevant - In CRM not valid'!$M$2:$M$46,"Research",'Relevant - In CRM not valid'!$R$2:$R$46,"Academic")</f>
        <v>0</v>
      </c>
      <c r="J227" s="2">
        <f>COUNTIFS('Relevant - In CRM valid'!$T$2:$T$4699,$A227,'Relevant - In CRM valid'!$G$2:$G$4699,"UK",'Relevant - In CRM valid'!$M$2:$M$4699,"Finance")+COUNTIFS('Relevant - In CRM unknown'!$T$2:$T$253,$A227,'Relevant - In CRM unknown'!$G$2:$G$253,"UK",'Relevant - In CRM unknown'!$M$2:$M$253,"Finance")+COUNTIFS('Relevant - IN NOW CRM valid'!$T$2:$T$2328,$A227,'Relevant - IN NOW CRM valid'!$G$2:$G$2328,"UK",'Relevant - IN NOW CRM valid'!$M$2:$M$2328,"Finance")+COUNTIFS('Relevant - IN NOW CRM unknown'!$T$2:$T$1227,$A227,'Relevant - IN NOW CRM unknown'!$G$2:$G$1227,"UK",'Relevant - IN NOW CRM unknown'!$M$2:$M$1227,"Finance")+COUNTIFS('Relevant - Not CRM not valid'!$T$2:$T$416,$A227,'Relevant - Not CRM not valid'!$G$2:$G$416,"UK",'Relevant - Not CRM not valid'!$M$2:$M$416,"Finance")+COUNTIFS('Relevant - In CRM not valid'!$T$2:$T$46,$A227,'Relevant - In CRM not valid'!$G$2:$G$46,"UK",'Relevant - In CRM not valid'!$M$2:$M$46,"Finance")</f>
        <v>0</v>
      </c>
      <c r="K227" s="2">
        <f>COUNTIFS('Relevant - In CRM valid'!$T$2:$T$4699,$A227,'Relevant - In CRM valid'!$G$2:$G$4699,"UK",'Relevant - In CRM valid'!$M$2:$M$4699,"IT/Systems")+COUNTIFS('Relevant - In CRM unknown'!$T$2:$T$253,$A227,'Relevant - In CRM unknown'!$G$2:$G$253,"UK",'Relevant - In CRM unknown'!$M$2:$M$253,"IT/Systems")+COUNTIFS('Relevant - IN NOW CRM valid'!$T$2:$T$2328,$A227,'Relevant - IN NOW CRM valid'!$G$2:$G$2328,"UK",'Relevant - IN NOW CRM valid'!$M$2:$M$2328,"IT/Systems")+COUNTIFS('Relevant - IN NOW CRM unknown'!$T$2:$T$1227,$A227,'Relevant - IN NOW CRM unknown'!$G$2:$G$1227,"UK",'Relevant - IN NOW CRM unknown'!$M$2:$M$1227,"IT/Systems")+COUNTIFS('Relevant - Not CRM not valid'!$T$2:$T$416,$A227,'Relevant - Not CRM not valid'!$G$2:$G$416,"UK",'Relevant - Not CRM not valid'!$M$2:$M$416,"IT/Systems")+COUNTIFS('Relevant - In CRM not valid'!$T$2:$T$46,$A227,'Relevant - In CRM not valid'!$G$2:$G$46,"UK",'Relevant - In CRM not valid'!$M$2:$M$46,"IT/Systems")</f>
        <v>0</v>
      </c>
      <c r="L227" s="2">
        <f>COUNTIFS('Relevant - In CRM valid'!$T$2:$T$4699,$A227,'Relevant - In CRM valid'!$G$2:$G$4699,"UK",'Relevant - In CRM valid'!$M$2:$M$4699,"")+COUNTIFS('Relevant - In CRM unknown'!$T$2:$T$253,$A227,'Relevant - In CRM unknown'!$G$2:$G$253,"UK",'Relevant - In CRM unknown'!$M$2:$M$253,"")+COUNTIFS('Relevant - IN NOW CRM valid'!$T$2:$T$2328,$A227,'Relevant - IN NOW CRM valid'!$G$2:$G$2328,"UK",'Relevant - IN NOW CRM valid'!$M$2:$M$2328,"")+COUNTIFS('Relevant - IN NOW CRM unknown'!$T$2:$T$1227,$A227,'Relevant - IN NOW CRM unknown'!$G$2:$G$1227,"UK",'Relevant - IN NOW CRM unknown'!$M$2:$M$1227,"")+COUNTIFS('Relevant - Not CRM not valid'!$T$2:$T$416,$A227,'Relevant - Not CRM not valid'!$G$2:$G$416,"UK",'Relevant - Not CRM not valid'!$M$2:$M$416,"")+COUNTIFS('Relevant - In CRM not valid'!$T$2:$T$46,$A227,'Relevant - In CRM not valid'!$G$2:$G$46,"UK",'Relevant - In CRM not valid'!$M$2:$M$46,"")</f>
        <v>3</v>
      </c>
      <c r="M227" s="2">
        <f t="shared" si="6"/>
        <v>0</v>
      </c>
      <c r="N227" s="2">
        <f>COUNTIFS('Relevant - In CRM valid'!$T$2:$T$4699,$A227,'Relevant - In CRM valid'!$G$2:$G$4699,"UK",'Relevant - In CRM valid'!$Q$2:$Q$4699,"valid")+COUNTIFS('Relevant - In CRM unknown'!$T$2:$T$253,$A227,'Relevant - In CRM unknown'!$G$2:$G$253,"UK",'Relevant - In CRM unknown'!$Q$2:$Q$253,"valid")+COUNTIFS('Relevant - IN NOW CRM valid'!$T$2:$T$2328,$A227,'Relevant - IN NOW CRM valid'!$G$2:$G$2328,"UK",'Relevant - IN NOW CRM valid'!$Q$2:$Q$2328,"valid")+COUNTIFS('Relevant - IN NOW CRM unknown'!$T$2:$T$1227,$A227,'Relevant - IN NOW CRM unknown'!$G$2:$G$1227,"UK",'Relevant - IN NOW CRM unknown'!$Q$2:$Q$1227,"valid")+COUNTIFS('Relevant - Not CRM not valid'!$T$2:$T$416,$A227,'Relevant - Not CRM not valid'!$G$2:$G$416,"UK",'Relevant - Not CRM not valid'!$Q$2:$Q$416,"valid")+COUNTIFS('Relevant - In CRM not valid'!$T$2:$T$46,$A227,'Relevant - In CRM not valid'!$G$2:$G$46,"UK",'Relevant - In CRM not valid'!$Q$2:$Q$46,"valid")</f>
        <v>3</v>
      </c>
      <c r="O227" s="2" t="str">
        <f t="shared" si="7"/>
        <v>Research  Finance  IT/Systems</v>
      </c>
    </row>
    <row r="228" spans="1:15" ht="15" customHeight="1">
      <c r="A228" s="2" t="s">
        <v>562</v>
      </c>
      <c r="B228" s="2" t="s">
        <v>563</v>
      </c>
      <c r="C228" s="2" t="s">
        <v>161</v>
      </c>
      <c r="D228" s="2" t="str">
        <f>IFERROR(INDEX('UK Target Institutions'!$D$2:$D$727,MATCH($A228,'UK Target Institutions'!$A$2:$A$727,0)),"")</f>
        <v>Yes</v>
      </c>
      <c r="E228" s="2">
        <f>COUNTIFS('Relevant - In CRM valid'!$T$2:$T$4699,$A228,'Relevant - In CRM valid'!$G$2:$G$4699,"UK")+COUNTIFS('Relevant - In CRM unknown'!$T$2:$T$253,$A228,'Relevant - In CRM unknown'!$G$2:$G$253,"UK")+COUNTIFS('Relevant - IN NOW CRM valid'!$T$2:$T$2328,$A228,'Relevant - IN NOW CRM valid'!$G$2:$G$2328,"UK")+COUNTIFS('Relevant - IN NOW CRM unknown'!$T$2:$T$1227,$A228,'Relevant - IN NOW CRM unknown'!$G$2:$G$1227,"UK")+COUNTIFS('Relevant - Not CRM not valid'!$T$2:$T$416,$A228,'Relevant - Not CRM not valid'!$G$2:$G$416,"UK")+COUNTIFS('Relevant - In CRM not valid'!$T$2:$T$46,$A228,'Relevant - In CRM not valid'!$G$2:$G$46,"UK")</f>
        <v>3</v>
      </c>
      <c r="F228" s="2">
        <f>COUNTIFS('Relevant - In CRM valid'!$T$2:$T$4699,$A228,'Relevant - In CRM valid'!$G$2:$G$4699,"UK",'Relevant - In CRM valid'!$M$2:$M$4699,"Research")+COUNTIFS('Relevant - In CRM unknown'!$T$2:$T$253,$A228,'Relevant - In CRM unknown'!$G$2:$G$253,"UK",'Relevant - In CRM unknown'!$M$2:$M$253,"Research")+COUNTIFS('Relevant - IN NOW CRM valid'!$T$2:$T$2328,$A228,'Relevant - IN NOW CRM valid'!$G$2:$G$2328,"UK",'Relevant - IN NOW CRM valid'!$M$2:$M$2328,"Research")+COUNTIFS('Relevant - IN NOW CRM unknown'!$T$2:$T$1227,$A228,'Relevant - IN NOW CRM unknown'!$G$2:$G$1227,"UK",'Relevant - IN NOW CRM unknown'!$M$2:$M$1227,"Research")+COUNTIFS('Relevant - Not CRM not valid'!$T$2:$T$416,$A228,'Relevant - Not CRM not valid'!$G$2:$G$416,"UK",'Relevant - Not CRM not valid'!$M$2:$M$416,"Research")+COUNTIFS('Relevant - In CRM not valid'!$T$2:$T$46,$A228,'Relevant - In CRM not valid'!$G$2:$G$46,"UK",'Relevant - In CRM not valid'!$M$2:$M$46,"Research")</f>
        <v>3</v>
      </c>
      <c r="G228" s="2">
        <f>COUNTIFS('Relevant - In CRM valid'!$T$2:$T$4699,$A228,'Relevant - In CRM valid'!$G$2:$G$4699,"UK",'Relevant - In CRM valid'!$M$2:$M$4699,"Research",'Relevant - In CRM valid'!$R$2:$R$4699,"Senior")+COUNTIFS('Relevant - In CRM unknown'!$T$2:$T$253,$A228,'Relevant - In CRM unknown'!$G$2:$G$253,"UK",'Relevant - In CRM unknown'!$M$2:$M$253,"Research",'Relevant - In CRM unknown'!$R$2:$R$253,"Senior")+COUNTIFS('Relevant - IN NOW CRM valid'!$T$2:$T$2328,$A228,'Relevant - IN NOW CRM valid'!$G$2:$G$2328,"UK",'Relevant - IN NOW CRM valid'!$M$2:$M$2328,"Research",'Relevant - IN NOW CRM valid'!$R$2:$R$2328,"Senior")+COUNTIFS('Relevant - IN NOW CRM unknown'!$T$2:$T$1227,$A228,'Relevant - IN NOW CRM unknown'!$G$2:$G$1227,"UK",'Relevant - IN NOW CRM unknown'!$M$2:$M$1227,"Research",'Relevant - IN NOW CRM unknown'!$R$2:$R$1227,"Senior")+COUNTIFS('Relevant - Not CRM not valid'!$T$2:$T$416,$A228,'Relevant - Not CRM not valid'!$G$2:$G$416,"UK",'Relevant - Not CRM not valid'!$M$2:$M$416,"Research",'Relevant - Not CRM not valid'!$R$2:$R$416,"Senior")+COUNTIFS('Relevant - In CRM not valid'!$T$2:$T$46,$A228,'Relevant - In CRM not valid'!$G$2:$G$46,"UK",'Relevant - In CRM not valid'!$M$2:$M$46,"Research",'Relevant - In CRM not valid'!$R$2:$R$46,"Senior")</f>
        <v>2</v>
      </c>
      <c r="H228" s="2">
        <f>COUNTIFS('Relevant - In CRM valid'!$T$2:$T$4699,$A228,'Relevant - In CRM valid'!$G$2:$G$4699,"UK",'Relevant - In CRM valid'!$M$2:$M$4699,"Research",'Relevant - In CRM valid'!$R$2:$R$4699,"Operational")+COUNTIFS('Relevant - In CRM unknown'!$T$2:$T$253,$A228,'Relevant - In CRM unknown'!$G$2:$G$253,"UK",'Relevant - In CRM unknown'!$M$2:$M$253,"Research",'Relevant - In CRM unknown'!$R$2:$R$253,"Operational")+COUNTIFS('Relevant - IN NOW CRM valid'!$T$2:$T$2328,$A228,'Relevant - IN NOW CRM valid'!$G$2:$G$2328,"UK",'Relevant - IN NOW CRM valid'!$M$2:$M$2328,"Research",'Relevant - IN NOW CRM valid'!$R$2:$R$2328,"Operational")+COUNTIFS('Relevant - IN NOW CRM unknown'!$T$2:$T$1227,$A228,'Relevant - IN NOW CRM unknown'!$G$2:$G$1227,"UK",'Relevant - IN NOW CRM unknown'!$M$2:$M$1227,"Research",'Relevant - IN NOW CRM unknown'!$R$2:$R$1227,"Operational")+COUNTIFS('Relevant - Not CRM not valid'!$T$2:$T$416,$A228,'Relevant - Not CRM not valid'!$G$2:$G$416,"UK",'Relevant - Not CRM not valid'!$M$2:$M$416,"Research",'Relevant - Not CRM not valid'!$R$2:$R$416,"Operational")+COUNTIFS('Relevant - In CRM not valid'!$T$2:$T$46,$A228,'Relevant - In CRM not valid'!$G$2:$G$46,"UK",'Relevant - In CRM not valid'!$M$2:$M$46,"Research",'Relevant - In CRM not valid'!$R$2:$R$46,"Operational")</f>
        <v>1</v>
      </c>
      <c r="I228" s="2">
        <f>COUNTIFS('Relevant - In CRM valid'!$T$2:$T$4699,$A228,'Relevant - In CRM valid'!$G$2:$G$4699,"UK",'Relevant - In CRM valid'!$M$2:$M$4699,"Research",'Relevant - In CRM valid'!$R$2:$R$4699,"Academic")+COUNTIFS('Relevant - In CRM unknown'!$T$2:$T$253,$A228,'Relevant - In CRM unknown'!$G$2:$G$253,"UK",'Relevant - In CRM unknown'!$M$2:$M$253,"Research",'Relevant - In CRM unknown'!$R$2:$R$253,"Academic")+COUNTIFS('Relevant - IN NOW CRM valid'!$T$2:$T$2328,$A228,'Relevant - IN NOW CRM valid'!$G$2:$G$2328,"UK",'Relevant - IN NOW CRM valid'!$M$2:$M$2328,"Research",'Relevant - IN NOW CRM valid'!$R$2:$R$2328,"Academic")+COUNTIFS('Relevant - IN NOW CRM unknown'!$T$2:$T$1227,$A228,'Relevant - IN NOW CRM unknown'!$G$2:$G$1227,"UK",'Relevant - IN NOW CRM unknown'!$M$2:$M$1227,"Research",'Relevant - IN NOW CRM unknown'!$R$2:$R$1227,"Academic")+COUNTIFS('Relevant - Not CRM not valid'!$T$2:$T$416,$A228,'Relevant - Not CRM not valid'!$G$2:$G$416,"UK",'Relevant - Not CRM not valid'!$M$2:$M$416,"Research",'Relevant - Not CRM not valid'!$R$2:$R$416,"Academic")+COUNTIFS('Relevant - In CRM not valid'!$T$2:$T$46,$A228,'Relevant - In CRM not valid'!$G$2:$G$46,"UK",'Relevant - In CRM not valid'!$M$2:$M$46,"Research",'Relevant - In CRM not valid'!$R$2:$R$46,"Academic")</f>
        <v>0</v>
      </c>
      <c r="J228" s="2">
        <f>COUNTIFS('Relevant - In CRM valid'!$T$2:$T$4699,$A228,'Relevant - In CRM valid'!$G$2:$G$4699,"UK",'Relevant - In CRM valid'!$M$2:$M$4699,"Finance")+COUNTIFS('Relevant - In CRM unknown'!$T$2:$T$253,$A228,'Relevant - In CRM unknown'!$G$2:$G$253,"UK",'Relevant - In CRM unknown'!$M$2:$M$253,"Finance")+COUNTIFS('Relevant - IN NOW CRM valid'!$T$2:$T$2328,$A228,'Relevant - IN NOW CRM valid'!$G$2:$G$2328,"UK",'Relevant - IN NOW CRM valid'!$M$2:$M$2328,"Finance")+COUNTIFS('Relevant - IN NOW CRM unknown'!$T$2:$T$1227,$A228,'Relevant - IN NOW CRM unknown'!$G$2:$G$1227,"UK",'Relevant - IN NOW CRM unknown'!$M$2:$M$1227,"Finance")+COUNTIFS('Relevant - Not CRM not valid'!$T$2:$T$416,$A228,'Relevant - Not CRM not valid'!$G$2:$G$416,"UK",'Relevant - Not CRM not valid'!$M$2:$M$416,"Finance")+COUNTIFS('Relevant - In CRM not valid'!$T$2:$T$46,$A228,'Relevant - In CRM not valid'!$G$2:$G$46,"UK",'Relevant - In CRM not valid'!$M$2:$M$46,"Finance")</f>
        <v>0</v>
      </c>
      <c r="K228" s="2">
        <f>COUNTIFS('Relevant - In CRM valid'!$T$2:$T$4699,$A228,'Relevant - In CRM valid'!$G$2:$G$4699,"UK",'Relevant - In CRM valid'!$M$2:$M$4699,"IT/Systems")+COUNTIFS('Relevant - In CRM unknown'!$T$2:$T$253,$A228,'Relevant - In CRM unknown'!$G$2:$G$253,"UK",'Relevant - In CRM unknown'!$M$2:$M$253,"IT/Systems")+COUNTIFS('Relevant - IN NOW CRM valid'!$T$2:$T$2328,$A228,'Relevant - IN NOW CRM valid'!$G$2:$G$2328,"UK",'Relevant - IN NOW CRM valid'!$M$2:$M$2328,"IT/Systems")+COUNTIFS('Relevant - IN NOW CRM unknown'!$T$2:$T$1227,$A228,'Relevant - IN NOW CRM unknown'!$G$2:$G$1227,"UK",'Relevant - IN NOW CRM unknown'!$M$2:$M$1227,"IT/Systems")+COUNTIFS('Relevant - Not CRM not valid'!$T$2:$T$416,$A228,'Relevant - Not CRM not valid'!$G$2:$G$416,"UK",'Relevant - Not CRM not valid'!$M$2:$M$416,"IT/Systems")+COUNTIFS('Relevant - In CRM not valid'!$T$2:$T$46,$A228,'Relevant - In CRM not valid'!$G$2:$G$46,"UK",'Relevant - In CRM not valid'!$M$2:$M$46,"IT/Systems")</f>
        <v>0</v>
      </c>
      <c r="L228" s="2">
        <f>COUNTIFS('Relevant - In CRM valid'!$T$2:$T$4699,$A228,'Relevant - In CRM valid'!$G$2:$G$4699,"UK",'Relevant - In CRM valid'!$M$2:$M$4699,"")+COUNTIFS('Relevant - In CRM unknown'!$T$2:$T$253,$A228,'Relevant - In CRM unknown'!$G$2:$G$253,"UK",'Relevant - In CRM unknown'!$M$2:$M$253,"")+COUNTIFS('Relevant - IN NOW CRM valid'!$T$2:$T$2328,$A228,'Relevant - IN NOW CRM valid'!$G$2:$G$2328,"UK",'Relevant - IN NOW CRM valid'!$M$2:$M$2328,"")+COUNTIFS('Relevant - IN NOW CRM unknown'!$T$2:$T$1227,$A228,'Relevant - IN NOW CRM unknown'!$G$2:$G$1227,"UK",'Relevant - IN NOW CRM unknown'!$M$2:$M$1227,"")+COUNTIFS('Relevant - Not CRM not valid'!$T$2:$T$416,$A228,'Relevant - Not CRM not valid'!$G$2:$G$416,"UK",'Relevant - Not CRM not valid'!$M$2:$M$416,"")+COUNTIFS('Relevant - In CRM not valid'!$T$2:$T$46,$A228,'Relevant - In CRM not valid'!$G$2:$G$46,"UK",'Relevant - In CRM not valid'!$M$2:$M$46,"")</f>
        <v>0</v>
      </c>
      <c r="M228" s="2">
        <f t="shared" si="6"/>
        <v>1</v>
      </c>
      <c r="N228" s="2">
        <f>COUNTIFS('Relevant - In CRM valid'!$T$2:$T$4699,$A228,'Relevant - In CRM valid'!$G$2:$G$4699,"UK",'Relevant - In CRM valid'!$Q$2:$Q$4699,"valid")+COUNTIFS('Relevant - In CRM unknown'!$T$2:$T$253,$A228,'Relevant - In CRM unknown'!$G$2:$G$253,"UK",'Relevant - In CRM unknown'!$Q$2:$Q$253,"valid")+COUNTIFS('Relevant - IN NOW CRM valid'!$T$2:$T$2328,$A228,'Relevant - IN NOW CRM valid'!$G$2:$G$2328,"UK",'Relevant - IN NOW CRM valid'!$Q$2:$Q$2328,"valid")+COUNTIFS('Relevant - IN NOW CRM unknown'!$T$2:$T$1227,$A228,'Relevant - IN NOW CRM unknown'!$G$2:$G$1227,"UK",'Relevant - IN NOW CRM unknown'!$Q$2:$Q$1227,"valid")+COUNTIFS('Relevant - Not CRM not valid'!$T$2:$T$416,$A228,'Relevant - Not CRM not valid'!$G$2:$G$416,"UK",'Relevant - Not CRM not valid'!$Q$2:$Q$416,"valid")+COUNTIFS('Relevant - In CRM not valid'!$T$2:$T$46,$A228,'Relevant - In CRM not valid'!$G$2:$G$46,"UK",'Relevant - In CRM not valid'!$Q$2:$Q$46,"valid")</f>
        <v>3</v>
      </c>
      <c r="O228" s="2" t="str">
        <f t="shared" si="7"/>
        <v>Finance  IT/Systems</v>
      </c>
    </row>
    <row r="229" spans="1:15" ht="15" customHeight="1">
      <c r="A229" s="2" t="s">
        <v>564</v>
      </c>
      <c r="B229" s="2" t="s">
        <v>565</v>
      </c>
      <c r="C229" s="2" t="s">
        <v>95</v>
      </c>
      <c r="D229" s="2" t="str">
        <f>IFERROR(INDEX('UK Target Institutions'!$D$2:$D$727,MATCH($A229,'UK Target Institutions'!$A$2:$A$727,0)),"")</f>
        <v>Yes</v>
      </c>
      <c r="E229" s="2">
        <f>COUNTIFS('Relevant - In CRM valid'!$T$2:$T$4699,$A229,'Relevant - In CRM valid'!$G$2:$G$4699,"UK")+COUNTIFS('Relevant - In CRM unknown'!$T$2:$T$253,$A229,'Relevant - In CRM unknown'!$G$2:$G$253,"UK")+COUNTIFS('Relevant - IN NOW CRM valid'!$T$2:$T$2328,$A229,'Relevant - IN NOW CRM valid'!$G$2:$G$2328,"UK")+COUNTIFS('Relevant - IN NOW CRM unknown'!$T$2:$T$1227,$A229,'Relevant - IN NOW CRM unknown'!$G$2:$G$1227,"UK")+COUNTIFS('Relevant - Not CRM not valid'!$T$2:$T$416,$A229,'Relevant - Not CRM not valid'!$G$2:$G$416,"UK")+COUNTIFS('Relevant - In CRM not valid'!$T$2:$T$46,$A229,'Relevant - In CRM not valid'!$G$2:$G$46,"UK")</f>
        <v>3</v>
      </c>
      <c r="F229" s="2">
        <f>COUNTIFS('Relevant - In CRM valid'!$T$2:$T$4699,$A229,'Relevant - In CRM valid'!$G$2:$G$4699,"UK",'Relevant - In CRM valid'!$M$2:$M$4699,"Research")+COUNTIFS('Relevant - In CRM unknown'!$T$2:$T$253,$A229,'Relevant - In CRM unknown'!$G$2:$G$253,"UK",'Relevant - In CRM unknown'!$M$2:$M$253,"Research")+COUNTIFS('Relevant - IN NOW CRM valid'!$T$2:$T$2328,$A229,'Relevant - IN NOW CRM valid'!$G$2:$G$2328,"UK",'Relevant - IN NOW CRM valid'!$M$2:$M$2328,"Research")+COUNTIFS('Relevant - IN NOW CRM unknown'!$T$2:$T$1227,$A229,'Relevant - IN NOW CRM unknown'!$G$2:$G$1227,"UK",'Relevant - IN NOW CRM unknown'!$M$2:$M$1227,"Research")+COUNTIFS('Relevant - Not CRM not valid'!$T$2:$T$416,$A229,'Relevant - Not CRM not valid'!$G$2:$G$416,"UK",'Relevant - Not CRM not valid'!$M$2:$M$416,"Research")+COUNTIFS('Relevant - In CRM not valid'!$T$2:$T$46,$A229,'Relevant - In CRM not valid'!$G$2:$G$46,"UK",'Relevant - In CRM not valid'!$M$2:$M$46,"Research")</f>
        <v>2</v>
      </c>
      <c r="G229" s="2">
        <f>COUNTIFS('Relevant - In CRM valid'!$T$2:$T$4699,$A229,'Relevant - In CRM valid'!$G$2:$G$4699,"UK",'Relevant - In CRM valid'!$M$2:$M$4699,"Research",'Relevant - In CRM valid'!$R$2:$R$4699,"Senior")+COUNTIFS('Relevant - In CRM unknown'!$T$2:$T$253,$A229,'Relevant - In CRM unknown'!$G$2:$G$253,"UK",'Relevant - In CRM unknown'!$M$2:$M$253,"Research",'Relevant - In CRM unknown'!$R$2:$R$253,"Senior")+COUNTIFS('Relevant - IN NOW CRM valid'!$T$2:$T$2328,$A229,'Relevant - IN NOW CRM valid'!$G$2:$G$2328,"UK",'Relevant - IN NOW CRM valid'!$M$2:$M$2328,"Research",'Relevant - IN NOW CRM valid'!$R$2:$R$2328,"Senior")+COUNTIFS('Relevant - IN NOW CRM unknown'!$T$2:$T$1227,$A229,'Relevant - IN NOW CRM unknown'!$G$2:$G$1227,"UK",'Relevant - IN NOW CRM unknown'!$M$2:$M$1227,"Research",'Relevant - IN NOW CRM unknown'!$R$2:$R$1227,"Senior")+COUNTIFS('Relevant - Not CRM not valid'!$T$2:$T$416,$A229,'Relevant - Not CRM not valid'!$G$2:$G$416,"UK",'Relevant - Not CRM not valid'!$M$2:$M$416,"Research",'Relevant - Not CRM not valid'!$R$2:$R$416,"Senior")+COUNTIFS('Relevant - In CRM not valid'!$T$2:$T$46,$A229,'Relevant - In CRM not valid'!$G$2:$G$46,"UK",'Relevant - In CRM not valid'!$M$2:$M$46,"Research",'Relevant - In CRM not valid'!$R$2:$R$46,"Senior")</f>
        <v>0</v>
      </c>
      <c r="H229" s="2">
        <f>COUNTIFS('Relevant - In CRM valid'!$T$2:$T$4699,$A229,'Relevant - In CRM valid'!$G$2:$G$4699,"UK",'Relevant - In CRM valid'!$M$2:$M$4699,"Research",'Relevant - In CRM valid'!$R$2:$R$4699,"Operational")+COUNTIFS('Relevant - In CRM unknown'!$T$2:$T$253,$A229,'Relevant - In CRM unknown'!$G$2:$G$253,"UK",'Relevant - In CRM unknown'!$M$2:$M$253,"Research",'Relevant - In CRM unknown'!$R$2:$R$253,"Operational")+COUNTIFS('Relevant - IN NOW CRM valid'!$T$2:$T$2328,$A229,'Relevant - IN NOW CRM valid'!$G$2:$G$2328,"UK",'Relevant - IN NOW CRM valid'!$M$2:$M$2328,"Research",'Relevant - IN NOW CRM valid'!$R$2:$R$2328,"Operational")+COUNTIFS('Relevant - IN NOW CRM unknown'!$T$2:$T$1227,$A229,'Relevant - IN NOW CRM unknown'!$G$2:$G$1227,"UK",'Relevant - IN NOW CRM unknown'!$M$2:$M$1227,"Research",'Relevant - IN NOW CRM unknown'!$R$2:$R$1227,"Operational")+COUNTIFS('Relevant - Not CRM not valid'!$T$2:$T$416,$A229,'Relevant - Not CRM not valid'!$G$2:$G$416,"UK",'Relevant - Not CRM not valid'!$M$2:$M$416,"Research",'Relevant - Not CRM not valid'!$R$2:$R$416,"Operational")+COUNTIFS('Relevant - In CRM not valid'!$T$2:$T$46,$A229,'Relevant - In CRM not valid'!$G$2:$G$46,"UK",'Relevant - In CRM not valid'!$M$2:$M$46,"Research",'Relevant - In CRM not valid'!$R$2:$R$46,"Operational")</f>
        <v>1</v>
      </c>
      <c r="I229" s="2">
        <f>COUNTIFS('Relevant - In CRM valid'!$T$2:$T$4699,$A229,'Relevant - In CRM valid'!$G$2:$G$4699,"UK",'Relevant - In CRM valid'!$M$2:$M$4699,"Research",'Relevant - In CRM valid'!$R$2:$R$4699,"Academic")+COUNTIFS('Relevant - In CRM unknown'!$T$2:$T$253,$A229,'Relevant - In CRM unknown'!$G$2:$G$253,"UK",'Relevant - In CRM unknown'!$M$2:$M$253,"Research",'Relevant - In CRM unknown'!$R$2:$R$253,"Academic")+COUNTIFS('Relevant - IN NOW CRM valid'!$T$2:$T$2328,$A229,'Relevant - IN NOW CRM valid'!$G$2:$G$2328,"UK",'Relevant - IN NOW CRM valid'!$M$2:$M$2328,"Research",'Relevant - IN NOW CRM valid'!$R$2:$R$2328,"Academic")+COUNTIFS('Relevant - IN NOW CRM unknown'!$T$2:$T$1227,$A229,'Relevant - IN NOW CRM unknown'!$G$2:$G$1227,"UK",'Relevant - IN NOW CRM unknown'!$M$2:$M$1227,"Research",'Relevant - IN NOW CRM unknown'!$R$2:$R$1227,"Academic")+COUNTIFS('Relevant - Not CRM not valid'!$T$2:$T$416,$A229,'Relevant - Not CRM not valid'!$G$2:$G$416,"UK",'Relevant - Not CRM not valid'!$M$2:$M$416,"Research",'Relevant - Not CRM not valid'!$R$2:$R$416,"Academic")+COUNTIFS('Relevant - In CRM not valid'!$T$2:$T$46,$A229,'Relevant - In CRM not valid'!$G$2:$G$46,"UK",'Relevant - In CRM not valid'!$M$2:$M$46,"Research",'Relevant - In CRM not valid'!$R$2:$R$46,"Academic")</f>
        <v>1</v>
      </c>
      <c r="J229" s="2">
        <f>COUNTIFS('Relevant - In CRM valid'!$T$2:$T$4699,$A229,'Relevant - In CRM valid'!$G$2:$G$4699,"UK",'Relevant - In CRM valid'!$M$2:$M$4699,"Finance")+COUNTIFS('Relevant - In CRM unknown'!$T$2:$T$253,$A229,'Relevant - In CRM unknown'!$G$2:$G$253,"UK",'Relevant - In CRM unknown'!$M$2:$M$253,"Finance")+COUNTIFS('Relevant - IN NOW CRM valid'!$T$2:$T$2328,$A229,'Relevant - IN NOW CRM valid'!$G$2:$G$2328,"UK",'Relevant - IN NOW CRM valid'!$M$2:$M$2328,"Finance")+COUNTIFS('Relevant - IN NOW CRM unknown'!$T$2:$T$1227,$A229,'Relevant - IN NOW CRM unknown'!$G$2:$G$1227,"UK",'Relevant - IN NOW CRM unknown'!$M$2:$M$1227,"Finance")+COUNTIFS('Relevant - Not CRM not valid'!$T$2:$T$416,$A229,'Relevant - Not CRM not valid'!$G$2:$G$416,"UK",'Relevant - Not CRM not valid'!$M$2:$M$416,"Finance")+COUNTIFS('Relevant - In CRM not valid'!$T$2:$T$46,$A229,'Relevant - In CRM not valid'!$G$2:$G$46,"UK",'Relevant - In CRM not valid'!$M$2:$M$46,"Finance")</f>
        <v>0</v>
      </c>
      <c r="K229" s="2">
        <f>COUNTIFS('Relevant - In CRM valid'!$T$2:$T$4699,$A229,'Relevant - In CRM valid'!$G$2:$G$4699,"UK",'Relevant - In CRM valid'!$M$2:$M$4699,"IT/Systems")+COUNTIFS('Relevant - In CRM unknown'!$T$2:$T$253,$A229,'Relevant - In CRM unknown'!$G$2:$G$253,"UK",'Relevant - In CRM unknown'!$M$2:$M$253,"IT/Systems")+COUNTIFS('Relevant - IN NOW CRM valid'!$T$2:$T$2328,$A229,'Relevant - IN NOW CRM valid'!$G$2:$G$2328,"UK",'Relevant - IN NOW CRM valid'!$M$2:$M$2328,"IT/Systems")+COUNTIFS('Relevant - IN NOW CRM unknown'!$T$2:$T$1227,$A229,'Relevant - IN NOW CRM unknown'!$G$2:$G$1227,"UK",'Relevant - IN NOW CRM unknown'!$M$2:$M$1227,"IT/Systems")+COUNTIFS('Relevant - Not CRM not valid'!$T$2:$T$416,$A229,'Relevant - Not CRM not valid'!$G$2:$G$416,"UK",'Relevant - Not CRM not valid'!$M$2:$M$416,"IT/Systems")+COUNTIFS('Relevant - In CRM not valid'!$T$2:$T$46,$A229,'Relevant - In CRM not valid'!$G$2:$G$46,"UK",'Relevant - In CRM not valid'!$M$2:$M$46,"IT/Systems")</f>
        <v>0</v>
      </c>
      <c r="L229" s="2">
        <f>COUNTIFS('Relevant - In CRM valid'!$T$2:$T$4699,$A229,'Relevant - In CRM valid'!$G$2:$G$4699,"UK",'Relevant - In CRM valid'!$M$2:$M$4699,"")+COUNTIFS('Relevant - In CRM unknown'!$T$2:$T$253,$A229,'Relevant - In CRM unknown'!$G$2:$G$253,"UK",'Relevant - In CRM unknown'!$M$2:$M$253,"")+COUNTIFS('Relevant - IN NOW CRM valid'!$T$2:$T$2328,$A229,'Relevant - IN NOW CRM valid'!$G$2:$G$2328,"UK",'Relevant - IN NOW CRM valid'!$M$2:$M$2328,"")+COUNTIFS('Relevant - IN NOW CRM unknown'!$T$2:$T$1227,$A229,'Relevant - IN NOW CRM unknown'!$G$2:$G$1227,"UK",'Relevant - IN NOW CRM unknown'!$M$2:$M$1227,"")+COUNTIFS('Relevant - Not CRM not valid'!$T$2:$T$416,$A229,'Relevant - Not CRM not valid'!$G$2:$G$416,"UK",'Relevant - Not CRM not valid'!$M$2:$M$416,"")+COUNTIFS('Relevant - In CRM not valid'!$T$2:$T$46,$A229,'Relevant - In CRM not valid'!$G$2:$G$46,"UK",'Relevant - In CRM not valid'!$M$2:$M$46,"")</f>
        <v>1</v>
      </c>
      <c r="M229" s="2">
        <f t="shared" si="6"/>
        <v>1</v>
      </c>
      <c r="N229" s="2">
        <f>COUNTIFS('Relevant - In CRM valid'!$T$2:$T$4699,$A229,'Relevant - In CRM valid'!$G$2:$G$4699,"UK",'Relevant - In CRM valid'!$Q$2:$Q$4699,"valid")+COUNTIFS('Relevant - In CRM unknown'!$T$2:$T$253,$A229,'Relevant - In CRM unknown'!$G$2:$G$253,"UK",'Relevant - In CRM unknown'!$Q$2:$Q$253,"valid")+COUNTIFS('Relevant - IN NOW CRM valid'!$T$2:$T$2328,$A229,'Relevant - IN NOW CRM valid'!$G$2:$G$2328,"UK",'Relevant - IN NOW CRM valid'!$Q$2:$Q$2328,"valid")+COUNTIFS('Relevant - IN NOW CRM unknown'!$T$2:$T$1227,$A229,'Relevant - IN NOW CRM unknown'!$G$2:$G$1227,"UK",'Relevant - IN NOW CRM unknown'!$Q$2:$Q$1227,"valid")+COUNTIFS('Relevant - Not CRM not valid'!$T$2:$T$416,$A229,'Relevant - Not CRM not valid'!$G$2:$G$416,"UK",'Relevant - Not CRM not valid'!$Q$2:$Q$416,"valid")+COUNTIFS('Relevant - In CRM not valid'!$T$2:$T$46,$A229,'Relevant - In CRM not valid'!$G$2:$G$46,"UK",'Relevant - In CRM not valid'!$Q$2:$Q$46,"valid")</f>
        <v>3</v>
      </c>
      <c r="O229" s="2" t="str">
        <f t="shared" si="7"/>
        <v>Finance  IT/Systems</v>
      </c>
    </row>
    <row r="230" spans="1:15" ht="15" customHeight="1">
      <c r="A230" s="2" t="s">
        <v>566</v>
      </c>
      <c r="B230" s="2" t="s">
        <v>567</v>
      </c>
      <c r="C230" s="2" t="s">
        <v>1570</v>
      </c>
      <c r="D230" s="2" t="str">
        <f>IFERROR(INDEX('UK Target Institutions'!$D$2:$D$727,MATCH($A230,'UK Target Institutions'!$A$2:$A$727,0)),"")</f>
        <v>No</v>
      </c>
      <c r="E230" s="2">
        <f>COUNTIFS('Relevant - In CRM valid'!$T$2:$T$4699,$A230,'Relevant - In CRM valid'!$G$2:$G$4699,"UK")+COUNTIFS('Relevant - In CRM unknown'!$T$2:$T$253,$A230,'Relevant - In CRM unknown'!$G$2:$G$253,"UK")+COUNTIFS('Relevant - IN NOW CRM valid'!$T$2:$T$2328,$A230,'Relevant - IN NOW CRM valid'!$G$2:$G$2328,"UK")+COUNTIFS('Relevant - IN NOW CRM unknown'!$T$2:$T$1227,$A230,'Relevant - IN NOW CRM unknown'!$G$2:$G$1227,"UK")+COUNTIFS('Relevant - Not CRM not valid'!$T$2:$T$416,$A230,'Relevant - Not CRM not valid'!$G$2:$G$416,"UK")+COUNTIFS('Relevant - In CRM not valid'!$T$2:$T$46,$A230,'Relevant - In CRM not valid'!$G$2:$G$46,"UK")</f>
        <v>3</v>
      </c>
      <c r="F230" s="2">
        <f>COUNTIFS('Relevant - In CRM valid'!$T$2:$T$4699,$A230,'Relevant - In CRM valid'!$G$2:$G$4699,"UK",'Relevant - In CRM valid'!$M$2:$M$4699,"Research")+COUNTIFS('Relevant - In CRM unknown'!$T$2:$T$253,$A230,'Relevant - In CRM unknown'!$G$2:$G$253,"UK",'Relevant - In CRM unknown'!$M$2:$M$253,"Research")+COUNTIFS('Relevant - IN NOW CRM valid'!$T$2:$T$2328,$A230,'Relevant - IN NOW CRM valid'!$G$2:$G$2328,"UK",'Relevant - IN NOW CRM valid'!$M$2:$M$2328,"Research")+COUNTIFS('Relevant - IN NOW CRM unknown'!$T$2:$T$1227,$A230,'Relevant - IN NOW CRM unknown'!$G$2:$G$1227,"UK",'Relevant - IN NOW CRM unknown'!$M$2:$M$1227,"Research")+COUNTIFS('Relevant - Not CRM not valid'!$T$2:$T$416,$A230,'Relevant - Not CRM not valid'!$G$2:$G$416,"UK",'Relevant - Not CRM not valid'!$M$2:$M$416,"Research")+COUNTIFS('Relevant - In CRM not valid'!$T$2:$T$46,$A230,'Relevant - In CRM not valid'!$G$2:$G$46,"UK",'Relevant - In CRM not valid'!$M$2:$M$46,"Research")</f>
        <v>1</v>
      </c>
      <c r="G230" s="2">
        <f>COUNTIFS('Relevant - In CRM valid'!$T$2:$T$4699,$A230,'Relevant - In CRM valid'!$G$2:$G$4699,"UK",'Relevant - In CRM valid'!$M$2:$M$4699,"Research",'Relevant - In CRM valid'!$R$2:$R$4699,"Senior")+COUNTIFS('Relevant - In CRM unknown'!$T$2:$T$253,$A230,'Relevant - In CRM unknown'!$G$2:$G$253,"UK",'Relevant - In CRM unknown'!$M$2:$M$253,"Research",'Relevant - In CRM unknown'!$R$2:$R$253,"Senior")+COUNTIFS('Relevant - IN NOW CRM valid'!$T$2:$T$2328,$A230,'Relevant - IN NOW CRM valid'!$G$2:$G$2328,"UK",'Relevant - IN NOW CRM valid'!$M$2:$M$2328,"Research",'Relevant - IN NOW CRM valid'!$R$2:$R$2328,"Senior")+COUNTIFS('Relevant - IN NOW CRM unknown'!$T$2:$T$1227,$A230,'Relevant - IN NOW CRM unknown'!$G$2:$G$1227,"UK",'Relevant - IN NOW CRM unknown'!$M$2:$M$1227,"Research",'Relevant - IN NOW CRM unknown'!$R$2:$R$1227,"Senior")+COUNTIFS('Relevant - Not CRM not valid'!$T$2:$T$416,$A230,'Relevant - Not CRM not valid'!$G$2:$G$416,"UK",'Relevant - Not CRM not valid'!$M$2:$M$416,"Research",'Relevant - Not CRM not valid'!$R$2:$R$416,"Senior")+COUNTIFS('Relevant - In CRM not valid'!$T$2:$T$46,$A230,'Relevant - In CRM not valid'!$G$2:$G$46,"UK",'Relevant - In CRM not valid'!$M$2:$M$46,"Research",'Relevant - In CRM not valid'!$R$2:$R$46,"Senior")</f>
        <v>1</v>
      </c>
      <c r="H230" s="2">
        <f>COUNTIFS('Relevant - In CRM valid'!$T$2:$T$4699,$A230,'Relevant - In CRM valid'!$G$2:$G$4699,"UK",'Relevant - In CRM valid'!$M$2:$M$4699,"Research",'Relevant - In CRM valid'!$R$2:$R$4699,"Operational")+COUNTIFS('Relevant - In CRM unknown'!$T$2:$T$253,$A230,'Relevant - In CRM unknown'!$G$2:$G$253,"UK",'Relevant - In CRM unknown'!$M$2:$M$253,"Research",'Relevant - In CRM unknown'!$R$2:$R$253,"Operational")+COUNTIFS('Relevant - IN NOW CRM valid'!$T$2:$T$2328,$A230,'Relevant - IN NOW CRM valid'!$G$2:$G$2328,"UK",'Relevant - IN NOW CRM valid'!$M$2:$M$2328,"Research",'Relevant - IN NOW CRM valid'!$R$2:$R$2328,"Operational")+COUNTIFS('Relevant - IN NOW CRM unknown'!$T$2:$T$1227,$A230,'Relevant - IN NOW CRM unknown'!$G$2:$G$1227,"UK",'Relevant - IN NOW CRM unknown'!$M$2:$M$1227,"Research",'Relevant - IN NOW CRM unknown'!$R$2:$R$1227,"Operational")+COUNTIFS('Relevant - Not CRM not valid'!$T$2:$T$416,$A230,'Relevant - Not CRM not valid'!$G$2:$G$416,"UK",'Relevant - Not CRM not valid'!$M$2:$M$416,"Research",'Relevant - Not CRM not valid'!$R$2:$R$416,"Operational")+COUNTIFS('Relevant - In CRM not valid'!$T$2:$T$46,$A230,'Relevant - In CRM not valid'!$G$2:$G$46,"UK",'Relevant - In CRM not valid'!$M$2:$M$46,"Research",'Relevant - In CRM not valid'!$R$2:$R$46,"Operational")</f>
        <v>0</v>
      </c>
      <c r="I230" s="2">
        <f>COUNTIFS('Relevant - In CRM valid'!$T$2:$T$4699,$A230,'Relevant - In CRM valid'!$G$2:$G$4699,"UK",'Relevant - In CRM valid'!$M$2:$M$4699,"Research",'Relevant - In CRM valid'!$R$2:$R$4699,"Academic")+COUNTIFS('Relevant - In CRM unknown'!$T$2:$T$253,$A230,'Relevant - In CRM unknown'!$G$2:$G$253,"UK",'Relevant - In CRM unknown'!$M$2:$M$253,"Research",'Relevant - In CRM unknown'!$R$2:$R$253,"Academic")+COUNTIFS('Relevant - IN NOW CRM valid'!$T$2:$T$2328,$A230,'Relevant - IN NOW CRM valid'!$G$2:$G$2328,"UK",'Relevant - IN NOW CRM valid'!$M$2:$M$2328,"Research",'Relevant - IN NOW CRM valid'!$R$2:$R$2328,"Academic")+COUNTIFS('Relevant - IN NOW CRM unknown'!$T$2:$T$1227,$A230,'Relevant - IN NOW CRM unknown'!$G$2:$G$1227,"UK",'Relevant - IN NOW CRM unknown'!$M$2:$M$1227,"Research",'Relevant - IN NOW CRM unknown'!$R$2:$R$1227,"Academic")+COUNTIFS('Relevant - Not CRM not valid'!$T$2:$T$416,$A230,'Relevant - Not CRM not valid'!$G$2:$G$416,"UK",'Relevant - Not CRM not valid'!$M$2:$M$416,"Research",'Relevant - Not CRM not valid'!$R$2:$R$416,"Academic")+COUNTIFS('Relevant - In CRM not valid'!$T$2:$T$46,$A230,'Relevant - In CRM not valid'!$G$2:$G$46,"UK",'Relevant - In CRM not valid'!$M$2:$M$46,"Research",'Relevant - In CRM not valid'!$R$2:$R$46,"Academic")</f>
        <v>0</v>
      </c>
      <c r="J230" s="2">
        <f>COUNTIFS('Relevant - In CRM valid'!$T$2:$T$4699,$A230,'Relevant - In CRM valid'!$G$2:$G$4699,"UK",'Relevant - In CRM valid'!$M$2:$M$4699,"Finance")+COUNTIFS('Relevant - In CRM unknown'!$T$2:$T$253,$A230,'Relevant - In CRM unknown'!$G$2:$G$253,"UK",'Relevant - In CRM unknown'!$M$2:$M$253,"Finance")+COUNTIFS('Relevant - IN NOW CRM valid'!$T$2:$T$2328,$A230,'Relevant - IN NOW CRM valid'!$G$2:$G$2328,"UK",'Relevant - IN NOW CRM valid'!$M$2:$M$2328,"Finance")+COUNTIFS('Relevant - IN NOW CRM unknown'!$T$2:$T$1227,$A230,'Relevant - IN NOW CRM unknown'!$G$2:$G$1227,"UK",'Relevant - IN NOW CRM unknown'!$M$2:$M$1227,"Finance")+COUNTIFS('Relevant - Not CRM not valid'!$T$2:$T$416,$A230,'Relevant - Not CRM not valid'!$G$2:$G$416,"UK",'Relevant - Not CRM not valid'!$M$2:$M$416,"Finance")+COUNTIFS('Relevant - In CRM not valid'!$T$2:$T$46,$A230,'Relevant - In CRM not valid'!$G$2:$G$46,"UK",'Relevant - In CRM not valid'!$M$2:$M$46,"Finance")</f>
        <v>1</v>
      </c>
      <c r="K230" s="2">
        <f>COUNTIFS('Relevant - In CRM valid'!$T$2:$T$4699,$A230,'Relevant - In CRM valid'!$G$2:$G$4699,"UK",'Relevant - In CRM valid'!$M$2:$M$4699,"IT/Systems")+COUNTIFS('Relevant - In CRM unknown'!$T$2:$T$253,$A230,'Relevant - In CRM unknown'!$G$2:$G$253,"UK",'Relevant - In CRM unknown'!$M$2:$M$253,"IT/Systems")+COUNTIFS('Relevant - IN NOW CRM valid'!$T$2:$T$2328,$A230,'Relevant - IN NOW CRM valid'!$G$2:$G$2328,"UK",'Relevant - IN NOW CRM valid'!$M$2:$M$2328,"IT/Systems")+COUNTIFS('Relevant - IN NOW CRM unknown'!$T$2:$T$1227,$A230,'Relevant - IN NOW CRM unknown'!$G$2:$G$1227,"UK",'Relevant - IN NOW CRM unknown'!$M$2:$M$1227,"IT/Systems")+COUNTIFS('Relevant - Not CRM not valid'!$T$2:$T$416,$A230,'Relevant - Not CRM not valid'!$G$2:$G$416,"UK",'Relevant - Not CRM not valid'!$M$2:$M$416,"IT/Systems")+COUNTIFS('Relevant - In CRM not valid'!$T$2:$T$46,$A230,'Relevant - In CRM not valid'!$G$2:$G$46,"UK",'Relevant - In CRM not valid'!$M$2:$M$46,"IT/Systems")</f>
        <v>1</v>
      </c>
      <c r="L230" s="2">
        <f>COUNTIFS('Relevant - In CRM valid'!$T$2:$T$4699,$A230,'Relevant - In CRM valid'!$G$2:$G$4699,"UK",'Relevant - In CRM valid'!$M$2:$M$4699,"")+COUNTIFS('Relevant - In CRM unknown'!$T$2:$T$253,$A230,'Relevant - In CRM unknown'!$G$2:$G$253,"UK",'Relevant - In CRM unknown'!$M$2:$M$253,"")+COUNTIFS('Relevant - IN NOW CRM valid'!$T$2:$T$2328,$A230,'Relevant - IN NOW CRM valid'!$G$2:$G$2328,"UK",'Relevant - IN NOW CRM valid'!$M$2:$M$2328,"")+COUNTIFS('Relevant - IN NOW CRM unknown'!$T$2:$T$1227,$A230,'Relevant - IN NOW CRM unknown'!$G$2:$G$1227,"UK",'Relevant - IN NOW CRM unknown'!$M$2:$M$1227,"")+COUNTIFS('Relevant - Not CRM not valid'!$T$2:$T$416,$A230,'Relevant - Not CRM not valid'!$G$2:$G$416,"UK",'Relevant - Not CRM not valid'!$M$2:$M$416,"")+COUNTIFS('Relevant - In CRM not valid'!$T$2:$T$46,$A230,'Relevant - In CRM not valid'!$G$2:$G$46,"UK",'Relevant - In CRM not valid'!$M$2:$M$46,"")</f>
        <v>0</v>
      </c>
      <c r="M230" s="2">
        <f t="shared" si="6"/>
        <v>3</v>
      </c>
      <c r="N230" s="2">
        <f>COUNTIFS('Relevant - In CRM valid'!$T$2:$T$4699,$A230,'Relevant - In CRM valid'!$G$2:$G$4699,"UK",'Relevant - In CRM valid'!$Q$2:$Q$4699,"valid")+COUNTIFS('Relevant - In CRM unknown'!$T$2:$T$253,$A230,'Relevant - In CRM unknown'!$G$2:$G$253,"UK",'Relevant - In CRM unknown'!$Q$2:$Q$253,"valid")+COUNTIFS('Relevant - IN NOW CRM valid'!$T$2:$T$2328,$A230,'Relevant - IN NOW CRM valid'!$G$2:$G$2328,"UK",'Relevant - IN NOW CRM valid'!$Q$2:$Q$2328,"valid")+COUNTIFS('Relevant - IN NOW CRM unknown'!$T$2:$T$1227,$A230,'Relevant - IN NOW CRM unknown'!$G$2:$G$1227,"UK",'Relevant - IN NOW CRM unknown'!$Q$2:$Q$1227,"valid")+COUNTIFS('Relevant - Not CRM not valid'!$T$2:$T$416,$A230,'Relevant - Not CRM not valid'!$G$2:$G$416,"UK",'Relevant - Not CRM not valid'!$Q$2:$Q$416,"valid")+COUNTIFS('Relevant - In CRM not valid'!$T$2:$T$46,$A230,'Relevant - In CRM not valid'!$G$2:$G$46,"UK",'Relevant - In CRM not valid'!$Q$2:$Q$46,"valid")</f>
        <v>0</v>
      </c>
      <c r="O230" s="2" t="str">
        <f t="shared" si="7"/>
        <v/>
      </c>
    </row>
    <row r="231" spans="1:15" ht="15" customHeight="1">
      <c r="A231" s="2" t="s">
        <v>568</v>
      </c>
      <c r="B231" s="2" t="s">
        <v>569</v>
      </c>
      <c r="C231" s="2" t="s">
        <v>383</v>
      </c>
      <c r="D231" s="2" t="str">
        <f>IFERROR(INDEX('UK Target Institutions'!$D$2:$D$727,MATCH($A231,'UK Target Institutions'!$A$2:$A$727,0)),"")</f>
        <v>No</v>
      </c>
      <c r="E231" s="2">
        <f>COUNTIFS('Relevant - In CRM valid'!$T$2:$T$4699,$A231,'Relevant - In CRM valid'!$G$2:$G$4699,"UK")+COUNTIFS('Relevant - In CRM unknown'!$T$2:$T$253,$A231,'Relevant - In CRM unknown'!$G$2:$G$253,"UK")+COUNTIFS('Relevant - IN NOW CRM valid'!$T$2:$T$2328,$A231,'Relevant - IN NOW CRM valid'!$G$2:$G$2328,"UK")+COUNTIFS('Relevant - IN NOW CRM unknown'!$T$2:$T$1227,$A231,'Relevant - IN NOW CRM unknown'!$G$2:$G$1227,"UK")+COUNTIFS('Relevant - Not CRM not valid'!$T$2:$T$416,$A231,'Relevant - Not CRM not valid'!$G$2:$G$416,"UK")+COUNTIFS('Relevant - In CRM not valid'!$T$2:$T$46,$A231,'Relevant - In CRM not valid'!$G$2:$G$46,"UK")</f>
        <v>3</v>
      </c>
      <c r="F231" s="2">
        <f>COUNTIFS('Relevant - In CRM valid'!$T$2:$T$4699,$A231,'Relevant - In CRM valid'!$G$2:$G$4699,"UK",'Relevant - In CRM valid'!$M$2:$M$4699,"Research")+COUNTIFS('Relevant - In CRM unknown'!$T$2:$T$253,$A231,'Relevant - In CRM unknown'!$G$2:$G$253,"UK",'Relevant - In CRM unknown'!$M$2:$M$253,"Research")+COUNTIFS('Relevant - IN NOW CRM valid'!$T$2:$T$2328,$A231,'Relevant - IN NOW CRM valid'!$G$2:$G$2328,"UK",'Relevant - IN NOW CRM valid'!$M$2:$M$2328,"Research")+COUNTIFS('Relevant - IN NOW CRM unknown'!$T$2:$T$1227,$A231,'Relevant - IN NOW CRM unknown'!$G$2:$G$1227,"UK",'Relevant - IN NOW CRM unknown'!$M$2:$M$1227,"Research")+COUNTIFS('Relevant - Not CRM not valid'!$T$2:$T$416,$A231,'Relevant - Not CRM not valid'!$G$2:$G$416,"UK",'Relevant - Not CRM not valid'!$M$2:$M$416,"Research")+COUNTIFS('Relevant - In CRM not valid'!$T$2:$T$46,$A231,'Relevant - In CRM not valid'!$G$2:$G$46,"UK",'Relevant - In CRM not valid'!$M$2:$M$46,"Research")</f>
        <v>3</v>
      </c>
      <c r="G231" s="2">
        <f>COUNTIFS('Relevant - In CRM valid'!$T$2:$T$4699,$A231,'Relevant - In CRM valid'!$G$2:$G$4699,"UK",'Relevant - In CRM valid'!$M$2:$M$4699,"Research",'Relevant - In CRM valid'!$R$2:$R$4699,"Senior")+COUNTIFS('Relevant - In CRM unknown'!$T$2:$T$253,$A231,'Relevant - In CRM unknown'!$G$2:$G$253,"UK",'Relevant - In CRM unknown'!$M$2:$M$253,"Research",'Relevant - In CRM unknown'!$R$2:$R$253,"Senior")+COUNTIFS('Relevant - IN NOW CRM valid'!$T$2:$T$2328,$A231,'Relevant - IN NOW CRM valid'!$G$2:$G$2328,"UK",'Relevant - IN NOW CRM valid'!$M$2:$M$2328,"Research",'Relevant - IN NOW CRM valid'!$R$2:$R$2328,"Senior")+COUNTIFS('Relevant - IN NOW CRM unknown'!$T$2:$T$1227,$A231,'Relevant - IN NOW CRM unknown'!$G$2:$G$1227,"UK",'Relevant - IN NOW CRM unknown'!$M$2:$M$1227,"Research",'Relevant - IN NOW CRM unknown'!$R$2:$R$1227,"Senior")+COUNTIFS('Relevant - Not CRM not valid'!$T$2:$T$416,$A231,'Relevant - Not CRM not valid'!$G$2:$G$416,"UK",'Relevant - Not CRM not valid'!$M$2:$M$416,"Research",'Relevant - Not CRM not valid'!$R$2:$R$416,"Senior")+COUNTIFS('Relevant - In CRM not valid'!$T$2:$T$46,$A231,'Relevant - In CRM not valid'!$G$2:$G$46,"UK",'Relevant - In CRM not valid'!$M$2:$M$46,"Research",'Relevant - In CRM not valid'!$R$2:$R$46,"Senior")</f>
        <v>3</v>
      </c>
      <c r="H231" s="2">
        <f>COUNTIFS('Relevant - In CRM valid'!$T$2:$T$4699,$A231,'Relevant - In CRM valid'!$G$2:$G$4699,"UK",'Relevant - In CRM valid'!$M$2:$M$4699,"Research",'Relevant - In CRM valid'!$R$2:$R$4699,"Operational")+COUNTIFS('Relevant - In CRM unknown'!$T$2:$T$253,$A231,'Relevant - In CRM unknown'!$G$2:$G$253,"UK",'Relevant - In CRM unknown'!$M$2:$M$253,"Research",'Relevant - In CRM unknown'!$R$2:$R$253,"Operational")+COUNTIFS('Relevant - IN NOW CRM valid'!$T$2:$T$2328,$A231,'Relevant - IN NOW CRM valid'!$G$2:$G$2328,"UK",'Relevant - IN NOW CRM valid'!$M$2:$M$2328,"Research",'Relevant - IN NOW CRM valid'!$R$2:$R$2328,"Operational")+COUNTIFS('Relevant - IN NOW CRM unknown'!$T$2:$T$1227,$A231,'Relevant - IN NOW CRM unknown'!$G$2:$G$1227,"UK",'Relevant - IN NOW CRM unknown'!$M$2:$M$1227,"Research",'Relevant - IN NOW CRM unknown'!$R$2:$R$1227,"Operational")+COUNTIFS('Relevant - Not CRM not valid'!$T$2:$T$416,$A231,'Relevant - Not CRM not valid'!$G$2:$G$416,"UK",'Relevant - Not CRM not valid'!$M$2:$M$416,"Research",'Relevant - Not CRM not valid'!$R$2:$R$416,"Operational")+COUNTIFS('Relevant - In CRM not valid'!$T$2:$T$46,$A231,'Relevant - In CRM not valid'!$G$2:$G$46,"UK",'Relevant - In CRM not valid'!$M$2:$M$46,"Research",'Relevant - In CRM not valid'!$R$2:$R$46,"Operational")</f>
        <v>0</v>
      </c>
      <c r="I231" s="2">
        <f>COUNTIFS('Relevant - In CRM valid'!$T$2:$T$4699,$A231,'Relevant - In CRM valid'!$G$2:$G$4699,"UK",'Relevant - In CRM valid'!$M$2:$M$4699,"Research",'Relevant - In CRM valid'!$R$2:$R$4699,"Academic")+COUNTIFS('Relevant - In CRM unknown'!$T$2:$T$253,$A231,'Relevant - In CRM unknown'!$G$2:$G$253,"UK",'Relevant - In CRM unknown'!$M$2:$M$253,"Research",'Relevant - In CRM unknown'!$R$2:$R$253,"Academic")+COUNTIFS('Relevant - IN NOW CRM valid'!$T$2:$T$2328,$A231,'Relevant - IN NOW CRM valid'!$G$2:$G$2328,"UK",'Relevant - IN NOW CRM valid'!$M$2:$M$2328,"Research",'Relevant - IN NOW CRM valid'!$R$2:$R$2328,"Academic")+COUNTIFS('Relevant - IN NOW CRM unknown'!$T$2:$T$1227,$A231,'Relevant - IN NOW CRM unknown'!$G$2:$G$1227,"UK",'Relevant - IN NOW CRM unknown'!$M$2:$M$1227,"Research",'Relevant - IN NOW CRM unknown'!$R$2:$R$1227,"Academic")+COUNTIFS('Relevant - Not CRM not valid'!$T$2:$T$416,$A231,'Relevant - Not CRM not valid'!$G$2:$G$416,"UK",'Relevant - Not CRM not valid'!$M$2:$M$416,"Research",'Relevant - Not CRM not valid'!$R$2:$R$416,"Academic")+COUNTIFS('Relevant - In CRM not valid'!$T$2:$T$46,$A231,'Relevant - In CRM not valid'!$G$2:$G$46,"UK",'Relevant - In CRM not valid'!$M$2:$M$46,"Research",'Relevant - In CRM not valid'!$R$2:$R$46,"Academic")</f>
        <v>0</v>
      </c>
      <c r="J231" s="2">
        <f>COUNTIFS('Relevant - In CRM valid'!$T$2:$T$4699,$A231,'Relevant - In CRM valid'!$G$2:$G$4699,"UK",'Relevant - In CRM valid'!$M$2:$M$4699,"Finance")+COUNTIFS('Relevant - In CRM unknown'!$T$2:$T$253,$A231,'Relevant - In CRM unknown'!$G$2:$G$253,"UK",'Relevant - In CRM unknown'!$M$2:$M$253,"Finance")+COUNTIFS('Relevant - IN NOW CRM valid'!$T$2:$T$2328,$A231,'Relevant - IN NOW CRM valid'!$G$2:$G$2328,"UK",'Relevant - IN NOW CRM valid'!$M$2:$M$2328,"Finance")+COUNTIFS('Relevant - IN NOW CRM unknown'!$T$2:$T$1227,$A231,'Relevant - IN NOW CRM unknown'!$G$2:$G$1227,"UK",'Relevant - IN NOW CRM unknown'!$M$2:$M$1227,"Finance")+COUNTIFS('Relevant - Not CRM not valid'!$T$2:$T$416,$A231,'Relevant - Not CRM not valid'!$G$2:$G$416,"UK",'Relevant - Not CRM not valid'!$M$2:$M$416,"Finance")+COUNTIFS('Relevant - In CRM not valid'!$T$2:$T$46,$A231,'Relevant - In CRM not valid'!$G$2:$G$46,"UK",'Relevant - In CRM not valid'!$M$2:$M$46,"Finance")</f>
        <v>0</v>
      </c>
      <c r="K231" s="2">
        <f>COUNTIFS('Relevant - In CRM valid'!$T$2:$T$4699,$A231,'Relevant - In CRM valid'!$G$2:$G$4699,"UK",'Relevant - In CRM valid'!$M$2:$M$4699,"IT/Systems")+COUNTIFS('Relevant - In CRM unknown'!$T$2:$T$253,$A231,'Relevant - In CRM unknown'!$G$2:$G$253,"UK",'Relevant - In CRM unknown'!$M$2:$M$253,"IT/Systems")+COUNTIFS('Relevant - IN NOW CRM valid'!$T$2:$T$2328,$A231,'Relevant - IN NOW CRM valid'!$G$2:$G$2328,"UK",'Relevant - IN NOW CRM valid'!$M$2:$M$2328,"IT/Systems")+COUNTIFS('Relevant - IN NOW CRM unknown'!$T$2:$T$1227,$A231,'Relevant - IN NOW CRM unknown'!$G$2:$G$1227,"UK",'Relevant - IN NOW CRM unknown'!$M$2:$M$1227,"IT/Systems")+COUNTIFS('Relevant - Not CRM not valid'!$T$2:$T$416,$A231,'Relevant - Not CRM not valid'!$G$2:$G$416,"UK",'Relevant - Not CRM not valid'!$M$2:$M$416,"IT/Systems")+COUNTIFS('Relevant - In CRM not valid'!$T$2:$T$46,$A231,'Relevant - In CRM not valid'!$G$2:$G$46,"UK",'Relevant - In CRM not valid'!$M$2:$M$46,"IT/Systems")</f>
        <v>0</v>
      </c>
      <c r="L231" s="2">
        <f>COUNTIFS('Relevant - In CRM valid'!$T$2:$T$4699,$A231,'Relevant - In CRM valid'!$G$2:$G$4699,"UK",'Relevant - In CRM valid'!$M$2:$M$4699,"")+COUNTIFS('Relevant - In CRM unknown'!$T$2:$T$253,$A231,'Relevant - In CRM unknown'!$G$2:$G$253,"UK",'Relevant - In CRM unknown'!$M$2:$M$253,"")+COUNTIFS('Relevant - IN NOW CRM valid'!$T$2:$T$2328,$A231,'Relevant - IN NOW CRM valid'!$G$2:$G$2328,"UK",'Relevant - IN NOW CRM valid'!$M$2:$M$2328,"")+COUNTIFS('Relevant - IN NOW CRM unknown'!$T$2:$T$1227,$A231,'Relevant - IN NOW CRM unknown'!$G$2:$G$1227,"UK",'Relevant - IN NOW CRM unknown'!$M$2:$M$1227,"")+COUNTIFS('Relevant - Not CRM not valid'!$T$2:$T$416,$A231,'Relevant - Not CRM not valid'!$G$2:$G$416,"UK",'Relevant - Not CRM not valid'!$M$2:$M$416,"")+COUNTIFS('Relevant - In CRM not valid'!$T$2:$T$46,$A231,'Relevant - In CRM not valid'!$G$2:$G$46,"UK",'Relevant - In CRM not valid'!$M$2:$M$46,"")</f>
        <v>0</v>
      </c>
      <c r="M231" s="2">
        <f t="shared" si="6"/>
        <v>1</v>
      </c>
      <c r="N231" s="2">
        <f>COUNTIFS('Relevant - In CRM valid'!$T$2:$T$4699,$A231,'Relevant - In CRM valid'!$G$2:$G$4699,"UK",'Relevant - In CRM valid'!$Q$2:$Q$4699,"valid")+COUNTIFS('Relevant - In CRM unknown'!$T$2:$T$253,$A231,'Relevant - In CRM unknown'!$G$2:$G$253,"UK",'Relevant - In CRM unknown'!$Q$2:$Q$253,"valid")+COUNTIFS('Relevant - IN NOW CRM valid'!$T$2:$T$2328,$A231,'Relevant - IN NOW CRM valid'!$G$2:$G$2328,"UK",'Relevant - IN NOW CRM valid'!$Q$2:$Q$2328,"valid")+COUNTIFS('Relevant - IN NOW CRM unknown'!$T$2:$T$1227,$A231,'Relevant - IN NOW CRM unknown'!$G$2:$G$1227,"UK",'Relevant - IN NOW CRM unknown'!$Q$2:$Q$1227,"valid")+COUNTIFS('Relevant - Not CRM not valid'!$T$2:$T$416,$A231,'Relevant - Not CRM not valid'!$G$2:$G$416,"UK",'Relevant - Not CRM not valid'!$Q$2:$Q$416,"valid")+COUNTIFS('Relevant - In CRM not valid'!$T$2:$T$46,$A231,'Relevant - In CRM not valid'!$G$2:$G$46,"UK",'Relevant - In CRM not valid'!$Q$2:$Q$46,"valid")</f>
        <v>3</v>
      </c>
      <c r="O231" s="2" t="str">
        <f t="shared" si="7"/>
        <v>Finance  IT/Systems</v>
      </c>
    </row>
    <row r="232" spans="1:15" ht="15" customHeight="1">
      <c r="A232" s="2" t="s">
        <v>570</v>
      </c>
      <c r="B232" s="2" t="s">
        <v>571</v>
      </c>
      <c r="C232" s="2" t="s">
        <v>1570</v>
      </c>
      <c r="D232" s="2" t="str">
        <f>IFERROR(INDEX('UK Target Institutions'!$D$2:$D$727,MATCH($A232,'UK Target Institutions'!$A$2:$A$727,0)),"")</f>
        <v>No</v>
      </c>
      <c r="E232" s="2">
        <f>COUNTIFS('Relevant - In CRM valid'!$T$2:$T$4699,$A232,'Relevant - In CRM valid'!$G$2:$G$4699,"UK")+COUNTIFS('Relevant - In CRM unknown'!$T$2:$T$253,$A232,'Relevant - In CRM unknown'!$G$2:$G$253,"UK")+COUNTIFS('Relevant - IN NOW CRM valid'!$T$2:$T$2328,$A232,'Relevant - IN NOW CRM valid'!$G$2:$G$2328,"UK")+COUNTIFS('Relevant - IN NOW CRM unknown'!$T$2:$T$1227,$A232,'Relevant - IN NOW CRM unknown'!$G$2:$G$1227,"UK")+COUNTIFS('Relevant - Not CRM not valid'!$T$2:$T$416,$A232,'Relevant - Not CRM not valid'!$G$2:$G$416,"UK")+COUNTIFS('Relevant - In CRM not valid'!$T$2:$T$46,$A232,'Relevant - In CRM not valid'!$G$2:$G$46,"UK")</f>
        <v>2</v>
      </c>
      <c r="F232" s="2">
        <f>COUNTIFS('Relevant - In CRM valid'!$T$2:$T$4699,$A232,'Relevant - In CRM valid'!$G$2:$G$4699,"UK",'Relevant - In CRM valid'!$M$2:$M$4699,"Research")+COUNTIFS('Relevant - In CRM unknown'!$T$2:$T$253,$A232,'Relevant - In CRM unknown'!$G$2:$G$253,"UK",'Relevant - In CRM unknown'!$M$2:$M$253,"Research")+COUNTIFS('Relevant - IN NOW CRM valid'!$T$2:$T$2328,$A232,'Relevant - IN NOW CRM valid'!$G$2:$G$2328,"UK",'Relevant - IN NOW CRM valid'!$M$2:$M$2328,"Research")+COUNTIFS('Relevant - IN NOW CRM unknown'!$T$2:$T$1227,$A232,'Relevant - IN NOW CRM unknown'!$G$2:$G$1227,"UK",'Relevant - IN NOW CRM unknown'!$M$2:$M$1227,"Research")+COUNTIFS('Relevant - Not CRM not valid'!$T$2:$T$416,$A232,'Relevant - Not CRM not valid'!$G$2:$G$416,"UK",'Relevant - Not CRM not valid'!$M$2:$M$416,"Research")+COUNTIFS('Relevant - In CRM not valid'!$T$2:$T$46,$A232,'Relevant - In CRM not valid'!$G$2:$G$46,"UK",'Relevant - In CRM not valid'!$M$2:$M$46,"Research")</f>
        <v>2</v>
      </c>
      <c r="G232" s="2">
        <f>COUNTIFS('Relevant - In CRM valid'!$T$2:$T$4699,$A232,'Relevant - In CRM valid'!$G$2:$G$4699,"UK",'Relevant - In CRM valid'!$M$2:$M$4699,"Research",'Relevant - In CRM valid'!$R$2:$R$4699,"Senior")+COUNTIFS('Relevant - In CRM unknown'!$T$2:$T$253,$A232,'Relevant - In CRM unknown'!$G$2:$G$253,"UK",'Relevant - In CRM unknown'!$M$2:$M$253,"Research",'Relevant - In CRM unknown'!$R$2:$R$253,"Senior")+COUNTIFS('Relevant - IN NOW CRM valid'!$T$2:$T$2328,$A232,'Relevant - IN NOW CRM valid'!$G$2:$G$2328,"UK",'Relevant - IN NOW CRM valid'!$M$2:$M$2328,"Research",'Relevant - IN NOW CRM valid'!$R$2:$R$2328,"Senior")+COUNTIFS('Relevant - IN NOW CRM unknown'!$T$2:$T$1227,$A232,'Relevant - IN NOW CRM unknown'!$G$2:$G$1227,"UK",'Relevant - IN NOW CRM unknown'!$M$2:$M$1227,"Research",'Relevant - IN NOW CRM unknown'!$R$2:$R$1227,"Senior")+COUNTIFS('Relevant - Not CRM not valid'!$T$2:$T$416,$A232,'Relevant - Not CRM not valid'!$G$2:$G$416,"UK",'Relevant - Not CRM not valid'!$M$2:$M$416,"Research",'Relevant - Not CRM not valid'!$R$2:$R$416,"Senior")+COUNTIFS('Relevant - In CRM not valid'!$T$2:$T$46,$A232,'Relevant - In CRM not valid'!$G$2:$G$46,"UK",'Relevant - In CRM not valid'!$M$2:$M$46,"Research",'Relevant - In CRM not valid'!$R$2:$R$46,"Senior")</f>
        <v>2</v>
      </c>
      <c r="H232" s="2">
        <f>COUNTIFS('Relevant - In CRM valid'!$T$2:$T$4699,$A232,'Relevant - In CRM valid'!$G$2:$G$4699,"UK",'Relevant - In CRM valid'!$M$2:$M$4699,"Research",'Relevant - In CRM valid'!$R$2:$R$4699,"Operational")+COUNTIFS('Relevant - In CRM unknown'!$T$2:$T$253,$A232,'Relevant - In CRM unknown'!$G$2:$G$253,"UK",'Relevant - In CRM unknown'!$M$2:$M$253,"Research",'Relevant - In CRM unknown'!$R$2:$R$253,"Operational")+COUNTIFS('Relevant - IN NOW CRM valid'!$T$2:$T$2328,$A232,'Relevant - IN NOW CRM valid'!$G$2:$G$2328,"UK",'Relevant - IN NOW CRM valid'!$M$2:$M$2328,"Research",'Relevant - IN NOW CRM valid'!$R$2:$R$2328,"Operational")+COUNTIFS('Relevant - IN NOW CRM unknown'!$T$2:$T$1227,$A232,'Relevant - IN NOW CRM unknown'!$G$2:$G$1227,"UK",'Relevant - IN NOW CRM unknown'!$M$2:$M$1227,"Research",'Relevant - IN NOW CRM unknown'!$R$2:$R$1227,"Operational")+COUNTIFS('Relevant - Not CRM not valid'!$T$2:$T$416,$A232,'Relevant - Not CRM not valid'!$G$2:$G$416,"UK",'Relevant - Not CRM not valid'!$M$2:$M$416,"Research",'Relevant - Not CRM not valid'!$R$2:$R$416,"Operational")+COUNTIFS('Relevant - In CRM not valid'!$T$2:$T$46,$A232,'Relevant - In CRM not valid'!$G$2:$G$46,"UK",'Relevant - In CRM not valid'!$M$2:$M$46,"Research",'Relevant - In CRM not valid'!$R$2:$R$46,"Operational")</f>
        <v>0</v>
      </c>
      <c r="I232" s="2">
        <f>COUNTIFS('Relevant - In CRM valid'!$T$2:$T$4699,$A232,'Relevant - In CRM valid'!$G$2:$G$4699,"UK",'Relevant - In CRM valid'!$M$2:$M$4699,"Research",'Relevant - In CRM valid'!$R$2:$R$4699,"Academic")+COUNTIFS('Relevant - In CRM unknown'!$T$2:$T$253,$A232,'Relevant - In CRM unknown'!$G$2:$G$253,"UK",'Relevant - In CRM unknown'!$M$2:$M$253,"Research",'Relevant - In CRM unknown'!$R$2:$R$253,"Academic")+COUNTIFS('Relevant - IN NOW CRM valid'!$T$2:$T$2328,$A232,'Relevant - IN NOW CRM valid'!$G$2:$G$2328,"UK",'Relevant - IN NOW CRM valid'!$M$2:$M$2328,"Research",'Relevant - IN NOW CRM valid'!$R$2:$R$2328,"Academic")+COUNTIFS('Relevant - IN NOW CRM unknown'!$T$2:$T$1227,$A232,'Relevant - IN NOW CRM unknown'!$G$2:$G$1227,"UK",'Relevant - IN NOW CRM unknown'!$M$2:$M$1227,"Research",'Relevant - IN NOW CRM unknown'!$R$2:$R$1227,"Academic")+COUNTIFS('Relevant - Not CRM not valid'!$T$2:$T$416,$A232,'Relevant - Not CRM not valid'!$G$2:$G$416,"UK",'Relevant - Not CRM not valid'!$M$2:$M$416,"Research",'Relevant - Not CRM not valid'!$R$2:$R$416,"Academic")+COUNTIFS('Relevant - In CRM not valid'!$T$2:$T$46,$A232,'Relevant - In CRM not valid'!$G$2:$G$46,"UK",'Relevant - In CRM not valid'!$M$2:$M$46,"Research",'Relevant - In CRM not valid'!$R$2:$R$46,"Academic")</f>
        <v>0</v>
      </c>
      <c r="J232" s="2">
        <f>COUNTIFS('Relevant - In CRM valid'!$T$2:$T$4699,$A232,'Relevant - In CRM valid'!$G$2:$G$4699,"UK",'Relevant - In CRM valid'!$M$2:$M$4699,"Finance")+COUNTIFS('Relevant - In CRM unknown'!$T$2:$T$253,$A232,'Relevant - In CRM unknown'!$G$2:$G$253,"UK",'Relevant - In CRM unknown'!$M$2:$M$253,"Finance")+COUNTIFS('Relevant - IN NOW CRM valid'!$T$2:$T$2328,$A232,'Relevant - IN NOW CRM valid'!$G$2:$G$2328,"UK",'Relevant - IN NOW CRM valid'!$M$2:$M$2328,"Finance")+COUNTIFS('Relevant - IN NOW CRM unknown'!$T$2:$T$1227,$A232,'Relevant - IN NOW CRM unknown'!$G$2:$G$1227,"UK",'Relevant - IN NOW CRM unknown'!$M$2:$M$1227,"Finance")+COUNTIFS('Relevant - Not CRM not valid'!$T$2:$T$416,$A232,'Relevant - Not CRM not valid'!$G$2:$G$416,"UK",'Relevant - Not CRM not valid'!$M$2:$M$416,"Finance")+COUNTIFS('Relevant - In CRM not valid'!$T$2:$T$46,$A232,'Relevant - In CRM not valid'!$G$2:$G$46,"UK",'Relevant - In CRM not valid'!$M$2:$M$46,"Finance")</f>
        <v>0</v>
      </c>
      <c r="K232" s="2">
        <f>COUNTIFS('Relevant - In CRM valid'!$T$2:$T$4699,$A232,'Relevant - In CRM valid'!$G$2:$G$4699,"UK",'Relevant - In CRM valid'!$M$2:$M$4699,"IT/Systems")+COUNTIFS('Relevant - In CRM unknown'!$T$2:$T$253,$A232,'Relevant - In CRM unknown'!$G$2:$G$253,"UK",'Relevant - In CRM unknown'!$M$2:$M$253,"IT/Systems")+COUNTIFS('Relevant - IN NOW CRM valid'!$T$2:$T$2328,$A232,'Relevant - IN NOW CRM valid'!$G$2:$G$2328,"UK",'Relevant - IN NOW CRM valid'!$M$2:$M$2328,"IT/Systems")+COUNTIFS('Relevant - IN NOW CRM unknown'!$T$2:$T$1227,$A232,'Relevant - IN NOW CRM unknown'!$G$2:$G$1227,"UK",'Relevant - IN NOW CRM unknown'!$M$2:$M$1227,"IT/Systems")+COUNTIFS('Relevant - Not CRM not valid'!$T$2:$T$416,$A232,'Relevant - Not CRM not valid'!$G$2:$G$416,"UK",'Relevant - Not CRM not valid'!$M$2:$M$416,"IT/Systems")+COUNTIFS('Relevant - In CRM not valid'!$T$2:$T$46,$A232,'Relevant - In CRM not valid'!$G$2:$G$46,"UK",'Relevant - In CRM not valid'!$M$2:$M$46,"IT/Systems")</f>
        <v>0</v>
      </c>
      <c r="L232" s="2">
        <f>COUNTIFS('Relevant - In CRM valid'!$T$2:$T$4699,$A232,'Relevant - In CRM valid'!$G$2:$G$4699,"UK",'Relevant - In CRM valid'!$M$2:$M$4699,"")+COUNTIFS('Relevant - In CRM unknown'!$T$2:$T$253,$A232,'Relevant - In CRM unknown'!$G$2:$G$253,"UK",'Relevant - In CRM unknown'!$M$2:$M$253,"")+COUNTIFS('Relevant - IN NOW CRM valid'!$T$2:$T$2328,$A232,'Relevant - IN NOW CRM valid'!$G$2:$G$2328,"UK",'Relevant - IN NOW CRM valid'!$M$2:$M$2328,"")+COUNTIFS('Relevant - IN NOW CRM unknown'!$T$2:$T$1227,$A232,'Relevant - IN NOW CRM unknown'!$G$2:$G$1227,"UK",'Relevant - IN NOW CRM unknown'!$M$2:$M$1227,"")+COUNTIFS('Relevant - Not CRM not valid'!$T$2:$T$416,$A232,'Relevant - Not CRM not valid'!$G$2:$G$416,"UK",'Relevant - Not CRM not valid'!$M$2:$M$416,"")+COUNTIFS('Relevant - In CRM not valid'!$T$2:$T$46,$A232,'Relevant - In CRM not valid'!$G$2:$G$46,"UK",'Relevant - In CRM not valid'!$M$2:$M$46,"")</f>
        <v>0</v>
      </c>
      <c r="M232" s="2">
        <f t="shared" si="6"/>
        <v>1</v>
      </c>
      <c r="N232" s="2">
        <f>COUNTIFS('Relevant - In CRM valid'!$T$2:$T$4699,$A232,'Relevant - In CRM valid'!$G$2:$G$4699,"UK",'Relevant - In CRM valid'!$Q$2:$Q$4699,"valid")+COUNTIFS('Relevant - In CRM unknown'!$T$2:$T$253,$A232,'Relevant - In CRM unknown'!$G$2:$G$253,"UK",'Relevant - In CRM unknown'!$Q$2:$Q$253,"valid")+COUNTIFS('Relevant - IN NOW CRM valid'!$T$2:$T$2328,$A232,'Relevant - IN NOW CRM valid'!$G$2:$G$2328,"UK",'Relevant - IN NOW CRM valid'!$Q$2:$Q$2328,"valid")+COUNTIFS('Relevant - IN NOW CRM unknown'!$T$2:$T$1227,$A232,'Relevant - IN NOW CRM unknown'!$G$2:$G$1227,"UK",'Relevant - IN NOW CRM unknown'!$Q$2:$Q$1227,"valid")+COUNTIFS('Relevant - Not CRM not valid'!$T$2:$T$416,$A232,'Relevant - Not CRM not valid'!$G$2:$G$416,"UK",'Relevant - Not CRM not valid'!$Q$2:$Q$416,"valid")+COUNTIFS('Relevant - In CRM not valid'!$T$2:$T$46,$A232,'Relevant - In CRM not valid'!$G$2:$G$46,"UK",'Relevant - In CRM not valid'!$Q$2:$Q$46,"valid")</f>
        <v>0</v>
      </c>
      <c r="O232" s="2" t="str">
        <f t="shared" si="7"/>
        <v>Finance  IT/Systems</v>
      </c>
    </row>
    <row r="233" spans="1:15" ht="15" customHeight="1">
      <c r="A233" s="2" t="s">
        <v>572</v>
      </c>
      <c r="B233" s="2" t="s">
        <v>573</v>
      </c>
      <c r="C233" s="2" t="s">
        <v>161</v>
      </c>
      <c r="D233" s="2" t="str">
        <f>IFERROR(INDEX('UK Target Institutions'!$D$2:$D$727,MATCH($A233,'UK Target Institutions'!$A$2:$A$727,0)),"")</f>
        <v>Yes</v>
      </c>
      <c r="E233" s="2">
        <f>COUNTIFS('Relevant - In CRM valid'!$T$2:$T$4699,$A233,'Relevant - In CRM valid'!$G$2:$G$4699,"UK")+COUNTIFS('Relevant - In CRM unknown'!$T$2:$T$253,$A233,'Relevant - In CRM unknown'!$G$2:$G$253,"UK")+COUNTIFS('Relevant - IN NOW CRM valid'!$T$2:$T$2328,$A233,'Relevant - IN NOW CRM valid'!$G$2:$G$2328,"UK")+COUNTIFS('Relevant - IN NOW CRM unknown'!$T$2:$T$1227,$A233,'Relevant - IN NOW CRM unknown'!$G$2:$G$1227,"UK")+COUNTIFS('Relevant - Not CRM not valid'!$T$2:$T$416,$A233,'Relevant - Not CRM not valid'!$G$2:$G$416,"UK")+COUNTIFS('Relevant - In CRM not valid'!$T$2:$T$46,$A233,'Relevant - In CRM not valid'!$G$2:$G$46,"UK")</f>
        <v>2</v>
      </c>
      <c r="F233" s="2">
        <f>COUNTIFS('Relevant - In CRM valid'!$T$2:$T$4699,$A233,'Relevant - In CRM valid'!$G$2:$G$4699,"UK",'Relevant - In CRM valid'!$M$2:$M$4699,"Research")+COUNTIFS('Relevant - In CRM unknown'!$T$2:$T$253,$A233,'Relevant - In CRM unknown'!$G$2:$G$253,"UK",'Relevant - In CRM unknown'!$M$2:$M$253,"Research")+COUNTIFS('Relevant - IN NOW CRM valid'!$T$2:$T$2328,$A233,'Relevant - IN NOW CRM valid'!$G$2:$G$2328,"UK",'Relevant - IN NOW CRM valid'!$M$2:$M$2328,"Research")+COUNTIFS('Relevant - IN NOW CRM unknown'!$T$2:$T$1227,$A233,'Relevant - IN NOW CRM unknown'!$G$2:$G$1227,"UK",'Relevant - IN NOW CRM unknown'!$M$2:$M$1227,"Research")+COUNTIFS('Relevant - Not CRM not valid'!$T$2:$T$416,$A233,'Relevant - Not CRM not valid'!$G$2:$G$416,"UK",'Relevant - Not CRM not valid'!$M$2:$M$416,"Research")+COUNTIFS('Relevant - In CRM not valid'!$T$2:$T$46,$A233,'Relevant - In CRM not valid'!$G$2:$G$46,"UK",'Relevant - In CRM not valid'!$M$2:$M$46,"Research")</f>
        <v>1</v>
      </c>
      <c r="G233" s="2">
        <f>COUNTIFS('Relevant - In CRM valid'!$T$2:$T$4699,$A233,'Relevant - In CRM valid'!$G$2:$G$4699,"UK",'Relevant - In CRM valid'!$M$2:$M$4699,"Research",'Relevant - In CRM valid'!$R$2:$R$4699,"Senior")+COUNTIFS('Relevant - In CRM unknown'!$T$2:$T$253,$A233,'Relevant - In CRM unknown'!$G$2:$G$253,"UK",'Relevant - In CRM unknown'!$M$2:$M$253,"Research",'Relevant - In CRM unknown'!$R$2:$R$253,"Senior")+COUNTIFS('Relevant - IN NOW CRM valid'!$T$2:$T$2328,$A233,'Relevant - IN NOW CRM valid'!$G$2:$G$2328,"UK",'Relevant - IN NOW CRM valid'!$M$2:$M$2328,"Research",'Relevant - IN NOW CRM valid'!$R$2:$R$2328,"Senior")+COUNTIFS('Relevant - IN NOW CRM unknown'!$T$2:$T$1227,$A233,'Relevant - IN NOW CRM unknown'!$G$2:$G$1227,"UK",'Relevant - IN NOW CRM unknown'!$M$2:$M$1227,"Research",'Relevant - IN NOW CRM unknown'!$R$2:$R$1227,"Senior")+COUNTIFS('Relevant - Not CRM not valid'!$T$2:$T$416,$A233,'Relevant - Not CRM not valid'!$G$2:$G$416,"UK",'Relevant - Not CRM not valid'!$M$2:$M$416,"Research",'Relevant - Not CRM not valid'!$R$2:$R$416,"Senior")+COUNTIFS('Relevant - In CRM not valid'!$T$2:$T$46,$A233,'Relevant - In CRM not valid'!$G$2:$G$46,"UK",'Relevant - In CRM not valid'!$M$2:$M$46,"Research",'Relevant - In CRM not valid'!$R$2:$R$46,"Senior")</f>
        <v>1</v>
      </c>
      <c r="H233" s="2">
        <f>COUNTIFS('Relevant - In CRM valid'!$T$2:$T$4699,$A233,'Relevant - In CRM valid'!$G$2:$G$4699,"UK",'Relevant - In CRM valid'!$M$2:$M$4699,"Research",'Relevant - In CRM valid'!$R$2:$R$4699,"Operational")+COUNTIFS('Relevant - In CRM unknown'!$T$2:$T$253,$A233,'Relevant - In CRM unknown'!$G$2:$G$253,"UK",'Relevant - In CRM unknown'!$M$2:$M$253,"Research",'Relevant - In CRM unknown'!$R$2:$R$253,"Operational")+COUNTIFS('Relevant - IN NOW CRM valid'!$T$2:$T$2328,$A233,'Relevant - IN NOW CRM valid'!$G$2:$G$2328,"UK",'Relevant - IN NOW CRM valid'!$M$2:$M$2328,"Research",'Relevant - IN NOW CRM valid'!$R$2:$R$2328,"Operational")+COUNTIFS('Relevant - IN NOW CRM unknown'!$T$2:$T$1227,$A233,'Relevant - IN NOW CRM unknown'!$G$2:$G$1227,"UK",'Relevant - IN NOW CRM unknown'!$M$2:$M$1227,"Research",'Relevant - IN NOW CRM unknown'!$R$2:$R$1227,"Operational")+COUNTIFS('Relevant - Not CRM not valid'!$T$2:$T$416,$A233,'Relevant - Not CRM not valid'!$G$2:$G$416,"UK",'Relevant - Not CRM not valid'!$M$2:$M$416,"Research",'Relevant - Not CRM not valid'!$R$2:$R$416,"Operational")+COUNTIFS('Relevant - In CRM not valid'!$T$2:$T$46,$A233,'Relevant - In CRM not valid'!$G$2:$G$46,"UK",'Relevant - In CRM not valid'!$M$2:$M$46,"Research",'Relevant - In CRM not valid'!$R$2:$R$46,"Operational")</f>
        <v>0</v>
      </c>
      <c r="I233" s="2">
        <f>COUNTIFS('Relevant - In CRM valid'!$T$2:$T$4699,$A233,'Relevant - In CRM valid'!$G$2:$G$4699,"UK",'Relevant - In CRM valid'!$M$2:$M$4699,"Research",'Relevant - In CRM valid'!$R$2:$R$4699,"Academic")+COUNTIFS('Relevant - In CRM unknown'!$T$2:$T$253,$A233,'Relevant - In CRM unknown'!$G$2:$G$253,"UK",'Relevant - In CRM unknown'!$M$2:$M$253,"Research",'Relevant - In CRM unknown'!$R$2:$R$253,"Academic")+COUNTIFS('Relevant - IN NOW CRM valid'!$T$2:$T$2328,$A233,'Relevant - IN NOW CRM valid'!$G$2:$G$2328,"UK",'Relevant - IN NOW CRM valid'!$M$2:$M$2328,"Research",'Relevant - IN NOW CRM valid'!$R$2:$R$2328,"Academic")+COUNTIFS('Relevant - IN NOW CRM unknown'!$T$2:$T$1227,$A233,'Relevant - IN NOW CRM unknown'!$G$2:$G$1227,"UK",'Relevant - IN NOW CRM unknown'!$M$2:$M$1227,"Research",'Relevant - IN NOW CRM unknown'!$R$2:$R$1227,"Academic")+COUNTIFS('Relevant - Not CRM not valid'!$T$2:$T$416,$A233,'Relevant - Not CRM not valid'!$G$2:$G$416,"UK",'Relevant - Not CRM not valid'!$M$2:$M$416,"Research",'Relevant - Not CRM not valid'!$R$2:$R$416,"Academic")+COUNTIFS('Relevant - In CRM not valid'!$T$2:$T$46,$A233,'Relevant - In CRM not valid'!$G$2:$G$46,"UK",'Relevant - In CRM not valid'!$M$2:$M$46,"Research",'Relevant - In CRM not valid'!$R$2:$R$46,"Academic")</f>
        <v>0</v>
      </c>
      <c r="J233" s="2">
        <f>COUNTIFS('Relevant - In CRM valid'!$T$2:$T$4699,$A233,'Relevant - In CRM valid'!$G$2:$G$4699,"UK",'Relevant - In CRM valid'!$M$2:$M$4699,"Finance")+COUNTIFS('Relevant - In CRM unknown'!$T$2:$T$253,$A233,'Relevant - In CRM unknown'!$G$2:$G$253,"UK",'Relevant - In CRM unknown'!$M$2:$M$253,"Finance")+COUNTIFS('Relevant - IN NOW CRM valid'!$T$2:$T$2328,$A233,'Relevant - IN NOW CRM valid'!$G$2:$G$2328,"UK",'Relevant - IN NOW CRM valid'!$M$2:$M$2328,"Finance")+COUNTIFS('Relevant - IN NOW CRM unknown'!$T$2:$T$1227,$A233,'Relevant - IN NOW CRM unknown'!$G$2:$G$1227,"UK",'Relevant - IN NOW CRM unknown'!$M$2:$M$1227,"Finance")+COUNTIFS('Relevant - Not CRM not valid'!$T$2:$T$416,$A233,'Relevant - Not CRM not valid'!$G$2:$G$416,"UK",'Relevant - Not CRM not valid'!$M$2:$M$416,"Finance")+COUNTIFS('Relevant - In CRM not valid'!$T$2:$T$46,$A233,'Relevant - In CRM not valid'!$G$2:$G$46,"UK",'Relevant - In CRM not valid'!$M$2:$M$46,"Finance")</f>
        <v>0</v>
      </c>
      <c r="K233" s="2">
        <f>COUNTIFS('Relevant - In CRM valid'!$T$2:$T$4699,$A233,'Relevant - In CRM valid'!$G$2:$G$4699,"UK",'Relevant - In CRM valid'!$M$2:$M$4699,"IT/Systems")+COUNTIFS('Relevant - In CRM unknown'!$T$2:$T$253,$A233,'Relevant - In CRM unknown'!$G$2:$G$253,"UK",'Relevant - In CRM unknown'!$M$2:$M$253,"IT/Systems")+COUNTIFS('Relevant - IN NOW CRM valid'!$T$2:$T$2328,$A233,'Relevant - IN NOW CRM valid'!$G$2:$G$2328,"UK",'Relevant - IN NOW CRM valid'!$M$2:$M$2328,"IT/Systems")+COUNTIFS('Relevant - IN NOW CRM unknown'!$T$2:$T$1227,$A233,'Relevant - IN NOW CRM unknown'!$G$2:$G$1227,"UK",'Relevant - IN NOW CRM unknown'!$M$2:$M$1227,"IT/Systems")+COUNTIFS('Relevant - Not CRM not valid'!$T$2:$T$416,$A233,'Relevant - Not CRM not valid'!$G$2:$G$416,"UK",'Relevant - Not CRM not valid'!$M$2:$M$416,"IT/Systems")+COUNTIFS('Relevant - In CRM not valid'!$T$2:$T$46,$A233,'Relevant - In CRM not valid'!$G$2:$G$46,"UK",'Relevant - In CRM not valid'!$M$2:$M$46,"IT/Systems")</f>
        <v>0</v>
      </c>
      <c r="L233" s="2">
        <f>COUNTIFS('Relevant - In CRM valid'!$T$2:$T$4699,$A233,'Relevant - In CRM valid'!$G$2:$G$4699,"UK",'Relevant - In CRM valid'!$M$2:$M$4699,"")+COUNTIFS('Relevant - In CRM unknown'!$T$2:$T$253,$A233,'Relevant - In CRM unknown'!$G$2:$G$253,"UK",'Relevant - In CRM unknown'!$M$2:$M$253,"")+COUNTIFS('Relevant - IN NOW CRM valid'!$T$2:$T$2328,$A233,'Relevant - IN NOW CRM valid'!$G$2:$G$2328,"UK",'Relevant - IN NOW CRM valid'!$M$2:$M$2328,"")+COUNTIFS('Relevant - IN NOW CRM unknown'!$T$2:$T$1227,$A233,'Relevant - IN NOW CRM unknown'!$G$2:$G$1227,"UK",'Relevant - IN NOW CRM unknown'!$M$2:$M$1227,"")+COUNTIFS('Relevant - Not CRM not valid'!$T$2:$T$416,$A233,'Relevant - Not CRM not valid'!$G$2:$G$416,"UK",'Relevant - Not CRM not valid'!$M$2:$M$416,"")+COUNTIFS('Relevant - In CRM not valid'!$T$2:$T$46,$A233,'Relevant - In CRM not valid'!$G$2:$G$46,"UK",'Relevant - In CRM not valid'!$M$2:$M$46,"")</f>
        <v>0</v>
      </c>
      <c r="M233" s="2">
        <f t="shared" si="6"/>
        <v>1</v>
      </c>
      <c r="N233" s="2">
        <f>COUNTIFS('Relevant - In CRM valid'!$T$2:$T$4699,$A233,'Relevant - In CRM valid'!$G$2:$G$4699,"UK",'Relevant - In CRM valid'!$Q$2:$Q$4699,"valid")+COUNTIFS('Relevant - In CRM unknown'!$T$2:$T$253,$A233,'Relevant - In CRM unknown'!$G$2:$G$253,"UK",'Relevant - In CRM unknown'!$Q$2:$Q$253,"valid")+COUNTIFS('Relevant - IN NOW CRM valid'!$T$2:$T$2328,$A233,'Relevant - IN NOW CRM valid'!$G$2:$G$2328,"UK",'Relevant - IN NOW CRM valid'!$Q$2:$Q$2328,"valid")+COUNTIFS('Relevant - IN NOW CRM unknown'!$T$2:$T$1227,$A233,'Relevant - IN NOW CRM unknown'!$G$2:$G$1227,"UK",'Relevant - IN NOW CRM unknown'!$Q$2:$Q$1227,"valid")+COUNTIFS('Relevant - Not CRM not valid'!$T$2:$T$416,$A233,'Relevant - Not CRM not valid'!$G$2:$G$416,"UK",'Relevant - Not CRM not valid'!$Q$2:$Q$416,"valid")+COUNTIFS('Relevant - In CRM not valid'!$T$2:$T$46,$A233,'Relevant - In CRM not valid'!$G$2:$G$46,"UK",'Relevant - In CRM not valid'!$Q$2:$Q$46,"valid")</f>
        <v>1</v>
      </c>
      <c r="O233" s="2" t="str">
        <f t="shared" si="7"/>
        <v>Finance  IT/Systems</v>
      </c>
    </row>
    <row r="234" spans="1:15" ht="15" customHeight="1">
      <c r="A234" s="2" t="s">
        <v>574</v>
      </c>
      <c r="B234" s="2" t="s">
        <v>575</v>
      </c>
      <c r="C234" s="2" t="s">
        <v>1570</v>
      </c>
      <c r="D234" s="2" t="str">
        <f>IFERROR(INDEX('UK Target Institutions'!$D$2:$D$727,MATCH($A234,'UK Target Institutions'!$A$2:$A$727,0)),"")</f>
        <v>Yes</v>
      </c>
      <c r="E234" s="2">
        <f>COUNTIFS('Relevant - In CRM valid'!$T$2:$T$4699,$A234,'Relevant - In CRM valid'!$G$2:$G$4699,"UK")+COUNTIFS('Relevant - In CRM unknown'!$T$2:$T$253,$A234,'Relevant - In CRM unknown'!$G$2:$G$253,"UK")+COUNTIFS('Relevant - IN NOW CRM valid'!$T$2:$T$2328,$A234,'Relevant - IN NOW CRM valid'!$G$2:$G$2328,"UK")+COUNTIFS('Relevant - IN NOW CRM unknown'!$T$2:$T$1227,$A234,'Relevant - IN NOW CRM unknown'!$G$2:$G$1227,"UK")+COUNTIFS('Relevant - Not CRM not valid'!$T$2:$T$416,$A234,'Relevant - Not CRM not valid'!$G$2:$G$416,"UK")+COUNTIFS('Relevant - In CRM not valid'!$T$2:$T$46,$A234,'Relevant - In CRM not valid'!$G$2:$G$46,"UK")</f>
        <v>2</v>
      </c>
      <c r="F234" s="2">
        <f>COUNTIFS('Relevant - In CRM valid'!$T$2:$T$4699,$A234,'Relevant - In CRM valid'!$G$2:$G$4699,"UK",'Relevant - In CRM valid'!$M$2:$M$4699,"Research")+COUNTIFS('Relevant - In CRM unknown'!$T$2:$T$253,$A234,'Relevant - In CRM unknown'!$G$2:$G$253,"UK",'Relevant - In CRM unknown'!$M$2:$M$253,"Research")+COUNTIFS('Relevant - IN NOW CRM valid'!$T$2:$T$2328,$A234,'Relevant - IN NOW CRM valid'!$G$2:$G$2328,"UK",'Relevant - IN NOW CRM valid'!$M$2:$M$2328,"Research")+COUNTIFS('Relevant - IN NOW CRM unknown'!$T$2:$T$1227,$A234,'Relevant - IN NOW CRM unknown'!$G$2:$G$1227,"UK",'Relevant - IN NOW CRM unknown'!$M$2:$M$1227,"Research")+COUNTIFS('Relevant - Not CRM not valid'!$T$2:$T$416,$A234,'Relevant - Not CRM not valid'!$G$2:$G$416,"UK",'Relevant - Not CRM not valid'!$M$2:$M$416,"Research")+COUNTIFS('Relevant - In CRM not valid'!$T$2:$T$46,$A234,'Relevant - In CRM not valid'!$G$2:$G$46,"UK",'Relevant - In CRM not valid'!$M$2:$M$46,"Research")</f>
        <v>1</v>
      </c>
      <c r="G234" s="2">
        <f>COUNTIFS('Relevant - In CRM valid'!$T$2:$T$4699,$A234,'Relevant - In CRM valid'!$G$2:$G$4699,"UK",'Relevant - In CRM valid'!$M$2:$M$4699,"Research",'Relevant - In CRM valid'!$R$2:$R$4699,"Senior")+COUNTIFS('Relevant - In CRM unknown'!$T$2:$T$253,$A234,'Relevant - In CRM unknown'!$G$2:$G$253,"UK",'Relevant - In CRM unknown'!$M$2:$M$253,"Research",'Relevant - In CRM unknown'!$R$2:$R$253,"Senior")+COUNTIFS('Relevant - IN NOW CRM valid'!$T$2:$T$2328,$A234,'Relevant - IN NOW CRM valid'!$G$2:$G$2328,"UK",'Relevant - IN NOW CRM valid'!$M$2:$M$2328,"Research",'Relevant - IN NOW CRM valid'!$R$2:$R$2328,"Senior")+COUNTIFS('Relevant - IN NOW CRM unknown'!$T$2:$T$1227,$A234,'Relevant - IN NOW CRM unknown'!$G$2:$G$1227,"UK",'Relevant - IN NOW CRM unknown'!$M$2:$M$1227,"Research",'Relevant - IN NOW CRM unknown'!$R$2:$R$1227,"Senior")+COUNTIFS('Relevant - Not CRM not valid'!$T$2:$T$416,$A234,'Relevant - Not CRM not valid'!$G$2:$G$416,"UK",'Relevant - Not CRM not valid'!$M$2:$M$416,"Research",'Relevant - Not CRM not valid'!$R$2:$R$416,"Senior")+COUNTIFS('Relevant - In CRM not valid'!$T$2:$T$46,$A234,'Relevant - In CRM not valid'!$G$2:$G$46,"UK",'Relevant - In CRM not valid'!$M$2:$M$46,"Research",'Relevant - In CRM not valid'!$R$2:$R$46,"Senior")</f>
        <v>1</v>
      </c>
      <c r="H234" s="2">
        <f>COUNTIFS('Relevant - In CRM valid'!$T$2:$T$4699,$A234,'Relevant - In CRM valid'!$G$2:$G$4699,"UK",'Relevant - In CRM valid'!$M$2:$M$4699,"Research",'Relevant - In CRM valid'!$R$2:$R$4699,"Operational")+COUNTIFS('Relevant - In CRM unknown'!$T$2:$T$253,$A234,'Relevant - In CRM unknown'!$G$2:$G$253,"UK",'Relevant - In CRM unknown'!$M$2:$M$253,"Research",'Relevant - In CRM unknown'!$R$2:$R$253,"Operational")+COUNTIFS('Relevant - IN NOW CRM valid'!$T$2:$T$2328,$A234,'Relevant - IN NOW CRM valid'!$G$2:$G$2328,"UK",'Relevant - IN NOW CRM valid'!$M$2:$M$2328,"Research",'Relevant - IN NOW CRM valid'!$R$2:$R$2328,"Operational")+COUNTIFS('Relevant - IN NOW CRM unknown'!$T$2:$T$1227,$A234,'Relevant - IN NOW CRM unknown'!$G$2:$G$1227,"UK",'Relevant - IN NOW CRM unknown'!$M$2:$M$1227,"Research",'Relevant - IN NOW CRM unknown'!$R$2:$R$1227,"Operational")+COUNTIFS('Relevant - Not CRM not valid'!$T$2:$T$416,$A234,'Relevant - Not CRM not valid'!$G$2:$G$416,"UK",'Relevant - Not CRM not valid'!$M$2:$M$416,"Research",'Relevant - Not CRM not valid'!$R$2:$R$416,"Operational")+COUNTIFS('Relevant - In CRM not valid'!$T$2:$T$46,$A234,'Relevant - In CRM not valid'!$G$2:$G$46,"UK",'Relevant - In CRM not valid'!$M$2:$M$46,"Research",'Relevant - In CRM not valid'!$R$2:$R$46,"Operational")</f>
        <v>0</v>
      </c>
      <c r="I234" s="2">
        <f>COUNTIFS('Relevant - In CRM valid'!$T$2:$T$4699,$A234,'Relevant - In CRM valid'!$G$2:$G$4699,"UK",'Relevant - In CRM valid'!$M$2:$M$4699,"Research",'Relevant - In CRM valid'!$R$2:$R$4699,"Academic")+COUNTIFS('Relevant - In CRM unknown'!$T$2:$T$253,$A234,'Relevant - In CRM unknown'!$G$2:$G$253,"UK",'Relevant - In CRM unknown'!$M$2:$M$253,"Research",'Relevant - In CRM unknown'!$R$2:$R$253,"Academic")+COUNTIFS('Relevant - IN NOW CRM valid'!$T$2:$T$2328,$A234,'Relevant - IN NOW CRM valid'!$G$2:$G$2328,"UK",'Relevant - IN NOW CRM valid'!$M$2:$M$2328,"Research",'Relevant - IN NOW CRM valid'!$R$2:$R$2328,"Academic")+COUNTIFS('Relevant - IN NOW CRM unknown'!$T$2:$T$1227,$A234,'Relevant - IN NOW CRM unknown'!$G$2:$G$1227,"UK",'Relevant - IN NOW CRM unknown'!$M$2:$M$1227,"Research",'Relevant - IN NOW CRM unknown'!$R$2:$R$1227,"Academic")+COUNTIFS('Relevant - Not CRM not valid'!$T$2:$T$416,$A234,'Relevant - Not CRM not valid'!$G$2:$G$416,"UK",'Relevant - Not CRM not valid'!$M$2:$M$416,"Research",'Relevant - Not CRM not valid'!$R$2:$R$416,"Academic")+COUNTIFS('Relevant - In CRM not valid'!$T$2:$T$46,$A234,'Relevant - In CRM not valid'!$G$2:$G$46,"UK",'Relevant - In CRM not valid'!$M$2:$M$46,"Research",'Relevant - In CRM not valid'!$R$2:$R$46,"Academic")</f>
        <v>0</v>
      </c>
      <c r="J234" s="2">
        <f>COUNTIFS('Relevant - In CRM valid'!$T$2:$T$4699,$A234,'Relevant - In CRM valid'!$G$2:$G$4699,"UK",'Relevant - In CRM valid'!$M$2:$M$4699,"Finance")+COUNTIFS('Relevant - In CRM unknown'!$T$2:$T$253,$A234,'Relevant - In CRM unknown'!$G$2:$G$253,"UK",'Relevant - In CRM unknown'!$M$2:$M$253,"Finance")+COUNTIFS('Relevant - IN NOW CRM valid'!$T$2:$T$2328,$A234,'Relevant - IN NOW CRM valid'!$G$2:$G$2328,"UK",'Relevant - IN NOW CRM valid'!$M$2:$M$2328,"Finance")+COUNTIFS('Relevant - IN NOW CRM unknown'!$T$2:$T$1227,$A234,'Relevant - IN NOW CRM unknown'!$G$2:$G$1227,"UK",'Relevant - IN NOW CRM unknown'!$M$2:$M$1227,"Finance")+COUNTIFS('Relevant - Not CRM not valid'!$T$2:$T$416,$A234,'Relevant - Not CRM not valid'!$G$2:$G$416,"UK",'Relevant - Not CRM not valid'!$M$2:$M$416,"Finance")+COUNTIFS('Relevant - In CRM not valid'!$T$2:$T$46,$A234,'Relevant - In CRM not valid'!$G$2:$G$46,"UK",'Relevant - In CRM not valid'!$M$2:$M$46,"Finance")</f>
        <v>1</v>
      </c>
      <c r="K234" s="2">
        <f>COUNTIFS('Relevant - In CRM valid'!$T$2:$T$4699,$A234,'Relevant - In CRM valid'!$G$2:$G$4699,"UK",'Relevant - In CRM valid'!$M$2:$M$4699,"IT/Systems")+COUNTIFS('Relevant - In CRM unknown'!$T$2:$T$253,$A234,'Relevant - In CRM unknown'!$G$2:$G$253,"UK",'Relevant - In CRM unknown'!$M$2:$M$253,"IT/Systems")+COUNTIFS('Relevant - IN NOW CRM valid'!$T$2:$T$2328,$A234,'Relevant - IN NOW CRM valid'!$G$2:$G$2328,"UK",'Relevant - IN NOW CRM valid'!$M$2:$M$2328,"IT/Systems")+COUNTIFS('Relevant - IN NOW CRM unknown'!$T$2:$T$1227,$A234,'Relevant - IN NOW CRM unknown'!$G$2:$G$1227,"UK",'Relevant - IN NOW CRM unknown'!$M$2:$M$1227,"IT/Systems")+COUNTIFS('Relevant - Not CRM not valid'!$T$2:$T$416,$A234,'Relevant - Not CRM not valid'!$G$2:$G$416,"UK",'Relevant - Not CRM not valid'!$M$2:$M$416,"IT/Systems")+COUNTIFS('Relevant - In CRM not valid'!$T$2:$T$46,$A234,'Relevant - In CRM not valid'!$G$2:$G$46,"UK",'Relevant - In CRM not valid'!$M$2:$M$46,"IT/Systems")</f>
        <v>0</v>
      </c>
      <c r="L234" s="2">
        <f>COUNTIFS('Relevant - In CRM valid'!$T$2:$T$4699,$A234,'Relevant - In CRM valid'!$G$2:$G$4699,"UK",'Relevant - In CRM valid'!$M$2:$M$4699,"")+COUNTIFS('Relevant - In CRM unknown'!$T$2:$T$253,$A234,'Relevant - In CRM unknown'!$G$2:$G$253,"UK",'Relevant - In CRM unknown'!$M$2:$M$253,"")+COUNTIFS('Relevant - IN NOW CRM valid'!$T$2:$T$2328,$A234,'Relevant - IN NOW CRM valid'!$G$2:$G$2328,"UK",'Relevant - IN NOW CRM valid'!$M$2:$M$2328,"")+COUNTIFS('Relevant - IN NOW CRM unknown'!$T$2:$T$1227,$A234,'Relevant - IN NOW CRM unknown'!$G$2:$G$1227,"UK",'Relevant - IN NOW CRM unknown'!$M$2:$M$1227,"")+COUNTIFS('Relevant - Not CRM not valid'!$T$2:$T$416,$A234,'Relevant - Not CRM not valid'!$G$2:$G$416,"UK",'Relevant - Not CRM not valid'!$M$2:$M$416,"")+COUNTIFS('Relevant - In CRM not valid'!$T$2:$T$46,$A234,'Relevant - In CRM not valid'!$G$2:$G$46,"UK",'Relevant - In CRM not valid'!$M$2:$M$46,"")</f>
        <v>0</v>
      </c>
      <c r="M234" s="2">
        <f t="shared" si="6"/>
        <v>2</v>
      </c>
      <c r="N234" s="2">
        <f>COUNTIFS('Relevant - In CRM valid'!$T$2:$T$4699,$A234,'Relevant - In CRM valid'!$G$2:$G$4699,"UK",'Relevant - In CRM valid'!$Q$2:$Q$4699,"valid")+COUNTIFS('Relevant - In CRM unknown'!$T$2:$T$253,$A234,'Relevant - In CRM unknown'!$G$2:$G$253,"UK",'Relevant - In CRM unknown'!$Q$2:$Q$253,"valid")+COUNTIFS('Relevant - IN NOW CRM valid'!$T$2:$T$2328,$A234,'Relevant - IN NOW CRM valid'!$G$2:$G$2328,"UK",'Relevant - IN NOW CRM valid'!$Q$2:$Q$2328,"valid")+COUNTIFS('Relevant - IN NOW CRM unknown'!$T$2:$T$1227,$A234,'Relevant - IN NOW CRM unknown'!$G$2:$G$1227,"UK",'Relevant - IN NOW CRM unknown'!$Q$2:$Q$1227,"valid")+COUNTIFS('Relevant - Not CRM not valid'!$T$2:$T$416,$A234,'Relevant - Not CRM not valid'!$G$2:$G$416,"UK",'Relevant - Not CRM not valid'!$Q$2:$Q$416,"valid")+COUNTIFS('Relevant - In CRM not valid'!$T$2:$T$46,$A234,'Relevant - In CRM not valid'!$G$2:$G$46,"UK",'Relevant - In CRM not valid'!$Q$2:$Q$46,"valid")</f>
        <v>2</v>
      </c>
      <c r="O234" s="2" t="str">
        <f t="shared" si="7"/>
        <v>IT/Systems</v>
      </c>
    </row>
    <row r="235" spans="1:15" ht="15" customHeight="1">
      <c r="A235" s="2" t="s">
        <v>576</v>
      </c>
      <c r="B235" s="2" t="s">
        <v>577</v>
      </c>
      <c r="C235" s="2" t="s">
        <v>95</v>
      </c>
      <c r="D235" s="2" t="str">
        <f>IFERROR(INDEX('UK Target Institutions'!$D$2:$D$727,MATCH($A235,'UK Target Institutions'!$A$2:$A$727,0)),"")</f>
        <v>Yes</v>
      </c>
      <c r="E235" s="2">
        <f>COUNTIFS('Relevant - In CRM valid'!$T$2:$T$4699,$A235,'Relevant - In CRM valid'!$G$2:$G$4699,"UK")+COUNTIFS('Relevant - In CRM unknown'!$T$2:$T$253,$A235,'Relevant - In CRM unknown'!$G$2:$G$253,"UK")+COUNTIFS('Relevant - IN NOW CRM valid'!$T$2:$T$2328,$A235,'Relevant - IN NOW CRM valid'!$G$2:$G$2328,"UK")+COUNTIFS('Relevant - IN NOW CRM unknown'!$T$2:$T$1227,$A235,'Relevant - IN NOW CRM unknown'!$G$2:$G$1227,"UK")+COUNTIFS('Relevant - Not CRM not valid'!$T$2:$T$416,$A235,'Relevant - Not CRM not valid'!$G$2:$G$416,"UK")+COUNTIFS('Relevant - In CRM not valid'!$T$2:$T$46,$A235,'Relevant - In CRM not valid'!$G$2:$G$46,"UK")</f>
        <v>2</v>
      </c>
      <c r="F235" s="2">
        <f>COUNTIFS('Relevant - In CRM valid'!$T$2:$T$4699,$A235,'Relevant - In CRM valid'!$G$2:$G$4699,"UK",'Relevant - In CRM valid'!$M$2:$M$4699,"Research")+COUNTIFS('Relevant - In CRM unknown'!$T$2:$T$253,$A235,'Relevant - In CRM unknown'!$G$2:$G$253,"UK",'Relevant - In CRM unknown'!$M$2:$M$253,"Research")+COUNTIFS('Relevant - IN NOW CRM valid'!$T$2:$T$2328,$A235,'Relevant - IN NOW CRM valid'!$G$2:$G$2328,"UK",'Relevant - IN NOW CRM valid'!$M$2:$M$2328,"Research")+COUNTIFS('Relevant - IN NOW CRM unknown'!$T$2:$T$1227,$A235,'Relevant - IN NOW CRM unknown'!$G$2:$G$1227,"UK",'Relevant - IN NOW CRM unknown'!$M$2:$M$1227,"Research")+COUNTIFS('Relevant - Not CRM not valid'!$T$2:$T$416,$A235,'Relevant - Not CRM not valid'!$G$2:$G$416,"UK",'Relevant - Not CRM not valid'!$M$2:$M$416,"Research")+COUNTIFS('Relevant - In CRM not valid'!$T$2:$T$46,$A235,'Relevant - In CRM not valid'!$G$2:$G$46,"UK",'Relevant - In CRM not valid'!$M$2:$M$46,"Research")</f>
        <v>2</v>
      </c>
      <c r="G235" s="2">
        <f>COUNTIFS('Relevant - In CRM valid'!$T$2:$T$4699,$A235,'Relevant - In CRM valid'!$G$2:$G$4699,"UK",'Relevant - In CRM valid'!$M$2:$M$4699,"Research",'Relevant - In CRM valid'!$R$2:$R$4699,"Senior")+COUNTIFS('Relevant - In CRM unknown'!$T$2:$T$253,$A235,'Relevant - In CRM unknown'!$G$2:$G$253,"UK",'Relevant - In CRM unknown'!$M$2:$M$253,"Research",'Relevant - In CRM unknown'!$R$2:$R$253,"Senior")+COUNTIFS('Relevant - IN NOW CRM valid'!$T$2:$T$2328,$A235,'Relevant - IN NOW CRM valid'!$G$2:$G$2328,"UK",'Relevant - IN NOW CRM valid'!$M$2:$M$2328,"Research",'Relevant - IN NOW CRM valid'!$R$2:$R$2328,"Senior")+COUNTIFS('Relevant - IN NOW CRM unknown'!$T$2:$T$1227,$A235,'Relevant - IN NOW CRM unknown'!$G$2:$G$1227,"UK",'Relevant - IN NOW CRM unknown'!$M$2:$M$1227,"Research",'Relevant - IN NOW CRM unknown'!$R$2:$R$1227,"Senior")+COUNTIFS('Relevant - Not CRM not valid'!$T$2:$T$416,$A235,'Relevant - Not CRM not valid'!$G$2:$G$416,"UK",'Relevant - Not CRM not valid'!$M$2:$M$416,"Research",'Relevant - Not CRM not valid'!$R$2:$R$416,"Senior")+COUNTIFS('Relevant - In CRM not valid'!$T$2:$T$46,$A235,'Relevant - In CRM not valid'!$G$2:$G$46,"UK",'Relevant - In CRM not valid'!$M$2:$M$46,"Research",'Relevant - In CRM not valid'!$R$2:$R$46,"Senior")</f>
        <v>2</v>
      </c>
      <c r="H235" s="2">
        <f>COUNTIFS('Relevant - In CRM valid'!$T$2:$T$4699,$A235,'Relevant - In CRM valid'!$G$2:$G$4699,"UK",'Relevant - In CRM valid'!$M$2:$M$4699,"Research",'Relevant - In CRM valid'!$R$2:$R$4699,"Operational")+COUNTIFS('Relevant - In CRM unknown'!$T$2:$T$253,$A235,'Relevant - In CRM unknown'!$G$2:$G$253,"UK",'Relevant - In CRM unknown'!$M$2:$M$253,"Research",'Relevant - In CRM unknown'!$R$2:$R$253,"Operational")+COUNTIFS('Relevant - IN NOW CRM valid'!$T$2:$T$2328,$A235,'Relevant - IN NOW CRM valid'!$G$2:$G$2328,"UK",'Relevant - IN NOW CRM valid'!$M$2:$M$2328,"Research",'Relevant - IN NOW CRM valid'!$R$2:$R$2328,"Operational")+COUNTIFS('Relevant - IN NOW CRM unknown'!$T$2:$T$1227,$A235,'Relevant - IN NOW CRM unknown'!$G$2:$G$1227,"UK",'Relevant - IN NOW CRM unknown'!$M$2:$M$1227,"Research",'Relevant - IN NOW CRM unknown'!$R$2:$R$1227,"Operational")+COUNTIFS('Relevant - Not CRM not valid'!$T$2:$T$416,$A235,'Relevant - Not CRM not valid'!$G$2:$G$416,"UK",'Relevant - Not CRM not valid'!$M$2:$M$416,"Research",'Relevant - Not CRM not valid'!$R$2:$R$416,"Operational")+COUNTIFS('Relevant - In CRM not valid'!$T$2:$T$46,$A235,'Relevant - In CRM not valid'!$G$2:$G$46,"UK",'Relevant - In CRM not valid'!$M$2:$M$46,"Research",'Relevant - In CRM not valid'!$R$2:$R$46,"Operational")</f>
        <v>0</v>
      </c>
      <c r="I235" s="2">
        <f>COUNTIFS('Relevant - In CRM valid'!$T$2:$T$4699,$A235,'Relevant - In CRM valid'!$G$2:$G$4699,"UK",'Relevant - In CRM valid'!$M$2:$M$4699,"Research",'Relevant - In CRM valid'!$R$2:$R$4699,"Academic")+COUNTIFS('Relevant - In CRM unknown'!$T$2:$T$253,$A235,'Relevant - In CRM unknown'!$G$2:$G$253,"UK",'Relevant - In CRM unknown'!$M$2:$M$253,"Research",'Relevant - In CRM unknown'!$R$2:$R$253,"Academic")+COUNTIFS('Relevant - IN NOW CRM valid'!$T$2:$T$2328,$A235,'Relevant - IN NOW CRM valid'!$G$2:$G$2328,"UK",'Relevant - IN NOW CRM valid'!$M$2:$M$2328,"Research",'Relevant - IN NOW CRM valid'!$R$2:$R$2328,"Academic")+COUNTIFS('Relevant - IN NOW CRM unknown'!$T$2:$T$1227,$A235,'Relevant - IN NOW CRM unknown'!$G$2:$G$1227,"UK",'Relevant - IN NOW CRM unknown'!$M$2:$M$1227,"Research",'Relevant - IN NOW CRM unknown'!$R$2:$R$1227,"Academic")+COUNTIFS('Relevant - Not CRM not valid'!$T$2:$T$416,$A235,'Relevant - Not CRM not valid'!$G$2:$G$416,"UK",'Relevant - Not CRM not valid'!$M$2:$M$416,"Research",'Relevant - Not CRM not valid'!$R$2:$R$416,"Academic")+COUNTIFS('Relevant - In CRM not valid'!$T$2:$T$46,$A235,'Relevant - In CRM not valid'!$G$2:$G$46,"UK",'Relevant - In CRM not valid'!$M$2:$M$46,"Research",'Relevant - In CRM not valid'!$R$2:$R$46,"Academic")</f>
        <v>0</v>
      </c>
      <c r="J235" s="2">
        <f>COUNTIFS('Relevant - In CRM valid'!$T$2:$T$4699,$A235,'Relevant - In CRM valid'!$G$2:$G$4699,"UK",'Relevant - In CRM valid'!$M$2:$M$4699,"Finance")+COUNTIFS('Relevant - In CRM unknown'!$T$2:$T$253,$A235,'Relevant - In CRM unknown'!$G$2:$G$253,"UK",'Relevant - In CRM unknown'!$M$2:$M$253,"Finance")+COUNTIFS('Relevant - IN NOW CRM valid'!$T$2:$T$2328,$A235,'Relevant - IN NOW CRM valid'!$G$2:$G$2328,"UK",'Relevant - IN NOW CRM valid'!$M$2:$M$2328,"Finance")+COUNTIFS('Relevant - IN NOW CRM unknown'!$T$2:$T$1227,$A235,'Relevant - IN NOW CRM unknown'!$G$2:$G$1227,"UK",'Relevant - IN NOW CRM unknown'!$M$2:$M$1227,"Finance")+COUNTIFS('Relevant - Not CRM not valid'!$T$2:$T$416,$A235,'Relevant - Not CRM not valid'!$G$2:$G$416,"UK",'Relevant - Not CRM not valid'!$M$2:$M$416,"Finance")+COUNTIFS('Relevant - In CRM not valid'!$T$2:$T$46,$A235,'Relevant - In CRM not valid'!$G$2:$G$46,"UK",'Relevant - In CRM not valid'!$M$2:$M$46,"Finance")</f>
        <v>0</v>
      </c>
      <c r="K235" s="2">
        <f>COUNTIFS('Relevant - In CRM valid'!$T$2:$T$4699,$A235,'Relevant - In CRM valid'!$G$2:$G$4699,"UK",'Relevant - In CRM valid'!$M$2:$M$4699,"IT/Systems")+COUNTIFS('Relevant - In CRM unknown'!$T$2:$T$253,$A235,'Relevant - In CRM unknown'!$G$2:$G$253,"UK",'Relevant - In CRM unknown'!$M$2:$M$253,"IT/Systems")+COUNTIFS('Relevant - IN NOW CRM valid'!$T$2:$T$2328,$A235,'Relevant - IN NOW CRM valid'!$G$2:$G$2328,"UK",'Relevant - IN NOW CRM valid'!$M$2:$M$2328,"IT/Systems")+COUNTIFS('Relevant - IN NOW CRM unknown'!$T$2:$T$1227,$A235,'Relevant - IN NOW CRM unknown'!$G$2:$G$1227,"UK",'Relevant - IN NOW CRM unknown'!$M$2:$M$1227,"IT/Systems")+COUNTIFS('Relevant - Not CRM not valid'!$T$2:$T$416,$A235,'Relevant - Not CRM not valid'!$G$2:$G$416,"UK",'Relevant - Not CRM not valid'!$M$2:$M$416,"IT/Systems")+COUNTIFS('Relevant - In CRM not valid'!$T$2:$T$46,$A235,'Relevant - In CRM not valid'!$G$2:$G$46,"UK",'Relevant - In CRM not valid'!$M$2:$M$46,"IT/Systems")</f>
        <v>0</v>
      </c>
      <c r="L235" s="2">
        <f>COUNTIFS('Relevant - In CRM valid'!$T$2:$T$4699,$A235,'Relevant - In CRM valid'!$G$2:$G$4699,"UK",'Relevant - In CRM valid'!$M$2:$M$4699,"")+COUNTIFS('Relevant - In CRM unknown'!$T$2:$T$253,$A235,'Relevant - In CRM unknown'!$G$2:$G$253,"UK",'Relevant - In CRM unknown'!$M$2:$M$253,"")+COUNTIFS('Relevant - IN NOW CRM valid'!$T$2:$T$2328,$A235,'Relevant - IN NOW CRM valid'!$G$2:$G$2328,"UK",'Relevant - IN NOW CRM valid'!$M$2:$M$2328,"")+COUNTIFS('Relevant - IN NOW CRM unknown'!$T$2:$T$1227,$A235,'Relevant - IN NOW CRM unknown'!$G$2:$G$1227,"UK",'Relevant - IN NOW CRM unknown'!$M$2:$M$1227,"")+COUNTIFS('Relevant - Not CRM not valid'!$T$2:$T$416,$A235,'Relevant - Not CRM not valid'!$G$2:$G$416,"UK",'Relevant - Not CRM not valid'!$M$2:$M$416,"")+COUNTIFS('Relevant - In CRM not valid'!$T$2:$T$46,$A235,'Relevant - In CRM not valid'!$G$2:$G$46,"UK",'Relevant - In CRM not valid'!$M$2:$M$46,"")</f>
        <v>0</v>
      </c>
      <c r="M235" s="2">
        <f t="shared" si="6"/>
        <v>1</v>
      </c>
      <c r="N235" s="2">
        <f>COUNTIFS('Relevant - In CRM valid'!$T$2:$T$4699,$A235,'Relevant - In CRM valid'!$G$2:$G$4699,"UK",'Relevant - In CRM valid'!$Q$2:$Q$4699,"valid")+COUNTIFS('Relevant - In CRM unknown'!$T$2:$T$253,$A235,'Relevant - In CRM unknown'!$G$2:$G$253,"UK",'Relevant - In CRM unknown'!$Q$2:$Q$253,"valid")+COUNTIFS('Relevant - IN NOW CRM valid'!$T$2:$T$2328,$A235,'Relevant - IN NOW CRM valid'!$G$2:$G$2328,"UK",'Relevant - IN NOW CRM valid'!$Q$2:$Q$2328,"valid")+COUNTIFS('Relevant - IN NOW CRM unknown'!$T$2:$T$1227,$A235,'Relevant - IN NOW CRM unknown'!$G$2:$G$1227,"UK",'Relevant - IN NOW CRM unknown'!$Q$2:$Q$1227,"valid")+COUNTIFS('Relevant - Not CRM not valid'!$T$2:$T$416,$A235,'Relevant - Not CRM not valid'!$G$2:$G$416,"UK",'Relevant - Not CRM not valid'!$Q$2:$Q$416,"valid")+COUNTIFS('Relevant - In CRM not valid'!$T$2:$T$46,$A235,'Relevant - In CRM not valid'!$G$2:$G$46,"UK",'Relevant - In CRM not valid'!$Q$2:$Q$46,"valid")</f>
        <v>0</v>
      </c>
      <c r="O235" s="2" t="str">
        <f t="shared" si="7"/>
        <v>Finance  IT/Systems</v>
      </c>
    </row>
    <row r="236" spans="1:15" ht="15" customHeight="1">
      <c r="A236" s="2" t="s">
        <v>578</v>
      </c>
      <c r="B236" s="2" t="s">
        <v>579</v>
      </c>
      <c r="C236" s="2" t="s">
        <v>1570</v>
      </c>
      <c r="D236" s="2" t="str">
        <f>IFERROR(INDEX('UK Target Institutions'!$D$2:$D$727,MATCH($A236,'UK Target Institutions'!$A$2:$A$727,0)),"")</f>
        <v>No</v>
      </c>
      <c r="E236" s="2">
        <f>COUNTIFS('Relevant - In CRM valid'!$T$2:$T$4699,$A236,'Relevant - In CRM valid'!$G$2:$G$4699,"UK")+COUNTIFS('Relevant - In CRM unknown'!$T$2:$T$253,$A236,'Relevant - In CRM unknown'!$G$2:$G$253,"UK")+COUNTIFS('Relevant - IN NOW CRM valid'!$T$2:$T$2328,$A236,'Relevant - IN NOW CRM valid'!$G$2:$G$2328,"UK")+COUNTIFS('Relevant - IN NOW CRM unknown'!$T$2:$T$1227,$A236,'Relevant - IN NOW CRM unknown'!$G$2:$G$1227,"UK")+COUNTIFS('Relevant - Not CRM not valid'!$T$2:$T$416,$A236,'Relevant - Not CRM not valid'!$G$2:$G$416,"UK")+COUNTIFS('Relevant - In CRM not valid'!$T$2:$T$46,$A236,'Relevant - In CRM not valid'!$G$2:$G$46,"UK")</f>
        <v>2</v>
      </c>
      <c r="F236" s="2">
        <f>COUNTIFS('Relevant - In CRM valid'!$T$2:$T$4699,$A236,'Relevant - In CRM valid'!$G$2:$G$4699,"UK",'Relevant - In CRM valid'!$M$2:$M$4699,"Research")+COUNTIFS('Relevant - In CRM unknown'!$T$2:$T$253,$A236,'Relevant - In CRM unknown'!$G$2:$G$253,"UK",'Relevant - In CRM unknown'!$M$2:$M$253,"Research")+COUNTIFS('Relevant - IN NOW CRM valid'!$T$2:$T$2328,$A236,'Relevant - IN NOW CRM valid'!$G$2:$G$2328,"UK",'Relevant - IN NOW CRM valid'!$M$2:$M$2328,"Research")+COUNTIFS('Relevant - IN NOW CRM unknown'!$T$2:$T$1227,$A236,'Relevant - IN NOW CRM unknown'!$G$2:$G$1227,"UK",'Relevant - IN NOW CRM unknown'!$M$2:$M$1227,"Research")+COUNTIFS('Relevant - Not CRM not valid'!$T$2:$T$416,$A236,'Relevant - Not CRM not valid'!$G$2:$G$416,"UK",'Relevant - Not CRM not valid'!$M$2:$M$416,"Research")+COUNTIFS('Relevant - In CRM not valid'!$T$2:$T$46,$A236,'Relevant - In CRM not valid'!$G$2:$G$46,"UK",'Relevant - In CRM not valid'!$M$2:$M$46,"Research")</f>
        <v>0</v>
      </c>
      <c r="G236" s="2">
        <f>COUNTIFS('Relevant - In CRM valid'!$T$2:$T$4699,$A236,'Relevant - In CRM valid'!$G$2:$G$4699,"UK",'Relevant - In CRM valid'!$M$2:$M$4699,"Research",'Relevant - In CRM valid'!$R$2:$R$4699,"Senior")+COUNTIFS('Relevant - In CRM unknown'!$T$2:$T$253,$A236,'Relevant - In CRM unknown'!$G$2:$G$253,"UK",'Relevant - In CRM unknown'!$M$2:$M$253,"Research",'Relevant - In CRM unknown'!$R$2:$R$253,"Senior")+COUNTIFS('Relevant - IN NOW CRM valid'!$T$2:$T$2328,$A236,'Relevant - IN NOW CRM valid'!$G$2:$G$2328,"UK",'Relevant - IN NOW CRM valid'!$M$2:$M$2328,"Research",'Relevant - IN NOW CRM valid'!$R$2:$R$2328,"Senior")+COUNTIFS('Relevant - IN NOW CRM unknown'!$T$2:$T$1227,$A236,'Relevant - IN NOW CRM unknown'!$G$2:$G$1227,"UK",'Relevant - IN NOW CRM unknown'!$M$2:$M$1227,"Research",'Relevant - IN NOW CRM unknown'!$R$2:$R$1227,"Senior")+COUNTIFS('Relevant - Not CRM not valid'!$T$2:$T$416,$A236,'Relevant - Not CRM not valid'!$G$2:$G$416,"UK",'Relevant - Not CRM not valid'!$M$2:$M$416,"Research",'Relevant - Not CRM not valid'!$R$2:$R$416,"Senior")+COUNTIFS('Relevant - In CRM not valid'!$T$2:$T$46,$A236,'Relevant - In CRM not valid'!$G$2:$G$46,"UK",'Relevant - In CRM not valid'!$M$2:$M$46,"Research",'Relevant - In CRM not valid'!$R$2:$R$46,"Senior")</f>
        <v>0</v>
      </c>
      <c r="H236" s="2">
        <f>COUNTIFS('Relevant - In CRM valid'!$T$2:$T$4699,$A236,'Relevant - In CRM valid'!$G$2:$G$4699,"UK",'Relevant - In CRM valid'!$M$2:$M$4699,"Research",'Relevant - In CRM valid'!$R$2:$R$4699,"Operational")+COUNTIFS('Relevant - In CRM unknown'!$T$2:$T$253,$A236,'Relevant - In CRM unknown'!$G$2:$G$253,"UK",'Relevant - In CRM unknown'!$M$2:$M$253,"Research",'Relevant - In CRM unknown'!$R$2:$R$253,"Operational")+COUNTIFS('Relevant - IN NOW CRM valid'!$T$2:$T$2328,$A236,'Relevant - IN NOW CRM valid'!$G$2:$G$2328,"UK",'Relevant - IN NOW CRM valid'!$M$2:$M$2328,"Research",'Relevant - IN NOW CRM valid'!$R$2:$R$2328,"Operational")+COUNTIFS('Relevant - IN NOW CRM unknown'!$T$2:$T$1227,$A236,'Relevant - IN NOW CRM unknown'!$G$2:$G$1227,"UK",'Relevant - IN NOW CRM unknown'!$M$2:$M$1227,"Research",'Relevant - IN NOW CRM unknown'!$R$2:$R$1227,"Operational")+COUNTIFS('Relevant - Not CRM not valid'!$T$2:$T$416,$A236,'Relevant - Not CRM not valid'!$G$2:$G$416,"UK",'Relevant - Not CRM not valid'!$M$2:$M$416,"Research",'Relevant - Not CRM not valid'!$R$2:$R$416,"Operational")+COUNTIFS('Relevant - In CRM not valid'!$T$2:$T$46,$A236,'Relevant - In CRM not valid'!$G$2:$G$46,"UK",'Relevant - In CRM not valid'!$M$2:$M$46,"Research",'Relevant - In CRM not valid'!$R$2:$R$46,"Operational")</f>
        <v>0</v>
      </c>
      <c r="I236" s="2">
        <f>COUNTIFS('Relevant - In CRM valid'!$T$2:$T$4699,$A236,'Relevant - In CRM valid'!$G$2:$G$4699,"UK",'Relevant - In CRM valid'!$M$2:$M$4699,"Research",'Relevant - In CRM valid'!$R$2:$R$4699,"Academic")+COUNTIFS('Relevant - In CRM unknown'!$T$2:$T$253,$A236,'Relevant - In CRM unknown'!$G$2:$G$253,"UK",'Relevant - In CRM unknown'!$M$2:$M$253,"Research",'Relevant - In CRM unknown'!$R$2:$R$253,"Academic")+COUNTIFS('Relevant - IN NOW CRM valid'!$T$2:$T$2328,$A236,'Relevant - IN NOW CRM valid'!$G$2:$G$2328,"UK",'Relevant - IN NOW CRM valid'!$M$2:$M$2328,"Research",'Relevant - IN NOW CRM valid'!$R$2:$R$2328,"Academic")+COUNTIFS('Relevant - IN NOW CRM unknown'!$T$2:$T$1227,$A236,'Relevant - IN NOW CRM unknown'!$G$2:$G$1227,"UK",'Relevant - IN NOW CRM unknown'!$M$2:$M$1227,"Research",'Relevant - IN NOW CRM unknown'!$R$2:$R$1227,"Academic")+COUNTIFS('Relevant - Not CRM not valid'!$T$2:$T$416,$A236,'Relevant - Not CRM not valid'!$G$2:$G$416,"UK",'Relevant - Not CRM not valid'!$M$2:$M$416,"Research",'Relevant - Not CRM not valid'!$R$2:$R$416,"Academic")+COUNTIFS('Relevant - In CRM not valid'!$T$2:$T$46,$A236,'Relevant - In CRM not valid'!$G$2:$G$46,"UK",'Relevant - In CRM not valid'!$M$2:$M$46,"Research",'Relevant - In CRM not valid'!$R$2:$R$46,"Academic")</f>
        <v>0</v>
      </c>
      <c r="J236" s="2">
        <f>COUNTIFS('Relevant - In CRM valid'!$T$2:$T$4699,$A236,'Relevant - In CRM valid'!$G$2:$G$4699,"UK",'Relevant - In CRM valid'!$M$2:$M$4699,"Finance")+COUNTIFS('Relevant - In CRM unknown'!$T$2:$T$253,$A236,'Relevant - In CRM unknown'!$G$2:$G$253,"UK",'Relevant - In CRM unknown'!$M$2:$M$253,"Finance")+COUNTIFS('Relevant - IN NOW CRM valid'!$T$2:$T$2328,$A236,'Relevant - IN NOW CRM valid'!$G$2:$G$2328,"UK",'Relevant - IN NOW CRM valid'!$M$2:$M$2328,"Finance")+COUNTIFS('Relevant - IN NOW CRM unknown'!$T$2:$T$1227,$A236,'Relevant - IN NOW CRM unknown'!$G$2:$G$1227,"UK",'Relevant - IN NOW CRM unknown'!$M$2:$M$1227,"Finance")+COUNTIFS('Relevant - Not CRM not valid'!$T$2:$T$416,$A236,'Relevant - Not CRM not valid'!$G$2:$G$416,"UK",'Relevant - Not CRM not valid'!$M$2:$M$416,"Finance")+COUNTIFS('Relevant - In CRM not valid'!$T$2:$T$46,$A236,'Relevant - In CRM not valid'!$G$2:$G$46,"UK",'Relevant - In CRM not valid'!$M$2:$M$46,"Finance")</f>
        <v>1</v>
      </c>
      <c r="K236" s="2">
        <f>COUNTIFS('Relevant - In CRM valid'!$T$2:$T$4699,$A236,'Relevant - In CRM valid'!$G$2:$G$4699,"UK",'Relevant - In CRM valid'!$M$2:$M$4699,"IT/Systems")+COUNTIFS('Relevant - In CRM unknown'!$T$2:$T$253,$A236,'Relevant - In CRM unknown'!$G$2:$G$253,"UK",'Relevant - In CRM unknown'!$M$2:$M$253,"IT/Systems")+COUNTIFS('Relevant - IN NOW CRM valid'!$T$2:$T$2328,$A236,'Relevant - IN NOW CRM valid'!$G$2:$G$2328,"UK",'Relevant - IN NOW CRM valid'!$M$2:$M$2328,"IT/Systems")+COUNTIFS('Relevant - IN NOW CRM unknown'!$T$2:$T$1227,$A236,'Relevant - IN NOW CRM unknown'!$G$2:$G$1227,"UK",'Relevant - IN NOW CRM unknown'!$M$2:$M$1227,"IT/Systems")+COUNTIFS('Relevant - Not CRM not valid'!$T$2:$T$416,$A236,'Relevant - Not CRM not valid'!$G$2:$G$416,"UK",'Relevant - Not CRM not valid'!$M$2:$M$416,"IT/Systems")+COUNTIFS('Relevant - In CRM not valid'!$T$2:$T$46,$A236,'Relevant - In CRM not valid'!$G$2:$G$46,"UK",'Relevant - In CRM not valid'!$M$2:$M$46,"IT/Systems")</f>
        <v>1</v>
      </c>
      <c r="L236" s="2">
        <f>COUNTIFS('Relevant - In CRM valid'!$T$2:$T$4699,$A236,'Relevant - In CRM valid'!$G$2:$G$4699,"UK",'Relevant - In CRM valid'!$M$2:$M$4699,"")+COUNTIFS('Relevant - In CRM unknown'!$T$2:$T$253,$A236,'Relevant - In CRM unknown'!$G$2:$G$253,"UK",'Relevant - In CRM unknown'!$M$2:$M$253,"")+COUNTIFS('Relevant - IN NOW CRM valid'!$T$2:$T$2328,$A236,'Relevant - IN NOW CRM valid'!$G$2:$G$2328,"UK",'Relevant - IN NOW CRM valid'!$M$2:$M$2328,"")+COUNTIFS('Relevant - IN NOW CRM unknown'!$T$2:$T$1227,$A236,'Relevant - IN NOW CRM unknown'!$G$2:$G$1227,"UK",'Relevant - IN NOW CRM unknown'!$M$2:$M$1227,"")+COUNTIFS('Relevant - Not CRM not valid'!$T$2:$T$416,$A236,'Relevant - Not CRM not valid'!$G$2:$G$416,"UK",'Relevant - Not CRM not valid'!$M$2:$M$416,"")+COUNTIFS('Relevant - In CRM not valid'!$T$2:$T$46,$A236,'Relevant - In CRM not valid'!$G$2:$G$46,"UK",'Relevant - In CRM not valid'!$M$2:$M$46,"")</f>
        <v>0</v>
      </c>
      <c r="M236" s="2">
        <f t="shared" si="6"/>
        <v>2</v>
      </c>
      <c r="N236" s="2">
        <f>COUNTIFS('Relevant - In CRM valid'!$T$2:$T$4699,$A236,'Relevant - In CRM valid'!$G$2:$G$4699,"UK",'Relevant - In CRM valid'!$Q$2:$Q$4699,"valid")+COUNTIFS('Relevant - In CRM unknown'!$T$2:$T$253,$A236,'Relevant - In CRM unknown'!$G$2:$G$253,"UK",'Relevant - In CRM unknown'!$Q$2:$Q$253,"valid")+COUNTIFS('Relevant - IN NOW CRM valid'!$T$2:$T$2328,$A236,'Relevant - IN NOW CRM valid'!$G$2:$G$2328,"UK",'Relevant - IN NOW CRM valid'!$Q$2:$Q$2328,"valid")+COUNTIFS('Relevant - IN NOW CRM unknown'!$T$2:$T$1227,$A236,'Relevant - IN NOW CRM unknown'!$G$2:$G$1227,"UK",'Relevant - IN NOW CRM unknown'!$Q$2:$Q$1227,"valid")+COUNTIFS('Relevant - Not CRM not valid'!$T$2:$T$416,$A236,'Relevant - Not CRM not valid'!$G$2:$G$416,"UK",'Relevant - Not CRM not valid'!$Q$2:$Q$416,"valid")+COUNTIFS('Relevant - In CRM not valid'!$T$2:$T$46,$A236,'Relevant - In CRM not valid'!$G$2:$G$46,"UK",'Relevant - In CRM not valid'!$Q$2:$Q$46,"valid")</f>
        <v>2</v>
      </c>
      <c r="O236" s="2" t="str">
        <f t="shared" si="7"/>
        <v xml:space="preserve">Research  </v>
      </c>
    </row>
    <row r="237" spans="1:15" ht="15" customHeight="1">
      <c r="A237" s="2" t="s">
        <v>580</v>
      </c>
      <c r="B237" s="2" t="s">
        <v>581</v>
      </c>
      <c r="C237" s="2" t="s">
        <v>1570</v>
      </c>
      <c r="D237" s="2" t="str">
        <f>IFERROR(INDEX('UK Target Institutions'!$D$2:$D$727,MATCH($A237,'UK Target Institutions'!$A$2:$A$727,0)),"")</f>
        <v>No</v>
      </c>
      <c r="E237" s="2">
        <f>COUNTIFS('Relevant - In CRM valid'!$T$2:$T$4699,$A237,'Relevant - In CRM valid'!$G$2:$G$4699,"UK")+COUNTIFS('Relevant - In CRM unknown'!$T$2:$T$253,$A237,'Relevant - In CRM unknown'!$G$2:$G$253,"UK")+COUNTIFS('Relevant - IN NOW CRM valid'!$T$2:$T$2328,$A237,'Relevant - IN NOW CRM valid'!$G$2:$G$2328,"UK")+COUNTIFS('Relevant - IN NOW CRM unknown'!$T$2:$T$1227,$A237,'Relevant - IN NOW CRM unknown'!$G$2:$G$1227,"UK")+COUNTIFS('Relevant - Not CRM not valid'!$T$2:$T$416,$A237,'Relevant - Not CRM not valid'!$G$2:$G$416,"UK")+COUNTIFS('Relevant - In CRM not valid'!$T$2:$T$46,$A237,'Relevant - In CRM not valid'!$G$2:$G$46,"UK")</f>
        <v>2</v>
      </c>
      <c r="F237" s="2">
        <f>COUNTIFS('Relevant - In CRM valid'!$T$2:$T$4699,$A237,'Relevant - In CRM valid'!$G$2:$G$4699,"UK",'Relevant - In CRM valid'!$M$2:$M$4699,"Research")+COUNTIFS('Relevant - In CRM unknown'!$T$2:$T$253,$A237,'Relevant - In CRM unknown'!$G$2:$G$253,"UK",'Relevant - In CRM unknown'!$M$2:$M$253,"Research")+COUNTIFS('Relevant - IN NOW CRM valid'!$T$2:$T$2328,$A237,'Relevant - IN NOW CRM valid'!$G$2:$G$2328,"UK",'Relevant - IN NOW CRM valid'!$M$2:$M$2328,"Research")+COUNTIFS('Relevant - IN NOW CRM unknown'!$T$2:$T$1227,$A237,'Relevant - IN NOW CRM unknown'!$G$2:$G$1227,"UK",'Relevant - IN NOW CRM unknown'!$M$2:$M$1227,"Research")+COUNTIFS('Relevant - Not CRM not valid'!$T$2:$T$416,$A237,'Relevant - Not CRM not valid'!$G$2:$G$416,"UK",'Relevant - Not CRM not valid'!$M$2:$M$416,"Research")+COUNTIFS('Relevant - In CRM not valid'!$T$2:$T$46,$A237,'Relevant - In CRM not valid'!$G$2:$G$46,"UK",'Relevant - In CRM not valid'!$M$2:$M$46,"Research")</f>
        <v>0</v>
      </c>
      <c r="G237" s="2">
        <f>COUNTIFS('Relevant - In CRM valid'!$T$2:$T$4699,$A237,'Relevant - In CRM valid'!$G$2:$G$4699,"UK",'Relevant - In CRM valid'!$M$2:$M$4699,"Research",'Relevant - In CRM valid'!$R$2:$R$4699,"Senior")+COUNTIFS('Relevant - In CRM unknown'!$T$2:$T$253,$A237,'Relevant - In CRM unknown'!$G$2:$G$253,"UK",'Relevant - In CRM unknown'!$M$2:$M$253,"Research",'Relevant - In CRM unknown'!$R$2:$R$253,"Senior")+COUNTIFS('Relevant - IN NOW CRM valid'!$T$2:$T$2328,$A237,'Relevant - IN NOW CRM valid'!$G$2:$G$2328,"UK",'Relevant - IN NOW CRM valid'!$M$2:$M$2328,"Research",'Relevant - IN NOW CRM valid'!$R$2:$R$2328,"Senior")+COUNTIFS('Relevant - IN NOW CRM unknown'!$T$2:$T$1227,$A237,'Relevant - IN NOW CRM unknown'!$G$2:$G$1227,"UK",'Relevant - IN NOW CRM unknown'!$M$2:$M$1227,"Research",'Relevant - IN NOW CRM unknown'!$R$2:$R$1227,"Senior")+COUNTIFS('Relevant - Not CRM not valid'!$T$2:$T$416,$A237,'Relevant - Not CRM not valid'!$G$2:$G$416,"UK",'Relevant - Not CRM not valid'!$M$2:$M$416,"Research",'Relevant - Not CRM not valid'!$R$2:$R$416,"Senior")+COUNTIFS('Relevant - In CRM not valid'!$T$2:$T$46,$A237,'Relevant - In CRM not valid'!$G$2:$G$46,"UK",'Relevant - In CRM not valid'!$M$2:$M$46,"Research",'Relevant - In CRM not valid'!$R$2:$R$46,"Senior")</f>
        <v>0</v>
      </c>
      <c r="H237" s="2">
        <f>COUNTIFS('Relevant - In CRM valid'!$T$2:$T$4699,$A237,'Relevant - In CRM valid'!$G$2:$G$4699,"UK",'Relevant - In CRM valid'!$M$2:$M$4699,"Research",'Relevant - In CRM valid'!$R$2:$R$4699,"Operational")+COUNTIFS('Relevant - In CRM unknown'!$T$2:$T$253,$A237,'Relevant - In CRM unknown'!$G$2:$G$253,"UK",'Relevant - In CRM unknown'!$M$2:$M$253,"Research",'Relevant - In CRM unknown'!$R$2:$R$253,"Operational")+COUNTIFS('Relevant - IN NOW CRM valid'!$T$2:$T$2328,$A237,'Relevant - IN NOW CRM valid'!$G$2:$G$2328,"UK",'Relevant - IN NOW CRM valid'!$M$2:$M$2328,"Research",'Relevant - IN NOW CRM valid'!$R$2:$R$2328,"Operational")+COUNTIFS('Relevant - IN NOW CRM unknown'!$T$2:$T$1227,$A237,'Relevant - IN NOW CRM unknown'!$G$2:$G$1227,"UK",'Relevant - IN NOW CRM unknown'!$M$2:$M$1227,"Research",'Relevant - IN NOW CRM unknown'!$R$2:$R$1227,"Operational")+COUNTIFS('Relevant - Not CRM not valid'!$T$2:$T$416,$A237,'Relevant - Not CRM not valid'!$G$2:$G$416,"UK",'Relevant - Not CRM not valid'!$M$2:$M$416,"Research",'Relevant - Not CRM not valid'!$R$2:$R$416,"Operational")+COUNTIFS('Relevant - In CRM not valid'!$T$2:$T$46,$A237,'Relevant - In CRM not valid'!$G$2:$G$46,"UK",'Relevant - In CRM not valid'!$M$2:$M$46,"Research",'Relevant - In CRM not valid'!$R$2:$R$46,"Operational")</f>
        <v>0</v>
      </c>
      <c r="I237" s="2">
        <f>COUNTIFS('Relevant - In CRM valid'!$T$2:$T$4699,$A237,'Relevant - In CRM valid'!$G$2:$G$4699,"UK",'Relevant - In CRM valid'!$M$2:$M$4699,"Research",'Relevant - In CRM valid'!$R$2:$R$4699,"Academic")+COUNTIFS('Relevant - In CRM unknown'!$T$2:$T$253,$A237,'Relevant - In CRM unknown'!$G$2:$G$253,"UK",'Relevant - In CRM unknown'!$M$2:$M$253,"Research",'Relevant - In CRM unknown'!$R$2:$R$253,"Academic")+COUNTIFS('Relevant - IN NOW CRM valid'!$T$2:$T$2328,$A237,'Relevant - IN NOW CRM valid'!$G$2:$G$2328,"UK",'Relevant - IN NOW CRM valid'!$M$2:$M$2328,"Research",'Relevant - IN NOW CRM valid'!$R$2:$R$2328,"Academic")+COUNTIFS('Relevant - IN NOW CRM unknown'!$T$2:$T$1227,$A237,'Relevant - IN NOW CRM unknown'!$G$2:$G$1227,"UK",'Relevant - IN NOW CRM unknown'!$M$2:$M$1227,"Research",'Relevant - IN NOW CRM unknown'!$R$2:$R$1227,"Academic")+COUNTIFS('Relevant - Not CRM not valid'!$T$2:$T$416,$A237,'Relevant - Not CRM not valid'!$G$2:$G$416,"UK",'Relevant - Not CRM not valid'!$M$2:$M$416,"Research",'Relevant - Not CRM not valid'!$R$2:$R$416,"Academic")+COUNTIFS('Relevant - In CRM not valid'!$T$2:$T$46,$A237,'Relevant - In CRM not valid'!$G$2:$G$46,"UK",'Relevant - In CRM not valid'!$M$2:$M$46,"Research",'Relevant - In CRM not valid'!$R$2:$R$46,"Academic")</f>
        <v>0</v>
      </c>
      <c r="J237" s="2">
        <f>COUNTIFS('Relevant - In CRM valid'!$T$2:$T$4699,$A237,'Relevant - In CRM valid'!$G$2:$G$4699,"UK",'Relevant - In CRM valid'!$M$2:$M$4699,"Finance")+COUNTIFS('Relevant - In CRM unknown'!$T$2:$T$253,$A237,'Relevant - In CRM unknown'!$G$2:$G$253,"UK",'Relevant - In CRM unknown'!$M$2:$M$253,"Finance")+COUNTIFS('Relevant - IN NOW CRM valid'!$T$2:$T$2328,$A237,'Relevant - IN NOW CRM valid'!$G$2:$G$2328,"UK",'Relevant - IN NOW CRM valid'!$M$2:$M$2328,"Finance")+COUNTIFS('Relevant - IN NOW CRM unknown'!$T$2:$T$1227,$A237,'Relevant - IN NOW CRM unknown'!$G$2:$G$1227,"UK",'Relevant - IN NOW CRM unknown'!$M$2:$M$1227,"Finance")+COUNTIFS('Relevant - Not CRM not valid'!$T$2:$T$416,$A237,'Relevant - Not CRM not valid'!$G$2:$G$416,"UK",'Relevant - Not CRM not valid'!$M$2:$M$416,"Finance")+COUNTIFS('Relevant - In CRM not valid'!$T$2:$T$46,$A237,'Relevant - In CRM not valid'!$G$2:$G$46,"UK",'Relevant - In CRM not valid'!$M$2:$M$46,"Finance")</f>
        <v>2</v>
      </c>
      <c r="K237" s="2">
        <f>COUNTIFS('Relevant - In CRM valid'!$T$2:$T$4699,$A237,'Relevant - In CRM valid'!$G$2:$G$4699,"UK",'Relevant - In CRM valid'!$M$2:$M$4699,"IT/Systems")+COUNTIFS('Relevant - In CRM unknown'!$T$2:$T$253,$A237,'Relevant - In CRM unknown'!$G$2:$G$253,"UK",'Relevant - In CRM unknown'!$M$2:$M$253,"IT/Systems")+COUNTIFS('Relevant - IN NOW CRM valid'!$T$2:$T$2328,$A237,'Relevant - IN NOW CRM valid'!$G$2:$G$2328,"UK",'Relevant - IN NOW CRM valid'!$M$2:$M$2328,"IT/Systems")+COUNTIFS('Relevant - IN NOW CRM unknown'!$T$2:$T$1227,$A237,'Relevant - IN NOW CRM unknown'!$G$2:$G$1227,"UK",'Relevant - IN NOW CRM unknown'!$M$2:$M$1227,"IT/Systems")+COUNTIFS('Relevant - Not CRM not valid'!$T$2:$T$416,$A237,'Relevant - Not CRM not valid'!$G$2:$G$416,"UK",'Relevant - Not CRM not valid'!$M$2:$M$416,"IT/Systems")+COUNTIFS('Relevant - In CRM not valid'!$T$2:$T$46,$A237,'Relevant - In CRM not valid'!$G$2:$G$46,"UK",'Relevant - In CRM not valid'!$M$2:$M$46,"IT/Systems")</f>
        <v>0</v>
      </c>
      <c r="L237" s="2">
        <f>COUNTIFS('Relevant - In CRM valid'!$T$2:$T$4699,$A237,'Relevant - In CRM valid'!$G$2:$G$4699,"UK",'Relevant - In CRM valid'!$M$2:$M$4699,"")+COUNTIFS('Relevant - In CRM unknown'!$T$2:$T$253,$A237,'Relevant - In CRM unknown'!$G$2:$G$253,"UK",'Relevant - In CRM unknown'!$M$2:$M$253,"")+COUNTIFS('Relevant - IN NOW CRM valid'!$T$2:$T$2328,$A237,'Relevant - IN NOW CRM valid'!$G$2:$G$2328,"UK",'Relevant - IN NOW CRM valid'!$M$2:$M$2328,"")+COUNTIFS('Relevant - IN NOW CRM unknown'!$T$2:$T$1227,$A237,'Relevant - IN NOW CRM unknown'!$G$2:$G$1227,"UK",'Relevant - IN NOW CRM unknown'!$M$2:$M$1227,"")+COUNTIFS('Relevant - Not CRM not valid'!$T$2:$T$416,$A237,'Relevant - Not CRM not valid'!$G$2:$G$416,"UK",'Relevant - Not CRM not valid'!$M$2:$M$416,"")+COUNTIFS('Relevant - In CRM not valid'!$T$2:$T$46,$A237,'Relevant - In CRM not valid'!$G$2:$G$46,"UK",'Relevant - In CRM not valid'!$M$2:$M$46,"")</f>
        <v>0</v>
      </c>
      <c r="M237" s="2">
        <f t="shared" si="6"/>
        <v>1</v>
      </c>
      <c r="N237" s="2">
        <f>COUNTIFS('Relevant - In CRM valid'!$T$2:$T$4699,$A237,'Relevant - In CRM valid'!$G$2:$G$4699,"UK",'Relevant - In CRM valid'!$Q$2:$Q$4699,"valid")+COUNTIFS('Relevant - In CRM unknown'!$T$2:$T$253,$A237,'Relevant - In CRM unknown'!$G$2:$G$253,"UK",'Relevant - In CRM unknown'!$Q$2:$Q$253,"valid")+COUNTIFS('Relevant - IN NOW CRM valid'!$T$2:$T$2328,$A237,'Relevant - IN NOW CRM valid'!$G$2:$G$2328,"UK",'Relevant - IN NOW CRM valid'!$Q$2:$Q$2328,"valid")+COUNTIFS('Relevant - IN NOW CRM unknown'!$T$2:$T$1227,$A237,'Relevant - IN NOW CRM unknown'!$G$2:$G$1227,"UK",'Relevant - IN NOW CRM unknown'!$Q$2:$Q$1227,"valid")+COUNTIFS('Relevant - Not CRM not valid'!$T$2:$T$416,$A237,'Relevant - Not CRM not valid'!$G$2:$G$416,"UK",'Relevant - Not CRM not valid'!$Q$2:$Q$416,"valid")+COUNTIFS('Relevant - In CRM not valid'!$T$2:$T$46,$A237,'Relevant - In CRM not valid'!$G$2:$G$46,"UK",'Relevant - In CRM not valid'!$Q$2:$Q$46,"valid")</f>
        <v>2</v>
      </c>
      <c r="O237" s="2" t="str">
        <f t="shared" si="7"/>
        <v>Research  IT/Systems</v>
      </c>
    </row>
    <row r="238" spans="1:15" ht="15" customHeight="1">
      <c r="A238" s="2" t="s">
        <v>582</v>
      </c>
      <c r="B238" s="2" t="s">
        <v>583</v>
      </c>
      <c r="C238" s="2" t="s">
        <v>1570</v>
      </c>
      <c r="D238" s="2" t="str">
        <f>IFERROR(INDEX('UK Target Institutions'!$D$2:$D$727,MATCH($A238,'UK Target Institutions'!$A$2:$A$727,0)),"")</f>
        <v>No</v>
      </c>
      <c r="E238" s="2">
        <f>COUNTIFS('Relevant - In CRM valid'!$T$2:$T$4699,$A238,'Relevant - In CRM valid'!$G$2:$G$4699,"UK")+COUNTIFS('Relevant - In CRM unknown'!$T$2:$T$253,$A238,'Relevant - In CRM unknown'!$G$2:$G$253,"UK")+COUNTIFS('Relevant - IN NOW CRM valid'!$T$2:$T$2328,$A238,'Relevant - IN NOW CRM valid'!$G$2:$G$2328,"UK")+COUNTIFS('Relevant - IN NOW CRM unknown'!$T$2:$T$1227,$A238,'Relevant - IN NOW CRM unknown'!$G$2:$G$1227,"UK")+COUNTIFS('Relevant - Not CRM not valid'!$T$2:$T$416,$A238,'Relevant - Not CRM not valid'!$G$2:$G$416,"UK")+COUNTIFS('Relevant - In CRM not valid'!$T$2:$T$46,$A238,'Relevant - In CRM not valid'!$G$2:$G$46,"UK")</f>
        <v>2</v>
      </c>
      <c r="F238" s="2">
        <f>COUNTIFS('Relevant - In CRM valid'!$T$2:$T$4699,$A238,'Relevant - In CRM valid'!$G$2:$G$4699,"UK",'Relevant - In CRM valid'!$M$2:$M$4699,"Research")+COUNTIFS('Relevant - In CRM unknown'!$T$2:$T$253,$A238,'Relevant - In CRM unknown'!$G$2:$G$253,"UK",'Relevant - In CRM unknown'!$M$2:$M$253,"Research")+COUNTIFS('Relevant - IN NOW CRM valid'!$T$2:$T$2328,$A238,'Relevant - IN NOW CRM valid'!$G$2:$G$2328,"UK",'Relevant - IN NOW CRM valid'!$M$2:$M$2328,"Research")+COUNTIFS('Relevant - IN NOW CRM unknown'!$T$2:$T$1227,$A238,'Relevant - IN NOW CRM unknown'!$G$2:$G$1227,"UK",'Relevant - IN NOW CRM unknown'!$M$2:$M$1227,"Research")+COUNTIFS('Relevant - Not CRM not valid'!$T$2:$T$416,$A238,'Relevant - Not CRM not valid'!$G$2:$G$416,"UK",'Relevant - Not CRM not valid'!$M$2:$M$416,"Research")+COUNTIFS('Relevant - In CRM not valid'!$T$2:$T$46,$A238,'Relevant - In CRM not valid'!$G$2:$G$46,"UK",'Relevant - In CRM not valid'!$M$2:$M$46,"Research")</f>
        <v>0</v>
      </c>
      <c r="G238" s="2">
        <f>COUNTIFS('Relevant - In CRM valid'!$T$2:$T$4699,$A238,'Relevant - In CRM valid'!$G$2:$G$4699,"UK",'Relevant - In CRM valid'!$M$2:$M$4699,"Research",'Relevant - In CRM valid'!$R$2:$R$4699,"Senior")+COUNTIFS('Relevant - In CRM unknown'!$T$2:$T$253,$A238,'Relevant - In CRM unknown'!$G$2:$G$253,"UK",'Relevant - In CRM unknown'!$M$2:$M$253,"Research",'Relevant - In CRM unknown'!$R$2:$R$253,"Senior")+COUNTIFS('Relevant - IN NOW CRM valid'!$T$2:$T$2328,$A238,'Relevant - IN NOW CRM valid'!$G$2:$G$2328,"UK",'Relevant - IN NOW CRM valid'!$M$2:$M$2328,"Research",'Relevant - IN NOW CRM valid'!$R$2:$R$2328,"Senior")+COUNTIFS('Relevant - IN NOW CRM unknown'!$T$2:$T$1227,$A238,'Relevant - IN NOW CRM unknown'!$G$2:$G$1227,"UK",'Relevant - IN NOW CRM unknown'!$M$2:$M$1227,"Research",'Relevant - IN NOW CRM unknown'!$R$2:$R$1227,"Senior")+COUNTIFS('Relevant - Not CRM not valid'!$T$2:$T$416,$A238,'Relevant - Not CRM not valid'!$G$2:$G$416,"UK",'Relevant - Not CRM not valid'!$M$2:$M$416,"Research",'Relevant - Not CRM not valid'!$R$2:$R$416,"Senior")+COUNTIFS('Relevant - In CRM not valid'!$T$2:$T$46,$A238,'Relevant - In CRM not valid'!$G$2:$G$46,"UK",'Relevant - In CRM not valid'!$M$2:$M$46,"Research",'Relevant - In CRM not valid'!$R$2:$R$46,"Senior")</f>
        <v>0</v>
      </c>
      <c r="H238" s="2">
        <f>COUNTIFS('Relevant - In CRM valid'!$T$2:$T$4699,$A238,'Relevant - In CRM valid'!$G$2:$G$4699,"UK",'Relevant - In CRM valid'!$M$2:$M$4699,"Research",'Relevant - In CRM valid'!$R$2:$R$4699,"Operational")+COUNTIFS('Relevant - In CRM unknown'!$T$2:$T$253,$A238,'Relevant - In CRM unknown'!$G$2:$G$253,"UK",'Relevant - In CRM unknown'!$M$2:$M$253,"Research",'Relevant - In CRM unknown'!$R$2:$R$253,"Operational")+COUNTIFS('Relevant - IN NOW CRM valid'!$T$2:$T$2328,$A238,'Relevant - IN NOW CRM valid'!$G$2:$G$2328,"UK",'Relevant - IN NOW CRM valid'!$M$2:$M$2328,"Research",'Relevant - IN NOW CRM valid'!$R$2:$R$2328,"Operational")+COUNTIFS('Relevant - IN NOW CRM unknown'!$T$2:$T$1227,$A238,'Relevant - IN NOW CRM unknown'!$G$2:$G$1227,"UK",'Relevant - IN NOW CRM unknown'!$M$2:$M$1227,"Research",'Relevant - IN NOW CRM unknown'!$R$2:$R$1227,"Operational")+COUNTIFS('Relevant - Not CRM not valid'!$T$2:$T$416,$A238,'Relevant - Not CRM not valid'!$G$2:$G$416,"UK",'Relevant - Not CRM not valid'!$M$2:$M$416,"Research",'Relevant - Not CRM not valid'!$R$2:$R$416,"Operational")+COUNTIFS('Relevant - In CRM not valid'!$T$2:$T$46,$A238,'Relevant - In CRM not valid'!$G$2:$G$46,"UK",'Relevant - In CRM not valid'!$M$2:$M$46,"Research",'Relevant - In CRM not valid'!$R$2:$R$46,"Operational")</f>
        <v>0</v>
      </c>
      <c r="I238" s="2">
        <f>COUNTIFS('Relevant - In CRM valid'!$T$2:$T$4699,$A238,'Relevant - In CRM valid'!$G$2:$G$4699,"UK",'Relevant - In CRM valid'!$M$2:$M$4699,"Research",'Relevant - In CRM valid'!$R$2:$R$4699,"Academic")+COUNTIFS('Relevant - In CRM unknown'!$T$2:$T$253,$A238,'Relevant - In CRM unknown'!$G$2:$G$253,"UK",'Relevant - In CRM unknown'!$M$2:$M$253,"Research",'Relevant - In CRM unknown'!$R$2:$R$253,"Academic")+COUNTIFS('Relevant - IN NOW CRM valid'!$T$2:$T$2328,$A238,'Relevant - IN NOW CRM valid'!$G$2:$G$2328,"UK",'Relevant - IN NOW CRM valid'!$M$2:$M$2328,"Research",'Relevant - IN NOW CRM valid'!$R$2:$R$2328,"Academic")+COUNTIFS('Relevant - IN NOW CRM unknown'!$T$2:$T$1227,$A238,'Relevant - IN NOW CRM unknown'!$G$2:$G$1227,"UK",'Relevant - IN NOW CRM unknown'!$M$2:$M$1227,"Research",'Relevant - IN NOW CRM unknown'!$R$2:$R$1227,"Academic")+COUNTIFS('Relevant - Not CRM not valid'!$T$2:$T$416,$A238,'Relevant - Not CRM not valid'!$G$2:$G$416,"UK",'Relevant - Not CRM not valid'!$M$2:$M$416,"Research",'Relevant - Not CRM not valid'!$R$2:$R$416,"Academic")+COUNTIFS('Relevant - In CRM not valid'!$T$2:$T$46,$A238,'Relevant - In CRM not valid'!$G$2:$G$46,"UK",'Relevant - In CRM not valid'!$M$2:$M$46,"Research",'Relevant - In CRM not valid'!$R$2:$R$46,"Academic")</f>
        <v>0</v>
      </c>
      <c r="J238" s="2">
        <f>COUNTIFS('Relevant - In CRM valid'!$T$2:$T$4699,$A238,'Relevant - In CRM valid'!$G$2:$G$4699,"UK",'Relevant - In CRM valid'!$M$2:$M$4699,"Finance")+COUNTIFS('Relevant - In CRM unknown'!$T$2:$T$253,$A238,'Relevant - In CRM unknown'!$G$2:$G$253,"UK",'Relevant - In CRM unknown'!$M$2:$M$253,"Finance")+COUNTIFS('Relevant - IN NOW CRM valid'!$T$2:$T$2328,$A238,'Relevant - IN NOW CRM valid'!$G$2:$G$2328,"UK",'Relevant - IN NOW CRM valid'!$M$2:$M$2328,"Finance")+COUNTIFS('Relevant - IN NOW CRM unknown'!$T$2:$T$1227,$A238,'Relevant - IN NOW CRM unknown'!$G$2:$G$1227,"UK",'Relevant - IN NOW CRM unknown'!$M$2:$M$1227,"Finance")+COUNTIFS('Relevant - Not CRM not valid'!$T$2:$T$416,$A238,'Relevant - Not CRM not valid'!$G$2:$G$416,"UK",'Relevant - Not CRM not valid'!$M$2:$M$416,"Finance")+COUNTIFS('Relevant - In CRM not valid'!$T$2:$T$46,$A238,'Relevant - In CRM not valid'!$G$2:$G$46,"UK",'Relevant - In CRM not valid'!$M$2:$M$46,"Finance")</f>
        <v>2</v>
      </c>
      <c r="K238" s="2">
        <f>COUNTIFS('Relevant - In CRM valid'!$T$2:$T$4699,$A238,'Relevant - In CRM valid'!$G$2:$G$4699,"UK",'Relevant - In CRM valid'!$M$2:$M$4699,"IT/Systems")+COUNTIFS('Relevant - In CRM unknown'!$T$2:$T$253,$A238,'Relevant - In CRM unknown'!$G$2:$G$253,"UK",'Relevant - In CRM unknown'!$M$2:$M$253,"IT/Systems")+COUNTIFS('Relevant - IN NOW CRM valid'!$T$2:$T$2328,$A238,'Relevant - IN NOW CRM valid'!$G$2:$G$2328,"UK",'Relevant - IN NOW CRM valid'!$M$2:$M$2328,"IT/Systems")+COUNTIFS('Relevant - IN NOW CRM unknown'!$T$2:$T$1227,$A238,'Relevant - IN NOW CRM unknown'!$G$2:$G$1227,"UK",'Relevant - IN NOW CRM unknown'!$M$2:$M$1227,"IT/Systems")+COUNTIFS('Relevant - Not CRM not valid'!$T$2:$T$416,$A238,'Relevant - Not CRM not valid'!$G$2:$G$416,"UK",'Relevant - Not CRM not valid'!$M$2:$M$416,"IT/Systems")+COUNTIFS('Relevant - In CRM not valid'!$T$2:$T$46,$A238,'Relevant - In CRM not valid'!$G$2:$G$46,"UK",'Relevant - In CRM not valid'!$M$2:$M$46,"IT/Systems")</f>
        <v>0</v>
      </c>
      <c r="L238" s="2">
        <f>COUNTIFS('Relevant - In CRM valid'!$T$2:$T$4699,$A238,'Relevant - In CRM valid'!$G$2:$G$4699,"UK",'Relevant - In CRM valid'!$M$2:$M$4699,"")+COUNTIFS('Relevant - In CRM unknown'!$T$2:$T$253,$A238,'Relevant - In CRM unknown'!$G$2:$G$253,"UK",'Relevant - In CRM unknown'!$M$2:$M$253,"")+COUNTIFS('Relevant - IN NOW CRM valid'!$T$2:$T$2328,$A238,'Relevant - IN NOW CRM valid'!$G$2:$G$2328,"UK",'Relevant - IN NOW CRM valid'!$M$2:$M$2328,"")+COUNTIFS('Relevant - IN NOW CRM unknown'!$T$2:$T$1227,$A238,'Relevant - IN NOW CRM unknown'!$G$2:$G$1227,"UK",'Relevant - IN NOW CRM unknown'!$M$2:$M$1227,"")+COUNTIFS('Relevant - Not CRM not valid'!$T$2:$T$416,$A238,'Relevant - Not CRM not valid'!$G$2:$G$416,"UK",'Relevant - Not CRM not valid'!$M$2:$M$416,"")+COUNTIFS('Relevant - In CRM not valid'!$T$2:$T$46,$A238,'Relevant - In CRM not valid'!$G$2:$G$46,"UK",'Relevant - In CRM not valid'!$M$2:$M$46,"")</f>
        <v>0</v>
      </c>
      <c r="M238" s="2">
        <f t="shared" si="6"/>
        <v>1</v>
      </c>
      <c r="N238" s="2">
        <f>COUNTIFS('Relevant - In CRM valid'!$T$2:$T$4699,$A238,'Relevant - In CRM valid'!$G$2:$G$4699,"UK",'Relevant - In CRM valid'!$Q$2:$Q$4699,"valid")+COUNTIFS('Relevant - In CRM unknown'!$T$2:$T$253,$A238,'Relevant - In CRM unknown'!$G$2:$G$253,"UK",'Relevant - In CRM unknown'!$Q$2:$Q$253,"valid")+COUNTIFS('Relevant - IN NOW CRM valid'!$T$2:$T$2328,$A238,'Relevant - IN NOW CRM valid'!$G$2:$G$2328,"UK",'Relevant - IN NOW CRM valid'!$Q$2:$Q$2328,"valid")+COUNTIFS('Relevant - IN NOW CRM unknown'!$T$2:$T$1227,$A238,'Relevant - IN NOW CRM unknown'!$G$2:$G$1227,"UK",'Relevant - IN NOW CRM unknown'!$Q$2:$Q$1227,"valid")+COUNTIFS('Relevant - Not CRM not valid'!$T$2:$T$416,$A238,'Relevant - Not CRM not valid'!$G$2:$G$416,"UK",'Relevant - Not CRM not valid'!$Q$2:$Q$416,"valid")+COUNTIFS('Relevant - In CRM not valid'!$T$2:$T$46,$A238,'Relevant - In CRM not valid'!$G$2:$G$46,"UK",'Relevant - In CRM not valid'!$Q$2:$Q$46,"valid")</f>
        <v>2</v>
      </c>
      <c r="O238" s="2" t="str">
        <f t="shared" si="7"/>
        <v>Research  IT/Systems</v>
      </c>
    </row>
    <row r="239" spans="1:15" ht="15" customHeight="1">
      <c r="A239" s="2" t="s">
        <v>584</v>
      </c>
      <c r="B239" s="2" t="s">
        <v>585</v>
      </c>
      <c r="C239" s="2" t="s">
        <v>525</v>
      </c>
      <c r="D239" s="2" t="str">
        <f>IFERROR(INDEX('UK Target Institutions'!$D$2:$D$727,MATCH($A239,'UK Target Institutions'!$A$2:$A$727,0)),"")</f>
        <v>No</v>
      </c>
      <c r="E239" s="2">
        <f>COUNTIFS('Relevant - In CRM valid'!$T$2:$T$4699,$A239,'Relevant - In CRM valid'!$G$2:$G$4699,"UK")+COUNTIFS('Relevant - In CRM unknown'!$T$2:$T$253,$A239,'Relevant - In CRM unknown'!$G$2:$G$253,"UK")+COUNTIFS('Relevant - IN NOW CRM valid'!$T$2:$T$2328,$A239,'Relevant - IN NOW CRM valid'!$G$2:$G$2328,"UK")+COUNTIFS('Relevant - IN NOW CRM unknown'!$T$2:$T$1227,$A239,'Relevant - IN NOW CRM unknown'!$G$2:$G$1227,"UK")+COUNTIFS('Relevant - Not CRM not valid'!$T$2:$T$416,$A239,'Relevant - Not CRM not valid'!$G$2:$G$416,"UK")+COUNTIFS('Relevant - In CRM not valid'!$T$2:$T$46,$A239,'Relevant - In CRM not valid'!$G$2:$G$46,"UK")</f>
        <v>2</v>
      </c>
      <c r="F239" s="2">
        <f>COUNTIFS('Relevant - In CRM valid'!$T$2:$T$4699,$A239,'Relevant - In CRM valid'!$G$2:$G$4699,"UK",'Relevant - In CRM valid'!$M$2:$M$4699,"Research")+COUNTIFS('Relevant - In CRM unknown'!$T$2:$T$253,$A239,'Relevant - In CRM unknown'!$G$2:$G$253,"UK",'Relevant - In CRM unknown'!$M$2:$M$253,"Research")+COUNTIFS('Relevant - IN NOW CRM valid'!$T$2:$T$2328,$A239,'Relevant - IN NOW CRM valid'!$G$2:$G$2328,"UK",'Relevant - IN NOW CRM valid'!$M$2:$M$2328,"Research")+COUNTIFS('Relevant - IN NOW CRM unknown'!$T$2:$T$1227,$A239,'Relevant - IN NOW CRM unknown'!$G$2:$G$1227,"UK",'Relevant - IN NOW CRM unknown'!$M$2:$M$1227,"Research")+COUNTIFS('Relevant - Not CRM not valid'!$T$2:$T$416,$A239,'Relevant - Not CRM not valid'!$G$2:$G$416,"UK",'Relevant - Not CRM not valid'!$M$2:$M$416,"Research")+COUNTIFS('Relevant - In CRM not valid'!$T$2:$T$46,$A239,'Relevant - In CRM not valid'!$G$2:$G$46,"UK",'Relevant - In CRM not valid'!$M$2:$M$46,"Research")</f>
        <v>0</v>
      </c>
      <c r="G239" s="2">
        <f>COUNTIFS('Relevant - In CRM valid'!$T$2:$T$4699,$A239,'Relevant - In CRM valid'!$G$2:$G$4699,"UK",'Relevant - In CRM valid'!$M$2:$M$4699,"Research",'Relevant - In CRM valid'!$R$2:$R$4699,"Senior")+COUNTIFS('Relevant - In CRM unknown'!$T$2:$T$253,$A239,'Relevant - In CRM unknown'!$G$2:$G$253,"UK",'Relevant - In CRM unknown'!$M$2:$M$253,"Research",'Relevant - In CRM unknown'!$R$2:$R$253,"Senior")+COUNTIFS('Relevant - IN NOW CRM valid'!$T$2:$T$2328,$A239,'Relevant - IN NOW CRM valid'!$G$2:$G$2328,"UK",'Relevant - IN NOW CRM valid'!$M$2:$M$2328,"Research",'Relevant - IN NOW CRM valid'!$R$2:$R$2328,"Senior")+COUNTIFS('Relevant - IN NOW CRM unknown'!$T$2:$T$1227,$A239,'Relevant - IN NOW CRM unknown'!$G$2:$G$1227,"UK",'Relevant - IN NOW CRM unknown'!$M$2:$M$1227,"Research",'Relevant - IN NOW CRM unknown'!$R$2:$R$1227,"Senior")+COUNTIFS('Relevant - Not CRM not valid'!$T$2:$T$416,$A239,'Relevant - Not CRM not valid'!$G$2:$G$416,"UK",'Relevant - Not CRM not valid'!$M$2:$M$416,"Research",'Relevant - Not CRM not valid'!$R$2:$R$416,"Senior")+COUNTIFS('Relevant - In CRM not valid'!$T$2:$T$46,$A239,'Relevant - In CRM not valid'!$G$2:$G$46,"UK",'Relevant - In CRM not valid'!$M$2:$M$46,"Research",'Relevant - In CRM not valid'!$R$2:$R$46,"Senior")</f>
        <v>0</v>
      </c>
      <c r="H239" s="2">
        <f>COUNTIFS('Relevant - In CRM valid'!$T$2:$T$4699,$A239,'Relevant - In CRM valid'!$G$2:$G$4699,"UK",'Relevant - In CRM valid'!$M$2:$M$4699,"Research",'Relevant - In CRM valid'!$R$2:$R$4699,"Operational")+COUNTIFS('Relevant - In CRM unknown'!$T$2:$T$253,$A239,'Relevant - In CRM unknown'!$G$2:$G$253,"UK",'Relevant - In CRM unknown'!$M$2:$M$253,"Research",'Relevant - In CRM unknown'!$R$2:$R$253,"Operational")+COUNTIFS('Relevant - IN NOW CRM valid'!$T$2:$T$2328,$A239,'Relevant - IN NOW CRM valid'!$G$2:$G$2328,"UK",'Relevant - IN NOW CRM valid'!$M$2:$M$2328,"Research",'Relevant - IN NOW CRM valid'!$R$2:$R$2328,"Operational")+COUNTIFS('Relevant - IN NOW CRM unknown'!$T$2:$T$1227,$A239,'Relevant - IN NOW CRM unknown'!$G$2:$G$1227,"UK",'Relevant - IN NOW CRM unknown'!$M$2:$M$1227,"Research",'Relevant - IN NOW CRM unknown'!$R$2:$R$1227,"Operational")+COUNTIFS('Relevant - Not CRM not valid'!$T$2:$T$416,$A239,'Relevant - Not CRM not valid'!$G$2:$G$416,"UK",'Relevant - Not CRM not valid'!$M$2:$M$416,"Research",'Relevant - Not CRM not valid'!$R$2:$R$416,"Operational")+COUNTIFS('Relevant - In CRM not valid'!$T$2:$T$46,$A239,'Relevant - In CRM not valid'!$G$2:$G$46,"UK",'Relevant - In CRM not valid'!$M$2:$M$46,"Research",'Relevant - In CRM not valid'!$R$2:$R$46,"Operational")</f>
        <v>0</v>
      </c>
      <c r="I239" s="2">
        <f>COUNTIFS('Relevant - In CRM valid'!$T$2:$T$4699,$A239,'Relevant - In CRM valid'!$G$2:$G$4699,"UK",'Relevant - In CRM valid'!$M$2:$M$4699,"Research",'Relevant - In CRM valid'!$R$2:$R$4699,"Academic")+COUNTIFS('Relevant - In CRM unknown'!$T$2:$T$253,$A239,'Relevant - In CRM unknown'!$G$2:$G$253,"UK",'Relevant - In CRM unknown'!$M$2:$M$253,"Research",'Relevant - In CRM unknown'!$R$2:$R$253,"Academic")+COUNTIFS('Relevant - IN NOW CRM valid'!$T$2:$T$2328,$A239,'Relevant - IN NOW CRM valid'!$G$2:$G$2328,"UK",'Relevant - IN NOW CRM valid'!$M$2:$M$2328,"Research",'Relevant - IN NOW CRM valid'!$R$2:$R$2328,"Academic")+COUNTIFS('Relevant - IN NOW CRM unknown'!$T$2:$T$1227,$A239,'Relevant - IN NOW CRM unknown'!$G$2:$G$1227,"UK",'Relevant - IN NOW CRM unknown'!$M$2:$M$1227,"Research",'Relevant - IN NOW CRM unknown'!$R$2:$R$1227,"Academic")+COUNTIFS('Relevant - Not CRM not valid'!$T$2:$T$416,$A239,'Relevant - Not CRM not valid'!$G$2:$G$416,"UK",'Relevant - Not CRM not valid'!$M$2:$M$416,"Research",'Relevant - Not CRM not valid'!$R$2:$R$416,"Academic")+COUNTIFS('Relevant - In CRM not valid'!$T$2:$T$46,$A239,'Relevant - In CRM not valid'!$G$2:$G$46,"UK",'Relevant - In CRM not valid'!$M$2:$M$46,"Research",'Relevant - In CRM not valid'!$R$2:$R$46,"Academic")</f>
        <v>0</v>
      </c>
      <c r="J239" s="2">
        <f>COUNTIFS('Relevant - In CRM valid'!$T$2:$T$4699,$A239,'Relevant - In CRM valid'!$G$2:$G$4699,"UK",'Relevant - In CRM valid'!$M$2:$M$4699,"Finance")+COUNTIFS('Relevant - In CRM unknown'!$T$2:$T$253,$A239,'Relevant - In CRM unknown'!$G$2:$G$253,"UK",'Relevant - In CRM unknown'!$M$2:$M$253,"Finance")+COUNTIFS('Relevant - IN NOW CRM valid'!$T$2:$T$2328,$A239,'Relevant - IN NOW CRM valid'!$G$2:$G$2328,"UK",'Relevant - IN NOW CRM valid'!$M$2:$M$2328,"Finance")+COUNTIFS('Relevant - IN NOW CRM unknown'!$T$2:$T$1227,$A239,'Relevant - IN NOW CRM unknown'!$G$2:$G$1227,"UK",'Relevant - IN NOW CRM unknown'!$M$2:$M$1227,"Finance")+COUNTIFS('Relevant - Not CRM not valid'!$T$2:$T$416,$A239,'Relevant - Not CRM not valid'!$G$2:$G$416,"UK",'Relevant - Not CRM not valid'!$M$2:$M$416,"Finance")+COUNTIFS('Relevant - In CRM not valid'!$T$2:$T$46,$A239,'Relevant - In CRM not valid'!$G$2:$G$46,"UK",'Relevant - In CRM not valid'!$M$2:$M$46,"Finance")</f>
        <v>1</v>
      </c>
      <c r="K239" s="2">
        <f>COUNTIFS('Relevant - In CRM valid'!$T$2:$T$4699,$A239,'Relevant - In CRM valid'!$G$2:$G$4699,"UK",'Relevant - In CRM valid'!$M$2:$M$4699,"IT/Systems")+COUNTIFS('Relevant - In CRM unknown'!$T$2:$T$253,$A239,'Relevant - In CRM unknown'!$G$2:$G$253,"UK",'Relevant - In CRM unknown'!$M$2:$M$253,"IT/Systems")+COUNTIFS('Relevant - IN NOW CRM valid'!$T$2:$T$2328,$A239,'Relevant - IN NOW CRM valid'!$G$2:$G$2328,"UK",'Relevant - IN NOW CRM valid'!$M$2:$M$2328,"IT/Systems")+COUNTIFS('Relevant - IN NOW CRM unknown'!$T$2:$T$1227,$A239,'Relevant - IN NOW CRM unknown'!$G$2:$G$1227,"UK",'Relevant - IN NOW CRM unknown'!$M$2:$M$1227,"IT/Systems")+COUNTIFS('Relevant - Not CRM not valid'!$T$2:$T$416,$A239,'Relevant - Not CRM not valid'!$G$2:$G$416,"UK",'Relevant - Not CRM not valid'!$M$2:$M$416,"IT/Systems")+COUNTIFS('Relevant - In CRM not valid'!$T$2:$T$46,$A239,'Relevant - In CRM not valid'!$G$2:$G$46,"UK",'Relevant - In CRM not valid'!$M$2:$M$46,"IT/Systems")</f>
        <v>1</v>
      </c>
      <c r="L239" s="2">
        <f>COUNTIFS('Relevant - In CRM valid'!$T$2:$T$4699,$A239,'Relevant - In CRM valid'!$G$2:$G$4699,"UK",'Relevant - In CRM valid'!$M$2:$M$4699,"")+COUNTIFS('Relevant - In CRM unknown'!$T$2:$T$253,$A239,'Relevant - In CRM unknown'!$G$2:$G$253,"UK",'Relevant - In CRM unknown'!$M$2:$M$253,"")+COUNTIFS('Relevant - IN NOW CRM valid'!$T$2:$T$2328,$A239,'Relevant - IN NOW CRM valid'!$G$2:$G$2328,"UK",'Relevant - IN NOW CRM valid'!$M$2:$M$2328,"")+COUNTIFS('Relevant - IN NOW CRM unknown'!$T$2:$T$1227,$A239,'Relevant - IN NOW CRM unknown'!$G$2:$G$1227,"UK",'Relevant - IN NOW CRM unknown'!$M$2:$M$1227,"")+COUNTIFS('Relevant - Not CRM not valid'!$T$2:$T$416,$A239,'Relevant - Not CRM not valid'!$G$2:$G$416,"UK",'Relevant - Not CRM not valid'!$M$2:$M$416,"")+COUNTIFS('Relevant - In CRM not valid'!$T$2:$T$46,$A239,'Relevant - In CRM not valid'!$G$2:$G$46,"UK",'Relevant - In CRM not valid'!$M$2:$M$46,"")</f>
        <v>0</v>
      </c>
      <c r="M239" s="2">
        <f t="shared" si="6"/>
        <v>2</v>
      </c>
      <c r="N239" s="2">
        <f>COUNTIFS('Relevant - In CRM valid'!$T$2:$T$4699,$A239,'Relevant - In CRM valid'!$G$2:$G$4699,"UK",'Relevant - In CRM valid'!$Q$2:$Q$4699,"valid")+COUNTIFS('Relevant - In CRM unknown'!$T$2:$T$253,$A239,'Relevant - In CRM unknown'!$G$2:$G$253,"UK",'Relevant - In CRM unknown'!$Q$2:$Q$253,"valid")+COUNTIFS('Relevant - IN NOW CRM valid'!$T$2:$T$2328,$A239,'Relevant - IN NOW CRM valid'!$G$2:$G$2328,"UK",'Relevant - IN NOW CRM valid'!$Q$2:$Q$2328,"valid")+COUNTIFS('Relevant - IN NOW CRM unknown'!$T$2:$T$1227,$A239,'Relevant - IN NOW CRM unknown'!$G$2:$G$1227,"UK",'Relevant - IN NOW CRM unknown'!$Q$2:$Q$1227,"valid")+COUNTIFS('Relevant - Not CRM not valid'!$T$2:$T$416,$A239,'Relevant - Not CRM not valid'!$G$2:$G$416,"UK",'Relevant - Not CRM not valid'!$Q$2:$Q$416,"valid")+COUNTIFS('Relevant - In CRM not valid'!$T$2:$T$46,$A239,'Relevant - In CRM not valid'!$G$2:$G$46,"UK",'Relevant - In CRM not valid'!$Q$2:$Q$46,"valid")</f>
        <v>2</v>
      </c>
      <c r="O239" s="2" t="str">
        <f t="shared" si="7"/>
        <v xml:space="preserve">Research  </v>
      </c>
    </row>
    <row r="240" spans="1:15" ht="15" customHeight="1">
      <c r="A240" s="2" t="s">
        <v>586</v>
      </c>
      <c r="B240" s="2" t="s">
        <v>587</v>
      </c>
      <c r="C240" s="2" t="s">
        <v>1570</v>
      </c>
      <c r="D240" s="2" t="str">
        <f>IFERROR(INDEX('UK Target Institutions'!$D$2:$D$727,MATCH($A240,'UK Target Institutions'!$A$2:$A$727,0)),"")</f>
        <v>No</v>
      </c>
      <c r="E240" s="2">
        <f>COUNTIFS('Relevant - In CRM valid'!$T$2:$T$4699,$A240,'Relevant - In CRM valid'!$G$2:$G$4699,"UK")+COUNTIFS('Relevant - In CRM unknown'!$T$2:$T$253,$A240,'Relevant - In CRM unknown'!$G$2:$G$253,"UK")+COUNTIFS('Relevant - IN NOW CRM valid'!$T$2:$T$2328,$A240,'Relevant - IN NOW CRM valid'!$G$2:$G$2328,"UK")+COUNTIFS('Relevant - IN NOW CRM unknown'!$T$2:$T$1227,$A240,'Relevant - IN NOW CRM unknown'!$G$2:$G$1227,"UK")+COUNTIFS('Relevant - Not CRM not valid'!$T$2:$T$416,$A240,'Relevant - Not CRM not valid'!$G$2:$G$416,"UK")+COUNTIFS('Relevant - In CRM not valid'!$T$2:$T$46,$A240,'Relevant - In CRM not valid'!$G$2:$G$46,"UK")</f>
        <v>2</v>
      </c>
      <c r="F240" s="2">
        <f>COUNTIFS('Relevant - In CRM valid'!$T$2:$T$4699,$A240,'Relevant - In CRM valid'!$G$2:$G$4699,"UK",'Relevant - In CRM valid'!$M$2:$M$4699,"Research")+COUNTIFS('Relevant - In CRM unknown'!$T$2:$T$253,$A240,'Relevant - In CRM unknown'!$G$2:$G$253,"UK",'Relevant - In CRM unknown'!$M$2:$M$253,"Research")+COUNTIFS('Relevant - IN NOW CRM valid'!$T$2:$T$2328,$A240,'Relevant - IN NOW CRM valid'!$G$2:$G$2328,"UK",'Relevant - IN NOW CRM valid'!$M$2:$M$2328,"Research")+COUNTIFS('Relevant - IN NOW CRM unknown'!$T$2:$T$1227,$A240,'Relevant - IN NOW CRM unknown'!$G$2:$G$1227,"UK",'Relevant - IN NOW CRM unknown'!$M$2:$M$1227,"Research")+COUNTIFS('Relevant - Not CRM not valid'!$T$2:$T$416,$A240,'Relevant - Not CRM not valid'!$G$2:$G$416,"UK",'Relevant - Not CRM not valid'!$M$2:$M$416,"Research")+COUNTIFS('Relevant - In CRM not valid'!$T$2:$T$46,$A240,'Relevant - In CRM not valid'!$G$2:$G$46,"UK",'Relevant - In CRM not valid'!$M$2:$M$46,"Research")</f>
        <v>0</v>
      </c>
      <c r="G240" s="2">
        <f>COUNTIFS('Relevant - In CRM valid'!$T$2:$T$4699,$A240,'Relevant - In CRM valid'!$G$2:$G$4699,"UK",'Relevant - In CRM valid'!$M$2:$M$4699,"Research",'Relevant - In CRM valid'!$R$2:$R$4699,"Senior")+COUNTIFS('Relevant - In CRM unknown'!$T$2:$T$253,$A240,'Relevant - In CRM unknown'!$G$2:$G$253,"UK",'Relevant - In CRM unknown'!$M$2:$M$253,"Research",'Relevant - In CRM unknown'!$R$2:$R$253,"Senior")+COUNTIFS('Relevant - IN NOW CRM valid'!$T$2:$T$2328,$A240,'Relevant - IN NOW CRM valid'!$G$2:$G$2328,"UK",'Relevant - IN NOW CRM valid'!$M$2:$M$2328,"Research",'Relevant - IN NOW CRM valid'!$R$2:$R$2328,"Senior")+COUNTIFS('Relevant - IN NOW CRM unknown'!$T$2:$T$1227,$A240,'Relevant - IN NOW CRM unknown'!$G$2:$G$1227,"UK",'Relevant - IN NOW CRM unknown'!$M$2:$M$1227,"Research",'Relevant - IN NOW CRM unknown'!$R$2:$R$1227,"Senior")+COUNTIFS('Relevant - Not CRM not valid'!$T$2:$T$416,$A240,'Relevant - Not CRM not valid'!$G$2:$G$416,"UK",'Relevant - Not CRM not valid'!$M$2:$M$416,"Research",'Relevant - Not CRM not valid'!$R$2:$R$416,"Senior")+COUNTIFS('Relevant - In CRM not valid'!$T$2:$T$46,$A240,'Relevant - In CRM not valid'!$G$2:$G$46,"UK",'Relevant - In CRM not valid'!$M$2:$M$46,"Research",'Relevant - In CRM not valid'!$R$2:$R$46,"Senior")</f>
        <v>0</v>
      </c>
      <c r="H240" s="2">
        <f>COUNTIFS('Relevant - In CRM valid'!$T$2:$T$4699,$A240,'Relevant - In CRM valid'!$G$2:$G$4699,"UK",'Relevant - In CRM valid'!$M$2:$M$4699,"Research",'Relevant - In CRM valid'!$R$2:$R$4699,"Operational")+COUNTIFS('Relevant - In CRM unknown'!$T$2:$T$253,$A240,'Relevant - In CRM unknown'!$G$2:$G$253,"UK",'Relevant - In CRM unknown'!$M$2:$M$253,"Research",'Relevant - In CRM unknown'!$R$2:$R$253,"Operational")+COUNTIFS('Relevant - IN NOW CRM valid'!$T$2:$T$2328,$A240,'Relevant - IN NOW CRM valid'!$G$2:$G$2328,"UK",'Relevant - IN NOW CRM valid'!$M$2:$M$2328,"Research",'Relevant - IN NOW CRM valid'!$R$2:$R$2328,"Operational")+COUNTIFS('Relevant - IN NOW CRM unknown'!$T$2:$T$1227,$A240,'Relevant - IN NOW CRM unknown'!$G$2:$G$1227,"UK",'Relevant - IN NOW CRM unknown'!$M$2:$M$1227,"Research",'Relevant - IN NOW CRM unknown'!$R$2:$R$1227,"Operational")+COUNTIFS('Relevant - Not CRM not valid'!$T$2:$T$416,$A240,'Relevant - Not CRM not valid'!$G$2:$G$416,"UK",'Relevant - Not CRM not valid'!$M$2:$M$416,"Research",'Relevant - Not CRM not valid'!$R$2:$R$416,"Operational")+COUNTIFS('Relevant - In CRM not valid'!$T$2:$T$46,$A240,'Relevant - In CRM not valid'!$G$2:$G$46,"UK",'Relevant - In CRM not valid'!$M$2:$M$46,"Research",'Relevant - In CRM not valid'!$R$2:$R$46,"Operational")</f>
        <v>0</v>
      </c>
      <c r="I240" s="2">
        <f>COUNTIFS('Relevant - In CRM valid'!$T$2:$T$4699,$A240,'Relevant - In CRM valid'!$G$2:$G$4699,"UK",'Relevant - In CRM valid'!$M$2:$M$4699,"Research",'Relevant - In CRM valid'!$R$2:$R$4699,"Academic")+COUNTIFS('Relevant - In CRM unknown'!$T$2:$T$253,$A240,'Relevant - In CRM unknown'!$G$2:$G$253,"UK",'Relevant - In CRM unknown'!$M$2:$M$253,"Research",'Relevant - In CRM unknown'!$R$2:$R$253,"Academic")+COUNTIFS('Relevant - IN NOW CRM valid'!$T$2:$T$2328,$A240,'Relevant - IN NOW CRM valid'!$G$2:$G$2328,"UK",'Relevant - IN NOW CRM valid'!$M$2:$M$2328,"Research",'Relevant - IN NOW CRM valid'!$R$2:$R$2328,"Academic")+COUNTIFS('Relevant - IN NOW CRM unknown'!$T$2:$T$1227,$A240,'Relevant - IN NOW CRM unknown'!$G$2:$G$1227,"UK",'Relevant - IN NOW CRM unknown'!$M$2:$M$1227,"Research",'Relevant - IN NOW CRM unknown'!$R$2:$R$1227,"Academic")+COUNTIFS('Relevant - Not CRM not valid'!$T$2:$T$416,$A240,'Relevant - Not CRM not valid'!$G$2:$G$416,"UK",'Relevant - Not CRM not valid'!$M$2:$M$416,"Research",'Relevant - Not CRM not valid'!$R$2:$R$416,"Academic")+COUNTIFS('Relevant - In CRM not valid'!$T$2:$T$46,$A240,'Relevant - In CRM not valid'!$G$2:$G$46,"UK",'Relevant - In CRM not valid'!$M$2:$M$46,"Research",'Relevant - In CRM not valid'!$R$2:$R$46,"Academic")</f>
        <v>0</v>
      </c>
      <c r="J240" s="2">
        <f>COUNTIFS('Relevant - In CRM valid'!$T$2:$T$4699,$A240,'Relevant - In CRM valid'!$G$2:$G$4699,"UK",'Relevant - In CRM valid'!$M$2:$M$4699,"Finance")+COUNTIFS('Relevant - In CRM unknown'!$T$2:$T$253,$A240,'Relevant - In CRM unknown'!$G$2:$G$253,"UK",'Relevant - In CRM unknown'!$M$2:$M$253,"Finance")+COUNTIFS('Relevant - IN NOW CRM valid'!$T$2:$T$2328,$A240,'Relevant - IN NOW CRM valid'!$G$2:$G$2328,"UK",'Relevant - IN NOW CRM valid'!$M$2:$M$2328,"Finance")+COUNTIFS('Relevant - IN NOW CRM unknown'!$T$2:$T$1227,$A240,'Relevant - IN NOW CRM unknown'!$G$2:$G$1227,"UK",'Relevant - IN NOW CRM unknown'!$M$2:$M$1227,"Finance")+COUNTIFS('Relevant - Not CRM not valid'!$T$2:$T$416,$A240,'Relevant - Not CRM not valid'!$G$2:$G$416,"UK",'Relevant - Not CRM not valid'!$M$2:$M$416,"Finance")+COUNTIFS('Relevant - In CRM not valid'!$T$2:$T$46,$A240,'Relevant - In CRM not valid'!$G$2:$G$46,"UK",'Relevant - In CRM not valid'!$M$2:$M$46,"Finance")</f>
        <v>2</v>
      </c>
      <c r="K240" s="2">
        <f>COUNTIFS('Relevant - In CRM valid'!$T$2:$T$4699,$A240,'Relevant - In CRM valid'!$G$2:$G$4699,"UK",'Relevant - In CRM valid'!$M$2:$M$4699,"IT/Systems")+COUNTIFS('Relevant - In CRM unknown'!$T$2:$T$253,$A240,'Relevant - In CRM unknown'!$G$2:$G$253,"UK",'Relevant - In CRM unknown'!$M$2:$M$253,"IT/Systems")+COUNTIFS('Relevant - IN NOW CRM valid'!$T$2:$T$2328,$A240,'Relevant - IN NOW CRM valid'!$G$2:$G$2328,"UK",'Relevant - IN NOW CRM valid'!$M$2:$M$2328,"IT/Systems")+COUNTIFS('Relevant - IN NOW CRM unknown'!$T$2:$T$1227,$A240,'Relevant - IN NOW CRM unknown'!$G$2:$G$1227,"UK",'Relevant - IN NOW CRM unknown'!$M$2:$M$1227,"IT/Systems")+COUNTIFS('Relevant - Not CRM not valid'!$T$2:$T$416,$A240,'Relevant - Not CRM not valid'!$G$2:$G$416,"UK",'Relevant - Not CRM not valid'!$M$2:$M$416,"IT/Systems")+COUNTIFS('Relevant - In CRM not valid'!$T$2:$T$46,$A240,'Relevant - In CRM not valid'!$G$2:$G$46,"UK",'Relevant - In CRM not valid'!$M$2:$M$46,"IT/Systems")</f>
        <v>0</v>
      </c>
      <c r="L240" s="2">
        <f>COUNTIFS('Relevant - In CRM valid'!$T$2:$T$4699,$A240,'Relevant - In CRM valid'!$G$2:$G$4699,"UK",'Relevant - In CRM valid'!$M$2:$M$4699,"")+COUNTIFS('Relevant - In CRM unknown'!$T$2:$T$253,$A240,'Relevant - In CRM unknown'!$G$2:$G$253,"UK",'Relevant - In CRM unknown'!$M$2:$M$253,"")+COUNTIFS('Relevant - IN NOW CRM valid'!$T$2:$T$2328,$A240,'Relevant - IN NOW CRM valid'!$G$2:$G$2328,"UK",'Relevant - IN NOW CRM valid'!$M$2:$M$2328,"")+COUNTIFS('Relevant - IN NOW CRM unknown'!$T$2:$T$1227,$A240,'Relevant - IN NOW CRM unknown'!$G$2:$G$1227,"UK",'Relevant - IN NOW CRM unknown'!$M$2:$M$1227,"")+COUNTIFS('Relevant - Not CRM not valid'!$T$2:$T$416,$A240,'Relevant - Not CRM not valid'!$G$2:$G$416,"UK",'Relevant - Not CRM not valid'!$M$2:$M$416,"")+COUNTIFS('Relevant - In CRM not valid'!$T$2:$T$46,$A240,'Relevant - In CRM not valid'!$G$2:$G$46,"UK",'Relevant - In CRM not valid'!$M$2:$M$46,"")</f>
        <v>0</v>
      </c>
      <c r="M240" s="2">
        <f t="shared" si="6"/>
        <v>1</v>
      </c>
      <c r="N240" s="2">
        <f>COUNTIFS('Relevant - In CRM valid'!$T$2:$T$4699,$A240,'Relevant - In CRM valid'!$G$2:$G$4699,"UK",'Relevant - In CRM valid'!$Q$2:$Q$4699,"valid")+COUNTIFS('Relevant - In CRM unknown'!$T$2:$T$253,$A240,'Relevant - In CRM unknown'!$G$2:$G$253,"UK",'Relevant - In CRM unknown'!$Q$2:$Q$253,"valid")+COUNTIFS('Relevant - IN NOW CRM valid'!$T$2:$T$2328,$A240,'Relevant - IN NOW CRM valid'!$G$2:$G$2328,"UK",'Relevant - IN NOW CRM valid'!$Q$2:$Q$2328,"valid")+COUNTIFS('Relevant - IN NOW CRM unknown'!$T$2:$T$1227,$A240,'Relevant - IN NOW CRM unknown'!$G$2:$G$1227,"UK",'Relevant - IN NOW CRM unknown'!$Q$2:$Q$1227,"valid")+COUNTIFS('Relevant - Not CRM not valid'!$T$2:$T$416,$A240,'Relevant - Not CRM not valid'!$G$2:$G$416,"UK",'Relevant - Not CRM not valid'!$Q$2:$Q$416,"valid")+COUNTIFS('Relevant - In CRM not valid'!$T$2:$T$46,$A240,'Relevant - In CRM not valid'!$G$2:$G$46,"UK",'Relevant - In CRM not valid'!$Q$2:$Q$46,"valid")</f>
        <v>2</v>
      </c>
      <c r="O240" s="2" t="str">
        <f t="shared" si="7"/>
        <v>Research  IT/Systems</v>
      </c>
    </row>
    <row r="241" spans="1:15" ht="15" customHeight="1">
      <c r="A241" s="2" t="s">
        <v>588</v>
      </c>
      <c r="B241" s="2" t="s">
        <v>589</v>
      </c>
      <c r="C241" s="2" t="s">
        <v>525</v>
      </c>
      <c r="D241" s="2" t="str">
        <f>IFERROR(INDEX('UK Target Institutions'!$D$2:$D$727,MATCH($A241,'UK Target Institutions'!$A$2:$A$727,0)),"")</f>
        <v>No</v>
      </c>
      <c r="E241" s="2">
        <f>COUNTIFS('Relevant - In CRM valid'!$T$2:$T$4699,$A241,'Relevant - In CRM valid'!$G$2:$G$4699,"UK")+COUNTIFS('Relevant - In CRM unknown'!$T$2:$T$253,$A241,'Relevant - In CRM unknown'!$G$2:$G$253,"UK")+COUNTIFS('Relevant - IN NOW CRM valid'!$T$2:$T$2328,$A241,'Relevant - IN NOW CRM valid'!$G$2:$G$2328,"UK")+COUNTIFS('Relevant - IN NOW CRM unknown'!$T$2:$T$1227,$A241,'Relevant - IN NOW CRM unknown'!$G$2:$G$1227,"UK")+COUNTIFS('Relevant - Not CRM not valid'!$T$2:$T$416,$A241,'Relevant - Not CRM not valid'!$G$2:$G$416,"UK")+COUNTIFS('Relevant - In CRM not valid'!$T$2:$T$46,$A241,'Relevant - In CRM not valid'!$G$2:$G$46,"UK")</f>
        <v>2</v>
      </c>
      <c r="F241" s="2">
        <f>COUNTIFS('Relevant - In CRM valid'!$T$2:$T$4699,$A241,'Relevant - In CRM valid'!$G$2:$G$4699,"UK",'Relevant - In CRM valid'!$M$2:$M$4699,"Research")+COUNTIFS('Relevant - In CRM unknown'!$T$2:$T$253,$A241,'Relevant - In CRM unknown'!$G$2:$G$253,"UK",'Relevant - In CRM unknown'!$M$2:$M$253,"Research")+COUNTIFS('Relevant - IN NOW CRM valid'!$T$2:$T$2328,$A241,'Relevant - IN NOW CRM valid'!$G$2:$G$2328,"UK",'Relevant - IN NOW CRM valid'!$M$2:$M$2328,"Research")+COUNTIFS('Relevant - IN NOW CRM unknown'!$T$2:$T$1227,$A241,'Relevant - IN NOW CRM unknown'!$G$2:$G$1227,"UK",'Relevant - IN NOW CRM unknown'!$M$2:$M$1227,"Research")+COUNTIFS('Relevant - Not CRM not valid'!$T$2:$T$416,$A241,'Relevant - Not CRM not valid'!$G$2:$G$416,"UK",'Relevant - Not CRM not valid'!$M$2:$M$416,"Research")+COUNTIFS('Relevant - In CRM not valid'!$T$2:$T$46,$A241,'Relevant - In CRM not valid'!$G$2:$G$46,"UK",'Relevant - In CRM not valid'!$M$2:$M$46,"Research")</f>
        <v>2</v>
      </c>
      <c r="G241" s="2">
        <f>COUNTIFS('Relevant - In CRM valid'!$T$2:$T$4699,$A241,'Relevant - In CRM valid'!$G$2:$G$4699,"UK",'Relevant - In CRM valid'!$M$2:$M$4699,"Research",'Relevant - In CRM valid'!$R$2:$R$4699,"Senior")+COUNTIFS('Relevant - In CRM unknown'!$T$2:$T$253,$A241,'Relevant - In CRM unknown'!$G$2:$G$253,"UK",'Relevant - In CRM unknown'!$M$2:$M$253,"Research",'Relevant - In CRM unknown'!$R$2:$R$253,"Senior")+COUNTIFS('Relevant - IN NOW CRM valid'!$T$2:$T$2328,$A241,'Relevant - IN NOW CRM valid'!$G$2:$G$2328,"UK",'Relevant - IN NOW CRM valid'!$M$2:$M$2328,"Research",'Relevant - IN NOW CRM valid'!$R$2:$R$2328,"Senior")+COUNTIFS('Relevant - IN NOW CRM unknown'!$T$2:$T$1227,$A241,'Relevant - IN NOW CRM unknown'!$G$2:$G$1227,"UK",'Relevant - IN NOW CRM unknown'!$M$2:$M$1227,"Research",'Relevant - IN NOW CRM unknown'!$R$2:$R$1227,"Senior")+COUNTIFS('Relevant - Not CRM not valid'!$T$2:$T$416,$A241,'Relevant - Not CRM not valid'!$G$2:$G$416,"UK",'Relevant - Not CRM not valid'!$M$2:$M$416,"Research",'Relevant - Not CRM not valid'!$R$2:$R$416,"Senior")+COUNTIFS('Relevant - In CRM not valid'!$T$2:$T$46,$A241,'Relevant - In CRM not valid'!$G$2:$G$46,"UK",'Relevant - In CRM not valid'!$M$2:$M$46,"Research",'Relevant - In CRM not valid'!$R$2:$R$46,"Senior")</f>
        <v>2</v>
      </c>
      <c r="H241" s="2">
        <f>COUNTIFS('Relevant - In CRM valid'!$T$2:$T$4699,$A241,'Relevant - In CRM valid'!$G$2:$G$4699,"UK",'Relevant - In CRM valid'!$M$2:$M$4699,"Research",'Relevant - In CRM valid'!$R$2:$R$4699,"Operational")+COUNTIFS('Relevant - In CRM unknown'!$T$2:$T$253,$A241,'Relevant - In CRM unknown'!$G$2:$G$253,"UK",'Relevant - In CRM unknown'!$M$2:$M$253,"Research",'Relevant - In CRM unknown'!$R$2:$R$253,"Operational")+COUNTIFS('Relevant - IN NOW CRM valid'!$T$2:$T$2328,$A241,'Relevant - IN NOW CRM valid'!$G$2:$G$2328,"UK",'Relevant - IN NOW CRM valid'!$M$2:$M$2328,"Research",'Relevant - IN NOW CRM valid'!$R$2:$R$2328,"Operational")+COUNTIFS('Relevant - IN NOW CRM unknown'!$T$2:$T$1227,$A241,'Relevant - IN NOW CRM unknown'!$G$2:$G$1227,"UK",'Relevant - IN NOW CRM unknown'!$M$2:$M$1227,"Research",'Relevant - IN NOW CRM unknown'!$R$2:$R$1227,"Operational")+COUNTIFS('Relevant - Not CRM not valid'!$T$2:$T$416,$A241,'Relevant - Not CRM not valid'!$G$2:$G$416,"UK",'Relevant - Not CRM not valid'!$M$2:$M$416,"Research",'Relevant - Not CRM not valid'!$R$2:$R$416,"Operational")+COUNTIFS('Relevant - In CRM not valid'!$T$2:$T$46,$A241,'Relevant - In CRM not valid'!$G$2:$G$46,"UK",'Relevant - In CRM not valid'!$M$2:$M$46,"Research",'Relevant - In CRM not valid'!$R$2:$R$46,"Operational")</f>
        <v>0</v>
      </c>
      <c r="I241" s="2">
        <f>COUNTIFS('Relevant - In CRM valid'!$T$2:$T$4699,$A241,'Relevant - In CRM valid'!$G$2:$G$4699,"UK",'Relevant - In CRM valid'!$M$2:$M$4699,"Research",'Relevant - In CRM valid'!$R$2:$R$4699,"Academic")+COUNTIFS('Relevant - In CRM unknown'!$T$2:$T$253,$A241,'Relevant - In CRM unknown'!$G$2:$G$253,"UK",'Relevant - In CRM unknown'!$M$2:$M$253,"Research",'Relevant - In CRM unknown'!$R$2:$R$253,"Academic")+COUNTIFS('Relevant - IN NOW CRM valid'!$T$2:$T$2328,$A241,'Relevant - IN NOW CRM valid'!$G$2:$G$2328,"UK",'Relevant - IN NOW CRM valid'!$M$2:$M$2328,"Research",'Relevant - IN NOW CRM valid'!$R$2:$R$2328,"Academic")+COUNTIFS('Relevant - IN NOW CRM unknown'!$T$2:$T$1227,$A241,'Relevant - IN NOW CRM unknown'!$G$2:$G$1227,"UK",'Relevant - IN NOW CRM unknown'!$M$2:$M$1227,"Research",'Relevant - IN NOW CRM unknown'!$R$2:$R$1227,"Academic")+COUNTIFS('Relevant - Not CRM not valid'!$T$2:$T$416,$A241,'Relevant - Not CRM not valid'!$G$2:$G$416,"UK",'Relevant - Not CRM not valid'!$M$2:$M$416,"Research",'Relevant - Not CRM not valid'!$R$2:$R$416,"Academic")+COUNTIFS('Relevant - In CRM not valid'!$T$2:$T$46,$A241,'Relevant - In CRM not valid'!$G$2:$G$46,"UK",'Relevant - In CRM not valid'!$M$2:$M$46,"Research",'Relevant - In CRM not valid'!$R$2:$R$46,"Academic")</f>
        <v>0</v>
      </c>
      <c r="J241" s="2">
        <f>COUNTIFS('Relevant - In CRM valid'!$T$2:$T$4699,$A241,'Relevant - In CRM valid'!$G$2:$G$4699,"UK",'Relevant - In CRM valid'!$M$2:$M$4699,"Finance")+COUNTIFS('Relevant - In CRM unknown'!$T$2:$T$253,$A241,'Relevant - In CRM unknown'!$G$2:$G$253,"UK",'Relevant - In CRM unknown'!$M$2:$M$253,"Finance")+COUNTIFS('Relevant - IN NOW CRM valid'!$T$2:$T$2328,$A241,'Relevant - IN NOW CRM valid'!$G$2:$G$2328,"UK",'Relevant - IN NOW CRM valid'!$M$2:$M$2328,"Finance")+COUNTIFS('Relevant - IN NOW CRM unknown'!$T$2:$T$1227,$A241,'Relevant - IN NOW CRM unknown'!$G$2:$G$1227,"UK",'Relevant - IN NOW CRM unknown'!$M$2:$M$1227,"Finance")+COUNTIFS('Relevant - Not CRM not valid'!$T$2:$T$416,$A241,'Relevant - Not CRM not valid'!$G$2:$G$416,"UK",'Relevant - Not CRM not valid'!$M$2:$M$416,"Finance")+COUNTIFS('Relevant - In CRM not valid'!$T$2:$T$46,$A241,'Relevant - In CRM not valid'!$G$2:$G$46,"UK",'Relevant - In CRM not valid'!$M$2:$M$46,"Finance")</f>
        <v>0</v>
      </c>
      <c r="K241" s="2">
        <f>COUNTIFS('Relevant - In CRM valid'!$T$2:$T$4699,$A241,'Relevant - In CRM valid'!$G$2:$G$4699,"UK",'Relevant - In CRM valid'!$M$2:$M$4699,"IT/Systems")+COUNTIFS('Relevant - In CRM unknown'!$T$2:$T$253,$A241,'Relevant - In CRM unknown'!$G$2:$G$253,"UK",'Relevant - In CRM unknown'!$M$2:$M$253,"IT/Systems")+COUNTIFS('Relevant - IN NOW CRM valid'!$T$2:$T$2328,$A241,'Relevant - IN NOW CRM valid'!$G$2:$G$2328,"UK",'Relevant - IN NOW CRM valid'!$M$2:$M$2328,"IT/Systems")+COUNTIFS('Relevant - IN NOW CRM unknown'!$T$2:$T$1227,$A241,'Relevant - IN NOW CRM unknown'!$G$2:$G$1227,"UK",'Relevant - IN NOW CRM unknown'!$M$2:$M$1227,"IT/Systems")+COUNTIFS('Relevant - Not CRM not valid'!$T$2:$T$416,$A241,'Relevant - Not CRM not valid'!$G$2:$G$416,"UK",'Relevant - Not CRM not valid'!$M$2:$M$416,"IT/Systems")+COUNTIFS('Relevant - In CRM not valid'!$T$2:$T$46,$A241,'Relevant - In CRM not valid'!$G$2:$G$46,"UK",'Relevant - In CRM not valid'!$M$2:$M$46,"IT/Systems")</f>
        <v>0</v>
      </c>
      <c r="L241" s="2">
        <f>COUNTIFS('Relevant - In CRM valid'!$T$2:$T$4699,$A241,'Relevant - In CRM valid'!$G$2:$G$4699,"UK",'Relevant - In CRM valid'!$M$2:$M$4699,"")+COUNTIFS('Relevant - In CRM unknown'!$T$2:$T$253,$A241,'Relevant - In CRM unknown'!$G$2:$G$253,"UK",'Relevant - In CRM unknown'!$M$2:$M$253,"")+COUNTIFS('Relevant - IN NOW CRM valid'!$T$2:$T$2328,$A241,'Relevant - IN NOW CRM valid'!$G$2:$G$2328,"UK",'Relevant - IN NOW CRM valid'!$M$2:$M$2328,"")+COUNTIFS('Relevant - IN NOW CRM unknown'!$T$2:$T$1227,$A241,'Relevant - IN NOW CRM unknown'!$G$2:$G$1227,"UK",'Relevant - IN NOW CRM unknown'!$M$2:$M$1227,"")+COUNTIFS('Relevant - Not CRM not valid'!$T$2:$T$416,$A241,'Relevant - Not CRM not valid'!$G$2:$G$416,"UK",'Relevant - Not CRM not valid'!$M$2:$M$416,"")+COUNTIFS('Relevant - In CRM not valid'!$T$2:$T$46,$A241,'Relevant - In CRM not valid'!$G$2:$G$46,"UK",'Relevant - In CRM not valid'!$M$2:$M$46,"")</f>
        <v>0</v>
      </c>
      <c r="M241" s="2">
        <f t="shared" si="6"/>
        <v>1</v>
      </c>
      <c r="N241" s="2">
        <f>COUNTIFS('Relevant - In CRM valid'!$T$2:$T$4699,$A241,'Relevant - In CRM valid'!$G$2:$G$4699,"UK",'Relevant - In CRM valid'!$Q$2:$Q$4699,"valid")+COUNTIFS('Relevant - In CRM unknown'!$T$2:$T$253,$A241,'Relevant - In CRM unknown'!$G$2:$G$253,"UK",'Relevant - In CRM unknown'!$Q$2:$Q$253,"valid")+COUNTIFS('Relevant - IN NOW CRM valid'!$T$2:$T$2328,$A241,'Relevant - IN NOW CRM valid'!$G$2:$G$2328,"UK",'Relevant - IN NOW CRM valid'!$Q$2:$Q$2328,"valid")+COUNTIFS('Relevant - IN NOW CRM unknown'!$T$2:$T$1227,$A241,'Relevant - IN NOW CRM unknown'!$G$2:$G$1227,"UK",'Relevant - IN NOW CRM unknown'!$Q$2:$Q$1227,"valid")+COUNTIFS('Relevant - Not CRM not valid'!$T$2:$T$416,$A241,'Relevant - Not CRM not valid'!$G$2:$G$416,"UK",'Relevant - Not CRM not valid'!$Q$2:$Q$416,"valid")+COUNTIFS('Relevant - In CRM not valid'!$T$2:$T$46,$A241,'Relevant - In CRM not valid'!$G$2:$G$46,"UK",'Relevant - In CRM not valid'!$Q$2:$Q$46,"valid")</f>
        <v>0</v>
      </c>
      <c r="O241" s="2" t="str">
        <f t="shared" si="7"/>
        <v>Finance  IT/Systems</v>
      </c>
    </row>
    <row r="242" spans="1:15" ht="15" customHeight="1">
      <c r="A242" s="2" t="s">
        <v>590</v>
      </c>
      <c r="B242" s="2" t="s">
        <v>591</v>
      </c>
      <c r="C242" s="2" t="s">
        <v>95</v>
      </c>
      <c r="D242" s="2" t="str">
        <f>IFERROR(INDEX('UK Target Institutions'!$D$2:$D$727,MATCH($A242,'UK Target Institutions'!$A$2:$A$727,0)),"")</f>
        <v>Yes</v>
      </c>
      <c r="E242" s="2">
        <f>COUNTIFS('Relevant - In CRM valid'!$T$2:$T$4699,$A242,'Relevant - In CRM valid'!$G$2:$G$4699,"UK")+COUNTIFS('Relevant - In CRM unknown'!$T$2:$T$253,$A242,'Relevant - In CRM unknown'!$G$2:$G$253,"UK")+COUNTIFS('Relevant - IN NOW CRM valid'!$T$2:$T$2328,$A242,'Relevant - IN NOW CRM valid'!$G$2:$G$2328,"UK")+COUNTIFS('Relevant - IN NOW CRM unknown'!$T$2:$T$1227,$A242,'Relevant - IN NOW CRM unknown'!$G$2:$G$1227,"UK")+COUNTIFS('Relevant - Not CRM not valid'!$T$2:$T$416,$A242,'Relevant - Not CRM not valid'!$G$2:$G$416,"UK")+COUNTIFS('Relevant - In CRM not valid'!$T$2:$T$46,$A242,'Relevant - In CRM not valid'!$G$2:$G$46,"UK")</f>
        <v>2</v>
      </c>
      <c r="F242" s="2">
        <f>COUNTIFS('Relevant - In CRM valid'!$T$2:$T$4699,$A242,'Relevant - In CRM valid'!$G$2:$G$4699,"UK",'Relevant - In CRM valid'!$M$2:$M$4699,"Research")+COUNTIFS('Relevant - In CRM unknown'!$T$2:$T$253,$A242,'Relevant - In CRM unknown'!$G$2:$G$253,"UK",'Relevant - In CRM unknown'!$M$2:$M$253,"Research")+COUNTIFS('Relevant - IN NOW CRM valid'!$T$2:$T$2328,$A242,'Relevant - IN NOW CRM valid'!$G$2:$G$2328,"UK",'Relevant - IN NOW CRM valid'!$M$2:$M$2328,"Research")+COUNTIFS('Relevant - IN NOW CRM unknown'!$T$2:$T$1227,$A242,'Relevant - IN NOW CRM unknown'!$G$2:$G$1227,"UK",'Relevant - IN NOW CRM unknown'!$M$2:$M$1227,"Research")+COUNTIFS('Relevant - Not CRM not valid'!$T$2:$T$416,$A242,'Relevant - Not CRM not valid'!$G$2:$G$416,"UK",'Relevant - Not CRM not valid'!$M$2:$M$416,"Research")+COUNTIFS('Relevant - In CRM not valid'!$T$2:$T$46,$A242,'Relevant - In CRM not valid'!$G$2:$G$46,"UK",'Relevant - In CRM not valid'!$M$2:$M$46,"Research")</f>
        <v>2</v>
      </c>
      <c r="G242" s="2">
        <f>COUNTIFS('Relevant - In CRM valid'!$T$2:$T$4699,$A242,'Relevant - In CRM valid'!$G$2:$G$4699,"UK",'Relevant - In CRM valid'!$M$2:$M$4699,"Research",'Relevant - In CRM valid'!$R$2:$R$4699,"Senior")+COUNTIFS('Relevant - In CRM unknown'!$T$2:$T$253,$A242,'Relevant - In CRM unknown'!$G$2:$G$253,"UK",'Relevant - In CRM unknown'!$M$2:$M$253,"Research",'Relevant - In CRM unknown'!$R$2:$R$253,"Senior")+COUNTIFS('Relevant - IN NOW CRM valid'!$T$2:$T$2328,$A242,'Relevant - IN NOW CRM valid'!$G$2:$G$2328,"UK",'Relevant - IN NOW CRM valid'!$M$2:$M$2328,"Research",'Relevant - IN NOW CRM valid'!$R$2:$R$2328,"Senior")+COUNTIFS('Relevant - IN NOW CRM unknown'!$T$2:$T$1227,$A242,'Relevant - IN NOW CRM unknown'!$G$2:$G$1227,"UK",'Relevant - IN NOW CRM unknown'!$M$2:$M$1227,"Research",'Relevant - IN NOW CRM unknown'!$R$2:$R$1227,"Senior")+COUNTIFS('Relevant - Not CRM not valid'!$T$2:$T$416,$A242,'Relevant - Not CRM not valid'!$G$2:$G$416,"UK",'Relevant - Not CRM not valid'!$M$2:$M$416,"Research",'Relevant - Not CRM not valid'!$R$2:$R$416,"Senior")+COUNTIFS('Relevant - In CRM not valid'!$T$2:$T$46,$A242,'Relevant - In CRM not valid'!$G$2:$G$46,"UK",'Relevant - In CRM not valid'!$M$2:$M$46,"Research",'Relevant - In CRM not valid'!$R$2:$R$46,"Senior")</f>
        <v>1</v>
      </c>
      <c r="H242" s="2">
        <f>COUNTIFS('Relevant - In CRM valid'!$T$2:$T$4699,$A242,'Relevant - In CRM valid'!$G$2:$G$4699,"UK",'Relevant - In CRM valid'!$M$2:$M$4699,"Research",'Relevant - In CRM valid'!$R$2:$R$4699,"Operational")+COUNTIFS('Relevant - In CRM unknown'!$T$2:$T$253,$A242,'Relevant - In CRM unknown'!$G$2:$G$253,"UK",'Relevant - In CRM unknown'!$M$2:$M$253,"Research",'Relevant - In CRM unknown'!$R$2:$R$253,"Operational")+COUNTIFS('Relevant - IN NOW CRM valid'!$T$2:$T$2328,$A242,'Relevant - IN NOW CRM valid'!$G$2:$G$2328,"UK",'Relevant - IN NOW CRM valid'!$M$2:$M$2328,"Research",'Relevant - IN NOW CRM valid'!$R$2:$R$2328,"Operational")+COUNTIFS('Relevant - IN NOW CRM unknown'!$T$2:$T$1227,$A242,'Relevant - IN NOW CRM unknown'!$G$2:$G$1227,"UK",'Relevant - IN NOW CRM unknown'!$M$2:$M$1227,"Research",'Relevant - IN NOW CRM unknown'!$R$2:$R$1227,"Operational")+COUNTIFS('Relevant - Not CRM not valid'!$T$2:$T$416,$A242,'Relevant - Not CRM not valid'!$G$2:$G$416,"UK",'Relevant - Not CRM not valid'!$M$2:$M$416,"Research",'Relevant - Not CRM not valid'!$R$2:$R$416,"Operational")+COUNTIFS('Relevant - In CRM not valid'!$T$2:$T$46,$A242,'Relevant - In CRM not valid'!$G$2:$G$46,"UK",'Relevant - In CRM not valid'!$M$2:$M$46,"Research",'Relevant - In CRM not valid'!$R$2:$R$46,"Operational")</f>
        <v>1</v>
      </c>
      <c r="I242" s="2">
        <f>COUNTIFS('Relevant - In CRM valid'!$T$2:$T$4699,$A242,'Relevant - In CRM valid'!$G$2:$G$4699,"UK",'Relevant - In CRM valid'!$M$2:$M$4699,"Research",'Relevant - In CRM valid'!$R$2:$R$4699,"Academic")+COUNTIFS('Relevant - In CRM unknown'!$T$2:$T$253,$A242,'Relevant - In CRM unknown'!$G$2:$G$253,"UK",'Relevant - In CRM unknown'!$M$2:$M$253,"Research",'Relevant - In CRM unknown'!$R$2:$R$253,"Academic")+COUNTIFS('Relevant - IN NOW CRM valid'!$T$2:$T$2328,$A242,'Relevant - IN NOW CRM valid'!$G$2:$G$2328,"UK",'Relevant - IN NOW CRM valid'!$M$2:$M$2328,"Research",'Relevant - IN NOW CRM valid'!$R$2:$R$2328,"Academic")+COUNTIFS('Relevant - IN NOW CRM unknown'!$T$2:$T$1227,$A242,'Relevant - IN NOW CRM unknown'!$G$2:$G$1227,"UK",'Relevant - IN NOW CRM unknown'!$M$2:$M$1227,"Research",'Relevant - IN NOW CRM unknown'!$R$2:$R$1227,"Academic")+COUNTIFS('Relevant - Not CRM not valid'!$T$2:$T$416,$A242,'Relevant - Not CRM not valid'!$G$2:$G$416,"UK",'Relevant - Not CRM not valid'!$M$2:$M$416,"Research",'Relevant - Not CRM not valid'!$R$2:$R$416,"Academic")+COUNTIFS('Relevant - In CRM not valid'!$T$2:$T$46,$A242,'Relevant - In CRM not valid'!$G$2:$G$46,"UK",'Relevant - In CRM not valid'!$M$2:$M$46,"Research",'Relevant - In CRM not valid'!$R$2:$R$46,"Academic")</f>
        <v>0</v>
      </c>
      <c r="J242" s="2">
        <f>COUNTIFS('Relevant - In CRM valid'!$T$2:$T$4699,$A242,'Relevant - In CRM valid'!$G$2:$G$4699,"UK",'Relevant - In CRM valid'!$M$2:$M$4699,"Finance")+COUNTIFS('Relevant - In CRM unknown'!$T$2:$T$253,$A242,'Relevant - In CRM unknown'!$G$2:$G$253,"UK",'Relevant - In CRM unknown'!$M$2:$M$253,"Finance")+COUNTIFS('Relevant - IN NOW CRM valid'!$T$2:$T$2328,$A242,'Relevant - IN NOW CRM valid'!$G$2:$G$2328,"UK",'Relevant - IN NOW CRM valid'!$M$2:$M$2328,"Finance")+COUNTIFS('Relevant - IN NOW CRM unknown'!$T$2:$T$1227,$A242,'Relevant - IN NOW CRM unknown'!$G$2:$G$1227,"UK",'Relevant - IN NOW CRM unknown'!$M$2:$M$1227,"Finance")+COUNTIFS('Relevant - Not CRM not valid'!$T$2:$T$416,$A242,'Relevant - Not CRM not valid'!$G$2:$G$416,"UK",'Relevant - Not CRM not valid'!$M$2:$M$416,"Finance")+COUNTIFS('Relevant - In CRM not valid'!$T$2:$T$46,$A242,'Relevant - In CRM not valid'!$G$2:$G$46,"UK",'Relevant - In CRM not valid'!$M$2:$M$46,"Finance")</f>
        <v>0</v>
      </c>
      <c r="K242" s="2">
        <f>COUNTIFS('Relevant - In CRM valid'!$T$2:$T$4699,$A242,'Relevant - In CRM valid'!$G$2:$G$4699,"UK",'Relevant - In CRM valid'!$M$2:$M$4699,"IT/Systems")+COUNTIFS('Relevant - In CRM unknown'!$T$2:$T$253,$A242,'Relevant - In CRM unknown'!$G$2:$G$253,"UK",'Relevant - In CRM unknown'!$M$2:$M$253,"IT/Systems")+COUNTIFS('Relevant - IN NOW CRM valid'!$T$2:$T$2328,$A242,'Relevant - IN NOW CRM valid'!$G$2:$G$2328,"UK",'Relevant - IN NOW CRM valid'!$M$2:$M$2328,"IT/Systems")+COUNTIFS('Relevant - IN NOW CRM unknown'!$T$2:$T$1227,$A242,'Relevant - IN NOW CRM unknown'!$G$2:$G$1227,"UK",'Relevant - IN NOW CRM unknown'!$M$2:$M$1227,"IT/Systems")+COUNTIFS('Relevant - Not CRM not valid'!$T$2:$T$416,$A242,'Relevant - Not CRM not valid'!$G$2:$G$416,"UK",'Relevant - Not CRM not valid'!$M$2:$M$416,"IT/Systems")+COUNTIFS('Relevant - In CRM not valid'!$T$2:$T$46,$A242,'Relevant - In CRM not valid'!$G$2:$G$46,"UK",'Relevant - In CRM not valid'!$M$2:$M$46,"IT/Systems")</f>
        <v>0</v>
      </c>
      <c r="L242" s="2">
        <f>COUNTIFS('Relevant - In CRM valid'!$T$2:$T$4699,$A242,'Relevant - In CRM valid'!$G$2:$G$4699,"UK",'Relevant - In CRM valid'!$M$2:$M$4699,"")+COUNTIFS('Relevant - In CRM unknown'!$T$2:$T$253,$A242,'Relevant - In CRM unknown'!$G$2:$G$253,"UK",'Relevant - In CRM unknown'!$M$2:$M$253,"")+COUNTIFS('Relevant - IN NOW CRM valid'!$T$2:$T$2328,$A242,'Relevant - IN NOW CRM valid'!$G$2:$G$2328,"UK",'Relevant - IN NOW CRM valid'!$M$2:$M$2328,"")+COUNTIFS('Relevant - IN NOW CRM unknown'!$T$2:$T$1227,$A242,'Relevant - IN NOW CRM unknown'!$G$2:$G$1227,"UK",'Relevant - IN NOW CRM unknown'!$M$2:$M$1227,"")+COUNTIFS('Relevant - Not CRM not valid'!$T$2:$T$416,$A242,'Relevant - Not CRM not valid'!$G$2:$G$416,"UK",'Relevant - Not CRM not valid'!$M$2:$M$416,"")+COUNTIFS('Relevant - In CRM not valid'!$T$2:$T$46,$A242,'Relevant - In CRM not valid'!$G$2:$G$46,"UK",'Relevant - In CRM not valid'!$M$2:$M$46,"")</f>
        <v>0</v>
      </c>
      <c r="M242" s="2">
        <f t="shared" si="6"/>
        <v>1</v>
      </c>
      <c r="N242" s="2">
        <f>COUNTIFS('Relevant - In CRM valid'!$T$2:$T$4699,$A242,'Relevant - In CRM valid'!$G$2:$G$4699,"UK",'Relevant - In CRM valid'!$Q$2:$Q$4699,"valid")+COUNTIFS('Relevant - In CRM unknown'!$T$2:$T$253,$A242,'Relevant - In CRM unknown'!$G$2:$G$253,"UK",'Relevant - In CRM unknown'!$Q$2:$Q$253,"valid")+COUNTIFS('Relevant - IN NOW CRM valid'!$T$2:$T$2328,$A242,'Relevant - IN NOW CRM valid'!$G$2:$G$2328,"UK",'Relevant - IN NOW CRM valid'!$Q$2:$Q$2328,"valid")+COUNTIFS('Relevant - IN NOW CRM unknown'!$T$2:$T$1227,$A242,'Relevant - IN NOW CRM unknown'!$G$2:$G$1227,"UK",'Relevant - IN NOW CRM unknown'!$Q$2:$Q$1227,"valid")+COUNTIFS('Relevant - Not CRM not valid'!$T$2:$T$416,$A242,'Relevant - Not CRM not valid'!$G$2:$G$416,"UK",'Relevant - Not CRM not valid'!$Q$2:$Q$416,"valid")+COUNTIFS('Relevant - In CRM not valid'!$T$2:$T$46,$A242,'Relevant - In CRM not valid'!$G$2:$G$46,"UK",'Relevant - In CRM not valid'!$Q$2:$Q$46,"valid")</f>
        <v>2</v>
      </c>
      <c r="O242" s="2" t="str">
        <f t="shared" si="7"/>
        <v>Finance  IT/Systems</v>
      </c>
    </row>
    <row r="243" spans="1:15" ht="15" customHeight="1">
      <c r="A243" s="2" t="s">
        <v>592</v>
      </c>
      <c r="B243" s="2" t="s">
        <v>593</v>
      </c>
      <c r="C243" s="2" t="s">
        <v>95</v>
      </c>
      <c r="D243" s="2" t="str">
        <f>IFERROR(INDEX('UK Target Institutions'!$D$2:$D$727,MATCH($A243,'UK Target Institutions'!$A$2:$A$727,0)),"")</f>
        <v>Yes</v>
      </c>
      <c r="E243" s="2">
        <f>COUNTIFS('Relevant - In CRM valid'!$T$2:$T$4699,$A243,'Relevant - In CRM valid'!$G$2:$G$4699,"UK")+COUNTIFS('Relevant - In CRM unknown'!$T$2:$T$253,$A243,'Relevant - In CRM unknown'!$G$2:$G$253,"UK")+COUNTIFS('Relevant - IN NOW CRM valid'!$T$2:$T$2328,$A243,'Relevant - IN NOW CRM valid'!$G$2:$G$2328,"UK")+COUNTIFS('Relevant - IN NOW CRM unknown'!$T$2:$T$1227,$A243,'Relevant - IN NOW CRM unknown'!$G$2:$G$1227,"UK")+COUNTIFS('Relevant - Not CRM not valid'!$T$2:$T$416,$A243,'Relevant - Not CRM not valid'!$G$2:$G$416,"UK")+COUNTIFS('Relevant - In CRM not valid'!$T$2:$T$46,$A243,'Relevant - In CRM not valid'!$G$2:$G$46,"UK")</f>
        <v>2</v>
      </c>
      <c r="F243" s="2">
        <f>COUNTIFS('Relevant - In CRM valid'!$T$2:$T$4699,$A243,'Relevant - In CRM valid'!$G$2:$G$4699,"UK",'Relevant - In CRM valid'!$M$2:$M$4699,"Research")+COUNTIFS('Relevant - In CRM unknown'!$T$2:$T$253,$A243,'Relevant - In CRM unknown'!$G$2:$G$253,"UK",'Relevant - In CRM unknown'!$M$2:$M$253,"Research")+COUNTIFS('Relevant - IN NOW CRM valid'!$T$2:$T$2328,$A243,'Relevant - IN NOW CRM valid'!$G$2:$G$2328,"UK",'Relevant - IN NOW CRM valid'!$M$2:$M$2328,"Research")+COUNTIFS('Relevant - IN NOW CRM unknown'!$T$2:$T$1227,$A243,'Relevant - IN NOW CRM unknown'!$G$2:$G$1227,"UK",'Relevant - IN NOW CRM unknown'!$M$2:$M$1227,"Research")+COUNTIFS('Relevant - Not CRM not valid'!$T$2:$T$416,$A243,'Relevant - Not CRM not valid'!$G$2:$G$416,"UK",'Relevant - Not CRM not valid'!$M$2:$M$416,"Research")+COUNTIFS('Relevant - In CRM not valid'!$T$2:$T$46,$A243,'Relevant - In CRM not valid'!$G$2:$G$46,"UK",'Relevant - In CRM not valid'!$M$2:$M$46,"Research")</f>
        <v>2</v>
      </c>
      <c r="G243" s="2">
        <f>COUNTIFS('Relevant - In CRM valid'!$T$2:$T$4699,$A243,'Relevant - In CRM valid'!$G$2:$G$4699,"UK",'Relevant - In CRM valid'!$M$2:$M$4699,"Research",'Relevant - In CRM valid'!$R$2:$R$4699,"Senior")+COUNTIFS('Relevant - In CRM unknown'!$T$2:$T$253,$A243,'Relevant - In CRM unknown'!$G$2:$G$253,"UK",'Relevant - In CRM unknown'!$M$2:$M$253,"Research",'Relevant - In CRM unknown'!$R$2:$R$253,"Senior")+COUNTIFS('Relevant - IN NOW CRM valid'!$T$2:$T$2328,$A243,'Relevant - IN NOW CRM valid'!$G$2:$G$2328,"UK",'Relevant - IN NOW CRM valid'!$M$2:$M$2328,"Research",'Relevant - IN NOW CRM valid'!$R$2:$R$2328,"Senior")+COUNTIFS('Relevant - IN NOW CRM unknown'!$T$2:$T$1227,$A243,'Relevant - IN NOW CRM unknown'!$G$2:$G$1227,"UK",'Relevant - IN NOW CRM unknown'!$M$2:$M$1227,"Research",'Relevant - IN NOW CRM unknown'!$R$2:$R$1227,"Senior")+COUNTIFS('Relevant - Not CRM not valid'!$T$2:$T$416,$A243,'Relevant - Not CRM not valid'!$G$2:$G$416,"UK",'Relevant - Not CRM not valid'!$M$2:$M$416,"Research",'Relevant - Not CRM not valid'!$R$2:$R$416,"Senior")+COUNTIFS('Relevant - In CRM not valid'!$T$2:$T$46,$A243,'Relevant - In CRM not valid'!$G$2:$G$46,"UK",'Relevant - In CRM not valid'!$M$2:$M$46,"Research",'Relevant - In CRM not valid'!$R$2:$R$46,"Senior")</f>
        <v>1</v>
      </c>
      <c r="H243" s="2">
        <f>COUNTIFS('Relevant - In CRM valid'!$T$2:$T$4699,$A243,'Relevant - In CRM valid'!$G$2:$G$4699,"UK",'Relevant - In CRM valid'!$M$2:$M$4699,"Research",'Relevant - In CRM valid'!$R$2:$R$4699,"Operational")+COUNTIFS('Relevant - In CRM unknown'!$T$2:$T$253,$A243,'Relevant - In CRM unknown'!$G$2:$G$253,"UK",'Relevant - In CRM unknown'!$M$2:$M$253,"Research",'Relevant - In CRM unknown'!$R$2:$R$253,"Operational")+COUNTIFS('Relevant - IN NOW CRM valid'!$T$2:$T$2328,$A243,'Relevant - IN NOW CRM valid'!$G$2:$G$2328,"UK",'Relevant - IN NOW CRM valid'!$M$2:$M$2328,"Research",'Relevant - IN NOW CRM valid'!$R$2:$R$2328,"Operational")+COUNTIFS('Relevant - IN NOW CRM unknown'!$T$2:$T$1227,$A243,'Relevant - IN NOW CRM unknown'!$G$2:$G$1227,"UK",'Relevant - IN NOW CRM unknown'!$M$2:$M$1227,"Research",'Relevant - IN NOW CRM unknown'!$R$2:$R$1227,"Operational")+COUNTIFS('Relevant - Not CRM not valid'!$T$2:$T$416,$A243,'Relevant - Not CRM not valid'!$G$2:$G$416,"UK",'Relevant - Not CRM not valid'!$M$2:$M$416,"Research",'Relevant - Not CRM not valid'!$R$2:$R$416,"Operational")+COUNTIFS('Relevant - In CRM not valid'!$T$2:$T$46,$A243,'Relevant - In CRM not valid'!$G$2:$G$46,"UK",'Relevant - In CRM not valid'!$M$2:$M$46,"Research",'Relevant - In CRM not valid'!$R$2:$R$46,"Operational")</f>
        <v>1</v>
      </c>
      <c r="I243" s="2">
        <f>COUNTIFS('Relevant - In CRM valid'!$T$2:$T$4699,$A243,'Relevant - In CRM valid'!$G$2:$G$4699,"UK",'Relevant - In CRM valid'!$M$2:$M$4699,"Research",'Relevant - In CRM valid'!$R$2:$R$4699,"Academic")+COUNTIFS('Relevant - In CRM unknown'!$T$2:$T$253,$A243,'Relevant - In CRM unknown'!$G$2:$G$253,"UK",'Relevant - In CRM unknown'!$M$2:$M$253,"Research",'Relevant - In CRM unknown'!$R$2:$R$253,"Academic")+COUNTIFS('Relevant - IN NOW CRM valid'!$T$2:$T$2328,$A243,'Relevant - IN NOW CRM valid'!$G$2:$G$2328,"UK",'Relevant - IN NOW CRM valid'!$M$2:$M$2328,"Research",'Relevant - IN NOW CRM valid'!$R$2:$R$2328,"Academic")+COUNTIFS('Relevant - IN NOW CRM unknown'!$T$2:$T$1227,$A243,'Relevant - IN NOW CRM unknown'!$G$2:$G$1227,"UK",'Relevant - IN NOW CRM unknown'!$M$2:$M$1227,"Research",'Relevant - IN NOW CRM unknown'!$R$2:$R$1227,"Academic")+COUNTIFS('Relevant - Not CRM not valid'!$T$2:$T$416,$A243,'Relevant - Not CRM not valid'!$G$2:$G$416,"UK",'Relevant - Not CRM not valid'!$M$2:$M$416,"Research",'Relevant - Not CRM not valid'!$R$2:$R$416,"Academic")+COUNTIFS('Relevant - In CRM not valid'!$T$2:$T$46,$A243,'Relevant - In CRM not valid'!$G$2:$G$46,"UK",'Relevant - In CRM not valid'!$M$2:$M$46,"Research",'Relevant - In CRM not valid'!$R$2:$R$46,"Academic")</f>
        <v>0</v>
      </c>
      <c r="J243" s="2">
        <f>COUNTIFS('Relevant - In CRM valid'!$T$2:$T$4699,$A243,'Relevant - In CRM valid'!$G$2:$G$4699,"UK",'Relevant - In CRM valid'!$M$2:$M$4699,"Finance")+COUNTIFS('Relevant - In CRM unknown'!$T$2:$T$253,$A243,'Relevant - In CRM unknown'!$G$2:$G$253,"UK",'Relevant - In CRM unknown'!$M$2:$M$253,"Finance")+COUNTIFS('Relevant - IN NOW CRM valid'!$T$2:$T$2328,$A243,'Relevant - IN NOW CRM valid'!$G$2:$G$2328,"UK",'Relevant - IN NOW CRM valid'!$M$2:$M$2328,"Finance")+COUNTIFS('Relevant - IN NOW CRM unknown'!$T$2:$T$1227,$A243,'Relevant - IN NOW CRM unknown'!$G$2:$G$1227,"UK",'Relevant - IN NOW CRM unknown'!$M$2:$M$1227,"Finance")+COUNTIFS('Relevant - Not CRM not valid'!$T$2:$T$416,$A243,'Relevant - Not CRM not valid'!$G$2:$G$416,"UK",'Relevant - Not CRM not valid'!$M$2:$M$416,"Finance")+COUNTIFS('Relevant - In CRM not valid'!$T$2:$T$46,$A243,'Relevant - In CRM not valid'!$G$2:$G$46,"UK",'Relevant - In CRM not valid'!$M$2:$M$46,"Finance")</f>
        <v>0</v>
      </c>
      <c r="K243" s="2">
        <f>COUNTIFS('Relevant - In CRM valid'!$T$2:$T$4699,$A243,'Relevant - In CRM valid'!$G$2:$G$4699,"UK",'Relevant - In CRM valid'!$M$2:$M$4699,"IT/Systems")+COUNTIFS('Relevant - In CRM unknown'!$T$2:$T$253,$A243,'Relevant - In CRM unknown'!$G$2:$G$253,"UK",'Relevant - In CRM unknown'!$M$2:$M$253,"IT/Systems")+COUNTIFS('Relevant - IN NOW CRM valid'!$T$2:$T$2328,$A243,'Relevant - IN NOW CRM valid'!$G$2:$G$2328,"UK",'Relevant - IN NOW CRM valid'!$M$2:$M$2328,"IT/Systems")+COUNTIFS('Relevant - IN NOW CRM unknown'!$T$2:$T$1227,$A243,'Relevant - IN NOW CRM unknown'!$G$2:$G$1227,"UK",'Relevant - IN NOW CRM unknown'!$M$2:$M$1227,"IT/Systems")+COUNTIFS('Relevant - Not CRM not valid'!$T$2:$T$416,$A243,'Relevant - Not CRM not valid'!$G$2:$G$416,"UK",'Relevant - Not CRM not valid'!$M$2:$M$416,"IT/Systems")+COUNTIFS('Relevant - In CRM not valid'!$T$2:$T$46,$A243,'Relevant - In CRM not valid'!$G$2:$G$46,"UK",'Relevant - In CRM not valid'!$M$2:$M$46,"IT/Systems")</f>
        <v>0</v>
      </c>
      <c r="L243" s="2">
        <f>COUNTIFS('Relevant - In CRM valid'!$T$2:$T$4699,$A243,'Relevant - In CRM valid'!$G$2:$G$4699,"UK",'Relevant - In CRM valid'!$M$2:$M$4699,"")+COUNTIFS('Relevant - In CRM unknown'!$T$2:$T$253,$A243,'Relevant - In CRM unknown'!$G$2:$G$253,"UK",'Relevant - In CRM unknown'!$M$2:$M$253,"")+COUNTIFS('Relevant - IN NOW CRM valid'!$T$2:$T$2328,$A243,'Relevant - IN NOW CRM valid'!$G$2:$G$2328,"UK",'Relevant - IN NOW CRM valid'!$M$2:$M$2328,"")+COUNTIFS('Relevant - IN NOW CRM unknown'!$T$2:$T$1227,$A243,'Relevant - IN NOW CRM unknown'!$G$2:$G$1227,"UK",'Relevant - IN NOW CRM unknown'!$M$2:$M$1227,"")+COUNTIFS('Relevant - Not CRM not valid'!$T$2:$T$416,$A243,'Relevant - Not CRM not valid'!$G$2:$G$416,"UK",'Relevant - Not CRM not valid'!$M$2:$M$416,"")+COUNTIFS('Relevant - In CRM not valid'!$T$2:$T$46,$A243,'Relevant - In CRM not valid'!$G$2:$G$46,"UK",'Relevant - In CRM not valid'!$M$2:$M$46,"")</f>
        <v>0</v>
      </c>
      <c r="M243" s="2">
        <f t="shared" si="6"/>
        <v>1</v>
      </c>
      <c r="N243" s="2">
        <f>COUNTIFS('Relevant - In CRM valid'!$T$2:$T$4699,$A243,'Relevant - In CRM valid'!$G$2:$G$4699,"UK",'Relevant - In CRM valid'!$Q$2:$Q$4699,"valid")+COUNTIFS('Relevant - In CRM unknown'!$T$2:$T$253,$A243,'Relevant - In CRM unknown'!$G$2:$G$253,"UK",'Relevant - In CRM unknown'!$Q$2:$Q$253,"valid")+COUNTIFS('Relevant - IN NOW CRM valid'!$T$2:$T$2328,$A243,'Relevant - IN NOW CRM valid'!$G$2:$G$2328,"UK",'Relevant - IN NOW CRM valid'!$Q$2:$Q$2328,"valid")+COUNTIFS('Relevant - IN NOW CRM unknown'!$T$2:$T$1227,$A243,'Relevant - IN NOW CRM unknown'!$G$2:$G$1227,"UK",'Relevant - IN NOW CRM unknown'!$Q$2:$Q$1227,"valid")+COUNTIFS('Relevant - Not CRM not valid'!$T$2:$T$416,$A243,'Relevant - Not CRM not valid'!$G$2:$G$416,"UK",'Relevant - Not CRM not valid'!$Q$2:$Q$416,"valid")+COUNTIFS('Relevant - In CRM not valid'!$T$2:$T$46,$A243,'Relevant - In CRM not valid'!$G$2:$G$46,"UK",'Relevant - In CRM not valid'!$Q$2:$Q$46,"valid")</f>
        <v>0</v>
      </c>
      <c r="O243" s="2" t="str">
        <f t="shared" si="7"/>
        <v>Finance  IT/Systems</v>
      </c>
    </row>
    <row r="244" spans="1:15" ht="15" customHeight="1">
      <c r="A244" s="2" t="s">
        <v>594</v>
      </c>
      <c r="B244" s="2" t="s">
        <v>595</v>
      </c>
      <c r="C244" s="2" t="s">
        <v>1570</v>
      </c>
      <c r="D244" s="2" t="str">
        <f>IFERROR(INDEX('UK Target Institutions'!$D$2:$D$727,MATCH($A244,'UK Target Institutions'!$A$2:$A$727,0)),"")</f>
        <v>No</v>
      </c>
      <c r="E244" s="2">
        <f>COUNTIFS('Relevant - In CRM valid'!$T$2:$T$4699,$A244,'Relevant - In CRM valid'!$G$2:$G$4699,"UK")+COUNTIFS('Relevant - In CRM unknown'!$T$2:$T$253,$A244,'Relevant - In CRM unknown'!$G$2:$G$253,"UK")+COUNTIFS('Relevant - IN NOW CRM valid'!$T$2:$T$2328,$A244,'Relevant - IN NOW CRM valid'!$G$2:$G$2328,"UK")+COUNTIFS('Relevant - IN NOW CRM unknown'!$T$2:$T$1227,$A244,'Relevant - IN NOW CRM unknown'!$G$2:$G$1227,"UK")+COUNTIFS('Relevant - Not CRM not valid'!$T$2:$T$416,$A244,'Relevant - Not CRM not valid'!$G$2:$G$416,"UK")+COUNTIFS('Relevant - In CRM not valid'!$T$2:$T$46,$A244,'Relevant - In CRM not valid'!$G$2:$G$46,"UK")</f>
        <v>2</v>
      </c>
      <c r="F244" s="2">
        <f>COUNTIFS('Relevant - In CRM valid'!$T$2:$T$4699,$A244,'Relevant - In CRM valid'!$G$2:$G$4699,"UK",'Relevant - In CRM valid'!$M$2:$M$4699,"Research")+COUNTIFS('Relevant - In CRM unknown'!$T$2:$T$253,$A244,'Relevant - In CRM unknown'!$G$2:$G$253,"UK",'Relevant - In CRM unknown'!$M$2:$M$253,"Research")+COUNTIFS('Relevant - IN NOW CRM valid'!$T$2:$T$2328,$A244,'Relevant - IN NOW CRM valid'!$G$2:$G$2328,"UK",'Relevant - IN NOW CRM valid'!$M$2:$M$2328,"Research")+COUNTIFS('Relevant - IN NOW CRM unknown'!$T$2:$T$1227,$A244,'Relevant - IN NOW CRM unknown'!$G$2:$G$1227,"UK",'Relevant - IN NOW CRM unknown'!$M$2:$M$1227,"Research")+COUNTIFS('Relevant - Not CRM not valid'!$T$2:$T$416,$A244,'Relevant - Not CRM not valid'!$G$2:$G$416,"UK",'Relevant - Not CRM not valid'!$M$2:$M$416,"Research")+COUNTIFS('Relevant - In CRM not valid'!$T$2:$T$46,$A244,'Relevant - In CRM not valid'!$G$2:$G$46,"UK",'Relevant - In CRM not valid'!$M$2:$M$46,"Research")</f>
        <v>1</v>
      </c>
      <c r="G244" s="2">
        <f>COUNTIFS('Relevant - In CRM valid'!$T$2:$T$4699,$A244,'Relevant - In CRM valid'!$G$2:$G$4699,"UK",'Relevant - In CRM valid'!$M$2:$M$4699,"Research",'Relevant - In CRM valid'!$R$2:$R$4699,"Senior")+COUNTIFS('Relevant - In CRM unknown'!$T$2:$T$253,$A244,'Relevant - In CRM unknown'!$G$2:$G$253,"UK",'Relevant - In CRM unknown'!$M$2:$M$253,"Research",'Relevant - In CRM unknown'!$R$2:$R$253,"Senior")+COUNTIFS('Relevant - IN NOW CRM valid'!$T$2:$T$2328,$A244,'Relevant - IN NOW CRM valid'!$G$2:$G$2328,"UK",'Relevant - IN NOW CRM valid'!$M$2:$M$2328,"Research",'Relevant - IN NOW CRM valid'!$R$2:$R$2328,"Senior")+COUNTIFS('Relevant - IN NOW CRM unknown'!$T$2:$T$1227,$A244,'Relevant - IN NOW CRM unknown'!$G$2:$G$1227,"UK",'Relevant - IN NOW CRM unknown'!$M$2:$M$1227,"Research",'Relevant - IN NOW CRM unknown'!$R$2:$R$1227,"Senior")+COUNTIFS('Relevant - Not CRM not valid'!$T$2:$T$416,$A244,'Relevant - Not CRM not valid'!$G$2:$G$416,"UK",'Relevant - Not CRM not valid'!$M$2:$M$416,"Research",'Relevant - Not CRM not valid'!$R$2:$R$416,"Senior")+COUNTIFS('Relevant - In CRM not valid'!$T$2:$T$46,$A244,'Relevant - In CRM not valid'!$G$2:$G$46,"UK",'Relevant - In CRM not valid'!$M$2:$M$46,"Research",'Relevant - In CRM not valid'!$R$2:$R$46,"Senior")</f>
        <v>1</v>
      </c>
      <c r="H244" s="2">
        <f>COUNTIFS('Relevant - In CRM valid'!$T$2:$T$4699,$A244,'Relevant - In CRM valid'!$G$2:$G$4699,"UK",'Relevant - In CRM valid'!$M$2:$M$4699,"Research",'Relevant - In CRM valid'!$R$2:$R$4699,"Operational")+COUNTIFS('Relevant - In CRM unknown'!$T$2:$T$253,$A244,'Relevant - In CRM unknown'!$G$2:$G$253,"UK",'Relevant - In CRM unknown'!$M$2:$M$253,"Research",'Relevant - In CRM unknown'!$R$2:$R$253,"Operational")+COUNTIFS('Relevant - IN NOW CRM valid'!$T$2:$T$2328,$A244,'Relevant - IN NOW CRM valid'!$G$2:$G$2328,"UK",'Relevant - IN NOW CRM valid'!$M$2:$M$2328,"Research",'Relevant - IN NOW CRM valid'!$R$2:$R$2328,"Operational")+COUNTIFS('Relevant - IN NOW CRM unknown'!$T$2:$T$1227,$A244,'Relevant - IN NOW CRM unknown'!$G$2:$G$1227,"UK",'Relevant - IN NOW CRM unknown'!$M$2:$M$1227,"Research",'Relevant - IN NOW CRM unknown'!$R$2:$R$1227,"Operational")+COUNTIFS('Relevant - Not CRM not valid'!$T$2:$T$416,$A244,'Relevant - Not CRM not valid'!$G$2:$G$416,"UK",'Relevant - Not CRM not valid'!$M$2:$M$416,"Research",'Relevant - Not CRM not valid'!$R$2:$R$416,"Operational")+COUNTIFS('Relevant - In CRM not valid'!$T$2:$T$46,$A244,'Relevant - In CRM not valid'!$G$2:$G$46,"UK",'Relevant - In CRM not valid'!$M$2:$M$46,"Research",'Relevant - In CRM not valid'!$R$2:$R$46,"Operational")</f>
        <v>0</v>
      </c>
      <c r="I244" s="2">
        <f>COUNTIFS('Relevant - In CRM valid'!$T$2:$T$4699,$A244,'Relevant - In CRM valid'!$G$2:$G$4699,"UK",'Relevant - In CRM valid'!$M$2:$M$4699,"Research",'Relevant - In CRM valid'!$R$2:$R$4699,"Academic")+COUNTIFS('Relevant - In CRM unknown'!$T$2:$T$253,$A244,'Relevant - In CRM unknown'!$G$2:$G$253,"UK",'Relevant - In CRM unknown'!$M$2:$M$253,"Research",'Relevant - In CRM unknown'!$R$2:$R$253,"Academic")+COUNTIFS('Relevant - IN NOW CRM valid'!$T$2:$T$2328,$A244,'Relevant - IN NOW CRM valid'!$G$2:$G$2328,"UK",'Relevant - IN NOW CRM valid'!$M$2:$M$2328,"Research",'Relevant - IN NOW CRM valid'!$R$2:$R$2328,"Academic")+COUNTIFS('Relevant - IN NOW CRM unknown'!$T$2:$T$1227,$A244,'Relevant - IN NOW CRM unknown'!$G$2:$G$1227,"UK",'Relevant - IN NOW CRM unknown'!$M$2:$M$1227,"Research",'Relevant - IN NOW CRM unknown'!$R$2:$R$1227,"Academic")+COUNTIFS('Relevant - Not CRM not valid'!$T$2:$T$416,$A244,'Relevant - Not CRM not valid'!$G$2:$G$416,"UK",'Relevant - Not CRM not valid'!$M$2:$M$416,"Research",'Relevant - Not CRM not valid'!$R$2:$R$416,"Academic")+COUNTIFS('Relevant - In CRM not valid'!$T$2:$T$46,$A244,'Relevant - In CRM not valid'!$G$2:$G$46,"UK",'Relevant - In CRM not valid'!$M$2:$M$46,"Research",'Relevant - In CRM not valid'!$R$2:$R$46,"Academic")</f>
        <v>0</v>
      </c>
      <c r="J244" s="2">
        <f>COUNTIFS('Relevant - In CRM valid'!$T$2:$T$4699,$A244,'Relevant - In CRM valid'!$G$2:$G$4699,"UK",'Relevant - In CRM valid'!$M$2:$M$4699,"Finance")+COUNTIFS('Relevant - In CRM unknown'!$T$2:$T$253,$A244,'Relevant - In CRM unknown'!$G$2:$G$253,"UK",'Relevant - In CRM unknown'!$M$2:$M$253,"Finance")+COUNTIFS('Relevant - IN NOW CRM valid'!$T$2:$T$2328,$A244,'Relevant - IN NOW CRM valid'!$G$2:$G$2328,"UK",'Relevant - IN NOW CRM valid'!$M$2:$M$2328,"Finance")+COUNTIFS('Relevant - IN NOW CRM unknown'!$T$2:$T$1227,$A244,'Relevant - IN NOW CRM unknown'!$G$2:$G$1227,"UK",'Relevant - IN NOW CRM unknown'!$M$2:$M$1227,"Finance")+COUNTIFS('Relevant - Not CRM not valid'!$T$2:$T$416,$A244,'Relevant - Not CRM not valid'!$G$2:$G$416,"UK",'Relevant - Not CRM not valid'!$M$2:$M$416,"Finance")+COUNTIFS('Relevant - In CRM not valid'!$T$2:$T$46,$A244,'Relevant - In CRM not valid'!$G$2:$G$46,"UK",'Relevant - In CRM not valid'!$M$2:$M$46,"Finance")</f>
        <v>1</v>
      </c>
      <c r="K244" s="2">
        <f>COUNTIFS('Relevant - In CRM valid'!$T$2:$T$4699,$A244,'Relevant - In CRM valid'!$G$2:$G$4699,"UK",'Relevant - In CRM valid'!$M$2:$M$4699,"IT/Systems")+COUNTIFS('Relevant - In CRM unknown'!$T$2:$T$253,$A244,'Relevant - In CRM unknown'!$G$2:$G$253,"UK",'Relevant - In CRM unknown'!$M$2:$M$253,"IT/Systems")+COUNTIFS('Relevant - IN NOW CRM valid'!$T$2:$T$2328,$A244,'Relevant - IN NOW CRM valid'!$G$2:$G$2328,"UK",'Relevant - IN NOW CRM valid'!$M$2:$M$2328,"IT/Systems")+COUNTIFS('Relevant - IN NOW CRM unknown'!$T$2:$T$1227,$A244,'Relevant - IN NOW CRM unknown'!$G$2:$G$1227,"UK",'Relevant - IN NOW CRM unknown'!$M$2:$M$1227,"IT/Systems")+COUNTIFS('Relevant - Not CRM not valid'!$T$2:$T$416,$A244,'Relevant - Not CRM not valid'!$G$2:$G$416,"UK",'Relevant - Not CRM not valid'!$M$2:$M$416,"IT/Systems")+COUNTIFS('Relevant - In CRM not valid'!$T$2:$T$46,$A244,'Relevant - In CRM not valid'!$G$2:$G$46,"UK",'Relevant - In CRM not valid'!$M$2:$M$46,"IT/Systems")</f>
        <v>0</v>
      </c>
      <c r="L244" s="2">
        <f>COUNTIFS('Relevant - In CRM valid'!$T$2:$T$4699,$A244,'Relevant - In CRM valid'!$G$2:$G$4699,"UK",'Relevant - In CRM valid'!$M$2:$M$4699,"")+COUNTIFS('Relevant - In CRM unknown'!$T$2:$T$253,$A244,'Relevant - In CRM unknown'!$G$2:$G$253,"UK",'Relevant - In CRM unknown'!$M$2:$M$253,"")+COUNTIFS('Relevant - IN NOW CRM valid'!$T$2:$T$2328,$A244,'Relevant - IN NOW CRM valid'!$G$2:$G$2328,"UK",'Relevant - IN NOW CRM valid'!$M$2:$M$2328,"")+COUNTIFS('Relevant - IN NOW CRM unknown'!$T$2:$T$1227,$A244,'Relevant - IN NOW CRM unknown'!$G$2:$G$1227,"UK",'Relevant - IN NOW CRM unknown'!$M$2:$M$1227,"")+COUNTIFS('Relevant - Not CRM not valid'!$T$2:$T$416,$A244,'Relevant - Not CRM not valid'!$G$2:$G$416,"UK",'Relevant - Not CRM not valid'!$M$2:$M$416,"")+COUNTIFS('Relevant - In CRM not valid'!$T$2:$T$46,$A244,'Relevant - In CRM not valid'!$G$2:$G$46,"UK",'Relevant - In CRM not valid'!$M$2:$M$46,"")</f>
        <v>0</v>
      </c>
      <c r="M244" s="2">
        <f t="shared" si="6"/>
        <v>2</v>
      </c>
      <c r="N244" s="2">
        <f>COUNTIFS('Relevant - In CRM valid'!$T$2:$T$4699,$A244,'Relevant - In CRM valid'!$G$2:$G$4699,"UK",'Relevant - In CRM valid'!$Q$2:$Q$4699,"valid")+COUNTIFS('Relevant - In CRM unknown'!$T$2:$T$253,$A244,'Relevant - In CRM unknown'!$G$2:$G$253,"UK",'Relevant - In CRM unknown'!$Q$2:$Q$253,"valid")+COUNTIFS('Relevant - IN NOW CRM valid'!$T$2:$T$2328,$A244,'Relevant - IN NOW CRM valid'!$G$2:$G$2328,"UK",'Relevant - IN NOW CRM valid'!$Q$2:$Q$2328,"valid")+COUNTIFS('Relevant - IN NOW CRM unknown'!$T$2:$T$1227,$A244,'Relevant - IN NOW CRM unknown'!$G$2:$G$1227,"UK",'Relevant - IN NOW CRM unknown'!$Q$2:$Q$1227,"valid")+COUNTIFS('Relevant - Not CRM not valid'!$T$2:$T$416,$A244,'Relevant - Not CRM not valid'!$G$2:$G$416,"UK",'Relevant - Not CRM not valid'!$Q$2:$Q$416,"valid")+COUNTIFS('Relevant - In CRM not valid'!$T$2:$T$46,$A244,'Relevant - In CRM not valid'!$G$2:$G$46,"UK",'Relevant - In CRM not valid'!$Q$2:$Q$46,"valid")</f>
        <v>1</v>
      </c>
      <c r="O244" s="2" t="str">
        <f t="shared" si="7"/>
        <v>IT/Systems</v>
      </c>
    </row>
    <row r="245" spans="1:15" ht="15" customHeight="1">
      <c r="A245" s="2" t="s">
        <v>596</v>
      </c>
      <c r="B245" s="2" t="s">
        <v>597</v>
      </c>
      <c r="C245" s="2" t="s">
        <v>95</v>
      </c>
      <c r="D245" s="2" t="str">
        <f>IFERROR(INDEX('UK Target Institutions'!$D$2:$D$727,MATCH($A245,'UK Target Institutions'!$A$2:$A$727,0)),"")</f>
        <v>Yes</v>
      </c>
      <c r="E245" s="2">
        <f>COUNTIFS('Relevant - In CRM valid'!$T$2:$T$4699,$A245,'Relevant - In CRM valid'!$G$2:$G$4699,"UK")+COUNTIFS('Relevant - In CRM unknown'!$T$2:$T$253,$A245,'Relevant - In CRM unknown'!$G$2:$G$253,"UK")+COUNTIFS('Relevant - IN NOW CRM valid'!$T$2:$T$2328,$A245,'Relevant - IN NOW CRM valid'!$G$2:$G$2328,"UK")+COUNTIFS('Relevant - IN NOW CRM unknown'!$T$2:$T$1227,$A245,'Relevant - IN NOW CRM unknown'!$G$2:$G$1227,"UK")+COUNTIFS('Relevant - Not CRM not valid'!$T$2:$T$416,$A245,'Relevant - Not CRM not valid'!$G$2:$G$416,"UK")+COUNTIFS('Relevant - In CRM not valid'!$T$2:$T$46,$A245,'Relevant - In CRM not valid'!$G$2:$G$46,"UK")</f>
        <v>2</v>
      </c>
      <c r="F245" s="2">
        <f>COUNTIFS('Relevant - In CRM valid'!$T$2:$T$4699,$A245,'Relevant - In CRM valid'!$G$2:$G$4699,"UK",'Relevant - In CRM valid'!$M$2:$M$4699,"Research")+COUNTIFS('Relevant - In CRM unknown'!$T$2:$T$253,$A245,'Relevant - In CRM unknown'!$G$2:$G$253,"UK",'Relevant - In CRM unknown'!$M$2:$M$253,"Research")+COUNTIFS('Relevant - IN NOW CRM valid'!$T$2:$T$2328,$A245,'Relevant - IN NOW CRM valid'!$G$2:$G$2328,"UK",'Relevant - IN NOW CRM valid'!$M$2:$M$2328,"Research")+COUNTIFS('Relevant - IN NOW CRM unknown'!$T$2:$T$1227,$A245,'Relevant - IN NOW CRM unknown'!$G$2:$G$1227,"UK",'Relevant - IN NOW CRM unknown'!$M$2:$M$1227,"Research")+COUNTIFS('Relevant - Not CRM not valid'!$T$2:$T$416,$A245,'Relevant - Not CRM not valid'!$G$2:$G$416,"UK",'Relevant - Not CRM not valid'!$M$2:$M$416,"Research")+COUNTIFS('Relevant - In CRM not valid'!$T$2:$T$46,$A245,'Relevant - In CRM not valid'!$G$2:$G$46,"UK",'Relevant - In CRM not valid'!$M$2:$M$46,"Research")</f>
        <v>1</v>
      </c>
      <c r="G245" s="2">
        <f>COUNTIFS('Relevant - In CRM valid'!$T$2:$T$4699,$A245,'Relevant - In CRM valid'!$G$2:$G$4699,"UK",'Relevant - In CRM valid'!$M$2:$M$4699,"Research",'Relevant - In CRM valid'!$R$2:$R$4699,"Senior")+COUNTIFS('Relevant - In CRM unknown'!$T$2:$T$253,$A245,'Relevant - In CRM unknown'!$G$2:$G$253,"UK",'Relevant - In CRM unknown'!$M$2:$M$253,"Research",'Relevant - In CRM unknown'!$R$2:$R$253,"Senior")+COUNTIFS('Relevant - IN NOW CRM valid'!$T$2:$T$2328,$A245,'Relevant - IN NOW CRM valid'!$G$2:$G$2328,"UK",'Relevant - IN NOW CRM valid'!$M$2:$M$2328,"Research",'Relevant - IN NOW CRM valid'!$R$2:$R$2328,"Senior")+COUNTIFS('Relevant - IN NOW CRM unknown'!$T$2:$T$1227,$A245,'Relevant - IN NOW CRM unknown'!$G$2:$G$1227,"UK",'Relevant - IN NOW CRM unknown'!$M$2:$M$1227,"Research",'Relevant - IN NOW CRM unknown'!$R$2:$R$1227,"Senior")+COUNTIFS('Relevant - Not CRM not valid'!$T$2:$T$416,$A245,'Relevant - Not CRM not valid'!$G$2:$G$416,"UK",'Relevant - Not CRM not valid'!$M$2:$M$416,"Research",'Relevant - Not CRM not valid'!$R$2:$R$416,"Senior")+COUNTIFS('Relevant - In CRM not valid'!$T$2:$T$46,$A245,'Relevant - In CRM not valid'!$G$2:$G$46,"UK",'Relevant - In CRM not valid'!$M$2:$M$46,"Research",'Relevant - In CRM not valid'!$R$2:$R$46,"Senior")</f>
        <v>0</v>
      </c>
      <c r="H245" s="2">
        <f>COUNTIFS('Relevant - In CRM valid'!$T$2:$T$4699,$A245,'Relevant - In CRM valid'!$G$2:$G$4699,"UK",'Relevant - In CRM valid'!$M$2:$M$4699,"Research",'Relevant - In CRM valid'!$R$2:$R$4699,"Operational")+COUNTIFS('Relevant - In CRM unknown'!$T$2:$T$253,$A245,'Relevant - In CRM unknown'!$G$2:$G$253,"UK",'Relevant - In CRM unknown'!$M$2:$M$253,"Research",'Relevant - In CRM unknown'!$R$2:$R$253,"Operational")+COUNTIFS('Relevant - IN NOW CRM valid'!$T$2:$T$2328,$A245,'Relevant - IN NOW CRM valid'!$G$2:$G$2328,"UK",'Relevant - IN NOW CRM valid'!$M$2:$M$2328,"Research",'Relevant - IN NOW CRM valid'!$R$2:$R$2328,"Operational")+COUNTIFS('Relevant - IN NOW CRM unknown'!$T$2:$T$1227,$A245,'Relevant - IN NOW CRM unknown'!$G$2:$G$1227,"UK",'Relevant - IN NOW CRM unknown'!$M$2:$M$1227,"Research",'Relevant - IN NOW CRM unknown'!$R$2:$R$1227,"Operational")+COUNTIFS('Relevant - Not CRM not valid'!$T$2:$T$416,$A245,'Relevant - Not CRM not valid'!$G$2:$G$416,"UK",'Relevant - Not CRM not valid'!$M$2:$M$416,"Research",'Relevant - Not CRM not valid'!$R$2:$R$416,"Operational")+COUNTIFS('Relevant - In CRM not valid'!$T$2:$T$46,$A245,'Relevant - In CRM not valid'!$G$2:$G$46,"UK",'Relevant - In CRM not valid'!$M$2:$M$46,"Research",'Relevant - In CRM not valid'!$R$2:$R$46,"Operational")</f>
        <v>1</v>
      </c>
      <c r="I245" s="2">
        <f>COUNTIFS('Relevant - In CRM valid'!$T$2:$T$4699,$A245,'Relevant - In CRM valid'!$G$2:$G$4699,"UK",'Relevant - In CRM valid'!$M$2:$M$4699,"Research",'Relevant - In CRM valid'!$R$2:$R$4699,"Academic")+COUNTIFS('Relevant - In CRM unknown'!$T$2:$T$253,$A245,'Relevant - In CRM unknown'!$G$2:$G$253,"UK",'Relevant - In CRM unknown'!$M$2:$M$253,"Research",'Relevant - In CRM unknown'!$R$2:$R$253,"Academic")+COUNTIFS('Relevant - IN NOW CRM valid'!$T$2:$T$2328,$A245,'Relevant - IN NOW CRM valid'!$G$2:$G$2328,"UK",'Relevant - IN NOW CRM valid'!$M$2:$M$2328,"Research",'Relevant - IN NOW CRM valid'!$R$2:$R$2328,"Academic")+COUNTIFS('Relevant - IN NOW CRM unknown'!$T$2:$T$1227,$A245,'Relevant - IN NOW CRM unknown'!$G$2:$G$1227,"UK",'Relevant - IN NOW CRM unknown'!$M$2:$M$1227,"Research",'Relevant - IN NOW CRM unknown'!$R$2:$R$1227,"Academic")+COUNTIFS('Relevant - Not CRM not valid'!$T$2:$T$416,$A245,'Relevant - Not CRM not valid'!$G$2:$G$416,"UK",'Relevant - Not CRM not valid'!$M$2:$M$416,"Research",'Relevant - Not CRM not valid'!$R$2:$R$416,"Academic")+COUNTIFS('Relevant - In CRM not valid'!$T$2:$T$46,$A245,'Relevant - In CRM not valid'!$G$2:$G$46,"UK",'Relevant - In CRM not valid'!$M$2:$M$46,"Research",'Relevant - In CRM not valid'!$R$2:$R$46,"Academic")</f>
        <v>0</v>
      </c>
      <c r="J245" s="2">
        <f>COUNTIFS('Relevant - In CRM valid'!$T$2:$T$4699,$A245,'Relevant - In CRM valid'!$G$2:$G$4699,"UK",'Relevant - In CRM valid'!$M$2:$M$4699,"Finance")+COUNTIFS('Relevant - In CRM unknown'!$T$2:$T$253,$A245,'Relevant - In CRM unknown'!$G$2:$G$253,"UK",'Relevant - In CRM unknown'!$M$2:$M$253,"Finance")+COUNTIFS('Relevant - IN NOW CRM valid'!$T$2:$T$2328,$A245,'Relevant - IN NOW CRM valid'!$G$2:$G$2328,"UK",'Relevant - IN NOW CRM valid'!$M$2:$M$2328,"Finance")+COUNTIFS('Relevant - IN NOW CRM unknown'!$T$2:$T$1227,$A245,'Relevant - IN NOW CRM unknown'!$G$2:$G$1227,"UK",'Relevant - IN NOW CRM unknown'!$M$2:$M$1227,"Finance")+COUNTIFS('Relevant - Not CRM not valid'!$T$2:$T$416,$A245,'Relevant - Not CRM not valid'!$G$2:$G$416,"UK",'Relevant - Not CRM not valid'!$M$2:$M$416,"Finance")+COUNTIFS('Relevant - In CRM not valid'!$T$2:$T$46,$A245,'Relevant - In CRM not valid'!$G$2:$G$46,"UK",'Relevant - In CRM not valid'!$M$2:$M$46,"Finance")</f>
        <v>1</v>
      </c>
      <c r="K245" s="2">
        <f>COUNTIFS('Relevant - In CRM valid'!$T$2:$T$4699,$A245,'Relevant - In CRM valid'!$G$2:$G$4699,"UK",'Relevant - In CRM valid'!$M$2:$M$4699,"IT/Systems")+COUNTIFS('Relevant - In CRM unknown'!$T$2:$T$253,$A245,'Relevant - In CRM unknown'!$G$2:$G$253,"UK",'Relevant - In CRM unknown'!$M$2:$M$253,"IT/Systems")+COUNTIFS('Relevant - IN NOW CRM valid'!$T$2:$T$2328,$A245,'Relevant - IN NOW CRM valid'!$G$2:$G$2328,"UK",'Relevant - IN NOW CRM valid'!$M$2:$M$2328,"IT/Systems")+COUNTIFS('Relevant - IN NOW CRM unknown'!$T$2:$T$1227,$A245,'Relevant - IN NOW CRM unknown'!$G$2:$G$1227,"UK",'Relevant - IN NOW CRM unknown'!$M$2:$M$1227,"IT/Systems")+COUNTIFS('Relevant - Not CRM not valid'!$T$2:$T$416,$A245,'Relevant - Not CRM not valid'!$G$2:$G$416,"UK",'Relevant - Not CRM not valid'!$M$2:$M$416,"IT/Systems")+COUNTIFS('Relevant - In CRM not valid'!$T$2:$T$46,$A245,'Relevant - In CRM not valid'!$G$2:$G$46,"UK",'Relevant - In CRM not valid'!$M$2:$M$46,"IT/Systems")</f>
        <v>0</v>
      </c>
      <c r="L245" s="2">
        <f>COUNTIFS('Relevant - In CRM valid'!$T$2:$T$4699,$A245,'Relevant - In CRM valid'!$G$2:$G$4699,"UK",'Relevant - In CRM valid'!$M$2:$M$4699,"")+COUNTIFS('Relevant - In CRM unknown'!$T$2:$T$253,$A245,'Relevant - In CRM unknown'!$G$2:$G$253,"UK",'Relevant - In CRM unknown'!$M$2:$M$253,"")+COUNTIFS('Relevant - IN NOW CRM valid'!$T$2:$T$2328,$A245,'Relevant - IN NOW CRM valid'!$G$2:$G$2328,"UK",'Relevant - IN NOW CRM valid'!$M$2:$M$2328,"")+COUNTIFS('Relevant - IN NOW CRM unknown'!$T$2:$T$1227,$A245,'Relevant - IN NOW CRM unknown'!$G$2:$G$1227,"UK",'Relevant - IN NOW CRM unknown'!$M$2:$M$1227,"")+COUNTIFS('Relevant - Not CRM not valid'!$T$2:$T$416,$A245,'Relevant - Not CRM not valid'!$G$2:$G$416,"UK",'Relevant - Not CRM not valid'!$M$2:$M$416,"")+COUNTIFS('Relevant - In CRM not valid'!$T$2:$T$46,$A245,'Relevant - In CRM not valid'!$G$2:$G$46,"UK",'Relevant - In CRM not valid'!$M$2:$M$46,"")</f>
        <v>0</v>
      </c>
      <c r="M245" s="2">
        <f t="shared" si="6"/>
        <v>2</v>
      </c>
      <c r="N245" s="2">
        <f>COUNTIFS('Relevant - In CRM valid'!$T$2:$T$4699,$A245,'Relevant - In CRM valid'!$G$2:$G$4699,"UK",'Relevant - In CRM valid'!$Q$2:$Q$4699,"valid")+COUNTIFS('Relevant - In CRM unknown'!$T$2:$T$253,$A245,'Relevant - In CRM unknown'!$G$2:$G$253,"UK",'Relevant - In CRM unknown'!$Q$2:$Q$253,"valid")+COUNTIFS('Relevant - IN NOW CRM valid'!$T$2:$T$2328,$A245,'Relevant - IN NOW CRM valid'!$G$2:$G$2328,"UK",'Relevant - IN NOW CRM valid'!$Q$2:$Q$2328,"valid")+COUNTIFS('Relevant - IN NOW CRM unknown'!$T$2:$T$1227,$A245,'Relevant - IN NOW CRM unknown'!$G$2:$G$1227,"UK",'Relevant - IN NOW CRM unknown'!$Q$2:$Q$1227,"valid")+COUNTIFS('Relevant - Not CRM not valid'!$T$2:$T$416,$A245,'Relevant - Not CRM not valid'!$G$2:$G$416,"UK",'Relevant - Not CRM not valid'!$Q$2:$Q$416,"valid")+COUNTIFS('Relevant - In CRM not valid'!$T$2:$T$46,$A245,'Relevant - In CRM not valid'!$G$2:$G$46,"UK",'Relevant - In CRM not valid'!$Q$2:$Q$46,"valid")</f>
        <v>2</v>
      </c>
      <c r="O245" s="2" t="str">
        <f t="shared" si="7"/>
        <v>IT/Systems</v>
      </c>
    </row>
    <row r="246" spans="1:15" ht="15" customHeight="1">
      <c r="A246" s="2" t="s">
        <v>598</v>
      </c>
      <c r="B246" s="2" t="s">
        <v>599</v>
      </c>
      <c r="C246" s="2" t="s">
        <v>161</v>
      </c>
      <c r="D246" s="2" t="str">
        <f>IFERROR(INDEX('UK Target Institutions'!$D$2:$D$727,MATCH($A246,'UK Target Institutions'!$A$2:$A$727,0)),"")</f>
        <v>Yes</v>
      </c>
      <c r="E246" s="2">
        <f>COUNTIFS('Relevant - In CRM valid'!$T$2:$T$4699,$A246,'Relevant - In CRM valid'!$G$2:$G$4699,"UK")+COUNTIFS('Relevant - In CRM unknown'!$T$2:$T$253,$A246,'Relevant - In CRM unknown'!$G$2:$G$253,"UK")+COUNTIFS('Relevant - IN NOW CRM valid'!$T$2:$T$2328,$A246,'Relevant - IN NOW CRM valid'!$G$2:$G$2328,"UK")+COUNTIFS('Relevant - IN NOW CRM unknown'!$T$2:$T$1227,$A246,'Relevant - IN NOW CRM unknown'!$G$2:$G$1227,"UK")+COUNTIFS('Relevant - Not CRM not valid'!$T$2:$T$416,$A246,'Relevant - Not CRM not valid'!$G$2:$G$416,"UK")+COUNTIFS('Relevant - In CRM not valid'!$T$2:$T$46,$A246,'Relevant - In CRM not valid'!$G$2:$G$46,"UK")</f>
        <v>2</v>
      </c>
      <c r="F246" s="2">
        <f>COUNTIFS('Relevant - In CRM valid'!$T$2:$T$4699,$A246,'Relevant - In CRM valid'!$G$2:$G$4699,"UK",'Relevant - In CRM valid'!$M$2:$M$4699,"Research")+COUNTIFS('Relevant - In CRM unknown'!$T$2:$T$253,$A246,'Relevant - In CRM unknown'!$G$2:$G$253,"UK",'Relevant - In CRM unknown'!$M$2:$M$253,"Research")+COUNTIFS('Relevant - IN NOW CRM valid'!$T$2:$T$2328,$A246,'Relevant - IN NOW CRM valid'!$G$2:$G$2328,"UK",'Relevant - IN NOW CRM valid'!$M$2:$M$2328,"Research")+COUNTIFS('Relevant - IN NOW CRM unknown'!$T$2:$T$1227,$A246,'Relevant - IN NOW CRM unknown'!$G$2:$G$1227,"UK",'Relevant - IN NOW CRM unknown'!$M$2:$M$1227,"Research")+COUNTIFS('Relevant - Not CRM not valid'!$T$2:$T$416,$A246,'Relevant - Not CRM not valid'!$G$2:$G$416,"UK",'Relevant - Not CRM not valid'!$M$2:$M$416,"Research")+COUNTIFS('Relevant - In CRM not valid'!$T$2:$T$46,$A246,'Relevant - In CRM not valid'!$G$2:$G$46,"UK",'Relevant - In CRM not valid'!$M$2:$M$46,"Research")</f>
        <v>0</v>
      </c>
      <c r="G246" s="2">
        <f>COUNTIFS('Relevant - In CRM valid'!$T$2:$T$4699,$A246,'Relevant - In CRM valid'!$G$2:$G$4699,"UK",'Relevant - In CRM valid'!$M$2:$M$4699,"Research",'Relevant - In CRM valid'!$R$2:$R$4699,"Senior")+COUNTIFS('Relevant - In CRM unknown'!$T$2:$T$253,$A246,'Relevant - In CRM unknown'!$G$2:$G$253,"UK",'Relevant - In CRM unknown'!$M$2:$M$253,"Research",'Relevant - In CRM unknown'!$R$2:$R$253,"Senior")+COUNTIFS('Relevant - IN NOW CRM valid'!$T$2:$T$2328,$A246,'Relevant - IN NOW CRM valid'!$G$2:$G$2328,"UK",'Relevant - IN NOW CRM valid'!$M$2:$M$2328,"Research",'Relevant - IN NOW CRM valid'!$R$2:$R$2328,"Senior")+COUNTIFS('Relevant - IN NOW CRM unknown'!$T$2:$T$1227,$A246,'Relevant - IN NOW CRM unknown'!$G$2:$G$1227,"UK",'Relevant - IN NOW CRM unknown'!$M$2:$M$1227,"Research",'Relevant - IN NOW CRM unknown'!$R$2:$R$1227,"Senior")+COUNTIFS('Relevant - Not CRM not valid'!$T$2:$T$416,$A246,'Relevant - Not CRM not valid'!$G$2:$G$416,"UK",'Relevant - Not CRM not valid'!$M$2:$M$416,"Research",'Relevant - Not CRM not valid'!$R$2:$R$416,"Senior")+COUNTIFS('Relevant - In CRM not valid'!$T$2:$T$46,$A246,'Relevant - In CRM not valid'!$G$2:$G$46,"UK",'Relevant - In CRM not valid'!$M$2:$M$46,"Research",'Relevant - In CRM not valid'!$R$2:$R$46,"Senior")</f>
        <v>0</v>
      </c>
      <c r="H246" s="2">
        <f>COUNTIFS('Relevant - In CRM valid'!$T$2:$T$4699,$A246,'Relevant - In CRM valid'!$G$2:$G$4699,"UK",'Relevant - In CRM valid'!$M$2:$M$4699,"Research",'Relevant - In CRM valid'!$R$2:$R$4699,"Operational")+COUNTIFS('Relevant - In CRM unknown'!$T$2:$T$253,$A246,'Relevant - In CRM unknown'!$G$2:$G$253,"UK",'Relevant - In CRM unknown'!$M$2:$M$253,"Research",'Relevant - In CRM unknown'!$R$2:$R$253,"Operational")+COUNTIFS('Relevant - IN NOW CRM valid'!$T$2:$T$2328,$A246,'Relevant - IN NOW CRM valid'!$G$2:$G$2328,"UK",'Relevant - IN NOW CRM valid'!$M$2:$M$2328,"Research",'Relevant - IN NOW CRM valid'!$R$2:$R$2328,"Operational")+COUNTIFS('Relevant - IN NOW CRM unknown'!$T$2:$T$1227,$A246,'Relevant - IN NOW CRM unknown'!$G$2:$G$1227,"UK",'Relevant - IN NOW CRM unknown'!$M$2:$M$1227,"Research",'Relevant - IN NOW CRM unknown'!$R$2:$R$1227,"Operational")+COUNTIFS('Relevant - Not CRM not valid'!$T$2:$T$416,$A246,'Relevant - Not CRM not valid'!$G$2:$G$416,"UK",'Relevant - Not CRM not valid'!$M$2:$M$416,"Research",'Relevant - Not CRM not valid'!$R$2:$R$416,"Operational")+COUNTIFS('Relevant - In CRM not valid'!$T$2:$T$46,$A246,'Relevant - In CRM not valid'!$G$2:$G$46,"UK",'Relevant - In CRM not valid'!$M$2:$M$46,"Research",'Relevant - In CRM not valid'!$R$2:$R$46,"Operational")</f>
        <v>0</v>
      </c>
      <c r="I246" s="2">
        <f>COUNTIFS('Relevant - In CRM valid'!$T$2:$T$4699,$A246,'Relevant - In CRM valid'!$G$2:$G$4699,"UK",'Relevant - In CRM valid'!$M$2:$M$4699,"Research",'Relevant - In CRM valid'!$R$2:$R$4699,"Academic")+COUNTIFS('Relevant - In CRM unknown'!$T$2:$T$253,$A246,'Relevant - In CRM unknown'!$G$2:$G$253,"UK",'Relevant - In CRM unknown'!$M$2:$M$253,"Research",'Relevant - In CRM unknown'!$R$2:$R$253,"Academic")+COUNTIFS('Relevant - IN NOW CRM valid'!$T$2:$T$2328,$A246,'Relevant - IN NOW CRM valid'!$G$2:$G$2328,"UK",'Relevant - IN NOW CRM valid'!$M$2:$M$2328,"Research",'Relevant - IN NOW CRM valid'!$R$2:$R$2328,"Academic")+COUNTIFS('Relevant - IN NOW CRM unknown'!$T$2:$T$1227,$A246,'Relevant - IN NOW CRM unknown'!$G$2:$G$1227,"UK",'Relevant - IN NOW CRM unknown'!$M$2:$M$1227,"Research",'Relevant - IN NOW CRM unknown'!$R$2:$R$1227,"Academic")+COUNTIFS('Relevant - Not CRM not valid'!$T$2:$T$416,$A246,'Relevant - Not CRM not valid'!$G$2:$G$416,"UK",'Relevant - Not CRM not valid'!$M$2:$M$416,"Research",'Relevant - Not CRM not valid'!$R$2:$R$416,"Academic")+COUNTIFS('Relevant - In CRM not valid'!$T$2:$T$46,$A246,'Relevant - In CRM not valid'!$G$2:$G$46,"UK",'Relevant - In CRM not valid'!$M$2:$M$46,"Research",'Relevant - In CRM not valid'!$R$2:$R$46,"Academic")</f>
        <v>0</v>
      </c>
      <c r="J246" s="2">
        <f>COUNTIFS('Relevant - In CRM valid'!$T$2:$T$4699,$A246,'Relevant - In CRM valid'!$G$2:$G$4699,"UK",'Relevant - In CRM valid'!$M$2:$M$4699,"Finance")+COUNTIFS('Relevant - In CRM unknown'!$T$2:$T$253,$A246,'Relevant - In CRM unknown'!$G$2:$G$253,"UK",'Relevant - In CRM unknown'!$M$2:$M$253,"Finance")+COUNTIFS('Relevant - IN NOW CRM valid'!$T$2:$T$2328,$A246,'Relevant - IN NOW CRM valid'!$G$2:$G$2328,"UK",'Relevant - IN NOW CRM valid'!$M$2:$M$2328,"Finance")+COUNTIFS('Relevant - IN NOW CRM unknown'!$T$2:$T$1227,$A246,'Relevant - IN NOW CRM unknown'!$G$2:$G$1227,"UK",'Relevant - IN NOW CRM unknown'!$M$2:$M$1227,"Finance")+COUNTIFS('Relevant - Not CRM not valid'!$T$2:$T$416,$A246,'Relevant - Not CRM not valid'!$G$2:$G$416,"UK",'Relevant - Not CRM not valid'!$M$2:$M$416,"Finance")+COUNTIFS('Relevant - In CRM not valid'!$T$2:$T$46,$A246,'Relevant - In CRM not valid'!$G$2:$G$46,"UK",'Relevant - In CRM not valid'!$M$2:$M$46,"Finance")</f>
        <v>1</v>
      </c>
      <c r="K246" s="2">
        <f>COUNTIFS('Relevant - In CRM valid'!$T$2:$T$4699,$A246,'Relevant - In CRM valid'!$G$2:$G$4699,"UK",'Relevant - In CRM valid'!$M$2:$M$4699,"IT/Systems")+COUNTIFS('Relevant - In CRM unknown'!$T$2:$T$253,$A246,'Relevant - In CRM unknown'!$G$2:$G$253,"UK",'Relevant - In CRM unknown'!$M$2:$M$253,"IT/Systems")+COUNTIFS('Relevant - IN NOW CRM valid'!$T$2:$T$2328,$A246,'Relevant - IN NOW CRM valid'!$G$2:$G$2328,"UK",'Relevant - IN NOW CRM valid'!$M$2:$M$2328,"IT/Systems")+COUNTIFS('Relevant - IN NOW CRM unknown'!$T$2:$T$1227,$A246,'Relevant - IN NOW CRM unknown'!$G$2:$G$1227,"UK",'Relevant - IN NOW CRM unknown'!$M$2:$M$1227,"IT/Systems")+COUNTIFS('Relevant - Not CRM not valid'!$T$2:$T$416,$A246,'Relevant - Not CRM not valid'!$G$2:$G$416,"UK",'Relevant - Not CRM not valid'!$M$2:$M$416,"IT/Systems")+COUNTIFS('Relevant - In CRM not valid'!$T$2:$T$46,$A246,'Relevant - In CRM not valid'!$G$2:$G$46,"UK",'Relevant - In CRM not valid'!$M$2:$M$46,"IT/Systems")</f>
        <v>1</v>
      </c>
      <c r="L246" s="2">
        <f>COUNTIFS('Relevant - In CRM valid'!$T$2:$T$4699,$A246,'Relevant - In CRM valid'!$G$2:$G$4699,"UK",'Relevant - In CRM valid'!$M$2:$M$4699,"")+COUNTIFS('Relevant - In CRM unknown'!$T$2:$T$253,$A246,'Relevant - In CRM unknown'!$G$2:$G$253,"UK",'Relevant - In CRM unknown'!$M$2:$M$253,"")+COUNTIFS('Relevant - IN NOW CRM valid'!$T$2:$T$2328,$A246,'Relevant - IN NOW CRM valid'!$G$2:$G$2328,"UK",'Relevant - IN NOW CRM valid'!$M$2:$M$2328,"")+COUNTIFS('Relevant - IN NOW CRM unknown'!$T$2:$T$1227,$A246,'Relevant - IN NOW CRM unknown'!$G$2:$G$1227,"UK",'Relevant - IN NOW CRM unknown'!$M$2:$M$1227,"")+COUNTIFS('Relevant - Not CRM not valid'!$T$2:$T$416,$A246,'Relevant - Not CRM not valid'!$G$2:$G$416,"UK",'Relevant - Not CRM not valid'!$M$2:$M$416,"")+COUNTIFS('Relevant - In CRM not valid'!$T$2:$T$46,$A246,'Relevant - In CRM not valid'!$G$2:$G$46,"UK",'Relevant - In CRM not valid'!$M$2:$M$46,"")</f>
        <v>0</v>
      </c>
      <c r="M246" s="2">
        <f t="shared" si="6"/>
        <v>2</v>
      </c>
      <c r="N246" s="2">
        <f>COUNTIFS('Relevant - In CRM valid'!$T$2:$T$4699,$A246,'Relevant - In CRM valid'!$G$2:$G$4699,"UK",'Relevant - In CRM valid'!$Q$2:$Q$4699,"valid")+COUNTIFS('Relevant - In CRM unknown'!$T$2:$T$253,$A246,'Relevant - In CRM unknown'!$G$2:$G$253,"UK",'Relevant - In CRM unknown'!$Q$2:$Q$253,"valid")+COUNTIFS('Relevant - IN NOW CRM valid'!$T$2:$T$2328,$A246,'Relevant - IN NOW CRM valid'!$G$2:$G$2328,"UK",'Relevant - IN NOW CRM valid'!$Q$2:$Q$2328,"valid")+COUNTIFS('Relevant - IN NOW CRM unknown'!$T$2:$T$1227,$A246,'Relevant - IN NOW CRM unknown'!$G$2:$G$1227,"UK",'Relevant - IN NOW CRM unknown'!$Q$2:$Q$1227,"valid")+COUNTIFS('Relevant - Not CRM not valid'!$T$2:$T$416,$A246,'Relevant - Not CRM not valid'!$G$2:$G$416,"UK",'Relevant - Not CRM not valid'!$Q$2:$Q$416,"valid")+COUNTIFS('Relevant - In CRM not valid'!$T$2:$T$46,$A246,'Relevant - In CRM not valid'!$G$2:$G$46,"UK",'Relevant - In CRM not valid'!$Q$2:$Q$46,"valid")</f>
        <v>1</v>
      </c>
      <c r="O246" s="2" t="str">
        <f t="shared" si="7"/>
        <v xml:space="preserve">Research  </v>
      </c>
    </row>
    <row r="247" spans="1:15" ht="15" customHeight="1">
      <c r="A247" s="2" t="s">
        <v>600</v>
      </c>
      <c r="B247" s="2" t="s">
        <v>601</v>
      </c>
      <c r="C247" s="2" t="s">
        <v>95</v>
      </c>
      <c r="D247" s="2" t="str">
        <f>IFERROR(INDEX('UK Target Institutions'!$D$2:$D$727,MATCH($A247,'UK Target Institutions'!$A$2:$A$727,0)),"")</f>
        <v>Yes</v>
      </c>
      <c r="E247" s="2">
        <f>COUNTIFS('Relevant - In CRM valid'!$T$2:$T$4699,$A247,'Relevant - In CRM valid'!$G$2:$G$4699,"UK")+COUNTIFS('Relevant - In CRM unknown'!$T$2:$T$253,$A247,'Relevant - In CRM unknown'!$G$2:$G$253,"UK")+COUNTIFS('Relevant - IN NOW CRM valid'!$T$2:$T$2328,$A247,'Relevant - IN NOW CRM valid'!$G$2:$G$2328,"UK")+COUNTIFS('Relevant - IN NOW CRM unknown'!$T$2:$T$1227,$A247,'Relevant - IN NOW CRM unknown'!$G$2:$G$1227,"UK")+COUNTIFS('Relevant - Not CRM not valid'!$T$2:$T$416,$A247,'Relevant - Not CRM not valid'!$G$2:$G$416,"UK")+COUNTIFS('Relevant - In CRM not valid'!$T$2:$T$46,$A247,'Relevant - In CRM not valid'!$G$2:$G$46,"UK")</f>
        <v>2</v>
      </c>
      <c r="F247" s="2">
        <f>COUNTIFS('Relevant - In CRM valid'!$T$2:$T$4699,$A247,'Relevant - In CRM valid'!$G$2:$G$4699,"UK",'Relevant - In CRM valid'!$M$2:$M$4699,"Research")+COUNTIFS('Relevant - In CRM unknown'!$T$2:$T$253,$A247,'Relevant - In CRM unknown'!$G$2:$G$253,"UK",'Relevant - In CRM unknown'!$M$2:$M$253,"Research")+COUNTIFS('Relevant - IN NOW CRM valid'!$T$2:$T$2328,$A247,'Relevant - IN NOW CRM valid'!$G$2:$G$2328,"UK",'Relevant - IN NOW CRM valid'!$M$2:$M$2328,"Research")+COUNTIFS('Relevant - IN NOW CRM unknown'!$T$2:$T$1227,$A247,'Relevant - IN NOW CRM unknown'!$G$2:$G$1227,"UK",'Relevant - IN NOW CRM unknown'!$M$2:$M$1227,"Research")+COUNTIFS('Relevant - Not CRM not valid'!$T$2:$T$416,$A247,'Relevant - Not CRM not valid'!$G$2:$G$416,"UK",'Relevant - Not CRM not valid'!$M$2:$M$416,"Research")+COUNTIFS('Relevant - In CRM not valid'!$T$2:$T$46,$A247,'Relevant - In CRM not valid'!$G$2:$G$46,"UK",'Relevant - In CRM not valid'!$M$2:$M$46,"Research")</f>
        <v>0</v>
      </c>
      <c r="G247" s="2">
        <f>COUNTIFS('Relevant - In CRM valid'!$T$2:$T$4699,$A247,'Relevant - In CRM valid'!$G$2:$G$4699,"UK",'Relevant - In CRM valid'!$M$2:$M$4699,"Research",'Relevant - In CRM valid'!$R$2:$R$4699,"Senior")+COUNTIFS('Relevant - In CRM unknown'!$T$2:$T$253,$A247,'Relevant - In CRM unknown'!$G$2:$G$253,"UK",'Relevant - In CRM unknown'!$M$2:$M$253,"Research",'Relevant - In CRM unknown'!$R$2:$R$253,"Senior")+COUNTIFS('Relevant - IN NOW CRM valid'!$T$2:$T$2328,$A247,'Relevant - IN NOW CRM valid'!$G$2:$G$2328,"UK",'Relevant - IN NOW CRM valid'!$M$2:$M$2328,"Research",'Relevant - IN NOW CRM valid'!$R$2:$R$2328,"Senior")+COUNTIFS('Relevant - IN NOW CRM unknown'!$T$2:$T$1227,$A247,'Relevant - IN NOW CRM unknown'!$G$2:$G$1227,"UK",'Relevant - IN NOW CRM unknown'!$M$2:$M$1227,"Research",'Relevant - IN NOW CRM unknown'!$R$2:$R$1227,"Senior")+COUNTIFS('Relevant - Not CRM not valid'!$T$2:$T$416,$A247,'Relevant - Not CRM not valid'!$G$2:$G$416,"UK",'Relevant - Not CRM not valid'!$M$2:$M$416,"Research",'Relevant - Not CRM not valid'!$R$2:$R$416,"Senior")+COUNTIFS('Relevant - In CRM not valid'!$T$2:$T$46,$A247,'Relevant - In CRM not valid'!$G$2:$G$46,"UK",'Relevant - In CRM not valid'!$M$2:$M$46,"Research",'Relevant - In CRM not valid'!$R$2:$R$46,"Senior")</f>
        <v>0</v>
      </c>
      <c r="H247" s="2">
        <f>COUNTIFS('Relevant - In CRM valid'!$T$2:$T$4699,$A247,'Relevant - In CRM valid'!$G$2:$G$4699,"UK",'Relevant - In CRM valid'!$M$2:$M$4699,"Research",'Relevant - In CRM valid'!$R$2:$R$4699,"Operational")+COUNTIFS('Relevant - In CRM unknown'!$T$2:$T$253,$A247,'Relevant - In CRM unknown'!$G$2:$G$253,"UK",'Relevant - In CRM unknown'!$M$2:$M$253,"Research",'Relevant - In CRM unknown'!$R$2:$R$253,"Operational")+COUNTIFS('Relevant - IN NOW CRM valid'!$T$2:$T$2328,$A247,'Relevant - IN NOW CRM valid'!$G$2:$G$2328,"UK",'Relevant - IN NOW CRM valid'!$M$2:$M$2328,"Research",'Relevant - IN NOW CRM valid'!$R$2:$R$2328,"Operational")+COUNTIFS('Relevant - IN NOW CRM unknown'!$T$2:$T$1227,$A247,'Relevant - IN NOW CRM unknown'!$G$2:$G$1227,"UK",'Relevant - IN NOW CRM unknown'!$M$2:$M$1227,"Research",'Relevant - IN NOW CRM unknown'!$R$2:$R$1227,"Operational")+COUNTIFS('Relevant - Not CRM not valid'!$T$2:$T$416,$A247,'Relevant - Not CRM not valid'!$G$2:$G$416,"UK",'Relevant - Not CRM not valid'!$M$2:$M$416,"Research",'Relevant - Not CRM not valid'!$R$2:$R$416,"Operational")+COUNTIFS('Relevant - In CRM not valid'!$T$2:$T$46,$A247,'Relevant - In CRM not valid'!$G$2:$G$46,"UK",'Relevant - In CRM not valid'!$M$2:$M$46,"Research",'Relevant - In CRM not valid'!$R$2:$R$46,"Operational")</f>
        <v>0</v>
      </c>
      <c r="I247" s="2">
        <f>COUNTIFS('Relevant - In CRM valid'!$T$2:$T$4699,$A247,'Relevant - In CRM valid'!$G$2:$G$4699,"UK",'Relevant - In CRM valid'!$M$2:$M$4699,"Research",'Relevant - In CRM valid'!$R$2:$R$4699,"Academic")+COUNTIFS('Relevant - In CRM unknown'!$T$2:$T$253,$A247,'Relevant - In CRM unknown'!$G$2:$G$253,"UK",'Relevant - In CRM unknown'!$M$2:$M$253,"Research",'Relevant - In CRM unknown'!$R$2:$R$253,"Academic")+COUNTIFS('Relevant - IN NOW CRM valid'!$T$2:$T$2328,$A247,'Relevant - IN NOW CRM valid'!$G$2:$G$2328,"UK",'Relevant - IN NOW CRM valid'!$M$2:$M$2328,"Research",'Relevant - IN NOW CRM valid'!$R$2:$R$2328,"Academic")+COUNTIFS('Relevant - IN NOW CRM unknown'!$T$2:$T$1227,$A247,'Relevant - IN NOW CRM unknown'!$G$2:$G$1227,"UK",'Relevant - IN NOW CRM unknown'!$M$2:$M$1227,"Research",'Relevant - IN NOW CRM unknown'!$R$2:$R$1227,"Academic")+COUNTIFS('Relevant - Not CRM not valid'!$T$2:$T$416,$A247,'Relevant - Not CRM not valid'!$G$2:$G$416,"UK",'Relevant - Not CRM not valid'!$M$2:$M$416,"Research",'Relevant - Not CRM not valid'!$R$2:$R$416,"Academic")+COUNTIFS('Relevant - In CRM not valid'!$T$2:$T$46,$A247,'Relevant - In CRM not valid'!$G$2:$G$46,"UK",'Relevant - In CRM not valid'!$M$2:$M$46,"Research",'Relevant - In CRM not valid'!$R$2:$R$46,"Academic")</f>
        <v>0</v>
      </c>
      <c r="J247" s="2">
        <f>COUNTIFS('Relevant - In CRM valid'!$T$2:$T$4699,$A247,'Relevant - In CRM valid'!$G$2:$G$4699,"UK",'Relevant - In CRM valid'!$M$2:$M$4699,"Finance")+COUNTIFS('Relevant - In CRM unknown'!$T$2:$T$253,$A247,'Relevant - In CRM unknown'!$G$2:$G$253,"UK",'Relevant - In CRM unknown'!$M$2:$M$253,"Finance")+COUNTIFS('Relevant - IN NOW CRM valid'!$T$2:$T$2328,$A247,'Relevant - IN NOW CRM valid'!$G$2:$G$2328,"UK",'Relevant - IN NOW CRM valid'!$M$2:$M$2328,"Finance")+COUNTIFS('Relevant - IN NOW CRM unknown'!$T$2:$T$1227,$A247,'Relevant - IN NOW CRM unknown'!$G$2:$G$1227,"UK",'Relevant - IN NOW CRM unknown'!$M$2:$M$1227,"Finance")+COUNTIFS('Relevant - Not CRM not valid'!$T$2:$T$416,$A247,'Relevant - Not CRM not valid'!$G$2:$G$416,"UK",'Relevant - Not CRM not valid'!$M$2:$M$416,"Finance")+COUNTIFS('Relevant - In CRM not valid'!$T$2:$T$46,$A247,'Relevant - In CRM not valid'!$G$2:$G$46,"UK",'Relevant - In CRM not valid'!$M$2:$M$46,"Finance")</f>
        <v>0</v>
      </c>
      <c r="K247" s="2">
        <f>COUNTIFS('Relevant - In CRM valid'!$T$2:$T$4699,$A247,'Relevant - In CRM valid'!$G$2:$G$4699,"UK",'Relevant - In CRM valid'!$M$2:$M$4699,"IT/Systems")+COUNTIFS('Relevant - In CRM unknown'!$T$2:$T$253,$A247,'Relevant - In CRM unknown'!$G$2:$G$253,"UK",'Relevant - In CRM unknown'!$M$2:$M$253,"IT/Systems")+COUNTIFS('Relevant - IN NOW CRM valid'!$T$2:$T$2328,$A247,'Relevant - IN NOW CRM valid'!$G$2:$G$2328,"UK",'Relevant - IN NOW CRM valid'!$M$2:$M$2328,"IT/Systems")+COUNTIFS('Relevant - IN NOW CRM unknown'!$T$2:$T$1227,$A247,'Relevant - IN NOW CRM unknown'!$G$2:$G$1227,"UK",'Relevant - IN NOW CRM unknown'!$M$2:$M$1227,"IT/Systems")+COUNTIFS('Relevant - Not CRM not valid'!$T$2:$T$416,$A247,'Relevant - Not CRM not valid'!$G$2:$G$416,"UK",'Relevant - Not CRM not valid'!$M$2:$M$416,"IT/Systems")+COUNTIFS('Relevant - In CRM not valid'!$T$2:$T$46,$A247,'Relevant - In CRM not valid'!$G$2:$G$46,"UK",'Relevant - In CRM not valid'!$M$2:$M$46,"IT/Systems")</f>
        <v>0</v>
      </c>
      <c r="L247" s="2">
        <f>COUNTIFS('Relevant - In CRM valid'!$T$2:$T$4699,$A247,'Relevant - In CRM valid'!$G$2:$G$4699,"UK",'Relevant - In CRM valid'!$M$2:$M$4699,"")+COUNTIFS('Relevant - In CRM unknown'!$T$2:$T$253,$A247,'Relevant - In CRM unknown'!$G$2:$G$253,"UK",'Relevant - In CRM unknown'!$M$2:$M$253,"")+COUNTIFS('Relevant - IN NOW CRM valid'!$T$2:$T$2328,$A247,'Relevant - IN NOW CRM valid'!$G$2:$G$2328,"UK",'Relevant - IN NOW CRM valid'!$M$2:$M$2328,"")+COUNTIFS('Relevant - IN NOW CRM unknown'!$T$2:$T$1227,$A247,'Relevant - IN NOW CRM unknown'!$G$2:$G$1227,"UK",'Relevant - IN NOW CRM unknown'!$M$2:$M$1227,"")+COUNTIFS('Relevant - Not CRM not valid'!$T$2:$T$416,$A247,'Relevant - Not CRM not valid'!$G$2:$G$416,"UK",'Relevant - Not CRM not valid'!$M$2:$M$416,"")+COUNTIFS('Relevant - In CRM not valid'!$T$2:$T$46,$A247,'Relevant - In CRM not valid'!$G$2:$G$46,"UK",'Relevant - In CRM not valid'!$M$2:$M$46,"")</f>
        <v>1</v>
      </c>
      <c r="M247" s="2">
        <f t="shared" si="6"/>
        <v>0</v>
      </c>
      <c r="N247" s="2">
        <f>COUNTIFS('Relevant - In CRM valid'!$T$2:$T$4699,$A247,'Relevant - In CRM valid'!$G$2:$G$4699,"UK",'Relevant - In CRM valid'!$Q$2:$Q$4699,"valid")+COUNTIFS('Relevant - In CRM unknown'!$T$2:$T$253,$A247,'Relevant - In CRM unknown'!$G$2:$G$253,"UK",'Relevant - In CRM unknown'!$Q$2:$Q$253,"valid")+COUNTIFS('Relevant - IN NOW CRM valid'!$T$2:$T$2328,$A247,'Relevant - IN NOW CRM valid'!$G$2:$G$2328,"UK",'Relevant - IN NOW CRM valid'!$Q$2:$Q$2328,"valid")+COUNTIFS('Relevant - IN NOW CRM unknown'!$T$2:$T$1227,$A247,'Relevant - IN NOW CRM unknown'!$G$2:$G$1227,"UK",'Relevant - IN NOW CRM unknown'!$Q$2:$Q$1227,"valid")+COUNTIFS('Relevant - Not CRM not valid'!$T$2:$T$416,$A247,'Relevant - Not CRM not valid'!$G$2:$G$416,"UK",'Relevant - Not CRM not valid'!$Q$2:$Q$416,"valid")+COUNTIFS('Relevant - In CRM not valid'!$T$2:$T$46,$A247,'Relevant - In CRM not valid'!$G$2:$G$46,"UK",'Relevant - In CRM not valid'!$Q$2:$Q$46,"valid")</f>
        <v>1</v>
      </c>
      <c r="O247" s="2" t="str">
        <f t="shared" si="7"/>
        <v>Research  Finance  IT/Systems</v>
      </c>
    </row>
    <row r="248" spans="1:15" ht="15" customHeight="1">
      <c r="A248" s="2" t="s">
        <v>602</v>
      </c>
      <c r="B248" s="2" t="s">
        <v>603</v>
      </c>
      <c r="C248" s="2" t="s">
        <v>604</v>
      </c>
      <c r="D248" s="2" t="str">
        <f>IFERROR(INDEX('UK Target Institutions'!$D$2:$D$727,MATCH($A248,'UK Target Institutions'!$A$2:$A$727,0)),"")</f>
        <v>No</v>
      </c>
      <c r="E248" s="2">
        <f>COUNTIFS('Relevant - In CRM valid'!$T$2:$T$4699,$A248,'Relevant - In CRM valid'!$G$2:$G$4699,"UK")+COUNTIFS('Relevant - In CRM unknown'!$T$2:$T$253,$A248,'Relevant - In CRM unknown'!$G$2:$G$253,"UK")+COUNTIFS('Relevant - IN NOW CRM valid'!$T$2:$T$2328,$A248,'Relevant - IN NOW CRM valid'!$G$2:$G$2328,"UK")+COUNTIFS('Relevant - IN NOW CRM unknown'!$T$2:$T$1227,$A248,'Relevant - IN NOW CRM unknown'!$G$2:$G$1227,"UK")+COUNTIFS('Relevant - Not CRM not valid'!$T$2:$T$416,$A248,'Relevant - Not CRM not valid'!$G$2:$G$416,"UK")+COUNTIFS('Relevant - In CRM not valid'!$T$2:$T$46,$A248,'Relevant - In CRM not valid'!$G$2:$G$46,"UK")</f>
        <v>2</v>
      </c>
      <c r="F248" s="2">
        <f>COUNTIFS('Relevant - In CRM valid'!$T$2:$T$4699,$A248,'Relevant - In CRM valid'!$G$2:$G$4699,"UK",'Relevant - In CRM valid'!$M$2:$M$4699,"Research")+COUNTIFS('Relevant - In CRM unknown'!$T$2:$T$253,$A248,'Relevant - In CRM unknown'!$G$2:$G$253,"UK",'Relevant - In CRM unknown'!$M$2:$M$253,"Research")+COUNTIFS('Relevant - IN NOW CRM valid'!$T$2:$T$2328,$A248,'Relevant - IN NOW CRM valid'!$G$2:$G$2328,"UK",'Relevant - IN NOW CRM valid'!$M$2:$M$2328,"Research")+COUNTIFS('Relevant - IN NOW CRM unknown'!$T$2:$T$1227,$A248,'Relevant - IN NOW CRM unknown'!$G$2:$G$1227,"UK",'Relevant - IN NOW CRM unknown'!$M$2:$M$1227,"Research")+COUNTIFS('Relevant - Not CRM not valid'!$T$2:$T$416,$A248,'Relevant - Not CRM not valid'!$G$2:$G$416,"UK",'Relevant - Not CRM not valid'!$M$2:$M$416,"Research")+COUNTIFS('Relevant - In CRM not valid'!$T$2:$T$46,$A248,'Relevant - In CRM not valid'!$G$2:$G$46,"UK",'Relevant - In CRM not valid'!$M$2:$M$46,"Research")</f>
        <v>2</v>
      </c>
      <c r="G248" s="2">
        <f>COUNTIFS('Relevant - In CRM valid'!$T$2:$T$4699,$A248,'Relevant - In CRM valid'!$G$2:$G$4699,"UK",'Relevant - In CRM valid'!$M$2:$M$4699,"Research",'Relevant - In CRM valid'!$R$2:$R$4699,"Senior")+COUNTIFS('Relevant - In CRM unknown'!$T$2:$T$253,$A248,'Relevant - In CRM unknown'!$G$2:$G$253,"UK",'Relevant - In CRM unknown'!$M$2:$M$253,"Research",'Relevant - In CRM unknown'!$R$2:$R$253,"Senior")+COUNTIFS('Relevant - IN NOW CRM valid'!$T$2:$T$2328,$A248,'Relevant - IN NOW CRM valid'!$G$2:$G$2328,"UK",'Relevant - IN NOW CRM valid'!$M$2:$M$2328,"Research",'Relevant - IN NOW CRM valid'!$R$2:$R$2328,"Senior")+COUNTIFS('Relevant - IN NOW CRM unknown'!$T$2:$T$1227,$A248,'Relevant - IN NOW CRM unknown'!$G$2:$G$1227,"UK",'Relevant - IN NOW CRM unknown'!$M$2:$M$1227,"Research",'Relevant - IN NOW CRM unknown'!$R$2:$R$1227,"Senior")+COUNTIFS('Relevant - Not CRM not valid'!$T$2:$T$416,$A248,'Relevant - Not CRM not valid'!$G$2:$G$416,"UK",'Relevant - Not CRM not valid'!$M$2:$M$416,"Research",'Relevant - Not CRM not valid'!$R$2:$R$416,"Senior")+COUNTIFS('Relevant - In CRM not valid'!$T$2:$T$46,$A248,'Relevant - In CRM not valid'!$G$2:$G$46,"UK",'Relevant - In CRM not valid'!$M$2:$M$46,"Research",'Relevant - In CRM not valid'!$R$2:$R$46,"Senior")</f>
        <v>1</v>
      </c>
      <c r="H248" s="2">
        <f>COUNTIFS('Relevant - In CRM valid'!$T$2:$T$4699,$A248,'Relevant - In CRM valid'!$G$2:$G$4699,"UK",'Relevant - In CRM valid'!$M$2:$M$4699,"Research",'Relevant - In CRM valid'!$R$2:$R$4699,"Operational")+COUNTIFS('Relevant - In CRM unknown'!$T$2:$T$253,$A248,'Relevant - In CRM unknown'!$G$2:$G$253,"UK",'Relevant - In CRM unknown'!$M$2:$M$253,"Research",'Relevant - In CRM unknown'!$R$2:$R$253,"Operational")+COUNTIFS('Relevant - IN NOW CRM valid'!$T$2:$T$2328,$A248,'Relevant - IN NOW CRM valid'!$G$2:$G$2328,"UK",'Relevant - IN NOW CRM valid'!$M$2:$M$2328,"Research",'Relevant - IN NOW CRM valid'!$R$2:$R$2328,"Operational")+COUNTIFS('Relevant - IN NOW CRM unknown'!$T$2:$T$1227,$A248,'Relevant - IN NOW CRM unknown'!$G$2:$G$1227,"UK",'Relevant - IN NOW CRM unknown'!$M$2:$M$1227,"Research",'Relevant - IN NOW CRM unknown'!$R$2:$R$1227,"Operational")+COUNTIFS('Relevant - Not CRM not valid'!$T$2:$T$416,$A248,'Relevant - Not CRM not valid'!$G$2:$G$416,"UK",'Relevant - Not CRM not valid'!$M$2:$M$416,"Research",'Relevant - Not CRM not valid'!$R$2:$R$416,"Operational")+COUNTIFS('Relevant - In CRM not valid'!$T$2:$T$46,$A248,'Relevant - In CRM not valid'!$G$2:$G$46,"UK",'Relevant - In CRM not valid'!$M$2:$M$46,"Research",'Relevant - In CRM not valid'!$R$2:$R$46,"Operational")</f>
        <v>1</v>
      </c>
      <c r="I248" s="2">
        <f>COUNTIFS('Relevant - In CRM valid'!$T$2:$T$4699,$A248,'Relevant - In CRM valid'!$G$2:$G$4699,"UK",'Relevant - In CRM valid'!$M$2:$M$4699,"Research",'Relevant - In CRM valid'!$R$2:$R$4699,"Academic")+COUNTIFS('Relevant - In CRM unknown'!$T$2:$T$253,$A248,'Relevant - In CRM unknown'!$G$2:$G$253,"UK",'Relevant - In CRM unknown'!$M$2:$M$253,"Research",'Relevant - In CRM unknown'!$R$2:$R$253,"Academic")+COUNTIFS('Relevant - IN NOW CRM valid'!$T$2:$T$2328,$A248,'Relevant - IN NOW CRM valid'!$G$2:$G$2328,"UK",'Relevant - IN NOW CRM valid'!$M$2:$M$2328,"Research",'Relevant - IN NOW CRM valid'!$R$2:$R$2328,"Academic")+COUNTIFS('Relevant - IN NOW CRM unknown'!$T$2:$T$1227,$A248,'Relevant - IN NOW CRM unknown'!$G$2:$G$1227,"UK",'Relevant - IN NOW CRM unknown'!$M$2:$M$1227,"Research",'Relevant - IN NOW CRM unknown'!$R$2:$R$1227,"Academic")+COUNTIFS('Relevant - Not CRM not valid'!$T$2:$T$416,$A248,'Relevant - Not CRM not valid'!$G$2:$G$416,"UK",'Relevant - Not CRM not valid'!$M$2:$M$416,"Research",'Relevant - Not CRM not valid'!$R$2:$R$416,"Academic")+COUNTIFS('Relevant - In CRM not valid'!$T$2:$T$46,$A248,'Relevant - In CRM not valid'!$G$2:$G$46,"UK",'Relevant - In CRM not valid'!$M$2:$M$46,"Research",'Relevant - In CRM not valid'!$R$2:$R$46,"Academic")</f>
        <v>0</v>
      </c>
      <c r="J248" s="2">
        <f>COUNTIFS('Relevant - In CRM valid'!$T$2:$T$4699,$A248,'Relevant - In CRM valid'!$G$2:$G$4699,"UK",'Relevant - In CRM valid'!$M$2:$M$4699,"Finance")+COUNTIFS('Relevant - In CRM unknown'!$T$2:$T$253,$A248,'Relevant - In CRM unknown'!$G$2:$G$253,"UK",'Relevant - In CRM unknown'!$M$2:$M$253,"Finance")+COUNTIFS('Relevant - IN NOW CRM valid'!$T$2:$T$2328,$A248,'Relevant - IN NOW CRM valid'!$G$2:$G$2328,"UK",'Relevant - IN NOW CRM valid'!$M$2:$M$2328,"Finance")+COUNTIFS('Relevant - IN NOW CRM unknown'!$T$2:$T$1227,$A248,'Relevant - IN NOW CRM unknown'!$G$2:$G$1227,"UK",'Relevant - IN NOW CRM unknown'!$M$2:$M$1227,"Finance")+COUNTIFS('Relevant - Not CRM not valid'!$T$2:$T$416,$A248,'Relevant - Not CRM not valid'!$G$2:$G$416,"UK",'Relevant - Not CRM not valid'!$M$2:$M$416,"Finance")+COUNTIFS('Relevant - In CRM not valid'!$T$2:$T$46,$A248,'Relevant - In CRM not valid'!$G$2:$G$46,"UK",'Relevant - In CRM not valid'!$M$2:$M$46,"Finance")</f>
        <v>0</v>
      </c>
      <c r="K248" s="2">
        <f>COUNTIFS('Relevant - In CRM valid'!$T$2:$T$4699,$A248,'Relevant - In CRM valid'!$G$2:$G$4699,"UK",'Relevant - In CRM valid'!$M$2:$M$4699,"IT/Systems")+COUNTIFS('Relevant - In CRM unknown'!$T$2:$T$253,$A248,'Relevant - In CRM unknown'!$G$2:$G$253,"UK",'Relevant - In CRM unknown'!$M$2:$M$253,"IT/Systems")+COUNTIFS('Relevant - IN NOW CRM valid'!$T$2:$T$2328,$A248,'Relevant - IN NOW CRM valid'!$G$2:$G$2328,"UK",'Relevant - IN NOW CRM valid'!$M$2:$M$2328,"IT/Systems")+COUNTIFS('Relevant - IN NOW CRM unknown'!$T$2:$T$1227,$A248,'Relevant - IN NOW CRM unknown'!$G$2:$G$1227,"UK",'Relevant - IN NOW CRM unknown'!$M$2:$M$1227,"IT/Systems")+COUNTIFS('Relevant - Not CRM not valid'!$T$2:$T$416,$A248,'Relevant - Not CRM not valid'!$G$2:$G$416,"UK",'Relevant - Not CRM not valid'!$M$2:$M$416,"IT/Systems")+COUNTIFS('Relevant - In CRM not valid'!$T$2:$T$46,$A248,'Relevant - In CRM not valid'!$G$2:$G$46,"UK",'Relevant - In CRM not valid'!$M$2:$M$46,"IT/Systems")</f>
        <v>0</v>
      </c>
      <c r="L248" s="2">
        <f>COUNTIFS('Relevant - In CRM valid'!$T$2:$T$4699,$A248,'Relevant - In CRM valid'!$G$2:$G$4699,"UK",'Relevant - In CRM valid'!$M$2:$M$4699,"")+COUNTIFS('Relevant - In CRM unknown'!$T$2:$T$253,$A248,'Relevant - In CRM unknown'!$G$2:$G$253,"UK",'Relevant - In CRM unknown'!$M$2:$M$253,"")+COUNTIFS('Relevant - IN NOW CRM valid'!$T$2:$T$2328,$A248,'Relevant - IN NOW CRM valid'!$G$2:$G$2328,"UK",'Relevant - IN NOW CRM valid'!$M$2:$M$2328,"")+COUNTIFS('Relevant - IN NOW CRM unknown'!$T$2:$T$1227,$A248,'Relevant - IN NOW CRM unknown'!$G$2:$G$1227,"UK",'Relevant - IN NOW CRM unknown'!$M$2:$M$1227,"")+COUNTIFS('Relevant - Not CRM not valid'!$T$2:$T$416,$A248,'Relevant - Not CRM not valid'!$G$2:$G$416,"UK",'Relevant - Not CRM not valid'!$M$2:$M$416,"")+COUNTIFS('Relevant - In CRM not valid'!$T$2:$T$46,$A248,'Relevant - In CRM not valid'!$G$2:$G$46,"UK",'Relevant - In CRM not valid'!$M$2:$M$46,"")</f>
        <v>0</v>
      </c>
      <c r="M248" s="2">
        <f t="shared" si="6"/>
        <v>1</v>
      </c>
      <c r="N248" s="2">
        <f>COUNTIFS('Relevant - In CRM valid'!$T$2:$T$4699,$A248,'Relevant - In CRM valid'!$G$2:$G$4699,"UK",'Relevant - In CRM valid'!$Q$2:$Q$4699,"valid")+COUNTIFS('Relevant - In CRM unknown'!$T$2:$T$253,$A248,'Relevant - In CRM unknown'!$G$2:$G$253,"UK",'Relevant - In CRM unknown'!$Q$2:$Q$253,"valid")+COUNTIFS('Relevant - IN NOW CRM valid'!$T$2:$T$2328,$A248,'Relevant - IN NOW CRM valid'!$G$2:$G$2328,"UK",'Relevant - IN NOW CRM valid'!$Q$2:$Q$2328,"valid")+COUNTIFS('Relevant - IN NOW CRM unknown'!$T$2:$T$1227,$A248,'Relevant - IN NOW CRM unknown'!$G$2:$G$1227,"UK",'Relevant - IN NOW CRM unknown'!$Q$2:$Q$1227,"valid")+COUNTIFS('Relevant - Not CRM not valid'!$T$2:$T$416,$A248,'Relevant - Not CRM not valid'!$G$2:$G$416,"UK",'Relevant - Not CRM not valid'!$Q$2:$Q$416,"valid")+COUNTIFS('Relevant - In CRM not valid'!$T$2:$T$46,$A248,'Relevant - In CRM not valid'!$G$2:$G$46,"UK",'Relevant - In CRM not valid'!$Q$2:$Q$46,"valid")</f>
        <v>0</v>
      </c>
      <c r="O248" s="2" t="str">
        <f t="shared" si="7"/>
        <v>Finance  IT/Systems</v>
      </c>
    </row>
    <row r="249" spans="1:15" ht="15" customHeight="1">
      <c r="A249" s="2" t="s">
        <v>605</v>
      </c>
      <c r="B249" s="2" t="s">
        <v>606</v>
      </c>
      <c r="C249" s="2" t="s">
        <v>95</v>
      </c>
      <c r="D249" s="2" t="str">
        <f>IFERROR(INDEX('UK Target Institutions'!$D$2:$D$727,MATCH($A249,'UK Target Institutions'!$A$2:$A$727,0)),"")</f>
        <v>Yes</v>
      </c>
      <c r="E249" s="2">
        <f>COUNTIFS('Relevant - In CRM valid'!$T$2:$T$4699,$A249,'Relevant - In CRM valid'!$G$2:$G$4699,"UK")+COUNTIFS('Relevant - In CRM unknown'!$T$2:$T$253,$A249,'Relevant - In CRM unknown'!$G$2:$G$253,"UK")+COUNTIFS('Relevant - IN NOW CRM valid'!$T$2:$T$2328,$A249,'Relevant - IN NOW CRM valid'!$G$2:$G$2328,"UK")+COUNTIFS('Relevant - IN NOW CRM unknown'!$T$2:$T$1227,$A249,'Relevant - IN NOW CRM unknown'!$G$2:$G$1227,"UK")+COUNTIFS('Relevant - Not CRM not valid'!$T$2:$T$416,$A249,'Relevant - Not CRM not valid'!$G$2:$G$416,"UK")+COUNTIFS('Relevant - In CRM not valid'!$T$2:$T$46,$A249,'Relevant - In CRM not valid'!$G$2:$G$46,"UK")</f>
        <v>2</v>
      </c>
      <c r="F249" s="2">
        <f>COUNTIFS('Relevant - In CRM valid'!$T$2:$T$4699,$A249,'Relevant - In CRM valid'!$G$2:$G$4699,"UK",'Relevant - In CRM valid'!$M$2:$M$4699,"Research")+COUNTIFS('Relevant - In CRM unknown'!$T$2:$T$253,$A249,'Relevant - In CRM unknown'!$G$2:$G$253,"UK",'Relevant - In CRM unknown'!$M$2:$M$253,"Research")+COUNTIFS('Relevant - IN NOW CRM valid'!$T$2:$T$2328,$A249,'Relevant - IN NOW CRM valid'!$G$2:$G$2328,"UK",'Relevant - IN NOW CRM valid'!$M$2:$M$2328,"Research")+COUNTIFS('Relevant - IN NOW CRM unknown'!$T$2:$T$1227,$A249,'Relevant - IN NOW CRM unknown'!$G$2:$G$1227,"UK",'Relevant - IN NOW CRM unknown'!$M$2:$M$1227,"Research")+COUNTIFS('Relevant - Not CRM not valid'!$T$2:$T$416,$A249,'Relevant - Not CRM not valid'!$G$2:$G$416,"UK",'Relevant - Not CRM not valid'!$M$2:$M$416,"Research")+COUNTIFS('Relevant - In CRM not valid'!$T$2:$T$46,$A249,'Relevant - In CRM not valid'!$G$2:$G$46,"UK",'Relevant - In CRM not valid'!$M$2:$M$46,"Research")</f>
        <v>2</v>
      </c>
      <c r="G249" s="2">
        <f>COUNTIFS('Relevant - In CRM valid'!$T$2:$T$4699,$A249,'Relevant - In CRM valid'!$G$2:$G$4699,"UK",'Relevant - In CRM valid'!$M$2:$M$4699,"Research",'Relevant - In CRM valid'!$R$2:$R$4699,"Senior")+COUNTIFS('Relevant - In CRM unknown'!$T$2:$T$253,$A249,'Relevant - In CRM unknown'!$G$2:$G$253,"UK",'Relevant - In CRM unknown'!$M$2:$M$253,"Research",'Relevant - In CRM unknown'!$R$2:$R$253,"Senior")+COUNTIFS('Relevant - IN NOW CRM valid'!$T$2:$T$2328,$A249,'Relevant - IN NOW CRM valid'!$G$2:$G$2328,"UK",'Relevant - IN NOW CRM valid'!$M$2:$M$2328,"Research",'Relevant - IN NOW CRM valid'!$R$2:$R$2328,"Senior")+COUNTIFS('Relevant - IN NOW CRM unknown'!$T$2:$T$1227,$A249,'Relevant - IN NOW CRM unknown'!$G$2:$G$1227,"UK",'Relevant - IN NOW CRM unknown'!$M$2:$M$1227,"Research",'Relevant - IN NOW CRM unknown'!$R$2:$R$1227,"Senior")+COUNTIFS('Relevant - Not CRM not valid'!$T$2:$T$416,$A249,'Relevant - Not CRM not valid'!$G$2:$G$416,"UK",'Relevant - Not CRM not valid'!$M$2:$M$416,"Research",'Relevant - Not CRM not valid'!$R$2:$R$416,"Senior")+COUNTIFS('Relevant - In CRM not valid'!$T$2:$T$46,$A249,'Relevant - In CRM not valid'!$G$2:$G$46,"UK",'Relevant - In CRM not valid'!$M$2:$M$46,"Research",'Relevant - In CRM not valid'!$R$2:$R$46,"Senior")</f>
        <v>2</v>
      </c>
      <c r="H249" s="2">
        <f>COUNTIFS('Relevant - In CRM valid'!$T$2:$T$4699,$A249,'Relevant - In CRM valid'!$G$2:$G$4699,"UK",'Relevant - In CRM valid'!$M$2:$M$4699,"Research",'Relevant - In CRM valid'!$R$2:$R$4699,"Operational")+COUNTIFS('Relevant - In CRM unknown'!$T$2:$T$253,$A249,'Relevant - In CRM unknown'!$G$2:$G$253,"UK",'Relevant - In CRM unknown'!$M$2:$M$253,"Research",'Relevant - In CRM unknown'!$R$2:$R$253,"Operational")+COUNTIFS('Relevant - IN NOW CRM valid'!$T$2:$T$2328,$A249,'Relevant - IN NOW CRM valid'!$G$2:$G$2328,"UK",'Relevant - IN NOW CRM valid'!$M$2:$M$2328,"Research",'Relevant - IN NOW CRM valid'!$R$2:$R$2328,"Operational")+COUNTIFS('Relevant - IN NOW CRM unknown'!$T$2:$T$1227,$A249,'Relevant - IN NOW CRM unknown'!$G$2:$G$1227,"UK",'Relevant - IN NOW CRM unknown'!$M$2:$M$1227,"Research",'Relevant - IN NOW CRM unknown'!$R$2:$R$1227,"Operational")+COUNTIFS('Relevant - Not CRM not valid'!$T$2:$T$416,$A249,'Relevant - Not CRM not valid'!$G$2:$G$416,"UK",'Relevant - Not CRM not valid'!$M$2:$M$416,"Research",'Relevant - Not CRM not valid'!$R$2:$R$416,"Operational")+COUNTIFS('Relevant - In CRM not valid'!$T$2:$T$46,$A249,'Relevant - In CRM not valid'!$G$2:$G$46,"UK",'Relevant - In CRM not valid'!$M$2:$M$46,"Research",'Relevant - In CRM not valid'!$R$2:$R$46,"Operational")</f>
        <v>0</v>
      </c>
      <c r="I249" s="2">
        <f>COUNTIFS('Relevant - In CRM valid'!$T$2:$T$4699,$A249,'Relevant - In CRM valid'!$G$2:$G$4699,"UK",'Relevant - In CRM valid'!$M$2:$M$4699,"Research",'Relevant - In CRM valid'!$R$2:$R$4699,"Academic")+COUNTIFS('Relevant - In CRM unknown'!$T$2:$T$253,$A249,'Relevant - In CRM unknown'!$G$2:$G$253,"UK",'Relevant - In CRM unknown'!$M$2:$M$253,"Research",'Relevant - In CRM unknown'!$R$2:$R$253,"Academic")+COUNTIFS('Relevant - IN NOW CRM valid'!$T$2:$T$2328,$A249,'Relevant - IN NOW CRM valid'!$G$2:$G$2328,"UK",'Relevant - IN NOW CRM valid'!$M$2:$M$2328,"Research",'Relevant - IN NOW CRM valid'!$R$2:$R$2328,"Academic")+COUNTIFS('Relevant - IN NOW CRM unknown'!$T$2:$T$1227,$A249,'Relevant - IN NOW CRM unknown'!$G$2:$G$1227,"UK",'Relevant - IN NOW CRM unknown'!$M$2:$M$1227,"Research",'Relevant - IN NOW CRM unknown'!$R$2:$R$1227,"Academic")+COUNTIFS('Relevant - Not CRM not valid'!$T$2:$T$416,$A249,'Relevant - Not CRM not valid'!$G$2:$G$416,"UK",'Relevant - Not CRM not valid'!$M$2:$M$416,"Research",'Relevant - Not CRM not valid'!$R$2:$R$416,"Academic")+COUNTIFS('Relevant - In CRM not valid'!$T$2:$T$46,$A249,'Relevant - In CRM not valid'!$G$2:$G$46,"UK",'Relevant - In CRM not valid'!$M$2:$M$46,"Research",'Relevant - In CRM not valid'!$R$2:$R$46,"Academic")</f>
        <v>0</v>
      </c>
      <c r="J249" s="2">
        <f>COUNTIFS('Relevant - In CRM valid'!$T$2:$T$4699,$A249,'Relevant - In CRM valid'!$G$2:$G$4699,"UK",'Relevant - In CRM valid'!$M$2:$M$4699,"Finance")+COUNTIFS('Relevant - In CRM unknown'!$T$2:$T$253,$A249,'Relevant - In CRM unknown'!$G$2:$G$253,"UK",'Relevant - In CRM unknown'!$M$2:$M$253,"Finance")+COUNTIFS('Relevant - IN NOW CRM valid'!$T$2:$T$2328,$A249,'Relevant - IN NOW CRM valid'!$G$2:$G$2328,"UK",'Relevant - IN NOW CRM valid'!$M$2:$M$2328,"Finance")+COUNTIFS('Relevant - IN NOW CRM unknown'!$T$2:$T$1227,$A249,'Relevant - IN NOW CRM unknown'!$G$2:$G$1227,"UK",'Relevant - IN NOW CRM unknown'!$M$2:$M$1227,"Finance")+COUNTIFS('Relevant - Not CRM not valid'!$T$2:$T$416,$A249,'Relevant - Not CRM not valid'!$G$2:$G$416,"UK",'Relevant - Not CRM not valid'!$M$2:$M$416,"Finance")+COUNTIFS('Relevant - In CRM not valid'!$T$2:$T$46,$A249,'Relevant - In CRM not valid'!$G$2:$G$46,"UK",'Relevant - In CRM not valid'!$M$2:$M$46,"Finance")</f>
        <v>0</v>
      </c>
      <c r="K249" s="2">
        <f>COUNTIFS('Relevant - In CRM valid'!$T$2:$T$4699,$A249,'Relevant - In CRM valid'!$G$2:$G$4699,"UK",'Relevant - In CRM valid'!$M$2:$M$4699,"IT/Systems")+COUNTIFS('Relevant - In CRM unknown'!$T$2:$T$253,$A249,'Relevant - In CRM unknown'!$G$2:$G$253,"UK",'Relevant - In CRM unknown'!$M$2:$M$253,"IT/Systems")+COUNTIFS('Relevant - IN NOW CRM valid'!$T$2:$T$2328,$A249,'Relevant - IN NOW CRM valid'!$G$2:$G$2328,"UK",'Relevant - IN NOW CRM valid'!$M$2:$M$2328,"IT/Systems")+COUNTIFS('Relevant - IN NOW CRM unknown'!$T$2:$T$1227,$A249,'Relevant - IN NOW CRM unknown'!$G$2:$G$1227,"UK",'Relevant - IN NOW CRM unknown'!$M$2:$M$1227,"IT/Systems")+COUNTIFS('Relevant - Not CRM not valid'!$T$2:$T$416,$A249,'Relevant - Not CRM not valid'!$G$2:$G$416,"UK",'Relevant - Not CRM not valid'!$M$2:$M$416,"IT/Systems")+COUNTIFS('Relevant - In CRM not valid'!$T$2:$T$46,$A249,'Relevant - In CRM not valid'!$G$2:$G$46,"UK",'Relevant - In CRM not valid'!$M$2:$M$46,"IT/Systems")</f>
        <v>0</v>
      </c>
      <c r="L249" s="2">
        <f>COUNTIFS('Relevant - In CRM valid'!$T$2:$T$4699,$A249,'Relevant - In CRM valid'!$G$2:$G$4699,"UK",'Relevant - In CRM valid'!$M$2:$M$4699,"")+COUNTIFS('Relevant - In CRM unknown'!$T$2:$T$253,$A249,'Relevant - In CRM unknown'!$G$2:$G$253,"UK",'Relevant - In CRM unknown'!$M$2:$M$253,"")+COUNTIFS('Relevant - IN NOW CRM valid'!$T$2:$T$2328,$A249,'Relevant - IN NOW CRM valid'!$G$2:$G$2328,"UK",'Relevant - IN NOW CRM valid'!$M$2:$M$2328,"")+COUNTIFS('Relevant - IN NOW CRM unknown'!$T$2:$T$1227,$A249,'Relevant - IN NOW CRM unknown'!$G$2:$G$1227,"UK",'Relevant - IN NOW CRM unknown'!$M$2:$M$1227,"")+COUNTIFS('Relevant - Not CRM not valid'!$T$2:$T$416,$A249,'Relevant - Not CRM not valid'!$G$2:$G$416,"UK",'Relevant - Not CRM not valid'!$M$2:$M$416,"")+COUNTIFS('Relevant - In CRM not valid'!$T$2:$T$46,$A249,'Relevant - In CRM not valid'!$G$2:$G$46,"UK",'Relevant - In CRM not valid'!$M$2:$M$46,"")</f>
        <v>0</v>
      </c>
      <c r="M249" s="2">
        <f t="shared" si="6"/>
        <v>1</v>
      </c>
      <c r="N249" s="2">
        <f>COUNTIFS('Relevant - In CRM valid'!$T$2:$T$4699,$A249,'Relevant - In CRM valid'!$G$2:$G$4699,"UK",'Relevant - In CRM valid'!$Q$2:$Q$4699,"valid")+COUNTIFS('Relevant - In CRM unknown'!$T$2:$T$253,$A249,'Relevant - In CRM unknown'!$G$2:$G$253,"UK",'Relevant - In CRM unknown'!$Q$2:$Q$253,"valid")+COUNTIFS('Relevant - IN NOW CRM valid'!$T$2:$T$2328,$A249,'Relevant - IN NOW CRM valid'!$G$2:$G$2328,"UK",'Relevant - IN NOW CRM valid'!$Q$2:$Q$2328,"valid")+COUNTIFS('Relevant - IN NOW CRM unknown'!$T$2:$T$1227,$A249,'Relevant - IN NOW CRM unknown'!$G$2:$G$1227,"UK",'Relevant - IN NOW CRM unknown'!$Q$2:$Q$1227,"valid")+COUNTIFS('Relevant - Not CRM not valid'!$T$2:$T$416,$A249,'Relevant - Not CRM not valid'!$G$2:$G$416,"UK",'Relevant - Not CRM not valid'!$Q$2:$Q$416,"valid")+COUNTIFS('Relevant - In CRM not valid'!$T$2:$T$46,$A249,'Relevant - In CRM not valid'!$G$2:$G$46,"UK",'Relevant - In CRM not valid'!$Q$2:$Q$46,"valid")</f>
        <v>2</v>
      </c>
      <c r="O249" s="2" t="str">
        <f t="shared" si="7"/>
        <v>Finance  IT/Systems</v>
      </c>
    </row>
    <row r="250" spans="1:15" ht="15" customHeight="1">
      <c r="A250" s="2" t="s">
        <v>607</v>
      </c>
      <c r="B250" s="2" t="s">
        <v>608</v>
      </c>
      <c r="C250" s="2" t="s">
        <v>525</v>
      </c>
      <c r="D250" s="2" t="str">
        <f>IFERROR(INDEX('UK Target Institutions'!$D$2:$D$727,MATCH($A250,'UK Target Institutions'!$A$2:$A$727,0)),"")</f>
        <v>No</v>
      </c>
      <c r="E250" s="2">
        <f>COUNTIFS('Relevant - In CRM valid'!$T$2:$T$4699,$A250,'Relevant - In CRM valid'!$G$2:$G$4699,"UK")+COUNTIFS('Relevant - In CRM unknown'!$T$2:$T$253,$A250,'Relevant - In CRM unknown'!$G$2:$G$253,"UK")+COUNTIFS('Relevant - IN NOW CRM valid'!$T$2:$T$2328,$A250,'Relevant - IN NOW CRM valid'!$G$2:$G$2328,"UK")+COUNTIFS('Relevant - IN NOW CRM unknown'!$T$2:$T$1227,$A250,'Relevant - IN NOW CRM unknown'!$G$2:$G$1227,"UK")+COUNTIFS('Relevant - Not CRM not valid'!$T$2:$T$416,$A250,'Relevant - Not CRM not valid'!$G$2:$G$416,"UK")+COUNTIFS('Relevant - In CRM not valid'!$T$2:$T$46,$A250,'Relevant - In CRM not valid'!$G$2:$G$46,"UK")</f>
        <v>2</v>
      </c>
      <c r="F250" s="2">
        <f>COUNTIFS('Relevant - In CRM valid'!$T$2:$T$4699,$A250,'Relevant - In CRM valid'!$G$2:$G$4699,"UK",'Relevant - In CRM valid'!$M$2:$M$4699,"Research")+COUNTIFS('Relevant - In CRM unknown'!$T$2:$T$253,$A250,'Relevant - In CRM unknown'!$G$2:$G$253,"UK",'Relevant - In CRM unknown'!$M$2:$M$253,"Research")+COUNTIFS('Relevant - IN NOW CRM valid'!$T$2:$T$2328,$A250,'Relevant - IN NOW CRM valid'!$G$2:$G$2328,"UK",'Relevant - IN NOW CRM valid'!$M$2:$M$2328,"Research")+COUNTIFS('Relevant - IN NOW CRM unknown'!$T$2:$T$1227,$A250,'Relevant - IN NOW CRM unknown'!$G$2:$G$1227,"UK",'Relevant - IN NOW CRM unknown'!$M$2:$M$1227,"Research")+COUNTIFS('Relevant - Not CRM not valid'!$T$2:$T$416,$A250,'Relevant - Not CRM not valid'!$G$2:$G$416,"UK",'Relevant - Not CRM not valid'!$M$2:$M$416,"Research")+COUNTIFS('Relevant - In CRM not valid'!$T$2:$T$46,$A250,'Relevant - In CRM not valid'!$G$2:$G$46,"UK",'Relevant - In CRM not valid'!$M$2:$M$46,"Research")</f>
        <v>0</v>
      </c>
      <c r="G250" s="2">
        <f>COUNTIFS('Relevant - In CRM valid'!$T$2:$T$4699,$A250,'Relevant - In CRM valid'!$G$2:$G$4699,"UK",'Relevant - In CRM valid'!$M$2:$M$4699,"Research",'Relevant - In CRM valid'!$R$2:$R$4699,"Senior")+COUNTIFS('Relevant - In CRM unknown'!$T$2:$T$253,$A250,'Relevant - In CRM unknown'!$G$2:$G$253,"UK",'Relevant - In CRM unknown'!$M$2:$M$253,"Research",'Relevant - In CRM unknown'!$R$2:$R$253,"Senior")+COUNTIFS('Relevant - IN NOW CRM valid'!$T$2:$T$2328,$A250,'Relevant - IN NOW CRM valid'!$G$2:$G$2328,"UK",'Relevant - IN NOW CRM valid'!$M$2:$M$2328,"Research",'Relevant - IN NOW CRM valid'!$R$2:$R$2328,"Senior")+COUNTIFS('Relevant - IN NOW CRM unknown'!$T$2:$T$1227,$A250,'Relevant - IN NOW CRM unknown'!$G$2:$G$1227,"UK",'Relevant - IN NOW CRM unknown'!$M$2:$M$1227,"Research",'Relevant - IN NOW CRM unknown'!$R$2:$R$1227,"Senior")+COUNTIFS('Relevant - Not CRM not valid'!$T$2:$T$416,$A250,'Relevant - Not CRM not valid'!$G$2:$G$416,"UK",'Relevant - Not CRM not valid'!$M$2:$M$416,"Research",'Relevant - Not CRM not valid'!$R$2:$R$416,"Senior")+COUNTIFS('Relevant - In CRM not valid'!$T$2:$T$46,$A250,'Relevant - In CRM not valid'!$G$2:$G$46,"UK",'Relevant - In CRM not valid'!$M$2:$M$46,"Research",'Relevant - In CRM not valid'!$R$2:$R$46,"Senior")</f>
        <v>0</v>
      </c>
      <c r="H250" s="2">
        <f>COUNTIFS('Relevant - In CRM valid'!$T$2:$T$4699,$A250,'Relevant - In CRM valid'!$G$2:$G$4699,"UK",'Relevant - In CRM valid'!$M$2:$M$4699,"Research",'Relevant - In CRM valid'!$R$2:$R$4699,"Operational")+COUNTIFS('Relevant - In CRM unknown'!$T$2:$T$253,$A250,'Relevant - In CRM unknown'!$G$2:$G$253,"UK",'Relevant - In CRM unknown'!$M$2:$M$253,"Research",'Relevant - In CRM unknown'!$R$2:$R$253,"Operational")+COUNTIFS('Relevant - IN NOW CRM valid'!$T$2:$T$2328,$A250,'Relevant - IN NOW CRM valid'!$G$2:$G$2328,"UK",'Relevant - IN NOW CRM valid'!$M$2:$M$2328,"Research",'Relevant - IN NOW CRM valid'!$R$2:$R$2328,"Operational")+COUNTIFS('Relevant - IN NOW CRM unknown'!$T$2:$T$1227,$A250,'Relevant - IN NOW CRM unknown'!$G$2:$G$1227,"UK",'Relevant - IN NOW CRM unknown'!$M$2:$M$1227,"Research",'Relevant - IN NOW CRM unknown'!$R$2:$R$1227,"Operational")+COUNTIFS('Relevant - Not CRM not valid'!$T$2:$T$416,$A250,'Relevant - Not CRM not valid'!$G$2:$G$416,"UK",'Relevant - Not CRM not valid'!$M$2:$M$416,"Research",'Relevant - Not CRM not valid'!$R$2:$R$416,"Operational")+COUNTIFS('Relevant - In CRM not valid'!$T$2:$T$46,$A250,'Relevant - In CRM not valid'!$G$2:$G$46,"UK",'Relevant - In CRM not valid'!$M$2:$M$46,"Research",'Relevant - In CRM not valid'!$R$2:$R$46,"Operational")</f>
        <v>0</v>
      </c>
      <c r="I250" s="2">
        <f>COUNTIFS('Relevant - In CRM valid'!$T$2:$T$4699,$A250,'Relevant - In CRM valid'!$G$2:$G$4699,"UK",'Relevant - In CRM valid'!$M$2:$M$4699,"Research",'Relevant - In CRM valid'!$R$2:$R$4699,"Academic")+COUNTIFS('Relevant - In CRM unknown'!$T$2:$T$253,$A250,'Relevant - In CRM unknown'!$G$2:$G$253,"UK",'Relevant - In CRM unknown'!$M$2:$M$253,"Research",'Relevant - In CRM unknown'!$R$2:$R$253,"Academic")+COUNTIFS('Relevant - IN NOW CRM valid'!$T$2:$T$2328,$A250,'Relevant - IN NOW CRM valid'!$G$2:$G$2328,"UK",'Relevant - IN NOW CRM valid'!$M$2:$M$2328,"Research",'Relevant - IN NOW CRM valid'!$R$2:$R$2328,"Academic")+COUNTIFS('Relevant - IN NOW CRM unknown'!$T$2:$T$1227,$A250,'Relevant - IN NOW CRM unknown'!$G$2:$G$1227,"UK",'Relevant - IN NOW CRM unknown'!$M$2:$M$1227,"Research",'Relevant - IN NOW CRM unknown'!$R$2:$R$1227,"Academic")+COUNTIFS('Relevant - Not CRM not valid'!$T$2:$T$416,$A250,'Relevant - Not CRM not valid'!$G$2:$G$416,"UK",'Relevant - Not CRM not valid'!$M$2:$M$416,"Research",'Relevant - Not CRM not valid'!$R$2:$R$416,"Academic")+COUNTIFS('Relevant - In CRM not valid'!$T$2:$T$46,$A250,'Relevant - In CRM not valid'!$G$2:$G$46,"UK",'Relevant - In CRM not valid'!$M$2:$M$46,"Research",'Relevant - In CRM not valid'!$R$2:$R$46,"Academic")</f>
        <v>0</v>
      </c>
      <c r="J250" s="2">
        <f>COUNTIFS('Relevant - In CRM valid'!$T$2:$T$4699,$A250,'Relevant - In CRM valid'!$G$2:$G$4699,"UK",'Relevant - In CRM valid'!$M$2:$M$4699,"Finance")+COUNTIFS('Relevant - In CRM unknown'!$T$2:$T$253,$A250,'Relevant - In CRM unknown'!$G$2:$G$253,"UK",'Relevant - In CRM unknown'!$M$2:$M$253,"Finance")+COUNTIFS('Relevant - IN NOW CRM valid'!$T$2:$T$2328,$A250,'Relevant - IN NOW CRM valid'!$G$2:$G$2328,"UK",'Relevant - IN NOW CRM valid'!$M$2:$M$2328,"Finance")+COUNTIFS('Relevant - IN NOW CRM unknown'!$T$2:$T$1227,$A250,'Relevant - IN NOW CRM unknown'!$G$2:$G$1227,"UK",'Relevant - IN NOW CRM unknown'!$M$2:$M$1227,"Finance")+COUNTIFS('Relevant - Not CRM not valid'!$T$2:$T$416,$A250,'Relevant - Not CRM not valid'!$G$2:$G$416,"UK",'Relevant - Not CRM not valid'!$M$2:$M$416,"Finance")+COUNTIFS('Relevant - In CRM not valid'!$T$2:$T$46,$A250,'Relevant - In CRM not valid'!$G$2:$G$46,"UK",'Relevant - In CRM not valid'!$M$2:$M$46,"Finance")</f>
        <v>2</v>
      </c>
      <c r="K250" s="2">
        <f>COUNTIFS('Relevant - In CRM valid'!$T$2:$T$4699,$A250,'Relevant - In CRM valid'!$G$2:$G$4699,"UK",'Relevant - In CRM valid'!$M$2:$M$4699,"IT/Systems")+COUNTIFS('Relevant - In CRM unknown'!$T$2:$T$253,$A250,'Relevant - In CRM unknown'!$G$2:$G$253,"UK",'Relevant - In CRM unknown'!$M$2:$M$253,"IT/Systems")+COUNTIFS('Relevant - IN NOW CRM valid'!$T$2:$T$2328,$A250,'Relevant - IN NOW CRM valid'!$G$2:$G$2328,"UK",'Relevant - IN NOW CRM valid'!$M$2:$M$2328,"IT/Systems")+COUNTIFS('Relevant - IN NOW CRM unknown'!$T$2:$T$1227,$A250,'Relevant - IN NOW CRM unknown'!$G$2:$G$1227,"UK",'Relevant - IN NOW CRM unknown'!$M$2:$M$1227,"IT/Systems")+COUNTIFS('Relevant - Not CRM not valid'!$T$2:$T$416,$A250,'Relevant - Not CRM not valid'!$G$2:$G$416,"UK",'Relevant - Not CRM not valid'!$M$2:$M$416,"IT/Systems")+COUNTIFS('Relevant - In CRM not valid'!$T$2:$T$46,$A250,'Relevant - In CRM not valid'!$G$2:$G$46,"UK",'Relevant - In CRM not valid'!$M$2:$M$46,"IT/Systems")</f>
        <v>0</v>
      </c>
      <c r="L250" s="2">
        <f>COUNTIFS('Relevant - In CRM valid'!$T$2:$T$4699,$A250,'Relevant - In CRM valid'!$G$2:$G$4699,"UK",'Relevant - In CRM valid'!$M$2:$M$4699,"")+COUNTIFS('Relevant - In CRM unknown'!$T$2:$T$253,$A250,'Relevant - In CRM unknown'!$G$2:$G$253,"UK",'Relevant - In CRM unknown'!$M$2:$M$253,"")+COUNTIFS('Relevant - IN NOW CRM valid'!$T$2:$T$2328,$A250,'Relevant - IN NOW CRM valid'!$G$2:$G$2328,"UK",'Relevant - IN NOW CRM valid'!$M$2:$M$2328,"")+COUNTIFS('Relevant - IN NOW CRM unknown'!$T$2:$T$1227,$A250,'Relevant - IN NOW CRM unknown'!$G$2:$G$1227,"UK",'Relevant - IN NOW CRM unknown'!$M$2:$M$1227,"")+COUNTIFS('Relevant - Not CRM not valid'!$T$2:$T$416,$A250,'Relevant - Not CRM not valid'!$G$2:$G$416,"UK",'Relevant - Not CRM not valid'!$M$2:$M$416,"")+COUNTIFS('Relevant - In CRM not valid'!$T$2:$T$46,$A250,'Relevant - In CRM not valid'!$G$2:$G$46,"UK",'Relevant - In CRM not valid'!$M$2:$M$46,"")</f>
        <v>0</v>
      </c>
      <c r="M250" s="2">
        <f t="shared" si="6"/>
        <v>1</v>
      </c>
      <c r="N250" s="2">
        <f>COUNTIFS('Relevant - In CRM valid'!$T$2:$T$4699,$A250,'Relevant - In CRM valid'!$G$2:$G$4699,"UK",'Relevant - In CRM valid'!$Q$2:$Q$4699,"valid")+COUNTIFS('Relevant - In CRM unknown'!$T$2:$T$253,$A250,'Relevant - In CRM unknown'!$G$2:$G$253,"UK",'Relevant - In CRM unknown'!$Q$2:$Q$253,"valid")+COUNTIFS('Relevant - IN NOW CRM valid'!$T$2:$T$2328,$A250,'Relevant - IN NOW CRM valid'!$G$2:$G$2328,"UK",'Relevant - IN NOW CRM valid'!$Q$2:$Q$2328,"valid")+COUNTIFS('Relevant - IN NOW CRM unknown'!$T$2:$T$1227,$A250,'Relevant - IN NOW CRM unknown'!$G$2:$G$1227,"UK",'Relevant - IN NOW CRM unknown'!$Q$2:$Q$1227,"valid")+COUNTIFS('Relevant - Not CRM not valid'!$T$2:$T$416,$A250,'Relevant - Not CRM not valid'!$G$2:$G$416,"UK",'Relevant - Not CRM not valid'!$Q$2:$Q$416,"valid")+COUNTIFS('Relevant - In CRM not valid'!$T$2:$T$46,$A250,'Relevant - In CRM not valid'!$G$2:$G$46,"UK",'Relevant - In CRM not valid'!$Q$2:$Q$46,"valid")</f>
        <v>2</v>
      </c>
      <c r="O250" s="2" t="str">
        <f t="shared" si="7"/>
        <v>Research  IT/Systems</v>
      </c>
    </row>
    <row r="251" spans="1:15" ht="15" customHeight="1">
      <c r="A251" s="2" t="s">
        <v>609</v>
      </c>
      <c r="B251" s="2" t="s">
        <v>610</v>
      </c>
      <c r="C251" s="2" t="s">
        <v>1570</v>
      </c>
      <c r="D251" s="2" t="str">
        <f>IFERROR(INDEX('UK Target Institutions'!$D$2:$D$727,MATCH($A251,'UK Target Institutions'!$A$2:$A$727,0)),"")</f>
        <v>No</v>
      </c>
      <c r="E251" s="2">
        <f>COUNTIFS('Relevant - In CRM valid'!$T$2:$T$4699,$A251,'Relevant - In CRM valid'!$G$2:$G$4699,"UK")+COUNTIFS('Relevant - In CRM unknown'!$T$2:$T$253,$A251,'Relevant - In CRM unknown'!$G$2:$G$253,"UK")+COUNTIFS('Relevant - IN NOW CRM valid'!$T$2:$T$2328,$A251,'Relevant - IN NOW CRM valid'!$G$2:$G$2328,"UK")+COUNTIFS('Relevant - IN NOW CRM unknown'!$T$2:$T$1227,$A251,'Relevant - IN NOW CRM unknown'!$G$2:$G$1227,"UK")+COUNTIFS('Relevant - Not CRM not valid'!$T$2:$T$416,$A251,'Relevant - Not CRM not valid'!$G$2:$G$416,"UK")+COUNTIFS('Relevant - In CRM not valid'!$T$2:$T$46,$A251,'Relevant - In CRM not valid'!$G$2:$G$46,"UK")</f>
        <v>2</v>
      </c>
      <c r="F251" s="2">
        <f>COUNTIFS('Relevant - In CRM valid'!$T$2:$T$4699,$A251,'Relevant - In CRM valid'!$G$2:$G$4699,"UK",'Relevant - In CRM valid'!$M$2:$M$4699,"Research")+COUNTIFS('Relevant - In CRM unknown'!$T$2:$T$253,$A251,'Relevant - In CRM unknown'!$G$2:$G$253,"UK",'Relevant - In CRM unknown'!$M$2:$M$253,"Research")+COUNTIFS('Relevant - IN NOW CRM valid'!$T$2:$T$2328,$A251,'Relevant - IN NOW CRM valid'!$G$2:$G$2328,"UK",'Relevant - IN NOW CRM valid'!$M$2:$M$2328,"Research")+COUNTIFS('Relevant - IN NOW CRM unknown'!$T$2:$T$1227,$A251,'Relevant - IN NOW CRM unknown'!$G$2:$G$1227,"UK",'Relevant - IN NOW CRM unknown'!$M$2:$M$1227,"Research")+COUNTIFS('Relevant - Not CRM not valid'!$T$2:$T$416,$A251,'Relevant - Not CRM not valid'!$G$2:$G$416,"UK",'Relevant - Not CRM not valid'!$M$2:$M$416,"Research")+COUNTIFS('Relevant - In CRM not valid'!$T$2:$T$46,$A251,'Relevant - In CRM not valid'!$G$2:$G$46,"UK",'Relevant - In CRM not valid'!$M$2:$M$46,"Research")</f>
        <v>0</v>
      </c>
      <c r="G251" s="2">
        <f>COUNTIFS('Relevant - In CRM valid'!$T$2:$T$4699,$A251,'Relevant - In CRM valid'!$G$2:$G$4699,"UK",'Relevant - In CRM valid'!$M$2:$M$4699,"Research",'Relevant - In CRM valid'!$R$2:$R$4699,"Senior")+COUNTIFS('Relevant - In CRM unknown'!$T$2:$T$253,$A251,'Relevant - In CRM unknown'!$G$2:$G$253,"UK",'Relevant - In CRM unknown'!$M$2:$M$253,"Research",'Relevant - In CRM unknown'!$R$2:$R$253,"Senior")+COUNTIFS('Relevant - IN NOW CRM valid'!$T$2:$T$2328,$A251,'Relevant - IN NOW CRM valid'!$G$2:$G$2328,"UK",'Relevant - IN NOW CRM valid'!$M$2:$M$2328,"Research",'Relevant - IN NOW CRM valid'!$R$2:$R$2328,"Senior")+COUNTIFS('Relevant - IN NOW CRM unknown'!$T$2:$T$1227,$A251,'Relevant - IN NOW CRM unknown'!$G$2:$G$1227,"UK",'Relevant - IN NOW CRM unknown'!$M$2:$M$1227,"Research",'Relevant - IN NOW CRM unknown'!$R$2:$R$1227,"Senior")+COUNTIFS('Relevant - Not CRM not valid'!$T$2:$T$416,$A251,'Relevant - Not CRM not valid'!$G$2:$G$416,"UK",'Relevant - Not CRM not valid'!$M$2:$M$416,"Research",'Relevant - Not CRM not valid'!$R$2:$R$416,"Senior")+COUNTIFS('Relevant - In CRM not valid'!$T$2:$T$46,$A251,'Relevant - In CRM not valid'!$G$2:$G$46,"UK",'Relevant - In CRM not valid'!$M$2:$M$46,"Research",'Relevant - In CRM not valid'!$R$2:$R$46,"Senior")</f>
        <v>0</v>
      </c>
      <c r="H251" s="2">
        <f>COUNTIFS('Relevant - In CRM valid'!$T$2:$T$4699,$A251,'Relevant - In CRM valid'!$G$2:$G$4699,"UK",'Relevant - In CRM valid'!$M$2:$M$4699,"Research",'Relevant - In CRM valid'!$R$2:$R$4699,"Operational")+COUNTIFS('Relevant - In CRM unknown'!$T$2:$T$253,$A251,'Relevant - In CRM unknown'!$G$2:$G$253,"UK",'Relevant - In CRM unknown'!$M$2:$M$253,"Research",'Relevant - In CRM unknown'!$R$2:$R$253,"Operational")+COUNTIFS('Relevant - IN NOW CRM valid'!$T$2:$T$2328,$A251,'Relevant - IN NOW CRM valid'!$G$2:$G$2328,"UK",'Relevant - IN NOW CRM valid'!$M$2:$M$2328,"Research",'Relevant - IN NOW CRM valid'!$R$2:$R$2328,"Operational")+COUNTIFS('Relevant - IN NOW CRM unknown'!$T$2:$T$1227,$A251,'Relevant - IN NOW CRM unknown'!$G$2:$G$1227,"UK",'Relevant - IN NOW CRM unknown'!$M$2:$M$1227,"Research",'Relevant - IN NOW CRM unknown'!$R$2:$R$1227,"Operational")+COUNTIFS('Relevant - Not CRM not valid'!$T$2:$T$416,$A251,'Relevant - Not CRM not valid'!$G$2:$G$416,"UK",'Relevant - Not CRM not valid'!$M$2:$M$416,"Research",'Relevant - Not CRM not valid'!$R$2:$R$416,"Operational")+COUNTIFS('Relevant - In CRM not valid'!$T$2:$T$46,$A251,'Relevant - In CRM not valid'!$G$2:$G$46,"UK",'Relevant - In CRM not valid'!$M$2:$M$46,"Research",'Relevant - In CRM not valid'!$R$2:$R$46,"Operational")</f>
        <v>0</v>
      </c>
      <c r="I251" s="2">
        <f>COUNTIFS('Relevant - In CRM valid'!$T$2:$T$4699,$A251,'Relevant - In CRM valid'!$G$2:$G$4699,"UK",'Relevant - In CRM valid'!$M$2:$M$4699,"Research",'Relevant - In CRM valid'!$R$2:$R$4699,"Academic")+COUNTIFS('Relevant - In CRM unknown'!$T$2:$T$253,$A251,'Relevant - In CRM unknown'!$G$2:$G$253,"UK",'Relevant - In CRM unknown'!$M$2:$M$253,"Research",'Relevant - In CRM unknown'!$R$2:$R$253,"Academic")+COUNTIFS('Relevant - IN NOW CRM valid'!$T$2:$T$2328,$A251,'Relevant - IN NOW CRM valid'!$G$2:$G$2328,"UK",'Relevant - IN NOW CRM valid'!$M$2:$M$2328,"Research",'Relevant - IN NOW CRM valid'!$R$2:$R$2328,"Academic")+COUNTIFS('Relevant - IN NOW CRM unknown'!$T$2:$T$1227,$A251,'Relevant - IN NOW CRM unknown'!$G$2:$G$1227,"UK",'Relevant - IN NOW CRM unknown'!$M$2:$M$1227,"Research",'Relevant - IN NOW CRM unknown'!$R$2:$R$1227,"Academic")+COUNTIFS('Relevant - Not CRM not valid'!$T$2:$T$416,$A251,'Relevant - Not CRM not valid'!$G$2:$G$416,"UK",'Relevant - Not CRM not valid'!$M$2:$M$416,"Research",'Relevant - Not CRM not valid'!$R$2:$R$416,"Academic")+COUNTIFS('Relevant - In CRM not valid'!$T$2:$T$46,$A251,'Relevant - In CRM not valid'!$G$2:$G$46,"UK",'Relevant - In CRM not valid'!$M$2:$M$46,"Research",'Relevant - In CRM not valid'!$R$2:$R$46,"Academic")</f>
        <v>0</v>
      </c>
      <c r="J251" s="2">
        <f>COUNTIFS('Relevant - In CRM valid'!$T$2:$T$4699,$A251,'Relevant - In CRM valid'!$G$2:$G$4699,"UK",'Relevant - In CRM valid'!$M$2:$M$4699,"Finance")+COUNTIFS('Relevant - In CRM unknown'!$T$2:$T$253,$A251,'Relevant - In CRM unknown'!$G$2:$G$253,"UK",'Relevant - In CRM unknown'!$M$2:$M$253,"Finance")+COUNTIFS('Relevant - IN NOW CRM valid'!$T$2:$T$2328,$A251,'Relevant - IN NOW CRM valid'!$G$2:$G$2328,"UK",'Relevant - IN NOW CRM valid'!$M$2:$M$2328,"Finance")+COUNTIFS('Relevant - IN NOW CRM unknown'!$T$2:$T$1227,$A251,'Relevant - IN NOW CRM unknown'!$G$2:$G$1227,"UK",'Relevant - IN NOW CRM unknown'!$M$2:$M$1227,"Finance")+COUNTIFS('Relevant - Not CRM not valid'!$T$2:$T$416,$A251,'Relevant - Not CRM not valid'!$G$2:$G$416,"UK",'Relevant - Not CRM not valid'!$M$2:$M$416,"Finance")+COUNTIFS('Relevant - In CRM not valid'!$T$2:$T$46,$A251,'Relevant - In CRM not valid'!$G$2:$G$46,"UK",'Relevant - In CRM not valid'!$M$2:$M$46,"Finance")</f>
        <v>1</v>
      </c>
      <c r="K251" s="2">
        <f>COUNTIFS('Relevant - In CRM valid'!$T$2:$T$4699,$A251,'Relevant - In CRM valid'!$G$2:$G$4699,"UK",'Relevant - In CRM valid'!$M$2:$M$4699,"IT/Systems")+COUNTIFS('Relevant - In CRM unknown'!$T$2:$T$253,$A251,'Relevant - In CRM unknown'!$G$2:$G$253,"UK",'Relevant - In CRM unknown'!$M$2:$M$253,"IT/Systems")+COUNTIFS('Relevant - IN NOW CRM valid'!$T$2:$T$2328,$A251,'Relevant - IN NOW CRM valid'!$G$2:$G$2328,"UK",'Relevant - IN NOW CRM valid'!$M$2:$M$2328,"IT/Systems")+COUNTIFS('Relevant - IN NOW CRM unknown'!$T$2:$T$1227,$A251,'Relevant - IN NOW CRM unknown'!$G$2:$G$1227,"UK",'Relevant - IN NOW CRM unknown'!$M$2:$M$1227,"IT/Systems")+COUNTIFS('Relevant - Not CRM not valid'!$T$2:$T$416,$A251,'Relevant - Not CRM not valid'!$G$2:$G$416,"UK",'Relevant - Not CRM not valid'!$M$2:$M$416,"IT/Systems")+COUNTIFS('Relevant - In CRM not valid'!$T$2:$T$46,$A251,'Relevant - In CRM not valid'!$G$2:$G$46,"UK",'Relevant - In CRM not valid'!$M$2:$M$46,"IT/Systems")</f>
        <v>1</v>
      </c>
      <c r="L251" s="2">
        <f>COUNTIFS('Relevant - In CRM valid'!$T$2:$T$4699,$A251,'Relevant - In CRM valid'!$G$2:$G$4699,"UK",'Relevant - In CRM valid'!$M$2:$M$4699,"")+COUNTIFS('Relevant - In CRM unknown'!$T$2:$T$253,$A251,'Relevant - In CRM unknown'!$G$2:$G$253,"UK",'Relevant - In CRM unknown'!$M$2:$M$253,"")+COUNTIFS('Relevant - IN NOW CRM valid'!$T$2:$T$2328,$A251,'Relevant - IN NOW CRM valid'!$G$2:$G$2328,"UK",'Relevant - IN NOW CRM valid'!$M$2:$M$2328,"")+COUNTIFS('Relevant - IN NOW CRM unknown'!$T$2:$T$1227,$A251,'Relevant - IN NOW CRM unknown'!$G$2:$G$1227,"UK",'Relevant - IN NOW CRM unknown'!$M$2:$M$1227,"")+COUNTIFS('Relevant - Not CRM not valid'!$T$2:$T$416,$A251,'Relevant - Not CRM not valid'!$G$2:$G$416,"UK",'Relevant - Not CRM not valid'!$M$2:$M$416,"")+COUNTIFS('Relevant - In CRM not valid'!$T$2:$T$46,$A251,'Relevant - In CRM not valid'!$G$2:$G$46,"UK",'Relevant - In CRM not valid'!$M$2:$M$46,"")</f>
        <v>0</v>
      </c>
      <c r="M251" s="2">
        <f t="shared" si="6"/>
        <v>2</v>
      </c>
      <c r="N251" s="2">
        <f>COUNTIFS('Relevant - In CRM valid'!$T$2:$T$4699,$A251,'Relevant - In CRM valid'!$G$2:$G$4699,"UK",'Relevant - In CRM valid'!$Q$2:$Q$4699,"valid")+COUNTIFS('Relevant - In CRM unknown'!$T$2:$T$253,$A251,'Relevant - In CRM unknown'!$G$2:$G$253,"UK",'Relevant - In CRM unknown'!$Q$2:$Q$253,"valid")+COUNTIFS('Relevant - IN NOW CRM valid'!$T$2:$T$2328,$A251,'Relevant - IN NOW CRM valid'!$G$2:$G$2328,"UK",'Relevant - IN NOW CRM valid'!$Q$2:$Q$2328,"valid")+COUNTIFS('Relevant - IN NOW CRM unknown'!$T$2:$T$1227,$A251,'Relevant - IN NOW CRM unknown'!$G$2:$G$1227,"UK",'Relevant - IN NOW CRM unknown'!$Q$2:$Q$1227,"valid")+COUNTIFS('Relevant - Not CRM not valid'!$T$2:$T$416,$A251,'Relevant - Not CRM not valid'!$G$2:$G$416,"UK",'Relevant - Not CRM not valid'!$Q$2:$Q$416,"valid")+COUNTIFS('Relevant - In CRM not valid'!$T$2:$T$46,$A251,'Relevant - In CRM not valid'!$G$2:$G$46,"UK",'Relevant - In CRM not valid'!$Q$2:$Q$46,"valid")</f>
        <v>2</v>
      </c>
      <c r="O251" s="2" t="str">
        <f t="shared" si="7"/>
        <v xml:space="preserve">Research  </v>
      </c>
    </row>
    <row r="252" spans="1:15" ht="15" customHeight="1">
      <c r="A252" s="2" t="s">
        <v>611</v>
      </c>
      <c r="B252" s="2" t="s">
        <v>612</v>
      </c>
      <c r="C252" s="2" t="s">
        <v>368</v>
      </c>
      <c r="D252" s="2" t="str">
        <f>IFERROR(INDEX('UK Target Institutions'!$D$2:$D$727,MATCH($A252,'UK Target Institutions'!$A$2:$A$727,0)),"")</f>
        <v>No</v>
      </c>
      <c r="E252" s="2">
        <f>COUNTIFS('Relevant - In CRM valid'!$T$2:$T$4699,$A252,'Relevant - In CRM valid'!$G$2:$G$4699,"UK")+COUNTIFS('Relevant - In CRM unknown'!$T$2:$T$253,$A252,'Relevant - In CRM unknown'!$G$2:$G$253,"UK")+COUNTIFS('Relevant - IN NOW CRM valid'!$T$2:$T$2328,$A252,'Relevant - IN NOW CRM valid'!$G$2:$G$2328,"UK")+COUNTIFS('Relevant - IN NOW CRM unknown'!$T$2:$T$1227,$A252,'Relevant - IN NOW CRM unknown'!$G$2:$G$1227,"UK")+COUNTIFS('Relevant - Not CRM not valid'!$T$2:$T$416,$A252,'Relevant - Not CRM not valid'!$G$2:$G$416,"UK")+COUNTIFS('Relevant - In CRM not valid'!$T$2:$T$46,$A252,'Relevant - In CRM not valid'!$G$2:$G$46,"UK")</f>
        <v>2</v>
      </c>
      <c r="F252" s="2">
        <f>COUNTIFS('Relevant - In CRM valid'!$T$2:$T$4699,$A252,'Relevant - In CRM valid'!$G$2:$G$4699,"UK",'Relevant - In CRM valid'!$M$2:$M$4699,"Research")+COUNTIFS('Relevant - In CRM unknown'!$T$2:$T$253,$A252,'Relevant - In CRM unknown'!$G$2:$G$253,"UK",'Relevant - In CRM unknown'!$M$2:$M$253,"Research")+COUNTIFS('Relevant - IN NOW CRM valid'!$T$2:$T$2328,$A252,'Relevant - IN NOW CRM valid'!$G$2:$G$2328,"UK",'Relevant - IN NOW CRM valid'!$M$2:$M$2328,"Research")+COUNTIFS('Relevant - IN NOW CRM unknown'!$T$2:$T$1227,$A252,'Relevant - IN NOW CRM unknown'!$G$2:$G$1227,"UK",'Relevant - IN NOW CRM unknown'!$M$2:$M$1227,"Research")+COUNTIFS('Relevant - Not CRM not valid'!$T$2:$T$416,$A252,'Relevant - Not CRM not valid'!$G$2:$G$416,"UK",'Relevant - Not CRM not valid'!$M$2:$M$416,"Research")+COUNTIFS('Relevant - In CRM not valid'!$T$2:$T$46,$A252,'Relevant - In CRM not valid'!$G$2:$G$46,"UK",'Relevant - In CRM not valid'!$M$2:$M$46,"Research")</f>
        <v>0</v>
      </c>
      <c r="G252" s="2">
        <f>COUNTIFS('Relevant - In CRM valid'!$T$2:$T$4699,$A252,'Relevant - In CRM valid'!$G$2:$G$4699,"UK",'Relevant - In CRM valid'!$M$2:$M$4699,"Research",'Relevant - In CRM valid'!$R$2:$R$4699,"Senior")+COUNTIFS('Relevant - In CRM unknown'!$T$2:$T$253,$A252,'Relevant - In CRM unknown'!$G$2:$G$253,"UK",'Relevant - In CRM unknown'!$M$2:$M$253,"Research",'Relevant - In CRM unknown'!$R$2:$R$253,"Senior")+COUNTIFS('Relevant - IN NOW CRM valid'!$T$2:$T$2328,$A252,'Relevant - IN NOW CRM valid'!$G$2:$G$2328,"UK",'Relevant - IN NOW CRM valid'!$M$2:$M$2328,"Research",'Relevant - IN NOW CRM valid'!$R$2:$R$2328,"Senior")+COUNTIFS('Relevant - IN NOW CRM unknown'!$T$2:$T$1227,$A252,'Relevant - IN NOW CRM unknown'!$G$2:$G$1227,"UK",'Relevant - IN NOW CRM unknown'!$M$2:$M$1227,"Research",'Relevant - IN NOW CRM unknown'!$R$2:$R$1227,"Senior")+COUNTIFS('Relevant - Not CRM not valid'!$T$2:$T$416,$A252,'Relevant - Not CRM not valid'!$G$2:$G$416,"UK",'Relevant - Not CRM not valid'!$M$2:$M$416,"Research",'Relevant - Not CRM not valid'!$R$2:$R$416,"Senior")+COUNTIFS('Relevant - In CRM not valid'!$T$2:$T$46,$A252,'Relevant - In CRM not valid'!$G$2:$G$46,"UK",'Relevant - In CRM not valid'!$M$2:$M$46,"Research",'Relevant - In CRM not valid'!$R$2:$R$46,"Senior")</f>
        <v>0</v>
      </c>
      <c r="H252" s="2">
        <f>COUNTIFS('Relevant - In CRM valid'!$T$2:$T$4699,$A252,'Relevant - In CRM valid'!$G$2:$G$4699,"UK",'Relevant - In CRM valid'!$M$2:$M$4699,"Research",'Relevant - In CRM valid'!$R$2:$R$4699,"Operational")+COUNTIFS('Relevant - In CRM unknown'!$T$2:$T$253,$A252,'Relevant - In CRM unknown'!$G$2:$G$253,"UK",'Relevant - In CRM unknown'!$M$2:$M$253,"Research",'Relevant - In CRM unknown'!$R$2:$R$253,"Operational")+COUNTIFS('Relevant - IN NOW CRM valid'!$T$2:$T$2328,$A252,'Relevant - IN NOW CRM valid'!$G$2:$G$2328,"UK",'Relevant - IN NOW CRM valid'!$M$2:$M$2328,"Research",'Relevant - IN NOW CRM valid'!$R$2:$R$2328,"Operational")+COUNTIFS('Relevant - IN NOW CRM unknown'!$T$2:$T$1227,$A252,'Relevant - IN NOW CRM unknown'!$G$2:$G$1227,"UK",'Relevant - IN NOW CRM unknown'!$M$2:$M$1227,"Research",'Relevant - IN NOW CRM unknown'!$R$2:$R$1227,"Operational")+COUNTIFS('Relevant - Not CRM not valid'!$T$2:$T$416,$A252,'Relevant - Not CRM not valid'!$G$2:$G$416,"UK",'Relevant - Not CRM not valid'!$M$2:$M$416,"Research",'Relevant - Not CRM not valid'!$R$2:$R$416,"Operational")+COUNTIFS('Relevant - In CRM not valid'!$T$2:$T$46,$A252,'Relevant - In CRM not valid'!$G$2:$G$46,"UK",'Relevant - In CRM not valid'!$M$2:$M$46,"Research",'Relevant - In CRM not valid'!$R$2:$R$46,"Operational")</f>
        <v>0</v>
      </c>
      <c r="I252" s="2">
        <f>COUNTIFS('Relevant - In CRM valid'!$T$2:$T$4699,$A252,'Relevant - In CRM valid'!$G$2:$G$4699,"UK",'Relevant - In CRM valid'!$M$2:$M$4699,"Research",'Relevant - In CRM valid'!$R$2:$R$4699,"Academic")+COUNTIFS('Relevant - In CRM unknown'!$T$2:$T$253,$A252,'Relevant - In CRM unknown'!$G$2:$G$253,"UK",'Relevant - In CRM unknown'!$M$2:$M$253,"Research",'Relevant - In CRM unknown'!$R$2:$R$253,"Academic")+COUNTIFS('Relevant - IN NOW CRM valid'!$T$2:$T$2328,$A252,'Relevant - IN NOW CRM valid'!$G$2:$G$2328,"UK",'Relevant - IN NOW CRM valid'!$M$2:$M$2328,"Research",'Relevant - IN NOW CRM valid'!$R$2:$R$2328,"Academic")+COUNTIFS('Relevant - IN NOW CRM unknown'!$T$2:$T$1227,$A252,'Relevant - IN NOW CRM unknown'!$G$2:$G$1227,"UK",'Relevant - IN NOW CRM unknown'!$M$2:$M$1227,"Research",'Relevant - IN NOW CRM unknown'!$R$2:$R$1227,"Academic")+COUNTIFS('Relevant - Not CRM not valid'!$T$2:$T$416,$A252,'Relevant - Not CRM not valid'!$G$2:$G$416,"UK",'Relevant - Not CRM not valid'!$M$2:$M$416,"Research",'Relevant - Not CRM not valid'!$R$2:$R$416,"Academic")+COUNTIFS('Relevant - In CRM not valid'!$T$2:$T$46,$A252,'Relevant - In CRM not valid'!$G$2:$G$46,"UK",'Relevant - In CRM not valid'!$M$2:$M$46,"Research",'Relevant - In CRM not valid'!$R$2:$R$46,"Academic")</f>
        <v>0</v>
      </c>
      <c r="J252" s="2">
        <f>COUNTIFS('Relevant - In CRM valid'!$T$2:$T$4699,$A252,'Relevant - In CRM valid'!$G$2:$G$4699,"UK",'Relevant - In CRM valid'!$M$2:$M$4699,"Finance")+COUNTIFS('Relevant - In CRM unknown'!$T$2:$T$253,$A252,'Relevant - In CRM unknown'!$G$2:$G$253,"UK",'Relevant - In CRM unknown'!$M$2:$M$253,"Finance")+COUNTIFS('Relevant - IN NOW CRM valid'!$T$2:$T$2328,$A252,'Relevant - IN NOW CRM valid'!$G$2:$G$2328,"UK",'Relevant - IN NOW CRM valid'!$M$2:$M$2328,"Finance")+COUNTIFS('Relevant - IN NOW CRM unknown'!$T$2:$T$1227,$A252,'Relevant - IN NOW CRM unknown'!$G$2:$G$1227,"UK",'Relevant - IN NOW CRM unknown'!$M$2:$M$1227,"Finance")+COUNTIFS('Relevant - Not CRM not valid'!$T$2:$T$416,$A252,'Relevant - Not CRM not valid'!$G$2:$G$416,"UK",'Relevant - Not CRM not valid'!$M$2:$M$416,"Finance")+COUNTIFS('Relevant - In CRM not valid'!$T$2:$T$46,$A252,'Relevant - In CRM not valid'!$G$2:$G$46,"UK",'Relevant - In CRM not valid'!$M$2:$M$46,"Finance")</f>
        <v>2</v>
      </c>
      <c r="K252" s="2">
        <f>COUNTIFS('Relevant - In CRM valid'!$T$2:$T$4699,$A252,'Relevant - In CRM valid'!$G$2:$G$4699,"UK",'Relevant - In CRM valid'!$M$2:$M$4699,"IT/Systems")+COUNTIFS('Relevant - In CRM unknown'!$T$2:$T$253,$A252,'Relevant - In CRM unknown'!$G$2:$G$253,"UK",'Relevant - In CRM unknown'!$M$2:$M$253,"IT/Systems")+COUNTIFS('Relevant - IN NOW CRM valid'!$T$2:$T$2328,$A252,'Relevant - IN NOW CRM valid'!$G$2:$G$2328,"UK",'Relevant - IN NOW CRM valid'!$M$2:$M$2328,"IT/Systems")+COUNTIFS('Relevant - IN NOW CRM unknown'!$T$2:$T$1227,$A252,'Relevant - IN NOW CRM unknown'!$G$2:$G$1227,"UK",'Relevant - IN NOW CRM unknown'!$M$2:$M$1227,"IT/Systems")+COUNTIFS('Relevant - Not CRM not valid'!$T$2:$T$416,$A252,'Relevant - Not CRM not valid'!$G$2:$G$416,"UK",'Relevant - Not CRM not valid'!$M$2:$M$416,"IT/Systems")+COUNTIFS('Relevant - In CRM not valid'!$T$2:$T$46,$A252,'Relevant - In CRM not valid'!$G$2:$G$46,"UK",'Relevant - In CRM not valid'!$M$2:$M$46,"IT/Systems")</f>
        <v>0</v>
      </c>
      <c r="L252" s="2">
        <f>COUNTIFS('Relevant - In CRM valid'!$T$2:$T$4699,$A252,'Relevant - In CRM valid'!$G$2:$G$4699,"UK",'Relevant - In CRM valid'!$M$2:$M$4699,"")+COUNTIFS('Relevant - In CRM unknown'!$T$2:$T$253,$A252,'Relevant - In CRM unknown'!$G$2:$G$253,"UK",'Relevant - In CRM unknown'!$M$2:$M$253,"")+COUNTIFS('Relevant - IN NOW CRM valid'!$T$2:$T$2328,$A252,'Relevant - IN NOW CRM valid'!$G$2:$G$2328,"UK",'Relevant - IN NOW CRM valid'!$M$2:$M$2328,"")+COUNTIFS('Relevant - IN NOW CRM unknown'!$T$2:$T$1227,$A252,'Relevant - IN NOW CRM unknown'!$G$2:$G$1227,"UK",'Relevant - IN NOW CRM unknown'!$M$2:$M$1227,"")+COUNTIFS('Relevant - Not CRM not valid'!$T$2:$T$416,$A252,'Relevant - Not CRM not valid'!$G$2:$G$416,"UK",'Relevant - Not CRM not valid'!$M$2:$M$416,"")+COUNTIFS('Relevant - In CRM not valid'!$T$2:$T$46,$A252,'Relevant - In CRM not valid'!$G$2:$G$46,"UK",'Relevant - In CRM not valid'!$M$2:$M$46,"")</f>
        <v>0</v>
      </c>
      <c r="M252" s="2">
        <f t="shared" si="6"/>
        <v>1</v>
      </c>
      <c r="N252" s="2">
        <f>COUNTIFS('Relevant - In CRM valid'!$T$2:$T$4699,$A252,'Relevant - In CRM valid'!$G$2:$G$4699,"UK",'Relevant - In CRM valid'!$Q$2:$Q$4699,"valid")+COUNTIFS('Relevant - In CRM unknown'!$T$2:$T$253,$A252,'Relevant - In CRM unknown'!$G$2:$G$253,"UK",'Relevant - In CRM unknown'!$Q$2:$Q$253,"valid")+COUNTIFS('Relevant - IN NOW CRM valid'!$T$2:$T$2328,$A252,'Relevant - IN NOW CRM valid'!$G$2:$G$2328,"UK",'Relevant - IN NOW CRM valid'!$Q$2:$Q$2328,"valid")+COUNTIFS('Relevant - IN NOW CRM unknown'!$T$2:$T$1227,$A252,'Relevant - IN NOW CRM unknown'!$G$2:$G$1227,"UK",'Relevant - IN NOW CRM unknown'!$Q$2:$Q$1227,"valid")+COUNTIFS('Relevant - Not CRM not valid'!$T$2:$T$416,$A252,'Relevant - Not CRM not valid'!$G$2:$G$416,"UK",'Relevant - Not CRM not valid'!$Q$2:$Q$416,"valid")+COUNTIFS('Relevant - In CRM not valid'!$T$2:$T$46,$A252,'Relevant - In CRM not valid'!$G$2:$G$46,"UK",'Relevant - In CRM not valid'!$Q$2:$Q$46,"valid")</f>
        <v>0</v>
      </c>
      <c r="O252" s="2" t="str">
        <f t="shared" si="7"/>
        <v>Research  IT/Systems</v>
      </c>
    </row>
    <row r="253" spans="1:15" ht="15" customHeight="1">
      <c r="A253" s="2" t="s">
        <v>613</v>
      </c>
      <c r="B253" s="2" t="s">
        <v>614</v>
      </c>
      <c r="C253" s="2" t="s">
        <v>383</v>
      </c>
      <c r="D253" s="2" t="str">
        <f>IFERROR(INDEX('UK Target Institutions'!$D$2:$D$727,MATCH($A253,'UK Target Institutions'!$A$2:$A$727,0)),"")</f>
        <v>No</v>
      </c>
      <c r="E253" s="2">
        <f>COUNTIFS('Relevant - In CRM valid'!$T$2:$T$4699,$A253,'Relevant - In CRM valid'!$G$2:$G$4699,"UK")+COUNTIFS('Relevant - In CRM unknown'!$T$2:$T$253,$A253,'Relevant - In CRM unknown'!$G$2:$G$253,"UK")+COUNTIFS('Relevant - IN NOW CRM valid'!$T$2:$T$2328,$A253,'Relevant - IN NOW CRM valid'!$G$2:$G$2328,"UK")+COUNTIFS('Relevant - IN NOW CRM unknown'!$T$2:$T$1227,$A253,'Relevant - IN NOW CRM unknown'!$G$2:$G$1227,"UK")+COUNTIFS('Relevant - Not CRM not valid'!$T$2:$T$416,$A253,'Relevant - Not CRM not valid'!$G$2:$G$416,"UK")+COUNTIFS('Relevant - In CRM not valid'!$T$2:$T$46,$A253,'Relevant - In CRM not valid'!$G$2:$G$46,"UK")</f>
        <v>2</v>
      </c>
      <c r="F253" s="2">
        <f>COUNTIFS('Relevant - In CRM valid'!$T$2:$T$4699,$A253,'Relevant - In CRM valid'!$G$2:$G$4699,"UK",'Relevant - In CRM valid'!$M$2:$M$4699,"Research")+COUNTIFS('Relevant - In CRM unknown'!$T$2:$T$253,$A253,'Relevant - In CRM unknown'!$G$2:$G$253,"UK",'Relevant - In CRM unknown'!$M$2:$M$253,"Research")+COUNTIFS('Relevant - IN NOW CRM valid'!$T$2:$T$2328,$A253,'Relevant - IN NOW CRM valid'!$G$2:$G$2328,"UK",'Relevant - IN NOW CRM valid'!$M$2:$M$2328,"Research")+COUNTIFS('Relevant - IN NOW CRM unknown'!$T$2:$T$1227,$A253,'Relevant - IN NOW CRM unknown'!$G$2:$G$1227,"UK",'Relevant - IN NOW CRM unknown'!$M$2:$M$1227,"Research")+COUNTIFS('Relevant - Not CRM not valid'!$T$2:$T$416,$A253,'Relevant - Not CRM not valid'!$G$2:$G$416,"UK",'Relevant - Not CRM not valid'!$M$2:$M$416,"Research")+COUNTIFS('Relevant - In CRM not valid'!$T$2:$T$46,$A253,'Relevant - In CRM not valid'!$G$2:$G$46,"UK",'Relevant - In CRM not valid'!$M$2:$M$46,"Research")</f>
        <v>0</v>
      </c>
      <c r="G253" s="2">
        <f>COUNTIFS('Relevant - In CRM valid'!$T$2:$T$4699,$A253,'Relevant - In CRM valid'!$G$2:$G$4699,"UK",'Relevant - In CRM valid'!$M$2:$M$4699,"Research",'Relevant - In CRM valid'!$R$2:$R$4699,"Senior")+COUNTIFS('Relevant - In CRM unknown'!$T$2:$T$253,$A253,'Relevant - In CRM unknown'!$G$2:$G$253,"UK",'Relevant - In CRM unknown'!$M$2:$M$253,"Research",'Relevant - In CRM unknown'!$R$2:$R$253,"Senior")+COUNTIFS('Relevant - IN NOW CRM valid'!$T$2:$T$2328,$A253,'Relevant - IN NOW CRM valid'!$G$2:$G$2328,"UK",'Relevant - IN NOW CRM valid'!$M$2:$M$2328,"Research",'Relevant - IN NOW CRM valid'!$R$2:$R$2328,"Senior")+COUNTIFS('Relevant - IN NOW CRM unknown'!$T$2:$T$1227,$A253,'Relevant - IN NOW CRM unknown'!$G$2:$G$1227,"UK",'Relevant - IN NOW CRM unknown'!$M$2:$M$1227,"Research",'Relevant - IN NOW CRM unknown'!$R$2:$R$1227,"Senior")+COUNTIFS('Relevant - Not CRM not valid'!$T$2:$T$416,$A253,'Relevant - Not CRM not valid'!$G$2:$G$416,"UK",'Relevant - Not CRM not valid'!$M$2:$M$416,"Research",'Relevant - Not CRM not valid'!$R$2:$R$416,"Senior")+COUNTIFS('Relevant - In CRM not valid'!$T$2:$T$46,$A253,'Relevant - In CRM not valid'!$G$2:$G$46,"UK",'Relevant - In CRM not valid'!$M$2:$M$46,"Research",'Relevant - In CRM not valid'!$R$2:$R$46,"Senior")</f>
        <v>0</v>
      </c>
      <c r="H253" s="2">
        <f>COUNTIFS('Relevant - In CRM valid'!$T$2:$T$4699,$A253,'Relevant - In CRM valid'!$G$2:$G$4699,"UK",'Relevant - In CRM valid'!$M$2:$M$4699,"Research",'Relevant - In CRM valid'!$R$2:$R$4699,"Operational")+COUNTIFS('Relevant - In CRM unknown'!$T$2:$T$253,$A253,'Relevant - In CRM unknown'!$G$2:$G$253,"UK",'Relevant - In CRM unknown'!$M$2:$M$253,"Research",'Relevant - In CRM unknown'!$R$2:$R$253,"Operational")+COUNTIFS('Relevant - IN NOW CRM valid'!$T$2:$T$2328,$A253,'Relevant - IN NOW CRM valid'!$G$2:$G$2328,"UK",'Relevant - IN NOW CRM valid'!$M$2:$M$2328,"Research",'Relevant - IN NOW CRM valid'!$R$2:$R$2328,"Operational")+COUNTIFS('Relevant - IN NOW CRM unknown'!$T$2:$T$1227,$A253,'Relevant - IN NOW CRM unknown'!$G$2:$G$1227,"UK",'Relevant - IN NOW CRM unknown'!$M$2:$M$1227,"Research",'Relevant - IN NOW CRM unknown'!$R$2:$R$1227,"Operational")+COUNTIFS('Relevant - Not CRM not valid'!$T$2:$T$416,$A253,'Relevant - Not CRM not valid'!$G$2:$G$416,"UK",'Relevant - Not CRM not valid'!$M$2:$M$416,"Research",'Relevant - Not CRM not valid'!$R$2:$R$416,"Operational")+COUNTIFS('Relevant - In CRM not valid'!$T$2:$T$46,$A253,'Relevant - In CRM not valid'!$G$2:$G$46,"UK",'Relevant - In CRM not valid'!$M$2:$M$46,"Research",'Relevant - In CRM not valid'!$R$2:$R$46,"Operational")</f>
        <v>0</v>
      </c>
      <c r="I253" s="2">
        <f>COUNTIFS('Relevant - In CRM valid'!$T$2:$T$4699,$A253,'Relevant - In CRM valid'!$G$2:$G$4699,"UK",'Relevant - In CRM valid'!$M$2:$M$4699,"Research",'Relevant - In CRM valid'!$R$2:$R$4699,"Academic")+COUNTIFS('Relevant - In CRM unknown'!$T$2:$T$253,$A253,'Relevant - In CRM unknown'!$G$2:$G$253,"UK",'Relevant - In CRM unknown'!$M$2:$M$253,"Research",'Relevant - In CRM unknown'!$R$2:$R$253,"Academic")+COUNTIFS('Relevant - IN NOW CRM valid'!$T$2:$T$2328,$A253,'Relevant - IN NOW CRM valid'!$G$2:$G$2328,"UK",'Relevant - IN NOW CRM valid'!$M$2:$M$2328,"Research",'Relevant - IN NOW CRM valid'!$R$2:$R$2328,"Academic")+COUNTIFS('Relevant - IN NOW CRM unknown'!$T$2:$T$1227,$A253,'Relevant - IN NOW CRM unknown'!$G$2:$G$1227,"UK",'Relevant - IN NOW CRM unknown'!$M$2:$M$1227,"Research",'Relevant - IN NOW CRM unknown'!$R$2:$R$1227,"Academic")+COUNTIFS('Relevant - Not CRM not valid'!$T$2:$T$416,$A253,'Relevant - Not CRM not valid'!$G$2:$G$416,"UK",'Relevant - Not CRM not valid'!$M$2:$M$416,"Research",'Relevant - Not CRM not valid'!$R$2:$R$416,"Academic")+COUNTIFS('Relevant - In CRM not valid'!$T$2:$T$46,$A253,'Relevant - In CRM not valid'!$G$2:$G$46,"UK",'Relevant - In CRM not valid'!$M$2:$M$46,"Research",'Relevant - In CRM not valid'!$R$2:$R$46,"Academic")</f>
        <v>0</v>
      </c>
      <c r="J253" s="2">
        <f>COUNTIFS('Relevant - In CRM valid'!$T$2:$T$4699,$A253,'Relevant - In CRM valid'!$G$2:$G$4699,"UK",'Relevant - In CRM valid'!$M$2:$M$4699,"Finance")+COUNTIFS('Relevant - In CRM unknown'!$T$2:$T$253,$A253,'Relevant - In CRM unknown'!$G$2:$G$253,"UK",'Relevant - In CRM unknown'!$M$2:$M$253,"Finance")+COUNTIFS('Relevant - IN NOW CRM valid'!$T$2:$T$2328,$A253,'Relevant - IN NOW CRM valid'!$G$2:$G$2328,"UK",'Relevant - IN NOW CRM valid'!$M$2:$M$2328,"Finance")+COUNTIFS('Relevant - IN NOW CRM unknown'!$T$2:$T$1227,$A253,'Relevant - IN NOW CRM unknown'!$G$2:$G$1227,"UK",'Relevant - IN NOW CRM unknown'!$M$2:$M$1227,"Finance")+COUNTIFS('Relevant - Not CRM not valid'!$T$2:$T$416,$A253,'Relevant - Not CRM not valid'!$G$2:$G$416,"UK",'Relevant - Not CRM not valid'!$M$2:$M$416,"Finance")+COUNTIFS('Relevant - In CRM not valid'!$T$2:$T$46,$A253,'Relevant - In CRM not valid'!$G$2:$G$46,"UK",'Relevant - In CRM not valid'!$M$2:$M$46,"Finance")</f>
        <v>1</v>
      </c>
      <c r="K253" s="2">
        <f>COUNTIFS('Relevant - In CRM valid'!$T$2:$T$4699,$A253,'Relevant - In CRM valid'!$G$2:$G$4699,"UK",'Relevant - In CRM valid'!$M$2:$M$4699,"IT/Systems")+COUNTIFS('Relevant - In CRM unknown'!$T$2:$T$253,$A253,'Relevant - In CRM unknown'!$G$2:$G$253,"UK",'Relevant - In CRM unknown'!$M$2:$M$253,"IT/Systems")+COUNTIFS('Relevant - IN NOW CRM valid'!$T$2:$T$2328,$A253,'Relevant - IN NOW CRM valid'!$G$2:$G$2328,"UK",'Relevant - IN NOW CRM valid'!$M$2:$M$2328,"IT/Systems")+COUNTIFS('Relevant - IN NOW CRM unknown'!$T$2:$T$1227,$A253,'Relevant - IN NOW CRM unknown'!$G$2:$G$1227,"UK",'Relevant - IN NOW CRM unknown'!$M$2:$M$1227,"IT/Systems")+COUNTIFS('Relevant - Not CRM not valid'!$T$2:$T$416,$A253,'Relevant - Not CRM not valid'!$G$2:$G$416,"UK",'Relevant - Not CRM not valid'!$M$2:$M$416,"IT/Systems")+COUNTIFS('Relevant - In CRM not valid'!$T$2:$T$46,$A253,'Relevant - In CRM not valid'!$G$2:$G$46,"UK",'Relevant - In CRM not valid'!$M$2:$M$46,"IT/Systems")</f>
        <v>1</v>
      </c>
      <c r="L253" s="2">
        <f>COUNTIFS('Relevant - In CRM valid'!$T$2:$T$4699,$A253,'Relevant - In CRM valid'!$G$2:$G$4699,"UK",'Relevant - In CRM valid'!$M$2:$M$4699,"")+COUNTIFS('Relevant - In CRM unknown'!$T$2:$T$253,$A253,'Relevant - In CRM unknown'!$G$2:$G$253,"UK",'Relevant - In CRM unknown'!$M$2:$M$253,"")+COUNTIFS('Relevant - IN NOW CRM valid'!$T$2:$T$2328,$A253,'Relevant - IN NOW CRM valid'!$G$2:$G$2328,"UK",'Relevant - IN NOW CRM valid'!$M$2:$M$2328,"")+COUNTIFS('Relevant - IN NOW CRM unknown'!$T$2:$T$1227,$A253,'Relevant - IN NOW CRM unknown'!$G$2:$G$1227,"UK",'Relevant - IN NOW CRM unknown'!$M$2:$M$1227,"")+COUNTIFS('Relevant - Not CRM not valid'!$T$2:$T$416,$A253,'Relevant - Not CRM not valid'!$G$2:$G$416,"UK",'Relevant - Not CRM not valid'!$M$2:$M$416,"")+COUNTIFS('Relevant - In CRM not valid'!$T$2:$T$46,$A253,'Relevant - In CRM not valid'!$G$2:$G$46,"UK",'Relevant - In CRM not valid'!$M$2:$M$46,"")</f>
        <v>0</v>
      </c>
      <c r="M253" s="2">
        <f t="shared" si="6"/>
        <v>2</v>
      </c>
      <c r="N253" s="2">
        <f>COUNTIFS('Relevant - In CRM valid'!$T$2:$T$4699,$A253,'Relevant - In CRM valid'!$G$2:$G$4699,"UK",'Relevant - In CRM valid'!$Q$2:$Q$4699,"valid")+COUNTIFS('Relevant - In CRM unknown'!$T$2:$T$253,$A253,'Relevant - In CRM unknown'!$G$2:$G$253,"UK",'Relevant - In CRM unknown'!$Q$2:$Q$253,"valid")+COUNTIFS('Relevant - IN NOW CRM valid'!$T$2:$T$2328,$A253,'Relevant - IN NOW CRM valid'!$G$2:$G$2328,"UK",'Relevant - IN NOW CRM valid'!$Q$2:$Q$2328,"valid")+COUNTIFS('Relevant - IN NOW CRM unknown'!$T$2:$T$1227,$A253,'Relevant - IN NOW CRM unknown'!$G$2:$G$1227,"UK",'Relevant - IN NOW CRM unknown'!$Q$2:$Q$1227,"valid")+COUNTIFS('Relevant - Not CRM not valid'!$T$2:$T$416,$A253,'Relevant - Not CRM not valid'!$G$2:$G$416,"UK",'Relevant - Not CRM not valid'!$Q$2:$Q$416,"valid")+COUNTIFS('Relevant - In CRM not valid'!$T$2:$T$46,$A253,'Relevant - In CRM not valid'!$G$2:$G$46,"UK",'Relevant - In CRM not valid'!$Q$2:$Q$46,"valid")</f>
        <v>2</v>
      </c>
      <c r="O253" s="2" t="str">
        <f t="shared" si="7"/>
        <v xml:space="preserve">Research  </v>
      </c>
    </row>
    <row r="254" spans="1:15" ht="15" customHeight="1">
      <c r="A254" s="2" t="s">
        <v>615</v>
      </c>
      <c r="B254" s="2" t="s">
        <v>616</v>
      </c>
      <c r="C254" s="2" t="s">
        <v>1570</v>
      </c>
      <c r="D254" s="2" t="str">
        <f>IFERROR(INDEX('UK Target Institutions'!$D$2:$D$727,MATCH($A254,'UK Target Institutions'!$A$2:$A$727,0)),"")</f>
        <v>No</v>
      </c>
      <c r="E254" s="2">
        <f>COUNTIFS('Relevant - In CRM valid'!$T$2:$T$4699,$A254,'Relevant - In CRM valid'!$G$2:$G$4699,"UK")+COUNTIFS('Relevant - In CRM unknown'!$T$2:$T$253,$A254,'Relevant - In CRM unknown'!$G$2:$G$253,"UK")+COUNTIFS('Relevant - IN NOW CRM valid'!$T$2:$T$2328,$A254,'Relevant - IN NOW CRM valid'!$G$2:$G$2328,"UK")+COUNTIFS('Relevant - IN NOW CRM unknown'!$T$2:$T$1227,$A254,'Relevant - IN NOW CRM unknown'!$G$2:$G$1227,"UK")+COUNTIFS('Relevant - Not CRM not valid'!$T$2:$T$416,$A254,'Relevant - Not CRM not valid'!$G$2:$G$416,"UK")+COUNTIFS('Relevant - In CRM not valid'!$T$2:$T$46,$A254,'Relevant - In CRM not valid'!$G$2:$G$46,"UK")</f>
        <v>2</v>
      </c>
      <c r="F254" s="2">
        <f>COUNTIFS('Relevant - In CRM valid'!$T$2:$T$4699,$A254,'Relevant - In CRM valid'!$G$2:$G$4699,"UK",'Relevant - In CRM valid'!$M$2:$M$4699,"Research")+COUNTIFS('Relevant - In CRM unknown'!$T$2:$T$253,$A254,'Relevant - In CRM unknown'!$G$2:$G$253,"UK",'Relevant - In CRM unknown'!$M$2:$M$253,"Research")+COUNTIFS('Relevant - IN NOW CRM valid'!$T$2:$T$2328,$A254,'Relevant - IN NOW CRM valid'!$G$2:$G$2328,"UK",'Relevant - IN NOW CRM valid'!$M$2:$M$2328,"Research")+COUNTIFS('Relevant - IN NOW CRM unknown'!$T$2:$T$1227,$A254,'Relevant - IN NOW CRM unknown'!$G$2:$G$1227,"UK",'Relevant - IN NOW CRM unknown'!$M$2:$M$1227,"Research")+COUNTIFS('Relevant - Not CRM not valid'!$T$2:$T$416,$A254,'Relevant - Not CRM not valid'!$G$2:$G$416,"UK",'Relevant - Not CRM not valid'!$M$2:$M$416,"Research")+COUNTIFS('Relevant - In CRM not valid'!$T$2:$T$46,$A254,'Relevant - In CRM not valid'!$G$2:$G$46,"UK",'Relevant - In CRM not valid'!$M$2:$M$46,"Research")</f>
        <v>0</v>
      </c>
      <c r="G254" s="2">
        <f>COUNTIFS('Relevant - In CRM valid'!$T$2:$T$4699,$A254,'Relevant - In CRM valid'!$G$2:$G$4699,"UK",'Relevant - In CRM valid'!$M$2:$M$4699,"Research",'Relevant - In CRM valid'!$R$2:$R$4699,"Senior")+COUNTIFS('Relevant - In CRM unknown'!$T$2:$T$253,$A254,'Relevant - In CRM unknown'!$G$2:$G$253,"UK",'Relevant - In CRM unknown'!$M$2:$M$253,"Research",'Relevant - In CRM unknown'!$R$2:$R$253,"Senior")+COUNTIFS('Relevant - IN NOW CRM valid'!$T$2:$T$2328,$A254,'Relevant - IN NOW CRM valid'!$G$2:$G$2328,"UK",'Relevant - IN NOW CRM valid'!$M$2:$M$2328,"Research",'Relevant - IN NOW CRM valid'!$R$2:$R$2328,"Senior")+COUNTIFS('Relevant - IN NOW CRM unknown'!$T$2:$T$1227,$A254,'Relevant - IN NOW CRM unknown'!$G$2:$G$1227,"UK",'Relevant - IN NOW CRM unknown'!$M$2:$M$1227,"Research",'Relevant - IN NOW CRM unknown'!$R$2:$R$1227,"Senior")+COUNTIFS('Relevant - Not CRM not valid'!$T$2:$T$416,$A254,'Relevant - Not CRM not valid'!$G$2:$G$416,"UK",'Relevant - Not CRM not valid'!$M$2:$M$416,"Research",'Relevant - Not CRM not valid'!$R$2:$R$416,"Senior")+COUNTIFS('Relevant - In CRM not valid'!$T$2:$T$46,$A254,'Relevant - In CRM not valid'!$G$2:$G$46,"UK",'Relevant - In CRM not valid'!$M$2:$M$46,"Research",'Relevant - In CRM not valid'!$R$2:$R$46,"Senior")</f>
        <v>0</v>
      </c>
      <c r="H254" s="2">
        <f>COUNTIFS('Relevant - In CRM valid'!$T$2:$T$4699,$A254,'Relevant - In CRM valid'!$G$2:$G$4699,"UK",'Relevant - In CRM valid'!$M$2:$M$4699,"Research",'Relevant - In CRM valid'!$R$2:$R$4699,"Operational")+COUNTIFS('Relevant - In CRM unknown'!$T$2:$T$253,$A254,'Relevant - In CRM unknown'!$G$2:$G$253,"UK",'Relevant - In CRM unknown'!$M$2:$M$253,"Research",'Relevant - In CRM unknown'!$R$2:$R$253,"Operational")+COUNTIFS('Relevant - IN NOW CRM valid'!$T$2:$T$2328,$A254,'Relevant - IN NOW CRM valid'!$G$2:$G$2328,"UK",'Relevant - IN NOW CRM valid'!$M$2:$M$2328,"Research",'Relevant - IN NOW CRM valid'!$R$2:$R$2328,"Operational")+COUNTIFS('Relevant - IN NOW CRM unknown'!$T$2:$T$1227,$A254,'Relevant - IN NOW CRM unknown'!$G$2:$G$1227,"UK",'Relevant - IN NOW CRM unknown'!$M$2:$M$1227,"Research",'Relevant - IN NOW CRM unknown'!$R$2:$R$1227,"Operational")+COUNTIFS('Relevant - Not CRM not valid'!$T$2:$T$416,$A254,'Relevant - Not CRM not valid'!$G$2:$G$416,"UK",'Relevant - Not CRM not valid'!$M$2:$M$416,"Research",'Relevant - Not CRM not valid'!$R$2:$R$416,"Operational")+COUNTIFS('Relevant - In CRM not valid'!$T$2:$T$46,$A254,'Relevant - In CRM not valid'!$G$2:$G$46,"UK",'Relevant - In CRM not valid'!$M$2:$M$46,"Research",'Relevant - In CRM not valid'!$R$2:$R$46,"Operational")</f>
        <v>0</v>
      </c>
      <c r="I254" s="2">
        <f>COUNTIFS('Relevant - In CRM valid'!$T$2:$T$4699,$A254,'Relevant - In CRM valid'!$G$2:$G$4699,"UK",'Relevant - In CRM valid'!$M$2:$M$4699,"Research",'Relevant - In CRM valid'!$R$2:$R$4699,"Academic")+COUNTIFS('Relevant - In CRM unknown'!$T$2:$T$253,$A254,'Relevant - In CRM unknown'!$G$2:$G$253,"UK",'Relevant - In CRM unknown'!$M$2:$M$253,"Research",'Relevant - In CRM unknown'!$R$2:$R$253,"Academic")+COUNTIFS('Relevant - IN NOW CRM valid'!$T$2:$T$2328,$A254,'Relevant - IN NOW CRM valid'!$G$2:$G$2328,"UK",'Relevant - IN NOW CRM valid'!$M$2:$M$2328,"Research",'Relevant - IN NOW CRM valid'!$R$2:$R$2328,"Academic")+COUNTIFS('Relevant - IN NOW CRM unknown'!$T$2:$T$1227,$A254,'Relevant - IN NOW CRM unknown'!$G$2:$G$1227,"UK",'Relevant - IN NOW CRM unknown'!$M$2:$M$1227,"Research",'Relevant - IN NOW CRM unknown'!$R$2:$R$1227,"Academic")+COUNTIFS('Relevant - Not CRM not valid'!$T$2:$T$416,$A254,'Relevant - Not CRM not valid'!$G$2:$G$416,"UK",'Relevant - Not CRM not valid'!$M$2:$M$416,"Research",'Relevant - Not CRM not valid'!$R$2:$R$416,"Academic")+COUNTIFS('Relevant - In CRM not valid'!$T$2:$T$46,$A254,'Relevant - In CRM not valid'!$G$2:$G$46,"UK",'Relevant - In CRM not valid'!$M$2:$M$46,"Research",'Relevant - In CRM not valid'!$R$2:$R$46,"Academic")</f>
        <v>0</v>
      </c>
      <c r="J254" s="2">
        <f>COUNTIFS('Relevant - In CRM valid'!$T$2:$T$4699,$A254,'Relevant - In CRM valid'!$G$2:$G$4699,"UK",'Relevant - In CRM valid'!$M$2:$M$4699,"Finance")+COUNTIFS('Relevant - In CRM unknown'!$T$2:$T$253,$A254,'Relevant - In CRM unknown'!$G$2:$G$253,"UK",'Relevant - In CRM unknown'!$M$2:$M$253,"Finance")+COUNTIFS('Relevant - IN NOW CRM valid'!$T$2:$T$2328,$A254,'Relevant - IN NOW CRM valid'!$G$2:$G$2328,"UK",'Relevant - IN NOW CRM valid'!$M$2:$M$2328,"Finance")+COUNTIFS('Relevant - IN NOW CRM unknown'!$T$2:$T$1227,$A254,'Relevant - IN NOW CRM unknown'!$G$2:$G$1227,"UK",'Relevant - IN NOW CRM unknown'!$M$2:$M$1227,"Finance")+COUNTIFS('Relevant - Not CRM not valid'!$T$2:$T$416,$A254,'Relevant - Not CRM not valid'!$G$2:$G$416,"UK",'Relevant - Not CRM not valid'!$M$2:$M$416,"Finance")+COUNTIFS('Relevant - In CRM not valid'!$T$2:$T$46,$A254,'Relevant - In CRM not valid'!$G$2:$G$46,"UK",'Relevant - In CRM not valid'!$M$2:$M$46,"Finance")</f>
        <v>0</v>
      </c>
      <c r="K254" s="2">
        <f>COUNTIFS('Relevant - In CRM valid'!$T$2:$T$4699,$A254,'Relevant - In CRM valid'!$G$2:$G$4699,"UK",'Relevant - In CRM valid'!$M$2:$M$4699,"IT/Systems")+COUNTIFS('Relevant - In CRM unknown'!$T$2:$T$253,$A254,'Relevant - In CRM unknown'!$G$2:$G$253,"UK",'Relevant - In CRM unknown'!$M$2:$M$253,"IT/Systems")+COUNTIFS('Relevant - IN NOW CRM valid'!$T$2:$T$2328,$A254,'Relevant - IN NOW CRM valid'!$G$2:$G$2328,"UK",'Relevant - IN NOW CRM valid'!$M$2:$M$2328,"IT/Systems")+COUNTIFS('Relevant - IN NOW CRM unknown'!$T$2:$T$1227,$A254,'Relevant - IN NOW CRM unknown'!$G$2:$G$1227,"UK",'Relevant - IN NOW CRM unknown'!$M$2:$M$1227,"IT/Systems")+COUNTIFS('Relevant - Not CRM not valid'!$T$2:$T$416,$A254,'Relevant - Not CRM not valid'!$G$2:$G$416,"UK",'Relevant - Not CRM not valid'!$M$2:$M$416,"IT/Systems")+COUNTIFS('Relevant - In CRM not valid'!$T$2:$T$46,$A254,'Relevant - In CRM not valid'!$G$2:$G$46,"UK",'Relevant - In CRM not valid'!$M$2:$M$46,"IT/Systems")</f>
        <v>0</v>
      </c>
      <c r="L254" s="2">
        <f>COUNTIFS('Relevant - In CRM valid'!$T$2:$T$4699,$A254,'Relevant - In CRM valid'!$G$2:$G$4699,"UK",'Relevant - In CRM valid'!$M$2:$M$4699,"")+COUNTIFS('Relevant - In CRM unknown'!$T$2:$T$253,$A254,'Relevant - In CRM unknown'!$G$2:$G$253,"UK",'Relevant - In CRM unknown'!$M$2:$M$253,"")+COUNTIFS('Relevant - IN NOW CRM valid'!$T$2:$T$2328,$A254,'Relevant - IN NOW CRM valid'!$G$2:$G$2328,"UK",'Relevant - IN NOW CRM valid'!$M$2:$M$2328,"")+COUNTIFS('Relevant - IN NOW CRM unknown'!$T$2:$T$1227,$A254,'Relevant - IN NOW CRM unknown'!$G$2:$G$1227,"UK",'Relevant - IN NOW CRM unknown'!$M$2:$M$1227,"")+COUNTIFS('Relevant - Not CRM not valid'!$T$2:$T$416,$A254,'Relevant - Not CRM not valid'!$G$2:$G$416,"UK",'Relevant - Not CRM not valid'!$M$2:$M$416,"")+COUNTIFS('Relevant - In CRM not valid'!$T$2:$T$46,$A254,'Relevant - In CRM not valid'!$G$2:$G$46,"UK",'Relevant - In CRM not valid'!$M$2:$M$46,"")</f>
        <v>0</v>
      </c>
      <c r="M254" s="2">
        <f t="shared" si="6"/>
        <v>0</v>
      </c>
      <c r="N254" s="2">
        <f>COUNTIFS('Relevant - In CRM valid'!$T$2:$T$4699,$A254,'Relevant - In CRM valid'!$G$2:$G$4699,"UK",'Relevant - In CRM valid'!$Q$2:$Q$4699,"valid")+COUNTIFS('Relevant - In CRM unknown'!$T$2:$T$253,$A254,'Relevant - In CRM unknown'!$G$2:$G$253,"UK",'Relevant - In CRM unknown'!$Q$2:$Q$253,"valid")+COUNTIFS('Relevant - IN NOW CRM valid'!$T$2:$T$2328,$A254,'Relevant - IN NOW CRM valid'!$G$2:$G$2328,"UK",'Relevant - IN NOW CRM valid'!$Q$2:$Q$2328,"valid")+COUNTIFS('Relevant - IN NOW CRM unknown'!$T$2:$T$1227,$A254,'Relevant - IN NOW CRM unknown'!$G$2:$G$1227,"UK",'Relevant - IN NOW CRM unknown'!$Q$2:$Q$1227,"valid")+COUNTIFS('Relevant - Not CRM not valid'!$T$2:$T$416,$A254,'Relevant - Not CRM not valid'!$G$2:$G$416,"UK",'Relevant - Not CRM not valid'!$Q$2:$Q$416,"valid")+COUNTIFS('Relevant - In CRM not valid'!$T$2:$T$46,$A254,'Relevant - In CRM not valid'!$G$2:$G$46,"UK",'Relevant - In CRM not valid'!$Q$2:$Q$46,"valid")</f>
        <v>2</v>
      </c>
      <c r="O254" s="2" t="str">
        <f t="shared" si="7"/>
        <v>Research  Finance  IT/Systems</v>
      </c>
    </row>
    <row r="255" spans="1:15" ht="15" customHeight="1">
      <c r="A255" s="2" t="s">
        <v>617</v>
      </c>
      <c r="B255" s="2" t="s">
        <v>618</v>
      </c>
      <c r="C255" s="2" t="s">
        <v>525</v>
      </c>
      <c r="D255" s="2" t="str">
        <f>IFERROR(INDEX('UK Target Institutions'!$D$2:$D$727,MATCH($A255,'UK Target Institutions'!$A$2:$A$727,0)),"")</f>
        <v>No</v>
      </c>
      <c r="E255" s="2">
        <f>COUNTIFS('Relevant - In CRM valid'!$T$2:$T$4699,$A255,'Relevant - In CRM valid'!$G$2:$G$4699,"UK")+COUNTIFS('Relevant - In CRM unknown'!$T$2:$T$253,$A255,'Relevant - In CRM unknown'!$G$2:$G$253,"UK")+COUNTIFS('Relevant - IN NOW CRM valid'!$T$2:$T$2328,$A255,'Relevant - IN NOW CRM valid'!$G$2:$G$2328,"UK")+COUNTIFS('Relevant - IN NOW CRM unknown'!$T$2:$T$1227,$A255,'Relevant - IN NOW CRM unknown'!$G$2:$G$1227,"UK")+COUNTIFS('Relevant - Not CRM not valid'!$T$2:$T$416,$A255,'Relevant - Not CRM not valid'!$G$2:$G$416,"UK")+COUNTIFS('Relevant - In CRM not valid'!$T$2:$T$46,$A255,'Relevant - In CRM not valid'!$G$2:$G$46,"UK")</f>
        <v>2</v>
      </c>
      <c r="F255" s="2">
        <f>COUNTIFS('Relevant - In CRM valid'!$T$2:$T$4699,$A255,'Relevant - In CRM valid'!$G$2:$G$4699,"UK",'Relevant - In CRM valid'!$M$2:$M$4699,"Research")+COUNTIFS('Relevant - In CRM unknown'!$T$2:$T$253,$A255,'Relevant - In CRM unknown'!$G$2:$G$253,"UK",'Relevant - In CRM unknown'!$M$2:$M$253,"Research")+COUNTIFS('Relevant - IN NOW CRM valid'!$T$2:$T$2328,$A255,'Relevant - IN NOW CRM valid'!$G$2:$G$2328,"UK",'Relevant - IN NOW CRM valid'!$M$2:$M$2328,"Research")+COUNTIFS('Relevant - IN NOW CRM unknown'!$T$2:$T$1227,$A255,'Relevant - IN NOW CRM unknown'!$G$2:$G$1227,"UK",'Relevant - IN NOW CRM unknown'!$M$2:$M$1227,"Research")+COUNTIFS('Relevant - Not CRM not valid'!$T$2:$T$416,$A255,'Relevant - Not CRM not valid'!$G$2:$G$416,"UK",'Relevant - Not CRM not valid'!$M$2:$M$416,"Research")+COUNTIFS('Relevant - In CRM not valid'!$T$2:$T$46,$A255,'Relevant - In CRM not valid'!$G$2:$G$46,"UK",'Relevant - In CRM not valid'!$M$2:$M$46,"Research")</f>
        <v>0</v>
      </c>
      <c r="G255" s="2">
        <f>COUNTIFS('Relevant - In CRM valid'!$T$2:$T$4699,$A255,'Relevant - In CRM valid'!$G$2:$G$4699,"UK",'Relevant - In CRM valid'!$M$2:$M$4699,"Research",'Relevant - In CRM valid'!$R$2:$R$4699,"Senior")+COUNTIFS('Relevant - In CRM unknown'!$T$2:$T$253,$A255,'Relevant - In CRM unknown'!$G$2:$G$253,"UK",'Relevant - In CRM unknown'!$M$2:$M$253,"Research",'Relevant - In CRM unknown'!$R$2:$R$253,"Senior")+COUNTIFS('Relevant - IN NOW CRM valid'!$T$2:$T$2328,$A255,'Relevant - IN NOW CRM valid'!$G$2:$G$2328,"UK",'Relevant - IN NOW CRM valid'!$M$2:$M$2328,"Research",'Relevant - IN NOW CRM valid'!$R$2:$R$2328,"Senior")+COUNTIFS('Relevant - IN NOW CRM unknown'!$T$2:$T$1227,$A255,'Relevant - IN NOW CRM unknown'!$G$2:$G$1227,"UK",'Relevant - IN NOW CRM unknown'!$M$2:$M$1227,"Research",'Relevant - IN NOW CRM unknown'!$R$2:$R$1227,"Senior")+COUNTIFS('Relevant - Not CRM not valid'!$T$2:$T$416,$A255,'Relevant - Not CRM not valid'!$G$2:$G$416,"UK",'Relevant - Not CRM not valid'!$M$2:$M$416,"Research",'Relevant - Not CRM not valid'!$R$2:$R$416,"Senior")+COUNTIFS('Relevant - In CRM not valid'!$T$2:$T$46,$A255,'Relevant - In CRM not valid'!$G$2:$G$46,"UK",'Relevant - In CRM not valid'!$M$2:$M$46,"Research",'Relevant - In CRM not valid'!$R$2:$R$46,"Senior")</f>
        <v>0</v>
      </c>
      <c r="H255" s="2">
        <f>COUNTIFS('Relevant - In CRM valid'!$T$2:$T$4699,$A255,'Relevant - In CRM valid'!$G$2:$G$4699,"UK",'Relevant - In CRM valid'!$M$2:$M$4699,"Research",'Relevant - In CRM valid'!$R$2:$R$4699,"Operational")+COUNTIFS('Relevant - In CRM unknown'!$T$2:$T$253,$A255,'Relevant - In CRM unknown'!$G$2:$G$253,"UK",'Relevant - In CRM unknown'!$M$2:$M$253,"Research",'Relevant - In CRM unknown'!$R$2:$R$253,"Operational")+COUNTIFS('Relevant - IN NOW CRM valid'!$T$2:$T$2328,$A255,'Relevant - IN NOW CRM valid'!$G$2:$G$2328,"UK",'Relevant - IN NOW CRM valid'!$M$2:$M$2328,"Research",'Relevant - IN NOW CRM valid'!$R$2:$R$2328,"Operational")+COUNTIFS('Relevant - IN NOW CRM unknown'!$T$2:$T$1227,$A255,'Relevant - IN NOW CRM unknown'!$G$2:$G$1227,"UK",'Relevant - IN NOW CRM unknown'!$M$2:$M$1227,"Research",'Relevant - IN NOW CRM unknown'!$R$2:$R$1227,"Operational")+COUNTIFS('Relevant - Not CRM not valid'!$T$2:$T$416,$A255,'Relevant - Not CRM not valid'!$G$2:$G$416,"UK",'Relevant - Not CRM not valid'!$M$2:$M$416,"Research",'Relevant - Not CRM not valid'!$R$2:$R$416,"Operational")+COUNTIFS('Relevant - In CRM not valid'!$T$2:$T$46,$A255,'Relevant - In CRM not valid'!$G$2:$G$46,"UK",'Relevant - In CRM not valid'!$M$2:$M$46,"Research",'Relevant - In CRM not valid'!$R$2:$R$46,"Operational")</f>
        <v>0</v>
      </c>
      <c r="I255" s="2">
        <f>COUNTIFS('Relevant - In CRM valid'!$T$2:$T$4699,$A255,'Relevant - In CRM valid'!$G$2:$G$4699,"UK",'Relevant - In CRM valid'!$M$2:$M$4699,"Research",'Relevant - In CRM valid'!$R$2:$R$4699,"Academic")+COUNTIFS('Relevant - In CRM unknown'!$T$2:$T$253,$A255,'Relevant - In CRM unknown'!$G$2:$G$253,"UK",'Relevant - In CRM unknown'!$M$2:$M$253,"Research",'Relevant - In CRM unknown'!$R$2:$R$253,"Academic")+COUNTIFS('Relevant - IN NOW CRM valid'!$T$2:$T$2328,$A255,'Relevant - IN NOW CRM valid'!$G$2:$G$2328,"UK",'Relevant - IN NOW CRM valid'!$M$2:$M$2328,"Research",'Relevant - IN NOW CRM valid'!$R$2:$R$2328,"Academic")+COUNTIFS('Relevant - IN NOW CRM unknown'!$T$2:$T$1227,$A255,'Relevant - IN NOW CRM unknown'!$G$2:$G$1227,"UK",'Relevant - IN NOW CRM unknown'!$M$2:$M$1227,"Research",'Relevant - IN NOW CRM unknown'!$R$2:$R$1227,"Academic")+COUNTIFS('Relevant - Not CRM not valid'!$T$2:$T$416,$A255,'Relevant - Not CRM not valid'!$G$2:$G$416,"UK",'Relevant - Not CRM not valid'!$M$2:$M$416,"Research",'Relevant - Not CRM not valid'!$R$2:$R$416,"Academic")+COUNTIFS('Relevant - In CRM not valid'!$T$2:$T$46,$A255,'Relevant - In CRM not valid'!$G$2:$G$46,"UK",'Relevant - In CRM not valid'!$M$2:$M$46,"Research",'Relevant - In CRM not valid'!$R$2:$R$46,"Academic")</f>
        <v>0</v>
      </c>
      <c r="J255" s="2">
        <f>COUNTIFS('Relevant - In CRM valid'!$T$2:$T$4699,$A255,'Relevant - In CRM valid'!$G$2:$G$4699,"UK",'Relevant - In CRM valid'!$M$2:$M$4699,"Finance")+COUNTIFS('Relevant - In CRM unknown'!$T$2:$T$253,$A255,'Relevant - In CRM unknown'!$G$2:$G$253,"UK",'Relevant - In CRM unknown'!$M$2:$M$253,"Finance")+COUNTIFS('Relevant - IN NOW CRM valid'!$T$2:$T$2328,$A255,'Relevant - IN NOW CRM valid'!$G$2:$G$2328,"UK",'Relevant - IN NOW CRM valid'!$M$2:$M$2328,"Finance")+COUNTIFS('Relevant - IN NOW CRM unknown'!$T$2:$T$1227,$A255,'Relevant - IN NOW CRM unknown'!$G$2:$G$1227,"UK",'Relevant - IN NOW CRM unknown'!$M$2:$M$1227,"Finance")+COUNTIFS('Relevant - Not CRM not valid'!$T$2:$T$416,$A255,'Relevant - Not CRM not valid'!$G$2:$G$416,"UK",'Relevant - Not CRM not valid'!$M$2:$M$416,"Finance")+COUNTIFS('Relevant - In CRM not valid'!$T$2:$T$46,$A255,'Relevant - In CRM not valid'!$G$2:$G$46,"UK",'Relevant - In CRM not valid'!$M$2:$M$46,"Finance")</f>
        <v>2</v>
      </c>
      <c r="K255" s="2">
        <f>COUNTIFS('Relevant - In CRM valid'!$T$2:$T$4699,$A255,'Relevant - In CRM valid'!$G$2:$G$4699,"UK",'Relevant - In CRM valid'!$M$2:$M$4699,"IT/Systems")+COUNTIFS('Relevant - In CRM unknown'!$T$2:$T$253,$A255,'Relevant - In CRM unknown'!$G$2:$G$253,"UK",'Relevant - In CRM unknown'!$M$2:$M$253,"IT/Systems")+COUNTIFS('Relevant - IN NOW CRM valid'!$T$2:$T$2328,$A255,'Relevant - IN NOW CRM valid'!$G$2:$G$2328,"UK",'Relevant - IN NOW CRM valid'!$M$2:$M$2328,"IT/Systems")+COUNTIFS('Relevant - IN NOW CRM unknown'!$T$2:$T$1227,$A255,'Relevant - IN NOW CRM unknown'!$G$2:$G$1227,"UK",'Relevant - IN NOW CRM unknown'!$M$2:$M$1227,"IT/Systems")+COUNTIFS('Relevant - Not CRM not valid'!$T$2:$T$416,$A255,'Relevant - Not CRM not valid'!$G$2:$G$416,"UK",'Relevant - Not CRM not valid'!$M$2:$M$416,"IT/Systems")+COUNTIFS('Relevant - In CRM not valid'!$T$2:$T$46,$A255,'Relevant - In CRM not valid'!$G$2:$G$46,"UK",'Relevant - In CRM not valid'!$M$2:$M$46,"IT/Systems")</f>
        <v>0</v>
      </c>
      <c r="L255" s="2">
        <f>COUNTIFS('Relevant - In CRM valid'!$T$2:$T$4699,$A255,'Relevant - In CRM valid'!$G$2:$G$4699,"UK",'Relevant - In CRM valid'!$M$2:$M$4699,"")+COUNTIFS('Relevant - In CRM unknown'!$T$2:$T$253,$A255,'Relevant - In CRM unknown'!$G$2:$G$253,"UK",'Relevant - In CRM unknown'!$M$2:$M$253,"")+COUNTIFS('Relevant - IN NOW CRM valid'!$T$2:$T$2328,$A255,'Relevant - IN NOW CRM valid'!$G$2:$G$2328,"UK",'Relevant - IN NOW CRM valid'!$M$2:$M$2328,"")+COUNTIFS('Relevant - IN NOW CRM unknown'!$T$2:$T$1227,$A255,'Relevant - IN NOW CRM unknown'!$G$2:$G$1227,"UK",'Relevant - IN NOW CRM unknown'!$M$2:$M$1227,"")+COUNTIFS('Relevant - Not CRM not valid'!$T$2:$T$416,$A255,'Relevant - Not CRM not valid'!$G$2:$G$416,"UK",'Relevant - Not CRM not valid'!$M$2:$M$416,"")+COUNTIFS('Relevant - In CRM not valid'!$T$2:$T$46,$A255,'Relevant - In CRM not valid'!$G$2:$G$46,"UK",'Relevant - In CRM not valid'!$M$2:$M$46,"")</f>
        <v>0</v>
      </c>
      <c r="M255" s="2">
        <f t="shared" si="6"/>
        <v>1</v>
      </c>
      <c r="N255" s="2">
        <f>COUNTIFS('Relevant - In CRM valid'!$T$2:$T$4699,$A255,'Relevant - In CRM valid'!$G$2:$G$4699,"UK",'Relevant - In CRM valid'!$Q$2:$Q$4699,"valid")+COUNTIFS('Relevant - In CRM unknown'!$T$2:$T$253,$A255,'Relevant - In CRM unknown'!$G$2:$G$253,"UK",'Relevant - In CRM unknown'!$Q$2:$Q$253,"valid")+COUNTIFS('Relevant - IN NOW CRM valid'!$T$2:$T$2328,$A255,'Relevant - IN NOW CRM valid'!$G$2:$G$2328,"UK",'Relevant - IN NOW CRM valid'!$Q$2:$Q$2328,"valid")+COUNTIFS('Relevant - IN NOW CRM unknown'!$T$2:$T$1227,$A255,'Relevant - IN NOW CRM unknown'!$G$2:$G$1227,"UK",'Relevant - IN NOW CRM unknown'!$Q$2:$Q$1227,"valid")+COUNTIFS('Relevant - Not CRM not valid'!$T$2:$T$416,$A255,'Relevant - Not CRM not valid'!$G$2:$G$416,"UK",'Relevant - Not CRM not valid'!$Q$2:$Q$416,"valid")+COUNTIFS('Relevant - In CRM not valid'!$T$2:$T$46,$A255,'Relevant - In CRM not valid'!$G$2:$G$46,"UK",'Relevant - In CRM not valid'!$Q$2:$Q$46,"valid")</f>
        <v>2</v>
      </c>
      <c r="O255" s="2" t="str">
        <f t="shared" si="7"/>
        <v>Research  IT/Systems</v>
      </c>
    </row>
    <row r="256" spans="1:15" ht="15" customHeight="1">
      <c r="A256" s="2" t="s">
        <v>619</v>
      </c>
      <c r="B256" s="2" t="s">
        <v>620</v>
      </c>
      <c r="C256" s="2" t="s">
        <v>1570</v>
      </c>
      <c r="D256" s="2" t="str">
        <f>IFERROR(INDEX('UK Target Institutions'!$D$2:$D$727,MATCH($A256,'UK Target Institutions'!$A$2:$A$727,0)),"")</f>
        <v>No</v>
      </c>
      <c r="E256" s="2">
        <f>COUNTIFS('Relevant - In CRM valid'!$T$2:$T$4699,$A256,'Relevant - In CRM valid'!$G$2:$G$4699,"UK")+COUNTIFS('Relevant - In CRM unknown'!$T$2:$T$253,$A256,'Relevant - In CRM unknown'!$G$2:$G$253,"UK")+COUNTIFS('Relevant - IN NOW CRM valid'!$T$2:$T$2328,$A256,'Relevant - IN NOW CRM valid'!$G$2:$G$2328,"UK")+COUNTIFS('Relevant - IN NOW CRM unknown'!$T$2:$T$1227,$A256,'Relevant - IN NOW CRM unknown'!$G$2:$G$1227,"UK")+COUNTIFS('Relevant - Not CRM not valid'!$T$2:$T$416,$A256,'Relevant - Not CRM not valid'!$G$2:$G$416,"UK")+COUNTIFS('Relevant - In CRM not valid'!$T$2:$T$46,$A256,'Relevant - In CRM not valid'!$G$2:$G$46,"UK")</f>
        <v>2</v>
      </c>
      <c r="F256" s="2">
        <f>COUNTIFS('Relevant - In CRM valid'!$T$2:$T$4699,$A256,'Relevant - In CRM valid'!$G$2:$G$4699,"UK",'Relevant - In CRM valid'!$M$2:$M$4699,"Research")+COUNTIFS('Relevant - In CRM unknown'!$T$2:$T$253,$A256,'Relevant - In CRM unknown'!$G$2:$G$253,"UK",'Relevant - In CRM unknown'!$M$2:$M$253,"Research")+COUNTIFS('Relevant - IN NOW CRM valid'!$T$2:$T$2328,$A256,'Relevant - IN NOW CRM valid'!$G$2:$G$2328,"UK",'Relevant - IN NOW CRM valid'!$M$2:$M$2328,"Research")+COUNTIFS('Relevant - IN NOW CRM unknown'!$T$2:$T$1227,$A256,'Relevant - IN NOW CRM unknown'!$G$2:$G$1227,"UK",'Relevant - IN NOW CRM unknown'!$M$2:$M$1227,"Research")+COUNTIFS('Relevant - Not CRM not valid'!$T$2:$T$416,$A256,'Relevant - Not CRM not valid'!$G$2:$G$416,"UK",'Relevant - Not CRM not valid'!$M$2:$M$416,"Research")+COUNTIFS('Relevant - In CRM not valid'!$T$2:$T$46,$A256,'Relevant - In CRM not valid'!$G$2:$G$46,"UK",'Relevant - In CRM not valid'!$M$2:$M$46,"Research")</f>
        <v>2</v>
      </c>
      <c r="G256" s="2">
        <f>COUNTIFS('Relevant - In CRM valid'!$T$2:$T$4699,$A256,'Relevant - In CRM valid'!$G$2:$G$4699,"UK",'Relevant - In CRM valid'!$M$2:$M$4699,"Research",'Relevant - In CRM valid'!$R$2:$R$4699,"Senior")+COUNTIFS('Relevant - In CRM unknown'!$T$2:$T$253,$A256,'Relevant - In CRM unknown'!$G$2:$G$253,"UK",'Relevant - In CRM unknown'!$M$2:$M$253,"Research",'Relevant - In CRM unknown'!$R$2:$R$253,"Senior")+COUNTIFS('Relevant - IN NOW CRM valid'!$T$2:$T$2328,$A256,'Relevant - IN NOW CRM valid'!$G$2:$G$2328,"UK",'Relevant - IN NOW CRM valid'!$M$2:$M$2328,"Research",'Relevant - IN NOW CRM valid'!$R$2:$R$2328,"Senior")+COUNTIFS('Relevant - IN NOW CRM unknown'!$T$2:$T$1227,$A256,'Relevant - IN NOW CRM unknown'!$G$2:$G$1227,"UK",'Relevant - IN NOW CRM unknown'!$M$2:$M$1227,"Research",'Relevant - IN NOW CRM unknown'!$R$2:$R$1227,"Senior")+COUNTIFS('Relevant - Not CRM not valid'!$T$2:$T$416,$A256,'Relevant - Not CRM not valid'!$G$2:$G$416,"UK",'Relevant - Not CRM not valid'!$M$2:$M$416,"Research",'Relevant - Not CRM not valid'!$R$2:$R$416,"Senior")+COUNTIFS('Relevant - In CRM not valid'!$T$2:$T$46,$A256,'Relevant - In CRM not valid'!$G$2:$G$46,"UK",'Relevant - In CRM not valid'!$M$2:$M$46,"Research",'Relevant - In CRM not valid'!$R$2:$R$46,"Senior")</f>
        <v>2</v>
      </c>
      <c r="H256" s="2">
        <f>COUNTIFS('Relevant - In CRM valid'!$T$2:$T$4699,$A256,'Relevant - In CRM valid'!$G$2:$G$4699,"UK",'Relevant - In CRM valid'!$M$2:$M$4699,"Research",'Relevant - In CRM valid'!$R$2:$R$4699,"Operational")+COUNTIFS('Relevant - In CRM unknown'!$T$2:$T$253,$A256,'Relevant - In CRM unknown'!$G$2:$G$253,"UK",'Relevant - In CRM unknown'!$M$2:$M$253,"Research",'Relevant - In CRM unknown'!$R$2:$R$253,"Operational")+COUNTIFS('Relevant - IN NOW CRM valid'!$T$2:$T$2328,$A256,'Relevant - IN NOW CRM valid'!$G$2:$G$2328,"UK",'Relevant - IN NOW CRM valid'!$M$2:$M$2328,"Research",'Relevant - IN NOW CRM valid'!$R$2:$R$2328,"Operational")+COUNTIFS('Relevant - IN NOW CRM unknown'!$T$2:$T$1227,$A256,'Relevant - IN NOW CRM unknown'!$G$2:$G$1227,"UK",'Relevant - IN NOW CRM unknown'!$M$2:$M$1227,"Research",'Relevant - IN NOW CRM unknown'!$R$2:$R$1227,"Operational")+COUNTIFS('Relevant - Not CRM not valid'!$T$2:$T$416,$A256,'Relevant - Not CRM not valid'!$G$2:$G$416,"UK",'Relevant - Not CRM not valid'!$M$2:$M$416,"Research",'Relevant - Not CRM not valid'!$R$2:$R$416,"Operational")+COUNTIFS('Relevant - In CRM not valid'!$T$2:$T$46,$A256,'Relevant - In CRM not valid'!$G$2:$G$46,"UK",'Relevant - In CRM not valid'!$M$2:$M$46,"Research",'Relevant - In CRM not valid'!$R$2:$R$46,"Operational")</f>
        <v>0</v>
      </c>
      <c r="I256" s="2">
        <f>COUNTIFS('Relevant - In CRM valid'!$T$2:$T$4699,$A256,'Relevant - In CRM valid'!$G$2:$G$4699,"UK",'Relevant - In CRM valid'!$M$2:$M$4699,"Research",'Relevant - In CRM valid'!$R$2:$R$4699,"Academic")+COUNTIFS('Relevant - In CRM unknown'!$T$2:$T$253,$A256,'Relevant - In CRM unknown'!$G$2:$G$253,"UK",'Relevant - In CRM unknown'!$M$2:$M$253,"Research",'Relevant - In CRM unknown'!$R$2:$R$253,"Academic")+COUNTIFS('Relevant - IN NOW CRM valid'!$T$2:$T$2328,$A256,'Relevant - IN NOW CRM valid'!$G$2:$G$2328,"UK",'Relevant - IN NOW CRM valid'!$M$2:$M$2328,"Research",'Relevant - IN NOW CRM valid'!$R$2:$R$2328,"Academic")+COUNTIFS('Relevant - IN NOW CRM unknown'!$T$2:$T$1227,$A256,'Relevant - IN NOW CRM unknown'!$G$2:$G$1227,"UK",'Relevant - IN NOW CRM unknown'!$M$2:$M$1227,"Research",'Relevant - IN NOW CRM unknown'!$R$2:$R$1227,"Academic")+COUNTIFS('Relevant - Not CRM not valid'!$T$2:$T$416,$A256,'Relevant - Not CRM not valid'!$G$2:$G$416,"UK",'Relevant - Not CRM not valid'!$M$2:$M$416,"Research",'Relevant - Not CRM not valid'!$R$2:$R$416,"Academic")+COUNTIFS('Relevant - In CRM not valid'!$T$2:$T$46,$A256,'Relevant - In CRM not valid'!$G$2:$G$46,"UK",'Relevant - In CRM not valid'!$M$2:$M$46,"Research",'Relevant - In CRM not valid'!$R$2:$R$46,"Academic")</f>
        <v>0</v>
      </c>
      <c r="J256" s="2">
        <f>COUNTIFS('Relevant - In CRM valid'!$T$2:$T$4699,$A256,'Relevant - In CRM valid'!$G$2:$G$4699,"UK",'Relevant - In CRM valid'!$M$2:$M$4699,"Finance")+COUNTIFS('Relevant - In CRM unknown'!$T$2:$T$253,$A256,'Relevant - In CRM unknown'!$G$2:$G$253,"UK",'Relevant - In CRM unknown'!$M$2:$M$253,"Finance")+COUNTIFS('Relevant - IN NOW CRM valid'!$T$2:$T$2328,$A256,'Relevant - IN NOW CRM valid'!$G$2:$G$2328,"UK",'Relevant - IN NOW CRM valid'!$M$2:$M$2328,"Finance")+COUNTIFS('Relevant - IN NOW CRM unknown'!$T$2:$T$1227,$A256,'Relevant - IN NOW CRM unknown'!$G$2:$G$1227,"UK",'Relevant - IN NOW CRM unknown'!$M$2:$M$1227,"Finance")+COUNTIFS('Relevant - Not CRM not valid'!$T$2:$T$416,$A256,'Relevant - Not CRM not valid'!$G$2:$G$416,"UK",'Relevant - Not CRM not valid'!$M$2:$M$416,"Finance")+COUNTIFS('Relevant - In CRM not valid'!$T$2:$T$46,$A256,'Relevant - In CRM not valid'!$G$2:$G$46,"UK",'Relevant - In CRM not valid'!$M$2:$M$46,"Finance")</f>
        <v>0</v>
      </c>
      <c r="K256" s="2">
        <f>COUNTIFS('Relevant - In CRM valid'!$T$2:$T$4699,$A256,'Relevant - In CRM valid'!$G$2:$G$4699,"UK",'Relevant - In CRM valid'!$M$2:$M$4699,"IT/Systems")+COUNTIFS('Relevant - In CRM unknown'!$T$2:$T$253,$A256,'Relevant - In CRM unknown'!$G$2:$G$253,"UK",'Relevant - In CRM unknown'!$M$2:$M$253,"IT/Systems")+COUNTIFS('Relevant - IN NOW CRM valid'!$T$2:$T$2328,$A256,'Relevant - IN NOW CRM valid'!$G$2:$G$2328,"UK",'Relevant - IN NOW CRM valid'!$M$2:$M$2328,"IT/Systems")+COUNTIFS('Relevant - IN NOW CRM unknown'!$T$2:$T$1227,$A256,'Relevant - IN NOW CRM unknown'!$G$2:$G$1227,"UK",'Relevant - IN NOW CRM unknown'!$M$2:$M$1227,"IT/Systems")+COUNTIFS('Relevant - Not CRM not valid'!$T$2:$T$416,$A256,'Relevant - Not CRM not valid'!$G$2:$G$416,"UK",'Relevant - Not CRM not valid'!$M$2:$M$416,"IT/Systems")+COUNTIFS('Relevant - In CRM not valid'!$T$2:$T$46,$A256,'Relevant - In CRM not valid'!$G$2:$G$46,"UK",'Relevant - In CRM not valid'!$M$2:$M$46,"IT/Systems")</f>
        <v>0</v>
      </c>
      <c r="L256" s="2">
        <f>COUNTIFS('Relevant - In CRM valid'!$T$2:$T$4699,$A256,'Relevant - In CRM valid'!$G$2:$G$4699,"UK",'Relevant - In CRM valid'!$M$2:$M$4699,"")+COUNTIFS('Relevant - In CRM unknown'!$T$2:$T$253,$A256,'Relevant - In CRM unknown'!$G$2:$G$253,"UK",'Relevant - In CRM unknown'!$M$2:$M$253,"")+COUNTIFS('Relevant - IN NOW CRM valid'!$T$2:$T$2328,$A256,'Relevant - IN NOW CRM valid'!$G$2:$G$2328,"UK",'Relevant - IN NOW CRM valid'!$M$2:$M$2328,"")+COUNTIFS('Relevant - IN NOW CRM unknown'!$T$2:$T$1227,$A256,'Relevant - IN NOW CRM unknown'!$G$2:$G$1227,"UK",'Relevant - IN NOW CRM unknown'!$M$2:$M$1227,"")+COUNTIFS('Relevant - Not CRM not valid'!$T$2:$T$416,$A256,'Relevant - Not CRM not valid'!$G$2:$G$416,"UK",'Relevant - Not CRM not valid'!$M$2:$M$416,"")+COUNTIFS('Relevant - In CRM not valid'!$T$2:$T$46,$A256,'Relevant - In CRM not valid'!$G$2:$G$46,"UK",'Relevant - In CRM not valid'!$M$2:$M$46,"")</f>
        <v>0</v>
      </c>
      <c r="M256" s="2">
        <f t="shared" si="6"/>
        <v>1</v>
      </c>
      <c r="N256" s="2">
        <f>COUNTIFS('Relevant - In CRM valid'!$T$2:$T$4699,$A256,'Relevant - In CRM valid'!$G$2:$G$4699,"UK",'Relevant - In CRM valid'!$Q$2:$Q$4699,"valid")+COUNTIFS('Relevant - In CRM unknown'!$T$2:$T$253,$A256,'Relevant - In CRM unknown'!$G$2:$G$253,"UK",'Relevant - In CRM unknown'!$Q$2:$Q$253,"valid")+COUNTIFS('Relevant - IN NOW CRM valid'!$T$2:$T$2328,$A256,'Relevant - IN NOW CRM valid'!$G$2:$G$2328,"UK",'Relevant - IN NOW CRM valid'!$Q$2:$Q$2328,"valid")+COUNTIFS('Relevant - IN NOW CRM unknown'!$T$2:$T$1227,$A256,'Relevant - IN NOW CRM unknown'!$G$2:$G$1227,"UK",'Relevant - IN NOW CRM unknown'!$Q$2:$Q$1227,"valid")+COUNTIFS('Relevant - Not CRM not valid'!$T$2:$T$416,$A256,'Relevant - Not CRM not valid'!$G$2:$G$416,"UK",'Relevant - Not CRM not valid'!$Q$2:$Q$416,"valid")+COUNTIFS('Relevant - In CRM not valid'!$T$2:$T$46,$A256,'Relevant - In CRM not valid'!$G$2:$G$46,"UK",'Relevant - In CRM not valid'!$Q$2:$Q$46,"valid")</f>
        <v>2</v>
      </c>
      <c r="O256" s="2" t="str">
        <f t="shared" si="7"/>
        <v>Finance  IT/Systems</v>
      </c>
    </row>
    <row r="257" spans="1:15" ht="15" customHeight="1">
      <c r="A257" s="2" t="s">
        <v>621</v>
      </c>
      <c r="B257" s="2" t="s">
        <v>622</v>
      </c>
      <c r="C257" s="2" t="s">
        <v>1570</v>
      </c>
      <c r="D257" s="2" t="str">
        <f>IFERROR(INDEX('UK Target Institutions'!$D$2:$D$727,MATCH($A257,'UK Target Institutions'!$A$2:$A$727,0)),"")</f>
        <v>No</v>
      </c>
      <c r="E257" s="2">
        <f>COUNTIFS('Relevant - In CRM valid'!$T$2:$T$4699,$A257,'Relevant - In CRM valid'!$G$2:$G$4699,"UK")+COUNTIFS('Relevant - In CRM unknown'!$T$2:$T$253,$A257,'Relevant - In CRM unknown'!$G$2:$G$253,"UK")+COUNTIFS('Relevant - IN NOW CRM valid'!$T$2:$T$2328,$A257,'Relevant - IN NOW CRM valid'!$G$2:$G$2328,"UK")+COUNTIFS('Relevant - IN NOW CRM unknown'!$T$2:$T$1227,$A257,'Relevant - IN NOW CRM unknown'!$G$2:$G$1227,"UK")+COUNTIFS('Relevant - Not CRM not valid'!$T$2:$T$416,$A257,'Relevant - Not CRM not valid'!$G$2:$G$416,"UK")+COUNTIFS('Relevant - In CRM not valid'!$T$2:$T$46,$A257,'Relevant - In CRM not valid'!$G$2:$G$46,"UK")</f>
        <v>2</v>
      </c>
      <c r="F257" s="2">
        <f>COUNTIFS('Relevant - In CRM valid'!$T$2:$T$4699,$A257,'Relevant - In CRM valid'!$G$2:$G$4699,"UK",'Relevant - In CRM valid'!$M$2:$M$4699,"Research")+COUNTIFS('Relevant - In CRM unknown'!$T$2:$T$253,$A257,'Relevant - In CRM unknown'!$G$2:$G$253,"UK",'Relevant - In CRM unknown'!$M$2:$M$253,"Research")+COUNTIFS('Relevant - IN NOW CRM valid'!$T$2:$T$2328,$A257,'Relevant - IN NOW CRM valid'!$G$2:$G$2328,"UK",'Relevant - IN NOW CRM valid'!$M$2:$M$2328,"Research")+COUNTIFS('Relevant - IN NOW CRM unknown'!$T$2:$T$1227,$A257,'Relevant - IN NOW CRM unknown'!$G$2:$G$1227,"UK",'Relevant - IN NOW CRM unknown'!$M$2:$M$1227,"Research")+COUNTIFS('Relevant - Not CRM not valid'!$T$2:$T$416,$A257,'Relevant - Not CRM not valid'!$G$2:$G$416,"UK",'Relevant - Not CRM not valid'!$M$2:$M$416,"Research")+COUNTIFS('Relevant - In CRM not valid'!$T$2:$T$46,$A257,'Relevant - In CRM not valid'!$G$2:$G$46,"UK",'Relevant - In CRM not valid'!$M$2:$M$46,"Research")</f>
        <v>2</v>
      </c>
      <c r="G257" s="2">
        <f>COUNTIFS('Relevant - In CRM valid'!$T$2:$T$4699,$A257,'Relevant - In CRM valid'!$G$2:$G$4699,"UK",'Relevant - In CRM valid'!$M$2:$M$4699,"Research",'Relevant - In CRM valid'!$R$2:$R$4699,"Senior")+COUNTIFS('Relevant - In CRM unknown'!$T$2:$T$253,$A257,'Relevant - In CRM unknown'!$G$2:$G$253,"UK",'Relevant - In CRM unknown'!$M$2:$M$253,"Research",'Relevant - In CRM unknown'!$R$2:$R$253,"Senior")+COUNTIFS('Relevant - IN NOW CRM valid'!$T$2:$T$2328,$A257,'Relevant - IN NOW CRM valid'!$G$2:$G$2328,"UK",'Relevant - IN NOW CRM valid'!$M$2:$M$2328,"Research",'Relevant - IN NOW CRM valid'!$R$2:$R$2328,"Senior")+COUNTIFS('Relevant - IN NOW CRM unknown'!$T$2:$T$1227,$A257,'Relevant - IN NOW CRM unknown'!$G$2:$G$1227,"UK",'Relevant - IN NOW CRM unknown'!$M$2:$M$1227,"Research",'Relevant - IN NOW CRM unknown'!$R$2:$R$1227,"Senior")+COUNTIFS('Relevant - Not CRM not valid'!$T$2:$T$416,$A257,'Relevant - Not CRM not valid'!$G$2:$G$416,"UK",'Relevant - Not CRM not valid'!$M$2:$M$416,"Research",'Relevant - Not CRM not valid'!$R$2:$R$416,"Senior")+COUNTIFS('Relevant - In CRM not valid'!$T$2:$T$46,$A257,'Relevant - In CRM not valid'!$G$2:$G$46,"UK",'Relevant - In CRM not valid'!$M$2:$M$46,"Research",'Relevant - In CRM not valid'!$R$2:$R$46,"Senior")</f>
        <v>2</v>
      </c>
      <c r="H257" s="2">
        <f>COUNTIFS('Relevant - In CRM valid'!$T$2:$T$4699,$A257,'Relevant - In CRM valid'!$G$2:$G$4699,"UK",'Relevant - In CRM valid'!$M$2:$M$4699,"Research",'Relevant - In CRM valid'!$R$2:$R$4699,"Operational")+COUNTIFS('Relevant - In CRM unknown'!$T$2:$T$253,$A257,'Relevant - In CRM unknown'!$G$2:$G$253,"UK",'Relevant - In CRM unknown'!$M$2:$M$253,"Research",'Relevant - In CRM unknown'!$R$2:$R$253,"Operational")+COUNTIFS('Relevant - IN NOW CRM valid'!$T$2:$T$2328,$A257,'Relevant - IN NOW CRM valid'!$G$2:$G$2328,"UK",'Relevant - IN NOW CRM valid'!$M$2:$M$2328,"Research",'Relevant - IN NOW CRM valid'!$R$2:$R$2328,"Operational")+COUNTIFS('Relevant - IN NOW CRM unknown'!$T$2:$T$1227,$A257,'Relevant - IN NOW CRM unknown'!$G$2:$G$1227,"UK",'Relevant - IN NOW CRM unknown'!$M$2:$M$1227,"Research",'Relevant - IN NOW CRM unknown'!$R$2:$R$1227,"Operational")+COUNTIFS('Relevant - Not CRM not valid'!$T$2:$T$416,$A257,'Relevant - Not CRM not valid'!$G$2:$G$416,"UK",'Relevant - Not CRM not valid'!$M$2:$M$416,"Research",'Relevant - Not CRM not valid'!$R$2:$R$416,"Operational")+COUNTIFS('Relevant - In CRM not valid'!$T$2:$T$46,$A257,'Relevant - In CRM not valid'!$G$2:$G$46,"UK",'Relevant - In CRM not valid'!$M$2:$M$46,"Research",'Relevant - In CRM not valid'!$R$2:$R$46,"Operational")</f>
        <v>0</v>
      </c>
      <c r="I257" s="2">
        <f>COUNTIFS('Relevant - In CRM valid'!$T$2:$T$4699,$A257,'Relevant - In CRM valid'!$G$2:$G$4699,"UK",'Relevant - In CRM valid'!$M$2:$M$4699,"Research",'Relevant - In CRM valid'!$R$2:$R$4699,"Academic")+COUNTIFS('Relevant - In CRM unknown'!$T$2:$T$253,$A257,'Relevant - In CRM unknown'!$G$2:$G$253,"UK",'Relevant - In CRM unknown'!$M$2:$M$253,"Research",'Relevant - In CRM unknown'!$R$2:$R$253,"Academic")+COUNTIFS('Relevant - IN NOW CRM valid'!$T$2:$T$2328,$A257,'Relevant - IN NOW CRM valid'!$G$2:$G$2328,"UK",'Relevant - IN NOW CRM valid'!$M$2:$M$2328,"Research",'Relevant - IN NOW CRM valid'!$R$2:$R$2328,"Academic")+COUNTIFS('Relevant - IN NOW CRM unknown'!$T$2:$T$1227,$A257,'Relevant - IN NOW CRM unknown'!$G$2:$G$1227,"UK",'Relevant - IN NOW CRM unknown'!$M$2:$M$1227,"Research",'Relevant - IN NOW CRM unknown'!$R$2:$R$1227,"Academic")+COUNTIFS('Relevant - Not CRM not valid'!$T$2:$T$416,$A257,'Relevant - Not CRM not valid'!$G$2:$G$416,"UK",'Relevant - Not CRM not valid'!$M$2:$M$416,"Research",'Relevant - Not CRM not valid'!$R$2:$R$416,"Academic")+COUNTIFS('Relevant - In CRM not valid'!$T$2:$T$46,$A257,'Relevant - In CRM not valid'!$G$2:$G$46,"UK",'Relevant - In CRM not valid'!$M$2:$M$46,"Research",'Relevant - In CRM not valid'!$R$2:$R$46,"Academic")</f>
        <v>0</v>
      </c>
      <c r="J257" s="2">
        <f>COUNTIFS('Relevant - In CRM valid'!$T$2:$T$4699,$A257,'Relevant - In CRM valid'!$G$2:$G$4699,"UK",'Relevant - In CRM valid'!$M$2:$M$4699,"Finance")+COUNTIFS('Relevant - In CRM unknown'!$T$2:$T$253,$A257,'Relevant - In CRM unknown'!$G$2:$G$253,"UK",'Relevant - In CRM unknown'!$M$2:$M$253,"Finance")+COUNTIFS('Relevant - IN NOW CRM valid'!$T$2:$T$2328,$A257,'Relevant - IN NOW CRM valid'!$G$2:$G$2328,"UK",'Relevant - IN NOW CRM valid'!$M$2:$M$2328,"Finance")+COUNTIFS('Relevant - IN NOW CRM unknown'!$T$2:$T$1227,$A257,'Relevant - IN NOW CRM unknown'!$G$2:$G$1227,"UK",'Relevant - IN NOW CRM unknown'!$M$2:$M$1227,"Finance")+COUNTIFS('Relevant - Not CRM not valid'!$T$2:$T$416,$A257,'Relevant - Not CRM not valid'!$G$2:$G$416,"UK",'Relevant - Not CRM not valid'!$M$2:$M$416,"Finance")+COUNTIFS('Relevant - In CRM not valid'!$T$2:$T$46,$A257,'Relevant - In CRM not valid'!$G$2:$G$46,"UK",'Relevant - In CRM not valid'!$M$2:$M$46,"Finance")</f>
        <v>0</v>
      </c>
      <c r="K257" s="2">
        <f>COUNTIFS('Relevant - In CRM valid'!$T$2:$T$4699,$A257,'Relevant - In CRM valid'!$G$2:$G$4699,"UK",'Relevant - In CRM valid'!$M$2:$M$4699,"IT/Systems")+COUNTIFS('Relevant - In CRM unknown'!$T$2:$T$253,$A257,'Relevant - In CRM unknown'!$G$2:$G$253,"UK",'Relevant - In CRM unknown'!$M$2:$M$253,"IT/Systems")+COUNTIFS('Relevant - IN NOW CRM valid'!$T$2:$T$2328,$A257,'Relevant - IN NOW CRM valid'!$G$2:$G$2328,"UK",'Relevant - IN NOW CRM valid'!$M$2:$M$2328,"IT/Systems")+COUNTIFS('Relevant - IN NOW CRM unknown'!$T$2:$T$1227,$A257,'Relevant - IN NOW CRM unknown'!$G$2:$G$1227,"UK",'Relevant - IN NOW CRM unknown'!$M$2:$M$1227,"IT/Systems")+COUNTIFS('Relevant - Not CRM not valid'!$T$2:$T$416,$A257,'Relevant - Not CRM not valid'!$G$2:$G$416,"UK",'Relevant - Not CRM not valid'!$M$2:$M$416,"IT/Systems")+COUNTIFS('Relevant - In CRM not valid'!$T$2:$T$46,$A257,'Relevant - In CRM not valid'!$G$2:$G$46,"UK",'Relevant - In CRM not valid'!$M$2:$M$46,"IT/Systems")</f>
        <v>0</v>
      </c>
      <c r="L257" s="2">
        <f>COUNTIFS('Relevant - In CRM valid'!$T$2:$T$4699,$A257,'Relevant - In CRM valid'!$G$2:$G$4699,"UK",'Relevant - In CRM valid'!$M$2:$M$4699,"")+COUNTIFS('Relevant - In CRM unknown'!$T$2:$T$253,$A257,'Relevant - In CRM unknown'!$G$2:$G$253,"UK",'Relevant - In CRM unknown'!$M$2:$M$253,"")+COUNTIFS('Relevant - IN NOW CRM valid'!$T$2:$T$2328,$A257,'Relevant - IN NOW CRM valid'!$G$2:$G$2328,"UK",'Relevant - IN NOW CRM valid'!$M$2:$M$2328,"")+COUNTIFS('Relevant - IN NOW CRM unknown'!$T$2:$T$1227,$A257,'Relevant - IN NOW CRM unknown'!$G$2:$G$1227,"UK",'Relevant - IN NOW CRM unknown'!$M$2:$M$1227,"")+COUNTIFS('Relevant - Not CRM not valid'!$T$2:$T$416,$A257,'Relevant - Not CRM not valid'!$G$2:$G$416,"UK",'Relevant - Not CRM not valid'!$M$2:$M$416,"")+COUNTIFS('Relevant - In CRM not valid'!$T$2:$T$46,$A257,'Relevant - In CRM not valid'!$G$2:$G$46,"UK",'Relevant - In CRM not valid'!$M$2:$M$46,"")</f>
        <v>0</v>
      </c>
      <c r="M257" s="2">
        <f t="shared" si="6"/>
        <v>1</v>
      </c>
      <c r="N257" s="2">
        <f>COUNTIFS('Relevant - In CRM valid'!$T$2:$T$4699,$A257,'Relevant - In CRM valid'!$G$2:$G$4699,"UK",'Relevant - In CRM valid'!$Q$2:$Q$4699,"valid")+COUNTIFS('Relevant - In CRM unknown'!$T$2:$T$253,$A257,'Relevant - In CRM unknown'!$G$2:$G$253,"UK",'Relevant - In CRM unknown'!$Q$2:$Q$253,"valid")+COUNTIFS('Relevant - IN NOW CRM valid'!$T$2:$T$2328,$A257,'Relevant - IN NOW CRM valid'!$G$2:$G$2328,"UK",'Relevant - IN NOW CRM valid'!$Q$2:$Q$2328,"valid")+COUNTIFS('Relevant - IN NOW CRM unknown'!$T$2:$T$1227,$A257,'Relevant - IN NOW CRM unknown'!$G$2:$G$1227,"UK",'Relevant - IN NOW CRM unknown'!$Q$2:$Q$1227,"valid")+COUNTIFS('Relevant - Not CRM not valid'!$T$2:$T$416,$A257,'Relevant - Not CRM not valid'!$G$2:$G$416,"UK",'Relevant - Not CRM not valid'!$Q$2:$Q$416,"valid")+COUNTIFS('Relevant - In CRM not valid'!$T$2:$T$46,$A257,'Relevant - In CRM not valid'!$G$2:$G$46,"UK",'Relevant - In CRM not valid'!$Q$2:$Q$46,"valid")</f>
        <v>0</v>
      </c>
      <c r="O257" s="2" t="str">
        <f t="shared" si="7"/>
        <v>Finance  IT/Systems</v>
      </c>
    </row>
    <row r="258" spans="1:15" ht="15" customHeight="1">
      <c r="A258" s="2" t="s">
        <v>623</v>
      </c>
      <c r="B258" s="2" t="s">
        <v>624</v>
      </c>
      <c r="C258" s="2" t="s">
        <v>1570</v>
      </c>
      <c r="D258" s="2" t="str">
        <f>IFERROR(INDEX('UK Target Institutions'!$D$2:$D$727,MATCH($A258,'UK Target Institutions'!$A$2:$A$727,0)),"")</f>
        <v>No</v>
      </c>
      <c r="E258" s="2">
        <f>COUNTIFS('Relevant - In CRM valid'!$T$2:$T$4699,$A258,'Relevant - In CRM valid'!$G$2:$G$4699,"UK")+COUNTIFS('Relevant - In CRM unknown'!$T$2:$T$253,$A258,'Relevant - In CRM unknown'!$G$2:$G$253,"UK")+COUNTIFS('Relevant - IN NOW CRM valid'!$T$2:$T$2328,$A258,'Relevant - IN NOW CRM valid'!$G$2:$G$2328,"UK")+COUNTIFS('Relevant - IN NOW CRM unknown'!$T$2:$T$1227,$A258,'Relevant - IN NOW CRM unknown'!$G$2:$G$1227,"UK")+COUNTIFS('Relevant - Not CRM not valid'!$T$2:$T$416,$A258,'Relevant - Not CRM not valid'!$G$2:$G$416,"UK")+COUNTIFS('Relevant - In CRM not valid'!$T$2:$T$46,$A258,'Relevant - In CRM not valid'!$G$2:$G$46,"UK")</f>
        <v>2</v>
      </c>
      <c r="F258" s="2">
        <f>COUNTIFS('Relevant - In CRM valid'!$T$2:$T$4699,$A258,'Relevant - In CRM valid'!$G$2:$G$4699,"UK",'Relevant - In CRM valid'!$M$2:$M$4699,"Research")+COUNTIFS('Relevant - In CRM unknown'!$T$2:$T$253,$A258,'Relevant - In CRM unknown'!$G$2:$G$253,"UK",'Relevant - In CRM unknown'!$M$2:$M$253,"Research")+COUNTIFS('Relevant - IN NOW CRM valid'!$T$2:$T$2328,$A258,'Relevant - IN NOW CRM valid'!$G$2:$G$2328,"UK",'Relevant - IN NOW CRM valid'!$M$2:$M$2328,"Research")+COUNTIFS('Relevant - IN NOW CRM unknown'!$T$2:$T$1227,$A258,'Relevant - IN NOW CRM unknown'!$G$2:$G$1227,"UK",'Relevant - IN NOW CRM unknown'!$M$2:$M$1227,"Research")+COUNTIFS('Relevant - Not CRM not valid'!$T$2:$T$416,$A258,'Relevant - Not CRM not valid'!$G$2:$G$416,"UK",'Relevant - Not CRM not valid'!$M$2:$M$416,"Research")+COUNTIFS('Relevant - In CRM not valid'!$T$2:$T$46,$A258,'Relevant - In CRM not valid'!$G$2:$G$46,"UK",'Relevant - In CRM not valid'!$M$2:$M$46,"Research")</f>
        <v>2</v>
      </c>
      <c r="G258" s="2">
        <f>COUNTIFS('Relevant - In CRM valid'!$T$2:$T$4699,$A258,'Relevant - In CRM valid'!$G$2:$G$4699,"UK",'Relevant - In CRM valid'!$M$2:$M$4699,"Research",'Relevant - In CRM valid'!$R$2:$R$4699,"Senior")+COUNTIFS('Relevant - In CRM unknown'!$T$2:$T$253,$A258,'Relevant - In CRM unknown'!$G$2:$G$253,"UK",'Relevant - In CRM unknown'!$M$2:$M$253,"Research",'Relevant - In CRM unknown'!$R$2:$R$253,"Senior")+COUNTIFS('Relevant - IN NOW CRM valid'!$T$2:$T$2328,$A258,'Relevant - IN NOW CRM valid'!$G$2:$G$2328,"UK",'Relevant - IN NOW CRM valid'!$M$2:$M$2328,"Research",'Relevant - IN NOW CRM valid'!$R$2:$R$2328,"Senior")+COUNTIFS('Relevant - IN NOW CRM unknown'!$T$2:$T$1227,$A258,'Relevant - IN NOW CRM unknown'!$G$2:$G$1227,"UK",'Relevant - IN NOW CRM unknown'!$M$2:$M$1227,"Research",'Relevant - IN NOW CRM unknown'!$R$2:$R$1227,"Senior")+COUNTIFS('Relevant - Not CRM not valid'!$T$2:$T$416,$A258,'Relevant - Not CRM not valid'!$G$2:$G$416,"UK",'Relevant - Not CRM not valid'!$M$2:$M$416,"Research",'Relevant - Not CRM not valid'!$R$2:$R$416,"Senior")+COUNTIFS('Relevant - In CRM not valid'!$T$2:$T$46,$A258,'Relevant - In CRM not valid'!$G$2:$G$46,"UK",'Relevant - In CRM not valid'!$M$2:$M$46,"Research",'Relevant - In CRM not valid'!$R$2:$R$46,"Senior")</f>
        <v>2</v>
      </c>
      <c r="H258" s="2">
        <f>COUNTIFS('Relevant - In CRM valid'!$T$2:$T$4699,$A258,'Relevant - In CRM valid'!$G$2:$G$4699,"UK",'Relevant - In CRM valid'!$M$2:$M$4699,"Research",'Relevant - In CRM valid'!$R$2:$R$4699,"Operational")+COUNTIFS('Relevant - In CRM unknown'!$T$2:$T$253,$A258,'Relevant - In CRM unknown'!$G$2:$G$253,"UK",'Relevant - In CRM unknown'!$M$2:$M$253,"Research",'Relevant - In CRM unknown'!$R$2:$R$253,"Operational")+COUNTIFS('Relevant - IN NOW CRM valid'!$T$2:$T$2328,$A258,'Relevant - IN NOW CRM valid'!$G$2:$G$2328,"UK",'Relevant - IN NOW CRM valid'!$M$2:$M$2328,"Research",'Relevant - IN NOW CRM valid'!$R$2:$R$2328,"Operational")+COUNTIFS('Relevant - IN NOW CRM unknown'!$T$2:$T$1227,$A258,'Relevant - IN NOW CRM unknown'!$G$2:$G$1227,"UK",'Relevant - IN NOW CRM unknown'!$M$2:$M$1227,"Research",'Relevant - IN NOW CRM unknown'!$R$2:$R$1227,"Operational")+COUNTIFS('Relevant - Not CRM not valid'!$T$2:$T$416,$A258,'Relevant - Not CRM not valid'!$G$2:$G$416,"UK",'Relevant - Not CRM not valid'!$M$2:$M$416,"Research",'Relevant - Not CRM not valid'!$R$2:$R$416,"Operational")+COUNTIFS('Relevant - In CRM not valid'!$T$2:$T$46,$A258,'Relevant - In CRM not valid'!$G$2:$G$46,"UK",'Relevant - In CRM not valid'!$M$2:$M$46,"Research",'Relevant - In CRM not valid'!$R$2:$R$46,"Operational")</f>
        <v>0</v>
      </c>
      <c r="I258" s="2">
        <f>COUNTIFS('Relevant - In CRM valid'!$T$2:$T$4699,$A258,'Relevant - In CRM valid'!$G$2:$G$4699,"UK",'Relevant - In CRM valid'!$M$2:$M$4699,"Research",'Relevant - In CRM valid'!$R$2:$R$4699,"Academic")+COUNTIFS('Relevant - In CRM unknown'!$T$2:$T$253,$A258,'Relevant - In CRM unknown'!$G$2:$G$253,"UK",'Relevant - In CRM unknown'!$M$2:$M$253,"Research",'Relevant - In CRM unknown'!$R$2:$R$253,"Academic")+COUNTIFS('Relevant - IN NOW CRM valid'!$T$2:$T$2328,$A258,'Relevant - IN NOW CRM valid'!$G$2:$G$2328,"UK",'Relevant - IN NOW CRM valid'!$M$2:$M$2328,"Research",'Relevant - IN NOW CRM valid'!$R$2:$R$2328,"Academic")+COUNTIFS('Relevant - IN NOW CRM unknown'!$T$2:$T$1227,$A258,'Relevant - IN NOW CRM unknown'!$G$2:$G$1227,"UK",'Relevant - IN NOW CRM unknown'!$M$2:$M$1227,"Research",'Relevant - IN NOW CRM unknown'!$R$2:$R$1227,"Academic")+COUNTIFS('Relevant - Not CRM not valid'!$T$2:$T$416,$A258,'Relevant - Not CRM not valid'!$G$2:$G$416,"UK",'Relevant - Not CRM not valid'!$M$2:$M$416,"Research",'Relevant - Not CRM not valid'!$R$2:$R$416,"Academic")+COUNTIFS('Relevant - In CRM not valid'!$T$2:$T$46,$A258,'Relevant - In CRM not valid'!$G$2:$G$46,"UK",'Relevant - In CRM not valid'!$M$2:$M$46,"Research",'Relevant - In CRM not valid'!$R$2:$R$46,"Academic")</f>
        <v>0</v>
      </c>
      <c r="J258" s="2">
        <f>COUNTIFS('Relevant - In CRM valid'!$T$2:$T$4699,$A258,'Relevant - In CRM valid'!$G$2:$G$4699,"UK",'Relevant - In CRM valid'!$M$2:$M$4699,"Finance")+COUNTIFS('Relevant - In CRM unknown'!$T$2:$T$253,$A258,'Relevant - In CRM unknown'!$G$2:$G$253,"UK",'Relevant - In CRM unknown'!$M$2:$M$253,"Finance")+COUNTIFS('Relevant - IN NOW CRM valid'!$T$2:$T$2328,$A258,'Relevant - IN NOW CRM valid'!$G$2:$G$2328,"UK",'Relevant - IN NOW CRM valid'!$M$2:$M$2328,"Finance")+COUNTIFS('Relevant - IN NOW CRM unknown'!$T$2:$T$1227,$A258,'Relevant - IN NOW CRM unknown'!$G$2:$G$1227,"UK",'Relevant - IN NOW CRM unknown'!$M$2:$M$1227,"Finance")+COUNTIFS('Relevant - Not CRM not valid'!$T$2:$T$416,$A258,'Relevant - Not CRM not valid'!$G$2:$G$416,"UK",'Relevant - Not CRM not valid'!$M$2:$M$416,"Finance")+COUNTIFS('Relevant - In CRM not valid'!$T$2:$T$46,$A258,'Relevant - In CRM not valid'!$G$2:$G$46,"UK",'Relevant - In CRM not valid'!$M$2:$M$46,"Finance")</f>
        <v>0</v>
      </c>
      <c r="K258" s="2">
        <f>COUNTIFS('Relevant - In CRM valid'!$T$2:$T$4699,$A258,'Relevant - In CRM valid'!$G$2:$G$4699,"UK",'Relevant - In CRM valid'!$M$2:$M$4699,"IT/Systems")+COUNTIFS('Relevant - In CRM unknown'!$T$2:$T$253,$A258,'Relevant - In CRM unknown'!$G$2:$G$253,"UK",'Relevant - In CRM unknown'!$M$2:$M$253,"IT/Systems")+COUNTIFS('Relevant - IN NOW CRM valid'!$T$2:$T$2328,$A258,'Relevant - IN NOW CRM valid'!$G$2:$G$2328,"UK",'Relevant - IN NOW CRM valid'!$M$2:$M$2328,"IT/Systems")+COUNTIFS('Relevant - IN NOW CRM unknown'!$T$2:$T$1227,$A258,'Relevant - IN NOW CRM unknown'!$G$2:$G$1227,"UK",'Relevant - IN NOW CRM unknown'!$M$2:$M$1227,"IT/Systems")+COUNTIFS('Relevant - Not CRM not valid'!$T$2:$T$416,$A258,'Relevant - Not CRM not valid'!$G$2:$G$416,"UK",'Relevant - Not CRM not valid'!$M$2:$M$416,"IT/Systems")+COUNTIFS('Relevant - In CRM not valid'!$T$2:$T$46,$A258,'Relevant - In CRM not valid'!$G$2:$G$46,"UK",'Relevant - In CRM not valid'!$M$2:$M$46,"IT/Systems")</f>
        <v>0</v>
      </c>
      <c r="L258" s="2">
        <f>COUNTIFS('Relevant - In CRM valid'!$T$2:$T$4699,$A258,'Relevant - In CRM valid'!$G$2:$G$4699,"UK",'Relevant - In CRM valid'!$M$2:$M$4699,"")+COUNTIFS('Relevant - In CRM unknown'!$T$2:$T$253,$A258,'Relevant - In CRM unknown'!$G$2:$G$253,"UK",'Relevant - In CRM unknown'!$M$2:$M$253,"")+COUNTIFS('Relevant - IN NOW CRM valid'!$T$2:$T$2328,$A258,'Relevant - IN NOW CRM valid'!$G$2:$G$2328,"UK",'Relevant - IN NOW CRM valid'!$M$2:$M$2328,"")+COUNTIFS('Relevant - IN NOW CRM unknown'!$T$2:$T$1227,$A258,'Relevant - IN NOW CRM unknown'!$G$2:$G$1227,"UK",'Relevant - IN NOW CRM unknown'!$M$2:$M$1227,"")+COUNTIFS('Relevant - Not CRM not valid'!$T$2:$T$416,$A258,'Relevant - Not CRM not valid'!$G$2:$G$416,"UK",'Relevant - Not CRM not valid'!$M$2:$M$416,"")+COUNTIFS('Relevant - In CRM not valid'!$T$2:$T$46,$A258,'Relevant - In CRM not valid'!$G$2:$G$46,"UK",'Relevant - In CRM not valid'!$M$2:$M$46,"")</f>
        <v>0</v>
      </c>
      <c r="M258" s="2">
        <f t="shared" ref="M258:M321" si="8">(F258&gt;0)+(J258&gt;0)+(K258&gt;0)</f>
        <v>1</v>
      </c>
      <c r="N258" s="2">
        <f>COUNTIFS('Relevant - In CRM valid'!$T$2:$T$4699,$A258,'Relevant - In CRM valid'!$G$2:$G$4699,"UK",'Relevant - In CRM valid'!$Q$2:$Q$4699,"valid")+COUNTIFS('Relevant - In CRM unknown'!$T$2:$T$253,$A258,'Relevant - In CRM unknown'!$G$2:$G$253,"UK",'Relevant - In CRM unknown'!$Q$2:$Q$253,"valid")+COUNTIFS('Relevant - IN NOW CRM valid'!$T$2:$T$2328,$A258,'Relevant - IN NOW CRM valid'!$G$2:$G$2328,"UK",'Relevant - IN NOW CRM valid'!$Q$2:$Q$2328,"valid")+COUNTIFS('Relevant - IN NOW CRM unknown'!$T$2:$T$1227,$A258,'Relevant - IN NOW CRM unknown'!$G$2:$G$1227,"UK",'Relevant - IN NOW CRM unknown'!$Q$2:$Q$1227,"valid")+COUNTIFS('Relevant - Not CRM not valid'!$T$2:$T$416,$A258,'Relevant - Not CRM not valid'!$G$2:$G$416,"UK",'Relevant - Not CRM not valid'!$Q$2:$Q$416,"valid")+COUNTIFS('Relevant - In CRM not valid'!$T$2:$T$46,$A258,'Relevant - In CRM not valid'!$G$2:$G$46,"UK",'Relevant - In CRM not valid'!$Q$2:$Q$46,"valid")</f>
        <v>2</v>
      </c>
      <c r="O258" s="2" t="str">
        <f t="shared" ref="O258:O321" si="9">IF(F258=0,"Research  ","")&amp;IF(J258=0,"Finance  ","")&amp;IF(K258=0,"IT/Systems","")</f>
        <v>Finance  IT/Systems</v>
      </c>
    </row>
    <row r="259" spans="1:15" ht="15" customHeight="1">
      <c r="A259" s="2" t="s">
        <v>625</v>
      </c>
      <c r="B259" s="2" t="s">
        <v>626</v>
      </c>
      <c r="C259" s="2" t="s">
        <v>161</v>
      </c>
      <c r="D259" s="2" t="str">
        <f>IFERROR(INDEX('UK Target Institutions'!$D$2:$D$727,MATCH($A259,'UK Target Institutions'!$A$2:$A$727,0)),"")</f>
        <v>Yes</v>
      </c>
      <c r="E259" s="2">
        <f>COUNTIFS('Relevant - In CRM valid'!$T$2:$T$4699,$A259,'Relevant - In CRM valid'!$G$2:$G$4699,"UK")+COUNTIFS('Relevant - In CRM unknown'!$T$2:$T$253,$A259,'Relevant - In CRM unknown'!$G$2:$G$253,"UK")+COUNTIFS('Relevant - IN NOW CRM valid'!$T$2:$T$2328,$A259,'Relevant - IN NOW CRM valid'!$G$2:$G$2328,"UK")+COUNTIFS('Relevant - IN NOW CRM unknown'!$T$2:$T$1227,$A259,'Relevant - IN NOW CRM unknown'!$G$2:$G$1227,"UK")+COUNTIFS('Relevant - Not CRM not valid'!$T$2:$T$416,$A259,'Relevant - Not CRM not valid'!$G$2:$G$416,"UK")+COUNTIFS('Relevant - In CRM not valid'!$T$2:$T$46,$A259,'Relevant - In CRM not valid'!$G$2:$G$46,"UK")</f>
        <v>2</v>
      </c>
      <c r="F259" s="2">
        <f>COUNTIFS('Relevant - In CRM valid'!$T$2:$T$4699,$A259,'Relevant - In CRM valid'!$G$2:$G$4699,"UK",'Relevant - In CRM valid'!$M$2:$M$4699,"Research")+COUNTIFS('Relevant - In CRM unknown'!$T$2:$T$253,$A259,'Relevant - In CRM unknown'!$G$2:$G$253,"UK",'Relevant - In CRM unknown'!$M$2:$M$253,"Research")+COUNTIFS('Relevant - IN NOW CRM valid'!$T$2:$T$2328,$A259,'Relevant - IN NOW CRM valid'!$G$2:$G$2328,"UK",'Relevant - IN NOW CRM valid'!$M$2:$M$2328,"Research")+COUNTIFS('Relevant - IN NOW CRM unknown'!$T$2:$T$1227,$A259,'Relevant - IN NOW CRM unknown'!$G$2:$G$1227,"UK",'Relevant - IN NOW CRM unknown'!$M$2:$M$1227,"Research")+COUNTIFS('Relevant - Not CRM not valid'!$T$2:$T$416,$A259,'Relevant - Not CRM not valid'!$G$2:$G$416,"UK",'Relevant - Not CRM not valid'!$M$2:$M$416,"Research")+COUNTIFS('Relevant - In CRM not valid'!$T$2:$T$46,$A259,'Relevant - In CRM not valid'!$G$2:$G$46,"UK",'Relevant - In CRM not valid'!$M$2:$M$46,"Research")</f>
        <v>2</v>
      </c>
      <c r="G259" s="2">
        <f>COUNTIFS('Relevant - In CRM valid'!$T$2:$T$4699,$A259,'Relevant - In CRM valid'!$G$2:$G$4699,"UK",'Relevant - In CRM valid'!$M$2:$M$4699,"Research",'Relevant - In CRM valid'!$R$2:$R$4699,"Senior")+COUNTIFS('Relevant - In CRM unknown'!$T$2:$T$253,$A259,'Relevant - In CRM unknown'!$G$2:$G$253,"UK",'Relevant - In CRM unknown'!$M$2:$M$253,"Research",'Relevant - In CRM unknown'!$R$2:$R$253,"Senior")+COUNTIFS('Relevant - IN NOW CRM valid'!$T$2:$T$2328,$A259,'Relevant - IN NOW CRM valid'!$G$2:$G$2328,"UK",'Relevant - IN NOW CRM valid'!$M$2:$M$2328,"Research",'Relevant - IN NOW CRM valid'!$R$2:$R$2328,"Senior")+COUNTIFS('Relevant - IN NOW CRM unknown'!$T$2:$T$1227,$A259,'Relevant - IN NOW CRM unknown'!$G$2:$G$1227,"UK",'Relevant - IN NOW CRM unknown'!$M$2:$M$1227,"Research",'Relevant - IN NOW CRM unknown'!$R$2:$R$1227,"Senior")+COUNTIFS('Relevant - Not CRM not valid'!$T$2:$T$416,$A259,'Relevant - Not CRM not valid'!$G$2:$G$416,"UK",'Relevant - Not CRM not valid'!$M$2:$M$416,"Research",'Relevant - Not CRM not valid'!$R$2:$R$416,"Senior")+COUNTIFS('Relevant - In CRM not valid'!$T$2:$T$46,$A259,'Relevant - In CRM not valid'!$G$2:$G$46,"UK",'Relevant - In CRM not valid'!$M$2:$M$46,"Research",'Relevant - In CRM not valid'!$R$2:$R$46,"Senior")</f>
        <v>0</v>
      </c>
      <c r="H259" s="2">
        <f>COUNTIFS('Relevant - In CRM valid'!$T$2:$T$4699,$A259,'Relevant - In CRM valid'!$G$2:$G$4699,"UK",'Relevant - In CRM valid'!$M$2:$M$4699,"Research",'Relevant - In CRM valid'!$R$2:$R$4699,"Operational")+COUNTIFS('Relevant - In CRM unknown'!$T$2:$T$253,$A259,'Relevant - In CRM unknown'!$G$2:$G$253,"UK",'Relevant - In CRM unknown'!$M$2:$M$253,"Research",'Relevant - In CRM unknown'!$R$2:$R$253,"Operational")+COUNTIFS('Relevant - IN NOW CRM valid'!$T$2:$T$2328,$A259,'Relevant - IN NOW CRM valid'!$G$2:$G$2328,"UK",'Relevant - IN NOW CRM valid'!$M$2:$M$2328,"Research",'Relevant - IN NOW CRM valid'!$R$2:$R$2328,"Operational")+COUNTIFS('Relevant - IN NOW CRM unknown'!$T$2:$T$1227,$A259,'Relevant - IN NOW CRM unknown'!$G$2:$G$1227,"UK",'Relevant - IN NOW CRM unknown'!$M$2:$M$1227,"Research",'Relevant - IN NOW CRM unknown'!$R$2:$R$1227,"Operational")+COUNTIFS('Relevant - Not CRM not valid'!$T$2:$T$416,$A259,'Relevant - Not CRM not valid'!$G$2:$G$416,"UK",'Relevant - Not CRM not valid'!$M$2:$M$416,"Research",'Relevant - Not CRM not valid'!$R$2:$R$416,"Operational")+COUNTIFS('Relevant - In CRM not valid'!$T$2:$T$46,$A259,'Relevant - In CRM not valid'!$G$2:$G$46,"UK",'Relevant - In CRM not valid'!$M$2:$M$46,"Research",'Relevant - In CRM not valid'!$R$2:$R$46,"Operational")</f>
        <v>0</v>
      </c>
      <c r="I259" s="2">
        <f>COUNTIFS('Relevant - In CRM valid'!$T$2:$T$4699,$A259,'Relevant - In CRM valid'!$G$2:$G$4699,"UK",'Relevant - In CRM valid'!$M$2:$M$4699,"Research",'Relevant - In CRM valid'!$R$2:$R$4699,"Academic")+COUNTIFS('Relevant - In CRM unknown'!$T$2:$T$253,$A259,'Relevant - In CRM unknown'!$G$2:$G$253,"UK",'Relevant - In CRM unknown'!$M$2:$M$253,"Research",'Relevant - In CRM unknown'!$R$2:$R$253,"Academic")+COUNTIFS('Relevant - IN NOW CRM valid'!$T$2:$T$2328,$A259,'Relevant - IN NOW CRM valid'!$G$2:$G$2328,"UK",'Relevant - IN NOW CRM valid'!$M$2:$M$2328,"Research",'Relevant - IN NOW CRM valid'!$R$2:$R$2328,"Academic")+COUNTIFS('Relevant - IN NOW CRM unknown'!$T$2:$T$1227,$A259,'Relevant - IN NOW CRM unknown'!$G$2:$G$1227,"UK",'Relevant - IN NOW CRM unknown'!$M$2:$M$1227,"Research",'Relevant - IN NOW CRM unknown'!$R$2:$R$1227,"Academic")+COUNTIFS('Relevant - Not CRM not valid'!$T$2:$T$416,$A259,'Relevant - Not CRM not valid'!$G$2:$G$416,"UK",'Relevant - Not CRM not valid'!$M$2:$M$416,"Research",'Relevant - Not CRM not valid'!$R$2:$R$416,"Academic")+COUNTIFS('Relevant - In CRM not valid'!$T$2:$T$46,$A259,'Relevant - In CRM not valid'!$G$2:$G$46,"UK",'Relevant - In CRM not valid'!$M$2:$M$46,"Research",'Relevant - In CRM not valid'!$R$2:$R$46,"Academic")</f>
        <v>2</v>
      </c>
      <c r="J259" s="2">
        <f>COUNTIFS('Relevant - In CRM valid'!$T$2:$T$4699,$A259,'Relevant - In CRM valid'!$G$2:$G$4699,"UK",'Relevant - In CRM valid'!$M$2:$M$4699,"Finance")+COUNTIFS('Relevant - In CRM unknown'!$T$2:$T$253,$A259,'Relevant - In CRM unknown'!$G$2:$G$253,"UK",'Relevant - In CRM unknown'!$M$2:$M$253,"Finance")+COUNTIFS('Relevant - IN NOW CRM valid'!$T$2:$T$2328,$A259,'Relevant - IN NOW CRM valid'!$G$2:$G$2328,"UK",'Relevant - IN NOW CRM valid'!$M$2:$M$2328,"Finance")+COUNTIFS('Relevant - IN NOW CRM unknown'!$T$2:$T$1227,$A259,'Relevant - IN NOW CRM unknown'!$G$2:$G$1227,"UK",'Relevant - IN NOW CRM unknown'!$M$2:$M$1227,"Finance")+COUNTIFS('Relevant - Not CRM not valid'!$T$2:$T$416,$A259,'Relevant - Not CRM not valid'!$G$2:$G$416,"UK",'Relevant - Not CRM not valid'!$M$2:$M$416,"Finance")+COUNTIFS('Relevant - In CRM not valid'!$T$2:$T$46,$A259,'Relevant - In CRM not valid'!$G$2:$G$46,"UK",'Relevant - In CRM not valid'!$M$2:$M$46,"Finance")</f>
        <v>0</v>
      </c>
      <c r="K259" s="2">
        <f>COUNTIFS('Relevant - In CRM valid'!$T$2:$T$4699,$A259,'Relevant - In CRM valid'!$G$2:$G$4699,"UK",'Relevant - In CRM valid'!$M$2:$M$4699,"IT/Systems")+COUNTIFS('Relevant - In CRM unknown'!$T$2:$T$253,$A259,'Relevant - In CRM unknown'!$G$2:$G$253,"UK",'Relevant - In CRM unknown'!$M$2:$M$253,"IT/Systems")+COUNTIFS('Relevant - IN NOW CRM valid'!$T$2:$T$2328,$A259,'Relevant - IN NOW CRM valid'!$G$2:$G$2328,"UK",'Relevant - IN NOW CRM valid'!$M$2:$M$2328,"IT/Systems")+COUNTIFS('Relevant - IN NOW CRM unknown'!$T$2:$T$1227,$A259,'Relevant - IN NOW CRM unknown'!$G$2:$G$1227,"UK",'Relevant - IN NOW CRM unknown'!$M$2:$M$1227,"IT/Systems")+COUNTIFS('Relevant - Not CRM not valid'!$T$2:$T$416,$A259,'Relevant - Not CRM not valid'!$G$2:$G$416,"UK",'Relevant - Not CRM not valid'!$M$2:$M$416,"IT/Systems")+COUNTIFS('Relevant - In CRM not valid'!$T$2:$T$46,$A259,'Relevant - In CRM not valid'!$G$2:$G$46,"UK",'Relevant - In CRM not valid'!$M$2:$M$46,"IT/Systems")</f>
        <v>0</v>
      </c>
      <c r="L259" s="2">
        <f>COUNTIFS('Relevant - In CRM valid'!$T$2:$T$4699,$A259,'Relevant - In CRM valid'!$G$2:$G$4699,"UK",'Relevant - In CRM valid'!$M$2:$M$4699,"")+COUNTIFS('Relevant - In CRM unknown'!$T$2:$T$253,$A259,'Relevant - In CRM unknown'!$G$2:$G$253,"UK",'Relevant - In CRM unknown'!$M$2:$M$253,"")+COUNTIFS('Relevant - IN NOW CRM valid'!$T$2:$T$2328,$A259,'Relevant - IN NOW CRM valid'!$G$2:$G$2328,"UK",'Relevant - IN NOW CRM valid'!$M$2:$M$2328,"")+COUNTIFS('Relevant - IN NOW CRM unknown'!$T$2:$T$1227,$A259,'Relevant - IN NOW CRM unknown'!$G$2:$G$1227,"UK",'Relevant - IN NOW CRM unknown'!$M$2:$M$1227,"")+COUNTIFS('Relevant - Not CRM not valid'!$T$2:$T$416,$A259,'Relevant - Not CRM not valid'!$G$2:$G$416,"UK",'Relevant - Not CRM not valid'!$M$2:$M$416,"")+COUNTIFS('Relevant - In CRM not valid'!$T$2:$T$46,$A259,'Relevant - In CRM not valid'!$G$2:$G$46,"UK",'Relevant - In CRM not valid'!$M$2:$M$46,"")</f>
        <v>0</v>
      </c>
      <c r="M259" s="2">
        <f t="shared" si="8"/>
        <v>1</v>
      </c>
      <c r="N259" s="2">
        <f>COUNTIFS('Relevant - In CRM valid'!$T$2:$T$4699,$A259,'Relevant - In CRM valid'!$G$2:$G$4699,"UK",'Relevant - In CRM valid'!$Q$2:$Q$4699,"valid")+COUNTIFS('Relevant - In CRM unknown'!$T$2:$T$253,$A259,'Relevant - In CRM unknown'!$G$2:$G$253,"UK",'Relevant - In CRM unknown'!$Q$2:$Q$253,"valid")+COUNTIFS('Relevant - IN NOW CRM valid'!$T$2:$T$2328,$A259,'Relevant - IN NOW CRM valid'!$G$2:$G$2328,"UK",'Relevant - IN NOW CRM valid'!$Q$2:$Q$2328,"valid")+COUNTIFS('Relevant - IN NOW CRM unknown'!$T$2:$T$1227,$A259,'Relevant - IN NOW CRM unknown'!$G$2:$G$1227,"UK",'Relevant - IN NOW CRM unknown'!$Q$2:$Q$1227,"valid")+COUNTIFS('Relevant - Not CRM not valid'!$T$2:$T$416,$A259,'Relevant - Not CRM not valid'!$G$2:$G$416,"UK",'Relevant - Not CRM not valid'!$Q$2:$Q$416,"valid")+COUNTIFS('Relevant - In CRM not valid'!$T$2:$T$46,$A259,'Relevant - In CRM not valid'!$G$2:$G$46,"UK",'Relevant - In CRM not valid'!$Q$2:$Q$46,"valid")</f>
        <v>2</v>
      </c>
      <c r="O259" s="2" t="str">
        <f t="shared" si="9"/>
        <v>Finance  IT/Systems</v>
      </c>
    </row>
    <row r="260" spans="1:15" ht="15" customHeight="1">
      <c r="A260" s="2" t="s">
        <v>627</v>
      </c>
      <c r="B260" s="2" t="s">
        <v>628</v>
      </c>
      <c r="C260" s="2" t="s">
        <v>161</v>
      </c>
      <c r="D260" s="2" t="str">
        <f>IFERROR(INDEX('UK Target Institutions'!$D$2:$D$727,MATCH($A260,'UK Target Institutions'!$A$2:$A$727,0)),"")</f>
        <v>Yes</v>
      </c>
      <c r="E260" s="2">
        <f>COUNTIFS('Relevant - In CRM valid'!$T$2:$T$4699,$A260,'Relevant - In CRM valid'!$G$2:$G$4699,"UK")+COUNTIFS('Relevant - In CRM unknown'!$T$2:$T$253,$A260,'Relevant - In CRM unknown'!$G$2:$G$253,"UK")+COUNTIFS('Relevant - IN NOW CRM valid'!$T$2:$T$2328,$A260,'Relevant - IN NOW CRM valid'!$G$2:$G$2328,"UK")+COUNTIFS('Relevant - IN NOW CRM unknown'!$T$2:$T$1227,$A260,'Relevant - IN NOW CRM unknown'!$G$2:$G$1227,"UK")+COUNTIFS('Relevant - Not CRM not valid'!$T$2:$T$416,$A260,'Relevant - Not CRM not valid'!$G$2:$G$416,"UK")+COUNTIFS('Relevant - In CRM not valid'!$T$2:$T$46,$A260,'Relevant - In CRM not valid'!$G$2:$G$46,"UK")</f>
        <v>2</v>
      </c>
      <c r="F260" s="2">
        <f>COUNTIFS('Relevant - In CRM valid'!$T$2:$T$4699,$A260,'Relevant - In CRM valid'!$G$2:$G$4699,"UK",'Relevant - In CRM valid'!$M$2:$M$4699,"Research")+COUNTIFS('Relevant - In CRM unknown'!$T$2:$T$253,$A260,'Relevant - In CRM unknown'!$G$2:$G$253,"UK",'Relevant - In CRM unknown'!$M$2:$M$253,"Research")+COUNTIFS('Relevant - IN NOW CRM valid'!$T$2:$T$2328,$A260,'Relevant - IN NOW CRM valid'!$G$2:$G$2328,"UK",'Relevant - IN NOW CRM valid'!$M$2:$M$2328,"Research")+COUNTIFS('Relevant - IN NOW CRM unknown'!$T$2:$T$1227,$A260,'Relevant - IN NOW CRM unknown'!$G$2:$G$1227,"UK",'Relevant - IN NOW CRM unknown'!$M$2:$M$1227,"Research")+COUNTIFS('Relevant - Not CRM not valid'!$T$2:$T$416,$A260,'Relevant - Not CRM not valid'!$G$2:$G$416,"UK",'Relevant - Not CRM not valid'!$M$2:$M$416,"Research")+COUNTIFS('Relevant - In CRM not valid'!$T$2:$T$46,$A260,'Relevant - In CRM not valid'!$G$2:$G$46,"UK",'Relevant - In CRM not valid'!$M$2:$M$46,"Research")</f>
        <v>2</v>
      </c>
      <c r="G260" s="2">
        <f>COUNTIFS('Relevant - In CRM valid'!$T$2:$T$4699,$A260,'Relevant - In CRM valid'!$G$2:$G$4699,"UK",'Relevant - In CRM valid'!$M$2:$M$4699,"Research",'Relevant - In CRM valid'!$R$2:$R$4699,"Senior")+COUNTIFS('Relevant - In CRM unknown'!$T$2:$T$253,$A260,'Relevant - In CRM unknown'!$G$2:$G$253,"UK",'Relevant - In CRM unknown'!$M$2:$M$253,"Research",'Relevant - In CRM unknown'!$R$2:$R$253,"Senior")+COUNTIFS('Relevant - IN NOW CRM valid'!$T$2:$T$2328,$A260,'Relevant - IN NOW CRM valid'!$G$2:$G$2328,"UK",'Relevant - IN NOW CRM valid'!$M$2:$M$2328,"Research",'Relevant - IN NOW CRM valid'!$R$2:$R$2328,"Senior")+COUNTIFS('Relevant - IN NOW CRM unknown'!$T$2:$T$1227,$A260,'Relevant - IN NOW CRM unknown'!$G$2:$G$1227,"UK",'Relevant - IN NOW CRM unknown'!$M$2:$M$1227,"Research",'Relevant - IN NOW CRM unknown'!$R$2:$R$1227,"Senior")+COUNTIFS('Relevant - Not CRM not valid'!$T$2:$T$416,$A260,'Relevant - Not CRM not valid'!$G$2:$G$416,"UK",'Relevant - Not CRM not valid'!$M$2:$M$416,"Research",'Relevant - Not CRM not valid'!$R$2:$R$416,"Senior")+COUNTIFS('Relevant - In CRM not valid'!$T$2:$T$46,$A260,'Relevant - In CRM not valid'!$G$2:$G$46,"UK",'Relevant - In CRM not valid'!$M$2:$M$46,"Research",'Relevant - In CRM not valid'!$R$2:$R$46,"Senior")</f>
        <v>0</v>
      </c>
      <c r="H260" s="2">
        <f>COUNTIFS('Relevant - In CRM valid'!$T$2:$T$4699,$A260,'Relevant - In CRM valid'!$G$2:$G$4699,"UK",'Relevant - In CRM valid'!$M$2:$M$4699,"Research",'Relevant - In CRM valid'!$R$2:$R$4699,"Operational")+COUNTIFS('Relevant - In CRM unknown'!$T$2:$T$253,$A260,'Relevant - In CRM unknown'!$G$2:$G$253,"UK",'Relevant - In CRM unknown'!$M$2:$M$253,"Research",'Relevant - In CRM unknown'!$R$2:$R$253,"Operational")+COUNTIFS('Relevant - IN NOW CRM valid'!$T$2:$T$2328,$A260,'Relevant - IN NOW CRM valid'!$G$2:$G$2328,"UK",'Relevant - IN NOW CRM valid'!$M$2:$M$2328,"Research",'Relevant - IN NOW CRM valid'!$R$2:$R$2328,"Operational")+COUNTIFS('Relevant - IN NOW CRM unknown'!$T$2:$T$1227,$A260,'Relevant - IN NOW CRM unknown'!$G$2:$G$1227,"UK",'Relevant - IN NOW CRM unknown'!$M$2:$M$1227,"Research",'Relevant - IN NOW CRM unknown'!$R$2:$R$1227,"Operational")+COUNTIFS('Relevant - Not CRM not valid'!$T$2:$T$416,$A260,'Relevant - Not CRM not valid'!$G$2:$G$416,"UK",'Relevant - Not CRM not valid'!$M$2:$M$416,"Research",'Relevant - Not CRM not valid'!$R$2:$R$416,"Operational")+COUNTIFS('Relevant - In CRM not valid'!$T$2:$T$46,$A260,'Relevant - In CRM not valid'!$G$2:$G$46,"UK",'Relevant - In CRM not valid'!$M$2:$M$46,"Research",'Relevant - In CRM not valid'!$R$2:$R$46,"Operational")</f>
        <v>2</v>
      </c>
      <c r="I260" s="2">
        <f>COUNTIFS('Relevant - In CRM valid'!$T$2:$T$4699,$A260,'Relevant - In CRM valid'!$G$2:$G$4699,"UK",'Relevant - In CRM valid'!$M$2:$M$4699,"Research",'Relevant - In CRM valid'!$R$2:$R$4699,"Academic")+COUNTIFS('Relevant - In CRM unknown'!$T$2:$T$253,$A260,'Relevant - In CRM unknown'!$G$2:$G$253,"UK",'Relevant - In CRM unknown'!$M$2:$M$253,"Research",'Relevant - In CRM unknown'!$R$2:$R$253,"Academic")+COUNTIFS('Relevant - IN NOW CRM valid'!$T$2:$T$2328,$A260,'Relevant - IN NOW CRM valid'!$G$2:$G$2328,"UK",'Relevant - IN NOW CRM valid'!$M$2:$M$2328,"Research",'Relevant - IN NOW CRM valid'!$R$2:$R$2328,"Academic")+COUNTIFS('Relevant - IN NOW CRM unknown'!$T$2:$T$1227,$A260,'Relevant - IN NOW CRM unknown'!$G$2:$G$1227,"UK",'Relevant - IN NOW CRM unknown'!$M$2:$M$1227,"Research",'Relevant - IN NOW CRM unknown'!$R$2:$R$1227,"Academic")+COUNTIFS('Relevant - Not CRM not valid'!$T$2:$T$416,$A260,'Relevant - Not CRM not valid'!$G$2:$G$416,"UK",'Relevant - Not CRM not valid'!$M$2:$M$416,"Research",'Relevant - Not CRM not valid'!$R$2:$R$416,"Academic")+COUNTIFS('Relevant - In CRM not valid'!$T$2:$T$46,$A260,'Relevant - In CRM not valid'!$G$2:$G$46,"UK",'Relevant - In CRM not valid'!$M$2:$M$46,"Research",'Relevant - In CRM not valid'!$R$2:$R$46,"Academic")</f>
        <v>0</v>
      </c>
      <c r="J260" s="2">
        <f>COUNTIFS('Relevant - In CRM valid'!$T$2:$T$4699,$A260,'Relevant - In CRM valid'!$G$2:$G$4699,"UK",'Relevant - In CRM valid'!$M$2:$M$4699,"Finance")+COUNTIFS('Relevant - In CRM unknown'!$T$2:$T$253,$A260,'Relevant - In CRM unknown'!$G$2:$G$253,"UK",'Relevant - In CRM unknown'!$M$2:$M$253,"Finance")+COUNTIFS('Relevant - IN NOW CRM valid'!$T$2:$T$2328,$A260,'Relevant - IN NOW CRM valid'!$G$2:$G$2328,"UK",'Relevant - IN NOW CRM valid'!$M$2:$M$2328,"Finance")+COUNTIFS('Relevant - IN NOW CRM unknown'!$T$2:$T$1227,$A260,'Relevant - IN NOW CRM unknown'!$G$2:$G$1227,"UK",'Relevant - IN NOW CRM unknown'!$M$2:$M$1227,"Finance")+COUNTIFS('Relevant - Not CRM not valid'!$T$2:$T$416,$A260,'Relevant - Not CRM not valid'!$G$2:$G$416,"UK",'Relevant - Not CRM not valid'!$M$2:$M$416,"Finance")+COUNTIFS('Relevant - In CRM not valid'!$T$2:$T$46,$A260,'Relevant - In CRM not valid'!$G$2:$G$46,"UK",'Relevant - In CRM not valid'!$M$2:$M$46,"Finance")</f>
        <v>0</v>
      </c>
      <c r="K260" s="2">
        <f>COUNTIFS('Relevant - In CRM valid'!$T$2:$T$4699,$A260,'Relevant - In CRM valid'!$G$2:$G$4699,"UK",'Relevant - In CRM valid'!$M$2:$M$4699,"IT/Systems")+COUNTIFS('Relevant - In CRM unknown'!$T$2:$T$253,$A260,'Relevant - In CRM unknown'!$G$2:$G$253,"UK",'Relevant - In CRM unknown'!$M$2:$M$253,"IT/Systems")+COUNTIFS('Relevant - IN NOW CRM valid'!$T$2:$T$2328,$A260,'Relevant - IN NOW CRM valid'!$G$2:$G$2328,"UK",'Relevant - IN NOW CRM valid'!$M$2:$M$2328,"IT/Systems")+COUNTIFS('Relevant - IN NOW CRM unknown'!$T$2:$T$1227,$A260,'Relevant - IN NOW CRM unknown'!$G$2:$G$1227,"UK",'Relevant - IN NOW CRM unknown'!$M$2:$M$1227,"IT/Systems")+COUNTIFS('Relevant - Not CRM not valid'!$T$2:$T$416,$A260,'Relevant - Not CRM not valid'!$G$2:$G$416,"UK",'Relevant - Not CRM not valid'!$M$2:$M$416,"IT/Systems")+COUNTIFS('Relevant - In CRM not valid'!$T$2:$T$46,$A260,'Relevant - In CRM not valid'!$G$2:$G$46,"UK",'Relevant - In CRM not valid'!$M$2:$M$46,"IT/Systems")</f>
        <v>0</v>
      </c>
      <c r="L260" s="2">
        <f>COUNTIFS('Relevant - In CRM valid'!$T$2:$T$4699,$A260,'Relevant - In CRM valid'!$G$2:$G$4699,"UK",'Relevant - In CRM valid'!$M$2:$M$4699,"")+COUNTIFS('Relevant - In CRM unknown'!$T$2:$T$253,$A260,'Relevant - In CRM unknown'!$G$2:$G$253,"UK",'Relevant - In CRM unknown'!$M$2:$M$253,"")+COUNTIFS('Relevant - IN NOW CRM valid'!$T$2:$T$2328,$A260,'Relevant - IN NOW CRM valid'!$G$2:$G$2328,"UK",'Relevant - IN NOW CRM valid'!$M$2:$M$2328,"")+COUNTIFS('Relevant - IN NOW CRM unknown'!$T$2:$T$1227,$A260,'Relevant - IN NOW CRM unknown'!$G$2:$G$1227,"UK",'Relevant - IN NOW CRM unknown'!$M$2:$M$1227,"")+COUNTIFS('Relevant - Not CRM not valid'!$T$2:$T$416,$A260,'Relevant - Not CRM not valid'!$G$2:$G$416,"UK",'Relevant - Not CRM not valid'!$M$2:$M$416,"")+COUNTIFS('Relevant - In CRM not valid'!$T$2:$T$46,$A260,'Relevant - In CRM not valid'!$G$2:$G$46,"UK",'Relevant - In CRM not valid'!$M$2:$M$46,"")</f>
        <v>0</v>
      </c>
      <c r="M260" s="2">
        <f t="shared" si="8"/>
        <v>1</v>
      </c>
      <c r="N260" s="2">
        <f>COUNTIFS('Relevant - In CRM valid'!$T$2:$T$4699,$A260,'Relevant - In CRM valid'!$G$2:$G$4699,"UK",'Relevant - In CRM valid'!$Q$2:$Q$4699,"valid")+COUNTIFS('Relevant - In CRM unknown'!$T$2:$T$253,$A260,'Relevant - In CRM unknown'!$G$2:$G$253,"UK",'Relevant - In CRM unknown'!$Q$2:$Q$253,"valid")+COUNTIFS('Relevant - IN NOW CRM valid'!$T$2:$T$2328,$A260,'Relevant - IN NOW CRM valid'!$G$2:$G$2328,"UK",'Relevant - IN NOW CRM valid'!$Q$2:$Q$2328,"valid")+COUNTIFS('Relevant - IN NOW CRM unknown'!$T$2:$T$1227,$A260,'Relevant - IN NOW CRM unknown'!$G$2:$G$1227,"UK",'Relevant - IN NOW CRM unknown'!$Q$2:$Q$1227,"valid")+COUNTIFS('Relevant - Not CRM not valid'!$T$2:$T$416,$A260,'Relevant - Not CRM not valid'!$G$2:$G$416,"UK",'Relevant - Not CRM not valid'!$Q$2:$Q$416,"valid")+COUNTIFS('Relevant - In CRM not valid'!$T$2:$T$46,$A260,'Relevant - In CRM not valid'!$G$2:$G$46,"UK",'Relevant - In CRM not valid'!$Q$2:$Q$46,"valid")</f>
        <v>0</v>
      </c>
      <c r="O260" s="2" t="str">
        <f t="shared" si="9"/>
        <v>Finance  IT/Systems</v>
      </c>
    </row>
    <row r="261" spans="1:15" ht="15" customHeight="1">
      <c r="A261" s="2" t="s">
        <v>629</v>
      </c>
      <c r="B261" s="2" t="s">
        <v>630</v>
      </c>
      <c r="C261" s="2" t="s">
        <v>161</v>
      </c>
      <c r="D261" s="2" t="str">
        <f>IFERROR(INDEX('UK Target Institutions'!$D$2:$D$727,MATCH($A261,'UK Target Institutions'!$A$2:$A$727,0)),"")</f>
        <v>Yes</v>
      </c>
      <c r="E261" s="2">
        <f>COUNTIFS('Relevant - In CRM valid'!$T$2:$T$4699,$A261,'Relevant - In CRM valid'!$G$2:$G$4699,"UK")+COUNTIFS('Relevant - In CRM unknown'!$T$2:$T$253,$A261,'Relevant - In CRM unknown'!$G$2:$G$253,"UK")+COUNTIFS('Relevant - IN NOW CRM valid'!$T$2:$T$2328,$A261,'Relevant - IN NOW CRM valid'!$G$2:$G$2328,"UK")+COUNTIFS('Relevant - IN NOW CRM unknown'!$T$2:$T$1227,$A261,'Relevant - IN NOW CRM unknown'!$G$2:$G$1227,"UK")+COUNTIFS('Relevant - Not CRM not valid'!$T$2:$T$416,$A261,'Relevant - Not CRM not valid'!$G$2:$G$416,"UK")+COUNTIFS('Relevant - In CRM not valid'!$T$2:$T$46,$A261,'Relevant - In CRM not valid'!$G$2:$G$46,"UK")</f>
        <v>2</v>
      </c>
      <c r="F261" s="2">
        <f>COUNTIFS('Relevant - In CRM valid'!$T$2:$T$4699,$A261,'Relevant - In CRM valid'!$G$2:$G$4699,"UK",'Relevant - In CRM valid'!$M$2:$M$4699,"Research")+COUNTIFS('Relevant - In CRM unknown'!$T$2:$T$253,$A261,'Relevant - In CRM unknown'!$G$2:$G$253,"UK",'Relevant - In CRM unknown'!$M$2:$M$253,"Research")+COUNTIFS('Relevant - IN NOW CRM valid'!$T$2:$T$2328,$A261,'Relevant - IN NOW CRM valid'!$G$2:$G$2328,"UK",'Relevant - IN NOW CRM valid'!$M$2:$M$2328,"Research")+COUNTIFS('Relevant - IN NOW CRM unknown'!$T$2:$T$1227,$A261,'Relevant - IN NOW CRM unknown'!$G$2:$G$1227,"UK",'Relevant - IN NOW CRM unknown'!$M$2:$M$1227,"Research")+COUNTIFS('Relevant - Not CRM not valid'!$T$2:$T$416,$A261,'Relevant - Not CRM not valid'!$G$2:$G$416,"UK",'Relevant - Not CRM not valid'!$M$2:$M$416,"Research")+COUNTIFS('Relevant - In CRM not valid'!$T$2:$T$46,$A261,'Relevant - In CRM not valid'!$G$2:$G$46,"UK",'Relevant - In CRM not valid'!$M$2:$M$46,"Research")</f>
        <v>0</v>
      </c>
      <c r="G261" s="2">
        <f>COUNTIFS('Relevant - In CRM valid'!$T$2:$T$4699,$A261,'Relevant - In CRM valid'!$G$2:$G$4699,"UK",'Relevant - In CRM valid'!$M$2:$M$4699,"Research",'Relevant - In CRM valid'!$R$2:$R$4699,"Senior")+COUNTIFS('Relevant - In CRM unknown'!$T$2:$T$253,$A261,'Relevant - In CRM unknown'!$G$2:$G$253,"UK",'Relevant - In CRM unknown'!$M$2:$M$253,"Research",'Relevant - In CRM unknown'!$R$2:$R$253,"Senior")+COUNTIFS('Relevant - IN NOW CRM valid'!$T$2:$T$2328,$A261,'Relevant - IN NOW CRM valid'!$G$2:$G$2328,"UK",'Relevant - IN NOW CRM valid'!$M$2:$M$2328,"Research",'Relevant - IN NOW CRM valid'!$R$2:$R$2328,"Senior")+COUNTIFS('Relevant - IN NOW CRM unknown'!$T$2:$T$1227,$A261,'Relevant - IN NOW CRM unknown'!$G$2:$G$1227,"UK",'Relevant - IN NOW CRM unknown'!$M$2:$M$1227,"Research",'Relevant - IN NOW CRM unknown'!$R$2:$R$1227,"Senior")+COUNTIFS('Relevant - Not CRM not valid'!$T$2:$T$416,$A261,'Relevant - Not CRM not valid'!$G$2:$G$416,"UK",'Relevant - Not CRM not valid'!$M$2:$M$416,"Research",'Relevant - Not CRM not valid'!$R$2:$R$416,"Senior")+COUNTIFS('Relevant - In CRM not valid'!$T$2:$T$46,$A261,'Relevant - In CRM not valid'!$G$2:$G$46,"UK",'Relevant - In CRM not valid'!$M$2:$M$46,"Research",'Relevant - In CRM not valid'!$R$2:$R$46,"Senior")</f>
        <v>0</v>
      </c>
      <c r="H261" s="2">
        <f>COUNTIFS('Relevant - In CRM valid'!$T$2:$T$4699,$A261,'Relevant - In CRM valid'!$G$2:$G$4699,"UK",'Relevant - In CRM valid'!$M$2:$M$4699,"Research",'Relevant - In CRM valid'!$R$2:$R$4699,"Operational")+COUNTIFS('Relevant - In CRM unknown'!$T$2:$T$253,$A261,'Relevant - In CRM unknown'!$G$2:$G$253,"UK",'Relevant - In CRM unknown'!$M$2:$M$253,"Research",'Relevant - In CRM unknown'!$R$2:$R$253,"Operational")+COUNTIFS('Relevant - IN NOW CRM valid'!$T$2:$T$2328,$A261,'Relevant - IN NOW CRM valid'!$G$2:$G$2328,"UK",'Relevant - IN NOW CRM valid'!$M$2:$M$2328,"Research",'Relevant - IN NOW CRM valid'!$R$2:$R$2328,"Operational")+COUNTIFS('Relevant - IN NOW CRM unknown'!$T$2:$T$1227,$A261,'Relevant - IN NOW CRM unknown'!$G$2:$G$1227,"UK",'Relevant - IN NOW CRM unknown'!$M$2:$M$1227,"Research",'Relevant - IN NOW CRM unknown'!$R$2:$R$1227,"Operational")+COUNTIFS('Relevant - Not CRM not valid'!$T$2:$T$416,$A261,'Relevant - Not CRM not valid'!$G$2:$G$416,"UK",'Relevant - Not CRM not valid'!$M$2:$M$416,"Research",'Relevant - Not CRM not valid'!$R$2:$R$416,"Operational")+COUNTIFS('Relevant - In CRM not valid'!$T$2:$T$46,$A261,'Relevant - In CRM not valid'!$G$2:$G$46,"UK",'Relevant - In CRM not valid'!$M$2:$M$46,"Research",'Relevant - In CRM not valid'!$R$2:$R$46,"Operational")</f>
        <v>0</v>
      </c>
      <c r="I261" s="2">
        <f>COUNTIFS('Relevant - In CRM valid'!$T$2:$T$4699,$A261,'Relevant - In CRM valid'!$G$2:$G$4699,"UK",'Relevant - In CRM valid'!$M$2:$M$4699,"Research",'Relevant - In CRM valid'!$R$2:$R$4699,"Academic")+COUNTIFS('Relevant - In CRM unknown'!$T$2:$T$253,$A261,'Relevant - In CRM unknown'!$G$2:$G$253,"UK",'Relevant - In CRM unknown'!$M$2:$M$253,"Research",'Relevant - In CRM unknown'!$R$2:$R$253,"Academic")+COUNTIFS('Relevant - IN NOW CRM valid'!$T$2:$T$2328,$A261,'Relevant - IN NOW CRM valid'!$G$2:$G$2328,"UK",'Relevant - IN NOW CRM valid'!$M$2:$M$2328,"Research",'Relevant - IN NOW CRM valid'!$R$2:$R$2328,"Academic")+COUNTIFS('Relevant - IN NOW CRM unknown'!$T$2:$T$1227,$A261,'Relevant - IN NOW CRM unknown'!$G$2:$G$1227,"UK",'Relevant - IN NOW CRM unknown'!$M$2:$M$1227,"Research",'Relevant - IN NOW CRM unknown'!$R$2:$R$1227,"Academic")+COUNTIFS('Relevant - Not CRM not valid'!$T$2:$T$416,$A261,'Relevant - Not CRM not valid'!$G$2:$G$416,"UK",'Relevant - Not CRM not valid'!$M$2:$M$416,"Research",'Relevant - Not CRM not valid'!$R$2:$R$416,"Academic")+COUNTIFS('Relevant - In CRM not valid'!$T$2:$T$46,$A261,'Relevant - In CRM not valid'!$G$2:$G$46,"UK",'Relevant - In CRM not valid'!$M$2:$M$46,"Research",'Relevant - In CRM not valid'!$R$2:$R$46,"Academic")</f>
        <v>0</v>
      </c>
      <c r="J261" s="2">
        <f>COUNTIFS('Relevant - In CRM valid'!$T$2:$T$4699,$A261,'Relevant - In CRM valid'!$G$2:$G$4699,"UK",'Relevant - In CRM valid'!$M$2:$M$4699,"Finance")+COUNTIFS('Relevant - In CRM unknown'!$T$2:$T$253,$A261,'Relevant - In CRM unknown'!$G$2:$G$253,"UK",'Relevant - In CRM unknown'!$M$2:$M$253,"Finance")+COUNTIFS('Relevant - IN NOW CRM valid'!$T$2:$T$2328,$A261,'Relevant - IN NOW CRM valid'!$G$2:$G$2328,"UK",'Relevant - IN NOW CRM valid'!$M$2:$M$2328,"Finance")+COUNTIFS('Relevant - IN NOW CRM unknown'!$T$2:$T$1227,$A261,'Relevant - IN NOW CRM unknown'!$G$2:$G$1227,"UK",'Relevant - IN NOW CRM unknown'!$M$2:$M$1227,"Finance")+COUNTIFS('Relevant - Not CRM not valid'!$T$2:$T$416,$A261,'Relevant - Not CRM not valid'!$G$2:$G$416,"UK",'Relevant - Not CRM not valid'!$M$2:$M$416,"Finance")+COUNTIFS('Relevant - In CRM not valid'!$T$2:$T$46,$A261,'Relevant - In CRM not valid'!$G$2:$G$46,"UK",'Relevant - In CRM not valid'!$M$2:$M$46,"Finance")</f>
        <v>0</v>
      </c>
      <c r="K261" s="2">
        <f>COUNTIFS('Relevant - In CRM valid'!$T$2:$T$4699,$A261,'Relevant - In CRM valid'!$G$2:$G$4699,"UK",'Relevant - In CRM valid'!$M$2:$M$4699,"IT/Systems")+COUNTIFS('Relevant - In CRM unknown'!$T$2:$T$253,$A261,'Relevant - In CRM unknown'!$G$2:$G$253,"UK",'Relevant - In CRM unknown'!$M$2:$M$253,"IT/Systems")+COUNTIFS('Relevant - IN NOW CRM valid'!$T$2:$T$2328,$A261,'Relevant - IN NOW CRM valid'!$G$2:$G$2328,"UK",'Relevant - IN NOW CRM valid'!$M$2:$M$2328,"IT/Systems")+COUNTIFS('Relevant - IN NOW CRM unknown'!$T$2:$T$1227,$A261,'Relevant - IN NOW CRM unknown'!$G$2:$G$1227,"UK",'Relevant - IN NOW CRM unknown'!$M$2:$M$1227,"IT/Systems")+COUNTIFS('Relevant - Not CRM not valid'!$T$2:$T$416,$A261,'Relevant - Not CRM not valid'!$G$2:$G$416,"UK",'Relevant - Not CRM not valid'!$M$2:$M$416,"IT/Systems")+COUNTIFS('Relevant - In CRM not valid'!$T$2:$T$46,$A261,'Relevant - In CRM not valid'!$G$2:$G$46,"UK",'Relevant - In CRM not valid'!$M$2:$M$46,"IT/Systems")</f>
        <v>0</v>
      </c>
      <c r="L261" s="2">
        <f>COUNTIFS('Relevant - In CRM valid'!$T$2:$T$4699,$A261,'Relevant - In CRM valid'!$G$2:$G$4699,"UK",'Relevant - In CRM valid'!$M$2:$M$4699,"")+COUNTIFS('Relevant - In CRM unknown'!$T$2:$T$253,$A261,'Relevant - In CRM unknown'!$G$2:$G$253,"UK",'Relevant - In CRM unknown'!$M$2:$M$253,"")+COUNTIFS('Relevant - IN NOW CRM valid'!$T$2:$T$2328,$A261,'Relevant - IN NOW CRM valid'!$G$2:$G$2328,"UK",'Relevant - IN NOW CRM valid'!$M$2:$M$2328,"")+COUNTIFS('Relevant - IN NOW CRM unknown'!$T$2:$T$1227,$A261,'Relevant - IN NOW CRM unknown'!$G$2:$G$1227,"UK",'Relevant - IN NOW CRM unknown'!$M$2:$M$1227,"")+COUNTIFS('Relevant - Not CRM not valid'!$T$2:$T$416,$A261,'Relevant - Not CRM not valid'!$G$2:$G$416,"UK",'Relevant - Not CRM not valid'!$M$2:$M$416,"")+COUNTIFS('Relevant - In CRM not valid'!$T$2:$T$46,$A261,'Relevant - In CRM not valid'!$G$2:$G$46,"UK",'Relevant - In CRM not valid'!$M$2:$M$46,"")</f>
        <v>1</v>
      </c>
      <c r="M261" s="2">
        <f t="shared" si="8"/>
        <v>0</v>
      </c>
      <c r="N261" s="2">
        <f>COUNTIFS('Relevant - In CRM valid'!$T$2:$T$4699,$A261,'Relevant - In CRM valid'!$G$2:$G$4699,"UK",'Relevant - In CRM valid'!$Q$2:$Q$4699,"valid")+COUNTIFS('Relevant - In CRM unknown'!$T$2:$T$253,$A261,'Relevant - In CRM unknown'!$G$2:$G$253,"UK",'Relevant - In CRM unknown'!$Q$2:$Q$253,"valid")+COUNTIFS('Relevant - IN NOW CRM valid'!$T$2:$T$2328,$A261,'Relevant - IN NOW CRM valid'!$G$2:$G$2328,"UK",'Relevant - IN NOW CRM valid'!$Q$2:$Q$2328,"valid")+COUNTIFS('Relevant - IN NOW CRM unknown'!$T$2:$T$1227,$A261,'Relevant - IN NOW CRM unknown'!$G$2:$G$1227,"UK",'Relevant - IN NOW CRM unknown'!$Q$2:$Q$1227,"valid")+COUNTIFS('Relevant - Not CRM not valid'!$T$2:$T$416,$A261,'Relevant - Not CRM not valid'!$G$2:$G$416,"UK",'Relevant - Not CRM not valid'!$Q$2:$Q$416,"valid")+COUNTIFS('Relevant - In CRM not valid'!$T$2:$T$46,$A261,'Relevant - In CRM not valid'!$G$2:$G$46,"UK",'Relevant - In CRM not valid'!$Q$2:$Q$46,"valid")</f>
        <v>2</v>
      </c>
      <c r="O261" s="2" t="str">
        <f t="shared" si="9"/>
        <v>Research  Finance  IT/Systems</v>
      </c>
    </row>
    <row r="262" spans="1:15" ht="15" customHeight="1">
      <c r="A262" s="2" t="s">
        <v>631</v>
      </c>
      <c r="B262" s="2" t="s">
        <v>632</v>
      </c>
      <c r="C262" s="2" t="s">
        <v>383</v>
      </c>
      <c r="D262" s="2" t="str">
        <f>IFERROR(INDEX('UK Target Institutions'!$D$2:$D$727,MATCH($A262,'UK Target Institutions'!$A$2:$A$727,0)),"")</f>
        <v>No</v>
      </c>
      <c r="E262" s="2">
        <f>COUNTIFS('Relevant - In CRM valid'!$T$2:$T$4699,$A262,'Relevant - In CRM valid'!$G$2:$G$4699,"UK")+COUNTIFS('Relevant - In CRM unknown'!$T$2:$T$253,$A262,'Relevant - In CRM unknown'!$G$2:$G$253,"UK")+COUNTIFS('Relevant - IN NOW CRM valid'!$T$2:$T$2328,$A262,'Relevant - IN NOW CRM valid'!$G$2:$G$2328,"UK")+COUNTIFS('Relevant - IN NOW CRM unknown'!$T$2:$T$1227,$A262,'Relevant - IN NOW CRM unknown'!$G$2:$G$1227,"UK")+COUNTIFS('Relevant - Not CRM not valid'!$T$2:$T$416,$A262,'Relevant - Not CRM not valid'!$G$2:$G$416,"UK")+COUNTIFS('Relevant - In CRM not valid'!$T$2:$T$46,$A262,'Relevant - In CRM not valid'!$G$2:$G$46,"UK")</f>
        <v>2</v>
      </c>
      <c r="F262" s="2">
        <f>COUNTIFS('Relevant - In CRM valid'!$T$2:$T$4699,$A262,'Relevant - In CRM valid'!$G$2:$G$4699,"UK",'Relevant - In CRM valid'!$M$2:$M$4699,"Research")+COUNTIFS('Relevant - In CRM unknown'!$T$2:$T$253,$A262,'Relevant - In CRM unknown'!$G$2:$G$253,"UK",'Relevant - In CRM unknown'!$M$2:$M$253,"Research")+COUNTIFS('Relevant - IN NOW CRM valid'!$T$2:$T$2328,$A262,'Relevant - IN NOW CRM valid'!$G$2:$G$2328,"UK",'Relevant - IN NOW CRM valid'!$M$2:$M$2328,"Research")+COUNTIFS('Relevant - IN NOW CRM unknown'!$T$2:$T$1227,$A262,'Relevant - IN NOW CRM unknown'!$G$2:$G$1227,"UK",'Relevant - IN NOW CRM unknown'!$M$2:$M$1227,"Research")+COUNTIFS('Relevant - Not CRM not valid'!$T$2:$T$416,$A262,'Relevant - Not CRM not valid'!$G$2:$G$416,"UK",'Relevant - Not CRM not valid'!$M$2:$M$416,"Research")+COUNTIFS('Relevant - In CRM not valid'!$T$2:$T$46,$A262,'Relevant - In CRM not valid'!$G$2:$G$46,"UK",'Relevant - In CRM not valid'!$M$2:$M$46,"Research")</f>
        <v>0</v>
      </c>
      <c r="G262" s="2">
        <f>COUNTIFS('Relevant - In CRM valid'!$T$2:$T$4699,$A262,'Relevant - In CRM valid'!$G$2:$G$4699,"UK",'Relevant - In CRM valid'!$M$2:$M$4699,"Research",'Relevant - In CRM valid'!$R$2:$R$4699,"Senior")+COUNTIFS('Relevant - In CRM unknown'!$T$2:$T$253,$A262,'Relevant - In CRM unknown'!$G$2:$G$253,"UK",'Relevant - In CRM unknown'!$M$2:$M$253,"Research",'Relevant - In CRM unknown'!$R$2:$R$253,"Senior")+COUNTIFS('Relevant - IN NOW CRM valid'!$T$2:$T$2328,$A262,'Relevant - IN NOW CRM valid'!$G$2:$G$2328,"UK",'Relevant - IN NOW CRM valid'!$M$2:$M$2328,"Research",'Relevant - IN NOW CRM valid'!$R$2:$R$2328,"Senior")+COUNTIFS('Relevant - IN NOW CRM unknown'!$T$2:$T$1227,$A262,'Relevant - IN NOW CRM unknown'!$G$2:$G$1227,"UK",'Relevant - IN NOW CRM unknown'!$M$2:$M$1227,"Research",'Relevant - IN NOW CRM unknown'!$R$2:$R$1227,"Senior")+COUNTIFS('Relevant - Not CRM not valid'!$T$2:$T$416,$A262,'Relevant - Not CRM not valid'!$G$2:$G$416,"UK",'Relevant - Not CRM not valid'!$M$2:$M$416,"Research",'Relevant - Not CRM not valid'!$R$2:$R$416,"Senior")+COUNTIFS('Relevant - In CRM not valid'!$T$2:$T$46,$A262,'Relevant - In CRM not valid'!$G$2:$G$46,"UK",'Relevant - In CRM not valid'!$M$2:$M$46,"Research",'Relevant - In CRM not valid'!$R$2:$R$46,"Senior")</f>
        <v>0</v>
      </c>
      <c r="H262" s="2">
        <f>COUNTIFS('Relevant - In CRM valid'!$T$2:$T$4699,$A262,'Relevant - In CRM valid'!$G$2:$G$4699,"UK",'Relevant - In CRM valid'!$M$2:$M$4699,"Research",'Relevant - In CRM valid'!$R$2:$R$4699,"Operational")+COUNTIFS('Relevant - In CRM unknown'!$T$2:$T$253,$A262,'Relevant - In CRM unknown'!$G$2:$G$253,"UK",'Relevant - In CRM unknown'!$M$2:$M$253,"Research",'Relevant - In CRM unknown'!$R$2:$R$253,"Operational")+COUNTIFS('Relevant - IN NOW CRM valid'!$T$2:$T$2328,$A262,'Relevant - IN NOW CRM valid'!$G$2:$G$2328,"UK",'Relevant - IN NOW CRM valid'!$M$2:$M$2328,"Research",'Relevant - IN NOW CRM valid'!$R$2:$R$2328,"Operational")+COUNTIFS('Relevant - IN NOW CRM unknown'!$T$2:$T$1227,$A262,'Relevant - IN NOW CRM unknown'!$G$2:$G$1227,"UK",'Relevant - IN NOW CRM unknown'!$M$2:$M$1227,"Research",'Relevant - IN NOW CRM unknown'!$R$2:$R$1227,"Operational")+COUNTIFS('Relevant - Not CRM not valid'!$T$2:$T$416,$A262,'Relevant - Not CRM not valid'!$G$2:$G$416,"UK",'Relevant - Not CRM not valid'!$M$2:$M$416,"Research",'Relevant - Not CRM not valid'!$R$2:$R$416,"Operational")+COUNTIFS('Relevant - In CRM not valid'!$T$2:$T$46,$A262,'Relevant - In CRM not valid'!$G$2:$G$46,"UK",'Relevant - In CRM not valid'!$M$2:$M$46,"Research",'Relevant - In CRM not valid'!$R$2:$R$46,"Operational")</f>
        <v>0</v>
      </c>
      <c r="I262" s="2">
        <f>COUNTIFS('Relevant - In CRM valid'!$T$2:$T$4699,$A262,'Relevant - In CRM valid'!$G$2:$G$4699,"UK",'Relevant - In CRM valid'!$M$2:$M$4699,"Research",'Relevant - In CRM valid'!$R$2:$R$4699,"Academic")+COUNTIFS('Relevant - In CRM unknown'!$T$2:$T$253,$A262,'Relevant - In CRM unknown'!$G$2:$G$253,"UK",'Relevant - In CRM unknown'!$M$2:$M$253,"Research",'Relevant - In CRM unknown'!$R$2:$R$253,"Academic")+COUNTIFS('Relevant - IN NOW CRM valid'!$T$2:$T$2328,$A262,'Relevant - IN NOW CRM valid'!$G$2:$G$2328,"UK",'Relevant - IN NOW CRM valid'!$M$2:$M$2328,"Research",'Relevant - IN NOW CRM valid'!$R$2:$R$2328,"Academic")+COUNTIFS('Relevant - IN NOW CRM unknown'!$T$2:$T$1227,$A262,'Relevant - IN NOW CRM unknown'!$G$2:$G$1227,"UK",'Relevant - IN NOW CRM unknown'!$M$2:$M$1227,"Research",'Relevant - IN NOW CRM unknown'!$R$2:$R$1227,"Academic")+COUNTIFS('Relevant - Not CRM not valid'!$T$2:$T$416,$A262,'Relevant - Not CRM not valid'!$G$2:$G$416,"UK",'Relevant - Not CRM not valid'!$M$2:$M$416,"Research",'Relevant - Not CRM not valid'!$R$2:$R$416,"Academic")+COUNTIFS('Relevant - In CRM not valid'!$T$2:$T$46,$A262,'Relevant - In CRM not valid'!$G$2:$G$46,"UK",'Relevant - In CRM not valid'!$M$2:$M$46,"Research",'Relevant - In CRM not valid'!$R$2:$R$46,"Academic")</f>
        <v>0</v>
      </c>
      <c r="J262" s="2">
        <f>COUNTIFS('Relevant - In CRM valid'!$T$2:$T$4699,$A262,'Relevant - In CRM valid'!$G$2:$G$4699,"UK",'Relevant - In CRM valid'!$M$2:$M$4699,"Finance")+COUNTIFS('Relevant - In CRM unknown'!$T$2:$T$253,$A262,'Relevant - In CRM unknown'!$G$2:$G$253,"UK",'Relevant - In CRM unknown'!$M$2:$M$253,"Finance")+COUNTIFS('Relevant - IN NOW CRM valid'!$T$2:$T$2328,$A262,'Relevant - IN NOW CRM valid'!$G$2:$G$2328,"UK",'Relevant - IN NOW CRM valid'!$M$2:$M$2328,"Finance")+COUNTIFS('Relevant - IN NOW CRM unknown'!$T$2:$T$1227,$A262,'Relevant - IN NOW CRM unknown'!$G$2:$G$1227,"UK",'Relevant - IN NOW CRM unknown'!$M$2:$M$1227,"Finance")+COUNTIFS('Relevant - Not CRM not valid'!$T$2:$T$416,$A262,'Relevant - Not CRM not valid'!$G$2:$G$416,"UK",'Relevant - Not CRM not valid'!$M$2:$M$416,"Finance")+COUNTIFS('Relevant - In CRM not valid'!$T$2:$T$46,$A262,'Relevant - In CRM not valid'!$G$2:$G$46,"UK",'Relevant - In CRM not valid'!$M$2:$M$46,"Finance")</f>
        <v>2</v>
      </c>
      <c r="K262" s="2">
        <f>COUNTIFS('Relevant - In CRM valid'!$T$2:$T$4699,$A262,'Relevant - In CRM valid'!$G$2:$G$4699,"UK",'Relevant - In CRM valid'!$M$2:$M$4699,"IT/Systems")+COUNTIFS('Relevant - In CRM unknown'!$T$2:$T$253,$A262,'Relevant - In CRM unknown'!$G$2:$G$253,"UK",'Relevant - In CRM unknown'!$M$2:$M$253,"IT/Systems")+COUNTIFS('Relevant - IN NOW CRM valid'!$T$2:$T$2328,$A262,'Relevant - IN NOW CRM valid'!$G$2:$G$2328,"UK",'Relevant - IN NOW CRM valid'!$M$2:$M$2328,"IT/Systems")+COUNTIFS('Relevant - IN NOW CRM unknown'!$T$2:$T$1227,$A262,'Relevant - IN NOW CRM unknown'!$G$2:$G$1227,"UK",'Relevant - IN NOW CRM unknown'!$M$2:$M$1227,"IT/Systems")+COUNTIFS('Relevant - Not CRM not valid'!$T$2:$T$416,$A262,'Relevant - Not CRM not valid'!$G$2:$G$416,"UK",'Relevant - Not CRM not valid'!$M$2:$M$416,"IT/Systems")+COUNTIFS('Relevant - In CRM not valid'!$T$2:$T$46,$A262,'Relevant - In CRM not valid'!$G$2:$G$46,"UK",'Relevant - In CRM not valid'!$M$2:$M$46,"IT/Systems")</f>
        <v>0</v>
      </c>
      <c r="L262" s="2">
        <f>COUNTIFS('Relevant - In CRM valid'!$T$2:$T$4699,$A262,'Relevant - In CRM valid'!$G$2:$G$4699,"UK",'Relevant - In CRM valid'!$M$2:$M$4699,"")+COUNTIFS('Relevant - In CRM unknown'!$T$2:$T$253,$A262,'Relevant - In CRM unknown'!$G$2:$G$253,"UK",'Relevant - In CRM unknown'!$M$2:$M$253,"")+COUNTIFS('Relevant - IN NOW CRM valid'!$T$2:$T$2328,$A262,'Relevant - IN NOW CRM valid'!$G$2:$G$2328,"UK",'Relevant - IN NOW CRM valid'!$M$2:$M$2328,"")+COUNTIFS('Relevant - IN NOW CRM unknown'!$T$2:$T$1227,$A262,'Relevant - IN NOW CRM unknown'!$G$2:$G$1227,"UK",'Relevant - IN NOW CRM unknown'!$M$2:$M$1227,"")+COUNTIFS('Relevant - Not CRM not valid'!$T$2:$T$416,$A262,'Relevant - Not CRM not valid'!$G$2:$G$416,"UK",'Relevant - Not CRM not valid'!$M$2:$M$416,"")+COUNTIFS('Relevant - In CRM not valid'!$T$2:$T$46,$A262,'Relevant - In CRM not valid'!$G$2:$G$46,"UK",'Relevant - In CRM not valid'!$M$2:$M$46,"")</f>
        <v>0</v>
      </c>
      <c r="M262" s="2">
        <f t="shared" si="8"/>
        <v>1</v>
      </c>
      <c r="N262" s="2">
        <f>COUNTIFS('Relevant - In CRM valid'!$T$2:$T$4699,$A262,'Relevant - In CRM valid'!$G$2:$G$4699,"UK",'Relevant - In CRM valid'!$Q$2:$Q$4699,"valid")+COUNTIFS('Relevant - In CRM unknown'!$T$2:$T$253,$A262,'Relevant - In CRM unknown'!$G$2:$G$253,"UK",'Relevant - In CRM unknown'!$Q$2:$Q$253,"valid")+COUNTIFS('Relevant - IN NOW CRM valid'!$T$2:$T$2328,$A262,'Relevant - IN NOW CRM valid'!$G$2:$G$2328,"UK",'Relevant - IN NOW CRM valid'!$Q$2:$Q$2328,"valid")+COUNTIFS('Relevant - IN NOW CRM unknown'!$T$2:$T$1227,$A262,'Relevant - IN NOW CRM unknown'!$G$2:$G$1227,"UK",'Relevant - IN NOW CRM unknown'!$Q$2:$Q$1227,"valid")+COUNTIFS('Relevant - Not CRM not valid'!$T$2:$T$416,$A262,'Relevant - Not CRM not valid'!$G$2:$G$416,"UK",'Relevant - Not CRM not valid'!$Q$2:$Q$416,"valid")+COUNTIFS('Relevant - In CRM not valid'!$T$2:$T$46,$A262,'Relevant - In CRM not valid'!$G$2:$G$46,"UK",'Relevant - In CRM not valid'!$Q$2:$Q$46,"valid")</f>
        <v>2</v>
      </c>
      <c r="O262" s="2" t="str">
        <f t="shared" si="9"/>
        <v>Research  IT/Systems</v>
      </c>
    </row>
    <row r="263" spans="1:15" ht="15" customHeight="1">
      <c r="A263" s="2" t="s">
        <v>633</v>
      </c>
      <c r="B263" s="2" t="s">
        <v>634</v>
      </c>
      <c r="C263" s="2" t="s">
        <v>525</v>
      </c>
      <c r="D263" s="2" t="str">
        <f>IFERROR(INDEX('UK Target Institutions'!$D$2:$D$727,MATCH($A263,'UK Target Institutions'!$A$2:$A$727,0)),"")</f>
        <v>No</v>
      </c>
      <c r="E263" s="2">
        <f>COUNTIFS('Relevant - In CRM valid'!$T$2:$T$4699,$A263,'Relevant - In CRM valid'!$G$2:$G$4699,"UK")+COUNTIFS('Relevant - In CRM unknown'!$T$2:$T$253,$A263,'Relevant - In CRM unknown'!$G$2:$G$253,"UK")+COUNTIFS('Relevant - IN NOW CRM valid'!$T$2:$T$2328,$A263,'Relevant - IN NOW CRM valid'!$G$2:$G$2328,"UK")+COUNTIFS('Relevant - IN NOW CRM unknown'!$T$2:$T$1227,$A263,'Relevant - IN NOW CRM unknown'!$G$2:$G$1227,"UK")+COUNTIFS('Relevant - Not CRM not valid'!$T$2:$T$416,$A263,'Relevant - Not CRM not valid'!$G$2:$G$416,"UK")+COUNTIFS('Relevant - In CRM not valid'!$T$2:$T$46,$A263,'Relevant - In CRM not valid'!$G$2:$G$46,"UK")</f>
        <v>2</v>
      </c>
      <c r="F263" s="2">
        <f>COUNTIFS('Relevant - In CRM valid'!$T$2:$T$4699,$A263,'Relevant - In CRM valid'!$G$2:$G$4699,"UK",'Relevant - In CRM valid'!$M$2:$M$4699,"Research")+COUNTIFS('Relevant - In CRM unknown'!$T$2:$T$253,$A263,'Relevant - In CRM unknown'!$G$2:$G$253,"UK",'Relevant - In CRM unknown'!$M$2:$M$253,"Research")+COUNTIFS('Relevant - IN NOW CRM valid'!$T$2:$T$2328,$A263,'Relevant - IN NOW CRM valid'!$G$2:$G$2328,"UK",'Relevant - IN NOW CRM valid'!$M$2:$M$2328,"Research")+COUNTIFS('Relevant - IN NOW CRM unknown'!$T$2:$T$1227,$A263,'Relevant - IN NOW CRM unknown'!$G$2:$G$1227,"UK",'Relevant - IN NOW CRM unknown'!$M$2:$M$1227,"Research")+COUNTIFS('Relevant - Not CRM not valid'!$T$2:$T$416,$A263,'Relevant - Not CRM not valid'!$G$2:$G$416,"UK",'Relevant - Not CRM not valid'!$M$2:$M$416,"Research")+COUNTIFS('Relevant - In CRM not valid'!$T$2:$T$46,$A263,'Relevant - In CRM not valid'!$G$2:$G$46,"UK",'Relevant - In CRM not valid'!$M$2:$M$46,"Research")</f>
        <v>0</v>
      </c>
      <c r="G263" s="2">
        <f>COUNTIFS('Relevant - In CRM valid'!$T$2:$T$4699,$A263,'Relevant - In CRM valid'!$G$2:$G$4699,"UK",'Relevant - In CRM valid'!$M$2:$M$4699,"Research",'Relevant - In CRM valid'!$R$2:$R$4699,"Senior")+COUNTIFS('Relevant - In CRM unknown'!$T$2:$T$253,$A263,'Relevant - In CRM unknown'!$G$2:$G$253,"UK",'Relevant - In CRM unknown'!$M$2:$M$253,"Research",'Relevant - In CRM unknown'!$R$2:$R$253,"Senior")+COUNTIFS('Relevant - IN NOW CRM valid'!$T$2:$T$2328,$A263,'Relevant - IN NOW CRM valid'!$G$2:$G$2328,"UK",'Relevant - IN NOW CRM valid'!$M$2:$M$2328,"Research",'Relevant - IN NOW CRM valid'!$R$2:$R$2328,"Senior")+COUNTIFS('Relevant - IN NOW CRM unknown'!$T$2:$T$1227,$A263,'Relevant - IN NOW CRM unknown'!$G$2:$G$1227,"UK",'Relevant - IN NOW CRM unknown'!$M$2:$M$1227,"Research",'Relevant - IN NOW CRM unknown'!$R$2:$R$1227,"Senior")+COUNTIFS('Relevant - Not CRM not valid'!$T$2:$T$416,$A263,'Relevant - Not CRM not valid'!$G$2:$G$416,"UK",'Relevant - Not CRM not valid'!$M$2:$M$416,"Research",'Relevant - Not CRM not valid'!$R$2:$R$416,"Senior")+COUNTIFS('Relevant - In CRM not valid'!$T$2:$T$46,$A263,'Relevant - In CRM not valid'!$G$2:$G$46,"UK",'Relevant - In CRM not valid'!$M$2:$M$46,"Research",'Relevant - In CRM not valid'!$R$2:$R$46,"Senior")</f>
        <v>0</v>
      </c>
      <c r="H263" s="2">
        <f>COUNTIFS('Relevant - In CRM valid'!$T$2:$T$4699,$A263,'Relevant - In CRM valid'!$G$2:$G$4699,"UK",'Relevant - In CRM valid'!$M$2:$M$4699,"Research",'Relevant - In CRM valid'!$R$2:$R$4699,"Operational")+COUNTIFS('Relevant - In CRM unknown'!$T$2:$T$253,$A263,'Relevant - In CRM unknown'!$G$2:$G$253,"UK",'Relevant - In CRM unknown'!$M$2:$M$253,"Research",'Relevant - In CRM unknown'!$R$2:$R$253,"Operational")+COUNTIFS('Relevant - IN NOW CRM valid'!$T$2:$T$2328,$A263,'Relevant - IN NOW CRM valid'!$G$2:$G$2328,"UK",'Relevant - IN NOW CRM valid'!$M$2:$M$2328,"Research",'Relevant - IN NOW CRM valid'!$R$2:$R$2328,"Operational")+COUNTIFS('Relevant - IN NOW CRM unknown'!$T$2:$T$1227,$A263,'Relevant - IN NOW CRM unknown'!$G$2:$G$1227,"UK",'Relevant - IN NOW CRM unknown'!$M$2:$M$1227,"Research",'Relevant - IN NOW CRM unknown'!$R$2:$R$1227,"Operational")+COUNTIFS('Relevant - Not CRM not valid'!$T$2:$T$416,$A263,'Relevant - Not CRM not valid'!$G$2:$G$416,"UK",'Relevant - Not CRM not valid'!$M$2:$M$416,"Research",'Relevant - Not CRM not valid'!$R$2:$R$416,"Operational")+COUNTIFS('Relevant - In CRM not valid'!$T$2:$T$46,$A263,'Relevant - In CRM not valid'!$G$2:$G$46,"UK",'Relevant - In CRM not valid'!$M$2:$M$46,"Research",'Relevant - In CRM not valid'!$R$2:$R$46,"Operational")</f>
        <v>0</v>
      </c>
      <c r="I263" s="2">
        <f>COUNTIFS('Relevant - In CRM valid'!$T$2:$T$4699,$A263,'Relevant - In CRM valid'!$G$2:$G$4699,"UK",'Relevant - In CRM valid'!$M$2:$M$4699,"Research",'Relevant - In CRM valid'!$R$2:$R$4699,"Academic")+COUNTIFS('Relevant - In CRM unknown'!$T$2:$T$253,$A263,'Relevant - In CRM unknown'!$G$2:$G$253,"UK",'Relevant - In CRM unknown'!$M$2:$M$253,"Research",'Relevant - In CRM unknown'!$R$2:$R$253,"Academic")+COUNTIFS('Relevant - IN NOW CRM valid'!$T$2:$T$2328,$A263,'Relevant - IN NOW CRM valid'!$G$2:$G$2328,"UK",'Relevant - IN NOW CRM valid'!$M$2:$M$2328,"Research",'Relevant - IN NOW CRM valid'!$R$2:$R$2328,"Academic")+COUNTIFS('Relevant - IN NOW CRM unknown'!$T$2:$T$1227,$A263,'Relevant - IN NOW CRM unknown'!$G$2:$G$1227,"UK",'Relevant - IN NOW CRM unknown'!$M$2:$M$1227,"Research",'Relevant - IN NOW CRM unknown'!$R$2:$R$1227,"Academic")+COUNTIFS('Relevant - Not CRM not valid'!$T$2:$T$416,$A263,'Relevant - Not CRM not valid'!$G$2:$G$416,"UK",'Relevant - Not CRM not valid'!$M$2:$M$416,"Research",'Relevant - Not CRM not valid'!$R$2:$R$416,"Academic")+COUNTIFS('Relevant - In CRM not valid'!$T$2:$T$46,$A263,'Relevant - In CRM not valid'!$G$2:$G$46,"UK",'Relevant - In CRM not valid'!$M$2:$M$46,"Research",'Relevant - In CRM not valid'!$R$2:$R$46,"Academic")</f>
        <v>0</v>
      </c>
      <c r="J263" s="2">
        <f>COUNTIFS('Relevant - In CRM valid'!$T$2:$T$4699,$A263,'Relevant - In CRM valid'!$G$2:$G$4699,"UK",'Relevant - In CRM valid'!$M$2:$M$4699,"Finance")+COUNTIFS('Relevant - In CRM unknown'!$T$2:$T$253,$A263,'Relevant - In CRM unknown'!$G$2:$G$253,"UK",'Relevant - In CRM unknown'!$M$2:$M$253,"Finance")+COUNTIFS('Relevant - IN NOW CRM valid'!$T$2:$T$2328,$A263,'Relevant - IN NOW CRM valid'!$G$2:$G$2328,"UK",'Relevant - IN NOW CRM valid'!$M$2:$M$2328,"Finance")+COUNTIFS('Relevant - IN NOW CRM unknown'!$T$2:$T$1227,$A263,'Relevant - IN NOW CRM unknown'!$G$2:$G$1227,"UK",'Relevant - IN NOW CRM unknown'!$M$2:$M$1227,"Finance")+COUNTIFS('Relevant - Not CRM not valid'!$T$2:$T$416,$A263,'Relevant - Not CRM not valid'!$G$2:$G$416,"UK",'Relevant - Not CRM not valid'!$M$2:$M$416,"Finance")+COUNTIFS('Relevant - In CRM not valid'!$T$2:$T$46,$A263,'Relevant - In CRM not valid'!$G$2:$G$46,"UK",'Relevant - In CRM not valid'!$M$2:$M$46,"Finance")</f>
        <v>2</v>
      </c>
      <c r="K263" s="2">
        <f>COUNTIFS('Relevant - In CRM valid'!$T$2:$T$4699,$A263,'Relevant - In CRM valid'!$G$2:$G$4699,"UK",'Relevant - In CRM valid'!$M$2:$M$4699,"IT/Systems")+COUNTIFS('Relevant - In CRM unknown'!$T$2:$T$253,$A263,'Relevant - In CRM unknown'!$G$2:$G$253,"UK",'Relevant - In CRM unknown'!$M$2:$M$253,"IT/Systems")+COUNTIFS('Relevant - IN NOW CRM valid'!$T$2:$T$2328,$A263,'Relevant - IN NOW CRM valid'!$G$2:$G$2328,"UK",'Relevant - IN NOW CRM valid'!$M$2:$M$2328,"IT/Systems")+COUNTIFS('Relevant - IN NOW CRM unknown'!$T$2:$T$1227,$A263,'Relevant - IN NOW CRM unknown'!$G$2:$G$1227,"UK",'Relevant - IN NOW CRM unknown'!$M$2:$M$1227,"IT/Systems")+COUNTIFS('Relevant - Not CRM not valid'!$T$2:$T$416,$A263,'Relevant - Not CRM not valid'!$G$2:$G$416,"UK",'Relevant - Not CRM not valid'!$M$2:$M$416,"IT/Systems")+COUNTIFS('Relevant - In CRM not valid'!$T$2:$T$46,$A263,'Relevant - In CRM not valid'!$G$2:$G$46,"UK",'Relevant - In CRM not valid'!$M$2:$M$46,"IT/Systems")</f>
        <v>0</v>
      </c>
      <c r="L263" s="2">
        <f>COUNTIFS('Relevant - In CRM valid'!$T$2:$T$4699,$A263,'Relevant - In CRM valid'!$G$2:$G$4699,"UK",'Relevant - In CRM valid'!$M$2:$M$4699,"")+COUNTIFS('Relevant - In CRM unknown'!$T$2:$T$253,$A263,'Relevant - In CRM unknown'!$G$2:$G$253,"UK",'Relevant - In CRM unknown'!$M$2:$M$253,"")+COUNTIFS('Relevant - IN NOW CRM valid'!$T$2:$T$2328,$A263,'Relevant - IN NOW CRM valid'!$G$2:$G$2328,"UK",'Relevant - IN NOW CRM valid'!$M$2:$M$2328,"")+COUNTIFS('Relevant - IN NOW CRM unknown'!$T$2:$T$1227,$A263,'Relevant - IN NOW CRM unknown'!$G$2:$G$1227,"UK",'Relevant - IN NOW CRM unknown'!$M$2:$M$1227,"")+COUNTIFS('Relevant - Not CRM not valid'!$T$2:$T$416,$A263,'Relevant - Not CRM not valid'!$G$2:$G$416,"UK",'Relevant - Not CRM not valid'!$M$2:$M$416,"")+COUNTIFS('Relevant - In CRM not valid'!$T$2:$T$46,$A263,'Relevant - In CRM not valid'!$G$2:$G$46,"UK",'Relevant - In CRM not valid'!$M$2:$M$46,"")</f>
        <v>0</v>
      </c>
      <c r="M263" s="2">
        <f t="shared" si="8"/>
        <v>1</v>
      </c>
      <c r="N263" s="2">
        <f>COUNTIFS('Relevant - In CRM valid'!$T$2:$T$4699,$A263,'Relevant - In CRM valid'!$G$2:$G$4699,"UK",'Relevant - In CRM valid'!$Q$2:$Q$4699,"valid")+COUNTIFS('Relevant - In CRM unknown'!$T$2:$T$253,$A263,'Relevant - In CRM unknown'!$G$2:$G$253,"UK",'Relevant - In CRM unknown'!$Q$2:$Q$253,"valid")+COUNTIFS('Relevant - IN NOW CRM valid'!$T$2:$T$2328,$A263,'Relevant - IN NOW CRM valid'!$G$2:$G$2328,"UK",'Relevant - IN NOW CRM valid'!$Q$2:$Q$2328,"valid")+COUNTIFS('Relevant - IN NOW CRM unknown'!$T$2:$T$1227,$A263,'Relevant - IN NOW CRM unknown'!$G$2:$G$1227,"UK",'Relevant - IN NOW CRM unknown'!$Q$2:$Q$1227,"valid")+COUNTIFS('Relevant - Not CRM not valid'!$T$2:$T$416,$A263,'Relevant - Not CRM not valid'!$G$2:$G$416,"UK",'Relevant - Not CRM not valid'!$Q$2:$Q$416,"valid")+COUNTIFS('Relevant - In CRM not valid'!$T$2:$T$46,$A263,'Relevant - In CRM not valid'!$G$2:$G$46,"UK",'Relevant - In CRM not valid'!$Q$2:$Q$46,"valid")</f>
        <v>2</v>
      </c>
      <c r="O263" s="2" t="str">
        <f t="shared" si="9"/>
        <v>Research  IT/Systems</v>
      </c>
    </row>
    <row r="264" spans="1:15" ht="15" customHeight="1">
      <c r="A264" s="2" t="s">
        <v>635</v>
      </c>
      <c r="B264" s="2" t="s">
        <v>636</v>
      </c>
      <c r="C264" s="2" t="s">
        <v>368</v>
      </c>
      <c r="D264" s="2" t="str">
        <f>IFERROR(INDEX('UK Target Institutions'!$D$2:$D$727,MATCH($A264,'UK Target Institutions'!$A$2:$A$727,0)),"")</f>
        <v>No</v>
      </c>
      <c r="E264" s="2">
        <f>COUNTIFS('Relevant - In CRM valid'!$T$2:$T$4699,$A264,'Relevant - In CRM valid'!$G$2:$G$4699,"UK")+COUNTIFS('Relevant - In CRM unknown'!$T$2:$T$253,$A264,'Relevant - In CRM unknown'!$G$2:$G$253,"UK")+COUNTIFS('Relevant - IN NOW CRM valid'!$T$2:$T$2328,$A264,'Relevant - IN NOW CRM valid'!$G$2:$G$2328,"UK")+COUNTIFS('Relevant - IN NOW CRM unknown'!$T$2:$T$1227,$A264,'Relevant - IN NOW CRM unknown'!$G$2:$G$1227,"UK")+COUNTIFS('Relevant - Not CRM not valid'!$T$2:$T$416,$A264,'Relevant - Not CRM not valid'!$G$2:$G$416,"UK")+COUNTIFS('Relevant - In CRM not valid'!$T$2:$T$46,$A264,'Relevant - In CRM not valid'!$G$2:$G$46,"UK")</f>
        <v>2</v>
      </c>
      <c r="F264" s="2">
        <f>COUNTIFS('Relevant - In CRM valid'!$T$2:$T$4699,$A264,'Relevant - In CRM valid'!$G$2:$G$4699,"UK",'Relevant - In CRM valid'!$M$2:$M$4699,"Research")+COUNTIFS('Relevant - In CRM unknown'!$T$2:$T$253,$A264,'Relevant - In CRM unknown'!$G$2:$G$253,"UK",'Relevant - In CRM unknown'!$M$2:$M$253,"Research")+COUNTIFS('Relevant - IN NOW CRM valid'!$T$2:$T$2328,$A264,'Relevant - IN NOW CRM valid'!$G$2:$G$2328,"UK",'Relevant - IN NOW CRM valid'!$M$2:$M$2328,"Research")+COUNTIFS('Relevant - IN NOW CRM unknown'!$T$2:$T$1227,$A264,'Relevant - IN NOW CRM unknown'!$G$2:$G$1227,"UK",'Relevant - IN NOW CRM unknown'!$M$2:$M$1227,"Research")+COUNTIFS('Relevant - Not CRM not valid'!$T$2:$T$416,$A264,'Relevant - Not CRM not valid'!$G$2:$G$416,"UK",'Relevant - Not CRM not valid'!$M$2:$M$416,"Research")+COUNTIFS('Relevant - In CRM not valid'!$T$2:$T$46,$A264,'Relevant - In CRM not valid'!$G$2:$G$46,"UK",'Relevant - In CRM not valid'!$M$2:$M$46,"Research")</f>
        <v>1</v>
      </c>
      <c r="G264" s="2">
        <f>COUNTIFS('Relevant - In CRM valid'!$T$2:$T$4699,$A264,'Relevant - In CRM valid'!$G$2:$G$4699,"UK",'Relevant - In CRM valid'!$M$2:$M$4699,"Research",'Relevant - In CRM valid'!$R$2:$R$4699,"Senior")+COUNTIFS('Relevant - In CRM unknown'!$T$2:$T$253,$A264,'Relevant - In CRM unknown'!$G$2:$G$253,"UK",'Relevant - In CRM unknown'!$M$2:$M$253,"Research",'Relevant - In CRM unknown'!$R$2:$R$253,"Senior")+COUNTIFS('Relevant - IN NOW CRM valid'!$T$2:$T$2328,$A264,'Relevant - IN NOW CRM valid'!$G$2:$G$2328,"UK",'Relevant - IN NOW CRM valid'!$M$2:$M$2328,"Research",'Relevant - IN NOW CRM valid'!$R$2:$R$2328,"Senior")+COUNTIFS('Relevant - IN NOW CRM unknown'!$T$2:$T$1227,$A264,'Relevant - IN NOW CRM unknown'!$G$2:$G$1227,"UK",'Relevant - IN NOW CRM unknown'!$M$2:$M$1227,"Research",'Relevant - IN NOW CRM unknown'!$R$2:$R$1227,"Senior")+COUNTIFS('Relevant - Not CRM not valid'!$T$2:$T$416,$A264,'Relevant - Not CRM not valid'!$G$2:$G$416,"UK",'Relevant - Not CRM not valid'!$M$2:$M$416,"Research",'Relevant - Not CRM not valid'!$R$2:$R$416,"Senior")+COUNTIFS('Relevant - In CRM not valid'!$T$2:$T$46,$A264,'Relevant - In CRM not valid'!$G$2:$G$46,"UK",'Relevant - In CRM not valid'!$M$2:$M$46,"Research",'Relevant - In CRM not valid'!$R$2:$R$46,"Senior")</f>
        <v>1</v>
      </c>
      <c r="H264" s="2">
        <f>COUNTIFS('Relevant - In CRM valid'!$T$2:$T$4699,$A264,'Relevant - In CRM valid'!$G$2:$G$4699,"UK",'Relevant - In CRM valid'!$M$2:$M$4699,"Research",'Relevant - In CRM valid'!$R$2:$R$4699,"Operational")+COUNTIFS('Relevant - In CRM unknown'!$T$2:$T$253,$A264,'Relevant - In CRM unknown'!$G$2:$G$253,"UK",'Relevant - In CRM unknown'!$M$2:$M$253,"Research",'Relevant - In CRM unknown'!$R$2:$R$253,"Operational")+COUNTIFS('Relevant - IN NOW CRM valid'!$T$2:$T$2328,$A264,'Relevant - IN NOW CRM valid'!$G$2:$G$2328,"UK",'Relevant - IN NOW CRM valid'!$M$2:$M$2328,"Research",'Relevant - IN NOW CRM valid'!$R$2:$R$2328,"Operational")+COUNTIFS('Relevant - IN NOW CRM unknown'!$T$2:$T$1227,$A264,'Relevant - IN NOW CRM unknown'!$G$2:$G$1227,"UK",'Relevant - IN NOW CRM unknown'!$M$2:$M$1227,"Research",'Relevant - IN NOW CRM unknown'!$R$2:$R$1227,"Operational")+COUNTIFS('Relevant - Not CRM not valid'!$T$2:$T$416,$A264,'Relevant - Not CRM not valid'!$G$2:$G$416,"UK",'Relevant - Not CRM not valid'!$M$2:$M$416,"Research",'Relevant - Not CRM not valid'!$R$2:$R$416,"Operational")+COUNTIFS('Relevant - In CRM not valid'!$T$2:$T$46,$A264,'Relevant - In CRM not valid'!$G$2:$G$46,"UK",'Relevant - In CRM not valid'!$M$2:$M$46,"Research",'Relevant - In CRM not valid'!$R$2:$R$46,"Operational")</f>
        <v>0</v>
      </c>
      <c r="I264" s="2">
        <f>COUNTIFS('Relevant - In CRM valid'!$T$2:$T$4699,$A264,'Relevant - In CRM valid'!$G$2:$G$4699,"UK",'Relevant - In CRM valid'!$M$2:$M$4699,"Research",'Relevant - In CRM valid'!$R$2:$R$4699,"Academic")+COUNTIFS('Relevant - In CRM unknown'!$T$2:$T$253,$A264,'Relevant - In CRM unknown'!$G$2:$G$253,"UK",'Relevant - In CRM unknown'!$M$2:$M$253,"Research",'Relevant - In CRM unknown'!$R$2:$R$253,"Academic")+COUNTIFS('Relevant - IN NOW CRM valid'!$T$2:$T$2328,$A264,'Relevant - IN NOW CRM valid'!$G$2:$G$2328,"UK",'Relevant - IN NOW CRM valid'!$M$2:$M$2328,"Research",'Relevant - IN NOW CRM valid'!$R$2:$R$2328,"Academic")+COUNTIFS('Relevant - IN NOW CRM unknown'!$T$2:$T$1227,$A264,'Relevant - IN NOW CRM unknown'!$G$2:$G$1227,"UK",'Relevant - IN NOW CRM unknown'!$M$2:$M$1227,"Research",'Relevant - IN NOW CRM unknown'!$R$2:$R$1227,"Academic")+COUNTIFS('Relevant - Not CRM not valid'!$T$2:$T$416,$A264,'Relevant - Not CRM not valid'!$G$2:$G$416,"UK",'Relevant - Not CRM not valid'!$M$2:$M$416,"Research",'Relevant - Not CRM not valid'!$R$2:$R$416,"Academic")+COUNTIFS('Relevant - In CRM not valid'!$T$2:$T$46,$A264,'Relevant - In CRM not valid'!$G$2:$G$46,"UK",'Relevant - In CRM not valid'!$M$2:$M$46,"Research",'Relevant - In CRM not valid'!$R$2:$R$46,"Academic")</f>
        <v>0</v>
      </c>
      <c r="J264" s="2">
        <f>COUNTIFS('Relevant - In CRM valid'!$T$2:$T$4699,$A264,'Relevant - In CRM valid'!$G$2:$G$4699,"UK",'Relevant - In CRM valid'!$M$2:$M$4699,"Finance")+COUNTIFS('Relevant - In CRM unknown'!$T$2:$T$253,$A264,'Relevant - In CRM unknown'!$G$2:$G$253,"UK",'Relevant - In CRM unknown'!$M$2:$M$253,"Finance")+COUNTIFS('Relevant - IN NOW CRM valid'!$T$2:$T$2328,$A264,'Relevant - IN NOW CRM valid'!$G$2:$G$2328,"UK",'Relevant - IN NOW CRM valid'!$M$2:$M$2328,"Finance")+COUNTIFS('Relevant - IN NOW CRM unknown'!$T$2:$T$1227,$A264,'Relevant - IN NOW CRM unknown'!$G$2:$G$1227,"UK",'Relevant - IN NOW CRM unknown'!$M$2:$M$1227,"Finance")+COUNTIFS('Relevant - Not CRM not valid'!$T$2:$T$416,$A264,'Relevant - Not CRM not valid'!$G$2:$G$416,"UK",'Relevant - Not CRM not valid'!$M$2:$M$416,"Finance")+COUNTIFS('Relevant - In CRM not valid'!$T$2:$T$46,$A264,'Relevant - In CRM not valid'!$G$2:$G$46,"UK",'Relevant - In CRM not valid'!$M$2:$M$46,"Finance")</f>
        <v>1</v>
      </c>
      <c r="K264" s="2">
        <f>COUNTIFS('Relevant - In CRM valid'!$T$2:$T$4699,$A264,'Relevant - In CRM valid'!$G$2:$G$4699,"UK",'Relevant - In CRM valid'!$M$2:$M$4699,"IT/Systems")+COUNTIFS('Relevant - In CRM unknown'!$T$2:$T$253,$A264,'Relevant - In CRM unknown'!$G$2:$G$253,"UK",'Relevant - In CRM unknown'!$M$2:$M$253,"IT/Systems")+COUNTIFS('Relevant - IN NOW CRM valid'!$T$2:$T$2328,$A264,'Relevant - IN NOW CRM valid'!$G$2:$G$2328,"UK",'Relevant - IN NOW CRM valid'!$M$2:$M$2328,"IT/Systems")+COUNTIFS('Relevant - IN NOW CRM unknown'!$T$2:$T$1227,$A264,'Relevant - IN NOW CRM unknown'!$G$2:$G$1227,"UK",'Relevant - IN NOW CRM unknown'!$M$2:$M$1227,"IT/Systems")+COUNTIFS('Relevant - Not CRM not valid'!$T$2:$T$416,$A264,'Relevant - Not CRM not valid'!$G$2:$G$416,"UK",'Relevant - Not CRM not valid'!$M$2:$M$416,"IT/Systems")+COUNTIFS('Relevant - In CRM not valid'!$T$2:$T$46,$A264,'Relevant - In CRM not valid'!$G$2:$G$46,"UK",'Relevant - In CRM not valid'!$M$2:$M$46,"IT/Systems")</f>
        <v>0</v>
      </c>
      <c r="L264" s="2">
        <f>COUNTIFS('Relevant - In CRM valid'!$T$2:$T$4699,$A264,'Relevant - In CRM valid'!$G$2:$G$4699,"UK",'Relevant - In CRM valid'!$M$2:$M$4699,"")+COUNTIFS('Relevant - In CRM unknown'!$T$2:$T$253,$A264,'Relevant - In CRM unknown'!$G$2:$G$253,"UK",'Relevant - In CRM unknown'!$M$2:$M$253,"")+COUNTIFS('Relevant - IN NOW CRM valid'!$T$2:$T$2328,$A264,'Relevant - IN NOW CRM valid'!$G$2:$G$2328,"UK",'Relevant - IN NOW CRM valid'!$M$2:$M$2328,"")+COUNTIFS('Relevant - IN NOW CRM unknown'!$T$2:$T$1227,$A264,'Relevant - IN NOW CRM unknown'!$G$2:$G$1227,"UK",'Relevant - IN NOW CRM unknown'!$M$2:$M$1227,"")+COUNTIFS('Relevant - Not CRM not valid'!$T$2:$T$416,$A264,'Relevant - Not CRM not valid'!$G$2:$G$416,"UK",'Relevant - Not CRM not valid'!$M$2:$M$416,"")+COUNTIFS('Relevant - In CRM not valid'!$T$2:$T$46,$A264,'Relevant - In CRM not valid'!$G$2:$G$46,"UK",'Relevant - In CRM not valid'!$M$2:$M$46,"")</f>
        <v>0</v>
      </c>
      <c r="M264" s="2">
        <f t="shared" si="8"/>
        <v>2</v>
      </c>
      <c r="N264" s="2">
        <f>COUNTIFS('Relevant - In CRM valid'!$T$2:$T$4699,$A264,'Relevant - In CRM valid'!$G$2:$G$4699,"UK",'Relevant - In CRM valid'!$Q$2:$Q$4699,"valid")+COUNTIFS('Relevant - In CRM unknown'!$T$2:$T$253,$A264,'Relevant - In CRM unknown'!$G$2:$G$253,"UK",'Relevant - In CRM unknown'!$Q$2:$Q$253,"valid")+COUNTIFS('Relevant - IN NOW CRM valid'!$T$2:$T$2328,$A264,'Relevant - IN NOW CRM valid'!$G$2:$G$2328,"UK",'Relevant - IN NOW CRM valid'!$Q$2:$Q$2328,"valid")+COUNTIFS('Relevant - IN NOW CRM unknown'!$T$2:$T$1227,$A264,'Relevant - IN NOW CRM unknown'!$G$2:$G$1227,"UK",'Relevant - IN NOW CRM unknown'!$Q$2:$Q$1227,"valid")+COUNTIFS('Relevant - Not CRM not valid'!$T$2:$T$416,$A264,'Relevant - Not CRM not valid'!$G$2:$G$416,"UK",'Relevant - Not CRM not valid'!$Q$2:$Q$416,"valid")+COUNTIFS('Relevant - In CRM not valid'!$T$2:$T$46,$A264,'Relevant - In CRM not valid'!$G$2:$G$46,"UK",'Relevant - In CRM not valid'!$Q$2:$Q$46,"valid")</f>
        <v>2</v>
      </c>
      <c r="O264" s="2" t="str">
        <f t="shared" si="9"/>
        <v>IT/Systems</v>
      </c>
    </row>
    <row r="265" spans="1:15" ht="15" customHeight="1">
      <c r="A265" s="2" t="s">
        <v>637</v>
      </c>
      <c r="B265" s="2" t="s">
        <v>638</v>
      </c>
      <c r="C265" s="2" t="s">
        <v>1570</v>
      </c>
      <c r="D265" s="2" t="str">
        <f>IFERROR(INDEX('UK Target Institutions'!$D$2:$D$727,MATCH($A265,'UK Target Institutions'!$A$2:$A$727,0)),"")</f>
        <v>No</v>
      </c>
      <c r="E265" s="2">
        <f>COUNTIFS('Relevant - In CRM valid'!$T$2:$T$4699,$A265,'Relevant - In CRM valid'!$G$2:$G$4699,"UK")+COUNTIFS('Relevant - In CRM unknown'!$T$2:$T$253,$A265,'Relevant - In CRM unknown'!$G$2:$G$253,"UK")+COUNTIFS('Relevant - IN NOW CRM valid'!$T$2:$T$2328,$A265,'Relevant - IN NOW CRM valid'!$G$2:$G$2328,"UK")+COUNTIFS('Relevant - IN NOW CRM unknown'!$T$2:$T$1227,$A265,'Relevant - IN NOW CRM unknown'!$G$2:$G$1227,"UK")+COUNTIFS('Relevant - Not CRM not valid'!$T$2:$T$416,$A265,'Relevant - Not CRM not valid'!$G$2:$G$416,"UK")+COUNTIFS('Relevant - In CRM not valid'!$T$2:$T$46,$A265,'Relevant - In CRM not valid'!$G$2:$G$46,"UK")</f>
        <v>2</v>
      </c>
      <c r="F265" s="2">
        <f>COUNTIFS('Relevant - In CRM valid'!$T$2:$T$4699,$A265,'Relevant - In CRM valid'!$G$2:$G$4699,"UK",'Relevant - In CRM valid'!$M$2:$M$4699,"Research")+COUNTIFS('Relevant - In CRM unknown'!$T$2:$T$253,$A265,'Relevant - In CRM unknown'!$G$2:$G$253,"UK",'Relevant - In CRM unknown'!$M$2:$M$253,"Research")+COUNTIFS('Relevant - IN NOW CRM valid'!$T$2:$T$2328,$A265,'Relevant - IN NOW CRM valid'!$G$2:$G$2328,"UK",'Relevant - IN NOW CRM valid'!$M$2:$M$2328,"Research")+COUNTIFS('Relevant - IN NOW CRM unknown'!$T$2:$T$1227,$A265,'Relevant - IN NOW CRM unknown'!$G$2:$G$1227,"UK",'Relevant - IN NOW CRM unknown'!$M$2:$M$1227,"Research")+COUNTIFS('Relevant - Not CRM not valid'!$T$2:$T$416,$A265,'Relevant - Not CRM not valid'!$G$2:$G$416,"UK",'Relevant - Not CRM not valid'!$M$2:$M$416,"Research")+COUNTIFS('Relevant - In CRM not valid'!$T$2:$T$46,$A265,'Relevant - In CRM not valid'!$G$2:$G$46,"UK",'Relevant - In CRM not valid'!$M$2:$M$46,"Research")</f>
        <v>0</v>
      </c>
      <c r="G265" s="2">
        <f>COUNTIFS('Relevant - In CRM valid'!$T$2:$T$4699,$A265,'Relevant - In CRM valid'!$G$2:$G$4699,"UK",'Relevant - In CRM valid'!$M$2:$M$4699,"Research",'Relevant - In CRM valid'!$R$2:$R$4699,"Senior")+COUNTIFS('Relevant - In CRM unknown'!$T$2:$T$253,$A265,'Relevant - In CRM unknown'!$G$2:$G$253,"UK",'Relevant - In CRM unknown'!$M$2:$M$253,"Research",'Relevant - In CRM unknown'!$R$2:$R$253,"Senior")+COUNTIFS('Relevant - IN NOW CRM valid'!$T$2:$T$2328,$A265,'Relevant - IN NOW CRM valid'!$G$2:$G$2328,"UK",'Relevant - IN NOW CRM valid'!$M$2:$M$2328,"Research",'Relevant - IN NOW CRM valid'!$R$2:$R$2328,"Senior")+COUNTIFS('Relevant - IN NOW CRM unknown'!$T$2:$T$1227,$A265,'Relevant - IN NOW CRM unknown'!$G$2:$G$1227,"UK",'Relevant - IN NOW CRM unknown'!$M$2:$M$1227,"Research",'Relevant - IN NOW CRM unknown'!$R$2:$R$1227,"Senior")+COUNTIFS('Relevant - Not CRM not valid'!$T$2:$T$416,$A265,'Relevant - Not CRM not valid'!$G$2:$G$416,"UK",'Relevant - Not CRM not valid'!$M$2:$M$416,"Research",'Relevant - Not CRM not valid'!$R$2:$R$416,"Senior")+COUNTIFS('Relevant - In CRM not valid'!$T$2:$T$46,$A265,'Relevant - In CRM not valid'!$G$2:$G$46,"UK",'Relevant - In CRM not valid'!$M$2:$M$46,"Research",'Relevant - In CRM not valid'!$R$2:$R$46,"Senior")</f>
        <v>0</v>
      </c>
      <c r="H265" s="2">
        <f>COUNTIFS('Relevant - In CRM valid'!$T$2:$T$4699,$A265,'Relevant - In CRM valid'!$G$2:$G$4699,"UK",'Relevant - In CRM valid'!$M$2:$M$4699,"Research",'Relevant - In CRM valid'!$R$2:$R$4699,"Operational")+COUNTIFS('Relevant - In CRM unknown'!$T$2:$T$253,$A265,'Relevant - In CRM unknown'!$G$2:$G$253,"UK",'Relevant - In CRM unknown'!$M$2:$M$253,"Research",'Relevant - In CRM unknown'!$R$2:$R$253,"Operational")+COUNTIFS('Relevant - IN NOW CRM valid'!$T$2:$T$2328,$A265,'Relevant - IN NOW CRM valid'!$G$2:$G$2328,"UK",'Relevant - IN NOW CRM valid'!$M$2:$M$2328,"Research",'Relevant - IN NOW CRM valid'!$R$2:$R$2328,"Operational")+COUNTIFS('Relevant - IN NOW CRM unknown'!$T$2:$T$1227,$A265,'Relevant - IN NOW CRM unknown'!$G$2:$G$1227,"UK",'Relevant - IN NOW CRM unknown'!$M$2:$M$1227,"Research",'Relevant - IN NOW CRM unknown'!$R$2:$R$1227,"Operational")+COUNTIFS('Relevant - Not CRM not valid'!$T$2:$T$416,$A265,'Relevant - Not CRM not valid'!$G$2:$G$416,"UK",'Relevant - Not CRM not valid'!$M$2:$M$416,"Research",'Relevant - Not CRM not valid'!$R$2:$R$416,"Operational")+COUNTIFS('Relevant - In CRM not valid'!$T$2:$T$46,$A265,'Relevant - In CRM not valid'!$G$2:$G$46,"UK",'Relevant - In CRM not valid'!$M$2:$M$46,"Research",'Relevant - In CRM not valid'!$R$2:$R$46,"Operational")</f>
        <v>0</v>
      </c>
      <c r="I265" s="2">
        <f>COUNTIFS('Relevant - In CRM valid'!$T$2:$T$4699,$A265,'Relevant - In CRM valid'!$G$2:$G$4699,"UK",'Relevant - In CRM valid'!$M$2:$M$4699,"Research",'Relevant - In CRM valid'!$R$2:$R$4699,"Academic")+COUNTIFS('Relevant - In CRM unknown'!$T$2:$T$253,$A265,'Relevant - In CRM unknown'!$G$2:$G$253,"UK",'Relevant - In CRM unknown'!$M$2:$M$253,"Research",'Relevant - In CRM unknown'!$R$2:$R$253,"Academic")+COUNTIFS('Relevant - IN NOW CRM valid'!$T$2:$T$2328,$A265,'Relevant - IN NOW CRM valid'!$G$2:$G$2328,"UK",'Relevant - IN NOW CRM valid'!$M$2:$M$2328,"Research",'Relevant - IN NOW CRM valid'!$R$2:$R$2328,"Academic")+COUNTIFS('Relevant - IN NOW CRM unknown'!$T$2:$T$1227,$A265,'Relevant - IN NOW CRM unknown'!$G$2:$G$1227,"UK",'Relevant - IN NOW CRM unknown'!$M$2:$M$1227,"Research",'Relevant - IN NOW CRM unknown'!$R$2:$R$1227,"Academic")+COUNTIFS('Relevant - Not CRM not valid'!$T$2:$T$416,$A265,'Relevant - Not CRM not valid'!$G$2:$G$416,"UK",'Relevant - Not CRM not valid'!$M$2:$M$416,"Research",'Relevant - Not CRM not valid'!$R$2:$R$416,"Academic")+COUNTIFS('Relevant - In CRM not valid'!$T$2:$T$46,$A265,'Relevant - In CRM not valid'!$G$2:$G$46,"UK",'Relevant - In CRM not valid'!$M$2:$M$46,"Research",'Relevant - In CRM not valid'!$R$2:$R$46,"Academic")</f>
        <v>0</v>
      </c>
      <c r="J265" s="2">
        <f>COUNTIFS('Relevant - In CRM valid'!$T$2:$T$4699,$A265,'Relevant - In CRM valid'!$G$2:$G$4699,"UK",'Relevant - In CRM valid'!$M$2:$M$4699,"Finance")+COUNTIFS('Relevant - In CRM unknown'!$T$2:$T$253,$A265,'Relevant - In CRM unknown'!$G$2:$G$253,"UK",'Relevant - In CRM unknown'!$M$2:$M$253,"Finance")+COUNTIFS('Relevant - IN NOW CRM valid'!$T$2:$T$2328,$A265,'Relevant - IN NOW CRM valid'!$G$2:$G$2328,"UK",'Relevant - IN NOW CRM valid'!$M$2:$M$2328,"Finance")+COUNTIFS('Relevant - IN NOW CRM unknown'!$T$2:$T$1227,$A265,'Relevant - IN NOW CRM unknown'!$G$2:$G$1227,"UK",'Relevant - IN NOW CRM unknown'!$M$2:$M$1227,"Finance")+COUNTIFS('Relevant - Not CRM not valid'!$T$2:$T$416,$A265,'Relevant - Not CRM not valid'!$G$2:$G$416,"UK",'Relevant - Not CRM not valid'!$M$2:$M$416,"Finance")+COUNTIFS('Relevant - In CRM not valid'!$T$2:$T$46,$A265,'Relevant - In CRM not valid'!$G$2:$G$46,"UK",'Relevant - In CRM not valid'!$M$2:$M$46,"Finance")</f>
        <v>2</v>
      </c>
      <c r="K265" s="2">
        <f>COUNTIFS('Relevant - In CRM valid'!$T$2:$T$4699,$A265,'Relevant - In CRM valid'!$G$2:$G$4699,"UK",'Relevant - In CRM valid'!$M$2:$M$4699,"IT/Systems")+COUNTIFS('Relevant - In CRM unknown'!$T$2:$T$253,$A265,'Relevant - In CRM unknown'!$G$2:$G$253,"UK",'Relevant - In CRM unknown'!$M$2:$M$253,"IT/Systems")+COUNTIFS('Relevant - IN NOW CRM valid'!$T$2:$T$2328,$A265,'Relevant - IN NOW CRM valid'!$G$2:$G$2328,"UK",'Relevant - IN NOW CRM valid'!$M$2:$M$2328,"IT/Systems")+COUNTIFS('Relevant - IN NOW CRM unknown'!$T$2:$T$1227,$A265,'Relevant - IN NOW CRM unknown'!$G$2:$G$1227,"UK",'Relevant - IN NOW CRM unknown'!$M$2:$M$1227,"IT/Systems")+COUNTIFS('Relevant - Not CRM not valid'!$T$2:$T$416,$A265,'Relevant - Not CRM not valid'!$G$2:$G$416,"UK",'Relevant - Not CRM not valid'!$M$2:$M$416,"IT/Systems")+COUNTIFS('Relevant - In CRM not valid'!$T$2:$T$46,$A265,'Relevant - In CRM not valid'!$G$2:$G$46,"UK",'Relevant - In CRM not valid'!$M$2:$M$46,"IT/Systems")</f>
        <v>0</v>
      </c>
      <c r="L265" s="2">
        <f>COUNTIFS('Relevant - In CRM valid'!$T$2:$T$4699,$A265,'Relevant - In CRM valid'!$G$2:$G$4699,"UK",'Relevant - In CRM valid'!$M$2:$M$4699,"")+COUNTIFS('Relevant - In CRM unknown'!$T$2:$T$253,$A265,'Relevant - In CRM unknown'!$G$2:$G$253,"UK",'Relevant - In CRM unknown'!$M$2:$M$253,"")+COUNTIFS('Relevant - IN NOW CRM valid'!$T$2:$T$2328,$A265,'Relevant - IN NOW CRM valid'!$G$2:$G$2328,"UK",'Relevant - IN NOW CRM valid'!$M$2:$M$2328,"")+COUNTIFS('Relevant - IN NOW CRM unknown'!$T$2:$T$1227,$A265,'Relevant - IN NOW CRM unknown'!$G$2:$G$1227,"UK",'Relevant - IN NOW CRM unknown'!$M$2:$M$1227,"")+COUNTIFS('Relevant - Not CRM not valid'!$T$2:$T$416,$A265,'Relevant - Not CRM not valid'!$G$2:$G$416,"UK",'Relevant - Not CRM not valid'!$M$2:$M$416,"")+COUNTIFS('Relevant - In CRM not valid'!$T$2:$T$46,$A265,'Relevant - In CRM not valid'!$G$2:$G$46,"UK",'Relevant - In CRM not valid'!$M$2:$M$46,"")</f>
        <v>0</v>
      </c>
      <c r="M265" s="2">
        <f t="shared" si="8"/>
        <v>1</v>
      </c>
      <c r="N265" s="2">
        <f>COUNTIFS('Relevant - In CRM valid'!$T$2:$T$4699,$A265,'Relevant - In CRM valid'!$G$2:$G$4699,"UK",'Relevant - In CRM valid'!$Q$2:$Q$4699,"valid")+COUNTIFS('Relevant - In CRM unknown'!$T$2:$T$253,$A265,'Relevant - In CRM unknown'!$G$2:$G$253,"UK",'Relevant - In CRM unknown'!$Q$2:$Q$253,"valid")+COUNTIFS('Relevant - IN NOW CRM valid'!$T$2:$T$2328,$A265,'Relevant - IN NOW CRM valid'!$G$2:$G$2328,"UK",'Relevant - IN NOW CRM valid'!$Q$2:$Q$2328,"valid")+COUNTIFS('Relevant - IN NOW CRM unknown'!$T$2:$T$1227,$A265,'Relevant - IN NOW CRM unknown'!$G$2:$G$1227,"UK",'Relevant - IN NOW CRM unknown'!$Q$2:$Q$1227,"valid")+COUNTIFS('Relevant - Not CRM not valid'!$T$2:$T$416,$A265,'Relevant - Not CRM not valid'!$G$2:$G$416,"UK",'Relevant - Not CRM not valid'!$Q$2:$Q$416,"valid")+COUNTIFS('Relevant - In CRM not valid'!$T$2:$T$46,$A265,'Relevant - In CRM not valid'!$G$2:$G$46,"UK",'Relevant - In CRM not valid'!$Q$2:$Q$46,"valid")</f>
        <v>2</v>
      </c>
      <c r="O265" s="2" t="str">
        <f t="shared" si="9"/>
        <v>Research  IT/Systems</v>
      </c>
    </row>
    <row r="266" spans="1:15" ht="15" customHeight="1">
      <c r="A266" s="2" t="s">
        <v>639</v>
      </c>
      <c r="B266" s="2" t="s">
        <v>640</v>
      </c>
      <c r="C266" s="2" t="s">
        <v>1570</v>
      </c>
      <c r="D266" s="2" t="str">
        <f>IFERROR(INDEX('UK Target Institutions'!$D$2:$D$727,MATCH($A266,'UK Target Institutions'!$A$2:$A$727,0)),"")</f>
        <v>Yes</v>
      </c>
      <c r="E266" s="2">
        <f>COUNTIFS('Relevant - In CRM valid'!$T$2:$T$4699,$A266,'Relevant - In CRM valid'!$G$2:$G$4699,"UK")+COUNTIFS('Relevant - In CRM unknown'!$T$2:$T$253,$A266,'Relevant - In CRM unknown'!$G$2:$G$253,"UK")+COUNTIFS('Relevant - IN NOW CRM valid'!$T$2:$T$2328,$A266,'Relevant - IN NOW CRM valid'!$G$2:$G$2328,"UK")+COUNTIFS('Relevant - IN NOW CRM unknown'!$T$2:$T$1227,$A266,'Relevant - IN NOW CRM unknown'!$G$2:$G$1227,"UK")+COUNTIFS('Relevant - Not CRM not valid'!$T$2:$T$416,$A266,'Relevant - Not CRM not valid'!$G$2:$G$416,"UK")+COUNTIFS('Relevant - In CRM not valid'!$T$2:$T$46,$A266,'Relevant - In CRM not valid'!$G$2:$G$46,"UK")</f>
        <v>2</v>
      </c>
      <c r="F266" s="2">
        <f>COUNTIFS('Relevant - In CRM valid'!$T$2:$T$4699,$A266,'Relevant - In CRM valid'!$G$2:$G$4699,"UK",'Relevant - In CRM valid'!$M$2:$M$4699,"Research")+COUNTIFS('Relevant - In CRM unknown'!$T$2:$T$253,$A266,'Relevant - In CRM unknown'!$G$2:$G$253,"UK",'Relevant - In CRM unknown'!$M$2:$M$253,"Research")+COUNTIFS('Relevant - IN NOW CRM valid'!$T$2:$T$2328,$A266,'Relevant - IN NOW CRM valid'!$G$2:$G$2328,"UK",'Relevant - IN NOW CRM valid'!$M$2:$M$2328,"Research")+COUNTIFS('Relevant - IN NOW CRM unknown'!$T$2:$T$1227,$A266,'Relevant - IN NOW CRM unknown'!$G$2:$G$1227,"UK",'Relevant - IN NOW CRM unknown'!$M$2:$M$1227,"Research")+COUNTIFS('Relevant - Not CRM not valid'!$T$2:$T$416,$A266,'Relevant - Not CRM not valid'!$G$2:$G$416,"UK",'Relevant - Not CRM not valid'!$M$2:$M$416,"Research")+COUNTIFS('Relevant - In CRM not valid'!$T$2:$T$46,$A266,'Relevant - In CRM not valid'!$G$2:$G$46,"UK",'Relevant - In CRM not valid'!$M$2:$M$46,"Research")</f>
        <v>0</v>
      </c>
      <c r="G266" s="2">
        <f>COUNTIFS('Relevant - In CRM valid'!$T$2:$T$4699,$A266,'Relevant - In CRM valid'!$G$2:$G$4699,"UK",'Relevant - In CRM valid'!$M$2:$M$4699,"Research",'Relevant - In CRM valid'!$R$2:$R$4699,"Senior")+COUNTIFS('Relevant - In CRM unknown'!$T$2:$T$253,$A266,'Relevant - In CRM unknown'!$G$2:$G$253,"UK",'Relevant - In CRM unknown'!$M$2:$M$253,"Research",'Relevant - In CRM unknown'!$R$2:$R$253,"Senior")+COUNTIFS('Relevant - IN NOW CRM valid'!$T$2:$T$2328,$A266,'Relevant - IN NOW CRM valid'!$G$2:$G$2328,"UK",'Relevant - IN NOW CRM valid'!$M$2:$M$2328,"Research",'Relevant - IN NOW CRM valid'!$R$2:$R$2328,"Senior")+COUNTIFS('Relevant - IN NOW CRM unknown'!$T$2:$T$1227,$A266,'Relevant - IN NOW CRM unknown'!$G$2:$G$1227,"UK",'Relevant - IN NOW CRM unknown'!$M$2:$M$1227,"Research",'Relevant - IN NOW CRM unknown'!$R$2:$R$1227,"Senior")+COUNTIFS('Relevant - Not CRM not valid'!$T$2:$T$416,$A266,'Relevant - Not CRM not valid'!$G$2:$G$416,"UK",'Relevant - Not CRM not valid'!$M$2:$M$416,"Research",'Relevant - Not CRM not valid'!$R$2:$R$416,"Senior")+COUNTIFS('Relevant - In CRM not valid'!$T$2:$T$46,$A266,'Relevant - In CRM not valid'!$G$2:$G$46,"UK",'Relevant - In CRM not valid'!$M$2:$M$46,"Research",'Relevant - In CRM not valid'!$R$2:$R$46,"Senior")</f>
        <v>0</v>
      </c>
      <c r="H266" s="2">
        <f>COUNTIFS('Relevant - In CRM valid'!$T$2:$T$4699,$A266,'Relevant - In CRM valid'!$G$2:$G$4699,"UK",'Relevant - In CRM valid'!$M$2:$M$4699,"Research",'Relevant - In CRM valid'!$R$2:$R$4699,"Operational")+COUNTIFS('Relevant - In CRM unknown'!$T$2:$T$253,$A266,'Relevant - In CRM unknown'!$G$2:$G$253,"UK",'Relevant - In CRM unknown'!$M$2:$M$253,"Research",'Relevant - In CRM unknown'!$R$2:$R$253,"Operational")+COUNTIFS('Relevant - IN NOW CRM valid'!$T$2:$T$2328,$A266,'Relevant - IN NOW CRM valid'!$G$2:$G$2328,"UK",'Relevant - IN NOW CRM valid'!$M$2:$M$2328,"Research",'Relevant - IN NOW CRM valid'!$R$2:$R$2328,"Operational")+COUNTIFS('Relevant - IN NOW CRM unknown'!$T$2:$T$1227,$A266,'Relevant - IN NOW CRM unknown'!$G$2:$G$1227,"UK",'Relevant - IN NOW CRM unknown'!$M$2:$M$1227,"Research",'Relevant - IN NOW CRM unknown'!$R$2:$R$1227,"Operational")+COUNTIFS('Relevant - Not CRM not valid'!$T$2:$T$416,$A266,'Relevant - Not CRM not valid'!$G$2:$G$416,"UK",'Relevant - Not CRM not valid'!$M$2:$M$416,"Research",'Relevant - Not CRM not valid'!$R$2:$R$416,"Operational")+COUNTIFS('Relevant - In CRM not valid'!$T$2:$T$46,$A266,'Relevant - In CRM not valid'!$G$2:$G$46,"UK",'Relevant - In CRM not valid'!$M$2:$M$46,"Research",'Relevant - In CRM not valid'!$R$2:$R$46,"Operational")</f>
        <v>0</v>
      </c>
      <c r="I266" s="2">
        <f>COUNTIFS('Relevant - In CRM valid'!$T$2:$T$4699,$A266,'Relevant - In CRM valid'!$G$2:$G$4699,"UK",'Relevant - In CRM valid'!$M$2:$M$4699,"Research",'Relevant - In CRM valid'!$R$2:$R$4699,"Academic")+COUNTIFS('Relevant - In CRM unknown'!$T$2:$T$253,$A266,'Relevant - In CRM unknown'!$G$2:$G$253,"UK",'Relevant - In CRM unknown'!$M$2:$M$253,"Research",'Relevant - In CRM unknown'!$R$2:$R$253,"Academic")+COUNTIFS('Relevant - IN NOW CRM valid'!$T$2:$T$2328,$A266,'Relevant - IN NOW CRM valid'!$G$2:$G$2328,"UK",'Relevant - IN NOW CRM valid'!$M$2:$M$2328,"Research",'Relevant - IN NOW CRM valid'!$R$2:$R$2328,"Academic")+COUNTIFS('Relevant - IN NOW CRM unknown'!$T$2:$T$1227,$A266,'Relevant - IN NOW CRM unknown'!$G$2:$G$1227,"UK",'Relevant - IN NOW CRM unknown'!$M$2:$M$1227,"Research",'Relevant - IN NOW CRM unknown'!$R$2:$R$1227,"Academic")+COUNTIFS('Relevant - Not CRM not valid'!$T$2:$T$416,$A266,'Relevant - Not CRM not valid'!$G$2:$G$416,"UK",'Relevant - Not CRM not valid'!$M$2:$M$416,"Research",'Relevant - Not CRM not valid'!$R$2:$R$416,"Academic")+COUNTIFS('Relevant - In CRM not valid'!$T$2:$T$46,$A266,'Relevant - In CRM not valid'!$G$2:$G$46,"UK",'Relevant - In CRM not valid'!$M$2:$M$46,"Research",'Relevant - In CRM not valid'!$R$2:$R$46,"Academic")</f>
        <v>0</v>
      </c>
      <c r="J266" s="2">
        <f>COUNTIFS('Relevant - In CRM valid'!$T$2:$T$4699,$A266,'Relevant - In CRM valid'!$G$2:$G$4699,"UK",'Relevant - In CRM valid'!$M$2:$M$4699,"Finance")+COUNTIFS('Relevant - In CRM unknown'!$T$2:$T$253,$A266,'Relevant - In CRM unknown'!$G$2:$G$253,"UK",'Relevant - In CRM unknown'!$M$2:$M$253,"Finance")+COUNTIFS('Relevant - IN NOW CRM valid'!$T$2:$T$2328,$A266,'Relevant - IN NOW CRM valid'!$G$2:$G$2328,"UK",'Relevant - IN NOW CRM valid'!$M$2:$M$2328,"Finance")+COUNTIFS('Relevant - IN NOW CRM unknown'!$T$2:$T$1227,$A266,'Relevant - IN NOW CRM unknown'!$G$2:$G$1227,"UK",'Relevant - IN NOW CRM unknown'!$M$2:$M$1227,"Finance")+COUNTIFS('Relevant - Not CRM not valid'!$T$2:$T$416,$A266,'Relevant - Not CRM not valid'!$G$2:$G$416,"UK",'Relevant - Not CRM not valid'!$M$2:$M$416,"Finance")+COUNTIFS('Relevant - In CRM not valid'!$T$2:$T$46,$A266,'Relevant - In CRM not valid'!$G$2:$G$46,"UK",'Relevant - In CRM not valid'!$M$2:$M$46,"Finance")</f>
        <v>2</v>
      </c>
      <c r="K266" s="2">
        <f>COUNTIFS('Relevant - In CRM valid'!$T$2:$T$4699,$A266,'Relevant - In CRM valid'!$G$2:$G$4699,"UK",'Relevant - In CRM valid'!$M$2:$M$4699,"IT/Systems")+COUNTIFS('Relevant - In CRM unknown'!$T$2:$T$253,$A266,'Relevant - In CRM unknown'!$G$2:$G$253,"UK",'Relevant - In CRM unknown'!$M$2:$M$253,"IT/Systems")+COUNTIFS('Relevant - IN NOW CRM valid'!$T$2:$T$2328,$A266,'Relevant - IN NOW CRM valid'!$G$2:$G$2328,"UK",'Relevant - IN NOW CRM valid'!$M$2:$M$2328,"IT/Systems")+COUNTIFS('Relevant - IN NOW CRM unknown'!$T$2:$T$1227,$A266,'Relevant - IN NOW CRM unknown'!$G$2:$G$1227,"UK",'Relevant - IN NOW CRM unknown'!$M$2:$M$1227,"IT/Systems")+COUNTIFS('Relevant - Not CRM not valid'!$T$2:$T$416,$A266,'Relevant - Not CRM not valid'!$G$2:$G$416,"UK",'Relevant - Not CRM not valid'!$M$2:$M$416,"IT/Systems")+COUNTIFS('Relevant - In CRM not valid'!$T$2:$T$46,$A266,'Relevant - In CRM not valid'!$G$2:$G$46,"UK",'Relevant - In CRM not valid'!$M$2:$M$46,"IT/Systems")</f>
        <v>0</v>
      </c>
      <c r="L266" s="2">
        <f>COUNTIFS('Relevant - In CRM valid'!$T$2:$T$4699,$A266,'Relevant - In CRM valid'!$G$2:$G$4699,"UK",'Relevant - In CRM valid'!$M$2:$M$4699,"")+COUNTIFS('Relevant - In CRM unknown'!$T$2:$T$253,$A266,'Relevant - In CRM unknown'!$G$2:$G$253,"UK",'Relevant - In CRM unknown'!$M$2:$M$253,"")+COUNTIFS('Relevant - IN NOW CRM valid'!$T$2:$T$2328,$A266,'Relevant - IN NOW CRM valid'!$G$2:$G$2328,"UK",'Relevant - IN NOW CRM valid'!$M$2:$M$2328,"")+COUNTIFS('Relevant - IN NOW CRM unknown'!$T$2:$T$1227,$A266,'Relevant - IN NOW CRM unknown'!$G$2:$G$1227,"UK",'Relevant - IN NOW CRM unknown'!$M$2:$M$1227,"")+COUNTIFS('Relevant - Not CRM not valid'!$T$2:$T$416,$A266,'Relevant - Not CRM not valid'!$G$2:$G$416,"UK",'Relevant - Not CRM not valid'!$M$2:$M$416,"")+COUNTIFS('Relevant - In CRM not valid'!$T$2:$T$46,$A266,'Relevant - In CRM not valid'!$G$2:$G$46,"UK",'Relevant - In CRM not valid'!$M$2:$M$46,"")</f>
        <v>0</v>
      </c>
      <c r="M266" s="2">
        <f t="shared" si="8"/>
        <v>1</v>
      </c>
      <c r="N266" s="2">
        <f>COUNTIFS('Relevant - In CRM valid'!$T$2:$T$4699,$A266,'Relevant - In CRM valid'!$G$2:$G$4699,"UK",'Relevant - In CRM valid'!$Q$2:$Q$4699,"valid")+COUNTIFS('Relevant - In CRM unknown'!$T$2:$T$253,$A266,'Relevant - In CRM unknown'!$G$2:$G$253,"UK",'Relevant - In CRM unknown'!$Q$2:$Q$253,"valid")+COUNTIFS('Relevant - IN NOW CRM valid'!$T$2:$T$2328,$A266,'Relevant - IN NOW CRM valid'!$G$2:$G$2328,"UK",'Relevant - IN NOW CRM valid'!$Q$2:$Q$2328,"valid")+COUNTIFS('Relevant - IN NOW CRM unknown'!$T$2:$T$1227,$A266,'Relevant - IN NOW CRM unknown'!$G$2:$G$1227,"UK",'Relevant - IN NOW CRM unknown'!$Q$2:$Q$1227,"valid")+COUNTIFS('Relevant - Not CRM not valid'!$T$2:$T$416,$A266,'Relevant - Not CRM not valid'!$G$2:$G$416,"UK",'Relevant - Not CRM not valid'!$Q$2:$Q$416,"valid")+COUNTIFS('Relevant - In CRM not valid'!$T$2:$T$46,$A266,'Relevant - In CRM not valid'!$G$2:$G$46,"UK",'Relevant - In CRM not valid'!$Q$2:$Q$46,"valid")</f>
        <v>2</v>
      </c>
      <c r="O266" s="2" t="str">
        <f t="shared" si="9"/>
        <v>Research  IT/Systems</v>
      </c>
    </row>
    <row r="267" spans="1:15" ht="15" customHeight="1">
      <c r="A267" s="2" t="s">
        <v>641</v>
      </c>
      <c r="B267" s="2" t="s">
        <v>642</v>
      </c>
      <c r="C267" s="2" t="s">
        <v>368</v>
      </c>
      <c r="D267" s="2" t="str">
        <f>IFERROR(INDEX('UK Target Institutions'!$D$2:$D$727,MATCH($A267,'UK Target Institutions'!$A$2:$A$727,0)),"")</f>
        <v>No</v>
      </c>
      <c r="E267" s="2">
        <f>COUNTIFS('Relevant - In CRM valid'!$T$2:$T$4699,$A267,'Relevant - In CRM valid'!$G$2:$G$4699,"UK")+COUNTIFS('Relevant - In CRM unknown'!$T$2:$T$253,$A267,'Relevant - In CRM unknown'!$G$2:$G$253,"UK")+COUNTIFS('Relevant - IN NOW CRM valid'!$T$2:$T$2328,$A267,'Relevant - IN NOW CRM valid'!$G$2:$G$2328,"UK")+COUNTIFS('Relevant - IN NOW CRM unknown'!$T$2:$T$1227,$A267,'Relevant - IN NOW CRM unknown'!$G$2:$G$1227,"UK")+COUNTIFS('Relevant - Not CRM not valid'!$T$2:$T$416,$A267,'Relevant - Not CRM not valid'!$G$2:$G$416,"UK")+COUNTIFS('Relevant - In CRM not valid'!$T$2:$T$46,$A267,'Relevant - In CRM not valid'!$G$2:$G$46,"UK")</f>
        <v>2</v>
      </c>
      <c r="F267" s="2">
        <f>COUNTIFS('Relevant - In CRM valid'!$T$2:$T$4699,$A267,'Relevant - In CRM valid'!$G$2:$G$4699,"UK",'Relevant - In CRM valid'!$M$2:$M$4699,"Research")+COUNTIFS('Relevant - In CRM unknown'!$T$2:$T$253,$A267,'Relevant - In CRM unknown'!$G$2:$G$253,"UK",'Relevant - In CRM unknown'!$M$2:$M$253,"Research")+COUNTIFS('Relevant - IN NOW CRM valid'!$T$2:$T$2328,$A267,'Relevant - IN NOW CRM valid'!$G$2:$G$2328,"UK",'Relevant - IN NOW CRM valid'!$M$2:$M$2328,"Research")+COUNTIFS('Relevant - IN NOW CRM unknown'!$T$2:$T$1227,$A267,'Relevant - IN NOW CRM unknown'!$G$2:$G$1227,"UK",'Relevant - IN NOW CRM unknown'!$M$2:$M$1227,"Research")+COUNTIFS('Relevant - Not CRM not valid'!$T$2:$T$416,$A267,'Relevant - Not CRM not valid'!$G$2:$G$416,"UK",'Relevant - Not CRM not valid'!$M$2:$M$416,"Research")+COUNTIFS('Relevant - In CRM not valid'!$T$2:$T$46,$A267,'Relevant - In CRM not valid'!$G$2:$G$46,"UK",'Relevant - In CRM not valid'!$M$2:$M$46,"Research")</f>
        <v>0</v>
      </c>
      <c r="G267" s="2">
        <f>COUNTIFS('Relevant - In CRM valid'!$T$2:$T$4699,$A267,'Relevant - In CRM valid'!$G$2:$G$4699,"UK",'Relevant - In CRM valid'!$M$2:$M$4699,"Research",'Relevant - In CRM valid'!$R$2:$R$4699,"Senior")+COUNTIFS('Relevant - In CRM unknown'!$T$2:$T$253,$A267,'Relevant - In CRM unknown'!$G$2:$G$253,"UK",'Relevant - In CRM unknown'!$M$2:$M$253,"Research",'Relevant - In CRM unknown'!$R$2:$R$253,"Senior")+COUNTIFS('Relevant - IN NOW CRM valid'!$T$2:$T$2328,$A267,'Relevant - IN NOW CRM valid'!$G$2:$G$2328,"UK",'Relevant - IN NOW CRM valid'!$M$2:$M$2328,"Research",'Relevant - IN NOW CRM valid'!$R$2:$R$2328,"Senior")+COUNTIFS('Relevant - IN NOW CRM unknown'!$T$2:$T$1227,$A267,'Relevant - IN NOW CRM unknown'!$G$2:$G$1227,"UK",'Relevant - IN NOW CRM unknown'!$M$2:$M$1227,"Research",'Relevant - IN NOW CRM unknown'!$R$2:$R$1227,"Senior")+COUNTIFS('Relevant - Not CRM not valid'!$T$2:$T$416,$A267,'Relevant - Not CRM not valid'!$G$2:$G$416,"UK",'Relevant - Not CRM not valid'!$M$2:$M$416,"Research",'Relevant - Not CRM not valid'!$R$2:$R$416,"Senior")+COUNTIFS('Relevant - In CRM not valid'!$T$2:$T$46,$A267,'Relevant - In CRM not valid'!$G$2:$G$46,"UK",'Relevant - In CRM not valid'!$M$2:$M$46,"Research",'Relevant - In CRM not valid'!$R$2:$R$46,"Senior")</f>
        <v>0</v>
      </c>
      <c r="H267" s="2">
        <f>COUNTIFS('Relevant - In CRM valid'!$T$2:$T$4699,$A267,'Relevant - In CRM valid'!$G$2:$G$4699,"UK",'Relevant - In CRM valid'!$M$2:$M$4699,"Research",'Relevant - In CRM valid'!$R$2:$R$4699,"Operational")+COUNTIFS('Relevant - In CRM unknown'!$T$2:$T$253,$A267,'Relevant - In CRM unknown'!$G$2:$G$253,"UK",'Relevant - In CRM unknown'!$M$2:$M$253,"Research",'Relevant - In CRM unknown'!$R$2:$R$253,"Operational")+COUNTIFS('Relevant - IN NOW CRM valid'!$T$2:$T$2328,$A267,'Relevant - IN NOW CRM valid'!$G$2:$G$2328,"UK",'Relevant - IN NOW CRM valid'!$M$2:$M$2328,"Research",'Relevant - IN NOW CRM valid'!$R$2:$R$2328,"Operational")+COUNTIFS('Relevant - IN NOW CRM unknown'!$T$2:$T$1227,$A267,'Relevant - IN NOW CRM unknown'!$G$2:$G$1227,"UK",'Relevant - IN NOW CRM unknown'!$M$2:$M$1227,"Research",'Relevant - IN NOW CRM unknown'!$R$2:$R$1227,"Operational")+COUNTIFS('Relevant - Not CRM not valid'!$T$2:$T$416,$A267,'Relevant - Not CRM not valid'!$G$2:$G$416,"UK",'Relevant - Not CRM not valid'!$M$2:$M$416,"Research",'Relevant - Not CRM not valid'!$R$2:$R$416,"Operational")+COUNTIFS('Relevant - In CRM not valid'!$T$2:$T$46,$A267,'Relevant - In CRM not valid'!$G$2:$G$46,"UK",'Relevant - In CRM not valid'!$M$2:$M$46,"Research",'Relevant - In CRM not valid'!$R$2:$R$46,"Operational")</f>
        <v>0</v>
      </c>
      <c r="I267" s="2">
        <f>COUNTIFS('Relevant - In CRM valid'!$T$2:$T$4699,$A267,'Relevant - In CRM valid'!$G$2:$G$4699,"UK",'Relevant - In CRM valid'!$M$2:$M$4699,"Research",'Relevant - In CRM valid'!$R$2:$R$4699,"Academic")+COUNTIFS('Relevant - In CRM unknown'!$T$2:$T$253,$A267,'Relevant - In CRM unknown'!$G$2:$G$253,"UK",'Relevant - In CRM unknown'!$M$2:$M$253,"Research",'Relevant - In CRM unknown'!$R$2:$R$253,"Academic")+COUNTIFS('Relevant - IN NOW CRM valid'!$T$2:$T$2328,$A267,'Relevant - IN NOW CRM valid'!$G$2:$G$2328,"UK",'Relevant - IN NOW CRM valid'!$M$2:$M$2328,"Research",'Relevant - IN NOW CRM valid'!$R$2:$R$2328,"Academic")+COUNTIFS('Relevant - IN NOW CRM unknown'!$T$2:$T$1227,$A267,'Relevant - IN NOW CRM unknown'!$G$2:$G$1227,"UK",'Relevant - IN NOW CRM unknown'!$M$2:$M$1227,"Research",'Relevant - IN NOW CRM unknown'!$R$2:$R$1227,"Academic")+COUNTIFS('Relevant - Not CRM not valid'!$T$2:$T$416,$A267,'Relevant - Not CRM not valid'!$G$2:$G$416,"UK",'Relevant - Not CRM not valid'!$M$2:$M$416,"Research",'Relevant - Not CRM not valid'!$R$2:$R$416,"Academic")+COUNTIFS('Relevant - In CRM not valid'!$T$2:$T$46,$A267,'Relevant - In CRM not valid'!$G$2:$G$46,"UK",'Relevant - In CRM not valid'!$M$2:$M$46,"Research",'Relevant - In CRM not valid'!$R$2:$R$46,"Academic")</f>
        <v>0</v>
      </c>
      <c r="J267" s="2">
        <f>COUNTIFS('Relevant - In CRM valid'!$T$2:$T$4699,$A267,'Relevant - In CRM valid'!$G$2:$G$4699,"UK",'Relevant - In CRM valid'!$M$2:$M$4699,"Finance")+COUNTIFS('Relevant - In CRM unknown'!$T$2:$T$253,$A267,'Relevant - In CRM unknown'!$G$2:$G$253,"UK",'Relevant - In CRM unknown'!$M$2:$M$253,"Finance")+COUNTIFS('Relevant - IN NOW CRM valid'!$T$2:$T$2328,$A267,'Relevant - IN NOW CRM valid'!$G$2:$G$2328,"UK",'Relevant - IN NOW CRM valid'!$M$2:$M$2328,"Finance")+COUNTIFS('Relevant - IN NOW CRM unknown'!$T$2:$T$1227,$A267,'Relevant - IN NOW CRM unknown'!$G$2:$G$1227,"UK",'Relevant - IN NOW CRM unknown'!$M$2:$M$1227,"Finance")+COUNTIFS('Relevant - Not CRM not valid'!$T$2:$T$416,$A267,'Relevant - Not CRM not valid'!$G$2:$G$416,"UK",'Relevant - Not CRM not valid'!$M$2:$M$416,"Finance")+COUNTIFS('Relevant - In CRM not valid'!$T$2:$T$46,$A267,'Relevant - In CRM not valid'!$G$2:$G$46,"UK",'Relevant - In CRM not valid'!$M$2:$M$46,"Finance")</f>
        <v>2</v>
      </c>
      <c r="K267" s="2">
        <f>COUNTIFS('Relevant - In CRM valid'!$T$2:$T$4699,$A267,'Relevant - In CRM valid'!$G$2:$G$4699,"UK",'Relevant - In CRM valid'!$M$2:$M$4699,"IT/Systems")+COUNTIFS('Relevant - In CRM unknown'!$T$2:$T$253,$A267,'Relevant - In CRM unknown'!$G$2:$G$253,"UK",'Relevant - In CRM unknown'!$M$2:$M$253,"IT/Systems")+COUNTIFS('Relevant - IN NOW CRM valid'!$T$2:$T$2328,$A267,'Relevant - IN NOW CRM valid'!$G$2:$G$2328,"UK",'Relevant - IN NOW CRM valid'!$M$2:$M$2328,"IT/Systems")+COUNTIFS('Relevant - IN NOW CRM unknown'!$T$2:$T$1227,$A267,'Relevant - IN NOW CRM unknown'!$G$2:$G$1227,"UK",'Relevant - IN NOW CRM unknown'!$M$2:$M$1227,"IT/Systems")+COUNTIFS('Relevant - Not CRM not valid'!$T$2:$T$416,$A267,'Relevant - Not CRM not valid'!$G$2:$G$416,"UK",'Relevant - Not CRM not valid'!$M$2:$M$416,"IT/Systems")+COUNTIFS('Relevant - In CRM not valid'!$T$2:$T$46,$A267,'Relevant - In CRM not valid'!$G$2:$G$46,"UK",'Relevant - In CRM not valid'!$M$2:$M$46,"IT/Systems")</f>
        <v>0</v>
      </c>
      <c r="L267" s="2">
        <f>COUNTIFS('Relevant - In CRM valid'!$T$2:$T$4699,$A267,'Relevant - In CRM valid'!$G$2:$G$4699,"UK",'Relevant - In CRM valid'!$M$2:$M$4699,"")+COUNTIFS('Relevant - In CRM unknown'!$T$2:$T$253,$A267,'Relevant - In CRM unknown'!$G$2:$G$253,"UK",'Relevant - In CRM unknown'!$M$2:$M$253,"")+COUNTIFS('Relevant - IN NOW CRM valid'!$T$2:$T$2328,$A267,'Relevant - IN NOW CRM valid'!$G$2:$G$2328,"UK",'Relevant - IN NOW CRM valid'!$M$2:$M$2328,"")+COUNTIFS('Relevant - IN NOW CRM unknown'!$T$2:$T$1227,$A267,'Relevant - IN NOW CRM unknown'!$G$2:$G$1227,"UK",'Relevant - IN NOW CRM unknown'!$M$2:$M$1227,"")+COUNTIFS('Relevant - Not CRM not valid'!$T$2:$T$416,$A267,'Relevant - Not CRM not valid'!$G$2:$G$416,"UK",'Relevant - Not CRM not valid'!$M$2:$M$416,"")+COUNTIFS('Relevant - In CRM not valid'!$T$2:$T$46,$A267,'Relevant - In CRM not valid'!$G$2:$G$46,"UK",'Relevant - In CRM not valid'!$M$2:$M$46,"")</f>
        <v>0</v>
      </c>
      <c r="M267" s="2">
        <f t="shared" si="8"/>
        <v>1</v>
      </c>
      <c r="N267" s="2">
        <f>COUNTIFS('Relevant - In CRM valid'!$T$2:$T$4699,$A267,'Relevant - In CRM valid'!$G$2:$G$4699,"UK",'Relevant - In CRM valid'!$Q$2:$Q$4699,"valid")+COUNTIFS('Relevant - In CRM unknown'!$T$2:$T$253,$A267,'Relevant - In CRM unknown'!$G$2:$G$253,"UK",'Relevant - In CRM unknown'!$Q$2:$Q$253,"valid")+COUNTIFS('Relevant - IN NOW CRM valid'!$T$2:$T$2328,$A267,'Relevant - IN NOW CRM valid'!$G$2:$G$2328,"UK",'Relevant - IN NOW CRM valid'!$Q$2:$Q$2328,"valid")+COUNTIFS('Relevant - IN NOW CRM unknown'!$T$2:$T$1227,$A267,'Relevant - IN NOW CRM unknown'!$G$2:$G$1227,"UK",'Relevant - IN NOW CRM unknown'!$Q$2:$Q$1227,"valid")+COUNTIFS('Relevant - Not CRM not valid'!$T$2:$T$416,$A267,'Relevant - Not CRM not valid'!$G$2:$G$416,"UK",'Relevant - Not CRM not valid'!$Q$2:$Q$416,"valid")+COUNTIFS('Relevant - In CRM not valid'!$T$2:$T$46,$A267,'Relevant - In CRM not valid'!$G$2:$G$46,"UK",'Relevant - In CRM not valid'!$Q$2:$Q$46,"valid")</f>
        <v>2</v>
      </c>
      <c r="O267" s="2" t="str">
        <f t="shared" si="9"/>
        <v>Research  IT/Systems</v>
      </c>
    </row>
    <row r="268" spans="1:15" ht="15" customHeight="1">
      <c r="A268" s="2" t="s">
        <v>643</v>
      </c>
      <c r="B268" s="2" t="s">
        <v>644</v>
      </c>
      <c r="C268" s="2" t="s">
        <v>1570</v>
      </c>
      <c r="D268" s="2" t="str">
        <f>IFERROR(INDEX('UK Target Institutions'!$D$2:$D$727,MATCH($A268,'UK Target Institutions'!$A$2:$A$727,0)),"")</f>
        <v>No</v>
      </c>
      <c r="E268" s="2">
        <f>COUNTIFS('Relevant - In CRM valid'!$T$2:$T$4699,$A268,'Relevant - In CRM valid'!$G$2:$G$4699,"UK")+COUNTIFS('Relevant - In CRM unknown'!$T$2:$T$253,$A268,'Relevant - In CRM unknown'!$G$2:$G$253,"UK")+COUNTIFS('Relevant - IN NOW CRM valid'!$T$2:$T$2328,$A268,'Relevant - IN NOW CRM valid'!$G$2:$G$2328,"UK")+COUNTIFS('Relevant - IN NOW CRM unknown'!$T$2:$T$1227,$A268,'Relevant - IN NOW CRM unknown'!$G$2:$G$1227,"UK")+COUNTIFS('Relevant - Not CRM not valid'!$T$2:$T$416,$A268,'Relevant - Not CRM not valid'!$G$2:$G$416,"UK")+COUNTIFS('Relevant - In CRM not valid'!$T$2:$T$46,$A268,'Relevant - In CRM not valid'!$G$2:$G$46,"UK")</f>
        <v>2</v>
      </c>
      <c r="F268" s="2">
        <f>COUNTIFS('Relevant - In CRM valid'!$T$2:$T$4699,$A268,'Relevant - In CRM valid'!$G$2:$G$4699,"UK",'Relevant - In CRM valid'!$M$2:$M$4699,"Research")+COUNTIFS('Relevant - In CRM unknown'!$T$2:$T$253,$A268,'Relevant - In CRM unknown'!$G$2:$G$253,"UK",'Relevant - In CRM unknown'!$M$2:$M$253,"Research")+COUNTIFS('Relevant - IN NOW CRM valid'!$T$2:$T$2328,$A268,'Relevant - IN NOW CRM valid'!$G$2:$G$2328,"UK",'Relevant - IN NOW CRM valid'!$M$2:$M$2328,"Research")+COUNTIFS('Relevant - IN NOW CRM unknown'!$T$2:$T$1227,$A268,'Relevant - IN NOW CRM unknown'!$G$2:$G$1227,"UK",'Relevant - IN NOW CRM unknown'!$M$2:$M$1227,"Research")+COUNTIFS('Relevant - Not CRM not valid'!$T$2:$T$416,$A268,'Relevant - Not CRM not valid'!$G$2:$G$416,"UK",'Relevant - Not CRM not valid'!$M$2:$M$416,"Research")+COUNTIFS('Relevant - In CRM not valid'!$T$2:$T$46,$A268,'Relevant - In CRM not valid'!$G$2:$G$46,"UK",'Relevant - In CRM not valid'!$M$2:$M$46,"Research")</f>
        <v>1</v>
      </c>
      <c r="G268" s="2">
        <f>COUNTIFS('Relevant - In CRM valid'!$T$2:$T$4699,$A268,'Relevant - In CRM valid'!$G$2:$G$4699,"UK",'Relevant - In CRM valid'!$M$2:$M$4699,"Research",'Relevant - In CRM valid'!$R$2:$R$4699,"Senior")+COUNTIFS('Relevant - In CRM unknown'!$T$2:$T$253,$A268,'Relevant - In CRM unknown'!$G$2:$G$253,"UK",'Relevant - In CRM unknown'!$M$2:$M$253,"Research",'Relevant - In CRM unknown'!$R$2:$R$253,"Senior")+COUNTIFS('Relevant - IN NOW CRM valid'!$T$2:$T$2328,$A268,'Relevant - IN NOW CRM valid'!$G$2:$G$2328,"UK",'Relevant - IN NOW CRM valid'!$M$2:$M$2328,"Research",'Relevant - IN NOW CRM valid'!$R$2:$R$2328,"Senior")+COUNTIFS('Relevant - IN NOW CRM unknown'!$T$2:$T$1227,$A268,'Relevant - IN NOW CRM unknown'!$G$2:$G$1227,"UK",'Relevant - IN NOW CRM unknown'!$M$2:$M$1227,"Research",'Relevant - IN NOW CRM unknown'!$R$2:$R$1227,"Senior")+COUNTIFS('Relevant - Not CRM not valid'!$T$2:$T$416,$A268,'Relevant - Not CRM not valid'!$G$2:$G$416,"UK",'Relevant - Not CRM not valid'!$M$2:$M$416,"Research",'Relevant - Not CRM not valid'!$R$2:$R$416,"Senior")+COUNTIFS('Relevant - In CRM not valid'!$T$2:$T$46,$A268,'Relevant - In CRM not valid'!$G$2:$G$46,"UK",'Relevant - In CRM not valid'!$M$2:$M$46,"Research",'Relevant - In CRM not valid'!$R$2:$R$46,"Senior")</f>
        <v>1</v>
      </c>
      <c r="H268" s="2">
        <f>COUNTIFS('Relevant - In CRM valid'!$T$2:$T$4699,$A268,'Relevant - In CRM valid'!$G$2:$G$4699,"UK",'Relevant - In CRM valid'!$M$2:$M$4699,"Research",'Relevant - In CRM valid'!$R$2:$R$4699,"Operational")+COUNTIFS('Relevant - In CRM unknown'!$T$2:$T$253,$A268,'Relevant - In CRM unknown'!$G$2:$G$253,"UK",'Relevant - In CRM unknown'!$M$2:$M$253,"Research",'Relevant - In CRM unknown'!$R$2:$R$253,"Operational")+COUNTIFS('Relevant - IN NOW CRM valid'!$T$2:$T$2328,$A268,'Relevant - IN NOW CRM valid'!$G$2:$G$2328,"UK",'Relevant - IN NOW CRM valid'!$M$2:$M$2328,"Research",'Relevant - IN NOW CRM valid'!$R$2:$R$2328,"Operational")+COUNTIFS('Relevant - IN NOW CRM unknown'!$T$2:$T$1227,$A268,'Relevant - IN NOW CRM unknown'!$G$2:$G$1227,"UK",'Relevant - IN NOW CRM unknown'!$M$2:$M$1227,"Research",'Relevant - IN NOW CRM unknown'!$R$2:$R$1227,"Operational")+COUNTIFS('Relevant - Not CRM not valid'!$T$2:$T$416,$A268,'Relevant - Not CRM not valid'!$G$2:$G$416,"UK",'Relevant - Not CRM not valid'!$M$2:$M$416,"Research",'Relevant - Not CRM not valid'!$R$2:$R$416,"Operational")+COUNTIFS('Relevant - In CRM not valid'!$T$2:$T$46,$A268,'Relevant - In CRM not valid'!$G$2:$G$46,"UK",'Relevant - In CRM not valid'!$M$2:$M$46,"Research",'Relevant - In CRM not valid'!$R$2:$R$46,"Operational")</f>
        <v>0</v>
      </c>
      <c r="I268" s="2">
        <f>COUNTIFS('Relevant - In CRM valid'!$T$2:$T$4699,$A268,'Relevant - In CRM valid'!$G$2:$G$4699,"UK",'Relevant - In CRM valid'!$M$2:$M$4699,"Research",'Relevant - In CRM valid'!$R$2:$R$4699,"Academic")+COUNTIFS('Relevant - In CRM unknown'!$T$2:$T$253,$A268,'Relevant - In CRM unknown'!$G$2:$G$253,"UK",'Relevant - In CRM unknown'!$M$2:$M$253,"Research",'Relevant - In CRM unknown'!$R$2:$R$253,"Academic")+COUNTIFS('Relevant - IN NOW CRM valid'!$T$2:$T$2328,$A268,'Relevant - IN NOW CRM valid'!$G$2:$G$2328,"UK",'Relevant - IN NOW CRM valid'!$M$2:$M$2328,"Research",'Relevant - IN NOW CRM valid'!$R$2:$R$2328,"Academic")+COUNTIFS('Relevant - IN NOW CRM unknown'!$T$2:$T$1227,$A268,'Relevant - IN NOW CRM unknown'!$G$2:$G$1227,"UK",'Relevant - IN NOW CRM unknown'!$M$2:$M$1227,"Research",'Relevant - IN NOW CRM unknown'!$R$2:$R$1227,"Academic")+COUNTIFS('Relevant - Not CRM not valid'!$T$2:$T$416,$A268,'Relevant - Not CRM not valid'!$G$2:$G$416,"UK",'Relevant - Not CRM not valid'!$M$2:$M$416,"Research",'Relevant - Not CRM not valid'!$R$2:$R$416,"Academic")+COUNTIFS('Relevant - In CRM not valid'!$T$2:$T$46,$A268,'Relevant - In CRM not valid'!$G$2:$G$46,"UK",'Relevant - In CRM not valid'!$M$2:$M$46,"Research",'Relevant - In CRM not valid'!$R$2:$R$46,"Academic")</f>
        <v>0</v>
      </c>
      <c r="J268" s="2">
        <f>COUNTIFS('Relevant - In CRM valid'!$T$2:$T$4699,$A268,'Relevant - In CRM valid'!$G$2:$G$4699,"UK",'Relevant - In CRM valid'!$M$2:$M$4699,"Finance")+COUNTIFS('Relevant - In CRM unknown'!$T$2:$T$253,$A268,'Relevant - In CRM unknown'!$G$2:$G$253,"UK",'Relevant - In CRM unknown'!$M$2:$M$253,"Finance")+COUNTIFS('Relevant - IN NOW CRM valid'!$T$2:$T$2328,$A268,'Relevant - IN NOW CRM valid'!$G$2:$G$2328,"UK",'Relevant - IN NOW CRM valid'!$M$2:$M$2328,"Finance")+COUNTIFS('Relevant - IN NOW CRM unknown'!$T$2:$T$1227,$A268,'Relevant - IN NOW CRM unknown'!$G$2:$G$1227,"UK",'Relevant - IN NOW CRM unknown'!$M$2:$M$1227,"Finance")+COUNTIFS('Relevant - Not CRM not valid'!$T$2:$T$416,$A268,'Relevant - Not CRM not valid'!$G$2:$G$416,"UK",'Relevant - Not CRM not valid'!$M$2:$M$416,"Finance")+COUNTIFS('Relevant - In CRM not valid'!$T$2:$T$46,$A268,'Relevant - In CRM not valid'!$G$2:$G$46,"UK",'Relevant - In CRM not valid'!$M$2:$M$46,"Finance")</f>
        <v>0</v>
      </c>
      <c r="K268" s="2">
        <f>COUNTIFS('Relevant - In CRM valid'!$T$2:$T$4699,$A268,'Relevant - In CRM valid'!$G$2:$G$4699,"UK",'Relevant - In CRM valid'!$M$2:$M$4699,"IT/Systems")+COUNTIFS('Relevant - In CRM unknown'!$T$2:$T$253,$A268,'Relevant - In CRM unknown'!$G$2:$G$253,"UK",'Relevant - In CRM unknown'!$M$2:$M$253,"IT/Systems")+COUNTIFS('Relevant - IN NOW CRM valid'!$T$2:$T$2328,$A268,'Relevant - IN NOW CRM valid'!$G$2:$G$2328,"UK",'Relevant - IN NOW CRM valid'!$M$2:$M$2328,"IT/Systems")+COUNTIFS('Relevant - IN NOW CRM unknown'!$T$2:$T$1227,$A268,'Relevant - IN NOW CRM unknown'!$G$2:$G$1227,"UK",'Relevant - IN NOW CRM unknown'!$M$2:$M$1227,"IT/Systems")+COUNTIFS('Relevant - Not CRM not valid'!$T$2:$T$416,$A268,'Relevant - Not CRM not valid'!$G$2:$G$416,"UK",'Relevant - Not CRM not valid'!$M$2:$M$416,"IT/Systems")+COUNTIFS('Relevant - In CRM not valid'!$T$2:$T$46,$A268,'Relevant - In CRM not valid'!$G$2:$G$46,"UK",'Relevant - In CRM not valid'!$M$2:$M$46,"IT/Systems")</f>
        <v>1</v>
      </c>
      <c r="L268" s="2">
        <f>COUNTIFS('Relevant - In CRM valid'!$T$2:$T$4699,$A268,'Relevant - In CRM valid'!$G$2:$G$4699,"UK",'Relevant - In CRM valid'!$M$2:$M$4699,"")+COUNTIFS('Relevant - In CRM unknown'!$T$2:$T$253,$A268,'Relevant - In CRM unknown'!$G$2:$G$253,"UK",'Relevant - In CRM unknown'!$M$2:$M$253,"")+COUNTIFS('Relevant - IN NOW CRM valid'!$T$2:$T$2328,$A268,'Relevant - IN NOW CRM valid'!$G$2:$G$2328,"UK",'Relevant - IN NOW CRM valid'!$M$2:$M$2328,"")+COUNTIFS('Relevant - IN NOW CRM unknown'!$T$2:$T$1227,$A268,'Relevant - IN NOW CRM unknown'!$G$2:$G$1227,"UK",'Relevant - IN NOW CRM unknown'!$M$2:$M$1227,"")+COUNTIFS('Relevant - Not CRM not valid'!$T$2:$T$416,$A268,'Relevant - Not CRM not valid'!$G$2:$G$416,"UK",'Relevant - Not CRM not valid'!$M$2:$M$416,"")+COUNTIFS('Relevant - In CRM not valid'!$T$2:$T$46,$A268,'Relevant - In CRM not valid'!$G$2:$G$46,"UK",'Relevant - In CRM not valid'!$M$2:$M$46,"")</f>
        <v>0</v>
      </c>
      <c r="M268" s="2">
        <f t="shared" si="8"/>
        <v>2</v>
      </c>
      <c r="N268" s="2">
        <f>COUNTIFS('Relevant - In CRM valid'!$T$2:$T$4699,$A268,'Relevant - In CRM valid'!$G$2:$G$4699,"UK",'Relevant - In CRM valid'!$Q$2:$Q$4699,"valid")+COUNTIFS('Relevant - In CRM unknown'!$T$2:$T$253,$A268,'Relevant - In CRM unknown'!$G$2:$G$253,"UK",'Relevant - In CRM unknown'!$Q$2:$Q$253,"valid")+COUNTIFS('Relevant - IN NOW CRM valid'!$T$2:$T$2328,$A268,'Relevant - IN NOW CRM valid'!$G$2:$G$2328,"UK",'Relevant - IN NOW CRM valid'!$Q$2:$Q$2328,"valid")+COUNTIFS('Relevant - IN NOW CRM unknown'!$T$2:$T$1227,$A268,'Relevant - IN NOW CRM unknown'!$G$2:$G$1227,"UK",'Relevant - IN NOW CRM unknown'!$Q$2:$Q$1227,"valid")+COUNTIFS('Relevant - Not CRM not valid'!$T$2:$T$416,$A268,'Relevant - Not CRM not valid'!$G$2:$G$416,"UK",'Relevant - Not CRM not valid'!$Q$2:$Q$416,"valid")+COUNTIFS('Relevant - In CRM not valid'!$T$2:$T$46,$A268,'Relevant - In CRM not valid'!$G$2:$G$46,"UK",'Relevant - In CRM not valid'!$Q$2:$Q$46,"valid")</f>
        <v>2</v>
      </c>
      <c r="O268" s="2" t="str">
        <f t="shared" si="9"/>
        <v xml:space="preserve">Finance  </v>
      </c>
    </row>
    <row r="269" spans="1:15" ht="15" customHeight="1">
      <c r="A269" s="2" t="s">
        <v>645</v>
      </c>
      <c r="B269" s="2" t="s">
        <v>646</v>
      </c>
      <c r="C269" s="2" t="s">
        <v>1570</v>
      </c>
      <c r="D269" s="2" t="str">
        <f>IFERROR(INDEX('UK Target Institutions'!$D$2:$D$727,MATCH($A269,'UK Target Institutions'!$A$2:$A$727,0)),"")</f>
        <v>No</v>
      </c>
      <c r="E269" s="2">
        <f>COUNTIFS('Relevant - In CRM valid'!$T$2:$T$4699,$A269,'Relevant - In CRM valid'!$G$2:$G$4699,"UK")+COUNTIFS('Relevant - In CRM unknown'!$T$2:$T$253,$A269,'Relevant - In CRM unknown'!$G$2:$G$253,"UK")+COUNTIFS('Relevant - IN NOW CRM valid'!$T$2:$T$2328,$A269,'Relevant - IN NOW CRM valid'!$G$2:$G$2328,"UK")+COUNTIFS('Relevant - IN NOW CRM unknown'!$T$2:$T$1227,$A269,'Relevant - IN NOW CRM unknown'!$G$2:$G$1227,"UK")+COUNTIFS('Relevant - Not CRM not valid'!$T$2:$T$416,$A269,'Relevant - Not CRM not valid'!$G$2:$G$416,"UK")+COUNTIFS('Relevant - In CRM not valid'!$T$2:$T$46,$A269,'Relevant - In CRM not valid'!$G$2:$G$46,"UK")</f>
        <v>2</v>
      </c>
      <c r="F269" s="2">
        <f>COUNTIFS('Relevant - In CRM valid'!$T$2:$T$4699,$A269,'Relevant - In CRM valid'!$G$2:$G$4699,"UK",'Relevant - In CRM valid'!$M$2:$M$4699,"Research")+COUNTIFS('Relevant - In CRM unknown'!$T$2:$T$253,$A269,'Relevant - In CRM unknown'!$G$2:$G$253,"UK",'Relevant - In CRM unknown'!$M$2:$M$253,"Research")+COUNTIFS('Relevant - IN NOW CRM valid'!$T$2:$T$2328,$A269,'Relevant - IN NOW CRM valid'!$G$2:$G$2328,"UK",'Relevant - IN NOW CRM valid'!$M$2:$M$2328,"Research")+COUNTIFS('Relevant - IN NOW CRM unknown'!$T$2:$T$1227,$A269,'Relevant - IN NOW CRM unknown'!$G$2:$G$1227,"UK",'Relevant - IN NOW CRM unknown'!$M$2:$M$1227,"Research")+COUNTIFS('Relevant - Not CRM not valid'!$T$2:$T$416,$A269,'Relevant - Not CRM not valid'!$G$2:$G$416,"UK",'Relevant - Not CRM not valid'!$M$2:$M$416,"Research")+COUNTIFS('Relevant - In CRM not valid'!$T$2:$T$46,$A269,'Relevant - In CRM not valid'!$G$2:$G$46,"UK",'Relevant - In CRM not valid'!$M$2:$M$46,"Research")</f>
        <v>0</v>
      </c>
      <c r="G269" s="2">
        <f>COUNTIFS('Relevant - In CRM valid'!$T$2:$T$4699,$A269,'Relevant - In CRM valid'!$G$2:$G$4699,"UK",'Relevant - In CRM valid'!$M$2:$M$4699,"Research",'Relevant - In CRM valid'!$R$2:$R$4699,"Senior")+COUNTIFS('Relevant - In CRM unknown'!$T$2:$T$253,$A269,'Relevant - In CRM unknown'!$G$2:$G$253,"UK",'Relevant - In CRM unknown'!$M$2:$M$253,"Research",'Relevant - In CRM unknown'!$R$2:$R$253,"Senior")+COUNTIFS('Relevant - IN NOW CRM valid'!$T$2:$T$2328,$A269,'Relevant - IN NOW CRM valid'!$G$2:$G$2328,"UK",'Relevant - IN NOW CRM valid'!$M$2:$M$2328,"Research",'Relevant - IN NOW CRM valid'!$R$2:$R$2328,"Senior")+COUNTIFS('Relevant - IN NOW CRM unknown'!$T$2:$T$1227,$A269,'Relevant - IN NOW CRM unknown'!$G$2:$G$1227,"UK",'Relevant - IN NOW CRM unknown'!$M$2:$M$1227,"Research",'Relevant - IN NOW CRM unknown'!$R$2:$R$1227,"Senior")+COUNTIFS('Relevant - Not CRM not valid'!$T$2:$T$416,$A269,'Relevant - Not CRM not valid'!$G$2:$G$416,"UK",'Relevant - Not CRM not valid'!$M$2:$M$416,"Research",'Relevant - Not CRM not valid'!$R$2:$R$416,"Senior")+COUNTIFS('Relevant - In CRM not valid'!$T$2:$T$46,$A269,'Relevant - In CRM not valid'!$G$2:$G$46,"UK",'Relevant - In CRM not valid'!$M$2:$M$46,"Research",'Relevant - In CRM not valid'!$R$2:$R$46,"Senior")</f>
        <v>0</v>
      </c>
      <c r="H269" s="2">
        <f>COUNTIFS('Relevant - In CRM valid'!$T$2:$T$4699,$A269,'Relevant - In CRM valid'!$G$2:$G$4699,"UK",'Relevant - In CRM valid'!$M$2:$M$4699,"Research",'Relevant - In CRM valid'!$R$2:$R$4699,"Operational")+COUNTIFS('Relevant - In CRM unknown'!$T$2:$T$253,$A269,'Relevant - In CRM unknown'!$G$2:$G$253,"UK",'Relevant - In CRM unknown'!$M$2:$M$253,"Research",'Relevant - In CRM unknown'!$R$2:$R$253,"Operational")+COUNTIFS('Relevant - IN NOW CRM valid'!$T$2:$T$2328,$A269,'Relevant - IN NOW CRM valid'!$G$2:$G$2328,"UK",'Relevant - IN NOW CRM valid'!$M$2:$M$2328,"Research",'Relevant - IN NOW CRM valid'!$R$2:$R$2328,"Operational")+COUNTIFS('Relevant - IN NOW CRM unknown'!$T$2:$T$1227,$A269,'Relevant - IN NOW CRM unknown'!$G$2:$G$1227,"UK",'Relevant - IN NOW CRM unknown'!$M$2:$M$1227,"Research",'Relevant - IN NOW CRM unknown'!$R$2:$R$1227,"Operational")+COUNTIFS('Relevant - Not CRM not valid'!$T$2:$T$416,$A269,'Relevant - Not CRM not valid'!$G$2:$G$416,"UK",'Relevant - Not CRM not valid'!$M$2:$M$416,"Research",'Relevant - Not CRM not valid'!$R$2:$R$416,"Operational")+COUNTIFS('Relevant - In CRM not valid'!$T$2:$T$46,$A269,'Relevant - In CRM not valid'!$G$2:$G$46,"UK",'Relevant - In CRM not valid'!$M$2:$M$46,"Research",'Relevant - In CRM not valid'!$R$2:$R$46,"Operational")</f>
        <v>0</v>
      </c>
      <c r="I269" s="2">
        <f>COUNTIFS('Relevant - In CRM valid'!$T$2:$T$4699,$A269,'Relevant - In CRM valid'!$G$2:$G$4699,"UK",'Relevant - In CRM valid'!$M$2:$M$4699,"Research",'Relevant - In CRM valid'!$R$2:$R$4699,"Academic")+COUNTIFS('Relevant - In CRM unknown'!$T$2:$T$253,$A269,'Relevant - In CRM unknown'!$G$2:$G$253,"UK",'Relevant - In CRM unknown'!$M$2:$M$253,"Research",'Relevant - In CRM unknown'!$R$2:$R$253,"Academic")+COUNTIFS('Relevant - IN NOW CRM valid'!$T$2:$T$2328,$A269,'Relevant - IN NOW CRM valid'!$G$2:$G$2328,"UK",'Relevant - IN NOW CRM valid'!$M$2:$M$2328,"Research",'Relevant - IN NOW CRM valid'!$R$2:$R$2328,"Academic")+COUNTIFS('Relevant - IN NOW CRM unknown'!$T$2:$T$1227,$A269,'Relevant - IN NOW CRM unknown'!$G$2:$G$1227,"UK",'Relevant - IN NOW CRM unknown'!$M$2:$M$1227,"Research",'Relevant - IN NOW CRM unknown'!$R$2:$R$1227,"Academic")+COUNTIFS('Relevant - Not CRM not valid'!$T$2:$T$416,$A269,'Relevant - Not CRM not valid'!$G$2:$G$416,"UK",'Relevant - Not CRM not valid'!$M$2:$M$416,"Research",'Relevant - Not CRM not valid'!$R$2:$R$416,"Academic")+COUNTIFS('Relevant - In CRM not valid'!$T$2:$T$46,$A269,'Relevant - In CRM not valid'!$G$2:$G$46,"UK",'Relevant - In CRM not valid'!$M$2:$M$46,"Research",'Relevant - In CRM not valid'!$R$2:$R$46,"Academic")</f>
        <v>0</v>
      </c>
      <c r="J269" s="2">
        <f>COUNTIFS('Relevant - In CRM valid'!$T$2:$T$4699,$A269,'Relevant - In CRM valid'!$G$2:$G$4699,"UK",'Relevant - In CRM valid'!$M$2:$M$4699,"Finance")+COUNTIFS('Relevant - In CRM unknown'!$T$2:$T$253,$A269,'Relevant - In CRM unknown'!$G$2:$G$253,"UK",'Relevant - In CRM unknown'!$M$2:$M$253,"Finance")+COUNTIFS('Relevant - IN NOW CRM valid'!$T$2:$T$2328,$A269,'Relevant - IN NOW CRM valid'!$G$2:$G$2328,"UK",'Relevant - IN NOW CRM valid'!$M$2:$M$2328,"Finance")+COUNTIFS('Relevant - IN NOW CRM unknown'!$T$2:$T$1227,$A269,'Relevant - IN NOW CRM unknown'!$G$2:$G$1227,"UK",'Relevant - IN NOW CRM unknown'!$M$2:$M$1227,"Finance")+COUNTIFS('Relevant - Not CRM not valid'!$T$2:$T$416,$A269,'Relevant - Not CRM not valid'!$G$2:$G$416,"UK",'Relevant - Not CRM not valid'!$M$2:$M$416,"Finance")+COUNTIFS('Relevant - In CRM not valid'!$T$2:$T$46,$A269,'Relevant - In CRM not valid'!$G$2:$G$46,"UK",'Relevant - In CRM not valid'!$M$2:$M$46,"Finance")</f>
        <v>2</v>
      </c>
      <c r="K269" s="2">
        <f>COUNTIFS('Relevant - In CRM valid'!$T$2:$T$4699,$A269,'Relevant - In CRM valid'!$G$2:$G$4699,"UK",'Relevant - In CRM valid'!$M$2:$M$4699,"IT/Systems")+COUNTIFS('Relevant - In CRM unknown'!$T$2:$T$253,$A269,'Relevant - In CRM unknown'!$G$2:$G$253,"UK",'Relevant - In CRM unknown'!$M$2:$M$253,"IT/Systems")+COUNTIFS('Relevant - IN NOW CRM valid'!$T$2:$T$2328,$A269,'Relevant - IN NOW CRM valid'!$G$2:$G$2328,"UK",'Relevant - IN NOW CRM valid'!$M$2:$M$2328,"IT/Systems")+COUNTIFS('Relevant - IN NOW CRM unknown'!$T$2:$T$1227,$A269,'Relevant - IN NOW CRM unknown'!$G$2:$G$1227,"UK",'Relevant - IN NOW CRM unknown'!$M$2:$M$1227,"IT/Systems")+COUNTIFS('Relevant - Not CRM not valid'!$T$2:$T$416,$A269,'Relevant - Not CRM not valid'!$G$2:$G$416,"UK",'Relevant - Not CRM not valid'!$M$2:$M$416,"IT/Systems")+COUNTIFS('Relevant - In CRM not valid'!$T$2:$T$46,$A269,'Relevant - In CRM not valid'!$G$2:$G$46,"UK",'Relevant - In CRM not valid'!$M$2:$M$46,"IT/Systems")</f>
        <v>0</v>
      </c>
      <c r="L269" s="2">
        <f>COUNTIFS('Relevant - In CRM valid'!$T$2:$T$4699,$A269,'Relevant - In CRM valid'!$G$2:$G$4699,"UK",'Relevant - In CRM valid'!$M$2:$M$4699,"")+COUNTIFS('Relevant - In CRM unknown'!$T$2:$T$253,$A269,'Relevant - In CRM unknown'!$G$2:$G$253,"UK",'Relevant - In CRM unknown'!$M$2:$M$253,"")+COUNTIFS('Relevant - IN NOW CRM valid'!$T$2:$T$2328,$A269,'Relevant - IN NOW CRM valid'!$G$2:$G$2328,"UK",'Relevant - IN NOW CRM valid'!$M$2:$M$2328,"")+COUNTIFS('Relevant - IN NOW CRM unknown'!$T$2:$T$1227,$A269,'Relevant - IN NOW CRM unknown'!$G$2:$G$1227,"UK",'Relevant - IN NOW CRM unknown'!$M$2:$M$1227,"")+COUNTIFS('Relevant - Not CRM not valid'!$T$2:$T$416,$A269,'Relevant - Not CRM not valid'!$G$2:$G$416,"UK",'Relevant - Not CRM not valid'!$M$2:$M$416,"")+COUNTIFS('Relevant - In CRM not valid'!$T$2:$T$46,$A269,'Relevant - In CRM not valid'!$G$2:$G$46,"UK",'Relevant - In CRM not valid'!$M$2:$M$46,"")</f>
        <v>0</v>
      </c>
      <c r="M269" s="2">
        <f t="shared" si="8"/>
        <v>1</v>
      </c>
      <c r="N269" s="2">
        <f>COUNTIFS('Relevant - In CRM valid'!$T$2:$T$4699,$A269,'Relevant - In CRM valid'!$G$2:$G$4699,"UK",'Relevant - In CRM valid'!$Q$2:$Q$4699,"valid")+COUNTIFS('Relevant - In CRM unknown'!$T$2:$T$253,$A269,'Relevant - In CRM unknown'!$G$2:$G$253,"UK",'Relevant - In CRM unknown'!$Q$2:$Q$253,"valid")+COUNTIFS('Relevant - IN NOW CRM valid'!$T$2:$T$2328,$A269,'Relevant - IN NOW CRM valid'!$G$2:$G$2328,"UK",'Relevant - IN NOW CRM valid'!$Q$2:$Q$2328,"valid")+COUNTIFS('Relevant - IN NOW CRM unknown'!$T$2:$T$1227,$A269,'Relevant - IN NOW CRM unknown'!$G$2:$G$1227,"UK",'Relevant - IN NOW CRM unknown'!$Q$2:$Q$1227,"valid")+COUNTIFS('Relevant - Not CRM not valid'!$T$2:$T$416,$A269,'Relevant - Not CRM not valid'!$G$2:$G$416,"UK",'Relevant - Not CRM not valid'!$Q$2:$Q$416,"valid")+COUNTIFS('Relevant - In CRM not valid'!$T$2:$T$46,$A269,'Relevant - In CRM not valid'!$G$2:$G$46,"UK",'Relevant - In CRM not valid'!$Q$2:$Q$46,"valid")</f>
        <v>2</v>
      </c>
      <c r="O269" s="2" t="str">
        <f t="shared" si="9"/>
        <v>Research  IT/Systems</v>
      </c>
    </row>
    <row r="270" spans="1:15" ht="15" customHeight="1">
      <c r="A270" s="2" t="s">
        <v>647</v>
      </c>
      <c r="B270" s="2" t="s">
        <v>648</v>
      </c>
      <c r="C270" s="2" t="s">
        <v>1570</v>
      </c>
      <c r="D270" s="2" t="str">
        <f>IFERROR(INDEX('UK Target Institutions'!$D$2:$D$727,MATCH($A270,'UK Target Institutions'!$A$2:$A$727,0)),"")</f>
        <v>Yes</v>
      </c>
      <c r="E270" s="2">
        <f>COUNTIFS('Relevant - In CRM valid'!$T$2:$T$4699,$A270,'Relevant - In CRM valid'!$G$2:$G$4699,"UK")+COUNTIFS('Relevant - In CRM unknown'!$T$2:$T$253,$A270,'Relevant - In CRM unknown'!$G$2:$G$253,"UK")+COUNTIFS('Relevant - IN NOW CRM valid'!$T$2:$T$2328,$A270,'Relevant - IN NOW CRM valid'!$G$2:$G$2328,"UK")+COUNTIFS('Relevant - IN NOW CRM unknown'!$T$2:$T$1227,$A270,'Relevant - IN NOW CRM unknown'!$G$2:$G$1227,"UK")+COUNTIFS('Relevant - Not CRM not valid'!$T$2:$T$416,$A270,'Relevant - Not CRM not valid'!$G$2:$G$416,"UK")+COUNTIFS('Relevant - In CRM not valid'!$T$2:$T$46,$A270,'Relevant - In CRM not valid'!$G$2:$G$46,"UK")</f>
        <v>2</v>
      </c>
      <c r="F270" s="2">
        <f>COUNTIFS('Relevant - In CRM valid'!$T$2:$T$4699,$A270,'Relevant - In CRM valid'!$G$2:$G$4699,"UK",'Relevant - In CRM valid'!$M$2:$M$4699,"Research")+COUNTIFS('Relevant - In CRM unknown'!$T$2:$T$253,$A270,'Relevant - In CRM unknown'!$G$2:$G$253,"UK",'Relevant - In CRM unknown'!$M$2:$M$253,"Research")+COUNTIFS('Relevant - IN NOW CRM valid'!$T$2:$T$2328,$A270,'Relevant - IN NOW CRM valid'!$G$2:$G$2328,"UK",'Relevant - IN NOW CRM valid'!$M$2:$M$2328,"Research")+COUNTIFS('Relevant - IN NOW CRM unknown'!$T$2:$T$1227,$A270,'Relevant - IN NOW CRM unknown'!$G$2:$G$1227,"UK",'Relevant - IN NOW CRM unknown'!$M$2:$M$1227,"Research")+COUNTIFS('Relevant - Not CRM not valid'!$T$2:$T$416,$A270,'Relevant - Not CRM not valid'!$G$2:$G$416,"UK",'Relevant - Not CRM not valid'!$M$2:$M$416,"Research")+COUNTIFS('Relevant - In CRM not valid'!$T$2:$T$46,$A270,'Relevant - In CRM not valid'!$G$2:$G$46,"UK",'Relevant - In CRM not valid'!$M$2:$M$46,"Research")</f>
        <v>2</v>
      </c>
      <c r="G270" s="2">
        <f>COUNTIFS('Relevant - In CRM valid'!$T$2:$T$4699,$A270,'Relevant - In CRM valid'!$G$2:$G$4699,"UK",'Relevant - In CRM valid'!$M$2:$M$4699,"Research",'Relevant - In CRM valid'!$R$2:$R$4699,"Senior")+COUNTIFS('Relevant - In CRM unknown'!$T$2:$T$253,$A270,'Relevant - In CRM unknown'!$G$2:$G$253,"UK",'Relevant - In CRM unknown'!$M$2:$M$253,"Research",'Relevant - In CRM unknown'!$R$2:$R$253,"Senior")+COUNTIFS('Relevant - IN NOW CRM valid'!$T$2:$T$2328,$A270,'Relevant - IN NOW CRM valid'!$G$2:$G$2328,"UK",'Relevant - IN NOW CRM valid'!$M$2:$M$2328,"Research",'Relevant - IN NOW CRM valid'!$R$2:$R$2328,"Senior")+COUNTIFS('Relevant - IN NOW CRM unknown'!$T$2:$T$1227,$A270,'Relevant - IN NOW CRM unknown'!$G$2:$G$1227,"UK",'Relevant - IN NOW CRM unknown'!$M$2:$M$1227,"Research",'Relevant - IN NOW CRM unknown'!$R$2:$R$1227,"Senior")+COUNTIFS('Relevant - Not CRM not valid'!$T$2:$T$416,$A270,'Relevant - Not CRM not valid'!$G$2:$G$416,"UK",'Relevant - Not CRM not valid'!$M$2:$M$416,"Research",'Relevant - Not CRM not valid'!$R$2:$R$416,"Senior")+COUNTIFS('Relevant - In CRM not valid'!$T$2:$T$46,$A270,'Relevant - In CRM not valid'!$G$2:$G$46,"UK",'Relevant - In CRM not valid'!$M$2:$M$46,"Research",'Relevant - In CRM not valid'!$R$2:$R$46,"Senior")</f>
        <v>1</v>
      </c>
      <c r="H270" s="2">
        <f>COUNTIFS('Relevant - In CRM valid'!$T$2:$T$4699,$A270,'Relevant - In CRM valid'!$G$2:$G$4699,"UK",'Relevant - In CRM valid'!$M$2:$M$4699,"Research",'Relevant - In CRM valid'!$R$2:$R$4699,"Operational")+COUNTIFS('Relevant - In CRM unknown'!$T$2:$T$253,$A270,'Relevant - In CRM unknown'!$G$2:$G$253,"UK",'Relevant - In CRM unknown'!$M$2:$M$253,"Research",'Relevant - In CRM unknown'!$R$2:$R$253,"Operational")+COUNTIFS('Relevant - IN NOW CRM valid'!$T$2:$T$2328,$A270,'Relevant - IN NOW CRM valid'!$G$2:$G$2328,"UK",'Relevant - IN NOW CRM valid'!$M$2:$M$2328,"Research",'Relevant - IN NOW CRM valid'!$R$2:$R$2328,"Operational")+COUNTIFS('Relevant - IN NOW CRM unknown'!$T$2:$T$1227,$A270,'Relevant - IN NOW CRM unknown'!$G$2:$G$1227,"UK",'Relevant - IN NOW CRM unknown'!$M$2:$M$1227,"Research",'Relevant - IN NOW CRM unknown'!$R$2:$R$1227,"Operational")+COUNTIFS('Relevant - Not CRM not valid'!$T$2:$T$416,$A270,'Relevant - Not CRM not valid'!$G$2:$G$416,"UK",'Relevant - Not CRM not valid'!$M$2:$M$416,"Research",'Relevant - Not CRM not valid'!$R$2:$R$416,"Operational")+COUNTIFS('Relevant - In CRM not valid'!$T$2:$T$46,$A270,'Relevant - In CRM not valid'!$G$2:$G$46,"UK",'Relevant - In CRM not valid'!$M$2:$M$46,"Research",'Relevant - In CRM not valid'!$R$2:$R$46,"Operational")</f>
        <v>1</v>
      </c>
      <c r="I270" s="2">
        <f>COUNTIFS('Relevant - In CRM valid'!$T$2:$T$4699,$A270,'Relevant - In CRM valid'!$G$2:$G$4699,"UK",'Relevant - In CRM valid'!$M$2:$M$4699,"Research",'Relevant - In CRM valid'!$R$2:$R$4699,"Academic")+COUNTIFS('Relevant - In CRM unknown'!$T$2:$T$253,$A270,'Relevant - In CRM unknown'!$G$2:$G$253,"UK",'Relevant - In CRM unknown'!$M$2:$M$253,"Research",'Relevant - In CRM unknown'!$R$2:$R$253,"Academic")+COUNTIFS('Relevant - IN NOW CRM valid'!$T$2:$T$2328,$A270,'Relevant - IN NOW CRM valid'!$G$2:$G$2328,"UK",'Relevant - IN NOW CRM valid'!$M$2:$M$2328,"Research",'Relevant - IN NOW CRM valid'!$R$2:$R$2328,"Academic")+COUNTIFS('Relevant - IN NOW CRM unknown'!$T$2:$T$1227,$A270,'Relevant - IN NOW CRM unknown'!$G$2:$G$1227,"UK",'Relevant - IN NOW CRM unknown'!$M$2:$M$1227,"Research",'Relevant - IN NOW CRM unknown'!$R$2:$R$1227,"Academic")+COUNTIFS('Relevant - Not CRM not valid'!$T$2:$T$416,$A270,'Relevant - Not CRM not valid'!$G$2:$G$416,"UK",'Relevant - Not CRM not valid'!$M$2:$M$416,"Research",'Relevant - Not CRM not valid'!$R$2:$R$416,"Academic")+COUNTIFS('Relevant - In CRM not valid'!$T$2:$T$46,$A270,'Relevant - In CRM not valid'!$G$2:$G$46,"UK",'Relevant - In CRM not valid'!$M$2:$M$46,"Research",'Relevant - In CRM not valid'!$R$2:$R$46,"Academic")</f>
        <v>0</v>
      </c>
      <c r="J270" s="2">
        <f>COUNTIFS('Relevant - In CRM valid'!$T$2:$T$4699,$A270,'Relevant - In CRM valid'!$G$2:$G$4699,"UK",'Relevant - In CRM valid'!$M$2:$M$4699,"Finance")+COUNTIFS('Relevant - In CRM unknown'!$T$2:$T$253,$A270,'Relevant - In CRM unknown'!$G$2:$G$253,"UK",'Relevant - In CRM unknown'!$M$2:$M$253,"Finance")+COUNTIFS('Relevant - IN NOW CRM valid'!$T$2:$T$2328,$A270,'Relevant - IN NOW CRM valid'!$G$2:$G$2328,"UK",'Relevant - IN NOW CRM valid'!$M$2:$M$2328,"Finance")+COUNTIFS('Relevant - IN NOW CRM unknown'!$T$2:$T$1227,$A270,'Relevant - IN NOW CRM unknown'!$G$2:$G$1227,"UK",'Relevant - IN NOW CRM unknown'!$M$2:$M$1227,"Finance")+COUNTIFS('Relevant - Not CRM not valid'!$T$2:$T$416,$A270,'Relevant - Not CRM not valid'!$G$2:$G$416,"UK",'Relevant - Not CRM not valid'!$M$2:$M$416,"Finance")+COUNTIFS('Relevant - In CRM not valid'!$T$2:$T$46,$A270,'Relevant - In CRM not valid'!$G$2:$G$46,"UK",'Relevant - In CRM not valid'!$M$2:$M$46,"Finance")</f>
        <v>0</v>
      </c>
      <c r="K270" s="2">
        <f>COUNTIFS('Relevant - In CRM valid'!$T$2:$T$4699,$A270,'Relevant - In CRM valid'!$G$2:$G$4699,"UK",'Relevant - In CRM valid'!$M$2:$M$4699,"IT/Systems")+COUNTIFS('Relevant - In CRM unknown'!$T$2:$T$253,$A270,'Relevant - In CRM unknown'!$G$2:$G$253,"UK",'Relevant - In CRM unknown'!$M$2:$M$253,"IT/Systems")+COUNTIFS('Relevant - IN NOW CRM valid'!$T$2:$T$2328,$A270,'Relevant - IN NOW CRM valid'!$G$2:$G$2328,"UK",'Relevant - IN NOW CRM valid'!$M$2:$M$2328,"IT/Systems")+COUNTIFS('Relevant - IN NOW CRM unknown'!$T$2:$T$1227,$A270,'Relevant - IN NOW CRM unknown'!$G$2:$G$1227,"UK",'Relevant - IN NOW CRM unknown'!$M$2:$M$1227,"IT/Systems")+COUNTIFS('Relevant - Not CRM not valid'!$T$2:$T$416,$A270,'Relevant - Not CRM not valid'!$G$2:$G$416,"UK",'Relevant - Not CRM not valid'!$M$2:$M$416,"IT/Systems")+COUNTIFS('Relevant - In CRM not valid'!$T$2:$T$46,$A270,'Relevant - In CRM not valid'!$G$2:$G$46,"UK",'Relevant - In CRM not valid'!$M$2:$M$46,"IT/Systems")</f>
        <v>0</v>
      </c>
      <c r="L270" s="2">
        <f>COUNTIFS('Relevant - In CRM valid'!$T$2:$T$4699,$A270,'Relevant - In CRM valid'!$G$2:$G$4699,"UK",'Relevant - In CRM valid'!$M$2:$M$4699,"")+COUNTIFS('Relevant - In CRM unknown'!$T$2:$T$253,$A270,'Relevant - In CRM unknown'!$G$2:$G$253,"UK",'Relevant - In CRM unknown'!$M$2:$M$253,"")+COUNTIFS('Relevant - IN NOW CRM valid'!$T$2:$T$2328,$A270,'Relevant - IN NOW CRM valid'!$G$2:$G$2328,"UK",'Relevant - IN NOW CRM valid'!$M$2:$M$2328,"")+COUNTIFS('Relevant - IN NOW CRM unknown'!$T$2:$T$1227,$A270,'Relevant - IN NOW CRM unknown'!$G$2:$G$1227,"UK",'Relevant - IN NOW CRM unknown'!$M$2:$M$1227,"")+COUNTIFS('Relevant - Not CRM not valid'!$T$2:$T$416,$A270,'Relevant - Not CRM not valid'!$G$2:$G$416,"UK",'Relevant - Not CRM not valid'!$M$2:$M$416,"")+COUNTIFS('Relevant - In CRM not valid'!$T$2:$T$46,$A270,'Relevant - In CRM not valid'!$G$2:$G$46,"UK",'Relevant - In CRM not valid'!$M$2:$M$46,"")</f>
        <v>0</v>
      </c>
      <c r="M270" s="2">
        <f t="shared" si="8"/>
        <v>1</v>
      </c>
      <c r="N270" s="2">
        <f>COUNTIFS('Relevant - In CRM valid'!$T$2:$T$4699,$A270,'Relevant - In CRM valid'!$G$2:$G$4699,"UK",'Relevant - In CRM valid'!$Q$2:$Q$4699,"valid")+COUNTIFS('Relevant - In CRM unknown'!$T$2:$T$253,$A270,'Relevant - In CRM unknown'!$G$2:$G$253,"UK",'Relevant - In CRM unknown'!$Q$2:$Q$253,"valid")+COUNTIFS('Relevant - IN NOW CRM valid'!$T$2:$T$2328,$A270,'Relevant - IN NOW CRM valid'!$G$2:$G$2328,"UK",'Relevant - IN NOW CRM valid'!$Q$2:$Q$2328,"valid")+COUNTIFS('Relevant - IN NOW CRM unknown'!$T$2:$T$1227,$A270,'Relevant - IN NOW CRM unknown'!$G$2:$G$1227,"UK",'Relevant - IN NOW CRM unknown'!$Q$2:$Q$1227,"valid")+COUNTIFS('Relevant - Not CRM not valid'!$T$2:$T$416,$A270,'Relevant - Not CRM not valid'!$G$2:$G$416,"UK",'Relevant - Not CRM not valid'!$Q$2:$Q$416,"valid")+COUNTIFS('Relevant - In CRM not valid'!$T$2:$T$46,$A270,'Relevant - In CRM not valid'!$G$2:$G$46,"UK",'Relevant - In CRM not valid'!$Q$2:$Q$46,"valid")</f>
        <v>2</v>
      </c>
      <c r="O270" s="2" t="str">
        <f t="shared" si="9"/>
        <v>Finance  IT/Systems</v>
      </c>
    </row>
    <row r="271" spans="1:15" ht="15" customHeight="1">
      <c r="A271" s="2" t="s">
        <v>649</v>
      </c>
      <c r="B271" s="2" t="s">
        <v>650</v>
      </c>
      <c r="C271" s="2" t="s">
        <v>383</v>
      </c>
      <c r="D271" s="2" t="str">
        <f>IFERROR(INDEX('UK Target Institutions'!$D$2:$D$727,MATCH($A271,'UK Target Institutions'!$A$2:$A$727,0)),"")</f>
        <v>No</v>
      </c>
      <c r="E271" s="2">
        <f>COUNTIFS('Relevant - In CRM valid'!$T$2:$T$4699,$A271,'Relevant - In CRM valid'!$G$2:$G$4699,"UK")+COUNTIFS('Relevant - In CRM unknown'!$T$2:$T$253,$A271,'Relevant - In CRM unknown'!$G$2:$G$253,"UK")+COUNTIFS('Relevant - IN NOW CRM valid'!$T$2:$T$2328,$A271,'Relevant - IN NOW CRM valid'!$G$2:$G$2328,"UK")+COUNTIFS('Relevant - IN NOW CRM unknown'!$T$2:$T$1227,$A271,'Relevant - IN NOW CRM unknown'!$G$2:$G$1227,"UK")+COUNTIFS('Relevant - Not CRM not valid'!$T$2:$T$416,$A271,'Relevant - Not CRM not valid'!$G$2:$G$416,"UK")+COUNTIFS('Relevant - In CRM not valid'!$T$2:$T$46,$A271,'Relevant - In CRM not valid'!$G$2:$G$46,"UK")</f>
        <v>2</v>
      </c>
      <c r="F271" s="2">
        <f>COUNTIFS('Relevant - In CRM valid'!$T$2:$T$4699,$A271,'Relevant - In CRM valid'!$G$2:$G$4699,"UK",'Relevant - In CRM valid'!$M$2:$M$4699,"Research")+COUNTIFS('Relevant - In CRM unknown'!$T$2:$T$253,$A271,'Relevant - In CRM unknown'!$G$2:$G$253,"UK",'Relevant - In CRM unknown'!$M$2:$M$253,"Research")+COUNTIFS('Relevant - IN NOW CRM valid'!$T$2:$T$2328,$A271,'Relevant - IN NOW CRM valid'!$G$2:$G$2328,"UK",'Relevant - IN NOW CRM valid'!$M$2:$M$2328,"Research")+COUNTIFS('Relevant - IN NOW CRM unknown'!$T$2:$T$1227,$A271,'Relevant - IN NOW CRM unknown'!$G$2:$G$1227,"UK",'Relevant - IN NOW CRM unknown'!$M$2:$M$1227,"Research")+COUNTIFS('Relevant - Not CRM not valid'!$T$2:$T$416,$A271,'Relevant - Not CRM not valid'!$G$2:$G$416,"UK",'Relevant - Not CRM not valid'!$M$2:$M$416,"Research")+COUNTIFS('Relevant - In CRM not valid'!$T$2:$T$46,$A271,'Relevant - In CRM not valid'!$G$2:$G$46,"UK",'Relevant - In CRM not valid'!$M$2:$M$46,"Research")</f>
        <v>0</v>
      </c>
      <c r="G271" s="2">
        <f>COUNTIFS('Relevant - In CRM valid'!$T$2:$T$4699,$A271,'Relevant - In CRM valid'!$G$2:$G$4699,"UK",'Relevant - In CRM valid'!$M$2:$M$4699,"Research",'Relevant - In CRM valid'!$R$2:$R$4699,"Senior")+COUNTIFS('Relevant - In CRM unknown'!$T$2:$T$253,$A271,'Relevant - In CRM unknown'!$G$2:$G$253,"UK",'Relevant - In CRM unknown'!$M$2:$M$253,"Research",'Relevant - In CRM unknown'!$R$2:$R$253,"Senior")+COUNTIFS('Relevant - IN NOW CRM valid'!$T$2:$T$2328,$A271,'Relevant - IN NOW CRM valid'!$G$2:$G$2328,"UK",'Relevant - IN NOW CRM valid'!$M$2:$M$2328,"Research",'Relevant - IN NOW CRM valid'!$R$2:$R$2328,"Senior")+COUNTIFS('Relevant - IN NOW CRM unknown'!$T$2:$T$1227,$A271,'Relevant - IN NOW CRM unknown'!$G$2:$G$1227,"UK",'Relevant - IN NOW CRM unknown'!$M$2:$M$1227,"Research",'Relevant - IN NOW CRM unknown'!$R$2:$R$1227,"Senior")+COUNTIFS('Relevant - Not CRM not valid'!$T$2:$T$416,$A271,'Relevant - Not CRM not valid'!$G$2:$G$416,"UK",'Relevant - Not CRM not valid'!$M$2:$M$416,"Research",'Relevant - Not CRM not valid'!$R$2:$R$416,"Senior")+COUNTIFS('Relevant - In CRM not valid'!$T$2:$T$46,$A271,'Relevant - In CRM not valid'!$G$2:$G$46,"UK",'Relevant - In CRM not valid'!$M$2:$M$46,"Research",'Relevant - In CRM not valid'!$R$2:$R$46,"Senior")</f>
        <v>0</v>
      </c>
      <c r="H271" s="2">
        <f>COUNTIFS('Relevant - In CRM valid'!$T$2:$T$4699,$A271,'Relevant - In CRM valid'!$G$2:$G$4699,"UK",'Relevant - In CRM valid'!$M$2:$M$4699,"Research",'Relevant - In CRM valid'!$R$2:$R$4699,"Operational")+COUNTIFS('Relevant - In CRM unknown'!$T$2:$T$253,$A271,'Relevant - In CRM unknown'!$G$2:$G$253,"UK",'Relevant - In CRM unknown'!$M$2:$M$253,"Research",'Relevant - In CRM unknown'!$R$2:$R$253,"Operational")+COUNTIFS('Relevant - IN NOW CRM valid'!$T$2:$T$2328,$A271,'Relevant - IN NOW CRM valid'!$G$2:$G$2328,"UK",'Relevant - IN NOW CRM valid'!$M$2:$M$2328,"Research",'Relevant - IN NOW CRM valid'!$R$2:$R$2328,"Operational")+COUNTIFS('Relevant - IN NOW CRM unknown'!$T$2:$T$1227,$A271,'Relevant - IN NOW CRM unknown'!$G$2:$G$1227,"UK",'Relevant - IN NOW CRM unknown'!$M$2:$M$1227,"Research",'Relevant - IN NOW CRM unknown'!$R$2:$R$1227,"Operational")+COUNTIFS('Relevant - Not CRM not valid'!$T$2:$T$416,$A271,'Relevant - Not CRM not valid'!$G$2:$G$416,"UK",'Relevant - Not CRM not valid'!$M$2:$M$416,"Research",'Relevant - Not CRM not valid'!$R$2:$R$416,"Operational")+COUNTIFS('Relevant - In CRM not valid'!$T$2:$T$46,$A271,'Relevant - In CRM not valid'!$G$2:$G$46,"UK",'Relevant - In CRM not valid'!$M$2:$M$46,"Research",'Relevant - In CRM not valid'!$R$2:$R$46,"Operational")</f>
        <v>0</v>
      </c>
      <c r="I271" s="2">
        <f>COUNTIFS('Relevant - In CRM valid'!$T$2:$T$4699,$A271,'Relevant - In CRM valid'!$G$2:$G$4699,"UK",'Relevant - In CRM valid'!$M$2:$M$4699,"Research",'Relevant - In CRM valid'!$R$2:$R$4699,"Academic")+COUNTIFS('Relevant - In CRM unknown'!$T$2:$T$253,$A271,'Relevant - In CRM unknown'!$G$2:$G$253,"UK",'Relevant - In CRM unknown'!$M$2:$M$253,"Research",'Relevant - In CRM unknown'!$R$2:$R$253,"Academic")+COUNTIFS('Relevant - IN NOW CRM valid'!$T$2:$T$2328,$A271,'Relevant - IN NOW CRM valid'!$G$2:$G$2328,"UK",'Relevant - IN NOW CRM valid'!$M$2:$M$2328,"Research",'Relevant - IN NOW CRM valid'!$R$2:$R$2328,"Academic")+COUNTIFS('Relevant - IN NOW CRM unknown'!$T$2:$T$1227,$A271,'Relevant - IN NOW CRM unknown'!$G$2:$G$1227,"UK",'Relevant - IN NOW CRM unknown'!$M$2:$M$1227,"Research",'Relevant - IN NOW CRM unknown'!$R$2:$R$1227,"Academic")+COUNTIFS('Relevant - Not CRM not valid'!$T$2:$T$416,$A271,'Relevant - Not CRM not valid'!$G$2:$G$416,"UK",'Relevant - Not CRM not valid'!$M$2:$M$416,"Research",'Relevant - Not CRM not valid'!$R$2:$R$416,"Academic")+COUNTIFS('Relevant - In CRM not valid'!$T$2:$T$46,$A271,'Relevant - In CRM not valid'!$G$2:$G$46,"UK",'Relevant - In CRM not valid'!$M$2:$M$46,"Research",'Relevant - In CRM not valid'!$R$2:$R$46,"Academic")</f>
        <v>0</v>
      </c>
      <c r="J271" s="2">
        <f>COUNTIFS('Relevant - In CRM valid'!$T$2:$T$4699,$A271,'Relevant - In CRM valid'!$G$2:$G$4699,"UK",'Relevant - In CRM valid'!$M$2:$M$4699,"Finance")+COUNTIFS('Relevant - In CRM unknown'!$T$2:$T$253,$A271,'Relevant - In CRM unknown'!$G$2:$G$253,"UK",'Relevant - In CRM unknown'!$M$2:$M$253,"Finance")+COUNTIFS('Relevant - IN NOW CRM valid'!$T$2:$T$2328,$A271,'Relevant - IN NOW CRM valid'!$G$2:$G$2328,"UK",'Relevant - IN NOW CRM valid'!$M$2:$M$2328,"Finance")+COUNTIFS('Relevant - IN NOW CRM unknown'!$T$2:$T$1227,$A271,'Relevant - IN NOW CRM unknown'!$G$2:$G$1227,"UK",'Relevant - IN NOW CRM unknown'!$M$2:$M$1227,"Finance")+COUNTIFS('Relevant - Not CRM not valid'!$T$2:$T$416,$A271,'Relevant - Not CRM not valid'!$G$2:$G$416,"UK",'Relevant - Not CRM not valid'!$M$2:$M$416,"Finance")+COUNTIFS('Relevant - In CRM not valid'!$T$2:$T$46,$A271,'Relevant - In CRM not valid'!$G$2:$G$46,"UK",'Relevant - In CRM not valid'!$M$2:$M$46,"Finance")</f>
        <v>0</v>
      </c>
      <c r="K271" s="2">
        <f>COUNTIFS('Relevant - In CRM valid'!$T$2:$T$4699,$A271,'Relevant - In CRM valid'!$G$2:$G$4699,"UK",'Relevant - In CRM valid'!$M$2:$M$4699,"IT/Systems")+COUNTIFS('Relevant - In CRM unknown'!$T$2:$T$253,$A271,'Relevant - In CRM unknown'!$G$2:$G$253,"UK",'Relevant - In CRM unknown'!$M$2:$M$253,"IT/Systems")+COUNTIFS('Relevant - IN NOW CRM valid'!$T$2:$T$2328,$A271,'Relevant - IN NOW CRM valid'!$G$2:$G$2328,"UK",'Relevant - IN NOW CRM valid'!$M$2:$M$2328,"IT/Systems")+COUNTIFS('Relevant - IN NOW CRM unknown'!$T$2:$T$1227,$A271,'Relevant - IN NOW CRM unknown'!$G$2:$G$1227,"UK",'Relevant - IN NOW CRM unknown'!$M$2:$M$1227,"IT/Systems")+COUNTIFS('Relevant - Not CRM not valid'!$T$2:$T$416,$A271,'Relevant - Not CRM not valid'!$G$2:$G$416,"UK",'Relevant - Not CRM not valid'!$M$2:$M$416,"IT/Systems")+COUNTIFS('Relevant - In CRM not valid'!$T$2:$T$46,$A271,'Relevant - In CRM not valid'!$G$2:$G$46,"UK",'Relevant - In CRM not valid'!$M$2:$M$46,"IT/Systems")</f>
        <v>0</v>
      </c>
      <c r="L271" s="2">
        <f>COUNTIFS('Relevant - In CRM valid'!$T$2:$T$4699,$A271,'Relevant - In CRM valid'!$G$2:$G$4699,"UK",'Relevant - In CRM valid'!$M$2:$M$4699,"")+COUNTIFS('Relevant - In CRM unknown'!$T$2:$T$253,$A271,'Relevant - In CRM unknown'!$G$2:$G$253,"UK",'Relevant - In CRM unknown'!$M$2:$M$253,"")+COUNTIFS('Relevant - IN NOW CRM valid'!$T$2:$T$2328,$A271,'Relevant - IN NOW CRM valid'!$G$2:$G$2328,"UK",'Relevant - IN NOW CRM valid'!$M$2:$M$2328,"")+COUNTIFS('Relevant - IN NOW CRM unknown'!$T$2:$T$1227,$A271,'Relevant - IN NOW CRM unknown'!$G$2:$G$1227,"UK",'Relevant - IN NOW CRM unknown'!$M$2:$M$1227,"")+COUNTIFS('Relevant - Not CRM not valid'!$T$2:$T$416,$A271,'Relevant - Not CRM not valid'!$G$2:$G$416,"UK",'Relevant - Not CRM not valid'!$M$2:$M$416,"")+COUNTIFS('Relevant - In CRM not valid'!$T$2:$T$46,$A271,'Relevant - In CRM not valid'!$G$2:$G$46,"UK",'Relevant - In CRM not valid'!$M$2:$M$46,"")</f>
        <v>2</v>
      </c>
      <c r="M271" s="2">
        <f t="shared" si="8"/>
        <v>0</v>
      </c>
      <c r="N271" s="2">
        <f>COUNTIFS('Relevant - In CRM valid'!$T$2:$T$4699,$A271,'Relevant - In CRM valid'!$G$2:$G$4699,"UK",'Relevant - In CRM valid'!$Q$2:$Q$4699,"valid")+COUNTIFS('Relevant - In CRM unknown'!$T$2:$T$253,$A271,'Relevant - In CRM unknown'!$G$2:$G$253,"UK",'Relevant - In CRM unknown'!$Q$2:$Q$253,"valid")+COUNTIFS('Relevant - IN NOW CRM valid'!$T$2:$T$2328,$A271,'Relevant - IN NOW CRM valid'!$G$2:$G$2328,"UK",'Relevant - IN NOW CRM valid'!$Q$2:$Q$2328,"valid")+COUNTIFS('Relevant - IN NOW CRM unknown'!$T$2:$T$1227,$A271,'Relevant - IN NOW CRM unknown'!$G$2:$G$1227,"UK",'Relevant - IN NOW CRM unknown'!$Q$2:$Q$1227,"valid")+COUNTIFS('Relevant - Not CRM not valid'!$T$2:$T$416,$A271,'Relevant - Not CRM not valid'!$G$2:$G$416,"UK",'Relevant - Not CRM not valid'!$Q$2:$Q$416,"valid")+COUNTIFS('Relevant - In CRM not valid'!$T$2:$T$46,$A271,'Relevant - In CRM not valid'!$G$2:$G$46,"UK",'Relevant - In CRM not valid'!$Q$2:$Q$46,"valid")</f>
        <v>1</v>
      </c>
      <c r="O271" s="2" t="str">
        <f t="shared" si="9"/>
        <v>Research  Finance  IT/Systems</v>
      </c>
    </row>
    <row r="272" spans="1:15" ht="15" customHeight="1">
      <c r="A272" s="2" t="s">
        <v>651</v>
      </c>
      <c r="B272" s="2" t="s">
        <v>652</v>
      </c>
      <c r="C272" s="2" t="s">
        <v>1570</v>
      </c>
      <c r="D272" s="2" t="str">
        <f>IFERROR(INDEX('UK Target Institutions'!$D$2:$D$727,MATCH($A272,'UK Target Institutions'!$A$2:$A$727,0)),"")</f>
        <v>No</v>
      </c>
      <c r="E272" s="2">
        <f>COUNTIFS('Relevant - In CRM valid'!$T$2:$T$4699,$A272,'Relevant - In CRM valid'!$G$2:$G$4699,"UK")+COUNTIFS('Relevant - In CRM unknown'!$T$2:$T$253,$A272,'Relevant - In CRM unknown'!$G$2:$G$253,"UK")+COUNTIFS('Relevant - IN NOW CRM valid'!$T$2:$T$2328,$A272,'Relevant - IN NOW CRM valid'!$G$2:$G$2328,"UK")+COUNTIFS('Relevant - IN NOW CRM unknown'!$T$2:$T$1227,$A272,'Relevant - IN NOW CRM unknown'!$G$2:$G$1227,"UK")+COUNTIFS('Relevant - Not CRM not valid'!$T$2:$T$416,$A272,'Relevant - Not CRM not valid'!$G$2:$G$416,"UK")+COUNTIFS('Relevant - In CRM not valid'!$T$2:$T$46,$A272,'Relevant - In CRM not valid'!$G$2:$G$46,"UK")</f>
        <v>2</v>
      </c>
      <c r="F272" s="2">
        <f>COUNTIFS('Relevant - In CRM valid'!$T$2:$T$4699,$A272,'Relevant - In CRM valid'!$G$2:$G$4699,"UK",'Relevant - In CRM valid'!$M$2:$M$4699,"Research")+COUNTIFS('Relevant - In CRM unknown'!$T$2:$T$253,$A272,'Relevant - In CRM unknown'!$G$2:$G$253,"UK",'Relevant - In CRM unknown'!$M$2:$M$253,"Research")+COUNTIFS('Relevant - IN NOW CRM valid'!$T$2:$T$2328,$A272,'Relevant - IN NOW CRM valid'!$G$2:$G$2328,"UK",'Relevant - IN NOW CRM valid'!$M$2:$M$2328,"Research")+COUNTIFS('Relevant - IN NOW CRM unknown'!$T$2:$T$1227,$A272,'Relevant - IN NOW CRM unknown'!$G$2:$G$1227,"UK",'Relevant - IN NOW CRM unknown'!$M$2:$M$1227,"Research")+COUNTIFS('Relevant - Not CRM not valid'!$T$2:$T$416,$A272,'Relevant - Not CRM not valid'!$G$2:$G$416,"UK",'Relevant - Not CRM not valid'!$M$2:$M$416,"Research")+COUNTIFS('Relevant - In CRM not valid'!$T$2:$T$46,$A272,'Relevant - In CRM not valid'!$G$2:$G$46,"UK",'Relevant - In CRM not valid'!$M$2:$M$46,"Research")</f>
        <v>1</v>
      </c>
      <c r="G272" s="2">
        <f>COUNTIFS('Relevant - In CRM valid'!$T$2:$T$4699,$A272,'Relevant - In CRM valid'!$G$2:$G$4699,"UK",'Relevant - In CRM valid'!$M$2:$M$4699,"Research",'Relevant - In CRM valid'!$R$2:$R$4699,"Senior")+COUNTIFS('Relevant - In CRM unknown'!$T$2:$T$253,$A272,'Relevant - In CRM unknown'!$G$2:$G$253,"UK",'Relevant - In CRM unknown'!$M$2:$M$253,"Research",'Relevant - In CRM unknown'!$R$2:$R$253,"Senior")+COUNTIFS('Relevant - IN NOW CRM valid'!$T$2:$T$2328,$A272,'Relevant - IN NOW CRM valid'!$G$2:$G$2328,"UK",'Relevant - IN NOW CRM valid'!$M$2:$M$2328,"Research",'Relevant - IN NOW CRM valid'!$R$2:$R$2328,"Senior")+COUNTIFS('Relevant - IN NOW CRM unknown'!$T$2:$T$1227,$A272,'Relevant - IN NOW CRM unknown'!$G$2:$G$1227,"UK",'Relevant - IN NOW CRM unknown'!$M$2:$M$1227,"Research",'Relevant - IN NOW CRM unknown'!$R$2:$R$1227,"Senior")+COUNTIFS('Relevant - Not CRM not valid'!$T$2:$T$416,$A272,'Relevant - Not CRM not valid'!$G$2:$G$416,"UK",'Relevant - Not CRM not valid'!$M$2:$M$416,"Research",'Relevant - Not CRM not valid'!$R$2:$R$416,"Senior")+COUNTIFS('Relevant - In CRM not valid'!$T$2:$T$46,$A272,'Relevant - In CRM not valid'!$G$2:$G$46,"UK",'Relevant - In CRM not valid'!$M$2:$M$46,"Research",'Relevant - In CRM not valid'!$R$2:$R$46,"Senior")</f>
        <v>0</v>
      </c>
      <c r="H272" s="2">
        <f>COUNTIFS('Relevant - In CRM valid'!$T$2:$T$4699,$A272,'Relevant - In CRM valid'!$G$2:$G$4699,"UK",'Relevant - In CRM valid'!$M$2:$M$4699,"Research",'Relevant - In CRM valid'!$R$2:$R$4699,"Operational")+COUNTIFS('Relevant - In CRM unknown'!$T$2:$T$253,$A272,'Relevant - In CRM unknown'!$G$2:$G$253,"UK",'Relevant - In CRM unknown'!$M$2:$M$253,"Research",'Relevant - In CRM unknown'!$R$2:$R$253,"Operational")+COUNTIFS('Relevant - IN NOW CRM valid'!$T$2:$T$2328,$A272,'Relevant - IN NOW CRM valid'!$G$2:$G$2328,"UK",'Relevant - IN NOW CRM valid'!$M$2:$M$2328,"Research",'Relevant - IN NOW CRM valid'!$R$2:$R$2328,"Operational")+COUNTIFS('Relevant - IN NOW CRM unknown'!$T$2:$T$1227,$A272,'Relevant - IN NOW CRM unknown'!$G$2:$G$1227,"UK",'Relevant - IN NOW CRM unknown'!$M$2:$M$1227,"Research",'Relevant - IN NOW CRM unknown'!$R$2:$R$1227,"Operational")+COUNTIFS('Relevant - Not CRM not valid'!$T$2:$T$416,$A272,'Relevant - Not CRM not valid'!$G$2:$G$416,"UK",'Relevant - Not CRM not valid'!$M$2:$M$416,"Research",'Relevant - Not CRM not valid'!$R$2:$R$416,"Operational")+COUNTIFS('Relevant - In CRM not valid'!$T$2:$T$46,$A272,'Relevant - In CRM not valid'!$G$2:$G$46,"UK",'Relevant - In CRM not valid'!$M$2:$M$46,"Research",'Relevant - In CRM not valid'!$R$2:$R$46,"Operational")</f>
        <v>1</v>
      </c>
      <c r="I272" s="2">
        <f>COUNTIFS('Relevant - In CRM valid'!$T$2:$T$4699,$A272,'Relevant - In CRM valid'!$G$2:$G$4699,"UK",'Relevant - In CRM valid'!$M$2:$M$4699,"Research",'Relevant - In CRM valid'!$R$2:$R$4699,"Academic")+COUNTIFS('Relevant - In CRM unknown'!$T$2:$T$253,$A272,'Relevant - In CRM unknown'!$G$2:$G$253,"UK",'Relevant - In CRM unknown'!$M$2:$M$253,"Research",'Relevant - In CRM unknown'!$R$2:$R$253,"Academic")+COUNTIFS('Relevant - IN NOW CRM valid'!$T$2:$T$2328,$A272,'Relevant - IN NOW CRM valid'!$G$2:$G$2328,"UK",'Relevant - IN NOW CRM valid'!$M$2:$M$2328,"Research",'Relevant - IN NOW CRM valid'!$R$2:$R$2328,"Academic")+COUNTIFS('Relevant - IN NOW CRM unknown'!$T$2:$T$1227,$A272,'Relevant - IN NOW CRM unknown'!$G$2:$G$1227,"UK",'Relevant - IN NOW CRM unknown'!$M$2:$M$1227,"Research",'Relevant - IN NOW CRM unknown'!$R$2:$R$1227,"Academic")+COUNTIFS('Relevant - Not CRM not valid'!$T$2:$T$416,$A272,'Relevant - Not CRM not valid'!$G$2:$G$416,"UK",'Relevant - Not CRM not valid'!$M$2:$M$416,"Research",'Relevant - Not CRM not valid'!$R$2:$R$416,"Academic")+COUNTIFS('Relevant - In CRM not valid'!$T$2:$T$46,$A272,'Relevant - In CRM not valid'!$G$2:$G$46,"UK",'Relevant - In CRM not valid'!$M$2:$M$46,"Research",'Relevant - In CRM not valid'!$R$2:$R$46,"Academic")</f>
        <v>0</v>
      </c>
      <c r="J272" s="2">
        <f>COUNTIFS('Relevant - In CRM valid'!$T$2:$T$4699,$A272,'Relevant - In CRM valid'!$G$2:$G$4699,"UK",'Relevant - In CRM valid'!$M$2:$M$4699,"Finance")+COUNTIFS('Relevant - In CRM unknown'!$T$2:$T$253,$A272,'Relevant - In CRM unknown'!$G$2:$G$253,"UK",'Relevant - In CRM unknown'!$M$2:$M$253,"Finance")+COUNTIFS('Relevant - IN NOW CRM valid'!$T$2:$T$2328,$A272,'Relevant - IN NOW CRM valid'!$G$2:$G$2328,"UK",'Relevant - IN NOW CRM valid'!$M$2:$M$2328,"Finance")+COUNTIFS('Relevant - IN NOW CRM unknown'!$T$2:$T$1227,$A272,'Relevant - IN NOW CRM unknown'!$G$2:$G$1227,"UK",'Relevant - IN NOW CRM unknown'!$M$2:$M$1227,"Finance")+COUNTIFS('Relevant - Not CRM not valid'!$T$2:$T$416,$A272,'Relevant - Not CRM not valid'!$G$2:$G$416,"UK",'Relevant - Not CRM not valid'!$M$2:$M$416,"Finance")+COUNTIFS('Relevant - In CRM not valid'!$T$2:$T$46,$A272,'Relevant - In CRM not valid'!$G$2:$G$46,"UK",'Relevant - In CRM not valid'!$M$2:$M$46,"Finance")</f>
        <v>1</v>
      </c>
      <c r="K272" s="2">
        <f>COUNTIFS('Relevant - In CRM valid'!$T$2:$T$4699,$A272,'Relevant - In CRM valid'!$G$2:$G$4699,"UK",'Relevant - In CRM valid'!$M$2:$M$4699,"IT/Systems")+COUNTIFS('Relevant - In CRM unknown'!$T$2:$T$253,$A272,'Relevant - In CRM unknown'!$G$2:$G$253,"UK",'Relevant - In CRM unknown'!$M$2:$M$253,"IT/Systems")+COUNTIFS('Relevant - IN NOW CRM valid'!$T$2:$T$2328,$A272,'Relevant - IN NOW CRM valid'!$G$2:$G$2328,"UK",'Relevant - IN NOW CRM valid'!$M$2:$M$2328,"IT/Systems")+COUNTIFS('Relevant - IN NOW CRM unknown'!$T$2:$T$1227,$A272,'Relevant - IN NOW CRM unknown'!$G$2:$G$1227,"UK",'Relevant - IN NOW CRM unknown'!$M$2:$M$1227,"IT/Systems")+COUNTIFS('Relevant - Not CRM not valid'!$T$2:$T$416,$A272,'Relevant - Not CRM not valid'!$G$2:$G$416,"UK",'Relevant - Not CRM not valid'!$M$2:$M$416,"IT/Systems")+COUNTIFS('Relevant - In CRM not valid'!$T$2:$T$46,$A272,'Relevant - In CRM not valid'!$G$2:$G$46,"UK",'Relevant - In CRM not valid'!$M$2:$M$46,"IT/Systems")</f>
        <v>0</v>
      </c>
      <c r="L272" s="2">
        <f>COUNTIFS('Relevant - In CRM valid'!$T$2:$T$4699,$A272,'Relevant - In CRM valid'!$G$2:$G$4699,"UK",'Relevant - In CRM valid'!$M$2:$M$4699,"")+COUNTIFS('Relevant - In CRM unknown'!$T$2:$T$253,$A272,'Relevant - In CRM unknown'!$G$2:$G$253,"UK",'Relevant - In CRM unknown'!$M$2:$M$253,"")+COUNTIFS('Relevant - IN NOW CRM valid'!$T$2:$T$2328,$A272,'Relevant - IN NOW CRM valid'!$G$2:$G$2328,"UK",'Relevant - IN NOW CRM valid'!$M$2:$M$2328,"")+COUNTIFS('Relevant - IN NOW CRM unknown'!$T$2:$T$1227,$A272,'Relevant - IN NOW CRM unknown'!$G$2:$G$1227,"UK",'Relevant - IN NOW CRM unknown'!$M$2:$M$1227,"")+COUNTIFS('Relevant - Not CRM not valid'!$T$2:$T$416,$A272,'Relevant - Not CRM not valid'!$G$2:$G$416,"UK",'Relevant - Not CRM not valid'!$M$2:$M$416,"")+COUNTIFS('Relevant - In CRM not valid'!$T$2:$T$46,$A272,'Relevant - In CRM not valid'!$G$2:$G$46,"UK",'Relevant - In CRM not valid'!$M$2:$M$46,"")</f>
        <v>0</v>
      </c>
      <c r="M272" s="2">
        <f t="shared" si="8"/>
        <v>2</v>
      </c>
      <c r="N272" s="2">
        <f>COUNTIFS('Relevant - In CRM valid'!$T$2:$T$4699,$A272,'Relevant - In CRM valid'!$G$2:$G$4699,"UK",'Relevant - In CRM valid'!$Q$2:$Q$4699,"valid")+COUNTIFS('Relevant - In CRM unknown'!$T$2:$T$253,$A272,'Relevant - In CRM unknown'!$G$2:$G$253,"UK",'Relevant - In CRM unknown'!$Q$2:$Q$253,"valid")+COUNTIFS('Relevant - IN NOW CRM valid'!$T$2:$T$2328,$A272,'Relevant - IN NOW CRM valid'!$G$2:$G$2328,"UK",'Relevant - IN NOW CRM valid'!$Q$2:$Q$2328,"valid")+COUNTIFS('Relevant - IN NOW CRM unknown'!$T$2:$T$1227,$A272,'Relevant - IN NOW CRM unknown'!$G$2:$G$1227,"UK",'Relevant - IN NOW CRM unknown'!$Q$2:$Q$1227,"valid")+COUNTIFS('Relevant - Not CRM not valid'!$T$2:$T$416,$A272,'Relevant - Not CRM not valid'!$G$2:$G$416,"UK",'Relevant - Not CRM not valid'!$Q$2:$Q$416,"valid")+COUNTIFS('Relevant - In CRM not valid'!$T$2:$T$46,$A272,'Relevant - In CRM not valid'!$G$2:$G$46,"UK",'Relevant - In CRM not valid'!$Q$2:$Q$46,"valid")</f>
        <v>2</v>
      </c>
      <c r="O272" s="2" t="str">
        <f t="shared" si="9"/>
        <v>IT/Systems</v>
      </c>
    </row>
    <row r="273" spans="1:15" ht="15" customHeight="1">
      <c r="A273" s="2" t="s">
        <v>653</v>
      </c>
      <c r="B273" s="2" t="s">
        <v>654</v>
      </c>
      <c r="C273" s="2" t="s">
        <v>161</v>
      </c>
      <c r="D273" s="2" t="str">
        <f>IFERROR(INDEX('UK Target Institutions'!$D$2:$D$727,MATCH($A273,'UK Target Institutions'!$A$2:$A$727,0)),"")</f>
        <v>Yes</v>
      </c>
      <c r="E273" s="2">
        <f>COUNTIFS('Relevant - In CRM valid'!$T$2:$T$4699,$A273,'Relevant - In CRM valid'!$G$2:$G$4699,"UK")+COUNTIFS('Relevant - In CRM unknown'!$T$2:$T$253,$A273,'Relevant - In CRM unknown'!$G$2:$G$253,"UK")+COUNTIFS('Relevant - IN NOW CRM valid'!$T$2:$T$2328,$A273,'Relevant - IN NOW CRM valid'!$G$2:$G$2328,"UK")+COUNTIFS('Relevant - IN NOW CRM unknown'!$T$2:$T$1227,$A273,'Relevant - IN NOW CRM unknown'!$G$2:$G$1227,"UK")+COUNTIFS('Relevant - Not CRM not valid'!$T$2:$T$416,$A273,'Relevant - Not CRM not valid'!$G$2:$G$416,"UK")+COUNTIFS('Relevant - In CRM not valid'!$T$2:$T$46,$A273,'Relevant - In CRM not valid'!$G$2:$G$46,"UK")</f>
        <v>2</v>
      </c>
      <c r="F273" s="2">
        <f>COUNTIFS('Relevant - In CRM valid'!$T$2:$T$4699,$A273,'Relevant - In CRM valid'!$G$2:$G$4699,"UK",'Relevant - In CRM valid'!$M$2:$M$4699,"Research")+COUNTIFS('Relevant - In CRM unknown'!$T$2:$T$253,$A273,'Relevant - In CRM unknown'!$G$2:$G$253,"UK",'Relevant - In CRM unknown'!$M$2:$M$253,"Research")+COUNTIFS('Relevant - IN NOW CRM valid'!$T$2:$T$2328,$A273,'Relevant - IN NOW CRM valid'!$G$2:$G$2328,"UK",'Relevant - IN NOW CRM valid'!$M$2:$M$2328,"Research")+COUNTIFS('Relevant - IN NOW CRM unknown'!$T$2:$T$1227,$A273,'Relevant - IN NOW CRM unknown'!$G$2:$G$1227,"UK",'Relevant - IN NOW CRM unknown'!$M$2:$M$1227,"Research")+COUNTIFS('Relevant - Not CRM not valid'!$T$2:$T$416,$A273,'Relevant - Not CRM not valid'!$G$2:$G$416,"UK",'Relevant - Not CRM not valid'!$M$2:$M$416,"Research")+COUNTIFS('Relevant - In CRM not valid'!$T$2:$T$46,$A273,'Relevant - In CRM not valid'!$G$2:$G$46,"UK",'Relevant - In CRM not valid'!$M$2:$M$46,"Research")</f>
        <v>2</v>
      </c>
      <c r="G273" s="2">
        <f>COUNTIFS('Relevant - In CRM valid'!$T$2:$T$4699,$A273,'Relevant - In CRM valid'!$G$2:$G$4699,"UK",'Relevant - In CRM valid'!$M$2:$M$4699,"Research",'Relevant - In CRM valid'!$R$2:$R$4699,"Senior")+COUNTIFS('Relevant - In CRM unknown'!$T$2:$T$253,$A273,'Relevant - In CRM unknown'!$G$2:$G$253,"UK",'Relevant - In CRM unknown'!$M$2:$M$253,"Research",'Relevant - In CRM unknown'!$R$2:$R$253,"Senior")+COUNTIFS('Relevant - IN NOW CRM valid'!$T$2:$T$2328,$A273,'Relevant - IN NOW CRM valid'!$G$2:$G$2328,"UK",'Relevant - IN NOW CRM valid'!$M$2:$M$2328,"Research",'Relevant - IN NOW CRM valid'!$R$2:$R$2328,"Senior")+COUNTIFS('Relevant - IN NOW CRM unknown'!$T$2:$T$1227,$A273,'Relevant - IN NOW CRM unknown'!$G$2:$G$1227,"UK",'Relevant - IN NOW CRM unknown'!$M$2:$M$1227,"Research",'Relevant - IN NOW CRM unknown'!$R$2:$R$1227,"Senior")+COUNTIFS('Relevant - Not CRM not valid'!$T$2:$T$416,$A273,'Relevant - Not CRM not valid'!$G$2:$G$416,"UK",'Relevant - Not CRM not valid'!$M$2:$M$416,"Research",'Relevant - Not CRM not valid'!$R$2:$R$416,"Senior")+COUNTIFS('Relevant - In CRM not valid'!$T$2:$T$46,$A273,'Relevant - In CRM not valid'!$G$2:$G$46,"UK",'Relevant - In CRM not valid'!$M$2:$M$46,"Research",'Relevant - In CRM not valid'!$R$2:$R$46,"Senior")</f>
        <v>2</v>
      </c>
      <c r="H273" s="2">
        <f>COUNTIFS('Relevant - In CRM valid'!$T$2:$T$4699,$A273,'Relevant - In CRM valid'!$G$2:$G$4699,"UK",'Relevant - In CRM valid'!$M$2:$M$4699,"Research",'Relevant - In CRM valid'!$R$2:$R$4699,"Operational")+COUNTIFS('Relevant - In CRM unknown'!$T$2:$T$253,$A273,'Relevant - In CRM unknown'!$G$2:$G$253,"UK",'Relevant - In CRM unknown'!$M$2:$M$253,"Research",'Relevant - In CRM unknown'!$R$2:$R$253,"Operational")+COUNTIFS('Relevant - IN NOW CRM valid'!$T$2:$T$2328,$A273,'Relevant - IN NOW CRM valid'!$G$2:$G$2328,"UK",'Relevant - IN NOW CRM valid'!$M$2:$M$2328,"Research",'Relevant - IN NOW CRM valid'!$R$2:$R$2328,"Operational")+COUNTIFS('Relevant - IN NOW CRM unknown'!$T$2:$T$1227,$A273,'Relevant - IN NOW CRM unknown'!$G$2:$G$1227,"UK",'Relevant - IN NOW CRM unknown'!$M$2:$M$1227,"Research",'Relevant - IN NOW CRM unknown'!$R$2:$R$1227,"Operational")+COUNTIFS('Relevant - Not CRM not valid'!$T$2:$T$416,$A273,'Relevant - Not CRM not valid'!$G$2:$G$416,"UK",'Relevant - Not CRM not valid'!$M$2:$M$416,"Research",'Relevant - Not CRM not valid'!$R$2:$R$416,"Operational")+COUNTIFS('Relevant - In CRM not valid'!$T$2:$T$46,$A273,'Relevant - In CRM not valid'!$G$2:$G$46,"UK",'Relevant - In CRM not valid'!$M$2:$M$46,"Research",'Relevant - In CRM not valid'!$R$2:$R$46,"Operational")</f>
        <v>0</v>
      </c>
      <c r="I273" s="2">
        <f>COUNTIFS('Relevant - In CRM valid'!$T$2:$T$4699,$A273,'Relevant - In CRM valid'!$G$2:$G$4699,"UK",'Relevant - In CRM valid'!$M$2:$M$4699,"Research",'Relevant - In CRM valid'!$R$2:$R$4699,"Academic")+COUNTIFS('Relevant - In CRM unknown'!$T$2:$T$253,$A273,'Relevant - In CRM unknown'!$G$2:$G$253,"UK",'Relevant - In CRM unknown'!$M$2:$M$253,"Research",'Relevant - In CRM unknown'!$R$2:$R$253,"Academic")+COUNTIFS('Relevant - IN NOW CRM valid'!$T$2:$T$2328,$A273,'Relevant - IN NOW CRM valid'!$G$2:$G$2328,"UK",'Relevant - IN NOW CRM valid'!$M$2:$M$2328,"Research",'Relevant - IN NOW CRM valid'!$R$2:$R$2328,"Academic")+COUNTIFS('Relevant - IN NOW CRM unknown'!$T$2:$T$1227,$A273,'Relevant - IN NOW CRM unknown'!$G$2:$G$1227,"UK",'Relevant - IN NOW CRM unknown'!$M$2:$M$1227,"Research",'Relevant - IN NOW CRM unknown'!$R$2:$R$1227,"Academic")+COUNTIFS('Relevant - Not CRM not valid'!$T$2:$T$416,$A273,'Relevant - Not CRM not valid'!$G$2:$G$416,"UK",'Relevant - Not CRM not valid'!$M$2:$M$416,"Research",'Relevant - Not CRM not valid'!$R$2:$R$416,"Academic")+COUNTIFS('Relevant - In CRM not valid'!$T$2:$T$46,$A273,'Relevant - In CRM not valid'!$G$2:$G$46,"UK",'Relevant - In CRM not valid'!$M$2:$M$46,"Research",'Relevant - In CRM not valid'!$R$2:$R$46,"Academic")</f>
        <v>0</v>
      </c>
      <c r="J273" s="2">
        <f>COUNTIFS('Relevant - In CRM valid'!$T$2:$T$4699,$A273,'Relevant - In CRM valid'!$G$2:$G$4699,"UK",'Relevant - In CRM valid'!$M$2:$M$4699,"Finance")+COUNTIFS('Relevant - In CRM unknown'!$T$2:$T$253,$A273,'Relevant - In CRM unknown'!$G$2:$G$253,"UK",'Relevant - In CRM unknown'!$M$2:$M$253,"Finance")+COUNTIFS('Relevant - IN NOW CRM valid'!$T$2:$T$2328,$A273,'Relevant - IN NOW CRM valid'!$G$2:$G$2328,"UK",'Relevant - IN NOW CRM valid'!$M$2:$M$2328,"Finance")+COUNTIFS('Relevant - IN NOW CRM unknown'!$T$2:$T$1227,$A273,'Relevant - IN NOW CRM unknown'!$G$2:$G$1227,"UK",'Relevant - IN NOW CRM unknown'!$M$2:$M$1227,"Finance")+COUNTIFS('Relevant - Not CRM not valid'!$T$2:$T$416,$A273,'Relevant - Not CRM not valid'!$G$2:$G$416,"UK",'Relevant - Not CRM not valid'!$M$2:$M$416,"Finance")+COUNTIFS('Relevant - In CRM not valid'!$T$2:$T$46,$A273,'Relevant - In CRM not valid'!$G$2:$G$46,"UK",'Relevant - In CRM not valid'!$M$2:$M$46,"Finance")</f>
        <v>0</v>
      </c>
      <c r="K273" s="2">
        <f>COUNTIFS('Relevant - In CRM valid'!$T$2:$T$4699,$A273,'Relevant - In CRM valid'!$G$2:$G$4699,"UK",'Relevant - In CRM valid'!$M$2:$M$4699,"IT/Systems")+COUNTIFS('Relevant - In CRM unknown'!$T$2:$T$253,$A273,'Relevant - In CRM unknown'!$G$2:$G$253,"UK",'Relevant - In CRM unknown'!$M$2:$M$253,"IT/Systems")+COUNTIFS('Relevant - IN NOW CRM valid'!$T$2:$T$2328,$A273,'Relevant - IN NOW CRM valid'!$G$2:$G$2328,"UK",'Relevant - IN NOW CRM valid'!$M$2:$M$2328,"IT/Systems")+COUNTIFS('Relevant - IN NOW CRM unknown'!$T$2:$T$1227,$A273,'Relevant - IN NOW CRM unknown'!$G$2:$G$1227,"UK",'Relevant - IN NOW CRM unknown'!$M$2:$M$1227,"IT/Systems")+COUNTIFS('Relevant - Not CRM not valid'!$T$2:$T$416,$A273,'Relevant - Not CRM not valid'!$G$2:$G$416,"UK",'Relevant - Not CRM not valid'!$M$2:$M$416,"IT/Systems")+COUNTIFS('Relevant - In CRM not valid'!$T$2:$T$46,$A273,'Relevant - In CRM not valid'!$G$2:$G$46,"UK",'Relevant - In CRM not valid'!$M$2:$M$46,"IT/Systems")</f>
        <v>0</v>
      </c>
      <c r="L273" s="2">
        <f>COUNTIFS('Relevant - In CRM valid'!$T$2:$T$4699,$A273,'Relevant - In CRM valid'!$G$2:$G$4699,"UK",'Relevant - In CRM valid'!$M$2:$M$4699,"")+COUNTIFS('Relevant - In CRM unknown'!$T$2:$T$253,$A273,'Relevant - In CRM unknown'!$G$2:$G$253,"UK",'Relevant - In CRM unknown'!$M$2:$M$253,"")+COUNTIFS('Relevant - IN NOW CRM valid'!$T$2:$T$2328,$A273,'Relevant - IN NOW CRM valid'!$G$2:$G$2328,"UK",'Relevant - IN NOW CRM valid'!$M$2:$M$2328,"")+COUNTIFS('Relevant - IN NOW CRM unknown'!$T$2:$T$1227,$A273,'Relevant - IN NOW CRM unknown'!$G$2:$G$1227,"UK",'Relevant - IN NOW CRM unknown'!$M$2:$M$1227,"")+COUNTIFS('Relevant - Not CRM not valid'!$T$2:$T$416,$A273,'Relevant - Not CRM not valid'!$G$2:$G$416,"UK",'Relevant - Not CRM not valid'!$M$2:$M$416,"")+COUNTIFS('Relevant - In CRM not valid'!$T$2:$T$46,$A273,'Relevant - In CRM not valid'!$G$2:$G$46,"UK",'Relevant - In CRM not valid'!$M$2:$M$46,"")</f>
        <v>0</v>
      </c>
      <c r="M273" s="2">
        <f t="shared" si="8"/>
        <v>1</v>
      </c>
      <c r="N273" s="2">
        <f>COUNTIFS('Relevant - In CRM valid'!$T$2:$T$4699,$A273,'Relevant - In CRM valid'!$G$2:$G$4699,"UK",'Relevant - In CRM valid'!$Q$2:$Q$4699,"valid")+COUNTIFS('Relevant - In CRM unknown'!$T$2:$T$253,$A273,'Relevant - In CRM unknown'!$G$2:$G$253,"UK",'Relevant - In CRM unknown'!$Q$2:$Q$253,"valid")+COUNTIFS('Relevant - IN NOW CRM valid'!$T$2:$T$2328,$A273,'Relevant - IN NOW CRM valid'!$G$2:$G$2328,"UK",'Relevant - IN NOW CRM valid'!$Q$2:$Q$2328,"valid")+COUNTIFS('Relevant - IN NOW CRM unknown'!$T$2:$T$1227,$A273,'Relevant - IN NOW CRM unknown'!$G$2:$G$1227,"UK",'Relevant - IN NOW CRM unknown'!$Q$2:$Q$1227,"valid")+COUNTIFS('Relevant - Not CRM not valid'!$T$2:$T$416,$A273,'Relevant - Not CRM not valid'!$G$2:$G$416,"UK",'Relevant - Not CRM not valid'!$Q$2:$Q$416,"valid")+COUNTIFS('Relevant - In CRM not valid'!$T$2:$T$46,$A273,'Relevant - In CRM not valid'!$G$2:$G$46,"UK",'Relevant - In CRM not valid'!$Q$2:$Q$46,"valid")</f>
        <v>2</v>
      </c>
      <c r="O273" s="2" t="str">
        <f t="shared" si="9"/>
        <v>Finance  IT/Systems</v>
      </c>
    </row>
    <row r="274" spans="1:15" ht="15" customHeight="1">
      <c r="A274" s="2" t="s">
        <v>655</v>
      </c>
      <c r="B274" s="2" t="s">
        <v>656</v>
      </c>
      <c r="C274" s="2" t="s">
        <v>161</v>
      </c>
      <c r="D274" s="2" t="str">
        <f>IFERROR(INDEX('UK Target Institutions'!$D$2:$D$727,MATCH($A274,'UK Target Institutions'!$A$2:$A$727,0)),"")</f>
        <v>Yes</v>
      </c>
      <c r="E274" s="2">
        <f>COUNTIFS('Relevant - In CRM valid'!$T$2:$T$4699,$A274,'Relevant - In CRM valid'!$G$2:$G$4699,"UK")+COUNTIFS('Relevant - In CRM unknown'!$T$2:$T$253,$A274,'Relevant - In CRM unknown'!$G$2:$G$253,"UK")+COUNTIFS('Relevant - IN NOW CRM valid'!$T$2:$T$2328,$A274,'Relevant - IN NOW CRM valid'!$G$2:$G$2328,"UK")+COUNTIFS('Relevant - IN NOW CRM unknown'!$T$2:$T$1227,$A274,'Relevant - IN NOW CRM unknown'!$G$2:$G$1227,"UK")+COUNTIFS('Relevant - Not CRM not valid'!$T$2:$T$416,$A274,'Relevant - Not CRM not valid'!$G$2:$G$416,"UK")+COUNTIFS('Relevant - In CRM not valid'!$T$2:$T$46,$A274,'Relevant - In CRM not valid'!$G$2:$G$46,"UK")</f>
        <v>2</v>
      </c>
      <c r="F274" s="2">
        <f>COUNTIFS('Relevant - In CRM valid'!$T$2:$T$4699,$A274,'Relevant - In CRM valid'!$G$2:$G$4699,"UK",'Relevant - In CRM valid'!$M$2:$M$4699,"Research")+COUNTIFS('Relevant - In CRM unknown'!$T$2:$T$253,$A274,'Relevant - In CRM unknown'!$G$2:$G$253,"UK",'Relevant - In CRM unknown'!$M$2:$M$253,"Research")+COUNTIFS('Relevant - IN NOW CRM valid'!$T$2:$T$2328,$A274,'Relevant - IN NOW CRM valid'!$G$2:$G$2328,"UK",'Relevant - IN NOW CRM valid'!$M$2:$M$2328,"Research")+COUNTIFS('Relevant - IN NOW CRM unknown'!$T$2:$T$1227,$A274,'Relevant - IN NOW CRM unknown'!$G$2:$G$1227,"UK",'Relevant - IN NOW CRM unknown'!$M$2:$M$1227,"Research")+COUNTIFS('Relevant - Not CRM not valid'!$T$2:$T$416,$A274,'Relevant - Not CRM not valid'!$G$2:$G$416,"UK",'Relevant - Not CRM not valid'!$M$2:$M$416,"Research")+COUNTIFS('Relevant - In CRM not valid'!$T$2:$T$46,$A274,'Relevant - In CRM not valid'!$G$2:$G$46,"UK",'Relevant - In CRM not valid'!$M$2:$M$46,"Research")</f>
        <v>1</v>
      </c>
      <c r="G274" s="2">
        <f>COUNTIFS('Relevant - In CRM valid'!$T$2:$T$4699,$A274,'Relevant - In CRM valid'!$G$2:$G$4699,"UK",'Relevant - In CRM valid'!$M$2:$M$4699,"Research",'Relevant - In CRM valid'!$R$2:$R$4699,"Senior")+COUNTIFS('Relevant - In CRM unknown'!$T$2:$T$253,$A274,'Relevant - In CRM unknown'!$G$2:$G$253,"UK",'Relevant - In CRM unknown'!$M$2:$M$253,"Research",'Relevant - In CRM unknown'!$R$2:$R$253,"Senior")+COUNTIFS('Relevant - IN NOW CRM valid'!$T$2:$T$2328,$A274,'Relevant - IN NOW CRM valid'!$G$2:$G$2328,"UK",'Relevant - IN NOW CRM valid'!$M$2:$M$2328,"Research",'Relevant - IN NOW CRM valid'!$R$2:$R$2328,"Senior")+COUNTIFS('Relevant - IN NOW CRM unknown'!$T$2:$T$1227,$A274,'Relevant - IN NOW CRM unknown'!$G$2:$G$1227,"UK",'Relevant - IN NOW CRM unknown'!$M$2:$M$1227,"Research",'Relevant - IN NOW CRM unknown'!$R$2:$R$1227,"Senior")+COUNTIFS('Relevant - Not CRM not valid'!$T$2:$T$416,$A274,'Relevant - Not CRM not valid'!$G$2:$G$416,"UK",'Relevant - Not CRM not valid'!$M$2:$M$416,"Research",'Relevant - Not CRM not valid'!$R$2:$R$416,"Senior")+COUNTIFS('Relevant - In CRM not valid'!$T$2:$T$46,$A274,'Relevant - In CRM not valid'!$G$2:$G$46,"UK",'Relevant - In CRM not valid'!$M$2:$M$46,"Research",'Relevant - In CRM not valid'!$R$2:$R$46,"Senior")</f>
        <v>1</v>
      </c>
      <c r="H274" s="2">
        <f>COUNTIFS('Relevant - In CRM valid'!$T$2:$T$4699,$A274,'Relevant - In CRM valid'!$G$2:$G$4699,"UK",'Relevant - In CRM valid'!$M$2:$M$4699,"Research",'Relevant - In CRM valid'!$R$2:$R$4699,"Operational")+COUNTIFS('Relevant - In CRM unknown'!$T$2:$T$253,$A274,'Relevant - In CRM unknown'!$G$2:$G$253,"UK",'Relevant - In CRM unknown'!$M$2:$M$253,"Research",'Relevant - In CRM unknown'!$R$2:$R$253,"Operational")+COUNTIFS('Relevant - IN NOW CRM valid'!$T$2:$T$2328,$A274,'Relevant - IN NOW CRM valid'!$G$2:$G$2328,"UK",'Relevant - IN NOW CRM valid'!$M$2:$M$2328,"Research",'Relevant - IN NOW CRM valid'!$R$2:$R$2328,"Operational")+COUNTIFS('Relevant - IN NOW CRM unknown'!$T$2:$T$1227,$A274,'Relevant - IN NOW CRM unknown'!$G$2:$G$1227,"UK",'Relevant - IN NOW CRM unknown'!$M$2:$M$1227,"Research",'Relevant - IN NOW CRM unknown'!$R$2:$R$1227,"Operational")+COUNTIFS('Relevant - Not CRM not valid'!$T$2:$T$416,$A274,'Relevant - Not CRM not valid'!$G$2:$G$416,"UK",'Relevant - Not CRM not valid'!$M$2:$M$416,"Research",'Relevant - Not CRM not valid'!$R$2:$R$416,"Operational")+COUNTIFS('Relevant - In CRM not valid'!$T$2:$T$46,$A274,'Relevant - In CRM not valid'!$G$2:$G$46,"UK",'Relevant - In CRM not valid'!$M$2:$M$46,"Research",'Relevant - In CRM not valid'!$R$2:$R$46,"Operational")</f>
        <v>0</v>
      </c>
      <c r="I274" s="2">
        <f>COUNTIFS('Relevant - In CRM valid'!$T$2:$T$4699,$A274,'Relevant - In CRM valid'!$G$2:$G$4699,"UK",'Relevant - In CRM valid'!$M$2:$M$4699,"Research",'Relevant - In CRM valid'!$R$2:$R$4699,"Academic")+COUNTIFS('Relevant - In CRM unknown'!$T$2:$T$253,$A274,'Relevant - In CRM unknown'!$G$2:$G$253,"UK",'Relevant - In CRM unknown'!$M$2:$M$253,"Research",'Relevant - In CRM unknown'!$R$2:$R$253,"Academic")+COUNTIFS('Relevant - IN NOW CRM valid'!$T$2:$T$2328,$A274,'Relevant - IN NOW CRM valid'!$G$2:$G$2328,"UK",'Relevant - IN NOW CRM valid'!$M$2:$M$2328,"Research",'Relevant - IN NOW CRM valid'!$R$2:$R$2328,"Academic")+COUNTIFS('Relevant - IN NOW CRM unknown'!$T$2:$T$1227,$A274,'Relevant - IN NOW CRM unknown'!$G$2:$G$1227,"UK",'Relevant - IN NOW CRM unknown'!$M$2:$M$1227,"Research",'Relevant - IN NOW CRM unknown'!$R$2:$R$1227,"Academic")+COUNTIFS('Relevant - Not CRM not valid'!$T$2:$T$416,$A274,'Relevant - Not CRM not valid'!$G$2:$G$416,"UK",'Relevant - Not CRM not valid'!$M$2:$M$416,"Research",'Relevant - Not CRM not valid'!$R$2:$R$416,"Academic")+COUNTIFS('Relevant - In CRM not valid'!$T$2:$T$46,$A274,'Relevant - In CRM not valid'!$G$2:$G$46,"UK",'Relevant - In CRM not valid'!$M$2:$M$46,"Research",'Relevant - In CRM not valid'!$R$2:$R$46,"Academic")</f>
        <v>0</v>
      </c>
      <c r="J274" s="2">
        <f>COUNTIFS('Relevant - In CRM valid'!$T$2:$T$4699,$A274,'Relevant - In CRM valid'!$G$2:$G$4699,"UK",'Relevant - In CRM valid'!$M$2:$M$4699,"Finance")+COUNTIFS('Relevant - In CRM unknown'!$T$2:$T$253,$A274,'Relevant - In CRM unknown'!$G$2:$G$253,"UK",'Relevant - In CRM unknown'!$M$2:$M$253,"Finance")+COUNTIFS('Relevant - IN NOW CRM valid'!$T$2:$T$2328,$A274,'Relevant - IN NOW CRM valid'!$G$2:$G$2328,"UK",'Relevant - IN NOW CRM valid'!$M$2:$M$2328,"Finance")+COUNTIFS('Relevant - IN NOW CRM unknown'!$T$2:$T$1227,$A274,'Relevant - IN NOW CRM unknown'!$G$2:$G$1227,"UK",'Relevant - IN NOW CRM unknown'!$M$2:$M$1227,"Finance")+COUNTIFS('Relevant - Not CRM not valid'!$T$2:$T$416,$A274,'Relevant - Not CRM not valid'!$G$2:$G$416,"UK",'Relevant - Not CRM not valid'!$M$2:$M$416,"Finance")+COUNTIFS('Relevant - In CRM not valid'!$T$2:$T$46,$A274,'Relevant - In CRM not valid'!$G$2:$G$46,"UK",'Relevant - In CRM not valid'!$M$2:$M$46,"Finance")</f>
        <v>0</v>
      </c>
      <c r="K274" s="2">
        <f>COUNTIFS('Relevant - In CRM valid'!$T$2:$T$4699,$A274,'Relevant - In CRM valid'!$G$2:$G$4699,"UK",'Relevant - In CRM valid'!$M$2:$M$4699,"IT/Systems")+COUNTIFS('Relevant - In CRM unknown'!$T$2:$T$253,$A274,'Relevant - In CRM unknown'!$G$2:$G$253,"UK",'Relevant - In CRM unknown'!$M$2:$M$253,"IT/Systems")+COUNTIFS('Relevant - IN NOW CRM valid'!$T$2:$T$2328,$A274,'Relevant - IN NOW CRM valid'!$G$2:$G$2328,"UK",'Relevant - IN NOW CRM valid'!$M$2:$M$2328,"IT/Systems")+COUNTIFS('Relevant - IN NOW CRM unknown'!$T$2:$T$1227,$A274,'Relevant - IN NOW CRM unknown'!$G$2:$G$1227,"UK",'Relevant - IN NOW CRM unknown'!$M$2:$M$1227,"IT/Systems")+COUNTIFS('Relevant - Not CRM not valid'!$T$2:$T$416,$A274,'Relevant - Not CRM not valid'!$G$2:$G$416,"UK",'Relevant - Not CRM not valid'!$M$2:$M$416,"IT/Systems")+COUNTIFS('Relevant - In CRM not valid'!$T$2:$T$46,$A274,'Relevant - In CRM not valid'!$G$2:$G$46,"UK",'Relevant - In CRM not valid'!$M$2:$M$46,"IT/Systems")</f>
        <v>1</v>
      </c>
      <c r="L274" s="2">
        <f>COUNTIFS('Relevant - In CRM valid'!$T$2:$T$4699,$A274,'Relevant - In CRM valid'!$G$2:$G$4699,"UK",'Relevant - In CRM valid'!$M$2:$M$4699,"")+COUNTIFS('Relevant - In CRM unknown'!$T$2:$T$253,$A274,'Relevant - In CRM unknown'!$G$2:$G$253,"UK",'Relevant - In CRM unknown'!$M$2:$M$253,"")+COUNTIFS('Relevant - IN NOW CRM valid'!$T$2:$T$2328,$A274,'Relevant - IN NOW CRM valid'!$G$2:$G$2328,"UK",'Relevant - IN NOW CRM valid'!$M$2:$M$2328,"")+COUNTIFS('Relevant - IN NOW CRM unknown'!$T$2:$T$1227,$A274,'Relevant - IN NOW CRM unknown'!$G$2:$G$1227,"UK",'Relevant - IN NOW CRM unknown'!$M$2:$M$1227,"")+COUNTIFS('Relevant - Not CRM not valid'!$T$2:$T$416,$A274,'Relevant - Not CRM not valid'!$G$2:$G$416,"UK",'Relevant - Not CRM not valid'!$M$2:$M$416,"")+COUNTIFS('Relevant - In CRM not valid'!$T$2:$T$46,$A274,'Relevant - In CRM not valid'!$G$2:$G$46,"UK",'Relevant - In CRM not valid'!$M$2:$M$46,"")</f>
        <v>0</v>
      </c>
      <c r="M274" s="2">
        <f t="shared" si="8"/>
        <v>2</v>
      </c>
      <c r="N274" s="2">
        <f>COUNTIFS('Relevant - In CRM valid'!$T$2:$T$4699,$A274,'Relevant - In CRM valid'!$G$2:$G$4699,"UK",'Relevant - In CRM valid'!$Q$2:$Q$4699,"valid")+COUNTIFS('Relevant - In CRM unknown'!$T$2:$T$253,$A274,'Relevant - In CRM unknown'!$G$2:$G$253,"UK",'Relevant - In CRM unknown'!$Q$2:$Q$253,"valid")+COUNTIFS('Relevant - IN NOW CRM valid'!$T$2:$T$2328,$A274,'Relevant - IN NOW CRM valid'!$G$2:$G$2328,"UK",'Relevant - IN NOW CRM valid'!$Q$2:$Q$2328,"valid")+COUNTIFS('Relevant - IN NOW CRM unknown'!$T$2:$T$1227,$A274,'Relevant - IN NOW CRM unknown'!$G$2:$G$1227,"UK",'Relevant - IN NOW CRM unknown'!$Q$2:$Q$1227,"valid")+COUNTIFS('Relevant - Not CRM not valid'!$T$2:$T$416,$A274,'Relevant - Not CRM not valid'!$G$2:$G$416,"UK",'Relevant - Not CRM not valid'!$Q$2:$Q$416,"valid")+COUNTIFS('Relevant - In CRM not valid'!$T$2:$T$46,$A274,'Relevant - In CRM not valid'!$G$2:$G$46,"UK",'Relevant - In CRM not valid'!$Q$2:$Q$46,"valid")</f>
        <v>0</v>
      </c>
      <c r="O274" s="2" t="str">
        <f t="shared" si="9"/>
        <v xml:space="preserve">Finance  </v>
      </c>
    </row>
    <row r="275" spans="1:15" ht="15" customHeight="1">
      <c r="A275" s="2" t="s">
        <v>657</v>
      </c>
      <c r="B275" s="2" t="s">
        <v>658</v>
      </c>
      <c r="C275" s="2" t="s">
        <v>100</v>
      </c>
      <c r="D275" s="2" t="str">
        <f>IFERROR(INDEX('UK Target Institutions'!$D$2:$D$727,MATCH($A275,'UK Target Institutions'!$A$2:$A$727,0)),"")</f>
        <v>Yes</v>
      </c>
      <c r="E275" s="2">
        <f>COUNTIFS('Relevant - In CRM valid'!$T$2:$T$4699,$A275,'Relevant - In CRM valid'!$G$2:$G$4699,"UK")+COUNTIFS('Relevant - In CRM unknown'!$T$2:$T$253,$A275,'Relevant - In CRM unknown'!$G$2:$G$253,"UK")+COUNTIFS('Relevant - IN NOW CRM valid'!$T$2:$T$2328,$A275,'Relevant - IN NOW CRM valid'!$G$2:$G$2328,"UK")+COUNTIFS('Relevant - IN NOW CRM unknown'!$T$2:$T$1227,$A275,'Relevant - IN NOW CRM unknown'!$G$2:$G$1227,"UK")+COUNTIFS('Relevant - Not CRM not valid'!$T$2:$T$416,$A275,'Relevant - Not CRM not valid'!$G$2:$G$416,"UK")+COUNTIFS('Relevant - In CRM not valid'!$T$2:$T$46,$A275,'Relevant - In CRM not valid'!$G$2:$G$46,"UK")</f>
        <v>2</v>
      </c>
      <c r="F275" s="2">
        <f>COUNTIFS('Relevant - In CRM valid'!$T$2:$T$4699,$A275,'Relevant - In CRM valid'!$G$2:$G$4699,"UK",'Relevant - In CRM valid'!$M$2:$M$4699,"Research")+COUNTIFS('Relevant - In CRM unknown'!$T$2:$T$253,$A275,'Relevant - In CRM unknown'!$G$2:$G$253,"UK",'Relevant - In CRM unknown'!$M$2:$M$253,"Research")+COUNTIFS('Relevant - IN NOW CRM valid'!$T$2:$T$2328,$A275,'Relevant - IN NOW CRM valid'!$G$2:$G$2328,"UK",'Relevant - IN NOW CRM valid'!$M$2:$M$2328,"Research")+COUNTIFS('Relevant - IN NOW CRM unknown'!$T$2:$T$1227,$A275,'Relevant - IN NOW CRM unknown'!$G$2:$G$1227,"UK",'Relevant - IN NOW CRM unknown'!$M$2:$M$1227,"Research")+COUNTIFS('Relevant - Not CRM not valid'!$T$2:$T$416,$A275,'Relevant - Not CRM not valid'!$G$2:$G$416,"UK",'Relevant - Not CRM not valid'!$M$2:$M$416,"Research")+COUNTIFS('Relevant - In CRM not valid'!$T$2:$T$46,$A275,'Relevant - In CRM not valid'!$G$2:$G$46,"UK",'Relevant - In CRM not valid'!$M$2:$M$46,"Research")</f>
        <v>1</v>
      </c>
      <c r="G275" s="2">
        <f>COUNTIFS('Relevant - In CRM valid'!$T$2:$T$4699,$A275,'Relevant - In CRM valid'!$G$2:$G$4699,"UK",'Relevant - In CRM valid'!$M$2:$M$4699,"Research",'Relevant - In CRM valid'!$R$2:$R$4699,"Senior")+COUNTIFS('Relevant - In CRM unknown'!$T$2:$T$253,$A275,'Relevant - In CRM unknown'!$G$2:$G$253,"UK",'Relevant - In CRM unknown'!$M$2:$M$253,"Research",'Relevant - In CRM unknown'!$R$2:$R$253,"Senior")+COUNTIFS('Relevant - IN NOW CRM valid'!$T$2:$T$2328,$A275,'Relevant - IN NOW CRM valid'!$G$2:$G$2328,"UK",'Relevant - IN NOW CRM valid'!$M$2:$M$2328,"Research",'Relevant - IN NOW CRM valid'!$R$2:$R$2328,"Senior")+COUNTIFS('Relevant - IN NOW CRM unknown'!$T$2:$T$1227,$A275,'Relevant - IN NOW CRM unknown'!$G$2:$G$1227,"UK",'Relevant - IN NOW CRM unknown'!$M$2:$M$1227,"Research",'Relevant - IN NOW CRM unknown'!$R$2:$R$1227,"Senior")+COUNTIFS('Relevant - Not CRM not valid'!$T$2:$T$416,$A275,'Relevant - Not CRM not valid'!$G$2:$G$416,"UK",'Relevant - Not CRM not valid'!$M$2:$M$416,"Research",'Relevant - Not CRM not valid'!$R$2:$R$416,"Senior")+COUNTIFS('Relevant - In CRM not valid'!$T$2:$T$46,$A275,'Relevant - In CRM not valid'!$G$2:$G$46,"UK",'Relevant - In CRM not valid'!$M$2:$M$46,"Research",'Relevant - In CRM not valid'!$R$2:$R$46,"Senior")</f>
        <v>1</v>
      </c>
      <c r="H275" s="2">
        <f>COUNTIFS('Relevant - In CRM valid'!$T$2:$T$4699,$A275,'Relevant - In CRM valid'!$G$2:$G$4699,"UK",'Relevant - In CRM valid'!$M$2:$M$4699,"Research",'Relevant - In CRM valid'!$R$2:$R$4699,"Operational")+COUNTIFS('Relevant - In CRM unknown'!$T$2:$T$253,$A275,'Relevant - In CRM unknown'!$G$2:$G$253,"UK",'Relevant - In CRM unknown'!$M$2:$M$253,"Research",'Relevant - In CRM unknown'!$R$2:$R$253,"Operational")+COUNTIFS('Relevant - IN NOW CRM valid'!$T$2:$T$2328,$A275,'Relevant - IN NOW CRM valid'!$G$2:$G$2328,"UK",'Relevant - IN NOW CRM valid'!$M$2:$M$2328,"Research",'Relevant - IN NOW CRM valid'!$R$2:$R$2328,"Operational")+COUNTIFS('Relevant - IN NOW CRM unknown'!$T$2:$T$1227,$A275,'Relevant - IN NOW CRM unknown'!$G$2:$G$1227,"UK",'Relevant - IN NOW CRM unknown'!$M$2:$M$1227,"Research",'Relevant - IN NOW CRM unknown'!$R$2:$R$1227,"Operational")+COUNTIFS('Relevant - Not CRM not valid'!$T$2:$T$416,$A275,'Relevant - Not CRM not valid'!$G$2:$G$416,"UK",'Relevant - Not CRM not valid'!$M$2:$M$416,"Research",'Relevant - Not CRM not valid'!$R$2:$R$416,"Operational")+COUNTIFS('Relevant - In CRM not valid'!$T$2:$T$46,$A275,'Relevant - In CRM not valid'!$G$2:$G$46,"UK",'Relevant - In CRM not valid'!$M$2:$M$46,"Research",'Relevant - In CRM not valid'!$R$2:$R$46,"Operational")</f>
        <v>0</v>
      </c>
      <c r="I275" s="2">
        <f>COUNTIFS('Relevant - In CRM valid'!$T$2:$T$4699,$A275,'Relevant - In CRM valid'!$G$2:$G$4699,"UK",'Relevant - In CRM valid'!$M$2:$M$4699,"Research",'Relevant - In CRM valid'!$R$2:$R$4699,"Academic")+COUNTIFS('Relevant - In CRM unknown'!$T$2:$T$253,$A275,'Relevant - In CRM unknown'!$G$2:$G$253,"UK",'Relevant - In CRM unknown'!$M$2:$M$253,"Research",'Relevant - In CRM unknown'!$R$2:$R$253,"Academic")+COUNTIFS('Relevant - IN NOW CRM valid'!$T$2:$T$2328,$A275,'Relevant - IN NOW CRM valid'!$G$2:$G$2328,"UK",'Relevant - IN NOW CRM valid'!$M$2:$M$2328,"Research",'Relevant - IN NOW CRM valid'!$R$2:$R$2328,"Academic")+COUNTIFS('Relevant - IN NOW CRM unknown'!$T$2:$T$1227,$A275,'Relevant - IN NOW CRM unknown'!$G$2:$G$1227,"UK",'Relevant - IN NOW CRM unknown'!$M$2:$M$1227,"Research",'Relevant - IN NOW CRM unknown'!$R$2:$R$1227,"Academic")+COUNTIFS('Relevant - Not CRM not valid'!$T$2:$T$416,$A275,'Relevant - Not CRM not valid'!$G$2:$G$416,"UK",'Relevant - Not CRM not valid'!$M$2:$M$416,"Research",'Relevant - Not CRM not valid'!$R$2:$R$416,"Academic")+COUNTIFS('Relevant - In CRM not valid'!$T$2:$T$46,$A275,'Relevant - In CRM not valid'!$G$2:$G$46,"UK",'Relevant - In CRM not valid'!$M$2:$M$46,"Research",'Relevant - In CRM not valid'!$R$2:$R$46,"Academic")</f>
        <v>0</v>
      </c>
      <c r="J275" s="2">
        <f>COUNTIFS('Relevant - In CRM valid'!$T$2:$T$4699,$A275,'Relevant - In CRM valid'!$G$2:$G$4699,"UK",'Relevant - In CRM valid'!$M$2:$M$4699,"Finance")+COUNTIFS('Relevant - In CRM unknown'!$T$2:$T$253,$A275,'Relevant - In CRM unknown'!$G$2:$G$253,"UK",'Relevant - In CRM unknown'!$M$2:$M$253,"Finance")+COUNTIFS('Relevant - IN NOW CRM valid'!$T$2:$T$2328,$A275,'Relevant - IN NOW CRM valid'!$G$2:$G$2328,"UK",'Relevant - IN NOW CRM valid'!$M$2:$M$2328,"Finance")+COUNTIFS('Relevant - IN NOW CRM unknown'!$T$2:$T$1227,$A275,'Relevant - IN NOW CRM unknown'!$G$2:$G$1227,"UK",'Relevant - IN NOW CRM unknown'!$M$2:$M$1227,"Finance")+COUNTIFS('Relevant - Not CRM not valid'!$T$2:$T$416,$A275,'Relevant - Not CRM not valid'!$G$2:$G$416,"UK",'Relevant - Not CRM not valid'!$M$2:$M$416,"Finance")+COUNTIFS('Relevant - In CRM not valid'!$T$2:$T$46,$A275,'Relevant - In CRM not valid'!$G$2:$G$46,"UK",'Relevant - In CRM not valid'!$M$2:$M$46,"Finance")</f>
        <v>1</v>
      </c>
      <c r="K275" s="2">
        <f>COUNTIFS('Relevant - In CRM valid'!$T$2:$T$4699,$A275,'Relevant - In CRM valid'!$G$2:$G$4699,"UK",'Relevant - In CRM valid'!$M$2:$M$4699,"IT/Systems")+COUNTIFS('Relevant - In CRM unknown'!$T$2:$T$253,$A275,'Relevant - In CRM unknown'!$G$2:$G$253,"UK",'Relevant - In CRM unknown'!$M$2:$M$253,"IT/Systems")+COUNTIFS('Relevant - IN NOW CRM valid'!$T$2:$T$2328,$A275,'Relevant - IN NOW CRM valid'!$G$2:$G$2328,"UK",'Relevant - IN NOW CRM valid'!$M$2:$M$2328,"IT/Systems")+COUNTIFS('Relevant - IN NOW CRM unknown'!$T$2:$T$1227,$A275,'Relevant - IN NOW CRM unknown'!$G$2:$G$1227,"UK",'Relevant - IN NOW CRM unknown'!$M$2:$M$1227,"IT/Systems")+COUNTIFS('Relevant - Not CRM not valid'!$T$2:$T$416,$A275,'Relevant - Not CRM not valid'!$G$2:$G$416,"UK",'Relevant - Not CRM not valid'!$M$2:$M$416,"IT/Systems")+COUNTIFS('Relevant - In CRM not valid'!$T$2:$T$46,$A275,'Relevant - In CRM not valid'!$G$2:$G$46,"UK",'Relevant - In CRM not valid'!$M$2:$M$46,"IT/Systems")</f>
        <v>0</v>
      </c>
      <c r="L275" s="2">
        <f>COUNTIFS('Relevant - In CRM valid'!$T$2:$T$4699,$A275,'Relevant - In CRM valid'!$G$2:$G$4699,"UK",'Relevant - In CRM valid'!$M$2:$M$4699,"")+COUNTIFS('Relevant - In CRM unknown'!$T$2:$T$253,$A275,'Relevant - In CRM unknown'!$G$2:$G$253,"UK",'Relevant - In CRM unknown'!$M$2:$M$253,"")+COUNTIFS('Relevant - IN NOW CRM valid'!$T$2:$T$2328,$A275,'Relevant - IN NOW CRM valid'!$G$2:$G$2328,"UK",'Relevant - IN NOW CRM valid'!$M$2:$M$2328,"")+COUNTIFS('Relevant - IN NOW CRM unknown'!$T$2:$T$1227,$A275,'Relevant - IN NOW CRM unknown'!$G$2:$G$1227,"UK",'Relevant - IN NOW CRM unknown'!$M$2:$M$1227,"")+COUNTIFS('Relevant - Not CRM not valid'!$T$2:$T$416,$A275,'Relevant - Not CRM not valid'!$G$2:$G$416,"UK",'Relevant - Not CRM not valid'!$M$2:$M$416,"")+COUNTIFS('Relevant - In CRM not valid'!$T$2:$T$46,$A275,'Relevant - In CRM not valid'!$G$2:$G$46,"UK",'Relevant - In CRM not valid'!$M$2:$M$46,"")</f>
        <v>0</v>
      </c>
      <c r="M275" s="2">
        <f t="shared" si="8"/>
        <v>2</v>
      </c>
      <c r="N275" s="2">
        <f>COUNTIFS('Relevant - In CRM valid'!$T$2:$T$4699,$A275,'Relevant - In CRM valid'!$G$2:$G$4699,"UK",'Relevant - In CRM valid'!$Q$2:$Q$4699,"valid")+COUNTIFS('Relevant - In CRM unknown'!$T$2:$T$253,$A275,'Relevant - In CRM unknown'!$G$2:$G$253,"UK",'Relevant - In CRM unknown'!$Q$2:$Q$253,"valid")+COUNTIFS('Relevant - IN NOW CRM valid'!$T$2:$T$2328,$A275,'Relevant - IN NOW CRM valid'!$G$2:$G$2328,"UK",'Relevant - IN NOW CRM valid'!$Q$2:$Q$2328,"valid")+COUNTIFS('Relevant - IN NOW CRM unknown'!$T$2:$T$1227,$A275,'Relevant - IN NOW CRM unknown'!$G$2:$G$1227,"UK",'Relevant - IN NOW CRM unknown'!$Q$2:$Q$1227,"valid")+COUNTIFS('Relevant - Not CRM not valid'!$T$2:$T$416,$A275,'Relevant - Not CRM not valid'!$G$2:$G$416,"UK",'Relevant - Not CRM not valid'!$Q$2:$Q$416,"valid")+COUNTIFS('Relevant - In CRM not valid'!$T$2:$T$46,$A275,'Relevant - In CRM not valid'!$G$2:$G$46,"UK",'Relevant - In CRM not valid'!$Q$2:$Q$46,"valid")</f>
        <v>2</v>
      </c>
      <c r="O275" s="2" t="str">
        <f t="shared" si="9"/>
        <v>IT/Systems</v>
      </c>
    </row>
    <row r="276" spans="1:15" ht="15" customHeight="1">
      <c r="A276" s="2" t="s">
        <v>659</v>
      </c>
      <c r="B276" s="2" t="s">
        <v>660</v>
      </c>
      <c r="C276" s="2" t="s">
        <v>1570</v>
      </c>
      <c r="D276" s="2" t="str">
        <f>IFERROR(INDEX('UK Target Institutions'!$D$2:$D$727,MATCH($A276,'UK Target Institutions'!$A$2:$A$727,0)),"")</f>
        <v>No</v>
      </c>
      <c r="E276" s="2">
        <f>COUNTIFS('Relevant - In CRM valid'!$T$2:$T$4699,$A276,'Relevant - In CRM valid'!$G$2:$G$4699,"UK")+COUNTIFS('Relevant - In CRM unknown'!$T$2:$T$253,$A276,'Relevant - In CRM unknown'!$G$2:$G$253,"UK")+COUNTIFS('Relevant - IN NOW CRM valid'!$T$2:$T$2328,$A276,'Relevant - IN NOW CRM valid'!$G$2:$G$2328,"UK")+COUNTIFS('Relevant - IN NOW CRM unknown'!$T$2:$T$1227,$A276,'Relevant - IN NOW CRM unknown'!$G$2:$G$1227,"UK")+COUNTIFS('Relevant - Not CRM not valid'!$T$2:$T$416,$A276,'Relevant - Not CRM not valid'!$G$2:$G$416,"UK")+COUNTIFS('Relevant - In CRM not valid'!$T$2:$T$46,$A276,'Relevant - In CRM not valid'!$G$2:$G$46,"UK")</f>
        <v>2</v>
      </c>
      <c r="F276" s="2">
        <f>COUNTIFS('Relevant - In CRM valid'!$T$2:$T$4699,$A276,'Relevant - In CRM valid'!$G$2:$G$4699,"UK",'Relevant - In CRM valid'!$M$2:$M$4699,"Research")+COUNTIFS('Relevant - In CRM unknown'!$T$2:$T$253,$A276,'Relevant - In CRM unknown'!$G$2:$G$253,"UK",'Relevant - In CRM unknown'!$M$2:$M$253,"Research")+COUNTIFS('Relevant - IN NOW CRM valid'!$T$2:$T$2328,$A276,'Relevant - IN NOW CRM valid'!$G$2:$G$2328,"UK",'Relevant - IN NOW CRM valid'!$M$2:$M$2328,"Research")+COUNTIFS('Relevant - IN NOW CRM unknown'!$T$2:$T$1227,$A276,'Relevant - IN NOW CRM unknown'!$G$2:$G$1227,"UK",'Relevant - IN NOW CRM unknown'!$M$2:$M$1227,"Research")+COUNTIFS('Relevant - Not CRM not valid'!$T$2:$T$416,$A276,'Relevant - Not CRM not valid'!$G$2:$G$416,"UK",'Relevant - Not CRM not valid'!$M$2:$M$416,"Research")+COUNTIFS('Relevant - In CRM not valid'!$T$2:$T$46,$A276,'Relevant - In CRM not valid'!$G$2:$G$46,"UK",'Relevant - In CRM not valid'!$M$2:$M$46,"Research")</f>
        <v>0</v>
      </c>
      <c r="G276" s="2">
        <f>COUNTIFS('Relevant - In CRM valid'!$T$2:$T$4699,$A276,'Relevant - In CRM valid'!$G$2:$G$4699,"UK",'Relevant - In CRM valid'!$M$2:$M$4699,"Research",'Relevant - In CRM valid'!$R$2:$R$4699,"Senior")+COUNTIFS('Relevant - In CRM unknown'!$T$2:$T$253,$A276,'Relevant - In CRM unknown'!$G$2:$G$253,"UK",'Relevant - In CRM unknown'!$M$2:$M$253,"Research",'Relevant - In CRM unknown'!$R$2:$R$253,"Senior")+COUNTIFS('Relevant - IN NOW CRM valid'!$T$2:$T$2328,$A276,'Relevant - IN NOW CRM valid'!$G$2:$G$2328,"UK",'Relevant - IN NOW CRM valid'!$M$2:$M$2328,"Research",'Relevant - IN NOW CRM valid'!$R$2:$R$2328,"Senior")+COUNTIFS('Relevant - IN NOW CRM unknown'!$T$2:$T$1227,$A276,'Relevant - IN NOW CRM unknown'!$G$2:$G$1227,"UK",'Relevant - IN NOW CRM unknown'!$M$2:$M$1227,"Research",'Relevant - IN NOW CRM unknown'!$R$2:$R$1227,"Senior")+COUNTIFS('Relevant - Not CRM not valid'!$T$2:$T$416,$A276,'Relevant - Not CRM not valid'!$G$2:$G$416,"UK",'Relevant - Not CRM not valid'!$M$2:$M$416,"Research",'Relevant - Not CRM not valid'!$R$2:$R$416,"Senior")+COUNTIFS('Relevant - In CRM not valid'!$T$2:$T$46,$A276,'Relevant - In CRM not valid'!$G$2:$G$46,"UK",'Relevant - In CRM not valid'!$M$2:$M$46,"Research",'Relevant - In CRM not valid'!$R$2:$R$46,"Senior")</f>
        <v>0</v>
      </c>
      <c r="H276" s="2">
        <f>COUNTIFS('Relevant - In CRM valid'!$T$2:$T$4699,$A276,'Relevant - In CRM valid'!$G$2:$G$4699,"UK",'Relevant - In CRM valid'!$M$2:$M$4699,"Research",'Relevant - In CRM valid'!$R$2:$R$4699,"Operational")+COUNTIFS('Relevant - In CRM unknown'!$T$2:$T$253,$A276,'Relevant - In CRM unknown'!$G$2:$G$253,"UK",'Relevant - In CRM unknown'!$M$2:$M$253,"Research",'Relevant - In CRM unknown'!$R$2:$R$253,"Operational")+COUNTIFS('Relevant - IN NOW CRM valid'!$T$2:$T$2328,$A276,'Relevant - IN NOW CRM valid'!$G$2:$G$2328,"UK",'Relevant - IN NOW CRM valid'!$M$2:$M$2328,"Research",'Relevant - IN NOW CRM valid'!$R$2:$R$2328,"Operational")+COUNTIFS('Relevant - IN NOW CRM unknown'!$T$2:$T$1227,$A276,'Relevant - IN NOW CRM unknown'!$G$2:$G$1227,"UK",'Relevant - IN NOW CRM unknown'!$M$2:$M$1227,"Research",'Relevant - IN NOW CRM unknown'!$R$2:$R$1227,"Operational")+COUNTIFS('Relevant - Not CRM not valid'!$T$2:$T$416,$A276,'Relevant - Not CRM not valid'!$G$2:$G$416,"UK",'Relevant - Not CRM not valid'!$M$2:$M$416,"Research",'Relevant - Not CRM not valid'!$R$2:$R$416,"Operational")+COUNTIFS('Relevant - In CRM not valid'!$T$2:$T$46,$A276,'Relevant - In CRM not valid'!$G$2:$G$46,"UK",'Relevant - In CRM not valid'!$M$2:$M$46,"Research",'Relevant - In CRM not valid'!$R$2:$R$46,"Operational")</f>
        <v>0</v>
      </c>
      <c r="I276" s="2">
        <f>COUNTIFS('Relevant - In CRM valid'!$T$2:$T$4699,$A276,'Relevant - In CRM valid'!$G$2:$G$4699,"UK",'Relevant - In CRM valid'!$M$2:$M$4699,"Research",'Relevant - In CRM valid'!$R$2:$R$4699,"Academic")+COUNTIFS('Relevant - In CRM unknown'!$T$2:$T$253,$A276,'Relevant - In CRM unknown'!$G$2:$G$253,"UK",'Relevant - In CRM unknown'!$M$2:$M$253,"Research",'Relevant - In CRM unknown'!$R$2:$R$253,"Academic")+COUNTIFS('Relevant - IN NOW CRM valid'!$T$2:$T$2328,$A276,'Relevant - IN NOW CRM valid'!$G$2:$G$2328,"UK",'Relevant - IN NOW CRM valid'!$M$2:$M$2328,"Research",'Relevant - IN NOW CRM valid'!$R$2:$R$2328,"Academic")+COUNTIFS('Relevant - IN NOW CRM unknown'!$T$2:$T$1227,$A276,'Relevant - IN NOW CRM unknown'!$G$2:$G$1227,"UK",'Relevant - IN NOW CRM unknown'!$M$2:$M$1227,"Research",'Relevant - IN NOW CRM unknown'!$R$2:$R$1227,"Academic")+COUNTIFS('Relevant - Not CRM not valid'!$T$2:$T$416,$A276,'Relevant - Not CRM not valid'!$G$2:$G$416,"UK",'Relevant - Not CRM not valid'!$M$2:$M$416,"Research",'Relevant - Not CRM not valid'!$R$2:$R$416,"Academic")+COUNTIFS('Relevant - In CRM not valid'!$T$2:$T$46,$A276,'Relevant - In CRM not valid'!$G$2:$G$46,"UK",'Relevant - In CRM not valid'!$M$2:$M$46,"Research",'Relevant - In CRM not valid'!$R$2:$R$46,"Academic")</f>
        <v>0</v>
      </c>
      <c r="J276" s="2">
        <f>COUNTIFS('Relevant - In CRM valid'!$T$2:$T$4699,$A276,'Relevant - In CRM valid'!$G$2:$G$4699,"UK",'Relevant - In CRM valid'!$M$2:$M$4699,"Finance")+COUNTIFS('Relevant - In CRM unknown'!$T$2:$T$253,$A276,'Relevant - In CRM unknown'!$G$2:$G$253,"UK",'Relevant - In CRM unknown'!$M$2:$M$253,"Finance")+COUNTIFS('Relevant - IN NOW CRM valid'!$T$2:$T$2328,$A276,'Relevant - IN NOW CRM valid'!$G$2:$G$2328,"UK",'Relevant - IN NOW CRM valid'!$M$2:$M$2328,"Finance")+COUNTIFS('Relevant - IN NOW CRM unknown'!$T$2:$T$1227,$A276,'Relevant - IN NOW CRM unknown'!$G$2:$G$1227,"UK",'Relevant - IN NOW CRM unknown'!$M$2:$M$1227,"Finance")+COUNTIFS('Relevant - Not CRM not valid'!$T$2:$T$416,$A276,'Relevant - Not CRM not valid'!$G$2:$G$416,"UK",'Relevant - Not CRM not valid'!$M$2:$M$416,"Finance")+COUNTIFS('Relevant - In CRM not valid'!$T$2:$T$46,$A276,'Relevant - In CRM not valid'!$G$2:$G$46,"UK",'Relevant - In CRM not valid'!$M$2:$M$46,"Finance")</f>
        <v>2</v>
      </c>
      <c r="K276" s="2">
        <f>COUNTIFS('Relevant - In CRM valid'!$T$2:$T$4699,$A276,'Relevant - In CRM valid'!$G$2:$G$4699,"UK",'Relevant - In CRM valid'!$M$2:$M$4699,"IT/Systems")+COUNTIFS('Relevant - In CRM unknown'!$T$2:$T$253,$A276,'Relevant - In CRM unknown'!$G$2:$G$253,"UK",'Relevant - In CRM unknown'!$M$2:$M$253,"IT/Systems")+COUNTIFS('Relevant - IN NOW CRM valid'!$T$2:$T$2328,$A276,'Relevant - IN NOW CRM valid'!$G$2:$G$2328,"UK",'Relevant - IN NOW CRM valid'!$M$2:$M$2328,"IT/Systems")+COUNTIFS('Relevant - IN NOW CRM unknown'!$T$2:$T$1227,$A276,'Relevant - IN NOW CRM unknown'!$G$2:$G$1227,"UK",'Relevant - IN NOW CRM unknown'!$M$2:$M$1227,"IT/Systems")+COUNTIFS('Relevant - Not CRM not valid'!$T$2:$T$416,$A276,'Relevant - Not CRM not valid'!$G$2:$G$416,"UK",'Relevant - Not CRM not valid'!$M$2:$M$416,"IT/Systems")+COUNTIFS('Relevant - In CRM not valid'!$T$2:$T$46,$A276,'Relevant - In CRM not valid'!$G$2:$G$46,"UK",'Relevant - In CRM not valid'!$M$2:$M$46,"IT/Systems")</f>
        <v>0</v>
      </c>
      <c r="L276" s="2">
        <f>COUNTIFS('Relevant - In CRM valid'!$T$2:$T$4699,$A276,'Relevant - In CRM valid'!$G$2:$G$4699,"UK",'Relevant - In CRM valid'!$M$2:$M$4699,"")+COUNTIFS('Relevant - In CRM unknown'!$T$2:$T$253,$A276,'Relevant - In CRM unknown'!$G$2:$G$253,"UK",'Relevant - In CRM unknown'!$M$2:$M$253,"")+COUNTIFS('Relevant - IN NOW CRM valid'!$T$2:$T$2328,$A276,'Relevant - IN NOW CRM valid'!$G$2:$G$2328,"UK",'Relevant - IN NOW CRM valid'!$M$2:$M$2328,"")+COUNTIFS('Relevant - IN NOW CRM unknown'!$T$2:$T$1227,$A276,'Relevant - IN NOW CRM unknown'!$G$2:$G$1227,"UK",'Relevant - IN NOW CRM unknown'!$M$2:$M$1227,"")+COUNTIFS('Relevant - Not CRM not valid'!$T$2:$T$416,$A276,'Relevant - Not CRM not valid'!$G$2:$G$416,"UK",'Relevant - Not CRM not valid'!$M$2:$M$416,"")+COUNTIFS('Relevant - In CRM not valid'!$T$2:$T$46,$A276,'Relevant - In CRM not valid'!$G$2:$G$46,"UK",'Relevant - In CRM not valid'!$M$2:$M$46,"")</f>
        <v>0</v>
      </c>
      <c r="M276" s="2">
        <f t="shared" si="8"/>
        <v>1</v>
      </c>
      <c r="N276" s="2">
        <f>COUNTIFS('Relevant - In CRM valid'!$T$2:$T$4699,$A276,'Relevant - In CRM valid'!$G$2:$G$4699,"UK",'Relevant - In CRM valid'!$Q$2:$Q$4699,"valid")+COUNTIFS('Relevant - In CRM unknown'!$T$2:$T$253,$A276,'Relevant - In CRM unknown'!$G$2:$G$253,"UK",'Relevant - In CRM unknown'!$Q$2:$Q$253,"valid")+COUNTIFS('Relevant - IN NOW CRM valid'!$T$2:$T$2328,$A276,'Relevant - IN NOW CRM valid'!$G$2:$G$2328,"UK",'Relevant - IN NOW CRM valid'!$Q$2:$Q$2328,"valid")+COUNTIFS('Relevant - IN NOW CRM unknown'!$T$2:$T$1227,$A276,'Relevant - IN NOW CRM unknown'!$G$2:$G$1227,"UK",'Relevant - IN NOW CRM unknown'!$Q$2:$Q$1227,"valid")+COUNTIFS('Relevant - Not CRM not valid'!$T$2:$T$416,$A276,'Relevant - Not CRM not valid'!$G$2:$G$416,"UK",'Relevant - Not CRM not valid'!$Q$2:$Q$416,"valid")+COUNTIFS('Relevant - In CRM not valid'!$T$2:$T$46,$A276,'Relevant - In CRM not valid'!$G$2:$G$46,"UK",'Relevant - In CRM not valid'!$Q$2:$Q$46,"valid")</f>
        <v>2</v>
      </c>
      <c r="O276" s="2" t="str">
        <f t="shared" si="9"/>
        <v>Research  IT/Systems</v>
      </c>
    </row>
    <row r="277" spans="1:15" ht="15" customHeight="1">
      <c r="A277" s="2" t="s">
        <v>661</v>
      </c>
      <c r="B277" s="2" t="s">
        <v>662</v>
      </c>
      <c r="C277" s="2" t="s">
        <v>1570</v>
      </c>
      <c r="D277" s="2" t="str">
        <f>IFERROR(INDEX('UK Target Institutions'!$D$2:$D$727,MATCH($A277,'UK Target Institutions'!$A$2:$A$727,0)),"")</f>
        <v>No</v>
      </c>
      <c r="E277" s="2">
        <f>COUNTIFS('Relevant - In CRM valid'!$T$2:$T$4699,$A277,'Relevant - In CRM valid'!$G$2:$G$4699,"UK")+COUNTIFS('Relevant - In CRM unknown'!$T$2:$T$253,$A277,'Relevant - In CRM unknown'!$G$2:$G$253,"UK")+COUNTIFS('Relevant - IN NOW CRM valid'!$T$2:$T$2328,$A277,'Relevant - IN NOW CRM valid'!$G$2:$G$2328,"UK")+COUNTIFS('Relevant - IN NOW CRM unknown'!$T$2:$T$1227,$A277,'Relevant - IN NOW CRM unknown'!$G$2:$G$1227,"UK")+COUNTIFS('Relevant - Not CRM not valid'!$T$2:$T$416,$A277,'Relevant - Not CRM not valid'!$G$2:$G$416,"UK")+COUNTIFS('Relevant - In CRM not valid'!$T$2:$T$46,$A277,'Relevant - In CRM not valid'!$G$2:$G$46,"UK")</f>
        <v>2</v>
      </c>
      <c r="F277" s="2">
        <f>COUNTIFS('Relevant - In CRM valid'!$T$2:$T$4699,$A277,'Relevant - In CRM valid'!$G$2:$G$4699,"UK",'Relevant - In CRM valid'!$M$2:$M$4699,"Research")+COUNTIFS('Relevant - In CRM unknown'!$T$2:$T$253,$A277,'Relevant - In CRM unknown'!$G$2:$G$253,"UK",'Relevant - In CRM unknown'!$M$2:$M$253,"Research")+COUNTIFS('Relevant - IN NOW CRM valid'!$T$2:$T$2328,$A277,'Relevant - IN NOW CRM valid'!$G$2:$G$2328,"UK",'Relevant - IN NOW CRM valid'!$M$2:$M$2328,"Research")+COUNTIFS('Relevant - IN NOW CRM unknown'!$T$2:$T$1227,$A277,'Relevant - IN NOW CRM unknown'!$G$2:$G$1227,"UK",'Relevant - IN NOW CRM unknown'!$M$2:$M$1227,"Research")+COUNTIFS('Relevant - Not CRM not valid'!$T$2:$T$416,$A277,'Relevant - Not CRM not valid'!$G$2:$G$416,"UK",'Relevant - Not CRM not valid'!$M$2:$M$416,"Research")+COUNTIFS('Relevant - In CRM not valid'!$T$2:$T$46,$A277,'Relevant - In CRM not valid'!$G$2:$G$46,"UK",'Relevant - In CRM not valid'!$M$2:$M$46,"Research")</f>
        <v>2</v>
      </c>
      <c r="G277" s="2">
        <f>COUNTIFS('Relevant - In CRM valid'!$T$2:$T$4699,$A277,'Relevant - In CRM valid'!$G$2:$G$4699,"UK",'Relevant - In CRM valid'!$M$2:$M$4699,"Research",'Relevant - In CRM valid'!$R$2:$R$4699,"Senior")+COUNTIFS('Relevant - In CRM unknown'!$T$2:$T$253,$A277,'Relevant - In CRM unknown'!$G$2:$G$253,"UK",'Relevant - In CRM unknown'!$M$2:$M$253,"Research",'Relevant - In CRM unknown'!$R$2:$R$253,"Senior")+COUNTIFS('Relevant - IN NOW CRM valid'!$T$2:$T$2328,$A277,'Relevant - IN NOW CRM valid'!$G$2:$G$2328,"UK",'Relevant - IN NOW CRM valid'!$M$2:$M$2328,"Research",'Relevant - IN NOW CRM valid'!$R$2:$R$2328,"Senior")+COUNTIFS('Relevant - IN NOW CRM unknown'!$T$2:$T$1227,$A277,'Relevant - IN NOW CRM unknown'!$G$2:$G$1227,"UK",'Relevant - IN NOW CRM unknown'!$M$2:$M$1227,"Research",'Relevant - IN NOW CRM unknown'!$R$2:$R$1227,"Senior")+COUNTIFS('Relevant - Not CRM not valid'!$T$2:$T$416,$A277,'Relevant - Not CRM not valid'!$G$2:$G$416,"UK",'Relevant - Not CRM not valid'!$M$2:$M$416,"Research",'Relevant - Not CRM not valid'!$R$2:$R$416,"Senior")+COUNTIFS('Relevant - In CRM not valid'!$T$2:$T$46,$A277,'Relevant - In CRM not valid'!$G$2:$G$46,"UK",'Relevant - In CRM not valid'!$M$2:$M$46,"Research",'Relevant - In CRM not valid'!$R$2:$R$46,"Senior")</f>
        <v>2</v>
      </c>
      <c r="H277" s="2">
        <f>COUNTIFS('Relevant - In CRM valid'!$T$2:$T$4699,$A277,'Relevant - In CRM valid'!$G$2:$G$4699,"UK",'Relevant - In CRM valid'!$M$2:$M$4699,"Research",'Relevant - In CRM valid'!$R$2:$R$4699,"Operational")+COUNTIFS('Relevant - In CRM unknown'!$T$2:$T$253,$A277,'Relevant - In CRM unknown'!$G$2:$G$253,"UK",'Relevant - In CRM unknown'!$M$2:$M$253,"Research",'Relevant - In CRM unknown'!$R$2:$R$253,"Operational")+COUNTIFS('Relevant - IN NOW CRM valid'!$T$2:$T$2328,$A277,'Relevant - IN NOW CRM valid'!$G$2:$G$2328,"UK",'Relevant - IN NOW CRM valid'!$M$2:$M$2328,"Research",'Relevant - IN NOW CRM valid'!$R$2:$R$2328,"Operational")+COUNTIFS('Relevant - IN NOW CRM unknown'!$T$2:$T$1227,$A277,'Relevant - IN NOW CRM unknown'!$G$2:$G$1227,"UK",'Relevant - IN NOW CRM unknown'!$M$2:$M$1227,"Research",'Relevant - IN NOW CRM unknown'!$R$2:$R$1227,"Operational")+COUNTIFS('Relevant - Not CRM not valid'!$T$2:$T$416,$A277,'Relevant - Not CRM not valid'!$G$2:$G$416,"UK",'Relevant - Not CRM not valid'!$M$2:$M$416,"Research",'Relevant - Not CRM not valid'!$R$2:$R$416,"Operational")+COUNTIFS('Relevant - In CRM not valid'!$T$2:$T$46,$A277,'Relevant - In CRM not valid'!$G$2:$G$46,"UK",'Relevant - In CRM not valid'!$M$2:$M$46,"Research",'Relevant - In CRM not valid'!$R$2:$R$46,"Operational")</f>
        <v>0</v>
      </c>
      <c r="I277" s="2">
        <f>COUNTIFS('Relevant - In CRM valid'!$T$2:$T$4699,$A277,'Relevant - In CRM valid'!$G$2:$G$4699,"UK",'Relevant - In CRM valid'!$M$2:$M$4699,"Research",'Relevant - In CRM valid'!$R$2:$R$4699,"Academic")+COUNTIFS('Relevant - In CRM unknown'!$T$2:$T$253,$A277,'Relevant - In CRM unknown'!$G$2:$G$253,"UK",'Relevant - In CRM unknown'!$M$2:$M$253,"Research",'Relevant - In CRM unknown'!$R$2:$R$253,"Academic")+COUNTIFS('Relevant - IN NOW CRM valid'!$T$2:$T$2328,$A277,'Relevant - IN NOW CRM valid'!$G$2:$G$2328,"UK",'Relevant - IN NOW CRM valid'!$M$2:$M$2328,"Research",'Relevant - IN NOW CRM valid'!$R$2:$R$2328,"Academic")+COUNTIFS('Relevant - IN NOW CRM unknown'!$T$2:$T$1227,$A277,'Relevant - IN NOW CRM unknown'!$G$2:$G$1227,"UK",'Relevant - IN NOW CRM unknown'!$M$2:$M$1227,"Research",'Relevant - IN NOW CRM unknown'!$R$2:$R$1227,"Academic")+COUNTIFS('Relevant - Not CRM not valid'!$T$2:$T$416,$A277,'Relevant - Not CRM not valid'!$G$2:$G$416,"UK",'Relevant - Not CRM not valid'!$M$2:$M$416,"Research",'Relevant - Not CRM not valid'!$R$2:$R$416,"Academic")+COUNTIFS('Relevant - In CRM not valid'!$T$2:$T$46,$A277,'Relevant - In CRM not valid'!$G$2:$G$46,"UK",'Relevant - In CRM not valid'!$M$2:$M$46,"Research",'Relevant - In CRM not valid'!$R$2:$R$46,"Academic")</f>
        <v>0</v>
      </c>
      <c r="J277" s="2">
        <f>COUNTIFS('Relevant - In CRM valid'!$T$2:$T$4699,$A277,'Relevant - In CRM valid'!$G$2:$G$4699,"UK",'Relevant - In CRM valid'!$M$2:$M$4699,"Finance")+COUNTIFS('Relevant - In CRM unknown'!$T$2:$T$253,$A277,'Relevant - In CRM unknown'!$G$2:$G$253,"UK",'Relevant - In CRM unknown'!$M$2:$M$253,"Finance")+COUNTIFS('Relevant - IN NOW CRM valid'!$T$2:$T$2328,$A277,'Relevant - IN NOW CRM valid'!$G$2:$G$2328,"UK",'Relevant - IN NOW CRM valid'!$M$2:$M$2328,"Finance")+COUNTIFS('Relevant - IN NOW CRM unknown'!$T$2:$T$1227,$A277,'Relevant - IN NOW CRM unknown'!$G$2:$G$1227,"UK",'Relevant - IN NOW CRM unknown'!$M$2:$M$1227,"Finance")+COUNTIFS('Relevant - Not CRM not valid'!$T$2:$T$416,$A277,'Relevant - Not CRM not valid'!$G$2:$G$416,"UK",'Relevant - Not CRM not valid'!$M$2:$M$416,"Finance")+COUNTIFS('Relevant - In CRM not valid'!$T$2:$T$46,$A277,'Relevant - In CRM not valid'!$G$2:$G$46,"UK",'Relevant - In CRM not valid'!$M$2:$M$46,"Finance")</f>
        <v>0</v>
      </c>
      <c r="K277" s="2">
        <f>COUNTIFS('Relevant - In CRM valid'!$T$2:$T$4699,$A277,'Relevant - In CRM valid'!$G$2:$G$4699,"UK",'Relevant - In CRM valid'!$M$2:$M$4699,"IT/Systems")+COUNTIFS('Relevant - In CRM unknown'!$T$2:$T$253,$A277,'Relevant - In CRM unknown'!$G$2:$G$253,"UK",'Relevant - In CRM unknown'!$M$2:$M$253,"IT/Systems")+COUNTIFS('Relevant - IN NOW CRM valid'!$T$2:$T$2328,$A277,'Relevant - IN NOW CRM valid'!$G$2:$G$2328,"UK",'Relevant - IN NOW CRM valid'!$M$2:$M$2328,"IT/Systems")+COUNTIFS('Relevant - IN NOW CRM unknown'!$T$2:$T$1227,$A277,'Relevant - IN NOW CRM unknown'!$G$2:$G$1227,"UK",'Relevant - IN NOW CRM unknown'!$M$2:$M$1227,"IT/Systems")+COUNTIFS('Relevant - Not CRM not valid'!$T$2:$T$416,$A277,'Relevant - Not CRM not valid'!$G$2:$G$416,"UK",'Relevant - Not CRM not valid'!$M$2:$M$416,"IT/Systems")+COUNTIFS('Relevant - In CRM not valid'!$T$2:$T$46,$A277,'Relevant - In CRM not valid'!$G$2:$G$46,"UK",'Relevant - In CRM not valid'!$M$2:$M$46,"IT/Systems")</f>
        <v>0</v>
      </c>
      <c r="L277" s="2">
        <f>COUNTIFS('Relevant - In CRM valid'!$T$2:$T$4699,$A277,'Relevant - In CRM valid'!$G$2:$G$4699,"UK",'Relevant - In CRM valid'!$M$2:$M$4699,"")+COUNTIFS('Relevant - In CRM unknown'!$T$2:$T$253,$A277,'Relevant - In CRM unknown'!$G$2:$G$253,"UK",'Relevant - In CRM unknown'!$M$2:$M$253,"")+COUNTIFS('Relevant - IN NOW CRM valid'!$T$2:$T$2328,$A277,'Relevant - IN NOW CRM valid'!$G$2:$G$2328,"UK",'Relevant - IN NOW CRM valid'!$M$2:$M$2328,"")+COUNTIFS('Relevant - IN NOW CRM unknown'!$T$2:$T$1227,$A277,'Relevant - IN NOW CRM unknown'!$G$2:$G$1227,"UK",'Relevant - IN NOW CRM unknown'!$M$2:$M$1227,"")+COUNTIFS('Relevant - Not CRM not valid'!$T$2:$T$416,$A277,'Relevant - Not CRM not valid'!$G$2:$G$416,"UK",'Relevant - Not CRM not valid'!$M$2:$M$416,"")+COUNTIFS('Relevant - In CRM not valid'!$T$2:$T$46,$A277,'Relevant - In CRM not valid'!$G$2:$G$46,"UK",'Relevant - In CRM not valid'!$M$2:$M$46,"")</f>
        <v>0</v>
      </c>
      <c r="M277" s="2">
        <f t="shared" si="8"/>
        <v>1</v>
      </c>
      <c r="N277" s="2">
        <f>COUNTIFS('Relevant - In CRM valid'!$T$2:$T$4699,$A277,'Relevant - In CRM valid'!$G$2:$G$4699,"UK",'Relevant - In CRM valid'!$Q$2:$Q$4699,"valid")+COUNTIFS('Relevant - In CRM unknown'!$T$2:$T$253,$A277,'Relevant - In CRM unknown'!$G$2:$G$253,"UK",'Relevant - In CRM unknown'!$Q$2:$Q$253,"valid")+COUNTIFS('Relevant - IN NOW CRM valid'!$T$2:$T$2328,$A277,'Relevant - IN NOW CRM valid'!$G$2:$G$2328,"UK",'Relevant - IN NOW CRM valid'!$Q$2:$Q$2328,"valid")+COUNTIFS('Relevant - IN NOW CRM unknown'!$T$2:$T$1227,$A277,'Relevant - IN NOW CRM unknown'!$G$2:$G$1227,"UK",'Relevant - IN NOW CRM unknown'!$Q$2:$Q$1227,"valid")+COUNTIFS('Relevant - Not CRM not valid'!$T$2:$T$416,$A277,'Relevant - Not CRM not valid'!$G$2:$G$416,"UK",'Relevant - Not CRM not valid'!$Q$2:$Q$416,"valid")+COUNTIFS('Relevant - In CRM not valid'!$T$2:$T$46,$A277,'Relevant - In CRM not valid'!$G$2:$G$46,"UK",'Relevant - In CRM not valid'!$Q$2:$Q$46,"valid")</f>
        <v>1</v>
      </c>
      <c r="O277" s="2" t="str">
        <f t="shared" si="9"/>
        <v>Finance  IT/Systems</v>
      </c>
    </row>
    <row r="278" spans="1:15" ht="15" customHeight="1">
      <c r="A278" s="2" t="s">
        <v>663</v>
      </c>
      <c r="B278" s="2" t="s">
        <v>664</v>
      </c>
      <c r="C278" s="2" t="s">
        <v>1570</v>
      </c>
      <c r="D278" s="2" t="str">
        <f>IFERROR(INDEX('UK Target Institutions'!$D$2:$D$727,MATCH($A278,'UK Target Institutions'!$A$2:$A$727,0)),"")</f>
        <v>No</v>
      </c>
      <c r="E278" s="2">
        <f>COUNTIFS('Relevant - In CRM valid'!$T$2:$T$4699,$A278,'Relevant - In CRM valid'!$G$2:$G$4699,"UK")+COUNTIFS('Relevant - In CRM unknown'!$T$2:$T$253,$A278,'Relevant - In CRM unknown'!$G$2:$G$253,"UK")+COUNTIFS('Relevant - IN NOW CRM valid'!$T$2:$T$2328,$A278,'Relevant - IN NOW CRM valid'!$G$2:$G$2328,"UK")+COUNTIFS('Relevant - IN NOW CRM unknown'!$T$2:$T$1227,$A278,'Relevant - IN NOW CRM unknown'!$G$2:$G$1227,"UK")+COUNTIFS('Relevant - Not CRM not valid'!$T$2:$T$416,$A278,'Relevant - Not CRM not valid'!$G$2:$G$416,"UK")+COUNTIFS('Relevant - In CRM not valid'!$T$2:$T$46,$A278,'Relevant - In CRM not valid'!$G$2:$G$46,"UK")</f>
        <v>2</v>
      </c>
      <c r="F278" s="2">
        <f>COUNTIFS('Relevant - In CRM valid'!$T$2:$T$4699,$A278,'Relevant - In CRM valid'!$G$2:$G$4699,"UK",'Relevant - In CRM valid'!$M$2:$M$4699,"Research")+COUNTIFS('Relevant - In CRM unknown'!$T$2:$T$253,$A278,'Relevant - In CRM unknown'!$G$2:$G$253,"UK",'Relevant - In CRM unknown'!$M$2:$M$253,"Research")+COUNTIFS('Relevant - IN NOW CRM valid'!$T$2:$T$2328,$A278,'Relevant - IN NOW CRM valid'!$G$2:$G$2328,"UK",'Relevant - IN NOW CRM valid'!$M$2:$M$2328,"Research")+COUNTIFS('Relevant - IN NOW CRM unknown'!$T$2:$T$1227,$A278,'Relevant - IN NOW CRM unknown'!$G$2:$G$1227,"UK",'Relevant - IN NOW CRM unknown'!$M$2:$M$1227,"Research")+COUNTIFS('Relevant - Not CRM not valid'!$T$2:$T$416,$A278,'Relevant - Not CRM not valid'!$G$2:$G$416,"UK",'Relevant - Not CRM not valid'!$M$2:$M$416,"Research")+COUNTIFS('Relevant - In CRM not valid'!$T$2:$T$46,$A278,'Relevant - In CRM not valid'!$G$2:$G$46,"UK",'Relevant - In CRM not valid'!$M$2:$M$46,"Research")</f>
        <v>0</v>
      </c>
      <c r="G278" s="2">
        <f>COUNTIFS('Relevant - In CRM valid'!$T$2:$T$4699,$A278,'Relevant - In CRM valid'!$G$2:$G$4699,"UK",'Relevant - In CRM valid'!$M$2:$M$4699,"Research",'Relevant - In CRM valid'!$R$2:$R$4699,"Senior")+COUNTIFS('Relevant - In CRM unknown'!$T$2:$T$253,$A278,'Relevant - In CRM unknown'!$G$2:$G$253,"UK",'Relevant - In CRM unknown'!$M$2:$M$253,"Research",'Relevant - In CRM unknown'!$R$2:$R$253,"Senior")+COUNTIFS('Relevant - IN NOW CRM valid'!$T$2:$T$2328,$A278,'Relevant - IN NOW CRM valid'!$G$2:$G$2328,"UK",'Relevant - IN NOW CRM valid'!$M$2:$M$2328,"Research",'Relevant - IN NOW CRM valid'!$R$2:$R$2328,"Senior")+COUNTIFS('Relevant - IN NOW CRM unknown'!$T$2:$T$1227,$A278,'Relevant - IN NOW CRM unknown'!$G$2:$G$1227,"UK",'Relevant - IN NOW CRM unknown'!$M$2:$M$1227,"Research",'Relevant - IN NOW CRM unknown'!$R$2:$R$1227,"Senior")+COUNTIFS('Relevant - Not CRM not valid'!$T$2:$T$416,$A278,'Relevant - Not CRM not valid'!$G$2:$G$416,"UK",'Relevant - Not CRM not valid'!$M$2:$M$416,"Research",'Relevant - Not CRM not valid'!$R$2:$R$416,"Senior")+COUNTIFS('Relevant - In CRM not valid'!$T$2:$T$46,$A278,'Relevant - In CRM not valid'!$G$2:$G$46,"UK",'Relevant - In CRM not valid'!$M$2:$M$46,"Research",'Relevant - In CRM not valid'!$R$2:$R$46,"Senior")</f>
        <v>0</v>
      </c>
      <c r="H278" s="2">
        <f>COUNTIFS('Relevant - In CRM valid'!$T$2:$T$4699,$A278,'Relevant - In CRM valid'!$G$2:$G$4699,"UK",'Relevant - In CRM valid'!$M$2:$M$4699,"Research",'Relevant - In CRM valid'!$R$2:$R$4699,"Operational")+COUNTIFS('Relevant - In CRM unknown'!$T$2:$T$253,$A278,'Relevant - In CRM unknown'!$G$2:$G$253,"UK",'Relevant - In CRM unknown'!$M$2:$M$253,"Research",'Relevant - In CRM unknown'!$R$2:$R$253,"Operational")+COUNTIFS('Relevant - IN NOW CRM valid'!$T$2:$T$2328,$A278,'Relevant - IN NOW CRM valid'!$G$2:$G$2328,"UK",'Relevant - IN NOW CRM valid'!$M$2:$M$2328,"Research",'Relevant - IN NOW CRM valid'!$R$2:$R$2328,"Operational")+COUNTIFS('Relevant - IN NOW CRM unknown'!$T$2:$T$1227,$A278,'Relevant - IN NOW CRM unknown'!$G$2:$G$1227,"UK",'Relevant - IN NOW CRM unknown'!$M$2:$M$1227,"Research",'Relevant - IN NOW CRM unknown'!$R$2:$R$1227,"Operational")+COUNTIFS('Relevant - Not CRM not valid'!$T$2:$T$416,$A278,'Relevant - Not CRM not valid'!$G$2:$G$416,"UK",'Relevant - Not CRM not valid'!$M$2:$M$416,"Research",'Relevant - Not CRM not valid'!$R$2:$R$416,"Operational")+COUNTIFS('Relevant - In CRM not valid'!$T$2:$T$46,$A278,'Relevant - In CRM not valid'!$G$2:$G$46,"UK",'Relevant - In CRM not valid'!$M$2:$M$46,"Research",'Relevant - In CRM not valid'!$R$2:$R$46,"Operational")</f>
        <v>0</v>
      </c>
      <c r="I278" s="2">
        <f>COUNTIFS('Relevant - In CRM valid'!$T$2:$T$4699,$A278,'Relevant - In CRM valid'!$G$2:$G$4699,"UK",'Relevant - In CRM valid'!$M$2:$M$4699,"Research",'Relevant - In CRM valid'!$R$2:$R$4699,"Academic")+COUNTIFS('Relevant - In CRM unknown'!$T$2:$T$253,$A278,'Relevant - In CRM unknown'!$G$2:$G$253,"UK",'Relevant - In CRM unknown'!$M$2:$M$253,"Research",'Relevant - In CRM unknown'!$R$2:$R$253,"Academic")+COUNTIFS('Relevant - IN NOW CRM valid'!$T$2:$T$2328,$A278,'Relevant - IN NOW CRM valid'!$G$2:$G$2328,"UK",'Relevant - IN NOW CRM valid'!$M$2:$M$2328,"Research",'Relevant - IN NOW CRM valid'!$R$2:$R$2328,"Academic")+COUNTIFS('Relevant - IN NOW CRM unknown'!$T$2:$T$1227,$A278,'Relevant - IN NOW CRM unknown'!$G$2:$G$1227,"UK",'Relevant - IN NOW CRM unknown'!$M$2:$M$1227,"Research",'Relevant - IN NOW CRM unknown'!$R$2:$R$1227,"Academic")+COUNTIFS('Relevant - Not CRM not valid'!$T$2:$T$416,$A278,'Relevant - Not CRM not valid'!$G$2:$G$416,"UK",'Relevant - Not CRM not valid'!$M$2:$M$416,"Research",'Relevant - Not CRM not valid'!$R$2:$R$416,"Academic")+COUNTIFS('Relevant - In CRM not valid'!$T$2:$T$46,$A278,'Relevant - In CRM not valid'!$G$2:$G$46,"UK",'Relevant - In CRM not valid'!$M$2:$M$46,"Research",'Relevant - In CRM not valid'!$R$2:$R$46,"Academic")</f>
        <v>0</v>
      </c>
      <c r="J278" s="2">
        <f>COUNTIFS('Relevant - In CRM valid'!$T$2:$T$4699,$A278,'Relevant - In CRM valid'!$G$2:$G$4699,"UK",'Relevant - In CRM valid'!$M$2:$M$4699,"Finance")+COUNTIFS('Relevant - In CRM unknown'!$T$2:$T$253,$A278,'Relevant - In CRM unknown'!$G$2:$G$253,"UK",'Relevant - In CRM unknown'!$M$2:$M$253,"Finance")+COUNTIFS('Relevant - IN NOW CRM valid'!$T$2:$T$2328,$A278,'Relevant - IN NOW CRM valid'!$G$2:$G$2328,"UK",'Relevant - IN NOW CRM valid'!$M$2:$M$2328,"Finance")+COUNTIFS('Relevant - IN NOW CRM unknown'!$T$2:$T$1227,$A278,'Relevant - IN NOW CRM unknown'!$G$2:$G$1227,"UK",'Relevant - IN NOW CRM unknown'!$M$2:$M$1227,"Finance")+COUNTIFS('Relevant - Not CRM not valid'!$T$2:$T$416,$A278,'Relevant - Not CRM not valid'!$G$2:$G$416,"UK",'Relevant - Not CRM not valid'!$M$2:$M$416,"Finance")+COUNTIFS('Relevant - In CRM not valid'!$T$2:$T$46,$A278,'Relevant - In CRM not valid'!$G$2:$G$46,"UK",'Relevant - In CRM not valid'!$M$2:$M$46,"Finance")</f>
        <v>0</v>
      </c>
      <c r="K278" s="2">
        <f>COUNTIFS('Relevant - In CRM valid'!$T$2:$T$4699,$A278,'Relevant - In CRM valid'!$G$2:$G$4699,"UK",'Relevant - In CRM valid'!$M$2:$M$4699,"IT/Systems")+COUNTIFS('Relevant - In CRM unknown'!$T$2:$T$253,$A278,'Relevant - In CRM unknown'!$G$2:$G$253,"UK",'Relevant - In CRM unknown'!$M$2:$M$253,"IT/Systems")+COUNTIFS('Relevant - IN NOW CRM valid'!$T$2:$T$2328,$A278,'Relevant - IN NOW CRM valid'!$G$2:$G$2328,"UK",'Relevant - IN NOW CRM valid'!$M$2:$M$2328,"IT/Systems")+COUNTIFS('Relevant - IN NOW CRM unknown'!$T$2:$T$1227,$A278,'Relevant - IN NOW CRM unknown'!$G$2:$G$1227,"UK",'Relevant - IN NOW CRM unknown'!$M$2:$M$1227,"IT/Systems")+COUNTIFS('Relevant - Not CRM not valid'!$T$2:$T$416,$A278,'Relevant - Not CRM not valid'!$G$2:$G$416,"UK",'Relevant - Not CRM not valid'!$M$2:$M$416,"IT/Systems")+COUNTIFS('Relevant - In CRM not valid'!$T$2:$T$46,$A278,'Relevant - In CRM not valid'!$G$2:$G$46,"UK",'Relevant - In CRM not valid'!$M$2:$M$46,"IT/Systems")</f>
        <v>0</v>
      </c>
      <c r="L278" s="2">
        <f>COUNTIFS('Relevant - In CRM valid'!$T$2:$T$4699,$A278,'Relevant - In CRM valid'!$G$2:$G$4699,"UK",'Relevant - In CRM valid'!$M$2:$M$4699,"")+COUNTIFS('Relevant - In CRM unknown'!$T$2:$T$253,$A278,'Relevant - In CRM unknown'!$G$2:$G$253,"UK",'Relevant - In CRM unknown'!$M$2:$M$253,"")+COUNTIFS('Relevant - IN NOW CRM valid'!$T$2:$T$2328,$A278,'Relevant - IN NOW CRM valid'!$G$2:$G$2328,"UK",'Relevant - IN NOW CRM valid'!$M$2:$M$2328,"")+COUNTIFS('Relevant - IN NOW CRM unknown'!$T$2:$T$1227,$A278,'Relevant - IN NOW CRM unknown'!$G$2:$G$1227,"UK",'Relevant - IN NOW CRM unknown'!$M$2:$M$1227,"")+COUNTIFS('Relevant - Not CRM not valid'!$T$2:$T$416,$A278,'Relevant - Not CRM not valid'!$G$2:$G$416,"UK",'Relevant - Not CRM not valid'!$M$2:$M$416,"")+COUNTIFS('Relevant - In CRM not valid'!$T$2:$T$46,$A278,'Relevant - In CRM not valid'!$G$2:$G$46,"UK",'Relevant - In CRM not valid'!$M$2:$M$46,"")</f>
        <v>0</v>
      </c>
      <c r="M278" s="2">
        <f t="shared" si="8"/>
        <v>0</v>
      </c>
      <c r="N278" s="2">
        <f>COUNTIFS('Relevant - In CRM valid'!$T$2:$T$4699,$A278,'Relevant - In CRM valid'!$G$2:$G$4699,"UK",'Relevant - In CRM valid'!$Q$2:$Q$4699,"valid")+COUNTIFS('Relevant - In CRM unknown'!$T$2:$T$253,$A278,'Relevant - In CRM unknown'!$G$2:$G$253,"UK",'Relevant - In CRM unknown'!$Q$2:$Q$253,"valid")+COUNTIFS('Relevant - IN NOW CRM valid'!$T$2:$T$2328,$A278,'Relevant - IN NOW CRM valid'!$G$2:$G$2328,"UK",'Relevant - IN NOW CRM valid'!$Q$2:$Q$2328,"valid")+COUNTIFS('Relevant - IN NOW CRM unknown'!$T$2:$T$1227,$A278,'Relevant - IN NOW CRM unknown'!$G$2:$G$1227,"UK",'Relevant - IN NOW CRM unknown'!$Q$2:$Q$1227,"valid")+COUNTIFS('Relevant - Not CRM not valid'!$T$2:$T$416,$A278,'Relevant - Not CRM not valid'!$G$2:$G$416,"UK",'Relevant - Not CRM not valid'!$Q$2:$Q$416,"valid")+COUNTIFS('Relevant - In CRM not valid'!$T$2:$T$46,$A278,'Relevant - In CRM not valid'!$G$2:$G$46,"UK",'Relevant - In CRM not valid'!$Q$2:$Q$46,"valid")</f>
        <v>2</v>
      </c>
      <c r="O278" s="2" t="str">
        <f t="shared" si="9"/>
        <v>Research  Finance  IT/Systems</v>
      </c>
    </row>
    <row r="279" spans="1:15" ht="15" customHeight="1">
      <c r="A279" s="2" t="s">
        <v>665</v>
      </c>
      <c r="B279" s="2" t="s">
        <v>666</v>
      </c>
      <c r="C279" s="2" t="s">
        <v>1570</v>
      </c>
      <c r="D279" s="2" t="str">
        <f>IFERROR(INDEX('UK Target Institutions'!$D$2:$D$727,MATCH($A279,'UK Target Institutions'!$A$2:$A$727,0)),"")</f>
        <v>No</v>
      </c>
      <c r="E279" s="2">
        <f>COUNTIFS('Relevant - In CRM valid'!$T$2:$T$4699,$A279,'Relevant - In CRM valid'!$G$2:$G$4699,"UK")+COUNTIFS('Relevant - In CRM unknown'!$T$2:$T$253,$A279,'Relevant - In CRM unknown'!$G$2:$G$253,"UK")+COUNTIFS('Relevant - IN NOW CRM valid'!$T$2:$T$2328,$A279,'Relevant - IN NOW CRM valid'!$G$2:$G$2328,"UK")+COUNTIFS('Relevant - IN NOW CRM unknown'!$T$2:$T$1227,$A279,'Relevant - IN NOW CRM unknown'!$G$2:$G$1227,"UK")+COUNTIFS('Relevant - Not CRM not valid'!$T$2:$T$416,$A279,'Relevant - Not CRM not valid'!$G$2:$G$416,"UK")+COUNTIFS('Relevant - In CRM not valid'!$T$2:$T$46,$A279,'Relevant - In CRM not valid'!$G$2:$G$46,"UK")</f>
        <v>2</v>
      </c>
      <c r="F279" s="2">
        <f>COUNTIFS('Relevant - In CRM valid'!$T$2:$T$4699,$A279,'Relevant - In CRM valid'!$G$2:$G$4699,"UK",'Relevant - In CRM valid'!$M$2:$M$4699,"Research")+COUNTIFS('Relevant - In CRM unknown'!$T$2:$T$253,$A279,'Relevant - In CRM unknown'!$G$2:$G$253,"UK",'Relevant - In CRM unknown'!$M$2:$M$253,"Research")+COUNTIFS('Relevant - IN NOW CRM valid'!$T$2:$T$2328,$A279,'Relevant - IN NOW CRM valid'!$G$2:$G$2328,"UK",'Relevant - IN NOW CRM valid'!$M$2:$M$2328,"Research")+COUNTIFS('Relevant - IN NOW CRM unknown'!$T$2:$T$1227,$A279,'Relevant - IN NOW CRM unknown'!$G$2:$G$1227,"UK",'Relevant - IN NOW CRM unknown'!$M$2:$M$1227,"Research")+COUNTIFS('Relevant - Not CRM not valid'!$T$2:$T$416,$A279,'Relevant - Not CRM not valid'!$G$2:$G$416,"UK",'Relevant - Not CRM not valid'!$M$2:$M$416,"Research")+COUNTIFS('Relevant - In CRM not valid'!$T$2:$T$46,$A279,'Relevant - In CRM not valid'!$G$2:$G$46,"UK",'Relevant - In CRM not valid'!$M$2:$M$46,"Research")</f>
        <v>0</v>
      </c>
      <c r="G279" s="2">
        <f>COUNTIFS('Relevant - In CRM valid'!$T$2:$T$4699,$A279,'Relevant - In CRM valid'!$G$2:$G$4699,"UK",'Relevant - In CRM valid'!$M$2:$M$4699,"Research",'Relevant - In CRM valid'!$R$2:$R$4699,"Senior")+COUNTIFS('Relevant - In CRM unknown'!$T$2:$T$253,$A279,'Relevant - In CRM unknown'!$G$2:$G$253,"UK",'Relevant - In CRM unknown'!$M$2:$M$253,"Research",'Relevant - In CRM unknown'!$R$2:$R$253,"Senior")+COUNTIFS('Relevant - IN NOW CRM valid'!$T$2:$T$2328,$A279,'Relevant - IN NOW CRM valid'!$G$2:$G$2328,"UK",'Relevant - IN NOW CRM valid'!$M$2:$M$2328,"Research",'Relevant - IN NOW CRM valid'!$R$2:$R$2328,"Senior")+COUNTIFS('Relevant - IN NOW CRM unknown'!$T$2:$T$1227,$A279,'Relevant - IN NOW CRM unknown'!$G$2:$G$1227,"UK",'Relevant - IN NOW CRM unknown'!$M$2:$M$1227,"Research",'Relevant - IN NOW CRM unknown'!$R$2:$R$1227,"Senior")+COUNTIFS('Relevant - Not CRM not valid'!$T$2:$T$416,$A279,'Relevant - Not CRM not valid'!$G$2:$G$416,"UK",'Relevant - Not CRM not valid'!$M$2:$M$416,"Research",'Relevant - Not CRM not valid'!$R$2:$R$416,"Senior")+COUNTIFS('Relevant - In CRM not valid'!$T$2:$T$46,$A279,'Relevant - In CRM not valid'!$G$2:$G$46,"UK",'Relevant - In CRM not valid'!$M$2:$M$46,"Research",'Relevant - In CRM not valid'!$R$2:$R$46,"Senior")</f>
        <v>0</v>
      </c>
      <c r="H279" s="2">
        <f>COUNTIFS('Relevant - In CRM valid'!$T$2:$T$4699,$A279,'Relevant - In CRM valid'!$G$2:$G$4699,"UK",'Relevant - In CRM valid'!$M$2:$M$4699,"Research",'Relevant - In CRM valid'!$R$2:$R$4699,"Operational")+COUNTIFS('Relevant - In CRM unknown'!$T$2:$T$253,$A279,'Relevant - In CRM unknown'!$G$2:$G$253,"UK",'Relevant - In CRM unknown'!$M$2:$M$253,"Research",'Relevant - In CRM unknown'!$R$2:$R$253,"Operational")+COUNTIFS('Relevant - IN NOW CRM valid'!$T$2:$T$2328,$A279,'Relevant - IN NOW CRM valid'!$G$2:$G$2328,"UK",'Relevant - IN NOW CRM valid'!$M$2:$M$2328,"Research",'Relevant - IN NOW CRM valid'!$R$2:$R$2328,"Operational")+COUNTIFS('Relevant - IN NOW CRM unknown'!$T$2:$T$1227,$A279,'Relevant - IN NOW CRM unknown'!$G$2:$G$1227,"UK",'Relevant - IN NOW CRM unknown'!$M$2:$M$1227,"Research",'Relevant - IN NOW CRM unknown'!$R$2:$R$1227,"Operational")+COUNTIFS('Relevant - Not CRM not valid'!$T$2:$T$416,$A279,'Relevant - Not CRM not valid'!$G$2:$G$416,"UK",'Relevant - Not CRM not valid'!$M$2:$M$416,"Research",'Relevant - Not CRM not valid'!$R$2:$R$416,"Operational")+COUNTIFS('Relevant - In CRM not valid'!$T$2:$T$46,$A279,'Relevant - In CRM not valid'!$G$2:$G$46,"UK",'Relevant - In CRM not valid'!$M$2:$M$46,"Research",'Relevant - In CRM not valid'!$R$2:$R$46,"Operational")</f>
        <v>0</v>
      </c>
      <c r="I279" s="2">
        <f>COUNTIFS('Relevant - In CRM valid'!$T$2:$T$4699,$A279,'Relevant - In CRM valid'!$G$2:$G$4699,"UK",'Relevant - In CRM valid'!$M$2:$M$4699,"Research",'Relevant - In CRM valid'!$R$2:$R$4699,"Academic")+COUNTIFS('Relevant - In CRM unknown'!$T$2:$T$253,$A279,'Relevant - In CRM unknown'!$G$2:$G$253,"UK",'Relevant - In CRM unknown'!$M$2:$M$253,"Research",'Relevant - In CRM unknown'!$R$2:$R$253,"Academic")+COUNTIFS('Relevant - IN NOW CRM valid'!$T$2:$T$2328,$A279,'Relevant - IN NOW CRM valid'!$G$2:$G$2328,"UK",'Relevant - IN NOW CRM valid'!$M$2:$M$2328,"Research",'Relevant - IN NOW CRM valid'!$R$2:$R$2328,"Academic")+COUNTIFS('Relevant - IN NOW CRM unknown'!$T$2:$T$1227,$A279,'Relevant - IN NOW CRM unknown'!$G$2:$G$1227,"UK",'Relevant - IN NOW CRM unknown'!$M$2:$M$1227,"Research",'Relevant - IN NOW CRM unknown'!$R$2:$R$1227,"Academic")+COUNTIFS('Relevant - Not CRM not valid'!$T$2:$T$416,$A279,'Relevant - Not CRM not valid'!$G$2:$G$416,"UK",'Relevant - Not CRM not valid'!$M$2:$M$416,"Research",'Relevant - Not CRM not valid'!$R$2:$R$416,"Academic")+COUNTIFS('Relevant - In CRM not valid'!$T$2:$T$46,$A279,'Relevant - In CRM not valid'!$G$2:$G$46,"UK",'Relevant - In CRM not valid'!$M$2:$M$46,"Research",'Relevant - In CRM not valid'!$R$2:$R$46,"Academic")</f>
        <v>0</v>
      </c>
      <c r="J279" s="2">
        <f>COUNTIFS('Relevant - In CRM valid'!$T$2:$T$4699,$A279,'Relevant - In CRM valid'!$G$2:$G$4699,"UK",'Relevant - In CRM valid'!$M$2:$M$4699,"Finance")+COUNTIFS('Relevant - In CRM unknown'!$T$2:$T$253,$A279,'Relevant - In CRM unknown'!$G$2:$G$253,"UK",'Relevant - In CRM unknown'!$M$2:$M$253,"Finance")+COUNTIFS('Relevant - IN NOW CRM valid'!$T$2:$T$2328,$A279,'Relevant - IN NOW CRM valid'!$G$2:$G$2328,"UK",'Relevant - IN NOW CRM valid'!$M$2:$M$2328,"Finance")+COUNTIFS('Relevant - IN NOW CRM unknown'!$T$2:$T$1227,$A279,'Relevant - IN NOW CRM unknown'!$G$2:$G$1227,"UK",'Relevant - IN NOW CRM unknown'!$M$2:$M$1227,"Finance")+COUNTIFS('Relevant - Not CRM not valid'!$T$2:$T$416,$A279,'Relevant - Not CRM not valid'!$G$2:$G$416,"UK",'Relevant - Not CRM not valid'!$M$2:$M$416,"Finance")+COUNTIFS('Relevant - In CRM not valid'!$T$2:$T$46,$A279,'Relevant - In CRM not valid'!$G$2:$G$46,"UK",'Relevant - In CRM not valid'!$M$2:$M$46,"Finance")</f>
        <v>1</v>
      </c>
      <c r="K279" s="2">
        <f>COUNTIFS('Relevant - In CRM valid'!$T$2:$T$4699,$A279,'Relevant - In CRM valid'!$G$2:$G$4699,"UK",'Relevant - In CRM valid'!$M$2:$M$4699,"IT/Systems")+COUNTIFS('Relevant - In CRM unknown'!$T$2:$T$253,$A279,'Relevant - In CRM unknown'!$G$2:$G$253,"UK",'Relevant - In CRM unknown'!$M$2:$M$253,"IT/Systems")+COUNTIFS('Relevant - IN NOW CRM valid'!$T$2:$T$2328,$A279,'Relevant - IN NOW CRM valid'!$G$2:$G$2328,"UK",'Relevant - IN NOW CRM valid'!$M$2:$M$2328,"IT/Systems")+COUNTIFS('Relevant - IN NOW CRM unknown'!$T$2:$T$1227,$A279,'Relevant - IN NOW CRM unknown'!$G$2:$G$1227,"UK",'Relevant - IN NOW CRM unknown'!$M$2:$M$1227,"IT/Systems")+COUNTIFS('Relevant - Not CRM not valid'!$T$2:$T$416,$A279,'Relevant - Not CRM not valid'!$G$2:$G$416,"UK",'Relevant - Not CRM not valid'!$M$2:$M$416,"IT/Systems")+COUNTIFS('Relevant - In CRM not valid'!$T$2:$T$46,$A279,'Relevant - In CRM not valid'!$G$2:$G$46,"UK",'Relevant - In CRM not valid'!$M$2:$M$46,"IT/Systems")</f>
        <v>1</v>
      </c>
      <c r="L279" s="2">
        <f>COUNTIFS('Relevant - In CRM valid'!$T$2:$T$4699,$A279,'Relevant - In CRM valid'!$G$2:$G$4699,"UK",'Relevant - In CRM valid'!$M$2:$M$4699,"")+COUNTIFS('Relevant - In CRM unknown'!$T$2:$T$253,$A279,'Relevant - In CRM unknown'!$G$2:$G$253,"UK",'Relevant - In CRM unknown'!$M$2:$M$253,"")+COUNTIFS('Relevant - IN NOW CRM valid'!$T$2:$T$2328,$A279,'Relevant - IN NOW CRM valid'!$G$2:$G$2328,"UK",'Relevant - IN NOW CRM valid'!$M$2:$M$2328,"")+COUNTIFS('Relevant - IN NOW CRM unknown'!$T$2:$T$1227,$A279,'Relevant - IN NOW CRM unknown'!$G$2:$G$1227,"UK",'Relevant - IN NOW CRM unknown'!$M$2:$M$1227,"")+COUNTIFS('Relevant - Not CRM not valid'!$T$2:$T$416,$A279,'Relevant - Not CRM not valid'!$G$2:$G$416,"UK",'Relevant - Not CRM not valid'!$M$2:$M$416,"")+COUNTIFS('Relevant - In CRM not valid'!$T$2:$T$46,$A279,'Relevant - In CRM not valid'!$G$2:$G$46,"UK",'Relevant - In CRM not valid'!$M$2:$M$46,"")</f>
        <v>0</v>
      </c>
      <c r="M279" s="2">
        <f t="shared" si="8"/>
        <v>2</v>
      </c>
      <c r="N279" s="2">
        <f>COUNTIFS('Relevant - In CRM valid'!$T$2:$T$4699,$A279,'Relevant - In CRM valid'!$G$2:$G$4699,"UK",'Relevant - In CRM valid'!$Q$2:$Q$4699,"valid")+COUNTIFS('Relevant - In CRM unknown'!$T$2:$T$253,$A279,'Relevant - In CRM unknown'!$G$2:$G$253,"UK",'Relevant - In CRM unknown'!$Q$2:$Q$253,"valid")+COUNTIFS('Relevant - IN NOW CRM valid'!$T$2:$T$2328,$A279,'Relevant - IN NOW CRM valid'!$G$2:$G$2328,"UK",'Relevant - IN NOW CRM valid'!$Q$2:$Q$2328,"valid")+COUNTIFS('Relevant - IN NOW CRM unknown'!$T$2:$T$1227,$A279,'Relevant - IN NOW CRM unknown'!$G$2:$G$1227,"UK",'Relevant - IN NOW CRM unknown'!$Q$2:$Q$1227,"valid")+COUNTIFS('Relevant - Not CRM not valid'!$T$2:$T$416,$A279,'Relevant - Not CRM not valid'!$G$2:$G$416,"UK",'Relevant - Not CRM not valid'!$Q$2:$Q$416,"valid")+COUNTIFS('Relevant - In CRM not valid'!$T$2:$T$46,$A279,'Relevant - In CRM not valid'!$G$2:$G$46,"UK",'Relevant - In CRM not valid'!$Q$2:$Q$46,"valid")</f>
        <v>2</v>
      </c>
      <c r="O279" s="2" t="str">
        <f t="shared" si="9"/>
        <v xml:space="preserve">Research  </v>
      </c>
    </row>
    <row r="280" spans="1:15" ht="15" customHeight="1">
      <c r="A280" s="2" t="s">
        <v>667</v>
      </c>
      <c r="B280" s="2" t="s">
        <v>668</v>
      </c>
      <c r="C280" s="2" t="s">
        <v>1570</v>
      </c>
      <c r="D280" s="2" t="str">
        <f>IFERROR(INDEX('UK Target Institutions'!$D$2:$D$727,MATCH($A280,'UK Target Institutions'!$A$2:$A$727,0)),"")</f>
        <v>No</v>
      </c>
      <c r="E280" s="2">
        <f>COUNTIFS('Relevant - In CRM valid'!$T$2:$T$4699,$A280,'Relevant - In CRM valid'!$G$2:$G$4699,"UK")+COUNTIFS('Relevant - In CRM unknown'!$T$2:$T$253,$A280,'Relevant - In CRM unknown'!$G$2:$G$253,"UK")+COUNTIFS('Relevant - IN NOW CRM valid'!$T$2:$T$2328,$A280,'Relevant - IN NOW CRM valid'!$G$2:$G$2328,"UK")+COUNTIFS('Relevant - IN NOW CRM unknown'!$T$2:$T$1227,$A280,'Relevant - IN NOW CRM unknown'!$G$2:$G$1227,"UK")+COUNTIFS('Relevant - Not CRM not valid'!$T$2:$T$416,$A280,'Relevant - Not CRM not valid'!$G$2:$G$416,"UK")+COUNTIFS('Relevant - In CRM not valid'!$T$2:$T$46,$A280,'Relevant - In CRM not valid'!$G$2:$G$46,"UK")</f>
        <v>2</v>
      </c>
      <c r="F280" s="2">
        <f>COUNTIFS('Relevant - In CRM valid'!$T$2:$T$4699,$A280,'Relevant - In CRM valid'!$G$2:$G$4699,"UK",'Relevant - In CRM valid'!$M$2:$M$4699,"Research")+COUNTIFS('Relevant - In CRM unknown'!$T$2:$T$253,$A280,'Relevant - In CRM unknown'!$G$2:$G$253,"UK",'Relevant - In CRM unknown'!$M$2:$M$253,"Research")+COUNTIFS('Relevant - IN NOW CRM valid'!$T$2:$T$2328,$A280,'Relevant - IN NOW CRM valid'!$G$2:$G$2328,"UK",'Relevant - IN NOW CRM valid'!$M$2:$M$2328,"Research")+COUNTIFS('Relevant - IN NOW CRM unknown'!$T$2:$T$1227,$A280,'Relevant - IN NOW CRM unknown'!$G$2:$G$1227,"UK",'Relevant - IN NOW CRM unknown'!$M$2:$M$1227,"Research")+COUNTIFS('Relevant - Not CRM not valid'!$T$2:$T$416,$A280,'Relevant - Not CRM not valid'!$G$2:$G$416,"UK",'Relevant - Not CRM not valid'!$M$2:$M$416,"Research")+COUNTIFS('Relevant - In CRM not valid'!$T$2:$T$46,$A280,'Relevant - In CRM not valid'!$G$2:$G$46,"UK",'Relevant - In CRM not valid'!$M$2:$M$46,"Research")</f>
        <v>2</v>
      </c>
      <c r="G280" s="2">
        <f>COUNTIFS('Relevant - In CRM valid'!$T$2:$T$4699,$A280,'Relevant - In CRM valid'!$G$2:$G$4699,"UK",'Relevant - In CRM valid'!$M$2:$M$4699,"Research",'Relevant - In CRM valid'!$R$2:$R$4699,"Senior")+COUNTIFS('Relevant - In CRM unknown'!$T$2:$T$253,$A280,'Relevant - In CRM unknown'!$G$2:$G$253,"UK",'Relevant - In CRM unknown'!$M$2:$M$253,"Research",'Relevant - In CRM unknown'!$R$2:$R$253,"Senior")+COUNTIFS('Relevant - IN NOW CRM valid'!$T$2:$T$2328,$A280,'Relevant - IN NOW CRM valid'!$G$2:$G$2328,"UK",'Relevant - IN NOW CRM valid'!$M$2:$M$2328,"Research",'Relevant - IN NOW CRM valid'!$R$2:$R$2328,"Senior")+COUNTIFS('Relevant - IN NOW CRM unknown'!$T$2:$T$1227,$A280,'Relevant - IN NOW CRM unknown'!$G$2:$G$1227,"UK",'Relevant - IN NOW CRM unknown'!$M$2:$M$1227,"Research",'Relevant - IN NOW CRM unknown'!$R$2:$R$1227,"Senior")+COUNTIFS('Relevant - Not CRM not valid'!$T$2:$T$416,$A280,'Relevant - Not CRM not valid'!$G$2:$G$416,"UK",'Relevant - Not CRM not valid'!$M$2:$M$416,"Research",'Relevant - Not CRM not valid'!$R$2:$R$416,"Senior")+COUNTIFS('Relevant - In CRM not valid'!$T$2:$T$46,$A280,'Relevant - In CRM not valid'!$G$2:$G$46,"UK",'Relevant - In CRM not valid'!$M$2:$M$46,"Research",'Relevant - In CRM not valid'!$R$2:$R$46,"Senior")</f>
        <v>0</v>
      </c>
      <c r="H280" s="2">
        <f>COUNTIFS('Relevant - In CRM valid'!$T$2:$T$4699,$A280,'Relevant - In CRM valid'!$G$2:$G$4699,"UK",'Relevant - In CRM valid'!$M$2:$M$4699,"Research",'Relevant - In CRM valid'!$R$2:$R$4699,"Operational")+COUNTIFS('Relevant - In CRM unknown'!$T$2:$T$253,$A280,'Relevant - In CRM unknown'!$G$2:$G$253,"UK",'Relevant - In CRM unknown'!$M$2:$M$253,"Research",'Relevant - In CRM unknown'!$R$2:$R$253,"Operational")+COUNTIFS('Relevant - IN NOW CRM valid'!$T$2:$T$2328,$A280,'Relevant - IN NOW CRM valid'!$G$2:$G$2328,"UK",'Relevant - IN NOW CRM valid'!$M$2:$M$2328,"Research",'Relevant - IN NOW CRM valid'!$R$2:$R$2328,"Operational")+COUNTIFS('Relevant - IN NOW CRM unknown'!$T$2:$T$1227,$A280,'Relevant - IN NOW CRM unknown'!$G$2:$G$1227,"UK",'Relevant - IN NOW CRM unknown'!$M$2:$M$1227,"Research",'Relevant - IN NOW CRM unknown'!$R$2:$R$1227,"Operational")+COUNTIFS('Relevant - Not CRM not valid'!$T$2:$T$416,$A280,'Relevant - Not CRM not valid'!$G$2:$G$416,"UK",'Relevant - Not CRM not valid'!$M$2:$M$416,"Research",'Relevant - Not CRM not valid'!$R$2:$R$416,"Operational")+COUNTIFS('Relevant - In CRM not valid'!$T$2:$T$46,$A280,'Relevant - In CRM not valid'!$G$2:$G$46,"UK",'Relevant - In CRM not valid'!$M$2:$M$46,"Research",'Relevant - In CRM not valid'!$R$2:$R$46,"Operational")</f>
        <v>2</v>
      </c>
      <c r="I280" s="2">
        <f>COUNTIFS('Relevant - In CRM valid'!$T$2:$T$4699,$A280,'Relevant - In CRM valid'!$G$2:$G$4699,"UK",'Relevant - In CRM valid'!$M$2:$M$4699,"Research",'Relevant - In CRM valid'!$R$2:$R$4699,"Academic")+COUNTIFS('Relevant - In CRM unknown'!$T$2:$T$253,$A280,'Relevant - In CRM unknown'!$G$2:$G$253,"UK",'Relevant - In CRM unknown'!$M$2:$M$253,"Research",'Relevant - In CRM unknown'!$R$2:$R$253,"Academic")+COUNTIFS('Relevant - IN NOW CRM valid'!$T$2:$T$2328,$A280,'Relevant - IN NOW CRM valid'!$G$2:$G$2328,"UK",'Relevant - IN NOW CRM valid'!$M$2:$M$2328,"Research",'Relevant - IN NOW CRM valid'!$R$2:$R$2328,"Academic")+COUNTIFS('Relevant - IN NOW CRM unknown'!$T$2:$T$1227,$A280,'Relevant - IN NOW CRM unknown'!$G$2:$G$1227,"UK",'Relevant - IN NOW CRM unknown'!$M$2:$M$1227,"Research",'Relevant - IN NOW CRM unknown'!$R$2:$R$1227,"Academic")+COUNTIFS('Relevant - Not CRM not valid'!$T$2:$T$416,$A280,'Relevant - Not CRM not valid'!$G$2:$G$416,"UK",'Relevant - Not CRM not valid'!$M$2:$M$416,"Research",'Relevant - Not CRM not valid'!$R$2:$R$416,"Academic")+COUNTIFS('Relevant - In CRM not valid'!$T$2:$T$46,$A280,'Relevant - In CRM not valid'!$G$2:$G$46,"UK",'Relevant - In CRM not valid'!$M$2:$M$46,"Research",'Relevant - In CRM not valid'!$R$2:$R$46,"Academic")</f>
        <v>0</v>
      </c>
      <c r="J280" s="2">
        <f>COUNTIFS('Relevant - In CRM valid'!$T$2:$T$4699,$A280,'Relevant - In CRM valid'!$G$2:$G$4699,"UK",'Relevant - In CRM valid'!$M$2:$M$4699,"Finance")+COUNTIFS('Relevant - In CRM unknown'!$T$2:$T$253,$A280,'Relevant - In CRM unknown'!$G$2:$G$253,"UK",'Relevant - In CRM unknown'!$M$2:$M$253,"Finance")+COUNTIFS('Relevant - IN NOW CRM valid'!$T$2:$T$2328,$A280,'Relevant - IN NOW CRM valid'!$G$2:$G$2328,"UK",'Relevant - IN NOW CRM valid'!$M$2:$M$2328,"Finance")+COUNTIFS('Relevant - IN NOW CRM unknown'!$T$2:$T$1227,$A280,'Relevant - IN NOW CRM unknown'!$G$2:$G$1227,"UK",'Relevant - IN NOW CRM unknown'!$M$2:$M$1227,"Finance")+COUNTIFS('Relevant - Not CRM not valid'!$T$2:$T$416,$A280,'Relevant - Not CRM not valid'!$G$2:$G$416,"UK",'Relevant - Not CRM not valid'!$M$2:$M$416,"Finance")+COUNTIFS('Relevant - In CRM not valid'!$T$2:$T$46,$A280,'Relevant - In CRM not valid'!$G$2:$G$46,"UK",'Relevant - In CRM not valid'!$M$2:$M$46,"Finance")</f>
        <v>0</v>
      </c>
      <c r="K280" s="2">
        <f>COUNTIFS('Relevant - In CRM valid'!$T$2:$T$4699,$A280,'Relevant - In CRM valid'!$G$2:$G$4699,"UK",'Relevant - In CRM valid'!$M$2:$M$4699,"IT/Systems")+COUNTIFS('Relevant - In CRM unknown'!$T$2:$T$253,$A280,'Relevant - In CRM unknown'!$G$2:$G$253,"UK",'Relevant - In CRM unknown'!$M$2:$M$253,"IT/Systems")+COUNTIFS('Relevant - IN NOW CRM valid'!$T$2:$T$2328,$A280,'Relevant - IN NOW CRM valid'!$G$2:$G$2328,"UK",'Relevant - IN NOW CRM valid'!$M$2:$M$2328,"IT/Systems")+COUNTIFS('Relevant - IN NOW CRM unknown'!$T$2:$T$1227,$A280,'Relevant - IN NOW CRM unknown'!$G$2:$G$1227,"UK",'Relevant - IN NOW CRM unknown'!$M$2:$M$1227,"IT/Systems")+COUNTIFS('Relevant - Not CRM not valid'!$T$2:$T$416,$A280,'Relevant - Not CRM not valid'!$G$2:$G$416,"UK",'Relevant - Not CRM not valid'!$M$2:$M$416,"IT/Systems")+COUNTIFS('Relevant - In CRM not valid'!$T$2:$T$46,$A280,'Relevant - In CRM not valid'!$G$2:$G$46,"UK",'Relevant - In CRM not valid'!$M$2:$M$46,"IT/Systems")</f>
        <v>0</v>
      </c>
      <c r="L280" s="2">
        <f>COUNTIFS('Relevant - In CRM valid'!$T$2:$T$4699,$A280,'Relevant - In CRM valid'!$G$2:$G$4699,"UK",'Relevant - In CRM valid'!$M$2:$M$4699,"")+COUNTIFS('Relevant - In CRM unknown'!$T$2:$T$253,$A280,'Relevant - In CRM unknown'!$G$2:$G$253,"UK",'Relevant - In CRM unknown'!$M$2:$M$253,"")+COUNTIFS('Relevant - IN NOW CRM valid'!$T$2:$T$2328,$A280,'Relevant - IN NOW CRM valid'!$G$2:$G$2328,"UK",'Relevant - IN NOW CRM valid'!$M$2:$M$2328,"")+COUNTIFS('Relevant - IN NOW CRM unknown'!$T$2:$T$1227,$A280,'Relevant - IN NOW CRM unknown'!$G$2:$G$1227,"UK",'Relevant - IN NOW CRM unknown'!$M$2:$M$1227,"")+COUNTIFS('Relevant - Not CRM not valid'!$T$2:$T$416,$A280,'Relevant - Not CRM not valid'!$G$2:$G$416,"UK",'Relevant - Not CRM not valid'!$M$2:$M$416,"")+COUNTIFS('Relevant - In CRM not valid'!$T$2:$T$46,$A280,'Relevant - In CRM not valid'!$G$2:$G$46,"UK",'Relevant - In CRM not valid'!$M$2:$M$46,"")</f>
        <v>0</v>
      </c>
      <c r="M280" s="2">
        <f t="shared" si="8"/>
        <v>1</v>
      </c>
      <c r="N280" s="2">
        <f>COUNTIFS('Relevant - In CRM valid'!$T$2:$T$4699,$A280,'Relevant - In CRM valid'!$G$2:$G$4699,"UK",'Relevant - In CRM valid'!$Q$2:$Q$4699,"valid")+COUNTIFS('Relevant - In CRM unknown'!$T$2:$T$253,$A280,'Relevant - In CRM unknown'!$G$2:$G$253,"UK",'Relevant - In CRM unknown'!$Q$2:$Q$253,"valid")+COUNTIFS('Relevant - IN NOW CRM valid'!$T$2:$T$2328,$A280,'Relevant - IN NOW CRM valid'!$G$2:$G$2328,"UK",'Relevant - IN NOW CRM valid'!$Q$2:$Q$2328,"valid")+COUNTIFS('Relevant - IN NOW CRM unknown'!$T$2:$T$1227,$A280,'Relevant - IN NOW CRM unknown'!$G$2:$G$1227,"UK",'Relevant - IN NOW CRM unknown'!$Q$2:$Q$1227,"valid")+COUNTIFS('Relevant - Not CRM not valid'!$T$2:$T$416,$A280,'Relevant - Not CRM not valid'!$G$2:$G$416,"UK",'Relevant - Not CRM not valid'!$Q$2:$Q$416,"valid")+COUNTIFS('Relevant - In CRM not valid'!$T$2:$T$46,$A280,'Relevant - In CRM not valid'!$G$2:$G$46,"UK",'Relevant - In CRM not valid'!$Q$2:$Q$46,"valid")</f>
        <v>2</v>
      </c>
      <c r="O280" s="2" t="str">
        <f t="shared" si="9"/>
        <v>Finance  IT/Systems</v>
      </c>
    </row>
    <row r="281" spans="1:15" ht="15" customHeight="1">
      <c r="A281" s="2" t="s">
        <v>669</v>
      </c>
      <c r="B281" s="2" t="s">
        <v>670</v>
      </c>
      <c r="C281" s="2" t="s">
        <v>1570</v>
      </c>
      <c r="D281" s="2" t="str">
        <f>IFERROR(INDEX('UK Target Institutions'!$D$2:$D$727,MATCH($A281,'UK Target Institutions'!$A$2:$A$727,0)),"")</f>
        <v>Yes</v>
      </c>
      <c r="E281" s="2">
        <f>COUNTIFS('Relevant - In CRM valid'!$T$2:$T$4699,$A281,'Relevant - In CRM valid'!$G$2:$G$4699,"UK")+COUNTIFS('Relevant - In CRM unknown'!$T$2:$T$253,$A281,'Relevant - In CRM unknown'!$G$2:$G$253,"UK")+COUNTIFS('Relevant - IN NOW CRM valid'!$T$2:$T$2328,$A281,'Relevant - IN NOW CRM valid'!$G$2:$G$2328,"UK")+COUNTIFS('Relevant - IN NOW CRM unknown'!$T$2:$T$1227,$A281,'Relevant - IN NOW CRM unknown'!$G$2:$G$1227,"UK")+COUNTIFS('Relevant - Not CRM not valid'!$T$2:$T$416,$A281,'Relevant - Not CRM not valid'!$G$2:$G$416,"UK")+COUNTIFS('Relevant - In CRM not valid'!$T$2:$T$46,$A281,'Relevant - In CRM not valid'!$G$2:$G$46,"UK")</f>
        <v>2</v>
      </c>
      <c r="F281" s="2">
        <f>COUNTIFS('Relevant - In CRM valid'!$T$2:$T$4699,$A281,'Relevant - In CRM valid'!$G$2:$G$4699,"UK",'Relevant - In CRM valid'!$M$2:$M$4699,"Research")+COUNTIFS('Relevant - In CRM unknown'!$T$2:$T$253,$A281,'Relevant - In CRM unknown'!$G$2:$G$253,"UK",'Relevant - In CRM unknown'!$M$2:$M$253,"Research")+COUNTIFS('Relevant - IN NOW CRM valid'!$T$2:$T$2328,$A281,'Relevant - IN NOW CRM valid'!$G$2:$G$2328,"UK",'Relevant - IN NOW CRM valid'!$M$2:$M$2328,"Research")+COUNTIFS('Relevant - IN NOW CRM unknown'!$T$2:$T$1227,$A281,'Relevant - IN NOW CRM unknown'!$G$2:$G$1227,"UK",'Relevant - IN NOW CRM unknown'!$M$2:$M$1227,"Research")+COUNTIFS('Relevant - Not CRM not valid'!$T$2:$T$416,$A281,'Relevant - Not CRM not valid'!$G$2:$G$416,"UK",'Relevant - Not CRM not valid'!$M$2:$M$416,"Research")+COUNTIFS('Relevant - In CRM not valid'!$T$2:$T$46,$A281,'Relevant - In CRM not valid'!$G$2:$G$46,"UK",'Relevant - In CRM not valid'!$M$2:$M$46,"Research")</f>
        <v>2</v>
      </c>
      <c r="G281" s="2">
        <f>COUNTIFS('Relevant - In CRM valid'!$T$2:$T$4699,$A281,'Relevant - In CRM valid'!$G$2:$G$4699,"UK",'Relevant - In CRM valid'!$M$2:$M$4699,"Research",'Relevant - In CRM valid'!$R$2:$R$4699,"Senior")+COUNTIFS('Relevant - In CRM unknown'!$T$2:$T$253,$A281,'Relevant - In CRM unknown'!$G$2:$G$253,"UK",'Relevant - In CRM unknown'!$M$2:$M$253,"Research",'Relevant - In CRM unknown'!$R$2:$R$253,"Senior")+COUNTIFS('Relevant - IN NOW CRM valid'!$T$2:$T$2328,$A281,'Relevant - IN NOW CRM valid'!$G$2:$G$2328,"UK",'Relevant - IN NOW CRM valid'!$M$2:$M$2328,"Research",'Relevant - IN NOW CRM valid'!$R$2:$R$2328,"Senior")+COUNTIFS('Relevant - IN NOW CRM unknown'!$T$2:$T$1227,$A281,'Relevant - IN NOW CRM unknown'!$G$2:$G$1227,"UK",'Relevant - IN NOW CRM unknown'!$M$2:$M$1227,"Research",'Relevant - IN NOW CRM unknown'!$R$2:$R$1227,"Senior")+COUNTIFS('Relevant - Not CRM not valid'!$T$2:$T$416,$A281,'Relevant - Not CRM not valid'!$G$2:$G$416,"UK",'Relevant - Not CRM not valid'!$M$2:$M$416,"Research",'Relevant - Not CRM not valid'!$R$2:$R$416,"Senior")+COUNTIFS('Relevant - In CRM not valid'!$T$2:$T$46,$A281,'Relevant - In CRM not valid'!$G$2:$G$46,"UK",'Relevant - In CRM not valid'!$M$2:$M$46,"Research",'Relevant - In CRM not valid'!$R$2:$R$46,"Senior")</f>
        <v>2</v>
      </c>
      <c r="H281" s="2">
        <f>COUNTIFS('Relevant - In CRM valid'!$T$2:$T$4699,$A281,'Relevant - In CRM valid'!$G$2:$G$4699,"UK",'Relevant - In CRM valid'!$M$2:$M$4699,"Research",'Relevant - In CRM valid'!$R$2:$R$4699,"Operational")+COUNTIFS('Relevant - In CRM unknown'!$T$2:$T$253,$A281,'Relevant - In CRM unknown'!$G$2:$G$253,"UK",'Relevant - In CRM unknown'!$M$2:$M$253,"Research",'Relevant - In CRM unknown'!$R$2:$R$253,"Operational")+COUNTIFS('Relevant - IN NOW CRM valid'!$T$2:$T$2328,$A281,'Relevant - IN NOW CRM valid'!$G$2:$G$2328,"UK",'Relevant - IN NOW CRM valid'!$M$2:$M$2328,"Research",'Relevant - IN NOW CRM valid'!$R$2:$R$2328,"Operational")+COUNTIFS('Relevant - IN NOW CRM unknown'!$T$2:$T$1227,$A281,'Relevant - IN NOW CRM unknown'!$G$2:$G$1227,"UK",'Relevant - IN NOW CRM unknown'!$M$2:$M$1227,"Research",'Relevant - IN NOW CRM unknown'!$R$2:$R$1227,"Operational")+COUNTIFS('Relevant - Not CRM not valid'!$T$2:$T$416,$A281,'Relevant - Not CRM not valid'!$G$2:$G$416,"UK",'Relevant - Not CRM not valid'!$M$2:$M$416,"Research",'Relevant - Not CRM not valid'!$R$2:$R$416,"Operational")+COUNTIFS('Relevant - In CRM not valid'!$T$2:$T$46,$A281,'Relevant - In CRM not valid'!$G$2:$G$46,"UK",'Relevant - In CRM not valid'!$M$2:$M$46,"Research",'Relevant - In CRM not valid'!$R$2:$R$46,"Operational")</f>
        <v>0</v>
      </c>
      <c r="I281" s="2">
        <f>COUNTIFS('Relevant - In CRM valid'!$T$2:$T$4699,$A281,'Relevant - In CRM valid'!$G$2:$G$4699,"UK",'Relevant - In CRM valid'!$M$2:$M$4699,"Research",'Relevant - In CRM valid'!$R$2:$R$4699,"Academic")+COUNTIFS('Relevant - In CRM unknown'!$T$2:$T$253,$A281,'Relevant - In CRM unknown'!$G$2:$G$253,"UK",'Relevant - In CRM unknown'!$M$2:$M$253,"Research",'Relevant - In CRM unknown'!$R$2:$R$253,"Academic")+COUNTIFS('Relevant - IN NOW CRM valid'!$T$2:$T$2328,$A281,'Relevant - IN NOW CRM valid'!$G$2:$G$2328,"UK",'Relevant - IN NOW CRM valid'!$M$2:$M$2328,"Research",'Relevant - IN NOW CRM valid'!$R$2:$R$2328,"Academic")+COUNTIFS('Relevant - IN NOW CRM unknown'!$T$2:$T$1227,$A281,'Relevant - IN NOW CRM unknown'!$G$2:$G$1227,"UK",'Relevant - IN NOW CRM unknown'!$M$2:$M$1227,"Research",'Relevant - IN NOW CRM unknown'!$R$2:$R$1227,"Academic")+COUNTIFS('Relevant - Not CRM not valid'!$T$2:$T$416,$A281,'Relevant - Not CRM not valid'!$G$2:$G$416,"UK",'Relevant - Not CRM not valid'!$M$2:$M$416,"Research",'Relevant - Not CRM not valid'!$R$2:$R$416,"Academic")+COUNTIFS('Relevant - In CRM not valid'!$T$2:$T$46,$A281,'Relevant - In CRM not valid'!$G$2:$G$46,"UK",'Relevant - In CRM not valid'!$M$2:$M$46,"Research",'Relevant - In CRM not valid'!$R$2:$R$46,"Academic")</f>
        <v>0</v>
      </c>
      <c r="J281" s="2">
        <f>COUNTIFS('Relevant - In CRM valid'!$T$2:$T$4699,$A281,'Relevant - In CRM valid'!$G$2:$G$4699,"UK",'Relevant - In CRM valid'!$M$2:$M$4699,"Finance")+COUNTIFS('Relevant - In CRM unknown'!$T$2:$T$253,$A281,'Relevant - In CRM unknown'!$G$2:$G$253,"UK",'Relevant - In CRM unknown'!$M$2:$M$253,"Finance")+COUNTIFS('Relevant - IN NOW CRM valid'!$T$2:$T$2328,$A281,'Relevant - IN NOW CRM valid'!$G$2:$G$2328,"UK",'Relevant - IN NOW CRM valid'!$M$2:$M$2328,"Finance")+COUNTIFS('Relevant - IN NOW CRM unknown'!$T$2:$T$1227,$A281,'Relevant - IN NOW CRM unknown'!$G$2:$G$1227,"UK",'Relevant - IN NOW CRM unknown'!$M$2:$M$1227,"Finance")+COUNTIFS('Relevant - Not CRM not valid'!$T$2:$T$416,$A281,'Relevant - Not CRM not valid'!$G$2:$G$416,"UK",'Relevant - Not CRM not valid'!$M$2:$M$416,"Finance")+COUNTIFS('Relevant - In CRM not valid'!$T$2:$T$46,$A281,'Relevant - In CRM not valid'!$G$2:$G$46,"UK",'Relevant - In CRM not valid'!$M$2:$M$46,"Finance")</f>
        <v>0</v>
      </c>
      <c r="K281" s="2">
        <f>COUNTIFS('Relevant - In CRM valid'!$T$2:$T$4699,$A281,'Relevant - In CRM valid'!$G$2:$G$4699,"UK",'Relevant - In CRM valid'!$M$2:$M$4699,"IT/Systems")+COUNTIFS('Relevant - In CRM unknown'!$T$2:$T$253,$A281,'Relevant - In CRM unknown'!$G$2:$G$253,"UK",'Relevant - In CRM unknown'!$M$2:$M$253,"IT/Systems")+COUNTIFS('Relevant - IN NOW CRM valid'!$T$2:$T$2328,$A281,'Relevant - IN NOW CRM valid'!$G$2:$G$2328,"UK",'Relevant - IN NOW CRM valid'!$M$2:$M$2328,"IT/Systems")+COUNTIFS('Relevant - IN NOW CRM unknown'!$T$2:$T$1227,$A281,'Relevant - IN NOW CRM unknown'!$G$2:$G$1227,"UK",'Relevant - IN NOW CRM unknown'!$M$2:$M$1227,"IT/Systems")+COUNTIFS('Relevant - Not CRM not valid'!$T$2:$T$416,$A281,'Relevant - Not CRM not valid'!$G$2:$G$416,"UK",'Relevant - Not CRM not valid'!$M$2:$M$416,"IT/Systems")+COUNTIFS('Relevant - In CRM not valid'!$T$2:$T$46,$A281,'Relevant - In CRM not valid'!$G$2:$G$46,"UK",'Relevant - In CRM not valid'!$M$2:$M$46,"IT/Systems")</f>
        <v>0</v>
      </c>
      <c r="L281" s="2">
        <f>COUNTIFS('Relevant - In CRM valid'!$T$2:$T$4699,$A281,'Relevant - In CRM valid'!$G$2:$G$4699,"UK",'Relevant - In CRM valid'!$M$2:$M$4699,"")+COUNTIFS('Relevant - In CRM unknown'!$T$2:$T$253,$A281,'Relevant - In CRM unknown'!$G$2:$G$253,"UK",'Relevant - In CRM unknown'!$M$2:$M$253,"")+COUNTIFS('Relevant - IN NOW CRM valid'!$T$2:$T$2328,$A281,'Relevant - IN NOW CRM valid'!$G$2:$G$2328,"UK",'Relevant - IN NOW CRM valid'!$M$2:$M$2328,"")+COUNTIFS('Relevant - IN NOW CRM unknown'!$T$2:$T$1227,$A281,'Relevant - IN NOW CRM unknown'!$G$2:$G$1227,"UK",'Relevant - IN NOW CRM unknown'!$M$2:$M$1227,"")+COUNTIFS('Relevant - Not CRM not valid'!$T$2:$T$416,$A281,'Relevant - Not CRM not valid'!$G$2:$G$416,"UK",'Relevant - Not CRM not valid'!$M$2:$M$416,"")+COUNTIFS('Relevant - In CRM not valid'!$T$2:$T$46,$A281,'Relevant - In CRM not valid'!$G$2:$G$46,"UK",'Relevant - In CRM not valid'!$M$2:$M$46,"")</f>
        <v>0</v>
      </c>
      <c r="M281" s="2">
        <f t="shared" si="8"/>
        <v>1</v>
      </c>
      <c r="N281" s="2">
        <f>COUNTIFS('Relevant - In CRM valid'!$T$2:$T$4699,$A281,'Relevant - In CRM valid'!$G$2:$G$4699,"UK",'Relevant - In CRM valid'!$Q$2:$Q$4699,"valid")+COUNTIFS('Relevant - In CRM unknown'!$T$2:$T$253,$A281,'Relevant - In CRM unknown'!$G$2:$G$253,"UK",'Relevant - In CRM unknown'!$Q$2:$Q$253,"valid")+COUNTIFS('Relevant - IN NOW CRM valid'!$T$2:$T$2328,$A281,'Relevant - IN NOW CRM valid'!$G$2:$G$2328,"UK",'Relevant - IN NOW CRM valid'!$Q$2:$Q$2328,"valid")+COUNTIFS('Relevant - IN NOW CRM unknown'!$T$2:$T$1227,$A281,'Relevant - IN NOW CRM unknown'!$G$2:$G$1227,"UK",'Relevant - IN NOW CRM unknown'!$Q$2:$Q$1227,"valid")+COUNTIFS('Relevant - Not CRM not valid'!$T$2:$T$416,$A281,'Relevant - Not CRM not valid'!$G$2:$G$416,"UK",'Relevant - Not CRM not valid'!$Q$2:$Q$416,"valid")+COUNTIFS('Relevant - In CRM not valid'!$T$2:$T$46,$A281,'Relevant - In CRM not valid'!$G$2:$G$46,"UK",'Relevant - In CRM not valid'!$Q$2:$Q$46,"valid")</f>
        <v>1</v>
      </c>
      <c r="O281" s="2" t="str">
        <f t="shared" si="9"/>
        <v>Finance  IT/Systems</v>
      </c>
    </row>
    <row r="282" spans="1:15" ht="15" customHeight="1">
      <c r="A282" s="2" t="s">
        <v>671</v>
      </c>
      <c r="B282" s="2" t="s">
        <v>672</v>
      </c>
      <c r="C282" s="2" t="s">
        <v>1570</v>
      </c>
      <c r="D282" s="2" t="str">
        <f>IFERROR(INDEX('UK Target Institutions'!$D$2:$D$727,MATCH($A282,'UK Target Institutions'!$A$2:$A$727,0)),"")</f>
        <v>Yes</v>
      </c>
      <c r="E282" s="2">
        <f>COUNTIFS('Relevant - In CRM valid'!$T$2:$T$4699,$A282,'Relevant - In CRM valid'!$G$2:$G$4699,"UK")+COUNTIFS('Relevant - In CRM unknown'!$T$2:$T$253,$A282,'Relevant - In CRM unknown'!$G$2:$G$253,"UK")+COUNTIFS('Relevant - IN NOW CRM valid'!$T$2:$T$2328,$A282,'Relevant - IN NOW CRM valid'!$G$2:$G$2328,"UK")+COUNTIFS('Relevant - IN NOW CRM unknown'!$T$2:$T$1227,$A282,'Relevant - IN NOW CRM unknown'!$G$2:$G$1227,"UK")+COUNTIFS('Relevant - Not CRM not valid'!$T$2:$T$416,$A282,'Relevant - Not CRM not valid'!$G$2:$G$416,"UK")+COUNTIFS('Relevant - In CRM not valid'!$T$2:$T$46,$A282,'Relevant - In CRM not valid'!$G$2:$G$46,"UK")</f>
        <v>2</v>
      </c>
      <c r="F282" s="2">
        <f>COUNTIFS('Relevant - In CRM valid'!$T$2:$T$4699,$A282,'Relevant - In CRM valid'!$G$2:$G$4699,"UK",'Relevant - In CRM valid'!$M$2:$M$4699,"Research")+COUNTIFS('Relevant - In CRM unknown'!$T$2:$T$253,$A282,'Relevant - In CRM unknown'!$G$2:$G$253,"UK",'Relevant - In CRM unknown'!$M$2:$M$253,"Research")+COUNTIFS('Relevant - IN NOW CRM valid'!$T$2:$T$2328,$A282,'Relevant - IN NOW CRM valid'!$G$2:$G$2328,"UK",'Relevant - IN NOW CRM valid'!$M$2:$M$2328,"Research")+COUNTIFS('Relevant - IN NOW CRM unknown'!$T$2:$T$1227,$A282,'Relevant - IN NOW CRM unknown'!$G$2:$G$1227,"UK",'Relevant - IN NOW CRM unknown'!$M$2:$M$1227,"Research")+COUNTIFS('Relevant - Not CRM not valid'!$T$2:$T$416,$A282,'Relevant - Not CRM not valid'!$G$2:$G$416,"UK",'Relevant - Not CRM not valid'!$M$2:$M$416,"Research")+COUNTIFS('Relevant - In CRM not valid'!$T$2:$T$46,$A282,'Relevant - In CRM not valid'!$G$2:$G$46,"UK",'Relevant - In CRM not valid'!$M$2:$M$46,"Research")</f>
        <v>2</v>
      </c>
      <c r="G282" s="2">
        <f>COUNTIFS('Relevant - In CRM valid'!$T$2:$T$4699,$A282,'Relevant - In CRM valid'!$G$2:$G$4699,"UK",'Relevant - In CRM valid'!$M$2:$M$4699,"Research",'Relevant - In CRM valid'!$R$2:$R$4699,"Senior")+COUNTIFS('Relevant - In CRM unknown'!$T$2:$T$253,$A282,'Relevant - In CRM unknown'!$G$2:$G$253,"UK",'Relevant - In CRM unknown'!$M$2:$M$253,"Research",'Relevant - In CRM unknown'!$R$2:$R$253,"Senior")+COUNTIFS('Relevant - IN NOW CRM valid'!$T$2:$T$2328,$A282,'Relevant - IN NOW CRM valid'!$G$2:$G$2328,"UK",'Relevant - IN NOW CRM valid'!$M$2:$M$2328,"Research",'Relevant - IN NOW CRM valid'!$R$2:$R$2328,"Senior")+COUNTIFS('Relevant - IN NOW CRM unknown'!$T$2:$T$1227,$A282,'Relevant - IN NOW CRM unknown'!$G$2:$G$1227,"UK",'Relevant - IN NOW CRM unknown'!$M$2:$M$1227,"Research",'Relevant - IN NOW CRM unknown'!$R$2:$R$1227,"Senior")+COUNTIFS('Relevant - Not CRM not valid'!$T$2:$T$416,$A282,'Relevant - Not CRM not valid'!$G$2:$G$416,"UK",'Relevant - Not CRM not valid'!$M$2:$M$416,"Research",'Relevant - Not CRM not valid'!$R$2:$R$416,"Senior")+COUNTIFS('Relevant - In CRM not valid'!$T$2:$T$46,$A282,'Relevant - In CRM not valid'!$G$2:$G$46,"UK",'Relevant - In CRM not valid'!$M$2:$M$46,"Research",'Relevant - In CRM not valid'!$R$2:$R$46,"Senior")</f>
        <v>1</v>
      </c>
      <c r="H282" s="2">
        <f>COUNTIFS('Relevant - In CRM valid'!$T$2:$T$4699,$A282,'Relevant - In CRM valid'!$G$2:$G$4699,"UK",'Relevant - In CRM valid'!$M$2:$M$4699,"Research",'Relevant - In CRM valid'!$R$2:$R$4699,"Operational")+COUNTIFS('Relevant - In CRM unknown'!$T$2:$T$253,$A282,'Relevant - In CRM unknown'!$G$2:$G$253,"UK",'Relevant - In CRM unknown'!$M$2:$M$253,"Research",'Relevant - In CRM unknown'!$R$2:$R$253,"Operational")+COUNTIFS('Relevant - IN NOW CRM valid'!$T$2:$T$2328,$A282,'Relevant - IN NOW CRM valid'!$G$2:$G$2328,"UK",'Relevant - IN NOW CRM valid'!$M$2:$M$2328,"Research",'Relevant - IN NOW CRM valid'!$R$2:$R$2328,"Operational")+COUNTIFS('Relevant - IN NOW CRM unknown'!$T$2:$T$1227,$A282,'Relevant - IN NOW CRM unknown'!$G$2:$G$1227,"UK",'Relevant - IN NOW CRM unknown'!$M$2:$M$1227,"Research",'Relevant - IN NOW CRM unknown'!$R$2:$R$1227,"Operational")+COUNTIFS('Relevant - Not CRM not valid'!$T$2:$T$416,$A282,'Relevant - Not CRM not valid'!$G$2:$G$416,"UK",'Relevant - Not CRM not valid'!$M$2:$M$416,"Research",'Relevant - Not CRM not valid'!$R$2:$R$416,"Operational")+COUNTIFS('Relevant - In CRM not valid'!$T$2:$T$46,$A282,'Relevant - In CRM not valid'!$G$2:$G$46,"UK",'Relevant - In CRM not valid'!$M$2:$M$46,"Research",'Relevant - In CRM not valid'!$R$2:$R$46,"Operational")</f>
        <v>1</v>
      </c>
      <c r="I282" s="2">
        <f>COUNTIFS('Relevant - In CRM valid'!$T$2:$T$4699,$A282,'Relevant - In CRM valid'!$G$2:$G$4699,"UK",'Relevant - In CRM valid'!$M$2:$M$4699,"Research",'Relevant - In CRM valid'!$R$2:$R$4699,"Academic")+COUNTIFS('Relevant - In CRM unknown'!$T$2:$T$253,$A282,'Relevant - In CRM unknown'!$G$2:$G$253,"UK",'Relevant - In CRM unknown'!$M$2:$M$253,"Research",'Relevant - In CRM unknown'!$R$2:$R$253,"Academic")+COUNTIFS('Relevant - IN NOW CRM valid'!$T$2:$T$2328,$A282,'Relevant - IN NOW CRM valid'!$G$2:$G$2328,"UK",'Relevant - IN NOW CRM valid'!$M$2:$M$2328,"Research",'Relevant - IN NOW CRM valid'!$R$2:$R$2328,"Academic")+COUNTIFS('Relevant - IN NOW CRM unknown'!$T$2:$T$1227,$A282,'Relevant - IN NOW CRM unknown'!$G$2:$G$1227,"UK",'Relevant - IN NOW CRM unknown'!$M$2:$M$1227,"Research",'Relevant - IN NOW CRM unknown'!$R$2:$R$1227,"Academic")+COUNTIFS('Relevant - Not CRM not valid'!$T$2:$T$416,$A282,'Relevant - Not CRM not valid'!$G$2:$G$416,"UK",'Relevant - Not CRM not valid'!$M$2:$M$416,"Research",'Relevant - Not CRM not valid'!$R$2:$R$416,"Academic")+COUNTIFS('Relevant - In CRM not valid'!$T$2:$T$46,$A282,'Relevant - In CRM not valid'!$G$2:$G$46,"UK",'Relevant - In CRM not valid'!$M$2:$M$46,"Research",'Relevant - In CRM not valid'!$R$2:$R$46,"Academic")</f>
        <v>0</v>
      </c>
      <c r="J282" s="2">
        <f>COUNTIFS('Relevant - In CRM valid'!$T$2:$T$4699,$A282,'Relevant - In CRM valid'!$G$2:$G$4699,"UK",'Relevant - In CRM valid'!$M$2:$M$4699,"Finance")+COUNTIFS('Relevant - In CRM unknown'!$T$2:$T$253,$A282,'Relevant - In CRM unknown'!$G$2:$G$253,"UK",'Relevant - In CRM unknown'!$M$2:$M$253,"Finance")+COUNTIFS('Relevant - IN NOW CRM valid'!$T$2:$T$2328,$A282,'Relevant - IN NOW CRM valid'!$G$2:$G$2328,"UK",'Relevant - IN NOW CRM valid'!$M$2:$M$2328,"Finance")+COUNTIFS('Relevant - IN NOW CRM unknown'!$T$2:$T$1227,$A282,'Relevant - IN NOW CRM unknown'!$G$2:$G$1227,"UK",'Relevant - IN NOW CRM unknown'!$M$2:$M$1227,"Finance")+COUNTIFS('Relevant - Not CRM not valid'!$T$2:$T$416,$A282,'Relevant - Not CRM not valid'!$G$2:$G$416,"UK",'Relevant - Not CRM not valid'!$M$2:$M$416,"Finance")+COUNTIFS('Relevant - In CRM not valid'!$T$2:$T$46,$A282,'Relevant - In CRM not valid'!$G$2:$G$46,"UK",'Relevant - In CRM not valid'!$M$2:$M$46,"Finance")</f>
        <v>0</v>
      </c>
      <c r="K282" s="2">
        <f>COUNTIFS('Relevant - In CRM valid'!$T$2:$T$4699,$A282,'Relevant - In CRM valid'!$G$2:$G$4699,"UK",'Relevant - In CRM valid'!$M$2:$M$4699,"IT/Systems")+COUNTIFS('Relevant - In CRM unknown'!$T$2:$T$253,$A282,'Relevant - In CRM unknown'!$G$2:$G$253,"UK",'Relevant - In CRM unknown'!$M$2:$M$253,"IT/Systems")+COUNTIFS('Relevant - IN NOW CRM valid'!$T$2:$T$2328,$A282,'Relevant - IN NOW CRM valid'!$G$2:$G$2328,"UK",'Relevant - IN NOW CRM valid'!$M$2:$M$2328,"IT/Systems")+COUNTIFS('Relevant - IN NOW CRM unknown'!$T$2:$T$1227,$A282,'Relevant - IN NOW CRM unknown'!$G$2:$G$1227,"UK",'Relevant - IN NOW CRM unknown'!$M$2:$M$1227,"IT/Systems")+COUNTIFS('Relevant - Not CRM not valid'!$T$2:$T$416,$A282,'Relevant - Not CRM not valid'!$G$2:$G$416,"UK",'Relevant - Not CRM not valid'!$M$2:$M$416,"IT/Systems")+COUNTIFS('Relevant - In CRM not valid'!$T$2:$T$46,$A282,'Relevant - In CRM not valid'!$G$2:$G$46,"UK",'Relevant - In CRM not valid'!$M$2:$M$46,"IT/Systems")</f>
        <v>0</v>
      </c>
      <c r="L282" s="2">
        <f>COUNTIFS('Relevant - In CRM valid'!$T$2:$T$4699,$A282,'Relevant - In CRM valid'!$G$2:$G$4699,"UK",'Relevant - In CRM valid'!$M$2:$M$4699,"")+COUNTIFS('Relevant - In CRM unknown'!$T$2:$T$253,$A282,'Relevant - In CRM unknown'!$G$2:$G$253,"UK",'Relevant - In CRM unknown'!$M$2:$M$253,"")+COUNTIFS('Relevant - IN NOW CRM valid'!$T$2:$T$2328,$A282,'Relevant - IN NOW CRM valid'!$G$2:$G$2328,"UK",'Relevant - IN NOW CRM valid'!$M$2:$M$2328,"")+COUNTIFS('Relevant - IN NOW CRM unknown'!$T$2:$T$1227,$A282,'Relevant - IN NOW CRM unknown'!$G$2:$G$1227,"UK",'Relevant - IN NOW CRM unknown'!$M$2:$M$1227,"")+COUNTIFS('Relevant - Not CRM not valid'!$T$2:$T$416,$A282,'Relevant - Not CRM not valid'!$G$2:$G$416,"UK",'Relevant - Not CRM not valid'!$M$2:$M$416,"")+COUNTIFS('Relevant - In CRM not valid'!$T$2:$T$46,$A282,'Relevant - In CRM not valid'!$G$2:$G$46,"UK",'Relevant - In CRM not valid'!$M$2:$M$46,"")</f>
        <v>0</v>
      </c>
      <c r="M282" s="2">
        <f t="shared" si="8"/>
        <v>1</v>
      </c>
      <c r="N282" s="2">
        <f>COUNTIFS('Relevant - In CRM valid'!$T$2:$T$4699,$A282,'Relevant - In CRM valid'!$G$2:$G$4699,"UK",'Relevant - In CRM valid'!$Q$2:$Q$4699,"valid")+COUNTIFS('Relevant - In CRM unknown'!$T$2:$T$253,$A282,'Relevant - In CRM unknown'!$G$2:$G$253,"UK",'Relevant - In CRM unknown'!$Q$2:$Q$253,"valid")+COUNTIFS('Relevant - IN NOW CRM valid'!$T$2:$T$2328,$A282,'Relevant - IN NOW CRM valid'!$G$2:$G$2328,"UK",'Relevant - IN NOW CRM valid'!$Q$2:$Q$2328,"valid")+COUNTIFS('Relevant - IN NOW CRM unknown'!$T$2:$T$1227,$A282,'Relevant - IN NOW CRM unknown'!$G$2:$G$1227,"UK",'Relevant - IN NOW CRM unknown'!$Q$2:$Q$1227,"valid")+COUNTIFS('Relevant - Not CRM not valid'!$T$2:$T$416,$A282,'Relevant - Not CRM not valid'!$G$2:$G$416,"UK",'Relevant - Not CRM not valid'!$Q$2:$Q$416,"valid")+COUNTIFS('Relevant - In CRM not valid'!$T$2:$T$46,$A282,'Relevant - In CRM not valid'!$G$2:$G$46,"UK",'Relevant - In CRM not valid'!$Q$2:$Q$46,"valid")</f>
        <v>0</v>
      </c>
      <c r="O282" s="2" t="str">
        <f t="shared" si="9"/>
        <v>Finance  IT/Systems</v>
      </c>
    </row>
    <row r="283" spans="1:15" ht="15" customHeight="1">
      <c r="A283" s="2" t="s">
        <v>673</v>
      </c>
      <c r="B283" s="2" t="s">
        <v>674</v>
      </c>
      <c r="C283" s="2" t="s">
        <v>368</v>
      </c>
      <c r="D283" s="2" t="str">
        <f>IFERROR(INDEX('UK Target Institutions'!$D$2:$D$727,MATCH($A283,'UK Target Institutions'!$A$2:$A$727,0)),"")</f>
        <v>No</v>
      </c>
      <c r="E283" s="2">
        <f>COUNTIFS('Relevant - In CRM valid'!$T$2:$T$4699,$A283,'Relevant - In CRM valid'!$G$2:$G$4699,"UK")+COUNTIFS('Relevant - In CRM unknown'!$T$2:$T$253,$A283,'Relevant - In CRM unknown'!$G$2:$G$253,"UK")+COUNTIFS('Relevant - IN NOW CRM valid'!$T$2:$T$2328,$A283,'Relevant - IN NOW CRM valid'!$G$2:$G$2328,"UK")+COUNTIFS('Relevant - IN NOW CRM unknown'!$T$2:$T$1227,$A283,'Relevant - IN NOW CRM unknown'!$G$2:$G$1227,"UK")+COUNTIFS('Relevant - Not CRM not valid'!$T$2:$T$416,$A283,'Relevant - Not CRM not valid'!$G$2:$G$416,"UK")+COUNTIFS('Relevant - In CRM not valid'!$T$2:$T$46,$A283,'Relevant - In CRM not valid'!$G$2:$G$46,"UK")</f>
        <v>2</v>
      </c>
      <c r="F283" s="2">
        <f>COUNTIFS('Relevant - In CRM valid'!$T$2:$T$4699,$A283,'Relevant - In CRM valid'!$G$2:$G$4699,"UK",'Relevant - In CRM valid'!$M$2:$M$4699,"Research")+COUNTIFS('Relevant - In CRM unknown'!$T$2:$T$253,$A283,'Relevant - In CRM unknown'!$G$2:$G$253,"UK",'Relevant - In CRM unknown'!$M$2:$M$253,"Research")+COUNTIFS('Relevant - IN NOW CRM valid'!$T$2:$T$2328,$A283,'Relevant - IN NOW CRM valid'!$G$2:$G$2328,"UK",'Relevant - IN NOW CRM valid'!$M$2:$M$2328,"Research")+COUNTIFS('Relevant - IN NOW CRM unknown'!$T$2:$T$1227,$A283,'Relevant - IN NOW CRM unknown'!$G$2:$G$1227,"UK",'Relevant - IN NOW CRM unknown'!$M$2:$M$1227,"Research")+COUNTIFS('Relevant - Not CRM not valid'!$T$2:$T$416,$A283,'Relevant - Not CRM not valid'!$G$2:$G$416,"UK",'Relevant - Not CRM not valid'!$M$2:$M$416,"Research")+COUNTIFS('Relevant - In CRM not valid'!$T$2:$T$46,$A283,'Relevant - In CRM not valid'!$G$2:$G$46,"UK",'Relevant - In CRM not valid'!$M$2:$M$46,"Research")</f>
        <v>2</v>
      </c>
      <c r="G283" s="2">
        <f>COUNTIFS('Relevant - In CRM valid'!$T$2:$T$4699,$A283,'Relevant - In CRM valid'!$G$2:$G$4699,"UK",'Relevant - In CRM valid'!$M$2:$M$4699,"Research",'Relevant - In CRM valid'!$R$2:$R$4699,"Senior")+COUNTIFS('Relevant - In CRM unknown'!$T$2:$T$253,$A283,'Relevant - In CRM unknown'!$G$2:$G$253,"UK",'Relevant - In CRM unknown'!$M$2:$M$253,"Research",'Relevant - In CRM unknown'!$R$2:$R$253,"Senior")+COUNTIFS('Relevant - IN NOW CRM valid'!$T$2:$T$2328,$A283,'Relevant - IN NOW CRM valid'!$G$2:$G$2328,"UK",'Relevant - IN NOW CRM valid'!$M$2:$M$2328,"Research",'Relevant - IN NOW CRM valid'!$R$2:$R$2328,"Senior")+COUNTIFS('Relevant - IN NOW CRM unknown'!$T$2:$T$1227,$A283,'Relevant - IN NOW CRM unknown'!$G$2:$G$1227,"UK",'Relevant - IN NOW CRM unknown'!$M$2:$M$1227,"Research",'Relevant - IN NOW CRM unknown'!$R$2:$R$1227,"Senior")+COUNTIFS('Relevant - Not CRM not valid'!$T$2:$T$416,$A283,'Relevant - Not CRM not valid'!$G$2:$G$416,"UK",'Relevant - Not CRM not valid'!$M$2:$M$416,"Research",'Relevant - Not CRM not valid'!$R$2:$R$416,"Senior")+COUNTIFS('Relevant - In CRM not valid'!$T$2:$T$46,$A283,'Relevant - In CRM not valid'!$G$2:$G$46,"UK",'Relevant - In CRM not valid'!$M$2:$M$46,"Research",'Relevant - In CRM not valid'!$R$2:$R$46,"Senior")</f>
        <v>2</v>
      </c>
      <c r="H283" s="2">
        <f>COUNTIFS('Relevant - In CRM valid'!$T$2:$T$4699,$A283,'Relevant - In CRM valid'!$G$2:$G$4699,"UK",'Relevant - In CRM valid'!$M$2:$M$4699,"Research",'Relevant - In CRM valid'!$R$2:$R$4699,"Operational")+COUNTIFS('Relevant - In CRM unknown'!$T$2:$T$253,$A283,'Relevant - In CRM unknown'!$G$2:$G$253,"UK",'Relevant - In CRM unknown'!$M$2:$M$253,"Research",'Relevant - In CRM unknown'!$R$2:$R$253,"Operational")+COUNTIFS('Relevant - IN NOW CRM valid'!$T$2:$T$2328,$A283,'Relevant - IN NOW CRM valid'!$G$2:$G$2328,"UK",'Relevant - IN NOW CRM valid'!$M$2:$M$2328,"Research",'Relevant - IN NOW CRM valid'!$R$2:$R$2328,"Operational")+COUNTIFS('Relevant - IN NOW CRM unknown'!$T$2:$T$1227,$A283,'Relevant - IN NOW CRM unknown'!$G$2:$G$1227,"UK",'Relevant - IN NOW CRM unknown'!$M$2:$M$1227,"Research",'Relevant - IN NOW CRM unknown'!$R$2:$R$1227,"Operational")+COUNTIFS('Relevant - Not CRM not valid'!$T$2:$T$416,$A283,'Relevant - Not CRM not valid'!$G$2:$G$416,"UK",'Relevant - Not CRM not valid'!$M$2:$M$416,"Research",'Relevant - Not CRM not valid'!$R$2:$R$416,"Operational")+COUNTIFS('Relevant - In CRM not valid'!$T$2:$T$46,$A283,'Relevant - In CRM not valid'!$G$2:$G$46,"UK",'Relevant - In CRM not valid'!$M$2:$M$46,"Research",'Relevant - In CRM not valid'!$R$2:$R$46,"Operational")</f>
        <v>0</v>
      </c>
      <c r="I283" s="2">
        <f>COUNTIFS('Relevant - In CRM valid'!$T$2:$T$4699,$A283,'Relevant - In CRM valid'!$G$2:$G$4699,"UK",'Relevant - In CRM valid'!$M$2:$M$4699,"Research",'Relevant - In CRM valid'!$R$2:$R$4699,"Academic")+COUNTIFS('Relevant - In CRM unknown'!$T$2:$T$253,$A283,'Relevant - In CRM unknown'!$G$2:$G$253,"UK",'Relevant - In CRM unknown'!$M$2:$M$253,"Research",'Relevant - In CRM unknown'!$R$2:$R$253,"Academic")+COUNTIFS('Relevant - IN NOW CRM valid'!$T$2:$T$2328,$A283,'Relevant - IN NOW CRM valid'!$G$2:$G$2328,"UK",'Relevant - IN NOW CRM valid'!$M$2:$M$2328,"Research",'Relevant - IN NOW CRM valid'!$R$2:$R$2328,"Academic")+COUNTIFS('Relevant - IN NOW CRM unknown'!$T$2:$T$1227,$A283,'Relevant - IN NOW CRM unknown'!$G$2:$G$1227,"UK",'Relevant - IN NOW CRM unknown'!$M$2:$M$1227,"Research",'Relevant - IN NOW CRM unknown'!$R$2:$R$1227,"Academic")+COUNTIFS('Relevant - Not CRM not valid'!$T$2:$T$416,$A283,'Relevant - Not CRM not valid'!$G$2:$G$416,"UK",'Relevant - Not CRM not valid'!$M$2:$M$416,"Research",'Relevant - Not CRM not valid'!$R$2:$R$416,"Academic")+COUNTIFS('Relevant - In CRM not valid'!$T$2:$T$46,$A283,'Relevant - In CRM not valid'!$G$2:$G$46,"UK",'Relevant - In CRM not valid'!$M$2:$M$46,"Research",'Relevant - In CRM not valid'!$R$2:$R$46,"Academic")</f>
        <v>0</v>
      </c>
      <c r="J283" s="2">
        <f>COUNTIFS('Relevant - In CRM valid'!$T$2:$T$4699,$A283,'Relevant - In CRM valid'!$G$2:$G$4699,"UK",'Relevant - In CRM valid'!$M$2:$M$4699,"Finance")+COUNTIFS('Relevant - In CRM unknown'!$T$2:$T$253,$A283,'Relevant - In CRM unknown'!$G$2:$G$253,"UK",'Relevant - In CRM unknown'!$M$2:$M$253,"Finance")+COUNTIFS('Relevant - IN NOW CRM valid'!$T$2:$T$2328,$A283,'Relevant - IN NOW CRM valid'!$G$2:$G$2328,"UK",'Relevant - IN NOW CRM valid'!$M$2:$M$2328,"Finance")+COUNTIFS('Relevant - IN NOW CRM unknown'!$T$2:$T$1227,$A283,'Relevant - IN NOW CRM unknown'!$G$2:$G$1227,"UK",'Relevant - IN NOW CRM unknown'!$M$2:$M$1227,"Finance")+COUNTIFS('Relevant - Not CRM not valid'!$T$2:$T$416,$A283,'Relevant - Not CRM not valid'!$G$2:$G$416,"UK",'Relevant - Not CRM not valid'!$M$2:$M$416,"Finance")+COUNTIFS('Relevant - In CRM not valid'!$T$2:$T$46,$A283,'Relevant - In CRM not valid'!$G$2:$G$46,"UK",'Relevant - In CRM not valid'!$M$2:$M$46,"Finance")</f>
        <v>0</v>
      </c>
      <c r="K283" s="2">
        <f>COUNTIFS('Relevant - In CRM valid'!$T$2:$T$4699,$A283,'Relevant - In CRM valid'!$G$2:$G$4699,"UK",'Relevant - In CRM valid'!$M$2:$M$4699,"IT/Systems")+COUNTIFS('Relevant - In CRM unknown'!$T$2:$T$253,$A283,'Relevant - In CRM unknown'!$G$2:$G$253,"UK",'Relevant - In CRM unknown'!$M$2:$M$253,"IT/Systems")+COUNTIFS('Relevant - IN NOW CRM valid'!$T$2:$T$2328,$A283,'Relevant - IN NOW CRM valid'!$G$2:$G$2328,"UK",'Relevant - IN NOW CRM valid'!$M$2:$M$2328,"IT/Systems")+COUNTIFS('Relevant - IN NOW CRM unknown'!$T$2:$T$1227,$A283,'Relevant - IN NOW CRM unknown'!$G$2:$G$1227,"UK",'Relevant - IN NOW CRM unknown'!$M$2:$M$1227,"IT/Systems")+COUNTIFS('Relevant - Not CRM not valid'!$T$2:$T$416,$A283,'Relevant - Not CRM not valid'!$G$2:$G$416,"UK",'Relevant - Not CRM not valid'!$M$2:$M$416,"IT/Systems")+COUNTIFS('Relevant - In CRM not valid'!$T$2:$T$46,$A283,'Relevant - In CRM not valid'!$G$2:$G$46,"UK",'Relevant - In CRM not valid'!$M$2:$M$46,"IT/Systems")</f>
        <v>0</v>
      </c>
      <c r="L283" s="2">
        <f>COUNTIFS('Relevant - In CRM valid'!$T$2:$T$4699,$A283,'Relevant - In CRM valid'!$G$2:$G$4699,"UK",'Relevant - In CRM valid'!$M$2:$M$4699,"")+COUNTIFS('Relevant - In CRM unknown'!$T$2:$T$253,$A283,'Relevant - In CRM unknown'!$G$2:$G$253,"UK",'Relevant - In CRM unknown'!$M$2:$M$253,"")+COUNTIFS('Relevant - IN NOW CRM valid'!$T$2:$T$2328,$A283,'Relevant - IN NOW CRM valid'!$G$2:$G$2328,"UK",'Relevant - IN NOW CRM valid'!$M$2:$M$2328,"")+COUNTIFS('Relevant - IN NOW CRM unknown'!$T$2:$T$1227,$A283,'Relevant - IN NOW CRM unknown'!$G$2:$G$1227,"UK",'Relevant - IN NOW CRM unknown'!$M$2:$M$1227,"")+COUNTIFS('Relevant - Not CRM not valid'!$T$2:$T$416,$A283,'Relevant - Not CRM not valid'!$G$2:$G$416,"UK",'Relevant - Not CRM not valid'!$M$2:$M$416,"")+COUNTIFS('Relevant - In CRM not valid'!$T$2:$T$46,$A283,'Relevant - In CRM not valid'!$G$2:$G$46,"UK",'Relevant - In CRM not valid'!$M$2:$M$46,"")</f>
        <v>0</v>
      </c>
      <c r="M283" s="2">
        <f t="shared" si="8"/>
        <v>1</v>
      </c>
      <c r="N283" s="2">
        <f>COUNTIFS('Relevant - In CRM valid'!$T$2:$T$4699,$A283,'Relevant - In CRM valid'!$G$2:$G$4699,"UK",'Relevant - In CRM valid'!$Q$2:$Q$4699,"valid")+COUNTIFS('Relevant - In CRM unknown'!$T$2:$T$253,$A283,'Relevant - In CRM unknown'!$G$2:$G$253,"UK",'Relevant - In CRM unknown'!$Q$2:$Q$253,"valid")+COUNTIFS('Relevant - IN NOW CRM valid'!$T$2:$T$2328,$A283,'Relevant - IN NOW CRM valid'!$G$2:$G$2328,"UK",'Relevant - IN NOW CRM valid'!$Q$2:$Q$2328,"valid")+COUNTIFS('Relevant - IN NOW CRM unknown'!$T$2:$T$1227,$A283,'Relevant - IN NOW CRM unknown'!$G$2:$G$1227,"UK",'Relevant - IN NOW CRM unknown'!$Q$2:$Q$1227,"valid")+COUNTIFS('Relevant - Not CRM not valid'!$T$2:$T$416,$A283,'Relevant - Not CRM not valid'!$G$2:$G$416,"UK",'Relevant - Not CRM not valid'!$Q$2:$Q$416,"valid")+COUNTIFS('Relevant - In CRM not valid'!$T$2:$T$46,$A283,'Relevant - In CRM not valid'!$G$2:$G$46,"UK",'Relevant - In CRM not valid'!$Q$2:$Q$46,"valid")</f>
        <v>2</v>
      </c>
      <c r="O283" s="2" t="str">
        <f t="shared" si="9"/>
        <v>Finance  IT/Systems</v>
      </c>
    </row>
    <row r="284" spans="1:15" ht="15" customHeight="1">
      <c r="A284" s="2" t="s">
        <v>675</v>
      </c>
      <c r="B284" s="2" t="s">
        <v>676</v>
      </c>
      <c r="C284" s="2" t="s">
        <v>1570</v>
      </c>
      <c r="D284" s="2" t="str">
        <f>IFERROR(INDEX('UK Target Institutions'!$D$2:$D$727,MATCH($A284,'UK Target Institutions'!$A$2:$A$727,0)),"")</f>
        <v>Yes</v>
      </c>
      <c r="E284" s="2">
        <f>COUNTIFS('Relevant - In CRM valid'!$T$2:$T$4699,$A284,'Relevant - In CRM valid'!$G$2:$G$4699,"UK")+COUNTIFS('Relevant - In CRM unknown'!$T$2:$T$253,$A284,'Relevant - In CRM unknown'!$G$2:$G$253,"UK")+COUNTIFS('Relevant - IN NOW CRM valid'!$T$2:$T$2328,$A284,'Relevant - IN NOW CRM valid'!$G$2:$G$2328,"UK")+COUNTIFS('Relevant - IN NOW CRM unknown'!$T$2:$T$1227,$A284,'Relevant - IN NOW CRM unknown'!$G$2:$G$1227,"UK")+COUNTIFS('Relevant - Not CRM not valid'!$T$2:$T$416,$A284,'Relevant - Not CRM not valid'!$G$2:$G$416,"UK")+COUNTIFS('Relevant - In CRM not valid'!$T$2:$T$46,$A284,'Relevant - In CRM not valid'!$G$2:$G$46,"UK")</f>
        <v>2</v>
      </c>
      <c r="F284" s="2">
        <f>COUNTIFS('Relevant - In CRM valid'!$T$2:$T$4699,$A284,'Relevant - In CRM valid'!$G$2:$G$4699,"UK",'Relevant - In CRM valid'!$M$2:$M$4699,"Research")+COUNTIFS('Relevant - In CRM unknown'!$T$2:$T$253,$A284,'Relevant - In CRM unknown'!$G$2:$G$253,"UK",'Relevant - In CRM unknown'!$M$2:$M$253,"Research")+COUNTIFS('Relevant - IN NOW CRM valid'!$T$2:$T$2328,$A284,'Relevant - IN NOW CRM valid'!$G$2:$G$2328,"UK",'Relevant - IN NOW CRM valid'!$M$2:$M$2328,"Research")+COUNTIFS('Relevant - IN NOW CRM unknown'!$T$2:$T$1227,$A284,'Relevant - IN NOW CRM unknown'!$G$2:$G$1227,"UK",'Relevant - IN NOW CRM unknown'!$M$2:$M$1227,"Research")+COUNTIFS('Relevant - Not CRM not valid'!$T$2:$T$416,$A284,'Relevant - Not CRM not valid'!$G$2:$G$416,"UK",'Relevant - Not CRM not valid'!$M$2:$M$416,"Research")+COUNTIFS('Relevant - In CRM not valid'!$T$2:$T$46,$A284,'Relevant - In CRM not valid'!$G$2:$G$46,"UK",'Relevant - In CRM not valid'!$M$2:$M$46,"Research")</f>
        <v>2</v>
      </c>
      <c r="G284" s="2">
        <f>COUNTIFS('Relevant - In CRM valid'!$T$2:$T$4699,$A284,'Relevant - In CRM valid'!$G$2:$G$4699,"UK",'Relevant - In CRM valid'!$M$2:$M$4699,"Research",'Relevant - In CRM valid'!$R$2:$R$4699,"Senior")+COUNTIFS('Relevant - In CRM unknown'!$T$2:$T$253,$A284,'Relevant - In CRM unknown'!$G$2:$G$253,"UK",'Relevant - In CRM unknown'!$M$2:$M$253,"Research",'Relevant - In CRM unknown'!$R$2:$R$253,"Senior")+COUNTIFS('Relevant - IN NOW CRM valid'!$T$2:$T$2328,$A284,'Relevant - IN NOW CRM valid'!$G$2:$G$2328,"UK",'Relevant - IN NOW CRM valid'!$M$2:$M$2328,"Research",'Relevant - IN NOW CRM valid'!$R$2:$R$2328,"Senior")+COUNTIFS('Relevant - IN NOW CRM unknown'!$T$2:$T$1227,$A284,'Relevant - IN NOW CRM unknown'!$G$2:$G$1227,"UK",'Relevant - IN NOW CRM unknown'!$M$2:$M$1227,"Research",'Relevant - IN NOW CRM unknown'!$R$2:$R$1227,"Senior")+COUNTIFS('Relevant - Not CRM not valid'!$T$2:$T$416,$A284,'Relevant - Not CRM not valid'!$G$2:$G$416,"UK",'Relevant - Not CRM not valid'!$M$2:$M$416,"Research",'Relevant - Not CRM not valid'!$R$2:$R$416,"Senior")+COUNTIFS('Relevant - In CRM not valid'!$T$2:$T$46,$A284,'Relevant - In CRM not valid'!$G$2:$G$46,"UK",'Relevant - In CRM not valid'!$M$2:$M$46,"Research",'Relevant - In CRM not valid'!$R$2:$R$46,"Senior")</f>
        <v>1</v>
      </c>
      <c r="H284" s="2">
        <f>COUNTIFS('Relevant - In CRM valid'!$T$2:$T$4699,$A284,'Relevant - In CRM valid'!$G$2:$G$4699,"UK",'Relevant - In CRM valid'!$M$2:$M$4699,"Research",'Relevant - In CRM valid'!$R$2:$R$4699,"Operational")+COUNTIFS('Relevant - In CRM unknown'!$T$2:$T$253,$A284,'Relevant - In CRM unknown'!$G$2:$G$253,"UK",'Relevant - In CRM unknown'!$M$2:$M$253,"Research",'Relevant - In CRM unknown'!$R$2:$R$253,"Operational")+COUNTIFS('Relevant - IN NOW CRM valid'!$T$2:$T$2328,$A284,'Relevant - IN NOW CRM valid'!$G$2:$G$2328,"UK",'Relevant - IN NOW CRM valid'!$M$2:$M$2328,"Research",'Relevant - IN NOW CRM valid'!$R$2:$R$2328,"Operational")+COUNTIFS('Relevant - IN NOW CRM unknown'!$T$2:$T$1227,$A284,'Relevant - IN NOW CRM unknown'!$G$2:$G$1227,"UK",'Relevant - IN NOW CRM unknown'!$M$2:$M$1227,"Research",'Relevant - IN NOW CRM unknown'!$R$2:$R$1227,"Operational")+COUNTIFS('Relevant - Not CRM not valid'!$T$2:$T$416,$A284,'Relevant - Not CRM not valid'!$G$2:$G$416,"UK",'Relevant - Not CRM not valid'!$M$2:$M$416,"Research",'Relevant - Not CRM not valid'!$R$2:$R$416,"Operational")+COUNTIFS('Relevant - In CRM not valid'!$T$2:$T$46,$A284,'Relevant - In CRM not valid'!$G$2:$G$46,"UK",'Relevant - In CRM not valid'!$M$2:$M$46,"Research",'Relevant - In CRM not valid'!$R$2:$R$46,"Operational")</f>
        <v>1</v>
      </c>
      <c r="I284" s="2">
        <f>COUNTIFS('Relevant - In CRM valid'!$T$2:$T$4699,$A284,'Relevant - In CRM valid'!$G$2:$G$4699,"UK",'Relevant - In CRM valid'!$M$2:$M$4699,"Research",'Relevant - In CRM valid'!$R$2:$R$4699,"Academic")+COUNTIFS('Relevant - In CRM unknown'!$T$2:$T$253,$A284,'Relevant - In CRM unknown'!$G$2:$G$253,"UK",'Relevant - In CRM unknown'!$M$2:$M$253,"Research",'Relevant - In CRM unknown'!$R$2:$R$253,"Academic")+COUNTIFS('Relevant - IN NOW CRM valid'!$T$2:$T$2328,$A284,'Relevant - IN NOW CRM valid'!$G$2:$G$2328,"UK",'Relevant - IN NOW CRM valid'!$M$2:$M$2328,"Research",'Relevant - IN NOW CRM valid'!$R$2:$R$2328,"Academic")+COUNTIFS('Relevant - IN NOW CRM unknown'!$T$2:$T$1227,$A284,'Relevant - IN NOW CRM unknown'!$G$2:$G$1227,"UK",'Relevant - IN NOW CRM unknown'!$M$2:$M$1227,"Research",'Relevant - IN NOW CRM unknown'!$R$2:$R$1227,"Academic")+COUNTIFS('Relevant - Not CRM not valid'!$T$2:$T$416,$A284,'Relevant - Not CRM not valid'!$G$2:$G$416,"UK",'Relevant - Not CRM not valid'!$M$2:$M$416,"Research",'Relevant - Not CRM not valid'!$R$2:$R$416,"Academic")+COUNTIFS('Relevant - In CRM not valid'!$T$2:$T$46,$A284,'Relevant - In CRM not valid'!$G$2:$G$46,"UK",'Relevant - In CRM not valid'!$M$2:$M$46,"Research",'Relevant - In CRM not valid'!$R$2:$R$46,"Academic")</f>
        <v>0</v>
      </c>
      <c r="J284" s="2">
        <f>COUNTIFS('Relevant - In CRM valid'!$T$2:$T$4699,$A284,'Relevant - In CRM valid'!$G$2:$G$4699,"UK",'Relevant - In CRM valid'!$M$2:$M$4699,"Finance")+COUNTIFS('Relevant - In CRM unknown'!$T$2:$T$253,$A284,'Relevant - In CRM unknown'!$G$2:$G$253,"UK",'Relevant - In CRM unknown'!$M$2:$M$253,"Finance")+COUNTIFS('Relevant - IN NOW CRM valid'!$T$2:$T$2328,$A284,'Relevant - IN NOW CRM valid'!$G$2:$G$2328,"UK",'Relevant - IN NOW CRM valid'!$M$2:$M$2328,"Finance")+COUNTIFS('Relevant - IN NOW CRM unknown'!$T$2:$T$1227,$A284,'Relevant - IN NOW CRM unknown'!$G$2:$G$1227,"UK",'Relevant - IN NOW CRM unknown'!$M$2:$M$1227,"Finance")+COUNTIFS('Relevant - Not CRM not valid'!$T$2:$T$416,$A284,'Relevant - Not CRM not valid'!$G$2:$G$416,"UK",'Relevant - Not CRM not valid'!$M$2:$M$416,"Finance")+COUNTIFS('Relevant - In CRM not valid'!$T$2:$T$46,$A284,'Relevant - In CRM not valid'!$G$2:$G$46,"UK",'Relevant - In CRM not valid'!$M$2:$M$46,"Finance")</f>
        <v>0</v>
      </c>
      <c r="K284" s="2">
        <f>COUNTIFS('Relevant - In CRM valid'!$T$2:$T$4699,$A284,'Relevant - In CRM valid'!$G$2:$G$4699,"UK",'Relevant - In CRM valid'!$M$2:$M$4699,"IT/Systems")+COUNTIFS('Relevant - In CRM unknown'!$T$2:$T$253,$A284,'Relevant - In CRM unknown'!$G$2:$G$253,"UK",'Relevant - In CRM unknown'!$M$2:$M$253,"IT/Systems")+COUNTIFS('Relevant - IN NOW CRM valid'!$T$2:$T$2328,$A284,'Relevant - IN NOW CRM valid'!$G$2:$G$2328,"UK",'Relevant - IN NOW CRM valid'!$M$2:$M$2328,"IT/Systems")+COUNTIFS('Relevant - IN NOW CRM unknown'!$T$2:$T$1227,$A284,'Relevant - IN NOW CRM unknown'!$G$2:$G$1227,"UK",'Relevant - IN NOW CRM unknown'!$M$2:$M$1227,"IT/Systems")+COUNTIFS('Relevant - Not CRM not valid'!$T$2:$T$416,$A284,'Relevant - Not CRM not valid'!$G$2:$G$416,"UK",'Relevant - Not CRM not valid'!$M$2:$M$416,"IT/Systems")+COUNTIFS('Relevant - In CRM not valid'!$T$2:$T$46,$A284,'Relevant - In CRM not valid'!$G$2:$G$46,"UK",'Relevant - In CRM not valid'!$M$2:$M$46,"IT/Systems")</f>
        <v>0</v>
      </c>
      <c r="L284" s="2">
        <f>COUNTIFS('Relevant - In CRM valid'!$T$2:$T$4699,$A284,'Relevant - In CRM valid'!$G$2:$G$4699,"UK",'Relevant - In CRM valid'!$M$2:$M$4699,"")+COUNTIFS('Relevant - In CRM unknown'!$T$2:$T$253,$A284,'Relevant - In CRM unknown'!$G$2:$G$253,"UK",'Relevant - In CRM unknown'!$M$2:$M$253,"")+COUNTIFS('Relevant - IN NOW CRM valid'!$T$2:$T$2328,$A284,'Relevant - IN NOW CRM valid'!$G$2:$G$2328,"UK",'Relevant - IN NOW CRM valid'!$M$2:$M$2328,"")+COUNTIFS('Relevant - IN NOW CRM unknown'!$T$2:$T$1227,$A284,'Relevant - IN NOW CRM unknown'!$G$2:$G$1227,"UK",'Relevant - IN NOW CRM unknown'!$M$2:$M$1227,"")+COUNTIFS('Relevant - Not CRM not valid'!$T$2:$T$416,$A284,'Relevant - Not CRM not valid'!$G$2:$G$416,"UK",'Relevant - Not CRM not valid'!$M$2:$M$416,"")+COUNTIFS('Relevant - In CRM not valid'!$T$2:$T$46,$A284,'Relevant - In CRM not valid'!$G$2:$G$46,"UK",'Relevant - In CRM not valid'!$M$2:$M$46,"")</f>
        <v>0</v>
      </c>
      <c r="M284" s="2">
        <f t="shared" si="8"/>
        <v>1</v>
      </c>
      <c r="N284" s="2">
        <f>COUNTIFS('Relevant - In CRM valid'!$T$2:$T$4699,$A284,'Relevant - In CRM valid'!$G$2:$G$4699,"UK",'Relevant - In CRM valid'!$Q$2:$Q$4699,"valid")+COUNTIFS('Relevant - In CRM unknown'!$T$2:$T$253,$A284,'Relevant - In CRM unknown'!$G$2:$G$253,"UK",'Relevant - In CRM unknown'!$Q$2:$Q$253,"valid")+COUNTIFS('Relevant - IN NOW CRM valid'!$T$2:$T$2328,$A284,'Relevant - IN NOW CRM valid'!$G$2:$G$2328,"UK",'Relevant - IN NOW CRM valid'!$Q$2:$Q$2328,"valid")+COUNTIFS('Relevant - IN NOW CRM unknown'!$T$2:$T$1227,$A284,'Relevant - IN NOW CRM unknown'!$G$2:$G$1227,"UK",'Relevant - IN NOW CRM unknown'!$Q$2:$Q$1227,"valid")+COUNTIFS('Relevant - Not CRM not valid'!$T$2:$T$416,$A284,'Relevant - Not CRM not valid'!$G$2:$G$416,"UK",'Relevant - Not CRM not valid'!$Q$2:$Q$416,"valid")+COUNTIFS('Relevant - In CRM not valid'!$T$2:$T$46,$A284,'Relevant - In CRM not valid'!$G$2:$G$46,"UK",'Relevant - In CRM not valid'!$Q$2:$Q$46,"valid")</f>
        <v>2</v>
      </c>
      <c r="O284" s="2" t="str">
        <f t="shared" si="9"/>
        <v>Finance  IT/Systems</v>
      </c>
    </row>
    <row r="285" spans="1:15" ht="15" customHeight="1">
      <c r="A285" s="2" t="s">
        <v>677</v>
      </c>
      <c r="B285" s="2" t="s">
        <v>678</v>
      </c>
      <c r="C285" s="2" t="s">
        <v>1570</v>
      </c>
      <c r="D285" s="2" t="str">
        <f>IFERROR(INDEX('UK Target Institutions'!$D$2:$D$727,MATCH($A285,'UK Target Institutions'!$A$2:$A$727,0)),"")</f>
        <v>No</v>
      </c>
      <c r="E285" s="2">
        <f>COUNTIFS('Relevant - In CRM valid'!$T$2:$T$4699,$A285,'Relevant - In CRM valid'!$G$2:$G$4699,"UK")+COUNTIFS('Relevant - In CRM unknown'!$T$2:$T$253,$A285,'Relevant - In CRM unknown'!$G$2:$G$253,"UK")+COUNTIFS('Relevant - IN NOW CRM valid'!$T$2:$T$2328,$A285,'Relevant - IN NOW CRM valid'!$G$2:$G$2328,"UK")+COUNTIFS('Relevant - IN NOW CRM unknown'!$T$2:$T$1227,$A285,'Relevant - IN NOW CRM unknown'!$G$2:$G$1227,"UK")+COUNTIFS('Relevant - Not CRM not valid'!$T$2:$T$416,$A285,'Relevant - Not CRM not valid'!$G$2:$G$416,"UK")+COUNTIFS('Relevant - In CRM not valid'!$T$2:$T$46,$A285,'Relevant - In CRM not valid'!$G$2:$G$46,"UK")</f>
        <v>2</v>
      </c>
      <c r="F285" s="2">
        <f>COUNTIFS('Relevant - In CRM valid'!$T$2:$T$4699,$A285,'Relevant - In CRM valid'!$G$2:$G$4699,"UK",'Relevant - In CRM valid'!$M$2:$M$4699,"Research")+COUNTIFS('Relevant - In CRM unknown'!$T$2:$T$253,$A285,'Relevant - In CRM unknown'!$G$2:$G$253,"UK",'Relevant - In CRM unknown'!$M$2:$M$253,"Research")+COUNTIFS('Relevant - IN NOW CRM valid'!$T$2:$T$2328,$A285,'Relevant - IN NOW CRM valid'!$G$2:$G$2328,"UK",'Relevant - IN NOW CRM valid'!$M$2:$M$2328,"Research")+COUNTIFS('Relevant - IN NOW CRM unknown'!$T$2:$T$1227,$A285,'Relevant - IN NOW CRM unknown'!$G$2:$G$1227,"UK",'Relevant - IN NOW CRM unknown'!$M$2:$M$1227,"Research")+COUNTIFS('Relevant - Not CRM not valid'!$T$2:$T$416,$A285,'Relevant - Not CRM not valid'!$G$2:$G$416,"UK",'Relevant - Not CRM not valid'!$M$2:$M$416,"Research")+COUNTIFS('Relevant - In CRM not valid'!$T$2:$T$46,$A285,'Relevant - In CRM not valid'!$G$2:$G$46,"UK",'Relevant - In CRM not valid'!$M$2:$M$46,"Research")</f>
        <v>0</v>
      </c>
      <c r="G285" s="2">
        <f>COUNTIFS('Relevant - In CRM valid'!$T$2:$T$4699,$A285,'Relevant - In CRM valid'!$G$2:$G$4699,"UK",'Relevant - In CRM valid'!$M$2:$M$4699,"Research",'Relevant - In CRM valid'!$R$2:$R$4699,"Senior")+COUNTIFS('Relevant - In CRM unknown'!$T$2:$T$253,$A285,'Relevant - In CRM unknown'!$G$2:$G$253,"UK",'Relevant - In CRM unknown'!$M$2:$M$253,"Research",'Relevant - In CRM unknown'!$R$2:$R$253,"Senior")+COUNTIFS('Relevant - IN NOW CRM valid'!$T$2:$T$2328,$A285,'Relevant - IN NOW CRM valid'!$G$2:$G$2328,"UK",'Relevant - IN NOW CRM valid'!$M$2:$M$2328,"Research",'Relevant - IN NOW CRM valid'!$R$2:$R$2328,"Senior")+COUNTIFS('Relevant - IN NOW CRM unknown'!$T$2:$T$1227,$A285,'Relevant - IN NOW CRM unknown'!$G$2:$G$1227,"UK",'Relevant - IN NOW CRM unknown'!$M$2:$M$1227,"Research",'Relevant - IN NOW CRM unknown'!$R$2:$R$1227,"Senior")+COUNTIFS('Relevant - Not CRM not valid'!$T$2:$T$416,$A285,'Relevant - Not CRM not valid'!$G$2:$G$416,"UK",'Relevant - Not CRM not valid'!$M$2:$M$416,"Research",'Relevant - Not CRM not valid'!$R$2:$R$416,"Senior")+COUNTIFS('Relevant - In CRM not valid'!$T$2:$T$46,$A285,'Relevant - In CRM not valid'!$G$2:$G$46,"UK",'Relevant - In CRM not valid'!$M$2:$M$46,"Research",'Relevant - In CRM not valid'!$R$2:$R$46,"Senior")</f>
        <v>0</v>
      </c>
      <c r="H285" s="2">
        <f>COUNTIFS('Relevant - In CRM valid'!$T$2:$T$4699,$A285,'Relevant - In CRM valid'!$G$2:$G$4699,"UK",'Relevant - In CRM valid'!$M$2:$M$4699,"Research",'Relevant - In CRM valid'!$R$2:$R$4699,"Operational")+COUNTIFS('Relevant - In CRM unknown'!$T$2:$T$253,$A285,'Relevant - In CRM unknown'!$G$2:$G$253,"UK",'Relevant - In CRM unknown'!$M$2:$M$253,"Research",'Relevant - In CRM unknown'!$R$2:$R$253,"Operational")+COUNTIFS('Relevant - IN NOW CRM valid'!$T$2:$T$2328,$A285,'Relevant - IN NOW CRM valid'!$G$2:$G$2328,"UK",'Relevant - IN NOW CRM valid'!$M$2:$M$2328,"Research",'Relevant - IN NOW CRM valid'!$R$2:$R$2328,"Operational")+COUNTIFS('Relevant - IN NOW CRM unknown'!$T$2:$T$1227,$A285,'Relevant - IN NOW CRM unknown'!$G$2:$G$1227,"UK",'Relevant - IN NOW CRM unknown'!$M$2:$M$1227,"Research",'Relevant - IN NOW CRM unknown'!$R$2:$R$1227,"Operational")+COUNTIFS('Relevant - Not CRM not valid'!$T$2:$T$416,$A285,'Relevant - Not CRM not valid'!$G$2:$G$416,"UK",'Relevant - Not CRM not valid'!$M$2:$M$416,"Research",'Relevant - Not CRM not valid'!$R$2:$R$416,"Operational")+COUNTIFS('Relevant - In CRM not valid'!$T$2:$T$46,$A285,'Relevant - In CRM not valid'!$G$2:$G$46,"UK",'Relevant - In CRM not valid'!$M$2:$M$46,"Research",'Relevant - In CRM not valid'!$R$2:$R$46,"Operational")</f>
        <v>0</v>
      </c>
      <c r="I285" s="2">
        <f>COUNTIFS('Relevant - In CRM valid'!$T$2:$T$4699,$A285,'Relevant - In CRM valid'!$G$2:$G$4699,"UK",'Relevant - In CRM valid'!$M$2:$M$4699,"Research",'Relevant - In CRM valid'!$R$2:$R$4699,"Academic")+COUNTIFS('Relevant - In CRM unknown'!$T$2:$T$253,$A285,'Relevant - In CRM unknown'!$G$2:$G$253,"UK",'Relevant - In CRM unknown'!$M$2:$M$253,"Research",'Relevant - In CRM unknown'!$R$2:$R$253,"Academic")+COUNTIFS('Relevant - IN NOW CRM valid'!$T$2:$T$2328,$A285,'Relevant - IN NOW CRM valid'!$G$2:$G$2328,"UK",'Relevant - IN NOW CRM valid'!$M$2:$M$2328,"Research",'Relevant - IN NOW CRM valid'!$R$2:$R$2328,"Academic")+COUNTIFS('Relevant - IN NOW CRM unknown'!$T$2:$T$1227,$A285,'Relevant - IN NOW CRM unknown'!$G$2:$G$1227,"UK",'Relevant - IN NOW CRM unknown'!$M$2:$M$1227,"Research",'Relevant - IN NOW CRM unknown'!$R$2:$R$1227,"Academic")+COUNTIFS('Relevant - Not CRM not valid'!$T$2:$T$416,$A285,'Relevant - Not CRM not valid'!$G$2:$G$416,"UK",'Relevant - Not CRM not valid'!$M$2:$M$416,"Research",'Relevant - Not CRM not valid'!$R$2:$R$416,"Academic")+COUNTIFS('Relevant - In CRM not valid'!$T$2:$T$46,$A285,'Relevant - In CRM not valid'!$G$2:$G$46,"UK",'Relevant - In CRM not valid'!$M$2:$M$46,"Research",'Relevant - In CRM not valid'!$R$2:$R$46,"Academic")</f>
        <v>0</v>
      </c>
      <c r="J285" s="2">
        <f>COUNTIFS('Relevant - In CRM valid'!$T$2:$T$4699,$A285,'Relevant - In CRM valid'!$G$2:$G$4699,"UK",'Relevant - In CRM valid'!$M$2:$M$4699,"Finance")+COUNTIFS('Relevant - In CRM unknown'!$T$2:$T$253,$A285,'Relevant - In CRM unknown'!$G$2:$G$253,"UK",'Relevant - In CRM unknown'!$M$2:$M$253,"Finance")+COUNTIFS('Relevant - IN NOW CRM valid'!$T$2:$T$2328,$A285,'Relevant - IN NOW CRM valid'!$G$2:$G$2328,"UK",'Relevant - IN NOW CRM valid'!$M$2:$M$2328,"Finance")+COUNTIFS('Relevant - IN NOW CRM unknown'!$T$2:$T$1227,$A285,'Relevant - IN NOW CRM unknown'!$G$2:$G$1227,"UK",'Relevant - IN NOW CRM unknown'!$M$2:$M$1227,"Finance")+COUNTIFS('Relevant - Not CRM not valid'!$T$2:$T$416,$A285,'Relevant - Not CRM not valid'!$G$2:$G$416,"UK",'Relevant - Not CRM not valid'!$M$2:$M$416,"Finance")+COUNTIFS('Relevant - In CRM not valid'!$T$2:$T$46,$A285,'Relevant - In CRM not valid'!$G$2:$G$46,"UK",'Relevant - In CRM not valid'!$M$2:$M$46,"Finance")</f>
        <v>2</v>
      </c>
      <c r="K285" s="2">
        <f>COUNTIFS('Relevant - In CRM valid'!$T$2:$T$4699,$A285,'Relevant - In CRM valid'!$G$2:$G$4699,"UK",'Relevant - In CRM valid'!$M$2:$M$4699,"IT/Systems")+COUNTIFS('Relevant - In CRM unknown'!$T$2:$T$253,$A285,'Relevant - In CRM unknown'!$G$2:$G$253,"UK",'Relevant - In CRM unknown'!$M$2:$M$253,"IT/Systems")+COUNTIFS('Relevant - IN NOW CRM valid'!$T$2:$T$2328,$A285,'Relevant - IN NOW CRM valid'!$G$2:$G$2328,"UK",'Relevant - IN NOW CRM valid'!$M$2:$M$2328,"IT/Systems")+COUNTIFS('Relevant - IN NOW CRM unknown'!$T$2:$T$1227,$A285,'Relevant - IN NOW CRM unknown'!$G$2:$G$1227,"UK",'Relevant - IN NOW CRM unknown'!$M$2:$M$1227,"IT/Systems")+COUNTIFS('Relevant - Not CRM not valid'!$T$2:$T$416,$A285,'Relevant - Not CRM not valid'!$G$2:$G$416,"UK",'Relevant - Not CRM not valid'!$M$2:$M$416,"IT/Systems")+COUNTIFS('Relevant - In CRM not valid'!$T$2:$T$46,$A285,'Relevant - In CRM not valid'!$G$2:$G$46,"UK",'Relevant - In CRM not valid'!$M$2:$M$46,"IT/Systems")</f>
        <v>0</v>
      </c>
      <c r="L285" s="2">
        <f>COUNTIFS('Relevant - In CRM valid'!$T$2:$T$4699,$A285,'Relevant - In CRM valid'!$G$2:$G$4699,"UK",'Relevant - In CRM valid'!$M$2:$M$4699,"")+COUNTIFS('Relevant - In CRM unknown'!$T$2:$T$253,$A285,'Relevant - In CRM unknown'!$G$2:$G$253,"UK",'Relevant - In CRM unknown'!$M$2:$M$253,"")+COUNTIFS('Relevant - IN NOW CRM valid'!$T$2:$T$2328,$A285,'Relevant - IN NOW CRM valid'!$G$2:$G$2328,"UK",'Relevant - IN NOW CRM valid'!$M$2:$M$2328,"")+COUNTIFS('Relevant - IN NOW CRM unknown'!$T$2:$T$1227,$A285,'Relevant - IN NOW CRM unknown'!$G$2:$G$1227,"UK",'Relevant - IN NOW CRM unknown'!$M$2:$M$1227,"")+COUNTIFS('Relevant - Not CRM not valid'!$T$2:$T$416,$A285,'Relevant - Not CRM not valid'!$G$2:$G$416,"UK",'Relevant - Not CRM not valid'!$M$2:$M$416,"")+COUNTIFS('Relevant - In CRM not valid'!$T$2:$T$46,$A285,'Relevant - In CRM not valid'!$G$2:$G$46,"UK",'Relevant - In CRM not valid'!$M$2:$M$46,"")</f>
        <v>0</v>
      </c>
      <c r="M285" s="2">
        <f t="shared" si="8"/>
        <v>1</v>
      </c>
      <c r="N285" s="2">
        <f>COUNTIFS('Relevant - In CRM valid'!$T$2:$T$4699,$A285,'Relevant - In CRM valid'!$G$2:$G$4699,"UK",'Relevant - In CRM valid'!$Q$2:$Q$4699,"valid")+COUNTIFS('Relevant - In CRM unknown'!$T$2:$T$253,$A285,'Relevant - In CRM unknown'!$G$2:$G$253,"UK",'Relevant - In CRM unknown'!$Q$2:$Q$253,"valid")+COUNTIFS('Relevant - IN NOW CRM valid'!$T$2:$T$2328,$A285,'Relevant - IN NOW CRM valid'!$G$2:$G$2328,"UK",'Relevant - IN NOW CRM valid'!$Q$2:$Q$2328,"valid")+COUNTIFS('Relevant - IN NOW CRM unknown'!$T$2:$T$1227,$A285,'Relevant - IN NOW CRM unknown'!$G$2:$G$1227,"UK",'Relevant - IN NOW CRM unknown'!$Q$2:$Q$1227,"valid")+COUNTIFS('Relevant - Not CRM not valid'!$T$2:$T$416,$A285,'Relevant - Not CRM not valid'!$G$2:$G$416,"UK",'Relevant - Not CRM not valid'!$Q$2:$Q$416,"valid")+COUNTIFS('Relevant - In CRM not valid'!$T$2:$T$46,$A285,'Relevant - In CRM not valid'!$G$2:$G$46,"UK",'Relevant - In CRM not valid'!$Q$2:$Q$46,"valid")</f>
        <v>2</v>
      </c>
      <c r="O285" s="2" t="str">
        <f t="shared" si="9"/>
        <v>Research  IT/Systems</v>
      </c>
    </row>
    <row r="286" spans="1:15" ht="15" customHeight="1">
      <c r="A286" s="2" t="s">
        <v>679</v>
      </c>
      <c r="B286" s="2" t="s">
        <v>680</v>
      </c>
      <c r="C286" s="2" t="s">
        <v>368</v>
      </c>
      <c r="D286" s="2" t="str">
        <f>IFERROR(INDEX('UK Target Institutions'!$D$2:$D$727,MATCH($A286,'UK Target Institutions'!$A$2:$A$727,0)),"")</f>
        <v>No</v>
      </c>
      <c r="E286" s="2">
        <f>COUNTIFS('Relevant - In CRM valid'!$T$2:$T$4699,$A286,'Relevant - In CRM valid'!$G$2:$G$4699,"UK")+COUNTIFS('Relevant - In CRM unknown'!$T$2:$T$253,$A286,'Relevant - In CRM unknown'!$G$2:$G$253,"UK")+COUNTIFS('Relevant - IN NOW CRM valid'!$T$2:$T$2328,$A286,'Relevant - IN NOW CRM valid'!$G$2:$G$2328,"UK")+COUNTIFS('Relevant - IN NOW CRM unknown'!$T$2:$T$1227,$A286,'Relevant - IN NOW CRM unknown'!$G$2:$G$1227,"UK")+COUNTIFS('Relevant - Not CRM not valid'!$T$2:$T$416,$A286,'Relevant - Not CRM not valid'!$G$2:$G$416,"UK")+COUNTIFS('Relevant - In CRM not valid'!$T$2:$T$46,$A286,'Relevant - In CRM not valid'!$G$2:$G$46,"UK")</f>
        <v>2</v>
      </c>
      <c r="F286" s="2">
        <f>COUNTIFS('Relevant - In CRM valid'!$T$2:$T$4699,$A286,'Relevant - In CRM valid'!$G$2:$G$4699,"UK",'Relevant - In CRM valid'!$M$2:$M$4699,"Research")+COUNTIFS('Relevant - In CRM unknown'!$T$2:$T$253,$A286,'Relevant - In CRM unknown'!$G$2:$G$253,"UK",'Relevant - In CRM unknown'!$M$2:$M$253,"Research")+COUNTIFS('Relevant - IN NOW CRM valid'!$T$2:$T$2328,$A286,'Relevant - IN NOW CRM valid'!$G$2:$G$2328,"UK",'Relevant - IN NOW CRM valid'!$M$2:$M$2328,"Research")+COUNTIFS('Relevant - IN NOW CRM unknown'!$T$2:$T$1227,$A286,'Relevant - IN NOW CRM unknown'!$G$2:$G$1227,"UK",'Relevant - IN NOW CRM unknown'!$M$2:$M$1227,"Research")+COUNTIFS('Relevant - Not CRM not valid'!$T$2:$T$416,$A286,'Relevant - Not CRM not valid'!$G$2:$G$416,"UK",'Relevant - Not CRM not valid'!$M$2:$M$416,"Research")+COUNTIFS('Relevant - In CRM not valid'!$T$2:$T$46,$A286,'Relevant - In CRM not valid'!$G$2:$G$46,"UK",'Relevant - In CRM not valid'!$M$2:$M$46,"Research")</f>
        <v>0</v>
      </c>
      <c r="G286" s="2">
        <f>COUNTIFS('Relevant - In CRM valid'!$T$2:$T$4699,$A286,'Relevant - In CRM valid'!$G$2:$G$4699,"UK",'Relevant - In CRM valid'!$M$2:$M$4699,"Research",'Relevant - In CRM valid'!$R$2:$R$4699,"Senior")+COUNTIFS('Relevant - In CRM unknown'!$T$2:$T$253,$A286,'Relevant - In CRM unknown'!$G$2:$G$253,"UK",'Relevant - In CRM unknown'!$M$2:$M$253,"Research",'Relevant - In CRM unknown'!$R$2:$R$253,"Senior")+COUNTIFS('Relevant - IN NOW CRM valid'!$T$2:$T$2328,$A286,'Relevant - IN NOW CRM valid'!$G$2:$G$2328,"UK",'Relevant - IN NOW CRM valid'!$M$2:$M$2328,"Research",'Relevant - IN NOW CRM valid'!$R$2:$R$2328,"Senior")+COUNTIFS('Relevant - IN NOW CRM unknown'!$T$2:$T$1227,$A286,'Relevant - IN NOW CRM unknown'!$G$2:$G$1227,"UK",'Relevant - IN NOW CRM unknown'!$M$2:$M$1227,"Research",'Relevant - IN NOW CRM unknown'!$R$2:$R$1227,"Senior")+COUNTIFS('Relevant - Not CRM not valid'!$T$2:$T$416,$A286,'Relevant - Not CRM not valid'!$G$2:$G$416,"UK",'Relevant - Not CRM not valid'!$M$2:$M$416,"Research",'Relevant - Not CRM not valid'!$R$2:$R$416,"Senior")+COUNTIFS('Relevant - In CRM not valid'!$T$2:$T$46,$A286,'Relevant - In CRM not valid'!$G$2:$G$46,"UK",'Relevant - In CRM not valid'!$M$2:$M$46,"Research",'Relevant - In CRM not valid'!$R$2:$R$46,"Senior")</f>
        <v>0</v>
      </c>
      <c r="H286" s="2">
        <f>COUNTIFS('Relevant - In CRM valid'!$T$2:$T$4699,$A286,'Relevant - In CRM valid'!$G$2:$G$4699,"UK",'Relevant - In CRM valid'!$M$2:$M$4699,"Research",'Relevant - In CRM valid'!$R$2:$R$4699,"Operational")+COUNTIFS('Relevant - In CRM unknown'!$T$2:$T$253,$A286,'Relevant - In CRM unknown'!$G$2:$G$253,"UK",'Relevant - In CRM unknown'!$M$2:$M$253,"Research",'Relevant - In CRM unknown'!$R$2:$R$253,"Operational")+COUNTIFS('Relevant - IN NOW CRM valid'!$T$2:$T$2328,$A286,'Relevant - IN NOW CRM valid'!$G$2:$G$2328,"UK",'Relevant - IN NOW CRM valid'!$M$2:$M$2328,"Research",'Relevant - IN NOW CRM valid'!$R$2:$R$2328,"Operational")+COUNTIFS('Relevant - IN NOW CRM unknown'!$T$2:$T$1227,$A286,'Relevant - IN NOW CRM unknown'!$G$2:$G$1227,"UK",'Relevant - IN NOW CRM unknown'!$M$2:$M$1227,"Research",'Relevant - IN NOW CRM unknown'!$R$2:$R$1227,"Operational")+COUNTIFS('Relevant - Not CRM not valid'!$T$2:$T$416,$A286,'Relevant - Not CRM not valid'!$G$2:$G$416,"UK",'Relevant - Not CRM not valid'!$M$2:$M$416,"Research",'Relevant - Not CRM not valid'!$R$2:$R$416,"Operational")+COUNTIFS('Relevant - In CRM not valid'!$T$2:$T$46,$A286,'Relevant - In CRM not valid'!$G$2:$G$46,"UK",'Relevant - In CRM not valid'!$M$2:$M$46,"Research",'Relevant - In CRM not valid'!$R$2:$R$46,"Operational")</f>
        <v>0</v>
      </c>
      <c r="I286" s="2">
        <f>COUNTIFS('Relevant - In CRM valid'!$T$2:$T$4699,$A286,'Relevant - In CRM valid'!$G$2:$G$4699,"UK",'Relevant - In CRM valid'!$M$2:$M$4699,"Research",'Relevant - In CRM valid'!$R$2:$R$4699,"Academic")+COUNTIFS('Relevant - In CRM unknown'!$T$2:$T$253,$A286,'Relevant - In CRM unknown'!$G$2:$G$253,"UK",'Relevant - In CRM unknown'!$M$2:$M$253,"Research",'Relevant - In CRM unknown'!$R$2:$R$253,"Academic")+COUNTIFS('Relevant - IN NOW CRM valid'!$T$2:$T$2328,$A286,'Relevant - IN NOW CRM valid'!$G$2:$G$2328,"UK",'Relevant - IN NOW CRM valid'!$M$2:$M$2328,"Research",'Relevant - IN NOW CRM valid'!$R$2:$R$2328,"Academic")+COUNTIFS('Relevant - IN NOW CRM unknown'!$T$2:$T$1227,$A286,'Relevant - IN NOW CRM unknown'!$G$2:$G$1227,"UK",'Relevant - IN NOW CRM unknown'!$M$2:$M$1227,"Research",'Relevant - IN NOW CRM unknown'!$R$2:$R$1227,"Academic")+COUNTIFS('Relevant - Not CRM not valid'!$T$2:$T$416,$A286,'Relevant - Not CRM not valid'!$G$2:$G$416,"UK",'Relevant - Not CRM not valid'!$M$2:$M$416,"Research",'Relevant - Not CRM not valid'!$R$2:$R$416,"Academic")+COUNTIFS('Relevant - In CRM not valid'!$T$2:$T$46,$A286,'Relevant - In CRM not valid'!$G$2:$G$46,"UK",'Relevant - In CRM not valid'!$M$2:$M$46,"Research",'Relevant - In CRM not valid'!$R$2:$R$46,"Academic")</f>
        <v>0</v>
      </c>
      <c r="J286" s="2">
        <f>COUNTIFS('Relevant - In CRM valid'!$T$2:$T$4699,$A286,'Relevant - In CRM valid'!$G$2:$G$4699,"UK",'Relevant - In CRM valid'!$M$2:$M$4699,"Finance")+COUNTIFS('Relevant - In CRM unknown'!$T$2:$T$253,$A286,'Relevant - In CRM unknown'!$G$2:$G$253,"UK",'Relevant - In CRM unknown'!$M$2:$M$253,"Finance")+COUNTIFS('Relevant - IN NOW CRM valid'!$T$2:$T$2328,$A286,'Relevant - IN NOW CRM valid'!$G$2:$G$2328,"UK",'Relevant - IN NOW CRM valid'!$M$2:$M$2328,"Finance")+COUNTIFS('Relevant - IN NOW CRM unknown'!$T$2:$T$1227,$A286,'Relevant - IN NOW CRM unknown'!$G$2:$G$1227,"UK",'Relevant - IN NOW CRM unknown'!$M$2:$M$1227,"Finance")+COUNTIFS('Relevant - Not CRM not valid'!$T$2:$T$416,$A286,'Relevant - Not CRM not valid'!$G$2:$G$416,"UK",'Relevant - Not CRM not valid'!$M$2:$M$416,"Finance")+COUNTIFS('Relevant - In CRM not valid'!$T$2:$T$46,$A286,'Relevant - In CRM not valid'!$G$2:$G$46,"UK",'Relevant - In CRM not valid'!$M$2:$M$46,"Finance")</f>
        <v>1</v>
      </c>
      <c r="K286" s="2">
        <f>COUNTIFS('Relevant - In CRM valid'!$T$2:$T$4699,$A286,'Relevant - In CRM valid'!$G$2:$G$4699,"UK",'Relevant - In CRM valid'!$M$2:$M$4699,"IT/Systems")+COUNTIFS('Relevant - In CRM unknown'!$T$2:$T$253,$A286,'Relevant - In CRM unknown'!$G$2:$G$253,"UK",'Relevant - In CRM unknown'!$M$2:$M$253,"IT/Systems")+COUNTIFS('Relevant - IN NOW CRM valid'!$T$2:$T$2328,$A286,'Relevant - IN NOW CRM valid'!$G$2:$G$2328,"UK",'Relevant - IN NOW CRM valid'!$M$2:$M$2328,"IT/Systems")+COUNTIFS('Relevant - IN NOW CRM unknown'!$T$2:$T$1227,$A286,'Relevant - IN NOW CRM unknown'!$G$2:$G$1227,"UK",'Relevant - IN NOW CRM unknown'!$M$2:$M$1227,"IT/Systems")+COUNTIFS('Relevant - Not CRM not valid'!$T$2:$T$416,$A286,'Relevant - Not CRM not valid'!$G$2:$G$416,"UK",'Relevant - Not CRM not valid'!$M$2:$M$416,"IT/Systems")+COUNTIFS('Relevant - In CRM not valid'!$T$2:$T$46,$A286,'Relevant - In CRM not valid'!$G$2:$G$46,"UK",'Relevant - In CRM not valid'!$M$2:$M$46,"IT/Systems")</f>
        <v>1</v>
      </c>
      <c r="L286" s="2">
        <f>COUNTIFS('Relevant - In CRM valid'!$T$2:$T$4699,$A286,'Relevant - In CRM valid'!$G$2:$G$4699,"UK",'Relevant - In CRM valid'!$M$2:$M$4699,"")+COUNTIFS('Relevant - In CRM unknown'!$T$2:$T$253,$A286,'Relevant - In CRM unknown'!$G$2:$G$253,"UK",'Relevant - In CRM unknown'!$M$2:$M$253,"")+COUNTIFS('Relevant - IN NOW CRM valid'!$T$2:$T$2328,$A286,'Relevant - IN NOW CRM valid'!$G$2:$G$2328,"UK",'Relevant - IN NOW CRM valid'!$M$2:$M$2328,"")+COUNTIFS('Relevant - IN NOW CRM unknown'!$T$2:$T$1227,$A286,'Relevant - IN NOW CRM unknown'!$G$2:$G$1227,"UK",'Relevant - IN NOW CRM unknown'!$M$2:$M$1227,"")+COUNTIFS('Relevant - Not CRM not valid'!$T$2:$T$416,$A286,'Relevant - Not CRM not valid'!$G$2:$G$416,"UK",'Relevant - Not CRM not valid'!$M$2:$M$416,"")+COUNTIFS('Relevant - In CRM not valid'!$T$2:$T$46,$A286,'Relevant - In CRM not valid'!$G$2:$G$46,"UK",'Relevant - In CRM not valid'!$M$2:$M$46,"")</f>
        <v>0</v>
      </c>
      <c r="M286" s="2">
        <f t="shared" si="8"/>
        <v>2</v>
      </c>
      <c r="N286" s="2">
        <f>COUNTIFS('Relevant - In CRM valid'!$T$2:$T$4699,$A286,'Relevant - In CRM valid'!$G$2:$G$4699,"UK",'Relevant - In CRM valid'!$Q$2:$Q$4699,"valid")+COUNTIFS('Relevant - In CRM unknown'!$T$2:$T$253,$A286,'Relevant - In CRM unknown'!$G$2:$G$253,"UK",'Relevant - In CRM unknown'!$Q$2:$Q$253,"valid")+COUNTIFS('Relevant - IN NOW CRM valid'!$T$2:$T$2328,$A286,'Relevant - IN NOW CRM valid'!$G$2:$G$2328,"UK",'Relevant - IN NOW CRM valid'!$Q$2:$Q$2328,"valid")+COUNTIFS('Relevant - IN NOW CRM unknown'!$T$2:$T$1227,$A286,'Relevant - IN NOW CRM unknown'!$G$2:$G$1227,"UK",'Relevant - IN NOW CRM unknown'!$Q$2:$Q$1227,"valid")+COUNTIFS('Relevant - Not CRM not valid'!$T$2:$T$416,$A286,'Relevant - Not CRM not valid'!$G$2:$G$416,"UK",'Relevant - Not CRM not valid'!$Q$2:$Q$416,"valid")+COUNTIFS('Relevant - In CRM not valid'!$T$2:$T$46,$A286,'Relevant - In CRM not valid'!$G$2:$G$46,"UK",'Relevant - In CRM not valid'!$Q$2:$Q$46,"valid")</f>
        <v>2</v>
      </c>
      <c r="O286" s="2" t="str">
        <f t="shared" si="9"/>
        <v xml:space="preserve">Research  </v>
      </c>
    </row>
    <row r="287" spans="1:15" ht="15" customHeight="1">
      <c r="A287" s="2" t="s">
        <v>681</v>
      </c>
      <c r="B287" s="2" t="s">
        <v>682</v>
      </c>
      <c r="C287" s="2" t="s">
        <v>383</v>
      </c>
      <c r="D287" s="2" t="str">
        <f>IFERROR(INDEX('UK Target Institutions'!$D$2:$D$727,MATCH($A287,'UK Target Institutions'!$A$2:$A$727,0)),"")</f>
        <v>No</v>
      </c>
      <c r="E287" s="2">
        <f>COUNTIFS('Relevant - In CRM valid'!$T$2:$T$4699,$A287,'Relevant - In CRM valid'!$G$2:$G$4699,"UK")+COUNTIFS('Relevant - In CRM unknown'!$T$2:$T$253,$A287,'Relevant - In CRM unknown'!$G$2:$G$253,"UK")+COUNTIFS('Relevant - IN NOW CRM valid'!$T$2:$T$2328,$A287,'Relevant - IN NOW CRM valid'!$G$2:$G$2328,"UK")+COUNTIFS('Relevant - IN NOW CRM unknown'!$T$2:$T$1227,$A287,'Relevant - IN NOW CRM unknown'!$G$2:$G$1227,"UK")+COUNTIFS('Relevant - Not CRM not valid'!$T$2:$T$416,$A287,'Relevant - Not CRM not valid'!$G$2:$G$416,"UK")+COUNTIFS('Relevant - In CRM not valid'!$T$2:$T$46,$A287,'Relevant - In CRM not valid'!$G$2:$G$46,"UK")</f>
        <v>2</v>
      </c>
      <c r="F287" s="2">
        <f>COUNTIFS('Relevant - In CRM valid'!$T$2:$T$4699,$A287,'Relevant - In CRM valid'!$G$2:$G$4699,"UK",'Relevant - In CRM valid'!$M$2:$M$4699,"Research")+COUNTIFS('Relevant - In CRM unknown'!$T$2:$T$253,$A287,'Relevant - In CRM unknown'!$G$2:$G$253,"UK",'Relevant - In CRM unknown'!$M$2:$M$253,"Research")+COUNTIFS('Relevant - IN NOW CRM valid'!$T$2:$T$2328,$A287,'Relevant - IN NOW CRM valid'!$G$2:$G$2328,"UK",'Relevant - IN NOW CRM valid'!$M$2:$M$2328,"Research")+COUNTIFS('Relevant - IN NOW CRM unknown'!$T$2:$T$1227,$A287,'Relevant - IN NOW CRM unknown'!$G$2:$G$1227,"UK",'Relevant - IN NOW CRM unknown'!$M$2:$M$1227,"Research")+COUNTIFS('Relevant - Not CRM not valid'!$T$2:$T$416,$A287,'Relevant - Not CRM not valid'!$G$2:$G$416,"UK",'Relevant - Not CRM not valid'!$M$2:$M$416,"Research")+COUNTIFS('Relevant - In CRM not valid'!$T$2:$T$46,$A287,'Relevant - In CRM not valid'!$G$2:$G$46,"UK",'Relevant - In CRM not valid'!$M$2:$M$46,"Research")</f>
        <v>1</v>
      </c>
      <c r="G287" s="2">
        <f>COUNTIFS('Relevant - In CRM valid'!$T$2:$T$4699,$A287,'Relevant - In CRM valid'!$G$2:$G$4699,"UK",'Relevant - In CRM valid'!$M$2:$M$4699,"Research",'Relevant - In CRM valid'!$R$2:$R$4699,"Senior")+COUNTIFS('Relevant - In CRM unknown'!$T$2:$T$253,$A287,'Relevant - In CRM unknown'!$G$2:$G$253,"UK",'Relevant - In CRM unknown'!$M$2:$M$253,"Research",'Relevant - In CRM unknown'!$R$2:$R$253,"Senior")+COUNTIFS('Relevant - IN NOW CRM valid'!$T$2:$T$2328,$A287,'Relevant - IN NOW CRM valid'!$G$2:$G$2328,"UK",'Relevant - IN NOW CRM valid'!$M$2:$M$2328,"Research",'Relevant - IN NOW CRM valid'!$R$2:$R$2328,"Senior")+COUNTIFS('Relevant - IN NOW CRM unknown'!$T$2:$T$1227,$A287,'Relevant - IN NOW CRM unknown'!$G$2:$G$1227,"UK",'Relevant - IN NOW CRM unknown'!$M$2:$M$1227,"Research",'Relevant - IN NOW CRM unknown'!$R$2:$R$1227,"Senior")+COUNTIFS('Relevant - Not CRM not valid'!$T$2:$T$416,$A287,'Relevant - Not CRM not valid'!$G$2:$G$416,"UK",'Relevant - Not CRM not valid'!$M$2:$M$416,"Research",'Relevant - Not CRM not valid'!$R$2:$R$416,"Senior")+COUNTIFS('Relevant - In CRM not valid'!$T$2:$T$46,$A287,'Relevant - In CRM not valid'!$G$2:$G$46,"UK",'Relevant - In CRM not valid'!$M$2:$M$46,"Research",'Relevant - In CRM not valid'!$R$2:$R$46,"Senior")</f>
        <v>0</v>
      </c>
      <c r="H287" s="2">
        <f>COUNTIFS('Relevant - In CRM valid'!$T$2:$T$4699,$A287,'Relevant - In CRM valid'!$G$2:$G$4699,"UK",'Relevant - In CRM valid'!$M$2:$M$4699,"Research",'Relevant - In CRM valid'!$R$2:$R$4699,"Operational")+COUNTIFS('Relevant - In CRM unknown'!$T$2:$T$253,$A287,'Relevant - In CRM unknown'!$G$2:$G$253,"UK",'Relevant - In CRM unknown'!$M$2:$M$253,"Research",'Relevant - In CRM unknown'!$R$2:$R$253,"Operational")+COUNTIFS('Relevant - IN NOW CRM valid'!$T$2:$T$2328,$A287,'Relevant - IN NOW CRM valid'!$G$2:$G$2328,"UK",'Relevant - IN NOW CRM valid'!$M$2:$M$2328,"Research",'Relevant - IN NOW CRM valid'!$R$2:$R$2328,"Operational")+COUNTIFS('Relevant - IN NOW CRM unknown'!$T$2:$T$1227,$A287,'Relevant - IN NOW CRM unknown'!$G$2:$G$1227,"UK",'Relevant - IN NOW CRM unknown'!$M$2:$M$1227,"Research",'Relevant - IN NOW CRM unknown'!$R$2:$R$1227,"Operational")+COUNTIFS('Relevant - Not CRM not valid'!$T$2:$T$416,$A287,'Relevant - Not CRM not valid'!$G$2:$G$416,"UK",'Relevant - Not CRM not valid'!$M$2:$M$416,"Research",'Relevant - Not CRM not valid'!$R$2:$R$416,"Operational")+COUNTIFS('Relevant - In CRM not valid'!$T$2:$T$46,$A287,'Relevant - In CRM not valid'!$G$2:$G$46,"UK",'Relevant - In CRM not valid'!$M$2:$M$46,"Research",'Relevant - In CRM not valid'!$R$2:$R$46,"Operational")</f>
        <v>1</v>
      </c>
      <c r="I287" s="2">
        <f>COUNTIFS('Relevant - In CRM valid'!$T$2:$T$4699,$A287,'Relevant - In CRM valid'!$G$2:$G$4699,"UK",'Relevant - In CRM valid'!$M$2:$M$4699,"Research",'Relevant - In CRM valid'!$R$2:$R$4699,"Academic")+COUNTIFS('Relevant - In CRM unknown'!$T$2:$T$253,$A287,'Relevant - In CRM unknown'!$G$2:$G$253,"UK",'Relevant - In CRM unknown'!$M$2:$M$253,"Research",'Relevant - In CRM unknown'!$R$2:$R$253,"Academic")+COUNTIFS('Relevant - IN NOW CRM valid'!$T$2:$T$2328,$A287,'Relevant - IN NOW CRM valid'!$G$2:$G$2328,"UK",'Relevant - IN NOW CRM valid'!$M$2:$M$2328,"Research",'Relevant - IN NOW CRM valid'!$R$2:$R$2328,"Academic")+COUNTIFS('Relevant - IN NOW CRM unknown'!$T$2:$T$1227,$A287,'Relevant - IN NOW CRM unknown'!$G$2:$G$1227,"UK",'Relevant - IN NOW CRM unknown'!$M$2:$M$1227,"Research",'Relevant - IN NOW CRM unknown'!$R$2:$R$1227,"Academic")+COUNTIFS('Relevant - Not CRM not valid'!$T$2:$T$416,$A287,'Relevant - Not CRM not valid'!$G$2:$G$416,"UK",'Relevant - Not CRM not valid'!$M$2:$M$416,"Research",'Relevant - Not CRM not valid'!$R$2:$R$416,"Academic")+COUNTIFS('Relevant - In CRM not valid'!$T$2:$T$46,$A287,'Relevant - In CRM not valid'!$G$2:$G$46,"UK",'Relevant - In CRM not valid'!$M$2:$M$46,"Research",'Relevant - In CRM not valid'!$R$2:$R$46,"Academic")</f>
        <v>0</v>
      </c>
      <c r="J287" s="2">
        <f>COUNTIFS('Relevant - In CRM valid'!$T$2:$T$4699,$A287,'Relevant - In CRM valid'!$G$2:$G$4699,"UK",'Relevant - In CRM valid'!$M$2:$M$4699,"Finance")+COUNTIFS('Relevant - In CRM unknown'!$T$2:$T$253,$A287,'Relevant - In CRM unknown'!$G$2:$G$253,"UK",'Relevant - In CRM unknown'!$M$2:$M$253,"Finance")+COUNTIFS('Relevant - IN NOW CRM valid'!$T$2:$T$2328,$A287,'Relevant - IN NOW CRM valid'!$G$2:$G$2328,"UK",'Relevant - IN NOW CRM valid'!$M$2:$M$2328,"Finance")+COUNTIFS('Relevant - IN NOW CRM unknown'!$T$2:$T$1227,$A287,'Relevant - IN NOW CRM unknown'!$G$2:$G$1227,"UK",'Relevant - IN NOW CRM unknown'!$M$2:$M$1227,"Finance")+COUNTIFS('Relevant - Not CRM not valid'!$T$2:$T$416,$A287,'Relevant - Not CRM not valid'!$G$2:$G$416,"UK",'Relevant - Not CRM not valid'!$M$2:$M$416,"Finance")+COUNTIFS('Relevant - In CRM not valid'!$T$2:$T$46,$A287,'Relevant - In CRM not valid'!$G$2:$G$46,"UK",'Relevant - In CRM not valid'!$M$2:$M$46,"Finance")</f>
        <v>1</v>
      </c>
      <c r="K287" s="2">
        <f>COUNTIFS('Relevant - In CRM valid'!$T$2:$T$4699,$A287,'Relevant - In CRM valid'!$G$2:$G$4699,"UK",'Relevant - In CRM valid'!$M$2:$M$4699,"IT/Systems")+COUNTIFS('Relevant - In CRM unknown'!$T$2:$T$253,$A287,'Relevant - In CRM unknown'!$G$2:$G$253,"UK",'Relevant - In CRM unknown'!$M$2:$M$253,"IT/Systems")+COUNTIFS('Relevant - IN NOW CRM valid'!$T$2:$T$2328,$A287,'Relevant - IN NOW CRM valid'!$G$2:$G$2328,"UK",'Relevant - IN NOW CRM valid'!$M$2:$M$2328,"IT/Systems")+COUNTIFS('Relevant - IN NOW CRM unknown'!$T$2:$T$1227,$A287,'Relevant - IN NOW CRM unknown'!$G$2:$G$1227,"UK",'Relevant - IN NOW CRM unknown'!$M$2:$M$1227,"IT/Systems")+COUNTIFS('Relevant - Not CRM not valid'!$T$2:$T$416,$A287,'Relevant - Not CRM not valid'!$G$2:$G$416,"UK",'Relevant - Not CRM not valid'!$M$2:$M$416,"IT/Systems")+COUNTIFS('Relevant - In CRM not valid'!$T$2:$T$46,$A287,'Relevant - In CRM not valid'!$G$2:$G$46,"UK",'Relevant - In CRM not valid'!$M$2:$M$46,"IT/Systems")</f>
        <v>0</v>
      </c>
      <c r="L287" s="2">
        <f>COUNTIFS('Relevant - In CRM valid'!$T$2:$T$4699,$A287,'Relevant - In CRM valid'!$G$2:$G$4699,"UK",'Relevant - In CRM valid'!$M$2:$M$4699,"")+COUNTIFS('Relevant - In CRM unknown'!$T$2:$T$253,$A287,'Relevant - In CRM unknown'!$G$2:$G$253,"UK",'Relevant - In CRM unknown'!$M$2:$M$253,"")+COUNTIFS('Relevant - IN NOW CRM valid'!$T$2:$T$2328,$A287,'Relevant - IN NOW CRM valid'!$G$2:$G$2328,"UK",'Relevant - IN NOW CRM valid'!$M$2:$M$2328,"")+COUNTIFS('Relevant - IN NOW CRM unknown'!$T$2:$T$1227,$A287,'Relevant - IN NOW CRM unknown'!$G$2:$G$1227,"UK",'Relevant - IN NOW CRM unknown'!$M$2:$M$1227,"")+COUNTIFS('Relevant - Not CRM not valid'!$T$2:$T$416,$A287,'Relevant - Not CRM not valid'!$G$2:$G$416,"UK",'Relevant - Not CRM not valid'!$M$2:$M$416,"")+COUNTIFS('Relevant - In CRM not valid'!$T$2:$T$46,$A287,'Relevant - In CRM not valid'!$G$2:$G$46,"UK",'Relevant - In CRM not valid'!$M$2:$M$46,"")</f>
        <v>0</v>
      </c>
      <c r="M287" s="2">
        <f t="shared" si="8"/>
        <v>2</v>
      </c>
      <c r="N287" s="2">
        <f>COUNTIFS('Relevant - In CRM valid'!$T$2:$T$4699,$A287,'Relevant - In CRM valid'!$G$2:$G$4699,"UK",'Relevant - In CRM valid'!$Q$2:$Q$4699,"valid")+COUNTIFS('Relevant - In CRM unknown'!$T$2:$T$253,$A287,'Relevant - In CRM unknown'!$G$2:$G$253,"UK",'Relevant - In CRM unknown'!$Q$2:$Q$253,"valid")+COUNTIFS('Relevant - IN NOW CRM valid'!$T$2:$T$2328,$A287,'Relevant - IN NOW CRM valid'!$G$2:$G$2328,"UK",'Relevant - IN NOW CRM valid'!$Q$2:$Q$2328,"valid")+COUNTIFS('Relevant - IN NOW CRM unknown'!$T$2:$T$1227,$A287,'Relevant - IN NOW CRM unknown'!$G$2:$G$1227,"UK",'Relevant - IN NOW CRM unknown'!$Q$2:$Q$1227,"valid")+COUNTIFS('Relevant - Not CRM not valid'!$T$2:$T$416,$A287,'Relevant - Not CRM not valid'!$G$2:$G$416,"UK",'Relevant - Not CRM not valid'!$Q$2:$Q$416,"valid")+COUNTIFS('Relevant - In CRM not valid'!$T$2:$T$46,$A287,'Relevant - In CRM not valid'!$G$2:$G$46,"UK",'Relevant - In CRM not valid'!$Q$2:$Q$46,"valid")</f>
        <v>2</v>
      </c>
      <c r="O287" s="2" t="str">
        <f t="shared" si="9"/>
        <v>IT/Systems</v>
      </c>
    </row>
    <row r="288" spans="1:15" ht="15" customHeight="1">
      <c r="A288" s="2" t="s">
        <v>683</v>
      </c>
      <c r="B288" s="2" t="s">
        <v>684</v>
      </c>
      <c r="C288" s="2" t="s">
        <v>95</v>
      </c>
      <c r="D288" s="2" t="str">
        <f>IFERROR(INDEX('UK Target Institutions'!$D$2:$D$727,MATCH($A288,'UK Target Institutions'!$A$2:$A$727,0)),"")</f>
        <v>Yes</v>
      </c>
      <c r="E288" s="2">
        <f>COUNTIFS('Relevant - In CRM valid'!$T$2:$T$4699,$A288,'Relevant - In CRM valid'!$G$2:$G$4699,"UK")+COUNTIFS('Relevant - In CRM unknown'!$T$2:$T$253,$A288,'Relevant - In CRM unknown'!$G$2:$G$253,"UK")+COUNTIFS('Relevant - IN NOW CRM valid'!$T$2:$T$2328,$A288,'Relevant - IN NOW CRM valid'!$G$2:$G$2328,"UK")+COUNTIFS('Relevant - IN NOW CRM unknown'!$T$2:$T$1227,$A288,'Relevant - IN NOW CRM unknown'!$G$2:$G$1227,"UK")+COUNTIFS('Relevant - Not CRM not valid'!$T$2:$T$416,$A288,'Relevant - Not CRM not valid'!$G$2:$G$416,"UK")+COUNTIFS('Relevant - In CRM not valid'!$T$2:$T$46,$A288,'Relevant - In CRM not valid'!$G$2:$G$46,"UK")</f>
        <v>2</v>
      </c>
      <c r="F288" s="2">
        <f>COUNTIFS('Relevant - In CRM valid'!$T$2:$T$4699,$A288,'Relevant - In CRM valid'!$G$2:$G$4699,"UK",'Relevant - In CRM valid'!$M$2:$M$4699,"Research")+COUNTIFS('Relevant - In CRM unknown'!$T$2:$T$253,$A288,'Relevant - In CRM unknown'!$G$2:$G$253,"UK",'Relevant - In CRM unknown'!$M$2:$M$253,"Research")+COUNTIFS('Relevant - IN NOW CRM valid'!$T$2:$T$2328,$A288,'Relevant - IN NOW CRM valid'!$G$2:$G$2328,"UK",'Relevant - IN NOW CRM valid'!$M$2:$M$2328,"Research")+COUNTIFS('Relevant - IN NOW CRM unknown'!$T$2:$T$1227,$A288,'Relevant - IN NOW CRM unknown'!$G$2:$G$1227,"UK",'Relevant - IN NOW CRM unknown'!$M$2:$M$1227,"Research")+COUNTIFS('Relevant - Not CRM not valid'!$T$2:$T$416,$A288,'Relevant - Not CRM not valid'!$G$2:$G$416,"UK",'Relevant - Not CRM not valid'!$M$2:$M$416,"Research")+COUNTIFS('Relevant - In CRM not valid'!$T$2:$T$46,$A288,'Relevant - In CRM not valid'!$G$2:$G$46,"UK",'Relevant - In CRM not valid'!$M$2:$M$46,"Research")</f>
        <v>0</v>
      </c>
      <c r="G288" s="2">
        <f>COUNTIFS('Relevant - In CRM valid'!$T$2:$T$4699,$A288,'Relevant - In CRM valid'!$G$2:$G$4699,"UK",'Relevant - In CRM valid'!$M$2:$M$4699,"Research",'Relevant - In CRM valid'!$R$2:$R$4699,"Senior")+COUNTIFS('Relevant - In CRM unknown'!$T$2:$T$253,$A288,'Relevant - In CRM unknown'!$G$2:$G$253,"UK",'Relevant - In CRM unknown'!$M$2:$M$253,"Research",'Relevant - In CRM unknown'!$R$2:$R$253,"Senior")+COUNTIFS('Relevant - IN NOW CRM valid'!$T$2:$T$2328,$A288,'Relevant - IN NOW CRM valid'!$G$2:$G$2328,"UK",'Relevant - IN NOW CRM valid'!$M$2:$M$2328,"Research",'Relevant - IN NOW CRM valid'!$R$2:$R$2328,"Senior")+COUNTIFS('Relevant - IN NOW CRM unknown'!$T$2:$T$1227,$A288,'Relevant - IN NOW CRM unknown'!$G$2:$G$1227,"UK",'Relevant - IN NOW CRM unknown'!$M$2:$M$1227,"Research",'Relevant - IN NOW CRM unknown'!$R$2:$R$1227,"Senior")+COUNTIFS('Relevant - Not CRM not valid'!$T$2:$T$416,$A288,'Relevant - Not CRM not valid'!$G$2:$G$416,"UK",'Relevant - Not CRM not valid'!$M$2:$M$416,"Research",'Relevant - Not CRM not valid'!$R$2:$R$416,"Senior")+COUNTIFS('Relevant - In CRM not valid'!$T$2:$T$46,$A288,'Relevant - In CRM not valid'!$G$2:$G$46,"UK",'Relevant - In CRM not valid'!$M$2:$M$46,"Research",'Relevant - In CRM not valid'!$R$2:$R$46,"Senior")</f>
        <v>0</v>
      </c>
      <c r="H288" s="2">
        <f>COUNTIFS('Relevant - In CRM valid'!$T$2:$T$4699,$A288,'Relevant - In CRM valid'!$G$2:$G$4699,"UK",'Relevant - In CRM valid'!$M$2:$M$4699,"Research",'Relevant - In CRM valid'!$R$2:$R$4699,"Operational")+COUNTIFS('Relevant - In CRM unknown'!$T$2:$T$253,$A288,'Relevant - In CRM unknown'!$G$2:$G$253,"UK",'Relevant - In CRM unknown'!$M$2:$M$253,"Research",'Relevant - In CRM unknown'!$R$2:$R$253,"Operational")+COUNTIFS('Relevant - IN NOW CRM valid'!$T$2:$T$2328,$A288,'Relevant - IN NOW CRM valid'!$G$2:$G$2328,"UK",'Relevant - IN NOW CRM valid'!$M$2:$M$2328,"Research",'Relevant - IN NOW CRM valid'!$R$2:$R$2328,"Operational")+COUNTIFS('Relevant - IN NOW CRM unknown'!$T$2:$T$1227,$A288,'Relevant - IN NOW CRM unknown'!$G$2:$G$1227,"UK",'Relevant - IN NOW CRM unknown'!$M$2:$M$1227,"Research",'Relevant - IN NOW CRM unknown'!$R$2:$R$1227,"Operational")+COUNTIFS('Relevant - Not CRM not valid'!$T$2:$T$416,$A288,'Relevant - Not CRM not valid'!$G$2:$G$416,"UK",'Relevant - Not CRM not valid'!$M$2:$M$416,"Research",'Relevant - Not CRM not valid'!$R$2:$R$416,"Operational")+COUNTIFS('Relevant - In CRM not valid'!$T$2:$T$46,$A288,'Relevant - In CRM not valid'!$G$2:$G$46,"UK",'Relevant - In CRM not valid'!$M$2:$M$46,"Research",'Relevant - In CRM not valid'!$R$2:$R$46,"Operational")</f>
        <v>0</v>
      </c>
      <c r="I288" s="2">
        <f>COUNTIFS('Relevant - In CRM valid'!$T$2:$T$4699,$A288,'Relevant - In CRM valid'!$G$2:$G$4699,"UK",'Relevant - In CRM valid'!$M$2:$M$4699,"Research",'Relevant - In CRM valid'!$R$2:$R$4699,"Academic")+COUNTIFS('Relevant - In CRM unknown'!$T$2:$T$253,$A288,'Relevant - In CRM unknown'!$G$2:$G$253,"UK",'Relevant - In CRM unknown'!$M$2:$M$253,"Research",'Relevant - In CRM unknown'!$R$2:$R$253,"Academic")+COUNTIFS('Relevant - IN NOW CRM valid'!$T$2:$T$2328,$A288,'Relevant - IN NOW CRM valid'!$G$2:$G$2328,"UK",'Relevant - IN NOW CRM valid'!$M$2:$M$2328,"Research",'Relevant - IN NOW CRM valid'!$R$2:$R$2328,"Academic")+COUNTIFS('Relevant - IN NOW CRM unknown'!$T$2:$T$1227,$A288,'Relevant - IN NOW CRM unknown'!$G$2:$G$1227,"UK",'Relevant - IN NOW CRM unknown'!$M$2:$M$1227,"Research",'Relevant - IN NOW CRM unknown'!$R$2:$R$1227,"Academic")+COUNTIFS('Relevant - Not CRM not valid'!$T$2:$T$416,$A288,'Relevant - Not CRM not valid'!$G$2:$G$416,"UK",'Relevant - Not CRM not valid'!$M$2:$M$416,"Research",'Relevant - Not CRM not valid'!$R$2:$R$416,"Academic")+COUNTIFS('Relevant - In CRM not valid'!$T$2:$T$46,$A288,'Relevant - In CRM not valid'!$G$2:$G$46,"UK",'Relevant - In CRM not valid'!$M$2:$M$46,"Research",'Relevant - In CRM not valid'!$R$2:$R$46,"Academic")</f>
        <v>0</v>
      </c>
      <c r="J288" s="2">
        <f>COUNTIFS('Relevant - In CRM valid'!$T$2:$T$4699,$A288,'Relevant - In CRM valid'!$G$2:$G$4699,"UK",'Relevant - In CRM valid'!$M$2:$M$4699,"Finance")+COUNTIFS('Relevant - In CRM unknown'!$T$2:$T$253,$A288,'Relevant - In CRM unknown'!$G$2:$G$253,"UK",'Relevant - In CRM unknown'!$M$2:$M$253,"Finance")+COUNTIFS('Relevant - IN NOW CRM valid'!$T$2:$T$2328,$A288,'Relevant - IN NOW CRM valid'!$G$2:$G$2328,"UK",'Relevant - IN NOW CRM valid'!$M$2:$M$2328,"Finance")+COUNTIFS('Relevant - IN NOW CRM unknown'!$T$2:$T$1227,$A288,'Relevant - IN NOW CRM unknown'!$G$2:$G$1227,"UK",'Relevant - IN NOW CRM unknown'!$M$2:$M$1227,"Finance")+COUNTIFS('Relevant - Not CRM not valid'!$T$2:$T$416,$A288,'Relevant - Not CRM not valid'!$G$2:$G$416,"UK",'Relevant - Not CRM not valid'!$M$2:$M$416,"Finance")+COUNTIFS('Relevant - In CRM not valid'!$T$2:$T$46,$A288,'Relevant - In CRM not valid'!$G$2:$G$46,"UK",'Relevant - In CRM not valid'!$M$2:$M$46,"Finance")</f>
        <v>1</v>
      </c>
      <c r="K288" s="2">
        <f>COUNTIFS('Relevant - In CRM valid'!$T$2:$T$4699,$A288,'Relevant - In CRM valid'!$G$2:$G$4699,"UK",'Relevant - In CRM valid'!$M$2:$M$4699,"IT/Systems")+COUNTIFS('Relevant - In CRM unknown'!$T$2:$T$253,$A288,'Relevant - In CRM unknown'!$G$2:$G$253,"UK",'Relevant - In CRM unknown'!$M$2:$M$253,"IT/Systems")+COUNTIFS('Relevant - IN NOW CRM valid'!$T$2:$T$2328,$A288,'Relevant - IN NOW CRM valid'!$G$2:$G$2328,"UK",'Relevant - IN NOW CRM valid'!$M$2:$M$2328,"IT/Systems")+COUNTIFS('Relevant - IN NOW CRM unknown'!$T$2:$T$1227,$A288,'Relevant - IN NOW CRM unknown'!$G$2:$G$1227,"UK",'Relevant - IN NOW CRM unknown'!$M$2:$M$1227,"IT/Systems")+COUNTIFS('Relevant - Not CRM not valid'!$T$2:$T$416,$A288,'Relevant - Not CRM not valid'!$G$2:$G$416,"UK",'Relevant - Not CRM not valid'!$M$2:$M$416,"IT/Systems")+COUNTIFS('Relevant - In CRM not valid'!$T$2:$T$46,$A288,'Relevant - In CRM not valid'!$G$2:$G$46,"UK",'Relevant - In CRM not valid'!$M$2:$M$46,"IT/Systems")</f>
        <v>1</v>
      </c>
      <c r="L288" s="2">
        <f>COUNTIFS('Relevant - In CRM valid'!$T$2:$T$4699,$A288,'Relevant - In CRM valid'!$G$2:$G$4699,"UK",'Relevant - In CRM valid'!$M$2:$M$4699,"")+COUNTIFS('Relevant - In CRM unknown'!$T$2:$T$253,$A288,'Relevant - In CRM unknown'!$G$2:$G$253,"UK",'Relevant - In CRM unknown'!$M$2:$M$253,"")+COUNTIFS('Relevant - IN NOW CRM valid'!$T$2:$T$2328,$A288,'Relevant - IN NOW CRM valid'!$G$2:$G$2328,"UK",'Relevant - IN NOW CRM valid'!$M$2:$M$2328,"")+COUNTIFS('Relevant - IN NOW CRM unknown'!$T$2:$T$1227,$A288,'Relevant - IN NOW CRM unknown'!$G$2:$G$1227,"UK",'Relevant - IN NOW CRM unknown'!$M$2:$M$1227,"")+COUNTIFS('Relevant - Not CRM not valid'!$T$2:$T$416,$A288,'Relevant - Not CRM not valid'!$G$2:$G$416,"UK",'Relevant - Not CRM not valid'!$M$2:$M$416,"")+COUNTIFS('Relevant - In CRM not valid'!$T$2:$T$46,$A288,'Relevant - In CRM not valid'!$G$2:$G$46,"UK",'Relevant - In CRM not valid'!$M$2:$M$46,"")</f>
        <v>0</v>
      </c>
      <c r="M288" s="2">
        <f t="shared" si="8"/>
        <v>2</v>
      </c>
      <c r="N288" s="2">
        <f>COUNTIFS('Relevant - In CRM valid'!$T$2:$T$4699,$A288,'Relevant - In CRM valid'!$G$2:$G$4699,"UK",'Relevant - In CRM valid'!$Q$2:$Q$4699,"valid")+COUNTIFS('Relevant - In CRM unknown'!$T$2:$T$253,$A288,'Relevant - In CRM unknown'!$G$2:$G$253,"UK",'Relevant - In CRM unknown'!$Q$2:$Q$253,"valid")+COUNTIFS('Relevant - IN NOW CRM valid'!$T$2:$T$2328,$A288,'Relevant - IN NOW CRM valid'!$G$2:$G$2328,"UK",'Relevant - IN NOW CRM valid'!$Q$2:$Q$2328,"valid")+COUNTIFS('Relevant - IN NOW CRM unknown'!$T$2:$T$1227,$A288,'Relevant - IN NOW CRM unknown'!$G$2:$G$1227,"UK",'Relevant - IN NOW CRM unknown'!$Q$2:$Q$1227,"valid")+COUNTIFS('Relevant - Not CRM not valid'!$T$2:$T$416,$A288,'Relevant - Not CRM not valid'!$G$2:$G$416,"UK",'Relevant - Not CRM not valid'!$Q$2:$Q$416,"valid")+COUNTIFS('Relevant - In CRM not valid'!$T$2:$T$46,$A288,'Relevant - In CRM not valid'!$G$2:$G$46,"UK",'Relevant - In CRM not valid'!$Q$2:$Q$46,"valid")</f>
        <v>2</v>
      </c>
      <c r="O288" s="2" t="str">
        <f t="shared" si="9"/>
        <v xml:space="preserve">Research  </v>
      </c>
    </row>
    <row r="289" spans="1:15" ht="15" customHeight="1">
      <c r="A289" s="2" t="s">
        <v>685</v>
      </c>
      <c r="B289" s="2" t="s">
        <v>686</v>
      </c>
      <c r="C289" s="2" t="s">
        <v>95</v>
      </c>
      <c r="D289" s="2" t="str">
        <f>IFERROR(INDEX('UK Target Institutions'!$D$2:$D$727,MATCH($A289,'UK Target Institutions'!$A$2:$A$727,0)),"")</f>
        <v>Yes</v>
      </c>
      <c r="E289" s="2">
        <f>COUNTIFS('Relevant - In CRM valid'!$T$2:$T$4699,$A289,'Relevant - In CRM valid'!$G$2:$G$4699,"UK")+COUNTIFS('Relevant - In CRM unknown'!$T$2:$T$253,$A289,'Relevant - In CRM unknown'!$G$2:$G$253,"UK")+COUNTIFS('Relevant - IN NOW CRM valid'!$T$2:$T$2328,$A289,'Relevant - IN NOW CRM valid'!$G$2:$G$2328,"UK")+COUNTIFS('Relevant - IN NOW CRM unknown'!$T$2:$T$1227,$A289,'Relevant - IN NOW CRM unknown'!$G$2:$G$1227,"UK")+COUNTIFS('Relevant - Not CRM not valid'!$T$2:$T$416,$A289,'Relevant - Not CRM not valid'!$G$2:$G$416,"UK")+COUNTIFS('Relevant - In CRM not valid'!$T$2:$T$46,$A289,'Relevant - In CRM not valid'!$G$2:$G$46,"UK")</f>
        <v>2</v>
      </c>
      <c r="F289" s="2">
        <f>COUNTIFS('Relevant - In CRM valid'!$T$2:$T$4699,$A289,'Relevant - In CRM valid'!$G$2:$G$4699,"UK",'Relevant - In CRM valid'!$M$2:$M$4699,"Research")+COUNTIFS('Relevant - In CRM unknown'!$T$2:$T$253,$A289,'Relevant - In CRM unknown'!$G$2:$G$253,"UK",'Relevant - In CRM unknown'!$M$2:$M$253,"Research")+COUNTIFS('Relevant - IN NOW CRM valid'!$T$2:$T$2328,$A289,'Relevant - IN NOW CRM valid'!$G$2:$G$2328,"UK",'Relevant - IN NOW CRM valid'!$M$2:$M$2328,"Research")+COUNTIFS('Relevant - IN NOW CRM unknown'!$T$2:$T$1227,$A289,'Relevant - IN NOW CRM unknown'!$G$2:$G$1227,"UK",'Relevant - IN NOW CRM unknown'!$M$2:$M$1227,"Research")+COUNTIFS('Relevant - Not CRM not valid'!$T$2:$T$416,$A289,'Relevant - Not CRM not valid'!$G$2:$G$416,"UK",'Relevant - Not CRM not valid'!$M$2:$M$416,"Research")+COUNTIFS('Relevant - In CRM not valid'!$T$2:$T$46,$A289,'Relevant - In CRM not valid'!$G$2:$G$46,"UK",'Relevant - In CRM not valid'!$M$2:$M$46,"Research")</f>
        <v>1</v>
      </c>
      <c r="G289" s="2">
        <f>COUNTIFS('Relevant - In CRM valid'!$T$2:$T$4699,$A289,'Relevant - In CRM valid'!$G$2:$G$4699,"UK",'Relevant - In CRM valid'!$M$2:$M$4699,"Research",'Relevant - In CRM valid'!$R$2:$R$4699,"Senior")+COUNTIFS('Relevant - In CRM unknown'!$T$2:$T$253,$A289,'Relevant - In CRM unknown'!$G$2:$G$253,"UK",'Relevant - In CRM unknown'!$M$2:$M$253,"Research",'Relevant - In CRM unknown'!$R$2:$R$253,"Senior")+COUNTIFS('Relevant - IN NOW CRM valid'!$T$2:$T$2328,$A289,'Relevant - IN NOW CRM valid'!$G$2:$G$2328,"UK",'Relevant - IN NOW CRM valid'!$M$2:$M$2328,"Research",'Relevant - IN NOW CRM valid'!$R$2:$R$2328,"Senior")+COUNTIFS('Relevant - IN NOW CRM unknown'!$T$2:$T$1227,$A289,'Relevant - IN NOW CRM unknown'!$G$2:$G$1227,"UK",'Relevant - IN NOW CRM unknown'!$M$2:$M$1227,"Research",'Relevant - IN NOW CRM unknown'!$R$2:$R$1227,"Senior")+COUNTIFS('Relevant - Not CRM not valid'!$T$2:$T$416,$A289,'Relevant - Not CRM not valid'!$G$2:$G$416,"UK",'Relevant - Not CRM not valid'!$M$2:$M$416,"Research",'Relevant - Not CRM not valid'!$R$2:$R$416,"Senior")+COUNTIFS('Relevant - In CRM not valid'!$T$2:$T$46,$A289,'Relevant - In CRM not valid'!$G$2:$G$46,"UK",'Relevant - In CRM not valid'!$M$2:$M$46,"Research",'Relevant - In CRM not valid'!$R$2:$R$46,"Senior")</f>
        <v>0</v>
      </c>
      <c r="H289" s="2">
        <f>COUNTIFS('Relevant - In CRM valid'!$T$2:$T$4699,$A289,'Relevant - In CRM valid'!$G$2:$G$4699,"UK",'Relevant - In CRM valid'!$M$2:$M$4699,"Research",'Relevant - In CRM valid'!$R$2:$R$4699,"Operational")+COUNTIFS('Relevant - In CRM unknown'!$T$2:$T$253,$A289,'Relevant - In CRM unknown'!$G$2:$G$253,"UK",'Relevant - In CRM unknown'!$M$2:$M$253,"Research",'Relevant - In CRM unknown'!$R$2:$R$253,"Operational")+COUNTIFS('Relevant - IN NOW CRM valid'!$T$2:$T$2328,$A289,'Relevant - IN NOW CRM valid'!$G$2:$G$2328,"UK",'Relevant - IN NOW CRM valid'!$M$2:$M$2328,"Research",'Relevant - IN NOW CRM valid'!$R$2:$R$2328,"Operational")+COUNTIFS('Relevant - IN NOW CRM unknown'!$T$2:$T$1227,$A289,'Relevant - IN NOW CRM unknown'!$G$2:$G$1227,"UK",'Relevant - IN NOW CRM unknown'!$M$2:$M$1227,"Research",'Relevant - IN NOW CRM unknown'!$R$2:$R$1227,"Operational")+COUNTIFS('Relevant - Not CRM not valid'!$T$2:$T$416,$A289,'Relevant - Not CRM not valid'!$G$2:$G$416,"UK",'Relevant - Not CRM not valid'!$M$2:$M$416,"Research",'Relevant - Not CRM not valid'!$R$2:$R$416,"Operational")+COUNTIFS('Relevant - In CRM not valid'!$T$2:$T$46,$A289,'Relevant - In CRM not valid'!$G$2:$G$46,"UK",'Relevant - In CRM not valid'!$M$2:$M$46,"Research",'Relevant - In CRM not valid'!$R$2:$R$46,"Operational")</f>
        <v>1</v>
      </c>
      <c r="I289" s="2">
        <f>COUNTIFS('Relevant - In CRM valid'!$T$2:$T$4699,$A289,'Relevant - In CRM valid'!$G$2:$G$4699,"UK",'Relevant - In CRM valid'!$M$2:$M$4699,"Research",'Relevant - In CRM valid'!$R$2:$R$4699,"Academic")+COUNTIFS('Relevant - In CRM unknown'!$T$2:$T$253,$A289,'Relevant - In CRM unknown'!$G$2:$G$253,"UK",'Relevant - In CRM unknown'!$M$2:$M$253,"Research",'Relevant - In CRM unknown'!$R$2:$R$253,"Academic")+COUNTIFS('Relevant - IN NOW CRM valid'!$T$2:$T$2328,$A289,'Relevant - IN NOW CRM valid'!$G$2:$G$2328,"UK",'Relevant - IN NOW CRM valid'!$M$2:$M$2328,"Research",'Relevant - IN NOW CRM valid'!$R$2:$R$2328,"Academic")+COUNTIFS('Relevant - IN NOW CRM unknown'!$T$2:$T$1227,$A289,'Relevant - IN NOW CRM unknown'!$G$2:$G$1227,"UK",'Relevant - IN NOW CRM unknown'!$M$2:$M$1227,"Research",'Relevant - IN NOW CRM unknown'!$R$2:$R$1227,"Academic")+COUNTIFS('Relevant - Not CRM not valid'!$T$2:$T$416,$A289,'Relevant - Not CRM not valid'!$G$2:$G$416,"UK",'Relevant - Not CRM not valid'!$M$2:$M$416,"Research",'Relevant - Not CRM not valid'!$R$2:$R$416,"Academic")+COUNTIFS('Relevant - In CRM not valid'!$T$2:$T$46,$A289,'Relevant - In CRM not valid'!$G$2:$G$46,"UK",'Relevant - In CRM not valid'!$M$2:$M$46,"Research",'Relevant - In CRM not valid'!$R$2:$R$46,"Academic")</f>
        <v>0</v>
      </c>
      <c r="J289" s="2">
        <f>COUNTIFS('Relevant - In CRM valid'!$T$2:$T$4699,$A289,'Relevant - In CRM valid'!$G$2:$G$4699,"UK",'Relevant - In CRM valid'!$M$2:$M$4699,"Finance")+COUNTIFS('Relevant - In CRM unknown'!$T$2:$T$253,$A289,'Relevant - In CRM unknown'!$G$2:$G$253,"UK",'Relevant - In CRM unknown'!$M$2:$M$253,"Finance")+COUNTIFS('Relevant - IN NOW CRM valid'!$T$2:$T$2328,$A289,'Relevant - IN NOW CRM valid'!$G$2:$G$2328,"UK",'Relevant - IN NOW CRM valid'!$M$2:$M$2328,"Finance")+COUNTIFS('Relevant - IN NOW CRM unknown'!$T$2:$T$1227,$A289,'Relevant - IN NOW CRM unknown'!$G$2:$G$1227,"UK",'Relevant - IN NOW CRM unknown'!$M$2:$M$1227,"Finance")+COUNTIFS('Relevant - Not CRM not valid'!$T$2:$T$416,$A289,'Relevant - Not CRM not valid'!$G$2:$G$416,"UK",'Relevant - Not CRM not valid'!$M$2:$M$416,"Finance")+COUNTIFS('Relevant - In CRM not valid'!$T$2:$T$46,$A289,'Relevant - In CRM not valid'!$G$2:$G$46,"UK",'Relevant - In CRM not valid'!$M$2:$M$46,"Finance")</f>
        <v>0</v>
      </c>
      <c r="K289" s="2">
        <f>COUNTIFS('Relevant - In CRM valid'!$T$2:$T$4699,$A289,'Relevant - In CRM valid'!$G$2:$G$4699,"UK",'Relevant - In CRM valid'!$M$2:$M$4699,"IT/Systems")+COUNTIFS('Relevant - In CRM unknown'!$T$2:$T$253,$A289,'Relevant - In CRM unknown'!$G$2:$G$253,"UK",'Relevant - In CRM unknown'!$M$2:$M$253,"IT/Systems")+COUNTIFS('Relevant - IN NOW CRM valid'!$T$2:$T$2328,$A289,'Relevant - IN NOW CRM valid'!$G$2:$G$2328,"UK",'Relevant - IN NOW CRM valid'!$M$2:$M$2328,"IT/Systems")+COUNTIFS('Relevant - IN NOW CRM unknown'!$T$2:$T$1227,$A289,'Relevant - IN NOW CRM unknown'!$G$2:$G$1227,"UK",'Relevant - IN NOW CRM unknown'!$M$2:$M$1227,"IT/Systems")+COUNTIFS('Relevant - Not CRM not valid'!$T$2:$T$416,$A289,'Relevant - Not CRM not valid'!$G$2:$G$416,"UK",'Relevant - Not CRM not valid'!$M$2:$M$416,"IT/Systems")+COUNTIFS('Relevant - In CRM not valid'!$T$2:$T$46,$A289,'Relevant - In CRM not valid'!$G$2:$G$46,"UK",'Relevant - In CRM not valid'!$M$2:$M$46,"IT/Systems")</f>
        <v>1</v>
      </c>
      <c r="L289" s="2">
        <f>COUNTIFS('Relevant - In CRM valid'!$T$2:$T$4699,$A289,'Relevant - In CRM valid'!$G$2:$G$4699,"UK",'Relevant - In CRM valid'!$M$2:$M$4699,"")+COUNTIFS('Relevant - In CRM unknown'!$T$2:$T$253,$A289,'Relevant - In CRM unknown'!$G$2:$G$253,"UK",'Relevant - In CRM unknown'!$M$2:$M$253,"")+COUNTIFS('Relevant - IN NOW CRM valid'!$T$2:$T$2328,$A289,'Relevant - IN NOW CRM valid'!$G$2:$G$2328,"UK",'Relevant - IN NOW CRM valid'!$M$2:$M$2328,"")+COUNTIFS('Relevant - IN NOW CRM unknown'!$T$2:$T$1227,$A289,'Relevant - IN NOW CRM unknown'!$G$2:$G$1227,"UK",'Relevant - IN NOW CRM unknown'!$M$2:$M$1227,"")+COUNTIFS('Relevant - Not CRM not valid'!$T$2:$T$416,$A289,'Relevant - Not CRM not valid'!$G$2:$G$416,"UK",'Relevant - Not CRM not valid'!$M$2:$M$416,"")+COUNTIFS('Relevant - In CRM not valid'!$T$2:$T$46,$A289,'Relevant - In CRM not valid'!$G$2:$G$46,"UK",'Relevant - In CRM not valid'!$M$2:$M$46,"")</f>
        <v>0</v>
      </c>
      <c r="M289" s="2">
        <f t="shared" si="8"/>
        <v>2</v>
      </c>
      <c r="N289" s="2">
        <f>COUNTIFS('Relevant - In CRM valid'!$T$2:$T$4699,$A289,'Relevant - In CRM valid'!$G$2:$G$4699,"UK",'Relevant - In CRM valid'!$Q$2:$Q$4699,"valid")+COUNTIFS('Relevant - In CRM unknown'!$T$2:$T$253,$A289,'Relevant - In CRM unknown'!$G$2:$G$253,"UK",'Relevant - In CRM unknown'!$Q$2:$Q$253,"valid")+COUNTIFS('Relevant - IN NOW CRM valid'!$T$2:$T$2328,$A289,'Relevant - IN NOW CRM valid'!$G$2:$G$2328,"UK",'Relevant - IN NOW CRM valid'!$Q$2:$Q$2328,"valid")+COUNTIFS('Relevant - IN NOW CRM unknown'!$T$2:$T$1227,$A289,'Relevant - IN NOW CRM unknown'!$G$2:$G$1227,"UK",'Relevant - IN NOW CRM unknown'!$Q$2:$Q$1227,"valid")+COUNTIFS('Relevant - Not CRM not valid'!$T$2:$T$416,$A289,'Relevant - Not CRM not valid'!$G$2:$G$416,"UK",'Relevant - Not CRM not valid'!$Q$2:$Q$416,"valid")+COUNTIFS('Relevant - In CRM not valid'!$T$2:$T$46,$A289,'Relevant - In CRM not valid'!$G$2:$G$46,"UK",'Relevant - In CRM not valid'!$Q$2:$Q$46,"valid")</f>
        <v>0</v>
      </c>
      <c r="O289" s="2" t="str">
        <f t="shared" si="9"/>
        <v xml:space="preserve">Finance  </v>
      </c>
    </row>
    <row r="290" spans="1:15" ht="15" customHeight="1">
      <c r="A290" s="2" t="s">
        <v>687</v>
      </c>
      <c r="B290" s="2" t="s">
        <v>688</v>
      </c>
      <c r="C290" s="2" t="s">
        <v>95</v>
      </c>
      <c r="D290" s="2" t="str">
        <f>IFERROR(INDEX('UK Target Institutions'!$D$2:$D$727,MATCH($A290,'UK Target Institutions'!$A$2:$A$727,0)),"")</f>
        <v>Yes</v>
      </c>
      <c r="E290" s="2">
        <f>COUNTIFS('Relevant - In CRM valid'!$T$2:$T$4699,$A290,'Relevant - In CRM valid'!$G$2:$G$4699,"UK")+COUNTIFS('Relevant - In CRM unknown'!$T$2:$T$253,$A290,'Relevant - In CRM unknown'!$G$2:$G$253,"UK")+COUNTIFS('Relevant - IN NOW CRM valid'!$T$2:$T$2328,$A290,'Relevant - IN NOW CRM valid'!$G$2:$G$2328,"UK")+COUNTIFS('Relevant - IN NOW CRM unknown'!$T$2:$T$1227,$A290,'Relevant - IN NOW CRM unknown'!$G$2:$G$1227,"UK")+COUNTIFS('Relevant - Not CRM not valid'!$T$2:$T$416,$A290,'Relevant - Not CRM not valid'!$G$2:$G$416,"UK")+COUNTIFS('Relevant - In CRM not valid'!$T$2:$T$46,$A290,'Relevant - In CRM not valid'!$G$2:$G$46,"UK")</f>
        <v>2</v>
      </c>
      <c r="F290" s="2">
        <f>COUNTIFS('Relevant - In CRM valid'!$T$2:$T$4699,$A290,'Relevant - In CRM valid'!$G$2:$G$4699,"UK",'Relevant - In CRM valid'!$M$2:$M$4699,"Research")+COUNTIFS('Relevant - In CRM unknown'!$T$2:$T$253,$A290,'Relevant - In CRM unknown'!$G$2:$G$253,"UK",'Relevant - In CRM unknown'!$M$2:$M$253,"Research")+COUNTIFS('Relevant - IN NOW CRM valid'!$T$2:$T$2328,$A290,'Relevant - IN NOW CRM valid'!$G$2:$G$2328,"UK",'Relevant - IN NOW CRM valid'!$M$2:$M$2328,"Research")+COUNTIFS('Relevant - IN NOW CRM unknown'!$T$2:$T$1227,$A290,'Relevant - IN NOW CRM unknown'!$G$2:$G$1227,"UK",'Relevant - IN NOW CRM unknown'!$M$2:$M$1227,"Research")+COUNTIFS('Relevant - Not CRM not valid'!$T$2:$T$416,$A290,'Relevant - Not CRM not valid'!$G$2:$G$416,"UK",'Relevant - Not CRM not valid'!$M$2:$M$416,"Research")+COUNTIFS('Relevant - In CRM not valid'!$T$2:$T$46,$A290,'Relevant - In CRM not valid'!$G$2:$G$46,"UK",'Relevant - In CRM not valid'!$M$2:$M$46,"Research")</f>
        <v>2</v>
      </c>
      <c r="G290" s="2">
        <f>COUNTIFS('Relevant - In CRM valid'!$T$2:$T$4699,$A290,'Relevant - In CRM valid'!$G$2:$G$4699,"UK",'Relevant - In CRM valid'!$M$2:$M$4699,"Research",'Relevant - In CRM valid'!$R$2:$R$4699,"Senior")+COUNTIFS('Relevant - In CRM unknown'!$T$2:$T$253,$A290,'Relevant - In CRM unknown'!$G$2:$G$253,"UK",'Relevant - In CRM unknown'!$M$2:$M$253,"Research",'Relevant - In CRM unknown'!$R$2:$R$253,"Senior")+COUNTIFS('Relevant - IN NOW CRM valid'!$T$2:$T$2328,$A290,'Relevant - IN NOW CRM valid'!$G$2:$G$2328,"UK",'Relevant - IN NOW CRM valid'!$M$2:$M$2328,"Research",'Relevant - IN NOW CRM valid'!$R$2:$R$2328,"Senior")+COUNTIFS('Relevant - IN NOW CRM unknown'!$T$2:$T$1227,$A290,'Relevant - IN NOW CRM unknown'!$G$2:$G$1227,"UK",'Relevant - IN NOW CRM unknown'!$M$2:$M$1227,"Research",'Relevant - IN NOW CRM unknown'!$R$2:$R$1227,"Senior")+COUNTIFS('Relevant - Not CRM not valid'!$T$2:$T$416,$A290,'Relevant - Not CRM not valid'!$G$2:$G$416,"UK",'Relevant - Not CRM not valid'!$M$2:$M$416,"Research",'Relevant - Not CRM not valid'!$R$2:$R$416,"Senior")+COUNTIFS('Relevant - In CRM not valid'!$T$2:$T$46,$A290,'Relevant - In CRM not valid'!$G$2:$G$46,"UK",'Relevant - In CRM not valid'!$M$2:$M$46,"Research",'Relevant - In CRM not valid'!$R$2:$R$46,"Senior")</f>
        <v>2</v>
      </c>
      <c r="H290" s="2">
        <f>COUNTIFS('Relevant - In CRM valid'!$T$2:$T$4699,$A290,'Relevant - In CRM valid'!$G$2:$G$4699,"UK",'Relevant - In CRM valid'!$M$2:$M$4699,"Research",'Relevant - In CRM valid'!$R$2:$R$4699,"Operational")+COUNTIFS('Relevant - In CRM unknown'!$T$2:$T$253,$A290,'Relevant - In CRM unknown'!$G$2:$G$253,"UK",'Relevant - In CRM unknown'!$M$2:$M$253,"Research",'Relevant - In CRM unknown'!$R$2:$R$253,"Operational")+COUNTIFS('Relevant - IN NOW CRM valid'!$T$2:$T$2328,$A290,'Relevant - IN NOW CRM valid'!$G$2:$G$2328,"UK",'Relevant - IN NOW CRM valid'!$M$2:$M$2328,"Research",'Relevant - IN NOW CRM valid'!$R$2:$R$2328,"Operational")+COUNTIFS('Relevant - IN NOW CRM unknown'!$T$2:$T$1227,$A290,'Relevant - IN NOW CRM unknown'!$G$2:$G$1227,"UK",'Relevant - IN NOW CRM unknown'!$M$2:$M$1227,"Research",'Relevant - IN NOW CRM unknown'!$R$2:$R$1227,"Operational")+COUNTIFS('Relevant - Not CRM not valid'!$T$2:$T$416,$A290,'Relevant - Not CRM not valid'!$G$2:$G$416,"UK",'Relevant - Not CRM not valid'!$M$2:$M$416,"Research",'Relevant - Not CRM not valid'!$R$2:$R$416,"Operational")+COUNTIFS('Relevant - In CRM not valid'!$T$2:$T$46,$A290,'Relevant - In CRM not valid'!$G$2:$G$46,"UK",'Relevant - In CRM not valid'!$M$2:$M$46,"Research",'Relevant - In CRM not valid'!$R$2:$R$46,"Operational")</f>
        <v>0</v>
      </c>
      <c r="I290" s="2">
        <f>COUNTIFS('Relevant - In CRM valid'!$T$2:$T$4699,$A290,'Relevant - In CRM valid'!$G$2:$G$4699,"UK",'Relevant - In CRM valid'!$M$2:$M$4699,"Research",'Relevant - In CRM valid'!$R$2:$R$4699,"Academic")+COUNTIFS('Relevant - In CRM unknown'!$T$2:$T$253,$A290,'Relevant - In CRM unknown'!$G$2:$G$253,"UK",'Relevant - In CRM unknown'!$M$2:$M$253,"Research",'Relevant - In CRM unknown'!$R$2:$R$253,"Academic")+COUNTIFS('Relevant - IN NOW CRM valid'!$T$2:$T$2328,$A290,'Relevant - IN NOW CRM valid'!$G$2:$G$2328,"UK",'Relevant - IN NOW CRM valid'!$M$2:$M$2328,"Research",'Relevant - IN NOW CRM valid'!$R$2:$R$2328,"Academic")+COUNTIFS('Relevant - IN NOW CRM unknown'!$T$2:$T$1227,$A290,'Relevant - IN NOW CRM unknown'!$G$2:$G$1227,"UK",'Relevant - IN NOW CRM unknown'!$M$2:$M$1227,"Research",'Relevant - IN NOW CRM unknown'!$R$2:$R$1227,"Academic")+COUNTIFS('Relevant - Not CRM not valid'!$T$2:$T$416,$A290,'Relevant - Not CRM not valid'!$G$2:$G$416,"UK",'Relevant - Not CRM not valid'!$M$2:$M$416,"Research",'Relevant - Not CRM not valid'!$R$2:$R$416,"Academic")+COUNTIFS('Relevant - In CRM not valid'!$T$2:$T$46,$A290,'Relevant - In CRM not valid'!$G$2:$G$46,"UK",'Relevant - In CRM not valid'!$M$2:$M$46,"Research",'Relevant - In CRM not valid'!$R$2:$R$46,"Academic")</f>
        <v>0</v>
      </c>
      <c r="J290" s="2">
        <f>COUNTIFS('Relevant - In CRM valid'!$T$2:$T$4699,$A290,'Relevant - In CRM valid'!$G$2:$G$4699,"UK",'Relevant - In CRM valid'!$M$2:$M$4699,"Finance")+COUNTIFS('Relevant - In CRM unknown'!$T$2:$T$253,$A290,'Relevant - In CRM unknown'!$G$2:$G$253,"UK",'Relevant - In CRM unknown'!$M$2:$M$253,"Finance")+COUNTIFS('Relevant - IN NOW CRM valid'!$T$2:$T$2328,$A290,'Relevant - IN NOW CRM valid'!$G$2:$G$2328,"UK",'Relevant - IN NOW CRM valid'!$M$2:$M$2328,"Finance")+COUNTIFS('Relevant - IN NOW CRM unknown'!$T$2:$T$1227,$A290,'Relevant - IN NOW CRM unknown'!$G$2:$G$1227,"UK",'Relevant - IN NOW CRM unknown'!$M$2:$M$1227,"Finance")+COUNTIFS('Relevant - Not CRM not valid'!$T$2:$T$416,$A290,'Relevant - Not CRM not valid'!$G$2:$G$416,"UK",'Relevant - Not CRM not valid'!$M$2:$M$416,"Finance")+COUNTIFS('Relevant - In CRM not valid'!$T$2:$T$46,$A290,'Relevant - In CRM not valid'!$G$2:$G$46,"UK",'Relevant - In CRM not valid'!$M$2:$M$46,"Finance")</f>
        <v>0</v>
      </c>
      <c r="K290" s="2">
        <f>COUNTIFS('Relevant - In CRM valid'!$T$2:$T$4699,$A290,'Relevant - In CRM valid'!$G$2:$G$4699,"UK",'Relevant - In CRM valid'!$M$2:$M$4699,"IT/Systems")+COUNTIFS('Relevant - In CRM unknown'!$T$2:$T$253,$A290,'Relevant - In CRM unknown'!$G$2:$G$253,"UK",'Relevant - In CRM unknown'!$M$2:$M$253,"IT/Systems")+COUNTIFS('Relevant - IN NOW CRM valid'!$T$2:$T$2328,$A290,'Relevant - IN NOW CRM valid'!$G$2:$G$2328,"UK",'Relevant - IN NOW CRM valid'!$M$2:$M$2328,"IT/Systems")+COUNTIFS('Relevant - IN NOW CRM unknown'!$T$2:$T$1227,$A290,'Relevant - IN NOW CRM unknown'!$G$2:$G$1227,"UK",'Relevant - IN NOW CRM unknown'!$M$2:$M$1227,"IT/Systems")+COUNTIFS('Relevant - Not CRM not valid'!$T$2:$T$416,$A290,'Relevant - Not CRM not valid'!$G$2:$G$416,"UK",'Relevant - Not CRM not valid'!$M$2:$M$416,"IT/Systems")+COUNTIFS('Relevant - In CRM not valid'!$T$2:$T$46,$A290,'Relevant - In CRM not valid'!$G$2:$G$46,"UK",'Relevant - In CRM not valid'!$M$2:$M$46,"IT/Systems")</f>
        <v>0</v>
      </c>
      <c r="L290" s="2">
        <f>COUNTIFS('Relevant - In CRM valid'!$T$2:$T$4699,$A290,'Relevant - In CRM valid'!$G$2:$G$4699,"UK",'Relevant - In CRM valid'!$M$2:$M$4699,"")+COUNTIFS('Relevant - In CRM unknown'!$T$2:$T$253,$A290,'Relevant - In CRM unknown'!$G$2:$G$253,"UK",'Relevant - In CRM unknown'!$M$2:$M$253,"")+COUNTIFS('Relevant - IN NOW CRM valid'!$T$2:$T$2328,$A290,'Relevant - IN NOW CRM valid'!$G$2:$G$2328,"UK",'Relevant - IN NOW CRM valid'!$M$2:$M$2328,"")+COUNTIFS('Relevant - IN NOW CRM unknown'!$T$2:$T$1227,$A290,'Relevant - IN NOW CRM unknown'!$G$2:$G$1227,"UK",'Relevant - IN NOW CRM unknown'!$M$2:$M$1227,"")+COUNTIFS('Relevant - Not CRM not valid'!$T$2:$T$416,$A290,'Relevant - Not CRM not valid'!$G$2:$G$416,"UK",'Relevant - Not CRM not valid'!$M$2:$M$416,"")+COUNTIFS('Relevant - In CRM not valid'!$T$2:$T$46,$A290,'Relevant - In CRM not valid'!$G$2:$G$46,"UK",'Relevant - In CRM not valid'!$M$2:$M$46,"")</f>
        <v>0</v>
      </c>
      <c r="M290" s="2">
        <f t="shared" si="8"/>
        <v>1</v>
      </c>
      <c r="N290" s="2">
        <f>COUNTIFS('Relevant - In CRM valid'!$T$2:$T$4699,$A290,'Relevant - In CRM valid'!$G$2:$G$4699,"UK",'Relevant - In CRM valid'!$Q$2:$Q$4699,"valid")+COUNTIFS('Relevant - In CRM unknown'!$T$2:$T$253,$A290,'Relevant - In CRM unknown'!$G$2:$G$253,"UK",'Relevant - In CRM unknown'!$Q$2:$Q$253,"valid")+COUNTIFS('Relevant - IN NOW CRM valid'!$T$2:$T$2328,$A290,'Relevant - IN NOW CRM valid'!$G$2:$G$2328,"UK",'Relevant - IN NOW CRM valid'!$Q$2:$Q$2328,"valid")+COUNTIFS('Relevant - IN NOW CRM unknown'!$T$2:$T$1227,$A290,'Relevant - IN NOW CRM unknown'!$G$2:$G$1227,"UK",'Relevant - IN NOW CRM unknown'!$Q$2:$Q$1227,"valid")+COUNTIFS('Relevant - Not CRM not valid'!$T$2:$T$416,$A290,'Relevant - Not CRM not valid'!$G$2:$G$416,"UK",'Relevant - Not CRM not valid'!$Q$2:$Q$416,"valid")+COUNTIFS('Relevant - In CRM not valid'!$T$2:$T$46,$A290,'Relevant - In CRM not valid'!$G$2:$G$46,"UK",'Relevant - In CRM not valid'!$Q$2:$Q$46,"valid")</f>
        <v>1</v>
      </c>
      <c r="O290" s="2" t="str">
        <f t="shared" si="9"/>
        <v>Finance  IT/Systems</v>
      </c>
    </row>
    <row r="291" spans="1:15" ht="15" customHeight="1">
      <c r="A291" s="2" t="s">
        <v>689</v>
      </c>
      <c r="B291" s="2" t="s">
        <v>690</v>
      </c>
      <c r="C291" s="2" t="s">
        <v>383</v>
      </c>
      <c r="D291" s="2" t="str">
        <f>IFERROR(INDEX('UK Target Institutions'!$D$2:$D$727,MATCH($A291,'UK Target Institutions'!$A$2:$A$727,0)),"")</f>
        <v>No</v>
      </c>
      <c r="E291" s="2">
        <f>COUNTIFS('Relevant - In CRM valid'!$T$2:$T$4699,$A291,'Relevant - In CRM valid'!$G$2:$G$4699,"UK")+COUNTIFS('Relevant - In CRM unknown'!$T$2:$T$253,$A291,'Relevant - In CRM unknown'!$G$2:$G$253,"UK")+COUNTIFS('Relevant - IN NOW CRM valid'!$T$2:$T$2328,$A291,'Relevant - IN NOW CRM valid'!$G$2:$G$2328,"UK")+COUNTIFS('Relevant - IN NOW CRM unknown'!$T$2:$T$1227,$A291,'Relevant - IN NOW CRM unknown'!$G$2:$G$1227,"UK")+COUNTIFS('Relevant - Not CRM not valid'!$T$2:$T$416,$A291,'Relevant - Not CRM not valid'!$G$2:$G$416,"UK")+COUNTIFS('Relevant - In CRM not valid'!$T$2:$T$46,$A291,'Relevant - In CRM not valid'!$G$2:$G$46,"UK")</f>
        <v>2</v>
      </c>
      <c r="F291" s="2">
        <f>COUNTIFS('Relevant - In CRM valid'!$T$2:$T$4699,$A291,'Relevant - In CRM valid'!$G$2:$G$4699,"UK",'Relevant - In CRM valid'!$M$2:$M$4699,"Research")+COUNTIFS('Relevant - In CRM unknown'!$T$2:$T$253,$A291,'Relevant - In CRM unknown'!$G$2:$G$253,"UK",'Relevant - In CRM unknown'!$M$2:$M$253,"Research")+COUNTIFS('Relevant - IN NOW CRM valid'!$T$2:$T$2328,$A291,'Relevant - IN NOW CRM valid'!$G$2:$G$2328,"UK",'Relevant - IN NOW CRM valid'!$M$2:$M$2328,"Research")+COUNTIFS('Relevant - IN NOW CRM unknown'!$T$2:$T$1227,$A291,'Relevant - IN NOW CRM unknown'!$G$2:$G$1227,"UK",'Relevant - IN NOW CRM unknown'!$M$2:$M$1227,"Research")+COUNTIFS('Relevant - Not CRM not valid'!$T$2:$T$416,$A291,'Relevant - Not CRM not valid'!$G$2:$G$416,"UK",'Relevant - Not CRM not valid'!$M$2:$M$416,"Research")+COUNTIFS('Relevant - In CRM not valid'!$T$2:$T$46,$A291,'Relevant - In CRM not valid'!$G$2:$G$46,"UK",'Relevant - In CRM not valid'!$M$2:$M$46,"Research")</f>
        <v>0</v>
      </c>
      <c r="G291" s="2">
        <f>COUNTIFS('Relevant - In CRM valid'!$T$2:$T$4699,$A291,'Relevant - In CRM valid'!$G$2:$G$4699,"UK",'Relevant - In CRM valid'!$M$2:$M$4699,"Research",'Relevant - In CRM valid'!$R$2:$R$4699,"Senior")+COUNTIFS('Relevant - In CRM unknown'!$T$2:$T$253,$A291,'Relevant - In CRM unknown'!$G$2:$G$253,"UK",'Relevant - In CRM unknown'!$M$2:$M$253,"Research",'Relevant - In CRM unknown'!$R$2:$R$253,"Senior")+COUNTIFS('Relevant - IN NOW CRM valid'!$T$2:$T$2328,$A291,'Relevant - IN NOW CRM valid'!$G$2:$G$2328,"UK",'Relevant - IN NOW CRM valid'!$M$2:$M$2328,"Research",'Relevant - IN NOW CRM valid'!$R$2:$R$2328,"Senior")+COUNTIFS('Relevant - IN NOW CRM unknown'!$T$2:$T$1227,$A291,'Relevant - IN NOW CRM unknown'!$G$2:$G$1227,"UK",'Relevant - IN NOW CRM unknown'!$M$2:$M$1227,"Research",'Relevant - IN NOW CRM unknown'!$R$2:$R$1227,"Senior")+COUNTIFS('Relevant - Not CRM not valid'!$T$2:$T$416,$A291,'Relevant - Not CRM not valid'!$G$2:$G$416,"UK",'Relevant - Not CRM not valid'!$M$2:$M$416,"Research",'Relevant - Not CRM not valid'!$R$2:$R$416,"Senior")+COUNTIFS('Relevant - In CRM not valid'!$T$2:$T$46,$A291,'Relevant - In CRM not valid'!$G$2:$G$46,"UK",'Relevant - In CRM not valid'!$M$2:$M$46,"Research",'Relevant - In CRM not valid'!$R$2:$R$46,"Senior")</f>
        <v>0</v>
      </c>
      <c r="H291" s="2">
        <f>COUNTIFS('Relevant - In CRM valid'!$T$2:$T$4699,$A291,'Relevant - In CRM valid'!$G$2:$G$4699,"UK",'Relevant - In CRM valid'!$M$2:$M$4699,"Research",'Relevant - In CRM valid'!$R$2:$R$4699,"Operational")+COUNTIFS('Relevant - In CRM unknown'!$T$2:$T$253,$A291,'Relevant - In CRM unknown'!$G$2:$G$253,"UK",'Relevant - In CRM unknown'!$M$2:$M$253,"Research",'Relevant - In CRM unknown'!$R$2:$R$253,"Operational")+COUNTIFS('Relevant - IN NOW CRM valid'!$T$2:$T$2328,$A291,'Relevant - IN NOW CRM valid'!$G$2:$G$2328,"UK",'Relevant - IN NOW CRM valid'!$M$2:$M$2328,"Research",'Relevant - IN NOW CRM valid'!$R$2:$R$2328,"Operational")+COUNTIFS('Relevant - IN NOW CRM unknown'!$T$2:$T$1227,$A291,'Relevant - IN NOW CRM unknown'!$G$2:$G$1227,"UK",'Relevant - IN NOW CRM unknown'!$M$2:$M$1227,"Research",'Relevant - IN NOW CRM unknown'!$R$2:$R$1227,"Operational")+COUNTIFS('Relevant - Not CRM not valid'!$T$2:$T$416,$A291,'Relevant - Not CRM not valid'!$G$2:$G$416,"UK",'Relevant - Not CRM not valid'!$M$2:$M$416,"Research",'Relevant - Not CRM not valid'!$R$2:$R$416,"Operational")+COUNTIFS('Relevant - In CRM not valid'!$T$2:$T$46,$A291,'Relevant - In CRM not valid'!$G$2:$G$46,"UK",'Relevant - In CRM not valid'!$M$2:$M$46,"Research",'Relevant - In CRM not valid'!$R$2:$R$46,"Operational")</f>
        <v>0</v>
      </c>
      <c r="I291" s="2">
        <f>COUNTIFS('Relevant - In CRM valid'!$T$2:$T$4699,$A291,'Relevant - In CRM valid'!$G$2:$G$4699,"UK",'Relevant - In CRM valid'!$M$2:$M$4699,"Research",'Relevant - In CRM valid'!$R$2:$R$4699,"Academic")+COUNTIFS('Relevant - In CRM unknown'!$T$2:$T$253,$A291,'Relevant - In CRM unknown'!$G$2:$G$253,"UK",'Relevant - In CRM unknown'!$M$2:$M$253,"Research",'Relevant - In CRM unknown'!$R$2:$R$253,"Academic")+COUNTIFS('Relevant - IN NOW CRM valid'!$T$2:$T$2328,$A291,'Relevant - IN NOW CRM valid'!$G$2:$G$2328,"UK",'Relevant - IN NOW CRM valid'!$M$2:$M$2328,"Research",'Relevant - IN NOW CRM valid'!$R$2:$R$2328,"Academic")+COUNTIFS('Relevant - IN NOW CRM unknown'!$T$2:$T$1227,$A291,'Relevant - IN NOW CRM unknown'!$G$2:$G$1227,"UK",'Relevant - IN NOW CRM unknown'!$M$2:$M$1227,"Research",'Relevant - IN NOW CRM unknown'!$R$2:$R$1227,"Academic")+COUNTIFS('Relevant - Not CRM not valid'!$T$2:$T$416,$A291,'Relevant - Not CRM not valid'!$G$2:$G$416,"UK",'Relevant - Not CRM not valid'!$M$2:$M$416,"Research",'Relevant - Not CRM not valid'!$R$2:$R$416,"Academic")+COUNTIFS('Relevant - In CRM not valid'!$T$2:$T$46,$A291,'Relevant - In CRM not valid'!$G$2:$G$46,"UK",'Relevant - In CRM not valid'!$M$2:$M$46,"Research",'Relevant - In CRM not valid'!$R$2:$R$46,"Academic")</f>
        <v>0</v>
      </c>
      <c r="J291" s="2">
        <f>COUNTIFS('Relevant - In CRM valid'!$T$2:$T$4699,$A291,'Relevant - In CRM valid'!$G$2:$G$4699,"UK",'Relevant - In CRM valid'!$M$2:$M$4699,"Finance")+COUNTIFS('Relevant - In CRM unknown'!$T$2:$T$253,$A291,'Relevant - In CRM unknown'!$G$2:$G$253,"UK",'Relevant - In CRM unknown'!$M$2:$M$253,"Finance")+COUNTIFS('Relevant - IN NOW CRM valid'!$T$2:$T$2328,$A291,'Relevant - IN NOW CRM valid'!$G$2:$G$2328,"UK",'Relevant - IN NOW CRM valid'!$M$2:$M$2328,"Finance")+COUNTIFS('Relevant - IN NOW CRM unknown'!$T$2:$T$1227,$A291,'Relevant - IN NOW CRM unknown'!$G$2:$G$1227,"UK",'Relevant - IN NOW CRM unknown'!$M$2:$M$1227,"Finance")+COUNTIFS('Relevant - Not CRM not valid'!$T$2:$T$416,$A291,'Relevant - Not CRM not valid'!$G$2:$G$416,"UK",'Relevant - Not CRM not valid'!$M$2:$M$416,"Finance")+COUNTIFS('Relevant - In CRM not valid'!$T$2:$T$46,$A291,'Relevant - In CRM not valid'!$G$2:$G$46,"UK",'Relevant - In CRM not valid'!$M$2:$M$46,"Finance")</f>
        <v>2</v>
      </c>
      <c r="K291" s="2">
        <f>COUNTIFS('Relevant - In CRM valid'!$T$2:$T$4699,$A291,'Relevant - In CRM valid'!$G$2:$G$4699,"UK",'Relevant - In CRM valid'!$M$2:$M$4699,"IT/Systems")+COUNTIFS('Relevant - In CRM unknown'!$T$2:$T$253,$A291,'Relevant - In CRM unknown'!$G$2:$G$253,"UK",'Relevant - In CRM unknown'!$M$2:$M$253,"IT/Systems")+COUNTIFS('Relevant - IN NOW CRM valid'!$T$2:$T$2328,$A291,'Relevant - IN NOW CRM valid'!$G$2:$G$2328,"UK",'Relevant - IN NOW CRM valid'!$M$2:$M$2328,"IT/Systems")+COUNTIFS('Relevant - IN NOW CRM unknown'!$T$2:$T$1227,$A291,'Relevant - IN NOW CRM unknown'!$G$2:$G$1227,"UK",'Relevant - IN NOW CRM unknown'!$M$2:$M$1227,"IT/Systems")+COUNTIFS('Relevant - Not CRM not valid'!$T$2:$T$416,$A291,'Relevant - Not CRM not valid'!$G$2:$G$416,"UK",'Relevant - Not CRM not valid'!$M$2:$M$416,"IT/Systems")+COUNTIFS('Relevant - In CRM not valid'!$T$2:$T$46,$A291,'Relevant - In CRM not valid'!$G$2:$G$46,"UK",'Relevant - In CRM not valid'!$M$2:$M$46,"IT/Systems")</f>
        <v>0</v>
      </c>
      <c r="L291" s="2">
        <f>COUNTIFS('Relevant - In CRM valid'!$T$2:$T$4699,$A291,'Relevant - In CRM valid'!$G$2:$G$4699,"UK",'Relevant - In CRM valid'!$M$2:$M$4699,"")+COUNTIFS('Relevant - In CRM unknown'!$T$2:$T$253,$A291,'Relevant - In CRM unknown'!$G$2:$G$253,"UK",'Relevant - In CRM unknown'!$M$2:$M$253,"")+COUNTIFS('Relevant - IN NOW CRM valid'!$T$2:$T$2328,$A291,'Relevant - IN NOW CRM valid'!$G$2:$G$2328,"UK",'Relevant - IN NOW CRM valid'!$M$2:$M$2328,"")+COUNTIFS('Relevant - IN NOW CRM unknown'!$T$2:$T$1227,$A291,'Relevant - IN NOW CRM unknown'!$G$2:$G$1227,"UK",'Relevant - IN NOW CRM unknown'!$M$2:$M$1227,"")+COUNTIFS('Relevant - Not CRM not valid'!$T$2:$T$416,$A291,'Relevant - Not CRM not valid'!$G$2:$G$416,"UK",'Relevant - Not CRM not valid'!$M$2:$M$416,"")+COUNTIFS('Relevant - In CRM not valid'!$T$2:$T$46,$A291,'Relevant - In CRM not valid'!$G$2:$G$46,"UK",'Relevant - In CRM not valid'!$M$2:$M$46,"")</f>
        <v>0</v>
      </c>
      <c r="M291" s="2">
        <f t="shared" si="8"/>
        <v>1</v>
      </c>
      <c r="N291" s="2">
        <f>COUNTIFS('Relevant - In CRM valid'!$T$2:$T$4699,$A291,'Relevant - In CRM valid'!$G$2:$G$4699,"UK",'Relevant - In CRM valid'!$Q$2:$Q$4699,"valid")+COUNTIFS('Relevant - In CRM unknown'!$T$2:$T$253,$A291,'Relevant - In CRM unknown'!$G$2:$G$253,"UK",'Relevant - In CRM unknown'!$Q$2:$Q$253,"valid")+COUNTIFS('Relevant - IN NOW CRM valid'!$T$2:$T$2328,$A291,'Relevant - IN NOW CRM valid'!$G$2:$G$2328,"UK",'Relevant - IN NOW CRM valid'!$Q$2:$Q$2328,"valid")+COUNTIFS('Relevant - IN NOW CRM unknown'!$T$2:$T$1227,$A291,'Relevant - IN NOW CRM unknown'!$G$2:$G$1227,"UK",'Relevant - IN NOW CRM unknown'!$Q$2:$Q$1227,"valid")+COUNTIFS('Relevant - Not CRM not valid'!$T$2:$T$416,$A291,'Relevant - Not CRM not valid'!$G$2:$G$416,"UK",'Relevant - Not CRM not valid'!$Q$2:$Q$416,"valid")+COUNTIFS('Relevant - In CRM not valid'!$T$2:$T$46,$A291,'Relevant - In CRM not valid'!$G$2:$G$46,"UK",'Relevant - In CRM not valid'!$Q$2:$Q$46,"valid")</f>
        <v>2</v>
      </c>
      <c r="O291" s="2" t="str">
        <f t="shared" si="9"/>
        <v>Research  IT/Systems</v>
      </c>
    </row>
    <row r="292" spans="1:15" ht="15" customHeight="1">
      <c r="A292" s="2" t="s">
        <v>691</v>
      </c>
      <c r="B292" s="2" t="s">
        <v>692</v>
      </c>
      <c r="C292" s="2" t="s">
        <v>383</v>
      </c>
      <c r="D292" s="2" t="str">
        <f>IFERROR(INDEX('UK Target Institutions'!$D$2:$D$727,MATCH($A292,'UK Target Institutions'!$A$2:$A$727,0)),"")</f>
        <v>No</v>
      </c>
      <c r="E292" s="2">
        <f>COUNTIFS('Relevant - In CRM valid'!$T$2:$T$4699,$A292,'Relevant - In CRM valid'!$G$2:$G$4699,"UK")+COUNTIFS('Relevant - In CRM unknown'!$T$2:$T$253,$A292,'Relevant - In CRM unknown'!$G$2:$G$253,"UK")+COUNTIFS('Relevant - IN NOW CRM valid'!$T$2:$T$2328,$A292,'Relevant - IN NOW CRM valid'!$G$2:$G$2328,"UK")+COUNTIFS('Relevant - IN NOW CRM unknown'!$T$2:$T$1227,$A292,'Relevant - IN NOW CRM unknown'!$G$2:$G$1227,"UK")+COUNTIFS('Relevant - Not CRM not valid'!$T$2:$T$416,$A292,'Relevant - Not CRM not valid'!$G$2:$G$416,"UK")+COUNTIFS('Relevant - In CRM not valid'!$T$2:$T$46,$A292,'Relevant - In CRM not valid'!$G$2:$G$46,"UK")</f>
        <v>2</v>
      </c>
      <c r="F292" s="2">
        <f>COUNTIFS('Relevant - In CRM valid'!$T$2:$T$4699,$A292,'Relevant - In CRM valid'!$G$2:$G$4699,"UK",'Relevant - In CRM valid'!$M$2:$M$4699,"Research")+COUNTIFS('Relevant - In CRM unknown'!$T$2:$T$253,$A292,'Relevant - In CRM unknown'!$G$2:$G$253,"UK",'Relevant - In CRM unknown'!$M$2:$M$253,"Research")+COUNTIFS('Relevant - IN NOW CRM valid'!$T$2:$T$2328,$A292,'Relevant - IN NOW CRM valid'!$G$2:$G$2328,"UK",'Relevant - IN NOW CRM valid'!$M$2:$M$2328,"Research")+COUNTIFS('Relevant - IN NOW CRM unknown'!$T$2:$T$1227,$A292,'Relevant - IN NOW CRM unknown'!$G$2:$G$1227,"UK",'Relevant - IN NOW CRM unknown'!$M$2:$M$1227,"Research")+COUNTIFS('Relevant - Not CRM not valid'!$T$2:$T$416,$A292,'Relevant - Not CRM not valid'!$G$2:$G$416,"UK",'Relevant - Not CRM not valid'!$M$2:$M$416,"Research")+COUNTIFS('Relevant - In CRM not valid'!$T$2:$T$46,$A292,'Relevant - In CRM not valid'!$G$2:$G$46,"UK",'Relevant - In CRM not valid'!$M$2:$M$46,"Research")</f>
        <v>2</v>
      </c>
      <c r="G292" s="2">
        <f>COUNTIFS('Relevant - In CRM valid'!$T$2:$T$4699,$A292,'Relevant - In CRM valid'!$G$2:$G$4699,"UK",'Relevant - In CRM valid'!$M$2:$M$4699,"Research",'Relevant - In CRM valid'!$R$2:$R$4699,"Senior")+COUNTIFS('Relevant - In CRM unknown'!$T$2:$T$253,$A292,'Relevant - In CRM unknown'!$G$2:$G$253,"UK",'Relevant - In CRM unknown'!$M$2:$M$253,"Research",'Relevant - In CRM unknown'!$R$2:$R$253,"Senior")+COUNTIFS('Relevant - IN NOW CRM valid'!$T$2:$T$2328,$A292,'Relevant - IN NOW CRM valid'!$G$2:$G$2328,"UK",'Relevant - IN NOW CRM valid'!$M$2:$M$2328,"Research",'Relevant - IN NOW CRM valid'!$R$2:$R$2328,"Senior")+COUNTIFS('Relevant - IN NOW CRM unknown'!$T$2:$T$1227,$A292,'Relevant - IN NOW CRM unknown'!$G$2:$G$1227,"UK",'Relevant - IN NOW CRM unknown'!$M$2:$M$1227,"Research",'Relevant - IN NOW CRM unknown'!$R$2:$R$1227,"Senior")+COUNTIFS('Relevant - Not CRM not valid'!$T$2:$T$416,$A292,'Relevant - Not CRM not valid'!$G$2:$G$416,"UK",'Relevant - Not CRM not valid'!$M$2:$M$416,"Research",'Relevant - Not CRM not valid'!$R$2:$R$416,"Senior")+COUNTIFS('Relevant - In CRM not valid'!$T$2:$T$46,$A292,'Relevant - In CRM not valid'!$G$2:$G$46,"UK",'Relevant - In CRM not valid'!$M$2:$M$46,"Research",'Relevant - In CRM not valid'!$R$2:$R$46,"Senior")</f>
        <v>2</v>
      </c>
      <c r="H292" s="2">
        <f>COUNTIFS('Relevant - In CRM valid'!$T$2:$T$4699,$A292,'Relevant - In CRM valid'!$G$2:$G$4699,"UK",'Relevant - In CRM valid'!$M$2:$M$4699,"Research",'Relevant - In CRM valid'!$R$2:$R$4699,"Operational")+COUNTIFS('Relevant - In CRM unknown'!$T$2:$T$253,$A292,'Relevant - In CRM unknown'!$G$2:$G$253,"UK",'Relevant - In CRM unknown'!$M$2:$M$253,"Research",'Relevant - In CRM unknown'!$R$2:$R$253,"Operational")+COUNTIFS('Relevant - IN NOW CRM valid'!$T$2:$T$2328,$A292,'Relevant - IN NOW CRM valid'!$G$2:$G$2328,"UK",'Relevant - IN NOW CRM valid'!$M$2:$M$2328,"Research",'Relevant - IN NOW CRM valid'!$R$2:$R$2328,"Operational")+COUNTIFS('Relevant - IN NOW CRM unknown'!$T$2:$T$1227,$A292,'Relevant - IN NOW CRM unknown'!$G$2:$G$1227,"UK",'Relevant - IN NOW CRM unknown'!$M$2:$M$1227,"Research",'Relevant - IN NOW CRM unknown'!$R$2:$R$1227,"Operational")+COUNTIFS('Relevant - Not CRM not valid'!$T$2:$T$416,$A292,'Relevant - Not CRM not valid'!$G$2:$G$416,"UK",'Relevant - Not CRM not valid'!$M$2:$M$416,"Research",'Relevant - Not CRM not valid'!$R$2:$R$416,"Operational")+COUNTIFS('Relevant - In CRM not valid'!$T$2:$T$46,$A292,'Relevant - In CRM not valid'!$G$2:$G$46,"UK",'Relevant - In CRM not valid'!$M$2:$M$46,"Research",'Relevant - In CRM not valid'!$R$2:$R$46,"Operational")</f>
        <v>0</v>
      </c>
      <c r="I292" s="2">
        <f>COUNTIFS('Relevant - In CRM valid'!$T$2:$T$4699,$A292,'Relevant - In CRM valid'!$G$2:$G$4699,"UK",'Relevant - In CRM valid'!$M$2:$M$4699,"Research",'Relevant - In CRM valid'!$R$2:$R$4699,"Academic")+COUNTIFS('Relevant - In CRM unknown'!$T$2:$T$253,$A292,'Relevant - In CRM unknown'!$G$2:$G$253,"UK",'Relevant - In CRM unknown'!$M$2:$M$253,"Research",'Relevant - In CRM unknown'!$R$2:$R$253,"Academic")+COUNTIFS('Relevant - IN NOW CRM valid'!$T$2:$T$2328,$A292,'Relevant - IN NOW CRM valid'!$G$2:$G$2328,"UK",'Relevant - IN NOW CRM valid'!$M$2:$M$2328,"Research",'Relevant - IN NOW CRM valid'!$R$2:$R$2328,"Academic")+COUNTIFS('Relevant - IN NOW CRM unknown'!$T$2:$T$1227,$A292,'Relevant - IN NOW CRM unknown'!$G$2:$G$1227,"UK",'Relevant - IN NOW CRM unknown'!$M$2:$M$1227,"Research",'Relevant - IN NOW CRM unknown'!$R$2:$R$1227,"Academic")+COUNTIFS('Relevant - Not CRM not valid'!$T$2:$T$416,$A292,'Relevant - Not CRM not valid'!$G$2:$G$416,"UK",'Relevant - Not CRM not valid'!$M$2:$M$416,"Research",'Relevant - Not CRM not valid'!$R$2:$R$416,"Academic")+COUNTIFS('Relevant - In CRM not valid'!$T$2:$T$46,$A292,'Relevant - In CRM not valid'!$G$2:$G$46,"UK",'Relevant - In CRM not valid'!$M$2:$M$46,"Research",'Relevant - In CRM not valid'!$R$2:$R$46,"Academic")</f>
        <v>0</v>
      </c>
      <c r="J292" s="2">
        <f>COUNTIFS('Relevant - In CRM valid'!$T$2:$T$4699,$A292,'Relevant - In CRM valid'!$G$2:$G$4699,"UK",'Relevant - In CRM valid'!$M$2:$M$4699,"Finance")+COUNTIFS('Relevant - In CRM unknown'!$T$2:$T$253,$A292,'Relevant - In CRM unknown'!$G$2:$G$253,"UK",'Relevant - In CRM unknown'!$M$2:$M$253,"Finance")+COUNTIFS('Relevant - IN NOW CRM valid'!$T$2:$T$2328,$A292,'Relevant - IN NOW CRM valid'!$G$2:$G$2328,"UK",'Relevant - IN NOW CRM valid'!$M$2:$M$2328,"Finance")+COUNTIFS('Relevant - IN NOW CRM unknown'!$T$2:$T$1227,$A292,'Relevant - IN NOW CRM unknown'!$G$2:$G$1227,"UK",'Relevant - IN NOW CRM unknown'!$M$2:$M$1227,"Finance")+COUNTIFS('Relevant - Not CRM not valid'!$T$2:$T$416,$A292,'Relevant - Not CRM not valid'!$G$2:$G$416,"UK",'Relevant - Not CRM not valid'!$M$2:$M$416,"Finance")+COUNTIFS('Relevant - In CRM not valid'!$T$2:$T$46,$A292,'Relevant - In CRM not valid'!$G$2:$G$46,"UK",'Relevant - In CRM not valid'!$M$2:$M$46,"Finance")</f>
        <v>0</v>
      </c>
      <c r="K292" s="2">
        <f>COUNTIFS('Relevant - In CRM valid'!$T$2:$T$4699,$A292,'Relevant - In CRM valid'!$G$2:$G$4699,"UK",'Relevant - In CRM valid'!$M$2:$M$4699,"IT/Systems")+COUNTIFS('Relevant - In CRM unknown'!$T$2:$T$253,$A292,'Relevant - In CRM unknown'!$G$2:$G$253,"UK",'Relevant - In CRM unknown'!$M$2:$M$253,"IT/Systems")+COUNTIFS('Relevant - IN NOW CRM valid'!$T$2:$T$2328,$A292,'Relevant - IN NOW CRM valid'!$G$2:$G$2328,"UK",'Relevant - IN NOW CRM valid'!$M$2:$M$2328,"IT/Systems")+COUNTIFS('Relevant - IN NOW CRM unknown'!$T$2:$T$1227,$A292,'Relevant - IN NOW CRM unknown'!$G$2:$G$1227,"UK",'Relevant - IN NOW CRM unknown'!$M$2:$M$1227,"IT/Systems")+COUNTIFS('Relevant - Not CRM not valid'!$T$2:$T$416,$A292,'Relevant - Not CRM not valid'!$G$2:$G$416,"UK",'Relevant - Not CRM not valid'!$M$2:$M$416,"IT/Systems")+COUNTIFS('Relevant - In CRM not valid'!$T$2:$T$46,$A292,'Relevant - In CRM not valid'!$G$2:$G$46,"UK",'Relevant - In CRM not valid'!$M$2:$M$46,"IT/Systems")</f>
        <v>0</v>
      </c>
      <c r="L292" s="2">
        <f>COUNTIFS('Relevant - In CRM valid'!$T$2:$T$4699,$A292,'Relevant - In CRM valid'!$G$2:$G$4699,"UK",'Relevant - In CRM valid'!$M$2:$M$4699,"")+COUNTIFS('Relevant - In CRM unknown'!$T$2:$T$253,$A292,'Relevant - In CRM unknown'!$G$2:$G$253,"UK",'Relevant - In CRM unknown'!$M$2:$M$253,"")+COUNTIFS('Relevant - IN NOW CRM valid'!$T$2:$T$2328,$A292,'Relevant - IN NOW CRM valid'!$G$2:$G$2328,"UK",'Relevant - IN NOW CRM valid'!$M$2:$M$2328,"")+COUNTIFS('Relevant - IN NOW CRM unknown'!$T$2:$T$1227,$A292,'Relevant - IN NOW CRM unknown'!$G$2:$G$1227,"UK",'Relevant - IN NOW CRM unknown'!$M$2:$M$1227,"")+COUNTIFS('Relevant - Not CRM not valid'!$T$2:$T$416,$A292,'Relevant - Not CRM not valid'!$G$2:$G$416,"UK",'Relevant - Not CRM not valid'!$M$2:$M$416,"")+COUNTIFS('Relevant - In CRM not valid'!$T$2:$T$46,$A292,'Relevant - In CRM not valid'!$G$2:$G$46,"UK",'Relevant - In CRM not valid'!$M$2:$M$46,"")</f>
        <v>0</v>
      </c>
      <c r="M292" s="2">
        <f t="shared" si="8"/>
        <v>1</v>
      </c>
      <c r="N292" s="2">
        <f>COUNTIFS('Relevant - In CRM valid'!$T$2:$T$4699,$A292,'Relevant - In CRM valid'!$G$2:$G$4699,"UK",'Relevant - In CRM valid'!$Q$2:$Q$4699,"valid")+COUNTIFS('Relevant - In CRM unknown'!$T$2:$T$253,$A292,'Relevant - In CRM unknown'!$G$2:$G$253,"UK",'Relevant - In CRM unknown'!$Q$2:$Q$253,"valid")+COUNTIFS('Relevant - IN NOW CRM valid'!$T$2:$T$2328,$A292,'Relevant - IN NOW CRM valid'!$G$2:$G$2328,"UK",'Relevant - IN NOW CRM valid'!$Q$2:$Q$2328,"valid")+COUNTIFS('Relevant - IN NOW CRM unknown'!$T$2:$T$1227,$A292,'Relevant - IN NOW CRM unknown'!$G$2:$G$1227,"UK",'Relevant - IN NOW CRM unknown'!$Q$2:$Q$1227,"valid")+COUNTIFS('Relevant - Not CRM not valid'!$T$2:$T$416,$A292,'Relevant - Not CRM not valid'!$G$2:$G$416,"UK",'Relevant - Not CRM not valid'!$Q$2:$Q$416,"valid")+COUNTIFS('Relevant - In CRM not valid'!$T$2:$T$46,$A292,'Relevant - In CRM not valid'!$G$2:$G$46,"UK",'Relevant - In CRM not valid'!$Q$2:$Q$46,"valid")</f>
        <v>2</v>
      </c>
      <c r="O292" s="2" t="str">
        <f t="shared" si="9"/>
        <v>Finance  IT/Systems</v>
      </c>
    </row>
    <row r="293" spans="1:15" ht="15" customHeight="1">
      <c r="A293" s="2" t="s">
        <v>693</v>
      </c>
      <c r="B293" s="2" t="s">
        <v>694</v>
      </c>
      <c r="C293" s="2" t="s">
        <v>1570</v>
      </c>
      <c r="D293" s="2" t="str">
        <f>IFERROR(INDEX('UK Target Institutions'!$D$2:$D$727,MATCH($A293,'UK Target Institutions'!$A$2:$A$727,0)),"")</f>
        <v>No</v>
      </c>
      <c r="E293" s="2">
        <f>COUNTIFS('Relevant - In CRM valid'!$T$2:$T$4699,$A293,'Relevant - In CRM valid'!$G$2:$G$4699,"UK")+COUNTIFS('Relevant - In CRM unknown'!$T$2:$T$253,$A293,'Relevant - In CRM unknown'!$G$2:$G$253,"UK")+COUNTIFS('Relevant - IN NOW CRM valid'!$T$2:$T$2328,$A293,'Relevant - IN NOW CRM valid'!$G$2:$G$2328,"UK")+COUNTIFS('Relevant - IN NOW CRM unknown'!$T$2:$T$1227,$A293,'Relevant - IN NOW CRM unknown'!$G$2:$G$1227,"UK")+COUNTIFS('Relevant - Not CRM not valid'!$T$2:$T$416,$A293,'Relevant - Not CRM not valid'!$G$2:$G$416,"UK")+COUNTIFS('Relevant - In CRM not valid'!$T$2:$T$46,$A293,'Relevant - In CRM not valid'!$G$2:$G$46,"UK")</f>
        <v>2</v>
      </c>
      <c r="F293" s="2">
        <f>COUNTIFS('Relevant - In CRM valid'!$T$2:$T$4699,$A293,'Relevant - In CRM valid'!$G$2:$G$4699,"UK",'Relevant - In CRM valid'!$M$2:$M$4699,"Research")+COUNTIFS('Relevant - In CRM unknown'!$T$2:$T$253,$A293,'Relevant - In CRM unknown'!$G$2:$G$253,"UK",'Relevant - In CRM unknown'!$M$2:$M$253,"Research")+COUNTIFS('Relevant - IN NOW CRM valid'!$T$2:$T$2328,$A293,'Relevant - IN NOW CRM valid'!$G$2:$G$2328,"UK",'Relevant - IN NOW CRM valid'!$M$2:$M$2328,"Research")+COUNTIFS('Relevant - IN NOW CRM unknown'!$T$2:$T$1227,$A293,'Relevant - IN NOW CRM unknown'!$G$2:$G$1227,"UK",'Relevant - IN NOW CRM unknown'!$M$2:$M$1227,"Research")+COUNTIFS('Relevant - Not CRM not valid'!$T$2:$T$416,$A293,'Relevant - Not CRM not valid'!$G$2:$G$416,"UK",'Relevant - Not CRM not valid'!$M$2:$M$416,"Research")+COUNTIFS('Relevant - In CRM not valid'!$T$2:$T$46,$A293,'Relevant - In CRM not valid'!$G$2:$G$46,"UK",'Relevant - In CRM not valid'!$M$2:$M$46,"Research")</f>
        <v>0</v>
      </c>
      <c r="G293" s="2">
        <f>COUNTIFS('Relevant - In CRM valid'!$T$2:$T$4699,$A293,'Relevant - In CRM valid'!$G$2:$G$4699,"UK",'Relevant - In CRM valid'!$M$2:$M$4699,"Research",'Relevant - In CRM valid'!$R$2:$R$4699,"Senior")+COUNTIFS('Relevant - In CRM unknown'!$T$2:$T$253,$A293,'Relevant - In CRM unknown'!$G$2:$G$253,"UK",'Relevant - In CRM unknown'!$M$2:$M$253,"Research",'Relevant - In CRM unknown'!$R$2:$R$253,"Senior")+COUNTIFS('Relevant - IN NOW CRM valid'!$T$2:$T$2328,$A293,'Relevant - IN NOW CRM valid'!$G$2:$G$2328,"UK",'Relevant - IN NOW CRM valid'!$M$2:$M$2328,"Research",'Relevant - IN NOW CRM valid'!$R$2:$R$2328,"Senior")+COUNTIFS('Relevant - IN NOW CRM unknown'!$T$2:$T$1227,$A293,'Relevant - IN NOW CRM unknown'!$G$2:$G$1227,"UK",'Relevant - IN NOW CRM unknown'!$M$2:$M$1227,"Research",'Relevant - IN NOW CRM unknown'!$R$2:$R$1227,"Senior")+COUNTIFS('Relevant - Not CRM not valid'!$T$2:$T$416,$A293,'Relevant - Not CRM not valid'!$G$2:$G$416,"UK",'Relevant - Not CRM not valid'!$M$2:$M$416,"Research",'Relevant - Not CRM not valid'!$R$2:$R$416,"Senior")+COUNTIFS('Relevant - In CRM not valid'!$T$2:$T$46,$A293,'Relevant - In CRM not valid'!$G$2:$G$46,"UK",'Relevant - In CRM not valid'!$M$2:$M$46,"Research",'Relevant - In CRM not valid'!$R$2:$R$46,"Senior")</f>
        <v>0</v>
      </c>
      <c r="H293" s="2">
        <f>COUNTIFS('Relevant - In CRM valid'!$T$2:$T$4699,$A293,'Relevant - In CRM valid'!$G$2:$G$4699,"UK",'Relevant - In CRM valid'!$M$2:$M$4699,"Research",'Relevant - In CRM valid'!$R$2:$R$4699,"Operational")+COUNTIFS('Relevant - In CRM unknown'!$T$2:$T$253,$A293,'Relevant - In CRM unknown'!$G$2:$G$253,"UK",'Relevant - In CRM unknown'!$M$2:$M$253,"Research",'Relevant - In CRM unknown'!$R$2:$R$253,"Operational")+COUNTIFS('Relevant - IN NOW CRM valid'!$T$2:$T$2328,$A293,'Relevant - IN NOW CRM valid'!$G$2:$G$2328,"UK",'Relevant - IN NOW CRM valid'!$M$2:$M$2328,"Research",'Relevant - IN NOW CRM valid'!$R$2:$R$2328,"Operational")+COUNTIFS('Relevant - IN NOW CRM unknown'!$T$2:$T$1227,$A293,'Relevant - IN NOW CRM unknown'!$G$2:$G$1227,"UK",'Relevant - IN NOW CRM unknown'!$M$2:$M$1227,"Research",'Relevant - IN NOW CRM unknown'!$R$2:$R$1227,"Operational")+COUNTIFS('Relevant - Not CRM not valid'!$T$2:$T$416,$A293,'Relevant - Not CRM not valid'!$G$2:$G$416,"UK",'Relevant - Not CRM not valid'!$M$2:$M$416,"Research",'Relevant - Not CRM not valid'!$R$2:$R$416,"Operational")+COUNTIFS('Relevant - In CRM not valid'!$T$2:$T$46,$A293,'Relevant - In CRM not valid'!$G$2:$G$46,"UK",'Relevant - In CRM not valid'!$M$2:$M$46,"Research",'Relevant - In CRM not valid'!$R$2:$R$46,"Operational")</f>
        <v>0</v>
      </c>
      <c r="I293" s="2">
        <f>COUNTIFS('Relevant - In CRM valid'!$T$2:$T$4699,$A293,'Relevant - In CRM valid'!$G$2:$G$4699,"UK",'Relevant - In CRM valid'!$M$2:$M$4699,"Research",'Relevant - In CRM valid'!$R$2:$R$4699,"Academic")+COUNTIFS('Relevant - In CRM unknown'!$T$2:$T$253,$A293,'Relevant - In CRM unknown'!$G$2:$G$253,"UK",'Relevant - In CRM unknown'!$M$2:$M$253,"Research",'Relevant - In CRM unknown'!$R$2:$R$253,"Academic")+COUNTIFS('Relevant - IN NOW CRM valid'!$T$2:$T$2328,$A293,'Relevant - IN NOW CRM valid'!$G$2:$G$2328,"UK",'Relevant - IN NOW CRM valid'!$M$2:$M$2328,"Research",'Relevant - IN NOW CRM valid'!$R$2:$R$2328,"Academic")+COUNTIFS('Relevant - IN NOW CRM unknown'!$T$2:$T$1227,$A293,'Relevant - IN NOW CRM unknown'!$G$2:$G$1227,"UK",'Relevant - IN NOW CRM unknown'!$M$2:$M$1227,"Research",'Relevant - IN NOW CRM unknown'!$R$2:$R$1227,"Academic")+COUNTIFS('Relevant - Not CRM not valid'!$T$2:$T$416,$A293,'Relevant - Not CRM not valid'!$G$2:$G$416,"UK",'Relevant - Not CRM not valid'!$M$2:$M$416,"Research",'Relevant - Not CRM not valid'!$R$2:$R$416,"Academic")+COUNTIFS('Relevant - In CRM not valid'!$T$2:$T$46,$A293,'Relevant - In CRM not valid'!$G$2:$G$46,"UK",'Relevant - In CRM not valid'!$M$2:$M$46,"Research",'Relevant - In CRM not valid'!$R$2:$R$46,"Academic")</f>
        <v>0</v>
      </c>
      <c r="J293" s="2">
        <f>COUNTIFS('Relevant - In CRM valid'!$T$2:$T$4699,$A293,'Relevant - In CRM valid'!$G$2:$G$4699,"UK",'Relevant - In CRM valid'!$M$2:$M$4699,"Finance")+COUNTIFS('Relevant - In CRM unknown'!$T$2:$T$253,$A293,'Relevant - In CRM unknown'!$G$2:$G$253,"UK",'Relevant - In CRM unknown'!$M$2:$M$253,"Finance")+COUNTIFS('Relevant - IN NOW CRM valid'!$T$2:$T$2328,$A293,'Relevant - IN NOW CRM valid'!$G$2:$G$2328,"UK",'Relevant - IN NOW CRM valid'!$M$2:$M$2328,"Finance")+COUNTIFS('Relevant - IN NOW CRM unknown'!$T$2:$T$1227,$A293,'Relevant - IN NOW CRM unknown'!$G$2:$G$1227,"UK",'Relevant - IN NOW CRM unknown'!$M$2:$M$1227,"Finance")+COUNTIFS('Relevant - Not CRM not valid'!$T$2:$T$416,$A293,'Relevant - Not CRM not valid'!$G$2:$G$416,"UK",'Relevant - Not CRM not valid'!$M$2:$M$416,"Finance")+COUNTIFS('Relevant - In CRM not valid'!$T$2:$T$46,$A293,'Relevant - In CRM not valid'!$G$2:$G$46,"UK",'Relevant - In CRM not valid'!$M$2:$M$46,"Finance")</f>
        <v>1</v>
      </c>
      <c r="K293" s="2">
        <f>COUNTIFS('Relevant - In CRM valid'!$T$2:$T$4699,$A293,'Relevant - In CRM valid'!$G$2:$G$4699,"UK",'Relevant - In CRM valid'!$M$2:$M$4699,"IT/Systems")+COUNTIFS('Relevant - In CRM unknown'!$T$2:$T$253,$A293,'Relevant - In CRM unknown'!$G$2:$G$253,"UK",'Relevant - In CRM unknown'!$M$2:$M$253,"IT/Systems")+COUNTIFS('Relevant - IN NOW CRM valid'!$T$2:$T$2328,$A293,'Relevant - IN NOW CRM valid'!$G$2:$G$2328,"UK",'Relevant - IN NOW CRM valid'!$M$2:$M$2328,"IT/Systems")+COUNTIFS('Relevant - IN NOW CRM unknown'!$T$2:$T$1227,$A293,'Relevant - IN NOW CRM unknown'!$G$2:$G$1227,"UK",'Relevant - IN NOW CRM unknown'!$M$2:$M$1227,"IT/Systems")+COUNTIFS('Relevant - Not CRM not valid'!$T$2:$T$416,$A293,'Relevant - Not CRM not valid'!$G$2:$G$416,"UK",'Relevant - Not CRM not valid'!$M$2:$M$416,"IT/Systems")+COUNTIFS('Relevant - In CRM not valid'!$T$2:$T$46,$A293,'Relevant - In CRM not valid'!$G$2:$G$46,"UK",'Relevant - In CRM not valid'!$M$2:$M$46,"IT/Systems")</f>
        <v>1</v>
      </c>
      <c r="L293" s="2">
        <f>COUNTIFS('Relevant - In CRM valid'!$T$2:$T$4699,$A293,'Relevant - In CRM valid'!$G$2:$G$4699,"UK",'Relevant - In CRM valid'!$M$2:$M$4699,"")+COUNTIFS('Relevant - In CRM unknown'!$T$2:$T$253,$A293,'Relevant - In CRM unknown'!$G$2:$G$253,"UK",'Relevant - In CRM unknown'!$M$2:$M$253,"")+COUNTIFS('Relevant - IN NOW CRM valid'!$T$2:$T$2328,$A293,'Relevant - IN NOW CRM valid'!$G$2:$G$2328,"UK",'Relevant - IN NOW CRM valid'!$M$2:$M$2328,"")+COUNTIFS('Relevant - IN NOW CRM unknown'!$T$2:$T$1227,$A293,'Relevant - IN NOW CRM unknown'!$G$2:$G$1227,"UK",'Relevant - IN NOW CRM unknown'!$M$2:$M$1227,"")+COUNTIFS('Relevant - Not CRM not valid'!$T$2:$T$416,$A293,'Relevant - Not CRM not valid'!$G$2:$G$416,"UK",'Relevant - Not CRM not valid'!$M$2:$M$416,"")+COUNTIFS('Relevant - In CRM not valid'!$T$2:$T$46,$A293,'Relevant - In CRM not valid'!$G$2:$G$46,"UK",'Relevant - In CRM not valid'!$M$2:$M$46,"")</f>
        <v>0</v>
      </c>
      <c r="M293" s="2">
        <f t="shared" si="8"/>
        <v>2</v>
      </c>
      <c r="N293" s="2">
        <f>COUNTIFS('Relevant - In CRM valid'!$T$2:$T$4699,$A293,'Relevant - In CRM valid'!$G$2:$G$4699,"UK",'Relevant - In CRM valid'!$Q$2:$Q$4699,"valid")+COUNTIFS('Relevant - In CRM unknown'!$T$2:$T$253,$A293,'Relevant - In CRM unknown'!$G$2:$G$253,"UK",'Relevant - In CRM unknown'!$Q$2:$Q$253,"valid")+COUNTIFS('Relevant - IN NOW CRM valid'!$T$2:$T$2328,$A293,'Relevant - IN NOW CRM valid'!$G$2:$G$2328,"UK",'Relevant - IN NOW CRM valid'!$Q$2:$Q$2328,"valid")+COUNTIFS('Relevant - IN NOW CRM unknown'!$T$2:$T$1227,$A293,'Relevant - IN NOW CRM unknown'!$G$2:$G$1227,"UK",'Relevant - IN NOW CRM unknown'!$Q$2:$Q$1227,"valid")+COUNTIFS('Relevant - Not CRM not valid'!$T$2:$T$416,$A293,'Relevant - Not CRM not valid'!$G$2:$G$416,"UK",'Relevant - Not CRM not valid'!$Q$2:$Q$416,"valid")+COUNTIFS('Relevant - In CRM not valid'!$T$2:$T$46,$A293,'Relevant - In CRM not valid'!$G$2:$G$46,"UK",'Relevant - In CRM not valid'!$Q$2:$Q$46,"valid")</f>
        <v>2</v>
      </c>
      <c r="O293" s="2" t="str">
        <f t="shared" si="9"/>
        <v xml:space="preserve">Research  </v>
      </c>
    </row>
    <row r="294" spans="1:15" ht="15" customHeight="1">
      <c r="A294" s="2" t="s">
        <v>695</v>
      </c>
      <c r="B294" s="2" t="s">
        <v>696</v>
      </c>
      <c r="C294" s="2" t="s">
        <v>1570</v>
      </c>
      <c r="D294" s="2" t="str">
        <f>IFERROR(INDEX('UK Target Institutions'!$D$2:$D$727,MATCH($A294,'UK Target Institutions'!$A$2:$A$727,0)),"")</f>
        <v>No</v>
      </c>
      <c r="E294" s="2">
        <f>COUNTIFS('Relevant - In CRM valid'!$T$2:$T$4699,$A294,'Relevant - In CRM valid'!$G$2:$G$4699,"UK")+COUNTIFS('Relevant - In CRM unknown'!$T$2:$T$253,$A294,'Relevant - In CRM unknown'!$G$2:$G$253,"UK")+COUNTIFS('Relevant - IN NOW CRM valid'!$T$2:$T$2328,$A294,'Relevant - IN NOW CRM valid'!$G$2:$G$2328,"UK")+COUNTIFS('Relevant - IN NOW CRM unknown'!$T$2:$T$1227,$A294,'Relevant - IN NOW CRM unknown'!$G$2:$G$1227,"UK")+COUNTIFS('Relevant - Not CRM not valid'!$T$2:$T$416,$A294,'Relevant - Not CRM not valid'!$G$2:$G$416,"UK")+COUNTIFS('Relevant - In CRM not valid'!$T$2:$T$46,$A294,'Relevant - In CRM not valid'!$G$2:$G$46,"UK")</f>
        <v>2</v>
      </c>
      <c r="F294" s="2">
        <f>COUNTIFS('Relevant - In CRM valid'!$T$2:$T$4699,$A294,'Relevant - In CRM valid'!$G$2:$G$4699,"UK",'Relevant - In CRM valid'!$M$2:$M$4699,"Research")+COUNTIFS('Relevant - In CRM unknown'!$T$2:$T$253,$A294,'Relevant - In CRM unknown'!$G$2:$G$253,"UK",'Relevant - In CRM unknown'!$M$2:$M$253,"Research")+COUNTIFS('Relevant - IN NOW CRM valid'!$T$2:$T$2328,$A294,'Relevant - IN NOW CRM valid'!$G$2:$G$2328,"UK",'Relevant - IN NOW CRM valid'!$M$2:$M$2328,"Research")+COUNTIFS('Relevant - IN NOW CRM unknown'!$T$2:$T$1227,$A294,'Relevant - IN NOW CRM unknown'!$G$2:$G$1227,"UK",'Relevant - IN NOW CRM unknown'!$M$2:$M$1227,"Research")+COUNTIFS('Relevant - Not CRM not valid'!$T$2:$T$416,$A294,'Relevant - Not CRM not valid'!$G$2:$G$416,"UK",'Relevant - Not CRM not valid'!$M$2:$M$416,"Research")+COUNTIFS('Relevant - In CRM not valid'!$T$2:$T$46,$A294,'Relevant - In CRM not valid'!$G$2:$G$46,"UK",'Relevant - In CRM not valid'!$M$2:$M$46,"Research")</f>
        <v>2</v>
      </c>
      <c r="G294" s="2">
        <f>COUNTIFS('Relevant - In CRM valid'!$T$2:$T$4699,$A294,'Relevant - In CRM valid'!$G$2:$G$4699,"UK",'Relevant - In CRM valid'!$M$2:$M$4699,"Research",'Relevant - In CRM valid'!$R$2:$R$4699,"Senior")+COUNTIFS('Relevant - In CRM unknown'!$T$2:$T$253,$A294,'Relevant - In CRM unknown'!$G$2:$G$253,"UK",'Relevant - In CRM unknown'!$M$2:$M$253,"Research",'Relevant - In CRM unknown'!$R$2:$R$253,"Senior")+COUNTIFS('Relevant - IN NOW CRM valid'!$T$2:$T$2328,$A294,'Relevant - IN NOW CRM valid'!$G$2:$G$2328,"UK",'Relevant - IN NOW CRM valid'!$M$2:$M$2328,"Research",'Relevant - IN NOW CRM valid'!$R$2:$R$2328,"Senior")+COUNTIFS('Relevant - IN NOW CRM unknown'!$T$2:$T$1227,$A294,'Relevant - IN NOW CRM unknown'!$G$2:$G$1227,"UK",'Relevant - IN NOW CRM unknown'!$M$2:$M$1227,"Research",'Relevant - IN NOW CRM unknown'!$R$2:$R$1227,"Senior")+COUNTIFS('Relevant - Not CRM not valid'!$T$2:$T$416,$A294,'Relevant - Not CRM not valid'!$G$2:$G$416,"UK",'Relevant - Not CRM not valid'!$M$2:$M$416,"Research",'Relevant - Not CRM not valid'!$R$2:$R$416,"Senior")+COUNTIFS('Relevant - In CRM not valid'!$T$2:$T$46,$A294,'Relevant - In CRM not valid'!$G$2:$G$46,"UK",'Relevant - In CRM not valid'!$M$2:$M$46,"Research",'Relevant - In CRM not valid'!$R$2:$R$46,"Senior")</f>
        <v>2</v>
      </c>
      <c r="H294" s="2">
        <f>COUNTIFS('Relevant - In CRM valid'!$T$2:$T$4699,$A294,'Relevant - In CRM valid'!$G$2:$G$4699,"UK",'Relevant - In CRM valid'!$M$2:$M$4699,"Research",'Relevant - In CRM valid'!$R$2:$R$4699,"Operational")+COUNTIFS('Relevant - In CRM unknown'!$T$2:$T$253,$A294,'Relevant - In CRM unknown'!$G$2:$G$253,"UK",'Relevant - In CRM unknown'!$M$2:$M$253,"Research",'Relevant - In CRM unknown'!$R$2:$R$253,"Operational")+COUNTIFS('Relevant - IN NOW CRM valid'!$T$2:$T$2328,$A294,'Relevant - IN NOW CRM valid'!$G$2:$G$2328,"UK",'Relevant - IN NOW CRM valid'!$M$2:$M$2328,"Research",'Relevant - IN NOW CRM valid'!$R$2:$R$2328,"Operational")+COUNTIFS('Relevant - IN NOW CRM unknown'!$T$2:$T$1227,$A294,'Relevant - IN NOW CRM unknown'!$G$2:$G$1227,"UK",'Relevant - IN NOW CRM unknown'!$M$2:$M$1227,"Research",'Relevant - IN NOW CRM unknown'!$R$2:$R$1227,"Operational")+COUNTIFS('Relevant - Not CRM not valid'!$T$2:$T$416,$A294,'Relevant - Not CRM not valid'!$G$2:$G$416,"UK",'Relevant - Not CRM not valid'!$M$2:$M$416,"Research",'Relevant - Not CRM not valid'!$R$2:$R$416,"Operational")+COUNTIFS('Relevant - In CRM not valid'!$T$2:$T$46,$A294,'Relevant - In CRM not valid'!$G$2:$G$46,"UK",'Relevant - In CRM not valid'!$M$2:$M$46,"Research",'Relevant - In CRM not valid'!$R$2:$R$46,"Operational")</f>
        <v>0</v>
      </c>
      <c r="I294" s="2">
        <f>COUNTIFS('Relevant - In CRM valid'!$T$2:$T$4699,$A294,'Relevant - In CRM valid'!$G$2:$G$4699,"UK",'Relevant - In CRM valid'!$M$2:$M$4699,"Research",'Relevant - In CRM valid'!$R$2:$R$4699,"Academic")+COUNTIFS('Relevant - In CRM unknown'!$T$2:$T$253,$A294,'Relevant - In CRM unknown'!$G$2:$G$253,"UK",'Relevant - In CRM unknown'!$M$2:$M$253,"Research",'Relevant - In CRM unknown'!$R$2:$R$253,"Academic")+COUNTIFS('Relevant - IN NOW CRM valid'!$T$2:$T$2328,$A294,'Relevant - IN NOW CRM valid'!$G$2:$G$2328,"UK",'Relevant - IN NOW CRM valid'!$M$2:$M$2328,"Research",'Relevant - IN NOW CRM valid'!$R$2:$R$2328,"Academic")+COUNTIFS('Relevant - IN NOW CRM unknown'!$T$2:$T$1227,$A294,'Relevant - IN NOW CRM unknown'!$G$2:$G$1227,"UK",'Relevant - IN NOW CRM unknown'!$M$2:$M$1227,"Research",'Relevant - IN NOW CRM unknown'!$R$2:$R$1227,"Academic")+COUNTIFS('Relevant - Not CRM not valid'!$T$2:$T$416,$A294,'Relevant - Not CRM not valid'!$G$2:$G$416,"UK",'Relevant - Not CRM not valid'!$M$2:$M$416,"Research",'Relevant - Not CRM not valid'!$R$2:$R$416,"Academic")+COUNTIFS('Relevant - In CRM not valid'!$T$2:$T$46,$A294,'Relevant - In CRM not valid'!$G$2:$G$46,"UK",'Relevant - In CRM not valid'!$M$2:$M$46,"Research",'Relevant - In CRM not valid'!$R$2:$R$46,"Academic")</f>
        <v>0</v>
      </c>
      <c r="J294" s="2">
        <f>COUNTIFS('Relevant - In CRM valid'!$T$2:$T$4699,$A294,'Relevant - In CRM valid'!$G$2:$G$4699,"UK",'Relevant - In CRM valid'!$M$2:$M$4699,"Finance")+COUNTIFS('Relevant - In CRM unknown'!$T$2:$T$253,$A294,'Relevant - In CRM unknown'!$G$2:$G$253,"UK",'Relevant - In CRM unknown'!$M$2:$M$253,"Finance")+COUNTIFS('Relevant - IN NOW CRM valid'!$T$2:$T$2328,$A294,'Relevant - IN NOW CRM valid'!$G$2:$G$2328,"UK",'Relevant - IN NOW CRM valid'!$M$2:$M$2328,"Finance")+COUNTIFS('Relevant - IN NOW CRM unknown'!$T$2:$T$1227,$A294,'Relevant - IN NOW CRM unknown'!$G$2:$G$1227,"UK",'Relevant - IN NOW CRM unknown'!$M$2:$M$1227,"Finance")+COUNTIFS('Relevant - Not CRM not valid'!$T$2:$T$416,$A294,'Relevant - Not CRM not valid'!$G$2:$G$416,"UK",'Relevant - Not CRM not valid'!$M$2:$M$416,"Finance")+COUNTIFS('Relevant - In CRM not valid'!$T$2:$T$46,$A294,'Relevant - In CRM not valid'!$G$2:$G$46,"UK",'Relevant - In CRM not valid'!$M$2:$M$46,"Finance")</f>
        <v>0</v>
      </c>
      <c r="K294" s="2">
        <f>COUNTIFS('Relevant - In CRM valid'!$T$2:$T$4699,$A294,'Relevant - In CRM valid'!$G$2:$G$4699,"UK",'Relevant - In CRM valid'!$M$2:$M$4699,"IT/Systems")+COUNTIFS('Relevant - In CRM unknown'!$T$2:$T$253,$A294,'Relevant - In CRM unknown'!$G$2:$G$253,"UK",'Relevant - In CRM unknown'!$M$2:$M$253,"IT/Systems")+COUNTIFS('Relevant - IN NOW CRM valid'!$T$2:$T$2328,$A294,'Relevant - IN NOW CRM valid'!$G$2:$G$2328,"UK",'Relevant - IN NOW CRM valid'!$M$2:$M$2328,"IT/Systems")+COUNTIFS('Relevant - IN NOW CRM unknown'!$T$2:$T$1227,$A294,'Relevant - IN NOW CRM unknown'!$G$2:$G$1227,"UK",'Relevant - IN NOW CRM unknown'!$M$2:$M$1227,"IT/Systems")+COUNTIFS('Relevant - Not CRM not valid'!$T$2:$T$416,$A294,'Relevant - Not CRM not valid'!$G$2:$G$416,"UK",'Relevant - Not CRM not valid'!$M$2:$M$416,"IT/Systems")+COUNTIFS('Relevant - In CRM not valid'!$T$2:$T$46,$A294,'Relevant - In CRM not valid'!$G$2:$G$46,"UK",'Relevant - In CRM not valid'!$M$2:$M$46,"IT/Systems")</f>
        <v>0</v>
      </c>
      <c r="L294" s="2">
        <f>COUNTIFS('Relevant - In CRM valid'!$T$2:$T$4699,$A294,'Relevant - In CRM valid'!$G$2:$G$4699,"UK",'Relevant - In CRM valid'!$M$2:$M$4699,"")+COUNTIFS('Relevant - In CRM unknown'!$T$2:$T$253,$A294,'Relevant - In CRM unknown'!$G$2:$G$253,"UK",'Relevant - In CRM unknown'!$M$2:$M$253,"")+COUNTIFS('Relevant - IN NOW CRM valid'!$T$2:$T$2328,$A294,'Relevant - IN NOW CRM valid'!$G$2:$G$2328,"UK",'Relevant - IN NOW CRM valid'!$M$2:$M$2328,"")+COUNTIFS('Relevant - IN NOW CRM unknown'!$T$2:$T$1227,$A294,'Relevant - IN NOW CRM unknown'!$G$2:$G$1227,"UK",'Relevant - IN NOW CRM unknown'!$M$2:$M$1227,"")+COUNTIFS('Relevant - Not CRM not valid'!$T$2:$T$416,$A294,'Relevant - Not CRM not valid'!$G$2:$G$416,"UK",'Relevant - Not CRM not valid'!$M$2:$M$416,"")+COUNTIFS('Relevant - In CRM not valid'!$T$2:$T$46,$A294,'Relevant - In CRM not valid'!$G$2:$G$46,"UK",'Relevant - In CRM not valid'!$M$2:$M$46,"")</f>
        <v>0</v>
      </c>
      <c r="M294" s="2">
        <f t="shared" si="8"/>
        <v>1</v>
      </c>
      <c r="N294" s="2">
        <f>COUNTIFS('Relevant - In CRM valid'!$T$2:$T$4699,$A294,'Relevant - In CRM valid'!$G$2:$G$4699,"UK",'Relevant - In CRM valid'!$Q$2:$Q$4699,"valid")+COUNTIFS('Relevant - In CRM unknown'!$T$2:$T$253,$A294,'Relevant - In CRM unknown'!$G$2:$G$253,"UK",'Relevant - In CRM unknown'!$Q$2:$Q$253,"valid")+COUNTIFS('Relevant - IN NOW CRM valid'!$T$2:$T$2328,$A294,'Relevant - IN NOW CRM valid'!$G$2:$G$2328,"UK",'Relevant - IN NOW CRM valid'!$Q$2:$Q$2328,"valid")+COUNTIFS('Relevant - IN NOW CRM unknown'!$T$2:$T$1227,$A294,'Relevant - IN NOW CRM unknown'!$G$2:$G$1227,"UK",'Relevant - IN NOW CRM unknown'!$Q$2:$Q$1227,"valid")+COUNTIFS('Relevant - Not CRM not valid'!$T$2:$T$416,$A294,'Relevant - Not CRM not valid'!$G$2:$G$416,"UK",'Relevant - Not CRM not valid'!$Q$2:$Q$416,"valid")+COUNTIFS('Relevant - In CRM not valid'!$T$2:$T$46,$A294,'Relevant - In CRM not valid'!$G$2:$G$46,"UK",'Relevant - In CRM not valid'!$Q$2:$Q$46,"valid")</f>
        <v>2</v>
      </c>
      <c r="O294" s="2" t="str">
        <f t="shared" si="9"/>
        <v>Finance  IT/Systems</v>
      </c>
    </row>
    <row r="295" spans="1:15" ht="15" customHeight="1">
      <c r="A295" s="2" t="s">
        <v>697</v>
      </c>
      <c r="B295" s="2" t="s">
        <v>698</v>
      </c>
      <c r="C295" s="2" t="s">
        <v>1570</v>
      </c>
      <c r="D295" s="2" t="str">
        <f>IFERROR(INDEX('UK Target Institutions'!$D$2:$D$727,MATCH($A295,'UK Target Institutions'!$A$2:$A$727,0)),"")</f>
        <v>Yes</v>
      </c>
      <c r="E295" s="2">
        <f>COUNTIFS('Relevant - In CRM valid'!$T$2:$T$4699,$A295,'Relevant - In CRM valid'!$G$2:$G$4699,"UK")+COUNTIFS('Relevant - In CRM unknown'!$T$2:$T$253,$A295,'Relevant - In CRM unknown'!$G$2:$G$253,"UK")+COUNTIFS('Relevant - IN NOW CRM valid'!$T$2:$T$2328,$A295,'Relevant - IN NOW CRM valid'!$G$2:$G$2328,"UK")+COUNTIFS('Relevant - IN NOW CRM unknown'!$T$2:$T$1227,$A295,'Relevant - IN NOW CRM unknown'!$G$2:$G$1227,"UK")+COUNTIFS('Relevant - Not CRM not valid'!$T$2:$T$416,$A295,'Relevant - Not CRM not valid'!$G$2:$G$416,"UK")+COUNTIFS('Relevant - In CRM not valid'!$T$2:$T$46,$A295,'Relevant - In CRM not valid'!$G$2:$G$46,"UK")</f>
        <v>2</v>
      </c>
      <c r="F295" s="2">
        <f>COUNTIFS('Relevant - In CRM valid'!$T$2:$T$4699,$A295,'Relevant - In CRM valid'!$G$2:$G$4699,"UK",'Relevant - In CRM valid'!$M$2:$M$4699,"Research")+COUNTIFS('Relevant - In CRM unknown'!$T$2:$T$253,$A295,'Relevant - In CRM unknown'!$G$2:$G$253,"UK",'Relevant - In CRM unknown'!$M$2:$M$253,"Research")+COUNTIFS('Relevant - IN NOW CRM valid'!$T$2:$T$2328,$A295,'Relevant - IN NOW CRM valid'!$G$2:$G$2328,"UK",'Relevant - IN NOW CRM valid'!$M$2:$M$2328,"Research")+COUNTIFS('Relevant - IN NOW CRM unknown'!$T$2:$T$1227,$A295,'Relevant - IN NOW CRM unknown'!$G$2:$G$1227,"UK",'Relevant - IN NOW CRM unknown'!$M$2:$M$1227,"Research")+COUNTIFS('Relevant - Not CRM not valid'!$T$2:$T$416,$A295,'Relevant - Not CRM not valid'!$G$2:$G$416,"UK",'Relevant - Not CRM not valid'!$M$2:$M$416,"Research")+COUNTIFS('Relevant - In CRM not valid'!$T$2:$T$46,$A295,'Relevant - In CRM not valid'!$G$2:$G$46,"UK",'Relevant - In CRM not valid'!$M$2:$M$46,"Research")</f>
        <v>0</v>
      </c>
      <c r="G295" s="2">
        <f>COUNTIFS('Relevant - In CRM valid'!$T$2:$T$4699,$A295,'Relevant - In CRM valid'!$G$2:$G$4699,"UK",'Relevant - In CRM valid'!$M$2:$M$4699,"Research",'Relevant - In CRM valid'!$R$2:$R$4699,"Senior")+COUNTIFS('Relevant - In CRM unknown'!$T$2:$T$253,$A295,'Relevant - In CRM unknown'!$G$2:$G$253,"UK",'Relevant - In CRM unknown'!$M$2:$M$253,"Research",'Relevant - In CRM unknown'!$R$2:$R$253,"Senior")+COUNTIFS('Relevant - IN NOW CRM valid'!$T$2:$T$2328,$A295,'Relevant - IN NOW CRM valid'!$G$2:$G$2328,"UK",'Relevant - IN NOW CRM valid'!$M$2:$M$2328,"Research",'Relevant - IN NOW CRM valid'!$R$2:$R$2328,"Senior")+COUNTIFS('Relevant - IN NOW CRM unknown'!$T$2:$T$1227,$A295,'Relevant - IN NOW CRM unknown'!$G$2:$G$1227,"UK",'Relevant - IN NOW CRM unknown'!$M$2:$M$1227,"Research",'Relevant - IN NOW CRM unknown'!$R$2:$R$1227,"Senior")+COUNTIFS('Relevant - Not CRM not valid'!$T$2:$T$416,$A295,'Relevant - Not CRM not valid'!$G$2:$G$416,"UK",'Relevant - Not CRM not valid'!$M$2:$M$416,"Research",'Relevant - Not CRM not valid'!$R$2:$R$416,"Senior")+COUNTIFS('Relevant - In CRM not valid'!$T$2:$T$46,$A295,'Relevant - In CRM not valid'!$G$2:$G$46,"UK",'Relevant - In CRM not valid'!$M$2:$M$46,"Research",'Relevant - In CRM not valid'!$R$2:$R$46,"Senior")</f>
        <v>0</v>
      </c>
      <c r="H295" s="2">
        <f>COUNTIFS('Relevant - In CRM valid'!$T$2:$T$4699,$A295,'Relevant - In CRM valid'!$G$2:$G$4699,"UK",'Relevant - In CRM valid'!$M$2:$M$4699,"Research",'Relevant - In CRM valid'!$R$2:$R$4699,"Operational")+COUNTIFS('Relevant - In CRM unknown'!$T$2:$T$253,$A295,'Relevant - In CRM unknown'!$G$2:$G$253,"UK",'Relevant - In CRM unknown'!$M$2:$M$253,"Research",'Relevant - In CRM unknown'!$R$2:$R$253,"Operational")+COUNTIFS('Relevant - IN NOW CRM valid'!$T$2:$T$2328,$A295,'Relevant - IN NOW CRM valid'!$G$2:$G$2328,"UK",'Relevant - IN NOW CRM valid'!$M$2:$M$2328,"Research",'Relevant - IN NOW CRM valid'!$R$2:$R$2328,"Operational")+COUNTIFS('Relevant - IN NOW CRM unknown'!$T$2:$T$1227,$A295,'Relevant - IN NOW CRM unknown'!$G$2:$G$1227,"UK",'Relevant - IN NOW CRM unknown'!$M$2:$M$1227,"Research",'Relevant - IN NOW CRM unknown'!$R$2:$R$1227,"Operational")+COUNTIFS('Relevant - Not CRM not valid'!$T$2:$T$416,$A295,'Relevant - Not CRM not valid'!$G$2:$G$416,"UK",'Relevant - Not CRM not valid'!$M$2:$M$416,"Research",'Relevant - Not CRM not valid'!$R$2:$R$416,"Operational")+COUNTIFS('Relevant - In CRM not valid'!$T$2:$T$46,$A295,'Relevant - In CRM not valid'!$G$2:$G$46,"UK",'Relevant - In CRM not valid'!$M$2:$M$46,"Research",'Relevant - In CRM not valid'!$R$2:$R$46,"Operational")</f>
        <v>0</v>
      </c>
      <c r="I295" s="2">
        <f>COUNTIFS('Relevant - In CRM valid'!$T$2:$T$4699,$A295,'Relevant - In CRM valid'!$G$2:$G$4699,"UK",'Relevant - In CRM valid'!$M$2:$M$4699,"Research",'Relevant - In CRM valid'!$R$2:$R$4699,"Academic")+COUNTIFS('Relevant - In CRM unknown'!$T$2:$T$253,$A295,'Relevant - In CRM unknown'!$G$2:$G$253,"UK",'Relevant - In CRM unknown'!$M$2:$M$253,"Research",'Relevant - In CRM unknown'!$R$2:$R$253,"Academic")+COUNTIFS('Relevant - IN NOW CRM valid'!$T$2:$T$2328,$A295,'Relevant - IN NOW CRM valid'!$G$2:$G$2328,"UK",'Relevant - IN NOW CRM valid'!$M$2:$M$2328,"Research",'Relevant - IN NOW CRM valid'!$R$2:$R$2328,"Academic")+COUNTIFS('Relevant - IN NOW CRM unknown'!$T$2:$T$1227,$A295,'Relevant - IN NOW CRM unknown'!$G$2:$G$1227,"UK",'Relevant - IN NOW CRM unknown'!$M$2:$M$1227,"Research",'Relevant - IN NOW CRM unknown'!$R$2:$R$1227,"Academic")+COUNTIFS('Relevant - Not CRM not valid'!$T$2:$T$416,$A295,'Relevant - Not CRM not valid'!$G$2:$G$416,"UK",'Relevant - Not CRM not valid'!$M$2:$M$416,"Research",'Relevant - Not CRM not valid'!$R$2:$R$416,"Academic")+COUNTIFS('Relevant - In CRM not valid'!$T$2:$T$46,$A295,'Relevant - In CRM not valid'!$G$2:$G$46,"UK",'Relevant - In CRM not valid'!$M$2:$M$46,"Research",'Relevant - In CRM not valid'!$R$2:$R$46,"Academic")</f>
        <v>0</v>
      </c>
      <c r="J295" s="2">
        <f>COUNTIFS('Relevant - In CRM valid'!$T$2:$T$4699,$A295,'Relevant - In CRM valid'!$G$2:$G$4699,"UK",'Relevant - In CRM valid'!$M$2:$M$4699,"Finance")+COUNTIFS('Relevant - In CRM unknown'!$T$2:$T$253,$A295,'Relevant - In CRM unknown'!$G$2:$G$253,"UK",'Relevant - In CRM unknown'!$M$2:$M$253,"Finance")+COUNTIFS('Relevant - IN NOW CRM valid'!$T$2:$T$2328,$A295,'Relevant - IN NOW CRM valid'!$G$2:$G$2328,"UK",'Relevant - IN NOW CRM valid'!$M$2:$M$2328,"Finance")+COUNTIFS('Relevant - IN NOW CRM unknown'!$T$2:$T$1227,$A295,'Relevant - IN NOW CRM unknown'!$G$2:$G$1227,"UK",'Relevant - IN NOW CRM unknown'!$M$2:$M$1227,"Finance")+COUNTIFS('Relevant - Not CRM not valid'!$T$2:$T$416,$A295,'Relevant - Not CRM not valid'!$G$2:$G$416,"UK",'Relevant - Not CRM not valid'!$M$2:$M$416,"Finance")+COUNTIFS('Relevant - In CRM not valid'!$T$2:$T$46,$A295,'Relevant - In CRM not valid'!$G$2:$G$46,"UK",'Relevant - In CRM not valid'!$M$2:$M$46,"Finance")</f>
        <v>2</v>
      </c>
      <c r="K295" s="2">
        <f>COUNTIFS('Relevant - In CRM valid'!$T$2:$T$4699,$A295,'Relevant - In CRM valid'!$G$2:$G$4699,"UK",'Relevant - In CRM valid'!$M$2:$M$4699,"IT/Systems")+COUNTIFS('Relevant - In CRM unknown'!$T$2:$T$253,$A295,'Relevant - In CRM unknown'!$G$2:$G$253,"UK",'Relevant - In CRM unknown'!$M$2:$M$253,"IT/Systems")+COUNTIFS('Relevant - IN NOW CRM valid'!$T$2:$T$2328,$A295,'Relevant - IN NOW CRM valid'!$G$2:$G$2328,"UK",'Relevant - IN NOW CRM valid'!$M$2:$M$2328,"IT/Systems")+COUNTIFS('Relevant - IN NOW CRM unknown'!$T$2:$T$1227,$A295,'Relevant - IN NOW CRM unknown'!$G$2:$G$1227,"UK",'Relevant - IN NOW CRM unknown'!$M$2:$M$1227,"IT/Systems")+COUNTIFS('Relevant - Not CRM not valid'!$T$2:$T$416,$A295,'Relevant - Not CRM not valid'!$G$2:$G$416,"UK",'Relevant - Not CRM not valid'!$M$2:$M$416,"IT/Systems")+COUNTIFS('Relevant - In CRM not valid'!$T$2:$T$46,$A295,'Relevant - In CRM not valid'!$G$2:$G$46,"UK",'Relevant - In CRM not valid'!$M$2:$M$46,"IT/Systems")</f>
        <v>0</v>
      </c>
      <c r="L295" s="2">
        <f>COUNTIFS('Relevant - In CRM valid'!$T$2:$T$4699,$A295,'Relevant - In CRM valid'!$G$2:$G$4699,"UK",'Relevant - In CRM valid'!$M$2:$M$4699,"")+COUNTIFS('Relevant - In CRM unknown'!$T$2:$T$253,$A295,'Relevant - In CRM unknown'!$G$2:$G$253,"UK",'Relevant - In CRM unknown'!$M$2:$M$253,"")+COUNTIFS('Relevant - IN NOW CRM valid'!$T$2:$T$2328,$A295,'Relevant - IN NOW CRM valid'!$G$2:$G$2328,"UK",'Relevant - IN NOW CRM valid'!$M$2:$M$2328,"")+COUNTIFS('Relevant - IN NOW CRM unknown'!$T$2:$T$1227,$A295,'Relevant - IN NOW CRM unknown'!$G$2:$G$1227,"UK",'Relevant - IN NOW CRM unknown'!$M$2:$M$1227,"")+COUNTIFS('Relevant - Not CRM not valid'!$T$2:$T$416,$A295,'Relevant - Not CRM not valid'!$G$2:$G$416,"UK",'Relevant - Not CRM not valid'!$M$2:$M$416,"")+COUNTIFS('Relevant - In CRM not valid'!$T$2:$T$46,$A295,'Relevant - In CRM not valid'!$G$2:$G$46,"UK",'Relevant - In CRM not valid'!$M$2:$M$46,"")</f>
        <v>0</v>
      </c>
      <c r="M295" s="2">
        <f t="shared" si="8"/>
        <v>1</v>
      </c>
      <c r="N295" s="2">
        <f>COUNTIFS('Relevant - In CRM valid'!$T$2:$T$4699,$A295,'Relevant - In CRM valid'!$G$2:$G$4699,"UK",'Relevant - In CRM valid'!$Q$2:$Q$4699,"valid")+COUNTIFS('Relevant - In CRM unknown'!$T$2:$T$253,$A295,'Relevant - In CRM unknown'!$G$2:$G$253,"UK",'Relevant - In CRM unknown'!$Q$2:$Q$253,"valid")+COUNTIFS('Relevant - IN NOW CRM valid'!$T$2:$T$2328,$A295,'Relevant - IN NOW CRM valid'!$G$2:$G$2328,"UK",'Relevant - IN NOW CRM valid'!$Q$2:$Q$2328,"valid")+COUNTIFS('Relevant - IN NOW CRM unknown'!$T$2:$T$1227,$A295,'Relevant - IN NOW CRM unknown'!$G$2:$G$1227,"UK",'Relevant - IN NOW CRM unknown'!$Q$2:$Q$1227,"valid")+COUNTIFS('Relevant - Not CRM not valid'!$T$2:$T$416,$A295,'Relevant - Not CRM not valid'!$G$2:$G$416,"UK",'Relevant - Not CRM not valid'!$Q$2:$Q$416,"valid")+COUNTIFS('Relevant - In CRM not valid'!$T$2:$T$46,$A295,'Relevant - In CRM not valid'!$G$2:$G$46,"UK",'Relevant - In CRM not valid'!$Q$2:$Q$46,"valid")</f>
        <v>0</v>
      </c>
      <c r="O295" s="2" t="str">
        <f t="shared" si="9"/>
        <v>Research  IT/Systems</v>
      </c>
    </row>
    <row r="296" spans="1:15" ht="15" customHeight="1">
      <c r="A296" s="2" t="s">
        <v>699</v>
      </c>
      <c r="B296" s="2" t="s">
        <v>700</v>
      </c>
      <c r="C296" s="2" t="s">
        <v>1570</v>
      </c>
      <c r="D296" s="2" t="str">
        <f>IFERROR(INDEX('UK Target Institutions'!$D$2:$D$727,MATCH($A296,'UK Target Institutions'!$A$2:$A$727,0)),"")</f>
        <v>No</v>
      </c>
      <c r="E296" s="2">
        <f>COUNTIFS('Relevant - In CRM valid'!$T$2:$T$4699,$A296,'Relevant - In CRM valid'!$G$2:$G$4699,"UK")+COUNTIFS('Relevant - In CRM unknown'!$T$2:$T$253,$A296,'Relevant - In CRM unknown'!$G$2:$G$253,"UK")+COUNTIFS('Relevant - IN NOW CRM valid'!$T$2:$T$2328,$A296,'Relevant - IN NOW CRM valid'!$G$2:$G$2328,"UK")+COUNTIFS('Relevant - IN NOW CRM unknown'!$T$2:$T$1227,$A296,'Relevant - IN NOW CRM unknown'!$G$2:$G$1227,"UK")+COUNTIFS('Relevant - Not CRM not valid'!$T$2:$T$416,$A296,'Relevant - Not CRM not valid'!$G$2:$G$416,"UK")+COUNTIFS('Relevant - In CRM not valid'!$T$2:$T$46,$A296,'Relevant - In CRM not valid'!$G$2:$G$46,"UK")</f>
        <v>2</v>
      </c>
      <c r="F296" s="2">
        <f>COUNTIFS('Relevant - In CRM valid'!$T$2:$T$4699,$A296,'Relevant - In CRM valid'!$G$2:$G$4699,"UK",'Relevant - In CRM valid'!$M$2:$M$4699,"Research")+COUNTIFS('Relevant - In CRM unknown'!$T$2:$T$253,$A296,'Relevant - In CRM unknown'!$G$2:$G$253,"UK",'Relevant - In CRM unknown'!$M$2:$M$253,"Research")+COUNTIFS('Relevant - IN NOW CRM valid'!$T$2:$T$2328,$A296,'Relevant - IN NOW CRM valid'!$G$2:$G$2328,"UK",'Relevant - IN NOW CRM valid'!$M$2:$M$2328,"Research")+COUNTIFS('Relevant - IN NOW CRM unknown'!$T$2:$T$1227,$A296,'Relevant - IN NOW CRM unknown'!$G$2:$G$1227,"UK",'Relevant - IN NOW CRM unknown'!$M$2:$M$1227,"Research")+COUNTIFS('Relevant - Not CRM not valid'!$T$2:$T$416,$A296,'Relevant - Not CRM not valid'!$G$2:$G$416,"UK",'Relevant - Not CRM not valid'!$M$2:$M$416,"Research")+COUNTIFS('Relevant - In CRM not valid'!$T$2:$T$46,$A296,'Relevant - In CRM not valid'!$G$2:$G$46,"UK",'Relevant - In CRM not valid'!$M$2:$M$46,"Research")</f>
        <v>0</v>
      </c>
      <c r="G296" s="2">
        <f>COUNTIFS('Relevant - In CRM valid'!$T$2:$T$4699,$A296,'Relevant - In CRM valid'!$G$2:$G$4699,"UK",'Relevant - In CRM valid'!$M$2:$M$4699,"Research",'Relevant - In CRM valid'!$R$2:$R$4699,"Senior")+COUNTIFS('Relevant - In CRM unknown'!$T$2:$T$253,$A296,'Relevant - In CRM unknown'!$G$2:$G$253,"UK",'Relevant - In CRM unknown'!$M$2:$M$253,"Research",'Relevant - In CRM unknown'!$R$2:$R$253,"Senior")+COUNTIFS('Relevant - IN NOW CRM valid'!$T$2:$T$2328,$A296,'Relevant - IN NOW CRM valid'!$G$2:$G$2328,"UK",'Relevant - IN NOW CRM valid'!$M$2:$M$2328,"Research",'Relevant - IN NOW CRM valid'!$R$2:$R$2328,"Senior")+COUNTIFS('Relevant - IN NOW CRM unknown'!$T$2:$T$1227,$A296,'Relevant - IN NOW CRM unknown'!$G$2:$G$1227,"UK",'Relevant - IN NOW CRM unknown'!$M$2:$M$1227,"Research",'Relevant - IN NOW CRM unknown'!$R$2:$R$1227,"Senior")+COUNTIFS('Relevant - Not CRM not valid'!$T$2:$T$416,$A296,'Relevant - Not CRM not valid'!$G$2:$G$416,"UK",'Relevant - Not CRM not valid'!$M$2:$M$416,"Research",'Relevant - Not CRM not valid'!$R$2:$R$416,"Senior")+COUNTIFS('Relevant - In CRM not valid'!$T$2:$T$46,$A296,'Relevant - In CRM not valid'!$G$2:$G$46,"UK",'Relevant - In CRM not valid'!$M$2:$M$46,"Research",'Relevant - In CRM not valid'!$R$2:$R$46,"Senior")</f>
        <v>0</v>
      </c>
      <c r="H296" s="2">
        <f>COUNTIFS('Relevant - In CRM valid'!$T$2:$T$4699,$A296,'Relevant - In CRM valid'!$G$2:$G$4699,"UK",'Relevant - In CRM valid'!$M$2:$M$4699,"Research",'Relevant - In CRM valid'!$R$2:$R$4699,"Operational")+COUNTIFS('Relevant - In CRM unknown'!$T$2:$T$253,$A296,'Relevant - In CRM unknown'!$G$2:$G$253,"UK",'Relevant - In CRM unknown'!$M$2:$M$253,"Research",'Relevant - In CRM unknown'!$R$2:$R$253,"Operational")+COUNTIFS('Relevant - IN NOW CRM valid'!$T$2:$T$2328,$A296,'Relevant - IN NOW CRM valid'!$G$2:$G$2328,"UK",'Relevant - IN NOW CRM valid'!$M$2:$M$2328,"Research",'Relevant - IN NOW CRM valid'!$R$2:$R$2328,"Operational")+COUNTIFS('Relevant - IN NOW CRM unknown'!$T$2:$T$1227,$A296,'Relevant - IN NOW CRM unknown'!$G$2:$G$1227,"UK",'Relevant - IN NOW CRM unknown'!$M$2:$M$1227,"Research",'Relevant - IN NOW CRM unknown'!$R$2:$R$1227,"Operational")+COUNTIFS('Relevant - Not CRM not valid'!$T$2:$T$416,$A296,'Relevant - Not CRM not valid'!$G$2:$G$416,"UK",'Relevant - Not CRM not valid'!$M$2:$M$416,"Research",'Relevant - Not CRM not valid'!$R$2:$R$416,"Operational")+COUNTIFS('Relevant - In CRM not valid'!$T$2:$T$46,$A296,'Relevant - In CRM not valid'!$G$2:$G$46,"UK",'Relevant - In CRM not valid'!$M$2:$M$46,"Research",'Relevant - In CRM not valid'!$R$2:$R$46,"Operational")</f>
        <v>0</v>
      </c>
      <c r="I296" s="2">
        <f>COUNTIFS('Relevant - In CRM valid'!$T$2:$T$4699,$A296,'Relevant - In CRM valid'!$G$2:$G$4699,"UK",'Relevant - In CRM valid'!$M$2:$M$4699,"Research",'Relevant - In CRM valid'!$R$2:$R$4699,"Academic")+COUNTIFS('Relevant - In CRM unknown'!$T$2:$T$253,$A296,'Relevant - In CRM unknown'!$G$2:$G$253,"UK",'Relevant - In CRM unknown'!$M$2:$M$253,"Research",'Relevant - In CRM unknown'!$R$2:$R$253,"Academic")+COUNTIFS('Relevant - IN NOW CRM valid'!$T$2:$T$2328,$A296,'Relevant - IN NOW CRM valid'!$G$2:$G$2328,"UK",'Relevant - IN NOW CRM valid'!$M$2:$M$2328,"Research",'Relevant - IN NOW CRM valid'!$R$2:$R$2328,"Academic")+COUNTIFS('Relevant - IN NOW CRM unknown'!$T$2:$T$1227,$A296,'Relevant - IN NOW CRM unknown'!$G$2:$G$1227,"UK",'Relevant - IN NOW CRM unknown'!$M$2:$M$1227,"Research",'Relevant - IN NOW CRM unknown'!$R$2:$R$1227,"Academic")+COUNTIFS('Relevant - Not CRM not valid'!$T$2:$T$416,$A296,'Relevant - Not CRM not valid'!$G$2:$G$416,"UK",'Relevant - Not CRM not valid'!$M$2:$M$416,"Research",'Relevant - Not CRM not valid'!$R$2:$R$416,"Academic")+COUNTIFS('Relevant - In CRM not valid'!$T$2:$T$46,$A296,'Relevant - In CRM not valid'!$G$2:$G$46,"UK",'Relevant - In CRM not valid'!$M$2:$M$46,"Research",'Relevant - In CRM not valid'!$R$2:$R$46,"Academic")</f>
        <v>0</v>
      </c>
      <c r="J296" s="2">
        <f>COUNTIFS('Relevant - In CRM valid'!$T$2:$T$4699,$A296,'Relevant - In CRM valid'!$G$2:$G$4699,"UK",'Relevant - In CRM valid'!$M$2:$M$4699,"Finance")+COUNTIFS('Relevant - In CRM unknown'!$T$2:$T$253,$A296,'Relevant - In CRM unknown'!$G$2:$G$253,"UK",'Relevant - In CRM unknown'!$M$2:$M$253,"Finance")+COUNTIFS('Relevant - IN NOW CRM valid'!$T$2:$T$2328,$A296,'Relevant - IN NOW CRM valid'!$G$2:$G$2328,"UK",'Relevant - IN NOW CRM valid'!$M$2:$M$2328,"Finance")+COUNTIFS('Relevant - IN NOW CRM unknown'!$T$2:$T$1227,$A296,'Relevant - IN NOW CRM unknown'!$G$2:$G$1227,"UK",'Relevant - IN NOW CRM unknown'!$M$2:$M$1227,"Finance")+COUNTIFS('Relevant - Not CRM not valid'!$T$2:$T$416,$A296,'Relevant - Not CRM not valid'!$G$2:$G$416,"UK",'Relevant - Not CRM not valid'!$M$2:$M$416,"Finance")+COUNTIFS('Relevant - In CRM not valid'!$T$2:$T$46,$A296,'Relevant - In CRM not valid'!$G$2:$G$46,"UK",'Relevant - In CRM not valid'!$M$2:$M$46,"Finance")</f>
        <v>1</v>
      </c>
      <c r="K296" s="2">
        <f>COUNTIFS('Relevant - In CRM valid'!$T$2:$T$4699,$A296,'Relevant - In CRM valid'!$G$2:$G$4699,"UK",'Relevant - In CRM valid'!$M$2:$M$4699,"IT/Systems")+COUNTIFS('Relevant - In CRM unknown'!$T$2:$T$253,$A296,'Relevant - In CRM unknown'!$G$2:$G$253,"UK",'Relevant - In CRM unknown'!$M$2:$M$253,"IT/Systems")+COUNTIFS('Relevant - IN NOW CRM valid'!$T$2:$T$2328,$A296,'Relevant - IN NOW CRM valid'!$G$2:$G$2328,"UK",'Relevant - IN NOW CRM valid'!$M$2:$M$2328,"IT/Systems")+COUNTIFS('Relevant - IN NOW CRM unknown'!$T$2:$T$1227,$A296,'Relevant - IN NOW CRM unknown'!$G$2:$G$1227,"UK",'Relevant - IN NOW CRM unknown'!$M$2:$M$1227,"IT/Systems")+COUNTIFS('Relevant - Not CRM not valid'!$T$2:$T$416,$A296,'Relevant - Not CRM not valid'!$G$2:$G$416,"UK",'Relevant - Not CRM not valid'!$M$2:$M$416,"IT/Systems")+COUNTIFS('Relevant - In CRM not valid'!$T$2:$T$46,$A296,'Relevant - In CRM not valid'!$G$2:$G$46,"UK",'Relevant - In CRM not valid'!$M$2:$M$46,"IT/Systems")</f>
        <v>1</v>
      </c>
      <c r="L296" s="2">
        <f>COUNTIFS('Relevant - In CRM valid'!$T$2:$T$4699,$A296,'Relevant - In CRM valid'!$G$2:$G$4699,"UK",'Relevant - In CRM valid'!$M$2:$M$4699,"")+COUNTIFS('Relevant - In CRM unknown'!$T$2:$T$253,$A296,'Relevant - In CRM unknown'!$G$2:$G$253,"UK",'Relevant - In CRM unknown'!$M$2:$M$253,"")+COUNTIFS('Relevant - IN NOW CRM valid'!$T$2:$T$2328,$A296,'Relevant - IN NOW CRM valid'!$G$2:$G$2328,"UK",'Relevant - IN NOW CRM valid'!$M$2:$M$2328,"")+COUNTIFS('Relevant - IN NOW CRM unknown'!$T$2:$T$1227,$A296,'Relevant - IN NOW CRM unknown'!$G$2:$G$1227,"UK",'Relevant - IN NOW CRM unknown'!$M$2:$M$1227,"")+COUNTIFS('Relevant - Not CRM not valid'!$T$2:$T$416,$A296,'Relevant - Not CRM not valid'!$G$2:$G$416,"UK",'Relevant - Not CRM not valid'!$M$2:$M$416,"")+COUNTIFS('Relevant - In CRM not valid'!$T$2:$T$46,$A296,'Relevant - In CRM not valid'!$G$2:$G$46,"UK",'Relevant - In CRM not valid'!$M$2:$M$46,"")</f>
        <v>0</v>
      </c>
      <c r="M296" s="2">
        <f t="shared" si="8"/>
        <v>2</v>
      </c>
      <c r="N296" s="2">
        <f>COUNTIFS('Relevant - In CRM valid'!$T$2:$T$4699,$A296,'Relevant - In CRM valid'!$G$2:$G$4699,"UK",'Relevant - In CRM valid'!$Q$2:$Q$4699,"valid")+COUNTIFS('Relevant - In CRM unknown'!$T$2:$T$253,$A296,'Relevant - In CRM unknown'!$G$2:$G$253,"UK",'Relevant - In CRM unknown'!$Q$2:$Q$253,"valid")+COUNTIFS('Relevant - IN NOW CRM valid'!$T$2:$T$2328,$A296,'Relevant - IN NOW CRM valid'!$G$2:$G$2328,"UK",'Relevant - IN NOW CRM valid'!$Q$2:$Q$2328,"valid")+COUNTIFS('Relevant - IN NOW CRM unknown'!$T$2:$T$1227,$A296,'Relevant - IN NOW CRM unknown'!$G$2:$G$1227,"UK",'Relevant - IN NOW CRM unknown'!$Q$2:$Q$1227,"valid")+COUNTIFS('Relevant - Not CRM not valid'!$T$2:$T$416,$A296,'Relevant - Not CRM not valid'!$G$2:$G$416,"UK",'Relevant - Not CRM not valid'!$Q$2:$Q$416,"valid")+COUNTIFS('Relevant - In CRM not valid'!$T$2:$T$46,$A296,'Relevant - In CRM not valid'!$G$2:$G$46,"UK",'Relevant - In CRM not valid'!$Q$2:$Q$46,"valid")</f>
        <v>0</v>
      </c>
      <c r="O296" s="2" t="str">
        <f t="shared" si="9"/>
        <v xml:space="preserve">Research  </v>
      </c>
    </row>
    <row r="297" spans="1:15" ht="15" customHeight="1">
      <c r="A297" s="2" t="s">
        <v>701</v>
      </c>
      <c r="B297" s="2" t="s">
        <v>702</v>
      </c>
      <c r="C297" s="2" t="s">
        <v>1570</v>
      </c>
      <c r="D297" s="2" t="str">
        <f>IFERROR(INDEX('UK Target Institutions'!$D$2:$D$727,MATCH($A297,'UK Target Institutions'!$A$2:$A$727,0)),"")</f>
        <v>Yes</v>
      </c>
      <c r="E297" s="2">
        <f>COUNTIFS('Relevant - In CRM valid'!$T$2:$T$4699,$A297,'Relevant - In CRM valid'!$G$2:$G$4699,"UK")+COUNTIFS('Relevant - In CRM unknown'!$T$2:$T$253,$A297,'Relevant - In CRM unknown'!$G$2:$G$253,"UK")+COUNTIFS('Relevant - IN NOW CRM valid'!$T$2:$T$2328,$A297,'Relevant - IN NOW CRM valid'!$G$2:$G$2328,"UK")+COUNTIFS('Relevant - IN NOW CRM unknown'!$T$2:$T$1227,$A297,'Relevant - IN NOW CRM unknown'!$G$2:$G$1227,"UK")+COUNTIFS('Relevant - Not CRM not valid'!$T$2:$T$416,$A297,'Relevant - Not CRM not valid'!$G$2:$G$416,"UK")+COUNTIFS('Relevant - In CRM not valid'!$T$2:$T$46,$A297,'Relevant - In CRM not valid'!$G$2:$G$46,"UK")</f>
        <v>2</v>
      </c>
      <c r="F297" s="2">
        <f>COUNTIFS('Relevant - In CRM valid'!$T$2:$T$4699,$A297,'Relevant - In CRM valid'!$G$2:$G$4699,"UK",'Relevant - In CRM valid'!$M$2:$M$4699,"Research")+COUNTIFS('Relevant - In CRM unknown'!$T$2:$T$253,$A297,'Relevant - In CRM unknown'!$G$2:$G$253,"UK",'Relevant - In CRM unknown'!$M$2:$M$253,"Research")+COUNTIFS('Relevant - IN NOW CRM valid'!$T$2:$T$2328,$A297,'Relevant - IN NOW CRM valid'!$G$2:$G$2328,"UK",'Relevant - IN NOW CRM valid'!$M$2:$M$2328,"Research")+COUNTIFS('Relevant - IN NOW CRM unknown'!$T$2:$T$1227,$A297,'Relevant - IN NOW CRM unknown'!$G$2:$G$1227,"UK",'Relevant - IN NOW CRM unknown'!$M$2:$M$1227,"Research")+COUNTIFS('Relevant - Not CRM not valid'!$T$2:$T$416,$A297,'Relevant - Not CRM not valid'!$G$2:$G$416,"UK",'Relevant - Not CRM not valid'!$M$2:$M$416,"Research")+COUNTIFS('Relevant - In CRM not valid'!$T$2:$T$46,$A297,'Relevant - In CRM not valid'!$G$2:$G$46,"UK",'Relevant - In CRM not valid'!$M$2:$M$46,"Research")</f>
        <v>0</v>
      </c>
      <c r="G297" s="2">
        <f>COUNTIFS('Relevant - In CRM valid'!$T$2:$T$4699,$A297,'Relevant - In CRM valid'!$G$2:$G$4699,"UK",'Relevant - In CRM valid'!$M$2:$M$4699,"Research",'Relevant - In CRM valid'!$R$2:$R$4699,"Senior")+COUNTIFS('Relevant - In CRM unknown'!$T$2:$T$253,$A297,'Relevant - In CRM unknown'!$G$2:$G$253,"UK",'Relevant - In CRM unknown'!$M$2:$M$253,"Research",'Relevant - In CRM unknown'!$R$2:$R$253,"Senior")+COUNTIFS('Relevant - IN NOW CRM valid'!$T$2:$T$2328,$A297,'Relevant - IN NOW CRM valid'!$G$2:$G$2328,"UK",'Relevant - IN NOW CRM valid'!$M$2:$M$2328,"Research",'Relevant - IN NOW CRM valid'!$R$2:$R$2328,"Senior")+COUNTIFS('Relevant - IN NOW CRM unknown'!$T$2:$T$1227,$A297,'Relevant - IN NOW CRM unknown'!$G$2:$G$1227,"UK",'Relevant - IN NOW CRM unknown'!$M$2:$M$1227,"Research",'Relevant - IN NOW CRM unknown'!$R$2:$R$1227,"Senior")+COUNTIFS('Relevant - Not CRM not valid'!$T$2:$T$416,$A297,'Relevant - Not CRM not valid'!$G$2:$G$416,"UK",'Relevant - Not CRM not valid'!$M$2:$M$416,"Research",'Relevant - Not CRM not valid'!$R$2:$R$416,"Senior")+COUNTIFS('Relevant - In CRM not valid'!$T$2:$T$46,$A297,'Relevant - In CRM not valid'!$G$2:$G$46,"UK",'Relevant - In CRM not valid'!$M$2:$M$46,"Research",'Relevant - In CRM not valid'!$R$2:$R$46,"Senior")</f>
        <v>0</v>
      </c>
      <c r="H297" s="2">
        <f>COUNTIFS('Relevant - In CRM valid'!$T$2:$T$4699,$A297,'Relevant - In CRM valid'!$G$2:$G$4699,"UK",'Relevant - In CRM valid'!$M$2:$M$4699,"Research",'Relevant - In CRM valid'!$R$2:$R$4699,"Operational")+COUNTIFS('Relevant - In CRM unknown'!$T$2:$T$253,$A297,'Relevant - In CRM unknown'!$G$2:$G$253,"UK",'Relevant - In CRM unknown'!$M$2:$M$253,"Research",'Relevant - In CRM unknown'!$R$2:$R$253,"Operational")+COUNTIFS('Relevant - IN NOW CRM valid'!$T$2:$T$2328,$A297,'Relevant - IN NOW CRM valid'!$G$2:$G$2328,"UK",'Relevant - IN NOW CRM valid'!$M$2:$M$2328,"Research",'Relevant - IN NOW CRM valid'!$R$2:$R$2328,"Operational")+COUNTIFS('Relevant - IN NOW CRM unknown'!$T$2:$T$1227,$A297,'Relevant - IN NOW CRM unknown'!$G$2:$G$1227,"UK",'Relevant - IN NOW CRM unknown'!$M$2:$M$1227,"Research",'Relevant - IN NOW CRM unknown'!$R$2:$R$1227,"Operational")+COUNTIFS('Relevant - Not CRM not valid'!$T$2:$T$416,$A297,'Relevant - Not CRM not valid'!$G$2:$G$416,"UK",'Relevant - Not CRM not valid'!$M$2:$M$416,"Research",'Relevant - Not CRM not valid'!$R$2:$R$416,"Operational")+COUNTIFS('Relevant - In CRM not valid'!$T$2:$T$46,$A297,'Relevant - In CRM not valid'!$G$2:$G$46,"UK",'Relevant - In CRM not valid'!$M$2:$M$46,"Research",'Relevant - In CRM not valid'!$R$2:$R$46,"Operational")</f>
        <v>0</v>
      </c>
      <c r="I297" s="2">
        <f>COUNTIFS('Relevant - In CRM valid'!$T$2:$T$4699,$A297,'Relevant - In CRM valid'!$G$2:$G$4699,"UK",'Relevant - In CRM valid'!$M$2:$M$4699,"Research",'Relevant - In CRM valid'!$R$2:$R$4699,"Academic")+COUNTIFS('Relevant - In CRM unknown'!$T$2:$T$253,$A297,'Relevant - In CRM unknown'!$G$2:$G$253,"UK",'Relevant - In CRM unknown'!$M$2:$M$253,"Research",'Relevant - In CRM unknown'!$R$2:$R$253,"Academic")+COUNTIFS('Relevant - IN NOW CRM valid'!$T$2:$T$2328,$A297,'Relevant - IN NOW CRM valid'!$G$2:$G$2328,"UK",'Relevant - IN NOW CRM valid'!$M$2:$M$2328,"Research",'Relevant - IN NOW CRM valid'!$R$2:$R$2328,"Academic")+COUNTIFS('Relevant - IN NOW CRM unknown'!$T$2:$T$1227,$A297,'Relevant - IN NOW CRM unknown'!$G$2:$G$1227,"UK",'Relevant - IN NOW CRM unknown'!$M$2:$M$1227,"Research",'Relevant - IN NOW CRM unknown'!$R$2:$R$1227,"Academic")+COUNTIFS('Relevant - Not CRM not valid'!$T$2:$T$416,$A297,'Relevant - Not CRM not valid'!$G$2:$G$416,"UK",'Relevant - Not CRM not valid'!$M$2:$M$416,"Research",'Relevant - Not CRM not valid'!$R$2:$R$416,"Academic")+COUNTIFS('Relevant - In CRM not valid'!$T$2:$T$46,$A297,'Relevant - In CRM not valid'!$G$2:$G$46,"UK",'Relevant - In CRM not valid'!$M$2:$M$46,"Research",'Relevant - In CRM not valid'!$R$2:$R$46,"Academic")</f>
        <v>0</v>
      </c>
      <c r="J297" s="2">
        <f>COUNTIFS('Relevant - In CRM valid'!$T$2:$T$4699,$A297,'Relevant - In CRM valid'!$G$2:$G$4699,"UK",'Relevant - In CRM valid'!$M$2:$M$4699,"Finance")+COUNTIFS('Relevant - In CRM unknown'!$T$2:$T$253,$A297,'Relevant - In CRM unknown'!$G$2:$G$253,"UK",'Relevant - In CRM unknown'!$M$2:$M$253,"Finance")+COUNTIFS('Relevant - IN NOW CRM valid'!$T$2:$T$2328,$A297,'Relevant - IN NOW CRM valid'!$G$2:$G$2328,"UK",'Relevant - IN NOW CRM valid'!$M$2:$M$2328,"Finance")+COUNTIFS('Relevant - IN NOW CRM unknown'!$T$2:$T$1227,$A297,'Relevant - IN NOW CRM unknown'!$G$2:$G$1227,"UK",'Relevant - IN NOW CRM unknown'!$M$2:$M$1227,"Finance")+COUNTIFS('Relevant - Not CRM not valid'!$T$2:$T$416,$A297,'Relevant - Not CRM not valid'!$G$2:$G$416,"UK",'Relevant - Not CRM not valid'!$M$2:$M$416,"Finance")+COUNTIFS('Relevant - In CRM not valid'!$T$2:$T$46,$A297,'Relevant - In CRM not valid'!$G$2:$G$46,"UK",'Relevant - In CRM not valid'!$M$2:$M$46,"Finance")</f>
        <v>2</v>
      </c>
      <c r="K297" s="2">
        <f>COUNTIFS('Relevant - In CRM valid'!$T$2:$T$4699,$A297,'Relevant - In CRM valid'!$G$2:$G$4699,"UK",'Relevant - In CRM valid'!$M$2:$M$4699,"IT/Systems")+COUNTIFS('Relevant - In CRM unknown'!$T$2:$T$253,$A297,'Relevant - In CRM unknown'!$G$2:$G$253,"UK",'Relevant - In CRM unknown'!$M$2:$M$253,"IT/Systems")+COUNTIFS('Relevant - IN NOW CRM valid'!$T$2:$T$2328,$A297,'Relevant - IN NOW CRM valid'!$G$2:$G$2328,"UK",'Relevant - IN NOW CRM valid'!$M$2:$M$2328,"IT/Systems")+COUNTIFS('Relevant - IN NOW CRM unknown'!$T$2:$T$1227,$A297,'Relevant - IN NOW CRM unknown'!$G$2:$G$1227,"UK",'Relevant - IN NOW CRM unknown'!$M$2:$M$1227,"IT/Systems")+COUNTIFS('Relevant - Not CRM not valid'!$T$2:$T$416,$A297,'Relevant - Not CRM not valid'!$G$2:$G$416,"UK",'Relevant - Not CRM not valid'!$M$2:$M$416,"IT/Systems")+COUNTIFS('Relevant - In CRM not valid'!$T$2:$T$46,$A297,'Relevant - In CRM not valid'!$G$2:$G$46,"UK",'Relevant - In CRM not valid'!$M$2:$M$46,"IT/Systems")</f>
        <v>0</v>
      </c>
      <c r="L297" s="2">
        <f>COUNTIFS('Relevant - In CRM valid'!$T$2:$T$4699,$A297,'Relevant - In CRM valid'!$G$2:$G$4699,"UK",'Relevant - In CRM valid'!$M$2:$M$4699,"")+COUNTIFS('Relevant - In CRM unknown'!$T$2:$T$253,$A297,'Relevant - In CRM unknown'!$G$2:$G$253,"UK",'Relevant - In CRM unknown'!$M$2:$M$253,"")+COUNTIFS('Relevant - IN NOW CRM valid'!$T$2:$T$2328,$A297,'Relevant - IN NOW CRM valid'!$G$2:$G$2328,"UK",'Relevant - IN NOW CRM valid'!$M$2:$M$2328,"")+COUNTIFS('Relevant - IN NOW CRM unknown'!$T$2:$T$1227,$A297,'Relevant - IN NOW CRM unknown'!$G$2:$G$1227,"UK",'Relevant - IN NOW CRM unknown'!$M$2:$M$1227,"")+COUNTIFS('Relevant - Not CRM not valid'!$T$2:$T$416,$A297,'Relevant - Not CRM not valid'!$G$2:$G$416,"UK",'Relevant - Not CRM not valid'!$M$2:$M$416,"")+COUNTIFS('Relevant - In CRM not valid'!$T$2:$T$46,$A297,'Relevant - In CRM not valid'!$G$2:$G$46,"UK",'Relevant - In CRM not valid'!$M$2:$M$46,"")</f>
        <v>0</v>
      </c>
      <c r="M297" s="2">
        <f t="shared" si="8"/>
        <v>1</v>
      </c>
      <c r="N297" s="2">
        <f>COUNTIFS('Relevant - In CRM valid'!$T$2:$T$4699,$A297,'Relevant - In CRM valid'!$G$2:$G$4699,"UK",'Relevant - In CRM valid'!$Q$2:$Q$4699,"valid")+COUNTIFS('Relevant - In CRM unknown'!$T$2:$T$253,$A297,'Relevant - In CRM unknown'!$G$2:$G$253,"UK",'Relevant - In CRM unknown'!$Q$2:$Q$253,"valid")+COUNTIFS('Relevant - IN NOW CRM valid'!$T$2:$T$2328,$A297,'Relevant - IN NOW CRM valid'!$G$2:$G$2328,"UK",'Relevant - IN NOW CRM valid'!$Q$2:$Q$2328,"valid")+COUNTIFS('Relevant - IN NOW CRM unknown'!$T$2:$T$1227,$A297,'Relevant - IN NOW CRM unknown'!$G$2:$G$1227,"UK",'Relevant - IN NOW CRM unknown'!$Q$2:$Q$1227,"valid")+COUNTIFS('Relevant - Not CRM not valid'!$T$2:$T$416,$A297,'Relevant - Not CRM not valid'!$G$2:$G$416,"UK",'Relevant - Not CRM not valid'!$Q$2:$Q$416,"valid")+COUNTIFS('Relevant - In CRM not valid'!$T$2:$T$46,$A297,'Relevant - In CRM not valid'!$G$2:$G$46,"UK",'Relevant - In CRM not valid'!$Q$2:$Q$46,"valid")</f>
        <v>2</v>
      </c>
      <c r="O297" s="2" t="str">
        <f t="shared" si="9"/>
        <v>Research  IT/Systems</v>
      </c>
    </row>
    <row r="298" spans="1:15" ht="15" customHeight="1">
      <c r="A298" s="2" t="s">
        <v>703</v>
      </c>
      <c r="B298" s="2" t="s">
        <v>704</v>
      </c>
      <c r="C298" s="2" t="s">
        <v>95</v>
      </c>
      <c r="D298" s="2" t="str">
        <f>IFERROR(INDEX('UK Target Institutions'!$D$2:$D$727,MATCH($A298,'UK Target Institutions'!$A$2:$A$727,0)),"")</f>
        <v>Yes</v>
      </c>
      <c r="E298" s="2">
        <f>COUNTIFS('Relevant - In CRM valid'!$T$2:$T$4699,$A298,'Relevant - In CRM valid'!$G$2:$G$4699,"UK")+COUNTIFS('Relevant - In CRM unknown'!$T$2:$T$253,$A298,'Relevant - In CRM unknown'!$G$2:$G$253,"UK")+COUNTIFS('Relevant - IN NOW CRM valid'!$T$2:$T$2328,$A298,'Relevant - IN NOW CRM valid'!$G$2:$G$2328,"UK")+COUNTIFS('Relevant - IN NOW CRM unknown'!$T$2:$T$1227,$A298,'Relevant - IN NOW CRM unknown'!$G$2:$G$1227,"UK")+COUNTIFS('Relevant - Not CRM not valid'!$T$2:$T$416,$A298,'Relevant - Not CRM not valid'!$G$2:$G$416,"UK")+COUNTIFS('Relevant - In CRM not valid'!$T$2:$T$46,$A298,'Relevant - In CRM not valid'!$G$2:$G$46,"UK")</f>
        <v>2</v>
      </c>
      <c r="F298" s="2">
        <f>COUNTIFS('Relevant - In CRM valid'!$T$2:$T$4699,$A298,'Relevant - In CRM valid'!$G$2:$G$4699,"UK",'Relevant - In CRM valid'!$M$2:$M$4699,"Research")+COUNTIFS('Relevant - In CRM unknown'!$T$2:$T$253,$A298,'Relevant - In CRM unknown'!$G$2:$G$253,"UK",'Relevant - In CRM unknown'!$M$2:$M$253,"Research")+COUNTIFS('Relevant - IN NOW CRM valid'!$T$2:$T$2328,$A298,'Relevant - IN NOW CRM valid'!$G$2:$G$2328,"UK",'Relevant - IN NOW CRM valid'!$M$2:$M$2328,"Research")+COUNTIFS('Relevant - IN NOW CRM unknown'!$T$2:$T$1227,$A298,'Relevant - IN NOW CRM unknown'!$G$2:$G$1227,"UK",'Relevant - IN NOW CRM unknown'!$M$2:$M$1227,"Research")+COUNTIFS('Relevant - Not CRM not valid'!$T$2:$T$416,$A298,'Relevant - Not CRM not valid'!$G$2:$G$416,"UK",'Relevant - Not CRM not valid'!$M$2:$M$416,"Research")+COUNTIFS('Relevant - In CRM not valid'!$T$2:$T$46,$A298,'Relevant - In CRM not valid'!$G$2:$G$46,"UK",'Relevant - In CRM not valid'!$M$2:$M$46,"Research")</f>
        <v>2</v>
      </c>
      <c r="G298" s="2">
        <f>COUNTIFS('Relevant - In CRM valid'!$T$2:$T$4699,$A298,'Relevant - In CRM valid'!$G$2:$G$4699,"UK",'Relevant - In CRM valid'!$M$2:$M$4699,"Research",'Relevant - In CRM valid'!$R$2:$R$4699,"Senior")+COUNTIFS('Relevant - In CRM unknown'!$T$2:$T$253,$A298,'Relevant - In CRM unknown'!$G$2:$G$253,"UK",'Relevant - In CRM unknown'!$M$2:$M$253,"Research",'Relevant - In CRM unknown'!$R$2:$R$253,"Senior")+COUNTIFS('Relevant - IN NOW CRM valid'!$T$2:$T$2328,$A298,'Relevant - IN NOW CRM valid'!$G$2:$G$2328,"UK",'Relevant - IN NOW CRM valid'!$M$2:$M$2328,"Research",'Relevant - IN NOW CRM valid'!$R$2:$R$2328,"Senior")+COUNTIFS('Relevant - IN NOW CRM unknown'!$T$2:$T$1227,$A298,'Relevant - IN NOW CRM unknown'!$G$2:$G$1227,"UK",'Relevant - IN NOW CRM unknown'!$M$2:$M$1227,"Research",'Relevant - IN NOW CRM unknown'!$R$2:$R$1227,"Senior")+COUNTIFS('Relevant - Not CRM not valid'!$T$2:$T$416,$A298,'Relevant - Not CRM not valid'!$G$2:$G$416,"UK",'Relevant - Not CRM not valid'!$M$2:$M$416,"Research",'Relevant - Not CRM not valid'!$R$2:$R$416,"Senior")+COUNTIFS('Relevant - In CRM not valid'!$T$2:$T$46,$A298,'Relevant - In CRM not valid'!$G$2:$G$46,"UK",'Relevant - In CRM not valid'!$M$2:$M$46,"Research",'Relevant - In CRM not valid'!$R$2:$R$46,"Senior")</f>
        <v>0</v>
      </c>
      <c r="H298" s="2">
        <f>COUNTIFS('Relevant - In CRM valid'!$T$2:$T$4699,$A298,'Relevant - In CRM valid'!$G$2:$G$4699,"UK",'Relevant - In CRM valid'!$M$2:$M$4699,"Research",'Relevant - In CRM valid'!$R$2:$R$4699,"Operational")+COUNTIFS('Relevant - In CRM unknown'!$T$2:$T$253,$A298,'Relevant - In CRM unknown'!$G$2:$G$253,"UK",'Relevant - In CRM unknown'!$M$2:$M$253,"Research",'Relevant - In CRM unknown'!$R$2:$R$253,"Operational")+COUNTIFS('Relevant - IN NOW CRM valid'!$T$2:$T$2328,$A298,'Relevant - IN NOW CRM valid'!$G$2:$G$2328,"UK",'Relevant - IN NOW CRM valid'!$M$2:$M$2328,"Research",'Relevant - IN NOW CRM valid'!$R$2:$R$2328,"Operational")+COUNTIFS('Relevant - IN NOW CRM unknown'!$T$2:$T$1227,$A298,'Relevant - IN NOW CRM unknown'!$G$2:$G$1227,"UK",'Relevant - IN NOW CRM unknown'!$M$2:$M$1227,"Research",'Relevant - IN NOW CRM unknown'!$R$2:$R$1227,"Operational")+COUNTIFS('Relevant - Not CRM not valid'!$T$2:$T$416,$A298,'Relevant - Not CRM not valid'!$G$2:$G$416,"UK",'Relevant - Not CRM not valid'!$M$2:$M$416,"Research",'Relevant - Not CRM not valid'!$R$2:$R$416,"Operational")+COUNTIFS('Relevant - In CRM not valid'!$T$2:$T$46,$A298,'Relevant - In CRM not valid'!$G$2:$G$46,"UK",'Relevant - In CRM not valid'!$M$2:$M$46,"Research",'Relevant - In CRM not valid'!$R$2:$R$46,"Operational")</f>
        <v>2</v>
      </c>
      <c r="I298" s="2">
        <f>COUNTIFS('Relevant - In CRM valid'!$T$2:$T$4699,$A298,'Relevant - In CRM valid'!$G$2:$G$4699,"UK",'Relevant - In CRM valid'!$M$2:$M$4699,"Research",'Relevant - In CRM valid'!$R$2:$R$4699,"Academic")+COUNTIFS('Relevant - In CRM unknown'!$T$2:$T$253,$A298,'Relevant - In CRM unknown'!$G$2:$G$253,"UK",'Relevant - In CRM unknown'!$M$2:$M$253,"Research",'Relevant - In CRM unknown'!$R$2:$R$253,"Academic")+COUNTIFS('Relevant - IN NOW CRM valid'!$T$2:$T$2328,$A298,'Relevant - IN NOW CRM valid'!$G$2:$G$2328,"UK",'Relevant - IN NOW CRM valid'!$M$2:$M$2328,"Research",'Relevant - IN NOW CRM valid'!$R$2:$R$2328,"Academic")+COUNTIFS('Relevant - IN NOW CRM unknown'!$T$2:$T$1227,$A298,'Relevant - IN NOW CRM unknown'!$G$2:$G$1227,"UK",'Relevant - IN NOW CRM unknown'!$M$2:$M$1227,"Research",'Relevant - IN NOW CRM unknown'!$R$2:$R$1227,"Academic")+COUNTIFS('Relevant - Not CRM not valid'!$T$2:$T$416,$A298,'Relevant - Not CRM not valid'!$G$2:$G$416,"UK",'Relevant - Not CRM not valid'!$M$2:$M$416,"Research",'Relevant - Not CRM not valid'!$R$2:$R$416,"Academic")+COUNTIFS('Relevant - In CRM not valid'!$T$2:$T$46,$A298,'Relevant - In CRM not valid'!$G$2:$G$46,"UK",'Relevant - In CRM not valid'!$M$2:$M$46,"Research",'Relevant - In CRM not valid'!$R$2:$R$46,"Academic")</f>
        <v>0</v>
      </c>
      <c r="J298" s="2">
        <f>COUNTIFS('Relevant - In CRM valid'!$T$2:$T$4699,$A298,'Relevant - In CRM valid'!$G$2:$G$4699,"UK",'Relevant - In CRM valid'!$M$2:$M$4699,"Finance")+COUNTIFS('Relevant - In CRM unknown'!$T$2:$T$253,$A298,'Relevant - In CRM unknown'!$G$2:$G$253,"UK",'Relevant - In CRM unknown'!$M$2:$M$253,"Finance")+COUNTIFS('Relevant - IN NOW CRM valid'!$T$2:$T$2328,$A298,'Relevant - IN NOW CRM valid'!$G$2:$G$2328,"UK",'Relevant - IN NOW CRM valid'!$M$2:$M$2328,"Finance")+COUNTIFS('Relevant - IN NOW CRM unknown'!$T$2:$T$1227,$A298,'Relevant - IN NOW CRM unknown'!$G$2:$G$1227,"UK",'Relevant - IN NOW CRM unknown'!$M$2:$M$1227,"Finance")+COUNTIFS('Relevant - Not CRM not valid'!$T$2:$T$416,$A298,'Relevant - Not CRM not valid'!$G$2:$G$416,"UK",'Relevant - Not CRM not valid'!$M$2:$M$416,"Finance")+COUNTIFS('Relevant - In CRM not valid'!$T$2:$T$46,$A298,'Relevant - In CRM not valid'!$G$2:$G$46,"UK",'Relevant - In CRM not valid'!$M$2:$M$46,"Finance")</f>
        <v>0</v>
      </c>
      <c r="K298" s="2">
        <f>COUNTIFS('Relevant - In CRM valid'!$T$2:$T$4699,$A298,'Relevant - In CRM valid'!$G$2:$G$4699,"UK",'Relevant - In CRM valid'!$M$2:$M$4699,"IT/Systems")+COUNTIFS('Relevant - In CRM unknown'!$T$2:$T$253,$A298,'Relevant - In CRM unknown'!$G$2:$G$253,"UK",'Relevant - In CRM unknown'!$M$2:$M$253,"IT/Systems")+COUNTIFS('Relevant - IN NOW CRM valid'!$T$2:$T$2328,$A298,'Relevant - IN NOW CRM valid'!$G$2:$G$2328,"UK",'Relevant - IN NOW CRM valid'!$M$2:$M$2328,"IT/Systems")+COUNTIFS('Relevant - IN NOW CRM unknown'!$T$2:$T$1227,$A298,'Relevant - IN NOW CRM unknown'!$G$2:$G$1227,"UK",'Relevant - IN NOW CRM unknown'!$M$2:$M$1227,"IT/Systems")+COUNTIFS('Relevant - Not CRM not valid'!$T$2:$T$416,$A298,'Relevant - Not CRM not valid'!$G$2:$G$416,"UK",'Relevant - Not CRM not valid'!$M$2:$M$416,"IT/Systems")+COUNTIFS('Relevant - In CRM not valid'!$T$2:$T$46,$A298,'Relevant - In CRM not valid'!$G$2:$G$46,"UK",'Relevant - In CRM not valid'!$M$2:$M$46,"IT/Systems")</f>
        <v>0</v>
      </c>
      <c r="L298" s="2">
        <f>COUNTIFS('Relevant - In CRM valid'!$T$2:$T$4699,$A298,'Relevant - In CRM valid'!$G$2:$G$4699,"UK",'Relevant - In CRM valid'!$M$2:$M$4699,"")+COUNTIFS('Relevant - In CRM unknown'!$T$2:$T$253,$A298,'Relevant - In CRM unknown'!$G$2:$G$253,"UK",'Relevant - In CRM unknown'!$M$2:$M$253,"")+COUNTIFS('Relevant - IN NOW CRM valid'!$T$2:$T$2328,$A298,'Relevant - IN NOW CRM valid'!$G$2:$G$2328,"UK",'Relevant - IN NOW CRM valid'!$M$2:$M$2328,"")+COUNTIFS('Relevant - IN NOW CRM unknown'!$T$2:$T$1227,$A298,'Relevant - IN NOW CRM unknown'!$G$2:$G$1227,"UK",'Relevant - IN NOW CRM unknown'!$M$2:$M$1227,"")+COUNTIFS('Relevant - Not CRM not valid'!$T$2:$T$416,$A298,'Relevant - Not CRM not valid'!$G$2:$G$416,"UK",'Relevant - Not CRM not valid'!$M$2:$M$416,"")+COUNTIFS('Relevant - In CRM not valid'!$T$2:$T$46,$A298,'Relevant - In CRM not valid'!$G$2:$G$46,"UK",'Relevant - In CRM not valid'!$M$2:$M$46,"")</f>
        <v>0</v>
      </c>
      <c r="M298" s="2">
        <f t="shared" si="8"/>
        <v>1</v>
      </c>
      <c r="N298" s="2">
        <f>COUNTIFS('Relevant - In CRM valid'!$T$2:$T$4699,$A298,'Relevant - In CRM valid'!$G$2:$G$4699,"UK",'Relevant - In CRM valid'!$Q$2:$Q$4699,"valid")+COUNTIFS('Relevant - In CRM unknown'!$T$2:$T$253,$A298,'Relevant - In CRM unknown'!$G$2:$G$253,"UK",'Relevant - In CRM unknown'!$Q$2:$Q$253,"valid")+COUNTIFS('Relevant - IN NOW CRM valid'!$T$2:$T$2328,$A298,'Relevant - IN NOW CRM valid'!$G$2:$G$2328,"UK",'Relevant - IN NOW CRM valid'!$Q$2:$Q$2328,"valid")+COUNTIFS('Relevant - IN NOW CRM unknown'!$T$2:$T$1227,$A298,'Relevant - IN NOW CRM unknown'!$G$2:$G$1227,"UK",'Relevant - IN NOW CRM unknown'!$Q$2:$Q$1227,"valid")+COUNTIFS('Relevant - Not CRM not valid'!$T$2:$T$416,$A298,'Relevant - Not CRM not valid'!$G$2:$G$416,"UK",'Relevant - Not CRM not valid'!$Q$2:$Q$416,"valid")+COUNTIFS('Relevant - In CRM not valid'!$T$2:$T$46,$A298,'Relevant - In CRM not valid'!$G$2:$G$46,"UK",'Relevant - In CRM not valid'!$Q$2:$Q$46,"valid")</f>
        <v>2</v>
      </c>
      <c r="O298" s="2" t="str">
        <f t="shared" si="9"/>
        <v>Finance  IT/Systems</v>
      </c>
    </row>
    <row r="299" spans="1:15" ht="15" customHeight="1">
      <c r="A299" s="2" t="s">
        <v>705</v>
      </c>
      <c r="B299" s="2" t="s">
        <v>706</v>
      </c>
      <c r="C299" s="2" t="s">
        <v>95</v>
      </c>
      <c r="D299" s="2" t="str">
        <f>IFERROR(INDEX('UK Target Institutions'!$D$2:$D$727,MATCH($A299,'UK Target Institutions'!$A$2:$A$727,0)),"")</f>
        <v>Yes</v>
      </c>
      <c r="E299" s="2">
        <f>COUNTIFS('Relevant - In CRM valid'!$T$2:$T$4699,$A299,'Relevant - In CRM valid'!$G$2:$G$4699,"UK")+COUNTIFS('Relevant - In CRM unknown'!$T$2:$T$253,$A299,'Relevant - In CRM unknown'!$G$2:$G$253,"UK")+COUNTIFS('Relevant - IN NOW CRM valid'!$T$2:$T$2328,$A299,'Relevant - IN NOW CRM valid'!$G$2:$G$2328,"UK")+COUNTIFS('Relevant - IN NOW CRM unknown'!$T$2:$T$1227,$A299,'Relevant - IN NOW CRM unknown'!$G$2:$G$1227,"UK")+COUNTIFS('Relevant - Not CRM not valid'!$T$2:$T$416,$A299,'Relevant - Not CRM not valid'!$G$2:$G$416,"UK")+COUNTIFS('Relevant - In CRM not valid'!$T$2:$T$46,$A299,'Relevant - In CRM not valid'!$G$2:$G$46,"UK")</f>
        <v>2</v>
      </c>
      <c r="F299" s="2">
        <f>COUNTIFS('Relevant - In CRM valid'!$T$2:$T$4699,$A299,'Relevant - In CRM valid'!$G$2:$G$4699,"UK",'Relevant - In CRM valid'!$M$2:$M$4699,"Research")+COUNTIFS('Relevant - In CRM unknown'!$T$2:$T$253,$A299,'Relevant - In CRM unknown'!$G$2:$G$253,"UK",'Relevant - In CRM unknown'!$M$2:$M$253,"Research")+COUNTIFS('Relevant - IN NOW CRM valid'!$T$2:$T$2328,$A299,'Relevant - IN NOW CRM valid'!$G$2:$G$2328,"UK",'Relevant - IN NOW CRM valid'!$M$2:$M$2328,"Research")+COUNTIFS('Relevant - IN NOW CRM unknown'!$T$2:$T$1227,$A299,'Relevant - IN NOW CRM unknown'!$G$2:$G$1227,"UK",'Relevant - IN NOW CRM unknown'!$M$2:$M$1227,"Research")+COUNTIFS('Relevant - Not CRM not valid'!$T$2:$T$416,$A299,'Relevant - Not CRM not valid'!$G$2:$G$416,"UK",'Relevant - Not CRM not valid'!$M$2:$M$416,"Research")+COUNTIFS('Relevant - In CRM not valid'!$T$2:$T$46,$A299,'Relevant - In CRM not valid'!$G$2:$G$46,"UK",'Relevant - In CRM not valid'!$M$2:$M$46,"Research")</f>
        <v>1</v>
      </c>
      <c r="G299" s="2">
        <f>COUNTIFS('Relevant - In CRM valid'!$T$2:$T$4699,$A299,'Relevant - In CRM valid'!$G$2:$G$4699,"UK",'Relevant - In CRM valid'!$M$2:$M$4699,"Research",'Relevant - In CRM valid'!$R$2:$R$4699,"Senior")+COUNTIFS('Relevant - In CRM unknown'!$T$2:$T$253,$A299,'Relevant - In CRM unknown'!$G$2:$G$253,"UK",'Relevant - In CRM unknown'!$M$2:$M$253,"Research",'Relevant - In CRM unknown'!$R$2:$R$253,"Senior")+COUNTIFS('Relevant - IN NOW CRM valid'!$T$2:$T$2328,$A299,'Relevant - IN NOW CRM valid'!$G$2:$G$2328,"UK",'Relevant - IN NOW CRM valid'!$M$2:$M$2328,"Research",'Relevant - IN NOW CRM valid'!$R$2:$R$2328,"Senior")+COUNTIFS('Relevant - IN NOW CRM unknown'!$T$2:$T$1227,$A299,'Relevant - IN NOW CRM unknown'!$G$2:$G$1227,"UK",'Relevant - IN NOW CRM unknown'!$M$2:$M$1227,"Research",'Relevant - IN NOW CRM unknown'!$R$2:$R$1227,"Senior")+COUNTIFS('Relevant - Not CRM not valid'!$T$2:$T$416,$A299,'Relevant - Not CRM not valid'!$G$2:$G$416,"UK",'Relevant - Not CRM not valid'!$M$2:$M$416,"Research",'Relevant - Not CRM not valid'!$R$2:$R$416,"Senior")+COUNTIFS('Relevant - In CRM not valid'!$T$2:$T$46,$A299,'Relevant - In CRM not valid'!$G$2:$G$46,"UK",'Relevant - In CRM not valid'!$M$2:$M$46,"Research",'Relevant - In CRM not valid'!$R$2:$R$46,"Senior")</f>
        <v>1</v>
      </c>
      <c r="H299" s="2">
        <f>COUNTIFS('Relevant - In CRM valid'!$T$2:$T$4699,$A299,'Relevant - In CRM valid'!$G$2:$G$4699,"UK",'Relevant - In CRM valid'!$M$2:$M$4699,"Research",'Relevant - In CRM valid'!$R$2:$R$4699,"Operational")+COUNTIFS('Relevant - In CRM unknown'!$T$2:$T$253,$A299,'Relevant - In CRM unknown'!$G$2:$G$253,"UK",'Relevant - In CRM unknown'!$M$2:$M$253,"Research",'Relevant - In CRM unknown'!$R$2:$R$253,"Operational")+COUNTIFS('Relevant - IN NOW CRM valid'!$T$2:$T$2328,$A299,'Relevant - IN NOW CRM valid'!$G$2:$G$2328,"UK",'Relevant - IN NOW CRM valid'!$M$2:$M$2328,"Research",'Relevant - IN NOW CRM valid'!$R$2:$R$2328,"Operational")+COUNTIFS('Relevant - IN NOW CRM unknown'!$T$2:$T$1227,$A299,'Relevant - IN NOW CRM unknown'!$G$2:$G$1227,"UK",'Relevant - IN NOW CRM unknown'!$M$2:$M$1227,"Research",'Relevant - IN NOW CRM unknown'!$R$2:$R$1227,"Operational")+COUNTIFS('Relevant - Not CRM not valid'!$T$2:$T$416,$A299,'Relevant - Not CRM not valid'!$G$2:$G$416,"UK",'Relevant - Not CRM not valid'!$M$2:$M$416,"Research",'Relevant - Not CRM not valid'!$R$2:$R$416,"Operational")+COUNTIFS('Relevant - In CRM not valid'!$T$2:$T$46,$A299,'Relevant - In CRM not valid'!$G$2:$G$46,"UK",'Relevant - In CRM not valid'!$M$2:$M$46,"Research",'Relevant - In CRM not valid'!$R$2:$R$46,"Operational")</f>
        <v>0</v>
      </c>
      <c r="I299" s="2">
        <f>COUNTIFS('Relevant - In CRM valid'!$T$2:$T$4699,$A299,'Relevant - In CRM valid'!$G$2:$G$4699,"UK",'Relevant - In CRM valid'!$M$2:$M$4699,"Research",'Relevant - In CRM valid'!$R$2:$R$4699,"Academic")+COUNTIFS('Relevant - In CRM unknown'!$T$2:$T$253,$A299,'Relevant - In CRM unknown'!$G$2:$G$253,"UK",'Relevant - In CRM unknown'!$M$2:$M$253,"Research",'Relevant - In CRM unknown'!$R$2:$R$253,"Academic")+COUNTIFS('Relevant - IN NOW CRM valid'!$T$2:$T$2328,$A299,'Relevant - IN NOW CRM valid'!$G$2:$G$2328,"UK",'Relevant - IN NOW CRM valid'!$M$2:$M$2328,"Research",'Relevant - IN NOW CRM valid'!$R$2:$R$2328,"Academic")+COUNTIFS('Relevant - IN NOW CRM unknown'!$T$2:$T$1227,$A299,'Relevant - IN NOW CRM unknown'!$G$2:$G$1227,"UK",'Relevant - IN NOW CRM unknown'!$M$2:$M$1227,"Research",'Relevant - IN NOW CRM unknown'!$R$2:$R$1227,"Academic")+COUNTIFS('Relevant - Not CRM not valid'!$T$2:$T$416,$A299,'Relevant - Not CRM not valid'!$G$2:$G$416,"UK",'Relevant - Not CRM not valid'!$M$2:$M$416,"Research",'Relevant - Not CRM not valid'!$R$2:$R$416,"Academic")+COUNTIFS('Relevant - In CRM not valid'!$T$2:$T$46,$A299,'Relevant - In CRM not valid'!$G$2:$G$46,"UK",'Relevant - In CRM not valid'!$M$2:$M$46,"Research",'Relevant - In CRM not valid'!$R$2:$R$46,"Academic")</f>
        <v>0</v>
      </c>
      <c r="J299" s="2">
        <f>COUNTIFS('Relevant - In CRM valid'!$T$2:$T$4699,$A299,'Relevant - In CRM valid'!$G$2:$G$4699,"UK",'Relevant - In CRM valid'!$M$2:$M$4699,"Finance")+COUNTIFS('Relevant - In CRM unknown'!$T$2:$T$253,$A299,'Relevant - In CRM unknown'!$G$2:$G$253,"UK",'Relevant - In CRM unknown'!$M$2:$M$253,"Finance")+COUNTIFS('Relevant - IN NOW CRM valid'!$T$2:$T$2328,$A299,'Relevant - IN NOW CRM valid'!$G$2:$G$2328,"UK",'Relevant - IN NOW CRM valid'!$M$2:$M$2328,"Finance")+COUNTIFS('Relevant - IN NOW CRM unknown'!$T$2:$T$1227,$A299,'Relevant - IN NOW CRM unknown'!$G$2:$G$1227,"UK",'Relevant - IN NOW CRM unknown'!$M$2:$M$1227,"Finance")+COUNTIFS('Relevant - Not CRM not valid'!$T$2:$T$416,$A299,'Relevant - Not CRM not valid'!$G$2:$G$416,"UK",'Relevant - Not CRM not valid'!$M$2:$M$416,"Finance")+COUNTIFS('Relevant - In CRM not valid'!$T$2:$T$46,$A299,'Relevant - In CRM not valid'!$G$2:$G$46,"UK",'Relevant - In CRM not valid'!$M$2:$M$46,"Finance")</f>
        <v>1</v>
      </c>
      <c r="K299" s="2">
        <f>COUNTIFS('Relevant - In CRM valid'!$T$2:$T$4699,$A299,'Relevant - In CRM valid'!$G$2:$G$4699,"UK",'Relevant - In CRM valid'!$M$2:$M$4699,"IT/Systems")+COUNTIFS('Relevant - In CRM unknown'!$T$2:$T$253,$A299,'Relevant - In CRM unknown'!$G$2:$G$253,"UK",'Relevant - In CRM unknown'!$M$2:$M$253,"IT/Systems")+COUNTIFS('Relevant - IN NOW CRM valid'!$T$2:$T$2328,$A299,'Relevant - IN NOW CRM valid'!$G$2:$G$2328,"UK",'Relevant - IN NOW CRM valid'!$M$2:$M$2328,"IT/Systems")+COUNTIFS('Relevant - IN NOW CRM unknown'!$T$2:$T$1227,$A299,'Relevant - IN NOW CRM unknown'!$G$2:$G$1227,"UK",'Relevant - IN NOW CRM unknown'!$M$2:$M$1227,"IT/Systems")+COUNTIFS('Relevant - Not CRM not valid'!$T$2:$T$416,$A299,'Relevant - Not CRM not valid'!$G$2:$G$416,"UK",'Relevant - Not CRM not valid'!$M$2:$M$416,"IT/Systems")+COUNTIFS('Relevant - In CRM not valid'!$T$2:$T$46,$A299,'Relevant - In CRM not valid'!$G$2:$G$46,"UK",'Relevant - In CRM not valid'!$M$2:$M$46,"IT/Systems")</f>
        <v>0</v>
      </c>
      <c r="L299" s="2">
        <f>COUNTIFS('Relevant - In CRM valid'!$T$2:$T$4699,$A299,'Relevant - In CRM valid'!$G$2:$G$4699,"UK",'Relevant - In CRM valid'!$M$2:$M$4699,"")+COUNTIFS('Relevant - In CRM unknown'!$T$2:$T$253,$A299,'Relevant - In CRM unknown'!$G$2:$G$253,"UK",'Relevant - In CRM unknown'!$M$2:$M$253,"")+COUNTIFS('Relevant - IN NOW CRM valid'!$T$2:$T$2328,$A299,'Relevant - IN NOW CRM valid'!$G$2:$G$2328,"UK",'Relevant - IN NOW CRM valid'!$M$2:$M$2328,"")+COUNTIFS('Relevant - IN NOW CRM unknown'!$T$2:$T$1227,$A299,'Relevant - IN NOW CRM unknown'!$G$2:$G$1227,"UK",'Relevant - IN NOW CRM unknown'!$M$2:$M$1227,"")+COUNTIFS('Relevant - Not CRM not valid'!$T$2:$T$416,$A299,'Relevant - Not CRM not valid'!$G$2:$G$416,"UK",'Relevant - Not CRM not valid'!$M$2:$M$416,"")+COUNTIFS('Relevant - In CRM not valid'!$T$2:$T$46,$A299,'Relevant - In CRM not valid'!$G$2:$G$46,"UK",'Relevant - In CRM not valid'!$M$2:$M$46,"")</f>
        <v>0</v>
      </c>
      <c r="M299" s="2">
        <f t="shared" si="8"/>
        <v>2</v>
      </c>
      <c r="N299" s="2">
        <f>COUNTIFS('Relevant - In CRM valid'!$T$2:$T$4699,$A299,'Relevant - In CRM valid'!$G$2:$G$4699,"UK",'Relevant - In CRM valid'!$Q$2:$Q$4699,"valid")+COUNTIFS('Relevant - In CRM unknown'!$T$2:$T$253,$A299,'Relevant - In CRM unknown'!$G$2:$G$253,"UK",'Relevant - In CRM unknown'!$Q$2:$Q$253,"valid")+COUNTIFS('Relevant - IN NOW CRM valid'!$T$2:$T$2328,$A299,'Relevant - IN NOW CRM valid'!$G$2:$G$2328,"UK",'Relevant - IN NOW CRM valid'!$Q$2:$Q$2328,"valid")+COUNTIFS('Relevant - IN NOW CRM unknown'!$T$2:$T$1227,$A299,'Relevant - IN NOW CRM unknown'!$G$2:$G$1227,"UK",'Relevant - IN NOW CRM unknown'!$Q$2:$Q$1227,"valid")+COUNTIFS('Relevant - Not CRM not valid'!$T$2:$T$416,$A299,'Relevant - Not CRM not valid'!$G$2:$G$416,"UK",'Relevant - Not CRM not valid'!$Q$2:$Q$416,"valid")+COUNTIFS('Relevant - In CRM not valid'!$T$2:$T$46,$A299,'Relevant - In CRM not valid'!$G$2:$G$46,"UK",'Relevant - In CRM not valid'!$Q$2:$Q$46,"valid")</f>
        <v>0</v>
      </c>
      <c r="O299" s="2" t="str">
        <f t="shared" si="9"/>
        <v>IT/Systems</v>
      </c>
    </row>
    <row r="300" spans="1:15" ht="15" customHeight="1">
      <c r="A300" s="2" t="s">
        <v>707</v>
      </c>
      <c r="B300" s="2" t="s">
        <v>708</v>
      </c>
      <c r="C300" s="2" t="s">
        <v>1570</v>
      </c>
      <c r="D300" s="2" t="str">
        <f>IFERROR(INDEX('UK Target Institutions'!$D$2:$D$727,MATCH($A300,'UK Target Institutions'!$A$2:$A$727,0)),"")</f>
        <v>No</v>
      </c>
      <c r="E300" s="2">
        <f>COUNTIFS('Relevant - In CRM valid'!$T$2:$T$4699,$A300,'Relevant - In CRM valid'!$G$2:$G$4699,"UK")+COUNTIFS('Relevant - In CRM unknown'!$T$2:$T$253,$A300,'Relevant - In CRM unknown'!$G$2:$G$253,"UK")+COUNTIFS('Relevant - IN NOW CRM valid'!$T$2:$T$2328,$A300,'Relevant - IN NOW CRM valid'!$G$2:$G$2328,"UK")+COUNTIFS('Relevant - IN NOW CRM unknown'!$T$2:$T$1227,$A300,'Relevant - IN NOW CRM unknown'!$G$2:$G$1227,"UK")+COUNTIFS('Relevant - Not CRM not valid'!$T$2:$T$416,$A300,'Relevant - Not CRM not valid'!$G$2:$G$416,"UK")+COUNTIFS('Relevant - In CRM not valid'!$T$2:$T$46,$A300,'Relevant - In CRM not valid'!$G$2:$G$46,"UK")</f>
        <v>2</v>
      </c>
      <c r="F300" s="2">
        <f>COUNTIFS('Relevant - In CRM valid'!$T$2:$T$4699,$A300,'Relevant - In CRM valid'!$G$2:$G$4699,"UK",'Relevant - In CRM valid'!$M$2:$M$4699,"Research")+COUNTIFS('Relevant - In CRM unknown'!$T$2:$T$253,$A300,'Relevant - In CRM unknown'!$G$2:$G$253,"UK",'Relevant - In CRM unknown'!$M$2:$M$253,"Research")+COUNTIFS('Relevant - IN NOW CRM valid'!$T$2:$T$2328,$A300,'Relevant - IN NOW CRM valid'!$G$2:$G$2328,"UK",'Relevant - IN NOW CRM valid'!$M$2:$M$2328,"Research")+COUNTIFS('Relevant - IN NOW CRM unknown'!$T$2:$T$1227,$A300,'Relevant - IN NOW CRM unknown'!$G$2:$G$1227,"UK",'Relevant - IN NOW CRM unknown'!$M$2:$M$1227,"Research")+COUNTIFS('Relevant - Not CRM not valid'!$T$2:$T$416,$A300,'Relevant - Not CRM not valid'!$G$2:$G$416,"UK",'Relevant - Not CRM not valid'!$M$2:$M$416,"Research")+COUNTIFS('Relevant - In CRM not valid'!$T$2:$T$46,$A300,'Relevant - In CRM not valid'!$G$2:$G$46,"UK",'Relevant - In CRM not valid'!$M$2:$M$46,"Research")</f>
        <v>0</v>
      </c>
      <c r="G300" s="2">
        <f>COUNTIFS('Relevant - In CRM valid'!$T$2:$T$4699,$A300,'Relevant - In CRM valid'!$G$2:$G$4699,"UK",'Relevant - In CRM valid'!$M$2:$M$4699,"Research",'Relevant - In CRM valid'!$R$2:$R$4699,"Senior")+COUNTIFS('Relevant - In CRM unknown'!$T$2:$T$253,$A300,'Relevant - In CRM unknown'!$G$2:$G$253,"UK",'Relevant - In CRM unknown'!$M$2:$M$253,"Research",'Relevant - In CRM unknown'!$R$2:$R$253,"Senior")+COUNTIFS('Relevant - IN NOW CRM valid'!$T$2:$T$2328,$A300,'Relevant - IN NOW CRM valid'!$G$2:$G$2328,"UK",'Relevant - IN NOW CRM valid'!$M$2:$M$2328,"Research",'Relevant - IN NOW CRM valid'!$R$2:$R$2328,"Senior")+COUNTIFS('Relevant - IN NOW CRM unknown'!$T$2:$T$1227,$A300,'Relevant - IN NOW CRM unknown'!$G$2:$G$1227,"UK",'Relevant - IN NOW CRM unknown'!$M$2:$M$1227,"Research",'Relevant - IN NOW CRM unknown'!$R$2:$R$1227,"Senior")+COUNTIFS('Relevant - Not CRM not valid'!$T$2:$T$416,$A300,'Relevant - Not CRM not valid'!$G$2:$G$416,"UK",'Relevant - Not CRM not valid'!$M$2:$M$416,"Research",'Relevant - Not CRM not valid'!$R$2:$R$416,"Senior")+COUNTIFS('Relevant - In CRM not valid'!$T$2:$T$46,$A300,'Relevant - In CRM not valid'!$G$2:$G$46,"UK",'Relevant - In CRM not valid'!$M$2:$M$46,"Research",'Relevant - In CRM not valid'!$R$2:$R$46,"Senior")</f>
        <v>0</v>
      </c>
      <c r="H300" s="2">
        <f>COUNTIFS('Relevant - In CRM valid'!$T$2:$T$4699,$A300,'Relevant - In CRM valid'!$G$2:$G$4699,"UK",'Relevant - In CRM valid'!$M$2:$M$4699,"Research",'Relevant - In CRM valid'!$R$2:$R$4699,"Operational")+COUNTIFS('Relevant - In CRM unknown'!$T$2:$T$253,$A300,'Relevant - In CRM unknown'!$G$2:$G$253,"UK",'Relevant - In CRM unknown'!$M$2:$M$253,"Research",'Relevant - In CRM unknown'!$R$2:$R$253,"Operational")+COUNTIFS('Relevant - IN NOW CRM valid'!$T$2:$T$2328,$A300,'Relevant - IN NOW CRM valid'!$G$2:$G$2328,"UK",'Relevant - IN NOW CRM valid'!$M$2:$M$2328,"Research",'Relevant - IN NOW CRM valid'!$R$2:$R$2328,"Operational")+COUNTIFS('Relevant - IN NOW CRM unknown'!$T$2:$T$1227,$A300,'Relevant - IN NOW CRM unknown'!$G$2:$G$1227,"UK",'Relevant - IN NOW CRM unknown'!$M$2:$M$1227,"Research",'Relevant - IN NOW CRM unknown'!$R$2:$R$1227,"Operational")+COUNTIFS('Relevant - Not CRM not valid'!$T$2:$T$416,$A300,'Relevant - Not CRM not valid'!$G$2:$G$416,"UK",'Relevant - Not CRM not valid'!$M$2:$M$416,"Research",'Relevant - Not CRM not valid'!$R$2:$R$416,"Operational")+COUNTIFS('Relevant - In CRM not valid'!$T$2:$T$46,$A300,'Relevant - In CRM not valid'!$G$2:$G$46,"UK",'Relevant - In CRM not valid'!$M$2:$M$46,"Research",'Relevant - In CRM not valid'!$R$2:$R$46,"Operational")</f>
        <v>0</v>
      </c>
      <c r="I300" s="2">
        <f>COUNTIFS('Relevant - In CRM valid'!$T$2:$T$4699,$A300,'Relevant - In CRM valid'!$G$2:$G$4699,"UK",'Relevant - In CRM valid'!$M$2:$M$4699,"Research",'Relevant - In CRM valid'!$R$2:$R$4699,"Academic")+COUNTIFS('Relevant - In CRM unknown'!$T$2:$T$253,$A300,'Relevant - In CRM unknown'!$G$2:$G$253,"UK",'Relevant - In CRM unknown'!$M$2:$M$253,"Research",'Relevant - In CRM unknown'!$R$2:$R$253,"Academic")+COUNTIFS('Relevant - IN NOW CRM valid'!$T$2:$T$2328,$A300,'Relevant - IN NOW CRM valid'!$G$2:$G$2328,"UK",'Relevant - IN NOW CRM valid'!$M$2:$M$2328,"Research",'Relevant - IN NOW CRM valid'!$R$2:$R$2328,"Academic")+COUNTIFS('Relevant - IN NOW CRM unknown'!$T$2:$T$1227,$A300,'Relevant - IN NOW CRM unknown'!$G$2:$G$1227,"UK",'Relevant - IN NOW CRM unknown'!$M$2:$M$1227,"Research",'Relevant - IN NOW CRM unknown'!$R$2:$R$1227,"Academic")+COUNTIFS('Relevant - Not CRM not valid'!$T$2:$T$416,$A300,'Relevant - Not CRM not valid'!$G$2:$G$416,"UK",'Relevant - Not CRM not valid'!$M$2:$M$416,"Research",'Relevant - Not CRM not valid'!$R$2:$R$416,"Academic")+COUNTIFS('Relevant - In CRM not valid'!$T$2:$T$46,$A300,'Relevant - In CRM not valid'!$G$2:$G$46,"UK",'Relevant - In CRM not valid'!$M$2:$M$46,"Research",'Relevant - In CRM not valid'!$R$2:$R$46,"Academic")</f>
        <v>0</v>
      </c>
      <c r="J300" s="2">
        <f>COUNTIFS('Relevant - In CRM valid'!$T$2:$T$4699,$A300,'Relevant - In CRM valid'!$G$2:$G$4699,"UK",'Relevant - In CRM valid'!$M$2:$M$4699,"Finance")+COUNTIFS('Relevant - In CRM unknown'!$T$2:$T$253,$A300,'Relevant - In CRM unknown'!$G$2:$G$253,"UK",'Relevant - In CRM unknown'!$M$2:$M$253,"Finance")+COUNTIFS('Relevant - IN NOW CRM valid'!$T$2:$T$2328,$A300,'Relevant - IN NOW CRM valid'!$G$2:$G$2328,"UK",'Relevant - IN NOW CRM valid'!$M$2:$M$2328,"Finance")+COUNTIFS('Relevant - IN NOW CRM unknown'!$T$2:$T$1227,$A300,'Relevant - IN NOW CRM unknown'!$G$2:$G$1227,"UK",'Relevant - IN NOW CRM unknown'!$M$2:$M$1227,"Finance")+COUNTIFS('Relevant - Not CRM not valid'!$T$2:$T$416,$A300,'Relevant - Not CRM not valid'!$G$2:$G$416,"UK",'Relevant - Not CRM not valid'!$M$2:$M$416,"Finance")+COUNTIFS('Relevant - In CRM not valid'!$T$2:$T$46,$A300,'Relevant - In CRM not valid'!$G$2:$G$46,"UK",'Relevant - In CRM not valid'!$M$2:$M$46,"Finance")</f>
        <v>2</v>
      </c>
      <c r="K300" s="2">
        <f>COUNTIFS('Relevant - In CRM valid'!$T$2:$T$4699,$A300,'Relevant - In CRM valid'!$G$2:$G$4699,"UK",'Relevant - In CRM valid'!$M$2:$M$4699,"IT/Systems")+COUNTIFS('Relevant - In CRM unknown'!$T$2:$T$253,$A300,'Relevant - In CRM unknown'!$G$2:$G$253,"UK",'Relevant - In CRM unknown'!$M$2:$M$253,"IT/Systems")+COUNTIFS('Relevant - IN NOW CRM valid'!$T$2:$T$2328,$A300,'Relevant - IN NOW CRM valid'!$G$2:$G$2328,"UK",'Relevant - IN NOW CRM valid'!$M$2:$M$2328,"IT/Systems")+COUNTIFS('Relevant - IN NOW CRM unknown'!$T$2:$T$1227,$A300,'Relevant - IN NOW CRM unknown'!$G$2:$G$1227,"UK",'Relevant - IN NOW CRM unknown'!$M$2:$M$1227,"IT/Systems")+COUNTIFS('Relevant - Not CRM not valid'!$T$2:$T$416,$A300,'Relevant - Not CRM not valid'!$G$2:$G$416,"UK",'Relevant - Not CRM not valid'!$M$2:$M$416,"IT/Systems")+COUNTIFS('Relevant - In CRM not valid'!$T$2:$T$46,$A300,'Relevant - In CRM not valid'!$G$2:$G$46,"UK",'Relevant - In CRM not valid'!$M$2:$M$46,"IT/Systems")</f>
        <v>0</v>
      </c>
      <c r="L300" s="2">
        <f>COUNTIFS('Relevant - In CRM valid'!$T$2:$T$4699,$A300,'Relevant - In CRM valid'!$G$2:$G$4699,"UK",'Relevant - In CRM valid'!$M$2:$M$4699,"")+COUNTIFS('Relevant - In CRM unknown'!$T$2:$T$253,$A300,'Relevant - In CRM unknown'!$G$2:$G$253,"UK",'Relevant - In CRM unknown'!$M$2:$M$253,"")+COUNTIFS('Relevant - IN NOW CRM valid'!$T$2:$T$2328,$A300,'Relevant - IN NOW CRM valid'!$G$2:$G$2328,"UK",'Relevant - IN NOW CRM valid'!$M$2:$M$2328,"")+COUNTIFS('Relevant - IN NOW CRM unknown'!$T$2:$T$1227,$A300,'Relevant - IN NOW CRM unknown'!$G$2:$G$1227,"UK",'Relevant - IN NOW CRM unknown'!$M$2:$M$1227,"")+COUNTIFS('Relevant - Not CRM not valid'!$T$2:$T$416,$A300,'Relevant - Not CRM not valid'!$G$2:$G$416,"UK",'Relevant - Not CRM not valid'!$M$2:$M$416,"")+COUNTIFS('Relevant - In CRM not valid'!$T$2:$T$46,$A300,'Relevant - In CRM not valid'!$G$2:$G$46,"UK",'Relevant - In CRM not valid'!$M$2:$M$46,"")</f>
        <v>0</v>
      </c>
      <c r="M300" s="2">
        <f t="shared" si="8"/>
        <v>1</v>
      </c>
      <c r="N300" s="2">
        <f>COUNTIFS('Relevant - In CRM valid'!$T$2:$T$4699,$A300,'Relevant - In CRM valid'!$G$2:$G$4699,"UK",'Relevant - In CRM valid'!$Q$2:$Q$4699,"valid")+COUNTIFS('Relevant - In CRM unknown'!$T$2:$T$253,$A300,'Relevant - In CRM unknown'!$G$2:$G$253,"UK",'Relevant - In CRM unknown'!$Q$2:$Q$253,"valid")+COUNTIFS('Relevant - IN NOW CRM valid'!$T$2:$T$2328,$A300,'Relevant - IN NOW CRM valid'!$G$2:$G$2328,"UK",'Relevant - IN NOW CRM valid'!$Q$2:$Q$2328,"valid")+COUNTIFS('Relevant - IN NOW CRM unknown'!$T$2:$T$1227,$A300,'Relevant - IN NOW CRM unknown'!$G$2:$G$1227,"UK",'Relevant - IN NOW CRM unknown'!$Q$2:$Q$1227,"valid")+COUNTIFS('Relevant - Not CRM not valid'!$T$2:$T$416,$A300,'Relevant - Not CRM not valid'!$G$2:$G$416,"UK",'Relevant - Not CRM not valid'!$Q$2:$Q$416,"valid")+COUNTIFS('Relevant - In CRM not valid'!$T$2:$T$46,$A300,'Relevant - In CRM not valid'!$G$2:$G$46,"UK",'Relevant - In CRM not valid'!$Q$2:$Q$46,"valid")</f>
        <v>0</v>
      </c>
      <c r="O300" s="2" t="str">
        <f t="shared" si="9"/>
        <v>Research  IT/Systems</v>
      </c>
    </row>
    <row r="301" spans="1:15" ht="15" customHeight="1">
      <c r="A301" s="2" t="s">
        <v>709</v>
      </c>
      <c r="B301" s="2" t="s">
        <v>710</v>
      </c>
      <c r="C301" s="2" t="s">
        <v>1570</v>
      </c>
      <c r="D301" s="2" t="str">
        <f>IFERROR(INDEX('UK Target Institutions'!$D$2:$D$727,MATCH($A301,'UK Target Institutions'!$A$2:$A$727,0)),"")</f>
        <v>No</v>
      </c>
      <c r="E301" s="2">
        <f>COUNTIFS('Relevant - In CRM valid'!$T$2:$T$4699,$A301,'Relevant - In CRM valid'!$G$2:$G$4699,"UK")+COUNTIFS('Relevant - In CRM unknown'!$T$2:$T$253,$A301,'Relevant - In CRM unknown'!$G$2:$G$253,"UK")+COUNTIFS('Relevant - IN NOW CRM valid'!$T$2:$T$2328,$A301,'Relevant - IN NOW CRM valid'!$G$2:$G$2328,"UK")+COUNTIFS('Relevant - IN NOW CRM unknown'!$T$2:$T$1227,$A301,'Relevant - IN NOW CRM unknown'!$G$2:$G$1227,"UK")+COUNTIFS('Relevant - Not CRM not valid'!$T$2:$T$416,$A301,'Relevant - Not CRM not valid'!$G$2:$G$416,"UK")+COUNTIFS('Relevant - In CRM not valid'!$T$2:$T$46,$A301,'Relevant - In CRM not valid'!$G$2:$G$46,"UK")</f>
        <v>2</v>
      </c>
      <c r="F301" s="2">
        <f>COUNTIFS('Relevant - In CRM valid'!$T$2:$T$4699,$A301,'Relevant - In CRM valid'!$G$2:$G$4699,"UK",'Relevant - In CRM valid'!$M$2:$M$4699,"Research")+COUNTIFS('Relevant - In CRM unknown'!$T$2:$T$253,$A301,'Relevant - In CRM unknown'!$G$2:$G$253,"UK",'Relevant - In CRM unknown'!$M$2:$M$253,"Research")+COUNTIFS('Relevant - IN NOW CRM valid'!$T$2:$T$2328,$A301,'Relevant - IN NOW CRM valid'!$G$2:$G$2328,"UK",'Relevant - IN NOW CRM valid'!$M$2:$M$2328,"Research")+COUNTIFS('Relevant - IN NOW CRM unknown'!$T$2:$T$1227,$A301,'Relevant - IN NOW CRM unknown'!$G$2:$G$1227,"UK",'Relevant - IN NOW CRM unknown'!$M$2:$M$1227,"Research")+COUNTIFS('Relevant - Not CRM not valid'!$T$2:$T$416,$A301,'Relevant - Not CRM not valid'!$G$2:$G$416,"UK",'Relevant - Not CRM not valid'!$M$2:$M$416,"Research")+COUNTIFS('Relevant - In CRM not valid'!$T$2:$T$46,$A301,'Relevant - In CRM not valid'!$G$2:$G$46,"UK",'Relevant - In CRM not valid'!$M$2:$M$46,"Research")</f>
        <v>0</v>
      </c>
      <c r="G301" s="2">
        <f>COUNTIFS('Relevant - In CRM valid'!$T$2:$T$4699,$A301,'Relevant - In CRM valid'!$G$2:$G$4699,"UK",'Relevant - In CRM valid'!$M$2:$M$4699,"Research",'Relevant - In CRM valid'!$R$2:$R$4699,"Senior")+COUNTIFS('Relevant - In CRM unknown'!$T$2:$T$253,$A301,'Relevant - In CRM unknown'!$G$2:$G$253,"UK",'Relevant - In CRM unknown'!$M$2:$M$253,"Research",'Relevant - In CRM unknown'!$R$2:$R$253,"Senior")+COUNTIFS('Relevant - IN NOW CRM valid'!$T$2:$T$2328,$A301,'Relevant - IN NOW CRM valid'!$G$2:$G$2328,"UK",'Relevant - IN NOW CRM valid'!$M$2:$M$2328,"Research",'Relevant - IN NOW CRM valid'!$R$2:$R$2328,"Senior")+COUNTIFS('Relevant - IN NOW CRM unknown'!$T$2:$T$1227,$A301,'Relevant - IN NOW CRM unknown'!$G$2:$G$1227,"UK",'Relevant - IN NOW CRM unknown'!$M$2:$M$1227,"Research",'Relevant - IN NOW CRM unknown'!$R$2:$R$1227,"Senior")+COUNTIFS('Relevant - Not CRM not valid'!$T$2:$T$416,$A301,'Relevant - Not CRM not valid'!$G$2:$G$416,"UK",'Relevant - Not CRM not valid'!$M$2:$M$416,"Research",'Relevant - Not CRM not valid'!$R$2:$R$416,"Senior")+COUNTIFS('Relevant - In CRM not valid'!$T$2:$T$46,$A301,'Relevant - In CRM not valid'!$G$2:$G$46,"UK",'Relevant - In CRM not valid'!$M$2:$M$46,"Research",'Relevant - In CRM not valid'!$R$2:$R$46,"Senior")</f>
        <v>0</v>
      </c>
      <c r="H301" s="2">
        <f>COUNTIFS('Relevant - In CRM valid'!$T$2:$T$4699,$A301,'Relevant - In CRM valid'!$G$2:$G$4699,"UK",'Relevant - In CRM valid'!$M$2:$M$4699,"Research",'Relevant - In CRM valid'!$R$2:$R$4699,"Operational")+COUNTIFS('Relevant - In CRM unknown'!$T$2:$T$253,$A301,'Relevant - In CRM unknown'!$G$2:$G$253,"UK",'Relevant - In CRM unknown'!$M$2:$M$253,"Research",'Relevant - In CRM unknown'!$R$2:$R$253,"Operational")+COUNTIFS('Relevant - IN NOW CRM valid'!$T$2:$T$2328,$A301,'Relevant - IN NOW CRM valid'!$G$2:$G$2328,"UK",'Relevant - IN NOW CRM valid'!$M$2:$M$2328,"Research",'Relevant - IN NOW CRM valid'!$R$2:$R$2328,"Operational")+COUNTIFS('Relevant - IN NOW CRM unknown'!$T$2:$T$1227,$A301,'Relevant - IN NOW CRM unknown'!$G$2:$G$1227,"UK",'Relevant - IN NOW CRM unknown'!$M$2:$M$1227,"Research",'Relevant - IN NOW CRM unknown'!$R$2:$R$1227,"Operational")+COUNTIFS('Relevant - Not CRM not valid'!$T$2:$T$416,$A301,'Relevant - Not CRM not valid'!$G$2:$G$416,"UK",'Relevant - Not CRM not valid'!$M$2:$M$416,"Research",'Relevant - Not CRM not valid'!$R$2:$R$416,"Operational")+COUNTIFS('Relevant - In CRM not valid'!$T$2:$T$46,$A301,'Relevant - In CRM not valid'!$G$2:$G$46,"UK",'Relevant - In CRM not valid'!$M$2:$M$46,"Research",'Relevant - In CRM not valid'!$R$2:$R$46,"Operational")</f>
        <v>0</v>
      </c>
      <c r="I301" s="2">
        <f>COUNTIFS('Relevant - In CRM valid'!$T$2:$T$4699,$A301,'Relevant - In CRM valid'!$G$2:$G$4699,"UK",'Relevant - In CRM valid'!$M$2:$M$4699,"Research",'Relevant - In CRM valid'!$R$2:$R$4699,"Academic")+COUNTIFS('Relevant - In CRM unknown'!$T$2:$T$253,$A301,'Relevant - In CRM unknown'!$G$2:$G$253,"UK",'Relevant - In CRM unknown'!$M$2:$M$253,"Research",'Relevant - In CRM unknown'!$R$2:$R$253,"Academic")+COUNTIFS('Relevant - IN NOW CRM valid'!$T$2:$T$2328,$A301,'Relevant - IN NOW CRM valid'!$G$2:$G$2328,"UK",'Relevant - IN NOW CRM valid'!$M$2:$M$2328,"Research",'Relevant - IN NOW CRM valid'!$R$2:$R$2328,"Academic")+COUNTIFS('Relevant - IN NOW CRM unknown'!$T$2:$T$1227,$A301,'Relevant - IN NOW CRM unknown'!$G$2:$G$1227,"UK",'Relevant - IN NOW CRM unknown'!$M$2:$M$1227,"Research",'Relevant - IN NOW CRM unknown'!$R$2:$R$1227,"Academic")+COUNTIFS('Relevant - Not CRM not valid'!$T$2:$T$416,$A301,'Relevant - Not CRM not valid'!$G$2:$G$416,"UK",'Relevant - Not CRM not valid'!$M$2:$M$416,"Research",'Relevant - Not CRM not valid'!$R$2:$R$416,"Academic")+COUNTIFS('Relevant - In CRM not valid'!$T$2:$T$46,$A301,'Relevant - In CRM not valid'!$G$2:$G$46,"UK",'Relevant - In CRM not valid'!$M$2:$M$46,"Research",'Relevant - In CRM not valid'!$R$2:$R$46,"Academic")</f>
        <v>0</v>
      </c>
      <c r="J301" s="2">
        <f>COUNTIFS('Relevant - In CRM valid'!$T$2:$T$4699,$A301,'Relevant - In CRM valid'!$G$2:$G$4699,"UK",'Relevant - In CRM valid'!$M$2:$M$4699,"Finance")+COUNTIFS('Relevant - In CRM unknown'!$T$2:$T$253,$A301,'Relevant - In CRM unknown'!$G$2:$G$253,"UK",'Relevant - In CRM unknown'!$M$2:$M$253,"Finance")+COUNTIFS('Relevant - IN NOW CRM valid'!$T$2:$T$2328,$A301,'Relevant - IN NOW CRM valid'!$G$2:$G$2328,"UK",'Relevant - IN NOW CRM valid'!$M$2:$M$2328,"Finance")+COUNTIFS('Relevant - IN NOW CRM unknown'!$T$2:$T$1227,$A301,'Relevant - IN NOW CRM unknown'!$G$2:$G$1227,"UK",'Relevant - IN NOW CRM unknown'!$M$2:$M$1227,"Finance")+COUNTIFS('Relevant - Not CRM not valid'!$T$2:$T$416,$A301,'Relevant - Not CRM not valid'!$G$2:$G$416,"UK",'Relevant - Not CRM not valid'!$M$2:$M$416,"Finance")+COUNTIFS('Relevant - In CRM not valid'!$T$2:$T$46,$A301,'Relevant - In CRM not valid'!$G$2:$G$46,"UK",'Relevant - In CRM not valid'!$M$2:$M$46,"Finance")</f>
        <v>1</v>
      </c>
      <c r="K301" s="2">
        <f>COUNTIFS('Relevant - In CRM valid'!$T$2:$T$4699,$A301,'Relevant - In CRM valid'!$G$2:$G$4699,"UK",'Relevant - In CRM valid'!$M$2:$M$4699,"IT/Systems")+COUNTIFS('Relevant - In CRM unknown'!$T$2:$T$253,$A301,'Relevant - In CRM unknown'!$G$2:$G$253,"UK",'Relevant - In CRM unknown'!$M$2:$M$253,"IT/Systems")+COUNTIFS('Relevant - IN NOW CRM valid'!$T$2:$T$2328,$A301,'Relevant - IN NOW CRM valid'!$G$2:$G$2328,"UK",'Relevant - IN NOW CRM valid'!$M$2:$M$2328,"IT/Systems")+COUNTIFS('Relevant - IN NOW CRM unknown'!$T$2:$T$1227,$A301,'Relevant - IN NOW CRM unknown'!$G$2:$G$1227,"UK",'Relevant - IN NOW CRM unknown'!$M$2:$M$1227,"IT/Systems")+COUNTIFS('Relevant - Not CRM not valid'!$T$2:$T$416,$A301,'Relevant - Not CRM not valid'!$G$2:$G$416,"UK",'Relevant - Not CRM not valid'!$M$2:$M$416,"IT/Systems")+COUNTIFS('Relevant - In CRM not valid'!$T$2:$T$46,$A301,'Relevant - In CRM not valid'!$G$2:$G$46,"UK",'Relevant - In CRM not valid'!$M$2:$M$46,"IT/Systems")</f>
        <v>1</v>
      </c>
      <c r="L301" s="2">
        <f>COUNTIFS('Relevant - In CRM valid'!$T$2:$T$4699,$A301,'Relevant - In CRM valid'!$G$2:$G$4699,"UK",'Relevant - In CRM valid'!$M$2:$M$4699,"")+COUNTIFS('Relevant - In CRM unknown'!$T$2:$T$253,$A301,'Relevant - In CRM unknown'!$G$2:$G$253,"UK",'Relevant - In CRM unknown'!$M$2:$M$253,"")+COUNTIFS('Relevant - IN NOW CRM valid'!$T$2:$T$2328,$A301,'Relevant - IN NOW CRM valid'!$G$2:$G$2328,"UK",'Relevant - IN NOW CRM valid'!$M$2:$M$2328,"")+COUNTIFS('Relevant - IN NOW CRM unknown'!$T$2:$T$1227,$A301,'Relevant - IN NOW CRM unknown'!$G$2:$G$1227,"UK",'Relevant - IN NOW CRM unknown'!$M$2:$M$1227,"")+COUNTIFS('Relevant - Not CRM not valid'!$T$2:$T$416,$A301,'Relevant - Not CRM not valid'!$G$2:$G$416,"UK",'Relevant - Not CRM not valid'!$M$2:$M$416,"")+COUNTIFS('Relevant - In CRM not valid'!$T$2:$T$46,$A301,'Relevant - In CRM not valid'!$G$2:$G$46,"UK",'Relevant - In CRM not valid'!$M$2:$M$46,"")</f>
        <v>0</v>
      </c>
      <c r="M301" s="2">
        <f t="shared" si="8"/>
        <v>2</v>
      </c>
      <c r="N301" s="2">
        <f>COUNTIFS('Relevant - In CRM valid'!$T$2:$T$4699,$A301,'Relevant - In CRM valid'!$G$2:$G$4699,"UK",'Relevant - In CRM valid'!$Q$2:$Q$4699,"valid")+COUNTIFS('Relevant - In CRM unknown'!$T$2:$T$253,$A301,'Relevant - In CRM unknown'!$G$2:$G$253,"UK",'Relevant - In CRM unknown'!$Q$2:$Q$253,"valid")+COUNTIFS('Relevant - IN NOW CRM valid'!$T$2:$T$2328,$A301,'Relevant - IN NOW CRM valid'!$G$2:$G$2328,"UK",'Relevant - IN NOW CRM valid'!$Q$2:$Q$2328,"valid")+COUNTIFS('Relevant - IN NOW CRM unknown'!$T$2:$T$1227,$A301,'Relevant - IN NOW CRM unknown'!$G$2:$G$1227,"UK",'Relevant - IN NOW CRM unknown'!$Q$2:$Q$1227,"valid")+COUNTIFS('Relevant - Not CRM not valid'!$T$2:$T$416,$A301,'Relevant - Not CRM not valid'!$G$2:$G$416,"UK",'Relevant - Not CRM not valid'!$Q$2:$Q$416,"valid")+COUNTIFS('Relevant - In CRM not valid'!$T$2:$T$46,$A301,'Relevant - In CRM not valid'!$G$2:$G$46,"UK",'Relevant - In CRM not valid'!$Q$2:$Q$46,"valid")</f>
        <v>2</v>
      </c>
      <c r="O301" s="2" t="str">
        <f t="shared" si="9"/>
        <v xml:space="preserve">Research  </v>
      </c>
    </row>
    <row r="302" spans="1:15" ht="15" customHeight="1">
      <c r="A302" s="2" t="s">
        <v>711</v>
      </c>
      <c r="B302" s="2" t="s">
        <v>712</v>
      </c>
      <c r="C302" s="2" t="s">
        <v>95</v>
      </c>
      <c r="D302" s="2" t="str">
        <f>IFERROR(INDEX('UK Target Institutions'!$D$2:$D$727,MATCH($A302,'UK Target Institutions'!$A$2:$A$727,0)),"")</f>
        <v>Yes</v>
      </c>
      <c r="E302" s="2">
        <f>COUNTIFS('Relevant - In CRM valid'!$T$2:$T$4699,$A302,'Relevant - In CRM valid'!$G$2:$G$4699,"UK")+COUNTIFS('Relevant - In CRM unknown'!$T$2:$T$253,$A302,'Relevant - In CRM unknown'!$G$2:$G$253,"UK")+COUNTIFS('Relevant - IN NOW CRM valid'!$T$2:$T$2328,$A302,'Relevant - IN NOW CRM valid'!$G$2:$G$2328,"UK")+COUNTIFS('Relevant - IN NOW CRM unknown'!$T$2:$T$1227,$A302,'Relevant - IN NOW CRM unknown'!$G$2:$G$1227,"UK")+COUNTIFS('Relevant - Not CRM not valid'!$T$2:$T$416,$A302,'Relevant - Not CRM not valid'!$G$2:$G$416,"UK")+COUNTIFS('Relevant - In CRM not valid'!$T$2:$T$46,$A302,'Relevant - In CRM not valid'!$G$2:$G$46,"UK")</f>
        <v>2</v>
      </c>
      <c r="F302" s="2">
        <f>COUNTIFS('Relevant - In CRM valid'!$T$2:$T$4699,$A302,'Relevant - In CRM valid'!$G$2:$G$4699,"UK",'Relevant - In CRM valid'!$M$2:$M$4699,"Research")+COUNTIFS('Relevant - In CRM unknown'!$T$2:$T$253,$A302,'Relevant - In CRM unknown'!$G$2:$G$253,"UK",'Relevant - In CRM unknown'!$M$2:$M$253,"Research")+COUNTIFS('Relevant - IN NOW CRM valid'!$T$2:$T$2328,$A302,'Relevant - IN NOW CRM valid'!$G$2:$G$2328,"UK",'Relevant - IN NOW CRM valid'!$M$2:$M$2328,"Research")+COUNTIFS('Relevant - IN NOW CRM unknown'!$T$2:$T$1227,$A302,'Relevant - IN NOW CRM unknown'!$G$2:$G$1227,"UK",'Relevant - IN NOW CRM unknown'!$M$2:$M$1227,"Research")+COUNTIFS('Relevant - Not CRM not valid'!$T$2:$T$416,$A302,'Relevant - Not CRM not valid'!$G$2:$G$416,"UK",'Relevant - Not CRM not valid'!$M$2:$M$416,"Research")+COUNTIFS('Relevant - In CRM not valid'!$T$2:$T$46,$A302,'Relevant - In CRM not valid'!$G$2:$G$46,"UK",'Relevant - In CRM not valid'!$M$2:$M$46,"Research")</f>
        <v>0</v>
      </c>
      <c r="G302" s="2">
        <f>COUNTIFS('Relevant - In CRM valid'!$T$2:$T$4699,$A302,'Relevant - In CRM valid'!$G$2:$G$4699,"UK",'Relevant - In CRM valid'!$M$2:$M$4699,"Research",'Relevant - In CRM valid'!$R$2:$R$4699,"Senior")+COUNTIFS('Relevant - In CRM unknown'!$T$2:$T$253,$A302,'Relevant - In CRM unknown'!$G$2:$G$253,"UK",'Relevant - In CRM unknown'!$M$2:$M$253,"Research",'Relevant - In CRM unknown'!$R$2:$R$253,"Senior")+COUNTIFS('Relevant - IN NOW CRM valid'!$T$2:$T$2328,$A302,'Relevant - IN NOW CRM valid'!$G$2:$G$2328,"UK",'Relevant - IN NOW CRM valid'!$M$2:$M$2328,"Research",'Relevant - IN NOW CRM valid'!$R$2:$R$2328,"Senior")+COUNTIFS('Relevant - IN NOW CRM unknown'!$T$2:$T$1227,$A302,'Relevant - IN NOW CRM unknown'!$G$2:$G$1227,"UK",'Relevant - IN NOW CRM unknown'!$M$2:$M$1227,"Research",'Relevant - IN NOW CRM unknown'!$R$2:$R$1227,"Senior")+COUNTIFS('Relevant - Not CRM not valid'!$T$2:$T$416,$A302,'Relevant - Not CRM not valid'!$G$2:$G$416,"UK",'Relevant - Not CRM not valid'!$M$2:$M$416,"Research",'Relevant - Not CRM not valid'!$R$2:$R$416,"Senior")+COUNTIFS('Relevant - In CRM not valid'!$T$2:$T$46,$A302,'Relevant - In CRM not valid'!$G$2:$G$46,"UK",'Relevant - In CRM not valid'!$M$2:$M$46,"Research",'Relevant - In CRM not valid'!$R$2:$R$46,"Senior")</f>
        <v>0</v>
      </c>
      <c r="H302" s="2">
        <f>COUNTIFS('Relevant - In CRM valid'!$T$2:$T$4699,$A302,'Relevant - In CRM valid'!$G$2:$G$4699,"UK",'Relevant - In CRM valid'!$M$2:$M$4699,"Research",'Relevant - In CRM valid'!$R$2:$R$4699,"Operational")+COUNTIFS('Relevant - In CRM unknown'!$T$2:$T$253,$A302,'Relevant - In CRM unknown'!$G$2:$G$253,"UK",'Relevant - In CRM unknown'!$M$2:$M$253,"Research",'Relevant - In CRM unknown'!$R$2:$R$253,"Operational")+COUNTIFS('Relevant - IN NOW CRM valid'!$T$2:$T$2328,$A302,'Relevant - IN NOW CRM valid'!$G$2:$G$2328,"UK",'Relevant - IN NOW CRM valid'!$M$2:$M$2328,"Research",'Relevant - IN NOW CRM valid'!$R$2:$R$2328,"Operational")+COUNTIFS('Relevant - IN NOW CRM unknown'!$T$2:$T$1227,$A302,'Relevant - IN NOW CRM unknown'!$G$2:$G$1227,"UK",'Relevant - IN NOW CRM unknown'!$M$2:$M$1227,"Research",'Relevant - IN NOW CRM unknown'!$R$2:$R$1227,"Operational")+COUNTIFS('Relevant - Not CRM not valid'!$T$2:$T$416,$A302,'Relevant - Not CRM not valid'!$G$2:$G$416,"UK",'Relevant - Not CRM not valid'!$M$2:$M$416,"Research",'Relevant - Not CRM not valid'!$R$2:$R$416,"Operational")+COUNTIFS('Relevant - In CRM not valid'!$T$2:$T$46,$A302,'Relevant - In CRM not valid'!$G$2:$G$46,"UK",'Relevant - In CRM not valid'!$M$2:$M$46,"Research",'Relevant - In CRM not valid'!$R$2:$R$46,"Operational")</f>
        <v>0</v>
      </c>
      <c r="I302" s="2">
        <f>COUNTIFS('Relevant - In CRM valid'!$T$2:$T$4699,$A302,'Relevant - In CRM valid'!$G$2:$G$4699,"UK",'Relevant - In CRM valid'!$M$2:$M$4699,"Research",'Relevant - In CRM valid'!$R$2:$R$4699,"Academic")+COUNTIFS('Relevant - In CRM unknown'!$T$2:$T$253,$A302,'Relevant - In CRM unknown'!$G$2:$G$253,"UK",'Relevant - In CRM unknown'!$M$2:$M$253,"Research",'Relevant - In CRM unknown'!$R$2:$R$253,"Academic")+COUNTIFS('Relevant - IN NOW CRM valid'!$T$2:$T$2328,$A302,'Relevant - IN NOW CRM valid'!$G$2:$G$2328,"UK",'Relevant - IN NOW CRM valid'!$M$2:$M$2328,"Research",'Relevant - IN NOW CRM valid'!$R$2:$R$2328,"Academic")+COUNTIFS('Relevant - IN NOW CRM unknown'!$T$2:$T$1227,$A302,'Relevant - IN NOW CRM unknown'!$G$2:$G$1227,"UK",'Relevant - IN NOW CRM unknown'!$M$2:$M$1227,"Research",'Relevant - IN NOW CRM unknown'!$R$2:$R$1227,"Academic")+COUNTIFS('Relevant - Not CRM not valid'!$T$2:$T$416,$A302,'Relevant - Not CRM not valid'!$G$2:$G$416,"UK",'Relevant - Not CRM not valid'!$M$2:$M$416,"Research",'Relevant - Not CRM not valid'!$R$2:$R$416,"Academic")+COUNTIFS('Relevant - In CRM not valid'!$T$2:$T$46,$A302,'Relevant - In CRM not valid'!$G$2:$G$46,"UK",'Relevant - In CRM not valid'!$M$2:$M$46,"Research",'Relevant - In CRM not valid'!$R$2:$R$46,"Academic")</f>
        <v>0</v>
      </c>
      <c r="J302" s="2">
        <f>COUNTIFS('Relevant - In CRM valid'!$T$2:$T$4699,$A302,'Relevant - In CRM valid'!$G$2:$G$4699,"UK",'Relevant - In CRM valid'!$M$2:$M$4699,"Finance")+COUNTIFS('Relevant - In CRM unknown'!$T$2:$T$253,$A302,'Relevant - In CRM unknown'!$G$2:$G$253,"UK",'Relevant - In CRM unknown'!$M$2:$M$253,"Finance")+COUNTIFS('Relevant - IN NOW CRM valid'!$T$2:$T$2328,$A302,'Relevant - IN NOW CRM valid'!$G$2:$G$2328,"UK",'Relevant - IN NOW CRM valid'!$M$2:$M$2328,"Finance")+COUNTIFS('Relevant - IN NOW CRM unknown'!$T$2:$T$1227,$A302,'Relevant - IN NOW CRM unknown'!$G$2:$G$1227,"UK",'Relevant - IN NOW CRM unknown'!$M$2:$M$1227,"Finance")+COUNTIFS('Relevant - Not CRM not valid'!$T$2:$T$416,$A302,'Relevant - Not CRM not valid'!$G$2:$G$416,"UK",'Relevant - Not CRM not valid'!$M$2:$M$416,"Finance")+COUNTIFS('Relevant - In CRM not valid'!$T$2:$T$46,$A302,'Relevant - In CRM not valid'!$G$2:$G$46,"UK",'Relevant - In CRM not valid'!$M$2:$M$46,"Finance")</f>
        <v>2</v>
      </c>
      <c r="K302" s="2">
        <f>COUNTIFS('Relevant - In CRM valid'!$T$2:$T$4699,$A302,'Relevant - In CRM valid'!$G$2:$G$4699,"UK",'Relevant - In CRM valid'!$M$2:$M$4699,"IT/Systems")+COUNTIFS('Relevant - In CRM unknown'!$T$2:$T$253,$A302,'Relevant - In CRM unknown'!$G$2:$G$253,"UK",'Relevant - In CRM unknown'!$M$2:$M$253,"IT/Systems")+COUNTIFS('Relevant - IN NOW CRM valid'!$T$2:$T$2328,$A302,'Relevant - IN NOW CRM valid'!$G$2:$G$2328,"UK",'Relevant - IN NOW CRM valid'!$M$2:$M$2328,"IT/Systems")+COUNTIFS('Relevant - IN NOW CRM unknown'!$T$2:$T$1227,$A302,'Relevant - IN NOW CRM unknown'!$G$2:$G$1227,"UK",'Relevant - IN NOW CRM unknown'!$M$2:$M$1227,"IT/Systems")+COUNTIFS('Relevant - Not CRM not valid'!$T$2:$T$416,$A302,'Relevant - Not CRM not valid'!$G$2:$G$416,"UK",'Relevant - Not CRM not valid'!$M$2:$M$416,"IT/Systems")+COUNTIFS('Relevant - In CRM not valid'!$T$2:$T$46,$A302,'Relevant - In CRM not valid'!$G$2:$G$46,"UK",'Relevant - In CRM not valid'!$M$2:$M$46,"IT/Systems")</f>
        <v>0</v>
      </c>
      <c r="L302" s="2">
        <f>COUNTIFS('Relevant - In CRM valid'!$T$2:$T$4699,$A302,'Relevant - In CRM valid'!$G$2:$G$4699,"UK",'Relevant - In CRM valid'!$M$2:$M$4699,"")+COUNTIFS('Relevant - In CRM unknown'!$T$2:$T$253,$A302,'Relevant - In CRM unknown'!$G$2:$G$253,"UK",'Relevant - In CRM unknown'!$M$2:$M$253,"")+COUNTIFS('Relevant - IN NOW CRM valid'!$T$2:$T$2328,$A302,'Relevant - IN NOW CRM valid'!$G$2:$G$2328,"UK",'Relevant - IN NOW CRM valid'!$M$2:$M$2328,"")+COUNTIFS('Relevant - IN NOW CRM unknown'!$T$2:$T$1227,$A302,'Relevant - IN NOW CRM unknown'!$G$2:$G$1227,"UK",'Relevant - IN NOW CRM unknown'!$M$2:$M$1227,"")+COUNTIFS('Relevant - Not CRM not valid'!$T$2:$T$416,$A302,'Relevant - Not CRM not valid'!$G$2:$G$416,"UK",'Relevant - Not CRM not valid'!$M$2:$M$416,"")+COUNTIFS('Relevant - In CRM not valid'!$T$2:$T$46,$A302,'Relevant - In CRM not valid'!$G$2:$G$46,"UK",'Relevant - In CRM not valid'!$M$2:$M$46,"")</f>
        <v>0</v>
      </c>
      <c r="M302" s="2">
        <f t="shared" si="8"/>
        <v>1</v>
      </c>
      <c r="N302" s="2">
        <f>COUNTIFS('Relevant - In CRM valid'!$T$2:$T$4699,$A302,'Relevant - In CRM valid'!$G$2:$G$4699,"UK",'Relevant - In CRM valid'!$Q$2:$Q$4699,"valid")+COUNTIFS('Relevant - In CRM unknown'!$T$2:$T$253,$A302,'Relevant - In CRM unknown'!$G$2:$G$253,"UK",'Relevant - In CRM unknown'!$Q$2:$Q$253,"valid")+COUNTIFS('Relevant - IN NOW CRM valid'!$T$2:$T$2328,$A302,'Relevant - IN NOW CRM valid'!$G$2:$G$2328,"UK",'Relevant - IN NOW CRM valid'!$Q$2:$Q$2328,"valid")+COUNTIFS('Relevant - IN NOW CRM unknown'!$T$2:$T$1227,$A302,'Relevant - IN NOW CRM unknown'!$G$2:$G$1227,"UK",'Relevant - IN NOW CRM unknown'!$Q$2:$Q$1227,"valid")+COUNTIFS('Relevant - Not CRM not valid'!$T$2:$T$416,$A302,'Relevant - Not CRM not valid'!$G$2:$G$416,"UK",'Relevant - Not CRM not valid'!$Q$2:$Q$416,"valid")+COUNTIFS('Relevant - In CRM not valid'!$T$2:$T$46,$A302,'Relevant - In CRM not valid'!$G$2:$G$46,"UK",'Relevant - In CRM not valid'!$Q$2:$Q$46,"valid")</f>
        <v>2</v>
      </c>
      <c r="O302" s="2" t="str">
        <f t="shared" si="9"/>
        <v>Research  IT/Systems</v>
      </c>
    </row>
    <row r="303" spans="1:15" ht="15" customHeight="1">
      <c r="A303" s="2" t="s">
        <v>713</v>
      </c>
      <c r="B303" s="2" t="s">
        <v>714</v>
      </c>
      <c r="C303" s="2" t="s">
        <v>1570</v>
      </c>
      <c r="D303" s="2" t="str">
        <f>IFERROR(INDEX('UK Target Institutions'!$D$2:$D$727,MATCH($A303,'UK Target Institutions'!$A$2:$A$727,0)),"")</f>
        <v>No</v>
      </c>
      <c r="E303" s="2">
        <f>COUNTIFS('Relevant - In CRM valid'!$T$2:$T$4699,$A303,'Relevant - In CRM valid'!$G$2:$G$4699,"UK")+COUNTIFS('Relevant - In CRM unknown'!$T$2:$T$253,$A303,'Relevant - In CRM unknown'!$G$2:$G$253,"UK")+COUNTIFS('Relevant - IN NOW CRM valid'!$T$2:$T$2328,$A303,'Relevant - IN NOW CRM valid'!$G$2:$G$2328,"UK")+COUNTIFS('Relevant - IN NOW CRM unknown'!$T$2:$T$1227,$A303,'Relevant - IN NOW CRM unknown'!$G$2:$G$1227,"UK")+COUNTIFS('Relevant - Not CRM not valid'!$T$2:$T$416,$A303,'Relevant - Not CRM not valid'!$G$2:$G$416,"UK")+COUNTIFS('Relevant - In CRM not valid'!$T$2:$T$46,$A303,'Relevant - In CRM not valid'!$G$2:$G$46,"UK")</f>
        <v>2</v>
      </c>
      <c r="F303" s="2">
        <f>COUNTIFS('Relevant - In CRM valid'!$T$2:$T$4699,$A303,'Relevant - In CRM valid'!$G$2:$G$4699,"UK",'Relevant - In CRM valid'!$M$2:$M$4699,"Research")+COUNTIFS('Relevant - In CRM unknown'!$T$2:$T$253,$A303,'Relevant - In CRM unknown'!$G$2:$G$253,"UK",'Relevant - In CRM unknown'!$M$2:$M$253,"Research")+COUNTIFS('Relevant - IN NOW CRM valid'!$T$2:$T$2328,$A303,'Relevant - IN NOW CRM valid'!$G$2:$G$2328,"UK",'Relevant - IN NOW CRM valid'!$M$2:$M$2328,"Research")+COUNTIFS('Relevant - IN NOW CRM unknown'!$T$2:$T$1227,$A303,'Relevant - IN NOW CRM unknown'!$G$2:$G$1227,"UK",'Relevant - IN NOW CRM unknown'!$M$2:$M$1227,"Research")+COUNTIFS('Relevant - Not CRM not valid'!$T$2:$T$416,$A303,'Relevant - Not CRM not valid'!$G$2:$G$416,"UK",'Relevant - Not CRM not valid'!$M$2:$M$416,"Research")+COUNTIFS('Relevant - In CRM not valid'!$T$2:$T$46,$A303,'Relevant - In CRM not valid'!$G$2:$G$46,"UK",'Relevant - In CRM not valid'!$M$2:$M$46,"Research")</f>
        <v>0</v>
      </c>
      <c r="G303" s="2">
        <f>COUNTIFS('Relevant - In CRM valid'!$T$2:$T$4699,$A303,'Relevant - In CRM valid'!$G$2:$G$4699,"UK",'Relevant - In CRM valid'!$M$2:$M$4699,"Research",'Relevant - In CRM valid'!$R$2:$R$4699,"Senior")+COUNTIFS('Relevant - In CRM unknown'!$T$2:$T$253,$A303,'Relevant - In CRM unknown'!$G$2:$G$253,"UK",'Relevant - In CRM unknown'!$M$2:$M$253,"Research",'Relevant - In CRM unknown'!$R$2:$R$253,"Senior")+COUNTIFS('Relevant - IN NOW CRM valid'!$T$2:$T$2328,$A303,'Relevant - IN NOW CRM valid'!$G$2:$G$2328,"UK",'Relevant - IN NOW CRM valid'!$M$2:$M$2328,"Research",'Relevant - IN NOW CRM valid'!$R$2:$R$2328,"Senior")+COUNTIFS('Relevant - IN NOW CRM unknown'!$T$2:$T$1227,$A303,'Relevant - IN NOW CRM unknown'!$G$2:$G$1227,"UK",'Relevant - IN NOW CRM unknown'!$M$2:$M$1227,"Research",'Relevant - IN NOW CRM unknown'!$R$2:$R$1227,"Senior")+COUNTIFS('Relevant - Not CRM not valid'!$T$2:$T$416,$A303,'Relevant - Not CRM not valid'!$G$2:$G$416,"UK",'Relevant - Not CRM not valid'!$M$2:$M$416,"Research",'Relevant - Not CRM not valid'!$R$2:$R$416,"Senior")+COUNTIFS('Relevant - In CRM not valid'!$T$2:$T$46,$A303,'Relevant - In CRM not valid'!$G$2:$G$46,"UK",'Relevant - In CRM not valid'!$M$2:$M$46,"Research",'Relevant - In CRM not valid'!$R$2:$R$46,"Senior")</f>
        <v>0</v>
      </c>
      <c r="H303" s="2">
        <f>COUNTIFS('Relevant - In CRM valid'!$T$2:$T$4699,$A303,'Relevant - In CRM valid'!$G$2:$G$4699,"UK",'Relevant - In CRM valid'!$M$2:$M$4699,"Research",'Relevant - In CRM valid'!$R$2:$R$4699,"Operational")+COUNTIFS('Relevant - In CRM unknown'!$T$2:$T$253,$A303,'Relevant - In CRM unknown'!$G$2:$G$253,"UK",'Relevant - In CRM unknown'!$M$2:$M$253,"Research",'Relevant - In CRM unknown'!$R$2:$R$253,"Operational")+COUNTIFS('Relevant - IN NOW CRM valid'!$T$2:$T$2328,$A303,'Relevant - IN NOW CRM valid'!$G$2:$G$2328,"UK",'Relevant - IN NOW CRM valid'!$M$2:$M$2328,"Research",'Relevant - IN NOW CRM valid'!$R$2:$R$2328,"Operational")+COUNTIFS('Relevant - IN NOW CRM unknown'!$T$2:$T$1227,$A303,'Relevant - IN NOW CRM unknown'!$G$2:$G$1227,"UK",'Relevant - IN NOW CRM unknown'!$M$2:$M$1227,"Research",'Relevant - IN NOW CRM unknown'!$R$2:$R$1227,"Operational")+COUNTIFS('Relevant - Not CRM not valid'!$T$2:$T$416,$A303,'Relevant - Not CRM not valid'!$G$2:$G$416,"UK",'Relevant - Not CRM not valid'!$M$2:$M$416,"Research",'Relevant - Not CRM not valid'!$R$2:$R$416,"Operational")+COUNTIFS('Relevant - In CRM not valid'!$T$2:$T$46,$A303,'Relevant - In CRM not valid'!$G$2:$G$46,"UK",'Relevant - In CRM not valid'!$M$2:$M$46,"Research",'Relevant - In CRM not valid'!$R$2:$R$46,"Operational")</f>
        <v>0</v>
      </c>
      <c r="I303" s="2">
        <f>COUNTIFS('Relevant - In CRM valid'!$T$2:$T$4699,$A303,'Relevant - In CRM valid'!$G$2:$G$4699,"UK",'Relevant - In CRM valid'!$M$2:$M$4699,"Research",'Relevant - In CRM valid'!$R$2:$R$4699,"Academic")+COUNTIFS('Relevant - In CRM unknown'!$T$2:$T$253,$A303,'Relevant - In CRM unknown'!$G$2:$G$253,"UK",'Relevant - In CRM unknown'!$M$2:$M$253,"Research",'Relevant - In CRM unknown'!$R$2:$R$253,"Academic")+COUNTIFS('Relevant - IN NOW CRM valid'!$T$2:$T$2328,$A303,'Relevant - IN NOW CRM valid'!$G$2:$G$2328,"UK",'Relevant - IN NOW CRM valid'!$M$2:$M$2328,"Research",'Relevant - IN NOW CRM valid'!$R$2:$R$2328,"Academic")+COUNTIFS('Relevant - IN NOW CRM unknown'!$T$2:$T$1227,$A303,'Relevant - IN NOW CRM unknown'!$G$2:$G$1227,"UK",'Relevant - IN NOW CRM unknown'!$M$2:$M$1227,"Research",'Relevant - IN NOW CRM unknown'!$R$2:$R$1227,"Academic")+COUNTIFS('Relevant - Not CRM not valid'!$T$2:$T$416,$A303,'Relevant - Not CRM not valid'!$G$2:$G$416,"UK",'Relevant - Not CRM not valid'!$M$2:$M$416,"Research",'Relevant - Not CRM not valid'!$R$2:$R$416,"Academic")+COUNTIFS('Relevant - In CRM not valid'!$T$2:$T$46,$A303,'Relevant - In CRM not valid'!$G$2:$G$46,"UK",'Relevant - In CRM not valid'!$M$2:$M$46,"Research",'Relevant - In CRM not valid'!$R$2:$R$46,"Academic")</f>
        <v>0</v>
      </c>
      <c r="J303" s="2">
        <f>COUNTIFS('Relevant - In CRM valid'!$T$2:$T$4699,$A303,'Relevant - In CRM valid'!$G$2:$G$4699,"UK",'Relevant - In CRM valid'!$M$2:$M$4699,"Finance")+COUNTIFS('Relevant - In CRM unknown'!$T$2:$T$253,$A303,'Relevant - In CRM unknown'!$G$2:$G$253,"UK",'Relevant - In CRM unknown'!$M$2:$M$253,"Finance")+COUNTIFS('Relevant - IN NOW CRM valid'!$T$2:$T$2328,$A303,'Relevant - IN NOW CRM valid'!$G$2:$G$2328,"UK",'Relevant - IN NOW CRM valid'!$M$2:$M$2328,"Finance")+COUNTIFS('Relevant - IN NOW CRM unknown'!$T$2:$T$1227,$A303,'Relevant - IN NOW CRM unknown'!$G$2:$G$1227,"UK",'Relevant - IN NOW CRM unknown'!$M$2:$M$1227,"Finance")+COUNTIFS('Relevant - Not CRM not valid'!$T$2:$T$416,$A303,'Relevant - Not CRM not valid'!$G$2:$G$416,"UK",'Relevant - Not CRM not valid'!$M$2:$M$416,"Finance")+COUNTIFS('Relevant - In CRM not valid'!$T$2:$T$46,$A303,'Relevant - In CRM not valid'!$G$2:$G$46,"UK",'Relevant - In CRM not valid'!$M$2:$M$46,"Finance")</f>
        <v>1</v>
      </c>
      <c r="K303" s="2">
        <f>COUNTIFS('Relevant - In CRM valid'!$T$2:$T$4699,$A303,'Relevant - In CRM valid'!$G$2:$G$4699,"UK",'Relevant - In CRM valid'!$M$2:$M$4699,"IT/Systems")+COUNTIFS('Relevant - In CRM unknown'!$T$2:$T$253,$A303,'Relevant - In CRM unknown'!$G$2:$G$253,"UK",'Relevant - In CRM unknown'!$M$2:$M$253,"IT/Systems")+COUNTIFS('Relevant - IN NOW CRM valid'!$T$2:$T$2328,$A303,'Relevant - IN NOW CRM valid'!$G$2:$G$2328,"UK",'Relevant - IN NOW CRM valid'!$M$2:$M$2328,"IT/Systems")+COUNTIFS('Relevant - IN NOW CRM unknown'!$T$2:$T$1227,$A303,'Relevant - IN NOW CRM unknown'!$G$2:$G$1227,"UK",'Relevant - IN NOW CRM unknown'!$M$2:$M$1227,"IT/Systems")+COUNTIFS('Relevant - Not CRM not valid'!$T$2:$T$416,$A303,'Relevant - Not CRM not valid'!$G$2:$G$416,"UK",'Relevant - Not CRM not valid'!$M$2:$M$416,"IT/Systems")+COUNTIFS('Relevant - In CRM not valid'!$T$2:$T$46,$A303,'Relevant - In CRM not valid'!$G$2:$G$46,"UK",'Relevant - In CRM not valid'!$M$2:$M$46,"IT/Systems")</f>
        <v>1</v>
      </c>
      <c r="L303" s="2">
        <f>COUNTIFS('Relevant - In CRM valid'!$T$2:$T$4699,$A303,'Relevant - In CRM valid'!$G$2:$G$4699,"UK",'Relevant - In CRM valid'!$M$2:$M$4699,"")+COUNTIFS('Relevant - In CRM unknown'!$T$2:$T$253,$A303,'Relevant - In CRM unknown'!$G$2:$G$253,"UK",'Relevant - In CRM unknown'!$M$2:$M$253,"")+COUNTIFS('Relevant - IN NOW CRM valid'!$T$2:$T$2328,$A303,'Relevant - IN NOW CRM valid'!$G$2:$G$2328,"UK",'Relevant - IN NOW CRM valid'!$M$2:$M$2328,"")+COUNTIFS('Relevant - IN NOW CRM unknown'!$T$2:$T$1227,$A303,'Relevant - IN NOW CRM unknown'!$G$2:$G$1227,"UK",'Relevant - IN NOW CRM unknown'!$M$2:$M$1227,"")+COUNTIFS('Relevant - Not CRM not valid'!$T$2:$T$416,$A303,'Relevant - Not CRM not valid'!$G$2:$G$416,"UK",'Relevant - Not CRM not valid'!$M$2:$M$416,"")+COUNTIFS('Relevant - In CRM not valid'!$T$2:$T$46,$A303,'Relevant - In CRM not valid'!$G$2:$G$46,"UK",'Relevant - In CRM not valid'!$M$2:$M$46,"")</f>
        <v>0</v>
      </c>
      <c r="M303" s="2">
        <f t="shared" si="8"/>
        <v>2</v>
      </c>
      <c r="N303" s="2">
        <f>COUNTIFS('Relevant - In CRM valid'!$T$2:$T$4699,$A303,'Relevant - In CRM valid'!$G$2:$G$4699,"UK",'Relevant - In CRM valid'!$Q$2:$Q$4699,"valid")+COUNTIFS('Relevant - In CRM unknown'!$T$2:$T$253,$A303,'Relevant - In CRM unknown'!$G$2:$G$253,"UK",'Relevant - In CRM unknown'!$Q$2:$Q$253,"valid")+COUNTIFS('Relevant - IN NOW CRM valid'!$T$2:$T$2328,$A303,'Relevant - IN NOW CRM valid'!$G$2:$G$2328,"UK",'Relevant - IN NOW CRM valid'!$Q$2:$Q$2328,"valid")+COUNTIFS('Relevant - IN NOW CRM unknown'!$T$2:$T$1227,$A303,'Relevant - IN NOW CRM unknown'!$G$2:$G$1227,"UK",'Relevant - IN NOW CRM unknown'!$Q$2:$Q$1227,"valid")+COUNTIFS('Relevant - Not CRM not valid'!$T$2:$T$416,$A303,'Relevant - Not CRM not valid'!$G$2:$G$416,"UK",'Relevant - Not CRM not valid'!$Q$2:$Q$416,"valid")+COUNTIFS('Relevant - In CRM not valid'!$T$2:$T$46,$A303,'Relevant - In CRM not valid'!$G$2:$G$46,"UK",'Relevant - In CRM not valid'!$Q$2:$Q$46,"valid")</f>
        <v>2</v>
      </c>
      <c r="O303" s="2" t="str">
        <f t="shared" si="9"/>
        <v xml:space="preserve">Research  </v>
      </c>
    </row>
    <row r="304" spans="1:15" ht="15" customHeight="1">
      <c r="A304" s="2" t="s">
        <v>715</v>
      </c>
      <c r="B304" s="2" t="s">
        <v>716</v>
      </c>
      <c r="C304" s="2" t="s">
        <v>161</v>
      </c>
      <c r="D304" s="2" t="str">
        <f>IFERROR(INDEX('UK Target Institutions'!$D$2:$D$727,MATCH($A304,'UK Target Institutions'!$A$2:$A$727,0)),"")</f>
        <v>Yes</v>
      </c>
      <c r="E304" s="2">
        <f>COUNTIFS('Relevant - In CRM valid'!$T$2:$T$4699,$A304,'Relevant - In CRM valid'!$G$2:$G$4699,"UK")+COUNTIFS('Relevant - In CRM unknown'!$T$2:$T$253,$A304,'Relevant - In CRM unknown'!$G$2:$G$253,"UK")+COUNTIFS('Relevant - IN NOW CRM valid'!$T$2:$T$2328,$A304,'Relevant - IN NOW CRM valid'!$G$2:$G$2328,"UK")+COUNTIFS('Relevant - IN NOW CRM unknown'!$T$2:$T$1227,$A304,'Relevant - IN NOW CRM unknown'!$G$2:$G$1227,"UK")+COUNTIFS('Relevant - Not CRM not valid'!$T$2:$T$416,$A304,'Relevant - Not CRM not valid'!$G$2:$G$416,"UK")+COUNTIFS('Relevant - In CRM not valid'!$T$2:$T$46,$A304,'Relevant - In CRM not valid'!$G$2:$G$46,"UK")</f>
        <v>2</v>
      </c>
      <c r="F304" s="2">
        <f>COUNTIFS('Relevant - In CRM valid'!$T$2:$T$4699,$A304,'Relevant - In CRM valid'!$G$2:$G$4699,"UK",'Relevant - In CRM valid'!$M$2:$M$4699,"Research")+COUNTIFS('Relevant - In CRM unknown'!$T$2:$T$253,$A304,'Relevant - In CRM unknown'!$G$2:$G$253,"UK",'Relevant - In CRM unknown'!$M$2:$M$253,"Research")+COUNTIFS('Relevant - IN NOW CRM valid'!$T$2:$T$2328,$A304,'Relevant - IN NOW CRM valid'!$G$2:$G$2328,"UK",'Relevant - IN NOW CRM valid'!$M$2:$M$2328,"Research")+COUNTIFS('Relevant - IN NOW CRM unknown'!$T$2:$T$1227,$A304,'Relevant - IN NOW CRM unknown'!$G$2:$G$1227,"UK",'Relevant - IN NOW CRM unknown'!$M$2:$M$1227,"Research")+COUNTIFS('Relevant - Not CRM not valid'!$T$2:$T$416,$A304,'Relevant - Not CRM not valid'!$G$2:$G$416,"UK",'Relevant - Not CRM not valid'!$M$2:$M$416,"Research")+COUNTIFS('Relevant - In CRM not valid'!$T$2:$T$46,$A304,'Relevant - In CRM not valid'!$G$2:$G$46,"UK",'Relevant - In CRM not valid'!$M$2:$M$46,"Research")</f>
        <v>2</v>
      </c>
      <c r="G304" s="2">
        <f>COUNTIFS('Relevant - In CRM valid'!$T$2:$T$4699,$A304,'Relevant - In CRM valid'!$G$2:$G$4699,"UK",'Relevant - In CRM valid'!$M$2:$M$4699,"Research",'Relevant - In CRM valid'!$R$2:$R$4699,"Senior")+COUNTIFS('Relevant - In CRM unknown'!$T$2:$T$253,$A304,'Relevant - In CRM unknown'!$G$2:$G$253,"UK",'Relevant - In CRM unknown'!$M$2:$M$253,"Research",'Relevant - In CRM unknown'!$R$2:$R$253,"Senior")+COUNTIFS('Relevant - IN NOW CRM valid'!$T$2:$T$2328,$A304,'Relevant - IN NOW CRM valid'!$G$2:$G$2328,"UK",'Relevant - IN NOW CRM valid'!$M$2:$M$2328,"Research",'Relevant - IN NOW CRM valid'!$R$2:$R$2328,"Senior")+COUNTIFS('Relevant - IN NOW CRM unknown'!$T$2:$T$1227,$A304,'Relevant - IN NOW CRM unknown'!$G$2:$G$1227,"UK",'Relevant - IN NOW CRM unknown'!$M$2:$M$1227,"Research",'Relevant - IN NOW CRM unknown'!$R$2:$R$1227,"Senior")+COUNTIFS('Relevant - Not CRM not valid'!$T$2:$T$416,$A304,'Relevant - Not CRM not valid'!$G$2:$G$416,"UK",'Relevant - Not CRM not valid'!$M$2:$M$416,"Research",'Relevant - Not CRM not valid'!$R$2:$R$416,"Senior")+COUNTIFS('Relevant - In CRM not valid'!$T$2:$T$46,$A304,'Relevant - In CRM not valid'!$G$2:$G$46,"UK",'Relevant - In CRM not valid'!$M$2:$M$46,"Research",'Relevant - In CRM not valid'!$R$2:$R$46,"Senior")</f>
        <v>1</v>
      </c>
      <c r="H304" s="2">
        <f>COUNTIFS('Relevant - In CRM valid'!$T$2:$T$4699,$A304,'Relevant - In CRM valid'!$G$2:$G$4699,"UK",'Relevant - In CRM valid'!$M$2:$M$4699,"Research",'Relevant - In CRM valid'!$R$2:$R$4699,"Operational")+COUNTIFS('Relevant - In CRM unknown'!$T$2:$T$253,$A304,'Relevant - In CRM unknown'!$G$2:$G$253,"UK",'Relevant - In CRM unknown'!$M$2:$M$253,"Research",'Relevant - In CRM unknown'!$R$2:$R$253,"Operational")+COUNTIFS('Relevant - IN NOW CRM valid'!$T$2:$T$2328,$A304,'Relevant - IN NOW CRM valid'!$G$2:$G$2328,"UK",'Relevant - IN NOW CRM valid'!$M$2:$M$2328,"Research",'Relevant - IN NOW CRM valid'!$R$2:$R$2328,"Operational")+COUNTIFS('Relevant - IN NOW CRM unknown'!$T$2:$T$1227,$A304,'Relevant - IN NOW CRM unknown'!$G$2:$G$1227,"UK",'Relevant - IN NOW CRM unknown'!$M$2:$M$1227,"Research",'Relevant - IN NOW CRM unknown'!$R$2:$R$1227,"Operational")+COUNTIFS('Relevant - Not CRM not valid'!$T$2:$T$416,$A304,'Relevant - Not CRM not valid'!$G$2:$G$416,"UK",'Relevant - Not CRM not valid'!$M$2:$M$416,"Research",'Relevant - Not CRM not valid'!$R$2:$R$416,"Operational")+COUNTIFS('Relevant - In CRM not valid'!$T$2:$T$46,$A304,'Relevant - In CRM not valid'!$G$2:$G$46,"UK",'Relevant - In CRM not valid'!$M$2:$M$46,"Research",'Relevant - In CRM not valid'!$R$2:$R$46,"Operational")</f>
        <v>1</v>
      </c>
      <c r="I304" s="2">
        <f>COUNTIFS('Relevant - In CRM valid'!$T$2:$T$4699,$A304,'Relevant - In CRM valid'!$G$2:$G$4699,"UK",'Relevant - In CRM valid'!$M$2:$M$4699,"Research",'Relevant - In CRM valid'!$R$2:$R$4699,"Academic")+COUNTIFS('Relevant - In CRM unknown'!$T$2:$T$253,$A304,'Relevant - In CRM unknown'!$G$2:$G$253,"UK",'Relevant - In CRM unknown'!$M$2:$M$253,"Research",'Relevant - In CRM unknown'!$R$2:$R$253,"Academic")+COUNTIFS('Relevant - IN NOW CRM valid'!$T$2:$T$2328,$A304,'Relevant - IN NOW CRM valid'!$G$2:$G$2328,"UK",'Relevant - IN NOW CRM valid'!$M$2:$M$2328,"Research",'Relevant - IN NOW CRM valid'!$R$2:$R$2328,"Academic")+COUNTIFS('Relevant - IN NOW CRM unknown'!$T$2:$T$1227,$A304,'Relevant - IN NOW CRM unknown'!$G$2:$G$1227,"UK",'Relevant - IN NOW CRM unknown'!$M$2:$M$1227,"Research",'Relevant - IN NOW CRM unknown'!$R$2:$R$1227,"Academic")+COUNTIFS('Relevant - Not CRM not valid'!$T$2:$T$416,$A304,'Relevant - Not CRM not valid'!$G$2:$G$416,"UK",'Relevant - Not CRM not valid'!$M$2:$M$416,"Research",'Relevant - Not CRM not valid'!$R$2:$R$416,"Academic")+COUNTIFS('Relevant - In CRM not valid'!$T$2:$T$46,$A304,'Relevant - In CRM not valid'!$G$2:$G$46,"UK",'Relevant - In CRM not valid'!$M$2:$M$46,"Research",'Relevant - In CRM not valid'!$R$2:$R$46,"Academic")</f>
        <v>0</v>
      </c>
      <c r="J304" s="2">
        <f>COUNTIFS('Relevant - In CRM valid'!$T$2:$T$4699,$A304,'Relevant - In CRM valid'!$G$2:$G$4699,"UK",'Relevant - In CRM valid'!$M$2:$M$4699,"Finance")+COUNTIFS('Relevant - In CRM unknown'!$T$2:$T$253,$A304,'Relevant - In CRM unknown'!$G$2:$G$253,"UK",'Relevant - In CRM unknown'!$M$2:$M$253,"Finance")+COUNTIFS('Relevant - IN NOW CRM valid'!$T$2:$T$2328,$A304,'Relevant - IN NOW CRM valid'!$G$2:$G$2328,"UK",'Relevant - IN NOW CRM valid'!$M$2:$M$2328,"Finance")+COUNTIFS('Relevant - IN NOW CRM unknown'!$T$2:$T$1227,$A304,'Relevant - IN NOW CRM unknown'!$G$2:$G$1227,"UK",'Relevant - IN NOW CRM unknown'!$M$2:$M$1227,"Finance")+COUNTIFS('Relevant - Not CRM not valid'!$T$2:$T$416,$A304,'Relevant - Not CRM not valid'!$G$2:$G$416,"UK",'Relevant - Not CRM not valid'!$M$2:$M$416,"Finance")+COUNTIFS('Relevant - In CRM not valid'!$T$2:$T$46,$A304,'Relevant - In CRM not valid'!$G$2:$G$46,"UK",'Relevant - In CRM not valid'!$M$2:$M$46,"Finance")</f>
        <v>0</v>
      </c>
      <c r="K304" s="2">
        <f>COUNTIFS('Relevant - In CRM valid'!$T$2:$T$4699,$A304,'Relevant - In CRM valid'!$G$2:$G$4699,"UK",'Relevant - In CRM valid'!$M$2:$M$4699,"IT/Systems")+COUNTIFS('Relevant - In CRM unknown'!$T$2:$T$253,$A304,'Relevant - In CRM unknown'!$G$2:$G$253,"UK",'Relevant - In CRM unknown'!$M$2:$M$253,"IT/Systems")+COUNTIFS('Relevant - IN NOW CRM valid'!$T$2:$T$2328,$A304,'Relevant - IN NOW CRM valid'!$G$2:$G$2328,"UK",'Relevant - IN NOW CRM valid'!$M$2:$M$2328,"IT/Systems")+COUNTIFS('Relevant - IN NOW CRM unknown'!$T$2:$T$1227,$A304,'Relevant - IN NOW CRM unknown'!$G$2:$G$1227,"UK",'Relevant - IN NOW CRM unknown'!$M$2:$M$1227,"IT/Systems")+COUNTIFS('Relevant - Not CRM not valid'!$T$2:$T$416,$A304,'Relevant - Not CRM not valid'!$G$2:$G$416,"UK",'Relevant - Not CRM not valid'!$M$2:$M$416,"IT/Systems")+COUNTIFS('Relevant - In CRM not valid'!$T$2:$T$46,$A304,'Relevant - In CRM not valid'!$G$2:$G$46,"UK",'Relevant - In CRM not valid'!$M$2:$M$46,"IT/Systems")</f>
        <v>0</v>
      </c>
      <c r="L304" s="2">
        <f>COUNTIFS('Relevant - In CRM valid'!$T$2:$T$4699,$A304,'Relevant - In CRM valid'!$G$2:$G$4699,"UK",'Relevant - In CRM valid'!$M$2:$M$4699,"")+COUNTIFS('Relevant - In CRM unknown'!$T$2:$T$253,$A304,'Relevant - In CRM unknown'!$G$2:$G$253,"UK",'Relevant - In CRM unknown'!$M$2:$M$253,"")+COUNTIFS('Relevant - IN NOW CRM valid'!$T$2:$T$2328,$A304,'Relevant - IN NOW CRM valid'!$G$2:$G$2328,"UK",'Relevant - IN NOW CRM valid'!$M$2:$M$2328,"")+COUNTIFS('Relevant - IN NOW CRM unknown'!$T$2:$T$1227,$A304,'Relevant - IN NOW CRM unknown'!$G$2:$G$1227,"UK",'Relevant - IN NOW CRM unknown'!$M$2:$M$1227,"")+COUNTIFS('Relevant - Not CRM not valid'!$T$2:$T$416,$A304,'Relevant - Not CRM not valid'!$G$2:$G$416,"UK",'Relevant - Not CRM not valid'!$M$2:$M$416,"")+COUNTIFS('Relevant - In CRM not valid'!$T$2:$T$46,$A304,'Relevant - In CRM not valid'!$G$2:$G$46,"UK",'Relevant - In CRM not valid'!$M$2:$M$46,"")</f>
        <v>0</v>
      </c>
      <c r="M304" s="2">
        <f t="shared" si="8"/>
        <v>1</v>
      </c>
      <c r="N304" s="2">
        <f>COUNTIFS('Relevant - In CRM valid'!$T$2:$T$4699,$A304,'Relevant - In CRM valid'!$G$2:$G$4699,"UK",'Relevant - In CRM valid'!$Q$2:$Q$4699,"valid")+COUNTIFS('Relevant - In CRM unknown'!$T$2:$T$253,$A304,'Relevant - In CRM unknown'!$G$2:$G$253,"UK",'Relevant - In CRM unknown'!$Q$2:$Q$253,"valid")+COUNTIFS('Relevant - IN NOW CRM valid'!$T$2:$T$2328,$A304,'Relevant - IN NOW CRM valid'!$G$2:$G$2328,"UK",'Relevant - IN NOW CRM valid'!$Q$2:$Q$2328,"valid")+COUNTIFS('Relevant - IN NOW CRM unknown'!$T$2:$T$1227,$A304,'Relevant - IN NOW CRM unknown'!$G$2:$G$1227,"UK",'Relevant - IN NOW CRM unknown'!$Q$2:$Q$1227,"valid")+COUNTIFS('Relevant - Not CRM not valid'!$T$2:$T$416,$A304,'Relevant - Not CRM not valid'!$G$2:$G$416,"UK",'Relevant - Not CRM not valid'!$Q$2:$Q$416,"valid")+COUNTIFS('Relevant - In CRM not valid'!$T$2:$T$46,$A304,'Relevant - In CRM not valid'!$G$2:$G$46,"UK",'Relevant - In CRM not valid'!$Q$2:$Q$46,"valid")</f>
        <v>2</v>
      </c>
      <c r="O304" s="2" t="str">
        <f t="shared" si="9"/>
        <v>Finance  IT/Systems</v>
      </c>
    </row>
    <row r="305" spans="1:15" ht="15" customHeight="1">
      <c r="A305" s="2" t="s">
        <v>717</v>
      </c>
      <c r="B305" s="2" t="s">
        <v>718</v>
      </c>
      <c r="C305" s="2" t="s">
        <v>525</v>
      </c>
      <c r="D305" s="2" t="str">
        <f>IFERROR(INDEX('UK Target Institutions'!$D$2:$D$727,MATCH($A305,'UK Target Institutions'!$A$2:$A$727,0)),"")</f>
        <v>No</v>
      </c>
      <c r="E305" s="2">
        <f>COUNTIFS('Relevant - In CRM valid'!$T$2:$T$4699,$A305,'Relevant - In CRM valid'!$G$2:$G$4699,"UK")+COUNTIFS('Relevant - In CRM unknown'!$T$2:$T$253,$A305,'Relevant - In CRM unknown'!$G$2:$G$253,"UK")+COUNTIFS('Relevant - IN NOW CRM valid'!$T$2:$T$2328,$A305,'Relevant - IN NOW CRM valid'!$G$2:$G$2328,"UK")+COUNTIFS('Relevant - IN NOW CRM unknown'!$T$2:$T$1227,$A305,'Relevant - IN NOW CRM unknown'!$G$2:$G$1227,"UK")+COUNTIFS('Relevant - Not CRM not valid'!$T$2:$T$416,$A305,'Relevant - Not CRM not valid'!$G$2:$G$416,"UK")+COUNTIFS('Relevant - In CRM not valid'!$T$2:$T$46,$A305,'Relevant - In CRM not valid'!$G$2:$G$46,"UK")</f>
        <v>2</v>
      </c>
      <c r="F305" s="2">
        <f>COUNTIFS('Relevant - In CRM valid'!$T$2:$T$4699,$A305,'Relevant - In CRM valid'!$G$2:$G$4699,"UK",'Relevant - In CRM valid'!$M$2:$M$4699,"Research")+COUNTIFS('Relevant - In CRM unknown'!$T$2:$T$253,$A305,'Relevant - In CRM unknown'!$G$2:$G$253,"UK",'Relevant - In CRM unknown'!$M$2:$M$253,"Research")+COUNTIFS('Relevant - IN NOW CRM valid'!$T$2:$T$2328,$A305,'Relevant - IN NOW CRM valid'!$G$2:$G$2328,"UK",'Relevant - IN NOW CRM valid'!$M$2:$M$2328,"Research")+COUNTIFS('Relevant - IN NOW CRM unknown'!$T$2:$T$1227,$A305,'Relevant - IN NOW CRM unknown'!$G$2:$G$1227,"UK",'Relevant - IN NOW CRM unknown'!$M$2:$M$1227,"Research")+COUNTIFS('Relevant - Not CRM not valid'!$T$2:$T$416,$A305,'Relevant - Not CRM not valid'!$G$2:$G$416,"UK",'Relevant - Not CRM not valid'!$M$2:$M$416,"Research")+COUNTIFS('Relevant - In CRM not valid'!$T$2:$T$46,$A305,'Relevant - In CRM not valid'!$G$2:$G$46,"UK",'Relevant - In CRM not valid'!$M$2:$M$46,"Research")</f>
        <v>0</v>
      </c>
      <c r="G305" s="2">
        <f>COUNTIFS('Relevant - In CRM valid'!$T$2:$T$4699,$A305,'Relevant - In CRM valid'!$G$2:$G$4699,"UK",'Relevant - In CRM valid'!$M$2:$M$4699,"Research",'Relevant - In CRM valid'!$R$2:$R$4699,"Senior")+COUNTIFS('Relevant - In CRM unknown'!$T$2:$T$253,$A305,'Relevant - In CRM unknown'!$G$2:$G$253,"UK",'Relevant - In CRM unknown'!$M$2:$M$253,"Research",'Relevant - In CRM unknown'!$R$2:$R$253,"Senior")+COUNTIFS('Relevant - IN NOW CRM valid'!$T$2:$T$2328,$A305,'Relevant - IN NOW CRM valid'!$G$2:$G$2328,"UK",'Relevant - IN NOW CRM valid'!$M$2:$M$2328,"Research",'Relevant - IN NOW CRM valid'!$R$2:$R$2328,"Senior")+COUNTIFS('Relevant - IN NOW CRM unknown'!$T$2:$T$1227,$A305,'Relevant - IN NOW CRM unknown'!$G$2:$G$1227,"UK",'Relevant - IN NOW CRM unknown'!$M$2:$M$1227,"Research",'Relevant - IN NOW CRM unknown'!$R$2:$R$1227,"Senior")+COUNTIFS('Relevant - Not CRM not valid'!$T$2:$T$416,$A305,'Relevant - Not CRM not valid'!$G$2:$G$416,"UK",'Relevant - Not CRM not valid'!$M$2:$M$416,"Research",'Relevant - Not CRM not valid'!$R$2:$R$416,"Senior")+COUNTIFS('Relevant - In CRM not valid'!$T$2:$T$46,$A305,'Relevant - In CRM not valid'!$G$2:$G$46,"UK",'Relevant - In CRM not valid'!$M$2:$M$46,"Research",'Relevant - In CRM not valid'!$R$2:$R$46,"Senior")</f>
        <v>0</v>
      </c>
      <c r="H305" s="2">
        <f>COUNTIFS('Relevant - In CRM valid'!$T$2:$T$4699,$A305,'Relevant - In CRM valid'!$G$2:$G$4699,"UK",'Relevant - In CRM valid'!$M$2:$M$4699,"Research",'Relevant - In CRM valid'!$R$2:$R$4699,"Operational")+COUNTIFS('Relevant - In CRM unknown'!$T$2:$T$253,$A305,'Relevant - In CRM unknown'!$G$2:$G$253,"UK",'Relevant - In CRM unknown'!$M$2:$M$253,"Research",'Relevant - In CRM unknown'!$R$2:$R$253,"Operational")+COUNTIFS('Relevant - IN NOW CRM valid'!$T$2:$T$2328,$A305,'Relevant - IN NOW CRM valid'!$G$2:$G$2328,"UK",'Relevant - IN NOW CRM valid'!$M$2:$M$2328,"Research",'Relevant - IN NOW CRM valid'!$R$2:$R$2328,"Operational")+COUNTIFS('Relevant - IN NOW CRM unknown'!$T$2:$T$1227,$A305,'Relevant - IN NOW CRM unknown'!$G$2:$G$1227,"UK",'Relevant - IN NOW CRM unknown'!$M$2:$M$1227,"Research",'Relevant - IN NOW CRM unknown'!$R$2:$R$1227,"Operational")+COUNTIFS('Relevant - Not CRM not valid'!$T$2:$T$416,$A305,'Relevant - Not CRM not valid'!$G$2:$G$416,"UK",'Relevant - Not CRM not valid'!$M$2:$M$416,"Research",'Relevant - Not CRM not valid'!$R$2:$R$416,"Operational")+COUNTIFS('Relevant - In CRM not valid'!$T$2:$T$46,$A305,'Relevant - In CRM not valid'!$G$2:$G$46,"UK",'Relevant - In CRM not valid'!$M$2:$M$46,"Research",'Relevant - In CRM not valid'!$R$2:$R$46,"Operational")</f>
        <v>0</v>
      </c>
      <c r="I305" s="2">
        <f>COUNTIFS('Relevant - In CRM valid'!$T$2:$T$4699,$A305,'Relevant - In CRM valid'!$G$2:$G$4699,"UK",'Relevant - In CRM valid'!$M$2:$M$4699,"Research",'Relevant - In CRM valid'!$R$2:$R$4699,"Academic")+COUNTIFS('Relevant - In CRM unknown'!$T$2:$T$253,$A305,'Relevant - In CRM unknown'!$G$2:$G$253,"UK",'Relevant - In CRM unknown'!$M$2:$M$253,"Research",'Relevant - In CRM unknown'!$R$2:$R$253,"Academic")+COUNTIFS('Relevant - IN NOW CRM valid'!$T$2:$T$2328,$A305,'Relevant - IN NOW CRM valid'!$G$2:$G$2328,"UK",'Relevant - IN NOW CRM valid'!$M$2:$M$2328,"Research",'Relevant - IN NOW CRM valid'!$R$2:$R$2328,"Academic")+COUNTIFS('Relevant - IN NOW CRM unknown'!$T$2:$T$1227,$A305,'Relevant - IN NOW CRM unknown'!$G$2:$G$1227,"UK",'Relevant - IN NOW CRM unknown'!$M$2:$M$1227,"Research",'Relevant - IN NOW CRM unknown'!$R$2:$R$1227,"Academic")+COUNTIFS('Relevant - Not CRM not valid'!$T$2:$T$416,$A305,'Relevant - Not CRM not valid'!$G$2:$G$416,"UK",'Relevant - Not CRM not valid'!$M$2:$M$416,"Research",'Relevant - Not CRM not valid'!$R$2:$R$416,"Academic")+COUNTIFS('Relevant - In CRM not valid'!$T$2:$T$46,$A305,'Relevant - In CRM not valid'!$G$2:$G$46,"UK",'Relevant - In CRM not valid'!$M$2:$M$46,"Research",'Relevant - In CRM not valid'!$R$2:$R$46,"Academic")</f>
        <v>0</v>
      </c>
      <c r="J305" s="2">
        <f>COUNTIFS('Relevant - In CRM valid'!$T$2:$T$4699,$A305,'Relevant - In CRM valid'!$G$2:$G$4699,"UK",'Relevant - In CRM valid'!$M$2:$M$4699,"Finance")+COUNTIFS('Relevant - In CRM unknown'!$T$2:$T$253,$A305,'Relevant - In CRM unknown'!$G$2:$G$253,"UK",'Relevant - In CRM unknown'!$M$2:$M$253,"Finance")+COUNTIFS('Relevant - IN NOW CRM valid'!$T$2:$T$2328,$A305,'Relevant - IN NOW CRM valid'!$G$2:$G$2328,"UK",'Relevant - IN NOW CRM valid'!$M$2:$M$2328,"Finance")+COUNTIFS('Relevant - IN NOW CRM unknown'!$T$2:$T$1227,$A305,'Relevant - IN NOW CRM unknown'!$G$2:$G$1227,"UK",'Relevant - IN NOW CRM unknown'!$M$2:$M$1227,"Finance")+COUNTIFS('Relevant - Not CRM not valid'!$T$2:$T$416,$A305,'Relevant - Not CRM not valid'!$G$2:$G$416,"UK",'Relevant - Not CRM not valid'!$M$2:$M$416,"Finance")+COUNTIFS('Relevant - In CRM not valid'!$T$2:$T$46,$A305,'Relevant - In CRM not valid'!$G$2:$G$46,"UK",'Relevant - In CRM not valid'!$M$2:$M$46,"Finance")</f>
        <v>2</v>
      </c>
      <c r="K305" s="2">
        <f>COUNTIFS('Relevant - In CRM valid'!$T$2:$T$4699,$A305,'Relevant - In CRM valid'!$G$2:$G$4699,"UK",'Relevant - In CRM valid'!$M$2:$M$4699,"IT/Systems")+COUNTIFS('Relevant - In CRM unknown'!$T$2:$T$253,$A305,'Relevant - In CRM unknown'!$G$2:$G$253,"UK",'Relevant - In CRM unknown'!$M$2:$M$253,"IT/Systems")+COUNTIFS('Relevant - IN NOW CRM valid'!$T$2:$T$2328,$A305,'Relevant - IN NOW CRM valid'!$G$2:$G$2328,"UK",'Relevant - IN NOW CRM valid'!$M$2:$M$2328,"IT/Systems")+COUNTIFS('Relevant - IN NOW CRM unknown'!$T$2:$T$1227,$A305,'Relevant - IN NOW CRM unknown'!$G$2:$G$1227,"UK",'Relevant - IN NOW CRM unknown'!$M$2:$M$1227,"IT/Systems")+COUNTIFS('Relevant - Not CRM not valid'!$T$2:$T$416,$A305,'Relevant - Not CRM not valid'!$G$2:$G$416,"UK",'Relevant - Not CRM not valid'!$M$2:$M$416,"IT/Systems")+COUNTIFS('Relevant - In CRM not valid'!$T$2:$T$46,$A305,'Relevant - In CRM not valid'!$G$2:$G$46,"UK",'Relevant - In CRM not valid'!$M$2:$M$46,"IT/Systems")</f>
        <v>0</v>
      </c>
      <c r="L305" s="2">
        <f>COUNTIFS('Relevant - In CRM valid'!$T$2:$T$4699,$A305,'Relevant - In CRM valid'!$G$2:$G$4699,"UK",'Relevant - In CRM valid'!$M$2:$M$4699,"")+COUNTIFS('Relevant - In CRM unknown'!$T$2:$T$253,$A305,'Relevant - In CRM unknown'!$G$2:$G$253,"UK",'Relevant - In CRM unknown'!$M$2:$M$253,"")+COUNTIFS('Relevant - IN NOW CRM valid'!$T$2:$T$2328,$A305,'Relevant - IN NOW CRM valid'!$G$2:$G$2328,"UK",'Relevant - IN NOW CRM valid'!$M$2:$M$2328,"")+COUNTIFS('Relevant - IN NOW CRM unknown'!$T$2:$T$1227,$A305,'Relevant - IN NOW CRM unknown'!$G$2:$G$1227,"UK",'Relevant - IN NOW CRM unknown'!$M$2:$M$1227,"")+COUNTIFS('Relevant - Not CRM not valid'!$T$2:$T$416,$A305,'Relevant - Not CRM not valid'!$G$2:$G$416,"UK",'Relevant - Not CRM not valid'!$M$2:$M$416,"")+COUNTIFS('Relevant - In CRM not valid'!$T$2:$T$46,$A305,'Relevant - In CRM not valid'!$G$2:$G$46,"UK",'Relevant - In CRM not valid'!$M$2:$M$46,"")</f>
        <v>0</v>
      </c>
      <c r="M305" s="2">
        <f t="shared" si="8"/>
        <v>1</v>
      </c>
      <c r="N305" s="2">
        <f>COUNTIFS('Relevant - In CRM valid'!$T$2:$T$4699,$A305,'Relevant - In CRM valid'!$G$2:$G$4699,"UK",'Relevant - In CRM valid'!$Q$2:$Q$4699,"valid")+COUNTIFS('Relevant - In CRM unknown'!$T$2:$T$253,$A305,'Relevant - In CRM unknown'!$G$2:$G$253,"UK",'Relevant - In CRM unknown'!$Q$2:$Q$253,"valid")+COUNTIFS('Relevant - IN NOW CRM valid'!$T$2:$T$2328,$A305,'Relevant - IN NOW CRM valid'!$G$2:$G$2328,"UK",'Relevant - IN NOW CRM valid'!$Q$2:$Q$2328,"valid")+COUNTIFS('Relevant - IN NOW CRM unknown'!$T$2:$T$1227,$A305,'Relevant - IN NOW CRM unknown'!$G$2:$G$1227,"UK",'Relevant - IN NOW CRM unknown'!$Q$2:$Q$1227,"valid")+COUNTIFS('Relevant - Not CRM not valid'!$T$2:$T$416,$A305,'Relevant - Not CRM not valid'!$G$2:$G$416,"UK",'Relevant - Not CRM not valid'!$Q$2:$Q$416,"valid")+COUNTIFS('Relevant - In CRM not valid'!$T$2:$T$46,$A305,'Relevant - In CRM not valid'!$G$2:$G$46,"UK",'Relevant - In CRM not valid'!$Q$2:$Q$46,"valid")</f>
        <v>2</v>
      </c>
      <c r="O305" s="2" t="str">
        <f t="shared" si="9"/>
        <v>Research  IT/Systems</v>
      </c>
    </row>
    <row r="306" spans="1:15" ht="15" customHeight="1">
      <c r="A306" s="2" t="s">
        <v>719</v>
      </c>
      <c r="B306" s="2" t="s">
        <v>720</v>
      </c>
      <c r="C306" s="2" t="s">
        <v>95</v>
      </c>
      <c r="D306" s="2" t="str">
        <f>IFERROR(INDEX('UK Target Institutions'!$D$2:$D$727,MATCH($A306,'UK Target Institutions'!$A$2:$A$727,0)),"")</f>
        <v>Yes</v>
      </c>
      <c r="E306" s="2">
        <f>COUNTIFS('Relevant - In CRM valid'!$T$2:$T$4699,$A306,'Relevant - In CRM valid'!$G$2:$G$4699,"UK")+COUNTIFS('Relevant - In CRM unknown'!$T$2:$T$253,$A306,'Relevant - In CRM unknown'!$G$2:$G$253,"UK")+COUNTIFS('Relevant - IN NOW CRM valid'!$T$2:$T$2328,$A306,'Relevant - IN NOW CRM valid'!$G$2:$G$2328,"UK")+COUNTIFS('Relevant - IN NOW CRM unknown'!$T$2:$T$1227,$A306,'Relevant - IN NOW CRM unknown'!$G$2:$G$1227,"UK")+COUNTIFS('Relevant - Not CRM not valid'!$T$2:$T$416,$A306,'Relevant - Not CRM not valid'!$G$2:$G$416,"UK")+COUNTIFS('Relevant - In CRM not valid'!$T$2:$T$46,$A306,'Relevant - In CRM not valid'!$G$2:$G$46,"UK")</f>
        <v>2</v>
      </c>
      <c r="F306" s="2">
        <f>COUNTIFS('Relevant - In CRM valid'!$T$2:$T$4699,$A306,'Relevant - In CRM valid'!$G$2:$G$4699,"UK",'Relevant - In CRM valid'!$M$2:$M$4699,"Research")+COUNTIFS('Relevant - In CRM unknown'!$T$2:$T$253,$A306,'Relevant - In CRM unknown'!$G$2:$G$253,"UK",'Relevant - In CRM unknown'!$M$2:$M$253,"Research")+COUNTIFS('Relevant - IN NOW CRM valid'!$T$2:$T$2328,$A306,'Relevant - IN NOW CRM valid'!$G$2:$G$2328,"UK",'Relevant - IN NOW CRM valid'!$M$2:$M$2328,"Research")+COUNTIFS('Relevant - IN NOW CRM unknown'!$T$2:$T$1227,$A306,'Relevant - IN NOW CRM unknown'!$G$2:$G$1227,"UK",'Relevant - IN NOW CRM unknown'!$M$2:$M$1227,"Research")+COUNTIFS('Relevant - Not CRM not valid'!$T$2:$T$416,$A306,'Relevant - Not CRM not valid'!$G$2:$G$416,"UK",'Relevant - Not CRM not valid'!$M$2:$M$416,"Research")+COUNTIFS('Relevant - In CRM not valid'!$T$2:$T$46,$A306,'Relevant - In CRM not valid'!$G$2:$G$46,"UK",'Relevant - In CRM not valid'!$M$2:$M$46,"Research")</f>
        <v>0</v>
      </c>
      <c r="G306" s="2">
        <f>COUNTIFS('Relevant - In CRM valid'!$T$2:$T$4699,$A306,'Relevant - In CRM valid'!$G$2:$G$4699,"UK",'Relevant - In CRM valid'!$M$2:$M$4699,"Research",'Relevant - In CRM valid'!$R$2:$R$4699,"Senior")+COUNTIFS('Relevant - In CRM unknown'!$T$2:$T$253,$A306,'Relevant - In CRM unknown'!$G$2:$G$253,"UK",'Relevant - In CRM unknown'!$M$2:$M$253,"Research",'Relevant - In CRM unknown'!$R$2:$R$253,"Senior")+COUNTIFS('Relevant - IN NOW CRM valid'!$T$2:$T$2328,$A306,'Relevant - IN NOW CRM valid'!$G$2:$G$2328,"UK",'Relevant - IN NOW CRM valid'!$M$2:$M$2328,"Research",'Relevant - IN NOW CRM valid'!$R$2:$R$2328,"Senior")+COUNTIFS('Relevant - IN NOW CRM unknown'!$T$2:$T$1227,$A306,'Relevant - IN NOW CRM unknown'!$G$2:$G$1227,"UK",'Relevant - IN NOW CRM unknown'!$M$2:$M$1227,"Research",'Relevant - IN NOW CRM unknown'!$R$2:$R$1227,"Senior")+COUNTIFS('Relevant - Not CRM not valid'!$T$2:$T$416,$A306,'Relevant - Not CRM not valid'!$G$2:$G$416,"UK",'Relevant - Not CRM not valid'!$M$2:$M$416,"Research",'Relevant - Not CRM not valid'!$R$2:$R$416,"Senior")+COUNTIFS('Relevant - In CRM not valid'!$T$2:$T$46,$A306,'Relevant - In CRM not valid'!$G$2:$G$46,"UK",'Relevant - In CRM not valid'!$M$2:$M$46,"Research",'Relevant - In CRM not valid'!$R$2:$R$46,"Senior")</f>
        <v>0</v>
      </c>
      <c r="H306" s="2">
        <f>COUNTIFS('Relevant - In CRM valid'!$T$2:$T$4699,$A306,'Relevant - In CRM valid'!$G$2:$G$4699,"UK",'Relevant - In CRM valid'!$M$2:$M$4699,"Research",'Relevant - In CRM valid'!$R$2:$R$4699,"Operational")+COUNTIFS('Relevant - In CRM unknown'!$T$2:$T$253,$A306,'Relevant - In CRM unknown'!$G$2:$G$253,"UK",'Relevant - In CRM unknown'!$M$2:$M$253,"Research",'Relevant - In CRM unknown'!$R$2:$R$253,"Operational")+COUNTIFS('Relevant - IN NOW CRM valid'!$T$2:$T$2328,$A306,'Relevant - IN NOW CRM valid'!$G$2:$G$2328,"UK",'Relevant - IN NOW CRM valid'!$M$2:$M$2328,"Research",'Relevant - IN NOW CRM valid'!$R$2:$R$2328,"Operational")+COUNTIFS('Relevant - IN NOW CRM unknown'!$T$2:$T$1227,$A306,'Relevant - IN NOW CRM unknown'!$G$2:$G$1227,"UK",'Relevant - IN NOW CRM unknown'!$M$2:$M$1227,"Research",'Relevant - IN NOW CRM unknown'!$R$2:$R$1227,"Operational")+COUNTIFS('Relevant - Not CRM not valid'!$T$2:$T$416,$A306,'Relevant - Not CRM not valid'!$G$2:$G$416,"UK",'Relevant - Not CRM not valid'!$M$2:$M$416,"Research",'Relevant - Not CRM not valid'!$R$2:$R$416,"Operational")+COUNTIFS('Relevant - In CRM not valid'!$T$2:$T$46,$A306,'Relevant - In CRM not valid'!$G$2:$G$46,"UK",'Relevant - In CRM not valid'!$M$2:$M$46,"Research",'Relevant - In CRM not valid'!$R$2:$R$46,"Operational")</f>
        <v>0</v>
      </c>
      <c r="I306" s="2">
        <f>COUNTIFS('Relevant - In CRM valid'!$T$2:$T$4699,$A306,'Relevant - In CRM valid'!$G$2:$G$4699,"UK",'Relevant - In CRM valid'!$M$2:$M$4699,"Research",'Relevant - In CRM valid'!$R$2:$R$4699,"Academic")+COUNTIFS('Relevant - In CRM unknown'!$T$2:$T$253,$A306,'Relevant - In CRM unknown'!$G$2:$G$253,"UK",'Relevant - In CRM unknown'!$M$2:$M$253,"Research",'Relevant - In CRM unknown'!$R$2:$R$253,"Academic")+COUNTIFS('Relevant - IN NOW CRM valid'!$T$2:$T$2328,$A306,'Relevant - IN NOW CRM valid'!$G$2:$G$2328,"UK",'Relevant - IN NOW CRM valid'!$M$2:$M$2328,"Research",'Relevant - IN NOW CRM valid'!$R$2:$R$2328,"Academic")+COUNTIFS('Relevant - IN NOW CRM unknown'!$T$2:$T$1227,$A306,'Relevant - IN NOW CRM unknown'!$G$2:$G$1227,"UK",'Relevant - IN NOW CRM unknown'!$M$2:$M$1227,"Research",'Relevant - IN NOW CRM unknown'!$R$2:$R$1227,"Academic")+COUNTIFS('Relevant - Not CRM not valid'!$T$2:$T$416,$A306,'Relevant - Not CRM not valid'!$G$2:$G$416,"UK",'Relevant - Not CRM not valid'!$M$2:$M$416,"Research",'Relevant - Not CRM not valid'!$R$2:$R$416,"Academic")+COUNTIFS('Relevant - In CRM not valid'!$T$2:$T$46,$A306,'Relevant - In CRM not valid'!$G$2:$G$46,"UK",'Relevant - In CRM not valid'!$M$2:$M$46,"Research",'Relevant - In CRM not valid'!$R$2:$R$46,"Academic")</f>
        <v>0</v>
      </c>
      <c r="J306" s="2">
        <f>COUNTIFS('Relevant - In CRM valid'!$T$2:$T$4699,$A306,'Relevant - In CRM valid'!$G$2:$G$4699,"UK",'Relevant - In CRM valid'!$M$2:$M$4699,"Finance")+COUNTIFS('Relevant - In CRM unknown'!$T$2:$T$253,$A306,'Relevant - In CRM unknown'!$G$2:$G$253,"UK",'Relevant - In CRM unknown'!$M$2:$M$253,"Finance")+COUNTIFS('Relevant - IN NOW CRM valid'!$T$2:$T$2328,$A306,'Relevant - IN NOW CRM valid'!$G$2:$G$2328,"UK",'Relevant - IN NOW CRM valid'!$M$2:$M$2328,"Finance")+COUNTIFS('Relevant - IN NOW CRM unknown'!$T$2:$T$1227,$A306,'Relevant - IN NOW CRM unknown'!$G$2:$G$1227,"UK",'Relevant - IN NOW CRM unknown'!$M$2:$M$1227,"Finance")+COUNTIFS('Relevant - Not CRM not valid'!$T$2:$T$416,$A306,'Relevant - Not CRM not valid'!$G$2:$G$416,"UK",'Relevant - Not CRM not valid'!$M$2:$M$416,"Finance")+COUNTIFS('Relevant - In CRM not valid'!$T$2:$T$46,$A306,'Relevant - In CRM not valid'!$G$2:$G$46,"UK",'Relevant - In CRM not valid'!$M$2:$M$46,"Finance")</f>
        <v>2</v>
      </c>
      <c r="K306" s="2">
        <f>COUNTIFS('Relevant - In CRM valid'!$T$2:$T$4699,$A306,'Relevant - In CRM valid'!$G$2:$G$4699,"UK",'Relevant - In CRM valid'!$M$2:$M$4699,"IT/Systems")+COUNTIFS('Relevant - In CRM unknown'!$T$2:$T$253,$A306,'Relevant - In CRM unknown'!$G$2:$G$253,"UK",'Relevant - In CRM unknown'!$M$2:$M$253,"IT/Systems")+COUNTIFS('Relevant - IN NOW CRM valid'!$T$2:$T$2328,$A306,'Relevant - IN NOW CRM valid'!$G$2:$G$2328,"UK",'Relevant - IN NOW CRM valid'!$M$2:$M$2328,"IT/Systems")+COUNTIFS('Relevant - IN NOW CRM unknown'!$T$2:$T$1227,$A306,'Relevant - IN NOW CRM unknown'!$G$2:$G$1227,"UK",'Relevant - IN NOW CRM unknown'!$M$2:$M$1227,"IT/Systems")+COUNTIFS('Relevant - Not CRM not valid'!$T$2:$T$416,$A306,'Relevant - Not CRM not valid'!$G$2:$G$416,"UK",'Relevant - Not CRM not valid'!$M$2:$M$416,"IT/Systems")+COUNTIFS('Relevant - In CRM not valid'!$T$2:$T$46,$A306,'Relevant - In CRM not valid'!$G$2:$G$46,"UK",'Relevant - In CRM not valid'!$M$2:$M$46,"IT/Systems")</f>
        <v>0</v>
      </c>
      <c r="L306" s="2">
        <f>COUNTIFS('Relevant - In CRM valid'!$T$2:$T$4699,$A306,'Relevant - In CRM valid'!$G$2:$G$4699,"UK",'Relevant - In CRM valid'!$M$2:$M$4699,"")+COUNTIFS('Relevant - In CRM unknown'!$T$2:$T$253,$A306,'Relevant - In CRM unknown'!$G$2:$G$253,"UK",'Relevant - In CRM unknown'!$M$2:$M$253,"")+COUNTIFS('Relevant - IN NOW CRM valid'!$T$2:$T$2328,$A306,'Relevant - IN NOW CRM valid'!$G$2:$G$2328,"UK",'Relevant - IN NOW CRM valid'!$M$2:$M$2328,"")+COUNTIFS('Relevant - IN NOW CRM unknown'!$T$2:$T$1227,$A306,'Relevant - IN NOW CRM unknown'!$G$2:$G$1227,"UK",'Relevant - IN NOW CRM unknown'!$M$2:$M$1227,"")+COUNTIFS('Relevant - Not CRM not valid'!$T$2:$T$416,$A306,'Relevant - Not CRM not valid'!$G$2:$G$416,"UK",'Relevant - Not CRM not valid'!$M$2:$M$416,"")+COUNTIFS('Relevant - In CRM not valid'!$T$2:$T$46,$A306,'Relevant - In CRM not valid'!$G$2:$G$46,"UK",'Relevant - In CRM not valid'!$M$2:$M$46,"")</f>
        <v>0</v>
      </c>
      <c r="M306" s="2">
        <f t="shared" si="8"/>
        <v>1</v>
      </c>
      <c r="N306" s="2">
        <f>COUNTIFS('Relevant - In CRM valid'!$T$2:$T$4699,$A306,'Relevant - In CRM valid'!$G$2:$G$4699,"UK",'Relevant - In CRM valid'!$Q$2:$Q$4699,"valid")+COUNTIFS('Relevant - In CRM unknown'!$T$2:$T$253,$A306,'Relevant - In CRM unknown'!$G$2:$G$253,"UK",'Relevant - In CRM unknown'!$Q$2:$Q$253,"valid")+COUNTIFS('Relevant - IN NOW CRM valid'!$T$2:$T$2328,$A306,'Relevant - IN NOW CRM valid'!$G$2:$G$2328,"UK",'Relevant - IN NOW CRM valid'!$Q$2:$Q$2328,"valid")+COUNTIFS('Relevant - IN NOW CRM unknown'!$T$2:$T$1227,$A306,'Relevant - IN NOW CRM unknown'!$G$2:$G$1227,"UK",'Relevant - IN NOW CRM unknown'!$Q$2:$Q$1227,"valid")+COUNTIFS('Relevant - Not CRM not valid'!$T$2:$T$416,$A306,'Relevant - Not CRM not valid'!$G$2:$G$416,"UK",'Relevant - Not CRM not valid'!$Q$2:$Q$416,"valid")+COUNTIFS('Relevant - In CRM not valid'!$T$2:$T$46,$A306,'Relevant - In CRM not valid'!$G$2:$G$46,"UK",'Relevant - In CRM not valid'!$Q$2:$Q$46,"valid")</f>
        <v>0</v>
      </c>
      <c r="O306" s="2" t="str">
        <f t="shared" si="9"/>
        <v>Research  IT/Systems</v>
      </c>
    </row>
    <row r="307" spans="1:15" ht="15" customHeight="1">
      <c r="A307" s="2" t="s">
        <v>721</v>
      </c>
      <c r="B307" s="2" t="s">
        <v>722</v>
      </c>
      <c r="C307" s="2" t="s">
        <v>1570</v>
      </c>
      <c r="D307" s="2" t="str">
        <f>IFERROR(INDEX('UK Target Institutions'!$D$2:$D$727,MATCH($A307,'UK Target Institutions'!$A$2:$A$727,0)),"")</f>
        <v>No</v>
      </c>
      <c r="E307" s="2">
        <f>COUNTIFS('Relevant - In CRM valid'!$T$2:$T$4699,$A307,'Relevant - In CRM valid'!$G$2:$G$4699,"UK")+COUNTIFS('Relevant - In CRM unknown'!$T$2:$T$253,$A307,'Relevant - In CRM unknown'!$G$2:$G$253,"UK")+COUNTIFS('Relevant - IN NOW CRM valid'!$T$2:$T$2328,$A307,'Relevant - IN NOW CRM valid'!$G$2:$G$2328,"UK")+COUNTIFS('Relevant - IN NOW CRM unknown'!$T$2:$T$1227,$A307,'Relevant - IN NOW CRM unknown'!$G$2:$G$1227,"UK")+COUNTIFS('Relevant - Not CRM not valid'!$T$2:$T$416,$A307,'Relevant - Not CRM not valid'!$G$2:$G$416,"UK")+COUNTIFS('Relevant - In CRM not valid'!$T$2:$T$46,$A307,'Relevant - In CRM not valid'!$G$2:$G$46,"UK")</f>
        <v>2</v>
      </c>
      <c r="F307" s="2">
        <f>COUNTIFS('Relevant - In CRM valid'!$T$2:$T$4699,$A307,'Relevant - In CRM valid'!$G$2:$G$4699,"UK",'Relevant - In CRM valid'!$M$2:$M$4699,"Research")+COUNTIFS('Relevant - In CRM unknown'!$T$2:$T$253,$A307,'Relevant - In CRM unknown'!$G$2:$G$253,"UK",'Relevant - In CRM unknown'!$M$2:$M$253,"Research")+COUNTIFS('Relevant - IN NOW CRM valid'!$T$2:$T$2328,$A307,'Relevant - IN NOW CRM valid'!$G$2:$G$2328,"UK",'Relevant - IN NOW CRM valid'!$M$2:$M$2328,"Research")+COUNTIFS('Relevant - IN NOW CRM unknown'!$T$2:$T$1227,$A307,'Relevant - IN NOW CRM unknown'!$G$2:$G$1227,"UK",'Relevant - IN NOW CRM unknown'!$M$2:$M$1227,"Research")+COUNTIFS('Relevant - Not CRM not valid'!$T$2:$T$416,$A307,'Relevant - Not CRM not valid'!$G$2:$G$416,"UK",'Relevant - Not CRM not valid'!$M$2:$M$416,"Research")+COUNTIFS('Relevant - In CRM not valid'!$T$2:$T$46,$A307,'Relevant - In CRM not valid'!$G$2:$G$46,"UK",'Relevant - In CRM not valid'!$M$2:$M$46,"Research")</f>
        <v>0</v>
      </c>
      <c r="G307" s="2">
        <f>COUNTIFS('Relevant - In CRM valid'!$T$2:$T$4699,$A307,'Relevant - In CRM valid'!$G$2:$G$4699,"UK",'Relevant - In CRM valid'!$M$2:$M$4699,"Research",'Relevant - In CRM valid'!$R$2:$R$4699,"Senior")+COUNTIFS('Relevant - In CRM unknown'!$T$2:$T$253,$A307,'Relevant - In CRM unknown'!$G$2:$G$253,"UK",'Relevant - In CRM unknown'!$M$2:$M$253,"Research",'Relevant - In CRM unknown'!$R$2:$R$253,"Senior")+COUNTIFS('Relevant - IN NOW CRM valid'!$T$2:$T$2328,$A307,'Relevant - IN NOW CRM valid'!$G$2:$G$2328,"UK",'Relevant - IN NOW CRM valid'!$M$2:$M$2328,"Research",'Relevant - IN NOW CRM valid'!$R$2:$R$2328,"Senior")+COUNTIFS('Relevant - IN NOW CRM unknown'!$T$2:$T$1227,$A307,'Relevant - IN NOW CRM unknown'!$G$2:$G$1227,"UK",'Relevant - IN NOW CRM unknown'!$M$2:$M$1227,"Research",'Relevant - IN NOW CRM unknown'!$R$2:$R$1227,"Senior")+COUNTIFS('Relevant - Not CRM not valid'!$T$2:$T$416,$A307,'Relevant - Not CRM not valid'!$G$2:$G$416,"UK",'Relevant - Not CRM not valid'!$M$2:$M$416,"Research",'Relevant - Not CRM not valid'!$R$2:$R$416,"Senior")+COUNTIFS('Relevant - In CRM not valid'!$T$2:$T$46,$A307,'Relevant - In CRM not valid'!$G$2:$G$46,"UK",'Relevant - In CRM not valid'!$M$2:$M$46,"Research",'Relevant - In CRM not valid'!$R$2:$R$46,"Senior")</f>
        <v>0</v>
      </c>
      <c r="H307" s="2">
        <f>COUNTIFS('Relevant - In CRM valid'!$T$2:$T$4699,$A307,'Relevant - In CRM valid'!$G$2:$G$4699,"UK",'Relevant - In CRM valid'!$M$2:$M$4699,"Research",'Relevant - In CRM valid'!$R$2:$R$4699,"Operational")+COUNTIFS('Relevant - In CRM unknown'!$T$2:$T$253,$A307,'Relevant - In CRM unknown'!$G$2:$G$253,"UK",'Relevant - In CRM unknown'!$M$2:$M$253,"Research",'Relevant - In CRM unknown'!$R$2:$R$253,"Operational")+COUNTIFS('Relevant - IN NOW CRM valid'!$T$2:$T$2328,$A307,'Relevant - IN NOW CRM valid'!$G$2:$G$2328,"UK",'Relevant - IN NOW CRM valid'!$M$2:$M$2328,"Research",'Relevant - IN NOW CRM valid'!$R$2:$R$2328,"Operational")+COUNTIFS('Relevant - IN NOW CRM unknown'!$T$2:$T$1227,$A307,'Relevant - IN NOW CRM unknown'!$G$2:$G$1227,"UK",'Relevant - IN NOW CRM unknown'!$M$2:$M$1227,"Research",'Relevant - IN NOW CRM unknown'!$R$2:$R$1227,"Operational")+COUNTIFS('Relevant - Not CRM not valid'!$T$2:$T$416,$A307,'Relevant - Not CRM not valid'!$G$2:$G$416,"UK",'Relevant - Not CRM not valid'!$M$2:$M$416,"Research",'Relevant - Not CRM not valid'!$R$2:$R$416,"Operational")+COUNTIFS('Relevant - In CRM not valid'!$T$2:$T$46,$A307,'Relevant - In CRM not valid'!$G$2:$G$46,"UK",'Relevant - In CRM not valid'!$M$2:$M$46,"Research",'Relevant - In CRM not valid'!$R$2:$R$46,"Operational")</f>
        <v>0</v>
      </c>
      <c r="I307" s="2">
        <f>COUNTIFS('Relevant - In CRM valid'!$T$2:$T$4699,$A307,'Relevant - In CRM valid'!$G$2:$G$4699,"UK",'Relevant - In CRM valid'!$M$2:$M$4699,"Research",'Relevant - In CRM valid'!$R$2:$R$4699,"Academic")+COUNTIFS('Relevant - In CRM unknown'!$T$2:$T$253,$A307,'Relevant - In CRM unknown'!$G$2:$G$253,"UK",'Relevant - In CRM unknown'!$M$2:$M$253,"Research",'Relevant - In CRM unknown'!$R$2:$R$253,"Academic")+COUNTIFS('Relevant - IN NOW CRM valid'!$T$2:$T$2328,$A307,'Relevant - IN NOW CRM valid'!$G$2:$G$2328,"UK",'Relevant - IN NOW CRM valid'!$M$2:$M$2328,"Research",'Relevant - IN NOW CRM valid'!$R$2:$R$2328,"Academic")+COUNTIFS('Relevant - IN NOW CRM unknown'!$T$2:$T$1227,$A307,'Relevant - IN NOW CRM unknown'!$G$2:$G$1227,"UK",'Relevant - IN NOW CRM unknown'!$M$2:$M$1227,"Research",'Relevant - IN NOW CRM unknown'!$R$2:$R$1227,"Academic")+COUNTIFS('Relevant - Not CRM not valid'!$T$2:$T$416,$A307,'Relevant - Not CRM not valid'!$G$2:$G$416,"UK",'Relevant - Not CRM not valid'!$M$2:$M$416,"Research",'Relevant - Not CRM not valid'!$R$2:$R$416,"Academic")+COUNTIFS('Relevant - In CRM not valid'!$T$2:$T$46,$A307,'Relevant - In CRM not valid'!$G$2:$G$46,"UK",'Relevant - In CRM not valid'!$M$2:$M$46,"Research",'Relevant - In CRM not valid'!$R$2:$R$46,"Academic")</f>
        <v>0</v>
      </c>
      <c r="J307" s="2">
        <f>COUNTIFS('Relevant - In CRM valid'!$T$2:$T$4699,$A307,'Relevant - In CRM valid'!$G$2:$G$4699,"UK",'Relevant - In CRM valid'!$M$2:$M$4699,"Finance")+COUNTIFS('Relevant - In CRM unknown'!$T$2:$T$253,$A307,'Relevant - In CRM unknown'!$G$2:$G$253,"UK",'Relevant - In CRM unknown'!$M$2:$M$253,"Finance")+COUNTIFS('Relevant - IN NOW CRM valid'!$T$2:$T$2328,$A307,'Relevant - IN NOW CRM valid'!$G$2:$G$2328,"UK",'Relevant - IN NOW CRM valid'!$M$2:$M$2328,"Finance")+COUNTIFS('Relevant - IN NOW CRM unknown'!$T$2:$T$1227,$A307,'Relevant - IN NOW CRM unknown'!$G$2:$G$1227,"UK",'Relevant - IN NOW CRM unknown'!$M$2:$M$1227,"Finance")+COUNTIFS('Relevant - Not CRM not valid'!$T$2:$T$416,$A307,'Relevant - Not CRM not valid'!$G$2:$G$416,"UK",'Relevant - Not CRM not valid'!$M$2:$M$416,"Finance")+COUNTIFS('Relevant - In CRM not valid'!$T$2:$T$46,$A307,'Relevant - In CRM not valid'!$G$2:$G$46,"UK",'Relevant - In CRM not valid'!$M$2:$M$46,"Finance")</f>
        <v>2</v>
      </c>
      <c r="K307" s="2">
        <f>COUNTIFS('Relevant - In CRM valid'!$T$2:$T$4699,$A307,'Relevant - In CRM valid'!$G$2:$G$4699,"UK",'Relevant - In CRM valid'!$M$2:$M$4699,"IT/Systems")+COUNTIFS('Relevant - In CRM unknown'!$T$2:$T$253,$A307,'Relevant - In CRM unknown'!$G$2:$G$253,"UK",'Relevant - In CRM unknown'!$M$2:$M$253,"IT/Systems")+COUNTIFS('Relevant - IN NOW CRM valid'!$T$2:$T$2328,$A307,'Relevant - IN NOW CRM valid'!$G$2:$G$2328,"UK",'Relevant - IN NOW CRM valid'!$M$2:$M$2328,"IT/Systems")+COUNTIFS('Relevant - IN NOW CRM unknown'!$T$2:$T$1227,$A307,'Relevant - IN NOW CRM unknown'!$G$2:$G$1227,"UK",'Relevant - IN NOW CRM unknown'!$M$2:$M$1227,"IT/Systems")+COUNTIFS('Relevant - Not CRM not valid'!$T$2:$T$416,$A307,'Relevant - Not CRM not valid'!$G$2:$G$416,"UK",'Relevant - Not CRM not valid'!$M$2:$M$416,"IT/Systems")+COUNTIFS('Relevant - In CRM not valid'!$T$2:$T$46,$A307,'Relevant - In CRM not valid'!$G$2:$G$46,"UK",'Relevant - In CRM not valid'!$M$2:$M$46,"IT/Systems")</f>
        <v>0</v>
      </c>
      <c r="L307" s="2">
        <f>COUNTIFS('Relevant - In CRM valid'!$T$2:$T$4699,$A307,'Relevant - In CRM valid'!$G$2:$G$4699,"UK",'Relevant - In CRM valid'!$M$2:$M$4699,"")+COUNTIFS('Relevant - In CRM unknown'!$T$2:$T$253,$A307,'Relevant - In CRM unknown'!$G$2:$G$253,"UK",'Relevant - In CRM unknown'!$M$2:$M$253,"")+COUNTIFS('Relevant - IN NOW CRM valid'!$T$2:$T$2328,$A307,'Relevant - IN NOW CRM valid'!$G$2:$G$2328,"UK",'Relevant - IN NOW CRM valid'!$M$2:$M$2328,"")+COUNTIFS('Relevant - IN NOW CRM unknown'!$T$2:$T$1227,$A307,'Relevant - IN NOW CRM unknown'!$G$2:$G$1227,"UK",'Relevant - IN NOW CRM unknown'!$M$2:$M$1227,"")+COUNTIFS('Relevant - Not CRM not valid'!$T$2:$T$416,$A307,'Relevant - Not CRM not valid'!$G$2:$G$416,"UK",'Relevant - Not CRM not valid'!$M$2:$M$416,"")+COUNTIFS('Relevant - In CRM not valid'!$T$2:$T$46,$A307,'Relevant - In CRM not valid'!$G$2:$G$46,"UK",'Relevant - In CRM not valid'!$M$2:$M$46,"")</f>
        <v>0</v>
      </c>
      <c r="M307" s="2">
        <f t="shared" si="8"/>
        <v>1</v>
      </c>
      <c r="N307" s="2">
        <f>COUNTIFS('Relevant - In CRM valid'!$T$2:$T$4699,$A307,'Relevant - In CRM valid'!$G$2:$G$4699,"UK",'Relevant - In CRM valid'!$Q$2:$Q$4699,"valid")+COUNTIFS('Relevant - In CRM unknown'!$T$2:$T$253,$A307,'Relevant - In CRM unknown'!$G$2:$G$253,"UK",'Relevant - In CRM unknown'!$Q$2:$Q$253,"valid")+COUNTIFS('Relevant - IN NOW CRM valid'!$T$2:$T$2328,$A307,'Relevant - IN NOW CRM valid'!$G$2:$G$2328,"UK",'Relevant - IN NOW CRM valid'!$Q$2:$Q$2328,"valid")+COUNTIFS('Relevant - IN NOW CRM unknown'!$T$2:$T$1227,$A307,'Relevant - IN NOW CRM unknown'!$G$2:$G$1227,"UK",'Relevant - IN NOW CRM unknown'!$Q$2:$Q$1227,"valid")+COUNTIFS('Relevant - Not CRM not valid'!$T$2:$T$416,$A307,'Relevant - Not CRM not valid'!$G$2:$G$416,"UK",'Relevant - Not CRM not valid'!$Q$2:$Q$416,"valid")+COUNTIFS('Relevant - In CRM not valid'!$T$2:$T$46,$A307,'Relevant - In CRM not valid'!$G$2:$G$46,"UK",'Relevant - In CRM not valid'!$Q$2:$Q$46,"valid")</f>
        <v>2</v>
      </c>
      <c r="O307" s="2" t="str">
        <f t="shared" si="9"/>
        <v>Research  IT/Systems</v>
      </c>
    </row>
    <row r="308" spans="1:15" ht="15" customHeight="1">
      <c r="A308" s="2" t="s">
        <v>723</v>
      </c>
      <c r="B308" s="2" t="s">
        <v>724</v>
      </c>
      <c r="C308" s="2" t="s">
        <v>1570</v>
      </c>
      <c r="D308" s="2" t="str">
        <f>IFERROR(INDEX('UK Target Institutions'!$D$2:$D$727,MATCH($A308,'UK Target Institutions'!$A$2:$A$727,0)),"")</f>
        <v>Yes</v>
      </c>
      <c r="E308" s="2">
        <f>COUNTIFS('Relevant - In CRM valid'!$T$2:$T$4699,$A308,'Relevant - In CRM valid'!$G$2:$G$4699,"UK")+COUNTIFS('Relevant - In CRM unknown'!$T$2:$T$253,$A308,'Relevant - In CRM unknown'!$G$2:$G$253,"UK")+COUNTIFS('Relevant - IN NOW CRM valid'!$T$2:$T$2328,$A308,'Relevant - IN NOW CRM valid'!$G$2:$G$2328,"UK")+COUNTIFS('Relevant - IN NOW CRM unknown'!$T$2:$T$1227,$A308,'Relevant - IN NOW CRM unknown'!$G$2:$G$1227,"UK")+COUNTIFS('Relevant - Not CRM not valid'!$T$2:$T$416,$A308,'Relevant - Not CRM not valid'!$G$2:$G$416,"UK")+COUNTIFS('Relevant - In CRM not valid'!$T$2:$T$46,$A308,'Relevant - In CRM not valid'!$G$2:$G$46,"UK")</f>
        <v>1</v>
      </c>
      <c r="F308" s="2">
        <f>COUNTIFS('Relevant - In CRM valid'!$T$2:$T$4699,$A308,'Relevant - In CRM valid'!$G$2:$G$4699,"UK",'Relevant - In CRM valid'!$M$2:$M$4699,"Research")+COUNTIFS('Relevant - In CRM unknown'!$T$2:$T$253,$A308,'Relevant - In CRM unknown'!$G$2:$G$253,"UK",'Relevant - In CRM unknown'!$M$2:$M$253,"Research")+COUNTIFS('Relevant - IN NOW CRM valid'!$T$2:$T$2328,$A308,'Relevant - IN NOW CRM valid'!$G$2:$G$2328,"UK",'Relevant - IN NOW CRM valid'!$M$2:$M$2328,"Research")+COUNTIFS('Relevant - IN NOW CRM unknown'!$T$2:$T$1227,$A308,'Relevant - IN NOW CRM unknown'!$G$2:$G$1227,"UK",'Relevant - IN NOW CRM unknown'!$M$2:$M$1227,"Research")+COUNTIFS('Relevant - Not CRM not valid'!$T$2:$T$416,$A308,'Relevant - Not CRM not valid'!$G$2:$G$416,"UK",'Relevant - Not CRM not valid'!$M$2:$M$416,"Research")+COUNTIFS('Relevant - In CRM not valid'!$T$2:$T$46,$A308,'Relevant - In CRM not valid'!$G$2:$G$46,"UK",'Relevant - In CRM not valid'!$M$2:$M$46,"Research")</f>
        <v>1</v>
      </c>
      <c r="G308" s="2">
        <f>COUNTIFS('Relevant - In CRM valid'!$T$2:$T$4699,$A308,'Relevant - In CRM valid'!$G$2:$G$4699,"UK",'Relevant - In CRM valid'!$M$2:$M$4699,"Research",'Relevant - In CRM valid'!$R$2:$R$4699,"Senior")+COUNTIFS('Relevant - In CRM unknown'!$T$2:$T$253,$A308,'Relevant - In CRM unknown'!$G$2:$G$253,"UK",'Relevant - In CRM unknown'!$M$2:$M$253,"Research",'Relevant - In CRM unknown'!$R$2:$R$253,"Senior")+COUNTIFS('Relevant - IN NOW CRM valid'!$T$2:$T$2328,$A308,'Relevant - IN NOW CRM valid'!$G$2:$G$2328,"UK",'Relevant - IN NOW CRM valid'!$M$2:$M$2328,"Research",'Relevant - IN NOW CRM valid'!$R$2:$R$2328,"Senior")+COUNTIFS('Relevant - IN NOW CRM unknown'!$T$2:$T$1227,$A308,'Relevant - IN NOW CRM unknown'!$G$2:$G$1227,"UK",'Relevant - IN NOW CRM unknown'!$M$2:$M$1227,"Research",'Relevant - IN NOW CRM unknown'!$R$2:$R$1227,"Senior")+COUNTIFS('Relevant - Not CRM not valid'!$T$2:$T$416,$A308,'Relevant - Not CRM not valid'!$G$2:$G$416,"UK",'Relevant - Not CRM not valid'!$M$2:$M$416,"Research",'Relevant - Not CRM not valid'!$R$2:$R$416,"Senior")+COUNTIFS('Relevant - In CRM not valid'!$T$2:$T$46,$A308,'Relevant - In CRM not valid'!$G$2:$G$46,"UK",'Relevant - In CRM not valid'!$M$2:$M$46,"Research",'Relevant - In CRM not valid'!$R$2:$R$46,"Senior")</f>
        <v>1</v>
      </c>
      <c r="H308" s="2">
        <f>COUNTIFS('Relevant - In CRM valid'!$T$2:$T$4699,$A308,'Relevant - In CRM valid'!$G$2:$G$4699,"UK",'Relevant - In CRM valid'!$M$2:$M$4699,"Research",'Relevant - In CRM valid'!$R$2:$R$4699,"Operational")+COUNTIFS('Relevant - In CRM unknown'!$T$2:$T$253,$A308,'Relevant - In CRM unknown'!$G$2:$G$253,"UK",'Relevant - In CRM unknown'!$M$2:$M$253,"Research",'Relevant - In CRM unknown'!$R$2:$R$253,"Operational")+COUNTIFS('Relevant - IN NOW CRM valid'!$T$2:$T$2328,$A308,'Relevant - IN NOW CRM valid'!$G$2:$G$2328,"UK",'Relevant - IN NOW CRM valid'!$M$2:$M$2328,"Research",'Relevant - IN NOW CRM valid'!$R$2:$R$2328,"Operational")+COUNTIFS('Relevant - IN NOW CRM unknown'!$T$2:$T$1227,$A308,'Relevant - IN NOW CRM unknown'!$G$2:$G$1227,"UK",'Relevant - IN NOW CRM unknown'!$M$2:$M$1227,"Research",'Relevant - IN NOW CRM unknown'!$R$2:$R$1227,"Operational")+COUNTIFS('Relevant - Not CRM not valid'!$T$2:$T$416,$A308,'Relevant - Not CRM not valid'!$G$2:$G$416,"UK",'Relevant - Not CRM not valid'!$M$2:$M$416,"Research",'Relevant - Not CRM not valid'!$R$2:$R$416,"Operational")+COUNTIFS('Relevant - In CRM not valid'!$T$2:$T$46,$A308,'Relevant - In CRM not valid'!$G$2:$G$46,"UK",'Relevant - In CRM not valid'!$M$2:$M$46,"Research",'Relevant - In CRM not valid'!$R$2:$R$46,"Operational")</f>
        <v>0</v>
      </c>
      <c r="I308" s="2">
        <f>COUNTIFS('Relevant - In CRM valid'!$T$2:$T$4699,$A308,'Relevant - In CRM valid'!$G$2:$G$4699,"UK",'Relevant - In CRM valid'!$M$2:$M$4699,"Research",'Relevant - In CRM valid'!$R$2:$R$4699,"Academic")+COUNTIFS('Relevant - In CRM unknown'!$T$2:$T$253,$A308,'Relevant - In CRM unknown'!$G$2:$G$253,"UK",'Relevant - In CRM unknown'!$M$2:$M$253,"Research",'Relevant - In CRM unknown'!$R$2:$R$253,"Academic")+COUNTIFS('Relevant - IN NOW CRM valid'!$T$2:$T$2328,$A308,'Relevant - IN NOW CRM valid'!$G$2:$G$2328,"UK",'Relevant - IN NOW CRM valid'!$M$2:$M$2328,"Research",'Relevant - IN NOW CRM valid'!$R$2:$R$2328,"Academic")+COUNTIFS('Relevant - IN NOW CRM unknown'!$T$2:$T$1227,$A308,'Relevant - IN NOW CRM unknown'!$G$2:$G$1227,"UK",'Relevant - IN NOW CRM unknown'!$M$2:$M$1227,"Research",'Relevant - IN NOW CRM unknown'!$R$2:$R$1227,"Academic")+COUNTIFS('Relevant - Not CRM not valid'!$T$2:$T$416,$A308,'Relevant - Not CRM not valid'!$G$2:$G$416,"UK",'Relevant - Not CRM not valid'!$M$2:$M$416,"Research",'Relevant - Not CRM not valid'!$R$2:$R$416,"Academic")+COUNTIFS('Relevant - In CRM not valid'!$T$2:$T$46,$A308,'Relevant - In CRM not valid'!$G$2:$G$46,"UK",'Relevant - In CRM not valid'!$M$2:$M$46,"Research",'Relevant - In CRM not valid'!$R$2:$R$46,"Academic")</f>
        <v>0</v>
      </c>
      <c r="J308" s="2">
        <f>COUNTIFS('Relevant - In CRM valid'!$T$2:$T$4699,$A308,'Relevant - In CRM valid'!$G$2:$G$4699,"UK",'Relevant - In CRM valid'!$M$2:$M$4699,"Finance")+COUNTIFS('Relevant - In CRM unknown'!$T$2:$T$253,$A308,'Relevant - In CRM unknown'!$G$2:$G$253,"UK",'Relevant - In CRM unknown'!$M$2:$M$253,"Finance")+COUNTIFS('Relevant - IN NOW CRM valid'!$T$2:$T$2328,$A308,'Relevant - IN NOW CRM valid'!$G$2:$G$2328,"UK",'Relevant - IN NOW CRM valid'!$M$2:$M$2328,"Finance")+COUNTIFS('Relevant - IN NOW CRM unknown'!$T$2:$T$1227,$A308,'Relevant - IN NOW CRM unknown'!$G$2:$G$1227,"UK",'Relevant - IN NOW CRM unknown'!$M$2:$M$1227,"Finance")+COUNTIFS('Relevant - Not CRM not valid'!$T$2:$T$416,$A308,'Relevant - Not CRM not valid'!$G$2:$G$416,"UK",'Relevant - Not CRM not valid'!$M$2:$M$416,"Finance")+COUNTIFS('Relevant - In CRM not valid'!$T$2:$T$46,$A308,'Relevant - In CRM not valid'!$G$2:$G$46,"UK",'Relevant - In CRM not valid'!$M$2:$M$46,"Finance")</f>
        <v>0</v>
      </c>
      <c r="K308" s="2">
        <f>COUNTIFS('Relevant - In CRM valid'!$T$2:$T$4699,$A308,'Relevant - In CRM valid'!$G$2:$G$4699,"UK",'Relevant - In CRM valid'!$M$2:$M$4699,"IT/Systems")+COUNTIFS('Relevant - In CRM unknown'!$T$2:$T$253,$A308,'Relevant - In CRM unknown'!$G$2:$G$253,"UK",'Relevant - In CRM unknown'!$M$2:$M$253,"IT/Systems")+COUNTIFS('Relevant - IN NOW CRM valid'!$T$2:$T$2328,$A308,'Relevant - IN NOW CRM valid'!$G$2:$G$2328,"UK",'Relevant - IN NOW CRM valid'!$M$2:$M$2328,"IT/Systems")+COUNTIFS('Relevant - IN NOW CRM unknown'!$T$2:$T$1227,$A308,'Relevant - IN NOW CRM unknown'!$G$2:$G$1227,"UK",'Relevant - IN NOW CRM unknown'!$M$2:$M$1227,"IT/Systems")+COUNTIFS('Relevant - Not CRM not valid'!$T$2:$T$416,$A308,'Relevant - Not CRM not valid'!$G$2:$G$416,"UK",'Relevant - Not CRM not valid'!$M$2:$M$416,"IT/Systems")+COUNTIFS('Relevant - In CRM not valid'!$T$2:$T$46,$A308,'Relevant - In CRM not valid'!$G$2:$G$46,"UK",'Relevant - In CRM not valid'!$M$2:$M$46,"IT/Systems")</f>
        <v>0</v>
      </c>
      <c r="L308" s="2">
        <f>COUNTIFS('Relevant - In CRM valid'!$T$2:$T$4699,$A308,'Relevant - In CRM valid'!$G$2:$G$4699,"UK",'Relevant - In CRM valid'!$M$2:$M$4699,"")+COUNTIFS('Relevant - In CRM unknown'!$T$2:$T$253,$A308,'Relevant - In CRM unknown'!$G$2:$G$253,"UK",'Relevant - In CRM unknown'!$M$2:$M$253,"")+COUNTIFS('Relevant - IN NOW CRM valid'!$T$2:$T$2328,$A308,'Relevant - IN NOW CRM valid'!$G$2:$G$2328,"UK",'Relevant - IN NOW CRM valid'!$M$2:$M$2328,"")+COUNTIFS('Relevant - IN NOW CRM unknown'!$T$2:$T$1227,$A308,'Relevant - IN NOW CRM unknown'!$G$2:$G$1227,"UK",'Relevant - IN NOW CRM unknown'!$M$2:$M$1227,"")+COUNTIFS('Relevant - Not CRM not valid'!$T$2:$T$416,$A308,'Relevant - Not CRM not valid'!$G$2:$G$416,"UK",'Relevant - Not CRM not valid'!$M$2:$M$416,"")+COUNTIFS('Relevant - In CRM not valid'!$T$2:$T$46,$A308,'Relevant - In CRM not valid'!$G$2:$G$46,"UK",'Relevant - In CRM not valid'!$M$2:$M$46,"")</f>
        <v>0</v>
      </c>
      <c r="M308" s="2">
        <f t="shared" si="8"/>
        <v>1</v>
      </c>
      <c r="N308" s="2">
        <f>COUNTIFS('Relevant - In CRM valid'!$T$2:$T$4699,$A308,'Relevant - In CRM valid'!$G$2:$G$4699,"UK",'Relevant - In CRM valid'!$Q$2:$Q$4699,"valid")+COUNTIFS('Relevant - In CRM unknown'!$T$2:$T$253,$A308,'Relevant - In CRM unknown'!$G$2:$G$253,"UK",'Relevant - In CRM unknown'!$Q$2:$Q$253,"valid")+COUNTIFS('Relevant - IN NOW CRM valid'!$T$2:$T$2328,$A308,'Relevant - IN NOW CRM valid'!$G$2:$G$2328,"UK",'Relevant - IN NOW CRM valid'!$Q$2:$Q$2328,"valid")+COUNTIFS('Relevant - IN NOW CRM unknown'!$T$2:$T$1227,$A308,'Relevant - IN NOW CRM unknown'!$G$2:$G$1227,"UK",'Relevant - IN NOW CRM unknown'!$Q$2:$Q$1227,"valid")+COUNTIFS('Relevant - Not CRM not valid'!$T$2:$T$416,$A308,'Relevant - Not CRM not valid'!$G$2:$G$416,"UK",'Relevant - Not CRM not valid'!$Q$2:$Q$416,"valid")+COUNTIFS('Relevant - In CRM not valid'!$T$2:$T$46,$A308,'Relevant - In CRM not valid'!$G$2:$G$46,"UK",'Relevant - In CRM not valid'!$Q$2:$Q$46,"valid")</f>
        <v>1</v>
      </c>
      <c r="O308" s="2" t="str">
        <f t="shared" si="9"/>
        <v>Finance  IT/Systems</v>
      </c>
    </row>
    <row r="309" spans="1:15" ht="15" customHeight="1">
      <c r="A309" s="2" t="s">
        <v>725</v>
      </c>
      <c r="B309" s="2" t="s">
        <v>726</v>
      </c>
      <c r="C309" s="2" t="s">
        <v>1570</v>
      </c>
      <c r="D309" s="2" t="str">
        <f>IFERROR(INDEX('UK Target Institutions'!$D$2:$D$727,MATCH($A309,'UK Target Institutions'!$A$2:$A$727,0)),"")</f>
        <v>No</v>
      </c>
      <c r="E309" s="2">
        <f>COUNTIFS('Relevant - In CRM valid'!$T$2:$T$4699,$A309,'Relevant - In CRM valid'!$G$2:$G$4699,"UK")+COUNTIFS('Relevant - In CRM unknown'!$T$2:$T$253,$A309,'Relevant - In CRM unknown'!$G$2:$G$253,"UK")+COUNTIFS('Relevant - IN NOW CRM valid'!$T$2:$T$2328,$A309,'Relevant - IN NOW CRM valid'!$G$2:$G$2328,"UK")+COUNTIFS('Relevant - IN NOW CRM unknown'!$T$2:$T$1227,$A309,'Relevant - IN NOW CRM unknown'!$G$2:$G$1227,"UK")+COUNTIFS('Relevant - Not CRM not valid'!$T$2:$T$416,$A309,'Relevant - Not CRM not valid'!$G$2:$G$416,"UK")+COUNTIFS('Relevant - In CRM not valid'!$T$2:$T$46,$A309,'Relevant - In CRM not valid'!$G$2:$G$46,"UK")</f>
        <v>1</v>
      </c>
      <c r="F309" s="2">
        <f>COUNTIFS('Relevant - In CRM valid'!$T$2:$T$4699,$A309,'Relevant - In CRM valid'!$G$2:$G$4699,"UK",'Relevant - In CRM valid'!$M$2:$M$4699,"Research")+COUNTIFS('Relevant - In CRM unknown'!$T$2:$T$253,$A309,'Relevant - In CRM unknown'!$G$2:$G$253,"UK",'Relevant - In CRM unknown'!$M$2:$M$253,"Research")+COUNTIFS('Relevant - IN NOW CRM valid'!$T$2:$T$2328,$A309,'Relevant - IN NOW CRM valid'!$G$2:$G$2328,"UK",'Relevant - IN NOW CRM valid'!$M$2:$M$2328,"Research")+COUNTIFS('Relevant - IN NOW CRM unknown'!$T$2:$T$1227,$A309,'Relevant - IN NOW CRM unknown'!$G$2:$G$1227,"UK",'Relevant - IN NOW CRM unknown'!$M$2:$M$1227,"Research")+COUNTIFS('Relevant - Not CRM not valid'!$T$2:$T$416,$A309,'Relevant - Not CRM not valid'!$G$2:$G$416,"UK",'Relevant - Not CRM not valid'!$M$2:$M$416,"Research")+COUNTIFS('Relevant - In CRM not valid'!$T$2:$T$46,$A309,'Relevant - In CRM not valid'!$G$2:$G$46,"UK",'Relevant - In CRM not valid'!$M$2:$M$46,"Research")</f>
        <v>1</v>
      </c>
      <c r="G309" s="2">
        <f>COUNTIFS('Relevant - In CRM valid'!$T$2:$T$4699,$A309,'Relevant - In CRM valid'!$G$2:$G$4699,"UK",'Relevant - In CRM valid'!$M$2:$M$4699,"Research",'Relevant - In CRM valid'!$R$2:$R$4699,"Senior")+COUNTIFS('Relevant - In CRM unknown'!$T$2:$T$253,$A309,'Relevant - In CRM unknown'!$G$2:$G$253,"UK",'Relevant - In CRM unknown'!$M$2:$M$253,"Research",'Relevant - In CRM unknown'!$R$2:$R$253,"Senior")+COUNTIFS('Relevant - IN NOW CRM valid'!$T$2:$T$2328,$A309,'Relevant - IN NOW CRM valid'!$G$2:$G$2328,"UK",'Relevant - IN NOW CRM valid'!$M$2:$M$2328,"Research",'Relevant - IN NOW CRM valid'!$R$2:$R$2328,"Senior")+COUNTIFS('Relevant - IN NOW CRM unknown'!$T$2:$T$1227,$A309,'Relevant - IN NOW CRM unknown'!$G$2:$G$1227,"UK",'Relevant - IN NOW CRM unknown'!$M$2:$M$1227,"Research",'Relevant - IN NOW CRM unknown'!$R$2:$R$1227,"Senior")+COUNTIFS('Relevant - Not CRM not valid'!$T$2:$T$416,$A309,'Relevant - Not CRM not valid'!$G$2:$G$416,"UK",'Relevant - Not CRM not valid'!$M$2:$M$416,"Research",'Relevant - Not CRM not valid'!$R$2:$R$416,"Senior")+COUNTIFS('Relevant - In CRM not valid'!$T$2:$T$46,$A309,'Relevant - In CRM not valid'!$G$2:$G$46,"UK",'Relevant - In CRM not valid'!$M$2:$M$46,"Research",'Relevant - In CRM not valid'!$R$2:$R$46,"Senior")</f>
        <v>1</v>
      </c>
      <c r="H309" s="2">
        <f>COUNTIFS('Relevant - In CRM valid'!$T$2:$T$4699,$A309,'Relevant - In CRM valid'!$G$2:$G$4699,"UK",'Relevant - In CRM valid'!$M$2:$M$4699,"Research",'Relevant - In CRM valid'!$R$2:$R$4699,"Operational")+COUNTIFS('Relevant - In CRM unknown'!$T$2:$T$253,$A309,'Relevant - In CRM unknown'!$G$2:$G$253,"UK",'Relevant - In CRM unknown'!$M$2:$M$253,"Research",'Relevant - In CRM unknown'!$R$2:$R$253,"Operational")+COUNTIFS('Relevant - IN NOW CRM valid'!$T$2:$T$2328,$A309,'Relevant - IN NOW CRM valid'!$G$2:$G$2328,"UK",'Relevant - IN NOW CRM valid'!$M$2:$M$2328,"Research",'Relevant - IN NOW CRM valid'!$R$2:$R$2328,"Operational")+COUNTIFS('Relevant - IN NOW CRM unknown'!$T$2:$T$1227,$A309,'Relevant - IN NOW CRM unknown'!$G$2:$G$1227,"UK",'Relevant - IN NOW CRM unknown'!$M$2:$M$1227,"Research",'Relevant - IN NOW CRM unknown'!$R$2:$R$1227,"Operational")+COUNTIFS('Relevant - Not CRM not valid'!$T$2:$T$416,$A309,'Relevant - Not CRM not valid'!$G$2:$G$416,"UK",'Relevant - Not CRM not valid'!$M$2:$M$416,"Research",'Relevant - Not CRM not valid'!$R$2:$R$416,"Operational")+COUNTIFS('Relevant - In CRM not valid'!$T$2:$T$46,$A309,'Relevant - In CRM not valid'!$G$2:$G$46,"UK",'Relevant - In CRM not valid'!$M$2:$M$46,"Research",'Relevant - In CRM not valid'!$R$2:$R$46,"Operational")</f>
        <v>0</v>
      </c>
      <c r="I309" s="2">
        <f>COUNTIFS('Relevant - In CRM valid'!$T$2:$T$4699,$A309,'Relevant - In CRM valid'!$G$2:$G$4699,"UK",'Relevant - In CRM valid'!$M$2:$M$4699,"Research",'Relevant - In CRM valid'!$R$2:$R$4699,"Academic")+COUNTIFS('Relevant - In CRM unknown'!$T$2:$T$253,$A309,'Relevant - In CRM unknown'!$G$2:$G$253,"UK",'Relevant - In CRM unknown'!$M$2:$M$253,"Research",'Relevant - In CRM unknown'!$R$2:$R$253,"Academic")+COUNTIFS('Relevant - IN NOW CRM valid'!$T$2:$T$2328,$A309,'Relevant - IN NOW CRM valid'!$G$2:$G$2328,"UK",'Relevant - IN NOW CRM valid'!$M$2:$M$2328,"Research",'Relevant - IN NOW CRM valid'!$R$2:$R$2328,"Academic")+COUNTIFS('Relevant - IN NOW CRM unknown'!$T$2:$T$1227,$A309,'Relevant - IN NOW CRM unknown'!$G$2:$G$1227,"UK",'Relevant - IN NOW CRM unknown'!$M$2:$M$1227,"Research",'Relevant - IN NOW CRM unknown'!$R$2:$R$1227,"Academic")+COUNTIFS('Relevant - Not CRM not valid'!$T$2:$T$416,$A309,'Relevant - Not CRM not valid'!$G$2:$G$416,"UK",'Relevant - Not CRM not valid'!$M$2:$M$416,"Research",'Relevant - Not CRM not valid'!$R$2:$R$416,"Academic")+COUNTIFS('Relevant - In CRM not valid'!$T$2:$T$46,$A309,'Relevant - In CRM not valid'!$G$2:$G$46,"UK",'Relevant - In CRM not valid'!$M$2:$M$46,"Research",'Relevant - In CRM not valid'!$R$2:$R$46,"Academic")</f>
        <v>0</v>
      </c>
      <c r="J309" s="2">
        <f>COUNTIFS('Relevant - In CRM valid'!$T$2:$T$4699,$A309,'Relevant - In CRM valid'!$G$2:$G$4699,"UK",'Relevant - In CRM valid'!$M$2:$M$4699,"Finance")+COUNTIFS('Relevant - In CRM unknown'!$T$2:$T$253,$A309,'Relevant - In CRM unknown'!$G$2:$G$253,"UK",'Relevant - In CRM unknown'!$M$2:$M$253,"Finance")+COUNTIFS('Relevant - IN NOW CRM valid'!$T$2:$T$2328,$A309,'Relevant - IN NOW CRM valid'!$G$2:$G$2328,"UK",'Relevant - IN NOW CRM valid'!$M$2:$M$2328,"Finance")+COUNTIFS('Relevant - IN NOW CRM unknown'!$T$2:$T$1227,$A309,'Relevant - IN NOW CRM unknown'!$G$2:$G$1227,"UK",'Relevant - IN NOW CRM unknown'!$M$2:$M$1227,"Finance")+COUNTIFS('Relevant - Not CRM not valid'!$T$2:$T$416,$A309,'Relevant - Not CRM not valid'!$G$2:$G$416,"UK",'Relevant - Not CRM not valid'!$M$2:$M$416,"Finance")+COUNTIFS('Relevant - In CRM not valid'!$T$2:$T$46,$A309,'Relevant - In CRM not valid'!$G$2:$G$46,"UK",'Relevant - In CRM not valid'!$M$2:$M$46,"Finance")</f>
        <v>0</v>
      </c>
      <c r="K309" s="2">
        <f>COUNTIFS('Relevant - In CRM valid'!$T$2:$T$4699,$A309,'Relevant - In CRM valid'!$G$2:$G$4699,"UK",'Relevant - In CRM valid'!$M$2:$M$4699,"IT/Systems")+COUNTIFS('Relevant - In CRM unknown'!$T$2:$T$253,$A309,'Relevant - In CRM unknown'!$G$2:$G$253,"UK",'Relevant - In CRM unknown'!$M$2:$M$253,"IT/Systems")+COUNTIFS('Relevant - IN NOW CRM valid'!$T$2:$T$2328,$A309,'Relevant - IN NOW CRM valid'!$G$2:$G$2328,"UK",'Relevant - IN NOW CRM valid'!$M$2:$M$2328,"IT/Systems")+COUNTIFS('Relevant - IN NOW CRM unknown'!$T$2:$T$1227,$A309,'Relevant - IN NOW CRM unknown'!$G$2:$G$1227,"UK",'Relevant - IN NOW CRM unknown'!$M$2:$M$1227,"IT/Systems")+COUNTIFS('Relevant - Not CRM not valid'!$T$2:$T$416,$A309,'Relevant - Not CRM not valid'!$G$2:$G$416,"UK",'Relevant - Not CRM not valid'!$M$2:$M$416,"IT/Systems")+COUNTIFS('Relevant - In CRM not valid'!$T$2:$T$46,$A309,'Relevant - In CRM not valid'!$G$2:$G$46,"UK",'Relevant - In CRM not valid'!$M$2:$M$46,"IT/Systems")</f>
        <v>0</v>
      </c>
      <c r="L309" s="2">
        <f>COUNTIFS('Relevant - In CRM valid'!$T$2:$T$4699,$A309,'Relevant - In CRM valid'!$G$2:$G$4699,"UK",'Relevant - In CRM valid'!$M$2:$M$4699,"")+COUNTIFS('Relevant - In CRM unknown'!$T$2:$T$253,$A309,'Relevant - In CRM unknown'!$G$2:$G$253,"UK",'Relevant - In CRM unknown'!$M$2:$M$253,"")+COUNTIFS('Relevant - IN NOW CRM valid'!$T$2:$T$2328,$A309,'Relevant - IN NOW CRM valid'!$G$2:$G$2328,"UK",'Relevant - IN NOW CRM valid'!$M$2:$M$2328,"")+COUNTIFS('Relevant - IN NOW CRM unknown'!$T$2:$T$1227,$A309,'Relevant - IN NOW CRM unknown'!$G$2:$G$1227,"UK",'Relevant - IN NOW CRM unknown'!$M$2:$M$1227,"")+COUNTIFS('Relevant - Not CRM not valid'!$T$2:$T$416,$A309,'Relevant - Not CRM not valid'!$G$2:$G$416,"UK",'Relevant - Not CRM not valid'!$M$2:$M$416,"")+COUNTIFS('Relevant - In CRM not valid'!$T$2:$T$46,$A309,'Relevant - In CRM not valid'!$G$2:$G$46,"UK",'Relevant - In CRM not valid'!$M$2:$M$46,"")</f>
        <v>0</v>
      </c>
      <c r="M309" s="2">
        <f t="shared" si="8"/>
        <v>1</v>
      </c>
      <c r="N309" s="2">
        <f>COUNTIFS('Relevant - In CRM valid'!$T$2:$T$4699,$A309,'Relevant - In CRM valid'!$G$2:$G$4699,"UK",'Relevant - In CRM valid'!$Q$2:$Q$4699,"valid")+COUNTIFS('Relevant - In CRM unknown'!$T$2:$T$253,$A309,'Relevant - In CRM unknown'!$G$2:$G$253,"UK",'Relevant - In CRM unknown'!$Q$2:$Q$253,"valid")+COUNTIFS('Relevant - IN NOW CRM valid'!$T$2:$T$2328,$A309,'Relevant - IN NOW CRM valid'!$G$2:$G$2328,"UK",'Relevant - IN NOW CRM valid'!$Q$2:$Q$2328,"valid")+COUNTIFS('Relevant - IN NOW CRM unknown'!$T$2:$T$1227,$A309,'Relevant - IN NOW CRM unknown'!$G$2:$G$1227,"UK",'Relevant - IN NOW CRM unknown'!$Q$2:$Q$1227,"valid")+COUNTIFS('Relevant - Not CRM not valid'!$T$2:$T$416,$A309,'Relevant - Not CRM not valid'!$G$2:$G$416,"UK",'Relevant - Not CRM not valid'!$Q$2:$Q$416,"valid")+COUNTIFS('Relevant - In CRM not valid'!$T$2:$T$46,$A309,'Relevant - In CRM not valid'!$G$2:$G$46,"UK",'Relevant - In CRM not valid'!$Q$2:$Q$46,"valid")</f>
        <v>0</v>
      </c>
      <c r="O309" s="2" t="str">
        <f t="shared" si="9"/>
        <v>Finance  IT/Systems</v>
      </c>
    </row>
    <row r="310" spans="1:15" ht="15" customHeight="1">
      <c r="A310" s="2" t="s">
        <v>727</v>
      </c>
      <c r="B310" s="2" t="s">
        <v>728</v>
      </c>
      <c r="C310" s="2" t="s">
        <v>1570</v>
      </c>
      <c r="D310" s="2" t="str">
        <f>IFERROR(INDEX('UK Target Institutions'!$D$2:$D$727,MATCH($A310,'UK Target Institutions'!$A$2:$A$727,0)),"")</f>
        <v>Yes</v>
      </c>
      <c r="E310" s="2">
        <f>COUNTIFS('Relevant - In CRM valid'!$T$2:$T$4699,$A310,'Relevant - In CRM valid'!$G$2:$G$4699,"UK")+COUNTIFS('Relevant - In CRM unknown'!$T$2:$T$253,$A310,'Relevant - In CRM unknown'!$G$2:$G$253,"UK")+COUNTIFS('Relevant - IN NOW CRM valid'!$T$2:$T$2328,$A310,'Relevant - IN NOW CRM valid'!$G$2:$G$2328,"UK")+COUNTIFS('Relevant - IN NOW CRM unknown'!$T$2:$T$1227,$A310,'Relevant - IN NOW CRM unknown'!$G$2:$G$1227,"UK")+COUNTIFS('Relevant - Not CRM not valid'!$T$2:$T$416,$A310,'Relevant - Not CRM not valid'!$G$2:$G$416,"UK")+COUNTIFS('Relevant - In CRM not valid'!$T$2:$T$46,$A310,'Relevant - In CRM not valid'!$G$2:$G$46,"UK")</f>
        <v>1</v>
      </c>
      <c r="F310" s="2">
        <f>COUNTIFS('Relevant - In CRM valid'!$T$2:$T$4699,$A310,'Relevant - In CRM valid'!$G$2:$G$4699,"UK",'Relevant - In CRM valid'!$M$2:$M$4699,"Research")+COUNTIFS('Relevant - In CRM unknown'!$T$2:$T$253,$A310,'Relevant - In CRM unknown'!$G$2:$G$253,"UK",'Relevant - In CRM unknown'!$M$2:$M$253,"Research")+COUNTIFS('Relevant - IN NOW CRM valid'!$T$2:$T$2328,$A310,'Relevant - IN NOW CRM valid'!$G$2:$G$2328,"UK",'Relevant - IN NOW CRM valid'!$M$2:$M$2328,"Research")+COUNTIFS('Relevant - IN NOW CRM unknown'!$T$2:$T$1227,$A310,'Relevant - IN NOW CRM unknown'!$G$2:$G$1227,"UK",'Relevant - IN NOW CRM unknown'!$M$2:$M$1227,"Research")+COUNTIFS('Relevant - Not CRM not valid'!$T$2:$T$416,$A310,'Relevant - Not CRM not valid'!$G$2:$G$416,"UK",'Relevant - Not CRM not valid'!$M$2:$M$416,"Research")+COUNTIFS('Relevant - In CRM not valid'!$T$2:$T$46,$A310,'Relevant - In CRM not valid'!$G$2:$G$46,"UK",'Relevant - In CRM not valid'!$M$2:$M$46,"Research")</f>
        <v>0</v>
      </c>
      <c r="G310" s="2">
        <f>COUNTIFS('Relevant - In CRM valid'!$T$2:$T$4699,$A310,'Relevant - In CRM valid'!$G$2:$G$4699,"UK",'Relevant - In CRM valid'!$M$2:$M$4699,"Research",'Relevant - In CRM valid'!$R$2:$R$4699,"Senior")+COUNTIFS('Relevant - In CRM unknown'!$T$2:$T$253,$A310,'Relevant - In CRM unknown'!$G$2:$G$253,"UK",'Relevant - In CRM unknown'!$M$2:$M$253,"Research",'Relevant - In CRM unknown'!$R$2:$R$253,"Senior")+COUNTIFS('Relevant - IN NOW CRM valid'!$T$2:$T$2328,$A310,'Relevant - IN NOW CRM valid'!$G$2:$G$2328,"UK",'Relevant - IN NOW CRM valid'!$M$2:$M$2328,"Research",'Relevant - IN NOW CRM valid'!$R$2:$R$2328,"Senior")+COUNTIFS('Relevant - IN NOW CRM unknown'!$T$2:$T$1227,$A310,'Relevant - IN NOW CRM unknown'!$G$2:$G$1227,"UK",'Relevant - IN NOW CRM unknown'!$M$2:$M$1227,"Research",'Relevant - IN NOW CRM unknown'!$R$2:$R$1227,"Senior")+COUNTIFS('Relevant - Not CRM not valid'!$T$2:$T$416,$A310,'Relevant - Not CRM not valid'!$G$2:$G$416,"UK",'Relevant - Not CRM not valid'!$M$2:$M$416,"Research",'Relevant - Not CRM not valid'!$R$2:$R$416,"Senior")+COUNTIFS('Relevant - In CRM not valid'!$T$2:$T$46,$A310,'Relevant - In CRM not valid'!$G$2:$G$46,"UK",'Relevant - In CRM not valid'!$M$2:$M$46,"Research",'Relevant - In CRM not valid'!$R$2:$R$46,"Senior")</f>
        <v>0</v>
      </c>
      <c r="H310" s="2">
        <f>COUNTIFS('Relevant - In CRM valid'!$T$2:$T$4699,$A310,'Relevant - In CRM valid'!$G$2:$G$4699,"UK",'Relevant - In CRM valid'!$M$2:$M$4699,"Research",'Relevant - In CRM valid'!$R$2:$R$4699,"Operational")+COUNTIFS('Relevant - In CRM unknown'!$T$2:$T$253,$A310,'Relevant - In CRM unknown'!$G$2:$G$253,"UK",'Relevant - In CRM unknown'!$M$2:$M$253,"Research",'Relevant - In CRM unknown'!$R$2:$R$253,"Operational")+COUNTIFS('Relevant - IN NOW CRM valid'!$T$2:$T$2328,$A310,'Relevant - IN NOW CRM valid'!$G$2:$G$2328,"UK",'Relevant - IN NOW CRM valid'!$M$2:$M$2328,"Research",'Relevant - IN NOW CRM valid'!$R$2:$R$2328,"Operational")+COUNTIFS('Relevant - IN NOW CRM unknown'!$T$2:$T$1227,$A310,'Relevant - IN NOW CRM unknown'!$G$2:$G$1227,"UK",'Relevant - IN NOW CRM unknown'!$M$2:$M$1227,"Research",'Relevant - IN NOW CRM unknown'!$R$2:$R$1227,"Operational")+COUNTIFS('Relevant - Not CRM not valid'!$T$2:$T$416,$A310,'Relevant - Not CRM not valid'!$G$2:$G$416,"UK",'Relevant - Not CRM not valid'!$M$2:$M$416,"Research",'Relevant - Not CRM not valid'!$R$2:$R$416,"Operational")+COUNTIFS('Relevant - In CRM not valid'!$T$2:$T$46,$A310,'Relevant - In CRM not valid'!$G$2:$G$46,"UK",'Relevant - In CRM not valid'!$M$2:$M$46,"Research",'Relevant - In CRM not valid'!$R$2:$R$46,"Operational")</f>
        <v>0</v>
      </c>
      <c r="I310" s="2">
        <f>COUNTIFS('Relevant - In CRM valid'!$T$2:$T$4699,$A310,'Relevant - In CRM valid'!$G$2:$G$4699,"UK",'Relevant - In CRM valid'!$M$2:$M$4699,"Research",'Relevant - In CRM valid'!$R$2:$R$4699,"Academic")+COUNTIFS('Relevant - In CRM unknown'!$T$2:$T$253,$A310,'Relevant - In CRM unknown'!$G$2:$G$253,"UK",'Relevant - In CRM unknown'!$M$2:$M$253,"Research",'Relevant - In CRM unknown'!$R$2:$R$253,"Academic")+COUNTIFS('Relevant - IN NOW CRM valid'!$T$2:$T$2328,$A310,'Relevant - IN NOW CRM valid'!$G$2:$G$2328,"UK",'Relevant - IN NOW CRM valid'!$M$2:$M$2328,"Research",'Relevant - IN NOW CRM valid'!$R$2:$R$2328,"Academic")+COUNTIFS('Relevant - IN NOW CRM unknown'!$T$2:$T$1227,$A310,'Relevant - IN NOW CRM unknown'!$G$2:$G$1227,"UK",'Relevant - IN NOW CRM unknown'!$M$2:$M$1227,"Research",'Relevant - IN NOW CRM unknown'!$R$2:$R$1227,"Academic")+COUNTIFS('Relevant - Not CRM not valid'!$T$2:$T$416,$A310,'Relevant - Not CRM not valid'!$G$2:$G$416,"UK",'Relevant - Not CRM not valid'!$M$2:$M$416,"Research",'Relevant - Not CRM not valid'!$R$2:$R$416,"Academic")+COUNTIFS('Relevant - In CRM not valid'!$T$2:$T$46,$A310,'Relevant - In CRM not valid'!$G$2:$G$46,"UK",'Relevant - In CRM not valid'!$M$2:$M$46,"Research",'Relevant - In CRM not valid'!$R$2:$R$46,"Academic")</f>
        <v>0</v>
      </c>
      <c r="J310" s="2">
        <f>COUNTIFS('Relevant - In CRM valid'!$T$2:$T$4699,$A310,'Relevant - In CRM valid'!$G$2:$G$4699,"UK",'Relevant - In CRM valid'!$M$2:$M$4699,"Finance")+COUNTIFS('Relevant - In CRM unknown'!$T$2:$T$253,$A310,'Relevant - In CRM unknown'!$G$2:$G$253,"UK",'Relevant - In CRM unknown'!$M$2:$M$253,"Finance")+COUNTIFS('Relevant - IN NOW CRM valid'!$T$2:$T$2328,$A310,'Relevant - IN NOW CRM valid'!$G$2:$G$2328,"UK",'Relevant - IN NOW CRM valid'!$M$2:$M$2328,"Finance")+COUNTIFS('Relevant - IN NOW CRM unknown'!$T$2:$T$1227,$A310,'Relevant - IN NOW CRM unknown'!$G$2:$G$1227,"UK",'Relevant - IN NOW CRM unknown'!$M$2:$M$1227,"Finance")+COUNTIFS('Relevant - Not CRM not valid'!$T$2:$T$416,$A310,'Relevant - Not CRM not valid'!$G$2:$G$416,"UK",'Relevant - Not CRM not valid'!$M$2:$M$416,"Finance")+COUNTIFS('Relevant - In CRM not valid'!$T$2:$T$46,$A310,'Relevant - In CRM not valid'!$G$2:$G$46,"UK",'Relevant - In CRM not valid'!$M$2:$M$46,"Finance")</f>
        <v>1</v>
      </c>
      <c r="K310" s="2">
        <f>COUNTIFS('Relevant - In CRM valid'!$T$2:$T$4699,$A310,'Relevant - In CRM valid'!$G$2:$G$4699,"UK",'Relevant - In CRM valid'!$M$2:$M$4699,"IT/Systems")+COUNTIFS('Relevant - In CRM unknown'!$T$2:$T$253,$A310,'Relevant - In CRM unknown'!$G$2:$G$253,"UK",'Relevant - In CRM unknown'!$M$2:$M$253,"IT/Systems")+COUNTIFS('Relevant - IN NOW CRM valid'!$T$2:$T$2328,$A310,'Relevant - IN NOW CRM valid'!$G$2:$G$2328,"UK",'Relevant - IN NOW CRM valid'!$M$2:$M$2328,"IT/Systems")+COUNTIFS('Relevant - IN NOW CRM unknown'!$T$2:$T$1227,$A310,'Relevant - IN NOW CRM unknown'!$G$2:$G$1227,"UK",'Relevant - IN NOW CRM unknown'!$M$2:$M$1227,"IT/Systems")+COUNTIFS('Relevant - Not CRM not valid'!$T$2:$T$416,$A310,'Relevant - Not CRM not valid'!$G$2:$G$416,"UK",'Relevant - Not CRM not valid'!$M$2:$M$416,"IT/Systems")+COUNTIFS('Relevant - In CRM not valid'!$T$2:$T$46,$A310,'Relevant - In CRM not valid'!$G$2:$G$46,"UK",'Relevant - In CRM not valid'!$M$2:$M$46,"IT/Systems")</f>
        <v>0</v>
      </c>
      <c r="L310" s="2">
        <f>COUNTIFS('Relevant - In CRM valid'!$T$2:$T$4699,$A310,'Relevant - In CRM valid'!$G$2:$G$4699,"UK",'Relevant - In CRM valid'!$M$2:$M$4699,"")+COUNTIFS('Relevant - In CRM unknown'!$T$2:$T$253,$A310,'Relevant - In CRM unknown'!$G$2:$G$253,"UK",'Relevant - In CRM unknown'!$M$2:$M$253,"")+COUNTIFS('Relevant - IN NOW CRM valid'!$T$2:$T$2328,$A310,'Relevant - IN NOW CRM valid'!$G$2:$G$2328,"UK",'Relevant - IN NOW CRM valid'!$M$2:$M$2328,"")+COUNTIFS('Relevant - IN NOW CRM unknown'!$T$2:$T$1227,$A310,'Relevant - IN NOW CRM unknown'!$G$2:$G$1227,"UK",'Relevant - IN NOW CRM unknown'!$M$2:$M$1227,"")+COUNTIFS('Relevant - Not CRM not valid'!$T$2:$T$416,$A310,'Relevant - Not CRM not valid'!$G$2:$G$416,"UK",'Relevant - Not CRM not valid'!$M$2:$M$416,"")+COUNTIFS('Relevant - In CRM not valid'!$T$2:$T$46,$A310,'Relevant - In CRM not valid'!$G$2:$G$46,"UK",'Relevant - In CRM not valid'!$M$2:$M$46,"")</f>
        <v>0</v>
      </c>
      <c r="M310" s="2">
        <f t="shared" si="8"/>
        <v>1</v>
      </c>
      <c r="N310" s="2">
        <f>COUNTIFS('Relevant - In CRM valid'!$T$2:$T$4699,$A310,'Relevant - In CRM valid'!$G$2:$G$4699,"UK",'Relevant - In CRM valid'!$Q$2:$Q$4699,"valid")+COUNTIFS('Relevant - In CRM unknown'!$T$2:$T$253,$A310,'Relevant - In CRM unknown'!$G$2:$G$253,"UK",'Relevant - In CRM unknown'!$Q$2:$Q$253,"valid")+COUNTIFS('Relevant - IN NOW CRM valid'!$T$2:$T$2328,$A310,'Relevant - IN NOW CRM valid'!$G$2:$G$2328,"UK",'Relevant - IN NOW CRM valid'!$Q$2:$Q$2328,"valid")+COUNTIFS('Relevant - IN NOW CRM unknown'!$T$2:$T$1227,$A310,'Relevant - IN NOW CRM unknown'!$G$2:$G$1227,"UK",'Relevant - IN NOW CRM unknown'!$Q$2:$Q$1227,"valid")+COUNTIFS('Relevant - Not CRM not valid'!$T$2:$T$416,$A310,'Relevant - Not CRM not valid'!$G$2:$G$416,"UK",'Relevant - Not CRM not valid'!$Q$2:$Q$416,"valid")+COUNTIFS('Relevant - In CRM not valid'!$T$2:$T$46,$A310,'Relevant - In CRM not valid'!$G$2:$G$46,"UK",'Relevant - In CRM not valid'!$Q$2:$Q$46,"valid")</f>
        <v>1</v>
      </c>
      <c r="O310" s="2" t="str">
        <f t="shared" si="9"/>
        <v>Research  IT/Systems</v>
      </c>
    </row>
    <row r="311" spans="1:15" ht="15" customHeight="1">
      <c r="A311" s="2" t="s">
        <v>729</v>
      </c>
      <c r="B311" s="2" t="s">
        <v>730</v>
      </c>
      <c r="C311" s="2" t="s">
        <v>1570</v>
      </c>
      <c r="D311" s="2" t="str">
        <f>IFERROR(INDEX('UK Target Institutions'!$D$2:$D$727,MATCH($A311,'UK Target Institutions'!$A$2:$A$727,0)),"")</f>
        <v>No</v>
      </c>
      <c r="E311" s="2">
        <f>COUNTIFS('Relevant - In CRM valid'!$T$2:$T$4699,$A311,'Relevant - In CRM valid'!$G$2:$G$4699,"UK")+COUNTIFS('Relevant - In CRM unknown'!$T$2:$T$253,$A311,'Relevant - In CRM unknown'!$G$2:$G$253,"UK")+COUNTIFS('Relevant - IN NOW CRM valid'!$T$2:$T$2328,$A311,'Relevant - IN NOW CRM valid'!$G$2:$G$2328,"UK")+COUNTIFS('Relevant - IN NOW CRM unknown'!$T$2:$T$1227,$A311,'Relevant - IN NOW CRM unknown'!$G$2:$G$1227,"UK")+COUNTIFS('Relevant - Not CRM not valid'!$T$2:$T$416,$A311,'Relevant - Not CRM not valid'!$G$2:$G$416,"UK")+COUNTIFS('Relevant - In CRM not valid'!$T$2:$T$46,$A311,'Relevant - In CRM not valid'!$G$2:$G$46,"UK")</f>
        <v>1</v>
      </c>
      <c r="F311" s="2">
        <f>COUNTIFS('Relevant - In CRM valid'!$T$2:$T$4699,$A311,'Relevant - In CRM valid'!$G$2:$G$4699,"UK",'Relevant - In CRM valid'!$M$2:$M$4699,"Research")+COUNTIFS('Relevant - In CRM unknown'!$T$2:$T$253,$A311,'Relevant - In CRM unknown'!$G$2:$G$253,"UK",'Relevant - In CRM unknown'!$M$2:$M$253,"Research")+COUNTIFS('Relevant - IN NOW CRM valid'!$T$2:$T$2328,$A311,'Relevant - IN NOW CRM valid'!$G$2:$G$2328,"UK",'Relevant - IN NOW CRM valid'!$M$2:$M$2328,"Research")+COUNTIFS('Relevant - IN NOW CRM unknown'!$T$2:$T$1227,$A311,'Relevant - IN NOW CRM unknown'!$G$2:$G$1227,"UK",'Relevant - IN NOW CRM unknown'!$M$2:$M$1227,"Research")+COUNTIFS('Relevant - Not CRM not valid'!$T$2:$T$416,$A311,'Relevant - Not CRM not valid'!$G$2:$G$416,"UK",'Relevant - Not CRM not valid'!$M$2:$M$416,"Research")+COUNTIFS('Relevant - In CRM not valid'!$T$2:$T$46,$A311,'Relevant - In CRM not valid'!$G$2:$G$46,"UK",'Relevant - In CRM not valid'!$M$2:$M$46,"Research")</f>
        <v>0</v>
      </c>
      <c r="G311" s="2">
        <f>COUNTIFS('Relevant - In CRM valid'!$T$2:$T$4699,$A311,'Relevant - In CRM valid'!$G$2:$G$4699,"UK",'Relevant - In CRM valid'!$M$2:$M$4699,"Research",'Relevant - In CRM valid'!$R$2:$R$4699,"Senior")+COUNTIFS('Relevant - In CRM unknown'!$T$2:$T$253,$A311,'Relevant - In CRM unknown'!$G$2:$G$253,"UK",'Relevant - In CRM unknown'!$M$2:$M$253,"Research",'Relevant - In CRM unknown'!$R$2:$R$253,"Senior")+COUNTIFS('Relevant - IN NOW CRM valid'!$T$2:$T$2328,$A311,'Relevant - IN NOW CRM valid'!$G$2:$G$2328,"UK",'Relevant - IN NOW CRM valid'!$M$2:$M$2328,"Research",'Relevant - IN NOW CRM valid'!$R$2:$R$2328,"Senior")+COUNTIFS('Relevant - IN NOW CRM unknown'!$T$2:$T$1227,$A311,'Relevant - IN NOW CRM unknown'!$G$2:$G$1227,"UK",'Relevant - IN NOW CRM unknown'!$M$2:$M$1227,"Research",'Relevant - IN NOW CRM unknown'!$R$2:$R$1227,"Senior")+COUNTIFS('Relevant - Not CRM not valid'!$T$2:$T$416,$A311,'Relevant - Not CRM not valid'!$G$2:$G$416,"UK",'Relevant - Not CRM not valid'!$M$2:$M$416,"Research",'Relevant - Not CRM not valid'!$R$2:$R$416,"Senior")+COUNTIFS('Relevant - In CRM not valid'!$T$2:$T$46,$A311,'Relevant - In CRM not valid'!$G$2:$G$46,"UK",'Relevant - In CRM not valid'!$M$2:$M$46,"Research",'Relevant - In CRM not valid'!$R$2:$R$46,"Senior")</f>
        <v>0</v>
      </c>
      <c r="H311" s="2">
        <f>COUNTIFS('Relevant - In CRM valid'!$T$2:$T$4699,$A311,'Relevant - In CRM valid'!$G$2:$G$4699,"UK",'Relevant - In CRM valid'!$M$2:$M$4699,"Research",'Relevant - In CRM valid'!$R$2:$R$4699,"Operational")+COUNTIFS('Relevant - In CRM unknown'!$T$2:$T$253,$A311,'Relevant - In CRM unknown'!$G$2:$G$253,"UK",'Relevant - In CRM unknown'!$M$2:$M$253,"Research",'Relevant - In CRM unknown'!$R$2:$R$253,"Operational")+COUNTIFS('Relevant - IN NOW CRM valid'!$T$2:$T$2328,$A311,'Relevant - IN NOW CRM valid'!$G$2:$G$2328,"UK",'Relevant - IN NOW CRM valid'!$M$2:$M$2328,"Research",'Relevant - IN NOW CRM valid'!$R$2:$R$2328,"Operational")+COUNTIFS('Relevant - IN NOW CRM unknown'!$T$2:$T$1227,$A311,'Relevant - IN NOW CRM unknown'!$G$2:$G$1227,"UK",'Relevant - IN NOW CRM unknown'!$M$2:$M$1227,"Research",'Relevant - IN NOW CRM unknown'!$R$2:$R$1227,"Operational")+COUNTIFS('Relevant - Not CRM not valid'!$T$2:$T$416,$A311,'Relevant - Not CRM not valid'!$G$2:$G$416,"UK",'Relevant - Not CRM not valid'!$M$2:$M$416,"Research",'Relevant - Not CRM not valid'!$R$2:$R$416,"Operational")+COUNTIFS('Relevant - In CRM not valid'!$T$2:$T$46,$A311,'Relevant - In CRM not valid'!$G$2:$G$46,"UK",'Relevant - In CRM not valid'!$M$2:$M$46,"Research",'Relevant - In CRM not valid'!$R$2:$R$46,"Operational")</f>
        <v>0</v>
      </c>
      <c r="I311" s="2">
        <f>COUNTIFS('Relevant - In CRM valid'!$T$2:$T$4699,$A311,'Relevant - In CRM valid'!$G$2:$G$4699,"UK",'Relevant - In CRM valid'!$M$2:$M$4699,"Research",'Relevant - In CRM valid'!$R$2:$R$4699,"Academic")+COUNTIFS('Relevant - In CRM unknown'!$T$2:$T$253,$A311,'Relevant - In CRM unknown'!$G$2:$G$253,"UK",'Relevant - In CRM unknown'!$M$2:$M$253,"Research",'Relevant - In CRM unknown'!$R$2:$R$253,"Academic")+COUNTIFS('Relevant - IN NOW CRM valid'!$T$2:$T$2328,$A311,'Relevant - IN NOW CRM valid'!$G$2:$G$2328,"UK",'Relevant - IN NOW CRM valid'!$M$2:$M$2328,"Research",'Relevant - IN NOW CRM valid'!$R$2:$R$2328,"Academic")+COUNTIFS('Relevant - IN NOW CRM unknown'!$T$2:$T$1227,$A311,'Relevant - IN NOW CRM unknown'!$G$2:$G$1227,"UK",'Relevant - IN NOW CRM unknown'!$M$2:$M$1227,"Research",'Relevant - IN NOW CRM unknown'!$R$2:$R$1227,"Academic")+COUNTIFS('Relevant - Not CRM not valid'!$T$2:$T$416,$A311,'Relevant - Not CRM not valid'!$G$2:$G$416,"UK",'Relevant - Not CRM not valid'!$M$2:$M$416,"Research",'Relevant - Not CRM not valid'!$R$2:$R$416,"Academic")+COUNTIFS('Relevant - In CRM not valid'!$T$2:$T$46,$A311,'Relevant - In CRM not valid'!$G$2:$G$46,"UK",'Relevant - In CRM not valid'!$M$2:$M$46,"Research",'Relevant - In CRM not valid'!$R$2:$R$46,"Academic")</f>
        <v>0</v>
      </c>
      <c r="J311" s="2">
        <f>COUNTIFS('Relevant - In CRM valid'!$T$2:$T$4699,$A311,'Relevant - In CRM valid'!$G$2:$G$4699,"UK",'Relevant - In CRM valid'!$M$2:$M$4699,"Finance")+COUNTIFS('Relevant - In CRM unknown'!$T$2:$T$253,$A311,'Relevant - In CRM unknown'!$G$2:$G$253,"UK",'Relevant - In CRM unknown'!$M$2:$M$253,"Finance")+COUNTIFS('Relevant - IN NOW CRM valid'!$T$2:$T$2328,$A311,'Relevant - IN NOW CRM valid'!$G$2:$G$2328,"UK",'Relevant - IN NOW CRM valid'!$M$2:$M$2328,"Finance")+COUNTIFS('Relevant - IN NOW CRM unknown'!$T$2:$T$1227,$A311,'Relevant - IN NOW CRM unknown'!$G$2:$G$1227,"UK",'Relevant - IN NOW CRM unknown'!$M$2:$M$1227,"Finance")+COUNTIFS('Relevant - Not CRM not valid'!$T$2:$T$416,$A311,'Relevant - Not CRM not valid'!$G$2:$G$416,"UK",'Relevant - Not CRM not valid'!$M$2:$M$416,"Finance")+COUNTIFS('Relevant - In CRM not valid'!$T$2:$T$46,$A311,'Relevant - In CRM not valid'!$G$2:$G$46,"UK",'Relevant - In CRM not valid'!$M$2:$M$46,"Finance")</f>
        <v>1</v>
      </c>
      <c r="K311" s="2">
        <f>COUNTIFS('Relevant - In CRM valid'!$T$2:$T$4699,$A311,'Relevant - In CRM valid'!$G$2:$G$4699,"UK",'Relevant - In CRM valid'!$M$2:$M$4699,"IT/Systems")+COUNTIFS('Relevant - In CRM unknown'!$T$2:$T$253,$A311,'Relevant - In CRM unknown'!$G$2:$G$253,"UK",'Relevant - In CRM unknown'!$M$2:$M$253,"IT/Systems")+COUNTIFS('Relevant - IN NOW CRM valid'!$T$2:$T$2328,$A311,'Relevant - IN NOW CRM valid'!$G$2:$G$2328,"UK",'Relevant - IN NOW CRM valid'!$M$2:$M$2328,"IT/Systems")+COUNTIFS('Relevant - IN NOW CRM unknown'!$T$2:$T$1227,$A311,'Relevant - IN NOW CRM unknown'!$G$2:$G$1227,"UK",'Relevant - IN NOW CRM unknown'!$M$2:$M$1227,"IT/Systems")+COUNTIFS('Relevant - Not CRM not valid'!$T$2:$T$416,$A311,'Relevant - Not CRM not valid'!$G$2:$G$416,"UK",'Relevant - Not CRM not valid'!$M$2:$M$416,"IT/Systems")+COUNTIFS('Relevant - In CRM not valid'!$T$2:$T$46,$A311,'Relevant - In CRM not valid'!$G$2:$G$46,"UK",'Relevant - In CRM not valid'!$M$2:$M$46,"IT/Systems")</f>
        <v>0</v>
      </c>
      <c r="L311" s="2">
        <f>COUNTIFS('Relevant - In CRM valid'!$T$2:$T$4699,$A311,'Relevant - In CRM valid'!$G$2:$G$4699,"UK",'Relevant - In CRM valid'!$M$2:$M$4699,"")+COUNTIFS('Relevant - In CRM unknown'!$T$2:$T$253,$A311,'Relevant - In CRM unknown'!$G$2:$G$253,"UK",'Relevant - In CRM unknown'!$M$2:$M$253,"")+COUNTIFS('Relevant - IN NOW CRM valid'!$T$2:$T$2328,$A311,'Relevant - IN NOW CRM valid'!$G$2:$G$2328,"UK",'Relevant - IN NOW CRM valid'!$M$2:$M$2328,"")+COUNTIFS('Relevant - IN NOW CRM unknown'!$T$2:$T$1227,$A311,'Relevant - IN NOW CRM unknown'!$G$2:$G$1227,"UK",'Relevant - IN NOW CRM unknown'!$M$2:$M$1227,"")+COUNTIFS('Relevant - Not CRM not valid'!$T$2:$T$416,$A311,'Relevant - Not CRM not valid'!$G$2:$G$416,"UK",'Relevant - Not CRM not valid'!$M$2:$M$416,"")+COUNTIFS('Relevant - In CRM not valid'!$T$2:$T$46,$A311,'Relevant - In CRM not valid'!$G$2:$G$46,"UK",'Relevant - In CRM not valid'!$M$2:$M$46,"")</f>
        <v>0</v>
      </c>
      <c r="M311" s="2">
        <f t="shared" si="8"/>
        <v>1</v>
      </c>
      <c r="N311" s="2">
        <f>COUNTIFS('Relevant - In CRM valid'!$T$2:$T$4699,$A311,'Relevant - In CRM valid'!$G$2:$G$4699,"UK",'Relevant - In CRM valid'!$Q$2:$Q$4699,"valid")+COUNTIFS('Relevant - In CRM unknown'!$T$2:$T$253,$A311,'Relevant - In CRM unknown'!$G$2:$G$253,"UK",'Relevant - In CRM unknown'!$Q$2:$Q$253,"valid")+COUNTIFS('Relevant - IN NOW CRM valid'!$T$2:$T$2328,$A311,'Relevant - IN NOW CRM valid'!$G$2:$G$2328,"UK",'Relevant - IN NOW CRM valid'!$Q$2:$Q$2328,"valid")+COUNTIFS('Relevant - IN NOW CRM unknown'!$T$2:$T$1227,$A311,'Relevant - IN NOW CRM unknown'!$G$2:$G$1227,"UK",'Relevant - IN NOW CRM unknown'!$Q$2:$Q$1227,"valid")+COUNTIFS('Relevant - Not CRM not valid'!$T$2:$T$416,$A311,'Relevant - Not CRM not valid'!$G$2:$G$416,"UK",'Relevant - Not CRM not valid'!$Q$2:$Q$416,"valid")+COUNTIFS('Relevant - In CRM not valid'!$T$2:$T$46,$A311,'Relevant - In CRM not valid'!$G$2:$G$46,"UK",'Relevant - In CRM not valid'!$Q$2:$Q$46,"valid")</f>
        <v>1</v>
      </c>
      <c r="O311" s="2" t="str">
        <f t="shared" si="9"/>
        <v>Research  IT/Systems</v>
      </c>
    </row>
    <row r="312" spans="1:15" ht="15" customHeight="1">
      <c r="A312" s="2" t="s">
        <v>731</v>
      </c>
      <c r="B312" s="2" t="s">
        <v>732</v>
      </c>
      <c r="C312" s="2" t="s">
        <v>1570</v>
      </c>
      <c r="D312" s="2" t="str">
        <f>IFERROR(INDEX('UK Target Institutions'!$D$2:$D$727,MATCH($A312,'UK Target Institutions'!$A$2:$A$727,0)),"")</f>
        <v>No</v>
      </c>
      <c r="E312" s="2">
        <f>COUNTIFS('Relevant - In CRM valid'!$T$2:$T$4699,$A312,'Relevant - In CRM valid'!$G$2:$G$4699,"UK")+COUNTIFS('Relevant - In CRM unknown'!$T$2:$T$253,$A312,'Relevant - In CRM unknown'!$G$2:$G$253,"UK")+COUNTIFS('Relevant - IN NOW CRM valid'!$T$2:$T$2328,$A312,'Relevant - IN NOW CRM valid'!$G$2:$G$2328,"UK")+COUNTIFS('Relevant - IN NOW CRM unknown'!$T$2:$T$1227,$A312,'Relevant - IN NOW CRM unknown'!$G$2:$G$1227,"UK")+COUNTIFS('Relevant - Not CRM not valid'!$T$2:$T$416,$A312,'Relevant - Not CRM not valid'!$G$2:$G$416,"UK")+COUNTIFS('Relevant - In CRM not valid'!$T$2:$T$46,$A312,'Relevant - In CRM not valid'!$G$2:$G$46,"UK")</f>
        <v>1</v>
      </c>
      <c r="F312" s="2">
        <f>COUNTIFS('Relevant - In CRM valid'!$T$2:$T$4699,$A312,'Relevant - In CRM valid'!$G$2:$G$4699,"UK",'Relevant - In CRM valid'!$M$2:$M$4699,"Research")+COUNTIFS('Relevant - In CRM unknown'!$T$2:$T$253,$A312,'Relevant - In CRM unknown'!$G$2:$G$253,"UK",'Relevant - In CRM unknown'!$M$2:$M$253,"Research")+COUNTIFS('Relevant - IN NOW CRM valid'!$T$2:$T$2328,$A312,'Relevant - IN NOW CRM valid'!$G$2:$G$2328,"UK",'Relevant - IN NOW CRM valid'!$M$2:$M$2328,"Research")+COUNTIFS('Relevant - IN NOW CRM unknown'!$T$2:$T$1227,$A312,'Relevant - IN NOW CRM unknown'!$G$2:$G$1227,"UK",'Relevant - IN NOW CRM unknown'!$M$2:$M$1227,"Research")+COUNTIFS('Relevant - Not CRM not valid'!$T$2:$T$416,$A312,'Relevant - Not CRM not valid'!$G$2:$G$416,"UK",'Relevant - Not CRM not valid'!$M$2:$M$416,"Research")+COUNTIFS('Relevant - In CRM not valid'!$T$2:$T$46,$A312,'Relevant - In CRM not valid'!$G$2:$G$46,"UK",'Relevant - In CRM not valid'!$M$2:$M$46,"Research")</f>
        <v>0</v>
      </c>
      <c r="G312" s="2">
        <f>COUNTIFS('Relevant - In CRM valid'!$T$2:$T$4699,$A312,'Relevant - In CRM valid'!$G$2:$G$4699,"UK",'Relevant - In CRM valid'!$M$2:$M$4699,"Research",'Relevant - In CRM valid'!$R$2:$R$4699,"Senior")+COUNTIFS('Relevant - In CRM unknown'!$T$2:$T$253,$A312,'Relevant - In CRM unknown'!$G$2:$G$253,"UK",'Relevant - In CRM unknown'!$M$2:$M$253,"Research",'Relevant - In CRM unknown'!$R$2:$R$253,"Senior")+COUNTIFS('Relevant - IN NOW CRM valid'!$T$2:$T$2328,$A312,'Relevant - IN NOW CRM valid'!$G$2:$G$2328,"UK",'Relevant - IN NOW CRM valid'!$M$2:$M$2328,"Research",'Relevant - IN NOW CRM valid'!$R$2:$R$2328,"Senior")+COUNTIFS('Relevant - IN NOW CRM unknown'!$T$2:$T$1227,$A312,'Relevant - IN NOW CRM unknown'!$G$2:$G$1227,"UK",'Relevant - IN NOW CRM unknown'!$M$2:$M$1227,"Research",'Relevant - IN NOW CRM unknown'!$R$2:$R$1227,"Senior")+COUNTIFS('Relevant - Not CRM not valid'!$T$2:$T$416,$A312,'Relevant - Not CRM not valid'!$G$2:$G$416,"UK",'Relevant - Not CRM not valid'!$M$2:$M$416,"Research",'Relevant - Not CRM not valid'!$R$2:$R$416,"Senior")+COUNTIFS('Relevant - In CRM not valid'!$T$2:$T$46,$A312,'Relevant - In CRM not valid'!$G$2:$G$46,"UK",'Relevant - In CRM not valid'!$M$2:$M$46,"Research",'Relevant - In CRM not valid'!$R$2:$R$46,"Senior")</f>
        <v>0</v>
      </c>
      <c r="H312" s="2">
        <f>COUNTIFS('Relevant - In CRM valid'!$T$2:$T$4699,$A312,'Relevant - In CRM valid'!$G$2:$G$4699,"UK",'Relevant - In CRM valid'!$M$2:$M$4699,"Research",'Relevant - In CRM valid'!$R$2:$R$4699,"Operational")+COUNTIFS('Relevant - In CRM unknown'!$T$2:$T$253,$A312,'Relevant - In CRM unknown'!$G$2:$G$253,"UK",'Relevant - In CRM unknown'!$M$2:$M$253,"Research",'Relevant - In CRM unknown'!$R$2:$R$253,"Operational")+COUNTIFS('Relevant - IN NOW CRM valid'!$T$2:$T$2328,$A312,'Relevant - IN NOW CRM valid'!$G$2:$G$2328,"UK",'Relevant - IN NOW CRM valid'!$M$2:$M$2328,"Research",'Relevant - IN NOW CRM valid'!$R$2:$R$2328,"Operational")+COUNTIFS('Relevant - IN NOW CRM unknown'!$T$2:$T$1227,$A312,'Relevant - IN NOW CRM unknown'!$G$2:$G$1227,"UK",'Relevant - IN NOW CRM unknown'!$M$2:$M$1227,"Research",'Relevant - IN NOW CRM unknown'!$R$2:$R$1227,"Operational")+COUNTIFS('Relevant - Not CRM not valid'!$T$2:$T$416,$A312,'Relevant - Not CRM not valid'!$G$2:$G$416,"UK",'Relevant - Not CRM not valid'!$M$2:$M$416,"Research",'Relevant - Not CRM not valid'!$R$2:$R$416,"Operational")+COUNTIFS('Relevant - In CRM not valid'!$T$2:$T$46,$A312,'Relevant - In CRM not valid'!$G$2:$G$46,"UK",'Relevant - In CRM not valid'!$M$2:$M$46,"Research",'Relevant - In CRM not valid'!$R$2:$R$46,"Operational")</f>
        <v>0</v>
      </c>
      <c r="I312" s="2">
        <f>COUNTIFS('Relevant - In CRM valid'!$T$2:$T$4699,$A312,'Relevant - In CRM valid'!$G$2:$G$4699,"UK",'Relevant - In CRM valid'!$M$2:$M$4699,"Research",'Relevant - In CRM valid'!$R$2:$R$4699,"Academic")+COUNTIFS('Relevant - In CRM unknown'!$T$2:$T$253,$A312,'Relevant - In CRM unknown'!$G$2:$G$253,"UK",'Relevant - In CRM unknown'!$M$2:$M$253,"Research",'Relevant - In CRM unknown'!$R$2:$R$253,"Academic")+COUNTIFS('Relevant - IN NOW CRM valid'!$T$2:$T$2328,$A312,'Relevant - IN NOW CRM valid'!$G$2:$G$2328,"UK",'Relevant - IN NOW CRM valid'!$M$2:$M$2328,"Research",'Relevant - IN NOW CRM valid'!$R$2:$R$2328,"Academic")+COUNTIFS('Relevant - IN NOW CRM unknown'!$T$2:$T$1227,$A312,'Relevant - IN NOW CRM unknown'!$G$2:$G$1227,"UK",'Relevant - IN NOW CRM unknown'!$M$2:$M$1227,"Research",'Relevant - IN NOW CRM unknown'!$R$2:$R$1227,"Academic")+COUNTIFS('Relevant - Not CRM not valid'!$T$2:$T$416,$A312,'Relevant - Not CRM not valid'!$G$2:$G$416,"UK",'Relevant - Not CRM not valid'!$M$2:$M$416,"Research",'Relevant - Not CRM not valid'!$R$2:$R$416,"Academic")+COUNTIFS('Relevant - In CRM not valid'!$T$2:$T$46,$A312,'Relevant - In CRM not valid'!$G$2:$G$46,"UK",'Relevant - In CRM not valid'!$M$2:$M$46,"Research",'Relevant - In CRM not valid'!$R$2:$R$46,"Academic")</f>
        <v>0</v>
      </c>
      <c r="J312" s="2">
        <f>COUNTIFS('Relevant - In CRM valid'!$T$2:$T$4699,$A312,'Relevant - In CRM valid'!$G$2:$G$4699,"UK",'Relevant - In CRM valid'!$M$2:$M$4699,"Finance")+COUNTIFS('Relevant - In CRM unknown'!$T$2:$T$253,$A312,'Relevant - In CRM unknown'!$G$2:$G$253,"UK",'Relevant - In CRM unknown'!$M$2:$M$253,"Finance")+COUNTIFS('Relevant - IN NOW CRM valid'!$T$2:$T$2328,$A312,'Relevant - IN NOW CRM valid'!$G$2:$G$2328,"UK",'Relevant - IN NOW CRM valid'!$M$2:$M$2328,"Finance")+COUNTIFS('Relevant - IN NOW CRM unknown'!$T$2:$T$1227,$A312,'Relevant - IN NOW CRM unknown'!$G$2:$G$1227,"UK",'Relevant - IN NOW CRM unknown'!$M$2:$M$1227,"Finance")+COUNTIFS('Relevant - Not CRM not valid'!$T$2:$T$416,$A312,'Relevant - Not CRM not valid'!$G$2:$G$416,"UK",'Relevant - Not CRM not valid'!$M$2:$M$416,"Finance")+COUNTIFS('Relevant - In CRM not valid'!$T$2:$T$46,$A312,'Relevant - In CRM not valid'!$G$2:$G$46,"UK",'Relevant - In CRM not valid'!$M$2:$M$46,"Finance")</f>
        <v>1</v>
      </c>
      <c r="K312" s="2">
        <f>COUNTIFS('Relevant - In CRM valid'!$T$2:$T$4699,$A312,'Relevant - In CRM valid'!$G$2:$G$4699,"UK",'Relevant - In CRM valid'!$M$2:$M$4699,"IT/Systems")+COUNTIFS('Relevant - In CRM unknown'!$T$2:$T$253,$A312,'Relevant - In CRM unknown'!$G$2:$G$253,"UK",'Relevant - In CRM unknown'!$M$2:$M$253,"IT/Systems")+COUNTIFS('Relevant - IN NOW CRM valid'!$T$2:$T$2328,$A312,'Relevant - IN NOW CRM valid'!$G$2:$G$2328,"UK",'Relevant - IN NOW CRM valid'!$M$2:$M$2328,"IT/Systems")+COUNTIFS('Relevant - IN NOW CRM unknown'!$T$2:$T$1227,$A312,'Relevant - IN NOW CRM unknown'!$G$2:$G$1227,"UK",'Relevant - IN NOW CRM unknown'!$M$2:$M$1227,"IT/Systems")+COUNTIFS('Relevant - Not CRM not valid'!$T$2:$T$416,$A312,'Relevant - Not CRM not valid'!$G$2:$G$416,"UK",'Relevant - Not CRM not valid'!$M$2:$M$416,"IT/Systems")+COUNTIFS('Relevant - In CRM not valid'!$T$2:$T$46,$A312,'Relevant - In CRM not valid'!$G$2:$G$46,"UK",'Relevant - In CRM not valid'!$M$2:$M$46,"IT/Systems")</f>
        <v>0</v>
      </c>
      <c r="L312" s="2">
        <f>COUNTIFS('Relevant - In CRM valid'!$T$2:$T$4699,$A312,'Relevant - In CRM valid'!$G$2:$G$4699,"UK",'Relevant - In CRM valid'!$M$2:$M$4699,"")+COUNTIFS('Relevant - In CRM unknown'!$T$2:$T$253,$A312,'Relevant - In CRM unknown'!$G$2:$G$253,"UK",'Relevant - In CRM unknown'!$M$2:$M$253,"")+COUNTIFS('Relevant - IN NOW CRM valid'!$T$2:$T$2328,$A312,'Relevant - IN NOW CRM valid'!$G$2:$G$2328,"UK",'Relevant - IN NOW CRM valid'!$M$2:$M$2328,"")+COUNTIFS('Relevant - IN NOW CRM unknown'!$T$2:$T$1227,$A312,'Relevant - IN NOW CRM unknown'!$G$2:$G$1227,"UK",'Relevant - IN NOW CRM unknown'!$M$2:$M$1227,"")+COUNTIFS('Relevant - Not CRM not valid'!$T$2:$T$416,$A312,'Relevant - Not CRM not valid'!$G$2:$G$416,"UK",'Relevant - Not CRM not valid'!$M$2:$M$416,"")+COUNTIFS('Relevant - In CRM not valid'!$T$2:$T$46,$A312,'Relevant - In CRM not valid'!$G$2:$G$46,"UK",'Relevant - In CRM not valid'!$M$2:$M$46,"")</f>
        <v>0</v>
      </c>
      <c r="M312" s="2">
        <f t="shared" si="8"/>
        <v>1</v>
      </c>
      <c r="N312" s="2">
        <f>COUNTIFS('Relevant - In CRM valid'!$T$2:$T$4699,$A312,'Relevant - In CRM valid'!$G$2:$G$4699,"UK",'Relevant - In CRM valid'!$Q$2:$Q$4699,"valid")+COUNTIFS('Relevant - In CRM unknown'!$T$2:$T$253,$A312,'Relevant - In CRM unknown'!$G$2:$G$253,"UK",'Relevant - In CRM unknown'!$Q$2:$Q$253,"valid")+COUNTIFS('Relevant - IN NOW CRM valid'!$T$2:$T$2328,$A312,'Relevant - IN NOW CRM valid'!$G$2:$G$2328,"UK",'Relevant - IN NOW CRM valid'!$Q$2:$Q$2328,"valid")+COUNTIFS('Relevant - IN NOW CRM unknown'!$T$2:$T$1227,$A312,'Relevant - IN NOW CRM unknown'!$G$2:$G$1227,"UK",'Relevant - IN NOW CRM unknown'!$Q$2:$Q$1227,"valid")+COUNTIFS('Relevant - Not CRM not valid'!$T$2:$T$416,$A312,'Relevant - Not CRM not valid'!$G$2:$G$416,"UK",'Relevant - Not CRM not valid'!$Q$2:$Q$416,"valid")+COUNTIFS('Relevant - In CRM not valid'!$T$2:$T$46,$A312,'Relevant - In CRM not valid'!$G$2:$G$46,"UK",'Relevant - In CRM not valid'!$Q$2:$Q$46,"valid")</f>
        <v>1</v>
      </c>
      <c r="O312" s="2" t="str">
        <f t="shared" si="9"/>
        <v>Research  IT/Systems</v>
      </c>
    </row>
    <row r="313" spans="1:15" ht="15" customHeight="1">
      <c r="A313" s="2" t="s">
        <v>733</v>
      </c>
      <c r="B313" s="2" t="s">
        <v>734</v>
      </c>
      <c r="C313" s="2" t="s">
        <v>368</v>
      </c>
      <c r="D313" s="2" t="str">
        <f>IFERROR(INDEX('UK Target Institutions'!$D$2:$D$727,MATCH($A313,'UK Target Institutions'!$A$2:$A$727,0)),"")</f>
        <v>No</v>
      </c>
      <c r="E313" s="2">
        <f>COUNTIFS('Relevant - In CRM valid'!$T$2:$T$4699,$A313,'Relevant - In CRM valid'!$G$2:$G$4699,"UK")+COUNTIFS('Relevant - In CRM unknown'!$T$2:$T$253,$A313,'Relevant - In CRM unknown'!$G$2:$G$253,"UK")+COUNTIFS('Relevant - IN NOW CRM valid'!$T$2:$T$2328,$A313,'Relevant - IN NOW CRM valid'!$G$2:$G$2328,"UK")+COUNTIFS('Relevant - IN NOW CRM unknown'!$T$2:$T$1227,$A313,'Relevant - IN NOW CRM unknown'!$G$2:$G$1227,"UK")+COUNTIFS('Relevant - Not CRM not valid'!$T$2:$T$416,$A313,'Relevant - Not CRM not valid'!$G$2:$G$416,"UK")+COUNTIFS('Relevant - In CRM not valid'!$T$2:$T$46,$A313,'Relevant - In CRM not valid'!$G$2:$G$46,"UK")</f>
        <v>1</v>
      </c>
      <c r="F313" s="2">
        <f>COUNTIFS('Relevant - In CRM valid'!$T$2:$T$4699,$A313,'Relevant - In CRM valid'!$G$2:$G$4699,"UK",'Relevant - In CRM valid'!$M$2:$M$4699,"Research")+COUNTIFS('Relevant - In CRM unknown'!$T$2:$T$253,$A313,'Relevant - In CRM unknown'!$G$2:$G$253,"UK",'Relevant - In CRM unknown'!$M$2:$M$253,"Research")+COUNTIFS('Relevant - IN NOW CRM valid'!$T$2:$T$2328,$A313,'Relevant - IN NOW CRM valid'!$G$2:$G$2328,"UK",'Relevant - IN NOW CRM valid'!$M$2:$M$2328,"Research")+COUNTIFS('Relevant - IN NOW CRM unknown'!$T$2:$T$1227,$A313,'Relevant - IN NOW CRM unknown'!$G$2:$G$1227,"UK",'Relevant - IN NOW CRM unknown'!$M$2:$M$1227,"Research")+COUNTIFS('Relevant - Not CRM not valid'!$T$2:$T$416,$A313,'Relevant - Not CRM not valid'!$G$2:$G$416,"UK",'Relevant - Not CRM not valid'!$M$2:$M$416,"Research")+COUNTIFS('Relevant - In CRM not valid'!$T$2:$T$46,$A313,'Relevant - In CRM not valid'!$G$2:$G$46,"UK",'Relevant - In CRM not valid'!$M$2:$M$46,"Research")</f>
        <v>0</v>
      </c>
      <c r="G313" s="2">
        <f>COUNTIFS('Relevant - In CRM valid'!$T$2:$T$4699,$A313,'Relevant - In CRM valid'!$G$2:$G$4699,"UK",'Relevant - In CRM valid'!$M$2:$M$4699,"Research",'Relevant - In CRM valid'!$R$2:$R$4699,"Senior")+COUNTIFS('Relevant - In CRM unknown'!$T$2:$T$253,$A313,'Relevant - In CRM unknown'!$G$2:$G$253,"UK",'Relevant - In CRM unknown'!$M$2:$M$253,"Research",'Relevant - In CRM unknown'!$R$2:$R$253,"Senior")+COUNTIFS('Relevant - IN NOW CRM valid'!$T$2:$T$2328,$A313,'Relevant - IN NOW CRM valid'!$G$2:$G$2328,"UK",'Relevant - IN NOW CRM valid'!$M$2:$M$2328,"Research",'Relevant - IN NOW CRM valid'!$R$2:$R$2328,"Senior")+COUNTIFS('Relevant - IN NOW CRM unknown'!$T$2:$T$1227,$A313,'Relevant - IN NOW CRM unknown'!$G$2:$G$1227,"UK",'Relevant - IN NOW CRM unknown'!$M$2:$M$1227,"Research",'Relevant - IN NOW CRM unknown'!$R$2:$R$1227,"Senior")+COUNTIFS('Relevant - Not CRM not valid'!$T$2:$T$416,$A313,'Relevant - Not CRM not valid'!$G$2:$G$416,"UK",'Relevant - Not CRM not valid'!$M$2:$M$416,"Research",'Relevant - Not CRM not valid'!$R$2:$R$416,"Senior")+COUNTIFS('Relevant - In CRM not valid'!$T$2:$T$46,$A313,'Relevant - In CRM not valid'!$G$2:$G$46,"UK",'Relevant - In CRM not valid'!$M$2:$M$46,"Research",'Relevant - In CRM not valid'!$R$2:$R$46,"Senior")</f>
        <v>0</v>
      </c>
      <c r="H313" s="2">
        <f>COUNTIFS('Relevant - In CRM valid'!$T$2:$T$4699,$A313,'Relevant - In CRM valid'!$G$2:$G$4699,"UK",'Relevant - In CRM valid'!$M$2:$M$4699,"Research",'Relevant - In CRM valid'!$R$2:$R$4699,"Operational")+COUNTIFS('Relevant - In CRM unknown'!$T$2:$T$253,$A313,'Relevant - In CRM unknown'!$G$2:$G$253,"UK",'Relevant - In CRM unknown'!$M$2:$M$253,"Research",'Relevant - In CRM unknown'!$R$2:$R$253,"Operational")+COUNTIFS('Relevant - IN NOW CRM valid'!$T$2:$T$2328,$A313,'Relevant - IN NOW CRM valid'!$G$2:$G$2328,"UK",'Relevant - IN NOW CRM valid'!$M$2:$M$2328,"Research",'Relevant - IN NOW CRM valid'!$R$2:$R$2328,"Operational")+COUNTIFS('Relevant - IN NOW CRM unknown'!$T$2:$T$1227,$A313,'Relevant - IN NOW CRM unknown'!$G$2:$G$1227,"UK",'Relevant - IN NOW CRM unknown'!$M$2:$M$1227,"Research",'Relevant - IN NOW CRM unknown'!$R$2:$R$1227,"Operational")+COUNTIFS('Relevant - Not CRM not valid'!$T$2:$T$416,$A313,'Relevant - Not CRM not valid'!$G$2:$G$416,"UK",'Relevant - Not CRM not valid'!$M$2:$M$416,"Research",'Relevant - Not CRM not valid'!$R$2:$R$416,"Operational")+COUNTIFS('Relevant - In CRM not valid'!$T$2:$T$46,$A313,'Relevant - In CRM not valid'!$G$2:$G$46,"UK",'Relevant - In CRM not valid'!$M$2:$M$46,"Research",'Relevant - In CRM not valid'!$R$2:$R$46,"Operational")</f>
        <v>0</v>
      </c>
      <c r="I313" s="2">
        <f>COUNTIFS('Relevant - In CRM valid'!$T$2:$T$4699,$A313,'Relevant - In CRM valid'!$G$2:$G$4699,"UK",'Relevant - In CRM valid'!$M$2:$M$4699,"Research",'Relevant - In CRM valid'!$R$2:$R$4699,"Academic")+COUNTIFS('Relevant - In CRM unknown'!$T$2:$T$253,$A313,'Relevant - In CRM unknown'!$G$2:$G$253,"UK",'Relevant - In CRM unknown'!$M$2:$M$253,"Research",'Relevant - In CRM unknown'!$R$2:$R$253,"Academic")+COUNTIFS('Relevant - IN NOW CRM valid'!$T$2:$T$2328,$A313,'Relevant - IN NOW CRM valid'!$G$2:$G$2328,"UK",'Relevant - IN NOW CRM valid'!$M$2:$M$2328,"Research",'Relevant - IN NOW CRM valid'!$R$2:$R$2328,"Academic")+COUNTIFS('Relevant - IN NOW CRM unknown'!$T$2:$T$1227,$A313,'Relevant - IN NOW CRM unknown'!$G$2:$G$1227,"UK",'Relevant - IN NOW CRM unknown'!$M$2:$M$1227,"Research",'Relevant - IN NOW CRM unknown'!$R$2:$R$1227,"Academic")+COUNTIFS('Relevant - Not CRM not valid'!$T$2:$T$416,$A313,'Relevant - Not CRM not valid'!$G$2:$G$416,"UK",'Relevant - Not CRM not valid'!$M$2:$M$416,"Research",'Relevant - Not CRM not valid'!$R$2:$R$416,"Academic")+COUNTIFS('Relevant - In CRM not valid'!$T$2:$T$46,$A313,'Relevant - In CRM not valid'!$G$2:$G$46,"UK",'Relevant - In CRM not valid'!$M$2:$M$46,"Research",'Relevant - In CRM not valid'!$R$2:$R$46,"Academic")</f>
        <v>0</v>
      </c>
      <c r="J313" s="2">
        <f>COUNTIFS('Relevant - In CRM valid'!$T$2:$T$4699,$A313,'Relevant - In CRM valid'!$G$2:$G$4699,"UK",'Relevant - In CRM valid'!$M$2:$M$4699,"Finance")+COUNTIFS('Relevant - In CRM unknown'!$T$2:$T$253,$A313,'Relevant - In CRM unknown'!$G$2:$G$253,"UK",'Relevant - In CRM unknown'!$M$2:$M$253,"Finance")+COUNTIFS('Relevant - IN NOW CRM valid'!$T$2:$T$2328,$A313,'Relevant - IN NOW CRM valid'!$G$2:$G$2328,"UK",'Relevant - IN NOW CRM valid'!$M$2:$M$2328,"Finance")+COUNTIFS('Relevant - IN NOW CRM unknown'!$T$2:$T$1227,$A313,'Relevant - IN NOW CRM unknown'!$G$2:$G$1227,"UK",'Relevant - IN NOW CRM unknown'!$M$2:$M$1227,"Finance")+COUNTIFS('Relevant - Not CRM not valid'!$T$2:$T$416,$A313,'Relevant - Not CRM not valid'!$G$2:$G$416,"UK",'Relevant - Not CRM not valid'!$M$2:$M$416,"Finance")+COUNTIFS('Relevant - In CRM not valid'!$T$2:$T$46,$A313,'Relevant - In CRM not valid'!$G$2:$G$46,"UK",'Relevant - In CRM not valid'!$M$2:$M$46,"Finance")</f>
        <v>1</v>
      </c>
      <c r="K313" s="2">
        <f>COUNTIFS('Relevant - In CRM valid'!$T$2:$T$4699,$A313,'Relevant - In CRM valid'!$G$2:$G$4699,"UK",'Relevant - In CRM valid'!$M$2:$M$4699,"IT/Systems")+COUNTIFS('Relevant - In CRM unknown'!$T$2:$T$253,$A313,'Relevant - In CRM unknown'!$G$2:$G$253,"UK",'Relevant - In CRM unknown'!$M$2:$M$253,"IT/Systems")+COUNTIFS('Relevant - IN NOW CRM valid'!$T$2:$T$2328,$A313,'Relevant - IN NOW CRM valid'!$G$2:$G$2328,"UK",'Relevant - IN NOW CRM valid'!$M$2:$M$2328,"IT/Systems")+COUNTIFS('Relevant - IN NOW CRM unknown'!$T$2:$T$1227,$A313,'Relevant - IN NOW CRM unknown'!$G$2:$G$1227,"UK",'Relevant - IN NOW CRM unknown'!$M$2:$M$1227,"IT/Systems")+COUNTIFS('Relevant - Not CRM not valid'!$T$2:$T$416,$A313,'Relevant - Not CRM not valid'!$G$2:$G$416,"UK",'Relevant - Not CRM not valid'!$M$2:$M$416,"IT/Systems")+COUNTIFS('Relevant - In CRM not valid'!$T$2:$T$46,$A313,'Relevant - In CRM not valid'!$G$2:$G$46,"UK",'Relevant - In CRM not valid'!$M$2:$M$46,"IT/Systems")</f>
        <v>0</v>
      </c>
      <c r="L313" s="2">
        <f>COUNTIFS('Relevant - In CRM valid'!$T$2:$T$4699,$A313,'Relevant - In CRM valid'!$G$2:$G$4699,"UK",'Relevant - In CRM valid'!$M$2:$M$4699,"")+COUNTIFS('Relevant - In CRM unknown'!$T$2:$T$253,$A313,'Relevant - In CRM unknown'!$G$2:$G$253,"UK",'Relevant - In CRM unknown'!$M$2:$M$253,"")+COUNTIFS('Relevant - IN NOW CRM valid'!$T$2:$T$2328,$A313,'Relevant - IN NOW CRM valid'!$G$2:$G$2328,"UK",'Relevant - IN NOW CRM valid'!$M$2:$M$2328,"")+COUNTIFS('Relevant - IN NOW CRM unknown'!$T$2:$T$1227,$A313,'Relevant - IN NOW CRM unknown'!$G$2:$G$1227,"UK",'Relevant - IN NOW CRM unknown'!$M$2:$M$1227,"")+COUNTIFS('Relevant - Not CRM not valid'!$T$2:$T$416,$A313,'Relevant - Not CRM not valid'!$G$2:$G$416,"UK",'Relevant - Not CRM not valid'!$M$2:$M$416,"")+COUNTIFS('Relevant - In CRM not valid'!$T$2:$T$46,$A313,'Relevant - In CRM not valid'!$G$2:$G$46,"UK",'Relevant - In CRM not valid'!$M$2:$M$46,"")</f>
        <v>0</v>
      </c>
      <c r="M313" s="2">
        <f t="shared" si="8"/>
        <v>1</v>
      </c>
      <c r="N313" s="2">
        <f>COUNTIFS('Relevant - In CRM valid'!$T$2:$T$4699,$A313,'Relevant - In CRM valid'!$G$2:$G$4699,"UK",'Relevant - In CRM valid'!$Q$2:$Q$4699,"valid")+COUNTIFS('Relevant - In CRM unknown'!$T$2:$T$253,$A313,'Relevant - In CRM unknown'!$G$2:$G$253,"UK",'Relevant - In CRM unknown'!$Q$2:$Q$253,"valid")+COUNTIFS('Relevant - IN NOW CRM valid'!$T$2:$T$2328,$A313,'Relevant - IN NOW CRM valid'!$G$2:$G$2328,"UK",'Relevant - IN NOW CRM valid'!$Q$2:$Q$2328,"valid")+COUNTIFS('Relevant - IN NOW CRM unknown'!$T$2:$T$1227,$A313,'Relevant - IN NOW CRM unknown'!$G$2:$G$1227,"UK",'Relevant - IN NOW CRM unknown'!$Q$2:$Q$1227,"valid")+COUNTIFS('Relevant - Not CRM not valid'!$T$2:$T$416,$A313,'Relevant - Not CRM not valid'!$G$2:$G$416,"UK",'Relevant - Not CRM not valid'!$Q$2:$Q$416,"valid")+COUNTIFS('Relevant - In CRM not valid'!$T$2:$T$46,$A313,'Relevant - In CRM not valid'!$G$2:$G$46,"UK",'Relevant - In CRM not valid'!$Q$2:$Q$46,"valid")</f>
        <v>1</v>
      </c>
      <c r="O313" s="2" t="str">
        <f t="shared" si="9"/>
        <v>Research  IT/Systems</v>
      </c>
    </row>
    <row r="314" spans="1:15" ht="15" customHeight="1">
      <c r="A314" s="2" t="s">
        <v>735</v>
      </c>
      <c r="B314" s="2" t="s">
        <v>736</v>
      </c>
      <c r="C314" s="2" t="s">
        <v>161</v>
      </c>
      <c r="D314" s="2" t="str">
        <f>IFERROR(INDEX('UK Target Institutions'!$D$2:$D$727,MATCH($A314,'UK Target Institutions'!$A$2:$A$727,0)),"")</f>
        <v>Yes</v>
      </c>
      <c r="E314" s="2">
        <f>COUNTIFS('Relevant - In CRM valid'!$T$2:$T$4699,$A314,'Relevant - In CRM valid'!$G$2:$G$4699,"UK")+COUNTIFS('Relevant - In CRM unknown'!$T$2:$T$253,$A314,'Relevant - In CRM unknown'!$G$2:$G$253,"UK")+COUNTIFS('Relevant - IN NOW CRM valid'!$T$2:$T$2328,$A314,'Relevant - IN NOW CRM valid'!$G$2:$G$2328,"UK")+COUNTIFS('Relevant - IN NOW CRM unknown'!$T$2:$T$1227,$A314,'Relevant - IN NOW CRM unknown'!$G$2:$G$1227,"UK")+COUNTIFS('Relevant - Not CRM not valid'!$T$2:$T$416,$A314,'Relevant - Not CRM not valid'!$G$2:$G$416,"UK")+COUNTIFS('Relevant - In CRM not valid'!$T$2:$T$46,$A314,'Relevant - In CRM not valid'!$G$2:$G$46,"UK")</f>
        <v>1</v>
      </c>
      <c r="F314" s="2">
        <f>COUNTIFS('Relevant - In CRM valid'!$T$2:$T$4699,$A314,'Relevant - In CRM valid'!$G$2:$G$4699,"UK",'Relevant - In CRM valid'!$M$2:$M$4699,"Research")+COUNTIFS('Relevant - In CRM unknown'!$T$2:$T$253,$A314,'Relevant - In CRM unknown'!$G$2:$G$253,"UK",'Relevant - In CRM unknown'!$M$2:$M$253,"Research")+COUNTIFS('Relevant - IN NOW CRM valid'!$T$2:$T$2328,$A314,'Relevant - IN NOW CRM valid'!$G$2:$G$2328,"UK",'Relevant - IN NOW CRM valid'!$M$2:$M$2328,"Research")+COUNTIFS('Relevant - IN NOW CRM unknown'!$T$2:$T$1227,$A314,'Relevant - IN NOW CRM unknown'!$G$2:$G$1227,"UK",'Relevant - IN NOW CRM unknown'!$M$2:$M$1227,"Research")+COUNTIFS('Relevant - Not CRM not valid'!$T$2:$T$416,$A314,'Relevant - Not CRM not valid'!$G$2:$G$416,"UK",'Relevant - Not CRM not valid'!$M$2:$M$416,"Research")+COUNTIFS('Relevant - In CRM not valid'!$T$2:$T$46,$A314,'Relevant - In CRM not valid'!$G$2:$G$46,"UK",'Relevant - In CRM not valid'!$M$2:$M$46,"Research")</f>
        <v>1</v>
      </c>
      <c r="G314" s="2">
        <f>COUNTIFS('Relevant - In CRM valid'!$T$2:$T$4699,$A314,'Relevant - In CRM valid'!$G$2:$G$4699,"UK",'Relevant - In CRM valid'!$M$2:$M$4699,"Research",'Relevant - In CRM valid'!$R$2:$R$4699,"Senior")+COUNTIFS('Relevant - In CRM unknown'!$T$2:$T$253,$A314,'Relevant - In CRM unknown'!$G$2:$G$253,"UK",'Relevant - In CRM unknown'!$M$2:$M$253,"Research",'Relevant - In CRM unknown'!$R$2:$R$253,"Senior")+COUNTIFS('Relevant - IN NOW CRM valid'!$T$2:$T$2328,$A314,'Relevant - IN NOW CRM valid'!$G$2:$G$2328,"UK",'Relevant - IN NOW CRM valid'!$M$2:$M$2328,"Research",'Relevant - IN NOW CRM valid'!$R$2:$R$2328,"Senior")+COUNTIFS('Relevant - IN NOW CRM unknown'!$T$2:$T$1227,$A314,'Relevant - IN NOW CRM unknown'!$G$2:$G$1227,"UK",'Relevant - IN NOW CRM unknown'!$M$2:$M$1227,"Research",'Relevant - IN NOW CRM unknown'!$R$2:$R$1227,"Senior")+COUNTIFS('Relevant - Not CRM not valid'!$T$2:$T$416,$A314,'Relevant - Not CRM not valid'!$G$2:$G$416,"UK",'Relevant - Not CRM not valid'!$M$2:$M$416,"Research",'Relevant - Not CRM not valid'!$R$2:$R$416,"Senior")+COUNTIFS('Relevant - In CRM not valid'!$T$2:$T$46,$A314,'Relevant - In CRM not valid'!$G$2:$G$46,"UK",'Relevant - In CRM not valid'!$M$2:$M$46,"Research",'Relevant - In CRM not valid'!$R$2:$R$46,"Senior")</f>
        <v>1</v>
      </c>
      <c r="H314" s="2">
        <f>COUNTIFS('Relevant - In CRM valid'!$T$2:$T$4699,$A314,'Relevant - In CRM valid'!$G$2:$G$4699,"UK",'Relevant - In CRM valid'!$M$2:$M$4699,"Research",'Relevant - In CRM valid'!$R$2:$R$4699,"Operational")+COUNTIFS('Relevant - In CRM unknown'!$T$2:$T$253,$A314,'Relevant - In CRM unknown'!$G$2:$G$253,"UK",'Relevant - In CRM unknown'!$M$2:$M$253,"Research",'Relevant - In CRM unknown'!$R$2:$R$253,"Operational")+COUNTIFS('Relevant - IN NOW CRM valid'!$T$2:$T$2328,$A314,'Relevant - IN NOW CRM valid'!$G$2:$G$2328,"UK",'Relevant - IN NOW CRM valid'!$M$2:$M$2328,"Research",'Relevant - IN NOW CRM valid'!$R$2:$R$2328,"Operational")+COUNTIFS('Relevant - IN NOW CRM unknown'!$T$2:$T$1227,$A314,'Relevant - IN NOW CRM unknown'!$G$2:$G$1227,"UK",'Relevant - IN NOW CRM unknown'!$M$2:$M$1227,"Research",'Relevant - IN NOW CRM unknown'!$R$2:$R$1227,"Operational")+COUNTIFS('Relevant - Not CRM not valid'!$T$2:$T$416,$A314,'Relevant - Not CRM not valid'!$G$2:$G$416,"UK",'Relevant - Not CRM not valid'!$M$2:$M$416,"Research",'Relevant - Not CRM not valid'!$R$2:$R$416,"Operational")+COUNTIFS('Relevant - In CRM not valid'!$T$2:$T$46,$A314,'Relevant - In CRM not valid'!$G$2:$G$46,"UK",'Relevant - In CRM not valid'!$M$2:$M$46,"Research",'Relevant - In CRM not valid'!$R$2:$R$46,"Operational")</f>
        <v>0</v>
      </c>
      <c r="I314" s="2">
        <f>COUNTIFS('Relevant - In CRM valid'!$T$2:$T$4699,$A314,'Relevant - In CRM valid'!$G$2:$G$4699,"UK",'Relevant - In CRM valid'!$M$2:$M$4699,"Research",'Relevant - In CRM valid'!$R$2:$R$4699,"Academic")+COUNTIFS('Relevant - In CRM unknown'!$T$2:$T$253,$A314,'Relevant - In CRM unknown'!$G$2:$G$253,"UK",'Relevant - In CRM unknown'!$M$2:$M$253,"Research",'Relevant - In CRM unknown'!$R$2:$R$253,"Academic")+COUNTIFS('Relevant - IN NOW CRM valid'!$T$2:$T$2328,$A314,'Relevant - IN NOW CRM valid'!$G$2:$G$2328,"UK",'Relevant - IN NOW CRM valid'!$M$2:$M$2328,"Research",'Relevant - IN NOW CRM valid'!$R$2:$R$2328,"Academic")+COUNTIFS('Relevant - IN NOW CRM unknown'!$T$2:$T$1227,$A314,'Relevant - IN NOW CRM unknown'!$G$2:$G$1227,"UK",'Relevant - IN NOW CRM unknown'!$M$2:$M$1227,"Research",'Relevant - IN NOW CRM unknown'!$R$2:$R$1227,"Academic")+COUNTIFS('Relevant - Not CRM not valid'!$T$2:$T$416,$A314,'Relevant - Not CRM not valid'!$G$2:$G$416,"UK",'Relevant - Not CRM not valid'!$M$2:$M$416,"Research",'Relevant - Not CRM not valid'!$R$2:$R$416,"Academic")+COUNTIFS('Relevant - In CRM not valid'!$T$2:$T$46,$A314,'Relevant - In CRM not valid'!$G$2:$G$46,"UK",'Relevant - In CRM not valid'!$M$2:$M$46,"Research",'Relevant - In CRM not valid'!$R$2:$R$46,"Academic")</f>
        <v>0</v>
      </c>
      <c r="J314" s="2">
        <f>COUNTIFS('Relevant - In CRM valid'!$T$2:$T$4699,$A314,'Relevant - In CRM valid'!$G$2:$G$4699,"UK",'Relevant - In CRM valid'!$M$2:$M$4699,"Finance")+COUNTIFS('Relevant - In CRM unknown'!$T$2:$T$253,$A314,'Relevant - In CRM unknown'!$G$2:$G$253,"UK",'Relevant - In CRM unknown'!$M$2:$M$253,"Finance")+COUNTIFS('Relevant - IN NOW CRM valid'!$T$2:$T$2328,$A314,'Relevant - IN NOW CRM valid'!$G$2:$G$2328,"UK",'Relevant - IN NOW CRM valid'!$M$2:$M$2328,"Finance")+COUNTIFS('Relevant - IN NOW CRM unknown'!$T$2:$T$1227,$A314,'Relevant - IN NOW CRM unknown'!$G$2:$G$1227,"UK",'Relevant - IN NOW CRM unknown'!$M$2:$M$1227,"Finance")+COUNTIFS('Relevant - Not CRM not valid'!$T$2:$T$416,$A314,'Relevant - Not CRM not valid'!$G$2:$G$416,"UK",'Relevant - Not CRM not valid'!$M$2:$M$416,"Finance")+COUNTIFS('Relevant - In CRM not valid'!$T$2:$T$46,$A314,'Relevant - In CRM not valid'!$G$2:$G$46,"UK",'Relevant - In CRM not valid'!$M$2:$M$46,"Finance")</f>
        <v>0</v>
      </c>
      <c r="K314" s="2">
        <f>COUNTIFS('Relevant - In CRM valid'!$T$2:$T$4699,$A314,'Relevant - In CRM valid'!$G$2:$G$4699,"UK",'Relevant - In CRM valid'!$M$2:$M$4699,"IT/Systems")+COUNTIFS('Relevant - In CRM unknown'!$T$2:$T$253,$A314,'Relevant - In CRM unknown'!$G$2:$G$253,"UK",'Relevant - In CRM unknown'!$M$2:$M$253,"IT/Systems")+COUNTIFS('Relevant - IN NOW CRM valid'!$T$2:$T$2328,$A314,'Relevant - IN NOW CRM valid'!$G$2:$G$2328,"UK",'Relevant - IN NOW CRM valid'!$M$2:$M$2328,"IT/Systems")+COUNTIFS('Relevant - IN NOW CRM unknown'!$T$2:$T$1227,$A314,'Relevant - IN NOW CRM unknown'!$G$2:$G$1227,"UK",'Relevant - IN NOW CRM unknown'!$M$2:$M$1227,"IT/Systems")+COUNTIFS('Relevant - Not CRM not valid'!$T$2:$T$416,$A314,'Relevant - Not CRM not valid'!$G$2:$G$416,"UK",'Relevant - Not CRM not valid'!$M$2:$M$416,"IT/Systems")+COUNTIFS('Relevant - In CRM not valid'!$T$2:$T$46,$A314,'Relevant - In CRM not valid'!$G$2:$G$46,"UK",'Relevant - In CRM not valid'!$M$2:$M$46,"IT/Systems")</f>
        <v>0</v>
      </c>
      <c r="L314" s="2">
        <f>COUNTIFS('Relevant - In CRM valid'!$T$2:$T$4699,$A314,'Relevant - In CRM valid'!$G$2:$G$4699,"UK",'Relevant - In CRM valid'!$M$2:$M$4699,"")+COUNTIFS('Relevant - In CRM unknown'!$T$2:$T$253,$A314,'Relevant - In CRM unknown'!$G$2:$G$253,"UK",'Relevant - In CRM unknown'!$M$2:$M$253,"")+COUNTIFS('Relevant - IN NOW CRM valid'!$T$2:$T$2328,$A314,'Relevant - IN NOW CRM valid'!$G$2:$G$2328,"UK",'Relevant - IN NOW CRM valid'!$M$2:$M$2328,"")+COUNTIFS('Relevant - IN NOW CRM unknown'!$T$2:$T$1227,$A314,'Relevant - IN NOW CRM unknown'!$G$2:$G$1227,"UK",'Relevant - IN NOW CRM unknown'!$M$2:$M$1227,"")+COUNTIFS('Relevant - Not CRM not valid'!$T$2:$T$416,$A314,'Relevant - Not CRM not valid'!$G$2:$G$416,"UK",'Relevant - Not CRM not valid'!$M$2:$M$416,"")+COUNTIFS('Relevant - In CRM not valid'!$T$2:$T$46,$A314,'Relevant - In CRM not valid'!$G$2:$G$46,"UK",'Relevant - In CRM not valid'!$M$2:$M$46,"")</f>
        <v>0</v>
      </c>
      <c r="M314" s="2">
        <f t="shared" si="8"/>
        <v>1</v>
      </c>
      <c r="N314" s="2">
        <f>COUNTIFS('Relevant - In CRM valid'!$T$2:$T$4699,$A314,'Relevant - In CRM valid'!$G$2:$G$4699,"UK",'Relevant - In CRM valid'!$Q$2:$Q$4699,"valid")+COUNTIFS('Relevant - In CRM unknown'!$T$2:$T$253,$A314,'Relevant - In CRM unknown'!$G$2:$G$253,"UK",'Relevant - In CRM unknown'!$Q$2:$Q$253,"valid")+COUNTIFS('Relevant - IN NOW CRM valid'!$T$2:$T$2328,$A314,'Relevant - IN NOW CRM valid'!$G$2:$G$2328,"UK",'Relevant - IN NOW CRM valid'!$Q$2:$Q$2328,"valid")+COUNTIFS('Relevant - IN NOW CRM unknown'!$T$2:$T$1227,$A314,'Relevant - IN NOW CRM unknown'!$G$2:$G$1227,"UK",'Relevant - IN NOW CRM unknown'!$Q$2:$Q$1227,"valid")+COUNTIFS('Relevant - Not CRM not valid'!$T$2:$T$416,$A314,'Relevant - Not CRM not valid'!$G$2:$G$416,"UK",'Relevant - Not CRM not valid'!$Q$2:$Q$416,"valid")+COUNTIFS('Relevant - In CRM not valid'!$T$2:$T$46,$A314,'Relevant - In CRM not valid'!$G$2:$G$46,"UK",'Relevant - In CRM not valid'!$Q$2:$Q$46,"valid")</f>
        <v>1</v>
      </c>
      <c r="O314" s="2" t="str">
        <f t="shared" si="9"/>
        <v>Finance  IT/Systems</v>
      </c>
    </row>
    <row r="315" spans="1:15" ht="15" customHeight="1">
      <c r="A315" s="2" t="s">
        <v>737</v>
      </c>
      <c r="B315" s="2" t="s">
        <v>738</v>
      </c>
      <c r="C315" s="2" t="s">
        <v>161</v>
      </c>
      <c r="D315" s="2" t="str">
        <f>IFERROR(INDEX('UK Target Institutions'!$D$2:$D$727,MATCH($A315,'UK Target Institutions'!$A$2:$A$727,0)),"")</f>
        <v>Yes</v>
      </c>
      <c r="E315" s="2">
        <f>COUNTIFS('Relevant - In CRM valid'!$T$2:$T$4699,$A315,'Relevant - In CRM valid'!$G$2:$G$4699,"UK")+COUNTIFS('Relevant - In CRM unknown'!$T$2:$T$253,$A315,'Relevant - In CRM unknown'!$G$2:$G$253,"UK")+COUNTIFS('Relevant - IN NOW CRM valid'!$T$2:$T$2328,$A315,'Relevant - IN NOW CRM valid'!$G$2:$G$2328,"UK")+COUNTIFS('Relevant - IN NOW CRM unknown'!$T$2:$T$1227,$A315,'Relevant - IN NOW CRM unknown'!$G$2:$G$1227,"UK")+COUNTIFS('Relevant - Not CRM not valid'!$T$2:$T$416,$A315,'Relevant - Not CRM not valid'!$G$2:$G$416,"UK")+COUNTIFS('Relevant - In CRM not valid'!$T$2:$T$46,$A315,'Relevant - In CRM not valid'!$G$2:$G$46,"UK")</f>
        <v>1</v>
      </c>
      <c r="F315" s="2">
        <f>COUNTIFS('Relevant - In CRM valid'!$T$2:$T$4699,$A315,'Relevant - In CRM valid'!$G$2:$G$4699,"UK",'Relevant - In CRM valid'!$M$2:$M$4699,"Research")+COUNTIFS('Relevant - In CRM unknown'!$T$2:$T$253,$A315,'Relevant - In CRM unknown'!$G$2:$G$253,"UK",'Relevant - In CRM unknown'!$M$2:$M$253,"Research")+COUNTIFS('Relevant - IN NOW CRM valid'!$T$2:$T$2328,$A315,'Relevant - IN NOW CRM valid'!$G$2:$G$2328,"UK",'Relevant - IN NOW CRM valid'!$M$2:$M$2328,"Research")+COUNTIFS('Relevant - IN NOW CRM unknown'!$T$2:$T$1227,$A315,'Relevant - IN NOW CRM unknown'!$G$2:$G$1227,"UK",'Relevant - IN NOW CRM unknown'!$M$2:$M$1227,"Research")+COUNTIFS('Relevant - Not CRM not valid'!$T$2:$T$416,$A315,'Relevant - Not CRM not valid'!$G$2:$G$416,"UK",'Relevant - Not CRM not valid'!$M$2:$M$416,"Research")+COUNTIFS('Relevant - In CRM not valid'!$T$2:$T$46,$A315,'Relevant - In CRM not valid'!$G$2:$G$46,"UK",'Relevant - In CRM not valid'!$M$2:$M$46,"Research")</f>
        <v>1</v>
      </c>
      <c r="G315" s="2">
        <f>COUNTIFS('Relevant - In CRM valid'!$T$2:$T$4699,$A315,'Relevant - In CRM valid'!$G$2:$G$4699,"UK",'Relevant - In CRM valid'!$M$2:$M$4699,"Research",'Relevant - In CRM valid'!$R$2:$R$4699,"Senior")+COUNTIFS('Relevant - In CRM unknown'!$T$2:$T$253,$A315,'Relevant - In CRM unknown'!$G$2:$G$253,"UK",'Relevant - In CRM unknown'!$M$2:$M$253,"Research",'Relevant - In CRM unknown'!$R$2:$R$253,"Senior")+COUNTIFS('Relevant - IN NOW CRM valid'!$T$2:$T$2328,$A315,'Relevant - IN NOW CRM valid'!$G$2:$G$2328,"UK",'Relevant - IN NOW CRM valid'!$M$2:$M$2328,"Research",'Relevant - IN NOW CRM valid'!$R$2:$R$2328,"Senior")+COUNTIFS('Relevant - IN NOW CRM unknown'!$T$2:$T$1227,$A315,'Relevant - IN NOW CRM unknown'!$G$2:$G$1227,"UK",'Relevant - IN NOW CRM unknown'!$M$2:$M$1227,"Research",'Relevant - IN NOW CRM unknown'!$R$2:$R$1227,"Senior")+COUNTIFS('Relevant - Not CRM not valid'!$T$2:$T$416,$A315,'Relevant - Not CRM not valid'!$G$2:$G$416,"UK",'Relevant - Not CRM not valid'!$M$2:$M$416,"Research",'Relevant - Not CRM not valid'!$R$2:$R$416,"Senior")+COUNTIFS('Relevant - In CRM not valid'!$T$2:$T$46,$A315,'Relevant - In CRM not valid'!$G$2:$G$46,"UK",'Relevant - In CRM not valid'!$M$2:$M$46,"Research",'Relevant - In CRM not valid'!$R$2:$R$46,"Senior")</f>
        <v>1</v>
      </c>
      <c r="H315" s="2">
        <f>COUNTIFS('Relevant - In CRM valid'!$T$2:$T$4699,$A315,'Relevant - In CRM valid'!$G$2:$G$4699,"UK",'Relevant - In CRM valid'!$M$2:$M$4699,"Research",'Relevant - In CRM valid'!$R$2:$R$4699,"Operational")+COUNTIFS('Relevant - In CRM unknown'!$T$2:$T$253,$A315,'Relevant - In CRM unknown'!$G$2:$G$253,"UK",'Relevant - In CRM unknown'!$M$2:$M$253,"Research",'Relevant - In CRM unknown'!$R$2:$R$253,"Operational")+COUNTIFS('Relevant - IN NOW CRM valid'!$T$2:$T$2328,$A315,'Relevant - IN NOW CRM valid'!$G$2:$G$2328,"UK",'Relevant - IN NOW CRM valid'!$M$2:$M$2328,"Research",'Relevant - IN NOW CRM valid'!$R$2:$R$2328,"Operational")+COUNTIFS('Relevant - IN NOW CRM unknown'!$T$2:$T$1227,$A315,'Relevant - IN NOW CRM unknown'!$G$2:$G$1227,"UK",'Relevant - IN NOW CRM unknown'!$M$2:$M$1227,"Research",'Relevant - IN NOW CRM unknown'!$R$2:$R$1227,"Operational")+COUNTIFS('Relevant - Not CRM not valid'!$T$2:$T$416,$A315,'Relevant - Not CRM not valid'!$G$2:$G$416,"UK",'Relevant - Not CRM not valid'!$M$2:$M$416,"Research",'Relevant - Not CRM not valid'!$R$2:$R$416,"Operational")+COUNTIFS('Relevant - In CRM not valid'!$T$2:$T$46,$A315,'Relevant - In CRM not valid'!$G$2:$G$46,"UK",'Relevant - In CRM not valid'!$M$2:$M$46,"Research",'Relevant - In CRM not valid'!$R$2:$R$46,"Operational")</f>
        <v>0</v>
      </c>
      <c r="I315" s="2">
        <f>COUNTIFS('Relevant - In CRM valid'!$T$2:$T$4699,$A315,'Relevant - In CRM valid'!$G$2:$G$4699,"UK",'Relevant - In CRM valid'!$M$2:$M$4699,"Research",'Relevant - In CRM valid'!$R$2:$R$4699,"Academic")+COUNTIFS('Relevant - In CRM unknown'!$T$2:$T$253,$A315,'Relevant - In CRM unknown'!$G$2:$G$253,"UK",'Relevant - In CRM unknown'!$M$2:$M$253,"Research",'Relevant - In CRM unknown'!$R$2:$R$253,"Academic")+COUNTIFS('Relevant - IN NOW CRM valid'!$T$2:$T$2328,$A315,'Relevant - IN NOW CRM valid'!$G$2:$G$2328,"UK",'Relevant - IN NOW CRM valid'!$M$2:$M$2328,"Research",'Relevant - IN NOW CRM valid'!$R$2:$R$2328,"Academic")+COUNTIFS('Relevant - IN NOW CRM unknown'!$T$2:$T$1227,$A315,'Relevant - IN NOW CRM unknown'!$G$2:$G$1227,"UK",'Relevant - IN NOW CRM unknown'!$M$2:$M$1227,"Research",'Relevant - IN NOW CRM unknown'!$R$2:$R$1227,"Academic")+COUNTIFS('Relevant - Not CRM not valid'!$T$2:$T$416,$A315,'Relevant - Not CRM not valid'!$G$2:$G$416,"UK",'Relevant - Not CRM not valid'!$M$2:$M$416,"Research",'Relevant - Not CRM not valid'!$R$2:$R$416,"Academic")+COUNTIFS('Relevant - In CRM not valid'!$T$2:$T$46,$A315,'Relevant - In CRM not valid'!$G$2:$G$46,"UK",'Relevant - In CRM not valid'!$M$2:$M$46,"Research",'Relevant - In CRM not valid'!$R$2:$R$46,"Academic")</f>
        <v>0</v>
      </c>
      <c r="J315" s="2">
        <f>COUNTIFS('Relevant - In CRM valid'!$T$2:$T$4699,$A315,'Relevant - In CRM valid'!$G$2:$G$4699,"UK",'Relevant - In CRM valid'!$M$2:$M$4699,"Finance")+COUNTIFS('Relevant - In CRM unknown'!$T$2:$T$253,$A315,'Relevant - In CRM unknown'!$G$2:$G$253,"UK",'Relevant - In CRM unknown'!$M$2:$M$253,"Finance")+COUNTIFS('Relevant - IN NOW CRM valid'!$T$2:$T$2328,$A315,'Relevant - IN NOW CRM valid'!$G$2:$G$2328,"UK",'Relevant - IN NOW CRM valid'!$M$2:$M$2328,"Finance")+COUNTIFS('Relevant - IN NOW CRM unknown'!$T$2:$T$1227,$A315,'Relevant - IN NOW CRM unknown'!$G$2:$G$1227,"UK",'Relevant - IN NOW CRM unknown'!$M$2:$M$1227,"Finance")+COUNTIFS('Relevant - Not CRM not valid'!$T$2:$T$416,$A315,'Relevant - Not CRM not valid'!$G$2:$G$416,"UK",'Relevant - Not CRM not valid'!$M$2:$M$416,"Finance")+COUNTIFS('Relevant - In CRM not valid'!$T$2:$T$46,$A315,'Relevant - In CRM not valid'!$G$2:$G$46,"UK",'Relevant - In CRM not valid'!$M$2:$M$46,"Finance")</f>
        <v>0</v>
      </c>
      <c r="K315" s="2">
        <f>COUNTIFS('Relevant - In CRM valid'!$T$2:$T$4699,$A315,'Relevant - In CRM valid'!$G$2:$G$4699,"UK",'Relevant - In CRM valid'!$M$2:$M$4699,"IT/Systems")+COUNTIFS('Relevant - In CRM unknown'!$T$2:$T$253,$A315,'Relevant - In CRM unknown'!$G$2:$G$253,"UK",'Relevant - In CRM unknown'!$M$2:$M$253,"IT/Systems")+COUNTIFS('Relevant - IN NOW CRM valid'!$T$2:$T$2328,$A315,'Relevant - IN NOW CRM valid'!$G$2:$G$2328,"UK",'Relevant - IN NOW CRM valid'!$M$2:$M$2328,"IT/Systems")+COUNTIFS('Relevant - IN NOW CRM unknown'!$T$2:$T$1227,$A315,'Relevant - IN NOW CRM unknown'!$G$2:$G$1227,"UK",'Relevant - IN NOW CRM unknown'!$M$2:$M$1227,"IT/Systems")+COUNTIFS('Relevant - Not CRM not valid'!$T$2:$T$416,$A315,'Relevant - Not CRM not valid'!$G$2:$G$416,"UK",'Relevant - Not CRM not valid'!$M$2:$M$416,"IT/Systems")+COUNTIFS('Relevant - In CRM not valid'!$T$2:$T$46,$A315,'Relevant - In CRM not valid'!$G$2:$G$46,"UK",'Relevant - In CRM not valid'!$M$2:$M$46,"IT/Systems")</f>
        <v>0</v>
      </c>
      <c r="L315" s="2">
        <f>COUNTIFS('Relevant - In CRM valid'!$T$2:$T$4699,$A315,'Relevant - In CRM valid'!$G$2:$G$4699,"UK",'Relevant - In CRM valid'!$M$2:$M$4699,"")+COUNTIFS('Relevant - In CRM unknown'!$T$2:$T$253,$A315,'Relevant - In CRM unknown'!$G$2:$G$253,"UK",'Relevant - In CRM unknown'!$M$2:$M$253,"")+COUNTIFS('Relevant - IN NOW CRM valid'!$T$2:$T$2328,$A315,'Relevant - IN NOW CRM valid'!$G$2:$G$2328,"UK",'Relevant - IN NOW CRM valid'!$M$2:$M$2328,"")+COUNTIFS('Relevant - IN NOW CRM unknown'!$T$2:$T$1227,$A315,'Relevant - IN NOW CRM unknown'!$G$2:$G$1227,"UK",'Relevant - IN NOW CRM unknown'!$M$2:$M$1227,"")+COUNTIFS('Relevant - Not CRM not valid'!$T$2:$T$416,$A315,'Relevant - Not CRM not valid'!$G$2:$G$416,"UK",'Relevant - Not CRM not valid'!$M$2:$M$416,"")+COUNTIFS('Relevant - In CRM not valid'!$T$2:$T$46,$A315,'Relevant - In CRM not valid'!$G$2:$G$46,"UK",'Relevant - In CRM not valid'!$M$2:$M$46,"")</f>
        <v>0</v>
      </c>
      <c r="M315" s="2">
        <f t="shared" si="8"/>
        <v>1</v>
      </c>
      <c r="N315" s="2">
        <f>COUNTIFS('Relevant - In CRM valid'!$T$2:$T$4699,$A315,'Relevant - In CRM valid'!$G$2:$G$4699,"UK",'Relevant - In CRM valid'!$Q$2:$Q$4699,"valid")+COUNTIFS('Relevant - In CRM unknown'!$T$2:$T$253,$A315,'Relevant - In CRM unknown'!$G$2:$G$253,"UK",'Relevant - In CRM unknown'!$Q$2:$Q$253,"valid")+COUNTIFS('Relevant - IN NOW CRM valid'!$T$2:$T$2328,$A315,'Relevant - IN NOW CRM valid'!$G$2:$G$2328,"UK",'Relevant - IN NOW CRM valid'!$Q$2:$Q$2328,"valid")+COUNTIFS('Relevant - IN NOW CRM unknown'!$T$2:$T$1227,$A315,'Relevant - IN NOW CRM unknown'!$G$2:$G$1227,"UK",'Relevant - IN NOW CRM unknown'!$Q$2:$Q$1227,"valid")+COUNTIFS('Relevant - Not CRM not valid'!$T$2:$T$416,$A315,'Relevant - Not CRM not valid'!$G$2:$G$416,"UK",'Relevant - Not CRM not valid'!$Q$2:$Q$416,"valid")+COUNTIFS('Relevant - In CRM not valid'!$T$2:$T$46,$A315,'Relevant - In CRM not valid'!$G$2:$G$46,"UK",'Relevant - In CRM not valid'!$Q$2:$Q$46,"valid")</f>
        <v>1</v>
      </c>
      <c r="O315" s="2" t="str">
        <f t="shared" si="9"/>
        <v>Finance  IT/Systems</v>
      </c>
    </row>
    <row r="316" spans="1:15" ht="15" customHeight="1">
      <c r="A316" s="2" t="s">
        <v>739</v>
      </c>
      <c r="B316" s="2" t="s">
        <v>740</v>
      </c>
      <c r="C316" s="2" t="s">
        <v>1570</v>
      </c>
      <c r="D316" s="2" t="str">
        <f>IFERROR(INDEX('UK Target Institutions'!$D$2:$D$727,MATCH($A316,'UK Target Institutions'!$A$2:$A$727,0)),"")</f>
        <v>No</v>
      </c>
      <c r="E316" s="2">
        <f>COUNTIFS('Relevant - In CRM valid'!$T$2:$T$4699,$A316,'Relevant - In CRM valid'!$G$2:$G$4699,"UK")+COUNTIFS('Relevant - In CRM unknown'!$T$2:$T$253,$A316,'Relevant - In CRM unknown'!$G$2:$G$253,"UK")+COUNTIFS('Relevant - IN NOW CRM valid'!$T$2:$T$2328,$A316,'Relevant - IN NOW CRM valid'!$G$2:$G$2328,"UK")+COUNTIFS('Relevant - IN NOW CRM unknown'!$T$2:$T$1227,$A316,'Relevant - IN NOW CRM unknown'!$G$2:$G$1227,"UK")+COUNTIFS('Relevant - Not CRM not valid'!$T$2:$T$416,$A316,'Relevant - Not CRM not valid'!$G$2:$G$416,"UK")+COUNTIFS('Relevant - In CRM not valid'!$T$2:$T$46,$A316,'Relevant - In CRM not valid'!$G$2:$G$46,"UK")</f>
        <v>1</v>
      </c>
      <c r="F316" s="2">
        <f>COUNTIFS('Relevant - In CRM valid'!$T$2:$T$4699,$A316,'Relevant - In CRM valid'!$G$2:$G$4699,"UK",'Relevant - In CRM valid'!$M$2:$M$4699,"Research")+COUNTIFS('Relevant - In CRM unknown'!$T$2:$T$253,$A316,'Relevant - In CRM unknown'!$G$2:$G$253,"UK",'Relevant - In CRM unknown'!$M$2:$M$253,"Research")+COUNTIFS('Relevant - IN NOW CRM valid'!$T$2:$T$2328,$A316,'Relevant - IN NOW CRM valid'!$G$2:$G$2328,"UK",'Relevant - IN NOW CRM valid'!$M$2:$M$2328,"Research")+COUNTIFS('Relevant - IN NOW CRM unknown'!$T$2:$T$1227,$A316,'Relevant - IN NOW CRM unknown'!$G$2:$G$1227,"UK",'Relevant - IN NOW CRM unknown'!$M$2:$M$1227,"Research")+COUNTIFS('Relevant - Not CRM not valid'!$T$2:$T$416,$A316,'Relevant - Not CRM not valid'!$G$2:$G$416,"UK",'Relevant - Not CRM not valid'!$M$2:$M$416,"Research")+COUNTIFS('Relevant - In CRM not valid'!$T$2:$T$46,$A316,'Relevant - In CRM not valid'!$G$2:$G$46,"UK",'Relevant - In CRM not valid'!$M$2:$M$46,"Research")</f>
        <v>1</v>
      </c>
      <c r="G316" s="2">
        <f>COUNTIFS('Relevant - In CRM valid'!$T$2:$T$4699,$A316,'Relevant - In CRM valid'!$G$2:$G$4699,"UK",'Relevant - In CRM valid'!$M$2:$M$4699,"Research",'Relevant - In CRM valid'!$R$2:$R$4699,"Senior")+COUNTIFS('Relevant - In CRM unknown'!$T$2:$T$253,$A316,'Relevant - In CRM unknown'!$G$2:$G$253,"UK",'Relevant - In CRM unknown'!$M$2:$M$253,"Research",'Relevant - In CRM unknown'!$R$2:$R$253,"Senior")+COUNTIFS('Relevant - IN NOW CRM valid'!$T$2:$T$2328,$A316,'Relevant - IN NOW CRM valid'!$G$2:$G$2328,"UK",'Relevant - IN NOW CRM valid'!$M$2:$M$2328,"Research",'Relevant - IN NOW CRM valid'!$R$2:$R$2328,"Senior")+COUNTIFS('Relevant - IN NOW CRM unknown'!$T$2:$T$1227,$A316,'Relevant - IN NOW CRM unknown'!$G$2:$G$1227,"UK",'Relevant - IN NOW CRM unknown'!$M$2:$M$1227,"Research",'Relevant - IN NOW CRM unknown'!$R$2:$R$1227,"Senior")+COUNTIFS('Relevant - Not CRM not valid'!$T$2:$T$416,$A316,'Relevant - Not CRM not valid'!$G$2:$G$416,"UK",'Relevant - Not CRM not valid'!$M$2:$M$416,"Research",'Relevant - Not CRM not valid'!$R$2:$R$416,"Senior")+COUNTIFS('Relevant - In CRM not valid'!$T$2:$T$46,$A316,'Relevant - In CRM not valid'!$G$2:$G$46,"UK",'Relevant - In CRM not valid'!$M$2:$M$46,"Research",'Relevant - In CRM not valid'!$R$2:$R$46,"Senior")</f>
        <v>0</v>
      </c>
      <c r="H316" s="2">
        <f>COUNTIFS('Relevant - In CRM valid'!$T$2:$T$4699,$A316,'Relevant - In CRM valid'!$G$2:$G$4699,"UK",'Relevant - In CRM valid'!$M$2:$M$4699,"Research",'Relevant - In CRM valid'!$R$2:$R$4699,"Operational")+COUNTIFS('Relevant - In CRM unknown'!$T$2:$T$253,$A316,'Relevant - In CRM unknown'!$G$2:$G$253,"UK",'Relevant - In CRM unknown'!$M$2:$M$253,"Research",'Relevant - In CRM unknown'!$R$2:$R$253,"Operational")+COUNTIFS('Relevant - IN NOW CRM valid'!$T$2:$T$2328,$A316,'Relevant - IN NOW CRM valid'!$G$2:$G$2328,"UK",'Relevant - IN NOW CRM valid'!$M$2:$M$2328,"Research",'Relevant - IN NOW CRM valid'!$R$2:$R$2328,"Operational")+COUNTIFS('Relevant - IN NOW CRM unknown'!$T$2:$T$1227,$A316,'Relevant - IN NOW CRM unknown'!$G$2:$G$1227,"UK",'Relevant - IN NOW CRM unknown'!$M$2:$M$1227,"Research",'Relevant - IN NOW CRM unknown'!$R$2:$R$1227,"Operational")+COUNTIFS('Relevant - Not CRM not valid'!$T$2:$T$416,$A316,'Relevant - Not CRM not valid'!$G$2:$G$416,"UK",'Relevant - Not CRM not valid'!$M$2:$M$416,"Research",'Relevant - Not CRM not valid'!$R$2:$R$416,"Operational")+COUNTIFS('Relevant - In CRM not valid'!$T$2:$T$46,$A316,'Relevant - In CRM not valid'!$G$2:$G$46,"UK",'Relevant - In CRM not valid'!$M$2:$M$46,"Research",'Relevant - In CRM not valid'!$R$2:$R$46,"Operational")</f>
        <v>1</v>
      </c>
      <c r="I316" s="2">
        <f>COUNTIFS('Relevant - In CRM valid'!$T$2:$T$4699,$A316,'Relevant - In CRM valid'!$G$2:$G$4699,"UK",'Relevant - In CRM valid'!$M$2:$M$4699,"Research",'Relevant - In CRM valid'!$R$2:$R$4699,"Academic")+COUNTIFS('Relevant - In CRM unknown'!$T$2:$T$253,$A316,'Relevant - In CRM unknown'!$G$2:$G$253,"UK",'Relevant - In CRM unknown'!$M$2:$M$253,"Research",'Relevant - In CRM unknown'!$R$2:$R$253,"Academic")+COUNTIFS('Relevant - IN NOW CRM valid'!$T$2:$T$2328,$A316,'Relevant - IN NOW CRM valid'!$G$2:$G$2328,"UK",'Relevant - IN NOW CRM valid'!$M$2:$M$2328,"Research",'Relevant - IN NOW CRM valid'!$R$2:$R$2328,"Academic")+COUNTIFS('Relevant - IN NOW CRM unknown'!$T$2:$T$1227,$A316,'Relevant - IN NOW CRM unknown'!$G$2:$G$1227,"UK",'Relevant - IN NOW CRM unknown'!$M$2:$M$1227,"Research",'Relevant - IN NOW CRM unknown'!$R$2:$R$1227,"Academic")+COUNTIFS('Relevant - Not CRM not valid'!$T$2:$T$416,$A316,'Relevant - Not CRM not valid'!$G$2:$G$416,"UK",'Relevant - Not CRM not valid'!$M$2:$M$416,"Research",'Relevant - Not CRM not valid'!$R$2:$R$416,"Academic")+COUNTIFS('Relevant - In CRM not valid'!$T$2:$T$46,$A316,'Relevant - In CRM not valid'!$G$2:$G$46,"UK",'Relevant - In CRM not valid'!$M$2:$M$46,"Research",'Relevant - In CRM not valid'!$R$2:$R$46,"Academic")</f>
        <v>0</v>
      </c>
      <c r="J316" s="2">
        <f>COUNTIFS('Relevant - In CRM valid'!$T$2:$T$4699,$A316,'Relevant - In CRM valid'!$G$2:$G$4699,"UK",'Relevant - In CRM valid'!$M$2:$M$4699,"Finance")+COUNTIFS('Relevant - In CRM unknown'!$T$2:$T$253,$A316,'Relevant - In CRM unknown'!$G$2:$G$253,"UK",'Relevant - In CRM unknown'!$M$2:$M$253,"Finance")+COUNTIFS('Relevant - IN NOW CRM valid'!$T$2:$T$2328,$A316,'Relevant - IN NOW CRM valid'!$G$2:$G$2328,"UK",'Relevant - IN NOW CRM valid'!$M$2:$M$2328,"Finance")+COUNTIFS('Relevant - IN NOW CRM unknown'!$T$2:$T$1227,$A316,'Relevant - IN NOW CRM unknown'!$G$2:$G$1227,"UK",'Relevant - IN NOW CRM unknown'!$M$2:$M$1227,"Finance")+COUNTIFS('Relevant - Not CRM not valid'!$T$2:$T$416,$A316,'Relevant - Not CRM not valid'!$G$2:$G$416,"UK",'Relevant - Not CRM not valid'!$M$2:$M$416,"Finance")+COUNTIFS('Relevant - In CRM not valid'!$T$2:$T$46,$A316,'Relevant - In CRM not valid'!$G$2:$G$46,"UK",'Relevant - In CRM not valid'!$M$2:$M$46,"Finance")</f>
        <v>0</v>
      </c>
      <c r="K316" s="2">
        <f>COUNTIFS('Relevant - In CRM valid'!$T$2:$T$4699,$A316,'Relevant - In CRM valid'!$G$2:$G$4699,"UK",'Relevant - In CRM valid'!$M$2:$M$4699,"IT/Systems")+COUNTIFS('Relevant - In CRM unknown'!$T$2:$T$253,$A316,'Relevant - In CRM unknown'!$G$2:$G$253,"UK",'Relevant - In CRM unknown'!$M$2:$M$253,"IT/Systems")+COUNTIFS('Relevant - IN NOW CRM valid'!$T$2:$T$2328,$A316,'Relevant - IN NOW CRM valid'!$G$2:$G$2328,"UK",'Relevant - IN NOW CRM valid'!$M$2:$M$2328,"IT/Systems")+COUNTIFS('Relevant - IN NOW CRM unknown'!$T$2:$T$1227,$A316,'Relevant - IN NOW CRM unknown'!$G$2:$G$1227,"UK",'Relevant - IN NOW CRM unknown'!$M$2:$M$1227,"IT/Systems")+COUNTIFS('Relevant - Not CRM not valid'!$T$2:$T$416,$A316,'Relevant - Not CRM not valid'!$G$2:$G$416,"UK",'Relevant - Not CRM not valid'!$M$2:$M$416,"IT/Systems")+COUNTIFS('Relevant - In CRM not valid'!$T$2:$T$46,$A316,'Relevant - In CRM not valid'!$G$2:$G$46,"UK",'Relevant - In CRM not valid'!$M$2:$M$46,"IT/Systems")</f>
        <v>0</v>
      </c>
      <c r="L316" s="2">
        <f>COUNTIFS('Relevant - In CRM valid'!$T$2:$T$4699,$A316,'Relevant - In CRM valid'!$G$2:$G$4699,"UK",'Relevant - In CRM valid'!$M$2:$M$4699,"")+COUNTIFS('Relevant - In CRM unknown'!$T$2:$T$253,$A316,'Relevant - In CRM unknown'!$G$2:$G$253,"UK",'Relevant - In CRM unknown'!$M$2:$M$253,"")+COUNTIFS('Relevant - IN NOW CRM valid'!$T$2:$T$2328,$A316,'Relevant - IN NOW CRM valid'!$G$2:$G$2328,"UK",'Relevant - IN NOW CRM valid'!$M$2:$M$2328,"")+COUNTIFS('Relevant - IN NOW CRM unknown'!$T$2:$T$1227,$A316,'Relevant - IN NOW CRM unknown'!$G$2:$G$1227,"UK",'Relevant - IN NOW CRM unknown'!$M$2:$M$1227,"")+COUNTIFS('Relevant - Not CRM not valid'!$T$2:$T$416,$A316,'Relevant - Not CRM not valid'!$G$2:$G$416,"UK",'Relevant - Not CRM not valid'!$M$2:$M$416,"")+COUNTIFS('Relevant - In CRM not valid'!$T$2:$T$46,$A316,'Relevant - In CRM not valid'!$G$2:$G$46,"UK",'Relevant - In CRM not valid'!$M$2:$M$46,"")</f>
        <v>0</v>
      </c>
      <c r="M316" s="2">
        <f t="shared" si="8"/>
        <v>1</v>
      </c>
      <c r="N316" s="2">
        <f>COUNTIFS('Relevant - In CRM valid'!$T$2:$T$4699,$A316,'Relevant - In CRM valid'!$G$2:$G$4699,"UK",'Relevant - In CRM valid'!$Q$2:$Q$4699,"valid")+COUNTIFS('Relevant - In CRM unknown'!$T$2:$T$253,$A316,'Relevant - In CRM unknown'!$G$2:$G$253,"UK",'Relevant - In CRM unknown'!$Q$2:$Q$253,"valid")+COUNTIFS('Relevant - IN NOW CRM valid'!$T$2:$T$2328,$A316,'Relevant - IN NOW CRM valid'!$G$2:$G$2328,"UK",'Relevant - IN NOW CRM valid'!$Q$2:$Q$2328,"valid")+COUNTIFS('Relevant - IN NOW CRM unknown'!$T$2:$T$1227,$A316,'Relevant - IN NOW CRM unknown'!$G$2:$G$1227,"UK",'Relevant - IN NOW CRM unknown'!$Q$2:$Q$1227,"valid")+COUNTIFS('Relevant - Not CRM not valid'!$T$2:$T$416,$A316,'Relevant - Not CRM not valid'!$G$2:$G$416,"UK",'Relevant - Not CRM not valid'!$Q$2:$Q$416,"valid")+COUNTIFS('Relevant - In CRM not valid'!$T$2:$T$46,$A316,'Relevant - In CRM not valid'!$G$2:$G$46,"UK",'Relevant - In CRM not valid'!$Q$2:$Q$46,"valid")</f>
        <v>1</v>
      </c>
      <c r="O316" s="2" t="str">
        <f t="shared" si="9"/>
        <v>Finance  IT/Systems</v>
      </c>
    </row>
    <row r="317" spans="1:15" ht="15" customHeight="1">
      <c r="A317" s="2" t="s">
        <v>741</v>
      </c>
      <c r="B317" s="2" t="s">
        <v>742</v>
      </c>
      <c r="C317" s="2" t="s">
        <v>383</v>
      </c>
      <c r="D317" s="2" t="str">
        <f>IFERROR(INDEX('UK Target Institutions'!$D$2:$D$727,MATCH($A317,'UK Target Institutions'!$A$2:$A$727,0)),"")</f>
        <v>No</v>
      </c>
      <c r="E317" s="2">
        <f>COUNTIFS('Relevant - In CRM valid'!$T$2:$T$4699,$A317,'Relevant - In CRM valid'!$G$2:$G$4699,"UK")+COUNTIFS('Relevant - In CRM unknown'!$T$2:$T$253,$A317,'Relevant - In CRM unknown'!$G$2:$G$253,"UK")+COUNTIFS('Relevant - IN NOW CRM valid'!$T$2:$T$2328,$A317,'Relevant - IN NOW CRM valid'!$G$2:$G$2328,"UK")+COUNTIFS('Relevant - IN NOW CRM unknown'!$T$2:$T$1227,$A317,'Relevant - IN NOW CRM unknown'!$G$2:$G$1227,"UK")+COUNTIFS('Relevant - Not CRM not valid'!$T$2:$T$416,$A317,'Relevant - Not CRM not valid'!$G$2:$G$416,"UK")+COUNTIFS('Relevant - In CRM not valid'!$T$2:$T$46,$A317,'Relevant - In CRM not valid'!$G$2:$G$46,"UK")</f>
        <v>1</v>
      </c>
      <c r="F317" s="2">
        <f>COUNTIFS('Relevant - In CRM valid'!$T$2:$T$4699,$A317,'Relevant - In CRM valid'!$G$2:$G$4699,"UK",'Relevant - In CRM valid'!$M$2:$M$4699,"Research")+COUNTIFS('Relevant - In CRM unknown'!$T$2:$T$253,$A317,'Relevant - In CRM unknown'!$G$2:$G$253,"UK",'Relevant - In CRM unknown'!$M$2:$M$253,"Research")+COUNTIFS('Relevant - IN NOW CRM valid'!$T$2:$T$2328,$A317,'Relevant - IN NOW CRM valid'!$G$2:$G$2328,"UK",'Relevant - IN NOW CRM valid'!$M$2:$M$2328,"Research")+COUNTIFS('Relevant - IN NOW CRM unknown'!$T$2:$T$1227,$A317,'Relevant - IN NOW CRM unknown'!$G$2:$G$1227,"UK",'Relevant - IN NOW CRM unknown'!$M$2:$M$1227,"Research")+COUNTIFS('Relevant - Not CRM not valid'!$T$2:$T$416,$A317,'Relevant - Not CRM not valid'!$G$2:$G$416,"UK",'Relevant - Not CRM not valid'!$M$2:$M$416,"Research")+COUNTIFS('Relevant - In CRM not valid'!$T$2:$T$46,$A317,'Relevant - In CRM not valid'!$G$2:$G$46,"UK",'Relevant - In CRM not valid'!$M$2:$M$46,"Research")</f>
        <v>1</v>
      </c>
      <c r="G317" s="2">
        <f>COUNTIFS('Relevant - In CRM valid'!$T$2:$T$4699,$A317,'Relevant - In CRM valid'!$G$2:$G$4699,"UK",'Relevant - In CRM valid'!$M$2:$M$4699,"Research",'Relevant - In CRM valid'!$R$2:$R$4699,"Senior")+COUNTIFS('Relevant - In CRM unknown'!$T$2:$T$253,$A317,'Relevant - In CRM unknown'!$G$2:$G$253,"UK",'Relevant - In CRM unknown'!$M$2:$M$253,"Research",'Relevant - In CRM unknown'!$R$2:$R$253,"Senior")+COUNTIFS('Relevant - IN NOW CRM valid'!$T$2:$T$2328,$A317,'Relevant - IN NOW CRM valid'!$G$2:$G$2328,"UK",'Relevant - IN NOW CRM valid'!$M$2:$M$2328,"Research",'Relevant - IN NOW CRM valid'!$R$2:$R$2328,"Senior")+COUNTIFS('Relevant - IN NOW CRM unknown'!$T$2:$T$1227,$A317,'Relevant - IN NOW CRM unknown'!$G$2:$G$1227,"UK",'Relevant - IN NOW CRM unknown'!$M$2:$M$1227,"Research",'Relevant - IN NOW CRM unknown'!$R$2:$R$1227,"Senior")+COUNTIFS('Relevant - Not CRM not valid'!$T$2:$T$416,$A317,'Relevant - Not CRM not valid'!$G$2:$G$416,"UK",'Relevant - Not CRM not valid'!$M$2:$M$416,"Research",'Relevant - Not CRM not valid'!$R$2:$R$416,"Senior")+COUNTIFS('Relevant - In CRM not valid'!$T$2:$T$46,$A317,'Relevant - In CRM not valid'!$G$2:$G$46,"UK",'Relevant - In CRM not valid'!$M$2:$M$46,"Research",'Relevant - In CRM not valid'!$R$2:$R$46,"Senior")</f>
        <v>1</v>
      </c>
      <c r="H317" s="2">
        <f>COUNTIFS('Relevant - In CRM valid'!$T$2:$T$4699,$A317,'Relevant - In CRM valid'!$G$2:$G$4699,"UK",'Relevant - In CRM valid'!$M$2:$M$4699,"Research",'Relevant - In CRM valid'!$R$2:$R$4699,"Operational")+COUNTIFS('Relevant - In CRM unknown'!$T$2:$T$253,$A317,'Relevant - In CRM unknown'!$G$2:$G$253,"UK",'Relevant - In CRM unknown'!$M$2:$M$253,"Research",'Relevant - In CRM unknown'!$R$2:$R$253,"Operational")+COUNTIFS('Relevant - IN NOW CRM valid'!$T$2:$T$2328,$A317,'Relevant - IN NOW CRM valid'!$G$2:$G$2328,"UK",'Relevant - IN NOW CRM valid'!$M$2:$M$2328,"Research",'Relevant - IN NOW CRM valid'!$R$2:$R$2328,"Operational")+COUNTIFS('Relevant - IN NOW CRM unknown'!$T$2:$T$1227,$A317,'Relevant - IN NOW CRM unknown'!$G$2:$G$1227,"UK",'Relevant - IN NOW CRM unknown'!$M$2:$M$1227,"Research",'Relevant - IN NOW CRM unknown'!$R$2:$R$1227,"Operational")+COUNTIFS('Relevant - Not CRM not valid'!$T$2:$T$416,$A317,'Relevant - Not CRM not valid'!$G$2:$G$416,"UK",'Relevant - Not CRM not valid'!$M$2:$M$416,"Research",'Relevant - Not CRM not valid'!$R$2:$R$416,"Operational")+COUNTIFS('Relevant - In CRM not valid'!$T$2:$T$46,$A317,'Relevant - In CRM not valid'!$G$2:$G$46,"UK",'Relevant - In CRM not valid'!$M$2:$M$46,"Research",'Relevant - In CRM not valid'!$R$2:$R$46,"Operational")</f>
        <v>0</v>
      </c>
      <c r="I317" s="2">
        <f>COUNTIFS('Relevant - In CRM valid'!$T$2:$T$4699,$A317,'Relevant - In CRM valid'!$G$2:$G$4699,"UK",'Relevant - In CRM valid'!$M$2:$M$4699,"Research",'Relevant - In CRM valid'!$R$2:$R$4699,"Academic")+COUNTIFS('Relevant - In CRM unknown'!$T$2:$T$253,$A317,'Relevant - In CRM unknown'!$G$2:$G$253,"UK",'Relevant - In CRM unknown'!$M$2:$M$253,"Research",'Relevant - In CRM unknown'!$R$2:$R$253,"Academic")+COUNTIFS('Relevant - IN NOW CRM valid'!$T$2:$T$2328,$A317,'Relevant - IN NOW CRM valid'!$G$2:$G$2328,"UK",'Relevant - IN NOW CRM valid'!$M$2:$M$2328,"Research",'Relevant - IN NOW CRM valid'!$R$2:$R$2328,"Academic")+COUNTIFS('Relevant - IN NOW CRM unknown'!$T$2:$T$1227,$A317,'Relevant - IN NOW CRM unknown'!$G$2:$G$1227,"UK",'Relevant - IN NOW CRM unknown'!$M$2:$M$1227,"Research",'Relevant - IN NOW CRM unknown'!$R$2:$R$1227,"Academic")+COUNTIFS('Relevant - Not CRM not valid'!$T$2:$T$416,$A317,'Relevant - Not CRM not valid'!$G$2:$G$416,"UK",'Relevant - Not CRM not valid'!$M$2:$M$416,"Research",'Relevant - Not CRM not valid'!$R$2:$R$416,"Academic")+COUNTIFS('Relevant - In CRM not valid'!$T$2:$T$46,$A317,'Relevant - In CRM not valid'!$G$2:$G$46,"UK",'Relevant - In CRM not valid'!$M$2:$M$46,"Research",'Relevant - In CRM not valid'!$R$2:$R$46,"Academic")</f>
        <v>0</v>
      </c>
      <c r="J317" s="2">
        <f>COUNTIFS('Relevant - In CRM valid'!$T$2:$T$4699,$A317,'Relevant - In CRM valid'!$G$2:$G$4699,"UK",'Relevant - In CRM valid'!$M$2:$M$4699,"Finance")+COUNTIFS('Relevant - In CRM unknown'!$T$2:$T$253,$A317,'Relevant - In CRM unknown'!$G$2:$G$253,"UK",'Relevant - In CRM unknown'!$M$2:$M$253,"Finance")+COUNTIFS('Relevant - IN NOW CRM valid'!$T$2:$T$2328,$A317,'Relevant - IN NOW CRM valid'!$G$2:$G$2328,"UK",'Relevant - IN NOW CRM valid'!$M$2:$M$2328,"Finance")+COUNTIFS('Relevant - IN NOW CRM unknown'!$T$2:$T$1227,$A317,'Relevant - IN NOW CRM unknown'!$G$2:$G$1227,"UK",'Relevant - IN NOW CRM unknown'!$M$2:$M$1227,"Finance")+COUNTIFS('Relevant - Not CRM not valid'!$T$2:$T$416,$A317,'Relevant - Not CRM not valid'!$G$2:$G$416,"UK",'Relevant - Not CRM not valid'!$M$2:$M$416,"Finance")+COUNTIFS('Relevant - In CRM not valid'!$T$2:$T$46,$A317,'Relevant - In CRM not valid'!$G$2:$G$46,"UK",'Relevant - In CRM not valid'!$M$2:$M$46,"Finance")</f>
        <v>0</v>
      </c>
      <c r="K317" s="2">
        <f>COUNTIFS('Relevant - In CRM valid'!$T$2:$T$4699,$A317,'Relevant - In CRM valid'!$G$2:$G$4699,"UK",'Relevant - In CRM valid'!$M$2:$M$4699,"IT/Systems")+COUNTIFS('Relevant - In CRM unknown'!$T$2:$T$253,$A317,'Relevant - In CRM unknown'!$G$2:$G$253,"UK",'Relevant - In CRM unknown'!$M$2:$M$253,"IT/Systems")+COUNTIFS('Relevant - IN NOW CRM valid'!$T$2:$T$2328,$A317,'Relevant - IN NOW CRM valid'!$G$2:$G$2328,"UK",'Relevant - IN NOW CRM valid'!$M$2:$M$2328,"IT/Systems")+COUNTIFS('Relevant - IN NOW CRM unknown'!$T$2:$T$1227,$A317,'Relevant - IN NOW CRM unknown'!$G$2:$G$1227,"UK",'Relevant - IN NOW CRM unknown'!$M$2:$M$1227,"IT/Systems")+COUNTIFS('Relevant - Not CRM not valid'!$T$2:$T$416,$A317,'Relevant - Not CRM not valid'!$G$2:$G$416,"UK",'Relevant - Not CRM not valid'!$M$2:$M$416,"IT/Systems")+COUNTIFS('Relevant - In CRM not valid'!$T$2:$T$46,$A317,'Relevant - In CRM not valid'!$G$2:$G$46,"UK",'Relevant - In CRM not valid'!$M$2:$M$46,"IT/Systems")</f>
        <v>0</v>
      </c>
      <c r="L317" s="2">
        <f>COUNTIFS('Relevant - In CRM valid'!$T$2:$T$4699,$A317,'Relevant - In CRM valid'!$G$2:$G$4699,"UK",'Relevant - In CRM valid'!$M$2:$M$4699,"")+COUNTIFS('Relevant - In CRM unknown'!$T$2:$T$253,$A317,'Relevant - In CRM unknown'!$G$2:$G$253,"UK",'Relevant - In CRM unknown'!$M$2:$M$253,"")+COUNTIFS('Relevant - IN NOW CRM valid'!$T$2:$T$2328,$A317,'Relevant - IN NOW CRM valid'!$G$2:$G$2328,"UK",'Relevant - IN NOW CRM valid'!$M$2:$M$2328,"")+COUNTIFS('Relevant - IN NOW CRM unknown'!$T$2:$T$1227,$A317,'Relevant - IN NOW CRM unknown'!$G$2:$G$1227,"UK",'Relevant - IN NOW CRM unknown'!$M$2:$M$1227,"")+COUNTIFS('Relevant - Not CRM not valid'!$T$2:$T$416,$A317,'Relevant - Not CRM not valid'!$G$2:$G$416,"UK",'Relevant - Not CRM not valid'!$M$2:$M$416,"")+COUNTIFS('Relevant - In CRM not valid'!$T$2:$T$46,$A317,'Relevant - In CRM not valid'!$G$2:$G$46,"UK",'Relevant - In CRM not valid'!$M$2:$M$46,"")</f>
        <v>0</v>
      </c>
      <c r="M317" s="2">
        <f t="shared" si="8"/>
        <v>1</v>
      </c>
      <c r="N317" s="2">
        <f>COUNTIFS('Relevant - In CRM valid'!$T$2:$T$4699,$A317,'Relevant - In CRM valid'!$G$2:$G$4699,"UK",'Relevant - In CRM valid'!$Q$2:$Q$4699,"valid")+COUNTIFS('Relevant - In CRM unknown'!$T$2:$T$253,$A317,'Relevant - In CRM unknown'!$G$2:$G$253,"UK",'Relevant - In CRM unknown'!$Q$2:$Q$253,"valid")+COUNTIFS('Relevant - IN NOW CRM valid'!$T$2:$T$2328,$A317,'Relevant - IN NOW CRM valid'!$G$2:$G$2328,"UK",'Relevant - IN NOW CRM valid'!$Q$2:$Q$2328,"valid")+COUNTIFS('Relevant - IN NOW CRM unknown'!$T$2:$T$1227,$A317,'Relevant - IN NOW CRM unknown'!$G$2:$G$1227,"UK",'Relevant - IN NOW CRM unknown'!$Q$2:$Q$1227,"valid")+COUNTIFS('Relevant - Not CRM not valid'!$T$2:$T$416,$A317,'Relevant - Not CRM not valid'!$G$2:$G$416,"UK",'Relevant - Not CRM not valid'!$Q$2:$Q$416,"valid")+COUNTIFS('Relevant - In CRM not valid'!$T$2:$T$46,$A317,'Relevant - In CRM not valid'!$G$2:$G$46,"UK",'Relevant - In CRM not valid'!$Q$2:$Q$46,"valid")</f>
        <v>1</v>
      </c>
      <c r="O317" s="2" t="str">
        <f t="shared" si="9"/>
        <v>Finance  IT/Systems</v>
      </c>
    </row>
    <row r="318" spans="1:15" ht="15" customHeight="1">
      <c r="A318" s="2" t="s">
        <v>743</v>
      </c>
      <c r="B318" s="2" t="s">
        <v>744</v>
      </c>
      <c r="C318" s="2" t="s">
        <v>383</v>
      </c>
      <c r="D318" s="2" t="str">
        <f>IFERROR(INDEX('UK Target Institutions'!$D$2:$D$727,MATCH($A318,'UK Target Institutions'!$A$2:$A$727,0)),"")</f>
        <v>No</v>
      </c>
      <c r="E318" s="2">
        <f>COUNTIFS('Relevant - In CRM valid'!$T$2:$T$4699,$A318,'Relevant - In CRM valid'!$G$2:$G$4699,"UK")+COUNTIFS('Relevant - In CRM unknown'!$T$2:$T$253,$A318,'Relevant - In CRM unknown'!$G$2:$G$253,"UK")+COUNTIFS('Relevant - IN NOW CRM valid'!$T$2:$T$2328,$A318,'Relevant - IN NOW CRM valid'!$G$2:$G$2328,"UK")+COUNTIFS('Relevant - IN NOW CRM unknown'!$T$2:$T$1227,$A318,'Relevant - IN NOW CRM unknown'!$G$2:$G$1227,"UK")+COUNTIFS('Relevant - Not CRM not valid'!$T$2:$T$416,$A318,'Relevant - Not CRM not valid'!$G$2:$G$416,"UK")+COUNTIFS('Relevant - In CRM not valid'!$T$2:$T$46,$A318,'Relevant - In CRM not valid'!$G$2:$G$46,"UK")</f>
        <v>1</v>
      </c>
      <c r="F318" s="2">
        <f>COUNTIFS('Relevant - In CRM valid'!$T$2:$T$4699,$A318,'Relevant - In CRM valid'!$G$2:$G$4699,"UK",'Relevant - In CRM valid'!$M$2:$M$4699,"Research")+COUNTIFS('Relevant - In CRM unknown'!$T$2:$T$253,$A318,'Relevant - In CRM unknown'!$G$2:$G$253,"UK",'Relevant - In CRM unknown'!$M$2:$M$253,"Research")+COUNTIFS('Relevant - IN NOW CRM valid'!$T$2:$T$2328,$A318,'Relevant - IN NOW CRM valid'!$G$2:$G$2328,"UK",'Relevant - IN NOW CRM valid'!$M$2:$M$2328,"Research")+COUNTIFS('Relevant - IN NOW CRM unknown'!$T$2:$T$1227,$A318,'Relevant - IN NOW CRM unknown'!$G$2:$G$1227,"UK",'Relevant - IN NOW CRM unknown'!$M$2:$M$1227,"Research")+COUNTIFS('Relevant - Not CRM not valid'!$T$2:$T$416,$A318,'Relevant - Not CRM not valid'!$G$2:$G$416,"UK",'Relevant - Not CRM not valid'!$M$2:$M$416,"Research")+COUNTIFS('Relevant - In CRM not valid'!$T$2:$T$46,$A318,'Relevant - In CRM not valid'!$G$2:$G$46,"UK",'Relevant - In CRM not valid'!$M$2:$M$46,"Research")</f>
        <v>0</v>
      </c>
      <c r="G318" s="2">
        <f>COUNTIFS('Relevant - In CRM valid'!$T$2:$T$4699,$A318,'Relevant - In CRM valid'!$G$2:$G$4699,"UK",'Relevant - In CRM valid'!$M$2:$M$4699,"Research",'Relevant - In CRM valid'!$R$2:$R$4699,"Senior")+COUNTIFS('Relevant - In CRM unknown'!$T$2:$T$253,$A318,'Relevant - In CRM unknown'!$G$2:$G$253,"UK",'Relevant - In CRM unknown'!$M$2:$M$253,"Research",'Relevant - In CRM unknown'!$R$2:$R$253,"Senior")+COUNTIFS('Relevant - IN NOW CRM valid'!$T$2:$T$2328,$A318,'Relevant - IN NOW CRM valid'!$G$2:$G$2328,"UK",'Relevant - IN NOW CRM valid'!$M$2:$M$2328,"Research",'Relevant - IN NOW CRM valid'!$R$2:$R$2328,"Senior")+COUNTIFS('Relevant - IN NOW CRM unknown'!$T$2:$T$1227,$A318,'Relevant - IN NOW CRM unknown'!$G$2:$G$1227,"UK",'Relevant - IN NOW CRM unknown'!$M$2:$M$1227,"Research",'Relevant - IN NOW CRM unknown'!$R$2:$R$1227,"Senior")+COUNTIFS('Relevant - Not CRM not valid'!$T$2:$T$416,$A318,'Relevant - Not CRM not valid'!$G$2:$G$416,"UK",'Relevant - Not CRM not valid'!$M$2:$M$416,"Research",'Relevant - Not CRM not valid'!$R$2:$R$416,"Senior")+COUNTIFS('Relevant - In CRM not valid'!$T$2:$T$46,$A318,'Relevant - In CRM not valid'!$G$2:$G$46,"UK",'Relevant - In CRM not valid'!$M$2:$M$46,"Research",'Relevant - In CRM not valid'!$R$2:$R$46,"Senior")</f>
        <v>0</v>
      </c>
      <c r="H318" s="2">
        <f>COUNTIFS('Relevant - In CRM valid'!$T$2:$T$4699,$A318,'Relevant - In CRM valid'!$G$2:$G$4699,"UK",'Relevant - In CRM valid'!$M$2:$M$4699,"Research",'Relevant - In CRM valid'!$R$2:$R$4699,"Operational")+COUNTIFS('Relevant - In CRM unknown'!$T$2:$T$253,$A318,'Relevant - In CRM unknown'!$G$2:$G$253,"UK",'Relevant - In CRM unknown'!$M$2:$M$253,"Research",'Relevant - In CRM unknown'!$R$2:$R$253,"Operational")+COUNTIFS('Relevant - IN NOW CRM valid'!$T$2:$T$2328,$A318,'Relevant - IN NOW CRM valid'!$G$2:$G$2328,"UK",'Relevant - IN NOW CRM valid'!$M$2:$M$2328,"Research",'Relevant - IN NOW CRM valid'!$R$2:$R$2328,"Operational")+COUNTIFS('Relevant - IN NOW CRM unknown'!$T$2:$T$1227,$A318,'Relevant - IN NOW CRM unknown'!$G$2:$G$1227,"UK",'Relevant - IN NOW CRM unknown'!$M$2:$M$1227,"Research",'Relevant - IN NOW CRM unknown'!$R$2:$R$1227,"Operational")+COUNTIFS('Relevant - Not CRM not valid'!$T$2:$T$416,$A318,'Relevant - Not CRM not valid'!$G$2:$G$416,"UK",'Relevant - Not CRM not valid'!$M$2:$M$416,"Research",'Relevant - Not CRM not valid'!$R$2:$R$416,"Operational")+COUNTIFS('Relevant - In CRM not valid'!$T$2:$T$46,$A318,'Relevant - In CRM not valid'!$G$2:$G$46,"UK",'Relevant - In CRM not valid'!$M$2:$M$46,"Research",'Relevant - In CRM not valid'!$R$2:$R$46,"Operational")</f>
        <v>0</v>
      </c>
      <c r="I318" s="2">
        <f>COUNTIFS('Relevant - In CRM valid'!$T$2:$T$4699,$A318,'Relevant - In CRM valid'!$G$2:$G$4699,"UK",'Relevant - In CRM valid'!$M$2:$M$4699,"Research",'Relevant - In CRM valid'!$R$2:$R$4699,"Academic")+COUNTIFS('Relevant - In CRM unknown'!$T$2:$T$253,$A318,'Relevant - In CRM unknown'!$G$2:$G$253,"UK",'Relevant - In CRM unknown'!$M$2:$M$253,"Research",'Relevant - In CRM unknown'!$R$2:$R$253,"Academic")+COUNTIFS('Relevant - IN NOW CRM valid'!$T$2:$T$2328,$A318,'Relevant - IN NOW CRM valid'!$G$2:$G$2328,"UK",'Relevant - IN NOW CRM valid'!$M$2:$M$2328,"Research",'Relevant - IN NOW CRM valid'!$R$2:$R$2328,"Academic")+COUNTIFS('Relevant - IN NOW CRM unknown'!$T$2:$T$1227,$A318,'Relevant - IN NOW CRM unknown'!$G$2:$G$1227,"UK",'Relevant - IN NOW CRM unknown'!$M$2:$M$1227,"Research",'Relevant - IN NOW CRM unknown'!$R$2:$R$1227,"Academic")+COUNTIFS('Relevant - Not CRM not valid'!$T$2:$T$416,$A318,'Relevant - Not CRM not valid'!$G$2:$G$416,"UK",'Relevant - Not CRM not valid'!$M$2:$M$416,"Research",'Relevant - Not CRM not valid'!$R$2:$R$416,"Academic")+COUNTIFS('Relevant - In CRM not valid'!$T$2:$T$46,$A318,'Relevant - In CRM not valid'!$G$2:$G$46,"UK",'Relevant - In CRM not valid'!$M$2:$M$46,"Research",'Relevant - In CRM not valid'!$R$2:$R$46,"Academic")</f>
        <v>0</v>
      </c>
      <c r="J318" s="2">
        <f>COUNTIFS('Relevant - In CRM valid'!$T$2:$T$4699,$A318,'Relevant - In CRM valid'!$G$2:$G$4699,"UK",'Relevant - In CRM valid'!$M$2:$M$4699,"Finance")+COUNTIFS('Relevant - In CRM unknown'!$T$2:$T$253,$A318,'Relevant - In CRM unknown'!$G$2:$G$253,"UK",'Relevant - In CRM unknown'!$M$2:$M$253,"Finance")+COUNTIFS('Relevant - IN NOW CRM valid'!$T$2:$T$2328,$A318,'Relevant - IN NOW CRM valid'!$G$2:$G$2328,"UK",'Relevant - IN NOW CRM valid'!$M$2:$M$2328,"Finance")+COUNTIFS('Relevant - IN NOW CRM unknown'!$T$2:$T$1227,$A318,'Relevant - IN NOW CRM unknown'!$G$2:$G$1227,"UK",'Relevant - IN NOW CRM unknown'!$M$2:$M$1227,"Finance")+COUNTIFS('Relevant - Not CRM not valid'!$T$2:$T$416,$A318,'Relevant - Not CRM not valid'!$G$2:$G$416,"UK",'Relevant - Not CRM not valid'!$M$2:$M$416,"Finance")+COUNTIFS('Relevant - In CRM not valid'!$T$2:$T$46,$A318,'Relevant - In CRM not valid'!$G$2:$G$46,"UK",'Relevant - In CRM not valid'!$M$2:$M$46,"Finance")</f>
        <v>1</v>
      </c>
      <c r="K318" s="2">
        <f>COUNTIFS('Relevant - In CRM valid'!$T$2:$T$4699,$A318,'Relevant - In CRM valid'!$G$2:$G$4699,"UK",'Relevant - In CRM valid'!$M$2:$M$4699,"IT/Systems")+COUNTIFS('Relevant - In CRM unknown'!$T$2:$T$253,$A318,'Relevant - In CRM unknown'!$G$2:$G$253,"UK",'Relevant - In CRM unknown'!$M$2:$M$253,"IT/Systems")+COUNTIFS('Relevant - IN NOW CRM valid'!$T$2:$T$2328,$A318,'Relevant - IN NOW CRM valid'!$G$2:$G$2328,"UK",'Relevant - IN NOW CRM valid'!$M$2:$M$2328,"IT/Systems")+COUNTIFS('Relevant - IN NOW CRM unknown'!$T$2:$T$1227,$A318,'Relevant - IN NOW CRM unknown'!$G$2:$G$1227,"UK",'Relevant - IN NOW CRM unknown'!$M$2:$M$1227,"IT/Systems")+COUNTIFS('Relevant - Not CRM not valid'!$T$2:$T$416,$A318,'Relevant - Not CRM not valid'!$G$2:$G$416,"UK",'Relevant - Not CRM not valid'!$M$2:$M$416,"IT/Systems")+COUNTIFS('Relevant - In CRM not valid'!$T$2:$T$46,$A318,'Relevant - In CRM not valid'!$G$2:$G$46,"UK",'Relevant - In CRM not valid'!$M$2:$M$46,"IT/Systems")</f>
        <v>0</v>
      </c>
      <c r="L318" s="2">
        <f>COUNTIFS('Relevant - In CRM valid'!$T$2:$T$4699,$A318,'Relevant - In CRM valid'!$G$2:$G$4699,"UK",'Relevant - In CRM valid'!$M$2:$M$4699,"")+COUNTIFS('Relevant - In CRM unknown'!$T$2:$T$253,$A318,'Relevant - In CRM unknown'!$G$2:$G$253,"UK",'Relevant - In CRM unknown'!$M$2:$M$253,"")+COUNTIFS('Relevant - IN NOW CRM valid'!$T$2:$T$2328,$A318,'Relevant - IN NOW CRM valid'!$G$2:$G$2328,"UK",'Relevant - IN NOW CRM valid'!$M$2:$M$2328,"")+COUNTIFS('Relevant - IN NOW CRM unknown'!$T$2:$T$1227,$A318,'Relevant - IN NOW CRM unknown'!$G$2:$G$1227,"UK",'Relevant - IN NOW CRM unknown'!$M$2:$M$1227,"")+COUNTIFS('Relevant - Not CRM not valid'!$T$2:$T$416,$A318,'Relevant - Not CRM not valid'!$G$2:$G$416,"UK",'Relevant - Not CRM not valid'!$M$2:$M$416,"")+COUNTIFS('Relevant - In CRM not valid'!$T$2:$T$46,$A318,'Relevant - In CRM not valid'!$G$2:$G$46,"UK",'Relevant - In CRM not valid'!$M$2:$M$46,"")</f>
        <v>0</v>
      </c>
      <c r="M318" s="2">
        <f t="shared" si="8"/>
        <v>1</v>
      </c>
      <c r="N318" s="2">
        <f>COUNTIFS('Relevant - In CRM valid'!$T$2:$T$4699,$A318,'Relevant - In CRM valid'!$G$2:$G$4699,"UK",'Relevant - In CRM valid'!$Q$2:$Q$4699,"valid")+COUNTIFS('Relevant - In CRM unknown'!$T$2:$T$253,$A318,'Relevant - In CRM unknown'!$G$2:$G$253,"UK",'Relevant - In CRM unknown'!$Q$2:$Q$253,"valid")+COUNTIFS('Relevant - IN NOW CRM valid'!$T$2:$T$2328,$A318,'Relevant - IN NOW CRM valid'!$G$2:$G$2328,"UK",'Relevant - IN NOW CRM valid'!$Q$2:$Q$2328,"valid")+COUNTIFS('Relevant - IN NOW CRM unknown'!$T$2:$T$1227,$A318,'Relevant - IN NOW CRM unknown'!$G$2:$G$1227,"UK",'Relevant - IN NOW CRM unknown'!$Q$2:$Q$1227,"valid")+COUNTIFS('Relevant - Not CRM not valid'!$T$2:$T$416,$A318,'Relevant - Not CRM not valid'!$G$2:$G$416,"UK",'Relevant - Not CRM not valid'!$Q$2:$Q$416,"valid")+COUNTIFS('Relevant - In CRM not valid'!$T$2:$T$46,$A318,'Relevant - In CRM not valid'!$G$2:$G$46,"UK",'Relevant - In CRM not valid'!$Q$2:$Q$46,"valid")</f>
        <v>1</v>
      </c>
      <c r="O318" s="2" t="str">
        <f t="shared" si="9"/>
        <v>Research  IT/Systems</v>
      </c>
    </row>
    <row r="319" spans="1:15" ht="15" customHeight="1">
      <c r="A319" s="2" t="s">
        <v>745</v>
      </c>
      <c r="B319" s="2" t="s">
        <v>746</v>
      </c>
      <c r="C319" s="2" t="s">
        <v>1570</v>
      </c>
      <c r="D319" s="2" t="str">
        <f>IFERROR(INDEX('UK Target Institutions'!$D$2:$D$727,MATCH($A319,'UK Target Institutions'!$A$2:$A$727,0)),"")</f>
        <v>No</v>
      </c>
      <c r="E319" s="2">
        <f>COUNTIFS('Relevant - In CRM valid'!$T$2:$T$4699,$A319,'Relevant - In CRM valid'!$G$2:$G$4699,"UK")+COUNTIFS('Relevant - In CRM unknown'!$T$2:$T$253,$A319,'Relevant - In CRM unknown'!$G$2:$G$253,"UK")+COUNTIFS('Relevant - IN NOW CRM valid'!$T$2:$T$2328,$A319,'Relevant - IN NOW CRM valid'!$G$2:$G$2328,"UK")+COUNTIFS('Relevant - IN NOW CRM unknown'!$T$2:$T$1227,$A319,'Relevant - IN NOW CRM unknown'!$G$2:$G$1227,"UK")+COUNTIFS('Relevant - Not CRM not valid'!$T$2:$T$416,$A319,'Relevant - Not CRM not valid'!$G$2:$G$416,"UK")+COUNTIFS('Relevant - In CRM not valid'!$T$2:$T$46,$A319,'Relevant - In CRM not valid'!$G$2:$G$46,"UK")</f>
        <v>1</v>
      </c>
      <c r="F319" s="2">
        <f>COUNTIFS('Relevant - In CRM valid'!$T$2:$T$4699,$A319,'Relevant - In CRM valid'!$G$2:$G$4699,"UK",'Relevant - In CRM valid'!$M$2:$M$4699,"Research")+COUNTIFS('Relevant - In CRM unknown'!$T$2:$T$253,$A319,'Relevant - In CRM unknown'!$G$2:$G$253,"UK",'Relevant - In CRM unknown'!$M$2:$M$253,"Research")+COUNTIFS('Relevant - IN NOW CRM valid'!$T$2:$T$2328,$A319,'Relevant - IN NOW CRM valid'!$G$2:$G$2328,"UK",'Relevant - IN NOW CRM valid'!$M$2:$M$2328,"Research")+COUNTIFS('Relevant - IN NOW CRM unknown'!$T$2:$T$1227,$A319,'Relevant - IN NOW CRM unknown'!$G$2:$G$1227,"UK",'Relevant - IN NOW CRM unknown'!$M$2:$M$1227,"Research")+COUNTIFS('Relevant - Not CRM not valid'!$T$2:$T$416,$A319,'Relevant - Not CRM not valid'!$G$2:$G$416,"UK",'Relevant - Not CRM not valid'!$M$2:$M$416,"Research")+COUNTIFS('Relevant - In CRM not valid'!$T$2:$T$46,$A319,'Relevant - In CRM not valid'!$G$2:$G$46,"UK",'Relevant - In CRM not valid'!$M$2:$M$46,"Research")</f>
        <v>1</v>
      </c>
      <c r="G319" s="2">
        <f>COUNTIFS('Relevant - In CRM valid'!$T$2:$T$4699,$A319,'Relevant - In CRM valid'!$G$2:$G$4699,"UK",'Relevant - In CRM valid'!$M$2:$M$4699,"Research",'Relevant - In CRM valid'!$R$2:$R$4699,"Senior")+COUNTIFS('Relevant - In CRM unknown'!$T$2:$T$253,$A319,'Relevant - In CRM unknown'!$G$2:$G$253,"UK",'Relevant - In CRM unknown'!$M$2:$M$253,"Research",'Relevant - In CRM unknown'!$R$2:$R$253,"Senior")+COUNTIFS('Relevant - IN NOW CRM valid'!$T$2:$T$2328,$A319,'Relevant - IN NOW CRM valid'!$G$2:$G$2328,"UK",'Relevant - IN NOW CRM valid'!$M$2:$M$2328,"Research",'Relevant - IN NOW CRM valid'!$R$2:$R$2328,"Senior")+COUNTIFS('Relevant - IN NOW CRM unknown'!$T$2:$T$1227,$A319,'Relevant - IN NOW CRM unknown'!$G$2:$G$1227,"UK",'Relevant - IN NOW CRM unknown'!$M$2:$M$1227,"Research",'Relevant - IN NOW CRM unknown'!$R$2:$R$1227,"Senior")+COUNTIFS('Relevant - Not CRM not valid'!$T$2:$T$416,$A319,'Relevant - Not CRM not valid'!$G$2:$G$416,"UK",'Relevant - Not CRM not valid'!$M$2:$M$416,"Research",'Relevant - Not CRM not valid'!$R$2:$R$416,"Senior")+COUNTIFS('Relevant - In CRM not valid'!$T$2:$T$46,$A319,'Relevant - In CRM not valid'!$G$2:$G$46,"UK",'Relevant - In CRM not valid'!$M$2:$M$46,"Research",'Relevant - In CRM not valid'!$R$2:$R$46,"Senior")</f>
        <v>1</v>
      </c>
      <c r="H319" s="2">
        <f>COUNTIFS('Relevant - In CRM valid'!$T$2:$T$4699,$A319,'Relevant - In CRM valid'!$G$2:$G$4699,"UK",'Relevant - In CRM valid'!$M$2:$M$4699,"Research",'Relevant - In CRM valid'!$R$2:$R$4699,"Operational")+COUNTIFS('Relevant - In CRM unknown'!$T$2:$T$253,$A319,'Relevant - In CRM unknown'!$G$2:$G$253,"UK",'Relevant - In CRM unknown'!$M$2:$M$253,"Research",'Relevant - In CRM unknown'!$R$2:$R$253,"Operational")+COUNTIFS('Relevant - IN NOW CRM valid'!$T$2:$T$2328,$A319,'Relevant - IN NOW CRM valid'!$G$2:$G$2328,"UK",'Relevant - IN NOW CRM valid'!$M$2:$M$2328,"Research",'Relevant - IN NOW CRM valid'!$R$2:$R$2328,"Operational")+COUNTIFS('Relevant - IN NOW CRM unknown'!$T$2:$T$1227,$A319,'Relevant - IN NOW CRM unknown'!$G$2:$G$1227,"UK",'Relevant - IN NOW CRM unknown'!$M$2:$M$1227,"Research",'Relevant - IN NOW CRM unknown'!$R$2:$R$1227,"Operational")+COUNTIFS('Relevant - Not CRM not valid'!$T$2:$T$416,$A319,'Relevant - Not CRM not valid'!$G$2:$G$416,"UK",'Relevant - Not CRM not valid'!$M$2:$M$416,"Research",'Relevant - Not CRM not valid'!$R$2:$R$416,"Operational")+COUNTIFS('Relevant - In CRM not valid'!$T$2:$T$46,$A319,'Relevant - In CRM not valid'!$G$2:$G$46,"UK",'Relevant - In CRM not valid'!$M$2:$M$46,"Research",'Relevant - In CRM not valid'!$R$2:$R$46,"Operational")</f>
        <v>0</v>
      </c>
      <c r="I319" s="2">
        <f>COUNTIFS('Relevant - In CRM valid'!$T$2:$T$4699,$A319,'Relevant - In CRM valid'!$G$2:$G$4699,"UK",'Relevant - In CRM valid'!$M$2:$M$4699,"Research",'Relevant - In CRM valid'!$R$2:$R$4699,"Academic")+COUNTIFS('Relevant - In CRM unknown'!$T$2:$T$253,$A319,'Relevant - In CRM unknown'!$G$2:$G$253,"UK",'Relevant - In CRM unknown'!$M$2:$M$253,"Research",'Relevant - In CRM unknown'!$R$2:$R$253,"Academic")+COUNTIFS('Relevant - IN NOW CRM valid'!$T$2:$T$2328,$A319,'Relevant - IN NOW CRM valid'!$G$2:$G$2328,"UK",'Relevant - IN NOW CRM valid'!$M$2:$M$2328,"Research",'Relevant - IN NOW CRM valid'!$R$2:$R$2328,"Academic")+COUNTIFS('Relevant - IN NOW CRM unknown'!$T$2:$T$1227,$A319,'Relevant - IN NOW CRM unknown'!$G$2:$G$1227,"UK",'Relevant - IN NOW CRM unknown'!$M$2:$M$1227,"Research",'Relevant - IN NOW CRM unknown'!$R$2:$R$1227,"Academic")+COUNTIFS('Relevant - Not CRM not valid'!$T$2:$T$416,$A319,'Relevant - Not CRM not valid'!$G$2:$G$416,"UK",'Relevant - Not CRM not valid'!$M$2:$M$416,"Research",'Relevant - Not CRM not valid'!$R$2:$R$416,"Academic")+COUNTIFS('Relevant - In CRM not valid'!$T$2:$T$46,$A319,'Relevant - In CRM not valid'!$G$2:$G$46,"UK",'Relevant - In CRM not valid'!$M$2:$M$46,"Research",'Relevant - In CRM not valid'!$R$2:$R$46,"Academic")</f>
        <v>0</v>
      </c>
      <c r="J319" s="2">
        <f>COUNTIFS('Relevant - In CRM valid'!$T$2:$T$4699,$A319,'Relevant - In CRM valid'!$G$2:$G$4699,"UK",'Relevant - In CRM valid'!$M$2:$M$4699,"Finance")+COUNTIFS('Relevant - In CRM unknown'!$T$2:$T$253,$A319,'Relevant - In CRM unknown'!$G$2:$G$253,"UK",'Relevant - In CRM unknown'!$M$2:$M$253,"Finance")+COUNTIFS('Relevant - IN NOW CRM valid'!$T$2:$T$2328,$A319,'Relevant - IN NOW CRM valid'!$G$2:$G$2328,"UK",'Relevant - IN NOW CRM valid'!$M$2:$M$2328,"Finance")+COUNTIFS('Relevant - IN NOW CRM unknown'!$T$2:$T$1227,$A319,'Relevant - IN NOW CRM unknown'!$G$2:$G$1227,"UK",'Relevant - IN NOW CRM unknown'!$M$2:$M$1227,"Finance")+COUNTIFS('Relevant - Not CRM not valid'!$T$2:$T$416,$A319,'Relevant - Not CRM not valid'!$G$2:$G$416,"UK",'Relevant - Not CRM not valid'!$M$2:$M$416,"Finance")+COUNTIFS('Relevant - In CRM not valid'!$T$2:$T$46,$A319,'Relevant - In CRM not valid'!$G$2:$G$46,"UK",'Relevant - In CRM not valid'!$M$2:$M$46,"Finance")</f>
        <v>0</v>
      </c>
      <c r="K319" s="2">
        <f>COUNTIFS('Relevant - In CRM valid'!$T$2:$T$4699,$A319,'Relevant - In CRM valid'!$G$2:$G$4699,"UK",'Relevant - In CRM valid'!$M$2:$M$4699,"IT/Systems")+COUNTIFS('Relevant - In CRM unknown'!$T$2:$T$253,$A319,'Relevant - In CRM unknown'!$G$2:$G$253,"UK",'Relevant - In CRM unknown'!$M$2:$M$253,"IT/Systems")+COUNTIFS('Relevant - IN NOW CRM valid'!$T$2:$T$2328,$A319,'Relevant - IN NOW CRM valid'!$G$2:$G$2328,"UK",'Relevant - IN NOW CRM valid'!$M$2:$M$2328,"IT/Systems")+COUNTIFS('Relevant - IN NOW CRM unknown'!$T$2:$T$1227,$A319,'Relevant - IN NOW CRM unknown'!$G$2:$G$1227,"UK",'Relevant - IN NOW CRM unknown'!$M$2:$M$1227,"IT/Systems")+COUNTIFS('Relevant - Not CRM not valid'!$T$2:$T$416,$A319,'Relevant - Not CRM not valid'!$G$2:$G$416,"UK",'Relevant - Not CRM not valid'!$M$2:$M$416,"IT/Systems")+COUNTIFS('Relevant - In CRM not valid'!$T$2:$T$46,$A319,'Relevant - In CRM not valid'!$G$2:$G$46,"UK",'Relevant - In CRM not valid'!$M$2:$M$46,"IT/Systems")</f>
        <v>0</v>
      </c>
      <c r="L319" s="2">
        <f>COUNTIFS('Relevant - In CRM valid'!$T$2:$T$4699,$A319,'Relevant - In CRM valid'!$G$2:$G$4699,"UK",'Relevant - In CRM valid'!$M$2:$M$4699,"")+COUNTIFS('Relevant - In CRM unknown'!$T$2:$T$253,$A319,'Relevant - In CRM unknown'!$G$2:$G$253,"UK",'Relevant - In CRM unknown'!$M$2:$M$253,"")+COUNTIFS('Relevant - IN NOW CRM valid'!$T$2:$T$2328,$A319,'Relevant - IN NOW CRM valid'!$G$2:$G$2328,"UK",'Relevant - IN NOW CRM valid'!$M$2:$M$2328,"")+COUNTIFS('Relevant - IN NOW CRM unknown'!$T$2:$T$1227,$A319,'Relevant - IN NOW CRM unknown'!$G$2:$G$1227,"UK",'Relevant - IN NOW CRM unknown'!$M$2:$M$1227,"")+COUNTIFS('Relevant - Not CRM not valid'!$T$2:$T$416,$A319,'Relevant - Not CRM not valid'!$G$2:$G$416,"UK",'Relevant - Not CRM not valid'!$M$2:$M$416,"")+COUNTIFS('Relevant - In CRM not valid'!$T$2:$T$46,$A319,'Relevant - In CRM not valid'!$G$2:$G$46,"UK",'Relevant - In CRM not valid'!$M$2:$M$46,"")</f>
        <v>0</v>
      </c>
      <c r="M319" s="2">
        <f t="shared" si="8"/>
        <v>1</v>
      </c>
      <c r="N319" s="2">
        <f>COUNTIFS('Relevant - In CRM valid'!$T$2:$T$4699,$A319,'Relevant - In CRM valid'!$G$2:$G$4699,"UK",'Relevant - In CRM valid'!$Q$2:$Q$4699,"valid")+COUNTIFS('Relevant - In CRM unknown'!$T$2:$T$253,$A319,'Relevant - In CRM unknown'!$G$2:$G$253,"UK",'Relevant - In CRM unknown'!$Q$2:$Q$253,"valid")+COUNTIFS('Relevant - IN NOW CRM valid'!$T$2:$T$2328,$A319,'Relevant - IN NOW CRM valid'!$G$2:$G$2328,"UK",'Relevant - IN NOW CRM valid'!$Q$2:$Q$2328,"valid")+COUNTIFS('Relevant - IN NOW CRM unknown'!$T$2:$T$1227,$A319,'Relevant - IN NOW CRM unknown'!$G$2:$G$1227,"UK",'Relevant - IN NOW CRM unknown'!$Q$2:$Q$1227,"valid")+COUNTIFS('Relevant - Not CRM not valid'!$T$2:$T$416,$A319,'Relevant - Not CRM not valid'!$G$2:$G$416,"UK",'Relevant - Not CRM not valid'!$Q$2:$Q$416,"valid")+COUNTIFS('Relevant - In CRM not valid'!$T$2:$T$46,$A319,'Relevant - In CRM not valid'!$G$2:$G$46,"UK",'Relevant - In CRM not valid'!$Q$2:$Q$46,"valid")</f>
        <v>0</v>
      </c>
      <c r="O319" s="2" t="str">
        <f t="shared" si="9"/>
        <v>Finance  IT/Systems</v>
      </c>
    </row>
    <row r="320" spans="1:15" ht="15" customHeight="1">
      <c r="A320" s="2" t="s">
        <v>747</v>
      </c>
      <c r="B320" s="2" t="s">
        <v>748</v>
      </c>
      <c r="C320" s="2" t="s">
        <v>383</v>
      </c>
      <c r="D320" s="2" t="str">
        <f>IFERROR(INDEX('UK Target Institutions'!$D$2:$D$727,MATCH($A320,'UK Target Institutions'!$A$2:$A$727,0)),"")</f>
        <v>No</v>
      </c>
      <c r="E320" s="2">
        <f>COUNTIFS('Relevant - In CRM valid'!$T$2:$T$4699,$A320,'Relevant - In CRM valid'!$G$2:$G$4699,"UK")+COUNTIFS('Relevant - In CRM unknown'!$T$2:$T$253,$A320,'Relevant - In CRM unknown'!$G$2:$G$253,"UK")+COUNTIFS('Relevant - IN NOW CRM valid'!$T$2:$T$2328,$A320,'Relevant - IN NOW CRM valid'!$G$2:$G$2328,"UK")+COUNTIFS('Relevant - IN NOW CRM unknown'!$T$2:$T$1227,$A320,'Relevant - IN NOW CRM unknown'!$G$2:$G$1227,"UK")+COUNTIFS('Relevant - Not CRM not valid'!$T$2:$T$416,$A320,'Relevant - Not CRM not valid'!$G$2:$G$416,"UK")+COUNTIFS('Relevant - In CRM not valid'!$T$2:$T$46,$A320,'Relevant - In CRM not valid'!$G$2:$G$46,"UK")</f>
        <v>1</v>
      </c>
      <c r="F320" s="2">
        <f>COUNTIFS('Relevant - In CRM valid'!$T$2:$T$4699,$A320,'Relevant - In CRM valid'!$G$2:$G$4699,"UK",'Relevant - In CRM valid'!$M$2:$M$4699,"Research")+COUNTIFS('Relevant - In CRM unknown'!$T$2:$T$253,$A320,'Relevant - In CRM unknown'!$G$2:$G$253,"UK",'Relevant - In CRM unknown'!$M$2:$M$253,"Research")+COUNTIFS('Relevant - IN NOW CRM valid'!$T$2:$T$2328,$A320,'Relevant - IN NOW CRM valid'!$G$2:$G$2328,"UK",'Relevant - IN NOW CRM valid'!$M$2:$M$2328,"Research")+COUNTIFS('Relevant - IN NOW CRM unknown'!$T$2:$T$1227,$A320,'Relevant - IN NOW CRM unknown'!$G$2:$G$1227,"UK",'Relevant - IN NOW CRM unknown'!$M$2:$M$1227,"Research")+COUNTIFS('Relevant - Not CRM not valid'!$T$2:$T$416,$A320,'Relevant - Not CRM not valid'!$G$2:$G$416,"UK",'Relevant - Not CRM not valid'!$M$2:$M$416,"Research")+COUNTIFS('Relevant - In CRM not valid'!$T$2:$T$46,$A320,'Relevant - In CRM not valid'!$G$2:$G$46,"UK",'Relevant - In CRM not valid'!$M$2:$M$46,"Research")</f>
        <v>1</v>
      </c>
      <c r="G320" s="2">
        <f>COUNTIFS('Relevant - In CRM valid'!$T$2:$T$4699,$A320,'Relevant - In CRM valid'!$G$2:$G$4699,"UK",'Relevant - In CRM valid'!$M$2:$M$4699,"Research",'Relevant - In CRM valid'!$R$2:$R$4699,"Senior")+COUNTIFS('Relevant - In CRM unknown'!$T$2:$T$253,$A320,'Relevant - In CRM unknown'!$G$2:$G$253,"UK",'Relevant - In CRM unknown'!$M$2:$M$253,"Research",'Relevant - In CRM unknown'!$R$2:$R$253,"Senior")+COUNTIFS('Relevant - IN NOW CRM valid'!$T$2:$T$2328,$A320,'Relevant - IN NOW CRM valid'!$G$2:$G$2328,"UK",'Relevant - IN NOW CRM valid'!$M$2:$M$2328,"Research",'Relevant - IN NOW CRM valid'!$R$2:$R$2328,"Senior")+COUNTIFS('Relevant - IN NOW CRM unknown'!$T$2:$T$1227,$A320,'Relevant - IN NOW CRM unknown'!$G$2:$G$1227,"UK",'Relevant - IN NOW CRM unknown'!$M$2:$M$1227,"Research",'Relevant - IN NOW CRM unknown'!$R$2:$R$1227,"Senior")+COUNTIFS('Relevant - Not CRM not valid'!$T$2:$T$416,$A320,'Relevant - Not CRM not valid'!$G$2:$G$416,"UK",'Relevant - Not CRM not valid'!$M$2:$M$416,"Research",'Relevant - Not CRM not valid'!$R$2:$R$416,"Senior")+COUNTIFS('Relevant - In CRM not valid'!$T$2:$T$46,$A320,'Relevant - In CRM not valid'!$G$2:$G$46,"UK",'Relevant - In CRM not valid'!$M$2:$M$46,"Research",'Relevant - In CRM not valid'!$R$2:$R$46,"Senior")</f>
        <v>1</v>
      </c>
      <c r="H320" s="2">
        <f>COUNTIFS('Relevant - In CRM valid'!$T$2:$T$4699,$A320,'Relevant - In CRM valid'!$G$2:$G$4699,"UK",'Relevant - In CRM valid'!$M$2:$M$4699,"Research",'Relevant - In CRM valid'!$R$2:$R$4699,"Operational")+COUNTIFS('Relevant - In CRM unknown'!$T$2:$T$253,$A320,'Relevant - In CRM unknown'!$G$2:$G$253,"UK",'Relevant - In CRM unknown'!$M$2:$M$253,"Research",'Relevant - In CRM unknown'!$R$2:$R$253,"Operational")+COUNTIFS('Relevant - IN NOW CRM valid'!$T$2:$T$2328,$A320,'Relevant - IN NOW CRM valid'!$G$2:$G$2328,"UK",'Relevant - IN NOW CRM valid'!$M$2:$M$2328,"Research",'Relevant - IN NOW CRM valid'!$R$2:$R$2328,"Operational")+COUNTIFS('Relevant - IN NOW CRM unknown'!$T$2:$T$1227,$A320,'Relevant - IN NOW CRM unknown'!$G$2:$G$1227,"UK",'Relevant - IN NOW CRM unknown'!$M$2:$M$1227,"Research",'Relevant - IN NOW CRM unknown'!$R$2:$R$1227,"Operational")+COUNTIFS('Relevant - Not CRM not valid'!$T$2:$T$416,$A320,'Relevant - Not CRM not valid'!$G$2:$G$416,"UK",'Relevant - Not CRM not valid'!$M$2:$M$416,"Research",'Relevant - Not CRM not valid'!$R$2:$R$416,"Operational")+COUNTIFS('Relevant - In CRM not valid'!$T$2:$T$46,$A320,'Relevant - In CRM not valid'!$G$2:$G$46,"UK",'Relevant - In CRM not valid'!$M$2:$M$46,"Research",'Relevant - In CRM not valid'!$R$2:$R$46,"Operational")</f>
        <v>0</v>
      </c>
      <c r="I320" s="2">
        <f>COUNTIFS('Relevant - In CRM valid'!$T$2:$T$4699,$A320,'Relevant - In CRM valid'!$G$2:$G$4699,"UK",'Relevant - In CRM valid'!$M$2:$M$4699,"Research",'Relevant - In CRM valid'!$R$2:$R$4699,"Academic")+COUNTIFS('Relevant - In CRM unknown'!$T$2:$T$253,$A320,'Relevant - In CRM unknown'!$G$2:$G$253,"UK",'Relevant - In CRM unknown'!$M$2:$M$253,"Research",'Relevant - In CRM unknown'!$R$2:$R$253,"Academic")+COUNTIFS('Relevant - IN NOW CRM valid'!$T$2:$T$2328,$A320,'Relevant - IN NOW CRM valid'!$G$2:$G$2328,"UK",'Relevant - IN NOW CRM valid'!$M$2:$M$2328,"Research",'Relevant - IN NOW CRM valid'!$R$2:$R$2328,"Academic")+COUNTIFS('Relevant - IN NOW CRM unknown'!$T$2:$T$1227,$A320,'Relevant - IN NOW CRM unknown'!$G$2:$G$1227,"UK",'Relevant - IN NOW CRM unknown'!$M$2:$M$1227,"Research",'Relevant - IN NOW CRM unknown'!$R$2:$R$1227,"Academic")+COUNTIFS('Relevant - Not CRM not valid'!$T$2:$T$416,$A320,'Relevant - Not CRM not valid'!$G$2:$G$416,"UK",'Relevant - Not CRM not valid'!$M$2:$M$416,"Research",'Relevant - Not CRM not valid'!$R$2:$R$416,"Academic")+COUNTIFS('Relevant - In CRM not valid'!$T$2:$T$46,$A320,'Relevant - In CRM not valid'!$G$2:$G$46,"UK",'Relevant - In CRM not valid'!$M$2:$M$46,"Research",'Relevant - In CRM not valid'!$R$2:$R$46,"Academic")</f>
        <v>0</v>
      </c>
      <c r="J320" s="2">
        <f>COUNTIFS('Relevant - In CRM valid'!$T$2:$T$4699,$A320,'Relevant - In CRM valid'!$G$2:$G$4699,"UK",'Relevant - In CRM valid'!$M$2:$M$4699,"Finance")+COUNTIFS('Relevant - In CRM unknown'!$T$2:$T$253,$A320,'Relevant - In CRM unknown'!$G$2:$G$253,"UK",'Relevant - In CRM unknown'!$M$2:$M$253,"Finance")+COUNTIFS('Relevant - IN NOW CRM valid'!$T$2:$T$2328,$A320,'Relevant - IN NOW CRM valid'!$G$2:$G$2328,"UK",'Relevant - IN NOW CRM valid'!$M$2:$M$2328,"Finance")+COUNTIFS('Relevant - IN NOW CRM unknown'!$T$2:$T$1227,$A320,'Relevant - IN NOW CRM unknown'!$G$2:$G$1227,"UK",'Relevant - IN NOW CRM unknown'!$M$2:$M$1227,"Finance")+COUNTIFS('Relevant - Not CRM not valid'!$T$2:$T$416,$A320,'Relevant - Not CRM not valid'!$G$2:$G$416,"UK",'Relevant - Not CRM not valid'!$M$2:$M$416,"Finance")+COUNTIFS('Relevant - In CRM not valid'!$T$2:$T$46,$A320,'Relevant - In CRM not valid'!$G$2:$G$46,"UK",'Relevant - In CRM not valid'!$M$2:$M$46,"Finance")</f>
        <v>0</v>
      </c>
      <c r="K320" s="2">
        <f>COUNTIFS('Relevant - In CRM valid'!$T$2:$T$4699,$A320,'Relevant - In CRM valid'!$G$2:$G$4699,"UK",'Relevant - In CRM valid'!$M$2:$M$4699,"IT/Systems")+COUNTIFS('Relevant - In CRM unknown'!$T$2:$T$253,$A320,'Relevant - In CRM unknown'!$G$2:$G$253,"UK",'Relevant - In CRM unknown'!$M$2:$M$253,"IT/Systems")+COUNTIFS('Relevant - IN NOW CRM valid'!$T$2:$T$2328,$A320,'Relevant - IN NOW CRM valid'!$G$2:$G$2328,"UK",'Relevant - IN NOW CRM valid'!$M$2:$M$2328,"IT/Systems")+COUNTIFS('Relevant - IN NOW CRM unknown'!$T$2:$T$1227,$A320,'Relevant - IN NOW CRM unknown'!$G$2:$G$1227,"UK",'Relevant - IN NOW CRM unknown'!$M$2:$M$1227,"IT/Systems")+COUNTIFS('Relevant - Not CRM not valid'!$T$2:$T$416,$A320,'Relevant - Not CRM not valid'!$G$2:$G$416,"UK",'Relevant - Not CRM not valid'!$M$2:$M$416,"IT/Systems")+COUNTIFS('Relevant - In CRM not valid'!$T$2:$T$46,$A320,'Relevant - In CRM not valid'!$G$2:$G$46,"UK",'Relevant - In CRM not valid'!$M$2:$M$46,"IT/Systems")</f>
        <v>0</v>
      </c>
      <c r="L320" s="2">
        <f>COUNTIFS('Relevant - In CRM valid'!$T$2:$T$4699,$A320,'Relevant - In CRM valid'!$G$2:$G$4699,"UK",'Relevant - In CRM valid'!$M$2:$M$4699,"")+COUNTIFS('Relevant - In CRM unknown'!$T$2:$T$253,$A320,'Relevant - In CRM unknown'!$G$2:$G$253,"UK",'Relevant - In CRM unknown'!$M$2:$M$253,"")+COUNTIFS('Relevant - IN NOW CRM valid'!$T$2:$T$2328,$A320,'Relevant - IN NOW CRM valid'!$G$2:$G$2328,"UK",'Relevant - IN NOW CRM valid'!$M$2:$M$2328,"")+COUNTIFS('Relevant - IN NOW CRM unknown'!$T$2:$T$1227,$A320,'Relevant - IN NOW CRM unknown'!$G$2:$G$1227,"UK",'Relevant - IN NOW CRM unknown'!$M$2:$M$1227,"")+COUNTIFS('Relevant - Not CRM not valid'!$T$2:$T$416,$A320,'Relevant - Not CRM not valid'!$G$2:$G$416,"UK",'Relevant - Not CRM not valid'!$M$2:$M$416,"")+COUNTIFS('Relevant - In CRM not valid'!$T$2:$T$46,$A320,'Relevant - In CRM not valid'!$G$2:$G$46,"UK",'Relevant - In CRM not valid'!$M$2:$M$46,"")</f>
        <v>0</v>
      </c>
      <c r="M320" s="2">
        <f t="shared" si="8"/>
        <v>1</v>
      </c>
      <c r="N320" s="2">
        <f>COUNTIFS('Relevant - In CRM valid'!$T$2:$T$4699,$A320,'Relevant - In CRM valid'!$G$2:$G$4699,"UK",'Relevant - In CRM valid'!$Q$2:$Q$4699,"valid")+COUNTIFS('Relevant - In CRM unknown'!$T$2:$T$253,$A320,'Relevant - In CRM unknown'!$G$2:$G$253,"UK",'Relevant - In CRM unknown'!$Q$2:$Q$253,"valid")+COUNTIFS('Relevant - IN NOW CRM valid'!$T$2:$T$2328,$A320,'Relevant - IN NOW CRM valid'!$G$2:$G$2328,"UK",'Relevant - IN NOW CRM valid'!$Q$2:$Q$2328,"valid")+COUNTIFS('Relevant - IN NOW CRM unknown'!$T$2:$T$1227,$A320,'Relevant - IN NOW CRM unknown'!$G$2:$G$1227,"UK",'Relevant - IN NOW CRM unknown'!$Q$2:$Q$1227,"valid")+COUNTIFS('Relevant - Not CRM not valid'!$T$2:$T$416,$A320,'Relevant - Not CRM not valid'!$G$2:$G$416,"UK",'Relevant - Not CRM not valid'!$Q$2:$Q$416,"valid")+COUNTIFS('Relevant - In CRM not valid'!$T$2:$T$46,$A320,'Relevant - In CRM not valid'!$G$2:$G$46,"UK",'Relevant - In CRM not valid'!$Q$2:$Q$46,"valid")</f>
        <v>1</v>
      </c>
      <c r="O320" s="2" t="str">
        <f t="shared" si="9"/>
        <v>Finance  IT/Systems</v>
      </c>
    </row>
    <row r="321" spans="1:15" ht="15" customHeight="1">
      <c r="A321" s="2" t="s">
        <v>749</v>
      </c>
      <c r="B321" s="2" t="s">
        <v>750</v>
      </c>
      <c r="C321" s="2" t="s">
        <v>1570</v>
      </c>
      <c r="D321" s="2" t="str">
        <f>IFERROR(INDEX('UK Target Institutions'!$D$2:$D$727,MATCH($A321,'UK Target Institutions'!$A$2:$A$727,0)),"")</f>
        <v>No</v>
      </c>
      <c r="E321" s="2">
        <f>COUNTIFS('Relevant - In CRM valid'!$T$2:$T$4699,$A321,'Relevant - In CRM valid'!$G$2:$G$4699,"UK")+COUNTIFS('Relevant - In CRM unknown'!$T$2:$T$253,$A321,'Relevant - In CRM unknown'!$G$2:$G$253,"UK")+COUNTIFS('Relevant - IN NOW CRM valid'!$T$2:$T$2328,$A321,'Relevant - IN NOW CRM valid'!$G$2:$G$2328,"UK")+COUNTIFS('Relevant - IN NOW CRM unknown'!$T$2:$T$1227,$A321,'Relevant - IN NOW CRM unknown'!$G$2:$G$1227,"UK")+COUNTIFS('Relevant - Not CRM not valid'!$T$2:$T$416,$A321,'Relevant - Not CRM not valid'!$G$2:$G$416,"UK")+COUNTIFS('Relevant - In CRM not valid'!$T$2:$T$46,$A321,'Relevant - In CRM not valid'!$G$2:$G$46,"UK")</f>
        <v>1</v>
      </c>
      <c r="F321" s="2">
        <f>COUNTIFS('Relevant - In CRM valid'!$T$2:$T$4699,$A321,'Relevant - In CRM valid'!$G$2:$G$4699,"UK",'Relevant - In CRM valid'!$M$2:$M$4699,"Research")+COUNTIFS('Relevant - In CRM unknown'!$T$2:$T$253,$A321,'Relevant - In CRM unknown'!$G$2:$G$253,"UK",'Relevant - In CRM unknown'!$M$2:$M$253,"Research")+COUNTIFS('Relevant - IN NOW CRM valid'!$T$2:$T$2328,$A321,'Relevant - IN NOW CRM valid'!$G$2:$G$2328,"UK",'Relevant - IN NOW CRM valid'!$M$2:$M$2328,"Research")+COUNTIFS('Relevant - IN NOW CRM unknown'!$T$2:$T$1227,$A321,'Relevant - IN NOW CRM unknown'!$G$2:$G$1227,"UK",'Relevant - IN NOW CRM unknown'!$M$2:$M$1227,"Research")+COUNTIFS('Relevant - Not CRM not valid'!$T$2:$T$416,$A321,'Relevant - Not CRM not valid'!$G$2:$G$416,"UK",'Relevant - Not CRM not valid'!$M$2:$M$416,"Research")+COUNTIFS('Relevant - In CRM not valid'!$T$2:$T$46,$A321,'Relevant - In CRM not valid'!$G$2:$G$46,"UK",'Relevant - In CRM not valid'!$M$2:$M$46,"Research")</f>
        <v>1</v>
      </c>
      <c r="G321" s="2">
        <f>COUNTIFS('Relevant - In CRM valid'!$T$2:$T$4699,$A321,'Relevant - In CRM valid'!$G$2:$G$4699,"UK",'Relevant - In CRM valid'!$M$2:$M$4699,"Research",'Relevant - In CRM valid'!$R$2:$R$4699,"Senior")+COUNTIFS('Relevant - In CRM unknown'!$T$2:$T$253,$A321,'Relevant - In CRM unknown'!$G$2:$G$253,"UK",'Relevant - In CRM unknown'!$M$2:$M$253,"Research",'Relevant - In CRM unknown'!$R$2:$R$253,"Senior")+COUNTIFS('Relevant - IN NOW CRM valid'!$T$2:$T$2328,$A321,'Relevant - IN NOW CRM valid'!$G$2:$G$2328,"UK",'Relevant - IN NOW CRM valid'!$M$2:$M$2328,"Research",'Relevant - IN NOW CRM valid'!$R$2:$R$2328,"Senior")+COUNTIFS('Relevant - IN NOW CRM unknown'!$T$2:$T$1227,$A321,'Relevant - IN NOW CRM unknown'!$G$2:$G$1227,"UK",'Relevant - IN NOW CRM unknown'!$M$2:$M$1227,"Research",'Relevant - IN NOW CRM unknown'!$R$2:$R$1227,"Senior")+COUNTIFS('Relevant - Not CRM not valid'!$T$2:$T$416,$A321,'Relevant - Not CRM not valid'!$G$2:$G$416,"UK",'Relevant - Not CRM not valid'!$M$2:$M$416,"Research",'Relevant - Not CRM not valid'!$R$2:$R$416,"Senior")+COUNTIFS('Relevant - In CRM not valid'!$T$2:$T$46,$A321,'Relevant - In CRM not valid'!$G$2:$G$46,"UK",'Relevant - In CRM not valid'!$M$2:$M$46,"Research",'Relevant - In CRM not valid'!$R$2:$R$46,"Senior")</f>
        <v>0</v>
      </c>
      <c r="H321" s="2">
        <f>COUNTIFS('Relevant - In CRM valid'!$T$2:$T$4699,$A321,'Relevant - In CRM valid'!$G$2:$G$4699,"UK",'Relevant - In CRM valid'!$M$2:$M$4699,"Research",'Relevant - In CRM valid'!$R$2:$R$4699,"Operational")+COUNTIFS('Relevant - In CRM unknown'!$T$2:$T$253,$A321,'Relevant - In CRM unknown'!$G$2:$G$253,"UK",'Relevant - In CRM unknown'!$M$2:$M$253,"Research",'Relevant - In CRM unknown'!$R$2:$R$253,"Operational")+COUNTIFS('Relevant - IN NOW CRM valid'!$T$2:$T$2328,$A321,'Relevant - IN NOW CRM valid'!$G$2:$G$2328,"UK",'Relevant - IN NOW CRM valid'!$M$2:$M$2328,"Research",'Relevant - IN NOW CRM valid'!$R$2:$R$2328,"Operational")+COUNTIFS('Relevant - IN NOW CRM unknown'!$T$2:$T$1227,$A321,'Relevant - IN NOW CRM unknown'!$G$2:$G$1227,"UK",'Relevant - IN NOW CRM unknown'!$M$2:$M$1227,"Research",'Relevant - IN NOW CRM unknown'!$R$2:$R$1227,"Operational")+COUNTIFS('Relevant - Not CRM not valid'!$T$2:$T$416,$A321,'Relevant - Not CRM not valid'!$G$2:$G$416,"UK",'Relevant - Not CRM not valid'!$M$2:$M$416,"Research",'Relevant - Not CRM not valid'!$R$2:$R$416,"Operational")+COUNTIFS('Relevant - In CRM not valid'!$T$2:$T$46,$A321,'Relevant - In CRM not valid'!$G$2:$G$46,"UK",'Relevant - In CRM not valid'!$M$2:$M$46,"Research",'Relevant - In CRM not valid'!$R$2:$R$46,"Operational")</f>
        <v>1</v>
      </c>
      <c r="I321" s="2">
        <f>COUNTIFS('Relevant - In CRM valid'!$T$2:$T$4699,$A321,'Relevant - In CRM valid'!$G$2:$G$4699,"UK",'Relevant - In CRM valid'!$M$2:$M$4699,"Research",'Relevant - In CRM valid'!$R$2:$R$4699,"Academic")+COUNTIFS('Relevant - In CRM unknown'!$T$2:$T$253,$A321,'Relevant - In CRM unknown'!$G$2:$G$253,"UK",'Relevant - In CRM unknown'!$M$2:$M$253,"Research",'Relevant - In CRM unknown'!$R$2:$R$253,"Academic")+COUNTIFS('Relevant - IN NOW CRM valid'!$T$2:$T$2328,$A321,'Relevant - IN NOW CRM valid'!$G$2:$G$2328,"UK",'Relevant - IN NOW CRM valid'!$M$2:$M$2328,"Research",'Relevant - IN NOW CRM valid'!$R$2:$R$2328,"Academic")+COUNTIFS('Relevant - IN NOW CRM unknown'!$T$2:$T$1227,$A321,'Relevant - IN NOW CRM unknown'!$G$2:$G$1227,"UK",'Relevant - IN NOW CRM unknown'!$M$2:$M$1227,"Research",'Relevant - IN NOW CRM unknown'!$R$2:$R$1227,"Academic")+COUNTIFS('Relevant - Not CRM not valid'!$T$2:$T$416,$A321,'Relevant - Not CRM not valid'!$G$2:$G$416,"UK",'Relevant - Not CRM not valid'!$M$2:$M$416,"Research",'Relevant - Not CRM not valid'!$R$2:$R$416,"Academic")+COUNTIFS('Relevant - In CRM not valid'!$T$2:$T$46,$A321,'Relevant - In CRM not valid'!$G$2:$G$46,"UK",'Relevant - In CRM not valid'!$M$2:$M$46,"Research",'Relevant - In CRM not valid'!$R$2:$R$46,"Academic")</f>
        <v>0</v>
      </c>
      <c r="J321" s="2">
        <f>COUNTIFS('Relevant - In CRM valid'!$T$2:$T$4699,$A321,'Relevant - In CRM valid'!$G$2:$G$4699,"UK",'Relevant - In CRM valid'!$M$2:$M$4699,"Finance")+COUNTIFS('Relevant - In CRM unknown'!$T$2:$T$253,$A321,'Relevant - In CRM unknown'!$G$2:$G$253,"UK",'Relevant - In CRM unknown'!$M$2:$M$253,"Finance")+COUNTIFS('Relevant - IN NOW CRM valid'!$T$2:$T$2328,$A321,'Relevant - IN NOW CRM valid'!$G$2:$G$2328,"UK",'Relevant - IN NOW CRM valid'!$M$2:$M$2328,"Finance")+COUNTIFS('Relevant - IN NOW CRM unknown'!$T$2:$T$1227,$A321,'Relevant - IN NOW CRM unknown'!$G$2:$G$1227,"UK",'Relevant - IN NOW CRM unknown'!$M$2:$M$1227,"Finance")+COUNTIFS('Relevant - Not CRM not valid'!$T$2:$T$416,$A321,'Relevant - Not CRM not valid'!$G$2:$G$416,"UK",'Relevant - Not CRM not valid'!$M$2:$M$416,"Finance")+COUNTIFS('Relevant - In CRM not valid'!$T$2:$T$46,$A321,'Relevant - In CRM not valid'!$G$2:$G$46,"UK",'Relevant - In CRM not valid'!$M$2:$M$46,"Finance")</f>
        <v>0</v>
      </c>
      <c r="K321" s="2">
        <f>COUNTIFS('Relevant - In CRM valid'!$T$2:$T$4699,$A321,'Relevant - In CRM valid'!$G$2:$G$4699,"UK",'Relevant - In CRM valid'!$M$2:$M$4699,"IT/Systems")+COUNTIFS('Relevant - In CRM unknown'!$T$2:$T$253,$A321,'Relevant - In CRM unknown'!$G$2:$G$253,"UK",'Relevant - In CRM unknown'!$M$2:$M$253,"IT/Systems")+COUNTIFS('Relevant - IN NOW CRM valid'!$T$2:$T$2328,$A321,'Relevant - IN NOW CRM valid'!$G$2:$G$2328,"UK",'Relevant - IN NOW CRM valid'!$M$2:$M$2328,"IT/Systems")+COUNTIFS('Relevant - IN NOW CRM unknown'!$T$2:$T$1227,$A321,'Relevant - IN NOW CRM unknown'!$G$2:$G$1227,"UK",'Relevant - IN NOW CRM unknown'!$M$2:$M$1227,"IT/Systems")+COUNTIFS('Relevant - Not CRM not valid'!$T$2:$T$416,$A321,'Relevant - Not CRM not valid'!$G$2:$G$416,"UK",'Relevant - Not CRM not valid'!$M$2:$M$416,"IT/Systems")+COUNTIFS('Relevant - In CRM not valid'!$T$2:$T$46,$A321,'Relevant - In CRM not valid'!$G$2:$G$46,"UK",'Relevant - In CRM not valid'!$M$2:$M$46,"IT/Systems")</f>
        <v>0</v>
      </c>
      <c r="L321" s="2">
        <f>COUNTIFS('Relevant - In CRM valid'!$T$2:$T$4699,$A321,'Relevant - In CRM valid'!$G$2:$G$4699,"UK",'Relevant - In CRM valid'!$M$2:$M$4699,"")+COUNTIFS('Relevant - In CRM unknown'!$T$2:$T$253,$A321,'Relevant - In CRM unknown'!$G$2:$G$253,"UK",'Relevant - In CRM unknown'!$M$2:$M$253,"")+COUNTIFS('Relevant - IN NOW CRM valid'!$T$2:$T$2328,$A321,'Relevant - IN NOW CRM valid'!$G$2:$G$2328,"UK",'Relevant - IN NOW CRM valid'!$M$2:$M$2328,"")+COUNTIFS('Relevant - IN NOW CRM unknown'!$T$2:$T$1227,$A321,'Relevant - IN NOW CRM unknown'!$G$2:$G$1227,"UK",'Relevant - IN NOW CRM unknown'!$M$2:$M$1227,"")+COUNTIFS('Relevant - Not CRM not valid'!$T$2:$T$416,$A321,'Relevant - Not CRM not valid'!$G$2:$G$416,"UK",'Relevant - Not CRM not valid'!$M$2:$M$416,"")+COUNTIFS('Relevant - In CRM not valid'!$T$2:$T$46,$A321,'Relevant - In CRM not valid'!$G$2:$G$46,"UK",'Relevant - In CRM not valid'!$M$2:$M$46,"")</f>
        <v>0</v>
      </c>
      <c r="M321" s="2">
        <f t="shared" si="8"/>
        <v>1</v>
      </c>
      <c r="N321" s="2">
        <f>COUNTIFS('Relevant - In CRM valid'!$T$2:$T$4699,$A321,'Relevant - In CRM valid'!$G$2:$G$4699,"UK",'Relevant - In CRM valid'!$Q$2:$Q$4699,"valid")+COUNTIFS('Relevant - In CRM unknown'!$T$2:$T$253,$A321,'Relevant - In CRM unknown'!$G$2:$G$253,"UK",'Relevant - In CRM unknown'!$Q$2:$Q$253,"valid")+COUNTIFS('Relevant - IN NOW CRM valid'!$T$2:$T$2328,$A321,'Relevant - IN NOW CRM valid'!$G$2:$G$2328,"UK",'Relevant - IN NOW CRM valid'!$Q$2:$Q$2328,"valid")+COUNTIFS('Relevant - IN NOW CRM unknown'!$T$2:$T$1227,$A321,'Relevant - IN NOW CRM unknown'!$G$2:$G$1227,"UK",'Relevant - IN NOW CRM unknown'!$Q$2:$Q$1227,"valid")+COUNTIFS('Relevant - Not CRM not valid'!$T$2:$T$416,$A321,'Relevant - Not CRM not valid'!$G$2:$G$416,"UK",'Relevant - Not CRM not valid'!$Q$2:$Q$416,"valid")+COUNTIFS('Relevant - In CRM not valid'!$T$2:$T$46,$A321,'Relevant - In CRM not valid'!$G$2:$G$46,"UK",'Relevant - In CRM not valid'!$Q$2:$Q$46,"valid")</f>
        <v>1</v>
      </c>
      <c r="O321" s="2" t="str">
        <f t="shared" si="9"/>
        <v>Finance  IT/Systems</v>
      </c>
    </row>
    <row r="322" spans="1:15" ht="15" customHeight="1">
      <c r="A322" s="2" t="s">
        <v>751</v>
      </c>
      <c r="B322" s="2" t="s">
        <v>752</v>
      </c>
      <c r="C322" s="2" t="s">
        <v>1570</v>
      </c>
      <c r="D322" s="2" t="str">
        <f>IFERROR(INDEX('UK Target Institutions'!$D$2:$D$727,MATCH($A322,'UK Target Institutions'!$A$2:$A$727,0)),"")</f>
        <v>No</v>
      </c>
      <c r="E322" s="2">
        <f>COUNTIFS('Relevant - In CRM valid'!$T$2:$T$4699,$A322,'Relevant - In CRM valid'!$G$2:$G$4699,"UK")+COUNTIFS('Relevant - In CRM unknown'!$T$2:$T$253,$A322,'Relevant - In CRM unknown'!$G$2:$G$253,"UK")+COUNTIFS('Relevant - IN NOW CRM valid'!$T$2:$T$2328,$A322,'Relevant - IN NOW CRM valid'!$G$2:$G$2328,"UK")+COUNTIFS('Relevant - IN NOW CRM unknown'!$T$2:$T$1227,$A322,'Relevant - IN NOW CRM unknown'!$G$2:$G$1227,"UK")+COUNTIFS('Relevant - Not CRM not valid'!$T$2:$T$416,$A322,'Relevant - Not CRM not valid'!$G$2:$G$416,"UK")+COUNTIFS('Relevant - In CRM not valid'!$T$2:$T$46,$A322,'Relevant - In CRM not valid'!$G$2:$G$46,"UK")</f>
        <v>1</v>
      </c>
      <c r="F322" s="2">
        <f>COUNTIFS('Relevant - In CRM valid'!$T$2:$T$4699,$A322,'Relevant - In CRM valid'!$G$2:$G$4699,"UK",'Relevant - In CRM valid'!$M$2:$M$4699,"Research")+COUNTIFS('Relevant - In CRM unknown'!$T$2:$T$253,$A322,'Relevant - In CRM unknown'!$G$2:$G$253,"UK",'Relevant - In CRM unknown'!$M$2:$M$253,"Research")+COUNTIFS('Relevant - IN NOW CRM valid'!$T$2:$T$2328,$A322,'Relevant - IN NOW CRM valid'!$G$2:$G$2328,"UK",'Relevant - IN NOW CRM valid'!$M$2:$M$2328,"Research")+COUNTIFS('Relevant - IN NOW CRM unknown'!$T$2:$T$1227,$A322,'Relevant - IN NOW CRM unknown'!$G$2:$G$1227,"UK",'Relevant - IN NOW CRM unknown'!$M$2:$M$1227,"Research")+COUNTIFS('Relevant - Not CRM not valid'!$T$2:$T$416,$A322,'Relevant - Not CRM not valid'!$G$2:$G$416,"UK",'Relevant - Not CRM not valid'!$M$2:$M$416,"Research")+COUNTIFS('Relevant - In CRM not valid'!$T$2:$T$46,$A322,'Relevant - In CRM not valid'!$G$2:$G$46,"UK",'Relevant - In CRM not valid'!$M$2:$M$46,"Research")</f>
        <v>1</v>
      </c>
      <c r="G322" s="2">
        <f>COUNTIFS('Relevant - In CRM valid'!$T$2:$T$4699,$A322,'Relevant - In CRM valid'!$G$2:$G$4699,"UK",'Relevant - In CRM valid'!$M$2:$M$4699,"Research",'Relevant - In CRM valid'!$R$2:$R$4699,"Senior")+COUNTIFS('Relevant - In CRM unknown'!$T$2:$T$253,$A322,'Relevant - In CRM unknown'!$G$2:$G$253,"UK",'Relevant - In CRM unknown'!$M$2:$M$253,"Research",'Relevant - In CRM unknown'!$R$2:$R$253,"Senior")+COUNTIFS('Relevant - IN NOW CRM valid'!$T$2:$T$2328,$A322,'Relevant - IN NOW CRM valid'!$G$2:$G$2328,"UK",'Relevant - IN NOW CRM valid'!$M$2:$M$2328,"Research",'Relevant - IN NOW CRM valid'!$R$2:$R$2328,"Senior")+COUNTIFS('Relevant - IN NOW CRM unknown'!$T$2:$T$1227,$A322,'Relevant - IN NOW CRM unknown'!$G$2:$G$1227,"UK",'Relevant - IN NOW CRM unknown'!$M$2:$M$1227,"Research",'Relevant - IN NOW CRM unknown'!$R$2:$R$1227,"Senior")+COUNTIFS('Relevant - Not CRM not valid'!$T$2:$T$416,$A322,'Relevant - Not CRM not valid'!$G$2:$G$416,"UK",'Relevant - Not CRM not valid'!$M$2:$M$416,"Research",'Relevant - Not CRM not valid'!$R$2:$R$416,"Senior")+COUNTIFS('Relevant - In CRM not valid'!$T$2:$T$46,$A322,'Relevant - In CRM not valid'!$G$2:$G$46,"UK",'Relevant - In CRM not valid'!$M$2:$M$46,"Research",'Relevant - In CRM not valid'!$R$2:$R$46,"Senior")</f>
        <v>1</v>
      </c>
      <c r="H322" s="2">
        <f>COUNTIFS('Relevant - In CRM valid'!$T$2:$T$4699,$A322,'Relevant - In CRM valid'!$G$2:$G$4699,"UK",'Relevant - In CRM valid'!$M$2:$M$4699,"Research",'Relevant - In CRM valid'!$R$2:$R$4699,"Operational")+COUNTIFS('Relevant - In CRM unknown'!$T$2:$T$253,$A322,'Relevant - In CRM unknown'!$G$2:$G$253,"UK",'Relevant - In CRM unknown'!$M$2:$M$253,"Research",'Relevant - In CRM unknown'!$R$2:$R$253,"Operational")+COUNTIFS('Relevant - IN NOW CRM valid'!$T$2:$T$2328,$A322,'Relevant - IN NOW CRM valid'!$G$2:$G$2328,"UK",'Relevant - IN NOW CRM valid'!$M$2:$M$2328,"Research",'Relevant - IN NOW CRM valid'!$R$2:$R$2328,"Operational")+COUNTIFS('Relevant - IN NOW CRM unknown'!$T$2:$T$1227,$A322,'Relevant - IN NOW CRM unknown'!$G$2:$G$1227,"UK",'Relevant - IN NOW CRM unknown'!$M$2:$M$1227,"Research",'Relevant - IN NOW CRM unknown'!$R$2:$R$1227,"Operational")+COUNTIFS('Relevant - Not CRM not valid'!$T$2:$T$416,$A322,'Relevant - Not CRM not valid'!$G$2:$G$416,"UK",'Relevant - Not CRM not valid'!$M$2:$M$416,"Research",'Relevant - Not CRM not valid'!$R$2:$R$416,"Operational")+COUNTIFS('Relevant - In CRM not valid'!$T$2:$T$46,$A322,'Relevant - In CRM not valid'!$G$2:$G$46,"UK",'Relevant - In CRM not valid'!$M$2:$M$46,"Research",'Relevant - In CRM not valid'!$R$2:$R$46,"Operational")</f>
        <v>0</v>
      </c>
      <c r="I322" s="2">
        <f>COUNTIFS('Relevant - In CRM valid'!$T$2:$T$4699,$A322,'Relevant - In CRM valid'!$G$2:$G$4699,"UK",'Relevant - In CRM valid'!$M$2:$M$4699,"Research",'Relevant - In CRM valid'!$R$2:$R$4699,"Academic")+COUNTIFS('Relevant - In CRM unknown'!$T$2:$T$253,$A322,'Relevant - In CRM unknown'!$G$2:$G$253,"UK",'Relevant - In CRM unknown'!$M$2:$M$253,"Research",'Relevant - In CRM unknown'!$R$2:$R$253,"Academic")+COUNTIFS('Relevant - IN NOW CRM valid'!$T$2:$T$2328,$A322,'Relevant - IN NOW CRM valid'!$G$2:$G$2328,"UK",'Relevant - IN NOW CRM valid'!$M$2:$M$2328,"Research",'Relevant - IN NOW CRM valid'!$R$2:$R$2328,"Academic")+COUNTIFS('Relevant - IN NOW CRM unknown'!$T$2:$T$1227,$A322,'Relevant - IN NOW CRM unknown'!$G$2:$G$1227,"UK",'Relevant - IN NOW CRM unknown'!$M$2:$M$1227,"Research",'Relevant - IN NOW CRM unknown'!$R$2:$R$1227,"Academic")+COUNTIFS('Relevant - Not CRM not valid'!$T$2:$T$416,$A322,'Relevant - Not CRM not valid'!$G$2:$G$416,"UK",'Relevant - Not CRM not valid'!$M$2:$M$416,"Research",'Relevant - Not CRM not valid'!$R$2:$R$416,"Academic")+COUNTIFS('Relevant - In CRM not valid'!$T$2:$T$46,$A322,'Relevant - In CRM not valid'!$G$2:$G$46,"UK",'Relevant - In CRM not valid'!$M$2:$M$46,"Research",'Relevant - In CRM not valid'!$R$2:$R$46,"Academic")</f>
        <v>0</v>
      </c>
      <c r="J322" s="2">
        <f>COUNTIFS('Relevant - In CRM valid'!$T$2:$T$4699,$A322,'Relevant - In CRM valid'!$G$2:$G$4699,"UK",'Relevant - In CRM valid'!$M$2:$M$4699,"Finance")+COUNTIFS('Relevant - In CRM unknown'!$T$2:$T$253,$A322,'Relevant - In CRM unknown'!$G$2:$G$253,"UK",'Relevant - In CRM unknown'!$M$2:$M$253,"Finance")+COUNTIFS('Relevant - IN NOW CRM valid'!$T$2:$T$2328,$A322,'Relevant - IN NOW CRM valid'!$G$2:$G$2328,"UK",'Relevant - IN NOW CRM valid'!$M$2:$M$2328,"Finance")+COUNTIFS('Relevant - IN NOW CRM unknown'!$T$2:$T$1227,$A322,'Relevant - IN NOW CRM unknown'!$G$2:$G$1227,"UK",'Relevant - IN NOW CRM unknown'!$M$2:$M$1227,"Finance")+COUNTIFS('Relevant - Not CRM not valid'!$T$2:$T$416,$A322,'Relevant - Not CRM not valid'!$G$2:$G$416,"UK",'Relevant - Not CRM not valid'!$M$2:$M$416,"Finance")+COUNTIFS('Relevant - In CRM not valid'!$T$2:$T$46,$A322,'Relevant - In CRM not valid'!$G$2:$G$46,"UK",'Relevant - In CRM not valid'!$M$2:$M$46,"Finance")</f>
        <v>0</v>
      </c>
      <c r="K322" s="2">
        <f>COUNTIFS('Relevant - In CRM valid'!$T$2:$T$4699,$A322,'Relevant - In CRM valid'!$G$2:$G$4699,"UK",'Relevant - In CRM valid'!$M$2:$M$4699,"IT/Systems")+COUNTIFS('Relevant - In CRM unknown'!$T$2:$T$253,$A322,'Relevant - In CRM unknown'!$G$2:$G$253,"UK",'Relevant - In CRM unknown'!$M$2:$M$253,"IT/Systems")+COUNTIFS('Relevant - IN NOW CRM valid'!$T$2:$T$2328,$A322,'Relevant - IN NOW CRM valid'!$G$2:$G$2328,"UK",'Relevant - IN NOW CRM valid'!$M$2:$M$2328,"IT/Systems")+COUNTIFS('Relevant - IN NOW CRM unknown'!$T$2:$T$1227,$A322,'Relevant - IN NOW CRM unknown'!$G$2:$G$1227,"UK",'Relevant - IN NOW CRM unknown'!$M$2:$M$1227,"IT/Systems")+COUNTIFS('Relevant - Not CRM not valid'!$T$2:$T$416,$A322,'Relevant - Not CRM not valid'!$G$2:$G$416,"UK",'Relevant - Not CRM not valid'!$M$2:$M$416,"IT/Systems")+COUNTIFS('Relevant - In CRM not valid'!$T$2:$T$46,$A322,'Relevant - In CRM not valid'!$G$2:$G$46,"UK",'Relevant - In CRM not valid'!$M$2:$M$46,"IT/Systems")</f>
        <v>0</v>
      </c>
      <c r="L322" s="2">
        <f>COUNTIFS('Relevant - In CRM valid'!$T$2:$T$4699,$A322,'Relevant - In CRM valid'!$G$2:$G$4699,"UK",'Relevant - In CRM valid'!$M$2:$M$4699,"")+COUNTIFS('Relevant - In CRM unknown'!$T$2:$T$253,$A322,'Relevant - In CRM unknown'!$G$2:$G$253,"UK",'Relevant - In CRM unknown'!$M$2:$M$253,"")+COUNTIFS('Relevant - IN NOW CRM valid'!$T$2:$T$2328,$A322,'Relevant - IN NOW CRM valid'!$G$2:$G$2328,"UK",'Relevant - IN NOW CRM valid'!$M$2:$M$2328,"")+COUNTIFS('Relevant - IN NOW CRM unknown'!$T$2:$T$1227,$A322,'Relevant - IN NOW CRM unknown'!$G$2:$G$1227,"UK",'Relevant - IN NOW CRM unknown'!$M$2:$M$1227,"")+COUNTIFS('Relevant - Not CRM not valid'!$T$2:$T$416,$A322,'Relevant - Not CRM not valid'!$G$2:$G$416,"UK",'Relevant - Not CRM not valid'!$M$2:$M$416,"")+COUNTIFS('Relevant - In CRM not valid'!$T$2:$T$46,$A322,'Relevant - In CRM not valid'!$G$2:$G$46,"UK",'Relevant - In CRM not valid'!$M$2:$M$46,"")</f>
        <v>0</v>
      </c>
      <c r="M322" s="2">
        <f t="shared" ref="M322:M385" si="10">(F322&gt;0)+(J322&gt;0)+(K322&gt;0)</f>
        <v>1</v>
      </c>
      <c r="N322" s="2">
        <f>COUNTIFS('Relevant - In CRM valid'!$T$2:$T$4699,$A322,'Relevant - In CRM valid'!$G$2:$G$4699,"UK",'Relevant - In CRM valid'!$Q$2:$Q$4699,"valid")+COUNTIFS('Relevant - In CRM unknown'!$T$2:$T$253,$A322,'Relevant - In CRM unknown'!$G$2:$G$253,"UK",'Relevant - In CRM unknown'!$Q$2:$Q$253,"valid")+COUNTIFS('Relevant - IN NOW CRM valid'!$T$2:$T$2328,$A322,'Relevant - IN NOW CRM valid'!$G$2:$G$2328,"UK",'Relevant - IN NOW CRM valid'!$Q$2:$Q$2328,"valid")+COUNTIFS('Relevant - IN NOW CRM unknown'!$T$2:$T$1227,$A322,'Relevant - IN NOW CRM unknown'!$G$2:$G$1227,"UK",'Relevant - IN NOW CRM unknown'!$Q$2:$Q$1227,"valid")+COUNTIFS('Relevant - Not CRM not valid'!$T$2:$T$416,$A322,'Relevant - Not CRM not valid'!$G$2:$G$416,"UK",'Relevant - Not CRM not valid'!$Q$2:$Q$416,"valid")+COUNTIFS('Relevant - In CRM not valid'!$T$2:$T$46,$A322,'Relevant - In CRM not valid'!$G$2:$G$46,"UK",'Relevant - In CRM not valid'!$Q$2:$Q$46,"valid")</f>
        <v>1</v>
      </c>
      <c r="O322" s="2" t="str">
        <f t="shared" ref="O322:O385" si="11">IF(F322=0,"Research  ","")&amp;IF(J322=0,"Finance  ","")&amp;IF(K322=0,"IT/Systems","")</f>
        <v>Finance  IT/Systems</v>
      </c>
    </row>
    <row r="323" spans="1:15" ht="15" customHeight="1">
      <c r="A323" s="2" t="s">
        <v>753</v>
      </c>
      <c r="B323" s="2" t="s">
        <v>754</v>
      </c>
      <c r="C323" s="2" t="s">
        <v>383</v>
      </c>
      <c r="D323" s="2" t="str">
        <f>IFERROR(INDEX('UK Target Institutions'!$D$2:$D$727,MATCH($A323,'UK Target Institutions'!$A$2:$A$727,0)),"")</f>
        <v>No</v>
      </c>
      <c r="E323" s="2">
        <f>COUNTIFS('Relevant - In CRM valid'!$T$2:$T$4699,$A323,'Relevant - In CRM valid'!$G$2:$G$4699,"UK")+COUNTIFS('Relevant - In CRM unknown'!$T$2:$T$253,$A323,'Relevant - In CRM unknown'!$G$2:$G$253,"UK")+COUNTIFS('Relevant - IN NOW CRM valid'!$T$2:$T$2328,$A323,'Relevant - IN NOW CRM valid'!$G$2:$G$2328,"UK")+COUNTIFS('Relevant - IN NOW CRM unknown'!$T$2:$T$1227,$A323,'Relevant - IN NOW CRM unknown'!$G$2:$G$1227,"UK")+COUNTIFS('Relevant - Not CRM not valid'!$T$2:$T$416,$A323,'Relevant - Not CRM not valid'!$G$2:$G$416,"UK")+COUNTIFS('Relevant - In CRM not valid'!$T$2:$T$46,$A323,'Relevant - In CRM not valid'!$G$2:$G$46,"UK")</f>
        <v>1</v>
      </c>
      <c r="F323" s="2">
        <f>COUNTIFS('Relevant - In CRM valid'!$T$2:$T$4699,$A323,'Relevant - In CRM valid'!$G$2:$G$4699,"UK",'Relevant - In CRM valid'!$M$2:$M$4699,"Research")+COUNTIFS('Relevant - In CRM unknown'!$T$2:$T$253,$A323,'Relevant - In CRM unknown'!$G$2:$G$253,"UK",'Relevant - In CRM unknown'!$M$2:$M$253,"Research")+COUNTIFS('Relevant - IN NOW CRM valid'!$T$2:$T$2328,$A323,'Relevant - IN NOW CRM valid'!$G$2:$G$2328,"UK",'Relevant - IN NOW CRM valid'!$M$2:$M$2328,"Research")+COUNTIFS('Relevant - IN NOW CRM unknown'!$T$2:$T$1227,$A323,'Relevant - IN NOW CRM unknown'!$G$2:$G$1227,"UK",'Relevant - IN NOW CRM unknown'!$M$2:$M$1227,"Research")+COUNTIFS('Relevant - Not CRM not valid'!$T$2:$T$416,$A323,'Relevant - Not CRM not valid'!$G$2:$G$416,"UK",'Relevant - Not CRM not valid'!$M$2:$M$416,"Research")+COUNTIFS('Relevant - In CRM not valid'!$T$2:$T$46,$A323,'Relevant - In CRM not valid'!$G$2:$G$46,"UK",'Relevant - In CRM not valid'!$M$2:$M$46,"Research")</f>
        <v>0</v>
      </c>
      <c r="G323" s="2">
        <f>COUNTIFS('Relevant - In CRM valid'!$T$2:$T$4699,$A323,'Relevant - In CRM valid'!$G$2:$G$4699,"UK",'Relevant - In CRM valid'!$M$2:$M$4699,"Research",'Relevant - In CRM valid'!$R$2:$R$4699,"Senior")+COUNTIFS('Relevant - In CRM unknown'!$T$2:$T$253,$A323,'Relevant - In CRM unknown'!$G$2:$G$253,"UK",'Relevant - In CRM unknown'!$M$2:$M$253,"Research",'Relevant - In CRM unknown'!$R$2:$R$253,"Senior")+COUNTIFS('Relevant - IN NOW CRM valid'!$T$2:$T$2328,$A323,'Relevant - IN NOW CRM valid'!$G$2:$G$2328,"UK",'Relevant - IN NOW CRM valid'!$M$2:$M$2328,"Research",'Relevant - IN NOW CRM valid'!$R$2:$R$2328,"Senior")+COUNTIFS('Relevant - IN NOW CRM unknown'!$T$2:$T$1227,$A323,'Relevant - IN NOW CRM unknown'!$G$2:$G$1227,"UK",'Relevant - IN NOW CRM unknown'!$M$2:$M$1227,"Research",'Relevant - IN NOW CRM unknown'!$R$2:$R$1227,"Senior")+COUNTIFS('Relevant - Not CRM not valid'!$T$2:$T$416,$A323,'Relevant - Not CRM not valid'!$G$2:$G$416,"UK",'Relevant - Not CRM not valid'!$M$2:$M$416,"Research",'Relevant - Not CRM not valid'!$R$2:$R$416,"Senior")+COUNTIFS('Relevant - In CRM not valid'!$T$2:$T$46,$A323,'Relevant - In CRM not valid'!$G$2:$G$46,"UK",'Relevant - In CRM not valid'!$M$2:$M$46,"Research",'Relevant - In CRM not valid'!$R$2:$R$46,"Senior")</f>
        <v>0</v>
      </c>
      <c r="H323" s="2">
        <f>COUNTIFS('Relevant - In CRM valid'!$T$2:$T$4699,$A323,'Relevant - In CRM valid'!$G$2:$G$4699,"UK",'Relevant - In CRM valid'!$M$2:$M$4699,"Research",'Relevant - In CRM valid'!$R$2:$R$4699,"Operational")+COUNTIFS('Relevant - In CRM unknown'!$T$2:$T$253,$A323,'Relevant - In CRM unknown'!$G$2:$G$253,"UK",'Relevant - In CRM unknown'!$M$2:$M$253,"Research",'Relevant - In CRM unknown'!$R$2:$R$253,"Operational")+COUNTIFS('Relevant - IN NOW CRM valid'!$T$2:$T$2328,$A323,'Relevant - IN NOW CRM valid'!$G$2:$G$2328,"UK",'Relevant - IN NOW CRM valid'!$M$2:$M$2328,"Research",'Relevant - IN NOW CRM valid'!$R$2:$R$2328,"Operational")+COUNTIFS('Relevant - IN NOW CRM unknown'!$T$2:$T$1227,$A323,'Relevant - IN NOW CRM unknown'!$G$2:$G$1227,"UK",'Relevant - IN NOW CRM unknown'!$M$2:$M$1227,"Research",'Relevant - IN NOW CRM unknown'!$R$2:$R$1227,"Operational")+COUNTIFS('Relevant - Not CRM not valid'!$T$2:$T$416,$A323,'Relevant - Not CRM not valid'!$G$2:$G$416,"UK",'Relevant - Not CRM not valid'!$M$2:$M$416,"Research",'Relevant - Not CRM not valid'!$R$2:$R$416,"Operational")+COUNTIFS('Relevant - In CRM not valid'!$T$2:$T$46,$A323,'Relevant - In CRM not valid'!$G$2:$G$46,"UK",'Relevant - In CRM not valid'!$M$2:$M$46,"Research",'Relevant - In CRM not valid'!$R$2:$R$46,"Operational")</f>
        <v>0</v>
      </c>
      <c r="I323" s="2">
        <f>COUNTIFS('Relevant - In CRM valid'!$T$2:$T$4699,$A323,'Relevant - In CRM valid'!$G$2:$G$4699,"UK",'Relevant - In CRM valid'!$M$2:$M$4699,"Research",'Relevant - In CRM valid'!$R$2:$R$4699,"Academic")+COUNTIFS('Relevant - In CRM unknown'!$T$2:$T$253,$A323,'Relevant - In CRM unknown'!$G$2:$G$253,"UK",'Relevant - In CRM unknown'!$M$2:$M$253,"Research",'Relevant - In CRM unknown'!$R$2:$R$253,"Academic")+COUNTIFS('Relevant - IN NOW CRM valid'!$T$2:$T$2328,$A323,'Relevant - IN NOW CRM valid'!$G$2:$G$2328,"UK",'Relevant - IN NOW CRM valid'!$M$2:$M$2328,"Research",'Relevant - IN NOW CRM valid'!$R$2:$R$2328,"Academic")+COUNTIFS('Relevant - IN NOW CRM unknown'!$T$2:$T$1227,$A323,'Relevant - IN NOW CRM unknown'!$G$2:$G$1227,"UK",'Relevant - IN NOW CRM unknown'!$M$2:$M$1227,"Research",'Relevant - IN NOW CRM unknown'!$R$2:$R$1227,"Academic")+COUNTIFS('Relevant - Not CRM not valid'!$T$2:$T$416,$A323,'Relevant - Not CRM not valid'!$G$2:$G$416,"UK",'Relevant - Not CRM not valid'!$M$2:$M$416,"Research",'Relevant - Not CRM not valid'!$R$2:$R$416,"Academic")+COUNTIFS('Relevant - In CRM not valid'!$T$2:$T$46,$A323,'Relevant - In CRM not valid'!$G$2:$G$46,"UK",'Relevant - In CRM not valid'!$M$2:$M$46,"Research",'Relevant - In CRM not valid'!$R$2:$R$46,"Academic")</f>
        <v>0</v>
      </c>
      <c r="J323" s="2">
        <f>COUNTIFS('Relevant - In CRM valid'!$T$2:$T$4699,$A323,'Relevant - In CRM valid'!$G$2:$G$4699,"UK",'Relevant - In CRM valid'!$M$2:$M$4699,"Finance")+COUNTIFS('Relevant - In CRM unknown'!$T$2:$T$253,$A323,'Relevant - In CRM unknown'!$G$2:$G$253,"UK",'Relevant - In CRM unknown'!$M$2:$M$253,"Finance")+COUNTIFS('Relevant - IN NOW CRM valid'!$T$2:$T$2328,$A323,'Relevant - IN NOW CRM valid'!$G$2:$G$2328,"UK",'Relevant - IN NOW CRM valid'!$M$2:$M$2328,"Finance")+COUNTIFS('Relevant - IN NOW CRM unknown'!$T$2:$T$1227,$A323,'Relevant - IN NOW CRM unknown'!$G$2:$G$1227,"UK",'Relevant - IN NOW CRM unknown'!$M$2:$M$1227,"Finance")+COUNTIFS('Relevant - Not CRM not valid'!$T$2:$T$416,$A323,'Relevant - Not CRM not valid'!$G$2:$G$416,"UK",'Relevant - Not CRM not valid'!$M$2:$M$416,"Finance")+COUNTIFS('Relevant - In CRM not valid'!$T$2:$T$46,$A323,'Relevant - In CRM not valid'!$G$2:$G$46,"UK",'Relevant - In CRM not valid'!$M$2:$M$46,"Finance")</f>
        <v>0</v>
      </c>
      <c r="K323" s="2">
        <f>COUNTIFS('Relevant - In CRM valid'!$T$2:$T$4699,$A323,'Relevant - In CRM valid'!$G$2:$G$4699,"UK",'Relevant - In CRM valid'!$M$2:$M$4699,"IT/Systems")+COUNTIFS('Relevant - In CRM unknown'!$T$2:$T$253,$A323,'Relevant - In CRM unknown'!$G$2:$G$253,"UK",'Relevant - In CRM unknown'!$M$2:$M$253,"IT/Systems")+COUNTIFS('Relevant - IN NOW CRM valid'!$T$2:$T$2328,$A323,'Relevant - IN NOW CRM valid'!$G$2:$G$2328,"UK",'Relevant - IN NOW CRM valid'!$M$2:$M$2328,"IT/Systems")+COUNTIFS('Relevant - IN NOW CRM unknown'!$T$2:$T$1227,$A323,'Relevant - IN NOW CRM unknown'!$G$2:$G$1227,"UK",'Relevant - IN NOW CRM unknown'!$M$2:$M$1227,"IT/Systems")+COUNTIFS('Relevant - Not CRM not valid'!$T$2:$T$416,$A323,'Relevant - Not CRM not valid'!$G$2:$G$416,"UK",'Relevant - Not CRM not valid'!$M$2:$M$416,"IT/Systems")+COUNTIFS('Relevant - In CRM not valid'!$T$2:$T$46,$A323,'Relevant - In CRM not valid'!$G$2:$G$46,"UK",'Relevant - In CRM not valid'!$M$2:$M$46,"IT/Systems")</f>
        <v>1</v>
      </c>
      <c r="L323" s="2">
        <f>COUNTIFS('Relevant - In CRM valid'!$T$2:$T$4699,$A323,'Relevant - In CRM valid'!$G$2:$G$4699,"UK",'Relevant - In CRM valid'!$M$2:$M$4699,"")+COUNTIFS('Relevant - In CRM unknown'!$T$2:$T$253,$A323,'Relevant - In CRM unknown'!$G$2:$G$253,"UK",'Relevant - In CRM unknown'!$M$2:$M$253,"")+COUNTIFS('Relevant - IN NOW CRM valid'!$T$2:$T$2328,$A323,'Relevant - IN NOW CRM valid'!$G$2:$G$2328,"UK",'Relevant - IN NOW CRM valid'!$M$2:$M$2328,"")+COUNTIFS('Relevant - IN NOW CRM unknown'!$T$2:$T$1227,$A323,'Relevant - IN NOW CRM unknown'!$G$2:$G$1227,"UK",'Relevant - IN NOW CRM unknown'!$M$2:$M$1227,"")+COUNTIFS('Relevant - Not CRM not valid'!$T$2:$T$416,$A323,'Relevant - Not CRM not valid'!$G$2:$G$416,"UK",'Relevant - Not CRM not valid'!$M$2:$M$416,"")+COUNTIFS('Relevant - In CRM not valid'!$T$2:$T$46,$A323,'Relevant - In CRM not valid'!$G$2:$G$46,"UK",'Relevant - In CRM not valid'!$M$2:$M$46,"")</f>
        <v>0</v>
      </c>
      <c r="M323" s="2">
        <f t="shared" si="10"/>
        <v>1</v>
      </c>
      <c r="N323" s="2">
        <f>COUNTIFS('Relevant - In CRM valid'!$T$2:$T$4699,$A323,'Relevant - In CRM valid'!$G$2:$G$4699,"UK",'Relevant - In CRM valid'!$Q$2:$Q$4699,"valid")+COUNTIFS('Relevant - In CRM unknown'!$T$2:$T$253,$A323,'Relevant - In CRM unknown'!$G$2:$G$253,"UK",'Relevant - In CRM unknown'!$Q$2:$Q$253,"valid")+COUNTIFS('Relevant - IN NOW CRM valid'!$T$2:$T$2328,$A323,'Relevant - IN NOW CRM valid'!$G$2:$G$2328,"UK",'Relevant - IN NOW CRM valid'!$Q$2:$Q$2328,"valid")+COUNTIFS('Relevant - IN NOW CRM unknown'!$T$2:$T$1227,$A323,'Relevant - IN NOW CRM unknown'!$G$2:$G$1227,"UK",'Relevant - IN NOW CRM unknown'!$Q$2:$Q$1227,"valid")+COUNTIFS('Relevant - Not CRM not valid'!$T$2:$T$416,$A323,'Relevant - Not CRM not valid'!$G$2:$G$416,"UK",'Relevant - Not CRM not valid'!$Q$2:$Q$416,"valid")+COUNTIFS('Relevant - In CRM not valid'!$T$2:$T$46,$A323,'Relevant - In CRM not valid'!$G$2:$G$46,"UK",'Relevant - In CRM not valid'!$Q$2:$Q$46,"valid")</f>
        <v>1</v>
      </c>
      <c r="O323" s="2" t="str">
        <f t="shared" si="11"/>
        <v xml:space="preserve">Research  Finance  </v>
      </c>
    </row>
    <row r="324" spans="1:15" ht="15" customHeight="1">
      <c r="A324" s="2" t="s">
        <v>755</v>
      </c>
      <c r="B324" s="2" t="s">
        <v>756</v>
      </c>
      <c r="C324" s="2" t="s">
        <v>525</v>
      </c>
      <c r="D324" s="2" t="str">
        <f>IFERROR(INDEX('UK Target Institutions'!$D$2:$D$727,MATCH($A324,'UK Target Institutions'!$A$2:$A$727,0)),"")</f>
        <v>No</v>
      </c>
      <c r="E324" s="2">
        <f>COUNTIFS('Relevant - In CRM valid'!$T$2:$T$4699,$A324,'Relevant - In CRM valid'!$G$2:$G$4699,"UK")+COUNTIFS('Relevant - In CRM unknown'!$T$2:$T$253,$A324,'Relevant - In CRM unknown'!$G$2:$G$253,"UK")+COUNTIFS('Relevant - IN NOW CRM valid'!$T$2:$T$2328,$A324,'Relevant - IN NOW CRM valid'!$G$2:$G$2328,"UK")+COUNTIFS('Relevant - IN NOW CRM unknown'!$T$2:$T$1227,$A324,'Relevant - IN NOW CRM unknown'!$G$2:$G$1227,"UK")+COUNTIFS('Relevant - Not CRM not valid'!$T$2:$T$416,$A324,'Relevant - Not CRM not valid'!$G$2:$G$416,"UK")+COUNTIFS('Relevant - In CRM not valid'!$T$2:$T$46,$A324,'Relevant - In CRM not valid'!$G$2:$G$46,"UK")</f>
        <v>1</v>
      </c>
      <c r="F324" s="2">
        <f>COUNTIFS('Relevant - In CRM valid'!$T$2:$T$4699,$A324,'Relevant - In CRM valid'!$G$2:$G$4699,"UK",'Relevant - In CRM valid'!$M$2:$M$4699,"Research")+COUNTIFS('Relevant - In CRM unknown'!$T$2:$T$253,$A324,'Relevant - In CRM unknown'!$G$2:$G$253,"UK",'Relevant - In CRM unknown'!$M$2:$M$253,"Research")+COUNTIFS('Relevant - IN NOW CRM valid'!$T$2:$T$2328,$A324,'Relevant - IN NOW CRM valid'!$G$2:$G$2328,"UK",'Relevant - IN NOW CRM valid'!$M$2:$M$2328,"Research")+COUNTIFS('Relevant - IN NOW CRM unknown'!$T$2:$T$1227,$A324,'Relevant - IN NOW CRM unknown'!$G$2:$G$1227,"UK",'Relevant - IN NOW CRM unknown'!$M$2:$M$1227,"Research")+COUNTIFS('Relevant - Not CRM not valid'!$T$2:$T$416,$A324,'Relevant - Not CRM not valid'!$G$2:$G$416,"UK",'Relevant - Not CRM not valid'!$M$2:$M$416,"Research")+COUNTIFS('Relevant - In CRM not valid'!$T$2:$T$46,$A324,'Relevant - In CRM not valid'!$G$2:$G$46,"UK",'Relevant - In CRM not valid'!$M$2:$M$46,"Research")</f>
        <v>0</v>
      </c>
      <c r="G324" s="2">
        <f>COUNTIFS('Relevant - In CRM valid'!$T$2:$T$4699,$A324,'Relevant - In CRM valid'!$G$2:$G$4699,"UK",'Relevant - In CRM valid'!$M$2:$M$4699,"Research",'Relevant - In CRM valid'!$R$2:$R$4699,"Senior")+COUNTIFS('Relevant - In CRM unknown'!$T$2:$T$253,$A324,'Relevant - In CRM unknown'!$G$2:$G$253,"UK",'Relevant - In CRM unknown'!$M$2:$M$253,"Research",'Relevant - In CRM unknown'!$R$2:$R$253,"Senior")+COUNTIFS('Relevant - IN NOW CRM valid'!$T$2:$T$2328,$A324,'Relevant - IN NOW CRM valid'!$G$2:$G$2328,"UK",'Relevant - IN NOW CRM valid'!$M$2:$M$2328,"Research",'Relevant - IN NOW CRM valid'!$R$2:$R$2328,"Senior")+COUNTIFS('Relevant - IN NOW CRM unknown'!$T$2:$T$1227,$A324,'Relevant - IN NOW CRM unknown'!$G$2:$G$1227,"UK",'Relevant - IN NOW CRM unknown'!$M$2:$M$1227,"Research",'Relevant - IN NOW CRM unknown'!$R$2:$R$1227,"Senior")+COUNTIFS('Relevant - Not CRM not valid'!$T$2:$T$416,$A324,'Relevant - Not CRM not valid'!$G$2:$G$416,"UK",'Relevant - Not CRM not valid'!$M$2:$M$416,"Research",'Relevant - Not CRM not valid'!$R$2:$R$416,"Senior")+COUNTIFS('Relevant - In CRM not valid'!$T$2:$T$46,$A324,'Relevant - In CRM not valid'!$G$2:$G$46,"UK",'Relevant - In CRM not valid'!$M$2:$M$46,"Research",'Relevant - In CRM not valid'!$R$2:$R$46,"Senior")</f>
        <v>0</v>
      </c>
      <c r="H324" s="2">
        <f>COUNTIFS('Relevant - In CRM valid'!$T$2:$T$4699,$A324,'Relevant - In CRM valid'!$G$2:$G$4699,"UK",'Relevant - In CRM valid'!$M$2:$M$4699,"Research",'Relevant - In CRM valid'!$R$2:$R$4699,"Operational")+COUNTIFS('Relevant - In CRM unknown'!$T$2:$T$253,$A324,'Relevant - In CRM unknown'!$G$2:$G$253,"UK",'Relevant - In CRM unknown'!$M$2:$M$253,"Research",'Relevant - In CRM unknown'!$R$2:$R$253,"Operational")+COUNTIFS('Relevant - IN NOW CRM valid'!$T$2:$T$2328,$A324,'Relevant - IN NOW CRM valid'!$G$2:$G$2328,"UK",'Relevant - IN NOW CRM valid'!$M$2:$M$2328,"Research",'Relevant - IN NOW CRM valid'!$R$2:$R$2328,"Operational")+COUNTIFS('Relevant - IN NOW CRM unknown'!$T$2:$T$1227,$A324,'Relevant - IN NOW CRM unknown'!$G$2:$G$1227,"UK",'Relevant - IN NOW CRM unknown'!$M$2:$M$1227,"Research",'Relevant - IN NOW CRM unknown'!$R$2:$R$1227,"Operational")+COUNTIFS('Relevant - Not CRM not valid'!$T$2:$T$416,$A324,'Relevant - Not CRM not valid'!$G$2:$G$416,"UK",'Relevant - Not CRM not valid'!$M$2:$M$416,"Research",'Relevant - Not CRM not valid'!$R$2:$R$416,"Operational")+COUNTIFS('Relevant - In CRM not valid'!$T$2:$T$46,$A324,'Relevant - In CRM not valid'!$G$2:$G$46,"UK",'Relevant - In CRM not valid'!$M$2:$M$46,"Research",'Relevant - In CRM not valid'!$R$2:$R$46,"Operational")</f>
        <v>0</v>
      </c>
      <c r="I324" s="2">
        <f>COUNTIFS('Relevant - In CRM valid'!$T$2:$T$4699,$A324,'Relevant - In CRM valid'!$G$2:$G$4699,"UK",'Relevant - In CRM valid'!$M$2:$M$4699,"Research",'Relevant - In CRM valid'!$R$2:$R$4699,"Academic")+COUNTIFS('Relevant - In CRM unknown'!$T$2:$T$253,$A324,'Relevant - In CRM unknown'!$G$2:$G$253,"UK",'Relevant - In CRM unknown'!$M$2:$M$253,"Research",'Relevant - In CRM unknown'!$R$2:$R$253,"Academic")+COUNTIFS('Relevant - IN NOW CRM valid'!$T$2:$T$2328,$A324,'Relevant - IN NOW CRM valid'!$G$2:$G$2328,"UK",'Relevant - IN NOW CRM valid'!$M$2:$M$2328,"Research",'Relevant - IN NOW CRM valid'!$R$2:$R$2328,"Academic")+COUNTIFS('Relevant - IN NOW CRM unknown'!$T$2:$T$1227,$A324,'Relevant - IN NOW CRM unknown'!$G$2:$G$1227,"UK",'Relevant - IN NOW CRM unknown'!$M$2:$M$1227,"Research",'Relevant - IN NOW CRM unknown'!$R$2:$R$1227,"Academic")+COUNTIFS('Relevant - Not CRM not valid'!$T$2:$T$416,$A324,'Relevant - Not CRM not valid'!$G$2:$G$416,"UK",'Relevant - Not CRM not valid'!$M$2:$M$416,"Research",'Relevant - Not CRM not valid'!$R$2:$R$416,"Academic")+COUNTIFS('Relevant - In CRM not valid'!$T$2:$T$46,$A324,'Relevant - In CRM not valid'!$G$2:$G$46,"UK",'Relevant - In CRM not valid'!$M$2:$M$46,"Research",'Relevant - In CRM not valid'!$R$2:$R$46,"Academic")</f>
        <v>0</v>
      </c>
      <c r="J324" s="2">
        <f>COUNTIFS('Relevant - In CRM valid'!$T$2:$T$4699,$A324,'Relevant - In CRM valid'!$G$2:$G$4699,"UK",'Relevant - In CRM valid'!$M$2:$M$4699,"Finance")+COUNTIFS('Relevant - In CRM unknown'!$T$2:$T$253,$A324,'Relevant - In CRM unknown'!$G$2:$G$253,"UK",'Relevant - In CRM unknown'!$M$2:$M$253,"Finance")+COUNTIFS('Relevant - IN NOW CRM valid'!$T$2:$T$2328,$A324,'Relevant - IN NOW CRM valid'!$G$2:$G$2328,"UK",'Relevant - IN NOW CRM valid'!$M$2:$M$2328,"Finance")+COUNTIFS('Relevant - IN NOW CRM unknown'!$T$2:$T$1227,$A324,'Relevant - IN NOW CRM unknown'!$G$2:$G$1227,"UK",'Relevant - IN NOW CRM unknown'!$M$2:$M$1227,"Finance")+COUNTIFS('Relevant - Not CRM not valid'!$T$2:$T$416,$A324,'Relevant - Not CRM not valid'!$G$2:$G$416,"UK",'Relevant - Not CRM not valid'!$M$2:$M$416,"Finance")+COUNTIFS('Relevant - In CRM not valid'!$T$2:$T$46,$A324,'Relevant - In CRM not valid'!$G$2:$G$46,"UK",'Relevant - In CRM not valid'!$M$2:$M$46,"Finance")</f>
        <v>1</v>
      </c>
      <c r="K324" s="2">
        <f>COUNTIFS('Relevant - In CRM valid'!$T$2:$T$4699,$A324,'Relevant - In CRM valid'!$G$2:$G$4699,"UK",'Relevant - In CRM valid'!$M$2:$M$4699,"IT/Systems")+COUNTIFS('Relevant - In CRM unknown'!$T$2:$T$253,$A324,'Relevant - In CRM unknown'!$G$2:$G$253,"UK",'Relevant - In CRM unknown'!$M$2:$M$253,"IT/Systems")+COUNTIFS('Relevant - IN NOW CRM valid'!$T$2:$T$2328,$A324,'Relevant - IN NOW CRM valid'!$G$2:$G$2328,"UK",'Relevant - IN NOW CRM valid'!$M$2:$M$2328,"IT/Systems")+COUNTIFS('Relevant - IN NOW CRM unknown'!$T$2:$T$1227,$A324,'Relevant - IN NOW CRM unknown'!$G$2:$G$1227,"UK",'Relevant - IN NOW CRM unknown'!$M$2:$M$1227,"IT/Systems")+COUNTIFS('Relevant - Not CRM not valid'!$T$2:$T$416,$A324,'Relevant - Not CRM not valid'!$G$2:$G$416,"UK",'Relevant - Not CRM not valid'!$M$2:$M$416,"IT/Systems")+COUNTIFS('Relevant - In CRM not valid'!$T$2:$T$46,$A324,'Relevant - In CRM not valid'!$G$2:$G$46,"UK",'Relevant - In CRM not valid'!$M$2:$M$46,"IT/Systems")</f>
        <v>0</v>
      </c>
      <c r="L324" s="2">
        <f>COUNTIFS('Relevant - In CRM valid'!$T$2:$T$4699,$A324,'Relevant - In CRM valid'!$G$2:$G$4699,"UK",'Relevant - In CRM valid'!$M$2:$M$4699,"")+COUNTIFS('Relevant - In CRM unknown'!$T$2:$T$253,$A324,'Relevant - In CRM unknown'!$G$2:$G$253,"UK",'Relevant - In CRM unknown'!$M$2:$M$253,"")+COUNTIFS('Relevant - IN NOW CRM valid'!$T$2:$T$2328,$A324,'Relevant - IN NOW CRM valid'!$G$2:$G$2328,"UK",'Relevant - IN NOW CRM valid'!$M$2:$M$2328,"")+COUNTIFS('Relevant - IN NOW CRM unknown'!$T$2:$T$1227,$A324,'Relevant - IN NOW CRM unknown'!$G$2:$G$1227,"UK",'Relevant - IN NOW CRM unknown'!$M$2:$M$1227,"")+COUNTIFS('Relevant - Not CRM not valid'!$T$2:$T$416,$A324,'Relevant - Not CRM not valid'!$G$2:$G$416,"UK",'Relevant - Not CRM not valid'!$M$2:$M$416,"")+COUNTIFS('Relevant - In CRM not valid'!$T$2:$T$46,$A324,'Relevant - In CRM not valid'!$G$2:$G$46,"UK",'Relevant - In CRM not valid'!$M$2:$M$46,"")</f>
        <v>0</v>
      </c>
      <c r="M324" s="2">
        <f t="shared" si="10"/>
        <v>1</v>
      </c>
      <c r="N324" s="2">
        <f>COUNTIFS('Relevant - In CRM valid'!$T$2:$T$4699,$A324,'Relevant - In CRM valid'!$G$2:$G$4699,"UK",'Relevant - In CRM valid'!$Q$2:$Q$4699,"valid")+COUNTIFS('Relevant - In CRM unknown'!$T$2:$T$253,$A324,'Relevant - In CRM unknown'!$G$2:$G$253,"UK",'Relevant - In CRM unknown'!$Q$2:$Q$253,"valid")+COUNTIFS('Relevant - IN NOW CRM valid'!$T$2:$T$2328,$A324,'Relevant - IN NOW CRM valid'!$G$2:$G$2328,"UK",'Relevant - IN NOW CRM valid'!$Q$2:$Q$2328,"valid")+COUNTIFS('Relevant - IN NOW CRM unknown'!$T$2:$T$1227,$A324,'Relevant - IN NOW CRM unknown'!$G$2:$G$1227,"UK",'Relevant - IN NOW CRM unknown'!$Q$2:$Q$1227,"valid")+COUNTIFS('Relevant - Not CRM not valid'!$T$2:$T$416,$A324,'Relevant - Not CRM not valid'!$G$2:$G$416,"UK",'Relevant - Not CRM not valid'!$Q$2:$Q$416,"valid")+COUNTIFS('Relevant - In CRM not valid'!$T$2:$T$46,$A324,'Relevant - In CRM not valid'!$G$2:$G$46,"UK",'Relevant - In CRM not valid'!$Q$2:$Q$46,"valid")</f>
        <v>1</v>
      </c>
      <c r="O324" s="2" t="str">
        <f t="shared" si="11"/>
        <v>Research  IT/Systems</v>
      </c>
    </row>
    <row r="325" spans="1:15" ht="15" customHeight="1">
      <c r="A325" s="2" t="s">
        <v>757</v>
      </c>
      <c r="B325" s="2" t="s">
        <v>758</v>
      </c>
      <c r="C325" s="2" t="s">
        <v>95</v>
      </c>
      <c r="D325" s="2" t="str">
        <f>IFERROR(INDEX('UK Target Institutions'!$D$2:$D$727,MATCH($A325,'UK Target Institutions'!$A$2:$A$727,0)),"")</f>
        <v>Yes</v>
      </c>
      <c r="E325" s="2">
        <f>COUNTIFS('Relevant - In CRM valid'!$T$2:$T$4699,$A325,'Relevant - In CRM valid'!$G$2:$G$4699,"UK")+COUNTIFS('Relevant - In CRM unknown'!$T$2:$T$253,$A325,'Relevant - In CRM unknown'!$G$2:$G$253,"UK")+COUNTIFS('Relevant - IN NOW CRM valid'!$T$2:$T$2328,$A325,'Relevant - IN NOW CRM valid'!$G$2:$G$2328,"UK")+COUNTIFS('Relevant - IN NOW CRM unknown'!$T$2:$T$1227,$A325,'Relevant - IN NOW CRM unknown'!$G$2:$G$1227,"UK")+COUNTIFS('Relevant - Not CRM not valid'!$T$2:$T$416,$A325,'Relevant - Not CRM not valid'!$G$2:$G$416,"UK")+COUNTIFS('Relevant - In CRM not valid'!$T$2:$T$46,$A325,'Relevant - In CRM not valid'!$G$2:$G$46,"UK")</f>
        <v>1</v>
      </c>
      <c r="F325" s="2">
        <f>COUNTIFS('Relevant - In CRM valid'!$T$2:$T$4699,$A325,'Relevant - In CRM valid'!$G$2:$G$4699,"UK",'Relevant - In CRM valid'!$M$2:$M$4699,"Research")+COUNTIFS('Relevant - In CRM unknown'!$T$2:$T$253,$A325,'Relevant - In CRM unknown'!$G$2:$G$253,"UK",'Relevant - In CRM unknown'!$M$2:$M$253,"Research")+COUNTIFS('Relevant - IN NOW CRM valid'!$T$2:$T$2328,$A325,'Relevant - IN NOW CRM valid'!$G$2:$G$2328,"UK",'Relevant - IN NOW CRM valid'!$M$2:$M$2328,"Research")+COUNTIFS('Relevant - IN NOW CRM unknown'!$T$2:$T$1227,$A325,'Relevant - IN NOW CRM unknown'!$G$2:$G$1227,"UK",'Relevant - IN NOW CRM unknown'!$M$2:$M$1227,"Research")+COUNTIFS('Relevant - Not CRM not valid'!$T$2:$T$416,$A325,'Relevant - Not CRM not valid'!$G$2:$G$416,"UK",'Relevant - Not CRM not valid'!$M$2:$M$416,"Research")+COUNTIFS('Relevant - In CRM not valid'!$T$2:$T$46,$A325,'Relevant - In CRM not valid'!$G$2:$G$46,"UK",'Relevant - In CRM not valid'!$M$2:$M$46,"Research")</f>
        <v>0</v>
      </c>
      <c r="G325" s="2">
        <f>COUNTIFS('Relevant - In CRM valid'!$T$2:$T$4699,$A325,'Relevant - In CRM valid'!$G$2:$G$4699,"UK",'Relevant - In CRM valid'!$M$2:$M$4699,"Research",'Relevant - In CRM valid'!$R$2:$R$4699,"Senior")+COUNTIFS('Relevant - In CRM unknown'!$T$2:$T$253,$A325,'Relevant - In CRM unknown'!$G$2:$G$253,"UK",'Relevant - In CRM unknown'!$M$2:$M$253,"Research",'Relevant - In CRM unknown'!$R$2:$R$253,"Senior")+COUNTIFS('Relevant - IN NOW CRM valid'!$T$2:$T$2328,$A325,'Relevant - IN NOW CRM valid'!$G$2:$G$2328,"UK",'Relevant - IN NOW CRM valid'!$M$2:$M$2328,"Research",'Relevant - IN NOW CRM valid'!$R$2:$R$2328,"Senior")+COUNTIFS('Relevant - IN NOW CRM unknown'!$T$2:$T$1227,$A325,'Relevant - IN NOW CRM unknown'!$G$2:$G$1227,"UK",'Relevant - IN NOW CRM unknown'!$M$2:$M$1227,"Research",'Relevant - IN NOW CRM unknown'!$R$2:$R$1227,"Senior")+COUNTIFS('Relevant - Not CRM not valid'!$T$2:$T$416,$A325,'Relevant - Not CRM not valid'!$G$2:$G$416,"UK",'Relevant - Not CRM not valid'!$M$2:$M$416,"Research",'Relevant - Not CRM not valid'!$R$2:$R$416,"Senior")+COUNTIFS('Relevant - In CRM not valid'!$T$2:$T$46,$A325,'Relevant - In CRM not valid'!$G$2:$G$46,"UK",'Relevant - In CRM not valid'!$M$2:$M$46,"Research",'Relevant - In CRM not valid'!$R$2:$R$46,"Senior")</f>
        <v>0</v>
      </c>
      <c r="H325" s="2">
        <f>COUNTIFS('Relevant - In CRM valid'!$T$2:$T$4699,$A325,'Relevant - In CRM valid'!$G$2:$G$4699,"UK",'Relevant - In CRM valid'!$M$2:$M$4699,"Research",'Relevant - In CRM valid'!$R$2:$R$4699,"Operational")+COUNTIFS('Relevant - In CRM unknown'!$T$2:$T$253,$A325,'Relevant - In CRM unknown'!$G$2:$G$253,"UK",'Relevant - In CRM unknown'!$M$2:$M$253,"Research",'Relevant - In CRM unknown'!$R$2:$R$253,"Operational")+COUNTIFS('Relevant - IN NOW CRM valid'!$T$2:$T$2328,$A325,'Relevant - IN NOW CRM valid'!$G$2:$G$2328,"UK",'Relevant - IN NOW CRM valid'!$M$2:$M$2328,"Research",'Relevant - IN NOW CRM valid'!$R$2:$R$2328,"Operational")+COUNTIFS('Relevant - IN NOW CRM unknown'!$T$2:$T$1227,$A325,'Relevant - IN NOW CRM unknown'!$G$2:$G$1227,"UK",'Relevant - IN NOW CRM unknown'!$M$2:$M$1227,"Research",'Relevant - IN NOW CRM unknown'!$R$2:$R$1227,"Operational")+COUNTIFS('Relevant - Not CRM not valid'!$T$2:$T$416,$A325,'Relevant - Not CRM not valid'!$G$2:$G$416,"UK",'Relevant - Not CRM not valid'!$M$2:$M$416,"Research",'Relevant - Not CRM not valid'!$R$2:$R$416,"Operational")+COUNTIFS('Relevant - In CRM not valid'!$T$2:$T$46,$A325,'Relevant - In CRM not valid'!$G$2:$G$46,"UK",'Relevant - In CRM not valid'!$M$2:$M$46,"Research",'Relevant - In CRM not valid'!$R$2:$R$46,"Operational")</f>
        <v>0</v>
      </c>
      <c r="I325" s="2">
        <f>COUNTIFS('Relevant - In CRM valid'!$T$2:$T$4699,$A325,'Relevant - In CRM valid'!$G$2:$G$4699,"UK",'Relevant - In CRM valid'!$M$2:$M$4699,"Research",'Relevant - In CRM valid'!$R$2:$R$4699,"Academic")+COUNTIFS('Relevant - In CRM unknown'!$T$2:$T$253,$A325,'Relevant - In CRM unknown'!$G$2:$G$253,"UK",'Relevant - In CRM unknown'!$M$2:$M$253,"Research",'Relevant - In CRM unknown'!$R$2:$R$253,"Academic")+COUNTIFS('Relevant - IN NOW CRM valid'!$T$2:$T$2328,$A325,'Relevant - IN NOW CRM valid'!$G$2:$G$2328,"UK",'Relevant - IN NOW CRM valid'!$M$2:$M$2328,"Research",'Relevant - IN NOW CRM valid'!$R$2:$R$2328,"Academic")+COUNTIFS('Relevant - IN NOW CRM unknown'!$T$2:$T$1227,$A325,'Relevant - IN NOW CRM unknown'!$G$2:$G$1227,"UK",'Relevant - IN NOW CRM unknown'!$M$2:$M$1227,"Research",'Relevant - IN NOW CRM unknown'!$R$2:$R$1227,"Academic")+COUNTIFS('Relevant - Not CRM not valid'!$T$2:$T$416,$A325,'Relevant - Not CRM not valid'!$G$2:$G$416,"UK",'Relevant - Not CRM not valid'!$M$2:$M$416,"Research",'Relevant - Not CRM not valid'!$R$2:$R$416,"Academic")+COUNTIFS('Relevant - In CRM not valid'!$T$2:$T$46,$A325,'Relevant - In CRM not valid'!$G$2:$G$46,"UK",'Relevant - In CRM not valid'!$M$2:$M$46,"Research",'Relevant - In CRM not valid'!$R$2:$R$46,"Academic")</f>
        <v>0</v>
      </c>
      <c r="J325" s="2">
        <f>COUNTIFS('Relevant - In CRM valid'!$T$2:$T$4699,$A325,'Relevant - In CRM valid'!$G$2:$G$4699,"UK",'Relevant - In CRM valid'!$M$2:$M$4699,"Finance")+COUNTIFS('Relevant - In CRM unknown'!$T$2:$T$253,$A325,'Relevant - In CRM unknown'!$G$2:$G$253,"UK",'Relevant - In CRM unknown'!$M$2:$M$253,"Finance")+COUNTIFS('Relevant - IN NOW CRM valid'!$T$2:$T$2328,$A325,'Relevant - IN NOW CRM valid'!$G$2:$G$2328,"UK",'Relevant - IN NOW CRM valid'!$M$2:$M$2328,"Finance")+COUNTIFS('Relevant - IN NOW CRM unknown'!$T$2:$T$1227,$A325,'Relevant - IN NOW CRM unknown'!$G$2:$G$1227,"UK",'Relevant - IN NOW CRM unknown'!$M$2:$M$1227,"Finance")+COUNTIFS('Relevant - Not CRM not valid'!$T$2:$T$416,$A325,'Relevant - Not CRM not valid'!$G$2:$G$416,"UK",'Relevant - Not CRM not valid'!$M$2:$M$416,"Finance")+COUNTIFS('Relevant - In CRM not valid'!$T$2:$T$46,$A325,'Relevant - In CRM not valid'!$G$2:$G$46,"UK",'Relevant - In CRM not valid'!$M$2:$M$46,"Finance")</f>
        <v>0</v>
      </c>
      <c r="K325" s="2">
        <f>COUNTIFS('Relevant - In CRM valid'!$T$2:$T$4699,$A325,'Relevant - In CRM valid'!$G$2:$G$4699,"UK",'Relevant - In CRM valid'!$M$2:$M$4699,"IT/Systems")+COUNTIFS('Relevant - In CRM unknown'!$T$2:$T$253,$A325,'Relevant - In CRM unknown'!$G$2:$G$253,"UK",'Relevant - In CRM unknown'!$M$2:$M$253,"IT/Systems")+COUNTIFS('Relevant - IN NOW CRM valid'!$T$2:$T$2328,$A325,'Relevant - IN NOW CRM valid'!$G$2:$G$2328,"UK",'Relevant - IN NOW CRM valid'!$M$2:$M$2328,"IT/Systems")+COUNTIFS('Relevant - IN NOW CRM unknown'!$T$2:$T$1227,$A325,'Relevant - IN NOW CRM unknown'!$G$2:$G$1227,"UK",'Relevant - IN NOW CRM unknown'!$M$2:$M$1227,"IT/Systems")+COUNTIFS('Relevant - Not CRM not valid'!$T$2:$T$416,$A325,'Relevant - Not CRM not valid'!$G$2:$G$416,"UK",'Relevant - Not CRM not valid'!$M$2:$M$416,"IT/Systems")+COUNTIFS('Relevant - In CRM not valid'!$T$2:$T$46,$A325,'Relevant - In CRM not valid'!$G$2:$G$46,"UK",'Relevant - In CRM not valid'!$M$2:$M$46,"IT/Systems")</f>
        <v>0</v>
      </c>
      <c r="L325" s="2">
        <f>COUNTIFS('Relevant - In CRM valid'!$T$2:$T$4699,$A325,'Relevant - In CRM valid'!$G$2:$G$4699,"UK",'Relevant - In CRM valid'!$M$2:$M$4699,"")+COUNTIFS('Relevant - In CRM unknown'!$T$2:$T$253,$A325,'Relevant - In CRM unknown'!$G$2:$G$253,"UK",'Relevant - In CRM unknown'!$M$2:$M$253,"")+COUNTIFS('Relevant - IN NOW CRM valid'!$T$2:$T$2328,$A325,'Relevant - IN NOW CRM valid'!$G$2:$G$2328,"UK",'Relevant - IN NOW CRM valid'!$M$2:$M$2328,"")+COUNTIFS('Relevant - IN NOW CRM unknown'!$T$2:$T$1227,$A325,'Relevant - IN NOW CRM unknown'!$G$2:$G$1227,"UK",'Relevant - IN NOW CRM unknown'!$M$2:$M$1227,"")+COUNTIFS('Relevant - Not CRM not valid'!$T$2:$T$416,$A325,'Relevant - Not CRM not valid'!$G$2:$G$416,"UK",'Relevant - Not CRM not valid'!$M$2:$M$416,"")+COUNTIFS('Relevant - In CRM not valid'!$T$2:$T$46,$A325,'Relevant - In CRM not valid'!$G$2:$G$46,"UK",'Relevant - In CRM not valid'!$M$2:$M$46,"")</f>
        <v>1</v>
      </c>
      <c r="M325" s="2">
        <f t="shared" si="10"/>
        <v>0</v>
      </c>
      <c r="N325" s="2">
        <f>COUNTIFS('Relevant - In CRM valid'!$T$2:$T$4699,$A325,'Relevant - In CRM valid'!$G$2:$G$4699,"UK",'Relevant - In CRM valid'!$Q$2:$Q$4699,"valid")+COUNTIFS('Relevant - In CRM unknown'!$T$2:$T$253,$A325,'Relevant - In CRM unknown'!$G$2:$G$253,"UK",'Relevant - In CRM unknown'!$Q$2:$Q$253,"valid")+COUNTIFS('Relevant - IN NOW CRM valid'!$T$2:$T$2328,$A325,'Relevant - IN NOW CRM valid'!$G$2:$G$2328,"UK",'Relevant - IN NOW CRM valid'!$Q$2:$Q$2328,"valid")+COUNTIFS('Relevant - IN NOW CRM unknown'!$T$2:$T$1227,$A325,'Relevant - IN NOW CRM unknown'!$G$2:$G$1227,"UK",'Relevant - IN NOW CRM unknown'!$Q$2:$Q$1227,"valid")+COUNTIFS('Relevant - Not CRM not valid'!$T$2:$T$416,$A325,'Relevant - Not CRM not valid'!$G$2:$G$416,"UK",'Relevant - Not CRM not valid'!$Q$2:$Q$416,"valid")+COUNTIFS('Relevant - In CRM not valid'!$T$2:$T$46,$A325,'Relevant - In CRM not valid'!$G$2:$G$46,"UK",'Relevant - In CRM not valid'!$Q$2:$Q$46,"valid")</f>
        <v>1</v>
      </c>
      <c r="O325" s="2" t="str">
        <f t="shared" si="11"/>
        <v>Research  Finance  IT/Systems</v>
      </c>
    </row>
    <row r="326" spans="1:15" ht="15" customHeight="1">
      <c r="A326" s="2" t="s">
        <v>759</v>
      </c>
      <c r="B326" s="2" t="s">
        <v>760</v>
      </c>
      <c r="C326" s="2" t="s">
        <v>368</v>
      </c>
      <c r="D326" s="2" t="str">
        <f>IFERROR(INDEX('UK Target Institutions'!$D$2:$D$727,MATCH($A326,'UK Target Institutions'!$A$2:$A$727,0)),"")</f>
        <v>No</v>
      </c>
      <c r="E326" s="2">
        <f>COUNTIFS('Relevant - In CRM valid'!$T$2:$T$4699,$A326,'Relevant - In CRM valid'!$G$2:$G$4699,"UK")+COUNTIFS('Relevant - In CRM unknown'!$T$2:$T$253,$A326,'Relevant - In CRM unknown'!$G$2:$G$253,"UK")+COUNTIFS('Relevant - IN NOW CRM valid'!$T$2:$T$2328,$A326,'Relevant - IN NOW CRM valid'!$G$2:$G$2328,"UK")+COUNTIFS('Relevant - IN NOW CRM unknown'!$T$2:$T$1227,$A326,'Relevant - IN NOW CRM unknown'!$G$2:$G$1227,"UK")+COUNTIFS('Relevant - Not CRM not valid'!$T$2:$T$416,$A326,'Relevant - Not CRM not valid'!$G$2:$G$416,"UK")+COUNTIFS('Relevant - In CRM not valid'!$T$2:$T$46,$A326,'Relevant - In CRM not valid'!$G$2:$G$46,"UK")</f>
        <v>1</v>
      </c>
      <c r="F326" s="2">
        <f>COUNTIFS('Relevant - In CRM valid'!$T$2:$T$4699,$A326,'Relevant - In CRM valid'!$G$2:$G$4699,"UK",'Relevant - In CRM valid'!$M$2:$M$4699,"Research")+COUNTIFS('Relevant - In CRM unknown'!$T$2:$T$253,$A326,'Relevant - In CRM unknown'!$G$2:$G$253,"UK",'Relevant - In CRM unknown'!$M$2:$M$253,"Research")+COUNTIFS('Relevant - IN NOW CRM valid'!$T$2:$T$2328,$A326,'Relevant - IN NOW CRM valid'!$G$2:$G$2328,"UK",'Relevant - IN NOW CRM valid'!$M$2:$M$2328,"Research")+COUNTIFS('Relevant - IN NOW CRM unknown'!$T$2:$T$1227,$A326,'Relevant - IN NOW CRM unknown'!$G$2:$G$1227,"UK",'Relevant - IN NOW CRM unknown'!$M$2:$M$1227,"Research")+COUNTIFS('Relevant - Not CRM not valid'!$T$2:$T$416,$A326,'Relevant - Not CRM not valid'!$G$2:$G$416,"UK",'Relevant - Not CRM not valid'!$M$2:$M$416,"Research")+COUNTIFS('Relevant - In CRM not valid'!$T$2:$T$46,$A326,'Relevant - In CRM not valid'!$G$2:$G$46,"UK",'Relevant - In CRM not valid'!$M$2:$M$46,"Research")</f>
        <v>1</v>
      </c>
      <c r="G326" s="2">
        <f>COUNTIFS('Relevant - In CRM valid'!$T$2:$T$4699,$A326,'Relevant - In CRM valid'!$G$2:$G$4699,"UK",'Relevant - In CRM valid'!$M$2:$M$4699,"Research",'Relevant - In CRM valid'!$R$2:$R$4699,"Senior")+COUNTIFS('Relevant - In CRM unknown'!$T$2:$T$253,$A326,'Relevant - In CRM unknown'!$G$2:$G$253,"UK",'Relevant - In CRM unknown'!$M$2:$M$253,"Research",'Relevant - In CRM unknown'!$R$2:$R$253,"Senior")+COUNTIFS('Relevant - IN NOW CRM valid'!$T$2:$T$2328,$A326,'Relevant - IN NOW CRM valid'!$G$2:$G$2328,"UK",'Relevant - IN NOW CRM valid'!$M$2:$M$2328,"Research",'Relevant - IN NOW CRM valid'!$R$2:$R$2328,"Senior")+COUNTIFS('Relevant - IN NOW CRM unknown'!$T$2:$T$1227,$A326,'Relevant - IN NOW CRM unknown'!$G$2:$G$1227,"UK",'Relevant - IN NOW CRM unknown'!$M$2:$M$1227,"Research",'Relevant - IN NOW CRM unknown'!$R$2:$R$1227,"Senior")+COUNTIFS('Relevant - Not CRM not valid'!$T$2:$T$416,$A326,'Relevant - Not CRM not valid'!$G$2:$G$416,"UK",'Relevant - Not CRM not valid'!$M$2:$M$416,"Research",'Relevant - Not CRM not valid'!$R$2:$R$416,"Senior")+COUNTIFS('Relevant - In CRM not valid'!$T$2:$T$46,$A326,'Relevant - In CRM not valid'!$G$2:$G$46,"UK",'Relevant - In CRM not valid'!$M$2:$M$46,"Research",'Relevant - In CRM not valid'!$R$2:$R$46,"Senior")</f>
        <v>1</v>
      </c>
      <c r="H326" s="2">
        <f>COUNTIFS('Relevant - In CRM valid'!$T$2:$T$4699,$A326,'Relevant - In CRM valid'!$G$2:$G$4699,"UK",'Relevant - In CRM valid'!$M$2:$M$4699,"Research",'Relevant - In CRM valid'!$R$2:$R$4699,"Operational")+COUNTIFS('Relevant - In CRM unknown'!$T$2:$T$253,$A326,'Relevant - In CRM unknown'!$G$2:$G$253,"UK",'Relevant - In CRM unknown'!$M$2:$M$253,"Research",'Relevant - In CRM unknown'!$R$2:$R$253,"Operational")+COUNTIFS('Relevant - IN NOW CRM valid'!$T$2:$T$2328,$A326,'Relevant - IN NOW CRM valid'!$G$2:$G$2328,"UK",'Relevant - IN NOW CRM valid'!$M$2:$M$2328,"Research",'Relevant - IN NOW CRM valid'!$R$2:$R$2328,"Operational")+COUNTIFS('Relevant - IN NOW CRM unknown'!$T$2:$T$1227,$A326,'Relevant - IN NOW CRM unknown'!$G$2:$G$1227,"UK",'Relevant - IN NOW CRM unknown'!$M$2:$M$1227,"Research",'Relevant - IN NOW CRM unknown'!$R$2:$R$1227,"Operational")+COUNTIFS('Relevant - Not CRM not valid'!$T$2:$T$416,$A326,'Relevant - Not CRM not valid'!$G$2:$G$416,"UK",'Relevant - Not CRM not valid'!$M$2:$M$416,"Research",'Relevant - Not CRM not valid'!$R$2:$R$416,"Operational")+COUNTIFS('Relevant - In CRM not valid'!$T$2:$T$46,$A326,'Relevant - In CRM not valid'!$G$2:$G$46,"UK",'Relevant - In CRM not valid'!$M$2:$M$46,"Research",'Relevant - In CRM not valid'!$R$2:$R$46,"Operational")</f>
        <v>0</v>
      </c>
      <c r="I326" s="2">
        <f>COUNTIFS('Relevant - In CRM valid'!$T$2:$T$4699,$A326,'Relevant - In CRM valid'!$G$2:$G$4699,"UK",'Relevant - In CRM valid'!$M$2:$M$4699,"Research",'Relevant - In CRM valid'!$R$2:$R$4699,"Academic")+COUNTIFS('Relevant - In CRM unknown'!$T$2:$T$253,$A326,'Relevant - In CRM unknown'!$G$2:$G$253,"UK",'Relevant - In CRM unknown'!$M$2:$M$253,"Research",'Relevant - In CRM unknown'!$R$2:$R$253,"Academic")+COUNTIFS('Relevant - IN NOW CRM valid'!$T$2:$T$2328,$A326,'Relevant - IN NOW CRM valid'!$G$2:$G$2328,"UK",'Relevant - IN NOW CRM valid'!$M$2:$M$2328,"Research",'Relevant - IN NOW CRM valid'!$R$2:$R$2328,"Academic")+COUNTIFS('Relevant - IN NOW CRM unknown'!$T$2:$T$1227,$A326,'Relevant - IN NOW CRM unknown'!$G$2:$G$1227,"UK",'Relevant - IN NOW CRM unknown'!$M$2:$M$1227,"Research",'Relevant - IN NOW CRM unknown'!$R$2:$R$1227,"Academic")+COUNTIFS('Relevant - Not CRM not valid'!$T$2:$T$416,$A326,'Relevant - Not CRM not valid'!$G$2:$G$416,"UK",'Relevant - Not CRM not valid'!$M$2:$M$416,"Research",'Relevant - Not CRM not valid'!$R$2:$R$416,"Academic")+COUNTIFS('Relevant - In CRM not valid'!$T$2:$T$46,$A326,'Relevant - In CRM not valid'!$G$2:$G$46,"UK",'Relevant - In CRM not valid'!$M$2:$M$46,"Research",'Relevant - In CRM not valid'!$R$2:$R$46,"Academic")</f>
        <v>0</v>
      </c>
      <c r="J326" s="2">
        <f>COUNTIFS('Relevant - In CRM valid'!$T$2:$T$4699,$A326,'Relevant - In CRM valid'!$G$2:$G$4699,"UK",'Relevant - In CRM valid'!$M$2:$M$4699,"Finance")+COUNTIFS('Relevant - In CRM unknown'!$T$2:$T$253,$A326,'Relevant - In CRM unknown'!$G$2:$G$253,"UK",'Relevant - In CRM unknown'!$M$2:$M$253,"Finance")+COUNTIFS('Relevant - IN NOW CRM valid'!$T$2:$T$2328,$A326,'Relevant - IN NOW CRM valid'!$G$2:$G$2328,"UK",'Relevant - IN NOW CRM valid'!$M$2:$M$2328,"Finance")+COUNTIFS('Relevant - IN NOW CRM unknown'!$T$2:$T$1227,$A326,'Relevant - IN NOW CRM unknown'!$G$2:$G$1227,"UK",'Relevant - IN NOW CRM unknown'!$M$2:$M$1227,"Finance")+COUNTIFS('Relevant - Not CRM not valid'!$T$2:$T$416,$A326,'Relevant - Not CRM not valid'!$G$2:$G$416,"UK",'Relevant - Not CRM not valid'!$M$2:$M$416,"Finance")+COUNTIFS('Relevant - In CRM not valid'!$T$2:$T$46,$A326,'Relevant - In CRM not valid'!$G$2:$G$46,"UK",'Relevant - In CRM not valid'!$M$2:$M$46,"Finance")</f>
        <v>0</v>
      </c>
      <c r="K326" s="2">
        <f>COUNTIFS('Relevant - In CRM valid'!$T$2:$T$4699,$A326,'Relevant - In CRM valid'!$G$2:$G$4699,"UK",'Relevant - In CRM valid'!$M$2:$M$4699,"IT/Systems")+COUNTIFS('Relevant - In CRM unknown'!$T$2:$T$253,$A326,'Relevant - In CRM unknown'!$G$2:$G$253,"UK",'Relevant - In CRM unknown'!$M$2:$M$253,"IT/Systems")+COUNTIFS('Relevant - IN NOW CRM valid'!$T$2:$T$2328,$A326,'Relevant - IN NOW CRM valid'!$G$2:$G$2328,"UK",'Relevant - IN NOW CRM valid'!$M$2:$M$2328,"IT/Systems")+COUNTIFS('Relevant - IN NOW CRM unknown'!$T$2:$T$1227,$A326,'Relevant - IN NOW CRM unknown'!$G$2:$G$1227,"UK",'Relevant - IN NOW CRM unknown'!$M$2:$M$1227,"IT/Systems")+COUNTIFS('Relevant - Not CRM not valid'!$T$2:$T$416,$A326,'Relevant - Not CRM not valid'!$G$2:$G$416,"UK",'Relevant - Not CRM not valid'!$M$2:$M$416,"IT/Systems")+COUNTIFS('Relevant - In CRM not valid'!$T$2:$T$46,$A326,'Relevant - In CRM not valid'!$G$2:$G$46,"UK",'Relevant - In CRM not valid'!$M$2:$M$46,"IT/Systems")</f>
        <v>0</v>
      </c>
      <c r="L326" s="2">
        <f>COUNTIFS('Relevant - In CRM valid'!$T$2:$T$4699,$A326,'Relevant - In CRM valid'!$G$2:$G$4699,"UK",'Relevant - In CRM valid'!$M$2:$M$4699,"")+COUNTIFS('Relevant - In CRM unknown'!$T$2:$T$253,$A326,'Relevant - In CRM unknown'!$G$2:$G$253,"UK",'Relevant - In CRM unknown'!$M$2:$M$253,"")+COUNTIFS('Relevant - IN NOW CRM valid'!$T$2:$T$2328,$A326,'Relevant - IN NOW CRM valid'!$G$2:$G$2328,"UK",'Relevant - IN NOW CRM valid'!$M$2:$M$2328,"")+COUNTIFS('Relevant - IN NOW CRM unknown'!$T$2:$T$1227,$A326,'Relevant - IN NOW CRM unknown'!$G$2:$G$1227,"UK",'Relevant - IN NOW CRM unknown'!$M$2:$M$1227,"")+COUNTIFS('Relevant - Not CRM not valid'!$T$2:$T$416,$A326,'Relevant - Not CRM not valid'!$G$2:$G$416,"UK",'Relevant - Not CRM not valid'!$M$2:$M$416,"")+COUNTIFS('Relevant - In CRM not valid'!$T$2:$T$46,$A326,'Relevant - In CRM not valid'!$G$2:$G$46,"UK",'Relevant - In CRM not valid'!$M$2:$M$46,"")</f>
        <v>0</v>
      </c>
      <c r="M326" s="2">
        <f t="shared" si="10"/>
        <v>1</v>
      </c>
      <c r="N326" s="2">
        <f>COUNTIFS('Relevant - In CRM valid'!$T$2:$T$4699,$A326,'Relevant - In CRM valid'!$G$2:$G$4699,"UK",'Relevant - In CRM valid'!$Q$2:$Q$4699,"valid")+COUNTIFS('Relevant - In CRM unknown'!$T$2:$T$253,$A326,'Relevant - In CRM unknown'!$G$2:$G$253,"UK",'Relevant - In CRM unknown'!$Q$2:$Q$253,"valid")+COUNTIFS('Relevant - IN NOW CRM valid'!$T$2:$T$2328,$A326,'Relevant - IN NOW CRM valid'!$G$2:$G$2328,"UK",'Relevant - IN NOW CRM valid'!$Q$2:$Q$2328,"valid")+COUNTIFS('Relevant - IN NOW CRM unknown'!$T$2:$T$1227,$A326,'Relevant - IN NOW CRM unknown'!$G$2:$G$1227,"UK",'Relevant - IN NOW CRM unknown'!$Q$2:$Q$1227,"valid")+COUNTIFS('Relevant - Not CRM not valid'!$T$2:$T$416,$A326,'Relevant - Not CRM not valid'!$G$2:$G$416,"UK",'Relevant - Not CRM not valid'!$Q$2:$Q$416,"valid")+COUNTIFS('Relevant - In CRM not valid'!$T$2:$T$46,$A326,'Relevant - In CRM not valid'!$G$2:$G$46,"UK",'Relevant - In CRM not valid'!$Q$2:$Q$46,"valid")</f>
        <v>0</v>
      </c>
      <c r="O326" s="2" t="str">
        <f t="shared" si="11"/>
        <v>Finance  IT/Systems</v>
      </c>
    </row>
    <row r="327" spans="1:15" ht="15" customHeight="1">
      <c r="A327" s="2" t="s">
        <v>761</v>
      </c>
      <c r="B327" s="2" t="s">
        <v>762</v>
      </c>
      <c r="C327" s="2" t="s">
        <v>525</v>
      </c>
      <c r="D327" s="2" t="str">
        <f>IFERROR(INDEX('UK Target Institutions'!$D$2:$D$727,MATCH($A327,'UK Target Institutions'!$A$2:$A$727,0)),"")</f>
        <v>No</v>
      </c>
      <c r="E327" s="2">
        <f>COUNTIFS('Relevant - In CRM valid'!$T$2:$T$4699,$A327,'Relevant - In CRM valid'!$G$2:$G$4699,"UK")+COUNTIFS('Relevant - In CRM unknown'!$T$2:$T$253,$A327,'Relevant - In CRM unknown'!$G$2:$G$253,"UK")+COUNTIFS('Relevant - IN NOW CRM valid'!$T$2:$T$2328,$A327,'Relevant - IN NOW CRM valid'!$G$2:$G$2328,"UK")+COUNTIFS('Relevant - IN NOW CRM unknown'!$T$2:$T$1227,$A327,'Relevant - IN NOW CRM unknown'!$G$2:$G$1227,"UK")+COUNTIFS('Relevant - Not CRM not valid'!$T$2:$T$416,$A327,'Relevant - Not CRM not valid'!$G$2:$G$416,"UK")+COUNTIFS('Relevant - In CRM not valid'!$T$2:$T$46,$A327,'Relevant - In CRM not valid'!$G$2:$G$46,"UK")</f>
        <v>1</v>
      </c>
      <c r="F327" s="2">
        <f>COUNTIFS('Relevant - In CRM valid'!$T$2:$T$4699,$A327,'Relevant - In CRM valid'!$G$2:$G$4699,"UK",'Relevant - In CRM valid'!$M$2:$M$4699,"Research")+COUNTIFS('Relevant - In CRM unknown'!$T$2:$T$253,$A327,'Relevant - In CRM unknown'!$G$2:$G$253,"UK",'Relevant - In CRM unknown'!$M$2:$M$253,"Research")+COUNTIFS('Relevant - IN NOW CRM valid'!$T$2:$T$2328,$A327,'Relevant - IN NOW CRM valid'!$G$2:$G$2328,"UK",'Relevant - IN NOW CRM valid'!$M$2:$M$2328,"Research")+COUNTIFS('Relevant - IN NOW CRM unknown'!$T$2:$T$1227,$A327,'Relevant - IN NOW CRM unknown'!$G$2:$G$1227,"UK",'Relevant - IN NOW CRM unknown'!$M$2:$M$1227,"Research")+COUNTIFS('Relevant - Not CRM not valid'!$T$2:$T$416,$A327,'Relevant - Not CRM not valid'!$G$2:$G$416,"UK",'Relevant - Not CRM not valid'!$M$2:$M$416,"Research")+COUNTIFS('Relevant - In CRM not valid'!$T$2:$T$46,$A327,'Relevant - In CRM not valid'!$G$2:$G$46,"UK",'Relevant - In CRM not valid'!$M$2:$M$46,"Research")</f>
        <v>0</v>
      </c>
      <c r="G327" s="2">
        <f>COUNTIFS('Relevant - In CRM valid'!$T$2:$T$4699,$A327,'Relevant - In CRM valid'!$G$2:$G$4699,"UK",'Relevant - In CRM valid'!$M$2:$M$4699,"Research",'Relevant - In CRM valid'!$R$2:$R$4699,"Senior")+COUNTIFS('Relevant - In CRM unknown'!$T$2:$T$253,$A327,'Relevant - In CRM unknown'!$G$2:$G$253,"UK",'Relevant - In CRM unknown'!$M$2:$M$253,"Research",'Relevant - In CRM unknown'!$R$2:$R$253,"Senior")+COUNTIFS('Relevant - IN NOW CRM valid'!$T$2:$T$2328,$A327,'Relevant - IN NOW CRM valid'!$G$2:$G$2328,"UK",'Relevant - IN NOW CRM valid'!$M$2:$M$2328,"Research",'Relevant - IN NOW CRM valid'!$R$2:$R$2328,"Senior")+COUNTIFS('Relevant - IN NOW CRM unknown'!$T$2:$T$1227,$A327,'Relevant - IN NOW CRM unknown'!$G$2:$G$1227,"UK",'Relevant - IN NOW CRM unknown'!$M$2:$M$1227,"Research",'Relevant - IN NOW CRM unknown'!$R$2:$R$1227,"Senior")+COUNTIFS('Relevant - Not CRM not valid'!$T$2:$T$416,$A327,'Relevant - Not CRM not valid'!$G$2:$G$416,"UK",'Relevant - Not CRM not valid'!$M$2:$M$416,"Research",'Relevant - Not CRM not valid'!$R$2:$R$416,"Senior")+COUNTIFS('Relevant - In CRM not valid'!$T$2:$T$46,$A327,'Relevant - In CRM not valid'!$G$2:$G$46,"UK",'Relevant - In CRM not valid'!$M$2:$M$46,"Research",'Relevant - In CRM not valid'!$R$2:$R$46,"Senior")</f>
        <v>0</v>
      </c>
      <c r="H327" s="2">
        <f>COUNTIFS('Relevant - In CRM valid'!$T$2:$T$4699,$A327,'Relevant - In CRM valid'!$G$2:$G$4699,"UK",'Relevant - In CRM valid'!$M$2:$M$4699,"Research",'Relevant - In CRM valid'!$R$2:$R$4699,"Operational")+COUNTIFS('Relevant - In CRM unknown'!$T$2:$T$253,$A327,'Relevant - In CRM unknown'!$G$2:$G$253,"UK",'Relevant - In CRM unknown'!$M$2:$M$253,"Research",'Relevant - In CRM unknown'!$R$2:$R$253,"Operational")+COUNTIFS('Relevant - IN NOW CRM valid'!$T$2:$T$2328,$A327,'Relevant - IN NOW CRM valid'!$G$2:$G$2328,"UK",'Relevant - IN NOW CRM valid'!$M$2:$M$2328,"Research",'Relevant - IN NOW CRM valid'!$R$2:$R$2328,"Operational")+COUNTIFS('Relevant - IN NOW CRM unknown'!$T$2:$T$1227,$A327,'Relevant - IN NOW CRM unknown'!$G$2:$G$1227,"UK",'Relevant - IN NOW CRM unknown'!$M$2:$M$1227,"Research",'Relevant - IN NOW CRM unknown'!$R$2:$R$1227,"Operational")+COUNTIFS('Relevant - Not CRM not valid'!$T$2:$T$416,$A327,'Relevant - Not CRM not valid'!$G$2:$G$416,"UK",'Relevant - Not CRM not valid'!$M$2:$M$416,"Research",'Relevant - Not CRM not valid'!$R$2:$R$416,"Operational")+COUNTIFS('Relevant - In CRM not valid'!$T$2:$T$46,$A327,'Relevant - In CRM not valid'!$G$2:$G$46,"UK",'Relevant - In CRM not valid'!$M$2:$M$46,"Research",'Relevant - In CRM not valid'!$R$2:$R$46,"Operational")</f>
        <v>0</v>
      </c>
      <c r="I327" s="2">
        <f>COUNTIFS('Relevant - In CRM valid'!$T$2:$T$4699,$A327,'Relevant - In CRM valid'!$G$2:$G$4699,"UK",'Relevant - In CRM valid'!$M$2:$M$4699,"Research",'Relevant - In CRM valid'!$R$2:$R$4699,"Academic")+COUNTIFS('Relevant - In CRM unknown'!$T$2:$T$253,$A327,'Relevant - In CRM unknown'!$G$2:$G$253,"UK",'Relevant - In CRM unknown'!$M$2:$M$253,"Research",'Relevant - In CRM unknown'!$R$2:$R$253,"Academic")+COUNTIFS('Relevant - IN NOW CRM valid'!$T$2:$T$2328,$A327,'Relevant - IN NOW CRM valid'!$G$2:$G$2328,"UK",'Relevant - IN NOW CRM valid'!$M$2:$M$2328,"Research",'Relevant - IN NOW CRM valid'!$R$2:$R$2328,"Academic")+COUNTIFS('Relevant - IN NOW CRM unknown'!$T$2:$T$1227,$A327,'Relevant - IN NOW CRM unknown'!$G$2:$G$1227,"UK",'Relevant - IN NOW CRM unknown'!$M$2:$M$1227,"Research",'Relevant - IN NOW CRM unknown'!$R$2:$R$1227,"Academic")+COUNTIFS('Relevant - Not CRM not valid'!$T$2:$T$416,$A327,'Relevant - Not CRM not valid'!$G$2:$G$416,"UK",'Relevant - Not CRM not valid'!$M$2:$M$416,"Research",'Relevant - Not CRM not valid'!$R$2:$R$416,"Academic")+COUNTIFS('Relevant - In CRM not valid'!$T$2:$T$46,$A327,'Relevant - In CRM not valid'!$G$2:$G$46,"UK",'Relevant - In CRM not valid'!$M$2:$M$46,"Research",'Relevant - In CRM not valid'!$R$2:$R$46,"Academic")</f>
        <v>0</v>
      </c>
      <c r="J327" s="2">
        <f>COUNTIFS('Relevant - In CRM valid'!$T$2:$T$4699,$A327,'Relevant - In CRM valid'!$G$2:$G$4699,"UK",'Relevant - In CRM valid'!$M$2:$M$4699,"Finance")+COUNTIFS('Relevant - In CRM unknown'!$T$2:$T$253,$A327,'Relevant - In CRM unknown'!$G$2:$G$253,"UK",'Relevant - In CRM unknown'!$M$2:$M$253,"Finance")+COUNTIFS('Relevant - IN NOW CRM valid'!$T$2:$T$2328,$A327,'Relevant - IN NOW CRM valid'!$G$2:$G$2328,"UK",'Relevant - IN NOW CRM valid'!$M$2:$M$2328,"Finance")+COUNTIFS('Relevant - IN NOW CRM unknown'!$T$2:$T$1227,$A327,'Relevant - IN NOW CRM unknown'!$G$2:$G$1227,"UK",'Relevant - IN NOW CRM unknown'!$M$2:$M$1227,"Finance")+COUNTIFS('Relevant - Not CRM not valid'!$T$2:$T$416,$A327,'Relevant - Not CRM not valid'!$G$2:$G$416,"UK",'Relevant - Not CRM not valid'!$M$2:$M$416,"Finance")+COUNTIFS('Relevant - In CRM not valid'!$T$2:$T$46,$A327,'Relevant - In CRM not valid'!$G$2:$G$46,"UK",'Relevant - In CRM not valid'!$M$2:$M$46,"Finance")</f>
        <v>1</v>
      </c>
      <c r="K327" s="2">
        <f>COUNTIFS('Relevant - In CRM valid'!$T$2:$T$4699,$A327,'Relevant - In CRM valid'!$G$2:$G$4699,"UK",'Relevant - In CRM valid'!$M$2:$M$4699,"IT/Systems")+COUNTIFS('Relevant - In CRM unknown'!$T$2:$T$253,$A327,'Relevant - In CRM unknown'!$G$2:$G$253,"UK",'Relevant - In CRM unknown'!$M$2:$M$253,"IT/Systems")+COUNTIFS('Relevant - IN NOW CRM valid'!$T$2:$T$2328,$A327,'Relevant - IN NOW CRM valid'!$G$2:$G$2328,"UK",'Relevant - IN NOW CRM valid'!$M$2:$M$2328,"IT/Systems")+COUNTIFS('Relevant - IN NOW CRM unknown'!$T$2:$T$1227,$A327,'Relevant - IN NOW CRM unknown'!$G$2:$G$1227,"UK",'Relevant - IN NOW CRM unknown'!$M$2:$M$1227,"IT/Systems")+COUNTIFS('Relevant - Not CRM not valid'!$T$2:$T$416,$A327,'Relevant - Not CRM not valid'!$G$2:$G$416,"UK",'Relevant - Not CRM not valid'!$M$2:$M$416,"IT/Systems")+COUNTIFS('Relevant - In CRM not valid'!$T$2:$T$46,$A327,'Relevant - In CRM not valid'!$G$2:$G$46,"UK",'Relevant - In CRM not valid'!$M$2:$M$46,"IT/Systems")</f>
        <v>0</v>
      </c>
      <c r="L327" s="2">
        <f>COUNTIFS('Relevant - In CRM valid'!$T$2:$T$4699,$A327,'Relevant - In CRM valid'!$G$2:$G$4699,"UK",'Relevant - In CRM valid'!$M$2:$M$4699,"")+COUNTIFS('Relevant - In CRM unknown'!$T$2:$T$253,$A327,'Relevant - In CRM unknown'!$G$2:$G$253,"UK",'Relevant - In CRM unknown'!$M$2:$M$253,"")+COUNTIFS('Relevant - IN NOW CRM valid'!$T$2:$T$2328,$A327,'Relevant - IN NOW CRM valid'!$G$2:$G$2328,"UK",'Relevant - IN NOW CRM valid'!$M$2:$M$2328,"")+COUNTIFS('Relevant - IN NOW CRM unknown'!$T$2:$T$1227,$A327,'Relevant - IN NOW CRM unknown'!$G$2:$G$1227,"UK",'Relevant - IN NOW CRM unknown'!$M$2:$M$1227,"")+COUNTIFS('Relevant - Not CRM not valid'!$T$2:$T$416,$A327,'Relevant - Not CRM not valid'!$G$2:$G$416,"UK",'Relevant - Not CRM not valid'!$M$2:$M$416,"")+COUNTIFS('Relevant - In CRM not valid'!$T$2:$T$46,$A327,'Relevant - In CRM not valid'!$G$2:$G$46,"UK",'Relevant - In CRM not valid'!$M$2:$M$46,"")</f>
        <v>0</v>
      </c>
      <c r="M327" s="2">
        <f t="shared" si="10"/>
        <v>1</v>
      </c>
      <c r="N327" s="2">
        <f>COUNTIFS('Relevant - In CRM valid'!$T$2:$T$4699,$A327,'Relevant - In CRM valid'!$G$2:$G$4699,"UK",'Relevant - In CRM valid'!$Q$2:$Q$4699,"valid")+COUNTIFS('Relevant - In CRM unknown'!$T$2:$T$253,$A327,'Relevant - In CRM unknown'!$G$2:$G$253,"UK",'Relevant - In CRM unknown'!$Q$2:$Q$253,"valid")+COUNTIFS('Relevant - IN NOW CRM valid'!$T$2:$T$2328,$A327,'Relevant - IN NOW CRM valid'!$G$2:$G$2328,"UK",'Relevant - IN NOW CRM valid'!$Q$2:$Q$2328,"valid")+COUNTIFS('Relevant - IN NOW CRM unknown'!$T$2:$T$1227,$A327,'Relevant - IN NOW CRM unknown'!$G$2:$G$1227,"UK",'Relevant - IN NOW CRM unknown'!$Q$2:$Q$1227,"valid")+COUNTIFS('Relevant - Not CRM not valid'!$T$2:$T$416,$A327,'Relevant - Not CRM not valid'!$G$2:$G$416,"UK",'Relevant - Not CRM not valid'!$Q$2:$Q$416,"valid")+COUNTIFS('Relevant - In CRM not valid'!$T$2:$T$46,$A327,'Relevant - In CRM not valid'!$G$2:$G$46,"UK",'Relevant - In CRM not valid'!$Q$2:$Q$46,"valid")</f>
        <v>1</v>
      </c>
      <c r="O327" s="2" t="str">
        <f t="shared" si="11"/>
        <v>Research  IT/Systems</v>
      </c>
    </row>
    <row r="328" spans="1:15" ht="15" customHeight="1">
      <c r="A328" s="2" t="s">
        <v>763</v>
      </c>
      <c r="B328" s="2" t="s">
        <v>764</v>
      </c>
      <c r="C328" s="2" t="s">
        <v>368</v>
      </c>
      <c r="D328" s="2" t="str">
        <f>IFERROR(INDEX('UK Target Institutions'!$D$2:$D$727,MATCH($A328,'UK Target Institutions'!$A$2:$A$727,0)),"")</f>
        <v>No</v>
      </c>
      <c r="E328" s="2">
        <f>COUNTIFS('Relevant - In CRM valid'!$T$2:$T$4699,$A328,'Relevant - In CRM valid'!$G$2:$G$4699,"UK")+COUNTIFS('Relevant - In CRM unknown'!$T$2:$T$253,$A328,'Relevant - In CRM unknown'!$G$2:$G$253,"UK")+COUNTIFS('Relevant - IN NOW CRM valid'!$T$2:$T$2328,$A328,'Relevant - IN NOW CRM valid'!$G$2:$G$2328,"UK")+COUNTIFS('Relevant - IN NOW CRM unknown'!$T$2:$T$1227,$A328,'Relevant - IN NOW CRM unknown'!$G$2:$G$1227,"UK")+COUNTIFS('Relevant - Not CRM not valid'!$T$2:$T$416,$A328,'Relevant - Not CRM not valid'!$G$2:$G$416,"UK")+COUNTIFS('Relevant - In CRM not valid'!$T$2:$T$46,$A328,'Relevant - In CRM not valid'!$G$2:$G$46,"UK")</f>
        <v>1</v>
      </c>
      <c r="F328" s="2">
        <f>COUNTIFS('Relevant - In CRM valid'!$T$2:$T$4699,$A328,'Relevant - In CRM valid'!$G$2:$G$4699,"UK",'Relevant - In CRM valid'!$M$2:$M$4699,"Research")+COUNTIFS('Relevant - In CRM unknown'!$T$2:$T$253,$A328,'Relevant - In CRM unknown'!$G$2:$G$253,"UK",'Relevant - In CRM unknown'!$M$2:$M$253,"Research")+COUNTIFS('Relevant - IN NOW CRM valid'!$T$2:$T$2328,$A328,'Relevant - IN NOW CRM valid'!$G$2:$G$2328,"UK",'Relevant - IN NOW CRM valid'!$M$2:$M$2328,"Research")+COUNTIFS('Relevant - IN NOW CRM unknown'!$T$2:$T$1227,$A328,'Relevant - IN NOW CRM unknown'!$G$2:$G$1227,"UK",'Relevant - IN NOW CRM unknown'!$M$2:$M$1227,"Research")+COUNTIFS('Relevant - Not CRM not valid'!$T$2:$T$416,$A328,'Relevant - Not CRM not valid'!$G$2:$G$416,"UK",'Relevant - Not CRM not valid'!$M$2:$M$416,"Research")+COUNTIFS('Relevant - In CRM not valid'!$T$2:$T$46,$A328,'Relevant - In CRM not valid'!$G$2:$G$46,"UK",'Relevant - In CRM not valid'!$M$2:$M$46,"Research")</f>
        <v>0</v>
      </c>
      <c r="G328" s="2">
        <f>COUNTIFS('Relevant - In CRM valid'!$T$2:$T$4699,$A328,'Relevant - In CRM valid'!$G$2:$G$4699,"UK",'Relevant - In CRM valid'!$M$2:$M$4699,"Research",'Relevant - In CRM valid'!$R$2:$R$4699,"Senior")+COUNTIFS('Relevant - In CRM unknown'!$T$2:$T$253,$A328,'Relevant - In CRM unknown'!$G$2:$G$253,"UK",'Relevant - In CRM unknown'!$M$2:$M$253,"Research",'Relevant - In CRM unknown'!$R$2:$R$253,"Senior")+COUNTIFS('Relevant - IN NOW CRM valid'!$T$2:$T$2328,$A328,'Relevant - IN NOW CRM valid'!$G$2:$G$2328,"UK",'Relevant - IN NOW CRM valid'!$M$2:$M$2328,"Research",'Relevant - IN NOW CRM valid'!$R$2:$R$2328,"Senior")+COUNTIFS('Relevant - IN NOW CRM unknown'!$T$2:$T$1227,$A328,'Relevant - IN NOW CRM unknown'!$G$2:$G$1227,"UK",'Relevant - IN NOW CRM unknown'!$M$2:$M$1227,"Research",'Relevant - IN NOW CRM unknown'!$R$2:$R$1227,"Senior")+COUNTIFS('Relevant - Not CRM not valid'!$T$2:$T$416,$A328,'Relevant - Not CRM not valid'!$G$2:$G$416,"UK",'Relevant - Not CRM not valid'!$M$2:$M$416,"Research",'Relevant - Not CRM not valid'!$R$2:$R$416,"Senior")+COUNTIFS('Relevant - In CRM not valid'!$T$2:$T$46,$A328,'Relevant - In CRM not valid'!$G$2:$G$46,"UK",'Relevant - In CRM not valid'!$M$2:$M$46,"Research",'Relevant - In CRM not valid'!$R$2:$R$46,"Senior")</f>
        <v>0</v>
      </c>
      <c r="H328" s="2">
        <f>COUNTIFS('Relevant - In CRM valid'!$T$2:$T$4699,$A328,'Relevant - In CRM valid'!$G$2:$G$4699,"UK",'Relevant - In CRM valid'!$M$2:$M$4699,"Research",'Relevant - In CRM valid'!$R$2:$R$4699,"Operational")+COUNTIFS('Relevant - In CRM unknown'!$T$2:$T$253,$A328,'Relevant - In CRM unknown'!$G$2:$G$253,"UK",'Relevant - In CRM unknown'!$M$2:$M$253,"Research",'Relevant - In CRM unknown'!$R$2:$R$253,"Operational")+COUNTIFS('Relevant - IN NOW CRM valid'!$T$2:$T$2328,$A328,'Relevant - IN NOW CRM valid'!$G$2:$G$2328,"UK",'Relevant - IN NOW CRM valid'!$M$2:$M$2328,"Research",'Relevant - IN NOW CRM valid'!$R$2:$R$2328,"Operational")+COUNTIFS('Relevant - IN NOW CRM unknown'!$T$2:$T$1227,$A328,'Relevant - IN NOW CRM unknown'!$G$2:$G$1227,"UK",'Relevant - IN NOW CRM unknown'!$M$2:$M$1227,"Research",'Relevant - IN NOW CRM unknown'!$R$2:$R$1227,"Operational")+COUNTIFS('Relevant - Not CRM not valid'!$T$2:$T$416,$A328,'Relevant - Not CRM not valid'!$G$2:$G$416,"UK",'Relevant - Not CRM not valid'!$M$2:$M$416,"Research",'Relevant - Not CRM not valid'!$R$2:$R$416,"Operational")+COUNTIFS('Relevant - In CRM not valid'!$T$2:$T$46,$A328,'Relevant - In CRM not valid'!$G$2:$G$46,"UK",'Relevant - In CRM not valid'!$M$2:$M$46,"Research",'Relevant - In CRM not valid'!$R$2:$R$46,"Operational")</f>
        <v>0</v>
      </c>
      <c r="I328" s="2">
        <f>COUNTIFS('Relevant - In CRM valid'!$T$2:$T$4699,$A328,'Relevant - In CRM valid'!$G$2:$G$4699,"UK",'Relevant - In CRM valid'!$M$2:$M$4699,"Research",'Relevant - In CRM valid'!$R$2:$R$4699,"Academic")+COUNTIFS('Relevant - In CRM unknown'!$T$2:$T$253,$A328,'Relevant - In CRM unknown'!$G$2:$G$253,"UK",'Relevant - In CRM unknown'!$M$2:$M$253,"Research",'Relevant - In CRM unknown'!$R$2:$R$253,"Academic")+COUNTIFS('Relevant - IN NOW CRM valid'!$T$2:$T$2328,$A328,'Relevant - IN NOW CRM valid'!$G$2:$G$2328,"UK",'Relevant - IN NOW CRM valid'!$M$2:$M$2328,"Research",'Relevant - IN NOW CRM valid'!$R$2:$R$2328,"Academic")+COUNTIFS('Relevant - IN NOW CRM unknown'!$T$2:$T$1227,$A328,'Relevant - IN NOW CRM unknown'!$G$2:$G$1227,"UK",'Relevant - IN NOW CRM unknown'!$M$2:$M$1227,"Research",'Relevant - IN NOW CRM unknown'!$R$2:$R$1227,"Academic")+COUNTIFS('Relevant - Not CRM not valid'!$T$2:$T$416,$A328,'Relevant - Not CRM not valid'!$G$2:$G$416,"UK",'Relevant - Not CRM not valid'!$M$2:$M$416,"Research",'Relevant - Not CRM not valid'!$R$2:$R$416,"Academic")+COUNTIFS('Relevant - In CRM not valid'!$T$2:$T$46,$A328,'Relevant - In CRM not valid'!$G$2:$G$46,"UK",'Relevant - In CRM not valid'!$M$2:$M$46,"Research",'Relevant - In CRM not valid'!$R$2:$R$46,"Academic")</f>
        <v>0</v>
      </c>
      <c r="J328" s="2">
        <f>COUNTIFS('Relevant - In CRM valid'!$T$2:$T$4699,$A328,'Relevant - In CRM valid'!$G$2:$G$4699,"UK",'Relevant - In CRM valid'!$M$2:$M$4699,"Finance")+COUNTIFS('Relevant - In CRM unknown'!$T$2:$T$253,$A328,'Relevant - In CRM unknown'!$G$2:$G$253,"UK",'Relevant - In CRM unknown'!$M$2:$M$253,"Finance")+COUNTIFS('Relevant - IN NOW CRM valid'!$T$2:$T$2328,$A328,'Relevant - IN NOW CRM valid'!$G$2:$G$2328,"UK",'Relevant - IN NOW CRM valid'!$M$2:$M$2328,"Finance")+COUNTIFS('Relevant - IN NOW CRM unknown'!$T$2:$T$1227,$A328,'Relevant - IN NOW CRM unknown'!$G$2:$G$1227,"UK",'Relevant - IN NOW CRM unknown'!$M$2:$M$1227,"Finance")+COUNTIFS('Relevant - Not CRM not valid'!$T$2:$T$416,$A328,'Relevant - Not CRM not valid'!$G$2:$G$416,"UK",'Relevant - Not CRM not valid'!$M$2:$M$416,"Finance")+COUNTIFS('Relevant - In CRM not valid'!$T$2:$T$46,$A328,'Relevant - In CRM not valid'!$G$2:$G$46,"UK",'Relevant - In CRM not valid'!$M$2:$M$46,"Finance")</f>
        <v>0</v>
      </c>
      <c r="K328" s="2">
        <f>COUNTIFS('Relevant - In CRM valid'!$T$2:$T$4699,$A328,'Relevant - In CRM valid'!$G$2:$G$4699,"UK",'Relevant - In CRM valid'!$M$2:$M$4699,"IT/Systems")+COUNTIFS('Relevant - In CRM unknown'!$T$2:$T$253,$A328,'Relevant - In CRM unknown'!$G$2:$G$253,"UK",'Relevant - In CRM unknown'!$M$2:$M$253,"IT/Systems")+COUNTIFS('Relevant - IN NOW CRM valid'!$T$2:$T$2328,$A328,'Relevant - IN NOW CRM valid'!$G$2:$G$2328,"UK",'Relevant - IN NOW CRM valid'!$M$2:$M$2328,"IT/Systems")+COUNTIFS('Relevant - IN NOW CRM unknown'!$T$2:$T$1227,$A328,'Relevant - IN NOW CRM unknown'!$G$2:$G$1227,"UK",'Relevant - IN NOW CRM unknown'!$M$2:$M$1227,"IT/Systems")+COUNTIFS('Relevant - Not CRM not valid'!$T$2:$T$416,$A328,'Relevant - Not CRM not valid'!$G$2:$G$416,"UK",'Relevant - Not CRM not valid'!$M$2:$M$416,"IT/Systems")+COUNTIFS('Relevant - In CRM not valid'!$T$2:$T$46,$A328,'Relevant - In CRM not valid'!$G$2:$G$46,"UK",'Relevant - In CRM not valid'!$M$2:$M$46,"IT/Systems")</f>
        <v>0</v>
      </c>
      <c r="L328" s="2">
        <f>COUNTIFS('Relevant - In CRM valid'!$T$2:$T$4699,$A328,'Relevant - In CRM valid'!$G$2:$G$4699,"UK",'Relevant - In CRM valid'!$M$2:$M$4699,"")+COUNTIFS('Relevant - In CRM unknown'!$T$2:$T$253,$A328,'Relevant - In CRM unknown'!$G$2:$G$253,"UK",'Relevant - In CRM unknown'!$M$2:$M$253,"")+COUNTIFS('Relevant - IN NOW CRM valid'!$T$2:$T$2328,$A328,'Relevant - IN NOW CRM valid'!$G$2:$G$2328,"UK",'Relevant - IN NOW CRM valid'!$M$2:$M$2328,"")+COUNTIFS('Relevant - IN NOW CRM unknown'!$T$2:$T$1227,$A328,'Relevant - IN NOW CRM unknown'!$G$2:$G$1227,"UK",'Relevant - IN NOW CRM unknown'!$M$2:$M$1227,"")+COUNTIFS('Relevant - Not CRM not valid'!$T$2:$T$416,$A328,'Relevant - Not CRM not valid'!$G$2:$G$416,"UK",'Relevant - Not CRM not valid'!$M$2:$M$416,"")+COUNTIFS('Relevant - In CRM not valid'!$T$2:$T$46,$A328,'Relevant - In CRM not valid'!$G$2:$G$46,"UK",'Relevant - In CRM not valid'!$M$2:$M$46,"")</f>
        <v>0</v>
      </c>
      <c r="M328" s="2">
        <f t="shared" si="10"/>
        <v>0</v>
      </c>
      <c r="N328" s="2">
        <f>COUNTIFS('Relevant - In CRM valid'!$T$2:$T$4699,$A328,'Relevant - In CRM valid'!$G$2:$G$4699,"UK",'Relevant - In CRM valid'!$Q$2:$Q$4699,"valid")+COUNTIFS('Relevant - In CRM unknown'!$T$2:$T$253,$A328,'Relevant - In CRM unknown'!$G$2:$G$253,"UK",'Relevant - In CRM unknown'!$Q$2:$Q$253,"valid")+COUNTIFS('Relevant - IN NOW CRM valid'!$T$2:$T$2328,$A328,'Relevant - IN NOW CRM valid'!$G$2:$G$2328,"UK",'Relevant - IN NOW CRM valid'!$Q$2:$Q$2328,"valid")+COUNTIFS('Relevant - IN NOW CRM unknown'!$T$2:$T$1227,$A328,'Relevant - IN NOW CRM unknown'!$G$2:$G$1227,"UK",'Relevant - IN NOW CRM unknown'!$Q$2:$Q$1227,"valid")+COUNTIFS('Relevant - Not CRM not valid'!$T$2:$T$416,$A328,'Relevant - Not CRM not valid'!$G$2:$G$416,"UK",'Relevant - Not CRM not valid'!$Q$2:$Q$416,"valid")+COUNTIFS('Relevant - In CRM not valid'!$T$2:$T$46,$A328,'Relevant - In CRM not valid'!$G$2:$G$46,"UK",'Relevant - In CRM not valid'!$Q$2:$Q$46,"valid")</f>
        <v>1</v>
      </c>
      <c r="O328" s="2" t="str">
        <f t="shared" si="11"/>
        <v>Research  Finance  IT/Systems</v>
      </c>
    </row>
    <row r="329" spans="1:15" ht="15" customHeight="1">
      <c r="A329" s="2" t="s">
        <v>765</v>
      </c>
      <c r="B329" s="2" t="s">
        <v>766</v>
      </c>
      <c r="C329" s="2" t="s">
        <v>95</v>
      </c>
      <c r="D329" s="2" t="str">
        <f>IFERROR(INDEX('UK Target Institutions'!$D$2:$D$727,MATCH($A329,'UK Target Institutions'!$A$2:$A$727,0)),"")</f>
        <v>Yes</v>
      </c>
      <c r="E329" s="2">
        <f>COUNTIFS('Relevant - In CRM valid'!$T$2:$T$4699,$A329,'Relevant - In CRM valid'!$G$2:$G$4699,"UK")+COUNTIFS('Relevant - In CRM unknown'!$T$2:$T$253,$A329,'Relevant - In CRM unknown'!$G$2:$G$253,"UK")+COUNTIFS('Relevant - IN NOW CRM valid'!$T$2:$T$2328,$A329,'Relevant - IN NOW CRM valid'!$G$2:$G$2328,"UK")+COUNTIFS('Relevant - IN NOW CRM unknown'!$T$2:$T$1227,$A329,'Relevant - IN NOW CRM unknown'!$G$2:$G$1227,"UK")+COUNTIFS('Relevant - Not CRM not valid'!$T$2:$T$416,$A329,'Relevant - Not CRM not valid'!$G$2:$G$416,"UK")+COUNTIFS('Relevant - In CRM not valid'!$T$2:$T$46,$A329,'Relevant - In CRM not valid'!$G$2:$G$46,"UK")</f>
        <v>1</v>
      </c>
      <c r="F329" s="2">
        <f>COUNTIFS('Relevant - In CRM valid'!$T$2:$T$4699,$A329,'Relevant - In CRM valid'!$G$2:$G$4699,"UK",'Relevant - In CRM valid'!$M$2:$M$4699,"Research")+COUNTIFS('Relevant - In CRM unknown'!$T$2:$T$253,$A329,'Relevant - In CRM unknown'!$G$2:$G$253,"UK",'Relevant - In CRM unknown'!$M$2:$M$253,"Research")+COUNTIFS('Relevant - IN NOW CRM valid'!$T$2:$T$2328,$A329,'Relevant - IN NOW CRM valid'!$G$2:$G$2328,"UK",'Relevant - IN NOW CRM valid'!$M$2:$M$2328,"Research")+COUNTIFS('Relevant - IN NOW CRM unknown'!$T$2:$T$1227,$A329,'Relevant - IN NOW CRM unknown'!$G$2:$G$1227,"UK",'Relevant - IN NOW CRM unknown'!$M$2:$M$1227,"Research")+COUNTIFS('Relevant - Not CRM not valid'!$T$2:$T$416,$A329,'Relevant - Not CRM not valid'!$G$2:$G$416,"UK",'Relevant - Not CRM not valid'!$M$2:$M$416,"Research")+COUNTIFS('Relevant - In CRM not valid'!$T$2:$T$46,$A329,'Relevant - In CRM not valid'!$G$2:$G$46,"UK",'Relevant - In CRM not valid'!$M$2:$M$46,"Research")</f>
        <v>0</v>
      </c>
      <c r="G329" s="2">
        <f>COUNTIFS('Relevant - In CRM valid'!$T$2:$T$4699,$A329,'Relevant - In CRM valid'!$G$2:$G$4699,"UK",'Relevant - In CRM valid'!$M$2:$M$4699,"Research",'Relevant - In CRM valid'!$R$2:$R$4699,"Senior")+COUNTIFS('Relevant - In CRM unknown'!$T$2:$T$253,$A329,'Relevant - In CRM unknown'!$G$2:$G$253,"UK",'Relevant - In CRM unknown'!$M$2:$M$253,"Research",'Relevant - In CRM unknown'!$R$2:$R$253,"Senior")+COUNTIFS('Relevant - IN NOW CRM valid'!$T$2:$T$2328,$A329,'Relevant - IN NOW CRM valid'!$G$2:$G$2328,"UK",'Relevant - IN NOW CRM valid'!$M$2:$M$2328,"Research",'Relevant - IN NOW CRM valid'!$R$2:$R$2328,"Senior")+COUNTIFS('Relevant - IN NOW CRM unknown'!$T$2:$T$1227,$A329,'Relevant - IN NOW CRM unknown'!$G$2:$G$1227,"UK",'Relevant - IN NOW CRM unknown'!$M$2:$M$1227,"Research",'Relevant - IN NOW CRM unknown'!$R$2:$R$1227,"Senior")+COUNTIFS('Relevant - Not CRM not valid'!$T$2:$T$416,$A329,'Relevant - Not CRM not valid'!$G$2:$G$416,"UK",'Relevant - Not CRM not valid'!$M$2:$M$416,"Research",'Relevant - Not CRM not valid'!$R$2:$R$416,"Senior")+COUNTIFS('Relevant - In CRM not valid'!$T$2:$T$46,$A329,'Relevant - In CRM not valid'!$G$2:$G$46,"UK",'Relevant - In CRM not valid'!$M$2:$M$46,"Research",'Relevant - In CRM not valid'!$R$2:$R$46,"Senior")</f>
        <v>0</v>
      </c>
      <c r="H329" s="2">
        <f>COUNTIFS('Relevant - In CRM valid'!$T$2:$T$4699,$A329,'Relevant - In CRM valid'!$G$2:$G$4699,"UK",'Relevant - In CRM valid'!$M$2:$M$4699,"Research",'Relevant - In CRM valid'!$R$2:$R$4699,"Operational")+COUNTIFS('Relevant - In CRM unknown'!$T$2:$T$253,$A329,'Relevant - In CRM unknown'!$G$2:$G$253,"UK",'Relevant - In CRM unknown'!$M$2:$M$253,"Research",'Relevant - In CRM unknown'!$R$2:$R$253,"Operational")+COUNTIFS('Relevant - IN NOW CRM valid'!$T$2:$T$2328,$A329,'Relevant - IN NOW CRM valid'!$G$2:$G$2328,"UK",'Relevant - IN NOW CRM valid'!$M$2:$M$2328,"Research",'Relevant - IN NOW CRM valid'!$R$2:$R$2328,"Operational")+COUNTIFS('Relevant - IN NOW CRM unknown'!$T$2:$T$1227,$A329,'Relevant - IN NOW CRM unknown'!$G$2:$G$1227,"UK",'Relevant - IN NOW CRM unknown'!$M$2:$M$1227,"Research",'Relevant - IN NOW CRM unknown'!$R$2:$R$1227,"Operational")+COUNTIFS('Relevant - Not CRM not valid'!$T$2:$T$416,$A329,'Relevant - Not CRM not valid'!$G$2:$G$416,"UK",'Relevant - Not CRM not valid'!$M$2:$M$416,"Research",'Relevant - Not CRM not valid'!$R$2:$R$416,"Operational")+COUNTIFS('Relevant - In CRM not valid'!$T$2:$T$46,$A329,'Relevant - In CRM not valid'!$G$2:$G$46,"UK",'Relevant - In CRM not valid'!$M$2:$M$46,"Research",'Relevant - In CRM not valid'!$R$2:$R$46,"Operational")</f>
        <v>0</v>
      </c>
      <c r="I329" s="2">
        <f>COUNTIFS('Relevant - In CRM valid'!$T$2:$T$4699,$A329,'Relevant - In CRM valid'!$G$2:$G$4699,"UK",'Relevant - In CRM valid'!$M$2:$M$4699,"Research",'Relevant - In CRM valid'!$R$2:$R$4699,"Academic")+COUNTIFS('Relevant - In CRM unknown'!$T$2:$T$253,$A329,'Relevant - In CRM unknown'!$G$2:$G$253,"UK",'Relevant - In CRM unknown'!$M$2:$M$253,"Research",'Relevant - In CRM unknown'!$R$2:$R$253,"Academic")+COUNTIFS('Relevant - IN NOW CRM valid'!$T$2:$T$2328,$A329,'Relevant - IN NOW CRM valid'!$G$2:$G$2328,"UK",'Relevant - IN NOW CRM valid'!$M$2:$M$2328,"Research",'Relevant - IN NOW CRM valid'!$R$2:$R$2328,"Academic")+COUNTIFS('Relevant - IN NOW CRM unknown'!$T$2:$T$1227,$A329,'Relevant - IN NOW CRM unknown'!$G$2:$G$1227,"UK",'Relevant - IN NOW CRM unknown'!$M$2:$M$1227,"Research",'Relevant - IN NOW CRM unknown'!$R$2:$R$1227,"Academic")+COUNTIFS('Relevant - Not CRM not valid'!$T$2:$T$416,$A329,'Relevant - Not CRM not valid'!$G$2:$G$416,"UK",'Relevant - Not CRM not valid'!$M$2:$M$416,"Research",'Relevant - Not CRM not valid'!$R$2:$R$416,"Academic")+COUNTIFS('Relevant - In CRM not valid'!$T$2:$T$46,$A329,'Relevant - In CRM not valid'!$G$2:$G$46,"UK",'Relevant - In CRM not valid'!$M$2:$M$46,"Research",'Relevant - In CRM not valid'!$R$2:$R$46,"Academic")</f>
        <v>0</v>
      </c>
      <c r="J329" s="2">
        <f>COUNTIFS('Relevant - In CRM valid'!$T$2:$T$4699,$A329,'Relevant - In CRM valid'!$G$2:$G$4699,"UK",'Relevant - In CRM valid'!$M$2:$M$4699,"Finance")+COUNTIFS('Relevant - In CRM unknown'!$T$2:$T$253,$A329,'Relevant - In CRM unknown'!$G$2:$G$253,"UK",'Relevant - In CRM unknown'!$M$2:$M$253,"Finance")+COUNTIFS('Relevant - IN NOW CRM valid'!$T$2:$T$2328,$A329,'Relevant - IN NOW CRM valid'!$G$2:$G$2328,"UK",'Relevant - IN NOW CRM valid'!$M$2:$M$2328,"Finance")+COUNTIFS('Relevant - IN NOW CRM unknown'!$T$2:$T$1227,$A329,'Relevant - IN NOW CRM unknown'!$G$2:$G$1227,"UK",'Relevant - IN NOW CRM unknown'!$M$2:$M$1227,"Finance")+COUNTIFS('Relevant - Not CRM not valid'!$T$2:$T$416,$A329,'Relevant - Not CRM not valid'!$G$2:$G$416,"UK",'Relevant - Not CRM not valid'!$M$2:$M$416,"Finance")+COUNTIFS('Relevant - In CRM not valid'!$T$2:$T$46,$A329,'Relevant - In CRM not valid'!$G$2:$G$46,"UK",'Relevant - In CRM not valid'!$M$2:$M$46,"Finance")</f>
        <v>0</v>
      </c>
      <c r="K329" s="2">
        <f>COUNTIFS('Relevant - In CRM valid'!$T$2:$T$4699,$A329,'Relevant - In CRM valid'!$G$2:$G$4699,"UK",'Relevant - In CRM valid'!$M$2:$M$4699,"IT/Systems")+COUNTIFS('Relevant - In CRM unknown'!$T$2:$T$253,$A329,'Relevant - In CRM unknown'!$G$2:$G$253,"UK",'Relevant - In CRM unknown'!$M$2:$M$253,"IT/Systems")+COUNTIFS('Relevant - IN NOW CRM valid'!$T$2:$T$2328,$A329,'Relevant - IN NOW CRM valid'!$G$2:$G$2328,"UK",'Relevant - IN NOW CRM valid'!$M$2:$M$2328,"IT/Systems")+COUNTIFS('Relevant - IN NOW CRM unknown'!$T$2:$T$1227,$A329,'Relevant - IN NOW CRM unknown'!$G$2:$G$1227,"UK",'Relevant - IN NOW CRM unknown'!$M$2:$M$1227,"IT/Systems")+COUNTIFS('Relevant - Not CRM not valid'!$T$2:$T$416,$A329,'Relevant - Not CRM not valid'!$G$2:$G$416,"UK",'Relevant - Not CRM not valid'!$M$2:$M$416,"IT/Systems")+COUNTIFS('Relevant - In CRM not valid'!$T$2:$T$46,$A329,'Relevant - In CRM not valid'!$G$2:$G$46,"UK",'Relevant - In CRM not valid'!$M$2:$M$46,"IT/Systems")</f>
        <v>0</v>
      </c>
      <c r="L329" s="2">
        <f>COUNTIFS('Relevant - In CRM valid'!$T$2:$T$4699,$A329,'Relevant - In CRM valid'!$G$2:$G$4699,"UK",'Relevant - In CRM valid'!$M$2:$M$4699,"")+COUNTIFS('Relevant - In CRM unknown'!$T$2:$T$253,$A329,'Relevant - In CRM unknown'!$G$2:$G$253,"UK",'Relevant - In CRM unknown'!$M$2:$M$253,"")+COUNTIFS('Relevant - IN NOW CRM valid'!$T$2:$T$2328,$A329,'Relevant - IN NOW CRM valid'!$G$2:$G$2328,"UK",'Relevant - IN NOW CRM valid'!$M$2:$M$2328,"")+COUNTIFS('Relevant - IN NOW CRM unknown'!$T$2:$T$1227,$A329,'Relevant - IN NOW CRM unknown'!$G$2:$G$1227,"UK",'Relevant - IN NOW CRM unknown'!$M$2:$M$1227,"")+COUNTIFS('Relevant - Not CRM not valid'!$T$2:$T$416,$A329,'Relevant - Not CRM not valid'!$G$2:$G$416,"UK",'Relevant - Not CRM not valid'!$M$2:$M$416,"")+COUNTIFS('Relevant - In CRM not valid'!$T$2:$T$46,$A329,'Relevant - In CRM not valid'!$G$2:$G$46,"UK",'Relevant - In CRM not valid'!$M$2:$M$46,"")</f>
        <v>1</v>
      </c>
      <c r="M329" s="2">
        <f t="shared" si="10"/>
        <v>0</v>
      </c>
      <c r="N329" s="2">
        <f>COUNTIFS('Relevant - In CRM valid'!$T$2:$T$4699,$A329,'Relevant - In CRM valid'!$G$2:$G$4699,"UK",'Relevant - In CRM valid'!$Q$2:$Q$4699,"valid")+COUNTIFS('Relevant - In CRM unknown'!$T$2:$T$253,$A329,'Relevant - In CRM unknown'!$G$2:$G$253,"UK",'Relevant - In CRM unknown'!$Q$2:$Q$253,"valid")+COUNTIFS('Relevant - IN NOW CRM valid'!$T$2:$T$2328,$A329,'Relevant - IN NOW CRM valid'!$G$2:$G$2328,"UK",'Relevant - IN NOW CRM valid'!$Q$2:$Q$2328,"valid")+COUNTIFS('Relevant - IN NOW CRM unknown'!$T$2:$T$1227,$A329,'Relevant - IN NOW CRM unknown'!$G$2:$G$1227,"UK",'Relevant - IN NOW CRM unknown'!$Q$2:$Q$1227,"valid")+COUNTIFS('Relevant - Not CRM not valid'!$T$2:$T$416,$A329,'Relevant - Not CRM not valid'!$G$2:$G$416,"UK",'Relevant - Not CRM not valid'!$Q$2:$Q$416,"valid")+COUNTIFS('Relevant - In CRM not valid'!$T$2:$T$46,$A329,'Relevant - In CRM not valid'!$G$2:$G$46,"UK",'Relevant - In CRM not valid'!$Q$2:$Q$46,"valid")</f>
        <v>0</v>
      </c>
      <c r="O329" s="2" t="str">
        <f t="shared" si="11"/>
        <v>Research  Finance  IT/Systems</v>
      </c>
    </row>
    <row r="330" spans="1:15" ht="15" customHeight="1">
      <c r="A330" s="2" t="s">
        <v>767</v>
      </c>
      <c r="B330" s="2" t="s">
        <v>768</v>
      </c>
      <c r="C330" s="2" t="s">
        <v>1570</v>
      </c>
      <c r="D330" s="2" t="str">
        <f>IFERROR(INDEX('UK Target Institutions'!$D$2:$D$727,MATCH($A330,'UK Target Institutions'!$A$2:$A$727,0)),"")</f>
        <v>No</v>
      </c>
      <c r="E330" s="2">
        <f>COUNTIFS('Relevant - In CRM valid'!$T$2:$T$4699,$A330,'Relevant - In CRM valid'!$G$2:$G$4699,"UK")+COUNTIFS('Relevant - In CRM unknown'!$T$2:$T$253,$A330,'Relevant - In CRM unknown'!$G$2:$G$253,"UK")+COUNTIFS('Relevant - IN NOW CRM valid'!$T$2:$T$2328,$A330,'Relevant - IN NOW CRM valid'!$G$2:$G$2328,"UK")+COUNTIFS('Relevant - IN NOW CRM unknown'!$T$2:$T$1227,$A330,'Relevant - IN NOW CRM unknown'!$G$2:$G$1227,"UK")+COUNTIFS('Relevant - Not CRM not valid'!$T$2:$T$416,$A330,'Relevant - Not CRM not valid'!$G$2:$G$416,"UK")+COUNTIFS('Relevant - In CRM not valid'!$T$2:$T$46,$A330,'Relevant - In CRM not valid'!$G$2:$G$46,"UK")</f>
        <v>1</v>
      </c>
      <c r="F330" s="2">
        <f>COUNTIFS('Relevant - In CRM valid'!$T$2:$T$4699,$A330,'Relevant - In CRM valid'!$G$2:$G$4699,"UK",'Relevant - In CRM valid'!$M$2:$M$4699,"Research")+COUNTIFS('Relevant - In CRM unknown'!$T$2:$T$253,$A330,'Relevant - In CRM unknown'!$G$2:$G$253,"UK",'Relevant - In CRM unknown'!$M$2:$M$253,"Research")+COUNTIFS('Relevant - IN NOW CRM valid'!$T$2:$T$2328,$A330,'Relevant - IN NOW CRM valid'!$G$2:$G$2328,"UK",'Relevant - IN NOW CRM valid'!$M$2:$M$2328,"Research")+COUNTIFS('Relevant - IN NOW CRM unknown'!$T$2:$T$1227,$A330,'Relevant - IN NOW CRM unknown'!$G$2:$G$1227,"UK",'Relevant - IN NOW CRM unknown'!$M$2:$M$1227,"Research")+COUNTIFS('Relevant - Not CRM not valid'!$T$2:$T$416,$A330,'Relevant - Not CRM not valid'!$G$2:$G$416,"UK",'Relevant - Not CRM not valid'!$M$2:$M$416,"Research")+COUNTIFS('Relevant - In CRM not valid'!$T$2:$T$46,$A330,'Relevant - In CRM not valid'!$G$2:$G$46,"UK",'Relevant - In CRM not valid'!$M$2:$M$46,"Research")</f>
        <v>0</v>
      </c>
      <c r="G330" s="2">
        <f>COUNTIFS('Relevant - In CRM valid'!$T$2:$T$4699,$A330,'Relevant - In CRM valid'!$G$2:$G$4699,"UK",'Relevant - In CRM valid'!$M$2:$M$4699,"Research",'Relevant - In CRM valid'!$R$2:$R$4699,"Senior")+COUNTIFS('Relevant - In CRM unknown'!$T$2:$T$253,$A330,'Relevant - In CRM unknown'!$G$2:$G$253,"UK",'Relevant - In CRM unknown'!$M$2:$M$253,"Research",'Relevant - In CRM unknown'!$R$2:$R$253,"Senior")+COUNTIFS('Relevant - IN NOW CRM valid'!$T$2:$T$2328,$A330,'Relevant - IN NOW CRM valid'!$G$2:$G$2328,"UK",'Relevant - IN NOW CRM valid'!$M$2:$M$2328,"Research",'Relevant - IN NOW CRM valid'!$R$2:$R$2328,"Senior")+COUNTIFS('Relevant - IN NOW CRM unknown'!$T$2:$T$1227,$A330,'Relevant - IN NOW CRM unknown'!$G$2:$G$1227,"UK",'Relevant - IN NOW CRM unknown'!$M$2:$M$1227,"Research",'Relevant - IN NOW CRM unknown'!$R$2:$R$1227,"Senior")+COUNTIFS('Relevant - Not CRM not valid'!$T$2:$T$416,$A330,'Relevant - Not CRM not valid'!$G$2:$G$416,"UK",'Relevant - Not CRM not valid'!$M$2:$M$416,"Research",'Relevant - Not CRM not valid'!$R$2:$R$416,"Senior")+COUNTIFS('Relevant - In CRM not valid'!$T$2:$T$46,$A330,'Relevant - In CRM not valid'!$G$2:$G$46,"UK",'Relevant - In CRM not valid'!$M$2:$M$46,"Research",'Relevant - In CRM not valid'!$R$2:$R$46,"Senior")</f>
        <v>0</v>
      </c>
      <c r="H330" s="2">
        <f>COUNTIFS('Relevant - In CRM valid'!$T$2:$T$4699,$A330,'Relevant - In CRM valid'!$G$2:$G$4699,"UK",'Relevant - In CRM valid'!$M$2:$M$4699,"Research",'Relevant - In CRM valid'!$R$2:$R$4699,"Operational")+COUNTIFS('Relevant - In CRM unknown'!$T$2:$T$253,$A330,'Relevant - In CRM unknown'!$G$2:$G$253,"UK",'Relevant - In CRM unknown'!$M$2:$M$253,"Research",'Relevant - In CRM unknown'!$R$2:$R$253,"Operational")+COUNTIFS('Relevant - IN NOW CRM valid'!$T$2:$T$2328,$A330,'Relevant - IN NOW CRM valid'!$G$2:$G$2328,"UK",'Relevant - IN NOW CRM valid'!$M$2:$M$2328,"Research",'Relevant - IN NOW CRM valid'!$R$2:$R$2328,"Operational")+COUNTIFS('Relevant - IN NOW CRM unknown'!$T$2:$T$1227,$A330,'Relevant - IN NOW CRM unknown'!$G$2:$G$1227,"UK",'Relevant - IN NOW CRM unknown'!$M$2:$M$1227,"Research",'Relevant - IN NOW CRM unknown'!$R$2:$R$1227,"Operational")+COUNTIFS('Relevant - Not CRM not valid'!$T$2:$T$416,$A330,'Relevant - Not CRM not valid'!$G$2:$G$416,"UK",'Relevant - Not CRM not valid'!$M$2:$M$416,"Research",'Relevant - Not CRM not valid'!$R$2:$R$416,"Operational")+COUNTIFS('Relevant - In CRM not valid'!$T$2:$T$46,$A330,'Relevant - In CRM not valid'!$G$2:$G$46,"UK",'Relevant - In CRM not valid'!$M$2:$M$46,"Research",'Relevant - In CRM not valid'!$R$2:$R$46,"Operational")</f>
        <v>0</v>
      </c>
      <c r="I330" s="2">
        <f>COUNTIFS('Relevant - In CRM valid'!$T$2:$T$4699,$A330,'Relevant - In CRM valid'!$G$2:$G$4699,"UK",'Relevant - In CRM valid'!$M$2:$M$4699,"Research",'Relevant - In CRM valid'!$R$2:$R$4699,"Academic")+COUNTIFS('Relevant - In CRM unknown'!$T$2:$T$253,$A330,'Relevant - In CRM unknown'!$G$2:$G$253,"UK",'Relevant - In CRM unknown'!$M$2:$M$253,"Research",'Relevant - In CRM unknown'!$R$2:$R$253,"Academic")+COUNTIFS('Relevant - IN NOW CRM valid'!$T$2:$T$2328,$A330,'Relevant - IN NOW CRM valid'!$G$2:$G$2328,"UK",'Relevant - IN NOW CRM valid'!$M$2:$M$2328,"Research",'Relevant - IN NOW CRM valid'!$R$2:$R$2328,"Academic")+COUNTIFS('Relevant - IN NOW CRM unknown'!$T$2:$T$1227,$A330,'Relevant - IN NOW CRM unknown'!$G$2:$G$1227,"UK",'Relevant - IN NOW CRM unknown'!$M$2:$M$1227,"Research",'Relevant - IN NOW CRM unknown'!$R$2:$R$1227,"Academic")+COUNTIFS('Relevant - Not CRM not valid'!$T$2:$T$416,$A330,'Relevant - Not CRM not valid'!$G$2:$G$416,"UK",'Relevant - Not CRM not valid'!$M$2:$M$416,"Research",'Relevant - Not CRM not valid'!$R$2:$R$416,"Academic")+COUNTIFS('Relevant - In CRM not valid'!$T$2:$T$46,$A330,'Relevant - In CRM not valid'!$G$2:$G$46,"UK",'Relevant - In CRM not valid'!$M$2:$M$46,"Research",'Relevant - In CRM not valid'!$R$2:$R$46,"Academic")</f>
        <v>0</v>
      </c>
      <c r="J330" s="2">
        <f>COUNTIFS('Relevant - In CRM valid'!$T$2:$T$4699,$A330,'Relevant - In CRM valid'!$G$2:$G$4699,"UK",'Relevant - In CRM valid'!$M$2:$M$4699,"Finance")+COUNTIFS('Relevant - In CRM unknown'!$T$2:$T$253,$A330,'Relevant - In CRM unknown'!$G$2:$G$253,"UK",'Relevant - In CRM unknown'!$M$2:$M$253,"Finance")+COUNTIFS('Relevant - IN NOW CRM valid'!$T$2:$T$2328,$A330,'Relevant - IN NOW CRM valid'!$G$2:$G$2328,"UK",'Relevant - IN NOW CRM valid'!$M$2:$M$2328,"Finance")+COUNTIFS('Relevant - IN NOW CRM unknown'!$T$2:$T$1227,$A330,'Relevant - IN NOW CRM unknown'!$G$2:$G$1227,"UK",'Relevant - IN NOW CRM unknown'!$M$2:$M$1227,"Finance")+COUNTIFS('Relevant - Not CRM not valid'!$T$2:$T$416,$A330,'Relevant - Not CRM not valid'!$G$2:$G$416,"UK",'Relevant - Not CRM not valid'!$M$2:$M$416,"Finance")+COUNTIFS('Relevant - In CRM not valid'!$T$2:$T$46,$A330,'Relevant - In CRM not valid'!$G$2:$G$46,"UK",'Relevant - In CRM not valid'!$M$2:$M$46,"Finance")</f>
        <v>1</v>
      </c>
      <c r="K330" s="2">
        <f>COUNTIFS('Relevant - In CRM valid'!$T$2:$T$4699,$A330,'Relevant - In CRM valid'!$G$2:$G$4699,"UK",'Relevant - In CRM valid'!$M$2:$M$4699,"IT/Systems")+COUNTIFS('Relevant - In CRM unknown'!$T$2:$T$253,$A330,'Relevant - In CRM unknown'!$G$2:$G$253,"UK",'Relevant - In CRM unknown'!$M$2:$M$253,"IT/Systems")+COUNTIFS('Relevant - IN NOW CRM valid'!$T$2:$T$2328,$A330,'Relevant - IN NOW CRM valid'!$G$2:$G$2328,"UK",'Relevant - IN NOW CRM valid'!$M$2:$M$2328,"IT/Systems")+COUNTIFS('Relevant - IN NOW CRM unknown'!$T$2:$T$1227,$A330,'Relevant - IN NOW CRM unknown'!$G$2:$G$1227,"UK",'Relevant - IN NOW CRM unknown'!$M$2:$M$1227,"IT/Systems")+COUNTIFS('Relevant - Not CRM not valid'!$T$2:$T$416,$A330,'Relevant - Not CRM not valid'!$G$2:$G$416,"UK",'Relevant - Not CRM not valid'!$M$2:$M$416,"IT/Systems")+COUNTIFS('Relevant - In CRM not valid'!$T$2:$T$46,$A330,'Relevant - In CRM not valid'!$G$2:$G$46,"UK",'Relevant - In CRM not valid'!$M$2:$M$46,"IT/Systems")</f>
        <v>0</v>
      </c>
      <c r="L330" s="2">
        <f>COUNTIFS('Relevant - In CRM valid'!$T$2:$T$4699,$A330,'Relevant - In CRM valid'!$G$2:$G$4699,"UK",'Relevant - In CRM valid'!$M$2:$M$4699,"")+COUNTIFS('Relevant - In CRM unknown'!$T$2:$T$253,$A330,'Relevant - In CRM unknown'!$G$2:$G$253,"UK",'Relevant - In CRM unknown'!$M$2:$M$253,"")+COUNTIFS('Relevant - IN NOW CRM valid'!$T$2:$T$2328,$A330,'Relevant - IN NOW CRM valid'!$G$2:$G$2328,"UK",'Relevant - IN NOW CRM valid'!$M$2:$M$2328,"")+COUNTIFS('Relevant - IN NOW CRM unknown'!$T$2:$T$1227,$A330,'Relevant - IN NOW CRM unknown'!$G$2:$G$1227,"UK",'Relevant - IN NOW CRM unknown'!$M$2:$M$1227,"")+COUNTIFS('Relevant - Not CRM not valid'!$T$2:$T$416,$A330,'Relevant - Not CRM not valid'!$G$2:$G$416,"UK",'Relevant - Not CRM not valid'!$M$2:$M$416,"")+COUNTIFS('Relevant - In CRM not valid'!$T$2:$T$46,$A330,'Relevant - In CRM not valid'!$G$2:$G$46,"UK",'Relevant - In CRM not valid'!$M$2:$M$46,"")</f>
        <v>0</v>
      </c>
      <c r="M330" s="2">
        <f t="shared" si="10"/>
        <v>1</v>
      </c>
      <c r="N330" s="2">
        <f>COUNTIFS('Relevant - In CRM valid'!$T$2:$T$4699,$A330,'Relevant - In CRM valid'!$G$2:$G$4699,"UK",'Relevant - In CRM valid'!$Q$2:$Q$4699,"valid")+COUNTIFS('Relevant - In CRM unknown'!$T$2:$T$253,$A330,'Relevant - In CRM unknown'!$G$2:$G$253,"UK",'Relevant - In CRM unknown'!$Q$2:$Q$253,"valid")+COUNTIFS('Relevant - IN NOW CRM valid'!$T$2:$T$2328,$A330,'Relevant - IN NOW CRM valid'!$G$2:$G$2328,"UK",'Relevant - IN NOW CRM valid'!$Q$2:$Q$2328,"valid")+COUNTIFS('Relevant - IN NOW CRM unknown'!$T$2:$T$1227,$A330,'Relevant - IN NOW CRM unknown'!$G$2:$G$1227,"UK",'Relevant - IN NOW CRM unknown'!$Q$2:$Q$1227,"valid")+COUNTIFS('Relevant - Not CRM not valid'!$T$2:$T$416,$A330,'Relevant - Not CRM not valid'!$G$2:$G$416,"UK",'Relevant - Not CRM not valid'!$Q$2:$Q$416,"valid")+COUNTIFS('Relevant - In CRM not valid'!$T$2:$T$46,$A330,'Relevant - In CRM not valid'!$G$2:$G$46,"UK",'Relevant - In CRM not valid'!$Q$2:$Q$46,"valid")</f>
        <v>1</v>
      </c>
      <c r="O330" s="2" t="str">
        <f t="shared" si="11"/>
        <v>Research  IT/Systems</v>
      </c>
    </row>
    <row r="331" spans="1:15" ht="15" customHeight="1">
      <c r="A331" s="2" t="s">
        <v>769</v>
      </c>
      <c r="B331" s="2" t="s">
        <v>770</v>
      </c>
      <c r="C331" s="2" t="s">
        <v>1570</v>
      </c>
      <c r="D331" s="2" t="str">
        <f>IFERROR(INDEX('UK Target Institutions'!$D$2:$D$727,MATCH($A331,'UK Target Institutions'!$A$2:$A$727,0)),"")</f>
        <v>No</v>
      </c>
      <c r="E331" s="2">
        <f>COUNTIFS('Relevant - In CRM valid'!$T$2:$T$4699,$A331,'Relevant - In CRM valid'!$G$2:$G$4699,"UK")+COUNTIFS('Relevant - In CRM unknown'!$T$2:$T$253,$A331,'Relevant - In CRM unknown'!$G$2:$G$253,"UK")+COUNTIFS('Relevant - IN NOW CRM valid'!$T$2:$T$2328,$A331,'Relevant - IN NOW CRM valid'!$G$2:$G$2328,"UK")+COUNTIFS('Relevant - IN NOW CRM unknown'!$T$2:$T$1227,$A331,'Relevant - IN NOW CRM unknown'!$G$2:$G$1227,"UK")+COUNTIFS('Relevant - Not CRM not valid'!$T$2:$T$416,$A331,'Relevant - Not CRM not valid'!$G$2:$G$416,"UK")+COUNTIFS('Relevant - In CRM not valid'!$T$2:$T$46,$A331,'Relevant - In CRM not valid'!$G$2:$G$46,"UK")</f>
        <v>1</v>
      </c>
      <c r="F331" s="2">
        <f>COUNTIFS('Relevant - In CRM valid'!$T$2:$T$4699,$A331,'Relevant - In CRM valid'!$G$2:$G$4699,"UK",'Relevant - In CRM valid'!$M$2:$M$4699,"Research")+COUNTIFS('Relevant - In CRM unknown'!$T$2:$T$253,$A331,'Relevant - In CRM unknown'!$G$2:$G$253,"UK",'Relevant - In CRM unknown'!$M$2:$M$253,"Research")+COUNTIFS('Relevant - IN NOW CRM valid'!$T$2:$T$2328,$A331,'Relevant - IN NOW CRM valid'!$G$2:$G$2328,"UK",'Relevant - IN NOW CRM valid'!$M$2:$M$2328,"Research")+COUNTIFS('Relevant - IN NOW CRM unknown'!$T$2:$T$1227,$A331,'Relevant - IN NOW CRM unknown'!$G$2:$G$1227,"UK",'Relevant - IN NOW CRM unknown'!$M$2:$M$1227,"Research")+COUNTIFS('Relevant - Not CRM not valid'!$T$2:$T$416,$A331,'Relevant - Not CRM not valid'!$G$2:$G$416,"UK",'Relevant - Not CRM not valid'!$M$2:$M$416,"Research")+COUNTIFS('Relevant - In CRM not valid'!$T$2:$T$46,$A331,'Relevant - In CRM not valid'!$G$2:$G$46,"UK",'Relevant - In CRM not valid'!$M$2:$M$46,"Research")</f>
        <v>0</v>
      </c>
      <c r="G331" s="2">
        <f>COUNTIFS('Relevant - In CRM valid'!$T$2:$T$4699,$A331,'Relevant - In CRM valid'!$G$2:$G$4699,"UK",'Relevant - In CRM valid'!$M$2:$M$4699,"Research",'Relevant - In CRM valid'!$R$2:$R$4699,"Senior")+COUNTIFS('Relevant - In CRM unknown'!$T$2:$T$253,$A331,'Relevant - In CRM unknown'!$G$2:$G$253,"UK",'Relevant - In CRM unknown'!$M$2:$M$253,"Research",'Relevant - In CRM unknown'!$R$2:$R$253,"Senior")+COUNTIFS('Relevant - IN NOW CRM valid'!$T$2:$T$2328,$A331,'Relevant - IN NOW CRM valid'!$G$2:$G$2328,"UK",'Relevant - IN NOW CRM valid'!$M$2:$M$2328,"Research",'Relevant - IN NOW CRM valid'!$R$2:$R$2328,"Senior")+COUNTIFS('Relevant - IN NOW CRM unknown'!$T$2:$T$1227,$A331,'Relevant - IN NOW CRM unknown'!$G$2:$G$1227,"UK",'Relevant - IN NOW CRM unknown'!$M$2:$M$1227,"Research",'Relevant - IN NOW CRM unknown'!$R$2:$R$1227,"Senior")+COUNTIFS('Relevant - Not CRM not valid'!$T$2:$T$416,$A331,'Relevant - Not CRM not valid'!$G$2:$G$416,"UK",'Relevant - Not CRM not valid'!$M$2:$M$416,"Research",'Relevant - Not CRM not valid'!$R$2:$R$416,"Senior")+COUNTIFS('Relevant - In CRM not valid'!$T$2:$T$46,$A331,'Relevant - In CRM not valid'!$G$2:$G$46,"UK",'Relevant - In CRM not valid'!$M$2:$M$46,"Research",'Relevant - In CRM not valid'!$R$2:$R$46,"Senior")</f>
        <v>0</v>
      </c>
      <c r="H331" s="2">
        <f>COUNTIFS('Relevant - In CRM valid'!$T$2:$T$4699,$A331,'Relevant - In CRM valid'!$G$2:$G$4699,"UK",'Relevant - In CRM valid'!$M$2:$M$4699,"Research",'Relevant - In CRM valid'!$R$2:$R$4699,"Operational")+COUNTIFS('Relevant - In CRM unknown'!$T$2:$T$253,$A331,'Relevant - In CRM unknown'!$G$2:$G$253,"UK",'Relevant - In CRM unknown'!$M$2:$M$253,"Research",'Relevant - In CRM unknown'!$R$2:$R$253,"Operational")+COUNTIFS('Relevant - IN NOW CRM valid'!$T$2:$T$2328,$A331,'Relevant - IN NOW CRM valid'!$G$2:$G$2328,"UK",'Relevant - IN NOW CRM valid'!$M$2:$M$2328,"Research",'Relevant - IN NOW CRM valid'!$R$2:$R$2328,"Operational")+COUNTIFS('Relevant - IN NOW CRM unknown'!$T$2:$T$1227,$A331,'Relevant - IN NOW CRM unknown'!$G$2:$G$1227,"UK",'Relevant - IN NOW CRM unknown'!$M$2:$M$1227,"Research",'Relevant - IN NOW CRM unknown'!$R$2:$R$1227,"Operational")+COUNTIFS('Relevant - Not CRM not valid'!$T$2:$T$416,$A331,'Relevant - Not CRM not valid'!$G$2:$G$416,"UK",'Relevant - Not CRM not valid'!$M$2:$M$416,"Research",'Relevant - Not CRM not valid'!$R$2:$R$416,"Operational")+COUNTIFS('Relevant - In CRM not valid'!$T$2:$T$46,$A331,'Relevant - In CRM not valid'!$G$2:$G$46,"UK",'Relevant - In CRM not valid'!$M$2:$M$46,"Research",'Relevant - In CRM not valid'!$R$2:$R$46,"Operational")</f>
        <v>0</v>
      </c>
      <c r="I331" s="2">
        <f>COUNTIFS('Relevant - In CRM valid'!$T$2:$T$4699,$A331,'Relevant - In CRM valid'!$G$2:$G$4699,"UK",'Relevant - In CRM valid'!$M$2:$M$4699,"Research",'Relevant - In CRM valid'!$R$2:$R$4699,"Academic")+COUNTIFS('Relevant - In CRM unknown'!$T$2:$T$253,$A331,'Relevant - In CRM unknown'!$G$2:$G$253,"UK",'Relevant - In CRM unknown'!$M$2:$M$253,"Research",'Relevant - In CRM unknown'!$R$2:$R$253,"Academic")+COUNTIFS('Relevant - IN NOW CRM valid'!$T$2:$T$2328,$A331,'Relevant - IN NOW CRM valid'!$G$2:$G$2328,"UK",'Relevant - IN NOW CRM valid'!$M$2:$M$2328,"Research",'Relevant - IN NOW CRM valid'!$R$2:$R$2328,"Academic")+COUNTIFS('Relevant - IN NOW CRM unknown'!$T$2:$T$1227,$A331,'Relevant - IN NOW CRM unknown'!$G$2:$G$1227,"UK",'Relevant - IN NOW CRM unknown'!$M$2:$M$1227,"Research",'Relevant - IN NOW CRM unknown'!$R$2:$R$1227,"Academic")+COUNTIFS('Relevant - Not CRM not valid'!$T$2:$T$416,$A331,'Relevant - Not CRM not valid'!$G$2:$G$416,"UK",'Relevant - Not CRM not valid'!$M$2:$M$416,"Research",'Relevant - Not CRM not valid'!$R$2:$R$416,"Academic")+COUNTIFS('Relevant - In CRM not valid'!$T$2:$T$46,$A331,'Relevant - In CRM not valid'!$G$2:$G$46,"UK",'Relevant - In CRM not valid'!$M$2:$M$46,"Research",'Relevant - In CRM not valid'!$R$2:$R$46,"Academic")</f>
        <v>0</v>
      </c>
      <c r="J331" s="2">
        <f>COUNTIFS('Relevant - In CRM valid'!$T$2:$T$4699,$A331,'Relevant - In CRM valid'!$G$2:$G$4699,"UK",'Relevant - In CRM valid'!$M$2:$M$4699,"Finance")+COUNTIFS('Relevant - In CRM unknown'!$T$2:$T$253,$A331,'Relevant - In CRM unknown'!$G$2:$G$253,"UK",'Relevant - In CRM unknown'!$M$2:$M$253,"Finance")+COUNTIFS('Relevant - IN NOW CRM valid'!$T$2:$T$2328,$A331,'Relevant - IN NOW CRM valid'!$G$2:$G$2328,"UK",'Relevant - IN NOW CRM valid'!$M$2:$M$2328,"Finance")+COUNTIFS('Relevant - IN NOW CRM unknown'!$T$2:$T$1227,$A331,'Relevant - IN NOW CRM unknown'!$G$2:$G$1227,"UK",'Relevant - IN NOW CRM unknown'!$M$2:$M$1227,"Finance")+COUNTIFS('Relevant - Not CRM not valid'!$T$2:$T$416,$A331,'Relevant - Not CRM not valid'!$G$2:$G$416,"UK",'Relevant - Not CRM not valid'!$M$2:$M$416,"Finance")+COUNTIFS('Relevant - In CRM not valid'!$T$2:$T$46,$A331,'Relevant - In CRM not valid'!$G$2:$G$46,"UK",'Relevant - In CRM not valid'!$M$2:$M$46,"Finance")</f>
        <v>0</v>
      </c>
      <c r="K331" s="2">
        <f>COUNTIFS('Relevant - In CRM valid'!$T$2:$T$4699,$A331,'Relevant - In CRM valid'!$G$2:$G$4699,"UK",'Relevant - In CRM valid'!$M$2:$M$4699,"IT/Systems")+COUNTIFS('Relevant - In CRM unknown'!$T$2:$T$253,$A331,'Relevant - In CRM unknown'!$G$2:$G$253,"UK",'Relevant - In CRM unknown'!$M$2:$M$253,"IT/Systems")+COUNTIFS('Relevant - IN NOW CRM valid'!$T$2:$T$2328,$A331,'Relevant - IN NOW CRM valid'!$G$2:$G$2328,"UK",'Relevant - IN NOW CRM valid'!$M$2:$M$2328,"IT/Systems")+COUNTIFS('Relevant - IN NOW CRM unknown'!$T$2:$T$1227,$A331,'Relevant - IN NOW CRM unknown'!$G$2:$G$1227,"UK",'Relevant - IN NOW CRM unknown'!$M$2:$M$1227,"IT/Systems")+COUNTIFS('Relevant - Not CRM not valid'!$T$2:$T$416,$A331,'Relevant - Not CRM not valid'!$G$2:$G$416,"UK",'Relevant - Not CRM not valid'!$M$2:$M$416,"IT/Systems")+COUNTIFS('Relevant - In CRM not valid'!$T$2:$T$46,$A331,'Relevant - In CRM not valid'!$G$2:$G$46,"UK",'Relevant - In CRM not valid'!$M$2:$M$46,"IT/Systems")</f>
        <v>1</v>
      </c>
      <c r="L331" s="2">
        <f>COUNTIFS('Relevant - In CRM valid'!$T$2:$T$4699,$A331,'Relevant - In CRM valid'!$G$2:$G$4699,"UK",'Relevant - In CRM valid'!$M$2:$M$4699,"")+COUNTIFS('Relevant - In CRM unknown'!$T$2:$T$253,$A331,'Relevant - In CRM unknown'!$G$2:$G$253,"UK",'Relevant - In CRM unknown'!$M$2:$M$253,"")+COUNTIFS('Relevant - IN NOW CRM valid'!$T$2:$T$2328,$A331,'Relevant - IN NOW CRM valid'!$G$2:$G$2328,"UK",'Relevant - IN NOW CRM valid'!$M$2:$M$2328,"")+COUNTIFS('Relevant - IN NOW CRM unknown'!$T$2:$T$1227,$A331,'Relevant - IN NOW CRM unknown'!$G$2:$G$1227,"UK",'Relevant - IN NOW CRM unknown'!$M$2:$M$1227,"")+COUNTIFS('Relevant - Not CRM not valid'!$T$2:$T$416,$A331,'Relevant - Not CRM not valid'!$G$2:$G$416,"UK",'Relevant - Not CRM not valid'!$M$2:$M$416,"")+COUNTIFS('Relevant - In CRM not valid'!$T$2:$T$46,$A331,'Relevant - In CRM not valid'!$G$2:$G$46,"UK",'Relevant - In CRM not valid'!$M$2:$M$46,"")</f>
        <v>0</v>
      </c>
      <c r="M331" s="2">
        <f t="shared" si="10"/>
        <v>1</v>
      </c>
      <c r="N331" s="2">
        <f>COUNTIFS('Relevant - In CRM valid'!$T$2:$T$4699,$A331,'Relevant - In CRM valid'!$G$2:$G$4699,"UK",'Relevant - In CRM valid'!$Q$2:$Q$4699,"valid")+COUNTIFS('Relevant - In CRM unknown'!$T$2:$T$253,$A331,'Relevant - In CRM unknown'!$G$2:$G$253,"UK",'Relevant - In CRM unknown'!$Q$2:$Q$253,"valid")+COUNTIFS('Relevant - IN NOW CRM valid'!$T$2:$T$2328,$A331,'Relevant - IN NOW CRM valid'!$G$2:$G$2328,"UK",'Relevant - IN NOW CRM valid'!$Q$2:$Q$2328,"valid")+COUNTIFS('Relevant - IN NOW CRM unknown'!$T$2:$T$1227,$A331,'Relevant - IN NOW CRM unknown'!$G$2:$G$1227,"UK",'Relevant - IN NOW CRM unknown'!$Q$2:$Q$1227,"valid")+COUNTIFS('Relevant - Not CRM not valid'!$T$2:$T$416,$A331,'Relevant - Not CRM not valid'!$G$2:$G$416,"UK",'Relevant - Not CRM not valid'!$Q$2:$Q$416,"valid")+COUNTIFS('Relevant - In CRM not valid'!$T$2:$T$46,$A331,'Relevant - In CRM not valid'!$G$2:$G$46,"UK",'Relevant - In CRM not valid'!$Q$2:$Q$46,"valid")</f>
        <v>1</v>
      </c>
      <c r="O331" s="2" t="str">
        <f t="shared" si="11"/>
        <v xml:space="preserve">Research  Finance  </v>
      </c>
    </row>
    <row r="332" spans="1:15" ht="15" customHeight="1">
      <c r="A332" s="2" t="s">
        <v>771</v>
      </c>
      <c r="B332" s="2" t="s">
        <v>772</v>
      </c>
      <c r="C332" s="2" t="s">
        <v>1570</v>
      </c>
      <c r="D332" s="2" t="str">
        <f>IFERROR(INDEX('UK Target Institutions'!$D$2:$D$727,MATCH($A332,'UK Target Institutions'!$A$2:$A$727,0)),"")</f>
        <v>No</v>
      </c>
      <c r="E332" s="2">
        <f>COUNTIFS('Relevant - In CRM valid'!$T$2:$T$4699,$A332,'Relevant - In CRM valid'!$G$2:$G$4699,"UK")+COUNTIFS('Relevant - In CRM unknown'!$T$2:$T$253,$A332,'Relevant - In CRM unknown'!$G$2:$G$253,"UK")+COUNTIFS('Relevant - IN NOW CRM valid'!$T$2:$T$2328,$A332,'Relevant - IN NOW CRM valid'!$G$2:$G$2328,"UK")+COUNTIFS('Relevant - IN NOW CRM unknown'!$T$2:$T$1227,$A332,'Relevant - IN NOW CRM unknown'!$G$2:$G$1227,"UK")+COUNTIFS('Relevant - Not CRM not valid'!$T$2:$T$416,$A332,'Relevant - Not CRM not valid'!$G$2:$G$416,"UK")+COUNTIFS('Relevant - In CRM not valid'!$T$2:$T$46,$A332,'Relevant - In CRM not valid'!$G$2:$G$46,"UK")</f>
        <v>1</v>
      </c>
      <c r="F332" s="2">
        <f>COUNTIFS('Relevant - In CRM valid'!$T$2:$T$4699,$A332,'Relevant - In CRM valid'!$G$2:$G$4699,"UK",'Relevant - In CRM valid'!$M$2:$M$4699,"Research")+COUNTIFS('Relevant - In CRM unknown'!$T$2:$T$253,$A332,'Relevant - In CRM unknown'!$G$2:$G$253,"UK",'Relevant - In CRM unknown'!$M$2:$M$253,"Research")+COUNTIFS('Relevant - IN NOW CRM valid'!$T$2:$T$2328,$A332,'Relevant - IN NOW CRM valid'!$G$2:$G$2328,"UK",'Relevant - IN NOW CRM valid'!$M$2:$M$2328,"Research")+COUNTIFS('Relevant - IN NOW CRM unknown'!$T$2:$T$1227,$A332,'Relevant - IN NOW CRM unknown'!$G$2:$G$1227,"UK",'Relevant - IN NOW CRM unknown'!$M$2:$M$1227,"Research")+COUNTIFS('Relevant - Not CRM not valid'!$T$2:$T$416,$A332,'Relevant - Not CRM not valid'!$G$2:$G$416,"UK",'Relevant - Not CRM not valid'!$M$2:$M$416,"Research")+COUNTIFS('Relevant - In CRM not valid'!$T$2:$T$46,$A332,'Relevant - In CRM not valid'!$G$2:$G$46,"UK",'Relevant - In CRM not valid'!$M$2:$M$46,"Research")</f>
        <v>1</v>
      </c>
      <c r="G332" s="2">
        <f>COUNTIFS('Relevant - In CRM valid'!$T$2:$T$4699,$A332,'Relevant - In CRM valid'!$G$2:$G$4699,"UK",'Relevant - In CRM valid'!$M$2:$M$4699,"Research",'Relevant - In CRM valid'!$R$2:$R$4699,"Senior")+COUNTIFS('Relevant - In CRM unknown'!$T$2:$T$253,$A332,'Relevant - In CRM unknown'!$G$2:$G$253,"UK",'Relevant - In CRM unknown'!$M$2:$M$253,"Research",'Relevant - In CRM unknown'!$R$2:$R$253,"Senior")+COUNTIFS('Relevant - IN NOW CRM valid'!$T$2:$T$2328,$A332,'Relevant - IN NOW CRM valid'!$G$2:$G$2328,"UK",'Relevant - IN NOW CRM valid'!$M$2:$M$2328,"Research",'Relevant - IN NOW CRM valid'!$R$2:$R$2328,"Senior")+COUNTIFS('Relevant - IN NOW CRM unknown'!$T$2:$T$1227,$A332,'Relevant - IN NOW CRM unknown'!$G$2:$G$1227,"UK",'Relevant - IN NOW CRM unknown'!$M$2:$M$1227,"Research",'Relevant - IN NOW CRM unknown'!$R$2:$R$1227,"Senior")+COUNTIFS('Relevant - Not CRM not valid'!$T$2:$T$416,$A332,'Relevant - Not CRM not valid'!$G$2:$G$416,"UK",'Relevant - Not CRM not valid'!$M$2:$M$416,"Research",'Relevant - Not CRM not valid'!$R$2:$R$416,"Senior")+COUNTIFS('Relevant - In CRM not valid'!$T$2:$T$46,$A332,'Relevant - In CRM not valid'!$G$2:$G$46,"UK",'Relevant - In CRM not valid'!$M$2:$M$46,"Research",'Relevant - In CRM not valid'!$R$2:$R$46,"Senior")</f>
        <v>1</v>
      </c>
      <c r="H332" s="2">
        <f>COUNTIFS('Relevant - In CRM valid'!$T$2:$T$4699,$A332,'Relevant - In CRM valid'!$G$2:$G$4699,"UK",'Relevant - In CRM valid'!$M$2:$M$4699,"Research",'Relevant - In CRM valid'!$R$2:$R$4699,"Operational")+COUNTIFS('Relevant - In CRM unknown'!$T$2:$T$253,$A332,'Relevant - In CRM unknown'!$G$2:$G$253,"UK",'Relevant - In CRM unknown'!$M$2:$M$253,"Research",'Relevant - In CRM unknown'!$R$2:$R$253,"Operational")+COUNTIFS('Relevant - IN NOW CRM valid'!$T$2:$T$2328,$A332,'Relevant - IN NOW CRM valid'!$G$2:$G$2328,"UK",'Relevant - IN NOW CRM valid'!$M$2:$M$2328,"Research",'Relevant - IN NOW CRM valid'!$R$2:$R$2328,"Operational")+COUNTIFS('Relevant - IN NOW CRM unknown'!$T$2:$T$1227,$A332,'Relevant - IN NOW CRM unknown'!$G$2:$G$1227,"UK",'Relevant - IN NOW CRM unknown'!$M$2:$M$1227,"Research",'Relevant - IN NOW CRM unknown'!$R$2:$R$1227,"Operational")+COUNTIFS('Relevant - Not CRM not valid'!$T$2:$T$416,$A332,'Relevant - Not CRM not valid'!$G$2:$G$416,"UK",'Relevant - Not CRM not valid'!$M$2:$M$416,"Research",'Relevant - Not CRM not valid'!$R$2:$R$416,"Operational")+COUNTIFS('Relevant - In CRM not valid'!$T$2:$T$46,$A332,'Relevant - In CRM not valid'!$G$2:$G$46,"UK",'Relevant - In CRM not valid'!$M$2:$M$46,"Research",'Relevant - In CRM not valid'!$R$2:$R$46,"Operational")</f>
        <v>0</v>
      </c>
      <c r="I332" s="2">
        <f>COUNTIFS('Relevant - In CRM valid'!$T$2:$T$4699,$A332,'Relevant - In CRM valid'!$G$2:$G$4699,"UK",'Relevant - In CRM valid'!$M$2:$M$4699,"Research",'Relevant - In CRM valid'!$R$2:$R$4699,"Academic")+COUNTIFS('Relevant - In CRM unknown'!$T$2:$T$253,$A332,'Relevant - In CRM unknown'!$G$2:$G$253,"UK",'Relevant - In CRM unknown'!$M$2:$M$253,"Research",'Relevant - In CRM unknown'!$R$2:$R$253,"Academic")+COUNTIFS('Relevant - IN NOW CRM valid'!$T$2:$T$2328,$A332,'Relevant - IN NOW CRM valid'!$G$2:$G$2328,"UK",'Relevant - IN NOW CRM valid'!$M$2:$M$2328,"Research",'Relevant - IN NOW CRM valid'!$R$2:$R$2328,"Academic")+COUNTIFS('Relevant - IN NOW CRM unknown'!$T$2:$T$1227,$A332,'Relevant - IN NOW CRM unknown'!$G$2:$G$1227,"UK",'Relevant - IN NOW CRM unknown'!$M$2:$M$1227,"Research",'Relevant - IN NOW CRM unknown'!$R$2:$R$1227,"Academic")+COUNTIFS('Relevant - Not CRM not valid'!$T$2:$T$416,$A332,'Relevant - Not CRM not valid'!$G$2:$G$416,"UK",'Relevant - Not CRM not valid'!$M$2:$M$416,"Research",'Relevant - Not CRM not valid'!$R$2:$R$416,"Academic")+COUNTIFS('Relevant - In CRM not valid'!$T$2:$T$46,$A332,'Relevant - In CRM not valid'!$G$2:$G$46,"UK",'Relevant - In CRM not valid'!$M$2:$M$46,"Research",'Relevant - In CRM not valid'!$R$2:$R$46,"Academic")</f>
        <v>0</v>
      </c>
      <c r="J332" s="2">
        <f>COUNTIFS('Relevant - In CRM valid'!$T$2:$T$4699,$A332,'Relevant - In CRM valid'!$G$2:$G$4699,"UK",'Relevant - In CRM valid'!$M$2:$M$4699,"Finance")+COUNTIFS('Relevant - In CRM unknown'!$T$2:$T$253,$A332,'Relevant - In CRM unknown'!$G$2:$G$253,"UK",'Relevant - In CRM unknown'!$M$2:$M$253,"Finance")+COUNTIFS('Relevant - IN NOW CRM valid'!$T$2:$T$2328,$A332,'Relevant - IN NOW CRM valid'!$G$2:$G$2328,"UK",'Relevant - IN NOW CRM valid'!$M$2:$M$2328,"Finance")+COUNTIFS('Relevant - IN NOW CRM unknown'!$T$2:$T$1227,$A332,'Relevant - IN NOW CRM unknown'!$G$2:$G$1227,"UK",'Relevant - IN NOW CRM unknown'!$M$2:$M$1227,"Finance")+COUNTIFS('Relevant - Not CRM not valid'!$T$2:$T$416,$A332,'Relevant - Not CRM not valid'!$G$2:$G$416,"UK",'Relevant - Not CRM not valid'!$M$2:$M$416,"Finance")+COUNTIFS('Relevant - In CRM not valid'!$T$2:$T$46,$A332,'Relevant - In CRM not valid'!$G$2:$G$46,"UK",'Relevant - In CRM not valid'!$M$2:$M$46,"Finance")</f>
        <v>0</v>
      </c>
      <c r="K332" s="2">
        <f>COUNTIFS('Relevant - In CRM valid'!$T$2:$T$4699,$A332,'Relevant - In CRM valid'!$G$2:$G$4699,"UK",'Relevant - In CRM valid'!$M$2:$M$4699,"IT/Systems")+COUNTIFS('Relevant - In CRM unknown'!$T$2:$T$253,$A332,'Relevant - In CRM unknown'!$G$2:$G$253,"UK",'Relevant - In CRM unknown'!$M$2:$M$253,"IT/Systems")+COUNTIFS('Relevant - IN NOW CRM valid'!$T$2:$T$2328,$A332,'Relevant - IN NOW CRM valid'!$G$2:$G$2328,"UK",'Relevant - IN NOW CRM valid'!$M$2:$M$2328,"IT/Systems")+COUNTIFS('Relevant - IN NOW CRM unknown'!$T$2:$T$1227,$A332,'Relevant - IN NOW CRM unknown'!$G$2:$G$1227,"UK",'Relevant - IN NOW CRM unknown'!$M$2:$M$1227,"IT/Systems")+COUNTIFS('Relevant - Not CRM not valid'!$T$2:$T$416,$A332,'Relevant - Not CRM not valid'!$G$2:$G$416,"UK",'Relevant - Not CRM not valid'!$M$2:$M$416,"IT/Systems")+COUNTIFS('Relevant - In CRM not valid'!$T$2:$T$46,$A332,'Relevant - In CRM not valid'!$G$2:$G$46,"UK",'Relevant - In CRM not valid'!$M$2:$M$46,"IT/Systems")</f>
        <v>0</v>
      </c>
      <c r="L332" s="2">
        <f>COUNTIFS('Relevant - In CRM valid'!$T$2:$T$4699,$A332,'Relevant - In CRM valid'!$G$2:$G$4699,"UK",'Relevant - In CRM valid'!$M$2:$M$4699,"")+COUNTIFS('Relevant - In CRM unknown'!$T$2:$T$253,$A332,'Relevant - In CRM unknown'!$G$2:$G$253,"UK",'Relevant - In CRM unknown'!$M$2:$M$253,"")+COUNTIFS('Relevant - IN NOW CRM valid'!$T$2:$T$2328,$A332,'Relevant - IN NOW CRM valid'!$G$2:$G$2328,"UK",'Relevant - IN NOW CRM valid'!$M$2:$M$2328,"")+COUNTIFS('Relevant - IN NOW CRM unknown'!$T$2:$T$1227,$A332,'Relevant - IN NOW CRM unknown'!$G$2:$G$1227,"UK",'Relevant - IN NOW CRM unknown'!$M$2:$M$1227,"")+COUNTIFS('Relevant - Not CRM not valid'!$T$2:$T$416,$A332,'Relevant - Not CRM not valid'!$G$2:$G$416,"UK",'Relevant - Not CRM not valid'!$M$2:$M$416,"")+COUNTIFS('Relevant - In CRM not valid'!$T$2:$T$46,$A332,'Relevant - In CRM not valid'!$G$2:$G$46,"UK",'Relevant - In CRM not valid'!$M$2:$M$46,"")</f>
        <v>0</v>
      </c>
      <c r="M332" s="2">
        <f t="shared" si="10"/>
        <v>1</v>
      </c>
      <c r="N332" s="2">
        <f>COUNTIFS('Relevant - In CRM valid'!$T$2:$T$4699,$A332,'Relevant - In CRM valid'!$G$2:$G$4699,"UK",'Relevant - In CRM valid'!$Q$2:$Q$4699,"valid")+COUNTIFS('Relevant - In CRM unknown'!$T$2:$T$253,$A332,'Relevant - In CRM unknown'!$G$2:$G$253,"UK",'Relevant - In CRM unknown'!$Q$2:$Q$253,"valid")+COUNTIFS('Relevant - IN NOW CRM valid'!$T$2:$T$2328,$A332,'Relevant - IN NOW CRM valid'!$G$2:$G$2328,"UK",'Relevant - IN NOW CRM valid'!$Q$2:$Q$2328,"valid")+COUNTIFS('Relevant - IN NOW CRM unknown'!$T$2:$T$1227,$A332,'Relevant - IN NOW CRM unknown'!$G$2:$G$1227,"UK",'Relevant - IN NOW CRM unknown'!$Q$2:$Q$1227,"valid")+COUNTIFS('Relevant - Not CRM not valid'!$T$2:$T$416,$A332,'Relevant - Not CRM not valid'!$G$2:$G$416,"UK",'Relevant - Not CRM not valid'!$Q$2:$Q$416,"valid")+COUNTIFS('Relevant - In CRM not valid'!$T$2:$T$46,$A332,'Relevant - In CRM not valid'!$G$2:$G$46,"UK",'Relevant - In CRM not valid'!$Q$2:$Q$46,"valid")</f>
        <v>1</v>
      </c>
      <c r="O332" s="2" t="str">
        <f t="shared" si="11"/>
        <v>Finance  IT/Systems</v>
      </c>
    </row>
    <row r="333" spans="1:15" ht="15" customHeight="1">
      <c r="A333" s="2" t="s">
        <v>773</v>
      </c>
      <c r="B333" s="2" t="s">
        <v>774</v>
      </c>
      <c r="C333" s="2" t="s">
        <v>383</v>
      </c>
      <c r="D333" s="2" t="str">
        <f>IFERROR(INDEX('UK Target Institutions'!$D$2:$D$727,MATCH($A333,'UK Target Institutions'!$A$2:$A$727,0)),"")</f>
        <v>No</v>
      </c>
      <c r="E333" s="2">
        <f>COUNTIFS('Relevant - In CRM valid'!$T$2:$T$4699,$A333,'Relevant - In CRM valid'!$G$2:$G$4699,"UK")+COUNTIFS('Relevant - In CRM unknown'!$T$2:$T$253,$A333,'Relevant - In CRM unknown'!$G$2:$G$253,"UK")+COUNTIFS('Relevant - IN NOW CRM valid'!$T$2:$T$2328,$A333,'Relevant - IN NOW CRM valid'!$G$2:$G$2328,"UK")+COUNTIFS('Relevant - IN NOW CRM unknown'!$T$2:$T$1227,$A333,'Relevant - IN NOW CRM unknown'!$G$2:$G$1227,"UK")+COUNTIFS('Relevant - Not CRM not valid'!$T$2:$T$416,$A333,'Relevant - Not CRM not valid'!$G$2:$G$416,"UK")+COUNTIFS('Relevant - In CRM not valid'!$T$2:$T$46,$A333,'Relevant - In CRM not valid'!$G$2:$G$46,"UK")</f>
        <v>1</v>
      </c>
      <c r="F333" s="2">
        <f>COUNTIFS('Relevant - In CRM valid'!$T$2:$T$4699,$A333,'Relevant - In CRM valid'!$G$2:$G$4699,"UK",'Relevant - In CRM valid'!$M$2:$M$4699,"Research")+COUNTIFS('Relevant - In CRM unknown'!$T$2:$T$253,$A333,'Relevant - In CRM unknown'!$G$2:$G$253,"UK",'Relevant - In CRM unknown'!$M$2:$M$253,"Research")+COUNTIFS('Relevant - IN NOW CRM valid'!$T$2:$T$2328,$A333,'Relevant - IN NOW CRM valid'!$G$2:$G$2328,"UK",'Relevant - IN NOW CRM valid'!$M$2:$M$2328,"Research")+COUNTIFS('Relevant - IN NOW CRM unknown'!$T$2:$T$1227,$A333,'Relevant - IN NOW CRM unknown'!$G$2:$G$1227,"UK",'Relevant - IN NOW CRM unknown'!$M$2:$M$1227,"Research")+COUNTIFS('Relevant - Not CRM not valid'!$T$2:$T$416,$A333,'Relevant - Not CRM not valid'!$G$2:$G$416,"UK",'Relevant - Not CRM not valid'!$M$2:$M$416,"Research")+COUNTIFS('Relevant - In CRM not valid'!$T$2:$T$46,$A333,'Relevant - In CRM not valid'!$G$2:$G$46,"UK",'Relevant - In CRM not valid'!$M$2:$M$46,"Research")</f>
        <v>1</v>
      </c>
      <c r="G333" s="2">
        <f>COUNTIFS('Relevant - In CRM valid'!$T$2:$T$4699,$A333,'Relevant - In CRM valid'!$G$2:$G$4699,"UK",'Relevant - In CRM valid'!$M$2:$M$4699,"Research",'Relevant - In CRM valid'!$R$2:$R$4699,"Senior")+COUNTIFS('Relevant - In CRM unknown'!$T$2:$T$253,$A333,'Relevant - In CRM unknown'!$G$2:$G$253,"UK",'Relevant - In CRM unknown'!$M$2:$M$253,"Research",'Relevant - In CRM unknown'!$R$2:$R$253,"Senior")+COUNTIFS('Relevant - IN NOW CRM valid'!$T$2:$T$2328,$A333,'Relevant - IN NOW CRM valid'!$G$2:$G$2328,"UK",'Relevant - IN NOW CRM valid'!$M$2:$M$2328,"Research",'Relevant - IN NOW CRM valid'!$R$2:$R$2328,"Senior")+COUNTIFS('Relevant - IN NOW CRM unknown'!$T$2:$T$1227,$A333,'Relevant - IN NOW CRM unknown'!$G$2:$G$1227,"UK",'Relevant - IN NOW CRM unknown'!$M$2:$M$1227,"Research",'Relevant - IN NOW CRM unknown'!$R$2:$R$1227,"Senior")+COUNTIFS('Relevant - Not CRM not valid'!$T$2:$T$416,$A333,'Relevant - Not CRM not valid'!$G$2:$G$416,"UK",'Relevant - Not CRM not valid'!$M$2:$M$416,"Research",'Relevant - Not CRM not valid'!$R$2:$R$416,"Senior")+COUNTIFS('Relevant - In CRM not valid'!$T$2:$T$46,$A333,'Relevant - In CRM not valid'!$G$2:$G$46,"UK",'Relevant - In CRM not valid'!$M$2:$M$46,"Research",'Relevant - In CRM not valid'!$R$2:$R$46,"Senior")</f>
        <v>1</v>
      </c>
      <c r="H333" s="2">
        <f>COUNTIFS('Relevant - In CRM valid'!$T$2:$T$4699,$A333,'Relevant - In CRM valid'!$G$2:$G$4699,"UK",'Relevant - In CRM valid'!$M$2:$M$4699,"Research",'Relevant - In CRM valid'!$R$2:$R$4699,"Operational")+COUNTIFS('Relevant - In CRM unknown'!$T$2:$T$253,$A333,'Relevant - In CRM unknown'!$G$2:$G$253,"UK",'Relevant - In CRM unknown'!$M$2:$M$253,"Research",'Relevant - In CRM unknown'!$R$2:$R$253,"Operational")+COUNTIFS('Relevant - IN NOW CRM valid'!$T$2:$T$2328,$A333,'Relevant - IN NOW CRM valid'!$G$2:$G$2328,"UK",'Relevant - IN NOW CRM valid'!$M$2:$M$2328,"Research",'Relevant - IN NOW CRM valid'!$R$2:$R$2328,"Operational")+COUNTIFS('Relevant - IN NOW CRM unknown'!$T$2:$T$1227,$A333,'Relevant - IN NOW CRM unknown'!$G$2:$G$1227,"UK",'Relevant - IN NOW CRM unknown'!$M$2:$M$1227,"Research",'Relevant - IN NOW CRM unknown'!$R$2:$R$1227,"Operational")+COUNTIFS('Relevant - Not CRM not valid'!$T$2:$T$416,$A333,'Relevant - Not CRM not valid'!$G$2:$G$416,"UK",'Relevant - Not CRM not valid'!$M$2:$M$416,"Research",'Relevant - Not CRM not valid'!$R$2:$R$416,"Operational")+COUNTIFS('Relevant - In CRM not valid'!$T$2:$T$46,$A333,'Relevant - In CRM not valid'!$G$2:$G$46,"UK",'Relevant - In CRM not valid'!$M$2:$M$46,"Research",'Relevant - In CRM not valid'!$R$2:$R$46,"Operational")</f>
        <v>0</v>
      </c>
      <c r="I333" s="2">
        <f>COUNTIFS('Relevant - In CRM valid'!$T$2:$T$4699,$A333,'Relevant - In CRM valid'!$G$2:$G$4699,"UK",'Relevant - In CRM valid'!$M$2:$M$4699,"Research",'Relevant - In CRM valid'!$R$2:$R$4699,"Academic")+COUNTIFS('Relevant - In CRM unknown'!$T$2:$T$253,$A333,'Relevant - In CRM unknown'!$G$2:$G$253,"UK",'Relevant - In CRM unknown'!$M$2:$M$253,"Research",'Relevant - In CRM unknown'!$R$2:$R$253,"Academic")+COUNTIFS('Relevant - IN NOW CRM valid'!$T$2:$T$2328,$A333,'Relevant - IN NOW CRM valid'!$G$2:$G$2328,"UK",'Relevant - IN NOW CRM valid'!$M$2:$M$2328,"Research",'Relevant - IN NOW CRM valid'!$R$2:$R$2328,"Academic")+COUNTIFS('Relevant - IN NOW CRM unknown'!$T$2:$T$1227,$A333,'Relevant - IN NOW CRM unknown'!$G$2:$G$1227,"UK",'Relevant - IN NOW CRM unknown'!$M$2:$M$1227,"Research",'Relevant - IN NOW CRM unknown'!$R$2:$R$1227,"Academic")+COUNTIFS('Relevant - Not CRM not valid'!$T$2:$T$416,$A333,'Relevant - Not CRM not valid'!$G$2:$G$416,"UK",'Relevant - Not CRM not valid'!$M$2:$M$416,"Research",'Relevant - Not CRM not valid'!$R$2:$R$416,"Academic")+COUNTIFS('Relevant - In CRM not valid'!$T$2:$T$46,$A333,'Relevant - In CRM not valid'!$G$2:$G$46,"UK",'Relevant - In CRM not valid'!$M$2:$M$46,"Research",'Relevant - In CRM not valid'!$R$2:$R$46,"Academic")</f>
        <v>0</v>
      </c>
      <c r="J333" s="2">
        <f>COUNTIFS('Relevant - In CRM valid'!$T$2:$T$4699,$A333,'Relevant - In CRM valid'!$G$2:$G$4699,"UK",'Relevant - In CRM valid'!$M$2:$M$4699,"Finance")+COUNTIFS('Relevant - In CRM unknown'!$T$2:$T$253,$A333,'Relevant - In CRM unknown'!$G$2:$G$253,"UK",'Relevant - In CRM unknown'!$M$2:$M$253,"Finance")+COUNTIFS('Relevant - IN NOW CRM valid'!$T$2:$T$2328,$A333,'Relevant - IN NOW CRM valid'!$G$2:$G$2328,"UK",'Relevant - IN NOW CRM valid'!$M$2:$M$2328,"Finance")+COUNTIFS('Relevant - IN NOW CRM unknown'!$T$2:$T$1227,$A333,'Relevant - IN NOW CRM unknown'!$G$2:$G$1227,"UK",'Relevant - IN NOW CRM unknown'!$M$2:$M$1227,"Finance")+COUNTIFS('Relevant - Not CRM not valid'!$T$2:$T$416,$A333,'Relevant - Not CRM not valid'!$G$2:$G$416,"UK",'Relevant - Not CRM not valid'!$M$2:$M$416,"Finance")+COUNTIFS('Relevant - In CRM not valid'!$T$2:$T$46,$A333,'Relevant - In CRM not valid'!$G$2:$G$46,"UK",'Relevant - In CRM not valid'!$M$2:$M$46,"Finance")</f>
        <v>0</v>
      </c>
      <c r="K333" s="2">
        <f>COUNTIFS('Relevant - In CRM valid'!$T$2:$T$4699,$A333,'Relevant - In CRM valid'!$G$2:$G$4699,"UK",'Relevant - In CRM valid'!$M$2:$M$4699,"IT/Systems")+COUNTIFS('Relevant - In CRM unknown'!$T$2:$T$253,$A333,'Relevant - In CRM unknown'!$G$2:$G$253,"UK",'Relevant - In CRM unknown'!$M$2:$M$253,"IT/Systems")+COUNTIFS('Relevant - IN NOW CRM valid'!$T$2:$T$2328,$A333,'Relevant - IN NOW CRM valid'!$G$2:$G$2328,"UK",'Relevant - IN NOW CRM valid'!$M$2:$M$2328,"IT/Systems")+COUNTIFS('Relevant - IN NOW CRM unknown'!$T$2:$T$1227,$A333,'Relevant - IN NOW CRM unknown'!$G$2:$G$1227,"UK",'Relevant - IN NOW CRM unknown'!$M$2:$M$1227,"IT/Systems")+COUNTIFS('Relevant - Not CRM not valid'!$T$2:$T$416,$A333,'Relevant - Not CRM not valid'!$G$2:$G$416,"UK",'Relevant - Not CRM not valid'!$M$2:$M$416,"IT/Systems")+COUNTIFS('Relevant - In CRM not valid'!$T$2:$T$46,$A333,'Relevant - In CRM not valid'!$G$2:$G$46,"UK",'Relevant - In CRM not valid'!$M$2:$M$46,"IT/Systems")</f>
        <v>0</v>
      </c>
      <c r="L333" s="2">
        <f>COUNTIFS('Relevant - In CRM valid'!$T$2:$T$4699,$A333,'Relevant - In CRM valid'!$G$2:$G$4699,"UK",'Relevant - In CRM valid'!$M$2:$M$4699,"")+COUNTIFS('Relevant - In CRM unknown'!$T$2:$T$253,$A333,'Relevant - In CRM unknown'!$G$2:$G$253,"UK",'Relevant - In CRM unknown'!$M$2:$M$253,"")+COUNTIFS('Relevant - IN NOW CRM valid'!$T$2:$T$2328,$A333,'Relevant - IN NOW CRM valid'!$G$2:$G$2328,"UK",'Relevant - IN NOW CRM valid'!$M$2:$M$2328,"")+COUNTIFS('Relevant - IN NOW CRM unknown'!$T$2:$T$1227,$A333,'Relevant - IN NOW CRM unknown'!$G$2:$G$1227,"UK",'Relevant - IN NOW CRM unknown'!$M$2:$M$1227,"")+COUNTIFS('Relevant - Not CRM not valid'!$T$2:$T$416,$A333,'Relevant - Not CRM not valid'!$G$2:$G$416,"UK",'Relevant - Not CRM not valid'!$M$2:$M$416,"")+COUNTIFS('Relevant - In CRM not valid'!$T$2:$T$46,$A333,'Relevant - In CRM not valid'!$G$2:$G$46,"UK",'Relevant - In CRM not valid'!$M$2:$M$46,"")</f>
        <v>0</v>
      </c>
      <c r="M333" s="2">
        <f t="shared" si="10"/>
        <v>1</v>
      </c>
      <c r="N333" s="2">
        <f>COUNTIFS('Relevant - In CRM valid'!$T$2:$T$4699,$A333,'Relevant - In CRM valid'!$G$2:$G$4699,"UK",'Relevant - In CRM valid'!$Q$2:$Q$4699,"valid")+COUNTIFS('Relevant - In CRM unknown'!$T$2:$T$253,$A333,'Relevant - In CRM unknown'!$G$2:$G$253,"UK",'Relevant - In CRM unknown'!$Q$2:$Q$253,"valid")+COUNTIFS('Relevant - IN NOW CRM valid'!$T$2:$T$2328,$A333,'Relevant - IN NOW CRM valid'!$G$2:$G$2328,"UK",'Relevant - IN NOW CRM valid'!$Q$2:$Q$2328,"valid")+COUNTIFS('Relevant - IN NOW CRM unknown'!$T$2:$T$1227,$A333,'Relevant - IN NOW CRM unknown'!$G$2:$G$1227,"UK",'Relevant - IN NOW CRM unknown'!$Q$2:$Q$1227,"valid")+COUNTIFS('Relevant - Not CRM not valid'!$T$2:$T$416,$A333,'Relevant - Not CRM not valid'!$G$2:$G$416,"UK",'Relevant - Not CRM not valid'!$Q$2:$Q$416,"valid")+COUNTIFS('Relevant - In CRM not valid'!$T$2:$T$46,$A333,'Relevant - In CRM not valid'!$G$2:$G$46,"UK",'Relevant - In CRM not valid'!$Q$2:$Q$46,"valid")</f>
        <v>0</v>
      </c>
      <c r="O333" s="2" t="str">
        <f t="shared" si="11"/>
        <v>Finance  IT/Systems</v>
      </c>
    </row>
    <row r="334" spans="1:15" ht="15" customHeight="1">
      <c r="A334" s="2" t="s">
        <v>775</v>
      </c>
      <c r="B334" s="2" t="s">
        <v>776</v>
      </c>
      <c r="C334" s="2" t="s">
        <v>1570</v>
      </c>
      <c r="D334" s="2" t="str">
        <f>IFERROR(INDEX('UK Target Institutions'!$D$2:$D$727,MATCH($A334,'UK Target Institutions'!$A$2:$A$727,0)),"")</f>
        <v>No</v>
      </c>
      <c r="E334" s="2">
        <f>COUNTIFS('Relevant - In CRM valid'!$T$2:$T$4699,$A334,'Relevant - In CRM valid'!$G$2:$G$4699,"UK")+COUNTIFS('Relevant - In CRM unknown'!$T$2:$T$253,$A334,'Relevant - In CRM unknown'!$G$2:$G$253,"UK")+COUNTIFS('Relevant - IN NOW CRM valid'!$T$2:$T$2328,$A334,'Relevant - IN NOW CRM valid'!$G$2:$G$2328,"UK")+COUNTIFS('Relevant - IN NOW CRM unknown'!$T$2:$T$1227,$A334,'Relevant - IN NOW CRM unknown'!$G$2:$G$1227,"UK")+COUNTIFS('Relevant - Not CRM not valid'!$T$2:$T$416,$A334,'Relevant - Not CRM not valid'!$G$2:$G$416,"UK")+COUNTIFS('Relevant - In CRM not valid'!$T$2:$T$46,$A334,'Relevant - In CRM not valid'!$G$2:$G$46,"UK")</f>
        <v>1</v>
      </c>
      <c r="F334" s="2">
        <f>COUNTIFS('Relevant - In CRM valid'!$T$2:$T$4699,$A334,'Relevant - In CRM valid'!$G$2:$G$4699,"UK",'Relevant - In CRM valid'!$M$2:$M$4699,"Research")+COUNTIFS('Relevant - In CRM unknown'!$T$2:$T$253,$A334,'Relevant - In CRM unknown'!$G$2:$G$253,"UK",'Relevant - In CRM unknown'!$M$2:$M$253,"Research")+COUNTIFS('Relevant - IN NOW CRM valid'!$T$2:$T$2328,$A334,'Relevant - IN NOW CRM valid'!$G$2:$G$2328,"UK",'Relevant - IN NOW CRM valid'!$M$2:$M$2328,"Research")+COUNTIFS('Relevant - IN NOW CRM unknown'!$T$2:$T$1227,$A334,'Relevant - IN NOW CRM unknown'!$G$2:$G$1227,"UK",'Relevant - IN NOW CRM unknown'!$M$2:$M$1227,"Research")+COUNTIFS('Relevant - Not CRM not valid'!$T$2:$T$416,$A334,'Relevant - Not CRM not valid'!$G$2:$G$416,"UK",'Relevant - Not CRM not valid'!$M$2:$M$416,"Research")+COUNTIFS('Relevant - In CRM not valid'!$T$2:$T$46,$A334,'Relevant - In CRM not valid'!$G$2:$G$46,"UK",'Relevant - In CRM not valid'!$M$2:$M$46,"Research")</f>
        <v>0</v>
      </c>
      <c r="G334" s="2">
        <f>COUNTIFS('Relevant - In CRM valid'!$T$2:$T$4699,$A334,'Relevant - In CRM valid'!$G$2:$G$4699,"UK",'Relevant - In CRM valid'!$M$2:$M$4699,"Research",'Relevant - In CRM valid'!$R$2:$R$4699,"Senior")+COUNTIFS('Relevant - In CRM unknown'!$T$2:$T$253,$A334,'Relevant - In CRM unknown'!$G$2:$G$253,"UK",'Relevant - In CRM unknown'!$M$2:$M$253,"Research",'Relevant - In CRM unknown'!$R$2:$R$253,"Senior")+COUNTIFS('Relevant - IN NOW CRM valid'!$T$2:$T$2328,$A334,'Relevant - IN NOW CRM valid'!$G$2:$G$2328,"UK",'Relevant - IN NOW CRM valid'!$M$2:$M$2328,"Research",'Relevant - IN NOW CRM valid'!$R$2:$R$2328,"Senior")+COUNTIFS('Relevant - IN NOW CRM unknown'!$T$2:$T$1227,$A334,'Relevant - IN NOW CRM unknown'!$G$2:$G$1227,"UK",'Relevant - IN NOW CRM unknown'!$M$2:$M$1227,"Research",'Relevant - IN NOW CRM unknown'!$R$2:$R$1227,"Senior")+COUNTIFS('Relevant - Not CRM not valid'!$T$2:$T$416,$A334,'Relevant - Not CRM not valid'!$G$2:$G$416,"UK",'Relevant - Not CRM not valid'!$M$2:$M$416,"Research",'Relevant - Not CRM not valid'!$R$2:$R$416,"Senior")+COUNTIFS('Relevant - In CRM not valid'!$T$2:$T$46,$A334,'Relevant - In CRM not valid'!$G$2:$G$46,"UK",'Relevant - In CRM not valid'!$M$2:$M$46,"Research",'Relevant - In CRM not valid'!$R$2:$R$46,"Senior")</f>
        <v>0</v>
      </c>
      <c r="H334" s="2">
        <f>COUNTIFS('Relevant - In CRM valid'!$T$2:$T$4699,$A334,'Relevant - In CRM valid'!$G$2:$G$4699,"UK",'Relevant - In CRM valid'!$M$2:$M$4699,"Research",'Relevant - In CRM valid'!$R$2:$R$4699,"Operational")+COUNTIFS('Relevant - In CRM unknown'!$T$2:$T$253,$A334,'Relevant - In CRM unknown'!$G$2:$G$253,"UK",'Relevant - In CRM unknown'!$M$2:$M$253,"Research",'Relevant - In CRM unknown'!$R$2:$R$253,"Operational")+COUNTIFS('Relevant - IN NOW CRM valid'!$T$2:$T$2328,$A334,'Relevant - IN NOW CRM valid'!$G$2:$G$2328,"UK",'Relevant - IN NOW CRM valid'!$M$2:$M$2328,"Research",'Relevant - IN NOW CRM valid'!$R$2:$R$2328,"Operational")+COUNTIFS('Relevant - IN NOW CRM unknown'!$T$2:$T$1227,$A334,'Relevant - IN NOW CRM unknown'!$G$2:$G$1227,"UK",'Relevant - IN NOW CRM unknown'!$M$2:$M$1227,"Research",'Relevant - IN NOW CRM unknown'!$R$2:$R$1227,"Operational")+COUNTIFS('Relevant - Not CRM not valid'!$T$2:$T$416,$A334,'Relevant - Not CRM not valid'!$G$2:$G$416,"UK",'Relevant - Not CRM not valid'!$M$2:$M$416,"Research",'Relevant - Not CRM not valid'!$R$2:$R$416,"Operational")+COUNTIFS('Relevant - In CRM not valid'!$T$2:$T$46,$A334,'Relevant - In CRM not valid'!$G$2:$G$46,"UK",'Relevant - In CRM not valid'!$M$2:$M$46,"Research",'Relevant - In CRM not valid'!$R$2:$R$46,"Operational")</f>
        <v>0</v>
      </c>
      <c r="I334" s="2">
        <f>COUNTIFS('Relevant - In CRM valid'!$T$2:$T$4699,$A334,'Relevant - In CRM valid'!$G$2:$G$4699,"UK",'Relevant - In CRM valid'!$M$2:$M$4699,"Research",'Relevant - In CRM valid'!$R$2:$R$4699,"Academic")+COUNTIFS('Relevant - In CRM unknown'!$T$2:$T$253,$A334,'Relevant - In CRM unknown'!$G$2:$G$253,"UK",'Relevant - In CRM unknown'!$M$2:$M$253,"Research",'Relevant - In CRM unknown'!$R$2:$R$253,"Academic")+COUNTIFS('Relevant - IN NOW CRM valid'!$T$2:$T$2328,$A334,'Relevant - IN NOW CRM valid'!$G$2:$G$2328,"UK",'Relevant - IN NOW CRM valid'!$M$2:$M$2328,"Research",'Relevant - IN NOW CRM valid'!$R$2:$R$2328,"Academic")+COUNTIFS('Relevant - IN NOW CRM unknown'!$T$2:$T$1227,$A334,'Relevant - IN NOW CRM unknown'!$G$2:$G$1227,"UK",'Relevant - IN NOW CRM unknown'!$M$2:$M$1227,"Research",'Relevant - IN NOW CRM unknown'!$R$2:$R$1227,"Academic")+COUNTIFS('Relevant - Not CRM not valid'!$T$2:$T$416,$A334,'Relevant - Not CRM not valid'!$G$2:$G$416,"UK",'Relevant - Not CRM not valid'!$M$2:$M$416,"Research",'Relevant - Not CRM not valid'!$R$2:$R$416,"Academic")+COUNTIFS('Relevant - In CRM not valid'!$T$2:$T$46,$A334,'Relevant - In CRM not valid'!$G$2:$G$46,"UK",'Relevant - In CRM not valid'!$M$2:$M$46,"Research",'Relevant - In CRM not valid'!$R$2:$R$46,"Academic")</f>
        <v>0</v>
      </c>
      <c r="J334" s="2">
        <f>COUNTIFS('Relevant - In CRM valid'!$T$2:$T$4699,$A334,'Relevant - In CRM valid'!$G$2:$G$4699,"UK",'Relevant - In CRM valid'!$M$2:$M$4699,"Finance")+COUNTIFS('Relevant - In CRM unknown'!$T$2:$T$253,$A334,'Relevant - In CRM unknown'!$G$2:$G$253,"UK",'Relevant - In CRM unknown'!$M$2:$M$253,"Finance")+COUNTIFS('Relevant - IN NOW CRM valid'!$T$2:$T$2328,$A334,'Relevant - IN NOW CRM valid'!$G$2:$G$2328,"UK",'Relevant - IN NOW CRM valid'!$M$2:$M$2328,"Finance")+COUNTIFS('Relevant - IN NOW CRM unknown'!$T$2:$T$1227,$A334,'Relevant - IN NOW CRM unknown'!$G$2:$G$1227,"UK",'Relevant - IN NOW CRM unknown'!$M$2:$M$1227,"Finance")+COUNTIFS('Relevant - Not CRM not valid'!$T$2:$T$416,$A334,'Relevant - Not CRM not valid'!$G$2:$G$416,"UK",'Relevant - Not CRM not valid'!$M$2:$M$416,"Finance")+COUNTIFS('Relevant - In CRM not valid'!$T$2:$T$46,$A334,'Relevant - In CRM not valid'!$G$2:$G$46,"UK",'Relevant - In CRM not valid'!$M$2:$M$46,"Finance")</f>
        <v>1</v>
      </c>
      <c r="K334" s="2">
        <f>COUNTIFS('Relevant - In CRM valid'!$T$2:$T$4699,$A334,'Relevant - In CRM valid'!$G$2:$G$4699,"UK",'Relevant - In CRM valid'!$M$2:$M$4699,"IT/Systems")+COUNTIFS('Relevant - In CRM unknown'!$T$2:$T$253,$A334,'Relevant - In CRM unknown'!$G$2:$G$253,"UK",'Relevant - In CRM unknown'!$M$2:$M$253,"IT/Systems")+COUNTIFS('Relevant - IN NOW CRM valid'!$T$2:$T$2328,$A334,'Relevant - IN NOW CRM valid'!$G$2:$G$2328,"UK",'Relevant - IN NOW CRM valid'!$M$2:$M$2328,"IT/Systems")+COUNTIFS('Relevant - IN NOW CRM unknown'!$T$2:$T$1227,$A334,'Relevant - IN NOW CRM unknown'!$G$2:$G$1227,"UK",'Relevant - IN NOW CRM unknown'!$M$2:$M$1227,"IT/Systems")+COUNTIFS('Relevant - Not CRM not valid'!$T$2:$T$416,$A334,'Relevant - Not CRM not valid'!$G$2:$G$416,"UK",'Relevant - Not CRM not valid'!$M$2:$M$416,"IT/Systems")+COUNTIFS('Relevant - In CRM not valid'!$T$2:$T$46,$A334,'Relevant - In CRM not valid'!$G$2:$G$46,"UK",'Relevant - In CRM not valid'!$M$2:$M$46,"IT/Systems")</f>
        <v>0</v>
      </c>
      <c r="L334" s="2">
        <f>COUNTIFS('Relevant - In CRM valid'!$T$2:$T$4699,$A334,'Relevant - In CRM valid'!$G$2:$G$4699,"UK",'Relevant - In CRM valid'!$M$2:$M$4699,"")+COUNTIFS('Relevant - In CRM unknown'!$T$2:$T$253,$A334,'Relevant - In CRM unknown'!$G$2:$G$253,"UK",'Relevant - In CRM unknown'!$M$2:$M$253,"")+COUNTIFS('Relevant - IN NOW CRM valid'!$T$2:$T$2328,$A334,'Relevant - IN NOW CRM valid'!$G$2:$G$2328,"UK",'Relevant - IN NOW CRM valid'!$M$2:$M$2328,"")+COUNTIFS('Relevant - IN NOW CRM unknown'!$T$2:$T$1227,$A334,'Relevant - IN NOW CRM unknown'!$G$2:$G$1227,"UK",'Relevant - IN NOW CRM unknown'!$M$2:$M$1227,"")+COUNTIFS('Relevant - Not CRM not valid'!$T$2:$T$416,$A334,'Relevant - Not CRM not valid'!$G$2:$G$416,"UK",'Relevant - Not CRM not valid'!$M$2:$M$416,"")+COUNTIFS('Relevant - In CRM not valid'!$T$2:$T$46,$A334,'Relevant - In CRM not valid'!$G$2:$G$46,"UK",'Relevant - In CRM not valid'!$M$2:$M$46,"")</f>
        <v>0</v>
      </c>
      <c r="M334" s="2">
        <f t="shared" si="10"/>
        <v>1</v>
      </c>
      <c r="N334" s="2">
        <f>COUNTIFS('Relevant - In CRM valid'!$T$2:$T$4699,$A334,'Relevant - In CRM valid'!$G$2:$G$4699,"UK",'Relevant - In CRM valid'!$Q$2:$Q$4699,"valid")+COUNTIFS('Relevant - In CRM unknown'!$T$2:$T$253,$A334,'Relevant - In CRM unknown'!$G$2:$G$253,"UK",'Relevant - In CRM unknown'!$Q$2:$Q$253,"valid")+COUNTIFS('Relevant - IN NOW CRM valid'!$T$2:$T$2328,$A334,'Relevant - IN NOW CRM valid'!$G$2:$G$2328,"UK",'Relevant - IN NOW CRM valid'!$Q$2:$Q$2328,"valid")+COUNTIFS('Relevant - IN NOW CRM unknown'!$T$2:$T$1227,$A334,'Relevant - IN NOW CRM unknown'!$G$2:$G$1227,"UK",'Relevant - IN NOW CRM unknown'!$Q$2:$Q$1227,"valid")+COUNTIFS('Relevant - Not CRM not valid'!$T$2:$T$416,$A334,'Relevant - Not CRM not valid'!$G$2:$G$416,"UK",'Relevant - Not CRM not valid'!$Q$2:$Q$416,"valid")+COUNTIFS('Relevant - In CRM not valid'!$T$2:$T$46,$A334,'Relevant - In CRM not valid'!$G$2:$G$46,"UK",'Relevant - In CRM not valid'!$Q$2:$Q$46,"valid")</f>
        <v>1</v>
      </c>
      <c r="O334" s="2" t="str">
        <f t="shared" si="11"/>
        <v>Research  IT/Systems</v>
      </c>
    </row>
    <row r="335" spans="1:15" ht="15" customHeight="1">
      <c r="A335" s="2" t="s">
        <v>777</v>
      </c>
      <c r="B335" s="2" t="s">
        <v>778</v>
      </c>
      <c r="C335" s="2" t="s">
        <v>161</v>
      </c>
      <c r="D335" s="2" t="str">
        <f>IFERROR(INDEX('UK Target Institutions'!$D$2:$D$727,MATCH($A335,'UK Target Institutions'!$A$2:$A$727,0)),"")</f>
        <v>Yes</v>
      </c>
      <c r="E335" s="2">
        <f>COUNTIFS('Relevant - In CRM valid'!$T$2:$T$4699,$A335,'Relevant - In CRM valid'!$G$2:$G$4699,"UK")+COUNTIFS('Relevant - In CRM unknown'!$T$2:$T$253,$A335,'Relevant - In CRM unknown'!$G$2:$G$253,"UK")+COUNTIFS('Relevant - IN NOW CRM valid'!$T$2:$T$2328,$A335,'Relevant - IN NOW CRM valid'!$G$2:$G$2328,"UK")+COUNTIFS('Relevant - IN NOW CRM unknown'!$T$2:$T$1227,$A335,'Relevant - IN NOW CRM unknown'!$G$2:$G$1227,"UK")+COUNTIFS('Relevant - Not CRM not valid'!$T$2:$T$416,$A335,'Relevant - Not CRM not valid'!$G$2:$G$416,"UK")+COUNTIFS('Relevant - In CRM not valid'!$T$2:$T$46,$A335,'Relevant - In CRM not valid'!$G$2:$G$46,"UK")</f>
        <v>1</v>
      </c>
      <c r="F335" s="2">
        <f>COUNTIFS('Relevant - In CRM valid'!$T$2:$T$4699,$A335,'Relevant - In CRM valid'!$G$2:$G$4699,"UK",'Relevant - In CRM valid'!$M$2:$M$4699,"Research")+COUNTIFS('Relevant - In CRM unknown'!$T$2:$T$253,$A335,'Relevant - In CRM unknown'!$G$2:$G$253,"UK",'Relevant - In CRM unknown'!$M$2:$M$253,"Research")+COUNTIFS('Relevant - IN NOW CRM valid'!$T$2:$T$2328,$A335,'Relevant - IN NOW CRM valid'!$G$2:$G$2328,"UK",'Relevant - IN NOW CRM valid'!$M$2:$M$2328,"Research")+COUNTIFS('Relevant - IN NOW CRM unknown'!$T$2:$T$1227,$A335,'Relevant - IN NOW CRM unknown'!$G$2:$G$1227,"UK",'Relevant - IN NOW CRM unknown'!$M$2:$M$1227,"Research")+COUNTIFS('Relevant - Not CRM not valid'!$T$2:$T$416,$A335,'Relevant - Not CRM not valid'!$G$2:$G$416,"UK",'Relevant - Not CRM not valid'!$M$2:$M$416,"Research")+COUNTIFS('Relevant - In CRM not valid'!$T$2:$T$46,$A335,'Relevant - In CRM not valid'!$G$2:$G$46,"UK",'Relevant - In CRM not valid'!$M$2:$M$46,"Research")</f>
        <v>1</v>
      </c>
      <c r="G335" s="2">
        <f>COUNTIFS('Relevant - In CRM valid'!$T$2:$T$4699,$A335,'Relevant - In CRM valid'!$G$2:$G$4699,"UK",'Relevant - In CRM valid'!$M$2:$M$4699,"Research",'Relevant - In CRM valid'!$R$2:$R$4699,"Senior")+COUNTIFS('Relevant - In CRM unknown'!$T$2:$T$253,$A335,'Relevant - In CRM unknown'!$G$2:$G$253,"UK",'Relevant - In CRM unknown'!$M$2:$M$253,"Research",'Relevant - In CRM unknown'!$R$2:$R$253,"Senior")+COUNTIFS('Relevant - IN NOW CRM valid'!$T$2:$T$2328,$A335,'Relevant - IN NOW CRM valid'!$G$2:$G$2328,"UK",'Relevant - IN NOW CRM valid'!$M$2:$M$2328,"Research",'Relevant - IN NOW CRM valid'!$R$2:$R$2328,"Senior")+COUNTIFS('Relevant - IN NOW CRM unknown'!$T$2:$T$1227,$A335,'Relevant - IN NOW CRM unknown'!$G$2:$G$1227,"UK",'Relevant - IN NOW CRM unknown'!$M$2:$M$1227,"Research",'Relevant - IN NOW CRM unknown'!$R$2:$R$1227,"Senior")+COUNTIFS('Relevant - Not CRM not valid'!$T$2:$T$416,$A335,'Relevant - Not CRM not valid'!$G$2:$G$416,"UK",'Relevant - Not CRM not valid'!$M$2:$M$416,"Research",'Relevant - Not CRM not valid'!$R$2:$R$416,"Senior")+COUNTIFS('Relevant - In CRM not valid'!$T$2:$T$46,$A335,'Relevant - In CRM not valid'!$G$2:$G$46,"UK",'Relevant - In CRM not valid'!$M$2:$M$46,"Research",'Relevant - In CRM not valid'!$R$2:$R$46,"Senior")</f>
        <v>1</v>
      </c>
      <c r="H335" s="2">
        <f>COUNTIFS('Relevant - In CRM valid'!$T$2:$T$4699,$A335,'Relevant - In CRM valid'!$G$2:$G$4699,"UK",'Relevant - In CRM valid'!$M$2:$M$4699,"Research",'Relevant - In CRM valid'!$R$2:$R$4699,"Operational")+COUNTIFS('Relevant - In CRM unknown'!$T$2:$T$253,$A335,'Relevant - In CRM unknown'!$G$2:$G$253,"UK",'Relevant - In CRM unknown'!$M$2:$M$253,"Research",'Relevant - In CRM unknown'!$R$2:$R$253,"Operational")+COUNTIFS('Relevant - IN NOW CRM valid'!$T$2:$T$2328,$A335,'Relevant - IN NOW CRM valid'!$G$2:$G$2328,"UK",'Relevant - IN NOW CRM valid'!$M$2:$M$2328,"Research",'Relevant - IN NOW CRM valid'!$R$2:$R$2328,"Operational")+COUNTIFS('Relevant - IN NOW CRM unknown'!$T$2:$T$1227,$A335,'Relevant - IN NOW CRM unknown'!$G$2:$G$1227,"UK",'Relevant - IN NOW CRM unknown'!$M$2:$M$1227,"Research",'Relevant - IN NOW CRM unknown'!$R$2:$R$1227,"Operational")+COUNTIFS('Relevant - Not CRM not valid'!$T$2:$T$416,$A335,'Relevant - Not CRM not valid'!$G$2:$G$416,"UK",'Relevant - Not CRM not valid'!$M$2:$M$416,"Research",'Relevant - Not CRM not valid'!$R$2:$R$416,"Operational")+COUNTIFS('Relevant - In CRM not valid'!$T$2:$T$46,$A335,'Relevant - In CRM not valid'!$G$2:$G$46,"UK",'Relevant - In CRM not valid'!$M$2:$M$46,"Research",'Relevant - In CRM not valid'!$R$2:$R$46,"Operational")</f>
        <v>0</v>
      </c>
      <c r="I335" s="2">
        <f>COUNTIFS('Relevant - In CRM valid'!$T$2:$T$4699,$A335,'Relevant - In CRM valid'!$G$2:$G$4699,"UK",'Relevant - In CRM valid'!$M$2:$M$4699,"Research",'Relevant - In CRM valid'!$R$2:$R$4699,"Academic")+COUNTIFS('Relevant - In CRM unknown'!$T$2:$T$253,$A335,'Relevant - In CRM unknown'!$G$2:$G$253,"UK",'Relevant - In CRM unknown'!$M$2:$M$253,"Research",'Relevant - In CRM unknown'!$R$2:$R$253,"Academic")+COUNTIFS('Relevant - IN NOW CRM valid'!$T$2:$T$2328,$A335,'Relevant - IN NOW CRM valid'!$G$2:$G$2328,"UK",'Relevant - IN NOW CRM valid'!$M$2:$M$2328,"Research",'Relevant - IN NOW CRM valid'!$R$2:$R$2328,"Academic")+COUNTIFS('Relevant - IN NOW CRM unknown'!$T$2:$T$1227,$A335,'Relevant - IN NOW CRM unknown'!$G$2:$G$1227,"UK",'Relevant - IN NOW CRM unknown'!$M$2:$M$1227,"Research",'Relevant - IN NOW CRM unknown'!$R$2:$R$1227,"Academic")+COUNTIFS('Relevant - Not CRM not valid'!$T$2:$T$416,$A335,'Relevant - Not CRM not valid'!$G$2:$G$416,"UK",'Relevant - Not CRM not valid'!$M$2:$M$416,"Research",'Relevant - Not CRM not valid'!$R$2:$R$416,"Academic")+COUNTIFS('Relevant - In CRM not valid'!$T$2:$T$46,$A335,'Relevant - In CRM not valid'!$G$2:$G$46,"UK",'Relevant - In CRM not valid'!$M$2:$M$46,"Research",'Relevant - In CRM not valid'!$R$2:$R$46,"Academic")</f>
        <v>0</v>
      </c>
      <c r="J335" s="2">
        <f>COUNTIFS('Relevant - In CRM valid'!$T$2:$T$4699,$A335,'Relevant - In CRM valid'!$G$2:$G$4699,"UK",'Relevant - In CRM valid'!$M$2:$M$4699,"Finance")+COUNTIFS('Relevant - In CRM unknown'!$T$2:$T$253,$A335,'Relevant - In CRM unknown'!$G$2:$G$253,"UK",'Relevant - In CRM unknown'!$M$2:$M$253,"Finance")+COUNTIFS('Relevant - IN NOW CRM valid'!$T$2:$T$2328,$A335,'Relevant - IN NOW CRM valid'!$G$2:$G$2328,"UK",'Relevant - IN NOW CRM valid'!$M$2:$M$2328,"Finance")+COUNTIFS('Relevant - IN NOW CRM unknown'!$T$2:$T$1227,$A335,'Relevant - IN NOW CRM unknown'!$G$2:$G$1227,"UK",'Relevant - IN NOW CRM unknown'!$M$2:$M$1227,"Finance")+COUNTIFS('Relevant - Not CRM not valid'!$T$2:$T$416,$A335,'Relevant - Not CRM not valid'!$G$2:$G$416,"UK",'Relevant - Not CRM not valid'!$M$2:$M$416,"Finance")+COUNTIFS('Relevant - In CRM not valid'!$T$2:$T$46,$A335,'Relevant - In CRM not valid'!$G$2:$G$46,"UK",'Relevant - In CRM not valid'!$M$2:$M$46,"Finance")</f>
        <v>0</v>
      </c>
      <c r="K335" s="2">
        <f>COUNTIFS('Relevant - In CRM valid'!$T$2:$T$4699,$A335,'Relevant - In CRM valid'!$G$2:$G$4699,"UK",'Relevant - In CRM valid'!$M$2:$M$4699,"IT/Systems")+COUNTIFS('Relevant - In CRM unknown'!$T$2:$T$253,$A335,'Relevant - In CRM unknown'!$G$2:$G$253,"UK",'Relevant - In CRM unknown'!$M$2:$M$253,"IT/Systems")+COUNTIFS('Relevant - IN NOW CRM valid'!$T$2:$T$2328,$A335,'Relevant - IN NOW CRM valid'!$G$2:$G$2328,"UK",'Relevant - IN NOW CRM valid'!$M$2:$M$2328,"IT/Systems")+COUNTIFS('Relevant - IN NOW CRM unknown'!$T$2:$T$1227,$A335,'Relevant - IN NOW CRM unknown'!$G$2:$G$1227,"UK",'Relevant - IN NOW CRM unknown'!$M$2:$M$1227,"IT/Systems")+COUNTIFS('Relevant - Not CRM not valid'!$T$2:$T$416,$A335,'Relevant - Not CRM not valid'!$G$2:$G$416,"UK",'Relevant - Not CRM not valid'!$M$2:$M$416,"IT/Systems")+COUNTIFS('Relevant - In CRM not valid'!$T$2:$T$46,$A335,'Relevant - In CRM not valid'!$G$2:$G$46,"UK",'Relevant - In CRM not valid'!$M$2:$M$46,"IT/Systems")</f>
        <v>0</v>
      </c>
      <c r="L335" s="2">
        <f>COUNTIFS('Relevant - In CRM valid'!$T$2:$T$4699,$A335,'Relevant - In CRM valid'!$G$2:$G$4699,"UK",'Relevant - In CRM valid'!$M$2:$M$4699,"")+COUNTIFS('Relevant - In CRM unknown'!$T$2:$T$253,$A335,'Relevant - In CRM unknown'!$G$2:$G$253,"UK",'Relevant - In CRM unknown'!$M$2:$M$253,"")+COUNTIFS('Relevant - IN NOW CRM valid'!$T$2:$T$2328,$A335,'Relevant - IN NOW CRM valid'!$G$2:$G$2328,"UK",'Relevant - IN NOW CRM valid'!$M$2:$M$2328,"")+COUNTIFS('Relevant - IN NOW CRM unknown'!$T$2:$T$1227,$A335,'Relevant - IN NOW CRM unknown'!$G$2:$G$1227,"UK",'Relevant - IN NOW CRM unknown'!$M$2:$M$1227,"")+COUNTIFS('Relevant - Not CRM not valid'!$T$2:$T$416,$A335,'Relevant - Not CRM not valid'!$G$2:$G$416,"UK",'Relevant - Not CRM not valid'!$M$2:$M$416,"")+COUNTIFS('Relevant - In CRM not valid'!$T$2:$T$46,$A335,'Relevant - In CRM not valid'!$G$2:$G$46,"UK",'Relevant - In CRM not valid'!$M$2:$M$46,"")</f>
        <v>0</v>
      </c>
      <c r="M335" s="2">
        <f t="shared" si="10"/>
        <v>1</v>
      </c>
      <c r="N335" s="2">
        <f>COUNTIFS('Relevant - In CRM valid'!$T$2:$T$4699,$A335,'Relevant - In CRM valid'!$G$2:$G$4699,"UK",'Relevant - In CRM valid'!$Q$2:$Q$4699,"valid")+COUNTIFS('Relevant - In CRM unknown'!$T$2:$T$253,$A335,'Relevant - In CRM unknown'!$G$2:$G$253,"UK",'Relevant - In CRM unknown'!$Q$2:$Q$253,"valid")+COUNTIFS('Relevant - IN NOW CRM valid'!$T$2:$T$2328,$A335,'Relevant - IN NOW CRM valid'!$G$2:$G$2328,"UK",'Relevant - IN NOW CRM valid'!$Q$2:$Q$2328,"valid")+COUNTIFS('Relevant - IN NOW CRM unknown'!$T$2:$T$1227,$A335,'Relevant - IN NOW CRM unknown'!$G$2:$G$1227,"UK",'Relevant - IN NOW CRM unknown'!$Q$2:$Q$1227,"valid")+COUNTIFS('Relevant - Not CRM not valid'!$T$2:$T$416,$A335,'Relevant - Not CRM not valid'!$G$2:$G$416,"UK",'Relevant - Not CRM not valid'!$Q$2:$Q$416,"valid")+COUNTIFS('Relevant - In CRM not valid'!$T$2:$T$46,$A335,'Relevant - In CRM not valid'!$G$2:$G$46,"UK",'Relevant - In CRM not valid'!$Q$2:$Q$46,"valid")</f>
        <v>1</v>
      </c>
      <c r="O335" s="2" t="str">
        <f t="shared" si="11"/>
        <v>Finance  IT/Systems</v>
      </c>
    </row>
    <row r="336" spans="1:15" ht="15" customHeight="1">
      <c r="A336" s="2" t="s">
        <v>779</v>
      </c>
      <c r="B336" s="2" t="s">
        <v>780</v>
      </c>
      <c r="C336" s="2" t="s">
        <v>1570</v>
      </c>
      <c r="D336" s="2" t="str">
        <f>IFERROR(INDEX('UK Target Institutions'!$D$2:$D$727,MATCH($A336,'UK Target Institutions'!$A$2:$A$727,0)),"")</f>
        <v>No</v>
      </c>
      <c r="E336" s="2">
        <f>COUNTIFS('Relevant - In CRM valid'!$T$2:$T$4699,$A336,'Relevant - In CRM valid'!$G$2:$G$4699,"UK")+COUNTIFS('Relevant - In CRM unknown'!$T$2:$T$253,$A336,'Relevant - In CRM unknown'!$G$2:$G$253,"UK")+COUNTIFS('Relevant - IN NOW CRM valid'!$T$2:$T$2328,$A336,'Relevant - IN NOW CRM valid'!$G$2:$G$2328,"UK")+COUNTIFS('Relevant - IN NOW CRM unknown'!$T$2:$T$1227,$A336,'Relevant - IN NOW CRM unknown'!$G$2:$G$1227,"UK")+COUNTIFS('Relevant - Not CRM not valid'!$T$2:$T$416,$A336,'Relevant - Not CRM not valid'!$G$2:$G$416,"UK")+COUNTIFS('Relevant - In CRM not valid'!$T$2:$T$46,$A336,'Relevant - In CRM not valid'!$G$2:$G$46,"UK")</f>
        <v>1</v>
      </c>
      <c r="F336" s="2">
        <f>COUNTIFS('Relevant - In CRM valid'!$T$2:$T$4699,$A336,'Relevant - In CRM valid'!$G$2:$G$4699,"UK",'Relevant - In CRM valid'!$M$2:$M$4699,"Research")+COUNTIFS('Relevant - In CRM unknown'!$T$2:$T$253,$A336,'Relevant - In CRM unknown'!$G$2:$G$253,"UK",'Relevant - In CRM unknown'!$M$2:$M$253,"Research")+COUNTIFS('Relevant - IN NOW CRM valid'!$T$2:$T$2328,$A336,'Relevant - IN NOW CRM valid'!$G$2:$G$2328,"UK",'Relevant - IN NOW CRM valid'!$M$2:$M$2328,"Research")+COUNTIFS('Relevant - IN NOW CRM unknown'!$T$2:$T$1227,$A336,'Relevant - IN NOW CRM unknown'!$G$2:$G$1227,"UK",'Relevant - IN NOW CRM unknown'!$M$2:$M$1227,"Research")+COUNTIFS('Relevant - Not CRM not valid'!$T$2:$T$416,$A336,'Relevant - Not CRM not valid'!$G$2:$G$416,"UK",'Relevant - Not CRM not valid'!$M$2:$M$416,"Research")+COUNTIFS('Relevant - In CRM not valid'!$T$2:$T$46,$A336,'Relevant - In CRM not valid'!$G$2:$G$46,"UK",'Relevant - In CRM not valid'!$M$2:$M$46,"Research")</f>
        <v>0</v>
      </c>
      <c r="G336" s="2">
        <f>COUNTIFS('Relevant - In CRM valid'!$T$2:$T$4699,$A336,'Relevant - In CRM valid'!$G$2:$G$4699,"UK",'Relevant - In CRM valid'!$M$2:$M$4699,"Research",'Relevant - In CRM valid'!$R$2:$R$4699,"Senior")+COUNTIFS('Relevant - In CRM unknown'!$T$2:$T$253,$A336,'Relevant - In CRM unknown'!$G$2:$G$253,"UK",'Relevant - In CRM unknown'!$M$2:$M$253,"Research",'Relevant - In CRM unknown'!$R$2:$R$253,"Senior")+COUNTIFS('Relevant - IN NOW CRM valid'!$T$2:$T$2328,$A336,'Relevant - IN NOW CRM valid'!$G$2:$G$2328,"UK",'Relevant - IN NOW CRM valid'!$M$2:$M$2328,"Research",'Relevant - IN NOW CRM valid'!$R$2:$R$2328,"Senior")+COUNTIFS('Relevant - IN NOW CRM unknown'!$T$2:$T$1227,$A336,'Relevant - IN NOW CRM unknown'!$G$2:$G$1227,"UK",'Relevant - IN NOW CRM unknown'!$M$2:$M$1227,"Research",'Relevant - IN NOW CRM unknown'!$R$2:$R$1227,"Senior")+COUNTIFS('Relevant - Not CRM not valid'!$T$2:$T$416,$A336,'Relevant - Not CRM not valid'!$G$2:$G$416,"UK",'Relevant - Not CRM not valid'!$M$2:$M$416,"Research",'Relevant - Not CRM not valid'!$R$2:$R$416,"Senior")+COUNTIFS('Relevant - In CRM not valid'!$T$2:$T$46,$A336,'Relevant - In CRM not valid'!$G$2:$G$46,"UK",'Relevant - In CRM not valid'!$M$2:$M$46,"Research",'Relevant - In CRM not valid'!$R$2:$R$46,"Senior")</f>
        <v>0</v>
      </c>
      <c r="H336" s="2">
        <f>COUNTIFS('Relevant - In CRM valid'!$T$2:$T$4699,$A336,'Relevant - In CRM valid'!$G$2:$G$4699,"UK",'Relevant - In CRM valid'!$M$2:$M$4699,"Research",'Relevant - In CRM valid'!$R$2:$R$4699,"Operational")+COUNTIFS('Relevant - In CRM unknown'!$T$2:$T$253,$A336,'Relevant - In CRM unknown'!$G$2:$G$253,"UK",'Relevant - In CRM unknown'!$M$2:$M$253,"Research",'Relevant - In CRM unknown'!$R$2:$R$253,"Operational")+COUNTIFS('Relevant - IN NOW CRM valid'!$T$2:$T$2328,$A336,'Relevant - IN NOW CRM valid'!$G$2:$G$2328,"UK",'Relevant - IN NOW CRM valid'!$M$2:$M$2328,"Research",'Relevant - IN NOW CRM valid'!$R$2:$R$2328,"Operational")+COUNTIFS('Relevant - IN NOW CRM unknown'!$T$2:$T$1227,$A336,'Relevant - IN NOW CRM unknown'!$G$2:$G$1227,"UK",'Relevant - IN NOW CRM unknown'!$M$2:$M$1227,"Research",'Relevant - IN NOW CRM unknown'!$R$2:$R$1227,"Operational")+COUNTIFS('Relevant - Not CRM not valid'!$T$2:$T$416,$A336,'Relevant - Not CRM not valid'!$G$2:$G$416,"UK",'Relevant - Not CRM not valid'!$M$2:$M$416,"Research",'Relevant - Not CRM not valid'!$R$2:$R$416,"Operational")+COUNTIFS('Relevant - In CRM not valid'!$T$2:$T$46,$A336,'Relevant - In CRM not valid'!$G$2:$G$46,"UK",'Relevant - In CRM not valid'!$M$2:$M$46,"Research",'Relevant - In CRM not valid'!$R$2:$R$46,"Operational")</f>
        <v>0</v>
      </c>
      <c r="I336" s="2">
        <f>COUNTIFS('Relevant - In CRM valid'!$T$2:$T$4699,$A336,'Relevant - In CRM valid'!$G$2:$G$4699,"UK",'Relevant - In CRM valid'!$M$2:$M$4699,"Research",'Relevant - In CRM valid'!$R$2:$R$4699,"Academic")+COUNTIFS('Relevant - In CRM unknown'!$T$2:$T$253,$A336,'Relevant - In CRM unknown'!$G$2:$G$253,"UK",'Relevant - In CRM unknown'!$M$2:$M$253,"Research",'Relevant - In CRM unknown'!$R$2:$R$253,"Academic")+COUNTIFS('Relevant - IN NOW CRM valid'!$T$2:$T$2328,$A336,'Relevant - IN NOW CRM valid'!$G$2:$G$2328,"UK",'Relevant - IN NOW CRM valid'!$M$2:$M$2328,"Research",'Relevant - IN NOW CRM valid'!$R$2:$R$2328,"Academic")+COUNTIFS('Relevant - IN NOW CRM unknown'!$T$2:$T$1227,$A336,'Relevant - IN NOW CRM unknown'!$G$2:$G$1227,"UK",'Relevant - IN NOW CRM unknown'!$M$2:$M$1227,"Research",'Relevant - IN NOW CRM unknown'!$R$2:$R$1227,"Academic")+COUNTIFS('Relevant - Not CRM not valid'!$T$2:$T$416,$A336,'Relevant - Not CRM not valid'!$G$2:$G$416,"UK",'Relevant - Not CRM not valid'!$M$2:$M$416,"Research",'Relevant - Not CRM not valid'!$R$2:$R$416,"Academic")+COUNTIFS('Relevant - In CRM not valid'!$T$2:$T$46,$A336,'Relevant - In CRM not valid'!$G$2:$G$46,"UK",'Relevant - In CRM not valid'!$M$2:$M$46,"Research",'Relevant - In CRM not valid'!$R$2:$R$46,"Academic")</f>
        <v>0</v>
      </c>
      <c r="J336" s="2">
        <f>COUNTIFS('Relevant - In CRM valid'!$T$2:$T$4699,$A336,'Relevant - In CRM valid'!$G$2:$G$4699,"UK",'Relevant - In CRM valid'!$M$2:$M$4699,"Finance")+COUNTIFS('Relevant - In CRM unknown'!$T$2:$T$253,$A336,'Relevant - In CRM unknown'!$G$2:$G$253,"UK",'Relevant - In CRM unknown'!$M$2:$M$253,"Finance")+COUNTIFS('Relevant - IN NOW CRM valid'!$T$2:$T$2328,$A336,'Relevant - IN NOW CRM valid'!$G$2:$G$2328,"UK",'Relevant - IN NOW CRM valid'!$M$2:$M$2328,"Finance")+COUNTIFS('Relevant - IN NOW CRM unknown'!$T$2:$T$1227,$A336,'Relevant - IN NOW CRM unknown'!$G$2:$G$1227,"UK",'Relevant - IN NOW CRM unknown'!$M$2:$M$1227,"Finance")+COUNTIFS('Relevant - Not CRM not valid'!$T$2:$T$416,$A336,'Relevant - Not CRM not valid'!$G$2:$G$416,"UK",'Relevant - Not CRM not valid'!$M$2:$M$416,"Finance")+COUNTIFS('Relevant - In CRM not valid'!$T$2:$T$46,$A336,'Relevant - In CRM not valid'!$G$2:$G$46,"UK",'Relevant - In CRM not valid'!$M$2:$M$46,"Finance")</f>
        <v>0</v>
      </c>
      <c r="K336" s="2">
        <f>COUNTIFS('Relevant - In CRM valid'!$T$2:$T$4699,$A336,'Relevant - In CRM valid'!$G$2:$G$4699,"UK",'Relevant - In CRM valid'!$M$2:$M$4699,"IT/Systems")+COUNTIFS('Relevant - In CRM unknown'!$T$2:$T$253,$A336,'Relevant - In CRM unknown'!$G$2:$G$253,"UK",'Relevant - In CRM unknown'!$M$2:$M$253,"IT/Systems")+COUNTIFS('Relevant - IN NOW CRM valid'!$T$2:$T$2328,$A336,'Relevant - IN NOW CRM valid'!$G$2:$G$2328,"UK",'Relevant - IN NOW CRM valid'!$M$2:$M$2328,"IT/Systems")+COUNTIFS('Relevant - IN NOW CRM unknown'!$T$2:$T$1227,$A336,'Relevant - IN NOW CRM unknown'!$G$2:$G$1227,"UK",'Relevant - IN NOW CRM unknown'!$M$2:$M$1227,"IT/Systems")+COUNTIFS('Relevant - Not CRM not valid'!$T$2:$T$416,$A336,'Relevant - Not CRM not valid'!$G$2:$G$416,"UK",'Relevant - Not CRM not valid'!$M$2:$M$416,"IT/Systems")+COUNTIFS('Relevant - In CRM not valid'!$T$2:$T$46,$A336,'Relevant - In CRM not valid'!$G$2:$G$46,"UK",'Relevant - In CRM not valid'!$M$2:$M$46,"IT/Systems")</f>
        <v>0</v>
      </c>
      <c r="L336" s="2">
        <f>COUNTIFS('Relevant - In CRM valid'!$T$2:$T$4699,$A336,'Relevant - In CRM valid'!$G$2:$G$4699,"UK",'Relevant - In CRM valid'!$M$2:$M$4699,"")+COUNTIFS('Relevant - In CRM unknown'!$T$2:$T$253,$A336,'Relevant - In CRM unknown'!$G$2:$G$253,"UK",'Relevant - In CRM unknown'!$M$2:$M$253,"")+COUNTIFS('Relevant - IN NOW CRM valid'!$T$2:$T$2328,$A336,'Relevant - IN NOW CRM valid'!$G$2:$G$2328,"UK",'Relevant - IN NOW CRM valid'!$M$2:$M$2328,"")+COUNTIFS('Relevant - IN NOW CRM unknown'!$T$2:$T$1227,$A336,'Relevant - IN NOW CRM unknown'!$G$2:$G$1227,"UK",'Relevant - IN NOW CRM unknown'!$M$2:$M$1227,"")+COUNTIFS('Relevant - Not CRM not valid'!$T$2:$T$416,$A336,'Relevant - Not CRM not valid'!$G$2:$G$416,"UK",'Relevant - Not CRM not valid'!$M$2:$M$416,"")+COUNTIFS('Relevant - In CRM not valid'!$T$2:$T$46,$A336,'Relevant - In CRM not valid'!$G$2:$G$46,"UK",'Relevant - In CRM not valid'!$M$2:$M$46,"")</f>
        <v>1</v>
      </c>
      <c r="M336" s="2">
        <f t="shared" si="10"/>
        <v>0</v>
      </c>
      <c r="N336" s="2">
        <f>COUNTIFS('Relevant - In CRM valid'!$T$2:$T$4699,$A336,'Relevant - In CRM valid'!$G$2:$G$4699,"UK",'Relevant - In CRM valid'!$Q$2:$Q$4699,"valid")+COUNTIFS('Relevant - In CRM unknown'!$T$2:$T$253,$A336,'Relevant - In CRM unknown'!$G$2:$G$253,"UK",'Relevant - In CRM unknown'!$Q$2:$Q$253,"valid")+COUNTIFS('Relevant - IN NOW CRM valid'!$T$2:$T$2328,$A336,'Relevant - IN NOW CRM valid'!$G$2:$G$2328,"UK",'Relevant - IN NOW CRM valid'!$Q$2:$Q$2328,"valid")+COUNTIFS('Relevant - IN NOW CRM unknown'!$T$2:$T$1227,$A336,'Relevant - IN NOW CRM unknown'!$G$2:$G$1227,"UK",'Relevant - IN NOW CRM unknown'!$Q$2:$Q$1227,"valid")+COUNTIFS('Relevant - Not CRM not valid'!$T$2:$T$416,$A336,'Relevant - Not CRM not valid'!$G$2:$G$416,"UK",'Relevant - Not CRM not valid'!$Q$2:$Q$416,"valid")+COUNTIFS('Relevant - In CRM not valid'!$T$2:$T$46,$A336,'Relevant - In CRM not valid'!$G$2:$G$46,"UK",'Relevant - In CRM not valid'!$Q$2:$Q$46,"valid")</f>
        <v>1</v>
      </c>
      <c r="O336" s="2" t="str">
        <f t="shared" si="11"/>
        <v>Research  Finance  IT/Systems</v>
      </c>
    </row>
    <row r="337" spans="1:15" ht="15" customHeight="1">
      <c r="A337" s="2" t="s">
        <v>781</v>
      </c>
      <c r="B337" s="2" t="s">
        <v>782</v>
      </c>
      <c r="C337" s="2" t="s">
        <v>1570</v>
      </c>
      <c r="D337" s="2" t="str">
        <f>IFERROR(INDEX('UK Target Institutions'!$D$2:$D$727,MATCH($A337,'UK Target Institutions'!$A$2:$A$727,0)),"")</f>
        <v>No</v>
      </c>
      <c r="E337" s="2">
        <f>COUNTIFS('Relevant - In CRM valid'!$T$2:$T$4699,$A337,'Relevant - In CRM valid'!$G$2:$G$4699,"UK")+COUNTIFS('Relevant - In CRM unknown'!$T$2:$T$253,$A337,'Relevant - In CRM unknown'!$G$2:$G$253,"UK")+COUNTIFS('Relevant - IN NOW CRM valid'!$T$2:$T$2328,$A337,'Relevant - IN NOW CRM valid'!$G$2:$G$2328,"UK")+COUNTIFS('Relevant - IN NOW CRM unknown'!$T$2:$T$1227,$A337,'Relevant - IN NOW CRM unknown'!$G$2:$G$1227,"UK")+COUNTIFS('Relevant - Not CRM not valid'!$T$2:$T$416,$A337,'Relevant - Not CRM not valid'!$G$2:$G$416,"UK")+COUNTIFS('Relevant - In CRM not valid'!$T$2:$T$46,$A337,'Relevant - In CRM not valid'!$G$2:$G$46,"UK")</f>
        <v>1</v>
      </c>
      <c r="F337" s="2">
        <f>COUNTIFS('Relevant - In CRM valid'!$T$2:$T$4699,$A337,'Relevant - In CRM valid'!$G$2:$G$4699,"UK",'Relevant - In CRM valid'!$M$2:$M$4699,"Research")+COUNTIFS('Relevant - In CRM unknown'!$T$2:$T$253,$A337,'Relevant - In CRM unknown'!$G$2:$G$253,"UK",'Relevant - In CRM unknown'!$M$2:$M$253,"Research")+COUNTIFS('Relevant - IN NOW CRM valid'!$T$2:$T$2328,$A337,'Relevant - IN NOW CRM valid'!$G$2:$G$2328,"UK",'Relevant - IN NOW CRM valid'!$M$2:$M$2328,"Research")+COUNTIFS('Relevant - IN NOW CRM unknown'!$T$2:$T$1227,$A337,'Relevant - IN NOW CRM unknown'!$G$2:$G$1227,"UK",'Relevant - IN NOW CRM unknown'!$M$2:$M$1227,"Research")+COUNTIFS('Relevant - Not CRM not valid'!$T$2:$T$416,$A337,'Relevant - Not CRM not valid'!$G$2:$G$416,"UK",'Relevant - Not CRM not valid'!$M$2:$M$416,"Research")+COUNTIFS('Relevant - In CRM not valid'!$T$2:$T$46,$A337,'Relevant - In CRM not valid'!$G$2:$G$46,"UK",'Relevant - In CRM not valid'!$M$2:$M$46,"Research")</f>
        <v>1</v>
      </c>
      <c r="G337" s="2">
        <f>COUNTIFS('Relevant - In CRM valid'!$T$2:$T$4699,$A337,'Relevant - In CRM valid'!$G$2:$G$4699,"UK",'Relevant - In CRM valid'!$M$2:$M$4699,"Research",'Relevant - In CRM valid'!$R$2:$R$4699,"Senior")+COUNTIFS('Relevant - In CRM unknown'!$T$2:$T$253,$A337,'Relevant - In CRM unknown'!$G$2:$G$253,"UK",'Relevant - In CRM unknown'!$M$2:$M$253,"Research",'Relevant - In CRM unknown'!$R$2:$R$253,"Senior")+COUNTIFS('Relevant - IN NOW CRM valid'!$T$2:$T$2328,$A337,'Relevant - IN NOW CRM valid'!$G$2:$G$2328,"UK",'Relevant - IN NOW CRM valid'!$M$2:$M$2328,"Research",'Relevant - IN NOW CRM valid'!$R$2:$R$2328,"Senior")+COUNTIFS('Relevant - IN NOW CRM unknown'!$T$2:$T$1227,$A337,'Relevant - IN NOW CRM unknown'!$G$2:$G$1227,"UK",'Relevant - IN NOW CRM unknown'!$M$2:$M$1227,"Research",'Relevant - IN NOW CRM unknown'!$R$2:$R$1227,"Senior")+COUNTIFS('Relevant - Not CRM not valid'!$T$2:$T$416,$A337,'Relevant - Not CRM not valid'!$G$2:$G$416,"UK",'Relevant - Not CRM not valid'!$M$2:$M$416,"Research",'Relevant - Not CRM not valid'!$R$2:$R$416,"Senior")+COUNTIFS('Relevant - In CRM not valid'!$T$2:$T$46,$A337,'Relevant - In CRM not valid'!$G$2:$G$46,"UK",'Relevant - In CRM not valid'!$M$2:$M$46,"Research",'Relevant - In CRM not valid'!$R$2:$R$46,"Senior")</f>
        <v>1</v>
      </c>
      <c r="H337" s="2">
        <f>COUNTIFS('Relevant - In CRM valid'!$T$2:$T$4699,$A337,'Relevant - In CRM valid'!$G$2:$G$4699,"UK",'Relevant - In CRM valid'!$M$2:$M$4699,"Research",'Relevant - In CRM valid'!$R$2:$R$4699,"Operational")+COUNTIFS('Relevant - In CRM unknown'!$T$2:$T$253,$A337,'Relevant - In CRM unknown'!$G$2:$G$253,"UK",'Relevant - In CRM unknown'!$M$2:$M$253,"Research",'Relevant - In CRM unknown'!$R$2:$R$253,"Operational")+COUNTIFS('Relevant - IN NOW CRM valid'!$T$2:$T$2328,$A337,'Relevant - IN NOW CRM valid'!$G$2:$G$2328,"UK",'Relevant - IN NOW CRM valid'!$M$2:$M$2328,"Research",'Relevant - IN NOW CRM valid'!$R$2:$R$2328,"Operational")+COUNTIFS('Relevant - IN NOW CRM unknown'!$T$2:$T$1227,$A337,'Relevant - IN NOW CRM unknown'!$G$2:$G$1227,"UK",'Relevant - IN NOW CRM unknown'!$M$2:$M$1227,"Research",'Relevant - IN NOW CRM unknown'!$R$2:$R$1227,"Operational")+COUNTIFS('Relevant - Not CRM not valid'!$T$2:$T$416,$A337,'Relevant - Not CRM not valid'!$G$2:$G$416,"UK",'Relevant - Not CRM not valid'!$M$2:$M$416,"Research",'Relevant - Not CRM not valid'!$R$2:$R$416,"Operational")+COUNTIFS('Relevant - In CRM not valid'!$T$2:$T$46,$A337,'Relevant - In CRM not valid'!$G$2:$G$46,"UK",'Relevant - In CRM not valid'!$M$2:$M$46,"Research",'Relevant - In CRM not valid'!$R$2:$R$46,"Operational")</f>
        <v>0</v>
      </c>
      <c r="I337" s="2">
        <f>COUNTIFS('Relevant - In CRM valid'!$T$2:$T$4699,$A337,'Relevant - In CRM valid'!$G$2:$G$4699,"UK",'Relevant - In CRM valid'!$M$2:$M$4699,"Research",'Relevant - In CRM valid'!$R$2:$R$4699,"Academic")+COUNTIFS('Relevant - In CRM unknown'!$T$2:$T$253,$A337,'Relevant - In CRM unknown'!$G$2:$G$253,"UK",'Relevant - In CRM unknown'!$M$2:$M$253,"Research",'Relevant - In CRM unknown'!$R$2:$R$253,"Academic")+COUNTIFS('Relevant - IN NOW CRM valid'!$T$2:$T$2328,$A337,'Relevant - IN NOW CRM valid'!$G$2:$G$2328,"UK",'Relevant - IN NOW CRM valid'!$M$2:$M$2328,"Research",'Relevant - IN NOW CRM valid'!$R$2:$R$2328,"Academic")+COUNTIFS('Relevant - IN NOW CRM unknown'!$T$2:$T$1227,$A337,'Relevant - IN NOW CRM unknown'!$G$2:$G$1227,"UK",'Relevant - IN NOW CRM unknown'!$M$2:$M$1227,"Research",'Relevant - IN NOW CRM unknown'!$R$2:$R$1227,"Academic")+COUNTIFS('Relevant - Not CRM not valid'!$T$2:$T$416,$A337,'Relevant - Not CRM not valid'!$G$2:$G$416,"UK",'Relevant - Not CRM not valid'!$M$2:$M$416,"Research",'Relevant - Not CRM not valid'!$R$2:$R$416,"Academic")+COUNTIFS('Relevant - In CRM not valid'!$T$2:$T$46,$A337,'Relevant - In CRM not valid'!$G$2:$G$46,"UK",'Relevant - In CRM not valid'!$M$2:$M$46,"Research",'Relevant - In CRM not valid'!$R$2:$R$46,"Academic")</f>
        <v>0</v>
      </c>
      <c r="J337" s="2">
        <f>COUNTIFS('Relevant - In CRM valid'!$T$2:$T$4699,$A337,'Relevant - In CRM valid'!$G$2:$G$4699,"UK",'Relevant - In CRM valid'!$M$2:$M$4699,"Finance")+COUNTIFS('Relevant - In CRM unknown'!$T$2:$T$253,$A337,'Relevant - In CRM unknown'!$G$2:$G$253,"UK",'Relevant - In CRM unknown'!$M$2:$M$253,"Finance")+COUNTIFS('Relevant - IN NOW CRM valid'!$T$2:$T$2328,$A337,'Relevant - IN NOW CRM valid'!$G$2:$G$2328,"UK",'Relevant - IN NOW CRM valid'!$M$2:$M$2328,"Finance")+COUNTIFS('Relevant - IN NOW CRM unknown'!$T$2:$T$1227,$A337,'Relevant - IN NOW CRM unknown'!$G$2:$G$1227,"UK",'Relevant - IN NOW CRM unknown'!$M$2:$M$1227,"Finance")+COUNTIFS('Relevant - Not CRM not valid'!$T$2:$T$416,$A337,'Relevant - Not CRM not valid'!$G$2:$G$416,"UK",'Relevant - Not CRM not valid'!$M$2:$M$416,"Finance")+COUNTIFS('Relevant - In CRM not valid'!$T$2:$T$46,$A337,'Relevant - In CRM not valid'!$G$2:$G$46,"UK",'Relevant - In CRM not valid'!$M$2:$M$46,"Finance")</f>
        <v>0</v>
      </c>
      <c r="K337" s="2">
        <f>COUNTIFS('Relevant - In CRM valid'!$T$2:$T$4699,$A337,'Relevant - In CRM valid'!$G$2:$G$4699,"UK",'Relevant - In CRM valid'!$M$2:$M$4699,"IT/Systems")+COUNTIFS('Relevant - In CRM unknown'!$T$2:$T$253,$A337,'Relevant - In CRM unknown'!$G$2:$G$253,"UK",'Relevant - In CRM unknown'!$M$2:$M$253,"IT/Systems")+COUNTIFS('Relevant - IN NOW CRM valid'!$T$2:$T$2328,$A337,'Relevant - IN NOW CRM valid'!$G$2:$G$2328,"UK",'Relevant - IN NOW CRM valid'!$M$2:$M$2328,"IT/Systems")+COUNTIFS('Relevant - IN NOW CRM unknown'!$T$2:$T$1227,$A337,'Relevant - IN NOW CRM unknown'!$G$2:$G$1227,"UK",'Relevant - IN NOW CRM unknown'!$M$2:$M$1227,"IT/Systems")+COUNTIFS('Relevant - Not CRM not valid'!$T$2:$T$416,$A337,'Relevant - Not CRM not valid'!$G$2:$G$416,"UK",'Relevant - Not CRM not valid'!$M$2:$M$416,"IT/Systems")+COUNTIFS('Relevant - In CRM not valid'!$T$2:$T$46,$A337,'Relevant - In CRM not valid'!$G$2:$G$46,"UK",'Relevant - In CRM not valid'!$M$2:$M$46,"IT/Systems")</f>
        <v>0</v>
      </c>
      <c r="L337" s="2">
        <f>COUNTIFS('Relevant - In CRM valid'!$T$2:$T$4699,$A337,'Relevant - In CRM valid'!$G$2:$G$4699,"UK",'Relevant - In CRM valid'!$M$2:$M$4699,"")+COUNTIFS('Relevant - In CRM unknown'!$T$2:$T$253,$A337,'Relevant - In CRM unknown'!$G$2:$G$253,"UK",'Relevant - In CRM unknown'!$M$2:$M$253,"")+COUNTIFS('Relevant - IN NOW CRM valid'!$T$2:$T$2328,$A337,'Relevant - IN NOW CRM valid'!$G$2:$G$2328,"UK",'Relevant - IN NOW CRM valid'!$M$2:$M$2328,"")+COUNTIFS('Relevant - IN NOW CRM unknown'!$T$2:$T$1227,$A337,'Relevant - IN NOW CRM unknown'!$G$2:$G$1227,"UK",'Relevant - IN NOW CRM unknown'!$M$2:$M$1227,"")+COUNTIFS('Relevant - Not CRM not valid'!$T$2:$T$416,$A337,'Relevant - Not CRM not valid'!$G$2:$G$416,"UK",'Relevant - Not CRM not valid'!$M$2:$M$416,"")+COUNTIFS('Relevant - In CRM not valid'!$T$2:$T$46,$A337,'Relevant - In CRM not valid'!$G$2:$G$46,"UK",'Relevant - In CRM not valid'!$M$2:$M$46,"")</f>
        <v>0</v>
      </c>
      <c r="M337" s="2">
        <f t="shared" si="10"/>
        <v>1</v>
      </c>
      <c r="N337" s="2">
        <f>COUNTIFS('Relevant - In CRM valid'!$T$2:$T$4699,$A337,'Relevant - In CRM valid'!$G$2:$G$4699,"UK",'Relevant - In CRM valid'!$Q$2:$Q$4699,"valid")+COUNTIFS('Relevant - In CRM unknown'!$T$2:$T$253,$A337,'Relevant - In CRM unknown'!$G$2:$G$253,"UK",'Relevant - In CRM unknown'!$Q$2:$Q$253,"valid")+COUNTIFS('Relevant - IN NOW CRM valid'!$T$2:$T$2328,$A337,'Relevant - IN NOW CRM valid'!$G$2:$G$2328,"UK",'Relevant - IN NOW CRM valid'!$Q$2:$Q$2328,"valid")+COUNTIFS('Relevant - IN NOW CRM unknown'!$T$2:$T$1227,$A337,'Relevant - IN NOW CRM unknown'!$G$2:$G$1227,"UK",'Relevant - IN NOW CRM unknown'!$Q$2:$Q$1227,"valid")+COUNTIFS('Relevant - Not CRM not valid'!$T$2:$T$416,$A337,'Relevant - Not CRM not valid'!$G$2:$G$416,"UK",'Relevant - Not CRM not valid'!$Q$2:$Q$416,"valid")+COUNTIFS('Relevant - In CRM not valid'!$T$2:$T$46,$A337,'Relevant - In CRM not valid'!$G$2:$G$46,"UK",'Relevant - In CRM not valid'!$Q$2:$Q$46,"valid")</f>
        <v>1</v>
      </c>
      <c r="O337" s="2" t="str">
        <f t="shared" si="11"/>
        <v>Finance  IT/Systems</v>
      </c>
    </row>
    <row r="338" spans="1:15" ht="15" customHeight="1">
      <c r="A338" s="2" t="s">
        <v>783</v>
      </c>
      <c r="B338" s="2" t="s">
        <v>784</v>
      </c>
      <c r="C338" s="2" t="s">
        <v>1570</v>
      </c>
      <c r="D338" s="2" t="str">
        <f>IFERROR(INDEX('UK Target Institutions'!$D$2:$D$727,MATCH($A338,'UK Target Institutions'!$A$2:$A$727,0)),"")</f>
        <v>No</v>
      </c>
      <c r="E338" s="2">
        <f>COUNTIFS('Relevant - In CRM valid'!$T$2:$T$4699,$A338,'Relevant - In CRM valid'!$G$2:$G$4699,"UK")+COUNTIFS('Relevant - In CRM unknown'!$T$2:$T$253,$A338,'Relevant - In CRM unknown'!$G$2:$G$253,"UK")+COUNTIFS('Relevant - IN NOW CRM valid'!$T$2:$T$2328,$A338,'Relevant - IN NOW CRM valid'!$G$2:$G$2328,"UK")+COUNTIFS('Relevant - IN NOW CRM unknown'!$T$2:$T$1227,$A338,'Relevant - IN NOW CRM unknown'!$G$2:$G$1227,"UK")+COUNTIFS('Relevant - Not CRM not valid'!$T$2:$T$416,$A338,'Relevant - Not CRM not valid'!$G$2:$G$416,"UK")+COUNTIFS('Relevant - In CRM not valid'!$T$2:$T$46,$A338,'Relevant - In CRM not valid'!$G$2:$G$46,"UK")</f>
        <v>1</v>
      </c>
      <c r="F338" s="2">
        <f>COUNTIFS('Relevant - In CRM valid'!$T$2:$T$4699,$A338,'Relevant - In CRM valid'!$G$2:$G$4699,"UK",'Relevant - In CRM valid'!$M$2:$M$4699,"Research")+COUNTIFS('Relevant - In CRM unknown'!$T$2:$T$253,$A338,'Relevant - In CRM unknown'!$G$2:$G$253,"UK",'Relevant - In CRM unknown'!$M$2:$M$253,"Research")+COUNTIFS('Relevant - IN NOW CRM valid'!$T$2:$T$2328,$A338,'Relevant - IN NOW CRM valid'!$G$2:$G$2328,"UK",'Relevant - IN NOW CRM valid'!$M$2:$M$2328,"Research")+COUNTIFS('Relevant - IN NOW CRM unknown'!$T$2:$T$1227,$A338,'Relevant - IN NOW CRM unknown'!$G$2:$G$1227,"UK",'Relevant - IN NOW CRM unknown'!$M$2:$M$1227,"Research")+COUNTIFS('Relevant - Not CRM not valid'!$T$2:$T$416,$A338,'Relevant - Not CRM not valid'!$G$2:$G$416,"UK",'Relevant - Not CRM not valid'!$M$2:$M$416,"Research")+COUNTIFS('Relevant - In CRM not valid'!$T$2:$T$46,$A338,'Relevant - In CRM not valid'!$G$2:$G$46,"UK",'Relevant - In CRM not valid'!$M$2:$M$46,"Research")</f>
        <v>0</v>
      </c>
      <c r="G338" s="2">
        <f>COUNTIFS('Relevant - In CRM valid'!$T$2:$T$4699,$A338,'Relevant - In CRM valid'!$G$2:$G$4699,"UK",'Relevant - In CRM valid'!$M$2:$M$4699,"Research",'Relevant - In CRM valid'!$R$2:$R$4699,"Senior")+COUNTIFS('Relevant - In CRM unknown'!$T$2:$T$253,$A338,'Relevant - In CRM unknown'!$G$2:$G$253,"UK",'Relevant - In CRM unknown'!$M$2:$M$253,"Research",'Relevant - In CRM unknown'!$R$2:$R$253,"Senior")+COUNTIFS('Relevant - IN NOW CRM valid'!$T$2:$T$2328,$A338,'Relevant - IN NOW CRM valid'!$G$2:$G$2328,"UK",'Relevant - IN NOW CRM valid'!$M$2:$M$2328,"Research",'Relevant - IN NOW CRM valid'!$R$2:$R$2328,"Senior")+COUNTIFS('Relevant - IN NOW CRM unknown'!$T$2:$T$1227,$A338,'Relevant - IN NOW CRM unknown'!$G$2:$G$1227,"UK",'Relevant - IN NOW CRM unknown'!$M$2:$M$1227,"Research",'Relevant - IN NOW CRM unknown'!$R$2:$R$1227,"Senior")+COUNTIFS('Relevant - Not CRM not valid'!$T$2:$T$416,$A338,'Relevant - Not CRM not valid'!$G$2:$G$416,"UK",'Relevant - Not CRM not valid'!$M$2:$M$416,"Research",'Relevant - Not CRM not valid'!$R$2:$R$416,"Senior")+COUNTIFS('Relevant - In CRM not valid'!$T$2:$T$46,$A338,'Relevant - In CRM not valid'!$G$2:$G$46,"UK",'Relevant - In CRM not valid'!$M$2:$M$46,"Research",'Relevant - In CRM not valid'!$R$2:$R$46,"Senior")</f>
        <v>0</v>
      </c>
      <c r="H338" s="2">
        <f>COUNTIFS('Relevant - In CRM valid'!$T$2:$T$4699,$A338,'Relevant - In CRM valid'!$G$2:$G$4699,"UK",'Relevant - In CRM valid'!$M$2:$M$4699,"Research",'Relevant - In CRM valid'!$R$2:$R$4699,"Operational")+COUNTIFS('Relevant - In CRM unknown'!$T$2:$T$253,$A338,'Relevant - In CRM unknown'!$G$2:$G$253,"UK",'Relevant - In CRM unknown'!$M$2:$M$253,"Research",'Relevant - In CRM unknown'!$R$2:$R$253,"Operational")+COUNTIFS('Relevant - IN NOW CRM valid'!$T$2:$T$2328,$A338,'Relevant - IN NOW CRM valid'!$G$2:$G$2328,"UK",'Relevant - IN NOW CRM valid'!$M$2:$M$2328,"Research",'Relevant - IN NOW CRM valid'!$R$2:$R$2328,"Operational")+COUNTIFS('Relevant - IN NOW CRM unknown'!$T$2:$T$1227,$A338,'Relevant - IN NOW CRM unknown'!$G$2:$G$1227,"UK",'Relevant - IN NOW CRM unknown'!$M$2:$M$1227,"Research",'Relevant - IN NOW CRM unknown'!$R$2:$R$1227,"Operational")+COUNTIFS('Relevant - Not CRM not valid'!$T$2:$T$416,$A338,'Relevant - Not CRM not valid'!$G$2:$G$416,"UK",'Relevant - Not CRM not valid'!$M$2:$M$416,"Research",'Relevant - Not CRM not valid'!$R$2:$R$416,"Operational")+COUNTIFS('Relevant - In CRM not valid'!$T$2:$T$46,$A338,'Relevant - In CRM not valid'!$G$2:$G$46,"UK",'Relevant - In CRM not valid'!$M$2:$M$46,"Research",'Relevant - In CRM not valid'!$R$2:$R$46,"Operational")</f>
        <v>0</v>
      </c>
      <c r="I338" s="2">
        <f>COUNTIFS('Relevant - In CRM valid'!$T$2:$T$4699,$A338,'Relevant - In CRM valid'!$G$2:$G$4699,"UK",'Relevant - In CRM valid'!$M$2:$M$4699,"Research",'Relevant - In CRM valid'!$R$2:$R$4699,"Academic")+COUNTIFS('Relevant - In CRM unknown'!$T$2:$T$253,$A338,'Relevant - In CRM unknown'!$G$2:$G$253,"UK",'Relevant - In CRM unknown'!$M$2:$M$253,"Research",'Relevant - In CRM unknown'!$R$2:$R$253,"Academic")+COUNTIFS('Relevant - IN NOW CRM valid'!$T$2:$T$2328,$A338,'Relevant - IN NOW CRM valid'!$G$2:$G$2328,"UK",'Relevant - IN NOW CRM valid'!$M$2:$M$2328,"Research",'Relevant - IN NOW CRM valid'!$R$2:$R$2328,"Academic")+COUNTIFS('Relevant - IN NOW CRM unknown'!$T$2:$T$1227,$A338,'Relevant - IN NOW CRM unknown'!$G$2:$G$1227,"UK",'Relevant - IN NOW CRM unknown'!$M$2:$M$1227,"Research",'Relevant - IN NOW CRM unknown'!$R$2:$R$1227,"Academic")+COUNTIFS('Relevant - Not CRM not valid'!$T$2:$T$416,$A338,'Relevant - Not CRM not valid'!$G$2:$G$416,"UK",'Relevant - Not CRM not valid'!$M$2:$M$416,"Research",'Relevant - Not CRM not valid'!$R$2:$R$416,"Academic")+COUNTIFS('Relevant - In CRM not valid'!$T$2:$T$46,$A338,'Relevant - In CRM not valid'!$G$2:$G$46,"UK",'Relevant - In CRM not valid'!$M$2:$M$46,"Research",'Relevant - In CRM not valid'!$R$2:$R$46,"Academic")</f>
        <v>0</v>
      </c>
      <c r="J338" s="2">
        <f>COUNTIFS('Relevant - In CRM valid'!$T$2:$T$4699,$A338,'Relevant - In CRM valid'!$G$2:$G$4699,"UK",'Relevant - In CRM valid'!$M$2:$M$4699,"Finance")+COUNTIFS('Relevant - In CRM unknown'!$T$2:$T$253,$A338,'Relevant - In CRM unknown'!$G$2:$G$253,"UK",'Relevant - In CRM unknown'!$M$2:$M$253,"Finance")+COUNTIFS('Relevant - IN NOW CRM valid'!$T$2:$T$2328,$A338,'Relevant - IN NOW CRM valid'!$G$2:$G$2328,"UK",'Relevant - IN NOW CRM valid'!$M$2:$M$2328,"Finance")+COUNTIFS('Relevant - IN NOW CRM unknown'!$T$2:$T$1227,$A338,'Relevant - IN NOW CRM unknown'!$G$2:$G$1227,"UK",'Relevant - IN NOW CRM unknown'!$M$2:$M$1227,"Finance")+COUNTIFS('Relevant - Not CRM not valid'!$T$2:$T$416,$A338,'Relevant - Not CRM not valid'!$G$2:$G$416,"UK",'Relevant - Not CRM not valid'!$M$2:$M$416,"Finance")+COUNTIFS('Relevant - In CRM not valid'!$T$2:$T$46,$A338,'Relevant - In CRM not valid'!$G$2:$G$46,"UK",'Relevant - In CRM not valid'!$M$2:$M$46,"Finance")</f>
        <v>1</v>
      </c>
      <c r="K338" s="2">
        <f>COUNTIFS('Relevant - In CRM valid'!$T$2:$T$4699,$A338,'Relevant - In CRM valid'!$G$2:$G$4699,"UK",'Relevant - In CRM valid'!$M$2:$M$4699,"IT/Systems")+COUNTIFS('Relevant - In CRM unknown'!$T$2:$T$253,$A338,'Relevant - In CRM unknown'!$G$2:$G$253,"UK",'Relevant - In CRM unknown'!$M$2:$M$253,"IT/Systems")+COUNTIFS('Relevant - IN NOW CRM valid'!$T$2:$T$2328,$A338,'Relevant - IN NOW CRM valid'!$G$2:$G$2328,"UK",'Relevant - IN NOW CRM valid'!$M$2:$M$2328,"IT/Systems")+COUNTIFS('Relevant - IN NOW CRM unknown'!$T$2:$T$1227,$A338,'Relevant - IN NOW CRM unknown'!$G$2:$G$1227,"UK",'Relevant - IN NOW CRM unknown'!$M$2:$M$1227,"IT/Systems")+COUNTIFS('Relevant - Not CRM not valid'!$T$2:$T$416,$A338,'Relevant - Not CRM not valid'!$G$2:$G$416,"UK",'Relevant - Not CRM not valid'!$M$2:$M$416,"IT/Systems")+COUNTIFS('Relevant - In CRM not valid'!$T$2:$T$46,$A338,'Relevant - In CRM not valid'!$G$2:$G$46,"UK",'Relevant - In CRM not valid'!$M$2:$M$46,"IT/Systems")</f>
        <v>0</v>
      </c>
      <c r="L338" s="2">
        <f>COUNTIFS('Relevant - In CRM valid'!$T$2:$T$4699,$A338,'Relevant - In CRM valid'!$G$2:$G$4699,"UK",'Relevant - In CRM valid'!$M$2:$M$4699,"")+COUNTIFS('Relevant - In CRM unknown'!$T$2:$T$253,$A338,'Relevant - In CRM unknown'!$G$2:$G$253,"UK",'Relevant - In CRM unknown'!$M$2:$M$253,"")+COUNTIFS('Relevant - IN NOW CRM valid'!$T$2:$T$2328,$A338,'Relevant - IN NOW CRM valid'!$G$2:$G$2328,"UK",'Relevant - IN NOW CRM valid'!$M$2:$M$2328,"")+COUNTIFS('Relevant - IN NOW CRM unknown'!$T$2:$T$1227,$A338,'Relevant - IN NOW CRM unknown'!$G$2:$G$1227,"UK",'Relevant - IN NOW CRM unknown'!$M$2:$M$1227,"")+COUNTIFS('Relevant - Not CRM not valid'!$T$2:$T$416,$A338,'Relevant - Not CRM not valid'!$G$2:$G$416,"UK",'Relevant - Not CRM not valid'!$M$2:$M$416,"")+COUNTIFS('Relevant - In CRM not valid'!$T$2:$T$46,$A338,'Relevant - In CRM not valid'!$G$2:$G$46,"UK",'Relevant - In CRM not valid'!$M$2:$M$46,"")</f>
        <v>0</v>
      </c>
      <c r="M338" s="2">
        <f t="shared" si="10"/>
        <v>1</v>
      </c>
      <c r="N338" s="2">
        <f>COUNTIFS('Relevant - In CRM valid'!$T$2:$T$4699,$A338,'Relevant - In CRM valid'!$G$2:$G$4699,"UK",'Relevant - In CRM valid'!$Q$2:$Q$4699,"valid")+COUNTIFS('Relevant - In CRM unknown'!$T$2:$T$253,$A338,'Relevant - In CRM unknown'!$G$2:$G$253,"UK",'Relevant - In CRM unknown'!$Q$2:$Q$253,"valid")+COUNTIFS('Relevant - IN NOW CRM valid'!$T$2:$T$2328,$A338,'Relevant - IN NOW CRM valid'!$G$2:$G$2328,"UK",'Relevant - IN NOW CRM valid'!$Q$2:$Q$2328,"valid")+COUNTIFS('Relevant - IN NOW CRM unknown'!$T$2:$T$1227,$A338,'Relevant - IN NOW CRM unknown'!$G$2:$G$1227,"UK",'Relevant - IN NOW CRM unknown'!$Q$2:$Q$1227,"valid")+COUNTIFS('Relevant - Not CRM not valid'!$T$2:$T$416,$A338,'Relevant - Not CRM not valid'!$G$2:$G$416,"UK",'Relevant - Not CRM not valid'!$Q$2:$Q$416,"valid")+COUNTIFS('Relevant - In CRM not valid'!$T$2:$T$46,$A338,'Relevant - In CRM not valid'!$G$2:$G$46,"UK",'Relevant - In CRM not valid'!$Q$2:$Q$46,"valid")</f>
        <v>1</v>
      </c>
      <c r="O338" s="2" t="str">
        <f t="shared" si="11"/>
        <v>Research  IT/Systems</v>
      </c>
    </row>
    <row r="339" spans="1:15" ht="15" customHeight="1">
      <c r="A339" s="2" t="s">
        <v>785</v>
      </c>
      <c r="B339" s="2" t="s">
        <v>786</v>
      </c>
      <c r="C339" s="2" t="s">
        <v>1570</v>
      </c>
      <c r="D339" s="2" t="str">
        <f>IFERROR(INDEX('UK Target Institutions'!$D$2:$D$727,MATCH($A339,'UK Target Institutions'!$A$2:$A$727,0)),"")</f>
        <v>No</v>
      </c>
      <c r="E339" s="2">
        <f>COUNTIFS('Relevant - In CRM valid'!$T$2:$T$4699,$A339,'Relevant - In CRM valid'!$G$2:$G$4699,"UK")+COUNTIFS('Relevant - In CRM unknown'!$T$2:$T$253,$A339,'Relevant - In CRM unknown'!$G$2:$G$253,"UK")+COUNTIFS('Relevant - IN NOW CRM valid'!$T$2:$T$2328,$A339,'Relevant - IN NOW CRM valid'!$G$2:$G$2328,"UK")+COUNTIFS('Relevant - IN NOW CRM unknown'!$T$2:$T$1227,$A339,'Relevant - IN NOW CRM unknown'!$G$2:$G$1227,"UK")+COUNTIFS('Relevant - Not CRM not valid'!$T$2:$T$416,$A339,'Relevant - Not CRM not valid'!$G$2:$G$416,"UK")+COUNTIFS('Relevant - In CRM not valid'!$T$2:$T$46,$A339,'Relevant - In CRM not valid'!$G$2:$G$46,"UK")</f>
        <v>1</v>
      </c>
      <c r="F339" s="2">
        <f>COUNTIFS('Relevant - In CRM valid'!$T$2:$T$4699,$A339,'Relevant - In CRM valid'!$G$2:$G$4699,"UK",'Relevant - In CRM valid'!$M$2:$M$4699,"Research")+COUNTIFS('Relevant - In CRM unknown'!$T$2:$T$253,$A339,'Relevant - In CRM unknown'!$G$2:$G$253,"UK",'Relevant - In CRM unknown'!$M$2:$M$253,"Research")+COUNTIFS('Relevant - IN NOW CRM valid'!$T$2:$T$2328,$A339,'Relevant - IN NOW CRM valid'!$G$2:$G$2328,"UK",'Relevant - IN NOW CRM valid'!$M$2:$M$2328,"Research")+COUNTIFS('Relevant - IN NOW CRM unknown'!$T$2:$T$1227,$A339,'Relevant - IN NOW CRM unknown'!$G$2:$G$1227,"UK",'Relevant - IN NOW CRM unknown'!$M$2:$M$1227,"Research")+COUNTIFS('Relevant - Not CRM not valid'!$T$2:$T$416,$A339,'Relevant - Not CRM not valid'!$G$2:$G$416,"UK",'Relevant - Not CRM not valid'!$M$2:$M$416,"Research")+COUNTIFS('Relevant - In CRM not valid'!$T$2:$T$46,$A339,'Relevant - In CRM not valid'!$G$2:$G$46,"UK",'Relevant - In CRM not valid'!$M$2:$M$46,"Research")</f>
        <v>1</v>
      </c>
      <c r="G339" s="2">
        <f>COUNTIFS('Relevant - In CRM valid'!$T$2:$T$4699,$A339,'Relevant - In CRM valid'!$G$2:$G$4699,"UK",'Relevant - In CRM valid'!$M$2:$M$4699,"Research",'Relevant - In CRM valid'!$R$2:$R$4699,"Senior")+COUNTIFS('Relevant - In CRM unknown'!$T$2:$T$253,$A339,'Relevant - In CRM unknown'!$G$2:$G$253,"UK",'Relevant - In CRM unknown'!$M$2:$M$253,"Research",'Relevant - In CRM unknown'!$R$2:$R$253,"Senior")+COUNTIFS('Relevant - IN NOW CRM valid'!$T$2:$T$2328,$A339,'Relevant - IN NOW CRM valid'!$G$2:$G$2328,"UK",'Relevant - IN NOW CRM valid'!$M$2:$M$2328,"Research",'Relevant - IN NOW CRM valid'!$R$2:$R$2328,"Senior")+COUNTIFS('Relevant - IN NOW CRM unknown'!$T$2:$T$1227,$A339,'Relevant - IN NOW CRM unknown'!$G$2:$G$1227,"UK",'Relevant - IN NOW CRM unknown'!$M$2:$M$1227,"Research",'Relevant - IN NOW CRM unknown'!$R$2:$R$1227,"Senior")+COUNTIFS('Relevant - Not CRM not valid'!$T$2:$T$416,$A339,'Relevant - Not CRM not valid'!$G$2:$G$416,"UK",'Relevant - Not CRM not valid'!$M$2:$M$416,"Research",'Relevant - Not CRM not valid'!$R$2:$R$416,"Senior")+COUNTIFS('Relevant - In CRM not valid'!$T$2:$T$46,$A339,'Relevant - In CRM not valid'!$G$2:$G$46,"UK",'Relevant - In CRM not valid'!$M$2:$M$46,"Research",'Relevant - In CRM not valid'!$R$2:$R$46,"Senior")</f>
        <v>1</v>
      </c>
      <c r="H339" s="2">
        <f>COUNTIFS('Relevant - In CRM valid'!$T$2:$T$4699,$A339,'Relevant - In CRM valid'!$G$2:$G$4699,"UK",'Relevant - In CRM valid'!$M$2:$M$4699,"Research",'Relevant - In CRM valid'!$R$2:$R$4699,"Operational")+COUNTIFS('Relevant - In CRM unknown'!$T$2:$T$253,$A339,'Relevant - In CRM unknown'!$G$2:$G$253,"UK",'Relevant - In CRM unknown'!$M$2:$M$253,"Research",'Relevant - In CRM unknown'!$R$2:$R$253,"Operational")+COUNTIFS('Relevant - IN NOW CRM valid'!$T$2:$T$2328,$A339,'Relevant - IN NOW CRM valid'!$G$2:$G$2328,"UK",'Relevant - IN NOW CRM valid'!$M$2:$M$2328,"Research",'Relevant - IN NOW CRM valid'!$R$2:$R$2328,"Operational")+COUNTIFS('Relevant - IN NOW CRM unknown'!$T$2:$T$1227,$A339,'Relevant - IN NOW CRM unknown'!$G$2:$G$1227,"UK",'Relevant - IN NOW CRM unknown'!$M$2:$M$1227,"Research",'Relevant - IN NOW CRM unknown'!$R$2:$R$1227,"Operational")+COUNTIFS('Relevant - Not CRM not valid'!$T$2:$T$416,$A339,'Relevant - Not CRM not valid'!$G$2:$G$416,"UK",'Relevant - Not CRM not valid'!$M$2:$M$416,"Research",'Relevant - Not CRM not valid'!$R$2:$R$416,"Operational")+COUNTIFS('Relevant - In CRM not valid'!$T$2:$T$46,$A339,'Relevant - In CRM not valid'!$G$2:$G$46,"UK",'Relevant - In CRM not valid'!$M$2:$M$46,"Research",'Relevant - In CRM not valid'!$R$2:$R$46,"Operational")</f>
        <v>0</v>
      </c>
      <c r="I339" s="2">
        <f>COUNTIFS('Relevant - In CRM valid'!$T$2:$T$4699,$A339,'Relevant - In CRM valid'!$G$2:$G$4699,"UK",'Relevant - In CRM valid'!$M$2:$M$4699,"Research",'Relevant - In CRM valid'!$R$2:$R$4699,"Academic")+COUNTIFS('Relevant - In CRM unknown'!$T$2:$T$253,$A339,'Relevant - In CRM unknown'!$G$2:$G$253,"UK",'Relevant - In CRM unknown'!$M$2:$M$253,"Research",'Relevant - In CRM unknown'!$R$2:$R$253,"Academic")+COUNTIFS('Relevant - IN NOW CRM valid'!$T$2:$T$2328,$A339,'Relevant - IN NOW CRM valid'!$G$2:$G$2328,"UK",'Relevant - IN NOW CRM valid'!$M$2:$M$2328,"Research",'Relevant - IN NOW CRM valid'!$R$2:$R$2328,"Academic")+COUNTIFS('Relevant - IN NOW CRM unknown'!$T$2:$T$1227,$A339,'Relevant - IN NOW CRM unknown'!$G$2:$G$1227,"UK",'Relevant - IN NOW CRM unknown'!$M$2:$M$1227,"Research",'Relevant - IN NOW CRM unknown'!$R$2:$R$1227,"Academic")+COUNTIFS('Relevant - Not CRM not valid'!$T$2:$T$416,$A339,'Relevant - Not CRM not valid'!$G$2:$G$416,"UK",'Relevant - Not CRM not valid'!$M$2:$M$416,"Research",'Relevant - Not CRM not valid'!$R$2:$R$416,"Academic")+COUNTIFS('Relevant - In CRM not valid'!$T$2:$T$46,$A339,'Relevant - In CRM not valid'!$G$2:$G$46,"UK",'Relevant - In CRM not valid'!$M$2:$M$46,"Research",'Relevant - In CRM not valid'!$R$2:$R$46,"Academic")</f>
        <v>0</v>
      </c>
      <c r="J339" s="2">
        <f>COUNTIFS('Relevant - In CRM valid'!$T$2:$T$4699,$A339,'Relevant - In CRM valid'!$G$2:$G$4699,"UK",'Relevant - In CRM valid'!$M$2:$M$4699,"Finance")+COUNTIFS('Relevant - In CRM unknown'!$T$2:$T$253,$A339,'Relevant - In CRM unknown'!$G$2:$G$253,"UK",'Relevant - In CRM unknown'!$M$2:$M$253,"Finance")+COUNTIFS('Relevant - IN NOW CRM valid'!$T$2:$T$2328,$A339,'Relevant - IN NOW CRM valid'!$G$2:$G$2328,"UK",'Relevant - IN NOW CRM valid'!$M$2:$M$2328,"Finance")+COUNTIFS('Relevant - IN NOW CRM unknown'!$T$2:$T$1227,$A339,'Relevant - IN NOW CRM unknown'!$G$2:$G$1227,"UK",'Relevant - IN NOW CRM unknown'!$M$2:$M$1227,"Finance")+COUNTIFS('Relevant - Not CRM not valid'!$T$2:$T$416,$A339,'Relevant - Not CRM not valid'!$G$2:$G$416,"UK",'Relevant - Not CRM not valid'!$M$2:$M$416,"Finance")+COUNTIFS('Relevant - In CRM not valid'!$T$2:$T$46,$A339,'Relevant - In CRM not valid'!$G$2:$G$46,"UK",'Relevant - In CRM not valid'!$M$2:$M$46,"Finance")</f>
        <v>0</v>
      </c>
      <c r="K339" s="2">
        <f>COUNTIFS('Relevant - In CRM valid'!$T$2:$T$4699,$A339,'Relevant - In CRM valid'!$G$2:$G$4699,"UK",'Relevant - In CRM valid'!$M$2:$M$4699,"IT/Systems")+COUNTIFS('Relevant - In CRM unknown'!$T$2:$T$253,$A339,'Relevant - In CRM unknown'!$G$2:$G$253,"UK",'Relevant - In CRM unknown'!$M$2:$M$253,"IT/Systems")+COUNTIFS('Relevant - IN NOW CRM valid'!$T$2:$T$2328,$A339,'Relevant - IN NOW CRM valid'!$G$2:$G$2328,"UK",'Relevant - IN NOW CRM valid'!$M$2:$M$2328,"IT/Systems")+COUNTIFS('Relevant - IN NOW CRM unknown'!$T$2:$T$1227,$A339,'Relevant - IN NOW CRM unknown'!$G$2:$G$1227,"UK",'Relevant - IN NOW CRM unknown'!$M$2:$M$1227,"IT/Systems")+COUNTIFS('Relevant - Not CRM not valid'!$T$2:$T$416,$A339,'Relevant - Not CRM not valid'!$G$2:$G$416,"UK",'Relevant - Not CRM not valid'!$M$2:$M$416,"IT/Systems")+COUNTIFS('Relevant - In CRM not valid'!$T$2:$T$46,$A339,'Relevant - In CRM not valid'!$G$2:$G$46,"UK",'Relevant - In CRM not valid'!$M$2:$M$46,"IT/Systems")</f>
        <v>0</v>
      </c>
      <c r="L339" s="2">
        <f>COUNTIFS('Relevant - In CRM valid'!$T$2:$T$4699,$A339,'Relevant - In CRM valid'!$G$2:$G$4699,"UK",'Relevant - In CRM valid'!$M$2:$M$4699,"")+COUNTIFS('Relevant - In CRM unknown'!$T$2:$T$253,$A339,'Relevant - In CRM unknown'!$G$2:$G$253,"UK",'Relevant - In CRM unknown'!$M$2:$M$253,"")+COUNTIFS('Relevant - IN NOW CRM valid'!$T$2:$T$2328,$A339,'Relevant - IN NOW CRM valid'!$G$2:$G$2328,"UK",'Relevant - IN NOW CRM valid'!$M$2:$M$2328,"")+COUNTIFS('Relevant - IN NOW CRM unknown'!$T$2:$T$1227,$A339,'Relevant - IN NOW CRM unknown'!$G$2:$G$1227,"UK",'Relevant - IN NOW CRM unknown'!$M$2:$M$1227,"")+COUNTIFS('Relevant - Not CRM not valid'!$T$2:$T$416,$A339,'Relevant - Not CRM not valid'!$G$2:$G$416,"UK",'Relevant - Not CRM not valid'!$M$2:$M$416,"")+COUNTIFS('Relevant - In CRM not valid'!$T$2:$T$46,$A339,'Relevant - In CRM not valid'!$G$2:$G$46,"UK",'Relevant - In CRM not valid'!$M$2:$M$46,"")</f>
        <v>0</v>
      </c>
      <c r="M339" s="2">
        <f t="shared" si="10"/>
        <v>1</v>
      </c>
      <c r="N339" s="2">
        <f>COUNTIFS('Relevant - In CRM valid'!$T$2:$T$4699,$A339,'Relevant - In CRM valid'!$G$2:$G$4699,"UK",'Relevant - In CRM valid'!$Q$2:$Q$4699,"valid")+COUNTIFS('Relevant - In CRM unknown'!$T$2:$T$253,$A339,'Relevant - In CRM unknown'!$G$2:$G$253,"UK",'Relevant - In CRM unknown'!$Q$2:$Q$253,"valid")+COUNTIFS('Relevant - IN NOW CRM valid'!$T$2:$T$2328,$A339,'Relevant - IN NOW CRM valid'!$G$2:$G$2328,"UK",'Relevant - IN NOW CRM valid'!$Q$2:$Q$2328,"valid")+COUNTIFS('Relevant - IN NOW CRM unknown'!$T$2:$T$1227,$A339,'Relevant - IN NOW CRM unknown'!$G$2:$G$1227,"UK",'Relevant - IN NOW CRM unknown'!$Q$2:$Q$1227,"valid")+COUNTIFS('Relevant - Not CRM not valid'!$T$2:$T$416,$A339,'Relevant - Not CRM not valid'!$G$2:$G$416,"UK",'Relevant - Not CRM not valid'!$Q$2:$Q$416,"valid")+COUNTIFS('Relevant - In CRM not valid'!$T$2:$T$46,$A339,'Relevant - In CRM not valid'!$G$2:$G$46,"UK",'Relevant - In CRM not valid'!$Q$2:$Q$46,"valid")</f>
        <v>1</v>
      </c>
      <c r="O339" s="2" t="str">
        <f t="shared" si="11"/>
        <v>Finance  IT/Systems</v>
      </c>
    </row>
    <row r="340" spans="1:15" ht="15" customHeight="1">
      <c r="A340" s="2" t="s">
        <v>787</v>
      </c>
      <c r="B340" s="2" t="s">
        <v>788</v>
      </c>
      <c r="C340" s="2" t="s">
        <v>383</v>
      </c>
      <c r="D340" s="2" t="str">
        <f>IFERROR(INDEX('UK Target Institutions'!$D$2:$D$727,MATCH($A340,'UK Target Institutions'!$A$2:$A$727,0)),"")</f>
        <v>No</v>
      </c>
      <c r="E340" s="2">
        <f>COUNTIFS('Relevant - In CRM valid'!$T$2:$T$4699,$A340,'Relevant - In CRM valid'!$G$2:$G$4699,"UK")+COUNTIFS('Relevant - In CRM unknown'!$T$2:$T$253,$A340,'Relevant - In CRM unknown'!$G$2:$G$253,"UK")+COUNTIFS('Relevant - IN NOW CRM valid'!$T$2:$T$2328,$A340,'Relevant - IN NOW CRM valid'!$G$2:$G$2328,"UK")+COUNTIFS('Relevant - IN NOW CRM unknown'!$T$2:$T$1227,$A340,'Relevant - IN NOW CRM unknown'!$G$2:$G$1227,"UK")+COUNTIFS('Relevant - Not CRM not valid'!$T$2:$T$416,$A340,'Relevant - Not CRM not valid'!$G$2:$G$416,"UK")+COUNTIFS('Relevant - In CRM not valid'!$T$2:$T$46,$A340,'Relevant - In CRM not valid'!$G$2:$G$46,"UK")</f>
        <v>1</v>
      </c>
      <c r="F340" s="2">
        <f>COUNTIFS('Relevant - In CRM valid'!$T$2:$T$4699,$A340,'Relevant - In CRM valid'!$G$2:$G$4699,"UK",'Relevant - In CRM valid'!$M$2:$M$4699,"Research")+COUNTIFS('Relevant - In CRM unknown'!$T$2:$T$253,$A340,'Relevant - In CRM unknown'!$G$2:$G$253,"UK",'Relevant - In CRM unknown'!$M$2:$M$253,"Research")+COUNTIFS('Relevant - IN NOW CRM valid'!$T$2:$T$2328,$A340,'Relevant - IN NOW CRM valid'!$G$2:$G$2328,"UK",'Relevant - IN NOW CRM valid'!$M$2:$M$2328,"Research")+COUNTIFS('Relevant - IN NOW CRM unknown'!$T$2:$T$1227,$A340,'Relevant - IN NOW CRM unknown'!$G$2:$G$1227,"UK",'Relevant - IN NOW CRM unknown'!$M$2:$M$1227,"Research")+COUNTIFS('Relevant - Not CRM not valid'!$T$2:$T$416,$A340,'Relevant - Not CRM not valid'!$G$2:$G$416,"UK",'Relevant - Not CRM not valid'!$M$2:$M$416,"Research")+COUNTIFS('Relevant - In CRM not valid'!$T$2:$T$46,$A340,'Relevant - In CRM not valid'!$G$2:$G$46,"UK",'Relevant - In CRM not valid'!$M$2:$M$46,"Research")</f>
        <v>1</v>
      </c>
      <c r="G340" s="2">
        <f>COUNTIFS('Relevant - In CRM valid'!$T$2:$T$4699,$A340,'Relevant - In CRM valid'!$G$2:$G$4699,"UK",'Relevant - In CRM valid'!$M$2:$M$4699,"Research",'Relevant - In CRM valid'!$R$2:$R$4699,"Senior")+COUNTIFS('Relevant - In CRM unknown'!$T$2:$T$253,$A340,'Relevant - In CRM unknown'!$G$2:$G$253,"UK",'Relevant - In CRM unknown'!$M$2:$M$253,"Research",'Relevant - In CRM unknown'!$R$2:$R$253,"Senior")+COUNTIFS('Relevant - IN NOW CRM valid'!$T$2:$T$2328,$A340,'Relevant - IN NOW CRM valid'!$G$2:$G$2328,"UK",'Relevant - IN NOW CRM valid'!$M$2:$M$2328,"Research",'Relevant - IN NOW CRM valid'!$R$2:$R$2328,"Senior")+COUNTIFS('Relevant - IN NOW CRM unknown'!$T$2:$T$1227,$A340,'Relevant - IN NOW CRM unknown'!$G$2:$G$1227,"UK",'Relevant - IN NOW CRM unknown'!$M$2:$M$1227,"Research",'Relevant - IN NOW CRM unknown'!$R$2:$R$1227,"Senior")+COUNTIFS('Relevant - Not CRM not valid'!$T$2:$T$416,$A340,'Relevant - Not CRM not valid'!$G$2:$G$416,"UK",'Relevant - Not CRM not valid'!$M$2:$M$416,"Research",'Relevant - Not CRM not valid'!$R$2:$R$416,"Senior")+COUNTIFS('Relevant - In CRM not valid'!$T$2:$T$46,$A340,'Relevant - In CRM not valid'!$G$2:$G$46,"UK",'Relevant - In CRM not valid'!$M$2:$M$46,"Research",'Relevant - In CRM not valid'!$R$2:$R$46,"Senior")</f>
        <v>0</v>
      </c>
      <c r="H340" s="2">
        <f>COUNTIFS('Relevant - In CRM valid'!$T$2:$T$4699,$A340,'Relevant - In CRM valid'!$G$2:$G$4699,"UK",'Relevant - In CRM valid'!$M$2:$M$4699,"Research",'Relevant - In CRM valid'!$R$2:$R$4699,"Operational")+COUNTIFS('Relevant - In CRM unknown'!$T$2:$T$253,$A340,'Relevant - In CRM unknown'!$G$2:$G$253,"UK",'Relevant - In CRM unknown'!$M$2:$M$253,"Research",'Relevant - In CRM unknown'!$R$2:$R$253,"Operational")+COUNTIFS('Relevant - IN NOW CRM valid'!$T$2:$T$2328,$A340,'Relevant - IN NOW CRM valid'!$G$2:$G$2328,"UK",'Relevant - IN NOW CRM valid'!$M$2:$M$2328,"Research",'Relevant - IN NOW CRM valid'!$R$2:$R$2328,"Operational")+COUNTIFS('Relevant - IN NOW CRM unknown'!$T$2:$T$1227,$A340,'Relevant - IN NOW CRM unknown'!$G$2:$G$1227,"UK",'Relevant - IN NOW CRM unknown'!$M$2:$M$1227,"Research",'Relevant - IN NOW CRM unknown'!$R$2:$R$1227,"Operational")+COUNTIFS('Relevant - Not CRM not valid'!$T$2:$T$416,$A340,'Relevant - Not CRM not valid'!$G$2:$G$416,"UK",'Relevant - Not CRM not valid'!$M$2:$M$416,"Research",'Relevant - Not CRM not valid'!$R$2:$R$416,"Operational")+COUNTIFS('Relevant - In CRM not valid'!$T$2:$T$46,$A340,'Relevant - In CRM not valid'!$G$2:$G$46,"UK",'Relevant - In CRM not valid'!$M$2:$M$46,"Research",'Relevant - In CRM not valid'!$R$2:$R$46,"Operational")</f>
        <v>0</v>
      </c>
      <c r="I340" s="2">
        <f>COUNTIFS('Relevant - In CRM valid'!$T$2:$T$4699,$A340,'Relevant - In CRM valid'!$G$2:$G$4699,"UK",'Relevant - In CRM valid'!$M$2:$M$4699,"Research",'Relevant - In CRM valid'!$R$2:$R$4699,"Academic")+COUNTIFS('Relevant - In CRM unknown'!$T$2:$T$253,$A340,'Relevant - In CRM unknown'!$G$2:$G$253,"UK",'Relevant - In CRM unknown'!$M$2:$M$253,"Research",'Relevant - In CRM unknown'!$R$2:$R$253,"Academic")+COUNTIFS('Relevant - IN NOW CRM valid'!$T$2:$T$2328,$A340,'Relevant - IN NOW CRM valid'!$G$2:$G$2328,"UK",'Relevant - IN NOW CRM valid'!$M$2:$M$2328,"Research",'Relevant - IN NOW CRM valid'!$R$2:$R$2328,"Academic")+COUNTIFS('Relevant - IN NOW CRM unknown'!$T$2:$T$1227,$A340,'Relevant - IN NOW CRM unknown'!$G$2:$G$1227,"UK",'Relevant - IN NOW CRM unknown'!$M$2:$M$1227,"Research",'Relevant - IN NOW CRM unknown'!$R$2:$R$1227,"Academic")+COUNTIFS('Relevant - Not CRM not valid'!$T$2:$T$416,$A340,'Relevant - Not CRM not valid'!$G$2:$G$416,"UK",'Relevant - Not CRM not valid'!$M$2:$M$416,"Research",'Relevant - Not CRM not valid'!$R$2:$R$416,"Academic")+COUNTIFS('Relevant - In CRM not valid'!$T$2:$T$46,$A340,'Relevant - In CRM not valid'!$G$2:$G$46,"UK",'Relevant - In CRM not valid'!$M$2:$M$46,"Research",'Relevant - In CRM not valid'!$R$2:$R$46,"Academic")</f>
        <v>1</v>
      </c>
      <c r="J340" s="2">
        <f>COUNTIFS('Relevant - In CRM valid'!$T$2:$T$4699,$A340,'Relevant - In CRM valid'!$G$2:$G$4699,"UK",'Relevant - In CRM valid'!$M$2:$M$4699,"Finance")+COUNTIFS('Relevant - In CRM unknown'!$T$2:$T$253,$A340,'Relevant - In CRM unknown'!$G$2:$G$253,"UK",'Relevant - In CRM unknown'!$M$2:$M$253,"Finance")+COUNTIFS('Relevant - IN NOW CRM valid'!$T$2:$T$2328,$A340,'Relevant - IN NOW CRM valid'!$G$2:$G$2328,"UK",'Relevant - IN NOW CRM valid'!$M$2:$M$2328,"Finance")+COUNTIFS('Relevant - IN NOW CRM unknown'!$T$2:$T$1227,$A340,'Relevant - IN NOW CRM unknown'!$G$2:$G$1227,"UK",'Relevant - IN NOW CRM unknown'!$M$2:$M$1227,"Finance")+COUNTIFS('Relevant - Not CRM not valid'!$T$2:$T$416,$A340,'Relevant - Not CRM not valid'!$G$2:$G$416,"UK",'Relevant - Not CRM not valid'!$M$2:$M$416,"Finance")+COUNTIFS('Relevant - In CRM not valid'!$T$2:$T$46,$A340,'Relevant - In CRM not valid'!$G$2:$G$46,"UK",'Relevant - In CRM not valid'!$M$2:$M$46,"Finance")</f>
        <v>0</v>
      </c>
      <c r="K340" s="2">
        <f>COUNTIFS('Relevant - In CRM valid'!$T$2:$T$4699,$A340,'Relevant - In CRM valid'!$G$2:$G$4699,"UK",'Relevant - In CRM valid'!$M$2:$M$4699,"IT/Systems")+COUNTIFS('Relevant - In CRM unknown'!$T$2:$T$253,$A340,'Relevant - In CRM unknown'!$G$2:$G$253,"UK",'Relevant - In CRM unknown'!$M$2:$M$253,"IT/Systems")+COUNTIFS('Relevant - IN NOW CRM valid'!$T$2:$T$2328,$A340,'Relevant - IN NOW CRM valid'!$G$2:$G$2328,"UK",'Relevant - IN NOW CRM valid'!$M$2:$M$2328,"IT/Systems")+COUNTIFS('Relevant - IN NOW CRM unknown'!$T$2:$T$1227,$A340,'Relevant - IN NOW CRM unknown'!$G$2:$G$1227,"UK",'Relevant - IN NOW CRM unknown'!$M$2:$M$1227,"IT/Systems")+COUNTIFS('Relevant - Not CRM not valid'!$T$2:$T$416,$A340,'Relevant - Not CRM not valid'!$G$2:$G$416,"UK",'Relevant - Not CRM not valid'!$M$2:$M$416,"IT/Systems")+COUNTIFS('Relevant - In CRM not valid'!$T$2:$T$46,$A340,'Relevant - In CRM not valid'!$G$2:$G$46,"UK",'Relevant - In CRM not valid'!$M$2:$M$46,"IT/Systems")</f>
        <v>0</v>
      </c>
      <c r="L340" s="2">
        <f>COUNTIFS('Relevant - In CRM valid'!$T$2:$T$4699,$A340,'Relevant - In CRM valid'!$G$2:$G$4699,"UK",'Relevant - In CRM valid'!$M$2:$M$4699,"")+COUNTIFS('Relevant - In CRM unknown'!$T$2:$T$253,$A340,'Relevant - In CRM unknown'!$G$2:$G$253,"UK",'Relevant - In CRM unknown'!$M$2:$M$253,"")+COUNTIFS('Relevant - IN NOW CRM valid'!$T$2:$T$2328,$A340,'Relevant - IN NOW CRM valid'!$G$2:$G$2328,"UK",'Relevant - IN NOW CRM valid'!$M$2:$M$2328,"")+COUNTIFS('Relevant - IN NOW CRM unknown'!$T$2:$T$1227,$A340,'Relevant - IN NOW CRM unknown'!$G$2:$G$1227,"UK",'Relevant - IN NOW CRM unknown'!$M$2:$M$1227,"")+COUNTIFS('Relevant - Not CRM not valid'!$T$2:$T$416,$A340,'Relevant - Not CRM not valid'!$G$2:$G$416,"UK",'Relevant - Not CRM not valid'!$M$2:$M$416,"")+COUNTIFS('Relevant - In CRM not valid'!$T$2:$T$46,$A340,'Relevant - In CRM not valid'!$G$2:$G$46,"UK",'Relevant - In CRM not valid'!$M$2:$M$46,"")</f>
        <v>0</v>
      </c>
      <c r="M340" s="2">
        <f t="shared" si="10"/>
        <v>1</v>
      </c>
      <c r="N340" s="2">
        <f>COUNTIFS('Relevant - In CRM valid'!$T$2:$T$4699,$A340,'Relevant - In CRM valid'!$G$2:$G$4699,"UK",'Relevant - In CRM valid'!$Q$2:$Q$4699,"valid")+COUNTIFS('Relevant - In CRM unknown'!$T$2:$T$253,$A340,'Relevant - In CRM unknown'!$G$2:$G$253,"UK",'Relevant - In CRM unknown'!$Q$2:$Q$253,"valid")+COUNTIFS('Relevant - IN NOW CRM valid'!$T$2:$T$2328,$A340,'Relevant - IN NOW CRM valid'!$G$2:$G$2328,"UK",'Relevant - IN NOW CRM valid'!$Q$2:$Q$2328,"valid")+COUNTIFS('Relevant - IN NOW CRM unknown'!$T$2:$T$1227,$A340,'Relevant - IN NOW CRM unknown'!$G$2:$G$1227,"UK",'Relevant - IN NOW CRM unknown'!$Q$2:$Q$1227,"valid")+COUNTIFS('Relevant - Not CRM not valid'!$T$2:$T$416,$A340,'Relevant - Not CRM not valid'!$G$2:$G$416,"UK",'Relevant - Not CRM not valid'!$Q$2:$Q$416,"valid")+COUNTIFS('Relevant - In CRM not valid'!$T$2:$T$46,$A340,'Relevant - In CRM not valid'!$G$2:$G$46,"UK",'Relevant - In CRM not valid'!$Q$2:$Q$46,"valid")</f>
        <v>0</v>
      </c>
      <c r="O340" s="2" t="str">
        <f t="shared" si="11"/>
        <v>Finance  IT/Systems</v>
      </c>
    </row>
    <row r="341" spans="1:15" ht="15" customHeight="1">
      <c r="A341" s="2" t="s">
        <v>789</v>
      </c>
      <c r="B341" s="2" t="s">
        <v>790</v>
      </c>
      <c r="C341" s="2" t="s">
        <v>1570</v>
      </c>
      <c r="D341" s="2" t="str">
        <f>IFERROR(INDEX('UK Target Institutions'!$D$2:$D$727,MATCH($A341,'UK Target Institutions'!$A$2:$A$727,0)),"")</f>
        <v>Yes</v>
      </c>
      <c r="E341" s="2">
        <f>COUNTIFS('Relevant - In CRM valid'!$T$2:$T$4699,$A341,'Relevant - In CRM valid'!$G$2:$G$4699,"UK")+COUNTIFS('Relevant - In CRM unknown'!$T$2:$T$253,$A341,'Relevant - In CRM unknown'!$G$2:$G$253,"UK")+COUNTIFS('Relevant - IN NOW CRM valid'!$T$2:$T$2328,$A341,'Relevant - IN NOW CRM valid'!$G$2:$G$2328,"UK")+COUNTIFS('Relevant - IN NOW CRM unknown'!$T$2:$T$1227,$A341,'Relevant - IN NOW CRM unknown'!$G$2:$G$1227,"UK")+COUNTIFS('Relevant - Not CRM not valid'!$T$2:$T$416,$A341,'Relevant - Not CRM not valid'!$G$2:$G$416,"UK")+COUNTIFS('Relevant - In CRM not valid'!$T$2:$T$46,$A341,'Relevant - In CRM not valid'!$G$2:$G$46,"UK")</f>
        <v>1</v>
      </c>
      <c r="F341" s="2">
        <f>COUNTIFS('Relevant - In CRM valid'!$T$2:$T$4699,$A341,'Relevant - In CRM valid'!$G$2:$G$4699,"UK",'Relevant - In CRM valid'!$M$2:$M$4699,"Research")+COUNTIFS('Relevant - In CRM unknown'!$T$2:$T$253,$A341,'Relevant - In CRM unknown'!$G$2:$G$253,"UK",'Relevant - In CRM unknown'!$M$2:$M$253,"Research")+COUNTIFS('Relevant - IN NOW CRM valid'!$T$2:$T$2328,$A341,'Relevant - IN NOW CRM valid'!$G$2:$G$2328,"UK",'Relevant - IN NOW CRM valid'!$M$2:$M$2328,"Research")+COUNTIFS('Relevant - IN NOW CRM unknown'!$T$2:$T$1227,$A341,'Relevant - IN NOW CRM unknown'!$G$2:$G$1227,"UK",'Relevant - IN NOW CRM unknown'!$M$2:$M$1227,"Research")+COUNTIFS('Relevant - Not CRM not valid'!$T$2:$T$416,$A341,'Relevant - Not CRM not valid'!$G$2:$G$416,"UK",'Relevant - Not CRM not valid'!$M$2:$M$416,"Research")+COUNTIFS('Relevant - In CRM not valid'!$T$2:$T$46,$A341,'Relevant - In CRM not valid'!$G$2:$G$46,"UK",'Relevant - In CRM not valid'!$M$2:$M$46,"Research")</f>
        <v>1</v>
      </c>
      <c r="G341" s="2">
        <f>COUNTIFS('Relevant - In CRM valid'!$T$2:$T$4699,$A341,'Relevant - In CRM valid'!$G$2:$G$4699,"UK",'Relevant - In CRM valid'!$M$2:$M$4699,"Research",'Relevant - In CRM valid'!$R$2:$R$4699,"Senior")+COUNTIFS('Relevant - In CRM unknown'!$T$2:$T$253,$A341,'Relevant - In CRM unknown'!$G$2:$G$253,"UK",'Relevant - In CRM unknown'!$M$2:$M$253,"Research",'Relevant - In CRM unknown'!$R$2:$R$253,"Senior")+COUNTIFS('Relevant - IN NOW CRM valid'!$T$2:$T$2328,$A341,'Relevant - IN NOW CRM valid'!$G$2:$G$2328,"UK",'Relevant - IN NOW CRM valid'!$M$2:$M$2328,"Research",'Relevant - IN NOW CRM valid'!$R$2:$R$2328,"Senior")+COUNTIFS('Relevant - IN NOW CRM unknown'!$T$2:$T$1227,$A341,'Relevant - IN NOW CRM unknown'!$G$2:$G$1227,"UK",'Relevant - IN NOW CRM unknown'!$M$2:$M$1227,"Research",'Relevant - IN NOW CRM unknown'!$R$2:$R$1227,"Senior")+COUNTIFS('Relevant - Not CRM not valid'!$T$2:$T$416,$A341,'Relevant - Not CRM not valid'!$G$2:$G$416,"UK",'Relevant - Not CRM not valid'!$M$2:$M$416,"Research",'Relevant - Not CRM not valid'!$R$2:$R$416,"Senior")+COUNTIFS('Relevant - In CRM not valid'!$T$2:$T$46,$A341,'Relevant - In CRM not valid'!$G$2:$G$46,"UK",'Relevant - In CRM not valid'!$M$2:$M$46,"Research",'Relevant - In CRM not valid'!$R$2:$R$46,"Senior")</f>
        <v>1</v>
      </c>
      <c r="H341" s="2">
        <f>COUNTIFS('Relevant - In CRM valid'!$T$2:$T$4699,$A341,'Relevant - In CRM valid'!$G$2:$G$4699,"UK",'Relevant - In CRM valid'!$M$2:$M$4699,"Research",'Relevant - In CRM valid'!$R$2:$R$4699,"Operational")+COUNTIFS('Relevant - In CRM unknown'!$T$2:$T$253,$A341,'Relevant - In CRM unknown'!$G$2:$G$253,"UK",'Relevant - In CRM unknown'!$M$2:$M$253,"Research",'Relevant - In CRM unknown'!$R$2:$R$253,"Operational")+COUNTIFS('Relevant - IN NOW CRM valid'!$T$2:$T$2328,$A341,'Relevant - IN NOW CRM valid'!$G$2:$G$2328,"UK",'Relevant - IN NOW CRM valid'!$M$2:$M$2328,"Research",'Relevant - IN NOW CRM valid'!$R$2:$R$2328,"Operational")+COUNTIFS('Relevant - IN NOW CRM unknown'!$T$2:$T$1227,$A341,'Relevant - IN NOW CRM unknown'!$G$2:$G$1227,"UK",'Relevant - IN NOW CRM unknown'!$M$2:$M$1227,"Research",'Relevant - IN NOW CRM unknown'!$R$2:$R$1227,"Operational")+COUNTIFS('Relevant - Not CRM not valid'!$T$2:$T$416,$A341,'Relevant - Not CRM not valid'!$G$2:$G$416,"UK",'Relevant - Not CRM not valid'!$M$2:$M$416,"Research",'Relevant - Not CRM not valid'!$R$2:$R$416,"Operational")+COUNTIFS('Relevant - In CRM not valid'!$T$2:$T$46,$A341,'Relevant - In CRM not valid'!$G$2:$G$46,"UK",'Relevant - In CRM not valid'!$M$2:$M$46,"Research",'Relevant - In CRM not valid'!$R$2:$R$46,"Operational")</f>
        <v>0</v>
      </c>
      <c r="I341" s="2">
        <f>COUNTIFS('Relevant - In CRM valid'!$T$2:$T$4699,$A341,'Relevant - In CRM valid'!$G$2:$G$4699,"UK",'Relevant - In CRM valid'!$M$2:$M$4699,"Research",'Relevant - In CRM valid'!$R$2:$R$4699,"Academic")+COUNTIFS('Relevant - In CRM unknown'!$T$2:$T$253,$A341,'Relevant - In CRM unknown'!$G$2:$G$253,"UK",'Relevant - In CRM unknown'!$M$2:$M$253,"Research",'Relevant - In CRM unknown'!$R$2:$R$253,"Academic")+COUNTIFS('Relevant - IN NOW CRM valid'!$T$2:$T$2328,$A341,'Relevant - IN NOW CRM valid'!$G$2:$G$2328,"UK",'Relevant - IN NOW CRM valid'!$M$2:$M$2328,"Research",'Relevant - IN NOW CRM valid'!$R$2:$R$2328,"Academic")+COUNTIFS('Relevant - IN NOW CRM unknown'!$T$2:$T$1227,$A341,'Relevant - IN NOW CRM unknown'!$G$2:$G$1227,"UK",'Relevant - IN NOW CRM unknown'!$M$2:$M$1227,"Research",'Relevant - IN NOW CRM unknown'!$R$2:$R$1227,"Academic")+COUNTIFS('Relevant - Not CRM not valid'!$T$2:$T$416,$A341,'Relevant - Not CRM not valid'!$G$2:$G$416,"UK",'Relevant - Not CRM not valid'!$M$2:$M$416,"Research",'Relevant - Not CRM not valid'!$R$2:$R$416,"Academic")+COUNTIFS('Relevant - In CRM not valid'!$T$2:$T$46,$A341,'Relevant - In CRM not valid'!$G$2:$G$46,"UK",'Relevant - In CRM not valid'!$M$2:$M$46,"Research",'Relevant - In CRM not valid'!$R$2:$R$46,"Academic")</f>
        <v>0</v>
      </c>
      <c r="J341" s="2">
        <f>COUNTIFS('Relevant - In CRM valid'!$T$2:$T$4699,$A341,'Relevant - In CRM valid'!$G$2:$G$4699,"UK",'Relevant - In CRM valid'!$M$2:$M$4699,"Finance")+COUNTIFS('Relevant - In CRM unknown'!$T$2:$T$253,$A341,'Relevant - In CRM unknown'!$G$2:$G$253,"UK",'Relevant - In CRM unknown'!$M$2:$M$253,"Finance")+COUNTIFS('Relevant - IN NOW CRM valid'!$T$2:$T$2328,$A341,'Relevant - IN NOW CRM valid'!$G$2:$G$2328,"UK",'Relevant - IN NOW CRM valid'!$M$2:$M$2328,"Finance")+COUNTIFS('Relevant - IN NOW CRM unknown'!$T$2:$T$1227,$A341,'Relevant - IN NOW CRM unknown'!$G$2:$G$1227,"UK",'Relevant - IN NOW CRM unknown'!$M$2:$M$1227,"Finance")+COUNTIFS('Relevant - Not CRM not valid'!$T$2:$T$416,$A341,'Relevant - Not CRM not valid'!$G$2:$G$416,"UK",'Relevant - Not CRM not valid'!$M$2:$M$416,"Finance")+COUNTIFS('Relevant - In CRM not valid'!$T$2:$T$46,$A341,'Relevant - In CRM not valid'!$G$2:$G$46,"UK",'Relevant - In CRM not valid'!$M$2:$M$46,"Finance")</f>
        <v>0</v>
      </c>
      <c r="K341" s="2">
        <f>COUNTIFS('Relevant - In CRM valid'!$T$2:$T$4699,$A341,'Relevant - In CRM valid'!$G$2:$G$4699,"UK",'Relevant - In CRM valid'!$M$2:$M$4699,"IT/Systems")+COUNTIFS('Relevant - In CRM unknown'!$T$2:$T$253,$A341,'Relevant - In CRM unknown'!$G$2:$G$253,"UK",'Relevant - In CRM unknown'!$M$2:$M$253,"IT/Systems")+COUNTIFS('Relevant - IN NOW CRM valid'!$T$2:$T$2328,$A341,'Relevant - IN NOW CRM valid'!$G$2:$G$2328,"UK",'Relevant - IN NOW CRM valid'!$M$2:$M$2328,"IT/Systems")+COUNTIFS('Relevant - IN NOW CRM unknown'!$T$2:$T$1227,$A341,'Relevant - IN NOW CRM unknown'!$G$2:$G$1227,"UK",'Relevant - IN NOW CRM unknown'!$M$2:$M$1227,"IT/Systems")+COUNTIFS('Relevant - Not CRM not valid'!$T$2:$T$416,$A341,'Relevant - Not CRM not valid'!$G$2:$G$416,"UK",'Relevant - Not CRM not valid'!$M$2:$M$416,"IT/Systems")+COUNTIFS('Relevant - In CRM not valid'!$T$2:$T$46,$A341,'Relevant - In CRM not valid'!$G$2:$G$46,"UK",'Relevant - In CRM not valid'!$M$2:$M$46,"IT/Systems")</f>
        <v>0</v>
      </c>
      <c r="L341" s="2">
        <f>COUNTIFS('Relevant - In CRM valid'!$T$2:$T$4699,$A341,'Relevant - In CRM valid'!$G$2:$G$4699,"UK",'Relevant - In CRM valid'!$M$2:$M$4699,"")+COUNTIFS('Relevant - In CRM unknown'!$T$2:$T$253,$A341,'Relevant - In CRM unknown'!$G$2:$G$253,"UK",'Relevant - In CRM unknown'!$M$2:$M$253,"")+COUNTIFS('Relevant - IN NOW CRM valid'!$T$2:$T$2328,$A341,'Relevant - IN NOW CRM valid'!$G$2:$G$2328,"UK",'Relevant - IN NOW CRM valid'!$M$2:$M$2328,"")+COUNTIFS('Relevant - IN NOW CRM unknown'!$T$2:$T$1227,$A341,'Relevant - IN NOW CRM unknown'!$G$2:$G$1227,"UK",'Relevant - IN NOW CRM unknown'!$M$2:$M$1227,"")+COUNTIFS('Relevant - Not CRM not valid'!$T$2:$T$416,$A341,'Relevant - Not CRM not valid'!$G$2:$G$416,"UK",'Relevant - Not CRM not valid'!$M$2:$M$416,"")+COUNTIFS('Relevant - In CRM not valid'!$T$2:$T$46,$A341,'Relevant - In CRM not valid'!$G$2:$G$46,"UK",'Relevant - In CRM not valid'!$M$2:$M$46,"")</f>
        <v>0</v>
      </c>
      <c r="M341" s="2">
        <f t="shared" si="10"/>
        <v>1</v>
      </c>
      <c r="N341" s="2">
        <f>COUNTIFS('Relevant - In CRM valid'!$T$2:$T$4699,$A341,'Relevant - In CRM valid'!$G$2:$G$4699,"UK",'Relevant - In CRM valid'!$Q$2:$Q$4699,"valid")+COUNTIFS('Relevant - In CRM unknown'!$T$2:$T$253,$A341,'Relevant - In CRM unknown'!$G$2:$G$253,"UK",'Relevant - In CRM unknown'!$Q$2:$Q$253,"valid")+COUNTIFS('Relevant - IN NOW CRM valid'!$T$2:$T$2328,$A341,'Relevant - IN NOW CRM valid'!$G$2:$G$2328,"UK",'Relevant - IN NOW CRM valid'!$Q$2:$Q$2328,"valid")+COUNTIFS('Relevant - IN NOW CRM unknown'!$T$2:$T$1227,$A341,'Relevant - IN NOW CRM unknown'!$G$2:$G$1227,"UK",'Relevant - IN NOW CRM unknown'!$Q$2:$Q$1227,"valid")+COUNTIFS('Relevant - Not CRM not valid'!$T$2:$T$416,$A341,'Relevant - Not CRM not valid'!$G$2:$G$416,"UK",'Relevant - Not CRM not valid'!$Q$2:$Q$416,"valid")+COUNTIFS('Relevant - In CRM not valid'!$T$2:$T$46,$A341,'Relevant - In CRM not valid'!$G$2:$G$46,"UK",'Relevant - In CRM not valid'!$Q$2:$Q$46,"valid")</f>
        <v>1</v>
      </c>
      <c r="O341" s="2" t="str">
        <f t="shared" si="11"/>
        <v>Finance  IT/Systems</v>
      </c>
    </row>
    <row r="342" spans="1:15" ht="15" customHeight="1">
      <c r="A342" s="2" t="s">
        <v>791</v>
      </c>
      <c r="B342" s="2" t="s">
        <v>792</v>
      </c>
      <c r="C342" s="2" t="s">
        <v>1570</v>
      </c>
      <c r="D342" s="2" t="str">
        <f>IFERROR(INDEX('UK Target Institutions'!$D$2:$D$727,MATCH($A342,'UK Target Institutions'!$A$2:$A$727,0)),"")</f>
        <v>No</v>
      </c>
      <c r="E342" s="2">
        <f>COUNTIFS('Relevant - In CRM valid'!$T$2:$T$4699,$A342,'Relevant - In CRM valid'!$G$2:$G$4699,"UK")+COUNTIFS('Relevant - In CRM unknown'!$T$2:$T$253,$A342,'Relevant - In CRM unknown'!$G$2:$G$253,"UK")+COUNTIFS('Relevant - IN NOW CRM valid'!$T$2:$T$2328,$A342,'Relevant - IN NOW CRM valid'!$G$2:$G$2328,"UK")+COUNTIFS('Relevant - IN NOW CRM unknown'!$T$2:$T$1227,$A342,'Relevant - IN NOW CRM unknown'!$G$2:$G$1227,"UK")+COUNTIFS('Relevant - Not CRM not valid'!$T$2:$T$416,$A342,'Relevant - Not CRM not valid'!$G$2:$G$416,"UK")+COUNTIFS('Relevant - In CRM not valid'!$T$2:$T$46,$A342,'Relevant - In CRM not valid'!$G$2:$G$46,"UK")</f>
        <v>1</v>
      </c>
      <c r="F342" s="2">
        <f>COUNTIFS('Relevant - In CRM valid'!$T$2:$T$4699,$A342,'Relevant - In CRM valid'!$G$2:$G$4699,"UK",'Relevant - In CRM valid'!$M$2:$M$4699,"Research")+COUNTIFS('Relevant - In CRM unknown'!$T$2:$T$253,$A342,'Relevant - In CRM unknown'!$G$2:$G$253,"UK",'Relevant - In CRM unknown'!$M$2:$M$253,"Research")+COUNTIFS('Relevant - IN NOW CRM valid'!$T$2:$T$2328,$A342,'Relevant - IN NOW CRM valid'!$G$2:$G$2328,"UK",'Relevant - IN NOW CRM valid'!$M$2:$M$2328,"Research")+COUNTIFS('Relevant - IN NOW CRM unknown'!$T$2:$T$1227,$A342,'Relevant - IN NOW CRM unknown'!$G$2:$G$1227,"UK",'Relevant - IN NOW CRM unknown'!$M$2:$M$1227,"Research")+COUNTIFS('Relevant - Not CRM not valid'!$T$2:$T$416,$A342,'Relevant - Not CRM not valid'!$G$2:$G$416,"UK",'Relevant - Not CRM not valid'!$M$2:$M$416,"Research")+COUNTIFS('Relevant - In CRM not valid'!$T$2:$T$46,$A342,'Relevant - In CRM not valid'!$G$2:$G$46,"UK",'Relevant - In CRM not valid'!$M$2:$M$46,"Research")</f>
        <v>1</v>
      </c>
      <c r="G342" s="2">
        <f>COUNTIFS('Relevant - In CRM valid'!$T$2:$T$4699,$A342,'Relevant - In CRM valid'!$G$2:$G$4699,"UK",'Relevant - In CRM valid'!$M$2:$M$4699,"Research",'Relevant - In CRM valid'!$R$2:$R$4699,"Senior")+COUNTIFS('Relevant - In CRM unknown'!$T$2:$T$253,$A342,'Relevant - In CRM unknown'!$G$2:$G$253,"UK",'Relevant - In CRM unknown'!$M$2:$M$253,"Research",'Relevant - In CRM unknown'!$R$2:$R$253,"Senior")+COUNTIFS('Relevant - IN NOW CRM valid'!$T$2:$T$2328,$A342,'Relevant - IN NOW CRM valid'!$G$2:$G$2328,"UK",'Relevant - IN NOW CRM valid'!$M$2:$M$2328,"Research",'Relevant - IN NOW CRM valid'!$R$2:$R$2328,"Senior")+COUNTIFS('Relevant - IN NOW CRM unknown'!$T$2:$T$1227,$A342,'Relevant - IN NOW CRM unknown'!$G$2:$G$1227,"UK",'Relevant - IN NOW CRM unknown'!$M$2:$M$1227,"Research",'Relevant - IN NOW CRM unknown'!$R$2:$R$1227,"Senior")+COUNTIFS('Relevant - Not CRM not valid'!$T$2:$T$416,$A342,'Relevant - Not CRM not valid'!$G$2:$G$416,"UK",'Relevant - Not CRM not valid'!$M$2:$M$416,"Research",'Relevant - Not CRM not valid'!$R$2:$R$416,"Senior")+COUNTIFS('Relevant - In CRM not valid'!$T$2:$T$46,$A342,'Relevant - In CRM not valid'!$G$2:$G$46,"UK",'Relevant - In CRM not valid'!$M$2:$M$46,"Research",'Relevant - In CRM not valid'!$R$2:$R$46,"Senior")</f>
        <v>0</v>
      </c>
      <c r="H342" s="2">
        <f>COUNTIFS('Relevant - In CRM valid'!$T$2:$T$4699,$A342,'Relevant - In CRM valid'!$G$2:$G$4699,"UK",'Relevant - In CRM valid'!$M$2:$M$4699,"Research",'Relevant - In CRM valid'!$R$2:$R$4699,"Operational")+COUNTIFS('Relevant - In CRM unknown'!$T$2:$T$253,$A342,'Relevant - In CRM unknown'!$G$2:$G$253,"UK",'Relevant - In CRM unknown'!$M$2:$M$253,"Research",'Relevant - In CRM unknown'!$R$2:$R$253,"Operational")+COUNTIFS('Relevant - IN NOW CRM valid'!$T$2:$T$2328,$A342,'Relevant - IN NOW CRM valid'!$G$2:$G$2328,"UK",'Relevant - IN NOW CRM valid'!$M$2:$M$2328,"Research",'Relevant - IN NOW CRM valid'!$R$2:$R$2328,"Operational")+COUNTIFS('Relevant - IN NOW CRM unknown'!$T$2:$T$1227,$A342,'Relevant - IN NOW CRM unknown'!$G$2:$G$1227,"UK",'Relevant - IN NOW CRM unknown'!$M$2:$M$1227,"Research",'Relevant - IN NOW CRM unknown'!$R$2:$R$1227,"Operational")+COUNTIFS('Relevant - Not CRM not valid'!$T$2:$T$416,$A342,'Relevant - Not CRM not valid'!$G$2:$G$416,"UK",'Relevant - Not CRM not valid'!$M$2:$M$416,"Research",'Relevant - Not CRM not valid'!$R$2:$R$416,"Operational")+COUNTIFS('Relevant - In CRM not valid'!$T$2:$T$46,$A342,'Relevant - In CRM not valid'!$G$2:$G$46,"UK",'Relevant - In CRM not valid'!$M$2:$M$46,"Research",'Relevant - In CRM not valid'!$R$2:$R$46,"Operational")</f>
        <v>1</v>
      </c>
      <c r="I342" s="2">
        <f>COUNTIFS('Relevant - In CRM valid'!$T$2:$T$4699,$A342,'Relevant - In CRM valid'!$G$2:$G$4699,"UK",'Relevant - In CRM valid'!$M$2:$M$4699,"Research",'Relevant - In CRM valid'!$R$2:$R$4699,"Academic")+COUNTIFS('Relevant - In CRM unknown'!$T$2:$T$253,$A342,'Relevant - In CRM unknown'!$G$2:$G$253,"UK",'Relevant - In CRM unknown'!$M$2:$M$253,"Research",'Relevant - In CRM unknown'!$R$2:$R$253,"Academic")+COUNTIFS('Relevant - IN NOW CRM valid'!$T$2:$T$2328,$A342,'Relevant - IN NOW CRM valid'!$G$2:$G$2328,"UK",'Relevant - IN NOW CRM valid'!$M$2:$M$2328,"Research",'Relevant - IN NOW CRM valid'!$R$2:$R$2328,"Academic")+COUNTIFS('Relevant - IN NOW CRM unknown'!$T$2:$T$1227,$A342,'Relevant - IN NOW CRM unknown'!$G$2:$G$1227,"UK",'Relevant - IN NOW CRM unknown'!$M$2:$M$1227,"Research",'Relevant - IN NOW CRM unknown'!$R$2:$R$1227,"Academic")+COUNTIFS('Relevant - Not CRM not valid'!$T$2:$T$416,$A342,'Relevant - Not CRM not valid'!$G$2:$G$416,"UK",'Relevant - Not CRM not valid'!$M$2:$M$416,"Research",'Relevant - Not CRM not valid'!$R$2:$R$416,"Academic")+COUNTIFS('Relevant - In CRM not valid'!$T$2:$T$46,$A342,'Relevant - In CRM not valid'!$G$2:$G$46,"UK",'Relevant - In CRM not valid'!$M$2:$M$46,"Research",'Relevant - In CRM not valid'!$R$2:$R$46,"Academic")</f>
        <v>0</v>
      </c>
      <c r="J342" s="2">
        <f>COUNTIFS('Relevant - In CRM valid'!$T$2:$T$4699,$A342,'Relevant - In CRM valid'!$G$2:$G$4699,"UK",'Relevant - In CRM valid'!$M$2:$M$4699,"Finance")+COUNTIFS('Relevant - In CRM unknown'!$T$2:$T$253,$A342,'Relevant - In CRM unknown'!$G$2:$G$253,"UK",'Relevant - In CRM unknown'!$M$2:$M$253,"Finance")+COUNTIFS('Relevant - IN NOW CRM valid'!$T$2:$T$2328,$A342,'Relevant - IN NOW CRM valid'!$G$2:$G$2328,"UK",'Relevant - IN NOW CRM valid'!$M$2:$M$2328,"Finance")+COUNTIFS('Relevant - IN NOW CRM unknown'!$T$2:$T$1227,$A342,'Relevant - IN NOW CRM unknown'!$G$2:$G$1227,"UK",'Relevant - IN NOW CRM unknown'!$M$2:$M$1227,"Finance")+COUNTIFS('Relevant - Not CRM not valid'!$T$2:$T$416,$A342,'Relevant - Not CRM not valid'!$G$2:$G$416,"UK",'Relevant - Not CRM not valid'!$M$2:$M$416,"Finance")+COUNTIFS('Relevant - In CRM not valid'!$T$2:$T$46,$A342,'Relevant - In CRM not valid'!$G$2:$G$46,"UK",'Relevant - In CRM not valid'!$M$2:$M$46,"Finance")</f>
        <v>0</v>
      </c>
      <c r="K342" s="2">
        <f>COUNTIFS('Relevant - In CRM valid'!$T$2:$T$4699,$A342,'Relevant - In CRM valid'!$G$2:$G$4699,"UK",'Relevant - In CRM valid'!$M$2:$M$4699,"IT/Systems")+COUNTIFS('Relevant - In CRM unknown'!$T$2:$T$253,$A342,'Relevant - In CRM unknown'!$G$2:$G$253,"UK",'Relevant - In CRM unknown'!$M$2:$M$253,"IT/Systems")+COUNTIFS('Relevant - IN NOW CRM valid'!$T$2:$T$2328,$A342,'Relevant - IN NOW CRM valid'!$G$2:$G$2328,"UK",'Relevant - IN NOW CRM valid'!$M$2:$M$2328,"IT/Systems")+COUNTIFS('Relevant - IN NOW CRM unknown'!$T$2:$T$1227,$A342,'Relevant - IN NOW CRM unknown'!$G$2:$G$1227,"UK",'Relevant - IN NOW CRM unknown'!$M$2:$M$1227,"IT/Systems")+COUNTIFS('Relevant - Not CRM not valid'!$T$2:$T$416,$A342,'Relevant - Not CRM not valid'!$G$2:$G$416,"UK",'Relevant - Not CRM not valid'!$M$2:$M$416,"IT/Systems")+COUNTIFS('Relevant - In CRM not valid'!$T$2:$T$46,$A342,'Relevant - In CRM not valid'!$G$2:$G$46,"UK",'Relevant - In CRM not valid'!$M$2:$M$46,"IT/Systems")</f>
        <v>0</v>
      </c>
      <c r="L342" s="2">
        <f>COUNTIFS('Relevant - In CRM valid'!$T$2:$T$4699,$A342,'Relevant - In CRM valid'!$G$2:$G$4699,"UK",'Relevant - In CRM valid'!$M$2:$M$4699,"")+COUNTIFS('Relevant - In CRM unknown'!$T$2:$T$253,$A342,'Relevant - In CRM unknown'!$G$2:$G$253,"UK",'Relevant - In CRM unknown'!$M$2:$M$253,"")+COUNTIFS('Relevant - IN NOW CRM valid'!$T$2:$T$2328,$A342,'Relevant - IN NOW CRM valid'!$G$2:$G$2328,"UK",'Relevant - IN NOW CRM valid'!$M$2:$M$2328,"")+COUNTIFS('Relevant - IN NOW CRM unknown'!$T$2:$T$1227,$A342,'Relevant - IN NOW CRM unknown'!$G$2:$G$1227,"UK",'Relevant - IN NOW CRM unknown'!$M$2:$M$1227,"")+COUNTIFS('Relevant - Not CRM not valid'!$T$2:$T$416,$A342,'Relevant - Not CRM not valid'!$G$2:$G$416,"UK",'Relevant - Not CRM not valid'!$M$2:$M$416,"")+COUNTIFS('Relevant - In CRM not valid'!$T$2:$T$46,$A342,'Relevant - In CRM not valid'!$G$2:$G$46,"UK",'Relevant - In CRM not valid'!$M$2:$M$46,"")</f>
        <v>0</v>
      </c>
      <c r="M342" s="2">
        <f t="shared" si="10"/>
        <v>1</v>
      </c>
      <c r="N342" s="2">
        <f>COUNTIFS('Relevant - In CRM valid'!$T$2:$T$4699,$A342,'Relevant - In CRM valid'!$G$2:$G$4699,"UK",'Relevant - In CRM valid'!$Q$2:$Q$4699,"valid")+COUNTIFS('Relevant - In CRM unknown'!$T$2:$T$253,$A342,'Relevant - In CRM unknown'!$G$2:$G$253,"UK",'Relevant - In CRM unknown'!$Q$2:$Q$253,"valid")+COUNTIFS('Relevant - IN NOW CRM valid'!$T$2:$T$2328,$A342,'Relevant - IN NOW CRM valid'!$G$2:$G$2328,"UK",'Relevant - IN NOW CRM valid'!$Q$2:$Q$2328,"valid")+COUNTIFS('Relevant - IN NOW CRM unknown'!$T$2:$T$1227,$A342,'Relevant - IN NOW CRM unknown'!$G$2:$G$1227,"UK",'Relevant - IN NOW CRM unknown'!$Q$2:$Q$1227,"valid")+COUNTIFS('Relevant - Not CRM not valid'!$T$2:$T$416,$A342,'Relevant - Not CRM not valid'!$G$2:$G$416,"UK",'Relevant - Not CRM not valid'!$Q$2:$Q$416,"valid")+COUNTIFS('Relevant - In CRM not valid'!$T$2:$T$46,$A342,'Relevant - In CRM not valid'!$G$2:$G$46,"UK",'Relevant - In CRM not valid'!$Q$2:$Q$46,"valid")</f>
        <v>1</v>
      </c>
      <c r="O342" s="2" t="str">
        <f t="shared" si="11"/>
        <v>Finance  IT/Systems</v>
      </c>
    </row>
    <row r="343" spans="1:15" ht="15" customHeight="1">
      <c r="A343" s="2" t="s">
        <v>793</v>
      </c>
      <c r="B343" s="2" t="s">
        <v>794</v>
      </c>
      <c r="C343" s="2" t="s">
        <v>1570</v>
      </c>
      <c r="D343" s="2" t="str">
        <f>IFERROR(INDEX('UK Target Institutions'!$D$2:$D$727,MATCH($A343,'UK Target Institutions'!$A$2:$A$727,0)),"")</f>
        <v>No</v>
      </c>
      <c r="E343" s="2">
        <f>COUNTIFS('Relevant - In CRM valid'!$T$2:$T$4699,$A343,'Relevant - In CRM valid'!$G$2:$G$4699,"UK")+COUNTIFS('Relevant - In CRM unknown'!$T$2:$T$253,$A343,'Relevant - In CRM unknown'!$G$2:$G$253,"UK")+COUNTIFS('Relevant - IN NOW CRM valid'!$T$2:$T$2328,$A343,'Relevant - IN NOW CRM valid'!$G$2:$G$2328,"UK")+COUNTIFS('Relevant - IN NOW CRM unknown'!$T$2:$T$1227,$A343,'Relevant - IN NOW CRM unknown'!$G$2:$G$1227,"UK")+COUNTIFS('Relevant - Not CRM not valid'!$T$2:$T$416,$A343,'Relevant - Not CRM not valid'!$G$2:$G$416,"UK")+COUNTIFS('Relevant - In CRM not valid'!$T$2:$T$46,$A343,'Relevant - In CRM not valid'!$G$2:$G$46,"UK")</f>
        <v>1</v>
      </c>
      <c r="F343" s="2">
        <f>COUNTIFS('Relevant - In CRM valid'!$T$2:$T$4699,$A343,'Relevant - In CRM valid'!$G$2:$G$4699,"UK",'Relevant - In CRM valid'!$M$2:$M$4699,"Research")+COUNTIFS('Relevant - In CRM unknown'!$T$2:$T$253,$A343,'Relevant - In CRM unknown'!$G$2:$G$253,"UK",'Relevant - In CRM unknown'!$M$2:$M$253,"Research")+COUNTIFS('Relevant - IN NOW CRM valid'!$T$2:$T$2328,$A343,'Relevant - IN NOW CRM valid'!$G$2:$G$2328,"UK",'Relevant - IN NOW CRM valid'!$M$2:$M$2328,"Research")+COUNTIFS('Relevant - IN NOW CRM unknown'!$T$2:$T$1227,$A343,'Relevant - IN NOW CRM unknown'!$G$2:$G$1227,"UK",'Relevant - IN NOW CRM unknown'!$M$2:$M$1227,"Research")+COUNTIFS('Relevant - Not CRM not valid'!$T$2:$T$416,$A343,'Relevant - Not CRM not valid'!$G$2:$G$416,"UK",'Relevant - Not CRM not valid'!$M$2:$M$416,"Research")+COUNTIFS('Relevant - In CRM not valid'!$T$2:$T$46,$A343,'Relevant - In CRM not valid'!$G$2:$G$46,"UK",'Relevant - In CRM not valid'!$M$2:$M$46,"Research")</f>
        <v>0</v>
      </c>
      <c r="G343" s="2">
        <f>COUNTIFS('Relevant - In CRM valid'!$T$2:$T$4699,$A343,'Relevant - In CRM valid'!$G$2:$G$4699,"UK",'Relevant - In CRM valid'!$M$2:$M$4699,"Research",'Relevant - In CRM valid'!$R$2:$R$4699,"Senior")+COUNTIFS('Relevant - In CRM unknown'!$T$2:$T$253,$A343,'Relevant - In CRM unknown'!$G$2:$G$253,"UK",'Relevant - In CRM unknown'!$M$2:$M$253,"Research",'Relevant - In CRM unknown'!$R$2:$R$253,"Senior")+COUNTIFS('Relevant - IN NOW CRM valid'!$T$2:$T$2328,$A343,'Relevant - IN NOW CRM valid'!$G$2:$G$2328,"UK",'Relevant - IN NOW CRM valid'!$M$2:$M$2328,"Research",'Relevant - IN NOW CRM valid'!$R$2:$R$2328,"Senior")+COUNTIFS('Relevant - IN NOW CRM unknown'!$T$2:$T$1227,$A343,'Relevant - IN NOW CRM unknown'!$G$2:$G$1227,"UK",'Relevant - IN NOW CRM unknown'!$M$2:$M$1227,"Research",'Relevant - IN NOW CRM unknown'!$R$2:$R$1227,"Senior")+COUNTIFS('Relevant - Not CRM not valid'!$T$2:$T$416,$A343,'Relevant - Not CRM not valid'!$G$2:$G$416,"UK",'Relevant - Not CRM not valid'!$M$2:$M$416,"Research",'Relevant - Not CRM not valid'!$R$2:$R$416,"Senior")+COUNTIFS('Relevant - In CRM not valid'!$T$2:$T$46,$A343,'Relevant - In CRM not valid'!$G$2:$G$46,"UK",'Relevant - In CRM not valid'!$M$2:$M$46,"Research",'Relevant - In CRM not valid'!$R$2:$R$46,"Senior")</f>
        <v>0</v>
      </c>
      <c r="H343" s="2">
        <f>COUNTIFS('Relevant - In CRM valid'!$T$2:$T$4699,$A343,'Relevant - In CRM valid'!$G$2:$G$4699,"UK",'Relevant - In CRM valid'!$M$2:$M$4699,"Research",'Relevant - In CRM valid'!$R$2:$R$4699,"Operational")+COUNTIFS('Relevant - In CRM unknown'!$T$2:$T$253,$A343,'Relevant - In CRM unknown'!$G$2:$G$253,"UK",'Relevant - In CRM unknown'!$M$2:$M$253,"Research",'Relevant - In CRM unknown'!$R$2:$R$253,"Operational")+COUNTIFS('Relevant - IN NOW CRM valid'!$T$2:$T$2328,$A343,'Relevant - IN NOW CRM valid'!$G$2:$G$2328,"UK",'Relevant - IN NOW CRM valid'!$M$2:$M$2328,"Research",'Relevant - IN NOW CRM valid'!$R$2:$R$2328,"Operational")+COUNTIFS('Relevant - IN NOW CRM unknown'!$T$2:$T$1227,$A343,'Relevant - IN NOW CRM unknown'!$G$2:$G$1227,"UK",'Relevant - IN NOW CRM unknown'!$M$2:$M$1227,"Research",'Relevant - IN NOW CRM unknown'!$R$2:$R$1227,"Operational")+COUNTIFS('Relevant - Not CRM not valid'!$T$2:$T$416,$A343,'Relevant - Not CRM not valid'!$G$2:$G$416,"UK",'Relevant - Not CRM not valid'!$M$2:$M$416,"Research",'Relevant - Not CRM not valid'!$R$2:$R$416,"Operational")+COUNTIFS('Relevant - In CRM not valid'!$T$2:$T$46,$A343,'Relevant - In CRM not valid'!$G$2:$G$46,"UK",'Relevant - In CRM not valid'!$M$2:$M$46,"Research",'Relevant - In CRM not valid'!$R$2:$R$46,"Operational")</f>
        <v>0</v>
      </c>
      <c r="I343" s="2">
        <f>COUNTIFS('Relevant - In CRM valid'!$T$2:$T$4699,$A343,'Relevant - In CRM valid'!$G$2:$G$4699,"UK",'Relevant - In CRM valid'!$M$2:$M$4699,"Research",'Relevant - In CRM valid'!$R$2:$R$4699,"Academic")+COUNTIFS('Relevant - In CRM unknown'!$T$2:$T$253,$A343,'Relevant - In CRM unknown'!$G$2:$G$253,"UK",'Relevant - In CRM unknown'!$M$2:$M$253,"Research",'Relevant - In CRM unknown'!$R$2:$R$253,"Academic")+COUNTIFS('Relevant - IN NOW CRM valid'!$T$2:$T$2328,$A343,'Relevant - IN NOW CRM valid'!$G$2:$G$2328,"UK",'Relevant - IN NOW CRM valid'!$M$2:$M$2328,"Research",'Relevant - IN NOW CRM valid'!$R$2:$R$2328,"Academic")+COUNTIFS('Relevant - IN NOW CRM unknown'!$T$2:$T$1227,$A343,'Relevant - IN NOW CRM unknown'!$G$2:$G$1227,"UK",'Relevant - IN NOW CRM unknown'!$M$2:$M$1227,"Research",'Relevant - IN NOW CRM unknown'!$R$2:$R$1227,"Academic")+COUNTIFS('Relevant - Not CRM not valid'!$T$2:$T$416,$A343,'Relevant - Not CRM not valid'!$G$2:$G$416,"UK",'Relevant - Not CRM not valid'!$M$2:$M$416,"Research",'Relevant - Not CRM not valid'!$R$2:$R$416,"Academic")+COUNTIFS('Relevant - In CRM not valid'!$T$2:$T$46,$A343,'Relevant - In CRM not valid'!$G$2:$G$46,"UK",'Relevant - In CRM not valid'!$M$2:$M$46,"Research",'Relevant - In CRM not valid'!$R$2:$R$46,"Academic")</f>
        <v>0</v>
      </c>
      <c r="J343" s="2">
        <f>COUNTIFS('Relevant - In CRM valid'!$T$2:$T$4699,$A343,'Relevant - In CRM valid'!$G$2:$G$4699,"UK",'Relevant - In CRM valid'!$M$2:$M$4699,"Finance")+COUNTIFS('Relevant - In CRM unknown'!$T$2:$T$253,$A343,'Relevant - In CRM unknown'!$G$2:$G$253,"UK",'Relevant - In CRM unknown'!$M$2:$M$253,"Finance")+COUNTIFS('Relevant - IN NOW CRM valid'!$T$2:$T$2328,$A343,'Relevant - IN NOW CRM valid'!$G$2:$G$2328,"UK",'Relevant - IN NOW CRM valid'!$M$2:$M$2328,"Finance")+COUNTIFS('Relevant - IN NOW CRM unknown'!$T$2:$T$1227,$A343,'Relevant - IN NOW CRM unknown'!$G$2:$G$1227,"UK",'Relevant - IN NOW CRM unknown'!$M$2:$M$1227,"Finance")+COUNTIFS('Relevant - Not CRM not valid'!$T$2:$T$416,$A343,'Relevant - Not CRM not valid'!$G$2:$G$416,"UK",'Relevant - Not CRM not valid'!$M$2:$M$416,"Finance")+COUNTIFS('Relevant - In CRM not valid'!$T$2:$T$46,$A343,'Relevant - In CRM not valid'!$G$2:$G$46,"UK",'Relevant - In CRM not valid'!$M$2:$M$46,"Finance")</f>
        <v>0</v>
      </c>
      <c r="K343" s="2">
        <f>COUNTIFS('Relevant - In CRM valid'!$T$2:$T$4699,$A343,'Relevant - In CRM valid'!$G$2:$G$4699,"UK",'Relevant - In CRM valid'!$M$2:$M$4699,"IT/Systems")+COUNTIFS('Relevant - In CRM unknown'!$T$2:$T$253,$A343,'Relevant - In CRM unknown'!$G$2:$G$253,"UK",'Relevant - In CRM unknown'!$M$2:$M$253,"IT/Systems")+COUNTIFS('Relevant - IN NOW CRM valid'!$T$2:$T$2328,$A343,'Relevant - IN NOW CRM valid'!$G$2:$G$2328,"UK",'Relevant - IN NOW CRM valid'!$M$2:$M$2328,"IT/Systems")+COUNTIFS('Relevant - IN NOW CRM unknown'!$T$2:$T$1227,$A343,'Relevant - IN NOW CRM unknown'!$G$2:$G$1227,"UK",'Relevant - IN NOW CRM unknown'!$M$2:$M$1227,"IT/Systems")+COUNTIFS('Relevant - Not CRM not valid'!$T$2:$T$416,$A343,'Relevant - Not CRM not valid'!$G$2:$G$416,"UK",'Relevant - Not CRM not valid'!$M$2:$M$416,"IT/Systems")+COUNTIFS('Relevant - In CRM not valid'!$T$2:$T$46,$A343,'Relevant - In CRM not valid'!$G$2:$G$46,"UK",'Relevant - In CRM not valid'!$M$2:$M$46,"IT/Systems")</f>
        <v>1</v>
      </c>
      <c r="L343" s="2">
        <f>COUNTIFS('Relevant - In CRM valid'!$T$2:$T$4699,$A343,'Relevant - In CRM valid'!$G$2:$G$4699,"UK",'Relevant - In CRM valid'!$M$2:$M$4699,"")+COUNTIFS('Relevant - In CRM unknown'!$T$2:$T$253,$A343,'Relevant - In CRM unknown'!$G$2:$G$253,"UK",'Relevant - In CRM unknown'!$M$2:$M$253,"")+COUNTIFS('Relevant - IN NOW CRM valid'!$T$2:$T$2328,$A343,'Relevant - IN NOW CRM valid'!$G$2:$G$2328,"UK",'Relevant - IN NOW CRM valid'!$M$2:$M$2328,"")+COUNTIFS('Relevant - IN NOW CRM unknown'!$T$2:$T$1227,$A343,'Relevant - IN NOW CRM unknown'!$G$2:$G$1227,"UK",'Relevant - IN NOW CRM unknown'!$M$2:$M$1227,"")+COUNTIFS('Relevant - Not CRM not valid'!$T$2:$T$416,$A343,'Relevant - Not CRM not valid'!$G$2:$G$416,"UK",'Relevant - Not CRM not valid'!$M$2:$M$416,"")+COUNTIFS('Relevant - In CRM not valid'!$T$2:$T$46,$A343,'Relevant - In CRM not valid'!$G$2:$G$46,"UK",'Relevant - In CRM not valid'!$M$2:$M$46,"")</f>
        <v>0</v>
      </c>
      <c r="M343" s="2">
        <f t="shared" si="10"/>
        <v>1</v>
      </c>
      <c r="N343" s="2">
        <f>COUNTIFS('Relevant - In CRM valid'!$T$2:$T$4699,$A343,'Relevant - In CRM valid'!$G$2:$G$4699,"UK",'Relevant - In CRM valid'!$Q$2:$Q$4699,"valid")+COUNTIFS('Relevant - In CRM unknown'!$T$2:$T$253,$A343,'Relevant - In CRM unknown'!$G$2:$G$253,"UK",'Relevant - In CRM unknown'!$Q$2:$Q$253,"valid")+COUNTIFS('Relevant - IN NOW CRM valid'!$T$2:$T$2328,$A343,'Relevant - IN NOW CRM valid'!$G$2:$G$2328,"UK",'Relevant - IN NOW CRM valid'!$Q$2:$Q$2328,"valid")+COUNTIFS('Relevant - IN NOW CRM unknown'!$T$2:$T$1227,$A343,'Relevant - IN NOW CRM unknown'!$G$2:$G$1227,"UK",'Relevant - IN NOW CRM unknown'!$Q$2:$Q$1227,"valid")+COUNTIFS('Relevant - Not CRM not valid'!$T$2:$T$416,$A343,'Relevant - Not CRM not valid'!$G$2:$G$416,"UK",'Relevant - Not CRM not valid'!$Q$2:$Q$416,"valid")+COUNTIFS('Relevant - In CRM not valid'!$T$2:$T$46,$A343,'Relevant - In CRM not valid'!$G$2:$G$46,"UK",'Relevant - In CRM not valid'!$Q$2:$Q$46,"valid")</f>
        <v>1</v>
      </c>
      <c r="O343" s="2" t="str">
        <f t="shared" si="11"/>
        <v xml:space="preserve">Research  Finance  </v>
      </c>
    </row>
    <row r="344" spans="1:15" ht="15" customHeight="1">
      <c r="A344" s="2" t="s">
        <v>795</v>
      </c>
      <c r="B344" s="2" t="s">
        <v>796</v>
      </c>
      <c r="C344" s="2" t="s">
        <v>368</v>
      </c>
      <c r="D344" s="2" t="str">
        <f>IFERROR(INDEX('UK Target Institutions'!$D$2:$D$727,MATCH($A344,'UK Target Institutions'!$A$2:$A$727,0)),"")</f>
        <v>No</v>
      </c>
      <c r="E344" s="2">
        <f>COUNTIFS('Relevant - In CRM valid'!$T$2:$T$4699,$A344,'Relevant - In CRM valid'!$G$2:$G$4699,"UK")+COUNTIFS('Relevant - In CRM unknown'!$T$2:$T$253,$A344,'Relevant - In CRM unknown'!$G$2:$G$253,"UK")+COUNTIFS('Relevant - IN NOW CRM valid'!$T$2:$T$2328,$A344,'Relevant - IN NOW CRM valid'!$G$2:$G$2328,"UK")+COUNTIFS('Relevant - IN NOW CRM unknown'!$T$2:$T$1227,$A344,'Relevant - IN NOW CRM unknown'!$G$2:$G$1227,"UK")+COUNTIFS('Relevant - Not CRM not valid'!$T$2:$T$416,$A344,'Relevant - Not CRM not valid'!$G$2:$G$416,"UK")+COUNTIFS('Relevant - In CRM not valid'!$T$2:$T$46,$A344,'Relevant - In CRM not valid'!$G$2:$G$46,"UK")</f>
        <v>1</v>
      </c>
      <c r="F344" s="2">
        <f>COUNTIFS('Relevant - In CRM valid'!$T$2:$T$4699,$A344,'Relevant - In CRM valid'!$G$2:$G$4699,"UK",'Relevant - In CRM valid'!$M$2:$M$4699,"Research")+COUNTIFS('Relevant - In CRM unknown'!$T$2:$T$253,$A344,'Relevant - In CRM unknown'!$G$2:$G$253,"UK",'Relevant - In CRM unknown'!$M$2:$M$253,"Research")+COUNTIFS('Relevant - IN NOW CRM valid'!$T$2:$T$2328,$A344,'Relevant - IN NOW CRM valid'!$G$2:$G$2328,"UK",'Relevant - IN NOW CRM valid'!$M$2:$M$2328,"Research")+COUNTIFS('Relevant - IN NOW CRM unknown'!$T$2:$T$1227,$A344,'Relevant - IN NOW CRM unknown'!$G$2:$G$1227,"UK",'Relevant - IN NOW CRM unknown'!$M$2:$M$1227,"Research")+COUNTIFS('Relevant - Not CRM not valid'!$T$2:$T$416,$A344,'Relevant - Not CRM not valid'!$G$2:$G$416,"UK",'Relevant - Not CRM not valid'!$M$2:$M$416,"Research")+COUNTIFS('Relevant - In CRM not valid'!$T$2:$T$46,$A344,'Relevant - In CRM not valid'!$G$2:$G$46,"UK",'Relevant - In CRM not valid'!$M$2:$M$46,"Research")</f>
        <v>0</v>
      </c>
      <c r="G344" s="2">
        <f>COUNTIFS('Relevant - In CRM valid'!$T$2:$T$4699,$A344,'Relevant - In CRM valid'!$G$2:$G$4699,"UK",'Relevant - In CRM valid'!$M$2:$M$4699,"Research",'Relevant - In CRM valid'!$R$2:$R$4699,"Senior")+COUNTIFS('Relevant - In CRM unknown'!$T$2:$T$253,$A344,'Relevant - In CRM unknown'!$G$2:$G$253,"UK",'Relevant - In CRM unknown'!$M$2:$M$253,"Research",'Relevant - In CRM unknown'!$R$2:$R$253,"Senior")+COUNTIFS('Relevant - IN NOW CRM valid'!$T$2:$T$2328,$A344,'Relevant - IN NOW CRM valid'!$G$2:$G$2328,"UK",'Relevant - IN NOW CRM valid'!$M$2:$M$2328,"Research",'Relevant - IN NOW CRM valid'!$R$2:$R$2328,"Senior")+COUNTIFS('Relevant - IN NOW CRM unknown'!$T$2:$T$1227,$A344,'Relevant - IN NOW CRM unknown'!$G$2:$G$1227,"UK",'Relevant - IN NOW CRM unknown'!$M$2:$M$1227,"Research",'Relevant - IN NOW CRM unknown'!$R$2:$R$1227,"Senior")+COUNTIFS('Relevant - Not CRM not valid'!$T$2:$T$416,$A344,'Relevant - Not CRM not valid'!$G$2:$G$416,"UK",'Relevant - Not CRM not valid'!$M$2:$M$416,"Research",'Relevant - Not CRM not valid'!$R$2:$R$416,"Senior")+COUNTIFS('Relevant - In CRM not valid'!$T$2:$T$46,$A344,'Relevant - In CRM not valid'!$G$2:$G$46,"UK",'Relevant - In CRM not valid'!$M$2:$M$46,"Research",'Relevant - In CRM not valid'!$R$2:$R$46,"Senior")</f>
        <v>0</v>
      </c>
      <c r="H344" s="2">
        <f>COUNTIFS('Relevant - In CRM valid'!$T$2:$T$4699,$A344,'Relevant - In CRM valid'!$G$2:$G$4699,"UK",'Relevant - In CRM valid'!$M$2:$M$4699,"Research",'Relevant - In CRM valid'!$R$2:$R$4699,"Operational")+COUNTIFS('Relevant - In CRM unknown'!$T$2:$T$253,$A344,'Relevant - In CRM unknown'!$G$2:$G$253,"UK",'Relevant - In CRM unknown'!$M$2:$M$253,"Research",'Relevant - In CRM unknown'!$R$2:$R$253,"Operational")+COUNTIFS('Relevant - IN NOW CRM valid'!$T$2:$T$2328,$A344,'Relevant - IN NOW CRM valid'!$G$2:$G$2328,"UK",'Relevant - IN NOW CRM valid'!$M$2:$M$2328,"Research",'Relevant - IN NOW CRM valid'!$R$2:$R$2328,"Operational")+COUNTIFS('Relevant - IN NOW CRM unknown'!$T$2:$T$1227,$A344,'Relevant - IN NOW CRM unknown'!$G$2:$G$1227,"UK",'Relevant - IN NOW CRM unknown'!$M$2:$M$1227,"Research",'Relevant - IN NOW CRM unknown'!$R$2:$R$1227,"Operational")+COUNTIFS('Relevant - Not CRM not valid'!$T$2:$T$416,$A344,'Relevant - Not CRM not valid'!$G$2:$G$416,"UK",'Relevant - Not CRM not valid'!$M$2:$M$416,"Research",'Relevant - Not CRM not valid'!$R$2:$R$416,"Operational")+COUNTIFS('Relevant - In CRM not valid'!$T$2:$T$46,$A344,'Relevant - In CRM not valid'!$G$2:$G$46,"UK",'Relevant - In CRM not valid'!$M$2:$M$46,"Research",'Relevant - In CRM not valid'!$R$2:$R$46,"Operational")</f>
        <v>0</v>
      </c>
      <c r="I344" s="2">
        <f>COUNTIFS('Relevant - In CRM valid'!$T$2:$T$4699,$A344,'Relevant - In CRM valid'!$G$2:$G$4699,"UK",'Relevant - In CRM valid'!$M$2:$M$4699,"Research",'Relevant - In CRM valid'!$R$2:$R$4699,"Academic")+COUNTIFS('Relevant - In CRM unknown'!$T$2:$T$253,$A344,'Relevant - In CRM unknown'!$G$2:$G$253,"UK",'Relevant - In CRM unknown'!$M$2:$M$253,"Research",'Relevant - In CRM unknown'!$R$2:$R$253,"Academic")+COUNTIFS('Relevant - IN NOW CRM valid'!$T$2:$T$2328,$A344,'Relevant - IN NOW CRM valid'!$G$2:$G$2328,"UK",'Relevant - IN NOW CRM valid'!$M$2:$M$2328,"Research",'Relevant - IN NOW CRM valid'!$R$2:$R$2328,"Academic")+COUNTIFS('Relevant - IN NOW CRM unknown'!$T$2:$T$1227,$A344,'Relevant - IN NOW CRM unknown'!$G$2:$G$1227,"UK",'Relevant - IN NOW CRM unknown'!$M$2:$M$1227,"Research",'Relevant - IN NOW CRM unknown'!$R$2:$R$1227,"Academic")+COUNTIFS('Relevant - Not CRM not valid'!$T$2:$T$416,$A344,'Relevant - Not CRM not valid'!$G$2:$G$416,"UK",'Relevant - Not CRM not valid'!$M$2:$M$416,"Research",'Relevant - Not CRM not valid'!$R$2:$R$416,"Academic")+COUNTIFS('Relevant - In CRM not valid'!$T$2:$T$46,$A344,'Relevant - In CRM not valid'!$G$2:$G$46,"UK",'Relevant - In CRM not valid'!$M$2:$M$46,"Research",'Relevant - In CRM not valid'!$R$2:$R$46,"Academic")</f>
        <v>0</v>
      </c>
      <c r="J344" s="2">
        <f>COUNTIFS('Relevant - In CRM valid'!$T$2:$T$4699,$A344,'Relevant - In CRM valid'!$G$2:$G$4699,"UK",'Relevant - In CRM valid'!$M$2:$M$4699,"Finance")+COUNTIFS('Relevant - In CRM unknown'!$T$2:$T$253,$A344,'Relevant - In CRM unknown'!$G$2:$G$253,"UK",'Relevant - In CRM unknown'!$M$2:$M$253,"Finance")+COUNTIFS('Relevant - IN NOW CRM valid'!$T$2:$T$2328,$A344,'Relevant - IN NOW CRM valid'!$G$2:$G$2328,"UK",'Relevant - IN NOW CRM valid'!$M$2:$M$2328,"Finance")+COUNTIFS('Relevant - IN NOW CRM unknown'!$T$2:$T$1227,$A344,'Relevant - IN NOW CRM unknown'!$G$2:$G$1227,"UK",'Relevant - IN NOW CRM unknown'!$M$2:$M$1227,"Finance")+COUNTIFS('Relevant - Not CRM not valid'!$T$2:$T$416,$A344,'Relevant - Not CRM not valid'!$G$2:$G$416,"UK",'Relevant - Not CRM not valid'!$M$2:$M$416,"Finance")+COUNTIFS('Relevant - In CRM not valid'!$T$2:$T$46,$A344,'Relevant - In CRM not valid'!$G$2:$G$46,"UK",'Relevant - In CRM not valid'!$M$2:$M$46,"Finance")</f>
        <v>1</v>
      </c>
      <c r="K344" s="2">
        <f>COUNTIFS('Relevant - In CRM valid'!$T$2:$T$4699,$A344,'Relevant - In CRM valid'!$G$2:$G$4699,"UK",'Relevant - In CRM valid'!$M$2:$M$4699,"IT/Systems")+COUNTIFS('Relevant - In CRM unknown'!$T$2:$T$253,$A344,'Relevant - In CRM unknown'!$G$2:$G$253,"UK",'Relevant - In CRM unknown'!$M$2:$M$253,"IT/Systems")+COUNTIFS('Relevant - IN NOW CRM valid'!$T$2:$T$2328,$A344,'Relevant - IN NOW CRM valid'!$G$2:$G$2328,"UK",'Relevant - IN NOW CRM valid'!$M$2:$M$2328,"IT/Systems")+COUNTIFS('Relevant - IN NOW CRM unknown'!$T$2:$T$1227,$A344,'Relevant - IN NOW CRM unknown'!$G$2:$G$1227,"UK",'Relevant - IN NOW CRM unknown'!$M$2:$M$1227,"IT/Systems")+COUNTIFS('Relevant - Not CRM not valid'!$T$2:$T$416,$A344,'Relevant - Not CRM not valid'!$G$2:$G$416,"UK",'Relevant - Not CRM not valid'!$M$2:$M$416,"IT/Systems")+COUNTIFS('Relevant - In CRM not valid'!$T$2:$T$46,$A344,'Relevant - In CRM not valid'!$G$2:$G$46,"UK",'Relevant - In CRM not valid'!$M$2:$M$46,"IT/Systems")</f>
        <v>0</v>
      </c>
      <c r="L344" s="2">
        <f>COUNTIFS('Relevant - In CRM valid'!$T$2:$T$4699,$A344,'Relevant - In CRM valid'!$G$2:$G$4699,"UK",'Relevant - In CRM valid'!$M$2:$M$4699,"")+COUNTIFS('Relevant - In CRM unknown'!$T$2:$T$253,$A344,'Relevant - In CRM unknown'!$G$2:$G$253,"UK",'Relevant - In CRM unknown'!$M$2:$M$253,"")+COUNTIFS('Relevant - IN NOW CRM valid'!$T$2:$T$2328,$A344,'Relevant - IN NOW CRM valid'!$G$2:$G$2328,"UK",'Relevant - IN NOW CRM valid'!$M$2:$M$2328,"")+COUNTIFS('Relevant - IN NOW CRM unknown'!$T$2:$T$1227,$A344,'Relevant - IN NOW CRM unknown'!$G$2:$G$1227,"UK",'Relevant - IN NOW CRM unknown'!$M$2:$M$1227,"")+COUNTIFS('Relevant - Not CRM not valid'!$T$2:$T$416,$A344,'Relevant - Not CRM not valid'!$G$2:$G$416,"UK",'Relevant - Not CRM not valid'!$M$2:$M$416,"")+COUNTIFS('Relevant - In CRM not valid'!$T$2:$T$46,$A344,'Relevant - In CRM not valid'!$G$2:$G$46,"UK",'Relevant - In CRM not valid'!$M$2:$M$46,"")</f>
        <v>0</v>
      </c>
      <c r="M344" s="2">
        <f t="shared" si="10"/>
        <v>1</v>
      </c>
      <c r="N344" s="2">
        <f>COUNTIFS('Relevant - In CRM valid'!$T$2:$T$4699,$A344,'Relevant - In CRM valid'!$G$2:$G$4699,"UK",'Relevant - In CRM valid'!$Q$2:$Q$4699,"valid")+COUNTIFS('Relevant - In CRM unknown'!$T$2:$T$253,$A344,'Relevant - In CRM unknown'!$G$2:$G$253,"UK",'Relevant - In CRM unknown'!$Q$2:$Q$253,"valid")+COUNTIFS('Relevant - IN NOW CRM valid'!$T$2:$T$2328,$A344,'Relevant - IN NOW CRM valid'!$G$2:$G$2328,"UK",'Relevant - IN NOW CRM valid'!$Q$2:$Q$2328,"valid")+COUNTIFS('Relevant - IN NOW CRM unknown'!$T$2:$T$1227,$A344,'Relevant - IN NOW CRM unknown'!$G$2:$G$1227,"UK",'Relevant - IN NOW CRM unknown'!$Q$2:$Q$1227,"valid")+COUNTIFS('Relevant - Not CRM not valid'!$T$2:$T$416,$A344,'Relevant - Not CRM not valid'!$G$2:$G$416,"UK",'Relevant - Not CRM not valid'!$Q$2:$Q$416,"valid")+COUNTIFS('Relevant - In CRM not valid'!$T$2:$T$46,$A344,'Relevant - In CRM not valid'!$G$2:$G$46,"UK",'Relevant - In CRM not valid'!$Q$2:$Q$46,"valid")</f>
        <v>1</v>
      </c>
      <c r="O344" s="2" t="str">
        <f t="shared" si="11"/>
        <v>Research  IT/Systems</v>
      </c>
    </row>
    <row r="345" spans="1:15" ht="15" customHeight="1">
      <c r="A345" s="2" t="s">
        <v>797</v>
      </c>
      <c r="B345" s="2" t="s">
        <v>798</v>
      </c>
      <c r="C345" s="2" t="s">
        <v>1570</v>
      </c>
      <c r="D345" s="2" t="str">
        <f>IFERROR(INDEX('UK Target Institutions'!$D$2:$D$727,MATCH($A345,'UK Target Institutions'!$A$2:$A$727,0)),"")</f>
        <v>No</v>
      </c>
      <c r="E345" s="2">
        <f>COUNTIFS('Relevant - In CRM valid'!$T$2:$T$4699,$A345,'Relevant - In CRM valid'!$G$2:$G$4699,"UK")+COUNTIFS('Relevant - In CRM unknown'!$T$2:$T$253,$A345,'Relevant - In CRM unknown'!$G$2:$G$253,"UK")+COUNTIFS('Relevant - IN NOW CRM valid'!$T$2:$T$2328,$A345,'Relevant - IN NOW CRM valid'!$G$2:$G$2328,"UK")+COUNTIFS('Relevant - IN NOW CRM unknown'!$T$2:$T$1227,$A345,'Relevant - IN NOW CRM unknown'!$G$2:$G$1227,"UK")+COUNTIFS('Relevant - Not CRM not valid'!$T$2:$T$416,$A345,'Relevant - Not CRM not valid'!$G$2:$G$416,"UK")+COUNTIFS('Relevant - In CRM not valid'!$T$2:$T$46,$A345,'Relevant - In CRM not valid'!$G$2:$G$46,"UK")</f>
        <v>1</v>
      </c>
      <c r="F345" s="2">
        <f>COUNTIFS('Relevant - In CRM valid'!$T$2:$T$4699,$A345,'Relevant - In CRM valid'!$G$2:$G$4699,"UK",'Relevant - In CRM valid'!$M$2:$M$4699,"Research")+COUNTIFS('Relevant - In CRM unknown'!$T$2:$T$253,$A345,'Relevant - In CRM unknown'!$G$2:$G$253,"UK",'Relevant - In CRM unknown'!$M$2:$M$253,"Research")+COUNTIFS('Relevant - IN NOW CRM valid'!$T$2:$T$2328,$A345,'Relevant - IN NOW CRM valid'!$G$2:$G$2328,"UK",'Relevant - IN NOW CRM valid'!$M$2:$M$2328,"Research")+COUNTIFS('Relevant - IN NOW CRM unknown'!$T$2:$T$1227,$A345,'Relevant - IN NOW CRM unknown'!$G$2:$G$1227,"UK",'Relevant - IN NOW CRM unknown'!$M$2:$M$1227,"Research")+COUNTIFS('Relevant - Not CRM not valid'!$T$2:$T$416,$A345,'Relevant - Not CRM not valid'!$G$2:$G$416,"UK",'Relevant - Not CRM not valid'!$M$2:$M$416,"Research")+COUNTIFS('Relevant - In CRM not valid'!$T$2:$T$46,$A345,'Relevant - In CRM not valid'!$G$2:$G$46,"UK",'Relevant - In CRM not valid'!$M$2:$M$46,"Research")</f>
        <v>1</v>
      </c>
      <c r="G345" s="2">
        <f>COUNTIFS('Relevant - In CRM valid'!$T$2:$T$4699,$A345,'Relevant - In CRM valid'!$G$2:$G$4699,"UK",'Relevant - In CRM valid'!$M$2:$M$4699,"Research",'Relevant - In CRM valid'!$R$2:$R$4699,"Senior")+COUNTIFS('Relevant - In CRM unknown'!$T$2:$T$253,$A345,'Relevant - In CRM unknown'!$G$2:$G$253,"UK",'Relevant - In CRM unknown'!$M$2:$M$253,"Research",'Relevant - In CRM unknown'!$R$2:$R$253,"Senior")+COUNTIFS('Relevant - IN NOW CRM valid'!$T$2:$T$2328,$A345,'Relevant - IN NOW CRM valid'!$G$2:$G$2328,"UK",'Relevant - IN NOW CRM valid'!$M$2:$M$2328,"Research",'Relevant - IN NOW CRM valid'!$R$2:$R$2328,"Senior")+COUNTIFS('Relevant - IN NOW CRM unknown'!$T$2:$T$1227,$A345,'Relevant - IN NOW CRM unknown'!$G$2:$G$1227,"UK",'Relevant - IN NOW CRM unknown'!$M$2:$M$1227,"Research",'Relevant - IN NOW CRM unknown'!$R$2:$R$1227,"Senior")+COUNTIFS('Relevant - Not CRM not valid'!$T$2:$T$416,$A345,'Relevant - Not CRM not valid'!$G$2:$G$416,"UK",'Relevant - Not CRM not valid'!$M$2:$M$416,"Research",'Relevant - Not CRM not valid'!$R$2:$R$416,"Senior")+COUNTIFS('Relevant - In CRM not valid'!$T$2:$T$46,$A345,'Relevant - In CRM not valid'!$G$2:$G$46,"UK",'Relevant - In CRM not valid'!$M$2:$M$46,"Research",'Relevant - In CRM not valid'!$R$2:$R$46,"Senior")</f>
        <v>0</v>
      </c>
      <c r="H345" s="2">
        <f>COUNTIFS('Relevant - In CRM valid'!$T$2:$T$4699,$A345,'Relevant - In CRM valid'!$G$2:$G$4699,"UK",'Relevant - In CRM valid'!$M$2:$M$4699,"Research",'Relevant - In CRM valid'!$R$2:$R$4699,"Operational")+COUNTIFS('Relevant - In CRM unknown'!$T$2:$T$253,$A345,'Relevant - In CRM unknown'!$G$2:$G$253,"UK",'Relevant - In CRM unknown'!$M$2:$M$253,"Research",'Relevant - In CRM unknown'!$R$2:$R$253,"Operational")+COUNTIFS('Relevant - IN NOW CRM valid'!$T$2:$T$2328,$A345,'Relevant - IN NOW CRM valid'!$G$2:$G$2328,"UK",'Relevant - IN NOW CRM valid'!$M$2:$M$2328,"Research",'Relevant - IN NOW CRM valid'!$R$2:$R$2328,"Operational")+COUNTIFS('Relevant - IN NOW CRM unknown'!$T$2:$T$1227,$A345,'Relevant - IN NOW CRM unknown'!$G$2:$G$1227,"UK",'Relevant - IN NOW CRM unknown'!$M$2:$M$1227,"Research",'Relevant - IN NOW CRM unknown'!$R$2:$R$1227,"Operational")+COUNTIFS('Relevant - Not CRM not valid'!$T$2:$T$416,$A345,'Relevant - Not CRM not valid'!$G$2:$G$416,"UK",'Relevant - Not CRM not valid'!$M$2:$M$416,"Research",'Relevant - Not CRM not valid'!$R$2:$R$416,"Operational")+COUNTIFS('Relevant - In CRM not valid'!$T$2:$T$46,$A345,'Relevant - In CRM not valid'!$G$2:$G$46,"UK",'Relevant - In CRM not valid'!$M$2:$M$46,"Research",'Relevant - In CRM not valid'!$R$2:$R$46,"Operational")</f>
        <v>1</v>
      </c>
      <c r="I345" s="2">
        <f>COUNTIFS('Relevant - In CRM valid'!$T$2:$T$4699,$A345,'Relevant - In CRM valid'!$G$2:$G$4699,"UK",'Relevant - In CRM valid'!$M$2:$M$4699,"Research",'Relevant - In CRM valid'!$R$2:$R$4699,"Academic")+COUNTIFS('Relevant - In CRM unknown'!$T$2:$T$253,$A345,'Relevant - In CRM unknown'!$G$2:$G$253,"UK",'Relevant - In CRM unknown'!$M$2:$M$253,"Research",'Relevant - In CRM unknown'!$R$2:$R$253,"Academic")+COUNTIFS('Relevant - IN NOW CRM valid'!$T$2:$T$2328,$A345,'Relevant - IN NOW CRM valid'!$G$2:$G$2328,"UK",'Relevant - IN NOW CRM valid'!$M$2:$M$2328,"Research",'Relevant - IN NOW CRM valid'!$R$2:$R$2328,"Academic")+COUNTIFS('Relevant - IN NOW CRM unknown'!$T$2:$T$1227,$A345,'Relevant - IN NOW CRM unknown'!$G$2:$G$1227,"UK",'Relevant - IN NOW CRM unknown'!$M$2:$M$1227,"Research",'Relevant - IN NOW CRM unknown'!$R$2:$R$1227,"Academic")+COUNTIFS('Relevant - Not CRM not valid'!$T$2:$T$416,$A345,'Relevant - Not CRM not valid'!$G$2:$G$416,"UK",'Relevant - Not CRM not valid'!$M$2:$M$416,"Research",'Relevant - Not CRM not valid'!$R$2:$R$416,"Academic")+COUNTIFS('Relevant - In CRM not valid'!$T$2:$T$46,$A345,'Relevant - In CRM not valid'!$G$2:$G$46,"UK",'Relevant - In CRM not valid'!$M$2:$M$46,"Research",'Relevant - In CRM not valid'!$R$2:$R$46,"Academic")</f>
        <v>0</v>
      </c>
      <c r="J345" s="2">
        <f>COUNTIFS('Relevant - In CRM valid'!$T$2:$T$4699,$A345,'Relevant - In CRM valid'!$G$2:$G$4699,"UK",'Relevant - In CRM valid'!$M$2:$M$4699,"Finance")+COUNTIFS('Relevant - In CRM unknown'!$T$2:$T$253,$A345,'Relevant - In CRM unknown'!$G$2:$G$253,"UK",'Relevant - In CRM unknown'!$M$2:$M$253,"Finance")+COUNTIFS('Relevant - IN NOW CRM valid'!$T$2:$T$2328,$A345,'Relevant - IN NOW CRM valid'!$G$2:$G$2328,"UK",'Relevant - IN NOW CRM valid'!$M$2:$M$2328,"Finance")+COUNTIFS('Relevant - IN NOW CRM unknown'!$T$2:$T$1227,$A345,'Relevant - IN NOW CRM unknown'!$G$2:$G$1227,"UK",'Relevant - IN NOW CRM unknown'!$M$2:$M$1227,"Finance")+COUNTIFS('Relevant - Not CRM not valid'!$T$2:$T$416,$A345,'Relevant - Not CRM not valid'!$G$2:$G$416,"UK",'Relevant - Not CRM not valid'!$M$2:$M$416,"Finance")+COUNTIFS('Relevant - In CRM not valid'!$T$2:$T$46,$A345,'Relevant - In CRM not valid'!$G$2:$G$46,"UK",'Relevant - In CRM not valid'!$M$2:$M$46,"Finance")</f>
        <v>0</v>
      </c>
      <c r="K345" s="2">
        <f>COUNTIFS('Relevant - In CRM valid'!$T$2:$T$4699,$A345,'Relevant - In CRM valid'!$G$2:$G$4699,"UK",'Relevant - In CRM valid'!$M$2:$M$4699,"IT/Systems")+COUNTIFS('Relevant - In CRM unknown'!$T$2:$T$253,$A345,'Relevant - In CRM unknown'!$G$2:$G$253,"UK",'Relevant - In CRM unknown'!$M$2:$M$253,"IT/Systems")+COUNTIFS('Relevant - IN NOW CRM valid'!$T$2:$T$2328,$A345,'Relevant - IN NOW CRM valid'!$G$2:$G$2328,"UK",'Relevant - IN NOW CRM valid'!$M$2:$M$2328,"IT/Systems")+COUNTIFS('Relevant - IN NOW CRM unknown'!$T$2:$T$1227,$A345,'Relevant - IN NOW CRM unknown'!$G$2:$G$1227,"UK",'Relevant - IN NOW CRM unknown'!$M$2:$M$1227,"IT/Systems")+COUNTIFS('Relevant - Not CRM not valid'!$T$2:$T$416,$A345,'Relevant - Not CRM not valid'!$G$2:$G$416,"UK",'Relevant - Not CRM not valid'!$M$2:$M$416,"IT/Systems")+COUNTIFS('Relevant - In CRM not valid'!$T$2:$T$46,$A345,'Relevant - In CRM not valid'!$G$2:$G$46,"UK",'Relevant - In CRM not valid'!$M$2:$M$46,"IT/Systems")</f>
        <v>0</v>
      </c>
      <c r="L345" s="2">
        <f>COUNTIFS('Relevant - In CRM valid'!$T$2:$T$4699,$A345,'Relevant - In CRM valid'!$G$2:$G$4699,"UK",'Relevant - In CRM valid'!$M$2:$M$4699,"")+COUNTIFS('Relevant - In CRM unknown'!$T$2:$T$253,$A345,'Relevant - In CRM unknown'!$G$2:$G$253,"UK",'Relevant - In CRM unknown'!$M$2:$M$253,"")+COUNTIFS('Relevant - IN NOW CRM valid'!$T$2:$T$2328,$A345,'Relevant - IN NOW CRM valid'!$G$2:$G$2328,"UK",'Relevant - IN NOW CRM valid'!$M$2:$M$2328,"")+COUNTIFS('Relevant - IN NOW CRM unknown'!$T$2:$T$1227,$A345,'Relevant - IN NOW CRM unknown'!$G$2:$G$1227,"UK",'Relevant - IN NOW CRM unknown'!$M$2:$M$1227,"")+COUNTIFS('Relevant - Not CRM not valid'!$T$2:$T$416,$A345,'Relevant - Not CRM not valid'!$G$2:$G$416,"UK",'Relevant - Not CRM not valid'!$M$2:$M$416,"")+COUNTIFS('Relevant - In CRM not valid'!$T$2:$T$46,$A345,'Relevant - In CRM not valid'!$G$2:$G$46,"UK",'Relevant - In CRM not valid'!$M$2:$M$46,"")</f>
        <v>0</v>
      </c>
      <c r="M345" s="2">
        <f t="shared" si="10"/>
        <v>1</v>
      </c>
      <c r="N345" s="2">
        <f>COUNTIFS('Relevant - In CRM valid'!$T$2:$T$4699,$A345,'Relevant - In CRM valid'!$G$2:$G$4699,"UK",'Relevant - In CRM valid'!$Q$2:$Q$4699,"valid")+COUNTIFS('Relevant - In CRM unknown'!$T$2:$T$253,$A345,'Relevant - In CRM unknown'!$G$2:$G$253,"UK",'Relevant - In CRM unknown'!$Q$2:$Q$253,"valid")+COUNTIFS('Relevant - IN NOW CRM valid'!$T$2:$T$2328,$A345,'Relevant - IN NOW CRM valid'!$G$2:$G$2328,"UK",'Relevant - IN NOW CRM valid'!$Q$2:$Q$2328,"valid")+COUNTIFS('Relevant - IN NOW CRM unknown'!$T$2:$T$1227,$A345,'Relevant - IN NOW CRM unknown'!$G$2:$G$1227,"UK",'Relevant - IN NOW CRM unknown'!$Q$2:$Q$1227,"valid")+COUNTIFS('Relevant - Not CRM not valid'!$T$2:$T$416,$A345,'Relevant - Not CRM not valid'!$G$2:$G$416,"UK",'Relevant - Not CRM not valid'!$Q$2:$Q$416,"valid")+COUNTIFS('Relevant - In CRM not valid'!$T$2:$T$46,$A345,'Relevant - In CRM not valid'!$G$2:$G$46,"UK",'Relevant - In CRM not valid'!$Q$2:$Q$46,"valid")</f>
        <v>0</v>
      </c>
      <c r="O345" s="2" t="str">
        <f t="shared" si="11"/>
        <v>Finance  IT/Systems</v>
      </c>
    </row>
    <row r="346" spans="1:15" ht="15" customHeight="1">
      <c r="A346" s="2" t="s">
        <v>799</v>
      </c>
      <c r="B346" s="2" t="s">
        <v>800</v>
      </c>
      <c r="C346" s="2" t="s">
        <v>161</v>
      </c>
      <c r="D346" s="2" t="str">
        <f>IFERROR(INDEX('UK Target Institutions'!$D$2:$D$727,MATCH($A346,'UK Target Institutions'!$A$2:$A$727,0)),"")</f>
        <v>Yes</v>
      </c>
      <c r="E346" s="2">
        <f>COUNTIFS('Relevant - In CRM valid'!$T$2:$T$4699,$A346,'Relevant - In CRM valid'!$G$2:$G$4699,"UK")+COUNTIFS('Relevant - In CRM unknown'!$T$2:$T$253,$A346,'Relevant - In CRM unknown'!$G$2:$G$253,"UK")+COUNTIFS('Relevant - IN NOW CRM valid'!$T$2:$T$2328,$A346,'Relevant - IN NOW CRM valid'!$G$2:$G$2328,"UK")+COUNTIFS('Relevant - IN NOW CRM unknown'!$T$2:$T$1227,$A346,'Relevant - IN NOW CRM unknown'!$G$2:$G$1227,"UK")+COUNTIFS('Relevant - Not CRM not valid'!$T$2:$T$416,$A346,'Relevant - Not CRM not valid'!$G$2:$G$416,"UK")+COUNTIFS('Relevant - In CRM not valid'!$T$2:$T$46,$A346,'Relevant - In CRM not valid'!$G$2:$G$46,"UK")</f>
        <v>1</v>
      </c>
      <c r="F346" s="2">
        <f>COUNTIFS('Relevant - In CRM valid'!$T$2:$T$4699,$A346,'Relevant - In CRM valid'!$G$2:$G$4699,"UK",'Relevant - In CRM valid'!$M$2:$M$4699,"Research")+COUNTIFS('Relevant - In CRM unknown'!$T$2:$T$253,$A346,'Relevant - In CRM unknown'!$G$2:$G$253,"UK",'Relevant - In CRM unknown'!$M$2:$M$253,"Research")+COUNTIFS('Relevant - IN NOW CRM valid'!$T$2:$T$2328,$A346,'Relevant - IN NOW CRM valid'!$G$2:$G$2328,"UK",'Relevant - IN NOW CRM valid'!$M$2:$M$2328,"Research")+COUNTIFS('Relevant - IN NOW CRM unknown'!$T$2:$T$1227,$A346,'Relevant - IN NOW CRM unknown'!$G$2:$G$1227,"UK",'Relevant - IN NOW CRM unknown'!$M$2:$M$1227,"Research")+COUNTIFS('Relevant - Not CRM not valid'!$T$2:$T$416,$A346,'Relevant - Not CRM not valid'!$G$2:$G$416,"UK",'Relevant - Not CRM not valid'!$M$2:$M$416,"Research")+COUNTIFS('Relevant - In CRM not valid'!$T$2:$T$46,$A346,'Relevant - In CRM not valid'!$G$2:$G$46,"UK",'Relevant - In CRM not valid'!$M$2:$M$46,"Research")</f>
        <v>1</v>
      </c>
      <c r="G346" s="2">
        <f>COUNTIFS('Relevant - In CRM valid'!$T$2:$T$4699,$A346,'Relevant - In CRM valid'!$G$2:$G$4699,"UK",'Relevant - In CRM valid'!$M$2:$M$4699,"Research",'Relevant - In CRM valid'!$R$2:$R$4699,"Senior")+COUNTIFS('Relevant - In CRM unknown'!$T$2:$T$253,$A346,'Relevant - In CRM unknown'!$G$2:$G$253,"UK",'Relevant - In CRM unknown'!$M$2:$M$253,"Research",'Relevant - In CRM unknown'!$R$2:$R$253,"Senior")+COUNTIFS('Relevant - IN NOW CRM valid'!$T$2:$T$2328,$A346,'Relevant - IN NOW CRM valid'!$G$2:$G$2328,"UK",'Relevant - IN NOW CRM valid'!$M$2:$M$2328,"Research",'Relevant - IN NOW CRM valid'!$R$2:$R$2328,"Senior")+COUNTIFS('Relevant - IN NOW CRM unknown'!$T$2:$T$1227,$A346,'Relevant - IN NOW CRM unknown'!$G$2:$G$1227,"UK",'Relevant - IN NOW CRM unknown'!$M$2:$M$1227,"Research",'Relevant - IN NOW CRM unknown'!$R$2:$R$1227,"Senior")+COUNTIFS('Relevant - Not CRM not valid'!$T$2:$T$416,$A346,'Relevant - Not CRM not valid'!$G$2:$G$416,"UK",'Relevant - Not CRM not valid'!$M$2:$M$416,"Research",'Relevant - Not CRM not valid'!$R$2:$R$416,"Senior")+COUNTIFS('Relevant - In CRM not valid'!$T$2:$T$46,$A346,'Relevant - In CRM not valid'!$G$2:$G$46,"UK",'Relevant - In CRM not valid'!$M$2:$M$46,"Research",'Relevant - In CRM not valid'!$R$2:$R$46,"Senior")</f>
        <v>0</v>
      </c>
      <c r="H346" s="2">
        <f>COUNTIFS('Relevant - In CRM valid'!$T$2:$T$4699,$A346,'Relevant - In CRM valid'!$G$2:$G$4699,"UK",'Relevant - In CRM valid'!$M$2:$M$4699,"Research",'Relevant - In CRM valid'!$R$2:$R$4699,"Operational")+COUNTIFS('Relevant - In CRM unknown'!$T$2:$T$253,$A346,'Relevant - In CRM unknown'!$G$2:$G$253,"UK",'Relevant - In CRM unknown'!$M$2:$M$253,"Research",'Relevant - In CRM unknown'!$R$2:$R$253,"Operational")+COUNTIFS('Relevant - IN NOW CRM valid'!$T$2:$T$2328,$A346,'Relevant - IN NOW CRM valid'!$G$2:$G$2328,"UK",'Relevant - IN NOW CRM valid'!$M$2:$M$2328,"Research",'Relevant - IN NOW CRM valid'!$R$2:$R$2328,"Operational")+COUNTIFS('Relevant - IN NOW CRM unknown'!$T$2:$T$1227,$A346,'Relevant - IN NOW CRM unknown'!$G$2:$G$1227,"UK",'Relevant - IN NOW CRM unknown'!$M$2:$M$1227,"Research",'Relevant - IN NOW CRM unknown'!$R$2:$R$1227,"Operational")+COUNTIFS('Relevant - Not CRM not valid'!$T$2:$T$416,$A346,'Relevant - Not CRM not valid'!$G$2:$G$416,"UK",'Relevant - Not CRM not valid'!$M$2:$M$416,"Research",'Relevant - Not CRM not valid'!$R$2:$R$416,"Operational")+COUNTIFS('Relevant - In CRM not valid'!$T$2:$T$46,$A346,'Relevant - In CRM not valid'!$G$2:$G$46,"UK",'Relevant - In CRM not valid'!$M$2:$M$46,"Research",'Relevant - In CRM not valid'!$R$2:$R$46,"Operational")</f>
        <v>0</v>
      </c>
      <c r="I346" s="2">
        <f>COUNTIFS('Relevant - In CRM valid'!$T$2:$T$4699,$A346,'Relevant - In CRM valid'!$G$2:$G$4699,"UK",'Relevant - In CRM valid'!$M$2:$M$4699,"Research",'Relevant - In CRM valid'!$R$2:$R$4699,"Academic")+COUNTIFS('Relevant - In CRM unknown'!$T$2:$T$253,$A346,'Relevant - In CRM unknown'!$G$2:$G$253,"UK",'Relevant - In CRM unknown'!$M$2:$M$253,"Research",'Relevant - In CRM unknown'!$R$2:$R$253,"Academic")+COUNTIFS('Relevant - IN NOW CRM valid'!$T$2:$T$2328,$A346,'Relevant - IN NOW CRM valid'!$G$2:$G$2328,"UK",'Relevant - IN NOW CRM valid'!$M$2:$M$2328,"Research",'Relevant - IN NOW CRM valid'!$R$2:$R$2328,"Academic")+COUNTIFS('Relevant - IN NOW CRM unknown'!$T$2:$T$1227,$A346,'Relevant - IN NOW CRM unknown'!$G$2:$G$1227,"UK",'Relevant - IN NOW CRM unknown'!$M$2:$M$1227,"Research",'Relevant - IN NOW CRM unknown'!$R$2:$R$1227,"Academic")+COUNTIFS('Relevant - Not CRM not valid'!$T$2:$T$416,$A346,'Relevant - Not CRM not valid'!$G$2:$G$416,"UK",'Relevant - Not CRM not valid'!$M$2:$M$416,"Research",'Relevant - Not CRM not valid'!$R$2:$R$416,"Academic")+COUNTIFS('Relevant - In CRM not valid'!$T$2:$T$46,$A346,'Relevant - In CRM not valid'!$G$2:$G$46,"UK",'Relevant - In CRM not valid'!$M$2:$M$46,"Research",'Relevant - In CRM not valid'!$R$2:$R$46,"Academic")</f>
        <v>1</v>
      </c>
      <c r="J346" s="2">
        <f>COUNTIFS('Relevant - In CRM valid'!$T$2:$T$4699,$A346,'Relevant - In CRM valid'!$G$2:$G$4699,"UK",'Relevant - In CRM valid'!$M$2:$M$4699,"Finance")+COUNTIFS('Relevant - In CRM unknown'!$T$2:$T$253,$A346,'Relevant - In CRM unknown'!$G$2:$G$253,"UK",'Relevant - In CRM unknown'!$M$2:$M$253,"Finance")+COUNTIFS('Relevant - IN NOW CRM valid'!$T$2:$T$2328,$A346,'Relevant - IN NOW CRM valid'!$G$2:$G$2328,"UK",'Relevant - IN NOW CRM valid'!$M$2:$M$2328,"Finance")+COUNTIFS('Relevant - IN NOW CRM unknown'!$T$2:$T$1227,$A346,'Relevant - IN NOW CRM unknown'!$G$2:$G$1227,"UK",'Relevant - IN NOW CRM unknown'!$M$2:$M$1227,"Finance")+COUNTIFS('Relevant - Not CRM not valid'!$T$2:$T$416,$A346,'Relevant - Not CRM not valid'!$G$2:$G$416,"UK",'Relevant - Not CRM not valid'!$M$2:$M$416,"Finance")+COUNTIFS('Relevant - In CRM not valid'!$T$2:$T$46,$A346,'Relevant - In CRM not valid'!$G$2:$G$46,"UK",'Relevant - In CRM not valid'!$M$2:$M$46,"Finance")</f>
        <v>0</v>
      </c>
      <c r="K346" s="2">
        <f>COUNTIFS('Relevant - In CRM valid'!$T$2:$T$4699,$A346,'Relevant - In CRM valid'!$G$2:$G$4699,"UK",'Relevant - In CRM valid'!$M$2:$M$4699,"IT/Systems")+COUNTIFS('Relevant - In CRM unknown'!$T$2:$T$253,$A346,'Relevant - In CRM unknown'!$G$2:$G$253,"UK",'Relevant - In CRM unknown'!$M$2:$M$253,"IT/Systems")+COUNTIFS('Relevant - IN NOW CRM valid'!$T$2:$T$2328,$A346,'Relevant - IN NOW CRM valid'!$G$2:$G$2328,"UK",'Relevant - IN NOW CRM valid'!$M$2:$M$2328,"IT/Systems")+COUNTIFS('Relevant - IN NOW CRM unknown'!$T$2:$T$1227,$A346,'Relevant - IN NOW CRM unknown'!$G$2:$G$1227,"UK",'Relevant - IN NOW CRM unknown'!$M$2:$M$1227,"IT/Systems")+COUNTIFS('Relevant - Not CRM not valid'!$T$2:$T$416,$A346,'Relevant - Not CRM not valid'!$G$2:$G$416,"UK",'Relevant - Not CRM not valid'!$M$2:$M$416,"IT/Systems")+COUNTIFS('Relevant - In CRM not valid'!$T$2:$T$46,$A346,'Relevant - In CRM not valid'!$G$2:$G$46,"UK",'Relevant - In CRM not valid'!$M$2:$M$46,"IT/Systems")</f>
        <v>0</v>
      </c>
      <c r="L346" s="2">
        <f>COUNTIFS('Relevant - In CRM valid'!$T$2:$T$4699,$A346,'Relevant - In CRM valid'!$G$2:$G$4699,"UK",'Relevant - In CRM valid'!$M$2:$M$4699,"")+COUNTIFS('Relevant - In CRM unknown'!$T$2:$T$253,$A346,'Relevant - In CRM unknown'!$G$2:$G$253,"UK",'Relevant - In CRM unknown'!$M$2:$M$253,"")+COUNTIFS('Relevant - IN NOW CRM valid'!$T$2:$T$2328,$A346,'Relevant - IN NOW CRM valid'!$G$2:$G$2328,"UK",'Relevant - IN NOW CRM valid'!$M$2:$M$2328,"")+COUNTIFS('Relevant - IN NOW CRM unknown'!$T$2:$T$1227,$A346,'Relevant - IN NOW CRM unknown'!$G$2:$G$1227,"UK",'Relevant - IN NOW CRM unknown'!$M$2:$M$1227,"")+COUNTIFS('Relevant - Not CRM not valid'!$T$2:$T$416,$A346,'Relevant - Not CRM not valid'!$G$2:$G$416,"UK",'Relevant - Not CRM not valid'!$M$2:$M$416,"")+COUNTIFS('Relevant - In CRM not valid'!$T$2:$T$46,$A346,'Relevant - In CRM not valid'!$G$2:$G$46,"UK",'Relevant - In CRM not valid'!$M$2:$M$46,"")</f>
        <v>0</v>
      </c>
      <c r="M346" s="2">
        <f t="shared" si="10"/>
        <v>1</v>
      </c>
      <c r="N346" s="2">
        <f>COUNTIFS('Relevant - In CRM valid'!$T$2:$T$4699,$A346,'Relevant - In CRM valid'!$G$2:$G$4699,"UK",'Relevant - In CRM valid'!$Q$2:$Q$4699,"valid")+COUNTIFS('Relevant - In CRM unknown'!$T$2:$T$253,$A346,'Relevant - In CRM unknown'!$G$2:$G$253,"UK",'Relevant - In CRM unknown'!$Q$2:$Q$253,"valid")+COUNTIFS('Relevant - IN NOW CRM valid'!$T$2:$T$2328,$A346,'Relevant - IN NOW CRM valid'!$G$2:$G$2328,"UK",'Relevant - IN NOW CRM valid'!$Q$2:$Q$2328,"valid")+COUNTIFS('Relevant - IN NOW CRM unknown'!$T$2:$T$1227,$A346,'Relevant - IN NOW CRM unknown'!$G$2:$G$1227,"UK",'Relevant - IN NOW CRM unknown'!$Q$2:$Q$1227,"valid")+COUNTIFS('Relevant - Not CRM not valid'!$T$2:$T$416,$A346,'Relevant - Not CRM not valid'!$G$2:$G$416,"UK",'Relevant - Not CRM not valid'!$Q$2:$Q$416,"valid")+COUNTIFS('Relevant - In CRM not valid'!$T$2:$T$46,$A346,'Relevant - In CRM not valid'!$G$2:$G$46,"UK",'Relevant - In CRM not valid'!$Q$2:$Q$46,"valid")</f>
        <v>0</v>
      </c>
      <c r="O346" s="2" t="str">
        <f t="shared" si="11"/>
        <v>Finance  IT/Systems</v>
      </c>
    </row>
    <row r="347" spans="1:15" ht="15" customHeight="1">
      <c r="A347" s="2" t="s">
        <v>801</v>
      </c>
      <c r="B347" s="2" t="s">
        <v>802</v>
      </c>
      <c r="C347" s="2" t="s">
        <v>368</v>
      </c>
      <c r="D347" s="2" t="str">
        <f>IFERROR(INDEX('UK Target Institutions'!$D$2:$D$727,MATCH($A347,'UK Target Institutions'!$A$2:$A$727,0)),"")</f>
        <v>No</v>
      </c>
      <c r="E347" s="2">
        <f>COUNTIFS('Relevant - In CRM valid'!$T$2:$T$4699,$A347,'Relevant - In CRM valid'!$G$2:$G$4699,"UK")+COUNTIFS('Relevant - In CRM unknown'!$T$2:$T$253,$A347,'Relevant - In CRM unknown'!$G$2:$G$253,"UK")+COUNTIFS('Relevant - IN NOW CRM valid'!$T$2:$T$2328,$A347,'Relevant - IN NOW CRM valid'!$G$2:$G$2328,"UK")+COUNTIFS('Relevant - IN NOW CRM unknown'!$T$2:$T$1227,$A347,'Relevant - IN NOW CRM unknown'!$G$2:$G$1227,"UK")+COUNTIFS('Relevant - Not CRM not valid'!$T$2:$T$416,$A347,'Relevant - Not CRM not valid'!$G$2:$G$416,"UK")+COUNTIFS('Relevant - In CRM not valid'!$T$2:$T$46,$A347,'Relevant - In CRM not valid'!$G$2:$G$46,"UK")</f>
        <v>1</v>
      </c>
      <c r="F347" s="2">
        <f>COUNTIFS('Relevant - In CRM valid'!$T$2:$T$4699,$A347,'Relevant - In CRM valid'!$G$2:$G$4699,"UK",'Relevant - In CRM valid'!$M$2:$M$4699,"Research")+COUNTIFS('Relevant - In CRM unknown'!$T$2:$T$253,$A347,'Relevant - In CRM unknown'!$G$2:$G$253,"UK",'Relevant - In CRM unknown'!$M$2:$M$253,"Research")+COUNTIFS('Relevant - IN NOW CRM valid'!$T$2:$T$2328,$A347,'Relevant - IN NOW CRM valid'!$G$2:$G$2328,"UK",'Relevant - IN NOW CRM valid'!$M$2:$M$2328,"Research")+COUNTIFS('Relevant - IN NOW CRM unknown'!$T$2:$T$1227,$A347,'Relevant - IN NOW CRM unknown'!$G$2:$G$1227,"UK",'Relevant - IN NOW CRM unknown'!$M$2:$M$1227,"Research")+COUNTIFS('Relevant - Not CRM not valid'!$T$2:$T$416,$A347,'Relevant - Not CRM not valid'!$G$2:$G$416,"UK",'Relevant - Not CRM not valid'!$M$2:$M$416,"Research")+COUNTIFS('Relevant - In CRM not valid'!$T$2:$T$46,$A347,'Relevant - In CRM not valid'!$G$2:$G$46,"UK",'Relevant - In CRM not valid'!$M$2:$M$46,"Research")</f>
        <v>0</v>
      </c>
      <c r="G347" s="2">
        <f>COUNTIFS('Relevant - In CRM valid'!$T$2:$T$4699,$A347,'Relevant - In CRM valid'!$G$2:$G$4699,"UK",'Relevant - In CRM valid'!$M$2:$M$4699,"Research",'Relevant - In CRM valid'!$R$2:$R$4699,"Senior")+COUNTIFS('Relevant - In CRM unknown'!$T$2:$T$253,$A347,'Relevant - In CRM unknown'!$G$2:$G$253,"UK",'Relevant - In CRM unknown'!$M$2:$M$253,"Research",'Relevant - In CRM unknown'!$R$2:$R$253,"Senior")+COUNTIFS('Relevant - IN NOW CRM valid'!$T$2:$T$2328,$A347,'Relevant - IN NOW CRM valid'!$G$2:$G$2328,"UK",'Relevant - IN NOW CRM valid'!$M$2:$M$2328,"Research",'Relevant - IN NOW CRM valid'!$R$2:$R$2328,"Senior")+COUNTIFS('Relevant - IN NOW CRM unknown'!$T$2:$T$1227,$A347,'Relevant - IN NOW CRM unknown'!$G$2:$G$1227,"UK",'Relevant - IN NOW CRM unknown'!$M$2:$M$1227,"Research",'Relevant - IN NOW CRM unknown'!$R$2:$R$1227,"Senior")+COUNTIFS('Relevant - Not CRM not valid'!$T$2:$T$416,$A347,'Relevant - Not CRM not valid'!$G$2:$G$416,"UK",'Relevant - Not CRM not valid'!$M$2:$M$416,"Research",'Relevant - Not CRM not valid'!$R$2:$R$416,"Senior")+COUNTIFS('Relevant - In CRM not valid'!$T$2:$T$46,$A347,'Relevant - In CRM not valid'!$G$2:$G$46,"UK",'Relevant - In CRM not valid'!$M$2:$M$46,"Research",'Relevant - In CRM not valid'!$R$2:$R$46,"Senior")</f>
        <v>0</v>
      </c>
      <c r="H347" s="2">
        <f>COUNTIFS('Relevant - In CRM valid'!$T$2:$T$4699,$A347,'Relevant - In CRM valid'!$G$2:$G$4699,"UK",'Relevant - In CRM valid'!$M$2:$M$4699,"Research",'Relevant - In CRM valid'!$R$2:$R$4699,"Operational")+COUNTIFS('Relevant - In CRM unknown'!$T$2:$T$253,$A347,'Relevant - In CRM unknown'!$G$2:$G$253,"UK",'Relevant - In CRM unknown'!$M$2:$M$253,"Research",'Relevant - In CRM unknown'!$R$2:$R$253,"Operational")+COUNTIFS('Relevant - IN NOW CRM valid'!$T$2:$T$2328,$A347,'Relevant - IN NOW CRM valid'!$G$2:$G$2328,"UK",'Relevant - IN NOW CRM valid'!$M$2:$M$2328,"Research",'Relevant - IN NOW CRM valid'!$R$2:$R$2328,"Operational")+COUNTIFS('Relevant - IN NOW CRM unknown'!$T$2:$T$1227,$A347,'Relevant - IN NOW CRM unknown'!$G$2:$G$1227,"UK",'Relevant - IN NOW CRM unknown'!$M$2:$M$1227,"Research",'Relevant - IN NOW CRM unknown'!$R$2:$R$1227,"Operational")+COUNTIFS('Relevant - Not CRM not valid'!$T$2:$T$416,$A347,'Relevant - Not CRM not valid'!$G$2:$G$416,"UK",'Relevant - Not CRM not valid'!$M$2:$M$416,"Research",'Relevant - Not CRM not valid'!$R$2:$R$416,"Operational")+COUNTIFS('Relevant - In CRM not valid'!$T$2:$T$46,$A347,'Relevant - In CRM not valid'!$G$2:$G$46,"UK",'Relevant - In CRM not valid'!$M$2:$M$46,"Research",'Relevant - In CRM not valid'!$R$2:$R$46,"Operational")</f>
        <v>0</v>
      </c>
      <c r="I347" s="2">
        <f>COUNTIFS('Relevant - In CRM valid'!$T$2:$T$4699,$A347,'Relevant - In CRM valid'!$G$2:$G$4699,"UK",'Relevant - In CRM valid'!$M$2:$M$4699,"Research",'Relevant - In CRM valid'!$R$2:$R$4699,"Academic")+COUNTIFS('Relevant - In CRM unknown'!$T$2:$T$253,$A347,'Relevant - In CRM unknown'!$G$2:$G$253,"UK",'Relevant - In CRM unknown'!$M$2:$M$253,"Research",'Relevant - In CRM unknown'!$R$2:$R$253,"Academic")+COUNTIFS('Relevant - IN NOW CRM valid'!$T$2:$T$2328,$A347,'Relevant - IN NOW CRM valid'!$G$2:$G$2328,"UK",'Relevant - IN NOW CRM valid'!$M$2:$M$2328,"Research",'Relevant - IN NOW CRM valid'!$R$2:$R$2328,"Academic")+COUNTIFS('Relevant - IN NOW CRM unknown'!$T$2:$T$1227,$A347,'Relevant - IN NOW CRM unknown'!$G$2:$G$1227,"UK",'Relevant - IN NOW CRM unknown'!$M$2:$M$1227,"Research",'Relevant - IN NOW CRM unknown'!$R$2:$R$1227,"Academic")+COUNTIFS('Relevant - Not CRM not valid'!$T$2:$T$416,$A347,'Relevant - Not CRM not valid'!$G$2:$G$416,"UK",'Relevant - Not CRM not valid'!$M$2:$M$416,"Research",'Relevant - Not CRM not valid'!$R$2:$R$416,"Academic")+COUNTIFS('Relevant - In CRM not valid'!$T$2:$T$46,$A347,'Relevant - In CRM not valid'!$G$2:$G$46,"UK",'Relevant - In CRM not valid'!$M$2:$M$46,"Research",'Relevant - In CRM not valid'!$R$2:$R$46,"Academic")</f>
        <v>0</v>
      </c>
      <c r="J347" s="2">
        <f>COUNTIFS('Relevant - In CRM valid'!$T$2:$T$4699,$A347,'Relevant - In CRM valid'!$G$2:$G$4699,"UK",'Relevant - In CRM valid'!$M$2:$M$4699,"Finance")+COUNTIFS('Relevant - In CRM unknown'!$T$2:$T$253,$A347,'Relevant - In CRM unknown'!$G$2:$G$253,"UK",'Relevant - In CRM unknown'!$M$2:$M$253,"Finance")+COUNTIFS('Relevant - IN NOW CRM valid'!$T$2:$T$2328,$A347,'Relevant - IN NOW CRM valid'!$G$2:$G$2328,"UK",'Relevant - IN NOW CRM valid'!$M$2:$M$2328,"Finance")+COUNTIFS('Relevant - IN NOW CRM unknown'!$T$2:$T$1227,$A347,'Relevant - IN NOW CRM unknown'!$G$2:$G$1227,"UK",'Relevant - IN NOW CRM unknown'!$M$2:$M$1227,"Finance")+COUNTIFS('Relevant - Not CRM not valid'!$T$2:$T$416,$A347,'Relevant - Not CRM not valid'!$G$2:$G$416,"UK",'Relevant - Not CRM not valid'!$M$2:$M$416,"Finance")+COUNTIFS('Relevant - In CRM not valid'!$T$2:$T$46,$A347,'Relevant - In CRM not valid'!$G$2:$G$46,"UK",'Relevant - In CRM not valid'!$M$2:$M$46,"Finance")</f>
        <v>1</v>
      </c>
      <c r="K347" s="2">
        <f>COUNTIFS('Relevant - In CRM valid'!$T$2:$T$4699,$A347,'Relevant - In CRM valid'!$G$2:$G$4699,"UK",'Relevant - In CRM valid'!$M$2:$M$4699,"IT/Systems")+COUNTIFS('Relevant - In CRM unknown'!$T$2:$T$253,$A347,'Relevant - In CRM unknown'!$G$2:$G$253,"UK",'Relevant - In CRM unknown'!$M$2:$M$253,"IT/Systems")+COUNTIFS('Relevant - IN NOW CRM valid'!$T$2:$T$2328,$A347,'Relevant - IN NOW CRM valid'!$G$2:$G$2328,"UK",'Relevant - IN NOW CRM valid'!$M$2:$M$2328,"IT/Systems")+COUNTIFS('Relevant - IN NOW CRM unknown'!$T$2:$T$1227,$A347,'Relevant - IN NOW CRM unknown'!$G$2:$G$1227,"UK",'Relevant - IN NOW CRM unknown'!$M$2:$M$1227,"IT/Systems")+COUNTIFS('Relevant - Not CRM not valid'!$T$2:$T$416,$A347,'Relevant - Not CRM not valid'!$G$2:$G$416,"UK",'Relevant - Not CRM not valid'!$M$2:$M$416,"IT/Systems")+COUNTIFS('Relevant - In CRM not valid'!$T$2:$T$46,$A347,'Relevant - In CRM not valid'!$G$2:$G$46,"UK",'Relevant - In CRM not valid'!$M$2:$M$46,"IT/Systems")</f>
        <v>0</v>
      </c>
      <c r="L347" s="2">
        <f>COUNTIFS('Relevant - In CRM valid'!$T$2:$T$4699,$A347,'Relevant - In CRM valid'!$G$2:$G$4699,"UK",'Relevant - In CRM valid'!$M$2:$M$4699,"")+COUNTIFS('Relevant - In CRM unknown'!$T$2:$T$253,$A347,'Relevant - In CRM unknown'!$G$2:$G$253,"UK",'Relevant - In CRM unknown'!$M$2:$M$253,"")+COUNTIFS('Relevant - IN NOW CRM valid'!$T$2:$T$2328,$A347,'Relevant - IN NOW CRM valid'!$G$2:$G$2328,"UK",'Relevant - IN NOW CRM valid'!$M$2:$M$2328,"")+COUNTIFS('Relevant - IN NOW CRM unknown'!$T$2:$T$1227,$A347,'Relevant - IN NOW CRM unknown'!$G$2:$G$1227,"UK",'Relevant - IN NOW CRM unknown'!$M$2:$M$1227,"")+COUNTIFS('Relevant - Not CRM not valid'!$T$2:$T$416,$A347,'Relevant - Not CRM not valid'!$G$2:$G$416,"UK",'Relevant - Not CRM not valid'!$M$2:$M$416,"")+COUNTIFS('Relevant - In CRM not valid'!$T$2:$T$46,$A347,'Relevant - In CRM not valid'!$G$2:$G$46,"UK",'Relevant - In CRM not valid'!$M$2:$M$46,"")</f>
        <v>0</v>
      </c>
      <c r="M347" s="2">
        <f t="shared" si="10"/>
        <v>1</v>
      </c>
      <c r="N347" s="2">
        <f>COUNTIFS('Relevant - In CRM valid'!$T$2:$T$4699,$A347,'Relevant - In CRM valid'!$G$2:$G$4699,"UK",'Relevant - In CRM valid'!$Q$2:$Q$4699,"valid")+COUNTIFS('Relevant - In CRM unknown'!$T$2:$T$253,$A347,'Relevant - In CRM unknown'!$G$2:$G$253,"UK",'Relevant - In CRM unknown'!$Q$2:$Q$253,"valid")+COUNTIFS('Relevant - IN NOW CRM valid'!$T$2:$T$2328,$A347,'Relevant - IN NOW CRM valid'!$G$2:$G$2328,"UK",'Relevant - IN NOW CRM valid'!$Q$2:$Q$2328,"valid")+COUNTIFS('Relevant - IN NOW CRM unknown'!$T$2:$T$1227,$A347,'Relevant - IN NOW CRM unknown'!$G$2:$G$1227,"UK",'Relevant - IN NOW CRM unknown'!$Q$2:$Q$1227,"valid")+COUNTIFS('Relevant - Not CRM not valid'!$T$2:$T$416,$A347,'Relevant - Not CRM not valid'!$G$2:$G$416,"UK",'Relevant - Not CRM not valid'!$Q$2:$Q$416,"valid")+COUNTIFS('Relevant - In CRM not valid'!$T$2:$T$46,$A347,'Relevant - In CRM not valid'!$G$2:$G$46,"UK",'Relevant - In CRM not valid'!$Q$2:$Q$46,"valid")</f>
        <v>1</v>
      </c>
      <c r="O347" s="2" t="str">
        <f t="shared" si="11"/>
        <v>Research  IT/Systems</v>
      </c>
    </row>
    <row r="348" spans="1:15" ht="15" customHeight="1">
      <c r="A348" s="2" t="s">
        <v>803</v>
      </c>
      <c r="B348" s="2" t="s">
        <v>804</v>
      </c>
      <c r="C348" s="2" t="s">
        <v>1570</v>
      </c>
      <c r="D348" s="2" t="str">
        <f>IFERROR(INDEX('UK Target Institutions'!$D$2:$D$727,MATCH($A348,'UK Target Institutions'!$A$2:$A$727,0)),"")</f>
        <v>No</v>
      </c>
      <c r="E348" s="2">
        <f>COUNTIFS('Relevant - In CRM valid'!$T$2:$T$4699,$A348,'Relevant - In CRM valid'!$G$2:$G$4699,"UK")+COUNTIFS('Relevant - In CRM unknown'!$T$2:$T$253,$A348,'Relevant - In CRM unknown'!$G$2:$G$253,"UK")+COUNTIFS('Relevant - IN NOW CRM valid'!$T$2:$T$2328,$A348,'Relevant - IN NOW CRM valid'!$G$2:$G$2328,"UK")+COUNTIFS('Relevant - IN NOW CRM unknown'!$T$2:$T$1227,$A348,'Relevant - IN NOW CRM unknown'!$G$2:$G$1227,"UK")+COUNTIFS('Relevant - Not CRM not valid'!$T$2:$T$416,$A348,'Relevant - Not CRM not valid'!$G$2:$G$416,"UK")+COUNTIFS('Relevant - In CRM not valid'!$T$2:$T$46,$A348,'Relevant - In CRM not valid'!$G$2:$G$46,"UK")</f>
        <v>1</v>
      </c>
      <c r="F348" s="2">
        <f>COUNTIFS('Relevant - In CRM valid'!$T$2:$T$4699,$A348,'Relevant - In CRM valid'!$G$2:$G$4699,"UK",'Relevant - In CRM valid'!$M$2:$M$4699,"Research")+COUNTIFS('Relevant - In CRM unknown'!$T$2:$T$253,$A348,'Relevant - In CRM unknown'!$G$2:$G$253,"UK",'Relevant - In CRM unknown'!$M$2:$M$253,"Research")+COUNTIFS('Relevant - IN NOW CRM valid'!$T$2:$T$2328,$A348,'Relevant - IN NOW CRM valid'!$G$2:$G$2328,"UK",'Relevant - IN NOW CRM valid'!$M$2:$M$2328,"Research")+COUNTIFS('Relevant - IN NOW CRM unknown'!$T$2:$T$1227,$A348,'Relevant - IN NOW CRM unknown'!$G$2:$G$1227,"UK",'Relevant - IN NOW CRM unknown'!$M$2:$M$1227,"Research")+COUNTIFS('Relevant - Not CRM not valid'!$T$2:$T$416,$A348,'Relevant - Not CRM not valid'!$G$2:$G$416,"UK",'Relevant - Not CRM not valid'!$M$2:$M$416,"Research")+COUNTIFS('Relevant - In CRM not valid'!$T$2:$T$46,$A348,'Relevant - In CRM not valid'!$G$2:$G$46,"UK",'Relevant - In CRM not valid'!$M$2:$M$46,"Research")</f>
        <v>0</v>
      </c>
      <c r="G348" s="2">
        <f>COUNTIFS('Relevant - In CRM valid'!$T$2:$T$4699,$A348,'Relevant - In CRM valid'!$G$2:$G$4699,"UK",'Relevant - In CRM valid'!$M$2:$M$4699,"Research",'Relevant - In CRM valid'!$R$2:$R$4699,"Senior")+COUNTIFS('Relevant - In CRM unknown'!$T$2:$T$253,$A348,'Relevant - In CRM unknown'!$G$2:$G$253,"UK",'Relevant - In CRM unknown'!$M$2:$M$253,"Research",'Relevant - In CRM unknown'!$R$2:$R$253,"Senior")+COUNTIFS('Relevant - IN NOW CRM valid'!$T$2:$T$2328,$A348,'Relevant - IN NOW CRM valid'!$G$2:$G$2328,"UK",'Relevant - IN NOW CRM valid'!$M$2:$M$2328,"Research",'Relevant - IN NOW CRM valid'!$R$2:$R$2328,"Senior")+COUNTIFS('Relevant - IN NOW CRM unknown'!$T$2:$T$1227,$A348,'Relevant - IN NOW CRM unknown'!$G$2:$G$1227,"UK",'Relevant - IN NOW CRM unknown'!$M$2:$M$1227,"Research",'Relevant - IN NOW CRM unknown'!$R$2:$R$1227,"Senior")+COUNTIFS('Relevant - Not CRM not valid'!$T$2:$T$416,$A348,'Relevant - Not CRM not valid'!$G$2:$G$416,"UK",'Relevant - Not CRM not valid'!$M$2:$M$416,"Research",'Relevant - Not CRM not valid'!$R$2:$R$416,"Senior")+COUNTIFS('Relevant - In CRM not valid'!$T$2:$T$46,$A348,'Relevant - In CRM not valid'!$G$2:$G$46,"UK",'Relevant - In CRM not valid'!$M$2:$M$46,"Research",'Relevant - In CRM not valid'!$R$2:$R$46,"Senior")</f>
        <v>0</v>
      </c>
      <c r="H348" s="2">
        <f>COUNTIFS('Relevant - In CRM valid'!$T$2:$T$4699,$A348,'Relevant - In CRM valid'!$G$2:$G$4699,"UK",'Relevant - In CRM valid'!$M$2:$M$4699,"Research",'Relevant - In CRM valid'!$R$2:$R$4699,"Operational")+COUNTIFS('Relevant - In CRM unknown'!$T$2:$T$253,$A348,'Relevant - In CRM unknown'!$G$2:$G$253,"UK",'Relevant - In CRM unknown'!$M$2:$M$253,"Research",'Relevant - In CRM unknown'!$R$2:$R$253,"Operational")+COUNTIFS('Relevant - IN NOW CRM valid'!$T$2:$T$2328,$A348,'Relevant - IN NOW CRM valid'!$G$2:$G$2328,"UK",'Relevant - IN NOW CRM valid'!$M$2:$M$2328,"Research",'Relevant - IN NOW CRM valid'!$R$2:$R$2328,"Operational")+COUNTIFS('Relevant - IN NOW CRM unknown'!$T$2:$T$1227,$A348,'Relevant - IN NOW CRM unknown'!$G$2:$G$1227,"UK",'Relevant - IN NOW CRM unknown'!$M$2:$M$1227,"Research",'Relevant - IN NOW CRM unknown'!$R$2:$R$1227,"Operational")+COUNTIFS('Relevant - Not CRM not valid'!$T$2:$T$416,$A348,'Relevant - Not CRM not valid'!$G$2:$G$416,"UK",'Relevant - Not CRM not valid'!$M$2:$M$416,"Research",'Relevant - Not CRM not valid'!$R$2:$R$416,"Operational")+COUNTIFS('Relevant - In CRM not valid'!$T$2:$T$46,$A348,'Relevant - In CRM not valid'!$G$2:$G$46,"UK",'Relevant - In CRM not valid'!$M$2:$M$46,"Research",'Relevant - In CRM not valid'!$R$2:$R$46,"Operational")</f>
        <v>0</v>
      </c>
      <c r="I348" s="2">
        <f>COUNTIFS('Relevant - In CRM valid'!$T$2:$T$4699,$A348,'Relevant - In CRM valid'!$G$2:$G$4699,"UK",'Relevant - In CRM valid'!$M$2:$M$4699,"Research",'Relevant - In CRM valid'!$R$2:$R$4699,"Academic")+COUNTIFS('Relevant - In CRM unknown'!$T$2:$T$253,$A348,'Relevant - In CRM unknown'!$G$2:$G$253,"UK",'Relevant - In CRM unknown'!$M$2:$M$253,"Research",'Relevant - In CRM unknown'!$R$2:$R$253,"Academic")+COUNTIFS('Relevant - IN NOW CRM valid'!$T$2:$T$2328,$A348,'Relevant - IN NOW CRM valid'!$G$2:$G$2328,"UK",'Relevant - IN NOW CRM valid'!$M$2:$M$2328,"Research",'Relevant - IN NOW CRM valid'!$R$2:$R$2328,"Academic")+COUNTIFS('Relevant - IN NOW CRM unknown'!$T$2:$T$1227,$A348,'Relevant - IN NOW CRM unknown'!$G$2:$G$1227,"UK",'Relevant - IN NOW CRM unknown'!$M$2:$M$1227,"Research",'Relevant - IN NOW CRM unknown'!$R$2:$R$1227,"Academic")+COUNTIFS('Relevant - Not CRM not valid'!$T$2:$T$416,$A348,'Relevant - Not CRM not valid'!$G$2:$G$416,"UK",'Relevant - Not CRM not valid'!$M$2:$M$416,"Research",'Relevant - Not CRM not valid'!$R$2:$R$416,"Academic")+COUNTIFS('Relevant - In CRM not valid'!$T$2:$T$46,$A348,'Relevant - In CRM not valid'!$G$2:$G$46,"UK",'Relevant - In CRM not valid'!$M$2:$M$46,"Research",'Relevant - In CRM not valid'!$R$2:$R$46,"Academic")</f>
        <v>0</v>
      </c>
      <c r="J348" s="2">
        <f>COUNTIFS('Relevant - In CRM valid'!$T$2:$T$4699,$A348,'Relevant - In CRM valid'!$G$2:$G$4699,"UK",'Relevant - In CRM valid'!$M$2:$M$4699,"Finance")+COUNTIFS('Relevant - In CRM unknown'!$T$2:$T$253,$A348,'Relevant - In CRM unknown'!$G$2:$G$253,"UK",'Relevant - In CRM unknown'!$M$2:$M$253,"Finance")+COUNTIFS('Relevant - IN NOW CRM valid'!$T$2:$T$2328,$A348,'Relevant - IN NOW CRM valid'!$G$2:$G$2328,"UK",'Relevant - IN NOW CRM valid'!$M$2:$M$2328,"Finance")+COUNTIFS('Relevant - IN NOW CRM unknown'!$T$2:$T$1227,$A348,'Relevant - IN NOW CRM unknown'!$G$2:$G$1227,"UK",'Relevant - IN NOW CRM unknown'!$M$2:$M$1227,"Finance")+COUNTIFS('Relevant - Not CRM not valid'!$T$2:$T$416,$A348,'Relevant - Not CRM not valid'!$G$2:$G$416,"UK",'Relevant - Not CRM not valid'!$M$2:$M$416,"Finance")+COUNTIFS('Relevant - In CRM not valid'!$T$2:$T$46,$A348,'Relevant - In CRM not valid'!$G$2:$G$46,"UK",'Relevant - In CRM not valid'!$M$2:$M$46,"Finance")</f>
        <v>1</v>
      </c>
      <c r="K348" s="2">
        <f>COUNTIFS('Relevant - In CRM valid'!$T$2:$T$4699,$A348,'Relevant - In CRM valid'!$G$2:$G$4699,"UK",'Relevant - In CRM valid'!$M$2:$M$4699,"IT/Systems")+COUNTIFS('Relevant - In CRM unknown'!$T$2:$T$253,$A348,'Relevant - In CRM unknown'!$G$2:$G$253,"UK",'Relevant - In CRM unknown'!$M$2:$M$253,"IT/Systems")+COUNTIFS('Relevant - IN NOW CRM valid'!$T$2:$T$2328,$A348,'Relevant - IN NOW CRM valid'!$G$2:$G$2328,"UK",'Relevant - IN NOW CRM valid'!$M$2:$M$2328,"IT/Systems")+COUNTIFS('Relevant - IN NOW CRM unknown'!$T$2:$T$1227,$A348,'Relevant - IN NOW CRM unknown'!$G$2:$G$1227,"UK",'Relevant - IN NOW CRM unknown'!$M$2:$M$1227,"IT/Systems")+COUNTIFS('Relevant - Not CRM not valid'!$T$2:$T$416,$A348,'Relevant - Not CRM not valid'!$G$2:$G$416,"UK",'Relevant - Not CRM not valid'!$M$2:$M$416,"IT/Systems")+COUNTIFS('Relevant - In CRM not valid'!$T$2:$T$46,$A348,'Relevant - In CRM not valid'!$G$2:$G$46,"UK",'Relevant - In CRM not valid'!$M$2:$M$46,"IT/Systems")</f>
        <v>0</v>
      </c>
      <c r="L348" s="2">
        <f>COUNTIFS('Relevant - In CRM valid'!$T$2:$T$4699,$A348,'Relevant - In CRM valid'!$G$2:$G$4699,"UK",'Relevant - In CRM valid'!$M$2:$M$4699,"")+COUNTIFS('Relevant - In CRM unknown'!$T$2:$T$253,$A348,'Relevant - In CRM unknown'!$G$2:$G$253,"UK",'Relevant - In CRM unknown'!$M$2:$M$253,"")+COUNTIFS('Relevant - IN NOW CRM valid'!$T$2:$T$2328,$A348,'Relevant - IN NOW CRM valid'!$G$2:$G$2328,"UK",'Relevant - IN NOW CRM valid'!$M$2:$M$2328,"")+COUNTIFS('Relevant - IN NOW CRM unknown'!$T$2:$T$1227,$A348,'Relevant - IN NOW CRM unknown'!$G$2:$G$1227,"UK",'Relevant - IN NOW CRM unknown'!$M$2:$M$1227,"")+COUNTIFS('Relevant - Not CRM not valid'!$T$2:$T$416,$A348,'Relevant - Not CRM not valid'!$G$2:$G$416,"UK",'Relevant - Not CRM not valid'!$M$2:$M$416,"")+COUNTIFS('Relevant - In CRM not valid'!$T$2:$T$46,$A348,'Relevant - In CRM not valid'!$G$2:$G$46,"UK",'Relevant - In CRM not valid'!$M$2:$M$46,"")</f>
        <v>0</v>
      </c>
      <c r="M348" s="2">
        <f t="shared" si="10"/>
        <v>1</v>
      </c>
      <c r="N348" s="2">
        <f>COUNTIFS('Relevant - In CRM valid'!$T$2:$T$4699,$A348,'Relevant - In CRM valid'!$G$2:$G$4699,"UK",'Relevant - In CRM valid'!$Q$2:$Q$4699,"valid")+COUNTIFS('Relevant - In CRM unknown'!$T$2:$T$253,$A348,'Relevant - In CRM unknown'!$G$2:$G$253,"UK",'Relevant - In CRM unknown'!$Q$2:$Q$253,"valid")+COUNTIFS('Relevant - IN NOW CRM valid'!$T$2:$T$2328,$A348,'Relevant - IN NOW CRM valid'!$G$2:$G$2328,"UK",'Relevant - IN NOW CRM valid'!$Q$2:$Q$2328,"valid")+COUNTIFS('Relevant - IN NOW CRM unknown'!$T$2:$T$1227,$A348,'Relevant - IN NOW CRM unknown'!$G$2:$G$1227,"UK",'Relevant - IN NOW CRM unknown'!$Q$2:$Q$1227,"valid")+COUNTIFS('Relevant - Not CRM not valid'!$T$2:$T$416,$A348,'Relevant - Not CRM not valid'!$G$2:$G$416,"UK",'Relevant - Not CRM not valid'!$Q$2:$Q$416,"valid")+COUNTIFS('Relevant - In CRM not valid'!$T$2:$T$46,$A348,'Relevant - In CRM not valid'!$G$2:$G$46,"UK",'Relevant - In CRM not valid'!$Q$2:$Q$46,"valid")</f>
        <v>0</v>
      </c>
      <c r="O348" s="2" t="str">
        <f t="shared" si="11"/>
        <v>Research  IT/Systems</v>
      </c>
    </row>
    <row r="349" spans="1:15" ht="15" customHeight="1">
      <c r="A349" s="2" t="s">
        <v>805</v>
      </c>
      <c r="B349" s="2" t="s">
        <v>806</v>
      </c>
      <c r="C349" s="2" t="s">
        <v>161</v>
      </c>
      <c r="D349" s="2" t="str">
        <f>IFERROR(INDEX('UK Target Institutions'!$D$2:$D$727,MATCH($A349,'UK Target Institutions'!$A$2:$A$727,0)),"")</f>
        <v>Yes</v>
      </c>
      <c r="E349" s="2">
        <f>COUNTIFS('Relevant - In CRM valid'!$T$2:$T$4699,$A349,'Relevant - In CRM valid'!$G$2:$G$4699,"UK")+COUNTIFS('Relevant - In CRM unknown'!$T$2:$T$253,$A349,'Relevant - In CRM unknown'!$G$2:$G$253,"UK")+COUNTIFS('Relevant - IN NOW CRM valid'!$T$2:$T$2328,$A349,'Relevant - IN NOW CRM valid'!$G$2:$G$2328,"UK")+COUNTIFS('Relevant - IN NOW CRM unknown'!$T$2:$T$1227,$A349,'Relevant - IN NOW CRM unknown'!$G$2:$G$1227,"UK")+COUNTIFS('Relevant - Not CRM not valid'!$T$2:$T$416,$A349,'Relevant - Not CRM not valid'!$G$2:$G$416,"UK")+COUNTIFS('Relevant - In CRM not valid'!$T$2:$T$46,$A349,'Relevant - In CRM not valid'!$G$2:$G$46,"UK")</f>
        <v>1</v>
      </c>
      <c r="F349" s="2">
        <f>COUNTIFS('Relevant - In CRM valid'!$T$2:$T$4699,$A349,'Relevant - In CRM valid'!$G$2:$G$4699,"UK",'Relevant - In CRM valid'!$M$2:$M$4699,"Research")+COUNTIFS('Relevant - In CRM unknown'!$T$2:$T$253,$A349,'Relevant - In CRM unknown'!$G$2:$G$253,"UK",'Relevant - In CRM unknown'!$M$2:$M$253,"Research")+COUNTIFS('Relevant - IN NOW CRM valid'!$T$2:$T$2328,$A349,'Relevant - IN NOW CRM valid'!$G$2:$G$2328,"UK",'Relevant - IN NOW CRM valid'!$M$2:$M$2328,"Research")+COUNTIFS('Relevant - IN NOW CRM unknown'!$T$2:$T$1227,$A349,'Relevant - IN NOW CRM unknown'!$G$2:$G$1227,"UK",'Relevant - IN NOW CRM unknown'!$M$2:$M$1227,"Research")+COUNTIFS('Relevant - Not CRM not valid'!$T$2:$T$416,$A349,'Relevant - Not CRM not valid'!$G$2:$G$416,"UK",'Relevant - Not CRM not valid'!$M$2:$M$416,"Research")+COUNTIFS('Relevant - In CRM not valid'!$T$2:$T$46,$A349,'Relevant - In CRM not valid'!$G$2:$G$46,"UK",'Relevant - In CRM not valid'!$M$2:$M$46,"Research")</f>
        <v>0</v>
      </c>
      <c r="G349" s="2">
        <f>COUNTIFS('Relevant - In CRM valid'!$T$2:$T$4699,$A349,'Relevant - In CRM valid'!$G$2:$G$4699,"UK",'Relevant - In CRM valid'!$M$2:$M$4699,"Research",'Relevant - In CRM valid'!$R$2:$R$4699,"Senior")+COUNTIFS('Relevant - In CRM unknown'!$T$2:$T$253,$A349,'Relevant - In CRM unknown'!$G$2:$G$253,"UK",'Relevant - In CRM unknown'!$M$2:$M$253,"Research",'Relevant - In CRM unknown'!$R$2:$R$253,"Senior")+COUNTIFS('Relevant - IN NOW CRM valid'!$T$2:$T$2328,$A349,'Relevant - IN NOW CRM valid'!$G$2:$G$2328,"UK",'Relevant - IN NOW CRM valid'!$M$2:$M$2328,"Research",'Relevant - IN NOW CRM valid'!$R$2:$R$2328,"Senior")+COUNTIFS('Relevant - IN NOW CRM unknown'!$T$2:$T$1227,$A349,'Relevant - IN NOW CRM unknown'!$G$2:$G$1227,"UK",'Relevant - IN NOW CRM unknown'!$M$2:$M$1227,"Research",'Relevant - IN NOW CRM unknown'!$R$2:$R$1227,"Senior")+COUNTIFS('Relevant - Not CRM not valid'!$T$2:$T$416,$A349,'Relevant - Not CRM not valid'!$G$2:$G$416,"UK",'Relevant - Not CRM not valid'!$M$2:$M$416,"Research",'Relevant - Not CRM not valid'!$R$2:$R$416,"Senior")+COUNTIFS('Relevant - In CRM not valid'!$T$2:$T$46,$A349,'Relevant - In CRM not valid'!$G$2:$G$46,"UK",'Relevant - In CRM not valid'!$M$2:$M$46,"Research",'Relevant - In CRM not valid'!$R$2:$R$46,"Senior")</f>
        <v>0</v>
      </c>
      <c r="H349" s="2">
        <f>COUNTIFS('Relevant - In CRM valid'!$T$2:$T$4699,$A349,'Relevant - In CRM valid'!$G$2:$G$4699,"UK",'Relevant - In CRM valid'!$M$2:$M$4699,"Research",'Relevant - In CRM valid'!$R$2:$R$4699,"Operational")+COUNTIFS('Relevant - In CRM unknown'!$T$2:$T$253,$A349,'Relevant - In CRM unknown'!$G$2:$G$253,"UK",'Relevant - In CRM unknown'!$M$2:$M$253,"Research",'Relevant - In CRM unknown'!$R$2:$R$253,"Operational")+COUNTIFS('Relevant - IN NOW CRM valid'!$T$2:$T$2328,$A349,'Relevant - IN NOW CRM valid'!$G$2:$G$2328,"UK",'Relevant - IN NOW CRM valid'!$M$2:$M$2328,"Research",'Relevant - IN NOW CRM valid'!$R$2:$R$2328,"Operational")+COUNTIFS('Relevant - IN NOW CRM unknown'!$T$2:$T$1227,$A349,'Relevant - IN NOW CRM unknown'!$G$2:$G$1227,"UK",'Relevant - IN NOW CRM unknown'!$M$2:$M$1227,"Research",'Relevant - IN NOW CRM unknown'!$R$2:$R$1227,"Operational")+COUNTIFS('Relevant - Not CRM not valid'!$T$2:$T$416,$A349,'Relevant - Not CRM not valid'!$G$2:$G$416,"UK",'Relevant - Not CRM not valid'!$M$2:$M$416,"Research",'Relevant - Not CRM not valid'!$R$2:$R$416,"Operational")+COUNTIFS('Relevant - In CRM not valid'!$T$2:$T$46,$A349,'Relevant - In CRM not valid'!$G$2:$G$46,"UK",'Relevant - In CRM not valid'!$M$2:$M$46,"Research",'Relevant - In CRM not valid'!$R$2:$R$46,"Operational")</f>
        <v>0</v>
      </c>
      <c r="I349" s="2">
        <f>COUNTIFS('Relevant - In CRM valid'!$T$2:$T$4699,$A349,'Relevant - In CRM valid'!$G$2:$G$4699,"UK",'Relevant - In CRM valid'!$M$2:$M$4699,"Research",'Relevant - In CRM valid'!$R$2:$R$4699,"Academic")+COUNTIFS('Relevant - In CRM unknown'!$T$2:$T$253,$A349,'Relevant - In CRM unknown'!$G$2:$G$253,"UK",'Relevant - In CRM unknown'!$M$2:$M$253,"Research",'Relevant - In CRM unknown'!$R$2:$R$253,"Academic")+COUNTIFS('Relevant - IN NOW CRM valid'!$T$2:$T$2328,$A349,'Relevant - IN NOW CRM valid'!$G$2:$G$2328,"UK",'Relevant - IN NOW CRM valid'!$M$2:$M$2328,"Research",'Relevant - IN NOW CRM valid'!$R$2:$R$2328,"Academic")+COUNTIFS('Relevant - IN NOW CRM unknown'!$T$2:$T$1227,$A349,'Relevant - IN NOW CRM unknown'!$G$2:$G$1227,"UK",'Relevant - IN NOW CRM unknown'!$M$2:$M$1227,"Research",'Relevant - IN NOW CRM unknown'!$R$2:$R$1227,"Academic")+COUNTIFS('Relevant - Not CRM not valid'!$T$2:$T$416,$A349,'Relevant - Not CRM not valid'!$G$2:$G$416,"UK",'Relevant - Not CRM not valid'!$M$2:$M$416,"Research",'Relevant - Not CRM not valid'!$R$2:$R$416,"Academic")+COUNTIFS('Relevant - In CRM not valid'!$T$2:$T$46,$A349,'Relevant - In CRM not valid'!$G$2:$G$46,"UK",'Relevant - In CRM not valid'!$M$2:$M$46,"Research",'Relevant - In CRM not valid'!$R$2:$R$46,"Academic")</f>
        <v>0</v>
      </c>
      <c r="J349" s="2">
        <f>COUNTIFS('Relevant - In CRM valid'!$T$2:$T$4699,$A349,'Relevant - In CRM valid'!$G$2:$G$4699,"UK",'Relevant - In CRM valid'!$M$2:$M$4699,"Finance")+COUNTIFS('Relevant - In CRM unknown'!$T$2:$T$253,$A349,'Relevant - In CRM unknown'!$G$2:$G$253,"UK",'Relevant - In CRM unknown'!$M$2:$M$253,"Finance")+COUNTIFS('Relevant - IN NOW CRM valid'!$T$2:$T$2328,$A349,'Relevant - IN NOW CRM valid'!$G$2:$G$2328,"UK",'Relevant - IN NOW CRM valid'!$M$2:$M$2328,"Finance")+COUNTIFS('Relevant - IN NOW CRM unknown'!$T$2:$T$1227,$A349,'Relevant - IN NOW CRM unknown'!$G$2:$G$1227,"UK",'Relevant - IN NOW CRM unknown'!$M$2:$M$1227,"Finance")+COUNTIFS('Relevant - Not CRM not valid'!$T$2:$T$416,$A349,'Relevant - Not CRM not valid'!$G$2:$G$416,"UK",'Relevant - Not CRM not valid'!$M$2:$M$416,"Finance")+COUNTIFS('Relevant - In CRM not valid'!$T$2:$T$46,$A349,'Relevant - In CRM not valid'!$G$2:$G$46,"UK",'Relevant - In CRM not valid'!$M$2:$M$46,"Finance")</f>
        <v>1</v>
      </c>
      <c r="K349" s="2">
        <f>COUNTIFS('Relevant - In CRM valid'!$T$2:$T$4699,$A349,'Relevant - In CRM valid'!$G$2:$G$4699,"UK",'Relevant - In CRM valid'!$M$2:$M$4699,"IT/Systems")+COUNTIFS('Relevant - In CRM unknown'!$T$2:$T$253,$A349,'Relevant - In CRM unknown'!$G$2:$G$253,"UK",'Relevant - In CRM unknown'!$M$2:$M$253,"IT/Systems")+COUNTIFS('Relevant - IN NOW CRM valid'!$T$2:$T$2328,$A349,'Relevant - IN NOW CRM valid'!$G$2:$G$2328,"UK",'Relevant - IN NOW CRM valid'!$M$2:$M$2328,"IT/Systems")+COUNTIFS('Relevant - IN NOW CRM unknown'!$T$2:$T$1227,$A349,'Relevant - IN NOW CRM unknown'!$G$2:$G$1227,"UK",'Relevant - IN NOW CRM unknown'!$M$2:$M$1227,"IT/Systems")+COUNTIFS('Relevant - Not CRM not valid'!$T$2:$T$416,$A349,'Relevant - Not CRM not valid'!$G$2:$G$416,"UK",'Relevant - Not CRM not valid'!$M$2:$M$416,"IT/Systems")+COUNTIFS('Relevant - In CRM not valid'!$T$2:$T$46,$A349,'Relevant - In CRM not valid'!$G$2:$G$46,"UK",'Relevant - In CRM not valid'!$M$2:$M$46,"IT/Systems")</f>
        <v>0</v>
      </c>
      <c r="L349" s="2">
        <f>COUNTIFS('Relevant - In CRM valid'!$T$2:$T$4699,$A349,'Relevant - In CRM valid'!$G$2:$G$4699,"UK",'Relevant - In CRM valid'!$M$2:$M$4699,"")+COUNTIFS('Relevant - In CRM unknown'!$T$2:$T$253,$A349,'Relevant - In CRM unknown'!$G$2:$G$253,"UK",'Relevant - In CRM unknown'!$M$2:$M$253,"")+COUNTIFS('Relevant - IN NOW CRM valid'!$T$2:$T$2328,$A349,'Relevant - IN NOW CRM valid'!$G$2:$G$2328,"UK",'Relevant - IN NOW CRM valid'!$M$2:$M$2328,"")+COUNTIFS('Relevant - IN NOW CRM unknown'!$T$2:$T$1227,$A349,'Relevant - IN NOW CRM unknown'!$G$2:$G$1227,"UK",'Relevant - IN NOW CRM unknown'!$M$2:$M$1227,"")+COUNTIFS('Relevant - Not CRM not valid'!$T$2:$T$416,$A349,'Relevant - Not CRM not valid'!$G$2:$G$416,"UK",'Relevant - Not CRM not valid'!$M$2:$M$416,"")+COUNTIFS('Relevant - In CRM not valid'!$T$2:$T$46,$A349,'Relevant - In CRM not valid'!$G$2:$G$46,"UK",'Relevant - In CRM not valid'!$M$2:$M$46,"")</f>
        <v>0</v>
      </c>
      <c r="M349" s="2">
        <f t="shared" si="10"/>
        <v>1</v>
      </c>
      <c r="N349" s="2">
        <f>COUNTIFS('Relevant - In CRM valid'!$T$2:$T$4699,$A349,'Relevant - In CRM valid'!$G$2:$G$4699,"UK",'Relevant - In CRM valid'!$Q$2:$Q$4699,"valid")+COUNTIFS('Relevant - In CRM unknown'!$T$2:$T$253,$A349,'Relevant - In CRM unknown'!$G$2:$G$253,"UK",'Relevant - In CRM unknown'!$Q$2:$Q$253,"valid")+COUNTIFS('Relevant - IN NOW CRM valid'!$T$2:$T$2328,$A349,'Relevant - IN NOW CRM valid'!$G$2:$G$2328,"UK",'Relevant - IN NOW CRM valid'!$Q$2:$Q$2328,"valid")+COUNTIFS('Relevant - IN NOW CRM unknown'!$T$2:$T$1227,$A349,'Relevant - IN NOW CRM unknown'!$G$2:$G$1227,"UK",'Relevant - IN NOW CRM unknown'!$Q$2:$Q$1227,"valid")+COUNTIFS('Relevant - Not CRM not valid'!$T$2:$T$416,$A349,'Relevant - Not CRM not valid'!$G$2:$G$416,"UK",'Relevant - Not CRM not valid'!$Q$2:$Q$416,"valid")+COUNTIFS('Relevant - In CRM not valid'!$T$2:$T$46,$A349,'Relevant - In CRM not valid'!$G$2:$G$46,"UK",'Relevant - In CRM not valid'!$Q$2:$Q$46,"valid")</f>
        <v>1</v>
      </c>
      <c r="O349" s="2" t="str">
        <f t="shared" si="11"/>
        <v>Research  IT/Systems</v>
      </c>
    </row>
    <row r="350" spans="1:15" ht="15" customHeight="1">
      <c r="A350" s="2" t="s">
        <v>807</v>
      </c>
      <c r="B350" s="2" t="s">
        <v>808</v>
      </c>
      <c r="C350" s="2" t="s">
        <v>95</v>
      </c>
      <c r="D350" s="2" t="str">
        <f>IFERROR(INDEX('UK Target Institutions'!$D$2:$D$727,MATCH($A350,'UK Target Institutions'!$A$2:$A$727,0)),"")</f>
        <v>Yes</v>
      </c>
      <c r="E350" s="2">
        <f>COUNTIFS('Relevant - In CRM valid'!$T$2:$T$4699,$A350,'Relevant - In CRM valid'!$G$2:$G$4699,"UK")+COUNTIFS('Relevant - In CRM unknown'!$T$2:$T$253,$A350,'Relevant - In CRM unknown'!$G$2:$G$253,"UK")+COUNTIFS('Relevant - IN NOW CRM valid'!$T$2:$T$2328,$A350,'Relevant - IN NOW CRM valid'!$G$2:$G$2328,"UK")+COUNTIFS('Relevant - IN NOW CRM unknown'!$T$2:$T$1227,$A350,'Relevant - IN NOW CRM unknown'!$G$2:$G$1227,"UK")+COUNTIFS('Relevant - Not CRM not valid'!$T$2:$T$416,$A350,'Relevant - Not CRM not valid'!$G$2:$G$416,"UK")+COUNTIFS('Relevant - In CRM not valid'!$T$2:$T$46,$A350,'Relevant - In CRM not valid'!$G$2:$G$46,"UK")</f>
        <v>1</v>
      </c>
      <c r="F350" s="2">
        <f>COUNTIFS('Relevant - In CRM valid'!$T$2:$T$4699,$A350,'Relevant - In CRM valid'!$G$2:$G$4699,"UK",'Relevant - In CRM valid'!$M$2:$M$4699,"Research")+COUNTIFS('Relevant - In CRM unknown'!$T$2:$T$253,$A350,'Relevant - In CRM unknown'!$G$2:$G$253,"UK",'Relevant - In CRM unknown'!$M$2:$M$253,"Research")+COUNTIFS('Relevant - IN NOW CRM valid'!$T$2:$T$2328,$A350,'Relevant - IN NOW CRM valid'!$G$2:$G$2328,"UK",'Relevant - IN NOW CRM valid'!$M$2:$M$2328,"Research")+COUNTIFS('Relevant - IN NOW CRM unknown'!$T$2:$T$1227,$A350,'Relevant - IN NOW CRM unknown'!$G$2:$G$1227,"UK",'Relevant - IN NOW CRM unknown'!$M$2:$M$1227,"Research")+COUNTIFS('Relevant - Not CRM not valid'!$T$2:$T$416,$A350,'Relevant - Not CRM not valid'!$G$2:$G$416,"UK",'Relevant - Not CRM not valid'!$M$2:$M$416,"Research")+COUNTIFS('Relevant - In CRM not valid'!$T$2:$T$46,$A350,'Relevant - In CRM not valid'!$G$2:$G$46,"UK",'Relevant - In CRM not valid'!$M$2:$M$46,"Research")</f>
        <v>1</v>
      </c>
      <c r="G350" s="2">
        <f>COUNTIFS('Relevant - In CRM valid'!$T$2:$T$4699,$A350,'Relevant - In CRM valid'!$G$2:$G$4699,"UK",'Relevant - In CRM valid'!$M$2:$M$4699,"Research",'Relevant - In CRM valid'!$R$2:$R$4699,"Senior")+COUNTIFS('Relevant - In CRM unknown'!$T$2:$T$253,$A350,'Relevant - In CRM unknown'!$G$2:$G$253,"UK",'Relevant - In CRM unknown'!$M$2:$M$253,"Research",'Relevant - In CRM unknown'!$R$2:$R$253,"Senior")+COUNTIFS('Relevant - IN NOW CRM valid'!$T$2:$T$2328,$A350,'Relevant - IN NOW CRM valid'!$G$2:$G$2328,"UK",'Relevant - IN NOW CRM valid'!$M$2:$M$2328,"Research",'Relevant - IN NOW CRM valid'!$R$2:$R$2328,"Senior")+COUNTIFS('Relevant - IN NOW CRM unknown'!$T$2:$T$1227,$A350,'Relevant - IN NOW CRM unknown'!$G$2:$G$1227,"UK",'Relevant - IN NOW CRM unknown'!$M$2:$M$1227,"Research",'Relevant - IN NOW CRM unknown'!$R$2:$R$1227,"Senior")+COUNTIFS('Relevant - Not CRM not valid'!$T$2:$T$416,$A350,'Relevant - Not CRM not valid'!$G$2:$G$416,"UK",'Relevant - Not CRM not valid'!$M$2:$M$416,"Research",'Relevant - Not CRM not valid'!$R$2:$R$416,"Senior")+COUNTIFS('Relevant - In CRM not valid'!$T$2:$T$46,$A350,'Relevant - In CRM not valid'!$G$2:$G$46,"UK",'Relevant - In CRM not valid'!$M$2:$M$46,"Research",'Relevant - In CRM not valid'!$R$2:$R$46,"Senior")</f>
        <v>1</v>
      </c>
      <c r="H350" s="2">
        <f>COUNTIFS('Relevant - In CRM valid'!$T$2:$T$4699,$A350,'Relevant - In CRM valid'!$G$2:$G$4699,"UK",'Relevant - In CRM valid'!$M$2:$M$4699,"Research",'Relevant - In CRM valid'!$R$2:$R$4699,"Operational")+COUNTIFS('Relevant - In CRM unknown'!$T$2:$T$253,$A350,'Relevant - In CRM unknown'!$G$2:$G$253,"UK",'Relevant - In CRM unknown'!$M$2:$M$253,"Research",'Relevant - In CRM unknown'!$R$2:$R$253,"Operational")+COUNTIFS('Relevant - IN NOW CRM valid'!$T$2:$T$2328,$A350,'Relevant - IN NOW CRM valid'!$G$2:$G$2328,"UK",'Relevant - IN NOW CRM valid'!$M$2:$M$2328,"Research",'Relevant - IN NOW CRM valid'!$R$2:$R$2328,"Operational")+COUNTIFS('Relevant - IN NOW CRM unknown'!$T$2:$T$1227,$A350,'Relevant - IN NOW CRM unknown'!$G$2:$G$1227,"UK",'Relevant - IN NOW CRM unknown'!$M$2:$M$1227,"Research",'Relevant - IN NOW CRM unknown'!$R$2:$R$1227,"Operational")+COUNTIFS('Relevant - Not CRM not valid'!$T$2:$T$416,$A350,'Relevant - Not CRM not valid'!$G$2:$G$416,"UK",'Relevant - Not CRM not valid'!$M$2:$M$416,"Research",'Relevant - Not CRM not valid'!$R$2:$R$416,"Operational")+COUNTIFS('Relevant - In CRM not valid'!$T$2:$T$46,$A350,'Relevant - In CRM not valid'!$G$2:$G$46,"UK",'Relevant - In CRM not valid'!$M$2:$M$46,"Research",'Relevant - In CRM not valid'!$R$2:$R$46,"Operational")</f>
        <v>0</v>
      </c>
      <c r="I350" s="2">
        <f>COUNTIFS('Relevant - In CRM valid'!$T$2:$T$4699,$A350,'Relevant - In CRM valid'!$G$2:$G$4699,"UK",'Relevant - In CRM valid'!$M$2:$M$4699,"Research",'Relevant - In CRM valid'!$R$2:$R$4699,"Academic")+COUNTIFS('Relevant - In CRM unknown'!$T$2:$T$253,$A350,'Relevant - In CRM unknown'!$G$2:$G$253,"UK",'Relevant - In CRM unknown'!$M$2:$M$253,"Research",'Relevant - In CRM unknown'!$R$2:$R$253,"Academic")+COUNTIFS('Relevant - IN NOW CRM valid'!$T$2:$T$2328,$A350,'Relevant - IN NOW CRM valid'!$G$2:$G$2328,"UK",'Relevant - IN NOW CRM valid'!$M$2:$M$2328,"Research",'Relevant - IN NOW CRM valid'!$R$2:$R$2328,"Academic")+COUNTIFS('Relevant - IN NOW CRM unknown'!$T$2:$T$1227,$A350,'Relevant - IN NOW CRM unknown'!$G$2:$G$1227,"UK",'Relevant - IN NOW CRM unknown'!$M$2:$M$1227,"Research",'Relevant - IN NOW CRM unknown'!$R$2:$R$1227,"Academic")+COUNTIFS('Relevant - Not CRM not valid'!$T$2:$T$416,$A350,'Relevant - Not CRM not valid'!$G$2:$G$416,"UK",'Relevant - Not CRM not valid'!$M$2:$M$416,"Research",'Relevant - Not CRM not valid'!$R$2:$R$416,"Academic")+COUNTIFS('Relevant - In CRM not valid'!$T$2:$T$46,$A350,'Relevant - In CRM not valid'!$G$2:$G$46,"UK",'Relevant - In CRM not valid'!$M$2:$M$46,"Research",'Relevant - In CRM not valid'!$R$2:$R$46,"Academic")</f>
        <v>0</v>
      </c>
      <c r="J350" s="2">
        <f>COUNTIFS('Relevant - In CRM valid'!$T$2:$T$4699,$A350,'Relevant - In CRM valid'!$G$2:$G$4699,"UK",'Relevant - In CRM valid'!$M$2:$M$4699,"Finance")+COUNTIFS('Relevant - In CRM unknown'!$T$2:$T$253,$A350,'Relevant - In CRM unknown'!$G$2:$G$253,"UK",'Relevant - In CRM unknown'!$M$2:$M$253,"Finance")+COUNTIFS('Relevant - IN NOW CRM valid'!$T$2:$T$2328,$A350,'Relevant - IN NOW CRM valid'!$G$2:$G$2328,"UK",'Relevant - IN NOW CRM valid'!$M$2:$M$2328,"Finance")+COUNTIFS('Relevant - IN NOW CRM unknown'!$T$2:$T$1227,$A350,'Relevant - IN NOW CRM unknown'!$G$2:$G$1227,"UK",'Relevant - IN NOW CRM unknown'!$M$2:$M$1227,"Finance")+COUNTIFS('Relevant - Not CRM not valid'!$T$2:$T$416,$A350,'Relevant - Not CRM not valid'!$G$2:$G$416,"UK",'Relevant - Not CRM not valid'!$M$2:$M$416,"Finance")+COUNTIFS('Relevant - In CRM not valid'!$T$2:$T$46,$A350,'Relevant - In CRM not valid'!$G$2:$G$46,"UK",'Relevant - In CRM not valid'!$M$2:$M$46,"Finance")</f>
        <v>0</v>
      </c>
      <c r="K350" s="2">
        <f>COUNTIFS('Relevant - In CRM valid'!$T$2:$T$4699,$A350,'Relevant - In CRM valid'!$G$2:$G$4699,"UK",'Relevant - In CRM valid'!$M$2:$M$4699,"IT/Systems")+COUNTIFS('Relevant - In CRM unknown'!$T$2:$T$253,$A350,'Relevant - In CRM unknown'!$G$2:$G$253,"UK",'Relevant - In CRM unknown'!$M$2:$M$253,"IT/Systems")+COUNTIFS('Relevant - IN NOW CRM valid'!$T$2:$T$2328,$A350,'Relevant - IN NOW CRM valid'!$G$2:$G$2328,"UK",'Relevant - IN NOW CRM valid'!$M$2:$M$2328,"IT/Systems")+COUNTIFS('Relevant - IN NOW CRM unknown'!$T$2:$T$1227,$A350,'Relevant - IN NOW CRM unknown'!$G$2:$G$1227,"UK",'Relevant - IN NOW CRM unknown'!$M$2:$M$1227,"IT/Systems")+COUNTIFS('Relevant - Not CRM not valid'!$T$2:$T$416,$A350,'Relevant - Not CRM not valid'!$G$2:$G$416,"UK",'Relevant - Not CRM not valid'!$M$2:$M$416,"IT/Systems")+COUNTIFS('Relevant - In CRM not valid'!$T$2:$T$46,$A350,'Relevant - In CRM not valid'!$G$2:$G$46,"UK",'Relevant - In CRM not valid'!$M$2:$M$46,"IT/Systems")</f>
        <v>0</v>
      </c>
      <c r="L350" s="2">
        <f>COUNTIFS('Relevant - In CRM valid'!$T$2:$T$4699,$A350,'Relevant - In CRM valid'!$G$2:$G$4699,"UK",'Relevant - In CRM valid'!$M$2:$M$4699,"")+COUNTIFS('Relevant - In CRM unknown'!$T$2:$T$253,$A350,'Relevant - In CRM unknown'!$G$2:$G$253,"UK",'Relevant - In CRM unknown'!$M$2:$M$253,"")+COUNTIFS('Relevant - IN NOW CRM valid'!$T$2:$T$2328,$A350,'Relevant - IN NOW CRM valid'!$G$2:$G$2328,"UK",'Relevant - IN NOW CRM valid'!$M$2:$M$2328,"")+COUNTIFS('Relevant - IN NOW CRM unknown'!$T$2:$T$1227,$A350,'Relevant - IN NOW CRM unknown'!$G$2:$G$1227,"UK",'Relevant - IN NOW CRM unknown'!$M$2:$M$1227,"")+COUNTIFS('Relevant - Not CRM not valid'!$T$2:$T$416,$A350,'Relevant - Not CRM not valid'!$G$2:$G$416,"UK",'Relevant - Not CRM not valid'!$M$2:$M$416,"")+COUNTIFS('Relevant - In CRM not valid'!$T$2:$T$46,$A350,'Relevant - In CRM not valid'!$G$2:$G$46,"UK",'Relevant - In CRM not valid'!$M$2:$M$46,"")</f>
        <v>0</v>
      </c>
      <c r="M350" s="2">
        <f t="shared" si="10"/>
        <v>1</v>
      </c>
      <c r="N350" s="2">
        <f>COUNTIFS('Relevant - In CRM valid'!$T$2:$T$4699,$A350,'Relevant - In CRM valid'!$G$2:$G$4699,"UK",'Relevant - In CRM valid'!$Q$2:$Q$4699,"valid")+COUNTIFS('Relevant - In CRM unknown'!$T$2:$T$253,$A350,'Relevant - In CRM unknown'!$G$2:$G$253,"UK",'Relevant - In CRM unknown'!$Q$2:$Q$253,"valid")+COUNTIFS('Relevant - IN NOW CRM valid'!$T$2:$T$2328,$A350,'Relevant - IN NOW CRM valid'!$G$2:$G$2328,"UK",'Relevant - IN NOW CRM valid'!$Q$2:$Q$2328,"valid")+COUNTIFS('Relevant - IN NOW CRM unknown'!$T$2:$T$1227,$A350,'Relevant - IN NOW CRM unknown'!$G$2:$G$1227,"UK",'Relevant - IN NOW CRM unknown'!$Q$2:$Q$1227,"valid")+COUNTIFS('Relevant - Not CRM not valid'!$T$2:$T$416,$A350,'Relevant - Not CRM not valid'!$G$2:$G$416,"UK",'Relevant - Not CRM not valid'!$Q$2:$Q$416,"valid")+COUNTIFS('Relevant - In CRM not valid'!$T$2:$T$46,$A350,'Relevant - In CRM not valid'!$G$2:$G$46,"UK",'Relevant - In CRM not valid'!$Q$2:$Q$46,"valid")</f>
        <v>1</v>
      </c>
      <c r="O350" s="2" t="str">
        <f t="shared" si="11"/>
        <v>Finance  IT/Systems</v>
      </c>
    </row>
    <row r="351" spans="1:15" ht="15" customHeight="1">
      <c r="A351" s="2" t="s">
        <v>809</v>
      </c>
      <c r="B351" s="2" t="s">
        <v>810</v>
      </c>
      <c r="C351" s="2" t="s">
        <v>1570</v>
      </c>
      <c r="D351" s="2" t="str">
        <f>IFERROR(INDEX('UK Target Institutions'!$D$2:$D$727,MATCH($A351,'UK Target Institutions'!$A$2:$A$727,0)),"")</f>
        <v>No</v>
      </c>
      <c r="E351" s="2">
        <f>COUNTIFS('Relevant - In CRM valid'!$T$2:$T$4699,$A351,'Relevant - In CRM valid'!$G$2:$G$4699,"UK")+COUNTIFS('Relevant - In CRM unknown'!$T$2:$T$253,$A351,'Relevant - In CRM unknown'!$G$2:$G$253,"UK")+COUNTIFS('Relevant - IN NOW CRM valid'!$T$2:$T$2328,$A351,'Relevant - IN NOW CRM valid'!$G$2:$G$2328,"UK")+COUNTIFS('Relevant - IN NOW CRM unknown'!$T$2:$T$1227,$A351,'Relevant - IN NOW CRM unknown'!$G$2:$G$1227,"UK")+COUNTIFS('Relevant - Not CRM not valid'!$T$2:$T$416,$A351,'Relevant - Not CRM not valid'!$G$2:$G$416,"UK")+COUNTIFS('Relevant - In CRM not valid'!$T$2:$T$46,$A351,'Relevant - In CRM not valid'!$G$2:$G$46,"UK")</f>
        <v>1</v>
      </c>
      <c r="F351" s="2">
        <f>COUNTIFS('Relevant - In CRM valid'!$T$2:$T$4699,$A351,'Relevant - In CRM valid'!$G$2:$G$4699,"UK",'Relevant - In CRM valid'!$M$2:$M$4699,"Research")+COUNTIFS('Relevant - In CRM unknown'!$T$2:$T$253,$A351,'Relevant - In CRM unknown'!$G$2:$G$253,"UK",'Relevant - In CRM unknown'!$M$2:$M$253,"Research")+COUNTIFS('Relevant - IN NOW CRM valid'!$T$2:$T$2328,$A351,'Relevant - IN NOW CRM valid'!$G$2:$G$2328,"UK",'Relevant - IN NOW CRM valid'!$M$2:$M$2328,"Research")+COUNTIFS('Relevant - IN NOW CRM unknown'!$T$2:$T$1227,$A351,'Relevant - IN NOW CRM unknown'!$G$2:$G$1227,"UK",'Relevant - IN NOW CRM unknown'!$M$2:$M$1227,"Research")+COUNTIFS('Relevant - Not CRM not valid'!$T$2:$T$416,$A351,'Relevant - Not CRM not valid'!$G$2:$G$416,"UK",'Relevant - Not CRM not valid'!$M$2:$M$416,"Research")+COUNTIFS('Relevant - In CRM not valid'!$T$2:$T$46,$A351,'Relevant - In CRM not valid'!$G$2:$G$46,"UK",'Relevant - In CRM not valid'!$M$2:$M$46,"Research")</f>
        <v>0</v>
      </c>
      <c r="G351" s="2">
        <f>COUNTIFS('Relevant - In CRM valid'!$T$2:$T$4699,$A351,'Relevant - In CRM valid'!$G$2:$G$4699,"UK",'Relevant - In CRM valid'!$M$2:$M$4699,"Research",'Relevant - In CRM valid'!$R$2:$R$4699,"Senior")+COUNTIFS('Relevant - In CRM unknown'!$T$2:$T$253,$A351,'Relevant - In CRM unknown'!$G$2:$G$253,"UK",'Relevant - In CRM unknown'!$M$2:$M$253,"Research",'Relevant - In CRM unknown'!$R$2:$R$253,"Senior")+COUNTIFS('Relevant - IN NOW CRM valid'!$T$2:$T$2328,$A351,'Relevant - IN NOW CRM valid'!$G$2:$G$2328,"UK",'Relevant - IN NOW CRM valid'!$M$2:$M$2328,"Research",'Relevant - IN NOW CRM valid'!$R$2:$R$2328,"Senior")+COUNTIFS('Relevant - IN NOW CRM unknown'!$T$2:$T$1227,$A351,'Relevant - IN NOW CRM unknown'!$G$2:$G$1227,"UK",'Relevant - IN NOW CRM unknown'!$M$2:$M$1227,"Research",'Relevant - IN NOW CRM unknown'!$R$2:$R$1227,"Senior")+COUNTIFS('Relevant - Not CRM not valid'!$T$2:$T$416,$A351,'Relevant - Not CRM not valid'!$G$2:$G$416,"UK",'Relevant - Not CRM not valid'!$M$2:$M$416,"Research",'Relevant - Not CRM not valid'!$R$2:$R$416,"Senior")+COUNTIFS('Relevant - In CRM not valid'!$T$2:$T$46,$A351,'Relevant - In CRM not valid'!$G$2:$G$46,"UK",'Relevant - In CRM not valid'!$M$2:$M$46,"Research",'Relevant - In CRM not valid'!$R$2:$R$46,"Senior")</f>
        <v>0</v>
      </c>
      <c r="H351" s="2">
        <f>COUNTIFS('Relevant - In CRM valid'!$T$2:$T$4699,$A351,'Relevant - In CRM valid'!$G$2:$G$4699,"UK",'Relevant - In CRM valid'!$M$2:$M$4699,"Research",'Relevant - In CRM valid'!$R$2:$R$4699,"Operational")+COUNTIFS('Relevant - In CRM unknown'!$T$2:$T$253,$A351,'Relevant - In CRM unknown'!$G$2:$G$253,"UK",'Relevant - In CRM unknown'!$M$2:$M$253,"Research",'Relevant - In CRM unknown'!$R$2:$R$253,"Operational")+COUNTIFS('Relevant - IN NOW CRM valid'!$T$2:$T$2328,$A351,'Relevant - IN NOW CRM valid'!$G$2:$G$2328,"UK",'Relevant - IN NOW CRM valid'!$M$2:$M$2328,"Research",'Relevant - IN NOW CRM valid'!$R$2:$R$2328,"Operational")+COUNTIFS('Relevant - IN NOW CRM unknown'!$T$2:$T$1227,$A351,'Relevant - IN NOW CRM unknown'!$G$2:$G$1227,"UK",'Relevant - IN NOW CRM unknown'!$M$2:$M$1227,"Research",'Relevant - IN NOW CRM unknown'!$R$2:$R$1227,"Operational")+COUNTIFS('Relevant - Not CRM not valid'!$T$2:$T$416,$A351,'Relevant - Not CRM not valid'!$G$2:$G$416,"UK",'Relevant - Not CRM not valid'!$M$2:$M$416,"Research",'Relevant - Not CRM not valid'!$R$2:$R$416,"Operational")+COUNTIFS('Relevant - In CRM not valid'!$T$2:$T$46,$A351,'Relevant - In CRM not valid'!$G$2:$G$46,"UK",'Relevant - In CRM not valid'!$M$2:$M$46,"Research",'Relevant - In CRM not valid'!$R$2:$R$46,"Operational")</f>
        <v>0</v>
      </c>
      <c r="I351" s="2">
        <f>COUNTIFS('Relevant - In CRM valid'!$T$2:$T$4699,$A351,'Relevant - In CRM valid'!$G$2:$G$4699,"UK",'Relevant - In CRM valid'!$M$2:$M$4699,"Research",'Relevant - In CRM valid'!$R$2:$R$4699,"Academic")+COUNTIFS('Relevant - In CRM unknown'!$T$2:$T$253,$A351,'Relevant - In CRM unknown'!$G$2:$G$253,"UK",'Relevant - In CRM unknown'!$M$2:$M$253,"Research",'Relevant - In CRM unknown'!$R$2:$R$253,"Academic")+COUNTIFS('Relevant - IN NOW CRM valid'!$T$2:$T$2328,$A351,'Relevant - IN NOW CRM valid'!$G$2:$G$2328,"UK",'Relevant - IN NOW CRM valid'!$M$2:$M$2328,"Research",'Relevant - IN NOW CRM valid'!$R$2:$R$2328,"Academic")+COUNTIFS('Relevant - IN NOW CRM unknown'!$T$2:$T$1227,$A351,'Relevant - IN NOW CRM unknown'!$G$2:$G$1227,"UK",'Relevant - IN NOW CRM unknown'!$M$2:$M$1227,"Research",'Relevant - IN NOW CRM unknown'!$R$2:$R$1227,"Academic")+COUNTIFS('Relevant - Not CRM not valid'!$T$2:$T$416,$A351,'Relevant - Not CRM not valid'!$G$2:$G$416,"UK",'Relevant - Not CRM not valid'!$M$2:$M$416,"Research",'Relevant - Not CRM not valid'!$R$2:$R$416,"Academic")+COUNTIFS('Relevant - In CRM not valid'!$T$2:$T$46,$A351,'Relevant - In CRM not valid'!$G$2:$G$46,"UK",'Relevant - In CRM not valid'!$M$2:$M$46,"Research",'Relevant - In CRM not valid'!$R$2:$R$46,"Academic")</f>
        <v>0</v>
      </c>
      <c r="J351" s="2">
        <f>COUNTIFS('Relevant - In CRM valid'!$T$2:$T$4699,$A351,'Relevant - In CRM valid'!$G$2:$G$4699,"UK",'Relevant - In CRM valid'!$M$2:$M$4699,"Finance")+COUNTIFS('Relevant - In CRM unknown'!$T$2:$T$253,$A351,'Relevant - In CRM unknown'!$G$2:$G$253,"UK",'Relevant - In CRM unknown'!$M$2:$M$253,"Finance")+COUNTIFS('Relevant - IN NOW CRM valid'!$T$2:$T$2328,$A351,'Relevant - IN NOW CRM valid'!$G$2:$G$2328,"UK",'Relevant - IN NOW CRM valid'!$M$2:$M$2328,"Finance")+COUNTIFS('Relevant - IN NOW CRM unknown'!$T$2:$T$1227,$A351,'Relevant - IN NOW CRM unknown'!$G$2:$G$1227,"UK",'Relevant - IN NOW CRM unknown'!$M$2:$M$1227,"Finance")+COUNTIFS('Relevant - Not CRM not valid'!$T$2:$T$416,$A351,'Relevant - Not CRM not valid'!$G$2:$G$416,"UK",'Relevant - Not CRM not valid'!$M$2:$M$416,"Finance")+COUNTIFS('Relevant - In CRM not valid'!$T$2:$T$46,$A351,'Relevant - In CRM not valid'!$G$2:$G$46,"UK",'Relevant - In CRM not valid'!$M$2:$M$46,"Finance")</f>
        <v>1</v>
      </c>
      <c r="K351" s="2">
        <f>COUNTIFS('Relevant - In CRM valid'!$T$2:$T$4699,$A351,'Relevant - In CRM valid'!$G$2:$G$4699,"UK",'Relevant - In CRM valid'!$M$2:$M$4699,"IT/Systems")+COUNTIFS('Relevant - In CRM unknown'!$T$2:$T$253,$A351,'Relevant - In CRM unknown'!$G$2:$G$253,"UK",'Relevant - In CRM unknown'!$M$2:$M$253,"IT/Systems")+COUNTIFS('Relevant - IN NOW CRM valid'!$T$2:$T$2328,$A351,'Relevant - IN NOW CRM valid'!$G$2:$G$2328,"UK",'Relevant - IN NOW CRM valid'!$M$2:$M$2328,"IT/Systems")+COUNTIFS('Relevant - IN NOW CRM unknown'!$T$2:$T$1227,$A351,'Relevant - IN NOW CRM unknown'!$G$2:$G$1227,"UK",'Relevant - IN NOW CRM unknown'!$M$2:$M$1227,"IT/Systems")+COUNTIFS('Relevant - Not CRM not valid'!$T$2:$T$416,$A351,'Relevant - Not CRM not valid'!$G$2:$G$416,"UK",'Relevant - Not CRM not valid'!$M$2:$M$416,"IT/Systems")+COUNTIFS('Relevant - In CRM not valid'!$T$2:$T$46,$A351,'Relevant - In CRM not valid'!$G$2:$G$46,"UK",'Relevant - In CRM not valid'!$M$2:$M$46,"IT/Systems")</f>
        <v>0</v>
      </c>
      <c r="L351" s="2">
        <f>COUNTIFS('Relevant - In CRM valid'!$T$2:$T$4699,$A351,'Relevant - In CRM valid'!$G$2:$G$4699,"UK",'Relevant - In CRM valid'!$M$2:$M$4699,"")+COUNTIFS('Relevant - In CRM unknown'!$T$2:$T$253,$A351,'Relevant - In CRM unknown'!$G$2:$G$253,"UK",'Relevant - In CRM unknown'!$M$2:$M$253,"")+COUNTIFS('Relevant - IN NOW CRM valid'!$T$2:$T$2328,$A351,'Relevant - IN NOW CRM valid'!$G$2:$G$2328,"UK",'Relevant - IN NOW CRM valid'!$M$2:$M$2328,"")+COUNTIFS('Relevant - IN NOW CRM unknown'!$T$2:$T$1227,$A351,'Relevant - IN NOW CRM unknown'!$G$2:$G$1227,"UK",'Relevant - IN NOW CRM unknown'!$M$2:$M$1227,"")+COUNTIFS('Relevant - Not CRM not valid'!$T$2:$T$416,$A351,'Relevant - Not CRM not valid'!$G$2:$G$416,"UK",'Relevant - Not CRM not valid'!$M$2:$M$416,"")+COUNTIFS('Relevant - In CRM not valid'!$T$2:$T$46,$A351,'Relevant - In CRM not valid'!$G$2:$G$46,"UK",'Relevant - In CRM not valid'!$M$2:$M$46,"")</f>
        <v>0</v>
      </c>
      <c r="M351" s="2">
        <f t="shared" si="10"/>
        <v>1</v>
      </c>
      <c r="N351" s="2">
        <f>COUNTIFS('Relevant - In CRM valid'!$T$2:$T$4699,$A351,'Relevant - In CRM valid'!$G$2:$G$4699,"UK",'Relevant - In CRM valid'!$Q$2:$Q$4699,"valid")+COUNTIFS('Relevant - In CRM unknown'!$T$2:$T$253,$A351,'Relevant - In CRM unknown'!$G$2:$G$253,"UK",'Relevant - In CRM unknown'!$Q$2:$Q$253,"valid")+COUNTIFS('Relevant - IN NOW CRM valid'!$T$2:$T$2328,$A351,'Relevant - IN NOW CRM valid'!$G$2:$G$2328,"UK",'Relevant - IN NOW CRM valid'!$Q$2:$Q$2328,"valid")+COUNTIFS('Relevant - IN NOW CRM unknown'!$T$2:$T$1227,$A351,'Relevant - IN NOW CRM unknown'!$G$2:$G$1227,"UK",'Relevant - IN NOW CRM unknown'!$Q$2:$Q$1227,"valid")+COUNTIFS('Relevant - Not CRM not valid'!$T$2:$T$416,$A351,'Relevant - Not CRM not valid'!$G$2:$G$416,"UK",'Relevant - Not CRM not valid'!$Q$2:$Q$416,"valid")+COUNTIFS('Relevant - In CRM not valid'!$T$2:$T$46,$A351,'Relevant - In CRM not valid'!$G$2:$G$46,"UK",'Relevant - In CRM not valid'!$Q$2:$Q$46,"valid")</f>
        <v>1</v>
      </c>
      <c r="O351" s="2" t="str">
        <f t="shared" si="11"/>
        <v>Research  IT/Systems</v>
      </c>
    </row>
    <row r="352" spans="1:15" ht="15" customHeight="1">
      <c r="A352" s="2" t="s">
        <v>811</v>
      </c>
      <c r="B352" s="2" t="s">
        <v>812</v>
      </c>
      <c r="C352" s="2" t="s">
        <v>368</v>
      </c>
      <c r="D352" s="2" t="str">
        <f>IFERROR(INDEX('UK Target Institutions'!$D$2:$D$727,MATCH($A352,'UK Target Institutions'!$A$2:$A$727,0)),"")</f>
        <v>No</v>
      </c>
      <c r="E352" s="2">
        <f>COUNTIFS('Relevant - In CRM valid'!$T$2:$T$4699,$A352,'Relevant - In CRM valid'!$G$2:$G$4699,"UK")+COUNTIFS('Relevant - In CRM unknown'!$T$2:$T$253,$A352,'Relevant - In CRM unknown'!$G$2:$G$253,"UK")+COUNTIFS('Relevant - IN NOW CRM valid'!$T$2:$T$2328,$A352,'Relevant - IN NOW CRM valid'!$G$2:$G$2328,"UK")+COUNTIFS('Relevant - IN NOW CRM unknown'!$T$2:$T$1227,$A352,'Relevant - IN NOW CRM unknown'!$G$2:$G$1227,"UK")+COUNTIFS('Relevant - Not CRM not valid'!$T$2:$T$416,$A352,'Relevant - Not CRM not valid'!$G$2:$G$416,"UK")+COUNTIFS('Relevant - In CRM not valid'!$T$2:$T$46,$A352,'Relevant - In CRM not valid'!$G$2:$G$46,"UK")</f>
        <v>1</v>
      </c>
      <c r="F352" s="2">
        <f>COUNTIFS('Relevant - In CRM valid'!$T$2:$T$4699,$A352,'Relevant - In CRM valid'!$G$2:$G$4699,"UK",'Relevant - In CRM valid'!$M$2:$M$4699,"Research")+COUNTIFS('Relevant - In CRM unknown'!$T$2:$T$253,$A352,'Relevant - In CRM unknown'!$G$2:$G$253,"UK",'Relevant - In CRM unknown'!$M$2:$M$253,"Research")+COUNTIFS('Relevant - IN NOW CRM valid'!$T$2:$T$2328,$A352,'Relevant - IN NOW CRM valid'!$G$2:$G$2328,"UK",'Relevant - IN NOW CRM valid'!$M$2:$M$2328,"Research")+COUNTIFS('Relevant - IN NOW CRM unknown'!$T$2:$T$1227,$A352,'Relevant - IN NOW CRM unknown'!$G$2:$G$1227,"UK",'Relevant - IN NOW CRM unknown'!$M$2:$M$1227,"Research")+COUNTIFS('Relevant - Not CRM not valid'!$T$2:$T$416,$A352,'Relevant - Not CRM not valid'!$G$2:$G$416,"UK",'Relevant - Not CRM not valid'!$M$2:$M$416,"Research")+COUNTIFS('Relevant - In CRM not valid'!$T$2:$T$46,$A352,'Relevant - In CRM not valid'!$G$2:$G$46,"UK",'Relevant - In CRM not valid'!$M$2:$M$46,"Research")</f>
        <v>0</v>
      </c>
      <c r="G352" s="2">
        <f>COUNTIFS('Relevant - In CRM valid'!$T$2:$T$4699,$A352,'Relevant - In CRM valid'!$G$2:$G$4699,"UK",'Relevant - In CRM valid'!$M$2:$M$4699,"Research",'Relevant - In CRM valid'!$R$2:$R$4699,"Senior")+COUNTIFS('Relevant - In CRM unknown'!$T$2:$T$253,$A352,'Relevant - In CRM unknown'!$G$2:$G$253,"UK",'Relevant - In CRM unknown'!$M$2:$M$253,"Research",'Relevant - In CRM unknown'!$R$2:$R$253,"Senior")+COUNTIFS('Relevant - IN NOW CRM valid'!$T$2:$T$2328,$A352,'Relevant - IN NOW CRM valid'!$G$2:$G$2328,"UK",'Relevant - IN NOW CRM valid'!$M$2:$M$2328,"Research",'Relevant - IN NOW CRM valid'!$R$2:$R$2328,"Senior")+COUNTIFS('Relevant - IN NOW CRM unknown'!$T$2:$T$1227,$A352,'Relevant - IN NOW CRM unknown'!$G$2:$G$1227,"UK",'Relevant - IN NOW CRM unknown'!$M$2:$M$1227,"Research",'Relevant - IN NOW CRM unknown'!$R$2:$R$1227,"Senior")+COUNTIFS('Relevant - Not CRM not valid'!$T$2:$T$416,$A352,'Relevant - Not CRM not valid'!$G$2:$G$416,"UK",'Relevant - Not CRM not valid'!$M$2:$M$416,"Research",'Relevant - Not CRM not valid'!$R$2:$R$416,"Senior")+COUNTIFS('Relevant - In CRM not valid'!$T$2:$T$46,$A352,'Relevant - In CRM not valid'!$G$2:$G$46,"UK",'Relevant - In CRM not valid'!$M$2:$M$46,"Research",'Relevant - In CRM not valid'!$R$2:$R$46,"Senior")</f>
        <v>0</v>
      </c>
      <c r="H352" s="2">
        <f>COUNTIFS('Relevant - In CRM valid'!$T$2:$T$4699,$A352,'Relevant - In CRM valid'!$G$2:$G$4699,"UK",'Relevant - In CRM valid'!$M$2:$M$4699,"Research",'Relevant - In CRM valid'!$R$2:$R$4699,"Operational")+COUNTIFS('Relevant - In CRM unknown'!$T$2:$T$253,$A352,'Relevant - In CRM unknown'!$G$2:$G$253,"UK",'Relevant - In CRM unknown'!$M$2:$M$253,"Research",'Relevant - In CRM unknown'!$R$2:$R$253,"Operational")+COUNTIFS('Relevant - IN NOW CRM valid'!$T$2:$T$2328,$A352,'Relevant - IN NOW CRM valid'!$G$2:$G$2328,"UK",'Relevant - IN NOW CRM valid'!$M$2:$M$2328,"Research",'Relevant - IN NOW CRM valid'!$R$2:$R$2328,"Operational")+COUNTIFS('Relevant - IN NOW CRM unknown'!$T$2:$T$1227,$A352,'Relevant - IN NOW CRM unknown'!$G$2:$G$1227,"UK",'Relevant - IN NOW CRM unknown'!$M$2:$M$1227,"Research",'Relevant - IN NOW CRM unknown'!$R$2:$R$1227,"Operational")+COUNTIFS('Relevant - Not CRM not valid'!$T$2:$T$416,$A352,'Relevant - Not CRM not valid'!$G$2:$G$416,"UK",'Relevant - Not CRM not valid'!$M$2:$M$416,"Research",'Relevant - Not CRM not valid'!$R$2:$R$416,"Operational")+COUNTIFS('Relevant - In CRM not valid'!$T$2:$T$46,$A352,'Relevant - In CRM not valid'!$G$2:$G$46,"UK",'Relevant - In CRM not valid'!$M$2:$M$46,"Research",'Relevant - In CRM not valid'!$R$2:$R$46,"Operational")</f>
        <v>0</v>
      </c>
      <c r="I352" s="2">
        <f>COUNTIFS('Relevant - In CRM valid'!$T$2:$T$4699,$A352,'Relevant - In CRM valid'!$G$2:$G$4699,"UK",'Relevant - In CRM valid'!$M$2:$M$4699,"Research",'Relevant - In CRM valid'!$R$2:$R$4699,"Academic")+COUNTIFS('Relevant - In CRM unknown'!$T$2:$T$253,$A352,'Relevant - In CRM unknown'!$G$2:$G$253,"UK",'Relevant - In CRM unknown'!$M$2:$M$253,"Research",'Relevant - In CRM unknown'!$R$2:$R$253,"Academic")+COUNTIFS('Relevant - IN NOW CRM valid'!$T$2:$T$2328,$A352,'Relevant - IN NOW CRM valid'!$G$2:$G$2328,"UK",'Relevant - IN NOW CRM valid'!$M$2:$M$2328,"Research",'Relevant - IN NOW CRM valid'!$R$2:$R$2328,"Academic")+COUNTIFS('Relevant - IN NOW CRM unknown'!$T$2:$T$1227,$A352,'Relevant - IN NOW CRM unknown'!$G$2:$G$1227,"UK",'Relevant - IN NOW CRM unknown'!$M$2:$M$1227,"Research",'Relevant - IN NOW CRM unknown'!$R$2:$R$1227,"Academic")+COUNTIFS('Relevant - Not CRM not valid'!$T$2:$T$416,$A352,'Relevant - Not CRM not valid'!$G$2:$G$416,"UK",'Relevant - Not CRM not valid'!$M$2:$M$416,"Research",'Relevant - Not CRM not valid'!$R$2:$R$416,"Academic")+COUNTIFS('Relevant - In CRM not valid'!$T$2:$T$46,$A352,'Relevant - In CRM not valid'!$G$2:$G$46,"UK",'Relevant - In CRM not valid'!$M$2:$M$46,"Research",'Relevant - In CRM not valid'!$R$2:$R$46,"Academic")</f>
        <v>0</v>
      </c>
      <c r="J352" s="2">
        <f>COUNTIFS('Relevant - In CRM valid'!$T$2:$T$4699,$A352,'Relevant - In CRM valid'!$G$2:$G$4699,"UK",'Relevant - In CRM valid'!$M$2:$M$4699,"Finance")+COUNTIFS('Relevant - In CRM unknown'!$T$2:$T$253,$A352,'Relevant - In CRM unknown'!$G$2:$G$253,"UK",'Relevant - In CRM unknown'!$M$2:$M$253,"Finance")+COUNTIFS('Relevant - IN NOW CRM valid'!$T$2:$T$2328,$A352,'Relevant - IN NOW CRM valid'!$G$2:$G$2328,"UK",'Relevant - IN NOW CRM valid'!$M$2:$M$2328,"Finance")+COUNTIFS('Relevant - IN NOW CRM unknown'!$T$2:$T$1227,$A352,'Relevant - IN NOW CRM unknown'!$G$2:$G$1227,"UK",'Relevant - IN NOW CRM unknown'!$M$2:$M$1227,"Finance")+COUNTIFS('Relevant - Not CRM not valid'!$T$2:$T$416,$A352,'Relevant - Not CRM not valid'!$G$2:$G$416,"UK",'Relevant - Not CRM not valid'!$M$2:$M$416,"Finance")+COUNTIFS('Relevant - In CRM not valid'!$T$2:$T$46,$A352,'Relevant - In CRM not valid'!$G$2:$G$46,"UK",'Relevant - In CRM not valid'!$M$2:$M$46,"Finance")</f>
        <v>1</v>
      </c>
      <c r="K352" s="2">
        <f>COUNTIFS('Relevant - In CRM valid'!$T$2:$T$4699,$A352,'Relevant - In CRM valid'!$G$2:$G$4699,"UK",'Relevant - In CRM valid'!$M$2:$M$4699,"IT/Systems")+COUNTIFS('Relevant - In CRM unknown'!$T$2:$T$253,$A352,'Relevant - In CRM unknown'!$G$2:$G$253,"UK",'Relevant - In CRM unknown'!$M$2:$M$253,"IT/Systems")+COUNTIFS('Relevant - IN NOW CRM valid'!$T$2:$T$2328,$A352,'Relevant - IN NOW CRM valid'!$G$2:$G$2328,"UK",'Relevant - IN NOW CRM valid'!$M$2:$M$2328,"IT/Systems")+COUNTIFS('Relevant - IN NOW CRM unknown'!$T$2:$T$1227,$A352,'Relevant - IN NOW CRM unknown'!$G$2:$G$1227,"UK",'Relevant - IN NOW CRM unknown'!$M$2:$M$1227,"IT/Systems")+COUNTIFS('Relevant - Not CRM not valid'!$T$2:$T$416,$A352,'Relevant - Not CRM not valid'!$G$2:$G$416,"UK",'Relevant - Not CRM not valid'!$M$2:$M$416,"IT/Systems")+COUNTIFS('Relevant - In CRM not valid'!$T$2:$T$46,$A352,'Relevant - In CRM not valid'!$G$2:$G$46,"UK",'Relevant - In CRM not valid'!$M$2:$M$46,"IT/Systems")</f>
        <v>0</v>
      </c>
      <c r="L352" s="2">
        <f>COUNTIFS('Relevant - In CRM valid'!$T$2:$T$4699,$A352,'Relevant - In CRM valid'!$G$2:$G$4699,"UK",'Relevant - In CRM valid'!$M$2:$M$4699,"")+COUNTIFS('Relevant - In CRM unknown'!$T$2:$T$253,$A352,'Relevant - In CRM unknown'!$G$2:$G$253,"UK",'Relevant - In CRM unknown'!$M$2:$M$253,"")+COUNTIFS('Relevant - IN NOW CRM valid'!$T$2:$T$2328,$A352,'Relevant - IN NOW CRM valid'!$G$2:$G$2328,"UK",'Relevant - IN NOW CRM valid'!$M$2:$M$2328,"")+COUNTIFS('Relevant - IN NOW CRM unknown'!$T$2:$T$1227,$A352,'Relevant - IN NOW CRM unknown'!$G$2:$G$1227,"UK",'Relevant - IN NOW CRM unknown'!$M$2:$M$1227,"")+COUNTIFS('Relevant - Not CRM not valid'!$T$2:$T$416,$A352,'Relevant - Not CRM not valid'!$G$2:$G$416,"UK",'Relevant - Not CRM not valid'!$M$2:$M$416,"")+COUNTIFS('Relevant - In CRM not valid'!$T$2:$T$46,$A352,'Relevant - In CRM not valid'!$G$2:$G$46,"UK",'Relevant - In CRM not valid'!$M$2:$M$46,"")</f>
        <v>0</v>
      </c>
      <c r="M352" s="2">
        <f t="shared" si="10"/>
        <v>1</v>
      </c>
      <c r="N352" s="2">
        <f>COUNTIFS('Relevant - In CRM valid'!$T$2:$T$4699,$A352,'Relevant - In CRM valid'!$G$2:$G$4699,"UK",'Relevant - In CRM valid'!$Q$2:$Q$4699,"valid")+COUNTIFS('Relevant - In CRM unknown'!$T$2:$T$253,$A352,'Relevant - In CRM unknown'!$G$2:$G$253,"UK",'Relevant - In CRM unknown'!$Q$2:$Q$253,"valid")+COUNTIFS('Relevant - IN NOW CRM valid'!$T$2:$T$2328,$A352,'Relevant - IN NOW CRM valid'!$G$2:$G$2328,"UK",'Relevant - IN NOW CRM valid'!$Q$2:$Q$2328,"valid")+COUNTIFS('Relevant - IN NOW CRM unknown'!$T$2:$T$1227,$A352,'Relevant - IN NOW CRM unknown'!$G$2:$G$1227,"UK",'Relevant - IN NOW CRM unknown'!$Q$2:$Q$1227,"valid")+COUNTIFS('Relevant - Not CRM not valid'!$T$2:$T$416,$A352,'Relevant - Not CRM not valid'!$G$2:$G$416,"UK",'Relevant - Not CRM not valid'!$Q$2:$Q$416,"valid")+COUNTIFS('Relevant - In CRM not valid'!$T$2:$T$46,$A352,'Relevant - In CRM not valid'!$G$2:$G$46,"UK",'Relevant - In CRM not valid'!$Q$2:$Q$46,"valid")</f>
        <v>1</v>
      </c>
      <c r="O352" s="2" t="str">
        <f t="shared" si="11"/>
        <v>Research  IT/Systems</v>
      </c>
    </row>
    <row r="353" spans="1:15" ht="15" customHeight="1">
      <c r="A353" s="2" t="s">
        <v>813</v>
      </c>
      <c r="B353" s="2" t="s">
        <v>814</v>
      </c>
      <c r="C353" s="2" t="s">
        <v>1570</v>
      </c>
      <c r="D353" s="2" t="str">
        <f>IFERROR(INDEX('UK Target Institutions'!$D$2:$D$727,MATCH($A353,'UK Target Institutions'!$A$2:$A$727,0)),"")</f>
        <v>No</v>
      </c>
      <c r="E353" s="2">
        <f>COUNTIFS('Relevant - In CRM valid'!$T$2:$T$4699,$A353,'Relevant - In CRM valid'!$G$2:$G$4699,"UK")+COUNTIFS('Relevant - In CRM unknown'!$T$2:$T$253,$A353,'Relevant - In CRM unknown'!$G$2:$G$253,"UK")+COUNTIFS('Relevant - IN NOW CRM valid'!$T$2:$T$2328,$A353,'Relevant - IN NOW CRM valid'!$G$2:$G$2328,"UK")+COUNTIFS('Relevant - IN NOW CRM unknown'!$T$2:$T$1227,$A353,'Relevant - IN NOW CRM unknown'!$G$2:$G$1227,"UK")+COUNTIFS('Relevant - Not CRM not valid'!$T$2:$T$416,$A353,'Relevant - Not CRM not valid'!$G$2:$G$416,"UK")+COUNTIFS('Relevant - In CRM not valid'!$T$2:$T$46,$A353,'Relevant - In CRM not valid'!$G$2:$G$46,"UK")</f>
        <v>1</v>
      </c>
      <c r="F353" s="2">
        <f>COUNTIFS('Relevant - In CRM valid'!$T$2:$T$4699,$A353,'Relevant - In CRM valid'!$G$2:$G$4699,"UK",'Relevant - In CRM valid'!$M$2:$M$4699,"Research")+COUNTIFS('Relevant - In CRM unknown'!$T$2:$T$253,$A353,'Relevant - In CRM unknown'!$G$2:$G$253,"UK",'Relevant - In CRM unknown'!$M$2:$M$253,"Research")+COUNTIFS('Relevant - IN NOW CRM valid'!$T$2:$T$2328,$A353,'Relevant - IN NOW CRM valid'!$G$2:$G$2328,"UK",'Relevant - IN NOW CRM valid'!$M$2:$M$2328,"Research")+COUNTIFS('Relevant - IN NOW CRM unknown'!$T$2:$T$1227,$A353,'Relevant - IN NOW CRM unknown'!$G$2:$G$1227,"UK",'Relevant - IN NOW CRM unknown'!$M$2:$M$1227,"Research")+COUNTIFS('Relevant - Not CRM not valid'!$T$2:$T$416,$A353,'Relevant - Not CRM not valid'!$G$2:$G$416,"UK",'Relevant - Not CRM not valid'!$M$2:$M$416,"Research")+COUNTIFS('Relevant - In CRM not valid'!$T$2:$T$46,$A353,'Relevant - In CRM not valid'!$G$2:$G$46,"UK",'Relevant - In CRM not valid'!$M$2:$M$46,"Research")</f>
        <v>1</v>
      </c>
      <c r="G353" s="2">
        <f>COUNTIFS('Relevant - In CRM valid'!$T$2:$T$4699,$A353,'Relevant - In CRM valid'!$G$2:$G$4699,"UK",'Relevant - In CRM valid'!$M$2:$M$4699,"Research",'Relevant - In CRM valid'!$R$2:$R$4699,"Senior")+COUNTIFS('Relevant - In CRM unknown'!$T$2:$T$253,$A353,'Relevant - In CRM unknown'!$G$2:$G$253,"UK",'Relevant - In CRM unknown'!$M$2:$M$253,"Research",'Relevant - In CRM unknown'!$R$2:$R$253,"Senior")+COUNTIFS('Relevant - IN NOW CRM valid'!$T$2:$T$2328,$A353,'Relevant - IN NOW CRM valid'!$G$2:$G$2328,"UK",'Relevant - IN NOW CRM valid'!$M$2:$M$2328,"Research",'Relevant - IN NOW CRM valid'!$R$2:$R$2328,"Senior")+COUNTIFS('Relevant - IN NOW CRM unknown'!$T$2:$T$1227,$A353,'Relevant - IN NOW CRM unknown'!$G$2:$G$1227,"UK",'Relevant - IN NOW CRM unknown'!$M$2:$M$1227,"Research",'Relevant - IN NOW CRM unknown'!$R$2:$R$1227,"Senior")+COUNTIFS('Relevant - Not CRM not valid'!$T$2:$T$416,$A353,'Relevant - Not CRM not valid'!$G$2:$G$416,"UK",'Relevant - Not CRM not valid'!$M$2:$M$416,"Research",'Relevant - Not CRM not valid'!$R$2:$R$416,"Senior")+COUNTIFS('Relevant - In CRM not valid'!$T$2:$T$46,$A353,'Relevant - In CRM not valid'!$G$2:$G$46,"UK",'Relevant - In CRM not valid'!$M$2:$M$46,"Research",'Relevant - In CRM not valid'!$R$2:$R$46,"Senior")</f>
        <v>1</v>
      </c>
      <c r="H353" s="2">
        <f>COUNTIFS('Relevant - In CRM valid'!$T$2:$T$4699,$A353,'Relevant - In CRM valid'!$G$2:$G$4699,"UK",'Relevant - In CRM valid'!$M$2:$M$4699,"Research",'Relevant - In CRM valid'!$R$2:$R$4699,"Operational")+COUNTIFS('Relevant - In CRM unknown'!$T$2:$T$253,$A353,'Relevant - In CRM unknown'!$G$2:$G$253,"UK",'Relevant - In CRM unknown'!$M$2:$M$253,"Research",'Relevant - In CRM unknown'!$R$2:$R$253,"Operational")+COUNTIFS('Relevant - IN NOW CRM valid'!$T$2:$T$2328,$A353,'Relevant - IN NOW CRM valid'!$G$2:$G$2328,"UK",'Relevant - IN NOW CRM valid'!$M$2:$M$2328,"Research",'Relevant - IN NOW CRM valid'!$R$2:$R$2328,"Operational")+COUNTIFS('Relevant - IN NOW CRM unknown'!$T$2:$T$1227,$A353,'Relevant - IN NOW CRM unknown'!$G$2:$G$1227,"UK",'Relevant - IN NOW CRM unknown'!$M$2:$M$1227,"Research",'Relevant - IN NOW CRM unknown'!$R$2:$R$1227,"Operational")+COUNTIFS('Relevant - Not CRM not valid'!$T$2:$T$416,$A353,'Relevant - Not CRM not valid'!$G$2:$G$416,"UK",'Relevant - Not CRM not valid'!$M$2:$M$416,"Research",'Relevant - Not CRM not valid'!$R$2:$R$416,"Operational")+COUNTIFS('Relevant - In CRM not valid'!$T$2:$T$46,$A353,'Relevant - In CRM not valid'!$G$2:$G$46,"UK",'Relevant - In CRM not valid'!$M$2:$M$46,"Research",'Relevant - In CRM not valid'!$R$2:$R$46,"Operational")</f>
        <v>0</v>
      </c>
      <c r="I353" s="2">
        <f>COUNTIFS('Relevant - In CRM valid'!$T$2:$T$4699,$A353,'Relevant - In CRM valid'!$G$2:$G$4699,"UK",'Relevant - In CRM valid'!$M$2:$M$4699,"Research",'Relevant - In CRM valid'!$R$2:$R$4699,"Academic")+COUNTIFS('Relevant - In CRM unknown'!$T$2:$T$253,$A353,'Relevant - In CRM unknown'!$G$2:$G$253,"UK",'Relevant - In CRM unknown'!$M$2:$M$253,"Research",'Relevant - In CRM unknown'!$R$2:$R$253,"Academic")+COUNTIFS('Relevant - IN NOW CRM valid'!$T$2:$T$2328,$A353,'Relevant - IN NOW CRM valid'!$G$2:$G$2328,"UK",'Relevant - IN NOW CRM valid'!$M$2:$M$2328,"Research",'Relevant - IN NOW CRM valid'!$R$2:$R$2328,"Academic")+COUNTIFS('Relevant - IN NOW CRM unknown'!$T$2:$T$1227,$A353,'Relevant - IN NOW CRM unknown'!$G$2:$G$1227,"UK",'Relevant - IN NOW CRM unknown'!$M$2:$M$1227,"Research",'Relevant - IN NOW CRM unknown'!$R$2:$R$1227,"Academic")+COUNTIFS('Relevant - Not CRM not valid'!$T$2:$T$416,$A353,'Relevant - Not CRM not valid'!$G$2:$G$416,"UK",'Relevant - Not CRM not valid'!$M$2:$M$416,"Research",'Relevant - Not CRM not valid'!$R$2:$R$416,"Academic")+COUNTIFS('Relevant - In CRM not valid'!$T$2:$T$46,$A353,'Relevant - In CRM not valid'!$G$2:$G$46,"UK",'Relevant - In CRM not valid'!$M$2:$M$46,"Research",'Relevant - In CRM not valid'!$R$2:$R$46,"Academic")</f>
        <v>0</v>
      </c>
      <c r="J353" s="2">
        <f>COUNTIFS('Relevant - In CRM valid'!$T$2:$T$4699,$A353,'Relevant - In CRM valid'!$G$2:$G$4699,"UK",'Relevant - In CRM valid'!$M$2:$M$4699,"Finance")+COUNTIFS('Relevant - In CRM unknown'!$T$2:$T$253,$A353,'Relevant - In CRM unknown'!$G$2:$G$253,"UK",'Relevant - In CRM unknown'!$M$2:$M$253,"Finance")+COUNTIFS('Relevant - IN NOW CRM valid'!$T$2:$T$2328,$A353,'Relevant - IN NOW CRM valid'!$G$2:$G$2328,"UK",'Relevant - IN NOW CRM valid'!$M$2:$M$2328,"Finance")+COUNTIFS('Relevant - IN NOW CRM unknown'!$T$2:$T$1227,$A353,'Relevant - IN NOW CRM unknown'!$G$2:$G$1227,"UK",'Relevant - IN NOW CRM unknown'!$M$2:$M$1227,"Finance")+COUNTIFS('Relevant - Not CRM not valid'!$T$2:$T$416,$A353,'Relevant - Not CRM not valid'!$G$2:$G$416,"UK",'Relevant - Not CRM not valid'!$M$2:$M$416,"Finance")+COUNTIFS('Relevant - In CRM not valid'!$T$2:$T$46,$A353,'Relevant - In CRM not valid'!$G$2:$G$46,"UK",'Relevant - In CRM not valid'!$M$2:$M$46,"Finance")</f>
        <v>0</v>
      </c>
      <c r="K353" s="2">
        <f>COUNTIFS('Relevant - In CRM valid'!$T$2:$T$4699,$A353,'Relevant - In CRM valid'!$G$2:$G$4699,"UK",'Relevant - In CRM valid'!$M$2:$M$4699,"IT/Systems")+COUNTIFS('Relevant - In CRM unknown'!$T$2:$T$253,$A353,'Relevant - In CRM unknown'!$G$2:$G$253,"UK",'Relevant - In CRM unknown'!$M$2:$M$253,"IT/Systems")+COUNTIFS('Relevant - IN NOW CRM valid'!$T$2:$T$2328,$A353,'Relevant - IN NOW CRM valid'!$G$2:$G$2328,"UK",'Relevant - IN NOW CRM valid'!$M$2:$M$2328,"IT/Systems")+COUNTIFS('Relevant - IN NOW CRM unknown'!$T$2:$T$1227,$A353,'Relevant - IN NOW CRM unknown'!$G$2:$G$1227,"UK",'Relevant - IN NOW CRM unknown'!$M$2:$M$1227,"IT/Systems")+COUNTIFS('Relevant - Not CRM not valid'!$T$2:$T$416,$A353,'Relevant - Not CRM not valid'!$G$2:$G$416,"UK",'Relevant - Not CRM not valid'!$M$2:$M$416,"IT/Systems")+COUNTIFS('Relevant - In CRM not valid'!$T$2:$T$46,$A353,'Relevant - In CRM not valid'!$G$2:$G$46,"UK",'Relevant - In CRM not valid'!$M$2:$M$46,"IT/Systems")</f>
        <v>0</v>
      </c>
      <c r="L353" s="2">
        <f>COUNTIFS('Relevant - In CRM valid'!$T$2:$T$4699,$A353,'Relevant - In CRM valid'!$G$2:$G$4699,"UK",'Relevant - In CRM valid'!$M$2:$M$4699,"")+COUNTIFS('Relevant - In CRM unknown'!$T$2:$T$253,$A353,'Relevant - In CRM unknown'!$G$2:$G$253,"UK",'Relevant - In CRM unknown'!$M$2:$M$253,"")+COUNTIFS('Relevant - IN NOW CRM valid'!$T$2:$T$2328,$A353,'Relevant - IN NOW CRM valid'!$G$2:$G$2328,"UK",'Relevant - IN NOW CRM valid'!$M$2:$M$2328,"")+COUNTIFS('Relevant - IN NOW CRM unknown'!$T$2:$T$1227,$A353,'Relevant - IN NOW CRM unknown'!$G$2:$G$1227,"UK",'Relevant - IN NOW CRM unknown'!$M$2:$M$1227,"")+COUNTIFS('Relevant - Not CRM not valid'!$T$2:$T$416,$A353,'Relevant - Not CRM not valid'!$G$2:$G$416,"UK",'Relevant - Not CRM not valid'!$M$2:$M$416,"")+COUNTIFS('Relevant - In CRM not valid'!$T$2:$T$46,$A353,'Relevant - In CRM not valid'!$G$2:$G$46,"UK",'Relevant - In CRM not valid'!$M$2:$M$46,"")</f>
        <v>0</v>
      </c>
      <c r="M353" s="2">
        <f t="shared" si="10"/>
        <v>1</v>
      </c>
      <c r="N353" s="2">
        <f>COUNTIFS('Relevant - In CRM valid'!$T$2:$T$4699,$A353,'Relevant - In CRM valid'!$G$2:$G$4699,"UK",'Relevant - In CRM valid'!$Q$2:$Q$4699,"valid")+COUNTIFS('Relevant - In CRM unknown'!$T$2:$T$253,$A353,'Relevant - In CRM unknown'!$G$2:$G$253,"UK",'Relevant - In CRM unknown'!$Q$2:$Q$253,"valid")+COUNTIFS('Relevant - IN NOW CRM valid'!$T$2:$T$2328,$A353,'Relevant - IN NOW CRM valid'!$G$2:$G$2328,"UK",'Relevant - IN NOW CRM valid'!$Q$2:$Q$2328,"valid")+COUNTIFS('Relevant - IN NOW CRM unknown'!$T$2:$T$1227,$A353,'Relevant - IN NOW CRM unknown'!$G$2:$G$1227,"UK",'Relevant - IN NOW CRM unknown'!$Q$2:$Q$1227,"valid")+COUNTIFS('Relevant - Not CRM not valid'!$T$2:$T$416,$A353,'Relevant - Not CRM not valid'!$G$2:$G$416,"UK",'Relevant - Not CRM not valid'!$Q$2:$Q$416,"valid")+COUNTIFS('Relevant - In CRM not valid'!$T$2:$T$46,$A353,'Relevant - In CRM not valid'!$G$2:$G$46,"UK",'Relevant - In CRM not valid'!$Q$2:$Q$46,"valid")</f>
        <v>0</v>
      </c>
      <c r="O353" s="2" t="str">
        <f t="shared" si="11"/>
        <v>Finance  IT/Systems</v>
      </c>
    </row>
    <row r="354" spans="1:15" ht="15" customHeight="1">
      <c r="A354" s="2" t="s">
        <v>815</v>
      </c>
      <c r="B354" s="2" t="s">
        <v>816</v>
      </c>
      <c r="C354" s="2" t="s">
        <v>525</v>
      </c>
      <c r="D354" s="2" t="str">
        <f>IFERROR(INDEX('UK Target Institutions'!$D$2:$D$727,MATCH($A354,'UK Target Institutions'!$A$2:$A$727,0)),"")</f>
        <v>No</v>
      </c>
      <c r="E354" s="2">
        <f>COUNTIFS('Relevant - In CRM valid'!$T$2:$T$4699,$A354,'Relevant - In CRM valid'!$G$2:$G$4699,"UK")+COUNTIFS('Relevant - In CRM unknown'!$T$2:$T$253,$A354,'Relevant - In CRM unknown'!$G$2:$G$253,"UK")+COUNTIFS('Relevant - IN NOW CRM valid'!$T$2:$T$2328,$A354,'Relevant - IN NOW CRM valid'!$G$2:$G$2328,"UK")+COUNTIFS('Relevant - IN NOW CRM unknown'!$T$2:$T$1227,$A354,'Relevant - IN NOW CRM unknown'!$G$2:$G$1227,"UK")+COUNTIFS('Relevant - Not CRM not valid'!$T$2:$T$416,$A354,'Relevant - Not CRM not valid'!$G$2:$G$416,"UK")+COUNTIFS('Relevant - In CRM not valid'!$T$2:$T$46,$A354,'Relevant - In CRM not valid'!$G$2:$G$46,"UK")</f>
        <v>1</v>
      </c>
      <c r="F354" s="2">
        <f>COUNTIFS('Relevant - In CRM valid'!$T$2:$T$4699,$A354,'Relevant - In CRM valid'!$G$2:$G$4699,"UK",'Relevant - In CRM valid'!$M$2:$M$4699,"Research")+COUNTIFS('Relevant - In CRM unknown'!$T$2:$T$253,$A354,'Relevant - In CRM unknown'!$G$2:$G$253,"UK",'Relevant - In CRM unknown'!$M$2:$M$253,"Research")+COUNTIFS('Relevant - IN NOW CRM valid'!$T$2:$T$2328,$A354,'Relevant - IN NOW CRM valid'!$G$2:$G$2328,"UK",'Relevant - IN NOW CRM valid'!$M$2:$M$2328,"Research")+COUNTIFS('Relevant - IN NOW CRM unknown'!$T$2:$T$1227,$A354,'Relevant - IN NOW CRM unknown'!$G$2:$G$1227,"UK",'Relevant - IN NOW CRM unknown'!$M$2:$M$1227,"Research")+COUNTIFS('Relevant - Not CRM not valid'!$T$2:$T$416,$A354,'Relevant - Not CRM not valid'!$G$2:$G$416,"UK",'Relevant - Not CRM not valid'!$M$2:$M$416,"Research")+COUNTIFS('Relevant - In CRM not valid'!$T$2:$T$46,$A354,'Relevant - In CRM not valid'!$G$2:$G$46,"UK",'Relevant - In CRM not valid'!$M$2:$M$46,"Research")</f>
        <v>1</v>
      </c>
      <c r="G354" s="2">
        <f>COUNTIFS('Relevant - In CRM valid'!$T$2:$T$4699,$A354,'Relevant - In CRM valid'!$G$2:$G$4699,"UK",'Relevant - In CRM valid'!$M$2:$M$4699,"Research",'Relevant - In CRM valid'!$R$2:$R$4699,"Senior")+COUNTIFS('Relevant - In CRM unknown'!$T$2:$T$253,$A354,'Relevant - In CRM unknown'!$G$2:$G$253,"UK",'Relevant - In CRM unknown'!$M$2:$M$253,"Research",'Relevant - In CRM unknown'!$R$2:$R$253,"Senior")+COUNTIFS('Relevant - IN NOW CRM valid'!$T$2:$T$2328,$A354,'Relevant - IN NOW CRM valid'!$G$2:$G$2328,"UK",'Relevant - IN NOW CRM valid'!$M$2:$M$2328,"Research",'Relevant - IN NOW CRM valid'!$R$2:$R$2328,"Senior")+COUNTIFS('Relevant - IN NOW CRM unknown'!$T$2:$T$1227,$A354,'Relevant - IN NOW CRM unknown'!$G$2:$G$1227,"UK",'Relevant - IN NOW CRM unknown'!$M$2:$M$1227,"Research",'Relevant - IN NOW CRM unknown'!$R$2:$R$1227,"Senior")+COUNTIFS('Relevant - Not CRM not valid'!$T$2:$T$416,$A354,'Relevant - Not CRM not valid'!$G$2:$G$416,"UK",'Relevant - Not CRM not valid'!$M$2:$M$416,"Research",'Relevant - Not CRM not valid'!$R$2:$R$416,"Senior")+COUNTIFS('Relevant - In CRM not valid'!$T$2:$T$46,$A354,'Relevant - In CRM not valid'!$G$2:$G$46,"UK",'Relevant - In CRM not valid'!$M$2:$M$46,"Research",'Relevant - In CRM not valid'!$R$2:$R$46,"Senior")</f>
        <v>0</v>
      </c>
      <c r="H354" s="2">
        <f>COUNTIFS('Relevant - In CRM valid'!$T$2:$T$4699,$A354,'Relevant - In CRM valid'!$G$2:$G$4699,"UK",'Relevant - In CRM valid'!$M$2:$M$4699,"Research",'Relevant - In CRM valid'!$R$2:$R$4699,"Operational")+COUNTIFS('Relevant - In CRM unknown'!$T$2:$T$253,$A354,'Relevant - In CRM unknown'!$G$2:$G$253,"UK",'Relevant - In CRM unknown'!$M$2:$M$253,"Research",'Relevant - In CRM unknown'!$R$2:$R$253,"Operational")+COUNTIFS('Relevant - IN NOW CRM valid'!$T$2:$T$2328,$A354,'Relevant - IN NOW CRM valid'!$G$2:$G$2328,"UK",'Relevant - IN NOW CRM valid'!$M$2:$M$2328,"Research",'Relevant - IN NOW CRM valid'!$R$2:$R$2328,"Operational")+COUNTIFS('Relevant - IN NOW CRM unknown'!$T$2:$T$1227,$A354,'Relevant - IN NOW CRM unknown'!$G$2:$G$1227,"UK",'Relevant - IN NOW CRM unknown'!$M$2:$M$1227,"Research",'Relevant - IN NOW CRM unknown'!$R$2:$R$1227,"Operational")+COUNTIFS('Relevant - Not CRM not valid'!$T$2:$T$416,$A354,'Relevant - Not CRM not valid'!$G$2:$G$416,"UK",'Relevant - Not CRM not valid'!$M$2:$M$416,"Research",'Relevant - Not CRM not valid'!$R$2:$R$416,"Operational")+COUNTIFS('Relevant - In CRM not valid'!$T$2:$T$46,$A354,'Relevant - In CRM not valid'!$G$2:$G$46,"UK",'Relevant - In CRM not valid'!$M$2:$M$46,"Research",'Relevant - In CRM not valid'!$R$2:$R$46,"Operational")</f>
        <v>1</v>
      </c>
      <c r="I354" s="2">
        <f>COUNTIFS('Relevant - In CRM valid'!$T$2:$T$4699,$A354,'Relevant - In CRM valid'!$G$2:$G$4699,"UK",'Relevant - In CRM valid'!$M$2:$M$4699,"Research",'Relevant - In CRM valid'!$R$2:$R$4699,"Academic")+COUNTIFS('Relevant - In CRM unknown'!$T$2:$T$253,$A354,'Relevant - In CRM unknown'!$G$2:$G$253,"UK",'Relevant - In CRM unknown'!$M$2:$M$253,"Research",'Relevant - In CRM unknown'!$R$2:$R$253,"Academic")+COUNTIFS('Relevant - IN NOW CRM valid'!$T$2:$T$2328,$A354,'Relevant - IN NOW CRM valid'!$G$2:$G$2328,"UK",'Relevant - IN NOW CRM valid'!$M$2:$M$2328,"Research",'Relevant - IN NOW CRM valid'!$R$2:$R$2328,"Academic")+COUNTIFS('Relevant - IN NOW CRM unknown'!$T$2:$T$1227,$A354,'Relevant - IN NOW CRM unknown'!$G$2:$G$1227,"UK",'Relevant - IN NOW CRM unknown'!$M$2:$M$1227,"Research",'Relevant - IN NOW CRM unknown'!$R$2:$R$1227,"Academic")+COUNTIFS('Relevant - Not CRM not valid'!$T$2:$T$416,$A354,'Relevant - Not CRM not valid'!$G$2:$G$416,"UK",'Relevant - Not CRM not valid'!$M$2:$M$416,"Research",'Relevant - Not CRM not valid'!$R$2:$R$416,"Academic")+COUNTIFS('Relevant - In CRM not valid'!$T$2:$T$46,$A354,'Relevant - In CRM not valid'!$G$2:$G$46,"UK",'Relevant - In CRM not valid'!$M$2:$M$46,"Research",'Relevant - In CRM not valid'!$R$2:$R$46,"Academic")</f>
        <v>0</v>
      </c>
      <c r="J354" s="2">
        <f>COUNTIFS('Relevant - In CRM valid'!$T$2:$T$4699,$A354,'Relevant - In CRM valid'!$G$2:$G$4699,"UK",'Relevant - In CRM valid'!$M$2:$M$4699,"Finance")+COUNTIFS('Relevant - In CRM unknown'!$T$2:$T$253,$A354,'Relevant - In CRM unknown'!$G$2:$G$253,"UK",'Relevant - In CRM unknown'!$M$2:$M$253,"Finance")+COUNTIFS('Relevant - IN NOW CRM valid'!$T$2:$T$2328,$A354,'Relevant - IN NOW CRM valid'!$G$2:$G$2328,"UK",'Relevant - IN NOW CRM valid'!$M$2:$M$2328,"Finance")+COUNTIFS('Relevant - IN NOW CRM unknown'!$T$2:$T$1227,$A354,'Relevant - IN NOW CRM unknown'!$G$2:$G$1227,"UK",'Relevant - IN NOW CRM unknown'!$M$2:$M$1227,"Finance")+COUNTIFS('Relevant - Not CRM not valid'!$T$2:$T$416,$A354,'Relevant - Not CRM not valid'!$G$2:$G$416,"UK",'Relevant - Not CRM not valid'!$M$2:$M$416,"Finance")+COUNTIFS('Relevant - In CRM not valid'!$T$2:$T$46,$A354,'Relevant - In CRM not valid'!$G$2:$G$46,"UK",'Relevant - In CRM not valid'!$M$2:$M$46,"Finance")</f>
        <v>0</v>
      </c>
      <c r="K354" s="2">
        <f>COUNTIFS('Relevant - In CRM valid'!$T$2:$T$4699,$A354,'Relevant - In CRM valid'!$G$2:$G$4699,"UK",'Relevant - In CRM valid'!$M$2:$M$4699,"IT/Systems")+COUNTIFS('Relevant - In CRM unknown'!$T$2:$T$253,$A354,'Relevant - In CRM unknown'!$G$2:$G$253,"UK",'Relevant - In CRM unknown'!$M$2:$M$253,"IT/Systems")+COUNTIFS('Relevant - IN NOW CRM valid'!$T$2:$T$2328,$A354,'Relevant - IN NOW CRM valid'!$G$2:$G$2328,"UK",'Relevant - IN NOW CRM valid'!$M$2:$M$2328,"IT/Systems")+COUNTIFS('Relevant - IN NOW CRM unknown'!$T$2:$T$1227,$A354,'Relevant - IN NOW CRM unknown'!$G$2:$G$1227,"UK",'Relevant - IN NOW CRM unknown'!$M$2:$M$1227,"IT/Systems")+COUNTIFS('Relevant - Not CRM not valid'!$T$2:$T$416,$A354,'Relevant - Not CRM not valid'!$G$2:$G$416,"UK",'Relevant - Not CRM not valid'!$M$2:$M$416,"IT/Systems")+COUNTIFS('Relevant - In CRM not valid'!$T$2:$T$46,$A354,'Relevant - In CRM not valid'!$G$2:$G$46,"UK",'Relevant - In CRM not valid'!$M$2:$M$46,"IT/Systems")</f>
        <v>0</v>
      </c>
      <c r="L354" s="2">
        <f>COUNTIFS('Relevant - In CRM valid'!$T$2:$T$4699,$A354,'Relevant - In CRM valid'!$G$2:$G$4699,"UK",'Relevant - In CRM valid'!$M$2:$M$4699,"")+COUNTIFS('Relevant - In CRM unknown'!$T$2:$T$253,$A354,'Relevant - In CRM unknown'!$G$2:$G$253,"UK",'Relevant - In CRM unknown'!$M$2:$M$253,"")+COUNTIFS('Relevant - IN NOW CRM valid'!$T$2:$T$2328,$A354,'Relevant - IN NOW CRM valid'!$G$2:$G$2328,"UK",'Relevant - IN NOW CRM valid'!$M$2:$M$2328,"")+COUNTIFS('Relevant - IN NOW CRM unknown'!$T$2:$T$1227,$A354,'Relevant - IN NOW CRM unknown'!$G$2:$G$1227,"UK",'Relevant - IN NOW CRM unknown'!$M$2:$M$1227,"")+COUNTIFS('Relevant - Not CRM not valid'!$T$2:$T$416,$A354,'Relevant - Not CRM not valid'!$G$2:$G$416,"UK",'Relevant - Not CRM not valid'!$M$2:$M$416,"")+COUNTIFS('Relevant - In CRM not valid'!$T$2:$T$46,$A354,'Relevant - In CRM not valid'!$G$2:$G$46,"UK",'Relevant - In CRM not valid'!$M$2:$M$46,"")</f>
        <v>0</v>
      </c>
      <c r="M354" s="2">
        <f t="shared" si="10"/>
        <v>1</v>
      </c>
      <c r="N354" s="2">
        <f>COUNTIFS('Relevant - In CRM valid'!$T$2:$T$4699,$A354,'Relevant - In CRM valid'!$G$2:$G$4699,"UK",'Relevant - In CRM valid'!$Q$2:$Q$4699,"valid")+COUNTIFS('Relevant - In CRM unknown'!$T$2:$T$253,$A354,'Relevant - In CRM unknown'!$G$2:$G$253,"UK",'Relevant - In CRM unknown'!$Q$2:$Q$253,"valid")+COUNTIFS('Relevant - IN NOW CRM valid'!$T$2:$T$2328,$A354,'Relevant - IN NOW CRM valid'!$G$2:$G$2328,"UK",'Relevant - IN NOW CRM valid'!$Q$2:$Q$2328,"valid")+COUNTIFS('Relevant - IN NOW CRM unknown'!$T$2:$T$1227,$A354,'Relevant - IN NOW CRM unknown'!$G$2:$G$1227,"UK",'Relevant - IN NOW CRM unknown'!$Q$2:$Q$1227,"valid")+COUNTIFS('Relevant - Not CRM not valid'!$T$2:$T$416,$A354,'Relevant - Not CRM not valid'!$G$2:$G$416,"UK",'Relevant - Not CRM not valid'!$Q$2:$Q$416,"valid")+COUNTIFS('Relevant - In CRM not valid'!$T$2:$T$46,$A354,'Relevant - In CRM not valid'!$G$2:$G$46,"UK",'Relevant - In CRM not valid'!$Q$2:$Q$46,"valid")</f>
        <v>0</v>
      </c>
      <c r="O354" s="2" t="str">
        <f t="shared" si="11"/>
        <v>Finance  IT/Systems</v>
      </c>
    </row>
    <row r="355" spans="1:15" ht="15" customHeight="1">
      <c r="A355" s="2" t="s">
        <v>817</v>
      </c>
      <c r="B355" s="2" t="s">
        <v>818</v>
      </c>
      <c r="C355" s="2" t="s">
        <v>525</v>
      </c>
      <c r="D355" s="2" t="str">
        <f>IFERROR(INDEX('UK Target Institutions'!$D$2:$D$727,MATCH($A355,'UK Target Institutions'!$A$2:$A$727,0)),"")</f>
        <v>No</v>
      </c>
      <c r="E355" s="2">
        <f>COUNTIFS('Relevant - In CRM valid'!$T$2:$T$4699,$A355,'Relevant - In CRM valid'!$G$2:$G$4699,"UK")+COUNTIFS('Relevant - In CRM unknown'!$T$2:$T$253,$A355,'Relevant - In CRM unknown'!$G$2:$G$253,"UK")+COUNTIFS('Relevant - IN NOW CRM valid'!$T$2:$T$2328,$A355,'Relevant - IN NOW CRM valid'!$G$2:$G$2328,"UK")+COUNTIFS('Relevant - IN NOW CRM unknown'!$T$2:$T$1227,$A355,'Relevant - IN NOW CRM unknown'!$G$2:$G$1227,"UK")+COUNTIFS('Relevant - Not CRM not valid'!$T$2:$T$416,$A355,'Relevant - Not CRM not valid'!$G$2:$G$416,"UK")+COUNTIFS('Relevant - In CRM not valid'!$T$2:$T$46,$A355,'Relevant - In CRM not valid'!$G$2:$G$46,"UK")</f>
        <v>1</v>
      </c>
      <c r="F355" s="2">
        <f>COUNTIFS('Relevant - In CRM valid'!$T$2:$T$4699,$A355,'Relevant - In CRM valid'!$G$2:$G$4699,"UK",'Relevant - In CRM valid'!$M$2:$M$4699,"Research")+COUNTIFS('Relevant - In CRM unknown'!$T$2:$T$253,$A355,'Relevant - In CRM unknown'!$G$2:$G$253,"UK",'Relevant - In CRM unknown'!$M$2:$M$253,"Research")+COUNTIFS('Relevant - IN NOW CRM valid'!$T$2:$T$2328,$A355,'Relevant - IN NOW CRM valid'!$G$2:$G$2328,"UK",'Relevant - IN NOW CRM valid'!$M$2:$M$2328,"Research")+COUNTIFS('Relevant - IN NOW CRM unknown'!$T$2:$T$1227,$A355,'Relevant - IN NOW CRM unknown'!$G$2:$G$1227,"UK",'Relevant - IN NOW CRM unknown'!$M$2:$M$1227,"Research")+COUNTIFS('Relevant - Not CRM not valid'!$T$2:$T$416,$A355,'Relevant - Not CRM not valid'!$G$2:$G$416,"UK",'Relevant - Not CRM not valid'!$M$2:$M$416,"Research")+COUNTIFS('Relevant - In CRM not valid'!$T$2:$T$46,$A355,'Relevant - In CRM not valid'!$G$2:$G$46,"UK",'Relevant - In CRM not valid'!$M$2:$M$46,"Research")</f>
        <v>0</v>
      </c>
      <c r="G355" s="2">
        <f>COUNTIFS('Relevant - In CRM valid'!$T$2:$T$4699,$A355,'Relevant - In CRM valid'!$G$2:$G$4699,"UK",'Relevant - In CRM valid'!$M$2:$M$4699,"Research",'Relevant - In CRM valid'!$R$2:$R$4699,"Senior")+COUNTIFS('Relevant - In CRM unknown'!$T$2:$T$253,$A355,'Relevant - In CRM unknown'!$G$2:$G$253,"UK",'Relevant - In CRM unknown'!$M$2:$M$253,"Research",'Relevant - In CRM unknown'!$R$2:$R$253,"Senior")+COUNTIFS('Relevant - IN NOW CRM valid'!$T$2:$T$2328,$A355,'Relevant - IN NOW CRM valid'!$G$2:$G$2328,"UK",'Relevant - IN NOW CRM valid'!$M$2:$M$2328,"Research",'Relevant - IN NOW CRM valid'!$R$2:$R$2328,"Senior")+COUNTIFS('Relevant - IN NOW CRM unknown'!$T$2:$T$1227,$A355,'Relevant - IN NOW CRM unknown'!$G$2:$G$1227,"UK",'Relevant - IN NOW CRM unknown'!$M$2:$M$1227,"Research",'Relevant - IN NOW CRM unknown'!$R$2:$R$1227,"Senior")+COUNTIFS('Relevant - Not CRM not valid'!$T$2:$T$416,$A355,'Relevant - Not CRM not valid'!$G$2:$G$416,"UK",'Relevant - Not CRM not valid'!$M$2:$M$416,"Research",'Relevant - Not CRM not valid'!$R$2:$R$416,"Senior")+COUNTIFS('Relevant - In CRM not valid'!$T$2:$T$46,$A355,'Relevant - In CRM not valid'!$G$2:$G$46,"UK",'Relevant - In CRM not valid'!$M$2:$M$46,"Research",'Relevant - In CRM not valid'!$R$2:$R$46,"Senior")</f>
        <v>0</v>
      </c>
      <c r="H355" s="2">
        <f>COUNTIFS('Relevant - In CRM valid'!$T$2:$T$4699,$A355,'Relevant - In CRM valid'!$G$2:$G$4699,"UK",'Relevant - In CRM valid'!$M$2:$M$4699,"Research",'Relevant - In CRM valid'!$R$2:$R$4699,"Operational")+COUNTIFS('Relevant - In CRM unknown'!$T$2:$T$253,$A355,'Relevant - In CRM unknown'!$G$2:$G$253,"UK",'Relevant - In CRM unknown'!$M$2:$M$253,"Research",'Relevant - In CRM unknown'!$R$2:$R$253,"Operational")+COUNTIFS('Relevant - IN NOW CRM valid'!$T$2:$T$2328,$A355,'Relevant - IN NOW CRM valid'!$G$2:$G$2328,"UK",'Relevant - IN NOW CRM valid'!$M$2:$M$2328,"Research",'Relevant - IN NOW CRM valid'!$R$2:$R$2328,"Operational")+COUNTIFS('Relevant - IN NOW CRM unknown'!$T$2:$T$1227,$A355,'Relevant - IN NOW CRM unknown'!$G$2:$G$1227,"UK",'Relevant - IN NOW CRM unknown'!$M$2:$M$1227,"Research",'Relevant - IN NOW CRM unknown'!$R$2:$R$1227,"Operational")+COUNTIFS('Relevant - Not CRM not valid'!$T$2:$T$416,$A355,'Relevant - Not CRM not valid'!$G$2:$G$416,"UK",'Relevant - Not CRM not valid'!$M$2:$M$416,"Research",'Relevant - Not CRM not valid'!$R$2:$R$416,"Operational")+COUNTIFS('Relevant - In CRM not valid'!$T$2:$T$46,$A355,'Relevant - In CRM not valid'!$G$2:$G$46,"UK",'Relevant - In CRM not valid'!$M$2:$M$46,"Research",'Relevant - In CRM not valid'!$R$2:$R$46,"Operational")</f>
        <v>0</v>
      </c>
      <c r="I355" s="2">
        <f>COUNTIFS('Relevant - In CRM valid'!$T$2:$T$4699,$A355,'Relevant - In CRM valid'!$G$2:$G$4699,"UK",'Relevant - In CRM valid'!$M$2:$M$4699,"Research",'Relevant - In CRM valid'!$R$2:$R$4699,"Academic")+COUNTIFS('Relevant - In CRM unknown'!$T$2:$T$253,$A355,'Relevant - In CRM unknown'!$G$2:$G$253,"UK",'Relevant - In CRM unknown'!$M$2:$M$253,"Research",'Relevant - In CRM unknown'!$R$2:$R$253,"Academic")+COUNTIFS('Relevant - IN NOW CRM valid'!$T$2:$T$2328,$A355,'Relevant - IN NOW CRM valid'!$G$2:$G$2328,"UK",'Relevant - IN NOW CRM valid'!$M$2:$M$2328,"Research",'Relevant - IN NOW CRM valid'!$R$2:$R$2328,"Academic")+COUNTIFS('Relevant - IN NOW CRM unknown'!$T$2:$T$1227,$A355,'Relevant - IN NOW CRM unknown'!$G$2:$G$1227,"UK",'Relevant - IN NOW CRM unknown'!$M$2:$M$1227,"Research",'Relevant - IN NOW CRM unknown'!$R$2:$R$1227,"Academic")+COUNTIFS('Relevant - Not CRM not valid'!$T$2:$T$416,$A355,'Relevant - Not CRM not valid'!$G$2:$G$416,"UK",'Relevant - Not CRM not valid'!$M$2:$M$416,"Research",'Relevant - Not CRM not valid'!$R$2:$R$416,"Academic")+COUNTIFS('Relevant - In CRM not valid'!$T$2:$T$46,$A355,'Relevant - In CRM not valid'!$G$2:$G$46,"UK",'Relevant - In CRM not valid'!$M$2:$M$46,"Research",'Relevant - In CRM not valid'!$R$2:$R$46,"Academic")</f>
        <v>0</v>
      </c>
      <c r="J355" s="2">
        <f>COUNTIFS('Relevant - In CRM valid'!$T$2:$T$4699,$A355,'Relevant - In CRM valid'!$G$2:$G$4699,"UK",'Relevant - In CRM valid'!$M$2:$M$4699,"Finance")+COUNTIFS('Relevant - In CRM unknown'!$T$2:$T$253,$A355,'Relevant - In CRM unknown'!$G$2:$G$253,"UK",'Relevant - In CRM unknown'!$M$2:$M$253,"Finance")+COUNTIFS('Relevant - IN NOW CRM valid'!$T$2:$T$2328,$A355,'Relevant - IN NOW CRM valid'!$G$2:$G$2328,"UK",'Relevant - IN NOW CRM valid'!$M$2:$M$2328,"Finance")+COUNTIFS('Relevant - IN NOW CRM unknown'!$T$2:$T$1227,$A355,'Relevant - IN NOW CRM unknown'!$G$2:$G$1227,"UK",'Relevant - IN NOW CRM unknown'!$M$2:$M$1227,"Finance")+COUNTIFS('Relevant - Not CRM not valid'!$T$2:$T$416,$A355,'Relevant - Not CRM not valid'!$G$2:$G$416,"UK",'Relevant - Not CRM not valid'!$M$2:$M$416,"Finance")+COUNTIFS('Relevant - In CRM not valid'!$T$2:$T$46,$A355,'Relevant - In CRM not valid'!$G$2:$G$46,"UK",'Relevant - In CRM not valid'!$M$2:$M$46,"Finance")</f>
        <v>1</v>
      </c>
      <c r="K355" s="2">
        <f>COUNTIFS('Relevant - In CRM valid'!$T$2:$T$4699,$A355,'Relevant - In CRM valid'!$G$2:$G$4699,"UK",'Relevant - In CRM valid'!$M$2:$M$4699,"IT/Systems")+COUNTIFS('Relevant - In CRM unknown'!$T$2:$T$253,$A355,'Relevant - In CRM unknown'!$G$2:$G$253,"UK",'Relevant - In CRM unknown'!$M$2:$M$253,"IT/Systems")+COUNTIFS('Relevant - IN NOW CRM valid'!$T$2:$T$2328,$A355,'Relevant - IN NOW CRM valid'!$G$2:$G$2328,"UK",'Relevant - IN NOW CRM valid'!$M$2:$M$2328,"IT/Systems")+COUNTIFS('Relevant - IN NOW CRM unknown'!$T$2:$T$1227,$A355,'Relevant - IN NOW CRM unknown'!$G$2:$G$1227,"UK",'Relevant - IN NOW CRM unknown'!$M$2:$M$1227,"IT/Systems")+COUNTIFS('Relevant - Not CRM not valid'!$T$2:$T$416,$A355,'Relevant - Not CRM not valid'!$G$2:$G$416,"UK",'Relevant - Not CRM not valid'!$M$2:$M$416,"IT/Systems")+COUNTIFS('Relevant - In CRM not valid'!$T$2:$T$46,$A355,'Relevant - In CRM not valid'!$G$2:$G$46,"UK",'Relevant - In CRM not valid'!$M$2:$M$46,"IT/Systems")</f>
        <v>0</v>
      </c>
      <c r="L355" s="2">
        <f>COUNTIFS('Relevant - In CRM valid'!$T$2:$T$4699,$A355,'Relevant - In CRM valid'!$G$2:$G$4699,"UK",'Relevant - In CRM valid'!$M$2:$M$4699,"")+COUNTIFS('Relevant - In CRM unknown'!$T$2:$T$253,$A355,'Relevant - In CRM unknown'!$G$2:$G$253,"UK",'Relevant - In CRM unknown'!$M$2:$M$253,"")+COUNTIFS('Relevant - IN NOW CRM valid'!$T$2:$T$2328,$A355,'Relevant - IN NOW CRM valid'!$G$2:$G$2328,"UK",'Relevant - IN NOW CRM valid'!$M$2:$M$2328,"")+COUNTIFS('Relevant - IN NOW CRM unknown'!$T$2:$T$1227,$A355,'Relevant - IN NOW CRM unknown'!$G$2:$G$1227,"UK",'Relevant - IN NOW CRM unknown'!$M$2:$M$1227,"")+COUNTIFS('Relevant - Not CRM not valid'!$T$2:$T$416,$A355,'Relevant - Not CRM not valid'!$G$2:$G$416,"UK",'Relevant - Not CRM not valid'!$M$2:$M$416,"")+COUNTIFS('Relevant - In CRM not valid'!$T$2:$T$46,$A355,'Relevant - In CRM not valid'!$G$2:$G$46,"UK",'Relevant - In CRM not valid'!$M$2:$M$46,"")</f>
        <v>0</v>
      </c>
      <c r="M355" s="2">
        <f t="shared" si="10"/>
        <v>1</v>
      </c>
      <c r="N355" s="2">
        <f>COUNTIFS('Relevant - In CRM valid'!$T$2:$T$4699,$A355,'Relevant - In CRM valid'!$G$2:$G$4699,"UK",'Relevant - In CRM valid'!$Q$2:$Q$4699,"valid")+COUNTIFS('Relevant - In CRM unknown'!$T$2:$T$253,$A355,'Relevant - In CRM unknown'!$G$2:$G$253,"UK",'Relevant - In CRM unknown'!$Q$2:$Q$253,"valid")+COUNTIFS('Relevant - IN NOW CRM valid'!$T$2:$T$2328,$A355,'Relevant - IN NOW CRM valid'!$G$2:$G$2328,"UK",'Relevant - IN NOW CRM valid'!$Q$2:$Q$2328,"valid")+COUNTIFS('Relevant - IN NOW CRM unknown'!$T$2:$T$1227,$A355,'Relevant - IN NOW CRM unknown'!$G$2:$G$1227,"UK",'Relevant - IN NOW CRM unknown'!$Q$2:$Q$1227,"valid")+COUNTIFS('Relevant - Not CRM not valid'!$T$2:$T$416,$A355,'Relevant - Not CRM not valid'!$G$2:$G$416,"UK",'Relevant - Not CRM not valid'!$Q$2:$Q$416,"valid")+COUNTIFS('Relevant - In CRM not valid'!$T$2:$T$46,$A355,'Relevant - In CRM not valid'!$G$2:$G$46,"UK",'Relevant - In CRM not valid'!$Q$2:$Q$46,"valid")</f>
        <v>1</v>
      </c>
      <c r="O355" s="2" t="str">
        <f t="shared" si="11"/>
        <v>Research  IT/Systems</v>
      </c>
    </row>
    <row r="356" spans="1:15" ht="15" customHeight="1">
      <c r="A356" s="2" t="s">
        <v>819</v>
      </c>
      <c r="B356" s="2" t="s">
        <v>820</v>
      </c>
      <c r="C356" s="2" t="s">
        <v>1570</v>
      </c>
      <c r="D356" s="2" t="str">
        <f>IFERROR(INDEX('UK Target Institutions'!$D$2:$D$727,MATCH($A356,'UK Target Institutions'!$A$2:$A$727,0)),"")</f>
        <v>Yes</v>
      </c>
      <c r="E356" s="2">
        <f>COUNTIFS('Relevant - In CRM valid'!$T$2:$T$4699,$A356,'Relevant - In CRM valid'!$G$2:$G$4699,"UK")+COUNTIFS('Relevant - In CRM unknown'!$T$2:$T$253,$A356,'Relevant - In CRM unknown'!$G$2:$G$253,"UK")+COUNTIFS('Relevant - IN NOW CRM valid'!$T$2:$T$2328,$A356,'Relevant - IN NOW CRM valid'!$G$2:$G$2328,"UK")+COUNTIFS('Relevant - IN NOW CRM unknown'!$T$2:$T$1227,$A356,'Relevant - IN NOW CRM unknown'!$G$2:$G$1227,"UK")+COUNTIFS('Relevant - Not CRM not valid'!$T$2:$T$416,$A356,'Relevant - Not CRM not valid'!$G$2:$G$416,"UK")+COUNTIFS('Relevant - In CRM not valid'!$T$2:$T$46,$A356,'Relevant - In CRM not valid'!$G$2:$G$46,"UK")</f>
        <v>1</v>
      </c>
      <c r="F356" s="2">
        <f>COUNTIFS('Relevant - In CRM valid'!$T$2:$T$4699,$A356,'Relevant - In CRM valid'!$G$2:$G$4699,"UK",'Relevant - In CRM valid'!$M$2:$M$4699,"Research")+COUNTIFS('Relevant - In CRM unknown'!$T$2:$T$253,$A356,'Relevant - In CRM unknown'!$G$2:$G$253,"UK",'Relevant - In CRM unknown'!$M$2:$M$253,"Research")+COUNTIFS('Relevant - IN NOW CRM valid'!$T$2:$T$2328,$A356,'Relevant - IN NOW CRM valid'!$G$2:$G$2328,"UK",'Relevant - IN NOW CRM valid'!$M$2:$M$2328,"Research")+COUNTIFS('Relevant - IN NOW CRM unknown'!$T$2:$T$1227,$A356,'Relevant - IN NOW CRM unknown'!$G$2:$G$1227,"UK",'Relevant - IN NOW CRM unknown'!$M$2:$M$1227,"Research")+COUNTIFS('Relevant - Not CRM not valid'!$T$2:$T$416,$A356,'Relevant - Not CRM not valid'!$G$2:$G$416,"UK",'Relevant - Not CRM not valid'!$M$2:$M$416,"Research")+COUNTIFS('Relevant - In CRM not valid'!$T$2:$T$46,$A356,'Relevant - In CRM not valid'!$G$2:$G$46,"UK",'Relevant - In CRM not valid'!$M$2:$M$46,"Research")</f>
        <v>1</v>
      </c>
      <c r="G356" s="2">
        <f>COUNTIFS('Relevant - In CRM valid'!$T$2:$T$4699,$A356,'Relevant - In CRM valid'!$G$2:$G$4699,"UK",'Relevant - In CRM valid'!$M$2:$M$4699,"Research",'Relevant - In CRM valid'!$R$2:$R$4699,"Senior")+COUNTIFS('Relevant - In CRM unknown'!$T$2:$T$253,$A356,'Relevant - In CRM unknown'!$G$2:$G$253,"UK",'Relevant - In CRM unknown'!$M$2:$M$253,"Research",'Relevant - In CRM unknown'!$R$2:$R$253,"Senior")+COUNTIFS('Relevant - IN NOW CRM valid'!$T$2:$T$2328,$A356,'Relevant - IN NOW CRM valid'!$G$2:$G$2328,"UK",'Relevant - IN NOW CRM valid'!$M$2:$M$2328,"Research",'Relevant - IN NOW CRM valid'!$R$2:$R$2328,"Senior")+COUNTIFS('Relevant - IN NOW CRM unknown'!$T$2:$T$1227,$A356,'Relevant - IN NOW CRM unknown'!$G$2:$G$1227,"UK",'Relevant - IN NOW CRM unknown'!$M$2:$M$1227,"Research",'Relevant - IN NOW CRM unknown'!$R$2:$R$1227,"Senior")+COUNTIFS('Relevant - Not CRM not valid'!$T$2:$T$416,$A356,'Relevant - Not CRM not valid'!$G$2:$G$416,"UK",'Relevant - Not CRM not valid'!$M$2:$M$416,"Research",'Relevant - Not CRM not valid'!$R$2:$R$416,"Senior")+COUNTIFS('Relevant - In CRM not valid'!$T$2:$T$46,$A356,'Relevant - In CRM not valid'!$G$2:$G$46,"UK",'Relevant - In CRM not valid'!$M$2:$M$46,"Research",'Relevant - In CRM not valid'!$R$2:$R$46,"Senior")</f>
        <v>1</v>
      </c>
      <c r="H356" s="2">
        <f>COUNTIFS('Relevant - In CRM valid'!$T$2:$T$4699,$A356,'Relevant - In CRM valid'!$G$2:$G$4699,"UK",'Relevant - In CRM valid'!$M$2:$M$4699,"Research",'Relevant - In CRM valid'!$R$2:$R$4699,"Operational")+COUNTIFS('Relevant - In CRM unknown'!$T$2:$T$253,$A356,'Relevant - In CRM unknown'!$G$2:$G$253,"UK",'Relevant - In CRM unknown'!$M$2:$M$253,"Research",'Relevant - In CRM unknown'!$R$2:$R$253,"Operational")+COUNTIFS('Relevant - IN NOW CRM valid'!$T$2:$T$2328,$A356,'Relevant - IN NOW CRM valid'!$G$2:$G$2328,"UK",'Relevant - IN NOW CRM valid'!$M$2:$M$2328,"Research",'Relevant - IN NOW CRM valid'!$R$2:$R$2328,"Operational")+COUNTIFS('Relevant - IN NOW CRM unknown'!$T$2:$T$1227,$A356,'Relevant - IN NOW CRM unknown'!$G$2:$G$1227,"UK",'Relevant - IN NOW CRM unknown'!$M$2:$M$1227,"Research",'Relevant - IN NOW CRM unknown'!$R$2:$R$1227,"Operational")+COUNTIFS('Relevant - Not CRM not valid'!$T$2:$T$416,$A356,'Relevant - Not CRM not valid'!$G$2:$G$416,"UK",'Relevant - Not CRM not valid'!$M$2:$M$416,"Research",'Relevant - Not CRM not valid'!$R$2:$R$416,"Operational")+COUNTIFS('Relevant - In CRM not valid'!$T$2:$T$46,$A356,'Relevant - In CRM not valid'!$G$2:$G$46,"UK",'Relevant - In CRM not valid'!$M$2:$M$46,"Research",'Relevant - In CRM not valid'!$R$2:$R$46,"Operational")</f>
        <v>0</v>
      </c>
      <c r="I356" s="2">
        <f>COUNTIFS('Relevant - In CRM valid'!$T$2:$T$4699,$A356,'Relevant - In CRM valid'!$G$2:$G$4699,"UK",'Relevant - In CRM valid'!$M$2:$M$4699,"Research",'Relevant - In CRM valid'!$R$2:$R$4699,"Academic")+COUNTIFS('Relevant - In CRM unknown'!$T$2:$T$253,$A356,'Relevant - In CRM unknown'!$G$2:$G$253,"UK",'Relevant - In CRM unknown'!$M$2:$M$253,"Research",'Relevant - In CRM unknown'!$R$2:$R$253,"Academic")+COUNTIFS('Relevant - IN NOW CRM valid'!$T$2:$T$2328,$A356,'Relevant - IN NOW CRM valid'!$G$2:$G$2328,"UK",'Relevant - IN NOW CRM valid'!$M$2:$M$2328,"Research",'Relevant - IN NOW CRM valid'!$R$2:$R$2328,"Academic")+COUNTIFS('Relevant - IN NOW CRM unknown'!$T$2:$T$1227,$A356,'Relevant - IN NOW CRM unknown'!$G$2:$G$1227,"UK",'Relevant - IN NOW CRM unknown'!$M$2:$M$1227,"Research",'Relevant - IN NOW CRM unknown'!$R$2:$R$1227,"Academic")+COUNTIFS('Relevant - Not CRM not valid'!$T$2:$T$416,$A356,'Relevant - Not CRM not valid'!$G$2:$G$416,"UK",'Relevant - Not CRM not valid'!$M$2:$M$416,"Research",'Relevant - Not CRM not valid'!$R$2:$R$416,"Academic")+COUNTIFS('Relevant - In CRM not valid'!$T$2:$T$46,$A356,'Relevant - In CRM not valid'!$G$2:$G$46,"UK",'Relevant - In CRM not valid'!$M$2:$M$46,"Research",'Relevant - In CRM not valid'!$R$2:$R$46,"Academic")</f>
        <v>0</v>
      </c>
      <c r="J356" s="2">
        <f>COUNTIFS('Relevant - In CRM valid'!$T$2:$T$4699,$A356,'Relevant - In CRM valid'!$G$2:$G$4699,"UK",'Relevant - In CRM valid'!$M$2:$M$4699,"Finance")+COUNTIFS('Relevant - In CRM unknown'!$T$2:$T$253,$A356,'Relevant - In CRM unknown'!$G$2:$G$253,"UK",'Relevant - In CRM unknown'!$M$2:$M$253,"Finance")+COUNTIFS('Relevant - IN NOW CRM valid'!$T$2:$T$2328,$A356,'Relevant - IN NOW CRM valid'!$G$2:$G$2328,"UK",'Relevant - IN NOW CRM valid'!$M$2:$M$2328,"Finance")+COUNTIFS('Relevant - IN NOW CRM unknown'!$T$2:$T$1227,$A356,'Relevant - IN NOW CRM unknown'!$G$2:$G$1227,"UK",'Relevant - IN NOW CRM unknown'!$M$2:$M$1227,"Finance")+COUNTIFS('Relevant - Not CRM not valid'!$T$2:$T$416,$A356,'Relevant - Not CRM not valid'!$G$2:$G$416,"UK",'Relevant - Not CRM not valid'!$M$2:$M$416,"Finance")+COUNTIFS('Relevant - In CRM not valid'!$T$2:$T$46,$A356,'Relevant - In CRM not valid'!$G$2:$G$46,"UK",'Relevant - In CRM not valid'!$M$2:$M$46,"Finance")</f>
        <v>0</v>
      </c>
      <c r="K356" s="2">
        <f>COUNTIFS('Relevant - In CRM valid'!$T$2:$T$4699,$A356,'Relevant - In CRM valid'!$G$2:$G$4699,"UK",'Relevant - In CRM valid'!$M$2:$M$4699,"IT/Systems")+COUNTIFS('Relevant - In CRM unknown'!$T$2:$T$253,$A356,'Relevant - In CRM unknown'!$G$2:$G$253,"UK",'Relevant - In CRM unknown'!$M$2:$M$253,"IT/Systems")+COUNTIFS('Relevant - IN NOW CRM valid'!$T$2:$T$2328,$A356,'Relevant - IN NOW CRM valid'!$G$2:$G$2328,"UK",'Relevant - IN NOW CRM valid'!$M$2:$M$2328,"IT/Systems")+COUNTIFS('Relevant - IN NOW CRM unknown'!$T$2:$T$1227,$A356,'Relevant - IN NOW CRM unknown'!$G$2:$G$1227,"UK",'Relevant - IN NOW CRM unknown'!$M$2:$M$1227,"IT/Systems")+COUNTIFS('Relevant - Not CRM not valid'!$T$2:$T$416,$A356,'Relevant - Not CRM not valid'!$G$2:$G$416,"UK",'Relevant - Not CRM not valid'!$M$2:$M$416,"IT/Systems")+COUNTIFS('Relevant - In CRM not valid'!$T$2:$T$46,$A356,'Relevant - In CRM not valid'!$G$2:$G$46,"UK",'Relevant - In CRM not valid'!$M$2:$M$46,"IT/Systems")</f>
        <v>0</v>
      </c>
      <c r="L356" s="2">
        <f>COUNTIFS('Relevant - In CRM valid'!$T$2:$T$4699,$A356,'Relevant - In CRM valid'!$G$2:$G$4699,"UK",'Relevant - In CRM valid'!$M$2:$M$4699,"")+COUNTIFS('Relevant - In CRM unknown'!$T$2:$T$253,$A356,'Relevant - In CRM unknown'!$G$2:$G$253,"UK",'Relevant - In CRM unknown'!$M$2:$M$253,"")+COUNTIFS('Relevant - IN NOW CRM valid'!$T$2:$T$2328,$A356,'Relevant - IN NOW CRM valid'!$G$2:$G$2328,"UK",'Relevant - IN NOW CRM valid'!$M$2:$M$2328,"")+COUNTIFS('Relevant - IN NOW CRM unknown'!$T$2:$T$1227,$A356,'Relevant - IN NOW CRM unknown'!$G$2:$G$1227,"UK",'Relevant - IN NOW CRM unknown'!$M$2:$M$1227,"")+COUNTIFS('Relevant - Not CRM not valid'!$T$2:$T$416,$A356,'Relevant - Not CRM not valid'!$G$2:$G$416,"UK",'Relevant - Not CRM not valid'!$M$2:$M$416,"")+COUNTIFS('Relevant - In CRM not valid'!$T$2:$T$46,$A356,'Relevant - In CRM not valid'!$G$2:$G$46,"UK",'Relevant - In CRM not valid'!$M$2:$M$46,"")</f>
        <v>0</v>
      </c>
      <c r="M356" s="2">
        <f t="shared" si="10"/>
        <v>1</v>
      </c>
      <c r="N356" s="2">
        <f>COUNTIFS('Relevant - In CRM valid'!$T$2:$T$4699,$A356,'Relevant - In CRM valid'!$G$2:$G$4699,"UK",'Relevant - In CRM valid'!$Q$2:$Q$4699,"valid")+COUNTIFS('Relevant - In CRM unknown'!$T$2:$T$253,$A356,'Relevant - In CRM unknown'!$G$2:$G$253,"UK",'Relevant - In CRM unknown'!$Q$2:$Q$253,"valid")+COUNTIFS('Relevant - IN NOW CRM valid'!$T$2:$T$2328,$A356,'Relevant - IN NOW CRM valid'!$G$2:$G$2328,"UK",'Relevant - IN NOW CRM valid'!$Q$2:$Q$2328,"valid")+COUNTIFS('Relevant - IN NOW CRM unknown'!$T$2:$T$1227,$A356,'Relevant - IN NOW CRM unknown'!$G$2:$G$1227,"UK",'Relevant - IN NOW CRM unknown'!$Q$2:$Q$1227,"valid")+COUNTIFS('Relevant - Not CRM not valid'!$T$2:$T$416,$A356,'Relevant - Not CRM not valid'!$G$2:$G$416,"UK",'Relevant - Not CRM not valid'!$Q$2:$Q$416,"valid")+COUNTIFS('Relevant - In CRM not valid'!$T$2:$T$46,$A356,'Relevant - In CRM not valid'!$G$2:$G$46,"UK",'Relevant - In CRM not valid'!$Q$2:$Q$46,"valid")</f>
        <v>0</v>
      </c>
      <c r="O356" s="2" t="str">
        <f t="shared" si="11"/>
        <v>Finance  IT/Systems</v>
      </c>
    </row>
    <row r="357" spans="1:15" ht="15" customHeight="1">
      <c r="A357" s="2" t="s">
        <v>821</v>
      </c>
      <c r="B357" s="2" t="s">
        <v>822</v>
      </c>
      <c r="C357" s="2" t="s">
        <v>1570</v>
      </c>
      <c r="D357" s="2" t="str">
        <f>IFERROR(INDEX('UK Target Institutions'!$D$2:$D$727,MATCH($A357,'UK Target Institutions'!$A$2:$A$727,0)),"")</f>
        <v>Yes</v>
      </c>
      <c r="E357" s="2">
        <f>COUNTIFS('Relevant - In CRM valid'!$T$2:$T$4699,$A357,'Relevant - In CRM valid'!$G$2:$G$4699,"UK")+COUNTIFS('Relevant - In CRM unknown'!$T$2:$T$253,$A357,'Relevant - In CRM unknown'!$G$2:$G$253,"UK")+COUNTIFS('Relevant - IN NOW CRM valid'!$T$2:$T$2328,$A357,'Relevant - IN NOW CRM valid'!$G$2:$G$2328,"UK")+COUNTIFS('Relevant - IN NOW CRM unknown'!$T$2:$T$1227,$A357,'Relevant - IN NOW CRM unknown'!$G$2:$G$1227,"UK")+COUNTIFS('Relevant - Not CRM not valid'!$T$2:$T$416,$A357,'Relevant - Not CRM not valid'!$G$2:$G$416,"UK")+COUNTIFS('Relevant - In CRM not valid'!$T$2:$T$46,$A357,'Relevant - In CRM not valid'!$G$2:$G$46,"UK")</f>
        <v>1</v>
      </c>
      <c r="F357" s="2">
        <f>COUNTIFS('Relevant - In CRM valid'!$T$2:$T$4699,$A357,'Relevant - In CRM valid'!$G$2:$G$4699,"UK",'Relevant - In CRM valid'!$M$2:$M$4699,"Research")+COUNTIFS('Relevant - In CRM unknown'!$T$2:$T$253,$A357,'Relevant - In CRM unknown'!$G$2:$G$253,"UK",'Relevant - In CRM unknown'!$M$2:$M$253,"Research")+COUNTIFS('Relevant - IN NOW CRM valid'!$T$2:$T$2328,$A357,'Relevant - IN NOW CRM valid'!$G$2:$G$2328,"UK",'Relevant - IN NOW CRM valid'!$M$2:$M$2328,"Research")+COUNTIFS('Relevant - IN NOW CRM unknown'!$T$2:$T$1227,$A357,'Relevant - IN NOW CRM unknown'!$G$2:$G$1227,"UK",'Relevant - IN NOW CRM unknown'!$M$2:$M$1227,"Research")+COUNTIFS('Relevant - Not CRM not valid'!$T$2:$T$416,$A357,'Relevant - Not CRM not valid'!$G$2:$G$416,"UK",'Relevant - Not CRM not valid'!$M$2:$M$416,"Research")+COUNTIFS('Relevant - In CRM not valid'!$T$2:$T$46,$A357,'Relevant - In CRM not valid'!$G$2:$G$46,"UK",'Relevant - In CRM not valid'!$M$2:$M$46,"Research")</f>
        <v>1</v>
      </c>
      <c r="G357" s="2">
        <f>COUNTIFS('Relevant - In CRM valid'!$T$2:$T$4699,$A357,'Relevant - In CRM valid'!$G$2:$G$4699,"UK",'Relevant - In CRM valid'!$M$2:$M$4699,"Research",'Relevant - In CRM valid'!$R$2:$R$4699,"Senior")+COUNTIFS('Relevant - In CRM unknown'!$T$2:$T$253,$A357,'Relevant - In CRM unknown'!$G$2:$G$253,"UK",'Relevant - In CRM unknown'!$M$2:$M$253,"Research",'Relevant - In CRM unknown'!$R$2:$R$253,"Senior")+COUNTIFS('Relevant - IN NOW CRM valid'!$T$2:$T$2328,$A357,'Relevant - IN NOW CRM valid'!$G$2:$G$2328,"UK",'Relevant - IN NOW CRM valid'!$M$2:$M$2328,"Research",'Relevant - IN NOW CRM valid'!$R$2:$R$2328,"Senior")+COUNTIFS('Relevant - IN NOW CRM unknown'!$T$2:$T$1227,$A357,'Relevant - IN NOW CRM unknown'!$G$2:$G$1227,"UK",'Relevant - IN NOW CRM unknown'!$M$2:$M$1227,"Research",'Relevant - IN NOW CRM unknown'!$R$2:$R$1227,"Senior")+COUNTIFS('Relevant - Not CRM not valid'!$T$2:$T$416,$A357,'Relevant - Not CRM not valid'!$G$2:$G$416,"UK",'Relevant - Not CRM not valid'!$M$2:$M$416,"Research",'Relevant - Not CRM not valid'!$R$2:$R$416,"Senior")+COUNTIFS('Relevant - In CRM not valid'!$T$2:$T$46,$A357,'Relevant - In CRM not valid'!$G$2:$G$46,"UK",'Relevant - In CRM not valid'!$M$2:$M$46,"Research",'Relevant - In CRM not valid'!$R$2:$R$46,"Senior")</f>
        <v>1</v>
      </c>
      <c r="H357" s="2">
        <f>COUNTIFS('Relevant - In CRM valid'!$T$2:$T$4699,$A357,'Relevant - In CRM valid'!$G$2:$G$4699,"UK",'Relevant - In CRM valid'!$M$2:$M$4699,"Research",'Relevant - In CRM valid'!$R$2:$R$4699,"Operational")+COUNTIFS('Relevant - In CRM unknown'!$T$2:$T$253,$A357,'Relevant - In CRM unknown'!$G$2:$G$253,"UK",'Relevant - In CRM unknown'!$M$2:$M$253,"Research",'Relevant - In CRM unknown'!$R$2:$R$253,"Operational")+COUNTIFS('Relevant - IN NOW CRM valid'!$T$2:$T$2328,$A357,'Relevant - IN NOW CRM valid'!$G$2:$G$2328,"UK",'Relevant - IN NOW CRM valid'!$M$2:$M$2328,"Research",'Relevant - IN NOW CRM valid'!$R$2:$R$2328,"Operational")+COUNTIFS('Relevant - IN NOW CRM unknown'!$T$2:$T$1227,$A357,'Relevant - IN NOW CRM unknown'!$G$2:$G$1227,"UK",'Relevant - IN NOW CRM unknown'!$M$2:$M$1227,"Research",'Relevant - IN NOW CRM unknown'!$R$2:$R$1227,"Operational")+COUNTIFS('Relevant - Not CRM not valid'!$T$2:$T$416,$A357,'Relevant - Not CRM not valid'!$G$2:$G$416,"UK",'Relevant - Not CRM not valid'!$M$2:$M$416,"Research",'Relevant - Not CRM not valid'!$R$2:$R$416,"Operational")+COUNTIFS('Relevant - In CRM not valid'!$T$2:$T$46,$A357,'Relevant - In CRM not valid'!$G$2:$G$46,"UK",'Relevant - In CRM not valid'!$M$2:$M$46,"Research",'Relevant - In CRM not valid'!$R$2:$R$46,"Operational")</f>
        <v>0</v>
      </c>
      <c r="I357" s="2">
        <f>COUNTIFS('Relevant - In CRM valid'!$T$2:$T$4699,$A357,'Relevant - In CRM valid'!$G$2:$G$4699,"UK",'Relevant - In CRM valid'!$M$2:$M$4699,"Research",'Relevant - In CRM valid'!$R$2:$R$4699,"Academic")+COUNTIFS('Relevant - In CRM unknown'!$T$2:$T$253,$A357,'Relevant - In CRM unknown'!$G$2:$G$253,"UK",'Relevant - In CRM unknown'!$M$2:$M$253,"Research",'Relevant - In CRM unknown'!$R$2:$R$253,"Academic")+COUNTIFS('Relevant - IN NOW CRM valid'!$T$2:$T$2328,$A357,'Relevant - IN NOW CRM valid'!$G$2:$G$2328,"UK",'Relevant - IN NOW CRM valid'!$M$2:$M$2328,"Research",'Relevant - IN NOW CRM valid'!$R$2:$R$2328,"Academic")+COUNTIFS('Relevant - IN NOW CRM unknown'!$T$2:$T$1227,$A357,'Relevant - IN NOW CRM unknown'!$G$2:$G$1227,"UK",'Relevant - IN NOW CRM unknown'!$M$2:$M$1227,"Research",'Relevant - IN NOW CRM unknown'!$R$2:$R$1227,"Academic")+COUNTIFS('Relevant - Not CRM not valid'!$T$2:$T$416,$A357,'Relevant - Not CRM not valid'!$G$2:$G$416,"UK",'Relevant - Not CRM not valid'!$M$2:$M$416,"Research",'Relevant - Not CRM not valid'!$R$2:$R$416,"Academic")+COUNTIFS('Relevant - In CRM not valid'!$T$2:$T$46,$A357,'Relevant - In CRM not valid'!$G$2:$G$46,"UK",'Relevant - In CRM not valid'!$M$2:$M$46,"Research",'Relevant - In CRM not valid'!$R$2:$R$46,"Academic")</f>
        <v>0</v>
      </c>
      <c r="J357" s="2">
        <f>COUNTIFS('Relevant - In CRM valid'!$T$2:$T$4699,$A357,'Relevant - In CRM valid'!$G$2:$G$4699,"UK",'Relevant - In CRM valid'!$M$2:$M$4699,"Finance")+COUNTIFS('Relevant - In CRM unknown'!$T$2:$T$253,$A357,'Relevant - In CRM unknown'!$G$2:$G$253,"UK",'Relevant - In CRM unknown'!$M$2:$M$253,"Finance")+COUNTIFS('Relevant - IN NOW CRM valid'!$T$2:$T$2328,$A357,'Relevant - IN NOW CRM valid'!$G$2:$G$2328,"UK",'Relevant - IN NOW CRM valid'!$M$2:$M$2328,"Finance")+COUNTIFS('Relevant - IN NOW CRM unknown'!$T$2:$T$1227,$A357,'Relevant - IN NOW CRM unknown'!$G$2:$G$1227,"UK",'Relevant - IN NOW CRM unknown'!$M$2:$M$1227,"Finance")+COUNTIFS('Relevant - Not CRM not valid'!$T$2:$T$416,$A357,'Relevant - Not CRM not valid'!$G$2:$G$416,"UK",'Relevant - Not CRM not valid'!$M$2:$M$416,"Finance")+COUNTIFS('Relevant - In CRM not valid'!$T$2:$T$46,$A357,'Relevant - In CRM not valid'!$G$2:$G$46,"UK",'Relevant - In CRM not valid'!$M$2:$M$46,"Finance")</f>
        <v>0</v>
      </c>
      <c r="K357" s="2">
        <f>COUNTIFS('Relevant - In CRM valid'!$T$2:$T$4699,$A357,'Relevant - In CRM valid'!$G$2:$G$4699,"UK",'Relevant - In CRM valid'!$M$2:$M$4699,"IT/Systems")+COUNTIFS('Relevant - In CRM unknown'!$T$2:$T$253,$A357,'Relevant - In CRM unknown'!$G$2:$G$253,"UK",'Relevant - In CRM unknown'!$M$2:$M$253,"IT/Systems")+COUNTIFS('Relevant - IN NOW CRM valid'!$T$2:$T$2328,$A357,'Relevant - IN NOW CRM valid'!$G$2:$G$2328,"UK",'Relevant - IN NOW CRM valid'!$M$2:$M$2328,"IT/Systems")+COUNTIFS('Relevant - IN NOW CRM unknown'!$T$2:$T$1227,$A357,'Relevant - IN NOW CRM unknown'!$G$2:$G$1227,"UK",'Relevant - IN NOW CRM unknown'!$M$2:$M$1227,"IT/Systems")+COUNTIFS('Relevant - Not CRM not valid'!$T$2:$T$416,$A357,'Relevant - Not CRM not valid'!$G$2:$G$416,"UK",'Relevant - Not CRM not valid'!$M$2:$M$416,"IT/Systems")+COUNTIFS('Relevant - In CRM not valid'!$T$2:$T$46,$A357,'Relevant - In CRM not valid'!$G$2:$G$46,"UK",'Relevant - In CRM not valid'!$M$2:$M$46,"IT/Systems")</f>
        <v>0</v>
      </c>
      <c r="L357" s="2">
        <f>COUNTIFS('Relevant - In CRM valid'!$T$2:$T$4699,$A357,'Relevant - In CRM valid'!$G$2:$G$4699,"UK",'Relevant - In CRM valid'!$M$2:$M$4699,"")+COUNTIFS('Relevant - In CRM unknown'!$T$2:$T$253,$A357,'Relevant - In CRM unknown'!$G$2:$G$253,"UK",'Relevant - In CRM unknown'!$M$2:$M$253,"")+COUNTIFS('Relevant - IN NOW CRM valid'!$T$2:$T$2328,$A357,'Relevant - IN NOW CRM valid'!$G$2:$G$2328,"UK",'Relevant - IN NOW CRM valid'!$M$2:$M$2328,"")+COUNTIFS('Relevant - IN NOW CRM unknown'!$T$2:$T$1227,$A357,'Relevant - IN NOW CRM unknown'!$G$2:$G$1227,"UK",'Relevant - IN NOW CRM unknown'!$M$2:$M$1227,"")+COUNTIFS('Relevant - Not CRM not valid'!$T$2:$T$416,$A357,'Relevant - Not CRM not valid'!$G$2:$G$416,"UK",'Relevant - Not CRM not valid'!$M$2:$M$416,"")+COUNTIFS('Relevant - In CRM not valid'!$T$2:$T$46,$A357,'Relevant - In CRM not valid'!$G$2:$G$46,"UK",'Relevant - In CRM not valid'!$M$2:$M$46,"")</f>
        <v>0</v>
      </c>
      <c r="M357" s="2">
        <f t="shared" si="10"/>
        <v>1</v>
      </c>
      <c r="N357" s="2">
        <f>COUNTIFS('Relevant - In CRM valid'!$T$2:$T$4699,$A357,'Relevant - In CRM valid'!$G$2:$G$4699,"UK",'Relevant - In CRM valid'!$Q$2:$Q$4699,"valid")+COUNTIFS('Relevant - In CRM unknown'!$T$2:$T$253,$A357,'Relevant - In CRM unknown'!$G$2:$G$253,"UK",'Relevant - In CRM unknown'!$Q$2:$Q$253,"valid")+COUNTIFS('Relevant - IN NOW CRM valid'!$T$2:$T$2328,$A357,'Relevant - IN NOW CRM valid'!$G$2:$G$2328,"UK",'Relevant - IN NOW CRM valid'!$Q$2:$Q$2328,"valid")+COUNTIFS('Relevant - IN NOW CRM unknown'!$T$2:$T$1227,$A357,'Relevant - IN NOW CRM unknown'!$G$2:$G$1227,"UK",'Relevant - IN NOW CRM unknown'!$Q$2:$Q$1227,"valid")+COUNTIFS('Relevant - Not CRM not valid'!$T$2:$T$416,$A357,'Relevant - Not CRM not valid'!$G$2:$G$416,"UK",'Relevant - Not CRM not valid'!$Q$2:$Q$416,"valid")+COUNTIFS('Relevant - In CRM not valid'!$T$2:$T$46,$A357,'Relevant - In CRM not valid'!$G$2:$G$46,"UK",'Relevant - In CRM not valid'!$Q$2:$Q$46,"valid")</f>
        <v>0</v>
      </c>
      <c r="O357" s="2" t="str">
        <f t="shared" si="11"/>
        <v>Finance  IT/Systems</v>
      </c>
    </row>
    <row r="358" spans="1:15" ht="15" customHeight="1">
      <c r="A358" s="2" t="s">
        <v>823</v>
      </c>
      <c r="B358" s="2" t="s">
        <v>824</v>
      </c>
      <c r="C358" s="2" t="s">
        <v>95</v>
      </c>
      <c r="D358" s="2" t="str">
        <f>IFERROR(INDEX('UK Target Institutions'!$D$2:$D$727,MATCH($A358,'UK Target Institutions'!$A$2:$A$727,0)),"")</f>
        <v>Yes</v>
      </c>
      <c r="E358" s="2">
        <f>COUNTIFS('Relevant - In CRM valid'!$T$2:$T$4699,$A358,'Relevant - In CRM valid'!$G$2:$G$4699,"UK")+COUNTIFS('Relevant - In CRM unknown'!$T$2:$T$253,$A358,'Relevant - In CRM unknown'!$G$2:$G$253,"UK")+COUNTIFS('Relevant - IN NOW CRM valid'!$T$2:$T$2328,$A358,'Relevant - IN NOW CRM valid'!$G$2:$G$2328,"UK")+COUNTIFS('Relevant - IN NOW CRM unknown'!$T$2:$T$1227,$A358,'Relevant - IN NOW CRM unknown'!$G$2:$G$1227,"UK")+COUNTIFS('Relevant - Not CRM not valid'!$T$2:$T$416,$A358,'Relevant - Not CRM not valid'!$G$2:$G$416,"UK")+COUNTIFS('Relevant - In CRM not valid'!$T$2:$T$46,$A358,'Relevant - In CRM not valid'!$G$2:$G$46,"UK")</f>
        <v>1</v>
      </c>
      <c r="F358" s="2">
        <f>COUNTIFS('Relevant - In CRM valid'!$T$2:$T$4699,$A358,'Relevant - In CRM valid'!$G$2:$G$4699,"UK",'Relevant - In CRM valid'!$M$2:$M$4699,"Research")+COUNTIFS('Relevant - In CRM unknown'!$T$2:$T$253,$A358,'Relevant - In CRM unknown'!$G$2:$G$253,"UK",'Relevant - In CRM unknown'!$M$2:$M$253,"Research")+COUNTIFS('Relevant - IN NOW CRM valid'!$T$2:$T$2328,$A358,'Relevant - IN NOW CRM valid'!$G$2:$G$2328,"UK",'Relevant - IN NOW CRM valid'!$M$2:$M$2328,"Research")+COUNTIFS('Relevant - IN NOW CRM unknown'!$T$2:$T$1227,$A358,'Relevant - IN NOW CRM unknown'!$G$2:$G$1227,"UK",'Relevant - IN NOW CRM unknown'!$M$2:$M$1227,"Research")+COUNTIFS('Relevant - Not CRM not valid'!$T$2:$T$416,$A358,'Relevant - Not CRM not valid'!$G$2:$G$416,"UK",'Relevant - Not CRM not valid'!$M$2:$M$416,"Research")+COUNTIFS('Relevant - In CRM not valid'!$T$2:$T$46,$A358,'Relevant - In CRM not valid'!$G$2:$G$46,"UK",'Relevant - In CRM not valid'!$M$2:$M$46,"Research")</f>
        <v>1</v>
      </c>
      <c r="G358" s="2">
        <f>COUNTIFS('Relevant - In CRM valid'!$T$2:$T$4699,$A358,'Relevant - In CRM valid'!$G$2:$G$4699,"UK",'Relevant - In CRM valid'!$M$2:$M$4699,"Research",'Relevant - In CRM valid'!$R$2:$R$4699,"Senior")+COUNTIFS('Relevant - In CRM unknown'!$T$2:$T$253,$A358,'Relevant - In CRM unknown'!$G$2:$G$253,"UK",'Relevant - In CRM unknown'!$M$2:$M$253,"Research",'Relevant - In CRM unknown'!$R$2:$R$253,"Senior")+COUNTIFS('Relevant - IN NOW CRM valid'!$T$2:$T$2328,$A358,'Relevant - IN NOW CRM valid'!$G$2:$G$2328,"UK",'Relevant - IN NOW CRM valid'!$M$2:$M$2328,"Research",'Relevant - IN NOW CRM valid'!$R$2:$R$2328,"Senior")+COUNTIFS('Relevant - IN NOW CRM unknown'!$T$2:$T$1227,$A358,'Relevant - IN NOW CRM unknown'!$G$2:$G$1227,"UK",'Relevant - IN NOW CRM unknown'!$M$2:$M$1227,"Research",'Relevant - IN NOW CRM unknown'!$R$2:$R$1227,"Senior")+COUNTIFS('Relevant - Not CRM not valid'!$T$2:$T$416,$A358,'Relevant - Not CRM not valid'!$G$2:$G$416,"UK",'Relevant - Not CRM not valid'!$M$2:$M$416,"Research",'Relevant - Not CRM not valid'!$R$2:$R$416,"Senior")+COUNTIFS('Relevant - In CRM not valid'!$T$2:$T$46,$A358,'Relevant - In CRM not valid'!$G$2:$G$46,"UK",'Relevant - In CRM not valid'!$M$2:$M$46,"Research",'Relevant - In CRM not valid'!$R$2:$R$46,"Senior")</f>
        <v>1</v>
      </c>
      <c r="H358" s="2">
        <f>COUNTIFS('Relevant - In CRM valid'!$T$2:$T$4699,$A358,'Relevant - In CRM valid'!$G$2:$G$4699,"UK",'Relevant - In CRM valid'!$M$2:$M$4699,"Research",'Relevant - In CRM valid'!$R$2:$R$4699,"Operational")+COUNTIFS('Relevant - In CRM unknown'!$T$2:$T$253,$A358,'Relevant - In CRM unknown'!$G$2:$G$253,"UK",'Relevant - In CRM unknown'!$M$2:$M$253,"Research",'Relevant - In CRM unknown'!$R$2:$R$253,"Operational")+COUNTIFS('Relevant - IN NOW CRM valid'!$T$2:$T$2328,$A358,'Relevant - IN NOW CRM valid'!$G$2:$G$2328,"UK",'Relevant - IN NOW CRM valid'!$M$2:$M$2328,"Research",'Relevant - IN NOW CRM valid'!$R$2:$R$2328,"Operational")+COUNTIFS('Relevant - IN NOW CRM unknown'!$T$2:$T$1227,$A358,'Relevant - IN NOW CRM unknown'!$G$2:$G$1227,"UK",'Relevant - IN NOW CRM unknown'!$M$2:$M$1227,"Research",'Relevant - IN NOW CRM unknown'!$R$2:$R$1227,"Operational")+COUNTIFS('Relevant - Not CRM not valid'!$T$2:$T$416,$A358,'Relevant - Not CRM not valid'!$G$2:$G$416,"UK",'Relevant - Not CRM not valid'!$M$2:$M$416,"Research",'Relevant - Not CRM not valid'!$R$2:$R$416,"Operational")+COUNTIFS('Relevant - In CRM not valid'!$T$2:$T$46,$A358,'Relevant - In CRM not valid'!$G$2:$G$46,"UK",'Relevant - In CRM not valid'!$M$2:$M$46,"Research",'Relevant - In CRM not valid'!$R$2:$R$46,"Operational")</f>
        <v>0</v>
      </c>
      <c r="I358" s="2">
        <f>COUNTIFS('Relevant - In CRM valid'!$T$2:$T$4699,$A358,'Relevant - In CRM valid'!$G$2:$G$4699,"UK",'Relevant - In CRM valid'!$M$2:$M$4699,"Research",'Relevant - In CRM valid'!$R$2:$R$4699,"Academic")+COUNTIFS('Relevant - In CRM unknown'!$T$2:$T$253,$A358,'Relevant - In CRM unknown'!$G$2:$G$253,"UK",'Relevant - In CRM unknown'!$M$2:$M$253,"Research",'Relevant - In CRM unknown'!$R$2:$R$253,"Academic")+COUNTIFS('Relevant - IN NOW CRM valid'!$T$2:$T$2328,$A358,'Relevant - IN NOW CRM valid'!$G$2:$G$2328,"UK",'Relevant - IN NOW CRM valid'!$M$2:$M$2328,"Research",'Relevant - IN NOW CRM valid'!$R$2:$R$2328,"Academic")+COUNTIFS('Relevant - IN NOW CRM unknown'!$T$2:$T$1227,$A358,'Relevant - IN NOW CRM unknown'!$G$2:$G$1227,"UK",'Relevant - IN NOW CRM unknown'!$M$2:$M$1227,"Research",'Relevant - IN NOW CRM unknown'!$R$2:$R$1227,"Academic")+COUNTIFS('Relevant - Not CRM not valid'!$T$2:$T$416,$A358,'Relevant - Not CRM not valid'!$G$2:$G$416,"UK",'Relevant - Not CRM not valid'!$M$2:$M$416,"Research",'Relevant - Not CRM not valid'!$R$2:$R$416,"Academic")+COUNTIFS('Relevant - In CRM not valid'!$T$2:$T$46,$A358,'Relevant - In CRM not valid'!$G$2:$G$46,"UK",'Relevant - In CRM not valid'!$M$2:$M$46,"Research",'Relevant - In CRM not valid'!$R$2:$R$46,"Academic")</f>
        <v>0</v>
      </c>
      <c r="J358" s="2">
        <f>COUNTIFS('Relevant - In CRM valid'!$T$2:$T$4699,$A358,'Relevant - In CRM valid'!$G$2:$G$4699,"UK",'Relevant - In CRM valid'!$M$2:$M$4699,"Finance")+COUNTIFS('Relevant - In CRM unknown'!$T$2:$T$253,$A358,'Relevant - In CRM unknown'!$G$2:$G$253,"UK",'Relevant - In CRM unknown'!$M$2:$M$253,"Finance")+COUNTIFS('Relevant - IN NOW CRM valid'!$T$2:$T$2328,$A358,'Relevant - IN NOW CRM valid'!$G$2:$G$2328,"UK",'Relevant - IN NOW CRM valid'!$M$2:$M$2328,"Finance")+COUNTIFS('Relevant - IN NOW CRM unknown'!$T$2:$T$1227,$A358,'Relevant - IN NOW CRM unknown'!$G$2:$G$1227,"UK",'Relevant - IN NOW CRM unknown'!$M$2:$M$1227,"Finance")+COUNTIFS('Relevant - Not CRM not valid'!$T$2:$T$416,$A358,'Relevant - Not CRM not valid'!$G$2:$G$416,"UK",'Relevant - Not CRM not valid'!$M$2:$M$416,"Finance")+COUNTIFS('Relevant - In CRM not valid'!$T$2:$T$46,$A358,'Relevant - In CRM not valid'!$G$2:$G$46,"UK",'Relevant - In CRM not valid'!$M$2:$M$46,"Finance")</f>
        <v>0</v>
      </c>
      <c r="K358" s="2">
        <f>COUNTIFS('Relevant - In CRM valid'!$T$2:$T$4699,$A358,'Relevant - In CRM valid'!$G$2:$G$4699,"UK",'Relevant - In CRM valid'!$M$2:$M$4699,"IT/Systems")+COUNTIFS('Relevant - In CRM unknown'!$T$2:$T$253,$A358,'Relevant - In CRM unknown'!$G$2:$G$253,"UK",'Relevant - In CRM unknown'!$M$2:$M$253,"IT/Systems")+COUNTIFS('Relevant - IN NOW CRM valid'!$T$2:$T$2328,$A358,'Relevant - IN NOW CRM valid'!$G$2:$G$2328,"UK",'Relevant - IN NOW CRM valid'!$M$2:$M$2328,"IT/Systems")+COUNTIFS('Relevant - IN NOW CRM unknown'!$T$2:$T$1227,$A358,'Relevant - IN NOW CRM unknown'!$G$2:$G$1227,"UK",'Relevant - IN NOW CRM unknown'!$M$2:$M$1227,"IT/Systems")+COUNTIFS('Relevant - Not CRM not valid'!$T$2:$T$416,$A358,'Relevant - Not CRM not valid'!$G$2:$G$416,"UK",'Relevant - Not CRM not valid'!$M$2:$M$416,"IT/Systems")+COUNTIFS('Relevant - In CRM not valid'!$T$2:$T$46,$A358,'Relevant - In CRM not valid'!$G$2:$G$46,"UK",'Relevant - In CRM not valid'!$M$2:$M$46,"IT/Systems")</f>
        <v>0</v>
      </c>
      <c r="L358" s="2">
        <f>COUNTIFS('Relevant - In CRM valid'!$T$2:$T$4699,$A358,'Relevant - In CRM valid'!$G$2:$G$4699,"UK",'Relevant - In CRM valid'!$M$2:$M$4699,"")+COUNTIFS('Relevant - In CRM unknown'!$T$2:$T$253,$A358,'Relevant - In CRM unknown'!$G$2:$G$253,"UK",'Relevant - In CRM unknown'!$M$2:$M$253,"")+COUNTIFS('Relevant - IN NOW CRM valid'!$T$2:$T$2328,$A358,'Relevant - IN NOW CRM valid'!$G$2:$G$2328,"UK",'Relevant - IN NOW CRM valid'!$M$2:$M$2328,"")+COUNTIFS('Relevant - IN NOW CRM unknown'!$T$2:$T$1227,$A358,'Relevant - IN NOW CRM unknown'!$G$2:$G$1227,"UK",'Relevant - IN NOW CRM unknown'!$M$2:$M$1227,"")+COUNTIFS('Relevant - Not CRM not valid'!$T$2:$T$416,$A358,'Relevant - Not CRM not valid'!$G$2:$G$416,"UK",'Relevant - Not CRM not valid'!$M$2:$M$416,"")+COUNTIFS('Relevant - In CRM not valid'!$T$2:$T$46,$A358,'Relevant - In CRM not valid'!$G$2:$G$46,"UK",'Relevant - In CRM not valid'!$M$2:$M$46,"")</f>
        <v>0</v>
      </c>
      <c r="M358" s="2">
        <f t="shared" si="10"/>
        <v>1</v>
      </c>
      <c r="N358" s="2">
        <f>COUNTIFS('Relevant - In CRM valid'!$T$2:$T$4699,$A358,'Relevant - In CRM valid'!$G$2:$G$4699,"UK",'Relevant - In CRM valid'!$Q$2:$Q$4699,"valid")+COUNTIFS('Relevant - In CRM unknown'!$T$2:$T$253,$A358,'Relevant - In CRM unknown'!$G$2:$G$253,"UK",'Relevant - In CRM unknown'!$Q$2:$Q$253,"valid")+COUNTIFS('Relevant - IN NOW CRM valid'!$T$2:$T$2328,$A358,'Relevant - IN NOW CRM valid'!$G$2:$G$2328,"UK",'Relevant - IN NOW CRM valid'!$Q$2:$Q$2328,"valid")+COUNTIFS('Relevant - IN NOW CRM unknown'!$T$2:$T$1227,$A358,'Relevant - IN NOW CRM unknown'!$G$2:$G$1227,"UK",'Relevant - IN NOW CRM unknown'!$Q$2:$Q$1227,"valid")+COUNTIFS('Relevant - Not CRM not valid'!$T$2:$T$416,$A358,'Relevant - Not CRM not valid'!$G$2:$G$416,"UK",'Relevant - Not CRM not valid'!$Q$2:$Q$416,"valid")+COUNTIFS('Relevant - In CRM not valid'!$T$2:$T$46,$A358,'Relevant - In CRM not valid'!$G$2:$G$46,"UK",'Relevant - In CRM not valid'!$Q$2:$Q$46,"valid")</f>
        <v>0</v>
      </c>
      <c r="O358" s="2" t="str">
        <f t="shared" si="11"/>
        <v>Finance  IT/Systems</v>
      </c>
    </row>
    <row r="359" spans="1:15" ht="15" customHeight="1">
      <c r="A359" s="2" t="s">
        <v>825</v>
      </c>
      <c r="B359" s="2" t="s">
        <v>826</v>
      </c>
      <c r="C359" s="2" t="s">
        <v>1570</v>
      </c>
      <c r="D359" s="2" t="str">
        <f>IFERROR(INDEX('UK Target Institutions'!$D$2:$D$727,MATCH($A359,'UK Target Institutions'!$A$2:$A$727,0)),"")</f>
        <v>No</v>
      </c>
      <c r="E359" s="2">
        <f>COUNTIFS('Relevant - In CRM valid'!$T$2:$T$4699,$A359,'Relevant - In CRM valid'!$G$2:$G$4699,"UK")+COUNTIFS('Relevant - In CRM unknown'!$T$2:$T$253,$A359,'Relevant - In CRM unknown'!$G$2:$G$253,"UK")+COUNTIFS('Relevant - IN NOW CRM valid'!$T$2:$T$2328,$A359,'Relevant - IN NOW CRM valid'!$G$2:$G$2328,"UK")+COUNTIFS('Relevant - IN NOW CRM unknown'!$T$2:$T$1227,$A359,'Relevant - IN NOW CRM unknown'!$G$2:$G$1227,"UK")+COUNTIFS('Relevant - Not CRM not valid'!$T$2:$T$416,$A359,'Relevant - Not CRM not valid'!$G$2:$G$416,"UK")+COUNTIFS('Relevant - In CRM not valid'!$T$2:$T$46,$A359,'Relevant - In CRM not valid'!$G$2:$G$46,"UK")</f>
        <v>1</v>
      </c>
      <c r="F359" s="2">
        <f>COUNTIFS('Relevant - In CRM valid'!$T$2:$T$4699,$A359,'Relevant - In CRM valid'!$G$2:$G$4699,"UK",'Relevant - In CRM valid'!$M$2:$M$4699,"Research")+COUNTIFS('Relevant - In CRM unknown'!$T$2:$T$253,$A359,'Relevant - In CRM unknown'!$G$2:$G$253,"UK",'Relevant - In CRM unknown'!$M$2:$M$253,"Research")+COUNTIFS('Relevant - IN NOW CRM valid'!$T$2:$T$2328,$A359,'Relevant - IN NOW CRM valid'!$G$2:$G$2328,"UK",'Relevant - IN NOW CRM valid'!$M$2:$M$2328,"Research")+COUNTIFS('Relevant - IN NOW CRM unknown'!$T$2:$T$1227,$A359,'Relevant - IN NOW CRM unknown'!$G$2:$G$1227,"UK",'Relevant - IN NOW CRM unknown'!$M$2:$M$1227,"Research")+COUNTIFS('Relevant - Not CRM not valid'!$T$2:$T$416,$A359,'Relevant - Not CRM not valid'!$G$2:$G$416,"UK",'Relevant - Not CRM not valid'!$M$2:$M$416,"Research")+COUNTIFS('Relevant - In CRM not valid'!$T$2:$T$46,$A359,'Relevant - In CRM not valid'!$G$2:$G$46,"UK",'Relevant - In CRM not valid'!$M$2:$M$46,"Research")</f>
        <v>1</v>
      </c>
      <c r="G359" s="2">
        <f>COUNTIFS('Relevant - In CRM valid'!$T$2:$T$4699,$A359,'Relevant - In CRM valid'!$G$2:$G$4699,"UK",'Relevant - In CRM valid'!$M$2:$M$4699,"Research",'Relevant - In CRM valid'!$R$2:$R$4699,"Senior")+COUNTIFS('Relevant - In CRM unknown'!$T$2:$T$253,$A359,'Relevant - In CRM unknown'!$G$2:$G$253,"UK",'Relevant - In CRM unknown'!$M$2:$M$253,"Research",'Relevant - In CRM unknown'!$R$2:$R$253,"Senior")+COUNTIFS('Relevant - IN NOW CRM valid'!$T$2:$T$2328,$A359,'Relevant - IN NOW CRM valid'!$G$2:$G$2328,"UK",'Relevant - IN NOW CRM valid'!$M$2:$M$2328,"Research",'Relevant - IN NOW CRM valid'!$R$2:$R$2328,"Senior")+COUNTIFS('Relevant - IN NOW CRM unknown'!$T$2:$T$1227,$A359,'Relevant - IN NOW CRM unknown'!$G$2:$G$1227,"UK",'Relevant - IN NOW CRM unknown'!$M$2:$M$1227,"Research",'Relevant - IN NOW CRM unknown'!$R$2:$R$1227,"Senior")+COUNTIFS('Relevant - Not CRM not valid'!$T$2:$T$416,$A359,'Relevant - Not CRM not valid'!$G$2:$G$416,"UK",'Relevant - Not CRM not valid'!$M$2:$M$416,"Research",'Relevant - Not CRM not valid'!$R$2:$R$416,"Senior")+COUNTIFS('Relevant - In CRM not valid'!$T$2:$T$46,$A359,'Relevant - In CRM not valid'!$G$2:$G$46,"UK",'Relevant - In CRM not valid'!$M$2:$M$46,"Research",'Relevant - In CRM not valid'!$R$2:$R$46,"Senior")</f>
        <v>1</v>
      </c>
      <c r="H359" s="2">
        <f>COUNTIFS('Relevant - In CRM valid'!$T$2:$T$4699,$A359,'Relevant - In CRM valid'!$G$2:$G$4699,"UK",'Relevant - In CRM valid'!$M$2:$M$4699,"Research",'Relevant - In CRM valid'!$R$2:$R$4699,"Operational")+COUNTIFS('Relevant - In CRM unknown'!$T$2:$T$253,$A359,'Relevant - In CRM unknown'!$G$2:$G$253,"UK",'Relevant - In CRM unknown'!$M$2:$M$253,"Research",'Relevant - In CRM unknown'!$R$2:$R$253,"Operational")+COUNTIFS('Relevant - IN NOW CRM valid'!$T$2:$T$2328,$A359,'Relevant - IN NOW CRM valid'!$G$2:$G$2328,"UK",'Relevant - IN NOW CRM valid'!$M$2:$M$2328,"Research",'Relevant - IN NOW CRM valid'!$R$2:$R$2328,"Operational")+COUNTIFS('Relevant - IN NOW CRM unknown'!$T$2:$T$1227,$A359,'Relevant - IN NOW CRM unknown'!$G$2:$G$1227,"UK",'Relevant - IN NOW CRM unknown'!$M$2:$M$1227,"Research",'Relevant - IN NOW CRM unknown'!$R$2:$R$1227,"Operational")+COUNTIFS('Relevant - Not CRM not valid'!$T$2:$T$416,$A359,'Relevant - Not CRM not valid'!$G$2:$G$416,"UK",'Relevant - Not CRM not valid'!$M$2:$M$416,"Research",'Relevant - Not CRM not valid'!$R$2:$R$416,"Operational")+COUNTIFS('Relevant - In CRM not valid'!$T$2:$T$46,$A359,'Relevant - In CRM not valid'!$G$2:$G$46,"UK",'Relevant - In CRM not valid'!$M$2:$M$46,"Research",'Relevant - In CRM not valid'!$R$2:$R$46,"Operational")</f>
        <v>0</v>
      </c>
      <c r="I359" s="2">
        <f>COUNTIFS('Relevant - In CRM valid'!$T$2:$T$4699,$A359,'Relevant - In CRM valid'!$G$2:$G$4699,"UK",'Relevant - In CRM valid'!$M$2:$M$4699,"Research",'Relevant - In CRM valid'!$R$2:$R$4699,"Academic")+COUNTIFS('Relevant - In CRM unknown'!$T$2:$T$253,$A359,'Relevant - In CRM unknown'!$G$2:$G$253,"UK",'Relevant - In CRM unknown'!$M$2:$M$253,"Research",'Relevant - In CRM unknown'!$R$2:$R$253,"Academic")+COUNTIFS('Relevant - IN NOW CRM valid'!$T$2:$T$2328,$A359,'Relevant - IN NOW CRM valid'!$G$2:$G$2328,"UK",'Relevant - IN NOW CRM valid'!$M$2:$M$2328,"Research",'Relevant - IN NOW CRM valid'!$R$2:$R$2328,"Academic")+COUNTIFS('Relevant - IN NOW CRM unknown'!$T$2:$T$1227,$A359,'Relevant - IN NOW CRM unknown'!$G$2:$G$1227,"UK",'Relevant - IN NOW CRM unknown'!$M$2:$M$1227,"Research",'Relevant - IN NOW CRM unknown'!$R$2:$R$1227,"Academic")+COUNTIFS('Relevant - Not CRM not valid'!$T$2:$T$416,$A359,'Relevant - Not CRM not valid'!$G$2:$G$416,"UK",'Relevant - Not CRM not valid'!$M$2:$M$416,"Research",'Relevant - Not CRM not valid'!$R$2:$R$416,"Academic")+COUNTIFS('Relevant - In CRM not valid'!$T$2:$T$46,$A359,'Relevant - In CRM not valid'!$G$2:$G$46,"UK",'Relevant - In CRM not valid'!$M$2:$M$46,"Research",'Relevant - In CRM not valid'!$R$2:$R$46,"Academic")</f>
        <v>0</v>
      </c>
      <c r="J359" s="2">
        <f>COUNTIFS('Relevant - In CRM valid'!$T$2:$T$4699,$A359,'Relevant - In CRM valid'!$G$2:$G$4699,"UK",'Relevant - In CRM valid'!$M$2:$M$4699,"Finance")+COUNTIFS('Relevant - In CRM unknown'!$T$2:$T$253,$A359,'Relevant - In CRM unknown'!$G$2:$G$253,"UK",'Relevant - In CRM unknown'!$M$2:$M$253,"Finance")+COUNTIFS('Relevant - IN NOW CRM valid'!$T$2:$T$2328,$A359,'Relevant - IN NOW CRM valid'!$G$2:$G$2328,"UK",'Relevant - IN NOW CRM valid'!$M$2:$M$2328,"Finance")+COUNTIFS('Relevant - IN NOW CRM unknown'!$T$2:$T$1227,$A359,'Relevant - IN NOW CRM unknown'!$G$2:$G$1227,"UK",'Relevant - IN NOW CRM unknown'!$M$2:$M$1227,"Finance")+COUNTIFS('Relevant - Not CRM not valid'!$T$2:$T$416,$A359,'Relevant - Not CRM not valid'!$G$2:$G$416,"UK",'Relevant - Not CRM not valid'!$M$2:$M$416,"Finance")+COUNTIFS('Relevant - In CRM not valid'!$T$2:$T$46,$A359,'Relevant - In CRM not valid'!$G$2:$G$46,"UK",'Relevant - In CRM not valid'!$M$2:$M$46,"Finance")</f>
        <v>0</v>
      </c>
      <c r="K359" s="2">
        <f>COUNTIFS('Relevant - In CRM valid'!$T$2:$T$4699,$A359,'Relevant - In CRM valid'!$G$2:$G$4699,"UK",'Relevant - In CRM valid'!$M$2:$M$4699,"IT/Systems")+COUNTIFS('Relevant - In CRM unknown'!$T$2:$T$253,$A359,'Relevant - In CRM unknown'!$G$2:$G$253,"UK",'Relevant - In CRM unknown'!$M$2:$M$253,"IT/Systems")+COUNTIFS('Relevant - IN NOW CRM valid'!$T$2:$T$2328,$A359,'Relevant - IN NOW CRM valid'!$G$2:$G$2328,"UK",'Relevant - IN NOW CRM valid'!$M$2:$M$2328,"IT/Systems")+COUNTIFS('Relevant - IN NOW CRM unknown'!$T$2:$T$1227,$A359,'Relevant - IN NOW CRM unknown'!$G$2:$G$1227,"UK",'Relevant - IN NOW CRM unknown'!$M$2:$M$1227,"IT/Systems")+COUNTIFS('Relevant - Not CRM not valid'!$T$2:$T$416,$A359,'Relevant - Not CRM not valid'!$G$2:$G$416,"UK",'Relevant - Not CRM not valid'!$M$2:$M$416,"IT/Systems")+COUNTIFS('Relevant - In CRM not valid'!$T$2:$T$46,$A359,'Relevant - In CRM not valid'!$G$2:$G$46,"UK",'Relevant - In CRM not valid'!$M$2:$M$46,"IT/Systems")</f>
        <v>0</v>
      </c>
      <c r="L359" s="2">
        <f>COUNTIFS('Relevant - In CRM valid'!$T$2:$T$4699,$A359,'Relevant - In CRM valid'!$G$2:$G$4699,"UK",'Relevant - In CRM valid'!$M$2:$M$4699,"")+COUNTIFS('Relevant - In CRM unknown'!$T$2:$T$253,$A359,'Relevant - In CRM unknown'!$G$2:$G$253,"UK",'Relevant - In CRM unknown'!$M$2:$M$253,"")+COUNTIFS('Relevant - IN NOW CRM valid'!$T$2:$T$2328,$A359,'Relevant - IN NOW CRM valid'!$G$2:$G$2328,"UK",'Relevant - IN NOW CRM valid'!$M$2:$M$2328,"")+COUNTIFS('Relevant - IN NOW CRM unknown'!$T$2:$T$1227,$A359,'Relevant - IN NOW CRM unknown'!$G$2:$G$1227,"UK",'Relevant - IN NOW CRM unknown'!$M$2:$M$1227,"")+COUNTIFS('Relevant - Not CRM not valid'!$T$2:$T$416,$A359,'Relevant - Not CRM not valid'!$G$2:$G$416,"UK",'Relevant - Not CRM not valid'!$M$2:$M$416,"")+COUNTIFS('Relevant - In CRM not valid'!$T$2:$T$46,$A359,'Relevant - In CRM not valid'!$G$2:$G$46,"UK",'Relevant - In CRM not valid'!$M$2:$M$46,"")</f>
        <v>0</v>
      </c>
      <c r="M359" s="2">
        <f t="shared" si="10"/>
        <v>1</v>
      </c>
      <c r="N359" s="2">
        <f>COUNTIFS('Relevant - In CRM valid'!$T$2:$T$4699,$A359,'Relevant - In CRM valid'!$G$2:$G$4699,"UK",'Relevant - In CRM valid'!$Q$2:$Q$4699,"valid")+COUNTIFS('Relevant - In CRM unknown'!$T$2:$T$253,$A359,'Relevant - In CRM unknown'!$G$2:$G$253,"UK",'Relevant - In CRM unknown'!$Q$2:$Q$253,"valid")+COUNTIFS('Relevant - IN NOW CRM valid'!$T$2:$T$2328,$A359,'Relevant - IN NOW CRM valid'!$G$2:$G$2328,"UK",'Relevant - IN NOW CRM valid'!$Q$2:$Q$2328,"valid")+COUNTIFS('Relevant - IN NOW CRM unknown'!$T$2:$T$1227,$A359,'Relevant - IN NOW CRM unknown'!$G$2:$G$1227,"UK",'Relevant - IN NOW CRM unknown'!$Q$2:$Q$1227,"valid")+COUNTIFS('Relevant - Not CRM not valid'!$T$2:$T$416,$A359,'Relevant - Not CRM not valid'!$G$2:$G$416,"UK",'Relevant - Not CRM not valid'!$Q$2:$Q$416,"valid")+COUNTIFS('Relevant - In CRM not valid'!$T$2:$T$46,$A359,'Relevant - In CRM not valid'!$G$2:$G$46,"UK",'Relevant - In CRM not valid'!$Q$2:$Q$46,"valid")</f>
        <v>1</v>
      </c>
      <c r="O359" s="2" t="str">
        <f t="shared" si="11"/>
        <v>Finance  IT/Systems</v>
      </c>
    </row>
    <row r="360" spans="1:15" ht="15" customHeight="1">
      <c r="A360" s="2" t="s">
        <v>827</v>
      </c>
      <c r="B360" s="2" t="s">
        <v>828</v>
      </c>
      <c r="C360" s="2" t="s">
        <v>1570</v>
      </c>
      <c r="D360" s="2" t="str">
        <f>IFERROR(INDEX('UK Target Institutions'!$D$2:$D$727,MATCH($A360,'UK Target Institutions'!$A$2:$A$727,0)),"")</f>
        <v>No</v>
      </c>
      <c r="E360" s="2">
        <f>COUNTIFS('Relevant - In CRM valid'!$T$2:$T$4699,$A360,'Relevant - In CRM valid'!$G$2:$G$4699,"UK")+COUNTIFS('Relevant - In CRM unknown'!$T$2:$T$253,$A360,'Relevant - In CRM unknown'!$G$2:$G$253,"UK")+COUNTIFS('Relevant - IN NOW CRM valid'!$T$2:$T$2328,$A360,'Relevant - IN NOW CRM valid'!$G$2:$G$2328,"UK")+COUNTIFS('Relevant - IN NOW CRM unknown'!$T$2:$T$1227,$A360,'Relevant - IN NOW CRM unknown'!$G$2:$G$1227,"UK")+COUNTIFS('Relevant - Not CRM not valid'!$T$2:$T$416,$A360,'Relevant - Not CRM not valid'!$G$2:$G$416,"UK")+COUNTIFS('Relevant - In CRM not valid'!$T$2:$T$46,$A360,'Relevant - In CRM not valid'!$G$2:$G$46,"UK")</f>
        <v>1</v>
      </c>
      <c r="F360" s="2">
        <f>COUNTIFS('Relevant - In CRM valid'!$T$2:$T$4699,$A360,'Relevant - In CRM valid'!$G$2:$G$4699,"UK",'Relevant - In CRM valid'!$M$2:$M$4699,"Research")+COUNTIFS('Relevant - In CRM unknown'!$T$2:$T$253,$A360,'Relevant - In CRM unknown'!$G$2:$G$253,"UK",'Relevant - In CRM unknown'!$M$2:$M$253,"Research")+COUNTIFS('Relevant - IN NOW CRM valid'!$T$2:$T$2328,$A360,'Relevant - IN NOW CRM valid'!$G$2:$G$2328,"UK",'Relevant - IN NOW CRM valid'!$M$2:$M$2328,"Research")+COUNTIFS('Relevant - IN NOW CRM unknown'!$T$2:$T$1227,$A360,'Relevant - IN NOW CRM unknown'!$G$2:$G$1227,"UK",'Relevant - IN NOW CRM unknown'!$M$2:$M$1227,"Research")+COUNTIFS('Relevant - Not CRM not valid'!$T$2:$T$416,$A360,'Relevant - Not CRM not valid'!$G$2:$G$416,"UK",'Relevant - Not CRM not valid'!$M$2:$M$416,"Research")+COUNTIFS('Relevant - In CRM not valid'!$T$2:$T$46,$A360,'Relevant - In CRM not valid'!$G$2:$G$46,"UK",'Relevant - In CRM not valid'!$M$2:$M$46,"Research")</f>
        <v>0</v>
      </c>
      <c r="G360" s="2">
        <f>COUNTIFS('Relevant - In CRM valid'!$T$2:$T$4699,$A360,'Relevant - In CRM valid'!$G$2:$G$4699,"UK",'Relevant - In CRM valid'!$M$2:$M$4699,"Research",'Relevant - In CRM valid'!$R$2:$R$4699,"Senior")+COUNTIFS('Relevant - In CRM unknown'!$T$2:$T$253,$A360,'Relevant - In CRM unknown'!$G$2:$G$253,"UK",'Relevant - In CRM unknown'!$M$2:$M$253,"Research",'Relevant - In CRM unknown'!$R$2:$R$253,"Senior")+COUNTIFS('Relevant - IN NOW CRM valid'!$T$2:$T$2328,$A360,'Relevant - IN NOW CRM valid'!$G$2:$G$2328,"UK",'Relevant - IN NOW CRM valid'!$M$2:$M$2328,"Research",'Relevant - IN NOW CRM valid'!$R$2:$R$2328,"Senior")+COUNTIFS('Relevant - IN NOW CRM unknown'!$T$2:$T$1227,$A360,'Relevant - IN NOW CRM unknown'!$G$2:$G$1227,"UK",'Relevant - IN NOW CRM unknown'!$M$2:$M$1227,"Research",'Relevant - IN NOW CRM unknown'!$R$2:$R$1227,"Senior")+COUNTIFS('Relevant - Not CRM not valid'!$T$2:$T$416,$A360,'Relevant - Not CRM not valid'!$G$2:$G$416,"UK",'Relevant - Not CRM not valid'!$M$2:$M$416,"Research",'Relevant - Not CRM not valid'!$R$2:$R$416,"Senior")+COUNTIFS('Relevant - In CRM not valid'!$T$2:$T$46,$A360,'Relevant - In CRM not valid'!$G$2:$G$46,"UK",'Relevant - In CRM not valid'!$M$2:$M$46,"Research",'Relevant - In CRM not valid'!$R$2:$R$46,"Senior")</f>
        <v>0</v>
      </c>
      <c r="H360" s="2">
        <f>COUNTIFS('Relevant - In CRM valid'!$T$2:$T$4699,$A360,'Relevant - In CRM valid'!$G$2:$G$4699,"UK",'Relevant - In CRM valid'!$M$2:$M$4699,"Research",'Relevant - In CRM valid'!$R$2:$R$4699,"Operational")+COUNTIFS('Relevant - In CRM unknown'!$T$2:$T$253,$A360,'Relevant - In CRM unknown'!$G$2:$G$253,"UK",'Relevant - In CRM unknown'!$M$2:$M$253,"Research",'Relevant - In CRM unknown'!$R$2:$R$253,"Operational")+COUNTIFS('Relevant - IN NOW CRM valid'!$T$2:$T$2328,$A360,'Relevant - IN NOW CRM valid'!$G$2:$G$2328,"UK",'Relevant - IN NOW CRM valid'!$M$2:$M$2328,"Research",'Relevant - IN NOW CRM valid'!$R$2:$R$2328,"Operational")+COUNTIFS('Relevant - IN NOW CRM unknown'!$T$2:$T$1227,$A360,'Relevant - IN NOW CRM unknown'!$G$2:$G$1227,"UK",'Relevant - IN NOW CRM unknown'!$M$2:$M$1227,"Research",'Relevant - IN NOW CRM unknown'!$R$2:$R$1227,"Operational")+COUNTIFS('Relevant - Not CRM not valid'!$T$2:$T$416,$A360,'Relevant - Not CRM not valid'!$G$2:$G$416,"UK",'Relevant - Not CRM not valid'!$M$2:$M$416,"Research",'Relevant - Not CRM not valid'!$R$2:$R$416,"Operational")+COUNTIFS('Relevant - In CRM not valid'!$T$2:$T$46,$A360,'Relevant - In CRM not valid'!$G$2:$G$46,"UK",'Relevant - In CRM not valid'!$M$2:$M$46,"Research",'Relevant - In CRM not valid'!$R$2:$R$46,"Operational")</f>
        <v>0</v>
      </c>
      <c r="I360" s="2">
        <f>COUNTIFS('Relevant - In CRM valid'!$T$2:$T$4699,$A360,'Relevant - In CRM valid'!$G$2:$G$4699,"UK",'Relevant - In CRM valid'!$M$2:$M$4699,"Research",'Relevant - In CRM valid'!$R$2:$R$4699,"Academic")+COUNTIFS('Relevant - In CRM unknown'!$T$2:$T$253,$A360,'Relevant - In CRM unknown'!$G$2:$G$253,"UK",'Relevant - In CRM unknown'!$M$2:$M$253,"Research",'Relevant - In CRM unknown'!$R$2:$R$253,"Academic")+COUNTIFS('Relevant - IN NOW CRM valid'!$T$2:$T$2328,$A360,'Relevant - IN NOW CRM valid'!$G$2:$G$2328,"UK",'Relevant - IN NOW CRM valid'!$M$2:$M$2328,"Research",'Relevant - IN NOW CRM valid'!$R$2:$R$2328,"Academic")+COUNTIFS('Relevant - IN NOW CRM unknown'!$T$2:$T$1227,$A360,'Relevant - IN NOW CRM unknown'!$G$2:$G$1227,"UK",'Relevant - IN NOW CRM unknown'!$M$2:$M$1227,"Research",'Relevant - IN NOW CRM unknown'!$R$2:$R$1227,"Academic")+COUNTIFS('Relevant - Not CRM not valid'!$T$2:$T$416,$A360,'Relevant - Not CRM not valid'!$G$2:$G$416,"UK",'Relevant - Not CRM not valid'!$M$2:$M$416,"Research",'Relevant - Not CRM not valid'!$R$2:$R$416,"Academic")+COUNTIFS('Relevant - In CRM not valid'!$T$2:$T$46,$A360,'Relevant - In CRM not valid'!$G$2:$G$46,"UK",'Relevant - In CRM not valid'!$M$2:$M$46,"Research",'Relevant - In CRM not valid'!$R$2:$R$46,"Academic")</f>
        <v>0</v>
      </c>
      <c r="J360" s="2">
        <f>COUNTIFS('Relevant - In CRM valid'!$T$2:$T$4699,$A360,'Relevant - In CRM valid'!$G$2:$G$4699,"UK",'Relevant - In CRM valid'!$M$2:$M$4699,"Finance")+COUNTIFS('Relevant - In CRM unknown'!$T$2:$T$253,$A360,'Relevant - In CRM unknown'!$G$2:$G$253,"UK",'Relevant - In CRM unknown'!$M$2:$M$253,"Finance")+COUNTIFS('Relevant - IN NOW CRM valid'!$T$2:$T$2328,$A360,'Relevant - IN NOW CRM valid'!$G$2:$G$2328,"UK",'Relevant - IN NOW CRM valid'!$M$2:$M$2328,"Finance")+COUNTIFS('Relevant - IN NOW CRM unknown'!$T$2:$T$1227,$A360,'Relevant - IN NOW CRM unknown'!$G$2:$G$1227,"UK",'Relevant - IN NOW CRM unknown'!$M$2:$M$1227,"Finance")+COUNTIFS('Relevant - Not CRM not valid'!$T$2:$T$416,$A360,'Relevant - Not CRM not valid'!$G$2:$G$416,"UK",'Relevant - Not CRM not valid'!$M$2:$M$416,"Finance")+COUNTIFS('Relevant - In CRM not valid'!$T$2:$T$46,$A360,'Relevant - In CRM not valid'!$G$2:$G$46,"UK",'Relevant - In CRM not valid'!$M$2:$M$46,"Finance")</f>
        <v>0</v>
      </c>
      <c r="K360" s="2">
        <f>COUNTIFS('Relevant - In CRM valid'!$T$2:$T$4699,$A360,'Relevant - In CRM valid'!$G$2:$G$4699,"UK",'Relevant - In CRM valid'!$M$2:$M$4699,"IT/Systems")+COUNTIFS('Relevant - In CRM unknown'!$T$2:$T$253,$A360,'Relevant - In CRM unknown'!$G$2:$G$253,"UK",'Relevant - In CRM unknown'!$M$2:$M$253,"IT/Systems")+COUNTIFS('Relevant - IN NOW CRM valid'!$T$2:$T$2328,$A360,'Relevant - IN NOW CRM valid'!$G$2:$G$2328,"UK",'Relevant - IN NOW CRM valid'!$M$2:$M$2328,"IT/Systems")+COUNTIFS('Relevant - IN NOW CRM unknown'!$T$2:$T$1227,$A360,'Relevant - IN NOW CRM unknown'!$G$2:$G$1227,"UK",'Relevant - IN NOW CRM unknown'!$M$2:$M$1227,"IT/Systems")+COUNTIFS('Relevant - Not CRM not valid'!$T$2:$T$416,$A360,'Relevant - Not CRM not valid'!$G$2:$G$416,"UK",'Relevant - Not CRM not valid'!$M$2:$M$416,"IT/Systems")+COUNTIFS('Relevant - In CRM not valid'!$T$2:$T$46,$A360,'Relevant - In CRM not valid'!$G$2:$G$46,"UK",'Relevant - In CRM not valid'!$M$2:$M$46,"IT/Systems")</f>
        <v>1</v>
      </c>
      <c r="L360" s="2">
        <f>COUNTIFS('Relevant - In CRM valid'!$T$2:$T$4699,$A360,'Relevant - In CRM valid'!$G$2:$G$4699,"UK",'Relevant - In CRM valid'!$M$2:$M$4699,"")+COUNTIFS('Relevant - In CRM unknown'!$T$2:$T$253,$A360,'Relevant - In CRM unknown'!$G$2:$G$253,"UK",'Relevant - In CRM unknown'!$M$2:$M$253,"")+COUNTIFS('Relevant - IN NOW CRM valid'!$T$2:$T$2328,$A360,'Relevant - IN NOW CRM valid'!$G$2:$G$2328,"UK",'Relevant - IN NOW CRM valid'!$M$2:$M$2328,"")+COUNTIFS('Relevant - IN NOW CRM unknown'!$T$2:$T$1227,$A360,'Relevant - IN NOW CRM unknown'!$G$2:$G$1227,"UK",'Relevant - IN NOW CRM unknown'!$M$2:$M$1227,"")+COUNTIFS('Relevant - Not CRM not valid'!$T$2:$T$416,$A360,'Relevant - Not CRM not valid'!$G$2:$G$416,"UK",'Relevant - Not CRM not valid'!$M$2:$M$416,"")+COUNTIFS('Relevant - In CRM not valid'!$T$2:$T$46,$A360,'Relevant - In CRM not valid'!$G$2:$G$46,"UK",'Relevant - In CRM not valid'!$M$2:$M$46,"")</f>
        <v>0</v>
      </c>
      <c r="M360" s="2">
        <f t="shared" si="10"/>
        <v>1</v>
      </c>
      <c r="N360" s="2">
        <f>COUNTIFS('Relevant - In CRM valid'!$T$2:$T$4699,$A360,'Relevant - In CRM valid'!$G$2:$G$4699,"UK",'Relevant - In CRM valid'!$Q$2:$Q$4699,"valid")+COUNTIFS('Relevant - In CRM unknown'!$T$2:$T$253,$A360,'Relevant - In CRM unknown'!$G$2:$G$253,"UK",'Relevant - In CRM unknown'!$Q$2:$Q$253,"valid")+COUNTIFS('Relevant - IN NOW CRM valid'!$T$2:$T$2328,$A360,'Relevant - IN NOW CRM valid'!$G$2:$G$2328,"UK",'Relevant - IN NOW CRM valid'!$Q$2:$Q$2328,"valid")+COUNTIFS('Relevant - IN NOW CRM unknown'!$T$2:$T$1227,$A360,'Relevant - IN NOW CRM unknown'!$G$2:$G$1227,"UK",'Relevant - IN NOW CRM unknown'!$Q$2:$Q$1227,"valid")+COUNTIFS('Relevant - Not CRM not valid'!$T$2:$T$416,$A360,'Relevant - Not CRM not valid'!$G$2:$G$416,"UK",'Relevant - Not CRM not valid'!$Q$2:$Q$416,"valid")+COUNTIFS('Relevant - In CRM not valid'!$T$2:$T$46,$A360,'Relevant - In CRM not valid'!$G$2:$G$46,"UK",'Relevant - In CRM not valid'!$Q$2:$Q$46,"valid")</f>
        <v>1</v>
      </c>
      <c r="O360" s="2" t="str">
        <f t="shared" si="11"/>
        <v xml:space="preserve">Research  Finance  </v>
      </c>
    </row>
    <row r="361" spans="1:15" ht="15" customHeight="1">
      <c r="A361" s="2" t="s">
        <v>829</v>
      </c>
      <c r="B361" s="2" t="s">
        <v>830</v>
      </c>
      <c r="C361" s="2" t="s">
        <v>383</v>
      </c>
      <c r="D361" s="2" t="str">
        <f>IFERROR(INDEX('UK Target Institutions'!$D$2:$D$727,MATCH($A361,'UK Target Institutions'!$A$2:$A$727,0)),"")</f>
        <v>No</v>
      </c>
      <c r="E361" s="2">
        <f>COUNTIFS('Relevant - In CRM valid'!$T$2:$T$4699,$A361,'Relevant - In CRM valid'!$G$2:$G$4699,"UK")+COUNTIFS('Relevant - In CRM unknown'!$T$2:$T$253,$A361,'Relevant - In CRM unknown'!$G$2:$G$253,"UK")+COUNTIFS('Relevant - IN NOW CRM valid'!$T$2:$T$2328,$A361,'Relevant - IN NOW CRM valid'!$G$2:$G$2328,"UK")+COUNTIFS('Relevant - IN NOW CRM unknown'!$T$2:$T$1227,$A361,'Relevant - IN NOW CRM unknown'!$G$2:$G$1227,"UK")+COUNTIFS('Relevant - Not CRM not valid'!$T$2:$T$416,$A361,'Relevant - Not CRM not valid'!$G$2:$G$416,"UK")+COUNTIFS('Relevant - In CRM not valid'!$T$2:$T$46,$A361,'Relevant - In CRM not valid'!$G$2:$G$46,"UK")</f>
        <v>1</v>
      </c>
      <c r="F361" s="2">
        <f>COUNTIFS('Relevant - In CRM valid'!$T$2:$T$4699,$A361,'Relevant - In CRM valid'!$G$2:$G$4699,"UK",'Relevant - In CRM valid'!$M$2:$M$4699,"Research")+COUNTIFS('Relevant - In CRM unknown'!$T$2:$T$253,$A361,'Relevant - In CRM unknown'!$G$2:$G$253,"UK",'Relevant - In CRM unknown'!$M$2:$M$253,"Research")+COUNTIFS('Relevant - IN NOW CRM valid'!$T$2:$T$2328,$A361,'Relevant - IN NOW CRM valid'!$G$2:$G$2328,"UK",'Relevant - IN NOW CRM valid'!$M$2:$M$2328,"Research")+COUNTIFS('Relevant - IN NOW CRM unknown'!$T$2:$T$1227,$A361,'Relevant - IN NOW CRM unknown'!$G$2:$G$1227,"UK",'Relevant - IN NOW CRM unknown'!$M$2:$M$1227,"Research")+COUNTIFS('Relevant - Not CRM not valid'!$T$2:$T$416,$A361,'Relevant - Not CRM not valid'!$G$2:$G$416,"UK",'Relevant - Not CRM not valid'!$M$2:$M$416,"Research")+COUNTIFS('Relevant - In CRM not valid'!$T$2:$T$46,$A361,'Relevant - In CRM not valid'!$G$2:$G$46,"UK",'Relevant - In CRM not valid'!$M$2:$M$46,"Research")</f>
        <v>0</v>
      </c>
      <c r="G361" s="2">
        <f>COUNTIFS('Relevant - In CRM valid'!$T$2:$T$4699,$A361,'Relevant - In CRM valid'!$G$2:$G$4699,"UK",'Relevant - In CRM valid'!$M$2:$M$4699,"Research",'Relevant - In CRM valid'!$R$2:$R$4699,"Senior")+COUNTIFS('Relevant - In CRM unknown'!$T$2:$T$253,$A361,'Relevant - In CRM unknown'!$G$2:$G$253,"UK",'Relevant - In CRM unknown'!$M$2:$M$253,"Research",'Relevant - In CRM unknown'!$R$2:$R$253,"Senior")+COUNTIFS('Relevant - IN NOW CRM valid'!$T$2:$T$2328,$A361,'Relevant - IN NOW CRM valid'!$G$2:$G$2328,"UK",'Relevant - IN NOW CRM valid'!$M$2:$M$2328,"Research",'Relevant - IN NOW CRM valid'!$R$2:$R$2328,"Senior")+COUNTIFS('Relevant - IN NOW CRM unknown'!$T$2:$T$1227,$A361,'Relevant - IN NOW CRM unknown'!$G$2:$G$1227,"UK",'Relevant - IN NOW CRM unknown'!$M$2:$M$1227,"Research",'Relevant - IN NOW CRM unknown'!$R$2:$R$1227,"Senior")+COUNTIFS('Relevant - Not CRM not valid'!$T$2:$T$416,$A361,'Relevant - Not CRM not valid'!$G$2:$G$416,"UK",'Relevant - Not CRM not valid'!$M$2:$M$416,"Research",'Relevant - Not CRM not valid'!$R$2:$R$416,"Senior")+COUNTIFS('Relevant - In CRM not valid'!$T$2:$T$46,$A361,'Relevant - In CRM not valid'!$G$2:$G$46,"UK",'Relevant - In CRM not valid'!$M$2:$M$46,"Research",'Relevant - In CRM not valid'!$R$2:$R$46,"Senior")</f>
        <v>0</v>
      </c>
      <c r="H361" s="2">
        <f>COUNTIFS('Relevant - In CRM valid'!$T$2:$T$4699,$A361,'Relevant - In CRM valid'!$G$2:$G$4699,"UK",'Relevant - In CRM valid'!$M$2:$M$4699,"Research",'Relevant - In CRM valid'!$R$2:$R$4699,"Operational")+COUNTIFS('Relevant - In CRM unknown'!$T$2:$T$253,$A361,'Relevant - In CRM unknown'!$G$2:$G$253,"UK",'Relevant - In CRM unknown'!$M$2:$M$253,"Research",'Relevant - In CRM unknown'!$R$2:$R$253,"Operational")+COUNTIFS('Relevant - IN NOW CRM valid'!$T$2:$T$2328,$A361,'Relevant - IN NOW CRM valid'!$G$2:$G$2328,"UK",'Relevant - IN NOW CRM valid'!$M$2:$M$2328,"Research",'Relevant - IN NOW CRM valid'!$R$2:$R$2328,"Operational")+COUNTIFS('Relevant - IN NOW CRM unknown'!$T$2:$T$1227,$A361,'Relevant - IN NOW CRM unknown'!$G$2:$G$1227,"UK",'Relevant - IN NOW CRM unknown'!$M$2:$M$1227,"Research",'Relevant - IN NOW CRM unknown'!$R$2:$R$1227,"Operational")+COUNTIFS('Relevant - Not CRM not valid'!$T$2:$T$416,$A361,'Relevant - Not CRM not valid'!$G$2:$G$416,"UK",'Relevant - Not CRM not valid'!$M$2:$M$416,"Research",'Relevant - Not CRM not valid'!$R$2:$R$416,"Operational")+COUNTIFS('Relevant - In CRM not valid'!$T$2:$T$46,$A361,'Relevant - In CRM not valid'!$G$2:$G$46,"UK",'Relevant - In CRM not valid'!$M$2:$M$46,"Research",'Relevant - In CRM not valid'!$R$2:$R$46,"Operational")</f>
        <v>0</v>
      </c>
      <c r="I361" s="2">
        <f>COUNTIFS('Relevant - In CRM valid'!$T$2:$T$4699,$A361,'Relevant - In CRM valid'!$G$2:$G$4699,"UK",'Relevant - In CRM valid'!$M$2:$M$4699,"Research",'Relevant - In CRM valid'!$R$2:$R$4699,"Academic")+COUNTIFS('Relevant - In CRM unknown'!$T$2:$T$253,$A361,'Relevant - In CRM unknown'!$G$2:$G$253,"UK",'Relevant - In CRM unknown'!$M$2:$M$253,"Research",'Relevant - In CRM unknown'!$R$2:$R$253,"Academic")+COUNTIFS('Relevant - IN NOW CRM valid'!$T$2:$T$2328,$A361,'Relevant - IN NOW CRM valid'!$G$2:$G$2328,"UK",'Relevant - IN NOW CRM valid'!$M$2:$M$2328,"Research",'Relevant - IN NOW CRM valid'!$R$2:$R$2328,"Academic")+COUNTIFS('Relevant - IN NOW CRM unknown'!$T$2:$T$1227,$A361,'Relevant - IN NOW CRM unknown'!$G$2:$G$1227,"UK",'Relevant - IN NOW CRM unknown'!$M$2:$M$1227,"Research",'Relevant - IN NOW CRM unknown'!$R$2:$R$1227,"Academic")+COUNTIFS('Relevant - Not CRM not valid'!$T$2:$T$416,$A361,'Relevant - Not CRM not valid'!$G$2:$G$416,"UK",'Relevant - Not CRM not valid'!$M$2:$M$416,"Research",'Relevant - Not CRM not valid'!$R$2:$R$416,"Academic")+COUNTIFS('Relevant - In CRM not valid'!$T$2:$T$46,$A361,'Relevant - In CRM not valid'!$G$2:$G$46,"UK",'Relevant - In CRM not valid'!$M$2:$M$46,"Research",'Relevant - In CRM not valid'!$R$2:$R$46,"Academic")</f>
        <v>0</v>
      </c>
      <c r="J361" s="2">
        <f>COUNTIFS('Relevant - In CRM valid'!$T$2:$T$4699,$A361,'Relevant - In CRM valid'!$G$2:$G$4699,"UK",'Relevant - In CRM valid'!$M$2:$M$4699,"Finance")+COUNTIFS('Relevant - In CRM unknown'!$T$2:$T$253,$A361,'Relevant - In CRM unknown'!$G$2:$G$253,"UK",'Relevant - In CRM unknown'!$M$2:$M$253,"Finance")+COUNTIFS('Relevant - IN NOW CRM valid'!$T$2:$T$2328,$A361,'Relevant - IN NOW CRM valid'!$G$2:$G$2328,"UK",'Relevant - IN NOW CRM valid'!$M$2:$M$2328,"Finance")+COUNTIFS('Relevant - IN NOW CRM unknown'!$T$2:$T$1227,$A361,'Relevant - IN NOW CRM unknown'!$G$2:$G$1227,"UK",'Relevant - IN NOW CRM unknown'!$M$2:$M$1227,"Finance")+COUNTIFS('Relevant - Not CRM not valid'!$T$2:$T$416,$A361,'Relevant - Not CRM not valid'!$G$2:$G$416,"UK",'Relevant - Not CRM not valid'!$M$2:$M$416,"Finance")+COUNTIFS('Relevant - In CRM not valid'!$T$2:$T$46,$A361,'Relevant - In CRM not valid'!$G$2:$G$46,"UK",'Relevant - In CRM not valid'!$M$2:$M$46,"Finance")</f>
        <v>1</v>
      </c>
      <c r="K361" s="2">
        <f>COUNTIFS('Relevant - In CRM valid'!$T$2:$T$4699,$A361,'Relevant - In CRM valid'!$G$2:$G$4699,"UK",'Relevant - In CRM valid'!$M$2:$M$4699,"IT/Systems")+COUNTIFS('Relevant - In CRM unknown'!$T$2:$T$253,$A361,'Relevant - In CRM unknown'!$G$2:$G$253,"UK",'Relevant - In CRM unknown'!$M$2:$M$253,"IT/Systems")+COUNTIFS('Relevant - IN NOW CRM valid'!$T$2:$T$2328,$A361,'Relevant - IN NOW CRM valid'!$G$2:$G$2328,"UK",'Relevant - IN NOW CRM valid'!$M$2:$M$2328,"IT/Systems")+COUNTIFS('Relevant - IN NOW CRM unknown'!$T$2:$T$1227,$A361,'Relevant - IN NOW CRM unknown'!$G$2:$G$1227,"UK",'Relevant - IN NOW CRM unknown'!$M$2:$M$1227,"IT/Systems")+COUNTIFS('Relevant - Not CRM not valid'!$T$2:$T$416,$A361,'Relevant - Not CRM not valid'!$G$2:$G$416,"UK",'Relevant - Not CRM not valid'!$M$2:$M$416,"IT/Systems")+COUNTIFS('Relevant - In CRM not valid'!$T$2:$T$46,$A361,'Relevant - In CRM not valid'!$G$2:$G$46,"UK",'Relevant - In CRM not valid'!$M$2:$M$46,"IT/Systems")</f>
        <v>0</v>
      </c>
      <c r="L361" s="2">
        <f>COUNTIFS('Relevant - In CRM valid'!$T$2:$T$4699,$A361,'Relevant - In CRM valid'!$G$2:$G$4699,"UK",'Relevant - In CRM valid'!$M$2:$M$4699,"")+COUNTIFS('Relevant - In CRM unknown'!$T$2:$T$253,$A361,'Relevant - In CRM unknown'!$G$2:$G$253,"UK",'Relevant - In CRM unknown'!$M$2:$M$253,"")+COUNTIFS('Relevant - IN NOW CRM valid'!$T$2:$T$2328,$A361,'Relevant - IN NOW CRM valid'!$G$2:$G$2328,"UK",'Relevant - IN NOW CRM valid'!$M$2:$M$2328,"")+COUNTIFS('Relevant - IN NOW CRM unknown'!$T$2:$T$1227,$A361,'Relevant - IN NOW CRM unknown'!$G$2:$G$1227,"UK",'Relevant - IN NOW CRM unknown'!$M$2:$M$1227,"")+COUNTIFS('Relevant - Not CRM not valid'!$T$2:$T$416,$A361,'Relevant - Not CRM not valid'!$G$2:$G$416,"UK",'Relevant - Not CRM not valid'!$M$2:$M$416,"")+COUNTIFS('Relevant - In CRM not valid'!$T$2:$T$46,$A361,'Relevant - In CRM not valid'!$G$2:$G$46,"UK",'Relevant - In CRM not valid'!$M$2:$M$46,"")</f>
        <v>0</v>
      </c>
      <c r="M361" s="2">
        <f t="shared" si="10"/>
        <v>1</v>
      </c>
      <c r="N361" s="2">
        <f>COUNTIFS('Relevant - In CRM valid'!$T$2:$T$4699,$A361,'Relevant - In CRM valid'!$G$2:$G$4699,"UK",'Relevant - In CRM valid'!$Q$2:$Q$4699,"valid")+COUNTIFS('Relevant - In CRM unknown'!$T$2:$T$253,$A361,'Relevant - In CRM unknown'!$G$2:$G$253,"UK",'Relevant - In CRM unknown'!$Q$2:$Q$253,"valid")+COUNTIFS('Relevant - IN NOW CRM valid'!$T$2:$T$2328,$A361,'Relevant - IN NOW CRM valid'!$G$2:$G$2328,"UK",'Relevant - IN NOW CRM valid'!$Q$2:$Q$2328,"valid")+COUNTIFS('Relevant - IN NOW CRM unknown'!$T$2:$T$1227,$A361,'Relevant - IN NOW CRM unknown'!$G$2:$G$1227,"UK",'Relevant - IN NOW CRM unknown'!$Q$2:$Q$1227,"valid")+COUNTIFS('Relevant - Not CRM not valid'!$T$2:$T$416,$A361,'Relevant - Not CRM not valid'!$G$2:$G$416,"UK",'Relevant - Not CRM not valid'!$Q$2:$Q$416,"valid")+COUNTIFS('Relevant - In CRM not valid'!$T$2:$T$46,$A361,'Relevant - In CRM not valid'!$G$2:$G$46,"UK",'Relevant - In CRM not valid'!$Q$2:$Q$46,"valid")</f>
        <v>1</v>
      </c>
      <c r="O361" s="2" t="str">
        <f t="shared" si="11"/>
        <v>Research  IT/Systems</v>
      </c>
    </row>
    <row r="362" spans="1:15" ht="15" customHeight="1">
      <c r="A362" s="2" t="s">
        <v>831</v>
      </c>
      <c r="B362" s="2" t="s">
        <v>832</v>
      </c>
      <c r="C362" s="2" t="s">
        <v>1570</v>
      </c>
      <c r="D362" s="2" t="str">
        <f>IFERROR(INDEX('UK Target Institutions'!$D$2:$D$727,MATCH($A362,'UK Target Institutions'!$A$2:$A$727,0)),"")</f>
        <v>No</v>
      </c>
      <c r="E362" s="2">
        <f>COUNTIFS('Relevant - In CRM valid'!$T$2:$T$4699,$A362,'Relevant - In CRM valid'!$G$2:$G$4699,"UK")+COUNTIFS('Relevant - In CRM unknown'!$T$2:$T$253,$A362,'Relevant - In CRM unknown'!$G$2:$G$253,"UK")+COUNTIFS('Relevant - IN NOW CRM valid'!$T$2:$T$2328,$A362,'Relevant - IN NOW CRM valid'!$G$2:$G$2328,"UK")+COUNTIFS('Relevant - IN NOW CRM unknown'!$T$2:$T$1227,$A362,'Relevant - IN NOW CRM unknown'!$G$2:$G$1227,"UK")+COUNTIFS('Relevant - Not CRM not valid'!$T$2:$T$416,$A362,'Relevant - Not CRM not valid'!$G$2:$G$416,"UK")+COUNTIFS('Relevant - In CRM not valid'!$T$2:$T$46,$A362,'Relevant - In CRM not valid'!$G$2:$G$46,"UK")</f>
        <v>1</v>
      </c>
      <c r="F362" s="2">
        <f>COUNTIFS('Relevant - In CRM valid'!$T$2:$T$4699,$A362,'Relevant - In CRM valid'!$G$2:$G$4699,"UK",'Relevant - In CRM valid'!$M$2:$M$4699,"Research")+COUNTIFS('Relevant - In CRM unknown'!$T$2:$T$253,$A362,'Relevant - In CRM unknown'!$G$2:$G$253,"UK",'Relevant - In CRM unknown'!$M$2:$M$253,"Research")+COUNTIFS('Relevant - IN NOW CRM valid'!$T$2:$T$2328,$A362,'Relevant - IN NOW CRM valid'!$G$2:$G$2328,"UK",'Relevant - IN NOW CRM valid'!$M$2:$M$2328,"Research")+COUNTIFS('Relevant - IN NOW CRM unknown'!$T$2:$T$1227,$A362,'Relevant - IN NOW CRM unknown'!$G$2:$G$1227,"UK",'Relevant - IN NOW CRM unknown'!$M$2:$M$1227,"Research")+COUNTIFS('Relevant - Not CRM not valid'!$T$2:$T$416,$A362,'Relevant - Not CRM not valid'!$G$2:$G$416,"UK",'Relevant - Not CRM not valid'!$M$2:$M$416,"Research")+COUNTIFS('Relevant - In CRM not valid'!$T$2:$T$46,$A362,'Relevant - In CRM not valid'!$G$2:$G$46,"UK",'Relevant - In CRM not valid'!$M$2:$M$46,"Research")</f>
        <v>0</v>
      </c>
      <c r="G362" s="2">
        <f>COUNTIFS('Relevant - In CRM valid'!$T$2:$T$4699,$A362,'Relevant - In CRM valid'!$G$2:$G$4699,"UK",'Relevant - In CRM valid'!$M$2:$M$4699,"Research",'Relevant - In CRM valid'!$R$2:$R$4699,"Senior")+COUNTIFS('Relevant - In CRM unknown'!$T$2:$T$253,$A362,'Relevant - In CRM unknown'!$G$2:$G$253,"UK",'Relevant - In CRM unknown'!$M$2:$M$253,"Research",'Relevant - In CRM unknown'!$R$2:$R$253,"Senior")+COUNTIFS('Relevant - IN NOW CRM valid'!$T$2:$T$2328,$A362,'Relevant - IN NOW CRM valid'!$G$2:$G$2328,"UK",'Relevant - IN NOW CRM valid'!$M$2:$M$2328,"Research",'Relevant - IN NOW CRM valid'!$R$2:$R$2328,"Senior")+COUNTIFS('Relevant - IN NOW CRM unknown'!$T$2:$T$1227,$A362,'Relevant - IN NOW CRM unknown'!$G$2:$G$1227,"UK",'Relevant - IN NOW CRM unknown'!$M$2:$M$1227,"Research",'Relevant - IN NOW CRM unknown'!$R$2:$R$1227,"Senior")+COUNTIFS('Relevant - Not CRM not valid'!$T$2:$T$416,$A362,'Relevant - Not CRM not valid'!$G$2:$G$416,"UK",'Relevant - Not CRM not valid'!$M$2:$M$416,"Research",'Relevant - Not CRM not valid'!$R$2:$R$416,"Senior")+COUNTIFS('Relevant - In CRM not valid'!$T$2:$T$46,$A362,'Relevant - In CRM not valid'!$G$2:$G$46,"UK",'Relevant - In CRM not valid'!$M$2:$M$46,"Research",'Relevant - In CRM not valid'!$R$2:$R$46,"Senior")</f>
        <v>0</v>
      </c>
      <c r="H362" s="2">
        <f>COUNTIFS('Relevant - In CRM valid'!$T$2:$T$4699,$A362,'Relevant - In CRM valid'!$G$2:$G$4699,"UK",'Relevant - In CRM valid'!$M$2:$M$4699,"Research",'Relevant - In CRM valid'!$R$2:$R$4699,"Operational")+COUNTIFS('Relevant - In CRM unknown'!$T$2:$T$253,$A362,'Relevant - In CRM unknown'!$G$2:$G$253,"UK",'Relevant - In CRM unknown'!$M$2:$M$253,"Research",'Relevant - In CRM unknown'!$R$2:$R$253,"Operational")+COUNTIFS('Relevant - IN NOW CRM valid'!$T$2:$T$2328,$A362,'Relevant - IN NOW CRM valid'!$G$2:$G$2328,"UK",'Relevant - IN NOW CRM valid'!$M$2:$M$2328,"Research",'Relevant - IN NOW CRM valid'!$R$2:$R$2328,"Operational")+COUNTIFS('Relevant - IN NOW CRM unknown'!$T$2:$T$1227,$A362,'Relevant - IN NOW CRM unknown'!$G$2:$G$1227,"UK",'Relevant - IN NOW CRM unknown'!$M$2:$M$1227,"Research",'Relevant - IN NOW CRM unknown'!$R$2:$R$1227,"Operational")+COUNTIFS('Relevant - Not CRM not valid'!$T$2:$T$416,$A362,'Relevant - Not CRM not valid'!$G$2:$G$416,"UK",'Relevant - Not CRM not valid'!$M$2:$M$416,"Research",'Relevant - Not CRM not valid'!$R$2:$R$416,"Operational")+COUNTIFS('Relevant - In CRM not valid'!$T$2:$T$46,$A362,'Relevant - In CRM not valid'!$G$2:$G$46,"UK",'Relevant - In CRM not valid'!$M$2:$M$46,"Research",'Relevant - In CRM not valid'!$R$2:$R$46,"Operational")</f>
        <v>0</v>
      </c>
      <c r="I362" s="2">
        <f>COUNTIFS('Relevant - In CRM valid'!$T$2:$T$4699,$A362,'Relevant - In CRM valid'!$G$2:$G$4699,"UK",'Relevant - In CRM valid'!$M$2:$M$4699,"Research",'Relevant - In CRM valid'!$R$2:$R$4699,"Academic")+COUNTIFS('Relevant - In CRM unknown'!$T$2:$T$253,$A362,'Relevant - In CRM unknown'!$G$2:$G$253,"UK",'Relevant - In CRM unknown'!$M$2:$M$253,"Research",'Relevant - In CRM unknown'!$R$2:$R$253,"Academic")+COUNTIFS('Relevant - IN NOW CRM valid'!$T$2:$T$2328,$A362,'Relevant - IN NOW CRM valid'!$G$2:$G$2328,"UK",'Relevant - IN NOW CRM valid'!$M$2:$M$2328,"Research",'Relevant - IN NOW CRM valid'!$R$2:$R$2328,"Academic")+COUNTIFS('Relevant - IN NOW CRM unknown'!$T$2:$T$1227,$A362,'Relevant - IN NOW CRM unknown'!$G$2:$G$1227,"UK",'Relevant - IN NOW CRM unknown'!$M$2:$M$1227,"Research",'Relevant - IN NOW CRM unknown'!$R$2:$R$1227,"Academic")+COUNTIFS('Relevant - Not CRM not valid'!$T$2:$T$416,$A362,'Relevant - Not CRM not valid'!$G$2:$G$416,"UK",'Relevant - Not CRM not valid'!$M$2:$M$416,"Research",'Relevant - Not CRM not valid'!$R$2:$R$416,"Academic")+COUNTIFS('Relevant - In CRM not valid'!$T$2:$T$46,$A362,'Relevant - In CRM not valid'!$G$2:$G$46,"UK",'Relevant - In CRM not valid'!$M$2:$M$46,"Research",'Relevant - In CRM not valid'!$R$2:$R$46,"Academic")</f>
        <v>0</v>
      </c>
      <c r="J362" s="2">
        <f>COUNTIFS('Relevant - In CRM valid'!$T$2:$T$4699,$A362,'Relevant - In CRM valid'!$G$2:$G$4699,"UK",'Relevant - In CRM valid'!$M$2:$M$4699,"Finance")+COUNTIFS('Relevant - In CRM unknown'!$T$2:$T$253,$A362,'Relevant - In CRM unknown'!$G$2:$G$253,"UK",'Relevant - In CRM unknown'!$M$2:$M$253,"Finance")+COUNTIFS('Relevant - IN NOW CRM valid'!$T$2:$T$2328,$A362,'Relevant - IN NOW CRM valid'!$G$2:$G$2328,"UK",'Relevant - IN NOW CRM valid'!$M$2:$M$2328,"Finance")+COUNTIFS('Relevant - IN NOW CRM unknown'!$T$2:$T$1227,$A362,'Relevant - IN NOW CRM unknown'!$G$2:$G$1227,"UK",'Relevant - IN NOW CRM unknown'!$M$2:$M$1227,"Finance")+COUNTIFS('Relevant - Not CRM not valid'!$T$2:$T$416,$A362,'Relevant - Not CRM not valid'!$G$2:$G$416,"UK",'Relevant - Not CRM not valid'!$M$2:$M$416,"Finance")+COUNTIFS('Relevant - In CRM not valid'!$T$2:$T$46,$A362,'Relevant - In CRM not valid'!$G$2:$G$46,"UK",'Relevant - In CRM not valid'!$M$2:$M$46,"Finance")</f>
        <v>0</v>
      </c>
      <c r="K362" s="2">
        <f>COUNTIFS('Relevant - In CRM valid'!$T$2:$T$4699,$A362,'Relevant - In CRM valid'!$G$2:$G$4699,"UK",'Relevant - In CRM valid'!$M$2:$M$4699,"IT/Systems")+COUNTIFS('Relevant - In CRM unknown'!$T$2:$T$253,$A362,'Relevant - In CRM unknown'!$G$2:$G$253,"UK",'Relevant - In CRM unknown'!$M$2:$M$253,"IT/Systems")+COUNTIFS('Relevant - IN NOW CRM valid'!$T$2:$T$2328,$A362,'Relevant - IN NOW CRM valid'!$G$2:$G$2328,"UK",'Relevant - IN NOW CRM valid'!$M$2:$M$2328,"IT/Systems")+COUNTIFS('Relevant - IN NOW CRM unknown'!$T$2:$T$1227,$A362,'Relevant - IN NOW CRM unknown'!$G$2:$G$1227,"UK",'Relevant - IN NOW CRM unknown'!$M$2:$M$1227,"IT/Systems")+COUNTIFS('Relevant - Not CRM not valid'!$T$2:$T$416,$A362,'Relevant - Not CRM not valid'!$G$2:$G$416,"UK",'Relevant - Not CRM not valid'!$M$2:$M$416,"IT/Systems")+COUNTIFS('Relevant - In CRM not valid'!$T$2:$T$46,$A362,'Relevant - In CRM not valid'!$G$2:$G$46,"UK",'Relevant - In CRM not valid'!$M$2:$M$46,"IT/Systems")</f>
        <v>0</v>
      </c>
      <c r="L362" s="2">
        <f>COUNTIFS('Relevant - In CRM valid'!$T$2:$T$4699,$A362,'Relevant - In CRM valid'!$G$2:$G$4699,"UK",'Relevant - In CRM valid'!$M$2:$M$4699,"")+COUNTIFS('Relevant - In CRM unknown'!$T$2:$T$253,$A362,'Relevant - In CRM unknown'!$G$2:$G$253,"UK",'Relevant - In CRM unknown'!$M$2:$M$253,"")+COUNTIFS('Relevant - IN NOW CRM valid'!$T$2:$T$2328,$A362,'Relevant - IN NOW CRM valid'!$G$2:$G$2328,"UK",'Relevant - IN NOW CRM valid'!$M$2:$M$2328,"")+COUNTIFS('Relevant - IN NOW CRM unknown'!$T$2:$T$1227,$A362,'Relevant - IN NOW CRM unknown'!$G$2:$G$1227,"UK",'Relevant - IN NOW CRM unknown'!$M$2:$M$1227,"")+COUNTIFS('Relevant - Not CRM not valid'!$T$2:$T$416,$A362,'Relevant - Not CRM not valid'!$G$2:$G$416,"UK",'Relevant - Not CRM not valid'!$M$2:$M$416,"")+COUNTIFS('Relevant - In CRM not valid'!$T$2:$T$46,$A362,'Relevant - In CRM not valid'!$G$2:$G$46,"UK",'Relevant - In CRM not valid'!$M$2:$M$46,"")</f>
        <v>1</v>
      </c>
      <c r="M362" s="2">
        <f t="shared" si="10"/>
        <v>0</v>
      </c>
      <c r="N362" s="2">
        <f>COUNTIFS('Relevant - In CRM valid'!$T$2:$T$4699,$A362,'Relevant - In CRM valid'!$G$2:$G$4699,"UK",'Relevant - In CRM valid'!$Q$2:$Q$4699,"valid")+COUNTIFS('Relevant - In CRM unknown'!$T$2:$T$253,$A362,'Relevant - In CRM unknown'!$G$2:$G$253,"UK",'Relevant - In CRM unknown'!$Q$2:$Q$253,"valid")+COUNTIFS('Relevant - IN NOW CRM valid'!$T$2:$T$2328,$A362,'Relevant - IN NOW CRM valid'!$G$2:$G$2328,"UK",'Relevant - IN NOW CRM valid'!$Q$2:$Q$2328,"valid")+COUNTIFS('Relevant - IN NOW CRM unknown'!$T$2:$T$1227,$A362,'Relevant - IN NOW CRM unknown'!$G$2:$G$1227,"UK",'Relevant - IN NOW CRM unknown'!$Q$2:$Q$1227,"valid")+COUNTIFS('Relevant - Not CRM not valid'!$T$2:$T$416,$A362,'Relevant - Not CRM not valid'!$G$2:$G$416,"UK",'Relevant - Not CRM not valid'!$Q$2:$Q$416,"valid")+COUNTIFS('Relevant - In CRM not valid'!$T$2:$T$46,$A362,'Relevant - In CRM not valid'!$G$2:$G$46,"UK",'Relevant - In CRM not valid'!$Q$2:$Q$46,"valid")</f>
        <v>1</v>
      </c>
      <c r="O362" s="2" t="str">
        <f t="shared" si="11"/>
        <v>Research  Finance  IT/Systems</v>
      </c>
    </row>
    <row r="363" spans="1:15" ht="15" customHeight="1">
      <c r="A363" s="2" t="s">
        <v>833</v>
      </c>
      <c r="B363" s="2" t="s">
        <v>834</v>
      </c>
      <c r="C363" s="2" t="s">
        <v>95</v>
      </c>
      <c r="D363" s="2" t="str">
        <f>IFERROR(INDEX('UK Target Institutions'!$D$2:$D$727,MATCH($A363,'UK Target Institutions'!$A$2:$A$727,0)),"")</f>
        <v>Yes</v>
      </c>
      <c r="E363" s="2">
        <f>COUNTIFS('Relevant - In CRM valid'!$T$2:$T$4699,$A363,'Relevant - In CRM valid'!$G$2:$G$4699,"UK")+COUNTIFS('Relevant - In CRM unknown'!$T$2:$T$253,$A363,'Relevant - In CRM unknown'!$G$2:$G$253,"UK")+COUNTIFS('Relevant - IN NOW CRM valid'!$T$2:$T$2328,$A363,'Relevant - IN NOW CRM valid'!$G$2:$G$2328,"UK")+COUNTIFS('Relevant - IN NOW CRM unknown'!$T$2:$T$1227,$A363,'Relevant - IN NOW CRM unknown'!$G$2:$G$1227,"UK")+COUNTIFS('Relevant - Not CRM not valid'!$T$2:$T$416,$A363,'Relevant - Not CRM not valid'!$G$2:$G$416,"UK")+COUNTIFS('Relevant - In CRM not valid'!$T$2:$T$46,$A363,'Relevant - In CRM not valid'!$G$2:$G$46,"UK")</f>
        <v>1</v>
      </c>
      <c r="F363" s="2">
        <f>COUNTIFS('Relevant - In CRM valid'!$T$2:$T$4699,$A363,'Relevant - In CRM valid'!$G$2:$G$4699,"UK",'Relevant - In CRM valid'!$M$2:$M$4699,"Research")+COUNTIFS('Relevant - In CRM unknown'!$T$2:$T$253,$A363,'Relevant - In CRM unknown'!$G$2:$G$253,"UK",'Relevant - In CRM unknown'!$M$2:$M$253,"Research")+COUNTIFS('Relevant - IN NOW CRM valid'!$T$2:$T$2328,$A363,'Relevant - IN NOW CRM valid'!$G$2:$G$2328,"UK",'Relevant - IN NOW CRM valid'!$M$2:$M$2328,"Research")+COUNTIFS('Relevant - IN NOW CRM unknown'!$T$2:$T$1227,$A363,'Relevant - IN NOW CRM unknown'!$G$2:$G$1227,"UK",'Relevant - IN NOW CRM unknown'!$M$2:$M$1227,"Research")+COUNTIFS('Relevant - Not CRM not valid'!$T$2:$T$416,$A363,'Relevant - Not CRM not valid'!$G$2:$G$416,"UK",'Relevant - Not CRM not valid'!$M$2:$M$416,"Research")+COUNTIFS('Relevant - In CRM not valid'!$T$2:$T$46,$A363,'Relevant - In CRM not valid'!$G$2:$G$46,"UK",'Relevant - In CRM not valid'!$M$2:$M$46,"Research")</f>
        <v>0</v>
      </c>
      <c r="G363" s="2">
        <f>COUNTIFS('Relevant - In CRM valid'!$T$2:$T$4699,$A363,'Relevant - In CRM valid'!$G$2:$G$4699,"UK",'Relevant - In CRM valid'!$M$2:$M$4699,"Research",'Relevant - In CRM valid'!$R$2:$R$4699,"Senior")+COUNTIFS('Relevant - In CRM unknown'!$T$2:$T$253,$A363,'Relevant - In CRM unknown'!$G$2:$G$253,"UK",'Relevant - In CRM unknown'!$M$2:$M$253,"Research",'Relevant - In CRM unknown'!$R$2:$R$253,"Senior")+COUNTIFS('Relevant - IN NOW CRM valid'!$T$2:$T$2328,$A363,'Relevant - IN NOW CRM valid'!$G$2:$G$2328,"UK",'Relevant - IN NOW CRM valid'!$M$2:$M$2328,"Research",'Relevant - IN NOW CRM valid'!$R$2:$R$2328,"Senior")+COUNTIFS('Relevant - IN NOW CRM unknown'!$T$2:$T$1227,$A363,'Relevant - IN NOW CRM unknown'!$G$2:$G$1227,"UK",'Relevant - IN NOW CRM unknown'!$M$2:$M$1227,"Research",'Relevant - IN NOW CRM unknown'!$R$2:$R$1227,"Senior")+COUNTIFS('Relevant - Not CRM not valid'!$T$2:$T$416,$A363,'Relevant - Not CRM not valid'!$G$2:$G$416,"UK",'Relevant - Not CRM not valid'!$M$2:$M$416,"Research",'Relevant - Not CRM not valid'!$R$2:$R$416,"Senior")+COUNTIFS('Relevant - In CRM not valid'!$T$2:$T$46,$A363,'Relevant - In CRM not valid'!$G$2:$G$46,"UK",'Relevant - In CRM not valid'!$M$2:$M$46,"Research",'Relevant - In CRM not valid'!$R$2:$R$46,"Senior")</f>
        <v>0</v>
      </c>
      <c r="H363" s="2">
        <f>COUNTIFS('Relevant - In CRM valid'!$T$2:$T$4699,$A363,'Relevant - In CRM valid'!$G$2:$G$4699,"UK",'Relevant - In CRM valid'!$M$2:$M$4699,"Research",'Relevant - In CRM valid'!$R$2:$R$4699,"Operational")+COUNTIFS('Relevant - In CRM unknown'!$T$2:$T$253,$A363,'Relevant - In CRM unknown'!$G$2:$G$253,"UK",'Relevant - In CRM unknown'!$M$2:$M$253,"Research",'Relevant - In CRM unknown'!$R$2:$R$253,"Operational")+COUNTIFS('Relevant - IN NOW CRM valid'!$T$2:$T$2328,$A363,'Relevant - IN NOW CRM valid'!$G$2:$G$2328,"UK",'Relevant - IN NOW CRM valid'!$M$2:$M$2328,"Research",'Relevant - IN NOW CRM valid'!$R$2:$R$2328,"Operational")+COUNTIFS('Relevant - IN NOW CRM unknown'!$T$2:$T$1227,$A363,'Relevant - IN NOW CRM unknown'!$G$2:$G$1227,"UK",'Relevant - IN NOW CRM unknown'!$M$2:$M$1227,"Research",'Relevant - IN NOW CRM unknown'!$R$2:$R$1227,"Operational")+COUNTIFS('Relevant - Not CRM not valid'!$T$2:$T$416,$A363,'Relevant - Not CRM not valid'!$G$2:$G$416,"UK",'Relevant - Not CRM not valid'!$M$2:$M$416,"Research",'Relevant - Not CRM not valid'!$R$2:$R$416,"Operational")+COUNTIFS('Relevant - In CRM not valid'!$T$2:$T$46,$A363,'Relevant - In CRM not valid'!$G$2:$G$46,"UK",'Relevant - In CRM not valid'!$M$2:$M$46,"Research",'Relevant - In CRM not valid'!$R$2:$R$46,"Operational")</f>
        <v>0</v>
      </c>
      <c r="I363" s="2">
        <f>COUNTIFS('Relevant - In CRM valid'!$T$2:$T$4699,$A363,'Relevant - In CRM valid'!$G$2:$G$4699,"UK",'Relevant - In CRM valid'!$M$2:$M$4699,"Research",'Relevant - In CRM valid'!$R$2:$R$4699,"Academic")+COUNTIFS('Relevant - In CRM unknown'!$T$2:$T$253,$A363,'Relevant - In CRM unknown'!$G$2:$G$253,"UK",'Relevant - In CRM unknown'!$M$2:$M$253,"Research",'Relevant - In CRM unknown'!$R$2:$R$253,"Academic")+COUNTIFS('Relevant - IN NOW CRM valid'!$T$2:$T$2328,$A363,'Relevant - IN NOW CRM valid'!$G$2:$G$2328,"UK",'Relevant - IN NOW CRM valid'!$M$2:$M$2328,"Research",'Relevant - IN NOW CRM valid'!$R$2:$R$2328,"Academic")+COUNTIFS('Relevant - IN NOW CRM unknown'!$T$2:$T$1227,$A363,'Relevant - IN NOW CRM unknown'!$G$2:$G$1227,"UK",'Relevant - IN NOW CRM unknown'!$M$2:$M$1227,"Research",'Relevant - IN NOW CRM unknown'!$R$2:$R$1227,"Academic")+COUNTIFS('Relevant - Not CRM not valid'!$T$2:$T$416,$A363,'Relevant - Not CRM not valid'!$G$2:$G$416,"UK",'Relevant - Not CRM not valid'!$M$2:$M$416,"Research",'Relevant - Not CRM not valid'!$R$2:$R$416,"Academic")+COUNTIFS('Relevant - In CRM not valid'!$T$2:$T$46,$A363,'Relevant - In CRM not valid'!$G$2:$G$46,"UK",'Relevant - In CRM not valid'!$M$2:$M$46,"Research",'Relevant - In CRM not valid'!$R$2:$R$46,"Academic")</f>
        <v>0</v>
      </c>
      <c r="J363" s="2">
        <f>COUNTIFS('Relevant - In CRM valid'!$T$2:$T$4699,$A363,'Relevant - In CRM valid'!$G$2:$G$4699,"UK",'Relevant - In CRM valid'!$M$2:$M$4699,"Finance")+COUNTIFS('Relevant - In CRM unknown'!$T$2:$T$253,$A363,'Relevant - In CRM unknown'!$G$2:$G$253,"UK",'Relevant - In CRM unknown'!$M$2:$M$253,"Finance")+COUNTIFS('Relevant - IN NOW CRM valid'!$T$2:$T$2328,$A363,'Relevant - IN NOW CRM valid'!$G$2:$G$2328,"UK",'Relevant - IN NOW CRM valid'!$M$2:$M$2328,"Finance")+COUNTIFS('Relevant - IN NOW CRM unknown'!$T$2:$T$1227,$A363,'Relevant - IN NOW CRM unknown'!$G$2:$G$1227,"UK",'Relevant - IN NOW CRM unknown'!$M$2:$M$1227,"Finance")+COUNTIFS('Relevant - Not CRM not valid'!$T$2:$T$416,$A363,'Relevant - Not CRM not valid'!$G$2:$G$416,"UK",'Relevant - Not CRM not valid'!$M$2:$M$416,"Finance")+COUNTIFS('Relevant - In CRM not valid'!$T$2:$T$46,$A363,'Relevant - In CRM not valid'!$G$2:$G$46,"UK",'Relevant - In CRM not valid'!$M$2:$M$46,"Finance")</f>
        <v>1</v>
      </c>
      <c r="K363" s="2">
        <f>COUNTIFS('Relevant - In CRM valid'!$T$2:$T$4699,$A363,'Relevant - In CRM valid'!$G$2:$G$4699,"UK",'Relevant - In CRM valid'!$M$2:$M$4699,"IT/Systems")+COUNTIFS('Relevant - In CRM unknown'!$T$2:$T$253,$A363,'Relevant - In CRM unknown'!$G$2:$G$253,"UK",'Relevant - In CRM unknown'!$M$2:$M$253,"IT/Systems")+COUNTIFS('Relevant - IN NOW CRM valid'!$T$2:$T$2328,$A363,'Relevant - IN NOW CRM valid'!$G$2:$G$2328,"UK",'Relevant - IN NOW CRM valid'!$M$2:$M$2328,"IT/Systems")+COUNTIFS('Relevant - IN NOW CRM unknown'!$T$2:$T$1227,$A363,'Relevant - IN NOW CRM unknown'!$G$2:$G$1227,"UK",'Relevant - IN NOW CRM unknown'!$M$2:$M$1227,"IT/Systems")+COUNTIFS('Relevant - Not CRM not valid'!$T$2:$T$416,$A363,'Relevant - Not CRM not valid'!$G$2:$G$416,"UK",'Relevant - Not CRM not valid'!$M$2:$M$416,"IT/Systems")+COUNTIFS('Relevant - In CRM not valid'!$T$2:$T$46,$A363,'Relevant - In CRM not valid'!$G$2:$G$46,"UK",'Relevant - In CRM not valid'!$M$2:$M$46,"IT/Systems")</f>
        <v>0</v>
      </c>
      <c r="L363" s="2">
        <f>COUNTIFS('Relevant - In CRM valid'!$T$2:$T$4699,$A363,'Relevant - In CRM valid'!$G$2:$G$4699,"UK",'Relevant - In CRM valid'!$M$2:$M$4699,"")+COUNTIFS('Relevant - In CRM unknown'!$T$2:$T$253,$A363,'Relevant - In CRM unknown'!$G$2:$G$253,"UK",'Relevant - In CRM unknown'!$M$2:$M$253,"")+COUNTIFS('Relevant - IN NOW CRM valid'!$T$2:$T$2328,$A363,'Relevant - IN NOW CRM valid'!$G$2:$G$2328,"UK",'Relevant - IN NOW CRM valid'!$M$2:$M$2328,"")+COUNTIFS('Relevant - IN NOW CRM unknown'!$T$2:$T$1227,$A363,'Relevant - IN NOW CRM unknown'!$G$2:$G$1227,"UK",'Relevant - IN NOW CRM unknown'!$M$2:$M$1227,"")+COUNTIFS('Relevant - Not CRM not valid'!$T$2:$T$416,$A363,'Relevant - Not CRM not valid'!$G$2:$G$416,"UK",'Relevant - Not CRM not valid'!$M$2:$M$416,"")+COUNTIFS('Relevant - In CRM not valid'!$T$2:$T$46,$A363,'Relevant - In CRM not valid'!$G$2:$G$46,"UK",'Relevant - In CRM not valid'!$M$2:$M$46,"")</f>
        <v>0</v>
      </c>
      <c r="M363" s="2">
        <f t="shared" si="10"/>
        <v>1</v>
      </c>
      <c r="N363" s="2">
        <f>COUNTIFS('Relevant - In CRM valid'!$T$2:$T$4699,$A363,'Relevant - In CRM valid'!$G$2:$G$4699,"UK",'Relevant - In CRM valid'!$Q$2:$Q$4699,"valid")+COUNTIFS('Relevant - In CRM unknown'!$T$2:$T$253,$A363,'Relevant - In CRM unknown'!$G$2:$G$253,"UK",'Relevant - In CRM unknown'!$Q$2:$Q$253,"valid")+COUNTIFS('Relevant - IN NOW CRM valid'!$T$2:$T$2328,$A363,'Relevant - IN NOW CRM valid'!$G$2:$G$2328,"UK",'Relevant - IN NOW CRM valid'!$Q$2:$Q$2328,"valid")+COUNTIFS('Relevant - IN NOW CRM unknown'!$T$2:$T$1227,$A363,'Relevant - IN NOW CRM unknown'!$G$2:$G$1227,"UK",'Relevant - IN NOW CRM unknown'!$Q$2:$Q$1227,"valid")+COUNTIFS('Relevant - Not CRM not valid'!$T$2:$T$416,$A363,'Relevant - Not CRM not valid'!$G$2:$G$416,"UK",'Relevant - Not CRM not valid'!$Q$2:$Q$416,"valid")+COUNTIFS('Relevant - In CRM not valid'!$T$2:$T$46,$A363,'Relevant - In CRM not valid'!$G$2:$G$46,"UK",'Relevant - In CRM not valid'!$Q$2:$Q$46,"valid")</f>
        <v>1</v>
      </c>
      <c r="O363" s="2" t="str">
        <f t="shared" si="11"/>
        <v>Research  IT/Systems</v>
      </c>
    </row>
    <row r="364" spans="1:15" ht="15" customHeight="1">
      <c r="A364" s="2" t="s">
        <v>835</v>
      </c>
      <c r="B364" s="2" t="s">
        <v>836</v>
      </c>
      <c r="C364" s="2" t="s">
        <v>1570</v>
      </c>
      <c r="D364" s="2" t="str">
        <f>IFERROR(INDEX('UK Target Institutions'!$D$2:$D$727,MATCH($A364,'UK Target Institutions'!$A$2:$A$727,0)),"")</f>
        <v>No</v>
      </c>
      <c r="E364" s="2">
        <f>COUNTIFS('Relevant - In CRM valid'!$T$2:$T$4699,$A364,'Relevant - In CRM valid'!$G$2:$G$4699,"UK")+COUNTIFS('Relevant - In CRM unknown'!$T$2:$T$253,$A364,'Relevant - In CRM unknown'!$G$2:$G$253,"UK")+COUNTIFS('Relevant - IN NOW CRM valid'!$T$2:$T$2328,$A364,'Relevant - IN NOW CRM valid'!$G$2:$G$2328,"UK")+COUNTIFS('Relevant - IN NOW CRM unknown'!$T$2:$T$1227,$A364,'Relevant - IN NOW CRM unknown'!$G$2:$G$1227,"UK")+COUNTIFS('Relevant - Not CRM not valid'!$T$2:$T$416,$A364,'Relevant - Not CRM not valid'!$G$2:$G$416,"UK")+COUNTIFS('Relevant - In CRM not valid'!$T$2:$T$46,$A364,'Relevant - In CRM not valid'!$G$2:$G$46,"UK")</f>
        <v>1</v>
      </c>
      <c r="F364" s="2">
        <f>COUNTIFS('Relevant - In CRM valid'!$T$2:$T$4699,$A364,'Relevant - In CRM valid'!$G$2:$G$4699,"UK",'Relevant - In CRM valid'!$M$2:$M$4699,"Research")+COUNTIFS('Relevant - In CRM unknown'!$T$2:$T$253,$A364,'Relevant - In CRM unknown'!$G$2:$G$253,"UK",'Relevant - In CRM unknown'!$M$2:$M$253,"Research")+COUNTIFS('Relevant - IN NOW CRM valid'!$T$2:$T$2328,$A364,'Relevant - IN NOW CRM valid'!$G$2:$G$2328,"UK",'Relevant - IN NOW CRM valid'!$M$2:$M$2328,"Research")+COUNTIFS('Relevant - IN NOW CRM unknown'!$T$2:$T$1227,$A364,'Relevant - IN NOW CRM unknown'!$G$2:$G$1227,"UK",'Relevant - IN NOW CRM unknown'!$M$2:$M$1227,"Research")+COUNTIFS('Relevant - Not CRM not valid'!$T$2:$T$416,$A364,'Relevant - Not CRM not valid'!$G$2:$G$416,"UK",'Relevant - Not CRM not valid'!$M$2:$M$416,"Research")+COUNTIFS('Relevant - In CRM not valid'!$T$2:$T$46,$A364,'Relevant - In CRM not valid'!$G$2:$G$46,"UK",'Relevant - In CRM not valid'!$M$2:$M$46,"Research")</f>
        <v>1</v>
      </c>
      <c r="G364" s="2">
        <f>COUNTIFS('Relevant - In CRM valid'!$T$2:$T$4699,$A364,'Relevant - In CRM valid'!$G$2:$G$4699,"UK",'Relevant - In CRM valid'!$M$2:$M$4699,"Research",'Relevant - In CRM valid'!$R$2:$R$4699,"Senior")+COUNTIFS('Relevant - In CRM unknown'!$T$2:$T$253,$A364,'Relevant - In CRM unknown'!$G$2:$G$253,"UK",'Relevant - In CRM unknown'!$M$2:$M$253,"Research",'Relevant - In CRM unknown'!$R$2:$R$253,"Senior")+COUNTIFS('Relevant - IN NOW CRM valid'!$T$2:$T$2328,$A364,'Relevant - IN NOW CRM valid'!$G$2:$G$2328,"UK",'Relevant - IN NOW CRM valid'!$M$2:$M$2328,"Research",'Relevant - IN NOW CRM valid'!$R$2:$R$2328,"Senior")+COUNTIFS('Relevant - IN NOW CRM unknown'!$T$2:$T$1227,$A364,'Relevant - IN NOW CRM unknown'!$G$2:$G$1227,"UK",'Relevant - IN NOW CRM unknown'!$M$2:$M$1227,"Research",'Relevant - IN NOW CRM unknown'!$R$2:$R$1227,"Senior")+COUNTIFS('Relevant - Not CRM not valid'!$T$2:$T$416,$A364,'Relevant - Not CRM not valid'!$G$2:$G$416,"UK",'Relevant - Not CRM not valid'!$M$2:$M$416,"Research",'Relevant - Not CRM not valid'!$R$2:$R$416,"Senior")+COUNTIFS('Relevant - In CRM not valid'!$T$2:$T$46,$A364,'Relevant - In CRM not valid'!$G$2:$G$46,"UK",'Relevant - In CRM not valid'!$M$2:$M$46,"Research",'Relevant - In CRM not valid'!$R$2:$R$46,"Senior")</f>
        <v>1</v>
      </c>
      <c r="H364" s="2">
        <f>COUNTIFS('Relevant - In CRM valid'!$T$2:$T$4699,$A364,'Relevant - In CRM valid'!$G$2:$G$4699,"UK",'Relevant - In CRM valid'!$M$2:$M$4699,"Research",'Relevant - In CRM valid'!$R$2:$R$4699,"Operational")+COUNTIFS('Relevant - In CRM unknown'!$T$2:$T$253,$A364,'Relevant - In CRM unknown'!$G$2:$G$253,"UK",'Relevant - In CRM unknown'!$M$2:$M$253,"Research",'Relevant - In CRM unknown'!$R$2:$R$253,"Operational")+COUNTIFS('Relevant - IN NOW CRM valid'!$T$2:$T$2328,$A364,'Relevant - IN NOW CRM valid'!$G$2:$G$2328,"UK",'Relevant - IN NOW CRM valid'!$M$2:$M$2328,"Research",'Relevant - IN NOW CRM valid'!$R$2:$R$2328,"Operational")+COUNTIFS('Relevant - IN NOW CRM unknown'!$T$2:$T$1227,$A364,'Relevant - IN NOW CRM unknown'!$G$2:$G$1227,"UK",'Relevant - IN NOW CRM unknown'!$M$2:$M$1227,"Research",'Relevant - IN NOW CRM unknown'!$R$2:$R$1227,"Operational")+COUNTIFS('Relevant - Not CRM not valid'!$T$2:$T$416,$A364,'Relevant - Not CRM not valid'!$G$2:$G$416,"UK",'Relevant - Not CRM not valid'!$M$2:$M$416,"Research",'Relevant - Not CRM not valid'!$R$2:$R$416,"Operational")+COUNTIFS('Relevant - In CRM not valid'!$T$2:$T$46,$A364,'Relevant - In CRM not valid'!$G$2:$G$46,"UK",'Relevant - In CRM not valid'!$M$2:$M$46,"Research",'Relevant - In CRM not valid'!$R$2:$R$46,"Operational")</f>
        <v>0</v>
      </c>
      <c r="I364" s="2">
        <f>COUNTIFS('Relevant - In CRM valid'!$T$2:$T$4699,$A364,'Relevant - In CRM valid'!$G$2:$G$4699,"UK",'Relevant - In CRM valid'!$M$2:$M$4699,"Research",'Relevant - In CRM valid'!$R$2:$R$4699,"Academic")+COUNTIFS('Relevant - In CRM unknown'!$T$2:$T$253,$A364,'Relevant - In CRM unknown'!$G$2:$G$253,"UK",'Relevant - In CRM unknown'!$M$2:$M$253,"Research",'Relevant - In CRM unknown'!$R$2:$R$253,"Academic")+COUNTIFS('Relevant - IN NOW CRM valid'!$T$2:$T$2328,$A364,'Relevant - IN NOW CRM valid'!$G$2:$G$2328,"UK",'Relevant - IN NOW CRM valid'!$M$2:$M$2328,"Research",'Relevant - IN NOW CRM valid'!$R$2:$R$2328,"Academic")+COUNTIFS('Relevant - IN NOW CRM unknown'!$T$2:$T$1227,$A364,'Relevant - IN NOW CRM unknown'!$G$2:$G$1227,"UK",'Relevant - IN NOW CRM unknown'!$M$2:$M$1227,"Research",'Relevant - IN NOW CRM unknown'!$R$2:$R$1227,"Academic")+COUNTIFS('Relevant - Not CRM not valid'!$T$2:$T$416,$A364,'Relevant - Not CRM not valid'!$G$2:$G$416,"UK",'Relevant - Not CRM not valid'!$M$2:$M$416,"Research",'Relevant - Not CRM not valid'!$R$2:$R$416,"Academic")+COUNTIFS('Relevant - In CRM not valid'!$T$2:$T$46,$A364,'Relevant - In CRM not valid'!$G$2:$G$46,"UK",'Relevant - In CRM not valid'!$M$2:$M$46,"Research",'Relevant - In CRM not valid'!$R$2:$R$46,"Academic")</f>
        <v>0</v>
      </c>
      <c r="J364" s="2">
        <f>COUNTIFS('Relevant - In CRM valid'!$T$2:$T$4699,$A364,'Relevant - In CRM valid'!$G$2:$G$4699,"UK",'Relevant - In CRM valid'!$M$2:$M$4699,"Finance")+COUNTIFS('Relevant - In CRM unknown'!$T$2:$T$253,$A364,'Relevant - In CRM unknown'!$G$2:$G$253,"UK",'Relevant - In CRM unknown'!$M$2:$M$253,"Finance")+COUNTIFS('Relevant - IN NOW CRM valid'!$T$2:$T$2328,$A364,'Relevant - IN NOW CRM valid'!$G$2:$G$2328,"UK",'Relevant - IN NOW CRM valid'!$M$2:$M$2328,"Finance")+COUNTIFS('Relevant - IN NOW CRM unknown'!$T$2:$T$1227,$A364,'Relevant - IN NOW CRM unknown'!$G$2:$G$1227,"UK",'Relevant - IN NOW CRM unknown'!$M$2:$M$1227,"Finance")+COUNTIFS('Relevant - Not CRM not valid'!$T$2:$T$416,$A364,'Relevant - Not CRM not valid'!$G$2:$G$416,"UK",'Relevant - Not CRM not valid'!$M$2:$M$416,"Finance")+COUNTIFS('Relevant - In CRM not valid'!$T$2:$T$46,$A364,'Relevant - In CRM not valid'!$G$2:$G$46,"UK",'Relevant - In CRM not valid'!$M$2:$M$46,"Finance")</f>
        <v>0</v>
      </c>
      <c r="K364" s="2">
        <f>COUNTIFS('Relevant - In CRM valid'!$T$2:$T$4699,$A364,'Relevant - In CRM valid'!$G$2:$G$4699,"UK",'Relevant - In CRM valid'!$M$2:$M$4699,"IT/Systems")+COUNTIFS('Relevant - In CRM unknown'!$T$2:$T$253,$A364,'Relevant - In CRM unknown'!$G$2:$G$253,"UK",'Relevant - In CRM unknown'!$M$2:$M$253,"IT/Systems")+COUNTIFS('Relevant - IN NOW CRM valid'!$T$2:$T$2328,$A364,'Relevant - IN NOW CRM valid'!$G$2:$G$2328,"UK",'Relevant - IN NOW CRM valid'!$M$2:$M$2328,"IT/Systems")+COUNTIFS('Relevant - IN NOW CRM unknown'!$T$2:$T$1227,$A364,'Relevant - IN NOW CRM unknown'!$G$2:$G$1227,"UK",'Relevant - IN NOW CRM unknown'!$M$2:$M$1227,"IT/Systems")+COUNTIFS('Relevant - Not CRM not valid'!$T$2:$T$416,$A364,'Relevant - Not CRM not valid'!$G$2:$G$416,"UK",'Relevant - Not CRM not valid'!$M$2:$M$416,"IT/Systems")+COUNTIFS('Relevant - In CRM not valid'!$T$2:$T$46,$A364,'Relevant - In CRM not valid'!$G$2:$G$46,"UK",'Relevant - In CRM not valid'!$M$2:$M$46,"IT/Systems")</f>
        <v>0</v>
      </c>
      <c r="L364" s="2">
        <f>COUNTIFS('Relevant - In CRM valid'!$T$2:$T$4699,$A364,'Relevant - In CRM valid'!$G$2:$G$4699,"UK",'Relevant - In CRM valid'!$M$2:$M$4699,"")+COUNTIFS('Relevant - In CRM unknown'!$T$2:$T$253,$A364,'Relevant - In CRM unknown'!$G$2:$G$253,"UK",'Relevant - In CRM unknown'!$M$2:$M$253,"")+COUNTIFS('Relevant - IN NOW CRM valid'!$T$2:$T$2328,$A364,'Relevant - IN NOW CRM valid'!$G$2:$G$2328,"UK",'Relevant - IN NOW CRM valid'!$M$2:$M$2328,"")+COUNTIFS('Relevant - IN NOW CRM unknown'!$T$2:$T$1227,$A364,'Relevant - IN NOW CRM unknown'!$G$2:$G$1227,"UK",'Relevant - IN NOW CRM unknown'!$M$2:$M$1227,"")+COUNTIFS('Relevant - Not CRM not valid'!$T$2:$T$416,$A364,'Relevant - Not CRM not valid'!$G$2:$G$416,"UK",'Relevant - Not CRM not valid'!$M$2:$M$416,"")+COUNTIFS('Relevant - In CRM not valid'!$T$2:$T$46,$A364,'Relevant - In CRM not valid'!$G$2:$G$46,"UK",'Relevant - In CRM not valid'!$M$2:$M$46,"")</f>
        <v>0</v>
      </c>
      <c r="M364" s="2">
        <f t="shared" si="10"/>
        <v>1</v>
      </c>
      <c r="N364" s="2">
        <f>COUNTIFS('Relevant - In CRM valid'!$T$2:$T$4699,$A364,'Relevant - In CRM valid'!$G$2:$G$4699,"UK",'Relevant - In CRM valid'!$Q$2:$Q$4699,"valid")+COUNTIFS('Relevant - In CRM unknown'!$T$2:$T$253,$A364,'Relevant - In CRM unknown'!$G$2:$G$253,"UK",'Relevant - In CRM unknown'!$Q$2:$Q$253,"valid")+COUNTIFS('Relevant - IN NOW CRM valid'!$T$2:$T$2328,$A364,'Relevant - IN NOW CRM valid'!$G$2:$G$2328,"UK",'Relevant - IN NOW CRM valid'!$Q$2:$Q$2328,"valid")+COUNTIFS('Relevant - IN NOW CRM unknown'!$T$2:$T$1227,$A364,'Relevant - IN NOW CRM unknown'!$G$2:$G$1227,"UK",'Relevant - IN NOW CRM unknown'!$Q$2:$Q$1227,"valid")+COUNTIFS('Relevant - Not CRM not valid'!$T$2:$T$416,$A364,'Relevant - Not CRM not valid'!$G$2:$G$416,"UK",'Relevant - Not CRM not valid'!$Q$2:$Q$416,"valid")+COUNTIFS('Relevant - In CRM not valid'!$T$2:$T$46,$A364,'Relevant - In CRM not valid'!$G$2:$G$46,"UK",'Relevant - In CRM not valid'!$Q$2:$Q$46,"valid")</f>
        <v>1</v>
      </c>
      <c r="O364" s="2" t="str">
        <f t="shared" si="11"/>
        <v>Finance  IT/Systems</v>
      </c>
    </row>
    <row r="365" spans="1:15" ht="15" customHeight="1">
      <c r="A365" s="2" t="s">
        <v>837</v>
      </c>
      <c r="B365" s="2" t="s">
        <v>838</v>
      </c>
      <c r="C365" s="2" t="s">
        <v>368</v>
      </c>
      <c r="D365" s="2" t="str">
        <f>IFERROR(INDEX('UK Target Institutions'!$D$2:$D$727,MATCH($A365,'UK Target Institutions'!$A$2:$A$727,0)),"")</f>
        <v>No</v>
      </c>
      <c r="E365" s="2">
        <f>COUNTIFS('Relevant - In CRM valid'!$T$2:$T$4699,$A365,'Relevant - In CRM valid'!$G$2:$G$4699,"UK")+COUNTIFS('Relevant - In CRM unknown'!$T$2:$T$253,$A365,'Relevant - In CRM unknown'!$G$2:$G$253,"UK")+COUNTIFS('Relevant - IN NOW CRM valid'!$T$2:$T$2328,$A365,'Relevant - IN NOW CRM valid'!$G$2:$G$2328,"UK")+COUNTIFS('Relevant - IN NOW CRM unknown'!$T$2:$T$1227,$A365,'Relevant - IN NOW CRM unknown'!$G$2:$G$1227,"UK")+COUNTIFS('Relevant - Not CRM not valid'!$T$2:$T$416,$A365,'Relevant - Not CRM not valid'!$G$2:$G$416,"UK")+COUNTIFS('Relevant - In CRM not valid'!$T$2:$T$46,$A365,'Relevant - In CRM not valid'!$G$2:$G$46,"UK")</f>
        <v>1</v>
      </c>
      <c r="F365" s="2">
        <f>COUNTIFS('Relevant - In CRM valid'!$T$2:$T$4699,$A365,'Relevant - In CRM valid'!$G$2:$G$4699,"UK",'Relevant - In CRM valid'!$M$2:$M$4699,"Research")+COUNTIFS('Relevant - In CRM unknown'!$T$2:$T$253,$A365,'Relevant - In CRM unknown'!$G$2:$G$253,"UK",'Relevant - In CRM unknown'!$M$2:$M$253,"Research")+COUNTIFS('Relevant - IN NOW CRM valid'!$T$2:$T$2328,$A365,'Relevant - IN NOW CRM valid'!$G$2:$G$2328,"UK",'Relevant - IN NOW CRM valid'!$M$2:$M$2328,"Research")+COUNTIFS('Relevant - IN NOW CRM unknown'!$T$2:$T$1227,$A365,'Relevant - IN NOW CRM unknown'!$G$2:$G$1227,"UK",'Relevant - IN NOW CRM unknown'!$M$2:$M$1227,"Research")+COUNTIFS('Relevant - Not CRM not valid'!$T$2:$T$416,$A365,'Relevant - Not CRM not valid'!$G$2:$G$416,"UK",'Relevant - Not CRM not valid'!$M$2:$M$416,"Research")+COUNTIFS('Relevant - In CRM not valid'!$T$2:$T$46,$A365,'Relevant - In CRM not valid'!$G$2:$G$46,"UK",'Relevant - In CRM not valid'!$M$2:$M$46,"Research")</f>
        <v>0</v>
      </c>
      <c r="G365" s="2">
        <f>COUNTIFS('Relevant - In CRM valid'!$T$2:$T$4699,$A365,'Relevant - In CRM valid'!$G$2:$G$4699,"UK",'Relevant - In CRM valid'!$M$2:$M$4699,"Research",'Relevant - In CRM valid'!$R$2:$R$4699,"Senior")+COUNTIFS('Relevant - In CRM unknown'!$T$2:$T$253,$A365,'Relevant - In CRM unknown'!$G$2:$G$253,"UK",'Relevant - In CRM unknown'!$M$2:$M$253,"Research",'Relevant - In CRM unknown'!$R$2:$R$253,"Senior")+COUNTIFS('Relevant - IN NOW CRM valid'!$T$2:$T$2328,$A365,'Relevant - IN NOW CRM valid'!$G$2:$G$2328,"UK",'Relevant - IN NOW CRM valid'!$M$2:$M$2328,"Research",'Relevant - IN NOW CRM valid'!$R$2:$R$2328,"Senior")+COUNTIFS('Relevant - IN NOW CRM unknown'!$T$2:$T$1227,$A365,'Relevant - IN NOW CRM unknown'!$G$2:$G$1227,"UK",'Relevant - IN NOW CRM unknown'!$M$2:$M$1227,"Research",'Relevant - IN NOW CRM unknown'!$R$2:$R$1227,"Senior")+COUNTIFS('Relevant - Not CRM not valid'!$T$2:$T$416,$A365,'Relevant - Not CRM not valid'!$G$2:$G$416,"UK",'Relevant - Not CRM not valid'!$M$2:$M$416,"Research",'Relevant - Not CRM not valid'!$R$2:$R$416,"Senior")+COUNTIFS('Relevant - In CRM not valid'!$T$2:$T$46,$A365,'Relevant - In CRM not valid'!$G$2:$G$46,"UK",'Relevant - In CRM not valid'!$M$2:$M$46,"Research",'Relevant - In CRM not valid'!$R$2:$R$46,"Senior")</f>
        <v>0</v>
      </c>
      <c r="H365" s="2">
        <f>COUNTIFS('Relevant - In CRM valid'!$T$2:$T$4699,$A365,'Relevant - In CRM valid'!$G$2:$G$4699,"UK",'Relevant - In CRM valid'!$M$2:$M$4699,"Research",'Relevant - In CRM valid'!$R$2:$R$4699,"Operational")+COUNTIFS('Relevant - In CRM unknown'!$T$2:$T$253,$A365,'Relevant - In CRM unknown'!$G$2:$G$253,"UK",'Relevant - In CRM unknown'!$M$2:$M$253,"Research",'Relevant - In CRM unknown'!$R$2:$R$253,"Operational")+COUNTIFS('Relevant - IN NOW CRM valid'!$T$2:$T$2328,$A365,'Relevant - IN NOW CRM valid'!$G$2:$G$2328,"UK",'Relevant - IN NOW CRM valid'!$M$2:$M$2328,"Research",'Relevant - IN NOW CRM valid'!$R$2:$R$2328,"Operational")+COUNTIFS('Relevant - IN NOW CRM unknown'!$T$2:$T$1227,$A365,'Relevant - IN NOW CRM unknown'!$G$2:$G$1227,"UK",'Relevant - IN NOW CRM unknown'!$M$2:$M$1227,"Research",'Relevant - IN NOW CRM unknown'!$R$2:$R$1227,"Operational")+COUNTIFS('Relevant - Not CRM not valid'!$T$2:$T$416,$A365,'Relevant - Not CRM not valid'!$G$2:$G$416,"UK",'Relevant - Not CRM not valid'!$M$2:$M$416,"Research",'Relevant - Not CRM not valid'!$R$2:$R$416,"Operational")+COUNTIFS('Relevant - In CRM not valid'!$T$2:$T$46,$A365,'Relevant - In CRM not valid'!$G$2:$G$46,"UK",'Relevant - In CRM not valid'!$M$2:$M$46,"Research",'Relevant - In CRM not valid'!$R$2:$R$46,"Operational")</f>
        <v>0</v>
      </c>
      <c r="I365" s="2">
        <f>COUNTIFS('Relevant - In CRM valid'!$T$2:$T$4699,$A365,'Relevant - In CRM valid'!$G$2:$G$4699,"UK",'Relevant - In CRM valid'!$M$2:$M$4699,"Research",'Relevant - In CRM valid'!$R$2:$R$4699,"Academic")+COUNTIFS('Relevant - In CRM unknown'!$T$2:$T$253,$A365,'Relevant - In CRM unknown'!$G$2:$G$253,"UK",'Relevant - In CRM unknown'!$M$2:$M$253,"Research",'Relevant - In CRM unknown'!$R$2:$R$253,"Academic")+COUNTIFS('Relevant - IN NOW CRM valid'!$T$2:$T$2328,$A365,'Relevant - IN NOW CRM valid'!$G$2:$G$2328,"UK",'Relevant - IN NOW CRM valid'!$M$2:$M$2328,"Research",'Relevant - IN NOW CRM valid'!$R$2:$R$2328,"Academic")+COUNTIFS('Relevant - IN NOW CRM unknown'!$T$2:$T$1227,$A365,'Relevant - IN NOW CRM unknown'!$G$2:$G$1227,"UK",'Relevant - IN NOW CRM unknown'!$M$2:$M$1227,"Research",'Relevant - IN NOW CRM unknown'!$R$2:$R$1227,"Academic")+COUNTIFS('Relevant - Not CRM not valid'!$T$2:$T$416,$A365,'Relevant - Not CRM not valid'!$G$2:$G$416,"UK",'Relevant - Not CRM not valid'!$M$2:$M$416,"Research",'Relevant - Not CRM not valid'!$R$2:$R$416,"Academic")+COUNTIFS('Relevant - In CRM not valid'!$T$2:$T$46,$A365,'Relevant - In CRM not valid'!$G$2:$G$46,"UK",'Relevant - In CRM not valid'!$M$2:$M$46,"Research",'Relevant - In CRM not valid'!$R$2:$R$46,"Academic")</f>
        <v>0</v>
      </c>
      <c r="J365" s="2">
        <f>COUNTIFS('Relevant - In CRM valid'!$T$2:$T$4699,$A365,'Relevant - In CRM valid'!$G$2:$G$4699,"UK",'Relevant - In CRM valid'!$M$2:$M$4699,"Finance")+COUNTIFS('Relevant - In CRM unknown'!$T$2:$T$253,$A365,'Relevant - In CRM unknown'!$G$2:$G$253,"UK",'Relevant - In CRM unknown'!$M$2:$M$253,"Finance")+COUNTIFS('Relevant - IN NOW CRM valid'!$T$2:$T$2328,$A365,'Relevant - IN NOW CRM valid'!$G$2:$G$2328,"UK",'Relevant - IN NOW CRM valid'!$M$2:$M$2328,"Finance")+COUNTIFS('Relevant - IN NOW CRM unknown'!$T$2:$T$1227,$A365,'Relevant - IN NOW CRM unknown'!$G$2:$G$1227,"UK",'Relevant - IN NOW CRM unknown'!$M$2:$M$1227,"Finance")+COUNTIFS('Relevant - Not CRM not valid'!$T$2:$T$416,$A365,'Relevant - Not CRM not valid'!$G$2:$G$416,"UK",'Relevant - Not CRM not valid'!$M$2:$M$416,"Finance")+COUNTIFS('Relevant - In CRM not valid'!$T$2:$T$46,$A365,'Relevant - In CRM not valid'!$G$2:$G$46,"UK",'Relevant - In CRM not valid'!$M$2:$M$46,"Finance")</f>
        <v>1</v>
      </c>
      <c r="K365" s="2">
        <f>COUNTIFS('Relevant - In CRM valid'!$T$2:$T$4699,$A365,'Relevant - In CRM valid'!$G$2:$G$4699,"UK",'Relevant - In CRM valid'!$M$2:$M$4699,"IT/Systems")+COUNTIFS('Relevant - In CRM unknown'!$T$2:$T$253,$A365,'Relevant - In CRM unknown'!$G$2:$G$253,"UK",'Relevant - In CRM unknown'!$M$2:$M$253,"IT/Systems")+COUNTIFS('Relevant - IN NOW CRM valid'!$T$2:$T$2328,$A365,'Relevant - IN NOW CRM valid'!$G$2:$G$2328,"UK",'Relevant - IN NOW CRM valid'!$M$2:$M$2328,"IT/Systems")+COUNTIFS('Relevant - IN NOW CRM unknown'!$T$2:$T$1227,$A365,'Relevant - IN NOW CRM unknown'!$G$2:$G$1227,"UK",'Relevant - IN NOW CRM unknown'!$M$2:$M$1227,"IT/Systems")+COUNTIFS('Relevant - Not CRM not valid'!$T$2:$T$416,$A365,'Relevant - Not CRM not valid'!$G$2:$G$416,"UK",'Relevant - Not CRM not valid'!$M$2:$M$416,"IT/Systems")+COUNTIFS('Relevant - In CRM not valid'!$T$2:$T$46,$A365,'Relevant - In CRM not valid'!$G$2:$G$46,"UK",'Relevant - In CRM not valid'!$M$2:$M$46,"IT/Systems")</f>
        <v>0</v>
      </c>
      <c r="L365" s="2">
        <f>COUNTIFS('Relevant - In CRM valid'!$T$2:$T$4699,$A365,'Relevant - In CRM valid'!$G$2:$G$4699,"UK",'Relevant - In CRM valid'!$M$2:$M$4699,"")+COUNTIFS('Relevant - In CRM unknown'!$T$2:$T$253,$A365,'Relevant - In CRM unknown'!$G$2:$G$253,"UK",'Relevant - In CRM unknown'!$M$2:$M$253,"")+COUNTIFS('Relevant - IN NOW CRM valid'!$T$2:$T$2328,$A365,'Relevant - IN NOW CRM valid'!$G$2:$G$2328,"UK",'Relevant - IN NOW CRM valid'!$M$2:$M$2328,"")+COUNTIFS('Relevant - IN NOW CRM unknown'!$T$2:$T$1227,$A365,'Relevant - IN NOW CRM unknown'!$G$2:$G$1227,"UK",'Relevant - IN NOW CRM unknown'!$M$2:$M$1227,"")+COUNTIFS('Relevant - Not CRM not valid'!$T$2:$T$416,$A365,'Relevant - Not CRM not valid'!$G$2:$G$416,"UK",'Relevant - Not CRM not valid'!$M$2:$M$416,"")+COUNTIFS('Relevant - In CRM not valid'!$T$2:$T$46,$A365,'Relevant - In CRM not valid'!$G$2:$G$46,"UK",'Relevant - In CRM not valid'!$M$2:$M$46,"")</f>
        <v>0</v>
      </c>
      <c r="M365" s="2">
        <f t="shared" si="10"/>
        <v>1</v>
      </c>
      <c r="N365" s="2">
        <f>COUNTIFS('Relevant - In CRM valid'!$T$2:$T$4699,$A365,'Relevant - In CRM valid'!$G$2:$G$4699,"UK",'Relevant - In CRM valid'!$Q$2:$Q$4699,"valid")+COUNTIFS('Relevant - In CRM unknown'!$T$2:$T$253,$A365,'Relevant - In CRM unknown'!$G$2:$G$253,"UK",'Relevant - In CRM unknown'!$Q$2:$Q$253,"valid")+COUNTIFS('Relevant - IN NOW CRM valid'!$T$2:$T$2328,$A365,'Relevant - IN NOW CRM valid'!$G$2:$G$2328,"UK",'Relevant - IN NOW CRM valid'!$Q$2:$Q$2328,"valid")+COUNTIFS('Relevant - IN NOW CRM unknown'!$T$2:$T$1227,$A365,'Relevant - IN NOW CRM unknown'!$G$2:$G$1227,"UK",'Relevant - IN NOW CRM unknown'!$Q$2:$Q$1227,"valid")+COUNTIFS('Relevant - Not CRM not valid'!$T$2:$T$416,$A365,'Relevant - Not CRM not valid'!$G$2:$G$416,"UK",'Relevant - Not CRM not valid'!$Q$2:$Q$416,"valid")+COUNTIFS('Relevant - In CRM not valid'!$T$2:$T$46,$A365,'Relevant - In CRM not valid'!$G$2:$G$46,"UK",'Relevant - In CRM not valid'!$Q$2:$Q$46,"valid")</f>
        <v>1</v>
      </c>
      <c r="O365" s="2" t="str">
        <f t="shared" si="11"/>
        <v>Research  IT/Systems</v>
      </c>
    </row>
    <row r="366" spans="1:15" ht="15" customHeight="1">
      <c r="A366" s="2" t="s">
        <v>839</v>
      </c>
      <c r="B366" s="2" t="s">
        <v>840</v>
      </c>
      <c r="C366" s="2" t="s">
        <v>383</v>
      </c>
      <c r="D366" s="2" t="str">
        <f>IFERROR(INDEX('UK Target Institutions'!$D$2:$D$727,MATCH($A366,'UK Target Institutions'!$A$2:$A$727,0)),"")</f>
        <v>No</v>
      </c>
      <c r="E366" s="2">
        <f>COUNTIFS('Relevant - In CRM valid'!$T$2:$T$4699,$A366,'Relevant - In CRM valid'!$G$2:$G$4699,"UK")+COUNTIFS('Relevant - In CRM unknown'!$T$2:$T$253,$A366,'Relevant - In CRM unknown'!$G$2:$G$253,"UK")+COUNTIFS('Relevant - IN NOW CRM valid'!$T$2:$T$2328,$A366,'Relevant - IN NOW CRM valid'!$G$2:$G$2328,"UK")+COUNTIFS('Relevant - IN NOW CRM unknown'!$T$2:$T$1227,$A366,'Relevant - IN NOW CRM unknown'!$G$2:$G$1227,"UK")+COUNTIFS('Relevant - Not CRM not valid'!$T$2:$T$416,$A366,'Relevant - Not CRM not valid'!$G$2:$G$416,"UK")+COUNTIFS('Relevant - In CRM not valid'!$T$2:$T$46,$A366,'Relevant - In CRM not valid'!$G$2:$G$46,"UK")</f>
        <v>1</v>
      </c>
      <c r="F366" s="2">
        <f>COUNTIFS('Relevant - In CRM valid'!$T$2:$T$4699,$A366,'Relevant - In CRM valid'!$G$2:$G$4699,"UK",'Relevant - In CRM valid'!$M$2:$M$4699,"Research")+COUNTIFS('Relevant - In CRM unknown'!$T$2:$T$253,$A366,'Relevant - In CRM unknown'!$G$2:$G$253,"UK",'Relevant - In CRM unknown'!$M$2:$M$253,"Research")+COUNTIFS('Relevant - IN NOW CRM valid'!$T$2:$T$2328,$A366,'Relevant - IN NOW CRM valid'!$G$2:$G$2328,"UK",'Relevant - IN NOW CRM valid'!$M$2:$M$2328,"Research")+COUNTIFS('Relevant - IN NOW CRM unknown'!$T$2:$T$1227,$A366,'Relevant - IN NOW CRM unknown'!$G$2:$G$1227,"UK",'Relevant - IN NOW CRM unknown'!$M$2:$M$1227,"Research")+COUNTIFS('Relevant - Not CRM not valid'!$T$2:$T$416,$A366,'Relevant - Not CRM not valid'!$G$2:$G$416,"UK",'Relevant - Not CRM not valid'!$M$2:$M$416,"Research")+COUNTIFS('Relevant - In CRM not valid'!$T$2:$T$46,$A366,'Relevant - In CRM not valid'!$G$2:$G$46,"UK",'Relevant - In CRM not valid'!$M$2:$M$46,"Research")</f>
        <v>0</v>
      </c>
      <c r="G366" s="2">
        <f>COUNTIFS('Relevant - In CRM valid'!$T$2:$T$4699,$A366,'Relevant - In CRM valid'!$G$2:$G$4699,"UK",'Relevant - In CRM valid'!$M$2:$M$4699,"Research",'Relevant - In CRM valid'!$R$2:$R$4699,"Senior")+COUNTIFS('Relevant - In CRM unknown'!$T$2:$T$253,$A366,'Relevant - In CRM unknown'!$G$2:$G$253,"UK",'Relevant - In CRM unknown'!$M$2:$M$253,"Research",'Relevant - In CRM unknown'!$R$2:$R$253,"Senior")+COUNTIFS('Relevant - IN NOW CRM valid'!$T$2:$T$2328,$A366,'Relevant - IN NOW CRM valid'!$G$2:$G$2328,"UK",'Relevant - IN NOW CRM valid'!$M$2:$M$2328,"Research",'Relevant - IN NOW CRM valid'!$R$2:$R$2328,"Senior")+COUNTIFS('Relevant - IN NOW CRM unknown'!$T$2:$T$1227,$A366,'Relevant - IN NOW CRM unknown'!$G$2:$G$1227,"UK",'Relevant - IN NOW CRM unknown'!$M$2:$M$1227,"Research",'Relevant - IN NOW CRM unknown'!$R$2:$R$1227,"Senior")+COUNTIFS('Relevant - Not CRM not valid'!$T$2:$T$416,$A366,'Relevant - Not CRM not valid'!$G$2:$G$416,"UK",'Relevant - Not CRM not valid'!$M$2:$M$416,"Research",'Relevant - Not CRM not valid'!$R$2:$R$416,"Senior")+COUNTIFS('Relevant - In CRM not valid'!$T$2:$T$46,$A366,'Relevant - In CRM not valid'!$G$2:$G$46,"UK",'Relevant - In CRM not valid'!$M$2:$M$46,"Research",'Relevant - In CRM not valid'!$R$2:$R$46,"Senior")</f>
        <v>0</v>
      </c>
      <c r="H366" s="2">
        <f>COUNTIFS('Relevant - In CRM valid'!$T$2:$T$4699,$A366,'Relevant - In CRM valid'!$G$2:$G$4699,"UK",'Relevant - In CRM valid'!$M$2:$M$4699,"Research",'Relevant - In CRM valid'!$R$2:$R$4699,"Operational")+COUNTIFS('Relevant - In CRM unknown'!$T$2:$T$253,$A366,'Relevant - In CRM unknown'!$G$2:$G$253,"UK",'Relevant - In CRM unknown'!$M$2:$M$253,"Research",'Relevant - In CRM unknown'!$R$2:$R$253,"Operational")+COUNTIFS('Relevant - IN NOW CRM valid'!$T$2:$T$2328,$A366,'Relevant - IN NOW CRM valid'!$G$2:$G$2328,"UK",'Relevant - IN NOW CRM valid'!$M$2:$M$2328,"Research",'Relevant - IN NOW CRM valid'!$R$2:$R$2328,"Operational")+COUNTIFS('Relevant - IN NOW CRM unknown'!$T$2:$T$1227,$A366,'Relevant - IN NOW CRM unknown'!$G$2:$G$1227,"UK",'Relevant - IN NOW CRM unknown'!$M$2:$M$1227,"Research",'Relevant - IN NOW CRM unknown'!$R$2:$R$1227,"Operational")+COUNTIFS('Relevant - Not CRM not valid'!$T$2:$T$416,$A366,'Relevant - Not CRM not valid'!$G$2:$G$416,"UK",'Relevant - Not CRM not valid'!$M$2:$M$416,"Research",'Relevant - Not CRM not valid'!$R$2:$R$416,"Operational")+COUNTIFS('Relevant - In CRM not valid'!$T$2:$T$46,$A366,'Relevant - In CRM not valid'!$G$2:$G$46,"UK",'Relevant - In CRM not valid'!$M$2:$M$46,"Research",'Relevant - In CRM not valid'!$R$2:$R$46,"Operational")</f>
        <v>0</v>
      </c>
      <c r="I366" s="2">
        <f>COUNTIFS('Relevant - In CRM valid'!$T$2:$T$4699,$A366,'Relevant - In CRM valid'!$G$2:$G$4699,"UK",'Relevant - In CRM valid'!$M$2:$M$4699,"Research",'Relevant - In CRM valid'!$R$2:$R$4699,"Academic")+COUNTIFS('Relevant - In CRM unknown'!$T$2:$T$253,$A366,'Relevant - In CRM unknown'!$G$2:$G$253,"UK",'Relevant - In CRM unknown'!$M$2:$M$253,"Research",'Relevant - In CRM unknown'!$R$2:$R$253,"Academic")+COUNTIFS('Relevant - IN NOW CRM valid'!$T$2:$T$2328,$A366,'Relevant - IN NOW CRM valid'!$G$2:$G$2328,"UK",'Relevant - IN NOW CRM valid'!$M$2:$M$2328,"Research",'Relevant - IN NOW CRM valid'!$R$2:$R$2328,"Academic")+COUNTIFS('Relevant - IN NOW CRM unknown'!$T$2:$T$1227,$A366,'Relevant - IN NOW CRM unknown'!$G$2:$G$1227,"UK",'Relevant - IN NOW CRM unknown'!$M$2:$M$1227,"Research",'Relevant - IN NOW CRM unknown'!$R$2:$R$1227,"Academic")+COUNTIFS('Relevant - Not CRM not valid'!$T$2:$T$416,$A366,'Relevant - Not CRM not valid'!$G$2:$G$416,"UK",'Relevant - Not CRM not valid'!$M$2:$M$416,"Research",'Relevant - Not CRM not valid'!$R$2:$R$416,"Academic")+COUNTIFS('Relevant - In CRM not valid'!$T$2:$T$46,$A366,'Relevant - In CRM not valid'!$G$2:$G$46,"UK",'Relevant - In CRM not valid'!$M$2:$M$46,"Research",'Relevant - In CRM not valid'!$R$2:$R$46,"Academic")</f>
        <v>0</v>
      </c>
      <c r="J366" s="2">
        <f>COUNTIFS('Relevant - In CRM valid'!$T$2:$T$4699,$A366,'Relevant - In CRM valid'!$G$2:$G$4699,"UK",'Relevant - In CRM valid'!$M$2:$M$4699,"Finance")+COUNTIFS('Relevant - In CRM unknown'!$T$2:$T$253,$A366,'Relevant - In CRM unknown'!$G$2:$G$253,"UK",'Relevant - In CRM unknown'!$M$2:$M$253,"Finance")+COUNTIFS('Relevant - IN NOW CRM valid'!$T$2:$T$2328,$A366,'Relevant - IN NOW CRM valid'!$G$2:$G$2328,"UK",'Relevant - IN NOW CRM valid'!$M$2:$M$2328,"Finance")+COUNTIFS('Relevant - IN NOW CRM unknown'!$T$2:$T$1227,$A366,'Relevant - IN NOW CRM unknown'!$G$2:$G$1227,"UK",'Relevant - IN NOW CRM unknown'!$M$2:$M$1227,"Finance")+COUNTIFS('Relevant - Not CRM not valid'!$T$2:$T$416,$A366,'Relevant - Not CRM not valid'!$G$2:$G$416,"UK",'Relevant - Not CRM not valid'!$M$2:$M$416,"Finance")+COUNTIFS('Relevant - In CRM not valid'!$T$2:$T$46,$A366,'Relevant - In CRM not valid'!$G$2:$G$46,"UK",'Relevant - In CRM not valid'!$M$2:$M$46,"Finance")</f>
        <v>1</v>
      </c>
      <c r="K366" s="2">
        <f>COUNTIFS('Relevant - In CRM valid'!$T$2:$T$4699,$A366,'Relevant - In CRM valid'!$G$2:$G$4699,"UK",'Relevant - In CRM valid'!$M$2:$M$4699,"IT/Systems")+COUNTIFS('Relevant - In CRM unknown'!$T$2:$T$253,$A366,'Relevant - In CRM unknown'!$G$2:$G$253,"UK",'Relevant - In CRM unknown'!$M$2:$M$253,"IT/Systems")+COUNTIFS('Relevant - IN NOW CRM valid'!$T$2:$T$2328,$A366,'Relevant - IN NOW CRM valid'!$G$2:$G$2328,"UK",'Relevant - IN NOW CRM valid'!$M$2:$M$2328,"IT/Systems")+COUNTIFS('Relevant - IN NOW CRM unknown'!$T$2:$T$1227,$A366,'Relevant - IN NOW CRM unknown'!$G$2:$G$1227,"UK",'Relevant - IN NOW CRM unknown'!$M$2:$M$1227,"IT/Systems")+COUNTIFS('Relevant - Not CRM not valid'!$T$2:$T$416,$A366,'Relevant - Not CRM not valid'!$G$2:$G$416,"UK",'Relevant - Not CRM not valid'!$M$2:$M$416,"IT/Systems")+COUNTIFS('Relevant - In CRM not valid'!$T$2:$T$46,$A366,'Relevant - In CRM not valid'!$G$2:$G$46,"UK",'Relevant - In CRM not valid'!$M$2:$M$46,"IT/Systems")</f>
        <v>0</v>
      </c>
      <c r="L366" s="2">
        <f>COUNTIFS('Relevant - In CRM valid'!$T$2:$T$4699,$A366,'Relevant - In CRM valid'!$G$2:$G$4699,"UK",'Relevant - In CRM valid'!$M$2:$M$4699,"")+COUNTIFS('Relevant - In CRM unknown'!$T$2:$T$253,$A366,'Relevant - In CRM unknown'!$G$2:$G$253,"UK",'Relevant - In CRM unknown'!$M$2:$M$253,"")+COUNTIFS('Relevant - IN NOW CRM valid'!$T$2:$T$2328,$A366,'Relevant - IN NOW CRM valid'!$G$2:$G$2328,"UK",'Relevant - IN NOW CRM valid'!$M$2:$M$2328,"")+COUNTIFS('Relevant - IN NOW CRM unknown'!$T$2:$T$1227,$A366,'Relevant - IN NOW CRM unknown'!$G$2:$G$1227,"UK",'Relevant - IN NOW CRM unknown'!$M$2:$M$1227,"")+COUNTIFS('Relevant - Not CRM not valid'!$T$2:$T$416,$A366,'Relevant - Not CRM not valid'!$G$2:$G$416,"UK",'Relevant - Not CRM not valid'!$M$2:$M$416,"")+COUNTIFS('Relevant - In CRM not valid'!$T$2:$T$46,$A366,'Relevant - In CRM not valid'!$G$2:$G$46,"UK",'Relevant - In CRM not valid'!$M$2:$M$46,"")</f>
        <v>0</v>
      </c>
      <c r="M366" s="2">
        <f t="shared" si="10"/>
        <v>1</v>
      </c>
      <c r="N366" s="2">
        <f>COUNTIFS('Relevant - In CRM valid'!$T$2:$T$4699,$A366,'Relevant - In CRM valid'!$G$2:$G$4699,"UK",'Relevant - In CRM valid'!$Q$2:$Q$4699,"valid")+COUNTIFS('Relevant - In CRM unknown'!$T$2:$T$253,$A366,'Relevant - In CRM unknown'!$G$2:$G$253,"UK",'Relevant - In CRM unknown'!$Q$2:$Q$253,"valid")+COUNTIFS('Relevant - IN NOW CRM valid'!$T$2:$T$2328,$A366,'Relevant - IN NOW CRM valid'!$G$2:$G$2328,"UK",'Relevant - IN NOW CRM valid'!$Q$2:$Q$2328,"valid")+COUNTIFS('Relevant - IN NOW CRM unknown'!$T$2:$T$1227,$A366,'Relevant - IN NOW CRM unknown'!$G$2:$G$1227,"UK",'Relevant - IN NOW CRM unknown'!$Q$2:$Q$1227,"valid")+COUNTIFS('Relevant - Not CRM not valid'!$T$2:$T$416,$A366,'Relevant - Not CRM not valid'!$G$2:$G$416,"UK",'Relevant - Not CRM not valid'!$Q$2:$Q$416,"valid")+COUNTIFS('Relevant - In CRM not valid'!$T$2:$T$46,$A366,'Relevant - In CRM not valid'!$G$2:$G$46,"UK",'Relevant - In CRM not valid'!$Q$2:$Q$46,"valid")</f>
        <v>1</v>
      </c>
      <c r="O366" s="2" t="str">
        <f t="shared" si="11"/>
        <v>Research  IT/Systems</v>
      </c>
    </row>
    <row r="367" spans="1:15" ht="15" customHeight="1">
      <c r="A367" s="2" t="s">
        <v>841</v>
      </c>
      <c r="B367" s="2" t="s">
        <v>842</v>
      </c>
      <c r="C367" s="2" t="s">
        <v>1570</v>
      </c>
      <c r="D367" s="2" t="str">
        <f>IFERROR(INDEX('UK Target Institutions'!$D$2:$D$727,MATCH($A367,'UK Target Institutions'!$A$2:$A$727,0)),"")</f>
        <v>No</v>
      </c>
      <c r="E367" s="2">
        <f>COUNTIFS('Relevant - In CRM valid'!$T$2:$T$4699,$A367,'Relevant - In CRM valid'!$G$2:$G$4699,"UK")+COUNTIFS('Relevant - In CRM unknown'!$T$2:$T$253,$A367,'Relevant - In CRM unknown'!$G$2:$G$253,"UK")+COUNTIFS('Relevant - IN NOW CRM valid'!$T$2:$T$2328,$A367,'Relevant - IN NOW CRM valid'!$G$2:$G$2328,"UK")+COUNTIFS('Relevant - IN NOW CRM unknown'!$T$2:$T$1227,$A367,'Relevant - IN NOW CRM unknown'!$G$2:$G$1227,"UK")+COUNTIFS('Relevant - Not CRM not valid'!$T$2:$T$416,$A367,'Relevant - Not CRM not valid'!$G$2:$G$416,"UK")+COUNTIFS('Relevant - In CRM not valid'!$T$2:$T$46,$A367,'Relevant - In CRM not valid'!$G$2:$G$46,"UK")</f>
        <v>1</v>
      </c>
      <c r="F367" s="2">
        <f>COUNTIFS('Relevant - In CRM valid'!$T$2:$T$4699,$A367,'Relevant - In CRM valid'!$G$2:$G$4699,"UK",'Relevant - In CRM valid'!$M$2:$M$4699,"Research")+COUNTIFS('Relevant - In CRM unknown'!$T$2:$T$253,$A367,'Relevant - In CRM unknown'!$G$2:$G$253,"UK",'Relevant - In CRM unknown'!$M$2:$M$253,"Research")+COUNTIFS('Relevant - IN NOW CRM valid'!$T$2:$T$2328,$A367,'Relevant - IN NOW CRM valid'!$G$2:$G$2328,"UK",'Relevant - IN NOW CRM valid'!$M$2:$M$2328,"Research")+COUNTIFS('Relevant - IN NOW CRM unknown'!$T$2:$T$1227,$A367,'Relevant - IN NOW CRM unknown'!$G$2:$G$1227,"UK",'Relevant - IN NOW CRM unknown'!$M$2:$M$1227,"Research")+COUNTIFS('Relevant - Not CRM not valid'!$T$2:$T$416,$A367,'Relevant - Not CRM not valid'!$G$2:$G$416,"UK",'Relevant - Not CRM not valid'!$M$2:$M$416,"Research")+COUNTIFS('Relevant - In CRM not valid'!$T$2:$T$46,$A367,'Relevant - In CRM not valid'!$G$2:$G$46,"UK",'Relevant - In CRM not valid'!$M$2:$M$46,"Research")</f>
        <v>1</v>
      </c>
      <c r="G367" s="2">
        <f>COUNTIFS('Relevant - In CRM valid'!$T$2:$T$4699,$A367,'Relevant - In CRM valid'!$G$2:$G$4699,"UK",'Relevant - In CRM valid'!$M$2:$M$4699,"Research",'Relevant - In CRM valid'!$R$2:$R$4699,"Senior")+COUNTIFS('Relevant - In CRM unknown'!$T$2:$T$253,$A367,'Relevant - In CRM unknown'!$G$2:$G$253,"UK",'Relevant - In CRM unknown'!$M$2:$M$253,"Research",'Relevant - In CRM unknown'!$R$2:$R$253,"Senior")+COUNTIFS('Relevant - IN NOW CRM valid'!$T$2:$T$2328,$A367,'Relevant - IN NOW CRM valid'!$G$2:$G$2328,"UK",'Relevant - IN NOW CRM valid'!$M$2:$M$2328,"Research",'Relevant - IN NOW CRM valid'!$R$2:$R$2328,"Senior")+COUNTIFS('Relevant - IN NOW CRM unknown'!$T$2:$T$1227,$A367,'Relevant - IN NOW CRM unknown'!$G$2:$G$1227,"UK",'Relevant - IN NOW CRM unknown'!$M$2:$M$1227,"Research",'Relevant - IN NOW CRM unknown'!$R$2:$R$1227,"Senior")+COUNTIFS('Relevant - Not CRM not valid'!$T$2:$T$416,$A367,'Relevant - Not CRM not valid'!$G$2:$G$416,"UK",'Relevant - Not CRM not valid'!$M$2:$M$416,"Research",'Relevant - Not CRM not valid'!$R$2:$R$416,"Senior")+COUNTIFS('Relevant - In CRM not valid'!$T$2:$T$46,$A367,'Relevant - In CRM not valid'!$G$2:$G$46,"UK",'Relevant - In CRM not valid'!$M$2:$M$46,"Research",'Relevant - In CRM not valid'!$R$2:$R$46,"Senior")</f>
        <v>1</v>
      </c>
      <c r="H367" s="2">
        <f>COUNTIFS('Relevant - In CRM valid'!$T$2:$T$4699,$A367,'Relevant - In CRM valid'!$G$2:$G$4699,"UK",'Relevant - In CRM valid'!$M$2:$M$4699,"Research",'Relevant - In CRM valid'!$R$2:$R$4699,"Operational")+COUNTIFS('Relevant - In CRM unknown'!$T$2:$T$253,$A367,'Relevant - In CRM unknown'!$G$2:$G$253,"UK",'Relevant - In CRM unknown'!$M$2:$M$253,"Research",'Relevant - In CRM unknown'!$R$2:$R$253,"Operational")+COUNTIFS('Relevant - IN NOW CRM valid'!$T$2:$T$2328,$A367,'Relevant - IN NOW CRM valid'!$G$2:$G$2328,"UK",'Relevant - IN NOW CRM valid'!$M$2:$M$2328,"Research",'Relevant - IN NOW CRM valid'!$R$2:$R$2328,"Operational")+COUNTIFS('Relevant - IN NOW CRM unknown'!$T$2:$T$1227,$A367,'Relevant - IN NOW CRM unknown'!$G$2:$G$1227,"UK",'Relevant - IN NOW CRM unknown'!$M$2:$M$1227,"Research",'Relevant - IN NOW CRM unknown'!$R$2:$R$1227,"Operational")+COUNTIFS('Relevant - Not CRM not valid'!$T$2:$T$416,$A367,'Relevant - Not CRM not valid'!$G$2:$G$416,"UK",'Relevant - Not CRM not valid'!$M$2:$M$416,"Research",'Relevant - Not CRM not valid'!$R$2:$R$416,"Operational")+COUNTIFS('Relevant - In CRM not valid'!$T$2:$T$46,$A367,'Relevant - In CRM not valid'!$G$2:$G$46,"UK",'Relevant - In CRM not valid'!$M$2:$M$46,"Research",'Relevant - In CRM not valid'!$R$2:$R$46,"Operational")</f>
        <v>0</v>
      </c>
      <c r="I367" s="2">
        <f>COUNTIFS('Relevant - In CRM valid'!$T$2:$T$4699,$A367,'Relevant - In CRM valid'!$G$2:$G$4699,"UK",'Relevant - In CRM valid'!$M$2:$M$4699,"Research",'Relevant - In CRM valid'!$R$2:$R$4699,"Academic")+COUNTIFS('Relevant - In CRM unknown'!$T$2:$T$253,$A367,'Relevant - In CRM unknown'!$G$2:$G$253,"UK",'Relevant - In CRM unknown'!$M$2:$M$253,"Research",'Relevant - In CRM unknown'!$R$2:$R$253,"Academic")+COUNTIFS('Relevant - IN NOW CRM valid'!$T$2:$T$2328,$A367,'Relevant - IN NOW CRM valid'!$G$2:$G$2328,"UK",'Relevant - IN NOW CRM valid'!$M$2:$M$2328,"Research",'Relevant - IN NOW CRM valid'!$R$2:$R$2328,"Academic")+COUNTIFS('Relevant - IN NOW CRM unknown'!$T$2:$T$1227,$A367,'Relevant - IN NOW CRM unknown'!$G$2:$G$1227,"UK",'Relevant - IN NOW CRM unknown'!$M$2:$M$1227,"Research",'Relevant - IN NOW CRM unknown'!$R$2:$R$1227,"Academic")+COUNTIFS('Relevant - Not CRM not valid'!$T$2:$T$416,$A367,'Relevant - Not CRM not valid'!$G$2:$G$416,"UK",'Relevant - Not CRM not valid'!$M$2:$M$416,"Research",'Relevant - Not CRM not valid'!$R$2:$R$416,"Academic")+COUNTIFS('Relevant - In CRM not valid'!$T$2:$T$46,$A367,'Relevant - In CRM not valid'!$G$2:$G$46,"UK",'Relevant - In CRM not valid'!$M$2:$M$46,"Research",'Relevant - In CRM not valid'!$R$2:$R$46,"Academic")</f>
        <v>0</v>
      </c>
      <c r="J367" s="2">
        <f>COUNTIFS('Relevant - In CRM valid'!$T$2:$T$4699,$A367,'Relevant - In CRM valid'!$G$2:$G$4699,"UK",'Relevant - In CRM valid'!$M$2:$M$4699,"Finance")+COUNTIFS('Relevant - In CRM unknown'!$T$2:$T$253,$A367,'Relevant - In CRM unknown'!$G$2:$G$253,"UK",'Relevant - In CRM unknown'!$M$2:$M$253,"Finance")+COUNTIFS('Relevant - IN NOW CRM valid'!$T$2:$T$2328,$A367,'Relevant - IN NOW CRM valid'!$G$2:$G$2328,"UK",'Relevant - IN NOW CRM valid'!$M$2:$M$2328,"Finance")+COUNTIFS('Relevant - IN NOW CRM unknown'!$T$2:$T$1227,$A367,'Relevant - IN NOW CRM unknown'!$G$2:$G$1227,"UK",'Relevant - IN NOW CRM unknown'!$M$2:$M$1227,"Finance")+COUNTIFS('Relevant - Not CRM not valid'!$T$2:$T$416,$A367,'Relevant - Not CRM not valid'!$G$2:$G$416,"UK",'Relevant - Not CRM not valid'!$M$2:$M$416,"Finance")+COUNTIFS('Relevant - In CRM not valid'!$T$2:$T$46,$A367,'Relevant - In CRM not valid'!$G$2:$G$46,"UK",'Relevant - In CRM not valid'!$M$2:$M$46,"Finance")</f>
        <v>0</v>
      </c>
      <c r="K367" s="2">
        <f>COUNTIFS('Relevant - In CRM valid'!$T$2:$T$4699,$A367,'Relevant - In CRM valid'!$G$2:$G$4699,"UK",'Relevant - In CRM valid'!$M$2:$M$4699,"IT/Systems")+COUNTIFS('Relevant - In CRM unknown'!$T$2:$T$253,$A367,'Relevant - In CRM unknown'!$G$2:$G$253,"UK",'Relevant - In CRM unknown'!$M$2:$M$253,"IT/Systems")+COUNTIFS('Relevant - IN NOW CRM valid'!$T$2:$T$2328,$A367,'Relevant - IN NOW CRM valid'!$G$2:$G$2328,"UK",'Relevant - IN NOW CRM valid'!$M$2:$M$2328,"IT/Systems")+COUNTIFS('Relevant - IN NOW CRM unknown'!$T$2:$T$1227,$A367,'Relevant - IN NOW CRM unknown'!$G$2:$G$1227,"UK",'Relevant - IN NOW CRM unknown'!$M$2:$M$1227,"IT/Systems")+COUNTIFS('Relevant - Not CRM not valid'!$T$2:$T$416,$A367,'Relevant - Not CRM not valid'!$G$2:$G$416,"UK",'Relevant - Not CRM not valid'!$M$2:$M$416,"IT/Systems")+COUNTIFS('Relevant - In CRM not valid'!$T$2:$T$46,$A367,'Relevant - In CRM not valid'!$G$2:$G$46,"UK",'Relevant - In CRM not valid'!$M$2:$M$46,"IT/Systems")</f>
        <v>0</v>
      </c>
      <c r="L367" s="2">
        <f>COUNTIFS('Relevant - In CRM valid'!$T$2:$T$4699,$A367,'Relevant - In CRM valid'!$G$2:$G$4699,"UK",'Relevant - In CRM valid'!$M$2:$M$4699,"")+COUNTIFS('Relevant - In CRM unknown'!$T$2:$T$253,$A367,'Relevant - In CRM unknown'!$G$2:$G$253,"UK",'Relevant - In CRM unknown'!$M$2:$M$253,"")+COUNTIFS('Relevant - IN NOW CRM valid'!$T$2:$T$2328,$A367,'Relevant - IN NOW CRM valid'!$G$2:$G$2328,"UK",'Relevant - IN NOW CRM valid'!$M$2:$M$2328,"")+COUNTIFS('Relevant - IN NOW CRM unknown'!$T$2:$T$1227,$A367,'Relevant - IN NOW CRM unknown'!$G$2:$G$1227,"UK",'Relevant - IN NOW CRM unknown'!$M$2:$M$1227,"")+COUNTIFS('Relevant - Not CRM not valid'!$T$2:$T$416,$A367,'Relevant - Not CRM not valid'!$G$2:$G$416,"UK",'Relevant - Not CRM not valid'!$M$2:$M$416,"")+COUNTIFS('Relevant - In CRM not valid'!$T$2:$T$46,$A367,'Relevant - In CRM not valid'!$G$2:$G$46,"UK",'Relevant - In CRM not valid'!$M$2:$M$46,"")</f>
        <v>0</v>
      </c>
      <c r="M367" s="2">
        <f t="shared" si="10"/>
        <v>1</v>
      </c>
      <c r="N367" s="2">
        <f>COUNTIFS('Relevant - In CRM valid'!$T$2:$T$4699,$A367,'Relevant - In CRM valid'!$G$2:$G$4699,"UK",'Relevant - In CRM valid'!$Q$2:$Q$4699,"valid")+COUNTIFS('Relevant - In CRM unknown'!$T$2:$T$253,$A367,'Relevant - In CRM unknown'!$G$2:$G$253,"UK",'Relevant - In CRM unknown'!$Q$2:$Q$253,"valid")+COUNTIFS('Relevant - IN NOW CRM valid'!$T$2:$T$2328,$A367,'Relevant - IN NOW CRM valid'!$G$2:$G$2328,"UK",'Relevant - IN NOW CRM valid'!$Q$2:$Q$2328,"valid")+COUNTIFS('Relevant - IN NOW CRM unknown'!$T$2:$T$1227,$A367,'Relevant - IN NOW CRM unknown'!$G$2:$G$1227,"UK",'Relevant - IN NOW CRM unknown'!$Q$2:$Q$1227,"valid")+COUNTIFS('Relevant - Not CRM not valid'!$T$2:$T$416,$A367,'Relevant - Not CRM not valid'!$G$2:$G$416,"UK",'Relevant - Not CRM not valid'!$Q$2:$Q$416,"valid")+COUNTIFS('Relevant - In CRM not valid'!$T$2:$T$46,$A367,'Relevant - In CRM not valid'!$G$2:$G$46,"UK",'Relevant - In CRM not valid'!$Q$2:$Q$46,"valid")</f>
        <v>1</v>
      </c>
      <c r="O367" s="2" t="str">
        <f t="shared" si="11"/>
        <v>Finance  IT/Systems</v>
      </c>
    </row>
    <row r="368" spans="1:15" ht="15" customHeight="1">
      <c r="A368" s="2" t="s">
        <v>843</v>
      </c>
      <c r="B368" s="2" t="s">
        <v>844</v>
      </c>
      <c r="C368" s="2" t="s">
        <v>95</v>
      </c>
      <c r="D368" s="2" t="str">
        <f>IFERROR(INDEX('UK Target Institutions'!$D$2:$D$727,MATCH($A368,'UK Target Institutions'!$A$2:$A$727,0)),"")</f>
        <v>Yes</v>
      </c>
      <c r="E368" s="2">
        <f>COUNTIFS('Relevant - In CRM valid'!$T$2:$T$4699,$A368,'Relevant - In CRM valid'!$G$2:$G$4699,"UK")+COUNTIFS('Relevant - In CRM unknown'!$T$2:$T$253,$A368,'Relevant - In CRM unknown'!$G$2:$G$253,"UK")+COUNTIFS('Relevant - IN NOW CRM valid'!$T$2:$T$2328,$A368,'Relevant - IN NOW CRM valid'!$G$2:$G$2328,"UK")+COUNTIFS('Relevant - IN NOW CRM unknown'!$T$2:$T$1227,$A368,'Relevant - IN NOW CRM unknown'!$G$2:$G$1227,"UK")+COUNTIFS('Relevant - Not CRM not valid'!$T$2:$T$416,$A368,'Relevant - Not CRM not valid'!$G$2:$G$416,"UK")+COUNTIFS('Relevant - In CRM not valid'!$T$2:$T$46,$A368,'Relevant - In CRM not valid'!$G$2:$G$46,"UK")</f>
        <v>1</v>
      </c>
      <c r="F368" s="2">
        <f>COUNTIFS('Relevant - In CRM valid'!$T$2:$T$4699,$A368,'Relevant - In CRM valid'!$G$2:$G$4699,"UK",'Relevant - In CRM valid'!$M$2:$M$4699,"Research")+COUNTIFS('Relevant - In CRM unknown'!$T$2:$T$253,$A368,'Relevant - In CRM unknown'!$G$2:$G$253,"UK",'Relevant - In CRM unknown'!$M$2:$M$253,"Research")+COUNTIFS('Relevant - IN NOW CRM valid'!$T$2:$T$2328,$A368,'Relevant - IN NOW CRM valid'!$G$2:$G$2328,"UK",'Relevant - IN NOW CRM valid'!$M$2:$M$2328,"Research")+COUNTIFS('Relevant - IN NOW CRM unknown'!$T$2:$T$1227,$A368,'Relevant - IN NOW CRM unknown'!$G$2:$G$1227,"UK",'Relevant - IN NOW CRM unknown'!$M$2:$M$1227,"Research")+COUNTIFS('Relevant - Not CRM not valid'!$T$2:$T$416,$A368,'Relevant - Not CRM not valid'!$G$2:$G$416,"UK",'Relevant - Not CRM not valid'!$M$2:$M$416,"Research")+COUNTIFS('Relevant - In CRM not valid'!$T$2:$T$46,$A368,'Relevant - In CRM not valid'!$G$2:$G$46,"UK",'Relevant - In CRM not valid'!$M$2:$M$46,"Research")</f>
        <v>1</v>
      </c>
      <c r="G368" s="2">
        <f>COUNTIFS('Relevant - In CRM valid'!$T$2:$T$4699,$A368,'Relevant - In CRM valid'!$G$2:$G$4699,"UK",'Relevant - In CRM valid'!$M$2:$M$4699,"Research",'Relevant - In CRM valid'!$R$2:$R$4699,"Senior")+COUNTIFS('Relevant - In CRM unknown'!$T$2:$T$253,$A368,'Relevant - In CRM unknown'!$G$2:$G$253,"UK",'Relevant - In CRM unknown'!$M$2:$M$253,"Research",'Relevant - In CRM unknown'!$R$2:$R$253,"Senior")+COUNTIFS('Relevant - IN NOW CRM valid'!$T$2:$T$2328,$A368,'Relevant - IN NOW CRM valid'!$G$2:$G$2328,"UK",'Relevant - IN NOW CRM valid'!$M$2:$M$2328,"Research",'Relevant - IN NOW CRM valid'!$R$2:$R$2328,"Senior")+COUNTIFS('Relevant - IN NOW CRM unknown'!$T$2:$T$1227,$A368,'Relevant - IN NOW CRM unknown'!$G$2:$G$1227,"UK",'Relevant - IN NOW CRM unknown'!$M$2:$M$1227,"Research",'Relevant - IN NOW CRM unknown'!$R$2:$R$1227,"Senior")+COUNTIFS('Relevant - Not CRM not valid'!$T$2:$T$416,$A368,'Relevant - Not CRM not valid'!$G$2:$G$416,"UK",'Relevant - Not CRM not valid'!$M$2:$M$416,"Research",'Relevant - Not CRM not valid'!$R$2:$R$416,"Senior")+COUNTIFS('Relevant - In CRM not valid'!$T$2:$T$46,$A368,'Relevant - In CRM not valid'!$G$2:$G$46,"UK",'Relevant - In CRM not valid'!$M$2:$M$46,"Research",'Relevant - In CRM not valid'!$R$2:$R$46,"Senior")</f>
        <v>0</v>
      </c>
      <c r="H368" s="2">
        <f>COUNTIFS('Relevant - In CRM valid'!$T$2:$T$4699,$A368,'Relevant - In CRM valid'!$G$2:$G$4699,"UK",'Relevant - In CRM valid'!$M$2:$M$4699,"Research",'Relevant - In CRM valid'!$R$2:$R$4699,"Operational")+COUNTIFS('Relevant - In CRM unknown'!$T$2:$T$253,$A368,'Relevant - In CRM unknown'!$G$2:$G$253,"UK",'Relevant - In CRM unknown'!$M$2:$M$253,"Research",'Relevant - In CRM unknown'!$R$2:$R$253,"Operational")+COUNTIFS('Relevant - IN NOW CRM valid'!$T$2:$T$2328,$A368,'Relevant - IN NOW CRM valid'!$G$2:$G$2328,"UK",'Relevant - IN NOW CRM valid'!$M$2:$M$2328,"Research",'Relevant - IN NOW CRM valid'!$R$2:$R$2328,"Operational")+COUNTIFS('Relevant - IN NOW CRM unknown'!$T$2:$T$1227,$A368,'Relevant - IN NOW CRM unknown'!$G$2:$G$1227,"UK",'Relevant - IN NOW CRM unknown'!$M$2:$M$1227,"Research",'Relevant - IN NOW CRM unknown'!$R$2:$R$1227,"Operational")+COUNTIFS('Relevant - Not CRM not valid'!$T$2:$T$416,$A368,'Relevant - Not CRM not valid'!$G$2:$G$416,"UK",'Relevant - Not CRM not valid'!$M$2:$M$416,"Research",'Relevant - Not CRM not valid'!$R$2:$R$416,"Operational")+COUNTIFS('Relevant - In CRM not valid'!$T$2:$T$46,$A368,'Relevant - In CRM not valid'!$G$2:$G$46,"UK",'Relevant - In CRM not valid'!$M$2:$M$46,"Research",'Relevant - In CRM not valid'!$R$2:$R$46,"Operational")</f>
        <v>1</v>
      </c>
      <c r="I368" s="2">
        <f>COUNTIFS('Relevant - In CRM valid'!$T$2:$T$4699,$A368,'Relevant - In CRM valid'!$G$2:$G$4699,"UK",'Relevant - In CRM valid'!$M$2:$M$4699,"Research",'Relevant - In CRM valid'!$R$2:$R$4699,"Academic")+COUNTIFS('Relevant - In CRM unknown'!$T$2:$T$253,$A368,'Relevant - In CRM unknown'!$G$2:$G$253,"UK",'Relevant - In CRM unknown'!$M$2:$M$253,"Research",'Relevant - In CRM unknown'!$R$2:$R$253,"Academic")+COUNTIFS('Relevant - IN NOW CRM valid'!$T$2:$T$2328,$A368,'Relevant - IN NOW CRM valid'!$G$2:$G$2328,"UK",'Relevant - IN NOW CRM valid'!$M$2:$M$2328,"Research",'Relevant - IN NOW CRM valid'!$R$2:$R$2328,"Academic")+COUNTIFS('Relevant - IN NOW CRM unknown'!$T$2:$T$1227,$A368,'Relevant - IN NOW CRM unknown'!$G$2:$G$1227,"UK",'Relevant - IN NOW CRM unknown'!$M$2:$M$1227,"Research",'Relevant - IN NOW CRM unknown'!$R$2:$R$1227,"Academic")+COUNTIFS('Relevant - Not CRM not valid'!$T$2:$T$416,$A368,'Relevant - Not CRM not valid'!$G$2:$G$416,"UK",'Relevant - Not CRM not valid'!$M$2:$M$416,"Research",'Relevant - Not CRM not valid'!$R$2:$R$416,"Academic")+COUNTIFS('Relevant - In CRM not valid'!$T$2:$T$46,$A368,'Relevant - In CRM not valid'!$G$2:$G$46,"UK",'Relevant - In CRM not valid'!$M$2:$M$46,"Research",'Relevant - In CRM not valid'!$R$2:$R$46,"Academic")</f>
        <v>0</v>
      </c>
      <c r="J368" s="2">
        <f>COUNTIFS('Relevant - In CRM valid'!$T$2:$T$4699,$A368,'Relevant - In CRM valid'!$G$2:$G$4699,"UK",'Relevant - In CRM valid'!$M$2:$M$4699,"Finance")+COUNTIFS('Relevant - In CRM unknown'!$T$2:$T$253,$A368,'Relevant - In CRM unknown'!$G$2:$G$253,"UK",'Relevant - In CRM unknown'!$M$2:$M$253,"Finance")+COUNTIFS('Relevant - IN NOW CRM valid'!$T$2:$T$2328,$A368,'Relevant - IN NOW CRM valid'!$G$2:$G$2328,"UK",'Relevant - IN NOW CRM valid'!$M$2:$M$2328,"Finance")+COUNTIFS('Relevant - IN NOW CRM unknown'!$T$2:$T$1227,$A368,'Relevant - IN NOW CRM unknown'!$G$2:$G$1227,"UK",'Relevant - IN NOW CRM unknown'!$M$2:$M$1227,"Finance")+COUNTIFS('Relevant - Not CRM not valid'!$T$2:$T$416,$A368,'Relevant - Not CRM not valid'!$G$2:$G$416,"UK",'Relevant - Not CRM not valid'!$M$2:$M$416,"Finance")+COUNTIFS('Relevant - In CRM not valid'!$T$2:$T$46,$A368,'Relevant - In CRM not valid'!$G$2:$G$46,"UK",'Relevant - In CRM not valid'!$M$2:$M$46,"Finance")</f>
        <v>0</v>
      </c>
      <c r="K368" s="2">
        <f>COUNTIFS('Relevant - In CRM valid'!$T$2:$T$4699,$A368,'Relevant - In CRM valid'!$G$2:$G$4699,"UK",'Relevant - In CRM valid'!$M$2:$M$4699,"IT/Systems")+COUNTIFS('Relevant - In CRM unknown'!$T$2:$T$253,$A368,'Relevant - In CRM unknown'!$G$2:$G$253,"UK",'Relevant - In CRM unknown'!$M$2:$M$253,"IT/Systems")+COUNTIFS('Relevant - IN NOW CRM valid'!$T$2:$T$2328,$A368,'Relevant - IN NOW CRM valid'!$G$2:$G$2328,"UK",'Relevant - IN NOW CRM valid'!$M$2:$M$2328,"IT/Systems")+COUNTIFS('Relevant - IN NOW CRM unknown'!$T$2:$T$1227,$A368,'Relevant - IN NOW CRM unknown'!$G$2:$G$1227,"UK",'Relevant - IN NOW CRM unknown'!$M$2:$M$1227,"IT/Systems")+COUNTIFS('Relevant - Not CRM not valid'!$T$2:$T$416,$A368,'Relevant - Not CRM not valid'!$G$2:$G$416,"UK",'Relevant - Not CRM not valid'!$M$2:$M$416,"IT/Systems")+COUNTIFS('Relevant - In CRM not valid'!$T$2:$T$46,$A368,'Relevant - In CRM not valid'!$G$2:$G$46,"UK",'Relevant - In CRM not valid'!$M$2:$M$46,"IT/Systems")</f>
        <v>0</v>
      </c>
      <c r="L368" s="2">
        <f>COUNTIFS('Relevant - In CRM valid'!$T$2:$T$4699,$A368,'Relevant - In CRM valid'!$G$2:$G$4699,"UK",'Relevant - In CRM valid'!$M$2:$M$4699,"")+COUNTIFS('Relevant - In CRM unknown'!$T$2:$T$253,$A368,'Relevant - In CRM unknown'!$G$2:$G$253,"UK",'Relevant - In CRM unknown'!$M$2:$M$253,"")+COUNTIFS('Relevant - IN NOW CRM valid'!$T$2:$T$2328,$A368,'Relevant - IN NOW CRM valid'!$G$2:$G$2328,"UK",'Relevant - IN NOW CRM valid'!$M$2:$M$2328,"")+COUNTIFS('Relevant - IN NOW CRM unknown'!$T$2:$T$1227,$A368,'Relevant - IN NOW CRM unknown'!$G$2:$G$1227,"UK",'Relevant - IN NOW CRM unknown'!$M$2:$M$1227,"")+COUNTIFS('Relevant - Not CRM not valid'!$T$2:$T$416,$A368,'Relevant - Not CRM not valid'!$G$2:$G$416,"UK",'Relevant - Not CRM not valid'!$M$2:$M$416,"")+COUNTIFS('Relevant - In CRM not valid'!$T$2:$T$46,$A368,'Relevant - In CRM not valid'!$G$2:$G$46,"UK",'Relevant - In CRM not valid'!$M$2:$M$46,"")</f>
        <v>0</v>
      </c>
      <c r="M368" s="2">
        <f t="shared" si="10"/>
        <v>1</v>
      </c>
      <c r="N368" s="2">
        <f>COUNTIFS('Relevant - In CRM valid'!$T$2:$T$4699,$A368,'Relevant - In CRM valid'!$G$2:$G$4699,"UK",'Relevant - In CRM valid'!$Q$2:$Q$4699,"valid")+COUNTIFS('Relevant - In CRM unknown'!$T$2:$T$253,$A368,'Relevant - In CRM unknown'!$G$2:$G$253,"UK",'Relevant - In CRM unknown'!$Q$2:$Q$253,"valid")+COUNTIFS('Relevant - IN NOW CRM valid'!$T$2:$T$2328,$A368,'Relevant - IN NOW CRM valid'!$G$2:$G$2328,"UK",'Relevant - IN NOW CRM valid'!$Q$2:$Q$2328,"valid")+COUNTIFS('Relevant - IN NOW CRM unknown'!$T$2:$T$1227,$A368,'Relevant - IN NOW CRM unknown'!$G$2:$G$1227,"UK",'Relevant - IN NOW CRM unknown'!$Q$2:$Q$1227,"valid")+COUNTIFS('Relevant - Not CRM not valid'!$T$2:$T$416,$A368,'Relevant - Not CRM not valid'!$G$2:$G$416,"UK",'Relevant - Not CRM not valid'!$Q$2:$Q$416,"valid")+COUNTIFS('Relevant - In CRM not valid'!$T$2:$T$46,$A368,'Relevant - In CRM not valid'!$G$2:$G$46,"UK",'Relevant - In CRM not valid'!$Q$2:$Q$46,"valid")</f>
        <v>0</v>
      </c>
      <c r="O368" s="2" t="str">
        <f t="shared" si="11"/>
        <v>Finance  IT/Systems</v>
      </c>
    </row>
    <row r="369" spans="1:15" ht="15" customHeight="1">
      <c r="A369" s="2" t="s">
        <v>845</v>
      </c>
      <c r="B369" s="2" t="s">
        <v>846</v>
      </c>
      <c r="C369" s="2" t="s">
        <v>383</v>
      </c>
      <c r="D369" s="2" t="str">
        <f>IFERROR(INDEX('UK Target Institutions'!$D$2:$D$727,MATCH($A369,'UK Target Institutions'!$A$2:$A$727,0)),"")</f>
        <v>No</v>
      </c>
      <c r="E369" s="2">
        <f>COUNTIFS('Relevant - In CRM valid'!$T$2:$T$4699,$A369,'Relevant - In CRM valid'!$G$2:$G$4699,"UK")+COUNTIFS('Relevant - In CRM unknown'!$T$2:$T$253,$A369,'Relevant - In CRM unknown'!$G$2:$G$253,"UK")+COUNTIFS('Relevant - IN NOW CRM valid'!$T$2:$T$2328,$A369,'Relevant - IN NOW CRM valid'!$G$2:$G$2328,"UK")+COUNTIFS('Relevant - IN NOW CRM unknown'!$T$2:$T$1227,$A369,'Relevant - IN NOW CRM unknown'!$G$2:$G$1227,"UK")+COUNTIFS('Relevant - Not CRM not valid'!$T$2:$T$416,$A369,'Relevant - Not CRM not valid'!$G$2:$G$416,"UK")+COUNTIFS('Relevant - In CRM not valid'!$T$2:$T$46,$A369,'Relevant - In CRM not valid'!$G$2:$G$46,"UK")</f>
        <v>1</v>
      </c>
      <c r="F369" s="2">
        <f>COUNTIFS('Relevant - In CRM valid'!$T$2:$T$4699,$A369,'Relevant - In CRM valid'!$G$2:$G$4699,"UK",'Relevant - In CRM valid'!$M$2:$M$4699,"Research")+COUNTIFS('Relevant - In CRM unknown'!$T$2:$T$253,$A369,'Relevant - In CRM unknown'!$G$2:$G$253,"UK",'Relevant - In CRM unknown'!$M$2:$M$253,"Research")+COUNTIFS('Relevant - IN NOW CRM valid'!$T$2:$T$2328,$A369,'Relevant - IN NOW CRM valid'!$G$2:$G$2328,"UK",'Relevant - IN NOW CRM valid'!$M$2:$M$2328,"Research")+COUNTIFS('Relevant - IN NOW CRM unknown'!$T$2:$T$1227,$A369,'Relevant - IN NOW CRM unknown'!$G$2:$G$1227,"UK",'Relevant - IN NOW CRM unknown'!$M$2:$M$1227,"Research")+COUNTIFS('Relevant - Not CRM not valid'!$T$2:$T$416,$A369,'Relevant - Not CRM not valid'!$G$2:$G$416,"UK",'Relevant - Not CRM not valid'!$M$2:$M$416,"Research")+COUNTIFS('Relevant - In CRM not valid'!$T$2:$T$46,$A369,'Relevant - In CRM not valid'!$G$2:$G$46,"UK",'Relevant - In CRM not valid'!$M$2:$M$46,"Research")</f>
        <v>1</v>
      </c>
      <c r="G369" s="2">
        <f>COUNTIFS('Relevant - In CRM valid'!$T$2:$T$4699,$A369,'Relevant - In CRM valid'!$G$2:$G$4699,"UK",'Relevant - In CRM valid'!$M$2:$M$4699,"Research",'Relevant - In CRM valid'!$R$2:$R$4699,"Senior")+COUNTIFS('Relevant - In CRM unknown'!$T$2:$T$253,$A369,'Relevant - In CRM unknown'!$G$2:$G$253,"UK",'Relevant - In CRM unknown'!$M$2:$M$253,"Research",'Relevant - In CRM unknown'!$R$2:$R$253,"Senior")+COUNTIFS('Relevant - IN NOW CRM valid'!$T$2:$T$2328,$A369,'Relevant - IN NOW CRM valid'!$G$2:$G$2328,"UK",'Relevant - IN NOW CRM valid'!$M$2:$M$2328,"Research",'Relevant - IN NOW CRM valid'!$R$2:$R$2328,"Senior")+COUNTIFS('Relevant - IN NOW CRM unknown'!$T$2:$T$1227,$A369,'Relevant - IN NOW CRM unknown'!$G$2:$G$1227,"UK",'Relevant - IN NOW CRM unknown'!$M$2:$M$1227,"Research",'Relevant - IN NOW CRM unknown'!$R$2:$R$1227,"Senior")+COUNTIFS('Relevant - Not CRM not valid'!$T$2:$T$416,$A369,'Relevant - Not CRM not valid'!$G$2:$G$416,"UK",'Relevant - Not CRM not valid'!$M$2:$M$416,"Research",'Relevant - Not CRM not valid'!$R$2:$R$416,"Senior")+COUNTIFS('Relevant - In CRM not valid'!$T$2:$T$46,$A369,'Relevant - In CRM not valid'!$G$2:$G$46,"UK",'Relevant - In CRM not valid'!$M$2:$M$46,"Research",'Relevant - In CRM not valid'!$R$2:$R$46,"Senior")</f>
        <v>1</v>
      </c>
      <c r="H369" s="2">
        <f>COUNTIFS('Relevant - In CRM valid'!$T$2:$T$4699,$A369,'Relevant - In CRM valid'!$G$2:$G$4699,"UK",'Relevant - In CRM valid'!$M$2:$M$4699,"Research",'Relevant - In CRM valid'!$R$2:$R$4699,"Operational")+COUNTIFS('Relevant - In CRM unknown'!$T$2:$T$253,$A369,'Relevant - In CRM unknown'!$G$2:$G$253,"UK",'Relevant - In CRM unknown'!$M$2:$M$253,"Research",'Relevant - In CRM unknown'!$R$2:$R$253,"Operational")+COUNTIFS('Relevant - IN NOW CRM valid'!$T$2:$T$2328,$A369,'Relevant - IN NOW CRM valid'!$G$2:$G$2328,"UK",'Relevant - IN NOW CRM valid'!$M$2:$M$2328,"Research",'Relevant - IN NOW CRM valid'!$R$2:$R$2328,"Operational")+COUNTIFS('Relevant - IN NOW CRM unknown'!$T$2:$T$1227,$A369,'Relevant - IN NOW CRM unknown'!$G$2:$G$1227,"UK",'Relevant - IN NOW CRM unknown'!$M$2:$M$1227,"Research",'Relevant - IN NOW CRM unknown'!$R$2:$R$1227,"Operational")+COUNTIFS('Relevant - Not CRM not valid'!$T$2:$T$416,$A369,'Relevant - Not CRM not valid'!$G$2:$G$416,"UK",'Relevant - Not CRM not valid'!$M$2:$M$416,"Research",'Relevant - Not CRM not valid'!$R$2:$R$416,"Operational")+COUNTIFS('Relevant - In CRM not valid'!$T$2:$T$46,$A369,'Relevant - In CRM not valid'!$G$2:$G$46,"UK",'Relevant - In CRM not valid'!$M$2:$M$46,"Research",'Relevant - In CRM not valid'!$R$2:$R$46,"Operational")</f>
        <v>0</v>
      </c>
      <c r="I369" s="2">
        <f>COUNTIFS('Relevant - In CRM valid'!$T$2:$T$4699,$A369,'Relevant - In CRM valid'!$G$2:$G$4699,"UK",'Relevant - In CRM valid'!$M$2:$M$4699,"Research",'Relevant - In CRM valid'!$R$2:$R$4699,"Academic")+COUNTIFS('Relevant - In CRM unknown'!$T$2:$T$253,$A369,'Relevant - In CRM unknown'!$G$2:$G$253,"UK",'Relevant - In CRM unknown'!$M$2:$M$253,"Research",'Relevant - In CRM unknown'!$R$2:$R$253,"Academic")+COUNTIFS('Relevant - IN NOW CRM valid'!$T$2:$T$2328,$A369,'Relevant - IN NOW CRM valid'!$G$2:$G$2328,"UK",'Relevant - IN NOW CRM valid'!$M$2:$M$2328,"Research",'Relevant - IN NOW CRM valid'!$R$2:$R$2328,"Academic")+COUNTIFS('Relevant - IN NOW CRM unknown'!$T$2:$T$1227,$A369,'Relevant - IN NOW CRM unknown'!$G$2:$G$1227,"UK",'Relevant - IN NOW CRM unknown'!$M$2:$M$1227,"Research",'Relevant - IN NOW CRM unknown'!$R$2:$R$1227,"Academic")+COUNTIFS('Relevant - Not CRM not valid'!$T$2:$T$416,$A369,'Relevant - Not CRM not valid'!$G$2:$G$416,"UK",'Relevant - Not CRM not valid'!$M$2:$M$416,"Research",'Relevant - Not CRM not valid'!$R$2:$R$416,"Academic")+COUNTIFS('Relevant - In CRM not valid'!$T$2:$T$46,$A369,'Relevant - In CRM not valid'!$G$2:$G$46,"UK",'Relevant - In CRM not valid'!$M$2:$M$46,"Research",'Relevant - In CRM not valid'!$R$2:$R$46,"Academic")</f>
        <v>0</v>
      </c>
      <c r="J369" s="2">
        <f>COUNTIFS('Relevant - In CRM valid'!$T$2:$T$4699,$A369,'Relevant - In CRM valid'!$G$2:$G$4699,"UK",'Relevant - In CRM valid'!$M$2:$M$4699,"Finance")+COUNTIFS('Relevant - In CRM unknown'!$T$2:$T$253,$A369,'Relevant - In CRM unknown'!$G$2:$G$253,"UK",'Relevant - In CRM unknown'!$M$2:$M$253,"Finance")+COUNTIFS('Relevant - IN NOW CRM valid'!$T$2:$T$2328,$A369,'Relevant - IN NOW CRM valid'!$G$2:$G$2328,"UK",'Relevant - IN NOW CRM valid'!$M$2:$M$2328,"Finance")+COUNTIFS('Relevant - IN NOW CRM unknown'!$T$2:$T$1227,$A369,'Relevant - IN NOW CRM unknown'!$G$2:$G$1227,"UK",'Relevant - IN NOW CRM unknown'!$M$2:$M$1227,"Finance")+COUNTIFS('Relevant - Not CRM not valid'!$T$2:$T$416,$A369,'Relevant - Not CRM not valid'!$G$2:$G$416,"UK",'Relevant - Not CRM not valid'!$M$2:$M$416,"Finance")+COUNTIFS('Relevant - In CRM not valid'!$T$2:$T$46,$A369,'Relevant - In CRM not valid'!$G$2:$G$46,"UK",'Relevant - In CRM not valid'!$M$2:$M$46,"Finance")</f>
        <v>0</v>
      </c>
      <c r="K369" s="2">
        <f>COUNTIFS('Relevant - In CRM valid'!$T$2:$T$4699,$A369,'Relevant - In CRM valid'!$G$2:$G$4699,"UK",'Relevant - In CRM valid'!$M$2:$M$4699,"IT/Systems")+COUNTIFS('Relevant - In CRM unknown'!$T$2:$T$253,$A369,'Relevant - In CRM unknown'!$G$2:$G$253,"UK",'Relevant - In CRM unknown'!$M$2:$M$253,"IT/Systems")+COUNTIFS('Relevant - IN NOW CRM valid'!$T$2:$T$2328,$A369,'Relevant - IN NOW CRM valid'!$G$2:$G$2328,"UK",'Relevant - IN NOW CRM valid'!$M$2:$M$2328,"IT/Systems")+COUNTIFS('Relevant - IN NOW CRM unknown'!$T$2:$T$1227,$A369,'Relevant - IN NOW CRM unknown'!$G$2:$G$1227,"UK",'Relevant - IN NOW CRM unknown'!$M$2:$M$1227,"IT/Systems")+COUNTIFS('Relevant - Not CRM not valid'!$T$2:$T$416,$A369,'Relevant - Not CRM not valid'!$G$2:$G$416,"UK",'Relevant - Not CRM not valid'!$M$2:$M$416,"IT/Systems")+COUNTIFS('Relevant - In CRM not valid'!$T$2:$T$46,$A369,'Relevant - In CRM not valid'!$G$2:$G$46,"UK",'Relevant - In CRM not valid'!$M$2:$M$46,"IT/Systems")</f>
        <v>0</v>
      </c>
      <c r="L369" s="2">
        <f>COUNTIFS('Relevant - In CRM valid'!$T$2:$T$4699,$A369,'Relevant - In CRM valid'!$G$2:$G$4699,"UK",'Relevant - In CRM valid'!$M$2:$M$4699,"")+COUNTIFS('Relevant - In CRM unknown'!$T$2:$T$253,$A369,'Relevant - In CRM unknown'!$G$2:$G$253,"UK",'Relevant - In CRM unknown'!$M$2:$M$253,"")+COUNTIFS('Relevant - IN NOW CRM valid'!$T$2:$T$2328,$A369,'Relevant - IN NOW CRM valid'!$G$2:$G$2328,"UK",'Relevant - IN NOW CRM valid'!$M$2:$M$2328,"")+COUNTIFS('Relevant - IN NOW CRM unknown'!$T$2:$T$1227,$A369,'Relevant - IN NOW CRM unknown'!$G$2:$G$1227,"UK",'Relevant - IN NOW CRM unknown'!$M$2:$M$1227,"")+COUNTIFS('Relevant - Not CRM not valid'!$T$2:$T$416,$A369,'Relevant - Not CRM not valid'!$G$2:$G$416,"UK",'Relevant - Not CRM not valid'!$M$2:$M$416,"")+COUNTIFS('Relevant - In CRM not valid'!$T$2:$T$46,$A369,'Relevant - In CRM not valid'!$G$2:$G$46,"UK",'Relevant - In CRM not valid'!$M$2:$M$46,"")</f>
        <v>0</v>
      </c>
      <c r="M369" s="2">
        <f t="shared" si="10"/>
        <v>1</v>
      </c>
      <c r="N369" s="2">
        <f>COUNTIFS('Relevant - In CRM valid'!$T$2:$T$4699,$A369,'Relevant - In CRM valid'!$G$2:$G$4699,"UK",'Relevant - In CRM valid'!$Q$2:$Q$4699,"valid")+COUNTIFS('Relevant - In CRM unknown'!$T$2:$T$253,$A369,'Relevant - In CRM unknown'!$G$2:$G$253,"UK",'Relevant - In CRM unknown'!$Q$2:$Q$253,"valid")+COUNTIFS('Relevant - IN NOW CRM valid'!$T$2:$T$2328,$A369,'Relevant - IN NOW CRM valid'!$G$2:$G$2328,"UK",'Relevant - IN NOW CRM valid'!$Q$2:$Q$2328,"valid")+COUNTIFS('Relevant - IN NOW CRM unknown'!$T$2:$T$1227,$A369,'Relevant - IN NOW CRM unknown'!$G$2:$G$1227,"UK",'Relevant - IN NOW CRM unknown'!$Q$2:$Q$1227,"valid")+COUNTIFS('Relevant - Not CRM not valid'!$T$2:$T$416,$A369,'Relevant - Not CRM not valid'!$G$2:$G$416,"UK",'Relevant - Not CRM not valid'!$Q$2:$Q$416,"valid")+COUNTIFS('Relevant - In CRM not valid'!$T$2:$T$46,$A369,'Relevant - In CRM not valid'!$G$2:$G$46,"UK",'Relevant - In CRM not valid'!$Q$2:$Q$46,"valid")</f>
        <v>1</v>
      </c>
      <c r="O369" s="2" t="str">
        <f t="shared" si="11"/>
        <v>Finance  IT/Systems</v>
      </c>
    </row>
    <row r="370" spans="1:15" ht="15" customHeight="1">
      <c r="A370" s="2" t="s">
        <v>847</v>
      </c>
      <c r="B370" s="2" t="s">
        <v>848</v>
      </c>
      <c r="C370" s="2" t="s">
        <v>1570</v>
      </c>
      <c r="D370" s="2" t="str">
        <f>IFERROR(INDEX('UK Target Institutions'!$D$2:$D$727,MATCH($A370,'UK Target Institutions'!$A$2:$A$727,0)),"")</f>
        <v>No</v>
      </c>
      <c r="E370" s="2">
        <f>COUNTIFS('Relevant - In CRM valid'!$T$2:$T$4699,$A370,'Relevant - In CRM valid'!$G$2:$G$4699,"UK")+COUNTIFS('Relevant - In CRM unknown'!$T$2:$T$253,$A370,'Relevant - In CRM unknown'!$G$2:$G$253,"UK")+COUNTIFS('Relevant - IN NOW CRM valid'!$T$2:$T$2328,$A370,'Relevant - IN NOW CRM valid'!$G$2:$G$2328,"UK")+COUNTIFS('Relevant - IN NOW CRM unknown'!$T$2:$T$1227,$A370,'Relevant - IN NOW CRM unknown'!$G$2:$G$1227,"UK")+COUNTIFS('Relevant - Not CRM not valid'!$T$2:$T$416,$A370,'Relevant - Not CRM not valid'!$G$2:$G$416,"UK")+COUNTIFS('Relevant - In CRM not valid'!$T$2:$T$46,$A370,'Relevant - In CRM not valid'!$G$2:$G$46,"UK")</f>
        <v>1</v>
      </c>
      <c r="F370" s="2">
        <f>COUNTIFS('Relevant - In CRM valid'!$T$2:$T$4699,$A370,'Relevant - In CRM valid'!$G$2:$G$4699,"UK",'Relevant - In CRM valid'!$M$2:$M$4699,"Research")+COUNTIFS('Relevant - In CRM unknown'!$T$2:$T$253,$A370,'Relevant - In CRM unknown'!$G$2:$G$253,"UK",'Relevant - In CRM unknown'!$M$2:$M$253,"Research")+COUNTIFS('Relevant - IN NOW CRM valid'!$T$2:$T$2328,$A370,'Relevant - IN NOW CRM valid'!$G$2:$G$2328,"UK",'Relevant - IN NOW CRM valid'!$M$2:$M$2328,"Research")+COUNTIFS('Relevant - IN NOW CRM unknown'!$T$2:$T$1227,$A370,'Relevant - IN NOW CRM unknown'!$G$2:$G$1227,"UK",'Relevant - IN NOW CRM unknown'!$M$2:$M$1227,"Research")+COUNTIFS('Relevant - Not CRM not valid'!$T$2:$T$416,$A370,'Relevant - Not CRM not valid'!$G$2:$G$416,"UK",'Relevant - Not CRM not valid'!$M$2:$M$416,"Research")+COUNTIFS('Relevant - In CRM not valid'!$T$2:$T$46,$A370,'Relevant - In CRM not valid'!$G$2:$G$46,"UK",'Relevant - In CRM not valid'!$M$2:$M$46,"Research")</f>
        <v>1</v>
      </c>
      <c r="G370" s="2">
        <f>COUNTIFS('Relevant - In CRM valid'!$T$2:$T$4699,$A370,'Relevant - In CRM valid'!$G$2:$G$4699,"UK",'Relevant - In CRM valid'!$M$2:$M$4699,"Research",'Relevant - In CRM valid'!$R$2:$R$4699,"Senior")+COUNTIFS('Relevant - In CRM unknown'!$T$2:$T$253,$A370,'Relevant - In CRM unknown'!$G$2:$G$253,"UK",'Relevant - In CRM unknown'!$M$2:$M$253,"Research",'Relevant - In CRM unknown'!$R$2:$R$253,"Senior")+COUNTIFS('Relevant - IN NOW CRM valid'!$T$2:$T$2328,$A370,'Relevant - IN NOW CRM valid'!$G$2:$G$2328,"UK",'Relevant - IN NOW CRM valid'!$M$2:$M$2328,"Research",'Relevant - IN NOW CRM valid'!$R$2:$R$2328,"Senior")+COUNTIFS('Relevant - IN NOW CRM unknown'!$T$2:$T$1227,$A370,'Relevant - IN NOW CRM unknown'!$G$2:$G$1227,"UK",'Relevant - IN NOW CRM unknown'!$M$2:$M$1227,"Research",'Relevant - IN NOW CRM unknown'!$R$2:$R$1227,"Senior")+COUNTIFS('Relevant - Not CRM not valid'!$T$2:$T$416,$A370,'Relevant - Not CRM not valid'!$G$2:$G$416,"UK",'Relevant - Not CRM not valid'!$M$2:$M$416,"Research",'Relevant - Not CRM not valid'!$R$2:$R$416,"Senior")+COUNTIFS('Relevant - In CRM not valid'!$T$2:$T$46,$A370,'Relevant - In CRM not valid'!$G$2:$G$46,"UK",'Relevant - In CRM not valid'!$M$2:$M$46,"Research",'Relevant - In CRM not valid'!$R$2:$R$46,"Senior")</f>
        <v>1</v>
      </c>
      <c r="H370" s="2">
        <f>COUNTIFS('Relevant - In CRM valid'!$T$2:$T$4699,$A370,'Relevant - In CRM valid'!$G$2:$G$4699,"UK",'Relevant - In CRM valid'!$M$2:$M$4699,"Research",'Relevant - In CRM valid'!$R$2:$R$4699,"Operational")+COUNTIFS('Relevant - In CRM unknown'!$T$2:$T$253,$A370,'Relevant - In CRM unknown'!$G$2:$G$253,"UK",'Relevant - In CRM unknown'!$M$2:$M$253,"Research",'Relevant - In CRM unknown'!$R$2:$R$253,"Operational")+COUNTIFS('Relevant - IN NOW CRM valid'!$T$2:$T$2328,$A370,'Relevant - IN NOW CRM valid'!$G$2:$G$2328,"UK",'Relevant - IN NOW CRM valid'!$M$2:$M$2328,"Research",'Relevant - IN NOW CRM valid'!$R$2:$R$2328,"Operational")+COUNTIFS('Relevant - IN NOW CRM unknown'!$T$2:$T$1227,$A370,'Relevant - IN NOW CRM unknown'!$G$2:$G$1227,"UK",'Relevant - IN NOW CRM unknown'!$M$2:$M$1227,"Research",'Relevant - IN NOW CRM unknown'!$R$2:$R$1227,"Operational")+COUNTIFS('Relevant - Not CRM not valid'!$T$2:$T$416,$A370,'Relevant - Not CRM not valid'!$G$2:$G$416,"UK",'Relevant - Not CRM not valid'!$M$2:$M$416,"Research",'Relevant - Not CRM not valid'!$R$2:$R$416,"Operational")+COUNTIFS('Relevant - In CRM not valid'!$T$2:$T$46,$A370,'Relevant - In CRM not valid'!$G$2:$G$46,"UK",'Relevant - In CRM not valid'!$M$2:$M$46,"Research",'Relevant - In CRM not valid'!$R$2:$R$46,"Operational")</f>
        <v>0</v>
      </c>
      <c r="I370" s="2">
        <f>COUNTIFS('Relevant - In CRM valid'!$T$2:$T$4699,$A370,'Relevant - In CRM valid'!$G$2:$G$4699,"UK",'Relevant - In CRM valid'!$M$2:$M$4699,"Research",'Relevant - In CRM valid'!$R$2:$R$4699,"Academic")+COUNTIFS('Relevant - In CRM unknown'!$T$2:$T$253,$A370,'Relevant - In CRM unknown'!$G$2:$G$253,"UK",'Relevant - In CRM unknown'!$M$2:$M$253,"Research",'Relevant - In CRM unknown'!$R$2:$R$253,"Academic")+COUNTIFS('Relevant - IN NOW CRM valid'!$T$2:$T$2328,$A370,'Relevant - IN NOW CRM valid'!$G$2:$G$2328,"UK",'Relevant - IN NOW CRM valid'!$M$2:$M$2328,"Research",'Relevant - IN NOW CRM valid'!$R$2:$R$2328,"Academic")+COUNTIFS('Relevant - IN NOW CRM unknown'!$T$2:$T$1227,$A370,'Relevant - IN NOW CRM unknown'!$G$2:$G$1227,"UK",'Relevant - IN NOW CRM unknown'!$M$2:$M$1227,"Research",'Relevant - IN NOW CRM unknown'!$R$2:$R$1227,"Academic")+COUNTIFS('Relevant - Not CRM not valid'!$T$2:$T$416,$A370,'Relevant - Not CRM not valid'!$G$2:$G$416,"UK",'Relevant - Not CRM not valid'!$M$2:$M$416,"Research",'Relevant - Not CRM not valid'!$R$2:$R$416,"Academic")+COUNTIFS('Relevant - In CRM not valid'!$T$2:$T$46,$A370,'Relevant - In CRM not valid'!$G$2:$G$46,"UK",'Relevant - In CRM not valid'!$M$2:$M$46,"Research",'Relevant - In CRM not valid'!$R$2:$R$46,"Academic")</f>
        <v>0</v>
      </c>
      <c r="J370" s="2">
        <f>COUNTIFS('Relevant - In CRM valid'!$T$2:$T$4699,$A370,'Relevant - In CRM valid'!$G$2:$G$4699,"UK",'Relevant - In CRM valid'!$M$2:$M$4699,"Finance")+COUNTIFS('Relevant - In CRM unknown'!$T$2:$T$253,$A370,'Relevant - In CRM unknown'!$G$2:$G$253,"UK",'Relevant - In CRM unknown'!$M$2:$M$253,"Finance")+COUNTIFS('Relevant - IN NOW CRM valid'!$T$2:$T$2328,$A370,'Relevant - IN NOW CRM valid'!$G$2:$G$2328,"UK",'Relevant - IN NOW CRM valid'!$M$2:$M$2328,"Finance")+COUNTIFS('Relevant - IN NOW CRM unknown'!$T$2:$T$1227,$A370,'Relevant - IN NOW CRM unknown'!$G$2:$G$1227,"UK",'Relevant - IN NOW CRM unknown'!$M$2:$M$1227,"Finance")+COUNTIFS('Relevant - Not CRM not valid'!$T$2:$T$416,$A370,'Relevant - Not CRM not valid'!$G$2:$G$416,"UK",'Relevant - Not CRM not valid'!$M$2:$M$416,"Finance")+COUNTIFS('Relevant - In CRM not valid'!$T$2:$T$46,$A370,'Relevant - In CRM not valid'!$G$2:$G$46,"UK",'Relevant - In CRM not valid'!$M$2:$M$46,"Finance")</f>
        <v>0</v>
      </c>
      <c r="K370" s="2">
        <f>COUNTIFS('Relevant - In CRM valid'!$T$2:$T$4699,$A370,'Relevant - In CRM valid'!$G$2:$G$4699,"UK",'Relevant - In CRM valid'!$M$2:$M$4699,"IT/Systems")+COUNTIFS('Relevant - In CRM unknown'!$T$2:$T$253,$A370,'Relevant - In CRM unknown'!$G$2:$G$253,"UK",'Relevant - In CRM unknown'!$M$2:$M$253,"IT/Systems")+COUNTIFS('Relevant - IN NOW CRM valid'!$T$2:$T$2328,$A370,'Relevant - IN NOW CRM valid'!$G$2:$G$2328,"UK",'Relevant - IN NOW CRM valid'!$M$2:$M$2328,"IT/Systems")+COUNTIFS('Relevant - IN NOW CRM unknown'!$T$2:$T$1227,$A370,'Relevant - IN NOW CRM unknown'!$G$2:$G$1227,"UK",'Relevant - IN NOW CRM unknown'!$M$2:$M$1227,"IT/Systems")+COUNTIFS('Relevant - Not CRM not valid'!$T$2:$T$416,$A370,'Relevant - Not CRM not valid'!$G$2:$G$416,"UK",'Relevant - Not CRM not valid'!$M$2:$M$416,"IT/Systems")+COUNTIFS('Relevant - In CRM not valid'!$T$2:$T$46,$A370,'Relevant - In CRM not valid'!$G$2:$G$46,"UK",'Relevant - In CRM not valid'!$M$2:$M$46,"IT/Systems")</f>
        <v>0</v>
      </c>
      <c r="L370" s="2">
        <f>COUNTIFS('Relevant - In CRM valid'!$T$2:$T$4699,$A370,'Relevant - In CRM valid'!$G$2:$G$4699,"UK",'Relevant - In CRM valid'!$M$2:$M$4699,"")+COUNTIFS('Relevant - In CRM unknown'!$T$2:$T$253,$A370,'Relevant - In CRM unknown'!$G$2:$G$253,"UK",'Relevant - In CRM unknown'!$M$2:$M$253,"")+COUNTIFS('Relevant - IN NOW CRM valid'!$T$2:$T$2328,$A370,'Relevant - IN NOW CRM valid'!$G$2:$G$2328,"UK",'Relevant - IN NOW CRM valid'!$M$2:$M$2328,"")+COUNTIFS('Relevant - IN NOW CRM unknown'!$T$2:$T$1227,$A370,'Relevant - IN NOW CRM unknown'!$G$2:$G$1227,"UK",'Relevant - IN NOW CRM unknown'!$M$2:$M$1227,"")+COUNTIFS('Relevant - Not CRM not valid'!$T$2:$T$416,$A370,'Relevant - Not CRM not valid'!$G$2:$G$416,"UK",'Relevant - Not CRM not valid'!$M$2:$M$416,"")+COUNTIFS('Relevant - In CRM not valid'!$T$2:$T$46,$A370,'Relevant - In CRM not valid'!$G$2:$G$46,"UK",'Relevant - In CRM not valid'!$M$2:$M$46,"")</f>
        <v>0</v>
      </c>
      <c r="M370" s="2">
        <f t="shared" si="10"/>
        <v>1</v>
      </c>
      <c r="N370" s="2">
        <f>COUNTIFS('Relevant - In CRM valid'!$T$2:$T$4699,$A370,'Relevant - In CRM valid'!$G$2:$G$4699,"UK",'Relevant - In CRM valid'!$Q$2:$Q$4699,"valid")+COUNTIFS('Relevant - In CRM unknown'!$T$2:$T$253,$A370,'Relevant - In CRM unknown'!$G$2:$G$253,"UK",'Relevant - In CRM unknown'!$Q$2:$Q$253,"valid")+COUNTIFS('Relevant - IN NOW CRM valid'!$T$2:$T$2328,$A370,'Relevant - IN NOW CRM valid'!$G$2:$G$2328,"UK",'Relevant - IN NOW CRM valid'!$Q$2:$Q$2328,"valid")+COUNTIFS('Relevant - IN NOW CRM unknown'!$T$2:$T$1227,$A370,'Relevant - IN NOW CRM unknown'!$G$2:$G$1227,"UK",'Relevant - IN NOW CRM unknown'!$Q$2:$Q$1227,"valid")+COUNTIFS('Relevant - Not CRM not valid'!$T$2:$T$416,$A370,'Relevant - Not CRM not valid'!$G$2:$G$416,"UK",'Relevant - Not CRM not valid'!$Q$2:$Q$416,"valid")+COUNTIFS('Relevant - In CRM not valid'!$T$2:$T$46,$A370,'Relevant - In CRM not valid'!$G$2:$G$46,"UK",'Relevant - In CRM not valid'!$Q$2:$Q$46,"valid")</f>
        <v>1</v>
      </c>
      <c r="O370" s="2" t="str">
        <f t="shared" si="11"/>
        <v>Finance  IT/Systems</v>
      </c>
    </row>
    <row r="371" spans="1:15" ht="15" customHeight="1">
      <c r="A371" s="2" t="s">
        <v>849</v>
      </c>
      <c r="B371" s="2" t="s">
        <v>850</v>
      </c>
      <c r="C371" s="2" t="s">
        <v>1570</v>
      </c>
      <c r="D371" s="2" t="str">
        <f>IFERROR(INDEX('UK Target Institutions'!$D$2:$D$727,MATCH($A371,'UK Target Institutions'!$A$2:$A$727,0)),"")</f>
        <v>No</v>
      </c>
      <c r="E371" s="2">
        <f>COUNTIFS('Relevant - In CRM valid'!$T$2:$T$4699,$A371,'Relevant - In CRM valid'!$G$2:$G$4699,"UK")+COUNTIFS('Relevant - In CRM unknown'!$T$2:$T$253,$A371,'Relevant - In CRM unknown'!$G$2:$G$253,"UK")+COUNTIFS('Relevant - IN NOW CRM valid'!$T$2:$T$2328,$A371,'Relevant - IN NOW CRM valid'!$G$2:$G$2328,"UK")+COUNTIFS('Relevant - IN NOW CRM unknown'!$T$2:$T$1227,$A371,'Relevant - IN NOW CRM unknown'!$G$2:$G$1227,"UK")+COUNTIFS('Relevant - Not CRM not valid'!$T$2:$T$416,$A371,'Relevant - Not CRM not valid'!$G$2:$G$416,"UK")+COUNTIFS('Relevant - In CRM not valid'!$T$2:$T$46,$A371,'Relevant - In CRM not valid'!$G$2:$G$46,"UK")</f>
        <v>1</v>
      </c>
      <c r="F371" s="2">
        <f>COUNTIFS('Relevant - In CRM valid'!$T$2:$T$4699,$A371,'Relevant - In CRM valid'!$G$2:$G$4699,"UK",'Relevant - In CRM valid'!$M$2:$M$4699,"Research")+COUNTIFS('Relevant - In CRM unknown'!$T$2:$T$253,$A371,'Relevant - In CRM unknown'!$G$2:$G$253,"UK",'Relevant - In CRM unknown'!$M$2:$M$253,"Research")+COUNTIFS('Relevant - IN NOW CRM valid'!$T$2:$T$2328,$A371,'Relevant - IN NOW CRM valid'!$G$2:$G$2328,"UK",'Relevant - IN NOW CRM valid'!$M$2:$M$2328,"Research")+COUNTIFS('Relevant - IN NOW CRM unknown'!$T$2:$T$1227,$A371,'Relevant - IN NOW CRM unknown'!$G$2:$G$1227,"UK",'Relevant - IN NOW CRM unknown'!$M$2:$M$1227,"Research")+COUNTIFS('Relevant - Not CRM not valid'!$T$2:$T$416,$A371,'Relevant - Not CRM not valid'!$G$2:$G$416,"UK",'Relevant - Not CRM not valid'!$M$2:$M$416,"Research")+COUNTIFS('Relevant - In CRM not valid'!$T$2:$T$46,$A371,'Relevant - In CRM not valid'!$G$2:$G$46,"UK",'Relevant - In CRM not valid'!$M$2:$M$46,"Research")</f>
        <v>1</v>
      </c>
      <c r="G371" s="2">
        <f>COUNTIFS('Relevant - In CRM valid'!$T$2:$T$4699,$A371,'Relevant - In CRM valid'!$G$2:$G$4699,"UK",'Relevant - In CRM valid'!$M$2:$M$4699,"Research",'Relevant - In CRM valid'!$R$2:$R$4699,"Senior")+COUNTIFS('Relevant - In CRM unknown'!$T$2:$T$253,$A371,'Relevant - In CRM unknown'!$G$2:$G$253,"UK",'Relevant - In CRM unknown'!$M$2:$M$253,"Research",'Relevant - In CRM unknown'!$R$2:$R$253,"Senior")+COUNTIFS('Relevant - IN NOW CRM valid'!$T$2:$T$2328,$A371,'Relevant - IN NOW CRM valid'!$G$2:$G$2328,"UK",'Relevant - IN NOW CRM valid'!$M$2:$M$2328,"Research",'Relevant - IN NOW CRM valid'!$R$2:$R$2328,"Senior")+COUNTIFS('Relevant - IN NOW CRM unknown'!$T$2:$T$1227,$A371,'Relevant - IN NOW CRM unknown'!$G$2:$G$1227,"UK",'Relevant - IN NOW CRM unknown'!$M$2:$M$1227,"Research",'Relevant - IN NOW CRM unknown'!$R$2:$R$1227,"Senior")+COUNTIFS('Relevant - Not CRM not valid'!$T$2:$T$416,$A371,'Relevant - Not CRM not valid'!$G$2:$G$416,"UK",'Relevant - Not CRM not valid'!$M$2:$M$416,"Research",'Relevant - Not CRM not valid'!$R$2:$R$416,"Senior")+COUNTIFS('Relevant - In CRM not valid'!$T$2:$T$46,$A371,'Relevant - In CRM not valid'!$G$2:$G$46,"UK",'Relevant - In CRM not valid'!$M$2:$M$46,"Research",'Relevant - In CRM not valid'!$R$2:$R$46,"Senior")</f>
        <v>1</v>
      </c>
      <c r="H371" s="2">
        <f>COUNTIFS('Relevant - In CRM valid'!$T$2:$T$4699,$A371,'Relevant - In CRM valid'!$G$2:$G$4699,"UK",'Relevant - In CRM valid'!$M$2:$M$4699,"Research",'Relevant - In CRM valid'!$R$2:$R$4699,"Operational")+COUNTIFS('Relevant - In CRM unknown'!$T$2:$T$253,$A371,'Relevant - In CRM unknown'!$G$2:$G$253,"UK",'Relevant - In CRM unknown'!$M$2:$M$253,"Research",'Relevant - In CRM unknown'!$R$2:$R$253,"Operational")+COUNTIFS('Relevant - IN NOW CRM valid'!$T$2:$T$2328,$A371,'Relevant - IN NOW CRM valid'!$G$2:$G$2328,"UK",'Relevant - IN NOW CRM valid'!$M$2:$M$2328,"Research",'Relevant - IN NOW CRM valid'!$R$2:$R$2328,"Operational")+COUNTIFS('Relevant - IN NOW CRM unknown'!$T$2:$T$1227,$A371,'Relevant - IN NOW CRM unknown'!$G$2:$G$1227,"UK",'Relevant - IN NOW CRM unknown'!$M$2:$M$1227,"Research",'Relevant - IN NOW CRM unknown'!$R$2:$R$1227,"Operational")+COUNTIFS('Relevant - Not CRM not valid'!$T$2:$T$416,$A371,'Relevant - Not CRM not valid'!$G$2:$G$416,"UK",'Relevant - Not CRM not valid'!$M$2:$M$416,"Research",'Relevant - Not CRM not valid'!$R$2:$R$416,"Operational")+COUNTIFS('Relevant - In CRM not valid'!$T$2:$T$46,$A371,'Relevant - In CRM not valid'!$G$2:$G$46,"UK",'Relevant - In CRM not valid'!$M$2:$M$46,"Research",'Relevant - In CRM not valid'!$R$2:$R$46,"Operational")</f>
        <v>0</v>
      </c>
      <c r="I371" s="2">
        <f>COUNTIFS('Relevant - In CRM valid'!$T$2:$T$4699,$A371,'Relevant - In CRM valid'!$G$2:$G$4699,"UK",'Relevant - In CRM valid'!$M$2:$M$4699,"Research",'Relevant - In CRM valid'!$R$2:$R$4699,"Academic")+COUNTIFS('Relevant - In CRM unknown'!$T$2:$T$253,$A371,'Relevant - In CRM unknown'!$G$2:$G$253,"UK",'Relevant - In CRM unknown'!$M$2:$M$253,"Research",'Relevant - In CRM unknown'!$R$2:$R$253,"Academic")+COUNTIFS('Relevant - IN NOW CRM valid'!$T$2:$T$2328,$A371,'Relevant - IN NOW CRM valid'!$G$2:$G$2328,"UK",'Relevant - IN NOW CRM valid'!$M$2:$M$2328,"Research",'Relevant - IN NOW CRM valid'!$R$2:$R$2328,"Academic")+COUNTIFS('Relevant - IN NOW CRM unknown'!$T$2:$T$1227,$A371,'Relevant - IN NOW CRM unknown'!$G$2:$G$1227,"UK",'Relevant - IN NOW CRM unknown'!$M$2:$M$1227,"Research",'Relevant - IN NOW CRM unknown'!$R$2:$R$1227,"Academic")+COUNTIFS('Relevant - Not CRM not valid'!$T$2:$T$416,$A371,'Relevant - Not CRM not valid'!$G$2:$G$416,"UK",'Relevant - Not CRM not valid'!$M$2:$M$416,"Research",'Relevant - Not CRM not valid'!$R$2:$R$416,"Academic")+COUNTIFS('Relevant - In CRM not valid'!$T$2:$T$46,$A371,'Relevant - In CRM not valid'!$G$2:$G$46,"UK",'Relevant - In CRM not valid'!$M$2:$M$46,"Research",'Relevant - In CRM not valid'!$R$2:$R$46,"Academic")</f>
        <v>0</v>
      </c>
      <c r="J371" s="2">
        <f>COUNTIFS('Relevant - In CRM valid'!$T$2:$T$4699,$A371,'Relevant - In CRM valid'!$G$2:$G$4699,"UK",'Relevant - In CRM valid'!$M$2:$M$4699,"Finance")+COUNTIFS('Relevant - In CRM unknown'!$T$2:$T$253,$A371,'Relevant - In CRM unknown'!$G$2:$G$253,"UK",'Relevant - In CRM unknown'!$M$2:$M$253,"Finance")+COUNTIFS('Relevant - IN NOW CRM valid'!$T$2:$T$2328,$A371,'Relevant - IN NOW CRM valid'!$G$2:$G$2328,"UK",'Relevant - IN NOW CRM valid'!$M$2:$M$2328,"Finance")+COUNTIFS('Relevant - IN NOW CRM unknown'!$T$2:$T$1227,$A371,'Relevant - IN NOW CRM unknown'!$G$2:$G$1227,"UK",'Relevant - IN NOW CRM unknown'!$M$2:$M$1227,"Finance")+COUNTIFS('Relevant - Not CRM not valid'!$T$2:$T$416,$A371,'Relevant - Not CRM not valid'!$G$2:$G$416,"UK",'Relevant - Not CRM not valid'!$M$2:$M$416,"Finance")+COUNTIFS('Relevant - In CRM not valid'!$T$2:$T$46,$A371,'Relevant - In CRM not valid'!$G$2:$G$46,"UK",'Relevant - In CRM not valid'!$M$2:$M$46,"Finance")</f>
        <v>0</v>
      </c>
      <c r="K371" s="2">
        <f>COUNTIFS('Relevant - In CRM valid'!$T$2:$T$4699,$A371,'Relevant - In CRM valid'!$G$2:$G$4699,"UK",'Relevant - In CRM valid'!$M$2:$M$4699,"IT/Systems")+COUNTIFS('Relevant - In CRM unknown'!$T$2:$T$253,$A371,'Relevant - In CRM unknown'!$G$2:$G$253,"UK",'Relevant - In CRM unknown'!$M$2:$M$253,"IT/Systems")+COUNTIFS('Relevant - IN NOW CRM valid'!$T$2:$T$2328,$A371,'Relevant - IN NOW CRM valid'!$G$2:$G$2328,"UK",'Relevant - IN NOW CRM valid'!$M$2:$M$2328,"IT/Systems")+COUNTIFS('Relevant - IN NOW CRM unknown'!$T$2:$T$1227,$A371,'Relevant - IN NOW CRM unknown'!$G$2:$G$1227,"UK",'Relevant - IN NOW CRM unknown'!$M$2:$M$1227,"IT/Systems")+COUNTIFS('Relevant - Not CRM not valid'!$T$2:$T$416,$A371,'Relevant - Not CRM not valid'!$G$2:$G$416,"UK",'Relevant - Not CRM not valid'!$M$2:$M$416,"IT/Systems")+COUNTIFS('Relevant - In CRM not valid'!$T$2:$T$46,$A371,'Relevant - In CRM not valid'!$G$2:$G$46,"UK",'Relevant - In CRM not valid'!$M$2:$M$46,"IT/Systems")</f>
        <v>0</v>
      </c>
      <c r="L371" s="2">
        <f>COUNTIFS('Relevant - In CRM valid'!$T$2:$T$4699,$A371,'Relevant - In CRM valid'!$G$2:$G$4699,"UK",'Relevant - In CRM valid'!$M$2:$M$4699,"")+COUNTIFS('Relevant - In CRM unknown'!$T$2:$T$253,$A371,'Relevant - In CRM unknown'!$G$2:$G$253,"UK",'Relevant - In CRM unknown'!$M$2:$M$253,"")+COUNTIFS('Relevant - IN NOW CRM valid'!$T$2:$T$2328,$A371,'Relevant - IN NOW CRM valid'!$G$2:$G$2328,"UK",'Relevant - IN NOW CRM valid'!$M$2:$M$2328,"")+COUNTIFS('Relevant - IN NOW CRM unknown'!$T$2:$T$1227,$A371,'Relevant - IN NOW CRM unknown'!$G$2:$G$1227,"UK",'Relevant - IN NOW CRM unknown'!$M$2:$M$1227,"")+COUNTIFS('Relevant - Not CRM not valid'!$T$2:$T$416,$A371,'Relevant - Not CRM not valid'!$G$2:$G$416,"UK",'Relevant - Not CRM not valid'!$M$2:$M$416,"")+COUNTIFS('Relevant - In CRM not valid'!$T$2:$T$46,$A371,'Relevant - In CRM not valid'!$G$2:$G$46,"UK",'Relevant - In CRM not valid'!$M$2:$M$46,"")</f>
        <v>0</v>
      </c>
      <c r="M371" s="2">
        <f t="shared" si="10"/>
        <v>1</v>
      </c>
      <c r="N371" s="2">
        <f>COUNTIFS('Relevant - In CRM valid'!$T$2:$T$4699,$A371,'Relevant - In CRM valid'!$G$2:$G$4699,"UK",'Relevant - In CRM valid'!$Q$2:$Q$4699,"valid")+COUNTIFS('Relevant - In CRM unknown'!$T$2:$T$253,$A371,'Relevant - In CRM unknown'!$G$2:$G$253,"UK",'Relevant - In CRM unknown'!$Q$2:$Q$253,"valid")+COUNTIFS('Relevant - IN NOW CRM valid'!$T$2:$T$2328,$A371,'Relevant - IN NOW CRM valid'!$G$2:$G$2328,"UK",'Relevant - IN NOW CRM valid'!$Q$2:$Q$2328,"valid")+COUNTIFS('Relevant - IN NOW CRM unknown'!$T$2:$T$1227,$A371,'Relevant - IN NOW CRM unknown'!$G$2:$G$1227,"UK",'Relevant - IN NOW CRM unknown'!$Q$2:$Q$1227,"valid")+COUNTIFS('Relevant - Not CRM not valid'!$T$2:$T$416,$A371,'Relevant - Not CRM not valid'!$G$2:$G$416,"UK",'Relevant - Not CRM not valid'!$Q$2:$Q$416,"valid")+COUNTIFS('Relevant - In CRM not valid'!$T$2:$T$46,$A371,'Relevant - In CRM not valid'!$G$2:$G$46,"UK",'Relevant - In CRM not valid'!$Q$2:$Q$46,"valid")</f>
        <v>1</v>
      </c>
      <c r="O371" s="2" t="str">
        <f t="shared" si="11"/>
        <v>Finance  IT/Systems</v>
      </c>
    </row>
    <row r="372" spans="1:15" ht="15" customHeight="1">
      <c r="A372" s="2" t="s">
        <v>851</v>
      </c>
      <c r="B372" s="2" t="s">
        <v>852</v>
      </c>
      <c r="C372" s="2" t="s">
        <v>161</v>
      </c>
      <c r="D372" s="2" t="str">
        <f>IFERROR(INDEX('UK Target Institutions'!$D$2:$D$727,MATCH($A372,'UK Target Institutions'!$A$2:$A$727,0)),"")</f>
        <v>Yes</v>
      </c>
      <c r="E372" s="2">
        <f>COUNTIFS('Relevant - In CRM valid'!$T$2:$T$4699,$A372,'Relevant - In CRM valid'!$G$2:$G$4699,"UK")+COUNTIFS('Relevant - In CRM unknown'!$T$2:$T$253,$A372,'Relevant - In CRM unknown'!$G$2:$G$253,"UK")+COUNTIFS('Relevant - IN NOW CRM valid'!$T$2:$T$2328,$A372,'Relevant - IN NOW CRM valid'!$G$2:$G$2328,"UK")+COUNTIFS('Relevant - IN NOW CRM unknown'!$T$2:$T$1227,$A372,'Relevant - IN NOW CRM unknown'!$G$2:$G$1227,"UK")+COUNTIFS('Relevant - Not CRM not valid'!$T$2:$T$416,$A372,'Relevant - Not CRM not valid'!$G$2:$G$416,"UK")+COUNTIFS('Relevant - In CRM not valid'!$T$2:$T$46,$A372,'Relevant - In CRM not valid'!$G$2:$G$46,"UK")</f>
        <v>1</v>
      </c>
      <c r="F372" s="2">
        <f>COUNTIFS('Relevant - In CRM valid'!$T$2:$T$4699,$A372,'Relevant - In CRM valid'!$G$2:$G$4699,"UK",'Relevant - In CRM valid'!$M$2:$M$4699,"Research")+COUNTIFS('Relevant - In CRM unknown'!$T$2:$T$253,$A372,'Relevant - In CRM unknown'!$G$2:$G$253,"UK",'Relevant - In CRM unknown'!$M$2:$M$253,"Research")+COUNTIFS('Relevant - IN NOW CRM valid'!$T$2:$T$2328,$A372,'Relevant - IN NOW CRM valid'!$G$2:$G$2328,"UK",'Relevant - IN NOW CRM valid'!$M$2:$M$2328,"Research")+COUNTIFS('Relevant - IN NOW CRM unknown'!$T$2:$T$1227,$A372,'Relevant - IN NOW CRM unknown'!$G$2:$G$1227,"UK",'Relevant - IN NOW CRM unknown'!$M$2:$M$1227,"Research")+COUNTIFS('Relevant - Not CRM not valid'!$T$2:$T$416,$A372,'Relevant - Not CRM not valid'!$G$2:$G$416,"UK",'Relevant - Not CRM not valid'!$M$2:$M$416,"Research")+COUNTIFS('Relevant - In CRM not valid'!$T$2:$T$46,$A372,'Relevant - In CRM not valid'!$G$2:$G$46,"UK",'Relevant - In CRM not valid'!$M$2:$M$46,"Research")</f>
        <v>1</v>
      </c>
      <c r="G372" s="2">
        <f>COUNTIFS('Relevant - In CRM valid'!$T$2:$T$4699,$A372,'Relevant - In CRM valid'!$G$2:$G$4699,"UK",'Relevant - In CRM valid'!$M$2:$M$4699,"Research",'Relevant - In CRM valid'!$R$2:$R$4699,"Senior")+COUNTIFS('Relevant - In CRM unknown'!$T$2:$T$253,$A372,'Relevant - In CRM unknown'!$G$2:$G$253,"UK",'Relevant - In CRM unknown'!$M$2:$M$253,"Research",'Relevant - In CRM unknown'!$R$2:$R$253,"Senior")+COUNTIFS('Relevant - IN NOW CRM valid'!$T$2:$T$2328,$A372,'Relevant - IN NOW CRM valid'!$G$2:$G$2328,"UK",'Relevant - IN NOW CRM valid'!$M$2:$M$2328,"Research",'Relevant - IN NOW CRM valid'!$R$2:$R$2328,"Senior")+COUNTIFS('Relevant - IN NOW CRM unknown'!$T$2:$T$1227,$A372,'Relevant - IN NOW CRM unknown'!$G$2:$G$1227,"UK",'Relevant - IN NOW CRM unknown'!$M$2:$M$1227,"Research",'Relevant - IN NOW CRM unknown'!$R$2:$R$1227,"Senior")+COUNTIFS('Relevant - Not CRM not valid'!$T$2:$T$416,$A372,'Relevant - Not CRM not valid'!$G$2:$G$416,"UK",'Relevant - Not CRM not valid'!$M$2:$M$416,"Research",'Relevant - Not CRM not valid'!$R$2:$R$416,"Senior")+COUNTIFS('Relevant - In CRM not valid'!$T$2:$T$46,$A372,'Relevant - In CRM not valid'!$G$2:$G$46,"UK",'Relevant - In CRM not valid'!$M$2:$M$46,"Research",'Relevant - In CRM not valid'!$R$2:$R$46,"Senior")</f>
        <v>0</v>
      </c>
      <c r="H372" s="2">
        <f>COUNTIFS('Relevant - In CRM valid'!$T$2:$T$4699,$A372,'Relevant - In CRM valid'!$G$2:$G$4699,"UK",'Relevant - In CRM valid'!$M$2:$M$4699,"Research",'Relevant - In CRM valid'!$R$2:$R$4699,"Operational")+COUNTIFS('Relevant - In CRM unknown'!$T$2:$T$253,$A372,'Relevant - In CRM unknown'!$G$2:$G$253,"UK",'Relevant - In CRM unknown'!$M$2:$M$253,"Research",'Relevant - In CRM unknown'!$R$2:$R$253,"Operational")+COUNTIFS('Relevant - IN NOW CRM valid'!$T$2:$T$2328,$A372,'Relevant - IN NOW CRM valid'!$G$2:$G$2328,"UK",'Relevant - IN NOW CRM valid'!$M$2:$M$2328,"Research",'Relevant - IN NOW CRM valid'!$R$2:$R$2328,"Operational")+COUNTIFS('Relevant - IN NOW CRM unknown'!$T$2:$T$1227,$A372,'Relevant - IN NOW CRM unknown'!$G$2:$G$1227,"UK",'Relevant - IN NOW CRM unknown'!$M$2:$M$1227,"Research",'Relevant - IN NOW CRM unknown'!$R$2:$R$1227,"Operational")+COUNTIFS('Relevant - Not CRM not valid'!$T$2:$T$416,$A372,'Relevant - Not CRM not valid'!$G$2:$G$416,"UK",'Relevant - Not CRM not valid'!$M$2:$M$416,"Research",'Relevant - Not CRM not valid'!$R$2:$R$416,"Operational")+COUNTIFS('Relevant - In CRM not valid'!$T$2:$T$46,$A372,'Relevant - In CRM not valid'!$G$2:$G$46,"UK",'Relevant - In CRM not valid'!$M$2:$M$46,"Research",'Relevant - In CRM not valid'!$R$2:$R$46,"Operational")</f>
        <v>0</v>
      </c>
      <c r="I372" s="2">
        <f>COUNTIFS('Relevant - In CRM valid'!$T$2:$T$4699,$A372,'Relevant - In CRM valid'!$G$2:$G$4699,"UK",'Relevant - In CRM valid'!$M$2:$M$4699,"Research",'Relevant - In CRM valid'!$R$2:$R$4699,"Academic")+COUNTIFS('Relevant - In CRM unknown'!$T$2:$T$253,$A372,'Relevant - In CRM unknown'!$G$2:$G$253,"UK",'Relevant - In CRM unknown'!$M$2:$M$253,"Research",'Relevant - In CRM unknown'!$R$2:$R$253,"Academic")+COUNTIFS('Relevant - IN NOW CRM valid'!$T$2:$T$2328,$A372,'Relevant - IN NOW CRM valid'!$G$2:$G$2328,"UK",'Relevant - IN NOW CRM valid'!$M$2:$M$2328,"Research",'Relevant - IN NOW CRM valid'!$R$2:$R$2328,"Academic")+COUNTIFS('Relevant - IN NOW CRM unknown'!$T$2:$T$1227,$A372,'Relevant - IN NOW CRM unknown'!$G$2:$G$1227,"UK",'Relevant - IN NOW CRM unknown'!$M$2:$M$1227,"Research",'Relevant - IN NOW CRM unknown'!$R$2:$R$1227,"Academic")+COUNTIFS('Relevant - Not CRM not valid'!$T$2:$T$416,$A372,'Relevant - Not CRM not valid'!$G$2:$G$416,"UK",'Relevant - Not CRM not valid'!$M$2:$M$416,"Research",'Relevant - Not CRM not valid'!$R$2:$R$416,"Academic")+COUNTIFS('Relevant - In CRM not valid'!$T$2:$T$46,$A372,'Relevant - In CRM not valid'!$G$2:$G$46,"UK",'Relevant - In CRM not valid'!$M$2:$M$46,"Research",'Relevant - In CRM not valid'!$R$2:$R$46,"Academic")</f>
        <v>1</v>
      </c>
      <c r="J372" s="2">
        <f>COUNTIFS('Relevant - In CRM valid'!$T$2:$T$4699,$A372,'Relevant - In CRM valid'!$G$2:$G$4699,"UK",'Relevant - In CRM valid'!$M$2:$M$4699,"Finance")+COUNTIFS('Relevant - In CRM unknown'!$T$2:$T$253,$A372,'Relevant - In CRM unknown'!$G$2:$G$253,"UK",'Relevant - In CRM unknown'!$M$2:$M$253,"Finance")+COUNTIFS('Relevant - IN NOW CRM valid'!$T$2:$T$2328,$A372,'Relevant - IN NOW CRM valid'!$G$2:$G$2328,"UK",'Relevant - IN NOW CRM valid'!$M$2:$M$2328,"Finance")+COUNTIFS('Relevant - IN NOW CRM unknown'!$T$2:$T$1227,$A372,'Relevant - IN NOW CRM unknown'!$G$2:$G$1227,"UK",'Relevant - IN NOW CRM unknown'!$M$2:$M$1227,"Finance")+COUNTIFS('Relevant - Not CRM not valid'!$T$2:$T$416,$A372,'Relevant - Not CRM not valid'!$G$2:$G$416,"UK",'Relevant - Not CRM not valid'!$M$2:$M$416,"Finance")+COUNTIFS('Relevant - In CRM not valid'!$T$2:$T$46,$A372,'Relevant - In CRM not valid'!$G$2:$G$46,"UK",'Relevant - In CRM not valid'!$M$2:$M$46,"Finance")</f>
        <v>0</v>
      </c>
      <c r="K372" s="2">
        <f>COUNTIFS('Relevant - In CRM valid'!$T$2:$T$4699,$A372,'Relevant - In CRM valid'!$G$2:$G$4699,"UK",'Relevant - In CRM valid'!$M$2:$M$4699,"IT/Systems")+COUNTIFS('Relevant - In CRM unknown'!$T$2:$T$253,$A372,'Relevant - In CRM unknown'!$G$2:$G$253,"UK",'Relevant - In CRM unknown'!$M$2:$M$253,"IT/Systems")+COUNTIFS('Relevant - IN NOW CRM valid'!$T$2:$T$2328,$A372,'Relevant - IN NOW CRM valid'!$G$2:$G$2328,"UK",'Relevant - IN NOW CRM valid'!$M$2:$M$2328,"IT/Systems")+COUNTIFS('Relevant - IN NOW CRM unknown'!$T$2:$T$1227,$A372,'Relevant - IN NOW CRM unknown'!$G$2:$G$1227,"UK",'Relevant - IN NOW CRM unknown'!$M$2:$M$1227,"IT/Systems")+COUNTIFS('Relevant - Not CRM not valid'!$T$2:$T$416,$A372,'Relevant - Not CRM not valid'!$G$2:$G$416,"UK",'Relevant - Not CRM not valid'!$M$2:$M$416,"IT/Systems")+COUNTIFS('Relevant - In CRM not valid'!$T$2:$T$46,$A372,'Relevant - In CRM not valid'!$G$2:$G$46,"UK",'Relevant - In CRM not valid'!$M$2:$M$46,"IT/Systems")</f>
        <v>0</v>
      </c>
      <c r="L372" s="2">
        <f>COUNTIFS('Relevant - In CRM valid'!$T$2:$T$4699,$A372,'Relevant - In CRM valid'!$G$2:$G$4699,"UK",'Relevant - In CRM valid'!$M$2:$M$4699,"")+COUNTIFS('Relevant - In CRM unknown'!$T$2:$T$253,$A372,'Relevant - In CRM unknown'!$G$2:$G$253,"UK",'Relevant - In CRM unknown'!$M$2:$M$253,"")+COUNTIFS('Relevant - IN NOW CRM valid'!$T$2:$T$2328,$A372,'Relevant - IN NOW CRM valid'!$G$2:$G$2328,"UK",'Relevant - IN NOW CRM valid'!$M$2:$M$2328,"")+COUNTIFS('Relevant - IN NOW CRM unknown'!$T$2:$T$1227,$A372,'Relevant - IN NOW CRM unknown'!$G$2:$G$1227,"UK",'Relevant - IN NOW CRM unknown'!$M$2:$M$1227,"")+COUNTIFS('Relevant - Not CRM not valid'!$T$2:$T$416,$A372,'Relevant - Not CRM not valid'!$G$2:$G$416,"UK",'Relevant - Not CRM not valid'!$M$2:$M$416,"")+COUNTIFS('Relevant - In CRM not valid'!$T$2:$T$46,$A372,'Relevant - In CRM not valid'!$G$2:$G$46,"UK",'Relevant - In CRM not valid'!$M$2:$M$46,"")</f>
        <v>0</v>
      </c>
      <c r="M372" s="2">
        <f t="shared" si="10"/>
        <v>1</v>
      </c>
      <c r="N372" s="2">
        <f>COUNTIFS('Relevant - In CRM valid'!$T$2:$T$4699,$A372,'Relevant - In CRM valid'!$G$2:$G$4699,"UK",'Relevant - In CRM valid'!$Q$2:$Q$4699,"valid")+COUNTIFS('Relevant - In CRM unknown'!$T$2:$T$253,$A372,'Relevant - In CRM unknown'!$G$2:$G$253,"UK",'Relevant - In CRM unknown'!$Q$2:$Q$253,"valid")+COUNTIFS('Relevant - IN NOW CRM valid'!$T$2:$T$2328,$A372,'Relevant - IN NOW CRM valid'!$G$2:$G$2328,"UK",'Relevant - IN NOW CRM valid'!$Q$2:$Q$2328,"valid")+COUNTIFS('Relevant - IN NOW CRM unknown'!$T$2:$T$1227,$A372,'Relevant - IN NOW CRM unknown'!$G$2:$G$1227,"UK",'Relevant - IN NOW CRM unknown'!$Q$2:$Q$1227,"valid")+COUNTIFS('Relevant - Not CRM not valid'!$T$2:$T$416,$A372,'Relevant - Not CRM not valid'!$G$2:$G$416,"UK",'Relevant - Not CRM not valid'!$Q$2:$Q$416,"valid")+COUNTIFS('Relevant - In CRM not valid'!$T$2:$T$46,$A372,'Relevant - In CRM not valid'!$G$2:$G$46,"UK",'Relevant - In CRM not valid'!$Q$2:$Q$46,"valid")</f>
        <v>1</v>
      </c>
      <c r="O372" s="2" t="str">
        <f t="shared" si="11"/>
        <v>Finance  IT/Systems</v>
      </c>
    </row>
    <row r="373" spans="1:15" ht="15" customHeight="1">
      <c r="A373" s="2" t="s">
        <v>853</v>
      </c>
      <c r="B373" s="2" t="s">
        <v>854</v>
      </c>
      <c r="C373" s="2" t="s">
        <v>1570</v>
      </c>
      <c r="D373" s="2" t="str">
        <f>IFERROR(INDEX('UK Target Institutions'!$D$2:$D$727,MATCH($A373,'UK Target Institutions'!$A$2:$A$727,0)),"")</f>
        <v>No</v>
      </c>
      <c r="E373" s="2">
        <f>COUNTIFS('Relevant - In CRM valid'!$T$2:$T$4699,$A373,'Relevant - In CRM valid'!$G$2:$G$4699,"UK")+COUNTIFS('Relevant - In CRM unknown'!$T$2:$T$253,$A373,'Relevant - In CRM unknown'!$G$2:$G$253,"UK")+COUNTIFS('Relevant - IN NOW CRM valid'!$T$2:$T$2328,$A373,'Relevant - IN NOW CRM valid'!$G$2:$G$2328,"UK")+COUNTIFS('Relevant - IN NOW CRM unknown'!$T$2:$T$1227,$A373,'Relevant - IN NOW CRM unknown'!$G$2:$G$1227,"UK")+COUNTIFS('Relevant - Not CRM not valid'!$T$2:$T$416,$A373,'Relevant - Not CRM not valid'!$G$2:$G$416,"UK")+COUNTIFS('Relevant - In CRM not valid'!$T$2:$T$46,$A373,'Relevant - In CRM not valid'!$G$2:$G$46,"UK")</f>
        <v>1</v>
      </c>
      <c r="F373" s="2">
        <f>COUNTIFS('Relevant - In CRM valid'!$T$2:$T$4699,$A373,'Relevant - In CRM valid'!$G$2:$G$4699,"UK",'Relevant - In CRM valid'!$M$2:$M$4699,"Research")+COUNTIFS('Relevant - In CRM unknown'!$T$2:$T$253,$A373,'Relevant - In CRM unknown'!$G$2:$G$253,"UK",'Relevant - In CRM unknown'!$M$2:$M$253,"Research")+COUNTIFS('Relevant - IN NOW CRM valid'!$T$2:$T$2328,$A373,'Relevant - IN NOW CRM valid'!$G$2:$G$2328,"UK",'Relevant - IN NOW CRM valid'!$M$2:$M$2328,"Research")+COUNTIFS('Relevant - IN NOW CRM unknown'!$T$2:$T$1227,$A373,'Relevant - IN NOW CRM unknown'!$G$2:$G$1227,"UK",'Relevant - IN NOW CRM unknown'!$M$2:$M$1227,"Research")+COUNTIFS('Relevant - Not CRM not valid'!$T$2:$T$416,$A373,'Relevant - Not CRM not valid'!$G$2:$G$416,"UK",'Relevant - Not CRM not valid'!$M$2:$M$416,"Research")+COUNTIFS('Relevant - In CRM not valid'!$T$2:$T$46,$A373,'Relevant - In CRM not valid'!$G$2:$G$46,"UK",'Relevant - In CRM not valid'!$M$2:$M$46,"Research")</f>
        <v>0</v>
      </c>
      <c r="G373" s="2">
        <f>COUNTIFS('Relevant - In CRM valid'!$T$2:$T$4699,$A373,'Relevant - In CRM valid'!$G$2:$G$4699,"UK",'Relevant - In CRM valid'!$M$2:$M$4699,"Research",'Relevant - In CRM valid'!$R$2:$R$4699,"Senior")+COUNTIFS('Relevant - In CRM unknown'!$T$2:$T$253,$A373,'Relevant - In CRM unknown'!$G$2:$G$253,"UK",'Relevant - In CRM unknown'!$M$2:$M$253,"Research",'Relevant - In CRM unknown'!$R$2:$R$253,"Senior")+COUNTIFS('Relevant - IN NOW CRM valid'!$T$2:$T$2328,$A373,'Relevant - IN NOW CRM valid'!$G$2:$G$2328,"UK",'Relevant - IN NOW CRM valid'!$M$2:$M$2328,"Research",'Relevant - IN NOW CRM valid'!$R$2:$R$2328,"Senior")+COUNTIFS('Relevant - IN NOW CRM unknown'!$T$2:$T$1227,$A373,'Relevant - IN NOW CRM unknown'!$G$2:$G$1227,"UK",'Relevant - IN NOW CRM unknown'!$M$2:$M$1227,"Research",'Relevant - IN NOW CRM unknown'!$R$2:$R$1227,"Senior")+COUNTIFS('Relevant - Not CRM not valid'!$T$2:$T$416,$A373,'Relevant - Not CRM not valid'!$G$2:$G$416,"UK",'Relevant - Not CRM not valid'!$M$2:$M$416,"Research",'Relevant - Not CRM not valid'!$R$2:$R$416,"Senior")+COUNTIFS('Relevant - In CRM not valid'!$T$2:$T$46,$A373,'Relevant - In CRM not valid'!$G$2:$G$46,"UK",'Relevant - In CRM not valid'!$M$2:$M$46,"Research",'Relevant - In CRM not valid'!$R$2:$R$46,"Senior")</f>
        <v>0</v>
      </c>
      <c r="H373" s="2">
        <f>COUNTIFS('Relevant - In CRM valid'!$T$2:$T$4699,$A373,'Relevant - In CRM valid'!$G$2:$G$4699,"UK",'Relevant - In CRM valid'!$M$2:$M$4699,"Research",'Relevant - In CRM valid'!$R$2:$R$4699,"Operational")+COUNTIFS('Relevant - In CRM unknown'!$T$2:$T$253,$A373,'Relevant - In CRM unknown'!$G$2:$G$253,"UK",'Relevant - In CRM unknown'!$M$2:$M$253,"Research",'Relevant - In CRM unknown'!$R$2:$R$253,"Operational")+COUNTIFS('Relevant - IN NOW CRM valid'!$T$2:$T$2328,$A373,'Relevant - IN NOW CRM valid'!$G$2:$G$2328,"UK",'Relevant - IN NOW CRM valid'!$M$2:$M$2328,"Research",'Relevant - IN NOW CRM valid'!$R$2:$R$2328,"Operational")+COUNTIFS('Relevant - IN NOW CRM unknown'!$T$2:$T$1227,$A373,'Relevant - IN NOW CRM unknown'!$G$2:$G$1227,"UK",'Relevant - IN NOW CRM unknown'!$M$2:$M$1227,"Research",'Relevant - IN NOW CRM unknown'!$R$2:$R$1227,"Operational")+COUNTIFS('Relevant - Not CRM not valid'!$T$2:$T$416,$A373,'Relevant - Not CRM not valid'!$G$2:$G$416,"UK",'Relevant - Not CRM not valid'!$M$2:$M$416,"Research",'Relevant - Not CRM not valid'!$R$2:$R$416,"Operational")+COUNTIFS('Relevant - In CRM not valid'!$T$2:$T$46,$A373,'Relevant - In CRM not valid'!$G$2:$G$46,"UK",'Relevant - In CRM not valid'!$M$2:$M$46,"Research",'Relevant - In CRM not valid'!$R$2:$R$46,"Operational")</f>
        <v>0</v>
      </c>
      <c r="I373" s="2">
        <f>COUNTIFS('Relevant - In CRM valid'!$T$2:$T$4699,$A373,'Relevant - In CRM valid'!$G$2:$G$4699,"UK",'Relevant - In CRM valid'!$M$2:$M$4699,"Research",'Relevant - In CRM valid'!$R$2:$R$4699,"Academic")+COUNTIFS('Relevant - In CRM unknown'!$T$2:$T$253,$A373,'Relevant - In CRM unknown'!$G$2:$G$253,"UK",'Relevant - In CRM unknown'!$M$2:$M$253,"Research",'Relevant - In CRM unknown'!$R$2:$R$253,"Academic")+COUNTIFS('Relevant - IN NOW CRM valid'!$T$2:$T$2328,$A373,'Relevant - IN NOW CRM valid'!$G$2:$G$2328,"UK",'Relevant - IN NOW CRM valid'!$M$2:$M$2328,"Research",'Relevant - IN NOW CRM valid'!$R$2:$R$2328,"Academic")+COUNTIFS('Relevant - IN NOW CRM unknown'!$T$2:$T$1227,$A373,'Relevant - IN NOW CRM unknown'!$G$2:$G$1227,"UK",'Relevant - IN NOW CRM unknown'!$M$2:$M$1227,"Research",'Relevant - IN NOW CRM unknown'!$R$2:$R$1227,"Academic")+COUNTIFS('Relevant - Not CRM not valid'!$T$2:$T$416,$A373,'Relevant - Not CRM not valid'!$G$2:$G$416,"UK",'Relevant - Not CRM not valid'!$M$2:$M$416,"Research",'Relevant - Not CRM not valid'!$R$2:$R$416,"Academic")+COUNTIFS('Relevant - In CRM not valid'!$T$2:$T$46,$A373,'Relevant - In CRM not valid'!$G$2:$G$46,"UK",'Relevant - In CRM not valid'!$M$2:$M$46,"Research",'Relevant - In CRM not valid'!$R$2:$R$46,"Academic")</f>
        <v>0</v>
      </c>
      <c r="J373" s="2">
        <f>COUNTIFS('Relevant - In CRM valid'!$T$2:$T$4699,$A373,'Relevant - In CRM valid'!$G$2:$G$4699,"UK",'Relevant - In CRM valid'!$M$2:$M$4699,"Finance")+COUNTIFS('Relevant - In CRM unknown'!$T$2:$T$253,$A373,'Relevant - In CRM unknown'!$G$2:$G$253,"UK",'Relevant - In CRM unknown'!$M$2:$M$253,"Finance")+COUNTIFS('Relevant - IN NOW CRM valid'!$T$2:$T$2328,$A373,'Relevant - IN NOW CRM valid'!$G$2:$G$2328,"UK",'Relevant - IN NOW CRM valid'!$M$2:$M$2328,"Finance")+COUNTIFS('Relevant - IN NOW CRM unknown'!$T$2:$T$1227,$A373,'Relevant - IN NOW CRM unknown'!$G$2:$G$1227,"UK",'Relevant - IN NOW CRM unknown'!$M$2:$M$1227,"Finance")+COUNTIFS('Relevant - Not CRM not valid'!$T$2:$T$416,$A373,'Relevant - Not CRM not valid'!$G$2:$G$416,"UK",'Relevant - Not CRM not valid'!$M$2:$M$416,"Finance")+COUNTIFS('Relevant - In CRM not valid'!$T$2:$T$46,$A373,'Relevant - In CRM not valid'!$G$2:$G$46,"UK",'Relevant - In CRM not valid'!$M$2:$M$46,"Finance")</f>
        <v>0</v>
      </c>
      <c r="K373" s="2">
        <f>COUNTIFS('Relevant - In CRM valid'!$T$2:$T$4699,$A373,'Relevant - In CRM valid'!$G$2:$G$4699,"UK",'Relevant - In CRM valid'!$M$2:$M$4699,"IT/Systems")+COUNTIFS('Relevant - In CRM unknown'!$T$2:$T$253,$A373,'Relevant - In CRM unknown'!$G$2:$G$253,"UK",'Relevant - In CRM unknown'!$M$2:$M$253,"IT/Systems")+COUNTIFS('Relevant - IN NOW CRM valid'!$T$2:$T$2328,$A373,'Relevant - IN NOW CRM valid'!$G$2:$G$2328,"UK",'Relevant - IN NOW CRM valid'!$M$2:$M$2328,"IT/Systems")+COUNTIFS('Relevant - IN NOW CRM unknown'!$T$2:$T$1227,$A373,'Relevant - IN NOW CRM unknown'!$G$2:$G$1227,"UK",'Relevant - IN NOW CRM unknown'!$M$2:$M$1227,"IT/Systems")+COUNTIFS('Relevant - Not CRM not valid'!$T$2:$T$416,$A373,'Relevant - Not CRM not valid'!$G$2:$G$416,"UK",'Relevant - Not CRM not valid'!$M$2:$M$416,"IT/Systems")+COUNTIFS('Relevant - In CRM not valid'!$T$2:$T$46,$A373,'Relevant - In CRM not valid'!$G$2:$G$46,"UK",'Relevant - In CRM not valid'!$M$2:$M$46,"IT/Systems")</f>
        <v>0</v>
      </c>
      <c r="L373" s="2">
        <f>COUNTIFS('Relevant - In CRM valid'!$T$2:$T$4699,$A373,'Relevant - In CRM valid'!$G$2:$G$4699,"UK",'Relevant - In CRM valid'!$M$2:$M$4699,"")+COUNTIFS('Relevant - In CRM unknown'!$T$2:$T$253,$A373,'Relevant - In CRM unknown'!$G$2:$G$253,"UK",'Relevant - In CRM unknown'!$M$2:$M$253,"")+COUNTIFS('Relevant - IN NOW CRM valid'!$T$2:$T$2328,$A373,'Relevant - IN NOW CRM valid'!$G$2:$G$2328,"UK",'Relevant - IN NOW CRM valid'!$M$2:$M$2328,"")+COUNTIFS('Relevant - IN NOW CRM unknown'!$T$2:$T$1227,$A373,'Relevant - IN NOW CRM unknown'!$G$2:$G$1227,"UK",'Relevant - IN NOW CRM unknown'!$M$2:$M$1227,"")+COUNTIFS('Relevant - Not CRM not valid'!$T$2:$T$416,$A373,'Relevant - Not CRM not valid'!$G$2:$G$416,"UK",'Relevant - Not CRM not valid'!$M$2:$M$416,"")+COUNTIFS('Relevant - In CRM not valid'!$T$2:$T$46,$A373,'Relevant - In CRM not valid'!$G$2:$G$46,"UK",'Relevant - In CRM not valid'!$M$2:$M$46,"")</f>
        <v>1</v>
      </c>
      <c r="M373" s="2">
        <f t="shared" si="10"/>
        <v>0</v>
      </c>
      <c r="N373" s="2">
        <f>COUNTIFS('Relevant - In CRM valid'!$T$2:$T$4699,$A373,'Relevant - In CRM valid'!$G$2:$G$4699,"UK",'Relevant - In CRM valid'!$Q$2:$Q$4699,"valid")+COUNTIFS('Relevant - In CRM unknown'!$T$2:$T$253,$A373,'Relevant - In CRM unknown'!$G$2:$G$253,"UK",'Relevant - In CRM unknown'!$Q$2:$Q$253,"valid")+COUNTIFS('Relevant - IN NOW CRM valid'!$T$2:$T$2328,$A373,'Relevant - IN NOW CRM valid'!$G$2:$G$2328,"UK",'Relevant - IN NOW CRM valid'!$Q$2:$Q$2328,"valid")+COUNTIFS('Relevant - IN NOW CRM unknown'!$T$2:$T$1227,$A373,'Relevant - IN NOW CRM unknown'!$G$2:$G$1227,"UK",'Relevant - IN NOW CRM unknown'!$Q$2:$Q$1227,"valid")+COUNTIFS('Relevant - Not CRM not valid'!$T$2:$T$416,$A373,'Relevant - Not CRM not valid'!$G$2:$G$416,"UK",'Relevant - Not CRM not valid'!$Q$2:$Q$416,"valid")+COUNTIFS('Relevant - In CRM not valid'!$T$2:$T$46,$A373,'Relevant - In CRM not valid'!$G$2:$G$46,"UK",'Relevant - In CRM not valid'!$Q$2:$Q$46,"valid")</f>
        <v>1</v>
      </c>
      <c r="O373" s="2" t="str">
        <f t="shared" si="11"/>
        <v>Research  Finance  IT/Systems</v>
      </c>
    </row>
    <row r="374" spans="1:15" ht="15" customHeight="1">
      <c r="A374" s="2" t="s">
        <v>855</v>
      </c>
      <c r="B374" s="2" t="s">
        <v>856</v>
      </c>
      <c r="C374" s="2" t="s">
        <v>383</v>
      </c>
      <c r="D374" s="2" t="str">
        <f>IFERROR(INDEX('UK Target Institutions'!$D$2:$D$727,MATCH($A374,'UK Target Institutions'!$A$2:$A$727,0)),"")</f>
        <v>No</v>
      </c>
      <c r="E374" s="2">
        <f>COUNTIFS('Relevant - In CRM valid'!$T$2:$T$4699,$A374,'Relevant - In CRM valid'!$G$2:$G$4699,"UK")+COUNTIFS('Relevant - In CRM unknown'!$T$2:$T$253,$A374,'Relevant - In CRM unknown'!$G$2:$G$253,"UK")+COUNTIFS('Relevant - IN NOW CRM valid'!$T$2:$T$2328,$A374,'Relevant - IN NOW CRM valid'!$G$2:$G$2328,"UK")+COUNTIFS('Relevant - IN NOW CRM unknown'!$T$2:$T$1227,$A374,'Relevant - IN NOW CRM unknown'!$G$2:$G$1227,"UK")+COUNTIFS('Relevant - Not CRM not valid'!$T$2:$T$416,$A374,'Relevant - Not CRM not valid'!$G$2:$G$416,"UK")+COUNTIFS('Relevant - In CRM not valid'!$T$2:$T$46,$A374,'Relevant - In CRM not valid'!$G$2:$G$46,"UK")</f>
        <v>1</v>
      </c>
      <c r="F374" s="2">
        <f>COUNTIFS('Relevant - In CRM valid'!$T$2:$T$4699,$A374,'Relevant - In CRM valid'!$G$2:$G$4699,"UK",'Relevant - In CRM valid'!$M$2:$M$4699,"Research")+COUNTIFS('Relevant - In CRM unknown'!$T$2:$T$253,$A374,'Relevant - In CRM unknown'!$G$2:$G$253,"UK",'Relevant - In CRM unknown'!$M$2:$M$253,"Research")+COUNTIFS('Relevant - IN NOW CRM valid'!$T$2:$T$2328,$A374,'Relevant - IN NOW CRM valid'!$G$2:$G$2328,"UK",'Relevant - IN NOW CRM valid'!$M$2:$M$2328,"Research")+COUNTIFS('Relevant - IN NOW CRM unknown'!$T$2:$T$1227,$A374,'Relevant - IN NOW CRM unknown'!$G$2:$G$1227,"UK",'Relevant - IN NOW CRM unknown'!$M$2:$M$1227,"Research")+COUNTIFS('Relevant - Not CRM not valid'!$T$2:$T$416,$A374,'Relevant - Not CRM not valid'!$G$2:$G$416,"UK",'Relevant - Not CRM not valid'!$M$2:$M$416,"Research")+COUNTIFS('Relevant - In CRM not valid'!$T$2:$T$46,$A374,'Relevant - In CRM not valid'!$G$2:$G$46,"UK",'Relevant - In CRM not valid'!$M$2:$M$46,"Research")</f>
        <v>1</v>
      </c>
      <c r="G374" s="2">
        <f>COUNTIFS('Relevant - In CRM valid'!$T$2:$T$4699,$A374,'Relevant - In CRM valid'!$G$2:$G$4699,"UK",'Relevant - In CRM valid'!$M$2:$M$4699,"Research",'Relevant - In CRM valid'!$R$2:$R$4699,"Senior")+COUNTIFS('Relevant - In CRM unknown'!$T$2:$T$253,$A374,'Relevant - In CRM unknown'!$G$2:$G$253,"UK",'Relevant - In CRM unknown'!$M$2:$M$253,"Research",'Relevant - In CRM unknown'!$R$2:$R$253,"Senior")+COUNTIFS('Relevant - IN NOW CRM valid'!$T$2:$T$2328,$A374,'Relevant - IN NOW CRM valid'!$G$2:$G$2328,"UK",'Relevant - IN NOW CRM valid'!$M$2:$M$2328,"Research",'Relevant - IN NOW CRM valid'!$R$2:$R$2328,"Senior")+COUNTIFS('Relevant - IN NOW CRM unknown'!$T$2:$T$1227,$A374,'Relevant - IN NOW CRM unknown'!$G$2:$G$1227,"UK",'Relevant - IN NOW CRM unknown'!$M$2:$M$1227,"Research",'Relevant - IN NOW CRM unknown'!$R$2:$R$1227,"Senior")+COUNTIFS('Relevant - Not CRM not valid'!$T$2:$T$416,$A374,'Relevant - Not CRM not valid'!$G$2:$G$416,"UK",'Relevant - Not CRM not valid'!$M$2:$M$416,"Research",'Relevant - Not CRM not valid'!$R$2:$R$416,"Senior")+COUNTIFS('Relevant - In CRM not valid'!$T$2:$T$46,$A374,'Relevant - In CRM not valid'!$G$2:$G$46,"UK",'Relevant - In CRM not valid'!$M$2:$M$46,"Research",'Relevant - In CRM not valid'!$R$2:$R$46,"Senior")</f>
        <v>1</v>
      </c>
      <c r="H374" s="2">
        <f>COUNTIFS('Relevant - In CRM valid'!$T$2:$T$4699,$A374,'Relevant - In CRM valid'!$G$2:$G$4699,"UK",'Relevant - In CRM valid'!$M$2:$M$4699,"Research",'Relevant - In CRM valid'!$R$2:$R$4699,"Operational")+COUNTIFS('Relevant - In CRM unknown'!$T$2:$T$253,$A374,'Relevant - In CRM unknown'!$G$2:$G$253,"UK",'Relevant - In CRM unknown'!$M$2:$M$253,"Research",'Relevant - In CRM unknown'!$R$2:$R$253,"Operational")+COUNTIFS('Relevant - IN NOW CRM valid'!$T$2:$T$2328,$A374,'Relevant - IN NOW CRM valid'!$G$2:$G$2328,"UK",'Relevant - IN NOW CRM valid'!$M$2:$M$2328,"Research",'Relevant - IN NOW CRM valid'!$R$2:$R$2328,"Operational")+COUNTIFS('Relevant - IN NOW CRM unknown'!$T$2:$T$1227,$A374,'Relevant - IN NOW CRM unknown'!$G$2:$G$1227,"UK",'Relevant - IN NOW CRM unknown'!$M$2:$M$1227,"Research",'Relevant - IN NOW CRM unknown'!$R$2:$R$1227,"Operational")+COUNTIFS('Relevant - Not CRM not valid'!$T$2:$T$416,$A374,'Relevant - Not CRM not valid'!$G$2:$G$416,"UK",'Relevant - Not CRM not valid'!$M$2:$M$416,"Research",'Relevant - Not CRM not valid'!$R$2:$R$416,"Operational")+COUNTIFS('Relevant - In CRM not valid'!$T$2:$T$46,$A374,'Relevant - In CRM not valid'!$G$2:$G$46,"UK",'Relevant - In CRM not valid'!$M$2:$M$46,"Research",'Relevant - In CRM not valid'!$R$2:$R$46,"Operational")</f>
        <v>0</v>
      </c>
      <c r="I374" s="2">
        <f>COUNTIFS('Relevant - In CRM valid'!$T$2:$T$4699,$A374,'Relevant - In CRM valid'!$G$2:$G$4699,"UK",'Relevant - In CRM valid'!$M$2:$M$4699,"Research",'Relevant - In CRM valid'!$R$2:$R$4699,"Academic")+COUNTIFS('Relevant - In CRM unknown'!$T$2:$T$253,$A374,'Relevant - In CRM unknown'!$G$2:$G$253,"UK",'Relevant - In CRM unknown'!$M$2:$M$253,"Research",'Relevant - In CRM unknown'!$R$2:$R$253,"Academic")+COUNTIFS('Relevant - IN NOW CRM valid'!$T$2:$T$2328,$A374,'Relevant - IN NOW CRM valid'!$G$2:$G$2328,"UK",'Relevant - IN NOW CRM valid'!$M$2:$M$2328,"Research",'Relevant - IN NOW CRM valid'!$R$2:$R$2328,"Academic")+COUNTIFS('Relevant - IN NOW CRM unknown'!$T$2:$T$1227,$A374,'Relevant - IN NOW CRM unknown'!$G$2:$G$1227,"UK",'Relevant - IN NOW CRM unknown'!$M$2:$M$1227,"Research",'Relevant - IN NOW CRM unknown'!$R$2:$R$1227,"Academic")+COUNTIFS('Relevant - Not CRM not valid'!$T$2:$T$416,$A374,'Relevant - Not CRM not valid'!$G$2:$G$416,"UK",'Relevant - Not CRM not valid'!$M$2:$M$416,"Research",'Relevant - Not CRM not valid'!$R$2:$R$416,"Academic")+COUNTIFS('Relevant - In CRM not valid'!$T$2:$T$46,$A374,'Relevant - In CRM not valid'!$G$2:$G$46,"UK",'Relevant - In CRM not valid'!$M$2:$M$46,"Research",'Relevant - In CRM not valid'!$R$2:$R$46,"Academic")</f>
        <v>0</v>
      </c>
      <c r="J374" s="2">
        <f>COUNTIFS('Relevant - In CRM valid'!$T$2:$T$4699,$A374,'Relevant - In CRM valid'!$G$2:$G$4699,"UK",'Relevant - In CRM valid'!$M$2:$M$4699,"Finance")+COUNTIFS('Relevant - In CRM unknown'!$T$2:$T$253,$A374,'Relevant - In CRM unknown'!$G$2:$G$253,"UK",'Relevant - In CRM unknown'!$M$2:$M$253,"Finance")+COUNTIFS('Relevant - IN NOW CRM valid'!$T$2:$T$2328,$A374,'Relevant - IN NOW CRM valid'!$G$2:$G$2328,"UK",'Relevant - IN NOW CRM valid'!$M$2:$M$2328,"Finance")+COUNTIFS('Relevant - IN NOW CRM unknown'!$T$2:$T$1227,$A374,'Relevant - IN NOW CRM unknown'!$G$2:$G$1227,"UK",'Relevant - IN NOW CRM unknown'!$M$2:$M$1227,"Finance")+COUNTIFS('Relevant - Not CRM not valid'!$T$2:$T$416,$A374,'Relevant - Not CRM not valid'!$G$2:$G$416,"UK",'Relevant - Not CRM not valid'!$M$2:$M$416,"Finance")+COUNTIFS('Relevant - In CRM not valid'!$T$2:$T$46,$A374,'Relevant - In CRM not valid'!$G$2:$G$46,"UK",'Relevant - In CRM not valid'!$M$2:$M$46,"Finance")</f>
        <v>0</v>
      </c>
      <c r="K374" s="2">
        <f>COUNTIFS('Relevant - In CRM valid'!$T$2:$T$4699,$A374,'Relevant - In CRM valid'!$G$2:$G$4699,"UK",'Relevant - In CRM valid'!$M$2:$M$4699,"IT/Systems")+COUNTIFS('Relevant - In CRM unknown'!$T$2:$T$253,$A374,'Relevant - In CRM unknown'!$G$2:$G$253,"UK",'Relevant - In CRM unknown'!$M$2:$M$253,"IT/Systems")+COUNTIFS('Relevant - IN NOW CRM valid'!$T$2:$T$2328,$A374,'Relevant - IN NOW CRM valid'!$G$2:$G$2328,"UK",'Relevant - IN NOW CRM valid'!$M$2:$M$2328,"IT/Systems")+COUNTIFS('Relevant - IN NOW CRM unknown'!$T$2:$T$1227,$A374,'Relevant - IN NOW CRM unknown'!$G$2:$G$1227,"UK",'Relevant - IN NOW CRM unknown'!$M$2:$M$1227,"IT/Systems")+COUNTIFS('Relevant - Not CRM not valid'!$T$2:$T$416,$A374,'Relevant - Not CRM not valid'!$G$2:$G$416,"UK",'Relevant - Not CRM not valid'!$M$2:$M$416,"IT/Systems")+COUNTIFS('Relevant - In CRM not valid'!$T$2:$T$46,$A374,'Relevant - In CRM not valid'!$G$2:$G$46,"UK",'Relevant - In CRM not valid'!$M$2:$M$46,"IT/Systems")</f>
        <v>0</v>
      </c>
      <c r="L374" s="2">
        <f>COUNTIFS('Relevant - In CRM valid'!$T$2:$T$4699,$A374,'Relevant - In CRM valid'!$G$2:$G$4699,"UK",'Relevant - In CRM valid'!$M$2:$M$4699,"")+COUNTIFS('Relevant - In CRM unknown'!$T$2:$T$253,$A374,'Relevant - In CRM unknown'!$G$2:$G$253,"UK",'Relevant - In CRM unknown'!$M$2:$M$253,"")+COUNTIFS('Relevant - IN NOW CRM valid'!$T$2:$T$2328,$A374,'Relevant - IN NOW CRM valid'!$G$2:$G$2328,"UK",'Relevant - IN NOW CRM valid'!$M$2:$M$2328,"")+COUNTIFS('Relevant - IN NOW CRM unknown'!$T$2:$T$1227,$A374,'Relevant - IN NOW CRM unknown'!$G$2:$G$1227,"UK",'Relevant - IN NOW CRM unknown'!$M$2:$M$1227,"")+COUNTIFS('Relevant - Not CRM not valid'!$T$2:$T$416,$A374,'Relevant - Not CRM not valid'!$G$2:$G$416,"UK",'Relevant - Not CRM not valid'!$M$2:$M$416,"")+COUNTIFS('Relevant - In CRM not valid'!$T$2:$T$46,$A374,'Relevant - In CRM not valid'!$G$2:$G$46,"UK",'Relevant - In CRM not valid'!$M$2:$M$46,"")</f>
        <v>0</v>
      </c>
      <c r="M374" s="2">
        <f t="shared" si="10"/>
        <v>1</v>
      </c>
      <c r="N374" s="2">
        <f>COUNTIFS('Relevant - In CRM valid'!$T$2:$T$4699,$A374,'Relevant - In CRM valid'!$G$2:$G$4699,"UK",'Relevant - In CRM valid'!$Q$2:$Q$4699,"valid")+COUNTIFS('Relevant - In CRM unknown'!$T$2:$T$253,$A374,'Relevant - In CRM unknown'!$G$2:$G$253,"UK",'Relevant - In CRM unknown'!$Q$2:$Q$253,"valid")+COUNTIFS('Relevant - IN NOW CRM valid'!$T$2:$T$2328,$A374,'Relevant - IN NOW CRM valid'!$G$2:$G$2328,"UK",'Relevant - IN NOW CRM valid'!$Q$2:$Q$2328,"valid")+COUNTIFS('Relevant - IN NOW CRM unknown'!$T$2:$T$1227,$A374,'Relevant - IN NOW CRM unknown'!$G$2:$G$1227,"UK",'Relevant - IN NOW CRM unknown'!$Q$2:$Q$1227,"valid")+COUNTIFS('Relevant - Not CRM not valid'!$T$2:$T$416,$A374,'Relevant - Not CRM not valid'!$G$2:$G$416,"UK",'Relevant - Not CRM not valid'!$Q$2:$Q$416,"valid")+COUNTIFS('Relevant - In CRM not valid'!$T$2:$T$46,$A374,'Relevant - In CRM not valid'!$G$2:$G$46,"UK",'Relevant - In CRM not valid'!$Q$2:$Q$46,"valid")</f>
        <v>1</v>
      </c>
      <c r="O374" s="2" t="str">
        <f t="shared" si="11"/>
        <v>Finance  IT/Systems</v>
      </c>
    </row>
    <row r="375" spans="1:15" ht="15" customHeight="1">
      <c r="A375" s="2" t="s">
        <v>857</v>
      </c>
      <c r="B375" s="2" t="s">
        <v>858</v>
      </c>
      <c r="C375" s="2" t="s">
        <v>161</v>
      </c>
      <c r="D375" s="2" t="str">
        <f>IFERROR(INDEX('UK Target Institutions'!$D$2:$D$727,MATCH($A375,'UK Target Institutions'!$A$2:$A$727,0)),"")</f>
        <v>Yes</v>
      </c>
      <c r="E375" s="2">
        <f>COUNTIFS('Relevant - In CRM valid'!$T$2:$T$4699,$A375,'Relevant - In CRM valid'!$G$2:$G$4699,"UK")+COUNTIFS('Relevant - In CRM unknown'!$T$2:$T$253,$A375,'Relevant - In CRM unknown'!$G$2:$G$253,"UK")+COUNTIFS('Relevant - IN NOW CRM valid'!$T$2:$T$2328,$A375,'Relevant - IN NOW CRM valid'!$G$2:$G$2328,"UK")+COUNTIFS('Relevant - IN NOW CRM unknown'!$T$2:$T$1227,$A375,'Relevant - IN NOW CRM unknown'!$G$2:$G$1227,"UK")+COUNTIFS('Relevant - Not CRM not valid'!$T$2:$T$416,$A375,'Relevant - Not CRM not valid'!$G$2:$G$416,"UK")+COUNTIFS('Relevant - In CRM not valid'!$T$2:$T$46,$A375,'Relevant - In CRM not valid'!$G$2:$G$46,"UK")</f>
        <v>1</v>
      </c>
      <c r="F375" s="2">
        <f>COUNTIFS('Relevant - In CRM valid'!$T$2:$T$4699,$A375,'Relevant - In CRM valid'!$G$2:$G$4699,"UK",'Relevant - In CRM valid'!$M$2:$M$4699,"Research")+COUNTIFS('Relevant - In CRM unknown'!$T$2:$T$253,$A375,'Relevant - In CRM unknown'!$G$2:$G$253,"UK",'Relevant - In CRM unknown'!$M$2:$M$253,"Research")+COUNTIFS('Relevant - IN NOW CRM valid'!$T$2:$T$2328,$A375,'Relevant - IN NOW CRM valid'!$G$2:$G$2328,"UK",'Relevant - IN NOW CRM valid'!$M$2:$M$2328,"Research")+COUNTIFS('Relevant - IN NOW CRM unknown'!$T$2:$T$1227,$A375,'Relevant - IN NOW CRM unknown'!$G$2:$G$1227,"UK",'Relevant - IN NOW CRM unknown'!$M$2:$M$1227,"Research")+COUNTIFS('Relevant - Not CRM not valid'!$T$2:$T$416,$A375,'Relevant - Not CRM not valid'!$G$2:$G$416,"UK",'Relevant - Not CRM not valid'!$M$2:$M$416,"Research")+COUNTIFS('Relevant - In CRM not valid'!$T$2:$T$46,$A375,'Relevant - In CRM not valid'!$G$2:$G$46,"UK",'Relevant - In CRM not valid'!$M$2:$M$46,"Research")</f>
        <v>0</v>
      </c>
      <c r="G375" s="2">
        <f>COUNTIFS('Relevant - In CRM valid'!$T$2:$T$4699,$A375,'Relevant - In CRM valid'!$G$2:$G$4699,"UK",'Relevant - In CRM valid'!$M$2:$M$4699,"Research",'Relevant - In CRM valid'!$R$2:$R$4699,"Senior")+COUNTIFS('Relevant - In CRM unknown'!$T$2:$T$253,$A375,'Relevant - In CRM unknown'!$G$2:$G$253,"UK",'Relevant - In CRM unknown'!$M$2:$M$253,"Research",'Relevant - In CRM unknown'!$R$2:$R$253,"Senior")+COUNTIFS('Relevant - IN NOW CRM valid'!$T$2:$T$2328,$A375,'Relevant - IN NOW CRM valid'!$G$2:$G$2328,"UK",'Relevant - IN NOW CRM valid'!$M$2:$M$2328,"Research",'Relevant - IN NOW CRM valid'!$R$2:$R$2328,"Senior")+COUNTIFS('Relevant - IN NOW CRM unknown'!$T$2:$T$1227,$A375,'Relevant - IN NOW CRM unknown'!$G$2:$G$1227,"UK",'Relevant - IN NOW CRM unknown'!$M$2:$M$1227,"Research",'Relevant - IN NOW CRM unknown'!$R$2:$R$1227,"Senior")+COUNTIFS('Relevant - Not CRM not valid'!$T$2:$T$416,$A375,'Relevant - Not CRM not valid'!$G$2:$G$416,"UK",'Relevant - Not CRM not valid'!$M$2:$M$416,"Research",'Relevant - Not CRM not valid'!$R$2:$R$416,"Senior")+COUNTIFS('Relevant - In CRM not valid'!$T$2:$T$46,$A375,'Relevant - In CRM not valid'!$G$2:$G$46,"UK",'Relevant - In CRM not valid'!$M$2:$M$46,"Research",'Relevant - In CRM not valid'!$R$2:$R$46,"Senior")</f>
        <v>0</v>
      </c>
      <c r="H375" s="2">
        <f>COUNTIFS('Relevant - In CRM valid'!$T$2:$T$4699,$A375,'Relevant - In CRM valid'!$G$2:$G$4699,"UK",'Relevant - In CRM valid'!$M$2:$M$4699,"Research",'Relevant - In CRM valid'!$R$2:$R$4699,"Operational")+COUNTIFS('Relevant - In CRM unknown'!$T$2:$T$253,$A375,'Relevant - In CRM unknown'!$G$2:$G$253,"UK",'Relevant - In CRM unknown'!$M$2:$M$253,"Research",'Relevant - In CRM unknown'!$R$2:$R$253,"Operational")+COUNTIFS('Relevant - IN NOW CRM valid'!$T$2:$T$2328,$A375,'Relevant - IN NOW CRM valid'!$G$2:$G$2328,"UK",'Relevant - IN NOW CRM valid'!$M$2:$M$2328,"Research",'Relevant - IN NOW CRM valid'!$R$2:$R$2328,"Operational")+COUNTIFS('Relevant - IN NOW CRM unknown'!$T$2:$T$1227,$A375,'Relevant - IN NOW CRM unknown'!$G$2:$G$1227,"UK",'Relevant - IN NOW CRM unknown'!$M$2:$M$1227,"Research",'Relevant - IN NOW CRM unknown'!$R$2:$R$1227,"Operational")+COUNTIFS('Relevant - Not CRM not valid'!$T$2:$T$416,$A375,'Relevant - Not CRM not valid'!$G$2:$G$416,"UK",'Relevant - Not CRM not valid'!$M$2:$M$416,"Research",'Relevant - Not CRM not valid'!$R$2:$R$416,"Operational")+COUNTIFS('Relevant - In CRM not valid'!$T$2:$T$46,$A375,'Relevant - In CRM not valid'!$G$2:$G$46,"UK",'Relevant - In CRM not valid'!$M$2:$M$46,"Research",'Relevant - In CRM not valid'!$R$2:$R$46,"Operational")</f>
        <v>0</v>
      </c>
      <c r="I375" s="2">
        <f>COUNTIFS('Relevant - In CRM valid'!$T$2:$T$4699,$A375,'Relevant - In CRM valid'!$G$2:$G$4699,"UK",'Relevant - In CRM valid'!$M$2:$M$4699,"Research",'Relevant - In CRM valid'!$R$2:$R$4699,"Academic")+COUNTIFS('Relevant - In CRM unknown'!$T$2:$T$253,$A375,'Relevant - In CRM unknown'!$G$2:$G$253,"UK",'Relevant - In CRM unknown'!$M$2:$M$253,"Research",'Relevant - In CRM unknown'!$R$2:$R$253,"Academic")+COUNTIFS('Relevant - IN NOW CRM valid'!$T$2:$T$2328,$A375,'Relevant - IN NOW CRM valid'!$G$2:$G$2328,"UK",'Relevant - IN NOW CRM valid'!$M$2:$M$2328,"Research",'Relevant - IN NOW CRM valid'!$R$2:$R$2328,"Academic")+COUNTIFS('Relevant - IN NOW CRM unknown'!$T$2:$T$1227,$A375,'Relevant - IN NOW CRM unknown'!$G$2:$G$1227,"UK",'Relevant - IN NOW CRM unknown'!$M$2:$M$1227,"Research",'Relevant - IN NOW CRM unknown'!$R$2:$R$1227,"Academic")+COUNTIFS('Relevant - Not CRM not valid'!$T$2:$T$416,$A375,'Relevant - Not CRM not valid'!$G$2:$G$416,"UK",'Relevant - Not CRM not valid'!$M$2:$M$416,"Research",'Relevant - Not CRM not valid'!$R$2:$R$416,"Academic")+COUNTIFS('Relevant - In CRM not valid'!$T$2:$T$46,$A375,'Relevant - In CRM not valid'!$G$2:$G$46,"UK",'Relevant - In CRM not valid'!$M$2:$M$46,"Research",'Relevant - In CRM not valid'!$R$2:$R$46,"Academic")</f>
        <v>0</v>
      </c>
      <c r="J375" s="2">
        <f>COUNTIFS('Relevant - In CRM valid'!$T$2:$T$4699,$A375,'Relevant - In CRM valid'!$G$2:$G$4699,"UK",'Relevant - In CRM valid'!$M$2:$M$4699,"Finance")+COUNTIFS('Relevant - In CRM unknown'!$T$2:$T$253,$A375,'Relevant - In CRM unknown'!$G$2:$G$253,"UK",'Relevant - In CRM unknown'!$M$2:$M$253,"Finance")+COUNTIFS('Relevant - IN NOW CRM valid'!$T$2:$T$2328,$A375,'Relevant - IN NOW CRM valid'!$G$2:$G$2328,"UK",'Relevant - IN NOW CRM valid'!$M$2:$M$2328,"Finance")+COUNTIFS('Relevant - IN NOW CRM unknown'!$T$2:$T$1227,$A375,'Relevant - IN NOW CRM unknown'!$G$2:$G$1227,"UK",'Relevant - IN NOW CRM unknown'!$M$2:$M$1227,"Finance")+COUNTIFS('Relevant - Not CRM not valid'!$T$2:$T$416,$A375,'Relevant - Not CRM not valid'!$G$2:$G$416,"UK",'Relevant - Not CRM not valid'!$M$2:$M$416,"Finance")+COUNTIFS('Relevant - In CRM not valid'!$T$2:$T$46,$A375,'Relevant - In CRM not valid'!$G$2:$G$46,"UK",'Relevant - In CRM not valid'!$M$2:$M$46,"Finance")</f>
        <v>1</v>
      </c>
      <c r="K375" s="2">
        <f>COUNTIFS('Relevant - In CRM valid'!$T$2:$T$4699,$A375,'Relevant - In CRM valid'!$G$2:$G$4699,"UK",'Relevant - In CRM valid'!$M$2:$M$4699,"IT/Systems")+COUNTIFS('Relevant - In CRM unknown'!$T$2:$T$253,$A375,'Relevant - In CRM unknown'!$G$2:$G$253,"UK",'Relevant - In CRM unknown'!$M$2:$M$253,"IT/Systems")+COUNTIFS('Relevant - IN NOW CRM valid'!$T$2:$T$2328,$A375,'Relevant - IN NOW CRM valid'!$G$2:$G$2328,"UK",'Relevant - IN NOW CRM valid'!$M$2:$M$2328,"IT/Systems")+COUNTIFS('Relevant - IN NOW CRM unknown'!$T$2:$T$1227,$A375,'Relevant - IN NOW CRM unknown'!$G$2:$G$1227,"UK",'Relevant - IN NOW CRM unknown'!$M$2:$M$1227,"IT/Systems")+COUNTIFS('Relevant - Not CRM not valid'!$T$2:$T$416,$A375,'Relevant - Not CRM not valid'!$G$2:$G$416,"UK",'Relevant - Not CRM not valid'!$M$2:$M$416,"IT/Systems")+COUNTIFS('Relevant - In CRM not valid'!$T$2:$T$46,$A375,'Relevant - In CRM not valid'!$G$2:$G$46,"UK",'Relevant - In CRM not valid'!$M$2:$M$46,"IT/Systems")</f>
        <v>0</v>
      </c>
      <c r="L375" s="2">
        <f>COUNTIFS('Relevant - In CRM valid'!$T$2:$T$4699,$A375,'Relevant - In CRM valid'!$G$2:$G$4699,"UK",'Relevant - In CRM valid'!$M$2:$M$4699,"")+COUNTIFS('Relevant - In CRM unknown'!$T$2:$T$253,$A375,'Relevant - In CRM unknown'!$G$2:$G$253,"UK",'Relevant - In CRM unknown'!$M$2:$M$253,"")+COUNTIFS('Relevant - IN NOW CRM valid'!$T$2:$T$2328,$A375,'Relevant - IN NOW CRM valid'!$G$2:$G$2328,"UK",'Relevant - IN NOW CRM valid'!$M$2:$M$2328,"")+COUNTIFS('Relevant - IN NOW CRM unknown'!$T$2:$T$1227,$A375,'Relevant - IN NOW CRM unknown'!$G$2:$G$1227,"UK",'Relevant - IN NOW CRM unknown'!$M$2:$M$1227,"")+COUNTIFS('Relevant - Not CRM not valid'!$T$2:$T$416,$A375,'Relevant - Not CRM not valid'!$G$2:$G$416,"UK",'Relevant - Not CRM not valid'!$M$2:$M$416,"")+COUNTIFS('Relevant - In CRM not valid'!$T$2:$T$46,$A375,'Relevant - In CRM not valid'!$G$2:$G$46,"UK",'Relevant - In CRM not valid'!$M$2:$M$46,"")</f>
        <v>0</v>
      </c>
      <c r="M375" s="2">
        <f t="shared" si="10"/>
        <v>1</v>
      </c>
      <c r="N375" s="2">
        <f>COUNTIFS('Relevant - In CRM valid'!$T$2:$T$4699,$A375,'Relevant - In CRM valid'!$G$2:$G$4699,"UK",'Relevant - In CRM valid'!$Q$2:$Q$4699,"valid")+COUNTIFS('Relevant - In CRM unknown'!$T$2:$T$253,$A375,'Relevant - In CRM unknown'!$G$2:$G$253,"UK",'Relevant - In CRM unknown'!$Q$2:$Q$253,"valid")+COUNTIFS('Relevant - IN NOW CRM valid'!$T$2:$T$2328,$A375,'Relevant - IN NOW CRM valid'!$G$2:$G$2328,"UK",'Relevant - IN NOW CRM valid'!$Q$2:$Q$2328,"valid")+COUNTIFS('Relevant - IN NOW CRM unknown'!$T$2:$T$1227,$A375,'Relevant - IN NOW CRM unknown'!$G$2:$G$1227,"UK",'Relevant - IN NOW CRM unknown'!$Q$2:$Q$1227,"valid")+COUNTIFS('Relevant - Not CRM not valid'!$T$2:$T$416,$A375,'Relevant - Not CRM not valid'!$G$2:$G$416,"UK",'Relevant - Not CRM not valid'!$Q$2:$Q$416,"valid")+COUNTIFS('Relevant - In CRM not valid'!$T$2:$T$46,$A375,'Relevant - In CRM not valid'!$G$2:$G$46,"UK",'Relevant - In CRM not valid'!$Q$2:$Q$46,"valid")</f>
        <v>1</v>
      </c>
      <c r="O375" s="2" t="str">
        <f t="shared" si="11"/>
        <v>Research  IT/Systems</v>
      </c>
    </row>
    <row r="376" spans="1:15" ht="15" customHeight="1">
      <c r="A376" s="2" t="s">
        <v>859</v>
      </c>
      <c r="B376" s="2" t="s">
        <v>860</v>
      </c>
      <c r="C376" s="2" t="s">
        <v>525</v>
      </c>
      <c r="D376" s="2" t="str">
        <f>IFERROR(INDEX('UK Target Institutions'!$D$2:$D$727,MATCH($A376,'UK Target Institutions'!$A$2:$A$727,0)),"")</f>
        <v>No</v>
      </c>
      <c r="E376" s="2">
        <f>COUNTIFS('Relevant - In CRM valid'!$T$2:$T$4699,$A376,'Relevant - In CRM valid'!$G$2:$G$4699,"UK")+COUNTIFS('Relevant - In CRM unknown'!$T$2:$T$253,$A376,'Relevant - In CRM unknown'!$G$2:$G$253,"UK")+COUNTIFS('Relevant - IN NOW CRM valid'!$T$2:$T$2328,$A376,'Relevant - IN NOW CRM valid'!$G$2:$G$2328,"UK")+COUNTIFS('Relevant - IN NOW CRM unknown'!$T$2:$T$1227,$A376,'Relevant - IN NOW CRM unknown'!$G$2:$G$1227,"UK")+COUNTIFS('Relevant - Not CRM not valid'!$T$2:$T$416,$A376,'Relevant - Not CRM not valid'!$G$2:$G$416,"UK")+COUNTIFS('Relevant - In CRM not valid'!$T$2:$T$46,$A376,'Relevant - In CRM not valid'!$G$2:$G$46,"UK")</f>
        <v>1</v>
      </c>
      <c r="F376" s="2">
        <f>COUNTIFS('Relevant - In CRM valid'!$T$2:$T$4699,$A376,'Relevant - In CRM valid'!$G$2:$G$4699,"UK",'Relevant - In CRM valid'!$M$2:$M$4699,"Research")+COUNTIFS('Relevant - In CRM unknown'!$T$2:$T$253,$A376,'Relevant - In CRM unknown'!$G$2:$G$253,"UK",'Relevant - In CRM unknown'!$M$2:$M$253,"Research")+COUNTIFS('Relevant - IN NOW CRM valid'!$T$2:$T$2328,$A376,'Relevant - IN NOW CRM valid'!$G$2:$G$2328,"UK",'Relevant - IN NOW CRM valid'!$M$2:$M$2328,"Research")+COUNTIFS('Relevant - IN NOW CRM unknown'!$T$2:$T$1227,$A376,'Relevant - IN NOW CRM unknown'!$G$2:$G$1227,"UK",'Relevant - IN NOW CRM unknown'!$M$2:$M$1227,"Research")+COUNTIFS('Relevant - Not CRM not valid'!$T$2:$T$416,$A376,'Relevant - Not CRM not valid'!$G$2:$G$416,"UK",'Relevant - Not CRM not valid'!$M$2:$M$416,"Research")+COUNTIFS('Relevant - In CRM not valid'!$T$2:$T$46,$A376,'Relevant - In CRM not valid'!$G$2:$G$46,"UK",'Relevant - In CRM not valid'!$M$2:$M$46,"Research")</f>
        <v>0</v>
      </c>
      <c r="G376" s="2">
        <f>COUNTIFS('Relevant - In CRM valid'!$T$2:$T$4699,$A376,'Relevant - In CRM valid'!$G$2:$G$4699,"UK",'Relevant - In CRM valid'!$M$2:$M$4699,"Research",'Relevant - In CRM valid'!$R$2:$R$4699,"Senior")+COUNTIFS('Relevant - In CRM unknown'!$T$2:$T$253,$A376,'Relevant - In CRM unknown'!$G$2:$G$253,"UK",'Relevant - In CRM unknown'!$M$2:$M$253,"Research",'Relevant - In CRM unknown'!$R$2:$R$253,"Senior")+COUNTIFS('Relevant - IN NOW CRM valid'!$T$2:$T$2328,$A376,'Relevant - IN NOW CRM valid'!$G$2:$G$2328,"UK",'Relevant - IN NOW CRM valid'!$M$2:$M$2328,"Research",'Relevant - IN NOW CRM valid'!$R$2:$R$2328,"Senior")+COUNTIFS('Relevant - IN NOW CRM unknown'!$T$2:$T$1227,$A376,'Relevant - IN NOW CRM unknown'!$G$2:$G$1227,"UK",'Relevant - IN NOW CRM unknown'!$M$2:$M$1227,"Research",'Relevant - IN NOW CRM unknown'!$R$2:$R$1227,"Senior")+COUNTIFS('Relevant - Not CRM not valid'!$T$2:$T$416,$A376,'Relevant - Not CRM not valid'!$G$2:$G$416,"UK",'Relevant - Not CRM not valid'!$M$2:$M$416,"Research",'Relevant - Not CRM not valid'!$R$2:$R$416,"Senior")+COUNTIFS('Relevant - In CRM not valid'!$T$2:$T$46,$A376,'Relevant - In CRM not valid'!$G$2:$G$46,"UK",'Relevant - In CRM not valid'!$M$2:$M$46,"Research",'Relevant - In CRM not valid'!$R$2:$R$46,"Senior")</f>
        <v>0</v>
      </c>
      <c r="H376" s="2">
        <f>COUNTIFS('Relevant - In CRM valid'!$T$2:$T$4699,$A376,'Relevant - In CRM valid'!$G$2:$G$4699,"UK",'Relevant - In CRM valid'!$M$2:$M$4699,"Research",'Relevant - In CRM valid'!$R$2:$R$4699,"Operational")+COUNTIFS('Relevant - In CRM unknown'!$T$2:$T$253,$A376,'Relevant - In CRM unknown'!$G$2:$G$253,"UK",'Relevant - In CRM unknown'!$M$2:$M$253,"Research",'Relevant - In CRM unknown'!$R$2:$R$253,"Operational")+COUNTIFS('Relevant - IN NOW CRM valid'!$T$2:$T$2328,$A376,'Relevant - IN NOW CRM valid'!$G$2:$G$2328,"UK",'Relevant - IN NOW CRM valid'!$M$2:$M$2328,"Research",'Relevant - IN NOW CRM valid'!$R$2:$R$2328,"Operational")+COUNTIFS('Relevant - IN NOW CRM unknown'!$T$2:$T$1227,$A376,'Relevant - IN NOW CRM unknown'!$G$2:$G$1227,"UK",'Relevant - IN NOW CRM unknown'!$M$2:$M$1227,"Research",'Relevant - IN NOW CRM unknown'!$R$2:$R$1227,"Operational")+COUNTIFS('Relevant - Not CRM not valid'!$T$2:$T$416,$A376,'Relevant - Not CRM not valid'!$G$2:$G$416,"UK",'Relevant - Not CRM not valid'!$M$2:$M$416,"Research",'Relevant - Not CRM not valid'!$R$2:$R$416,"Operational")+COUNTIFS('Relevant - In CRM not valid'!$T$2:$T$46,$A376,'Relevant - In CRM not valid'!$G$2:$G$46,"UK",'Relevant - In CRM not valid'!$M$2:$M$46,"Research",'Relevant - In CRM not valid'!$R$2:$R$46,"Operational")</f>
        <v>0</v>
      </c>
      <c r="I376" s="2">
        <f>COUNTIFS('Relevant - In CRM valid'!$T$2:$T$4699,$A376,'Relevant - In CRM valid'!$G$2:$G$4699,"UK",'Relevant - In CRM valid'!$M$2:$M$4699,"Research",'Relevant - In CRM valid'!$R$2:$R$4699,"Academic")+COUNTIFS('Relevant - In CRM unknown'!$T$2:$T$253,$A376,'Relevant - In CRM unknown'!$G$2:$G$253,"UK",'Relevant - In CRM unknown'!$M$2:$M$253,"Research",'Relevant - In CRM unknown'!$R$2:$R$253,"Academic")+COUNTIFS('Relevant - IN NOW CRM valid'!$T$2:$T$2328,$A376,'Relevant - IN NOW CRM valid'!$G$2:$G$2328,"UK",'Relevant - IN NOW CRM valid'!$M$2:$M$2328,"Research",'Relevant - IN NOW CRM valid'!$R$2:$R$2328,"Academic")+COUNTIFS('Relevant - IN NOW CRM unknown'!$T$2:$T$1227,$A376,'Relevant - IN NOW CRM unknown'!$G$2:$G$1227,"UK",'Relevant - IN NOW CRM unknown'!$M$2:$M$1227,"Research",'Relevant - IN NOW CRM unknown'!$R$2:$R$1227,"Academic")+COUNTIFS('Relevant - Not CRM not valid'!$T$2:$T$416,$A376,'Relevant - Not CRM not valid'!$G$2:$G$416,"UK",'Relevant - Not CRM not valid'!$M$2:$M$416,"Research",'Relevant - Not CRM not valid'!$R$2:$R$416,"Academic")+COUNTIFS('Relevant - In CRM not valid'!$T$2:$T$46,$A376,'Relevant - In CRM not valid'!$G$2:$G$46,"UK",'Relevant - In CRM not valid'!$M$2:$M$46,"Research",'Relevant - In CRM not valid'!$R$2:$R$46,"Academic")</f>
        <v>0</v>
      </c>
      <c r="J376" s="2">
        <f>COUNTIFS('Relevant - In CRM valid'!$T$2:$T$4699,$A376,'Relevant - In CRM valid'!$G$2:$G$4699,"UK",'Relevant - In CRM valid'!$M$2:$M$4699,"Finance")+COUNTIFS('Relevant - In CRM unknown'!$T$2:$T$253,$A376,'Relevant - In CRM unknown'!$G$2:$G$253,"UK",'Relevant - In CRM unknown'!$M$2:$M$253,"Finance")+COUNTIFS('Relevant - IN NOW CRM valid'!$T$2:$T$2328,$A376,'Relevant - IN NOW CRM valid'!$G$2:$G$2328,"UK",'Relevant - IN NOW CRM valid'!$M$2:$M$2328,"Finance")+COUNTIFS('Relevant - IN NOW CRM unknown'!$T$2:$T$1227,$A376,'Relevant - IN NOW CRM unknown'!$G$2:$G$1227,"UK",'Relevant - IN NOW CRM unknown'!$M$2:$M$1227,"Finance")+COUNTIFS('Relevant - Not CRM not valid'!$T$2:$T$416,$A376,'Relevant - Not CRM not valid'!$G$2:$G$416,"UK",'Relevant - Not CRM not valid'!$M$2:$M$416,"Finance")+COUNTIFS('Relevant - In CRM not valid'!$T$2:$T$46,$A376,'Relevant - In CRM not valid'!$G$2:$G$46,"UK",'Relevant - In CRM not valid'!$M$2:$M$46,"Finance")</f>
        <v>1</v>
      </c>
      <c r="K376" s="2">
        <f>COUNTIFS('Relevant - In CRM valid'!$T$2:$T$4699,$A376,'Relevant - In CRM valid'!$G$2:$G$4699,"UK",'Relevant - In CRM valid'!$M$2:$M$4699,"IT/Systems")+COUNTIFS('Relevant - In CRM unknown'!$T$2:$T$253,$A376,'Relevant - In CRM unknown'!$G$2:$G$253,"UK",'Relevant - In CRM unknown'!$M$2:$M$253,"IT/Systems")+COUNTIFS('Relevant - IN NOW CRM valid'!$T$2:$T$2328,$A376,'Relevant - IN NOW CRM valid'!$G$2:$G$2328,"UK",'Relevant - IN NOW CRM valid'!$M$2:$M$2328,"IT/Systems")+COUNTIFS('Relevant - IN NOW CRM unknown'!$T$2:$T$1227,$A376,'Relevant - IN NOW CRM unknown'!$G$2:$G$1227,"UK",'Relevant - IN NOW CRM unknown'!$M$2:$M$1227,"IT/Systems")+COUNTIFS('Relevant - Not CRM not valid'!$T$2:$T$416,$A376,'Relevant - Not CRM not valid'!$G$2:$G$416,"UK",'Relevant - Not CRM not valid'!$M$2:$M$416,"IT/Systems")+COUNTIFS('Relevant - In CRM not valid'!$T$2:$T$46,$A376,'Relevant - In CRM not valid'!$G$2:$G$46,"UK",'Relevant - In CRM not valid'!$M$2:$M$46,"IT/Systems")</f>
        <v>0</v>
      </c>
      <c r="L376" s="2">
        <f>COUNTIFS('Relevant - In CRM valid'!$T$2:$T$4699,$A376,'Relevant - In CRM valid'!$G$2:$G$4699,"UK",'Relevant - In CRM valid'!$M$2:$M$4699,"")+COUNTIFS('Relevant - In CRM unknown'!$T$2:$T$253,$A376,'Relevant - In CRM unknown'!$G$2:$G$253,"UK",'Relevant - In CRM unknown'!$M$2:$M$253,"")+COUNTIFS('Relevant - IN NOW CRM valid'!$T$2:$T$2328,$A376,'Relevant - IN NOW CRM valid'!$G$2:$G$2328,"UK",'Relevant - IN NOW CRM valid'!$M$2:$M$2328,"")+COUNTIFS('Relevant - IN NOW CRM unknown'!$T$2:$T$1227,$A376,'Relevant - IN NOW CRM unknown'!$G$2:$G$1227,"UK",'Relevant - IN NOW CRM unknown'!$M$2:$M$1227,"")+COUNTIFS('Relevant - Not CRM not valid'!$T$2:$T$416,$A376,'Relevant - Not CRM not valid'!$G$2:$G$416,"UK",'Relevant - Not CRM not valid'!$M$2:$M$416,"")+COUNTIFS('Relevant - In CRM not valid'!$T$2:$T$46,$A376,'Relevant - In CRM not valid'!$G$2:$G$46,"UK",'Relevant - In CRM not valid'!$M$2:$M$46,"")</f>
        <v>0</v>
      </c>
      <c r="M376" s="2">
        <f t="shared" si="10"/>
        <v>1</v>
      </c>
      <c r="N376" s="2">
        <f>COUNTIFS('Relevant - In CRM valid'!$T$2:$T$4699,$A376,'Relevant - In CRM valid'!$G$2:$G$4699,"UK",'Relevant - In CRM valid'!$Q$2:$Q$4699,"valid")+COUNTIFS('Relevant - In CRM unknown'!$T$2:$T$253,$A376,'Relevant - In CRM unknown'!$G$2:$G$253,"UK",'Relevant - In CRM unknown'!$Q$2:$Q$253,"valid")+COUNTIFS('Relevant - IN NOW CRM valid'!$T$2:$T$2328,$A376,'Relevant - IN NOW CRM valid'!$G$2:$G$2328,"UK",'Relevant - IN NOW CRM valid'!$Q$2:$Q$2328,"valid")+COUNTIFS('Relevant - IN NOW CRM unknown'!$T$2:$T$1227,$A376,'Relevant - IN NOW CRM unknown'!$G$2:$G$1227,"UK",'Relevant - IN NOW CRM unknown'!$Q$2:$Q$1227,"valid")+COUNTIFS('Relevant - Not CRM not valid'!$T$2:$T$416,$A376,'Relevant - Not CRM not valid'!$G$2:$G$416,"UK",'Relevant - Not CRM not valid'!$Q$2:$Q$416,"valid")+COUNTIFS('Relevant - In CRM not valid'!$T$2:$T$46,$A376,'Relevant - In CRM not valid'!$G$2:$G$46,"UK",'Relevant - In CRM not valid'!$Q$2:$Q$46,"valid")</f>
        <v>1</v>
      </c>
      <c r="O376" s="2" t="str">
        <f t="shared" si="11"/>
        <v>Research  IT/Systems</v>
      </c>
    </row>
    <row r="377" spans="1:15" ht="15" customHeight="1">
      <c r="A377" s="2" t="s">
        <v>861</v>
      </c>
      <c r="B377" s="2" t="s">
        <v>862</v>
      </c>
      <c r="C377" s="2" t="s">
        <v>1570</v>
      </c>
      <c r="D377" s="2" t="str">
        <f>IFERROR(INDEX('UK Target Institutions'!$D$2:$D$727,MATCH($A377,'UK Target Institutions'!$A$2:$A$727,0)),"")</f>
        <v>Yes</v>
      </c>
      <c r="E377" s="2">
        <f>COUNTIFS('Relevant - In CRM valid'!$T$2:$T$4699,$A377,'Relevant - In CRM valid'!$G$2:$G$4699,"UK")+COUNTIFS('Relevant - In CRM unknown'!$T$2:$T$253,$A377,'Relevant - In CRM unknown'!$G$2:$G$253,"UK")+COUNTIFS('Relevant - IN NOW CRM valid'!$T$2:$T$2328,$A377,'Relevant - IN NOW CRM valid'!$G$2:$G$2328,"UK")+COUNTIFS('Relevant - IN NOW CRM unknown'!$T$2:$T$1227,$A377,'Relevant - IN NOW CRM unknown'!$G$2:$G$1227,"UK")+COUNTIFS('Relevant - Not CRM not valid'!$T$2:$T$416,$A377,'Relevant - Not CRM not valid'!$G$2:$G$416,"UK")+COUNTIFS('Relevant - In CRM not valid'!$T$2:$T$46,$A377,'Relevant - In CRM not valid'!$G$2:$G$46,"UK")</f>
        <v>1</v>
      </c>
      <c r="F377" s="2">
        <f>COUNTIFS('Relevant - In CRM valid'!$T$2:$T$4699,$A377,'Relevant - In CRM valid'!$G$2:$G$4699,"UK",'Relevant - In CRM valid'!$M$2:$M$4699,"Research")+COUNTIFS('Relevant - In CRM unknown'!$T$2:$T$253,$A377,'Relevant - In CRM unknown'!$G$2:$G$253,"UK",'Relevant - In CRM unknown'!$M$2:$M$253,"Research")+COUNTIFS('Relevant - IN NOW CRM valid'!$T$2:$T$2328,$A377,'Relevant - IN NOW CRM valid'!$G$2:$G$2328,"UK",'Relevant - IN NOW CRM valid'!$M$2:$M$2328,"Research")+COUNTIFS('Relevant - IN NOW CRM unknown'!$T$2:$T$1227,$A377,'Relevant - IN NOW CRM unknown'!$G$2:$G$1227,"UK",'Relevant - IN NOW CRM unknown'!$M$2:$M$1227,"Research")+COUNTIFS('Relevant - Not CRM not valid'!$T$2:$T$416,$A377,'Relevant - Not CRM not valid'!$G$2:$G$416,"UK",'Relevant - Not CRM not valid'!$M$2:$M$416,"Research")+COUNTIFS('Relevant - In CRM not valid'!$T$2:$T$46,$A377,'Relevant - In CRM not valid'!$G$2:$G$46,"UK",'Relevant - In CRM not valid'!$M$2:$M$46,"Research")</f>
        <v>1</v>
      </c>
      <c r="G377" s="2">
        <f>COUNTIFS('Relevant - In CRM valid'!$T$2:$T$4699,$A377,'Relevant - In CRM valid'!$G$2:$G$4699,"UK",'Relevant - In CRM valid'!$M$2:$M$4699,"Research",'Relevant - In CRM valid'!$R$2:$R$4699,"Senior")+COUNTIFS('Relevant - In CRM unknown'!$T$2:$T$253,$A377,'Relevant - In CRM unknown'!$G$2:$G$253,"UK",'Relevant - In CRM unknown'!$M$2:$M$253,"Research",'Relevant - In CRM unknown'!$R$2:$R$253,"Senior")+COUNTIFS('Relevant - IN NOW CRM valid'!$T$2:$T$2328,$A377,'Relevant - IN NOW CRM valid'!$G$2:$G$2328,"UK",'Relevant - IN NOW CRM valid'!$M$2:$M$2328,"Research",'Relevant - IN NOW CRM valid'!$R$2:$R$2328,"Senior")+COUNTIFS('Relevant - IN NOW CRM unknown'!$T$2:$T$1227,$A377,'Relevant - IN NOW CRM unknown'!$G$2:$G$1227,"UK",'Relevant - IN NOW CRM unknown'!$M$2:$M$1227,"Research",'Relevant - IN NOW CRM unknown'!$R$2:$R$1227,"Senior")+COUNTIFS('Relevant - Not CRM not valid'!$T$2:$T$416,$A377,'Relevant - Not CRM not valid'!$G$2:$G$416,"UK",'Relevant - Not CRM not valid'!$M$2:$M$416,"Research",'Relevant - Not CRM not valid'!$R$2:$R$416,"Senior")+COUNTIFS('Relevant - In CRM not valid'!$T$2:$T$46,$A377,'Relevant - In CRM not valid'!$G$2:$G$46,"UK",'Relevant - In CRM not valid'!$M$2:$M$46,"Research",'Relevant - In CRM not valid'!$R$2:$R$46,"Senior")</f>
        <v>1</v>
      </c>
      <c r="H377" s="2">
        <f>COUNTIFS('Relevant - In CRM valid'!$T$2:$T$4699,$A377,'Relevant - In CRM valid'!$G$2:$G$4699,"UK",'Relevant - In CRM valid'!$M$2:$M$4699,"Research",'Relevant - In CRM valid'!$R$2:$R$4699,"Operational")+COUNTIFS('Relevant - In CRM unknown'!$T$2:$T$253,$A377,'Relevant - In CRM unknown'!$G$2:$G$253,"UK",'Relevant - In CRM unknown'!$M$2:$M$253,"Research",'Relevant - In CRM unknown'!$R$2:$R$253,"Operational")+COUNTIFS('Relevant - IN NOW CRM valid'!$T$2:$T$2328,$A377,'Relevant - IN NOW CRM valid'!$G$2:$G$2328,"UK",'Relevant - IN NOW CRM valid'!$M$2:$M$2328,"Research",'Relevant - IN NOW CRM valid'!$R$2:$R$2328,"Operational")+COUNTIFS('Relevant - IN NOW CRM unknown'!$T$2:$T$1227,$A377,'Relevant - IN NOW CRM unknown'!$G$2:$G$1227,"UK",'Relevant - IN NOW CRM unknown'!$M$2:$M$1227,"Research",'Relevant - IN NOW CRM unknown'!$R$2:$R$1227,"Operational")+COUNTIFS('Relevant - Not CRM not valid'!$T$2:$T$416,$A377,'Relevant - Not CRM not valid'!$G$2:$G$416,"UK",'Relevant - Not CRM not valid'!$M$2:$M$416,"Research",'Relevant - Not CRM not valid'!$R$2:$R$416,"Operational")+COUNTIFS('Relevant - In CRM not valid'!$T$2:$T$46,$A377,'Relevant - In CRM not valid'!$G$2:$G$46,"UK",'Relevant - In CRM not valid'!$M$2:$M$46,"Research",'Relevant - In CRM not valid'!$R$2:$R$46,"Operational")</f>
        <v>0</v>
      </c>
      <c r="I377" s="2">
        <f>COUNTIFS('Relevant - In CRM valid'!$T$2:$T$4699,$A377,'Relevant - In CRM valid'!$G$2:$G$4699,"UK",'Relevant - In CRM valid'!$M$2:$M$4699,"Research",'Relevant - In CRM valid'!$R$2:$R$4699,"Academic")+COUNTIFS('Relevant - In CRM unknown'!$T$2:$T$253,$A377,'Relevant - In CRM unknown'!$G$2:$G$253,"UK",'Relevant - In CRM unknown'!$M$2:$M$253,"Research",'Relevant - In CRM unknown'!$R$2:$R$253,"Academic")+COUNTIFS('Relevant - IN NOW CRM valid'!$T$2:$T$2328,$A377,'Relevant - IN NOW CRM valid'!$G$2:$G$2328,"UK",'Relevant - IN NOW CRM valid'!$M$2:$M$2328,"Research",'Relevant - IN NOW CRM valid'!$R$2:$R$2328,"Academic")+COUNTIFS('Relevant - IN NOW CRM unknown'!$T$2:$T$1227,$A377,'Relevant - IN NOW CRM unknown'!$G$2:$G$1227,"UK",'Relevant - IN NOW CRM unknown'!$M$2:$M$1227,"Research",'Relevant - IN NOW CRM unknown'!$R$2:$R$1227,"Academic")+COUNTIFS('Relevant - Not CRM not valid'!$T$2:$T$416,$A377,'Relevant - Not CRM not valid'!$G$2:$G$416,"UK",'Relevant - Not CRM not valid'!$M$2:$M$416,"Research",'Relevant - Not CRM not valid'!$R$2:$R$416,"Academic")+COUNTIFS('Relevant - In CRM not valid'!$T$2:$T$46,$A377,'Relevant - In CRM not valid'!$G$2:$G$46,"UK",'Relevant - In CRM not valid'!$M$2:$M$46,"Research",'Relevant - In CRM not valid'!$R$2:$R$46,"Academic")</f>
        <v>0</v>
      </c>
      <c r="J377" s="2">
        <f>COUNTIFS('Relevant - In CRM valid'!$T$2:$T$4699,$A377,'Relevant - In CRM valid'!$G$2:$G$4699,"UK",'Relevant - In CRM valid'!$M$2:$M$4699,"Finance")+COUNTIFS('Relevant - In CRM unknown'!$T$2:$T$253,$A377,'Relevant - In CRM unknown'!$G$2:$G$253,"UK",'Relevant - In CRM unknown'!$M$2:$M$253,"Finance")+COUNTIFS('Relevant - IN NOW CRM valid'!$T$2:$T$2328,$A377,'Relevant - IN NOW CRM valid'!$G$2:$G$2328,"UK",'Relevant - IN NOW CRM valid'!$M$2:$M$2328,"Finance")+COUNTIFS('Relevant - IN NOW CRM unknown'!$T$2:$T$1227,$A377,'Relevant - IN NOW CRM unknown'!$G$2:$G$1227,"UK",'Relevant - IN NOW CRM unknown'!$M$2:$M$1227,"Finance")+COUNTIFS('Relevant - Not CRM not valid'!$T$2:$T$416,$A377,'Relevant - Not CRM not valid'!$G$2:$G$416,"UK",'Relevant - Not CRM not valid'!$M$2:$M$416,"Finance")+COUNTIFS('Relevant - In CRM not valid'!$T$2:$T$46,$A377,'Relevant - In CRM not valid'!$G$2:$G$46,"UK",'Relevant - In CRM not valid'!$M$2:$M$46,"Finance")</f>
        <v>0</v>
      </c>
      <c r="K377" s="2">
        <f>COUNTIFS('Relevant - In CRM valid'!$T$2:$T$4699,$A377,'Relevant - In CRM valid'!$G$2:$G$4699,"UK",'Relevant - In CRM valid'!$M$2:$M$4699,"IT/Systems")+COUNTIFS('Relevant - In CRM unknown'!$T$2:$T$253,$A377,'Relevant - In CRM unknown'!$G$2:$G$253,"UK",'Relevant - In CRM unknown'!$M$2:$M$253,"IT/Systems")+COUNTIFS('Relevant - IN NOW CRM valid'!$T$2:$T$2328,$A377,'Relevant - IN NOW CRM valid'!$G$2:$G$2328,"UK",'Relevant - IN NOW CRM valid'!$M$2:$M$2328,"IT/Systems")+COUNTIFS('Relevant - IN NOW CRM unknown'!$T$2:$T$1227,$A377,'Relevant - IN NOW CRM unknown'!$G$2:$G$1227,"UK",'Relevant - IN NOW CRM unknown'!$M$2:$M$1227,"IT/Systems")+COUNTIFS('Relevant - Not CRM not valid'!$T$2:$T$416,$A377,'Relevant - Not CRM not valid'!$G$2:$G$416,"UK",'Relevant - Not CRM not valid'!$M$2:$M$416,"IT/Systems")+COUNTIFS('Relevant - In CRM not valid'!$T$2:$T$46,$A377,'Relevant - In CRM not valid'!$G$2:$G$46,"UK",'Relevant - In CRM not valid'!$M$2:$M$46,"IT/Systems")</f>
        <v>0</v>
      </c>
      <c r="L377" s="2">
        <f>COUNTIFS('Relevant - In CRM valid'!$T$2:$T$4699,$A377,'Relevant - In CRM valid'!$G$2:$G$4699,"UK",'Relevant - In CRM valid'!$M$2:$M$4699,"")+COUNTIFS('Relevant - In CRM unknown'!$T$2:$T$253,$A377,'Relevant - In CRM unknown'!$G$2:$G$253,"UK",'Relevant - In CRM unknown'!$M$2:$M$253,"")+COUNTIFS('Relevant - IN NOW CRM valid'!$T$2:$T$2328,$A377,'Relevant - IN NOW CRM valid'!$G$2:$G$2328,"UK",'Relevant - IN NOW CRM valid'!$M$2:$M$2328,"")+COUNTIFS('Relevant - IN NOW CRM unknown'!$T$2:$T$1227,$A377,'Relevant - IN NOW CRM unknown'!$G$2:$G$1227,"UK",'Relevant - IN NOW CRM unknown'!$M$2:$M$1227,"")+COUNTIFS('Relevant - Not CRM not valid'!$T$2:$T$416,$A377,'Relevant - Not CRM not valid'!$G$2:$G$416,"UK",'Relevant - Not CRM not valid'!$M$2:$M$416,"")+COUNTIFS('Relevant - In CRM not valid'!$T$2:$T$46,$A377,'Relevant - In CRM not valid'!$G$2:$G$46,"UK",'Relevant - In CRM not valid'!$M$2:$M$46,"")</f>
        <v>0</v>
      </c>
      <c r="M377" s="2">
        <f t="shared" si="10"/>
        <v>1</v>
      </c>
      <c r="N377" s="2">
        <f>COUNTIFS('Relevant - In CRM valid'!$T$2:$T$4699,$A377,'Relevant - In CRM valid'!$G$2:$G$4699,"UK",'Relevant - In CRM valid'!$Q$2:$Q$4699,"valid")+COUNTIFS('Relevant - In CRM unknown'!$T$2:$T$253,$A377,'Relevant - In CRM unknown'!$G$2:$G$253,"UK",'Relevant - In CRM unknown'!$Q$2:$Q$253,"valid")+COUNTIFS('Relevant - IN NOW CRM valid'!$T$2:$T$2328,$A377,'Relevant - IN NOW CRM valid'!$G$2:$G$2328,"UK",'Relevant - IN NOW CRM valid'!$Q$2:$Q$2328,"valid")+COUNTIFS('Relevant - IN NOW CRM unknown'!$T$2:$T$1227,$A377,'Relevant - IN NOW CRM unknown'!$G$2:$G$1227,"UK",'Relevant - IN NOW CRM unknown'!$Q$2:$Q$1227,"valid")+COUNTIFS('Relevant - Not CRM not valid'!$T$2:$T$416,$A377,'Relevant - Not CRM not valid'!$G$2:$G$416,"UK",'Relevant - Not CRM not valid'!$Q$2:$Q$416,"valid")+COUNTIFS('Relevant - In CRM not valid'!$T$2:$T$46,$A377,'Relevant - In CRM not valid'!$G$2:$G$46,"UK",'Relevant - In CRM not valid'!$Q$2:$Q$46,"valid")</f>
        <v>1</v>
      </c>
      <c r="O377" s="2" t="str">
        <f t="shared" si="11"/>
        <v>Finance  IT/Systems</v>
      </c>
    </row>
    <row r="378" spans="1:15" ht="15" customHeight="1">
      <c r="A378" s="2" t="s">
        <v>863</v>
      </c>
      <c r="B378" s="2" t="s">
        <v>864</v>
      </c>
      <c r="C378" s="2" t="s">
        <v>1570</v>
      </c>
      <c r="D378" s="2" t="str">
        <f>IFERROR(INDEX('UK Target Institutions'!$D$2:$D$727,MATCH($A378,'UK Target Institutions'!$A$2:$A$727,0)),"")</f>
        <v>No</v>
      </c>
      <c r="E378" s="2">
        <f>COUNTIFS('Relevant - In CRM valid'!$T$2:$T$4699,$A378,'Relevant - In CRM valid'!$G$2:$G$4699,"UK")+COUNTIFS('Relevant - In CRM unknown'!$T$2:$T$253,$A378,'Relevant - In CRM unknown'!$G$2:$G$253,"UK")+COUNTIFS('Relevant - IN NOW CRM valid'!$T$2:$T$2328,$A378,'Relevant - IN NOW CRM valid'!$G$2:$G$2328,"UK")+COUNTIFS('Relevant - IN NOW CRM unknown'!$T$2:$T$1227,$A378,'Relevant - IN NOW CRM unknown'!$G$2:$G$1227,"UK")+COUNTIFS('Relevant - Not CRM not valid'!$T$2:$T$416,$A378,'Relevant - Not CRM not valid'!$G$2:$G$416,"UK")+COUNTIFS('Relevant - In CRM not valid'!$T$2:$T$46,$A378,'Relevant - In CRM not valid'!$G$2:$G$46,"UK")</f>
        <v>1</v>
      </c>
      <c r="F378" s="2">
        <f>COUNTIFS('Relevant - In CRM valid'!$T$2:$T$4699,$A378,'Relevant - In CRM valid'!$G$2:$G$4699,"UK",'Relevant - In CRM valid'!$M$2:$M$4699,"Research")+COUNTIFS('Relevant - In CRM unknown'!$T$2:$T$253,$A378,'Relevant - In CRM unknown'!$G$2:$G$253,"UK",'Relevant - In CRM unknown'!$M$2:$M$253,"Research")+COUNTIFS('Relevant - IN NOW CRM valid'!$T$2:$T$2328,$A378,'Relevant - IN NOW CRM valid'!$G$2:$G$2328,"UK",'Relevant - IN NOW CRM valid'!$M$2:$M$2328,"Research")+COUNTIFS('Relevant - IN NOW CRM unknown'!$T$2:$T$1227,$A378,'Relevant - IN NOW CRM unknown'!$G$2:$G$1227,"UK",'Relevant - IN NOW CRM unknown'!$M$2:$M$1227,"Research")+COUNTIFS('Relevant - Not CRM not valid'!$T$2:$T$416,$A378,'Relevant - Not CRM not valid'!$G$2:$G$416,"UK",'Relevant - Not CRM not valid'!$M$2:$M$416,"Research")+COUNTIFS('Relevant - In CRM not valid'!$T$2:$T$46,$A378,'Relevant - In CRM not valid'!$G$2:$G$46,"UK",'Relevant - In CRM not valid'!$M$2:$M$46,"Research")</f>
        <v>1</v>
      </c>
      <c r="G378" s="2">
        <f>COUNTIFS('Relevant - In CRM valid'!$T$2:$T$4699,$A378,'Relevant - In CRM valid'!$G$2:$G$4699,"UK",'Relevant - In CRM valid'!$M$2:$M$4699,"Research",'Relevant - In CRM valid'!$R$2:$R$4699,"Senior")+COUNTIFS('Relevant - In CRM unknown'!$T$2:$T$253,$A378,'Relevant - In CRM unknown'!$G$2:$G$253,"UK",'Relevant - In CRM unknown'!$M$2:$M$253,"Research",'Relevant - In CRM unknown'!$R$2:$R$253,"Senior")+COUNTIFS('Relevant - IN NOW CRM valid'!$T$2:$T$2328,$A378,'Relevant - IN NOW CRM valid'!$G$2:$G$2328,"UK",'Relevant - IN NOW CRM valid'!$M$2:$M$2328,"Research",'Relevant - IN NOW CRM valid'!$R$2:$R$2328,"Senior")+COUNTIFS('Relevant - IN NOW CRM unknown'!$T$2:$T$1227,$A378,'Relevant - IN NOW CRM unknown'!$G$2:$G$1227,"UK",'Relevant - IN NOW CRM unknown'!$M$2:$M$1227,"Research",'Relevant - IN NOW CRM unknown'!$R$2:$R$1227,"Senior")+COUNTIFS('Relevant - Not CRM not valid'!$T$2:$T$416,$A378,'Relevant - Not CRM not valid'!$G$2:$G$416,"UK",'Relevant - Not CRM not valid'!$M$2:$M$416,"Research",'Relevant - Not CRM not valid'!$R$2:$R$416,"Senior")+COUNTIFS('Relevant - In CRM not valid'!$T$2:$T$46,$A378,'Relevant - In CRM not valid'!$G$2:$G$46,"UK",'Relevant - In CRM not valid'!$M$2:$M$46,"Research",'Relevant - In CRM not valid'!$R$2:$R$46,"Senior")</f>
        <v>0</v>
      </c>
      <c r="H378" s="2">
        <f>COUNTIFS('Relevant - In CRM valid'!$T$2:$T$4699,$A378,'Relevant - In CRM valid'!$G$2:$G$4699,"UK",'Relevant - In CRM valid'!$M$2:$M$4699,"Research",'Relevant - In CRM valid'!$R$2:$R$4699,"Operational")+COUNTIFS('Relevant - In CRM unknown'!$T$2:$T$253,$A378,'Relevant - In CRM unknown'!$G$2:$G$253,"UK",'Relevant - In CRM unknown'!$M$2:$M$253,"Research",'Relevant - In CRM unknown'!$R$2:$R$253,"Operational")+COUNTIFS('Relevant - IN NOW CRM valid'!$T$2:$T$2328,$A378,'Relevant - IN NOW CRM valid'!$G$2:$G$2328,"UK",'Relevant - IN NOW CRM valid'!$M$2:$M$2328,"Research",'Relevant - IN NOW CRM valid'!$R$2:$R$2328,"Operational")+COUNTIFS('Relevant - IN NOW CRM unknown'!$T$2:$T$1227,$A378,'Relevant - IN NOW CRM unknown'!$G$2:$G$1227,"UK",'Relevant - IN NOW CRM unknown'!$M$2:$M$1227,"Research",'Relevant - IN NOW CRM unknown'!$R$2:$R$1227,"Operational")+COUNTIFS('Relevant - Not CRM not valid'!$T$2:$T$416,$A378,'Relevant - Not CRM not valid'!$G$2:$G$416,"UK",'Relevant - Not CRM not valid'!$M$2:$M$416,"Research",'Relevant - Not CRM not valid'!$R$2:$R$416,"Operational")+COUNTIFS('Relevant - In CRM not valid'!$T$2:$T$46,$A378,'Relevant - In CRM not valid'!$G$2:$G$46,"UK",'Relevant - In CRM not valid'!$M$2:$M$46,"Research",'Relevant - In CRM not valid'!$R$2:$R$46,"Operational")</f>
        <v>1</v>
      </c>
      <c r="I378" s="2">
        <f>COUNTIFS('Relevant - In CRM valid'!$T$2:$T$4699,$A378,'Relevant - In CRM valid'!$G$2:$G$4699,"UK",'Relevant - In CRM valid'!$M$2:$M$4699,"Research",'Relevant - In CRM valid'!$R$2:$R$4699,"Academic")+COUNTIFS('Relevant - In CRM unknown'!$T$2:$T$253,$A378,'Relevant - In CRM unknown'!$G$2:$G$253,"UK",'Relevant - In CRM unknown'!$M$2:$M$253,"Research",'Relevant - In CRM unknown'!$R$2:$R$253,"Academic")+COUNTIFS('Relevant - IN NOW CRM valid'!$T$2:$T$2328,$A378,'Relevant - IN NOW CRM valid'!$G$2:$G$2328,"UK",'Relevant - IN NOW CRM valid'!$M$2:$M$2328,"Research",'Relevant - IN NOW CRM valid'!$R$2:$R$2328,"Academic")+COUNTIFS('Relevant - IN NOW CRM unknown'!$T$2:$T$1227,$A378,'Relevant - IN NOW CRM unknown'!$G$2:$G$1227,"UK",'Relevant - IN NOW CRM unknown'!$M$2:$M$1227,"Research",'Relevant - IN NOW CRM unknown'!$R$2:$R$1227,"Academic")+COUNTIFS('Relevant - Not CRM not valid'!$T$2:$T$416,$A378,'Relevant - Not CRM not valid'!$G$2:$G$416,"UK",'Relevant - Not CRM not valid'!$M$2:$M$416,"Research",'Relevant - Not CRM not valid'!$R$2:$R$416,"Academic")+COUNTIFS('Relevant - In CRM not valid'!$T$2:$T$46,$A378,'Relevant - In CRM not valid'!$G$2:$G$46,"UK",'Relevant - In CRM not valid'!$M$2:$M$46,"Research",'Relevant - In CRM not valid'!$R$2:$R$46,"Academic")</f>
        <v>0</v>
      </c>
      <c r="J378" s="2">
        <f>COUNTIFS('Relevant - In CRM valid'!$T$2:$T$4699,$A378,'Relevant - In CRM valid'!$G$2:$G$4699,"UK",'Relevant - In CRM valid'!$M$2:$M$4699,"Finance")+COUNTIFS('Relevant - In CRM unknown'!$T$2:$T$253,$A378,'Relevant - In CRM unknown'!$G$2:$G$253,"UK",'Relevant - In CRM unknown'!$M$2:$M$253,"Finance")+COUNTIFS('Relevant - IN NOW CRM valid'!$T$2:$T$2328,$A378,'Relevant - IN NOW CRM valid'!$G$2:$G$2328,"UK",'Relevant - IN NOW CRM valid'!$M$2:$M$2328,"Finance")+COUNTIFS('Relevant - IN NOW CRM unknown'!$T$2:$T$1227,$A378,'Relevant - IN NOW CRM unknown'!$G$2:$G$1227,"UK",'Relevant - IN NOW CRM unknown'!$M$2:$M$1227,"Finance")+COUNTIFS('Relevant - Not CRM not valid'!$T$2:$T$416,$A378,'Relevant - Not CRM not valid'!$G$2:$G$416,"UK",'Relevant - Not CRM not valid'!$M$2:$M$416,"Finance")+COUNTIFS('Relevant - In CRM not valid'!$T$2:$T$46,$A378,'Relevant - In CRM not valid'!$G$2:$G$46,"UK",'Relevant - In CRM not valid'!$M$2:$M$46,"Finance")</f>
        <v>0</v>
      </c>
      <c r="K378" s="2">
        <f>COUNTIFS('Relevant - In CRM valid'!$T$2:$T$4699,$A378,'Relevant - In CRM valid'!$G$2:$G$4699,"UK",'Relevant - In CRM valid'!$M$2:$M$4699,"IT/Systems")+COUNTIFS('Relevant - In CRM unknown'!$T$2:$T$253,$A378,'Relevant - In CRM unknown'!$G$2:$G$253,"UK",'Relevant - In CRM unknown'!$M$2:$M$253,"IT/Systems")+COUNTIFS('Relevant - IN NOW CRM valid'!$T$2:$T$2328,$A378,'Relevant - IN NOW CRM valid'!$G$2:$G$2328,"UK",'Relevant - IN NOW CRM valid'!$M$2:$M$2328,"IT/Systems")+COUNTIFS('Relevant - IN NOW CRM unknown'!$T$2:$T$1227,$A378,'Relevant - IN NOW CRM unknown'!$G$2:$G$1227,"UK",'Relevant - IN NOW CRM unknown'!$M$2:$M$1227,"IT/Systems")+COUNTIFS('Relevant - Not CRM not valid'!$T$2:$T$416,$A378,'Relevant - Not CRM not valid'!$G$2:$G$416,"UK",'Relevant - Not CRM not valid'!$M$2:$M$416,"IT/Systems")+COUNTIFS('Relevant - In CRM not valid'!$T$2:$T$46,$A378,'Relevant - In CRM not valid'!$G$2:$G$46,"UK",'Relevant - In CRM not valid'!$M$2:$M$46,"IT/Systems")</f>
        <v>0</v>
      </c>
      <c r="L378" s="2">
        <f>COUNTIFS('Relevant - In CRM valid'!$T$2:$T$4699,$A378,'Relevant - In CRM valid'!$G$2:$G$4699,"UK",'Relevant - In CRM valid'!$M$2:$M$4699,"")+COUNTIFS('Relevant - In CRM unknown'!$T$2:$T$253,$A378,'Relevant - In CRM unknown'!$G$2:$G$253,"UK",'Relevant - In CRM unknown'!$M$2:$M$253,"")+COUNTIFS('Relevant - IN NOW CRM valid'!$T$2:$T$2328,$A378,'Relevant - IN NOW CRM valid'!$G$2:$G$2328,"UK",'Relevant - IN NOW CRM valid'!$M$2:$M$2328,"")+COUNTIFS('Relevant - IN NOW CRM unknown'!$T$2:$T$1227,$A378,'Relevant - IN NOW CRM unknown'!$G$2:$G$1227,"UK",'Relevant - IN NOW CRM unknown'!$M$2:$M$1227,"")+COUNTIFS('Relevant - Not CRM not valid'!$T$2:$T$416,$A378,'Relevant - Not CRM not valid'!$G$2:$G$416,"UK",'Relevant - Not CRM not valid'!$M$2:$M$416,"")+COUNTIFS('Relevant - In CRM not valid'!$T$2:$T$46,$A378,'Relevant - In CRM not valid'!$G$2:$G$46,"UK",'Relevant - In CRM not valid'!$M$2:$M$46,"")</f>
        <v>0</v>
      </c>
      <c r="M378" s="2">
        <f t="shared" si="10"/>
        <v>1</v>
      </c>
      <c r="N378" s="2">
        <f>COUNTIFS('Relevant - In CRM valid'!$T$2:$T$4699,$A378,'Relevant - In CRM valid'!$G$2:$G$4699,"UK",'Relevant - In CRM valid'!$Q$2:$Q$4699,"valid")+COUNTIFS('Relevant - In CRM unknown'!$T$2:$T$253,$A378,'Relevant - In CRM unknown'!$G$2:$G$253,"UK",'Relevant - In CRM unknown'!$Q$2:$Q$253,"valid")+COUNTIFS('Relevant - IN NOW CRM valid'!$T$2:$T$2328,$A378,'Relevant - IN NOW CRM valid'!$G$2:$G$2328,"UK",'Relevant - IN NOW CRM valid'!$Q$2:$Q$2328,"valid")+COUNTIFS('Relevant - IN NOW CRM unknown'!$T$2:$T$1227,$A378,'Relevant - IN NOW CRM unknown'!$G$2:$G$1227,"UK",'Relevant - IN NOW CRM unknown'!$Q$2:$Q$1227,"valid")+COUNTIFS('Relevant - Not CRM not valid'!$T$2:$T$416,$A378,'Relevant - Not CRM not valid'!$G$2:$G$416,"UK",'Relevant - Not CRM not valid'!$Q$2:$Q$416,"valid")+COUNTIFS('Relevant - In CRM not valid'!$T$2:$T$46,$A378,'Relevant - In CRM not valid'!$G$2:$G$46,"UK",'Relevant - In CRM not valid'!$Q$2:$Q$46,"valid")</f>
        <v>1</v>
      </c>
      <c r="O378" s="2" t="str">
        <f t="shared" si="11"/>
        <v>Finance  IT/Systems</v>
      </c>
    </row>
    <row r="379" spans="1:15" ht="15" customHeight="1">
      <c r="A379" s="2" t="s">
        <v>865</v>
      </c>
      <c r="B379" s="2" t="s">
        <v>866</v>
      </c>
      <c r="C379" s="2" t="s">
        <v>1570</v>
      </c>
      <c r="D379" s="2" t="str">
        <f>IFERROR(INDEX('UK Target Institutions'!$D$2:$D$727,MATCH($A379,'UK Target Institutions'!$A$2:$A$727,0)),"")</f>
        <v>No</v>
      </c>
      <c r="E379" s="2">
        <f>COUNTIFS('Relevant - In CRM valid'!$T$2:$T$4699,$A379,'Relevant - In CRM valid'!$G$2:$G$4699,"UK")+COUNTIFS('Relevant - In CRM unknown'!$T$2:$T$253,$A379,'Relevant - In CRM unknown'!$G$2:$G$253,"UK")+COUNTIFS('Relevant - IN NOW CRM valid'!$T$2:$T$2328,$A379,'Relevant - IN NOW CRM valid'!$G$2:$G$2328,"UK")+COUNTIFS('Relevant - IN NOW CRM unknown'!$T$2:$T$1227,$A379,'Relevant - IN NOW CRM unknown'!$G$2:$G$1227,"UK")+COUNTIFS('Relevant - Not CRM not valid'!$T$2:$T$416,$A379,'Relevant - Not CRM not valid'!$G$2:$G$416,"UK")+COUNTIFS('Relevant - In CRM not valid'!$T$2:$T$46,$A379,'Relevant - In CRM not valid'!$G$2:$G$46,"UK")</f>
        <v>1</v>
      </c>
      <c r="F379" s="2">
        <f>COUNTIFS('Relevant - In CRM valid'!$T$2:$T$4699,$A379,'Relevant - In CRM valid'!$G$2:$G$4699,"UK",'Relevant - In CRM valid'!$M$2:$M$4699,"Research")+COUNTIFS('Relevant - In CRM unknown'!$T$2:$T$253,$A379,'Relevant - In CRM unknown'!$G$2:$G$253,"UK",'Relevant - In CRM unknown'!$M$2:$M$253,"Research")+COUNTIFS('Relevant - IN NOW CRM valid'!$T$2:$T$2328,$A379,'Relevant - IN NOW CRM valid'!$G$2:$G$2328,"UK",'Relevant - IN NOW CRM valid'!$M$2:$M$2328,"Research")+COUNTIFS('Relevant - IN NOW CRM unknown'!$T$2:$T$1227,$A379,'Relevant - IN NOW CRM unknown'!$G$2:$G$1227,"UK",'Relevant - IN NOW CRM unknown'!$M$2:$M$1227,"Research")+COUNTIFS('Relevant - Not CRM not valid'!$T$2:$T$416,$A379,'Relevant - Not CRM not valid'!$G$2:$G$416,"UK",'Relevant - Not CRM not valid'!$M$2:$M$416,"Research")+COUNTIFS('Relevant - In CRM not valid'!$T$2:$T$46,$A379,'Relevant - In CRM not valid'!$G$2:$G$46,"UK",'Relevant - In CRM not valid'!$M$2:$M$46,"Research")</f>
        <v>0</v>
      </c>
      <c r="G379" s="2">
        <f>COUNTIFS('Relevant - In CRM valid'!$T$2:$T$4699,$A379,'Relevant - In CRM valid'!$G$2:$G$4699,"UK",'Relevant - In CRM valid'!$M$2:$M$4699,"Research",'Relevant - In CRM valid'!$R$2:$R$4699,"Senior")+COUNTIFS('Relevant - In CRM unknown'!$T$2:$T$253,$A379,'Relevant - In CRM unknown'!$G$2:$G$253,"UK",'Relevant - In CRM unknown'!$M$2:$M$253,"Research",'Relevant - In CRM unknown'!$R$2:$R$253,"Senior")+COUNTIFS('Relevant - IN NOW CRM valid'!$T$2:$T$2328,$A379,'Relevant - IN NOW CRM valid'!$G$2:$G$2328,"UK",'Relevant - IN NOW CRM valid'!$M$2:$M$2328,"Research",'Relevant - IN NOW CRM valid'!$R$2:$R$2328,"Senior")+COUNTIFS('Relevant - IN NOW CRM unknown'!$T$2:$T$1227,$A379,'Relevant - IN NOW CRM unknown'!$G$2:$G$1227,"UK",'Relevant - IN NOW CRM unknown'!$M$2:$M$1227,"Research",'Relevant - IN NOW CRM unknown'!$R$2:$R$1227,"Senior")+COUNTIFS('Relevant - Not CRM not valid'!$T$2:$T$416,$A379,'Relevant - Not CRM not valid'!$G$2:$G$416,"UK",'Relevant - Not CRM not valid'!$M$2:$M$416,"Research",'Relevant - Not CRM not valid'!$R$2:$R$416,"Senior")+COUNTIFS('Relevant - In CRM not valid'!$T$2:$T$46,$A379,'Relevant - In CRM not valid'!$G$2:$G$46,"UK",'Relevant - In CRM not valid'!$M$2:$M$46,"Research",'Relevant - In CRM not valid'!$R$2:$R$46,"Senior")</f>
        <v>0</v>
      </c>
      <c r="H379" s="2">
        <f>COUNTIFS('Relevant - In CRM valid'!$T$2:$T$4699,$A379,'Relevant - In CRM valid'!$G$2:$G$4699,"UK",'Relevant - In CRM valid'!$M$2:$M$4699,"Research",'Relevant - In CRM valid'!$R$2:$R$4699,"Operational")+COUNTIFS('Relevant - In CRM unknown'!$T$2:$T$253,$A379,'Relevant - In CRM unknown'!$G$2:$G$253,"UK",'Relevant - In CRM unknown'!$M$2:$M$253,"Research",'Relevant - In CRM unknown'!$R$2:$R$253,"Operational")+COUNTIFS('Relevant - IN NOW CRM valid'!$T$2:$T$2328,$A379,'Relevant - IN NOW CRM valid'!$G$2:$G$2328,"UK",'Relevant - IN NOW CRM valid'!$M$2:$M$2328,"Research",'Relevant - IN NOW CRM valid'!$R$2:$R$2328,"Operational")+COUNTIFS('Relevant - IN NOW CRM unknown'!$T$2:$T$1227,$A379,'Relevant - IN NOW CRM unknown'!$G$2:$G$1227,"UK",'Relevant - IN NOW CRM unknown'!$M$2:$M$1227,"Research",'Relevant - IN NOW CRM unknown'!$R$2:$R$1227,"Operational")+COUNTIFS('Relevant - Not CRM not valid'!$T$2:$T$416,$A379,'Relevant - Not CRM not valid'!$G$2:$G$416,"UK",'Relevant - Not CRM not valid'!$M$2:$M$416,"Research",'Relevant - Not CRM not valid'!$R$2:$R$416,"Operational")+COUNTIFS('Relevant - In CRM not valid'!$T$2:$T$46,$A379,'Relevant - In CRM not valid'!$G$2:$G$46,"UK",'Relevant - In CRM not valid'!$M$2:$M$46,"Research",'Relevant - In CRM not valid'!$R$2:$R$46,"Operational")</f>
        <v>0</v>
      </c>
      <c r="I379" s="2">
        <f>COUNTIFS('Relevant - In CRM valid'!$T$2:$T$4699,$A379,'Relevant - In CRM valid'!$G$2:$G$4699,"UK",'Relevant - In CRM valid'!$M$2:$M$4699,"Research",'Relevant - In CRM valid'!$R$2:$R$4699,"Academic")+COUNTIFS('Relevant - In CRM unknown'!$T$2:$T$253,$A379,'Relevant - In CRM unknown'!$G$2:$G$253,"UK",'Relevant - In CRM unknown'!$M$2:$M$253,"Research",'Relevant - In CRM unknown'!$R$2:$R$253,"Academic")+COUNTIFS('Relevant - IN NOW CRM valid'!$T$2:$T$2328,$A379,'Relevant - IN NOW CRM valid'!$G$2:$G$2328,"UK",'Relevant - IN NOW CRM valid'!$M$2:$M$2328,"Research",'Relevant - IN NOW CRM valid'!$R$2:$R$2328,"Academic")+COUNTIFS('Relevant - IN NOW CRM unknown'!$T$2:$T$1227,$A379,'Relevant - IN NOW CRM unknown'!$G$2:$G$1227,"UK",'Relevant - IN NOW CRM unknown'!$M$2:$M$1227,"Research",'Relevant - IN NOW CRM unknown'!$R$2:$R$1227,"Academic")+COUNTIFS('Relevant - Not CRM not valid'!$T$2:$T$416,$A379,'Relevant - Not CRM not valid'!$G$2:$G$416,"UK",'Relevant - Not CRM not valid'!$M$2:$M$416,"Research",'Relevant - Not CRM not valid'!$R$2:$R$416,"Academic")+COUNTIFS('Relevant - In CRM not valid'!$T$2:$T$46,$A379,'Relevant - In CRM not valid'!$G$2:$G$46,"UK",'Relevant - In CRM not valid'!$M$2:$M$46,"Research",'Relevant - In CRM not valid'!$R$2:$R$46,"Academic")</f>
        <v>0</v>
      </c>
      <c r="J379" s="2">
        <f>COUNTIFS('Relevant - In CRM valid'!$T$2:$T$4699,$A379,'Relevant - In CRM valid'!$G$2:$G$4699,"UK",'Relevant - In CRM valid'!$M$2:$M$4699,"Finance")+COUNTIFS('Relevant - In CRM unknown'!$T$2:$T$253,$A379,'Relevant - In CRM unknown'!$G$2:$G$253,"UK",'Relevant - In CRM unknown'!$M$2:$M$253,"Finance")+COUNTIFS('Relevant - IN NOW CRM valid'!$T$2:$T$2328,$A379,'Relevant - IN NOW CRM valid'!$G$2:$G$2328,"UK",'Relevant - IN NOW CRM valid'!$M$2:$M$2328,"Finance")+COUNTIFS('Relevant - IN NOW CRM unknown'!$T$2:$T$1227,$A379,'Relevant - IN NOW CRM unknown'!$G$2:$G$1227,"UK",'Relevant - IN NOW CRM unknown'!$M$2:$M$1227,"Finance")+COUNTIFS('Relevant - Not CRM not valid'!$T$2:$T$416,$A379,'Relevant - Not CRM not valid'!$G$2:$G$416,"UK",'Relevant - Not CRM not valid'!$M$2:$M$416,"Finance")+COUNTIFS('Relevant - In CRM not valid'!$T$2:$T$46,$A379,'Relevant - In CRM not valid'!$G$2:$G$46,"UK",'Relevant - In CRM not valid'!$M$2:$M$46,"Finance")</f>
        <v>1</v>
      </c>
      <c r="K379" s="2">
        <f>COUNTIFS('Relevant - In CRM valid'!$T$2:$T$4699,$A379,'Relevant - In CRM valid'!$G$2:$G$4699,"UK",'Relevant - In CRM valid'!$M$2:$M$4699,"IT/Systems")+COUNTIFS('Relevant - In CRM unknown'!$T$2:$T$253,$A379,'Relevant - In CRM unknown'!$G$2:$G$253,"UK",'Relevant - In CRM unknown'!$M$2:$M$253,"IT/Systems")+COUNTIFS('Relevant - IN NOW CRM valid'!$T$2:$T$2328,$A379,'Relevant - IN NOW CRM valid'!$G$2:$G$2328,"UK",'Relevant - IN NOW CRM valid'!$M$2:$M$2328,"IT/Systems")+COUNTIFS('Relevant - IN NOW CRM unknown'!$T$2:$T$1227,$A379,'Relevant - IN NOW CRM unknown'!$G$2:$G$1227,"UK",'Relevant - IN NOW CRM unknown'!$M$2:$M$1227,"IT/Systems")+COUNTIFS('Relevant - Not CRM not valid'!$T$2:$T$416,$A379,'Relevant - Not CRM not valid'!$G$2:$G$416,"UK",'Relevant - Not CRM not valid'!$M$2:$M$416,"IT/Systems")+COUNTIFS('Relevant - In CRM not valid'!$T$2:$T$46,$A379,'Relevant - In CRM not valid'!$G$2:$G$46,"UK",'Relevant - In CRM not valid'!$M$2:$M$46,"IT/Systems")</f>
        <v>0</v>
      </c>
      <c r="L379" s="2">
        <f>COUNTIFS('Relevant - In CRM valid'!$T$2:$T$4699,$A379,'Relevant - In CRM valid'!$G$2:$G$4699,"UK",'Relevant - In CRM valid'!$M$2:$M$4699,"")+COUNTIFS('Relevant - In CRM unknown'!$T$2:$T$253,$A379,'Relevant - In CRM unknown'!$G$2:$G$253,"UK",'Relevant - In CRM unknown'!$M$2:$M$253,"")+COUNTIFS('Relevant - IN NOW CRM valid'!$T$2:$T$2328,$A379,'Relevant - IN NOW CRM valid'!$G$2:$G$2328,"UK",'Relevant - IN NOW CRM valid'!$M$2:$M$2328,"")+COUNTIFS('Relevant - IN NOW CRM unknown'!$T$2:$T$1227,$A379,'Relevant - IN NOW CRM unknown'!$G$2:$G$1227,"UK",'Relevant - IN NOW CRM unknown'!$M$2:$M$1227,"")+COUNTIFS('Relevant - Not CRM not valid'!$T$2:$T$416,$A379,'Relevant - Not CRM not valid'!$G$2:$G$416,"UK",'Relevant - Not CRM not valid'!$M$2:$M$416,"")+COUNTIFS('Relevant - In CRM not valid'!$T$2:$T$46,$A379,'Relevant - In CRM not valid'!$G$2:$G$46,"UK",'Relevant - In CRM not valid'!$M$2:$M$46,"")</f>
        <v>0</v>
      </c>
      <c r="M379" s="2">
        <f t="shared" si="10"/>
        <v>1</v>
      </c>
      <c r="N379" s="2">
        <f>COUNTIFS('Relevant - In CRM valid'!$T$2:$T$4699,$A379,'Relevant - In CRM valid'!$G$2:$G$4699,"UK",'Relevant - In CRM valid'!$Q$2:$Q$4699,"valid")+COUNTIFS('Relevant - In CRM unknown'!$T$2:$T$253,$A379,'Relevant - In CRM unknown'!$G$2:$G$253,"UK",'Relevant - In CRM unknown'!$Q$2:$Q$253,"valid")+COUNTIFS('Relevant - IN NOW CRM valid'!$T$2:$T$2328,$A379,'Relevant - IN NOW CRM valid'!$G$2:$G$2328,"UK",'Relevant - IN NOW CRM valid'!$Q$2:$Q$2328,"valid")+COUNTIFS('Relevant - IN NOW CRM unknown'!$T$2:$T$1227,$A379,'Relevant - IN NOW CRM unknown'!$G$2:$G$1227,"UK",'Relevant - IN NOW CRM unknown'!$Q$2:$Q$1227,"valid")+COUNTIFS('Relevant - Not CRM not valid'!$T$2:$T$416,$A379,'Relevant - Not CRM not valid'!$G$2:$G$416,"UK",'Relevant - Not CRM not valid'!$Q$2:$Q$416,"valid")+COUNTIFS('Relevant - In CRM not valid'!$T$2:$T$46,$A379,'Relevant - In CRM not valid'!$G$2:$G$46,"UK",'Relevant - In CRM not valid'!$Q$2:$Q$46,"valid")</f>
        <v>1</v>
      </c>
      <c r="O379" s="2" t="str">
        <f t="shared" si="11"/>
        <v>Research  IT/Systems</v>
      </c>
    </row>
    <row r="380" spans="1:15" ht="15" customHeight="1">
      <c r="A380" s="2" t="s">
        <v>867</v>
      </c>
      <c r="B380" s="2" t="s">
        <v>868</v>
      </c>
      <c r="C380" s="2" t="s">
        <v>1570</v>
      </c>
      <c r="D380" s="2" t="str">
        <f>IFERROR(INDEX('UK Target Institutions'!$D$2:$D$727,MATCH($A380,'UK Target Institutions'!$A$2:$A$727,0)),"")</f>
        <v>No</v>
      </c>
      <c r="E380" s="2">
        <f>COUNTIFS('Relevant - In CRM valid'!$T$2:$T$4699,$A380,'Relevant - In CRM valid'!$G$2:$G$4699,"UK")+COUNTIFS('Relevant - In CRM unknown'!$T$2:$T$253,$A380,'Relevant - In CRM unknown'!$G$2:$G$253,"UK")+COUNTIFS('Relevant - IN NOW CRM valid'!$T$2:$T$2328,$A380,'Relevant - IN NOW CRM valid'!$G$2:$G$2328,"UK")+COUNTIFS('Relevant - IN NOW CRM unknown'!$T$2:$T$1227,$A380,'Relevant - IN NOW CRM unknown'!$G$2:$G$1227,"UK")+COUNTIFS('Relevant - Not CRM not valid'!$T$2:$T$416,$A380,'Relevant - Not CRM not valid'!$G$2:$G$416,"UK")+COUNTIFS('Relevant - In CRM not valid'!$T$2:$T$46,$A380,'Relevant - In CRM not valid'!$G$2:$G$46,"UK")</f>
        <v>1</v>
      </c>
      <c r="F380" s="2">
        <f>COUNTIFS('Relevant - In CRM valid'!$T$2:$T$4699,$A380,'Relevant - In CRM valid'!$G$2:$G$4699,"UK",'Relevant - In CRM valid'!$M$2:$M$4699,"Research")+COUNTIFS('Relevant - In CRM unknown'!$T$2:$T$253,$A380,'Relevant - In CRM unknown'!$G$2:$G$253,"UK",'Relevant - In CRM unknown'!$M$2:$M$253,"Research")+COUNTIFS('Relevant - IN NOW CRM valid'!$T$2:$T$2328,$A380,'Relevant - IN NOW CRM valid'!$G$2:$G$2328,"UK",'Relevant - IN NOW CRM valid'!$M$2:$M$2328,"Research")+COUNTIFS('Relevant - IN NOW CRM unknown'!$T$2:$T$1227,$A380,'Relevant - IN NOW CRM unknown'!$G$2:$G$1227,"UK",'Relevant - IN NOW CRM unknown'!$M$2:$M$1227,"Research")+COUNTIFS('Relevant - Not CRM not valid'!$T$2:$T$416,$A380,'Relevant - Not CRM not valid'!$G$2:$G$416,"UK",'Relevant - Not CRM not valid'!$M$2:$M$416,"Research")+COUNTIFS('Relevant - In CRM not valid'!$T$2:$T$46,$A380,'Relevant - In CRM not valid'!$G$2:$G$46,"UK",'Relevant - In CRM not valid'!$M$2:$M$46,"Research")</f>
        <v>0</v>
      </c>
      <c r="G380" s="2">
        <f>COUNTIFS('Relevant - In CRM valid'!$T$2:$T$4699,$A380,'Relevant - In CRM valid'!$G$2:$G$4699,"UK",'Relevant - In CRM valid'!$M$2:$M$4699,"Research",'Relevant - In CRM valid'!$R$2:$R$4699,"Senior")+COUNTIFS('Relevant - In CRM unknown'!$T$2:$T$253,$A380,'Relevant - In CRM unknown'!$G$2:$G$253,"UK",'Relevant - In CRM unknown'!$M$2:$M$253,"Research",'Relevant - In CRM unknown'!$R$2:$R$253,"Senior")+COUNTIFS('Relevant - IN NOW CRM valid'!$T$2:$T$2328,$A380,'Relevant - IN NOW CRM valid'!$G$2:$G$2328,"UK",'Relevant - IN NOW CRM valid'!$M$2:$M$2328,"Research",'Relevant - IN NOW CRM valid'!$R$2:$R$2328,"Senior")+COUNTIFS('Relevant - IN NOW CRM unknown'!$T$2:$T$1227,$A380,'Relevant - IN NOW CRM unknown'!$G$2:$G$1227,"UK",'Relevant - IN NOW CRM unknown'!$M$2:$M$1227,"Research",'Relevant - IN NOW CRM unknown'!$R$2:$R$1227,"Senior")+COUNTIFS('Relevant - Not CRM not valid'!$T$2:$T$416,$A380,'Relevant - Not CRM not valid'!$G$2:$G$416,"UK",'Relevant - Not CRM not valid'!$M$2:$M$416,"Research",'Relevant - Not CRM not valid'!$R$2:$R$416,"Senior")+COUNTIFS('Relevant - In CRM not valid'!$T$2:$T$46,$A380,'Relevant - In CRM not valid'!$G$2:$G$46,"UK",'Relevant - In CRM not valid'!$M$2:$M$46,"Research",'Relevant - In CRM not valid'!$R$2:$R$46,"Senior")</f>
        <v>0</v>
      </c>
      <c r="H380" s="2">
        <f>COUNTIFS('Relevant - In CRM valid'!$T$2:$T$4699,$A380,'Relevant - In CRM valid'!$G$2:$G$4699,"UK",'Relevant - In CRM valid'!$M$2:$M$4699,"Research",'Relevant - In CRM valid'!$R$2:$R$4699,"Operational")+COUNTIFS('Relevant - In CRM unknown'!$T$2:$T$253,$A380,'Relevant - In CRM unknown'!$G$2:$G$253,"UK",'Relevant - In CRM unknown'!$M$2:$M$253,"Research",'Relevant - In CRM unknown'!$R$2:$R$253,"Operational")+COUNTIFS('Relevant - IN NOW CRM valid'!$T$2:$T$2328,$A380,'Relevant - IN NOW CRM valid'!$G$2:$G$2328,"UK",'Relevant - IN NOW CRM valid'!$M$2:$M$2328,"Research",'Relevant - IN NOW CRM valid'!$R$2:$R$2328,"Operational")+COUNTIFS('Relevant - IN NOW CRM unknown'!$T$2:$T$1227,$A380,'Relevant - IN NOW CRM unknown'!$G$2:$G$1227,"UK",'Relevant - IN NOW CRM unknown'!$M$2:$M$1227,"Research",'Relevant - IN NOW CRM unknown'!$R$2:$R$1227,"Operational")+COUNTIFS('Relevant - Not CRM not valid'!$T$2:$T$416,$A380,'Relevant - Not CRM not valid'!$G$2:$G$416,"UK",'Relevant - Not CRM not valid'!$M$2:$M$416,"Research",'Relevant - Not CRM not valid'!$R$2:$R$416,"Operational")+COUNTIFS('Relevant - In CRM not valid'!$T$2:$T$46,$A380,'Relevant - In CRM not valid'!$G$2:$G$46,"UK",'Relevant - In CRM not valid'!$M$2:$M$46,"Research",'Relevant - In CRM not valid'!$R$2:$R$46,"Operational")</f>
        <v>0</v>
      </c>
      <c r="I380" s="2">
        <f>COUNTIFS('Relevant - In CRM valid'!$T$2:$T$4699,$A380,'Relevant - In CRM valid'!$G$2:$G$4699,"UK",'Relevant - In CRM valid'!$M$2:$M$4699,"Research",'Relevant - In CRM valid'!$R$2:$R$4699,"Academic")+COUNTIFS('Relevant - In CRM unknown'!$T$2:$T$253,$A380,'Relevant - In CRM unknown'!$G$2:$G$253,"UK",'Relevant - In CRM unknown'!$M$2:$M$253,"Research",'Relevant - In CRM unknown'!$R$2:$R$253,"Academic")+COUNTIFS('Relevant - IN NOW CRM valid'!$T$2:$T$2328,$A380,'Relevant - IN NOW CRM valid'!$G$2:$G$2328,"UK",'Relevant - IN NOW CRM valid'!$M$2:$M$2328,"Research",'Relevant - IN NOW CRM valid'!$R$2:$R$2328,"Academic")+COUNTIFS('Relevant - IN NOW CRM unknown'!$T$2:$T$1227,$A380,'Relevant - IN NOW CRM unknown'!$G$2:$G$1227,"UK",'Relevant - IN NOW CRM unknown'!$M$2:$M$1227,"Research",'Relevant - IN NOW CRM unknown'!$R$2:$R$1227,"Academic")+COUNTIFS('Relevant - Not CRM not valid'!$T$2:$T$416,$A380,'Relevant - Not CRM not valid'!$G$2:$G$416,"UK",'Relevant - Not CRM not valid'!$M$2:$M$416,"Research",'Relevant - Not CRM not valid'!$R$2:$R$416,"Academic")+COUNTIFS('Relevant - In CRM not valid'!$T$2:$T$46,$A380,'Relevant - In CRM not valid'!$G$2:$G$46,"UK",'Relevant - In CRM not valid'!$M$2:$M$46,"Research",'Relevant - In CRM not valid'!$R$2:$R$46,"Academic")</f>
        <v>0</v>
      </c>
      <c r="J380" s="2">
        <f>COUNTIFS('Relevant - In CRM valid'!$T$2:$T$4699,$A380,'Relevant - In CRM valid'!$G$2:$G$4699,"UK",'Relevant - In CRM valid'!$M$2:$M$4699,"Finance")+COUNTIFS('Relevant - In CRM unknown'!$T$2:$T$253,$A380,'Relevant - In CRM unknown'!$G$2:$G$253,"UK",'Relevant - In CRM unknown'!$M$2:$M$253,"Finance")+COUNTIFS('Relevant - IN NOW CRM valid'!$T$2:$T$2328,$A380,'Relevant - IN NOW CRM valid'!$G$2:$G$2328,"UK",'Relevant - IN NOW CRM valid'!$M$2:$M$2328,"Finance")+COUNTIFS('Relevant - IN NOW CRM unknown'!$T$2:$T$1227,$A380,'Relevant - IN NOW CRM unknown'!$G$2:$G$1227,"UK",'Relevant - IN NOW CRM unknown'!$M$2:$M$1227,"Finance")+COUNTIFS('Relevant - Not CRM not valid'!$T$2:$T$416,$A380,'Relevant - Not CRM not valid'!$G$2:$G$416,"UK",'Relevant - Not CRM not valid'!$M$2:$M$416,"Finance")+COUNTIFS('Relevant - In CRM not valid'!$T$2:$T$46,$A380,'Relevant - In CRM not valid'!$G$2:$G$46,"UK",'Relevant - In CRM not valid'!$M$2:$M$46,"Finance")</f>
        <v>1</v>
      </c>
      <c r="K380" s="2">
        <f>COUNTIFS('Relevant - In CRM valid'!$T$2:$T$4699,$A380,'Relevant - In CRM valid'!$G$2:$G$4699,"UK",'Relevant - In CRM valid'!$M$2:$M$4699,"IT/Systems")+COUNTIFS('Relevant - In CRM unknown'!$T$2:$T$253,$A380,'Relevant - In CRM unknown'!$G$2:$G$253,"UK",'Relevant - In CRM unknown'!$M$2:$M$253,"IT/Systems")+COUNTIFS('Relevant - IN NOW CRM valid'!$T$2:$T$2328,$A380,'Relevant - IN NOW CRM valid'!$G$2:$G$2328,"UK",'Relevant - IN NOW CRM valid'!$M$2:$M$2328,"IT/Systems")+COUNTIFS('Relevant - IN NOW CRM unknown'!$T$2:$T$1227,$A380,'Relevant - IN NOW CRM unknown'!$G$2:$G$1227,"UK",'Relevant - IN NOW CRM unknown'!$M$2:$M$1227,"IT/Systems")+COUNTIFS('Relevant - Not CRM not valid'!$T$2:$T$416,$A380,'Relevant - Not CRM not valid'!$G$2:$G$416,"UK",'Relevant - Not CRM not valid'!$M$2:$M$416,"IT/Systems")+COUNTIFS('Relevant - In CRM not valid'!$T$2:$T$46,$A380,'Relevant - In CRM not valid'!$G$2:$G$46,"UK",'Relevant - In CRM not valid'!$M$2:$M$46,"IT/Systems")</f>
        <v>0</v>
      </c>
      <c r="L380" s="2">
        <f>COUNTIFS('Relevant - In CRM valid'!$T$2:$T$4699,$A380,'Relevant - In CRM valid'!$G$2:$G$4699,"UK",'Relevant - In CRM valid'!$M$2:$M$4699,"")+COUNTIFS('Relevant - In CRM unknown'!$T$2:$T$253,$A380,'Relevant - In CRM unknown'!$G$2:$G$253,"UK",'Relevant - In CRM unknown'!$M$2:$M$253,"")+COUNTIFS('Relevant - IN NOW CRM valid'!$T$2:$T$2328,$A380,'Relevant - IN NOW CRM valid'!$G$2:$G$2328,"UK",'Relevant - IN NOW CRM valid'!$M$2:$M$2328,"")+COUNTIFS('Relevant - IN NOW CRM unknown'!$T$2:$T$1227,$A380,'Relevant - IN NOW CRM unknown'!$G$2:$G$1227,"UK",'Relevant - IN NOW CRM unknown'!$M$2:$M$1227,"")+COUNTIFS('Relevant - Not CRM not valid'!$T$2:$T$416,$A380,'Relevant - Not CRM not valid'!$G$2:$G$416,"UK",'Relevant - Not CRM not valid'!$M$2:$M$416,"")+COUNTIFS('Relevant - In CRM not valid'!$T$2:$T$46,$A380,'Relevant - In CRM not valid'!$G$2:$G$46,"UK",'Relevant - In CRM not valid'!$M$2:$M$46,"")</f>
        <v>0</v>
      </c>
      <c r="M380" s="2">
        <f t="shared" si="10"/>
        <v>1</v>
      </c>
      <c r="N380" s="2">
        <f>COUNTIFS('Relevant - In CRM valid'!$T$2:$T$4699,$A380,'Relevant - In CRM valid'!$G$2:$G$4699,"UK",'Relevant - In CRM valid'!$Q$2:$Q$4699,"valid")+COUNTIFS('Relevant - In CRM unknown'!$T$2:$T$253,$A380,'Relevant - In CRM unknown'!$G$2:$G$253,"UK",'Relevant - In CRM unknown'!$Q$2:$Q$253,"valid")+COUNTIFS('Relevant - IN NOW CRM valid'!$T$2:$T$2328,$A380,'Relevant - IN NOW CRM valid'!$G$2:$G$2328,"UK",'Relevant - IN NOW CRM valid'!$Q$2:$Q$2328,"valid")+COUNTIFS('Relevant - IN NOW CRM unknown'!$T$2:$T$1227,$A380,'Relevant - IN NOW CRM unknown'!$G$2:$G$1227,"UK",'Relevant - IN NOW CRM unknown'!$Q$2:$Q$1227,"valid")+COUNTIFS('Relevant - Not CRM not valid'!$T$2:$T$416,$A380,'Relevant - Not CRM not valid'!$G$2:$G$416,"UK",'Relevant - Not CRM not valid'!$Q$2:$Q$416,"valid")+COUNTIFS('Relevant - In CRM not valid'!$T$2:$T$46,$A380,'Relevant - In CRM not valid'!$G$2:$G$46,"UK",'Relevant - In CRM not valid'!$Q$2:$Q$46,"valid")</f>
        <v>1</v>
      </c>
      <c r="O380" s="2" t="str">
        <f t="shared" si="11"/>
        <v>Research  IT/Systems</v>
      </c>
    </row>
    <row r="381" spans="1:15" ht="15" customHeight="1">
      <c r="A381" s="2" t="s">
        <v>869</v>
      </c>
      <c r="B381" s="2" t="s">
        <v>870</v>
      </c>
      <c r="C381" s="2" t="s">
        <v>1570</v>
      </c>
      <c r="D381" s="2" t="str">
        <f>IFERROR(INDEX('UK Target Institutions'!$D$2:$D$727,MATCH($A381,'UK Target Institutions'!$A$2:$A$727,0)),"")</f>
        <v>No</v>
      </c>
      <c r="E381" s="2">
        <f>COUNTIFS('Relevant - In CRM valid'!$T$2:$T$4699,$A381,'Relevant - In CRM valid'!$G$2:$G$4699,"UK")+COUNTIFS('Relevant - In CRM unknown'!$T$2:$T$253,$A381,'Relevant - In CRM unknown'!$G$2:$G$253,"UK")+COUNTIFS('Relevant - IN NOW CRM valid'!$T$2:$T$2328,$A381,'Relevant - IN NOW CRM valid'!$G$2:$G$2328,"UK")+COUNTIFS('Relevant - IN NOW CRM unknown'!$T$2:$T$1227,$A381,'Relevant - IN NOW CRM unknown'!$G$2:$G$1227,"UK")+COUNTIFS('Relevant - Not CRM not valid'!$T$2:$T$416,$A381,'Relevant - Not CRM not valid'!$G$2:$G$416,"UK")+COUNTIFS('Relevant - In CRM not valid'!$T$2:$T$46,$A381,'Relevant - In CRM not valid'!$G$2:$G$46,"UK")</f>
        <v>1</v>
      </c>
      <c r="F381" s="2">
        <f>COUNTIFS('Relevant - In CRM valid'!$T$2:$T$4699,$A381,'Relevant - In CRM valid'!$G$2:$G$4699,"UK",'Relevant - In CRM valid'!$M$2:$M$4699,"Research")+COUNTIFS('Relevant - In CRM unknown'!$T$2:$T$253,$A381,'Relevant - In CRM unknown'!$G$2:$G$253,"UK",'Relevant - In CRM unknown'!$M$2:$M$253,"Research")+COUNTIFS('Relevant - IN NOW CRM valid'!$T$2:$T$2328,$A381,'Relevant - IN NOW CRM valid'!$G$2:$G$2328,"UK",'Relevant - IN NOW CRM valid'!$M$2:$M$2328,"Research")+COUNTIFS('Relevant - IN NOW CRM unknown'!$T$2:$T$1227,$A381,'Relevant - IN NOW CRM unknown'!$G$2:$G$1227,"UK",'Relevant - IN NOW CRM unknown'!$M$2:$M$1227,"Research")+COUNTIFS('Relevant - Not CRM not valid'!$T$2:$T$416,$A381,'Relevant - Not CRM not valid'!$G$2:$G$416,"UK",'Relevant - Not CRM not valid'!$M$2:$M$416,"Research")+COUNTIFS('Relevant - In CRM not valid'!$T$2:$T$46,$A381,'Relevant - In CRM not valid'!$G$2:$G$46,"UK",'Relevant - In CRM not valid'!$M$2:$M$46,"Research")</f>
        <v>0</v>
      </c>
      <c r="G381" s="2">
        <f>COUNTIFS('Relevant - In CRM valid'!$T$2:$T$4699,$A381,'Relevant - In CRM valid'!$G$2:$G$4699,"UK",'Relevant - In CRM valid'!$M$2:$M$4699,"Research",'Relevant - In CRM valid'!$R$2:$R$4699,"Senior")+COUNTIFS('Relevant - In CRM unknown'!$T$2:$T$253,$A381,'Relevant - In CRM unknown'!$G$2:$G$253,"UK",'Relevant - In CRM unknown'!$M$2:$M$253,"Research",'Relevant - In CRM unknown'!$R$2:$R$253,"Senior")+COUNTIFS('Relevant - IN NOW CRM valid'!$T$2:$T$2328,$A381,'Relevant - IN NOW CRM valid'!$G$2:$G$2328,"UK",'Relevant - IN NOW CRM valid'!$M$2:$M$2328,"Research",'Relevant - IN NOW CRM valid'!$R$2:$R$2328,"Senior")+COUNTIFS('Relevant - IN NOW CRM unknown'!$T$2:$T$1227,$A381,'Relevant - IN NOW CRM unknown'!$G$2:$G$1227,"UK",'Relevant - IN NOW CRM unknown'!$M$2:$M$1227,"Research",'Relevant - IN NOW CRM unknown'!$R$2:$R$1227,"Senior")+COUNTIFS('Relevant - Not CRM not valid'!$T$2:$T$416,$A381,'Relevant - Not CRM not valid'!$G$2:$G$416,"UK",'Relevant - Not CRM not valid'!$M$2:$M$416,"Research",'Relevant - Not CRM not valid'!$R$2:$R$416,"Senior")+COUNTIFS('Relevant - In CRM not valid'!$T$2:$T$46,$A381,'Relevant - In CRM not valid'!$G$2:$G$46,"UK",'Relevant - In CRM not valid'!$M$2:$M$46,"Research",'Relevant - In CRM not valid'!$R$2:$R$46,"Senior")</f>
        <v>0</v>
      </c>
      <c r="H381" s="2">
        <f>COUNTIFS('Relevant - In CRM valid'!$T$2:$T$4699,$A381,'Relevant - In CRM valid'!$G$2:$G$4699,"UK",'Relevant - In CRM valid'!$M$2:$M$4699,"Research",'Relevant - In CRM valid'!$R$2:$R$4699,"Operational")+COUNTIFS('Relevant - In CRM unknown'!$T$2:$T$253,$A381,'Relevant - In CRM unknown'!$G$2:$G$253,"UK",'Relevant - In CRM unknown'!$M$2:$M$253,"Research",'Relevant - In CRM unknown'!$R$2:$R$253,"Operational")+COUNTIFS('Relevant - IN NOW CRM valid'!$T$2:$T$2328,$A381,'Relevant - IN NOW CRM valid'!$G$2:$G$2328,"UK",'Relevant - IN NOW CRM valid'!$M$2:$M$2328,"Research",'Relevant - IN NOW CRM valid'!$R$2:$R$2328,"Operational")+COUNTIFS('Relevant - IN NOW CRM unknown'!$T$2:$T$1227,$A381,'Relevant - IN NOW CRM unknown'!$G$2:$G$1227,"UK",'Relevant - IN NOW CRM unknown'!$M$2:$M$1227,"Research",'Relevant - IN NOW CRM unknown'!$R$2:$R$1227,"Operational")+COUNTIFS('Relevant - Not CRM not valid'!$T$2:$T$416,$A381,'Relevant - Not CRM not valid'!$G$2:$G$416,"UK",'Relevant - Not CRM not valid'!$M$2:$M$416,"Research",'Relevant - Not CRM not valid'!$R$2:$R$416,"Operational")+COUNTIFS('Relevant - In CRM not valid'!$T$2:$T$46,$A381,'Relevant - In CRM not valid'!$G$2:$G$46,"UK",'Relevant - In CRM not valid'!$M$2:$M$46,"Research",'Relevant - In CRM not valid'!$R$2:$R$46,"Operational")</f>
        <v>0</v>
      </c>
      <c r="I381" s="2">
        <f>COUNTIFS('Relevant - In CRM valid'!$T$2:$T$4699,$A381,'Relevant - In CRM valid'!$G$2:$G$4699,"UK",'Relevant - In CRM valid'!$M$2:$M$4699,"Research",'Relevant - In CRM valid'!$R$2:$R$4699,"Academic")+COUNTIFS('Relevant - In CRM unknown'!$T$2:$T$253,$A381,'Relevant - In CRM unknown'!$G$2:$G$253,"UK",'Relevant - In CRM unknown'!$M$2:$M$253,"Research",'Relevant - In CRM unknown'!$R$2:$R$253,"Academic")+COUNTIFS('Relevant - IN NOW CRM valid'!$T$2:$T$2328,$A381,'Relevant - IN NOW CRM valid'!$G$2:$G$2328,"UK",'Relevant - IN NOW CRM valid'!$M$2:$M$2328,"Research",'Relevant - IN NOW CRM valid'!$R$2:$R$2328,"Academic")+COUNTIFS('Relevant - IN NOW CRM unknown'!$T$2:$T$1227,$A381,'Relevant - IN NOW CRM unknown'!$G$2:$G$1227,"UK",'Relevant - IN NOW CRM unknown'!$M$2:$M$1227,"Research",'Relevant - IN NOW CRM unknown'!$R$2:$R$1227,"Academic")+COUNTIFS('Relevant - Not CRM not valid'!$T$2:$T$416,$A381,'Relevant - Not CRM not valid'!$G$2:$G$416,"UK",'Relevant - Not CRM not valid'!$M$2:$M$416,"Research",'Relevant - Not CRM not valid'!$R$2:$R$416,"Academic")+COUNTIFS('Relevant - In CRM not valid'!$T$2:$T$46,$A381,'Relevant - In CRM not valid'!$G$2:$G$46,"UK",'Relevant - In CRM not valid'!$M$2:$M$46,"Research",'Relevant - In CRM not valid'!$R$2:$R$46,"Academic")</f>
        <v>0</v>
      </c>
      <c r="J381" s="2">
        <f>COUNTIFS('Relevant - In CRM valid'!$T$2:$T$4699,$A381,'Relevant - In CRM valid'!$G$2:$G$4699,"UK",'Relevant - In CRM valid'!$M$2:$M$4699,"Finance")+COUNTIFS('Relevant - In CRM unknown'!$T$2:$T$253,$A381,'Relevant - In CRM unknown'!$G$2:$G$253,"UK",'Relevant - In CRM unknown'!$M$2:$M$253,"Finance")+COUNTIFS('Relevant - IN NOW CRM valid'!$T$2:$T$2328,$A381,'Relevant - IN NOW CRM valid'!$G$2:$G$2328,"UK",'Relevant - IN NOW CRM valid'!$M$2:$M$2328,"Finance")+COUNTIFS('Relevant - IN NOW CRM unknown'!$T$2:$T$1227,$A381,'Relevant - IN NOW CRM unknown'!$G$2:$G$1227,"UK",'Relevant - IN NOW CRM unknown'!$M$2:$M$1227,"Finance")+COUNTIFS('Relevant - Not CRM not valid'!$T$2:$T$416,$A381,'Relevant - Not CRM not valid'!$G$2:$G$416,"UK",'Relevant - Not CRM not valid'!$M$2:$M$416,"Finance")+COUNTIFS('Relevant - In CRM not valid'!$T$2:$T$46,$A381,'Relevant - In CRM not valid'!$G$2:$G$46,"UK",'Relevant - In CRM not valid'!$M$2:$M$46,"Finance")</f>
        <v>0</v>
      </c>
      <c r="K381" s="2">
        <f>COUNTIFS('Relevant - In CRM valid'!$T$2:$T$4699,$A381,'Relevant - In CRM valid'!$G$2:$G$4699,"UK",'Relevant - In CRM valid'!$M$2:$M$4699,"IT/Systems")+COUNTIFS('Relevant - In CRM unknown'!$T$2:$T$253,$A381,'Relevant - In CRM unknown'!$G$2:$G$253,"UK",'Relevant - In CRM unknown'!$M$2:$M$253,"IT/Systems")+COUNTIFS('Relevant - IN NOW CRM valid'!$T$2:$T$2328,$A381,'Relevant - IN NOW CRM valid'!$G$2:$G$2328,"UK",'Relevant - IN NOW CRM valid'!$M$2:$M$2328,"IT/Systems")+COUNTIFS('Relevant - IN NOW CRM unknown'!$T$2:$T$1227,$A381,'Relevant - IN NOW CRM unknown'!$G$2:$G$1227,"UK",'Relevant - IN NOW CRM unknown'!$M$2:$M$1227,"IT/Systems")+COUNTIFS('Relevant - Not CRM not valid'!$T$2:$T$416,$A381,'Relevant - Not CRM not valid'!$G$2:$G$416,"UK",'Relevant - Not CRM not valid'!$M$2:$M$416,"IT/Systems")+COUNTIFS('Relevant - In CRM not valid'!$T$2:$T$46,$A381,'Relevant - In CRM not valid'!$G$2:$G$46,"UK",'Relevant - In CRM not valid'!$M$2:$M$46,"IT/Systems")</f>
        <v>1</v>
      </c>
      <c r="L381" s="2">
        <f>COUNTIFS('Relevant - In CRM valid'!$T$2:$T$4699,$A381,'Relevant - In CRM valid'!$G$2:$G$4699,"UK",'Relevant - In CRM valid'!$M$2:$M$4699,"")+COUNTIFS('Relevant - In CRM unknown'!$T$2:$T$253,$A381,'Relevant - In CRM unknown'!$G$2:$G$253,"UK",'Relevant - In CRM unknown'!$M$2:$M$253,"")+COUNTIFS('Relevant - IN NOW CRM valid'!$T$2:$T$2328,$A381,'Relevant - IN NOW CRM valid'!$G$2:$G$2328,"UK",'Relevant - IN NOW CRM valid'!$M$2:$M$2328,"")+COUNTIFS('Relevant - IN NOW CRM unknown'!$T$2:$T$1227,$A381,'Relevant - IN NOW CRM unknown'!$G$2:$G$1227,"UK",'Relevant - IN NOW CRM unknown'!$M$2:$M$1227,"")+COUNTIFS('Relevant - Not CRM not valid'!$T$2:$T$416,$A381,'Relevant - Not CRM not valid'!$G$2:$G$416,"UK",'Relevant - Not CRM not valid'!$M$2:$M$416,"")+COUNTIFS('Relevant - In CRM not valid'!$T$2:$T$46,$A381,'Relevant - In CRM not valid'!$G$2:$G$46,"UK",'Relevant - In CRM not valid'!$M$2:$M$46,"")</f>
        <v>0</v>
      </c>
      <c r="M381" s="2">
        <f t="shared" si="10"/>
        <v>1</v>
      </c>
      <c r="N381" s="2">
        <f>COUNTIFS('Relevant - In CRM valid'!$T$2:$T$4699,$A381,'Relevant - In CRM valid'!$G$2:$G$4699,"UK",'Relevant - In CRM valid'!$Q$2:$Q$4699,"valid")+COUNTIFS('Relevant - In CRM unknown'!$T$2:$T$253,$A381,'Relevant - In CRM unknown'!$G$2:$G$253,"UK",'Relevant - In CRM unknown'!$Q$2:$Q$253,"valid")+COUNTIFS('Relevant - IN NOW CRM valid'!$T$2:$T$2328,$A381,'Relevant - IN NOW CRM valid'!$G$2:$G$2328,"UK",'Relevant - IN NOW CRM valid'!$Q$2:$Q$2328,"valid")+COUNTIFS('Relevant - IN NOW CRM unknown'!$T$2:$T$1227,$A381,'Relevant - IN NOW CRM unknown'!$G$2:$G$1227,"UK",'Relevant - IN NOW CRM unknown'!$Q$2:$Q$1227,"valid")+COUNTIFS('Relevant - Not CRM not valid'!$T$2:$T$416,$A381,'Relevant - Not CRM not valid'!$G$2:$G$416,"UK",'Relevant - Not CRM not valid'!$Q$2:$Q$416,"valid")+COUNTIFS('Relevant - In CRM not valid'!$T$2:$T$46,$A381,'Relevant - In CRM not valid'!$G$2:$G$46,"UK",'Relevant - In CRM not valid'!$Q$2:$Q$46,"valid")</f>
        <v>1</v>
      </c>
      <c r="O381" s="2" t="str">
        <f t="shared" si="11"/>
        <v xml:space="preserve">Research  Finance  </v>
      </c>
    </row>
    <row r="382" spans="1:15" ht="15" customHeight="1">
      <c r="A382" s="2" t="s">
        <v>871</v>
      </c>
      <c r="B382" s="2" t="s">
        <v>872</v>
      </c>
      <c r="C382" s="2" t="s">
        <v>525</v>
      </c>
      <c r="D382" s="2" t="str">
        <f>IFERROR(INDEX('UK Target Institutions'!$D$2:$D$727,MATCH($A382,'UK Target Institutions'!$A$2:$A$727,0)),"")</f>
        <v>No</v>
      </c>
      <c r="E382" s="2">
        <f>COUNTIFS('Relevant - In CRM valid'!$T$2:$T$4699,$A382,'Relevant - In CRM valid'!$G$2:$G$4699,"UK")+COUNTIFS('Relevant - In CRM unknown'!$T$2:$T$253,$A382,'Relevant - In CRM unknown'!$G$2:$G$253,"UK")+COUNTIFS('Relevant - IN NOW CRM valid'!$T$2:$T$2328,$A382,'Relevant - IN NOW CRM valid'!$G$2:$G$2328,"UK")+COUNTIFS('Relevant - IN NOW CRM unknown'!$T$2:$T$1227,$A382,'Relevant - IN NOW CRM unknown'!$G$2:$G$1227,"UK")+COUNTIFS('Relevant - Not CRM not valid'!$T$2:$T$416,$A382,'Relevant - Not CRM not valid'!$G$2:$G$416,"UK")+COUNTIFS('Relevant - In CRM not valid'!$T$2:$T$46,$A382,'Relevant - In CRM not valid'!$G$2:$G$46,"UK")</f>
        <v>1</v>
      </c>
      <c r="F382" s="2">
        <f>COUNTIFS('Relevant - In CRM valid'!$T$2:$T$4699,$A382,'Relevant - In CRM valid'!$G$2:$G$4699,"UK",'Relevant - In CRM valid'!$M$2:$M$4699,"Research")+COUNTIFS('Relevant - In CRM unknown'!$T$2:$T$253,$A382,'Relevant - In CRM unknown'!$G$2:$G$253,"UK",'Relevant - In CRM unknown'!$M$2:$M$253,"Research")+COUNTIFS('Relevant - IN NOW CRM valid'!$T$2:$T$2328,$A382,'Relevant - IN NOW CRM valid'!$G$2:$G$2328,"UK",'Relevant - IN NOW CRM valid'!$M$2:$M$2328,"Research")+COUNTIFS('Relevant - IN NOW CRM unknown'!$T$2:$T$1227,$A382,'Relevant - IN NOW CRM unknown'!$G$2:$G$1227,"UK",'Relevant - IN NOW CRM unknown'!$M$2:$M$1227,"Research")+COUNTIFS('Relevant - Not CRM not valid'!$T$2:$T$416,$A382,'Relevant - Not CRM not valid'!$G$2:$G$416,"UK",'Relevant - Not CRM not valid'!$M$2:$M$416,"Research")+COUNTIFS('Relevant - In CRM not valid'!$T$2:$T$46,$A382,'Relevant - In CRM not valid'!$G$2:$G$46,"UK",'Relevant - In CRM not valid'!$M$2:$M$46,"Research")</f>
        <v>0</v>
      </c>
      <c r="G382" s="2">
        <f>COUNTIFS('Relevant - In CRM valid'!$T$2:$T$4699,$A382,'Relevant - In CRM valid'!$G$2:$G$4699,"UK",'Relevant - In CRM valid'!$M$2:$M$4699,"Research",'Relevant - In CRM valid'!$R$2:$R$4699,"Senior")+COUNTIFS('Relevant - In CRM unknown'!$T$2:$T$253,$A382,'Relevant - In CRM unknown'!$G$2:$G$253,"UK",'Relevant - In CRM unknown'!$M$2:$M$253,"Research",'Relevant - In CRM unknown'!$R$2:$R$253,"Senior")+COUNTIFS('Relevant - IN NOW CRM valid'!$T$2:$T$2328,$A382,'Relevant - IN NOW CRM valid'!$G$2:$G$2328,"UK",'Relevant - IN NOW CRM valid'!$M$2:$M$2328,"Research",'Relevant - IN NOW CRM valid'!$R$2:$R$2328,"Senior")+COUNTIFS('Relevant - IN NOW CRM unknown'!$T$2:$T$1227,$A382,'Relevant - IN NOW CRM unknown'!$G$2:$G$1227,"UK",'Relevant - IN NOW CRM unknown'!$M$2:$M$1227,"Research",'Relevant - IN NOW CRM unknown'!$R$2:$R$1227,"Senior")+COUNTIFS('Relevant - Not CRM not valid'!$T$2:$T$416,$A382,'Relevant - Not CRM not valid'!$G$2:$G$416,"UK",'Relevant - Not CRM not valid'!$M$2:$M$416,"Research",'Relevant - Not CRM not valid'!$R$2:$R$416,"Senior")+COUNTIFS('Relevant - In CRM not valid'!$T$2:$T$46,$A382,'Relevant - In CRM not valid'!$G$2:$G$46,"UK",'Relevant - In CRM not valid'!$M$2:$M$46,"Research",'Relevant - In CRM not valid'!$R$2:$R$46,"Senior")</f>
        <v>0</v>
      </c>
      <c r="H382" s="2">
        <f>COUNTIFS('Relevant - In CRM valid'!$T$2:$T$4699,$A382,'Relevant - In CRM valid'!$G$2:$G$4699,"UK",'Relevant - In CRM valid'!$M$2:$M$4699,"Research",'Relevant - In CRM valid'!$R$2:$R$4699,"Operational")+COUNTIFS('Relevant - In CRM unknown'!$T$2:$T$253,$A382,'Relevant - In CRM unknown'!$G$2:$G$253,"UK",'Relevant - In CRM unknown'!$M$2:$M$253,"Research",'Relevant - In CRM unknown'!$R$2:$R$253,"Operational")+COUNTIFS('Relevant - IN NOW CRM valid'!$T$2:$T$2328,$A382,'Relevant - IN NOW CRM valid'!$G$2:$G$2328,"UK",'Relevant - IN NOW CRM valid'!$M$2:$M$2328,"Research",'Relevant - IN NOW CRM valid'!$R$2:$R$2328,"Operational")+COUNTIFS('Relevant - IN NOW CRM unknown'!$T$2:$T$1227,$A382,'Relevant - IN NOW CRM unknown'!$G$2:$G$1227,"UK",'Relevant - IN NOW CRM unknown'!$M$2:$M$1227,"Research",'Relevant - IN NOW CRM unknown'!$R$2:$R$1227,"Operational")+COUNTIFS('Relevant - Not CRM not valid'!$T$2:$T$416,$A382,'Relevant - Not CRM not valid'!$G$2:$G$416,"UK",'Relevant - Not CRM not valid'!$M$2:$M$416,"Research",'Relevant - Not CRM not valid'!$R$2:$R$416,"Operational")+COUNTIFS('Relevant - In CRM not valid'!$T$2:$T$46,$A382,'Relevant - In CRM not valid'!$G$2:$G$46,"UK",'Relevant - In CRM not valid'!$M$2:$M$46,"Research",'Relevant - In CRM not valid'!$R$2:$R$46,"Operational")</f>
        <v>0</v>
      </c>
      <c r="I382" s="2">
        <f>COUNTIFS('Relevant - In CRM valid'!$T$2:$T$4699,$A382,'Relevant - In CRM valid'!$G$2:$G$4699,"UK",'Relevant - In CRM valid'!$M$2:$M$4699,"Research",'Relevant - In CRM valid'!$R$2:$R$4699,"Academic")+COUNTIFS('Relevant - In CRM unknown'!$T$2:$T$253,$A382,'Relevant - In CRM unknown'!$G$2:$G$253,"UK",'Relevant - In CRM unknown'!$M$2:$M$253,"Research",'Relevant - In CRM unknown'!$R$2:$R$253,"Academic")+COUNTIFS('Relevant - IN NOW CRM valid'!$T$2:$T$2328,$A382,'Relevant - IN NOW CRM valid'!$G$2:$G$2328,"UK",'Relevant - IN NOW CRM valid'!$M$2:$M$2328,"Research",'Relevant - IN NOW CRM valid'!$R$2:$R$2328,"Academic")+COUNTIFS('Relevant - IN NOW CRM unknown'!$T$2:$T$1227,$A382,'Relevant - IN NOW CRM unknown'!$G$2:$G$1227,"UK",'Relevant - IN NOW CRM unknown'!$M$2:$M$1227,"Research",'Relevant - IN NOW CRM unknown'!$R$2:$R$1227,"Academic")+COUNTIFS('Relevant - Not CRM not valid'!$T$2:$T$416,$A382,'Relevant - Not CRM not valid'!$G$2:$G$416,"UK",'Relevant - Not CRM not valid'!$M$2:$M$416,"Research",'Relevant - Not CRM not valid'!$R$2:$R$416,"Academic")+COUNTIFS('Relevant - In CRM not valid'!$T$2:$T$46,$A382,'Relevant - In CRM not valid'!$G$2:$G$46,"UK",'Relevant - In CRM not valid'!$M$2:$M$46,"Research",'Relevant - In CRM not valid'!$R$2:$R$46,"Academic")</f>
        <v>0</v>
      </c>
      <c r="J382" s="2">
        <f>COUNTIFS('Relevant - In CRM valid'!$T$2:$T$4699,$A382,'Relevant - In CRM valid'!$G$2:$G$4699,"UK",'Relevant - In CRM valid'!$M$2:$M$4699,"Finance")+COUNTIFS('Relevant - In CRM unknown'!$T$2:$T$253,$A382,'Relevant - In CRM unknown'!$G$2:$G$253,"UK",'Relevant - In CRM unknown'!$M$2:$M$253,"Finance")+COUNTIFS('Relevant - IN NOW CRM valid'!$T$2:$T$2328,$A382,'Relevant - IN NOW CRM valid'!$G$2:$G$2328,"UK",'Relevant - IN NOW CRM valid'!$M$2:$M$2328,"Finance")+COUNTIFS('Relevant - IN NOW CRM unknown'!$T$2:$T$1227,$A382,'Relevant - IN NOW CRM unknown'!$G$2:$G$1227,"UK",'Relevant - IN NOW CRM unknown'!$M$2:$M$1227,"Finance")+COUNTIFS('Relevant - Not CRM not valid'!$T$2:$T$416,$A382,'Relevant - Not CRM not valid'!$G$2:$G$416,"UK",'Relevant - Not CRM not valid'!$M$2:$M$416,"Finance")+COUNTIFS('Relevant - In CRM not valid'!$T$2:$T$46,$A382,'Relevant - In CRM not valid'!$G$2:$G$46,"UK",'Relevant - In CRM not valid'!$M$2:$M$46,"Finance")</f>
        <v>1</v>
      </c>
      <c r="K382" s="2">
        <f>COUNTIFS('Relevant - In CRM valid'!$T$2:$T$4699,$A382,'Relevant - In CRM valid'!$G$2:$G$4699,"UK",'Relevant - In CRM valid'!$M$2:$M$4699,"IT/Systems")+COUNTIFS('Relevant - In CRM unknown'!$T$2:$T$253,$A382,'Relevant - In CRM unknown'!$G$2:$G$253,"UK",'Relevant - In CRM unknown'!$M$2:$M$253,"IT/Systems")+COUNTIFS('Relevant - IN NOW CRM valid'!$T$2:$T$2328,$A382,'Relevant - IN NOW CRM valid'!$G$2:$G$2328,"UK",'Relevant - IN NOW CRM valid'!$M$2:$M$2328,"IT/Systems")+COUNTIFS('Relevant - IN NOW CRM unknown'!$T$2:$T$1227,$A382,'Relevant - IN NOW CRM unknown'!$G$2:$G$1227,"UK",'Relevant - IN NOW CRM unknown'!$M$2:$M$1227,"IT/Systems")+COUNTIFS('Relevant - Not CRM not valid'!$T$2:$T$416,$A382,'Relevant - Not CRM not valid'!$G$2:$G$416,"UK",'Relevant - Not CRM not valid'!$M$2:$M$416,"IT/Systems")+COUNTIFS('Relevant - In CRM not valid'!$T$2:$T$46,$A382,'Relevant - In CRM not valid'!$G$2:$G$46,"UK",'Relevant - In CRM not valid'!$M$2:$M$46,"IT/Systems")</f>
        <v>0</v>
      </c>
      <c r="L382" s="2">
        <f>COUNTIFS('Relevant - In CRM valid'!$T$2:$T$4699,$A382,'Relevant - In CRM valid'!$G$2:$G$4699,"UK",'Relevant - In CRM valid'!$M$2:$M$4699,"")+COUNTIFS('Relevant - In CRM unknown'!$T$2:$T$253,$A382,'Relevant - In CRM unknown'!$G$2:$G$253,"UK",'Relevant - In CRM unknown'!$M$2:$M$253,"")+COUNTIFS('Relevant - IN NOW CRM valid'!$T$2:$T$2328,$A382,'Relevant - IN NOW CRM valid'!$G$2:$G$2328,"UK",'Relevant - IN NOW CRM valid'!$M$2:$M$2328,"")+COUNTIFS('Relevant - IN NOW CRM unknown'!$T$2:$T$1227,$A382,'Relevant - IN NOW CRM unknown'!$G$2:$G$1227,"UK",'Relevant - IN NOW CRM unknown'!$M$2:$M$1227,"")+COUNTIFS('Relevant - Not CRM not valid'!$T$2:$T$416,$A382,'Relevant - Not CRM not valid'!$G$2:$G$416,"UK",'Relevant - Not CRM not valid'!$M$2:$M$416,"")+COUNTIFS('Relevant - In CRM not valid'!$T$2:$T$46,$A382,'Relevant - In CRM not valid'!$G$2:$G$46,"UK",'Relevant - In CRM not valid'!$M$2:$M$46,"")</f>
        <v>0</v>
      </c>
      <c r="M382" s="2">
        <f t="shared" si="10"/>
        <v>1</v>
      </c>
      <c r="N382" s="2">
        <f>COUNTIFS('Relevant - In CRM valid'!$T$2:$T$4699,$A382,'Relevant - In CRM valid'!$G$2:$G$4699,"UK",'Relevant - In CRM valid'!$Q$2:$Q$4699,"valid")+COUNTIFS('Relevant - In CRM unknown'!$T$2:$T$253,$A382,'Relevant - In CRM unknown'!$G$2:$G$253,"UK",'Relevant - In CRM unknown'!$Q$2:$Q$253,"valid")+COUNTIFS('Relevant - IN NOW CRM valid'!$T$2:$T$2328,$A382,'Relevant - IN NOW CRM valid'!$G$2:$G$2328,"UK",'Relevant - IN NOW CRM valid'!$Q$2:$Q$2328,"valid")+COUNTIFS('Relevant - IN NOW CRM unknown'!$T$2:$T$1227,$A382,'Relevant - IN NOW CRM unknown'!$G$2:$G$1227,"UK",'Relevant - IN NOW CRM unknown'!$Q$2:$Q$1227,"valid")+COUNTIFS('Relevant - Not CRM not valid'!$T$2:$T$416,$A382,'Relevant - Not CRM not valid'!$G$2:$G$416,"UK",'Relevant - Not CRM not valid'!$Q$2:$Q$416,"valid")+COUNTIFS('Relevant - In CRM not valid'!$T$2:$T$46,$A382,'Relevant - In CRM not valid'!$G$2:$G$46,"UK",'Relevant - In CRM not valid'!$Q$2:$Q$46,"valid")</f>
        <v>1</v>
      </c>
      <c r="O382" s="2" t="str">
        <f t="shared" si="11"/>
        <v>Research  IT/Systems</v>
      </c>
    </row>
    <row r="383" spans="1:15" ht="15" customHeight="1">
      <c r="A383" s="2" t="s">
        <v>873</v>
      </c>
      <c r="B383" s="2" t="s">
        <v>874</v>
      </c>
      <c r="C383" s="2" t="s">
        <v>1570</v>
      </c>
      <c r="D383" s="2" t="str">
        <f>IFERROR(INDEX('UK Target Institutions'!$D$2:$D$727,MATCH($A383,'UK Target Institutions'!$A$2:$A$727,0)),"")</f>
        <v>No</v>
      </c>
      <c r="E383" s="2">
        <f>COUNTIFS('Relevant - In CRM valid'!$T$2:$T$4699,$A383,'Relevant - In CRM valid'!$G$2:$G$4699,"UK")+COUNTIFS('Relevant - In CRM unknown'!$T$2:$T$253,$A383,'Relevant - In CRM unknown'!$G$2:$G$253,"UK")+COUNTIFS('Relevant - IN NOW CRM valid'!$T$2:$T$2328,$A383,'Relevant - IN NOW CRM valid'!$G$2:$G$2328,"UK")+COUNTIFS('Relevant - IN NOW CRM unknown'!$T$2:$T$1227,$A383,'Relevant - IN NOW CRM unknown'!$G$2:$G$1227,"UK")+COUNTIFS('Relevant - Not CRM not valid'!$T$2:$T$416,$A383,'Relevant - Not CRM not valid'!$G$2:$G$416,"UK")+COUNTIFS('Relevant - In CRM not valid'!$T$2:$T$46,$A383,'Relevant - In CRM not valid'!$G$2:$G$46,"UK")</f>
        <v>1</v>
      </c>
      <c r="F383" s="2">
        <f>COUNTIFS('Relevant - In CRM valid'!$T$2:$T$4699,$A383,'Relevant - In CRM valid'!$G$2:$G$4699,"UK",'Relevant - In CRM valid'!$M$2:$M$4699,"Research")+COUNTIFS('Relevant - In CRM unknown'!$T$2:$T$253,$A383,'Relevant - In CRM unknown'!$G$2:$G$253,"UK",'Relevant - In CRM unknown'!$M$2:$M$253,"Research")+COUNTIFS('Relevant - IN NOW CRM valid'!$T$2:$T$2328,$A383,'Relevant - IN NOW CRM valid'!$G$2:$G$2328,"UK",'Relevant - IN NOW CRM valid'!$M$2:$M$2328,"Research")+COUNTIFS('Relevant - IN NOW CRM unknown'!$T$2:$T$1227,$A383,'Relevant - IN NOW CRM unknown'!$G$2:$G$1227,"UK",'Relevant - IN NOW CRM unknown'!$M$2:$M$1227,"Research")+COUNTIFS('Relevant - Not CRM not valid'!$T$2:$T$416,$A383,'Relevant - Not CRM not valid'!$G$2:$G$416,"UK",'Relevant - Not CRM not valid'!$M$2:$M$416,"Research")+COUNTIFS('Relevant - In CRM not valid'!$T$2:$T$46,$A383,'Relevant - In CRM not valid'!$G$2:$G$46,"UK",'Relevant - In CRM not valid'!$M$2:$M$46,"Research")</f>
        <v>1</v>
      </c>
      <c r="G383" s="2">
        <f>COUNTIFS('Relevant - In CRM valid'!$T$2:$T$4699,$A383,'Relevant - In CRM valid'!$G$2:$G$4699,"UK",'Relevant - In CRM valid'!$M$2:$M$4699,"Research",'Relevant - In CRM valid'!$R$2:$R$4699,"Senior")+COUNTIFS('Relevant - In CRM unknown'!$T$2:$T$253,$A383,'Relevant - In CRM unknown'!$G$2:$G$253,"UK",'Relevant - In CRM unknown'!$M$2:$M$253,"Research",'Relevant - In CRM unknown'!$R$2:$R$253,"Senior")+COUNTIFS('Relevant - IN NOW CRM valid'!$T$2:$T$2328,$A383,'Relevant - IN NOW CRM valid'!$G$2:$G$2328,"UK",'Relevant - IN NOW CRM valid'!$M$2:$M$2328,"Research",'Relevant - IN NOW CRM valid'!$R$2:$R$2328,"Senior")+COUNTIFS('Relevant - IN NOW CRM unknown'!$T$2:$T$1227,$A383,'Relevant - IN NOW CRM unknown'!$G$2:$G$1227,"UK",'Relevant - IN NOW CRM unknown'!$M$2:$M$1227,"Research",'Relevant - IN NOW CRM unknown'!$R$2:$R$1227,"Senior")+COUNTIFS('Relevant - Not CRM not valid'!$T$2:$T$416,$A383,'Relevant - Not CRM not valid'!$G$2:$G$416,"UK",'Relevant - Not CRM not valid'!$M$2:$M$416,"Research",'Relevant - Not CRM not valid'!$R$2:$R$416,"Senior")+COUNTIFS('Relevant - In CRM not valid'!$T$2:$T$46,$A383,'Relevant - In CRM not valid'!$G$2:$G$46,"UK",'Relevant - In CRM not valid'!$M$2:$M$46,"Research",'Relevant - In CRM not valid'!$R$2:$R$46,"Senior")</f>
        <v>1</v>
      </c>
      <c r="H383" s="2">
        <f>COUNTIFS('Relevant - In CRM valid'!$T$2:$T$4699,$A383,'Relevant - In CRM valid'!$G$2:$G$4699,"UK",'Relevant - In CRM valid'!$M$2:$M$4699,"Research",'Relevant - In CRM valid'!$R$2:$R$4699,"Operational")+COUNTIFS('Relevant - In CRM unknown'!$T$2:$T$253,$A383,'Relevant - In CRM unknown'!$G$2:$G$253,"UK",'Relevant - In CRM unknown'!$M$2:$M$253,"Research",'Relevant - In CRM unknown'!$R$2:$R$253,"Operational")+COUNTIFS('Relevant - IN NOW CRM valid'!$T$2:$T$2328,$A383,'Relevant - IN NOW CRM valid'!$G$2:$G$2328,"UK",'Relevant - IN NOW CRM valid'!$M$2:$M$2328,"Research",'Relevant - IN NOW CRM valid'!$R$2:$R$2328,"Operational")+COUNTIFS('Relevant - IN NOW CRM unknown'!$T$2:$T$1227,$A383,'Relevant - IN NOW CRM unknown'!$G$2:$G$1227,"UK",'Relevant - IN NOW CRM unknown'!$M$2:$M$1227,"Research",'Relevant - IN NOW CRM unknown'!$R$2:$R$1227,"Operational")+COUNTIFS('Relevant - Not CRM not valid'!$T$2:$T$416,$A383,'Relevant - Not CRM not valid'!$G$2:$G$416,"UK",'Relevant - Not CRM not valid'!$M$2:$M$416,"Research",'Relevant - Not CRM not valid'!$R$2:$R$416,"Operational")+COUNTIFS('Relevant - In CRM not valid'!$T$2:$T$46,$A383,'Relevant - In CRM not valid'!$G$2:$G$46,"UK",'Relevant - In CRM not valid'!$M$2:$M$46,"Research",'Relevant - In CRM not valid'!$R$2:$R$46,"Operational")</f>
        <v>0</v>
      </c>
      <c r="I383" s="2">
        <f>COUNTIFS('Relevant - In CRM valid'!$T$2:$T$4699,$A383,'Relevant - In CRM valid'!$G$2:$G$4699,"UK",'Relevant - In CRM valid'!$M$2:$M$4699,"Research",'Relevant - In CRM valid'!$R$2:$R$4699,"Academic")+COUNTIFS('Relevant - In CRM unknown'!$T$2:$T$253,$A383,'Relevant - In CRM unknown'!$G$2:$G$253,"UK",'Relevant - In CRM unknown'!$M$2:$M$253,"Research",'Relevant - In CRM unknown'!$R$2:$R$253,"Academic")+COUNTIFS('Relevant - IN NOW CRM valid'!$T$2:$T$2328,$A383,'Relevant - IN NOW CRM valid'!$G$2:$G$2328,"UK",'Relevant - IN NOW CRM valid'!$M$2:$M$2328,"Research",'Relevant - IN NOW CRM valid'!$R$2:$R$2328,"Academic")+COUNTIFS('Relevant - IN NOW CRM unknown'!$T$2:$T$1227,$A383,'Relevant - IN NOW CRM unknown'!$G$2:$G$1227,"UK",'Relevant - IN NOW CRM unknown'!$M$2:$M$1227,"Research",'Relevant - IN NOW CRM unknown'!$R$2:$R$1227,"Academic")+COUNTIFS('Relevant - Not CRM not valid'!$T$2:$T$416,$A383,'Relevant - Not CRM not valid'!$G$2:$G$416,"UK",'Relevant - Not CRM not valid'!$M$2:$M$416,"Research",'Relevant - Not CRM not valid'!$R$2:$R$416,"Academic")+COUNTIFS('Relevant - In CRM not valid'!$T$2:$T$46,$A383,'Relevant - In CRM not valid'!$G$2:$G$46,"UK",'Relevant - In CRM not valid'!$M$2:$M$46,"Research",'Relevant - In CRM not valid'!$R$2:$R$46,"Academic")</f>
        <v>0</v>
      </c>
      <c r="J383" s="2">
        <f>COUNTIFS('Relevant - In CRM valid'!$T$2:$T$4699,$A383,'Relevant - In CRM valid'!$G$2:$G$4699,"UK",'Relevant - In CRM valid'!$M$2:$M$4699,"Finance")+COUNTIFS('Relevant - In CRM unknown'!$T$2:$T$253,$A383,'Relevant - In CRM unknown'!$G$2:$G$253,"UK",'Relevant - In CRM unknown'!$M$2:$M$253,"Finance")+COUNTIFS('Relevant - IN NOW CRM valid'!$T$2:$T$2328,$A383,'Relevant - IN NOW CRM valid'!$G$2:$G$2328,"UK",'Relevant - IN NOW CRM valid'!$M$2:$M$2328,"Finance")+COUNTIFS('Relevant - IN NOW CRM unknown'!$T$2:$T$1227,$A383,'Relevant - IN NOW CRM unknown'!$G$2:$G$1227,"UK",'Relevant - IN NOW CRM unknown'!$M$2:$M$1227,"Finance")+COUNTIFS('Relevant - Not CRM not valid'!$T$2:$T$416,$A383,'Relevant - Not CRM not valid'!$G$2:$G$416,"UK",'Relevant - Not CRM not valid'!$M$2:$M$416,"Finance")+COUNTIFS('Relevant - In CRM not valid'!$T$2:$T$46,$A383,'Relevant - In CRM not valid'!$G$2:$G$46,"UK",'Relevant - In CRM not valid'!$M$2:$M$46,"Finance")</f>
        <v>0</v>
      </c>
      <c r="K383" s="2">
        <f>COUNTIFS('Relevant - In CRM valid'!$T$2:$T$4699,$A383,'Relevant - In CRM valid'!$G$2:$G$4699,"UK",'Relevant - In CRM valid'!$M$2:$M$4699,"IT/Systems")+COUNTIFS('Relevant - In CRM unknown'!$T$2:$T$253,$A383,'Relevant - In CRM unknown'!$G$2:$G$253,"UK",'Relevant - In CRM unknown'!$M$2:$M$253,"IT/Systems")+COUNTIFS('Relevant - IN NOW CRM valid'!$T$2:$T$2328,$A383,'Relevant - IN NOW CRM valid'!$G$2:$G$2328,"UK",'Relevant - IN NOW CRM valid'!$M$2:$M$2328,"IT/Systems")+COUNTIFS('Relevant - IN NOW CRM unknown'!$T$2:$T$1227,$A383,'Relevant - IN NOW CRM unknown'!$G$2:$G$1227,"UK",'Relevant - IN NOW CRM unknown'!$M$2:$M$1227,"IT/Systems")+COUNTIFS('Relevant - Not CRM not valid'!$T$2:$T$416,$A383,'Relevant - Not CRM not valid'!$G$2:$G$416,"UK",'Relevant - Not CRM not valid'!$M$2:$M$416,"IT/Systems")+COUNTIFS('Relevant - In CRM not valid'!$T$2:$T$46,$A383,'Relevant - In CRM not valid'!$G$2:$G$46,"UK",'Relevant - In CRM not valid'!$M$2:$M$46,"IT/Systems")</f>
        <v>0</v>
      </c>
      <c r="L383" s="2">
        <f>COUNTIFS('Relevant - In CRM valid'!$T$2:$T$4699,$A383,'Relevant - In CRM valid'!$G$2:$G$4699,"UK",'Relevant - In CRM valid'!$M$2:$M$4699,"")+COUNTIFS('Relevant - In CRM unknown'!$T$2:$T$253,$A383,'Relevant - In CRM unknown'!$G$2:$G$253,"UK",'Relevant - In CRM unknown'!$M$2:$M$253,"")+COUNTIFS('Relevant - IN NOW CRM valid'!$T$2:$T$2328,$A383,'Relevant - IN NOW CRM valid'!$G$2:$G$2328,"UK",'Relevant - IN NOW CRM valid'!$M$2:$M$2328,"")+COUNTIFS('Relevant - IN NOW CRM unknown'!$T$2:$T$1227,$A383,'Relevant - IN NOW CRM unknown'!$G$2:$G$1227,"UK",'Relevant - IN NOW CRM unknown'!$M$2:$M$1227,"")+COUNTIFS('Relevant - Not CRM not valid'!$T$2:$T$416,$A383,'Relevant - Not CRM not valid'!$G$2:$G$416,"UK",'Relevant - Not CRM not valid'!$M$2:$M$416,"")+COUNTIFS('Relevant - In CRM not valid'!$T$2:$T$46,$A383,'Relevant - In CRM not valid'!$G$2:$G$46,"UK",'Relevant - In CRM not valid'!$M$2:$M$46,"")</f>
        <v>0</v>
      </c>
      <c r="M383" s="2">
        <f t="shared" si="10"/>
        <v>1</v>
      </c>
      <c r="N383" s="2">
        <f>COUNTIFS('Relevant - In CRM valid'!$T$2:$T$4699,$A383,'Relevant - In CRM valid'!$G$2:$G$4699,"UK",'Relevant - In CRM valid'!$Q$2:$Q$4699,"valid")+COUNTIFS('Relevant - In CRM unknown'!$T$2:$T$253,$A383,'Relevant - In CRM unknown'!$G$2:$G$253,"UK",'Relevant - In CRM unknown'!$Q$2:$Q$253,"valid")+COUNTIFS('Relevant - IN NOW CRM valid'!$T$2:$T$2328,$A383,'Relevant - IN NOW CRM valid'!$G$2:$G$2328,"UK",'Relevant - IN NOW CRM valid'!$Q$2:$Q$2328,"valid")+COUNTIFS('Relevant - IN NOW CRM unknown'!$T$2:$T$1227,$A383,'Relevant - IN NOW CRM unknown'!$G$2:$G$1227,"UK",'Relevant - IN NOW CRM unknown'!$Q$2:$Q$1227,"valid")+COUNTIFS('Relevant - Not CRM not valid'!$T$2:$T$416,$A383,'Relevant - Not CRM not valid'!$G$2:$G$416,"UK",'Relevant - Not CRM not valid'!$Q$2:$Q$416,"valid")+COUNTIFS('Relevant - In CRM not valid'!$T$2:$T$46,$A383,'Relevant - In CRM not valid'!$G$2:$G$46,"UK",'Relevant - In CRM not valid'!$Q$2:$Q$46,"valid")</f>
        <v>1</v>
      </c>
      <c r="O383" s="2" t="str">
        <f t="shared" si="11"/>
        <v>Finance  IT/Systems</v>
      </c>
    </row>
    <row r="384" spans="1:15" ht="15" customHeight="1">
      <c r="A384" s="2" t="s">
        <v>875</v>
      </c>
      <c r="B384" s="2" t="s">
        <v>876</v>
      </c>
      <c r="C384" s="2" t="s">
        <v>1570</v>
      </c>
      <c r="D384" s="2" t="str">
        <f>IFERROR(INDEX('UK Target Institutions'!$D$2:$D$727,MATCH($A384,'UK Target Institutions'!$A$2:$A$727,0)),"")</f>
        <v>No</v>
      </c>
      <c r="E384" s="2">
        <f>COUNTIFS('Relevant - In CRM valid'!$T$2:$T$4699,$A384,'Relevant - In CRM valid'!$G$2:$G$4699,"UK")+COUNTIFS('Relevant - In CRM unknown'!$T$2:$T$253,$A384,'Relevant - In CRM unknown'!$G$2:$G$253,"UK")+COUNTIFS('Relevant - IN NOW CRM valid'!$T$2:$T$2328,$A384,'Relevant - IN NOW CRM valid'!$G$2:$G$2328,"UK")+COUNTIFS('Relevant - IN NOW CRM unknown'!$T$2:$T$1227,$A384,'Relevant - IN NOW CRM unknown'!$G$2:$G$1227,"UK")+COUNTIFS('Relevant - Not CRM not valid'!$T$2:$T$416,$A384,'Relevant - Not CRM not valid'!$G$2:$G$416,"UK")+COUNTIFS('Relevant - In CRM not valid'!$T$2:$T$46,$A384,'Relevant - In CRM not valid'!$G$2:$G$46,"UK")</f>
        <v>1</v>
      </c>
      <c r="F384" s="2">
        <f>COUNTIFS('Relevant - In CRM valid'!$T$2:$T$4699,$A384,'Relevant - In CRM valid'!$G$2:$G$4699,"UK",'Relevant - In CRM valid'!$M$2:$M$4699,"Research")+COUNTIFS('Relevant - In CRM unknown'!$T$2:$T$253,$A384,'Relevant - In CRM unknown'!$G$2:$G$253,"UK",'Relevant - In CRM unknown'!$M$2:$M$253,"Research")+COUNTIFS('Relevant - IN NOW CRM valid'!$T$2:$T$2328,$A384,'Relevant - IN NOW CRM valid'!$G$2:$G$2328,"UK",'Relevant - IN NOW CRM valid'!$M$2:$M$2328,"Research")+COUNTIFS('Relevant - IN NOW CRM unknown'!$T$2:$T$1227,$A384,'Relevant - IN NOW CRM unknown'!$G$2:$G$1227,"UK",'Relevant - IN NOW CRM unknown'!$M$2:$M$1227,"Research")+COUNTIFS('Relevant - Not CRM not valid'!$T$2:$T$416,$A384,'Relevant - Not CRM not valid'!$G$2:$G$416,"UK",'Relevant - Not CRM not valid'!$M$2:$M$416,"Research")+COUNTIFS('Relevant - In CRM not valid'!$T$2:$T$46,$A384,'Relevant - In CRM not valid'!$G$2:$G$46,"UK",'Relevant - In CRM not valid'!$M$2:$M$46,"Research")</f>
        <v>1</v>
      </c>
      <c r="G384" s="2">
        <f>COUNTIFS('Relevant - In CRM valid'!$T$2:$T$4699,$A384,'Relevant - In CRM valid'!$G$2:$G$4699,"UK",'Relevant - In CRM valid'!$M$2:$M$4699,"Research",'Relevant - In CRM valid'!$R$2:$R$4699,"Senior")+COUNTIFS('Relevant - In CRM unknown'!$T$2:$T$253,$A384,'Relevant - In CRM unknown'!$G$2:$G$253,"UK",'Relevant - In CRM unknown'!$M$2:$M$253,"Research",'Relevant - In CRM unknown'!$R$2:$R$253,"Senior")+COUNTIFS('Relevant - IN NOW CRM valid'!$T$2:$T$2328,$A384,'Relevant - IN NOW CRM valid'!$G$2:$G$2328,"UK",'Relevant - IN NOW CRM valid'!$M$2:$M$2328,"Research",'Relevant - IN NOW CRM valid'!$R$2:$R$2328,"Senior")+COUNTIFS('Relevant - IN NOW CRM unknown'!$T$2:$T$1227,$A384,'Relevant - IN NOW CRM unknown'!$G$2:$G$1227,"UK",'Relevant - IN NOW CRM unknown'!$M$2:$M$1227,"Research",'Relevant - IN NOW CRM unknown'!$R$2:$R$1227,"Senior")+COUNTIFS('Relevant - Not CRM not valid'!$T$2:$T$416,$A384,'Relevant - Not CRM not valid'!$G$2:$G$416,"UK",'Relevant - Not CRM not valid'!$M$2:$M$416,"Research",'Relevant - Not CRM not valid'!$R$2:$R$416,"Senior")+COUNTIFS('Relevant - In CRM not valid'!$T$2:$T$46,$A384,'Relevant - In CRM not valid'!$G$2:$G$46,"UK",'Relevant - In CRM not valid'!$M$2:$M$46,"Research",'Relevant - In CRM not valid'!$R$2:$R$46,"Senior")</f>
        <v>1</v>
      </c>
      <c r="H384" s="2">
        <f>COUNTIFS('Relevant - In CRM valid'!$T$2:$T$4699,$A384,'Relevant - In CRM valid'!$G$2:$G$4699,"UK",'Relevant - In CRM valid'!$M$2:$M$4699,"Research",'Relevant - In CRM valid'!$R$2:$R$4699,"Operational")+COUNTIFS('Relevant - In CRM unknown'!$T$2:$T$253,$A384,'Relevant - In CRM unknown'!$G$2:$G$253,"UK",'Relevant - In CRM unknown'!$M$2:$M$253,"Research",'Relevant - In CRM unknown'!$R$2:$R$253,"Operational")+COUNTIFS('Relevant - IN NOW CRM valid'!$T$2:$T$2328,$A384,'Relevant - IN NOW CRM valid'!$G$2:$G$2328,"UK",'Relevant - IN NOW CRM valid'!$M$2:$M$2328,"Research",'Relevant - IN NOW CRM valid'!$R$2:$R$2328,"Operational")+COUNTIFS('Relevant - IN NOW CRM unknown'!$T$2:$T$1227,$A384,'Relevant - IN NOW CRM unknown'!$G$2:$G$1227,"UK",'Relevant - IN NOW CRM unknown'!$M$2:$M$1227,"Research",'Relevant - IN NOW CRM unknown'!$R$2:$R$1227,"Operational")+COUNTIFS('Relevant - Not CRM not valid'!$T$2:$T$416,$A384,'Relevant - Not CRM not valid'!$G$2:$G$416,"UK",'Relevant - Not CRM not valid'!$M$2:$M$416,"Research",'Relevant - Not CRM not valid'!$R$2:$R$416,"Operational")+COUNTIFS('Relevant - In CRM not valid'!$T$2:$T$46,$A384,'Relevant - In CRM not valid'!$G$2:$G$46,"UK",'Relevant - In CRM not valid'!$M$2:$M$46,"Research",'Relevant - In CRM not valid'!$R$2:$R$46,"Operational")</f>
        <v>0</v>
      </c>
      <c r="I384" s="2">
        <f>COUNTIFS('Relevant - In CRM valid'!$T$2:$T$4699,$A384,'Relevant - In CRM valid'!$G$2:$G$4699,"UK",'Relevant - In CRM valid'!$M$2:$M$4699,"Research",'Relevant - In CRM valid'!$R$2:$R$4699,"Academic")+COUNTIFS('Relevant - In CRM unknown'!$T$2:$T$253,$A384,'Relevant - In CRM unknown'!$G$2:$G$253,"UK",'Relevant - In CRM unknown'!$M$2:$M$253,"Research",'Relevant - In CRM unknown'!$R$2:$R$253,"Academic")+COUNTIFS('Relevant - IN NOW CRM valid'!$T$2:$T$2328,$A384,'Relevant - IN NOW CRM valid'!$G$2:$G$2328,"UK",'Relevant - IN NOW CRM valid'!$M$2:$M$2328,"Research",'Relevant - IN NOW CRM valid'!$R$2:$R$2328,"Academic")+COUNTIFS('Relevant - IN NOW CRM unknown'!$T$2:$T$1227,$A384,'Relevant - IN NOW CRM unknown'!$G$2:$G$1227,"UK",'Relevant - IN NOW CRM unknown'!$M$2:$M$1227,"Research",'Relevant - IN NOW CRM unknown'!$R$2:$R$1227,"Academic")+COUNTIFS('Relevant - Not CRM not valid'!$T$2:$T$416,$A384,'Relevant - Not CRM not valid'!$G$2:$G$416,"UK",'Relevant - Not CRM not valid'!$M$2:$M$416,"Research",'Relevant - Not CRM not valid'!$R$2:$R$416,"Academic")+COUNTIFS('Relevant - In CRM not valid'!$T$2:$T$46,$A384,'Relevant - In CRM not valid'!$G$2:$G$46,"UK",'Relevant - In CRM not valid'!$M$2:$M$46,"Research",'Relevant - In CRM not valid'!$R$2:$R$46,"Academic")</f>
        <v>0</v>
      </c>
      <c r="J384" s="2">
        <f>COUNTIFS('Relevant - In CRM valid'!$T$2:$T$4699,$A384,'Relevant - In CRM valid'!$G$2:$G$4699,"UK",'Relevant - In CRM valid'!$M$2:$M$4699,"Finance")+COUNTIFS('Relevant - In CRM unknown'!$T$2:$T$253,$A384,'Relevant - In CRM unknown'!$G$2:$G$253,"UK",'Relevant - In CRM unknown'!$M$2:$M$253,"Finance")+COUNTIFS('Relevant - IN NOW CRM valid'!$T$2:$T$2328,$A384,'Relevant - IN NOW CRM valid'!$G$2:$G$2328,"UK",'Relevant - IN NOW CRM valid'!$M$2:$M$2328,"Finance")+COUNTIFS('Relevant - IN NOW CRM unknown'!$T$2:$T$1227,$A384,'Relevant - IN NOW CRM unknown'!$G$2:$G$1227,"UK",'Relevant - IN NOW CRM unknown'!$M$2:$M$1227,"Finance")+COUNTIFS('Relevant - Not CRM not valid'!$T$2:$T$416,$A384,'Relevant - Not CRM not valid'!$G$2:$G$416,"UK",'Relevant - Not CRM not valid'!$M$2:$M$416,"Finance")+COUNTIFS('Relevant - In CRM not valid'!$T$2:$T$46,$A384,'Relevant - In CRM not valid'!$G$2:$G$46,"UK",'Relevant - In CRM not valid'!$M$2:$M$46,"Finance")</f>
        <v>0</v>
      </c>
      <c r="K384" s="2">
        <f>COUNTIFS('Relevant - In CRM valid'!$T$2:$T$4699,$A384,'Relevant - In CRM valid'!$G$2:$G$4699,"UK",'Relevant - In CRM valid'!$M$2:$M$4699,"IT/Systems")+COUNTIFS('Relevant - In CRM unknown'!$T$2:$T$253,$A384,'Relevant - In CRM unknown'!$G$2:$G$253,"UK",'Relevant - In CRM unknown'!$M$2:$M$253,"IT/Systems")+COUNTIFS('Relevant - IN NOW CRM valid'!$T$2:$T$2328,$A384,'Relevant - IN NOW CRM valid'!$G$2:$G$2328,"UK",'Relevant - IN NOW CRM valid'!$M$2:$M$2328,"IT/Systems")+COUNTIFS('Relevant - IN NOW CRM unknown'!$T$2:$T$1227,$A384,'Relevant - IN NOW CRM unknown'!$G$2:$G$1227,"UK",'Relevant - IN NOW CRM unknown'!$M$2:$M$1227,"IT/Systems")+COUNTIFS('Relevant - Not CRM not valid'!$T$2:$T$416,$A384,'Relevant - Not CRM not valid'!$G$2:$G$416,"UK",'Relevant - Not CRM not valid'!$M$2:$M$416,"IT/Systems")+COUNTIFS('Relevant - In CRM not valid'!$T$2:$T$46,$A384,'Relevant - In CRM not valid'!$G$2:$G$46,"UK",'Relevant - In CRM not valid'!$M$2:$M$46,"IT/Systems")</f>
        <v>0</v>
      </c>
      <c r="L384" s="2">
        <f>COUNTIFS('Relevant - In CRM valid'!$T$2:$T$4699,$A384,'Relevant - In CRM valid'!$G$2:$G$4699,"UK",'Relevant - In CRM valid'!$M$2:$M$4699,"")+COUNTIFS('Relevant - In CRM unknown'!$T$2:$T$253,$A384,'Relevant - In CRM unknown'!$G$2:$G$253,"UK",'Relevant - In CRM unknown'!$M$2:$M$253,"")+COUNTIFS('Relevant - IN NOW CRM valid'!$T$2:$T$2328,$A384,'Relevant - IN NOW CRM valid'!$G$2:$G$2328,"UK",'Relevant - IN NOW CRM valid'!$M$2:$M$2328,"")+COUNTIFS('Relevant - IN NOW CRM unknown'!$T$2:$T$1227,$A384,'Relevant - IN NOW CRM unknown'!$G$2:$G$1227,"UK",'Relevant - IN NOW CRM unknown'!$M$2:$M$1227,"")+COUNTIFS('Relevant - Not CRM not valid'!$T$2:$T$416,$A384,'Relevant - Not CRM not valid'!$G$2:$G$416,"UK",'Relevant - Not CRM not valid'!$M$2:$M$416,"")+COUNTIFS('Relevant - In CRM not valid'!$T$2:$T$46,$A384,'Relevant - In CRM not valid'!$G$2:$G$46,"UK",'Relevant - In CRM not valid'!$M$2:$M$46,"")</f>
        <v>0</v>
      </c>
      <c r="M384" s="2">
        <f t="shared" si="10"/>
        <v>1</v>
      </c>
      <c r="N384" s="2">
        <f>COUNTIFS('Relevant - In CRM valid'!$T$2:$T$4699,$A384,'Relevant - In CRM valid'!$G$2:$G$4699,"UK",'Relevant - In CRM valid'!$Q$2:$Q$4699,"valid")+COUNTIFS('Relevant - In CRM unknown'!$T$2:$T$253,$A384,'Relevant - In CRM unknown'!$G$2:$G$253,"UK",'Relevant - In CRM unknown'!$Q$2:$Q$253,"valid")+COUNTIFS('Relevant - IN NOW CRM valid'!$T$2:$T$2328,$A384,'Relevant - IN NOW CRM valid'!$G$2:$G$2328,"UK",'Relevant - IN NOW CRM valid'!$Q$2:$Q$2328,"valid")+COUNTIFS('Relevant - IN NOW CRM unknown'!$T$2:$T$1227,$A384,'Relevant - IN NOW CRM unknown'!$G$2:$G$1227,"UK",'Relevant - IN NOW CRM unknown'!$Q$2:$Q$1227,"valid")+COUNTIFS('Relevant - Not CRM not valid'!$T$2:$T$416,$A384,'Relevant - Not CRM not valid'!$G$2:$G$416,"UK",'Relevant - Not CRM not valid'!$Q$2:$Q$416,"valid")+COUNTIFS('Relevant - In CRM not valid'!$T$2:$T$46,$A384,'Relevant - In CRM not valid'!$G$2:$G$46,"UK",'Relevant - In CRM not valid'!$Q$2:$Q$46,"valid")</f>
        <v>1</v>
      </c>
      <c r="O384" s="2" t="str">
        <f t="shared" si="11"/>
        <v>Finance  IT/Systems</v>
      </c>
    </row>
    <row r="385" spans="1:15" ht="15" customHeight="1">
      <c r="A385" s="2" t="s">
        <v>877</v>
      </c>
      <c r="B385" s="2" t="s">
        <v>878</v>
      </c>
      <c r="C385" s="2" t="s">
        <v>1570</v>
      </c>
      <c r="D385" s="2" t="str">
        <f>IFERROR(INDEX('UK Target Institutions'!$D$2:$D$727,MATCH($A385,'UK Target Institutions'!$A$2:$A$727,0)),"")</f>
        <v>No</v>
      </c>
      <c r="E385" s="2">
        <f>COUNTIFS('Relevant - In CRM valid'!$T$2:$T$4699,$A385,'Relevant - In CRM valid'!$G$2:$G$4699,"UK")+COUNTIFS('Relevant - In CRM unknown'!$T$2:$T$253,$A385,'Relevant - In CRM unknown'!$G$2:$G$253,"UK")+COUNTIFS('Relevant - IN NOW CRM valid'!$T$2:$T$2328,$A385,'Relevant - IN NOW CRM valid'!$G$2:$G$2328,"UK")+COUNTIFS('Relevant - IN NOW CRM unknown'!$T$2:$T$1227,$A385,'Relevant - IN NOW CRM unknown'!$G$2:$G$1227,"UK")+COUNTIFS('Relevant - Not CRM not valid'!$T$2:$T$416,$A385,'Relevant - Not CRM not valid'!$G$2:$G$416,"UK")+COUNTIFS('Relevant - In CRM not valid'!$T$2:$T$46,$A385,'Relevant - In CRM not valid'!$G$2:$G$46,"UK")</f>
        <v>1</v>
      </c>
      <c r="F385" s="2">
        <f>COUNTIFS('Relevant - In CRM valid'!$T$2:$T$4699,$A385,'Relevant - In CRM valid'!$G$2:$G$4699,"UK",'Relevant - In CRM valid'!$M$2:$M$4699,"Research")+COUNTIFS('Relevant - In CRM unknown'!$T$2:$T$253,$A385,'Relevant - In CRM unknown'!$G$2:$G$253,"UK",'Relevant - In CRM unknown'!$M$2:$M$253,"Research")+COUNTIFS('Relevant - IN NOW CRM valid'!$T$2:$T$2328,$A385,'Relevant - IN NOW CRM valid'!$G$2:$G$2328,"UK",'Relevant - IN NOW CRM valid'!$M$2:$M$2328,"Research")+COUNTIFS('Relevant - IN NOW CRM unknown'!$T$2:$T$1227,$A385,'Relevant - IN NOW CRM unknown'!$G$2:$G$1227,"UK",'Relevant - IN NOW CRM unknown'!$M$2:$M$1227,"Research")+COUNTIFS('Relevant - Not CRM not valid'!$T$2:$T$416,$A385,'Relevant - Not CRM not valid'!$G$2:$G$416,"UK",'Relevant - Not CRM not valid'!$M$2:$M$416,"Research")+COUNTIFS('Relevant - In CRM not valid'!$T$2:$T$46,$A385,'Relevant - In CRM not valid'!$G$2:$G$46,"UK",'Relevant - In CRM not valid'!$M$2:$M$46,"Research")</f>
        <v>0</v>
      </c>
      <c r="G385" s="2">
        <f>COUNTIFS('Relevant - In CRM valid'!$T$2:$T$4699,$A385,'Relevant - In CRM valid'!$G$2:$G$4699,"UK",'Relevant - In CRM valid'!$M$2:$M$4699,"Research",'Relevant - In CRM valid'!$R$2:$R$4699,"Senior")+COUNTIFS('Relevant - In CRM unknown'!$T$2:$T$253,$A385,'Relevant - In CRM unknown'!$G$2:$G$253,"UK",'Relevant - In CRM unknown'!$M$2:$M$253,"Research",'Relevant - In CRM unknown'!$R$2:$R$253,"Senior")+COUNTIFS('Relevant - IN NOW CRM valid'!$T$2:$T$2328,$A385,'Relevant - IN NOW CRM valid'!$G$2:$G$2328,"UK",'Relevant - IN NOW CRM valid'!$M$2:$M$2328,"Research",'Relevant - IN NOW CRM valid'!$R$2:$R$2328,"Senior")+COUNTIFS('Relevant - IN NOW CRM unknown'!$T$2:$T$1227,$A385,'Relevant - IN NOW CRM unknown'!$G$2:$G$1227,"UK",'Relevant - IN NOW CRM unknown'!$M$2:$M$1227,"Research",'Relevant - IN NOW CRM unknown'!$R$2:$R$1227,"Senior")+COUNTIFS('Relevant - Not CRM not valid'!$T$2:$T$416,$A385,'Relevant - Not CRM not valid'!$G$2:$G$416,"UK",'Relevant - Not CRM not valid'!$M$2:$M$416,"Research",'Relevant - Not CRM not valid'!$R$2:$R$416,"Senior")+COUNTIFS('Relevant - In CRM not valid'!$T$2:$T$46,$A385,'Relevant - In CRM not valid'!$G$2:$G$46,"UK",'Relevant - In CRM not valid'!$M$2:$M$46,"Research",'Relevant - In CRM not valid'!$R$2:$R$46,"Senior")</f>
        <v>0</v>
      </c>
      <c r="H385" s="2">
        <f>COUNTIFS('Relevant - In CRM valid'!$T$2:$T$4699,$A385,'Relevant - In CRM valid'!$G$2:$G$4699,"UK",'Relevant - In CRM valid'!$M$2:$M$4699,"Research",'Relevant - In CRM valid'!$R$2:$R$4699,"Operational")+COUNTIFS('Relevant - In CRM unknown'!$T$2:$T$253,$A385,'Relevant - In CRM unknown'!$G$2:$G$253,"UK",'Relevant - In CRM unknown'!$M$2:$M$253,"Research",'Relevant - In CRM unknown'!$R$2:$R$253,"Operational")+COUNTIFS('Relevant - IN NOW CRM valid'!$T$2:$T$2328,$A385,'Relevant - IN NOW CRM valid'!$G$2:$G$2328,"UK",'Relevant - IN NOW CRM valid'!$M$2:$M$2328,"Research",'Relevant - IN NOW CRM valid'!$R$2:$R$2328,"Operational")+COUNTIFS('Relevant - IN NOW CRM unknown'!$T$2:$T$1227,$A385,'Relevant - IN NOW CRM unknown'!$G$2:$G$1227,"UK",'Relevant - IN NOW CRM unknown'!$M$2:$M$1227,"Research",'Relevant - IN NOW CRM unknown'!$R$2:$R$1227,"Operational")+COUNTIFS('Relevant - Not CRM not valid'!$T$2:$T$416,$A385,'Relevant - Not CRM not valid'!$G$2:$G$416,"UK",'Relevant - Not CRM not valid'!$M$2:$M$416,"Research",'Relevant - Not CRM not valid'!$R$2:$R$416,"Operational")+COUNTIFS('Relevant - In CRM not valid'!$T$2:$T$46,$A385,'Relevant - In CRM not valid'!$G$2:$G$46,"UK",'Relevant - In CRM not valid'!$M$2:$M$46,"Research",'Relevant - In CRM not valid'!$R$2:$R$46,"Operational")</f>
        <v>0</v>
      </c>
      <c r="I385" s="2">
        <f>COUNTIFS('Relevant - In CRM valid'!$T$2:$T$4699,$A385,'Relevant - In CRM valid'!$G$2:$G$4699,"UK",'Relevant - In CRM valid'!$M$2:$M$4699,"Research",'Relevant - In CRM valid'!$R$2:$R$4699,"Academic")+COUNTIFS('Relevant - In CRM unknown'!$T$2:$T$253,$A385,'Relevant - In CRM unknown'!$G$2:$G$253,"UK",'Relevant - In CRM unknown'!$M$2:$M$253,"Research",'Relevant - In CRM unknown'!$R$2:$R$253,"Academic")+COUNTIFS('Relevant - IN NOW CRM valid'!$T$2:$T$2328,$A385,'Relevant - IN NOW CRM valid'!$G$2:$G$2328,"UK",'Relevant - IN NOW CRM valid'!$M$2:$M$2328,"Research",'Relevant - IN NOW CRM valid'!$R$2:$R$2328,"Academic")+COUNTIFS('Relevant - IN NOW CRM unknown'!$T$2:$T$1227,$A385,'Relevant - IN NOW CRM unknown'!$G$2:$G$1227,"UK",'Relevant - IN NOW CRM unknown'!$M$2:$M$1227,"Research",'Relevant - IN NOW CRM unknown'!$R$2:$R$1227,"Academic")+COUNTIFS('Relevant - Not CRM not valid'!$T$2:$T$416,$A385,'Relevant - Not CRM not valid'!$G$2:$G$416,"UK",'Relevant - Not CRM not valid'!$M$2:$M$416,"Research",'Relevant - Not CRM not valid'!$R$2:$R$416,"Academic")+COUNTIFS('Relevant - In CRM not valid'!$T$2:$T$46,$A385,'Relevant - In CRM not valid'!$G$2:$G$46,"UK",'Relevant - In CRM not valid'!$M$2:$M$46,"Research",'Relevant - In CRM not valid'!$R$2:$R$46,"Academic")</f>
        <v>0</v>
      </c>
      <c r="J385" s="2">
        <f>COUNTIFS('Relevant - In CRM valid'!$T$2:$T$4699,$A385,'Relevant - In CRM valid'!$G$2:$G$4699,"UK",'Relevant - In CRM valid'!$M$2:$M$4699,"Finance")+COUNTIFS('Relevant - In CRM unknown'!$T$2:$T$253,$A385,'Relevant - In CRM unknown'!$G$2:$G$253,"UK",'Relevant - In CRM unknown'!$M$2:$M$253,"Finance")+COUNTIFS('Relevant - IN NOW CRM valid'!$T$2:$T$2328,$A385,'Relevant - IN NOW CRM valid'!$G$2:$G$2328,"UK",'Relevant - IN NOW CRM valid'!$M$2:$M$2328,"Finance")+COUNTIFS('Relevant - IN NOW CRM unknown'!$T$2:$T$1227,$A385,'Relevant - IN NOW CRM unknown'!$G$2:$G$1227,"UK",'Relevant - IN NOW CRM unknown'!$M$2:$M$1227,"Finance")+COUNTIFS('Relevant - Not CRM not valid'!$T$2:$T$416,$A385,'Relevant - Not CRM not valid'!$G$2:$G$416,"UK",'Relevant - Not CRM not valid'!$M$2:$M$416,"Finance")+COUNTIFS('Relevant - In CRM not valid'!$T$2:$T$46,$A385,'Relevant - In CRM not valid'!$G$2:$G$46,"UK",'Relevant - In CRM not valid'!$M$2:$M$46,"Finance")</f>
        <v>1</v>
      </c>
      <c r="K385" s="2">
        <f>COUNTIFS('Relevant - In CRM valid'!$T$2:$T$4699,$A385,'Relevant - In CRM valid'!$G$2:$G$4699,"UK",'Relevant - In CRM valid'!$M$2:$M$4699,"IT/Systems")+COUNTIFS('Relevant - In CRM unknown'!$T$2:$T$253,$A385,'Relevant - In CRM unknown'!$G$2:$G$253,"UK",'Relevant - In CRM unknown'!$M$2:$M$253,"IT/Systems")+COUNTIFS('Relevant - IN NOW CRM valid'!$T$2:$T$2328,$A385,'Relevant - IN NOW CRM valid'!$G$2:$G$2328,"UK",'Relevant - IN NOW CRM valid'!$M$2:$M$2328,"IT/Systems")+COUNTIFS('Relevant - IN NOW CRM unknown'!$T$2:$T$1227,$A385,'Relevant - IN NOW CRM unknown'!$G$2:$G$1227,"UK",'Relevant - IN NOW CRM unknown'!$M$2:$M$1227,"IT/Systems")+COUNTIFS('Relevant - Not CRM not valid'!$T$2:$T$416,$A385,'Relevant - Not CRM not valid'!$G$2:$G$416,"UK",'Relevant - Not CRM not valid'!$M$2:$M$416,"IT/Systems")+COUNTIFS('Relevant - In CRM not valid'!$T$2:$T$46,$A385,'Relevant - In CRM not valid'!$G$2:$G$46,"UK",'Relevant - In CRM not valid'!$M$2:$M$46,"IT/Systems")</f>
        <v>0</v>
      </c>
      <c r="L385" s="2">
        <f>COUNTIFS('Relevant - In CRM valid'!$T$2:$T$4699,$A385,'Relevant - In CRM valid'!$G$2:$G$4699,"UK",'Relevant - In CRM valid'!$M$2:$M$4699,"")+COUNTIFS('Relevant - In CRM unknown'!$T$2:$T$253,$A385,'Relevant - In CRM unknown'!$G$2:$G$253,"UK",'Relevant - In CRM unknown'!$M$2:$M$253,"")+COUNTIFS('Relevant - IN NOW CRM valid'!$T$2:$T$2328,$A385,'Relevant - IN NOW CRM valid'!$G$2:$G$2328,"UK",'Relevant - IN NOW CRM valid'!$M$2:$M$2328,"")+COUNTIFS('Relevant - IN NOW CRM unknown'!$T$2:$T$1227,$A385,'Relevant - IN NOW CRM unknown'!$G$2:$G$1227,"UK",'Relevant - IN NOW CRM unknown'!$M$2:$M$1227,"")+COUNTIFS('Relevant - Not CRM not valid'!$T$2:$T$416,$A385,'Relevant - Not CRM not valid'!$G$2:$G$416,"UK",'Relevant - Not CRM not valid'!$M$2:$M$416,"")+COUNTIFS('Relevant - In CRM not valid'!$T$2:$T$46,$A385,'Relevant - In CRM not valid'!$G$2:$G$46,"UK",'Relevant - In CRM not valid'!$M$2:$M$46,"")</f>
        <v>0</v>
      </c>
      <c r="M385" s="2">
        <f t="shared" si="10"/>
        <v>1</v>
      </c>
      <c r="N385" s="2">
        <f>COUNTIFS('Relevant - In CRM valid'!$T$2:$T$4699,$A385,'Relevant - In CRM valid'!$G$2:$G$4699,"UK",'Relevant - In CRM valid'!$Q$2:$Q$4699,"valid")+COUNTIFS('Relevant - In CRM unknown'!$T$2:$T$253,$A385,'Relevant - In CRM unknown'!$G$2:$G$253,"UK",'Relevant - In CRM unknown'!$Q$2:$Q$253,"valid")+COUNTIFS('Relevant - IN NOW CRM valid'!$T$2:$T$2328,$A385,'Relevant - IN NOW CRM valid'!$G$2:$G$2328,"UK",'Relevant - IN NOW CRM valid'!$Q$2:$Q$2328,"valid")+COUNTIFS('Relevant - IN NOW CRM unknown'!$T$2:$T$1227,$A385,'Relevant - IN NOW CRM unknown'!$G$2:$G$1227,"UK",'Relevant - IN NOW CRM unknown'!$Q$2:$Q$1227,"valid")+COUNTIFS('Relevant - Not CRM not valid'!$T$2:$T$416,$A385,'Relevant - Not CRM not valid'!$G$2:$G$416,"UK",'Relevant - Not CRM not valid'!$Q$2:$Q$416,"valid")+COUNTIFS('Relevant - In CRM not valid'!$T$2:$T$46,$A385,'Relevant - In CRM not valid'!$G$2:$G$46,"UK",'Relevant - In CRM not valid'!$Q$2:$Q$46,"valid")</f>
        <v>1</v>
      </c>
      <c r="O385" s="2" t="str">
        <f t="shared" si="11"/>
        <v>Research  IT/Systems</v>
      </c>
    </row>
    <row r="386" spans="1:15" ht="15" customHeight="1">
      <c r="A386" s="2" t="s">
        <v>879</v>
      </c>
      <c r="B386" s="2" t="s">
        <v>880</v>
      </c>
      <c r="C386" s="2" t="s">
        <v>1570</v>
      </c>
      <c r="D386" s="2" t="str">
        <f>IFERROR(INDEX('UK Target Institutions'!$D$2:$D$727,MATCH($A386,'UK Target Institutions'!$A$2:$A$727,0)),"")</f>
        <v>No</v>
      </c>
      <c r="E386" s="2">
        <f>COUNTIFS('Relevant - In CRM valid'!$T$2:$T$4699,$A386,'Relevant - In CRM valid'!$G$2:$G$4699,"UK")+COUNTIFS('Relevant - In CRM unknown'!$T$2:$T$253,$A386,'Relevant - In CRM unknown'!$G$2:$G$253,"UK")+COUNTIFS('Relevant - IN NOW CRM valid'!$T$2:$T$2328,$A386,'Relevant - IN NOW CRM valid'!$G$2:$G$2328,"UK")+COUNTIFS('Relevant - IN NOW CRM unknown'!$T$2:$T$1227,$A386,'Relevant - IN NOW CRM unknown'!$G$2:$G$1227,"UK")+COUNTIFS('Relevant - Not CRM not valid'!$T$2:$T$416,$A386,'Relevant - Not CRM not valid'!$G$2:$G$416,"UK")+COUNTIFS('Relevant - In CRM not valid'!$T$2:$T$46,$A386,'Relevant - In CRM not valid'!$G$2:$G$46,"UK")</f>
        <v>1</v>
      </c>
      <c r="F386" s="2">
        <f>COUNTIFS('Relevant - In CRM valid'!$T$2:$T$4699,$A386,'Relevant - In CRM valid'!$G$2:$G$4699,"UK",'Relevant - In CRM valid'!$M$2:$M$4699,"Research")+COUNTIFS('Relevant - In CRM unknown'!$T$2:$T$253,$A386,'Relevant - In CRM unknown'!$G$2:$G$253,"UK",'Relevant - In CRM unknown'!$M$2:$M$253,"Research")+COUNTIFS('Relevant - IN NOW CRM valid'!$T$2:$T$2328,$A386,'Relevant - IN NOW CRM valid'!$G$2:$G$2328,"UK",'Relevant - IN NOW CRM valid'!$M$2:$M$2328,"Research")+COUNTIFS('Relevant - IN NOW CRM unknown'!$T$2:$T$1227,$A386,'Relevant - IN NOW CRM unknown'!$G$2:$G$1227,"UK",'Relevant - IN NOW CRM unknown'!$M$2:$M$1227,"Research")+COUNTIFS('Relevant - Not CRM not valid'!$T$2:$T$416,$A386,'Relevant - Not CRM not valid'!$G$2:$G$416,"UK",'Relevant - Not CRM not valid'!$M$2:$M$416,"Research")+COUNTIFS('Relevant - In CRM not valid'!$T$2:$T$46,$A386,'Relevant - In CRM not valid'!$G$2:$G$46,"UK",'Relevant - In CRM not valid'!$M$2:$M$46,"Research")</f>
        <v>0</v>
      </c>
      <c r="G386" s="2">
        <f>COUNTIFS('Relevant - In CRM valid'!$T$2:$T$4699,$A386,'Relevant - In CRM valid'!$G$2:$G$4699,"UK",'Relevant - In CRM valid'!$M$2:$M$4699,"Research",'Relevant - In CRM valid'!$R$2:$R$4699,"Senior")+COUNTIFS('Relevant - In CRM unknown'!$T$2:$T$253,$A386,'Relevant - In CRM unknown'!$G$2:$G$253,"UK",'Relevant - In CRM unknown'!$M$2:$M$253,"Research",'Relevant - In CRM unknown'!$R$2:$R$253,"Senior")+COUNTIFS('Relevant - IN NOW CRM valid'!$T$2:$T$2328,$A386,'Relevant - IN NOW CRM valid'!$G$2:$G$2328,"UK",'Relevant - IN NOW CRM valid'!$M$2:$M$2328,"Research",'Relevant - IN NOW CRM valid'!$R$2:$R$2328,"Senior")+COUNTIFS('Relevant - IN NOW CRM unknown'!$T$2:$T$1227,$A386,'Relevant - IN NOW CRM unknown'!$G$2:$G$1227,"UK",'Relevant - IN NOW CRM unknown'!$M$2:$M$1227,"Research",'Relevant - IN NOW CRM unknown'!$R$2:$R$1227,"Senior")+COUNTIFS('Relevant - Not CRM not valid'!$T$2:$T$416,$A386,'Relevant - Not CRM not valid'!$G$2:$G$416,"UK",'Relevant - Not CRM not valid'!$M$2:$M$416,"Research",'Relevant - Not CRM not valid'!$R$2:$R$416,"Senior")+COUNTIFS('Relevant - In CRM not valid'!$T$2:$T$46,$A386,'Relevant - In CRM not valid'!$G$2:$G$46,"UK",'Relevant - In CRM not valid'!$M$2:$M$46,"Research",'Relevant - In CRM not valid'!$R$2:$R$46,"Senior")</f>
        <v>0</v>
      </c>
      <c r="H386" s="2">
        <f>COUNTIFS('Relevant - In CRM valid'!$T$2:$T$4699,$A386,'Relevant - In CRM valid'!$G$2:$G$4699,"UK",'Relevant - In CRM valid'!$M$2:$M$4699,"Research",'Relevant - In CRM valid'!$R$2:$R$4699,"Operational")+COUNTIFS('Relevant - In CRM unknown'!$T$2:$T$253,$A386,'Relevant - In CRM unknown'!$G$2:$G$253,"UK",'Relevant - In CRM unknown'!$M$2:$M$253,"Research",'Relevant - In CRM unknown'!$R$2:$R$253,"Operational")+COUNTIFS('Relevant - IN NOW CRM valid'!$T$2:$T$2328,$A386,'Relevant - IN NOW CRM valid'!$G$2:$G$2328,"UK",'Relevant - IN NOW CRM valid'!$M$2:$M$2328,"Research",'Relevant - IN NOW CRM valid'!$R$2:$R$2328,"Operational")+COUNTIFS('Relevant - IN NOW CRM unknown'!$T$2:$T$1227,$A386,'Relevant - IN NOW CRM unknown'!$G$2:$G$1227,"UK",'Relevant - IN NOW CRM unknown'!$M$2:$M$1227,"Research",'Relevant - IN NOW CRM unknown'!$R$2:$R$1227,"Operational")+COUNTIFS('Relevant - Not CRM not valid'!$T$2:$T$416,$A386,'Relevant - Not CRM not valid'!$G$2:$G$416,"UK",'Relevant - Not CRM not valid'!$M$2:$M$416,"Research",'Relevant - Not CRM not valid'!$R$2:$R$416,"Operational")+COUNTIFS('Relevant - In CRM not valid'!$T$2:$T$46,$A386,'Relevant - In CRM not valid'!$G$2:$G$46,"UK",'Relevant - In CRM not valid'!$M$2:$M$46,"Research",'Relevant - In CRM not valid'!$R$2:$R$46,"Operational")</f>
        <v>0</v>
      </c>
      <c r="I386" s="2">
        <f>COUNTIFS('Relevant - In CRM valid'!$T$2:$T$4699,$A386,'Relevant - In CRM valid'!$G$2:$G$4699,"UK",'Relevant - In CRM valid'!$M$2:$M$4699,"Research",'Relevant - In CRM valid'!$R$2:$R$4699,"Academic")+COUNTIFS('Relevant - In CRM unknown'!$T$2:$T$253,$A386,'Relevant - In CRM unknown'!$G$2:$G$253,"UK",'Relevant - In CRM unknown'!$M$2:$M$253,"Research",'Relevant - In CRM unknown'!$R$2:$R$253,"Academic")+COUNTIFS('Relevant - IN NOW CRM valid'!$T$2:$T$2328,$A386,'Relevant - IN NOW CRM valid'!$G$2:$G$2328,"UK",'Relevant - IN NOW CRM valid'!$M$2:$M$2328,"Research",'Relevant - IN NOW CRM valid'!$R$2:$R$2328,"Academic")+COUNTIFS('Relevant - IN NOW CRM unknown'!$T$2:$T$1227,$A386,'Relevant - IN NOW CRM unknown'!$G$2:$G$1227,"UK",'Relevant - IN NOW CRM unknown'!$M$2:$M$1227,"Research",'Relevant - IN NOW CRM unknown'!$R$2:$R$1227,"Academic")+COUNTIFS('Relevant - Not CRM not valid'!$T$2:$T$416,$A386,'Relevant - Not CRM not valid'!$G$2:$G$416,"UK",'Relevant - Not CRM not valid'!$M$2:$M$416,"Research",'Relevant - Not CRM not valid'!$R$2:$R$416,"Academic")+COUNTIFS('Relevant - In CRM not valid'!$T$2:$T$46,$A386,'Relevant - In CRM not valid'!$G$2:$G$46,"UK",'Relevant - In CRM not valid'!$M$2:$M$46,"Research",'Relevant - In CRM not valid'!$R$2:$R$46,"Academic")</f>
        <v>0</v>
      </c>
      <c r="J386" s="2">
        <f>COUNTIFS('Relevant - In CRM valid'!$T$2:$T$4699,$A386,'Relevant - In CRM valid'!$G$2:$G$4699,"UK",'Relevant - In CRM valid'!$M$2:$M$4699,"Finance")+COUNTIFS('Relevant - In CRM unknown'!$T$2:$T$253,$A386,'Relevant - In CRM unknown'!$G$2:$G$253,"UK",'Relevant - In CRM unknown'!$M$2:$M$253,"Finance")+COUNTIFS('Relevant - IN NOW CRM valid'!$T$2:$T$2328,$A386,'Relevant - IN NOW CRM valid'!$G$2:$G$2328,"UK",'Relevant - IN NOW CRM valid'!$M$2:$M$2328,"Finance")+COUNTIFS('Relevant - IN NOW CRM unknown'!$T$2:$T$1227,$A386,'Relevant - IN NOW CRM unknown'!$G$2:$G$1227,"UK",'Relevant - IN NOW CRM unknown'!$M$2:$M$1227,"Finance")+COUNTIFS('Relevant - Not CRM not valid'!$T$2:$T$416,$A386,'Relevant - Not CRM not valid'!$G$2:$G$416,"UK",'Relevant - Not CRM not valid'!$M$2:$M$416,"Finance")+COUNTIFS('Relevant - In CRM not valid'!$T$2:$T$46,$A386,'Relevant - In CRM not valid'!$G$2:$G$46,"UK",'Relevant - In CRM not valid'!$M$2:$M$46,"Finance")</f>
        <v>1</v>
      </c>
      <c r="K386" s="2">
        <f>COUNTIFS('Relevant - In CRM valid'!$T$2:$T$4699,$A386,'Relevant - In CRM valid'!$G$2:$G$4699,"UK",'Relevant - In CRM valid'!$M$2:$M$4699,"IT/Systems")+COUNTIFS('Relevant - In CRM unknown'!$T$2:$T$253,$A386,'Relevant - In CRM unknown'!$G$2:$G$253,"UK",'Relevant - In CRM unknown'!$M$2:$M$253,"IT/Systems")+COUNTIFS('Relevant - IN NOW CRM valid'!$T$2:$T$2328,$A386,'Relevant - IN NOW CRM valid'!$G$2:$G$2328,"UK",'Relevant - IN NOW CRM valid'!$M$2:$M$2328,"IT/Systems")+COUNTIFS('Relevant - IN NOW CRM unknown'!$T$2:$T$1227,$A386,'Relevant - IN NOW CRM unknown'!$G$2:$G$1227,"UK",'Relevant - IN NOW CRM unknown'!$M$2:$M$1227,"IT/Systems")+COUNTIFS('Relevant - Not CRM not valid'!$T$2:$T$416,$A386,'Relevant - Not CRM not valid'!$G$2:$G$416,"UK",'Relevant - Not CRM not valid'!$M$2:$M$416,"IT/Systems")+COUNTIFS('Relevant - In CRM not valid'!$T$2:$T$46,$A386,'Relevant - In CRM not valid'!$G$2:$G$46,"UK",'Relevant - In CRM not valid'!$M$2:$M$46,"IT/Systems")</f>
        <v>0</v>
      </c>
      <c r="L386" s="2">
        <f>COUNTIFS('Relevant - In CRM valid'!$T$2:$T$4699,$A386,'Relevant - In CRM valid'!$G$2:$G$4699,"UK",'Relevant - In CRM valid'!$M$2:$M$4699,"")+COUNTIFS('Relevant - In CRM unknown'!$T$2:$T$253,$A386,'Relevant - In CRM unknown'!$G$2:$G$253,"UK",'Relevant - In CRM unknown'!$M$2:$M$253,"")+COUNTIFS('Relevant - IN NOW CRM valid'!$T$2:$T$2328,$A386,'Relevant - IN NOW CRM valid'!$G$2:$G$2328,"UK",'Relevant - IN NOW CRM valid'!$M$2:$M$2328,"")+COUNTIFS('Relevant - IN NOW CRM unknown'!$T$2:$T$1227,$A386,'Relevant - IN NOW CRM unknown'!$G$2:$G$1227,"UK",'Relevant - IN NOW CRM unknown'!$M$2:$M$1227,"")+COUNTIFS('Relevant - Not CRM not valid'!$T$2:$T$416,$A386,'Relevant - Not CRM not valid'!$G$2:$G$416,"UK",'Relevant - Not CRM not valid'!$M$2:$M$416,"")+COUNTIFS('Relevant - In CRM not valid'!$T$2:$T$46,$A386,'Relevant - In CRM not valid'!$G$2:$G$46,"UK",'Relevant - In CRM not valid'!$M$2:$M$46,"")</f>
        <v>0</v>
      </c>
      <c r="M386" s="2">
        <f t="shared" ref="M386:M449" si="12">(F386&gt;0)+(J386&gt;0)+(K386&gt;0)</f>
        <v>1</v>
      </c>
      <c r="N386" s="2">
        <f>COUNTIFS('Relevant - In CRM valid'!$T$2:$T$4699,$A386,'Relevant - In CRM valid'!$G$2:$G$4699,"UK",'Relevant - In CRM valid'!$Q$2:$Q$4699,"valid")+COUNTIFS('Relevant - In CRM unknown'!$T$2:$T$253,$A386,'Relevant - In CRM unknown'!$G$2:$G$253,"UK",'Relevant - In CRM unknown'!$Q$2:$Q$253,"valid")+COUNTIFS('Relevant - IN NOW CRM valid'!$T$2:$T$2328,$A386,'Relevant - IN NOW CRM valid'!$G$2:$G$2328,"UK",'Relevant - IN NOW CRM valid'!$Q$2:$Q$2328,"valid")+COUNTIFS('Relevant - IN NOW CRM unknown'!$T$2:$T$1227,$A386,'Relevant - IN NOW CRM unknown'!$G$2:$G$1227,"UK",'Relevant - IN NOW CRM unknown'!$Q$2:$Q$1227,"valid")+COUNTIFS('Relevant - Not CRM not valid'!$T$2:$T$416,$A386,'Relevant - Not CRM not valid'!$G$2:$G$416,"UK",'Relevant - Not CRM not valid'!$Q$2:$Q$416,"valid")+COUNTIFS('Relevant - In CRM not valid'!$T$2:$T$46,$A386,'Relevant - In CRM not valid'!$G$2:$G$46,"UK",'Relevant - In CRM not valid'!$Q$2:$Q$46,"valid")</f>
        <v>1</v>
      </c>
      <c r="O386" s="2" t="str">
        <f t="shared" ref="O386:O449" si="13">IF(F386=0,"Research  ","")&amp;IF(J386=0,"Finance  ","")&amp;IF(K386=0,"IT/Systems","")</f>
        <v>Research  IT/Systems</v>
      </c>
    </row>
    <row r="387" spans="1:15" ht="15" customHeight="1">
      <c r="A387" s="2" t="s">
        <v>881</v>
      </c>
      <c r="B387" s="2" t="s">
        <v>882</v>
      </c>
      <c r="C387" s="2" t="s">
        <v>1570</v>
      </c>
      <c r="D387" s="2" t="str">
        <f>IFERROR(INDEX('UK Target Institutions'!$D$2:$D$727,MATCH($A387,'UK Target Institutions'!$A$2:$A$727,0)),"")</f>
        <v>No</v>
      </c>
      <c r="E387" s="2">
        <f>COUNTIFS('Relevant - In CRM valid'!$T$2:$T$4699,$A387,'Relevant - In CRM valid'!$G$2:$G$4699,"UK")+COUNTIFS('Relevant - In CRM unknown'!$T$2:$T$253,$A387,'Relevant - In CRM unknown'!$G$2:$G$253,"UK")+COUNTIFS('Relevant - IN NOW CRM valid'!$T$2:$T$2328,$A387,'Relevant - IN NOW CRM valid'!$G$2:$G$2328,"UK")+COUNTIFS('Relevant - IN NOW CRM unknown'!$T$2:$T$1227,$A387,'Relevant - IN NOW CRM unknown'!$G$2:$G$1227,"UK")+COUNTIFS('Relevant - Not CRM not valid'!$T$2:$T$416,$A387,'Relevant - Not CRM not valid'!$G$2:$G$416,"UK")+COUNTIFS('Relevant - In CRM not valid'!$T$2:$T$46,$A387,'Relevant - In CRM not valid'!$G$2:$G$46,"UK")</f>
        <v>1</v>
      </c>
      <c r="F387" s="2">
        <f>COUNTIFS('Relevant - In CRM valid'!$T$2:$T$4699,$A387,'Relevant - In CRM valid'!$G$2:$G$4699,"UK",'Relevant - In CRM valid'!$M$2:$M$4699,"Research")+COUNTIFS('Relevant - In CRM unknown'!$T$2:$T$253,$A387,'Relevant - In CRM unknown'!$G$2:$G$253,"UK",'Relevant - In CRM unknown'!$M$2:$M$253,"Research")+COUNTIFS('Relevant - IN NOW CRM valid'!$T$2:$T$2328,$A387,'Relevant - IN NOW CRM valid'!$G$2:$G$2328,"UK",'Relevant - IN NOW CRM valid'!$M$2:$M$2328,"Research")+COUNTIFS('Relevant - IN NOW CRM unknown'!$T$2:$T$1227,$A387,'Relevant - IN NOW CRM unknown'!$G$2:$G$1227,"UK",'Relevant - IN NOW CRM unknown'!$M$2:$M$1227,"Research")+COUNTIFS('Relevant - Not CRM not valid'!$T$2:$T$416,$A387,'Relevant - Not CRM not valid'!$G$2:$G$416,"UK",'Relevant - Not CRM not valid'!$M$2:$M$416,"Research")+COUNTIFS('Relevant - In CRM not valid'!$T$2:$T$46,$A387,'Relevant - In CRM not valid'!$G$2:$G$46,"UK",'Relevant - In CRM not valid'!$M$2:$M$46,"Research")</f>
        <v>1</v>
      </c>
      <c r="G387" s="2">
        <f>COUNTIFS('Relevant - In CRM valid'!$T$2:$T$4699,$A387,'Relevant - In CRM valid'!$G$2:$G$4699,"UK",'Relevant - In CRM valid'!$M$2:$M$4699,"Research",'Relevant - In CRM valid'!$R$2:$R$4699,"Senior")+COUNTIFS('Relevant - In CRM unknown'!$T$2:$T$253,$A387,'Relevant - In CRM unknown'!$G$2:$G$253,"UK",'Relevant - In CRM unknown'!$M$2:$M$253,"Research",'Relevant - In CRM unknown'!$R$2:$R$253,"Senior")+COUNTIFS('Relevant - IN NOW CRM valid'!$T$2:$T$2328,$A387,'Relevant - IN NOW CRM valid'!$G$2:$G$2328,"UK",'Relevant - IN NOW CRM valid'!$M$2:$M$2328,"Research",'Relevant - IN NOW CRM valid'!$R$2:$R$2328,"Senior")+COUNTIFS('Relevant - IN NOW CRM unknown'!$T$2:$T$1227,$A387,'Relevant - IN NOW CRM unknown'!$G$2:$G$1227,"UK",'Relevant - IN NOW CRM unknown'!$M$2:$M$1227,"Research",'Relevant - IN NOW CRM unknown'!$R$2:$R$1227,"Senior")+COUNTIFS('Relevant - Not CRM not valid'!$T$2:$T$416,$A387,'Relevant - Not CRM not valid'!$G$2:$G$416,"UK",'Relevant - Not CRM not valid'!$M$2:$M$416,"Research",'Relevant - Not CRM not valid'!$R$2:$R$416,"Senior")+COUNTIFS('Relevant - In CRM not valid'!$T$2:$T$46,$A387,'Relevant - In CRM not valid'!$G$2:$G$46,"UK",'Relevant - In CRM not valid'!$M$2:$M$46,"Research",'Relevant - In CRM not valid'!$R$2:$R$46,"Senior")</f>
        <v>0</v>
      </c>
      <c r="H387" s="2">
        <f>COUNTIFS('Relevant - In CRM valid'!$T$2:$T$4699,$A387,'Relevant - In CRM valid'!$G$2:$G$4699,"UK",'Relevant - In CRM valid'!$M$2:$M$4699,"Research",'Relevant - In CRM valid'!$R$2:$R$4699,"Operational")+COUNTIFS('Relevant - In CRM unknown'!$T$2:$T$253,$A387,'Relevant - In CRM unknown'!$G$2:$G$253,"UK",'Relevant - In CRM unknown'!$M$2:$M$253,"Research",'Relevant - In CRM unknown'!$R$2:$R$253,"Operational")+COUNTIFS('Relevant - IN NOW CRM valid'!$T$2:$T$2328,$A387,'Relevant - IN NOW CRM valid'!$G$2:$G$2328,"UK",'Relevant - IN NOW CRM valid'!$M$2:$M$2328,"Research",'Relevant - IN NOW CRM valid'!$R$2:$R$2328,"Operational")+COUNTIFS('Relevant - IN NOW CRM unknown'!$T$2:$T$1227,$A387,'Relevant - IN NOW CRM unknown'!$G$2:$G$1227,"UK",'Relevant - IN NOW CRM unknown'!$M$2:$M$1227,"Research",'Relevant - IN NOW CRM unknown'!$R$2:$R$1227,"Operational")+COUNTIFS('Relevant - Not CRM not valid'!$T$2:$T$416,$A387,'Relevant - Not CRM not valid'!$G$2:$G$416,"UK",'Relevant - Not CRM not valid'!$M$2:$M$416,"Research",'Relevant - Not CRM not valid'!$R$2:$R$416,"Operational")+COUNTIFS('Relevant - In CRM not valid'!$T$2:$T$46,$A387,'Relevant - In CRM not valid'!$G$2:$G$46,"UK",'Relevant - In CRM not valid'!$M$2:$M$46,"Research",'Relevant - In CRM not valid'!$R$2:$R$46,"Operational")</f>
        <v>1</v>
      </c>
      <c r="I387" s="2">
        <f>COUNTIFS('Relevant - In CRM valid'!$T$2:$T$4699,$A387,'Relevant - In CRM valid'!$G$2:$G$4699,"UK",'Relevant - In CRM valid'!$M$2:$M$4699,"Research",'Relevant - In CRM valid'!$R$2:$R$4699,"Academic")+COUNTIFS('Relevant - In CRM unknown'!$T$2:$T$253,$A387,'Relevant - In CRM unknown'!$G$2:$G$253,"UK",'Relevant - In CRM unknown'!$M$2:$M$253,"Research",'Relevant - In CRM unknown'!$R$2:$R$253,"Academic")+COUNTIFS('Relevant - IN NOW CRM valid'!$T$2:$T$2328,$A387,'Relevant - IN NOW CRM valid'!$G$2:$G$2328,"UK",'Relevant - IN NOW CRM valid'!$M$2:$M$2328,"Research",'Relevant - IN NOW CRM valid'!$R$2:$R$2328,"Academic")+COUNTIFS('Relevant - IN NOW CRM unknown'!$T$2:$T$1227,$A387,'Relevant - IN NOW CRM unknown'!$G$2:$G$1227,"UK",'Relevant - IN NOW CRM unknown'!$M$2:$M$1227,"Research",'Relevant - IN NOW CRM unknown'!$R$2:$R$1227,"Academic")+COUNTIFS('Relevant - Not CRM not valid'!$T$2:$T$416,$A387,'Relevant - Not CRM not valid'!$G$2:$G$416,"UK",'Relevant - Not CRM not valid'!$M$2:$M$416,"Research",'Relevant - Not CRM not valid'!$R$2:$R$416,"Academic")+COUNTIFS('Relevant - In CRM not valid'!$T$2:$T$46,$A387,'Relevant - In CRM not valid'!$G$2:$G$46,"UK",'Relevant - In CRM not valid'!$M$2:$M$46,"Research",'Relevant - In CRM not valid'!$R$2:$R$46,"Academic")</f>
        <v>0</v>
      </c>
      <c r="J387" s="2">
        <f>COUNTIFS('Relevant - In CRM valid'!$T$2:$T$4699,$A387,'Relevant - In CRM valid'!$G$2:$G$4699,"UK",'Relevant - In CRM valid'!$M$2:$M$4699,"Finance")+COUNTIFS('Relevant - In CRM unknown'!$T$2:$T$253,$A387,'Relevant - In CRM unknown'!$G$2:$G$253,"UK",'Relevant - In CRM unknown'!$M$2:$M$253,"Finance")+COUNTIFS('Relevant - IN NOW CRM valid'!$T$2:$T$2328,$A387,'Relevant - IN NOW CRM valid'!$G$2:$G$2328,"UK",'Relevant - IN NOW CRM valid'!$M$2:$M$2328,"Finance")+COUNTIFS('Relevant - IN NOW CRM unknown'!$T$2:$T$1227,$A387,'Relevant - IN NOW CRM unknown'!$G$2:$G$1227,"UK",'Relevant - IN NOW CRM unknown'!$M$2:$M$1227,"Finance")+COUNTIFS('Relevant - Not CRM not valid'!$T$2:$T$416,$A387,'Relevant - Not CRM not valid'!$G$2:$G$416,"UK",'Relevant - Not CRM not valid'!$M$2:$M$416,"Finance")+COUNTIFS('Relevant - In CRM not valid'!$T$2:$T$46,$A387,'Relevant - In CRM not valid'!$G$2:$G$46,"UK",'Relevant - In CRM not valid'!$M$2:$M$46,"Finance")</f>
        <v>0</v>
      </c>
      <c r="K387" s="2">
        <f>COUNTIFS('Relevant - In CRM valid'!$T$2:$T$4699,$A387,'Relevant - In CRM valid'!$G$2:$G$4699,"UK",'Relevant - In CRM valid'!$M$2:$M$4699,"IT/Systems")+COUNTIFS('Relevant - In CRM unknown'!$T$2:$T$253,$A387,'Relevant - In CRM unknown'!$G$2:$G$253,"UK",'Relevant - In CRM unknown'!$M$2:$M$253,"IT/Systems")+COUNTIFS('Relevant - IN NOW CRM valid'!$T$2:$T$2328,$A387,'Relevant - IN NOW CRM valid'!$G$2:$G$2328,"UK",'Relevant - IN NOW CRM valid'!$M$2:$M$2328,"IT/Systems")+COUNTIFS('Relevant - IN NOW CRM unknown'!$T$2:$T$1227,$A387,'Relevant - IN NOW CRM unknown'!$G$2:$G$1227,"UK",'Relevant - IN NOW CRM unknown'!$M$2:$M$1227,"IT/Systems")+COUNTIFS('Relevant - Not CRM not valid'!$T$2:$T$416,$A387,'Relevant - Not CRM not valid'!$G$2:$G$416,"UK",'Relevant - Not CRM not valid'!$M$2:$M$416,"IT/Systems")+COUNTIFS('Relevant - In CRM not valid'!$T$2:$T$46,$A387,'Relevant - In CRM not valid'!$G$2:$G$46,"UK",'Relevant - In CRM not valid'!$M$2:$M$46,"IT/Systems")</f>
        <v>0</v>
      </c>
      <c r="L387" s="2">
        <f>COUNTIFS('Relevant - In CRM valid'!$T$2:$T$4699,$A387,'Relevant - In CRM valid'!$G$2:$G$4699,"UK",'Relevant - In CRM valid'!$M$2:$M$4699,"")+COUNTIFS('Relevant - In CRM unknown'!$T$2:$T$253,$A387,'Relevant - In CRM unknown'!$G$2:$G$253,"UK",'Relevant - In CRM unknown'!$M$2:$M$253,"")+COUNTIFS('Relevant - IN NOW CRM valid'!$T$2:$T$2328,$A387,'Relevant - IN NOW CRM valid'!$G$2:$G$2328,"UK",'Relevant - IN NOW CRM valid'!$M$2:$M$2328,"")+COUNTIFS('Relevant - IN NOW CRM unknown'!$T$2:$T$1227,$A387,'Relevant - IN NOW CRM unknown'!$G$2:$G$1227,"UK",'Relevant - IN NOW CRM unknown'!$M$2:$M$1227,"")+COUNTIFS('Relevant - Not CRM not valid'!$T$2:$T$416,$A387,'Relevant - Not CRM not valid'!$G$2:$G$416,"UK",'Relevant - Not CRM not valid'!$M$2:$M$416,"")+COUNTIFS('Relevant - In CRM not valid'!$T$2:$T$46,$A387,'Relevant - In CRM not valid'!$G$2:$G$46,"UK",'Relevant - In CRM not valid'!$M$2:$M$46,"")</f>
        <v>0</v>
      </c>
      <c r="M387" s="2">
        <f t="shared" si="12"/>
        <v>1</v>
      </c>
      <c r="N387" s="2">
        <f>COUNTIFS('Relevant - In CRM valid'!$T$2:$T$4699,$A387,'Relevant - In CRM valid'!$G$2:$G$4699,"UK",'Relevant - In CRM valid'!$Q$2:$Q$4699,"valid")+COUNTIFS('Relevant - In CRM unknown'!$T$2:$T$253,$A387,'Relevant - In CRM unknown'!$G$2:$G$253,"UK",'Relevant - In CRM unknown'!$Q$2:$Q$253,"valid")+COUNTIFS('Relevant - IN NOW CRM valid'!$T$2:$T$2328,$A387,'Relevant - IN NOW CRM valid'!$G$2:$G$2328,"UK",'Relevant - IN NOW CRM valid'!$Q$2:$Q$2328,"valid")+COUNTIFS('Relevant - IN NOW CRM unknown'!$T$2:$T$1227,$A387,'Relevant - IN NOW CRM unknown'!$G$2:$G$1227,"UK",'Relevant - IN NOW CRM unknown'!$Q$2:$Q$1227,"valid")+COUNTIFS('Relevant - Not CRM not valid'!$T$2:$T$416,$A387,'Relevant - Not CRM not valid'!$G$2:$G$416,"UK",'Relevant - Not CRM not valid'!$Q$2:$Q$416,"valid")+COUNTIFS('Relevant - In CRM not valid'!$T$2:$T$46,$A387,'Relevant - In CRM not valid'!$G$2:$G$46,"UK",'Relevant - In CRM not valid'!$Q$2:$Q$46,"valid")</f>
        <v>1</v>
      </c>
      <c r="O387" s="2" t="str">
        <f t="shared" si="13"/>
        <v>Finance  IT/Systems</v>
      </c>
    </row>
    <row r="388" spans="1:15" ht="15" customHeight="1">
      <c r="A388" s="2" t="s">
        <v>883</v>
      </c>
      <c r="B388" s="2" t="s">
        <v>884</v>
      </c>
      <c r="C388" s="2" t="s">
        <v>1570</v>
      </c>
      <c r="D388" s="2" t="str">
        <f>IFERROR(INDEX('UK Target Institutions'!$D$2:$D$727,MATCH($A388,'UK Target Institutions'!$A$2:$A$727,0)),"")</f>
        <v>Yes</v>
      </c>
      <c r="E388" s="2">
        <f>COUNTIFS('Relevant - In CRM valid'!$T$2:$T$4699,$A388,'Relevant - In CRM valid'!$G$2:$G$4699,"UK")+COUNTIFS('Relevant - In CRM unknown'!$T$2:$T$253,$A388,'Relevant - In CRM unknown'!$G$2:$G$253,"UK")+COUNTIFS('Relevant - IN NOW CRM valid'!$T$2:$T$2328,$A388,'Relevant - IN NOW CRM valid'!$G$2:$G$2328,"UK")+COUNTIFS('Relevant - IN NOW CRM unknown'!$T$2:$T$1227,$A388,'Relevant - IN NOW CRM unknown'!$G$2:$G$1227,"UK")+COUNTIFS('Relevant - Not CRM not valid'!$T$2:$T$416,$A388,'Relevant - Not CRM not valid'!$G$2:$G$416,"UK")+COUNTIFS('Relevant - In CRM not valid'!$T$2:$T$46,$A388,'Relevant - In CRM not valid'!$G$2:$G$46,"UK")</f>
        <v>1</v>
      </c>
      <c r="F388" s="2">
        <f>COUNTIFS('Relevant - In CRM valid'!$T$2:$T$4699,$A388,'Relevant - In CRM valid'!$G$2:$G$4699,"UK",'Relevant - In CRM valid'!$M$2:$M$4699,"Research")+COUNTIFS('Relevant - In CRM unknown'!$T$2:$T$253,$A388,'Relevant - In CRM unknown'!$G$2:$G$253,"UK",'Relevant - In CRM unknown'!$M$2:$M$253,"Research")+COUNTIFS('Relevant - IN NOW CRM valid'!$T$2:$T$2328,$A388,'Relevant - IN NOW CRM valid'!$G$2:$G$2328,"UK",'Relevant - IN NOW CRM valid'!$M$2:$M$2328,"Research")+COUNTIFS('Relevant - IN NOW CRM unknown'!$T$2:$T$1227,$A388,'Relevant - IN NOW CRM unknown'!$G$2:$G$1227,"UK",'Relevant - IN NOW CRM unknown'!$M$2:$M$1227,"Research")+COUNTIFS('Relevant - Not CRM not valid'!$T$2:$T$416,$A388,'Relevant - Not CRM not valid'!$G$2:$G$416,"UK",'Relevant - Not CRM not valid'!$M$2:$M$416,"Research")+COUNTIFS('Relevant - In CRM not valid'!$T$2:$T$46,$A388,'Relevant - In CRM not valid'!$G$2:$G$46,"UK",'Relevant - In CRM not valid'!$M$2:$M$46,"Research")</f>
        <v>1</v>
      </c>
      <c r="G388" s="2">
        <f>COUNTIFS('Relevant - In CRM valid'!$T$2:$T$4699,$A388,'Relevant - In CRM valid'!$G$2:$G$4699,"UK",'Relevant - In CRM valid'!$M$2:$M$4699,"Research",'Relevant - In CRM valid'!$R$2:$R$4699,"Senior")+COUNTIFS('Relevant - In CRM unknown'!$T$2:$T$253,$A388,'Relevant - In CRM unknown'!$G$2:$G$253,"UK",'Relevant - In CRM unknown'!$M$2:$M$253,"Research",'Relevant - In CRM unknown'!$R$2:$R$253,"Senior")+COUNTIFS('Relevant - IN NOW CRM valid'!$T$2:$T$2328,$A388,'Relevant - IN NOW CRM valid'!$G$2:$G$2328,"UK",'Relevant - IN NOW CRM valid'!$M$2:$M$2328,"Research",'Relevant - IN NOW CRM valid'!$R$2:$R$2328,"Senior")+COUNTIFS('Relevant - IN NOW CRM unknown'!$T$2:$T$1227,$A388,'Relevant - IN NOW CRM unknown'!$G$2:$G$1227,"UK",'Relevant - IN NOW CRM unknown'!$M$2:$M$1227,"Research",'Relevant - IN NOW CRM unknown'!$R$2:$R$1227,"Senior")+COUNTIFS('Relevant - Not CRM not valid'!$T$2:$T$416,$A388,'Relevant - Not CRM not valid'!$G$2:$G$416,"UK",'Relevant - Not CRM not valid'!$M$2:$M$416,"Research",'Relevant - Not CRM not valid'!$R$2:$R$416,"Senior")+COUNTIFS('Relevant - In CRM not valid'!$T$2:$T$46,$A388,'Relevant - In CRM not valid'!$G$2:$G$46,"UK",'Relevant - In CRM not valid'!$M$2:$M$46,"Research",'Relevant - In CRM not valid'!$R$2:$R$46,"Senior")</f>
        <v>1</v>
      </c>
      <c r="H388" s="2">
        <f>COUNTIFS('Relevant - In CRM valid'!$T$2:$T$4699,$A388,'Relevant - In CRM valid'!$G$2:$G$4699,"UK",'Relevant - In CRM valid'!$M$2:$M$4699,"Research",'Relevant - In CRM valid'!$R$2:$R$4699,"Operational")+COUNTIFS('Relevant - In CRM unknown'!$T$2:$T$253,$A388,'Relevant - In CRM unknown'!$G$2:$G$253,"UK",'Relevant - In CRM unknown'!$M$2:$M$253,"Research",'Relevant - In CRM unknown'!$R$2:$R$253,"Operational")+COUNTIFS('Relevant - IN NOW CRM valid'!$T$2:$T$2328,$A388,'Relevant - IN NOW CRM valid'!$G$2:$G$2328,"UK",'Relevant - IN NOW CRM valid'!$M$2:$M$2328,"Research",'Relevant - IN NOW CRM valid'!$R$2:$R$2328,"Operational")+COUNTIFS('Relevant - IN NOW CRM unknown'!$T$2:$T$1227,$A388,'Relevant - IN NOW CRM unknown'!$G$2:$G$1227,"UK",'Relevant - IN NOW CRM unknown'!$M$2:$M$1227,"Research",'Relevant - IN NOW CRM unknown'!$R$2:$R$1227,"Operational")+COUNTIFS('Relevant - Not CRM not valid'!$T$2:$T$416,$A388,'Relevant - Not CRM not valid'!$G$2:$G$416,"UK",'Relevant - Not CRM not valid'!$M$2:$M$416,"Research",'Relevant - Not CRM not valid'!$R$2:$R$416,"Operational")+COUNTIFS('Relevant - In CRM not valid'!$T$2:$T$46,$A388,'Relevant - In CRM not valid'!$G$2:$G$46,"UK",'Relevant - In CRM not valid'!$M$2:$M$46,"Research",'Relevant - In CRM not valid'!$R$2:$R$46,"Operational")</f>
        <v>0</v>
      </c>
      <c r="I388" s="2">
        <f>COUNTIFS('Relevant - In CRM valid'!$T$2:$T$4699,$A388,'Relevant - In CRM valid'!$G$2:$G$4699,"UK",'Relevant - In CRM valid'!$M$2:$M$4699,"Research",'Relevant - In CRM valid'!$R$2:$R$4699,"Academic")+COUNTIFS('Relevant - In CRM unknown'!$T$2:$T$253,$A388,'Relevant - In CRM unknown'!$G$2:$G$253,"UK",'Relevant - In CRM unknown'!$M$2:$M$253,"Research",'Relevant - In CRM unknown'!$R$2:$R$253,"Academic")+COUNTIFS('Relevant - IN NOW CRM valid'!$T$2:$T$2328,$A388,'Relevant - IN NOW CRM valid'!$G$2:$G$2328,"UK",'Relevant - IN NOW CRM valid'!$M$2:$M$2328,"Research",'Relevant - IN NOW CRM valid'!$R$2:$R$2328,"Academic")+COUNTIFS('Relevant - IN NOW CRM unknown'!$T$2:$T$1227,$A388,'Relevant - IN NOW CRM unknown'!$G$2:$G$1227,"UK",'Relevant - IN NOW CRM unknown'!$M$2:$M$1227,"Research",'Relevant - IN NOW CRM unknown'!$R$2:$R$1227,"Academic")+COUNTIFS('Relevant - Not CRM not valid'!$T$2:$T$416,$A388,'Relevant - Not CRM not valid'!$G$2:$G$416,"UK",'Relevant - Not CRM not valid'!$M$2:$M$416,"Research",'Relevant - Not CRM not valid'!$R$2:$R$416,"Academic")+COUNTIFS('Relevant - In CRM not valid'!$T$2:$T$46,$A388,'Relevant - In CRM not valid'!$G$2:$G$46,"UK",'Relevant - In CRM not valid'!$M$2:$M$46,"Research",'Relevant - In CRM not valid'!$R$2:$R$46,"Academic")</f>
        <v>0</v>
      </c>
      <c r="J388" s="2">
        <f>COUNTIFS('Relevant - In CRM valid'!$T$2:$T$4699,$A388,'Relevant - In CRM valid'!$G$2:$G$4699,"UK",'Relevant - In CRM valid'!$M$2:$M$4699,"Finance")+COUNTIFS('Relevant - In CRM unknown'!$T$2:$T$253,$A388,'Relevant - In CRM unknown'!$G$2:$G$253,"UK",'Relevant - In CRM unknown'!$M$2:$M$253,"Finance")+COUNTIFS('Relevant - IN NOW CRM valid'!$T$2:$T$2328,$A388,'Relevant - IN NOW CRM valid'!$G$2:$G$2328,"UK",'Relevant - IN NOW CRM valid'!$M$2:$M$2328,"Finance")+COUNTIFS('Relevant - IN NOW CRM unknown'!$T$2:$T$1227,$A388,'Relevant - IN NOW CRM unknown'!$G$2:$G$1227,"UK",'Relevant - IN NOW CRM unknown'!$M$2:$M$1227,"Finance")+COUNTIFS('Relevant - Not CRM not valid'!$T$2:$T$416,$A388,'Relevant - Not CRM not valid'!$G$2:$G$416,"UK",'Relevant - Not CRM not valid'!$M$2:$M$416,"Finance")+COUNTIFS('Relevant - In CRM not valid'!$T$2:$T$46,$A388,'Relevant - In CRM not valid'!$G$2:$G$46,"UK",'Relevant - In CRM not valid'!$M$2:$M$46,"Finance")</f>
        <v>0</v>
      </c>
      <c r="K388" s="2">
        <f>COUNTIFS('Relevant - In CRM valid'!$T$2:$T$4699,$A388,'Relevant - In CRM valid'!$G$2:$G$4699,"UK",'Relevant - In CRM valid'!$M$2:$M$4699,"IT/Systems")+COUNTIFS('Relevant - In CRM unknown'!$T$2:$T$253,$A388,'Relevant - In CRM unknown'!$G$2:$G$253,"UK",'Relevant - In CRM unknown'!$M$2:$M$253,"IT/Systems")+COUNTIFS('Relevant - IN NOW CRM valid'!$T$2:$T$2328,$A388,'Relevant - IN NOW CRM valid'!$G$2:$G$2328,"UK",'Relevant - IN NOW CRM valid'!$M$2:$M$2328,"IT/Systems")+COUNTIFS('Relevant - IN NOW CRM unknown'!$T$2:$T$1227,$A388,'Relevant - IN NOW CRM unknown'!$G$2:$G$1227,"UK",'Relevant - IN NOW CRM unknown'!$M$2:$M$1227,"IT/Systems")+COUNTIFS('Relevant - Not CRM not valid'!$T$2:$T$416,$A388,'Relevant - Not CRM not valid'!$G$2:$G$416,"UK",'Relevant - Not CRM not valid'!$M$2:$M$416,"IT/Systems")+COUNTIFS('Relevant - In CRM not valid'!$T$2:$T$46,$A388,'Relevant - In CRM not valid'!$G$2:$G$46,"UK",'Relevant - In CRM not valid'!$M$2:$M$46,"IT/Systems")</f>
        <v>0</v>
      </c>
      <c r="L388" s="2">
        <f>COUNTIFS('Relevant - In CRM valid'!$T$2:$T$4699,$A388,'Relevant - In CRM valid'!$G$2:$G$4699,"UK",'Relevant - In CRM valid'!$M$2:$M$4699,"")+COUNTIFS('Relevant - In CRM unknown'!$T$2:$T$253,$A388,'Relevant - In CRM unknown'!$G$2:$G$253,"UK",'Relevant - In CRM unknown'!$M$2:$M$253,"")+COUNTIFS('Relevant - IN NOW CRM valid'!$T$2:$T$2328,$A388,'Relevant - IN NOW CRM valid'!$G$2:$G$2328,"UK",'Relevant - IN NOW CRM valid'!$M$2:$M$2328,"")+COUNTIFS('Relevant - IN NOW CRM unknown'!$T$2:$T$1227,$A388,'Relevant - IN NOW CRM unknown'!$G$2:$G$1227,"UK",'Relevant - IN NOW CRM unknown'!$M$2:$M$1227,"")+COUNTIFS('Relevant - Not CRM not valid'!$T$2:$T$416,$A388,'Relevant - Not CRM not valid'!$G$2:$G$416,"UK",'Relevant - Not CRM not valid'!$M$2:$M$416,"")+COUNTIFS('Relevant - In CRM not valid'!$T$2:$T$46,$A388,'Relevant - In CRM not valid'!$G$2:$G$46,"UK",'Relevant - In CRM not valid'!$M$2:$M$46,"")</f>
        <v>0</v>
      </c>
      <c r="M388" s="2">
        <f t="shared" si="12"/>
        <v>1</v>
      </c>
      <c r="N388" s="2">
        <f>COUNTIFS('Relevant - In CRM valid'!$T$2:$T$4699,$A388,'Relevant - In CRM valid'!$G$2:$G$4699,"UK",'Relevant - In CRM valid'!$Q$2:$Q$4699,"valid")+COUNTIFS('Relevant - In CRM unknown'!$T$2:$T$253,$A388,'Relevant - In CRM unknown'!$G$2:$G$253,"UK",'Relevant - In CRM unknown'!$Q$2:$Q$253,"valid")+COUNTIFS('Relevant - IN NOW CRM valid'!$T$2:$T$2328,$A388,'Relevant - IN NOW CRM valid'!$G$2:$G$2328,"UK",'Relevant - IN NOW CRM valid'!$Q$2:$Q$2328,"valid")+COUNTIFS('Relevant - IN NOW CRM unknown'!$T$2:$T$1227,$A388,'Relevant - IN NOW CRM unknown'!$G$2:$G$1227,"UK",'Relevant - IN NOW CRM unknown'!$Q$2:$Q$1227,"valid")+COUNTIFS('Relevant - Not CRM not valid'!$T$2:$T$416,$A388,'Relevant - Not CRM not valid'!$G$2:$G$416,"UK",'Relevant - Not CRM not valid'!$Q$2:$Q$416,"valid")+COUNTIFS('Relevant - In CRM not valid'!$T$2:$T$46,$A388,'Relevant - In CRM not valid'!$G$2:$G$46,"UK",'Relevant - In CRM not valid'!$Q$2:$Q$46,"valid")</f>
        <v>1</v>
      </c>
      <c r="O388" s="2" t="str">
        <f t="shared" si="13"/>
        <v>Finance  IT/Systems</v>
      </c>
    </row>
    <row r="389" spans="1:15" ht="15" customHeight="1">
      <c r="A389" s="2" t="s">
        <v>885</v>
      </c>
      <c r="B389" s="2" t="s">
        <v>886</v>
      </c>
      <c r="C389" s="2" t="s">
        <v>383</v>
      </c>
      <c r="D389" s="2" t="str">
        <f>IFERROR(INDEX('UK Target Institutions'!$D$2:$D$727,MATCH($A389,'UK Target Institutions'!$A$2:$A$727,0)),"")</f>
        <v>No</v>
      </c>
      <c r="E389" s="2">
        <f>COUNTIFS('Relevant - In CRM valid'!$T$2:$T$4699,$A389,'Relevant - In CRM valid'!$G$2:$G$4699,"UK")+COUNTIFS('Relevant - In CRM unknown'!$T$2:$T$253,$A389,'Relevant - In CRM unknown'!$G$2:$G$253,"UK")+COUNTIFS('Relevant - IN NOW CRM valid'!$T$2:$T$2328,$A389,'Relevant - IN NOW CRM valid'!$G$2:$G$2328,"UK")+COUNTIFS('Relevant - IN NOW CRM unknown'!$T$2:$T$1227,$A389,'Relevant - IN NOW CRM unknown'!$G$2:$G$1227,"UK")+COUNTIFS('Relevant - Not CRM not valid'!$T$2:$T$416,$A389,'Relevant - Not CRM not valid'!$G$2:$G$416,"UK")+COUNTIFS('Relevant - In CRM not valid'!$T$2:$T$46,$A389,'Relevant - In CRM not valid'!$G$2:$G$46,"UK")</f>
        <v>1</v>
      </c>
      <c r="F389" s="2">
        <f>COUNTIFS('Relevant - In CRM valid'!$T$2:$T$4699,$A389,'Relevant - In CRM valid'!$G$2:$G$4699,"UK",'Relevant - In CRM valid'!$M$2:$M$4699,"Research")+COUNTIFS('Relevant - In CRM unknown'!$T$2:$T$253,$A389,'Relevant - In CRM unknown'!$G$2:$G$253,"UK",'Relevant - In CRM unknown'!$M$2:$M$253,"Research")+COUNTIFS('Relevant - IN NOW CRM valid'!$T$2:$T$2328,$A389,'Relevant - IN NOW CRM valid'!$G$2:$G$2328,"UK",'Relevant - IN NOW CRM valid'!$M$2:$M$2328,"Research")+COUNTIFS('Relevant - IN NOW CRM unknown'!$T$2:$T$1227,$A389,'Relevant - IN NOW CRM unknown'!$G$2:$G$1227,"UK",'Relevant - IN NOW CRM unknown'!$M$2:$M$1227,"Research")+COUNTIFS('Relevant - Not CRM not valid'!$T$2:$T$416,$A389,'Relevant - Not CRM not valid'!$G$2:$G$416,"UK",'Relevant - Not CRM not valid'!$M$2:$M$416,"Research")+COUNTIFS('Relevant - In CRM not valid'!$T$2:$T$46,$A389,'Relevant - In CRM not valid'!$G$2:$G$46,"UK",'Relevant - In CRM not valid'!$M$2:$M$46,"Research")</f>
        <v>1</v>
      </c>
      <c r="G389" s="2">
        <f>COUNTIFS('Relevant - In CRM valid'!$T$2:$T$4699,$A389,'Relevant - In CRM valid'!$G$2:$G$4699,"UK",'Relevant - In CRM valid'!$M$2:$M$4699,"Research",'Relevant - In CRM valid'!$R$2:$R$4699,"Senior")+COUNTIFS('Relevant - In CRM unknown'!$T$2:$T$253,$A389,'Relevant - In CRM unknown'!$G$2:$G$253,"UK",'Relevant - In CRM unknown'!$M$2:$M$253,"Research",'Relevant - In CRM unknown'!$R$2:$R$253,"Senior")+COUNTIFS('Relevant - IN NOW CRM valid'!$T$2:$T$2328,$A389,'Relevant - IN NOW CRM valid'!$G$2:$G$2328,"UK",'Relevant - IN NOW CRM valid'!$M$2:$M$2328,"Research",'Relevant - IN NOW CRM valid'!$R$2:$R$2328,"Senior")+COUNTIFS('Relevant - IN NOW CRM unknown'!$T$2:$T$1227,$A389,'Relevant - IN NOW CRM unknown'!$G$2:$G$1227,"UK",'Relevant - IN NOW CRM unknown'!$M$2:$M$1227,"Research",'Relevant - IN NOW CRM unknown'!$R$2:$R$1227,"Senior")+COUNTIFS('Relevant - Not CRM not valid'!$T$2:$T$416,$A389,'Relevant - Not CRM not valid'!$G$2:$G$416,"UK",'Relevant - Not CRM not valid'!$M$2:$M$416,"Research",'Relevant - Not CRM not valid'!$R$2:$R$416,"Senior")+COUNTIFS('Relevant - In CRM not valid'!$T$2:$T$46,$A389,'Relevant - In CRM not valid'!$G$2:$G$46,"UK",'Relevant - In CRM not valid'!$M$2:$M$46,"Research",'Relevant - In CRM not valid'!$R$2:$R$46,"Senior")</f>
        <v>1</v>
      </c>
      <c r="H389" s="2">
        <f>COUNTIFS('Relevant - In CRM valid'!$T$2:$T$4699,$A389,'Relevant - In CRM valid'!$G$2:$G$4699,"UK",'Relevant - In CRM valid'!$M$2:$M$4699,"Research",'Relevant - In CRM valid'!$R$2:$R$4699,"Operational")+COUNTIFS('Relevant - In CRM unknown'!$T$2:$T$253,$A389,'Relevant - In CRM unknown'!$G$2:$G$253,"UK",'Relevant - In CRM unknown'!$M$2:$M$253,"Research",'Relevant - In CRM unknown'!$R$2:$R$253,"Operational")+COUNTIFS('Relevant - IN NOW CRM valid'!$T$2:$T$2328,$A389,'Relevant - IN NOW CRM valid'!$G$2:$G$2328,"UK",'Relevant - IN NOW CRM valid'!$M$2:$M$2328,"Research",'Relevant - IN NOW CRM valid'!$R$2:$R$2328,"Operational")+COUNTIFS('Relevant - IN NOW CRM unknown'!$T$2:$T$1227,$A389,'Relevant - IN NOW CRM unknown'!$G$2:$G$1227,"UK",'Relevant - IN NOW CRM unknown'!$M$2:$M$1227,"Research",'Relevant - IN NOW CRM unknown'!$R$2:$R$1227,"Operational")+COUNTIFS('Relevant - Not CRM not valid'!$T$2:$T$416,$A389,'Relevant - Not CRM not valid'!$G$2:$G$416,"UK",'Relevant - Not CRM not valid'!$M$2:$M$416,"Research",'Relevant - Not CRM not valid'!$R$2:$R$416,"Operational")+COUNTIFS('Relevant - In CRM not valid'!$T$2:$T$46,$A389,'Relevant - In CRM not valid'!$G$2:$G$46,"UK",'Relevant - In CRM not valid'!$M$2:$M$46,"Research",'Relevant - In CRM not valid'!$R$2:$R$46,"Operational")</f>
        <v>0</v>
      </c>
      <c r="I389" s="2">
        <f>COUNTIFS('Relevant - In CRM valid'!$T$2:$T$4699,$A389,'Relevant - In CRM valid'!$G$2:$G$4699,"UK",'Relevant - In CRM valid'!$M$2:$M$4699,"Research",'Relevant - In CRM valid'!$R$2:$R$4699,"Academic")+COUNTIFS('Relevant - In CRM unknown'!$T$2:$T$253,$A389,'Relevant - In CRM unknown'!$G$2:$G$253,"UK",'Relevant - In CRM unknown'!$M$2:$M$253,"Research",'Relevant - In CRM unknown'!$R$2:$R$253,"Academic")+COUNTIFS('Relevant - IN NOW CRM valid'!$T$2:$T$2328,$A389,'Relevant - IN NOW CRM valid'!$G$2:$G$2328,"UK",'Relevant - IN NOW CRM valid'!$M$2:$M$2328,"Research",'Relevant - IN NOW CRM valid'!$R$2:$R$2328,"Academic")+COUNTIFS('Relevant - IN NOW CRM unknown'!$T$2:$T$1227,$A389,'Relevant - IN NOW CRM unknown'!$G$2:$G$1227,"UK",'Relevant - IN NOW CRM unknown'!$M$2:$M$1227,"Research",'Relevant - IN NOW CRM unknown'!$R$2:$R$1227,"Academic")+COUNTIFS('Relevant - Not CRM not valid'!$T$2:$T$416,$A389,'Relevant - Not CRM not valid'!$G$2:$G$416,"UK",'Relevant - Not CRM not valid'!$M$2:$M$416,"Research",'Relevant - Not CRM not valid'!$R$2:$R$416,"Academic")+COUNTIFS('Relevant - In CRM not valid'!$T$2:$T$46,$A389,'Relevant - In CRM not valid'!$G$2:$G$46,"UK",'Relevant - In CRM not valid'!$M$2:$M$46,"Research",'Relevant - In CRM not valid'!$R$2:$R$46,"Academic")</f>
        <v>0</v>
      </c>
      <c r="J389" s="2">
        <f>COUNTIFS('Relevant - In CRM valid'!$T$2:$T$4699,$A389,'Relevant - In CRM valid'!$G$2:$G$4699,"UK",'Relevant - In CRM valid'!$M$2:$M$4699,"Finance")+COUNTIFS('Relevant - In CRM unknown'!$T$2:$T$253,$A389,'Relevant - In CRM unknown'!$G$2:$G$253,"UK",'Relevant - In CRM unknown'!$M$2:$M$253,"Finance")+COUNTIFS('Relevant - IN NOW CRM valid'!$T$2:$T$2328,$A389,'Relevant - IN NOW CRM valid'!$G$2:$G$2328,"UK",'Relevant - IN NOW CRM valid'!$M$2:$M$2328,"Finance")+COUNTIFS('Relevant - IN NOW CRM unknown'!$T$2:$T$1227,$A389,'Relevant - IN NOW CRM unknown'!$G$2:$G$1227,"UK",'Relevant - IN NOW CRM unknown'!$M$2:$M$1227,"Finance")+COUNTIFS('Relevant - Not CRM not valid'!$T$2:$T$416,$A389,'Relevant - Not CRM not valid'!$G$2:$G$416,"UK",'Relevant - Not CRM not valid'!$M$2:$M$416,"Finance")+COUNTIFS('Relevant - In CRM not valid'!$T$2:$T$46,$A389,'Relevant - In CRM not valid'!$G$2:$G$46,"UK",'Relevant - In CRM not valid'!$M$2:$M$46,"Finance")</f>
        <v>0</v>
      </c>
      <c r="K389" s="2">
        <f>COUNTIFS('Relevant - In CRM valid'!$T$2:$T$4699,$A389,'Relevant - In CRM valid'!$G$2:$G$4699,"UK",'Relevant - In CRM valid'!$M$2:$M$4699,"IT/Systems")+COUNTIFS('Relevant - In CRM unknown'!$T$2:$T$253,$A389,'Relevant - In CRM unknown'!$G$2:$G$253,"UK",'Relevant - In CRM unknown'!$M$2:$M$253,"IT/Systems")+COUNTIFS('Relevant - IN NOW CRM valid'!$T$2:$T$2328,$A389,'Relevant - IN NOW CRM valid'!$G$2:$G$2328,"UK",'Relevant - IN NOW CRM valid'!$M$2:$M$2328,"IT/Systems")+COUNTIFS('Relevant - IN NOW CRM unknown'!$T$2:$T$1227,$A389,'Relevant - IN NOW CRM unknown'!$G$2:$G$1227,"UK",'Relevant - IN NOW CRM unknown'!$M$2:$M$1227,"IT/Systems")+COUNTIFS('Relevant - Not CRM not valid'!$T$2:$T$416,$A389,'Relevant - Not CRM not valid'!$G$2:$G$416,"UK",'Relevant - Not CRM not valid'!$M$2:$M$416,"IT/Systems")+COUNTIFS('Relevant - In CRM not valid'!$T$2:$T$46,$A389,'Relevant - In CRM not valid'!$G$2:$G$46,"UK",'Relevant - In CRM not valid'!$M$2:$M$46,"IT/Systems")</f>
        <v>0</v>
      </c>
      <c r="L389" s="2">
        <f>COUNTIFS('Relevant - In CRM valid'!$T$2:$T$4699,$A389,'Relevant - In CRM valid'!$G$2:$G$4699,"UK",'Relevant - In CRM valid'!$M$2:$M$4699,"")+COUNTIFS('Relevant - In CRM unknown'!$T$2:$T$253,$A389,'Relevant - In CRM unknown'!$G$2:$G$253,"UK",'Relevant - In CRM unknown'!$M$2:$M$253,"")+COUNTIFS('Relevant - IN NOW CRM valid'!$T$2:$T$2328,$A389,'Relevant - IN NOW CRM valid'!$G$2:$G$2328,"UK",'Relevant - IN NOW CRM valid'!$M$2:$M$2328,"")+COUNTIFS('Relevant - IN NOW CRM unknown'!$T$2:$T$1227,$A389,'Relevant - IN NOW CRM unknown'!$G$2:$G$1227,"UK",'Relevant - IN NOW CRM unknown'!$M$2:$M$1227,"")+COUNTIFS('Relevant - Not CRM not valid'!$T$2:$T$416,$A389,'Relevant - Not CRM not valid'!$G$2:$G$416,"UK",'Relevant - Not CRM not valid'!$M$2:$M$416,"")+COUNTIFS('Relevant - In CRM not valid'!$T$2:$T$46,$A389,'Relevant - In CRM not valid'!$G$2:$G$46,"UK",'Relevant - In CRM not valid'!$M$2:$M$46,"")</f>
        <v>0</v>
      </c>
      <c r="M389" s="2">
        <f t="shared" si="12"/>
        <v>1</v>
      </c>
      <c r="N389" s="2">
        <f>COUNTIFS('Relevant - In CRM valid'!$T$2:$T$4699,$A389,'Relevant - In CRM valid'!$G$2:$G$4699,"UK",'Relevant - In CRM valid'!$Q$2:$Q$4699,"valid")+COUNTIFS('Relevant - In CRM unknown'!$T$2:$T$253,$A389,'Relevant - In CRM unknown'!$G$2:$G$253,"UK",'Relevant - In CRM unknown'!$Q$2:$Q$253,"valid")+COUNTIFS('Relevant - IN NOW CRM valid'!$T$2:$T$2328,$A389,'Relevant - IN NOW CRM valid'!$G$2:$G$2328,"UK",'Relevant - IN NOW CRM valid'!$Q$2:$Q$2328,"valid")+COUNTIFS('Relevant - IN NOW CRM unknown'!$T$2:$T$1227,$A389,'Relevant - IN NOW CRM unknown'!$G$2:$G$1227,"UK",'Relevant - IN NOW CRM unknown'!$Q$2:$Q$1227,"valid")+COUNTIFS('Relevant - Not CRM not valid'!$T$2:$T$416,$A389,'Relevant - Not CRM not valid'!$G$2:$G$416,"UK",'Relevant - Not CRM not valid'!$Q$2:$Q$416,"valid")+COUNTIFS('Relevant - In CRM not valid'!$T$2:$T$46,$A389,'Relevant - In CRM not valid'!$G$2:$G$46,"UK",'Relevant - In CRM not valid'!$Q$2:$Q$46,"valid")</f>
        <v>1</v>
      </c>
      <c r="O389" s="2" t="str">
        <f t="shared" si="13"/>
        <v>Finance  IT/Systems</v>
      </c>
    </row>
    <row r="390" spans="1:15" ht="15" customHeight="1">
      <c r="A390" s="2" t="s">
        <v>887</v>
      </c>
      <c r="B390" s="2" t="s">
        <v>888</v>
      </c>
      <c r="C390" s="2" t="s">
        <v>1570</v>
      </c>
      <c r="D390" s="2" t="str">
        <f>IFERROR(INDEX('UK Target Institutions'!$D$2:$D$727,MATCH($A390,'UK Target Institutions'!$A$2:$A$727,0)),"")</f>
        <v>Yes</v>
      </c>
      <c r="E390" s="2">
        <f>COUNTIFS('Relevant - In CRM valid'!$T$2:$T$4699,$A390,'Relevant - In CRM valid'!$G$2:$G$4699,"UK")+COUNTIFS('Relevant - In CRM unknown'!$T$2:$T$253,$A390,'Relevant - In CRM unknown'!$G$2:$G$253,"UK")+COUNTIFS('Relevant - IN NOW CRM valid'!$T$2:$T$2328,$A390,'Relevant - IN NOW CRM valid'!$G$2:$G$2328,"UK")+COUNTIFS('Relevant - IN NOW CRM unknown'!$T$2:$T$1227,$A390,'Relevant - IN NOW CRM unknown'!$G$2:$G$1227,"UK")+COUNTIFS('Relevant - Not CRM not valid'!$T$2:$T$416,$A390,'Relevant - Not CRM not valid'!$G$2:$G$416,"UK")+COUNTIFS('Relevant - In CRM not valid'!$T$2:$T$46,$A390,'Relevant - In CRM not valid'!$G$2:$G$46,"UK")</f>
        <v>1</v>
      </c>
      <c r="F390" s="2">
        <f>COUNTIFS('Relevant - In CRM valid'!$T$2:$T$4699,$A390,'Relevant - In CRM valid'!$G$2:$G$4699,"UK",'Relevant - In CRM valid'!$M$2:$M$4699,"Research")+COUNTIFS('Relevant - In CRM unknown'!$T$2:$T$253,$A390,'Relevant - In CRM unknown'!$G$2:$G$253,"UK",'Relevant - In CRM unknown'!$M$2:$M$253,"Research")+COUNTIFS('Relevant - IN NOW CRM valid'!$T$2:$T$2328,$A390,'Relevant - IN NOW CRM valid'!$G$2:$G$2328,"UK",'Relevant - IN NOW CRM valid'!$M$2:$M$2328,"Research")+COUNTIFS('Relevant - IN NOW CRM unknown'!$T$2:$T$1227,$A390,'Relevant - IN NOW CRM unknown'!$G$2:$G$1227,"UK",'Relevant - IN NOW CRM unknown'!$M$2:$M$1227,"Research")+COUNTIFS('Relevant - Not CRM not valid'!$T$2:$T$416,$A390,'Relevant - Not CRM not valid'!$G$2:$G$416,"UK",'Relevant - Not CRM not valid'!$M$2:$M$416,"Research")+COUNTIFS('Relevant - In CRM not valid'!$T$2:$T$46,$A390,'Relevant - In CRM not valid'!$G$2:$G$46,"UK",'Relevant - In CRM not valid'!$M$2:$M$46,"Research")</f>
        <v>1</v>
      </c>
      <c r="G390" s="2">
        <f>COUNTIFS('Relevant - In CRM valid'!$T$2:$T$4699,$A390,'Relevant - In CRM valid'!$G$2:$G$4699,"UK",'Relevant - In CRM valid'!$M$2:$M$4699,"Research",'Relevant - In CRM valid'!$R$2:$R$4699,"Senior")+COUNTIFS('Relevant - In CRM unknown'!$T$2:$T$253,$A390,'Relevant - In CRM unknown'!$G$2:$G$253,"UK",'Relevant - In CRM unknown'!$M$2:$M$253,"Research",'Relevant - In CRM unknown'!$R$2:$R$253,"Senior")+COUNTIFS('Relevant - IN NOW CRM valid'!$T$2:$T$2328,$A390,'Relevant - IN NOW CRM valid'!$G$2:$G$2328,"UK",'Relevant - IN NOW CRM valid'!$M$2:$M$2328,"Research",'Relevant - IN NOW CRM valid'!$R$2:$R$2328,"Senior")+COUNTIFS('Relevant - IN NOW CRM unknown'!$T$2:$T$1227,$A390,'Relevant - IN NOW CRM unknown'!$G$2:$G$1227,"UK",'Relevant - IN NOW CRM unknown'!$M$2:$M$1227,"Research",'Relevant - IN NOW CRM unknown'!$R$2:$R$1227,"Senior")+COUNTIFS('Relevant - Not CRM not valid'!$T$2:$T$416,$A390,'Relevant - Not CRM not valid'!$G$2:$G$416,"UK",'Relevant - Not CRM not valid'!$M$2:$M$416,"Research",'Relevant - Not CRM not valid'!$R$2:$R$416,"Senior")+COUNTIFS('Relevant - In CRM not valid'!$T$2:$T$46,$A390,'Relevant - In CRM not valid'!$G$2:$G$46,"UK",'Relevant - In CRM not valid'!$M$2:$M$46,"Research",'Relevant - In CRM not valid'!$R$2:$R$46,"Senior")</f>
        <v>1</v>
      </c>
      <c r="H390" s="2">
        <f>COUNTIFS('Relevant - In CRM valid'!$T$2:$T$4699,$A390,'Relevant - In CRM valid'!$G$2:$G$4699,"UK",'Relevant - In CRM valid'!$M$2:$M$4699,"Research",'Relevant - In CRM valid'!$R$2:$R$4699,"Operational")+COUNTIFS('Relevant - In CRM unknown'!$T$2:$T$253,$A390,'Relevant - In CRM unknown'!$G$2:$G$253,"UK",'Relevant - In CRM unknown'!$M$2:$M$253,"Research",'Relevant - In CRM unknown'!$R$2:$R$253,"Operational")+COUNTIFS('Relevant - IN NOW CRM valid'!$T$2:$T$2328,$A390,'Relevant - IN NOW CRM valid'!$G$2:$G$2328,"UK",'Relevant - IN NOW CRM valid'!$M$2:$M$2328,"Research",'Relevant - IN NOW CRM valid'!$R$2:$R$2328,"Operational")+COUNTIFS('Relevant - IN NOW CRM unknown'!$T$2:$T$1227,$A390,'Relevant - IN NOW CRM unknown'!$G$2:$G$1227,"UK",'Relevant - IN NOW CRM unknown'!$M$2:$M$1227,"Research",'Relevant - IN NOW CRM unknown'!$R$2:$R$1227,"Operational")+COUNTIFS('Relevant - Not CRM not valid'!$T$2:$T$416,$A390,'Relevant - Not CRM not valid'!$G$2:$G$416,"UK",'Relevant - Not CRM not valid'!$M$2:$M$416,"Research",'Relevant - Not CRM not valid'!$R$2:$R$416,"Operational")+COUNTIFS('Relevant - In CRM not valid'!$T$2:$T$46,$A390,'Relevant - In CRM not valid'!$G$2:$G$46,"UK",'Relevant - In CRM not valid'!$M$2:$M$46,"Research",'Relevant - In CRM not valid'!$R$2:$R$46,"Operational")</f>
        <v>0</v>
      </c>
      <c r="I390" s="2">
        <f>COUNTIFS('Relevant - In CRM valid'!$T$2:$T$4699,$A390,'Relevant - In CRM valid'!$G$2:$G$4699,"UK",'Relevant - In CRM valid'!$M$2:$M$4699,"Research",'Relevant - In CRM valid'!$R$2:$R$4699,"Academic")+COUNTIFS('Relevant - In CRM unknown'!$T$2:$T$253,$A390,'Relevant - In CRM unknown'!$G$2:$G$253,"UK",'Relevant - In CRM unknown'!$M$2:$M$253,"Research",'Relevant - In CRM unknown'!$R$2:$R$253,"Academic")+COUNTIFS('Relevant - IN NOW CRM valid'!$T$2:$T$2328,$A390,'Relevant - IN NOW CRM valid'!$G$2:$G$2328,"UK",'Relevant - IN NOW CRM valid'!$M$2:$M$2328,"Research",'Relevant - IN NOW CRM valid'!$R$2:$R$2328,"Academic")+COUNTIFS('Relevant - IN NOW CRM unknown'!$T$2:$T$1227,$A390,'Relevant - IN NOW CRM unknown'!$G$2:$G$1227,"UK",'Relevant - IN NOW CRM unknown'!$M$2:$M$1227,"Research",'Relevant - IN NOW CRM unknown'!$R$2:$R$1227,"Academic")+COUNTIFS('Relevant - Not CRM not valid'!$T$2:$T$416,$A390,'Relevant - Not CRM not valid'!$G$2:$G$416,"UK",'Relevant - Not CRM not valid'!$M$2:$M$416,"Research",'Relevant - Not CRM not valid'!$R$2:$R$416,"Academic")+COUNTIFS('Relevant - In CRM not valid'!$T$2:$T$46,$A390,'Relevant - In CRM not valid'!$G$2:$G$46,"UK",'Relevant - In CRM not valid'!$M$2:$M$46,"Research",'Relevant - In CRM not valid'!$R$2:$R$46,"Academic")</f>
        <v>0</v>
      </c>
      <c r="J390" s="2">
        <f>COUNTIFS('Relevant - In CRM valid'!$T$2:$T$4699,$A390,'Relevant - In CRM valid'!$G$2:$G$4699,"UK",'Relevant - In CRM valid'!$M$2:$M$4699,"Finance")+COUNTIFS('Relevant - In CRM unknown'!$T$2:$T$253,$A390,'Relevant - In CRM unknown'!$G$2:$G$253,"UK",'Relevant - In CRM unknown'!$M$2:$M$253,"Finance")+COUNTIFS('Relevant - IN NOW CRM valid'!$T$2:$T$2328,$A390,'Relevant - IN NOW CRM valid'!$G$2:$G$2328,"UK",'Relevant - IN NOW CRM valid'!$M$2:$M$2328,"Finance")+COUNTIFS('Relevant - IN NOW CRM unknown'!$T$2:$T$1227,$A390,'Relevant - IN NOW CRM unknown'!$G$2:$G$1227,"UK",'Relevant - IN NOW CRM unknown'!$M$2:$M$1227,"Finance")+COUNTIFS('Relevant - Not CRM not valid'!$T$2:$T$416,$A390,'Relevant - Not CRM not valid'!$G$2:$G$416,"UK",'Relevant - Not CRM not valid'!$M$2:$M$416,"Finance")+COUNTIFS('Relevant - In CRM not valid'!$T$2:$T$46,$A390,'Relevant - In CRM not valid'!$G$2:$G$46,"UK",'Relevant - In CRM not valid'!$M$2:$M$46,"Finance")</f>
        <v>0</v>
      </c>
      <c r="K390" s="2">
        <f>COUNTIFS('Relevant - In CRM valid'!$T$2:$T$4699,$A390,'Relevant - In CRM valid'!$G$2:$G$4699,"UK",'Relevant - In CRM valid'!$M$2:$M$4699,"IT/Systems")+COUNTIFS('Relevant - In CRM unknown'!$T$2:$T$253,$A390,'Relevant - In CRM unknown'!$G$2:$G$253,"UK",'Relevant - In CRM unknown'!$M$2:$M$253,"IT/Systems")+COUNTIFS('Relevant - IN NOW CRM valid'!$T$2:$T$2328,$A390,'Relevant - IN NOW CRM valid'!$G$2:$G$2328,"UK",'Relevant - IN NOW CRM valid'!$M$2:$M$2328,"IT/Systems")+COUNTIFS('Relevant - IN NOW CRM unknown'!$T$2:$T$1227,$A390,'Relevant - IN NOW CRM unknown'!$G$2:$G$1227,"UK",'Relevant - IN NOW CRM unknown'!$M$2:$M$1227,"IT/Systems")+COUNTIFS('Relevant - Not CRM not valid'!$T$2:$T$416,$A390,'Relevant - Not CRM not valid'!$G$2:$G$416,"UK",'Relevant - Not CRM not valid'!$M$2:$M$416,"IT/Systems")+COUNTIFS('Relevant - In CRM not valid'!$T$2:$T$46,$A390,'Relevant - In CRM not valid'!$G$2:$G$46,"UK",'Relevant - In CRM not valid'!$M$2:$M$46,"IT/Systems")</f>
        <v>0</v>
      </c>
      <c r="L390" s="2">
        <f>COUNTIFS('Relevant - In CRM valid'!$T$2:$T$4699,$A390,'Relevant - In CRM valid'!$G$2:$G$4699,"UK",'Relevant - In CRM valid'!$M$2:$M$4699,"")+COUNTIFS('Relevant - In CRM unknown'!$T$2:$T$253,$A390,'Relevant - In CRM unknown'!$G$2:$G$253,"UK",'Relevant - In CRM unknown'!$M$2:$M$253,"")+COUNTIFS('Relevant - IN NOW CRM valid'!$T$2:$T$2328,$A390,'Relevant - IN NOW CRM valid'!$G$2:$G$2328,"UK",'Relevant - IN NOW CRM valid'!$M$2:$M$2328,"")+COUNTIFS('Relevant - IN NOW CRM unknown'!$T$2:$T$1227,$A390,'Relevant - IN NOW CRM unknown'!$G$2:$G$1227,"UK",'Relevant - IN NOW CRM unknown'!$M$2:$M$1227,"")+COUNTIFS('Relevant - Not CRM not valid'!$T$2:$T$416,$A390,'Relevant - Not CRM not valid'!$G$2:$G$416,"UK",'Relevant - Not CRM not valid'!$M$2:$M$416,"")+COUNTIFS('Relevant - In CRM not valid'!$T$2:$T$46,$A390,'Relevant - In CRM not valid'!$G$2:$G$46,"UK",'Relevant - In CRM not valid'!$M$2:$M$46,"")</f>
        <v>0</v>
      </c>
      <c r="M390" s="2">
        <f t="shared" si="12"/>
        <v>1</v>
      </c>
      <c r="N390" s="2">
        <f>COUNTIFS('Relevant - In CRM valid'!$T$2:$T$4699,$A390,'Relevant - In CRM valid'!$G$2:$G$4699,"UK",'Relevant - In CRM valid'!$Q$2:$Q$4699,"valid")+COUNTIFS('Relevant - In CRM unknown'!$T$2:$T$253,$A390,'Relevant - In CRM unknown'!$G$2:$G$253,"UK",'Relevant - In CRM unknown'!$Q$2:$Q$253,"valid")+COUNTIFS('Relevant - IN NOW CRM valid'!$T$2:$T$2328,$A390,'Relevant - IN NOW CRM valid'!$G$2:$G$2328,"UK",'Relevant - IN NOW CRM valid'!$Q$2:$Q$2328,"valid")+COUNTIFS('Relevant - IN NOW CRM unknown'!$T$2:$T$1227,$A390,'Relevant - IN NOW CRM unknown'!$G$2:$G$1227,"UK",'Relevant - IN NOW CRM unknown'!$Q$2:$Q$1227,"valid")+COUNTIFS('Relevant - Not CRM not valid'!$T$2:$T$416,$A390,'Relevant - Not CRM not valid'!$G$2:$G$416,"UK",'Relevant - Not CRM not valid'!$Q$2:$Q$416,"valid")+COUNTIFS('Relevant - In CRM not valid'!$T$2:$T$46,$A390,'Relevant - In CRM not valid'!$G$2:$G$46,"UK",'Relevant - In CRM not valid'!$Q$2:$Q$46,"valid")</f>
        <v>1</v>
      </c>
      <c r="O390" s="2" t="str">
        <f t="shared" si="13"/>
        <v>Finance  IT/Systems</v>
      </c>
    </row>
    <row r="391" spans="1:15" ht="15" customHeight="1">
      <c r="A391" s="2" t="s">
        <v>889</v>
      </c>
      <c r="B391" s="2" t="s">
        <v>890</v>
      </c>
      <c r="C391" s="2" t="s">
        <v>383</v>
      </c>
      <c r="D391" s="2" t="str">
        <f>IFERROR(INDEX('UK Target Institutions'!$D$2:$D$727,MATCH($A391,'UK Target Institutions'!$A$2:$A$727,0)),"")</f>
        <v>No</v>
      </c>
      <c r="E391" s="2">
        <f>COUNTIFS('Relevant - In CRM valid'!$T$2:$T$4699,$A391,'Relevant - In CRM valid'!$G$2:$G$4699,"UK")+COUNTIFS('Relevant - In CRM unknown'!$T$2:$T$253,$A391,'Relevant - In CRM unknown'!$G$2:$G$253,"UK")+COUNTIFS('Relevant - IN NOW CRM valid'!$T$2:$T$2328,$A391,'Relevant - IN NOW CRM valid'!$G$2:$G$2328,"UK")+COUNTIFS('Relevant - IN NOW CRM unknown'!$T$2:$T$1227,$A391,'Relevant - IN NOW CRM unknown'!$G$2:$G$1227,"UK")+COUNTIFS('Relevant - Not CRM not valid'!$T$2:$T$416,$A391,'Relevant - Not CRM not valid'!$G$2:$G$416,"UK")+COUNTIFS('Relevant - In CRM not valid'!$T$2:$T$46,$A391,'Relevant - In CRM not valid'!$G$2:$G$46,"UK")</f>
        <v>1</v>
      </c>
      <c r="F391" s="2">
        <f>COUNTIFS('Relevant - In CRM valid'!$T$2:$T$4699,$A391,'Relevant - In CRM valid'!$G$2:$G$4699,"UK",'Relevant - In CRM valid'!$M$2:$M$4699,"Research")+COUNTIFS('Relevant - In CRM unknown'!$T$2:$T$253,$A391,'Relevant - In CRM unknown'!$G$2:$G$253,"UK",'Relevant - In CRM unknown'!$M$2:$M$253,"Research")+COUNTIFS('Relevant - IN NOW CRM valid'!$T$2:$T$2328,$A391,'Relevant - IN NOW CRM valid'!$G$2:$G$2328,"UK",'Relevant - IN NOW CRM valid'!$M$2:$M$2328,"Research")+COUNTIFS('Relevant - IN NOW CRM unknown'!$T$2:$T$1227,$A391,'Relevant - IN NOW CRM unknown'!$G$2:$G$1227,"UK",'Relevant - IN NOW CRM unknown'!$M$2:$M$1227,"Research")+COUNTIFS('Relevant - Not CRM not valid'!$T$2:$T$416,$A391,'Relevant - Not CRM not valid'!$G$2:$G$416,"UK",'Relevant - Not CRM not valid'!$M$2:$M$416,"Research")+COUNTIFS('Relevant - In CRM not valid'!$T$2:$T$46,$A391,'Relevant - In CRM not valid'!$G$2:$G$46,"UK",'Relevant - In CRM not valid'!$M$2:$M$46,"Research")</f>
        <v>0</v>
      </c>
      <c r="G391" s="2">
        <f>COUNTIFS('Relevant - In CRM valid'!$T$2:$T$4699,$A391,'Relevant - In CRM valid'!$G$2:$G$4699,"UK",'Relevant - In CRM valid'!$M$2:$M$4699,"Research",'Relevant - In CRM valid'!$R$2:$R$4699,"Senior")+COUNTIFS('Relevant - In CRM unknown'!$T$2:$T$253,$A391,'Relevant - In CRM unknown'!$G$2:$G$253,"UK",'Relevant - In CRM unknown'!$M$2:$M$253,"Research",'Relevant - In CRM unknown'!$R$2:$R$253,"Senior")+COUNTIFS('Relevant - IN NOW CRM valid'!$T$2:$T$2328,$A391,'Relevant - IN NOW CRM valid'!$G$2:$G$2328,"UK",'Relevant - IN NOW CRM valid'!$M$2:$M$2328,"Research",'Relevant - IN NOW CRM valid'!$R$2:$R$2328,"Senior")+COUNTIFS('Relevant - IN NOW CRM unknown'!$T$2:$T$1227,$A391,'Relevant - IN NOW CRM unknown'!$G$2:$G$1227,"UK",'Relevant - IN NOW CRM unknown'!$M$2:$M$1227,"Research",'Relevant - IN NOW CRM unknown'!$R$2:$R$1227,"Senior")+COUNTIFS('Relevant - Not CRM not valid'!$T$2:$T$416,$A391,'Relevant - Not CRM not valid'!$G$2:$G$416,"UK",'Relevant - Not CRM not valid'!$M$2:$M$416,"Research",'Relevant - Not CRM not valid'!$R$2:$R$416,"Senior")+COUNTIFS('Relevant - In CRM not valid'!$T$2:$T$46,$A391,'Relevant - In CRM not valid'!$G$2:$G$46,"UK",'Relevant - In CRM not valid'!$M$2:$M$46,"Research",'Relevant - In CRM not valid'!$R$2:$R$46,"Senior")</f>
        <v>0</v>
      </c>
      <c r="H391" s="2">
        <f>COUNTIFS('Relevant - In CRM valid'!$T$2:$T$4699,$A391,'Relevant - In CRM valid'!$G$2:$G$4699,"UK",'Relevant - In CRM valid'!$M$2:$M$4699,"Research",'Relevant - In CRM valid'!$R$2:$R$4699,"Operational")+COUNTIFS('Relevant - In CRM unknown'!$T$2:$T$253,$A391,'Relevant - In CRM unknown'!$G$2:$G$253,"UK",'Relevant - In CRM unknown'!$M$2:$M$253,"Research",'Relevant - In CRM unknown'!$R$2:$R$253,"Operational")+COUNTIFS('Relevant - IN NOW CRM valid'!$T$2:$T$2328,$A391,'Relevant - IN NOW CRM valid'!$G$2:$G$2328,"UK",'Relevant - IN NOW CRM valid'!$M$2:$M$2328,"Research",'Relevant - IN NOW CRM valid'!$R$2:$R$2328,"Operational")+COUNTIFS('Relevant - IN NOW CRM unknown'!$T$2:$T$1227,$A391,'Relevant - IN NOW CRM unknown'!$G$2:$G$1227,"UK",'Relevant - IN NOW CRM unknown'!$M$2:$M$1227,"Research",'Relevant - IN NOW CRM unknown'!$R$2:$R$1227,"Operational")+COUNTIFS('Relevant - Not CRM not valid'!$T$2:$T$416,$A391,'Relevant - Not CRM not valid'!$G$2:$G$416,"UK",'Relevant - Not CRM not valid'!$M$2:$M$416,"Research",'Relevant - Not CRM not valid'!$R$2:$R$416,"Operational")+COUNTIFS('Relevant - In CRM not valid'!$T$2:$T$46,$A391,'Relevant - In CRM not valid'!$G$2:$G$46,"UK",'Relevant - In CRM not valid'!$M$2:$M$46,"Research",'Relevant - In CRM not valid'!$R$2:$R$46,"Operational")</f>
        <v>0</v>
      </c>
      <c r="I391" s="2">
        <f>COUNTIFS('Relevant - In CRM valid'!$T$2:$T$4699,$A391,'Relevant - In CRM valid'!$G$2:$G$4699,"UK",'Relevant - In CRM valid'!$M$2:$M$4699,"Research",'Relevant - In CRM valid'!$R$2:$R$4699,"Academic")+COUNTIFS('Relevant - In CRM unknown'!$T$2:$T$253,$A391,'Relevant - In CRM unknown'!$G$2:$G$253,"UK",'Relevant - In CRM unknown'!$M$2:$M$253,"Research",'Relevant - In CRM unknown'!$R$2:$R$253,"Academic")+COUNTIFS('Relevant - IN NOW CRM valid'!$T$2:$T$2328,$A391,'Relevant - IN NOW CRM valid'!$G$2:$G$2328,"UK",'Relevant - IN NOW CRM valid'!$M$2:$M$2328,"Research",'Relevant - IN NOW CRM valid'!$R$2:$R$2328,"Academic")+COUNTIFS('Relevant - IN NOW CRM unknown'!$T$2:$T$1227,$A391,'Relevant - IN NOW CRM unknown'!$G$2:$G$1227,"UK",'Relevant - IN NOW CRM unknown'!$M$2:$M$1227,"Research",'Relevant - IN NOW CRM unknown'!$R$2:$R$1227,"Academic")+COUNTIFS('Relevant - Not CRM not valid'!$T$2:$T$416,$A391,'Relevant - Not CRM not valid'!$G$2:$G$416,"UK",'Relevant - Not CRM not valid'!$M$2:$M$416,"Research",'Relevant - Not CRM not valid'!$R$2:$R$416,"Academic")+COUNTIFS('Relevant - In CRM not valid'!$T$2:$T$46,$A391,'Relevant - In CRM not valid'!$G$2:$G$46,"UK",'Relevant - In CRM not valid'!$M$2:$M$46,"Research",'Relevant - In CRM not valid'!$R$2:$R$46,"Academic")</f>
        <v>0</v>
      </c>
      <c r="J391" s="2">
        <f>COUNTIFS('Relevant - In CRM valid'!$T$2:$T$4699,$A391,'Relevant - In CRM valid'!$G$2:$G$4699,"UK",'Relevant - In CRM valid'!$M$2:$M$4699,"Finance")+COUNTIFS('Relevant - In CRM unknown'!$T$2:$T$253,$A391,'Relevant - In CRM unknown'!$G$2:$G$253,"UK",'Relevant - In CRM unknown'!$M$2:$M$253,"Finance")+COUNTIFS('Relevant - IN NOW CRM valid'!$T$2:$T$2328,$A391,'Relevant - IN NOW CRM valid'!$G$2:$G$2328,"UK",'Relevant - IN NOW CRM valid'!$M$2:$M$2328,"Finance")+COUNTIFS('Relevant - IN NOW CRM unknown'!$T$2:$T$1227,$A391,'Relevant - IN NOW CRM unknown'!$G$2:$G$1227,"UK",'Relevant - IN NOW CRM unknown'!$M$2:$M$1227,"Finance")+COUNTIFS('Relevant - Not CRM not valid'!$T$2:$T$416,$A391,'Relevant - Not CRM not valid'!$G$2:$G$416,"UK",'Relevant - Not CRM not valid'!$M$2:$M$416,"Finance")+COUNTIFS('Relevant - In CRM not valid'!$T$2:$T$46,$A391,'Relevant - In CRM not valid'!$G$2:$G$46,"UK",'Relevant - In CRM not valid'!$M$2:$M$46,"Finance")</f>
        <v>1</v>
      </c>
      <c r="K391" s="2">
        <f>COUNTIFS('Relevant - In CRM valid'!$T$2:$T$4699,$A391,'Relevant - In CRM valid'!$G$2:$G$4699,"UK",'Relevant - In CRM valid'!$M$2:$M$4699,"IT/Systems")+COUNTIFS('Relevant - In CRM unknown'!$T$2:$T$253,$A391,'Relevant - In CRM unknown'!$G$2:$G$253,"UK",'Relevant - In CRM unknown'!$M$2:$M$253,"IT/Systems")+COUNTIFS('Relevant - IN NOW CRM valid'!$T$2:$T$2328,$A391,'Relevant - IN NOW CRM valid'!$G$2:$G$2328,"UK",'Relevant - IN NOW CRM valid'!$M$2:$M$2328,"IT/Systems")+COUNTIFS('Relevant - IN NOW CRM unknown'!$T$2:$T$1227,$A391,'Relevant - IN NOW CRM unknown'!$G$2:$G$1227,"UK",'Relevant - IN NOW CRM unknown'!$M$2:$M$1227,"IT/Systems")+COUNTIFS('Relevant - Not CRM not valid'!$T$2:$T$416,$A391,'Relevant - Not CRM not valid'!$G$2:$G$416,"UK",'Relevant - Not CRM not valid'!$M$2:$M$416,"IT/Systems")+COUNTIFS('Relevant - In CRM not valid'!$T$2:$T$46,$A391,'Relevant - In CRM not valid'!$G$2:$G$46,"UK",'Relevant - In CRM not valid'!$M$2:$M$46,"IT/Systems")</f>
        <v>0</v>
      </c>
      <c r="L391" s="2">
        <f>COUNTIFS('Relevant - In CRM valid'!$T$2:$T$4699,$A391,'Relevant - In CRM valid'!$G$2:$G$4699,"UK",'Relevant - In CRM valid'!$M$2:$M$4699,"")+COUNTIFS('Relevant - In CRM unknown'!$T$2:$T$253,$A391,'Relevant - In CRM unknown'!$G$2:$G$253,"UK",'Relevant - In CRM unknown'!$M$2:$M$253,"")+COUNTIFS('Relevant - IN NOW CRM valid'!$T$2:$T$2328,$A391,'Relevant - IN NOW CRM valid'!$G$2:$G$2328,"UK",'Relevant - IN NOW CRM valid'!$M$2:$M$2328,"")+COUNTIFS('Relevant - IN NOW CRM unknown'!$T$2:$T$1227,$A391,'Relevant - IN NOW CRM unknown'!$G$2:$G$1227,"UK",'Relevant - IN NOW CRM unknown'!$M$2:$M$1227,"")+COUNTIFS('Relevant - Not CRM not valid'!$T$2:$T$416,$A391,'Relevant - Not CRM not valid'!$G$2:$G$416,"UK",'Relevant - Not CRM not valid'!$M$2:$M$416,"")+COUNTIFS('Relevant - In CRM not valid'!$T$2:$T$46,$A391,'Relevant - In CRM not valid'!$G$2:$G$46,"UK",'Relevant - In CRM not valid'!$M$2:$M$46,"")</f>
        <v>0</v>
      </c>
      <c r="M391" s="2">
        <f t="shared" si="12"/>
        <v>1</v>
      </c>
      <c r="N391" s="2">
        <f>COUNTIFS('Relevant - In CRM valid'!$T$2:$T$4699,$A391,'Relevant - In CRM valid'!$G$2:$G$4699,"UK",'Relevant - In CRM valid'!$Q$2:$Q$4699,"valid")+COUNTIFS('Relevant - In CRM unknown'!$T$2:$T$253,$A391,'Relevant - In CRM unknown'!$G$2:$G$253,"UK",'Relevant - In CRM unknown'!$Q$2:$Q$253,"valid")+COUNTIFS('Relevant - IN NOW CRM valid'!$T$2:$T$2328,$A391,'Relevant - IN NOW CRM valid'!$G$2:$G$2328,"UK",'Relevant - IN NOW CRM valid'!$Q$2:$Q$2328,"valid")+COUNTIFS('Relevant - IN NOW CRM unknown'!$T$2:$T$1227,$A391,'Relevant - IN NOW CRM unknown'!$G$2:$G$1227,"UK",'Relevant - IN NOW CRM unknown'!$Q$2:$Q$1227,"valid")+COUNTIFS('Relevant - Not CRM not valid'!$T$2:$T$416,$A391,'Relevant - Not CRM not valid'!$G$2:$G$416,"UK",'Relevant - Not CRM not valid'!$Q$2:$Q$416,"valid")+COUNTIFS('Relevant - In CRM not valid'!$T$2:$T$46,$A391,'Relevant - In CRM not valid'!$G$2:$G$46,"UK",'Relevant - In CRM not valid'!$Q$2:$Q$46,"valid")</f>
        <v>1</v>
      </c>
      <c r="O391" s="2" t="str">
        <f t="shared" si="13"/>
        <v>Research  IT/Systems</v>
      </c>
    </row>
    <row r="392" spans="1:15" ht="15" customHeight="1">
      <c r="A392" s="2" t="s">
        <v>891</v>
      </c>
      <c r="B392" s="2" t="s">
        <v>892</v>
      </c>
      <c r="C392" s="2" t="s">
        <v>95</v>
      </c>
      <c r="D392" s="2" t="str">
        <f>IFERROR(INDEX('UK Target Institutions'!$D$2:$D$727,MATCH($A392,'UK Target Institutions'!$A$2:$A$727,0)),"")</f>
        <v>Yes</v>
      </c>
      <c r="E392" s="2">
        <f>COUNTIFS('Relevant - In CRM valid'!$T$2:$T$4699,$A392,'Relevant - In CRM valid'!$G$2:$G$4699,"UK")+COUNTIFS('Relevant - In CRM unknown'!$T$2:$T$253,$A392,'Relevant - In CRM unknown'!$G$2:$G$253,"UK")+COUNTIFS('Relevant - IN NOW CRM valid'!$T$2:$T$2328,$A392,'Relevant - IN NOW CRM valid'!$G$2:$G$2328,"UK")+COUNTIFS('Relevant - IN NOW CRM unknown'!$T$2:$T$1227,$A392,'Relevant - IN NOW CRM unknown'!$G$2:$G$1227,"UK")+COUNTIFS('Relevant - Not CRM not valid'!$T$2:$T$416,$A392,'Relevant - Not CRM not valid'!$G$2:$G$416,"UK")+COUNTIFS('Relevant - In CRM not valid'!$T$2:$T$46,$A392,'Relevant - In CRM not valid'!$G$2:$G$46,"UK")</f>
        <v>1</v>
      </c>
      <c r="F392" s="2">
        <f>COUNTIFS('Relevant - In CRM valid'!$T$2:$T$4699,$A392,'Relevant - In CRM valid'!$G$2:$G$4699,"UK",'Relevant - In CRM valid'!$M$2:$M$4699,"Research")+COUNTIFS('Relevant - In CRM unknown'!$T$2:$T$253,$A392,'Relevant - In CRM unknown'!$G$2:$G$253,"UK",'Relevant - In CRM unknown'!$M$2:$M$253,"Research")+COUNTIFS('Relevant - IN NOW CRM valid'!$T$2:$T$2328,$A392,'Relevant - IN NOW CRM valid'!$G$2:$G$2328,"UK",'Relevant - IN NOW CRM valid'!$M$2:$M$2328,"Research")+COUNTIFS('Relevant - IN NOW CRM unknown'!$T$2:$T$1227,$A392,'Relevant - IN NOW CRM unknown'!$G$2:$G$1227,"UK",'Relevant - IN NOW CRM unknown'!$M$2:$M$1227,"Research")+COUNTIFS('Relevant - Not CRM not valid'!$T$2:$T$416,$A392,'Relevant - Not CRM not valid'!$G$2:$G$416,"UK",'Relevant - Not CRM not valid'!$M$2:$M$416,"Research")+COUNTIFS('Relevant - In CRM not valid'!$T$2:$T$46,$A392,'Relevant - In CRM not valid'!$G$2:$G$46,"UK",'Relevant - In CRM not valid'!$M$2:$M$46,"Research")</f>
        <v>1</v>
      </c>
      <c r="G392" s="2">
        <f>COUNTIFS('Relevant - In CRM valid'!$T$2:$T$4699,$A392,'Relevant - In CRM valid'!$G$2:$G$4699,"UK",'Relevant - In CRM valid'!$M$2:$M$4699,"Research",'Relevant - In CRM valid'!$R$2:$R$4699,"Senior")+COUNTIFS('Relevant - In CRM unknown'!$T$2:$T$253,$A392,'Relevant - In CRM unknown'!$G$2:$G$253,"UK",'Relevant - In CRM unknown'!$M$2:$M$253,"Research",'Relevant - In CRM unknown'!$R$2:$R$253,"Senior")+COUNTIFS('Relevant - IN NOW CRM valid'!$T$2:$T$2328,$A392,'Relevant - IN NOW CRM valid'!$G$2:$G$2328,"UK",'Relevant - IN NOW CRM valid'!$M$2:$M$2328,"Research",'Relevant - IN NOW CRM valid'!$R$2:$R$2328,"Senior")+COUNTIFS('Relevant - IN NOW CRM unknown'!$T$2:$T$1227,$A392,'Relevant - IN NOW CRM unknown'!$G$2:$G$1227,"UK",'Relevant - IN NOW CRM unknown'!$M$2:$M$1227,"Research",'Relevant - IN NOW CRM unknown'!$R$2:$R$1227,"Senior")+COUNTIFS('Relevant - Not CRM not valid'!$T$2:$T$416,$A392,'Relevant - Not CRM not valid'!$G$2:$G$416,"UK",'Relevant - Not CRM not valid'!$M$2:$M$416,"Research",'Relevant - Not CRM not valid'!$R$2:$R$416,"Senior")+COUNTIFS('Relevant - In CRM not valid'!$T$2:$T$46,$A392,'Relevant - In CRM not valid'!$G$2:$G$46,"UK",'Relevant - In CRM not valid'!$M$2:$M$46,"Research",'Relevant - In CRM not valid'!$R$2:$R$46,"Senior")</f>
        <v>1</v>
      </c>
      <c r="H392" s="2">
        <f>COUNTIFS('Relevant - In CRM valid'!$T$2:$T$4699,$A392,'Relevant - In CRM valid'!$G$2:$G$4699,"UK",'Relevant - In CRM valid'!$M$2:$M$4699,"Research",'Relevant - In CRM valid'!$R$2:$R$4699,"Operational")+COUNTIFS('Relevant - In CRM unknown'!$T$2:$T$253,$A392,'Relevant - In CRM unknown'!$G$2:$G$253,"UK",'Relevant - In CRM unknown'!$M$2:$M$253,"Research",'Relevant - In CRM unknown'!$R$2:$R$253,"Operational")+COUNTIFS('Relevant - IN NOW CRM valid'!$T$2:$T$2328,$A392,'Relevant - IN NOW CRM valid'!$G$2:$G$2328,"UK",'Relevant - IN NOW CRM valid'!$M$2:$M$2328,"Research",'Relevant - IN NOW CRM valid'!$R$2:$R$2328,"Operational")+COUNTIFS('Relevant - IN NOW CRM unknown'!$T$2:$T$1227,$A392,'Relevant - IN NOW CRM unknown'!$G$2:$G$1227,"UK",'Relevant - IN NOW CRM unknown'!$M$2:$M$1227,"Research",'Relevant - IN NOW CRM unknown'!$R$2:$R$1227,"Operational")+COUNTIFS('Relevant - Not CRM not valid'!$T$2:$T$416,$A392,'Relevant - Not CRM not valid'!$G$2:$G$416,"UK",'Relevant - Not CRM not valid'!$M$2:$M$416,"Research",'Relevant - Not CRM not valid'!$R$2:$R$416,"Operational")+COUNTIFS('Relevant - In CRM not valid'!$T$2:$T$46,$A392,'Relevant - In CRM not valid'!$G$2:$G$46,"UK",'Relevant - In CRM not valid'!$M$2:$M$46,"Research",'Relevant - In CRM not valid'!$R$2:$R$46,"Operational")</f>
        <v>0</v>
      </c>
      <c r="I392" s="2">
        <f>COUNTIFS('Relevant - In CRM valid'!$T$2:$T$4699,$A392,'Relevant - In CRM valid'!$G$2:$G$4699,"UK",'Relevant - In CRM valid'!$M$2:$M$4699,"Research",'Relevant - In CRM valid'!$R$2:$R$4699,"Academic")+COUNTIFS('Relevant - In CRM unknown'!$T$2:$T$253,$A392,'Relevant - In CRM unknown'!$G$2:$G$253,"UK",'Relevant - In CRM unknown'!$M$2:$M$253,"Research",'Relevant - In CRM unknown'!$R$2:$R$253,"Academic")+COUNTIFS('Relevant - IN NOW CRM valid'!$T$2:$T$2328,$A392,'Relevant - IN NOW CRM valid'!$G$2:$G$2328,"UK",'Relevant - IN NOW CRM valid'!$M$2:$M$2328,"Research",'Relevant - IN NOW CRM valid'!$R$2:$R$2328,"Academic")+COUNTIFS('Relevant - IN NOW CRM unknown'!$T$2:$T$1227,$A392,'Relevant - IN NOW CRM unknown'!$G$2:$G$1227,"UK",'Relevant - IN NOW CRM unknown'!$M$2:$M$1227,"Research",'Relevant - IN NOW CRM unknown'!$R$2:$R$1227,"Academic")+COUNTIFS('Relevant - Not CRM not valid'!$T$2:$T$416,$A392,'Relevant - Not CRM not valid'!$G$2:$G$416,"UK",'Relevant - Not CRM not valid'!$M$2:$M$416,"Research",'Relevant - Not CRM not valid'!$R$2:$R$416,"Academic")+COUNTIFS('Relevant - In CRM not valid'!$T$2:$T$46,$A392,'Relevant - In CRM not valid'!$G$2:$G$46,"UK",'Relevant - In CRM not valid'!$M$2:$M$46,"Research",'Relevant - In CRM not valid'!$R$2:$R$46,"Academic")</f>
        <v>0</v>
      </c>
      <c r="J392" s="2">
        <f>COUNTIFS('Relevant - In CRM valid'!$T$2:$T$4699,$A392,'Relevant - In CRM valid'!$G$2:$G$4699,"UK",'Relevant - In CRM valid'!$M$2:$M$4699,"Finance")+COUNTIFS('Relevant - In CRM unknown'!$T$2:$T$253,$A392,'Relevant - In CRM unknown'!$G$2:$G$253,"UK",'Relevant - In CRM unknown'!$M$2:$M$253,"Finance")+COUNTIFS('Relevant - IN NOW CRM valid'!$T$2:$T$2328,$A392,'Relevant - IN NOW CRM valid'!$G$2:$G$2328,"UK",'Relevant - IN NOW CRM valid'!$M$2:$M$2328,"Finance")+COUNTIFS('Relevant - IN NOW CRM unknown'!$T$2:$T$1227,$A392,'Relevant - IN NOW CRM unknown'!$G$2:$G$1227,"UK",'Relevant - IN NOW CRM unknown'!$M$2:$M$1227,"Finance")+COUNTIFS('Relevant - Not CRM not valid'!$T$2:$T$416,$A392,'Relevant - Not CRM not valid'!$G$2:$G$416,"UK",'Relevant - Not CRM not valid'!$M$2:$M$416,"Finance")+COUNTIFS('Relevant - In CRM not valid'!$T$2:$T$46,$A392,'Relevant - In CRM not valid'!$G$2:$G$46,"UK",'Relevant - In CRM not valid'!$M$2:$M$46,"Finance")</f>
        <v>0</v>
      </c>
      <c r="K392" s="2">
        <f>COUNTIFS('Relevant - In CRM valid'!$T$2:$T$4699,$A392,'Relevant - In CRM valid'!$G$2:$G$4699,"UK",'Relevant - In CRM valid'!$M$2:$M$4699,"IT/Systems")+COUNTIFS('Relevant - In CRM unknown'!$T$2:$T$253,$A392,'Relevant - In CRM unknown'!$G$2:$G$253,"UK",'Relevant - In CRM unknown'!$M$2:$M$253,"IT/Systems")+COUNTIFS('Relevant - IN NOW CRM valid'!$T$2:$T$2328,$A392,'Relevant - IN NOW CRM valid'!$G$2:$G$2328,"UK",'Relevant - IN NOW CRM valid'!$M$2:$M$2328,"IT/Systems")+COUNTIFS('Relevant - IN NOW CRM unknown'!$T$2:$T$1227,$A392,'Relevant - IN NOW CRM unknown'!$G$2:$G$1227,"UK",'Relevant - IN NOW CRM unknown'!$M$2:$M$1227,"IT/Systems")+COUNTIFS('Relevant - Not CRM not valid'!$T$2:$T$416,$A392,'Relevant - Not CRM not valid'!$G$2:$G$416,"UK",'Relevant - Not CRM not valid'!$M$2:$M$416,"IT/Systems")+COUNTIFS('Relevant - In CRM not valid'!$T$2:$T$46,$A392,'Relevant - In CRM not valid'!$G$2:$G$46,"UK",'Relevant - In CRM not valid'!$M$2:$M$46,"IT/Systems")</f>
        <v>0</v>
      </c>
      <c r="L392" s="2">
        <f>COUNTIFS('Relevant - In CRM valid'!$T$2:$T$4699,$A392,'Relevant - In CRM valid'!$G$2:$G$4699,"UK",'Relevant - In CRM valid'!$M$2:$M$4699,"")+COUNTIFS('Relevant - In CRM unknown'!$T$2:$T$253,$A392,'Relevant - In CRM unknown'!$G$2:$G$253,"UK",'Relevant - In CRM unknown'!$M$2:$M$253,"")+COUNTIFS('Relevant - IN NOW CRM valid'!$T$2:$T$2328,$A392,'Relevant - IN NOW CRM valid'!$G$2:$G$2328,"UK",'Relevant - IN NOW CRM valid'!$M$2:$M$2328,"")+COUNTIFS('Relevant - IN NOW CRM unknown'!$T$2:$T$1227,$A392,'Relevant - IN NOW CRM unknown'!$G$2:$G$1227,"UK",'Relevant - IN NOW CRM unknown'!$M$2:$M$1227,"")+COUNTIFS('Relevant - Not CRM not valid'!$T$2:$T$416,$A392,'Relevant - Not CRM not valid'!$G$2:$G$416,"UK",'Relevant - Not CRM not valid'!$M$2:$M$416,"")+COUNTIFS('Relevant - In CRM not valid'!$T$2:$T$46,$A392,'Relevant - In CRM not valid'!$G$2:$G$46,"UK",'Relevant - In CRM not valid'!$M$2:$M$46,"")</f>
        <v>0</v>
      </c>
      <c r="M392" s="2">
        <f t="shared" si="12"/>
        <v>1</v>
      </c>
      <c r="N392" s="2">
        <f>COUNTIFS('Relevant - In CRM valid'!$T$2:$T$4699,$A392,'Relevant - In CRM valid'!$G$2:$G$4699,"UK",'Relevant - In CRM valid'!$Q$2:$Q$4699,"valid")+COUNTIFS('Relevant - In CRM unknown'!$T$2:$T$253,$A392,'Relevant - In CRM unknown'!$G$2:$G$253,"UK",'Relevant - In CRM unknown'!$Q$2:$Q$253,"valid")+COUNTIFS('Relevant - IN NOW CRM valid'!$T$2:$T$2328,$A392,'Relevant - IN NOW CRM valid'!$G$2:$G$2328,"UK",'Relevant - IN NOW CRM valid'!$Q$2:$Q$2328,"valid")+COUNTIFS('Relevant - IN NOW CRM unknown'!$T$2:$T$1227,$A392,'Relevant - IN NOW CRM unknown'!$G$2:$G$1227,"UK",'Relevant - IN NOW CRM unknown'!$Q$2:$Q$1227,"valid")+COUNTIFS('Relevant - Not CRM not valid'!$T$2:$T$416,$A392,'Relevant - Not CRM not valid'!$G$2:$G$416,"UK",'Relevant - Not CRM not valid'!$Q$2:$Q$416,"valid")+COUNTIFS('Relevant - In CRM not valid'!$T$2:$T$46,$A392,'Relevant - In CRM not valid'!$G$2:$G$46,"UK",'Relevant - In CRM not valid'!$Q$2:$Q$46,"valid")</f>
        <v>0</v>
      </c>
      <c r="O392" s="2" t="str">
        <f t="shared" si="13"/>
        <v>Finance  IT/Systems</v>
      </c>
    </row>
    <row r="393" spans="1:15" ht="15" customHeight="1">
      <c r="A393" s="2" t="s">
        <v>893</v>
      </c>
      <c r="B393" s="2" t="s">
        <v>894</v>
      </c>
      <c r="C393" s="2" t="s">
        <v>1570</v>
      </c>
      <c r="D393" s="2" t="str">
        <f>IFERROR(INDEX('UK Target Institutions'!$D$2:$D$727,MATCH($A393,'UK Target Institutions'!$A$2:$A$727,0)),"")</f>
        <v>No</v>
      </c>
      <c r="E393" s="2">
        <f>COUNTIFS('Relevant - In CRM valid'!$T$2:$T$4699,$A393,'Relevant - In CRM valid'!$G$2:$G$4699,"UK")+COUNTIFS('Relevant - In CRM unknown'!$T$2:$T$253,$A393,'Relevant - In CRM unknown'!$G$2:$G$253,"UK")+COUNTIFS('Relevant - IN NOW CRM valid'!$T$2:$T$2328,$A393,'Relevant - IN NOW CRM valid'!$G$2:$G$2328,"UK")+COUNTIFS('Relevant - IN NOW CRM unknown'!$T$2:$T$1227,$A393,'Relevant - IN NOW CRM unknown'!$G$2:$G$1227,"UK")+COUNTIFS('Relevant - Not CRM not valid'!$T$2:$T$416,$A393,'Relevant - Not CRM not valid'!$G$2:$G$416,"UK")+COUNTIFS('Relevant - In CRM not valid'!$T$2:$T$46,$A393,'Relevant - In CRM not valid'!$G$2:$G$46,"UK")</f>
        <v>1</v>
      </c>
      <c r="F393" s="2">
        <f>COUNTIFS('Relevant - In CRM valid'!$T$2:$T$4699,$A393,'Relevant - In CRM valid'!$G$2:$G$4699,"UK",'Relevant - In CRM valid'!$M$2:$M$4699,"Research")+COUNTIFS('Relevant - In CRM unknown'!$T$2:$T$253,$A393,'Relevant - In CRM unknown'!$G$2:$G$253,"UK",'Relevant - In CRM unknown'!$M$2:$M$253,"Research")+COUNTIFS('Relevant - IN NOW CRM valid'!$T$2:$T$2328,$A393,'Relevant - IN NOW CRM valid'!$G$2:$G$2328,"UK",'Relevant - IN NOW CRM valid'!$M$2:$M$2328,"Research")+COUNTIFS('Relevant - IN NOW CRM unknown'!$T$2:$T$1227,$A393,'Relevant - IN NOW CRM unknown'!$G$2:$G$1227,"UK",'Relevant - IN NOW CRM unknown'!$M$2:$M$1227,"Research")+COUNTIFS('Relevant - Not CRM not valid'!$T$2:$T$416,$A393,'Relevant - Not CRM not valid'!$G$2:$G$416,"UK",'Relevant - Not CRM not valid'!$M$2:$M$416,"Research")+COUNTIFS('Relevant - In CRM not valid'!$T$2:$T$46,$A393,'Relevant - In CRM not valid'!$G$2:$G$46,"UK",'Relevant - In CRM not valid'!$M$2:$M$46,"Research")</f>
        <v>0</v>
      </c>
      <c r="G393" s="2">
        <f>COUNTIFS('Relevant - In CRM valid'!$T$2:$T$4699,$A393,'Relevant - In CRM valid'!$G$2:$G$4699,"UK",'Relevant - In CRM valid'!$M$2:$M$4699,"Research",'Relevant - In CRM valid'!$R$2:$R$4699,"Senior")+COUNTIFS('Relevant - In CRM unknown'!$T$2:$T$253,$A393,'Relevant - In CRM unknown'!$G$2:$G$253,"UK",'Relevant - In CRM unknown'!$M$2:$M$253,"Research",'Relevant - In CRM unknown'!$R$2:$R$253,"Senior")+COUNTIFS('Relevant - IN NOW CRM valid'!$T$2:$T$2328,$A393,'Relevant - IN NOW CRM valid'!$G$2:$G$2328,"UK",'Relevant - IN NOW CRM valid'!$M$2:$M$2328,"Research",'Relevant - IN NOW CRM valid'!$R$2:$R$2328,"Senior")+COUNTIFS('Relevant - IN NOW CRM unknown'!$T$2:$T$1227,$A393,'Relevant - IN NOW CRM unknown'!$G$2:$G$1227,"UK",'Relevant - IN NOW CRM unknown'!$M$2:$M$1227,"Research",'Relevant - IN NOW CRM unknown'!$R$2:$R$1227,"Senior")+COUNTIFS('Relevant - Not CRM not valid'!$T$2:$T$416,$A393,'Relevant - Not CRM not valid'!$G$2:$G$416,"UK",'Relevant - Not CRM not valid'!$M$2:$M$416,"Research",'Relevant - Not CRM not valid'!$R$2:$R$416,"Senior")+COUNTIFS('Relevant - In CRM not valid'!$T$2:$T$46,$A393,'Relevant - In CRM not valid'!$G$2:$G$46,"UK",'Relevant - In CRM not valid'!$M$2:$M$46,"Research",'Relevant - In CRM not valid'!$R$2:$R$46,"Senior")</f>
        <v>0</v>
      </c>
      <c r="H393" s="2">
        <f>COUNTIFS('Relevant - In CRM valid'!$T$2:$T$4699,$A393,'Relevant - In CRM valid'!$G$2:$G$4699,"UK",'Relevant - In CRM valid'!$M$2:$M$4699,"Research",'Relevant - In CRM valid'!$R$2:$R$4699,"Operational")+COUNTIFS('Relevant - In CRM unknown'!$T$2:$T$253,$A393,'Relevant - In CRM unknown'!$G$2:$G$253,"UK",'Relevant - In CRM unknown'!$M$2:$M$253,"Research",'Relevant - In CRM unknown'!$R$2:$R$253,"Operational")+COUNTIFS('Relevant - IN NOW CRM valid'!$T$2:$T$2328,$A393,'Relevant - IN NOW CRM valid'!$G$2:$G$2328,"UK",'Relevant - IN NOW CRM valid'!$M$2:$M$2328,"Research",'Relevant - IN NOW CRM valid'!$R$2:$R$2328,"Operational")+COUNTIFS('Relevant - IN NOW CRM unknown'!$T$2:$T$1227,$A393,'Relevant - IN NOW CRM unknown'!$G$2:$G$1227,"UK",'Relevant - IN NOW CRM unknown'!$M$2:$M$1227,"Research",'Relevant - IN NOW CRM unknown'!$R$2:$R$1227,"Operational")+COUNTIFS('Relevant - Not CRM not valid'!$T$2:$T$416,$A393,'Relevant - Not CRM not valid'!$G$2:$G$416,"UK",'Relevant - Not CRM not valid'!$M$2:$M$416,"Research",'Relevant - Not CRM not valid'!$R$2:$R$416,"Operational")+COUNTIFS('Relevant - In CRM not valid'!$T$2:$T$46,$A393,'Relevant - In CRM not valid'!$G$2:$G$46,"UK",'Relevant - In CRM not valid'!$M$2:$M$46,"Research",'Relevant - In CRM not valid'!$R$2:$R$46,"Operational")</f>
        <v>0</v>
      </c>
      <c r="I393" s="2">
        <f>COUNTIFS('Relevant - In CRM valid'!$T$2:$T$4699,$A393,'Relevant - In CRM valid'!$G$2:$G$4699,"UK",'Relevant - In CRM valid'!$M$2:$M$4699,"Research",'Relevant - In CRM valid'!$R$2:$R$4699,"Academic")+COUNTIFS('Relevant - In CRM unknown'!$T$2:$T$253,$A393,'Relevant - In CRM unknown'!$G$2:$G$253,"UK",'Relevant - In CRM unknown'!$M$2:$M$253,"Research",'Relevant - In CRM unknown'!$R$2:$R$253,"Academic")+COUNTIFS('Relevant - IN NOW CRM valid'!$T$2:$T$2328,$A393,'Relevant - IN NOW CRM valid'!$G$2:$G$2328,"UK",'Relevant - IN NOW CRM valid'!$M$2:$M$2328,"Research",'Relevant - IN NOW CRM valid'!$R$2:$R$2328,"Academic")+COUNTIFS('Relevant - IN NOW CRM unknown'!$T$2:$T$1227,$A393,'Relevant - IN NOW CRM unknown'!$G$2:$G$1227,"UK",'Relevant - IN NOW CRM unknown'!$M$2:$M$1227,"Research",'Relevant - IN NOW CRM unknown'!$R$2:$R$1227,"Academic")+COUNTIFS('Relevant - Not CRM not valid'!$T$2:$T$416,$A393,'Relevant - Not CRM not valid'!$G$2:$G$416,"UK",'Relevant - Not CRM not valid'!$M$2:$M$416,"Research",'Relevant - Not CRM not valid'!$R$2:$R$416,"Academic")+COUNTIFS('Relevant - In CRM not valid'!$T$2:$T$46,$A393,'Relevant - In CRM not valid'!$G$2:$G$46,"UK",'Relevant - In CRM not valid'!$M$2:$M$46,"Research",'Relevant - In CRM not valid'!$R$2:$R$46,"Academic")</f>
        <v>0</v>
      </c>
      <c r="J393" s="2">
        <f>COUNTIFS('Relevant - In CRM valid'!$T$2:$T$4699,$A393,'Relevant - In CRM valid'!$G$2:$G$4699,"UK",'Relevant - In CRM valid'!$M$2:$M$4699,"Finance")+COUNTIFS('Relevant - In CRM unknown'!$T$2:$T$253,$A393,'Relevant - In CRM unknown'!$G$2:$G$253,"UK",'Relevant - In CRM unknown'!$M$2:$M$253,"Finance")+COUNTIFS('Relevant - IN NOW CRM valid'!$T$2:$T$2328,$A393,'Relevant - IN NOW CRM valid'!$G$2:$G$2328,"UK",'Relevant - IN NOW CRM valid'!$M$2:$M$2328,"Finance")+COUNTIFS('Relevant - IN NOW CRM unknown'!$T$2:$T$1227,$A393,'Relevant - IN NOW CRM unknown'!$G$2:$G$1227,"UK",'Relevant - IN NOW CRM unknown'!$M$2:$M$1227,"Finance")+COUNTIFS('Relevant - Not CRM not valid'!$T$2:$T$416,$A393,'Relevant - Not CRM not valid'!$G$2:$G$416,"UK",'Relevant - Not CRM not valid'!$M$2:$M$416,"Finance")+COUNTIFS('Relevant - In CRM not valid'!$T$2:$T$46,$A393,'Relevant - In CRM not valid'!$G$2:$G$46,"UK",'Relevant - In CRM not valid'!$M$2:$M$46,"Finance")</f>
        <v>1</v>
      </c>
      <c r="K393" s="2">
        <f>COUNTIFS('Relevant - In CRM valid'!$T$2:$T$4699,$A393,'Relevant - In CRM valid'!$G$2:$G$4699,"UK",'Relevant - In CRM valid'!$M$2:$M$4699,"IT/Systems")+COUNTIFS('Relevant - In CRM unknown'!$T$2:$T$253,$A393,'Relevant - In CRM unknown'!$G$2:$G$253,"UK",'Relevant - In CRM unknown'!$M$2:$M$253,"IT/Systems")+COUNTIFS('Relevant - IN NOW CRM valid'!$T$2:$T$2328,$A393,'Relevant - IN NOW CRM valid'!$G$2:$G$2328,"UK",'Relevant - IN NOW CRM valid'!$M$2:$M$2328,"IT/Systems")+COUNTIFS('Relevant - IN NOW CRM unknown'!$T$2:$T$1227,$A393,'Relevant - IN NOW CRM unknown'!$G$2:$G$1227,"UK",'Relevant - IN NOW CRM unknown'!$M$2:$M$1227,"IT/Systems")+COUNTIFS('Relevant - Not CRM not valid'!$T$2:$T$416,$A393,'Relevant - Not CRM not valid'!$G$2:$G$416,"UK",'Relevant - Not CRM not valid'!$M$2:$M$416,"IT/Systems")+COUNTIFS('Relevant - In CRM not valid'!$T$2:$T$46,$A393,'Relevant - In CRM not valid'!$G$2:$G$46,"UK",'Relevant - In CRM not valid'!$M$2:$M$46,"IT/Systems")</f>
        <v>0</v>
      </c>
      <c r="L393" s="2">
        <f>COUNTIFS('Relevant - In CRM valid'!$T$2:$T$4699,$A393,'Relevant - In CRM valid'!$G$2:$G$4699,"UK",'Relevant - In CRM valid'!$M$2:$M$4699,"")+COUNTIFS('Relevant - In CRM unknown'!$T$2:$T$253,$A393,'Relevant - In CRM unknown'!$G$2:$G$253,"UK",'Relevant - In CRM unknown'!$M$2:$M$253,"")+COUNTIFS('Relevant - IN NOW CRM valid'!$T$2:$T$2328,$A393,'Relevant - IN NOW CRM valid'!$G$2:$G$2328,"UK",'Relevant - IN NOW CRM valid'!$M$2:$M$2328,"")+COUNTIFS('Relevant - IN NOW CRM unknown'!$T$2:$T$1227,$A393,'Relevant - IN NOW CRM unknown'!$G$2:$G$1227,"UK",'Relevant - IN NOW CRM unknown'!$M$2:$M$1227,"")+COUNTIFS('Relevant - Not CRM not valid'!$T$2:$T$416,$A393,'Relevant - Not CRM not valid'!$G$2:$G$416,"UK",'Relevant - Not CRM not valid'!$M$2:$M$416,"")+COUNTIFS('Relevant - In CRM not valid'!$T$2:$T$46,$A393,'Relevant - In CRM not valid'!$G$2:$G$46,"UK",'Relevant - In CRM not valid'!$M$2:$M$46,"")</f>
        <v>0</v>
      </c>
      <c r="M393" s="2">
        <f t="shared" si="12"/>
        <v>1</v>
      </c>
      <c r="N393" s="2">
        <f>COUNTIFS('Relevant - In CRM valid'!$T$2:$T$4699,$A393,'Relevant - In CRM valid'!$G$2:$G$4699,"UK",'Relevant - In CRM valid'!$Q$2:$Q$4699,"valid")+COUNTIFS('Relevant - In CRM unknown'!$T$2:$T$253,$A393,'Relevant - In CRM unknown'!$G$2:$G$253,"UK",'Relevant - In CRM unknown'!$Q$2:$Q$253,"valid")+COUNTIFS('Relevant - IN NOW CRM valid'!$T$2:$T$2328,$A393,'Relevant - IN NOW CRM valid'!$G$2:$G$2328,"UK",'Relevant - IN NOW CRM valid'!$Q$2:$Q$2328,"valid")+COUNTIFS('Relevant - IN NOW CRM unknown'!$T$2:$T$1227,$A393,'Relevant - IN NOW CRM unknown'!$G$2:$G$1227,"UK",'Relevant - IN NOW CRM unknown'!$Q$2:$Q$1227,"valid")+COUNTIFS('Relevant - Not CRM not valid'!$T$2:$T$416,$A393,'Relevant - Not CRM not valid'!$G$2:$G$416,"UK",'Relevant - Not CRM not valid'!$Q$2:$Q$416,"valid")+COUNTIFS('Relevant - In CRM not valid'!$T$2:$T$46,$A393,'Relevant - In CRM not valid'!$G$2:$G$46,"UK",'Relevant - In CRM not valid'!$Q$2:$Q$46,"valid")</f>
        <v>1</v>
      </c>
      <c r="O393" s="2" t="str">
        <f t="shared" si="13"/>
        <v>Research  IT/Systems</v>
      </c>
    </row>
    <row r="394" spans="1:15" ht="15" customHeight="1">
      <c r="A394" s="2" t="s">
        <v>895</v>
      </c>
      <c r="B394" s="2" t="s">
        <v>896</v>
      </c>
      <c r="C394" s="2" t="s">
        <v>95</v>
      </c>
      <c r="D394" s="2" t="str">
        <f>IFERROR(INDEX('UK Target Institutions'!$D$2:$D$727,MATCH($A394,'UK Target Institutions'!$A$2:$A$727,0)),"")</f>
        <v>Yes</v>
      </c>
      <c r="E394" s="2">
        <f>COUNTIFS('Relevant - In CRM valid'!$T$2:$T$4699,$A394,'Relevant - In CRM valid'!$G$2:$G$4699,"UK")+COUNTIFS('Relevant - In CRM unknown'!$T$2:$T$253,$A394,'Relevant - In CRM unknown'!$G$2:$G$253,"UK")+COUNTIFS('Relevant - IN NOW CRM valid'!$T$2:$T$2328,$A394,'Relevant - IN NOW CRM valid'!$G$2:$G$2328,"UK")+COUNTIFS('Relevant - IN NOW CRM unknown'!$T$2:$T$1227,$A394,'Relevant - IN NOW CRM unknown'!$G$2:$G$1227,"UK")+COUNTIFS('Relevant - Not CRM not valid'!$T$2:$T$416,$A394,'Relevant - Not CRM not valid'!$G$2:$G$416,"UK")+COUNTIFS('Relevant - In CRM not valid'!$T$2:$T$46,$A394,'Relevant - In CRM not valid'!$G$2:$G$46,"UK")</f>
        <v>1</v>
      </c>
      <c r="F394" s="2">
        <f>COUNTIFS('Relevant - In CRM valid'!$T$2:$T$4699,$A394,'Relevant - In CRM valid'!$G$2:$G$4699,"UK",'Relevant - In CRM valid'!$M$2:$M$4699,"Research")+COUNTIFS('Relevant - In CRM unknown'!$T$2:$T$253,$A394,'Relevant - In CRM unknown'!$G$2:$G$253,"UK",'Relevant - In CRM unknown'!$M$2:$M$253,"Research")+COUNTIFS('Relevant - IN NOW CRM valid'!$T$2:$T$2328,$A394,'Relevant - IN NOW CRM valid'!$G$2:$G$2328,"UK",'Relevant - IN NOW CRM valid'!$M$2:$M$2328,"Research")+COUNTIFS('Relevant - IN NOW CRM unknown'!$T$2:$T$1227,$A394,'Relevant - IN NOW CRM unknown'!$G$2:$G$1227,"UK",'Relevant - IN NOW CRM unknown'!$M$2:$M$1227,"Research")+COUNTIFS('Relevant - Not CRM not valid'!$T$2:$T$416,$A394,'Relevant - Not CRM not valid'!$G$2:$G$416,"UK",'Relevant - Not CRM not valid'!$M$2:$M$416,"Research")+COUNTIFS('Relevant - In CRM not valid'!$T$2:$T$46,$A394,'Relevant - In CRM not valid'!$G$2:$G$46,"UK",'Relevant - In CRM not valid'!$M$2:$M$46,"Research")</f>
        <v>1</v>
      </c>
      <c r="G394" s="2">
        <f>COUNTIFS('Relevant - In CRM valid'!$T$2:$T$4699,$A394,'Relevant - In CRM valid'!$G$2:$G$4699,"UK",'Relevant - In CRM valid'!$M$2:$M$4699,"Research",'Relevant - In CRM valid'!$R$2:$R$4699,"Senior")+COUNTIFS('Relevant - In CRM unknown'!$T$2:$T$253,$A394,'Relevant - In CRM unknown'!$G$2:$G$253,"UK",'Relevant - In CRM unknown'!$M$2:$M$253,"Research",'Relevant - In CRM unknown'!$R$2:$R$253,"Senior")+COUNTIFS('Relevant - IN NOW CRM valid'!$T$2:$T$2328,$A394,'Relevant - IN NOW CRM valid'!$G$2:$G$2328,"UK",'Relevant - IN NOW CRM valid'!$M$2:$M$2328,"Research",'Relevant - IN NOW CRM valid'!$R$2:$R$2328,"Senior")+COUNTIFS('Relevant - IN NOW CRM unknown'!$T$2:$T$1227,$A394,'Relevant - IN NOW CRM unknown'!$G$2:$G$1227,"UK",'Relevant - IN NOW CRM unknown'!$M$2:$M$1227,"Research",'Relevant - IN NOW CRM unknown'!$R$2:$R$1227,"Senior")+COUNTIFS('Relevant - Not CRM not valid'!$T$2:$T$416,$A394,'Relevant - Not CRM not valid'!$G$2:$G$416,"UK",'Relevant - Not CRM not valid'!$M$2:$M$416,"Research",'Relevant - Not CRM not valid'!$R$2:$R$416,"Senior")+COUNTIFS('Relevant - In CRM not valid'!$T$2:$T$46,$A394,'Relevant - In CRM not valid'!$G$2:$G$46,"UK",'Relevant - In CRM not valid'!$M$2:$M$46,"Research",'Relevant - In CRM not valid'!$R$2:$R$46,"Senior")</f>
        <v>0</v>
      </c>
      <c r="H394" s="2">
        <f>COUNTIFS('Relevant - In CRM valid'!$T$2:$T$4699,$A394,'Relevant - In CRM valid'!$G$2:$G$4699,"UK",'Relevant - In CRM valid'!$M$2:$M$4699,"Research",'Relevant - In CRM valid'!$R$2:$R$4699,"Operational")+COUNTIFS('Relevant - In CRM unknown'!$T$2:$T$253,$A394,'Relevant - In CRM unknown'!$G$2:$G$253,"UK",'Relevant - In CRM unknown'!$M$2:$M$253,"Research",'Relevant - In CRM unknown'!$R$2:$R$253,"Operational")+COUNTIFS('Relevant - IN NOW CRM valid'!$T$2:$T$2328,$A394,'Relevant - IN NOW CRM valid'!$G$2:$G$2328,"UK",'Relevant - IN NOW CRM valid'!$M$2:$M$2328,"Research",'Relevant - IN NOW CRM valid'!$R$2:$R$2328,"Operational")+COUNTIFS('Relevant - IN NOW CRM unknown'!$T$2:$T$1227,$A394,'Relevant - IN NOW CRM unknown'!$G$2:$G$1227,"UK",'Relevant - IN NOW CRM unknown'!$M$2:$M$1227,"Research",'Relevant - IN NOW CRM unknown'!$R$2:$R$1227,"Operational")+COUNTIFS('Relevant - Not CRM not valid'!$T$2:$T$416,$A394,'Relevant - Not CRM not valid'!$G$2:$G$416,"UK",'Relevant - Not CRM not valid'!$M$2:$M$416,"Research",'Relevant - Not CRM not valid'!$R$2:$R$416,"Operational")+COUNTIFS('Relevant - In CRM not valid'!$T$2:$T$46,$A394,'Relevant - In CRM not valid'!$G$2:$G$46,"UK",'Relevant - In CRM not valid'!$M$2:$M$46,"Research",'Relevant - In CRM not valid'!$R$2:$R$46,"Operational")</f>
        <v>1</v>
      </c>
      <c r="I394" s="2">
        <f>COUNTIFS('Relevant - In CRM valid'!$T$2:$T$4699,$A394,'Relevant - In CRM valid'!$G$2:$G$4699,"UK",'Relevant - In CRM valid'!$M$2:$M$4699,"Research",'Relevant - In CRM valid'!$R$2:$R$4699,"Academic")+COUNTIFS('Relevant - In CRM unknown'!$T$2:$T$253,$A394,'Relevant - In CRM unknown'!$G$2:$G$253,"UK",'Relevant - In CRM unknown'!$M$2:$M$253,"Research",'Relevant - In CRM unknown'!$R$2:$R$253,"Academic")+COUNTIFS('Relevant - IN NOW CRM valid'!$T$2:$T$2328,$A394,'Relevant - IN NOW CRM valid'!$G$2:$G$2328,"UK",'Relevant - IN NOW CRM valid'!$M$2:$M$2328,"Research",'Relevant - IN NOW CRM valid'!$R$2:$R$2328,"Academic")+COUNTIFS('Relevant - IN NOW CRM unknown'!$T$2:$T$1227,$A394,'Relevant - IN NOW CRM unknown'!$G$2:$G$1227,"UK",'Relevant - IN NOW CRM unknown'!$M$2:$M$1227,"Research",'Relevant - IN NOW CRM unknown'!$R$2:$R$1227,"Academic")+COUNTIFS('Relevant - Not CRM not valid'!$T$2:$T$416,$A394,'Relevant - Not CRM not valid'!$G$2:$G$416,"UK",'Relevant - Not CRM not valid'!$M$2:$M$416,"Research",'Relevant - Not CRM not valid'!$R$2:$R$416,"Academic")+COUNTIFS('Relevant - In CRM not valid'!$T$2:$T$46,$A394,'Relevant - In CRM not valid'!$G$2:$G$46,"UK",'Relevant - In CRM not valid'!$M$2:$M$46,"Research",'Relevant - In CRM not valid'!$R$2:$R$46,"Academic")</f>
        <v>0</v>
      </c>
      <c r="J394" s="2">
        <f>COUNTIFS('Relevant - In CRM valid'!$T$2:$T$4699,$A394,'Relevant - In CRM valid'!$G$2:$G$4699,"UK",'Relevant - In CRM valid'!$M$2:$M$4699,"Finance")+COUNTIFS('Relevant - In CRM unknown'!$T$2:$T$253,$A394,'Relevant - In CRM unknown'!$G$2:$G$253,"UK",'Relevant - In CRM unknown'!$M$2:$M$253,"Finance")+COUNTIFS('Relevant - IN NOW CRM valid'!$T$2:$T$2328,$A394,'Relevant - IN NOW CRM valid'!$G$2:$G$2328,"UK",'Relevant - IN NOW CRM valid'!$M$2:$M$2328,"Finance")+COUNTIFS('Relevant - IN NOW CRM unknown'!$T$2:$T$1227,$A394,'Relevant - IN NOW CRM unknown'!$G$2:$G$1227,"UK",'Relevant - IN NOW CRM unknown'!$M$2:$M$1227,"Finance")+COUNTIFS('Relevant - Not CRM not valid'!$T$2:$T$416,$A394,'Relevant - Not CRM not valid'!$G$2:$G$416,"UK",'Relevant - Not CRM not valid'!$M$2:$M$416,"Finance")+COUNTIFS('Relevant - In CRM not valid'!$T$2:$T$46,$A394,'Relevant - In CRM not valid'!$G$2:$G$46,"UK",'Relevant - In CRM not valid'!$M$2:$M$46,"Finance")</f>
        <v>0</v>
      </c>
      <c r="K394" s="2">
        <f>COUNTIFS('Relevant - In CRM valid'!$T$2:$T$4699,$A394,'Relevant - In CRM valid'!$G$2:$G$4699,"UK",'Relevant - In CRM valid'!$M$2:$M$4699,"IT/Systems")+COUNTIFS('Relevant - In CRM unknown'!$T$2:$T$253,$A394,'Relevant - In CRM unknown'!$G$2:$G$253,"UK",'Relevant - In CRM unknown'!$M$2:$M$253,"IT/Systems")+COUNTIFS('Relevant - IN NOW CRM valid'!$T$2:$T$2328,$A394,'Relevant - IN NOW CRM valid'!$G$2:$G$2328,"UK",'Relevant - IN NOW CRM valid'!$M$2:$M$2328,"IT/Systems")+COUNTIFS('Relevant - IN NOW CRM unknown'!$T$2:$T$1227,$A394,'Relevant - IN NOW CRM unknown'!$G$2:$G$1227,"UK",'Relevant - IN NOW CRM unknown'!$M$2:$M$1227,"IT/Systems")+COUNTIFS('Relevant - Not CRM not valid'!$T$2:$T$416,$A394,'Relevant - Not CRM not valid'!$G$2:$G$416,"UK",'Relevant - Not CRM not valid'!$M$2:$M$416,"IT/Systems")+COUNTIFS('Relevant - In CRM not valid'!$T$2:$T$46,$A394,'Relevant - In CRM not valid'!$G$2:$G$46,"UK",'Relevant - In CRM not valid'!$M$2:$M$46,"IT/Systems")</f>
        <v>0</v>
      </c>
      <c r="L394" s="2">
        <f>COUNTIFS('Relevant - In CRM valid'!$T$2:$T$4699,$A394,'Relevant - In CRM valid'!$G$2:$G$4699,"UK",'Relevant - In CRM valid'!$M$2:$M$4699,"")+COUNTIFS('Relevant - In CRM unknown'!$T$2:$T$253,$A394,'Relevant - In CRM unknown'!$G$2:$G$253,"UK",'Relevant - In CRM unknown'!$M$2:$M$253,"")+COUNTIFS('Relevant - IN NOW CRM valid'!$T$2:$T$2328,$A394,'Relevant - IN NOW CRM valid'!$G$2:$G$2328,"UK",'Relevant - IN NOW CRM valid'!$M$2:$M$2328,"")+COUNTIFS('Relevant - IN NOW CRM unknown'!$T$2:$T$1227,$A394,'Relevant - IN NOW CRM unknown'!$G$2:$G$1227,"UK",'Relevant - IN NOW CRM unknown'!$M$2:$M$1227,"")+COUNTIFS('Relevant - Not CRM not valid'!$T$2:$T$416,$A394,'Relevant - Not CRM not valid'!$G$2:$G$416,"UK",'Relevant - Not CRM not valid'!$M$2:$M$416,"")+COUNTIFS('Relevant - In CRM not valid'!$T$2:$T$46,$A394,'Relevant - In CRM not valid'!$G$2:$G$46,"UK",'Relevant - In CRM not valid'!$M$2:$M$46,"")</f>
        <v>0</v>
      </c>
      <c r="M394" s="2">
        <f t="shared" si="12"/>
        <v>1</v>
      </c>
      <c r="N394" s="2">
        <f>COUNTIFS('Relevant - In CRM valid'!$T$2:$T$4699,$A394,'Relevant - In CRM valid'!$G$2:$G$4699,"UK",'Relevant - In CRM valid'!$Q$2:$Q$4699,"valid")+COUNTIFS('Relevant - In CRM unknown'!$T$2:$T$253,$A394,'Relevant - In CRM unknown'!$G$2:$G$253,"UK",'Relevant - In CRM unknown'!$Q$2:$Q$253,"valid")+COUNTIFS('Relevant - IN NOW CRM valid'!$T$2:$T$2328,$A394,'Relevant - IN NOW CRM valid'!$G$2:$G$2328,"UK",'Relevant - IN NOW CRM valid'!$Q$2:$Q$2328,"valid")+COUNTIFS('Relevant - IN NOW CRM unknown'!$T$2:$T$1227,$A394,'Relevant - IN NOW CRM unknown'!$G$2:$G$1227,"UK",'Relevant - IN NOW CRM unknown'!$Q$2:$Q$1227,"valid")+COUNTIFS('Relevant - Not CRM not valid'!$T$2:$T$416,$A394,'Relevant - Not CRM not valid'!$G$2:$G$416,"UK",'Relevant - Not CRM not valid'!$Q$2:$Q$416,"valid")+COUNTIFS('Relevant - In CRM not valid'!$T$2:$T$46,$A394,'Relevant - In CRM not valid'!$G$2:$G$46,"UK",'Relevant - In CRM not valid'!$Q$2:$Q$46,"valid")</f>
        <v>0</v>
      </c>
      <c r="O394" s="2" t="str">
        <f t="shared" si="13"/>
        <v>Finance  IT/Systems</v>
      </c>
    </row>
    <row r="395" spans="1:15" ht="15" customHeight="1">
      <c r="A395" s="2" t="s">
        <v>897</v>
      </c>
      <c r="B395" s="2" t="s">
        <v>898</v>
      </c>
      <c r="C395" s="2" t="s">
        <v>95</v>
      </c>
      <c r="D395" s="2" t="str">
        <f>IFERROR(INDEX('UK Target Institutions'!$D$2:$D$727,MATCH($A395,'UK Target Institutions'!$A$2:$A$727,0)),"")</f>
        <v>Yes</v>
      </c>
      <c r="E395" s="2">
        <f>COUNTIFS('Relevant - In CRM valid'!$T$2:$T$4699,$A395,'Relevant - In CRM valid'!$G$2:$G$4699,"UK")+COUNTIFS('Relevant - In CRM unknown'!$T$2:$T$253,$A395,'Relevant - In CRM unknown'!$G$2:$G$253,"UK")+COUNTIFS('Relevant - IN NOW CRM valid'!$T$2:$T$2328,$A395,'Relevant - IN NOW CRM valid'!$G$2:$G$2328,"UK")+COUNTIFS('Relevant - IN NOW CRM unknown'!$T$2:$T$1227,$A395,'Relevant - IN NOW CRM unknown'!$G$2:$G$1227,"UK")+COUNTIFS('Relevant - Not CRM not valid'!$T$2:$T$416,$A395,'Relevant - Not CRM not valid'!$G$2:$G$416,"UK")+COUNTIFS('Relevant - In CRM not valid'!$T$2:$T$46,$A395,'Relevant - In CRM not valid'!$G$2:$G$46,"UK")</f>
        <v>1</v>
      </c>
      <c r="F395" s="2">
        <f>COUNTIFS('Relevant - In CRM valid'!$T$2:$T$4699,$A395,'Relevant - In CRM valid'!$G$2:$G$4699,"UK",'Relevant - In CRM valid'!$M$2:$M$4699,"Research")+COUNTIFS('Relevant - In CRM unknown'!$T$2:$T$253,$A395,'Relevant - In CRM unknown'!$G$2:$G$253,"UK",'Relevant - In CRM unknown'!$M$2:$M$253,"Research")+COUNTIFS('Relevant - IN NOW CRM valid'!$T$2:$T$2328,$A395,'Relevant - IN NOW CRM valid'!$G$2:$G$2328,"UK",'Relevant - IN NOW CRM valid'!$M$2:$M$2328,"Research")+COUNTIFS('Relevant - IN NOW CRM unknown'!$T$2:$T$1227,$A395,'Relevant - IN NOW CRM unknown'!$G$2:$G$1227,"UK",'Relevant - IN NOW CRM unknown'!$M$2:$M$1227,"Research")+COUNTIFS('Relevant - Not CRM not valid'!$T$2:$T$416,$A395,'Relevant - Not CRM not valid'!$G$2:$G$416,"UK",'Relevant - Not CRM not valid'!$M$2:$M$416,"Research")+COUNTIFS('Relevant - In CRM not valid'!$T$2:$T$46,$A395,'Relevant - In CRM not valid'!$G$2:$G$46,"UK",'Relevant - In CRM not valid'!$M$2:$M$46,"Research")</f>
        <v>1</v>
      </c>
      <c r="G395" s="2">
        <f>COUNTIFS('Relevant - In CRM valid'!$T$2:$T$4699,$A395,'Relevant - In CRM valid'!$G$2:$G$4699,"UK",'Relevant - In CRM valid'!$M$2:$M$4699,"Research",'Relevant - In CRM valid'!$R$2:$R$4699,"Senior")+COUNTIFS('Relevant - In CRM unknown'!$T$2:$T$253,$A395,'Relevant - In CRM unknown'!$G$2:$G$253,"UK",'Relevant - In CRM unknown'!$M$2:$M$253,"Research",'Relevant - In CRM unknown'!$R$2:$R$253,"Senior")+COUNTIFS('Relevant - IN NOW CRM valid'!$T$2:$T$2328,$A395,'Relevant - IN NOW CRM valid'!$G$2:$G$2328,"UK",'Relevant - IN NOW CRM valid'!$M$2:$M$2328,"Research",'Relevant - IN NOW CRM valid'!$R$2:$R$2328,"Senior")+COUNTIFS('Relevant - IN NOW CRM unknown'!$T$2:$T$1227,$A395,'Relevant - IN NOW CRM unknown'!$G$2:$G$1227,"UK",'Relevant - IN NOW CRM unknown'!$M$2:$M$1227,"Research",'Relevant - IN NOW CRM unknown'!$R$2:$R$1227,"Senior")+COUNTIFS('Relevant - Not CRM not valid'!$T$2:$T$416,$A395,'Relevant - Not CRM not valid'!$G$2:$G$416,"UK",'Relevant - Not CRM not valid'!$M$2:$M$416,"Research",'Relevant - Not CRM not valid'!$R$2:$R$416,"Senior")+COUNTIFS('Relevant - In CRM not valid'!$T$2:$T$46,$A395,'Relevant - In CRM not valid'!$G$2:$G$46,"UK",'Relevant - In CRM not valid'!$M$2:$M$46,"Research",'Relevant - In CRM not valid'!$R$2:$R$46,"Senior")</f>
        <v>0</v>
      </c>
      <c r="H395" s="2">
        <f>COUNTIFS('Relevant - In CRM valid'!$T$2:$T$4699,$A395,'Relevant - In CRM valid'!$G$2:$G$4699,"UK",'Relevant - In CRM valid'!$M$2:$M$4699,"Research",'Relevant - In CRM valid'!$R$2:$R$4699,"Operational")+COUNTIFS('Relevant - In CRM unknown'!$T$2:$T$253,$A395,'Relevant - In CRM unknown'!$G$2:$G$253,"UK",'Relevant - In CRM unknown'!$M$2:$M$253,"Research",'Relevant - In CRM unknown'!$R$2:$R$253,"Operational")+COUNTIFS('Relevant - IN NOW CRM valid'!$T$2:$T$2328,$A395,'Relevant - IN NOW CRM valid'!$G$2:$G$2328,"UK",'Relevant - IN NOW CRM valid'!$M$2:$M$2328,"Research",'Relevant - IN NOW CRM valid'!$R$2:$R$2328,"Operational")+COUNTIFS('Relevant - IN NOW CRM unknown'!$T$2:$T$1227,$A395,'Relevant - IN NOW CRM unknown'!$G$2:$G$1227,"UK",'Relevant - IN NOW CRM unknown'!$M$2:$M$1227,"Research",'Relevant - IN NOW CRM unknown'!$R$2:$R$1227,"Operational")+COUNTIFS('Relevant - Not CRM not valid'!$T$2:$T$416,$A395,'Relevant - Not CRM not valid'!$G$2:$G$416,"UK",'Relevant - Not CRM not valid'!$M$2:$M$416,"Research",'Relevant - Not CRM not valid'!$R$2:$R$416,"Operational")+COUNTIFS('Relevant - In CRM not valid'!$T$2:$T$46,$A395,'Relevant - In CRM not valid'!$G$2:$G$46,"UK",'Relevant - In CRM not valid'!$M$2:$M$46,"Research",'Relevant - In CRM not valid'!$R$2:$R$46,"Operational")</f>
        <v>0</v>
      </c>
      <c r="I395" s="2">
        <f>COUNTIFS('Relevant - In CRM valid'!$T$2:$T$4699,$A395,'Relevant - In CRM valid'!$G$2:$G$4699,"UK",'Relevant - In CRM valid'!$M$2:$M$4699,"Research",'Relevant - In CRM valid'!$R$2:$R$4699,"Academic")+COUNTIFS('Relevant - In CRM unknown'!$T$2:$T$253,$A395,'Relevant - In CRM unknown'!$G$2:$G$253,"UK",'Relevant - In CRM unknown'!$M$2:$M$253,"Research",'Relevant - In CRM unknown'!$R$2:$R$253,"Academic")+COUNTIFS('Relevant - IN NOW CRM valid'!$T$2:$T$2328,$A395,'Relevant - IN NOW CRM valid'!$G$2:$G$2328,"UK",'Relevant - IN NOW CRM valid'!$M$2:$M$2328,"Research",'Relevant - IN NOW CRM valid'!$R$2:$R$2328,"Academic")+COUNTIFS('Relevant - IN NOW CRM unknown'!$T$2:$T$1227,$A395,'Relevant - IN NOW CRM unknown'!$G$2:$G$1227,"UK",'Relevant - IN NOW CRM unknown'!$M$2:$M$1227,"Research",'Relevant - IN NOW CRM unknown'!$R$2:$R$1227,"Academic")+COUNTIFS('Relevant - Not CRM not valid'!$T$2:$T$416,$A395,'Relevant - Not CRM not valid'!$G$2:$G$416,"UK",'Relevant - Not CRM not valid'!$M$2:$M$416,"Research",'Relevant - Not CRM not valid'!$R$2:$R$416,"Academic")+COUNTIFS('Relevant - In CRM not valid'!$T$2:$T$46,$A395,'Relevant - In CRM not valid'!$G$2:$G$46,"UK",'Relevant - In CRM not valid'!$M$2:$M$46,"Research",'Relevant - In CRM not valid'!$R$2:$R$46,"Academic")</f>
        <v>1</v>
      </c>
      <c r="J395" s="2">
        <f>COUNTIFS('Relevant - In CRM valid'!$T$2:$T$4699,$A395,'Relevant - In CRM valid'!$G$2:$G$4699,"UK",'Relevant - In CRM valid'!$M$2:$M$4699,"Finance")+COUNTIFS('Relevant - In CRM unknown'!$T$2:$T$253,$A395,'Relevant - In CRM unknown'!$G$2:$G$253,"UK",'Relevant - In CRM unknown'!$M$2:$M$253,"Finance")+COUNTIFS('Relevant - IN NOW CRM valid'!$T$2:$T$2328,$A395,'Relevant - IN NOW CRM valid'!$G$2:$G$2328,"UK",'Relevant - IN NOW CRM valid'!$M$2:$M$2328,"Finance")+COUNTIFS('Relevant - IN NOW CRM unknown'!$T$2:$T$1227,$A395,'Relevant - IN NOW CRM unknown'!$G$2:$G$1227,"UK",'Relevant - IN NOW CRM unknown'!$M$2:$M$1227,"Finance")+COUNTIFS('Relevant - Not CRM not valid'!$T$2:$T$416,$A395,'Relevant - Not CRM not valid'!$G$2:$G$416,"UK",'Relevant - Not CRM not valid'!$M$2:$M$416,"Finance")+COUNTIFS('Relevant - In CRM not valid'!$T$2:$T$46,$A395,'Relevant - In CRM not valid'!$G$2:$G$46,"UK",'Relevant - In CRM not valid'!$M$2:$M$46,"Finance")</f>
        <v>0</v>
      </c>
      <c r="K395" s="2">
        <f>COUNTIFS('Relevant - In CRM valid'!$T$2:$T$4699,$A395,'Relevant - In CRM valid'!$G$2:$G$4699,"UK",'Relevant - In CRM valid'!$M$2:$M$4699,"IT/Systems")+COUNTIFS('Relevant - In CRM unknown'!$T$2:$T$253,$A395,'Relevant - In CRM unknown'!$G$2:$G$253,"UK",'Relevant - In CRM unknown'!$M$2:$M$253,"IT/Systems")+COUNTIFS('Relevant - IN NOW CRM valid'!$T$2:$T$2328,$A395,'Relevant - IN NOW CRM valid'!$G$2:$G$2328,"UK",'Relevant - IN NOW CRM valid'!$M$2:$M$2328,"IT/Systems")+COUNTIFS('Relevant - IN NOW CRM unknown'!$T$2:$T$1227,$A395,'Relevant - IN NOW CRM unknown'!$G$2:$G$1227,"UK",'Relevant - IN NOW CRM unknown'!$M$2:$M$1227,"IT/Systems")+COUNTIFS('Relevant - Not CRM not valid'!$T$2:$T$416,$A395,'Relevant - Not CRM not valid'!$G$2:$G$416,"UK",'Relevant - Not CRM not valid'!$M$2:$M$416,"IT/Systems")+COUNTIFS('Relevant - In CRM not valid'!$T$2:$T$46,$A395,'Relevant - In CRM not valid'!$G$2:$G$46,"UK",'Relevant - In CRM not valid'!$M$2:$M$46,"IT/Systems")</f>
        <v>0</v>
      </c>
      <c r="L395" s="2">
        <f>COUNTIFS('Relevant - In CRM valid'!$T$2:$T$4699,$A395,'Relevant - In CRM valid'!$G$2:$G$4699,"UK",'Relevant - In CRM valid'!$M$2:$M$4699,"")+COUNTIFS('Relevant - In CRM unknown'!$T$2:$T$253,$A395,'Relevant - In CRM unknown'!$G$2:$G$253,"UK",'Relevant - In CRM unknown'!$M$2:$M$253,"")+COUNTIFS('Relevant - IN NOW CRM valid'!$T$2:$T$2328,$A395,'Relevant - IN NOW CRM valid'!$G$2:$G$2328,"UK",'Relevant - IN NOW CRM valid'!$M$2:$M$2328,"")+COUNTIFS('Relevant - IN NOW CRM unknown'!$T$2:$T$1227,$A395,'Relevant - IN NOW CRM unknown'!$G$2:$G$1227,"UK",'Relevant - IN NOW CRM unknown'!$M$2:$M$1227,"")+COUNTIFS('Relevant - Not CRM not valid'!$T$2:$T$416,$A395,'Relevant - Not CRM not valid'!$G$2:$G$416,"UK",'Relevant - Not CRM not valid'!$M$2:$M$416,"")+COUNTIFS('Relevant - In CRM not valid'!$T$2:$T$46,$A395,'Relevant - In CRM not valid'!$G$2:$G$46,"UK",'Relevant - In CRM not valid'!$M$2:$M$46,"")</f>
        <v>0</v>
      </c>
      <c r="M395" s="2">
        <f t="shared" si="12"/>
        <v>1</v>
      </c>
      <c r="N395" s="2">
        <f>COUNTIFS('Relevant - In CRM valid'!$T$2:$T$4699,$A395,'Relevant - In CRM valid'!$G$2:$G$4699,"UK",'Relevant - In CRM valid'!$Q$2:$Q$4699,"valid")+COUNTIFS('Relevant - In CRM unknown'!$T$2:$T$253,$A395,'Relevant - In CRM unknown'!$G$2:$G$253,"UK",'Relevant - In CRM unknown'!$Q$2:$Q$253,"valid")+COUNTIFS('Relevant - IN NOW CRM valid'!$T$2:$T$2328,$A395,'Relevant - IN NOW CRM valid'!$G$2:$G$2328,"UK",'Relevant - IN NOW CRM valid'!$Q$2:$Q$2328,"valid")+COUNTIFS('Relevant - IN NOW CRM unknown'!$T$2:$T$1227,$A395,'Relevant - IN NOW CRM unknown'!$G$2:$G$1227,"UK",'Relevant - IN NOW CRM unknown'!$Q$2:$Q$1227,"valid")+COUNTIFS('Relevant - Not CRM not valid'!$T$2:$T$416,$A395,'Relevant - Not CRM not valid'!$G$2:$G$416,"UK",'Relevant - Not CRM not valid'!$Q$2:$Q$416,"valid")+COUNTIFS('Relevant - In CRM not valid'!$T$2:$T$46,$A395,'Relevant - In CRM not valid'!$G$2:$G$46,"UK",'Relevant - In CRM not valid'!$Q$2:$Q$46,"valid")</f>
        <v>1</v>
      </c>
      <c r="O395" s="2" t="str">
        <f t="shared" si="13"/>
        <v>Finance  IT/Systems</v>
      </c>
    </row>
    <row r="396" spans="1:15" ht="15" customHeight="1">
      <c r="A396" s="2" t="s">
        <v>899</v>
      </c>
      <c r="B396" s="2" t="s">
        <v>900</v>
      </c>
      <c r="C396" s="2" t="s">
        <v>1570</v>
      </c>
      <c r="D396" s="2" t="str">
        <f>IFERROR(INDEX('UK Target Institutions'!$D$2:$D$727,MATCH($A396,'UK Target Institutions'!$A$2:$A$727,0)),"")</f>
        <v>No</v>
      </c>
      <c r="E396" s="2">
        <f>COUNTIFS('Relevant - In CRM valid'!$T$2:$T$4699,$A396,'Relevant - In CRM valid'!$G$2:$G$4699,"UK")+COUNTIFS('Relevant - In CRM unknown'!$T$2:$T$253,$A396,'Relevant - In CRM unknown'!$G$2:$G$253,"UK")+COUNTIFS('Relevant - IN NOW CRM valid'!$T$2:$T$2328,$A396,'Relevant - IN NOW CRM valid'!$G$2:$G$2328,"UK")+COUNTIFS('Relevant - IN NOW CRM unknown'!$T$2:$T$1227,$A396,'Relevant - IN NOW CRM unknown'!$G$2:$G$1227,"UK")+COUNTIFS('Relevant - Not CRM not valid'!$T$2:$T$416,$A396,'Relevant - Not CRM not valid'!$G$2:$G$416,"UK")+COUNTIFS('Relevant - In CRM not valid'!$T$2:$T$46,$A396,'Relevant - In CRM not valid'!$G$2:$G$46,"UK")</f>
        <v>1</v>
      </c>
      <c r="F396" s="2">
        <f>COUNTIFS('Relevant - In CRM valid'!$T$2:$T$4699,$A396,'Relevant - In CRM valid'!$G$2:$G$4699,"UK",'Relevant - In CRM valid'!$M$2:$M$4699,"Research")+COUNTIFS('Relevant - In CRM unknown'!$T$2:$T$253,$A396,'Relevant - In CRM unknown'!$G$2:$G$253,"UK",'Relevant - In CRM unknown'!$M$2:$M$253,"Research")+COUNTIFS('Relevant - IN NOW CRM valid'!$T$2:$T$2328,$A396,'Relevant - IN NOW CRM valid'!$G$2:$G$2328,"UK",'Relevant - IN NOW CRM valid'!$M$2:$M$2328,"Research")+COUNTIFS('Relevant - IN NOW CRM unknown'!$T$2:$T$1227,$A396,'Relevant - IN NOW CRM unknown'!$G$2:$G$1227,"UK",'Relevant - IN NOW CRM unknown'!$M$2:$M$1227,"Research")+COUNTIFS('Relevant - Not CRM not valid'!$T$2:$T$416,$A396,'Relevant - Not CRM not valid'!$G$2:$G$416,"UK",'Relevant - Not CRM not valid'!$M$2:$M$416,"Research")+COUNTIFS('Relevant - In CRM not valid'!$T$2:$T$46,$A396,'Relevant - In CRM not valid'!$G$2:$G$46,"UK",'Relevant - In CRM not valid'!$M$2:$M$46,"Research")</f>
        <v>1</v>
      </c>
      <c r="G396" s="2">
        <f>COUNTIFS('Relevant - In CRM valid'!$T$2:$T$4699,$A396,'Relevant - In CRM valid'!$G$2:$G$4699,"UK",'Relevant - In CRM valid'!$M$2:$M$4699,"Research",'Relevant - In CRM valid'!$R$2:$R$4699,"Senior")+COUNTIFS('Relevant - In CRM unknown'!$T$2:$T$253,$A396,'Relevant - In CRM unknown'!$G$2:$G$253,"UK",'Relevant - In CRM unknown'!$M$2:$M$253,"Research",'Relevant - In CRM unknown'!$R$2:$R$253,"Senior")+COUNTIFS('Relevant - IN NOW CRM valid'!$T$2:$T$2328,$A396,'Relevant - IN NOW CRM valid'!$G$2:$G$2328,"UK",'Relevant - IN NOW CRM valid'!$M$2:$M$2328,"Research",'Relevant - IN NOW CRM valid'!$R$2:$R$2328,"Senior")+COUNTIFS('Relevant - IN NOW CRM unknown'!$T$2:$T$1227,$A396,'Relevant - IN NOW CRM unknown'!$G$2:$G$1227,"UK",'Relevant - IN NOW CRM unknown'!$M$2:$M$1227,"Research",'Relevant - IN NOW CRM unknown'!$R$2:$R$1227,"Senior")+COUNTIFS('Relevant - Not CRM not valid'!$T$2:$T$416,$A396,'Relevant - Not CRM not valid'!$G$2:$G$416,"UK",'Relevant - Not CRM not valid'!$M$2:$M$416,"Research",'Relevant - Not CRM not valid'!$R$2:$R$416,"Senior")+COUNTIFS('Relevant - In CRM not valid'!$T$2:$T$46,$A396,'Relevant - In CRM not valid'!$G$2:$G$46,"UK",'Relevant - In CRM not valid'!$M$2:$M$46,"Research",'Relevant - In CRM not valid'!$R$2:$R$46,"Senior")</f>
        <v>0</v>
      </c>
      <c r="H396" s="2">
        <f>COUNTIFS('Relevant - In CRM valid'!$T$2:$T$4699,$A396,'Relevant - In CRM valid'!$G$2:$G$4699,"UK",'Relevant - In CRM valid'!$M$2:$M$4699,"Research",'Relevant - In CRM valid'!$R$2:$R$4699,"Operational")+COUNTIFS('Relevant - In CRM unknown'!$T$2:$T$253,$A396,'Relevant - In CRM unknown'!$G$2:$G$253,"UK",'Relevant - In CRM unknown'!$M$2:$M$253,"Research",'Relevant - In CRM unknown'!$R$2:$R$253,"Operational")+COUNTIFS('Relevant - IN NOW CRM valid'!$T$2:$T$2328,$A396,'Relevant - IN NOW CRM valid'!$G$2:$G$2328,"UK",'Relevant - IN NOW CRM valid'!$M$2:$M$2328,"Research",'Relevant - IN NOW CRM valid'!$R$2:$R$2328,"Operational")+COUNTIFS('Relevant - IN NOW CRM unknown'!$T$2:$T$1227,$A396,'Relevant - IN NOW CRM unknown'!$G$2:$G$1227,"UK",'Relevant - IN NOW CRM unknown'!$M$2:$M$1227,"Research",'Relevant - IN NOW CRM unknown'!$R$2:$R$1227,"Operational")+COUNTIFS('Relevant - Not CRM not valid'!$T$2:$T$416,$A396,'Relevant - Not CRM not valid'!$G$2:$G$416,"UK",'Relevant - Not CRM not valid'!$M$2:$M$416,"Research",'Relevant - Not CRM not valid'!$R$2:$R$416,"Operational")+COUNTIFS('Relevant - In CRM not valid'!$T$2:$T$46,$A396,'Relevant - In CRM not valid'!$G$2:$G$46,"UK",'Relevant - In CRM not valid'!$M$2:$M$46,"Research",'Relevant - In CRM not valid'!$R$2:$R$46,"Operational")</f>
        <v>0</v>
      </c>
      <c r="I396" s="2">
        <f>COUNTIFS('Relevant - In CRM valid'!$T$2:$T$4699,$A396,'Relevant - In CRM valid'!$G$2:$G$4699,"UK",'Relevant - In CRM valid'!$M$2:$M$4699,"Research",'Relevant - In CRM valid'!$R$2:$R$4699,"Academic")+COUNTIFS('Relevant - In CRM unknown'!$T$2:$T$253,$A396,'Relevant - In CRM unknown'!$G$2:$G$253,"UK",'Relevant - In CRM unknown'!$M$2:$M$253,"Research",'Relevant - In CRM unknown'!$R$2:$R$253,"Academic")+COUNTIFS('Relevant - IN NOW CRM valid'!$T$2:$T$2328,$A396,'Relevant - IN NOW CRM valid'!$G$2:$G$2328,"UK",'Relevant - IN NOW CRM valid'!$M$2:$M$2328,"Research",'Relevant - IN NOW CRM valid'!$R$2:$R$2328,"Academic")+COUNTIFS('Relevant - IN NOW CRM unknown'!$T$2:$T$1227,$A396,'Relevant - IN NOW CRM unknown'!$G$2:$G$1227,"UK",'Relevant - IN NOW CRM unknown'!$M$2:$M$1227,"Research",'Relevant - IN NOW CRM unknown'!$R$2:$R$1227,"Academic")+COUNTIFS('Relevant - Not CRM not valid'!$T$2:$T$416,$A396,'Relevant - Not CRM not valid'!$G$2:$G$416,"UK",'Relevant - Not CRM not valid'!$M$2:$M$416,"Research",'Relevant - Not CRM not valid'!$R$2:$R$416,"Academic")+COUNTIFS('Relevant - In CRM not valid'!$T$2:$T$46,$A396,'Relevant - In CRM not valid'!$G$2:$G$46,"UK",'Relevant - In CRM not valid'!$M$2:$M$46,"Research",'Relevant - In CRM not valid'!$R$2:$R$46,"Academic")</f>
        <v>0</v>
      </c>
      <c r="J396" s="2">
        <f>COUNTIFS('Relevant - In CRM valid'!$T$2:$T$4699,$A396,'Relevant - In CRM valid'!$G$2:$G$4699,"UK",'Relevant - In CRM valid'!$M$2:$M$4699,"Finance")+COUNTIFS('Relevant - In CRM unknown'!$T$2:$T$253,$A396,'Relevant - In CRM unknown'!$G$2:$G$253,"UK",'Relevant - In CRM unknown'!$M$2:$M$253,"Finance")+COUNTIFS('Relevant - IN NOW CRM valid'!$T$2:$T$2328,$A396,'Relevant - IN NOW CRM valid'!$G$2:$G$2328,"UK",'Relevant - IN NOW CRM valid'!$M$2:$M$2328,"Finance")+COUNTIFS('Relevant - IN NOW CRM unknown'!$T$2:$T$1227,$A396,'Relevant - IN NOW CRM unknown'!$G$2:$G$1227,"UK",'Relevant - IN NOW CRM unknown'!$M$2:$M$1227,"Finance")+COUNTIFS('Relevant - Not CRM not valid'!$T$2:$T$416,$A396,'Relevant - Not CRM not valid'!$G$2:$G$416,"UK",'Relevant - Not CRM not valid'!$M$2:$M$416,"Finance")+COUNTIFS('Relevant - In CRM not valid'!$T$2:$T$46,$A396,'Relevant - In CRM not valid'!$G$2:$G$46,"UK",'Relevant - In CRM not valid'!$M$2:$M$46,"Finance")</f>
        <v>0</v>
      </c>
      <c r="K396" s="2">
        <f>COUNTIFS('Relevant - In CRM valid'!$T$2:$T$4699,$A396,'Relevant - In CRM valid'!$G$2:$G$4699,"UK",'Relevant - In CRM valid'!$M$2:$M$4699,"IT/Systems")+COUNTIFS('Relevant - In CRM unknown'!$T$2:$T$253,$A396,'Relevant - In CRM unknown'!$G$2:$G$253,"UK",'Relevant - In CRM unknown'!$M$2:$M$253,"IT/Systems")+COUNTIFS('Relevant - IN NOW CRM valid'!$T$2:$T$2328,$A396,'Relevant - IN NOW CRM valid'!$G$2:$G$2328,"UK",'Relevant - IN NOW CRM valid'!$M$2:$M$2328,"IT/Systems")+COUNTIFS('Relevant - IN NOW CRM unknown'!$T$2:$T$1227,$A396,'Relevant - IN NOW CRM unknown'!$G$2:$G$1227,"UK",'Relevant - IN NOW CRM unknown'!$M$2:$M$1227,"IT/Systems")+COUNTIFS('Relevant - Not CRM not valid'!$T$2:$T$416,$A396,'Relevant - Not CRM not valid'!$G$2:$G$416,"UK",'Relevant - Not CRM not valid'!$M$2:$M$416,"IT/Systems")+COUNTIFS('Relevant - In CRM not valid'!$T$2:$T$46,$A396,'Relevant - In CRM not valid'!$G$2:$G$46,"UK",'Relevant - In CRM not valid'!$M$2:$M$46,"IT/Systems")</f>
        <v>0</v>
      </c>
      <c r="L396" s="2">
        <f>COUNTIFS('Relevant - In CRM valid'!$T$2:$T$4699,$A396,'Relevant - In CRM valid'!$G$2:$G$4699,"UK",'Relevant - In CRM valid'!$M$2:$M$4699,"")+COUNTIFS('Relevant - In CRM unknown'!$T$2:$T$253,$A396,'Relevant - In CRM unknown'!$G$2:$G$253,"UK",'Relevant - In CRM unknown'!$M$2:$M$253,"")+COUNTIFS('Relevant - IN NOW CRM valid'!$T$2:$T$2328,$A396,'Relevant - IN NOW CRM valid'!$G$2:$G$2328,"UK",'Relevant - IN NOW CRM valid'!$M$2:$M$2328,"")+COUNTIFS('Relevant - IN NOW CRM unknown'!$T$2:$T$1227,$A396,'Relevant - IN NOW CRM unknown'!$G$2:$G$1227,"UK",'Relevant - IN NOW CRM unknown'!$M$2:$M$1227,"")+COUNTIFS('Relevant - Not CRM not valid'!$T$2:$T$416,$A396,'Relevant - Not CRM not valid'!$G$2:$G$416,"UK",'Relevant - Not CRM not valid'!$M$2:$M$416,"")+COUNTIFS('Relevant - In CRM not valid'!$T$2:$T$46,$A396,'Relevant - In CRM not valid'!$G$2:$G$46,"UK",'Relevant - In CRM not valid'!$M$2:$M$46,"")</f>
        <v>0</v>
      </c>
      <c r="M396" s="2">
        <f t="shared" si="12"/>
        <v>1</v>
      </c>
      <c r="N396" s="2">
        <f>COUNTIFS('Relevant - In CRM valid'!$T$2:$T$4699,$A396,'Relevant - In CRM valid'!$G$2:$G$4699,"UK",'Relevant - In CRM valid'!$Q$2:$Q$4699,"valid")+COUNTIFS('Relevant - In CRM unknown'!$T$2:$T$253,$A396,'Relevant - In CRM unknown'!$G$2:$G$253,"UK",'Relevant - In CRM unknown'!$Q$2:$Q$253,"valid")+COUNTIFS('Relevant - IN NOW CRM valid'!$T$2:$T$2328,$A396,'Relevant - IN NOW CRM valid'!$G$2:$G$2328,"UK",'Relevant - IN NOW CRM valid'!$Q$2:$Q$2328,"valid")+COUNTIFS('Relevant - IN NOW CRM unknown'!$T$2:$T$1227,$A396,'Relevant - IN NOW CRM unknown'!$G$2:$G$1227,"UK",'Relevant - IN NOW CRM unknown'!$Q$2:$Q$1227,"valid")+COUNTIFS('Relevant - Not CRM not valid'!$T$2:$T$416,$A396,'Relevant - Not CRM not valid'!$G$2:$G$416,"UK",'Relevant - Not CRM not valid'!$Q$2:$Q$416,"valid")+COUNTIFS('Relevant - In CRM not valid'!$T$2:$T$46,$A396,'Relevant - In CRM not valid'!$G$2:$G$46,"UK",'Relevant - In CRM not valid'!$Q$2:$Q$46,"valid")</f>
        <v>0</v>
      </c>
      <c r="O396" s="2" t="str">
        <f t="shared" si="13"/>
        <v>Finance  IT/Systems</v>
      </c>
    </row>
    <row r="397" spans="1:15" ht="15" customHeight="1">
      <c r="A397" s="2" t="s">
        <v>901</v>
      </c>
      <c r="B397" s="2" t="s">
        <v>902</v>
      </c>
      <c r="C397" s="2" t="s">
        <v>383</v>
      </c>
      <c r="D397" s="2" t="str">
        <f>IFERROR(INDEX('UK Target Institutions'!$D$2:$D$727,MATCH($A397,'UK Target Institutions'!$A$2:$A$727,0)),"")</f>
        <v>No</v>
      </c>
      <c r="E397" s="2">
        <f>COUNTIFS('Relevant - In CRM valid'!$T$2:$T$4699,$A397,'Relevant - In CRM valid'!$G$2:$G$4699,"UK")+COUNTIFS('Relevant - In CRM unknown'!$T$2:$T$253,$A397,'Relevant - In CRM unknown'!$G$2:$G$253,"UK")+COUNTIFS('Relevant - IN NOW CRM valid'!$T$2:$T$2328,$A397,'Relevant - IN NOW CRM valid'!$G$2:$G$2328,"UK")+COUNTIFS('Relevant - IN NOW CRM unknown'!$T$2:$T$1227,$A397,'Relevant - IN NOW CRM unknown'!$G$2:$G$1227,"UK")+COUNTIFS('Relevant - Not CRM not valid'!$T$2:$T$416,$A397,'Relevant - Not CRM not valid'!$G$2:$G$416,"UK")+COUNTIFS('Relevant - In CRM not valid'!$T$2:$T$46,$A397,'Relevant - In CRM not valid'!$G$2:$G$46,"UK")</f>
        <v>1</v>
      </c>
      <c r="F397" s="2">
        <f>COUNTIFS('Relevant - In CRM valid'!$T$2:$T$4699,$A397,'Relevant - In CRM valid'!$G$2:$G$4699,"UK",'Relevant - In CRM valid'!$M$2:$M$4699,"Research")+COUNTIFS('Relevant - In CRM unknown'!$T$2:$T$253,$A397,'Relevant - In CRM unknown'!$G$2:$G$253,"UK",'Relevant - In CRM unknown'!$M$2:$M$253,"Research")+COUNTIFS('Relevant - IN NOW CRM valid'!$T$2:$T$2328,$A397,'Relevant - IN NOW CRM valid'!$G$2:$G$2328,"UK",'Relevant - IN NOW CRM valid'!$M$2:$M$2328,"Research")+COUNTIFS('Relevant - IN NOW CRM unknown'!$T$2:$T$1227,$A397,'Relevant - IN NOW CRM unknown'!$G$2:$G$1227,"UK",'Relevant - IN NOW CRM unknown'!$M$2:$M$1227,"Research")+COUNTIFS('Relevant - Not CRM not valid'!$T$2:$T$416,$A397,'Relevant - Not CRM not valid'!$G$2:$G$416,"UK",'Relevant - Not CRM not valid'!$M$2:$M$416,"Research")+COUNTIFS('Relevant - In CRM not valid'!$T$2:$T$46,$A397,'Relevant - In CRM not valid'!$G$2:$G$46,"UK",'Relevant - In CRM not valid'!$M$2:$M$46,"Research")</f>
        <v>0</v>
      </c>
      <c r="G397" s="2">
        <f>COUNTIFS('Relevant - In CRM valid'!$T$2:$T$4699,$A397,'Relevant - In CRM valid'!$G$2:$G$4699,"UK",'Relevant - In CRM valid'!$M$2:$M$4699,"Research",'Relevant - In CRM valid'!$R$2:$R$4699,"Senior")+COUNTIFS('Relevant - In CRM unknown'!$T$2:$T$253,$A397,'Relevant - In CRM unknown'!$G$2:$G$253,"UK",'Relevant - In CRM unknown'!$M$2:$M$253,"Research",'Relevant - In CRM unknown'!$R$2:$R$253,"Senior")+COUNTIFS('Relevant - IN NOW CRM valid'!$T$2:$T$2328,$A397,'Relevant - IN NOW CRM valid'!$G$2:$G$2328,"UK",'Relevant - IN NOW CRM valid'!$M$2:$M$2328,"Research",'Relevant - IN NOW CRM valid'!$R$2:$R$2328,"Senior")+COUNTIFS('Relevant - IN NOW CRM unknown'!$T$2:$T$1227,$A397,'Relevant - IN NOW CRM unknown'!$G$2:$G$1227,"UK",'Relevant - IN NOW CRM unknown'!$M$2:$M$1227,"Research",'Relevant - IN NOW CRM unknown'!$R$2:$R$1227,"Senior")+COUNTIFS('Relevant - Not CRM not valid'!$T$2:$T$416,$A397,'Relevant - Not CRM not valid'!$G$2:$G$416,"UK",'Relevant - Not CRM not valid'!$M$2:$M$416,"Research",'Relevant - Not CRM not valid'!$R$2:$R$416,"Senior")+COUNTIFS('Relevant - In CRM not valid'!$T$2:$T$46,$A397,'Relevant - In CRM not valid'!$G$2:$G$46,"UK",'Relevant - In CRM not valid'!$M$2:$M$46,"Research",'Relevant - In CRM not valid'!$R$2:$R$46,"Senior")</f>
        <v>0</v>
      </c>
      <c r="H397" s="2">
        <f>COUNTIFS('Relevant - In CRM valid'!$T$2:$T$4699,$A397,'Relevant - In CRM valid'!$G$2:$G$4699,"UK",'Relevant - In CRM valid'!$M$2:$M$4699,"Research",'Relevant - In CRM valid'!$R$2:$R$4699,"Operational")+COUNTIFS('Relevant - In CRM unknown'!$T$2:$T$253,$A397,'Relevant - In CRM unknown'!$G$2:$G$253,"UK",'Relevant - In CRM unknown'!$M$2:$M$253,"Research",'Relevant - In CRM unknown'!$R$2:$R$253,"Operational")+COUNTIFS('Relevant - IN NOW CRM valid'!$T$2:$T$2328,$A397,'Relevant - IN NOW CRM valid'!$G$2:$G$2328,"UK",'Relevant - IN NOW CRM valid'!$M$2:$M$2328,"Research",'Relevant - IN NOW CRM valid'!$R$2:$R$2328,"Operational")+COUNTIFS('Relevant - IN NOW CRM unknown'!$T$2:$T$1227,$A397,'Relevant - IN NOW CRM unknown'!$G$2:$G$1227,"UK",'Relevant - IN NOW CRM unknown'!$M$2:$M$1227,"Research",'Relevant - IN NOW CRM unknown'!$R$2:$R$1227,"Operational")+COUNTIFS('Relevant - Not CRM not valid'!$T$2:$T$416,$A397,'Relevant - Not CRM not valid'!$G$2:$G$416,"UK",'Relevant - Not CRM not valid'!$M$2:$M$416,"Research",'Relevant - Not CRM not valid'!$R$2:$R$416,"Operational")+COUNTIFS('Relevant - In CRM not valid'!$T$2:$T$46,$A397,'Relevant - In CRM not valid'!$G$2:$G$46,"UK",'Relevant - In CRM not valid'!$M$2:$M$46,"Research",'Relevant - In CRM not valid'!$R$2:$R$46,"Operational")</f>
        <v>0</v>
      </c>
      <c r="I397" s="2">
        <f>COUNTIFS('Relevant - In CRM valid'!$T$2:$T$4699,$A397,'Relevant - In CRM valid'!$G$2:$G$4699,"UK",'Relevant - In CRM valid'!$M$2:$M$4699,"Research",'Relevant - In CRM valid'!$R$2:$R$4699,"Academic")+COUNTIFS('Relevant - In CRM unknown'!$T$2:$T$253,$A397,'Relevant - In CRM unknown'!$G$2:$G$253,"UK",'Relevant - In CRM unknown'!$M$2:$M$253,"Research",'Relevant - In CRM unknown'!$R$2:$R$253,"Academic")+COUNTIFS('Relevant - IN NOW CRM valid'!$T$2:$T$2328,$A397,'Relevant - IN NOW CRM valid'!$G$2:$G$2328,"UK",'Relevant - IN NOW CRM valid'!$M$2:$M$2328,"Research",'Relevant - IN NOW CRM valid'!$R$2:$R$2328,"Academic")+COUNTIFS('Relevant - IN NOW CRM unknown'!$T$2:$T$1227,$A397,'Relevant - IN NOW CRM unknown'!$G$2:$G$1227,"UK",'Relevant - IN NOW CRM unknown'!$M$2:$M$1227,"Research",'Relevant - IN NOW CRM unknown'!$R$2:$R$1227,"Academic")+COUNTIFS('Relevant - Not CRM not valid'!$T$2:$T$416,$A397,'Relevant - Not CRM not valid'!$G$2:$G$416,"UK",'Relevant - Not CRM not valid'!$M$2:$M$416,"Research",'Relevant - Not CRM not valid'!$R$2:$R$416,"Academic")+COUNTIFS('Relevant - In CRM not valid'!$T$2:$T$46,$A397,'Relevant - In CRM not valid'!$G$2:$G$46,"UK",'Relevant - In CRM not valid'!$M$2:$M$46,"Research",'Relevant - In CRM not valid'!$R$2:$R$46,"Academic")</f>
        <v>0</v>
      </c>
      <c r="J397" s="2">
        <f>COUNTIFS('Relevant - In CRM valid'!$T$2:$T$4699,$A397,'Relevant - In CRM valid'!$G$2:$G$4699,"UK",'Relevant - In CRM valid'!$M$2:$M$4699,"Finance")+COUNTIFS('Relevant - In CRM unknown'!$T$2:$T$253,$A397,'Relevant - In CRM unknown'!$G$2:$G$253,"UK",'Relevant - In CRM unknown'!$M$2:$M$253,"Finance")+COUNTIFS('Relevant - IN NOW CRM valid'!$T$2:$T$2328,$A397,'Relevant - IN NOW CRM valid'!$G$2:$G$2328,"UK",'Relevant - IN NOW CRM valid'!$M$2:$M$2328,"Finance")+COUNTIFS('Relevant - IN NOW CRM unknown'!$T$2:$T$1227,$A397,'Relevant - IN NOW CRM unknown'!$G$2:$G$1227,"UK",'Relevant - IN NOW CRM unknown'!$M$2:$M$1227,"Finance")+COUNTIFS('Relevant - Not CRM not valid'!$T$2:$T$416,$A397,'Relevant - Not CRM not valid'!$G$2:$G$416,"UK",'Relevant - Not CRM not valid'!$M$2:$M$416,"Finance")+COUNTIFS('Relevant - In CRM not valid'!$T$2:$T$46,$A397,'Relevant - In CRM not valid'!$G$2:$G$46,"UK",'Relevant - In CRM not valid'!$M$2:$M$46,"Finance")</f>
        <v>0</v>
      </c>
      <c r="K397" s="2">
        <f>COUNTIFS('Relevant - In CRM valid'!$T$2:$T$4699,$A397,'Relevant - In CRM valid'!$G$2:$G$4699,"UK",'Relevant - In CRM valid'!$M$2:$M$4699,"IT/Systems")+COUNTIFS('Relevant - In CRM unknown'!$T$2:$T$253,$A397,'Relevant - In CRM unknown'!$G$2:$G$253,"UK",'Relevant - In CRM unknown'!$M$2:$M$253,"IT/Systems")+COUNTIFS('Relevant - IN NOW CRM valid'!$T$2:$T$2328,$A397,'Relevant - IN NOW CRM valid'!$G$2:$G$2328,"UK",'Relevant - IN NOW CRM valid'!$M$2:$M$2328,"IT/Systems")+COUNTIFS('Relevant - IN NOW CRM unknown'!$T$2:$T$1227,$A397,'Relevant - IN NOW CRM unknown'!$G$2:$G$1227,"UK",'Relevant - IN NOW CRM unknown'!$M$2:$M$1227,"IT/Systems")+COUNTIFS('Relevant - Not CRM not valid'!$T$2:$T$416,$A397,'Relevant - Not CRM not valid'!$G$2:$G$416,"UK",'Relevant - Not CRM not valid'!$M$2:$M$416,"IT/Systems")+COUNTIFS('Relevant - In CRM not valid'!$T$2:$T$46,$A397,'Relevant - In CRM not valid'!$G$2:$G$46,"UK",'Relevant - In CRM not valid'!$M$2:$M$46,"IT/Systems")</f>
        <v>0</v>
      </c>
      <c r="L397" s="2">
        <f>COUNTIFS('Relevant - In CRM valid'!$T$2:$T$4699,$A397,'Relevant - In CRM valid'!$G$2:$G$4699,"UK",'Relevant - In CRM valid'!$M$2:$M$4699,"")+COUNTIFS('Relevant - In CRM unknown'!$T$2:$T$253,$A397,'Relevant - In CRM unknown'!$G$2:$G$253,"UK",'Relevant - In CRM unknown'!$M$2:$M$253,"")+COUNTIFS('Relevant - IN NOW CRM valid'!$T$2:$T$2328,$A397,'Relevant - IN NOW CRM valid'!$G$2:$G$2328,"UK",'Relevant - IN NOW CRM valid'!$M$2:$M$2328,"")+COUNTIFS('Relevant - IN NOW CRM unknown'!$T$2:$T$1227,$A397,'Relevant - IN NOW CRM unknown'!$G$2:$G$1227,"UK",'Relevant - IN NOW CRM unknown'!$M$2:$M$1227,"")+COUNTIFS('Relevant - Not CRM not valid'!$T$2:$T$416,$A397,'Relevant - Not CRM not valid'!$G$2:$G$416,"UK",'Relevant - Not CRM not valid'!$M$2:$M$416,"")+COUNTIFS('Relevant - In CRM not valid'!$T$2:$T$46,$A397,'Relevant - In CRM not valid'!$G$2:$G$46,"UK",'Relevant - In CRM not valid'!$M$2:$M$46,"")</f>
        <v>1</v>
      </c>
      <c r="M397" s="2">
        <f t="shared" si="12"/>
        <v>0</v>
      </c>
      <c r="N397" s="2">
        <f>COUNTIFS('Relevant - In CRM valid'!$T$2:$T$4699,$A397,'Relevant - In CRM valid'!$G$2:$G$4699,"UK",'Relevant - In CRM valid'!$Q$2:$Q$4699,"valid")+COUNTIFS('Relevant - In CRM unknown'!$T$2:$T$253,$A397,'Relevant - In CRM unknown'!$G$2:$G$253,"UK",'Relevant - In CRM unknown'!$Q$2:$Q$253,"valid")+COUNTIFS('Relevant - IN NOW CRM valid'!$T$2:$T$2328,$A397,'Relevant - IN NOW CRM valid'!$G$2:$G$2328,"UK",'Relevant - IN NOW CRM valid'!$Q$2:$Q$2328,"valid")+COUNTIFS('Relevant - IN NOW CRM unknown'!$T$2:$T$1227,$A397,'Relevant - IN NOW CRM unknown'!$G$2:$G$1227,"UK",'Relevant - IN NOW CRM unknown'!$Q$2:$Q$1227,"valid")+COUNTIFS('Relevant - Not CRM not valid'!$T$2:$T$416,$A397,'Relevant - Not CRM not valid'!$G$2:$G$416,"UK",'Relevant - Not CRM not valid'!$Q$2:$Q$416,"valid")+COUNTIFS('Relevant - In CRM not valid'!$T$2:$T$46,$A397,'Relevant - In CRM not valid'!$G$2:$G$46,"UK",'Relevant - In CRM not valid'!$Q$2:$Q$46,"valid")</f>
        <v>1</v>
      </c>
      <c r="O397" s="2" t="str">
        <f t="shared" si="13"/>
        <v>Research  Finance  IT/Systems</v>
      </c>
    </row>
    <row r="398" spans="1:15" ht="15" customHeight="1">
      <c r="A398" s="2" t="s">
        <v>903</v>
      </c>
      <c r="B398" s="2" t="s">
        <v>904</v>
      </c>
      <c r="C398" s="2" t="s">
        <v>1570</v>
      </c>
      <c r="D398" s="2" t="str">
        <f>IFERROR(INDEX('UK Target Institutions'!$D$2:$D$727,MATCH($A398,'UK Target Institutions'!$A$2:$A$727,0)),"")</f>
        <v>No</v>
      </c>
      <c r="E398" s="2">
        <f>COUNTIFS('Relevant - In CRM valid'!$T$2:$T$4699,$A398,'Relevant - In CRM valid'!$G$2:$G$4699,"UK")+COUNTIFS('Relevant - In CRM unknown'!$T$2:$T$253,$A398,'Relevant - In CRM unknown'!$G$2:$G$253,"UK")+COUNTIFS('Relevant - IN NOW CRM valid'!$T$2:$T$2328,$A398,'Relevant - IN NOW CRM valid'!$G$2:$G$2328,"UK")+COUNTIFS('Relevant - IN NOW CRM unknown'!$T$2:$T$1227,$A398,'Relevant - IN NOW CRM unknown'!$G$2:$G$1227,"UK")+COUNTIFS('Relevant - Not CRM not valid'!$T$2:$T$416,$A398,'Relevant - Not CRM not valid'!$G$2:$G$416,"UK")+COUNTIFS('Relevant - In CRM not valid'!$T$2:$T$46,$A398,'Relevant - In CRM not valid'!$G$2:$G$46,"UK")</f>
        <v>1</v>
      </c>
      <c r="F398" s="2">
        <f>COUNTIFS('Relevant - In CRM valid'!$T$2:$T$4699,$A398,'Relevant - In CRM valid'!$G$2:$G$4699,"UK",'Relevant - In CRM valid'!$M$2:$M$4699,"Research")+COUNTIFS('Relevant - In CRM unknown'!$T$2:$T$253,$A398,'Relevant - In CRM unknown'!$G$2:$G$253,"UK",'Relevant - In CRM unknown'!$M$2:$M$253,"Research")+COUNTIFS('Relevant - IN NOW CRM valid'!$T$2:$T$2328,$A398,'Relevant - IN NOW CRM valid'!$G$2:$G$2328,"UK",'Relevant - IN NOW CRM valid'!$M$2:$M$2328,"Research")+COUNTIFS('Relevant - IN NOW CRM unknown'!$T$2:$T$1227,$A398,'Relevant - IN NOW CRM unknown'!$G$2:$G$1227,"UK",'Relevant - IN NOW CRM unknown'!$M$2:$M$1227,"Research")+COUNTIFS('Relevant - Not CRM not valid'!$T$2:$T$416,$A398,'Relevant - Not CRM not valid'!$G$2:$G$416,"UK",'Relevant - Not CRM not valid'!$M$2:$M$416,"Research")+COUNTIFS('Relevant - In CRM not valid'!$T$2:$T$46,$A398,'Relevant - In CRM not valid'!$G$2:$G$46,"UK",'Relevant - In CRM not valid'!$M$2:$M$46,"Research")</f>
        <v>1</v>
      </c>
      <c r="G398" s="2">
        <f>COUNTIFS('Relevant - In CRM valid'!$T$2:$T$4699,$A398,'Relevant - In CRM valid'!$G$2:$G$4699,"UK",'Relevant - In CRM valid'!$M$2:$M$4699,"Research",'Relevant - In CRM valid'!$R$2:$R$4699,"Senior")+COUNTIFS('Relevant - In CRM unknown'!$T$2:$T$253,$A398,'Relevant - In CRM unknown'!$G$2:$G$253,"UK",'Relevant - In CRM unknown'!$M$2:$M$253,"Research",'Relevant - In CRM unknown'!$R$2:$R$253,"Senior")+COUNTIFS('Relevant - IN NOW CRM valid'!$T$2:$T$2328,$A398,'Relevant - IN NOW CRM valid'!$G$2:$G$2328,"UK",'Relevant - IN NOW CRM valid'!$M$2:$M$2328,"Research",'Relevant - IN NOW CRM valid'!$R$2:$R$2328,"Senior")+COUNTIFS('Relevant - IN NOW CRM unknown'!$T$2:$T$1227,$A398,'Relevant - IN NOW CRM unknown'!$G$2:$G$1227,"UK",'Relevant - IN NOW CRM unknown'!$M$2:$M$1227,"Research",'Relevant - IN NOW CRM unknown'!$R$2:$R$1227,"Senior")+COUNTIFS('Relevant - Not CRM not valid'!$T$2:$T$416,$A398,'Relevant - Not CRM not valid'!$G$2:$G$416,"UK",'Relevant - Not CRM not valid'!$M$2:$M$416,"Research",'Relevant - Not CRM not valid'!$R$2:$R$416,"Senior")+COUNTIFS('Relevant - In CRM not valid'!$T$2:$T$46,$A398,'Relevant - In CRM not valid'!$G$2:$G$46,"UK",'Relevant - In CRM not valid'!$M$2:$M$46,"Research",'Relevant - In CRM not valid'!$R$2:$R$46,"Senior")</f>
        <v>1</v>
      </c>
      <c r="H398" s="2">
        <f>COUNTIFS('Relevant - In CRM valid'!$T$2:$T$4699,$A398,'Relevant - In CRM valid'!$G$2:$G$4699,"UK",'Relevant - In CRM valid'!$M$2:$M$4699,"Research",'Relevant - In CRM valid'!$R$2:$R$4699,"Operational")+COUNTIFS('Relevant - In CRM unknown'!$T$2:$T$253,$A398,'Relevant - In CRM unknown'!$G$2:$G$253,"UK",'Relevant - In CRM unknown'!$M$2:$M$253,"Research",'Relevant - In CRM unknown'!$R$2:$R$253,"Operational")+COUNTIFS('Relevant - IN NOW CRM valid'!$T$2:$T$2328,$A398,'Relevant - IN NOW CRM valid'!$G$2:$G$2328,"UK",'Relevant - IN NOW CRM valid'!$M$2:$M$2328,"Research",'Relevant - IN NOW CRM valid'!$R$2:$R$2328,"Operational")+COUNTIFS('Relevant - IN NOW CRM unknown'!$T$2:$T$1227,$A398,'Relevant - IN NOW CRM unknown'!$G$2:$G$1227,"UK",'Relevant - IN NOW CRM unknown'!$M$2:$M$1227,"Research",'Relevant - IN NOW CRM unknown'!$R$2:$R$1227,"Operational")+COUNTIFS('Relevant - Not CRM not valid'!$T$2:$T$416,$A398,'Relevant - Not CRM not valid'!$G$2:$G$416,"UK",'Relevant - Not CRM not valid'!$M$2:$M$416,"Research",'Relevant - Not CRM not valid'!$R$2:$R$416,"Operational")+COUNTIFS('Relevant - In CRM not valid'!$T$2:$T$46,$A398,'Relevant - In CRM not valid'!$G$2:$G$46,"UK",'Relevant - In CRM not valid'!$M$2:$M$46,"Research",'Relevant - In CRM not valid'!$R$2:$R$46,"Operational")</f>
        <v>0</v>
      </c>
      <c r="I398" s="2">
        <f>COUNTIFS('Relevant - In CRM valid'!$T$2:$T$4699,$A398,'Relevant - In CRM valid'!$G$2:$G$4699,"UK",'Relevant - In CRM valid'!$M$2:$M$4699,"Research",'Relevant - In CRM valid'!$R$2:$R$4699,"Academic")+COUNTIFS('Relevant - In CRM unknown'!$T$2:$T$253,$A398,'Relevant - In CRM unknown'!$G$2:$G$253,"UK",'Relevant - In CRM unknown'!$M$2:$M$253,"Research",'Relevant - In CRM unknown'!$R$2:$R$253,"Academic")+COUNTIFS('Relevant - IN NOW CRM valid'!$T$2:$T$2328,$A398,'Relevant - IN NOW CRM valid'!$G$2:$G$2328,"UK",'Relevant - IN NOW CRM valid'!$M$2:$M$2328,"Research",'Relevant - IN NOW CRM valid'!$R$2:$R$2328,"Academic")+COUNTIFS('Relevant - IN NOW CRM unknown'!$T$2:$T$1227,$A398,'Relevant - IN NOW CRM unknown'!$G$2:$G$1227,"UK",'Relevant - IN NOW CRM unknown'!$M$2:$M$1227,"Research",'Relevant - IN NOW CRM unknown'!$R$2:$R$1227,"Academic")+COUNTIFS('Relevant - Not CRM not valid'!$T$2:$T$416,$A398,'Relevant - Not CRM not valid'!$G$2:$G$416,"UK",'Relevant - Not CRM not valid'!$M$2:$M$416,"Research",'Relevant - Not CRM not valid'!$R$2:$R$416,"Academic")+COUNTIFS('Relevant - In CRM not valid'!$T$2:$T$46,$A398,'Relevant - In CRM not valid'!$G$2:$G$46,"UK",'Relevant - In CRM not valid'!$M$2:$M$46,"Research",'Relevant - In CRM not valid'!$R$2:$R$46,"Academic")</f>
        <v>0</v>
      </c>
      <c r="J398" s="2">
        <f>COUNTIFS('Relevant - In CRM valid'!$T$2:$T$4699,$A398,'Relevant - In CRM valid'!$G$2:$G$4699,"UK",'Relevant - In CRM valid'!$M$2:$M$4699,"Finance")+COUNTIFS('Relevant - In CRM unknown'!$T$2:$T$253,$A398,'Relevant - In CRM unknown'!$G$2:$G$253,"UK",'Relevant - In CRM unknown'!$M$2:$M$253,"Finance")+COUNTIFS('Relevant - IN NOW CRM valid'!$T$2:$T$2328,$A398,'Relevant - IN NOW CRM valid'!$G$2:$G$2328,"UK",'Relevant - IN NOW CRM valid'!$M$2:$M$2328,"Finance")+COUNTIFS('Relevant - IN NOW CRM unknown'!$T$2:$T$1227,$A398,'Relevant - IN NOW CRM unknown'!$G$2:$G$1227,"UK",'Relevant - IN NOW CRM unknown'!$M$2:$M$1227,"Finance")+COUNTIFS('Relevant - Not CRM not valid'!$T$2:$T$416,$A398,'Relevant - Not CRM not valid'!$G$2:$G$416,"UK",'Relevant - Not CRM not valid'!$M$2:$M$416,"Finance")+COUNTIFS('Relevant - In CRM not valid'!$T$2:$T$46,$A398,'Relevant - In CRM not valid'!$G$2:$G$46,"UK",'Relevant - In CRM not valid'!$M$2:$M$46,"Finance")</f>
        <v>0</v>
      </c>
      <c r="K398" s="2">
        <f>COUNTIFS('Relevant - In CRM valid'!$T$2:$T$4699,$A398,'Relevant - In CRM valid'!$G$2:$G$4699,"UK",'Relevant - In CRM valid'!$M$2:$M$4699,"IT/Systems")+COUNTIFS('Relevant - In CRM unknown'!$T$2:$T$253,$A398,'Relevant - In CRM unknown'!$G$2:$G$253,"UK",'Relevant - In CRM unknown'!$M$2:$M$253,"IT/Systems")+COUNTIFS('Relevant - IN NOW CRM valid'!$T$2:$T$2328,$A398,'Relevant - IN NOW CRM valid'!$G$2:$G$2328,"UK",'Relevant - IN NOW CRM valid'!$M$2:$M$2328,"IT/Systems")+COUNTIFS('Relevant - IN NOW CRM unknown'!$T$2:$T$1227,$A398,'Relevant - IN NOW CRM unknown'!$G$2:$G$1227,"UK",'Relevant - IN NOW CRM unknown'!$M$2:$M$1227,"IT/Systems")+COUNTIFS('Relevant - Not CRM not valid'!$T$2:$T$416,$A398,'Relevant - Not CRM not valid'!$G$2:$G$416,"UK",'Relevant - Not CRM not valid'!$M$2:$M$416,"IT/Systems")+COUNTIFS('Relevant - In CRM not valid'!$T$2:$T$46,$A398,'Relevant - In CRM not valid'!$G$2:$G$46,"UK",'Relevant - In CRM not valid'!$M$2:$M$46,"IT/Systems")</f>
        <v>0</v>
      </c>
      <c r="L398" s="2">
        <f>COUNTIFS('Relevant - In CRM valid'!$T$2:$T$4699,$A398,'Relevant - In CRM valid'!$G$2:$G$4699,"UK",'Relevant - In CRM valid'!$M$2:$M$4699,"")+COUNTIFS('Relevant - In CRM unknown'!$T$2:$T$253,$A398,'Relevant - In CRM unknown'!$G$2:$G$253,"UK",'Relevant - In CRM unknown'!$M$2:$M$253,"")+COUNTIFS('Relevant - IN NOW CRM valid'!$T$2:$T$2328,$A398,'Relevant - IN NOW CRM valid'!$G$2:$G$2328,"UK",'Relevant - IN NOW CRM valid'!$M$2:$M$2328,"")+COUNTIFS('Relevant - IN NOW CRM unknown'!$T$2:$T$1227,$A398,'Relevant - IN NOW CRM unknown'!$G$2:$G$1227,"UK",'Relevant - IN NOW CRM unknown'!$M$2:$M$1227,"")+COUNTIFS('Relevant - Not CRM not valid'!$T$2:$T$416,$A398,'Relevant - Not CRM not valid'!$G$2:$G$416,"UK",'Relevant - Not CRM not valid'!$M$2:$M$416,"")+COUNTIFS('Relevant - In CRM not valid'!$T$2:$T$46,$A398,'Relevant - In CRM not valid'!$G$2:$G$46,"UK",'Relevant - In CRM not valid'!$M$2:$M$46,"")</f>
        <v>0</v>
      </c>
      <c r="M398" s="2">
        <f t="shared" si="12"/>
        <v>1</v>
      </c>
      <c r="N398" s="2">
        <f>COUNTIFS('Relevant - In CRM valid'!$T$2:$T$4699,$A398,'Relevant - In CRM valid'!$G$2:$G$4699,"UK",'Relevant - In CRM valid'!$Q$2:$Q$4699,"valid")+COUNTIFS('Relevant - In CRM unknown'!$T$2:$T$253,$A398,'Relevant - In CRM unknown'!$G$2:$G$253,"UK",'Relevant - In CRM unknown'!$Q$2:$Q$253,"valid")+COUNTIFS('Relevant - IN NOW CRM valid'!$T$2:$T$2328,$A398,'Relevant - IN NOW CRM valid'!$G$2:$G$2328,"UK",'Relevant - IN NOW CRM valid'!$Q$2:$Q$2328,"valid")+COUNTIFS('Relevant - IN NOW CRM unknown'!$T$2:$T$1227,$A398,'Relevant - IN NOW CRM unknown'!$G$2:$G$1227,"UK",'Relevant - IN NOW CRM unknown'!$Q$2:$Q$1227,"valid")+COUNTIFS('Relevant - Not CRM not valid'!$T$2:$T$416,$A398,'Relevant - Not CRM not valid'!$G$2:$G$416,"UK",'Relevant - Not CRM not valid'!$Q$2:$Q$416,"valid")+COUNTIFS('Relevant - In CRM not valid'!$T$2:$T$46,$A398,'Relevant - In CRM not valid'!$G$2:$G$46,"UK",'Relevant - In CRM not valid'!$Q$2:$Q$46,"valid")</f>
        <v>1</v>
      </c>
      <c r="O398" s="2" t="str">
        <f t="shared" si="13"/>
        <v>Finance  IT/Systems</v>
      </c>
    </row>
    <row r="399" spans="1:15" ht="15" customHeight="1">
      <c r="A399" s="2" t="s">
        <v>905</v>
      </c>
      <c r="B399" s="2" t="s">
        <v>906</v>
      </c>
      <c r="C399" s="2" t="s">
        <v>1570</v>
      </c>
      <c r="D399" s="2" t="str">
        <f>IFERROR(INDEX('UK Target Institutions'!$D$2:$D$727,MATCH($A399,'UK Target Institutions'!$A$2:$A$727,0)),"")</f>
        <v>No</v>
      </c>
      <c r="E399" s="2">
        <f>COUNTIFS('Relevant - In CRM valid'!$T$2:$T$4699,$A399,'Relevant - In CRM valid'!$G$2:$G$4699,"UK")+COUNTIFS('Relevant - In CRM unknown'!$T$2:$T$253,$A399,'Relevant - In CRM unknown'!$G$2:$G$253,"UK")+COUNTIFS('Relevant - IN NOW CRM valid'!$T$2:$T$2328,$A399,'Relevant - IN NOW CRM valid'!$G$2:$G$2328,"UK")+COUNTIFS('Relevant - IN NOW CRM unknown'!$T$2:$T$1227,$A399,'Relevant - IN NOW CRM unknown'!$G$2:$G$1227,"UK")+COUNTIFS('Relevant - Not CRM not valid'!$T$2:$T$416,$A399,'Relevant - Not CRM not valid'!$G$2:$G$416,"UK")+COUNTIFS('Relevant - In CRM not valid'!$T$2:$T$46,$A399,'Relevant - In CRM not valid'!$G$2:$G$46,"UK")</f>
        <v>1</v>
      </c>
      <c r="F399" s="2">
        <f>COUNTIFS('Relevant - In CRM valid'!$T$2:$T$4699,$A399,'Relevant - In CRM valid'!$G$2:$G$4699,"UK",'Relevant - In CRM valid'!$M$2:$M$4699,"Research")+COUNTIFS('Relevant - In CRM unknown'!$T$2:$T$253,$A399,'Relevant - In CRM unknown'!$G$2:$G$253,"UK",'Relevant - In CRM unknown'!$M$2:$M$253,"Research")+COUNTIFS('Relevant - IN NOW CRM valid'!$T$2:$T$2328,$A399,'Relevant - IN NOW CRM valid'!$G$2:$G$2328,"UK",'Relevant - IN NOW CRM valid'!$M$2:$M$2328,"Research")+COUNTIFS('Relevant - IN NOW CRM unknown'!$T$2:$T$1227,$A399,'Relevant - IN NOW CRM unknown'!$G$2:$G$1227,"UK",'Relevant - IN NOW CRM unknown'!$M$2:$M$1227,"Research")+COUNTIFS('Relevant - Not CRM not valid'!$T$2:$T$416,$A399,'Relevant - Not CRM not valid'!$G$2:$G$416,"UK",'Relevant - Not CRM not valid'!$M$2:$M$416,"Research")+COUNTIFS('Relevant - In CRM not valid'!$T$2:$T$46,$A399,'Relevant - In CRM not valid'!$G$2:$G$46,"UK",'Relevant - In CRM not valid'!$M$2:$M$46,"Research")</f>
        <v>1</v>
      </c>
      <c r="G399" s="2">
        <f>COUNTIFS('Relevant - In CRM valid'!$T$2:$T$4699,$A399,'Relevant - In CRM valid'!$G$2:$G$4699,"UK",'Relevant - In CRM valid'!$M$2:$M$4699,"Research",'Relevant - In CRM valid'!$R$2:$R$4699,"Senior")+COUNTIFS('Relevant - In CRM unknown'!$T$2:$T$253,$A399,'Relevant - In CRM unknown'!$G$2:$G$253,"UK",'Relevant - In CRM unknown'!$M$2:$M$253,"Research",'Relevant - In CRM unknown'!$R$2:$R$253,"Senior")+COUNTIFS('Relevant - IN NOW CRM valid'!$T$2:$T$2328,$A399,'Relevant - IN NOW CRM valid'!$G$2:$G$2328,"UK",'Relevant - IN NOW CRM valid'!$M$2:$M$2328,"Research",'Relevant - IN NOW CRM valid'!$R$2:$R$2328,"Senior")+COUNTIFS('Relevant - IN NOW CRM unknown'!$T$2:$T$1227,$A399,'Relevant - IN NOW CRM unknown'!$G$2:$G$1227,"UK",'Relevant - IN NOW CRM unknown'!$M$2:$M$1227,"Research",'Relevant - IN NOW CRM unknown'!$R$2:$R$1227,"Senior")+COUNTIFS('Relevant - Not CRM not valid'!$T$2:$T$416,$A399,'Relevant - Not CRM not valid'!$G$2:$G$416,"UK",'Relevant - Not CRM not valid'!$M$2:$M$416,"Research",'Relevant - Not CRM not valid'!$R$2:$R$416,"Senior")+COUNTIFS('Relevant - In CRM not valid'!$T$2:$T$46,$A399,'Relevant - In CRM not valid'!$G$2:$G$46,"UK",'Relevant - In CRM not valid'!$M$2:$M$46,"Research",'Relevant - In CRM not valid'!$R$2:$R$46,"Senior")</f>
        <v>1</v>
      </c>
      <c r="H399" s="2">
        <f>COUNTIFS('Relevant - In CRM valid'!$T$2:$T$4699,$A399,'Relevant - In CRM valid'!$G$2:$G$4699,"UK",'Relevant - In CRM valid'!$M$2:$M$4699,"Research",'Relevant - In CRM valid'!$R$2:$R$4699,"Operational")+COUNTIFS('Relevant - In CRM unknown'!$T$2:$T$253,$A399,'Relevant - In CRM unknown'!$G$2:$G$253,"UK",'Relevant - In CRM unknown'!$M$2:$M$253,"Research",'Relevant - In CRM unknown'!$R$2:$R$253,"Operational")+COUNTIFS('Relevant - IN NOW CRM valid'!$T$2:$T$2328,$A399,'Relevant - IN NOW CRM valid'!$G$2:$G$2328,"UK",'Relevant - IN NOW CRM valid'!$M$2:$M$2328,"Research",'Relevant - IN NOW CRM valid'!$R$2:$R$2328,"Operational")+COUNTIFS('Relevant - IN NOW CRM unknown'!$T$2:$T$1227,$A399,'Relevant - IN NOW CRM unknown'!$G$2:$G$1227,"UK",'Relevant - IN NOW CRM unknown'!$M$2:$M$1227,"Research",'Relevant - IN NOW CRM unknown'!$R$2:$R$1227,"Operational")+COUNTIFS('Relevant - Not CRM not valid'!$T$2:$T$416,$A399,'Relevant - Not CRM not valid'!$G$2:$G$416,"UK",'Relevant - Not CRM not valid'!$M$2:$M$416,"Research",'Relevant - Not CRM not valid'!$R$2:$R$416,"Operational")+COUNTIFS('Relevant - In CRM not valid'!$T$2:$T$46,$A399,'Relevant - In CRM not valid'!$G$2:$G$46,"UK",'Relevant - In CRM not valid'!$M$2:$M$46,"Research",'Relevant - In CRM not valid'!$R$2:$R$46,"Operational")</f>
        <v>0</v>
      </c>
      <c r="I399" s="2">
        <f>COUNTIFS('Relevant - In CRM valid'!$T$2:$T$4699,$A399,'Relevant - In CRM valid'!$G$2:$G$4699,"UK",'Relevant - In CRM valid'!$M$2:$M$4699,"Research",'Relevant - In CRM valid'!$R$2:$R$4699,"Academic")+COUNTIFS('Relevant - In CRM unknown'!$T$2:$T$253,$A399,'Relevant - In CRM unknown'!$G$2:$G$253,"UK",'Relevant - In CRM unknown'!$M$2:$M$253,"Research",'Relevant - In CRM unknown'!$R$2:$R$253,"Academic")+COUNTIFS('Relevant - IN NOW CRM valid'!$T$2:$T$2328,$A399,'Relevant - IN NOW CRM valid'!$G$2:$G$2328,"UK",'Relevant - IN NOW CRM valid'!$M$2:$M$2328,"Research",'Relevant - IN NOW CRM valid'!$R$2:$R$2328,"Academic")+COUNTIFS('Relevant - IN NOW CRM unknown'!$T$2:$T$1227,$A399,'Relevant - IN NOW CRM unknown'!$G$2:$G$1227,"UK",'Relevant - IN NOW CRM unknown'!$M$2:$M$1227,"Research",'Relevant - IN NOW CRM unknown'!$R$2:$R$1227,"Academic")+COUNTIFS('Relevant - Not CRM not valid'!$T$2:$T$416,$A399,'Relevant - Not CRM not valid'!$G$2:$G$416,"UK",'Relevant - Not CRM not valid'!$M$2:$M$416,"Research",'Relevant - Not CRM not valid'!$R$2:$R$416,"Academic")+COUNTIFS('Relevant - In CRM not valid'!$T$2:$T$46,$A399,'Relevant - In CRM not valid'!$G$2:$G$46,"UK",'Relevant - In CRM not valid'!$M$2:$M$46,"Research",'Relevant - In CRM not valid'!$R$2:$R$46,"Academic")</f>
        <v>0</v>
      </c>
      <c r="J399" s="2">
        <f>COUNTIFS('Relevant - In CRM valid'!$T$2:$T$4699,$A399,'Relevant - In CRM valid'!$G$2:$G$4699,"UK",'Relevant - In CRM valid'!$M$2:$M$4699,"Finance")+COUNTIFS('Relevant - In CRM unknown'!$T$2:$T$253,$A399,'Relevant - In CRM unknown'!$G$2:$G$253,"UK",'Relevant - In CRM unknown'!$M$2:$M$253,"Finance")+COUNTIFS('Relevant - IN NOW CRM valid'!$T$2:$T$2328,$A399,'Relevant - IN NOW CRM valid'!$G$2:$G$2328,"UK",'Relevant - IN NOW CRM valid'!$M$2:$M$2328,"Finance")+COUNTIFS('Relevant - IN NOW CRM unknown'!$T$2:$T$1227,$A399,'Relevant - IN NOW CRM unknown'!$G$2:$G$1227,"UK",'Relevant - IN NOW CRM unknown'!$M$2:$M$1227,"Finance")+COUNTIFS('Relevant - Not CRM not valid'!$T$2:$T$416,$A399,'Relevant - Not CRM not valid'!$G$2:$G$416,"UK",'Relevant - Not CRM not valid'!$M$2:$M$416,"Finance")+COUNTIFS('Relevant - In CRM not valid'!$T$2:$T$46,$A399,'Relevant - In CRM not valid'!$G$2:$G$46,"UK",'Relevant - In CRM not valid'!$M$2:$M$46,"Finance")</f>
        <v>0</v>
      </c>
      <c r="K399" s="2">
        <f>COUNTIFS('Relevant - In CRM valid'!$T$2:$T$4699,$A399,'Relevant - In CRM valid'!$G$2:$G$4699,"UK",'Relevant - In CRM valid'!$M$2:$M$4699,"IT/Systems")+COUNTIFS('Relevant - In CRM unknown'!$T$2:$T$253,$A399,'Relevant - In CRM unknown'!$G$2:$G$253,"UK",'Relevant - In CRM unknown'!$M$2:$M$253,"IT/Systems")+COUNTIFS('Relevant - IN NOW CRM valid'!$T$2:$T$2328,$A399,'Relevant - IN NOW CRM valid'!$G$2:$G$2328,"UK",'Relevant - IN NOW CRM valid'!$M$2:$M$2328,"IT/Systems")+COUNTIFS('Relevant - IN NOW CRM unknown'!$T$2:$T$1227,$A399,'Relevant - IN NOW CRM unknown'!$G$2:$G$1227,"UK",'Relevant - IN NOW CRM unknown'!$M$2:$M$1227,"IT/Systems")+COUNTIFS('Relevant - Not CRM not valid'!$T$2:$T$416,$A399,'Relevant - Not CRM not valid'!$G$2:$G$416,"UK",'Relevant - Not CRM not valid'!$M$2:$M$416,"IT/Systems")+COUNTIFS('Relevant - In CRM not valid'!$T$2:$T$46,$A399,'Relevant - In CRM not valid'!$G$2:$G$46,"UK",'Relevant - In CRM not valid'!$M$2:$M$46,"IT/Systems")</f>
        <v>0</v>
      </c>
      <c r="L399" s="2">
        <f>COUNTIFS('Relevant - In CRM valid'!$T$2:$T$4699,$A399,'Relevant - In CRM valid'!$G$2:$G$4699,"UK",'Relevant - In CRM valid'!$M$2:$M$4699,"")+COUNTIFS('Relevant - In CRM unknown'!$T$2:$T$253,$A399,'Relevant - In CRM unknown'!$G$2:$G$253,"UK",'Relevant - In CRM unknown'!$M$2:$M$253,"")+COUNTIFS('Relevant - IN NOW CRM valid'!$T$2:$T$2328,$A399,'Relevant - IN NOW CRM valid'!$G$2:$G$2328,"UK",'Relevant - IN NOW CRM valid'!$M$2:$M$2328,"")+COUNTIFS('Relevant - IN NOW CRM unknown'!$T$2:$T$1227,$A399,'Relevant - IN NOW CRM unknown'!$G$2:$G$1227,"UK",'Relevant - IN NOW CRM unknown'!$M$2:$M$1227,"")+COUNTIFS('Relevant - Not CRM not valid'!$T$2:$T$416,$A399,'Relevant - Not CRM not valid'!$G$2:$G$416,"UK",'Relevant - Not CRM not valid'!$M$2:$M$416,"")+COUNTIFS('Relevant - In CRM not valid'!$T$2:$T$46,$A399,'Relevant - In CRM not valid'!$G$2:$G$46,"UK",'Relevant - In CRM not valid'!$M$2:$M$46,"")</f>
        <v>0</v>
      </c>
      <c r="M399" s="2">
        <f t="shared" si="12"/>
        <v>1</v>
      </c>
      <c r="N399" s="2">
        <f>COUNTIFS('Relevant - In CRM valid'!$T$2:$T$4699,$A399,'Relevant - In CRM valid'!$G$2:$G$4699,"UK",'Relevant - In CRM valid'!$Q$2:$Q$4699,"valid")+COUNTIFS('Relevant - In CRM unknown'!$T$2:$T$253,$A399,'Relevant - In CRM unknown'!$G$2:$G$253,"UK",'Relevant - In CRM unknown'!$Q$2:$Q$253,"valid")+COUNTIFS('Relevant - IN NOW CRM valid'!$T$2:$T$2328,$A399,'Relevant - IN NOW CRM valid'!$G$2:$G$2328,"UK",'Relevant - IN NOW CRM valid'!$Q$2:$Q$2328,"valid")+COUNTIFS('Relevant - IN NOW CRM unknown'!$T$2:$T$1227,$A399,'Relevant - IN NOW CRM unknown'!$G$2:$G$1227,"UK",'Relevant - IN NOW CRM unknown'!$Q$2:$Q$1227,"valid")+COUNTIFS('Relevant - Not CRM not valid'!$T$2:$T$416,$A399,'Relevant - Not CRM not valid'!$G$2:$G$416,"UK",'Relevant - Not CRM not valid'!$Q$2:$Q$416,"valid")+COUNTIFS('Relevant - In CRM not valid'!$T$2:$T$46,$A399,'Relevant - In CRM not valid'!$G$2:$G$46,"UK",'Relevant - In CRM not valid'!$Q$2:$Q$46,"valid")</f>
        <v>0</v>
      </c>
      <c r="O399" s="2" t="str">
        <f t="shared" si="13"/>
        <v>Finance  IT/Systems</v>
      </c>
    </row>
    <row r="400" spans="1:15" ht="15" customHeight="1">
      <c r="A400" s="2" t="s">
        <v>907</v>
      </c>
      <c r="B400" s="2" t="s">
        <v>908</v>
      </c>
      <c r="C400" s="2" t="s">
        <v>368</v>
      </c>
      <c r="D400" s="2" t="str">
        <f>IFERROR(INDEX('UK Target Institutions'!$D$2:$D$727,MATCH($A400,'UK Target Institutions'!$A$2:$A$727,0)),"")</f>
        <v>No</v>
      </c>
      <c r="E400" s="2">
        <f>COUNTIFS('Relevant - In CRM valid'!$T$2:$T$4699,$A400,'Relevant - In CRM valid'!$G$2:$G$4699,"UK")+COUNTIFS('Relevant - In CRM unknown'!$T$2:$T$253,$A400,'Relevant - In CRM unknown'!$G$2:$G$253,"UK")+COUNTIFS('Relevant - IN NOW CRM valid'!$T$2:$T$2328,$A400,'Relevant - IN NOW CRM valid'!$G$2:$G$2328,"UK")+COUNTIFS('Relevant - IN NOW CRM unknown'!$T$2:$T$1227,$A400,'Relevant - IN NOW CRM unknown'!$G$2:$G$1227,"UK")+COUNTIFS('Relevant - Not CRM not valid'!$T$2:$T$416,$A400,'Relevant - Not CRM not valid'!$G$2:$G$416,"UK")+COUNTIFS('Relevant - In CRM not valid'!$T$2:$T$46,$A400,'Relevant - In CRM not valid'!$G$2:$G$46,"UK")</f>
        <v>1</v>
      </c>
      <c r="F400" s="2">
        <f>COUNTIFS('Relevant - In CRM valid'!$T$2:$T$4699,$A400,'Relevant - In CRM valid'!$G$2:$G$4699,"UK",'Relevant - In CRM valid'!$M$2:$M$4699,"Research")+COUNTIFS('Relevant - In CRM unknown'!$T$2:$T$253,$A400,'Relevant - In CRM unknown'!$G$2:$G$253,"UK",'Relevant - In CRM unknown'!$M$2:$M$253,"Research")+COUNTIFS('Relevant - IN NOW CRM valid'!$T$2:$T$2328,$A400,'Relevant - IN NOW CRM valid'!$G$2:$G$2328,"UK",'Relevant - IN NOW CRM valid'!$M$2:$M$2328,"Research")+COUNTIFS('Relevant - IN NOW CRM unknown'!$T$2:$T$1227,$A400,'Relevant - IN NOW CRM unknown'!$G$2:$G$1227,"UK",'Relevant - IN NOW CRM unknown'!$M$2:$M$1227,"Research")+COUNTIFS('Relevant - Not CRM not valid'!$T$2:$T$416,$A400,'Relevant - Not CRM not valid'!$G$2:$G$416,"UK",'Relevant - Not CRM not valid'!$M$2:$M$416,"Research")+COUNTIFS('Relevant - In CRM not valid'!$T$2:$T$46,$A400,'Relevant - In CRM not valid'!$G$2:$G$46,"UK",'Relevant - In CRM not valid'!$M$2:$M$46,"Research")</f>
        <v>0</v>
      </c>
      <c r="G400" s="2">
        <f>COUNTIFS('Relevant - In CRM valid'!$T$2:$T$4699,$A400,'Relevant - In CRM valid'!$G$2:$G$4699,"UK",'Relevant - In CRM valid'!$M$2:$M$4699,"Research",'Relevant - In CRM valid'!$R$2:$R$4699,"Senior")+COUNTIFS('Relevant - In CRM unknown'!$T$2:$T$253,$A400,'Relevant - In CRM unknown'!$G$2:$G$253,"UK",'Relevant - In CRM unknown'!$M$2:$M$253,"Research",'Relevant - In CRM unknown'!$R$2:$R$253,"Senior")+COUNTIFS('Relevant - IN NOW CRM valid'!$T$2:$T$2328,$A400,'Relevant - IN NOW CRM valid'!$G$2:$G$2328,"UK",'Relevant - IN NOW CRM valid'!$M$2:$M$2328,"Research",'Relevant - IN NOW CRM valid'!$R$2:$R$2328,"Senior")+COUNTIFS('Relevant - IN NOW CRM unknown'!$T$2:$T$1227,$A400,'Relevant - IN NOW CRM unknown'!$G$2:$G$1227,"UK",'Relevant - IN NOW CRM unknown'!$M$2:$M$1227,"Research",'Relevant - IN NOW CRM unknown'!$R$2:$R$1227,"Senior")+COUNTIFS('Relevant - Not CRM not valid'!$T$2:$T$416,$A400,'Relevant - Not CRM not valid'!$G$2:$G$416,"UK",'Relevant - Not CRM not valid'!$M$2:$M$416,"Research",'Relevant - Not CRM not valid'!$R$2:$R$416,"Senior")+COUNTIFS('Relevant - In CRM not valid'!$T$2:$T$46,$A400,'Relevant - In CRM not valid'!$G$2:$G$46,"UK",'Relevant - In CRM not valid'!$M$2:$M$46,"Research",'Relevant - In CRM not valid'!$R$2:$R$46,"Senior")</f>
        <v>0</v>
      </c>
      <c r="H400" s="2">
        <f>COUNTIFS('Relevant - In CRM valid'!$T$2:$T$4699,$A400,'Relevant - In CRM valid'!$G$2:$G$4699,"UK",'Relevant - In CRM valid'!$M$2:$M$4699,"Research",'Relevant - In CRM valid'!$R$2:$R$4699,"Operational")+COUNTIFS('Relevant - In CRM unknown'!$T$2:$T$253,$A400,'Relevant - In CRM unknown'!$G$2:$G$253,"UK",'Relevant - In CRM unknown'!$M$2:$M$253,"Research",'Relevant - In CRM unknown'!$R$2:$R$253,"Operational")+COUNTIFS('Relevant - IN NOW CRM valid'!$T$2:$T$2328,$A400,'Relevant - IN NOW CRM valid'!$G$2:$G$2328,"UK",'Relevant - IN NOW CRM valid'!$M$2:$M$2328,"Research",'Relevant - IN NOW CRM valid'!$R$2:$R$2328,"Operational")+COUNTIFS('Relevant - IN NOW CRM unknown'!$T$2:$T$1227,$A400,'Relevant - IN NOW CRM unknown'!$G$2:$G$1227,"UK",'Relevant - IN NOW CRM unknown'!$M$2:$M$1227,"Research",'Relevant - IN NOW CRM unknown'!$R$2:$R$1227,"Operational")+COUNTIFS('Relevant - Not CRM not valid'!$T$2:$T$416,$A400,'Relevant - Not CRM not valid'!$G$2:$G$416,"UK",'Relevant - Not CRM not valid'!$M$2:$M$416,"Research",'Relevant - Not CRM not valid'!$R$2:$R$416,"Operational")+COUNTIFS('Relevant - In CRM not valid'!$T$2:$T$46,$A400,'Relevant - In CRM not valid'!$G$2:$G$46,"UK",'Relevant - In CRM not valid'!$M$2:$M$46,"Research",'Relevant - In CRM not valid'!$R$2:$R$46,"Operational")</f>
        <v>0</v>
      </c>
      <c r="I400" s="2">
        <f>COUNTIFS('Relevant - In CRM valid'!$T$2:$T$4699,$A400,'Relevant - In CRM valid'!$G$2:$G$4699,"UK",'Relevant - In CRM valid'!$M$2:$M$4699,"Research",'Relevant - In CRM valid'!$R$2:$R$4699,"Academic")+COUNTIFS('Relevant - In CRM unknown'!$T$2:$T$253,$A400,'Relevant - In CRM unknown'!$G$2:$G$253,"UK",'Relevant - In CRM unknown'!$M$2:$M$253,"Research",'Relevant - In CRM unknown'!$R$2:$R$253,"Academic")+COUNTIFS('Relevant - IN NOW CRM valid'!$T$2:$T$2328,$A400,'Relevant - IN NOW CRM valid'!$G$2:$G$2328,"UK",'Relevant - IN NOW CRM valid'!$M$2:$M$2328,"Research",'Relevant - IN NOW CRM valid'!$R$2:$R$2328,"Academic")+COUNTIFS('Relevant - IN NOW CRM unknown'!$T$2:$T$1227,$A400,'Relevant - IN NOW CRM unknown'!$G$2:$G$1227,"UK",'Relevant - IN NOW CRM unknown'!$M$2:$M$1227,"Research",'Relevant - IN NOW CRM unknown'!$R$2:$R$1227,"Academic")+COUNTIFS('Relevant - Not CRM not valid'!$T$2:$T$416,$A400,'Relevant - Not CRM not valid'!$G$2:$G$416,"UK",'Relevant - Not CRM not valid'!$M$2:$M$416,"Research",'Relevant - Not CRM not valid'!$R$2:$R$416,"Academic")+COUNTIFS('Relevant - In CRM not valid'!$T$2:$T$46,$A400,'Relevant - In CRM not valid'!$G$2:$G$46,"UK",'Relevant - In CRM not valid'!$M$2:$M$46,"Research",'Relevant - In CRM not valid'!$R$2:$R$46,"Academic")</f>
        <v>0</v>
      </c>
      <c r="J400" s="2">
        <f>COUNTIFS('Relevant - In CRM valid'!$T$2:$T$4699,$A400,'Relevant - In CRM valid'!$G$2:$G$4699,"UK",'Relevant - In CRM valid'!$M$2:$M$4699,"Finance")+COUNTIFS('Relevant - In CRM unknown'!$T$2:$T$253,$A400,'Relevant - In CRM unknown'!$G$2:$G$253,"UK",'Relevant - In CRM unknown'!$M$2:$M$253,"Finance")+COUNTIFS('Relevant - IN NOW CRM valid'!$T$2:$T$2328,$A400,'Relevant - IN NOW CRM valid'!$G$2:$G$2328,"UK",'Relevant - IN NOW CRM valid'!$M$2:$M$2328,"Finance")+COUNTIFS('Relevant - IN NOW CRM unknown'!$T$2:$T$1227,$A400,'Relevant - IN NOW CRM unknown'!$G$2:$G$1227,"UK",'Relevant - IN NOW CRM unknown'!$M$2:$M$1227,"Finance")+COUNTIFS('Relevant - Not CRM not valid'!$T$2:$T$416,$A400,'Relevant - Not CRM not valid'!$G$2:$G$416,"UK",'Relevant - Not CRM not valid'!$M$2:$M$416,"Finance")+COUNTIFS('Relevant - In CRM not valid'!$T$2:$T$46,$A400,'Relevant - In CRM not valid'!$G$2:$G$46,"UK",'Relevant - In CRM not valid'!$M$2:$M$46,"Finance")</f>
        <v>1</v>
      </c>
      <c r="K400" s="2">
        <f>COUNTIFS('Relevant - In CRM valid'!$T$2:$T$4699,$A400,'Relevant - In CRM valid'!$G$2:$G$4699,"UK",'Relevant - In CRM valid'!$M$2:$M$4699,"IT/Systems")+COUNTIFS('Relevant - In CRM unknown'!$T$2:$T$253,$A400,'Relevant - In CRM unknown'!$G$2:$G$253,"UK",'Relevant - In CRM unknown'!$M$2:$M$253,"IT/Systems")+COUNTIFS('Relevant - IN NOW CRM valid'!$T$2:$T$2328,$A400,'Relevant - IN NOW CRM valid'!$G$2:$G$2328,"UK",'Relevant - IN NOW CRM valid'!$M$2:$M$2328,"IT/Systems")+COUNTIFS('Relevant - IN NOW CRM unknown'!$T$2:$T$1227,$A400,'Relevant - IN NOW CRM unknown'!$G$2:$G$1227,"UK",'Relevant - IN NOW CRM unknown'!$M$2:$M$1227,"IT/Systems")+COUNTIFS('Relevant - Not CRM not valid'!$T$2:$T$416,$A400,'Relevant - Not CRM not valid'!$G$2:$G$416,"UK",'Relevant - Not CRM not valid'!$M$2:$M$416,"IT/Systems")+COUNTIFS('Relevant - In CRM not valid'!$T$2:$T$46,$A400,'Relevant - In CRM not valid'!$G$2:$G$46,"UK",'Relevant - In CRM not valid'!$M$2:$M$46,"IT/Systems")</f>
        <v>0</v>
      </c>
      <c r="L400" s="2">
        <f>COUNTIFS('Relevant - In CRM valid'!$T$2:$T$4699,$A400,'Relevant - In CRM valid'!$G$2:$G$4699,"UK",'Relevant - In CRM valid'!$M$2:$M$4699,"")+COUNTIFS('Relevant - In CRM unknown'!$T$2:$T$253,$A400,'Relevant - In CRM unknown'!$G$2:$G$253,"UK",'Relevant - In CRM unknown'!$M$2:$M$253,"")+COUNTIFS('Relevant - IN NOW CRM valid'!$T$2:$T$2328,$A400,'Relevant - IN NOW CRM valid'!$G$2:$G$2328,"UK",'Relevant - IN NOW CRM valid'!$M$2:$M$2328,"")+COUNTIFS('Relevant - IN NOW CRM unknown'!$T$2:$T$1227,$A400,'Relevant - IN NOW CRM unknown'!$G$2:$G$1227,"UK",'Relevant - IN NOW CRM unknown'!$M$2:$M$1227,"")+COUNTIFS('Relevant - Not CRM not valid'!$T$2:$T$416,$A400,'Relevant - Not CRM not valid'!$G$2:$G$416,"UK",'Relevant - Not CRM not valid'!$M$2:$M$416,"")+COUNTIFS('Relevant - In CRM not valid'!$T$2:$T$46,$A400,'Relevant - In CRM not valid'!$G$2:$G$46,"UK",'Relevant - In CRM not valid'!$M$2:$M$46,"")</f>
        <v>0</v>
      </c>
      <c r="M400" s="2">
        <f t="shared" si="12"/>
        <v>1</v>
      </c>
      <c r="N400" s="2">
        <f>COUNTIFS('Relevant - In CRM valid'!$T$2:$T$4699,$A400,'Relevant - In CRM valid'!$G$2:$G$4699,"UK",'Relevant - In CRM valid'!$Q$2:$Q$4699,"valid")+COUNTIFS('Relevant - In CRM unknown'!$T$2:$T$253,$A400,'Relevant - In CRM unknown'!$G$2:$G$253,"UK",'Relevant - In CRM unknown'!$Q$2:$Q$253,"valid")+COUNTIFS('Relevant - IN NOW CRM valid'!$T$2:$T$2328,$A400,'Relevant - IN NOW CRM valid'!$G$2:$G$2328,"UK",'Relevant - IN NOW CRM valid'!$Q$2:$Q$2328,"valid")+COUNTIFS('Relevant - IN NOW CRM unknown'!$T$2:$T$1227,$A400,'Relevant - IN NOW CRM unknown'!$G$2:$G$1227,"UK",'Relevant - IN NOW CRM unknown'!$Q$2:$Q$1227,"valid")+COUNTIFS('Relevant - Not CRM not valid'!$T$2:$T$416,$A400,'Relevant - Not CRM not valid'!$G$2:$G$416,"UK",'Relevant - Not CRM not valid'!$Q$2:$Q$416,"valid")+COUNTIFS('Relevant - In CRM not valid'!$T$2:$T$46,$A400,'Relevant - In CRM not valid'!$G$2:$G$46,"UK",'Relevant - In CRM not valid'!$Q$2:$Q$46,"valid")</f>
        <v>1</v>
      </c>
      <c r="O400" s="2" t="str">
        <f t="shared" si="13"/>
        <v>Research  IT/Systems</v>
      </c>
    </row>
    <row r="401" spans="1:15" ht="15" customHeight="1">
      <c r="A401" s="2" t="s">
        <v>909</v>
      </c>
      <c r="B401" s="2" t="s">
        <v>910</v>
      </c>
      <c r="C401" s="2" t="s">
        <v>604</v>
      </c>
      <c r="D401" s="2" t="str">
        <f>IFERROR(INDEX('UK Target Institutions'!$D$2:$D$727,MATCH($A401,'UK Target Institutions'!$A$2:$A$727,0)),"")</f>
        <v>No</v>
      </c>
      <c r="E401" s="2">
        <f>COUNTIFS('Relevant - In CRM valid'!$T$2:$T$4699,$A401,'Relevant - In CRM valid'!$G$2:$G$4699,"UK")+COUNTIFS('Relevant - In CRM unknown'!$T$2:$T$253,$A401,'Relevant - In CRM unknown'!$G$2:$G$253,"UK")+COUNTIFS('Relevant - IN NOW CRM valid'!$T$2:$T$2328,$A401,'Relevant - IN NOW CRM valid'!$G$2:$G$2328,"UK")+COUNTIFS('Relevant - IN NOW CRM unknown'!$T$2:$T$1227,$A401,'Relevant - IN NOW CRM unknown'!$G$2:$G$1227,"UK")+COUNTIFS('Relevant - Not CRM not valid'!$T$2:$T$416,$A401,'Relevant - Not CRM not valid'!$G$2:$G$416,"UK")+COUNTIFS('Relevant - In CRM not valid'!$T$2:$T$46,$A401,'Relevant - In CRM not valid'!$G$2:$G$46,"UK")</f>
        <v>1</v>
      </c>
      <c r="F401" s="2">
        <f>COUNTIFS('Relevant - In CRM valid'!$T$2:$T$4699,$A401,'Relevant - In CRM valid'!$G$2:$G$4699,"UK",'Relevant - In CRM valid'!$M$2:$M$4699,"Research")+COUNTIFS('Relevant - In CRM unknown'!$T$2:$T$253,$A401,'Relevant - In CRM unknown'!$G$2:$G$253,"UK",'Relevant - In CRM unknown'!$M$2:$M$253,"Research")+COUNTIFS('Relevant - IN NOW CRM valid'!$T$2:$T$2328,$A401,'Relevant - IN NOW CRM valid'!$G$2:$G$2328,"UK",'Relevant - IN NOW CRM valid'!$M$2:$M$2328,"Research")+COUNTIFS('Relevant - IN NOW CRM unknown'!$T$2:$T$1227,$A401,'Relevant - IN NOW CRM unknown'!$G$2:$G$1227,"UK",'Relevant - IN NOW CRM unknown'!$M$2:$M$1227,"Research")+COUNTIFS('Relevant - Not CRM not valid'!$T$2:$T$416,$A401,'Relevant - Not CRM not valid'!$G$2:$G$416,"UK",'Relevant - Not CRM not valid'!$M$2:$M$416,"Research")+COUNTIFS('Relevant - In CRM not valid'!$T$2:$T$46,$A401,'Relevant - In CRM not valid'!$G$2:$G$46,"UK",'Relevant - In CRM not valid'!$M$2:$M$46,"Research")</f>
        <v>0</v>
      </c>
      <c r="G401" s="2">
        <f>COUNTIFS('Relevant - In CRM valid'!$T$2:$T$4699,$A401,'Relevant - In CRM valid'!$G$2:$G$4699,"UK",'Relevant - In CRM valid'!$M$2:$M$4699,"Research",'Relevant - In CRM valid'!$R$2:$R$4699,"Senior")+COUNTIFS('Relevant - In CRM unknown'!$T$2:$T$253,$A401,'Relevant - In CRM unknown'!$G$2:$G$253,"UK",'Relevant - In CRM unknown'!$M$2:$M$253,"Research",'Relevant - In CRM unknown'!$R$2:$R$253,"Senior")+COUNTIFS('Relevant - IN NOW CRM valid'!$T$2:$T$2328,$A401,'Relevant - IN NOW CRM valid'!$G$2:$G$2328,"UK",'Relevant - IN NOW CRM valid'!$M$2:$M$2328,"Research",'Relevant - IN NOW CRM valid'!$R$2:$R$2328,"Senior")+COUNTIFS('Relevant - IN NOW CRM unknown'!$T$2:$T$1227,$A401,'Relevant - IN NOW CRM unknown'!$G$2:$G$1227,"UK",'Relevant - IN NOW CRM unknown'!$M$2:$M$1227,"Research",'Relevant - IN NOW CRM unknown'!$R$2:$R$1227,"Senior")+COUNTIFS('Relevant - Not CRM not valid'!$T$2:$T$416,$A401,'Relevant - Not CRM not valid'!$G$2:$G$416,"UK",'Relevant - Not CRM not valid'!$M$2:$M$416,"Research",'Relevant - Not CRM not valid'!$R$2:$R$416,"Senior")+COUNTIFS('Relevant - In CRM not valid'!$T$2:$T$46,$A401,'Relevant - In CRM not valid'!$G$2:$G$46,"UK",'Relevant - In CRM not valid'!$M$2:$M$46,"Research",'Relevant - In CRM not valid'!$R$2:$R$46,"Senior")</f>
        <v>0</v>
      </c>
      <c r="H401" s="2">
        <f>COUNTIFS('Relevant - In CRM valid'!$T$2:$T$4699,$A401,'Relevant - In CRM valid'!$G$2:$G$4699,"UK",'Relevant - In CRM valid'!$M$2:$M$4699,"Research",'Relevant - In CRM valid'!$R$2:$R$4699,"Operational")+COUNTIFS('Relevant - In CRM unknown'!$T$2:$T$253,$A401,'Relevant - In CRM unknown'!$G$2:$G$253,"UK",'Relevant - In CRM unknown'!$M$2:$M$253,"Research",'Relevant - In CRM unknown'!$R$2:$R$253,"Operational")+COUNTIFS('Relevant - IN NOW CRM valid'!$T$2:$T$2328,$A401,'Relevant - IN NOW CRM valid'!$G$2:$G$2328,"UK",'Relevant - IN NOW CRM valid'!$M$2:$M$2328,"Research",'Relevant - IN NOW CRM valid'!$R$2:$R$2328,"Operational")+COUNTIFS('Relevant - IN NOW CRM unknown'!$T$2:$T$1227,$A401,'Relevant - IN NOW CRM unknown'!$G$2:$G$1227,"UK",'Relevant - IN NOW CRM unknown'!$M$2:$M$1227,"Research",'Relevant - IN NOW CRM unknown'!$R$2:$R$1227,"Operational")+COUNTIFS('Relevant - Not CRM not valid'!$T$2:$T$416,$A401,'Relevant - Not CRM not valid'!$G$2:$G$416,"UK",'Relevant - Not CRM not valid'!$M$2:$M$416,"Research",'Relevant - Not CRM not valid'!$R$2:$R$416,"Operational")+COUNTIFS('Relevant - In CRM not valid'!$T$2:$T$46,$A401,'Relevant - In CRM not valid'!$G$2:$G$46,"UK",'Relevant - In CRM not valid'!$M$2:$M$46,"Research",'Relevant - In CRM not valid'!$R$2:$R$46,"Operational")</f>
        <v>0</v>
      </c>
      <c r="I401" s="2">
        <f>COUNTIFS('Relevant - In CRM valid'!$T$2:$T$4699,$A401,'Relevant - In CRM valid'!$G$2:$G$4699,"UK",'Relevant - In CRM valid'!$M$2:$M$4699,"Research",'Relevant - In CRM valid'!$R$2:$R$4699,"Academic")+COUNTIFS('Relevant - In CRM unknown'!$T$2:$T$253,$A401,'Relevant - In CRM unknown'!$G$2:$G$253,"UK",'Relevant - In CRM unknown'!$M$2:$M$253,"Research",'Relevant - In CRM unknown'!$R$2:$R$253,"Academic")+COUNTIFS('Relevant - IN NOW CRM valid'!$T$2:$T$2328,$A401,'Relevant - IN NOW CRM valid'!$G$2:$G$2328,"UK",'Relevant - IN NOW CRM valid'!$M$2:$M$2328,"Research",'Relevant - IN NOW CRM valid'!$R$2:$R$2328,"Academic")+COUNTIFS('Relevant - IN NOW CRM unknown'!$T$2:$T$1227,$A401,'Relevant - IN NOW CRM unknown'!$G$2:$G$1227,"UK",'Relevant - IN NOW CRM unknown'!$M$2:$M$1227,"Research",'Relevant - IN NOW CRM unknown'!$R$2:$R$1227,"Academic")+COUNTIFS('Relevant - Not CRM not valid'!$T$2:$T$416,$A401,'Relevant - Not CRM not valid'!$G$2:$G$416,"UK",'Relevant - Not CRM not valid'!$M$2:$M$416,"Research",'Relevant - Not CRM not valid'!$R$2:$R$416,"Academic")+COUNTIFS('Relevant - In CRM not valid'!$T$2:$T$46,$A401,'Relevant - In CRM not valid'!$G$2:$G$46,"UK",'Relevant - In CRM not valid'!$M$2:$M$46,"Research",'Relevant - In CRM not valid'!$R$2:$R$46,"Academic")</f>
        <v>0</v>
      </c>
      <c r="J401" s="2">
        <f>COUNTIFS('Relevant - In CRM valid'!$T$2:$T$4699,$A401,'Relevant - In CRM valid'!$G$2:$G$4699,"UK",'Relevant - In CRM valid'!$M$2:$M$4699,"Finance")+COUNTIFS('Relevant - In CRM unknown'!$T$2:$T$253,$A401,'Relevant - In CRM unknown'!$G$2:$G$253,"UK",'Relevant - In CRM unknown'!$M$2:$M$253,"Finance")+COUNTIFS('Relevant - IN NOW CRM valid'!$T$2:$T$2328,$A401,'Relevant - IN NOW CRM valid'!$G$2:$G$2328,"UK",'Relevant - IN NOW CRM valid'!$M$2:$M$2328,"Finance")+COUNTIFS('Relevant - IN NOW CRM unknown'!$T$2:$T$1227,$A401,'Relevant - IN NOW CRM unknown'!$G$2:$G$1227,"UK",'Relevant - IN NOW CRM unknown'!$M$2:$M$1227,"Finance")+COUNTIFS('Relevant - Not CRM not valid'!$T$2:$T$416,$A401,'Relevant - Not CRM not valid'!$G$2:$G$416,"UK",'Relevant - Not CRM not valid'!$M$2:$M$416,"Finance")+COUNTIFS('Relevant - In CRM not valid'!$T$2:$T$46,$A401,'Relevant - In CRM not valid'!$G$2:$G$46,"UK",'Relevant - In CRM not valid'!$M$2:$M$46,"Finance")</f>
        <v>0</v>
      </c>
      <c r="K401" s="2">
        <f>COUNTIFS('Relevant - In CRM valid'!$T$2:$T$4699,$A401,'Relevant - In CRM valid'!$G$2:$G$4699,"UK",'Relevant - In CRM valid'!$M$2:$M$4699,"IT/Systems")+COUNTIFS('Relevant - In CRM unknown'!$T$2:$T$253,$A401,'Relevant - In CRM unknown'!$G$2:$G$253,"UK",'Relevant - In CRM unknown'!$M$2:$M$253,"IT/Systems")+COUNTIFS('Relevant - IN NOW CRM valid'!$T$2:$T$2328,$A401,'Relevant - IN NOW CRM valid'!$G$2:$G$2328,"UK",'Relevant - IN NOW CRM valid'!$M$2:$M$2328,"IT/Systems")+COUNTIFS('Relevant - IN NOW CRM unknown'!$T$2:$T$1227,$A401,'Relevant - IN NOW CRM unknown'!$G$2:$G$1227,"UK",'Relevant - IN NOW CRM unknown'!$M$2:$M$1227,"IT/Systems")+COUNTIFS('Relevant - Not CRM not valid'!$T$2:$T$416,$A401,'Relevant - Not CRM not valid'!$G$2:$G$416,"UK",'Relevant - Not CRM not valid'!$M$2:$M$416,"IT/Systems")+COUNTIFS('Relevant - In CRM not valid'!$T$2:$T$46,$A401,'Relevant - In CRM not valid'!$G$2:$G$46,"UK",'Relevant - In CRM not valid'!$M$2:$M$46,"IT/Systems")</f>
        <v>1</v>
      </c>
      <c r="L401" s="2">
        <f>COUNTIFS('Relevant - In CRM valid'!$T$2:$T$4699,$A401,'Relevant - In CRM valid'!$G$2:$G$4699,"UK",'Relevant - In CRM valid'!$M$2:$M$4699,"")+COUNTIFS('Relevant - In CRM unknown'!$T$2:$T$253,$A401,'Relevant - In CRM unknown'!$G$2:$G$253,"UK",'Relevant - In CRM unknown'!$M$2:$M$253,"")+COUNTIFS('Relevant - IN NOW CRM valid'!$T$2:$T$2328,$A401,'Relevant - IN NOW CRM valid'!$G$2:$G$2328,"UK",'Relevant - IN NOW CRM valid'!$M$2:$M$2328,"")+COUNTIFS('Relevant - IN NOW CRM unknown'!$T$2:$T$1227,$A401,'Relevant - IN NOW CRM unknown'!$G$2:$G$1227,"UK",'Relevant - IN NOW CRM unknown'!$M$2:$M$1227,"")+COUNTIFS('Relevant - Not CRM not valid'!$T$2:$T$416,$A401,'Relevant - Not CRM not valid'!$G$2:$G$416,"UK",'Relevant - Not CRM not valid'!$M$2:$M$416,"")+COUNTIFS('Relevant - In CRM not valid'!$T$2:$T$46,$A401,'Relevant - In CRM not valid'!$G$2:$G$46,"UK",'Relevant - In CRM not valid'!$M$2:$M$46,"")</f>
        <v>0</v>
      </c>
      <c r="M401" s="2">
        <f t="shared" si="12"/>
        <v>1</v>
      </c>
      <c r="N401" s="2">
        <f>COUNTIFS('Relevant - In CRM valid'!$T$2:$T$4699,$A401,'Relevant - In CRM valid'!$G$2:$G$4699,"UK",'Relevant - In CRM valid'!$Q$2:$Q$4699,"valid")+COUNTIFS('Relevant - In CRM unknown'!$T$2:$T$253,$A401,'Relevant - In CRM unknown'!$G$2:$G$253,"UK",'Relevant - In CRM unknown'!$Q$2:$Q$253,"valid")+COUNTIFS('Relevant - IN NOW CRM valid'!$T$2:$T$2328,$A401,'Relevant - IN NOW CRM valid'!$G$2:$G$2328,"UK",'Relevant - IN NOW CRM valid'!$Q$2:$Q$2328,"valid")+COUNTIFS('Relevant - IN NOW CRM unknown'!$T$2:$T$1227,$A401,'Relevant - IN NOW CRM unknown'!$G$2:$G$1227,"UK",'Relevant - IN NOW CRM unknown'!$Q$2:$Q$1227,"valid")+COUNTIFS('Relevant - Not CRM not valid'!$T$2:$T$416,$A401,'Relevant - Not CRM not valid'!$G$2:$G$416,"UK",'Relevant - Not CRM not valid'!$Q$2:$Q$416,"valid")+COUNTIFS('Relevant - In CRM not valid'!$T$2:$T$46,$A401,'Relevant - In CRM not valid'!$G$2:$G$46,"UK",'Relevant - In CRM not valid'!$Q$2:$Q$46,"valid")</f>
        <v>0</v>
      </c>
      <c r="O401" s="2" t="str">
        <f t="shared" si="13"/>
        <v xml:space="preserve">Research  Finance  </v>
      </c>
    </row>
    <row r="402" spans="1:15" ht="15" customHeight="1">
      <c r="A402" s="2" t="s">
        <v>911</v>
      </c>
      <c r="B402" s="2" t="s">
        <v>912</v>
      </c>
      <c r="C402" s="2" t="s">
        <v>1570</v>
      </c>
      <c r="D402" s="2" t="str">
        <f>IFERROR(INDEX('UK Target Institutions'!$D$2:$D$727,MATCH($A402,'UK Target Institutions'!$A$2:$A$727,0)),"")</f>
        <v>No</v>
      </c>
      <c r="E402" s="2">
        <f>COUNTIFS('Relevant - In CRM valid'!$T$2:$T$4699,$A402,'Relevant - In CRM valid'!$G$2:$G$4699,"UK")+COUNTIFS('Relevant - In CRM unknown'!$T$2:$T$253,$A402,'Relevant - In CRM unknown'!$G$2:$G$253,"UK")+COUNTIFS('Relevant - IN NOW CRM valid'!$T$2:$T$2328,$A402,'Relevant - IN NOW CRM valid'!$G$2:$G$2328,"UK")+COUNTIFS('Relevant - IN NOW CRM unknown'!$T$2:$T$1227,$A402,'Relevant - IN NOW CRM unknown'!$G$2:$G$1227,"UK")+COUNTIFS('Relevant - Not CRM not valid'!$T$2:$T$416,$A402,'Relevant - Not CRM not valid'!$G$2:$G$416,"UK")+COUNTIFS('Relevant - In CRM not valid'!$T$2:$T$46,$A402,'Relevant - In CRM not valid'!$G$2:$G$46,"UK")</f>
        <v>1</v>
      </c>
      <c r="F402" s="2">
        <f>COUNTIFS('Relevant - In CRM valid'!$T$2:$T$4699,$A402,'Relevant - In CRM valid'!$G$2:$G$4699,"UK",'Relevant - In CRM valid'!$M$2:$M$4699,"Research")+COUNTIFS('Relevant - In CRM unknown'!$T$2:$T$253,$A402,'Relevant - In CRM unknown'!$G$2:$G$253,"UK",'Relevant - In CRM unknown'!$M$2:$M$253,"Research")+COUNTIFS('Relevant - IN NOW CRM valid'!$T$2:$T$2328,$A402,'Relevant - IN NOW CRM valid'!$G$2:$G$2328,"UK",'Relevant - IN NOW CRM valid'!$M$2:$M$2328,"Research")+COUNTIFS('Relevant - IN NOW CRM unknown'!$T$2:$T$1227,$A402,'Relevant - IN NOW CRM unknown'!$G$2:$G$1227,"UK",'Relevant - IN NOW CRM unknown'!$M$2:$M$1227,"Research")+COUNTIFS('Relevant - Not CRM not valid'!$T$2:$T$416,$A402,'Relevant - Not CRM not valid'!$G$2:$G$416,"UK",'Relevant - Not CRM not valid'!$M$2:$M$416,"Research")+COUNTIFS('Relevant - In CRM not valid'!$T$2:$T$46,$A402,'Relevant - In CRM not valid'!$G$2:$G$46,"UK",'Relevant - In CRM not valid'!$M$2:$M$46,"Research")</f>
        <v>1</v>
      </c>
      <c r="G402" s="2">
        <f>COUNTIFS('Relevant - In CRM valid'!$T$2:$T$4699,$A402,'Relevant - In CRM valid'!$G$2:$G$4699,"UK",'Relevant - In CRM valid'!$M$2:$M$4699,"Research",'Relevant - In CRM valid'!$R$2:$R$4699,"Senior")+COUNTIFS('Relevant - In CRM unknown'!$T$2:$T$253,$A402,'Relevant - In CRM unknown'!$G$2:$G$253,"UK",'Relevant - In CRM unknown'!$M$2:$M$253,"Research",'Relevant - In CRM unknown'!$R$2:$R$253,"Senior")+COUNTIFS('Relevant - IN NOW CRM valid'!$T$2:$T$2328,$A402,'Relevant - IN NOW CRM valid'!$G$2:$G$2328,"UK",'Relevant - IN NOW CRM valid'!$M$2:$M$2328,"Research",'Relevant - IN NOW CRM valid'!$R$2:$R$2328,"Senior")+COUNTIFS('Relevant - IN NOW CRM unknown'!$T$2:$T$1227,$A402,'Relevant - IN NOW CRM unknown'!$G$2:$G$1227,"UK",'Relevant - IN NOW CRM unknown'!$M$2:$M$1227,"Research",'Relevant - IN NOW CRM unknown'!$R$2:$R$1227,"Senior")+COUNTIFS('Relevant - Not CRM not valid'!$T$2:$T$416,$A402,'Relevant - Not CRM not valid'!$G$2:$G$416,"UK",'Relevant - Not CRM not valid'!$M$2:$M$416,"Research",'Relevant - Not CRM not valid'!$R$2:$R$416,"Senior")+COUNTIFS('Relevant - In CRM not valid'!$T$2:$T$46,$A402,'Relevant - In CRM not valid'!$G$2:$G$46,"UK",'Relevant - In CRM not valid'!$M$2:$M$46,"Research",'Relevant - In CRM not valid'!$R$2:$R$46,"Senior")</f>
        <v>1</v>
      </c>
      <c r="H402" s="2">
        <f>COUNTIFS('Relevant - In CRM valid'!$T$2:$T$4699,$A402,'Relevant - In CRM valid'!$G$2:$G$4699,"UK",'Relevant - In CRM valid'!$M$2:$M$4699,"Research",'Relevant - In CRM valid'!$R$2:$R$4699,"Operational")+COUNTIFS('Relevant - In CRM unknown'!$T$2:$T$253,$A402,'Relevant - In CRM unknown'!$G$2:$G$253,"UK",'Relevant - In CRM unknown'!$M$2:$M$253,"Research",'Relevant - In CRM unknown'!$R$2:$R$253,"Operational")+COUNTIFS('Relevant - IN NOW CRM valid'!$T$2:$T$2328,$A402,'Relevant - IN NOW CRM valid'!$G$2:$G$2328,"UK",'Relevant - IN NOW CRM valid'!$M$2:$M$2328,"Research",'Relevant - IN NOW CRM valid'!$R$2:$R$2328,"Operational")+COUNTIFS('Relevant - IN NOW CRM unknown'!$T$2:$T$1227,$A402,'Relevant - IN NOW CRM unknown'!$G$2:$G$1227,"UK",'Relevant - IN NOW CRM unknown'!$M$2:$M$1227,"Research",'Relevant - IN NOW CRM unknown'!$R$2:$R$1227,"Operational")+COUNTIFS('Relevant - Not CRM not valid'!$T$2:$T$416,$A402,'Relevant - Not CRM not valid'!$G$2:$G$416,"UK",'Relevant - Not CRM not valid'!$M$2:$M$416,"Research",'Relevant - Not CRM not valid'!$R$2:$R$416,"Operational")+COUNTIFS('Relevant - In CRM not valid'!$T$2:$T$46,$A402,'Relevant - In CRM not valid'!$G$2:$G$46,"UK",'Relevant - In CRM not valid'!$M$2:$M$46,"Research",'Relevant - In CRM not valid'!$R$2:$R$46,"Operational")</f>
        <v>0</v>
      </c>
      <c r="I402" s="2">
        <f>COUNTIFS('Relevant - In CRM valid'!$T$2:$T$4699,$A402,'Relevant - In CRM valid'!$G$2:$G$4699,"UK",'Relevant - In CRM valid'!$M$2:$M$4699,"Research",'Relevant - In CRM valid'!$R$2:$R$4699,"Academic")+COUNTIFS('Relevant - In CRM unknown'!$T$2:$T$253,$A402,'Relevant - In CRM unknown'!$G$2:$G$253,"UK",'Relevant - In CRM unknown'!$M$2:$M$253,"Research",'Relevant - In CRM unknown'!$R$2:$R$253,"Academic")+COUNTIFS('Relevant - IN NOW CRM valid'!$T$2:$T$2328,$A402,'Relevant - IN NOW CRM valid'!$G$2:$G$2328,"UK",'Relevant - IN NOW CRM valid'!$M$2:$M$2328,"Research",'Relevant - IN NOW CRM valid'!$R$2:$R$2328,"Academic")+COUNTIFS('Relevant - IN NOW CRM unknown'!$T$2:$T$1227,$A402,'Relevant - IN NOW CRM unknown'!$G$2:$G$1227,"UK",'Relevant - IN NOW CRM unknown'!$M$2:$M$1227,"Research",'Relevant - IN NOW CRM unknown'!$R$2:$R$1227,"Academic")+COUNTIFS('Relevant - Not CRM not valid'!$T$2:$T$416,$A402,'Relevant - Not CRM not valid'!$G$2:$G$416,"UK",'Relevant - Not CRM not valid'!$M$2:$M$416,"Research",'Relevant - Not CRM not valid'!$R$2:$R$416,"Academic")+COUNTIFS('Relevant - In CRM not valid'!$T$2:$T$46,$A402,'Relevant - In CRM not valid'!$G$2:$G$46,"UK",'Relevant - In CRM not valid'!$M$2:$M$46,"Research",'Relevant - In CRM not valid'!$R$2:$R$46,"Academic")</f>
        <v>0</v>
      </c>
      <c r="J402" s="2">
        <f>COUNTIFS('Relevant - In CRM valid'!$T$2:$T$4699,$A402,'Relevant - In CRM valid'!$G$2:$G$4699,"UK",'Relevant - In CRM valid'!$M$2:$M$4699,"Finance")+COUNTIFS('Relevant - In CRM unknown'!$T$2:$T$253,$A402,'Relevant - In CRM unknown'!$G$2:$G$253,"UK",'Relevant - In CRM unknown'!$M$2:$M$253,"Finance")+COUNTIFS('Relevant - IN NOW CRM valid'!$T$2:$T$2328,$A402,'Relevant - IN NOW CRM valid'!$G$2:$G$2328,"UK",'Relevant - IN NOW CRM valid'!$M$2:$M$2328,"Finance")+COUNTIFS('Relevant - IN NOW CRM unknown'!$T$2:$T$1227,$A402,'Relevant - IN NOW CRM unknown'!$G$2:$G$1227,"UK",'Relevant - IN NOW CRM unknown'!$M$2:$M$1227,"Finance")+COUNTIFS('Relevant - Not CRM not valid'!$T$2:$T$416,$A402,'Relevant - Not CRM not valid'!$G$2:$G$416,"UK",'Relevant - Not CRM not valid'!$M$2:$M$416,"Finance")+COUNTIFS('Relevant - In CRM not valid'!$T$2:$T$46,$A402,'Relevant - In CRM not valid'!$G$2:$G$46,"UK",'Relevant - In CRM not valid'!$M$2:$M$46,"Finance")</f>
        <v>0</v>
      </c>
      <c r="K402" s="2">
        <f>COUNTIFS('Relevant - In CRM valid'!$T$2:$T$4699,$A402,'Relevant - In CRM valid'!$G$2:$G$4699,"UK",'Relevant - In CRM valid'!$M$2:$M$4699,"IT/Systems")+COUNTIFS('Relevant - In CRM unknown'!$T$2:$T$253,$A402,'Relevant - In CRM unknown'!$G$2:$G$253,"UK",'Relevant - In CRM unknown'!$M$2:$M$253,"IT/Systems")+COUNTIFS('Relevant - IN NOW CRM valid'!$T$2:$T$2328,$A402,'Relevant - IN NOW CRM valid'!$G$2:$G$2328,"UK",'Relevant - IN NOW CRM valid'!$M$2:$M$2328,"IT/Systems")+COUNTIFS('Relevant - IN NOW CRM unknown'!$T$2:$T$1227,$A402,'Relevant - IN NOW CRM unknown'!$G$2:$G$1227,"UK",'Relevant - IN NOW CRM unknown'!$M$2:$M$1227,"IT/Systems")+COUNTIFS('Relevant - Not CRM not valid'!$T$2:$T$416,$A402,'Relevant - Not CRM not valid'!$G$2:$G$416,"UK",'Relevant - Not CRM not valid'!$M$2:$M$416,"IT/Systems")+COUNTIFS('Relevant - In CRM not valid'!$T$2:$T$46,$A402,'Relevant - In CRM not valid'!$G$2:$G$46,"UK",'Relevant - In CRM not valid'!$M$2:$M$46,"IT/Systems")</f>
        <v>0</v>
      </c>
      <c r="L402" s="2">
        <f>COUNTIFS('Relevant - In CRM valid'!$T$2:$T$4699,$A402,'Relevant - In CRM valid'!$G$2:$G$4699,"UK",'Relevant - In CRM valid'!$M$2:$M$4699,"")+COUNTIFS('Relevant - In CRM unknown'!$T$2:$T$253,$A402,'Relevant - In CRM unknown'!$G$2:$G$253,"UK",'Relevant - In CRM unknown'!$M$2:$M$253,"")+COUNTIFS('Relevant - IN NOW CRM valid'!$T$2:$T$2328,$A402,'Relevant - IN NOW CRM valid'!$G$2:$G$2328,"UK",'Relevant - IN NOW CRM valid'!$M$2:$M$2328,"")+COUNTIFS('Relevant - IN NOW CRM unknown'!$T$2:$T$1227,$A402,'Relevant - IN NOW CRM unknown'!$G$2:$G$1227,"UK",'Relevant - IN NOW CRM unknown'!$M$2:$M$1227,"")+COUNTIFS('Relevant - Not CRM not valid'!$T$2:$T$416,$A402,'Relevant - Not CRM not valid'!$G$2:$G$416,"UK",'Relevant - Not CRM not valid'!$M$2:$M$416,"")+COUNTIFS('Relevant - In CRM not valid'!$T$2:$T$46,$A402,'Relevant - In CRM not valid'!$G$2:$G$46,"UK",'Relevant - In CRM not valid'!$M$2:$M$46,"")</f>
        <v>0</v>
      </c>
      <c r="M402" s="2">
        <f t="shared" si="12"/>
        <v>1</v>
      </c>
      <c r="N402" s="2">
        <f>COUNTIFS('Relevant - In CRM valid'!$T$2:$T$4699,$A402,'Relevant - In CRM valid'!$G$2:$G$4699,"UK",'Relevant - In CRM valid'!$Q$2:$Q$4699,"valid")+COUNTIFS('Relevant - In CRM unknown'!$T$2:$T$253,$A402,'Relevant - In CRM unknown'!$G$2:$G$253,"UK",'Relevant - In CRM unknown'!$Q$2:$Q$253,"valid")+COUNTIFS('Relevant - IN NOW CRM valid'!$T$2:$T$2328,$A402,'Relevant - IN NOW CRM valid'!$G$2:$G$2328,"UK",'Relevant - IN NOW CRM valid'!$Q$2:$Q$2328,"valid")+COUNTIFS('Relevant - IN NOW CRM unknown'!$T$2:$T$1227,$A402,'Relevant - IN NOW CRM unknown'!$G$2:$G$1227,"UK",'Relevant - IN NOW CRM unknown'!$Q$2:$Q$1227,"valid")+COUNTIFS('Relevant - Not CRM not valid'!$T$2:$T$416,$A402,'Relevant - Not CRM not valid'!$G$2:$G$416,"UK",'Relevant - Not CRM not valid'!$Q$2:$Q$416,"valid")+COUNTIFS('Relevant - In CRM not valid'!$T$2:$T$46,$A402,'Relevant - In CRM not valid'!$G$2:$G$46,"UK",'Relevant - In CRM not valid'!$Q$2:$Q$46,"valid")</f>
        <v>1</v>
      </c>
      <c r="O402" s="2" t="str">
        <f t="shared" si="13"/>
        <v>Finance  IT/Systems</v>
      </c>
    </row>
    <row r="403" spans="1:15" ht="15" customHeight="1">
      <c r="A403" s="2" t="s">
        <v>913</v>
      </c>
      <c r="B403" s="2" t="s">
        <v>914</v>
      </c>
      <c r="C403" s="2" t="s">
        <v>1570</v>
      </c>
      <c r="D403" s="2" t="str">
        <f>IFERROR(INDEX('UK Target Institutions'!$D$2:$D$727,MATCH($A403,'UK Target Institutions'!$A$2:$A$727,0)),"")</f>
        <v>No</v>
      </c>
      <c r="E403" s="2">
        <f>COUNTIFS('Relevant - In CRM valid'!$T$2:$T$4699,$A403,'Relevant - In CRM valid'!$G$2:$G$4699,"UK")+COUNTIFS('Relevant - In CRM unknown'!$T$2:$T$253,$A403,'Relevant - In CRM unknown'!$G$2:$G$253,"UK")+COUNTIFS('Relevant - IN NOW CRM valid'!$T$2:$T$2328,$A403,'Relevant - IN NOW CRM valid'!$G$2:$G$2328,"UK")+COUNTIFS('Relevant - IN NOW CRM unknown'!$T$2:$T$1227,$A403,'Relevant - IN NOW CRM unknown'!$G$2:$G$1227,"UK")+COUNTIFS('Relevant - Not CRM not valid'!$T$2:$T$416,$A403,'Relevant - Not CRM not valid'!$G$2:$G$416,"UK")+COUNTIFS('Relevant - In CRM not valid'!$T$2:$T$46,$A403,'Relevant - In CRM not valid'!$G$2:$G$46,"UK")</f>
        <v>1</v>
      </c>
      <c r="F403" s="2">
        <f>COUNTIFS('Relevant - In CRM valid'!$T$2:$T$4699,$A403,'Relevant - In CRM valid'!$G$2:$G$4699,"UK",'Relevant - In CRM valid'!$M$2:$M$4699,"Research")+COUNTIFS('Relevant - In CRM unknown'!$T$2:$T$253,$A403,'Relevant - In CRM unknown'!$G$2:$G$253,"UK",'Relevant - In CRM unknown'!$M$2:$M$253,"Research")+COUNTIFS('Relevant - IN NOW CRM valid'!$T$2:$T$2328,$A403,'Relevant - IN NOW CRM valid'!$G$2:$G$2328,"UK",'Relevant - IN NOW CRM valid'!$M$2:$M$2328,"Research")+COUNTIFS('Relevant - IN NOW CRM unknown'!$T$2:$T$1227,$A403,'Relevant - IN NOW CRM unknown'!$G$2:$G$1227,"UK",'Relevant - IN NOW CRM unknown'!$M$2:$M$1227,"Research")+COUNTIFS('Relevant - Not CRM not valid'!$T$2:$T$416,$A403,'Relevant - Not CRM not valid'!$G$2:$G$416,"UK",'Relevant - Not CRM not valid'!$M$2:$M$416,"Research")+COUNTIFS('Relevant - In CRM not valid'!$T$2:$T$46,$A403,'Relevant - In CRM not valid'!$G$2:$G$46,"UK",'Relevant - In CRM not valid'!$M$2:$M$46,"Research")</f>
        <v>1</v>
      </c>
      <c r="G403" s="2">
        <f>COUNTIFS('Relevant - In CRM valid'!$T$2:$T$4699,$A403,'Relevant - In CRM valid'!$G$2:$G$4699,"UK",'Relevant - In CRM valid'!$M$2:$M$4699,"Research",'Relevant - In CRM valid'!$R$2:$R$4699,"Senior")+COUNTIFS('Relevant - In CRM unknown'!$T$2:$T$253,$A403,'Relevant - In CRM unknown'!$G$2:$G$253,"UK",'Relevant - In CRM unknown'!$M$2:$M$253,"Research",'Relevant - In CRM unknown'!$R$2:$R$253,"Senior")+COUNTIFS('Relevant - IN NOW CRM valid'!$T$2:$T$2328,$A403,'Relevant - IN NOW CRM valid'!$G$2:$G$2328,"UK",'Relevant - IN NOW CRM valid'!$M$2:$M$2328,"Research",'Relevant - IN NOW CRM valid'!$R$2:$R$2328,"Senior")+COUNTIFS('Relevant - IN NOW CRM unknown'!$T$2:$T$1227,$A403,'Relevant - IN NOW CRM unknown'!$G$2:$G$1227,"UK",'Relevant - IN NOW CRM unknown'!$M$2:$M$1227,"Research",'Relevant - IN NOW CRM unknown'!$R$2:$R$1227,"Senior")+COUNTIFS('Relevant - Not CRM not valid'!$T$2:$T$416,$A403,'Relevant - Not CRM not valid'!$G$2:$G$416,"UK",'Relevant - Not CRM not valid'!$M$2:$M$416,"Research",'Relevant - Not CRM not valid'!$R$2:$R$416,"Senior")+COUNTIFS('Relevant - In CRM not valid'!$T$2:$T$46,$A403,'Relevant - In CRM not valid'!$G$2:$G$46,"UK",'Relevant - In CRM not valid'!$M$2:$M$46,"Research",'Relevant - In CRM not valid'!$R$2:$R$46,"Senior")</f>
        <v>1</v>
      </c>
      <c r="H403" s="2">
        <f>COUNTIFS('Relevant - In CRM valid'!$T$2:$T$4699,$A403,'Relevant - In CRM valid'!$G$2:$G$4699,"UK",'Relevant - In CRM valid'!$M$2:$M$4699,"Research",'Relevant - In CRM valid'!$R$2:$R$4699,"Operational")+COUNTIFS('Relevant - In CRM unknown'!$T$2:$T$253,$A403,'Relevant - In CRM unknown'!$G$2:$G$253,"UK",'Relevant - In CRM unknown'!$M$2:$M$253,"Research",'Relevant - In CRM unknown'!$R$2:$R$253,"Operational")+COUNTIFS('Relevant - IN NOW CRM valid'!$T$2:$T$2328,$A403,'Relevant - IN NOW CRM valid'!$G$2:$G$2328,"UK",'Relevant - IN NOW CRM valid'!$M$2:$M$2328,"Research",'Relevant - IN NOW CRM valid'!$R$2:$R$2328,"Operational")+COUNTIFS('Relevant - IN NOW CRM unknown'!$T$2:$T$1227,$A403,'Relevant - IN NOW CRM unknown'!$G$2:$G$1227,"UK",'Relevant - IN NOW CRM unknown'!$M$2:$M$1227,"Research",'Relevant - IN NOW CRM unknown'!$R$2:$R$1227,"Operational")+COUNTIFS('Relevant - Not CRM not valid'!$T$2:$T$416,$A403,'Relevant - Not CRM not valid'!$G$2:$G$416,"UK",'Relevant - Not CRM not valid'!$M$2:$M$416,"Research",'Relevant - Not CRM not valid'!$R$2:$R$416,"Operational")+COUNTIFS('Relevant - In CRM not valid'!$T$2:$T$46,$A403,'Relevant - In CRM not valid'!$G$2:$G$46,"UK",'Relevant - In CRM not valid'!$M$2:$M$46,"Research",'Relevant - In CRM not valid'!$R$2:$R$46,"Operational")</f>
        <v>0</v>
      </c>
      <c r="I403" s="2">
        <f>COUNTIFS('Relevant - In CRM valid'!$T$2:$T$4699,$A403,'Relevant - In CRM valid'!$G$2:$G$4699,"UK",'Relevant - In CRM valid'!$M$2:$M$4699,"Research",'Relevant - In CRM valid'!$R$2:$R$4699,"Academic")+COUNTIFS('Relevant - In CRM unknown'!$T$2:$T$253,$A403,'Relevant - In CRM unknown'!$G$2:$G$253,"UK",'Relevant - In CRM unknown'!$M$2:$M$253,"Research",'Relevant - In CRM unknown'!$R$2:$R$253,"Academic")+COUNTIFS('Relevant - IN NOW CRM valid'!$T$2:$T$2328,$A403,'Relevant - IN NOW CRM valid'!$G$2:$G$2328,"UK",'Relevant - IN NOW CRM valid'!$M$2:$M$2328,"Research",'Relevant - IN NOW CRM valid'!$R$2:$R$2328,"Academic")+COUNTIFS('Relevant - IN NOW CRM unknown'!$T$2:$T$1227,$A403,'Relevant - IN NOW CRM unknown'!$G$2:$G$1227,"UK",'Relevant - IN NOW CRM unknown'!$M$2:$M$1227,"Research",'Relevant - IN NOW CRM unknown'!$R$2:$R$1227,"Academic")+COUNTIFS('Relevant - Not CRM not valid'!$T$2:$T$416,$A403,'Relevant - Not CRM not valid'!$G$2:$G$416,"UK",'Relevant - Not CRM not valid'!$M$2:$M$416,"Research",'Relevant - Not CRM not valid'!$R$2:$R$416,"Academic")+COUNTIFS('Relevant - In CRM not valid'!$T$2:$T$46,$A403,'Relevant - In CRM not valid'!$G$2:$G$46,"UK",'Relevant - In CRM not valid'!$M$2:$M$46,"Research",'Relevant - In CRM not valid'!$R$2:$R$46,"Academic")</f>
        <v>0</v>
      </c>
      <c r="J403" s="2">
        <f>COUNTIFS('Relevant - In CRM valid'!$T$2:$T$4699,$A403,'Relevant - In CRM valid'!$G$2:$G$4699,"UK",'Relevant - In CRM valid'!$M$2:$M$4699,"Finance")+COUNTIFS('Relevant - In CRM unknown'!$T$2:$T$253,$A403,'Relevant - In CRM unknown'!$G$2:$G$253,"UK",'Relevant - In CRM unknown'!$M$2:$M$253,"Finance")+COUNTIFS('Relevant - IN NOW CRM valid'!$T$2:$T$2328,$A403,'Relevant - IN NOW CRM valid'!$G$2:$G$2328,"UK",'Relevant - IN NOW CRM valid'!$M$2:$M$2328,"Finance")+COUNTIFS('Relevant - IN NOW CRM unknown'!$T$2:$T$1227,$A403,'Relevant - IN NOW CRM unknown'!$G$2:$G$1227,"UK",'Relevant - IN NOW CRM unknown'!$M$2:$M$1227,"Finance")+COUNTIFS('Relevant - Not CRM not valid'!$T$2:$T$416,$A403,'Relevant - Not CRM not valid'!$G$2:$G$416,"UK",'Relevant - Not CRM not valid'!$M$2:$M$416,"Finance")+COUNTIFS('Relevant - In CRM not valid'!$T$2:$T$46,$A403,'Relevant - In CRM not valid'!$G$2:$G$46,"UK",'Relevant - In CRM not valid'!$M$2:$M$46,"Finance")</f>
        <v>0</v>
      </c>
      <c r="K403" s="2">
        <f>COUNTIFS('Relevant - In CRM valid'!$T$2:$T$4699,$A403,'Relevant - In CRM valid'!$G$2:$G$4699,"UK",'Relevant - In CRM valid'!$M$2:$M$4699,"IT/Systems")+COUNTIFS('Relevant - In CRM unknown'!$T$2:$T$253,$A403,'Relevant - In CRM unknown'!$G$2:$G$253,"UK",'Relevant - In CRM unknown'!$M$2:$M$253,"IT/Systems")+COUNTIFS('Relevant - IN NOW CRM valid'!$T$2:$T$2328,$A403,'Relevant - IN NOW CRM valid'!$G$2:$G$2328,"UK",'Relevant - IN NOW CRM valid'!$M$2:$M$2328,"IT/Systems")+COUNTIFS('Relevant - IN NOW CRM unknown'!$T$2:$T$1227,$A403,'Relevant - IN NOW CRM unknown'!$G$2:$G$1227,"UK",'Relevant - IN NOW CRM unknown'!$M$2:$M$1227,"IT/Systems")+COUNTIFS('Relevant - Not CRM not valid'!$T$2:$T$416,$A403,'Relevant - Not CRM not valid'!$G$2:$G$416,"UK",'Relevant - Not CRM not valid'!$M$2:$M$416,"IT/Systems")+COUNTIFS('Relevant - In CRM not valid'!$T$2:$T$46,$A403,'Relevant - In CRM not valid'!$G$2:$G$46,"UK",'Relevant - In CRM not valid'!$M$2:$M$46,"IT/Systems")</f>
        <v>0</v>
      </c>
      <c r="L403" s="2">
        <f>COUNTIFS('Relevant - In CRM valid'!$T$2:$T$4699,$A403,'Relevant - In CRM valid'!$G$2:$G$4699,"UK",'Relevant - In CRM valid'!$M$2:$M$4699,"")+COUNTIFS('Relevant - In CRM unknown'!$T$2:$T$253,$A403,'Relevant - In CRM unknown'!$G$2:$G$253,"UK",'Relevant - In CRM unknown'!$M$2:$M$253,"")+COUNTIFS('Relevant - IN NOW CRM valid'!$T$2:$T$2328,$A403,'Relevant - IN NOW CRM valid'!$G$2:$G$2328,"UK",'Relevant - IN NOW CRM valid'!$M$2:$M$2328,"")+COUNTIFS('Relevant - IN NOW CRM unknown'!$T$2:$T$1227,$A403,'Relevant - IN NOW CRM unknown'!$G$2:$G$1227,"UK",'Relevant - IN NOW CRM unknown'!$M$2:$M$1227,"")+COUNTIFS('Relevant - Not CRM not valid'!$T$2:$T$416,$A403,'Relevant - Not CRM not valid'!$G$2:$G$416,"UK",'Relevant - Not CRM not valid'!$M$2:$M$416,"")+COUNTIFS('Relevant - In CRM not valid'!$T$2:$T$46,$A403,'Relevant - In CRM not valid'!$G$2:$G$46,"UK",'Relevant - In CRM not valid'!$M$2:$M$46,"")</f>
        <v>0</v>
      </c>
      <c r="M403" s="2">
        <f t="shared" si="12"/>
        <v>1</v>
      </c>
      <c r="N403" s="2">
        <f>COUNTIFS('Relevant - In CRM valid'!$T$2:$T$4699,$A403,'Relevant - In CRM valid'!$G$2:$G$4699,"UK",'Relevant - In CRM valid'!$Q$2:$Q$4699,"valid")+COUNTIFS('Relevant - In CRM unknown'!$T$2:$T$253,$A403,'Relevant - In CRM unknown'!$G$2:$G$253,"UK",'Relevant - In CRM unknown'!$Q$2:$Q$253,"valid")+COUNTIFS('Relevant - IN NOW CRM valid'!$T$2:$T$2328,$A403,'Relevant - IN NOW CRM valid'!$G$2:$G$2328,"UK",'Relevant - IN NOW CRM valid'!$Q$2:$Q$2328,"valid")+COUNTIFS('Relevant - IN NOW CRM unknown'!$T$2:$T$1227,$A403,'Relevant - IN NOW CRM unknown'!$G$2:$G$1227,"UK",'Relevant - IN NOW CRM unknown'!$Q$2:$Q$1227,"valid")+COUNTIFS('Relevant - Not CRM not valid'!$T$2:$T$416,$A403,'Relevant - Not CRM not valid'!$G$2:$G$416,"UK",'Relevant - Not CRM not valid'!$Q$2:$Q$416,"valid")+COUNTIFS('Relevant - In CRM not valid'!$T$2:$T$46,$A403,'Relevant - In CRM not valid'!$G$2:$G$46,"UK",'Relevant - In CRM not valid'!$Q$2:$Q$46,"valid")</f>
        <v>1</v>
      </c>
      <c r="O403" s="2" t="str">
        <f t="shared" si="13"/>
        <v>Finance  IT/Systems</v>
      </c>
    </row>
    <row r="404" spans="1:15" ht="15" customHeight="1">
      <c r="A404" s="2" t="s">
        <v>915</v>
      </c>
      <c r="B404" s="2" t="s">
        <v>916</v>
      </c>
      <c r="C404" s="2" t="s">
        <v>1570</v>
      </c>
      <c r="D404" s="2" t="str">
        <f>IFERROR(INDEX('UK Target Institutions'!$D$2:$D$727,MATCH($A404,'UK Target Institutions'!$A$2:$A$727,0)),"")</f>
        <v>Yes</v>
      </c>
      <c r="E404" s="2">
        <f>COUNTIFS('Relevant - In CRM valid'!$T$2:$T$4699,$A404,'Relevant - In CRM valid'!$G$2:$G$4699,"UK")+COUNTIFS('Relevant - In CRM unknown'!$T$2:$T$253,$A404,'Relevant - In CRM unknown'!$G$2:$G$253,"UK")+COUNTIFS('Relevant - IN NOW CRM valid'!$T$2:$T$2328,$A404,'Relevant - IN NOW CRM valid'!$G$2:$G$2328,"UK")+COUNTIFS('Relevant - IN NOW CRM unknown'!$T$2:$T$1227,$A404,'Relevant - IN NOW CRM unknown'!$G$2:$G$1227,"UK")+COUNTIFS('Relevant - Not CRM not valid'!$T$2:$T$416,$A404,'Relevant - Not CRM not valid'!$G$2:$G$416,"UK")+COUNTIFS('Relevant - In CRM not valid'!$T$2:$T$46,$A404,'Relevant - In CRM not valid'!$G$2:$G$46,"UK")</f>
        <v>1</v>
      </c>
      <c r="F404" s="2">
        <f>COUNTIFS('Relevant - In CRM valid'!$T$2:$T$4699,$A404,'Relevant - In CRM valid'!$G$2:$G$4699,"UK",'Relevant - In CRM valid'!$M$2:$M$4699,"Research")+COUNTIFS('Relevant - In CRM unknown'!$T$2:$T$253,$A404,'Relevant - In CRM unknown'!$G$2:$G$253,"UK",'Relevant - In CRM unknown'!$M$2:$M$253,"Research")+COUNTIFS('Relevant - IN NOW CRM valid'!$T$2:$T$2328,$A404,'Relevant - IN NOW CRM valid'!$G$2:$G$2328,"UK",'Relevant - IN NOW CRM valid'!$M$2:$M$2328,"Research")+COUNTIFS('Relevant - IN NOW CRM unknown'!$T$2:$T$1227,$A404,'Relevant - IN NOW CRM unknown'!$G$2:$G$1227,"UK",'Relevant - IN NOW CRM unknown'!$M$2:$M$1227,"Research")+COUNTIFS('Relevant - Not CRM not valid'!$T$2:$T$416,$A404,'Relevant - Not CRM not valid'!$G$2:$G$416,"UK",'Relevant - Not CRM not valid'!$M$2:$M$416,"Research")+COUNTIFS('Relevant - In CRM not valid'!$T$2:$T$46,$A404,'Relevant - In CRM not valid'!$G$2:$G$46,"UK",'Relevant - In CRM not valid'!$M$2:$M$46,"Research")</f>
        <v>1</v>
      </c>
      <c r="G404" s="2">
        <f>COUNTIFS('Relevant - In CRM valid'!$T$2:$T$4699,$A404,'Relevant - In CRM valid'!$G$2:$G$4699,"UK",'Relevant - In CRM valid'!$M$2:$M$4699,"Research",'Relevant - In CRM valid'!$R$2:$R$4699,"Senior")+COUNTIFS('Relevant - In CRM unknown'!$T$2:$T$253,$A404,'Relevant - In CRM unknown'!$G$2:$G$253,"UK",'Relevant - In CRM unknown'!$M$2:$M$253,"Research",'Relevant - In CRM unknown'!$R$2:$R$253,"Senior")+COUNTIFS('Relevant - IN NOW CRM valid'!$T$2:$T$2328,$A404,'Relevant - IN NOW CRM valid'!$G$2:$G$2328,"UK",'Relevant - IN NOW CRM valid'!$M$2:$M$2328,"Research",'Relevant - IN NOW CRM valid'!$R$2:$R$2328,"Senior")+COUNTIFS('Relevant - IN NOW CRM unknown'!$T$2:$T$1227,$A404,'Relevant - IN NOW CRM unknown'!$G$2:$G$1227,"UK",'Relevant - IN NOW CRM unknown'!$M$2:$M$1227,"Research",'Relevant - IN NOW CRM unknown'!$R$2:$R$1227,"Senior")+COUNTIFS('Relevant - Not CRM not valid'!$T$2:$T$416,$A404,'Relevant - Not CRM not valid'!$G$2:$G$416,"UK",'Relevant - Not CRM not valid'!$M$2:$M$416,"Research",'Relevant - Not CRM not valid'!$R$2:$R$416,"Senior")+COUNTIFS('Relevant - In CRM not valid'!$T$2:$T$46,$A404,'Relevant - In CRM not valid'!$G$2:$G$46,"UK",'Relevant - In CRM not valid'!$M$2:$M$46,"Research",'Relevant - In CRM not valid'!$R$2:$R$46,"Senior")</f>
        <v>1</v>
      </c>
      <c r="H404" s="2">
        <f>COUNTIFS('Relevant - In CRM valid'!$T$2:$T$4699,$A404,'Relevant - In CRM valid'!$G$2:$G$4699,"UK",'Relevant - In CRM valid'!$M$2:$M$4699,"Research",'Relevant - In CRM valid'!$R$2:$R$4699,"Operational")+COUNTIFS('Relevant - In CRM unknown'!$T$2:$T$253,$A404,'Relevant - In CRM unknown'!$G$2:$G$253,"UK",'Relevant - In CRM unknown'!$M$2:$M$253,"Research",'Relevant - In CRM unknown'!$R$2:$R$253,"Operational")+COUNTIFS('Relevant - IN NOW CRM valid'!$T$2:$T$2328,$A404,'Relevant - IN NOW CRM valid'!$G$2:$G$2328,"UK",'Relevant - IN NOW CRM valid'!$M$2:$M$2328,"Research",'Relevant - IN NOW CRM valid'!$R$2:$R$2328,"Operational")+COUNTIFS('Relevant - IN NOW CRM unknown'!$T$2:$T$1227,$A404,'Relevant - IN NOW CRM unknown'!$G$2:$G$1227,"UK",'Relevant - IN NOW CRM unknown'!$M$2:$M$1227,"Research",'Relevant - IN NOW CRM unknown'!$R$2:$R$1227,"Operational")+COUNTIFS('Relevant - Not CRM not valid'!$T$2:$T$416,$A404,'Relevant - Not CRM not valid'!$G$2:$G$416,"UK",'Relevant - Not CRM not valid'!$M$2:$M$416,"Research",'Relevant - Not CRM not valid'!$R$2:$R$416,"Operational")+COUNTIFS('Relevant - In CRM not valid'!$T$2:$T$46,$A404,'Relevant - In CRM not valid'!$G$2:$G$46,"UK",'Relevant - In CRM not valid'!$M$2:$M$46,"Research",'Relevant - In CRM not valid'!$R$2:$R$46,"Operational")</f>
        <v>0</v>
      </c>
      <c r="I404" s="2">
        <f>COUNTIFS('Relevant - In CRM valid'!$T$2:$T$4699,$A404,'Relevant - In CRM valid'!$G$2:$G$4699,"UK",'Relevant - In CRM valid'!$M$2:$M$4699,"Research",'Relevant - In CRM valid'!$R$2:$R$4699,"Academic")+COUNTIFS('Relevant - In CRM unknown'!$T$2:$T$253,$A404,'Relevant - In CRM unknown'!$G$2:$G$253,"UK",'Relevant - In CRM unknown'!$M$2:$M$253,"Research",'Relevant - In CRM unknown'!$R$2:$R$253,"Academic")+COUNTIFS('Relevant - IN NOW CRM valid'!$T$2:$T$2328,$A404,'Relevant - IN NOW CRM valid'!$G$2:$G$2328,"UK",'Relevant - IN NOW CRM valid'!$M$2:$M$2328,"Research",'Relevant - IN NOW CRM valid'!$R$2:$R$2328,"Academic")+COUNTIFS('Relevant - IN NOW CRM unknown'!$T$2:$T$1227,$A404,'Relevant - IN NOW CRM unknown'!$G$2:$G$1227,"UK",'Relevant - IN NOW CRM unknown'!$M$2:$M$1227,"Research",'Relevant - IN NOW CRM unknown'!$R$2:$R$1227,"Academic")+COUNTIFS('Relevant - Not CRM not valid'!$T$2:$T$416,$A404,'Relevant - Not CRM not valid'!$G$2:$G$416,"UK",'Relevant - Not CRM not valid'!$M$2:$M$416,"Research",'Relevant - Not CRM not valid'!$R$2:$R$416,"Academic")+COUNTIFS('Relevant - In CRM not valid'!$T$2:$T$46,$A404,'Relevant - In CRM not valid'!$G$2:$G$46,"UK",'Relevant - In CRM not valid'!$M$2:$M$46,"Research",'Relevant - In CRM not valid'!$R$2:$R$46,"Academic")</f>
        <v>0</v>
      </c>
      <c r="J404" s="2">
        <f>COUNTIFS('Relevant - In CRM valid'!$T$2:$T$4699,$A404,'Relevant - In CRM valid'!$G$2:$G$4699,"UK",'Relevant - In CRM valid'!$M$2:$M$4699,"Finance")+COUNTIFS('Relevant - In CRM unknown'!$T$2:$T$253,$A404,'Relevant - In CRM unknown'!$G$2:$G$253,"UK",'Relevant - In CRM unknown'!$M$2:$M$253,"Finance")+COUNTIFS('Relevant - IN NOW CRM valid'!$T$2:$T$2328,$A404,'Relevant - IN NOW CRM valid'!$G$2:$G$2328,"UK",'Relevant - IN NOW CRM valid'!$M$2:$M$2328,"Finance")+COUNTIFS('Relevant - IN NOW CRM unknown'!$T$2:$T$1227,$A404,'Relevant - IN NOW CRM unknown'!$G$2:$G$1227,"UK",'Relevant - IN NOW CRM unknown'!$M$2:$M$1227,"Finance")+COUNTIFS('Relevant - Not CRM not valid'!$T$2:$T$416,$A404,'Relevant - Not CRM not valid'!$G$2:$G$416,"UK",'Relevant - Not CRM not valid'!$M$2:$M$416,"Finance")+COUNTIFS('Relevant - In CRM not valid'!$T$2:$T$46,$A404,'Relevant - In CRM not valid'!$G$2:$G$46,"UK",'Relevant - In CRM not valid'!$M$2:$M$46,"Finance")</f>
        <v>0</v>
      </c>
      <c r="K404" s="2">
        <f>COUNTIFS('Relevant - In CRM valid'!$T$2:$T$4699,$A404,'Relevant - In CRM valid'!$G$2:$G$4699,"UK",'Relevant - In CRM valid'!$M$2:$M$4699,"IT/Systems")+COUNTIFS('Relevant - In CRM unknown'!$T$2:$T$253,$A404,'Relevant - In CRM unknown'!$G$2:$G$253,"UK",'Relevant - In CRM unknown'!$M$2:$M$253,"IT/Systems")+COUNTIFS('Relevant - IN NOW CRM valid'!$T$2:$T$2328,$A404,'Relevant - IN NOW CRM valid'!$G$2:$G$2328,"UK",'Relevant - IN NOW CRM valid'!$M$2:$M$2328,"IT/Systems")+COUNTIFS('Relevant - IN NOW CRM unknown'!$T$2:$T$1227,$A404,'Relevant - IN NOW CRM unknown'!$G$2:$G$1227,"UK",'Relevant - IN NOW CRM unknown'!$M$2:$M$1227,"IT/Systems")+COUNTIFS('Relevant - Not CRM not valid'!$T$2:$T$416,$A404,'Relevant - Not CRM not valid'!$G$2:$G$416,"UK",'Relevant - Not CRM not valid'!$M$2:$M$416,"IT/Systems")+COUNTIFS('Relevant - In CRM not valid'!$T$2:$T$46,$A404,'Relevant - In CRM not valid'!$G$2:$G$46,"UK",'Relevant - In CRM not valid'!$M$2:$M$46,"IT/Systems")</f>
        <v>0</v>
      </c>
      <c r="L404" s="2">
        <f>COUNTIFS('Relevant - In CRM valid'!$T$2:$T$4699,$A404,'Relevant - In CRM valid'!$G$2:$G$4699,"UK",'Relevant - In CRM valid'!$M$2:$M$4699,"")+COUNTIFS('Relevant - In CRM unknown'!$T$2:$T$253,$A404,'Relevant - In CRM unknown'!$G$2:$G$253,"UK",'Relevant - In CRM unknown'!$M$2:$M$253,"")+COUNTIFS('Relevant - IN NOW CRM valid'!$T$2:$T$2328,$A404,'Relevant - IN NOW CRM valid'!$G$2:$G$2328,"UK",'Relevant - IN NOW CRM valid'!$M$2:$M$2328,"")+COUNTIFS('Relevant - IN NOW CRM unknown'!$T$2:$T$1227,$A404,'Relevant - IN NOW CRM unknown'!$G$2:$G$1227,"UK",'Relevant - IN NOW CRM unknown'!$M$2:$M$1227,"")+COUNTIFS('Relevant - Not CRM not valid'!$T$2:$T$416,$A404,'Relevant - Not CRM not valid'!$G$2:$G$416,"UK",'Relevant - Not CRM not valid'!$M$2:$M$416,"")+COUNTIFS('Relevant - In CRM not valid'!$T$2:$T$46,$A404,'Relevant - In CRM not valid'!$G$2:$G$46,"UK",'Relevant - In CRM not valid'!$M$2:$M$46,"")</f>
        <v>0</v>
      </c>
      <c r="M404" s="2">
        <f t="shared" si="12"/>
        <v>1</v>
      </c>
      <c r="N404" s="2">
        <f>COUNTIFS('Relevant - In CRM valid'!$T$2:$T$4699,$A404,'Relevant - In CRM valid'!$G$2:$G$4699,"UK",'Relevant - In CRM valid'!$Q$2:$Q$4699,"valid")+COUNTIFS('Relevant - In CRM unknown'!$T$2:$T$253,$A404,'Relevant - In CRM unknown'!$G$2:$G$253,"UK",'Relevant - In CRM unknown'!$Q$2:$Q$253,"valid")+COUNTIFS('Relevant - IN NOW CRM valid'!$T$2:$T$2328,$A404,'Relevant - IN NOW CRM valid'!$G$2:$G$2328,"UK",'Relevant - IN NOW CRM valid'!$Q$2:$Q$2328,"valid")+COUNTIFS('Relevant - IN NOW CRM unknown'!$T$2:$T$1227,$A404,'Relevant - IN NOW CRM unknown'!$G$2:$G$1227,"UK",'Relevant - IN NOW CRM unknown'!$Q$2:$Q$1227,"valid")+COUNTIFS('Relevant - Not CRM not valid'!$T$2:$T$416,$A404,'Relevant - Not CRM not valid'!$G$2:$G$416,"UK",'Relevant - Not CRM not valid'!$Q$2:$Q$416,"valid")+COUNTIFS('Relevant - In CRM not valid'!$T$2:$T$46,$A404,'Relevant - In CRM not valid'!$G$2:$G$46,"UK",'Relevant - In CRM not valid'!$Q$2:$Q$46,"valid")</f>
        <v>1</v>
      </c>
      <c r="O404" s="2" t="str">
        <f t="shared" si="13"/>
        <v>Finance  IT/Systems</v>
      </c>
    </row>
    <row r="405" spans="1:15" ht="15" customHeight="1">
      <c r="A405" s="2" t="s">
        <v>917</v>
      </c>
      <c r="B405" s="2" t="s">
        <v>918</v>
      </c>
      <c r="C405" s="2" t="s">
        <v>525</v>
      </c>
      <c r="D405" s="2" t="str">
        <f>IFERROR(INDEX('UK Target Institutions'!$D$2:$D$727,MATCH($A405,'UK Target Institutions'!$A$2:$A$727,0)),"")</f>
        <v>No</v>
      </c>
      <c r="E405" s="2">
        <f>COUNTIFS('Relevant - In CRM valid'!$T$2:$T$4699,$A405,'Relevant - In CRM valid'!$G$2:$G$4699,"UK")+COUNTIFS('Relevant - In CRM unknown'!$T$2:$T$253,$A405,'Relevant - In CRM unknown'!$G$2:$G$253,"UK")+COUNTIFS('Relevant - IN NOW CRM valid'!$T$2:$T$2328,$A405,'Relevant - IN NOW CRM valid'!$G$2:$G$2328,"UK")+COUNTIFS('Relevant - IN NOW CRM unknown'!$T$2:$T$1227,$A405,'Relevant - IN NOW CRM unknown'!$G$2:$G$1227,"UK")+COUNTIFS('Relevant - Not CRM not valid'!$T$2:$T$416,$A405,'Relevant - Not CRM not valid'!$G$2:$G$416,"UK")+COUNTIFS('Relevant - In CRM not valid'!$T$2:$T$46,$A405,'Relevant - In CRM not valid'!$G$2:$G$46,"UK")</f>
        <v>1</v>
      </c>
      <c r="F405" s="2">
        <f>COUNTIFS('Relevant - In CRM valid'!$T$2:$T$4699,$A405,'Relevant - In CRM valid'!$G$2:$G$4699,"UK",'Relevant - In CRM valid'!$M$2:$M$4699,"Research")+COUNTIFS('Relevant - In CRM unknown'!$T$2:$T$253,$A405,'Relevant - In CRM unknown'!$G$2:$G$253,"UK",'Relevant - In CRM unknown'!$M$2:$M$253,"Research")+COUNTIFS('Relevant - IN NOW CRM valid'!$T$2:$T$2328,$A405,'Relevant - IN NOW CRM valid'!$G$2:$G$2328,"UK",'Relevant - IN NOW CRM valid'!$M$2:$M$2328,"Research")+COUNTIFS('Relevant - IN NOW CRM unknown'!$T$2:$T$1227,$A405,'Relevant - IN NOW CRM unknown'!$G$2:$G$1227,"UK",'Relevant - IN NOW CRM unknown'!$M$2:$M$1227,"Research")+COUNTIFS('Relevant - Not CRM not valid'!$T$2:$T$416,$A405,'Relevant - Not CRM not valid'!$G$2:$G$416,"UK",'Relevant - Not CRM not valid'!$M$2:$M$416,"Research")+COUNTIFS('Relevant - In CRM not valid'!$T$2:$T$46,$A405,'Relevant - In CRM not valid'!$G$2:$G$46,"UK",'Relevant - In CRM not valid'!$M$2:$M$46,"Research")</f>
        <v>1</v>
      </c>
      <c r="G405" s="2">
        <f>COUNTIFS('Relevant - In CRM valid'!$T$2:$T$4699,$A405,'Relevant - In CRM valid'!$G$2:$G$4699,"UK",'Relevant - In CRM valid'!$M$2:$M$4699,"Research",'Relevant - In CRM valid'!$R$2:$R$4699,"Senior")+COUNTIFS('Relevant - In CRM unknown'!$T$2:$T$253,$A405,'Relevant - In CRM unknown'!$G$2:$G$253,"UK",'Relevant - In CRM unknown'!$M$2:$M$253,"Research",'Relevant - In CRM unknown'!$R$2:$R$253,"Senior")+COUNTIFS('Relevant - IN NOW CRM valid'!$T$2:$T$2328,$A405,'Relevant - IN NOW CRM valid'!$G$2:$G$2328,"UK",'Relevant - IN NOW CRM valid'!$M$2:$M$2328,"Research",'Relevant - IN NOW CRM valid'!$R$2:$R$2328,"Senior")+COUNTIFS('Relevant - IN NOW CRM unknown'!$T$2:$T$1227,$A405,'Relevant - IN NOW CRM unknown'!$G$2:$G$1227,"UK",'Relevant - IN NOW CRM unknown'!$M$2:$M$1227,"Research",'Relevant - IN NOW CRM unknown'!$R$2:$R$1227,"Senior")+COUNTIFS('Relevant - Not CRM not valid'!$T$2:$T$416,$A405,'Relevant - Not CRM not valid'!$G$2:$G$416,"UK",'Relevant - Not CRM not valid'!$M$2:$M$416,"Research",'Relevant - Not CRM not valid'!$R$2:$R$416,"Senior")+COUNTIFS('Relevant - In CRM not valid'!$T$2:$T$46,$A405,'Relevant - In CRM not valid'!$G$2:$G$46,"UK",'Relevant - In CRM not valid'!$M$2:$M$46,"Research",'Relevant - In CRM not valid'!$R$2:$R$46,"Senior")</f>
        <v>0</v>
      </c>
      <c r="H405" s="2">
        <f>COUNTIFS('Relevant - In CRM valid'!$T$2:$T$4699,$A405,'Relevant - In CRM valid'!$G$2:$G$4699,"UK",'Relevant - In CRM valid'!$M$2:$M$4699,"Research",'Relevant - In CRM valid'!$R$2:$R$4699,"Operational")+COUNTIFS('Relevant - In CRM unknown'!$T$2:$T$253,$A405,'Relevant - In CRM unknown'!$G$2:$G$253,"UK",'Relevant - In CRM unknown'!$M$2:$M$253,"Research",'Relevant - In CRM unknown'!$R$2:$R$253,"Operational")+COUNTIFS('Relevant - IN NOW CRM valid'!$T$2:$T$2328,$A405,'Relevant - IN NOW CRM valid'!$G$2:$G$2328,"UK",'Relevant - IN NOW CRM valid'!$M$2:$M$2328,"Research",'Relevant - IN NOW CRM valid'!$R$2:$R$2328,"Operational")+COUNTIFS('Relevant - IN NOW CRM unknown'!$T$2:$T$1227,$A405,'Relevant - IN NOW CRM unknown'!$G$2:$G$1227,"UK",'Relevant - IN NOW CRM unknown'!$M$2:$M$1227,"Research",'Relevant - IN NOW CRM unknown'!$R$2:$R$1227,"Operational")+COUNTIFS('Relevant - Not CRM not valid'!$T$2:$T$416,$A405,'Relevant - Not CRM not valid'!$G$2:$G$416,"UK",'Relevant - Not CRM not valid'!$M$2:$M$416,"Research",'Relevant - Not CRM not valid'!$R$2:$R$416,"Operational")+COUNTIFS('Relevant - In CRM not valid'!$T$2:$T$46,$A405,'Relevant - In CRM not valid'!$G$2:$G$46,"UK",'Relevant - In CRM not valid'!$M$2:$M$46,"Research",'Relevant - In CRM not valid'!$R$2:$R$46,"Operational")</f>
        <v>1</v>
      </c>
      <c r="I405" s="2">
        <f>COUNTIFS('Relevant - In CRM valid'!$T$2:$T$4699,$A405,'Relevant - In CRM valid'!$G$2:$G$4699,"UK",'Relevant - In CRM valid'!$M$2:$M$4699,"Research",'Relevant - In CRM valid'!$R$2:$R$4699,"Academic")+COUNTIFS('Relevant - In CRM unknown'!$T$2:$T$253,$A405,'Relevant - In CRM unknown'!$G$2:$G$253,"UK",'Relevant - In CRM unknown'!$M$2:$M$253,"Research",'Relevant - In CRM unknown'!$R$2:$R$253,"Academic")+COUNTIFS('Relevant - IN NOW CRM valid'!$T$2:$T$2328,$A405,'Relevant - IN NOW CRM valid'!$G$2:$G$2328,"UK",'Relevant - IN NOW CRM valid'!$M$2:$M$2328,"Research",'Relevant - IN NOW CRM valid'!$R$2:$R$2328,"Academic")+COUNTIFS('Relevant - IN NOW CRM unknown'!$T$2:$T$1227,$A405,'Relevant - IN NOW CRM unknown'!$G$2:$G$1227,"UK",'Relevant - IN NOW CRM unknown'!$M$2:$M$1227,"Research",'Relevant - IN NOW CRM unknown'!$R$2:$R$1227,"Academic")+COUNTIFS('Relevant - Not CRM not valid'!$T$2:$T$416,$A405,'Relevant - Not CRM not valid'!$G$2:$G$416,"UK",'Relevant - Not CRM not valid'!$M$2:$M$416,"Research",'Relevant - Not CRM not valid'!$R$2:$R$416,"Academic")+COUNTIFS('Relevant - In CRM not valid'!$T$2:$T$46,$A405,'Relevant - In CRM not valid'!$G$2:$G$46,"UK",'Relevant - In CRM not valid'!$M$2:$M$46,"Research",'Relevant - In CRM not valid'!$R$2:$R$46,"Academic")</f>
        <v>0</v>
      </c>
      <c r="J405" s="2">
        <f>COUNTIFS('Relevant - In CRM valid'!$T$2:$T$4699,$A405,'Relevant - In CRM valid'!$G$2:$G$4699,"UK",'Relevant - In CRM valid'!$M$2:$M$4699,"Finance")+COUNTIFS('Relevant - In CRM unknown'!$T$2:$T$253,$A405,'Relevant - In CRM unknown'!$G$2:$G$253,"UK",'Relevant - In CRM unknown'!$M$2:$M$253,"Finance")+COUNTIFS('Relevant - IN NOW CRM valid'!$T$2:$T$2328,$A405,'Relevant - IN NOW CRM valid'!$G$2:$G$2328,"UK",'Relevant - IN NOW CRM valid'!$M$2:$M$2328,"Finance")+COUNTIFS('Relevant - IN NOW CRM unknown'!$T$2:$T$1227,$A405,'Relevant - IN NOW CRM unknown'!$G$2:$G$1227,"UK",'Relevant - IN NOW CRM unknown'!$M$2:$M$1227,"Finance")+COUNTIFS('Relevant - Not CRM not valid'!$T$2:$T$416,$A405,'Relevant - Not CRM not valid'!$G$2:$G$416,"UK",'Relevant - Not CRM not valid'!$M$2:$M$416,"Finance")+COUNTIFS('Relevant - In CRM not valid'!$T$2:$T$46,$A405,'Relevant - In CRM not valid'!$G$2:$G$46,"UK",'Relevant - In CRM not valid'!$M$2:$M$46,"Finance")</f>
        <v>0</v>
      </c>
      <c r="K405" s="2">
        <f>COUNTIFS('Relevant - In CRM valid'!$T$2:$T$4699,$A405,'Relevant - In CRM valid'!$G$2:$G$4699,"UK",'Relevant - In CRM valid'!$M$2:$M$4699,"IT/Systems")+COUNTIFS('Relevant - In CRM unknown'!$T$2:$T$253,$A405,'Relevant - In CRM unknown'!$G$2:$G$253,"UK",'Relevant - In CRM unknown'!$M$2:$M$253,"IT/Systems")+COUNTIFS('Relevant - IN NOW CRM valid'!$T$2:$T$2328,$A405,'Relevant - IN NOW CRM valid'!$G$2:$G$2328,"UK",'Relevant - IN NOW CRM valid'!$M$2:$M$2328,"IT/Systems")+COUNTIFS('Relevant - IN NOW CRM unknown'!$T$2:$T$1227,$A405,'Relevant - IN NOW CRM unknown'!$G$2:$G$1227,"UK",'Relevant - IN NOW CRM unknown'!$M$2:$M$1227,"IT/Systems")+COUNTIFS('Relevant - Not CRM not valid'!$T$2:$T$416,$A405,'Relevant - Not CRM not valid'!$G$2:$G$416,"UK",'Relevant - Not CRM not valid'!$M$2:$M$416,"IT/Systems")+COUNTIFS('Relevant - In CRM not valid'!$T$2:$T$46,$A405,'Relevant - In CRM not valid'!$G$2:$G$46,"UK",'Relevant - In CRM not valid'!$M$2:$M$46,"IT/Systems")</f>
        <v>0</v>
      </c>
      <c r="L405" s="2">
        <f>COUNTIFS('Relevant - In CRM valid'!$T$2:$T$4699,$A405,'Relevant - In CRM valid'!$G$2:$G$4699,"UK",'Relevant - In CRM valid'!$M$2:$M$4699,"")+COUNTIFS('Relevant - In CRM unknown'!$T$2:$T$253,$A405,'Relevant - In CRM unknown'!$G$2:$G$253,"UK",'Relevant - In CRM unknown'!$M$2:$M$253,"")+COUNTIFS('Relevant - IN NOW CRM valid'!$T$2:$T$2328,$A405,'Relevant - IN NOW CRM valid'!$G$2:$G$2328,"UK",'Relevant - IN NOW CRM valid'!$M$2:$M$2328,"")+COUNTIFS('Relevant - IN NOW CRM unknown'!$T$2:$T$1227,$A405,'Relevant - IN NOW CRM unknown'!$G$2:$G$1227,"UK",'Relevant - IN NOW CRM unknown'!$M$2:$M$1227,"")+COUNTIFS('Relevant - Not CRM not valid'!$T$2:$T$416,$A405,'Relevant - Not CRM not valid'!$G$2:$G$416,"UK",'Relevant - Not CRM not valid'!$M$2:$M$416,"")+COUNTIFS('Relevant - In CRM not valid'!$T$2:$T$46,$A405,'Relevant - In CRM not valid'!$G$2:$G$46,"UK",'Relevant - In CRM not valid'!$M$2:$M$46,"")</f>
        <v>0</v>
      </c>
      <c r="M405" s="2">
        <f t="shared" si="12"/>
        <v>1</v>
      </c>
      <c r="N405" s="2">
        <f>COUNTIFS('Relevant - In CRM valid'!$T$2:$T$4699,$A405,'Relevant - In CRM valid'!$G$2:$G$4699,"UK",'Relevant - In CRM valid'!$Q$2:$Q$4699,"valid")+COUNTIFS('Relevant - In CRM unknown'!$T$2:$T$253,$A405,'Relevant - In CRM unknown'!$G$2:$G$253,"UK",'Relevant - In CRM unknown'!$Q$2:$Q$253,"valid")+COUNTIFS('Relevant - IN NOW CRM valid'!$T$2:$T$2328,$A405,'Relevant - IN NOW CRM valid'!$G$2:$G$2328,"UK",'Relevant - IN NOW CRM valid'!$Q$2:$Q$2328,"valid")+COUNTIFS('Relevant - IN NOW CRM unknown'!$T$2:$T$1227,$A405,'Relevant - IN NOW CRM unknown'!$G$2:$G$1227,"UK",'Relevant - IN NOW CRM unknown'!$Q$2:$Q$1227,"valid")+COUNTIFS('Relevant - Not CRM not valid'!$T$2:$T$416,$A405,'Relevant - Not CRM not valid'!$G$2:$G$416,"UK",'Relevant - Not CRM not valid'!$Q$2:$Q$416,"valid")+COUNTIFS('Relevant - In CRM not valid'!$T$2:$T$46,$A405,'Relevant - In CRM not valid'!$G$2:$G$46,"UK",'Relevant - In CRM not valid'!$Q$2:$Q$46,"valid")</f>
        <v>1</v>
      </c>
      <c r="O405" s="2" t="str">
        <f t="shared" si="13"/>
        <v>Finance  IT/Systems</v>
      </c>
    </row>
    <row r="406" spans="1:15" ht="15" customHeight="1">
      <c r="A406" s="2" t="s">
        <v>919</v>
      </c>
      <c r="B406" s="2" t="s">
        <v>920</v>
      </c>
      <c r="C406" s="2" t="s">
        <v>1570</v>
      </c>
      <c r="D406" s="2" t="str">
        <f>IFERROR(INDEX('UK Target Institutions'!$D$2:$D$727,MATCH($A406,'UK Target Institutions'!$A$2:$A$727,0)),"")</f>
        <v>No</v>
      </c>
      <c r="E406" s="2">
        <f>COUNTIFS('Relevant - In CRM valid'!$T$2:$T$4699,$A406,'Relevant - In CRM valid'!$G$2:$G$4699,"UK")+COUNTIFS('Relevant - In CRM unknown'!$T$2:$T$253,$A406,'Relevant - In CRM unknown'!$G$2:$G$253,"UK")+COUNTIFS('Relevant - IN NOW CRM valid'!$T$2:$T$2328,$A406,'Relevant - IN NOW CRM valid'!$G$2:$G$2328,"UK")+COUNTIFS('Relevant - IN NOW CRM unknown'!$T$2:$T$1227,$A406,'Relevant - IN NOW CRM unknown'!$G$2:$G$1227,"UK")+COUNTIFS('Relevant - Not CRM not valid'!$T$2:$T$416,$A406,'Relevant - Not CRM not valid'!$G$2:$G$416,"UK")+COUNTIFS('Relevant - In CRM not valid'!$T$2:$T$46,$A406,'Relevant - In CRM not valid'!$G$2:$G$46,"UK")</f>
        <v>1</v>
      </c>
      <c r="F406" s="2">
        <f>COUNTIFS('Relevant - In CRM valid'!$T$2:$T$4699,$A406,'Relevant - In CRM valid'!$G$2:$G$4699,"UK",'Relevant - In CRM valid'!$M$2:$M$4699,"Research")+COUNTIFS('Relevant - In CRM unknown'!$T$2:$T$253,$A406,'Relevant - In CRM unknown'!$G$2:$G$253,"UK",'Relevant - In CRM unknown'!$M$2:$M$253,"Research")+COUNTIFS('Relevant - IN NOW CRM valid'!$T$2:$T$2328,$A406,'Relevant - IN NOW CRM valid'!$G$2:$G$2328,"UK",'Relevant - IN NOW CRM valid'!$M$2:$M$2328,"Research")+COUNTIFS('Relevant - IN NOW CRM unknown'!$T$2:$T$1227,$A406,'Relevant - IN NOW CRM unknown'!$G$2:$G$1227,"UK",'Relevant - IN NOW CRM unknown'!$M$2:$M$1227,"Research")+COUNTIFS('Relevant - Not CRM not valid'!$T$2:$T$416,$A406,'Relevant - Not CRM not valid'!$G$2:$G$416,"UK",'Relevant - Not CRM not valid'!$M$2:$M$416,"Research")+COUNTIFS('Relevant - In CRM not valid'!$T$2:$T$46,$A406,'Relevant - In CRM not valid'!$G$2:$G$46,"UK",'Relevant - In CRM not valid'!$M$2:$M$46,"Research")</f>
        <v>0</v>
      </c>
      <c r="G406" s="2">
        <f>COUNTIFS('Relevant - In CRM valid'!$T$2:$T$4699,$A406,'Relevant - In CRM valid'!$G$2:$G$4699,"UK",'Relevant - In CRM valid'!$M$2:$M$4699,"Research",'Relevant - In CRM valid'!$R$2:$R$4699,"Senior")+COUNTIFS('Relevant - In CRM unknown'!$T$2:$T$253,$A406,'Relevant - In CRM unknown'!$G$2:$G$253,"UK",'Relevant - In CRM unknown'!$M$2:$M$253,"Research",'Relevant - In CRM unknown'!$R$2:$R$253,"Senior")+COUNTIFS('Relevant - IN NOW CRM valid'!$T$2:$T$2328,$A406,'Relevant - IN NOW CRM valid'!$G$2:$G$2328,"UK",'Relevant - IN NOW CRM valid'!$M$2:$M$2328,"Research",'Relevant - IN NOW CRM valid'!$R$2:$R$2328,"Senior")+COUNTIFS('Relevant - IN NOW CRM unknown'!$T$2:$T$1227,$A406,'Relevant - IN NOW CRM unknown'!$G$2:$G$1227,"UK",'Relevant - IN NOW CRM unknown'!$M$2:$M$1227,"Research",'Relevant - IN NOW CRM unknown'!$R$2:$R$1227,"Senior")+COUNTIFS('Relevant - Not CRM not valid'!$T$2:$T$416,$A406,'Relevant - Not CRM not valid'!$G$2:$G$416,"UK",'Relevant - Not CRM not valid'!$M$2:$M$416,"Research",'Relevant - Not CRM not valid'!$R$2:$R$416,"Senior")+COUNTIFS('Relevant - In CRM not valid'!$T$2:$T$46,$A406,'Relevant - In CRM not valid'!$G$2:$G$46,"UK",'Relevant - In CRM not valid'!$M$2:$M$46,"Research",'Relevant - In CRM not valid'!$R$2:$R$46,"Senior")</f>
        <v>0</v>
      </c>
      <c r="H406" s="2">
        <f>COUNTIFS('Relevant - In CRM valid'!$T$2:$T$4699,$A406,'Relevant - In CRM valid'!$G$2:$G$4699,"UK",'Relevant - In CRM valid'!$M$2:$M$4699,"Research",'Relevant - In CRM valid'!$R$2:$R$4699,"Operational")+COUNTIFS('Relevant - In CRM unknown'!$T$2:$T$253,$A406,'Relevant - In CRM unknown'!$G$2:$G$253,"UK",'Relevant - In CRM unknown'!$M$2:$M$253,"Research",'Relevant - In CRM unknown'!$R$2:$R$253,"Operational")+COUNTIFS('Relevant - IN NOW CRM valid'!$T$2:$T$2328,$A406,'Relevant - IN NOW CRM valid'!$G$2:$G$2328,"UK",'Relevant - IN NOW CRM valid'!$M$2:$M$2328,"Research",'Relevant - IN NOW CRM valid'!$R$2:$R$2328,"Operational")+COUNTIFS('Relevant - IN NOW CRM unknown'!$T$2:$T$1227,$A406,'Relevant - IN NOW CRM unknown'!$G$2:$G$1227,"UK",'Relevant - IN NOW CRM unknown'!$M$2:$M$1227,"Research",'Relevant - IN NOW CRM unknown'!$R$2:$R$1227,"Operational")+COUNTIFS('Relevant - Not CRM not valid'!$T$2:$T$416,$A406,'Relevant - Not CRM not valid'!$G$2:$G$416,"UK",'Relevant - Not CRM not valid'!$M$2:$M$416,"Research",'Relevant - Not CRM not valid'!$R$2:$R$416,"Operational")+COUNTIFS('Relevant - In CRM not valid'!$T$2:$T$46,$A406,'Relevant - In CRM not valid'!$G$2:$G$46,"UK",'Relevant - In CRM not valid'!$M$2:$M$46,"Research",'Relevant - In CRM not valid'!$R$2:$R$46,"Operational")</f>
        <v>0</v>
      </c>
      <c r="I406" s="2">
        <f>COUNTIFS('Relevant - In CRM valid'!$T$2:$T$4699,$A406,'Relevant - In CRM valid'!$G$2:$G$4699,"UK",'Relevant - In CRM valid'!$M$2:$M$4699,"Research",'Relevant - In CRM valid'!$R$2:$R$4699,"Academic")+COUNTIFS('Relevant - In CRM unknown'!$T$2:$T$253,$A406,'Relevant - In CRM unknown'!$G$2:$G$253,"UK",'Relevant - In CRM unknown'!$M$2:$M$253,"Research",'Relevant - In CRM unknown'!$R$2:$R$253,"Academic")+COUNTIFS('Relevant - IN NOW CRM valid'!$T$2:$T$2328,$A406,'Relevant - IN NOW CRM valid'!$G$2:$G$2328,"UK",'Relevant - IN NOW CRM valid'!$M$2:$M$2328,"Research",'Relevant - IN NOW CRM valid'!$R$2:$R$2328,"Academic")+COUNTIFS('Relevant - IN NOW CRM unknown'!$T$2:$T$1227,$A406,'Relevant - IN NOW CRM unknown'!$G$2:$G$1227,"UK",'Relevant - IN NOW CRM unknown'!$M$2:$M$1227,"Research",'Relevant - IN NOW CRM unknown'!$R$2:$R$1227,"Academic")+COUNTIFS('Relevant - Not CRM not valid'!$T$2:$T$416,$A406,'Relevant - Not CRM not valid'!$G$2:$G$416,"UK",'Relevant - Not CRM not valid'!$M$2:$M$416,"Research",'Relevant - Not CRM not valid'!$R$2:$R$416,"Academic")+COUNTIFS('Relevant - In CRM not valid'!$T$2:$T$46,$A406,'Relevant - In CRM not valid'!$G$2:$G$46,"UK",'Relevant - In CRM not valid'!$M$2:$M$46,"Research",'Relevant - In CRM not valid'!$R$2:$R$46,"Academic")</f>
        <v>0</v>
      </c>
      <c r="J406" s="2">
        <f>COUNTIFS('Relevant - In CRM valid'!$T$2:$T$4699,$A406,'Relevant - In CRM valid'!$G$2:$G$4699,"UK",'Relevant - In CRM valid'!$M$2:$M$4699,"Finance")+COUNTIFS('Relevant - In CRM unknown'!$T$2:$T$253,$A406,'Relevant - In CRM unknown'!$G$2:$G$253,"UK",'Relevant - In CRM unknown'!$M$2:$M$253,"Finance")+COUNTIFS('Relevant - IN NOW CRM valid'!$T$2:$T$2328,$A406,'Relevant - IN NOW CRM valid'!$G$2:$G$2328,"UK",'Relevant - IN NOW CRM valid'!$M$2:$M$2328,"Finance")+COUNTIFS('Relevant - IN NOW CRM unknown'!$T$2:$T$1227,$A406,'Relevant - IN NOW CRM unknown'!$G$2:$G$1227,"UK",'Relevant - IN NOW CRM unknown'!$M$2:$M$1227,"Finance")+COUNTIFS('Relevant - Not CRM not valid'!$T$2:$T$416,$A406,'Relevant - Not CRM not valid'!$G$2:$G$416,"UK",'Relevant - Not CRM not valid'!$M$2:$M$416,"Finance")+COUNTIFS('Relevant - In CRM not valid'!$T$2:$T$46,$A406,'Relevant - In CRM not valid'!$G$2:$G$46,"UK",'Relevant - In CRM not valid'!$M$2:$M$46,"Finance")</f>
        <v>1</v>
      </c>
      <c r="K406" s="2">
        <f>COUNTIFS('Relevant - In CRM valid'!$T$2:$T$4699,$A406,'Relevant - In CRM valid'!$G$2:$G$4699,"UK",'Relevant - In CRM valid'!$M$2:$M$4699,"IT/Systems")+COUNTIFS('Relevant - In CRM unknown'!$T$2:$T$253,$A406,'Relevant - In CRM unknown'!$G$2:$G$253,"UK",'Relevant - In CRM unknown'!$M$2:$M$253,"IT/Systems")+COUNTIFS('Relevant - IN NOW CRM valid'!$T$2:$T$2328,$A406,'Relevant - IN NOW CRM valid'!$G$2:$G$2328,"UK",'Relevant - IN NOW CRM valid'!$M$2:$M$2328,"IT/Systems")+COUNTIFS('Relevant - IN NOW CRM unknown'!$T$2:$T$1227,$A406,'Relevant - IN NOW CRM unknown'!$G$2:$G$1227,"UK",'Relevant - IN NOW CRM unknown'!$M$2:$M$1227,"IT/Systems")+COUNTIFS('Relevant - Not CRM not valid'!$T$2:$T$416,$A406,'Relevant - Not CRM not valid'!$G$2:$G$416,"UK",'Relevant - Not CRM not valid'!$M$2:$M$416,"IT/Systems")+COUNTIFS('Relevant - In CRM not valid'!$T$2:$T$46,$A406,'Relevant - In CRM not valid'!$G$2:$G$46,"UK",'Relevant - In CRM not valid'!$M$2:$M$46,"IT/Systems")</f>
        <v>0</v>
      </c>
      <c r="L406" s="2">
        <f>COUNTIFS('Relevant - In CRM valid'!$T$2:$T$4699,$A406,'Relevant - In CRM valid'!$G$2:$G$4699,"UK",'Relevant - In CRM valid'!$M$2:$M$4699,"")+COUNTIFS('Relevant - In CRM unknown'!$T$2:$T$253,$A406,'Relevant - In CRM unknown'!$G$2:$G$253,"UK",'Relevant - In CRM unknown'!$M$2:$M$253,"")+COUNTIFS('Relevant - IN NOW CRM valid'!$T$2:$T$2328,$A406,'Relevant - IN NOW CRM valid'!$G$2:$G$2328,"UK",'Relevant - IN NOW CRM valid'!$M$2:$M$2328,"")+COUNTIFS('Relevant - IN NOW CRM unknown'!$T$2:$T$1227,$A406,'Relevant - IN NOW CRM unknown'!$G$2:$G$1227,"UK",'Relevant - IN NOW CRM unknown'!$M$2:$M$1227,"")+COUNTIFS('Relevant - Not CRM not valid'!$T$2:$T$416,$A406,'Relevant - Not CRM not valid'!$G$2:$G$416,"UK",'Relevant - Not CRM not valid'!$M$2:$M$416,"")+COUNTIFS('Relevant - In CRM not valid'!$T$2:$T$46,$A406,'Relevant - In CRM not valid'!$G$2:$G$46,"UK",'Relevant - In CRM not valid'!$M$2:$M$46,"")</f>
        <v>0</v>
      </c>
      <c r="M406" s="2">
        <f t="shared" si="12"/>
        <v>1</v>
      </c>
      <c r="N406" s="2">
        <f>COUNTIFS('Relevant - In CRM valid'!$T$2:$T$4699,$A406,'Relevant - In CRM valid'!$G$2:$G$4699,"UK",'Relevant - In CRM valid'!$Q$2:$Q$4699,"valid")+COUNTIFS('Relevant - In CRM unknown'!$T$2:$T$253,$A406,'Relevant - In CRM unknown'!$G$2:$G$253,"UK",'Relevant - In CRM unknown'!$Q$2:$Q$253,"valid")+COUNTIFS('Relevant - IN NOW CRM valid'!$T$2:$T$2328,$A406,'Relevant - IN NOW CRM valid'!$G$2:$G$2328,"UK",'Relevant - IN NOW CRM valid'!$Q$2:$Q$2328,"valid")+COUNTIFS('Relevant - IN NOW CRM unknown'!$T$2:$T$1227,$A406,'Relevant - IN NOW CRM unknown'!$G$2:$G$1227,"UK",'Relevant - IN NOW CRM unknown'!$Q$2:$Q$1227,"valid")+COUNTIFS('Relevant - Not CRM not valid'!$T$2:$T$416,$A406,'Relevant - Not CRM not valid'!$G$2:$G$416,"UK",'Relevant - Not CRM not valid'!$Q$2:$Q$416,"valid")+COUNTIFS('Relevant - In CRM not valid'!$T$2:$T$46,$A406,'Relevant - In CRM not valid'!$G$2:$G$46,"UK",'Relevant - In CRM not valid'!$Q$2:$Q$46,"valid")</f>
        <v>0</v>
      </c>
      <c r="O406" s="2" t="str">
        <f t="shared" si="13"/>
        <v>Research  IT/Systems</v>
      </c>
    </row>
    <row r="407" spans="1:15" ht="15" customHeight="1">
      <c r="A407" s="2" t="s">
        <v>921</v>
      </c>
      <c r="B407" s="2" t="s">
        <v>922</v>
      </c>
      <c r="C407" s="2" t="s">
        <v>1570</v>
      </c>
      <c r="D407" s="2" t="str">
        <f>IFERROR(INDEX('UK Target Institutions'!$D$2:$D$727,MATCH($A407,'UK Target Institutions'!$A$2:$A$727,0)),"")</f>
        <v>No</v>
      </c>
      <c r="E407" s="2">
        <f>COUNTIFS('Relevant - In CRM valid'!$T$2:$T$4699,$A407,'Relevant - In CRM valid'!$G$2:$G$4699,"UK")+COUNTIFS('Relevant - In CRM unknown'!$T$2:$T$253,$A407,'Relevant - In CRM unknown'!$G$2:$G$253,"UK")+COUNTIFS('Relevant - IN NOW CRM valid'!$T$2:$T$2328,$A407,'Relevant - IN NOW CRM valid'!$G$2:$G$2328,"UK")+COUNTIFS('Relevant - IN NOW CRM unknown'!$T$2:$T$1227,$A407,'Relevant - IN NOW CRM unknown'!$G$2:$G$1227,"UK")+COUNTIFS('Relevant - Not CRM not valid'!$T$2:$T$416,$A407,'Relevant - Not CRM not valid'!$G$2:$G$416,"UK")+COUNTIFS('Relevant - In CRM not valid'!$T$2:$T$46,$A407,'Relevant - In CRM not valid'!$G$2:$G$46,"UK")</f>
        <v>1</v>
      </c>
      <c r="F407" s="2">
        <f>COUNTIFS('Relevant - In CRM valid'!$T$2:$T$4699,$A407,'Relevant - In CRM valid'!$G$2:$G$4699,"UK",'Relevant - In CRM valid'!$M$2:$M$4699,"Research")+COUNTIFS('Relevant - In CRM unknown'!$T$2:$T$253,$A407,'Relevant - In CRM unknown'!$G$2:$G$253,"UK",'Relevant - In CRM unknown'!$M$2:$M$253,"Research")+COUNTIFS('Relevant - IN NOW CRM valid'!$T$2:$T$2328,$A407,'Relevant - IN NOW CRM valid'!$G$2:$G$2328,"UK",'Relevant - IN NOW CRM valid'!$M$2:$M$2328,"Research")+COUNTIFS('Relevant - IN NOW CRM unknown'!$T$2:$T$1227,$A407,'Relevant - IN NOW CRM unknown'!$G$2:$G$1227,"UK",'Relevant - IN NOW CRM unknown'!$M$2:$M$1227,"Research")+COUNTIFS('Relevant - Not CRM not valid'!$T$2:$T$416,$A407,'Relevant - Not CRM not valid'!$G$2:$G$416,"UK",'Relevant - Not CRM not valid'!$M$2:$M$416,"Research")+COUNTIFS('Relevant - In CRM not valid'!$T$2:$T$46,$A407,'Relevant - In CRM not valid'!$G$2:$G$46,"UK",'Relevant - In CRM not valid'!$M$2:$M$46,"Research")</f>
        <v>0</v>
      </c>
      <c r="G407" s="2">
        <f>COUNTIFS('Relevant - In CRM valid'!$T$2:$T$4699,$A407,'Relevant - In CRM valid'!$G$2:$G$4699,"UK",'Relevant - In CRM valid'!$M$2:$M$4699,"Research",'Relevant - In CRM valid'!$R$2:$R$4699,"Senior")+COUNTIFS('Relevant - In CRM unknown'!$T$2:$T$253,$A407,'Relevant - In CRM unknown'!$G$2:$G$253,"UK",'Relevant - In CRM unknown'!$M$2:$M$253,"Research",'Relevant - In CRM unknown'!$R$2:$R$253,"Senior")+COUNTIFS('Relevant - IN NOW CRM valid'!$T$2:$T$2328,$A407,'Relevant - IN NOW CRM valid'!$G$2:$G$2328,"UK",'Relevant - IN NOW CRM valid'!$M$2:$M$2328,"Research",'Relevant - IN NOW CRM valid'!$R$2:$R$2328,"Senior")+COUNTIFS('Relevant - IN NOW CRM unknown'!$T$2:$T$1227,$A407,'Relevant - IN NOW CRM unknown'!$G$2:$G$1227,"UK",'Relevant - IN NOW CRM unknown'!$M$2:$M$1227,"Research",'Relevant - IN NOW CRM unknown'!$R$2:$R$1227,"Senior")+COUNTIFS('Relevant - Not CRM not valid'!$T$2:$T$416,$A407,'Relevant - Not CRM not valid'!$G$2:$G$416,"UK",'Relevant - Not CRM not valid'!$M$2:$M$416,"Research",'Relevant - Not CRM not valid'!$R$2:$R$416,"Senior")+COUNTIFS('Relevant - In CRM not valid'!$T$2:$T$46,$A407,'Relevant - In CRM not valid'!$G$2:$G$46,"UK",'Relevant - In CRM not valid'!$M$2:$M$46,"Research",'Relevant - In CRM not valid'!$R$2:$R$46,"Senior")</f>
        <v>0</v>
      </c>
      <c r="H407" s="2">
        <f>COUNTIFS('Relevant - In CRM valid'!$T$2:$T$4699,$A407,'Relevant - In CRM valid'!$G$2:$G$4699,"UK",'Relevant - In CRM valid'!$M$2:$M$4699,"Research",'Relevant - In CRM valid'!$R$2:$R$4699,"Operational")+COUNTIFS('Relevant - In CRM unknown'!$T$2:$T$253,$A407,'Relevant - In CRM unknown'!$G$2:$G$253,"UK",'Relevant - In CRM unknown'!$M$2:$M$253,"Research",'Relevant - In CRM unknown'!$R$2:$R$253,"Operational")+COUNTIFS('Relevant - IN NOW CRM valid'!$T$2:$T$2328,$A407,'Relevant - IN NOW CRM valid'!$G$2:$G$2328,"UK",'Relevant - IN NOW CRM valid'!$M$2:$M$2328,"Research",'Relevant - IN NOW CRM valid'!$R$2:$R$2328,"Operational")+COUNTIFS('Relevant - IN NOW CRM unknown'!$T$2:$T$1227,$A407,'Relevant - IN NOW CRM unknown'!$G$2:$G$1227,"UK",'Relevant - IN NOW CRM unknown'!$M$2:$M$1227,"Research",'Relevant - IN NOW CRM unknown'!$R$2:$R$1227,"Operational")+COUNTIFS('Relevant - Not CRM not valid'!$T$2:$T$416,$A407,'Relevant - Not CRM not valid'!$G$2:$G$416,"UK",'Relevant - Not CRM not valid'!$M$2:$M$416,"Research",'Relevant - Not CRM not valid'!$R$2:$R$416,"Operational")+COUNTIFS('Relevant - In CRM not valid'!$T$2:$T$46,$A407,'Relevant - In CRM not valid'!$G$2:$G$46,"UK",'Relevant - In CRM not valid'!$M$2:$M$46,"Research",'Relevant - In CRM not valid'!$R$2:$R$46,"Operational")</f>
        <v>0</v>
      </c>
      <c r="I407" s="2">
        <f>COUNTIFS('Relevant - In CRM valid'!$T$2:$T$4699,$A407,'Relevant - In CRM valid'!$G$2:$G$4699,"UK",'Relevant - In CRM valid'!$M$2:$M$4699,"Research",'Relevant - In CRM valid'!$R$2:$R$4699,"Academic")+COUNTIFS('Relevant - In CRM unknown'!$T$2:$T$253,$A407,'Relevant - In CRM unknown'!$G$2:$G$253,"UK",'Relevant - In CRM unknown'!$M$2:$M$253,"Research",'Relevant - In CRM unknown'!$R$2:$R$253,"Academic")+COUNTIFS('Relevant - IN NOW CRM valid'!$T$2:$T$2328,$A407,'Relevant - IN NOW CRM valid'!$G$2:$G$2328,"UK",'Relevant - IN NOW CRM valid'!$M$2:$M$2328,"Research",'Relevant - IN NOW CRM valid'!$R$2:$R$2328,"Academic")+COUNTIFS('Relevant - IN NOW CRM unknown'!$T$2:$T$1227,$A407,'Relevant - IN NOW CRM unknown'!$G$2:$G$1227,"UK",'Relevant - IN NOW CRM unknown'!$M$2:$M$1227,"Research",'Relevant - IN NOW CRM unknown'!$R$2:$R$1227,"Academic")+COUNTIFS('Relevant - Not CRM not valid'!$T$2:$T$416,$A407,'Relevant - Not CRM not valid'!$G$2:$G$416,"UK",'Relevant - Not CRM not valid'!$M$2:$M$416,"Research",'Relevant - Not CRM not valid'!$R$2:$R$416,"Academic")+COUNTIFS('Relevant - In CRM not valid'!$T$2:$T$46,$A407,'Relevant - In CRM not valid'!$G$2:$G$46,"UK",'Relevant - In CRM not valid'!$M$2:$M$46,"Research",'Relevant - In CRM not valid'!$R$2:$R$46,"Academic")</f>
        <v>0</v>
      </c>
      <c r="J407" s="2">
        <f>COUNTIFS('Relevant - In CRM valid'!$T$2:$T$4699,$A407,'Relevant - In CRM valid'!$G$2:$G$4699,"UK",'Relevant - In CRM valid'!$M$2:$M$4699,"Finance")+COUNTIFS('Relevant - In CRM unknown'!$T$2:$T$253,$A407,'Relevant - In CRM unknown'!$G$2:$G$253,"UK",'Relevant - In CRM unknown'!$M$2:$M$253,"Finance")+COUNTIFS('Relevant - IN NOW CRM valid'!$T$2:$T$2328,$A407,'Relevant - IN NOW CRM valid'!$G$2:$G$2328,"UK",'Relevant - IN NOW CRM valid'!$M$2:$M$2328,"Finance")+COUNTIFS('Relevant - IN NOW CRM unknown'!$T$2:$T$1227,$A407,'Relevant - IN NOW CRM unknown'!$G$2:$G$1227,"UK",'Relevant - IN NOW CRM unknown'!$M$2:$M$1227,"Finance")+COUNTIFS('Relevant - Not CRM not valid'!$T$2:$T$416,$A407,'Relevant - Not CRM not valid'!$G$2:$G$416,"UK",'Relevant - Not CRM not valid'!$M$2:$M$416,"Finance")+COUNTIFS('Relevant - In CRM not valid'!$T$2:$T$46,$A407,'Relevant - In CRM not valid'!$G$2:$G$46,"UK",'Relevant - In CRM not valid'!$M$2:$M$46,"Finance")</f>
        <v>0</v>
      </c>
      <c r="K407" s="2">
        <f>COUNTIFS('Relevant - In CRM valid'!$T$2:$T$4699,$A407,'Relevant - In CRM valid'!$G$2:$G$4699,"UK",'Relevant - In CRM valid'!$M$2:$M$4699,"IT/Systems")+COUNTIFS('Relevant - In CRM unknown'!$T$2:$T$253,$A407,'Relevant - In CRM unknown'!$G$2:$G$253,"UK",'Relevant - In CRM unknown'!$M$2:$M$253,"IT/Systems")+COUNTIFS('Relevant - IN NOW CRM valid'!$T$2:$T$2328,$A407,'Relevant - IN NOW CRM valid'!$G$2:$G$2328,"UK",'Relevant - IN NOW CRM valid'!$M$2:$M$2328,"IT/Systems")+COUNTIFS('Relevant - IN NOW CRM unknown'!$T$2:$T$1227,$A407,'Relevant - IN NOW CRM unknown'!$G$2:$G$1227,"UK",'Relevant - IN NOW CRM unknown'!$M$2:$M$1227,"IT/Systems")+COUNTIFS('Relevant - Not CRM not valid'!$T$2:$T$416,$A407,'Relevant - Not CRM not valid'!$G$2:$G$416,"UK",'Relevant - Not CRM not valid'!$M$2:$M$416,"IT/Systems")+COUNTIFS('Relevant - In CRM not valid'!$T$2:$T$46,$A407,'Relevant - In CRM not valid'!$G$2:$G$46,"UK",'Relevant - In CRM not valid'!$M$2:$M$46,"IT/Systems")</f>
        <v>0</v>
      </c>
      <c r="L407" s="2">
        <f>COUNTIFS('Relevant - In CRM valid'!$T$2:$T$4699,$A407,'Relevant - In CRM valid'!$G$2:$G$4699,"UK",'Relevant - In CRM valid'!$M$2:$M$4699,"")+COUNTIFS('Relevant - In CRM unknown'!$T$2:$T$253,$A407,'Relevant - In CRM unknown'!$G$2:$G$253,"UK",'Relevant - In CRM unknown'!$M$2:$M$253,"")+COUNTIFS('Relevant - IN NOW CRM valid'!$T$2:$T$2328,$A407,'Relevant - IN NOW CRM valid'!$G$2:$G$2328,"UK",'Relevant - IN NOW CRM valid'!$M$2:$M$2328,"")+COUNTIFS('Relevant - IN NOW CRM unknown'!$T$2:$T$1227,$A407,'Relevant - IN NOW CRM unknown'!$G$2:$G$1227,"UK",'Relevant - IN NOW CRM unknown'!$M$2:$M$1227,"")+COUNTIFS('Relevant - Not CRM not valid'!$T$2:$T$416,$A407,'Relevant - Not CRM not valid'!$G$2:$G$416,"UK",'Relevant - Not CRM not valid'!$M$2:$M$416,"")+COUNTIFS('Relevant - In CRM not valid'!$T$2:$T$46,$A407,'Relevant - In CRM not valid'!$G$2:$G$46,"UK",'Relevant - In CRM not valid'!$M$2:$M$46,"")</f>
        <v>0</v>
      </c>
      <c r="M407" s="2">
        <f t="shared" si="12"/>
        <v>0</v>
      </c>
      <c r="N407" s="2">
        <f>COUNTIFS('Relevant - In CRM valid'!$T$2:$T$4699,$A407,'Relevant - In CRM valid'!$G$2:$G$4699,"UK",'Relevant - In CRM valid'!$Q$2:$Q$4699,"valid")+COUNTIFS('Relevant - In CRM unknown'!$T$2:$T$253,$A407,'Relevant - In CRM unknown'!$G$2:$G$253,"UK",'Relevant - In CRM unknown'!$Q$2:$Q$253,"valid")+COUNTIFS('Relevant - IN NOW CRM valid'!$T$2:$T$2328,$A407,'Relevant - IN NOW CRM valid'!$G$2:$G$2328,"UK",'Relevant - IN NOW CRM valid'!$Q$2:$Q$2328,"valid")+COUNTIFS('Relevant - IN NOW CRM unknown'!$T$2:$T$1227,$A407,'Relevant - IN NOW CRM unknown'!$G$2:$G$1227,"UK",'Relevant - IN NOW CRM unknown'!$Q$2:$Q$1227,"valid")+COUNTIFS('Relevant - Not CRM not valid'!$T$2:$T$416,$A407,'Relevant - Not CRM not valid'!$G$2:$G$416,"UK",'Relevant - Not CRM not valid'!$Q$2:$Q$416,"valid")+COUNTIFS('Relevant - In CRM not valid'!$T$2:$T$46,$A407,'Relevant - In CRM not valid'!$G$2:$G$46,"UK",'Relevant - In CRM not valid'!$Q$2:$Q$46,"valid")</f>
        <v>1</v>
      </c>
      <c r="O407" s="2" t="str">
        <f t="shared" si="13"/>
        <v>Research  Finance  IT/Systems</v>
      </c>
    </row>
    <row r="408" spans="1:15" ht="15" customHeight="1">
      <c r="A408" s="2" t="s">
        <v>923</v>
      </c>
      <c r="B408" s="2" t="s">
        <v>924</v>
      </c>
      <c r="C408" s="2" t="s">
        <v>1570</v>
      </c>
      <c r="D408" s="2" t="str">
        <f>IFERROR(INDEX('UK Target Institutions'!$D$2:$D$727,MATCH($A408,'UK Target Institutions'!$A$2:$A$727,0)),"")</f>
        <v>No</v>
      </c>
      <c r="E408" s="2">
        <f>COUNTIFS('Relevant - In CRM valid'!$T$2:$T$4699,$A408,'Relevant - In CRM valid'!$G$2:$G$4699,"UK")+COUNTIFS('Relevant - In CRM unknown'!$T$2:$T$253,$A408,'Relevant - In CRM unknown'!$G$2:$G$253,"UK")+COUNTIFS('Relevant - IN NOW CRM valid'!$T$2:$T$2328,$A408,'Relevant - IN NOW CRM valid'!$G$2:$G$2328,"UK")+COUNTIFS('Relevant - IN NOW CRM unknown'!$T$2:$T$1227,$A408,'Relevant - IN NOW CRM unknown'!$G$2:$G$1227,"UK")+COUNTIFS('Relevant - Not CRM not valid'!$T$2:$T$416,$A408,'Relevant - Not CRM not valid'!$G$2:$G$416,"UK")+COUNTIFS('Relevant - In CRM not valid'!$T$2:$T$46,$A408,'Relevant - In CRM not valid'!$G$2:$G$46,"UK")</f>
        <v>1</v>
      </c>
      <c r="F408" s="2">
        <f>COUNTIFS('Relevant - In CRM valid'!$T$2:$T$4699,$A408,'Relevant - In CRM valid'!$G$2:$G$4699,"UK",'Relevant - In CRM valid'!$M$2:$M$4699,"Research")+COUNTIFS('Relevant - In CRM unknown'!$T$2:$T$253,$A408,'Relevant - In CRM unknown'!$G$2:$G$253,"UK",'Relevant - In CRM unknown'!$M$2:$M$253,"Research")+COUNTIFS('Relevant - IN NOW CRM valid'!$T$2:$T$2328,$A408,'Relevant - IN NOW CRM valid'!$G$2:$G$2328,"UK",'Relevant - IN NOW CRM valid'!$M$2:$M$2328,"Research")+COUNTIFS('Relevant - IN NOW CRM unknown'!$T$2:$T$1227,$A408,'Relevant - IN NOW CRM unknown'!$G$2:$G$1227,"UK",'Relevant - IN NOW CRM unknown'!$M$2:$M$1227,"Research")+COUNTIFS('Relevant - Not CRM not valid'!$T$2:$T$416,$A408,'Relevant - Not CRM not valid'!$G$2:$G$416,"UK",'Relevant - Not CRM not valid'!$M$2:$M$416,"Research")+COUNTIFS('Relevant - In CRM not valid'!$T$2:$T$46,$A408,'Relevant - In CRM not valid'!$G$2:$G$46,"UK",'Relevant - In CRM not valid'!$M$2:$M$46,"Research")</f>
        <v>1</v>
      </c>
      <c r="G408" s="2">
        <f>COUNTIFS('Relevant - In CRM valid'!$T$2:$T$4699,$A408,'Relevant - In CRM valid'!$G$2:$G$4699,"UK",'Relevant - In CRM valid'!$M$2:$M$4699,"Research",'Relevant - In CRM valid'!$R$2:$R$4699,"Senior")+COUNTIFS('Relevant - In CRM unknown'!$T$2:$T$253,$A408,'Relevant - In CRM unknown'!$G$2:$G$253,"UK",'Relevant - In CRM unknown'!$M$2:$M$253,"Research",'Relevant - In CRM unknown'!$R$2:$R$253,"Senior")+COUNTIFS('Relevant - IN NOW CRM valid'!$T$2:$T$2328,$A408,'Relevant - IN NOW CRM valid'!$G$2:$G$2328,"UK",'Relevant - IN NOW CRM valid'!$M$2:$M$2328,"Research",'Relevant - IN NOW CRM valid'!$R$2:$R$2328,"Senior")+COUNTIFS('Relevant - IN NOW CRM unknown'!$T$2:$T$1227,$A408,'Relevant - IN NOW CRM unknown'!$G$2:$G$1227,"UK",'Relevant - IN NOW CRM unknown'!$M$2:$M$1227,"Research",'Relevant - IN NOW CRM unknown'!$R$2:$R$1227,"Senior")+COUNTIFS('Relevant - Not CRM not valid'!$T$2:$T$416,$A408,'Relevant - Not CRM not valid'!$G$2:$G$416,"UK",'Relevant - Not CRM not valid'!$M$2:$M$416,"Research",'Relevant - Not CRM not valid'!$R$2:$R$416,"Senior")+COUNTIFS('Relevant - In CRM not valid'!$T$2:$T$46,$A408,'Relevant - In CRM not valid'!$G$2:$G$46,"UK",'Relevant - In CRM not valid'!$M$2:$M$46,"Research",'Relevant - In CRM not valid'!$R$2:$R$46,"Senior")</f>
        <v>0</v>
      </c>
      <c r="H408" s="2">
        <f>COUNTIFS('Relevant - In CRM valid'!$T$2:$T$4699,$A408,'Relevant - In CRM valid'!$G$2:$G$4699,"UK",'Relevant - In CRM valid'!$M$2:$M$4699,"Research",'Relevant - In CRM valid'!$R$2:$R$4699,"Operational")+COUNTIFS('Relevant - In CRM unknown'!$T$2:$T$253,$A408,'Relevant - In CRM unknown'!$G$2:$G$253,"UK",'Relevant - In CRM unknown'!$M$2:$M$253,"Research",'Relevant - In CRM unknown'!$R$2:$R$253,"Operational")+COUNTIFS('Relevant - IN NOW CRM valid'!$T$2:$T$2328,$A408,'Relevant - IN NOW CRM valid'!$G$2:$G$2328,"UK",'Relevant - IN NOW CRM valid'!$M$2:$M$2328,"Research",'Relevant - IN NOW CRM valid'!$R$2:$R$2328,"Operational")+COUNTIFS('Relevant - IN NOW CRM unknown'!$T$2:$T$1227,$A408,'Relevant - IN NOW CRM unknown'!$G$2:$G$1227,"UK",'Relevant - IN NOW CRM unknown'!$M$2:$M$1227,"Research",'Relevant - IN NOW CRM unknown'!$R$2:$R$1227,"Operational")+COUNTIFS('Relevant - Not CRM not valid'!$T$2:$T$416,$A408,'Relevant - Not CRM not valid'!$G$2:$G$416,"UK",'Relevant - Not CRM not valid'!$M$2:$M$416,"Research",'Relevant - Not CRM not valid'!$R$2:$R$416,"Operational")+COUNTIFS('Relevant - In CRM not valid'!$T$2:$T$46,$A408,'Relevant - In CRM not valid'!$G$2:$G$46,"UK",'Relevant - In CRM not valid'!$M$2:$M$46,"Research",'Relevant - In CRM not valid'!$R$2:$R$46,"Operational")</f>
        <v>1</v>
      </c>
      <c r="I408" s="2">
        <f>COUNTIFS('Relevant - In CRM valid'!$T$2:$T$4699,$A408,'Relevant - In CRM valid'!$G$2:$G$4699,"UK",'Relevant - In CRM valid'!$M$2:$M$4699,"Research",'Relevant - In CRM valid'!$R$2:$R$4699,"Academic")+COUNTIFS('Relevant - In CRM unknown'!$T$2:$T$253,$A408,'Relevant - In CRM unknown'!$G$2:$G$253,"UK",'Relevant - In CRM unknown'!$M$2:$M$253,"Research",'Relevant - In CRM unknown'!$R$2:$R$253,"Academic")+COUNTIFS('Relevant - IN NOW CRM valid'!$T$2:$T$2328,$A408,'Relevant - IN NOW CRM valid'!$G$2:$G$2328,"UK",'Relevant - IN NOW CRM valid'!$M$2:$M$2328,"Research",'Relevant - IN NOW CRM valid'!$R$2:$R$2328,"Academic")+COUNTIFS('Relevant - IN NOW CRM unknown'!$T$2:$T$1227,$A408,'Relevant - IN NOW CRM unknown'!$G$2:$G$1227,"UK",'Relevant - IN NOW CRM unknown'!$M$2:$M$1227,"Research",'Relevant - IN NOW CRM unknown'!$R$2:$R$1227,"Academic")+COUNTIFS('Relevant - Not CRM not valid'!$T$2:$T$416,$A408,'Relevant - Not CRM not valid'!$G$2:$G$416,"UK",'Relevant - Not CRM not valid'!$M$2:$M$416,"Research",'Relevant - Not CRM not valid'!$R$2:$R$416,"Academic")+COUNTIFS('Relevant - In CRM not valid'!$T$2:$T$46,$A408,'Relevant - In CRM not valid'!$G$2:$G$46,"UK",'Relevant - In CRM not valid'!$M$2:$M$46,"Research",'Relevant - In CRM not valid'!$R$2:$R$46,"Academic")</f>
        <v>0</v>
      </c>
      <c r="J408" s="2">
        <f>COUNTIFS('Relevant - In CRM valid'!$T$2:$T$4699,$A408,'Relevant - In CRM valid'!$G$2:$G$4699,"UK",'Relevant - In CRM valid'!$M$2:$M$4699,"Finance")+COUNTIFS('Relevant - In CRM unknown'!$T$2:$T$253,$A408,'Relevant - In CRM unknown'!$G$2:$G$253,"UK",'Relevant - In CRM unknown'!$M$2:$M$253,"Finance")+COUNTIFS('Relevant - IN NOW CRM valid'!$T$2:$T$2328,$A408,'Relevant - IN NOW CRM valid'!$G$2:$G$2328,"UK",'Relevant - IN NOW CRM valid'!$M$2:$M$2328,"Finance")+COUNTIFS('Relevant - IN NOW CRM unknown'!$T$2:$T$1227,$A408,'Relevant - IN NOW CRM unknown'!$G$2:$G$1227,"UK",'Relevant - IN NOW CRM unknown'!$M$2:$M$1227,"Finance")+COUNTIFS('Relevant - Not CRM not valid'!$T$2:$T$416,$A408,'Relevant - Not CRM not valid'!$G$2:$G$416,"UK",'Relevant - Not CRM not valid'!$M$2:$M$416,"Finance")+COUNTIFS('Relevant - In CRM not valid'!$T$2:$T$46,$A408,'Relevant - In CRM not valid'!$G$2:$G$46,"UK",'Relevant - In CRM not valid'!$M$2:$M$46,"Finance")</f>
        <v>0</v>
      </c>
      <c r="K408" s="2">
        <f>COUNTIFS('Relevant - In CRM valid'!$T$2:$T$4699,$A408,'Relevant - In CRM valid'!$G$2:$G$4699,"UK",'Relevant - In CRM valid'!$M$2:$M$4699,"IT/Systems")+COUNTIFS('Relevant - In CRM unknown'!$T$2:$T$253,$A408,'Relevant - In CRM unknown'!$G$2:$G$253,"UK",'Relevant - In CRM unknown'!$M$2:$M$253,"IT/Systems")+COUNTIFS('Relevant - IN NOW CRM valid'!$T$2:$T$2328,$A408,'Relevant - IN NOW CRM valid'!$G$2:$G$2328,"UK",'Relevant - IN NOW CRM valid'!$M$2:$M$2328,"IT/Systems")+COUNTIFS('Relevant - IN NOW CRM unknown'!$T$2:$T$1227,$A408,'Relevant - IN NOW CRM unknown'!$G$2:$G$1227,"UK",'Relevant - IN NOW CRM unknown'!$M$2:$M$1227,"IT/Systems")+COUNTIFS('Relevant - Not CRM not valid'!$T$2:$T$416,$A408,'Relevant - Not CRM not valid'!$G$2:$G$416,"UK",'Relevant - Not CRM not valid'!$M$2:$M$416,"IT/Systems")+COUNTIFS('Relevant - In CRM not valid'!$T$2:$T$46,$A408,'Relevant - In CRM not valid'!$G$2:$G$46,"UK",'Relevant - In CRM not valid'!$M$2:$M$46,"IT/Systems")</f>
        <v>0</v>
      </c>
      <c r="L408" s="2">
        <f>COUNTIFS('Relevant - In CRM valid'!$T$2:$T$4699,$A408,'Relevant - In CRM valid'!$G$2:$G$4699,"UK",'Relevant - In CRM valid'!$M$2:$M$4699,"")+COUNTIFS('Relevant - In CRM unknown'!$T$2:$T$253,$A408,'Relevant - In CRM unknown'!$G$2:$G$253,"UK",'Relevant - In CRM unknown'!$M$2:$M$253,"")+COUNTIFS('Relevant - IN NOW CRM valid'!$T$2:$T$2328,$A408,'Relevant - IN NOW CRM valid'!$G$2:$G$2328,"UK",'Relevant - IN NOW CRM valid'!$M$2:$M$2328,"")+COUNTIFS('Relevant - IN NOW CRM unknown'!$T$2:$T$1227,$A408,'Relevant - IN NOW CRM unknown'!$G$2:$G$1227,"UK",'Relevant - IN NOW CRM unknown'!$M$2:$M$1227,"")+COUNTIFS('Relevant - Not CRM not valid'!$T$2:$T$416,$A408,'Relevant - Not CRM not valid'!$G$2:$G$416,"UK",'Relevant - Not CRM not valid'!$M$2:$M$416,"")+COUNTIFS('Relevant - In CRM not valid'!$T$2:$T$46,$A408,'Relevant - In CRM not valid'!$G$2:$G$46,"UK",'Relevant - In CRM not valid'!$M$2:$M$46,"")</f>
        <v>0</v>
      </c>
      <c r="M408" s="2">
        <f t="shared" si="12"/>
        <v>1</v>
      </c>
      <c r="N408" s="2">
        <f>COUNTIFS('Relevant - In CRM valid'!$T$2:$T$4699,$A408,'Relevant - In CRM valid'!$G$2:$G$4699,"UK",'Relevant - In CRM valid'!$Q$2:$Q$4699,"valid")+COUNTIFS('Relevant - In CRM unknown'!$T$2:$T$253,$A408,'Relevant - In CRM unknown'!$G$2:$G$253,"UK",'Relevant - In CRM unknown'!$Q$2:$Q$253,"valid")+COUNTIFS('Relevant - IN NOW CRM valid'!$T$2:$T$2328,$A408,'Relevant - IN NOW CRM valid'!$G$2:$G$2328,"UK",'Relevant - IN NOW CRM valid'!$Q$2:$Q$2328,"valid")+COUNTIFS('Relevant - IN NOW CRM unknown'!$T$2:$T$1227,$A408,'Relevant - IN NOW CRM unknown'!$G$2:$G$1227,"UK",'Relevant - IN NOW CRM unknown'!$Q$2:$Q$1227,"valid")+COUNTIFS('Relevant - Not CRM not valid'!$T$2:$T$416,$A408,'Relevant - Not CRM not valid'!$G$2:$G$416,"UK",'Relevant - Not CRM not valid'!$Q$2:$Q$416,"valid")+COUNTIFS('Relevant - In CRM not valid'!$T$2:$T$46,$A408,'Relevant - In CRM not valid'!$G$2:$G$46,"UK",'Relevant - In CRM not valid'!$Q$2:$Q$46,"valid")</f>
        <v>1</v>
      </c>
      <c r="O408" s="2" t="str">
        <f t="shared" si="13"/>
        <v>Finance  IT/Systems</v>
      </c>
    </row>
    <row r="409" spans="1:15" ht="15" customHeight="1">
      <c r="A409" s="2" t="s">
        <v>925</v>
      </c>
      <c r="B409" s="2" t="s">
        <v>926</v>
      </c>
      <c r="C409" s="2" t="s">
        <v>383</v>
      </c>
      <c r="D409" s="2" t="str">
        <f>IFERROR(INDEX('UK Target Institutions'!$D$2:$D$727,MATCH($A409,'UK Target Institutions'!$A$2:$A$727,0)),"")</f>
        <v>No</v>
      </c>
      <c r="E409" s="2">
        <f>COUNTIFS('Relevant - In CRM valid'!$T$2:$T$4699,$A409,'Relevant - In CRM valid'!$G$2:$G$4699,"UK")+COUNTIFS('Relevant - In CRM unknown'!$T$2:$T$253,$A409,'Relevant - In CRM unknown'!$G$2:$G$253,"UK")+COUNTIFS('Relevant - IN NOW CRM valid'!$T$2:$T$2328,$A409,'Relevant - IN NOW CRM valid'!$G$2:$G$2328,"UK")+COUNTIFS('Relevant - IN NOW CRM unknown'!$T$2:$T$1227,$A409,'Relevant - IN NOW CRM unknown'!$G$2:$G$1227,"UK")+COUNTIFS('Relevant - Not CRM not valid'!$T$2:$T$416,$A409,'Relevant - Not CRM not valid'!$G$2:$G$416,"UK")+COUNTIFS('Relevant - In CRM not valid'!$T$2:$T$46,$A409,'Relevant - In CRM not valid'!$G$2:$G$46,"UK")</f>
        <v>1</v>
      </c>
      <c r="F409" s="2">
        <f>COUNTIFS('Relevant - In CRM valid'!$T$2:$T$4699,$A409,'Relevant - In CRM valid'!$G$2:$G$4699,"UK",'Relevant - In CRM valid'!$M$2:$M$4699,"Research")+COUNTIFS('Relevant - In CRM unknown'!$T$2:$T$253,$A409,'Relevant - In CRM unknown'!$G$2:$G$253,"UK",'Relevant - In CRM unknown'!$M$2:$M$253,"Research")+COUNTIFS('Relevant - IN NOW CRM valid'!$T$2:$T$2328,$A409,'Relevant - IN NOW CRM valid'!$G$2:$G$2328,"UK",'Relevant - IN NOW CRM valid'!$M$2:$M$2328,"Research")+COUNTIFS('Relevant - IN NOW CRM unknown'!$T$2:$T$1227,$A409,'Relevant - IN NOW CRM unknown'!$G$2:$G$1227,"UK",'Relevant - IN NOW CRM unknown'!$M$2:$M$1227,"Research")+COUNTIFS('Relevant - Not CRM not valid'!$T$2:$T$416,$A409,'Relevant - Not CRM not valid'!$G$2:$G$416,"UK",'Relevant - Not CRM not valid'!$M$2:$M$416,"Research")+COUNTIFS('Relevant - In CRM not valid'!$T$2:$T$46,$A409,'Relevant - In CRM not valid'!$G$2:$G$46,"UK",'Relevant - In CRM not valid'!$M$2:$M$46,"Research")</f>
        <v>1</v>
      </c>
      <c r="G409" s="2">
        <f>COUNTIFS('Relevant - In CRM valid'!$T$2:$T$4699,$A409,'Relevant - In CRM valid'!$G$2:$G$4699,"UK",'Relevant - In CRM valid'!$M$2:$M$4699,"Research",'Relevant - In CRM valid'!$R$2:$R$4699,"Senior")+COUNTIFS('Relevant - In CRM unknown'!$T$2:$T$253,$A409,'Relevant - In CRM unknown'!$G$2:$G$253,"UK",'Relevant - In CRM unknown'!$M$2:$M$253,"Research",'Relevant - In CRM unknown'!$R$2:$R$253,"Senior")+COUNTIFS('Relevant - IN NOW CRM valid'!$T$2:$T$2328,$A409,'Relevant - IN NOW CRM valid'!$G$2:$G$2328,"UK",'Relevant - IN NOW CRM valid'!$M$2:$M$2328,"Research",'Relevant - IN NOW CRM valid'!$R$2:$R$2328,"Senior")+COUNTIFS('Relevant - IN NOW CRM unknown'!$T$2:$T$1227,$A409,'Relevant - IN NOW CRM unknown'!$G$2:$G$1227,"UK",'Relevant - IN NOW CRM unknown'!$M$2:$M$1227,"Research",'Relevant - IN NOW CRM unknown'!$R$2:$R$1227,"Senior")+COUNTIFS('Relevant - Not CRM not valid'!$T$2:$T$416,$A409,'Relevant - Not CRM not valid'!$G$2:$G$416,"UK",'Relevant - Not CRM not valid'!$M$2:$M$416,"Research",'Relevant - Not CRM not valid'!$R$2:$R$416,"Senior")+COUNTIFS('Relevant - In CRM not valid'!$T$2:$T$46,$A409,'Relevant - In CRM not valid'!$G$2:$G$46,"UK",'Relevant - In CRM not valid'!$M$2:$M$46,"Research",'Relevant - In CRM not valid'!$R$2:$R$46,"Senior")</f>
        <v>1</v>
      </c>
      <c r="H409" s="2">
        <f>COUNTIFS('Relevant - In CRM valid'!$T$2:$T$4699,$A409,'Relevant - In CRM valid'!$G$2:$G$4699,"UK",'Relevant - In CRM valid'!$M$2:$M$4699,"Research",'Relevant - In CRM valid'!$R$2:$R$4699,"Operational")+COUNTIFS('Relevant - In CRM unknown'!$T$2:$T$253,$A409,'Relevant - In CRM unknown'!$G$2:$G$253,"UK",'Relevant - In CRM unknown'!$M$2:$M$253,"Research",'Relevant - In CRM unknown'!$R$2:$R$253,"Operational")+COUNTIFS('Relevant - IN NOW CRM valid'!$T$2:$T$2328,$A409,'Relevant - IN NOW CRM valid'!$G$2:$G$2328,"UK",'Relevant - IN NOW CRM valid'!$M$2:$M$2328,"Research",'Relevant - IN NOW CRM valid'!$R$2:$R$2328,"Operational")+COUNTIFS('Relevant - IN NOW CRM unknown'!$T$2:$T$1227,$A409,'Relevant - IN NOW CRM unknown'!$G$2:$G$1227,"UK",'Relevant - IN NOW CRM unknown'!$M$2:$M$1227,"Research",'Relevant - IN NOW CRM unknown'!$R$2:$R$1227,"Operational")+COUNTIFS('Relevant - Not CRM not valid'!$T$2:$T$416,$A409,'Relevant - Not CRM not valid'!$G$2:$G$416,"UK",'Relevant - Not CRM not valid'!$M$2:$M$416,"Research",'Relevant - Not CRM not valid'!$R$2:$R$416,"Operational")+COUNTIFS('Relevant - In CRM not valid'!$T$2:$T$46,$A409,'Relevant - In CRM not valid'!$G$2:$G$46,"UK",'Relevant - In CRM not valid'!$M$2:$M$46,"Research",'Relevant - In CRM not valid'!$R$2:$R$46,"Operational")</f>
        <v>0</v>
      </c>
      <c r="I409" s="2">
        <f>COUNTIFS('Relevant - In CRM valid'!$T$2:$T$4699,$A409,'Relevant - In CRM valid'!$G$2:$G$4699,"UK",'Relevant - In CRM valid'!$M$2:$M$4699,"Research",'Relevant - In CRM valid'!$R$2:$R$4699,"Academic")+COUNTIFS('Relevant - In CRM unknown'!$T$2:$T$253,$A409,'Relevant - In CRM unknown'!$G$2:$G$253,"UK",'Relevant - In CRM unknown'!$M$2:$M$253,"Research",'Relevant - In CRM unknown'!$R$2:$R$253,"Academic")+COUNTIFS('Relevant - IN NOW CRM valid'!$T$2:$T$2328,$A409,'Relevant - IN NOW CRM valid'!$G$2:$G$2328,"UK",'Relevant - IN NOW CRM valid'!$M$2:$M$2328,"Research",'Relevant - IN NOW CRM valid'!$R$2:$R$2328,"Academic")+COUNTIFS('Relevant - IN NOW CRM unknown'!$T$2:$T$1227,$A409,'Relevant - IN NOW CRM unknown'!$G$2:$G$1227,"UK",'Relevant - IN NOW CRM unknown'!$M$2:$M$1227,"Research",'Relevant - IN NOW CRM unknown'!$R$2:$R$1227,"Academic")+COUNTIFS('Relevant - Not CRM not valid'!$T$2:$T$416,$A409,'Relevant - Not CRM not valid'!$G$2:$G$416,"UK",'Relevant - Not CRM not valid'!$M$2:$M$416,"Research",'Relevant - Not CRM not valid'!$R$2:$R$416,"Academic")+COUNTIFS('Relevant - In CRM not valid'!$T$2:$T$46,$A409,'Relevant - In CRM not valid'!$G$2:$G$46,"UK",'Relevant - In CRM not valid'!$M$2:$M$46,"Research",'Relevant - In CRM not valid'!$R$2:$R$46,"Academic")</f>
        <v>0</v>
      </c>
      <c r="J409" s="2">
        <f>COUNTIFS('Relevant - In CRM valid'!$T$2:$T$4699,$A409,'Relevant - In CRM valid'!$G$2:$G$4699,"UK",'Relevant - In CRM valid'!$M$2:$M$4699,"Finance")+COUNTIFS('Relevant - In CRM unknown'!$T$2:$T$253,$A409,'Relevant - In CRM unknown'!$G$2:$G$253,"UK",'Relevant - In CRM unknown'!$M$2:$M$253,"Finance")+COUNTIFS('Relevant - IN NOW CRM valid'!$T$2:$T$2328,$A409,'Relevant - IN NOW CRM valid'!$G$2:$G$2328,"UK",'Relevant - IN NOW CRM valid'!$M$2:$M$2328,"Finance")+COUNTIFS('Relevant - IN NOW CRM unknown'!$T$2:$T$1227,$A409,'Relevant - IN NOW CRM unknown'!$G$2:$G$1227,"UK",'Relevant - IN NOW CRM unknown'!$M$2:$M$1227,"Finance")+COUNTIFS('Relevant - Not CRM not valid'!$T$2:$T$416,$A409,'Relevant - Not CRM not valid'!$G$2:$G$416,"UK",'Relevant - Not CRM not valid'!$M$2:$M$416,"Finance")+COUNTIFS('Relevant - In CRM not valid'!$T$2:$T$46,$A409,'Relevant - In CRM not valid'!$G$2:$G$46,"UK",'Relevant - In CRM not valid'!$M$2:$M$46,"Finance")</f>
        <v>0</v>
      </c>
      <c r="K409" s="2">
        <f>COUNTIFS('Relevant - In CRM valid'!$T$2:$T$4699,$A409,'Relevant - In CRM valid'!$G$2:$G$4699,"UK",'Relevant - In CRM valid'!$M$2:$M$4699,"IT/Systems")+COUNTIFS('Relevant - In CRM unknown'!$T$2:$T$253,$A409,'Relevant - In CRM unknown'!$G$2:$G$253,"UK",'Relevant - In CRM unknown'!$M$2:$M$253,"IT/Systems")+COUNTIFS('Relevant - IN NOW CRM valid'!$T$2:$T$2328,$A409,'Relevant - IN NOW CRM valid'!$G$2:$G$2328,"UK",'Relevant - IN NOW CRM valid'!$M$2:$M$2328,"IT/Systems")+COUNTIFS('Relevant - IN NOW CRM unknown'!$T$2:$T$1227,$A409,'Relevant - IN NOW CRM unknown'!$G$2:$G$1227,"UK",'Relevant - IN NOW CRM unknown'!$M$2:$M$1227,"IT/Systems")+COUNTIFS('Relevant - Not CRM not valid'!$T$2:$T$416,$A409,'Relevant - Not CRM not valid'!$G$2:$G$416,"UK",'Relevant - Not CRM not valid'!$M$2:$M$416,"IT/Systems")+COUNTIFS('Relevant - In CRM not valid'!$T$2:$T$46,$A409,'Relevant - In CRM not valid'!$G$2:$G$46,"UK",'Relevant - In CRM not valid'!$M$2:$M$46,"IT/Systems")</f>
        <v>0</v>
      </c>
      <c r="L409" s="2">
        <f>COUNTIFS('Relevant - In CRM valid'!$T$2:$T$4699,$A409,'Relevant - In CRM valid'!$G$2:$G$4699,"UK",'Relevant - In CRM valid'!$M$2:$M$4699,"")+COUNTIFS('Relevant - In CRM unknown'!$T$2:$T$253,$A409,'Relevant - In CRM unknown'!$G$2:$G$253,"UK",'Relevant - In CRM unknown'!$M$2:$M$253,"")+COUNTIFS('Relevant - IN NOW CRM valid'!$T$2:$T$2328,$A409,'Relevant - IN NOW CRM valid'!$G$2:$G$2328,"UK",'Relevant - IN NOW CRM valid'!$M$2:$M$2328,"")+COUNTIFS('Relevant - IN NOW CRM unknown'!$T$2:$T$1227,$A409,'Relevant - IN NOW CRM unknown'!$G$2:$G$1227,"UK",'Relevant - IN NOW CRM unknown'!$M$2:$M$1227,"")+COUNTIFS('Relevant - Not CRM not valid'!$T$2:$T$416,$A409,'Relevant - Not CRM not valid'!$G$2:$G$416,"UK",'Relevant - Not CRM not valid'!$M$2:$M$416,"")+COUNTIFS('Relevant - In CRM not valid'!$T$2:$T$46,$A409,'Relevant - In CRM not valid'!$G$2:$G$46,"UK",'Relevant - In CRM not valid'!$M$2:$M$46,"")</f>
        <v>0</v>
      </c>
      <c r="M409" s="2">
        <f t="shared" si="12"/>
        <v>1</v>
      </c>
      <c r="N409" s="2">
        <f>COUNTIFS('Relevant - In CRM valid'!$T$2:$T$4699,$A409,'Relevant - In CRM valid'!$G$2:$G$4699,"UK",'Relevant - In CRM valid'!$Q$2:$Q$4699,"valid")+COUNTIFS('Relevant - In CRM unknown'!$T$2:$T$253,$A409,'Relevant - In CRM unknown'!$G$2:$G$253,"UK",'Relevant - In CRM unknown'!$Q$2:$Q$253,"valid")+COUNTIFS('Relevant - IN NOW CRM valid'!$T$2:$T$2328,$A409,'Relevant - IN NOW CRM valid'!$G$2:$G$2328,"UK",'Relevant - IN NOW CRM valid'!$Q$2:$Q$2328,"valid")+COUNTIFS('Relevant - IN NOW CRM unknown'!$T$2:$T$1227,$A409,'Relevant - IN NOW CRM unknown'!$G$2:$G$1227,"UK",'Relevant - IN NOW CRM unknown'!$Q$2:$Q$1227,"valid")+COUNTIFS('Relevant - Not CRM not valid'!$T$2:$T$416,$A409,'Relevant - Not CRM not valid'!$G$2:$G$416,"UK",'Relevant - Not CRM not valid'!$Q$2:$Q$416,"valid")+COUNTIFS('Relevant - In CRM not valid'!$T$2:$T$46,$A409,'Relevant - In CRM not valid'!$G$2:$G$46,"UK",'Relevant - In CRM not valid'!$Q$2:$Q$46,"valid")</f>
        <v>1</v>
      </c>
      <c r="O409" s="2" t="str">
        <f t="shared" si="13"/>
        <v>Finance  IT/Systems</v>
      </c>
    </row>
    <row r="410" spans="1:15" ht="15" customHeight="1">
      <c r="A410" s="2" t="s">
        <v>927</v>
      </c>
      <c r="B410" s="2" t="s">
        <v>928</v>
      </c>
      <c r="C410" s="2" t="s">
        <v>525</v>
      </c>
      <c r="D410" s="2" t="str">
        <f>IFERROR(INDEX('UK Target Institutions'!$D$2:$D$727,MATCH($A410,'UK Target Institutions'!$A$2:$A$727,0)),"")</f>
        <v>No</v>
      </c>
      <c r="E410" s="2">
        <f>COUNTIFS('Relevant - In CRM valid'!$T$2:$T$4699,$A410,'Relevant - In CRM valid'!$G$2:$G$4699,"UK")+COUNTIFS('Relevant - In CRM unknown'!$T$2:$T$253,$A410,'Relevant - In CRM unknown'!$G$2:$G$253,"UK")+COUNTIFS('Relevant - IN NOW CRM valid'!$T$2:$T$2328,$A410,'Relevant - IN NOW CRM valid'!$G$2:$G$2328,"UK")+COUNTIFS('Relevant - IN NOW CRM unknown'!$T$2:$T$1227,$A410,'Relevant - IN NOW CRM unknown'!$G$2:$G$1227,"UK")+COUNTIFS('Relevant - Not CRM not valid'!$T$2:$T$416,$A410,'Relevant - Not CRM not valid'!$G$2:$G$416,"UK")+COUNTIFS('Relevant - In CRM not valid'!$T$2:$T$46,$A410,'Relevant - In CRM not valid'!$G$2:$G$46,"UK")</f>
        <v>1</v>
      </c>
      <c r="F410" s="2">
        <f>COUNTIFS('Relevant - In CRM valid'!$T$2:$T$4699,$A410,'Relevant - In CRM valid'!$G$2:$G$4699,"UK",'Relevant - In CRM valid'!$M$2:$M$4699,"Research")+COUNTIFS('Relevant - In CRM unknown'!$T$2:$T$253,$A410,'Relevant - In CRM unknown'!$G$2:$G$253,"UK",'Relevant - In CRM unknown'!$M$2:$M$253,"Research")+COUNTIFS('Relevant - IN NOW CRM valid'!$T$2:$T$2328,$A410,'Relevant - IN NOW CRM valid'!$G$2:$G$2328,"UK",'Relevant - IN NOW CRM valid'!$M$2:$M$2328,"Research")+COUNTIFS('Relevant - IN NOW CRM unknown'!$T$2:$T$1227,$A410,'Relevant - IN NOW CRM unknown'!$G$2:$G$1227,"UK",'Relevant - IN NOW CRM unknown'!$M$2:$M$1227,"Research")+COUNTIFS('Relevant - Not CRM not valid'!$T$2:$T$416,$A410,'Relevant - Not CRM not valid'!$G$2:$G$416,"UK",'Relevant - Not CRM not valid'!$M$2:$M$416,"Research")+COUNTIFS('Relevant - In CRM not valid'!$T$2:$T$46,$A410,'Relevant - In CRM not valid'!$G$2:$G$46,"UK",'Relevant - In CRM not valid'!$M$2:$M$46,"Research")</f>
        <v>0</v>
      </c>
      <c r="G410" s="2">
        <f>COUNTIFS('Relevant - In CRM valid'!$T$2:$T$4699,$A410,'Relevant - In CRM valid'!$G$2:$G$4699,"UK",'Relevant - In CRM valid'!$M$2:$M$4699,"Research",'Relevant - In CRM valid'!$R$2:$R$4699,"Senior")+COUNTIFS('Relevant - In CRM unknown'!$T$2:$T$253,$A410,'Relevant - In CRM unknown'!$G$2:$G$253,"UK",'Relevant - In CRM unknown'!$M$2:$M$253,"Research",'Relevant - In CRM unknown'!$R$2:$R$253,"Senior")+COUNTIFS('Relevant - IN NOW CRM valid'!$T$2:$T$2328,$A410,'Relevant - IN NOW CRM valid'!$G$2:$G$2328,"UK",'Relevant - IN NOW CRM valid'!$M$2:$M$2328,"Research",'Relevant - IN NOW CRM valid'!$R$2:$R$2328,"Senior")+COUNTIFS('Relevant - IN NOW CRM unknown'!$T$2:$T$1227,$A410,'Relevant - IN NOW CRM unknown'!$G$2:$G$1227,"UK",'Relevant - IN NOW CRM unknown'!$M$2:$M$1227,"Research",'Relevant - IN NOW CRM unknown'!$R$2:$R$1227,"Senior")+COUNTIFS('Relevant - Not CRM not valid'!$T$2:$T$416,$A410,'Relevant - Not CRM not valid'!$G$2:$G$416,"UK",'Relevant - Not CRM not valid'!$M$2:$M$416,"Research",'Relevant - Not CRM not valid'!$R$2:$R$416,"Senior")+COUNTIFS('Relevant - In CRM not valid'!$T$2:$T$46,$A410,'Relevant - In CRM not valid'!$G$2:$G$46,"UK",'Relevant - In CRM not valid'!$M$2:$M$46,"Research",'Relevant - In CRM not valid'!$R$2:$R$46,"Senior")</f>
        <v>0</v>
      </c>
      <c r="H410" s="2">
        <f>COUNTIFS('Relevant - In CRM valid'!$T$2:$T$4699,$A410,'Relevant - In CRM valid'!$G$2:$G$4699,"UK",'Relevant - In CRM valid'!$M$2:$M$4699,"Research",'Relevant - In CRM valid'!$R$2:$R$4699,"Operational")+COUNTIFS('Relevant - In CRM unknown'!$T$2:$T$253,$A410,'Relevant - In CRM unknown'!$G$2:$G$253,"UK",'Relevant - In CRM unknown'!$M$2:$M$253,"Research",'Relevant - In CRM unknown'!$R$2:$R$253,"Operational")+COUNTIFS('Relevant - IN NOW CRM valid'!$T$2:$T$2328,$A410,'Relevant - IN NOW CRM valid'!$G$2:$G$2328,"UK",'Relevant - IN NOW CRM valid'!$M$2:$M$2328,"Research",'Relevant - IN NOW CRM valid'!$R$2:$R$2328,"Operational")+COUNTIFS('Relevant - IN NOW CRM unknown'!$T$2:$T$1227,$A410,'Relevant - IN NOW CRM unknown'!$G$2:$G$1227,"UK",'Relevant - IN NOW CRM unknown'!$M$2:$M$1227,"Research",'Relevant - IN NOW CRM unknown'!$R$2:$R$1227,"Operational")+COUNTIFS('Relevant - Not CRM not valid'!$T$2:$T$416,$A410,'Relevant - Not CRM not valid'!$G$2:$G$416,"UK",'Relevant - Not CRM not valid'!$M$2:$M$416,"Research",'Relevant - Not CRM not valid'!$R$2:$R$416,"Operational")+COUNTIFS('Relevant - In CRM not valid'!$T$2:$T$46,$A410,'Relevant - In CRM not valid'!$G$2:$G$46,"UK",'Relevant - In CRM not valid'!$M$2:$M$46,"Research",'Relevant - In CRM not valid'!$R$2:$R$46,"Operational")</f>
        <v>0</v>
      </c>
      <c r="I410" s="2">
        <f>COUNTIFS('Relevant - In CRM valid'!$T$2:$T$4699,$A410,'Relevant - In CRM valid'!$G$2:$G$4699,"UK",'Relevant - In CRM valid'!$M$2:$M$4699,"Research",'Relevant - In CRM valid'!$R$2:$R$4699,"Academic")+COUNTIFS('Relevant - In CRM unknown'!$T$2:$T$253,$A410,'Relevant - In CRM unknown'!$G$2:$G$253,"UK",'Relevant - In CRM unknown'!$M$2:$M$253,"Research",'Relevant - In CRM unknown'!$R$2:$R$253,"Academic")+COUNTIFS('Relevant - IN NOW CRM valid'!$T$2:$T$2328,$A410,'Relevant - IN NOW CRM valid'!$G$2:$G$2328,"UK",'Relevant - IN NOW CRM valid'!$M$2:$M$2328,"Research",'Relevant - IN NOW CRM valid'!$R$2:$R$2328,"Academic")+COUNTIFS('Relevant - IN NOW CRM unknown'!$T$2:$T$1227,$A410,'Relevant - IN NOW CRM unknown'!$G$2:$G$1227,"UK",'Relevant - IN NOW CRM unknown'!$M$2:$M$1227,"Research",'Relevant - IN NOW CRM unknown'!$R$2:$R$1227,"Academic")+COUNTIFS('Relevant - Not CRM not valid'!$T$2:$T$416,$A410,'Relevant - Not CRM not valid'!$G$2:$G$416,"UK",'Relevant - Not CRM not valid'!$M$2:$M$416,"Research",'Relevant - Not CRM not valid'!$R$2:$R$416,"Academic")+COUNTIFS('Relevant - In CRM not valid'!$T$2:$T$46,$A410,'Relevant - In CRM not valid'!$G$2:$G$46,"UK",'Relevant - In CRM not valid'!$M$2:$M$46,"Research",'Relevant - In CRM not valid'!$R$2:$R$46,"Academic")</f>
        <v>0</v>
      </c>
      <c r="J410" s="2">
        <f>COUNTIFS('Relevant - In CRM valid'!$T$2:$T$4699,$A410,'Relevant - In CRM valid'!$G$2:$G$4699,"UK",'Relevant - In CRM valid'!$M$2:$M$4699,"Finance")+COUNTIFS('Relevant - In CRM unknown'!$T$2:$T$253,$A410,'Relevant - In CRM unknown'!$G$2:$G$253,"UK",'Relevant - In CRM unknown'!$M$2:$M$253,"Finance")+COUNTIFS('Relevant - IN NOW CRM valid'!$T$2:$T$2328,$A410,'Relevant - IN NOW CRM valid'!$G$2:$G$2328,"UK",'Relevant - IN NOW CRM valid'!$M$2:$M$2328,"Finance")+COUNTIFS('Relevant - IN NOW CRM unknown'!$T$2:$T$1227,$A410,'Relevant - IN NOW CRM unknown'!$G$2:$G$1227,"UK",'Relevant - IN NOW CRM unknown'!$M$2:$M$1227,"Finance")+COUNTIFS('Relevant - Not CRM not valid'!$T$2:$T$416,$A410,'Relevant - Not CRM not valid'!$G$2:$G$416,"UK",'Relevant - Not CRM not valid'!$M$2:$M$416,"Finance")+COUNTIFS('Relevant - In CRM not valid'!$T$2:$T$46,$A410,'Relevant - In CRM not valid'!$G$2:$G$46,"UK",'Relevant - In CRM not valid'!$M$2:$M$46,"Finance")</f>
        <v>1</v>
      </c>
      <c r="K410" s="2">
        <f>COUNTIFS('Relevant - In CRM valid'!$T$2:$T$4699,$A410,'Relevant - In CRM valid'!$G$2:$G$4699,"UK",'Relevant - In CRM valid'!$M$2:$M$4699,"IT/Systems")+COUNTIFS('Relevant - In CRM unknown'!$T$2:$T$253,$A410,'Relevant - In CRM unknown'!$G$2:$G$253,"UK",'Relevant - In CRM unknown'!$M$2:$M$253,"IT/Systems")+COUNTIFS('Relevant - IN NOW CRM valid'!$T$2:$T$2328,$A410,'Relevant - IN NOW CRM valid'!$G$2:$G$2328,"UK",'Relevant - IN NOW CRM valid'!$M$2:$M$2328,"IT/Systems")+COUNTIFS('Relevant - IN NOW CRM unknown'!$T$2:$T$1227,$A410,'Relevant - IN NOW CRM unknown'!$G$2:$G$1227,"UK",'Relevant - IN NOW CRM unknown'!$M$2:$M$1227,"IT/Systems")+COUNTIFS('Relevant - Not CRM not valid'!$T$2:$T$416,$A410,'Relevant - Not CRM not valid'!$G$2:$G$416,"UK",'Relevant - Not CRM not valid'!$M$2:$M$416,"IT/Systems")+COUNTIFS('Relevant - In CRM not valid'!$T$2:$T$46,$A410,'Relevant - In CRM not valid'!$G$2:$G$46,"UK",'Relevant - In CRM not valid'!$M$2:$M$46,"IT/Systems")</f>
        <v>0</v>
      </c>
      <c r="L410" s="2">
        <f>COUNTIFS('Relevant - In CRM valid'!$T$2:$T$4699,$A410,'Relevant - In CRM valid'!$G$2:$G$4699,"UK",'Relevant - In CRM valid'!$M$2:$M$4699,"")+COUNTIFS('Relevant - In CRM unknown'!$T$2:$T$253,$A410,'Relevant - In CRM unknown'!$G$2:$G$253,"UK",'Relevant - In CRM unknown'!$M$2:$M$253,"")+COUNTIFS('Relevant - IN NOW CRM valid'!$T$2:$T$2328,$A410,'Relevant - IN NOW CRM valid'!$G$2:$G$2328,"UK",'Relevant - IN NOW CRM valid'!$M$2:$M$2328,"")+COUNTIFS('Relevant - IN NOW CRM unknown'!$T$2:$T$1227,$A410,'Relevant - IN NOW CRM unknown'!$G$2:$G$1227,"UK",'Relevant - IN NOW CRM unknown'!$M$2:$M$1227,"")+COUNTIFS('Relevant - Not CRM not valid'!$T$2:$T$416,$A410,'Relevant - Not CRM not valid'!$G$2:$G$416,"UK",'Relevant - Not CRM not valid'!$M$2:$M$416,"")+COUNTIFS('Relevant - In CRM not valid'!$T$2:$T$46,$A410,'Relevant - In CRM not valid'!$G$2:$G$46,"UK",'Relevant - In CRM not valid'!$M$2:$M$46,"")</f>
        <v>0</v>
      </c>
      <c r="M410" s="2">
        <f t="shared" si="12"/>
        <v>1</v>
      </c>
      <c r="N410" s="2">
        <f>COUNTIFS('Relevant - In CRM valid'!$T$2:$T$4699,$A410,'Relevant - In CRM valid'!$G$2:$G$4699,"UK",'Relevant - In CRM valid'!$Q$2:$Q$4699,"valid")+COUNTIFS('Relevant - In CRM unknown'!$T$2:$T$253,$A410,'Relevant - In CRM unknown'!$G$2:$G$253,"UK",'Relevant - In CRM unknown'!$Q$2:$Q$253,"valid")+COUNTIFS('Relevant - IN NOW CRM valid'!$T$2:$T$2328,$A410,'Relevant - IN NOW CRM valid'!$G$2:$G$2328,"UK",'Relevant - IN NOW CRM valid'!$Q$2:$Q$2328,"valid")+COUNTIFS('Relevant - IN NOW CRM unknown'!$T$2:$T$1227,$A410,'Relevant - IN NOW CRM unknown'!$G$2:$G$1227,"UK",'Relevant - IN NOW CRM unknown'!$Q$2:$Q$1227,"valid")+COUNTIFS('Relevant - Not CRM not valid'!$T$2:$T$416,$A410,'Relevant - Not CRM not valid'!$G$2:$G$416,"UK",'Relevant - Not CRM not valid'!$Q$2:$Q$416,"valid")+COUNTIFS('Relevant - In CRM not valid'!$T$2:$T$46,$A410,'Relevant - In CRM not valid'!$G$2:$G$46,"UK",'Relevant - In CRM not valid'!$Q$2:$Q$46,"valid")</f>
        <v>1</v>
      </c>
      <c r="O410" s="2" t="str">
        <f t="shared" si="13"/>
        <v>Research  IT/Systems</v>
      </c>
    </row>
    <row r="411" spans="1:15" ht="15" customHeight="1">
      <c r="A411" s="2" t="s">
        <v>929</v>
      </c>
      <c r="B411" s="2" t="s">
        <v>930</v>
      </c>
      <c r="C411" s="2" t="s">
        <v>368</v>
      </c>
      <c r="D411" s="2" t="str">
        <f>IFERROR(INDEX('UK Target Institutions'!$D$2:$D$727,MATCH($A411,'UK Target Institutions'!$A$2:$A$727,0)),"")</f>
        <v>No</v>
      </c>
      <c r="E411" s="2">
        <f>COUNTIFS('Relevant - In CRM valid'!$T$2:$T$4699,$A411,'Relevant - In CRM valid'!$G$2:$G$4699,"UK")+COUNTIFS('Relevant - In CRM unknown'!$T$2:$T$253,$A411,'Relevant - In CRM unknown'!$G$2:$G$253,"UK")+COUNTIFS('Relevant - IN NOW CRM valid'!$T$2:$T$2328,$A411,'Relevant - IN NOW CRM valid'!$G$2:$G$2328,"UK")+COUNTIFS('Relevant - IN NOW CRM unknown'!$T$2:$T$1227,$A411,'Relevant - IN NOW CRM unknown'!$G$2:$G$1227,"UK")+COUNTIFS('Relevant - Not CRM not valid'!$T$2:$T$416,$A411,'Relevant - Not CRM not valid'!$G$2:$G$416,"UK")+COUNTIFS('Relevant - In CRM not valid'!$T$2:$T$46,$A411,'Relevant - In CRM not valid'!$G$2:$G$46,"UK")</f>
        <v>1</v>
      </c>
      <c r="F411" s="2">
        <f>COUNTIFS('Relevant - In CRM valid'!$T$2:$T$4699,$A411,'Relevant - In CRM valid'!$G$2:$G$4699,"UK",'Relevant - In CRM valid'!$M$2:$M$4699,"Research")+COUNTIFS('Relevant - In CRM unknown'!$T$2:$T$253,$A411,'Relevant - In CRM unknown'!$G$2:$G$253,"UK",'Relevant - In CRM unknown'!$M$2:$M$253,"Research")+COUNTIFS('Relevant - IN NOW CRM valid'!$T$2:$T$2328,$A411,'Relevant - IN NOW CRM valid'!$G$2:$G$2328,"UK",'Relevant - IN NOW CRM valid'!$M$2:$M$2328,"Research")+COUNTIFS('Relevant - IN NOW CRM unknown'!$T$2:$T$1227,$A411,'Relevant - IN NOW CRM unknown'!$G$2:$G$1227,"UK",'Relevant - IN NOW CRM unknown'!$M$2:$M$1227,"Research")+COUNTIFS('Relevant - Not CRM not valid'!$T$2:$T$416,$A411,'Relevant - Not CRM not valid'!$G$2:$G$416,"UK",'Relevant - Not CRM not valid'!$M$2:$M$416,"Research")+COUNTIFS('Relevant - In CRM not valid'!$T$2:$T$46,$A411,'Relevant - In CRM not valid'!$G$2:$G$46,"UK",'Relevant - In CRM not valid'!$M$2:$M$46,"Research")</f>
        <v>1</v>
      </c>
      <c r="G411" s="2">
        <f>COUNTIFS('Relevant - In CRM valid'!$T$2:$T$4699,$A411,'Relevant - In CRM valid'!$G$2:$G$4699,"UK",'Relevant - In CRM valid'!$M$2:$M$4699,"Research",'Relevant - In CRM valid'!$R$2:$R$4699,"Senior")+COUNTIFS('Relevant - In CRM unknown'!$T$2:$T$253,$A411,'Relevant - In CRM unknown'!$G$2:$G$253,"UK",'Relevant - In CRM unknown'!$M$2:$M$253,"Research",'Relevant - In CRM unknown'!$R$2:$R$253,"Senior")+COUNTIFS('Relevant - IN NOW CRM valid'!$T$2:$T$2328,$A411,'Relevant - IN NOW CRM valid'!$G$2:$G$2328,"UK",'Relevant - IN NOW CRM valid'!$M$2:$M$2328,"Research",'Relevant - IN NOW CRM valid'!$R$2:$R$2328,"Senior")+COUNTIFS('Relevant - IN NOW CRM unknown'!$T$2:$T$1227,$A411,'Relevant - IN NOW CRM unknown'!$G$2:$G$1227,"UK",'Relevant - IN NOW CRM unknown'!$M$2:$M$1227,"Research",'Relevant - IN NOW CRM unknown'!$R$2:$R$1227,"Senior")+COUNTIFS('Relevant - Not CRM not valid'!$T$2:$T$416,$A411,'Relevant - Not CRM not valid'!$G$2:$G$416,"UK",'Relevant - Not CRM not valid'!$M$2:$M$416,"Research",'Relevant - Not CRM not valid'!$R$2:$R$416,"Senior")+COUNTIFS('Relevant - In CRM not valid'!$T$2:$T$46,$A411,'Relevant - In CRM not valid'!$G$2:$G$46,"UK",'Relevant - In CRM not valid'!$M$2:$M$46,"Research",'Relevant - In CRM not valid'!$R$2:$R$46,"Senior")</f>
        <v>1</v>
      </c>
      <c r="H411" s="2">
        <f>COUNTIFS('Relevant - In CRM valid'!$T$2:$T$4699,$A411,'Relevant - In CRM valid'!$G$2:$G$4699,"UK",'Relevant - In CRM valid'!$M$2:$M$4699,"Research",'Relevant - In CRM valid'!$R$2:$R$4699,"Operational")+COUNTIFS('Relevant - In CRM unknown'!$T$2:$T$253,$A411,'Relevant - In CRM unknown'!$G$2:$G$253,"UK",'Relevant - In CRM unknown'!$M$2:$M$253,"Research",'Relevant - In CRM unknown'!$R$2:$R$253,"Operational")+COUNTIFS('Relevant - IN NOW CRM valid'!$T$2:$T$2328,$A411,'Relevant - IN NOW CRM valid'!$G$2:$G$2328,"UK",'Relevant - IN NOW CRM valid'!$M$2:$M$2328,"Research",'Relevant - IN NOW CRM valid'!$R$2:$R$2328,"Operational")+COUNTIFS('Relevant - IN NOW CRM unknown'!$T$2:$T$1227,$A411,'Relevant - IN NOW CRM unknown'!$G$2:$G$1227,"UK",'Relevant - IN NOW CRM unknown'!$M$2:$M$1227,"Research",'Relevant - IN NOW CRM unknown'!$R$2:$R$1227,"Operational")+COUNTIFS('Relevant - Not CRM not valid'!$T$2:$T$416,$A411,'Relevant - Not CRM not valid'!$G$2:$G$416,"UK",'Relevant - Not CRM not valid'!$M$2:$M$416,"Research",'Relevant - Not CRM not valid'!$R$2:$R$416,"Operational")+COUNTIFS('Relevant - In CRM not valid'!$T$2:$T$46,$A411,'Relevant - In CRM not valid'!$G$2:$G$46,"UK",'Relevant - In CRM not valid'!$M$2:$M$46,"Research",'Relevant - In CRM not valid'!$R$2:$R$46,"Operational")</f>
        <v>0</v>
      </c>
      <c r="I411" s="2">
        <f>COUNTIFS('Relevant - In CRM valid'!$T$2:$T$4699,$A411,'Relevant - In CRM valid'!$G$2:$G$4699,"UK",'Relevant - In CRM valid'!$M$2:$M$4699,"Research",'Relevant - In CRM valid'!$R$2:$R$4699,"Academic")+COUNTIFS('Relevant - In CRM unknown'!$T$2:$T$253,$A411,'Relevant - In CRM unknown'!$G$2:$G$253,"UK",'Relevant - In CRM unknown'!$M$2:$M$253,"Research",'Relevant - In CRM unknown'!$R$2:$R$253,"Academic")+COUNTIFS('Relevant - IN NOW CRM valid'!$T$2:$T$2328,$A411,'Relevant - IN NOW CRM valid'!$G$2:$G$2328,"UK",'Relevant - IN NOW CRM valid'!$M$2:$M$2328,"Research",'Relevant - IN NOW CRM valid'!$R$2:$R$2328,"Academic")+COUNTIFS('Relevant - IN NOW CRM unknown'!$T$2:$T$1227,$A411,'Relevant - IN NOW CRM unknown'!$G$2:$G$1227,"UK",'Relevant - IN NOW CRM unknown'!$M$2:$M$1227,"Research",'Relevant - IN NOW CRM unknown'!$R$2:$R$1227,"Academic")+COUNTIFS('Relevant - Not CRM not valid'!$T$2:$T$416,$A411,'Relevant - Not CRM not valid'!$G$2:$G$416,"UK",'Relevant - Not CRM not valid'!$M$2:$M$416,"Research",'Relevant - Not CRM not valid'!$R$2:$R$416,"Academic")+COUNTIFS('Relevant - In CRM not valid'!$T$2:$T$46,$A411,'Relevant - In CRM not valid'!$G$2:$G$46,"UK",'Relevant - In CRM not valid'!$M$2:$M$46,"Research",'Relevant - In CRM not valid'!$R$2:$R$46,"Academic")</f>
        <v>0</v>
      </c>
      <c r="J411" s="2">
        <f>COUNTIFS('Relevant - In CRM valid'!$T$2:$T$4699,$A411,'Relevant - In CRM valid'!$G$2:$G$4699,"UK",'Relevant - In CRM valid'!$M$2:$M$4699,"Finance")+COUNTIFS('Relevant - In CRM unknown'!$T$2:$T$253,$A411,'Relevant - In CRM unknown'!$G$2:$G$253,"UK",'Relevant - In CRM unknown'!$M$2:$M$253,"Finance")+COUNTIFS('Relevant - IN NOW CRM valid'!$T$2:$T$2328,$A411,'Relevant - IN NOW CRM valid'!$G$2:$G$2328,"UK",'Relevant - IN NOW CRM valid'!$M$2:$M$2328,"Finance")+COUNTIFS('Relevant - IN NOW CRM unknown'!$T$2:$T$1227,$A411,'Relevant - IN NOW CRM unknown'!$G$2:$G$1227,"UK",'Relevant - IN NOW CRM unknown'!$M$2:$M$1227,"Finance")+COUNTIFS('Relevant - Not CRM not valid'!$T$2:$T$416,$A411,'Relevant - Not CRM not valid'!$G$2:$G$416,"UK",'Relevant - Not CRM not valid'!$M$2:$M$416,"Finance")+COUNTIFS('Relevant - In CRM not valid'!$T$2:$T$46,$A411,'Relevant - In CRM not valid'!$G$2:$G$46,"UK",'Relevant - In CRM not valid'!$M$2:$M$46,"Finance")</f>
        <v>0</v>
      </c>
      <c r="K411" s="2">
        <f>COUNTIFS('Relevant - In CRM valid'!$T$2:$T$4699,$A411,'Relevant - In CRM valid'!$G$2:$G$4699,"UK",'Relevant - In CRM valid'!$M$2:$M$4699,"IT/Systems")+COUNTIFS('Relevant - In CRM unknown'!$T$2:$T$253,$A411,'Relevant - In CRM unknown'!$G$2:$G$253,"UK",'Relevant - In CRM unknown'!$M$2:$M$253,"IT/Systems")+COUNTIFS('Relevant - IN NOW CRM valid'!$T$2:$T$2328,$A411,'Relevant - IN NOW CRM valid'!$G$2:$G$2328,"UK",'Relevant - IN NOW CRM valid'!$M$2:$M$2328,"IT/Systems")+COUNTIFS('Relevant - IN NOW CRM unknown'!$T$2:$T$1227,$A411,'Relevant - IN NOW CRM unknown'!$G$2:$G$1227,"UK",'Relevant - IN NOW CRM unknown'!$M$2:$M$1227,"IT/Systems")+COUNTIFS('Relevant - Not CRM not valid'!$T$2:$T$416,$A411,'Relevant - Not CRM not valid'!$G$2:$G$416,"UK",'Relevant - Not CRM not valid'!$M$2:$M$416,"IT/Systems")+COUNTIFS('Relevant - In CRM not valid'!$T$2:$T$46,$A411,'Relevant - In CRM not valid'!$G$2:$G$46,"UK",'Relevant - In CRM not valid'!$M$2:$M$46,"IT/Systems")</f>
        <v>0</v>
      </c>
      <c r="L411" s="2">
        <f>COUNTIFS('Relevant - In CRM valid'!$T$2:$T$4699,$A411,'Relevant - In CRM valid'!$G$2:$G$4699,"UK",'Relevant - In CRM valid'!$M$2:$M$4699,"")+COUNTIFS('Relevant - In CRM unknown'!$T$2:$T$253,$A411,'Relevant - In CRM unknown'!$G$2:$G$253,"UK",'Relevant - In CRM unknown'!$M$2:$M$253,"")+COUNTIFS('Relevant - IN NOW CRM valid'!$T$2:$T$2328,$A411,'Relevant - IN NOW CRM valid'!$G$2:$G$2328,"UK",'Relevant - IN NOW CRM valid'!$M$2:$M$2328,"")+COUNTIFS('Relevant - IN NOW CRM unknown'!$T$2:$T$1227,$A411,'Relevant - IN NOW CRM unknown'!$G$2:$G$1227,"UK",'Relevant - IN NOW CRM unknown'!$M$2:$M$1227,"")+COUNTIFS('Relevant - Not CRM not valid'!$T$2:$T$416,$A411,'Relevant - Not CRM not valid'!$G$2:$G$416,"UK",'Relevant - Not CRM not valid'!$M$2:$M$416,"")+COUNTIFS('Relevant - In CRM not valid'!$T$2:$T$46,$A411,'Relevant - In CRM not valid'!$G$2:$G$46,"UK",'Relevant - In CRM not valid'!$M$2:$M$46,"")</f>
        <v>0</v>
      </c>
      <c r="M411" s="2">
        <f t="shared" si="12"/>
        <v>1</v>
      </c>
      <c r="N411" s="2">
        <f>COUNTIFS('Relevant - In CRM valid'!$T$2:$T$4699,$A411,'Relevant - In CRM valid'!$G$2:$G$4699,"UK",'Relevant - In CRM valid'!$Q$2:$Q$4699,"valid")+COUNTIFS('Relevant - In CRM unknown'!$T$2:$T$253,$A411,'Relevant - In CRM unknown'!$G$2:$G$253,"UK",'Relevant - In CRM unknown'!$Q$2:$Q$253,"valid")+COUNTIFS('Relevant - IN NOW CRM valid'!$T$2:$T$2328,$A411,'Relevant - IN NOW CRM valid'!$G$2:$G$2328,"UK",'Relevant - IN NOW CRM valid'!$Q$2:$Q$2328,"valid")+COUNTIFS('Relevant - IN NOW CRM unknown'!$T$2:$T$1227,$A411,'Relevant - IN NOW CRM unknown'!$G$2:$G$1227,"UK",'Relevant - IN NOW CRM unknown'!$Q$2:$Q$1227,"valid")+COUNTIFS('Relevant - Not CRM not valid'!$T$2:$T$416,$A411,'Relevant - Not CRM not valid'!$G$2:$G$416,"UK",'Relevant - Not CRM not valid'!$Q$2:$Q$416,"valid")+COUNTIFS('Relevant - In CRM not valid'!$T$2:$T$46,$A411,'Relevant - In CRM not valid'!$G$2:$G$46,"UK",'Relevant - In CRM not valid'!$Q$2:$Q$46,"valid")</f>
        <v>1</v>
      </c>
      <c r="O411" s="2" t="str">
        <f t="shared" si="13"/>
        <v>Finance  IT/Systems</v>
      </c>
    </row>
    <row r="412" spans="1:15" ht="15" customHeight="1">
      <c r="A412" s="2" t="s">
        <v>931</v>
      </c>
      <c r="B412" s="2" t="s">
        <v>932</v>
      </c>
      <c r="C412" s="2" t="s">
        <v>95</v>
      </c>
      <c r="D412" s="2" t="str">
        <f>IFERROR(INDEX('UK Target Institutions'!$D$2:$D$727,MATCH($A412,'UK Target Institutions'!$A$2:$A$727,0)),"")</f>
        <v>Yes</v>
      </c>
      <c r="E412" s="2">
        <f>COUNTIFS('Relevant - In CRM valid'!$T$2:$T$4699,$A412,'Relevant - In CRM valid'!$G$2:$G$4699,"UK")+COUNTIFS('Relevant - In CRM unknown'!$T$2:$T$253,$A412,'Relevant - In CRM unknown'!$G$2:$G$253,"UK")+COUNTIFS('Relevant - IN NOW CRM valid'!$T$2:$T$2328,$A412,'Relevant - IN NOW CRM valid'!$G$2:$G$2328,"UK")+COUNTIFS('Relevant - IN NOW CRM unknown'!$T$2:$T$1227,$A412,'Relevant - IN NOW CRM unknown'!$G$2:$G$1227,"UK")+COUNTIFS('Relevant - Not CRM not valid'!$T$2:$T$416,$A412,'Relevant - Not CRM not valid'!$G$2:$G$416,"UK")+COUNTIFS('Relevant - In CRM not valid'!$T$2:$T$46,$A412,'Relevant - In CRM not valid'!$G$2:$G$46,"UK")</f>
        <v>1</v>
      </c>
      <c r="F412" s="2">
        <f>COUNTIFS('Relevant - In CRM valid'!$T$2:$T$4699,$A412,'Relevant - In CRM valid'!$G$2:$G$4699,"UK",'Relevant - In CRM valid'!$M$2:$M$4699,"Research")+COUNTIFS('Relevant - In CRM unknown'!$T$2:$T$253,$A412,'Relevant - In CRM unknown'!$G$2:$G$253,"UK",'Relevant - In CRM unknown'!$M$2:$M$253,"Research")+COUNTIFS('Relevant - IN NOW CRM valid'!$T$2:$T$2328,$A412,'Relevant - IN NOW CRM valid'!$G$2:$G$2328,"UK",'Relevant - IN NOW CRM valid'!$M$2:$M$2328,"Research")+COUNTIFS('Relevant - IN NOW CRM unknown'!$T$2:$T$1227,$A412,'Relevant - IN NOW CRM unknown'!$G$2:$G$1227,"UK",'Relevant - IN NOW CRM unknown'!$M$2:$M$1227,"Research")+COUNTIFS('Relevant - Not CRM not valid'!$T$2:$T$416,$A412,'Relevant - Not CRM not valid'!$G$2:$G$416,"UK",'Relevant - Not CRM not valid'!$M$2:$M$416,"Research")+COUNTIFS('Relevant - In CRM not valid'!$T$2:$T$46,$A412,'Relevant - In CRM not valid'!$G$2:$G$46,"UK",'Relevant - In CRM not valid'!$M$2:$M$46,"Research")</f>
        <v>1</v>
      </c>
      <c r="G412" s="2">
        <f>COUNTIFS('Relevant - In CRM valid'!$T$2:$T$4699,$A412,'Relevant - In CRM valid'!$G$2:$G$4699,"UK",'Relevant - In CRM valid'!$M$2:$M$4699,"Research",'Relevant - In CRM valid'!$R$2:$R$4699,"Senior")+COUNTIFS('Relevant - In CRM unknown'!$T$2:$T$253,$A412,'Relevant - In CRM unknown'!$G$2:$G$253,"UK",'Relevant - In CRM unknown'!$M$2:$M$253,"Research",'Relevant - In CRM unknown'!$R$2:$R$253,"Senior")+COUNTIFS('Relevant - IN NOW CRM valid'!$T$2:$T$2328,$A412,'Relevant - IN NOW CRM valid'!$G$2:$G$2328,"UK",'Relevant - IN NOW CRM valid'!$M$2:$M$2328,"Research",'Relevant - IN NOW CRM valid'!$R$2:$R$2328,"Senior")+COUNTIFS('Relevant - IN NOW CRM unknown'!$T$2:$T$1227,$A412,'Relevant - IN NOW CRM unknown'!$G$2:$G$1227,"UK",'Relevant - IN NOW CRM unknown'!$M$2:$M$1227,"Research",'Relevant - IN NOW CRM unknown'!$R$2:$R$1227,"Senior")+COUNTIFS('Relevant - Not CRM not valid'!$T$2:$T$416,$A412,'Relevant - Not CRM not valid'!$G$2:$G$416,"UK",'Relevant - Not CRM not valid'!$M$2:$M$416,"Research",'Relevant - Not CRM not valid'!$R$2:$R$416,"Senior")+COUNTIFS('Relevant - In CRM not valid'!$T$2:$T$46,$A412,'Relevant - In CRM not valid'!$G$2:$G$46,"UK",'Relevant - In CRM not valid'!$M$2:$M$46,"Research",'Relevant - In CRM not valid'!$R$2:$R$46,"Senior")</f>
        <v>0</v>
      </c>
      <c r="H412" s="2">
        <f>COUNTIFS('Relevant - In CRM valid'!$T$2:$T$4699,$A412,'Relevant - In CRM valid'!$G$2:$G$4699,"UK",'Relevant - In CRM valid'!$M$2:$M$4699,"Research",'Relevant - In CRM valid'!$R$2:$R$4699,"Operational")+COUNTIFS('Relevant - In CRM unknown'!$T$2:$T$253,$A412,'Relevant - In CRM unknown'!$G$2:$G$253,"UK",'Relevant - In CRM unknown'!$M$2:$M$253,"Research",'Relevant - In CRM unknown'!$R$2:$R$253,"Operational")+COUNTIFS('Relevant - IN NOW CRM valid'!$T$2:$T$2328,$A412,'Relevant - IN NOW CRM valid'!$G$2:$G$2328,"UK",'Relevant - IN NOW CRM valid'!$M$2:$M$2328,"Research",'Relevant - IN NOW CRM valid'!$R$2:$R$2328,"Operational")+COUNTIFS('Relevant - IN NOW CRM unknown'!$T$2:$T$1227,$A412,'Relevant - IN NOW CRM unknown'!$G$2:$G$1227,"UK",'Relevant - IN NOW CRM unknown'!$M$2:$M$1227,"Research",'Relevant - IN NOW CRM unknown'!$R$2:$R$1227,"Operational")+COUNTIFS('Relevant - Not CRM not valid'!$T$2:$T$416,$A412,'Relevant - Not CRM not valid'!$G$2:$G$416,"UK",'Relevant - Not CRM not valid'!$M$2:$M$416,"Research",'Relevant - Not CRM not valid'!$R$2:$R$416,"Operational")+COUNTIFS('Relevant - In CRM not valid'!$T$2:$T$46,$A412,'Relevant - In CRM not valid'!$G$2:$G$46,"UK",'Relevant - In CRM not valid'!$M$2:$M$46,"Research",'Relevant - In CRM not valid'!$R$2:$R$46,"Operational")</f>
        <v>1</v>
      </c>
      <c r="I412" s="2">
        <f>COUNTIFS('Relevant - In CRM valid'!$T$2:$T$4699,$A412,'Relevant - In CRM valid'!$G$2:$G$4699,"UK",'Relevant - In CRM valid'!$M$2:$M$4699,"Research",'Relevant - In CRM valid'!$R$2:$R$4699,"Academic")+COUNTIFS('Relevant - In CRM unknown'!$T$2:$T$253,$A412,'Relevant - In CRM unknown'!$G$2:$G$253,"UK",'Relevant - In CRM unknown'!$M$2:$M$253,"Research",'Relevant - In CRM unknown'!$R$2:$R$253,"Academic")+COUNTIFS('Relevant - IN NOW CRM valid'!$T$2:$T$2328,$A412,'Relevant - IN NOW CRM valid'!$G$2:$G$2328,"UK",'Relevant - IN NOW CRM valid'!$M$2:$M$2328,"Research",'Relevant - IN NOW CRM valid'!$R$2:$R$2328,"Academic")+COUNTIFS('Relevant - IN NOW CRM unknown'!$T$2:$T$1227,$A412,'Relevant - IN NOW CRM unknown'!$G$2:$G$1227,"UK",'Relevant - IN NOW CRM unknown'!$M$2:$M$1227,"Research",'Relevant - IN NOW CRM unknown'!$R$2:$R$1227,"Academic")+COUNTIFS('Relevant - Not CRM not valid'!$T$2:$T$416,$A412,'Relevant - Not CRM not valid'!$G$2:$G$416,"UK",'Relevant - Not CRM not valid'!$M$2:$M$416,"Research",'Relevant - Not CRM not valid'!$R$2:$R$416,"Academic")+COUNTIFS('Relevant - In CRM not valid'!$T$2:$T$46,$A412,'Relevant - In CRM not valid'!$G$2:$G$46,"UK",'Relevant - In CRM not valid'!$M$2:$M$46,"Research",'Relevant - In CRM not valid'!$R$2:$R$46,"Academic")</f>
        <v>0</v>
      </c>
      <c r="J412" s="2">
        <f>COUNTIFS('Relevant - In CRM valid'!$T$2:$T$4699,$A412,'Relevant - In CRM valid'!$G$2:$G$4699,"UK",'Relevant - In CRM valid'!$M$2:$M$4699,"Finance")+COUNTIFS('Relevant - In CRM unknown'!$T$2:$T$253,$A412,'Relevant - In CRM unknown'!$G$2:$G$253,"UK",'Relevant - In CRM unknown'!$M$2:$M$253,"Finance")+COUNTIFS('Relevant - IN NOW CRM valid'!$T$2:$T$2328,$A412,'Relevant - IN NOW CRM valid'!$G$2:$G$2328,"UK",'Relevant - IN NOW CRM valid'!$M$2:$M$2328,"Finance")+COUNTIFS('Relevant - IN NOW CRM unknown'!$T$2:$T$1227,$A412,'Relevant - IN NOW CRM unknown'!$G$2:$G$1227,"UK",'Relevant - IN NOW CRM unknown'!$M$2:$M$1227,"Finance")+COUNTIFS('Relevant - Not CRM not valid'!$T$2:$T$416,$A412,'Relevant - Not CRM not valid'!$G$2:$G$416,"UK",'Relevant - Not CRM not valid'!$M$2:$M$416,"Finance")+COUNTIFS('Relevant - In CRM not valid'!$T$2:$T$46,$A412,'Relevant - In CRM not valid'!$G$2:$G$46,"UK",'Relevant - In CRM not valid'!$M$2:$M$46,"Finance")</f>
        <v>0</v>
      </c>
      <c r="K412" s="2">
        <f>COUNTIFS('Relevant - In CRM valid'!$T$2:$T$4699,$A412,'Relevant - In CRM valid'!$G$2:$G$4699,"UK",'Relevant - In CRM valid'!$M$2:$M$4699,"IT/Systems")+COUNTIFS('Relevant - In CRM unknown'!$T$2:$T$253,$A412,'Relevant - In CRM unknown'!$G$2:$G$253,"UK",'Relevant - In CRM unknown'!$M$2:$M$253,"IT/Systems")+COUNTIFS('Relevant - IN NOW CRM valid'!$T$2:$T$2328,$A412,'Relevant - IN NOW CRM valid'!$G$2:$G$2328,"UK",'Relevant - IN NOW CRM valid'!$M$2:$M$2328,"IT/Systems")+COUNTIFS('Relevant - IN NOW CRM unknown'!$T$2:$T$1227,$A412,'Relevant - IN NOW CRM unknown'!$G$2:$G$1227,"UK",'Relevant - IN NOW CRM unknown'!$M$2:$M$1227,"IT/Systems")+COUNTIFS('Relevant - Not CRM not valid'!$T$2:$T$416,$A412,'Relevant - Not CRM not valid'!$G$2:$G$416,"UK",'Relevant - Not CRM not valid'!$M$2:$M$416,"IT/Systems")+COUNTIFS('Relevant - In CRM not valid'!$T$2:$T$46,$A412,'Relevant - In CRM not valid'!$G$2:$G$46,"UK",'Relevant - In CRM not valid'!$M$2:$M$46,"IT/Systems")</f>
        <v>0</v>
      </c>
      <c r="L412" s="2">
        <f>COUNTIFS('Relevant - In CRM valid'!$T$2:$T$4699,$A412,'Relevant - In CRM valid'!$G$2:$G$4699,"UK",'Relevant - In CRM valid'!$M$2:$M$4699,"")+COUNTIFS('Relevant - In CRM unknown'!$T$2:$T$253,$A412,'Relevant - In CRM unknown'!$G$2:$G$253,"UK",'Relevant - In CRM unknown'!$M$2:$M$253,"")+COUNTIFS('Relevant - IN NOW CRM valid'!$T$2:$T$2328,$A412,'Relevant - IN NOW CRM valid'!$G$2:$G$2328,"UK",'Relevant - IN NOW CRM valid'!$M$2:$M$2328,"")+COUNTIFS('Relevant - IN NOW CRM unknown'!$T$2:$T$1227,$A412,'Relevant - IN NOW CRM unknown'!$G$2:$G$1227,"UK",'Relevant - IN NOW CRM unknown'!$M$2:$M$1227,"")+COUNTIFS('Relevant - Not CRM not valid'!$T$2:$T$416,$A412,'Relevant - Not CRM not valid'!$G$2:$G$416,"UK",'Relevant - Not CRM not valid'!$M$2:$M$416,"")+COUNTIFS('Relevant - In CRM not valid'!$T$2:$T$46,$A412,'Relevant - In CRM not valid'!$G$2:$G$46,"UK",'Relevant - In CRM not valid'!$M$2:$M$46,"")</f>
        <v>0</v>
      </c>
      <c r="M412" s="2">
        <f t="shared" si="12"/>
        <v>1</v>
      </c>
      <c r="N412" s="2">
        <f>COUNTIFS('Relevant - In CRM valid'!$T$2:$T$4699,$A412,'Relevant - In CRM valid'!$G$2:$G$4699,"UK",'Relevant - In CRM valid'!$Q$2:$Q$4699,"valid")+COUNTIFS('Relevant - In CRM unknown'!$T$2:$T$253,$A412,'Relevant - In CRM unknown'!$G$2:$G$253,"UK",'Relevant - In CRM unknown'!$Q$2:$Q$253,"valid")+COUNTIFS('Relevant - IN NOW CRM valid'!$T$2:$T$2328,$A412,'Relevant - IN NOW CRM valid'!$G$2:$G$2328,"UK",'Relevant - IN NOW CRM valid'!$Q$2:$Q$2328,"valid")+COUNTIFS('Relevant - IN NOW CRM unknown'!$T$2:$T$1227,$A412,'Relevant - IN NOW CRM unknown'!$G$2:$G$1227,"UK",'Relevant - IN NOW CRM unknown'!$Q$2:$Q$1227,"valid")+COUNTIFS('Relevant - Not CRM not valid'!$T$2:$T$416,$A412,'Relevant - Not CRM not valid'!$G$2:$G$416,"UK",'Relevant - Not CRM not valid'!$Q$2:$Q$416,"valid")+COUNTIFS('Relevant - In CRM not valid'!$T$2:$T$46,$A412,'Relevant - In CRM not valid'!$G$2:$G$46,"UK",'Relevant - In CRM not valid'!$Q$2:$Q$46,"valid")</f>
        <v>1</v>
      </c>
      <c r="O412" s="2" t="str">
        <f t="shared" si="13"/>
        <v>Finance  IT/Systems</v>
      </c>
    </row>
    <row r="413" spans="1:15" ht="15" customHeight="1">
      <c r="A413" s="2" t="s">
        <v>933</v>
      </c>
      <c r="B413" s="2" t="s">
        <v>934</v>
      </c>
      <c r="C413" s="2" t="s">
        <v>95</v>
      </c>
      <c r="D413" s="2" t="str">
        <f>IFERROR(INDEX('UK Target Institutions'!$D$2:$D$727,MATCH($A413,'UK Target Institutions'!$A$2:$A$727,0)),"")</f>
        <v>Yes</v>
      </c>
      <c r="E413" s="2">
        <f>COUNTIFS('Relevant - In CRM valid'!$T$2:$T$4699,$A413,'Relevant - In CRM valid'!$G$2:$G$4699,"UK")+COUNTIFS('Relevant - In CRM unknown'!$T$2:$T$253,$A413,'Relevant - In CRM unknown'!$G$2:$G$253,"UK")+COUNTIFS('Relevant - IN NOW CRM valid'!$T$2:$T$2328,$A413,'Relevant - IN NOW CRM valid'!$G$2:$G$2328,"UK")+COUNTIFS('Relevant - IN NOW CRM unknown'!$T$2:$T$1227,$A413,'Relevant - IN NOW CRM unknown'!$G$2:$G$1227,"UK")+COUNTIFS('Relevant - Not CRM not valid'!$T$2:$T$416,$A413,'Relevant - Not CRM not valid'!$G$2:$G$416,"UK")+COUNTIFS('Relevant - In CRM not valid'!$T$2:$T$46,$A413,'Relevant - In CRM not valid'!$G$2:$G$46,"UK")</f>
        <v>1</v>
      </c>
      <c r="F413" s="2">
        <f>COUNTIFS('Relevant - In CRM valid'!$T$2:$T$4699,$A413,'Relevant - In CRM valid'!$G$2:$G$4699,"UK",'Relevant - In CRM valid'!$M$2:$M$4699,"Research")+COUNTIFS('Relevant - In CRM unknown'!$T$2:$T$253,$A413,'Relevant - In CRM unknown'!$G$2:$G$253,"UK",'Relevant - In CRM unknown'!$M$2:$M$253,"Research")+COUNTIFS('Relevant - IN NOW CRM valid'!$T$2:$T$2328,$A413,'Relevant - IN NOW CRM valid'!$G$2:$G$2328,"UK",'Relevant - IN NOW CRM valid'!$M$2:$M$2328,"Research")+COUNTIFS('Relevant - IN NOW CRM unknown'!$T$2:$T$1227,$A413,'Relevant - IN NOW CRM unknown'!$G$2:$G$1227,"UK",'Relevant - IN NOW CRM unknown'!$M$2:$M$1227,"Research")+COUNTIFS('Relevant - Not CRM not valid'!$T$2:$T$416,$A413,'Relevant - Not CRM not valid'!$G$2:$G$416,"UK",'Relevant - Not CRM not valid'!$M$2:$M$416,"Research")+COUNTIFS('Relevant - In CRM not valid'!$T$2:$T$46,$A413,'Relevant - In CRM not valid'!$G$2:$G$46,"UK",'Relevant - In CRM not valid'!$M$2:$M$46,"Research")</f>
        <v>1</v>
      </c>
      <c r="G413" s="2">
        <f>COUNTIFS('Relevant - In CRM valid'!$T$2:$T$4699,$A413,'Relevant - In CRM valid'!$G$2:$G$4699,"UK",'Relevant - In CRM valid'!$M$2:$M$4699,"Research",'Relevant - In CRM valid'!$R$2:$R$4699,"Senior")+COUNTIFS('Relevant - In CRM unknown'!$T$2:$T$253,$A413,'Relevant - In CRM unknown'!$G$2:$G$253,"UK",'Relevant - In CRM unknown'!$M$2:$M$253,"Research",'Relevant - In CRM unknown'!$R$2:$R$253,"Senior")+COUNTIFS('Relevant - IN NOW CRM valid'!$T$2:$T$2328,$A413,'Relevant - IN NOW CRM valid'!$G$2:$G$2328,"UK",'Relevant - IN NOW CRM valid'!$M$2:$M$2328,"Research",'Relevant - IN NOW CRM valid'!$R$2:$R$2328,"Senior")+COUNTIFS('Relevant - IN NOW CRM unknown'!$T$2:$T$1227,$A413,'Relevant - IN NOW CRM unknown'!$G$2:$G$1227,"UK",'Relevant - IN NOW CRM unknown'!$M$2:$M$1227,"Research",'Relevant - IN NOW CRM unknown'!$R$2:$R$1227,"Senior")+COUNTIFS('Relevant - Not CRM not valid'!$T$2:$T$416,$A413,'Relevant - Not CRM not valid'!$G$2:$G$416,"UK",'Relevant - Not CRM not valid'!$M$2:$M$416,"Research",'Relevant - Not CRM not valid'!$R$2:$R$416,"Senior")+COUNTIFS('Relevant - In CRM not valid'!$T$2:$T$46,$A413,'Relevant - In CRM not valid'!$G$2:$G$46,"UK",'Relevant - In CRM not valid'!$M$2:$M$46,"Research",'Relevant - In CRM not valid'!$R$2:$R$46,"Senior")</f>
        <v>0</v>
      </c>
      <c r="H413" s="2">
        <f>COUNTIFS('Relevant - In CRM valid'!$T$2:$T$4699,$A413,'Relevant - In CRM valid'!$G$2:$G$4699,"UK",'Relevant - In CRM valid'!$M$2:$M$4699,"Research",'Relevant - In CRM valid'!$R$2:$R$4699,"Operational")+COUNTIFS('Relevant - In CRM unknown'!$T$2:$T$253,$A413,'Relevant - In CRM unknown'!$G$2:$G$253,"UK",'Relevant - In CRM unknown'!$M$2:$M$253,"Research",'Relevant - In CRM unknown'!$R$2:$R$253,"Operational")+COUNTIFS('Relevant - IN NOW CRM valid'!$T$2:$T$2328,$A413,'Relevant - IN NOW CRM valid'!$G$2:$G$2328,"UK",'Relevant - IN NOW CRM valid'!$M$2:$M$2328,"Research",'Relevant - IN NOW CRM valid'!$R$2:$R$2328,"Operational")+COUNTIFS('Relevant - IN NOW CRM unknown'!$T$2:$T$1227,$A413,'Relevant - IN NOW CRM unknown'!$G$2:$G$1227,"UK",'Relevant - IN NOW CRM unknown'!$M$2:$M$1227,"Research",'Relevant - IN NOW CRM unknown'!$R$2:$R$1227,"Operational")+COUNTIFS('Relevant - Not CRM not valid'!$T$2:$T$416,$A413,'Relevant - Not CRM not valid'!$G$2:$G$416,"UK",'Relevant - Not CRM not valid'!$M$2:$M$416,"Research",'Relevant - Not CRM not valid'!$R$2:$R$416,"Operational")+COUNTIFS('Relevant - In CRM not valid'!$T$2:$T$46,$A413,'Relevant - In CRM not valid'!$G$2:$G$46,"UK",'Relevant - In CRM not valid'!$M$2:$M$46,"Research",'Relevant - In CRM not valid'!$R$2:$R$46,"Operational")</f>
        <v>1</v>
      </c>
      <c r="I413" s="2">
        <f>COUNTIFS('Relevant - In CRM valid'!$T$2:$T$4699,$A413,'Relevant - In CRM valid'!$G$2:$G$4699,"UK",'Relevant - In CRM valid'!$M$2:$M$4699,"Research",'Relevant - In CRM valid'!$R$2:$R$4699,"Academic")+COUNTIFS('Relevant - In CRM unknown'!$T$2:$T$253,$A413,'Relevant - In CRM unknown'!$G$2:$G$253,"UK",'Relevant - In CRM unknown'!$M$2:$M$253,"Research",'Relevant - In CRM unknown'!$R$2:$R$253,"Academic")+COUNTIFS('Relevant - IN NOW CRM valid'!$T$2:$T$2328,$A413,'Relevant - IN NOW CRM valid'!$G$2:$G$2328,"UK",'Relevant - IN NOW CRM valid'!$M$2:$M$2328,"Research",'Relevant - IN NOW CRM valid'!$R$2:$R$2328,"Academic")+COUNTIFS('Relevant - IN NOW CRM unknown'!$T$2:$T$1227,$A413,'Relevant - IN NOW CRM unknown'!$G$2:$G$1227,"UK",'Relevant - IN NOW CRM unknown'!$M$2:$M$1227,"Research",'Relevant - IN NOW CRM unknown'!$R$2:$R$1227,"Academic")+COUNTIFS('Relevant - Not CRM not valid'!$T$2:$T$416,$A413,'Relevant - Not CRM not valid'!$G$2:$G$416,"UK",'Relevant - Not CRM not valid'!$M$2:$M$416,"Research",'Relevant - Not CRM not valid'!$R$2:$R$416,"Academic")+COUNTIFS('Relevant - In CRM not valid'!$T$2:$T$46,$A413,'Relevant - In CRM not valid'!$G$2:$G$46,"UK",'Relevant - In CRM not valid'!$M$2:$M$46,"Research",'Relevant - In CRM not valid'!$R$2:$R$46,"Academic")</f>
        <v>0</v>
      </c>
      <c r="J413" s="2">
        <f>COUNTIFS('Relevant - In CRM valid'!$T$2:$T$4699,$A413,'Relevant - In CRM valid'!$G$2:$G$4699,"UK",'Relevant - In CRM valid'!$M$2:$M$4699,"Finance")+COUNTIFS('Relevant - In CRM unknown'!$T$2:$T$253,$A413,'Relevant - In CRM unknown'!$G$2:$G$253,"UK",'Relevant - In CRM unknown'!$M$2:$M$253,"Finance")+COUNTIFS('Relevant - IN NOW CRM valid'!$T$2:$T$2328,$A413,'Relevant - IN NOW CRM valid'!$G$2:$G$2328,"UK",'Relevant - IN NOW CRM valid'!$M$2:$M$2328,"Finance")+COUNTIFS('Relevant - IN NOW CRM unknown'!$T$2:$T$1227,$A413,'Relevant - IN NOW CRM unknown'!$G$2:$G$1227,"UK",'Relevant - IN NOW CRM unknown'!$M$2:$M$1227,"Finance")+COUNTIFS('Relevant - Not CRM not valid'!$T$2:$T$416,$A413,'Relevant - Not CRM not valid'!$G$2:$G$416,"UK",'Relevant - Not CRM not valid'!$M$2:$M$416,"Finance")+COUNTIFS('Relevant - In CRM not valid'!$T$2:$T$46,$A413,'Relevant - In CRM not valid'!$G$2:$G$46,"UK",'Relevant - In CRM not valid'!$M$2:$M$46,"Finance")</f>
        <v>0</v>
      </c>
      <c r="K413" s="2">
        <f>COUNTIFS('Relevant - In CRM valid'!$T$2:$T$4699,$A413,'Relevant - In CRM valid'!$G$2:$G$4699,"UK",'Relevant - In CRM valid'!$M$2:$M$4699,"IT/Systems")+COUNTIFS('Relevant - In CRM unknown'!$T$2:$T$253,$A413,'Relevant - In CRM unknown'!$G$2:$G$253,"UK",'Relevant - In CRM unknown'!$M$2:$M$253,"IT/Systems")+COUNTIFS('Relevant - IN NOW CRM valid'!$T$2:$T$2328,$A413,'Relevant - IN NOW CRM valid'!$G$2:$G$2328,"UK",'Relevant - IN NOW CRM valid'!$M$2:$M$2328,"IT/Systems")+COUNTIFS('Relevant - IN NOW CRM unknown'!$T$2:$T$1227,$A413,'Relevant - IN NOW CRM unknown'!$G$2:$G$1227,"UK",'Relevant - IN NOW CRM unknown'!$M$2:$M$1227,"IT/Systems")+COUNTIFS('Relevant - Not CRM not valid'!$T$2:$T$416,$A413,'Relevant - Not CRM not valid'!$G$2:$G$416,"UK",'Relevant - Not CRM not valid'!$M$2:$M$416,"IT/Systems")+COUNTIFS('Relevant - In CRM not valid'!$T$2:$T$46,$A413,'Relevant - In CRM not valid'!$G$2:$G$46,"UK",'Relevant - In CRM not valid'!$M$2:$M$46,"IT/Systems")</f>
        <v>0</v>
      </c>
      <c r="L413" s="2">
        <f>COUNTIFS('Relevant - In CRM valid'!$T$2:$T$4699,$A413,'Relevant - In CRM valid'!$G$2:$G$4699,"UK",'Relevant - In CRM valid'!$M$2:$M$4699,"")+COUNTIFS('Relevant - In CRM unknown'!$T$2:$T$253,$A413,'Relevant - In CRM unknown'!$G$2:$G$253,"UK",'Relevant - In CRM unknown'!$M$2:$M$253,"")+COUNTIFS('Relevant - IN NOW CRM valid'!$T$2:$T$2328,$A413,'Relevant - IN NOW CRM valid'!$G$2:$G$2328,"UK",'Relevant - IN NOW CRM valid'!$M$2:$M$2328,"")+COUNTIFS('Relevant - IN NOW CRM unknown'!$T$2:$T$1227,$A413,'Relevant - IN NOW CRM unknown'!$G$2:$G$1227,"UK",'Relevant - IN NOW CRM unknown'!$M$2:$M$1227,"")+COUNTIFS('Relevant - Not CRM not valid'!$T$2:$T$416,$A413,'Relevant - Not CRM not valid'!$G$2:$G$416,"UK",'Relevant - Not CRM not valid'!$M$2:$M$416,"")+COUNTIFS('Relevant - In CRM not valid'!$T$2:$T$46,$A413,'Relevant - In CRM not valid'!$G$2:$G$46,"UK",'Relevant - In CRM not valid'!$M$2:$M$46,"")</f>
        <v>0</v>
      </c>
      <c r="M413" s="2">
        <f t="shared" si="12"/>
        <v>1</v>
      </c>
      <c r="N413" s="2">
        <f>COUNTIFS('Relevant - In CRM valid'!$T$2:$T$4699,$A413,'Relevant - In CRM valid'!$G$2:$G$4699,"UK",'Relevant - In CRM valid'!$Q$2:$Q$4699,"valid")+COUNTIFS('Relevant - In CRM unknown'!$T$2:$T$253,$A413,'Relevant - In CRM unknown'!$G$2:$G$253,"UK",'Relevant - In CRM unknown'!$Q$2:$Q$253,"valid")+COUNTIFS('Relevant - IN NOW CRM valid'!$T$2:$T$2328,$A413,'Relevant - IN NOW CRM valid'!$G$2:$G$2328,"UK",'Relevant - IN NOW CRM valid'!$Q$2:$Q$2328,"valid")+COUNTIFS('Relevant - IN NOW CRM unknown'!$T$2:$T$1227,$A413,'Relevant - IN NOW CRM unknown'!$G$2:$G$1227,"UK",'Relevant - IN NOW CRM unknown'!$Q$2:$Q$1227,"valid")+COUNTIFS('Relevant - Not CRM not valid'!$T$2:$T$416,$A413,'Relevant - Not CRM not valid'!$G$2:$G$416,"UK",'Relevant - Not CRM not valid'!$Q$2:$Q$416,"valid")+COUNTIFS('Relevant - In CRM not valid'!$T$2:$T$46,$A413,'Relevant - In CRM not valid'!$G$2:$G$46,"UK",'Relevant - In CRM not valid'!$Q$2:$Q$46,"valid")</f>
        <v>1</v>
      </c>
      <c r="O413" s="2" t="str">
        <f t="shared" si="13"/>
        <v>Finance  IT/Systems</v>
      </c>
    </row>
    <row r="414" spans="1:15" ht="15" customHeight="1">
      <c r="A414" s="2" t="s">
        <v>935</v>
      </c>
      <c r="B414" s="2" t="s">
        <v>936</v>
      </c>
      <c r="C414" s="2" t="s">
        <v>525</v>
      </c>
      <c r="D414" s="2" t="str">
        <f>IFERROR(INDEX('UK Target Institutions'!$D$2:$D$727,MATCH($A414,'UK Target Institutions'!$A$2:$A$727,0)),"")</f>
        <v>No</v>
      </c>
      <c r="E414" s="2">
        <f>COUNTIFS('Relevant - In CRM valid'!$T$2:$T$4699,$A414,'Relevant - In CRM valid'!$G$2:$G$4699,"UK")+COUNTIFS('Relevant - In CRM unknown'!$T$2:$T$253,$A414,'Relevant - In CRM unknown'!$G$2:$G$253,"UK")+COUNTIFS('Relevant - IN NOW CRM valid'!$T$2:$T$2328,$A414,'Relevant - IN NOW CRM valid'!$G$2:$G$2328,"UK")+COUNTIFS('Relevant - IN NOW CRM unknown'!$T$2:$T$1227,$A414,'Relevant - IN NOW CRM unknown'!$G$2:$G$1227,"UK")+COUNTIFS('Relevant - Not CRM not valid'!$T$2:$T$416,$A414,'Relevant - Not CRM not valid'!$G$2:$G$416,"UK")+COUNTIFS('Relevant - In CRM not valid'!$T$2:$T$46,$A414,'Relevant - In CRM not valid'!$G$2:$G$46,"UK")</f>
        <v>1</v>
      </c>
      <c r="F414" s="2">
        <f>COUNTIFS('Relevant - In CRM valid'!$T$2:$T$4699,$A414,'Relevant - In CRM valid'!$G$2:$G$4699,"UK",'Relevant - In CRM valid'!$M$2:$M$4699,"Research")+COUNTIFS('Relevant - In CRM unknown'!$T$2:$T$253,$A414,'Relevant - In CRM unknown'!$G$2:$G$253,"UK",'Relevant - In CRM unknown'!$M$2:$M$253,"Research")+COUNTIFS('Relevant - IN NOW CRM valid'!$T$2:$T$2328,$A414,'Relevant - IN NOW CRM valid'!$G$2:$G$2328,"UK",'Relevant - IN NOW CRM valid'!$M$2:$M$2328,"Research")+COUNTIFS('Relevant - IN NOW CRM unknown'!$T$2:$T$1227,$A414,'Relevant - IN NOW CRM unknown'!$G$2:$G$1227,"UK",'Relevant - IN NOW CRM unknown'!$M$2:$M$1227,"Research")+COUNTIFS('Relevant - Not CRM not valid'!$T$2:$T$416,$A414,'Relevant - Not CRM not valid'!$G$2:$G$416,"UK",'Relevant - Not CRM not valid'!$M$2:$M$416,"Research")+COUNTIFS('Relevant - In CRM not valid'!$T$2:$T$46,$A414,'Relevant - In CRM not valid'!$G$2:$G$46,"UK",'Relevant - In CRM not valid'!$M$2:$M$46,"Research")</f>
        <v>1</v>
      </c>
      <c r="G414" s="2">
        <f>COUNTIFS('Relevant - In CRM valid'!$T$2:$T$4699,$A414,'Relevant - In CRM valid'!$G$2:$G$4699,"UK",'Relevant - In CRM valid'!$M$2:$M$4699,"Research",'Relevant - In CRM valid'!$R$2:$R$4699,"Senior")+COUNTIFS('Relevant - In CRM unknown'!$T$2:$T$253,$A414,'Relevant - In CRM unknown'!$G$2:$G$253,"UK",'Relevant - In CRM unknown'!$M$2:$M$253,"Research",'Relevant - In CRM unknown'!$R$2:$R$253,"Senior")+COUNTIFS('Relevant - IN NOW CRM valid'!$T$2:$T$2328,$A414,'Relevant - IN NOW CRM valid'!$G$2:$G$2328,"UK",'Relevant - IN NOW CRM valid'!$M$2:$M$2328,"Research",'Relevant - IN NOW CRM valid'!$R$2:$R$2328,"Senior")+COUNTIFS('Relevant - IN NOW CRM unknown'!$T$2:$T$1227,$A414,'Relevant - IN NOW CRM unknown'!$G$2:$G$1227,"UK",'Relevant - IN NOW CRM unknown'!$M$2:$M$1227,"Research",'Relevant - IN NOW CRM unknown'!$R$2:$R$1227,"Senior")+COUNTIFS('Relevant - Not CRM not valid'!$T$2:$T$416,$A414,'Relevant - Not CRM not valid'!$G$2:$G$416,"UK",'Relevant - Not CRM not valid'!$M$2:$M$416,"Research",'Relevant - Not CRM not valid'!$R$2:$R$416,"Senior")+COUNTIFS('Relevant - In CRM not valid'!$T$2:$T$46,$A414,'Relevant - In CRM not valid'!$G$2:$G$46,"UK",'Relevant - In CRM not valid'!$M$2:$M$46,"Research",'Relevant - In CRM not valid'!$R$2:$R$46,"Senior")</f>
        <v>0</v>
      </c>
      <c r="H414" s="2">
        <f>COUNTIFS('Relevant - In CRM valid'!$T$2:$T$4699,$A414,'Relevant - In CRM valid'!$G$2:$G$4699,"UK",'Relevant - In CRM valid'!$M$2:$M$4699,"Research",'Relevant - In CRM valid'!$R$2:$R$4699,"Operational")+COUNTIFS('Relevant - In CRM unknown'!$T$2:$T$253,$A414,'Relevant - In CRM unknown'!$G$2:$G$253,"UK",'Relevant - In CRM unknown'!$M$2:$M$253,"Research",'Relevant - In CRM unknown'!$R$2:$R$253,"Operational")+COUNTIFS('Relevant - IN NOW CRM valid'!$T$2:$T$2328,$A414,'Relevant - IN NOW CRM valid'!$G$2:$G$2328,"UK",'Relevant - IN NOW CRM valid'!$M$2:$M$2328,"Research",'Relevant - IN NOW CRM valid'!$R$2:$R$2328,"Operational")+COUNTIFS('Relevant - IN NOW CRM unknown'!$T$2:$T$1227,$A414,'Relevant - IN NOW CRM unknown'!$G$2:$G$1227,"UK",'Relevant - IN NOW CRM unknown'!$M$2:$M$1227,"Research",'Relevant - IN NOW CRM unknown'!$R$2:$R$1227,"Operational")+COUNTIFS('Relevant - Not CRM not valid'!$T$2:$T$416,$A414,'Relevant - Not CRM not valid'!$G$2:$G$416,"UK",'Relevant - Not CRM not valid'!$M$2:$M$416,"Research",'Relevant - Not CRM not valid'!$R$2:$R$416,"Operational")+COUNTIFS('Relevant - In CRM not valid'!$T$2:$T$46,$A414,'Relevant - In CRM not valid'!$G$2:$G$46,"UK",'Relevant - In CRM not valid'!$M$2:$M$46,"Research",'Relevant - In CRM not valid'!$R$2:$R$46,"Operational")</f>
        <v>1</v>
      </c>
      <c r="I414" s="2">
        <f>COUNTIFS('Relevant - In CRM valid'!$T$2:$T$4699,$A414,'Relevant - In CRM valid'!$G$2:$G$4699,"UK",'Relevant - In CRM valid'!$M$2:$M$4699,"Research",'Relevant - In CRM valid'!$R$2:$R$4699,"Academic")+COUNTIFS('Relevant - In CRM unknown'!$T$2:$T$253,$A414,'Relevant - In CRM unknown'!$G$2:$G$253,"UK",'Relevant - In CRM unknown'!$M$2:$M$253,"Research",'Relevant - In CRM unknown'!$R$2:$R$253,"Academic")+COUNTIFS('Relevant - IN NOW CRM valid'!$T$2:$T$2328,$A414,'Relevant - IN NOW CRM valid'!$G$2:$G$2328,"UK",'Relevant - IN NOW CRM valid'!$M$2:$M$2328,"Research",'Relevant - IN NOW CRM valid'!$R$2:$R$2328,"Academic")+COUNTIFS('Relevant - IN NOW CRM unknown'!$T$2:$T$1227,$A414,'Relevant - IN NOW CRM unknown'!$G$2:$G$1227,"UK",'Relevant - IN NOW CRM unknown'!$M$2:$M$1227,"Research",'Relevant - IN NOW CRM unknown'!$R$2:$R$1227,"Academic")+COUNTIFS('Relevant - Not CRM not valid'!$T$2:$T$416,$A414,'Relevant - Not CRM not valid'!$G$2:$G$416,"UK",'Relevant - Not CRM not valid'!$M$2:$M$416,"Research",'Relevant - Not CRM not valid'!$R$2:$R$416,"Academic")+COUNTIFS('Relevant - In CRM not valid'!$T$2:$T$46,$A414,'Relevant - In CRM not valid'!$G$2:$G$46,"UK",'Relevant - In CRM not valid'!$M$2:$M$46,"Research",'Relevant - In CRM not valid'!$R$2:$R$46,"Academic")</f>
        <v>0</v>
      </c>
      <c r="J414" s="2">
        <f>COUNTIFS('Relevant - In CRM valid'!$T$2:$T$4699,$A414,'Relevant - In CRM valid'!$G$2:$G$4699,"UK",'Relevant - In CRM valid'!$M$2:$M$4699,"Finance")+COUNTIFS('Relevant - In CRM unknown'!$T$2:$T$253,$A414,'Relevant - In CRM unknown'!$G$2:$G$253,"UK",'Relevant - In CRM unknown'!$M$2:$M$253,"Finance")+COUNTIFS('Relevant - IN NOW CRM valid'!$T$2:$T$2328,$A414,'Relevant - IN NOW CRM valid'!$G$2:$G$2328,"UK",'Relevant - IN NOW CRM valid'!$M$2:$M$2328,"Finance")+COUNTIFS('Relevant - IN NOW CRM unknown'!$T$2:$T$1227,$A414,'Relevant - IN NOW CRM unknown'!$G$2:$G$1227,"UK",'Relevant - IN NOW CRM unknown'!$M$2:$M$1227,"Finance")+COUNTIFS('Relevant - Not CRM not valid'!$T$2:$T$416,$A414,'Relevant - Not CRM not valid'!$G$2:$G$416,"UK",'Relevant - Not CRM not valid'!$M$2:$M$416,"Finance")+COUNTIFS('Relevant - In CRM not valid'!$T$2:$T$46,$A414,'Relevant - In CRM not valid'!$G$2:$G$46,"UK",'Relevant - In CRM not valid'!$M$2:$M$46,"Finance")</f>
        <v>0</v>
      </c>
      <c r="K414" s="2">
        <f>COUNTIFS('Relevant - In CRM valid'!$T$2:$T$4699,$A414,'Relevant - In CRM valid'!$G$2:$G$4699,"UK",'Relevant - In CRM valid'!$M$2:$M$4699,"IT/Systems")+COUNTIFS('Relevant - In CRM unknown'!$T$2:$T$253,$A414,'Relevant - In CRM unknown'!$G$2:$G$253,"UK",'Relevant - In CRM unknown'!$M$2:$M$253,"IT/Systems")+COUNTIFS('Relevant - IN NOW CRM valid'!$T$2:$T$2328,$A414,'Relevant - IN NOW CRM valid'!$G$2:$G$2328,"UK",'Relevant - IN NOW CRM valid'!$M$2:$M$2328,"IT/Systems")+COUNTIFS('Relevant - IN NOW CRM unknown'!$T$2:$T$1227,$A414,'Relevant - IN NOW CRM unknown'!$G$2:$G$1227,"UK",'Relevant - IN NOW CRM unknown'!$M$2:$M$1227,"IT/Systems")+COUNTIFS('Relevant - Not CRM not valid'!$T$2:$T$416,$A414,'Relevant - Not CRM not valid'!$G$2:$G$416,"UK",'Relevant - Not CRM not valid'!$M$2:$M$416,"IT/Systems")+COUNTIFS('Relevant - In CRM not valid'!$T$2:$T$46,$A414,'Relevant - In CRM not valid'!$G$2:$G$46,"UK",'Relevant - In CRM not valid'!$M$2:$M$46,"IT/Systems")</f>
        <v>0</v>
      </c>
      <c r="L414" s="2">
        <f>COUNTIFS('Relevant - In CRM valid'!$T$2:$T$4699,$A414,'Relevant - In CRM valid'!$G$2:$G$4699,"UK",'Relevant - In CRM valid'!$M$2:$M$4699,"")+COUNTIFS('Relevant - In CRM unknown'!$T$2:$T$253,$A414,'Relevant - In CRM unknown'!$G$2:$G$253,"UK",'Relevant - In CRM unknown'!$M$2:$M$253,"")+COUNTIFS('Relevant - IN NOW CRM valid'!$T$2:$T$2328,$A414,'Relevant - IN NOW CRM valid'!$G$2:$G$2328,"UK",'Relevant - IN NOW CRM valid'!$M$2:$M$2328,"")+COUNTIFS('Relevant - IN NOW CRM unknown'!$T$2:$T$1227,$A414,'Relevant - IN NOW CRM unknown'!$G$2:$G$1227,"UK",'Relevant - IN NOW CRM unknown'!$M$2:$M$1227,"")+COUNTIFS('Relevant - Not CRM not valid'!$T$2:$T$416,$A414,'Relevant - Not CRM not valid'!$G$2:$G$416,"UK",'Relevant - Not CRM not valid'!$M$2:$M$416,"")+COUNTIFS('Relevant - In CRM not valid'!$T$2:$T$46,$A414,'Relevant - In CRM not valid'!$G$2:$G$46,"UK",'Relevant - In CRM not valid'!$M$2:$M$46,"")</f>
        <v>0</v>
      </c>
      <c r="M414" s="2">
        <f t="shared" si="12"/>
        <v>1</v>
      </c>
      <c r="N414" s="2">
        <f>COUNTIFS('Relevant - In CRM valid'!$T$2:$T$4699,$A414,'Relevant - In CRM valid'!$G$2:$G$4699,"UK",'Relevant - In CRM valid'!$Q$2:$Q$4699,"valid")+COUNTIFS('Relevant - In CRM unknown'!$T$2:$T$253,$A414,'Relevant - In CRM unknown'!$G$2:$G$253,"UK",'Relevant - In CRM unknown'!$Q$2:$Q$253,"valid")+COUNTIFS('Relevant - IN NOW CRM valid'!$T$2:$T$2328,$A414,'Relevant - IN NOW CRM valid'!$G$2:$G$2328,"UK",'Relevant - IN NOW CRM valid'!$Q$2:$Q$2328,"valid")+COUNTIFS('Relevant - IN NOW CRM unknown'!$T$2:$T$1227,$A414,'Relevant - IN NOW CRM unknown'!$G$2:$G$1227,"UK",'Relevant - IN NOW CRM unknown'!$Q$2:$Q$1227,"valid")+COUNTIFS('Relevant - Not CRM not valid'!$T$2:$T$416,$A414,'Relevant - Not CRM not valid'!$G$2:$G$416,"UK",'Relevant - Not CRM not valid'!$Q$2:$Q$416,"valid")+COUNTIFS('Relevant - In CRM not valid'!$T$2:$T$46,$A414,'Relevant - In CRM not valid'!$G$2:$G$46,"UK",'Relevant - In CRM not valid'!$Q$2:$Q$46,"valid")</f>
        <v>1</v>
      </c>
      <c r="O414" s="2" t="str">
        <f t="shared" si="13"/>
        <v>Finance  IT/Systems</v>
      </c>
    </row>
    <row r="415" spans="1:15" ht="15" customHeight="1">
      <c r="A415" s="2" t="s">
        <v>937</v>
      </c>
      <c r="B415" s="2" t="s">
        <v>938</v>
      </c>
      <c r="C415" s="2" t="s">
        <v>95</v>
      </c>
      <c r="D415" s="2" t="str">
        <f>IFERROR(INDEX('UK Target Institutions'!$D$2:$D$727,MATCH($A415,'UK Target Institutions'!$A$2:$A$727,0)),"")</f>
        <v>Yes</v>
      </c>
      <c r="E415" s="2">
        <f>COUNTIFS('Relevant - In CRM valid'!$T$2:$T$4699,$A415,'Relevant - In CRM valid'!$G$2:$G$4699,"UK")+COUNTIFS('Relevant - In CRM unknown'!$T$2:$T$253,$A415,'Relevant - In CRM unknown'!$G$2:$G$253,"UK")+COUNTIFS('Relevant - IN NOW CRM valid'!$T$2:$T$2328,$A415,'Relevant - IN NOW CRM valid'!$G$2:$G$2328,"UK")+COUNTIFS('Relevant - IN NOW CRM unknown'!$T$2:$T$1227,$A415,'Relevant - IN NOW CRM unknown'!$G$2:$G$1227,"UK")+COUNTIFS('Relevant - Not CRM not valid'!$T$2:$T$416,$A415,'Relevant - Not CRM not valid'!$G$2:$G$416,"UK")+COUNTIFS('Relevant - In CRM not valid'!$T$2:$T$46,$A415,'Relevant - In CRM not valid'!$G$2:$G$46,"UK")</f>
        <v>1</v>
      </c>
      <c r="F415" s="2">
        <f>COUNTIFS('Relevant - In CRM valid'!$T$2:$T$4699,$A415,'Relevant - In CRM valid'!$G$2:$G$4699,"UK",'Relevant - In CRM valid'!$M$2:$M$4699,"Research")+COUNTIFS('Relevant - In CRM unknown'!$T$2:$T$253,$A415,'Relevant - In CRM unknown'!$G$2:$G$253,"UK",'Relevant - In CRM unknown'!$M$2:$M$253,"Research")+COUNTIFS('Relevant - IN NOW CRM valid'!$T$2:$T$2328,$A415,'Relevant - IN NOW CRM valid'!$G$2:$G$2328,"UK",'Relevant - IN NOW CRM valid'!$M$2:$M$2328,"Research")+COUNTIFS('Relevant - IN NOW CRM unknown'!$T$2:$T$1227,$A415,'Relevant - IN NOW CRM unknown'!$G$2:$G$1227,"UK",'Relevant - IN NOW CRM unknown'!$M$2:$M$1227,"Research")+COUNTIFS('Relevant - Not CRM not valid'!$T$2:$T$416,$A415,'Relevant - Not CRM not valid'!$G$2:$G$416,"UK",'Relevant - Not CRM not valid'!$M$2:$M$416,"Research")+COUNTIFS('Relevant - In CRM not valid'!$T$2:$T$46,$A415,'Relevant - In CRM not valid'!$G$2:$G$46,"UK",'Relevant - In CRM not valid'!$M$2:$M$46,"Research")</f>
        <v>0</v>
      </c>
      <c r="G415" s="2">
        <f>COUNTIFS('Relevant - In CRM valid'!$T$2:$T$4699,$A415,'Relevant - In CRM valid'!$G$2:$G$4699,"UK",'Relevant - In CRM valid'!$M$2:$M$4699,"Research",'Relevant - In CRM valid'!$R$2:$R$4699,"Senior")+COUNTIFS('Relevant - In CRM unknown'!$T$2:$T$253,$A415,'Relevant - In CRM unknown'!$G$2:$G$253,"UK",'Relevant - In CRM unknown'!$M$2:$M$253,"Research",'Relevant - In CRM unknown'!$R$2:$R$253,"Senior")+COUNTIFS('Relevant - IN NOW CRM valid'!$T$2:$T$2328,$A415,'Relevant - IN NOW CRM valid'!$G$2:$G$2328,"UK",'Relevant - IN NOW CRM valid'!$M$2:$M$2328,"Research",'Relevant - IN NOW CRM valid'!$R$2:$R$2328,"Senior")+COUNTIFS('Relevant - IN NOW CRM unknown'!$T$2:$T$1227,$A415,'Relevant - IN NOW CRM unknown'!$G$2:$G$1227,"UK",'Relevant - IN NOW CRM unknown'!$M$2:$M$1227,"Research",'Relevant - IN NOW CRM unknown'!$R$2:$R$1227,"Senior")+COUNTIFS('Relevant - Not CRM not valid'!$T$2:$T$416,$A415,'Relevant - Not CRM not valid'!$G$2:$G$416,"UK",'Relevant - Not CRM not valid'!$M$2:$M$416,"Research",'Relevant - Not CRM not valid'!$R$2:$R$416,"Senior")+COUNTIFS('Relevant - In CRM not valid'!$T$2:$T$46,$A415,'Relevant - In CRM not valid'!$G$2:$G$46,"UK",'Relevant - In CRM not valid'!$M$2:$M$46,"Research",'Relevant - In CRM not valid'!$R$2:$R$46,"Senior")</f>
        <v>0</v>
      </c>
      <c r="H415" s="2">
        <f>COUNTIFS('Relevant - In CRM valid'!$T$2:$T$4699,$A415,'Relevant - In CRM valid'!$G$2:$G$4699,"UK",'Relevant - In CRM valid'!$M$2:$M$4699,"Research",'Relevant - In CRM valid'!$R$2:$R$4699,"Operational")+COUNTIFS('Relevant - In CRM unknown'!$T$2:$T$253,$A415,'Relevant - In CRM unknown'!$G$2:$G$253,"UK",'Relevant - In CRM unknown'!$M$2:$M$253,"Research",'Relevant - In CRM unknown'!$R$2:$R$253,"Operational")+COUNTIFS('Relevant - IN NOW CRM valid'!$T$2:$T$2328,$A415,'Relevant - IN NOW CRM valid'!$G$2:$G$2328,"UK",'Relevant - IN NOW CRM valid'!$M$2:$M$2328,"Research",'Relevant - IN NOW CRM valid'!$R$2:$R$2328,"Operational")+COUNTIFS('Relevant - IN NOW CRM unknown'!$T$2:$T$1227,$A415,'Relevant - IN NOW CRM unknown'!$G$2:$G$1227,"UK",'Relevant - IN NOW CRM unknown'!$M$2:$M$1227,"Research",'Relevant - IN NOW CRM unknown'!$R$2:$R$1227,"Operational")+COUNTIFS('Relevant - Not CRM not valid'!$T$2:$T$416,$A415,'Relevant - Not CRM not valid'!$G$2:$G$416,"UK",'Relevant - Not CRM not valid'!$M$2:$M$416,"Research",'Relevant - Not CRM not valid'!$R$2:$R$416,"Operational")+COUNTIFS('Relevant - In CRM not valid'!$T$2:$T$46,$A415,'Relevant - In CRM not valid'!$G$2:$G$46,"UK",'Relevant - In CRM not valid'!$M$2:$M$46,"Research",'Relevant - In CRM not valid'!$R$2:$R$46,"Operational")</f>
        <v>0</v>
      </c>
      <c r="I415" s="2">
        <f>COUNTIFS('Relevant - In CRM valid'!$T$2:$T$4699,$A415,'Relevant - In CRM valid'!$G$2:$G$4699,"UK",'Relevant - In CRM valid'!$M$2:$M$4699,"Research",'Relevant - In CRM valid'!$R$2:$R$4699,"Academic")+COUNTIFS('Relevant - In CRM unknown'!$T$2:$T$253,$A415,'Relevant - In CRM unknown'!$G$2:$G$253,"UK",'Relevant - In CRM unknown'!$M$2:$M$253,"Research",'Relevant - In CRM unknown'!$R$2:$R$253,"Academic")+COUNTIFS('Relevant - IN NOW CRM valid'!$T$2:$T$2328,$A415,'Relevant - IN NOW CRM valid'!$G$2:$G$2328,"UK",'Relevant - IN NOW CRM valid'!$M$2:$M$2328,"Research",'Relevant - IN NOW CRM valid'!$R$2:$R$2328,"Academic")+COUNTIFS('Relevant - IN NOW CRM unknown'!$T$2:$T$1227,$A415,'Relevant - IN NOW CRM unknown'!$G$2:$G$1227,"UK",'Relevant - IN NOW CRM unknown'!$M$2:$M$1227,"Research",'Relevant - IN NOW CRM unknown'!$R$2:$R$1227,"Academic")+COUNTIFS('Relevant - Not CRM not valid'!$T$2:$T$416,$A415,'Relevant - Not CRM not valid'!$G$2:$G$416,"UK",'Relevant - Not CRM not valid'!$M$2:$M$416,"Research",'Relevant - Not CRM not valid'!$R$2:$R$416,"Academic")+COUNTIFS('Relevant - In CRM not valid'!$T$2:$T$46,$A415,'Relevant - In CRM not valid'!$G$2:$G$46,"UK",'Relevant - In CRM not valid'!$M$2:$M$46,"Research",'Relevant - In CRM not valid'!$R$2:$R$46,"Academic")</f>
        <v>0</v>
      </c>
      <c r="J415" s="2">
        <f>COUNTIFS('Relevant - In CRM valid'!$T$2:$T$4699,$A415,'Relevant - In CRM valid'!$G$2:$G$4699,"UK",'Relevant - In CRM valid'!$M$2:$M$4699,"Finance")+COUNTIFS('Relevant - In CRM unknown'!$T$2:$T$253,$A415,'Relevant - In CRM unknown'!$G$2:$G$253,"UK",'Relevant - In CRM unknown'!$M$2:$M$253,"Finance")+COUNTIFS('Relevant - IN NOW CRM valid'!$T$2:$T$2328,$A415,'Relevant - IN NOW CRM valid'!$G$2:$G$2328,"UK",'Relevant - IN NOW CRM valid'!$M$2:$M$2328,"Finance")+COUNTIFS('Relevant - IN NOW CRM unknown'!$T$2:$T$1227,$A415,'Relevant - IN NOW CRM unknown'!$G$2:$G$1227,"UK",'Relevant - IN NOW CRM unknown'!$M$2:$M$1227,"Finance")+COUNTIFS('Relevant - Not CRM not valid'!$T$2:$T$416,$A415,'Relevant - Not CRM not valid'!$G$2:$G$416,"UK",'Relevant - Not CRM not valid'!$M$2:$M$416,"Finance")+COUNTIFS('Relevant - In CRM not valid'!$T$2:$T$46,$A415,'Relevant - In CRM not valid'!$G$2:$G$46,"UK",'Relevant - In CRM not valid'!$M$2:$M$46,"Finance")</f>
        <v>1</v>
      </c>
      <c r="K415" s="2">
        <f>COUNTIFS('Relevant - In CRM valid'!$T$2:$T$4699,$A415,'Relevant - In CRM valid'!$G$2:$G$4699,"UK",'Relevant - In CRM valid'!$M$2:$M$4699,"IT/Systems")+COUNTIFS('Relevant - In CRM unknown'!$T$2:$T$253,$A415,'Relevant - In CRM unknown'!$G$2:$G$253,"UK",'Relevant - In CRM unknown'!$M$2:$M$253,"IT/Systems")+COUNTIFS('Relevant - IN NOW CRM valid'!$T$2:$T$2328,$A415,'Relevant - IN NOW CRM valid'!$G$2:$G$2328,"UK",'Relevant - IN NOW CRM valid'!$M$2:$M$2328,"IT/Systems")+COUNTIFS('Relevant - IN NOW CRM unknown'!$T$2:$T$1227,$A415,'Relevant - IN NOW CRM unknown'!$G$2:$G$1227,"UK",'Relevant - IN NOW CRM unknown'!$M$2:$M$1227,"IT/Systems")+COUNTIFS('Relevant - Not CRM not valid'!$T$2:$T$416,$A415,'Relevant - Not CRM not valid'!$G$2:$G$416,"UK",'Relevant - Not CRM not valid'!$M$2:$M$416,"IT/Systems")+COUNTIFS('Relevant - In CRM not valid'!$T$2:$T$46,$A415,'Relevant - In CRM not valid'!$G$2:$G$46,"UK",'Relevant - In CRM not valid'!$M$2:$M$46,"IT/Systems")</f>
        <v>0</v>
      </c>
      <c r="L415" s="2">
        <f>COUNTIFS('Relevant - In CRM valid'!$T$2:$T$4699,$A415,'Relevant - In CRM valid'!$G$2:$G$4699,"UK",'Relevant - In CRM valid'!$M$2:$M$4699,"")+COUNTIFS('Relevant - In CRM unknown'!$T$2:$T$253,$A415,'Relevant - In CRM unknown'!$G$2:$G$253,"UK",'Relevant - In CRM unknown'!$M$2:$M$253,"")+COUNTIFS('Relevant - IN NOW CRM valid'!$T$2:$T$2328,$A415,'Relevant - IN NOW CRM valid'!$G$2:$G$2328,"UK",'Relevant - IN NOW CRM valid'!$M$2:$M$2328,"")+COUNTIFS('Relevant - IN NOW CRM unknown'!$T$2:$T$1227,$A415,'Relevant - IN NOW CRM unknown'!$G$2:$G$1227,"UK",'Relevant - IN NOW CRM unknown'!$M$2:$M$1227,"")+COUNTIFS('Relevant - Not CRM not valid'!$T$2:$T$416,$A415,'Relevant - Not CRM not valid'!$G$2:$G$416,"UK",'Relevant - Not CRM not valid'!$M$2:$M$416,"")+COUNTIFS('Relevant - In CRM not valid'!$T$2:$T$46,$A415,'Relevant - In CRM not valid'!$G$2:$G$46,"UK",'Relevant - In CRM not valid'!$M$2:$M$46,"")</f>
        <v>0</v>
      </c>
      <c r="M415" s="2">
        <f t="shared" si="12"/>
        <v>1</v>
      </c>
      <c r="N415" s="2">
        <f>COUNTIFS('Relevant - In CRM valid'!$T$2:$T$4699,$A415,'Relevant - In CRM valid'!$G$2:$G$4699,"UK",'Relevant - In CRM valid'!$Q$2:$Q$4699,"valid")+COUNTIFS('Relevant - In CRM unknown'!$T$2:$T$253,$A415,'Relevant - In CRM unknown'!$G$2:$G$253,"UK",'Relevant - In CRM unknown'!$Q$2:$Q$253,"valid")+COUNTIFS('Relevant - IN NOW CRM valid'!$T$2:$T$2328,$A415,'Relevant - IN NOW CRM valid'!$G$2:$G$2328,"UK",'Relevant - IN NOW CRM valid'!$Q$2:$Q$2328,"valid")+COUNTIFS('Relevant - IN NOW CRM unknown'!$T$2:$T$1227,$A415,'Relevant - IN NOW CRM unknown'!$G$2:$G$1227,"UK",'Relevant - IN NOW CRM unknown'!$Q$2:$Q$1227,"valid")+COUNTIFS('Relevant - Not CRM not valid'!$T$2:$T$416,$A415,'Relevant - Not CRM not valid'!$G$2:$G$416,"UK",'Relevant - Not CRM not valid'!$Q$2:$Q$416,"valid")+COUNTIFS('Relevant - In CRM not valid'!$T$2:$T$46,$A415,'Relevant - In CRM not valid'!$G$2:$G$46,"UK",'Relevant - In CRM not valid'!$Q$2:$Q$46,"valid")</f>
        <v>1</v>
      </c>
      <c r="O415" s="2" t="str">
        <f t="shared" si="13"/>
        <v>Research  IT/Systems</v>
      </c>
    </row>
    <row r="416" spans="1:15" ht="15" customHeight="1">
      <c r="A416" s="2" t="s">
        <v>939</v>
      </c>
      <c r="B416" s="2" t="s">
        <v>940</v>
      </c>
      <c r="C416" s="2" t="s">
        <v>1570</v>
      </c>
      <c r="D416" s="2" t="str">
        <f>IFERROR(INDEX('UK Target Institutions'!$D$2:$D$727,MATCH($A416,'UK Target Institutions'!$A$2:$A$727,0)),"")</f>
        <v>No</v>
      </c>
      <c r="E416" s="2">
        <f>COUNTIFS('Relevant - In CRM valid'!$T$2:$T$4699,$A416,'Relevant - In CRM valid'!$G$2:$G$4699,"UK")+COUNTIFS('Relevant - In CRM unknown'!$T$2:$T$253,$A416,'Relevant - In CRM unknown'!$G$2:$G$253,"UK")+COUNTIFS('Relevant - IN NOW CRM valid'!$T$2:$T$2328,$A416,'Relevant - IN NOW CRM valid'!$G$2:$G$2328,"UK")+COUNTIFS('Relevant - IN NOW CRM unknown'!$T$2:$T$1227,$A416,'Relevant - IN NOW CRM unknown'!$G$2:$G$1227,"UK")+COUNTIFS('Relevant - Not CRM not valid'!$T$2:$T$416,$A416,'Relevant - Not CRM not valid'!$G$2:$G$416,"UK")+COUNTIFS('Relevant - In CRM not valid'!$T$2:$T$46,$A416,'Relevant - In CRM not valid'!$G$2:$G$46,"UK")</f>
        <v>1</v>
      </c>
      <c r="F416" s="2">
        <f>COUNTIFS('Relevant - In CRM valid'!$T$2:$T$4699,$A416,'Relevant - In CRM valid'!$G$2:$G$4699,"UK",'Relevant - In CRM valid'!$M$2:$M$4699,"Research")+COUNTIFS('Relevant - In CRM unknown'!$T$2:$T$253,$A416,'Relevant - In CRM unknown'!$G$2:$G$253,"UK",'Relevant - In CRM unknown'!$M$2:$M$253,"Research")+COUNTIFS('Relevant - IN NOW CRM valid'!$T$2:$T$2328,$A416,'Relevant - IN NOW CRM valid'!$G$2:$G$2328,"UK",'Relevant - IN NOW CRM valid'!$M$2:$M$2328,"Research")+COUNTIFS('Relevant - IN NOW CRM unknown'!$T$2:$T$1227,$A416,'Relevant - IN NOW CRM unknown'!$G$2:$G$1227,"UK",'Relevant - IN NOW CRM unknown'!$M$2:$M$1227,"Research")+COUNTIFS('Relevant - Not CRM not valid'!$T$2:$T$416,$A416,'Relevant - Not CRM not valid'!$G$2:$G$416,"UK",'Relevant - Not CRM not valid'!$M$2:$M$416,"Research")+COUNTIFS('Relevant - In CRM not valid'!$T$2:$T$46,$A416,'Relevant - In CRM not valid'!$G$2:$G$46,"UK",'Relevant - In CRM not valid'!$M$2:$M$46,"Research")</f>
        <v>1</v>
      </c>
      <c r="G416" s="2">
        <f>COUNTIFS('Relevant - In CRM valid'!$T$2:$T$4699,$A416,'Relevant - In CRM valid'!$G$2:$G$4699,"UK",'Relevant - In CRM valid'!$M$2:$M$4699,"Research",'Relevant - In CRM valid'!$R$2:$R$4699,"Senior")+COUNTIFS('Relevant - In CRM unknown'!$T$2:$T$253,$A416,'Relevant - In CRM unknown'!$G$2:$G$253,"UK",'Relevant - In CRM unknown'!$M$2:$M$253,"Research",'Relevant - In CRM unknown'!$R$2:$R$253,"Senior")+COUNTIFS('Relevant - IN NOW CRM valid'!$T$2:$T$2328,$A416,'Relevant - IN NOW CRM valid'!$G$2:$G$2328,"UK",'Relevant - IN NOW CRM valid'!$M$2:$M$2328,"Research",'Relevant - IN NOW CRM valid'!$R$2:$R$2328,"Senior")+COUNTIFS('Relevant - IN NOW CRM unknown'!$T$2:$T$1227,$A416,'Relevant - IN NOW CRM unknown'!$G$2:$G$1227,"UK",'Relevant - IN NOW CRM unknown'!$M$2:$M$1227,"Research",'Relevant - IN NOW CRM unknown'!$R$2:$R$1227,"Senior")+COUNTIFS('Relevant - Not CRM not valid'!$T$2:$T$416,$A416,'Relevant - Not CRM not valid'!$G$2:$G$416,"UK",'Relevant - Not CRM not valid'!$M$2:$M$416,"Research",'Relevant - Not CRM not valid'!$R$2:$R$416,"Senior")+COUNTIFS('Relevant - In CRM not valid'!$T$2:$T$46,$A416,'Relevant - In CRM not valid'!$G$2:$G$46,"UK",'Relevant - In CRM not valid'!$M$2:$M$46,"Research",'Relevant - In CRM not valid'!$R$2:$R$46,"Senior")</f>
        <v>0</v>
      </c>
      <c r="H416" s="2">
        <f>COUNTIFS('Relevant - In CRM valid'!$T$2:$T$4699,$A416,'Relevant - In CRM valid'!$G$2:$G$4699,"UK",'Relevant - In CRM valid'!$M$2:$M$4699,"Research",'Relevant - In CRM valid'!$R$2:$R$4699,"Operational")+COUNTIFS('Relevant - In CRM unknown'!$T$2:$T$253,$A416,'Relevant - In CRM unknown'!$G$2:$G$253,"UK",'Relevant - In CRM unknown'!$M$2:$M$253,"Research",'Relevant - In CRM unknown'!$R$2:$R$253,"Operational")+COUNTIFS('Relevant - IN NOW CRM valid'!$T$2:$T$2328,$A416,'Relevant - IN NOW CRM valid'!$G$2:$G$2328,"UK",'Relevant - IN NOW CRM valid'!$M$2:$M$2328,"Research",'Relevant - IN NOW CRM valid'!$R$2:$R$2328,"Operational")+COUNTIFS('Relevant - IN NOW CRM unknown'!$T$2:$T$1227,$A416,'Relevant - IN NOW CRM unknown'!$G$2:$G$1227,"UK",'Relevant - IN NOW CRM unknown'!$M$2:$M$1227,"Research",'Relevant - IN NOW CRM unknown'!$R$2:$R$1227,"Operational")+COUNTIFS('Relevant - Not CRM not valid'!$T$2:$T$416,$A416,'Relevant - Not CRM not valid'!$G$2:$G$416,"UK",'Relevant - Not CRM not valid'!$M$2:$M$416,"Research",'Relevant - Not CRM not valid'!$R$2:$R$416,"Operational")+COUNTIFS('Relevant - In CRM not valid'!$T$2:$T$46,$A416,'Relevant - In CRM not valid'!$G$2:$G$46,"UK",'Relevant - In CRM not valid'!$M$2:$M$46,"Research",'Relevant - In CRM not valid'!$R$2:$R$46,"Operational")</f>
        <v>1</v>
      </c>
      <c r="I416" s="2">
        <f>COUNTIFS('Relevant - In CRM valid'!$T$2:$T$4699,$A416,'Relevant - In CRM valid'!$G$2:$G$4699,"UK",'Relevant - In CRM valid'!$M$2:$M$4699,"Research",'Relevant - In CRM valid'!$R$2:$R$4699,"Academic")+COUNTIFS('Relevant - In CRM unknown'!$T$2:$T$253,$A416,'Relevant - In CRM unknown'!$G$2:$G$253,"UK",'Relevant - In CRM unknown'!$M$2:$M$253,"Research",'Relevant - In CRM unknown'!$R$2:$R$253,"Academic")+COUNTIFS('Relevant - IN NOW CRM valid'!$T$2:$T$2328,$A416,'Relevant - IN NOW CRM valid'!$G$2:$G$2328,"UK",'Relevant - IN NOW CRM valid'!$M$2:$M$2328,"Research",'Relevant - IN NOW CRM valid'!$R$2:$R$2328,"Academic")+COUNTIFS('Relevant - IN NOW CRM unknown'!$T$2:$T$1227,$A416,'Relevant - IN NOW CRM unknown'!$G$2:$G$1227,"UK",'Relevant - IN NOW CRM unknown'!$M$2:$M$1227,"Research",'Relevant - IN NOW CRM unknown'!$R$2:$R$1227,"Academic")+COUNTIFS('Relevant - Not CRM not valid'!$T$2:$T$416,$A416,'Relevant - Not CRM not valid'!$G$2:$G$416,"UK",'Relevant - Not CRM not valid'!$M$2:$M$416,"Research",'Relevant - Not CRM not valid'!$R$2:$R$416,"Academic")+COUNTIFS('Relevant - In CRM not valid'!$T$2:$T$46,$A416,'Relevant - In CRM not valid'!$G$2:$G$46,"UK",'Relevant - In CRM not valid'!$M$2:$M$46,"Research",'Relevant - In CRM not valid'!$R$2:$R$46,"Academic")</f>
        <v>0</v>
      </c>
      <c r="J416" s="2">
        <f>COUNTIFS('Relevant - In CRM valid'!$T$2:$T$4699,$A416,'Relevant - In CRM valid'!$G$2:$G$4699,"UK",'Relevant - In CRM valid'!$M$2:$M$4699,"Finance")+COUNTIFS('Relevant - In CRM unknown'!$T$2:$T$253,$A416,'Relevant - In CRM unknown'!$G$2:$G$253,"UK",'Relevant - In CRM unknown'!$M$2:$M$253,"Finance")+COUNTIFS('Relevant - IN NOW CRM valid'!$T$2:$T$2328,$A416,'Relevant - IN NOW CRM valid'!$G$2:$G$2328,"UK",'Relevant - IN NOW CRM valid'!$M$2:$M$2328,"Finance")+COUNTIFS('Relevant - IN NOW CRM unknown'!$T$2:$T$1227,$A416,'Relevant - IN NOW CRM unknown'!$G$2:$G$1227,"UK",'Relevant - IN NOW CRM unknown'!$M$2:$M$1227,"Finance")+COUNTIFS('Relevant - Not CRM not valid'!$T$2:$T$416,$A416,'Relevant - Not CRM not valid'!$G$2:$G$416,"UK",'Relevant - Not CRM not valid'!$M$2:$M$416,"Finance")+COUNTIFS('Relevant - In CRM not valid'!$T$2:$T$46,$A416,'Relevant - In CRM not valid'!$G$2:$G$46,"UK",'Relevant - In CRM not valid'!$M$2:$M$46,"Finance")</f>
        <v>0</v>
      </c>
      <c r="K416" s="2">
        <f>COUNTIFS('Relevant - In CRM valid'!$T$2:$T$4699,$A416,'Relevant - In CRM valid'!$G$2:$G$4699,"UK",'Relevant - In CRM valid'!$M$2:$M$4699,"IT/Systems")+COUNTIFS('Relevant - In CRM unknown'!$T$2:$T$253,$A416,'Relevant - In CRM unknown'!$G$2:$G$253,"UK",'Relevant - In CRM unknown'!$M$2:$M$253,"IT/Systems")+COUNTIFS('Relevant - IN NOW CRM valid'!$T$2:$T$2328,$A416,'Relevant - IN NOW CRM valid'!$G$2:$G$2328,"UK",'Relevant - IN NOW CRM valid'!$M$2:$M$2328,"IT/Systems")+COUNTIFS('Relevant - IN NOW CRM unknown'!$T$2:$T$1227,$A416,'Relevant - IN NOW CRM unknown'!$G$2:$G$1227,"UK",'Relevant - IN NOW CRM unknown'!$M$2:$M$1227,"IT/Systems")+COUNTIFS('Relevant - Not CRM not valid'!$T$2:$T$416,$A416,'Relevant - Not CRM not valid'!$G$2:$G$416,"UK",'Relevant - Not CRM not valid'!$M$2:$M$416,"IT/Systems")+COUNTIFS('Relevant - In CRM not valid'!$T$2:$T$46,$A416,'Relevant - In CRM not valid'!$G$2:$G$46,"UK",'Relevant - In CRM not valid'!$M$2:$M$46,"IT/Systems")</f>
        <v>0</v>
      </c>
      <c r="L416" s="2">
        <f>COUNTIFS('Relevant - In CRM valid'!$T$2:$T$4699,$A416,'Relevant - In CRM valid'!$G$2:$G$4699,"UK",'Relevant - In CRM valid'!$M$2:$M$4699,"")+COUNTIFS('Relevant - In CRM unknown'!$T$2:$T$253,$A416,'Relevant - In CRM unknown'!$G$2:$G$253,"UK",'Relevant - In CRM unknown'!$M$2:$M$253,"")+COUNTIFS('Relevant - IN NOW CRM valid'!$T$2:$T$2328,$A416,'Relevant - IN NOW CRM valid'!$G$2:$G$2328,"UK",'Relevant - IN NOW CRM valid'!$M$2:$M$2328,"")+COUNTIFS('Relevant - IN NOW CRM unknown'!$T$2:$T$1227,$A416,'Relevant - IN NOW CRM unknown'!$G$2:$G$1227,"UK",'Relevant - IN NOW CRM unknown'!$M$2:$M$1227,"")+COUNTIFS('Relevant - Not CRM not valid'!$T$2:$T$416,$A416,'Relevant - Not CRM not valid'!$G$2:$G$416,"UK",'Relevant - Not CRM not valid'!$M$2:$M$416,"")+COUNTIFS('Relevant - In CRM not valid'!$T$2:$T$46,$A416,'Relevant - In CRM not valid'!$G$2:$G$46,"UK",'Relevant - In CRM not valid'!$M$2:$M$46,"")</f>
        <v>0</v>
      </c>
      <c r="M416" s="2">
        <f t="shared" si="12"/>
        <v>1</v>
      </c>
      <c r="N416" s="2">
        <f>COUNTIFS('Relevant - In CRM valid'!$T$2:$T$4699,$A416,'Relevant - In CRM valid'!$G$2:$G$4699,"UK",'Relevant - In CRM valid'!$Q$2:$Q$4699,"valid")+COUNTIFS('Relevant - In CRM unknown'!$T$2:$T$253,$A416,'Relevant - In CRM unknown'!$G$2:$G$253,"UK",'Relevant - In CRM unknown'!$Q$2:$Q$253,"valid")+COUNTIFS('Relevant - IN NOW CRM valid'!$T$2:$T$2328,$A416,'Relevant - IN NOW CRM valid'!$G$2:$G$2328,"UK",'Relevant - IN NOW CRM valid'!$Q$2:$Q$2328,"valid")+COUNTIFS('Relevant - IN NOW CRM unknown'!$T$2:$T$1227,$A416,'Relevant - IN NOW CRM unknown'!$G$2:$G$1227,"UK",'Relevant - IN NOW CRM unknown'!$Q$2:$Q$1227,"valid")+COUNTIFS('Relevant - Not CRM not valid'!$T$2:$T$416,$A416,'Relevant - Not CRM not valid'!$G$2:$G$416,"UK",'Relevant - Not CRM not valid'!$Q$2:$Q$416,"valid")+COUNTIFS('Relevant - In CRM not valid'!$T$2:$T$46,$A416,'Relevant - In CRM not valid'!$G$2:$G$46,"UK",'Relevant - In CRM not valid'!$Q$2:$Q$46,"valid")</f>
        <v>0</v>
      </c>
      <c r="O416" s="2" t="str">
        <f t="shared" si="13"/>
        <v>Finance  IT/Systems</v>
      </c>
    </row>
    <row r="417" spans="1:15" ht="15" customHeight="1">
      <c r="A417" s="2" t="s">
        <v>941</v>
      </c>
      <c r="B417" s="2" t="s">
        <v>942</v>
      </c>
      <c r="C417" s="2" t="s">
        <v>1570</v>
      </c>
      <c r="D417" s="2" t="str">
        <f>IFERROR(INDEX('UK Target Institutions'!$D$2:$D$727,MATCH($A417,'UK Target Institutions'!$A$2:$A$727,0)),"")</f>
        <v>No</v>
      </c>
      <c r="E417" s="2">
        <f>COUNTIFS('Relevant - In CRM valid'!$T$2:$T$4699,$A417,'Relevant - In CRM valid'!$G$2:$G$4699,"UK")+COUNTIFS('Relevant - In CRM unknown'!$T$2:$T$253,$A417,'Relevant - In CRM unknown'!$G$2:$G$253,"UK")+COUNTIFS('Relevant - IN NOW CRM valid'!$T$2:$T$2328,$A417,'Relevant - IN NOW CRM valid'!$G$2:$G$2328,"UK")+COUNTIFS('Relevant - IN NOW CRM unknown'!$T$2:$T$1227,$A417,'Relevant - IN NOW CRM unknown'!$G$2:$G$1227,"UK")+COUNTIFS('Relevant - Not CRM not valid'!$T$2:$T$416,$A417,'Relevant - Not CRM not valid'!$G$2:$G$416,"UK")+COUNTIFS('Relevant - In CRM not valid'!$T$2:$T$46,$A417,'Relevant - In CRM not valid'!$G$2:$G$46,"UK")</f>
        <v>1</v>
      </c>
      <c r="F417" s="2">
        <f>COUNTIFS('Relevant - In CRM valid'!$T$2:$T$4699,$A417,'Relevant - In CRM valid'!$G$2:$G$4699,"UK",'Relevant - In CRM valid'!$M$2:$M$4699,"Research")+COUNTIFS('Relevant - In CRM unknown'!$T$2:$T$253,$A417,'Relevant - In CRM unknown'!$G$2:$G$253,"UK",'Relevant - In CRM unknown'!$M$2:$M$253,"Research")+COUNTIFS('Relevant - IN NOW CRM valid'!$T$2:$T$2328,$A417,'Relevant - IN NOW CRM valid'!$G$2:$G$2328,"UK",'Relevant - IN NOW CRM valid'!$M$2:$M$2328,"Research")+COUNTIFS('Relevant - IN NOW CRM unknown'!$T$2:$T$1227,$A417,'Relevant - IN NOW CRM unknown'!$G$2:$G$1227,"UK",'Relevant - IN NOW CRM unknown'!$M$2:$M$1227,"Research")+COUNTIFS('Relevant - Not CRM not valid'!$T$2:$T$416,$A417,'Relevant - Not CRM not valid'!$G$2:$G$416,"UK",'Relevant - Not CRM not valid'!$M$2:$M$416,"Research")+COUNTIFS('Relevant - In CRM not valid'!$T$2:$T$46,$A417,'Relevant - In CRM not valid'!$G$2:$G$46,"UK",'Relevant - In CRM not valid'!$M$2:$M$46,"Research")</f>
        <v>1</v>
      </c>
      <c r="G417" s="2">
        <f>COUNTIFS('Relevant - In CRM valid'!$T$2:$T$4699,$A417,'Relevant - In CRM valid'!$G$2:$G$4699,"UK",'Relevant - In CRM valid'!$M$2:$M$4699,"Research",'Relevant - In CRM valid'!$R$2:$R$4699,"Senior")+COUNTIFS('Relevant - In CRM unknown'!$T$2:$T$253,$A417,'Relevant - In CRM unknown'!$G$2:$G$253,"UK",'Relevant - In CRM unknown'!$M$2:$M$253,"Research",'Relevant - In CRM unknown'!$R$2:$R$253,"Senior")+COUNTIFS('Relevant - IN NOW CRM valid'!$T$2:$T$2328,$A417,'Relevant - IN NOW CRM valid'!$G$2:$G$2328,"UK",'Relevant - IN NOW CRM valid'!$M$2:$M$2328,"Research",'Relevant - IN NOW CRM valid'!$R$2:$R$2328,"Senior")+COUNTIFS('Relevant - IN NOW CRM unknown'!$T$2:$T$1227,$A417,'Relevant - IN NOW CRM unknown'!$G$2:$G$1227,"UK",'Relevant - IN NOW CRM unknown'!$M$2:$M$1227,"Research",'Relevant - IN NOW CRM unknown'!$R$2:$R$1227,"Senior")+COUNTIFS('Relevant - Not CRM not valid'!$T$2:$T$416,$A417,'Relevant - Not CRM not valid'!$G$2:$G$416,"UK",'Relevant - Not CRM not valid'!$M$2:$M$416,"Research",'Relevant - Not CRM not valid'!$R$2:$R$416,"Senior")+COUNTIFS('Relevant - In CRM not valid'!$T$2:$T$46,$A417,'Relevant - In CRM not valid'!$G$2:$G$46,"UK",'Relevant - In CRM not valid'!$M$2:$M$46,"Research",'Relevant - In CRM not valid'!$R$2:$R$46,"Senior")</f>
        <v>1</v>
      </c>
      <c r="H417" s="2">
        <f>COUNTIFS('Relevant - In CRM valid'!$T$2:$T$4699,$A417,'Relevant - In CRM valid'!$G$2:$G$4699,"UK",'Relevant - In CRM valid'!$M$2:$M$4699,"Research",'Relevant - In CRM valid'!$R$2:$R$4699,"Operational")+COUNTIFS('Relevant - In CRM unknown'!$T$2:$T$253,$A417,'Relevant - In CRM unknown'!$G$2:$G$253,"UK",'Relevant - In CRM unknown'!$M$2:$M$253,"Research",'Relevant - In CRM unknown'!$R$2:$R$253,"Operational")+COUNTIFS('Relevant - IN NOW CRM valid'!$T$2:$T$2328,$A417,'Relevant - IN NOW CRM valid'!$G$2:$G$2328,"UK",'Relevant - IN NOW CRM valid'!$M$2:$M$2328,"Research",'Relevant - IN NOW CRM valid'!$R$2:$R$2328,"Operational")+COUNTIFS('Relevant - IN NOW CRM unknown'!$T$2:$T$1227,$A417,'Relevant - IN NOW CRM unknown'!$G$2:$G$1227,"UK",'Relevant - IN NOW CRM unknown'!$M$2:$M$1227,"Research",'Relevant - IN NOW CRM unknown'!$R$2:$R$1227,"Operational")+COUNTIFS('Relevant - Not CRM not valid'!$T$2:$T$416,$A417,'Relevant - Not CRM not valid'!$G$2:$G$416,"UK",'Relevant - Not CRM not valid'!$M$2:$M$416,"Research",'Relevant - Not CRM not valid'!$R$2:$R$416,"Operational")+COUNTIFS('Relevant - In CRM not valid'!$T$2:$T$46,$A417,'Relevant - In CRM not valid'!$G$2:$G$46,"UK",'Relevant - In CRM not valid'!$M$2:$M$46,"Research",'Relevant - In CRM not valid'!$R$2:$R$46,"Operational")</f>
        <v>0</v>
      </c>
      <c r="I417" s="2">
        <f>COUNTIFS('Relevant - In CRM valid'!$T$2:$T$4699,$A417,'Relevant - In CRM valid'!$G$2:$G$4699,"UK",'Relevant - In CRM valid'!$M$2:$M$4699,"Research",'Relevant - In CRM valid'!$R$2:$R$4699,"Academic")+COUNTIFS('Relevant - In CRM unknown'!$T$2:$T$253,$A417,'Relevant - In CRM unknown'!$G$2:$G$253,"UK",'Relevant - In CRM unknown'!$M$2:$M$253,"Research",'Relevant - In CRM unknown'!$R$2:$R$253,"Academic")+COUNTIFS('Relevant - IN NOW CRM valid'!$T$2:$T$2328,$A417,'Relevant - IN NOW CRM valid'!$G$2:$G$2328,"UK",'Relevant - IN NOW CRM valid'!$M$2:$M$2328,"Research",'Relevant - IN NOW CRM valid'!$R$2:$R$2328,"Academic")+COUNTIFS('Relevant - IN NOW CRM unknown'!$T$2:$T$1227,$A417,'Relevant - IN NOW CRM unknown'!$G$2:$G$1227,"UK",'Relevant - IN NOW CRM unknown'!$M$2:$M$1227,"Research",'Relevant - IN NOW CRM unknown'!$R$2:$R$1227,"Academic")+COUNTIFS('Relevant - Not CRM not valid'!$T$2:$T$416,$A417,'Relevant - Not CRM not valid'!$G$2:$G$416,"UK",'Relevant - Not CRM not valid'!$M$2:$M$416,"Research",'Relevant - Not CRM not valid'!$R$2:$R$416,"Academic")+COUNTIFS('Relevant - In CRM not valid'!$T$2:$T$46,$A417,'Relevant - In CRM not valid'!$G$2:$G$46,"UK",'Relevant - In CRM not valid'!$M$2:$M$46,"Research",'Relevant - In CRM not valid'!$R$2:$R$46,"Academic")</f>
        <v>0</v>
      </c>
      <c r="J417" s="2">
        <f>COUNTIFS('Relevant - In CRM valid'!$T$2:$T$4699,$A417,'Relevant - In CRM valid'!$G$2:$G$4699,"UK",'Relevant - In CRM valid'!$M$2:$M$4699,"Finance")+COUNTIFS('Relevant - In CRM unknown'!$T$2:$T$253,$A417,'Relevant - In CRM unknown'!$G$2:$G$253,"UK",'Relevant - In CRM unknown'!$M$2:$M$253,"Finance")+COUNTIFS('Relevant - IN NOW CRM valid'!$T$2:$T$2328,$A417,'Relevant - IN NOW CRM valid'!$G$2:$G$2328,"UK",'Relevant - IN NOW CRM valid'!$M$2:$M$2328,"Finance")+COUNTIFS('Relevant - IN NOW CRM unknown'!$T$2:$T$1227,$A417,'Relevant - IN NOW CRM unknown'!$G$2:$G$1227,"UK",'Relevant - IN NOW CRM unknown'!$M$2:$M$1227,"Finance")+COUNTIFS('Relevant - Not CRM not valid'!$T$2:$T$416,$A417,'Relevant - Not CRM not valid'!$G$2:$G$416,"UK",'Relevant - Not CRM not valid'!$M$2:$M$416,"Finance")+COUNTIFS('Relevant - In CRM not valid'!$T$2:$T$46,$A417,'Relevant - In CRM not valid'!$G$2:$G$46,"UK",'Relevant - In CRM not valid'!$M$2:$M$46,"Finance")</f>
        <v>0</v>
      </c>
      <c r="K417" s="2">
        <f>COUNTIFS('Relevant - In CRM valid'!$T$2:$T$4699,$A417,'Relevant - In CRM valid'!$G$2:$G$4699,"UK",'Relevant - In CRM valid'!$M$2:$M$4699,"IT/Systems")+COUNTIFS('Relevant - In CRM unknown'!$T$2:$T$253,$A417,'Relevant - In CRM unknown'!$G$2:$G$253,"UK",'Relevant - In CRM unknown'!$M$2:$M$253,"IT/Systems")+COUNTIFS('Relevant - IN NOW CRM valid'!$T$2:$T$2328,$A417,'Relevant - IN NOW CRM valid'!$G$2:$G$2328,"UK",'Relevant - IN NOW CRM valid'!$M$2:$M$2328,"IT/Systems")+COUNTIFS('Relevant - IN NOW CRM unknown'!$T$2:$T$1227,$A417,'Relevant - IN NOW CRM unknown'!$G$2:$G$1227,"UK",'Relevant - IN NOW CRM unknown'!$M$2:$M$1227,"IT/Systems")+COUNTIFS('Relevant - Not CRM not valid'!$T$2:$T$416,$A417,'Relevant - Not CRM not valid'!$G$2:$G$416,"UK",'Relevant - Not CRM not valid'!$M$2:$M$416,"IT/Systems")+COUNTIFS('Relevant - In CRM not valid'!$T$2:$T$46,$A417,'Relevant - In CRM not valid'!$G$2:$G$46,"UK",'Relevant - In CRM not valid'!$M$2:$M$46,"IT/Systems")</f>
        <v>0</v>
      </c>
      <c r="L417" s="2">
        <f>COUNTIFS('Relevant - In CRM valid'!$T$2:$T$4699,$A417,'Relevant - In CRM valid'!$G$2:$G$4699,"UK",'Relevant - In CRM valid'!$M$2:$M$4699,"")+COUNTIFS('Relevant - In CRM unknown'!$T$2:$T$253,$A417,'Relevant - In CRM unknown'!$G$2:$G$253,"UK",'Relevant - In CRM unknown'!$M$2:$M$253,"")+COUNTIFS('Relevant - IN NOW CRM valid'!$T$2:$T$2328,$A417,'Relevant - IN NOW CRM valid'!$G$2:$G$2328,"UK",'Relevant - IN NOW CRM valid'!$M$2:$M$2328,"")+COUNTIFS('Relevant - IN NOW CRM unknown'!$T$2:$T$1227,$A417,'Relevant - IN NOW CRM unknown'!$G$2:$G$1227,"UK",'Relevant - IN NOW CRM unknown'!$M$2:$M$1227,"")+COUNTIFS('Relevant - Not CRM not valid'!$T$2:$T$416,$A417,'Relevant - Not CRM not valid'!$G$2:$G$416,"UK",'Relevant - Not CRM not valid'!$M$2:$M$416,"")+COUNTIFS('Relevant - In CRM not valid'!$T$2:$T$46,$A417,'Relevant - In CRM not valid'!$G$2:$G$46,"UK",'Relevant - In CRM not valid'!$M$2:$M$46,"")</f>
        <v>0</v>
      </c>
      <c r="M417" s="2">
        <f t="shared" si="12"/>
        <v>1</v>
      </c>
      <c r="N417" s="2">
        <f>COUNTIFS('Relevant - In CRM valid'!$T$2:$T$4699,$A417,'Relevant - In CRM valid'!$G$2:$G$4699,"UK",'Relevant - In CRM valid'!$Q$2:$Q$4699,"valid")+COUNTIFS('Relevant - In CRM unknown'!$T$2:$T$253,$A417,'Relevant - In CRM unknown'!$G$2:$G$253,"UK",'Relevant - In CRM unknown'!$Q$2:$Q$253,"valid")+COUNTIFS('Relevant - IN NOW CRM valid'!$T$2:$T$2328,$A417,'Relevant - IN NOW CRM valid'!$G$2:$G$2328,"UK",'Relevant - IN NOW CRM valid'!$Q$2:$Q$2328,"valid")+COUNTIFS('Relevant - IN NOW CRM unknown'!$T$2:$T$1227,$A417,'Relevant - IN NOW CRM unknown'!$G$2:$G$1227,"UK",'Relevant - IN NOW CRM unknown'!$Q$2:$Q$1227,"valid")+COUNTIFS('Relevant - Not CRM not valid'!$T$2:$T$416,$A417,'Relevant - Not CRM not valid'!$G$2:$G$416,"UK",'Relevant - Not CRM not valid'!$Q$2:$Q$416,"valid")+COUNTIFS('Relevant - In CRM not valid'!$T$2:$T$46,$A417,'Relevant - In CRM not valid'!$G$2:$G$46,"UK",'Relevant - In CRM not valid'!$Q$2:$Q$46,"valid")</f>
        <v>1</v>
      </c>
      <c r="O417" s="2" t="str">
        <f t="shared" si="13"/>
        <v>Finance  IT/Systems</v>
      </c>
    </row>
    <row r="418" spans="1:15" ht="15" customHeight="1">
      <c r="A418" s="2" t="s">
        <v>943</v>
      </c>
      <c r="B418" s="2" t="s">
        <v>944</v>
      </c>
      <c r="C418" s="2" t="s">
        <v>368</v>
      </c>
      <c r="D418" s="2" t="str">
        <f>IFERROR(INDEX('UK Target Institutions'!$D$2:$D$727,MATCH($A418,'UK Target Institutions'!$A$2:$A$727,0)),"")</f>
        <v>No</v>
      </c>
      <c r="E418" s="2">
        <f>COUNTIFS('Relevant - In CRM valid'!$T$2:$T$4699,$A418,'Relevant - In CRM valid'!$G$2:$G$4699,"UK")+COUNTIFS('Relevant - In CRM unknown'!$T$2:$T$253,$A418,'Relevant - In CRM unknown'!$G$2:$G$253,"UK")+COUNTIFS('Relevant - IN NOW CRM valid'!$T$2:$T$2328,$A418,'Relevant - IN NOW CRM valid'!$G$2:$G$2328,"UK")+COUNTIFS('Relevant - IN NOW CRM unknown'!$T$2:$T$1227,$A418,'Relevant - IN NOW CRM unknown'!$G$2:$G$1227,"UK")+COUNTIFS('Relevant - Not CRM not valid'!$T$2:$T$416,$A418,'Relevant - Not CRM not valid'!$G$2:$G$416,"UK")+COUNTIFS('Relevant - In CRM not valid'!$T$2:$T$46,$A418,'Relevant - In CRM not valid'!$G$2:$G$46,"UK")</f>
        <v>1</v>
      </c>
      <c r="F418" s="2">
        <f>COUNTIFS('Relevant - In CRM valid'!$T$2:$T$4699,$A418,'Relevant - In CRM valid'!$G$2:$G$4699,"UK",'Relevant - In CRM valid'!$M$2:$M$4699,"Research")+COUNTIFS('Relevant - In CRM unknown'!$T$2:$T$253,$A418,'Relevant - In CRM unknown'!$G$2:$G$253,"UK",'Relevant - In CRM unknown'!$M$2:$M$253,"Research")+COUNTIFS('Relevant - IN NOW CRM valid'!$T$2:$T$2328,$A418,'Relevant - IN NOW CRM valid'!$G$2:$G$2328,"UK",'Relevant - IN NOW CRM valid'!$M$2:$M$2328,"Research")+COUNTIFS('Relevant - IN NOW CRM unknown'!$T$2:$T$1227,$A418,'Relevant - IN NOW CRM unknown'!$G$2:$G$1227,"UK",'Relevant - IN NOW CRM unknown'!$M$2:$M$1227,"Research")+COUNTIFS('Relevant - Not CRM not valid'!$T$2:$T$416,$A418,'Relevant - Not CRM not valid'!$G$2:$G$416,"UK",'Relevant - Not CRM not valid'!$M$2:$M$416,"Research")+COUNTIFS('Relevant - In CRM not valid'!$T$2:$T$46,$A418,'Relevant - In CRM not valid'!$G$2:$G$46,"UK",'Relevant - In CRM not valid'!$M$2:$M$46,"Research")</f>
        <v>0</v>
      </c>
      <c r="G418" s="2">
        <f>COUNTIFS('Relevant - In CRM valid'!$T$2:$T$4699,$A418,'Relevant - In CRM valid'!$G$2:$G$4699,"UK",'Relevant - In CRM valid'!$M$2:$M$4699,"Research",'Relevant - In CRM valid'!$R$2:$R$4699,"Senior")+COUNTIFS('Relevant - In CRM unknown'!$T$2:$T$253,$A418,'Relevant - In CRM unknown'!$G$2:$G$253,"UK",'Relevant - In CRM unknown'!$M$2:$M$253,"Research",'Relevant - In CRM unknown'!$R$2:$R$253,"Senior")+COUNTIFS('Relevant - IN NOW CRM valid'!$T$2:$T$2328,$A418,'Relevant - IN NOW CRM valid'!$G$2:$G$2328,"UK",'Relevant - IN NOW CRM valid'!$M$2:$M$2328,"Research",'Relevant - IN NOW CRM valid'!$R$2:$R$2328,"Senior")+COUNTIFS('Relevant - IN NOW CRM unknown'!$T$2:$T$1227,$A418,'Relevant - IN NOW CRM unknown'!$G$2:$G$1227,"UK",'Relevant - IN NOW CRM unknown'!$M$2:$M$1227,"Research",'Relevant - IN NOW CRM unknown'!$R$2:$R$1227,"Senior")+COUNTIFS('Relevant - Not CRM not valid'!$T$2:$T$416,$A418,'Relevant - Not CRM not valid'!$G$2:$G$416,"UK",'Relevant - Not CRM not valid'!$M$2:$M$416,"Research",'Relevant - Not CRM not valid'!$R$2:$R$416,"Senior")+COUNTIFS('Relevant - In CRM not valid'!$T$2:$T$46,$A418,'Relevant - In CRM not valid'!$G$2:$G$46,"UK",'Relevant - In CRM not valid'!$M$2:$M$46,"Research",'Relevant - In CRM not valid'!$R$2:$R$46,"Senior")</f>
        <v>0</v>
      </c>
      <c r="H418" s="2">
        <f>COUNTIFS('Relevant - In CRM valid'!$T$2:$T$4699,$A418,'Relevant - In CRM valid'!$G$2:$G$4699,"UK",'Relevant - In CRM valid'!$M$2:$M$4699,"Research",'Relevant - In CRM valid'!$R$2:$R$4699,"Operational")+COUNTIFS('Relevant - In CRM unknown'!$T$2:$T$253,$A418,'Relevant - In CRM unknown'!$G$2:$G$253,"UK",'Relevant - In CRM unknown'!$M$2:$M$253,"Research",'Relevant - In CRM unknown'!$R$2:$R$253,"Operational")+COUNTIFS('Relevant - IN NOW CRM valid'!$T$2:$T$2328,$A418,'Relevant - IN NOW CRM valid'!$G$2:$G$2328,"UK",'Relevant - IN NOW CRM valid'!$M$2:$M$2328,"Research",'Relevant - IN NOW CRM valid'!$R$2:$R$2328,"Operational")+COUNTIFS('Relevant - IN NOW CRM unknown'!$T$2:$T$1227,$A418,'Relevant - IN NOW CRM unknown'!$G$2:$G$1227,"UK",'Relevant - IN NOW CRM unknown'!$M$2:$M$1227,"Research",'Relevant - IN NOW CRM unknown'!$R$2:$R$1227,"Operational")+COUNTIFS('Relevant - Not CRM not valid'!$T$2:$T$416,$A418,'Relevant - Not CRM not valid'!$G$2:$G$416,"UK",'Relevant - Not CRM not valid'!$M$2:$M$416,"Research",'Relevant - Not CRM not valid'!$R$2:$R$416,"Operational")+COUNTIFS('Relevant - In CRM not valid'!$T$2:$T$46,$A418,'Relevant - In CRM not valid'!$G$2:$G$46,"UK",'Relevant - In CRM not valid'!$M$2:$M$46,"Research",'Relevant - In CRM not valid'!$R$2:$R$46,"Operational")</f>
        <v>0</v>
      </c>
      <c r="I418" s="2">
        <f>COUNTIFS('Relevant - In CRM valid'!$T$2:$T$4699,$A418,'Relevant - In CRM valid'!$G$2:$G$4699,"UK",'Relevant - In CRM valid'!$M$2:$M$4699,"Research",'Relevant - In CRM valid'!$R$2:$R$4699,"Academic")+COUNTIFS('Relevant - In CRM unknown'!$T$2:$T$253,$A418,'Relevant - In CRM unknown'!$G$2:$G$253,"UK",'Relevant - In CRM unknown'!$M$2:$M$253,"Research",'Relevant - In CRM unknown'!$R$2:$R$253,"Academic")+COUNTIFS('Relevant - IN NOW CRM valid'!$T$2:$T$2328,$A418,'Relevant - IN NOW CRM valid'!$G$2:$G$2328,"UK",'Relevant - IN NOW CRM valid'!$M$2:$M$2328,"Research",'Relevant - IN NOW CRM valid'!$R$2:$R$2328,"Academic")+COUNTIFS('Relevant - IN NOW CRM unknown'!$T$2:$T$1227,$A418,'Relevant - IN NOW CRM unknown'!$G$2:$G$1227,"UK",'Relevant - IN NOW CRM unknown'!$M$2:$M$1227,"Research",'Relevant - IN NOW CRM unknown'!$R$2:$R$1227,"Academic")+COUNTIFS('Relevant - Not CRM not valid'!$T$2:$T$416,$A418,'Relevant - Not CRM not valid'!$G$2:$G$416,"UK",'Relevant - Not CRM not valid'!$M$2:$M$416,"Research",'Relevant - Not CRM not valid'!$R$2:$R$416,"Academic")+COUNTIFS('Relevant - In CRM not valid'!$T$2:$T$46,$A418,'Relevant - In CRM not valid'!$G$2:$G$46,"UK",'Relevant - In CRM not valid'!$M$2:$M$46,"Research",'Relevant - In CRM not valid'!$R$2:$R$46,"Academic")</f>
        <v>0</v>
      </c>
      <c r="J418" s="2">
        <f>COUNTIFS('Relevant - In CRM valid'!$T$2:$T$4699,$A418,'Relevant - In CRM valid'!$G$2:$G$4699,"UK",'Relevant - In CRM valid'!$M$2:$M$4699,"Finance")+COUNTIFS('Relevant - In CRM unknown'!$T$2:$T$253,$A418,'Relevant - In CRM unknown'!$G$2:$G$253,"UK",'Relevant - In CRM unknown'!$M$2:$M$253,"Finance")+COUNTIFS('Relevant - IN NOW CRM valid'!$T$2:$T$2328,$A418,'Relevant - IN NOW CRM valid'!$G$2:$G$2328,"UK",'Relevant - IN NOW CRM valid'!$M$2:$M$2328,"Finance")+COUNTIFS('Relevant - IN NOW CRM unknown'!$T$2:$T$1227,$A418,'Relevant - IN NOW CRM unknown'!$G$2:$G$1227,"UK",'Relevant - IN NOW CRM unknown'!$M$2:$M$1227,"Finance")+COUNTIFS('Relevant - Not CRM not valid'!$T$2:$T$416,$A418,'Relevant - Not CRM not valid'!$G$2:$G$416,"UK",'Relevant - Not CRM not valid'!$M$2:$M$416,"Finance")+COUNTIFS('Relevant - In CRM not valid'!$T$2:$T$46,$A418,'Relevant - In CRM not valid'!$G$2:$G$46,"UK",'Relevant - In CRM not valid'!$M$2:$M$46,"Finance")</f>
        <v>1</v>
      </c>
      <c r="K418" s="2">
        <f>COUNTIFS('Relevant - In CRM valid'!$T$2:$T$4699,$A418,'Relevant - In CRM valid'!$G$2:$G$4699,"UK",'Relevant - In CRM valid'!$M$2:$M$4699,"IT/Systems")+COUNTIFS('Relevant - In CRM unknown'!$T$2:$T$253,$A418,'Relevant - In CRM unknown'!$G$2:$G$253,"UK",'Relevant - In CRM unknown'!$M$2:$M$253,"IT/Systems")+COUNTIFS('Relevant - IN NOW CRM valid'!$T$2:$T$2328,$A418,'Relevant - IN NOW CRM valid'!$G$2:$G$2328,"UK",'Relevant - IN NOW CRM valid'!$M$2:$M$2328,"IT/Systems")+COUNTIFS('Relevant - IN NOW CRM unknown'!$T$2:$T$1227,$A418,'Relevant - IN NOW CRM unknown'!$G$2:$G$1227,"UK",'Relevant - IN NOW CRM unknown'!$M$2:$M$1227,"IT/Systems")+COUNTIFS('Relevant - Not CRM not valid'!$T$2:$T$416,$A418,'Relevant - Not CRM not valid'!$G$2:$G$416,"UK",'Relevant - Not CRM not valid'!$M$2:$M$416,"IT/Systems")+COUNTIFS('Relevant - In CRM not valid'!$T$2:$T$46,$A418,'Relevant - In CRM not valid'!$G$2:$G$46,"UK",'Relevant - In CRM not valid'!$M$2:$M$46,"IT/Systems")</f>
        <v>0</v>
      </c>
      <c r="L418" s="2">
        <f>COUNTIFS('Relevant - In CRM valid'!$T$2:$T$4699,$A418,'Relevant - In CRM valid'!$G$2:$G$4699,"UK",'Relevant - In CRM valid'!$M$2:$M$4699,"")+COUNTIFS('Relevant - In CRM unknown'!$T$2:$T$253,$A418,'Relevant - In CRM unknown'!$G$2:$G$253,"UK",'Relevant - In CRM unknown'!$M$2:$M$253,"")+COUNTIFS('Relevant - IN NOW CRM valid'!$T$2:$T$2328,$A418,'Relevant - IN NOW CRM valid'!$G$2:$G$2328,"UK",'Relevant - IN NOW CRM valid'!$M$2:$M$2328,"")+COUNTIFS('Relevant - IN NOW CRM unknown'!$T$2:$T$1227,$A418,'Relevant - IN NOW CRM unknown'!$G$2:$G$1227,"UK",'Relevant - IN NOW CRM unknown'!$M$2:$M$1227,"")+COUNTIFS('Relevant - Not CRM not valid'!$T$2:$T$416,$A418,'Relevant - Not CRM not valid'!$G$2:$G$416,"UK",'Relevant - Not CRM not valid'!$M$2:$M$416,"")+COUNTIFS('Relevant - In CRM not valid'!$T$2:$T$46,$A418,'Relevant - In CRM not valid'!$G$2:$G$46,"UK",'Relevant - In CRM not valid'!$M$2:$M$46,"")</f>
        <v>0</v>
      </c>
      <c r="M418" s="2">
        <f t="shared" si="12"/>
        <v>1</v>
      </c>
      <c r="N418" s="2">
        <f>COUNTIFS('Relevant - In CRM valid'!$T$2:$T$4699,$A418,'Relevant - In CRM valid'!$G$2:$G$4699,"UK",'Relevant - In CRM valid'!$Q$2:$Q$4699,"valid")+COUNTIFS('Relevant - In CRM unknown'!$T$2:$T$253,$A418,'Relevant - In CRM unknown'!$G$2:$G$253,"UK",'Relevant - In CRM unknown'!$Q$2:$Q$253,"valid")+COUNTIFS('Relevant - IN NOW CRM valid'!$T$2:$T$2328,$A418,'Relevant - IN NOW CRM valid'!$G$2:$G$2328,"UK",'Relevant - IN NOW CRM valid'!$Q$2:$Q$2328,"valid")+COUNTIFS('Relevant - IN NOW CRM unknown'!$T$2:$T$1227,$A418,'Relevant - IN NOW CRM unknown'!$G$2:$G$1227,"UK",'Relevant - IN NOW CRM unknown'!$Q$2:$Q$1227,"valid")+COUNTIFS('Relevant - Not CRM not valid'!$T$2:$T$416,$A418,'Relevant - Not CRM not valid'!$G$2:$G$416,"UK",'Relevant - Not CRM not valid'!$Q$2:$Q$416,"valid")+COUNTIFS('Relevant - In CRM not valid'!$T$2:$T$46,$A418,'Relevant - In CRM not valid'!$G$2:$G$46,"UK",'Relevant - In CRM not valid'!$Q$2:$Q$46,"valid")</f>
        <v>1</v>
      </c>
      <c r="O418" s="2" t="str">
        <f t="shared" si="13"/>
        <v>Research  IT/Systems</v>
      </c>
    </row>
    <row r="419" spans="1:15" ht="15" customHeight="1">
      <c r="A419" s="2" t="s">
        <v>945</v>
      </c>
      <c r="B419" s="2" t="s">
        <v>946</v>
      </c>
      <c r="C419" s="2" t="s">
        <v>383</v>
      </c>
      <c r="D419" s="2" t="str">
        <f>IFERROR(INDEX('UK Target Institutions'!$D$2:$D$727,MATCH($A419,'UK Target Institutions'!$A$2:$A$727,0)),"")</f>
        <v>No</v>
      </c>
      <c r="E419" s="2">
        <f>COUNTIFS('Relevant - In CRM valid'!$T$2:$T$4699,$A419,'Relevant - In CRM valid'!$G$2:$G$4699,"UK")+COUNTIFS('Relevant - In CRM unknown'!$T$2:$T$253,$A419,'Relevant - In CRM unknown'!$G$2:$G$253,"UK")+COUNTIFS('Relevant - IN NOW CRM valid'!$T$2:$T$2328,$A419,'Relevant - IN NOW CRM valid'!$G$2:$G$2328,"UK")+COUNTIFS('Relevant - IN NOW CRM unknown'!$T$2:$T$1227,$A419,'Relevant - IN NOW CRM unknown'!$G$2:$G$1227,"UK")+COUNTIFS('Relevant - Not CRM not valid'!$T$2:$T$416,$A419,'Relevant - Not CRM not valid'!$G$2:$G$416,"UK")+COUNTIFS('Relevant - In CRM not valid'!$T$2:$T$46,$A419,'Relevant - In CRM not valid'!$G$2:$G$46,"UK")</f>
        <v>1</v>
      </c>
      <c r="F419" s="2">
        <f>COUNTIFS('Relevant - In CRM valid'!$T$2:$T$4699,$A419,'Relevant - In CRM valid'!$G$2:$G$4699,"UK",'Relevant - In CRM valid'!$M$2:$M$4699,"Research")+COUNTIFS('Relevant - In CRM unknown'!$T$2:$T$253,$A419,'Relevant - In CRM unknown'!$G$2:$G$253,"UK",'Relevant - In CRM unknown'!$M$2:$M$253,"Research")+COUNTIFS('Relevant - IN NOW CRM valid'!$T$2:$T$2328,$A419,'Relevant - IN NOW CRM valid'!$G$2:$G$2328,"UK",'Relevant - IN NOW CRM valid'!$M$2:$M$2328,"Research")+COUNTIFS('Relevant - IN NOW CRM unknown'!$T$2:$T$1227,$A419,'Relevant - IN NOW CRM unknown'!$G$2:$G$1227,"UK",'Relevant - IN NOW CRM unknown'!$M$2:$M$1227,"Research")+COUNTIFS('Relevant - Not CRM not valid'!$T$2:$T$416,$A419,'Relevant - Not CRM not valid'!$G$2:$G$416,"UK",'Relevant - Not CRM not valid'!$M$2:$M$416,"Research")+COUNTIFS('Relevant - In CRM not valid'!$T$2:$T$46,$A419,'Relevant - In CRM not valid'!$G$2:$G$46,"UK",'Relevant - In CRM not valid'!$M$2:$M$46,"Research")</f>
        <v>0</v>
      </c>
      <c r="G419" s="2">
        <f>COUNTIFS('Relevant - In CRM valid'!$T$2:$T$4699,$A419,'Relevant - In CRM valid'!$G$2:$G$4699,"UK",'Relevant - In CRM valid'!$M$2:$M$4699,"Research",'Relevant - In CRM valid'!$R$2:$R$4699,"Senior")+COUNTIFS('Relevant - In CRM unknown'!$T$2:$T$253,$A419,'Relevant - In CRM unknown'!$G$2:$G$253,"UK",'Relevant - In CRM unknown'!$M$2:$M$253,"Research",'Relevant - In CRM unknown'!$R$2:$R$253,"Senior")+COUNTIFS('Relevant - IN NOW CRM valid'!$T$2:$T$2328,$A419,'Relevant - IN NOW CRM valid'!$G$2:$G$2328,"UK",'Relevant - IN NOW CRM valid'!$M$2:$M$2328,"Research",'Relevant - IN NOW CRM valid'!$R$2:$R$2328,"Senior")+COUNTIFS('Relevant - IN NOW CRM unknown'!$T$2:$T$1227,$A419,'Relevant - IN NOW CRM unknown'!$G$2:$G$1227,"UK",'Relevant - IN NOW CRM unknown'!$M$2:$M$1227,"Research",'Relevant - IN NOW CRM unknown'!$R$2:$R$1227,"Senior")+COUNTIFS('Relevant - Not CRM not valid'!$T$2:$T$416,$A419,'Relevant - Not CRM not valid'!$G$2:$G$416,"UK",'Relevant - Not CRM not valid'!$M$2:$M$416,"Research",'Relevant - Not CRM not valid'!$R$2:$R$416,"Senior")+COUNTIFS('Relevant - In CRM not valid'!$T$2:$T$46,$A419,'Relevant - In CRM not valid'!$G$2:$G$46,"UK",'Relevant - In CRM not valid'!$M$2:$M$46,"Research",'Relevant - In CRM not valid'!$R$2:$R$46,"Senior")</f>
        <v>0</v>
      </c>
      <c r="H419" s="2">
        <f>COUNTIFS('Relevant - In CRM valid'!$T$2:$T$4699,$A419,'Relevant - In CRM valid'!$G$2:$G$4699,"UK",'Relevant - In CRM valid'!$M$2:$M$4699,"Research",'Relevant - In CRM valid'!$R$2:$R$4699,"Operational")+COUNTIFS('Relevant - In CRM unknown'!$T$2:$T$253,$A419,'Relevant - In CRM unknown'!$G$2:$G$253,"UK",'Relevant - In CRM unknown'!$M$2:$M$253,"Research",'Relevant - In CRM unknown'!$R$2:$R$253,"Operational")+COUNTIFS('Relevant - IN NOW CRM valid'!$T$2:$T$2328,$A419,'Relevant - IN NOW CRM valid'!$G$2:$G$2328,"UK",'Relevant - IN NOW CRM valid'!$M$2:$M$2328,"Research",'Relevant - IN NOW CRM valid'!$R$2:$R$2328,"Operational")+COUNTIFS('Relevant - IN NOW CRM unknown'!$T$2:$T$1227,$A419,'Relevant - IN NOW CRM unknown'!$G$2:$G$1227,"UK",'Relevant - IN NOW CRM unknown'!$M$2:$M$1227,"Research",'Relevant - IN NOW CRM unknown'!$R$2:$R$1227,"Operational")+COUNTIFS('Relevant - Not CRM not valid'!$T$2:$T$416,$A419,'Relevant - Not CRM not valid'!$G$2:$G$416,"UK",'Relevant - Not CRM not valid'!$M$2:$M$416,"Research",'Relevant - Not CRM not valid'!$R$2:$R$416,"Operational")+COUNTIFS('Relevant - In CRM not valid'!$T$2:$T$46,$A419,'Relevant - In CRM not valid'!$G$2:$G$46,"UK",'Relevant - In CRM not valid'!$M$2:$M$46,"Research",'Relevant - In CRM not valid'!$R$2:$R$46,"Operational")</f>
        <v>0</v>
      </c>
      <c r="I419" s="2">
        <f>COUNTIFS('Relevant - In CRM valid'!$T$2:$T$4699,$A419,'Relevant - In CRM valid'!$G$2:$G$4699,"UK",'Relevant - In CRM valid'!$M$2:$M$4699,"Research",'Relevant - In CRM valid'!$R$2:$R$4699,"Academic")+COUNTIFS('Relevant - In CRM unknown'!$T$2:$T$253,$A419,'Relevant - In CRM unknown'!$G$2:$G$253,"UK",'Relevant - In CRM unknown'!$M$2:$M$253,"Research",'Relevant - In CRM unknown'!$R$2:$R$253,"Academic")+COUNTIFS('Relevant - IN NOW CRM valid'!$T$2:$T$2328,$A419,'Relevant - IN NOW CRM valid'!$G$2:$G$2328,"UK",'Relevant - IN NOW CRM valid'!$M$2:$M$2328,"Research",'Relevant - IN NOW CRM valid'!$R$2:$R$2328,"Academic")+COUNTIFS('Relevant - IN NOW CRM unknown'!$T$2:$T$1227,$A419,'Relevant - IN NOW CRM unknown'!$G$2:$G$1227,"UK",'Relevant - IN NOW CRM unknown'!$M$2:$M$1227,"Research",'Relevant - IN NOW CRM unknown'!$R$2:$R$1227,"Academic")+COUNTIFS('Relevant - Not CRM not valid'!$T$2:$T$416,$A419,'Relevant - Not CRM not valid'!$G$2:$G$416,"UK",'Relevant - Not CRM not valid'!$M$2:$M$416,"Research",'Relevant - Not CRM not valid'!$R$2:$R$416,"Academic")+COUNTIFS('Relevant - In CRM not valid'!$T$2:$T$46,$A419,'Relevant - In CRM not valid'!$G$2:$G$46,"UK",'Relevant - In CRM not valid'!$M$2:$M$46,"Research",'Relevant - In CRM not valid'!$R$2:$R$46,"Academic")</f>
        <v>0</v>
      </c>
      <c r="J419" s="2">
        <f>COUNTIFS('Relevant - In CRM valid'!$T$2:$T$4699,$A419,'Relevant - In CRM valid'!$G$2:$G$4699,"UK",'Relevant - In CRM valid'!$M$2:$M$4699,"Finance")+COUNTIFS('Relevant - In CRM unknown'!$T$2:$T$253,$A419,'Relevant - In CRM unknown'!$G$2:$G$253,"UK",'Relevant - In CRM unknown'!$M$2:$M$253,"Finance")+COUNTIFS('Relevant - IN NOW CRM valid'!$T$2:$T$2328,$A419,'Relevant - IN NOW CRM valid'!$G$2:$G$2328,"UK",'Relevant - IN NOW CRM valid'!$M$2:$M$2328,"Finance")+COUNTIFS('Relevant - IN NOW CRM unknown'!$T$2:$T$1227,$A419,'Relevant - IN NOW CRM unknown'!$G$2:$G$1227,"UK",'Relevant - IN NOW CRM unknown'!$M$2:$M$1227,"Finance")+COUNTIFS('Relevant - Not CRM not valid'!$T$2:$T$416,$A419,'Relevant - Not CRM not valid'!$G$2:$G$416,"UK",'Relevant - Not CRM not valid'!$M$2:$M$416,"Finance")+COUNTIFS('Relevant - In CRM not valid'!$T$2:$T$46,$A419,'Relevant - In CRM not valid'!$G$2:$G$46,"UK",'Relevant - In CRM not valid'!$M$2:$M$46,"Finance")</f>
        <v>1</v>
      </c>
      <c r="K419" s="2">
        <f>COUNTIFS('Relevant - In CRM valid'!$T$2:$T$4699,$A419,'Relevant - In CRM valid'!$G$2:$G$4699,"UK",'Relevant - In CRM valid'!$M$2:$M$4699,"IT/Systems")+COUNTIFS('Relevant - In CRM unknown'!$T$2:$T$253,$A419,'Relevant - In CRM unknown'!$G$2:$G$253,"UK",'Relevant - In CRM unknown'!$M$2:$M$253,"IT/Systems")+COUNTIFS('Relevant - IN NOW CRM valid'!$T$2:$T$2328,$A419,'Relevant - IN NOW CRM valid'!$G$2:$G$2328,"UK",'Relevant - IN NOW CRM valid'!$M$2:$M$2328,"IT/Systems")+COUNTIFS('Relevant - IN NOW CRM unknown'!$T$2:$T$1227,$A419,'Relevant - IN NOW CRM unknown'!$G$2:$G$1227,"UK",'Relevant - IN NOW CRM unknown'!$M$2:$M$1227,"IT/Systems")+COUNTIFS('Relevant - Not CRM not valid'!$T$2:$T$416,$A419,'Relevant - Not CRM not valid'!$G$2:$G$416,"UK",'Relevant - Not CRM not valid'!$M$2:$M$416,"IT/Systems")+COUNTIFS('Relevant - In CRM not valid'!$T$2:$T$46,$A419,'Relevant - In CRM not valid'!$G$2:$G$46,"UK",'Relevant - In CRM not valid'!$M$2:$M$46,"IT/Systems")</f>
        <v>0</v>
      </c>
      <c r="L419" s="2">
        <f>COUNTIFS('Relevant - In CRM valid'!$T$2:$T$4699,$A419,'Relevant - In CRM valid'!$G$2:$G$4699,"UK",'Relevant - In CRM valid'!$M$2:$M$4699,"")+COUNTIFS('Relevant - In CRM unknown'!$T$2:$T$253,$A419,'Relevant - In CRM unknown'!$G$2:$G$253,"UK",'Relevant - In CRM unknown'!$M$2:$M$253,"")+COUNTIFS('Relevant - IN NOW CRM valid'!$T$2:$T$2328,$A419,'Relevant - IN NOW CRM valid'!$G$2:$G$2328,"UK",'Relevant - IN NOW CRM valid'!$M$2:$M$2328,"")+COUNTIFS('Relevant - IN NOW CRM unknown'!$T$2:$T$1227,$A419,'Relevant - IN NOW CRM unknown'!$G$2:$G$1227,"UK",'Relevant - IN NOW CRM unknown'!$M$2:$M$1227,"")+COUNTIFS('Relevant - Not CRM not valid'!$T$2:$T$416,$A419,'Relevant - Not CRM not valid'!$G$2:$G$416,"UK",'Relevant - Not CRM not valid'!$M$2:$M$416,"")+COUNTIFS('Relevant - In CRM not valid'!$T$2:$T$46,$A419,'Relevant - In CRM not valid'!$G$2:$G$46,"UK",'Relevant - In CRM not valid'!$M$2:$M$46,"")</f>
        <v>0</v>
      </c>
      <c r="M419" s="2">
        <f t="shared" si="12"/>
        <v>1</v>
      </c>
      <c r="N419" s="2">
        <f>COUNTIFS('Relevant - In CRM valid'!$T$2:$T$4699,$A419,'Relevant - In CRM valid'!$G$2:$G$4699,"UK",'Relevant - In CRM valid'!$Q$2:$Q$4699,"valid")+COUNTIFS('Relevant - In CRM unknown'!$T$2:$T$253,$A419,'Relevant - In CRM unknown'!$G$2:$G$253,"UK",'Relevant - In CRM unknown'!$Q$2:$Q$253,"valid")+COUNTIFS('Relevant - IN NOW CRM valid'!$T$2:$T$2328,$A419,'Relevant - IN NOW CRM valid'!$G$2:$G$2328,"UK",'Relevant - IN NOW CRM valid'!$Q$2:$Q$2328,"valid")+COUNTIFS('Relevant - IN NOW CRM unknown'!$T$2:$T$1227,$A419,'Relevant - IN NOW CRM unknown'!$G$2:$G$1227,"UK",'Relevant - IN NOW CRM unknown'!$Q$2:$Q$1227,"valid")+COUNTIFS('Relevant - Not CRM not valid'!$T$2:$T$416,$A419,'Relevant - Not CRM not valid'!$G$2:$G$416,"UK",'Relevant - Not CRM not valid'!$Q$2:$Q$416,"valid")+COUNTIFS('Relevant - In CRM not valid'!$T$2:$T$46,$A419,'Relevant - In CRM not valid'!$G$2:$G$46,"UK",'Relevant - In CRM not valid'!$Q$2:$Q$46,"valid")</f>
        <v>0</v>
      </c>
      <c r="O419" s="2" t="str">
        <f t="shared" si="13"/>
        <v>Research  IT/Systems</v>
      </c>
    </row>
    <row r="420" spans="1:15" ht="15" customHeight="1">
      <c r="A420" s="2" t="s">
        <v>947</v>
      </c>
      <c r="B420" s="2" t="s">
        <v>948</v>
      </c>
      <c r="C420" s="2" t="s">
        <v>1570</v>
      </c>
      <c r="D420" s="2" t="str">
        <f>IFERROR(INDEX('UK Target Institutions'!$D$2:$D$727,MATCH($A420,'UK Target Institutions'!$A$2:$A$727,0)),"")</f>
        <v>No</v>
      </c>
      <c r="E420" s="2">
        <f>COUNTIFS('Relevant - In CRM valid'!$T$2:$T$4699,$A420,'Relevant - In CRM valid'!$G$2:$G$4699,"UK")+COUNTIFS('Relevant - In CRM unknown'!$T$2:$T$253,$A420,'Relevant - In CRM unknown'!$G$2:$G$253,"UK")+COUNTIFS('Relevant - IN NOW CRM valid'!$T$2:$T$2328,$A420,'Relevant - IN NOW CRM valid'!$G$2:$G$2328,"UK")+COUNTIFS('Relevant - IN NOW CRM unknown'!$T$2:$T$1227,$A420,'Relevant - IN NOW CRM unknown'!$G$2:$G$1227,"UK")+COUNTIFS('Relevant - Not CRM not valid'!$T$2:$T$416,$A420,'Relevant - Not CRM not valid'!$G$2:$G$416,"UK")+COUNTIFS('Relevant - In CRM not valid'!$T$2:$T$46,$A420,'Relevant - In CRM not valid'!$G$2:$G$46,"UK")</f>
        <v>1</v>
      </c>
      <c r="F420" s="2">
        <f>COUNTIFS('Relevant - In CRM valid'!$T$2:$T$4699,$A420,'Relevant - In CRM valid'!$G$2:$G$4699,"UK",'Relevant - In CRM valid'!$M$2:$M$4699,"Research")+COUNTIFS('Relevant - In CRM unknown'!$T$2:$T$253,$A420,'Relevant - In CRM unknown'!$G$2:$G$253,"UK",'Relevant - In CRM unknown'!$M$2:$M$253,"Research")+COUNTIFS('Relevant - IN NOW CRM valid'!$T$2:$T$2328,$A420,'Relevant - IN NOW CRM valid'!$G$2:$G$2328,"UK",'Relevant - IN NOW CRM valid'!$M$2:$M$2328,"Research")+COUNTIFS('Relevant - IN NOW CRM unknown'!$T$2:$T$1227,$A420,'Relevant - IN NOW CRM unknown'!$G$2:$G$1227,"UK",'Relevant - IN NOW CRM unknown'!$M$2:$M$1227,"Research")+COUNTIFS('Relevant - Not CRM not valid'!$T$2:$T$416,$A420,'Relevant - Not CRM not valid'!$G$2:$G$416,"UK",'Relevant - Not CRM not valid'!$M$2:$M$416,"Research")+COUNTIFS('Relevant - In CRM not valid'!$T$2:$T$46,$A420,'Relevant - In CRM not valid'!$G$2:$G$46,"UK",'Relevant - In CRM not valid'!$M$2:$M$46,"Research")</f>
        <v>0</v>
      </c>
      <c r="G420" s="2">
        <f>COUNTIFS('Relevant - In CRM valid'!$T$2:$T$4699,$A420,'Relevant - In CRM valid'!$G$2:$G$4699,"UK",'Relevant - In CRM valid'!$M$2:$M$4699,"Research",'Relevant - In CRM valid'!$R$2:$R$4699,"Senior")+COUNTIFS('Relevant - In CRM unknown'!$T$2:$T$253,$A420,'Relevant - In CRM unknown'!$G$2:$G$253,"UK",'Relevant - In CRM unknown'!$M$2:$M$253,"Research",'Relevant - In CRM unknown'!$R$2:$R$253,"Senior")+COUNTIFS('Relevant - IN NOW CRM valid'!$T$2:$T$2328,$A420,'Relevant - IN NOW CRM valid'!$G$2:$G$2328,"UK",'Relevant - IN NOW CRM valid'!$M$2:$M$2328,"Research",'Relevant - IN NOW CRM valid'!$R$2:$R$2328,"Senior")+COUNTIFS('Relevant - IN NOW CRM unknown'!$T$2:$T$1227,$A420,'Relevant - IN NOW CRM unknown'!$G$2:$G$1227,"UK",'Relevant - IN NOW CRM unknown'!$M$2:$M$1227,"Research",'Relevant - IN NOW CRM unknown'!$R$2:$R$1227,"Senior")+COUNTIFS('Relevant - Not CRM not valid'!$T$2:$T$416,$A420,'Relevant - Not CRM not valid'!$G$2:$G$416,"UK",'Relevant - Not CRM not valid'!$M$2:$M$416,"Research",'Relevant - Not CRM not valid'!$R$2:$R$416,"Senior")+COUNTIFS('Relevant - In CRM not valid'!$T$2:$T$46,$A420,'Relevant - In CRM not valid'!$G$2:$G$46,"UK",'Relevant - In CRM not valid'!$M$2:$M$46,"Research",'Relevant - In CRM not valid'!$R$2:$R$46,"Senior")</f>
        <v>0</v>
      </c>
      <c r="H420" s="2">
        <f>COUNTIFS('Relevant - In CRM valid'!$T$2:$T$4699,$A420,'Relevant - In CRM valid'!$G$2:$G$4699,"UK",'Relevant - In CRM valid'!$M$2:$M$4699,"Research",'Relevant - In CRM valid'!$R$2:$R$4699,"Operational")+COUNTIFS('Relevant - In CRM unknown'!$T$2:$T$253,$A420,'Relevant - In CRM unknown'!$G$2:$G$253,"UK",'Relevant - In CRM unknown'!$M$2:$M$253,"Research",'Relevant - In CRM unknown'!$R$2:$R$253,"Operational")+COUNTIFS('Relevant - IN NOW CRM valid'!$T$2:$T$2328,$A420,'Relevant - IN NOW CRM valid'!$G$2:$G$2328,"UK",'Relevant - IN NOW CRM valid'!$M$2:$M$2328,"Research",'Relevant - IN NOW CRM valid'!$R$2:$R$2328,"Operational")+COUNTIFS('Relevant - IN NOW CRM unknown'!$T$2:$T$1227,$A420,'Relevant - IN NOW CRM unknown'!$G$2:$G$1227,"UK",'Relevant - IN NOW CRM unknown'!$M$2:$M$1227,"Research",'Relevant - IN NOW CRM unknown'!$R$2:$R$1227,"Operational")+COUNTIFS('Relevant - Not CRM not valid'!$T$2:$T$416,$A420,'Relevant - Not CRM not valid'!$G$2:$G$416,"UK",'Relevant - Not CRM not valid'!$M$2:$M$416,"Research",'Relevant - Not CRM not valid'!$R$2:$R$416,"Operational")+COUNTIFS('Relevant - In CRM not valid'!$T$2:$T$46,$A420,'Relevant - In CRM not valid'!$G$2:$G$46,"UK",'Relevant - In CRM not valid'!$M$2:$M$46,"Research",'Relevant - In CRM not valid'!$R$2:$R$46,"Operational")</f>
        <v>0</v>
      </c>
      <c r="I420" s="2">
        <f>COUNTIFS('Relevant - In CRM valid'!$T$2:$T$4699,$A420,'Relevant - In CRM valid'!$G$2:$G$4699,"UK",'Relevant - In CRM valid'!$M$2:$M$4699,"Research",'Relevant - In CRM valid'!$R$2:$R$4699,"Academic")+COUNTIFS('Relevant - In CRM unknown'!$T$2:$T$253,$A420,'Relevant - In CRM unknown'!$G$2:$G$253,"UK",'Relevant - In CRM unknown'!$M$2:$M$253,"Research",'Relevant - In CRM unknown'!$R$2:$R$253,"Academic")+COUNTIFS('Relevant - IN NOW CRM valid'!$T$2:$T$2328,$A420,'Relevant - IN NOW CRM valid'!$G$2:$G$2328,"UK",'Relevant - IN NOW CRM valid'!$M$2:$M$2328,"Research",'Relevant - IN NOW CRM valid'!$R$2:$R$2328,"Academic")+COUNTIFS('Relevant - IN NOW CRM unknown'!$T$2:$T$1227,$A420,'Relevant - IN NOW CRM unknown'!$G$2:$G$1227,"UK",'Relevant - IN NOW CRM unknown'!$M$2:$M$1227,"Research",'Relevant - IN NOW CRM unknown'!$R$2:$R$1227,"Academic")+COUNTIFS('Relevant - Not CRM not valid'!$T$2:$T$416,$A420,'Relevant - Not CRM not valid'!$G$2:$G$416,"UK",'Relevant - Not CRM not valid'!$M$2:$M$416,"Research",'Relevant - Not CRM not valid'!$R$2:$R$416,"Academic")+COUNTIFS('Relevant - In CRM not valid'!$T$2:$T$46,$A420,'Relevant - In CRM not valid'!$G$2:$G$46,"UK",'Relevant - In CRM not valid'!$M$2:$M$46,"Research",'Relevant - In CRM not valid'!$R$2:$R$46,"Academic")</f>
        <v>0</v>
      </c>
      <c r="J420" s="2">
        <f>COUNTIFS('Relevant - In CRM valid'!$T$2:$T$4699,$A420,'Relevant - In CRM valid'!$G$2:$G$4699,"UK",'Relevant - In CRM valid'!$M$2:$M$4699,"Finance")+COUNTIFS('Relevant - In CRM unknown'!$T$2:$T$253,$A420,'Relevant - In CRM unknown'!$G$2:$G$253,"UK",'Relevant - In CRM unknown'!$M$2:$M$253,"Finance")+COUNTIFS('Relevant - IN NOW CRM valid'!$T$2:$T$2328,$A420,'Relevant - IN NOW CRM valid'!$G$2:$G$2328,"UK",'Relevant - IN NOW CRM valid'!$M$2:$M$2328,"Finance")+COUNTIFS('Relevant - IN NOW CRM unknown'!$T$2:$T$1227,$A420,'Relevant - IN NOW CRM unknown'!$G$2:$G$1227,"UK",'Relevant - IN NOW CRM unknown'!$M$2:$M$1227,"Finance")+COUNTIFS('Relevant - Not CRM not valid'!$T$2:$T$416,$A420,'Relevant - Not CRM not valid'!$G$2:$G$416,"UK",'Relevant - Not CRM not valid'!$M$2:$M$416,"Finance")+COUNTIFS('Relevant - In CRM not valid'!$T$2:$T$46,$A420,'Relevant - In CRM not valid'!$G$2:$G$46,"UK",'Relevant - In CRM not valid'!$M$2:$M$46,"Finance")</f>
        <v>1</v>
      </c>
      <c r="K420" s="2">
        <f>COUNTIFS('Relevant - In CRM valid'!$T$2:$T$4699,$A420,'Relevant - In CRM valid'!$G$2:$G$4699,"UK",'Relevant - In CRM valid'!$M$2:$M$4699,"IT/Systems")+COUNTIFS('Relevant - In CRM unknown'!$T$2:$T$253,$A420,'Relevant - In CRM unknown'!$G$2:$G$253,"UK",'Relevant - In CRM unknown'!$M$2:$M$253,"IT/Systems")+COUNTIFS('Relevant - IN NOW CRM valid'!$T$2:$T$2328,$A420,'Relevant - IN NOW CRM valid'!$G$2:$G$2328,"UK",'Relevant - IN NOW CRM valid'!$M$2:$M$2328,"IT/Systems")+COUNTIFS('Relevant - IN NOW CRM unknown'!$T$2:$T$1227,$A420,'Relevant - IN NOW CRM unknown'!$G$2:$G$1227,"UK",'Relevant - IN NOW CRM unknown'!$M$2:$M$1227,"IT/Systems")+COUNTIFS('Relevant - Not CRM not valid'!$T$2:$T$416,$A420,'Relevant - Not CRM not valid'!$G$2:$G$416,"UK",'Relevant - Not CRM not valid'!$M$2:$M$416,"IT/Systems")+COUNTIFS('Relevant - In CRM not valid'!$T$2:$T$46,$A420,'Relevant - In CRM not valid'!$G$2:$G$46,"UK",'Relevant - In CRM not valid'!$M$2:$M$46,"IT/Systems")</f>
        <v>0</v>
      </c>
      <c r="L420" s="2">
        <f>COUNTIFS('Relevant - In CRM valid'!$T$2:$T$4699,$A420,'Relevant - In CRM valid'!$G$2:$G$4699,"UK",'Relevant - In CRM valid'!$M$2:$M$4699,"")+COUNTIFS('Relevant - In CRM unknown'!$T$2:$T$253,$A420,'Relevant - In CRM unknown'!$G$2:$G$253,"UK",'Relevant - In CRM unknown'!$M$2:$M$253,"")+COUNTIFS('Relevant - IN NOW CRM valid'!$T$2:$T$2328,$A420,'Relevant - IN NOW CRM valid'!$G$2:$G$2328,"UK",'Relevant - IN NOW CRM valid'!$M$2:$M$2328,"")+COUNTIFS('Relevant - IN NOW CRM unknown'!$T$2:$T$1227,$A420,'Relevant - IN NOW CRM unknown'!$G$2:$G$1227,"UK",'Relevant - IN NOW CRM unknown'!$M$2:$M$1227,"")+COUNTIFS('Relevant - Not CRM not valid'!$T$2:$T$416,$A420,'Relevant - Not CRM not valid'!$G$2:$G$416,"UK",'Relevant - Not CRM not valid'!$M$2:$M$416,"")+COUNTIFS('Relevant - In CRM not valid'!$T$2:$T$46,$A420,'Relevant - In CRM not valid'!$G$2:$G$46,"UK",'Relevant - In CRM not valid'!$M$2:$M$46,"")</f>
        <v>0</v>
      </c>
      <c r="M420" s="2">
        <f t="shared" si="12"/>
        <v>1</v>
      </c>
      <c r="N420" s="2">
        <f>COUNTIFS('Relevant - In CRM valid'!$T$2:$T$4699,$A420,'Relevant - In CRM valid'!$G$2:$G$4699,"UK",'Relevant - In CRM valid'!$Q$2:$Q$4699,"valid")+COUNTIFS('Relevant - In CRM unknown'!$T$2:$T$253,$A420,'Relevant - In CRM unknown'!$G$2:$G$253,"UK",'Relevant - In CRM unknown'!$Q$2:$Q$253,"valid")+COUNTIFS('Relevant - IN NOW CRM valid'!$T$2:$T$2328,$A420,'Relevant - IN NOW CRM valid'!$G$2:$G$2328,"UK",'Relevant - IN NOW CRM valid'!$Q$2:$Q$2328,"valid")+COUNTIFS('Relevant - IN NOW CRM unknown'!$T$2:$T$1227,$A420,'Relevant - IN NOW CRM unknown'!$G$2:$G$1227,"UK",'Relevant - IN NOW CRM unknown'!$Q$2:$Q$1227,"valid")+COUNTIFS('Relevant - Not CRM not valid'!$T$2:$T$416,$A420,'Relevant - Not CRM not valid'!$G$2:$G$416,"UK",'Relevant - Not CRM not valid'!$Q$2:$Q$416,"valid")+COUNTIFS('Relevant - In CRM not valid'!$T$2:$T$46,$A420,'Relevant - In CRM not valid'!$G$2:$G$46,"UK",'Relevant - In CRM not valid'!$Q$2:$Q$46,"valid")</f>
        <v>1</v>
      </c>
      <c r="O420" s="2" t="str">
        <f t="shared" si="13"/>
        <v>Research  IT/Systems</v>
      </c>
    </row>
    <row r="421" spans="1:15" ht="15" customHeight="1">
      <c r="A421" s="2" t="s">
        <v>949</v>
      </c>
      <c r="B421" s="2" t="s">
        <v>950</v>
      </c>
      <c r="C421" s="2" t="s">
        <v>1570</v>
      </c>
      <c r="D421" s="2" t="str">
        <f>IFERROR(INDEX('UK Target Institutions'!$D$2:$D$727,MATCH($A421,'UK Target Institutions'!$A$2:$A$727,0)),"")</f>
        <v>No</v>
      </c>
      <c r="E421" s="2">
        <f>COUNTIFS('Relevant - In CRM valid'!$T$2:$T$4699,$A421,'Relevant - In CRM valid'!$G$2:$G$4699,"UK")+COUNTIFS('Relevant - In CRM unknown'!$T$2:$T$253,$A421,'Relevant - In CRM unknown'!$G$2:$G$253,"UK")+COUNTIFS('Relevant - IN NOW CRM valid'!$T$2:$T$2328,$A421,'Relevant - IN NOW CRM valid'!$G$2:$G$2328,"UK")+COUNTIFS('Relevant - IN NOW CRM unknown'!$T$2:$T$1227,$A421,'Relevant - IN NOW CRM unknown'!$G$2:$G$1227,"UK")+COUNTIFS('Relevant - Not CRM not valid'!$T$2:$T$416,$A421,'Relevant - Not CRM not valid'!$G$2:$G$416,"UK")+COUNTIFS('Relevant - In CRM not valid'!$T$2:$T$46,$A421,'Relevant - In CRM not valid'!$G$2:$G$46,"UK")</f>
        <v>1</v>
      </c>
      <c r="F421" s="2">
        <f>COUNTIFS('Relevant - In CRM valid'!$T$2:$T$4699,$A421,'Relevant - In CRM valid'!$G$2:$G$4699,"UK",'Relevant - In CRM valid'!$M$2:$M$4699,"Research")+COUNTIFS('Relevant - In CRM unknown'!$T$2:$T$253,$A421,'Relevant - In CRM unknown'!$G$2:$G$253,"UK",'Relevant - In CRM unknown'!$M$2:$M$253,"Research")+COUNTIFS('Relevant - IN NOW CRM valid'!$T$2:$T$2328,$A421,'Relevant - IN NOW CRM valid'!$G$2:$G$2328,"UK",'Relevant - IN NOW CRM valid'!$M$2:$M$2328,"Research")+COUNTIFS('Relevant - IN NOW CRM unknown'!$T$2:$T$1227,$A421,'Relevant - IN NOW CRM unknown'!$G$2:$G$1227,"UK",'Relevant - IN NOW CRM unknown'!$M$2:$M$1227,"Research")+COUNTIFS('Relevant - Not CRM not valid'!$T$2:$T$416,$A421,'Relevant - Not CRM not valid'!$G$2:$G$416,"UK",'Relevant - Not CRM not valid'!$M$2:$M$416,"Research")+COUNTIFS('Relevant - In CRM not valid'!$T$2:$T$46,$A421,'Relevant - In CRM not valid'!$G$2:$G$46,"UK",'Relevant - In CRM not valid'!$M$2:$M$46,"Research")</f>
        <v>1</v>
      </c>
      <c r="G421" s="2">
        <f>COUNTIFS('Relevant - In CRM valid'!$T$2:$T$4699,$A421,'Relevant - In CRM valid'!$G$2:$G$4699,"UK",'Relevant - In CRM valid'!$M$2:$M$4699,"Research",'Relevant - In CRM valid'!$R$2:$R$4699,"Senior")+COUNTIFS('Relevant - In CRM unknown'!$T$2:$T$253,$A421,'Relevant - In CRM unknown'!$G$2:$G$253,"UK",'Relevant - In CRM unknown'!$M$2:$M$253,"Research",'Relevant - In CRM unknown'!$R$2:$R$253,"Senior")+COUNTIFS('Relevant - IN NOW CRM valid'!$T$2:$T$2328,$A421,'Relevant - IN NOW CRM valid'!$G$2:$G$2328,"UK",'Relevant - IN NOW CRM valid'!$M$2:$M$2328,"Research",'Relevant - IN NOW CRM valid'!$R$2:$R$2328,"Senior")+COUNTIFS('Relevant - IN NOW CRM unknown'!$T$2:$T$1227,$A421,'Relevant - IN NOW CRM unknown'!$G$2:$G$1227,"UK",'Relevant - IN NOW CRM unknown'!$M$2:$M$1227,"Research",'Relevant - IN NOW CRM unknown'!$R$2:$R$1227,"Senior")+COUNTIFS('Relevant - Not CRM not valid'!$T$2:$T$416,$A421,'Relevant - Not CRM not valid'!$G$2:$G$416,"UK",'Relevant - Not CRM not valid'!$M$2:$M$416,"Research",'Relevant - Not CRM not valid'!$R$2:$R$416,"Senior")+COUNTIFS('Relevant - In CRM not valid'!$T$2:$T$46,$A421,'Relevant - In CRM not valid'!$G$2:$G$46,"UK",'Relevant - In CRM not valid'!$M$2:$M$46,"Research",'Relevant - In CRM not valid'!$R$2:$R$46,"Senior")</f>
        <v>1</v>
      </c>
      <c r="H421" s="2">
        <f>COUNTIFS('Relevant - In CRM valid'!$T$2:$T$4699,$A421,'Relevant - In CRM valid'!$G$2:$G$4699,"UK",'Relevant - In CRM valid'!$M$2:$M$4699,"Research",'Relevant - In CRM valid'!$R$2:$R$4699,"Operational")+COUNTIFS('Relevant - In CRM unknown'!$T$2:$T$253,$A421,'Relevant - In CRM unknown'!$G$2:$G$253,"UK",'Relevant - In CRM unknown'!$M$2:$M$253,"Research",'Relevant - In CRM unknown'!$R$2:$R$253,"Operational")+COUNTIFS('Relevant - IN NOW CRM valid'!$T$2:$T$2328,$A421,'Relevant - IN NOW CRM valid'!$G$2:$G$2328,"UK",'Relevant - IN NOW CRM valid'!$M$2:$M$2328,"Research",'Relevant - IN NOW CRM valid'!$R$2:$R$2328,"Operational")+COUNTIFS('Relevant - IN NOW CRM unknown'!$T$2:$T$1227,$A421,'Relevant - IN NOW CRM unknown'!$G$2:$G$1227,"UK",'Relevant - IN NOW CRM unknown'!$M$2:$M$1227,"Research",'Relevant - IN NOW CRM unknown'!$R$2:$R$1227,"Operational")+COUNTIFS('Relevant - Not CRM not valid'!$T$2:$T$416,$A421,'Relevant - Not CRM not valid'!$G$2:$G$416,"UK",'Relevant - Not CRM not valid'!$M$2:$M$416,"Research",'Relevant - Not CRM not valid'!$R$2:$R$416,"Operational")+COUNTIFS('Relevant - In CRM not valid'!$T$2:$T$46,$A421,'Relevant - In CRM not valid'!$G$2:$G$46,"UK",'Relevant - In CRM not valid'!$M$2:$M$46,"Research",'Relevant - In CRM not valid'!$R$2:$R$46,"Operational")</f>
        <v>0</v>
      </c>
      <c r="I421" s="2">
        <f>COUNTIFS('Relevant - In CRM valid'!$T$2:$T$4699,$A421,'Relevant - In CRM valid'!$G$2:$G$4699,"UK",'Relevant - In CRM valid'!$M$2:$M$4699,"Research",'Relevant - In CRM valid'!$R$2:$R$4699,"Academic")+COUNTIFS('Relevant - In CRM unknown'!$T$2:$T$253,$A421,'Relevant - In CRM unknown'!$G$2:$G$253,"UK",'Relevant - In CRM unknown'!$M$2:$M$253,"Research",'Relevant - In CRM unknown'!$R$2:$R$253,"Academic")+COUNTIFS('Relevant - IN NOW CRM valid'!$T$2:$T$2328,$A421,'Relevant - IN NOW CRM valid'!$G$2:$G$2328,"UK",'Relevant - IN NOW CRM valid'!$M$2:$M$2328,"Research",'Relevant - IN NOW CRM valid'!$R$2:$R$2328,"Academic")+COUNTIFS('Relevant - IN NOW CRM unknown'!$T$2:$T$1227,$A421,'Relevant - IN NOW CRM unknown'!$G$2:$G$1227,"UK",'Relevant - IN NOW CRM unknown'!$M$2:$M$1227,"Research",'Relevant - IN NOW CRM unknown'!$R$2:$R$1227,"Academic")+COUNTIFS('Relevant - Not CRM not valid'!$T$2:$T$416,$A421,'Relevant - Not CRM not valid'!$G$2:$G$416,"UK",'Relevant - Not CRM not valid'!$M$2:$M$416,"Research",'Relevant - Not CRM not valid'!$R$2:$R$416,"Academic")+COUNTIFS('Relevant - In CRM not valid'!$T$2:$T$46,$A421,'Relevant - In CRM not valid'!$G$2:$G$46,"UK",'Relevant - In CRM not valid'!$M$2:$M$46,"Research",'Relevant - In CRM not valid'!$R$2:$R$46,"Academic")</f>
        <v>0</v>
      </c>
      <c r="J421" s="2">
        <f>COUNTIFS('Relevant - In CRM valid'!$T$2:$T$4699,$A421,'Relevant - In CRM valid'!$G$2:$G$4699,"UK",'Relevant - In CRM valid'!$M$2:$M$4699,"Finance")+COUNTIFS('Relevant - In CRM unknown'!$T$2:$T$253,$A421,'Relevant - In CRM unknown'!$G$2:$G$253,"UK",'Relevant - In CRM unknown'!$M$2:$M$253,"Finance")+COUNTIFS('Relevant - IN NOW CRM valid'!$T$2:$T$2328,$A421,'Relevant - IN NOW CRM valid'!$G$2:$G$2328,"UK",'Relevant - IN NOW CRM valid'!$M$2:$M$2328,"Finance")+COUNTIFS('Relevant - IN NOW CRM unknown'!$T$2:$T$1227,$A421,'Relevant - IN NOW CRM unknown'!$G$2:$G$1227,"UK",'Relevant - IN NOW CRM unknown'!$M$2:$M$1227,"Finance")+COUNTIFS('Relevant - Not CRM not valid'!$T$2:$T$416,$A421,'Relevant - Not CRM not valid'!$G$2:$G$416,"UK",'Relevant - Not CRM not valid'!$M$2:$M$416,"Finance")+COUNTIFS('Relevant - In CRM not valid'!$T$2:$T$46,$A421,'Relevant - In CRM not valid'!$G$2:$G$46,"UK",'Relevant - In CRM not valid'!$M$2:$M$46,"Finance")</f>
        <v>0</v>
      </c>
      <c r="K421" s="2">
        <f>COUNTIFS('Relevant - In CRM valid'!$T$2:$T$4699,$A421,'Relevant - In CRM valid'!$G$2:$G$4699,"UK",'Relevant - In CRM valid'!$M$2:$M$4699,"IT/Systems")+COUNTIFS('Relevant - In CRM unknown'!$T$2:$T$253,$A421,'Relevant - In CRM unknown'!$G$2:$G$253,"UK",'Relevant - In CRM unknown'!$M$2:$M$253,"IT/Systems")+COUNTIFS('Relevant - IN NOW CRM valid'!$T$2:$T$2328,$A421,'Relevant - IN NOW CRM valid'!$G$2:$G$2328,"UK",'Relevant - IN NOW CRM valid'!$M$2:$M$2328,"IT/Systems")+COUNTIFS('Relevant - IN NOW CRM unknown'!$T$2:$T$1227,$A421,'Relevant - IN NOW CRM unknown'!$G$2:$G$1227,"UK",'Relevant - IN NOW CRM unknown'!$M$2:$M$1227,"IT/Systems")+COUNTIFS('Relevant - Not CRM not valid'!$T$2:$T$416,$A421,'Relevant - Not CRM not valid'!$G$2:$G$416,"UK",'Relevant - Not CRM not valid'!$M$2:$M$416,"IT/Systems")+COUNTIFS('Relevant - In CRM not valid'!$T$2:$T$46,$A421,'Relevant - In CRM not valid'!$G$2:$G$46,"UK",'Relevant - In CRM not valid'!$M$2:$M$46,"IT/Systems")</f>
        <v>0</v>
      </c>
      <c r="L421" s="2">
        <f>COUNTIFS('Relevant - In CRM valid'!$T$2:$T$4699,$A421,'Relevant - In CRM valid'!$G$2:$G$4699,"UK",'Relevant - In CRM valid'!$M$2:$M$4699,"")+COUNTIFS('Relevant - In CRM unknown'!$T$2:$T$253,$A421,'Relevant - In CRM unknown'!$G$2:$G$253,"UK",'Relevant - In CRM unknown'!$M$2:$M$253,"")+COUNTIFS('Relevant - IN NOW CRM valid'!$T$2:$T$2328,$A421,'Relevant - IN NOW CRM valid'!$G$2:$G$2328,"UK",'Relevant - IN NOW CRM valid'!$M$2:$M$2328,"")+COUNTIFS('Relevant - IN NOW CRM unknown'!$T$2:$T$1227,$A421,'Relevant - IN NOW CRM unknown'!$G$2:$G$1227,"UK",'Relevant - IN NOW CRM unknown'!$M$2:$M$1227,"")+COUNTIFS('Relevant - Not CRM not valid'!$T$2:$T$416,$A421,'Relevant - Not CRM not valid'!$G$2:$G$416,"UK",'Relevant - Not CRM not valid'!$M$2:$M$416,"")+COUNTIFS('Relevant - In CRM not valid'!$T$2:$T$46,$A421,'Relevant - In CRM not valid'!$G$2:$G$46,"UK",'Relevant - In CRM not valid'!$M$2:$M$46,"")</f>
        <v>0</v>
      </c>
      <c r="M421" s="2">
        <f t="shared" si="12"/>
        <v>1</v>
      </c>
      <c r="N421" s="2">
        <f>COUNTIFS('Relevant - In CRM valid'!$T$2:$T$4699,$A421,'Relevant - In CRM valid'!$G$2:$G$4699,"UK",'Relevant - In CRM valid'!$Q$2:$Q$4699,"valid")+COUNTIFS('Relevant - In CRM unknown'!$T$2:$T$253,$A421,'Relevant - In CRM unknown'!$G$2:$G$253,"UK",'Relevant - In CRM unknown'!$Q$2:$Q$253,"valid")+COUNTIFS('Relevant - IN NOW CRM valid'!$T$2:$T$2328,$A421,'Relevant - IN NOW CRM valid'!$G$2:$G$2328,"UK",'Relevant - IN NOW CRM valid'!$Q$2:$Q$2328,"valid")+COUNTIFS('Relevant - IN NOW CRM unknown'!$T$2:$T$1227,$A421,'Relevant - IN NOW CRM unknown'!$G$2:$G$1227,"UK",'Relevant - IN NOW CRM unknown'!$Q$2:$Q$1227,"valid")+COUNTIFS('Relevant - Not CRM not valid'!$T$2:$T$416,$A421,'Relevant - Not CRM not valid'!$G$2:$G$416,"UK",'Relevant - Not CRM not valid'!$Q$2:$Q$416,"valid")+COUNTIFS('Relevant - In CRM not valid'!$T$2:$T$46,$A421,'Relevant - In CRM not valid'!$G$2:$G$46,"UK",'Relevant - In CRM not valid'!$Q$2:$Q$46,"valid")</f>
        <v>0</v>
      </c>
      <c r="O421" s="2" t="str">
        <f t="shared" si="13"/>
        <v>Finance  IT/Systems</v>
      </c>
    </row>
    <row r="422" spans="1:15" ht="15" customHeight="1">
      <c r="A422" s="2" t="s">
        <v>951</v>
      </c>
      <c r="B422" s="2" t="s">
        <v>952</v>
      </c>
      <c r="C422" s="2" t="s">
        <v>368</v>
      </c>
      <c r="D422" s="2" t="str">
        <f>IFERROR(INDEX('UK Target Institutions'!$D$2:$D$727,MATCH($A422,'UK Target Institutions'!$A$2:$A$727,0)),"")</f>
        <v>No</v>
      </c>
      <c r="E422" s="2">
        <f>COUNTIFS('Relevant - In CRM valid'!$T$2:$T$4699,$A422,'Relevant - In CRM valid'!$G$2:$G$4699,"UK")+COUNTIFS('Relevant - In CRM unknown'!$T$2:$T$253,$A422,'Relevant - In CRM unknown'!$G$2:$G$253,"UK")+COUNTIFS('Relevant - IN NOW CRM valid'!$T$2:$T$2328,$A422,'Relevant - IN NOW CRM valid'!$G$2:$G$2328,"UK")+COUNTIFS('Relevant - IN NOW CRM unknown'!$T$2:$T$1227,$A422,'Relevant - IN NOW CRM unknown'!$G$2:$G$1227,"UK")+COUNTIFS('Relevant - Not CRM not valid'!$T$2:$T$416,$A422,'Relevant - Not CRM not valid'!$G$2:$G$416,"UK")+COUNTIFS('Relevant - In CRM not valid'!$T$2:$T$46,$A422,'Relevant - In CRM not valid'!$G$2:$G$46,"UK")</f>
        <v>1</v>
      </c>
      <c r="F422" s="2">
        <f>COUNTIFS('Relevant - In CRM valid'!$T$2:$T$4699,$A422,'Relevant - In CRM valid'!$G$2:$G$4699,"UK",'Relevant - In CRM valid'!$M$2:$M$4699,"Research")+COUNTIFS('Relevant - In CRM unknown'!$T$2:$T$253,$A422,'Relevant - In CRM unknown'!$G$2:$G$253,"UK",'Relevant - In CRM unknown'!$M$2:$M$253,"Research")+COUNTIFS('Relevant - IN NOW CRM valid'!$T$2:$T$2328,$A422,'Relevant - IN NOW CRM valid'!$G$2:$G$2328,"UK",'Relevant - IN NOW CRM valid'!$M$2:$M$2328,"Research")+COUNTIFS('Relevant - IN NOW CRM unknown'!$T$2:$T$1227,$A422,'Relevant - IN NOW CRM unknown'!$G$2:$G$1227,"UK",'Relevant - IN NOW CRM unknown'!$M$2:$M$1227,"Research")+COUNTIFS('Relevant - Not CRM not valid'!$T$2:$T$416,$A422,'Relevant - Not CRM not valid'!$G$2:$G$416,"UK",'Relevant - Not CRM not valid'!$M$2:$M$416,"Research")+COUNTIFS('Relevant - In CRM not valid'!$T$2:$T$46,$A422,'Relevant - In CRM not valid'!$G$2:$G$46,"UK",'Relevant - In CRM not valid'!$M$2:$M$46,"Research")</f>
        <v>0</v>
      </c>
      <c r="G422" s="2">
        <f>COUNTIFS('Relevant - In CRM valid'!$T$2:$T$4699,$A422,'Relevant - In CRM valid'!$G$2:$G$4699,"UK",'Relevant - In CRM valid'!$M$2:$M$4699,"Research",'Relevant - In CRM valid'!$R$2:$R$4699,"Senior")+COUNTIFS('Relevant - In CRM unknown'!$T$2:$T$253,$A422,'Relevant - In CRM unknown'!$G$2:$G$253,"UK",'Relevant - In CRM unknown'!$M$2:$M$253,"Research",'Relevant - In CRM unknown'!$R$2:$R$253,"Senior")+COUNTIFS('Relevant - IN NOW CRM valid'!$T$2:$T$2328,$A422,'Relevant - IN NOW CRM valid'!$G$2:$G$2328,"UK",'Relevant - IN NOW CRM valid'!$M$2:$M$2328,"Research",'Relevant - IN NOW CRM valid'!$R$2:$R$2328,"Senior")+COUNTIFS('Relevant - IN NOW CRM unknown'!$T$2:$T$1227,$A422,'Relevant - IN NOW CRM unknown'!$G$2:$G$1227,"UK",'Relevant - IN NOW CRM unknown'!$M$2:$M$1227,"Research",'Relevant - IN NOW CRM unknown'!$R$2:$R$1227,"Senior")+COUNTIFS('Relevant - Not CRM not valid'!$T$2:$T$416,$A422,'Relevant - Not CRM not valid'!$G$2:$G$416,"UK",'Relevant - Not CRM not valid'!$M$2:$M$416,"Research",'Relevant - Not CRM not valid'!$R$2:$R$416,"Senior")+COUNTIFS('Relevant - In CRM not valid'!$T$2:$T$46,$A422,'Relevant - In CRM not valid'!$G$2:$G$46,"UK",'Relevant - In CRM not valid'!$M$2:$M$46,"Research",'Relevant - In CRM not valid'!$R$2:$R$46,"Senior")</f>
        <v>0</v>
      </c>
      <c r="H422" s="2">
        <f>COUNTIFS('Relevant - In CRM valid'!$T$2:$T$4699,$A422,'Relevant - In CRM valid'!$G$2:$G$4699,"UK",'Relevant - In CRM valid'!$M$2:$M$4699,"Research",'Relevant - In CRM valid'!$R$2:$R$4699,"Operational")+COUNTIFS('Relevant - In CRM unknown'!$T$2:$T$253,$A422,'Relevant - In CRM unknown'!$G$2:$G$253,"UK",'Relevant - In CRM unknown'!$M$2:$M$253,"Research",'Relevant - In CRM unknown'!$R$2:$R$253,"Operational")+COUNTIFS('Relevant - IN NOW CRM valid'!$T$2:$T$2328,$A422,'Relevant - IN NOW CRM valid'!$G$2:$G$2328,"UK",'Relevant - IN NOW CRM valid'!$M$2:$M$2328,"Research",'Relevant - IN NOW CRM valid'!$R$2:$R$2328,"Operational")+COUNTIFS('Relevant - IN NOW CRM unknown'!$T$2:$T$1227,$A422,'Relevant - IN NOW CRM unknown'!$G$2:$G$1227,"UK",'Relevant - IN NOW CRM unknown'!$M$2:$M$1227,"Research",'Relevant - IN NOW CRM unknown'!$R$2:$R$1227,"Operational")+COUNTIFS('Relevant - Not CRM not valid'!$T$2:$T$416,$A422,'Relevant - Not CRM not valid'!$G$2:$G$416,"UK",'Relevant - Not CRM not valid'!$M$2:$M$416,"Research",'Relevant - Not CRM not valid'!$R$2:$R$416,"Operational")+COUNTIFS('Relevant - In CRM not valid'!$T$2:$T$46,$A422,'Relevant - In CRM not valid'!$G$2:$G$46,"UK",'Relevant - In CRM not valid'!$M$2:$M$46,"Research",'Relevant - In CRM not valid'!$R$2:$R$46,"Operational")</f>
        <v>0</v>
      </c>
      <c r="I422" s="2">
        <f>COUNTIFS('Relevant - In CRM valid'!$T$2:$T$4699,$A422,'Relevant - In CRM valid'!$G$2:$G$4699,"UK",'Relevant - In CRM valid'!$M$2:$M$4699,"Research",'Relevant - In CRM valid'!$R$2:$R$4699,"Academic")+COUNTIFS('Relevant - In CRM unknown'!$T$2:$T$253,$A422,'Relevant - In CRM unknown'!$G$2:$G$253,"UK",'Relevant - In CRM unknown'!$M$2:$M$253,"Research",'Relevant - In CRM unknown'!$R$2:$R$253,"Academic")+COUNTIFS('Relevant - IN NOW CRM valid'!$T$2:$T$2328,$A422,'Relevant - IN NOW CRM valid'!$G$2:$G$2328,"UK",'Relevant - IN NOW CRM valid'!$M$2:$M$2328,"Research",'Relevant - IN NOW CRM valid'!$R$2:$R$2328,"Academic")+COUNTIFS('Relevant - IN NOW CRM unknown'!$T$2:$T$1227,$A422,'Relevant - IN NOW CRM unknown'!$G$2:$G$1227,"UK",'Relevant - IN NOW CRM unknown'!$M$2:$M$1227,"Research",'Relevant - IN NOW CRM unknown'!$R$2:$R$1227,"Academic")+COUNTIFS('Relevant - Not CRM not valid'!$T$2:$T$416,$A422,'Relevant - Not CRM not valid'!$G$2:$G$416,"UK",'Relevant - Not CRM not valid'!$M$2:$M$416,"Research",'Relevant - Not CRM not valid'!$R$2:$R$416,"Academic")+COUNTIFS('Relevant - In CRM not valid'!$T$2:$T$46,$A422,'Relevant - In CRM not valid'!$G$2:$G$46,"UK",'Relevant - In CRM not valid'!$M$2:$M$46,"Research",'Relevant - In CRM not valid'!$R$2:$R$46,"Academic")</f>
        <v>0</v>
      </c>
      <c r="J422" s="2">
        <f>COUNTIFS('Relevant - In CRM valid'!$T$2:$T$4699,$A422,'Relevant - In CRM valid'!$G$2:$G$4699,"UK",'Relevant - In CRM valid'!$M$2:$M$4699,"Finance")+COUNTIFS('Relevant - In CRM unknown'!$T$2:$T$253,$A422,'Relevant - In CRM unknown'!$G$2:$G$253,"UK",'Relevant - In CRM unknown'!$M$2:$M$253,"Finance")+COUNTIFS('Relevant - IN NOW CRM valid'!$T$2:$T$2328,$A422,'Relevant - IN NOW CRM valid'!$G$2:$G$2328,"UK",'Relevant - IN NOW CRM valid'!$M$2:$M$2328,"Finance")+COUNTIFS('Relevant - IN NOW CRM unknown'!$T$2:$T$1227,$A422,'Relevant - IN NOW CRM unknown'!$G$2:$G$1227,"UK",'Relevant - IN NOW CRM unknown'!$M$2:$M$1227,"Finance")+COUNTIFS('Relevant - Not CRM not valid'!$T$2:$T$416,$A422,'Relevant - Not CRM not valid'!$G$2:$G$416,"UK",'Relevant - Not CRM not valid'!$M$2:$M$416,"Finance")+COUNTIFS('Relevant - In CRM not valid'!$T$2:$T$46,$A422,'Relevant - In CRM not valid'!$G$2:$G$46,"UK",'Relevant - In CRM not valid'!$M$2:$M$46,"Finance")</f>
        <v>0</v>
      </c>
      <c r="K422" s="2">
        <f>COUNTIFS('Relevant - In CRM valid'!$T$2:$T$4699,$A422,'Relevant - In CRM valid'!$G$2:$G$4699,"UK",'Relevant - In CRM valid'!$M$2:$M$4699,"IT/Systems")+COUNTIFS('Relevant - In CRM unknown'!$T$2:$T$253,$A422,'Relevant - In CRM unknown'!$G$2:$G$253,"UK",'Relevant - In CRM unknown'!$M$2:$M$253,"IT/Systems")+COUNTIFS('Relevant - IN NOW CRM valid'!$T$2:$T$2328,$A422,'Relevant - IN NOW CRM valid'!$G$2:$G$2328,"UK",'Relevant - IN NOW CRM valid'!$M$2:$M$2328,"IT/Systems")+COUNTIFS('Relevant - IN NOW CRM unknown'!$T$2:$T$1227,$A422,'Relevant - IN NOW CRM unknown'!$G$2:$G$1227,"UK",'Relevant - IN NOW CRM unknown'!$M$2:$M$1227,"IT/Systems")+COUNTIFS('Relevant - Not CRM not valid'!$T$2:$T$416,$A422,'Relevant - Not CRM not valid'!$G$2:$G$416,"UK",'Relevant - Not CRM not valid'!$M$2:$M$416,"IT/Systems")+COUNTIFS('Relevant - In CRM not valid'!$T$2:$T$46,$A422,'Relevant - In CRM not valid'!$G$2:$G$46,"UK",'Relevant - In CRM not valid'!$M$2:$M$46,"IT/Systems")</f>
        <v>0</v>
      </c>
      <c r="L422" s="2">
        <f>COUNTIFS('Relevant - In CRM valid'!$T$2:$T$4699,$A422,'Relevant - In CRM valid'!$G$2:$G$4699,"UK",'Relevant - In CRM valid'!$M$2:$M$4699,"")+COUNTIFS('Relevant - In CRM unknown'!$T$2:$T$253,$A422,'Relevant - In CRM unknown'!$G$2:$G$253,"UK",'Relevant - In CRM unknown'!$M$2:$M$253,"")+COUNTIFS('Relevant - IN NOW CRM valid'!$T$2:$T$2328,$A422,'Relevant - IN NOW CRM valid'!$G$2:$G$2328,"UK",'Relevant - IN NOW CRM valid'!$M$2:$M$2328,"")+COUNTIFS('Relevant - IN NOW CRM unknown'!$T$2:$T$1227,$A422,'Relevant - IN NOW CRM unknown'!$G$2:$G$1227,"UK",'Relevant - IN NOW CRM unknown'!$M$2:$M$1227,"")+COUNTIFS('Relevant - Not CRM not valid'!$T$2:$T$416,$A422,'Relevant - Not CRM not valid'!$G$2:$G$416,"UK",'Relevant - Not CRM not valid'!$M$2:$M$416,"")+COUNTIFS('Relevant - In CRM not valid'!$T$2:$T$46,$A422,'Relevant - In CRM not valid'!$G$2:$G$46,"UK",'Relevant - In CRM not valid'!$M$2:$M$46,"")</f>
        <v>0</v>
      </c>
      <c r="M422" s="2">
        <f t="shared" si="12"/>
        <v>0</v>
      </c>
      <c r="N422" s="2">
        <f>COUNTIFS('Relevant - In CRM valid'!$T$2:$T$4699,$A422,'Relevant - In CRM valid'!$G$2:$G$4699,"UK",'Relevant - In CRM valid'!$Q$2:$Q$4699,"valid")+COUNTIFS('Relevant - In CRM unknown'!$T$2:$T$253,$A422,'Relevant - In CRM unknown'!$G$2:$G$253,"UK",'Relevant - In CRM unknown'!$Q$2:$Q$253,"valid")+COUNTIFS('Relevant - IN NOW CRM valid'!$T$2:$T$2328,$A422,'Relevant - IN NOW CRM valid'!$G$2:$G$2328,"UK",'Relevant - IN NOW CRM valid'!$Q$2:$Q$2328,"valid")+COUNTIFS('Relevant - IN NOW CRM unknown'!$T$2:$T$1227,$A422,'Relevant - IN NOW CRM unknown'!$G$2:$G$1227,"UK",'Relevant - IN NOW CRM unknown'!$Q$2:$Q$1227,"valid")+COUNTIFS('Relevant - Not CRM not valid'!$T$2:$T$416,$A422,'Relevant - Not CRM not valid'!$G$2:$G$416,"UK",'Relevant - Not CRM not valid'!$Q$2:$Q$416,"valid")+COUNTIFS('Relevant - In CRM not valid'!$T$2:$T$46,$A422,'Relevant - In CRM not valid'!$G$2:$G$46,"UK",'Relevant - In CRM not valid'!$Q$2:$Q$46,"valid")</f>
        <v>1</v>
      </c>
      <c r="O422" s="2" t="str">
        <f t="shared" si="13"/>
        <v>Research  Finance  IT/Systems</v>
      </c>
    </row>
    <row r="423" spans="1:15" ht="15" customHeight="1">
      <c r="A423" s="2" t="s">
        <v>953</v>
      </c>
      <c r="B423" s="2" t="s">
        <v>954</v>
      </c>
      <c r="C423" s="2" t="s">
        <v>1570</v>
      </c>
      <c r="D423" s="2" t="str">
        <f>IFERROR(INDEX('UK Target Institutions'!$D$2:$D$727,MATCH($A423,'UK Target Institutions'!$A$2:$A$727,0)),"")</f>
        <v>No</v>
      </c>
      <c r="E423" s="2">
        <f>COUNTIFS('Relevant - In CRM valid'!$T$2:$T$4699,$A423,'Relevant - In CRM valid'!$G$2:$G$4699,"UK")+COUNTIFS('Relevant - In CRM unknown'!$T$2:$T$253,$A423,'Relevant - In CRM unknown'!$G$2:$G$253,"UK")+COUNTIFS('Relevant - IN NOW CRM valid'!$T$2:$T$2328,$A423,'Relevant - IN NOW CRM valid'!$G$2:$G$2328,"UK")+COUNTIFS('Relevant - IN NOW CRM unknown'!$T$2:$T$1227,$A423,'Relevant - IN NOW CRM unknown'!$G$2:$G$1227,"UK")+COUNTIFS('Relevant - Not CRM not valid'!$T$2:$T$416,$A423,'Relevant - Not CRM not valid'!$G$2:$G$416,"UK")+COUNTIFS('Relevant - In CRM not valid'!$T$2:$T$46,$A423,'Relevant - In CRM not valid'!$G$2:$G$46,"UK")</f>
        <v>1</v>
      </c>
      <c r="F423" s="2">
        <f>COUNTIFS('Relevant - In CRM valid'!$T$2:$T$4699,$A423,'Relevant - In CRM valid'!$G$2:$G$4699,"UK",'Relevant - In CRM valid'!$M$2:$M$4699,"Research")+COUNTIFS('Relevant - In CRM unknown'!$T$2:$T$253,$A423,'Relevant - In CRM unknown'!$G$2:$G$253,"UK",'Relevant - In CRM unknown'!$M$2:$M$253,"Research")+COUNTIFS('Relevant - IN NOW CRM valid'!$T$2:$T$2328,$A423,'Relevant - IN NOW CRM valid'!$G$2:$G$2328,"UK",'Relevant - IN NOW CRM valid'!$M$2:$M$2328,"Research")+COUNTIFS('Relevant - IN NOW CRM unknown'!$T$2:$T$1227,$A423,'Relevant - IN NOW CRM unknown'!$G$2:$G$1227,"UK",'Relevant - IN NOW CRM unknown'!$M$2:$M$1227,"Research")+COUNTIFS('Relevant - Not CRM not valid'!$T$2:$T$416,$A423,'Relevant - Not CRM not valid'!$G$2:$G$416,"UK",'Relevant - Not CRM not valid'!$M$2:$M$416,"Research")+COUNTIFS('Relevant - In CRM not valid'!$T$2:$T$46,$A423,'Relevant - In CRM not valid'!$G$2:$G$46,"UK",'Relevant - In CRM not valid'!$M$2:$M$46,"Research")</f>
        <v>1</v>
      </c>
      <c r="G423" s="2">
        <f>COUNTIFS('Relevant - In CRM valid'!$T$2:$T$4699,$A423,'Relevant - In CRM valid'!$G$2:$G$4699,"UK",'Relevant - In CRM valid'!$M$2:$M$4699,"Research",'Relevant - In CRM valid'!$R$2:$R$4699,"Senior")+COUNTIFS('Relevant - In CRM unknown'!$T$2:$T$253,$A423,'Relevant - In CRM unknown'!$G$2:$G$253,"UK",'Relevant - In CRM unknown'!$M$2:$M$253,"Research",'Relevant - In CRM unknown'!$R$2:$R$253,"Senior")+COUNTIFS('Relevant - IN NOW CRM valid'!$T$2:$T$2328,$A423,'Relevant - IN NOW CRM valid'!$G$2:$G$2328,"UK",'Relevant - IN NOW CRM valid'!$M$2:$M$2328,"Research",'Relevant - IN NOW CRM valid'!$R$2:$R$2328,"Senior")+COUNTIFS('Relevant - IN NOW CRM unknown'!$T$2:$T$1227,$A423,'Relevant - IN NOW CRM unknown'!$G$2:$G$1227,"UK",'Relevant - IN NOW CRM unknown'!$M$2:$M$1227,"Research",'Relevant - IN NOW CRM unknown'!$R$2:$R$1227,"Senior")+COUNTIFS('Relevant - Not CRM not valid'!$T$2:$T$416,$A423,'Relevant - Not CRM not valid'!$G$2:$G$416,"UK",'Relevant - Not CRM not valid'!$M$2:$M$416,"Research",'Relevant - Not CRM not valid'!$R$2:$R$416,"Senior")+COUNTIFS('Relevant - In CRM not valid'!$T$2:$T$46,$A423,'Relevant - In CRM not valid'!$G$2:$G$46,"UK",'Relevant - In CRM not valid'!$M$2:$M$46,"Research",'Relevant - In CRM not valid'!$R$2:$R$46,"Senior")</f>
        <v>1</v>
      </c>
      <c r="H423" s="2">
        <f>COUNTIFS('Relevant - In CRM valid'!$T$2:$T$4699,$A423,'Relevant - In CRM valid'!$G$2:$G$4699,"UK",'Relevant - In CRM valid'!$M$2:$M$4699,"Research",'Relevant - In CRM valid'!$R$2:$R$4699,"Operational")+COUNTIFS('Relevant - In CRM unknown'!$T$2:$T$253,$A423,'Relevant - In CRM unknown'!$G$2:$G$253,"UK",'Relevant - In CRM unknown'!$M$2:$M$253,"Research",'Relevant - In CRM unknown'!$R$2:$R$253,"Operational")+COUNTIFS('Relevant - IN NOW CRM valid'!$T$2:$T$2328,$A423,'Relevant - IN NOW CRM valid'!$G$2:$G$2328,"UK",'Relevant - IN NOW CRM valid'!$M$2:$M$2328,"Research",'Relevant - IN NOW CRM valid'!$R$2:$R$2328,"Operational")+COUNTIFS('Relevant - IN NOW CRM unknown'!$T$2:$T$1227,$A423,'Relevant - IN NOW CRM unknown'!$G$2:$G$1227,"UK",'Relevant - IN NOW CRM unknown'!$M$2:$M$1227,"Research",'Relevant - IN NOW CRM unknown'!$R$2:$R$1227,"Operational")+COUNTIFS('Relevant - Not CRM not valid'!$T$2:$T$416,$A423,'Relevant - Not CRM not valid'!$G$2:$G$416,"UK",'Relevant - Not CRM not valid'!$M$2:$M$416,"Research",'Relevant - Not CRM not valid'!$R$2:$R$416,"Operational")+COUNTIFS('Relevant - In CRM not valid'!$T$2:$T$46,$A423,'Relevant - In CRM not valid'!$G$2:$G$46,"UK",'Relevant - In CRM not valid'!$M$2:$M$46,"Research",'Relevant - In CRM not valid'!$R$2:$R$46,"Operational")</f>
        <v>0</v>
      </c>
      <c r="I423" s="2">
        <f>COUNTIFS('Relevant - In CRM valid'!$T$2:$T$4699,$A423,'Relevant - In CRM valid'!$G$2:$G$4699,"UK",'Relevant - In CRM valid'!$M$2:$M$4699,"Research",'Relevant - In CRM valid'!$R$2:$R$4699,"Academic")+COUNTIFS('Relevant - In CRM unknown'!$T$2:$T$253,$A423,'Relevant - In CRM unknown'!$G$2:$G$253,"UK",'Relevant - In CRM unknown'!$M$2:$M$253,"Research",'Relevant - In CRM unknown'!$R$2:$R$253,"Academic")+COUNTIFS('Relevant - IN NOW CRM valid'!$T$2:$T$2328,$A423,'Relevant - IN NOW CRM valid'!$G$2:$G$2328,"UK",'Relevant - IN NOW CRM valid'!$M$2:$M$2328,"Research",'Relevant - IN NOW CRM valid'!$R$2:$R$2328,"Academic")+COUNTIFS('Relevant - IN NOW CRM unknown'!$T$2:$T$1227,$A423,'Relevant - IN NOW CRM unknown'!$G$2:$G$1227,"UK",'Relevant - IN NOW CRM unknown'!$M$2:$M$1227,"Research",'Relevant - IN NOW CRM unknown'!$R$2:$R$1227,"Academic")+COUNTIFS('Relevant - Not CRM not valid'!$T$2:$T$416,$A423,'Relevant - Not CRM not valid'!$G$2:$G$416,"UK",'Relevant - Not CRM not valid'!$M$2:$M$416,"Research",'Relevant - Not CRM not valid'!$R$2:$R$416,"Academic")+COUNTIFS('Relevant - In CRM not valid'!$T$2:$T$46,$A423,'Relevant - In CRM not valid'!$G$2:$G$46,"UK",'Relevant - In CRM not valid'!$M$2:$M$46,"Research",'Relevant - In CRM not valid'!$R$2:$R$46,"Academic")</f>
        <v>0</v>
      </c>
      <c r="J423" s="2">
        <f>COUNTIFS('Relevant - In CRM valid'!$T$2:$T$4699,$A423,'Relevant - In CRM valid'!$G$2:$G$4699,"UK",'Relevant - In CRM valid'!$M$2:$M$4699,"Finance")+COUNTIFS('Relevant - In CRM unknown'!$T$2:$T$253,$A423,'Relevant - In CRM unknown'!$G$2:$G$253,"UK",'Relevant - In CRM unknown'!$M$2:$M$253,"Finance")+COUNTIFS('Relevant - IN NOW CRM valid'!$T$2:$T$2328,$A423,'Relevant - IN NOW CRM valid'!$G$2:$G$2328,"UK",'Relevant - IN NOW CRM valid'!$M$2:$M$2328,"Finance")+COUNTIFS('Relevant - IN NOW CRM unknown'!$T$2:$T$1227,$A423,'Relevant - IN NOW CRM unknown'!$G$2:$G$1227,"UK",'Relevant - IN NOW CRM unknown'!$M$2:$M$1227,"Finance")+COUNTIFS('Relevant - Not CRM not valid'!$T$2:$T$416,$A423,'Relevant - Not CRM not valid'!$G$2:$G$416,"UK",'Relevant - Not CRM not valid'!$M$2:$M$416,"Finance")+COUNTIFS('Relevant - In CRM not valid'!$T$2:$T$46,$A423,'Relevant - In CRM not valid'!$G$2:$G$46,"UK",'Relevant - In CRM not valid'!$M$2:$M$46,"Finance")</f>
        <v>0</v>
      </c>
      <c r="K423" s="2">
        <f>COUNTIFS('Relevant - In CRM valid'!$T$2:$T$4699,$A423,'Relevant - In CRM valid'!$G$2:$G$4699,"UK",'Relevant - In CRM valid'!$M$2:$M$4699,"IT/Systems")+COUNTIFS('Relevant - In CRM unknown'!$T$2:$T$253,$A423,'Relevant - In CRM unknown'!$G$2:$G$253,"UK",'Relevant - In CRM unknown'!$M$2:$M$253,"IT/Systems")+COUNTIFS('Relevant - IN NOW CRM valid'!$T$2:$T$2328,$A423,'Relevant - IN NOW CRM valid'!$G$2:$G$2328,"UK",'Relevant - IN NOW CRM valid'!$M$2:$M$2328,"IT/Systems")+COUNTIFS('Relevant - IN NOW CRM unknown'!$T$2:$T$1227,$A423,'Relevant - IN NOW CRM unknown'!$G$2:$G$1227,"UK",'Relevant - IN NOW CRM unknown'!$M$2:$M$1227,"IT/Systems")+COUNTIFS('Relevant - Not CRM not valid'!$T$2:$T$416,$A423,'Relevant - Not CRM not valid'!$G$2:$G$416,"UK",'Relevant - Not CRM not valid'!$M$2:$M$416,"IT/Systems")+COUNTIFS('Relevant - In CRM not valid'!$T$2:$T$46,$A423,'Relevant - In CRM not valid'!$G$2:$G$46,"UK",'Relevant - In CRM not valid'!$M$2:$M$46,"IT/Systems")</f>
        <v>0</v>
      </c>
      <c r="L423" s="2">
        <f>COUNTIFS('Relevant - In CRM valid'!$T$2:$T$4699,$A423,'Relevant - In CRM valid'!$G$2:$G$4699,"UK",'Relevant - In CRM valid'!$M$2:$M$4699,"")+COUNTIFS('Relevant - In CRM unknown'!$T$2:$T$253,$A423,'Relevant - In CRM unknown'!$G$2:$G$253,"UK",'Relevant - In CRM unknown'!$M$2:$M$253,"")+COUNTIFS('Relevant - IN NOW CRM valid'!$T$2:$T$2328,$A423,'Relevant - IN NOW CRM valid'!$G$2:$G$2328,"UK",'Relevant - IN NOW CRM valid'!$M$2:$M$2328,"")+COUNTIFS('Relevant - IN NOW CRM unknown'!$T$2:$T$1227,$A423,'Relevant - IN NOW CRM unknown'!$G$2:$G$1227,"UK",'Relevant - IN NOW CRM unknown'!$M$2:$M$1227,"")+COUNTIFS('Relevant - Not CRM not valid'!$T$2:$T$416,$A423,'Relevant - Not CRM not valid'!$G$2:$G$416,"UK",'Relevant - Not CRM not valid'!$M$2:$M$416,"")+COUNTIFS('Relevant - In CRM not valid'!$T$2:$T$46,$A423,'Relevant - In CRM not valid'!$G$2:$G$46,"UK",'Relevant - In CRM not valid'!$M$2:$M$46,"")</f>
        <v>0</v>
      </c>
      <c r="M423" s="2">
        <f t="shared" si="12"/>
        <v>1</v>
      </c>
      <c r="N423" s="2">
        <f>COUNTIFS('Relevant - In CRM valid'!$T$2:$T$4699,$A423,'Relevant - In CRM valid'!$G$2:$G$4699,"UK",'Relevant - In CRM valid'!$Q$2:$Q$4699,"valid")+COUNTIFS('Relevant - In CRM unknown'!$T$2:$T$253,$A423,'Relevant - In CRM unknown'!$G$2:$G$253,"UK",'Relevant - In CRM unknown'!$Q$2:$Q$253,"valid")+COUNTIFS('Relevant - IN NOW CRM valid'!$T$2:$T$2328,$A423,'Relevant - IN NOW CRM valid'!$G$2:$G$2328,"UK",'Relevant - IN NOW CRM valid'!$Q$2:$Q$2328,"valid")+COUNTIFS('Relevant - IN NOW CRM unknown'!$T$2:$T$1227,$A423,'Relevant - IN NOW CRM unknown'!$G$2:$G$1227,"UK",'Relevant - IN NOW CRM unknown'!$Q$2:$Q$1227,"valid")+COUNTIFS('Relevant - Not CRM not valid'!$T$2:$T$416,$A423,'Relevant - Not CRM not valid'!$G$2:$G$416,"UK",'Relevant - Not CRM not valid'!$Q$2:$Q$416,"valid")+COUNTIFS('Relevant - In CRM not valid'!$T$2:$T$46,$A423,'Relevant - In CRM not valid'!$G$2:$G$46,"UK",'Relevant - In CRM not valid'!$Q$2:$Q$46,"valid")</f>
        <v>0</v>
      </c>
      <c r="O423" s="2" t="str">
        <f t="shared" si="13"/>
        <v>Finance  IT/Systems</v>
      </c>
    </row>
    <row r="424" spans="1:15" ht="15" customHeight="1">
      <c r="A424" s="2" t="s">
        <v>955</v>
      </c>
      <c r="B424" s="2" t="s">
        <v>956</v>
      </c>
      <c r="C424" s="2" t="s">
        <v>383</v>
      </c>
      <c r="D424" s="2" t="str">
        <f>IFERROR(INDEX('UK Target Institutions'!$D$2:$D$727,MATCH($A424,'UK Target Institutions'!$A$2:$A$727,0)),"")</f>
        <v>No</v>
      </c>
      <c r="E424" s="2">
        <f>COUNTIFS('Relevant - In CRM valid'!$T$2:$T$4699,$A424,'Relevant - In CRM valid'!$G$2:$G$4699,"UK")+COUNTIFS('Relevant - In CRM unknown'!$T$2:$T$253,$A424,'Relevant - In CRM unknown'!$G$2:$G$253,"UK")+COUNTIFS('Relevant - IN NOW CRM valid'!$T$2:$T$2328,$A424,'Relevant - IN NOW CRM valid'!$G$2:$G$2328,"UK")+COUNTIFS('Relevant - IN NOW CRM unknown'!$T$2:$T$1227,$A424,'Relevant - IN NOW CRM unknown'!$G$2:$G$1227,"UK")+COUNTIFS('Relevant - Not CRM not valid'!$T$2:$T$416,$A424,'Relevant - Not CRM not valid'!$G$2:$G$416,"UK")+COUNTIFS('Relevant - In CRM not valid'!$T$2:$T$46,$A424,'Relevant - In CRM not valid'!$G$2:$G$46,"UK")</f>
        <v>1</v>
      </c>
      <c r="F424" s="2">
        <f>COUNTIFS('Relevant - In CRM valid'!$T$2:$T$4699,$A424,'Relevant - In CRM valid'!$G$2:$G$4699,"UK",'Relevant - In CRM valid'!$M$2:$M$4699,"Research")+COUNTIFS('Relevant - In CRM unknown'!$T$2:$T$253,$A424,'Relevant - In CRM unknown'!$G$2:$G$253,"UK",'Relevant - In CRM unknown'!$M$2:$M$253,"Research")+COUNTIFS('Relevant - IN NOW CRM valid'!$T$2:$T$2328,$A424,'Relevant - IN NOW CRM valid'!$G$2:$G$2328,"UK",'Relevant - IN NOW CRM valid'!$M$2:$M$2328,"Research")+COUNTIFS('Relevant - IN NOW CRM unknown'!$T$2:$T$1227,$A424,'Relevant - IN NOW CRM unknown'!$G$2:$G$1227,"UK",'Relevant - IN NOW CRM unknown'!$M$2:$M$1227,"Research")+COUNTIFS('Relevant - Not CRM not valid'!$T$2:$T$416,$A424,'Relevant - Not CRM not valid'!$G$2:$G$416,"UK",'Relevant - Not CRM not valid'!$M$2:$M$416,"Research")+COUNTIFS('Relevant - In CRM not valid'!$T$2:$T$46,$A424,'Relevant - In CRM not valid'!$G$2:$G$46,"UK",'Relevant - In CRM not valid'!$M$2:$M$46,"Research")</f>
        <v>0</v>
      </c>
      <c r="G424" s="2">
        <f>COUNTIFS('Relevant - In CRM valid'!$T$2:$T$4699,$A424,'Relevant - In CRM valid'!$G$2:$G$4699,"UK",'Relevant - In CRM valid'!$M$2:$M$4699,"Research",'Relevant - In CRM valid'!$R$2:$R$4699,"Senior")+COUNTIFS('Relevant - In CRM unknown'!$T$2:$T$253,$A424,'Relevant - In CRM unknown'!$G$2:$G$253,"UK",'Relevant - In CRM unknown'!$M$2:$M$253,"Research",'Relevant - In CRM unknown'!$R$2:$R$253,"Senior")+COUNTIFS('Relevant - IN NOW CRM valid'!$T$2:$T$2328,$A424,'Relevant - IN NOW CRM valid'!$G$2:$G$2328,"UK",'Relevant - IN NOW CRM valid'!$M$2:$M$2328,"Research",'Relevant - IN NOW CRM valid'!$R$2:$R$2328,"Senior")+COUNTIFS('Relevant - IN NOW CRM unknown'!$T$2:$T$1227,$A424,'Relevant - IN NOW CRM unknown'!$G$2:$G$1227,"UK",'Relevant - IN NOW CRM unknown'!$M$2:$M$1227,"Research",'Relevant - IN NOW CRM unknown'!$R$2:$R$1227,"Senior")+COUNTIFS('Relevant - Not CRM not valid'!$T$2:$T$416,$A424,'Relevant - Not CRM not valid'!$G$2:$G$416,"UK",'Relevant - Not CRM not valid'!$M$2:$M$416,"Research",'Relevant - Not CRM not valid'!$R$2:$R$416,"Senior")+COUNTIFS('Relevant - In CRM not valid'!$T$2:$T$46,$A424,'Relevant - In CRM not valid'!$G$2:$G$46,"UK",'Relevant - In CRM not valid'!$M$2:$M$46,"Research",'Relevant - In CRM not valid'!$R$2:$R$46,"Senior")</f>
        <v>0</v>
      </c>
      <c r="H424" s="2">
        <f>COUNTIFS('Relevant - In CRM valid'!$T$2:$T$4699,$A424,'Relevant - In CRM valid'!$G$2:$G$4699,"UK",'Relevant - In CRM valid'!$M$2:$M$4699,"Research",'Relevant - In CRM valid'!$R$2:$R$4699,"Operational")+COUNTIFS('Relevant - In CRM unknown'!$T$2:$T$253,$A424,'Relevant - In CRM unknown'!$G$2:$G$253,"UK",'Relevant - In CRM unknown'!$M$2:$M$253,"Research",'Relevant - In CRM unknown'!$R$2:$R$253,"Operational")+COUNTIFS('Relevant - IN NOW CRM valid'!$T$2:$T$2328,$A424,'Relevant - IN NOW CRM valid'!$G$2:$G$2328,"UK",'Relevant - IN NOW CRM valid'!$M$2:$M$2328,"Research",'Relevant - IN NOW CRM valid'!$R$2:$R$2328,"Operational")+COUNTIFS('Relevant - IN NOW CRM unknown'!$T$2:$T$1227,$A424,'Relevant - IN NOW CRM unknown'!$G$2:$G$1227,"UK",'Relevant - IN NOW CRM unknown'!$M$2:$M$1227,"Research",'Relevant - IN NOW CRM unknown'!$R$2:$R$1227,"Operational")+COUNTIFS('Relevant - Not CRM not valid'!$T$2:$T$416,$A424,'Relevant - Not CRM not valid'!$G$2:$G$416,"UK",'Relevant - Not CRM not valid'!$M$2:$M$416,"Research",'Relevant - Not CRM not valid'!$R$2:$R$416,"Operational")+COUNTIFS('Relevant - In CRM not valid'!$T$2:$T$46,$A424,'Relevant - In CRM not valid'!$G$2:$G$46,"UK",'Relevant - In CRM not valid'!$M$2:$M$46,"Research",'Relevant - In CRM not valid'!$R$2:$R$46,"Operational")</f>
        <v>0</v>
      </c>
      <c r="I424" s="2">
        <f>COUNTIFS('Relevant - In CRM valid'!$T$2:$T$4699,$A424,'Relevant - In CRM valid'!$G$2:$G$4699,"UK",'Relevant - In CRM valid'!$M$2:$M$4699,"Research",'Relevant - In CRM valid'!$R$2:$R$4699,"Academic")+COUNTIFS('Relevant - In CRM unknown'!$T$2:$T$253,$A424,'Relevant - In CRM unknown'!$G$2:$G$253,"UK",'Relevant - In CRM unknown'!$M$2:$M$253,"Research",'Relevant - In CRM unknown'!$R$2:$R$253,"Academic")+COUNTIFS('Relevant - IN NOW CRM valid'!$T$2:$T$2328,$A424,'Relevant - IN NOW CRM valid'!$G$2:$G$2328,"UK",'Relevant - IN NOW CRM valid'!$M$2:$M$2328,"Research",'Relevant - IN NOW CRM valid'!$R$2:$R$2328,"Academic")+COUNTIFS('Relevant - IN NOW CRM unknown'!$T$2:$T$1227,$A424,'Relevant - IN NOW CRM unknown'!$G$2:$G$1227,"UK",'Relevant - IN NOW CRM unknown'!$M$2:$M$1227,"Research",'Relevant - IN NOW CRM unknown'!$R$2:$R$1227,"Academic")+COUNTIFS('Relevant - Not CRM not valid'!$T$2:$T$416,$A424,'Relevant - Not CRM not valid'!$G$2:$G$416,"UK",'Relevant - Not CRM not valid'!$M$2:$M$416,"Research",'Relevant - Not CRM not valid'!$R$2:$R$416,"Academic")+COUNTIFS('Relevant - In CRM not valid'!$T$2:$T$46,$A424,'Relevant - In CRM not valid'!$G$2:$G$46,"UK",'Relevant - In CRM not valid'!$M$2:$M$46,"Research",'Relevant - In CRM not valid'!$R$2:$R$46,"Academic")</f>
        <v>0</v>
      </c>
      <c r="J424" s="2">
        <f>COUNTIFS('Relevant - In CRM valid'!$T$2:$T$4699,$A424,'Relevant - In CRM valid'!$G$2:$G$4699,"UK",'Relevant - In CRM valid'!$M$2:$M$4699,"Finance")+COUNTIFS('Relevant - In CRM unknown'!$T$2:$T$253,$A424,'Relevant - In CRM unknown'!$G$2:$G$253,"UK",'Relevant - In CRM unknown'!$M$2:$M$253,"Finance")+COUNTIFS('Relevant - IN NOW CRM valid'!$T$2:$T$2328,$A424,'Relevant - IN NOW CRM valid'!$G$2:$G$2328,"UK",'Relevant - IN NOW CRM valid'!$M$2:$M$2328,"Finance")+COUNTIFS('Relevant - IN NOW CRM unknown'!$T$2:$T$1227,$A424,'Relevant - IN NOW CRM unknown'!$G$2:$G$1227,"UK",'Relevant - IN NOW CRM unknown'!$M$2:$M$1227,"Finance")+COUNTIFS('Relevant - Not CRM not valid'!$T$2:$T$416,$A424,'Relevant - Not CRM not valid'!$G$2:$G$416,"UK",'Relevant - Not CRM not valid'!$M$2:$M$416,"Finance")+COUNTIFS('Relevant - In CRM not valid'!$T$2:$T$46,$A424,'Relevant - In CRM not valid'!$G$2:$G$46,"UK",'Relevant - In CRM not valid'!$M$2:$M$46,"Finance")</f>
        <v>0</v>
      </c>
      <c r="K424" s="2">
        <f>COUNTIFS('Relevant - In CRM valid'!$T$2:$T$4699,$A424,'Relevant - In CRM valid'!$G$2:$G$4699,"UK",'Relevant - In CRM valid'!$M$2:$M$4699,"IT/Systems")+COUNTIFS('Relevant - In CRM unknown'!$T$2:$T$253,$A424,'Relevant - In CRM unknown'!$G$2:$G$253,"UK",'Relevant - In CRM unknown'!$M$2:$M$253,"IT/Systems")+COUNTIFS('Relevant - IN NOW CRM valid'!$T$2:$T$2328,$A424,'Relevant - IN NOW CRM valid'!$G$2:$G$2328,"UK",'Relevant - IN NOW CRM valid'!$M$2:$M$2328,"IT/Systems")+COUNTIFS('Relevant - IN NOW CRM unknown'!$T$2:$T$1227,$A424,'Relevant - IN NOW CRM unknown'!$G$2:$G$1227,"UK",'Relevant - IN NOW CRM unknown'!$M$2:$M$1227,"IT/Systems")+COUNTIFS('Relevant - Not CRM not valid'!$T$2:$T$416,$A424,'Relevant - Not CRM not valid'!$G$2:$G$416,"UK",'Relevant - Not CRM not valid'!$M$2:$M$416,"IT/Systems")+COUNTIFS('Relevant - In CRM not valid'!$T$2:$T$46,$A424,'Relevant - In CRM not valid'!$G$2:$G$46,"UK",'Relevant - In CRM not valid'!$M$2:$M$46,"IT/Systems")</f>
        <v>0</v>
      </c>
      <c r="L424" s="2">
        <f>COUNTIFS('Relevant - In CRM valid'!$T$2:$T$4699,$A424,'Relevant - In CRM valid'!$G$2:$G$4699,"UK",'Relevant - In CRM valid'!$M$2:$M$4699,"")+COUNTIFS('Relevant - In CRM unknown'!$T$2:$T$253,$A424,'Relevant - In CRM unknown'!$G$2:$G$253,"UK",'Relevant - In CRM unknown'!$M$2:$M$253,"")+COUNTIFS('Relevant - IN NOW CRM valid'!$T$2:$T$2328,$A424,'Relevant - IN NOW CRM valid'!$G$2:$G$2328,"UK",'Relevant - IN NOW CRM valid'!$M$2:$M$2328,"")+COUNTIFS('Relevant - IN NOW CRM unknown'!$T$2:$T$1227,$A424,'Relevant - IN NOW CRM unknown'!$G$2:$G$1227,"UK",'Relevant - IN NOW CRM unknown'!$M$2:$M$1227,"")+COUNTIFS('Relevant - Not CRM not valid'!$T$2:$T$416,$A424,'Relevant - Not CRM not valid'!$G$2:$G$416,"UK",'Relevant - Not CRM not valid'!$M$2:$M$416,"")+COUNTIFS('Relevant - In CRM not valid'!$T$2:$T$46,$A424,'Relevant - In CRM not valid'!$G$2:$G$46,"UK",'Relevant - In CRM not valid'!$M$2:$M$46,"")</f>
        <v>1</v>
      </c>
      <c r="M424" s="2">
        <f t="shared" si="12"/>
        <v>0</v>
      </c>
      <c r="N424" s="2">
        <f>COUNTIFS('Relevant - In CRM valid'!$T$2:$T$4699,$A424,'Relevant - In CRM valid'!$G$2:$G$4699,"UK",'Relevant - In CRM valid'!$Q$2:$Q$4699,"valid")+COUNTIFS('Relevant - In CRM unknown'!$T$2:$T$253,$A424,'Relevant - In CRM unknown'!$G$2:$G$253,"UK",'Relevant - In CRM unknown'!$Q$2:$Q$253,"valid")+COUNTIFS('Relevant - IN NOW CRM valid'!$T$2:$T$2328,$A424,'Relevant - IN NOW CRM valid'!$G$2:$G$2328,"UK",'Relevant - IN NOW CRM valid'!$Q$2:$Q$2328,"valid")+COUNTIFS('Relevant - IN NOW CRM unknown'!$T$2:$T$1227,$A424,'Relevant - IN NOW CRM unknown'!$G$2:$G$1227,"UK",'Relevant - IN NOW CRM unknown'!$Q$2:$Q$1227,"valid")+COUNTIFS('Relevant - Not CRM not valid'!$T$2:$T$416,$A424,'Relevant - Not CRM not valid'!$G$2:$G$416,"UK",'Relevant - Not CRM not valid'!$Q$2:$Q$416,"valid")+COUNTIFS('Relevant - In CRM not valid'!$T$2:$T$46,$A424,'Relevant - In CRM not valid'!$G$2:$G$46,"UK",'Relevant - In CRM not valid'!$Q$2:$Q$46,"valid")</f>
        <v>1</v>
      </c>
      <c r="O424" s="2" t="str">
        <f t="shared" si="13"/>
        <v>Research  Finance  IT/Systems</v>
      </c>
    </row>
    <row r="425" spans="1:15" ht="15" customHeight="1">
      <c r="A425" s="2" t="s">
        <v>957</v>
      </c>
      <c r="B425" s="2" t="s">
        <v>958</v>
      </c>
      <c r="C425" s="2" t="s">
        <v>1570</v>
      </c>
      <c r="D425" s="2" t="str">
        <f>IFERROR(INDEX('UK Target Institutions'!$D$2:$D$727,MATCH($A425,'UK Target Institutions'!$A$2:$A$727,0)),"")</f>
        <v>No</v>
      </c>
      <c r="E425" s="2">
        <f>COUNTIFS('Relevant - In CRM valid'!$T$2:$T$4699,$A425,'Relevant - In CRM valid'!$G$2:$G$4699,"UK")+COUNTIFS('Relevant - In CRM unknown'!$T$2:$T$253,$A425,'Relevant - In CRM unknown'!$G$2:$G$253,"UK")+COUNTIFS('Relevant - IN NOW CRM valid'!$T$2:$T$2328,$A425,'Relevant - IN NOW CRM valid'!$G$2:$G$2328,"UK")+COUNTIFS('Relevant - IN NOW CRM unknown'!$T$2:$T$1227,$A425,'Relevant - IN NOW CRM unknown'!$G$2:$G$1227,"UK")+COUNTIFS('Relevant - Not CRM not valid'!$T$2:$T$416,$A425,'Relevant - Not CRM not valid'!$G$2:$G$416,"UK")+COUNTIFS('Relevant - In CRM not valid'!$T$2:$T$46,$A425,'Relevant - In CRM not valid'!$G$2:$G$46,"UK")</f>
        <v>1</v>
      </c>
      <c r="F425" s="2">
        <f>COUNTIFS('Relevant - In CRM valid'!$T$2:$T$4699,$A425,'Relevant - In CRM valid'!$G$2:$G$4699,"UK",'Relevant - In CRM valid'!$M$2:$M$4699,"Research")+COUNTIFS('Relevant - In CRM unknown'!$T$2:$T$253,$A425,'Relevant - In CRM unknown'!$G$2:$G$253,"UK",'Relevant - In CRM unknown'!$M$2:$M$253,"Research")+COUNTIFS('Relevant - IN NOW CRM valid'!$T$2:$T$2328,$A425,'Relevant - IN NOW CRM valid'!$G$2:$G$2328,"UK",'Relevant - IN NOW CRM valid'!$M$2:$M$2328,"Research")+COUNTIFS('Relevant - IN NOW CRM unknown'!$T$2:$T$1227,$A425,'Relevant - IN NOW CRM unknown'!$G$2:$G$1227,"UK",'Relevant - IN NOW CRM unknown'!$M$2:$M$1227,"Research")+COUNTIFS('Relevant - Not CRM not valid'!$T$2:$T$416,$A425,'Relevant - Not CRM not valid'!$G$2:$G$416,"UK",'Relevant - Not CRM not valid'!$M$2:$M$416,"Research")+COUNTIFS('Relevant - In CRM not valid'!$T$2:$T$46,$A425,'Relevant - In CRM not valid'!$G$2:$G$46,"UK",'Relevant - In CRM not valid'!$M$2:$M$46,"Research")</f>
        <v>0</v>
      </c>
      <c r="G425" s="2">
        <f>COUNTIFS('Relevant - In CRM valid'!$T$2:$T$4699,$A425,'Relevant - In CRM valid'!$G$2:$G$4699,"UK",'Relevant - In CRM valid'!$M$2:$M$4699,"Research",'Relevant - In CRM valid'!$R$2:$R$4699,"Senior")+COUNTIFS('Relevant - In CRM unknown'!$T$2:$T$253,$A425,'Relevant - In CRM unknown'!$G$2:$G$253,"UK",'Relevant - In CRM unknown'!$M$2:$M$253,"Research",'Relevant - In CRM unknown'!$R$2:$R$253,"Senior")+COUNTIFS('Relevant - IN NOW CRM valid'!$T$2:$T$2328,$A425,'Relevant - IN NOW CRM valid'!$G$2:$G$2328,"UK",'Relevant - IN NOW CRM valid'!$M$2:$M$2328,"Research",'Relevant - IN NOW CRM valid'!$R$2:$R$2328,"Senior")+COUNTIFS('Relevant - IN NOW CRM unknown'!$T$2:$T$1227,$A425,'Relevant - IN NOW CRM unknown'!$G$2:$G$1227,"UK",'Relevant - IN NOW CRM unknown'!$M$2:$M$1227,"Research",'Relevant - IN NOW CRM unknown'!$R$2:$R$1227,"Senior")+COUNTIFS('Relevant - Not CRM not valid'!$T$2:$T$416,$A425,'Relevant - Not CRM not valid'!$G$2:$G$416,"UK",'Relevant - Not CRM not valid'!$M$2:$M$416,"Research",'Relevant - Not CRM not valid'!$R$2:$R$416,"Senior")+COUNTIFS('Relevant - In CRM not valid'!$T$2:$T$46,$A425,'Relevant - In CRM not valid'!$G$2:$G$46,"UK",'Relevant - In CRM not valid'!$M$2:$M$46,"Research",'Relevant - In CRM not valid'!$R$2:$R$46,"Senior")</f>
        <v>0</v>
      </c>
      <c r="H425" s="2">
        <f>COUNTIFS('Relevant - In CRM valid'!$T$2:$T$4699,$A425,'Relevant - In CRM valid'!$G$2:$G$4699,"UK",'Relevant - In CRM valid'!$M$2:$M$4699,"Research",'Relevant - In CRM valid'!$R$2:$R$4699,"Operational")+COUNTIFS('Relevant - In CRM unknown'!$T$2:$T$253,$A425,'Relevant - In CRM unknown'!$G$2:$G$253,"UK",'Relevant - In CRM unknown'!$M$2:$M$253,"Research",'Relevant - In CRM unknown'!$R$2:$R$253,"Operational")+COUNTIFS('Relevant - IN NOW CRM valid'!$T$2:$T$2328,$A425,'Relevant - IN NOW CRM valid'!$G$2:$G$2328,"UK",'Relevant - IN NOW CRM valid'!$M$2:$M$2328,"Research",'Relevant - IN NOW CRM valid'!$R$2:$R$2328,"Operational")+COUNTIFS('Relevant - IN NOW CRM unknown'!$T$2:$T$1227,$A425,'Relevant - IN NOW CRM unknown'!$G$2:$G$1227,"UK",'Relevant - IN NOW CRM unknown'!$M$2:$M$1227,"Research",'Relevant - IN NOW CRM unknown'!$R$2:$R$1227,"Operational")+COUNTIFS('Relevant - Not CRM not valid'!$T$2:$T$416,$A425,'Relevant - Not CRM not valid'!$G$2:$G$416,"UK",'Relevant - Not CRM not valid'!$M$2:$M$416,"Research",'Relevant - Not CRM not valid'!$R$2:$R$416,"Operational")+COUNTIFS('Relevant - In CRM not valid'!$T$2:$T$46,$A425,'Relevant - In CRM not valid'!$G$2:$G$46,"UK",'Relevant - In CRM not valid'!$M$2:$M$46,"Research",'Relevant - In CRM not valid'!$R$2:$R$46,"Operational")</f>
        <v>0</v>
      </c>
      <c r="I425" s="2">
        <f>COUNTIFS('Relevant - In CRM valid'!$T$2:$T$4699,$A425,'Relevant - In CRM valid'!$G$2:$G$4699,"UK",'Relevant - In CRM valid'!$M$2:$M$4699,"Research",'Relevant - In CRM valid'!$R$2:$R$4699,"Academic")+COUNTIFS('Relevant - In CRM unknown'!$T$2:$T$253,$A425,'Relevant - In CRM unknown'!$G$2:$G$253,"UK",'Relevant - In CRM unknown'!$M$2:$M$253,"Research",'Relevant - In CRM unknown'!$R$2:$R$253,"Academic")+COUNTIFS('Relevant - IN NOW CRM valid'!$T$2:$T$2328,$A425,'Relevant - IN NOW CRM valid'!$G$2:$G$2328,"UK",'Relevant - IN NOW CRM valid'!$M$2:$M$2328,"Research",'Relevant - IN NOW CRM valid'!$R$2:$R$2328,"Academic")+COUNTIFS('Relevant - IN NOW CRM unknown'!$T$2:$T$1227,$A425,'Relevant - IN NOW CRM unknown'!$G$2:$G$1227,"UK",'Relevant - IN NOW CRM unknown'!$M$2:$M$1227,"Research",'Relevant - IN NOW CRM unknown'!$R$2:$R$1227,"Academic")+COUNTIFS('Relevant - Not CRM not valid'!$T$2:$T$416,$A425,'Relevant - Not CRM not valid'!$G$2:$G$416,"UK",'Relevant - Not CRM not valid'!$M$2:$M$416,"Research",'Relevant - Not CRM not valid'!$R$2:$R$416,"Academic")+COUNTIFS('Relevant - In CRM not valid'!$T$2:$T$46,$A425,'Relevant - In CRM not valid'!$G$2:$G$46,"UK",'Relevant - In CRM not valid'!$M$2:$M$46,"Research",'Relevant - In CRM not valid'!$R$2:$R$46,"Academic")</f>
        <v>0</v>
      </c>
      <c r="J425" s="2">
        <f>COUNTIFS('Relevant - In CRM valid'!$T$2:$T$4699,$A425,'Relevant - In CRM valid'!$G$2:$G$4699,"UK",'Relevant - In CRM valid'!$M$2:$M$4699,"Finance")+COUNTIFS('Relevant - In CRM unknown'!$T$2:$T$253,$A425,'Relevant - In CRM unknown'!$G$2:$G$253,"UK",'Relevant - In CRM unknown'!$M$2:$M$253,"Finance")+COUNTIFS('Relevant - IN NOW CRM valid'!$T$2:$T$2328,$A425,'Relevant - IN NOW CRM valid'!$G$2:$G$2328,"UK",'Relevant - IN NOW CRM valid'!$M$2:$M$2328,"Finance")+COUNTIFS('Relevant - IN NOW CRM unknown'!$T$2:$T$1227,$A425,'Relevant - IN NOW CRM unknown'!$G$2:$G$1227,"UK",'Relevant - IN NOW CRM unknown'!$M$2:$M$1227,"Finance")+COUNTIFS('Relevant - Not CRM not valid'!$T$2:$T$416,$A425,'Relevant - Not CRM not valid'!$G$2:$G$416,"UK",'Relevant - Not CRM not valid'!$M$2:$M$416,"Finance")+COUNTIFS('Relevant - In CRM not valid'!$T$2:$T$46,$A425,'Relevant - In CRM not valid'!$G$2:$G$46,"UK",'Relevant - In CRM not valid'!$M$2:$M$46,"Finance")</f>
        <v>1</v>
      </c>
      <c r="K425" s="2">
        <f>COUNTIFS('Relevant - In CRM valid'!$T$2:$T$4699,$A425,'Relevant - In CRM valid'!$G$2:$G$4699,"UK",'Relevant - In CRM valid'!$M$2:$M$4699,"IT/Systems")+COUNTIFS('Relevant - In CRM unknown'!$T$2:$T$253,$A425,'Relevant - In CRM unknown'!$G$2:$G$253,"UK",'Relevant - In CRM unknown'!$M$2:$M$253,"IT/Systems")+COUNTIFS('Relevant - IN NOW CRM valid'!$T$2:$T$2328,$A425,'Relevant - IN NOW CRM valid'!$G$2:$G$2328,"UK",'Relevant - IN NOW CRM valid'!$M$2:$M$2328,"IT/Systems")+COUNTIFS('Relevant - IN NOW CRM unknown'!$T$2:$T$1227,$A425,'Relevant - IN NOW CRM unknown'!$G$2:$G$1227,"UK",'Relevant - IN NOW CRM unknown'!$M$2:$M$1227,"IT/Systems")+COUNTIFS('Relevant - Not CRM not valid'!$T$2:$T$416,$A425,'Relevant - Not CRM not valid'!$G$2:$G$416,"UK",'Relevant - Not CRM not valid'!$M$2:$M$416,"IT/Systems")+COUNTIFS('Relevant - In CRM not valid'!$T$2:$T$46,$A425,'Relevant - In CRM not valid'!$G$2:$G$46,"UK",'Relevant - In CRM not valid'!$M$2:$M$46,"IT/Systems")</f>
        <v>0</v>
      </c>
      <c r="L425" s="2">
        <f>COUNTIFS('Relevant - In CRM valid'!$T$2:$T$4699,$A425,'Relevant - In CRM valid'!$G$2:$G$4699,"UK",'Relevant - In CRM valid'!$M$2:$M$4699,"")+COUNTIFS('Relevant - In CRM unknown'!$T$2:$T$253,$A425,'Relevant - In CRM unknown'!$G$2:$G$253,"UK",'Relevant - In CRM unknown'!$M$2:$M$253,"")+COUNTIFS('Relevant - IN NOW CRM valid'!$T$2:$T$2328,$A425,'Relevant - IN NOW CRM valid'!$G$2:$G$2328,"UK",'Relevant - IN NOW CRM valid'!$M$2:$M$2328,"")+COUNTIFS('Relevant - IN NOW CRM unknown'!$T$2:$T$1227,$A425,'Relevant - IN NOW CRM unknown'!$G$2:$G$1227,"UK",'Relevant - IN NOW CRM unknown'!$M$2:$M$1227,"")+COUNTIFS('Relevant - Not CRM not valid'!$T$2:$T$416,$A425,'Relevant - Not CRM not valid'!$G$2:$G$416,"UK",'Relevant - Not CRM not valid'!$M$2:$M$416,"")+COUNTIFS('Relevant - In CRM not valid'!$T$2:$T$46,$A425,'Relevant - In CRM not valid'!$G$2:$G$46,"UK",'Relevant - In CRM not valid'!$M$2:$M$46,"")</f>
        <v>0</v>
      </c>
      <c r="M425" s="2">
        <f t="shared" si="12"/>
        <v>1</v>
      </c>
      <c r="N425" s="2">
        <f>COUNTIFS('Relevant - In CRM valid'!$T$2:$T$4699,$A425,'Relevant - In CRM valid'!$G$2:$G$4699,"UK",'Relevant - In CRM valid'!$Q$2:$Q$4699,"valid")+COUNTIFS('Relevant - In CRM unknown'!$T$2:$T$253,$A425,'Relevant - In CRM unknown'!$G$2:$G$253,"UK",'Relevant - In CRM unknown'!$Q$2:$Q$253,"valid")+COUNTIFS('Relevant - IN NOW CRM valid'!$T$2:$T$2328,$A425,'Relevant - IN NOW CRM valid'!$G$2:$G$2328,"UK",'Relevant - IN NOW CRM valid'!$Q$2:$Q$2328,"valid")+COUNTIFS('Relevant - IN NOW CRM unknown'!$T$2:$T$1227,$A425,'Relevant - IN NOW CRM unknown'!$G$2:$G$1227,"UK",'Relevant - IN NOW CRM unknown'!$Q$2:$Q$1227,"valid")+COUNTIFS('Relevant - Not CRM not valid'!$T$2:$T$416,$A425,'Relevant - Not CRM not valid'!$G$2:$G$416,"UK",'Relevant - Not CRM not valid'!$Q$2:$Q$416,"valid")+COUNTIFS('Relevant - In CRM not valid'!$T$2:$T$46,$A425,'Relevant - In CRM not valid'!$G$2:$G$46,"UK",'Relevant - In CRM not valid'!$Q$2:$Q$46,"valid")</f>
        <v>1</v>
      </c>
      <c r="O425" s="2" t="str">
        <f t="shared" si="13"/>
        <v>Research  IT/Systems</v>
      </c>
    </row>
    <row r="426" spans="1:15" ht="15" customHeight="1">
      <c r="A426" s="2" t="s">
        <v>959</v>
      </c>
      <c r="B426" s="2" t="s">
        <v>960</v>
      </c>
      <c r="C426" s="2" t="s">
        <v>1570</v>
      </c>
      <c r="D426" s="2" t="str">
        <f>IFERROR(INDEX('UK Target Institutions'!$D$2:$D$727,MATCH($A426,'UK Target Institutions'!$A$2:$A$727,0)),"")</f>
        <v>No</v>
      </c>
      <c r="E426" s="2">
        <f>COUNTIFS('Relevant - In CRM valid'!$T$2:$T$4699,$A426,'Relevant - In CRM valid'!$G$2:$G$4699,"UK")+COUNTIFS('Relevant - In CRM unknown'!$T$2:$T$253,$A426,'Relevant - In CRM unknown'!$G$2:$G$253,"UK")+COUNTIFS('Relevant - IN NOW CRM valid'!$T$2:$T$2328,$A426,'Relevant - IN NOW CRM valid'!$G$2:$G$2328,"UK")+COUNTIFS('Relevant - IN NOW CRM unknown'!$T$2:$T$1227,$A426,'Relevant - IN NOW CRM unknown'!$G$2:$G$1227,"UK")+COUNTIFS('Relevant - Not CRM not valid'!$T$2:$T$416,$A426,'Relevant - Not CRM not valid'!$G$2:$G$416,"UK")+COUNTIFS('Relevant - In CRM not valid'!$T$2:$T$46,$A426,'Relevant - In CRM not valid'!$G$2:$G$46,"UK")</f>
        <v>1</v>
      </c>
      <c r="F426" s="2">
        <f>COUNTIFS('Relevant - In CRM valid'!$T$2:$T$4699,$A426,'Relevant - In CRM valid'!$G$2:$G$4699,"UK",'Relevant - In CRM valid'!$M$2:$M$4699,"Research")+COUNTIFS('Relevant - In CRM unknown'!$T$2:$T$253,$A426,'Relevant - In CRM unknown'!$G$2:$G$253,"UK",'Relevant - In CRM unknown'!$M$2:$M$253,"Research")+COUNTIFS('Relevant - IN NOW CRM valid'!$T$2:$T$2328,$A426,'Relevant - IN NOW CRM valid'!$G$2:$G$2328,"UK",'Relevant - IN NOW CRM valid'!$M$2:$M$2328,"Research")+COUNTIFS('Relevant - IN NOW CRM unknown'!$T$2:$T$1227,$A426,'Relevant - IN NOW CRM unknown'!$G$2:$G$1227,"UK",'Relevant - IN NOW CRM unknown'!$M$2:$M$1227,"Research")+COUNTIFS('Relevant - Not CRM not valid'!$T$2:$T$416,$A426,'Relevant - Not CRM not valid'!$G$2:$G$416,"UK",'Relevant - Not CRM not valid'!$M$2:$M$416,"Research")+COUNTIFS('Relevant - In CRM not valid'!$T$2:$T$46,$A426,'Relevant - In CRM not valid'!$G$2:$G$46,"UK",'Relevant - In CRM not valid'!$M$2:$M$46,"Research")</f>
        <v>0</v>
      </c>
      <c r="G426" s="2">
        <f>COUNTIFS('Relevant - In CRM valid'!$T$2:$T$4699,$A426,'Relevant - In CRM valid'!$G$2:$G$4699,"UK",'Relevant - In CRM valid'!$M$2:$M$4699,"Research",'Relevant - In CRM valid'!$R$2:$R$4699,"Senior")+COUNTIFS('Relevant - In CRM unknown'!$T$2:$T$253,$A426,'Relevant - In CRM unknown'!$G$2:$G$253,"UK",'Relevant - In CRM unknown'!$M$2:$M$253,"Research",'Relevant - In CRM unknown'!$R$2:$R$253,"Senior")+COUNTIFS('Relevant - IN NOW CRM valid'!$T$2:$T$2328,$A426,'Relevant - IN NOW CRM valid'!$G$2:$G$2328,"UK",'Relevant - IN NOW CRM valid'!$M$2:$M$2328,"Research",'Relevant - IN NOW CRM valid'!$R$2:$R$2328,"Senior")+COUNTIFS('Relevant - IN NOW CRM unknown'!$T$2:$T$1227,$A426,'Relevant - IN NOW CRM unknown'!$G$2:$G$1227,"UK",'Relevant - IN NOW CRM unknown'!$M$2:$M$1227,"Research",'Relevant - IN NOW CRM unknown'!$R$2:$R$1227,"Senior")+COUNTIFS('Relevant - Not CRM not valid'!$T$2:$T$416,$A426,'Relevant - Not CRM not valid'!$G$2:$G$416,"UK",'Relevant - Not CRM not valid'!$M$2:$M$416,"Research",'Relevant - Not CRM not valid'!$R$2:$R$416,"Senior")+COUNTIFS('Relevant - In CRM not valid'!$T$2:$T$46,$A426,'Relevant - In CRM not valid'!$G$2:$G$46,"UK",'Relevant - In CRM not valid'!$M$2:$M$46,"Research",'Relevant - In CRM not valid'!$R$2:$R$46,"Senior")</f>
        <v>0</v>
      </c>
      <c r="H426" s="2">
        <f>COUNTIFS('Relevant - In CRM valid'!$T$2:$T$4699,$A426,'Relevant - In CRM valid'!$G$2:$G$4699,"UK",'Relevant - In CRM valid'!$M$2:$M$4699,"Research",'Relevant - In CRM valid'!$R$2:$R$4699,"Operational")+COUNTIFS('Relevant - In CRM unknown'!$T$2:$T$253,$A426,'Relevant - In CRM unknown'!$G$2:$G$253,"UK",'Relevant - In CRM unknown'!$M$2:$M$253,"Research",'Relevant - In CRM unknown'!$R$2:$R$253,"Operational")+COUNTIFS('Relevant - IN NOW CRM valid'!$T$2:$T$2328,$A426,'Relevant - IN NOW CRM valid'!$G$2:$G$2328,"UK",'Relevant - IN NOW CRM valid'!$M$2:$M$2328,"Research",'Relevant - IN NOW CRM valid'!$R$2:$R$2328,"Operational")+COUNTIFS('Relevant - IN NOW CRM unknown'!$T$2:$T$1227,$A426,'Relevant - IN NOW CRM unknown'!$G$2:$G$1227,"UK",'Relevant - IN NOW CRM unknown'!$M$2:$M$1227,"Research",'Relevant - IN NOW CRM unknown'!$R$2:$R$1227,"Operational")+COUNTIFS('Relevant - Not CRM not valid'!$T$2:$T$416,$A426,'Relevant - Not CRM not valid'!$G$2:$G$416,"UK",'Relevant - Not CRM not valid'!$M$2:$M$416,"Research",'Relevant - Not CRM not valid'!$R$2:$R$416,"Operational")+COUNTIFS('Relevant - In CRM not valid'!$T$2:$T$46,$A426,'Relevant - In CRM not valid'!$G$2:$G$46,"UK",'Relevant - In CRM not valid'!$M$2:$M$46,"Research",'Relevant - In CRM not valid'!$R$2:$R$46,"Operational")</f>
        <v>0</v>
      </c>
      <c r="I426" s="2">
        <f>COUNTIFS('Relevant - In CRM valid'!$T$2:$T$4699,$A426,'Relevant - In CRM valid'!$G$2:$G$4699,"UK",'Relevant - In CRM valid'!$M$2:$M$4699,"Research",'Relevant - In CRM valid'!$R$2:$R$4699,"Academic")+COUNTIFS('Relevant - In CRM unknown'!$T$2:$T$253,$A426,'Relevant - In CRM unknown'!$G$2:$G$253,"UK",'Relevant - In CRM unknown'!$M$2:$M$253,"Research",'Relevant - In CRM unknown'!$R$2:$R$253,"Academic")+COUNTIFS('Relevant - IN NOW CRM valid'!$T$2:$T$2328,$A426,'Relevant - IN NOW CRM valid'!$G$2:$G$2328,"UK",'Relevant - IN NOW CRM valid'!$M$2:$M$2328,"Research",'Relevant - IN NOW CRM valid'!$R$2:$R$2328,"Academic")+COUNTIFS('Relevant - IN NOW CRM unknown'!$T$2:$T$1227,$A426,'Relevant - IN NOW CRM unknown'!$G$2:$G$1227,"UK",'Relevant - IN NOW CRM unknown'!$M$2:$M$1227,"Research",'Relevant - IN NOW CRM unknown'!$R$2:$R$1227,"Academic")+COUNTIFS('Relevant - Not CRM not valid'!$T$2:$T$416,$A426,'Relevant - Not CRM not valid'!$G$2:$G$416,"UK",'Relevant - Not CRM not valid'!$M$2:$M$416,"Research",'Relevant - Not CRM not valid'!$R$2:$R$416,"Academic")+COUNTIFS('Relevant - In CRM not valid'!$T$2:$T$46,$A426,'Relevant - In CRM not valid'!$G$2:$G$46,"UK",'Relevant - In CRM not valid'!$M$2:$M$46,"Research",'Relevant - In CRM not valid'!$R$2:$R$46,"Academic")</f>
        <v>0</v>
      </c>
      <c r="J426" s="2">
        <f>COUNTIFS('Relevant - In CRM valid'!$T$2:$T$4699,$A426,'Relevant - In CRM valid'!$G$2:$G$4699,"UK",'Relevant - In CRM valid'!$M$2:$M$4699,"Finance")+COUNTIFS('Relevant - In CRM unknown'!$T$2:$T$253,$A426,'Relevant - In CRM unknown'!$G$2:$G$253,"UK",'Relevant - In CRM unknown'!$M$2:$M$253,"Finance")+COUNTIFS('Relevant - IN NOW CRM valid'!$T$2:$T$2328,$A426,'Relevant - IN NOW CRM valid'!$G$2:$G$2328,"UK",'Relevant - IN NOW CRM valid'!$M$2:$M$2328,"Finance")+COUNTIFS('Relevant - IN NOW CRM unknown'!$T$2:$T$1227,$A426,'Relevant - IN NOW CRM unknown'!$G$2:$G$1227,"UK",'Relevant - IN NOW CRM unknown'!$M$2:$M$1227,"Finance")+COUNTIFS('Relevant - Not CRM not valid'!$T$2:$T$416,$A426,'Relevant - Not CRM not valid'!$G$2:$G$416,"UK",'Relevant - Not CRM not valid'!$M$2:$M$416,"Finance")+COUNTIFS('Relevant - In CRM not valid'!$T$2:$T$46,$A426,'Relevant - In CRM not valid'!$G$2:$G$46,"UK",'Relevant - In CRM not valid'!$M$2:$M$46,"Finance")</f>
        <v>1</v>
      </c>
      <c r="K426" s="2">
        <f>COUNTIFS('Relevant - In CRM valid'!$T$2:$T$4699,$A426,'Relevant - In CRM valid'!$G$2:$G$4699,"UK",'Relevant - In CRM valid'!$M$2:$M$4699,"IT/Systems")+COUNTIFS('Relevant - In CRM unknown'!$T$2:$T$253,$A426,'Relevant - In CRM unknown'!$G$2:$G$253,"UK",'Relevant - In CRM unknown'!$M$2:$M$253,"IT/Systems")+COUNTIFS('Relevant - IN NOW CRM valid'!$T$2:$T$2328,$A426,'Relevant - IN NOW CRM valid'!$G$2:$G$2328,"UK",'Relevant - IN NOW CRM valid'!$M$2:$M$2328,"IT/Systems")+COUNTIFS('Relevant - IN NOW CRM unknown'!$T$2:$T$1227,$A426,'Relevant - IN NOW CRM unknown'!$G$2:$G$1227,"UK",'Relevant - IN NOW CRM unknown'!$M$2:$M$1227,"IT/Systems")+COUNTIFS('Relevant - Not CRM not valid'!$T$2:$T$416,$A426,'Relevant - Not CRM not valid'!$G$2:$G$416,"UK",'Relevant - Not CRM not valid'!$M$2:$M$416,"IT/Systems")+COUNTIFS('Relevant - In CRM not valid'!$T$2:$T$46,$A426,'Relevant - In CRM not valid'!$G$2:$G$46,"UK",'Relevant - In CRM not valid'!$M$2:$M$46,"IT/Systems")</f>
        <v>0</v>
      </c>
      <c r="L426" s="2">
        <f>COUNTIFS('Relevant - In CRM valid'!$T$2:$T$4699,$A426,'Relevant - In CRM valid'!$G$2:$G$4699,"UK",'Relevant - In CRM valid'!$M$2:$M$4699,"")+COUNTIFS('Relevant - In CRM unknown'!$T$2:$T$253,$A426,'Relevant - In CRM unknown'!$G$2:$G$253,"UK",'Relevant - In CRM unknown'!$M$2:$M$253,"")+COUNTIFS('Relevant - IN NOW CRM valid'!$T$2:$T$2328,$A426,'Relevant - IN NOW CRM valid'!$G$2:$G$2328,"UK",'Relevant - IN NOW CRM valid'!$M$2:$M$2328,"")+COUNTIFS('Relevant - IN NOW CRM unknown'!$T$2:$T$1227,$A426,'Relevant - IN NOW CRM unknown'!$G$2:$G$1227,"UK",'Relevant - IN NOW CRM unknown'!$M$2:$M$1227,"")+COUNTIFS('Relevant - Not CRM not valid'!$T$2:$T$416,$A426,'Relevant - Not CRM not valid'!$G$2:$G$416,"UK",'Relevant - Not CRM not valid'!$M$2:$M$416,"")+COUNTIFS('Relevant - In CRM not valid'!$T$2:$T$46,$A426,'Relevant - In CRM not valid'!$G$2:$G$46,"UK",'Relevant - In CRM not valid'!$M$2:$M$46,"")</f>
        <v>0</v>
      </c>
      <c r="M426" s="2">
        <f t="shared" si="12"/>
        <v>1</v>
      </c>
      <c r="N426" s="2">
        <f>COUNTIFS('Relevant - In CRM valid'!$T$2:$T$4699,$A426,'Relevant - In CRM valid'!$G$2:$G$4699,"UK",'Relevant - In CRM valid'!$Q$2:$Q$4699,"valid")+COUNTIFS('Relevant - In CRM unknown'!$T$2:$T$253,$A426,'Relevant - In CRM unknown'!$G$2:$G$253,"UK",'Relevant - In CRM unknown'!$Q$2:$Q$253,"valid")+COUNTIFS('Relevant - IN NOW CRM valid'!$T$2:$T$2328,$A426,'Relevant - IN NOW CRM valid'!$G$2:$G$2328,"UK",'Relevant - IN NOW CRM valid'!$Q$2:$Q$2328,"valid")+COUNTIFS('Relevant - IN NOW CRM unknown'!$T$2:$T$1227,$A426,'Relevant - IN NOW CRM unknown'!$G$2:$G$1227,"UK",'Relevant - IN NOW CRM unknown'!$Q$2:$Q$1227,"valid")+COUNTIFS('Relevant - Not CRM not valid'!$T$2:$T$416,$A426,'Relevant - Not CRM not valid'!$G$2:$G$416,"UK",'Relevant - Not CRM not valid'!$Q$2:$Q$416,"valid")+COUNTIFS('Relevant - In CRM not valid'!$T$2:$T$46,$A426,'Relevant - In CRM not valid'!$G$2:$G$46,"UK",'Relevant - In CRM not valid'!$Q$2:$Q$46,"valid")</f>
        <v>1</v>
      </c>
      <c r="O426" s="2" t="str">
        <f t="shared" si="13"/>
        <v>Research  IT/Systems</v>
      </c>
    </row>
    <row r="427" spans="1:15" ht="15" customHeight="1">
      <c r="A427" s="2" t="s">
        <v>961</v>
      </c>
      <c r="B427" s="2" t="s">
        <v>962</v>
      </c>
      <c r="C427" s="2" t="s">
        <v>1570</v>
      </c>
      <c r="D427" s="2" t="str">
        <f>IFERROR(INDEX('UK Target Institutions'!$D$2:$D$727,MATCH($A427,'UK Target Institutions'!$A$2:$A$727,0)),"")</f>
        <v>No</v>
      </c>
      <c r="E427" s="2">
        <f>COUNTIFS('Relevant - In CRM valid'!$T$2:$T$4699,$A427,'Relevant - In CRM valid'!$G$2:$G$4699,"UK")+COUNTIFS('Relevant - In CRM unknown'!$T$2:$T$253,$A427,'Relevant - In CRM unknown'!$G$2:$G$253,"UK")+COUNTIFS('Relevant - IN NOW CRM valid'!$T$2:$T$2328,$A427,'Relevant - IN NOW CRM valid'!$G$2:$G$2328,"UK")+COUNTIFS('Relevant - IN NOW CRM unknown'!$T$2:$T$1227,$A427,'Relevant - IN NOW CRM unknown'!$G$2:$G$1227,"UK")+COUNTIFS('Relevant - Not CRM not valid'!$T$2:$T$416,$A427,'Relevant - Not CRM not valid'!$G$2:$G$416,"UK")+COUNTIFS('Relevant - In CRM not valid'!$T$2:$T$46,$A427,'Relevant - In CRM not valid'!$G$2:$G$46,"UK")</f>
        <v>1</v>
      </c>
      <c r="F427" s="2">
        <f>COUNTIFS('Relevant - In CRM valid'!$T$2:$T$4699,$A427,'Relevant - In CRM valid'!$G$2:$G$4699,"UK",'Relevant - In CRM valid'!$M$2:$M$4699,"Research")+COUNTIFS('Relevant - In CRM unknown'!$T$2:$T$253,$A427,'Relevant - In CRM unknown'!$G$2:$G$253,"UK",'Relevant - In CRM unknown'!$M$2:$M$253,"Research")+COUNTIFS('Relevant - IN NOW CRM valid'!$T$2:$T$2328,$A427,'Relevant - IN NOW CRM valid'!$G$2:$G$2328,"UK",'Relevant - IN NOW CRM valid'!$M$2:$M$2328,"Research")+COUNTIFS('Relevant - IN NOW CRM unknown'!$T$2:$T$1227,$A427,'Relevant - IN NOW CRM unknown'!$G$2:$G$1227,"UK",'Relevant - IN NOW CRM unknown'!$M$2:$M$1227,"Research")+COUNTIFS('Relevant - Not CRM not valid'!$T$2:$T$416,$A427,'Relevant - Not CRM not valid'!$G$2:$G$416,"UK",'Relevant - Not CRM not valid'!$M$2:$M$416,"Research")+COUNTIFS('Relevant - In CRM not valid'!$T$2:$T$46,$A427,'Relevant - In CRM not valid'!$G$2:$G$46,"UK",'Relevant - In CRM not valid'!$M$2:$M$46,"Research")</f>
        <v>0</v>
      </c>
      <c r="G427" s="2">
        <f>COUNTIFS('Relevant - In CRM valid'!$T$2:$T$4699,$A427,'Relevant - In CRM valid'!$G$2:$G$4699,"UK",'Relevant - In CRM valid'!$M$2:$M$4699,"Research",'Relevant - In CRM valid'!$R$2:$R$4699,"Senior")+COUNTIFS('Relevant - In CRM unknown'!$T$2:$T$253,$A427,'Relevant - In CRM unknown'!$G$2:$G$253,"UK",'Relevant - In CRM unknown'!$M$2:$M$253,"Research",'Relevant - In CRM unknown'!$R$2:$R$253,"Senior")+COUNTIFS('Relevant - IN NOW CRM valid'!$T$2:$T$2328,$A427,'Relevant - IN NOW CRM valid'!$G$2:$G$2328,"UK",'Relevant - IN NOW CRM valid'!$M$2:$M$2328,"Research",'Relevant - IN NOW CRM valid'!$R$2:$R$2328,"Senior")+COUNTIFS('Relevant - IN NOW CRM unknown'!$T$2:$T$1227,$A427,'Relevant - IN NOW CRM unknown'!$G$2:$G$1227,"UK",'Relevant - IN NOW CRM unknown'!$M$2:$M$1227,"Research",'Relevant - IN NOW CRM unknown'!$R$2:$R$1227,"Senior")+COUNTIFS('Relevant - Not CRM not valid'!$T$2:$T$416,$A427,'Relevant - Not CRM not valid'!$G$2:$G$416,"UK",'Relevant - Not CRM not valid'!$M$2:$M$416,"Research",'Relevant - Not CRM not valid'!$R$2:$R$416,"Senior")+COUNTIFS('Relevant - In CRM not valid'!$T$2:$T$46,$A427,'Relevant - In CRM not valid'!$G$2:$G$46,"UK",'Relevant - In CRM not valid'!$M$2:$M$46,"Research",'Relevant - In CRM not valid'!$R$2:$R$46,"Senior")</f>
        <v>0</v>
      </c>
      <c r="H427" s="2">
        <f>COUNTIFS('Relevant - In CRM valid'!$T$2:$T$4699,$A427,'Relevant - In CRM valid'!$G$2:$G$4699,"UK",'Relevant - In CRM valid'!$M$2:$M$4699,"Research",'Relevant - In CRM valid'!$R$2:$R$4699,"Operational")+COUNTIFS('Relevant - In CRM unknown'!$T$2:$T$253,$A427,'Relevant - In CRM unknown'!$G$2:$G$253,"UK",'Relevant - In CRM unknown'!$M$2:$M$253,"Research",'Relevant - In CRM unknown'!$R$2:$R$253,"Operational")+COUNTIFS('Relevant - IN NOW CRM valid'!$T$2:$T$2328,$A427,'Relevant - IN NOW CRM valid'!$G$2:$G$2328,"UK",'Relevant - IN NOW CRM valid'!$M$2:$M$2328,"Research",'Relevant - IN NOW CRM valid'!$R$2:$R$2328,"Operational")+COUNTIFS('Relevant - IN NOW CRM unknown'!$T$2:$T$1227,$A427,'Relevant - IN NOW CRM unknown'!$G$2:$G$1227,"UK",'Relevant - IN NOW CRM unknown'!$M$2:$M$1227,"Research",'Relevant - IN NOW CRM unknown'!$R$2:$R$1227,"Operational")+COUNTIFS('Relevant - Not CRM not valid'!$T$2:$T$416,$A427,'Relevant - Not CRM not valid'!$G$2:$G$416,"UK",'Relevant - Not CRM not valid'!$M$2:$M$416,"Research",'Relevant - Not CRM not valid'!$R$2:$R$416,"Operational")+COUNTIFS('Relevant - In CRM not valid'!$T$2:$T$46,$A427,'Relevant - In CRM not valid'!$G$2:$G$46,"UK",'Relevant - In CRM not valid'!$M$2:$M$46,"Research",'Relevant - In CRM not valid'!$R$2:$R$46,"Operational")</f>
        <v>0</v>
      </c>
      <c r="I427" s="2">
        <f>COUNTIFS('Relevant - In CRM valid'!$T$2:$T$4699,$A427,'Relevant - In CRM valid'!$G$2:$G$4699,"UK",'Relevant - In CRM valid'!$M$2:$M$4699,"Research",'Relevant - In CRM valid'!$R$2:$R$4699,"Academic")+COUNTIFS('Relevant - In CRM unknown'!$T$2:$T$253,$A427,'Relevant - In CRM unknown'!$G$2:$G$253,"UK",'Relevant - In CRM unknown'!$M$2:$M$253,"Research",'Relevant - In CRM unknown'!$R$2:$R$253,"Academic")+COUNTIFS('Relevant - IN NOW CRM valid'!$T$2:$T$2328,$A427,'Relevant - IN NOW CRM valid'!$G$2:$G$2328,"UK",'Relevant - IN NOW CRM valid'!$M$2:$M$2328,"Research",'Relevant - IN NOW CRM valid'!$R$2:$R$2328,"Academic")+COUNTIFS('Relevant - IN NOW CRM unknown'!$T$2:$T$1227,$A427,'Relevant - IN NOW CRM unknown'!$G$2:$G$1227,"UK",'Relevant - IN NOW CRM unknown'!$M$2:$M$1227,"Research",'Relevant - IN NOW CRM unknown'!$R$2:$R$1227,"Academic")+COUNTIFS('Relevant - Not CRM not valid'!$T$2:$T$416,$A427,'Relevant - Not CRM not valid'!$G$2:$G$416,"UK",'Relevant - Not CRM not valid'!$M$2:$M$416,"Research",'Relevant - Not CRM not valid'!$R$2:$R$416,"Academic")+COUNTIFS('Relevant - In CRM not valid'!$T$2:$T$46,$A427,'Relevant - In CRM not valid'!$G$2:$G$46,"UK",'Relevant - In CRM not valid'!$M$2:$M$46,"Research",'Relevant - In CRM not valid'!$R$2:$R$46,"Academic")</f>
        <v>0</v>
      </c>
      <c r="J427" s="2">
        <f>COUNTIFS('Relevant - In CRM valid'!$T$2:$T$4699,$A427,'Relevant - In CRM valid'!$G$2:$G$4699,"UK",'Relevant - In CRM valid'!$M$2:$M$4699,"Finance")+COUNTIFS('Relevant - In CRM unknown'!$T$2:$T$253,$A427,'Relevant - In CRM unknown'!$G$2:$G$253,"UK",'Relevant - In CRM unknown'!$M$2:$M$253,"Finance")+COUNTIFS('Relevant - IN NOW CRM valid'!$T$2:$T$2328,$A427,'Relevant - IN NOW CRM valid'!$G$2:$G$2328,"UK",'Relevant - IN NOW CRM valid'!$M$2:$M$2328,"Finance")+COUNTIFS('Relevant - IN NOW CRM unknown'!$T$2:$T$1227,$A427,'Relevant - IN NOW CRM unknown'!$G$2:$G$1227,"UK",'Relevant - IN NOW CRM unknown'!$M$2:$M$1227,"Finance")+COUNTIFS('Relevant - Not CRM not valid'!$T$2:$T$416,$A427,'Relevant - Not CRM not valid'!$G$2:$G$416,"UK",'Relevant - Not CRM not valid'!$M$2:$M$416,"Finance")+COUNTIFS('Relevant - In CRM not valid'!$T$2:$T$46,$A427,'Relevant - In CRM not valid'!$G$2:$G$46,"UK",'Relevant - In CRM not valid'!$M$2:$M$46,"Finance")</f>
        <v>0</v>
      </c>
      <c r="K427" s="2">
        <f>COUNTIFS('Relevant - In CRM valid'!$T$2:$T$4699,$A427,'Relevant - In CRM valid'!$G$2:$G$4699,"UK",'Relevant - In CRM valid'!$M$2:$M$4699,"IT/Systems")+COUNTIFS('Relevant - In CRM unknown'!$T$2:$T$253,$A427,'Relevant - In CRM unknown'!$G$2:$G$253,"UK",'Relevant - In CRM unknown'!$M$2:$M$253,"IT/Systems")+COUNTIFS('Relevant - IN NOW CRM valid'!$T$2:$T$2328,$A427,'Relevant - IN NOW CRM valid'!$G$2:$G$2328,"UK",'Relevant - IN NOW CRM valid'!$M$2:$M$2328,"IT/Systems")+COUNTIFS('Relevant - IN NOW CRM unknown'!$T$2:$T$1227,$A427,'Relevant - IN NOW CRM unknown'!$G$2:$G$1227,"UK",'Relevant - IN NOW CRM unknown'!$M$2:$M$1227,"IT/Systems")+COUNTIFS('Relevant - Not CRM not valid'!$T$2:$T$416,$A427,'Relevant - Not CRM not valid'!$G$2:$G$416,"UK",'Relevant - Not CRM not valid'!$M$2:$M$416,"IT/Systems")+COUNTIFS('Relevant - In CRM not valid'!$T$2:$T$46,$A427,'Relevant - In CRM not valid'!$G$2:$G$46,"UK",'Relevant - In CRM not valid'!$M$2:$M$46,"IT/Systems")</f>
        <v>1</v>
      </c>
      <c r="L427" s="2">
        <f>COUNTIFS('Relevant - In CRM valid'!$T$2:$T$4699,$A427,'Relevant - In CRM valid'!$G$2:$G$4699,"UK",'Relevant - In CRM valid'!$M$2:$M$4699,"")+COUNTIFS('Relevant - In CRM unknown'!$T$2:$T$253,$A427,'Relevant - In CRM unknown'!$G$2:$G$253,"UK",'Relevant - In CRM unknown'!$M$2:$M$253,"")+COUNTIFS('Relevant - IN NOW CRM valid'!$T$2:$T$2328,$A427,'Relevant - IN NOW CRM valid'!$G$2:$G$2328,"UK",'Relevant - IN NOW CRM valid'!$M$2:$M$2328,"")+COUNTIFS('Relevant - IN NOW CRM unknown'!$T$2:$T$1227,$A427,'Relevant - IN NOW CRM unknown'!$G$2:$G$1227,"UK",'Relevant - IN NOW CRM unknown'!$M$2:$M$1227,"")+COUNTIFS('Relevant - Not CRM not valid'!$T$2:$T$416,$A427,'Relevant - Not CRM not valid'!$G$2:$G$416,"UK",'Relevant - Not CRM not valid'!$M$2:$M$416,"")+COUNTIFS('Relevant - In CRM not valid'!$T$2:$T$46,$A427,'Relevant - In CRM not valid'!$G$2:$G$46,"UK",'Relevant - In CRM not valid'!$M$2:$M$46,"")</f>
        <v>0</v>
      </c>
      <c r="M427" s="2">
        <f t="shared" si="12"/>
        <v>1</v>
      </c>
      <c r="N427" s="2">
        <f>COUNTIFS('Relevant - In CRM valid'!$T$2:$T$4699,$A427,'Relevant - In CRM valid'!$G$2:$G$4699,"UK",'Relevant - In CRM valid'!$Q$2:$Q$4699,"valid")+COUNTIFS('Relevant - In CRM unknown'!$T$2:$T$253,$A427,'Relevant - In CRM unknown'!$G$2:$G$253,"UK",'Relevant - In CRM unknown'!$Q$2:$Q$253,"valid")+COUNTIFS('Relevant - IN NOW CRM valid'!$T$2:$T$2328,$A427,'Relevant - IN NOW CRM valid'!$G$2:$G$2328,"UK",'Relevant - IN NOW CRM valid'!$Q$2:$Q$2328,"valid")+COUNTIFS('Relevant - IN NOW CRM unknown'!$T$2:$T$1227,$A427,'Relevant - IN NOW CRM unknown'!$G$2:$G$1227,"UK",'Relevant - IN NOW CRM unknown'!$Q$2:$Q$1227,"valid")+COUNTIFS('Relevant - Not CRM not valid'!$T$2:$T$416,$A427,'Relevant - Not CRM not valid'!$G$2:$G$416,"UK",'Relevant - Not CRM not valid'!$Q$2:$Q$416,"valid")+COUNTIFS('Relevant - In CRM not valid'!$T$2:$T$46,$A427,'Relevant - In CRM not valid'!$G$2:$G$46,"UK",'Relevant - In CRM not valid'!$Q$2:$Q$46,"valid")</f>
        <v>0</v>
      </c>
      <c r="O427" s="2" t="str">
        <f t="shared" si="13"/>
        <v xml:space="preserve">Research  Finance  </v>
      </c>
    </row>
    <row r="428" spans="1:15" ht="15" customHeight="1">
      <c r="A428" s="2" t="s">
        <v>963</v>
      </c>
      <c r="B428" s="2" t="s">
        <v>964</v>
      </c>
      <c r="C428" s="2" t="s">
        <v>368</v>
      </c>
      <c r="D428" s="2" t="str">
        <f>IFERROR(INDEX('UK Target Institutions'!$D$2:$D$727,MATCH($A428,'UK Target Institutions'!$A$2:$A$727,0)),"")</f>
        <v>No</v>
      </c>
      <c r="E428" s="2">
        <f>COUNTIFS('Relevant - In CRM valid'!$T$2:$T$4699,$A428,'Relevant - In CRM valid'!$G$2:$G$4699,"UK")+COUNTIFS('Relevant - In CRM unknown'!$T$2:$T$253,$A428,'Relevant - In CRM unknown'!$G$2:$G$253,"UK")+COUNTIFS('Relevant - IN NOW CRM valid'!$T$2:$T$2328,$A428,'Relevant - IN NOW CRM valid'!$G$2:$G$2328,"UK")+COUNTIFS('Relevant - IN NOW CRM unknown'!$T$2:$T$1227,$A428,'Relevant - IN NOW CRM unknown'!$G$2:$G$1227,"UK")+COUNTIFS('Relevant - Not CRM not valid'!$T$2:$T$416,$A428,'Relevant - Not CRM not valid'!$G$2:$G$416,"UK")+COUNTIFS('Relevant - In CRM not valid'!$T$2:$T$46,$A428,'Relevant - In CRM not valid'!$G$2:$G$46,"UK")</f>
        <v>1</v>
      </c>
      <c r="F428" s="2">
        <f>COUNTIFS('Relevant - In CRM valid'!$T$2:$T$4699,$A428,'Relevant - In CRM valid'!$G$2:$G$4699,"UK",'Relevant - In CRM valid'!$M$2:$M$4699,"Research")+COUNTIFS('Relevant - In CRM unknown'!$T$2:$T$253,$A428,'Relevant - In CRM unknown'!$G$2:$G$253,"UK",'Relevant - In CRM unknown'!$M$2:$M$253,"Research")+COUNTIFS('Relevant - IN NOW CRM valid'!$T$2:$T$2328,$A428,'Relevant - IN NOW CRM valid'!$G$2:$G$2328,"UK",'Relevant - IN NOW CRM valid'!$M$2:$M$2328,"Research")+COUNTIFS('Relevant - IN NOW CRM unknown'!$T$2:$T$1227,$A428,'Relevant - IN NOW CRM unknown'!$G$2:$G$1227,"UK",'Relevant - IN NOW CRM unknown'!$M$2:$M$1227,"Research")+COUNTIFS('Relevant - Not CRM not valid'!$T$2:$T$416,$A428,'Relevant - Not CRM not valid'!$G$2:$G$416,"UK",'Relevant - Not CRM not valid'!$M$2:$M$416,"Research")+COUNTIFS('Relevant - In CRM not valid'!$T$2:$T$46,$A428,'Relevant - In CRM not valid'!$G$2:$G$46,"UK",'Relevant - In CRM not valid'!$M$2:$M$46,"Research")</f>
        <v>1</v>
      </c>
      <c r="G428" s="2">
        <f>COUNTIFS('Relevant - In CRM valid'!$T$2:$T$4699,$A428,'Relevant - In CRM valid'!$G$2:$G$4699,"UK",'Relevant - In CRM valid'!$M$2:$M$4699,"Research",'Relevant - In CRM valid'!$R$2:$R$4699,"Senior")+COUNTIFS('Relevant - In CRM unknown'!$T$2:$T$253,$A428,'Relevant - In CRM unknown'!$G$2:$G$253,"UK",'Relevant - In CRM unknown'!$M$2:$M$253,"Research",'Relevant - In CRM unknown'!$R$2:$R$253,"Senior")+COUNTIFS('Relevant - IN NOW CRM valid'!$T$2:$T$2328,$A428,'Relevant - IN NOW CRM valid'!$G$2:$G$2328,"UK",'Relevant - IN NOW CRM valid'!$M$2:$M$2328,"Research",'Relevant - IN NOW CRM valid'!$R$2:$R$2328,"Senior")+COUNTIFS('Relevant - IN NOW CRM unknown'!$T$2:$T$1227,$A428,'Relevant - IN NOW CRM unknown'!$G$2:$G$1227,"UK",'Relevant - IN NOW CRM unknown'!$M$2:$M$1227,"Research",'Relevant - IN NOW CRM unknown'!$R$2:$R$1227,"Senior")+COUNTIFS('Relevant - Not CRM not valid'!$T$2:$T$416,$A428,'Relevant - Not CRM not valid'!$G$2:$G$416,"UK",'Relevant - Not CRM not valid'!$M$2:$M$416,"Research",'Relevant - Not CRM not valid'!$R$2:$R$416,"Senior")+COUNTIFS('Relevant - In CRM not valid'!$T$2:$T$46,$A428,'Relevant - In CRM not valid'!$G$2:$G$46,"UK",'Relevant - In CRM not valid'!$M$2:$M$46,"Research",'Relevant - In CRM not valid'!$R$2:$R$46,"Senior")</f>
        <v>1</v>
      </c>
      <c r="H428" s="2">
        <f>COUNTIFS('Relevant - In CRM valid'!$T$2:$T$4699,$A428,'Relevant - In CRM valid'!$G$2:$G$4699,"UK",'Relevant - In CRM valid'!$M$2:$M$4699,"Research",'Relevant - In CRM valid'!$R$2:$R$4699,"Operational")+COUNTIFS('Relevant - In CRM unknown'!$T$2:$T$253,$A428,'Relevant - In CRM unknown'!$G$2:$G$253,"UK",'Relevant - In CRM unknown'!$M$2:$M$253,"Research",'Relevant - In CRM unknown'!$R$2:$R$253,"Operational")+COUNTIFS('Relevant - IN NOW CRM valid'!$T$2:$T$2328,$A428,'Relevant - IN NOW CRM valid'!$G$2:$G$2328,"UK",'Relevant - IN NOW CRM valid'!$M$2:$M$2328,"Research",'Relevant - IN NOW CRM valid'!$R$2:$R$2328,"Operational")+COUNTIFS('Relevant - IN NOW CRM unknown'!$T$2:$T$1227,$A428,'Relevant - IN NOW CRM unknown'!$G$2:$G$1227,"UK",'Relevant - IN NOW CRM unknown'!$M$2:$M$1227,"Research",'Relevant - IN NOW CRM unknown'!$R$2:$R$1227,"Operational")+COUNTIFS('Relevant - Not CRM not valid'!$T$2:$T$416,$A428,'Relevant - Not CRM not valid'!$G$2:$G$416,"UK",'Relevant - Not CRM not valid'!$M$2:$M$416,"Research",'Relevant - Not CRM not valid'!$R$2:$R$416,"Operational")+COUNTIFS('Relevant - In CRM not valid'!$T$2:$T$46,$A428,'Relevant - In CRM not valid'!$G$2:$G$46,"UK",'Relevant - In CRM not valid'!$M$2:$M$46,"Research",'Relevant - In CRM not valid'!$R$2:$R$46,"Operational")</f>
        <v>0</v>
      </c>
      <c r="I428" s="2">
        <f>COUNTIFS('Relevant - In CRM valid'!$T$2:$T$4699,$A428,'Relevant - In CRM valid'!$G$2:$G$4699,"UK",'Relevant - In CRM valid'!$M$2:$M$4699,"Research",'Relevant - In CRM valid'!$R$2:$R$4699,"Academic")+COUNTIFS('Relevant - In CRM unknown'!$T$2:$T$253,$A428,'Relevant - In CRM unknown'!$G$2:$G$253,"UK",'Relevant - In CRM unknown'!$M$2:$M$253,"Research",'Relevant - In CRM unknown'!$R$2:$R$253,"Academic")+COUNTIFS('Relevant - IN NOW CRM valid'!$T$2:$T$2328,$A428,'Relevant - IN NOW CRM valid'!$G$2:$G$2328,"UK",'Relevant - IN NOW CRM valid'!$M$2:$M$2328,"Research",'Relevant - IN NOW CRM valid'!$R$2:$R$2328,"Academic")+COUNTIFS('Relevant - IN NOW CRM unknown'!$T$2:$T$1227,$A428,'Relevant - IN NOW CRM unknown'!$G$2:$G$1227,"UK",'Relevant - IN NOW CRM unknown'!$M$2:$M$1227,"Research",'Relevant - IN NOW CRM unknown'!$R$2:$R$1227,"Academic")+COUNTIFS('Relevant - Not CRM not valid'!$T$2:$T$416,$A428,'Relevant - Not CRM not valid'!$G$2:$G$416,"UK",'Relevant - Not CRM not valid'!$M$2:$M$416,"Research",'Relevant - Not CRM not valid'!$R$2:$R$416,"Academic")+COUNTIFS('Relevant - In CRM not valid'!$T$2:$T$46,$A428,'Relevant - In CRM not valid'!$G$2:$G$46,"UK",'Relevant - In CRM not valid'!$M$2:$M$46,"Research",'Relevant - In CRM not valid'!$R$2:$R$46,"Academic")</f>
        <v>0</v>
      </c>
      <c r="J428" s="2">
        <f>COUNTIFS('Relevant - In CRM valid'!$T$2:$T$4699,$A428,'Relevant - In CRM valid'!$G$2:$G$4699,"UK",'Relevant - In CRM valid'!$M$2:$M$4699,"Finance")+COUNTIFS('Relevant - In CRM unknown'!$T$2:$T$253,$A428,'Relevant - In CRM unknown'!$G$2:$G$253,"UK",'Relevant - In CRM unknown'!$M$2:$M$253,"Finance")+COUNTIFS('Relevant - IN NOW CRM valid'!$T$2:$T$2328,$A428,'Relevant - IN NOW CRM valid'!$G$2:$G$2328,"UK",'Relevant - IN NOW CRM valid'!$M$2:$M$2328,"Finance")+COUNTIFS('Relevant - IN NOW CRM unknown'!$T$2:$T$1227,$A428,'Relevant - IN NOW CRM unknown'!$G$2:$G$1227,"UK",'Relevant - IN NOW CRM unknown'!$M$2:$M$1227,"Finance")+COUNTIFS('Relevant - Not CRM not valid'!$T$2:$T$416,$A428,'Relevant - Not CRM not valid'!$G$2:$G$416,"UK",'Relevant - Not CRM not valid'!$M$2:$M$416,"Finance")+COUNTIFS('Relevant - In CRM not valid'!$T$2:$T$46,$A428,'Relevant - In CRM not valid'!$G$2:$G$46,"UK",'Relevant - In CRM not valid'!$M$2:$M$46,"Finance")</f>
        <v>0</v>
      </c>
      <c r="K428" s="2">
        <f>COUNTIFS('Relevant - In CRM valid'!$T$2:$T$4699,$A428,'Relevant - In CRM valid'!$G$2:$G$4699,"UK",'Relevant - In CRM valid'!$M$2:$M$4699,"IT/Systems")+COUNTIFS('Relevant - In CRM unknown'!$T$2:$T$253,$A428,'Relevant - In CRM unknown'!$G$2:$G$253,"UK",'Relevant - In CRM unknown'!$M$2:$M$253,"IT/Systems")+COUNTIFS('Relevant - IN NOW CRM valid'!$T$2:$T$2328,$A428,'Relevant - IN NOW CRM valid'!$G$2:$G$2328,"UK",'Relevant - IN NOW CRM valid'!$M$2:$M$2328,"IT/Systems")+COUNTIFS('Relevant - IN NOW CRM unknown'!$T$2:$T$1227,$A428,'Relevant - IN NOW CRM unknown'!$G$2:$G$1227,"UK",'Relevant - IN NOW CRM unknown'!$M$2:$M$1227,"IT/Systems")+COUNTIFS('Relevant - Not CRM not valid'!$T$2:$T$416,$A428,'Relevant - Not CRM not valid'!$G$2:$G$416,"UK",'Relevant - Not CRM not valid'!$M$2:$M$416,"IT/Systems")+COUNTIFS('Relevant - In CRM not valid'!$T$2:$T$46,$A428,'Relevant - In CRM not valid'!$G$2:$G$46,"UK",'Relevant - In CRM not valid'!$M$2:$M$46,"IT/Systems")</f>
        <v>0</v>
      </c>
      <c r="L428" s="2">
        <f>COUNTIFS('Relevant - In CRM valid'!$T$2:$T$4699,$A428,'Relevant - In CRM valid'!$G$2:$G$4699,"UK",'Relevant - In CRM valid'!$M$2:$M$4699,"")+COUNTIFS('Relevant - In CRM unknown'!$T$2:$T$253,$A428,'Relevant - In CRM unknown'!$G$2:$G$253,"UK",'Relevant - In CRM unknown'!$M$2:$M$253,"")+COUNTIFS('Relevant - IN NOW CRM valid'!$T$2:$T$2328,$A428,'Relevant - IN NOW CRM valid'!$G$2:$G$2328,"UK",'Relevant - IN NOW CRM valid'!$M$2:$M$2328,"")+COUNTIFS('Relevant - IN NOW CRM unknown'!$T$2:$T$1227,$A428,'Relevant - IN NOW CRM unknown'!$G$2:$G$1227,"UK",'Relevant - IN NOW CRM unknown'!$M$2:$M$1227,"")+COUNTIFS('Relevant - Not CRM not valid'!$T$2:$T$416,$A428,'Relevant - Not CRM not valid'!$G$2:$G$416,"UK",'Relevant - Not CRM not valid'!$M$2:$M$416,"")+COUNTIFS('Relevant - In CRM not valid'!$T$2:$T$46,$A428,'Relevant - In CRM not valid'!$G$2:$G$46,"UK",'Relevant - In CRM not valid'!$M$2:$M$46,"")</f>
        <v>0</v>
      </c>
      <c r="M428" s="2">
        <f t="shared" si="12"/>
        <v>1</v>
      </c>
      <c r="N428" s="2">
        <f>COUNTIFS('Relevant - In CRM valid'!$T$2:$T$4699,$A428,'Relevant - In CRM valid'!$G$2:$G$4699,"UK",'Relevant - In CRM valid'!$Q$2:$Q$4699,"valid")+COUNTIFS('Relevant - In CRM unknown'!$T$2:$T$253,$A428,'Relevant - In CRM unknown'!$G$2:$G$253,"UK",'Relevant - In CRM unknown'!$Q$2:$Q$253,"valid")+COUNTIFS('Relevant - IN NOW CRM valid'!$T$2:$T$2328,$A428,'Relevant - IN NOW CRM valid'!$G$2:$G$2328,"UK",'Relevant - IN NOW CRM valid'!$Q$2:$Q$2328,"valid")+COUNTIFS('Relevant - IN NOW CRM unknown'!$T$2:$T$1227,$A428,'Relevant - IN NOW CRM unknown'!$G$2:$G$1227,"UK",'Relevant - IN NOW CRM unknown'!$Q$2:$Q$1227,"valid")+COUNTIFS('Relevant - Not CRM not valid'!$T$2:$T$416,$A428,'Relevant - Not CRM not valid'!$G$2:$G$416,"UK",'Relevant - Not CRM not valid'!$Q$2:$Q$416,"valid")+COUNTIFS('Relevant - In CRM not valid'!$T$2:$T$46,$A428,'Relevant - In CRM not valid'!$G$2:$G$46,"UK",'Relevant - In CRM not valid'!$Q$2:$Q$46,"valid")</f>
        <v>0</v>
      </c>
      <c r="O428" s="2" t="str">
        <f t="shared" si="13"/>
        <v>Finance  IT/Systems</v>
      </c>
    </row>
    <row r="429" spans="1:15" ht="15" customHeight="1">
      <c r="A429" s="2" t="s">
        <v>965</v>
      </c>
      <c r="B429" s="2" t="s">
        <v>966</v>
      </c>
      <c r="C429" s="2" t="s">
        <v>1570</v>
      </c>
      <c r="D429" s="2" t="str">
        <f>IFERROR(INDEX('UK Target Institutions'!$D$2:$D$727,MATCH($A429,'UK Target Institutions'!$A$2:$A$727,0)),"")</f>
        <v>No</v>
      </c>
      <c r="E429" s="2">
        <f>COUNTIFS('Relevant - In CRM valid'!$T$2:$T$4699,$A429,'Relevant - In CRM valid'!$G$2:$G$4699,"UK")+COUNTIFS('Relevant - In CRM unknown'!$T$2:$T$253,$A429,'Relevant - In CRM unknown'!$G$2:$G$253,"UK")+COUNTIFS('Relevant - IN NOW CRM valid'!$T$2:$T$2328,$A429,'Relevant - IN NOW CRM valid'!$G$2:$G$2328,"UK")+COUNTIFS('Relevant - IN NOW CRM unknown'!$T$2:$T$1227,$A429,'Relevant - IN NOW CRM unknown'!$G$2:$G$1227,"UK")+COUNTIFS('Relevant - Not CRM not valid'!$T$2:$T$416,$A429,'Relevant - Not CRM not valid'!$G$2:$G$416,"UK")+COUNTIFS('Relevant - In CRM not valid'!$T$2:$T$46,$A429,'Relevant - In CRM not valid'!$G$2:$G$46,"UK")</f>
        <v>1</v>
      </c>
      <c r="F429" s="2">
        <f>COUNTIFS('Relevant - In CRM valid'!$T$2:$T$4699,$A429,'Relevant - In CRM valid'!$G$2:$G$4699,"UK",'Relevant - In CRM valid'!$M$2:$M$4699,"Research")+COUNTIFS('Relevant - In CRM unknown'!$T$2:$T$253,$A429,'Relevant - In CRM unknown'!$G$2:$G$253,"UK",'Relevant - In CRM unknown'!$M$2:$M$253,"Research")+COUNTIFS('Relevant - IN NOW CRM valid'!$T$2:$T$2328,$A429,'Relevant - IN NOW CRM valid'!$G$2:$G$2328,"UK",'Relevant - IN NOW CRM valid'!$M$2:$M$2328,"Research")+COUNTIFS('Relevant - IN NOW CRM unknown'!$T$2:$T$1227,$A429,'Relevant - IN NOW CRM unknown'!$G$2:$G$1227,"UK",'Relevant - IN NOW CRM unknown'!$M$2:$M$1227,"Research")+COUNTIFS('Relevant - Not CRM not valid'!$T$2:$T$416,$A429,'Relevant - Not CRM not valid'!$G$2:$G$416,"UK",'Relevant - Not CRM not valid'!$M$2:$M$416,"Research")+COUNTIFS('Relevant - In CRM not valid'!$T$2:$T$46,$A429,'Relevant - In CRM not valid'!$G$2:$G$46,"UK",'Relevant - In CRM not valid'!$M$2:$M$46,"Research")</f>
        <v>1</v>
      </c>
      <c r="G429" s="2">
        <f>COUNTIFS('Relevant - In CRM valid'!$T$2:$T$4699,$A429,'Relevant - In CRM valid'!$G$2:$G$4699,"UK",'Relevant - In CRM valid'!$M$2:$M$4699,"Research",'Relevant - In CRM valid'!$R$2:$R$4699,"Senior")+COUNTIFS('Relevant - In CRM unknown'!$T$2:$T$253,$A429,'Relevant - In CRM unknown'!$G$2:$G$253,"UK",'Relevant - In CRM unknown'!$M$2:$M$253,"Research",'Relevant - In CRM unknown'!$R$2:$R$253,"Senior")+COUNTIFS('Relevant - IN NOW CRM valid'!$T$2:$T$2328,$A429,'Relevant - IN NOW CRM valid'!$G$2:$G$2328,"UK",'Relevant - IN NOW CRM valid'!$M$2:$M$2328,"Research",'Relevant - IN NOW CRM valid'!$R$2:$R$2328,"Senior")+COUNTIFS('Relevant - IN NOW CRM unknown'!$T$2:$T$1227,$A429,'Relevant - IN NOW CRM unknown'!$G$2:$G$1227,"UK",'Relevant - IN NOW CRM unknown'!$M$2:$M$1227,"Research",'Relevant - IN NOW CRM unknown'!$R$2:$R$1227,"Senior")+COUNTIFS('Relevant - Not CRM not valid'!$T$2:$T$416,$A429,'Relevant - Not CRM not valid'!$G$2:$G$416,"UK",'Relevant - Not CRM not valid'!$M$2:$M$416,"Research",'Relevant - Not CRM not valid'!$R$2:$R$416,"Senior")+COUNTIFS('Relevant - In CRM not valid'!$T$2:$T$46,$A429,'Relevant - In CRM not valid'!$G$2:$G$46,"UK",'Relevant - In CRM not valid'!$M$2:$M$46,"Research",'Relevant - In CRM not valid'!$R$2:$R$46,"Senior")</f>
        <v>1</v>
      </c>
      <c r="H429" s="2">
        <f>COUNTIFS('Relevant - In CRM valid'!$T$2:$T$4699,$A429,'Relevant - In CRM valid'!$G$2:$G$4699,"UK",'Relevant - In CRM valid'!$M$2:$M$4699,"Research",'Relevant - In CRM valid'!$R$2:$R$4699,"Operational")+COUNTIFS('Relevant - In CRM unknown'!$T$2:$T$253,$A429,'Relevant - In CRM unknown'!$G$2:$G$253,"UK",'Relevant - In CRM unknown'!$M$2:$M$253,"Research",'Relevant - In CRM unknown'!$R$2:$R$253,"Operational")+COUNTIFS('Relevant - IN NOW CRM valid'!$T$2:$T$2328,$A429,'Relevant - IN NOW CRM valid'!$G$2:$G$2328,"UK",'Relevant - IN NOW CRM valid'!$M$2:$M$2328,"Research",'Relevant - IN NOW CRM valid'!$R$2:$R$2328,"Operational")+COUNTIFS('Relevant - IN NOW CRM unknown'!$T$2:$T$1227,$A429,'Relevant - IN NOW CRM unknown'!$G$2:$G$1227,"UK",'Relevant - IN NOW CRM unknown'!$M$2:$M$1227,"Research",'Relevant - IN NOW CRM unknown'!$R$2:$R$1227,"Operational")+COUNTIFS('Relevant - Not CRM not valid'!$T$2:$T$416,$A429,'Relevant - Not CRM not valid'!$G$2:$G$416,"UK",'Relevant - Not CRM not valid'!$M$2:$M$416,"Research",'Relevant - Not CRM not valid'!$R$2:$R$416,"Operational")+COUNTIFS('Relevant - In CRM not valid'!$T$2:$T$46,$A429,'Relevant - In CRM not valid'!$G$2:$G$46,"UK",'Relevant - In CRM not valid'!$M$2:$M$46,"Research",'Relevant - In CRM not valid'!$R$2:$R$46,"Operational")</f>
        <v>0</v>
      </c>
      <c r="I429" s="2">
        <f>COUNTIFS('Relevant - In CRM valid'!$T$2:$T$4699,$A429,'Relevant - In CRM valid'!$G$2:$G$4699,"UK",'Relevant - In CRM valid'!$M$2:$M$4699,"Research",'Relevant - In CRM valid'!$R$2:$R$4699,"Academic")+COUNTIFS('Relevant - In CRM unknown'!$T$2:$T$253,$A429,'Relevant - In CRM unknown'!$G$2:$G$253,"UK",'Relevant - In CRM unknown'!$M$2:$M$253,"Research",'Relevant - In CRM unknown'!$R$2:$R$253,"Academic")+COUNTIFS('Relevant - IN NOW CRM valid'!$T$2:$T$2328,$A429,'Relevant - IN NOW CRM valid'!$G$2:$G$2328,"UK",'Relevant - IN NOW CRM valid'!$M$2:$M$2328,"Research",'Relevant - IN NOW CRM valid'!$R$2:$R$2328,"Academic")+COUNTIFS('Relevant - IN NOW CRM unknown'!$T$2:$T$1227,$A429,'Relevant - IN NOW CRM unknown'!$G$2:$G$1227,"UK",'Relevant - IN NOW CRM unknown'!$M$2:$M$1227,"Research",'Relevant - IN NOW CRM unknown'!$R$2:$R$1227,"Academic")+COUNTIFS('Relevant - Not CRM not valid'!$T$2:$T$416,$A429,'Relevant - Not CRM not valid'!$G$2:$G$416,"UK",'Relevant - Not CRM not valid'!$M$2:$M$416,"Research",'Relevant - Not CRM not valid'!$R$2:$R$416,"Academic")+COUNTIFS('Relevant - In CRM not valid'!$T$2:$T$46,$A429,'Relevant - In CRM not valid'!$G$2:$G$46,"UK",'Relevant - In CRM not valid'!$M$2:$M$46,"Research",'Relevant - In CRM not valid'!$R$2:$R$46,"Academic")</f>
        <v>0</v>
      </c>
      <c r="J429" s="2">
        <f>COUNTIFS('Relevant - In CRM valid'!$T$2:$T$4699,$A429,'Relevant - In CRM valid'!$G$2:$G$4699,"UK",'Relevant - In CRM valid'!$M$2:$M$4699,"Finance")+COUNTIFS('Relevant - In CRM unknown'!$T$2:$T$253,$A429,'Relevant - In CRM unknown'!$G$2:$G$253,"UK",'Relevant - In CRM unknown'!$M$2:$M$253,"Finance")+COUNTIFS('Relevant - IN NOW CRM valid'!$T$2:$T$2328,$A429,'Relevant - IN NOW CRM valid'!$G$2:$G$2328,"UK",'Relevant - IN NOW CRM valid'!$M$2:$M$2328,"Finance")+COUNTIFS('Relevant - IN NOW CRM unknown'!$T$2:$T$1227,$A429,'Relevant - IN NOW CRM unknown'!$G$2:$G$1227,"UK",'Relevant - IN NOW CRM unknown'!$M$2:$M$1227,"Finance")+COUNTIFS('Relevant - Not CRM not valid'!$T$2:$T$416,$A429,'Relevant - Not CRM not valid'!$G$2:$G$416,"UK",'Relevant - Not CRM not valid'!$M$2:$M$416,"Finance")+COUNTIFS('Relevant - In CRM not valid'!$T$2:$T$46,$A429,'Relevant - In CRM not valid'!$G$2:$G$46,"UK",'Relevant - In CRM not valid'!$M$2:$M$46,"Finance")</f>
        <v>0</v>
      </c>
      <c r="K429" s="2">
        <f>COUNTIFS('Relevant - In CRM valid'!$T$2:$T$4699,$A429,'Relevant - In CRM valid'!$G$2:$G$4699,"UK",'Relevant - In CRM valid'!$M$2:$M$4699,"IT/Systems")+COUNTIFS('Relevant - In CRM unknown'!$T$2:$T$253,$A429,'Relevant - In CRM unknown'!$G$2:$G$253,"UK",'Relevant - In CRM unknown'!$M$2:$M$253,"IT/Systems")+COUNTIFS('Relevant - IN NOW CRM valid'!$T$2:$T$2328,$A429,'Relevant - IN NOW CRM valid'!$G$2:$G$2328,"UK",'Relevant - IN NOW CRM valid'!$M$2:$M$2328,"IT/Systems")+COUNTIFS('Relevant - IN NOW CRM unknown'!$T$2:$T$1227,$A429,'Relevant - IN NOW CRM unknown'!$G$2:$G$1227,"UK",'Relevant - IN NOW CRM unknown'!$M$2:$M$1227,"IT/Systems")+COUNTIFS('Relevant - Not CRM not valid'!$T$2:$T$416,$A429,'Relevant - Not CRM not valid'!$G$2:$G$416,"UK",'Relevant - Not CRM not valid'!$M$2:$M$416,"IT/Systems")+COUNTIFS('Relevant - In CRM not valid'!$T$2:$T$46,$A429,'Relevant - In CRM not valid'!$G$2:$G$46,"UK",'Relevant - In CRM not valid'!$M$2:$M$46,"IT/Systems")</f>
        <v>0</v>
      </c>
      <c r="L429" s="2">
        <f>COUNTIFS('Relevant - In CRM valid'!$T$2:$T$4699,$A429,'Relevant - In CRM valid'!$G$2:$G$4699,"UK",'Relevant - In CRM valid'!$M$2:$M$4699,"")+COUNTIFS('Relevant - In CRM unknown'!$T$2:$T$253,$A429,'Relevant - In CRM unknown'!$G$2:$G$253,"UK",'Relevant - In CRM unknown'!$M$2:$M$253,"")+COUNTIFS('Relevant - IN NOW CRM valid'!$T$2:$T$2328,$A429,'Relevant - IN NOW CRM valid'!$G$2:$G$2328,"UK",'Relevant - IN NOW CRM valid'!$M$2:$M$2328,"")+COUNTIFS('Relevant - IN NOW CRM unknown'!$T$2:$T$1227,$A429,'Relevant - IN NOW CRM unknown'!$G$2:$G$1227,"UK",'Relevant - IN NOW CRM unknown'!$M$2:$M$1227,"")+COUNTIFS('Relevant - Not CRM not valid'!$T$2:$T$416,$A429,'Relevant - Not CRM not valid'!$G$2:$G$416,"UK",'Relevant - Not CRM not valid'!$M$2:$M$416,"")+COUNTIFS('Relevant - In CRM not valid'!$T$2:$T$46,$A429,'Relevant - In CRM not valid'!$G$2:$G$46,"UK",'Relevant - In CRM not valid'!$M$2:$M$46,"")</f>
        <v>0</v>
      </c>
      <c r="M429" s="2">
        <f t="shared" si="12"/>
        <v>1</v>
      </c>
      <c r="N429" s="2">
        <f>COUNTIFS('Relevant - In CRM valid'!$T$2:$T$4699,$A429,'Relevant - In CRM valid'!$G$2:$G$4699,"UK",'Relevant - In CRM valid'!$Q$2:$Q$4699,"valid")+COUNTIFS('Relevant - In CRM unknown'!$T$2:$T$253,$A429,'Relevant - In CRM unknown'!$G$2:$G$253,"UK",'Relevant - In CRM unknown'!$Q$2:$Q$253,"valid")+COUNTIFS('Relevant - IN NOW CRM valid'!$T$2:$T$2328,$A429,'Relevant - IN NOW CRM valid'!$G$2:$G$2328,"UK",'Relevant - IN NOW CRM valid'!$Q$2:$Q$2328,"valid")+COUNTIFS('Relevant - IN NOW CRM unknown'!$T$2:$T$1227,$A429,'Relevant - IN NOW CRM unknown'!$G$2:$G$1227,"UK",'Relevant - IN NOW CRM unknown'!$Q$2:$Q$1227,"valid")+COUNTIFS('Relevant - Not CRM not valid'!$T$2:$T$416,$A429,'Relevant - Not CRM not valid'!$G$2:$G$416,"UK",'Relevant - Not CRM not valid'!$Q$2:$Q$416,"valid")+COUNTIFS('Relevant - In CRM not valid'!$T$2:$T$46,$A429,'Relevant - In CRM not valid'!$G$2:$G$46,"UK",'Relevant - In CRM not valid'!$Q$2:$Q$46,"valid")</f>
        <v>1</v>
      </c>
      <c r="O429" s="2" t="str">
        <f t="shared" si="13"/>
        <v>Finance  IT/Systems</v>
      </c>
    </row>
    <row r="430" spans="1:15" ht="15" customHeight="1">
      <c r="A430" s="2" t="s">
        <v>967</v>
      </c>
      <c r="B430" s="2" t="s">
        <v>968</v>
      </c>
      <c r="C430" s="2" t="s">
        <v>1570</v>
      </c>
      <c r="D430" s="2" t="str">
        <f>IFERROR(INDEX('UK Target Institutions'!$D$2:$D$727,MATCH($A430,'UK Target Institutions'!$A$2:$A$727,0)),"")</f>
        <v>No</v>
      </c>
      <c r="E430" s="2">
        <f>COUNTIFS('Relevant - In CRM valid'!$T$2:$T$4699,$A430,'Relevant - In CRM valid'!$G$2:$G$4699,"UK")+COUNTIFS('Relevant - In CRM unknown'!$T$2:$T$253,$A430,'Relevant - In CRM unknown'!$G$2:$G$253,"UK")+COUNTIFS('Relevant - IN NOW CRM valid'!$T$2:$T$2328,$A430,'Relevant - IN NOW CRM valid'!$G$2:$G$2328,"UK")+COUNTIFS('Relevant - IN NOW CRM unknown'!$T$2:$T$1227,$A430,'Relevant - IN NOW CRM unknown'!$G$2:$G$1227,"UK")+COUNTIFS('Relevant - Not CRM not valid'!$T$2:$T$416,$A430,'Relevant - Not CRM not valid'!$G$2:$G$416,"UK")+COUNTIFS('Relevant - In CRM not valid'!$T$2:$T$46,$A430,'Relevant - In CRM not valid'!$G$2:$G$46,"UK")</f>
        <v>1</v>
      </c>
      <c r="F430" s="2">
        <f>COUNTIFS('Relevant - In CRM valid'!$T$2:$T$4699,$A430,'Relevant - In CRM valid'!$G$2:$G$4699,"UK",'Relevant - In CRM valid'!$M$2:$M$4699,"Research")+COUNTIFS('Relevant - In CRM unknown'!$T$2:$T$253,$A430,'Relevant - In CRM unknown'!$G$2:$G$253,"UK",'Relevant - In CRM unknown'!$M$2:$M$253,"Research")+COUNTIFS('Relevant - IN NOW CRM valid'!$T$2:$T$2328,$A430,'Relevant - IN NOW CRM valid'!$G$2:$G$2328,"UK",'Relevant - IN NOW CRM valid'!$M$2:$M$2328,"Research")+COUNTIFS('Relevant - IN NOW CRM unknown'!$T$2:$T$1227,$A430,'Relevant - IN NOW CRM unknown'!$G$2:$G$1227,"UK",'Relevant - IN NOW CRM unknown'!$M$2:$M$1227,"Research")+COUNTIFS('Relevant - Not CRM not valid'!$T$2:$T$416,$A430,'Relevant - Not CRM not valid'!$G$2:$G$416,"UK",'Relevant - Not CRM not valid'!$M$2:$M$416,"Research")+COUNTIFS('Relevant - In CRM not valid'!$T$2:$T$46,$A430,'Relevant - In CRM not valid'!$G$2:$G$46,"UK",'Relevant - In CRM not valid'!$M$2:$M$46,"Research")</f>
        <v>1</v>
      </c>
      <c r="G430" s="2">
        <f>COUNTIFS('Relevant - In CRM valid'!$T$2:$T$4699,$A430,'Relevant - In CRM valid'!$G$2:$G$4699,"UK",'Relevant - In CRM valid'!$M$2:$M$4699,"Research",'Relevant - In CRM valid'!$R$2:$R$4699,"Senior")+COUNTIFS('Relevant - In CRM unknown'!$T$2:$T$253,$A430,'Relevant - In CRM unknown'!$G$2:$G$253,"UK",'Relevant - In CRM unknown'!$M$2:$M$253,"Research",'Relevant - In CRM unknown'!$R$2:$R$253,"Senior")+COUNTIFS('Relevant - IN NOW CRM valid'!$T$2:$T$2328,$A430,'Relevant - IN NOW CRM valid'!$G$2:$G$2328,"UK",'Relevant - IN NOW CRM valid'!$M$2:$M$2328,"Research",'Relevant - IN NOW CRM valid'!$R$2:$R$2328,"Senior")+COUNTIFS('Relevant - IN NOW CRM unknown'!$T$2:$T$1227,$A430,'Relevant - IN NOW CRM unknown'!$G$2:$G$1227,"UK",'Relevant - IN NOW CRM unknown'!$M$2:$M$1227,"Research",'Relevant - IN NOW CRM unknown'!$R$2:$R$1227,"Senior")+COUNTIFS('Relevant - Not CRM not valid'!$T$2:$T$416,$A430,'Relevant - Not CRM not valid'!$G$2:$G$416,"UK",'Relevant - Not CRM not valid'!$M$2:$M$416,"Research",'Relevant - Not CRM not valid'!$R$2:$R$416,"Senior")+COUNTIFS('Relevant - In CRM not valid'!$T$2:$T$46,$A430,'Relevant - In CRM not valid'!$G$2:$G$46,"UK",'Relevant - In CRM not valid'!$M$2:$M$46,"Research",'Relevant - In CRM not valid'!$R$2:$R$46,"Senior")</f>
        <v>1</v>
      </c>
      <c r="H430" s="2">
        <f>COUNTIFS('Relevant - In CRM valid'!$T$2:$T$4699,$A430,'Relevant - In CRM valid'!$G$2:$G$4699,"UK",'Relevant - In CRM valid'!$M$2:$M$4699,"Research",'Relevant - In CRM valid'!$R$2:$R$4699,"Operational")+COUNTIFS('Relevant - In CRM unknown'!$T$2:$T$253,$A430,'Relevant - In CRM unknown'!$G$2:$G$253,"UK",'Relevant - In CRM unknown'!$M$2:$M$253,"Research",'Relevant - In CRM unknown'!$R$2:$R$253,"Operational")+COUNTIFS('Relevant - IN NOW CRM valid'!$T$2:$T$2328,$A430,'Relevant - IN NOW CRM valid'!$G$2:$G$2328,"UK",'Relevant - IN NOW CRM valid'!$M$2:$M$2328,"Research",'Relevant - IN NOW CRM valid'!$R$2:$R$2328,"Operational")+COUNTIFS('Relevant - IN NOW CRM unknown'!$T$2:$T$1227,$A430,'Relevant - IN NOW CRM unknown'!$G$2:$G$1227,"UK",'Relevant - IN NOW CRM unknown'!$M$2:$M$1227,"Research",'Relevant - IN NOW CRM unknown'!$R$2:$R$1227,"Operational")+COUNTIFS('Relevant - Not CRM not valid'!$T$2:$T$416,$A430,'Relevant - Not CRM not valid'!$G$2:$G$416,"UK",'Relevant - Not CRM not valid'!$M$2:$M$416,"Research",'Relevant - Not CRM not valid'!$R$2:$R$416,"Operational")+COUNTIFS('Relevant - In CRM not valid'!$T$2:$T$46,$A430,'Relevant - In CRM not valid'!$G$2:$G$46,"UK",'Relevant - In CRM not valid'!$M$2:$M$46,"Research",'Relevant - In CRM not valid'!$R$2:$R$46,"Operational")</f>
        <v>0</v>
      </c>
      <c r="I430" s="2">
        <f>COUNTIFS('Relevant - In CRM valid'!$T$2:$T$4699,$A430,'Relevant - In CRM valid'!$G$2:$G$4699,"UK",'Relevant - In CRM valid'!$M$2:$M$4699,"Research",'Relevant - In CRM valid'!$R$2:$R$4699,"Academic")+COUNTIFS('Relevant - In CRM unknown'!$T$2:$T$253,$A430,'Relevant - In CRM unknown'!$G$2:$G$253,"UK",'Relevant - In CRM unknown'!$M$2:$M$253,"Research",'Relevant - In CRM unknown'!$R$2:$R$253,"Academic")+COUNTIFS('Relevant - IN NOW CRM valid'!$T$2:$T$2328,$A430,'Relevant - IN NOW CRM valid'!$G$2:$G$2328,"UK",'Relevant - IN NOW CRM valid'!$M$2:$M$2328,"Research",'Relevant - IN NOW CRM valid'!$R$2:$R$2328,"Academic")+COUNTIFS('Relevant - IN NOW CRM unknown'!$T$2:$T$1227,$A430,'Relevant - IN NOW CRM unknown'!$G$2:$G$1227,"UK",'Relevant - IN NOW CRM unknown'!$M$2:$M$1227,"Research",'Relevant - IN NOW CRM unknown'!$R$2:$R$1227,"Academic")+COUNTIFS('Relevant - Not CRM not valid'!$T$2:$T$416,$A430,'Relevant - Not CRM not valid'!$G$2:$G$416,"UK",'Relevant - Not CRM not valid'!$M$2:$M$416,"Research",'Relevant - Not CRM not valid'!$R$2:$R$416,"Academic")+COUNTIFS('Relevant - In CRM not valid'!$T$2:$T$46,$A430,'Relevant - In CRM not valid'!$G$2:$G$46,"UK",'Relevant - In CRM not valid'!$M$2:$M$46,"Research",'Relevant - In CRM not valid'!$R$2:$R$46,"Academic")</f>
        <v>0</v>
      </c>
      <c r="J430" s="2">
        <f>COUNTIFS('Relevant - In CRM valid'!$T$2:$T$4699,$A430,'Relevant - In CRM valid'!$G$2:$G$4699,"UK",'Relevant - In CRM valid'!$M$2:$M$4699,"Finance")+COUNTIFS('Relevant - In CRM unknown'!$T$2:$T$253,$A430,'Relevant - In CRM unknown'!$G$2:$G$253,"UK",'Relevant - In CRM unknown'!$M$2:$M$253,"Finance")+COUNTIFS('Relevant - IN NOW CRM valid'!$T$2:$T$2328,$A430,'Relevant - IN NOW CRM valid'!$G$2:$G$2328,"UK",'Relevant - IN NOW CRM valid'!$M$2:$M$2328,"Finance")+COUNTIFS('Relevant - IN NOW CRM unknown'!$T$2:$T$1227,$A430,'Relevant - IN NOW CRM unknown'!$G$2:$G$1227,"UK",'Relevant - IN NOW CRM unknown'!$M$2:$M$1227,"Finance")+COUNTIFS('Relevant - Not CRM not valid'!$T$2:$T$416,$A430,'Relevant - Not CRM not valid'!$G$2:$G$416,"UK",'Relevant - Not CRM not valid'!$M$2:$M$416,"Finance")+COUNTIFS('Relevant - In CRM not valid'!$T$2:$T$46,$A430,'Relevant - In CRM not valid'!$G$2:$G$46,"UK",'Relevant - In CRM not valid'!$M$2:$M$46,"Finance")</f>
        <v>0</v>
      </c>
      <c r="K430" s="2">
        <f>COUNTIFS('Relevant - In CRM valid'!$T$2:$T$4699,$A430,'Relevant - In CRM valid'!$G$2:$G$4699,"UK",'Relevant - In CRM valid'!$M$2:$M$4699,"IT/Systems")+COUNTIFS('Relevant - In CRM unknown'!$T$2:$T$253,$A430,'Relevant - In CRM unknown'!$G$2:$G$253,"UK",'Relevant - In CRM unknown'!$M$2:$M$253,"IT/Systems")+COUNTIFS('Relevant - IN NOW CRM valid'!$T$2:$T$2328,$A430,'Relevant - IN NOW CRM valid'!$G$2:$G$2328,"UK",'Relevant - IN NOW CRM valid'!$M$2:$M$2328,"IT/Systems")+COUNTIFS('Relevant - IN NOW CRM unknown'!$T$2:$T$1227,$A430,'Relevant - IN NOW CRM unknown'!$G$2:$G$1227,"UK",'Relevant - IN NOW CRM unknown'!$M$2:$M$1227,"IT/Systems")+COUNTIFS('Relevant - Not CRM not valid'!$T$2:$T$416,$A430,'Relevant - Not CRM not valid'!$G$2:$G$416,"UK",'Relevant - Not CRM not valid'!$M$2:$M$416,"IT/Systems")+COUNTIFS('Relevant - In CRM not valid'!$T$2:$T$46,$A430,'Relevant - In CRM not valid'!$G$2:$G$46,"UK",'Relevant - In CRM not valid'!$M$2:$M$46,"IT/Systems")</f>
        <v>0</v>
      </c>
      <c r="L430" s="2">
        <f>COUNTIFS('Relevant - In CRM valid'!$T$2:$T$4699,$A430,'Relevant - In CRM valid'!$G$2:$G$4699,"UK",'Relevant - In CRM valid'!$M$2:$M$4699,"")+COUNTIFS('Relevant - In CRM unknown'!$T$2:$T$253,$A430,'Relevant - In CRM unknown'!$G$2:$G$253,"UK",'Relevant - In CRM unknown'!$M$2:$M$253,"")+COUNTIFS('Relevant - IN NOW CRM valid'!$T$2:$T$2328,$A430,'Relevant - IN NOW CRM valid'!$G$2:$G$2328,"UK",'Relevant - IN NOW CRM valid'!$M$2:$M$2328,"")+COUNTIFS('Relevant - IN NOW CRM unknown'!$T$2:$T$1227,$A430,'Relevant - IN NOW CRM unknown'!$G$2:$G$1227,"UK",'Relevant - IN NOW CRM unknown'!$M$2:$M$1227,"")+COUNTIFS('Relevant - Not CRM not valid'!$T$2:$T$416,$A430,'Relevant - Not CRM not valid'!$G$2:$G$416,"UK",'Relevant - Not CRM not valid'!$M$2:$M$416,"")+COUNTIFS('Relevant - In CRM not valid'!$T$2:$T$46,$A430,'Relevant - In CRM not valid'!$G$2:$G$46,"UK",'Relevant - In CRM not valid'!$M$2:$M$46,"")</f>
        <v>0</v>
      </c>
      <c r="M430" s="2">
        <f t="shared" si="12"/>
        <v>1</v>
      </c>
      <c r="N430" s="2">
        <f>COUNTIFS('Relevant - In CRM valid'!$T$2:$T$4699,$A430,'Relevant - In CRM valid'!$G$2:$G$4699,"UK",'Relevant - In CRM valid'!$Q$2:$Q$4699,"valid")+COUNTIFS('Relevant - In CRM unknown'!$T$2:$T$253,$A430,'Relevant - In CRM unknown'!$G$2:$G$253,"UK",'Relevant - In CRM unknown'!$Q$2:$Q$253,"valid")+COUNTIFS('Relevant - IN NOW CRM valid'!$T$2:$T$2328,$A430,'Relevant - IN NOW CRM valid'!$G$2:$G$2328,"UK",'Relevant - IN NOW CRM valid'!$Q$2:$Q$2328,"valid")+COUNTIFS('Relevant - IN NOW CRM unknown'!$T$2:$T$1227,$A430,'Relevant - IN NOW CRM unknown'!$G$2:$G$1227,"UK",'Relevant - IN NOW CRM unknown'!$Q$2:$Q$1227,"valid")+COUNTIFS('Relevant - Not CRM not valid'!$T$2:$T$416,$A430,'Relevant - Not CRM not valid'!$G$2:$G$416,"UK",'Relevant - Not CRM not valid'!$Q$2:$Q$416,"valid")+COUNTIFS('Relevant - In CRM not valid'!$T$2:$T$46,$A430,'Relevant - In CRM not valid'!$G$2:$G$46,"UK",'Relevant - In CRM not valid'!$Q$2:$Q$46,"valid")</f>
        <v>1</v>
      </c>
      <c r="O430" s="2" t="str">
        <f t="shared" si="13"/>
        <v>Finance  IT/Systems</v>
      </c>
    </row>
    <row r="431" spans="1:15" ht="15" customHeight="1">
      <c r="A431" s="2" t="s">
        <v>969</v>
      </c>
      <c r="B431" s="2" t="s">
        <v>970</v>
      </c>
      <c r="C431" s="2" t="s">
        <v>383</v>
      </c>
      <c r="D431" s="2" t="str">
        <f>IFERROR(INDEX('UK Target Institutions'!$D$2:$D$727,MATCH($A431,'UK Target Institutions'!$A$2:$A$727,0)),"")</f>
        <v>No</v>
      </c>
      <c r="E431" s="2">
        <f>COUNTIFS('Relevant - In CRM valid'!$T$2:$T$4699,$A431,'Relevant - In CRM valid'!$G$2:$G$4699,"UK")+COUNTIFS('Relevant - In CRM unknown'!$T$2:$T$253,$A431,'Relevant - In CRM unknown'!$G$2:$G$253,"UK")+COUNTIFS('Relevant - IN NOW CRM valid'!$T$2:$T$2328,$A431,'Relevant - IN NOW CRM valid'!$G$2:$G$2328,"UK")+COUNTIFS('Relevant - IN NOW CRM unknown'!$T$2:$T$1227,$A431,'Relevant - IN NOW CRM unknown'!$G$2:$G$1227,"UK")+COUNTIFS('Relevant - Not CRM not valid'!$T$2:$T$416,$A431,'Relevant - Not CRM not valid'!$G$2:$G$416,"UK")+COUNTIFS('Relevant - In CRM not valid'!$T$2:$T$46,$A431,'Relevant - In CRM not valid'!$G$2:$G$46,"UK")</f>
        <v>1</v>
      </c>
      <c r="F431" s="2">
        <f>COUNTIFS('Relevant - In CRM valid'!$T$2:$T$4699,$A431,'Relevant - In CRM valid'!$G$2:$G$4699,"UK",'Relevant - In CRM valid'!$M$2:$M$4699,"Research")+COUNTIFS('Relevant - In CRM unknown'!$T$2:$T$253,$A431,'Relevant - In CRM unknown'!$G$2:$G$253,"UK",'Relevant - In CRM unknown'!$M$2:$M$253,"Research")+COUNTIFS('Relevant - IN NOW CRM valid'!$T$2:$T$2328,$A431,'Relevant - IN NOW CRM valid'!$G$2:$G$2328,"UK",'Relevant - IN NOW CRM valid'!$M$2:$M$2328,"Research")+COUNTIFS('Relevant - IN NOW CRM unknown'!$T$2:$T$1227,$A431,'Relevant - IN NOW CRM unknown'!$G$2:$G$1227,"UK",'Relevant - IN NOW CRM unknown'!$M$2:$M$1227,"Research")+COUNTIFS('Relevant - Not CRM not valid'!$T$2:$T$416,$A431,'Relevant - Not CRM not valid'!$G$2:$G$416,"UK",'Relevant - Not CRM not valid'!$M$2:$M$416,"Research")+COUNTIFS('Relevant - In CRM not valid'!$T$2:$T$46,$A431,'Relevant - In CRM not valid'!$G$2:$G$46,"UK",'Relevant - In CRM not valid'!$M$2:$M$46,"Research")</f>
        <v>0</v>
      </c>
      <c r="G431" s="2">
        <f>COUNTIFS('Relevant - In CRM valid'!$T$2:$T$4699,$A431,'Relevant - In CRM valid'!$G$2:$G$4699,"UK",'Relevant - In CRM valid'!$M$2:$M$4699,"Research",'Relevant - In CRM valid'!$R$2:$R$4699,"Senior")+COUNTIFS('Relevant - In CRM unknown'!$T$2:$T$253,$A431,'Relevant - In CRM unknown'!$G$2:$G$253,"UK",'Relevant - In CRM unknown'!$M$2:$M$253,"Research",'Relevant - In CRM unknown'!$R$2:$R$253,"Senior")+COUNTIFS('Relevant - IN NOW CRM valid'!$T$2:$T$2328,$A431,'Relevant - IN NOW CRM valid'!$G$2:$G$2328,"UK",'Relevant - IN NOW CRM valid'!$M$2:$M$2328,"Research",'Relevant - IN NOW CRM valid'!$R$2:$R$2328,"Senior")+COUNTIFS('Relevant - IN NOW CRM unknown'!$T$2:$T$1227,$A431,'Relevant - IN NOW CRM unknown'!$G$2:$G$1227,"UK",'Relevant - IN NOW CRM unknown'!$M$2:$M$1227,"Research",'Relevant - IN NOW CRM unknown'!$R$2:$R$1227,"Senior")+COUNTIFS('Relevant - Not CRM not valid'!$T$2:$T$416,$A431,'Relevant - Not CRM not valid'!$G$2:$G$416,"UK",'Relevant - Not CRM not valid'!$M$2:$M$416,"Research",'Relevant - Not CRM not valid'!$R$2:$R$416,"Senior")+COUNTIFS('Relevant - In CRM not valid'!$T$2:$T$46,$A431,'Relevant - In CRM not valid'!$G$2:$G$46,"UK",'Relevant - In CRM not valid'!$M$2:$M$46,"Research",'Relevant - In CRM not valid'!$R$2:$R$46,"Senior")</f>
        <v>0</v>
      </c>
      <c r="H431" s="2">
        <f>COUNTIFS('Relevant - In CRM valid'!$T$2:$T$4699,$A431,'Relevant - In CRM valid'!$G$2:$G$4699,"UK",'Relevant - In CRM valid'!$M$2:$M$4699,"Research",'Relevant - In CRM valid'!$R$2:$R$4699,"Operational")+COUNTIFS('Relevant - In CRM unknown'!$T$2:$T$253,$A431,'Relevant - In CRM unknown'!$G$2:$G$253,"UK",'Relevant - In CRM unknown'!$M$2:$M$253,"Research",'Relevant - In CRM unknown'!$R$2:$R$253,"Operational")+COUNTIFS('Relevant - IN NOW CRM valid'!$T$2:$T$2328,$A431,'Relevant - IN NOW CRM valid'!$G$2:$G$2328,"UK",'Relevant - IN NOW CRM valid'!$M$2:$M$2328,"Research",'Relevant - IN NOW CRM valid'!$R$2:$R$2328,"Operational")+COUNTIFS('Relevant - IN NOW CRM unknown'!$T$2:$T$1227,$A431,'Relevant - IN NOW CRM unknown'!$G$2:$G$1227,"UK",'Relevant - IN NOW CRM unknown'!$M$2:$M$1227,"Research",'Relevant - IN NOW CRM unknown'!$R$2:$R$1227,"Operational")+COUNTIFS('Relevant - Not CRM not valid'!$T$2:$T$416,$A431,'Relevant - Not CRM not valid'!$G$2:$G$416,"UK",'Relevant - Not CRM not valid'!$M$2:$M$416,"Research",'Relevant - Not CRM not valid'!$R$2:$R$416,"Operational")+COUNTIFS('Relevant - In CRM not valid'!$T$2:$T$46,$A431,'Relevant - In CRM not valid'!$G$2:$G$46,"UK",'Relevant - In CRM not valid'!$M$2:$M$46,"Research",'Relevant - In CRM not valid'!$R$2:$R$46,"Operational")</f>
        <v>0</v>
      </c>
      <c r="I431" s="2">
        <f>COUNTIFS('Relevant - In CRM valid'!$T$2:$T$4699,$A431,'Relevant - In CRM valid'!$G$2:$G$4699,"UK",'Relevant - In CRM valid'!$M$2:$M$4699,"Research",'Relevant - In CRM valid'!$R$2:$R$4699,"Academic")+COUNTIFS('Relevant - In CRM unknown'!$T$2:$T$253,$A431,'Relevant - In CRM unknown'!$G$2:$G$253,"UK",'Relevant - In CRM unknown'!$M$2:$M$253,"Research",'Relevant - In CRM unknown'!$R$2:$R$253,"Academic")+COUNTIFS('Relevant - IN NOW CRM valid'!$T$2:$T$2328,$A431,'Relevant - IN NOW CRM valid'!$G$2:$G$2328,"UK",'Relevant - IN NOW CRM valid'!$M$2:$M$2328,"Research",'Relevant - IN NOW CRM valid'!$R$2:$R$2328,"Academic")+COUNTIFS('Relevant - IN NOW CRM unknown'!$T$2:$T$1227,$A431,'Relevant - IN NOW CRM unknown'!$G$2:$G$1227,"UK",'Relevant - IN NOW CRM unknown'!$M$2:$M$1227,"Research",'Relevant - IN NOW CRM unknown'!$R$2:$R$1227,"Academic")+COUNTIFS('Relevant - Not CRM not valid'!$T$2:$T$416,$A431,'Relevant - Not CRM not valid'!$G$2:$G$416,"UK",'Relevant - Not CRM not valid'!$M$2:$M$416,"Research",'Relevant - Not CRM not valid'!$R$2:$R$416,"Academic")+COUNTIFS('Relevant - In CRM not valid'!$T$2:$T$46,$A431,'Relevant - In CRM not valid'!$G$2:$G$46,"UK",'Relevant - In CRM not valid'!$M$2:$M$46,"Research",'Relevant - In CRM not valid'!$R$2:$R$46,"Academic")</f>
        <v>0</v>
      </c>
      <c r="J431" s="2">
        <f>COUNTIFS('Relevant - In CRM valid'!$T$2:$T$4699,$A431,'Relevant - In CRM valid'!$G$2:$G$4699,"UK",'Relevant - In CRM valid'!$M$2:$M$4699,"Finance")+COUNTIFS('Relevant - In CRM unknown'!$T$2:$T$253,$A431,'Relevant - In CRM unknown'!$G$2:$G$253,"UK",'Relevant - In CRM unknown'!$M$2:$M$253,"Finance")+COUNTIFS('Relevant - IN NOW CRM valid'!$T$2:$T$2328,$A431,'Relevant - IN NOW CRM valid'!$G$2:$G$2328,"UK",'Relevant - IN NOW CRM valid'!$M$2:$M$2328,"Finance")+COUNTIFS('Relevant - IN NOW CRM unknown'!$T$2:$T$1227,$A431,'Relevant - IN NOW CRM unknown'!$G$2:$G$1227,"UK",'Relevant - IN NOW CRM unknown'!$M$2:$M$1227,"Finance")+COUNTIFS('Relevant - Not CRM not valid'!$T$2:$T$416,$A431,'Relevant - Not CRM not valid'!$G$2:$G$416,"UK",'Relevant - Not CRM not valid'!$M$2:$M$416,"Finance")+COUNTIFS('Relevant - In CRM not valid'!$T$2:$T$46,$A431,'Relevant - In CRM not valid'!$G$2:$G$46,"UK",'Relevant - In CRM not valid'!$M$2:$M$46,"Finance")</f>
        <v>1</v>
      </c>
      <c r="K431" s="2">
        <f>COUNTIFS('Relevant - In CRM valid'!$T$2:$T$4699,$A431,'Relevant - In CRM valid'!$G$2:$G$4699,"UK",'Relevant - In CRM valid'!$M$2:$M$4699,"IT/Systems")+COUNTIFS('Relevant - In CRM unknown'!$T$2:$T$253,$A431,'Relevant - In CRM unknown'!$G$2:$G$253,"UK",'Relevant - In CRM unknown'!$M$2:$M$253,"IT/Systems")+COUNTIFS('Relevant - IN NOW CRM valid'!$T$2:$T$2328,$A431,'Relevant - IN NOW CRM valid'!$G$2:$G$2328,"UK",'Relevant - IN NOW CRM valid'!$M$2:$M$2328,"IT/Systems")+COUNTIFS('Relevant - IN NOW CRM unknown'!$T$2:$T$1227,$A431,'Relevant - IN NOW CRM unknown'!$G$2:$G$1227,"UK",'Relevant - IN NOW CRM unknown'!$M$2:$M$1227,"IT/Systems")+COUNTIFS('Relevant - Not CRM not valid'!$T$2:$T$416,$A431,'Relevant - Not CRM not valid'!$G$2:$G$416,"UK",'Relevant - Not CRM not valid'!$M$2:$M$416,"IT/Systems")+COUNTIFS('Relevant - In CRM not valid'!$T$2:$T$46,$A431,'Relevant - In CRM not valid'!$G$2:$G$46,"UK",'Relevant - In CRM not valid'!$M$2:$M$46,"IT/Systems")</f>
        <v>0</v>
      </c>
      <c r="L431" s="2">
        <f>COUNTIFS('Relevant - In CRM valid'!$T$2:$T$4699,$A431,'Relevant - In CRM valid'!$G$2:$G$4699,"UK",'Relevant - In CRM valid'!$M$2:$M$4699,"")+COUNTIFS('Relevant - In CRM unknown'!$T$2:$T$253,$A431,'Relevant - In CRM unknown'!$G$2:$G$253,"UK",'Relevant - In CRM unknown'!$M$2:$M$253,"")+COUNTIFS('Relevant - IN NOW CRM valid'!$T$2:$T$2328,$A431,'Relevant - IN NOW CRM valid'!$G$2:$G$2328,"UK",'Relevant - IN NOW CRM valid'!$M$2:$M$2328,"")+COUNTIFS('Relevant - IN NOW CRM unknown'!$T$2:$T$1227,$A431,'Relevant - IN NOW CRM unknown'!$G$2:$G$1227,"UK",'Relevant - IN NOW CRM unknown'!$M$2:$M$1227,"")+COUNTIFS('Relevant - Not CRM not valid'!$T$2:$T$416,$A431,'Relevant - Not CRM not valid'!$G$2:$G$416,"UK",'Relevant - Not CRM not valid'!$M$2:$M$416,"")+COUNTIFS('Relevant - In CRM not valid'!$T$2:$T$46,$A431,'Relevant - In CRM not valid'!$G$2:$G$46,"UK",'Relevant - In CRM not valid'!$M$2:$M$46,"")</f>
        <v>0</v>
      </c>
      <c r="M431" s="2">
        <f t="shared" si="12"/>
        <v>1</v>
      </c>
      <c r="N431" s="2">
        <f>COUNTIFS('Relevant - In CRM valid'!$T$2:$T$4699,$A431,'Relevant - In CRM valid'!$G$2:$G$4699,"UK",'Relevant - In CRM valid'!$Q$2:$Q$4699,"valid")+COUNTIFS('Relevant - In CRM unknown'!$T$2:$T$253,$A431,'Relevant - In CRM unknown'!$G$2:$G$253,"UK",'Relevant - In CRM unknown'!$Q$2:$Q$253,"valid")+COUNTIFS('Relevant - IN NOW CRM valid'!$T$2:$T$2328,$A431,'Relevant - IN NOW CRM valid'!$G$2:$G$2328,"UK",'Relevant - IN NOW CRM valid'!$Q$2:$Q$2328,"valid")+COUNTIFS('Relevant - IN NOW CRM unknown'!$T$2:$T$1227,$A431,'Relevant - IN NOW CRM unknown'!$G$2:$G$1227,"UK",'Relevant - IN NOW CRM unknown'!$Q$2:$Q$1227,"valid")+COUNTIFS('Relevant - Not CRM not valid'!$T$2:$T$416,$A431,'Relevant - Not CRM not valid'!$G$2:$G$416,"UK",'Relevant - Not CRM not valid'!$Q$2:$Q$416,"valid")+COUNTIFS('Relevant - In CRM not valid'!$T$2:$T$46,$A431,'Relevant - In CRM not valid'!$G$2:$G$46,"UK",'Relevant - In CRM not valid'!$Q$2:$Q$46,"valid")</f>
        <v>0</v>
      </c>
      <c r="O431" s="2" t="str">
        <f t="shared" si="13"/>
        <v>Research  IT/Systems</v>
      </c>
    </row>
    <row r="432" spans="1:15" ht="15" customHeight="1">
      <c r="A432" s="2" t="s">
        <v>971</v>
      </c>
      <c r="B432" s="2" t="s">
        <v>972</v>
      </c>
      <c r="C432" s="2" t="s">
        <v>1570</v>
      </c>
      <c r="D432" s="2" t="str">
        <f>IFERROR(INDEX('UK Target Institutions'!$D$2:$D$727,MATCH($A432,'UK Target Institutions'!$A$2:$A$727,0)),"")</f>
        <v>No</v>
      </c>
      <c r="E432" s="2">
        <f>COUNTIFS('Relevant - In CRM valid'!$T$2:$T$4699,$A432,'Relevant - In CRM valid'!$G$2:$G$4699,"UK")+COUNTIFS('Relevant - In CRM unknown'!$T$2:$T$253,$A432,'Relevant - In CRM unknown'!$G$2:$G$253,"UK")+COUNTIFS('Relevant - IN NOW CRM valid'!$T$2:$T$2328,$A432,'Relevant - IN NOW CRM valid'!$G$2:$G$2328,"UK")+COUNTIFS('Relevant - IN NOW CRM unknown'!$T$2:$T$1227,$A432,'Relevant - IN NOW CRM unknown'!$G$2:$G$1227,"UK")+COUNTIFS('Relevant - Not CRM not valid'!$T$2:$T$416,$A432,'Relevant - Not CRM not valid'!$G$2:$G$416,"UK")+COUNTIFS('Relevant - In CRM not valid'!$T$2:$T$46,$A432,'Relevant - In CRM not valid'!$G$2:$G$46,"UK")</f>
        <v>1</v>
      </c>
      <c r="F432" s="2">
        <f>COUNTIFS('Relevant - In CRM valid'!$T$2:$T$4699,$A432,'Relevant - In CRM valid'!$G$2:$G$4699,"UK",'Relevant - In CRM valid'!$M$2:$M$4699,"Research")+COUNTIFS('Relevant - In CRM unknown'!$T$2:$T$253,$A432,'Relevant - In CRM unknown'!$G$2:$G$253,"UK",'Relevant - In CRM unknown'!$M$2:$M$253,"Research")+COUNTIFS('Relevant - IN NOW CRM valid'!$T$2:$T$2328,$A432,'Relevant - IN NOW CRM valid'!$G$2:$G$2328,"UK",'Relevant - IN NOW CRM valid'!$M$2:$M$2328,"Research")+COUNTIFS('Relevant - IN NOW CRM unknown'!$T$2:$T$1227,$A432,'Relevant - IN NOW CRM unknown'!$G$2:$G$1227,"UK",'Relevant - IN NOW CRM unknown'!$M$2:$M$1227,"Research")+COUNTIFS('Relevant - Not CRM not valid'!$T$2:$T$416,$A432,'Relevant - Not CRM not valid'!$G$2:$G$416,"UK",'Relevant - Not CRM not valid'!$M$2:$M$416,"Research")+COUNTIFS('Relevant - In CRM not valid'!$T$2:$T$46,$A432,'Relevant - In CRM not valid'!$G$2:$G$46,"UK",'Relevant - In CRM not valid'!$M$2:$M$46,"Research")</f>
        <v>0</v>
      </c>
      <c r="G432" s="2">
        <f>COUNTIFS('Relevant - In CRM valid'!$T$2:$T$4699,$A432,'Relevant - In CRM valid'!$G$2:$G$4699,"UK",'Relevant - In CRM valid'!$M$2:$M$4699,"Research",'Relevant - In CRM valid'!$R$2:$R$4699,"Senior")+COUNTIFS('Relevant - In CRM unknown'!$T$2:$T$253,$A432,'Relevant - In CRM unknown'!$G$2:$G$253,"UK",'Relevant - In CRM unknown'!$M$2:$M$253,"Research",'Relevant - In CRM unknown'!$R$2:$R$253,"Senior")+COUNTIFS('Relevant - IN NOW CRM valid'!$T$2:$T$2328,$A432,'Relevant - IN NOW CRM valid'!$G$2:$G$2328,"UK",'Relevant - IN NOW CRM valid'!$M$2:$M$2328,"Research",'Relevant - IN NOW CRM valid'!$R$2:$R$2328,"Senior")+COUNTIFS('Relevant - IN NOW CRM unknown'!$T$2:$T$1227,$A432,'Relevant - IN NOW CRM unknown'!$G$2:$G$1227,"UK",'Relevant - IN NOW CRM unknown'!$M$2:$M$1227,"Research",'Relevant - IN NOW CRM unknown'!$R$2:$R$1227,"Senior")+COUNTIFS('Relevant - Not CRM not valid'!$T$2:$T$416,$A432,'Relevant - Not CRM not valid'!$G$2:$G$416,"UK",'Relevant - Not CRM not valid'!$M$2:$M$416,"Research",'Relevant - Not CRM not valid'!$R$2:$R$416,"Senior")+COUNTIFS('Relevant - In CRM not valid'!$T$2:$T$46,$A432,'Relevant - In CRM not valid'!$G$2:$G$46,"UK",'Relevant - In CRM not valid'!$M$2:$M$46,"Research",'Relevant - In CRM not valid'!$R$2:$R$46,"Senior")</f>
        <v>0</v>
      </c>
      <c r="H432" s="2">
        <f>COUNTIFS('Relevant - In CRM valid'!$T$2:$T$4699,$A432,'Relevant - In CRM valid'!$G$2:$G$4699,"UK",'Relevant - In CRM valid'!$M$2:$M$4699,"Research",'Relevant - In CRM valid'!$R$2:$R$4699,"Operational")+COUNTIFS('Relevant - In CRM unknown'!$T$2:$T$253,$A432,'Relevant - In CRM unknown'!$G$2:$G$253,"UK",'Relevant - In CRM unknown'!$M$2:$M$253,"Research",'Relevant - In CRM unknown'!$R$2:$R$253,"Operational")+COUNTIFS('Relevant - IN NOW CRM valid'!$T$2:$T$2328,$A432,'Relevant - IN NOW CRM valid'!$G$2:$G$2328,"UK",'Relevant - IN NOW CRM valid'!$M$2:$M$2328,"Research",'Relevant - IN NOW CRM valid'!$R$2:$R$2328,"Operational")+COUNTIFS('Relevant - IN NOW CRM unknown'!$T$2:$T$1227,$A432,'Relevant - IN NOW CRM unknown'!$G$2:$G$1227,"UK",'Relevant - IN NOW CRM unknown'!$M$2:$M$1227,"Research",'Relevant - IN NOW CRM unknown'!$R$2:$R$1227,"Operational")+COUNTIFS('Relevant - Not CRM not valid'!$T$2:$T$416,$A432,'Relevant - Not CRM not valid'!$G$2:$G$416,"UK",'Relevant - Not CRM not valid'!$M$2:$M$416,"Research",'Relevant - Not CRM not valid'!$R$2:$R$416,"Operational")+COUNTIFS('Relevant - In CRM not valid'!$T$2:$T$46,$A432,'Relevant - In CRM not valid'!$G$2:$G$46,"UK",'Relevant - In CRM not valid'!$M$2:$M$46,"Research",'Relevant - In CRM not valid'!$R$2:$R$46,"Operational")</f>
        <v>0</v>
      </c>
      <c r="I432" s="2">
        <f>COUNTIFS('Relevant - In CRM valid'!$T$2:$T$4699,$A432,'Relevant - In CRM valid'!$G$2:$G$4699,"UK",'Relevant - In CRM valid'!$M$2:$M$4699,"Research",'Relevant - In CRM valid'!$R$2:$R$4699,"Academic")+COUNTIFS('Relevant - In CRM unknown'!$T$2:$T$253,$A432,'Relevant - In CRM unknown'!$G$2:$G$253,"UK",'Relevant - In CRM unknown'!$M$2:$M$253,"Research",'Relevant - In CRM unknown'!$R$2:$R$253,"Academic")+COUNTIFS('Relevant - IN NOW CRM valid'!$T$2:$T$2328,$A432,'Relevant - IN NOW CRM valid'!$G$2:$G$2328,"UK",'Relevant - IN NOW CRM valid'!$M$2:$M$2328,"Research",'Relevant - IN NOW CRM valid'!$R$2:$R$2328,"Academic")+COUNTIFS('Relevant - IN NOW CRM unknown'!$T$2:$T$1227,$A432,'Relevant - IN NOW CRM unknown'!$G$2:$G$1227,"UK",'Relevant - IN NOW CRM unknown'!$M$2:$M$1227,"Research",'Relevant - IN NOW CRM unknown'!$R$2:$R$1227,"Academic")+COUNTIFS('Relevant - Not CRM not valid'!$T$2:$T$416,$A432,'Relevant - Not CRM not valid'!$G$2:$G$416,"UK",'Relevant - Not CRM not valid'!$M$2:$M$416,"Research",'Relevant - Not CRM not valid'!$R$2:$R$416,"Academic")+COUNTIFS('Relevant - In CRM not valid'!$T$2:$T$46,$A432,'Relevant - In CRM not valid'!$G$2:$G$46,"UK",'Relevant - In CRM not valid'!$M$2:$M$46,"Research",'Relevant - In CRM not valid'!$R$2:$R$46,"Academic")</f>
        <v>0</v>
      </c>
      <c r="J432" s="2">
        <f>COUNTIFS('Relevant - In CRM valid'!$T$2:$T$4699,$A432,'Relevant - In CRM valid'!$G$2:$G$4699,"UK",'Relevant - In CRM valid'!$M$2:$M$4699,"Finance")+COUNTIFS('Relevant - In CRM unknown'!$T$2:$T$253,$A432,'Relevant - In CRM unknown'!$G$2:$G$253,"UK",'Relevant - In CRM unknown'!$M$2:$M$253,"Finance")+COUNTIFS('Relevant - IN NOW CRM valid'!$T$2:$T$2328,$A432,'Relevant - IN NOW CRM valid'!$G$2:$G$2328,"UK",'Relevant - IN NOW CRM valid'!$M$2:$M$2328,"Finance")+COUNTIFS('Relevant - IN NOW CRM unknown'!$T$2:$T$1227,$A432,'Relevant - IN NOW CRM unknown'!$G$2:$G$1227,"UK",'Relevant - IN NOW CRM unknown'!$M$2:$M$1227,"Finance")+COUNTIFS('Relevant - Not CRM not valid'!$T$2:$T$416,$A432,'Relevant - Not CRM not valid'!$G$2:$G$416,"UK",'Relevant - Not CRM not valid'!$M$2:$M$416,"Finance")+COUNTIFS('Relevant - In CRM not valid'!$T$2:$T$46,$A432,'Relevant - In CRM not valid'!$G$2:$G$46,"UK",'Relevant - In CRM not valid'!$M$2:$M$46,"Finance")</f>
        <v>1</v>
      </c>
      <c r="K432" s="2">
        <f>COUNTIFS('Relevant - In CRM valid'!$T$2:$T$4699,$A432,'Relevant - In CRM valid'!$G$2:$G$4699,"UK",'Relevant - In CRM valid'!$M$2:$M$4699,"IT/Systems")+COUNTIFS('Relevant - In CRM unknown'!$T$2:$T$253,$A432,'Relevant - In CRM unknown'!$G$2:$G$253,"UK",'Relevant - In CRM unknown'!$M$2:$M$253,"IT/Systems")+COUNTIFS('Relevant - IN NOW CRM valid'!$T$2:$T$2328,$A432,'Relevant - IN NOW CRM valid'!$G$2:$G$2328,"UK",'Relevant - IN NOW CRM valid'!$M$2:$M$2328,"IT/Systems")+COUNTIFS('Relevant - IN NOW CRM unknown'!$T$2:$T$1227,$A432,'Relevant - IN NOW CRM unknown'!$G$2:$G$1227,"UK",'Relevant - IN NOW CRM unknown'!$M$2:$M$1227,"IT/Systems")+COUNTIFS('Relevant - Not CRM not valid'!$T$2:$T$416,$A432,'Relevant - Not CRM not valid'!$G$2:$G$416,"UK",'Relevant - Not CRM not valid'!$M$2:$M$416,"IT/Systems")+COUNTIFS('Relevant - In CRM not valid'!$T$2:$T$46,$A432,'Relevant - In CRM not valid'!$G$2:$G$46,"UK",'Relevant - In CRM not valid'!$M$2:$M$46,"IT/Systems")</f>
        <v>0</v>
      </c>
      <c r="L432" s="2">
        <f>COUNTIFS('Relevant - In CRM valid'!$T$2:$T$4699,$A432,'Relevant - In CRM valid'!$G$2:$G$4699,"UK",'Relevant - In CRM valid'!$M$2:$M$4699,"")+COUNTIFS('Relevant - In CRM unknown'!$T$2:$T$253,$A432,'Relevant - In CRM unknown'!$G$2:$G$253,"UK",'Relevant - In CRM unknown'!$M$2:$M$253,"")+COUNTIFS('Relevant - IN NOW CRM valid'!$T$2:$T$2328,$A432,'Relevant - IN NOW CRM valid'!$G$2:$G$2328,"UK",'Relevant - IN NOW CRM valid'!$M$2:$M$2328,"")+COUNTIFS('Relevant - IN NOW CRM unknown'!$T$2:$T$1227,$A432,'Relevant - IN NOW CRM unknown'!$G$2:$G$1227,"UK",'Relevant - IN NOW CRM unknown'!$M$2:$M$1227,"")+COUNTIFS('Relevant - Not CRM not valid'!$T$2:$T$416,$A432,'Relevant - Not CRM not valid'!$G$2:$G$416,"UK",'Relevant - Not CRM not valid'!$M$2:$M$416,"")+COUNTIFS('Relevant - In CRM not valid'!$T$2:$T$46,$A432,'Relevant - In CRM not valid'!$G$2:$G$46,"UK",'Relevant - In CRM not valid'!$M$2:$M$46,"")</f>
        <v>0</v>
      </c>
      <c r="M432" s="2">
        <f t="shared" si="12"/>
        <v>1</v>
      </c>
      <c r="N432" s="2">
        <f>COUNTIFS('Relevant - In CRM valid'!$T$2:$T$4699,$A432,'Relevant - In CRM valid'!$G$2:$G$4699,"UK",'Relevant - In CRM valid'!$Q$2:$Q$4699,"valid")+COUNTIFS('Relevant - In CRM unknown'!$T$2:$T$253,$A432,'Relevant - In CRM unknown'!$G$2:$G$253,"UK",'Relevant - In CRM unknown'!$Q$2:$Q$253,"valid")+COUNTIFS('Relevant - IN NOW CRM valid'!$T$2:$T$2328,$A432,'Relevant - IN NOW CRM valid'!$G$2:$G$2328,"UK",'Relevant - IN NOW CRM valid'!$Q$2:$Q$2328,"valid")+COUNTIFS('Relevant - IN NOW CRM unknown'!$T$2:$T$1227,$A432,'Relevant - IN NOW CRM unknown'!$G$2:$G$1227,"UK",'Relevant - IN NOW CRM unknown'!$Q$2:$Q$1227,"valid")+COUNTIFS('Relevant - Not CRM not valid'!$T$2:$T$416,$A432,'Relevant - Not CRM not valid'!$G$2:$G$416,"UK",'Relevant - Not CRM not valid'!$Q$2:$Q$416,"valid")+COUNTIFS('Relevant - In CRM not valid'!$T$2:$T$46,$A432,'Relevant - In CRM not valid'!$G$2:$G$46,"UK",'Relevant - In CRM not valid'!$Q$2:$Q$46,"valid")</f>
        <v>1</v>
      </c>
      <c r="O432" s="2" t="str">
        <f t="shared" si="13"/>
        <v>Research  IT/Systems</v>
      </c>
    </row>
    <row r="433" spans="1:15" ht="15" customHeight="1">
      <c r="A433" s="2" t="s">
        <v>973</v>
      </c>
      <c r="B433" s="2" t="s">
        <v>974</v>
      </c>
      <c r="C433" s="2" t="s">
        <v>1570</v>
      </c>
      <c r="D433" s="2" t="str">
        <f>IFERROR(INDEX('UK Target Institutions'!$D$2:$D$727,MATCH($A433,'UK Target Institutions'!$A$2:$A$727,0)),"")</f>
        <v>Yes</v>
      </c>
      <c r="E433" s="2">
        <f>COUNTIFS('Relevant - In CRM valid'!$T$2:$T$4699,$A433,'Relevant - In CRM valid'!$G$2:$G$4699,"UK")+COUNTIFS('Relevant - In CRM unknown'!$T$2:$T$253,$A433,'Relevant - In CRM unknown'!$G$2:$G$253,"UK")+COUNTIFS('Relevant - IN NOW CRM valid'!$T$2:$T$2328,$A433,'Relevant - IN NOW CRM valid'!$G$2:$G$2328,"UK")+COUNTIFS('Relevant - IN NOW CRM unknown'!$T$2:$T$1227,$A433,'Relevant - IN NOW CRM unknown'!$G$2:$G$1227,"UK")+COUNTIFS('Relevant - Not CRM not valid'!$T$2:$T$416,$A433,'Relevant - Not CRM not valid'!$G$2:$G$416,"UK")+COUNTIFS('Relevant - In CRM not valid'!$T$2:$T$46,$A433,'Relevant - In CRM not valid'!$G$2:$G$46,"UK")</f>
        <v>1</v>
      </c>
      <c r="F433" s="2">
        <f>COUNTIFS('Relevant - In CRM valid'!$T$2:$T$4699,$A433,'Relevant - In CRM valid'!$G$2:$G$4699,"UK",'Relevant - In CRM valid'!$M$2:$M$4699,"Research")+COUNTIFS('Relevant - In CRM unknown'!$T$2:$T$253,$A433,'Relevant - In CRM unknown'!$G$2:$G$253,"UK",'Relevant - In CRM unknown'!$M$2:$M$253,"Research")+COUNTIFS('Relevant - IN NOW CRM valid'!$T$2:$T$2328,$A433,'Relevant - IN NOW CRM valid'!$G$2:$G$2328,"UK",'Relevant - IN NOW CRM valid'!$M$2:$M$2328,"Research")+COUNTIFS('Relevant - IN NOW CRM unknown'!$T$2:$T$1227,$A433,'Relevant - IN NOW CRM unknown'!$G$2:$G$1227,"UK",'Relevant - IN NOW CRM unknown'!$M$2:$M$1227,"Research")+COUNTIFS('Relevant - Not CRM not valid'!$T$2:$T$416,$A433,'Relevant - Not CRM not valid'!$G$2:$G$416,"UK",'Relevant - Not CRM not valid'!$M$2:$M$416,"Research")+COUNTIFS('Relevant - In CRM not valid'!$T$2:$T$46,$A433,'Relevant - In CRM not valid'!$G$2:$G$46,"UK",'Relevant - In CRM not valid'!$M$2:$M$46,"Research")</f>
        <v>1</v>
      </c>
      <c r="G433" s="2">
        <f>COUNTIFS('Relevant - In CRM valid'!$T$2:$T$4699,$A433,'Relevant - In CRM valid'!$G$2:$G$4699,"UK",'Relevant - In CRM valid'!$M$2:$M$4699,"Research",'Relevant - In CRM valid'!$R$2:$R$4699,"Senior")+COUNTIFS('Relevant - In CRM unknown'!$T$2:$T$253,$A433,'Relevant - In CRM unknown'!$G$2:$G$253,"UK",'Relevant - In CRM unknown'!$M$2:$M$253,"Research",'Relevant - In CRM unknown'!$R$2:$R$253,"Senior")+COUNTIFS('Relevant - IN NOW CRM valid'!$T$2:$T$2328,$A433,'Relevant - IN NOW CRM valid'!$G$2:$G$2328,"UK",'Relevant - IN NOW CRM valid'!$M$2:$M$2328,"Research",'Relevant - IN NOW CRM valid'!$R$2:$R$2328,"Senior")+COUNTIFS('Relevant - IN NOW CRM unknown'!$T$2:$T$1227,$A433,'Relevant - IN NOW CRM unknown'!$G$2:$G$1227,"UK",'Relevant - IN NOW CRM unknown'!$M$2:$M$1227,"Research",'Relevant - IN NOW CRM unknown'!$R$2:$R$1227,"Senior")+COUNTIFS('Relevant - Not CRM not valid'!$T$2:$T$416,$A433,'Relevant - Not CRM not valid'!$G$2:$G$416,"UK",'Relevant - Not CRM not valid'!$M$2:$M$416,"Research",'Relevant - Not CRM not valid'!$R$2:$R$416,"Senior")+COUNTIFS('Relevant - In CRM not valid'!$T$2:$T$46,$A433,'Relevant - In CRM not valid'!$G$2:$G$46,"UK",'Relevant - In CRM not valid'!$M$2:$M$46,"Research",'Relevant - In CRM not valid'!$R$2:$R$46,"Senior")</f>
        <v>1</v>
      </c>
      <c r="H433" s="2">
        <f>COUNTIFS('Relevant - In CRM valid'!$T$2:$T$4699,$A433,'Relevant - In CRM valid'!$G$2:$G$4699,"UK",'Relevant - In CRM valid'!$M$2:$M$4699,"Research",'Relevant - In CRM valid'!$R$2:$R$4699,"Operational")+COUNTIFS('Relevant - In CRM unknown'!$T$2:$T$253,$A433,'Relevant - In CRM unknown'!$G$2:$G$253,"UK",'Relevant - In CRM unknown'!$M$2:$M$253,"Research",'Relevant - In CRM unknown'!$R$2:$R$253,"Operational")+COUNTIFS('Relevant - IN NOW CRM valid'!$T$2:$T$2328,$A433,'Relevant - IN NOW CRM valid'!$G$2:$G$2328,"UK",'Relevant - IN NOW CRM valid'!$M$2:$M$2328,"Research",'Relevant - IN NOW CRM valid'!$R$2:$R$2328,"Operational")+COUNTIFS('Relevant - IN NOW CRM unknown'!$T$2:$T$1227,$A433,'Relevant - IN NOW CRM unknown'!$G$2:$G$1227,"UK",'Relevant - IN NOW CRM unknown'!$M$2:$M$1227,"Research",'Relevant - IN NOW CRM unknown'!$R$2:$R$1227,"Operational")+COUNTIFS('Relevant - Not CRM not valid'!$T$2:$T$416,$A433,'Relevant - Not CRM not valid'!$G$2:$G$416,"UK",'Relevant - Not CRM not valid'!$M$2:$M$416,"Research",'Relevant - Not CRM not valid'!$R$2:$R$416,"Operational")+COUNTIFS('Relevant - In CRM not valid'!$T$2:$T$46,$A433,'Relevant - In CRM not valid'!$G$2:$G$46,"UK",'Relevant - In CRM not valid'!$M$2:$M$46,"Research",'Relevant - In CRM not valid'!$R$2:$R$46,"Operational")</f>
        <v>0</v>
      </c>
      <c r="I433" s="2">
        <f>COUNTIFS('Relevant - In CRM valid'!$T$2:$T$4699,$A433,'Relevant - In CRM valid'!$G$2:$G$4699,"UK",'Relevant - In CRM valid'!$M$2:$M$4699,"Research",'Relevant - In CRM valid'!$R$2:$R$4699,"Academic")+COUNTIFS('Relevant - In CRM unknown'!$T$2:$T$253,$A433,'Relevant - In CRM unknown'!$G$2:$G$253,"UK",'Relevant - In CRM unknown'!$M$2:$M$253,"Research",'Relevant - In CRM unknown'!$R$2:$R$253,"Academic")+COUNTIFS('Relevant - IN NOW CRM valid'!$T$2:$T$2328,$A433,'Relevant - IN NOW CRM valid'!$G$2:$G$2328,"UK",'Relevant - IN NOW CRM valid'!$M$2:$M$2328,"Research",'Relevant - IN NOW CRM valid'!$R$2:$R$2328,"Academic")+COUNTIFS('Relevant - IN NOW CRM unknown'!$T$2:$T$1227,$A433,'Relevant - IN NOW CRM unknown'!$G$2:$G$1227,"UK",'Relevant - IN NOW CRM unknown'!$M$2:$M$1227,"Research",'Relevant - IN NOW CRM unknown'!$R$2:$R$1227,"Academic")+COUNTIFS('Relevant - Not CRM not valid'!$T$2:$T$416,$A433,'Relevant - Not CRM not valid'!$G$2:$G$416,"UK",'Relevant - Not CRM not valid'!$M$2:$M$416,"Research",'Relevant - Not CRM not valid'!$R$2:$R$416,"Academic")+COUNTIFS('Relevant - In CRM not valid'!$T$2:$T$46,$A433,'Relevant - In CRM not valid'!$G$2:$G$46,"UK",'Relevant - In CRM not valid'!$M$2:$M$46,"Research",'Relevant - In CRM not valid'!$R$2:$R$46,"Academic")</f>
        <v>0</v>
      </c>
      <c r="J433" s="2">
        <f>COUNTIFS('Relevant - In CRM valid'!$T$2:$T$4699,$A433,'Relevant - In CRM valid'!$G$2:$G$4699,"UK",'Relevant - In CRM valid'!$M$2:$M$4699,"Finance")+COUNTIFS('Relevant - In CRM unknown'!$T$2:$T$253,$A433,'Relevant - In CRM unknown'!$G$2:$G$253,"UK",'Relevant - In CRM unknown'!$M$2:$M$253,"Finance")+COUNTIFS('Relevant - IN NOW CRM valid'!$T$2:$T$2328,$A433,'Relevant - IN NOW CRM valid'!$G$2:$G$2328,"UK",'Relevant - IN NOW CRM valid'!$M$2:$M$2328,"Finance")+COUNTIFS('Relevant - IN NOW CRM unknown'!$T$2:$T$1227,$A433,'Relevant - IN NOW CRM unknown'!$G$2:$G$1227,"UK",'Relevant - IN NOW CRM unknown'!$M$2:$M$1227,"Finance")+COUNTIFS('Relevant - Not CRM not valid'!$T$2:$T$416,$A433,'Relevant - Not CRM not valid'!$G$2:$G$416,"UK",'Relevant - Not CRM not valid'!$M$2:$M$416,"Finance")+COUNTIFS('Relevant - In CRM not valid'!$T$2:$T$46,$A433,'Relevant - In CRM not valid'!$G$2:$G$46,"UK",'Relevant - In CRM not valid'!$M$2:$M$46,"Finance")</f>
        <v>0</v>
      </c>
      <c r="K433" s="2">
        <f>COUNTIFS('Relevant - In CRM valid'!$T$2:$T$4699,$A433,'Relevant - In CRM valid'!$G$2:$G$4699,"UK",'Relevant - In CRM valid'!$M$2:$M$4699,"IT/Systems")+COUNTIFS('Relevant - In CRM unknown'!$T$2:$T$253,$A433,'Relevant - In CRM unknown'!$G$2:$G$253,"UK",'Relevant - In CRM unknown'!$M$2:$M$253,"IT/Systems")+COUNTIFS('Relevant - IN NOW CRM valid'!$T$2:$T$2328,$A433,'Relevant - IN NOW CRM valid'!$G$2:$G$2328,"UK",'Relevant - IN NOW CRM valid'!$M$2:$M$2328,"IT/Systems")+COUNTIFS('Relevant - IN NOW CRM unknown'!$T$2:$T$1227,$A433,'Relevant - IN NOW CRM unknown'!$G$2:$G$1227,"UK",'Relevant - IN NOW CRM unknown'!$M$2:$M$1227,"IT/Systems")+COUNTIFS('Relevant - Not CRM not valid'!$T$2:$T$416,$A433,'Relevant - Not CRM not valid'!$G$2:$G$416,"UK",'Relevant - Not CRM not valid'!$M$2:$M$416,"IT/Systems")+COUNTIFS('Relevant - In CRM not valid'!$T$2:$T$46,$A433,'Relevant - In CRM not valid'!$G$2:$G$46,"UK",'Relevant - In CRM not valid'!$M$2:$M$46,"IT/Systems")</f>
        <v>0</v>
      </c>
      <c r="L433" s="2">
        <f>COUNTIFS('Relevant - In CRM valid'!$T$2:$T$4699,$A433,'Relevant - In CRM valid'!$G$2:$G$4699,"UK",'Relevant - In CRM valid'!$M$2:$M$4699,"")+COUNTIFS('Relevant - In CRM unknown'!$T$2:$T$253,$A433,'Relevant - In CRM unknown'!$G$2:$G$253,"UK",'Relevant - In CRM unknown'!$M$2:$M$253,"")+COUNTIFS('Relevant - IN NOW CRM valid'!$T$2:$T$2328,$A433,'Relevant - IN NOW CRM valid'!$G$2:$G$2328,"UK",'Relevant - IN NOW CRM valid'!$M$2:$M$2328,"")+COUNTIFS('Relevant - IN NOW CRM unknown'!$T$2:$T$1227,$A433,'Relevant - IN NOW CRM unknown'!$G$2:$G$1227,"UK",'Relevant - IN NOW CRM unknown'!$M$2:$M$1227,"")+COUNTIFS('Relevant - Not CRM not valid'!$T$2:$T$416,$A433,'Relevant - Not CRM not valid'!$G$2:$G$416,"UK",'Relevant - Not CRM not valid'!$M$2:$M$416,"")+COUNTIFS('Relevant - In CRM not valid'!$T$2:$T$46,$A433,'Relevant - In CRM not valid'!$G$2:$G$46,"UK",'Relevant - In CRM not valid'!$M$2:$M$46,"")</f>
        <v>0</v>
      </c>
      <c r="M433" s="2">
        <f t="shared" si="12"/>
        <v>1</v>
      </c>
      <c r="N433" s="2">
        <f>COUNTIFS('Relevant - In CRM valid'!$T$2:$T$4699,$A433,'Relevant - In CRM valid'!$G$2:$G$4699,"UK",'Relevant - In CRM valid'!$Q$2:$Q$4699,"valid")+COUNTIFS('Relevant - In CRM unknown'!$T$2:$T$253,$A433,'Relevant - In CRM unknown'!$G$2:$G$253,"UK",'Relevant - In CRM unknown'!$Q$2:$Q$253,"valid")+COUNTIFS('Relevant - IN NOW CRM valid'!$T$2:$T$2328,$A433,'Relevant - IN NOW CRM valid'!$G$2:$G$2328,"UK",'Relevant - IN NOW CRM valid'!$Q$2:$Q$2328,"valid")+COUNTIFS('Relevant - IN NOW CRM unknown'!$T$2:$T$1227,$A433,'Relevant - IN NOW CRM unknown'!$G$2:$G$1227,"UK",'Relevant - IN NOW CRM unknown'!$Q$2:$Q$1227,"valid")+COUNTIFS('Relevant - Not CRM not valid'!$T$2:$T$416,$A433,'Relevant - Not CRM not valid'!$G$2:$G$416,"UK",'Relevant - Not CRM not valid'!$Q$2:$Q$416,"valid")+COUNTIFS('Relevant - In CRM not valid'!$T$2:$T$46,$A433,'Relevant - In CRM not valid'!$G$2:$G$46,"UK",'Relevant - In CRM not valid'!$Q$2:$Q$46,"valid")</f>
        <v>0</v>
      </c>
      <c r="O433" s="2" t="str">
        <f t="shared" si="13"/>
        <v>Finance  IT/Systems</v>
      </c>
    </row>
    <row r="434" spans="1:15" ht="15" customHeight="1">
      <c r="A434" s="2" t="s">
        <v>975</v>
      </c>
      <c r="B434" s="2" t="s">
        <v>976</v>
      </c>
      <c r="C434" s="2" t="s">
        <v>368</v>
      </c>
      <c r="D434" s="2" t="str">
        <f>IFERROR(INDEX('UK Target Institutions'!$D$2:$D$727,MATCH($A434,'UK Target Institutions'!$A$2:$A$727,0)),"")</f>
        <v>No</v>
      </c>
      <c r="E434" s="2">
        <f>COUNTIFS('Relevant - In CRM valid'!$T$2:$T$4699,$A434,'Relevant - In CRM valid'!$G$2:$G$4699,"UK")+COUNTIFS('Relevant - In CRM unknown'!$T$2:$T$253,$A434,'Relevant - In CRM unknown'!$G$2:$G$253,"UK")+COUNTIFS('Relevant - IN NOW CRM valid'!$T$2:$T$2328,$A434,'Relevant - IN NOW CRM valid'!$G$2:$G$2328,"UK")+COUNTIFS('Relevant - IN NOW CRM unknown'!$T$2:$T$1227,$A434,'Relevant - IN NOW CRM unknown'!$G$2:$G$1227,"UK")+COUNTIFS('Relevant - Not CRM not valid'!$T$2:$T$416,$A434,'Relevant - Not CRM not valid'!$G$2:$G$416,"UK")+COUNTIFS('Relevant - In CRM not valid'!$T$2:$T$46,$A434,'Relevant - In CRM not valid'!$G$2:$G$46,"UK")</f>
        <v>1</v>
      </c>
      <c r="F434" s="2">
        <f>COUNTIFS('Relevant - In CRM valid'!$T$2:$T$4699,$A434,'Relevant - In CRM valid'!$G$2:$G$4699,"UK",'Relevant - In CRM valid'!$M$2:$M$4699,"Research")+COUNTIFS('Relevant - In CRM unknown'!$T$2:$T$253,$A434,'Relevant - In CRM unknown'!$G$2:$G$253,"UK",'Relevant - In CRM unknown'!$M$2:$M$253,"Research")+COUNTIFS('Relevant - IN NOW CRM valid'!$T$2:$T$2328,$A434,'Relevant - IN NOW CRM valid'!$G$2:$G$2328,"UK",'Relevant - IN NOW CRM valid'!$M$2:$M$2328,"Research")+COUNTIFS('Relevant - IN NOW CRM unknown'!$T$2:$T$1227,$A434,'Relevant - IN NOW CRM unknown'!$G$2:$G$1227,"UK",'Relevant - IN NOW CRM unknown'!$M$2:$M$1227,"Research")+COUNTIFS('Relevant - Not CRM not valid'!$T$2:$T$416,$A434,'Relevant - Not CRM not valid'!$G$2:$G$416,"UK",'Relevant - Not CRM not valid'!$M$2:$M$416,"Research")+COUNTIFS('Relevant - In CRM not valid'!$T$2:$T$46,$A434,'Relevant - In CRM not valid'!$G$2:$G$46,"UK",'Relevant - In CRM not valid'!$M$2:$M$46,"Research")</f>
        <v>1</v>
      </c>
      <c r="G434" s="2">
        <f>COUNTIFS('Relevant - In CRM valid'!$T$2:$T$4699,$A434,'Relevant - In CRM valid'!$G$2:$G$4699,"UK",'Relevant - In CRM valid'!$M$2:$M$4699,"Research",'Relevant - In CRM valid'!$R$2:$R$4699,"Senior")+COUNTIFS('Relevant - In CRM unknown'!$T$2:$T$253,$A434,'Relevant - In CRM unknown'!$G$2:$G$253,"UK",'Relevant - In CRM unknown'!$M$2:$M$253,"Research",'Relevant - In CRM unknown'!$R$2:$R$253,"Senior")+COUNTIFS('Relevant - IN NOW CRM valid'!$T$2:$T$2328,$A434,'Relevant - IN NOW CRM valid'!$G$2:$G$2328,"UK",'Relevant - IN NOW CRM valid'!$M$2:$M$2328,"Research",'Relevant - IN NOW CRM valid'!$R$2:$R$2328,"Senior")+COUNTIFS('Relevant - IN NOW CRM unknown'!$T$2:$T$1227,$A434,'Relevant - IN NOW CRM unknown'!$G$2:$G$1227,"UK",'Relevant - IN NOW CRM unknown'!$M$2:$M$1227,"Research",'Relevant - IN NOW CRM unknown'!$R$2:$R$1227,"Senior")+COUNTIFS('Relevant - Not CRM not valid'!$T$2:$T$416,$A434,'Relevant - Not CRM not valid'!$G$2:$G$416,"UK",'Relevant - Not CRM not valid'!$M$2:$M$416,"Research",'Relevant - Not CRM not valid'!$R$2:$R$416,"Senior")+COUNTIFS('Relevant - In CRM not valid'!$T$2:$T$46,$A434,'Relevant - In CRM not valid'!$G$2:$G$46,"UK",'Relevant - In CRM not valid'!$M$2:$M$46,"Research",'Relevant - In CRM not valid'!$R$2:$R$46,"Senior")</f>
        <v>0</v>
      </c>
      <c r="H434" s="2">
        <f>COUNTIFS('Relevant - In CRM valid'!$T$2:$T$4699,$A434,'Relevant - In CRM valid'!$G$2:$G$4699,"UK",'Relevant - In CRM valid'!$M$2:$M$4699,"Research",'Relevant - In CRM valid'!$R$2:$R$4699,"Operational")+COUNTIFS('Relevant - In CRM unknown'!$T$2:$T$253,$A434,'Relevant - In CRM unknown'!$G$2:$G$253,"UK",'Relevant - In CRM unknown'!$M$2:$M$253,"Research",'Relevant - In CRM unknown'!$R$2:$R$253,"Operational")+COUNTIFS('Relevant - IN NOW CRM valid'!$T$2:$T$2328,$A434,'Relevant - IN NOW CRM valid'!$G$2:$G$2328,"UK",'Relevant - IN NOW CRM valid'!$M$2:$M$2328,"Research",'Relevant - IN NOW CRM valid'!$R$2:$R$2328,"Operational")+COUNTIFS('Relevant - IN NOW CRM unknown'!$T$2:$T$1227,$A434,'Relevant - IN NOW CRM unknown'!$G$2:$G$1227,"UK",'Relevant - IN NOW CRM unknown'!$M$2:$M$1227,"Research",'Relevant - IN NOW CRM unknown'!$R$2:$R$1227,"Operational")+COUNTIFS('Relevant - Not CRM not valid'!$T$2:$T$416,$A434,'Relevant - Not CRM not valid'!$G$2:$G$416,"UK",'Relevant - Not CRM not valid'!$M$2:$M$416,"Research",'Relevant - Not CRM not valid'!$R$2:$R$416,"Operational")+COUNTIFS('Relevant - In CRM not valid'!$T$2:$T$46,$A434,'Relevant - In CRM not valid'!$G$2:$G$46,"UK",'Relevant - In CRM not valid'!$M$2:$M$46,"Research",'Relevant - In CRM not valid'!$R$2:$R$46,"Operational")</f>
        <v>0</v>
      </c>
      <c r="I434" s="2">
        <f>COUNTIFS('Relevant - In CRM valid'!$T$2:$T$4699,$A434,'Relevant - In CRM valid'!$G$2:$G$4699,"UK",'Relevant - In CRM valid'!$M$2:$M$4699,"Research",'Relevant - In CRM valid'!$R$2:$R$4699,"Academic")+COUNTIFS('Relevant - In CRM unknown'!$T$2:$T$253,$A434,'Relevant - In CRM unknown'!$G$2:$G$253,"UK",'Relevant - In CRM unknown'!$M$2:$M$253,"Research",'Relevant - In CRM unknown'!$R$2:$R$253,"Academic")+COUNTIFS('Relevant - IN NOW CRM valid'!$T$2:$T$2328,$A434,'Relevant - IN NOW CRM valid'!$G$2:$G$2328,"UK",'Relevant - IN NOW CRM valid'!$M$2:$M$2328,"Research",'Relevant - IN NOW CRM valid'!$R$2:$R$2328,"Academic")+COUNTIFS('Relevant - IN NOW CRM unknown'!$T$2:$T$1227,$A434,'Relevant - IN NOW CRM unknown'!$G$2:$G$1227,"UK",'Relevant - IN NOW CRM unknown'!$M$2:$M$1227,"Research",'Relevant - IN NOW CRM unknown'!$R$2:$R$1227,"Academic")+COUNTIFS('Relevant - Not CRM not valid'!$T$2:$T$416,$A434,'Relevant - Not CRM not valid'!$G$2:$G$416,"UK",'Relevant - Not CRM not valid'!$M$2:$M$416,"Research",'Relevant - Not CRM not valid'!$R$2:$R$416,"Academic")+COUNTIFS('Relevant - In CRM not valid'!$T$2:$T$46,$A434,'Relevant - In CRM not valid'!$G$2:$G$46,"UK",'Relevant - In CRM not valid'!$M$2:$M$46,"Research",'Relevant - In CRM not valid'!$R$2:$R$46,"Academic")</f>
        <v>0</v>
      </c>
      <c r="J434" s="2">
        <f>COUNTIFS('Relevant - In CRM valid'!$T$2:$T$4699,$A434,'Relevant - In CRM valid'!$G$2:$G$4699,"UK",'Relevant - In CRM valid'!$M$2:$M$4699,"Finance")+COUNTIFS('Relevant - In CRM unknown'!$T$2:$T$253,$A434,'Relevant - In CRM unknown'!$G$2:$G$253,"UK",'Relevant - In CRM unknown'!$M$2:$M$253,"Finance")+COUNTIFS('Relevant - IN NOW CRM valid'!$T$2:$T$2328,$A434,'Relevant - IN NOW CRM valid'!$G$2:$G$2328,"UK",'Relevant - IN NOW CRM valid'!$M$2:$M$2328,"Finance")+COUNTIFS('Relevant - IN NOW CRM unknown'!$T$2:$T$1227,$A434,'Relevant - IN NOW CRM unknown'!$G$2:$G$1227,"UK",'Relevant - IN NOW CRM unknown'!$M$2:$M$1227,"Finance")+COUNTIFS('Relevant - Not CRM not valid'!$T$2:$T$416,$A434,'Relevant - Not CRM not valid'!$G$2:$G$416,"UK",'Relevant - Not CRM not valid'!$M$2:$M$416,"Finance")+COUNTIFS('Relevant - In CRM not valid'!$T$2:$T$46,$A434,'Relevant - In CRM not valid'!$G$2:$G$46,"UK",'Relevant - In CRM not valid'!$M$2:$M$46,"Finance")</f>
        <v>0</v>
      </c>
      <c r="K434" s="2">
        <f>COUNTIFS('Relevant - In CRM valid'!$T$2:$T$4699,$A434,'Relevant - In CRM valid'!$G$2:$G$4699,"UK",'Relevant - In CRM valid'!$M$2:$M$4699,"IT/Systems")+COUNTIFS('Relevant - In CRM unknown'!$T$2:$T$253,$A434,'Relevant - In CRM unknown'!$G$2:$G$253,"UK",'Relevant - In CRM unknown'!$M$2:$M$253,"IT/Systems")+COUNTIFS('Relevant - IN NOW CRM valid'!$T$2:$T$2328,$A434,'Relevant - IN NOW CRM valid'!$G$2:$G$2328,"UK",'Relevant - IN NOW CRM valid'!$M$2:$M$2328,"IT/Systems")+COUNTIFS('Relevant - IN NOW CRM unknown'!$T$2:$T$1227,$A434,'Relevant - IN NOW CRM unknown'!$G$2:$G$1227,"UK",'Relevant - IN NOW CRM unknown'!$M$2:$M$1227,"IT/Systems")+COUNTIFS('Relevant - Not CRM not valid'!$T$2:$T$416,$A434,'Relevant - Not CRM not valid'!$G$2:$G$416,"UK",'Relevant - Not CRM not valid'!$M$2:$M$416,"IT/Systems")+COUNTIFS('Relevant - In CRM not valid'!$T$2:$T$46,$A434,'Relevant - In CRM not valid'!$G$2:$G$46,"UK",'Relevant - In CRM not valid'!$M$2:$M$46,"IT/Systems")</f>
        <v>0</v>
      </c>
      <c r="L434" s="2">
        <f>COUNTIFS('Relevant - In CRM valid'!$T$2:$T$4699,$A434,'Relevant - In CRM valid'!$G$2:$G$4699,"UK",'Relevant - In CRM valid'!$M$2:$M$4699,"")+COUNTIFS('Relevant - In CRM unknown'!$T$2:$T$253,$A434,'Relevant - In CRM unknown'!$G$2:$G$253,"UK",'Relevant - In CRM unknown'!$M$2:$M$253,"")+COUNTIFS('Relevant - IN NOW CRM valid'!$T$2:$T$2328,$A434,'Relevant - IN NOW CRM valid'!$G$2:$G$2328,"UK",'Relevant - IN NOW CRM valid'!$M$2:$M$2328,"")+COUNTIFS('Relevant - IN NOW CRM unknown'!$T$2:$T$1227,$A434,'Relevant - IN NOW CRM unknown'!$G$2:$G$1227,"UK",'Relevant - IN NOW CRM unknown'!$M$2:$M$1227,"")+COUNTIFS('Relevant - Not CRM not valid'!$T$2:$T$416,$A434,'Relevant - Not CRM not valid'!$G$2:$G$416,"UK",'Relevant - Not CRM not valid'!$M$2:$M$416,"")+COUNTIFS('Relevant - In CRM not valid'!$T$2:$T$46,$A434,'Relevant - In CRM not valid'!$G$2:$G$46,"UK",'Relevant - In CRM not valid'!$M$2:$M$46,"")</f>
        <v>0</v>
      </c>
      <c r="M434" s="2">
        <f t="shared" si="12"/>
        <v>1</v>
      </c>
      <c r="N434" s="2">
        <f>COUNTIFS('Relevant - In CRM valid'!$T$2:$T$4699,$A434,'Relevant - In CRM valid'!$G$2:$G$4699,"UK",'Relevant - In CRM valid'!$Q$2:$Q$4699,"valid")+COUNTIFS('Relevant - In CRM unknown'!$T$2:$T$253,$A434,'Relevant - In CRM unknown'!$G$2:$G$253,"UK",'Relevant - In CRM unknown'!$Q$2:$Q$253,"valid")+COUNTIFS('Relevant - IN NOW CRM valid'!$T$2:$T$2328,$A434,'Relevant - IN NOW CRM valid'!$G$2:$G$2328,"UK",'Relevant - IN NOW CRM valid'!$Q$2:$Q$2328,"valid")+COUNTIFS('Relevant - IN NOW CRM unknown'!$T$2:$T$1227,$A434,'Relevant - IN NOW CRM unknown'!$G$2:$G$1227,"UK",'Relevant - IN NOW CRM unknown'!$Q$2:$Q$1227,"valid")+COUNTIFS('Relevant - Not CRM not valid'!$T$2:$T$416,$A434,'Relevant - Not CRM not valid'!$G$2:$G$416,"UK",'Relevant - Not CRM not valid'!$Q$2:$Q$416,"valid")+COUNTIFS('Relevant - In CRM not valid'!$T$2:$T$46,$A434,'Relevant - In CRM not valid'!$G$2:$G$46,"UK",'Relevant - In CRM not valid'!$Q$2:$Q$46,"valid")</f>
        <v>0</v>
      </c>
      <c r="O434" s="2" t="str">
        <f t="shared" si="13"/>
        <v>Finance  IT/Systems</v>
      </c>
    </row>
    <row r="435" spans="1:15" ht="15" customHeight="1">
      <c r="A435" s="2" t="s">
        <v>977</v>
      </c>
      <c r="B435" s="2" t="s">
        <v>978</v>
      </c>
      <c r="C435" s="2" t="s">
        <v>1570</v>
      </c>
      <c r="D435" s="2" t="str">
        <f>IFERROR(INDEX('UK Target Institutions'!$D$2:$D$727,MATCH($A435,'UK Target Institutions'!$A$2:$A$727,0)),"")</f>
        <v>No</v>
      </c>
      <c r="E435" s="2">
        <f>COUNTIFS('Relevant - In CRM valid'!$T$2:$T$4699,$A435,'Relevant - In CRM valid'!$G$2:$G$4699,"UK")+COUNTIFS('Relevant - In CRM unknown'!$T$2:$T$253,$A435,'Relevant - In CRM unknown'!$G$2:$G$253,"UK")+COUNTIFS('Relevant - IN NOW CRM valid'!$T$2:$T$2328,$A435,'Relevant - IN NOW CRM valid'!$G$2:$G$2328,"UK")+COUNTIFS('Relevant - IN NOW CRM unknown'!$T$2:$T$1227,$A435,'Relevant - IN NOW CRM unknown'!$G$2:$G$1227,"UK")+COUNTIFS('Relevant - Not CRM not valid'!$T$2:$T$416,$A435,'Relevant - Not CRM not valid'!$G$2:$G$416,"UK")+COUNTIFS('Relevant - In CRM not valid'!$T$2:$T$46,$A435,'Relevant - In CRM not valid'!$G$2:$G$46,"UK")</f>
        <v>1</v>
      </c>
      <c r="F435" s="2">
        <f>COUNTIFS('Relevant - In CRM valid'!$T$2:$T$4699,$A435,'Relevant - In CRM valid'!$G$2:$G$4699,"UK",'Relevant - In CRM valid'!$M$2:$M$4699,"Research")+COUNTIFS('Relevant - In CRM unknown'!$T$2:$T$253,$A435,'Relevant - In CRM unknown'!$G$2:$G$253,"UK",'Relevant - In CRM unknown'!$M$2:$M$253,"Research")+COUNTIFS('Relevant - IN NOW CRM valid'!$T$2:$T$2328,$A435,'Relevant - IN NOW CRM valid'!$G$2:$G$2328,"UK",'Relevant - IN NOW CRM valid'!$M$2:$M$2328,"Research")+COUNTIFS('Relevant - IN NOW CRM unknown'!$T$2:$T$1227,$A435,'Relevant - IN NOW CRM unknown'!$G$2:$G$1227,"UK",'Relevant - IN NOW CRM unknown'!$M$2:$M$1227,"Research")+COUNTIFS('Relevant - Not CRM not valid'!$T$2:$T$416,$A435,'Relevant - Not CRM not valid'!$G$2:$G$416,"UK",'Relevant - Not CRM not valid'!$M$2:$M$416,"Research")+COUNTIFS('Relevant - In CRM not valid'!$T$2:$T$46,$A435,'Relevant - In CRM not valid'!$G$2:$G$46,"UK",'Relevant - In CRM not valid'!$M$2:$M$46,"Research")</f>
        <v>1</v>
      </c>
      <c r="G435" s="2">
        <f>COUNTIFS('Relevant - In CRM valid'!$T$2:$T$4699,$A435,'Relevant - In CRM valid'!$G$2:$G$4699,"UK",'Relevant - In CRM valid'!$M$2:$M$4699,"Research",'Relevant - In CRM valid'!$R$2:$R$4699,"Senior")+COUNTIFS('Relevant - In CRM unknown'!$T$2:$T$253,$A435,'Relevant - In CRM unknown'!$G$2:$G$253,"UK",'Relevant - In CRM unknown'!$M$2:$M$253,"Research",'Relevant - In CRM unknown'!$R$2:$R$253,"Senior")+COUNTIFS('Relevant - IN NOW CRM valid'!$T$2:$T$2328,$A435,'Relevant - IN NOW CRM valid'!$G$2:$G$2328,"UK",'Relevant - IN NOW CRM valid'!$M$2:$M$2328,"Research",'Relevant - IN NOW CRM valid'!$R$2:$R$2328,"Senior")+COUNTIFS('Relevant - IN NOW CRM unknown'!$T$2:$T$1227,$A435,'Relevant - IN NOW CRM unknown'!$G$2:$G$1227,"UK",'Relevant - IN NOW CRM unknown'!$M$2:$M$1227,"Research",'Relevant - IN NOW CRM unknown'!$R$2:$R$1227,"Senior")+COUNTIFS('Relevant - Not CRM not valid'!$T$2:$T$416,$A435,'Relevant - Not CRM not valid'!$G$2:$G$416,"UK",'Relevant - Not CRM not valid'!$M$2:$M$416,"Research",'Relevant - Not CRM not valid'!$R$2:$R$416,"Senior")+COUNTIFS('Relevant - In CRM not valid'!$T$2:$T$46,$A435,'Relevant - In CRM not valid'!$G$2:$G$46,"UK",'Relevant - In CRM not valid'!$M$2:$M$46,"Research",'Relevant - In CRM not valid'!$R$2:$R$46,"Senior")</f>
        <v>1</v>
      </c>
      <c r="H435" s="2">
        <f>COUNTIFS('Relevant - In CRM valid'!$T$2:$T$4699,$A435,'Relevant - In CRM valid'!$G$2:$G$4699,"UK",'Relevant - In CRM valid'!$M$2:$M$4699,"Research",'Relevant - In CRM valid'!$R$2:$R$4699,"Operational")+COUNTIFS('Relevant - In CRM unknown'!$T$2:$T$253,$A435,'Relevant - In CRM unknown'!$G$2:$G$253,"UK",'Relevant - In CRM unknown'!$M$2:$M$253,"Research",'Relevant - In CRM unknown'!$R$2:$R$253,"Operational")+COUNTIFS('Relevant - IN NOW CRM valid'!$T$2:$T$2328,$A435,'Relevant - IN NOW CRM valid'!$G$2:$G$2328,"UK",'Relevant - IN NOW CRM valid'!$M$2:$M$2328,"Research",'Relevant - IN NOW CRM valid'!$R$2:$R$2328,"Operational")+COUNTIFS('Relevant - IN NOW CRM unknown'!$T$2:$T$1227,$A435,'Relevant - IN NOW CRM unknown'!$G$2:$G$1227,"UK",'Relevant - IN NOW CRM unknown'!$M$2:$M$1227,"Research",'Relevant - IN NOW CRM unknown'!$R$2:$R$1227,"Operational")+COUNTIFS('Relevant - Not CRM not valid'!$T$2:$T$416,$A435,'Relevant - Not CRM not valid'!$G$2:$G$416,"UK",'Relevant - Not CRM not valid'!$M$2:$M$416,"Research",'Relevant - Not CRM not valid'!$R$2:$R$416,"Operational")+COUNTIFS('Relevant - In CRM not valid'!$T$2:$T$46,$A435,'Relevant - In CRM not valid'!$G$2:$G$46,"UK",'Relevant - In CRM not valid'!$M$2:$M$46,"Research",'Relevant - In CRM not valid'!$R$2:$R$46,"Operational")</f>
        <v>0</v>
      </c>
      <c r="I435" s="2">
        <f>COUNTIFS('Relevant - In CRM valid'!$T$2:$T$4699,$A435,'Relevant - In CRM valid'!$G$2:$G$4699,"UK",'Relevant - In CRM valid'!$M$2:$M$4699,"Research",'Relevant - In CRM valid'!$R$2:$R$4699,"Academic")+COUNTIFS('Relevant - In CRM unknown'!$T$2:$T$253,$A435,'Relevant - In CRM unknown'!$G$2:$G$253,"UK",'Relevant - In CRM unknown'!$M$2:$M$253,"Research",'Relevant - In CRM unknown'!$R$2:$R$253,"Academic")+COUNTIFS('Relevant - IN NOW CRM valid'!$T$2:$T$2328,$A435,'Relevant - IN NOW CRM valid'!$G$2:$G$2328,"UK",'Relevant - IN NOW CRM valid'!$M$2:$M$2328,"Research",'Relevant - IN NOW CRM valid'!$R$2:$R$2328,"Academic")+COUNTIFS('Relevant - IN NOW CRM unknown'!$T$2:$T$1227,$A435,'Relevant - IN NOW CRM unknown'!$G$2:$G$1227,"UK",'Relevant - IN NOW CRM unknown'!$M$2:$M$1227,"Research",'Relevant - IN NOW CRM unknown'!$R$2:$R$1227,"Academic")+COUNTIFS('Relevant - Not CRM not valid'!$T$2:$T$416,$A435,'Relevant - Not CRM not valid'!$G$2:$G$416,"UK",'Relevant - Not CRM not valid'!$M$2:$M$416,"Research",'Relevant - Not CRM not valid'!$R$2:$R$416,"Academic")+COUNTIFS('Relevant - In CRM not valid'!$T$2:$T$46,$A435,'Relevant - In CRM not valid'!$G$2:$G$46,"UK",'Relevant - In CRM not valid'!$M$2:$M$46,"Research",'Relevant - In CRM not valid'!$R$2:$R$46,"Academic")</f>
        <v>0</v>
      </c>
      <c r="J435" s="2">
        <f>COUNTIFS('Relevant - In CRM valid'!$T$2:$T$4699,$A435,'Relevant - In CRM valid'!$G$2:$G$4699,"UK",'Relevant - In CRM valid'!$M$2:$M$4699,"Finance")+COUNTIFS('Relevant - In CRM unknown'!$T$2:$T$253,$A435,'Relevant - In CRM unknown'!$G$2:$G$253,"UK",'Relevant - In CRM unknown'!$M$2:$M$253,"Finance")+COUNTIFS('Relevant - IN NOW CRM valid'!$T$2:$T$2328,$A435,'Relevant - IN NOW CRM valid'!$G$2:$G$2328,"UK",'Relevant - IN NOW CRM valid'!$M$2:$M$2328,"Finance")+COUNTIFS('Relevant - IN NOW CRM unknown'!$T$2:$T$1227,$A435,'Relevant - IN NOW CRM unknown'!$G$2:$G$1227,"UK",'Relevant - IN NOW CRM unknown'!$M$2:$M$1227,"Finance")+COUNTIFS('Relevant - Not CRM not valid'!$T$2:$T$416,$A435,'Relevant - Not CRM not valid'!$G$2:$G$416,"UK",'Relevant - Not CRM not valid'!$M$2:$M$416,"Finance")+COUNTIFS('Relevant - In CRM not valid'!$T$2:$T$46,$A435,'Relevant - In CRM not valid'!$G$2:$G$46,"UK",'Relevant - In CRM not valid'!$M$2:$M$46,"Finance")</f>
        <v>0</v>
      </c>
      <c r="K435" s="2">
        <f>COUNTIFS('Relevant - In CRM valid'!$T$2:$T$4699,$A435,'Relevant - In CRM valid'!$G$2:$G$4699,"UK",'Relevant - In CRM valid'!$M$2:$M$4699,"IT/Systems")+COUNTIFS('Relevant - In CRM unknown'!$T$2:$T$253,$A435,'Relevant - In CRM unknown'!$G$2:$G$253,"UK",'Relevant - In CRM unknown'!$M$2:$M$253,"IT/Systems")+COUNTIFS('Relevant - IN NOW CRM valid'!$T$2:$T$2328,$A435,'Relevant - IN NOW CRM valid'!$G$2:$G$2328,"UK",'Relevant - IN NOW CRM valid'!$M$2:$M$2328,"IT/Systems")+COUNTIFS('Relevant - IN NOW CRM unknown'!$T$2:$T$1227,$A435,'Relevant - IN NOW CRM unknown'!$G$2:$G$1227,"UK",'Relevant - IN NOW CRM unknown'!$M$2:$M$1227,"IT/Systems")+COUNTIFS('Relevant - Not CRM not valid'!$T$2:$T$416,$A435,'Relevant - Not CRM not valid'!$G$2:$G$416,"UK",'Relevant - Not CRM not valid'!$M$2:$M$416,"IT/Systems")+COUNTIFS('Relevant - In CRM not valid'!$T$2:$T$46,$A435,'Relevant - In CRM not valid'!$G$2:$G$46,"UK",'Relevant - In CRM not valid'!$M$2:$M$46,"IT/Systems")</f>
        <v>0</v>
      </c>
      <c r="L435" s="2">
        <f>COUNTIFS('Relevant - In CRM valid'!$T$2:$T$4699,$A435,'Relevant - In CRM valid'!$G$2:$G$4699,"UK",'Relevant - In CRM valid'!$M$2:$M$4699,"")+COUNTIFS('Relevant - In CRM unknown'!$T$2:$T$253,$A435,'Relevant - In CRM unknown'!$G$2:$G$253,"UK",'Relevant - In CRM unknown'!$M$2:$M$253,"")+COUNTIFS('Relevant - IN NOW CRM valid'!$T$2:$T$2328,$A435,'Relevant - IN NOW CRM valid'!$G$2:$G$2328,"UK",'Relevant - IN NOW CRM valid'!$M$2:$M$2328,"")+COUNTIFS('Relevant - IN NOW CRM unknown'!$T$2:$T$1227,$A435,'Relevant - IN NOW CRM unknown'!$G$2:$G$1227,"UK",'Relevant - IN NOW CRM unknown'!$M$2:$M$1227,"")+COUNTIFS('Relevant - Not CRM not valid'!$T$2:$T$416,$A435,'Relevant - Not CRM not valid'!$G$2:$G$416,"UK",'Relevant - Not CRM not valid'!$M$2:$M$416,"")+COUNTIFS('Relevant - In CRM not valid'!$T$2:$T$46,$A435,'Relevant - In CRM not valid'!$G$2:$G$46,"UK",'Relevant - In CRM not valid'!$M$2:$M$46,"")</f>
        <v>0</v>
      </c>
      <c r="M435" s="2">
        <f t="shared" si="12"/>
        <v>1</v>
      </c>
      <c r="N435" s="2">
        <f>COUNTIFS('Relevant - In CRM valid'!$T$2:$T$4699,$A435,'Relevant - In CRM valid'!$G$2:$G$4699,"UK",'Relevant - In CRM valid'!$Q$2:$Q$4699,"valid")+COUNTIFS('Relevant - In CRM unknown'!$T$2:$T$253,$A435,'Relevant - In CRM unknown'!$G$2:$G$253,"UK",'Relevant - In CRM unknown'!$Q$2:$Q$253,"valid")+COUNTIFS('Relevant - IN NOW CRM valid'!$T$2:$T$2328,$A435,'Relevant - IN NOW CRM valid'!$G$2:$G$2328,"UK",'Relevant - IN NOW CRM valid'!$Q$2:$Q$2328,"valid")+COUNTIFS('Relevant - IN NOW CRM unknown'!$T$2:$T$1227,$A435,'Relevant - IN NOW CRM unknown'!$G$2:$G$1227,"UK",'Relevant - IN NOW CRM unknown'!$Q$2:$Q$1227,"valid")+COUNTIFS('Relevant - Not CRM not valid'!$T$2:$T$416,$A435,'Relevant - Not CRM not valid'!$G$2:$G$416,"UK",'Relevant - Not CRM not valid'!$Q$2:$Q$416,"valid")+COUNTIFS('Relevant - In CRM not valid'!$T$2:$T$46,$A435,'Relevant - In CRM not valid'!$G$2:$G$46,"UK",'Relevant - In CRM not valid'!$Q$2:$Q$46,"valid")</f>
        <v>0</v>
      </c>
      <c r="O435" s="2" t="str">
        <f t="shared" si="13"/>
        <v>Finance  IT/Systems</v>
      </c>
    </row>
    <row r="436" spans="1:15" ht="15" customHeight="1">
      <c r="A436" s="2" t="s">
        <v>979</v>
      </c>
      <c r="B436" s="2" t="s">
        <v>980</v>
      </c>
      <c r="C436" s="2" t="s">
        <v>383</v>
      </c>
      <c r="D436" s="2" t="str">
        <f>IFERROR(INDEX('UK Target Institutions'!$D$2:$D$727,MATCH($A436,'UK Target Institutions'!$A$2:$A$727,0)),"")</f>
        <v>No</v>
      </c>
      <c r="E436" s="2">
        <f>COUNTIFS('Relevant - In CRM valid'!$T$2:$T$4699,$A436,'Relevant - In CRM valid'!$G$2:$G$4699,"UK")+COUNTIFS('Relevant - In CRM unknown'!$T$2:$T$253,$A436,'Relevant - In CRM unknown'!$G$2:$G$253,"UK")+COUNTIFS('Relevant - IN NOW CRM valid'!$T$2:$T$2328,$A436,'Relevant - IN NOW CRM valid'!$G$2:$G$2328,"UK")+COUNTIFS('Relevant - IN NOW CRM unknown'!$T$2:$T$1227,$A436,'Relevant - IN NOW CRM unknown'!$G$2:$G$1227,"UK")+COUNTIFS('Relevant - Not CRM not valid'!$T$2:$T$416,$A436,'Relevant - Not CRM not valid'!$G$2:$G$416,"UK")+COUNTIFS('Relevant - In CRM not valid'!$T$2:$T$46,$A436,'Relevant - In CRM not valid'!$G$2:$G$46,"UK")</f>
        <v>1</v>
      </c>
      <c r="F436" s="2">
        <f>COUNTIFS('Relevant - In CRM valid'!$T$2:$T$4699,$A436,'Relevant - In CRM valid'!$G$2:$G$4699,"UK",'Relevant - In CRM valid'!$M$2:$M$4699,"Research")+COUNTIFS('Relevant - In CRM unknown'!$T$2:$T$253,$A436,'Relevant - In CRM unknown'!$G$2:$G$253,"UK",'Relevant - In CRM unknown'!$M$2:$M$253,"Research")+COUNTIFS('Relevant - IN NOW CRM valid'!$T$2:$T$2328,$A436,'Relevant - IN NOW CRM valid'!$G$2:$G$2328,"UK",'Relevant - IN NOW CRM valid'!$M$2:$M$2328,"Research")+COUNTIFS('Relevant - IN NOW CRM unknown'!$T$2:$T$1227,$A436,'Relevant - IN NOW CRM unknown'!$G$2:$G$1227,"UK",'Relevant - IN NOW CRM unknown'!$M$2:$M$1227,"Research")+COUNTIFS('Relevant - Not CRM not valid'!$T$2:$T$416,$A436,'Relevant - Not CRM not valid'!$G$2:$G$416,"UK",'Relevant - Not CRM not valid'!$M$2:$M$416,"Research")+COUNTIFS('Relevant - In CRM not valid'!$T$2:$T$46,$A436,'Relevant - In CRM not valid'!$G$2:$G$46,"UK",'Relevant - In CRM not valid'!$M$2:$M$46,"Research")</f>
        <v>1</v>
      </c>
      <c r="G436" s="2">
        <f>COUNTIFS('Relevant - In CRM valid'!$T$2:$T$4699,$A436,'Relevant - In CRM valid'!$G$2:$G$4699,"UK",'Relevant - In CRM valid'!$M$2:$M$4699,"Research",'Relevant - In CRM valid'!$R$2:$R$4699,"Senior")+COUNTIFS('Relevant - In CRM unknown'!$T$2:$T$253,$A436,'Relevant - In CRM unknown'!$G$2:$G$253,"UK",'Relevant - In CRM unknown'!$M$2:$M$253,"Research",'Relevant - In CRM unknown'!$R$2:$R$253,"Senior")+COUNTIFS('Relevant - IN NOW CRM valid'!$T$2:$T$2328,$A436,'Relevant - IN NOW CRM valid'!$G$2:$G$2328,"UK",'Relevant - IN NOW CRM valid'!$M$2:$M$2328,"Research",'Relevant - IN NOW CRM valid'!$R$2:$R$2328,"Senior")+COUNTIFS('Relevant - IN NOW CRM unknown'!$T$2:$T$1227,$A436,'Relevant - IN NOW CRM unknown'!$G$2:$G$1227,"UK",'Relevant - IN NOW CRM unknown'!$M$2:$M$1227,"Research",'Relevant - IN NOW CRM unknown'!$R$2:$R$1227,"Senior")+COUNTIFS('Relevant - Not CRM not valid'!$T$2:$T$416,$A436,'Relevant - Not CRM not valid'!$G$2:$G$416,"UK",'Relevant - Not CRM not valid'!$M$2:$M$416,"Research",'Relevant - Not CRM not valid'!$R$2:$R$416,"Senior")+COUNTIFS('Relevant - In CRM not valid'!$T$2:$T$46,$A436,'Relevant - In CRM not valid'!$G$2:$G$46,"UK",'Relevant - In CRM not valid'!$M$2:$M$46,"Research",'Relevant - In CRM not valid'!$R$2:$R$46,"Senior")</f>
        <v>1</v>
      </c>
      <c r="H436" s="2">
        <f>COUNTIFS('Relevant - In CRM valid'!$T$2:$T$4699,$A436,'Relevant - In CRM valid'!$G$2:$G$4699,"UK",'Relevant - In CRM valid'!$M$2:$M$4699,"Research",'Relevant - In CRM valid'!$R$2:$R$4699,"Operational")+COUNTIFS('Relevant - In CRM unknown'!$T$2:$T$253,$A436,'Relevant - In CRM unknown'!$G$2:$G$253,"UK",'Relevant - In CRM unknown'!$M$2:$M$253,"Research",'Relevant - In CRM unknown'!$R$2:$R$253,"Operational")+COUNTIFS('Relevant - IN NOW CRM valid'!$T$2:$T$2328,$A436,'Relevant - IN NOW CRM valid'!$G$2:$G$2328,"UK",'Relevant - IN NOW CRM valid'!$M$2:$M$2328,"Research",'Relevant - IN NOW CRM valid'!$R$2:$R$2328,"Operational")+COUNTIFS('Relevant - IN NOW CRM unknown'!$T$2:$T$1227,$A436,'Relevant - IN NOW CRM unknown'!$G$2:$G$1227,"UK",'Relevant - IN NOW CRM unknown'!$M$2:$M$1227,"Research",'Relevant - IN NOW CRM unknown'!$R$2:$R$1227,"Operational")+COUNTIFS('Relevant - Not CRM not valid'!$T$2:$T$416,$A436,'Relevant - Not CRM not valid'!$G$2:$G$416,"UK",'Relevant - Not CRM not valid'!$M$2:$M$416,"Research",'Relevant - Not CRM not valid'!$R$2:$R$416,"Operational")+COUNTIFS('Relevant - In CRM not valid'!$T$2:$T$46,$A436,'Relevant - In CRM not valid'!$G$2:$G$46,"UK",'Relevant - In CRM not valid'!$M$2:$M$46,"Research",'Relevant - In CRM not valid'!$R$2:$R$46,"Operational")</f>
        <v>0</v>
      </c>
      <c r="I436" s="2">
        <f>COUNTIFS('Relevant - In CRM valid'!$T$2:$T$4699,$A436,'Relevant - In CRM valid'!$G$2:$G$4699,"UK",'Relevant - In CRM valid'!$M$2:$M$4699,"Research",'Relevant - In CRM valid'!$R$2:$R$4699,"Academic")+COUNTIFS('Relevant - In CRM unknown'!$T$2:$T$253,$A436,'Relevant - In CRM unknown'!$G$2:$G$253,"UK",'Relevant - In CRM unknown'!$M$2:$M$253,"Research",'Relevant - In CRM unknown'!$R$2:$R$253,"Academic")+COUNTIFS('Relevant - IN NOW CRM valid'!$T$2:$T$2328,$A436,'Relevant - IN NOW CRM valid'!$G$2:$G$2328,"UK",'Relevant - IN NOW CRM valid'!$M$2:$M$2328,"Research",'Relevant - IN NOW CRM valid'!$R$2:$R$2328,"Academic")+COUNTIFS('Relevant - IN NOW CRM unknown'!$T$2:$T$1227,$A436,'Relevant - IN NOW CRM unknown'!$G$2:$G$1227,"UK",'Relevant - IN NOW CRM unknown'!$M$2:$M$1227,"Research",'Relevant - IN NOW CRM unknown'!$R$2:$R$1227,"Academic")+COUNTIFS('Relevant - Not CRM not valid'!$T$2:$T$416,$A436,'Relevant - Not CRM not valid'!$G$2:$G$416,"UK",'Relevant - Not CRM not valid'!$M$2:$M$416,"Research",'Relevant - Not CRM not valid'!$R$2:$R$416,"Academic")+COUNTIFS('Relevant - In CRM not valid'!$T$2:$T$46,$A436,'Relevant - In CRM not valid'!$G$2:$G$46,"UK",'Relevant - In CRM not valid'!$M$2:$M$46,"Research",'Relevant - In CRM not valid'!$R$2:$R$46,"Academic")</f>
        <v>0</v>
      </c>
      <c r="J436" s="2">
        <f>COUNTIFS('Relevant - In CRM valid'!$T$2:$T$4699,$A436,'Relevant - In CRM valid'!$G$2:$G$4699,"UK",'Relevant - In CRM valid'!$M$2:$M$4699,"Finance")+COUNTIFS('Relevant - In CRM unknown'!$T$2:$T$253,$A436,'Relevant - In CRM unknown'!$G$2:$G$253,"UK",'Relevant - In CRM unknown'!$M$2:$M$253,"Finance")+COUNTIFS('Relevant - IN NOW CRM valid'!$T$2:$T$2328,$A436,'Relevant - IN NOW CRM valid'!$G$2:$G$2328,"UK",'Relevant - IN NOW CRM valid'!$M$2:$M$2328,"Finance")+COUNTIFS('Relevant - IN NOW CRM unknown'!$T$2:$T$1227,$A436,'Relevant - IN NOW CRM unknown'!$G$2:$G$1227,"UK",'Relevant - IN NOW CRM unknown'!$M$2:$M$1227,"Finance")+COUNTIFS('Relevant - Not CRM not valid'!$T$2:$T$416,$A436,'Relevant - Not CRM not valid'!$G$2:$G$416,"UK",'Relevant - Not CRM not valid'!$M$2:$M$416,"Finance")+COUNTIFS('Relevant - In CRM not valid'!$T$2:$T$46,$A436,'Relevant - In CRM not valid'!$G$2:$G$46,"UK",'Relevant - In CRM not valid'!$M$2:$M$46,"Finance")</f>
        <v>0</v>
      </c>
      <c r="K436" s="2">
        <f>COUNTIFS('Relevant - In CRM valid'!$T$2:$T$4699,$A436,'Relevant - In CRM valid'!$G$2:$G$4699,"UK",'Relevant - In CRM valid'!$M$2:$M$4699,"IT/Systems")+COUNTIFS('Relevant - In CRM unknown'!$T$2:$T$253,$A436,'Relevant - In CRM unknown'!$G$2:$G$253,"UK",'Relevant - In CRM unknown'!$M$2:$M$253,"IT/Systems")+COUNTIFS('Relevant - IN NOW CRM valid'!$T$2:$T$2328,$A436,'Relevant - IN NOW CRM valid'!$G$2:$G$2328,"UK",'Relevant - IN NOW CRM valid'!$M$2:$M$2328,"IT/Systems")+COUNTIFS('Relevant - IN NOW CRM unknown'!$T$2:$T$1227,$A436,'Relevant - IN NOW CRM unknown'!$G$2:$G$1227,"UK",'Relevant - IN NOW CRM unknown'!$M$2:$M$1227,"IT/Systems")+COUNTIFS('Relevant - Not CRM not valid'!$T$2:$T$416,$A436,'Relevant - Not CRM not valid'!$G$2:$G$416,"UK",'Relevant - Not CRM not valid'!$M$2:$M$416,"IT/Systems")+COUNTIFS('Relevant - In CRM not valid'!$T$2:$T$46,$A436,'Relevant - In CRM not valid'!$G$2:$G$46,"UK",'Relevant - In CRM not valid'!$M$2:$M$46,"IT/Systems")</f>
        <v>0</v>
      </c>
      <c r="L436" s="2">
        <f>COUNTIFS('Relevant - In CRM valid'!$T$2:$T$4699,$A436,'Relevant - In CRM valid'!$G$2:$G$4699,"UK",'Relevant - In CRM valid'!$M$2:$M$4699,"")+COUNTIFS('Relevant - In CRM unknown'!$T$2:$T$253,$A436,'Relevant - In CRM unknown'!$G$2:$G$253,"UK",'Relevant - In CRM unknown'!$M$2:$M$253,"")+COUNTIFS('Relevant - IN NOW CRM valid'!$T$2:$T$2328,$A436,'Relevant - IN NOW CRM valid'!$G$2:$G$2328,"UK",'Relevant - IN NOW CRM valid'!$M$2:$M$2328,"")+COUNTIFS('Relevant - IN NOW CRM unknown'!$T$2:$T$1227,$A436,'Relevant - IN NOW CRM unknown'!$G$2:$G$1227,"UK",'Relevant - IN NOW CRM unknown'!$M$2:$M$1227,"")+COUNTIFS('Relevant - Not CRM not valid'!$T$2:$T$416,$A436,'Relevant - Not CRM not valid'!$G$2:$G$416,"UK",'Relevant - Not CRM not valid'!$M$2:$M$416,"")+COUNTIFS('Relevant - In CRM not valid'!$T$2:$T$46,$A436,'Relevant - In CRM not valid'!$G$2:$G$46,"UK",'Relevant - In CRM not valid'!$M$2:$M$46,"")</f>
        <v>0</v>
      </c>
      <c r="M436" s="2">
        <f t="shared" si="12"/>
        <v>1</v>
      </c>
      <c r="N436" s="2">
        <f>COUNTIFS('Relevant - In CRM valid'!$T$2:$T$4699,$A436,'Relevant - In CRM valid'!$G$2:$G$4699,"UK",'Relevant - In CRM valid'!$Q$2:$Q$4699,"valid")+COUNTIFS('Relevant - In CRM unknown'!$T$2:$T$253,$A436,'Relevant - In CRM unknown'!$G$2:$G$253,"UK",'Relevant - In CRM unknown'!$Q$2:$Q$253,"valid")+COUNTIFS('Relevant - IN NOW CRM valid'!$T$2:$T$2328,$A436,'Relevant - IN NOW CRM valid'!$G$2:$G$2328,"UK",'Relevant - IN NOW CRM valid'!$Q$2:$Q$2328,"valid")+COUNTIFS('Relevant - IN NOW CRM unknown'!$T$2:$T$1227,$A436,'Relevant - IN NOW CRM unknown'!$G$2:$G$1227,"UK",'Relevant - IN NOW CRM unknown'!$Q$2:$Q$1227,"valid")+COUNTIFS('Relevant - Not CRM not valid'!$T$2:$T$416,$A436,'Relevant - Not CRM not valid'!$G$2:$G$416,"UK",'Relevant - Not CRM not valid'!$Q$2:$Q$416,"valid")+COUNTIFS('Relevant - In CRM not valid'!$T$2:$T$46,$A436,'Relevant - In CRM not valid'!$G$2:$G$46,"UK",'Relevant - In CRM not valid'!$Q$2:$Q$46,"valid")</f>
        <v>1</v>
      </c>
      <c r="O436" s="2" t="str">
        <f t="shared" si="13"/>
        <v>Finance  IT/Systems</v>
      </c>
    </row>
    <row r="437" spans="1:15" ht="15" customHeight="1">
      <c r="A437" s="2" t="s">
        <v>981</v>
      </c>
      <c r="B437" s="2" t="s">
        <v>982</v>
      </c>
      <c r="C437" s="2" t="s">
        <v>1570</v>
      </c>
      <c r="D437" s="2" t="str">
        <f>IFERROR(INDEX('UK Target Institutions'!$D$2:$D$727,MATCH($A437,'UK Target Institutions'!$A$2:$A$727,0)),"")</f>
        <v>No</v>
      </c>
      <c r="E437" s="2">
        <f>COUNTIFS('Relevant - In CRM valid'!$T$2:$T$4699,$A437,'Relevant - In CRM valid'!$G$2:$G$4699,"UK")+COUNTIFS('Relevant - In CRM unknown'!$T$2:$T$253,$A437,'Relevant - In CRM unknown'!$G$2:$G$253,"UK")+COUNTIFS('Relevant - IN NOW CRM valid'!$T$2:$T$2328,$A437,'Relevant - IN NOW CRM valid'!$G$2:$G$2328,"UK")+COUNTIFS('Relevant - IN NOW CRM unknown'!$T$2:$T$1227,$A437,'Relevant - IN NOW CRM unknown'!$G$2:$G$1227,"UK")+COUNTIFS('Relevant - Not CRM not valid'!$T$2:$T$416,$A437,'Relevant - Not CRM not valid'!$G$2:$G$416,"UK")+COUNTIFS('Relevant - In CRM not valid'!$T$2:$T$46,$A437,'Relevant - In CRM not valid'!$G$2:$G$46,"UK")</f>
        <v>1</v>
      </c>
      <c r="F437" s="2">
        <f>COUNTIFS('Relevant - In CRM valid'!$T$2:$T$4699,$A437,'Relevant - In CRM valid'!$G$2:$G$4699,"UK",'Relevant - In CRM valid'!$M$2:$M$4699,"Research")+COUNTIFS('Relevant - In CRM unknown'!$T$2:$T$253,$A437,'Relevant - In CRM unknown'!$G$2:$G$253,"UK",'Relevant - In CRM unknown'!$M$2:$M$253,"Research")+COUNTIFS('Relevant - IN NOW CRM valid'!$T$2:$T$2328,$A437,'Relevant - IN NOW CRM valid'!$G$2:$G$2328,"UK",'Relevant - IN NOW CRM valid'!$M$2:$M$2328,"Research")+COUNTIFS('Relevant - IN NOW CRM unknown'!$T$2:$T$1227,$A437,'Relevant - IN NOW CRM unknown'!$G$2:$G$1227,"UK",'Relevant - IN NOW CRM unknown'!$M$2:$M$1227,"Research")+COUNTIFS('Relevant - Not CRM not valid'!$T$2:$T$416,$A437,'Relevant - Not CRM not valid'!$G$2:$G$416,"UK",'Relevant - Not CRM not valid'!$M$2:$M$416,"Research")+COUNTIFS('Relevant - In CRM not valid'!$T$2:$T$46,$A437,'Relevant - In CRM not valid'!$G$2:$G$46,"UK",'Relevant - In CRM not valid'!$M$2:$M$46,"Research")</f>
        <v>1</v>
      </c>
      <c r="G437" s="2">
        <f>COUNTIFS('Relevant - In CRM valid'!$T$2:$T$4699,$A437,'Relevant - In CRM valid'!$G$2:$G$4699,"UK",'Relevant - In CRM valid'!$M$2:$M$4699,"Research",'Relevant - In CRM valid'!$R$2:$R$4699,"Senior")+COUNTIFS('Relevant - In CRM unknown'!$T$2:$T$253,$A437,'Relevant - In CRM unknown'!$G$2:$G$253,"UK",'Relevant - In CRM unknown'!$M$2:$M$253,"Research",'Relevant - In CRM unknown'!$R$2:$R$253,"Senior")+COUNTIFS('Relevant - IN NOW CRM valid'!$T$2:$T$2328,$A437,'Relevant - IN NOW CRM valid'!$G$2:$G$2328,"UK",'Relevant - IN NOW CRM valid'!$M$2:$M$2328,"Research",'Relevant - IN NOW CRM valid'!$R$2:$R$2328,"Senior")+COUNTIFS('Relevant - IN NOW CRM unknown'!$T$2:$T$1227,$A437,'Relevant - IN NOW CRM unknown'!$G$2:$G$1227,"UK",'Relevant - IN NOW CRM unknown'!$M$2:$M$1227,"Research",'Relevant - IN NOW CRM unknown'!$R$2:$R$1227,"Senior")+COUNTIFS('Relevant - Not CRM not valid'!$T$2:$T$416,$A437,'Relevant - Not CRM not valid'!$G$2:$G$416,"UK",'Relevant - Not CRM not valid'!$M$2:$M$416,"Research",'Relevant - Not CRM not valid'!$R$2:$R$416,"Senior")+COUNTIFS('Relevant - In CRM not valid'!$T$2:$T$46,$A437,'Relevant - In CRM not valid'!$G$2:$G$46,"UK",'Relevant - In CRM not valid'!$M$2:$M$46,"Research",'Relevant - In CRM not valid'!$R$2:$R$46,"Senior")</f>
        <v>1</v>
      </c>
      <c r="H437" s="2">
        <f>COUNTIFS('Relevant - In CRM valid'!$T$2:$T$4699,$A437,'Relevant - In CRM valid'!$G$2:$G$4699,"UK",'Relevant - In CRM valid'!$M$2:$M$4699,"Research",'Relevant - In CRM valid'!$R$2:$R$4699,"Operational")+COUNTIFS('Relevant - In CRM unknown'!$T$2:$T$253,$A437,'Relevant - In CRM unknown'!$G$2:$G$253,"UK",'Relevant - In CRM unknown'!$M$2:$M$253,"Research",'Relevant - In CRM unknown'!$R$2:$R$253,"Operational")+COUNTIFS('Relevant - IN NOW CRM valid'!$T$2:$T$2328,$A437,'Relevant - IN NOW CRM valid'!$G$2:$G$2328,"UK",'Relevant - IN NOW CRM valid'!$M$2:$M$2328,"Research",'Relevant - IN NOW CRM valid'!$R$2:$R$2328,"Operational")+COUNTIFS('Relevant - IN NOW CRM unknown'!$T$2:$T$1227,$A437,'Relevant - IN NOW CRM unknown'!$G$2:$G$1227,"UK",'Relevant - IN NOW CRM unknown'!$M$2:$M$1227,"Research",'Relevant - IN NOW CRM unknown'!$R$2:$R$1227,"Operational")+COUNTIFS('Relevant - Not CRM not valid'!$T$2:$T$416,$A437,'Relevant - Not CRM not valid'!$G$2:$G$416,"UK",'Relevant - Not CRM not valid'!$M$2:$M$416,"Research",'Relevant - Not CRM not valid'!$R$2:$R$416,"Operational")+COUNTIFS('Relevant - In CRM not valid'!$T$2:$T$46,$A437,'Relevant - In CRM not valid'!$G$2:$G$46,"UK",'Relevant - In CRM not valid'!$M$2:$M$46,"Research",'Relevant - In CRM not valid'!$R$2:$R$46,"Operational")</f>
        <v>0</v>
      </c>
      <c r="I437" s="2">
        <f>COUNTIFS('Relevant - In CRM valid'!$T$2:$T$4699,$A437,'Relevant - In CRM valid'!$G$2:$G$4699,"UK",'Relevant - In CRM valid'!$M$2:$M$4699,"Research",'Relevant - In CRM valid'!$R$2:$R$4699,"Academic")+COUNTIFS('Relevant - In CRM unknown'!$T$2:$T$253,$A437,'Relevant - In CRM unknown'!$G$2:$G$253,"UK",'Relevant - In CRM unknown'!$M$2:$M$253,"Research",'Relevant - In CRM unknown'!$R$2:$R$253,"Academic")+COUNTIFS('Relevant - IN NOW CRM valid'!$T$2:$T$2328,$A437,'Relevant - IN NOW CRM valid'!$G$2:$G$2328,"UK",'Relevant - IN NOW CRM valid'!$M$2:$M$2328,"Research",'Relevant - IN NOW CRM valid'!$R$2:$R$2328,"Academic")+COUNTIFS('Relevant - IN NOW CRM unknown'!$T$2:$T$1227,$A437,'Relevant - IN NOW CRM unknown'!$G$2:$G$1227,"UK",'Relevant - IN NOW CRM unknown'!$M$2:$M$1227,"Research",'Relevant - IN NOW CRM unknown'!$R$2:$R$1227,"Academic")+COUNTIFS('Relevant - Not CRM not valid'!$T$2:$T$416,$A437,'Relevant - Not CRM not valid'!$G$2:$G$416,"UK",'Relevant - Not CRM not valid'!$M$2:$M$416,"Research",'Relevant - Not CRM not valid'!$R$2:$R$416,"Academic")+COUNTIFS('Relevant - In CRM not valid'!$T$2:$T$46,$A437,'Relevant - In CRM not valid'!$G$2:$G$46,"UK",'Relevant - In CRM not valid'!$M$2:$M$46,"Research",'Relevant - In CRM not valid'!$R$2:$R$46,"Academic")</f>
        <v>0</v>
      </c>
      <c r="J437" s="2">
        <f>COUNTIFS('Relevant - In CRM valid'!$T$2:$T$4699,$A437,'Relevant - In CRM valid'!$G$2:$G$4699,"UK",'Relevant - In CRM valid'!$M$2:$M$4699,"Finance")+COUNTIFS('Relevant - In CRM unknown'!$T$2:$T$253,$A437,'Relevant - In CRM unknown'!$G$2:$G$253,"UK",'Relevant - In CRM unknown'!$M$2:$M$253,"Finance")+COUNTIFS('Relevant - IN NOW CRM valid'!$T$2:$T$2328,$A437,'Relevant - IN NOW CRM valid'!$G$2:$G$2328,"UK",'Relevant - IN NOW CRM valid'!$M$2:$M$2328,"Finance")+COUNTIFS('Relevant - IN NOW CRM unknown'!$T$2:$T$1227,$A437,'Relevant - IN NOW CRM unknown'!$G$2:$G$1227,"UK",'Relevant - IN NOW CRM unknown'!$M$2:$M$1227,"Finance")+COUNTIFS('Relevant - Not CRM not valid'!$T$2:$T$416,$A437,'Relevant - Not CRM not valid'!$G$2:$G$416,"UK",'Relevant - Not CRM not valid'!$M$2:$M$416,"Finance")+COUNTIFS('Relevant - In CRM not valid'!$T$2:$T$46,$A437,'Relevant - In CRM not valid'!$G$2:$G$46,"UK",'Relevant - In CRM not valid'!$M$2:$M$46,"Finance")</f>
        <v>0</v>
      </c>
      <c r="K437" s="2">
        <f>COUNTIFS('Relevant - In CRM valid'!$T$2:$T$4699,$A437,'Relevant - In CRM valid'!$G$2:$G$4699,"UK",'Relevant - In CRM valid'!$M$2:$M$4699,"IT/Systems")+COUNTIFS('Relevant - In CRM unknown'!$T$2:$T$253,$A437,'Relevant - In CRM unknown'!$G$2:$G$253,"UK",'Relevant - In CRM unknown'!$M$2:$M$253,"IT/Systems")+COUNTIFS('Relevant - IN NOW CRM valid'!$T$2:$T$2328,$A437,'Relevant - IN NOW CRM valid'!$G$2:$G$2328,"UK",'Relevant - IN NOW CRM valid'!$M$2:$M$2328,"IT/Systems")+COUNTIFS('Relevant - IN NOW CRM unknown'!$T$2:$T$1227,$A437,'Relevant - IN NOW CRM unknown'!$G$2:$G$1227,"UK",'Relevant - IN NOW CRM unknown'!$M$2:$M$1227,"IT/Systems")+COUNTIFS('Relevant - Not CRM not valid'!$T$2:$T$416,$A437,'Relevant - Not CRM not valid'!$G$2:$G$416,"UK",'Relevant - Not CRM not valid'!$M$2:$M$416,"IT/Systems")+COUNTIFS('Relevant - In CRM not valid'!$T$2:$T$46,$A437,'Relevant - In CRM not valid'!$G$2:$G$46,"UK",'Relevant - In CRM not valid'!$M$2:$M$46,"IT/Systems")</f>
        <v>0</v>
      </c>
      <c r="L437" s="2">
        <f>COUNTIFS('Relevant - In CRM valid'!$T$2:$T$4699,$A437,'Relevant - In CRM valid'!$G$2:$G$4699,"UK",'Relevant - In CRM valid'!$M$2:$M$4699,"")+COUNTIFS('Relevant - In CRM unknown'!$T$2:$T$253,$A437,'Relevant - In CRM unknown'!$G$2:$G$253,"UK",'Relevant - In CRM unknown'!$M$2:$M$253,"")+COUNTIFS('Relevant - IN NOW CRM valid'!$T$2:$T$2328,$A437,'Relevant - IN NOW CRM valid'!$G$2:$G$2328,"UK",'Relevant - IN NOW CRM valid'!$M$2:$M$2328,"")+COUNTIFS('Relevant - IN NOW CRM unknown'!$T$2:$T$1227,$A437,'Relevant - IN NOW CRM unknown'!$G$2:$G$1227,"UK",'Relevant - IN NOW CRM unknown'!$M$2:$M$1227,"")+COUNTIFS('Relevant - Not CRM not valid'!$T$2:$T$416,$A437,'Relevant - Not CRM not valid'!$G$2:$G$416,"UK",'Relevant - Not CRM not valid'!$M$2:$M$416,"")+COUNTIFS('Relevant - In CRM not valid'!$T$2:$T$46,$A437,'Relevant - In CRM not valid'!$G$2:$G$46,"UK",'Relevant - In CRM not valid'!$M$2:$M$46,"")</f>
        <v>0</v>
      </c>
      <c r="M437" s="2">
        <f t="shared" si="12"/>
        <v>1</v>
      </c>
      <c r="N437" s="2">
        <f>COUNTIFS('Relevant - In CRM valid'!$T$2:$T$4699,$A437,'Relevant - In CRM valid'!$G$2:$G$4699,"UK",'Relevant - In CRM valid'!$Q$2:$Q$4699,"valid")+COUNTIFS('Relevant - In CRM unknown'!$T$2:$T$253,$A437,'Relevant - In CRM unknown'!$G$2:$G$253,"UK",'Relevant - In CRM unknown'!$Q$2:$Q$253,"valid")+COUNTIFS('Relevant - IN NOW CRM valid'!$T$2:$T$2328,$A437,'Relevant - IN NOW CRM valid'!$G$2:$G$2328,"UK",'Relevant - IN NOW CRM valid'!$Q$2:$Q$2328,"valid")+COUNTIFS('Relevant - IN NOW CRM unknown'!$T$2:$T$1227,$A437,'Relevant - IN NOW CRM unknown'!$G$2:$G$1227,"UK",'Relevant - IN NOW CRM unknown'!$Q$2:$Q$1227,"valid")+COUNTIFS('Relevant - Not CRM not valid'!$T$2:$T$416,$A437,'Relevant - Not CRM not valid'!$G$2:$G$416,"UK",'Relevant - Not CRM not valid'!$Q$2:$Q$416,"valid")+COUNTIFS('Relevant - In CRM not valid'!$T$2:$T$46,$A437,'Relevant - In CRM not valid'!$G$2:$G$46,"UK",'Relevant - In CRM not valid'!$Q$2:$Q$46,"valid")</f>
        <v>1</v>
      </c>
      <c r="O437" s="2" t="str">
        <f t="shared" si="13"/>
        <v>Finance  IT/Systems</v>
      </c>
    </row>
    <row r="438" spans="1:15" ht="15" customHeight="1">
      <c r="A438" s="2" t="s">
        <v>983</v>
      </c>
      <c r="B438" s="2" t="s">
        <v>984</v>
      </c>
      <c r="C438" s="2" t="s">
        <v>1570</v>
      </c>
      <c r="D438" s="2" t="str">
        <f>IFERROR(INDEX('UK Target Institutions'!$D$2:$D$727,MATCH($A438,'UK Target Institutions'!$A$2:$A$727,0)),"")</f>
        <v>No</v>
      </c>
      <c r="E438" s="2">
        <f>COUNTIFS('Relevant - In CRM valid'!$T$2:$T$4699,$A438,'Relevant - In CRM valid'!$G$2:$G$4699,"UK")+COUNTIFS('Relevant - In CRM unknown'!$T$2:$T$253,$A438,'Relevant - In CRM unknown'!$G$2:$G$253,"UK")+COUNTIFS('Relevant - IN NOW CRM valid'!$T$2:$T$2328,$A438,'Relevant - IN NOW CRM valid'!$G$2:$G$2328,"UK")+COUNTIFS('Relevant - IN NOW CRM unknown'!$T$2:$T$1227,$A438,'Relevant - IN NOW CRM unknown'!$G$2:$G$1227,"UK")+COUNTIFS('Relevant - Not CRM not valid'!$T$2:$T$416,$A438,'Relevant - Not CRM not valid'!$G$2:$G$416,"UK")+COUNTIFS('Relevant - In CRM not valid'!$T$2:$T$46,$A438,'Relevant - In CRM not valid'!$G$2:$G$46,"UK")</f>
        <v>1</v>
      </c>
      <c r="F438" s="2">
        <f>COUNTIFS('Relevant - In CRM valid'!$T$2:$T$4699,$A438,'Relevant - In CRM valid'!$G$2:$G$4699,"UK",'Relevant - In CRM valid'!$M$2:$M$4699,"Research")+COUNTIFS('Relevant - In CRM unknown'!$T$2:$T$253,$A438,'Relevant - In CRM unknown'!$G$2:$G$253,"UK",'Relevant - In CRM unknown'!$M$2:$M$253,"Research")+COUNTIFS('Relevant - IN NOW CRM valid'!$T$2:$T$2328,$A438,'Relevant - IN NOW CRM valid'!$G$2:$G$2328,"UK",'Relevant - IN NOW CRM valid'!$M$2:$M$2328,"Research")+COUNTIFS('Relevant - IN NOW CRM unknown'!$T$2:$T$1227,$A438,'Relevant - IN NOW CRM unknown'!$G$2:$G$1227,"UK",'Relevant - IN NOW CRM unknown'!$M$2:$M$1227,"Research")+COUNTIFS('Relevant - Not CRM not valid'!$T$2:$T$416,$A438,'Relevant - Not CRM not valid'!$G$2:$G$416,"UK",'Relevant - Not CRM not valid'!$M$2:$M$416,"Research")+COUNTIFS('Relevant - In CRM not valid'!$T$2:$T$46,$A438,'Relevant - In CRM not valid'!$G$2:$G$46,"UK",'Relevant - In CRM not valid'!$M$2:$M$46,"Research")</f>
        <v>1</v>
      </c>
      <c r="G438" s="2">
        <f>COUNTIFS('Relevant - In CRM valid'!$T$2:$T$4699,$A438,'Relevant - In CRM valid'!$G$2:$G$4699,"UK",'Relevant - In CRM valid'!$M$2:$M$4699,"Research",'Relevant - In CRM valid'!$R$2:$R$4699,"Senior")+COUNTIFS('Relevant - In CRM unknown'!$T$2:$T$253,$A438,'Relevant - In CRM unknown'!$G$2:$G$253,"UK",'Relevant - In CRM unknown'!$M$2:$M$253,"Research",'Relevant - In CRM unknown'!$R$2:$R$253,"Senior")+COUNTIFS('Relevant - IN NOW CRM valid'!$T$2:$T$2328,$A438,'Relevant - IN NOW CRM valid'!$G$2:$G$2328,"UK",'Relevant - IN NOW CRM valid'!$M$2:$M$2328,"Research",'Relevant - IN NOW CRM valid'!$R$2:$R$2328,"Senior")+COUNTIFS('Relevant - IN NOW CRM unknown'!$T$2:$T$1227,$A438,'Relevant - IN NOW CRM unknown'!$G$2:$G$1227,"UK",'Relevant - IN NOW CRM unknown'!$M$2:$M$1227,"Research",'Relevant - IN NOW CRM unknown'!$R$2:$R$1227,"Senior")+COUNTIFS('Relevant - Not CRM not valid'!$T$2:$T$416,$A438,'Relevant - Not CRM not valid'!$G$2:$G$416,"UK",'Relevant - Not CRM not valid'!$M$2:$M$416,"Research",'Relevant - Not CRM not valid'!$R$2:$R$416,"Senior")+COUNTIFS('Relevant - In CRM not valid'!$T$2:$T$46,$A438,'Relevant - In CRM not valid'!$G$2:$G$46,"UK",'Relevant - In CRM not valid'!$M$2:$M$46,"Research",'Relevant - In CRM not valid'!$R$2:$R$46,"Senior")</f>
        <v>0</v>
      </c>
      <c r="H438" s="2">
        <f>COUNTIFS('Relevant - In CRM valid'!$T$2:$T$4699,$A438,'Relevant - In CRM valid'!$G$2:$G$4699,"UK",'Relevant - In CRM valid'!$M$2:$M$4699,"Research",'Relevant - In CRM valid'!$R$2:$R$4699,"Operational")+COUNTIFS('Relevant - In CRM unknown'!$T$2:$T$253,$A438,'Relevant - In CRM unknown'!$G$2:$G$253,"UK",'Relevant - In CRM unknown'!$M$2:$M$253,"Research",'Relevant - In CRM unknown'!$R$2:$R$253,"Operational")+COUNTIFS('Relevant - IN NOW CRM valid'!$T$2:$T$2328,$A438,'Relevant - IN NOW CRM valid'!$G$2:$G$2328,"UK",'Relevant - IN NOW CRM valid'!$M$2:$M$2328,"Research",'Relevant - IN NOW CRM valid'!$R$2:$R$2328,"Operational")+COUNTIFS('Relevant - IN NOW CRM unknown'!$T$2:$T$1227,$A438,'Relevant - IN NOW CRM unknown'!$G$2:$G$1227,"UK",'Relevant - IN NOW CRM unknown'!$M$2:$M$1227,"Research",'Relevant - IN NOW CRM unknown'!$R$2:$R$1227,"Operational")+COUNTIFS('Relevant - Not CRM not valid'!$T$2:$T$416,$A438,'Relevant - Not CRM not valid'!$G$2:$G$416,"UK",'Relevant - Not CRM not valid'!$M$2:$M$416,"Research",'Relevant - Not CRM not valid'!$R$2:$R$416,"Operational")+COUNTIFS('Relevant - In CRM not valid'!$T$2:$T$46,$A438,'Relevant - In CRM not valid'!$G$2:$G$46,"UK",'Relevant - In CRM not valid'!$M$2:$M$46,"Research",'Relevant - In CRM not valid'!$R$2:$R$46,"Operational")</f>
        <v>0</v>
      </c>
      <c r="I438" s="2">
        <f>COUNTIFS('Relevant - In CRM valid'!$T$2:$T$4699,$A438,'Relevant - In CRM valid'!$G$2:$G$4699,"UK",'Relevant - In CRM valid'!$M$2:$M$4699,"Research",'Relevant - In CRM valid'!$R$2:$R$4699,"Academic")+COUNTIFS('Relevant - In CRM unknown'!$T$2:$T$253,$A438,'Relevant - In CRM unknown'!$G$2:$G$253,"UK",'Relevant - In CRM unknown'!$M$2:$M$253,"Research",'Relevant - In CRM unknown'!$R$2:$R$253,"Academic")+COUNTIFS('Relevant - IN NOW CRM valid'!$T$2:$T$2328,$A438,'Relevant - IN NOW CRM valid'!$G$2:$G$2328,"UK",'Relevant - IN NOW CRM valid'!$M$2:$M$2328,"Research",'Relevant - IN NOW CRM valid'!$R$2:$R$2328,"Academic")+COUNTIFS('Relevant - IN NOW CRM unknown'!$T$2:$T$1227,$A438,'Relevant - IN NOW CRM unknown'!$G$2:$G$1227,"UK",'Relevant - IN NOW CRM unknown'!$M$2:$M$1227,"Research",'Relevant - IN NOW CRM unknown'!$R$2:$R$1227,"Academic")+COUNTIFS('Relevant - Not CRM not valid'!$T$2:$T$416,$A438,'Relevant - Not CRM not valid'!$G$2:$G$416,"UK",'Relevant - Not CRM not valid'!$M$2:$M$416,"Research",'Relevant - Not CRM not valid'!$R$2:$R$416,"Academic")+COUNTIFS('Relevant - In CRM not valid'!$T$2:$T$46,$A438,'Relevant - In CRM not valid'!$G$2:$G$46,"UK",'Relevant - In CRM not valid'!$M$2:$M$46,"Research",'Relevant - In CRM not valid'!$R$2:$R$46,"Academic")</f>
        <v>1</v>
      </c>
      <c r="J438" s="2">
        <f>COUNTIFS('Relevant - In CRM valid'!$T$2:$T$4699,$A438,'Relevant - In CRM valid'!$G$2:$G$4699,"UK",'Relevant - In CRM valid'!$M$2:$M$4699,"Finance")+COUNTIFS('Relevant - In CRM unknown'!$T$2:$T$253,$A438,'Relevant - In CRM unknown'!$G$2:$G$253,"UK",'Relevant - In CRM unknown'!$M$2:$M$253,"Finance")+COUNTIFS('Relevant - IN NOW CRM valid'!$T$2:$T$2328,$A438,'Relevant - IN NOW CRM valid'!$G$2:$G$2328,"UK",'Relevant - IN NOW CRM valid'!$M$2:$M$2328,"Finance")+COUNTIFS('Relevant - IN NOW CRM unknown'!$T$2:$T$1227,$A438,'Relevant - IN NOW CRM unknown'!$G$2:$G$1227,"UK",'Relevant - IN NOW CRM unknown'!$M$2:$M$1227,"Finance")+COUNTIFS('Relevant - Not CRM not valid'!$T$2:$T$416,$A438,'Relevant - Not CRM not valid'!$G$2:$G$416,"UK",'Relevant - Not CRM not valid'!$M$2:$M$416,"Finance")+COUNTIFS('Relevant - In CRM not valid'!$T$2:$T$46,$A438,'Relevant - In CRM not valid'!$G$2:$G$46,"UK",'Relevant - In CRM not valid'!$M$2:$M$46,"Finance")</f>
        <v>0</v>
      </c>
      <c r="K438" s="2">
        <f>COUNTIFS('Relevant - In CRM valid'!$T$2:$T$4699,$A438,'Relevant - In CRM valid'!$G$2:$G$4699,"UK",'Relevant - In CRM valid'!$M$2:$M$4699,"IT/Systems")+COUNTIFS('Relevant - In CRM unknown'!$T$2:$T$253,$A438,'Relevant - In CRM unknown'!$G$2:$G$253,"UK",'Relevant - In CRM unknown'!$M$2:$M$253,"IT/Systems")+COUNTIFS('Relevant - IN NOW CRM valid'!$T$2:$T$2328,$A438,'Relevant - IN NOW CRM valid'!$G$2:$G$2328,"UK",'Relevant - IN NOW CRM valid'!$M$2:$M$2328,"IT/Systems")+COUNTIFS('Relevant - IN NOW CRM unknown'!$T$2:$T$1227,$A438,'Relevant - IN NOW CRM unknown'!$G$2:$G$1227,"UK",'Relevant - IN NOW CRM unknown'!$M$2:$M$1227,"IT/Systems")+COUNTIFS('Relevant - Not CRM not valid'!$T$2:$T$416,$A438,'Relevant - Not CRM not valid'!$G$2:$G$416,"UK",'Relevant - Not CRM not valid'!$M$2:$M$416,"IT/Systems")+COUNTIFS('Relevant - In CRM not valid'!$T$2:$T$46,$A438,'Relevant - In CRM not valid'!$G$2:$G$46,"UK",'Relevant - In CRM not valid'!$M$2:$M$46,"IT/Systems")</f>
        <v>0</v>
      </c>
      <c r="L438" s="2">
        <f>COUNTIFS('Relevant - In CRM valid'!$T$2:$T$4699,$A438,'Relevant - In CRM valid'!$G$2:$G$4699,"UK",'Relevant - In CRM valid'!$M$2:$M$4699,"")+COUNTIFS('Relevant - In CRM unknown'!$T$2:$T$253,$A438,'Relevant - In CRM unknown'!$G$2:$G$253,"UK",'Relevant - In CRM unknown'!$M$2:$M$253,"")+COUNTIFS('Relevant - IN NOW CRM valid'!$T$2:$T$2328,$A438,'Relevant - IN NOW CRM valid'!$G$2:$G$2328,"UK",'Relevant - IN NOW CRM valid'!$M$2:$M$2328,"")+COUNTIFS('Relevant - IN NOW CRM unknown'!$T$2:$T$1227,$A438,'Relevant - IN NOW CRM unknown'!$G$2:$G$1227,"UK",'Relevant - IN NOW CRM unknown'!$M$2:$M$1227,"")+COUNTIFS('Relevant - Not CRM not valid'!$T$2:$T$416,$A438,'Relevant - Not CRM not valid'!$G$2:$G$416,"UK",'Relevant - Not CRM not valid'!$M$2:$M$416,"")+COUNTIFS('Relevant - In CRM not valid'!$T$2:$T$46,$A438,'Relevant - In CRM not valid'!$G$2:$G$46,"UK",'Relevant - In CRM not valid'!$M$2:$M$46,"")</f>
        <v>0</v>
      </c>
      <c r="M438" s="2">
        <f t="shared" si="12"/>
        <v>1</v>
      </c>
      <c r="N438" s="2">
        <f>COUNTIFS('Relevant - In CRM valid'!$T$2:$T$4699,$A438,'Relevant - In CRM valid'!$G$2:$G$4699,"UK",'Relevant - In CRM valid'!$Q$2:$Q$4699,"valid")+COUNTIFS('Relevant - In CRM unknown'!$T$2:$T$253,$A438,'Relevant - In CRM unknown'!$G$2:$G$253,"UK",'Relevant - In CRM unknown'!$Q$2:$Q$253,"valid")+COUNTIFS('Relevant - IN NOW CRM valid'!$T$2:$T$2328,$A438,'Relevant - IN NOW CRM valid'!$G$2:$G$2328,"UK",'Relevant - IN NOW CRM valid'!$Q$2:$Q$2328,"valid")+COUNTIFS('Relevant - IN NOW CRM unknown'!$T$2:$T$1227,$A438,'Relevant - IN NOW CRM unknown'!$G$2:$G$1227,"UK",'Relevant - IN NOW CRM unknown'!$Q$2:$Q$1227,"valid")+COUNTIFS('Relevant - Not CRM not valid'!$T$2:$T$416,$A438,'Relevant - Not CRM not valid'!$G$2:$G$416,"UK",'Relevant - Not CRM not valid'!$Q$2:$Q$416,"valid")+COUNTIFS('Relevant - In CRM not valid'!$T$2:$T$46,$A438,'Relevant - In CRM not valid'!$G$2:$G$46,"UK",'Relevant - In CRM not valid'!$Q$2:$Q$46,"valid")</f>
        <v>1</v>
      </c>
      <c r="O438" s="2" t="str">
        <f t="shared" si="13"/>
        <v>Finance  IT/Systems</v>
      </c>
    </row>
    <row r="439" spans="1:15" ht="15" customHeight="1">
      <c r="A439" s="2" t="s">
        <v>985</v>
      </c>
      <c r="B439" s="2" t="s">
        <v>986</v>
      </c>
      <c r="C439" s="2" t="s">
        <v>161</v>
      </c>
      <c r="D439" s="2" t="str">
        <f>IFERROR(INDEX('UK Target Institutions'!$D$2:$D$727,MATCH($A439,'UK Target Institutions'!$A$2:$A$727,0)),"")</f>
        <v>Yes</v>
      </c>
      <c r="E439" s="2">
        <f>COUNTIFS('Relevant - In CRM valid'!$T$2:$T$4699,$A439,'Relevant - In CRM valid'!$G$2:$G$4699,"UK")+COUNTIFS('Relevant - In CRM unknown'!$T$2:$T$253,$A439,'Relevant - In CRM unknown'!$G$2:$G$253,"UK")+COUNTIFS('Relevant - IN NOW CRM valid'!$T$2:$T$2328,$A439,'Relevant - IN NOW CRM valid'!$G$2:$G$2328,"UK")+COUNTIFS('Relevant - IN NOW CRM unknown'!$T$2:$T$1227,$A439,'Relevant - IN NOW CRM unknown'!$G$2:$G$1227,"UK")+COUNTIFS('Relevant - Not CRM not valid'!$T$2:$T$416,$A439,'Relevant - Not CRM not valid'!$G$2:$G$416,"UK")+COUNTIFS('Relevant - In CRM not valid'!$T$2:$T$46,$A439,'Relevant - In CRM not valid'!$G$2:$G$46,"UK")</f>
        <v>1</v>
      </c>
      <c r="F439" s="2">
        <f>COUNTIFS('Relevant - In CRM valid'!$T$2:$T$4699,$A439,'Relevant - In CRM valid'!$G$2:$G$4699,"UK",'Relevant - In CRM valid'!$M$2:$M$4699,"Research")+COUNTIFS('Relevant - In CRM unknown'!$T$2:$T$253,$A439,'Relevant - In CRM unknown'!$G$2:$G$253,"UK",'Relevant - In CRM unknown'!$M$2:$M$253,"Research")+COUNTIFS('Relevant - IN NOW CRM valid'!$T$2:$T$2328,$A439,'Relevant - IN NOW CRM valid'!$G$2:$G$2328,"UK",'Relevant - IN NOW CRM valid'!$M$2:$M$2328,"Research")+COUNTIFS('Relevant - IN NOW CRM unknown'!$T$2:$T$1227,$A439,'Relevant - IN NOW CRM unknown'!$G$2:$G$1227,"UK",'Relevant - IN NOW CRM unknown'!$M$2:$M$1227,"Research")+COUNTIFS('Relevant - Not CRM not valid'!$T$2:$T$416,$A439,'Relevant - Not CRM not valid'!$G$2:$G$416,"UK",'Relevant - Not CRM not valid'!$M$2:$M$416,"Research")+COUNTIFS('Relevant - In CRM not valid'!$T$2:$T$46,$A439,'Relevant - In CRM not valid'!$G$2:$G$46,"UK",'Relevant - In CRM not valid'!$M$2:$M$46,"Research")</f>
        <v>1</v>
      </c>
      <c r="G439" s="2">
        <f>COUNTIFS('Relevant - In CRM valid'!$T$2:$T$4699,$A439,'Relevant - In CRM valid'!$G$2:$G$4699,"UK",'Relevant - In CRM valid'!$M$2:$M$4699,"Research",'Relevant - In CRM valid'!$R$2:$R$4699,"Senior")+COUNTIFS('Relevant - In CRM unknown'!$T$2:$T$253,$A439,'Relevant - In CRM unknown'!$G$2:$G$253,"UK",'Relevant - In CRM unknown'!$M$2:$M$253,"Research",'Relevant - In CRM unknown'!$R$2:$R$253,"Senior")+COUNTIFS('Relevant - IN NOW CRM valid'!$T$2:$T$2328,$A439,'Relevant - IN NOW CRM valid'!$G$2:$G$2328,"UK",'Relevant - IN NOW CRM valid'!$M$2:$M$2328,"Research",'Relevant - IN NOW CRM valid'!$R$2:$R$2328,"Senior")+COUNTIFS('Relevant - IN NOW CRM unknown'!$T$2:$T$1227,$A439,'Relevant - IN NOW CRM unknown'!$G$2:$G$1227,"UK",'Relevant - IN NOW CRM unknown'!$M$2:$M$1227,"Research",'Relevant - IN NOW CRM unknown'!$R$2:$R$1227,"Senior")+COUNTIFS('Relevant - Not CRM not valid'!$T$2:$T$416,$A439,'Relevant - Not CRM not valid'!$G$2:$G$416,"UK",'Relevant - Not CRM not valid'!$M$2:$M$416,"Research",'Relevant - Not CRM not valid'!$R$2:$R$416,"Senior")+COUNTIFS('Relevant - In CRM not valid'!$T$2:$T$46,$A439,'Relevant - In CRM not valid'!$G$2:$G$46,"UK",'Relevant - In CRM not valid'!$M$2:$M$46,"Research",'Relevant - In CRM not valid'!$R$2:$R$46,"Senior")</f>
        <v>0</v>
      </c>
      <c r="H439" s="2">
        <f>COUNTIFS('Relevant - In CRM valid'!$T$2:$T$4699,$A439,'Relevant - In CRM valid'!$G$2:$G$4699,"UK",'Relevant - In CRM valid'!$M$2:$M$4699,"Research",'Relevant - In CRM valid'!$R$2:$R$4699,"Operational")+COUNTIFS('Relevant - In CRM unknown'!$T$2:$T$253,$A439,'Relevant - In CRM unknown'!$G$2:$G$253,"UK",'Relevant - In CRM unknown'!$M$2:$M$253,"Research",'Relevant - In CRM unknown'!$R$2:$R$253,"Operational")+COUNTIFS('Relevant - IN NOW CRM valid'!$T$2:$T$2328,$A439,'Relevant - IN NOW CRM valid'!$G$2:$G$2328,"UK",'Relevant - IN NOW CRM valid'!$M$2:$M$2328,"Research",'Relevant - IN NOW CRM valid'!$R$2:$R$2328,"Operational")+COUNTIFS('Relevant - IN NOW CRM unknown'!$T$2:$T$1227,$A439,'Relevant - IN NOW CRM unknown'!$G$2:$G$1227,"UK",'Relevant - IN NOW CRM unknown'!$M$2:$M$1227,"Research",'Relevant - IN NOW CRM unknown'!$R$2:$R$1227,"Operational")+COUNTIFS('Relevant - Not CRM not valid'!$T$2:$T$416,$A439,'Relevant - Not CRM not valid'!$G$2:$G$416,"UK",'Relevant - Not CRM not valid'!$M$2:$M$416,"Research",'Relevant - Not CRM not valid'!$R$2:$R$416,"Operational")+COUNTIFS('Relevant - In CRM not valid'!$T$2:$T$46,$A439,'Relevant - In CRM not valid'!$G$2:$G$46,"UK",'Relevant - In CRM not valid'!$M$2:$M$46,"Research",'Relevant - In CRM not valid'!$R$2:$R$46,"Operational")</f>
        <v>1</v>
      </c>
      <c r="I439" s="2">
        <f>COUNTIFS('Relevant - In CRM valid'!$T$2:$T$4699,$A439,'Relevant - In CRM valid'!$G$2:$G$4699,"UK",'Relevant - In CRM valid'!$M$2:$M$4699,"Research",'Relevant - In CRM valid'!$R$2:$R$4699,"Academic")+COUNTIFS('Relevant - In CRM unknown'!$T$2:$T$253,$A439,'Relevant - In CRM unknown'!$G$2:$G$253,"UK",'Relevant - In CRM unknown'!$M$2:$M$253,"Research",'Relevant - In CRM unknown'!$R$2:$R$253,"Academic")+COUNTIFS('Relevant - IN NOW CRM valid'!$T$2:$T$2328,$A439,'Relevant - IN NOW CRM valid'!$G$2:$G$2328,"UK",'Relevant - IN NOW CRM valid'!$M$2:$M$2328,"Research",'Relevant - IN NOW CRM valid'!$R$2:$R$2328,"Academic")+COUNTIFS('Relevant - IN NOW CRM unknown'!$T$2:$T$1227,$A439,'Relevant - IN NOW CRM unknown'!$G$2:$G$1227,"UK",'Relevant - IN NOW CRM unknown'!$M$2:$M$1227,"Research",'Relevant - IN NOW CRM unknown'!$R$2:$R$1227,"Academic")+COUNTIFS('Relevant - Not CRM not valid'!$T$2:$T$416,$A439,'Relevant - Not CRM not valid'!$G$2:$G$416,"UK",'Relevant - Not CRM not valid'!$M$2:$M$416,"Research",'Relevant - Not CRM not valid'!$R$2:$R$416,"Academic")+COUNTIFS('Relevant - In CRM not valid'!$T$2:$T$46,$A439,'Relevant - In CRM not valid'!$G$2:$G$46,"UK",'Relevant - In CRM not valid'!$M$2:$M$46,"Research",'Relevant - In CRM not valid'!$R$2:$R$46,"Academic")</f>
        <v>0</v>
      </c>
      <c r="J439" s="2">
        <f>COUNTIFS('Relevant - In CRM valid'!$T$2:$T$4699,$A439,'Relevant - In CRM valid'!$G$2:$G$4699,"UK",'Relevant - In CRM valid'!$M$2:$M$4699,"Finance")+COUNTIFS('Relevant - In CRM unknown'!$T$2:$T$253,$A439,'Relevant - In CRM unknown'!$G$2:$G$253,"UK",'Relevant - In CRM unknown'!$M$2:$M$253,"Finance")+COUNTIFS('Relevant - IN NOW CRM valid'!$T$2:$T$2328,$A439,'Relevant - IN NOW CRM valid'!$G$2:$G$2328,"UK",'Relevant - IN NOW CRM valid'!$M$2:$M$2328,"Finance")+COUNTIFS('Relevant - IN NOW CRM unknown'!$T$2:$T$1227,$A439,'Relevant - IN NOW CRM unknown'!$G$2:$G$1227,"UK",'Relevant - IN NOW CRM unknown'!$M$2:$M$1227,"Finance")+COUNTIFS('Relevant - Not CRM not valid'!$T$2:$T$416,$A439,'Relevant - Not CRM not valid'!$G$2:$G$416,"UK",'Relevant - Not CRM not valid'!$M$2:$M$416,"Finance")+COUNTIFS('Relevant - In CRM not valid'!$T$2:$T$46,$A439,'Relevant - In CRM not valid'!$G$2:$G$46,"UK",'Relevant - In CRM not valid'!$M$2:$M$46,"Finance")</f>
        <v>0</v>
      </c>
      <c r="K439" s="2">
        <f>COUNTIFS('Relevant - In CRM valid'!$T$2:$T$4699,$A439,'Relevant - In CRM valid'!$G$2:$G$4699,"UK",'Relevant - In CRM valid'!$M$2:$M$4699,"IT/Systems")+COUNTIFS('Relevant - In CRM unknown'!$T$2:$T$253,$A439,'Relevant - In CRM unknown'!$G$2:$G$253,"UK",'Relevant - In CRM unknown'!$M$2:$M$253,"IT/Systems")+COUNTIFS('Relevant - IN NOW CRM valid'!$T$2:$T$2328,$A439,'Relevant - IN NOW CRM valid'!$G$2:$G$2328,"UK",'Relevant - IN NOW CRM valid'!$M$2:$M$2328,"IT/Systems")+COUNTIFS('Relevant - IN NOW CRM unknown'!$T$2:$T$1227,$A439,'Relevant - IN NOW CRM unknown'!$G$2:$G$1227,"UK",'Relevant - IN NOW CRM unknown'!$M$2:$M$1227,"IT/Systems")+COUNTIFS('Relevant - Not CRM not valid'!$T$2:$T$416,$A439,'Relevant - Not CRM not valid'!$G$2:$G$416,"UK",'Relevant - Not CRM not valid'!$M$2:$M$416,"IT/Systems")+COUNTIFS('Relevant - In CRM not valid'!$T$2:$T$46,$A439,'Relevant - In CRM not valid'!$G$2:$G$46,"UK",'Relevant - In CRM not valid'!$M$2:$M$46,"IT/Systems")</f>
        <v>0</v>
      </c>
      <c r="L439" s="2">
        <f>COUNTIFS('Relevant - In CRM valid'!$T$2:$T$4699,$A439,'Relevant - In CRM valid'!$G$2:$G$4699,"UK",'Relevant - In CRM valid'!$M$2:$M$4699,"")+COUNTIFS('Relevant - In CRM unknown'!$T$2:$T$253,$A439,'Relevant - In CRM unknown'!$G$2:$G$253,"UK",'Relevant - In CRM unknown'!$M$2:$M$253,"")+COUNTIFS('Relevant - IN NOW CRM valid'!$T$2:$T$2328,$A439,'Relevant - IN NOW CRM valid'!$G$2:$G$2328,"UK",'Relevant - IN NOW CRM valid'!$M$2:$M$2328,"")+COUNTIFS('Relevant - IN NOW CRM unknown'!$T$2:$T$1227,$A439,'Relevant - IN NOW CRM unknown'!$G$2:$G$1227,"UK",'Relevant - IN NOW CRM unknown'!$M$2:$M$1227,"")+COUNTIFS('Relevant - Not CRM not valid'!$T$2:$T$416,$A439,'Relevant - Not CRM not valid'!$G$2:$G$416,"UK",'Relevant - Not CRM not valid'!$M$2:$M$416,"")+COUNTIFS('Relevant - In CRM not valid'!$T$2:$T$46,$A439,'Relevant - In CRM not valid'!$G$2:$G$46,"UK",'Relevant - In CRM not valid'!$M$2:$M$46,"")</f>
        <v>0</v>
      </c>
      <c r="M439" s="2">
        <f t="shared" si="12"/>
        <v>1</v>
      </c>
      <c r="N439" s="2">
        <f>COUNTIFS('Relevant - In CRM valid'!$T$2:$T$4699,$A439,'Relevant - In CRM valid'!$G$2:$G$4699,"UK",'Relevant - In CRM valid'!$Q$2:$Q$4699,"valid")+COUNTIFS('Relevant - In CRM unknown'!$T$2:$T$253,$A439,'Relevant - In CRM unknown'!$G$2:$G$253,"UK",'Relevant - In CRM unknown'!$Q$2:$Q$253,"valid")+COUNTIFS('Relevant - IN NOW CRM valid'!$T$2:$T$2328,$A439,'Relevant - IN NOW CRM valid'!$G$2:$G$2328,"UK",'Relevant - IN NOW CRM valid'!$Q$2:$Q$2328,"valid")+COUNTIFS('Relevant - IN NOW CRM unknown'!$T$2:$T$1227,$A439,'Relevant - IN NOW CRM unknown'!$G$2:$G$1227,"UK",'Relevant - IN NOW CRM unknown'!$Q$2:$Q$1227,"valid")+COUNTIFS('Relevant - Not CRM not valid'!$T$2:$T$416,$A439,'Relevant - Not CRM not valid'!$G$2:$G$416,"UK",'Relevant - Not CRM not valid'!$Q$2:$Q$416,"valid")+COUNTIFS('Relevant - In CRM not valid'!$T$2:$T$46,$A439,'Relevant - In CRM not valid'!$G$2:$G$46,"UK",'Relevant - In CRM not valid'!$Q$2:$Q$46,"valid")</f>
        <v>1</v>
      </c>
      <c r="O439" s="2" t="str">
        <f t="shared" si="13"/>
        <v>Finance  IT/Systems</v>
      </c>
    </row>
    <row r="440" spans="1:15" ht="15" customHeight="1">
      <c r="A440" s="2" t="s">
        <v>987</v>
      </c>
      <c r="B440" s="2" t="s">
        <v>988</v>
      </c>
      <c r="C440" s="2" t="s">
        <v>1570</v>
      </c>
      <c r="D440" s="2" t="str">
        <f>IFERROR(INDEX('UK Target Institutions'!$D$2:$D$727,MATCH($A440,'UK Target Institutions'!$A$2:$A$727,0)),"")</f>
        <v>No</v>
      </c>
      <c r="E440" s="2">
        <f>COUNTIFS('Relevant - In CRM valid'!$T$2:$T$4699,$A440,'Relevant - In CRM valid'!$G$2:$G$4699,"UK")+COUNTIFS('Relevant - In CRM unknown'!$T$2:$T$253,$A440,'Relevant - In CRM unknown'!$G$2:$G$253,"UK")+COUNTIFS('Relevant - IN NOW CRM valid'!$T$2:$T$2328,$A440,'Relevant - IN NOW CRM valid'!$G$2:$G$2328,"UK")+COUNTIFS('Relevant - IN NOW CRM unknown'!$T$2:$T$1227,$A440,'Relevant - IN NOW CRM unknown'!$G$2:$G$1227,"UK")+COUNTIFS('Relevant - Not CRM not valid'!$T$2:$T$416,$A440,'Relevant - Not CRM not valid'!$G$2:$G$416,"UK")+COUNTIFS('Relevant - In CRM not valid'!$T$2:$T$46,$A440,'Relevant - In CRM not valid'!$G$2:$G$46,"UK")</f>
        <v>1</v>
      </c>
      <c r="F440" s="2">
        <f>COUNTIFS('Relevant - In CRM valid'!$T$2:$T$4699,$A440,'Relevant - In CRM valid'!$G$2:$G$4699,"UK",'Relevant - In CRM valid'!$M$2:$M$4699,"Research")+COUNTIFS('Relevant - In CRM unknown'!$T$2:$T$253,$A440,'Relevant - In CRM unknown'!$G$2:$G$253,"UK",'Relevant - In CRM unknown'!$M$2:$M$253,"Research")+COUNTIFS('Relevant - IN NOW CRM valid'!$T$2:$T$2328,$A440,'Relevant - IN NOW CRM valid'!$G$2:$G$2328,"UK",'Relevant - IN NOW CRM valid'!$M$2:$M$2328,"Research")+COUNTIFS('Relevant - IN NOW CRM unknown'!$T$2:$T$1227,$A440,'Relevant - IN NOW CRM unknown'!$G$2:$G$1227,"UK",'Relevant - IN NOW CRM unknown'!$M$2:$M$1227,"Research")+COUNTIFS('Relevant - Not CRM not valid'!$T$2:$T$416,$A440,'Relevant - Not CRM not valid'!$G$2:$G$416,"UK",'Relevant - Not CRM not valid'!$M$2:$M$416,"Research")+COUNTIFS('Relevant - In CRM not valid'!$T$2:$T$46,$A440,'Relevant - In CRM not valid'!$G$2:$G$46,"UK",'Relevant - In CRM not valid'!$M$2:$M$46,"Research")</f>
        <v>0</v>
      </c>
      <c r="G440" s="2">
        <f>COUNTIFS('Relevant - In CRM valid'!$T$2:$T$4699,$A440,'Relevant - In CRM valid'!$G$2:$G$4699,"UK",'Relevant - In CRM valid'!$M$2:$M$4699,"Research",'Relevant - In CRM valid'!$R$2:$R$4699,"Senior")+COUNTIFS('Relevant - In CRM unknown'!$T$2:$T$253,$A440,'Relevant - In CRM unknown'!$G$2:$G$253,"UK",'Relevant - In CRM unknown'!$M$2:$M$253,"Research",'Relevant - In CRM unknown'!$R$2:$R$253,"Senior")+COUNTIFS('Relevant - IN NOW CRM valid'!$T$2:$T$2328,$A440,'Relevant - IN NOW CRM valid'!$G$2:$G$2328,"UK",'Relevant - IN NOW CRM valid'!$M$2:$M$2328,"Research",'Relevant - IN NOW CRM valid'!$R$2:$R$2328,"Senior")+COUNTIFS('Relevant - IN NOW CRM unknown'!$T$2:$T$1227,$A440,'Relevant - IN NOW CRM unknown'!$G$2:$G$1227,"UK",'Relevant - IN NOW CRM unknown'!$M$2:$M$1227,"Research",'Relevant - IN NOW CRM unknown'!$R$2:$R$1227,"Senior")+COUNTIFS('Relevant - Not CRM not valid'!$T$2:$T$416,$A440,'Relevant - Not CRM not valid'!$G$2:$G$416,"UK",'Relevant - Not CRM not valid'!$M$2:$M$416,"Research",'Relevant - Not CRM not valid'!$R$2:$R$416,"Senior")+COUNTIFS('Relevant - In CRM not valid'!$T$2:$T$46,$A440,'Relevant - In CRM not valid'!$G$2:$G$46,"UK",'Relevant - In CRM not valid'!$M$2:$M$46,"Research",'Relevant - In CRM not valid'!$R$2:$R$46,"Senior")</f>
        <v>0</v>
      </c>
      <c r="H440" s="2">
        <f>COUNTIFS('Relevant - In CRM valid'!$T$2:$T$4699,$A440,'Relevant - In CRM valid'!$G$2:$G$4699,"UK",'Relevant - In CRM valid'!$M$2:$M$4699,"Research",'Relevant - In CRM valid'!$R$2:$R$4699,"Operational")+COUNTIFS('Relevant - In CRM unknown'!$T$2:$T$253,$A440,'Relevant - In CRM unknown'!$G$2:$G$253,"UK",'Relevant - In CRM unknown'!$M$2:$M$253,"Research",'Relevant - In CRM unknown'!$R$2:$R$253,"Operational")+COUNTIFS('Relevant - IN NOW CRM valid'!$T$2:$T$2328,$A440,'Relevant - IN NOW CRM valid'!$G$2:$G$2328,"UK",'Relevant - IN NOW CRM valid'!$M$2:$M$2328,"Research",'Relevant - IN NOW CRM valid'!$R$2:$R$2328,"Operational")+COUNTIFS('Relevant - IN NOW CRM unknown'!$T$2:$T$1227,$A440,'Relevant - IN NOW CRM unknown'!$G$2:$G$1227,"UK",'Relevant - IN NOW CRM unknown'!$M$2:$M$1227,"Research",'Relevant - IN NOW CRM unknown'!$R$2:$R$1227,"Operational")+COUNTIFS('Relevant - Not CRM not valid'!$T$2:$T$416,$A440,'Relevant - Not CRM not valid'!$G$2:$G$416,"UK",'Relevant - Not CRM not valid'!$M$2:$M$416,"Research",'Relevant - Not CRM not valid'!$R$2:$R$416,"Operational")+COUNTIFS('Relevant - In CRM not valid'!$T$2:$T$46,$A440,'Relevant - In CRM not valid'!$G$2:$G$46,"UK",'Relevant - In CRM not valid'!$M$2:$M$46,"Research",'Relevant - In CRM not valid'!$R$2:$R$46,"Operational")</f>
        <v>0</v>
      </c>
      <c r="I440" s="2">
        <f>COUNTIFS('Relevant - In CRM valid'!$T$2:$T$4699,$A440,'Relevant - In CRM valid'!$G$2:$G$4699,"UK",'Relevant - In CRM valid'!$M$2:$M$4699,"Research",'Relevant - In CRM valid'!$R$2:$R$4699,"Academic")+COUNTIFS('Relevant - In CRM unknown'!$T$2:$T$253,$A440,'Relevant - In CRM unknown'!$G$2:$G$253,"UK",'Relevant - In CRM unknown'!$M$2:$M$253,"Research",'Relevant - In CRM unknown'!$R$2:$R$253,"Academic")+COUNTIFS('Relevant - IN NOW CRM valid'!$T$2:$T$2328,$A440,'Relevant - IN NOW CRM valid'!$G$2:$G$2328,"UK",'Relevant - IN NOW CRM valid'!$M$2:$M$2328,"Research",'Relevant - IN NOW CRM valid'!$R$2:$R$2328,"Academic")+COUNTIFS('Relevant - IN NOW CRM unknown'!$T$2:$T$1227,$A440,'Relevant - IN NOW CRM unknown'!$G$2:$G$1227,"UK",'Relevant - IN NOW CRM unknown'!$M$2:$M$1227,"Research",'Relevant - IN NOW CRM unknown'!$R$2:$R$1227,"Academic")+COUNTIFS('Relevant - Not CRM not valid'!$T$2:$T$416,$A440,'Relevant - Not CRM not valid'!$G$2:$G$416,"UK",'Relevant - Not CRM not valid'!$M$2:$M$416,"Research",'Relevant - Not CRM not valid'!$R$2:$R$416,"Academic")+COUNTIFS('Relevant - In CRM not valid'!$T$2:$T$46,$A440,'Relevant - In CRM not valid'!$G$2:$G$46,"UK",'Relevant - In CRM not valid'!$M$2:$M$46,"Research",'Relevant - In CRM not valid'!$R$2:$R$46,"Academic")</f>
        <v>0</v>
      </c>
      <c r="J440" s="2">
        <f>COUNTIFS('Relevant - In CRM valid'!$T$2:$T$4699,$A440,'Relevant - In CRM valid'!$G$2:$G$4699,"UK",'Relevant - In CRM valid'!$M$2:$M$4699,"Finance")+COUNTIFS('Relevant - In CRM unknown'!$T$2:$T$253,$A440,'Relevant - In CRM unknown'!$G$2:$G$253,"UK",'Relevant - In CRM unknown'!$M$2:$M$253,"Finance")+COUNTIFS('Relevant - IN NOW CRM valid'!$T$2:$T$2328,$A440,'Relevant - IN NOW CRM valid'!$G$2:$G$2328,"UK",'Relevant - IN NOW CRM valid'!$M$2:$M$2328,"Finance")+COUNTIFS('Relevant - IN NOW CRM unknown'!$T$2:$T$1227,$A440,'Relevant - IN NOW CRM unknown'!$G$2:$G$1227,"UK",'Relevant - IN NOW CRM unknown'!$M$2:$M$1227,"Finance")+COUNTIFS('Relevant - Not CRM not valid'!$T$2:$T$416,$A440,'Relevant - Not CRM not valid'!$G$2:$G$416,"UK",'Relevant - Not CRM not valid'!$M$2:$M$416,"Finance")+COUNTIFS('Relevant - In CRM not valid'!$T$2:$T$46,$A440,'Relevant - In CRM not valid'!$G$2:$G$46,"UK",'Relevant - In CRM not valid'!$M$2:$M$46,"Finance")</f>
        <v>0</v>
      </c>
      <c r="K440" s="2">
        <f>COUNTIFS('Relevant - In CRM valid'!$T$2:$T$4699,$A440,'Relevant - In CRM valid'!$G$2:$G$4699,"UK",'Relevant - In CRM valid'!$M$2:$M$4699,"IT/Systems")+COUNTIFS('Relevant - In CRM unknown'!$T$2:$T$253,$A440,'Relevant - In CRM unknown'!$G$2:$G$253,"UK",'Relevant - In CRM unknown'!$M$2:$M$253,"IT/Systems")+COUNTIFS('Relevant - IN NOW CRM valid'!$T$2:$T$2328,$A440,'Relevant - IN NOW CRM valid'!$G$2:$G$2328,"UK",'Relevant - IN NOW CRM valid'!$M$2:$M$2328,"IT/Systems")+COUNTIFS('Relevant - IN NOW CRM unknown'!$T$2:$T$1227,$A440,'Relevant - IN NOW CRM unknown'!$G$2:$G$1227,"UK",'Relevant - IN NOW CRM unknown'!$M$2:$M$1227,"IT/Systems")+COUNTIFS('Relevant - Not CRM not valid'!$T$2:$T$416,$A440,'Relevant - Not CRM not valid'!$G$2:$G$416,"UK",'Relevant - Not CRM not valid'!$M$2:$M$416,"IT/Systems")+COUNTIFS('Relevant - In CRM not valid'!$T$2:$T$46,$A440,'Relevant - In CRM not valid'!$G$2:$G$46,"UK",'Relevant - In CRM not valid'!$M$2:$M$46,"IT/Systems")</f>
        <v>1</v>
      </c>
      <c r="L440" s="2">
        <f>COUNTIFS('Relevant - In CRM valid'!$T$2:$T$4699,$A440,'Relevant - In CRM valid'!$G$2:$G$4699,"UK",'Relevant - In CRM valid'!$M$2:$M$4699,"")+COUNTIFS('Relevant - In CRM unknown'!$T$2:$T$253,$A440,'Relevant - In CRM unknown'!$G$2:$G$253,"UK",'Relevant - In CRM unknown'!$M$2:$M$253,"")+COUNTIFS('Relevant - IN NOW CRM valid'!$T$2:$T$2328,$A440,'Relevant - IN NOW CRM valid'!$G$2:$G$2328,"UK",'Relevant - IN NOW CRM valid'!$M$2:$M$2328,"")+COUNTIFS('Relevant - IN NOW CRM unknown'!$T$2:$T$1227,$A440,'Relevant - IN NOW CRM unknown'!$G$2:$G$1227,"UK",'Relevant - IN NOW CRM unknown'!$M$2:$M$1227,"")+COUNTIFS('Relevant - Not CRM not valid'!$T$2:$T$416,$A440,'Relevant - Not CRM not valid'!$G$2:$G$416,"UK",'Relevant - Not CRM not valid'!$M$2:$M$416,"")+COUNTIFS('Relevant - In CRM not valid'!$T$2:$T$46,$A440,'Relevant - In CRM not valid'!$G$2:$G$46,"UK",'Relevant - In CRM not valid'!$M$2:$M$46,"")</f>
        <v>0</v>
      </c>
      <c r="M440" s="2">
        <f t="shared" si="12"/>
        <v>1</v>
      </c>
      <c r="N440" s="2">
        <f>COUNTIFS('Relevant - In CRM valid'!$T$2:$T$4699,$A440,'Relevant - In CRM valid'!$G$2:$G$4699,"UK",'Relevant - In CRM valid'!$Q$2:$Q$4699,"valid")+COUNTIFS('Relevant - In CRM unknown'!$T$2:$T$253,$A440,'Relevant - In CRM unknown'!$G$2:$G$253,"UK",'Relevant - In CRM unknown'!$Q$2:$Q$253,"valid")+COUNTIFS('Relevant - IN NOW CRM valid'!$T$2:$T$2328,$A440,'Relevant - IN NOW CRM valid'!$G$2:$G$2328,"UK",'Relevant - IN NOW CRM valid'!$Q$2:$Q$2328,"valid")+COUNTIFS('Relevant - IN NOW CRM unknown'!$T$2:$T$1227,$A440,'Relevant - IN NOW CRM unknown'!$G$2:$G$1227,"UK",'Relevant - IN NOW CRM unknown'!$Q$2:$Q$1227,"valid")+COUNTIFS('Relevant - Not CRM not valid'!$T$2:$T$416,$A440,'Relevant - Not CRM not valid'!$G$2:$G$416,"UK",'Relevant - Not CRM not valid'!$Q$2:$Q$416,"valid")+COUNTIFS('Relevant - In CRM not valid'!$T$2:$T$46,$A440,'Relevant - In CRM not valid'!$G$2:$G$46,"UK",'Relevant - In CRM not valid'!$Q$2:$Q$46,"valid")</f>
        <v>0</v>
      </c>
      <c r="O440" s="2" t="str">
        <f t="shared" si="13"/>
        <v xml:space="preserve">Research  Finance  </v>
      </c>
    </row>
    <row r="441" spans="1:15" ht="15" customHeight="1">
      <c r="A441" s="2" t="s">
        <v>989</v>
      </c>
      <c r="B441" s="2" t="s">
        <v>990</v>
      </c>
      <c r="C441" s="2" t="s">
        <v>368</v>
      </c>
      <c r="D441" s="2" t="str">
        <f>IFERROR(INDEX('UK Target Institutions'!$D$2:$D$727,MATCH($A441,'UK Target Institutions'!$A$2:$A$727,0)),"")</f>
        <v>No</v>
      </c>
      <c r="E441" s="2">
        <f>COUNTIFS('Relevant - In CRM valid'!$T$2:$T$4699,$A441,'Relevant - In CRM valid'!$G$2:$G$4699,"UK")+COUNTIFS('Relevant - In CRM unknown'!$T$2:$T$253,$A441,'Relevant - In CRM unknown'!$G$2:$G$253,"UK")+COUNTIFS('Relevant - IN NOW CRM valid'!$T$2:$T$2328,$A441,'Relevant - IN NOW CRM valid'!$G$2:$G$2328,"UK")+COUNTIFS('Relevant - IN NOW CRM unknown'!$T$2:$T$1227,$A441,'Relevant - IN NOW CRM unknown'!$G$2:$G$1227,"UK")+COUNTIFS('Relevant - Not CRM not valid'!$T$2:$T$416,$A441,'Relevant - Not CRM not valid'!$G$2:$G$416,"UK")+COUNTIFS('Relevant - In CRM not valid'!$T$2:$T$46,$A441,'Relevant - In CRM not valid'!$G$2:$G$46,"UK")</f>
        <v>1</v>
      </c>
      <c r="F441" s="2">
        <f>COUNTIFS('Relevant - In CRM valid'!$T$2:$T$4699,$A441,'Relevant - In CRM valid'!$G$2:$G$4699,"UK",'Relevant - In CRM valid'!$M$2:$M$4699,"Research")+COUNTIFS('Relevant - In CRM unknown'!$T$2:$T$253,$A441,'Relevant - In CRM unknown'!$G$2:$G$253,"UK",'Relevant - In CRM unknown'!$M$2:$M$253,"Research")+COUNTIFS('Relevant - IN NOW CRM valid'!$T$2:$T$2328,$A441,'Relevant - IN NOW CRM valid'!$G$2:$G$2328,"UK",'Relevant - IN NOW CRM valid'!$M$2:$M$2328,"Research")+COUNTIFS('Relevant - IN NOW CRM unknown'!$T$2:$T$1227,$A441,'Relevant - IN NOW CRM unknown'!$G$2:$G$1227,"UK",'Relevant - IN NOW CRM unknown'!$M$2:$M$1227,"Research")+COUNTIFS('Relevant - Not CRM not valid'!$T$2:$T$416,$A441,'Relevant - Not CRM not valid'!$G$2:$G$416,"UK",'Relevant - Not CRM not valid'!$M$2:$M$416,"Research")+COUNTIFS('Relevant - In CRM not valid'!$T$2:$T$46,$A441,'Relevant - In CRM not valid'!$G$2:$G$46,"UK",'Relevant - In CRM not valid'!$M$2:$M$46,"Research")</f>
        <v>0</v>
      </c>
      <c r="G441" s="2">
        <f>COUNTIFS('Relevant - In CRM valid'!$T$2:$T$4699,$A441,'Relevant - In CRM valid'!$G$2:$G$4699,"UK",'Relevant - In CRM valid'!$M$2:$M$4699,"Research",'Relevant - In CRM valid'!$R$2:$R$4699,"Senior")+COUNTIFS('Relevant - In CRM unknown'!$T$2:$T$253,$A441,'Relevant - In CRM unknown'!$G$2:$G$253,"UK",'Relevant - In CRM unknown'!$M$2:$M$253,"Research",'Relevant - In CRM unknown'!$R$2:$R$253,"Senior")+COUNTIFS('Relevant - IN NOW CRM valid'!$T$2:$T$2328,$A441,'Relevant - IN NOW CRM valid'!$G$2:$G$2328,"UK",'Relevant - IN NOW CRM valid'!$M$2:$M$2328,"Research",'Relevant - IN NOW CRM valid'!$R$2:$R$2328,"Senior")+COUNTIFS('Relevant - IN NOW CRM unknown'!$T$2:$T$1227,$A441,'Relevant - IN NOW CRM unknown'!$G$2:$G$1227,"UK",'Relevant - IN NOW CRM unknown'!$M$2:$M$1227,"Research",'Relevant - IN NOW CRM unknown'!$R$2:$R$1227,"Senior")+COUNTIFS('Relevant - Not CRM not valid'!$T$2:$T$416,$A441,'Relevant - Not CRM not valid'!$G$2:$G$416,"UK",'Relevant - Not CRM not valid'!$M$2:$M$416,"Research",'Relevant - Not CRM not valid'!$R$2:$R$416,"Senior")+COUNTIFS('Relevant - In CRM not valid'!$T$2:$T$46,$A441,'Relevant - In CRM not valid'!$G$2:$G$46,"UK",'Relevant - In CRM not valid'!$M$2:$M$46,"Research",'Relevant - In CRM not valid'!$R$2:$R$46,"Senior")</f>
        <v>0</v>
      </c>
      <c r="H441" s="2">
        <f>COUNTIFS('Relevant - In CRM valid'!$T$2:$T$4699,$A441,'Relevant - In CRM valid'!$G$2:$G$4699,"UK",'Relevant - In CRM valid'!$M$2:$M$4699,"Research",'Relevant - In CRM valid'!$R$2:$R$4699,"Operational")+COUNTIFS('Relevant - In CRM unknown'!$T$2:$T$253,$A441,'Relevant - In CRM unknown'!$G$2:$G$253,"UK",'Relevant - In CRM unknown'!$M$2:$M$253,"Research",'Relevant - In CRM unknown'!$R$2:$R$253,"Operational")+COUNTIFS('Relevant - IN NOW CRM valid'!$T$2:$T$2328,$A441,'Relevant - IN NOW CRM valid'!$G$2:$G$2328,"UK",'Relevant - IN NOW CRM valid'!$M$2:$M$2328,"Research",'Relevant - IN NOW CRM valid'!$R$2:$R$2328,"Operational")+COUNTIFS('Relevant - IN NOW CRM unknown'!$T$2:$T$1227,$A441,'Relevant - IN NOW CRM unknown'!$G$2:$G$1227,"UK",'Relevant - IN NOW CRM unknown'!$M$2:$M$1227,"Research",'Relevant - IN NOW CRM unknown'!$R$2:$R$1227,"Operational")+COUNTIFS('Relevant - Not CRM not valid'!$T$2:$T$416,$A441,'Relevant - Not CRM not valid'!$G$2:$G$416,"UK",'Relevant - Not CRM not valid'!$M$2:$M$416,"Research",'Relevant - Not CRM not valid'!$R$2:$R$416,"Operational")+COUNTIFS('Relevant - In CRM not valid'!$T$2:$T$46,$A441,'Relevant - In CRM not valid'!$G$2:$G$46,"UK",'Relevant - In CRM not valid'!$M$2:$M$46,"Research",'Relevant - In CRM not valid'!$R$2:$R$46,"Operational")</f>
        <v>0</v>
      </c>
      <c r="I441" s="2">
        <f>COUNTIFS('Relevant - In CRM valid'!$T$2:$T$4699,$A441,'Relevant - In CRM valid'!$G$2:$G$4699,"UK",'Relevant - In CRM valid'!$M$2:$M$4699,"Research",'Relevant - In CRM valid'!$R$2:$R$4699,"Academic")+COUNTIFS('Relevant - In CRM unknown'!$T$2:$T$253,$A441,'Relevant - In CRM unknown'!$G$2:$G$253,"UK",'Relevant - In CRM unknown'!$M$2:$M$253,"Research",'Relevant - In CRM unknown'!$R$2:$R$253,"Academic")+COUNTIFS('Relevant - IN NOW CRM valid'!$T$2:$T$2328,$A441,'Relevant - IN NOW CRM valid'!$G$2:$G$2328,"UK",'Relevant - IN NOW CRM valid'!$M$2:$M$2328,"Research",'Relevant - IN NOW CRM valid'!$R$2:$R$2328,"Academic")+COUNTIFS('Relevant - IN NOW CRM unknown'!$T$2:$T$1227,$A441,'Relevant - IN NOW CRM unknown'!$G$2:$G$1227,"UK",'Relevant - IN NOW CRM unknown'!$M$2:$M$1227,"Research",'Relevant - IN NOW CRM unknown'!$R$2:$R$1227,"Academic")+COUNTIFS('Relevant - Not CRM not valid'!$T$2:$T$416,$A441,'Relevant - Not CRM not valid'!$G$2:$G$416,"UK",'Relevant - Not CRM not valid'!$M$2:$M$416,"Research",'Relevant - Not CRM not valid'!$R$2:$R$416,"Academic")+COUNTIFS('Relevant - In CRM not valid'!$T$2:$T$46,$A441,'Relevant - In CRM not valid'!$G$2:$G$46,"UK",'Relevant - In CRM not valid'!$M$2:$M$46,"Research",'Relevant - In CRM not valid'!$R$2:$R$46,"Academic")</f>
        <v>0</v>
      </c>
      <c r="J441" s="2">
        <f>COUNTIFS('Relevant - In CRM valid'!$T$2:$T$4699,$A441,'Relevant - In CRM valid'!$G$2:$G$4699,"UK",'Relevant - In CRM valid'!$M$2:$M$4699,"Finance")+COUNTIFS('Relevant - In CRM unknown'!$T$2:$T$253,$A441,'Relevant - In CRM unknown'!$G$2:$G$253,"UK",'Relevant - In CRM unknown'!$M$2:$M$253,"Finance")+COUNTIFS('Relevant - IN NOW CRM valid'!$T$2:$T$2328,$A441,'Relevant - IN NOW CRM valid'!$G$2:$G$2328,"UK",'Relevant - IN NOW CRM valid'!$M$2:$M$2328,"Finance")+COUNTIFS('Relevant - IN NOW CRM unknown'!$T$2:$T$1227,$A441,'Relevant - IN NOW CRM unknown'!$G$2:$G$1227,"UK",'Relevant - IN NOW CRM unknown'!$M$2:$M$1227,"Finance")+COUNTIFS('Relevant - Not CRM not valid'!$T$2:$T$416,$A441,'Relevant - Not CRM not valid'!$G$2:$G$416,"UK",'Relevant - Not CRM not valid'!$M$2:$M$416,"Finance")+COUNTIFS('Relevant - In CRM not valid'!$T$2:$T$46,$A441,'Relevant - In CRM not valid'!$G$2:$G$46,"UK",'Relevant - In CRM not valid'!$M$2:$M$46,"Finance")</f>
        <v>0</v>
      </c>
      <c r="K441" s="2">
        <f>COUNTIFS('Relevant - In CRM valid'!$T$2:$T$4699,$A441,'Relevant - In CRM valid'!$G$2:$G$4699,"UK",'Relevant - In CRM valid'!$M$2:$M$4699,"IT/Systems")+COUNTIFS('Relevant - In CRM unknown'!$T$2:$T$253,$A441,'Relevant - In CRM unknown'!$G$2:$G$253,"UK",'Relevant - In CRM unknown'!$M$2:$M$253,"IT/Systems")+COUNTIFS('Relevant - IN NOW CRM valid'!$T$2:$T$2328,$A441,'Relevant - IN NOW CRM valid'!$G$2:$G$2328,"UK",'Relevant - IN NOW CRM valid'!$M$2:$M$2328,"IT/Systems")+COUNTIFS('Relevant - IN NOW CRM unknown'!$T$2:$T$1227,$A441,'Relevant - IN NOW CRM unknown'!$G$2:$G$1227,"UK",'Relevant - IN NOW CRM unknown'!$M$2:$M$1227,"IT/Systems")+COUNTIFS('Relevant - Not CRM not valid'!$T$2:$T$416,$A441,'Relevant - Not CRM not valid'!$G$2:$G$416,"UK",'Relevant - Not CRM not valid'!$M$2:$M$416,"IT/Systems")+COUNTIFS('Relevant - In CRM not valid'!$T$2:$T$46,$A441,'Relevant - In CRM not valid'!$G$2:$G$46,"UK",'Relevant - In CRM not valid'!$M$2:$M$46,"IT/Systems")</f>
        <v>1</v>
      </c>
      <c r="L441" s="2">
        <f>COUNTIFS('Relevant - In CRM valid'!$T$2:$T$4699,$A441,'Relevant - In CRM valid'!$G$2:$G$4699,"UK",'Relevant - In CRM valid'!$M$2:$M$4699,"")+COUNTIFS('Relevant - In CRM unknown'!$T$2:$T$253,$A441,'Relevant - In CRM unknown'!$G$2:$G$253,"UK",'Relevant - In CRM unknown'!$M$2:$M$253,"")+COUNTIFS('Relevant - IN NOW CRM valid'!$T$2:$T$2328,$A441,'Relevant - IN NOW CRM valid'!$G$2:$G$2328,"UK",'Relevant - IN NOW CRM valid'!$M$2:$M$2328,"")+COUNTIFS('Relevant - IN NOW CRM unknown'!$T$2:$T$1227,$A441,'Relevant - IN NOW CRM unknown'!$G$2:$G$1227,"UK",'Relevant - IN NOW CRM unknown'!$M$2:$M$1227,"")+COUNTIFS('Relevant - Not CRM not valid'!$T$2:$T$416,$A441,'Relevant - Not CRM not valid'!$G$2:$G$416,"UK",'Relevant - Not CRM not valid'!$M$2:$M$416,"")+COUNTIFS('Relevant - In CRM not valid'!$T$2:$T$46,$A441,'Relevant - In CRM not valid'!$G$2:$G$46,"UK",'Relevant - In CRM not valid'!$M$2:$M$46,"")</f>
        <v>0</v>
      </c>
      <c r="M441" s="2">
        <f t="shared" si="12"/>
        <v>1</v>
      </c>
      <c r="N441" s="2">
        <f>COUNTIFS('Relevant - In CRM valid'!$T$2:$T$4699,$A441,'Relevant - In CRM valid'!$G$2:$G$4699,"UK",'Relevant - In CRM valid'!$Q$2:$Q$4699,"valid")+COUNTIFS('Relevant - In CRM unknown'!$T$2:$T$253,$A441,'Relevant - In CRM unknown'!$G$2:$G$253,"UK",'Relevant - In CRM unknown'!$Q$2:$Q$253,"valid")+COUNTIFS('Relevant - IN NOW CRM valid'!$T$2:$T$2328,$A441,'Relevant - IN NOW CRM valid'!$G$2:$G$2328,"UK",'Relevant - IN NOW CRM valid'!$Q$2:$Q$2328,"valid")+COUNTIFS('Relevant - IN NOW CRM unknown'!$T$2:$T$1227,$A441,'Relevant - IN NOW CRM unknown'!$G$2:$G$1227,"UK",'Relevant - IN NOW CRM unknown'!$Q$2:$Q$1227,"valid")+COUNTIFS('Relevant - Not CRM not valid'!$T$2:$T$416,$A441,'Relevant - Not CRM not valid'!$G$2:$G$416,"UK",'Relevant - Not CRM not valid'!$Q$2:$Q$416,"valid")+COUNTIFS('Relevant - In CRM not valid'!$T$2:$T$46,$A441,'Relevant - In CRM not valid'!$G$2:$G$46,"UK",'Relevant - In CRM not valid'!$Q$2:$Q$46,"valid")</f>
        <v>1</v>
      </c>
      <c r="O441" s="2" t="str">
        <f t="shared" si="13"/>
        <v xml:space="preserve">Research  Finance  </v>
      </c>
    </row>
    <row r="442" spans="1:15" ht="15" customHeight="1">
      <c r="A442" s="2" t="s">
        <v>991</v>
      </c>
      <c r="B442" s="2" t="s">
        <v>992</v>
      </c>
      <c r="C442" s="2" t="s">
        <v>1570</v>
      </c>
      <c r="D442" s="2" t="str">
        <f>IFERROR(INDEX('UK Target Institutions'!$D$2:$D$727,MATCH($A442,'UK Target Institutions'!$A$2:$A$727,0)),"")</f>
        <v>No</v>
      </c>
      <c r="E442" s="2">
        <f>COUNTIFS('Relevant - In CRM valid'!$T$2:$T$4699,$A442,'Relevant - In CRM valid'!$G$2:$G$4699,"UK")+COUNTIFS('Relevant - In CRM unknown'!$T$2:$T$253,$A442,'Relevant - In CRM unknown'!$G$2:$G$253,"UK")+COUNTIFS('Relevant - IN NOW CRM valid'!$T$2:$T$2328,$A442,'Relevant - IN NOW CRM valid'!$G$2:$G$2328,"UK")+COUNTIFS('Relevant - IN NOW CRM unknown'!$T$2:$T$1227,$A442,'Relevant - IN NOW CRM unknown'!$G$2:$G$1227,"UK")+COUNTIFS('Relevant - Not CRM not valid'!$T$2:$T$416,$A442,'Relevant - Not CRM not valid'!$G$2:$G$416,"UK")+COUNTIFS('Relevant - In CRM not valid'!$T$2:$T$46,$A442,'Relevant - In CRM not valid'!$G$2:$G$46,"UK")</f>
        <v>1</v>
      </c>
      <c r="F442" s="2">
        <f>COUNTIFS('Relevant - In CRM valid'!$T$2:$T$4699,$A442,'Relevant - In CRM valid'!$G$2:$G$4699,"UK",'Relevant - In CRM valid'!$M$2:$M$4699,"Research")+COUNTIFS('Relevant - In CRM unknown'!$T$2:$T$253,$A442,'Relevant - In CRM unknown'!$G$2:$G$253,"UK",'Relevant - In CRM unknown'!$M$2:$M$253,"Research")+COUNTIFS('Relevant - IN NOW CRM valid'!$T$2:$T$2328,$A442,'Relevant - IN NOW CRM valid'!$G$2:$G$2328,"UK",'Relevant - IN NOW CRM valid'!$M$2:$M$2328,"Research")+COUNTIFS('Relevant - IN NOW CRM unknown'!$T$2:$T$1227,$A442,'Relevant - IN NOW CRM unknown'!$G$2:$G$1227,"UK",'Relevant - IN NOW CRM unknown'!$M$2:$M$1227,"Research")+COUNTIFS('Relevant - Not CRM not valid'!$T$2:$T$416,$A442,'Relevant - Not CRM not valid'!$G$2:$G$416,"UK",'Relevant - Not CRM not valid'!$M$2:$M$416,"Research")+COUNTIFS('Relevant - In CRM not valid'!$T$2:$T$46,$A442,'Relevant - In CRM not valid'!$G$2:$G$46,"UK",'Relevant - In CRM not valid'!$M$2:$M$46,"Research")</f>
        <v>0</v>
      </c>
      <c r="G442" s="2">
        <f>COUNTIFS('Relevant - In CRM valid'!$T$2:$T$4699,$A442,'Relevant - In CRM valid'!$G$2:$G$4699,"UK",'Relevant - In CRM valid'!$M$2:$M$4699,"Research",'Relevant - In CRM valid'!$R$2:$R$4699,"Senior")+COUNTIFS('Relevant - In CRM unknown'!$T$2:$T$253,$A442,'Relevant - In CRM unknown'!$G$2:$G$253,"UK",'Relevant - In CRM unknown'!$M$2:$M$253,"Research",'Relevant - In CRM unknown'!$R$2:$R$253,"Senior")+COUNTIFS('Relevant - IN NOW CRM valid'!$T$2:$T$2328,$A442,'Relevant - IN NOW CRM valid'!$G$2:$G$2328,"UK",'Relevant - IN NOW CRM valid'!$M$2:$M$2328,"Research",'Relevant - IN NOW CRM valid'!$R$2:$R$2328,"Senior")+COUNTIFS('Relevant - IN NOW CRM unknown'!$T$2:$T$1227,$A442,'Relevant - IN NOW CRM unknown'!$G$2:$G$1227,"UK",'Relevant - IN NOW CRM unknown'!$M$2:$M$1227,"Research",'Relevant - IN NOW CRM unknown'!$R$2:$R$1227,"Senior")+COUNTIFS('Relevant - Not CRM not valid'!$T$2:$T$416,$A442,'Relevant - Not CRM not valid'!$G$2:$G$416,"UK",'Relevant - Not CRM not valid'!$M$2:$M$416,"Research",'Relevant - Not CRM not valid'!$R$2:$R$416,"Senior")+COUNTIFS('Relevant - In CRM not valid'!$T$2:$T$46,$A442,'Relevant - In CRM not valid'!$G$2:$G$46,"UK",'Relevant - In CRM not valid'!$M$2:$M$46,"Research",'Relevant - In CRM not valid'!$R$2:$R$46,"Senior")</f>
        <v>0</v>
      </c>
      <c r="H442" s="2">
        <f>COUNTIFS('Relevant - In CRM valid'!$T$2:$T$4699,$A442,'Relevant - In CRM valid'!$G$2:$G$4699,"UK",'Relevant - In CRM valid'!$M$2:$M$4699,"Research",'Relevant - In CRM valid'!$R$2:$R$4699,"Operational")+COUNTIFS('Relevant - In CRM unknown'!$T$2:$T$253,$A442,'Relevant - In CRM unknown'!$G$2:$G$253,"UK",'Relevant - In CRM unknown'!$M$2:$M$253,"Research",'Relevant - In CRM unknown'!$R$2:$R$253,"Operational")+COUNTIFS('Relevant - IN NOW CRM valid'!$T$2:$T$2328,$A442,'Relevant - IN NOW CRM valid'!$G$2:$G$2328,"UK",'Relevant - IN NOW CRM valid'!$M$2:$M$2328,"Research",'Relevant - IN NOW CRM valid'!$R$2:$R$2328,"Operational")+COUNTIFS('Relevant - IN NOW CRM unknown'!$T$2:$T$1227,$A442,'Relevant - IN NOW CRM unknown'!$G$2:$G$1227,"UK",'Relevant - IN NOW CRM unknown'!$M$2:$M$1227,"Research",'Relevant - IN NOW CRM unknown'!$R$2:$R$1227,"Operational")+COUNTIFS('Relevant - Not CRM not valid'!$T$2:$T$416,$A442,'Relevant - Not CRM not valid'!$G$2:$G$416,"UK",'Relevant - Not CRM not valid'!$M$2:$M$416,"Research",'Relevant - Not CRM not valid'!$R$2:$R$416,"Operational")+COUNTIFS('Relevant - In CRM not valid'!$T$2:$T$46,$A442,'Relevant - In CRM not valid'!$G$2:$G$46,"UK",'Relevant - In CRM not valid'!$M$2:$M$46,"Research",'Relevant - In CRM not valid'!$R$2:$R$46,"Operational")</f>
        <v>0</v>
      </c>
      <c r="I442" s="2">
        <f>COUNTIFS('Relevant - In CRM valid'!$T$2:$T$4699,$A442,'Relevant - In CRM valid'!$G$2:$G$4699,"UK",'Relevant - In CRM valid'!$M$2:$M$4699,"Research",'Relevant - In CRM valid'!$R$2:$R$4699,"Academic")+COUNTIFS('Relevant - In CRM unknown'!$T$2:$T$253,$A442,'Relevant - In CRM unknown'!$G$2:$G$253,"UK",'Relevant - In CRM unknown'!$M$2:$M$253,"Research",'Relevant - In CRM unknown'!$R$2:$R$253,"Academic")+COUNTIFS('Relevant - IN NOW CRM valid'!$T$2:$T$2328,$A442,'Relevant - IN NOW CRM valid'!$G$2:$G$2328,"UK",'Relevant - IN NOW CRM valid'!$M$2:$M$2328,"Research",'Relevant - IN NOW CRM valid'!$R$2:$R$2328,"Academic")+COUNTIFS('Relevant - IN NOW CRM unknown'!$T$2:$T$1227,$A442,'Relevant - IN NOW CRM unknown'!$G$2:$G$1227,"UK",'Relevant - IN NOW CRM unknown'!$M$2:$M$1227,"Research",'Relevant - IN NOW CRM unknown'!$R$2:$R$1227,"Academic")+COUNTIFS('Relevant - Not CRM not valid'!$T$2:$T$416,$A442,'Relevant - Not CRM not valid'!$G$2:$G$416,"UK",'Relevant - Not CRM not valid'!$M$2:$M$416,"Research",'Relevant - Not CRM not valid'!$R$2:$R$416,"Academic")+COUNTIFS('Relevant - In CRM not valid'!$T$2:$T$46,$A442,'Relevant - In CRM not valid'!$G$2:$G$46,"UK",'Relevant - In CRM not valid'!$M$2:$M$46,"Research",'Relevant - In CRM not valid'!$R$2:$R$46,"Academic")</f>
        <v>0</v>
      </c>
      <c r="J442" s="2">
        <f>COUNTIFS('Relevant - In CRM valid'!$T$2:$T$4699,$A442,'Relevant - In CRM valid'!$G$2:$G$4699,"UK",'Relevant - In CRM valid'!$M$2:$M$4699,"Finance")+COUNTIFS('Relevant - In CRM unknown'!$T$2:$T$253,$A442,'Relevant - In CRM unknown'!$G$2:$G$253,"UK",'Relevant - In CRM unknown'!$M$2:$M$253,"Finance")+COUNTIFS('Relevant - IN NOW CRM valid'!$T$2:$T$2328,$A442,'Relevant - IN NOW CRM valid'!$G$2:$G$2328,"UK",'Relevant - IN NOW CRM valid'!$M$2:$M$2328,"Finance")+COUNTIFS('Relevant - IN NOW CRM unknown'!$T$2:$T$1227,$A442,'Relevant - IN NOW CRM unknown'!$G$2:$G$1227,"UK",'Relevant - IN NOW CRM unknown'!$M$2:$M$1227,"Finance")+COUNTIFS('Relevant - Not CRM not valid'!$T$2:$T$416,$A442,'Relevant - Not CRM not valid'!$G$2:$G$416,"UK",'Relevant - Not CRM not valid'!$M$2:$M$416,"Finance")+COUNTIFS('Relevant - In CRM not valid'!$T$2:$T$46,$A442,'Relevant - In CRM not valid'!$G$2:$G$46,"UK",'Relevant - In CRM not valid'!$M$2:$M$46,"Finance")</f>
        <v>1</v>
      </c>
      <c r="K442" s="2">
        <f>COUNTIFS('Relevant - In CRM valid'!$T$2:$T$4699,$A442,'Relevant - In CRM valid'!$G$2:$G$4699,"UK",'Relevant - In CRM valid'!$M$2:$M$4699,"IT/Systems")+COUNTIFS('Relevant - In CRM unknown'!$T$2:$T$253,$A442,'Relevant - In CRM unknown'!$G$2:$G$253,"UK",'Relevant - In CRM unknown'!$M$2:$M$253,"IT/Systems")+COUNTIFS('Relevant - IN NOW CRM valid'!$T$2:$T$2328,$A442,'Relevant - IN NOW CRM valid'!$G$2:$G$2328,"UK",'Relevant - IN NOW CRM valid'!$M$2:$M$2328,"IT/Systems")+COUNTIFS('Relevant - IN NOW CRM unknown'!$T$2:$T$1227,$A442,'Relevant - IN NOW CRM unknown'!$G$2:$G$1227,"UK",'Relevant - IN NOW CRM unknown'!$M$2:$M$1227,"IT/Systems")+COUNTIFS('Relevant - Not CRM not valid'!$T$2:$T$416,$A442,'Relevant - Not CRM not valid'!$G$2:$G$416,"UK",'Relevant - Not CRM not valid'!$M$2:$M$416,"IT/Systems")+COUNTIFS('Relevant - In CRM not valid'!$T$2:$T$46,$A442,'Relevant - In CRM not valid'!$G$2:$G$46,"UK",'Relevant - In CRM not valid'!$M$2:$M$46,"IT/Systems")</f>
        <v>0</v>
      </c>
      <c r="L442" s="2">
        <f>COUNTIFS('Relevant - In CRM valid'!$T$2:$T$4699,$A442,'Relevant - In CRM valid'!$G$2:$G$4699,"UK",'Relevant - In CRM valid'!$M$2:$M$4699,"")+COUNTIFS('Relevant - In CRM unknown'!$T$2:$T$253,$A442,'Relevant - In CRM unknown'!$G$2:$G$253,"UK",'Relevant - In CRM unknown'!$M$2:$M$253,"")+COUNTIFS('Relevant - IN NOW CRM valid'!$T$2:$T$2328,$A442,'Relevant - IN NOW CRM valid'!$G$2:$G$2328,"UK",'Relevant - IN NOW CRM valid'!$M$2:$M$2328,"")+COUNTIFS('Relevant - IN NOW CRM unknown'!$T$2:$T$1227,$A442,'Relevant - IN NOW CRM unknown'!$G$2:$G$1227,"UK",'Relevant - IN NOW CRM unknown'!$M$2:$M$1227,"")+COUNTIFS('Relevant - Not CRM not valid'!$T$2:$T$416,$A442,'Relevant - Not CRM not valid'!$G$2:$G$416,"UK",'Relevant - Not CRM not valid'!$M$2:$M$416,"")+COUNTIFS('Relevant - In CRM not valid'!$T$2:$T$46,$A442,'Relevant - In CRM not valid'!$G$2:$G$46,"UK",'Relevant - In CRM not valid'!$M$2:$M$46,"")</f>
        <v>0</v>
      </c>
      <c r="M442" s="2">
        <f t="shared" si="12"/>
        <v>1</v>
      </c>
      <c r="N442" s="2">
        <f>COUNTIFS('Relevant - In CRM valid'!$T$2:$T$4699,$A442,'Relevant - In CRM valid'!$G$2:$G$4699,"UK",'Relevant - In CRM valid'!$Q$2:$Q$4699,"valid")+COUNTIFS('Relevant - In CRM unknown'!$T$2:$T$253,$A442,'Relevant - In CRM unknown'!$G$2:$G$253,"UK",'Relevant - In CRM unknown'!$Q$2:$Q$253,"valid")+COUNTIFS('Relevant - IN NOW CRM valid'!$T$2:$T$2328,$A442,'Relevant - IN NOW CRM valid'!$G$2:$G$2328,"UK",'Relevant - IN NOW CRM valid'!$Q$2:$Q$2328,"valid")+COUNTIFS('Relevant - IN NOW CRM unknown'!$T$2:$T$1227,$A442,'Relevant - IN NOW CRM unknown'!$G$2:$G$1227,"UK",'Relevant - IN NOW CRM unknown'!$Q$2:$Q$1227,"valid")+COUNTIFS('Relevant - Not CRM not valid'!$T$2:$T$416,$A442,'Relevant - Not CRM not valid'!$G$2:$G$416,"UK",'Relevant - Not CRM not valid'!$Q$2:$Q$416,"valid")+COUNTIFS('Relevant - In CRM not valid'!$T$2:$T$46,$A442,'Relevant - In CRM not valid'!$G$2:$G$46,"UK",'Relevant - In CRM not valid'!$Q$2:$Q$46,"valid")</f>
        <v>1</v>
      </c>
      <c r="O442" s="2" t="str">
        <f t="shared" si="13"/>
        <v>Research  IT/Systems</v>
      </c>
    </row>
    <row r="443" spans="1:15" ht="15" customHeight="1">
      <c r="A443" s="2" t="s">
        <v>993</v>
      </c>
      <c r="B443" s="2" t="s">
        <v>994</v>
      </c>
      <c r="C443" s="2" t="s">
        <v>383</v>
      </c>
      <c r="D443" s="2" t="str">
        <f>IFERROR(INDEX('UK Target Institutions'!$D$2:$D$727,MATCH($A443,'UK Target Institutions'!$A$2:$A$727,0)),"")</f>
        <v>No</v>
      </c>
      <c r="E443" s="2">
        <f>COUNTIFS('Relevant - In CRM valid'!$T$2:$T$4699,$A443,'Relevant - In CRM valid'!$G$2:$G$4699,"UK")+COUNTIFS('Relevant - In CRM unknown'!$T$2:$T$253,$A443,'Relevant - In CRM unknown'!$G$2:$G$253,"UK")+COUNTIFS('Relevant - IN NOW CRM valid'!$T$2:$T$2328,$A443,'Relevant - IN NOW CRM valid'!$G$2:$G$2328,"UK")+COUNTIFS('Relevant - IN NOW CRM unknown'!$T$2:$T$1227,$A443,'Relevant - IN NOW CRM unknown'!$G$2:$G$1227,"UK")+COUNTIFS('Relevant - Not CRM not valid'!$T$2:$T$416,$A443,'Relevant - Not CRM not valid'!$G$2:$G$416,"UK")+COUNTIFS('Relevant - In CRM not valid'!$T$2:$T$46,$A443,'Relevant - In CRM not valid'!$G$2:$G$46,"UK")</f>
        <v>1</v>
      </c>
      <c r="F443" s="2">
        <f>COUNTIFS('Relevant - In CRM valid'!$T$2:$T$4699,$A443,'Relevant - In CRM valid'!$G$2:$G$4699,"UK",'Relevant - In CRM valid'!$M$2:$M$4699,"Research")+COUNTIFS('Relevant - In CRM unknown'!$T$2:$T$253,$A443,'Relevant - In CRM unknown'!$G$2:$G$253,"UK",'Relevant - In CRM unknown'!$M$2:$M$253,"Research")+COUNTIFS('Relevant - IN NOW CRM valid'!$T$2:$T$2328,$A443,'Relevant - IN NOW CRM valid'!$G$2:$G$2328,"UK",'Relevant - IN NOW CRM valid'!$M$2:$M$2328,"Research")+COUNTIFS('Relevant - IN NOW CRM unknown'!$T$2:$T$1227,$A443,'Relevant - IN NOW CRM unknown'!$G$2:$G$1227,"UK",'Relevant - IN NOW CRM unknown'!$M$2:$M$1227,"Research")+COUNTIFS('Relevant - Not CRM not valid'!$T$2:$T$416,$A443,'Relevant - Not CRM not valid'!$G$2:$G$416,"UK",'Relevant - Not CRM not valid'!$M$2:$M$416,"Research")+COUNTIFS('Relevant - In CRM not valid'!$T$2:$T$46,$A443,'Relevant - In CRM not valid'!$G$2:$G$46,"UK",'Relevant - In CRM not valid'!$M$2:$M$46,"Research")</f>
        <v>1</v>
      </c>
      <c r="G443" s="2">
        <f>COUNTIFS('Relevant - In CRM valid'!$T$2:$T$4699,$A443,'Relevant - In CRM valid'!$G$2:$G$4699,"UK",'Relevant - In CRM valid'!$M$2:$M$4699,"Research",'Relevant - In CRM valid'!$R$2:$R$4699,"Senior")+COUNTIFS('Relevant - In CRM unknown'!$T$2:$T$253,$A443,'Relevant - In CRM unknown'!$G$2:$G$253,"UK",'Relevant - In CRM unknown'!$M$2:$M$253,"Research",'Relevant - In CRM unknown'!$R$2:$R$253,"Senior")+COUNTIFS('Relevant - IN NOW CRM valid'!$T$2:$T$2328,$A443,'Relevant - IN NOW CRM valid'!$G$2:$G$2328,"UK",'Relevant - IN NOW CRM valid'!$M$2:$M$2328,"Research",'Relevant - IN NOW CRM valid'!$R$2:$R$2328,"Senior")+COUNTIFS('Relevant - IN NOW CRM unknown'!$T$2:$T$1227,$A443,'Relevant - IN NOW CRM unknown'!$G$2:$G$1227,"UK",'Relevant - IN NOW CRM unknown'!$M$2:$M$1227,"Research",'Relevant - IN NOW CRM unknown'!$R$2:$R$1227,"Senior")+COUNTIFS('Relevant - Not CRM not valid'!$T$2:$T$416,$A443,'Relevant - Not CRM not valid'!$G$2:$G$416,"UK",'Relevant - Not CRM not valid'!$M$2:$M$416,"Research",'Relevant - Not CRM not valid'!$R$2:$R$416,"Senior")+COUNTIFS('Relevant - In CRM not valid'!$T$2:$T$46,$A443,'Relevant - In CRM not valid'!$G$2:$G$46,"UK",'Relevant - In CRM not valid'!$M$2:$M$46,"Research",'Relevant - In CRM not valid'!$R$2:$R$46,"Senior")</f>
        <v>1</v>
      </c>
      <c r="H443" s="2">
        <f>COUNTIFS('Relevant - In CRM valid'!$T$2:$T$4699,$A443,'Relevant - In CRM valid'!$G$2:$G$4699,"UK",'Relevant - In CRM valid'!$M$2:$M$4699,"Research",'Relevant - In CRM valid'!$R$2:$R$4699,"Operational")+COUNTIFS('Relevant - In CRM unknown'!$T$2:$T$253,$A443,'Relevant - In CRM unknown'!$G$2:$G$253,"UK",'Relevant - In CRM unknown'!$M$2:$M$253,"Research",'Relevant - In CRM unknown'!$R$2:$R$253,"Operational")+COUNTIFS('Relevant - IN NOW CRM valid'!$T$2:$T$2328,$A443,'Relevant - IN NOW CRM valid'!$G$2:$G$2328,"UK",'Relevant - IN NOW CRM valid'!$M$2:$M$2328,"Research",'Relevant - IN NOW CRM valid'!$R$2:$R$2328,"Operational")+COUNTIFS('Relevant - IN NOW CRM unknown'!$T$2:$T$1227,$A443,'Relevant - IN NOW CRM unknown'!$G$2:$G$1227,"UK",'Relevant - IN NOW CRM unknown'!$M$2:$M$1227,"Research",'Relevant - IN NOW CRM unknown'!$R$2:$R$1227,"Operational")+COUNTIFS('Relevant - Not CRM not valid'!$T$2:$T$416,$A443,'Relevant - Not CRM not valid'!$G$2:$G$416,"UK",'Relevant - Not CRM not valid'!$M$2:$M$416,"Research",'Relevant - Not CRM not valid'!$R$2:$R$416,"Operational")+COUNTIFS('Relevant - In CRM not valid'!$T$2:$T$46,$A443,'Relevant - In CRM not valid'!$G$2:$G$46,"UK",'Relevant - In CRM not valid'!$M$2:$M$46,"Research",'Relevant - In CRM not valid'!$R$2:$R$46,"Operational")</f>
        <v>0</v>
      </c>
      <c r="I443" s="2">
        <f>COUNTIFS('Relevant - In CRM valid'!$T$2:$T$4699,$A443,'Relevant - In CRM valid'!$G$2:$G$4699,"UK",'Relevant - In CRM valid'!$M$2:$M$4699,"Research",'Relevant - In CRM valid'!$R$2:$R$4699,"Academic")+COUNTIFS('Relevant - In CRM unknown'!$T$2:$T$253,$A443,'Relevant - In CRM unknown'!$G$2:$G$253,"UK",'Relevant - In CRM unknown'!$M$2:$M$253,"Research",'Relevant - In CRM unknown'!$R$2:$R$253,"Academic")+COUNTIFS('Relevant - IN NOW CRM valid'!$T$2:$T$2328,$A443,'Relevant - IN NOW CRM valid'!$G$2:$G$2328,"UK",'Relevant - IN NOW CRM valid'!$M$2:$M$2328,"Research",'Relevant - IN NOW CRM valid'!$R$2:$R$2328,"Academic")+COUNTIFS('Relevant - IN NOW CRM unknown'!$T$2:$T$1227,$A443,'Relevant - IN NOW CRM unknown'!$G$2:$G$1227,"UK",'Relevant - IN NOW CRM unknown'!$M$2:$M$1227,"Research",'Relevant - IN NOW CRM unknown'!$R$2:$R$1227,"Academic")+COUNTIFS('Relevant - Not CRM not valid'!$T$2:$T$416,$A443,'Relevant - Not CRM not valid'!$G$2:$G$416,"UK",'Relevant - Not CRM not valid'!$M$2:$M$416,"Research",'Relevant - Not CRM not valid'!$R$2:$R$416,"Academic")+COUNTIFS('Relevant - In CRM not valid'!$T$2:$T$46,$A443,'Relevant - In CRM not valid'!$G$2:$G$46,"UK",'Relevant - In CRM not valid'!$M$2:$M$46,"Research",'Relevant - In CRM not valid'!$R$2:$R$46,"Academic")</f>
        <v>0</v>
      </c>
      <c r="J443" s="2">
        <f>COUNTIFS('Relevant - In CRM valid'!$T$2:$T$4699,$A443,'Relevant - In CRM valid'!$G$2:$G$4699,"UK",'Relevant - In CRM valid'!$M$2:$M$4699,"Finance")+COUNTIFS('Relevant - In CRM unknown'!$T$2:$T$253,$A443,'Relevant - In CRM unknown'!$G$2:$G$253,"UK",'Relevant - In CRM unknown'!$M$2:$M$253,"Finance")+COUNTIFS('Relevant - IN NOW CRM valid'!$T$2:$T$2328,$A443,'Relevant - IN NOW CRM valid'!$G$2:$G$2328,"UK",'Relevant - IN NOW CRM valid'!$M$2:$M$2328,"Finance")+COUNTIFS('Relevant - IN NOW CRM unknown'!$T$2:$T$1227,$A443,'Relevant - IN NOW CRM unknown'!$G$2:$G$1227,"UK",'Relevant - IN NOW CRM unknown'!$M$2:$M$1227,"Finance")+COUNTIFS('Relevant - Not CRM not valid'!$T$2:$T$416,$A443,'Relevant - Not CRM not valid'!$G$2:$G$416,"UK",'Relevant - Not CRM not valid'!$M$2:$M$416,"Finance")+COUNTIFS('Relevant - In CRM not valid'!$T$2:$T$46,$A443,'Relevant - In CRM not valid'!$G$2:$G$46,"UK",'Relevant - In CRM not valid'!$M$2:$M$46,"Finance")</f>
        <v>0</v>
      </c>
      <c r="K443" s="2">
        <f>COUNTIFS('Relevant - In CRM valid'!$T$2:$T$4699,$A443,'Relevant - In CRM valid'!$G$2:$G$4699,"UK",'Relevant - In CRM valid'!$M$2:$M$4699,"IT/Systems")+COUNTIFS('Relevant - In CRM unknown'!$T$2:$T$253,$A443,'Relevant - In CRM unknown'!$G$2:$G$253,"UK",'Relevant - In CRM unknown'!$M$2:$M$253,"IT/Systems")+COUNTIFS('Relevant - IN NOW CRM valid'!$T$2:$T$2328,$A443,'Relevant - IN NOW CRM valid'!$G$2:$G$2328,"UK",'Relevant - IN NOW CRM valid'!$M$2:$M$2328,"IT/Systems")+COUNTIFS('Relevant - IN NOW CRM unknown'!$T$2:$T$1227,$A443,'Relevant - IN NOW CRM unknown'!$G$2:$G$1227,"UK",'Relevant - IN NOW CRM unknown'!$M$2:$M$1227,"IT/Systems")+COUNTIFS('Relevant - Not CRM not valid'!$T$2:$T$416,$A443,'Relevant - Not CRM not valid'!$G$2:$G$416,"UK",'Relevant - Not CRM not valid'!$M$2:$M$416,"IT/Systems")+COUNTIFS('Relevant - In CRM not valid'!$T$2:$T$46,$A443,'Relevant - In CRM not valid'!$G$2:$G$46,"UK",'Relevant - In CRM not valid'!$M$2:$M$46,"IT/Systems")</f>
        <v>0</v>
      </c>
      <c r="L443" s="2">
        <f>COUNTIFS('Relevant - In CRM valid'!$T$2:$T$4699,$A443,'Relevant - In CRM valid'!$G$2:$G$4699,"UK",'Relevant - In CRM valid'!$M$2:$M$4699,"")+COUNTIFS('Relevant - In CRM unknown'!$T$2:$T$253,$A443,'Relevant - In CRM unknown'!$G$2:$G$253,"UK",'Relevant - In CRM unknown'!$M$2:$M$253,"")+COUNTIFS('Relevant - IN NOW CRM valid'!$T$2:$T$2328,$A443,'Relevant - IN NOW CRM valid'!$G$2:$G$2328,"UK",'Relevant - IN NOW CRM valid'!$M$2:$M$2328,"")+COUNTIFS('Relevant - IN NOW CRM unknown'!$T$2:$T$1227,$A443,'Relevant - IN NOW CRM unknown'!$G$2:$G$1227,"UK",'Relevant - IN NOW CRM unknown'!$M$2:$M$1227,"")+COUNTIFS('Relevant - Not CRM not valid'!$T$2:$T$416,$A443,'Relevant - Not CRM not valid'!$G$2:$G$416,"UK",'Relevant - Not CRM not valid'!$M$2:$M$416,"")+COUNTIFS('Relevant - In CRM not valid'!$T$2:$T$46,$A443,'Relevant - In CRM not valid'!$G$2:$G$46,"UK",'Relevant - In CRM not valid'!$M$2:$M$46,"")</f>
        <v>0</v>
      </c>
      <c r="M443" s="2">
        <f t="shared" si="12"/>
        <v>1</v>
      </c>
      <c r="N443" s="2">
        <f>COUNTIFS('Relevant - In CRM valid'!$T$2:$T$4699,$A443,'Relevant - In CRM valid'!$G$2:$G$4699,"UK",'Relevant - In CRM valid'!$Q$2:$Q$4699,"valid")+COUNTIFS('Relevant - In CRM unknown'!$T$2:$T$253,$A443,'Relevant - In CRM unknown'!$G$2:$G$253,"UK",'Relevant - In CRM unknown'!$Q$2:$Q$253,"valid")+COUNTIFS('Relevant - IN NOW CRM valid'!$T$2:$T$2328,$A443,'Relevant - IN NOW CRM valid'!$G$2:$G$2328,"UK",'Relevant - IN NOW CRM valid'!$Q$2:$Q$2328,"valid")+COUNTIFS('Relevant - IN NOW CRM unknown'!$T$2:$T$1227,$A443,'Relevant - IN NOW CRM unknown'!$G$2:$G$1227,"UK",'Relevant - IN NOW CRM unknown'!$Q$2:$Q$1227,"valid")+COUNTIFS('Relevant - Not CRM not valid'!$T$2:$T$416,$A443,'Relevant - Not CRM not valid'!$G$2:$G$416,"UK",'Relevant - Not CRM not valid'!$Q$2:$Q$416,"valid")+COUNTIFS('Relevant - In CRM not valid'!$T$2:$T$46,$A443,'Relevant - In CRM not valid'!$G$2:$G$46,"UK",'Relevant - In CRM not valid'!$Q$2:$Q$46,"valid")</f>
        <v>0</v>
      </c>
      <c r="O443" s="2" t="str">
        <f t="shared" si="13"/>
        <v>Finance  IT/Systems</v>
      </c>
    </row>
    <row r="444" spans="1:15" ht="15" customHeight="1">
      <c r="A444" s="2" t="s">
        <v>995</v>
      </c>
      <c r="B444" s="2" t="s">
        <v>996</v>
      </c>
      <c r="C444" s="2" t="s">
        <v>95</v>
      </c>
      <c r="D444" s="2" t="str">
        <f>IFERROR(INDEX('UK Target Institutions'!$D$2:$D$727,MATCH($A444,'UK Target Institutions'!$A$2:$A$727,0)),"")</f>
        <v>Yes</v>
      </c>
      <c r="E444" s="2">
        <f>COUNTIFS('Relevant - In CRM valid'!$T$2:$T$4699,$A444,'Relevant - In CRM valid'!$G$2:$G$4699,"UK")+COUNTIFS('Relevant - In CRM unknown'!$T$2:$T$253,$A444,'Relevant - In CRM unknown'!$G$2:$G$253,"UK")+COUNTIFS('Relevant - IN NOW CRM valid'!$T$2:$T$2328,$A444,'Relevant - IN NOW CRM valid'!$G$2:$G$2328,"UK")+COUNTIFS('Relevant - IN NOW CRM unknown'!$T$2:$T$1227,$A444,'Relevant - IN NOW CRM unknown'!$G$2:$G$1227,"UK")+COUNTIFS('Relevant - Not CRM not valid'!$T$2:$T$416,$A444,'Relevant - Not CRM not valid'!$G$2:$G$416,"UK")+COUNTIFS('Relevant - In CRM not valid'!$T$2:$T$46,$A444,'Relevant - In CRM not valid'!$G$2:$G$46,"UK")</f>
        <v>1</v>
      </c>
      <c r="F444" s="2">
        <f>COUNTIFS('Relevant - In CRM valid'!$T$2:$T$4699,$A444,'Relevant - In CRM valid'!$G$2:$G$4699,"UK",'Relevant - In CRM valid'!$M$2:$M$4699,"Research")+COUNTIFS('Relevant - In CRM unknown'!$T$2:$T$253,$A444,'Relevant - In CRM unknown'!$G$2:$G$253,"UK",'Relevant - In CRM unknown'!$M$2:$M$253,"Research")+COUNTIFS('Relevant - IN NOW CRM valid'!$T$2:$T$2328,$A444,'Relevant - IN NOW CRM valid'!$G$2:$G$2328,"UK",'Relevant - IN NOW CRM valid'!$M$2:$M$2328,"Research")+COUNTIFS('Relevant - IN NOW CRM unknown'!$T$2:$T$1227,$A444,'Relevant - IN NOW CRM unknown'!$G$2:$G$1227,"UK",'Relevant - IN NOW CRM unknown'!$M$2:$M$1227,"Research")+COUNTIFS('Relevant - Not CRM not valid'!$T$2:$T$416,$A444,'Relevant - Not CRM not valid'!$G$2:$G$416,"UK",'Relevant - Not CRM not valid'!$M$2:$M$416,"Research")+COUNTIFS('Relevant - In CRM not valid'!$T$2:$T$46,$A444,'Relevant - In CRM not valid'!$G$2:$G$46,"UK",'Relevant - In CRM not valid'!$M$2:$M$46,"Research")</f>
        <v>1</v>
      </c>
      <c r="G444" s="2">
        <f>COUNTIFS('Relevant - In CRM valid'!$T$2:$T$4699,$A444,'Relevant - In CRM valid'!$G$2:$G$4699,"UK",'Relevant - In CRM valid'!$M$2:$M$4699,"Research",'Relevant - In CRM valid'!$R$2:$R$4699,"Senior")+COUNTIFS('Relevant - In CRM unknown'!$T$2:$T$253,$A444,'Relevant - In CRM unknown'!$G$2:$G$253,"UK",'Relevant - In CRM unknown'!$M$2:$M$253,"Research",'Relevant - In CRM unknown'!$R$2:$R$253,"Senior")+COUNTIFS('Relevant - IN NOW CRM valid'!$T$2:$T$2328,$A444,'Relevant - IN NOW CRM valid'!$G$2:$G$2328,"UK",'Relevant - IN NOW CRM valid'!$M$2:$M$2328,"Research",'Relevant - IN NOW CRM valid'!$R$2:$R$2328,"Senior")+COUNTIFS('Relevant - IN NOW CRM unknown'!$T$2:$T$1227,$A444,'Relevant - IN NOW CRM unknown'!$G$2:$G$1227,"UK",'Relevant - IN NOW CRM unknown'!$M$2:$M$1227,"Research",'Relevant - IN NOW CRM unknown'!$R$2:$R$1227,"Senior")+COUNTIFS('Relevant - Not CRM not valid'!$T$2:$T$416,$A444,'Relevant - Not CRM not valid'!$G$2:$G$416,"UK",'Relevant - Not CRM not valid'!$M$2:$M$416,"Research",'Relevant - Not CRM not valid'!$R$2:$R$416,"Senior")+COUNTIFS('Relevant - In CRM not valid'!$T$2:$T$46,$A444,'Relevant - In CRM not valid'!$G$2:$G$46,"UK",'Relevant - In CRM not valid'!$M$2:$M$46,"Research",'Relevant - In CRM not valid'!$R$2:$R$46,"Senior")</f>
        <v>1</v>
      </c>
      <c r="H444" s="2">
        <f>COUNTIFS('Relevant - In CRM valid'!$T$2:$T$4699,$A444,'Relevant - In CRM valid'!$G$2:$G$4699,"UK",'Relevant - In CRM valid'!$M$2:$M$4699,"Research",'Relevant - In CRM valid'!$R$2:$R$4699,"Operational")+COUNTIFS('Relevant - In CRM unknown'!$T$2:$T$253,$A444,'Relevant - In CRM unknown'!$G$2:$G$253,"UK",'Relevant - In CRM unknown'!$M$2:$M$253,"Research",'Relevant - In CRM unknown'!$R$2:$R$253,"Operational")+COUNTIFS('Relevant - IN NOW CRM valid'!$T$2:$T$2328,$A444,'Relevant - IN NOW CRM valid'!$G$2:$G$2328,"UK",'Relevant - IN NOW CRM valid'!$M$2:$M$2328,"Research",'Relevant - IN NOW CRM valid'!$R$2:$R$2328,"Operational")+COUNTIFS('Relevant - IN NOW CRM unknown'!$T$2:$T$1227,$A444,'Relevant - IN NOW CRM unknown'!$G$2:$G$1227,"UK",'Relevant - IN NOW CRM unknown'!$M$2:$M$1227,"Research",'Relevant - IN NOW CRM unknown'!$R$2:$R$1227,"Operational")+COUNTIFS('Relevant - Not CRM not valid'!$T$2:$T$416,$A444,'Relevant - Not CRM not valid'!$G$2:$G$416,"UK",'Relevant - Not CRM not valid'!$M$2:$M$416,"Research",'Relevant - Not CRM not valid'!$R$2:$R$416,"Operational")+COUNTIFS('Relevant - In CRM not valid'!$T$2:$T$46,$A444,'Relevant - In CRM not valid'!$G$2:$G$46,"UK",'Relevant - In CRM not valid'!$M$2:$M$46,"Research",'Relevant - In CRM not valid'!$R$2:$R$46,"Operational")</f>
        <v>0</v>
      </c>
      <c r="I444" s="2">
        <f>COUNTIFS('Relevant - In CRM valid'!$T$2:$T$4699,$A444,'Relevant - In CRM valid'!$G$2:$G$4699,"UK",'Relevant - In CRM valid'!$M$2:$M$4699,"Research",'Relevant - In CRM valid'!$R$2:$R$4699,"Academic")+COUNTIFS('Relevant - In CRM unknown'!$T$2:$T$253,$A444,'Relevant - In CRM unknown'!$G$2:$G$253,"UK",'Relevant - In CRM unknown'!$M$2:$M$253,"Research",'Relevant - In CRM unknown'!$R$2:$R$253,"Academic")+COUNTIFS('Relevant - IN NOW CRM valid'!$T$2:$T$2328,$A444,'Relevant - IN NOW CRM valid'!$G$2:$G$2328,"UK",'Relevant - IN NOW CRM valid'!$M$2:$M$2328,"Research",'Relevant - IN NOW CRM valid'!$R$2:$R$2328,"Academic")+COUNTIFS('Relevant - IN NOW CRM unknown'!$T$2:$T$1227,$A444,'Relevant - IN NOW CRM unknown'!$G$2:$G$1227,"UK",'Relevant - IN NOW CRM unknown'!$M$2:$M$1227,"Research",'Relevant - IN NOW CRM unknown'!$R$2:$R$1227,"Academic")+COUNTIFS('Relevant - Not CRM not valid'!$T$2:$T$416,$A444,'Relevant - Not CRM not valid'!$G$2:$G$416,"UK",'Relevant - Not CRM not valid'!$M$2:$M$416,"Research",'Relevant - Not CRM not valid'!$R$2:$R$416,"Academic")+COUNTIFS('Relevant - In CRM not valid'!$T$2:$T$46,$A444,'Relevant - In CRM not valid'!$G$2:$G$46,"UK",'Relevant - In CRM not valid'!$M$2:$M$46,"Research",'Relevant - In CRM not valid'!$R$2:$R$46,"Academic")</f>
        <v>0</v>
      </c>
      <c r="J444" s="2">
        <f>COUNTIFS('Relevant - In CRM valid'!$T$2:$T$4699,$A444,'Relevant - In CRM valid'!$G$2:$G$4699,"UK",'Relevant - In CRM valid'!$M$2:$M$4699,"Finance")+COUNTIFS('Relevant - In CRM unknown'!$T$2:$T$253,$A444,'Relevant - In CRM unknown'!$G$2:$G$253,"UK",'Relevant - In CRM unknown'!$M$2:$M$253,"Finance")+COUNTIFS('Relevant - IN NOW CRM valid'!$T$2:$T$2328,$A444,'Relevant - IN NOW CRM valid'!$G$2:$G$2328,"UK",'Relevant - IN NOW CRM valid'!$M$2:$M$2328,"Finance")+COUNTIFS('Relevant - IN NOW CRM unknown'!$T$2:$T$1227,$A444,'Relevant - IN NOW CRM unknown'!$G$2:$G$1227,"UK",'Relevant - IN NOW CRM unknown'!$M$2:$M$1227,"Finance")+COUNTIFS('Relevant - Not CRM not valid'!$T$2:$T$416,$A444,'Relevant - Not CRM not valid'!$G$2:$G$416,"UK",'Relevant - Not CRM not valid'!$M$2:$M$416,"Finance")+COUNTIFS('Relevant - In CRM not valid'!$T$2:$T$46,$A444,'Relevant - In CRM not valid'!$G$2:$G$46,"UK",'Relevant - In CRM not valid'!$M$2:$M$46,"Finance")</f>
        <v>0</v>
      </c>
      <c r="K444" s="2">
        <f>COUNTIFS('Relevant - In CRM valid'!$T$2:$T$4699,$A444,'Relevant - In CRM valid'!$G$2:$G$4699,"UK",'Relevant - In CRM valid'!$M$2:$M$4699,"IT/Systems")+COUNTIFS('Relevant - In CRM unknown'!$T$2:$T$253,$A444,'Relevant - In CRM unknown'!$G$2:$G$253,"UK",'Relevant - In CRM unknown'!$M$2:$M$253,"IT/Systems")+COUNTIFS('Relevant - IN NOW CRM valid'!$T$2:$T$2328,$A444,'Relevant - IN NOW CRM valid'!$G$2:$G$2328,"UK",'Relevant - IN NOW CRM valid'!$M$2:$M$2328,"IT/Systems")+COUNTIFS('Relevant - IN NOW CRM unknown'!$T$2:$T$1227,$A444,'Relevant - IN NOW CRM unknown'!$G$2:$G$1227,"UK",'Relevant - IN NOW CRM unknown'!$M$2:$M$1227,"IT/Systems")+COUNTIFS('Relevant - Not CRM not valid'!$T$2:$T$416,$A444,'Relevant - Not CRM not valid'!$G$2:$G$416,"UK",'Relevant - Not CRM not valid'!$M$2:$M$416,"IT/Systems")+COUNTIFS('Relevant - In CRM not valid'!$T$2:$T$46,$A444,'Relevant - In CRM not valid'!$G$2:$G$46,"UK",'Relevant - In CRM not valid'!$M$2:$M$46,"IT/Systems")</f>
        <v>0</v>
      </c>
      <c r="L444" s="2">
        <f>COUNTIFS('Relevant - In CRM valid'!$T$2:$T$4699,$A444,'Relevant - In CRM valid'!$G$2:$G$4699,"UK",'Relevant - In CRM valid'!$M$2:$M$4699,"")+COUNTIFS('Relevant - In CRM unknown'!$T$2:$T$253,$A444,'Relevant - In CRM unknown'!$G$2:$G$253,"UK",'Relevant - In CRM unknown'!$M$2:$M$253,"")+COUNTIFS('Relevant - IN NOW CRM valid'!$T$2:$T$2328,$A444,'Relevant - IN NOW CRM valid'!$G$2:$G$2328,"UK",'Relevant - IN NOW CRM valid'!$M$2:$M$2328,"")+COUNTIFS('Relevant - IN NOW CRM unknown'!$T$2:$T$1227,$A444,'Relevant - IN NOW CRM unknown'!$G$2:$G$1227,"UK",'Relevant - IN NOW CRM unknown'!$M$2:$M$1227,"")+COUNTIFS('Relevant - Not CRM not valid'!$T$2:$T$416,$A444,'Relevant - Not CRM not valid'!$G$2:$G$416,"UK",'Relevant - Not CRM not valid'!$M$2:$M$416,"")+COUNTIFS('Relevant - In CRM not valid'!$T$2:$T$46,$A444,'Relevant - In CRM not valid'!$G$2:$G$46,"UK",'Relevant - In CRM not valid'!$M$2:$M$46,"")</f>
        <v>0</v>
      </c>
      <c r="M444" s="2">
        <f t="shared" si="12"/>
        <v>1</v>
      </c>
      <c r="N444" s="2">
        <f>COUNTIFS('Relevant - In CRM valid'!$T$2:$T$4699,$A444,'Relevant - In CRM valid'!$G$2:$G$4699,"UK",'Relevant - In CRM valid'!$Q$2:$Q$4699,"valid")+COUNTIFS('Relevant - In CRM unknown'!$T$2:$T$253,$A444,'Relevant - In CRM unknown'!$G$2:$G$253,"UK",'Relevant - In CRM unknown'!$Q$2:$Q$253,"valid")+COUNTIFS('Relevant - IN NOW CRM valid'!$T$2:$T$2328,$A444,'Relevant - IN NOW CRM valid'!$G$2:$G$2328,"UK",'Relevant - IN NOW CRM valid'!$Q$2:$Q$2328,"valid")+COUNTIFS('Relevant - IN NOW CRM unknown'!$T$2:$T$1227,$A444,'Relevant - IN NOW CRM unknown'!$G$2:$G$1227,"UK",'Relevant - IN NOW CRM unknown'!$Q$2:$Q$1227,"valid")+COUNTIFS('Relevant - Not CRM not valid'!$T$2:$T$416,$A444,'Relevant - Not CRM not valid'!$G$2:$G$416,"UK",'Relevant - Not CRM not valid'!$Q$2:$Q$416,"valid")+COUNTIFS('Relevant - In CRM not valid'!$T$2:$T$46,$A444,'Relevant - In CRM not valid'!$G$2:$G$46,"UK",'Relevant - In CRM not valid'!$Q$2:$Q$46,"valid")</f>
        <v>1</v>
      </c>
      <c r="O444" s="2" t="str">
        <f t="shared" si="13"/>
        <v>Finance  IT/Systems</v>
      </c>
    </row>
    <row r="445" spans="1:15" ht="15" customHeight="1">
      <c r="A445" s="2" t="s">
        <v>997</v>
      </c>
      <c r="B445" s="2" t="s">
        <v>998</v>
      </c>
      <c r="C445" s="2" t="s">
        <v>383</v>
      </c>
      <c r="D445" s="2" t="str">
        <f>IFERROR(INDEX('UK Target Institutions'!$D$2:$D$727,MATCH($A445,'UK Target Institutions'!$A$2:$A$727,0)),"")</f>
        <v>No</v>
      </c>
      <c r="E445" s="2">
        <f>COUNTIFS('Relevant - In CRM valid'!$T$2:$T$4699,$A445,'Relevant - In CRM valid'!$G$2:$G$4699,"UK")+COUNTIFS('Relevant - In CRM unknown'!$T$2:$T$253,$A445,'Relevant - In CRM unknown'!$G$2:$G$253,"UK")+COUNTIFS('Relevant - IN NOW CRM valid'!$T$2:$T$2328,$A445,'Relevant - IN NOW CRM valid'!$G$2:$G$2328,"UK")+COUNTIFS('Relevant - IN NOW CRM unknown'!$T$2:$T$1227,$A445,'Relevant - IN NOW CRM unknown'!$G$2:$G$1227,"UK")+COUNTIFS('Relevant - Not CRM not valid'!$T$2:$T$416,$A445,'Relevant - Not CRM not valid'!$G$2:$G$416,"UK")+COUNTIFS('Relevant - In CRM not valid'!$T$2:$T$46,$A445,'Relevant - In CRM not valid'!$G$2:$G$46,"UK")</f>
        <v>1</v>
      </c>
      <c r="F445" s="2">
        <f>COUNTIFS('Relevant - In CRM valid'!$T$2:$T$4699,$A445,'Relevant - In CRM valid'!$G$2:$G$4699,"UK",'Relevant - In CRM valid'!$M$2:$M$4699,"Research")+COUNTIFS('Relevant - In CRM unknown'!$T$2:$T$253,$A445,'Relevant - In CRM unknown'!$G$2:$G$253,"UK",'Relevant - In CRM unknown'!$M$2:$M$253,"Research")+COUNTIFS('Relevant - IN NOW CRM valid'!$T$2:$T$2328,$A445,'Relevant - IN NOW CRM valid'!$G$2:$G$2328,"UK",'Relevant - IN NOW CRM valid'!$M$2:$M$2328,"Research")+COUNTIFS('Relevant - IN NOW CRM unknown'!$T$2:$T$1227,$A445,'Relevant - IN NOW CRM unknown'!$G$2:$G$1227,"UK",'Relevant - IN NOW CRM unknown'!$M$2:$M$1227,"Research")+COUNTIFS('Relevant - Not CRM not valid'!$T$2:$T$416,$A445,'Relevant - Not CRM not valid'!$G$2:$G$416,"UK",'Relevant - Not CRM not valid'!$M$2:$M$416,"Research")+COUNTIFS('Relevant - In CRM not valid'!$T$2:$T$46,$A445,'Relevant - In CRM not valid'!$G$2:$G$46,"UK",'Relevant - In CRM not valid'!$M$2:$M$46,"Research")</f>
        <v>0</v>
      </c>
      <c r="G445" s="2">
        <f>COUNTIFS('Relevant - In CRM valid'!$T$2:$T$4699,$A445,'Relevant - In CRM valid'!$G$2:$G$4699,"UK",'Relevant - In CRM valid'!$M$2:$M$4699,"Research",'Relevant - In CRM valid'!$R$2:$R$4699,"Senior")+COUNTIFS('Relevant - In CRM unknown'!$T$2:$T$253,$A445,'Relevant - In CRM unknown'!$G$2:$G$253,"UK",'Relevant - In CRM unknown'!$M$2:$M$253,"Research",'Relevant - In CRM unknown'!$R$2:$R$253,"Senior")+COUNTIFS('Relevant - IN NOW CRM valid'!$T$2:$T$2328,$A445,'Relevant - IN NOW CRM valid'!$G$2:$G$2328,"UK",'Relevant - IN NOW CRM valid'!$M$2:$M$2328,"Research",'Relevant - IN NOW CRM valid'!$R$2:$R$2328,"Senior")+COUNTIFS('Relevant - IN NOW CRM unknown'!$T$2:$T$1227,$A445,'Relevant - IN NOW CRM unknown'!$G$2:$G$1227,"UK",'Relevant - IN NOW CRM unknown'!$M$2:$M$1227,"Research",'Relevant - IN NOW CRM unknown'!$R$2:$R$1227,"Senior")+COUNTIFS('Relevant - Not CRM not valid'!$T$2:$T$416,$A445,'Relevant - Not CRM not valid'!$G$2:$G$416,"UK",'Relevant - Not CRM not valid'!$M$2:$M$416,"Research",'Relevant - Not CRM not valid'!$R$2:$R$416,"Senior")+COUNTIFS('Relevant - In CRM not valid'!$T$2:$T$46,$A445,'Relevant - In CRM not valid'!$G$2:$G$46,"UK",'Relevant - In CRM not valid'!$M$2:$M$46,"Research",'Relevant - In CRM not valid'!$R$2:$R$46,"Senior")</f>
        <v>0</v>
      </c>
      <c r="H445" s="2">
        <f>COUNTIFS('Relevant - In CRM valid'!$T$2:$T$4699,$A445,'Relevant - In CRM valid'!$G$2:$G$4699,"UK",'Relevant - In CRM valid'!$M$2:$M$4699,"Research",'Relevant - In CRM valid'!$R$2:$R$4699,"Operational")+COUNTIFS('Relevant - In CRM unknown'!$T$2:$T$253,$A445,'Relevant - In CRM unknown'!$G$2:$G$253,"UK",'Relevant - In CRM unknown'!$M$2:$M$253,"Research",'Relevant - In CRM unknown'!$R$2:$R$253,"Operational")+COUNTIFS('Relevant - IN NOW CRM valid'!$T$2:$T$2328,$A445,'Relevant - IN NOW CRM valid'!$G$2:$G$2328,"UK",'Relevant - IN NOW CRM valid'!$M$2:$M$2328,"Research",'Relevant - IN NOW CRM valid'!$R$2:$R$2328,"Operational")+COUNTIFS('Relevant - IN NOW CRM unknown'!$T$2:$T$1227,$A445,'Relevant - IN NOW CRM unknown'!$G$2:$G$1227,"UK",'Relevant - IN NOW CRM unknown'!$M$2:$M$1227,"Research",'Relevant - IN NOW CRM unknown'!$R$2:$R$1227,"Operational")+COUNTIFS('Relevant - Not CRM not valid'!$T$2:$T$416,$A445,'Relevant - Not CRM not valid'!$G$2:$G$416,"UK",'Relevant - Not CRM not valid'!$M$2:$M$416,"Research",'Relevant - Not CRM not valid'!$R$2:$R$416,"Operational")+COUNTIFS('Relevant - In CRM not valid'!$T$2:$T$46,$A445,'Relevant - In CRM not valid'!$G$2:$G$46,"UK",'Relevant - In CRM not valid'!$M$2:$M$46,"Research",'Relevant - In CRM not valid'!$R$2:$R$46,"Operational")</f>
        <v>0</v>
      </c>
      <c r="I445" s="2">
        <f>COUNTIFS('Relevant - In CRM valid'!$T$2:$T$4699,$A445,'Relevant - In CRM valid'!$G$2:$G$4699,"UK",'Relevant - In CRM valid'!$M$2:$M$4699,"Research",'Relevant - In CRM valid'!$R$2:$R$4699,"Academic")+COUNTIFS('Relevant - In CRM unknown'!$T$2:$T$253,$A445,'Relevant - In CRM unknown'!$G$2:$G$253,"UK",'Relevant - In CRM unknown'!$M$2:$M$253,"Research",'Relevant - In CRM unknown'!$R$2:$R$253,"Academic")+COUNTIFS('Relevant - IN NOW CRM valid'!$T$2:$T$2328,$A445,'Relevant - IN NOW CRM valid'!$G$2:$G$2328,"UK",'Relevant - IN NOW CRM valid'!$M$2:$M$2328,"Research",'Relevant - IN NOW CRM valid'!$R$2:$R$2328,"Academic")+COUNTIFS('Relevant - IN NOW CRM unknown'!$T$2:$T$1227,$A445,'Relevant - IN NOW CRM unknown'!$G$2:$G$1227,"UK",'Relevant - IN NOW CRM unknown'!$M$2:$M$1227,"Research",'Relevant - IN NOW CRM unknown'!$R$2:$R$1227,"Academic")+COUNTIFS('Relevant - Not CRM not valid'!$T$2:$T$416,$A445,'Relevant - Not CRM not valid'!$G$2:$G$416,"UK",'Relevant - Not CRM not valid'!$M$2:$M$416,"Research",'Relevant - Not CRM not valid'!$R$2:$R$416,"Academic")+COUNTIFS('Relevant - In CRM not valid'!$T$2:$T$46,$A445,'Relevant - In CRM not valid'!$G$2:$G$46,"UK",'Relevant - In CRM not valid'!$M$2:$M$46,"Research",'Relevant - In CRM not valid'!$R$2:$R$46,"Academic")</f>
        <v>0</v>
      </c>
      <c r="J445" s="2">
        <f>COUNTIFS('Relevant - In CRM valid'!$T$2:$T$4699,$A445,'Relevant - In CRM valid'!$G$2:$G$4699,"UK",'Relevant - In CRM valid'!$M$2:$M$4699,"Finance")+COUNTIFS('Relevant - In CRM unknown'!$T$2:$T$253,$A445,'Relevant - In CRM unknown'!$G$2:$G$253,"UK",'Relevant - In CRM unknown'!$M$2:$M$253,"Finance")+COUNTIFS('Relevant - IN NOW CRM valid'!$T$2:$T$2328,$A445,'Relevant - IN NOW CRM valid'!$G$2:$G$2328,"UK",'Relevant - IN NOW CRM valid'!$M$2:$M$2328,"Finance")+COUNTIFS('Relevant - IN NOW CRM unknown'!$T$2:$T$1227,$A445,'Relevant - IN NOW CRM unknown'!$G$2:$G$1227,"UK",'Relevant - IN NOW CRM unknown'!$M$2:$M$1227,"Finance")+COUNTIFS('Relevant - Not CRM not valid'!$T$2:$T$416,$A445,'Relevant - Not CRM not valid'!$G$2:$G$416,"UK",'Relevant - Not CRM not valid'!$M$2:$M$416,"Finance")+COUNTIFS('Relevant - In CRM not valid'!$T$2:$T$46,$A445,'Relevant - In CRM not valid'!$G$2:$G$46,"UK",'Relevant - In CRM not valid'!$M$2:$M$46,"Finance")</f>
        <v>0</v>
      </c>
      <c r="K445" s="2">
        <f>COUNTIFS('Relevant - In CRM valid'!$T$2:$T$4699,$A445,'Relevant - In CRM valid'!$G$2:$G$4699,"UK",'Relevant - In CRM valid'!$M$2:$M$4699,"IT/Systems")+COUNTIFS('Relevant - In CRM unknown'!$T$2:$T$253,$A445,'Relevant - In CRM unknown'!$G$2:$G$253,"UK",'Relevant - In CRM unknown'!$M$2:$M$253,"IT/Systems")+COUNTIFS('Relevant - IN NOW CRM valid'!$T$2:$T$2328,$A445,'Relevant - IN NOW CRM valid'!$G$2:$G$2328,"UK",'Relevant - IN NOW CRM valid'!$M$2:$M$2328,"IT/Systems")+COUNTIFS('Relevant - IN NOW CRM unknown'!$T$2:$T$1227,$A445,'Relevant - IN NOW CRM unknown'!$G$2:$G$1227,"UK",'Relevant - IN NOW CRM unknown'!$M$2:$M$1227,"IT/Systems")+COUNTIFS('Relevant - Not CRM not valid'!$T$2:$T$416,$A445,'Relevant - Not CRM not valid'!$G$2:$G$416,"UK",'Relevant - Not CRM not valid'!$M$2:$M$416,"IT/Systems")+COUNTIFS('Relevant - In CRM not valid'!$T$2:$T$46,$A445,'Relevant - In CRM not valid'!$G$2:$G$46,"UK",'Relevant - In CRM not valid'!$M$2:$M$46,"IT/Systems")</f>
        <v>0</v>
      </c>
      <c r="L445" s="2">
        <f>COUNTIFS('Relevant - In CRM valid'!$T$2:$T$4699,$A445,'Relevant - In CRM valid'!$G$2:$G$4699,"UK",'Relevant - In CRM valid'!$M$2:$M$4699,"")+COUNTIFS('Relevant - In CRM unknown'!$T$2:$T$253,$A445,'Relevant - In CRM unknown'!$G$2:$G$253,"UK",'Relevant - In CRM unknown'!$M$2:$M$253,"")+COUNTIFS('Relevant - IN NOW CRM valid'!$T$2:$T$2328,$A445,'Relevant - IN NOW CRM valid'!$G$2:$G$2328,"UK",'Relevant - IN NOW CRM valid'!$M$2:$M$2328,"")+COUNTIFS('Relevant - IN NOW CRM unknown'!$T$2:$T$1227,$A445,'Relevant - IN NOW CRM unknown'!$G$2:$G$1227,"UK",'Relevant - IN NOW CRM unknown'!$M$2:$M$1227,"")+COUNTIFS('Relevant - Not CRM not valid'!$T$2:$T$416,$A445,'Relevant - Not CRM not valid'!$G$2:$G$416,"UK",'Relevant - Not CRM not valid'!$M$2:$M$416,"")+COUNTIFS('Relevant - In CRM not valid'!$T$2:$T$46,$A445,'Relevant - In CRM not valid'!$G$2:$G$46,"UK",'Relevant - In CRM not valid'!$M$2:$M$46,"")</f>
        <v>0</v>
      </c>
      <c r="M445" s="2">
        <f t="shared" si="12"/>
        <v>0</v>
      </c>
      <c r="N445" s="2">
        <f>COUNTIFS('Relevant - In CRM valid'!$T$2:$T$4699,$A445,'Relevant - In CRM valid'!$G$2:$G$4699,"UK",'Relevant - In CRM valid'!$Q$2:$Q$4699,"valid")+COUNTIFS('Relevant - In CRM unknown'!$T$2:$T$253,$A445,'Relevant - In CRM unknown'!$G$2:$G$253,"UK",'Relevant - In CRM unknown'!$Q$2:$Q$253,"valid")+COUNTIFS('Relevant - IN NOW CRM valid'!$T$2:$T$2328,$A445,'Relevant - IN NOW CRM valid'!$G$2:$G$2328,"UK",'Relevant - IN NOW CRM valid'!$Q$2:$Q$2328,"valid")+COUNTIFS('Relevant - IN NOW CRM unknown'!$T$2:$T$1227,$A445,'Relevant - IN NOW CRM unknown'!$G$2:$G$1227,"UK",'Relevant - IN NOW CRM unknown'!$Q$2:$Q$1227,"valid")+COUNTIFS('Relevant - Not CRM not valid'!$T$2:$T$416,$A445,'Relevant - Not CRM not valid'!$G$2:$G$416,"UK",'Relevant - Not CRM not valid'!$Q$2:$Q$416,"valid")+COUNTIFS('Relevant - In CRM not valid'!$T$2:$T$46,$A445,'Relevant - In CRM not valid'!$G$2:$G$46,"UK",'Relevant - In CRM not valid'!$Q$2:$Q$46,"valid")</f>
        <v>0</v>
      </c>
      <c r="O445" s="2" t="str">
        <f t="shared" si="13"/>
        <v>Research  Finance  IT/Systems</v>
      </c>
    </row>
    <row r="446" spans="1:15" ht="15" customHeight="1">
      <c r="A446" s="2" t="s">
        <v>999</v>
      </c>
      <c r="B446" s="2" t="s">
        <v>1000</v>
      </c>
      <c r="C446" s="2" t="s">
        <v>1570</v>
      </c>
      <c r="D446" s="2" t="str">
        <f>IFERROR(INDEX('UK Target Institutions'!$D$2:$D$727,MATCH($A446,'UK Target Institutions'!$A$2:$A$727,0)),"")</f>
        <v>No</v>
      </c>
      <c r="E446" s="2">
        <f>COUNTIFS('Relevant - In CRM valid'!$T$2:$T$4699,$A446,'Relevant - In CRM valid'!$G$2:$G$4699,"UK")+COUNTIFS('Relevant - In CRM unknown'!$T$2:$T$253,$A446,'Relevant - In CRM unknown'!$G$2:$G$253,"UK")+COUNTIFS('Relevant - IN NOW CRM valid'!$T$2:$T$2328,$A446,'Relevant - IN NOW CRM valid'!$G$2:$G$2328,"UK")+COUNTIFS('Relevant - IN NOW CRM unknown'!$T$2:$T$1227,$A446,'Relevant - IN NOW CRM unknown'!$G$2:$G$1227,"UK")+COUNTIFS('Relevant - Not CRM not valid'!$T$2:$T$416,$A446,'Relevant - Not CRM not valid'!$G$2:$G$416,"UK")+COUNTIFS('Relevant - In CRM not valid'!$T$2:$T$46,$A446,'Relevant - In CRM not valid'!$G$2:$G$46,"UK")</f>
        <v>1</v>
      </c>
      <c r="F446" s="2">
        <f>COUNTIFS('Relevant - In CRM valid'!$T$2:$T$4699,$A446,'Relevant - In CRM valid'!$G$2:$G$4699,"UK",'Relevant - In CRM valid'!$M$2:$M$4699,"Research")+COUNTIFS('Relevant - In CRM unknown'!$T$2:$T$253,$A446,'Relevant - In CRM unknown'!$G$2:$G$253,"UK",'Relevant - In CRM unknown'!$M$2:$M$253,"Research")+COUNTIFS('Relevant - IN NOW CRM valid'!$T$2:$T$2328,$A446,'Relevant - IN NOW CRM valid'!$G$2:$G$2328,"UK",'Relevant - IN NOW CRM valid'!$M$2:$M$2328,"Research")+COUNTIFS('Relevant - IN NOW CRM unknown'!$T$2:$T$1227,$A446,'Relevant - IN NOW CRM unknown'!$G$2:$G$1227,"UK",'Relevant - IN NOW CRM unknown'!$M$2:$M$1227,"Research")+COUNTIFS('Relevant - Not CRM not valid'!$T$2:$T$416,$A446,'Relevant - Not CRM not valid'!$G$2:$G$416,"UK",'Relevant - Not CRM not valid'!$M$2:$M$416,"Research")+COUNTIFS('Relevant - In CRM not valid'!$T$2:$T$46,$A446,'Relevant - In CRM not valid'!$G$2:$G$46,"UK",'Relevant - In CRM not valid'!$M$2:$M$46,"Research")</f>
        <v>0</v>
      </c>
      <c r="G446" s="2">
        <f>COUNTIFS('Relevant - In CRM valid'!$T$2:$T$4699,$A446,'Relevant - In CRM valid'!$G$2:$G$4699,"UK",'Relevant - In CRM valid'!$M$2:$M$4699,"Research",'Relevant - In CRM valid'!$R$2:$R$4699,"Senior")+COUNTIFS('Relevant - In CRM unknown'!$T$2:$T$253,$A446,'Relevant - In CRM unknown'!$G$2:$G$253,"UK",'Relevant - In CRM unknown'!$M$2:$M$253,"Research",'Relevant - In CRM unknown'!$R$2:$R$253,"Senior")+COUNTIFS('Relevant - IN NOW CRM valid'!$T$2:$T$2328,$A446,'Relevant - IN NOW CRM valid'!$G$2:$G$2328,"UK",'Relevant - IN NOW CRM valid'!$M$2:$M$2328,"Research",'Relevant - IN NOW CRM valid'!$R$2:$R$2328,"Senior")+COUNTIFS('Relevant - IN NOW CRM unknown'!$T$2:$T$1227,$A446,'Relevant - IN NOW CRM unknown'!$G$2:$G$1227,"UK",'Relevant - IN NOW CRM unknown'!$M$2:$M$1227,"Research",'Relevant - IN NOW CRM unknown'!$R$2:$R$1227,"Senior")+COUNTIFS('Relevant - Not CRM not valid'!$T$2:$T$416,$A446,'Relevant - Not CRM not valid'!$G$2:$G$416,"UK",'Relevant - Not CRM not valid'!$M$2:$M$416,"Research",'Relevant - Not CRM not valid'!$R$2:$R$416,"Senior")+COUNTIFS('Relevant - In CRM not valid'!$T$2:$T$46,$A446,'Relevant - In CRM not valid'!$G$2:$G$46,"UK",'Relevant - In CRM not valid'!$M$2:$M$46,"Research",'Relevant - In CRM not valid'!$R$2:$R$46,"Senior")</f>
        <v>0</v>
      </c>
      <c r="H446" s="2">
        <f>COUNTIFS('Relevant - In CRM valid'!$T$2:$T$4699,$A446,'Relevant - In CRM valid'!$G$2:$G$4699,"UK",'Relevant - In CRM valid'!$M$2:$M$4699,"Research",'Relevant - In CRM valid'!$R$2:$R$4699,"Operational")+COUNTIFS('Relevant - In CRM unknown'!$T$2:$T$253,$A446,'Relevant - In CRM unknown'!$G$2:$G$253,"UK",'Relevant - In CRM unknown'!$M$2:$M$253,"Research",'Relevant - In CRM unknown'!$R$2:$R$253,"Operational")+COUNTIFS('Relevant - IN NOW CRM valid'!$T$2:$T$2328,$A446,'Relevant - IN NOW CRM valid'!$G$2:$G$2328,"UK",'Relevant - IN NOW CRM valid'!$M$2:$M$2328,"Research",'Relevant - IN NOW CRM valid'!$R$2:$R$2328,"Operational")+COUNTIFS('Relevant - IN NOW CRM unknown'!$T$2:$T$1227,$A446,'Relevant - IN NOW CRM unknown'!$G$2:$G$1227,"UK",'Relevant - IN NOW CRM unknown'!$M$2:$M$1227,"Research",'Relevant - IN NOW CRM unknown'!$R$2:$R$1227,"Operational")+COUNTIFS('Relevant - Not CRM not valid'!$T$2:$T$416,$A446,'Relevant - Not CRM not valid'!$G$2:$G$416,"UK",'Relevant - Not CRM not valid'!$M$2:$M$416,"Research",'Relevant - Not CRM not valid'!$R$2:$R$416,"Operational")+COUNTIFS('Relevant - In CRM not valid'!$T$2:$T$46,$A446,'Relevant - In CRM not valid'!$G$2:$G$46,"UK",'Relevant - In CRM not valid'!$M$2:$M$46,"Research",'Relevant - In CRM not valid'!$R$2:$R$46,"Operational")</f>
        <v>0</v>
      </c>
      <c r="I446" s="2">
        <f>COUNTIFS('Relevant - In CRM valid'!$T$2:$T$4699,$A446,'Relevant - In CRM valid'!$G$2:$G$4699,"UK",'Relevant - In CRM valid'!$M$2:$M$4699,"Research",'Relevant - In CRM valid'!$R$2:$R$4699,"Academic")+COUNTIFS('Relevant - In CRM unknown'!$T$2:$T$253,$A446,'Relevant - In CRM unknown'!$G$2:$G$253,"UK",'Relevant - In CRM unknown'!$M$2:$M$253,"Research",'Relevant - In CRM unknown'!$R$2:$R$253,"Academic")+COUNTIFS('Relevant - IN NOW CRM valid'!$T$2:$T$2328,$A446,'Relevant - IN NOW CRM valid'!$G$2:$G$2328,"UK",'Relevant - IN NOW CRM valid'!$M$2:$M$2328,"Research",'Relevant - IN NOW CRM valid'!$R$2:$R$2328,"Academic")+COUNTIFS('Relevant - IN NOW CRM unknown'!$T$2:$T$1227,$A446,'Relevant - IN NOW CRM unknown'!$G$2:$G$1227,"UK",'Relevant - IN NOW CRM unknown'!$M$2:$M$1227,"Research",'Relevant - IN NOW CRM unknown'!$R$2:$R$1227,"Academic")+COUNTIFS('Relevant - Not CRM not valid'!$T$2:$T$416,$A446,'Relevant - Not CRM not valid'!$G$2:$G$416,"UK",'Relevant - Not CRM not valid'!$M$2:$M$416,"Research",'Relevant - Not CRM not valid'!$R$2:$R$416,"Academic")+COUNTIFS('Relevant - In CRM not valid'!$T$2:$T$46,$A446,'Relevant - In CRM not valid'!$G$2:$G$46,"UK",'Relevant - In CRM not valid'!$M$2:$M$46,"Research",'Relevant - In CRM not valid'!$R$2:$R$46,"Academic")</f>
        <v>0</v>
      </c>
      <c r="J446" s="2">
        <f>COUNTIFS('Relevant - In CRM valid'!$T$2:$T$4699,$A446,'Relevant - In CRM valid'!$G$2:$G$4699,"UK",'Relevant - In CRM valid'!$M$2:$M$4699,"Finance")+COUNTIFS('Relevant - In CRM unknown'!$T$2:$T$253,$A446,'Relevant - In CRM unknown'!$G$2:$G$253,"UK",'Relevant - In CRM unknown'!$M$2:$M$253,"Finance")+COUNTIFS('Relevant - IN NOW CRM valid'!$T$2:$T$2328,$A446,'Relevant - IN NOW CRM valid'!$G$2:$G$2328,"UK",'Relevant - IN NOW CRM valid'!$M$2:$M$2328,"Finance")+COUNTIFS('Relevant - IN NOW CRM unknown'!$T$2:$T$1227,$A446,'Relevant - IN NOW CRM unknown'!$G$2:$G$1227,"UK",'Relevant - IN NOW CRM unknown'!$M$2:$M$1227,"Finance")+COUNTIFS('Relevant - Not CRM not valid'!$T$2:$T$416,$A446,'Relevant - Not CRM not valid'!$G$2:$G$416,"UK",'Relevant - Not CRM not valid'!$M$2:$M$416,"Finance")+COUNTIFS('Relevant - In CRM not valid'!$T$2:$T$46,$A446,'Relevant - In CRM not valid'!$G$2:$G$46,"UK",'Relevant - In CRM not valid'!$M$2:$M$46,"Finance")</f>
        <v>1</v>
      </c>
      <c r="K446" s="2">
        <f>COUNTIFS('Relevant - In CRM valid'!$T$2:$T$4699,$A446,'Relevant - In CRM valid'!$G$2:$G$4699,"UK",'Relevant - In CRM valid'!$M$2:$M$4699,"IT/Systems")+COUNTIFS('Relevant - In CRM unknown'!$T$2:$T$253,$A446,'Relevant - In CRM unknown'!$G$2:$G$253,"UK",'Relevant - In CRM unknown'!$M$2:$M$253,"IT/Systems")+COUNTIFS('Relevant - IN NOW CRM valid'!$T$2:$T$2328,$A446,'Relevant - IN NOW CRM valid'!$G$2:$G$2328,"UK",'Relevant - IN NOW CRM valid'!$M$2:$M$2328,"IT/Systems")+COUNTIFS('Relevant - IN NOW CRM unknown'!$T$2:$T$1227,$A446,'Relevant - IN NOW CRM unknown'!$G$2:$G$1227,"UK",'Relevant - IN NOW CRM unknown'!$M$2:$M$1227,"IT/Systems")+COUNTIFS('Relevant - Not CRM not valid'!$T$2:$T$416,$A446,'Relevant - Not CRM not valid'!$G$2:$G$416,"UK",'Relevant - Not CRM not valid'!$M$2:$M$416,"IT/Systems")+COUNTIFS('Relevant - In CRM not valid'!$T$2:$T$46,$A446,'Relevant - In CRM not valid'!$G$2:$G$46,"UK",'Relevant - In CRM not valid'!$M$2:$M$46,"IT/Systems")</f>
        <v>0</v>
      </c>
      <c r="L446" s="2">
        <f>COUNTIFS('Relevant - In CRM valid'!$T$2:$T$4699,$A446,'Relevant - In CRM valid'!$G$2:$G$4699,"UK",'Relevant - In CRM valid'!$M$2:$M$4699,"")+COUNTIFS('Relevant - In CRM unknown'!$T$2:$T$253,$A446,'Relevant - In CRM unknown'!$G$2:$G$253,"UK",'Relevant - In CRM unknown'!$M$2:$M$253,"")+COUNTIFS('Relevant - IN NOW CRM valid'!$T$2:$T$2328,$A446,'Relevant - IN NOW CRM valid'!$G$2:$G$2328,"UK",'Relevant - IN NOW CRM valid'!$M$2:$M$2328,"")+COUNTIFS('Relevant - IN NOW CRM unknown'!$T$2:$T$1227,$A446,'Relevant - IN NOW CRM unknown'!$G$2:$G$1227,"UK",'Relevant - IN NOW CRM unknown'!$M$2:$M$1227,"")+COUNTIFS('Relevant - Not CRM not valid'!$T$2:$T$416,$A446,'Relevant - Not CRM not valid'!$G$2:$G$416,"UK",'Relevant - Not CRM not valid'!$M$2:$M$416,"")+COUNTIFS('Relevant - In CRM not valid'!$T$2:$T$46,$A446,'Relevant - In CRM not valid'!$G$2:$G$46,"UK",'Relevant - In CRM not valid'!$M$2:$M$46,"")</f>
        <v>0</v>
      </c>
      <c r="M446" s="2">
        <f t="shared" si="12"/>
        <v>1</v>
      </c>
      <c r="N446" s="2">
        <f>COUNTIFS('Relevant - In CRM valid'!$T$2:$T$4699,$A446,'Relevant - In CRM valid'!$G$2:$G$4699,"UK",'Relevant - In CRM valid'!$Q$2:$Q$4699,"valid")+COUNTIFS('Relevant - In CRM unknown'!$T$2:$T$253,$A446,'Relevant - In CRM unknown'!$G$2:$G$253,"UK",'Relevant - In CRM unknown'!$Q$2:$Q$253,"valid")+COUNTIFS('Relevant - IN NOW CRM valid'!$T$2:$T$2328,$A446,'Relevant - IN NOW CRM valid'!$G$2:$G$2328,"UK",'Relevant - IN NOW CRM valid'!$Q$2:$Q$2328,"valid")+COUNTIFS('Relevant - IN NOW CRM unknown'!$T$2:$T$1227,$A446,'Relevant - IN NOW CRM unknown'!$G$2:$G$1227,"UK",'Relevant - IN NOW CRM unknown'!$Q$2:$Q$1227,"valid")+COUNTIFS('Relevant - Not CRM not valid'!$T$2:$T$416,$A446,'Relevant - Not CRM not valid'!$G$2:$G$416,"UK",'Relevant - Not CRM not valid'!$Q$2:$Q$416,"valid")+COUNTIFS('Relevant - In CRM not valid'!$T$2:$T$46,$A446,'Relevant - In CRM not valid'!$G$2:$G$46,"UK",'Relevant - In CRM not valid'!$Q$2:$Q$46,"valid")</f>
        <v>1</v>
      </c>
      <c r="O446" s="2" t="str">
        <f t="shared" si="13"/>
        <v>Research  IT/Systems</v>
      </c>
    </row>
    <row r="447" spans="1:15" ht="15" customHeight="1">
      <c r="A447" s="2" t="s">
        <v>1001</v>
      </c>
      <c r="B447" s="2" t="s">
        <v>1002</v>
      </c>
      <c r="C447" s="2" t="s">
        <v>525</v>
      </c>
      <c r="D447" s="2" t="str">
        <f>IFERROR(INDEX('UK Target Institutions'!$D$2:$D$727,MATCH($A447,'UK Target Institutions'!$A$2:$A$727,0)),"")</f>
        <v>No</v>
      </c>
      <c r="E447" s="2">
        <f>COUNTIFS('Relevant - In CRM valid'!$T$2:$T$4699,$A447,'Relevant - In CRM valid'!$G$2:$G$4699,"UK")+COUNTIFS('Relevant - In CRM unknown'!$T$2:$T$253,$A447,'Relevant - In CRM unknown'!$G$2:$G$253,"UK")+COUNTIFS('Relevant - IN NOW CRM valid'!$T$2:$T$2328,$A447,'Relevant - IN NOW CRM valid'!$G$2:$G$2328,"UK")+COUNTIFS('Relevant - IN NOW CRM unknown'!$T$2:$T$1227,$A447,'Relevant - IN NOW CRM unknown'!$G$2:$G$1227,"UK")+COUNTIFS('Relevant - Not CRM not valid'!$T$2:$T$416,$A447,'Relevant - Not CRM not valid'!$G$2:$G$416,"UK")+COUNTIFS('Relevant - In CRM not valid'!$T$2:$T$46,$A447,'Relevant - In CRM not valid'!$G$2:$G$46,"UK")</f>
        <v>1</v>
      </c>
      <c r="F447" s="2">
        <f>COUNTIFS('Relevant - In CRM valid'!$T$2:$T$4699,$A447,'Relevant - In CRM valid'!$G$2:$G$4699,"UK",'Relevant - In CRM valid'!$M$2:$M$4699,"Research")+COUNTIFS('Relevant - In CRM unknown'!$T$2:$T$253,$A447,'Relevant - In CRM unknown'!$G$2:$G$253,"UK",'Relevant - In CRM unknown'!$M$2:$M$253,"Research")+COUNTIFS('Relevant - IN NOW CRM valid'!$T$2:$T$2328,$A447,'Relevant - IN NOW CRM valid'!$G$2:$G$2328,"UK",'Relevant - IN NOW CRM valid'!$M$2:$M$2328,"Research")+COUNTIFS('Relevant - IN NOW CRM unknown'!$T$2:$T$1227,$A447,'Relevant - IN NOW CRM unknown'!$G$2:$G$1227,"UK",'Relevant - IN NOW CRM unknown'!$M$2:$M$1227,"Research")+COUNTIFS('Relevant - Not CRM not valid'!$T$2:$T$416,$A447,'Relevant - Not CRM not valid'!$G$2:$G$416,"UK",'Relevant - Not CRM not valid'!$M$2:$M$416,"Research")+COUNTIFS('Relevant - In CRM not valid'!$T$2:$T$46,$A447,'Relevant - In CRM not valid'!$G$2:$G$46,"UK",'Relevant - In CRM not valid'!$M$2:$M$46,"Research")</f>
        <v>0</v>
      </c>
      <c r="G447" s="2">
        <f>COUNTIFS('Relevant - In CRM valid'!$T$2:$T$4699,$A447,'Relevant - In CRM valid'!$G$2:$G$4699,"UK",'Relevant - In CRM valid'!$M$2:$M$4699,"Research",'Relevant - In CRM valid'!$R$2:$R$4699,"Senior")+COUNTIFS('Relevant - In CRM unknown'!$T$2:$T$253,$A447,'Relevant - In CRM unknown'!$G$2:$G$253,"UK",'Relevant - In CRM unknown'!$M$2:$M$253,"Research",'Relevant - In CRM unknown'!$R$2:$R$253,"Senior")+COUNTIFS('Relevant - IN NOW CRM valid'!$T$2:$T$2328,$A447,'Relevant - IN NOW CRM valid'!$G$2:$G$2328,"UK",'Relevant - IN NOW CRM valid'!$M$2:$M$2328,"Research",'Relevant - IN NOW CRM valid'!$R$2:$R$2328,"Senior")+COUNTIFS('Relevant - IN NOW CRM unknown'!$T$2:$T$1227,$A447,'Relevant - IN NOW CRM unknown'!$G$2:$G$1227,"UK",'Relevant - IN NOW CRM unknown'!$M$2:$M$1227,"Research",'Relevant - IN NOW CRM unknown'!$R$2:$R$1227,"Senior")+COUNTIFS('Relevant - Not CRM not valid'!$T$2:$T$416,$A447,'Relevant - Not CRM not valid'!$G$2:$G$416,"UK",'Relevant - Not CRM not valid'!$M$2:$M$416,"Research",'Relevant - Not CRM not valid'!$R$2:$R$416,"Senior")+COUNTIFS('Relevant - In CRM not valid'!$T$2:$T$46,$A447,'Relevant - In CRM not valid'!$G$2:$G$46,"UK",'Relevant - In CRM not valid'!$M$2:$M$46,"Research",'Relevant - In CRM not valid'!$R$2:$R$46,"Senior")</f>
        <v>0</v>
      </c>
      <c r="H447" s="2">
        <f>COUNTIFS('Relevant - In CRM valid'!$T$2:$T$4699,$A447,'Relevant - In CRM valid'!$G$2:$G$4699,"UK",'Relevant - In CRM valid'!$M$2:$M$4699,"Research",'Relevant - In CRM valid'!$R$2:$R$4699,"Operational")+COUNTIFS('Relevant - In CRM unknown'!$T$2:$T$253,$A447,'Relevant - In CRM unknown'!$G$2:$G$253,"UK",'Relevant - In CRM unknown'!$M$2:$M$253,"Research",'Relevant - In CRM unknown'!$R$2:$R$253,"Operational")+COUNTIFS('Relevant - IN NOW CRM valid'!$T$2:$T$2328,$A447,'Relevant - IN NOW CRM valid'!$G$2:$G$2328,"UK",'Relevant - IN NOW CRM valid'!$M$2:$M$2328,"Research",'Relevant - IN NOW CRM valid'!$R$2:$R$2328,"Operational")+COUNTIFS('Relevant - IN NOW CRM unknown'!$T$2:$T$1227,$A447,'Relevant - IN NOW CRM unknown'!$G$2:$G$1227,"UK",'Relevant - IN NOW CRM unknown'!$M$2:$M$1227,"Research",'Relevant - IN NOW CRM unknown'!$R$2:$R$1227,"Operational")+COUNTIFS('Relevant - Not CRM not valid'!$T$2:$T$416,$A447,'Relevant - Not CRM not valid'!$G$2:$G$416,"UK",'Relevant - Not CRM not valid'!$M$2:$M$416,"Research",'Relevant - Not CRM not valid'!$R$2:$R$416,"Operational")+COUNTIFS('Relevant - In CRM not valid'!$T$2:$T$46,$A447,'Relevant - In CRM not valid'!$G$2:$G$46,"UK",'Relevant - In CRM not valid'!$M$2:$M$46,"Research",'Relevant - In CRM not valid'!$R$2:$R$46,"Operational")</f>
        <v>0</v>
      </c>
      <c r="I447" s="2">
        <f>COUNTIFS('Relevant - In CRM valid'!$T$2:$T$4699,$A447,'Relevant - In CRM valid'!$G$2:$G$4699,"UK",'Relevant - In CRM valid'!$M$2:$M$4699,"Research",'Relevant - In CRM valid'!$R$2:$R$4699,"Academic")+COUNTIFS('Relevant - In CRM unknown'!$T$2:$T$253,$A447,'Relevant - In CRM unknown'!$G$2:$G$253,"UK",'Relevant - In CRM unknown'!$M$2:$M$253,"Research",'Relevant - In CRM unknown'!$R$2:$R$253,"Academic")+COUNTIFS('Relevant - IN NOW CRM valid'!$T$2:$T$2328,$A447,'Relevant - IN NOW CRM valid'!$G$2:$G$2328,"UK",'Relevant - IN NOW CRM valid'!$M$2:$M$2328,"Research",'Relevant - IN NOW CRM valid'!$R$2:$R$2328,"Academic")+COUNTIFS('Relevant - IN NOW CRM unknown'!$T$2:$T$1227,$A447,'Relevant - IN NOW CRM unknown'!$G$2:$G$1227,"UK",'Relevant - IN NOW CRM unknown'!$M$2:$M$1227,"Research",'Relevant - IN NOW CRM unknown'!$R$2:$R$1227,"Academic")+COUNTIFS('Relevant - Not CRM not valid'!$T$2:$T$416,$A447,'Relevant - Not CRM not valid'!$G$2:$G$416,"UK",'Relevant - Not CRM not valid'!$M$2:$M$416,"Research",'Relevant - Not CRM not valid'!$R$2:$R$416,"Academic")+COUNTIFS('Relevant - In CRM not valid'!$T$2:$T$46,$A447,'Relevant - In CRM not valid'!$G$2:$G$46,"UK",'Relevant - In CRM not valid'!$M$2:$M$46,"Research",'Relevant - In CRM not valid'!$R$2:$R$46,"Academic")</f>
        <v>0</v>
      </c>
      <c r="J447" s="2">
        <f>COUNTIFS('Relevant - In CRM valid'!$T$2:$T$4699,$A447,'Relevant - In CRM valid'!$G$2:$G$4699,"UK",'Relevant - In CRM valid'!$M$2:$M$4699,"Finance")+COUNTIFS('Relevant - In CRM unknown'!$T$2:$T$253,$A447,'Relevant - In CRM unknown'!$G$2:$G$253,"UK",'Relevant - In CRM unknown'!$M$2:$M$253,"Finance")+COUNTIFS('Relevant - IN NOW CRM valid'!$T$2:$T$2328,$A447,'Relevant - IN NOW CRM valid'!$G$2:$G$2328,"UK",'Relevant - IN NOW CRM valid'!$M$2:$M$2328,"Finance")+COUNTIFS('Relevant - IN NOW CRM unknown'!$T$2:$T$1227,$A447,'Relevant - IN NOW CRM unknown'!$G$2:$G$1227,"UK",'Relevant - IN NOW CRM unknown'!$M$2:$M$1227,"Finance")+COUNTIFS('Relevant - Not CRM not valid'!$T$2:$T$416,$A447,'Relevant - Not CRM not valid'!$G$2:$G$416,"UK",'Relevant - Not CRM not valid'!$M$2:$M$416,"Finance")+COUNTIFS('Relevant - In CRM not valid'!$T$2:$T$46,$A447,'Relevant - In CRM not valid'!$G$2:$G$46,"UK",'Relevant - In CRM not valid'!$M$2:$M$46,"Finance")</f>
        <v>1</v>
      </c>
      <c r="K447" s="2">
        <f>COUNTIFS('Relevant - In CRM valid'!$T$2:$T$4699,$A447,'Relevant - In CRM valid'!$G$2:$G$4699,"UK",'Relevant - In CRM valid'!$M$2:$M$4699,"IT/Systems")+COUNTIFS('Relevant - In CRM unknown'!$T$2:$T$253,$A447,'Relevant - In CRM unknown'!$G$2:$G$253,"UK",'Relevant - In CRM unknown'!$M$2:$M$253,"IT/Systems")+COUNTIFS('Relevant - IN NOW CRM valid'!$T$2:$T$2328,$A447,'Relevant - IN NOW CRM valid'!$G$2:$G$2328,"UK",'Relevant - IN NOW CRM valid'!$M$2:$M$2328,"IT/Systems")+COUNTIFS('Relevant - IN NOW CRM unknown'!$T$2:$T$1227,$A447,'Relevant - IN NOW CRM unknown'!$G$2:$G$1227,"UK",'Relevant - IN NOW CRM unknown'!$M$2:$M$1227,"IT/Systems")+COUNTIFS('Relevant - Not CRM not valid'!$T$2:$T$416,$A447,'Relevant - Not CRM not valid'!$G$2:$G$416,"UK",'Relevant - Not CRM not valid'!$M$2:$M$416,"IT/Systems")+COUNTIFS('Relevant - In CRM not valid'!$T$2:$T$46,$A447,'Relevant - In CRM not valid'!$G$2:$G$46,"UK",'Relevant - In CRM not valid'!$M$2:$M$46,"IT/Systems")</f>
        <v>0</v>
      </c>
      <c r="L447" s="2">
        <f>COUNTIFS('Relevant - In CRM valid'!$T$2:$T$4699,$A447,'Relevant - In CRM valid'!$G$2:$G$4699,"UK",'Relevant - In CRM valid'!$M$2:$M$4699,"")+COUNTIFS('Relevant - In CRM unknown'!$T$2:$T$253,$A447,'Relevant - In CRM unknown'!$G$2:$G$253,"UK",'Relevant - In CRM unknown'!$M$2:$M$253,"")+COUNTIFS('Relevant - IN NOW CRM valid'!$T$2:$T$2328,$A447,'Relevant - IN NOW CRM valid'!$G$2:$G$2328,"UK",'Relevant - IN NOW CRM valid'!$M$2:$M$2328,"")+COUNTIFS('Relevant - IN NOW CRM unknown'!$T$2:$T$1227,$A447,'Relevant - IN NOW CRM unknown'!$G$2:$G$1227,"UK",'Relevant - IN NOW CRM unknown'!$M$2:$M$1227,"")+COUNTIFS('Relevant - Not CRM not valid'!$T$2:$T$416,$A447,'Relevant - Not CRM not valid'!$G$2:$G$416,"UK",'Relevant - Not CRM not valid'!$M$2:$M$416,"")+COUNTIFS('Relevant - In CRM not valid'!$T$2:$T$46,$A447,'Relevant - In CRM not valid'!$G$2:$G$46,"UK",'Relevant - In CRM not valid'!$M$2:$M$46,"")</f>
        <v>0</v>
      </c>
      <c r="M447" s="2">
        <f t="shared" si="12"/>
        <v>1</v>
      </c>
      <c r="N447" s="2">
        <f>COUNTIFS('Relevant - In CRM valid'!$T$2:$T$4699,$A447,'Relevant - In CRM valid'!$G$2:$G$4699,"UK",'Relevant - In CRM valid'!$Q$2:$Q$4699,"valid")+COUNTIFS('Relevant - In CRM unknown'!$T$2:$T$253,$A447,'Relevant - In CRM unknown'!$G$2:$G$253,"UK",'Relevant - In CRM unknown'!$Q$2:$Q$253,"valid")+COUNTIFS('Relevant - IN NOW CRM valid'!$T$2:$T$2328,$A447,'Relevant - IN NOW CRM valid'!$G$2:$G$2328,"UK",'Relevant - IN NOW CRM valid'!$Q$2:$Q$2328,"valid")+COUNTIFS('Relevant - IN NOW CRM unknown'!$T$2:$T$1227,$A447,'Relevant - IN NOW CRM unknown'!$G$2:$G$1227,"UK",'Relevant - IN NOW CRM unknown'!$Q$2:$Q$1227,"valid")+COUNTIFS('Relevant - Not CRM not valid'!$T$2:$T$416,$A447,'Relevant - Not CRM not valid'!$G$2:$G$416,"UK",'Relevant - Not CRM not valid'!$Q$2:$Q$416,"valid")+COUNTIFS('Relevant - In CRM not valid'!$T$2:$T$46,$A447,'Relevant - In CRM not valid'!$G$2:$G$46,"UK",'Relevant - In CRM not valid'!$Q$2:$Q$46,"valid")</f>
        <v>1</v>
      </c>
      <c r="O447" s="2" t="str">
        <f t="shared" si="13"/>
        <v>Research  IT/Systems</v>
      </c>
    </row>
    <row r="448" spans="1:15" ht="15" customHeight="1">
      <c r="A448" s="2" t="s">
        <v>1003</v>
      </c>
      <c r="B448" s="2" t="s">
        <v>1004</v>
      </c>
      <c r="C448" s="2" t="s">
        <v>1570</v>
      </c>
      <c r="D448" s="2" t="str">
        <f>IFERROR(INDEX('UK Target Institutions'!$D$2:$D$727,MATCH($A448,'UK Target Institutions'!$A$2:$A$727,0)),"")</f>
        <v>Yes</v>
      </c>
      <c r="E448" s="2">
        <f>COUNTIFS('Relevant - In CRM valid'!$T$2:$T$4699,$A448,'Relevant - In CRM valid'!$G$2:$G$4699,"UK")+COUNTIFS('Relevant - In CRM unknown'!$T$2:$T$253,$A448,'Relevant - In CRM unknown'!$G$2:$G$253,"UK")+COUNTIFS('Relevant - IN NOW CRM valid'!$T$2:$T$2328,$A448,'Relevant - IN NOW CRM valid'!$G$2:$G$2328,"UK")+COUNTIFS('Relevant - IN NOW CRM unknown'!$T$2:$T$1227,$A448,'Relevant - IN NOW CRM unknown'!$G$2:$G$1227,"UK")+COUNTIFS('Relevant - Not CRM not valid'!$T$2:$T$416,$A448,'Relevant - Not CRM not valid'!$G$2:$G$416,"UK")+COUNTIFS('Relevant - In CRM not valid'!$T$2:$T$46,$A448,'Relevant - In CRM not valid'!$G$2:$G$46,"UK")</f>
        <v>1</v>
      </c>
      <c r="F448" s="2">
        <f>COUNTIFS('Relevant - In CRM valid'!$T$2:$T$4699,$A448,'Relevant - In CRM valid'!$G$2:$G$4699,"UK",'Relevant - In CRM valid'!$M$2:$M$4699,"Research")+COUNTIFS('Relevant - In CRM unknown'!$T$2:$T$253,$A448,'Relevant - In CRM unknown'!$G$2:$G$253,"UK",'Relevant - In CRM unknown'!$M$2:$M$253,"Research")+COUNTIFS('Relevant - IN NOW CRM valid'!$T$2:$T$2328,$A448,'Relevant - IN NOW CRM valid'!$G$2:$G$2328,"UK",'Relevant - IN NOW CRM valid'!$M$2:$M$2328,"Research")+COUNTIFS('Relevant - IN NOW CRM unknown'!$T$2:$T$1227,$A448,'Relevant - IN NOW CRM unknown'!$G$2:$G$1227,"UK",'Relevant - IN NOW CRM unknown'!$M$2:$M$1227,"Research")+COUNTIFS('Relevant - Not CRM not valid'!$T$2:$T$416,$A448,'Relevant - Not CRM not valid'!$G$2:$G$416,"UK",'Relevant - Not CRM not valid'!$M$2:$M$416,"Research")+COUNTIFS('Relevant - In CRM not valid'!$T$2:$T$46,$A448,'Relevant - In CRM not valid'!$G$2:$G$46,"UK",'Relevant - In CRM not valid'!$M$2:$M$46,"Research")</f>
        <v>1</v>
      </c>
      <c r="G448" s="2">
        <f>COUNTIFS('Relevant - In CRM valid'!$T$2:$T$4699,$A448,'Relevant - In CRM valid'!$G$2:$G$4699,"UK",'Relevant - In CRM valid'!$M$2:$M$4699,"Research",'Relevant - In CRM valid'!$R$2:$R$4699,"Senior")+COUNTIFS('Relevant - In CRM unknown'!$T$2:$T$253,$A448,'Relevant - In CRM unknown'!$G$2:$G$253,"UK",'Relevant - In CRM unknown'!$M$2:$M$253,"Research",'Relevant - In CRM unknown'!$R$2:$R$253,"Senior")+COUNTIFS('Relevant - IN NOW CRM valid'!$T$2:$T$2328,$A448,'Relevant - IN NOW CRM valid'!$G$2:$G$2328,"UK",'Relevant - IN NOW CRM valid'!$M$2:$M$2328,"Research",'Relevant - IN NOW CRM valid'!$R$2:$R$2328,"Senior")+COUNTIFS('Relevant - IN NOW CRM unknown'!$T$2:$T$1227,$A448,'Relevant - IN NOW CRM unknown'!$G$2:$G$1227,"UK",'Relevant - IN NOW CRM unknown'!$M$2:$M$1227,"Research",'Relevant - IN NOW CRM unknown'!$R$2:$R$1227,"Senior")+COUNTIFS('Relevant - Not CRM not valid'!$T$2:$T$416,$A448,'Relevant - Not CRM not valid'!$G$2:$G$416,"UK",'Relevant - Not CRM not valid'!$M$2:$M$416,"Research",'Relevant - Not CRM not valid'!$R$2:$R$416,"Senior")+COUNTIFS('Relevant - In CRM not valid'!$T$2:$T$46,$A448,'Relevant - In CRM not valid'!$G$2:$G$46,"UK",'Relevant - In CRM not valid'!$M$2:$M$46,"Research",'Relevant - In CRM not valid'!$R$2:$R$46,"Senior")</f>
        <v>1</v>
      </c>
      <c r="H448" s="2">
        <f>COUNTIFS('Relevant - In CRM valid'!$T$2:$T$4699,$A448,'Relevant - In CRM valid'!$G$2:$G$4699,"UK",'Relevant - In CRM valid'!$M$2:$M$4699,"Research",'Relevant - In CRM valid'!$R$2:$R$4699,"Operational")+COUNTIFS('Relevant - In CRM unknown'!$T$2:$T$253,$A448,'Relevant - In CRM unknown'!$G$2:$G$253,"UK",'Relevant - In CRM unknown'!$M$2:$M$253,"Research",'Relevant - In CRM unknown'!$R$2:$R$253,"Operational")+COUNTIFS('Relevant - IN NOW CRM valid'!$T$2:$T$2328,$A448,'Relevant - IN NOW CRM valid'!$G$2:$G$2328,"UK",'Relevant - IN NOW CRM valid'!$M$2:$M$2328,"Research",'Relevant - IN NOW CRM valid'!$R$2:$R$2328,"Operational")+COUNTIFS('Relevant - IN NOW CRM unknown'!$T$2:$T$1227,$A448,'Relevant - IN NOW CRM unknown'!$G$2:$G$1227,"UK",'Relevant - IN NOW CRM unknown'!$M$2:$M$1227,"Research",'Relevant - IN NOW CRM unknown'!$R$2:$R$1227,"Operational")+COUNTIFS('Relevant - Not CRM not valid'!$T$2:$T$416,$A448,'Relevant - Not CRM not valid'!$G$2:$G$416,"UK",'Relevant - Not CRM not valid'!$M$2:$M$416,"Research",'Relevant - Not CRM not valid'!$R$2:$R$416,"Operational")+COUNTIFS('Relevant - In CRM not valid'!$T$2:$T$46,$A448,'Relevant - In CRM not valid'!$G$2:$G$46,"UK",'Relevant - In CRM not valid'!$M$2:$M$46,"Research",'Relevant - In CRM not valid'!$R$2:$R$46,"Operational")</f>
        <v>0</v>
      </c>
      <c r="I448" s="2">
        <f>COUNTIFS('Relevant - In CRM valid'!$T$2:$T$4699,$A448,'Relevant - In CRM valid'!$G$2:$G$4699,"UK",'Relevant - In CRM valid'!$M$2:$M$4699,"Research",'Relevant - In CRM valid'!$R$2:$R$4699,"Academic")+COUNTIFS('Relevant - In CRM unknown'!$T$2:$T$253,$A448,'Relevant - In CRM unknown'!$G$2:$G$253,"UK",'Relevant - In CRM unknown'!$M$2:$M$253,"Research",'Relevant - In CRM unknown'!$R$2:$R$253,"Academic")+COUNTIFS('Relevant - IN NOW CRM valid'!$T$2:$T$2328,$A448,'Relevant - IN NOW CRM valid'!$G$2:$G$2328,"UK",'Relevant - IN NOW CRM valid'!$M$2:$M$2328,"Research",'Relevant - IN NOW CRM valid'!$R$2:$R$2328,"Academic")+COUNTIFS('Relevant - IN NOW CRM unknown'!$T$2:$T$1227,$A448,'Relevant - IN NOW CRM unknown'!$G$2:$G$1227,"UK",'Relevant - IN NOW CRM unknown'!$M$2:$M$1227,"Research",'Relevant - IN NOW CRM unknown'!$R$2:$R$1227,"Academic")+COUNTIFS('Relevant - Not CRM not valid'!$T$2:$T$416,$A448,'Relevant - Not CRM not valid'!$G$2:$G$416,"UK",'Relevant - Not CRM not valid'!$M$2:$M$416,"Research",'Relevant - Not CRM not valid'!$R$2:$R$416,"Academic")+COUNTIFS('Relevant - In CRM not valid'!$T$2:$T$46,$A448,'Relevant - In CRM not valid'!$G$2:$G$46,"UK",'Relevant - In CRM not valid'!$M$2:$M$46,"Research",'Relevant - In CRM not valid'!$R$2:$R$46,"Academic")</f>
        <v>0</v>
      </c>
      <c r="J448" s="2">
        <f>COUNTIFS('Relevant - In CRM valid'!$T$2:$T$4699,$A448,'Relevant - In CRM valid'!$G$2:$G$4699,"UK",'Relevant - In CRM valid'!$M$2:$M$4699,"Finance")+COUNTIFS('Relevant - In CRM unknown'!$T$2:$T$253,$A448,'Relevant - In CRM unknown'!$G$2:$G$253,"UK",'Relevant - In CRM unknown'!$M$2:$M$253,"Finance")+COUNTIFS('Relevant - IN NOW CRM valid'!$T$2:$T$2328,$A448,'Relevant - IN NOW CRM valid'!$G$2:$G$2328,"UK",'Relevant - IN NOW CRM valid'!$M$2:$M$2328,"Finance")+COUNTIFS('Relevant - IN NOW CRM unknown'!$T$2:$T$1227,$A448,'Relevant - IN NOW CRM unknown'!$G$2:$G$1227,"UK",'Relevant - IN NOW CRM unknown'!$M$2:$M$1227,"Finance")+COUNTIFS('Relevant - Not CRM not valid'!$T$2:$T$416,$A448,'Relevant - Not CRM not valid'!$G$2:$G$416,"UK",'Relevant - Not CRM not valid'!$M$2:$M$416,"Finance")+COUNTIFS('Relevant - In CRM not valid'!$T$2:$T$46,$A448,'Relevant - In CRM not valid'!$G$2:$G$46,"UK",'Relevant - In CRM not valid'!$M$2:$M$46,"Finance")</f>
        <v>0</v>
      </c>
      <c r="K448" s="2">
        <f>COUNTIFS('Relevant - In CRM valid'!$T$2:$T$4699,$A448,'Relevant - In CRM valid'!$G$2:$G$4699,"UK",'Relevant - In CRM valid'!$M$2:$M$4699,"IT/Systems")+COUNTIFS('Relevant - In CRM unknown'!$T$2:$T$253,$A448,'Relevant - In CRM unknown'!$G$2:$G$253,"UK",'Relevant - In CRM unknown'!$M$2:$M$253,"IT/Systems")+COUNTIFS('Relevant - IN NOW CRM valid'!$T$2:$T$2328,$A448,'Relevant - IN NOW CRM valid'!$G$2:$G$2328,"UK",'Relevant - IN NOW CRM valid'!$M$2:$M$2328,"IT/Systems")+COUNTIFS('Relevant - IN NOW CRM unknown'!$T$2:$T$1227,$A448,'Relevant - IN NOW CRM unknown'!$G$2:$G$1227,"UK",'Relevant - IN NOW CRM unknown'!$M$2:$M$1227,"IT/Systems")+COUNTIFS('Relevant - Not CRM not valid'!$T$2:$T$416,$A448,'Relevant - Not CRM not valid'!$G$2:$G$416,"UK",'Relevant - Not CRM not valid'!$M$2:$M$416,"IT/Systems")+COUNTIFS('Relevant - In CRM not valid'!$T$2:$T$46,$A448,'Relevant - In CRM not valid'!$G$2:$G$46,"UK",'Relevant - In CRM not valid'!$M$2:$M$46,"IT/Systems")</f>
        <v>0</v>
      </c>
      <c r="L448" s="2">
        <f>COUNTIFS('Relevant - In CRM valid'!$T$2:$T$4699,$A448,'Relevant - In CRM valid'!$G$2:$G$4699,"UK",'Relevant - In CRM valid'!$M$2:$M$4699,"")+COUNTIFS('Relevant - In CRM unknown'!$T$2:$T$253,$A448,'Relevant - In CRM unknown'!$G$2:$G$253,"UK",'Relevant - In CRM unknown'!$M$2:$M$253,"")+COUNTIFS('Relevant - IN NOW CRM valid'!$T$2:$T$2328,$A448,'Relevant - IN NOW CRM valid'!$G$2:$G$2328,"UK",'Relevant - IN NOW CRM valid'!$M$2:$M$2328,"")+COUNTIFS('Relevant - IN NOW CRM unknown'!$T$2:$T$1227,$A448,'Relevant - IN NOW CRM unknown'!$G$2:$G$1227,"UK",'Relevant - IN NOW CRM unknown'!$M$2:$M$1227,"")+COUNTIFS('Relevant - Not CRM not valid'!$T$2:$T$416,$A448,'Relevant - Not CRM not valid'!$G$2:$G$416,"UK",'Relevant - Not CRM not valid'!$M$2:$M$416,"")+COUNTIFS('Relevant - In CRM not valid'!$T$2:$T$46,$A448,'Relevant - In CRM not valid'!$G$2:$G$46,"UK",'Relevant - In CRM not valid'!$M$2:$M$46,"")</f>
        <v>0</v>
      </c>
      <c r="M448" s="2">
        <f t="shared" si="12"/>
        <v>1</v>
      </c>
      <c r="N448" s="2">
        <f>COUNTIFS('Relevant - In CRM valid'!$T$2:$T$4699,$A448,'Relevant - In CRM valid'!$G$2:$G$4699,"UK",'Relevant - In CRM valid'!$Q$2:$Q$4699,"valid")+COUNTIFS('Relevant - In CRM unknown'!$T$2:$T$253,$A448,'Relevant - In CRM unknown'!$G$2:$G$253,"UK",'Relevant - In CRM unknown'!$Q$2:$Q$253,"valid")+COUNTIFS('Relevant - IN NOW CRM valid'!$T$2:$T$2328,$A448,'Relevant - IN NOW CRM valid'!$G$2:$G$2328,"UK",'Relevant - IN NOW CRM valid'!$Q$2:$Q$2328,"valid")+COUNTIFS('Relevant - IN NOW CRM unknown'!$T$2:$T$1227,$A448,'Relevant - IN NOW CRM unknown'!$G$2:$G$1227,"UK",'Relevant - IN NOW CRM unknown'!$Q$2:$Q$1227,"valid")+COUNTIFS('Relevant - Not CRM not valid'!$T$2:$T$416,$A448,'Relevant - Not CRM not valid'!$G$2:$G$416,"UK",'Relevant - Not CRM not valid'!$Q$2:$Q$416,"valid")+COUNTIFS('Relevant - In CRM not valid'!$T$2:$T$46,$A448,'Relevant - In CRM not valid'!$G$2:$G$46,"UK",'Relevant - In CRM not valid'!$Q$2:$Q$46,"valid")</f>
        <v>0</v>
      </c>
      <c r="O448" s="2" t="str">
        <f t="shared" si="13"/>
        <v>Finance  IT/Systems</v>
      </c>
    </row>
    <row r="449" spans="1:15" ht="15" customHeight="1">
      <c r="A449" s="2" t="s">
        <v>1005</v>
      </c>
      <c r="B449" s="2" t="s">
        <v>1006</v>
      </c>
      <c r="C449" s="2" t="s">
        <v>1570</v>
      </c>
      <c r="D449" s="2" t="str">
        <f>IFERROR(INDEX('UK Target Institutions'!$D$2:$D$727,MATCH($A449,'UK Target Institutions'!$A$2:$A$727,0)),"")</f>
        <v>Yes</v>
      </c>
      <c r="E449" s="2">
        <f>COUNTIFS('Relevant - In CRM valid'!$T$2:$T$4699,$A449,'Relevant - In CRM valid'!$G$2:$G$4699,"UK")+COUNTIFS('Relevant - In CRM unknown'!$T$2:$T$253,$A449,'Relevant - In CRM unknown'!$G$2:$G$253,"UK")+COUNTIFS('Relevant - IN NOW CRM valid'!$T$2:$T$2328,$A449,'Relevant - IN NOW CRM valid'!$G$2:$G$2328,"UK")+COUNTIFS('Relevant - IN NOW CRM unknown'!$T$2:$T$1227,$A449,'Relevant - IN NOW CRM unknown'!$G$2:$G$1227,"UK")+COUNTIFS('Relevant - Not CRM not valid'!$T$2:$T$416,$A449,'Relevant - Not CRM not valid'!$G$2:$G$416,"UK")+COUNTIFS('Relevant - In CRM not valid'!$T$2:$T$46,$A449,'Relevant - In CRM not valid'!$G$2:$G$46,"UK")</f>
        <v>1</v>
      </c>
      <c r="F449" s="2">
        <f>COUNTIFS('Relevant - In CRM valid'!$T$2:$T$4699,$A449,'Relevant - In CRM valid'!$G$2:$G$4699,"UK",'Relevant - In CRM valid'!$M$2:$M$4699,"Research")+COUNTIFS('Relevant - In CRM unknown'!$T$2:$T$253,$A449,'Relevant - In CRM unknown'!$G$2:$G$253,"UK",'Relevant - In CRM unknown'!$M$2:$M$253,"Research")+COUNTIFS('Relevant - IN NOW CRM valid'!$T$2:$T$2328,$A449,'Relevant - IN NOW CRM valid'!$G$2:$G$2328,"UK",'Relevant - IN NOW CRM valid'!$M$2:$M$2328,"Research")+COUNTIFS('Relevant - IN NOW CRM unknown'!$T$2:$T$1227,$A449,'Relevant - IN NOW CRM unknown'!$G$2:$G$1227,"UK",'Relevant - IN NOW CRM unknown'!$M$2:$M$1227,"Research")+COUNTIFS('Relevant - Not CRM not valid'!$T$2:$T$416,$A449,'Relevant - Not CRM not valid'!$G$2:$G$416,"UK",'Relevant - Not CRM not valid'!$M$2:$M$416,"Research")+COUNTIFS('Relevant - In CRM not valid'!$T$2:$T$46,$A449,'Relevant - In CRM not valid'!$G$2:$G$46,"UK",'Relevant - In CRM not valid'!$M$2:$M$46,"Research")</f>
        <v>1</v>
      </c>
      <c r="G449" s="2">
        <f>COUNTIFS('Relevant - In CRM valid'!$T$2:$T$4699,$A449,'Relevant - In CRM valid'!$G$2:$G$4699,"UK",'Relevant - In CRM valid'!$M$2:$M$4699,"Research",'Relevant - In CRM valid'!$R$2:$R$4699,"Senior")+COUNTIFS('Relevant - In CRM unknown'!$T$2:$T$253,$A449,'Relevant - In CRM unknown'!$G$2:$G$253,"UK",'Relevant - In CRM unknown'!$M$2:$M$253,"Research",'Relevant - In CRM unknown'!$R$2:$R$253,"Senior")+COUNTIFS('Relevant - IN NOW CRM valid'!$T$2:$T$2328,$A449,'Relevant - IN NOW CRM valid'!$G$2:$G$2328,"UK",'Relevant - IN NOW CRM valid'!$M$2:$M$2328,"Research",'Relevant - IN NOW CRM valid'!$R$2:$R$2328,"Senior")+COUNTIFS('Relevant - IN NOW CRM unknown'!$T$2:$T$1227,$A449,'Relevant - IN NOW CRM unknown'!$G$2:$G$1227,"UK",'Relevant - IN NOW CRM unknown'!$M$2:$M$1227,"Research",'Relevant - IN NOW CRM unknown'!$R$2:$R$1227,"Senior")+COUNTIFS('Relevant - Not CRM not valid'!$T$2:$T$416,$A449,'Relevant - Not CRM not valid'!$G$2:$G$416,"UK",'Relevant - Not CRM not valid'!$M$2:$M$416,"Research",'Relevant - Not CRM not valid'!$R$2:$R$416,"Senior")+COUNTIFS('Relevant - In CRM not valid'!$T$2:$T$46,$A449,'Relevant - In CRM not valid'!$G$2:$G$46,"UK",'Relevant - In CRM not valid'!$M$2:$M$46,"Research",'Relevant - In CRM not valid'!$R$2:$R$46,"Senior")</f>
        <v>1</v>
      </c>
      <c r="H449" s="2">
        <f>COUNTIFS('Relevant - In CRM valid'!$T$2:$T$4699,$A449,'Relevant - In CRM valid'!$G$2:$G$4699,"UK",'Relevant - In CRM valid'!$M$2:$M$4699,"Research",'Relevant - In CRM valid'!$R$2:$R$4699,"Operational")+COUNTIFS('Relevant - In CRM unknown'!$T$2:$T$253,$A449,'Relevant - In CRM unknown'!$G$2:$G$253,"UK",'Relevant - In CRM unknown'!$M$2:$M$253,"Research",'Relevant - In CRM unknown'!$R$2:$R$253,"Operational")+COUNTIFS('Relevant - IN NOW CRM valid'!$T$2:$T$2328,$A449,'Relevant - IN NOW CRM valid'!$G$2:$G$2328,"UK",'Relevant - IN NOW CRM valid'!$M$2:$M$2328,"Research",'Relevant - IN NOW CRM valid'!$R$2:$R$2328,"Operational")+COUNTIFS('Relevant - IN NOW CRM unknown'!$T$2:$T$1227,$A449,'Relevant - IN NOW CRM unknown'!$G$2:$G$1227,"UK",'Relevant - IN NOW CRM unknown'!$M$2:$M$1227,"Research",'Relevant - IN NOW CRM unknown'!$R$2:$R$1227,"Operational")+COUNTIFS('Relevant - Not CRM not valid'!$T$2:$T$416,$A449,'Relevant - Not CRM not valid'!$G$2:$G$416,"UK",'Relevant - Not CRM not valid'!$M$2:$M$416,"Research",'Relevant - Not CRM not valid'!$R$2:$R$416,"Operational")+COUNTIFS('Relevant - In CRM not valid'!$T$2:$T$46,$A449,'Relevant - In CRM not valid'!$G$2:$G$46,"UK",'Relevant - In CRM not valid'!$M$2:$M$46,"Research",'Relevant - In CRM not valid'!$R$2:$R$46,"Operational")</f>
        <v>0</v>
      </c>
      <c r="I449" s="2">
        <f>COUNTIFS('Relevant - In CRM valid'!$T$2:$T$4699,$A449,'Relevant - In CRM valid'!$G$2:$G$4699,"UK",'Relevant - In CRM valid'!$M$2:$M$4699,"Research",'Relevant - In CRM valid'!$R$2:$R$4699,"Academic")+COUNTIFS('Relevant - In CRM unknown'!$T$2:$T$253,$A449,'Relevant - In CRM unknown'!$G$2:$G$253,"UK",'Relevant - In CRM unknown'!$M$2:$M$253,"Research",'Relevant - In CRM unknown'!$R$2:$R$253,"Academic")+COUNTIFS('Relevant - IN NOW CRM valid'!$T$2:$T$2328,$A449,'Relevant - IN NOW CRM valid'!$G$2:$G$2328,"UK",'Relevant - IN NOW CRM valid'!$M$2:$M$2328,"Research",'Relevant - IN NOW CRM valid'!$R$2:$R$2328,"Academic")+COUNTIFS('Relevant - IN NOW CRM unknown'!$T$2:$T$1227,$A449,'Relevant - IN NOW CRM unknown'!$G$2:$G$1227,"UK",'Relevant - IN NOW CRM unknown'!$M$2:$M$1227,"Research",'Relevant - IN NOW CRM unknown'!$R$2:$R$1227,"Academic")+COUNTIFS('Relevant - Not CRM not valid'!$T$2:$T$416,$A449,'Relevant - Not CRM not valid'!$G$2:$G$416,"UK",'Relevant - Not CRM not valid'!$M$2:$M$416,"Research",'Relevant - Not CRM not valid'!$R$2:$R$416,"Academic")+COUNTIFS('Relevant - In CRM not valid'!$T$2:$T$46,$A449,'Relevant - In CRM not valid'!$G$2:$G$46,"UK",'Relevant - In CRM not valid'!$M$2:$M$46,"Research",'Relevant - In CRM not valid'!$R$2:$R$46,"Academic")</f>
        <v>0</v>
      </c>
      <c r="J449" s="2">
        <f>COUNTIFS('Relevant - In CRM valid'!$T$2:$T$4699,$A449,'Relevant - In CRM valid'!$G$2:$G$4699,"UK",'Relevant - In CRM valid'!$M$2:$M$4699,"Finance")+COUNTIFS('Relevant - In CRM unknown'!$T$2:$T$253,$A449,'Relevant - In CRM unknown'!$G$2:$G$253,"UK",'Relevant - In CRM unknown'!$M$2:$M$253,"Finance")+COUNTIFS('Relevant - IN NOW CRM valid'!$T$2:$T$2328,$A449,'Relevant - IN NOW CRM valid'!$G$2:$G$2328,"UK",'Relevant - IN NOW CRM valid'!$M$2:$M$2328,"Finance")+COUNTIFS('Relevant - IN NOW CRM unknown'!$T$2:$T$1227,$A449,'Relevant - IN NOW CRM unknown'!$G$2:$G$1227,"UK",'Relevant - IN NOW CRM unknown'!$M$2:$M$1227,"Finance")+COUNTIFS('Relevant - Not CRM not valid'!$T$2:$T$416,$A449,'Relevant - Not CRM not valid'!$G$2:$G$416,"UK",'Relevant - Not CRM not valid'!$M$2:$M$416,"Finance")+COUNTIFS('Relevant - In CRM not valid'!$T$2:$T$46,$A449,'Relevant - In CRM not valid'!$G$2:$G$46,"UK",'Relevant - In CRM not valid'!$M$2:$M$46,"Finance")</f>
        <v>0</v>
      </c>
      <c r="K449" s="2">
        <f>COUNTIFS('Relevant - In CRM valid'!$T$2:$T$4699,$A449,'Relevant - In CRM valid'!$G$2:$G$4699,"UK",'Relevant - In CRM valid'!$M$2:$M$4699,"IT/Systems")+COUNTIFS('Relevant - In CRM unknown'!$T$2:$T$253,$A449,'Relevant - In CRM unknown'!$G$2:$G$253,"UK",'Relevant - In CRM unknown'!$M$2:$M$253,"IT/Systems")+COUNTIFS('Relevant - IN NOW CRM valid'!$T$2:$T$2328,$A449,'Relevant - IN NOW CRM valid'!$G$2:$G$2328,"UK",'Relevant - IN NOW CRM valid'!$M$2:$M$2328,"IT/Systems")+COUNTIFS('Relevant - IN NOW CRM unknown'!$T$2:$T$1227,$A449,'Relevant - IN NOW CRM unknown'!$G$2:$G$1227,"UK",'Relevant - IN NOW CRM unknown'!$M$2:$M$1227,"IT/Systems")+COUNTIFS('Relevant - Not CRM not valid'!$T$2:$T$416,$A449,'Relevant - Not CRM not valid'!$G$2:$G$416,"UK",'Relevant - Not CRM not valid'!$M$2:$M$416,"IT/Systems")+COUNTIFS('Relevant - In CRM not valid'!$T$2:$T$46,$A449,'Relevant - In CRM not valid'!$G$2:$G$46,"UK",'Relevant - In CRM not valid'!$M$2:$M$46,"IT/Systems")</f>
        <v>0</v>
      </c>
      <c r="L449" s="2">
        <f>COUNTIFS('Relevant - In CRM valid'!$T$2:$T$4699,$A449,'Relevant - In CRM valid'!$G$2:$G$4699,"UK",'Relevant - In CRM valid'!$M$2:$M$4699,"")+COUNTIFS('Relevant - In CRM unknown'!$T$2:$T$253,$A449,'Relevant - In CRM unknown'!$G$2:$G$253,"UK",'Relevant - In CRM unknown'!$M$2:$M$253,"")+COUNTIFS('Relevant - IN NOW CRM valid'!$T$2:$T$2328,$A449,'Relevant - IN NOW CRM valid'!$G$2:$G$2328,"UK",'Relevant - IN NOW CRM valid'!$M$2:$M$2328,"")+COUNTIFS('Relevant - IN NOW CRM unknown'!$T$2:$T$1227,$A449,'Relevant - IN NOW CRM unknown'!$G$2:$G$1227,"UK",'Relevant - IN NOW CRM unknown'!$M$2:$M$1227,"")+COUNTIFS('Relevant - Not CRM not valid'!$T$2:$T$416,$A449,'Relevant - Not CRM not valid'!$G$2:$G$416,"UK",'Relevant - Not CRM not valid'!$M$2:$M$416,"")+COUNTIFS('Relevant - In CRM not valid'!$T$2:$T$46,$A449,'Relevant - In CRM not valid'!$G$2:$G$46,"UK",'Relevant - In CRM not valid'!$M$2:$M$46,"")</f>
        <v>0</v>
      </c>
      <c r="M449" s="2">
        <f t="shared" si="12"/>
        <v>1</v>
      </c>
      <c r="N449" s="2">
        <f>COUNTIFS('Relevant - In CRM valid'!$T$2:$T$4699,$A449,'Relevant - In CRM valid'!$G$2:$G$4699,"UK",'Relevant - In CRM valid'!$Q$2:$Q$4699,"valid")+COUNTIFS('Relevant - In CRM unknown'!$T$2:$T$253,$A449,'Relevant - In CRM unknown'!$G$2:$G$253,"UK",'Relevant - In CRM unknown'!$Q$2:$Q$253,"valid")+COUNTIFS('Relevant - IN NOW CRM valid'!$T$2:$T$2328,$A449,'Relevant - IN NOW CRM valid'!$G$2:$G$2328,"UK",'Relevant - IN NOW CRM valid'!$Q$2:$Q$2328,"valid")+COUNTIFS('Relevant - IN NOW CRM unknown'!$T$2:$T$1227,$A449,'Relevant - IN NOW CRM unknown'!$G$2:$G$1227,"UK",'Relevant - IN NOW CRM unknown'!$Q$2:$Q$1227,"valid")+COUNTIFS('Relevant - Not CRM not valid'!$T$2:$T$416,$A449,'Relevant - Not CRM not valid'!$G$2:$G$416,"UK",'Relevant - Not CRM not valid'!$Q$2:$Q$416,"valid")+COUNTIFS('Relevant - In CRM not valid'!$T$2:$T$46,$A449,'Relevant - In CRM not valid'!$G$2:$G$46,"UK",'Relevant - In CRM not valid'!$Q$2:$Q$46,"valid")</f>
        <v>1</v>
      </c>
      <c r="O449" s="2" t="str">
        <f t="shared" si="13"/>
        <v>Finance  IT/Systems</v>
      </c>
    </row>
    <row r="450" spans="1:15" ht="15" customHeight="1">
      <c r="A450" s="2" t="s">
        <v>1007</v>
      </c>
      <c r="B450" s="2" t="s">
        <v>1008</v>
      </c>
      <c r="C450" s="2" t="s">
        <v>1570</v>
      </c>
      <c r="D450" s="2" t="str">
        <f>IFERROR(INDEX('UK Target Institutions'!$D$2:$D$727,MATCH($A450,'UK Target Institutions'!$A$2:$A$727,0)),"")</f>
        <v>No</v>
      </c>
      <c r="E450" s="2">
        <f>COUNTIFS('Relevant - In CRM valid'!$T$2:$T$4699,$A450,'Relevant - In CRM valid'!$G$2:$G$4699,"UK")+COUNTIFS('Relevant - In CRM unknown'!$T$2:$T$253,$A450,'Relevant - In CRM unknown'!$G$2:$G$253,"UK")+COUNTIFS('Relevant - IN NOW CRM valid'!$T$2:$T$2328,$A450,'Relevant - IN NOW CRM valid'!$G$2:$G$2328,"UK")+COUNTIFS('Relevant - IN NOW CRM unknown'!$T$2:$T$1227,$A450,'Relevant - IN NOW CRM unknown'!$G$2:$G$1227,"UK")+COUNTIFS('Relevant - Not CRM not valid'!$T$2:$T$416,$A450,'Relevant - Not CRM not valid'!$G$2:$G$416,"UK")+COUNTIFS('Relevant - In CRM not valid'!$T$2:$T$46,$A450,'Relevant - In CRM not valid'!$G$2:$G$46,"UK")</f>
        <v>1</v>
      </c>
      <c r="F450" s="2">
        <f>COUNTIFS('Relevant - In CRM valid'!$T$2:$T$4699,$A450,'Relevant - In CRM valid'!$G$2:$G$4699,"UK",'Relevant - In CRM valid'!$M$2:$M$4699,"Research")+COUNTIFS('Relevant - In CRM unknown'!$T$2:$T$253,$A450,'Relevant - In CRM unknown'!$G$2:$G$253,"UK",'Relevant - In CRM unknown'!$M$2:$M$253,"Research")+COUNTIFS('Relevant - IN NOW CRM valid'!$T$2:$T$2328,$A450,'Relevant - IN NOW CRM valid'!$G$2:$G$2328,"UK",'Relevant - IN NOW CRM valid'!$M$2:$M$2328,"Research")+COUNTIFS('Relevant - IN NOW CRM unknown'!$T$2:$T$1227,$A450,'Relevant - IN NOW CRM unknown'!$G$2:$G$1227,"UK",'Relevant - IN NOW CRM unknown'!$M$2:$M$1227,"Research")+COUNTIFS('Relevant - Not CRM not valid'!$T$2:$T$416,$A450,'Relevant - Not CRM not valid'!$G$2:$G$416,"UK",'Relevant - Not CRM not valid'!$M$2:$M$416,"Research")+COUNTIFS('Relevant - In CRM not valid'!$T$2:$T$46,$A450,'Relevant - In CRM not valid'!$G$2:$G$46,"UK",'Relevant - In CRM not valid'!$M$2:$M$46,"Research")</f>
        <v>0</v>
      </c>
      <c r="G450" s="2">
        <f>COUNTIFS('Relevant - In CRM valid'!$T$2:$T$4699,$A450,'Relevant - In CRM valid'!$G$2:$G$4699,"UK",'Relevant - In CRM valid'!$M$2:$M$4699,"Research",'Relevant - In CRM valid'!$R$2:$R$4699,"Senior")+COUNTIFS('Relevant - In CRM unknown'!$T$2:$T$253,$A450,'Relevant - In CRM unknown'!$G$2:$G$253,"UK",'Relevant - In CRM unknown'!$M$2:$M$253,"Research",'Relevant - In CRM unknown'!$R$2:$R$253,"Senior")+COUNTIFS('Relevant - IN NOW CRM valid'!$T$2:$T$2328,$A450,'Relevant - IN NOW CRM valid'!$G$2:$G$2328,"UK",'Relevant - IN NOW CRM valid'!$M$2:$M$2328,"Research",'Relevant - IN NOW CRM valid'!$R$2:$R$2328,"Senior")+COUNTIFS('Relevant - IN NOW CRM unknown'!$T$2:$T$1227,$A450,'Relevant - IN NOW CRM unknown'!$G$2:$G$1227,"UK",'Relevant - IN NOW CRM unknown'!$M$2:$M$1227,"Research",'Relevant - IN NOW CRM unknown'!$R$2:$R$1227,"Senior")+COUNTIFS('Relevant - Not CRM not valid'!$T$2:$T$416,$A450,'Relevant - Not CRM not valid'!$G$2:$G$416,"UK",'Relevant - Not CRM not valid'!$M$2:$M$416,"Research",'Relevant - Not CRM not valid'!$R$2:$R$416,"Senior")+COUNTIFS('Relevant - In CRM not valid'!$T$2:$T$46,$A450,'Relevant - In CRM not valid'!$G$2:$G$46,"UK",'Relevant - In CRM not valid'!$M$2:$M$46,"Research",'Relevant - In CRM not valid'!$R$2:$R$46,"Senior")</f>
        <v>0</v>
      </c>
      <c r="H450" s="2">
        <f>COUNTIFS('Relevant - In CRM valid'!$T$2:$T$4699,$A450,'Relevant - In CRM valid'!$G$2:$G$4699,"UK",'Relevant - In CRM valid'!$M$2:$M$4699,"Research",'Relevant - In CRM valid'!$R$2:$R$4699,"Operational")+COUNTIFS('Relevant - In CRM unknown'!$T$2:$T$253,$A450,'Relevant - In CRM unknown'!$G$2:$G$253,"UK",'Relevant - In CRM unknown'!$M$2:$M$253,"Research",'Relevant - In CRM unknown'!$R$2:$R$253,"Operational")+COUNTIFS('Relevant - IN NOW CRM valid'!$T$2:$T$2328,$A450,'Relevant - IN NOW CRM valid'!$G$2:$G$2328,"UK",'Relevant - IN NOW CRM valid'!$M$2:$M$2328,"Research",'Relevant - IN NOW CRM valid'!$R$2:$R$2328,"Operational")+COUNTIFS('Relevant - IN NOW CRM unknown'!$T$2:$T$1227,$A450,'Relevant - IN NOW CRM unknown'!$G$2:$G$1227,"UK",'Relevant - IN NOW CRM unknown'!$M$2:$M$1227,"Research",'Relevant - IN NOW CRM unknown'!$R$2:$R$1227,"Operational")+COUNTIFS('Relevant - Not CRM not valid'!$T$2:$T$416,$A450,'Relevant - Not CRM not valid'!$G$2:$G$416,"UK",'Relevant - Not CRM not valid'!$M$2:$M$416,"Research",'Relevant - Not CRM not valid'!$R$2:$R$416,"Operational")+COUNTIFS('Relevant - In CRM not valid'!$T$2:$T$46,$A450,'Relevant - In CRM not valid'!$G$2:$G$46,"UK",'Relevant - In CRM not valid'!$M$2:$M$46,"Research",'Relevant - In CRM not valid'!$R$2:$R$46,"Operational")</f>
        <v>0</v>
      </c>
      <c r="I450" s="2">
        <f>COUNTIFS('Relevant - In CRM valid'!$T$2:$T$4699,$A450,'Relevant - In CRM valid'!$G$2:$G$4699,"UK",'Relevant - In CRM valid'!$M$2:$M$4699,"Research",'Relevant - In CRM valid'!$R$2:$R$4699,"Academic")+COUNTIFS('Relevant - In CRM unknown'!$T$2:$T$253,$A450,'Relevant - In CRM unknown'!$G$2:$G$253,"UK",'Relevant - In CRM unknown'!$M$2:$M$253,"Research",'Relevant - In CRM unknown'!$R$2:$R$253,"Academic")+COUNTIFS('Relevant - IN NOW CRM valid'!$T$2:$T$2328,$A450,'Relevant - IN NOW CRM valid'!$G$2:$G$2328,"UK",'Relevant - IN NOW CRM valid'!$M$2:$M$2328,"Research",'Relevant - IN NOW CRM valid'!$R$2:$R$2328,"Academic")+COUNTIFS('Relevant - IN NOW CRM unknown'!$T$2:$T$1227,$A450,'Relevant - IN NOW CRM unknown'!$G$2:$G$1227,"UK",'Relevant - IN NOW CRM unknown'!$M$2:$M$1227,"Research",'Relevant - IN NOW CRM unknown'!$R$2:$R$1227,"Academic")+COUNTIFS('Relevant - Not CRM not valid'!$T$2:$T$416,$A450,'Relevant - Not CRM not valid'!$G$2:$G$416,"UK",'Relevant - Not CRM not valid'!$M$2:$M$416,"Research",'Relevant - Not CRM not valid'!$R$2:$R$416,"Academic")+COUNTIFS('Relevant - In CRM not valid'!$T$2:$T$46,$A450,'Relevant - In CRM not valid'!$G$2:$G$46,"UK",'Relevant - In CRM not valid'!$M$2:$M$46,"Research",'Relevant - In CRM not valid'!$R$2:$R$46,"Academic")</f>
        <v>0</v>
      </c>
      <c r="J450" s="2">
        <f>COUNTIFS('Relevant - In CRM valid'!$T$2:$T$4699,$A450,'Relevant - In CRM valid'!$G$2:$G$4699,"UK",'Relevant - In CRM valid'!$M$2:$M$4699,"Finance")+COUNTIFS('Relevant - In CRM unknown'!$T$2:$T$253,$A450,'Relevant - In CRM unknown'!$G$2:$G$253,"UK",'Relevant - In CRM unknown'!$M$2:$M$253,"Finance")+COUNTIFS('Relevant - IN NOW CRM valid'!$T$2:$T$2328,$A450,'Relevant - IN NOW CRM valid'!$G$2:$G$2328,"UK",'Relevant - IN NOW CRM valid'!$M$2:$M$2328,"Finance")+COUNTIFS('Relevant - IN NOW CRM unknown'!$T$2:$T$1227,$A450,'Relevant - IN NOW CRM unknown'!$G$2:$G$1227,"UK",'Relevant - IN NOW CRM unknown'!$M$2:$M$1227,"Finance")+COUNTIFS('Relevant - Not CRM not valid'!$T$2:$T$416,$A450,'Relevant - Not CRM not valid'!$G$2:$G$416,"UK",'Relevant - Not CRM not valid'!$M$2:$M$416,"Finance")+COUNTIFS('Relevant - In CRM not valid'!$T$2:$T$46,$A450,'Relevant - In CRM not valid'!$G$2:$G$46,"UK",'Relevant - In CRM not valid'!$M$2:$M$46,"Finance")</f>
        <v>0</v>
      </c>
      <c r="K450" s="2">
        <f>COUNTIFS('Relevant - In CRM valid'!$T$2:$T$4699,$A450,'Relevant - In CRM valid'!$G$2:$G$4699,"UK",'Relevant - In CRM valid'!$M$2:$M$4699,"IT/Systems")+COUNTIFS('Relevant - In CRM unknown'!$T$2:$T$253,$A450,'Relevant - In CRM unknown'!$G$2:$G$253,"UK",'Relevant - In CRM unknown'!$M$2:$M$253,"IT/Systems")+COUNTIFS('Relevant - IN NOW CRM valid'!$T$2:$T$2328,$A450,'Relevant - IN NOW CRM valid'!$G$2:$G$2328,"UK",'Relevant - IN NOW CRM valid'!$M$2:$M$2328,"IT/Systems")+COUNTIFS('Relevant - IN NOW CRM unknown'!$T$2:$T$1227,$A450,'Relevant - IN NOW CRM unknown'!$G$2:$G$1227,"UK",'Relevant - IN NOW CRM unknown'!$M$2:$M$1227,"IT/Systems")+COUNTIFS('Relevant - Not CRM not valid'!$T$2:$T$416,$A450,'Relevant - Not CRM not valid'!$G$2:$G$416,"UK",'Relevant - Not CRM not valid'!$M$2:$M$416,"IT/Systems")+COUNTIFS('Relevant - In CRM not valid'!$T$2:$T$46,$A450,'Relevant - In CRM not valid'!$G$2:$G$46,"UK",'Relevant - In CRM not valid'!$M$2:$M$46,"IT/Systems")</f>
        <v>1</v>
      </c>
      <c r="L450" s="2">
        <f>COUNTIFS('Relevant - In CRM valid'!$T$2:$T$4699,$A450,'Relevant - In CRM valid'!$G$2:$G$4699,"UK",'Relevant - In CRM valid'!$M$2:$M$4699,"")+COUNTIFS('Relevant - In CRM unknown'!$T$2:$T$253,$A450,'Relevant - In CRM unknown'!$G$2:$G$253,"UK",'Relevant - In CRM unknown'!$M$2:$M$253,"")+COUNTIFS('Relevant - IN NOW CRM valid'!$T$2:$T$2328,$A450,'Relevant - IN NOW CRM valid'!$G$2:$G$2328,"UK",'Relevant - IN NOW CRM valid'!$M$2:$M$2328,"")+COUNTIFS('Relevant - IN NOW CRM unknown'!$T$2:$T$1227,$A450,'Relevant - IN NOW CRM unknown'!$G$2:$G$1227,"UK",'Relevant - IN NOW CRM unknown'!$M$2:$M$1227,"")+COUNTIFS('Relevant - Not CRM not valid'!$T$2:$T$416,$A450,'Relevant - Not CRM not valid'!$G$2:$G$416,"UK",'Relevant - Not CRM not valid'!$M$2:$M$416,"")+COUNTIFS('Relevant - In CRM not valid'!$T$2:$T$46,$A450,'Relevant - In CRM not valid'!$G$2:$G$46,"UK",'Relevant - In CRM not valid'!$M$2:$M$46,"")</f>
        <v>0</v>
      </c>
      <c r="M450" s="2">
        <f t="shared" ref="M450:M513" si="14">(F450&gt;0)+(J450&gt;0)+(K450&gt;0)</f>
        <v>1</v>
      </c>
      <c r="N450" s="2">
        <f>COUNTIFS('Relevant - In CRM valid'!$T$2:$T$4699,$A450,'Relevant - In CRM valid'!$G$2:$G$4699,"UK",'Relevant - In CRM valid'!$Q$2:$Q$4699,"valid")+COUNTIFS('Relevant - In CRM unknown'!$T$2:$T$253,$A450,'Relevant - In CRM unknown'!$G$2:$G$253,"UK",'Relevant - In CRM unknown'!$Q$2:$Q$253,"valid")+COUNTIFS('Relevant - IN NOW CRM valid'!$T$2:$T$2328,$A450,'Relevant - IN NOW CRM valid'!$G$2:$G$2328,"UK",'Relevant - IN NOW CRM valid'!$Q$2:$Q$2328,"valid")+COUNTIFS('Relevant - IN NOW CRM unknown'!$T$2:$T$1227,$A450,'Relevant - IN NOW CRM unknown'!$G$2:$G$1227,"UK",'Relevant - IN NOW CRM unknown'!$Q$2:$Q$1227,"valid")+COUNTIFS('Relevant - Not CRM not valid'!$T$2:$T$416,$A450,'Relevant - Not CRM not valid'!$G$2:$G$416,"UK",'Relevant - Not CRM not valid'!$Q$2:$Q$416,"valid")+COUNTIFS('Relevant - In CRM not valid'!$T$2:$T$46,$A450,'Relevant - In CRM not valid'!$G$2:$G$46,"UK",'Relevant - In CRM not valid'!$Q$2:$Q$46,"valid")</f>
        <v>1</v>
      </c>
      <c r="O450" s="2" t="str">
        <f t="shared" ref="O450:O513" si="15">IF(F450=0,"Research  ","")&amp;IF(J450=0,"Finance  ","")&amp;IF(K450=0,"IT/Systems","")</f>
        <v xml:space="preserve">Research  Finance  </v>
      </c>
    </row>
    <row r="451" spans="1:15" ht="15" customHeight="1">
      <c r="A451" s="2" t="s">
        <v>1009</v>
      </c>
      <c r="B451" s="2" t="s">
        <v>1010</v>
      </c>
      <c r="C451" s="2" t="s">
        <v>1570</v>
      </c>
      <c r="D451" s="2" t="str">
        <f>IFERROR(INDEX('UK Target Institutions'!$D$2:$D$727,MATCH($A451,'UK Target Institutions'!$A$2:$A$727,0)),"")</f>
        <v>No</v>
      </c>
      <c r="E451" s="2">
        <f>COUNTIFS('Relevant - In CRM valid'!$T$2:$T$4699,$A451,'Relevant - In CRM valid'!$G$2:$G$4699,"UK")+COUNTIFS('Relevant - In CRM unknown'!$T$2:$T$253,$A451,'Relevant - In CRM unknown'!$G$2:$G$253,"UK")+COUNTIFS('Relevant - IN NOW CRM valid'!$T$2:$T$2328,$A451,'Relevant - IN NOW CRM valid'!$G$2:$G$2328,"UK")+COUNTIFS('Relevant - IN NOW CRM unknown'!$T$2:$T$1227,$A451,'Relevant - IN NOW CRM unknown'!$G$2:$G$1227,"UK")+COUNTIFS('Relevant - Not CRM not valid'!$T$2:$T$416,$A451,'Relevant - Not CRM not valid'!$G$2:$G$416,"UK")+COUNTIFS('Relevant - In CRM not valid'!$T$2:$T$46,$A451,'Relevant - In CRM not valid'!$G$2:$G$46,"UK")</f>
        <v>1</v>
      </c>
      <c r="F451" s="2">
        <f>COUNTIFS('Relevant - In CRM valid'!$T$2:$T$4699,$A451,'Relevant - In CRM valid'!$G$2:$G$4699,"UK",'Relevant - In CRM valid'!$M$2:$M$4699,"Research")+COUNTIFS('Relevant - In CRM unknown'!$T$2:$T$253,$A451,'Relevant - In CRM unknown'!$G$2:$G$253,"UK",'Relevant - In CRM unknown'!$M$2:$M$253,"Research")+COUNTIFS('Relevant - IN NOW CRM valid'!$T$2:$T$2328,$A451,'Relevant - IN NOW CRM valid'!$G$2:$G$2328,"UK",'Relevant - IN NOW CRM valid'!$M$2:$M$2328,"Research")+COUNTIFS('Relevant - IN NOW CRM unknown'!$T$2:$T$1227,$A451,'Relevant - IN NOW CRM unknown'!$G$2:$G$1227,"UK",'Relevant - IN NOW CRM unknown'!$M$2:$M$1227,"Research")+COUNTIFS('Relevant - Not CRM not valid'!$T$2:$T$416,$A451,'Relevant - Not CRM not valid'!$G$2:$G$416,"UK",'Relevant - Not CRM not valid'!$M$2:$M$416,"Research")+COUNTIFS('Relevant - In CRM not valid'!$T$2:$T$46,$A451,'Relevant - In CRM not valid'!$G$2:$G$46,"UK",'Relevant - In CRM not valid'!$M$2:$M$46,"Research")</f>
        <v>1</v>
      </c>
      <c r="G451" s="2">
        <f>COUNTIFS('Relevant - In CRM valid'!$T$2:$T$4699,$A451,'Relevant - In CRM valid'!$G$2:$G$4699,"UK",'Relevant - In CRM valid'!$M$2:$M$4699,"Research",'Relevant - In CRM valid'!$R$2:$R$4699,"Senior")+COUNTIFS('Relevant - In CRM unknown'!$T$2:$T$253,$A451,'Relevant - In CRM unknown'!$G$2:$G$253,"UK",'Relevant - In CRM unknown'!$M$2:$M$253,"Research",'Relevant - In CRM unknown'!$R$2:$R$253,"Senior")+COUNTIFS('Relevant - IN NOW CRM valid'!$T$2:$T$2328,$A451,'Relevant - IN NOW CRM valid'!$G$2:$G$2328,"UK",'Relevant - IN NOW CRM valid'!$M$2:$M$2328,"Research",'Relevant - IN NOW CRM valid'!$R$2:$R$2328,"Senior")+COUNTIFS('Relevant - IN NOW CRM unknown'!$T$2:$T$1227,$A451,'Relevant - IN NOW CRM unknown'!$G$2:$G$1227,"UK",'Relevant - IN NOW CRM unknown'!$M$2:$M$1227,"Research",'Relevant - IN NOW CRM unknown'!$R$2:$R$1227,"Senior")+COUNTIFS('Relevant - Not CRM not valid'!$T$2:$T$416,$A451,'Relevant - Not CRM not valid'!$G$2:$G$416,"UK",'Relevant - Not CRM not valid'!$M$2:$M$416,"Research",'Relevant - Not CRM not valid'!$R$2:$R$416,"Senior")+COUNTIFS('Relevant - In CRM not valid'!$T$2:$T$46,$A451,'Relevant - In CRM not valid'!$G$2:$G$46,"UK",'Relevant - In CRM not valid'!$M$2:$M$46,"Research",'Relevant - In CRM not valid'!$R$2:$R$46,"Senior")</f>
        <v>1</v>
      </c>
      <c r="H451" s="2">
        <f>COUNTIFS('Relevant - In CRM valid'!$T$2:$T$4699,$A451,'Relevant - In CRM valid'!$G$2:$G$4699,"UK",'Relevant - In CRM valid'!$M$2:$M$4699,"Research",'Relevant - In CRM valid'!$R$2:$R$4699,"Operational")+COUNTIFS('Relevant - In CRM unknown'!$T$2:$T$253,$A451,'Relevant - In CRM unknown'!$G$2:$G$253,"UK",'Relevant - In CRM unknown'!$M$2:$M$253,"Research",'Relevant - In CRM unknown'!$R$2:$R$253,"Operational")+COUNTIFS('Relevant - IN NOW CRM valid'!$T$2:$T$2328,$A451,'Relevant - IN NOW CRM valid'!$G$2:$G$2328,"UK",'Relevant - IN NOW CRM valid'!$M$2:$M$2328,"Research",'Relevant - IN NOW CRM valid'!$R$2:$R$2328,"Operational")+COUNTIFS('Relevant - IN NOW CRM unknown'!$T$2:$T$1227,$A451,'Relevant - IN NOW CRM unknown'!$G$2:$G$1227,"UK",'Relevant - IN NOW CRM unknown'!$M$2:$M$1227,"Research",'Relevant - IN NOW CRM unknown'!$R$2:$R$1227,"Operational")+COUNTIFS('Relevant - Not CRM not valid'!$T$2:$T$416,$A451,'Relevant - Not CRM not valid'!$G$2:$G$416,"UK",'Relevant - Not CRM not valid'!$M$2:$M$416,"Research",'Relevant - Not CRM not valid'!$R$2:$R$416,"Operational")+COUNTIFS('Relevant - In CRM not valid'!$T$2:$T$46,$A451,'Relevant - In CRM not valid'!$G$2:$G$46,"UK",'Relevant - In CRM not valid'!$M$2:$M$46,"Research",'Relevant - In CRM not valid'!$R$2:$R$46,"Operational")</f>
        <v>0</v>
      </c>
      <c r="I451" s="2">
        <f>COUNTIFS('Relevant - In CRM valid'!$T$2:$T$4699,$A451,'Relevant - In CRM valid'!$G$2:$G$4699,"UK",'Relevant - In CRM valid'!$M$2:$M$4699,"Research",'Relevant - In CRM valid'!$R$2:$R$4699,"Academic")+COUNTIFS('Relevant - In CRM unknown'!$T$2:$T$253,$A451,'Relevant - In CRM unknown'!$G$2:$G$253,"UK",'Relevant - In CRM unknown'!$M$2:$M$253,"Research",'Relevant - In CRM unknown'!$R$2:$R$253,"Academic")+COUNTIFS('Relevant - IN NOW CRM valid'!$T$2:$T$2328,$A451,'Relevant - IN NOW CRM valid'!$G$2:$G$2328,"UK",'Relevant - IN NOW CRM valid'!$M$2:$M$2328,"Research",'Relevant - IN NOW CRM valid'!$R$2:$R$2328,"Academic")+COUNTIFS('Relevant - IN NOW CRM unknown'!$T$2:$T$1227,$A451,'Relevant - IN NOW CRM unknown'!$G$2:$G$1227,"UK",'Relevant - IN NOW CRM unknown'!$M$2:$M$1227,"Research",'Relevant - IN NOW CRM unknown'!$R$2:$R$1227,"Academic")+COUNTIFS('Relevant - Not CRM not valid'!$T$2:$T$416,$A451,'Relevant - Not CRM not valid'!$G$2:$G$416,"UK",'Relevant - Not CRM not valid'!$M$2:$M$416,"Research",'Relevant - Not CRM not valid'!$R$2:$R$416,"Academic")+COUNTIFS('Relevant - In CRM not valid'!$T$2:$T$46,$A451,'Relevant - In CRM not valid'!$G$2:$G$46,"UK",'Relevant - In CRM not valid'!$M$2:$M$46,"Research",'Relevant - In CRM not valid'!$R$2:$R$46,"Academic")</f>
        <v>0</v>
      </c>
      <c r="J451" s="2">
        <f>COUNTIFS('Relevant - In CRM valid'!$T$2:$T$4699,$A451,'Relevant - In CRM valid'!$G$2:$G$4699,"UK",'Relevant - In CRM valid'!$M$2:$M$4699,"Finance")+COUNTIFS('Relevant - In CRM unknown'!$T$2:$T$253,$A451,'Relevant - In CRM unknown'!$G$2:$G$253,"UK",'Relevant - In CRM unknown'!$M$2:$M$253,"Finance")+COUNTIFS('Relevant - IN NOW CRM valid'!$T$2:$T$2328,$A451,'Relevant - IN NOW CRM valid'!$G$2:$G$2328,"UK",'Relevant - IN NOW CRM valid'!$M$2:$M$2328,"Finance")+COUNTIFS('Relevant - IN NOW CRM unknown'!$T$2:$T$1227,$A451,'Relevant - IN NOW CRM unknown'!$G$2:$G$1227,"UK",'Relevant - IN NOW CRM unknown'!$M$2:$M$1227,"Finance")+COUNTIFS('Relevant - Not CRM not valid'!$T$2:$T$416,$A451,'Relevant - Not CRM not valid'!$G$2:$G$416,"UK",'Relevant - Not CRM not valid'!$M$2:$M$416,"Finance")+COUNTIFS('Relevant - In CRM not valid'!$T$2:$T$46,$A451,'Relevant - In CRM not valid'!$G$2:$G$46,"UK",'Relevant - In CRM not valid'!$M$2:$M$46,"Finance")</f>
        <v>0</v>
      </c>
      <c r="K451" s="2">
        <f>COUNTIFS('Relevant - In CRM valid'!$T$2:$T$4699,$A451,'Relevant - In CRM valid'!$G$2:$G$4699,"UK",'Relevant - In CRM valid'!$M$2:$M$4699,"IT/Systems")+COUNTIFS('Relevant - In CRM unknown'!$T$2:$T$253,$A451,'Relevant - In CRM unknown'!$G$2:$G$253,"UK",'Relevant - In CRM unknown'!$M$2:$M$253,"IT/Systems")+COUNTIFS('Relevant - IN NOW CRM valid'!$T$2:$T$2328,$A451,'Relevant - IN NOW CRM valid'!$G$2:$G$2328,"UK",'Relevant - IN NOW CRM valid'!$M$2:$M$2328,"IT/Systems")+COUNTIFS('Relevant - IN NOW CRM unknown'!$T$2:$T$1227,$A451,'Relevant - IN NOW CRM unknown'!$G$2:$G$1227,"UK",'Relevant - IN NOW CRM unknown'!$M$2:$M$1227,"IT/Systems")+COUNTIFS('Relevant - Not CRM not valid'!$T$2:$T$416,$A451,'Relevant - Not CRM not valid'!$G$2:$G$416,"UK",'Relevant - Not CRM not valid'!$M$2:$M$416,"IT/Systems")+COUNTIFS('Relevant - In CRM not valid'!$T$2:$T$46,$A451,'Relevant - In CRM not valid'!$G$2:$G$46,"UK",'Relevant - In CRM not valid'!$M$2:$M$46,"IT/Systems")</f>
        <v>0</v>
      </c>
      <c r="L451" s="2">
        <f>COUNTIFS('Relevant - In CRM valid'!$T$2:$T$4699,$A451,'Relevant - In CRM valid'!$G$2:$G$4699,"UK",'Relevant - In CRM valid'!$M$2:$M$4699,"")+COUNTIFS('Relevant - In CRM unknown'!$T$2:$T$253,$A451,'Relevant - In CRM unknown'!$G$2:$G$253,"UK",'Relevant - In CRM unknown'!$M$2:$M$253,"")+COUNTIFS('Relevant - IN NOW CRM valid'!$T$2:$T$2328,$A451,'Relevant - IN NOW CRM valid'!$G$2:$G$2328,"UK",'Relevant - IN NOW CRM valid'!$M$2:$M$2328,"")+COUNTIFS('Relevant - IN NOW CRM unknown'!$T$2:$T$1227,$A451,'Relevant - IN NOW CRM unknown'!$G$2:$G$1227,"UK",'Relevant - IN NOW CRM unknown'!$M$2:$M$1227,"")+COUNTIFS('Relevant - Not CRM not valid'!$T$2:$T$416,$A451,'Relevant - Not CRM not valid'!$G$2:$G$416,"UK",'Relevant - Not CRM not valid'!$M$2:$M$416,"")+COUNTIFS('Relevant - In CRM not valid'!$T$2:$T$46,$A451,'Relevant - In CRM not valid'!$G$2:$G$46,"UK",'Relevant - In CRM not valid'!$M$2:$M$46,"")</f>
        <v>0</v>
      </c>
      <c r="M451" s="2">
        <f t="shared" si="14"/>
        <v>1</v>
      </c>
      <c r="N451" s="2">
        <f>COUNTIFS('Relevant - In CRM valid'!$T$2:$T$4699,$A451,'Relevant - In CRM valid'!$G$2:$G$4699,"UK",'Relevant - In CRM valid'!$Q$2:$Q$4699,"valid")+COUNTIFS('Relevant - In CRM unknown'!$T$2:$T$253,$A451,'Relevant - In CRM unknown'!$G$2:$G$253,"UK",'Relevant - In CRM unknown'!$Q$2:$Q$253,"valid")+COUNTIFS('Relevant - IN NOW CRM valid'!$T$2:$T$2328,$A451,'Relevant - IN NOW CRM valid'!$G$2:$G$2328,"UK",'Relevant - IN NOW CRM valid'!$Q$2:$Q$2328,"valid")+COUNTIFS('Relevant - IN NOW CRM unknown'!$T$2:$T$1227,$A451,'Relevant - IN NOW CRM unknown'!$G$2:$G$1227,"UK",'Relevant - IN NOW CRM unknown'!$Q$2:$Q$1227,"valid")+COUNTIFS('Relevant - Not CRM not valid'!$T$2:$T$416,$A451,'Relevant - Not CRM not valid'!$G$2:$G$416,"UK",'Relevant - Not CRM not valid'!$Q$2:$Q$416,"valid")+COUNTIFS('Relevant - In CRM not valid'!$T$2:$T$46,$A451,'Relevant - In CRM not valid'!$G$2:$G$46,"UK",'Relevant - In CRM not valid'!$Q$2:$Q$46,"valid")</f>
        <v>1</v>
      </c>
      <c r="O451" s="2" t="str">
        <f t="shared" si="15"/>
        <v>Finance  IT/Systems</v>
      </c>
    </row>
    <row r="452" spans="1:15" ht="15" customHeight="1">
      <c r="A452" s="2" t="s">
        <v>1011</v>
      </c>
      <c r="B452" s="2" t="s">
        <v>1012</v>
      </c>
      <c r="C452" s="2" t="s">
        <v>1570</v>
      </c>
      <c r="D452" s="2" t="str">
        <f>IFERROR(INDEX('UK Target Institutions'!$D$2:$D$727,MATCH($A452,'UK Target Institutions'!$A$2:$A$727,0)),"")</f>
        <v>No</v>
      </c>
      <c r="E452" s="2">
        <f>COUNTIFS('Relevant - In CRM valid'!$T$2:$T$4699,$A452,'Relevant - In CRM valid'!$G$2:$G$4699,"UK")+COUNTIFS('Relevant - In CRM unknown'!$T$2:$T$253,$A452,'Relevant - In CRM unknown'!$G$2:$G$253,"UK")+COUNTIFS('Relevant - IN NOW CRM valid'!$T$2:$T$2328,$A452,'Relevant - IN NOW CRM valid'!$G$2:$G$2328,"UK")+COUNTIFS('Relevant - IN NOW CRM unknown'!$T$2:$T$1227,$A452,'Relevant - IN NOW CRM unknown'!$G$2:$G$1227,"UK")+COUNTIFS('Relevant - Not CRM not valid'!$T$2:$T$416,$A452,'Relevant - Not CRM not valid'!$G$2:$G$416,"UK")+COUNTIFS('Relevant - In CRM not valid'!$T$2:$T$46,$A452,'Relevant - In CRM not valid'!$G$2:$G$46,"UK")</f>
        <v>1</v>
      </c>
      <c r="F452" s="2">
        <f>COUNTIFS('Relevant - In CRM valid'!$T$2:$T$4699,$A452,'Relevant - In CRM valid'!$G$2:$G$4699,"UK",'Relevant - In CRM valid'!$M$2:$M$4699,"Research")+COUNTIFS('Relevant - In CRM unknown'!$T$2:$T$253,$A452,'Relevant - In CRM unknown'!$G$2:$G$253,"UK",'Relevant - In CRM unknown'!$M$2:$M$253,"Research")+COUNTIFS('Relevant - IN NOW CRM valid'!$T$2:$T$2328,$A452,'Relevant - IN NOW CRM valid'!$G$2:$G$2328,"UK",'Relevant - IN NOW CRM valid'!$M$2:$M$2328,"Research")+COUNTIFS('Relevant - IN NOW CRM unknown'!$T$2:$T$1227,$A452,'Relevant - IN NOW CRM unknown'!$G$2:$G$1227,"UK",'Relevant - IN NOW CRM unknown'!$M$2:$M$1227,"Research")+COUNTIFS('Relevant - Not CRM not valid'!$T$2:$T$416,$A452,'Relevant - Not CRM not valid'!$G$2:$G$416,"UK",'Relevant - Not CRM not valid'!$M$2:$M$416,"Research")+COUNTIFS('Relevant - In CRM not valid'!$T$2:$T$46,$A452,'Relevant - In CRM not valid'!$G$2:$G$46,"UK",'Relevant - In CRM not valid'!$M$2:$M$46,"Research")</f>
        <v>1</v>
      </c>
      <c r="G452" s="2">
        <f>COUNTIFS('Relevant - In CRM valid'!$T$2:$T$4699,$A452,'Relevant - In CRM valid'!$G$2:$G$4699,"UK",'Relevant - In CRM valid'!$M$2:$M$4699,"Research",'Relevant - In CRM valid'!$R$2:$R$4699,"Senior")+COUNTIFS('Relevant - In CRM unknown'!$T$2:$T$253,$A452,'Relevant - In CRM unknown'!$G$2:$G$253,"UK",'Relevant - In CRM unknown'!$M$2:$M$253,"Research",'Relevant - In CRM unknown'!$R$2:$R$253,"Senior")+COUNTIFS('Relevant - IN NOW CRM valid'!$T$2:$T$2328,$A452,'Relevant - IN NOW CRM valid'!$G$2:$G$2328,"UK",'Relevant - IN NOW CRM valid'!$M$2:$M$2328,"Research",'Relevant - IN NOW CRM valid'!$R$2:$R$2328,"Senior")+COUNTIFS('Relevant - IN NOW CRM unknown'!$T$2:$T$1227,$A452,'Relevant - IN NOW CRM unknown'!$G$2:$G$1227,"UK",'Relevant - IN NOW CRM unknown'!$M$2:$M$1227,"Research",'Relevant - IN NOW CRM unknown'!$R$2:$R$1227,"Senior")+COUNTIFS('Relevant - Not CRM not valid'!$T$2:$T$416,$A452,'Relevant - Not CRM not valid'!$G$2:$G$416,"UK",'Relevant - Not CRM not valid'!$M$2:$M$416,"Research",'Relevant - Not CRM not valid'!$R$2:$R$416,"Senior")+COUNTIFS('Relevant - In CRM not valid'!$T$2:$T$46,$A452,'Relevant - In CRM not valid'!$G$2:$G$46,"UK",'Relevant - In CRM not valid'!$M$2:$M$46,"Research",'Relevant - In CRM not valid'!$R$2:$R$46,"Senior")</f>
        <v>0</v>
      </c>
      <c r="H452" s="2">
        <f>COUNTIFS('Relevant - In CRM valid'!$T$2:$T$4699,$A452,'Relevant - In CRM valid'!$G$2:$G$4699,"UK",'Relevant - In CRM valid'!$M$2:$M$4699,"Research",'Relevant - In CRM valid'!$R$2:$R$4699,"Operational")+COUNTIFS('Relevant - In CRM unknown'!$T$2:$T$253,$A452,'Relevant - In CRM unknown'!$G$2:$G$253,"UK",'Relevant - In CRM unknown'!$M$2:$M$253,"Research",'Relevant - In CRM unknown'!$R$2:$R$253,"Operational")+COUNTIFS('Relevant - IN NOW CRM valid'!$T$2:$T$2328,$A452,'Relevant - IN NOW CRM valid'!$G$2:$G$2328,"UK",'Relevant - IN NOW CRM valid'!$M$2:$M$2328,"Research",'Relevant - IN NOW CRM valid'!$R$2:$R$2328,"Operational")+COUNTIFS('Relevant - IN NOW CRM unknown'!$T$2:$T$1227,$A452,'Relevant - IN NOW CRM unknown'!$G$2:$G$1227,"UK",'Relevant - IN NOW CRM unknown'!$M$2:$M$1227,"Research",'Relevant - IN NOW CRM unknown'!$R$2:$R$1227,"Operational")+COUNTIFS('Relevant - Not CRM not valid'!$T$2:$T$416,$A452,'Relevant - Not CRM not valid'!$G$2:$G$416,"UK",'Relevant - Not CRM not valid'!$M$2:$M$416,"Research",'Relevant - Not CRM not valid'!$R$2:$R$416,"Operational")+COUNTIFS('Relevant - In CRM not valid'!$T$2:$T$46,$A452,'Relevant - In CRM not valid'!$G$2:$G$46,"UK",'Relevant - In CRM not valid'!$M$2:$M$46,"Research",'Relevant - In CRM not valid'!$R$2:$R$46,"Operational")</f>
        <v>0</v>
      </c>
      <c r="I452" s="2">
        <f>COUNTIFS('Relevant - In CRM valid'!$T$2:$T$4699,$A452,'Relevant - In CRM valid'!$G$2:$G$4699,"UK",'Relevant - In CRM valid'!$M$2:$M$4699,"Research",'Relevant - In CRM valid'!$R$2:$R$4699,"Academic")+COUNTIFS('Relevant - In CRM unknown'!$T$2:$T$253,$A452,'Relevant - In CRM unknown'!$G$2:$G$253,"UK",'Relevant - In CRM unknown'!$M$2:$M$253,"Research",'Relevant - In CRM unknown'!$R$2:$R$253,"Academic")+COUNTIFS('Relevant - IN NOW CRM valid'!$T$2:$T$2328,$A452,'Relevant - IN NOW CRM valid'!$G$2:$G$2328,"UK",'Relevant - IN NOW CRM valid'!$M$2:$M$2328,"Research",'Relevant - IN NOW CRM valid'!$R$2:$R$2328,"Academic")+COUNTIFS('Relevant - IN NOW CRM unknown'!$T$2:$T$1227,$A452,'Relevant - IN NOW CRM unknown'!$G$2:$G$1227,"UK",'Relevant - IN NOW CRM unknown'!$M$2:$M$1227,"Research",'Relevant - IN NOW CRM unknown'!$R$2:$R$1227,"Academic")+COUNTIFS('Relevant - Not CRM not valid'!$T$2:$T$416,$A452,'Relevant - Not CRM not valid'!$G$2:$G$416,"UK",'Relevant - Not CRM not valid'!$M$2:$M$416,"Research",'Relevant - Not CRM not valid'!$R$2:$R$416,"Academic")+COUNTIFS('Relevant - In CRM not valid'!$T$2:$T$46,$A452,'Relevant - In CRM not valid'!$G$2:$G$46,"UK",'Relevant - In CRM not valid'!$M$2:$M$46,"Research",'Relevant - In CRM not valid'!$R$2:$R$46,"Academic")</f>
        <v>0</v>
      </c>
      <c r="J452" s="2">
        <f>COUNTIFS('Relevant - In CRM valid'!$T$2:$T$4699,$A452,'Relevant - In CRM valid'!$G$2:$G$4699,"UK",'Relevant - In CRM valid'!$M$2:$M$4699,"Finance")+COUNTIFS('Relevant - In CRM unknown'!$T$2:$T$253,$A452,'Relevant - In CRM unknown'!$G$2:$G$253,"UK",'Relevant - In CRM unknown'!$M$2:$M$253,"Finance")+COUNTIFS('Relevant - IN NOW CRM valid'!$T$2:$T$2328,$A452,'Relevant - IN NOW CRM valid'!$G$2:$G$2328,"UK",'Relevant - IN NOW CRM valid'!$M$2:$M$2328,"Finance")+COUNTIFS('Relevant - IN NOW CRM unknown'!$T$2:$T$1227,$A452,'Relevant - IN NOW CRM unknown'!$G$2:$G$1227,"UK",'Relevant - IN NOW CRM unknown'!$M$2:$M$1227,"Finance")+COUNTIFS('Relevant - Not CRM not valid'!$T$2:$T$416,$A452,'Relevant - Not CRM not valid'!$G$2:$G$416,"UK",'Relevant - Not CRM not valid'!$M$2:$M$416,"Finance")+COUNTIFS('Relevant - In CRM not valid'!$T$2:$T$46,$A452,'Relevant - In CRM not valid'!$G$2:$G$46,"UK",'Relevant - In CRM not valid'!$M$2:$M$46,"Finance")</f>
        <v>0</v>
      </c>
      <c r="K452" s="2">
        <f>COUNTIFS('Relevant - In CRM valid'!$T$2:$T$4699,$A452,'Relevant - In CRM valid'!$G$2:$G$4699,"UK",'Relevant - In CRM valid'!$M$2:$M$4699,"IT/Systems")+COUNTIFS('Relevant - In CRM unknown'!$T$2:$T$253,$A452,'Relevant - In CRM unknown'!$G$2:$G$253,"UK",'Relevant - In CRM unknown'!$M$2:$M$253,"IT/Systems")+COUNTIFS('Relevant - IN NOW CRM valid'!$T$2:$T$2328,$A452,'Relevant - IN NOW CRM valid'!$G$2:$G$2328,"UK",'Relevant - IN NOW CRM valid'!$M$2:$M$2328,"IT/Systems")+COUNTIFS('Relevant - IN NOW CRM unknown'!$T$2:$T$1227,$A452,'Relevant - IN NOW CRM unknown'!$G$2:$G$1227,"UK",'Relevant - IN NOW CRM unknown'!$M$2:$M$1227,"IT/Systems")+COUNTIFS('Relevant - Not CRM not valid'!$T$2:$T$416,$A452,'Relevant - Not CRM not valid'!$G$2:$G$416,"UK",'Relevant - Not CRM not valid'!$M$2:$M$416,"IT/Systems")+COUNTIFS('Relevant - In CRM not valid'!$T$2:$T$46,$A452,'Relevant - In CRM not valid'!$G$2:$G$46,"UK",'Relevant - In CRM not valid'!$M$2:$M$46,"IT/Systems")</f>
        <v>0</v>
      </c>
      <c r="L452" s="2">
        <f>COUNTIFS('Relevant - In CRM valid'!$T$2:$T$4699,$A452,'Relevant - In CRM valid'!$G$2:$G$4699,"UK",'Relevant - In CRM valid'!$M$2:$M$4699,"")+COUNTIFS('Relevant - In CRM unknown'!$T$2:$T$253,$A452,'Relevant - In CRM unknown'!$G$2:$G$253,"UK",'Relevant - In CRM unknown'!$M$2:$M$253,"")+COUNTIFS('Relevant - IN NOW CRM valid'!$T$2:$T$2328,$A452,'Relevant - IN NOW CRM valid'!$G$2:$G$2328,"UK",'Relevant - IN NOW CRM valid'!$M$2:$M$2328,"")+COUNTIFS('Relevant - IN NOW CRM unknown'!$T$2:$T$1227,$A452,'Relevant - IN NOW CRM unknown'!$G$2:$G$1227,"UK",'Relevant - IN NOW CRM unknown'!$M$2:$M$1227,"")+COUNTIFS('Relevant - Not CRM not valid'!$T$2:$T$416,$A452,'Relevant - Not CRM not valid'!$G$2:$G$416,"UK",'Relevant - Not CRM not valid'!$M$2:$M$416,"")+COUNTIFS('Relevant - In CRM not valid'!$T$2:$T$46,$A452,'Relevant - In CRM not valid'!$G$2:$G$46,"UK",'Relevant - In CRM not valid'!$M$2:$M$46,"")</f>
        <v>0</v>
      </c>
      <c r="M452" s="2">
        <f t="shared" si="14"/>
        <v>1</v>
      </c>
      <c r="N452" s="2">
        <f>COUNTIFS('Relevant - In CRM valid'!$T$2:$T$4699,$A452,'Relevant - In CRM valid'!$G$2:$G$4699,"UK",'Relevant - In CRM valid'!$Q$2:$Q$4699,"valid")+COUNTIFS('Relevant - In CRM unknown'!$T$2:$T$253,$A452,'Relevant - In CRM unknown'!$G$2:$G$253,"UK",'Relevant - In CRM unknown'!$Q$2:$Q$253,"valid")+COUNTIFS('Relevant - IN NOW CRM valid'!$T$2:$T$2328,$A452,'Relevant - IN NOW CRM valid'!$G$2:$G$2328,"UK",'Relevant - IN NOW CRM valid'!$Q$2:$Q$2328,"valid")+COUNTIFS('Relevant - IN NOW CRM unknown'!$T$2:$T$1227,$A452,'Relevant - IN NOW CRM unknown'!$G$2:$G$1227,"UK",'Relevant - IN NOW CRM unknown'!$Q$2:$Q$1227,"valid")+COUNTIFS('Relevant - Not CRM not valid'!$T$2:$T$416,$A452,'Relevant - Not CRM not valid'!$G$2:$G$416,"UK",'Relevant - Not CRM not valid'!$Q$2:$Q$416,"valid")+COUNTIFS('Relevant - In CRM not valid'!$T$2:$T$46,$A452,'Relevant - In CRM not valid'!$G$2:$G$46,"UK",'Relevant - In CRM not valid'!$Q$2:$Q$46,"valid")</f>
        <v>1</v>
      </c>
      <c r="O452" s="2" t="str">
        <f t="shared" si="15"/>
        <v>Finance  IT/Systems</v>
      </c>
    </row>
    <row r="453" spans="1:15" ht="15" customHeight="1">
      <c r="A453" s="2" t="s">
        <v>1013</v>
      </c>
      <c r="B453" s="2" t="s">
        <v>1014</v>
      </c>
      <c r="C453" s="2" t="s">
        <v>383</v>
      </c>
      <c r="D453" s="2" t="str">
        <f>IFERROR(INDEX('UK Target Institutions'!$D$2:$D$727,MATCH($A453,'UK Target Institutions'!$A$2:$A$727,0)),"")</f>
        <v>No</v>
      </c>
      <c r="E453" s="2">
        <f>COUNTIFS('Relevant - In CRM valid'!$T$2:$T$4699,$A453,'Relevant - In CRM valid'!$G$2:$G$4699,"UK")+COUNTIFS('Relevant - In CRM unknown'!$T$2:$T$253,$A453,'Relevant - In CRM unknown'!$G$2:$G$253,"UK")+COUNTIFS('Relevant - IN NOW CRM valid'!$T$2:$T$2328,$A453,'Relevant - IN NOW CRM valid'!$G$2:$G$2328,"UK")+COUNTIFS('Relevant - IN NOW CRM unknown'!$T$2:$T$1227,$A453,'Relevant - IN NOW CRM unknown'!$G$2:$G$1227,"UK")+COUNTIFS('Relevant - Not CRM not valid'!$T$2:$T$416,$A453,'Relevant - Not CRM not valid'!$G$2:$G$416,"UK")+COUNTIFS('Relevant - In CRM not valid'!$T$2:$T$46,$A453,'Relevant - In CRM not valid'!$G$2:$G$46,"UK")</f>
        <v>1</v>
      </c>
      <c r="F453" s="2">
        <f>COUNTIFS('Relevant - In CRM valid'!$T$2:$T$4699,$A453,'Relevant - In CRM valid'!$G$2:$G$4699,"UK",'Relevant - In CRM valid'!$M$2:$M$4699,"Research")+COUNTIFS('Relevant - In CRM unknown'!$T$2:$T$253,$A453,'Relevant - In CRM unknown'!$G$2:$G$253,"UK",'Relevant - In CRM unknown'!$M$2:$M$253,"Research")+COUNTIFS('Relevant - IN NOW CRM valid'!$T$2:$T$2328,$A453,'Relevant - IN NOW CRM valid'!$G$2:$G$2328,"UK",'Relevant - IN NOW CRM valid'!$M$2:$M$2328,"Research")+COUNTIFS('Relevant - IN NOW CRM unknown'!$T$2:$T$1227,$A453,'Relevant - IN NOW CRM unknown'!$G$2:$G$1227,"UK",'Relevant - IN NOW CRM unknown'!$M$2:$M$1227,"Research")+COUNTIFS('Relevant - Not CRM not valid'!$T$2:$T$416,$A453,'Relevant - Not CRM not valid'!$G$2:$G$416,"UK",'Relevant - Not CRM not valid'!$M$2:$M$416,"Research")+COUNTIFS('Relevant - In CRM not valid'!$T$2:$T$46,$A453,'Relevant - In CRM not valid'!$G$2:$G$46,"UK",'Relevant - In CRM not valid'!$M$2:$M$46,"Research")</f>
        <v>1</v>
      </c>
      <c r="G453" s="2">
        <f>COUNTIFS('Relevant - In CRM valid'!$T$2:$T$4699,$A453,'Relevant - In CRM valid'!$G$2:$G$4699,"UK",'Relevant - In CRM valid'!$M$2:$M$4699,"Research",'Relevant - In CRM valid'!$R$2:$R$4699,"Senior")+COUNTIFS('Relevant - In CRM unknown'!$T$2:$T$253,$A453,'Relevant - In CRM unknown'!$G$2:$G$253,"UK",'Relevant - In CRM unknown'!$M$2:$M$253,"Research",'Relevant - In CRM unknown'!$R$2:$R$253,"Senior")+COUNTIFS('Relevant - IN NOW CRM valid'!$T$2:$T$2328,$A453,'Relevant - IN NOW CRM valid'!$G$2:$G$2328,"UK",'Relevant - IN NOW CRM valid'!$M$2:$M$2328,"Research",'Relevant - IN NOW CRM valid'!$R$2:$R$2328,"Senior")+COUNTIFS('Relevant - IN NOW CRM unknown'!$T$2:$T$1227,$A453,'Relevant - IN NOW CRM unknown'!$G$2:$G$1227,"UK",'Relevant - IN NOW CRM unknown'!$M$2:$M$1227,"Research",'Relevant - IN NOW CRM unknown'!$R$2:$R$1227,"Senior")+COUNTIFS('Relevant - Not CRM not valid'!$T$2:$T$416,$A453,'Relevant - Not CRM not valid'!$G$2:$G$416,"UK",'Relevant - Not CRM not valid'!$M$2:$M$416,"Research",'Relevant - Not CRM not valid'!$R$2:$R$416,"Senior")+COUNTIFS('Relevant - In CRM not valid'!$T$2:$T$46,$A453,'Relevant - In CRM not valid'!$G$2:$G$46,"UK",'Relevant - In CRM not valid'!$M$2:$M$46,"Research",'Relevant - In CRM not valid'!$R$2:$R$46,"Senior")</f>
        <v>1</v>
      </c>
      <c r="H453" s="2">
        <f>COUNTIFS('Relevant - In CRM valid'!$T$2:$T$4699,$A453,'Relevant - In CRM valid'!$G$2:$G$4699,"UK",'Relevant - In CRM valid'!$M$2:$M$4699,"Research",'Relevant - In CRM valid'!$R$2:$R$4699,"Operational")+COUNTIFS('Relevant - In CRM unknown'!$T$2:$T$253,$A453,'Relevant - In CRM unknown'!$G$2:$G$253,"UK",'Relevant - In CRM unknown'!$M$2:$M$253,"Research",'Relevant - In CRM unknown'!$R$2:$R$253,"Operational")+COUNTIFS('Relevant - IN NOW CRM valid'!$T$2:$T$2328,$A453,'Relevant - IN NOW CRM valid'!$G$2:$G$2328,"UK",'Relevant - IN NOW CRM valid'!$M$2:$M$2328,"Research",'Relevant - IN NOW CRM valid'!$R$2:$R$2328,"Operational")+COUNTIFS('Relevant - IN NOW CRM unknown'!$T$2:$T$1227,$A453,'Relevant - IN NOW CRM unknown'!$G$2:$G$1227,"UK",'Relevant - IN NOW CRM unknown'!$M$2:$M$1227,"Research",'Relevant - IN NOW CRM unknown'!$R$2:$R$1227,"Operational")+COUNTIFS('Relevant - Not CRM not valid'!$T$2:$T$416,$A453,'Relevant - Not CRM not valid'!$G$2:$G$416,"UK",'Relevant - Not CRM not valid'!$M$2:$M$416,"Research",'Relevant - Not CRM not valid'!$R$2:$R$416,"Operational")+COUNTIFS('Relevant - In CRM not valid'!$T$2:$T$46,$A453,'Relevant - In CRM not valid'!$G$2:$G$46,"UK",'Relevant - In CRM not valid'!$M$2:$M$46,"Research",'Relevant - In CRM not valid'!$R$2:$R$46,"Operational")</f>
        <v>0</v>
      </c>
      <c r="I453" s="2">
        <f>COUNTIFS('Relevant - In CRM valid'!$T$2:$T$4699,$A453,'Relevant - In CRM valid'!$G$2:$G$4699,"UK",'Relevant - In CRM valid'!$M$2:$M$4699,"Research",'Relevant - In CRM valid'!$R$2:$R$4699,"Academic")+COUNTIFS('Relevant - In CRM unknown'!$T$2:$T$253,$A453,'Relevant - In CRM unknown'!$G$2:$G$253,"UK",'Relevant - In CRM unknown'!$M$2:$M$253,"Research",'Relevant - In CRM unknown'!$R$2:$R$253,"Academic")+COUNTIFS('Relevant - IN NOW CRM valid'!$T$2:$T$2328,$A453,'Relevant - IN NOW CRM valid'!$G$2:$G$2328,"UK",'Relevant - IN NOW CRM valid'!$M$2:$M$2328,"Research",'Relevant - IN NOW CRM valid'!$R$2:$R$2328,"Academic")+COUNTIFS('Relevant - IN NOW CRM unknown'!$T$2:$T$1227,$A453,'Relevant - IN NOW CRM unknown'!$G$2:$G$1227,"UK",'Relevant - IN NOW CRM unknown'!$M$2:$M$1227,"Research",'Relevant - IN NOW CRM unknown'!$R$2:$R$1227,"Academic")+COUNTIFS('Relevant - Not CRM not valid'!$T$2:$T$416,$A453,'Relevant - Not CRM not valid'!$G$2:$G$416,"UK",'Relevant - Not CRM not valid'!$M$2:$M$416,"Research",'Relevant - Not CRM not valid'!$R$2:$R$416,"Academic")+COUNTIFS('Relevant - In CRM not valid'!$T$2:$T$46,$A453,'Relevant - In CRM not valid'!$G$2:$G$46,"UK",'Relevant - In CRM not valid'!$M$2:$M$46,"Research",'Relevant - In CRM not valid'!$R$2:$R$46,"Academic")</f>
        <v>0</v>
      </c>
      <c r="J453" s="2">
        <f>COUNTIFS('Relevant - In CRM valid'!$T$2:$T$4699,$A453,'Relevant - In CRM valid'!$G$2:$G$4699,"UK",'Relevant - In CRM valid'!$M$2:$M$4699,"Finance")+COUNTIFS('Relevant - In CRM unknown'!$T$2:$T$253,$A453,'Relevant - In CRM unknown'!$G$2:$G$253,"UK",'Relevant - In CRM unknown'!$M$2:$M$253,"Finance")+COUNTIFS('Relevant - IN NOW CRM valid'!$T$2:$T$2328,$A453,'Relevant - IN NOW CRM valid'!$G$2:$G$2328,"UK",'Relevant - IN NOW CRM valid'!$M$2:$M$2328,"Finance")+COUNTIFS('Relevant - IN NOW CRM unknown'!$T$2:$T$1227,$A453,'Relevant - IN NOW CRM unknown'!$G$2:$G$1227,"UK",'Relevant - IN NOW CRM unknown'!$M$2:$M$1227,"Finance")+COUNTIFS('Relevant - Not CRM not valid'!$T$2:$T$416,$A453,'Relevant - Not CRM not valid'!$G$2:$G$416,"UK",'Relevant - Not CRM not valid'!$M$2:$M$416,"Finance")+COUNTIFS('Relevant - In CRM not valid'!$T$2:$T$46,$A453,'Relevant - In CRM not valid'!$G$2:$G$46,"UK",'Relevant - In CRM not valid'!$M$2:$M$46,"Finance")</f>
        <v>0</v>
      </c>
      <c r="K453" s="2">
        <f>COUNTIFS('Relevant - In CRM valid'!$T$2:$T$4699,$A453,'Relevant - In CRM valid'!$G$2:$G$4699,"UK",'Relevant - In CRM valid'!$M$2:$M$4699,"IT/Systems")+COUNTIFS('Relevant - In CRM unknown'!$T$2:$T$253,$A453,'Relevant - In CRM unknown'!$G$2:$G$253,"UK",'Relevant - In CRM unknown'!$M$2:$M$253,"IT/Systems")+COUNTIFS('Relevant - IN NOW CRM valid'!$T$2:$T$2328,$A453,'Relevant - IN NOW CRM valid'!$G$2:$G$2328,"UK",'Relevant - IN NOW CRM valid'!$M$2:$M$2328,"IT/Systems")+COUNTIFS('Relevant - IN NOW CRM unknown'!$T$2:$T$1227,$A453,'Relevant - IN NOW CRM unknown'!$G$2:$G$1227,"UK",'Relevant - IN NOW CRM unknown'!$M$2:$M$1227,"IT/Systems")+COUNTIFS('Relevant - Not CRM not valid'!$T$2:$T$416,$A453,'Relevant - Not CRM not valid'!$G$2:$G$416,"UK",'Relevant - Not CRM not valid'!$M$2:$M$416,"IT/Systems")+COUNTIFS('Relevant - In CRM not valid'!$T$2:$T$46,$A453,'Relevant - In CRM not valid'!$G$2:$G$46,"UK",'Relevant - In CRM not valid'!$M$2:$M$46,"IT/Systems")</f>
        <v>0</v>
      </c>
      <c r="L453" s="2">
        <f>COUNTIFS('Relevant - In CRM valid'!$T$2:$T$4699,$A453,'Relevant - In CRM valid'!$G$2:$G$4699,"UK",'Relevant - In CRM valid'!$M$2:$M$4699,"")+COUNTIFS('Relevant - In CRM unknown'!$T$2:$T$253,$A453,'Relevant - In CRM unknown'!$G$2:$G$253,"UK",'Relevant - In CRM unknown'!$M$2:$M$253,"")+COUNTIFS('Relevant - IN NOW CRM valid'!$T$2:$T$2328,$A453,'Relevant - IN NOW CRM valid'!$G$2:$G$2328,"UK",'Relevant - IN NOW CRM valid'!$M$2:$M$2328,"")+COUNTIFS('Relevant - IN NOW CRM unknown'!$T$2:$T$1227,$A453,'Relevant - IN NOW CRM unknown'!$G$2:$G$1227,"UK",'Relevant - IN NOW CRM unknown'!$M$2:$M$1227,"")+COUNTIFS('Relevant - Not CRM not valid'!$T$2:$T$416,$A453,'Relevant - Not CRM not valid'!$G$2:$G$416,"UK",'Relevant - Not CRM not valid'!$M$2:$M$416,"")+COUNTIFS('Relevant - In CRM not valid'!$T$2:$T$46,$A453,'Relevant - In CRM not valid'!$G$2:$G$46,"UK",'Relevant - In CRM not valid'!$M$2:$M$46,"")</f>
        <v>0</v>
      </c>
      <c r="M453" s="2">
        <f t="shared" si="14"/>
        <v>1</v>
      </c>
      <c r="N453" s="2">
        <f>COUNTIFS('Relevant - In CRM valid'!$T$2:$T$4699,$A453,'Relevant - In CRM valid'!$G$2:$G$4699,"UK",'Relevant - In CRM valid'!$Q$2:$Q$4699,"valid")+COUNTIFS('Relevant - In CRM unknown'!$T$2:$T$253,$A453,'Relevant - In CRM unknown'!$G$2:$G$253,"UK",'Relevant - In CRM unknown'!$Q$2:$Q$253,"valid")+COUNTIFS('Relevant - IN NOW CRM valid'!$T$2:$T$2328,$A453,'Relevant - IN NOW CRM valid'!$G$2:$G$2328,"UK",'Relevant - IN NOW CRM valid'!$Q$2:$Q$2328,"valid")+COUNTIFS('Relevant - IN NOW CRM unknown'!$T$2:$T$1227,$A453,'Relevant - IN NOW CRM unknown'!$G$2:$G$1227,"UK",'Relevant - IN NOW CRM unknown'!$Q$2:$Q$1227,"valid")+COUNTIFS('Relevant - Not CRM not valid'!$T$2:$T$416,$A453,'Relevant - Not CRM not valid'!$G$2:$G$416,"UK",'Relevant - Not CRM not valid'!$Q$2:$Q$416,"valid")+COUNTIFS('Relevant - In CRM not valid'!$T$2:$T$46,$A453,'Relevant - In CRM not valid'!$G$2:$G$46,"UK",'Relevant - In CRM not valid'!$Q$2:$Q$46,"valid")</f>
        <v>1</v>
      </c>
      <c r="O453" s="2" t="str">
        <f t="shared" si="15"/>
        <v>Finance  IT/Systems</v>
      </c>
    </row>
    <row r="454" spans="1:15" ht="15" customHeight="1">
      <c r="A454" s="2" t="s">
        <v>1015</v>
      </c>
      <c r="B454" s="2" t="s">
        <v>1016</v>
      </c>
      <c r="C454" s="2" t="s">
        <v>193</v>
      </c>
      <c r="D454" s="2" t="str">
        <f>IFERROR(INDEX('UK Target Institutions'!$D$2:$D$727,MATCH($A454,'UK Target Institutions'!$A$2:$A$727,0)),"")</f>
        <v>Yes</v>
      </c>
      <c r="E454" s="2">
        <f>COUNTIFS('Relevant - In CRM valid'!$T$2:$T$4699,$A454,'Relevant - In CRM valid'!$G$2:$G$4699,"UK")+COUNTIFS('Relevant - In CRM unknown'!$T$2:$T$253,$A454,'Relevant - In CRM unknown'!$G$2:$G$253,"UK")+COUNTIFS('Relevant - IN NOW CRM valid'!$T$2:$T$2328,$A454,'Relevant - IN NOW CRM valid'!$G$2:$G$2328,"UK")+COUNTIFS('Relevant - IN NOW CRM unknown'!$T$2:$T$1227,$A454,'Relevant - IN NOW CRM unknown'!$G$2:$G$1227,"UK")+COUNTIFS('Relevant - Not CRM not valid'!$T$2:$T$416,$A454,'Relevant - Not CRM not valid'!$G$2:$G$416,"UK")+COUNTIFS('Relevant - In CRM not valid'!$T$2:$T$46,$A454,'Relevant - In CRM not valid'!$G$2:$G$46,"UK")</f>
        <v>1</v>
      </c>
      <c r="F454" s="2">
        <f>COUNTIFS('Relevant - In CRM valid'!$T$2:$T$4699,$A454,'Relevant - In CRM valid'!$G$2:$G$4699,"UK",'Relevant - In CRM valid'!$M$2:$M$4699,"Research")+COUNTIFS('Relevant - In CRM unknown'!$T$2:$T$253,$A454,'Relevant - In CRM unknown'!$G$2:$G$253,"UK",'Relevant - In CRM unknown'!$M$2:$M$253,"Research")+COUNTIFS('Relevant - IN NOW CRM valid'!$T$2:$T$2328,$A454,'Relevant - IN NOW CRM valid'!$G$2:$G$2328,"UK",'Relevant - IN NOW CRM valid'!$M$2:$M$2328,"Research")+COUNTIFS('Relevant - IN NOW CRM unknown'!$T$2:$T$1227,$A454,'Relevant - IN NOW CRM unknown'!$G$2:$G$1227,"UK",'Relevant - IN NOW CRM unknown'!$M$2:$M$1227,"Research")+COUNTIFS('Relevant - Not CRM not valid'!$T$2:$T$416,$A454,'Relevant - Not CRM not valid'!$G$2:$G$416,"UK",'Relevant - Not CRM not valid'!$M$2:$M$416,"Research")+COUNTIFS('Relevant - In CRM not valid'!$T$2:$T$46,$A454,'Relevant - In CRM not valid'!$G$2:$G$46,"UK",'Relevant - In CRM not valid'!$M$2:$M$46,"Research")</f>
        <v>0</v>
      </c>
      <c r="G454" s="2">
        <f>COUNTIFS('Relevant - In CRM valid'!$T$2:$T$4699,$A454,'Relevant - In CRM valid'!$G$2:$G$4699,"UK",'Relevant - In CRM valid'!$M$2:$M$4699,"Research",'Relevant - In CRM valid'!$R$2:$R$4699,"Senior")+COUNTIFS('Relevant - In CRM unknown'!$T$2:$T$253,$A454,'Relevant - In CRM unknown'!$G$2:$G$253,"UK",'Relevant - In CRM unknown'!$M$2:$M$253,"Research",'Relevant - In CRM unknown'!$R$2:$R$253,"Senior")+COUNTIFS('Relevant - IN NOW CRM valid'!$T$2:$T$2328,$A454,'Relevant - IN NOW CRM valid'!$G$2:$G$2328,"UK",'Relevant - IN NOW CRM valid'!$M$2:$M$2328,"Research",'Relevant - IN NOW CRM valid'!$R$2:$R$2328,"Senior")+COUNTIFS('Relevant - IN NOW CRM unknown'!$T$2:$T$1227,$A454,'Relevant - IN NOW CRM unknown'!$G$2:$G$1227,"UK",'Relevant - IN NOW CRM unknown'!$M$2:$M$1227,"Research",'Relevant - IN NOW CRM unknown'!$R$2:$R$1227,"Senior")+COUNTIFS('Relevant - Not CRM not valid'!$T$2:$T$416,$A454,'Relevant - Not CRM not valid'!$G$2:$G$416,"UK",'Relevant - Not CRM not valid'!$M$2:$M$416,"Research",'Relevant - Not CRM not valid'!$R$2:$R$416,"Senior")+COUNTIFS('Relevant - In CRM not valid'!$T$2:$T$46,$A454,'Relevant - In CRM not valid'!$G$2:$G$46,"UK",'Relevant - In CRM not valid'!$M$2:$M$46,"Research",'Relevant - In CRM not valid'!$R$2:$R$46,"Senior")</f>
        <v>0</v>
      </c>
      <c r="H454" s="2">
        <f>COUNTIFS('Relevant - In CRM valid'!$T$2:$T$4699,$A454,'Relevant - In CRM valid'!$G$2:$G$4699,"UK",'Relevant - In CRM valid'!$M$2:$M$4699,"Research",'Relevant - In CRM valid'!$R$2:$R$4699,"Operational")+COUNTIFS('Relevant - In CRM unknown'!$T$2:$T$253,$A454,'Relevant - In CRM unknown'!$G$2:$G$253,"UK",'Relevant - In CRM unknown'!$M$2:$M$253,"Research",'Relevant - In CRM unknown'!$R$2:$R$253,"Operational")+COUNTIFS('Relevant - IN NOW CRM valid'!$T$2:$T$2328,$A454,'Relevant - IN NOW CRM valid'!$G$2:$G$2328,"UK",'Relevant - IN NOW CRM valid'!$M$2:$M$2328,"Research",'Relevant - IN NOW CRM valid'!$R$2:$R$2328,"Operational")+COUNTIFS('Relevant - IN NOW CRM unknown'!$T$2:$T$1227,$A454,'Relevant - IN NOW CRM unknown'!$G$2:$G$1227,"UK",'Relevant - IN NOW CRM unknown'!$M$2:$M$1227,"Research",'Relevant - IN NOW CRM unknown'!$R$2:$R$1227,"Operational")+COUNTIFS('Relevant - Not CRM not valid'!$T$2:$T$416,$A454,'Relevant - Not CRM not valid'!$G$2:$G$416,"UK",'Relevant - Not CRM not valid'!$M$2:$M$416,"Research",'Relevant - Not CRM not valid'!$R$2:$R$416,"Operational")+COUNTIFS('Relevant - In CRM not valid'!$T$2:$T$46,$A454,'Relevant - In CRM not valid'!$G$2:$G$46,"UK",'Relevant - In CRM not valid'!$M$2:$M$46,"Research",'Relevant - In CRM not valid'!$R$2:$R$46,"Operational")</f>
        <v>0</v>
      </c>
      <c r="I454" s="2">
        <f>COUNTIFS('Relevant - In CRM valid'!$T$2:$T$4699,$A454,'Relevant - In CRM valid'!$G$2:$G$4699,"UK",'Relevant - In CRM valid'!$M$2:$M$4699,"Research",'Relevant - In CRM valid'!$R$2:$R$4699,"Academic")+COUNTIFS('Relevant - In CRM unknown'!$T$2:$T$253,$A454,'Relevant - In CRM unknown'!$G$2:$G$253,"UK",'Relevant - In CRM unknown'!$M$2:$M$253,"Research",'Relevant - In CRM unknown'!$R$2:$R$253,"Academic")+COUNTIFS('Relevant - IN NOW CRM valid'!$T$2:$T$2328,$A454,'Relevant - IN NOW CRM valid'!$G$2:$G$2328,"UK",'Relevant - IN NOW CRM valid'!$M$2:$M$2328,"Research",'Relevant - IN NOW CRM valid'!$R$2:$R$2328,"Academic")+COUNTIFS('Relevant - IN NOW CRM unknown'!$T$2:$T$1227,$A454,'Relevant - IN NOW CRM unknown'!$G$2:$G$1227,"UK",'Relevant - IN NOW CRM unknown'!$M$2:$M$1227,"Research",'Relevant - IN NOW CRM unknown'!$R$2:$R$1227,"Academic")+COUNTIFS('Relevant - Not CRM not valid'!$T$2:$T$416,$A454,'Relevant - Not CRM not valid'!$G$2:$G$416,"UK",'Relevant - Not CRM not valid'!$M$2:$M$416,"Research",'Relevant - Not CRM not valid'!$R$2:$R$416,"Academic")+COUNTIFS('Relevant - In CRM not valid'!$T$2:$T$46,$A454,'Relevant - In CRM not valid'!$G$2:$G$46,"UK",'Relevant - In CRM not valid'!$M$2:$M$46,"Research",'Relevant - In CRM not valid'!$R$2:$R$46,"Academic")</f>
        <v>0</v>
      </c>
      <c r="J454" s="2">
        <f>COUNTIFS('Relevant - In CRM valid'!$T$2:$T$4699,$A454,'Relevant - In CRM valid'!$G$2:$G$4699,"UK",'Relevant - In CRM valid'!$M$2:$M$4699,"Finance")+COUNTIFS('Relevant - In CRM unknown'!$T$2:$T$253,$A454,'Relevant - In CRM unknown'!$G$2:$G$253,"UK",'Relevant - In CRM unknown'!$M$2:$M$253,"Finance")+COUNTIFS('Relevant - IN NOW CRM valid'!$T$2:$T$2328,$A454,'Relevant - IN NOW CRM valid'!$G$2:$G$2328,"UK",'Relevant - IN NOW CRM valid'!$M$2:$M$2328,"Finance")+COUNTIFS('Relevant - IN NOW CRM unknown'!$T$2:$T$1227,$A454,'Relevant - IN NOW CRM unknown'!$G$2:$G$1227,"UK",'Relevant - IN NOW CRM unknown'!$M$2:$M$1227,"Finance")+COUNTIFS('Relevant - Not CRM not valid'!$T$2:$T$416,$A454,'Relevant - Not CRM not valid'!$G$2:$G$416,"UK",'Relevant - Not CRM not valid'!$M$2:$M$416,"Finance")+COUNTIFS('Relevant - In CRM not valid'!$T$2:$T$46,$A454,'Relevant - In CRM not valid'!$G$2:$G$46,"UK",'Relevant - In CRM not valid'!$M$2:$M$46,"Finance")</f>
        <v>1</v>
      </c>
      <c r="K454" s="2">
        <f>COUNTIFS('Relevant - In CRM valid'!$T$2:$T$4699,$A454,'Relevant - In CRM valid'!$G$2:$G$4699,"UK",'Relevant - In CRM valid'!$M$2:$M$4699,"IT/Systems")+COUNTIFS('Relevant - In CRM unknown'!$T$2:$T$253,$A454,'Relevant - In CRM unknown'!$G$2:$G$253,"UK",'Relevant - In CRM unknown'!$M$2:$M$253,"IT/Systems")+COUNTIFS('Relevant - IN NOW CRM valid'!$T$2:$T$2328,$A454,'Relevant - IN NOW CRM valid'!$G$2:$G$2328,"UK",'Relevant - IN NOW CRM valid'!$M$2:$M$2328,"IT/Systems")+COUNTIFS('Relevant - IN NOW CRM unknown'!$T$2:$T$1227,$A454,'Relevant - IN NOW CRM unknown'!$G$2:$G$1227,"UK",'Relevant - IN NOW CRM unknown'!$M$2:$M$1227,"IT/Systems")+COUNTIFS('Relevant - Not CRM not valid'!$T$2:$T$416,$A454,'Relevant - Not CRM not valid'!$G$2:$G$416,"UK",'Relevant - Not CRM not valid'!$M$2:$M$416,"IT/Systems")+COUNTIFS('Relevant - In CRM not valid'!$T$2:$T$46,$A454,'Relevant - In CRM not valid'!$G$2:$G$46,"UK",'Relevant - In CRM not valid'!$M$2:$M$46,"IT/Systems")</f>
        <v>0</v>
      </c>
      <c r="L454" s="2">
        <f>COUNTIFS('Relevant - In CRM valid'!$T$2:$T$4699,$A454,'Relevant - In CRM valid'!$G$2:$G$4699,"UK",'Relevant - In CRM valid'!$M$2:$M$4699,"")+COUNTIFS('Relevant - In CRM unknown'!$T$2:$T$253,$A454,'Relevant - In CRM unknown'!$G$2:$G$253,"UK",'Relevant - In CRM unknown'!$M$2:$M$253,"")+COUNTIFS('Relevant - IN NOW CRM valid'!$T$2:$T$2328,$A454,'Relevant - IN NOW CRM valid'!$G$2:$G$2328,"UK",'Relevant - IN NOW CRM valid'!$M$2:$M$2328,"")+COUNTIFS('Relevant - IN NOW CRM unknown'!$T$2:$T$1227,$A454,'Relevant - IN NOW CRM unknown'!$G$2:$G$1227,"UK",'Relevant - IN NOW CRM unknown'!$M$2:$M$1227,"")+COUNTIFS('Relevant - Not CRM not valid'!$T$2:$T$416,$A454,'Relevant - Not CRM not valid'!$G$2:$G$416,"UK",'Relevant - Not CRM not valid'!$M$2:$M$416,"")+COUNTIFS('Relevant - In CRM not valid'!$T$2:$T$46,$A454,'Relevant - In CRM not valid'!$G$2:$G$46,"UK",'Relevant - In CRM not valid'!$M$2:$M$46,"")</f>
        <v>0</v>
      </c>
      <c r="M454" s="2">
        <f t="shared" si="14"/>
        <v>1</v>
      </c>
      <c r="N454" s="2">
        <f>COUNTIFS('Relevant - In CRM valid'!$T$2:$T$4699,$A454,'Relevant - In CRM valid'!$G$2:$G$4699,"UK",'Relevant - In CRM valid'!$Q$2:$Q$4699,"valid")+COUNTIFS('Relevant - In CRM unknown'!$T$2:$T$253,$A454,'Relevant - In CRM unknown'!$G$2:$G$253,"UK",'Relevant - In CRM unknown'!$Q$2:$Q$253,"valid")+COUNTIFS('Relevant - IN NOW CRM valid'!$T$2:$T$2328,$A454,'Relevant - IN NOW CRM valid'!$G$2:$G$2328,"UK",'Relevant - IN NOW CRM valid'!$Q$2:$Q$2328,"valid")+COUNTIFS('Relevant - IN NOW CRM unknown'!$T$2:$T$1227,$A454,'Relevant - IN NOW CRM unknown'!$G$2:$G$1227,"UK",'Relevant - IN NOW CRM unknown'!$Q$2:$Q$1227,"valid")+COUNTIFS('Relevant - Not CRM not valid'!$T$2:$T$416,$A454,'Relevant - Not CRM not valid'!$G$2:$G$416,"UK",'Relevant - Not CRM not valid'!$Q$2:$Q$416,"valid")+COUNTIFS('Relevant - In CRM not valid'!$T$2:$T$46,$A454,'Relevant - In CRM not valid'!$G$2:$G$46,"UK",'Relevant - In CRM not valid'!$Q$2:$Q$46,"valid")</f>
        <v>1</v>
      </c>
      <c r="O454" s="2" t="str">
        <f t="shared" si="15"/>
        <v>Research  IT/Systems</v>
      </c>
    </row>
    <row r="455" spans="1:15" ht="15" customHeight="1">
      <c r="A455" s="2" t="s">
        <v>1017</v>
      </c>
      <c r="B455" s="2" t="s">
        <v>1018</v>
      </c>
      <c r="C455" s="2" t="s">
        <v>1570</v>
      </c>
      <c r="D455" s="2" t="str">
        <f>IFERROR(INDEX('UK Target Institutions'!$D$2:$D$727,MATCH($A455,'UK Target Institutions'!$A$2:$A$727,0)),"")</f>
        <v>No</v>
      </c>
      <c r="E455" s="2">
        <f>COUNTIFS('Relevant - In CRM valid'!$T$2:$T$4699,$A455,'Relevant - In CRM valid'!$G$2:$G$4699,"UK")+COUNTIFS('Relevant - In CRM unknown'!$T$2:$T$253,$A455,'Relevant - In CRM unknown'!$G$2:$G$253,"UK")+COUNTIFS('Relevant - IN NOW CRM valid'!$T$2:$T$2328,$A455,'Relevant - IN NOW CRM valid'!$G$2:$G$2328,"UK")+COUNTIFS('Relevant - IN NOW CRM unknown'!$T$2:$T$1227,$A455,'Relevant - IN NOW CRM unknown'!$G$2:$G$1227,"UK")+COUNTIFS('Relevant - Not CRM not valid'!$T$2:$T$416,$A455,'Relevant - Not CRM not valid'!$G$2:$G$416,"UK")+COUNTIFS('Relevant - In CRM not valid'!$T$2:$T$46,$A455,'Relevant - In CRM not valid'!$G$2:$G$46,"UK")</f>
        <v>1</v>
      </c>
      <c r="F455" s="2">
        <f>COUNTIFS('Relevant - In CRM valid'!$T$2:$T$4699,$A455,'Relevant - In CRM valid'!$G$2:$G$4699,"UK",'Relevant - In CRM valid'!$M$2:$M$4699,"Research")+COUNTIFS('Relevant - In CRM unknown'!$T$2:$T$253,$A455,'Relevant - In CRM unknown'!$G$2:$G$253,"UK",'Relevant - In CRM unknown'!$M$2:$M$253,"Research")+COUNTIFS('Relevant - IN NOW CRM valid'!$T$2:$T$2328,$A455,'Relevant - IN NOW CRM valid'!$G$2:$G$2328,"UK",'Relevant - IN NOW CRM valid'!$M$2:$M$2328,"Research")+COUNTIFS('Relevant - IN NOW CRM unknown'!$T$2:$T$1227,$A455,'Relevant - IN NOW CRM unknown'!$G$2:$G$1227,"UK",'Relevant - IN NOW CRM unknown'!$M$2:$M$1227,"Research")+COUNTIFS('Relevant - Not CRM not valid'!$T$2:$T$416,$A455,'Relevant - Not CRM not valid'!$G$2:$G$416,"UK",'Relevant - Not CRM not valid'!$M$2:$M$416,"Research")+COUNTIFS('Relevant - In CRM not valid'!$T$2:$T$46,$A455,'Relevant - In CRM not valid'!$G$2:$G$46,"UK",'Relevant - In CRM not valid'!$M$2:$M$46,"Research")</f>
        <v>0</v>
      </c>
      <c r="G455" s="2">
        <f>COUNTIFS('Relevant - In CRM valid'!$T$2:$T$4699,$A455,'Relevant - In CRM valid'!$G$2:$G$4699,"UK",'Relevant - In CRM valid'!$M$2:$M$4699,"Research",'Relevant - In CRM valid'!$R$2:$R$4699,"Senior")+COUNTIFS('Relevant - In CRM unknown'!$T$2:$T$253,$A455,'Relevant - In CRM unknown'!$G$2:$G$253,"UK",'Relevant - In CRM unknown'!$M$2:$M$253,"Research",'Relevant - In CRM unknown'!$R$2:$R$253,"Senior")+COUNTIFS('Relevant - IN NOW CRM valid'!$T$2:$T$2328,$A455,'Relevant - IN NOW CRM valid'!$G$2:$G$2328,"UK",'Relevant - IN NOW CRM valid'!$M$2:$M$2328,"Research",'Relevant - IN NOW CRM valid'!$R$2:$R$2328,"Senior")+COUNTIFS('Relevant - IN NOW CRM unknown'!$T$2:$T$1227,$A455,'Relevant - IN NOW CRM unknown'!$G$2:$G$1227,"UK",'Relevant - IN NOW CRM unknown'!$M$2:$M$1227,"Research",'Relevant - IN NOW CRM unknown'!$R$2:$R$1227,"Senior")+COUNTIFS('Relevant - Not CRM not valid'!$T$2:$T$416,$A455,'Relevant - Not CRM not valid'!$G$2:$G$416,"UK",'Relevant - Not CRM not valid'!$M$2:$M$416,"Research",'Relevant - Not CRM not valid'!$R$2:$R$416,"Senior")+COUNTIFS('Relevant - In CRM not valid'!$T$2:$T$46,$A455,'Relevant - In CRM not valid'!$G$2:$G$46,"UK",'Relevant - In CRM not valid'!$M$2:$M$46,"Research",'Relevant - In CRM not valid'!$R$2:$R$46,"Senior")</f>
        <v>0</v>
      </c>
      <c r="H455" s="2">
        <f>COUNTIFS('Relevant - In CRM valid'!$T$2:$T$4699,$A455,'Relevant - In CRM valid'!$G$2:$G$4699,"UK",'Relevant - In CRM valid'!$M$2:$M$4699,"Research",'Relevant - In CRM valid'!$R$2:$R$4699,"Operational")+COUNTIFS('Relevant - In CRM unknown'!$T$2:$T$253,$A455,'Relevant - In CRM unknown'!$G$2:$G$253,"UK",'Relevant - In CRM unknown'!$M$2:$M$253,"Research",'Relevant - In CRM unknown'!$R$2:$R$253,"Operational")+COUNTIFS('Relevant - IN NOW CRM valid'!$T$2:$T$2328,$A455,'Relevant - IN NOW CRM valid'!$G$2:$G$2328,"UK",'Relevant - IN NOW CRM valid'!$M$2:$M$2328,"Research",'Relevant - IN NOW CRM valid'!$R$2:$R$2328,"Operational")+COUNTIFS('Relevant - IN NOW CRM unknown'!$T$2:$T$1227,$A455,'Relevant - IN NOW CRM unknown'!$G$2:$G$1227,"UK",'Relevant - IN NOW CRM unknown'!$M$2:$M$1227,"Research",'Relevant - IN NOW CRM unknown'!$R$2:$R$1227,"Operational")+COUNTIFS('Relevant - Not CRM not valid'!$T$2:$T$416,$A455,'Relevant - Not CRM not valid'!$G$2:$G$416,"UK",'Relevant - Not CRM not valid'!$M$2:$M$416,"Research",'Relevant - Not CRM not valid'!$R$2:$R$416,"Operational")+COUNTIFS('Relevant - In CRM not valid'!$T$2:$T$46,$A455,'Relevant - In CRM not valid'!$G$2:$G$46,"UK",'Relevant - In CRM not valid'!$M$2:$M$46,"Research",'Relevant - In CRM not valid'!$R$2:$R$46,"Operational")</f>
        <v>0</v>
      </c>
      <c r="I455" s="2">
        <f>COUNTIFS('Relevant - In CRM valid'!$T$2:$T$4699,$A455,'Relevant - In CRM valid'!$G$2:$G$4699,"UK",'Relevant - In CRM valid'!$M$2:$M$4699,"Research",'Relevant - In CRM valid'!$R$2:$R$4699,"Academic")+COUNTIFS('Relevant - In CRM unknown'!$T$2:$T$253,$A455,'Relevant - In CRM unknown'!$G$2:$G$253,"UK",'Relevant - In CRM unknown'!$M$2:$M$253,"Research",'Relevant - In CRM unknown'!$R$2:$R$253,"Academic")+COUNTIFS('Relevant - IN NOW CRM valid'!$T$2:$T$2328,$A455,'Relevant - IN NOW CRM valid'!$G$2:$G$2328,"UK",'Relevant - IN NOW CRM valid'!$M$2:$M$2328,"Research",'Relevant - IN NOW CRM valid'!$R$2:$R$2328,"Academic")+COUNTIFS('Relevant - IN NOW CRM unknown'!$T$2:$T$1227,$A455,'Relevant - IN NOW CRM unknown'!$G$2:$G$1227,"UK",'Relevant - IN NOW CRM unknown'!$M$2:$M$1227,"Research",'Relevant - IN NOW CRM unknown'!$R$2:$R$1227,"Academic")+COUNTIFS('Relevant - Not CRM not valid'!$T$2:$T$416,$A455,'Relevant - Not CRM not valid'!$G$2:$G$416,"UK",'Relevant - Not CRM not valid'!$M$2:$M$416,"Research",'Relevant - Not CRM not valid'!$R$2:$R$416,"Academic")+COUNTIFS('Relevant - In CRM not valid'!$T$2:$T$46,$A455,'Relevant - In CRM not valid'!$G$2:$G$46,"UK",'Relevant - In CRM not valid'!$M$2:$M$46,"Research",'Relevant - In CRM not valid'!$R$2:$R$46,"Academic")</f>
        <v>0</v>
      </c>
      <c r="J455" s="2">
        <f>COUNTIFS('Relevant - In CRM valid'!$T$2:$T$4699,$A455,'Relevant - In CRM valid'!$G$2:$G$4699,"UK",'Relevant - In CRM valid'!$M$2:$M$4699,"Finance")+COUNTIFS('Relevant - In CRM unknown'!$T$2:$T$253,$A455,'Relevant - In CRM unknown'!$G$2:$G$253,"UK",'Relevant - In CRM unknown'!$M$2:$M$253,"Finance")+COUNTIFS('Relevant - IN NOW CRM valid'!$T$2:$T$2328,$A455,'Relevant - IN NOW CRM valid'!$G$2:$G$2328,"UK",'Relevant - IN NOW CRM valid'!$M$2:$M$2328,"Finance")+COUNTIFS('Relevant - IN NOW CRM unknown'!$T$2:$T$1227,$A455,'Relevant - IN NOW CRM unknown'!$G$2:$G$1227,"UK",'Relevant - IN NOW CRM unknown'!$M$2:$M$1227,"Finance")+COUNTIFS('Relevant - Not CRM not valid'!$T$2:$T$416,$A455,'Relevant - Not CRM not valid'!$G$2:$G$416,"UK",'Relevant - Not CRM not valid'!$M$2:$M$416,"Finance")+COUNTIFS('Relevant - In CRM not valid'!$T$2:$T$46,$A455,'Relevant - In CRM not valid'!$G$2:$G$46,"UK",'Relevant - In CRM not valid'!$M$2:$M$46,"Finance")</f>
        <v>1</v>
      </c>
      <c r="K455" s="2">
        <f>COUNTIFS('Relevant - In CRM valid'!$T$2:$T$4699,$A455,'Relevant - In CRM valid'!$G$2:$G$4699,"UK",'Relevant - In CRM valid'!$M$2:$M$4699,"IT/Systems")+COUNTIFS('Relevant - In CRM unknown'!$T$2:$T$253,$A455,'Relevant - In CRM unknown'!$G$2:$G$253,"UK",'Relevant - In CRM unknown'!$M$2:$M$253,"IT/Systems")+COUNTIFS('Relevant - IN NOW CRM valid'!$T$2:$T$2328,$A455,'Relevant - IN NOW CRM valid'!$G$2:$G$2328,"UK",'Relevant - IN NOW CRM valid'!$M$2:$M$2328,"IT/Systems")+COUNTIFS('Relevant - IN NOW CRM unknown'!$T$2:$T$1227,$A455,'Relevant - IN NOW CRM unknown'!$G$2:$G$1227,"UK",'Relevant - IN NOW CRM unknown'!$M$2:$M$1227,"IT/Systems")+COUNTIFS('Relevant - Not CRM not valid'!$T$2:$T$416,$A455,'Relevant - Not CRM not valid'!$G$2:$G$416,"UK",'Relevant - Not CRM not valid'!$M$2:$M$416,"IT/Systems")+COUNTIFS('Relevant - In CRM not valid'!$T$2:$T$46,$A455,'Relevant - In CRM not valid'!$G$2:$G$46,"UK",'Relevant - In CRM not valid'!$M$2:$M$46,"IT/Systems")</f>
        <v>0</v>
      </c>
      <c r="L455" s="2">
        <f>COUNTIFS('Relevant - In CRM valid'!$T$2:$T$4699,$A455,'Relevant - In CRM valid'!$G$2:$G$4699,"UK",'Relevant - In CRM valid'!$M$2:$M$4699,"")+COUNTIFS('Relevant - In CRM unknown'!$T$2:$T$253,$A455,'Relevant - In CRM unknown'!$G$2:$G$253,"UK",'Relevant - In CRM unknown'!$M$2:$M$253,"")+COUNTIFS('Relevant - IN NOW CRM valid'!$T$2:$T$2328,$A455,'Relevant - IN NOW CRM valid'!$G$2:$G$2328,"UK",'Relevant - IN NOW CRM valid'!$M$2:$M$2328,"")+COUNTIFS('Relevant - IN NOW CRM unknown'!$T$2:$T$1227,$A455,'Relevant - IN NOW CRM unknown'!$G$2:$G$1227,"UK",'Relevant - IN NOW CRM unknown'!$M$2:$M$1227,"")+COUNTIFS('Relevant - Not CRM not valid'!$T$2:$T$416,$A455,'Relevant - Not CRM not valid'!$G$2:$G$416,"UK",'Relevant - Not CRM not valid'!$M$2:$M$416,"")+COUNTIFS('Relevant - In CRM not valid'!$T$2:$T$46,$A455,'Relevant - In CRM not valid'!$G$2:$G$46,"UK",'Relevant - In CRM not valid'!$M$2:$M$46,"")</f>
        <v>0</v>
      </c>
      <c r="M455" s="2">
        <f t="shared" si="14"/>
        <v>1</v>
      </c>
      <c r="N455" s="2">
        <f>COUNTIFS('Relevant - In CRM valid'!$T$2:$T$4699,$A455,'Relevant - In CRM valid'!$G$2:$G$4699,"UK",'Relevant - In CRM valid'!$Q$2:$Q$4699,"valid")+COUNTIFS('Relevant - In CRM unknown'!$T$2:$T$253,$A455,'Relevant - In CRM unknown'!$G$2:$G$253,"UK",'Relevant - In CRM unknown'!$Q$2:$Q$253,"valid")+COUNTIFS('Relevant - IN NOW CRM valid'!$T$2:$T$2328,$A455,'Relevant - IN NOW CRM valid'!$G$2:$G$2328,"UK",'Relevant - IN NOW CRM valid'!$Q$2:$Q$2328,"valid")+COUNTIFS('Relevant - IN NOW CRM unknown'!$T$2:$T$1227,$A455,'Relevant - IN NOW CRM unknown'!$G$2:$G$1227,"UK",'Relevant - IN NOW CRM unknown'!$Q$2:$Q$1227,"valid")+COUNTIFS('Relevant - Not CRM not valid'!$T$2:$T$416,$A455,'Relevant - Not CRM not valid'!$G$2:$G$416,"UK",'Relevant - Not CRM not valid'!$Q$2:$Q$416,"valid")+COUNTIFS('Relevant - In CRM not valid'!$T$2:$T$46,$A455,'Relevant - In CRM not valid'!$G$2:$G$46,"UK",'Relevant - In CRM not valid'!$Q$2:$Q$46,"valid")</f>
        <v>1</v>
      </c>
      <c r="O455" s="2" t="str">
        <f t="shared" si="15"/>
        <v>Research  IT/Systems</v>
      </c>
    </row>
    <row r="456" spans="1:15" ht="15" customHeight="1">
      <c r="A456" s="2" t="s">
        <v>1019</v>
      </c>
      <c r="B456" s="2" t="s">
        <v>1020</v>
      </c>
      <c r="C456" s="2" t="s">
        <v>383</v>
      </c>
      <c r="D456" s="2" t="str">
        <f>IFERROR(INDEX('UK Target Institutions'!$D$2:$D$727,MATCH($A456,'UK Target Institutions'!$A$2:$A$727,0)),"")</f>
        <v>No</v>
      </c>
      <c r="E456" s="2">
        <f>COUNTIFS('Relevant - In CRM valid'!$T$2:$T$4699,$A456,'Relevant - In CRM valid'!$G$2:$G$4699,"UK")+COUNTIFS('Relevant - In CRM unknown'!$T$2:$T$253,$A456,'Relevant - In CRM unknown'!$G$2:$G$253,"UK")+COUNTIFS('Relevant - IN NOW CRM valid'!$T$2:$T$2328,$A456,'Relevant - IN NOW CRM valid'!$G$2:$G$2328,"UK")+COUNTIFS('Relevant - IN NOW CRM unknown'!$T$2:$T$1227,$A456,'Relevant - IN NOW CRM unknown'!$G$2:$G$1227,"UK")+COUNTIFS('Relevant - Not CRM not valid'!$T$2:$T$416,$A456,'Relevant - Not CRM not valid'!$G$2:$G$416,"UK")+COUNTIFS('Relevant - In CRM not valid'!$T$2:$T$46,$A456,'Relevant - In CRM not valid'!$G$2:$G$46,"UK")</f>
        <v>1</v>
      </c>
      <c r="F456" s="2">
        <f>COUNTIFS('Relevant - In CRM valid'!$T$2:$T$4699,$A456,'Relevant - In CRM valid'!$G$2:$G$4699,"UK",'Relevant - In CRM valid'!$M$2:$M$4699,"Research")+COUNTIFS('Relevant - In CRM unknown'!$T$2:$T$253,$A456,'Relevant - In CRM unknown'!$G$2:$G$253,"UK",'Relevant - In CRM unknown'!$M$2:$M$253,"Research")+COUNTIFS('Relevant - IN NOW CRM valid'!$T$2:$T$2328,$A456,'Relevant - IN NOW CRM valid'!$G$2:$G$2328,"UK",'Relevant - IN NOW CRM valid'!$M$2:$M$2328,"Research")+COUNTIFS('Relevant - IN NOW CRM unknown'!$T$2:$T$1227,$A456,'Relevant - IN NOW CRM unknown'!$G$2:$G$1227,"UK",'Relevant - IN NOW CRM unknown'!$M$2:$M$1227,"Research")+COUNTIFS('Relevant - Not CRM not valid'!$T$2:$T$416,$A456,'Relevant - Not CRM not valid'!$G$2:$G$416,"UK",'Relevant - Not CRM not valid'!$M$2:$M$416,"Research")+COUNTIFS('Relevant - In CRM not valid'!$T$2:$T$46,$A456,'Relevant - In CRM not valid'!$G$2:$G$46,"UK",'Relevant - In CRM not valid'!$M$2:$M$46,"Research")</f>
        <v>1</v>
      </c>
      <c r="G456" s="2">
        <f>COUNTIFS('Relevant - In CRM valid'!$T$2:$T$4699,$A456,'Relevant - In CRM valid'!$G$2:$G$4699,"UK",'Relevant - In CRM valid'!$M$2:$M$4699,"Research",'Relevant - In CRM valid'!$R$2:$R$4699,"Senior")+COUNTIFS('Relevant - In CRM unknown'!$T$2:$T$253,$A456,'Relevant - In CRM unknown'!$G$2:$G$253,"UK",'Relevant - In CRM unknown'!$M$2:$M$253,"Research",'Relevant - In CRM unknown'!$R$2:$R$253,"Senior")+COUNTIFS('Relevant - IN NOW CRM valid'!$T$2:$T$2328,$A456,'Relevant - IN NOW CRM valid'!$G$2:$G$2328,"UK",'Relevant - IN NOW CRM valid'!$M$2:$M$2328,"Research",'Relevant - IN NOW CRM valid'!$R$2:$R$2328,"Senior")+COUNTIFS('Relevant - IN NOW CRM unknown'!$T$2:$T$1227,$A456,'Relevant - IN NOW CRM unknown'!$G$2:$G$1227,"UK",'Relevant - IN NOW CRM unknown'!$M$2:$M$1227,"Research",'Relevant - IN NOW CRM unknown'!$R$2:$R$1227,"Senior")+COUNTIFS('Relevant - Not CRM not valid'!$T$2:$T$416,$A456,'Relevant - Not CRM not valid'!$G$2:$G$416,"UK",'Relevant - Not CRM not valid'!$M$2:$M$416,"Research",'Relevant - Not CRM not valid'!$R$2:$R$416,"Senior")+COUNTIFS('Relevant - In CRM not valid'!$T$2:$T$46,$A456,'Relevant - In CRM not valid'!$G$2:$G$46,"UK",'Relevant - In CRM not valid'!$M$2:$M$46,"Research",'Relevant - In CRM not valid'!$R$2:$R$46,"Senior")</f>
        <v>1</v>
      </c>
      <c r="H456" s="2">
        <f>COUNTIFS('Relevant - In CRM valid'!$T$2:$T$4699,$A456,'Relevant - In CRM valid'!$G$2:$G$4699,"UK",'Relevant - In CRM valid'!$M$2:$M$4699,"Research",'Relevant - In CRM valid'!$R$2:$R$4699,"Operational")+COUNTIFS('Relevant - In CRM unknown'!$T$2:$T$253,$A456,'Relevant - In CRM unknown'!$G$2:$G$253,"UK",'Relevant - In CRM unknown'!$M$2:$M$253,"Research",'Relevant - In CRM unknown'!$R$2:$R$253,"Operational")+COUNTIFS('Relevant - IN NOW CRM valid'!$T$2:$T$2328,$A456,'Relevant - IN NOW CRM valid'!$G$2:$G$2328,"UK",'Relevant - IN NOW CRM valid'!$M$2:$M$2328,"Research",'Relevant - IN NOW CRM valid'!$R$2:$R$2328,"Operational")+COUNTIFS('Relevant - IN NOW CRM unknown'!$T$2:$T$1227,$A456,'Relevant - IN NOW CRM unknown'!$G$2:$G$1227,"UK",'Relevant - IN NOW CRM unknown'!$M$2:$M$1227,"Research",'Relevant - IN NOW CRM unknown'!$R$2:$R$1227,"Operational")+COUNTIFS('Relevant - Not CRM not valid'!$T$2:$T$416,$A456,'Relevant - Not CRM not valid'!$G$2:$G$416,"UK",'Relevant - Not CRM not valid'!$M$2:$M$416,"Research",'Relevant - Not CRM not valid'!$R$2:$R$416,"Operational")+COUNTIFS('Relevant - In CRM not valid'!$T$2:$T$46,$A456,'Relevant - In CRM not valid'!$G$2:$G$46,"UK",'Relevant - In CRM not valid'!$M$2:$M$46,"Research",'Relevant - In CRM not valid'!$R$2:$R$46,"Operational")</f>
        <v>0</v>
      </c>
      <c r="I456" s="2">
        <f>COUNTIFS('Relevant - In CRM valid'!$T$2:$T$4699,$A456,'Relevant - In CRM valid'!$G$2:$G$4699,"UK",'Relevant - In CRM valid'!$M$2:$M$4699,"Research",'Relevant - In CRM valid'!$R$2:$R$4699,"Academic")+COUNTIFS('Relevant - In CRM unknown'!$T$2:$T$253,$A456,'Relevant - In CRM unknown'!$G$2:$G$253,"UK",'Relevant - In CRM unknown'!$M$2:$M$253,"Research",'Relevant - In CRM unknown'!$R$2:$R$253,"Academic")+COUNTIFS('Relevant - IN NOW CRM valid'!$T$2:$T$2328,$A456,'Relevant - IN NOW CRM valid'!$G$2:$G$2328,"UK",'Relevant - IN NOW CRM valid'!$M$2:$M$2328,"Research",'Relevant - IN NOW CRM valid'!$R$2:$R$2328,"Academic")+COUNTIFS('Relevant - IN NOW CRM unknown'!$T$2:$T$1227,$A456,'Relevant - IN NOW CRM unknown'!$G$2:$G$1227,"UK",'Relevant - IN NOW CRM unknown'!$M$2:$M$1227,"Research",'Relevant - IN NOW CRM unknown'!$R$2:$R$1227,"Academic")+COUNTIFS('Relevant - Not CRM not valid'!$T$2:$T$416,$A456,'Relevant - Not CRM not valid'!$G$2:$G$416,"UK",'Relevant - Not CRM not valid'!$M$2:$M$416,"Research",'Relevant - Not CRM not valid'!$R$2:$R$416,"Academic")+COUNTIFS('Relevant - In CRM not valid'!$T$2:$T$46,$A456,'Relevant - In CRM not valid'!$G$2:$G$46,"UK",'Relevant - In CRM not valid'!$M$2:$M$46,"Research",'Relevant - In CRM not valid'!$R$2:$R$46,"Academic")</f>
        <v>0</v>
      </c>
      <c r="J456" s="2">
        <f>COUNTIFS('Relevant - In CRM valid'!$T$2:$T$4699,$A456,'Relevant - In CRM valid'!$G$2:$G$4699,"UK",'Relevant - In CRM valid'!$M$2:$M$4699,"Finance")+COUNTIFS('Relevant - In CRM unknown'!$T$2:$T$253,$A456,'Relevant - In CRM unknown'!$G$2:$G$253,"UK",'Relevant - In CRM unknown'!$M$2:$M$253,"Finance")+COUNTIFS('Relevant - IN NOW CRM valid'!$T$2:$T$2328,$A456,'Relevant - IN NOW CRM valid'!$G$2:$G$2328,"UK",'Relevant - IN NOW CRM valid'!$M$2:$M$2328,"Finance")+COUNTIFS('Relevant - IN NOW CRM unknown'!$T$2:$T$1227,$A456,'Relevant - IN NOW CRM unknown'!$G$2:$G$1227,"UK",'Relevant - IN NOW CRM unknown'!$M$2:$M$1227,"Finance")+COUNTIFS('Relevant - Not CRM not valid'!$T$2:$T$416,$A456,'Relevant - Not CRM not valid'!$G$2:$G$416,"UK",'Relevant - Not CRM not valid'!$M$2:$M$416,"Finance")+COUNTIFS('Relevant - In CRM not valid'!$T$2:$T$46,$A456,'Relevant - In CRM not valid'!$G$2:$G$46,"UK",'Relevant - In CRM not valid'!$M$2:$M$46,"Finance")</f>
        <v>0</v>
      </c>
      <c r="K456" s="2">
        <f>COUNTIFS('Relevant - In CRM valid'!$T$2:$T$4699,$A456,'Relevant - In CRM valid'!$G$2:$G$4699,"UK",'Relevant - In CRM valid'!$M$2:$M$4699,"IT/Systems")+COUNTIFS('Relevant - In CRM unknown'!$T$2:$T$253,$A456,'Relevant - In CRM unknown'!$G$2:$G$253,"UK",'Relevant - In CRM unknown'!$M$2:$M$253,"IT/Systems")+COUNTIFS('Relevant - IN NOW CRM valid'!$T$2:$T$2328,$A456,'Relevant - IN NOW CRM valid'!$G$2:$G$2328,"UK",'Relevant - IN NOW CRM valid'!$M$2:$M$2328,"IT/Systems")+COUNTIFS('Relevant - IN NOW CRM unknown'!$T$2:$T$1227,$A456,'Relevant - IN NOW CRM unknown'!$G$2:$G$1227,"UK",'Relevant - IN NOW CRM unknown'!$M$2:$M$1227,"IT/Systems")+COUNTIFS('Relevant - Not CRM not valid'!$T$2:$T$416,$A456,'Relevant - Not CRM not valid'!$G$2:$G$416,"UK",'Relevant - Not CRM not valid'!$M$2:$M$416,"IT/Systems")+COUNTIFS('Relevant - In CRM not valid'!$T$2:$T$46,$A456,'Relevant - In CRM not valid'!$G$2:$G$46,"UK",'Relevant - In CRM not valid'!$M$2:$M$46,"IT/Systems")</f>
        <v>0</v>
      </c>
      <c r="L456" s="2">
        <f>COUNTIFS('Relevant - In CRM valid'!$T$2:$T$4699,$A456,'Relevant - In CRM valid'!$G$2:$G$4699,"UK",'Relevant - In CRM valid'!$M$2:$M$4699,"")+COUNTIFS('Relevant - In CRM unknown'!$T$2:$T$253,$A456,'Relevant - In CRM unknown'!$G$2:$G$253,"UK",'Relevant - In CRM unknown'!$M$2:$M$253,"")+COUNTIFS('Relevant - IN NOW CRM valid'!$T$2:$T$2328,$A456,'Relevant - IN NOW CRM valid'!$G$2:$G$2328,"UK",'Relevant - IN NOW CRM valid'!$M$2:$M$2328,"")+COUNTIFS('Relevant - IN NOW CRM unknown'!$T$2:$T$1227,$A456,'Relevant - IN NOW CRM unknown'!$G$2:$G$1227,"UK",'Relevant - IN NOW CRM unknown'!$M$2:$M$1227,"")+COUNTIFS('Relevant - Not CRM not valid'!$T$2:$T$416,$A456,'Relevant - Not CRM not valid'!$G$2:$G$416,"UK",'Relevant - Not CRM not valid'!$M$2:$M$416,"")+COUNTIFS('Relevant - In CRM not valid'!$T$2:$T$46,$A456,'Relevant - In CRM not valid'!$G$2:$G$46,"UK",'Relevant - In CRM not valid'!$M$2:$M$46,"")</f>
        <v>0</v>
      </c>
      <c r="M456" s="2">
        <f t="shared" si="14"/>
        <v>1</v>
      </c>
      <c r="N456" s="2">
        <f>COUNTIFS('Relevant - In CRM valid'!$T$2:$T$4699,$A456,'Relevant - In CRM valid'!$G$2:$G$4699,"UK",'Relevant - In CRM valid'!$Q$2:$Q$4699,"valid")+COUNTIFS('Relevant - In CRM unknown'!$T$2:$T$253,$A456,'Relevant - In CRM unknown'!$G$2:$G$253,"UK",'Relevant - In CRM unknown'!$Q$2:$Q$253,"valid")+COUNTIFS('Relevant - IN NOW CRM valid'!$T$2:$T$2328,$A456,'Relevant - IN NOW CRM valid'!$G$2:$G$2328,"UK",'Relevant - IN NOW CRM valid'!$Q$2:$Q$2328,"valid")+COUNTIFS('Relevant - IN NOW CRM unknown'!$T$2:$T$1227,$A456,'Relevant - IN NOW CRM unknown'!$G$2:$G$1227,"UK",'Relevant - IN NOW CRM unknown'!$Q$2:$Q$1227,"valid")+COUNTIFS('Relevant - Not CRM not valid'!$T$2:$T$416,$A456,'Relevant - Not CRM not valid'!$G$2:$G$416,"UK",'Relevant - Not CRM not valid'!$Q$2:$Q$416,"valid")+COUNTIFS('Relevant - In CRM not valid'!$T$2:$T$46,$A456,'Relevant - In CRM not valid'!$G$2:$G$46,"UK",'Relevant - In CRM not valid'!$Q$2:$Q$46,"valid")</f>
        <v>1</v>
      </c>
      <c r="O456" s="2" t="str">
        <f t="shared" si="15"/>
        <v>Finance  IT/Systems</v>
      </c>
    </row>
    <row r="457" spans="1:15" ht="15" customHeight="1">
      <c r="A457" s="2" t="s">
        <v>1021</v>
      </c>
      <c r="B457" s="2" t="s">
        <v>1022</v>
      </c>
      <c r="C457" s="2" t="s">
        <v>1570</v>
      </c>
      <c r="D457" s="2" t="str">
        <f>IFERROR(INDEX('UK Target Institutions'!$D$2:$D$727,MATCH($A457,'UK Target Institutions'!$A$2:$A$727,0)),"")</f>
        <v>No</v>
      </c>
      <c r="E457" s="2">
        <f>COUNTIFS('Relevant - In CRM valid'!$T$2:$T$4699,$A457,'Relevant - In CRM valid'!$G$2:$G$4699,"UK")+COUNTIFS('Relevant - In CRM unknown'!$T$2:$T$253,$A457,'Relevant - In CRM unknown'!$G$2:$G$253,"UK")+COUNTIFS('Relevant - IN NOW CRM valid'!$T$2:$T$2328,$A457,'Relevant - IN NOW CRM valid'!$G$2:$G$2328,"UK")+COUNTIFS('Relevant - IN NOW CRM unknown'!$T$2:$T$1227,$A457,'Relevant - IN NOW CRM unknown'!$G$2:$G$1227,"UK")+COUNTIFS('Relevant - Not CRM not valid'!$T$2:$T$416,$A457,'Relevant - Not CRM not valid'!$G$2:$G$416,"UK")+COUNTIFS('Relevant - In CRM not valid'!$T$2:$T$46,$A457,'Relevant - In CRM not valid'!$G$2:$G$46,"UK")</f>
        <v>1</v>
      </c>
      <c r="F457" s="2">
        <f>COUNTIFS('Relevant - In CRM valid'!$T$2:$T$4699,$A457,'Relevant - In CRM valid'!$G$2:$G$4699,"UK",'Relevant - In CRM valid'!$M$2:$M$4699,"Research")+COUNTIFS('Relevant - In CRM unknown'!$T$2:$T$253,$A457,'Relevant - In CRM unknown'!$G$2:$G$253,"UK",'Relevant - In CRM unknown'!$M$2:$M$253,"Research")+COUNTIFS('Relevant - IN NOW CRM valid'!$T$2:$T$2328,$A457,'Relevant - IN NOW CRM valid'!$G$2:$G$2328,"UK",'Relevant - IN NOW CRM valid'!$M$2:$M$2328,"Research")+COUNTIFS('Relevant - IN NOW CRM unknown'!$T$2:$T$1227,$A457,'Relevant - IN NOW CRM unknown'!$G$2:$G$1227,"UK",'Relevant - IN NOW CRM unknown'!$M$2:$M$1227,"Research")+COUNTIFS('Relevant - Not CRM not valid'!$T$2:$T$416,$A457,'Relevant - Not CRM not valid'!$G$2:$G$416,"UK",'Relevant - Not CRM not valid'!$M$2:$M$416,"Research")+COUNTIFS('Relevant - In CRM not valid'!$T$2:$T$46,$A457,'Relevant - In CRM not valid'!$G$2:$G$46,"UK",'Relevant - In CRM not valid'!$M$2:$M$46,"Research")</f>
        <v>1</v>
      </c>
      <c r="G457" s="2">
        <f>COUNTIFS('Relevant - In CRM valid'!$T$2:$T$4699,$A457,'Relevant - In CRM valid'!$G$2:$G$4699,"UK",'Relevant - In CRM valid'!$M$2:$M$4699,"Research",'Relevant - In CRM valid'!$R$2:$R$4699,"Senior")+COUNTIFS('Relevant - In CRM unknown'!$T$2:$T$253,$A457,'Relevant - In CRM unknown'!$G$2:$G$253,"UK",'Relevant - In CRM unknown'!$M$2:$M$253,"Research",'Relevant - In CRM unknown'!$R$2:$R$253,"Senior")+COUNTIFS('Relevant - IN NOW CRM valid'!$T$2:$T$2328,$A457,'Relevant - IN NOW CRM valid'!$G$2:$G$2328,"UK",'Relevant - IN NOW CRM valid'!$M$2:$M$2328,"Research",'Relevant - IN NOW CRM valid'!$R$2:$R$2328,"Senior")+COUNTIFS('Relevant - IN NOW CRM unknown'!$T$2:$T$1227,$A457,'Relevant - IN NOW CRM unknown'!$G$2:$G$1227,"UK",'Relevant - IN NOW CRM unknown'!$M$2:$M$1227,"Research",'Relevant - IN NOW CRM unknown'!$R$2:$R$1227,"Senior")+COUNTIFS('Relevant - Not CRM not valid'!$T$2:$T$416,$A457,'Relevant - Not CRM not valid'!$G$2:$G$416,"UK",'Relevant - Not CRM not valid'!$M$2:$M$416,"Research",'Relevant - Not CRM not valid'!$R$2:$R$416,"Senior")+COUNTIFS('Relevant - In CRM not valid'!$T$2:$T$46,$A457,'Relevant - In CRM not valid'!$G$2:$G$46,"UK",'Relevant - In CRM not valid'!$M$2:$M$46,"Research",'Relevant - In CRM not valid'!$R$2:$R$46,"Senior")</f>
        <v>0</v>
      </c>
      <c r="H457" s="2">
        <f>COUNTIFS('Relevant - In CRM valid'!$T$2:$T$4699,$A457,'Relevant - In CRM valid'!$G$2:$G$4699,"UK",'Relevant - In CRM valid'!$M$2:$M$4699,"Research",'Relevant - In CRM valid'!$R$2:$R$4699,"Operational")+COUNTIFS('Relevant - In CRM unknown'!$T$2:$T$253,$A457,'Relevant - In CRM unknown'!$G$2:$G$253,"UK",'Relevant - In CRM unknown'!$M$2:$M$253,"Research",'Relevant - In CRM unknown'!$R$2:$R$253,"Operational")+COUNTIFS('Relevant - IN NOW CRM valid'!$T$2:$T$2328,$A457,'Relevant - IN NOW CRM valid'!$G$2:$G$2328,"UK",'Relevant - IN NOW CRM valid'!$M$2:$M$2328,"Research",'Relevant - IN NOW CRM valid'!$R$2:$R$2328,"Operational")+COUNTIFS('Relevant - IN NOW CRM unknown'!$T$2:$T$1227,$A457,'Relevant - IN NOW CRM unknown'!$G$2:$G$1227,"UK",'Relevant - IN NOW CRM unknown'!$M$2:$M$1227,"Research",'Relevant - IN NOW CRM unknown'!$R$2:$R$1227,"Operational")+COUNTIFS('Relevant - Not CRM not valid'!$T$2:$T$416,$A457,'Relevant - Not CRM not valid'!$G$2:$G$416,"UK",'Relevant - Not CRM not valid'!$M$2:$M$416,"Research",'Relevant - Not CRM not valid'!$R$2:$R$416,"Operational")+COUNTIFS('Relevant - In CRM not valid'!$T$2:$T$46,$A457,'Relevant - In CRM not valid'!$G$2:$G$46,"UK",'Relevant - In CRM not valid'!$M$2:$M$46,"Research",'Relevant - In CRM not valid'!$R$2:$R$46,"Operational")</f>
        <v>1</v>
      </c>
      <c r="I457" s="2">
        <f>COUNTIFS('Relevant - In CRM valid'!$T$2:$T$4699,$A457,'Relevant - In CRM valid'!$G$2:$G$4699,"UK",'Relevant - In CRM valid'!$M$2:$M$4699,"Research",'Relevant - In CRM valid'!$R$2:$R$4699,"Academic")+COUNTIFS('Relevant - In CRM unknown'!$T$2:$T$253,$A457,'Relevant - In CRM unknown'!$G$2:$G$253,"UK",'Relevant - In CRM unknown'!$M$2:$M$253,"Research",'Relevant - In CRM unknown'!$R$2:$R$253,"Academic")+COUNTIFS('Relevant - IN NOW CRM valid'!$T$2:$T$2328,$A457,'Relevant - IN NOW CRM valid'!$G$2:$G$2328,"UK",'Relevant - IN NOW CRM valid'!$M$2:$M$2328,"Research",'Relevant - IN NOW CRM valid'!$R$2:$R$2328,"Academic")+COUNTIFS('Relevant - IN NOW CRM unknown'!$T$2:$T$1227,$A457,'Relevant - IN NOW CRM unknown'!$G$2:$G$1227,"UK",'Relevant - IN NOW CRM unknown'!$M$2:$M$1227,"Research",'Relevant - IN NOW CRM unknown'!$R$2:$R$1227,"Academic")+COUNTIFS('Relevant - Not CRM not valid'!$T$2:$T$416,$A457,'Relevant - Not CRM not valid'!$G$2:$G$416,"UK",'Relevant - Not CRM not valid'!$M$2:$M$416,"Research",'Relevant - Not CRM not valid'!$R$2:$R$416,"Academic")+COUNTIFS('Relevant - In CRM not valid'!$T$2:$T$46,$A457,'Relevant - In CRM not valid'!$G$2:$G$46,"UK",'Relevant - In CRM not valid'!$M$2:$M$46,"Research",'Relevant - In CRM not valid'!$R$2:$R$46,"Academic")</f>
        <v>0</v>
      </c>
      <c r="J457" s="2">
        <f>COUNTIFS('Relevant - In CRM valid'!$T$2:$T$4699,$A457,'Relevant - In CRM valid'!$G$2:$G$4699,"UK",'Relevant - In CRM valid'!$M$2:$M$4699,"Finance")+COUNTIFS('Relevant - In CRM unknown'!$T$2:$T$253,$A457,'Relevant - In CRM unknown'!$G$2:$G$253,"UK",'Relevant - In CRM unknown'!$M$2:$M$253,"Finance")+COUNTIFS('Relevant - IN NOW CRM valid'!$T$2:$T$2328,$A457,'Relevant - IN NOW CRM valid'!$G$2:$G$2328,"UK",'Relevant - IN NOW CRM valid'!$M$2:$M$2328,"Finance")+COUNTIFS('Relevant - IN NOW CRM unknown'!$T$2:$T$1227,$A457,'Relevant - IN NOW CRM unknown'!$G$2:$G$1227,"UK",'Relevant - IN NOW CRM unknown'!$M$2:$M$1227,"Finance")+COUNTIFS('Relevant - Not CRM not valid'!$T$2:$T$416,$A457,'Relevant - Not CRM not valid'!$G$2:$G$416,"UK",'Relevant - Not CRM not valid'!$M$2:$M$416,"Finance")+COUNTIFS('Relevant - In CRM not valid'!$T$2:$T$46,$A457,'Relevant - In CRM not valid'!$G$2:$G$46,"UK",'Relevant - In CRM not valid'!$M$2:$M$46,"Finance")</f>
        <v>0</v>
      </c>
      <c r="K457" s="2">
        <f>COUNTIFS('Relevant - In CRM valid'!$T$2:$T$4699,$A457,'Relevant - In CRM valid'!$G$2:$G$4699,"UK",'Relevant - In CRM valid'!$M$2:$M$4699,"IT/Systems")+COUNTIFS('Relevant - In CRM unknown'!$T$2:$T$253,$A457,'Relevant - In CRM unknown'!$G$2:$G$253,"UK",'Relevant - In CRM unknown'!$M$2:$M$253,"IT/Systems")+COUNTIFS('Relevant - IN NOW CRM valid'!$T$2:$T$2328,$A457,'Relevant - IN NOW CRM valid'!$G$2:$G$2328,"UK",'Relevant - IN NOW CRM valid'!$M$2:$M$2328,"IT/Systems")+COUNTIFS('Relevant - IN NOW CRM unknown'!$T$2:$T$1227,$A457,'Relevant - IN NOW CRM unknown'!$G$2:$G$1227,"UK",'Relevant - IN NOW CRM unknown'!$M$2:$M$1227,"IT/Systems")+COUNTIFS('Relevant - Not CRM not valid'!$T$2:$T$416,$A457,'Relevant - Not CRM not valid'!$G$2:$G$416,"UK",'Relevant - Not CRM not valid'!$M$2:$M$416,"IT/Systems")+COUNTIFS('Relevant - In CRM not valid'!$T$2:$T$46,$A457,'Relevant - In CRM not valid'!$G$2:$G$46,"UK",'Relevant - In CRM not valid'!$M$2:$M$46,"IT/Systems")</f>
        <v>0</v>
      </c>
      <c r="L457" s="2">
        <f>COUNTIFS('Relevant - In CRM valid'!$T$2:$T$4699,$A457,'Relevant - In CRM valid'!$G$2:$G$4699,"UK",'Relevant - In CRM valid'!$M$2:$M$4699,"")+COUNTIFS('Relevant - In CRM unknown'!$T$2:$T$253,$A457,'Relevant - In CRM unknown'!$G$2:$G$253,"UK",'Relevant - In CRM unknown'!$M$2:$M$253,"")+COUNTIFS('Relevant - IN NOW CRM valid'!$T$2:$T$2328,$A457,'Relevant - IN NOW CRM valid'!$G$2:$G$2328,"UK",'Relevant - IN NOW CRM valid'!$M$2:$M$2328,"")+COUNTIFS('Relevant - IN NOW CRM unknown'!$T$2:$T$1227,$A457,'Relevant - IN NOW CRM unknown'!$G$2:$G$1227,"UK",'Relevant - IN NOW CRM unknown'!$M$2:$M$1227,"")+COUNTIFS('Relevant - Not CRM not valid'!$T$2:$T$416,$A457,'Relevant - Not CRM not valid'!$G$2:$G$416,"UK",'Relevant - Not CRM not valid'!$M$2:$M$416,"")+COUNTIFS('Relevant - In CRM not valid'!$T$2:$T$46,$A457,'Relevant - In CRM not valid'!$G$2:$G$46,"UK",'Relevant - In CRM not valid'!$M$2:$M$46,"")</f>
        <v>0</v>
      </c>
      <c r="M457" s="2">
        <f t="shared" si="14"/>
        <v>1</v>
      </c>
      <c r="N457" s="2">
        <f>COUNTIFS('Relevant - In CRM valid'!$T$2:$T$4699,$A457,'Relevant - In CRM valid'!$G$2:$G$4699,"UK",'Relevant - In CRM valid'!$Q$2:$Q$4699,"valid")+COUNTIFS('Relevant - In CRM unknown'!$T$2:$T$253,$A457,'Relevant - In CRM unknown'!$G$2:$G$253,"UK",'Relevant - In CRM unknown'!$Q$2:$Q$253,"valid")+COUNTIFS('Relevant - IN NOW CRM valid'!$T$2:$T$2328,$A457,'Relevant - IN NOW CRM valid'!$G$2:$G$2328,"UK",'Relevant - IN NOW CRM valid'!$Q$2:$Q$2328,"valid")+COUNTIFS('Relevant - IN NOW CRM unknown'!$T$2:$T$1227,$A457,'Relevant - IN NOW CRM unknown'!$G$2:$G$1227,"UK",'Relevant - IN NOW CRM unknown'!$Q$2:$Q$1227,"valid")+COUNTIFS('Relevant - Not CRM not valid'!$T$2:$T$416,$A457,'Relevant - Not CRM not valid'!$G$2:$G$416,"UK",'Relevant - Not CRM not valid'!$Q$2:$Q$416,"valid")+COUNTIFS('Relevant - In CRM not valid'!$T$2:$T$46,$A457,'Relevant - In CRM not valid'!$G$2:$G$46,"UK",'Relevant - In CRM not valid'!$Q$2:$Q$46,"valid")</f>
        <v>0</v>
      </c>
      <c r="O457" s="2" t="str">
        <f t="shared" si="15"/>
        <v>Finance  IT/Systems</v>
      </c>
    </row>
    <row r="458" spans="1:15" ht="15" customHeight="1">
      <c r="A458" s="2" t="s">
        <v>1023</v>
      </c>
      <c r="B458" s="2" t="s">
        <v>1024</v>
      </c>
      <c r="C458" s="2" t="s">
        <v>383</v>
      </c>
      <c r="D458" s="2" t="str">
        <f>IFERROR(INDEX('UK Target Institutions'!$D$2:$D$727,MATCH($A458,'UK Target Institutions'!$A$2:$A$727,0)),"")</f>
        <v>No</v>
      </c>
      <c r="E458" s="2">
        <f>COUNTIFS('Relevant - In CRM valid'!$T$2:$T$4699,$A458,'Relevant - In CRM valid'!$G$2:$G$4699,"UK")+COUNTIFS('Relevant - In CRM unknown'!$T$2:$T$253,$A458,'Relevant - In CRM unknown'!$G$2:$G$253,"UK")+COUNTIFS('Relevant - IN NOW CRM valid'!$T$2:$T$2328,$A458,'Relevant - IN NOW CRM valid'!$G$2:$G$2328,"UK")+COUNTIFS('Relevant - IN NOW CRM unknown'!$T$2:$T$1227,$A458,'Relevant - IN NOW CRM unknown'!$G$2:$G$1227,"UK")+COUNTIFS('Relevant - Not CRM not valid'!$T$2:$T$416,$A458,'Relevant - Not CRM not valid'!$G$2:$G$416,"UK")+COUNTIFS('Relevant - In CRM not valid'!$T$2:$T$46,$A458,'Relevant - In CRM not valid'!$G$2:$G$46,"UK")</f>
        <v>1</v>
      </c>
      <c r="F458" s="2">
        <f>COUNTIFS('Relevant - In CRM valid'!$T$2:$T$4699,$A458,'Relevant - In CRM valid'!$G$2:$G$4699,"UK",'Relevant - In CRM valid'!$M$2:$M$4699,"Research")+COUNTIFS('Relevant - In CRM unknown'!$T$2:$T$253,$A458,'Relevant - In CRM unknown'!$G$2:$G$253,"UK",'Relevant - In CRM unknown'!$M$2:$M$253,"Research")+COUNTIFS('Relevant - IN NOW CRM valid'!$T$2:$T$2328,$A458,'Relevant - IN NOW CRM valid'!$G$2:$G$2328,"UK",'Relevant - IN NOW CRM valid'!$M$2:$M$2328,"Research")+COUNTIFS('Relevant - IN NOW CRM unknown'!$T$2:$T$1227,$A458,'Relevant - IN NOW CRM unknown'!$G$2:$G$1227,"UK",'Relevant - IN NOW CRM unknown'!$M$2:$M$1227,"Research")+COUNTIFS('Relevant - Not CRM not valid'!$T$2:$T$416,$A458,'Relevant - Not CRM not valid'!$G$2:$G$416,"UK",'Relevant - Not CRM not valid'!$M$2:$M$416,"Research")+COUNTIFS('Relevant - In CRM not valid'!$T$2:$T$46,$A458,'Relevant - In CRM not valid'!$G$2:$G$46,"UK",'Relevant - In CRM not valid'!$M$2:$M$46,"Research")</f>
        <v>1</v>
      </c>
      <c r="G458" s="2">
        <f>COUNTIFS('Relevant - In CRM valid'!$T$2:$T$4699,$A458,'Relevant - In CRM valid'!$G$2:$G$4699,"UK",'Relevant - In CRM valid'!$M$2:$M$4699,"Research",'Relevant - In CRM valid'!$R$2:$R$4699,"Senior")+COUNTIFS('Relevant - In CRM unknown'!$T$2:$T$253,$A458,'Relevant - In CRM unknown'!$G$2:$G$253,"UK",'Relevant - In CRM unknown'!$M$2:$M$253,"Research",'Relevant - In CRM unknown'!$R$2:$R$253,"Senior")+COUNTIFS('Relevant - IN NOW CRM valid'!$T$2:$T$2328,$A458,'Relevant - IN NOW CRM valid'!$G$2:$G$2328,"UK",'Relevant - IN NOW CRM valid'!$M$2:$M$2328,"Research",'Relevant - IN NOW CRM valid'!$R$2:$R$2328,"Senior")+COUNTIFS('Relevant - IN NOW CRM unknown'!$T$2:$T$1227,$A458,'Relevant - IN NOW CRM unknown'!$G$2:$G$1227,"UK",'Relevant - IN NOW CRM unknown'!$M$2:$M$1227,"Research",'Relevant - IN NOW CRM unknown'!$R$2:$R$1227,"Senior")+COUNTIFS('Relevant - Not CRM not valid'!$T$2:$T$416,$A458,'Relevant - Not CRM not valid'!$G$2:$G$416,"UK",'Relevant - Not CRM not valid'!$M$2:$M$416,"Research",'Relevant - Not CRM not valid'!$R$2:$R$416,"Senior")+COUNTIFS('Relevant - In CRM not valid'!$T$2:$T$46,$A458,'Relevant - In CRM not valid'!$G$2:$G$46,"UK",'Relevant - In CRM not valid'!$M$2:$M$46,"Research",'Relevant - In CRM not valid'!$R$2:$R$46,"Senior")</f>
        <v>1</v>
      </c>
      <c r="H458" s="2">
        <f>COUNTIFS('Relevant - In CRM valid'!$T$2:$T$4699,$A458,'Relevant - In CRM valid'!$G$2:$G$4699,"UK",'Relevant - In CRM valid'!$M$2:$M$4699,"Research",'Relevant - In CRM valid'!$R$2:$R$4699,"Operational")+COUNTIFS('Relevant - In CRM unknown'!$T$2:$T$253,$A458,'Relevant - In CRM unknown'!$G$2:$G$253,"UK",'Relevant - In CRM unknown'!$M$2:$M$253,"Research",'Relevant - In CRM unknown'!$R$2:$R$253,"Operational")+COUNTIFS('Relevant - IN NOW CRM valid'!$T$2:$T$2328,$A458,'Relevant - IN NOW CRM valid'!$G$2:$G$2328,"UK",'Relevant - IN NOW CRM valid'!$M$2:$M$2328,"Research",'Relevant - IN NOW CRM valid'!$R$2:$R$2328,"Operational")+COUNTIFS('Relevant - IN NOW CRM unknown'!$T$2:$T$1227,$A458,'Relevant - IN NOW CRM unknown'!$G$2:$G$1227,"UK",'Relevant - IN NOW CRM unknown'!$M$2:$M$1227,"Research",'Relevant - IN NOW CRM unknown'!$R$2:$R$1227,"Operational")+COUNTIFS('Relevant - Not CRM not valid'!$T$2:$T$416,$A458,'Relevant - Not CRM not valid'!$G$2:$G$416,"UK",'Relevant - Not CRM not valid'!$M$2:$M$416,"Research",'Relevant - Not CRM not valid'!$R$2:$R$416,"Operational")+COUNTIFS('Relevant - In CRM not valid'!$T$2:$T$46,$A458,'Relevant - In CRM not valid'!$G$2:$G$46,"UK",'Relevant - In CRM not valid'!$M$2:$M$46,"Research",'Relevant - In CRM not valid'!$R$2:$R$46,"Operational")</f>
        <v>0</v>
      </c>
      <c r="I458" s="2">
        <f>COUNTIFS('Relevant - In CRM valid'!$T$2:$T$4699,$A458,'Relevant - In CRM valid'!$G$2:$G$4699,"UK",'Relevant - In CRM valid'!$M$2:$M$4699,"Research",'Relevant - In CRM valid'!$R$2:$R$4699,"Academic")+COUNTIFS('Relevant - In CRM unknown'!$T$2:$T$253,$A458,'Relevant - In CRM unknown'!$G$2:$G$253,"UK",'Relevant - In CRM unknown'!$M$2:$M$253,"Research",'Relevant - In CRM unknown'!$R$2:$R$253,"Academic")+COUNTIFS('Relevant - IN NOW CRM valid'!$T$2:$T$2328,$A458,'Relevant - IN NOW CRM valid'!$G$2:$G$2328,"UK",'Relevant - IN NOW CRM valid'!$M$2:$M$2328,"Research",'Relevant - IN NOW CRM valid'!$R$2:$R$2328,"Academic")+COUNTIFS('Relevant - IN NOW CRM unknown'!$T$2:$T$1227,$A458,'Relevant - IN NOW CRM unknown'!$G$2:$G$1227,"UK",'Relevant - IN NOW CRM unknown'!$M$2:$M$1227,"Research",'Relevant - IN NOW CRM unknown'!$R$2:$R$1227,"Academic")+COUNTIFS('Relevant - Not CRM not valid'!$T$2:$T$416,$A458,'Relevant - Not CRM not valid'!$G$2:$G$416,"UK",'Relevant - Not CRM not valid'!$M$2:$M$416,"Research",'Relevant - Not CRM not valid'!$R$2:$R$416,"Academic")+COUNTIFS('Relevant - In CRM not valid'!$T$2:$T$46,$A458,'Relevant - In CRM not valid'!$G$2:$G$46,"UK",'Relevant - In CRM not valid'!$M$2:$M$46,"Research",'Relevant - In CRM not valid'!$R$2:$R$46,"Academic")</f>
        <v>0</v>
      </c>
      <c r="J458" s="2">
        <f>COUNTIFS('Relevant - In CRM valid'!$T$2:$T$4699,$A458,'Relevant - In CRM valid'!$G$2:$G$4699,"UK",'Relevant - In CRM valid'!$M$2:$M$4699,"Finance")+COUNTIFS('Relevant - In CRM unknown'!$T$2:$T$253,$A458,'Relevant - In CRM unknown'!$G$2:$G$253,"UK",'Relevant - In CRM unknown'!$M$2:$M$253,"Finance")+COUNTIFS('Relevant - IN NOW CRM valid'!$T$2:$T$2328,$A458,'Relevant - IN NOW CRM valid'!$G$2:$G$2328,"UK",'Relevant - IN NOW CRM valid'!$M$2:$M$2328,"Finance")+COUNTIFS('Relevant - IN NOW CRM unknown'!$T$2:$T$1227,$A458,'Relevant - IN NOW CRM unknown'!$G$2:$G$1227,"UK",'Relevant - IN NOW CRM unknown'!$M$2:$M$1227,"Finance")+COUNTIFS('Relevant - Not CRM not valid'!$T$2:$T$416,$A458,'Relevant - Not CRM not valid'!$G$2:$G$416,"UK",'Relevant - Not CRM not valid'!$M$2:$M$416,"Finance")+COUNTIFS('Relevant - In CRM not valid'!$T$2:$T$46,$A458,'Relevant - In CRM not valid'!$G$2:$G$46,"UK",'Relevant - In CRM not valid'!$M$2:$M$46,"Finance")</f>
        <v>0</v>
      </c>
      <c r="K458" s="2">
        <f>COUNTIFS('Relevant - In CRM valid'!$T$2:$T$4699,$A458,'Relevant - In CRM valid'!$G$2:$G$4699,"UK",'Relevant - In CRM valid'!$M$2:$M$4699,"IT/Systems")+COUNTIFS('Relevant - In CRM unknown'!$T$2:$T$253,$A458,'Relevant - In CRM unknown'!$G$2:$G$253,"UK",'Relevant - In CRM unknown'!$M$2:$M$253,"IT/Systems")+COUNTIFS('Relevant - IN NOW CRM valid'!$T$2:$T$2328,$A458,'Relevant - IN NOW CRM valid'!$G$2:$G$2328,"UK",'Relevant - IN NOW CRM valid'!$M$2:$M$2328,"IT/Systems")+COUNTIFS('Relevant - IN NOW CRM unknown'!$T$2:$T$1227,$A458,'Relevant - IN NOW CRM unknown'!$G$2:$G$1227,"UK",'Relevant - IN NOW CRM unknown'!$M$2:$M$1227,"IT/Systems")+COUNTIFS('Relevant - Not CRM not valid'!$T$2:$T$416,$A458,'Relevant - Not CRM not valid'!$G$2:$G$416,"UK",'Relevant - Not CRM not valid'!$M$2:$M$416,"IT/Systems")+COUNTIFS('Relevant - In CRM not valid'!$T$2:$T$46,$A458,'Relevant - In CRM not valid'!$G$2:$G$46,"UK",'Relevant - In CRM not valid'!$M$2:$M$46,"IT/Systems")</f>
        <v>0</v>
      </c>
      <c r="L458" s="2">
        <f>COUNTIFS('Relevant - In CRM valid'!$T$2:$T$4699,$A458,'Relevant - In CRM valid'!$G$2:$G$4699,"UK",'Relevant - In CRM valid'!$M$2:$M$4699,"")+COUNTIFS('Relevant - In CRM unknown'!$T$2:$T$253,$A458,'Relevant - In CRM unknown'!$G$2:$G$253,"UK",'Relevant - In CRM unknown'!$M$2:$M$253,"")+COUNTIFS('Relevant - IN NOW CRM valid'!$T$2:$T$2328,$A458,'Relevant - IN NOW CRM valid'!$G$2:$G$2328,"UK",'Relevant - IN NOW CRM valid'!$M$2:$M$2328,"")+COUNTIFS('Relevant - IN NOW CRM unknown'!$T$2:$T$1227,$A458,'Relevant - IN NOW CRM unknown'!$G$2:$G$1227,"UK",'Relevant - IN NOW CRM unknown'!$M$2:$M$1227,"")+COUNTIFS('Relevant - Not CRM not valid'!$T$2:$T$416,$A458,'Relevant - Not CRM not valid'!$G$2:$G$416,"UK",'Relevant - Not CRM not valid'!$M$2:$M$416,"")+COUNTIFS('Relevant - In CRM not valid'!$T$2:$T$46,$A458,'Relevant - In CRM not valid'!$G$2:$G$46,"UK",'Relevant - In CRM not valid'!$M$2:$M$46,"")</f>
        <v>0</v>
      </c>
      <c r="M458" s="2">
        <f t="shared" si="14"/>
        <v>1</v>
      </c>
      <c r="N458" s="2">
        <f>COUNTIFS('Relevant - In CRM valid'!$T$2:$T$4699,$A458,'Relevant - In CRM valid'!$G$2:$G$4699,"UK",'Relevant - In CRM valid'!$Q$2:$Q$4699,"valid")+COUNTIFS('Relevant - In CRM unknown'!$T$2:$T$253,$A458,'Relevant - In CRM unknown'!$G$2:$G$253,"UK",'Relevant - In CRM unknown'!$Q$2:$Q$253,"valid")+COUNTIFS('Relevant - IN NOW CRM valid'!$T$2:$T$2328,$A458,'Relevant - IN NOW CRM valid'!$G$2:$G$2328,"UK",'Relevant - IN NOW CRM valid'!$Q$2:$Q$2328,"valid")+COUNTIFS('Relevant - IN NOW CRM unknown'!$T$2:$T$1227,$A458,'Relevant - IN NOW CRM unknown'!$G$2:$G$1227,"UK",'Relevant - IN NOW CRM unknown'!$Q$2:$Q$1227,"valid")+COUNTIFS('Relevant - Not CRM not valid'!$T$2:$T$416,$A458,'Relevant - Not CRM not valid'!$G$2:$G$416,"UK",'Relevant - Not CRM not valid'!$Q$2:$Q$416,"valid")+COUNTIFS('Relevant - In CRM not valid'!$T$2:$T$46,$A458,'Relevant - In CRM not valid'!$G$2:$G$46,"UK",'Relevant - In CRM not valid'!$Q$2:$Q$46,"valid")</f>
        <v>1</v>
      </c>
      <c r="O458" s="2" t="str">
        <f t="shared" si="15"/>
        <v>Finance  IT/Systems</v>
      </c>
    </row>
    <row r="459" spans="1:15" ht="15" customHeight="1">
      <c r="A459" s="2" t="s">
        <v>1025</v>
      </c>
      <c r="B459" s="2" t="s">
        <v>1026</v>
      </c>
      <c r="C459" s="2" t="s">
        <v>1570</v>
      </c>
      <c r="D459" s="2" t="str">
        <f>IFERROR(INDEX('UK Target Institutions'!$D$2:$D$727,MATCH($A459,'UK Target Institutions'!$A$2:$A$727,0)),"")</f>
        <v>No</v>
      </c>
      <c r="E459" s="2">
        <f>COUNTIFS('Relevant - In CRM valid'!$T$2:$T$4699,$A459,'Relevant - In CRM valid'!$G$2:$G$4699,"UK")+COUNTIFS('Relevant - In CRM unknown'!$T$2:$T$253,$A459,'Relevant - In CRM unknown'!$G$2:$G$253,"UK")+COUNTIFS('Relevant - IN NOW CRM valid'!$T$2:$T$2328,$A459,'Relevant - IN NOW CRM valid'!$G$2:$G$2328,"UK")+COUNTIFS('Relevant - IN NOW CRM unknown'!$T$2:$T$1227,$A459,'Relevant - IN NOW CRM unknown'!$G$2:$G$1227,"UK")+COUNTIFS('Relevant - Not CRM not valid'!$T$2:$T$416,$A459,'Relevant - Not CRM not valid'!$G$2:$G$416,"UK")+COUNTIFS('Relevant - In CRM not valid'!$T$2:$T$46,$A459,'Relevant - In CRM not valid'!$G$2:$G$46,"UK")</f>
        <v>1</v>
      </c>
      <c r="F459" s="2">
        <f>COUNTIFS('Relevant - In CRM valid'!$T$2:$T$4699,$A459,'Relevant - In CRM valid'!$G$2:$G$4699,"UK",'Relevant - In CRM valid'!$M$2:$M$4699,"Research")+COUNTIFS('Relevant - In CRM unknown'!$T$2:$T$253,$A459,'Relevant - In CRM unknown'!$G$2:$G$253,"UK",'Relevant - In CRM unknown'!$M$2:$M$253,"Research")+COUNTIFS('Relevant - IN NOW CRM valid'!$T$2:$T$2328,$A459,'Relevant - IN NOW CRM valid'!$G$2:$G$2328,"UK",'Relevant - IN NOW CRM valid'!$M$2:$M$2328,"Research")+COUNTIFS('Relevant - IN NOW CRM unknown'!$T$2:$T$1227,$A459,'Relevant - IN NOW CRM unknown'!$G$2:$G$1227,"UK",'Relevant - IN NOW CRM unknown'!$M$2:$M$1227,"Research")+COUNTIFS('Relevant - Not CRM not valid'!$T$2:$T$416,$A459,'Relevant - Not CRM not valid'!$G$2:$G$416,"UK",'Relevant - Not CRM not valid'!$M$2:$M$416,"Research")+COUNTIFS('Relevant - In CRM not valid'!$T$2:$T$46,$A459,'Relevant - In CRM not valid'!$G$2:$G$46,"UK",'Relevant - In CRM not valid'!$M$2:$M$46,"Research")</f>
        <v>0</v>
      </c>
      <c r="G459" s="2">
        <f>COUNTIFS('Relevant - In CRM valid'!$T$2:$T$4699,$A459,'Relevant - In CRM valid'!$G$2:$G$4699,"UK",'Relevant - In CRM valid'!$M$2:$M$4699,"Research",'Relevant - In CRM valid'!$R$2:$R$4699,"Senior")+COUNTIFS('Relevant - In CRM unknown'!$T$2:$T$253,$A459,'Relevant - In CRM unknown'!$G$2:$G$253,"UK",'Relevant - In CRM unknown'!$M$2:$M$253,"Research",'Relevant - In CRM unknown'!$R$2:$R$253,"Senior")+COUNTIFS('Relevant - IN NOW CRM valid'!$T$2:$T$2328,$A459,'Relevant - IN NOW CRM valid'!$G$2:$G$2328,"UK",'Relevant - IN NOW CRM valid'!$M$2:$M$2328,"Research",'Relevant - IN NOW CRM valid'!$R$2:$R$2328,"Senior")+COUNTIFS('Relevant - IN NOW CRM unknown'!$T$2:$T$1227,$A459,'Relevant - IN NOW CRM unknown'!$G$2:$G$1227,"UK",'Relevant - IN NOW CRM unknown'!$M$2:$M$1227,"Research",'Relevant - IN NOW CRM unknown'!$R$2:$R$1227,"Senior")+COUNTIFS('Relevant - Not CRM not valid'!$T$2:$T$416,$A459,'Relevant - Not CRM not valid'!$G$2:$G$416,"UK",'Relevant - Not CRM not valid'!$M$2:$M$416,"Research",'Relevant - Not CRM not valid'!$R$2:$R$416,"Senior")+COUNTIFS('Relevant - In CRM not valid'!$T$2:$T$46,$A459,'Relevant - In CRM not valid'!$G$2:$G$46,"UK",'Relevant - In CRM not valid'!$M$2:$M$46,"Research",'Relevant - In CRM not valid'!$R$2:$R$46,"Senior")</f>
        <v>0</v>
      </c>
      <c r="H459" s="2">
        <f>COUNTIFS('Relevant - In CRM valid'!$T$2:$T$4699,$A459,'Relevant - In CRM valid'!$G$2:$G$4699,"UK",'Relevant - In CRM valid'!$M$2:$M$4699,"Research",'Relevant - In CRM valid'!$R$2:$R$4699,"Operational")+COUNTIFS('Relevant - In CRM unknown'!$T$2:$T$253,$A459,'Relevant - In CRM unknown'!$G$2:$G$253,"UK",'Relevant - In CRM unknown'!$M$2:$M$253,"Research",'Relevant - In CRM unknown'!$R$2:$R$253,"Operational")+COUNTIFS('Relevant - IN NOW CRM valid'!$T$2:$T$2328,$A459,'Relevant - IN NOW CRM valid'!$G$2:$G$2328,"UK",'Relevant - IN NOW CRM valid'!$M$2:$M$2328,"Research",'Relevant - IN NOW CRM valid'!$R$2:$R$2328,"Operational")+COUNTIFS('Relevant - IN NOW CRM unknown'!$T$2:$T$1227,$A459,'Relevant - IN NOW CRM unknown'!$G$2:$G$1227,"UK",'Relevant - IN NOW CRM unknown'!$M$2:$M$1227,"Research",'Relevant - IN NOW CRM unknown'!$R$2:$R$1227,"Operational")+COUNTIFS('Relevant - Not CRM not valid'!$T$2:$T$416,$A459,'Relevant - Not CRM not valid'!$G$2:$G$416,"UK",'Relevant - Not CRM not valid'!$M$2:$M$416,"Research",'Relevant - Not CRM not valid'!$R$2:$R$416,"Operational")+COUNTIFS('Relevant - In CRM not valid'!$T$2:$T$46,$A459,'Relevant - In CRM not valid'!$G$2:$G$46,"UK",'Relevant - In CRM not valid'!$M$2:$M$46,"Research",'Relevant - In CRM not valid'!$R$2:$R$46,"Operational")</f>
        <v>0</v>
      </c>
      <c r="I459" s="2">
        <f>COUNTIFS('Relevant - In CRM valid'!$T$2:$T$4699,$A459,'Relevant - In CRM valid'!$G$2:$G$4699,"UK",'Relevant - In CRM valid'!$M$2:$M$4699,"Research",'Relevant - In CRM valid'!$R$2:$R$4699,"Academic")+COUNTIFS('Relevant - In CRM unknown'!$T$2:$T$253,$A459,'Relevant - In CRM unknown'!$G$2:$G$253,"UK",'Relevant - In CRM unknown'!$M$2:$M$253,"Research",'Relevant - In CRM unknown'!$R$2:$R$253,"Academic")+COUNTIFS('Relevant - IN NOW CRM valid'!$T$2:$T$2328,$A459,'Relevant - IN NOW CRM valid'!$G$2:$G$2328,"UK",'Relevant - IN NOW CRM valid'!$M$2:$M$2328,"Research",'Relevant - IN NOW CRM valid'!$R$2:$R$2328,"Academic")+COUNTIFS('Relevant - IN NOW CRM unknown'!$T$2:$T$1227,$A459,'Relevant - IN NOW CRM unknown'!$G$2:$G$1227,"UK",'Relevant - IN NOW CRM unknown'!$M$2:$M$1227,"Research",'Relevant - IN NOW CRM unknown'!$R$2:$R$1227,"Academic")+COUNTIFS('Relevant - Not CRM not valid'!$T$2:$T$416,$A459,'Relevant - Not CRM not valid'!$G$2:$G$416,"UK",'Relevant - Not CRM not valid'!$M$2:$M$416,"Research",'Relevant - Not CRM not valid'!$R$2:$R$416,"Academic")+COUNTIFS('Relevant - In CRM not valid'!$T$2:$T$46,$A459,'Relevant - In CRM not valid'!$G$2:$G$46,"UK",'Relevant - In CRM not valid'!$M$2:$M$46,"Research",'Relevant - In CRM not valid'!$R$2:$R$46,"Academic")</f>
        <v>0</v>
      </c>
      <c r="J459" s="2">
        <f>COUNTIFS('Relevant - In CRM valid'!$T$2:$T$4699,$A459,'Relevant - In CRM valid'!$G$2:$G$4699,"UK",'Relevant - In CRM valid'!$M$2:$M$4699,"Finance")+COUNTIFS('Relevant - In CRM unknown'!$T$2:$T$253,$A459,'Relevant - In CRM unknown'!$G$2:$G$253,"UK",'Relevant - In CRM unknown'!$M$2:$M$253,"Finance")+COUNTIFS('Relevant - IN NOW CRM valid'!$T$2:$T$2328,$A459,'Relevant - IN NOW CRM valid'!$G$2:$G$2328,"UK",'Relevant - IN NOW CRM valid'!$M$2:$M$2328,"Finance")+COUNTIFS('Relevant - IN NOW CRM unknown'!$T$2:$T$1227,$A459,'Relevant - IN NOW CRM unknown'!$G$2:$G$1227,"UK",'Relevant - IN NOW CRM unknown'!$M$2:$M$1227,"Finance")+COUNTIFS('Relevant - Not CRM not valid'!$T$2:$T$416,$A459,'Relevant - Not CRM not valid'!$G$2:$G$416,"UK",'Relevant - Not CRM not valid'!$M$2:$M$416,"Finance")+COUNTIFS('Relevant - In CRM not valid'!$T$2:$T$46,$A459,'Relevant - In CRM not valid'!$G$2:$G$46,"UK",'Relevant - In CRM not valid'!$M$2:$M$46,"Finance")</f>
        <v>1</v>
      </c>
      <c r="K459" s="2">
        <f>COUNTIFS('Relevant - In CRM valid'!$T$2:$T$4699,$A459,'Relevant - In CRM valid'!$G$2:$G$4699,"UK",'Relevant - In CRM valid'!$M$2:$M$4699,"IT/Systems")+COUNTIFS('Relevant - In CRM unknown'!$T$2:$T$253,$A459,'Relevant - In CRM unknown'!$G$2:$G$253,"UK",'Relevant - In CRM unknown'!$M$2:$M$253,"IT/Systems")+COUNTIFS('Relevant - IN NOW CRM valid'!$T$2:$T$2328,$A459,'Relevant - IN NOW CRM valid'!$G$2:$G$2328,"UK",'Relevant - IN NOW CRM valid'!$M$2:$M$2328,"IT/Systems")+COUNTIFS('Relevant - IN NOW CRM unknown'!$T$2:$T$1227,$A459,'Relevant - IN NOW CRM unknown'!$G$2:$G$1227,"UK",'Relevant - IN NOW CRM unknown'!$M$2:$M$1227,"IT/Systems")+COUNTIFS('Relevant - Not CRM not valid'!$T$2:$T$416,$A459,'Relevant - Not CRM not valid'!$G$2:$G$416,"UK",'Relevant - Not CRM not valid'!$M$2:$M$416,"IT/Systems")+COUNTIFS('Relevant - In CRM not valid'!$T$2:$T$46,$A459,'Relevant - In CRM not valid'!$G$2:$G$46,"UK",'Relevant - In CRM not valid'!$M$2:$M$46,"IT/Systems")</f>
        <v>0</v>
      </c>
      <c r="L459" s="2">
        <f>COUNTIFS('Relevant - In CRM valid'!$T$2:$T$4699,$A459,'Relevant - In CRM valid'!$G$2:$G$4699,"UK",'Relevant - In CRM valid'!$M$2:$M$4699,"")+COUNTIFS('Relevant - In CRM unknown'!$T$2:$T$253,$A459,'Relevant - In CRM unknown'!$G$2:$G$253,"UK",'Relevant - In CRM unknown'!$M$2:$M$253,"")+COUNTIFS('Relevant - IN NOW CRM valid'!$T$2:$T$2328,$A459,'Relevant - IN NOW CRM valid'!$G$2:$G$2328,"UK",'Relevant - IN NOW CRM valid'!$M$2:$M$2328,"")+COUNTIFS('Relevant - IN NOW CRM unknown'!$T$2:$T$1227,$A459,'Relevant - IN NOW CRM unknown'!$G$2:$G$1227,"UK",'Relevant - IN NOW CRM unknown'!$M$2:$M$1227,"")+COUNTIFS('Relevant - Not CRM not valid'!$T$2:$T$416,$A459,'Relevant - Not CRM not valid'!$G$2:$G$416,"UK",'Relevant - Not CRM not valid'!$M$2:$M$416,"")+COUNTIFS('Relevant - In CRM not valid'!$T$2:$T$46,$A459,'Relevant - In CRM not valid'!$G$2:$G$46,"UK",'Relevant - In CRM not valid'!$M$2:$M$46,"")</f>
        <v>0</v>
      </c>
      <c r="M459" s="2">
        <f t="shared" si="14"/>
        <v>1</v>
      </c>
      <c r="N459" s="2">
        <f>COUNTIFS('Relevant - In CRM valid'!$T$2:$T$4699,$A459,'Relevant - In CRM valid'!$G$2:$G$4699,"UK",'Relevant - In CRM valid'!$Q$2:$Q$4699,"valid")+COUNTIFS('Relevant - In CRM unknown'!$T$2:$T$253,$A459,'Relevant - In CRM unknown'!$G$2:$G$253,"UK",'Relevant - In CRM unknown'!$Q$2:$Q$253,"valid")+COUNTIFS('Relevant - IN NOW CRM valid'!$T$2:$T$2328,$A459,'Relevant - IN NOW CRM valid'!$G$2:$G$2328,"UK",'Relevant - IN NOW CRM valid'!$Q$2:$Q$2328,"valid")+COUNTIFS('Relevant - IN NOW CRM unknown'!$T$2:$T$1227,$A459,'Relevant - IN NOW CRM unknown'!$G$2:$G$1227,"UK",'Relevant - IN NOW CRM unknown'!$Q$2:$Q$1227,"valid")+COUNTIFS('Relevant - Not CRM not valid'!$T$2:$T$416,$A459,'Relevant - Not CRM not valid'!$G$2:$G$416,"UK",'Relevant - Not CRM not valid'!$Q$2:$Q$416,"valid")+COUNTIFS('Relevant - In CRM not valid'!$T$2:$T$46,$A459,'Relevant - In CRM not valid'!$G$2:$G$46,"UK",'Relevant - In CRM not valid'!$Q$2:$Q$46,"valid")</f>
        <v>1</v>
      </c>
      <c r="O459" s="2" t="str">
        <f t="shared" si="15"/>
        <v>Research  IT/Systems</v>
      </c>
    </row>
    <row r="460" spans="1:15" ht="15" customHeight="1">
      <c r="A460" s="2" t="s">
        <v>1027</v>
      </c>
      <c r="B460" s="2" t="s">
        <v>1028</v>
      </c>
      <c r="C460" s="2" t="s">
        <v>161</v>
      </c>
      <c r="D460" s="2" t="str">
        <f>IFERROR(INDEX('UK Target Institutions'!$D$2:$D$727,MATCH($A460,'UK Target Institutions'!$A$2:$A$727,0)),"")</f>
        <v>Yes</v>
      </c>
      <c r="E460" s="2">
        <f>COUNTIFS('Relevant - In CRM valid'!$T$2:$T$4699,$A460,'Relevant - In CRM valid'!$G$2:$G$4699,"UK")+COUNTIFS('Relevant - In CRM unknown'!$T$2:$T$253,$A460,'Relevant - In CRM unknown'!$G$2:$G$253,"UK")+COUNTIFS('Relevant - IN NOW CRM valid'!$T$2:$T$2328,$A460,'Relevant - IN NOW CRM valid'!$G$2:$G$2328,"UK")+COUNTIFS('Relevant - IN NOW CRM unknown'!$T$2:$T$1227,$A460,'Relevant - IN NOW CRM unknown'!$G$2:$G$1227,"UK")+COUNTIFS('Relevant - Not CRM not valid'!$T$2:$T$416,$A460,'Relevant - Not CRM not valid'!$G$2:$G$416,"UK")+COUNTIFS('Relevant - In CRM not valid'!$T$2:$T$46,$A460,'Relevant - In CRM not valid'!$G$2:$G$46,"UK")</f>
        <v>1</v>
      </c>
      <c r="F460" s="2">
        <f>COUNTIFS('Relevant - In CRM valid'!$T$2:$T$4699,$A460,'Relevant - In CRM valid'!$G$2:$G$4699,"UK",'Relevant - In CRM valid'!$M$2:$M$4699,"Research")+COUNTIFS('Relevant - In CRM unknown'!$T$2:$T$253,$A460,'Relevant - In CRM unknown'!$G$2:$G$253,"UK",'Relevant - In CRM unknown'!$M$2:$M$253,"Research")+COUNTIFS('Relevant - IN NOW CRM valid'!$T$2:$T$2328,$A460,'Relevant - IN NOW CRM valid'!$G$2:$G$2328,"UK",'Relevant - IN NOW CRM valid'!$M$2:$M$2328,"Research")+COUNTIFS('Relevant - IN NOW CRM unknown'!$T$2:$T$1227,$A460,'Relevant - IN NOW CRM unknown'!$G$2:$G$1227,"UK",'Relevant - IN NOW CRM unknown'!$M$2:$M$1227,"Research")+COUNTIFS('Relevant - Not CRM not valid'!$T$2:$T$416,$A460,'Relevant - Not CRM not valid'!$G$2:$G$416,"UK",'Relevant - Not CRM not valid'!$M$2:$M$416,"Research")+COUNTIFS('Relevant - In CRM not valid'!$T$2:$T$46,$A460,'Relevant - In CRM not valid'!$G$2:$G$46,"UK",'Relevant - In CRM not valid'!$M$2:$M$46,"Research")</f>
        <v>1</v>
      </c>
      <c r="G460" s="2">
        <f>COUNTIFS('Relevant - In CRM valid'!$T$2:$T$4699,$A460,'Relevant - In CRM valid'!$G$2:$G$4699,"UK",'Relevant - In CRM valid'!$M$2:$M$4699,"Research",'Relevant - In CRM valid'!$R$2:$R$4699,"Senior")+COUNTIFS('Relevant - In CRM unknown'!$T$2:$T$253,$A460,'Relevant - In CRM unknown'!$G$2:$G$253,"UK",'Relevant - In CRM unknown'!$M$2:$M$253,"Research",'Relevant - In CRM unknown'!$R$2:$R$253,"Senior")+COUNTIFS('Relevant - IN NOW CRM valid'!$T$2:$T$2328,$A460,'Relevant - IN NOW CRM valid'!$G$2:$G$2328,"UK",'Relevant - IN NOW CRM valid'!$M$2:$M$2328,"Research",'Relevant - IN NOW CRM valid'!$R$2:$R$2328,"Senior")+COUNTIFS('Relevant - IN NOW CRM unknown'!$T$2:$T$1227,$A460,'Relevant - IN NOW CRM unknown'!$G$2:$G$1227,"UK",'Relevant - IN NOW CRM unknown'!$M$2:$M$1227,"Research",'Relevant - IN NOW CRM unknown'!$R$2:$R$1227,"Senior")+COUNTIFS('Relevant - Not CRM not valid'!$T$2:$T$416,$A460,'Relevant - Not CRM not valid'!$G$2:$G$416,"UK",'Relevant - Not CRM not valid'!$M$2:$M$416,"Research",'Relevant - Not CRM not valid'!$R$2:$R$416,"Senior")+COUNTIFS('Relevant - In CRM not valid'!$T$2:$T$46,$A460,'Relevant - In CRM not valid'!$G$2:$G$46,"UK",'Relevant - In CRM not valid'!$M$2:$M$46,"Research",'Relevant - In CRM not valid'!$R$2:$R$46,"Senior")</f>
        <v>1</v>
      </c>
      <c r="H460" s="2">
        <f>COUNTIFS('Relevant - In CRM valid'!$T$2:$T$4699,$A460,'Relevant - In CRM valid'!$G$2:$G$4699,"UK",'Relevant - In CRM valid'!$M$2:$M$4699,"Research",'Relevant - In CRM valid'!$R$2:$R$4699,"Operational")+COUNTIFS('Relevant - In CRM unknown'!$T$2:$T$253,$A460,'Relevant - In CRM unknown'!$G$2:$G$253,"UK",'Relevant - In CRM unknown'!$M$2:$M$253,"Research",'Relevant - In CRM unknown'!$R$2:$R$253,"Operational")+COUNTIFS('Relevant - IN NOW CRM valid'!$T$2:$T$2328,$A460,'Relevant - IN NOW CRM valid'!$G$2:$G$2328,"UK",'Relevant - IN NOW CRM valid'!$M$2:$M$2328,"Research",'Relevant - IN NOW CRM valid'!$R$2:$R$2328,"Operational")+COUNTIFS('Relevant - IN NOW CRM unknown'!$T$2:$T$1227,$A460,'Relevant - IN NOW CRM unknown'!$G$2:$G$1227,"UK",'Relevant - IN NOW CRM unknown'!$M$2:$M$1227,"Research",'Relevant - IN NOW CRM unknown'!$R$2:$R$1227,"Operational")+COUNTIFS('Relevant - Not CRM not valid'!$T$2:$T$416,$A460,'Relevant - Not CRM not valid'!$G$2:$G$416,"UK",'Relevant - Not CRM not valid'!$M$2:$M$416,"Research",'Relevant - Not CRM not valid'!$R$2:$R$416,"Operational")+COUNTIFS('Relevant - In CRM not valid'!$T$2:$T$46,$A460,'Relevant - In CRM not valid'!$G$2:$G$46,"UK",'Relevant - In CRM not valid'!$M$2:$M$46,"Research",'Relevant - In CRM not valid'!$R$2:$R$46,"Operational")</f>
        <v>0</v>
      </c>
      <c r="I460" s="2">
        <f>COUNTIFS('Relevant - In CRM valid'!$T$2:$T$4699,$A460,'Relevant - In CRM valid'!$G$2:$G$4699,"UK",'Relevant - In CRM valid'!$M$2:$M$4699,"Research",'Relevant - In CRM valid'!$R$2:$R$4699,"Academic")+COUNTIFS('Relevant - In CRM unknown'!$T$2:$T$253,$A460,'Relevant - In CRM unknown'!$G$2:$G$253,"UK",'Relevant - In CRM unknown'!$M$2:$M$253,"Research",'Relevant - In CRM unknown'!$R$2:$R$253,"Academic")+COUNTIFS('Relevant - IN NOW CRM valid'!$T$2:$T$2328,$A460,'Relevant - IN NOW CRM valid'!$G$2:$G$2328,"UK",'Relevant - IN NOW CRM valid'!$M$2:$M$2328,"Research",'Relevant - IN NOW CRM valid'!$R$2:$R$2328,"Academic")+COUNTIFS('Relevant - IN NOW CRM unknown'!$T$2:$T$1227,$A460,'Relevant - IN NOW CRM unknown'!$G$2:$G$1227,"UK",'Relevant - IN NOW CRM unknown'!$M$2:$M$1227,"Research",'Relevant - IN NOW CRM unknown'!$R$2:$R$1227,"Academic")+COUNTIFS('Relevant - Not CRM not valid'!$T$2:$T$416,$A460,'Relevant - Not CRM not valid'!$G$2:$G$416,"UK",'Relevant - Not CRM not valid'!$M$2:$M$416,"Research",'Relevant - Not CRM not valid'!$R$2:$R$416,"Academic")+COUNTIFS('Relevant - In CRM not valid'!$T$2:$T$46,$A460,'Relevant - In CRM not valid'!$G$2:$G$46,"UK",'Relevant - In CRM not valid'!$M$2:$M$46,"Research",'Relevant - In CRM not valid'!$R$2:$R$46,"Academic")</f>
        <v>0</v>
      </c>
      <c r="J460" s="2">
        <f>COUNTIFS('Relevant - In CRM valid'!$T$2:$T$4699,$A460,'Relevant - In CRM valid'!$G$2:$G$4699,"UK",'Relevant - In CRM valid'!$M$2:$M$4699,"Finance")+COUNTIFS('Relevant - In CRM unknown'!$T$2:$T$253,$A460,'Relevant - In CRM unknown'!$G$2:$G$253,"UK",'Relevant - In CRM unknown'!$M$2:$M$253,"Finance")+COUNTIFS('Relevant - IN NOW CRM valid'!$T$2:$T$2328,$A460,'Relevant - IN NOW CRM valid'!$G$2:$G$2328,"UK",'Relevant - IN NOW CRM valid'!$M$2:$M$2328,"Finance")+COUNTIFS('Relevant - IN NOW CRM unknown'!$T$2:$T$1227,$A460,'Relevant - IN NOW CRM unknown'!$G$2:$G$1227,"UK",'Relevant - IN NOW CRM unknown'!$M$2:$M$1227,"Finance")+COUNTIFS('Relevant - Not CRM not valid'!$T$2:$T$416,$A460,'Relevant - Not CRM not valid'!$G$2:$G$416,"UK",'Relevant - Not CRM not valid'!$M$2:$M$416,"Finance")+COUNTIFS('Relevant - In CRM not valid'!$T$2:$T$46,$A460,'Relevant - In CRM not valid'!$G$2:$G$46,"UK",'Relevant - In CRM not valid'!$M$2:$M$46,"Finance")</f>
        <v>0</v>
      </c>
      <c r="K460" s="2">
        <f>COUNTIFS('Relevant - In CRM valid'!$T$2:$T$4699,$A460,'Relevant - In CRM valid'!$G$2:$G$4699,"UK",'Relevant - In CRM valid'!$M$2:$M$4699,"IT/Systems")+COUNTIFS('Relevant - In CRM unknown'!$T$2:$T$253,$A460,'Relevant - In CRM unknown'!$G$2:$G$253,"UK",'Relevant - In CRM unknown'!$M$2:$M$253,"IT/Systems")+COUNTIFS('Relevant - IN NOW CRM valid'!$T$2:$T$2328,$A460,'Relevant - IN NOW CRM valid'!$G$2:$G$2328,"UK",'Relevant - IN NOW CRM valid'!$M$2:$M$2328,"IT/Systems")+COUNTIFS('Relevant - IN NOW CRM unknown'!$T$2:$T$1227,$A460,'Relevant - IN NOW CRM unknown'!$G$2:$G$1227,"UK",'Relevant - IN NOW CRM unknown'!$M$2:$M$1227,"IT/Systems")+COUNTIFS('Relevant - Not CRM not valid'!$T$2:$T$416,$A460,'Relevant - Not CRM not valid'!$G$2:$G$416,"UK",'Relevant - Not CRM not valid'!$M$2:$M$416,"IT/Systems")+COUNTIFS('Relevant - In CRM not valid'!$T$2:$T$46,$A460,'Relevant - In CRM not valid'!$G$2:$G$46,"UK",'Relevant - In CRM not valid'!$M$2:$M$46,"IT/Systems")</f>
        <v>0</v>
      </c>
      <c r="L460" s="2">
        <f>COUNTIFS('Relevant - In CRM valid'!$T$2:$T$4699,$A460,'Relevant - In CRM valid'!$G$2:$G$4699,"UK",'Relevant - In CRM valid'!$M$2:$M$4699,"")+COUNTIFS('Relevant - In CRM unknown'!$T$2:$T$253,$A460,'Relevant - In CRM unknown'!$G$2:$G$253,"UK",'Relevant - In CRM unknown'!$M$2:$M$253,"")+COUNTIFS('Relevant - IN NOW CRM valid'!$T$2:$T$2328,$A460,'Relevant - IN NOW CRM valid'!$G$2:$G$2328,"UK",'Relevant - IN NOW CRM valid'!$M$2:$M$2328,"")+COUNTIFS('Relevant - IN NOW CRM unknown'!$T$2:$T$1227,$A460,'Relevant - IN NOW CRM unknown'!$G$2:$G$1227,"UK",'Relevant - IN NOW CRM unknown'!$M$2:$M$1227,"")+COUNTIFS('Relevant - Not CRM not valid'!$T$2:$T$416,$A460,'Relevant - Not CRM not valid'!$G$2:$G$416,"UK",'Relevant - Not CRM not valid'!$M$2:$M$416,"")+COUNTIFS('Relevant - In CRM not valid'!$T$2:$T$46,$A460,'Relevant - In CRM not valid'!$G$2:$G$46,"UK",'Relevant - In CRM not valid'!$M$2:$M$46,"")</f>
        <v>0</v>
      </c>
      <c r="M460" s="2">
        <f t="shared" si="14"/>
        <v>1</v>
      </c>
      <c r="N460" s="2">
        <f>COUNTIFS('Relevant - In CRM valid'!$T$2:$T$4699,$A460,'Relevant - In CRM valid'!$G$2:$G$4699,"UK",'Relevant - In CRM valid'!$Q$2:$Q$4699,"valid")+COUNTIFS('Relevant - In CRM unknown'!$T$2:$T$253,$A460,'Relevant - In CRM unknown'!$G$2:$G$253,"UK",'Relevant - In CRM unknown'!$Q$2:$Q$253,"valid")+COUNTIFS('Relevant - IN NOW CRM valid'!$T$2:$T$2328,$A460,'Relevant - IN NOW CRM valid'!$G$2:$G$2328,"UK",'Relevant - IN NOW CRM valid'!$Q$2:$Q$2328,"valid")+COUNTIFS('Relevant - IN NOW CRM unknown'!$T$2:$T$1227,$A460,'Relevant - IN NOW CRM unknown'!$G$2:$G$1227,"UK",'Relevant - IN NOW CRM unknown'!$Q$2:$Q$1227,"valid")+COUNTIFS('Relevant - Not CRM not valid'!$T$2:$T$416,$A460,'Relevant - Not CRM not valid'!$G$2:$G$416,"UK",'Relevant - Not CRM not valid'!$Q$2:$Q$416,"valid")+COUNTIFS('Relevant - In CRM not valid'!$T$2:$T$46,$A460,'Relevant - In CRM not valid'!$G$2:$G$46,"UK",'Relevant - In CRM not valid'!$Q$2:$Q$46,"valid")</f>
        <v>1</v>
      </c>
      <c r="O460" s="2" t="str">
        <f t="shared" si="15"/>
        <v>Finance  IT/Systems</v>
      </c>
    </row>
    <row r="461" spans="1:15" ht="15" customHeight="1">
      <c r="A461" s="2" t="s">
        <v>1029</v>
      </c>
      <c r="B461" s="2" t="s">
        <v>1030</v>
      </c>
      <c r="C461" s="2" t="s">
        <v>525</v>
      </c>
      <c r="D461" s="2" t="str">
        <f>IFERROR(INDEX('UK Target Institutions'!$D$2:$D$727,MATCH($A461,'UK Target Institutions'!$A$2:$A$727,0)),"")</f>
        <v>No</v>
      </c>
      <c r="E461" s="2">
        <f>COUNTIFS('Relevant - In CRM valid'!$T$2:$T$4699,$A461,'Relevant - In CRM valid'!$G$2:$G$4699,"UK")+COUNTIFS('Relevant - In CRM unknown'!$T$2:$T$253,$A461,'Relevant - In CRM unknown'!$G$2:$G$253,"UK")+COUNTIFS('Relevant - IN NOW CRM valid'!$T$2:$T$2328,$A461,'Relevant - IN NOW CRM valid'!$G$2:$G$2328,"UK")+COUNTIFS('Relevant - IN NOW CRM unknown'!$T$2:$T$1227,$A461,'Relevant - IN NOW CRM unknown'!$G$2:$G$1227,"UK")+COUNTIFS('Relevant - Not CRM not valid'!$T$2:$T$416,$A461,'Relevant - Not CRM not valid'!$G$2:$G$416,"UK")+COUNTIFS('Relevant - In CRM not valid'!$T$2:$T$46,$A461,'Relevant - In CRM not valid'!$G$2:$G$46,"UK")</f>
        <v>1</v>
      </c>
      <c r="F461" s="2">
        <f>COUNTIFS('Relevant - In CRM valid'!$T$2:$T$4699,$A461,'Relevant - In CRM valid'!$G$2:$G$4699,"UK",'Relevant - In CRM valid'!$M$2:$M$4699,"Research")+COUNTIFS('Relevant - In CRM unknown'!$T$2:$T$253,$A461,'Relevant - In CRM unknown'!$G$2:$G$253,"UK",'Relevant - In CRM unknown'!$M$2:$M$253,"Research")+COUNTIFS('Relevant - IN NOW CRM valid'!$T$2:$T$2328,$A461,'Relevant - IN NOW CRM valid'!$G$2:$G$2328,"UK",'Relevant - IN NOW CRM valid'!$M$2:$M$2328,"Research")+COUNTIFS('Relevant - IN NOW CRM unknown'!$T$2:$T$1227,$A461,'Relevant - IN NOW CRM unknown'!$G$2:$G$1227,"UK",'Relevant - IN NOW CRM unknown'!$M$2:$M$1227,"Research")+COUNTIFS('Relevant - Not CRM not valid'!$T$2:$T$416,$A461,'Relevant - Not CRM not valid'!$G$2:$G$416,"UK",'Relevant - Not CRM not valid'!$M$2:$M$416,"Research")+COUNTIFS('Relevant - In CRM not valid'!$T$2:$T$46,$A461,'Relevant - In CRM not valid'!$G$2:$G$46,"UK",'Relevant - In CRM not valid'!$M$2:$M$46,"Research")</f>
        <v>1</v>
      </c>
      <c r="G461" s="2">
        <f>COUNTIFS('Relevant - In CRM valid'!$T$2:$T$4699,$A461,'Relevant - In CRM valid'!$G$2:$G$4699,"UK",'Relevant - In CRM valid'!$M$2:$M$4699,"Research",'Relevant - In CRM valid'!$R$2:$R$4699,"Senior")+COUNTIFS('Relevant - In CRM unknown'!$T$2:$T$253,$A461,'Relevant - In CRM unknown'!$G$2:$G$253,"UK",'Relevant - In CRM unknown'!$M$2:$M$253,"Research",'Relevant - In CRM unknown'!$R$2:$R$253,"Senior")+COUNTIFS('Relevant - IN NOW CRM valid'!$T$2:$T$2328,$A461,'Relevant - IN NOW CRM valid'!$G$2:$G$2328,"UK",'Relevant - IN NOW CRM valid'!$M$2:$M$2328,"Research",'Relevant - IN NOW CRM valid'!$R$2:$R$2328,"Senior")+COUNTIFS('Relevant - IN NOW CRM unknown'!$T$2:$T$1227,$A461,'Relevant - IN NOW CRM unknown'!$G$2:$G$1227,"UK",'Relevant - IN NOW CRM unknown'!$M$2:$M$1227,"Research",'Relevant - IN NOW CRM unknown'!$R$2:$R$1227,"Senior")+COUNTIFS('Relevant - Not CRM not valid'!$T$2:$T$416,$A461,'Relevant - Not CRM not valid'!$G$2:$G$416,"UK",'Relevant - Not CRM not valid'!$M$2:$M$416,"Research",'Relevant - Not CRM not valid'!$R$2:$R$416,"Senior")+COUNTIFS('Relevant - In CRM not valid'!$T$2:$T$46,$A461,'Relevant - In CRM not valid'!$G$2:$G$46,"UK",'Relevant - In CRM not valid'!$M$2:$M$46,"Research",'Relevant - In CRM not valid'!$R$2:$R$46,"Senior")</f>
        <v>1</v>
      </c>
      <c r="H461" s="2">
        <f>COUNTIFS('Relevant - In CRM valid'!$T$2:$T$4699,$A461,'Relevant - In CRM valid'!$G$2:$G$4699,"UK",'Relevant - In CRM valid'!$M$2:$M$4699,"Research",'Relevant - In CRM valid'!$R$2:$R$4699,"Operational")+COUNTIFS('Relevant - In CRM unknown'!$T$2:$T$253,$A461,'Relevant - In CRM unknown'!$G$2:$G$253,"UK",'Relevant - In CRM unknown'!$M$2:$M$253,"Research",'Relevant - In CRM unknown'!$R$2:$R$253,"Operational")+COUNTIFS('Relevant - IN NOW CRM valid'!$T$2:$T$2328,$A461,'Relevant - IN NOW CRM valid'!$G$2:$G$2328,"UK",'Relevant - IN NOW CRM valid'!$M$2:$M$2328,"Research",'Relevant - IN NOW CRM valid'!$R$2:$R$2328,"Operational")+COUNTIFS('Relevant - IN NOW CRM unknown'!$T$2:$T$1227,$A461,'Relevant - IN NOW CRM unknown'!$G$2:$G$1227,"UK",'Relevant - IN NOW CRM unknown'!$M$2:$M$1227,"Research",'Relevant - IN NOW CRM unknown'!$R$2:$R$1227,"Operational")+COUNTIFS('Relevant - Not CRM not valid'!$T$2:$T$416,$A461,'Relevant - Not CRM not valid'!$G$2:$G$416,"UK",'Relevant - Not CRM not valid'!$M$2:$M$416,"Research",'Relevant - Not CRM not valid'!$R$2:$R$416,"Operational")+COUNTIFS('Relevant - In CRM not valid'!$T$2:$T$46,$A461,'Relevant - In CRM not valid'!$G$2:$G$46,"UK",'Relevant - In CRM not valid'!$M$2:$M$46,"Research",'Relevant - In CRM not valid'!$R$2:$R$46,"Operational")</f>
        <v>0</v>
      </c>
      <c r="I461" s="2">
        <f>COUNTIFS('Relevant - In CRM valid'!$T$2:$T$4699,$A461,'Relevant - In CRM valid'!$G$2:$G$4699,"UK",'Relevant - In CRM valid'!$M$2:$M$4699,"Research",'Relevant - In CRM valid'!$R$2:$R$4699,"Academic")+COUNTIFS('Relevant - In CRM unknown'!$T$2:$T$253,$A461,'Relevant - In CRM unknown'!$G$2:$G$253,"UK",'Relevant - In CRM unknown'!$M$2:$M$253,"Research",'Relevant - In CRM unknown'!$R$2:$R$253,"Academic")+COUNTIFS('Relevant - IN NOW CRM valid'!$T$2:$T$2328,$A461,'Relevant - IN NOW CRM valid'!$G$2:$G$2328,"UK",'Relevant - IN NOW CRM valid'!$M$2:$M$2328,"Research",'Relevant - IN NOW CRM valid'!$R$2:$R$2328,"Academic")+COUNTIFS('Relevant - IN NOW CRM unknown'!$T$2:$T$1227,$A461,'Relevant - IN NOW CRM unknown'!$G$2:$G$1227,"UK",'Relevant - IN NOW CRM unknown'!$M$2:$M$1227,"Research",'Relevant - IN NOW CRM unknown'!$R$2:$R$1227,"Academic")+COUNTIFS('Relevant - Not CRM not valid'!$T$2:$T$416,$A461,'Relevant - Not CRM not valid'!$G$2:$G$416,"UK",'Relevant - Not CRM not valid'!$M$2:$M$416,"Research",'Relevant - Not CRM not valid'!$R$2:$R$416,"Academic")+COUNTIFS('Relevant - In CRM not valid'!$T$2:$T$46,$A461,'Relevant - In CRM not valid'!$G$2:$G$46,"UK",'Relevant - In CRM not valid'!$M$2:$M$46,"Research",'Relevant - In CRM not valid'!$R$2:$R$46,"Academic")</f>
        <v>0</v>
      </c>
      <c r="J461" s="2">
        <f>COUNTIFS('Relevant - In CRM valid'!$T$2:$T$4699,$A461,'Relevant - In CRM valid'!$G$2:$G$4699,"UK",'Relevant - In CRM valid'!$M$2:$M$4699,"Finance")+COUNTIFS('Relevant - In CRM unknown'!$T$2:$T$253,$A461,'Relevant - In CRM unknown'!$G$2:$G$253,"UK",'Relevant - In CRM unknown'!$M$2:$M$253,"Finance")+COUNTIFS('Relevant - IN NOW CRM valid'!$T$2:$T$2328,$A461,'Relevant - IN NOW CRM valid'!$G$2:$G$2328,"UK",'Relevant - IN NOW CRM valid'!$M$2:$M$2328,"Finance")+COUNTIFS('Relevant - IN NOW CRM unknown'!$T$2:$T$1227,$A461,'Relevant - IN NOW CRM unknown'!$G$2:$G$1227,"UK",'Relevant - IN NOW CRM unknown'!$M$2:$M$1227,"Finance")+COUNTIFS('Relevant - Not CRM not valid'!$T$2:$T$416,$A461,'Relevant - Not CRM not valid'!$G$2:$G$416,"UK",'Relevant - Not CRM not valid'!$M$2:$M$416,"Finance")+COUNTIFS('Relevant - In CRM not valid'!$T$2:$T$46,$A461,'Relevant - In CRM not valid'!$G$2:$G$46,"UK",'Relevant - In CRM not valid'!$M$2:$M$46,"Finance")</f>
        <v>0</v>
      </c>
      <c r="K461" s="2">
        <f>COUNTIFS('Relevant - In CRM valid'!$T$2:$T$4699,$A461,'Relevant - In CRM valid'!$G$2:$G$4699,"UK",'Relevant - In CRM valid'!$M$2:$M$4699,"IT/Systems")+COUNTIFS('Relevant - In CRM unknown'!$T$2:$T$253,$A461,'Relevant - In CRM unknown'!$G$2:$G$253,"UK",'Relevant - In CRM unknown'!$M$2:$M$253,"IT/Systems")+COUNTIFS('Relevant - IN NOW CRM valid'!$T$2:$T$2328,$A461,'Relevant - IN NOW CRM valid'!$G$2:$G$2328,"UK",'Relevant - IN NOW CRM valid'!$M$2:$M$2328,"IT/Systems")+COUNTIFS('Relevant - IN NOW CRM unknown'!$T$2:$T$1227,$A461,'Relevant - IN NOW CRM unknown'!$G$2:$G$1227,"UK",'Relevant - IN NOW CRM unknown'!$M$2:$M$1227,"IT/Systems")+COUNTIFS('Relevant - Not CRM not valid'!$T$2:$T$416,$A461,'Relevant - Not CRM not valid'!$G$2:$G$416,"UK",'Relevant - Not CRM not valid'!$M$2:$M$416,"IT/Systems")+COUNTIFS('Relevant - In CRM not valid'!$T$2:$T$46,$A461,'Relevant - In CRM not valid'!$G$2:$G$46,"UK",'Relevant - In CRM not valid'!$M$2:$M$46,"IT/Systems")</f>
        <v>0</v>
      </c>
      <c r="L461" s="2">
        <f>COUNTIFS('Relevant - In CRM valid'!$T$2:$T$4699,$A461,'Relevant - In CRM valid'!$G$2:$G$4699,"UK",'Relevant - In CRM valid'!$M$2:$M$4699,"")+COUNTIFS('Relevant - In CRM unknown'!$T$2:$T$253,$A461,'Relevant - In CRM unknown'!$G$2:$G$253,"UK",'Relevant - In CRM unknown'!$M$2:$M$253,"")+COUNTIFS('Relevant - IN NOW CRM valid'!$T$2:$T$2328,$A461,'Relevant - IN NOW CRM valid'!$G$2:$G$2328,"UK",'Relevant - IN NOW CRM valid'!$M$2:$M$2328,"")+COUNTIFS('Relevant - IN NOW CRM unknown'!$T$2:$T$1227,$A461,'Relevant - IN NOW CRM unknown'!$G$2:$G$1227,"UK",'Relevant - IN NOW CRM unknown'!$M$2:$M$1227,"")+COUNTIFS('Relevant - Not CRM not valid'!$T$2:$T$416,$A461,'Relevant - Not CRM not valid'!$G$2:$G$416,"UK",'Relevant - Not CRM not valid'!$M$2:$M$416,"")+COUNTIFS('Relevant - In CRM not valid'!$T$2:$T$46,$A461,'Relevant - In CRM not valid'!$G$2:$G$46,"UK",'Relevant - In CRM not valid'!$M$2:$M$46,"")</f>
        <v>0</v>
      </c>
      <c r="M461" s="2">
        <f t="shared" si="14"/>
        <v>1</v>
      </c>
      <c r="N461" s="2">
        <f>COUNTIFS('Relevant - In CRM valid'!$T$2:$T$4699,$A461,'Relevant - In CRM valid'!$G$2:$G$4699,"UK",'Relevant - In CRM valid'!$Q$2:$Q$4699,"valid")+COUNTIFS('Relevant - In CRM unknown'!$T$2:$T$253,$A461,'Relevant - In CRM unknown'!$G$2:$G$253,"UK",'Relevant - In CRM unknown'!$Q$2:$Q$253,"valid")+COUNTIFS('Relevant - IN NOW CRM valid'!$T$2:$T$2328,$A461,'Relevant - IN NOW CRM valid'!$G$2:$G$2328,"UK",'Relevant - IN NOW CRM valid'!$Q$2:$Q$2328,"valid")+COUNTIFS('Relevant - IN NOW CRM unknown'!$T$2:$T$1227,$A461,'Relevant - IN NOW CRM unknown'!$G$2:$G$1227,"UK",'Relevant - IN NOW CRM unknown'!$Q$2:$Q$1227,"valid")+COUNTIFS('Relevant - Not CRM not valid'!$T$2:$T$416,$A461,'Relevant - Not CRM not valid'!$G$2:$G$416,"UK",'Relevant - Not CRM not valid'!$Q$2:$Q$416,"valid")+COUNTIFS('Relevant - In CRM not valid'!$T$2:$T$46,$A461,'Relevant - In CRM not valid'!$G$2:$G$46,"UK",'Relevant - In CRM not valid'!$Q$2:$Q$46,"valid")</f>
        <v>1</v>
      </c>
      <c r="O461" s="2" t="str">
        <f t="shared" si="15"/>
        <v>Finance  IT/Systems</v>
      </c>
    </row>
    <row r="462" spans="1:15" ht="15" customHeight="1">
      <c r="A462" s="2" t="s">
        <v>1031</v>
      </c>
      <c r="B462" s="2" t="s">
        <v>1032</v>
      </c>
      <c r="C462" s="2" t="s">
        <v>95</v>
      </c>
      <c r="D462" s="2" t="str">
        <f>IFERROR(INDEX('UK Target Institutions'!$D$2:$D$727,MATCH($A462,'UK Target Institutions'!$A$2:$A$727,0)),"")</f>
        <v>Yes</v>
      </c>
      <c r="E462" s="2">
        <f>COUNTIFS('Relevant - In CRM valid'!$T$2:$T$4699,$A462,'Relevant - In CRM valid'!$G$2:$G$4699,"UK")+COUNTIFS('Relevant - In CRM unknown'!$T$2:$T$253,$A462,'Relevant - In CRM unknown'!$G$2:$G$253,"UK")+COUNTIFS('Relevant - IN NOW CRM valid'!$T$2:$T$2328,$A462,'Relevant - IN NOW CRM valid'!$G$2:$G$2328,"UK")+COUNTIFS('Relevant - IN NOW CRM unknown'!$T$2:$T$1227,$A462,'Relevant - IN NOW CRM unknown'!$G$2:$G$1227,"UK")+COUNTIFS('Relevant - Not CRM not valid'!$T$2:$T$416,$A462,'Relevant - Not CRM not valid'!$G$2:$G$416,"UK")+COUNTIFS('Relevant - In CRM not valid'!$T$2:$T$46,$A462,'Relevant - In CRM not valid'!$G$2:$G$46,"UK")</f>
        <v>1</v>
      </c>
      <c r="F462" s="2">
        <f>COUNTIFS('Relevant - In CRM valid'!$T$2:$T$4699,$A462,'Relevant - In CRM valid'!$G$2:$G$4699,"UK",'Relevant - In CRM valid'!$M$2:$M$4699,"Research")+COUNTIFS('Relevant - In CRM unknown'!$T$2:$T$253,$A462,'Relevant - In CRM unknown'!$G$2:$G$253,"UK",'Relevant - In CRM unknown'!$M$2:$M$253,"Research")+COUNTIFS('Relevant - IN NOW CRM valid'!$T$2:$T$2328,$A462,'Relevant - IN NOW CRM valid'!$G$2:$G$2328,"UK",'Relevant - IN NOW CRM valid'!$M$2:$M$2328,"Research")+COUNTIFS('Relevant - IN NOW CRM unknown'!$T$2:$T$1227,$A462,'Relevant - IN NOW CRM unknown'!$G$2:$G$1227,"UK",'Relevant - IN NOW CRM unknown'!$M$2:$M$1227,"Research")+COUNTIFS('Relevant - Not CRM not valid'!$T$2:$T$416,$A462,'Relevant - Not CRM not valid'!$G$2:$G$416,"UK",'Relevant - Not CRM not valid'!$M$2:$M$416,"Research")+COUNTIFS('Relevant - In CRM not valid'!$T$2:$T$46,$A462,'Relevant - In CRM not valid'!$G$2:$G$46,"UK",'Relevant - In CRM not valid'!$M$2:$M$46,"Research")</f>
        <v>0</v>
      </c>
      <c r="G462" s="2">
        <f>COUNTIFS('Relevant - In CRM valid'!$T$2:$T$4699,$A462,'Relevant - In CRM valid'!$G$2:$G$4699,"UK",'Relevant - In CRM valid'!$M$2:$M$4699,"Research",'Relevant - In CRM valid'!$R$2:$R$4699,"Senior")+COUNTIFS('Relevant - In CRM unknown'!$T$2:$T$253,$A462,'Relevant - In CRM unknown'!$G$2:$G$253,"UK",'Relevant - In CRM unknown'!$M$2:$M$253,"Research",'Relevant - In CRM unknown'!$R$2:$R$253,"Senior")+COUNTIFS('Relevant - IN NOW CRM valid'!$T$2:$T$2328,$A462,'Relevant - IN NOW CRM valid'!$G$2:$G$2328,"UK",'Relevant - IN NOW CRM valid'!$M$2:$M$2328,"Research",'Relevant - IN NOW CRM valid'!$R$2:$R$2328,"Senior")+COUNTIFS('Relevant - IN NOW CRM unknown'!$T$2:$T$1227,$A462,'Relevant - IN NOW CRM unknown'!$G$2:$G$1227,"UK",'Relevant - IN NOW CRM unknown'!$M$2:$M$1227,"Research",'Relevant - IN NOW CRM unknown'!$R$2:$R$1227,"Senior")+COUNTIFS('Relevant - Not CRM not valid'!$T$2:$T$416,$A462,'Relevant - Not CRM not valid'!$G$2:$G$416,"UK",'Relevant - Not CRM not valid'!$M$2:$M$416,"Research",'Relevant - Not CRM not valid'!$R$2:$R$416,"Senior")+COUNTIFS('Relevant - In CRM not valid'!$T$2:$T$46,$A462,'Relevant - In CRM not valid'!$G$2:$G$46,"UK",'Relevant - In CRM not valid'!$M$2:$M$46,"Research",'Relevant - In CRM not valid'!$R$2:$R$46,"Senior")</f>
        <v>0</v>
      </c>
      <c r="H462" s="2">
        <f>COUNTIFS('Relevant - In CRM valid'!$T$2:$T$4699,$A462,'Relevant - In CRM valid'!$G$2:$G$4699,"UK",'Relevant - In CRM valid'!$M$2:$M$4699,"Research",'Relevant - In CRM valid'!$R$2:$R$4699,"Operational")+COUNTIFS('Relevant - In CRM unknown'!$T$2:$T$253,$A462,'Relevant - In CRM unknown'!$G$2:$G$253,"UK",'Relevant - In CRM unknown'!$M$2:$M$253,"Research",'Relevant - In CRM unknown'!$R$2:$R$253,"Operational")+COUNTIFS('Relevant - IN NOW CRM valid'!$T$2:$T$2328,$A462,'Relevant - IN NOW CRM valid'!$G$2:$G$2328,"UK",'Relevant - IN NOW CRM valid'!$M$2:$M$2328,"Research",'Relevant - IN NOW CRM valid'!$R$2:$R$2328,"Operational")+COUNTIFS('Relevant - IN NOW CRM unknown'!$T$2:$T$1227,$A462,'Relevant - IN NOW CRM unknown'!$G$2:$G$1227,"UK",'Relevant - IN NOW CRM unknown'!$M$2:$M$1227,"Research",'Relevant - IN NOW CRM unknown'!$R$2:$R$1227,"Operational")+COUNTIFS('Relevant - Not CRM not valid'!$T$2:$T$416,$A462,'Relevant - Not CRM not valid'!$G$2:$G$416,"UK",'Relevant - Not CRM not valid'!$M$2:$M$416,"Research",'Relevant - Not CRM not valid'!$R$2:$R$416,"Operational")+COUNTIFS('Relevant - In CRM not valid'!$T$2:$T$46,$A462,'Relevant - In CRM not valid'!$G$2:$G$46,"UK",'Relevant - In CRM not valid'!$M$2:$M$46,"Research",'Relevant - In CRM not valid'!$R$2:$R$46,"Operational")</f>
        <v>0</v>
      </c>
      <c r="I462" s="2">
        <f>COUNTIFS('Relevant - In CRM valid'!$T$2:$T$4699,$A462,'Relevant - In CRM valid'!$G$2:$G$4699,"UK",'Relevant - In CRM valid'!$M$2:$M$4699,"Research",'Relevant - In CRM valid'!$R$2:$R$4699,"Academic")+COUNTIFS('Relevant - In CRM unknown'!$T$2:$T$253,$A462,'Relevant - In CRM unknown'!$G$2:$G$253,"UK",'Relevant - In CRM unknown'!$M$2:$M$253,"Research",'Relevant - In CRM unknown'!$R$2:$R$253,"Academic")+COUNTIFS('Relevant - IN NOW CRM valid'!$T$2:$T$2328,$A462,'Relevant - IN NOW CRM valid'!$G$2:$G$2328,"UK",'Relevant - IN NOW CRM valid'!$M$2:$M$2328,"Research",'Relevant - IN NOW CRM valid'!$R$2:$R$2328,"Academic")+COUNTIFS('Relevant - IN NOW CRM unknown'!$T$2:$T$1227,$A462,'Relevant - IN NOW CRM unknown'!$G$2:$G$1227,"UK",'Relevant - IN NOW CRM unknown'!$M$2:$M$1227,"Research",'Relevant - IN NOW CRM unknown'!$R$2:$R$1227,"Academic")+COUNTIFS('Relevant - Not CRM not valid'!$T$2:$T$416,$A462,'Relevant - Not CRM not valid'!$G$2:$G$416,"UK",'Relevant - Not CRM not valid'!$M$2:$M$416,"Research",'Relevant - Not CRM not valid'!$R$2:$R$416,"Academic")+COUNTIFS('Relevant - In CRM not valid'!$T$2:$T$46,$A462,'Relevant - In CRM not valid'!$G$2:$G$46,"UK",'Relevant - In CRM not valid'!$M$2:$M$46,"Research",'Relevant - In CRM not valid'!$R$2:$R$46,"Academic")</f>
        <v>0</v>
      </c>
      <c r="J462" s="2">
        <f>COUNTIFS('Relevant - In CRM valid'!$T$2:$T$4699,$A462,'Relevant - In CRM valid'!$G$2:$G$4699,"UK",'Relevant - In CRM valid'!$M$2:$M$4699,"Finance")+COUNTIFS('Relevant - In CRM unknown'!$T$2:$T$253,$A462,'Relevant - In CRM unknown'!$G$2:$G$253,"UK",'Relevant - In CRM unknown'!$M$2:$M$253,"Finance")+COUNTIFS('Relevant - IN NOW CRM valid'!$T$2:$T$2328,$A462,'Relevant - IN NOW CRM valid'!$G$2:$G$2328,"UK",'Relevant - IN NOW CRM valid'!$M$2:$M$2328,"Finance")+COUNTIFS('Relevant - IN NOW CRM unknown'!$T$2:$T$1227,$A462,'Relevant - IN NOW CRM unknown'!$G$2:$G$1227,"UK",'Relevant - IN NOW CRM unknown'!$M$2:$M$1227,"Finance")+COUNTIFS('Relevant - Not CRM not valid'!$T$2:$T$416,$A462,'Relevant - Not CRM not valid'!$G$2:$G$416,"UK",'Relevant - Not CRM not valid'!$M$2:$M$416,"Finance")+COUNTIFS('Relevant - In CRM not valid'!$T$2:$T$46,$A462,'Relevant - In CRM not valid'!$G$2:$G$46,"UK",'Relevant - In CRM not valid'!$M$2:$M$46,"Finance")</f>
        <v>0</v>
      </c>
      <c r="K462" s="2">
        <f>COUNTIFS('Relevant - In CRM valid'!$T$2:$T$4699,$A462,'Relevant - In CRM valid'!$G$2:$G$4699,"UK",'Relevant - In CRM valid'!$M$2:$M$4699,"IT/Systems")+COUNTIFS('Relevant - In CRM unknown'!$T$2:$T$253,$A462,'Relevant - In CRM unknown'!$G$2:$G$253,"UK",'Relevant - In CRM unknown'!$M$2:$M$253,"IT/Systems")+COUNTIFS('Relevant - IN NOW CRM valid'!$T$2:$T$2328,$A462,'Relevant - IN NOW CRM valid'!$G$2:$G$2328,"UK",'Relevant - IN NOW CRM valid'!$M$2:$M$2328,"IT/Systems")+COUNTIFS('Relevant - IN NOW CRM unknown'!$T$2:$T$1227,$A462,'Relevant - IN NOW CRM unknown'!$G$2:$G$1227,"UK",'Relevant - IN NOW CRM unknown'!$M$2:$M$1227,"IT/Systems")+COUNTIFS('Relevant - Not CRM not valid'!$T$2:$T$416,$A462,'Relevant - Not CRM not valid'!$G$2:$G$416,"UK",'Relevant - Not CRM not valid'!$M$2:$M$416,"IT/Systems")+COUNTIFS('Relevant - In CRM not valid'!$T$2:$T$46,$A462,'Relevant - In CRM not valid'!$G$2:$G$46,"UK",'Relevant - In CRM not valid'!$M$2:$M$46,"IT/Systems")</f>
        <v>0</v>
      </c>
      <c r="L462" s="2">
        <f>COUNTIFS('Relevant - In CRM valid'!$T$2:$T$4699,$A462,'Relevant - In CRM valid'!$G$2:$G$4699,"UK",'Relevant - In CRM valid'!$M$2:$M$4699,"")+COUNTIFS('Relevant - In CRM unknown'!$T$2:$T$253,$A462,'Relevant - In CRM unknown'!$G$2:$G$253,"UK",'Relevant - In CRM unknown'!$M$2:$M$253,"")+COUNTIFS('Relevant - IN NOW CRM valid'!$T$2:$T$2328,$A462,'Relevant - IN NOW CRM valid'!$G$2:$G$2328,"UK",'Relevant - IN NOW CRM valid'!$M$2:$M$2328,"")+COUNTIFS('Relevant - IN NOW CRM unknown'!$T$2:$T$1227,$A462,'Relevant - IN NOW CRM unknown'!$G$2:$G$1227,"UK",'Relevant - IN NOW CRM unknown'!$M$2:$M$1227,"")+COUNTIFS('Relevant - Not CRM not valid'!$T$2:$T$416,$A462,'Relevant - Not CRM not valid'!$G$2:$G$416,"UK",'Relevant - Not CRM not valid'!$M$2:$M$416,"")+COUNTIFS('Relevant - In CRM not valid'!$T$2:$T$46,$A462,'Relevant - In CRM not valid'!$G$2:$G$46,"UK",'Relevant - In CRM not valid'!$M$2:$M$46,"")</f>
        <v>1</v>
      </c>
      <c r="M462" s="2">
        <f t="shared" si="14"/>
        <v>0</v>
      </c>
      <c r="N462" s="2">
        <f>COUNTIFS('Relevant - In CRM valid'!$T$2:$T$4699,$A462,'Relevant - In CRM valid'!$G$2:$G$4699,"UK",'Relevant - In CRM valid'!$Q$2:$Q$4699,"valid")+COUNTIFS('Relevant - In CRM unknown'!$T$2:$T$253,$A462,'Relevant - In CRM unknown'!$G$2:$G$253,"UK",'Relevant - In CRM unknown'!$Q$2:$Q$253,"valid")+COUNTIFS('Relevant - IN NOW CRM valid'!$T$2:$T$2328,$A462,'Relevant - IN NOW CRM valid'!$G$2:$G$2328,"UK",'Relevant - IN NOW CRM valid'!$Q$2:$Q$2328,"valid")+COUNTIFS('Relevant - IN NOW CRM unknown'!$T$2:$T$1227,$A462,'Relevant - IN NOW CRM unknown'!$G$2:$G$1227,"UK",'Relevant - IN NOW CRM unknown'!$Q$2:$Q$1227,"valid")+COUNTIFS('Relevant - Not CRM not valid'!$T$2:$T$416,$A462,'Relevant - Not CRM not valid'!$G$2:$G$416,"UK",'Relevant - Not CRM not valid'!$Q$2:$Q$416,"valid")+COUNTIFS('Relevant - In CRM not valid'!$T$2:$T$46,$A462,'Relevant - In CRM not valid'!$G$2:$G$46,"UK",'Relevant - In CRM not valid'!$Q$2:$Q$46,"valid")</f>
        <v>0</v>
      </c>
      <c r="O462" s="2" t="str">
        <f t="shared" si="15"/>
        <v>Research  Finance  IT/Systems</v>
      </c>
    </row>
    <row r="463" spans="1:15" ht="15" customHeight="1">
      <c r="A463" s="2" t="s">
        <v>1033</v>
      </c>
      <c r="B463" s="2" t="s">
        <v>1034</v>
      </c>
      <c r="C463" s="2" t="s">
        <v>1570</v>
      </c>
      <c r="D463" s="2" t="str">
        <f>IFERROR(INDEX('UK Target Institutions'!$D$2:$D$727,MATCH($A463,'UK Target Institutions'!$A$2:$A$727,0)),"")</f>
        <v>No</v>
      </c>
      <c r="E463" s="2">
        <f>COUNTIFS('Relevant - In CRM valid'!$T$2:$T$4699,$A463,'Relevant - In CRM valid'!$G$2:$G$4699,"UK")+COUNTIFS('Relevant - In CRM unknown'!$T$2:$T$253,$A463,'Relevant - In CRM unknown'!$G$2:$G$253,"UK")+COUNTIFS('Relevant - IN NOW CRM valid'!$T$2:$T$2328,$A463,'Relevant - IN NOW CRM valid'!$G$2:$G$2328,"UK")+COUNTIFS('Relevant - IN NOW CRM unknown'!$T$2:$T$1227,$A463,'Relevant - IN NOW CRM unknown'!$G$2:$G$1227,"UK")+COUNTIFS('Relevant - Not CRM not valid'!$T$2:$T$416,$A463,'Relevant - Not CRM not valid'!$G$2:$G$416,"UK")+COUNTIFS('Relevant - In CRM not valid'!$T$2:$T$46,$A463,'Relevant - In CRM not valid'!$G$2:$G$46,"UK")</f>
        <v>1</v>
      </c>
      <c r="F463" s="2">
        <f>COUNTIFS('Relevant - In CRM valid'!$T$2:$T$4699,$A463,'Relevant - In CRM valid'!$G$2:$G$4699,"UK",'Relevant - In CRM valid'!$M$2:$M$4699,"Research")+COUNTIFS('Relevant - In CRM unknown'!$T$2:$T$253,$A463,'Relevant - In CRM unknown'!$G$2:$G$253,"UK",'Relevant - In CRM unknown'!$M$2:$M$253,"Research")+COUNTIFS('Relevant - IN NOW CRM valid'!$T$2:$T$2328,$A463,'Relevant - IN NOW CRM valid'!$G$2:$G$2328,"UK",'Relevant - IN NOW CRM valid'!$M$2:$M$2328,"Research")+COUNTIFS('Relevant - IN NOW CRM unknown'!$T$2:$T$1227,$A463,'Relevant - IN NOW CRM unknown'!$G$2:$G$1227,"UK",'Relevant - IN NOW CRM unknown'!$M$2:$M$1227,"Research")+COUNTIFS('Relevant - Not CRM not valid'!$T$2:$T$416,$A463,'Relevant - Not CRM not valid'!$G$2:$G$416,"UK",'Relevant - Not CRM not valid'!$M$2:$M$416,"Research")+COUNTIFS('Relevant - In CRM not valid'!$T$2:$T$46,$A463,'Relevant - In CRM not valid'!$G$2:$G$46,"UK",'Relevant - In CRM not valid'!$M$2:$M$46,"Research")</f>
        <v>0</v>
      </c>
      <c r="G463" s="2">
        <f>COUNTIFS('Relevant - In CRM valid'!$T$2:$T$4699,$A463,'Relevant - In CRM valid'!$G$2:$G$4699,"UK",'Relevant - In CRM valid'!$M$2:$M$4699,"Research",'Relevant - In CRM valid'!$R$2:$R$4699,"Senior")+COUNTIFS('Relevant - In CRM unknown'!$T$2:$T$253,$A463,'Relevant - In CRM unknown'!$G$2:$G$253,"UK",'Relevant - In CRM unknown'!$M$2:$M$253,"Research",'Relevant - In CRM unknown'!$R$2:$R$253,"Senior")+COUNTIFS('Relevant - IN NOW CRM valid'!$T$2:$T$2328,$A463,'Relevant - IN NOW CRM valid'!$G$2:$G$2328,"UK",'Relevant - IN NOW CRM valid'!$M$2:$M$2328,"Research",'Relevant - IN NOW CRM valid'!$R$2:$R$2328,"Senior")+COUNTIFS('Relevant - IN NOW CRM unknown'!$T$2:$T$1227,$A463,'Relevant - IN NOW CRM unknown'!$G$2:$G$1227,"UK",'Relevant - IN NOW CRM unknown'!$M$2:$M$1227,"Research",'Relevant - IN NOW CRM unknown'!$R$2:$R$1227,"Senior")+COUNTIFS('Relevant - Not CRM not valid'!$T$2:$T$416,$A463,'Relevant - Not CRM not valid'!$G$2:$G$416,"UK",'Relevant - Not CRM not valid'!$M$2:$M$416,"Research",'Relevant - Not CRM not valid'!$R$2:$R$416,"Senior")+COUNTIFS('Relevant - In CRM not valid'!$T$2:$T$46,$A463,'Relevant - In CRM not valid'!$G$2:$G$46,"UK",'Relevant - In CRM not valid'!$M$2:$M$46,"Research",'Relevant - In CRM not valid'!$R$2:$R$46,"Senior")</f>
        <v>0</v>
      </c>
      <c r="H463" s="2">
        <f>COUNTIFS('Relevant - In CRM valid'!$T$2:$T$4699,$A463,'Relevant - In CRM valid'!$G$2:$G$4699,"UK",'Relevant - In CRM valid'!$M$2:$M$4699,"Research",'Relevant - In CRM valid'!$R$2:$R$4699,"Operational")+COUNTIFS('Relevant - In CRM unknown'!$T$2:$T$253,$A463,'Relevant - In CRM unknown'!$G$2:$G$253,"UK",'Relevant - In CRM unknown'!$M$2:$M$253,"Research",'Relevant - In CRM unknown'!$R$2:$R$253,"Operational")+COUNTIFS('Relevant - IN NOW CRM valid'!$T$2:$T$2328,$A463,'Relevant - IN NOW CRM valid'!$G$2:$G$2328,"UK",'Relevant - IN NOW CRM valid'!$M$2:$M$2328,"Research",'Relevant - IN NOW CRM valid'!$R$2:$R$2328,"Operational")+COUNTIFS('Relevant - IN NOW CRM unknown'!$T$2:$T$1227,$A463,'Relevant - IN NOW CRM unknown'!$G$2:$G$1227,"UK",'Relevant - IN NOW CRM unknown'!$M$2:$M$1227,"Research",'Relevant - IN NOW CRM unknown'!$R$2:$R$1227,"Operational")+COUNTIFS('Relevant - Not CRM not valid'!$T$2:$T$416,$A463,'Relevant - Not CRM not valid'!$G$2:$G$416,"UK",'Relevant - Not CRM not valid'!$M$2:$M$416,"Research",'Relevant - Not CRM not valid'!$R$2:$R$416,"Operational")+COUNTIFS('Relevant - In CRM not valid'!$T$2:$T$46,$A463,'Relevant - In CRM not valid'!$G$2:$G$46,"UK",'Relevant - In CRM not valid'!$M$2:$M$46,"Research",'Relevant - In CRM not valid'!$R$2:$R$46,"Operational")</f>
        <v>0</v>
      </c>
      <c r="I463" s="2">
        <f>COUNTIFS('Relevant - In CRM valid'!$T$2:$T$4699,$A463,'Relevant - In CRM valid'!$G$2:$G$4699,"UK",'Relevant - In CRM valid'!$M$2:$M$4699,"Research",'Relevant - In CRM valid'!$R$2:$R$4699,"Academic")+COUNTIFS('Relevant - In CRM unknown'!$T$2:$T$253,$A463,'Relevant - In CRM unknown'!$G$2:$G$253,"UK",'Relevant - In CRM unknown'!$M$2:$M$253,"Research",'Relevant - In CRM unknown'!$R$2:$R$253,"Academic")+COUNTIFS('Relevant - IN NOW CRM valid'!$T$2:$T$2328,$A463,'Relevant - IN NOW CRM valid'!$G$2:$G$2328,"UK",'Relevant - IN NOW CRM valid'!$M$2:$M$2328,"Research",'Relevant - IN NOW CRM valid'!$R$2:$R$2328,"Academic")+COUNTIFS('Relevant - IN NOW CRM unknown'!$T$2:$T$1227,$A463,'Relevant - IN NOW CRM unknown'!$G$2:$G$1227,"UK",'Relevant - IN NOW CRM unknown'!$M$2:$M$1227,"Research",'Relevant - IN NOW CRM unknown'!$R$2:$R$1227,"Academic")+COUNTIFS('Relevant - Not CRM not valid'!$T$2:$T$416,$A463,'Relevant - Not CRM not valid'!$G$2:$G$416,"UK",'Relevant - Not CRM not valid'!$M$2:$M$416,"Research",'Relevant - Not CRM not valid'!$R$2:$R$416,"Academic")+COUNTIFS('Relevant - In CRM not valid'!$T$2:$T$46,$A463,'Relevant - In CRM not valid'!$G$2:$G$46,"UK",'Relevant - In CRM not valid'!$M$2:$M$46,"Research",'Relevant - In CRM not valid'!$R$2:$R$46,"Academic")</f>
        <v>0</v>
      </c>
      <c r="J463" s="2">
        <f>COUNTIFS('Relevant - In CRM valid'!$T$2:$T$4699,$A463,'Relevant - In CRM valid'!$G$2:$G$4699,"UK",'Relevant - In CRM valid'!$M$2:$M$4699,"Finance")+COUNTIFS('Relevant - In CRM unknown'!$T$2:$T$253,$A463,'Relevant - In CRM unknown'!$G$2:$G$253,"UK",'Relevant - In CRM unknown'!$M$2:$M$253,"Finance")+COUNTIFS('Relevant - IN NOW CRM valid'!$T$2:$T$2328,$A463,'Relevant - IN NOW CRM valid'!$G$2:$G$2328,"UK",'Relevant - IN NOW CRM valid'!$M$2:$M$2328,"Finance")+COUNTIFS('Relevant - IN NOW CRM unknown'!$T$2:$T$1227,$A463,'Relevant - IN NOW CRM unknown'!$G$2:$G$1227,"UK",'Relevant - IN NOW CRM unknown'!$M$2:$M$1227,"Finance")+COUNTIFS('Relevant - Not CRM not valid'!$T$2:$T$416,$A463,'Relevant - Not CRM not valid'!$G$2:$G$416,"UK",'Relevant - Not CRM not valid'!$M$2:$M$416,"Finance")+COUNTIFS('Relevant - In CRM not valid'!$T$2:$T$46,$A463,'Relevant - In CRM not valid'!$G$2:$G$46,"UK",'Relevant - In CRM not valid'!$M$2:$M$46,"Finance")</f>
        <v>1</v>
      </c>
      <c r="K463" s="2">
        <f>COUNTIFS('Relevant - In CRM valid'!$T$2:$T$4699,$A463,'Relevant - In CRM valid'!$G$2:$G$4699,"UK",'Relevant - In CRM valid'!$M$2:$M$4699,"IT/Systems")+COUNTIFS('Relevant - In CRM unknown'!$T$2:$T$253,$A463,'Relevant - In CRM unknown'!$G$2:$G$253,"UK",'Relevant - In CRM unknown'!$M$2:$M$253,"IT/Systems")+COUNTIFS('Relevant - IN NOW CRM valid'!$T$2:$T$2328,$A463,'Relevant - IN NOW CRM valid'!$G$2:$G$2328,"UK",'Relevant - IN NOW CRM valid'!$M$2:$M$2328,"IT/Systems")+COUNTIFS('Relevant - IN NOW CRM unknown'!$T$2:$T$1227,$A463,'Relevant - IN NOW CRM unknown'!$G$2:$G$1227,"UK",'Relevant - IN NOW CRM unknown'!$M$2:$M$1227,"IT/Systems")+COUNTIFS('Relevant - Not CRM not valid'!$T$2:$T$416,$A463,'Relevant - Not CRM not valid'!$G$2:$G$416,"UK",'Relevant - Not CRM not valid'!$M$2:$M$416,"IT/Systems")+COUNTIFS('Relevant - In CRM not valid'!$T$2:$T$46,$A463,'Relevant - In CRM not valid'!$G$2:$G$46,"UK",'Relevant - In CRM not valid'!$M$2:$M$46,"IT/Systems")</f>
        <v>0</v>
      </c>
      <c r="L463" s="2">
        <f>COUNTIFS('Relevant - In CRM valid'!$T$2:$T$4699,$A463,'Relevant - In CRM valid'!$G$2:$G$4699,"UK",'Relevant - In CRM valid'!$M$2:$M$4699,"")+COUNTIFS('Relevant - In CRM unknown'!$T$2:$T$253,$A463,'Relevant - In CRM unknown'!$G$2:$G$253,"UK",'Relevant - In CRM unknown'!$M$2:$M$253,"")+COUNTIFS('Relevant - IN NOW CRM valid'!$T$2:$T$2328,$A463,'Relevant - IN NOW CRM valid'!$G$2:$G$2328,"UK",'Relevant - IN NOW CRM valid'!$M$2:$M$2328,"")+COUNTIFS('Relevant - IN NOW CRM unknown'!$T$2:$T$1227,$A463,'Relevant - IN NOW CRM unknown'!$G$2:$G$1227,"UK",'Relevant - IN NOW CRM unknown'!$M$2:$M$1227,"")+COUNTIFS('Relevant - Not CRM not valid'!$T$2:$T$416,$A463,'Relevant - Not CRM not valid'!$G$2:$G$416,"UK",'Relevant - Not CRM not valid'!$M$2:$M$416,"")+COUNTIFS('Relevant - In CRM not valid'!$T$2:$T$46,$A463,'Relevant - In CRM not valid'!$G$2:$G$46,"UK",'Relevant - In CRM not valid'!$M$2:$M$46,"")</f>
        <v>0</v>
      </c>
      <c r="M463" s="2">
        <f t="shared" si="14"/>
        <v>1</v>
      </c>
      <c r="N463" s="2">
        <f>COUNTIFS('Relevant - In CRM valid'!$T$2:$T$4699,$A463,'Relevant - In CRM valid'!$G$2:$G$4699,"UK",'Relevant - In CRM valid'!$Q$2:$Q$4699,"valid")+COUNTIFS('Relevant - In CRM unknown'!$T$2:$T$253,$A463,'Relevant - In CRM unknown'!$G$2:$G$253,"UK",'Relevant - In CRM unknown'!$Q$2:$Q$253,"valid")+COUNTIFS('Relevant - IN NOW CRM valid'!$T$2:$T$2328,$A463,'Relevant - IN NOW CRM valid'!$G$2:$G$2328,"UK",'Relevant - IN NOW CRM valid'!$Q$2:$Q$2328,"valid")+COUNTIFS('Relevant - IN NOW CRM unknown'!$T$2:$T$1227,$A463,'Relevant - IN NOW CRM unknown'!$G$2:$G$1227,"UK",'Relevant - IN NOW CRM unknown'!$Q$2:$Q$1227,"valid")+COUNTIFS('Relevant - Not CRM not valid'!$T$2:$T$416,$A463,'Relevant - Not CRM not valid'!$G$2:$G$416,"UK",'Relevant - Not CRM not valid'!$Q$2:$Q$416,"valid")+COUNTIFS('Relevant - In CRM not valid'!$T$2:$T$46,$A463,'Relevant - In CRM not valid'!$G$2:$G$46,"UK",'Relevant - In CRM not valid'!$Q$2:$Q$46,"valid")</f>
        <v>1</v>
      </c>
      <c r="O463" s="2" t="str">
        <f t="shared" si="15"/>
        <v>Research  IT/Systems</v>
      </c>
    </row>
    <row r="464" spans="1:15" ht="15" customHeight="1">
      <c r="A464" s="2" t="s">
        <v>1035</v>
      </c>
      <c r="B464" s="2" t="s">
        <v>1036</v>
      </c>
      <c r="C464" s="2" t="s">
        <v>1570</v>
      </c>
      <c r="D464" s="2" t="str">
        <f>IFERROR(INDEX('UK Target Institutions'!$D$2:$D$727,MATCH($A464,'UK Target Institutions'!$A$2:$A$727,0)),"")</f>
        <v>No</v>
      </c>
      <c r="E464" s="2">
        <f>COUNTIFS('Relevant - In CRM valid'!$T$2:$T$4699,$A464,'Relevant - In CRM valid'!$G$2:$G$4699,"UK")+COUNTIFS('Relevant - In CRM unknown'!$T$2:$T$253,$A464,'Relevant - In CRM unknown'!$G$2:$G$253,"UK")+COUNTIFS('Relevant - IN NOW CRM valid'!$T$2:$T$2328,$A464,'Relevant - IN NOW CRM valid'!$G$2:$G$2328,"UK")+COUNTIFS('Relevant - IN NOW CRM unknown'!$T$2:$T$1227,$A464,'Relevant - IN NOW CRM unknown'!$G$2:$G$1227,"UK")+COUNTIFS('Relevant - Not CRM not valid'!$T$2:$T$416,$A464,'Relevant - Not CRM not valid'!$G$2:$G$416,"UK")+COUNTIFS('Relevant - In CRM not valid'!$T$2:$T$46,$A464,'Relevant - In CRM not valid'!$G$2:$G$46,"UK")</f>
        <v>1</v>
      </c>
      <c r="F464" s="2">
        <f>COUNTIFS('Relevant - In CRM valid'!$T$2:$T$4699,$A464,'Relevant - In CRM valid'!$G$2:$G$4699,"UK",'Relevant - In CRM valid'!$M$2:$M$4699,"Research")+COUNTIFS('Relevant - In CRM unknown'!$T$2:$T$253,$A464,'Relevant - In CRM unknown'!$G$2:$G$253,"UK",'Relevant - In CRM unknown'!$M$2:$M$253,"Research")+COUNTIFS('Relevant - IN NOW CRM valid'!$T$2:$T$2328,$A464,'Relevant - IN NOW CRM valid'!$G$2:$G$2328,"UK",'Relevant - IN NOW CRM valid'!$M$2:$M$2328,"Research")+COUNTIFS('Relevant - IN NOW CRM unknown'!$T$2:$T$1227,$A464,'Relevant - IN NOW CRM unknown'!$G$2:$G$1227,"UK",'Relevant - IN NOW CRM unknown'!$M$2:$M$1227,"Research")+COUNTIFS('Relevant - Not CRM not valid'!$T$2:$T$416,$A464,'Relevant - Not CRM not valid'!$G$2:$G$416,"UK",'Relevant - Not CRM not valid'!$M$2:$M$416,"Research")+COUNTIFS('Relevant - In CRM not valid'!$T$2:$T$46,$A464,'Relevant - In CRM not valid'!$G$2:$G$46,"UK",'Relevant - In CRM not valid'!$M$2:$M$46,"Research")</f>
        <v>1</v>
      </c>
      <c r="G464" s="2">
        <f>COUNTIFS('Relevant - In CRM valid'!$T$2:$T$4699,$A464,'Relevant - In CRM valid'!$G$2:$G$4699,"UK",'Relevant - In CRM valid'!$M$2:$M$4699,"Research",'Relevant - In CRM valid'!$R$2:$R$4699,"Senior")+COUNTIFS('Relevant - In CRM unknown'!$T$2:$T$253,$A464,'Relevant - In CRM unknown'!$G$2:$G$253,"UK",'Relevant - In CRM unknown'!$M$2:$M$253,"Research",'Relevant - In CRM unknown'!$R$2:$R$253,"Senior")+COUNTIFS('Relevant - IN NOW CRM valid'!$T$2:$T$2328,$A464,'Relevant - IN NOW CRM valid'!$G$2:$G$2328,"UK",'Relevant - IN NOW CRM valid'!$M$2:$M$2328,"Research",'Relevant - IN NOW CRM valid'!$R$2:$R$2328,"Senior")+COUNTIFS('Relevant - IN NOW CRM unknown'!$T$2:$T$1227,$A464,'Relevant - IN NOW CRM unknown'!$G$2:$G$1227,"UK",'Relevant - IN NOW CRM unknown'!$M$2:$M$1227,"Research",'Relevant - IN NOW CRM unknown'!$R$2:$R$1227,"Senior")+COUNTIFS('Relevant - Not CRM not valid'!$T$2:$T$416,$A464,'Relevant - Not CRM not valid'!$G$2:$G$416,"UK",'Relevant - Not CRM not valid'!$M$2:$M$416,"Research",'Relevant - Not CRM not valid'!$R$2:$R$416,"Senior")+COUNTIFS('Relevant - In CRM not valid'!$T$2:$T$46,$A464,'Relevant - In CRM not valid'!$G$2:$G$46,"UK",'Relevant - In CRM not valid'!$M$2:$M$46,"Research",'Relevant - In CRM not valid'!$R$2:$R$46,"Senior")</f>
        <v>1</v>
      </c>
      <c r="H464" s="2">
        <f>COUNTIFS('Relevant - In CRM valid'!$T$2:$T$4699,$A464,'Relevant - In CRM valid'!$G$2:$G$4699,"UK",'Relevant - In CRM valid'!$M$2:$M$4699,"Research",'Relevant - In CRM valid'!$R$2:$R$4699,"Operational")+COUNTIFS('Relevant - In CRM unknown'!$T$2:$T$253,$A464,'Relevant - In CRM unknown'!$G$2:$G$253,"UK",'Relevant - In CRM unknown'!$M$2:$M$253,"Research",'Relevant - In CRM unknown'!$R$2:$R$253,"Operational")+COUNTIFS('Relevant - IN NOW CRM valid'!$T$2:$T$2328,$A464,'Relevant - IN NOW CRM valid'!$G$2:$G$2328,"UK",'Relevant - IN NOW CRM valid'!$M$2:$M$2328,"Research",'Relevant - IN NOW CRM valid'!$R$2:$R$2328,"Operational")+COUNTIFS('Relevant - IN NOW CRM unknown'!$T$2:$T$1227,$A464,'Relevant - IN NOW CRM unknown'!$G$2:$G$1227,"UK",'Relevant - IN NOW CRM unknown'!$M$2:$M$1227,"Research",'Relevant - IN NOW CRM unknown'!$R$2:$R$1227,"Operational")+COUNTIFS('Relevant - Not CRM not valid'!$T$2:$T$416,$A464,'Relevant - Not CRM not valid'!$G$2:$G$416,"UK",'Relevant - Not CRM not valid'!$M$2:$M$416,"Research",'Relevant - Not CRM not valid'!$R$2:$R$416,"Operational")+COUNTIFS('Relevant - In CRM not valid'!$T$2:$T$46,$A464,'Relevant - In CRM not valid'!$G$2:$G$46,"UK",'Relevant - In CRM not valid'!$M$2:$M$46,"Research",'Relevant - In CRM not valid'!$R$2:$R$46,"Operational")</f>
        <v>0</v>
      </c>
      <c r="I464" s="2">
        <f>COUNTIFS('Relevant - In CRM valid'!$T$2:$T$4699,$A464,'Relevant - In CRM valid'!$G$2:$G$4699,"UK",'Relevant - In CRM valid'!$M$2:$M$4699,"Research",'Relevant - In CRM valid'!$R$2:$R$4699,"Academic")+COUNTIFS('Relevant - In CRM unknown'!$T$2:$T$253,$A464,'Relevant - In CRM unknown'!$G$2:$G$253,"UK",'Relevant - In CRM unknown'!$M$2:$M$253,"Research",'Relevant - In CRM unknown'!$R$2:$R$253,"Academic")+COUNTIFS('Relevant - IN NOW CRM valid'!$T$2:$T$2328,$A464,'Relevant - IN NOW CRM valid'!$G$2:$G$2328,"UK",'Relevant - IN NOW CRM valid'!$M$2:$M$2328,"Research",'Relevant - IN NOW CRM valid'!$R$2:$R$2328,"Academic")+COUNTIFS('Relevant - IN NOW CRM unknown'!$T$2:$T$1227,$A464,'Relevant - IN NOW CRM unknown'!$G$2:$G$1227,"UK",'Relevant - IN NOW CRM unknown'!$M$2:$M$1227,"Research",'Relevant - IN NOW CRM unknown'!$R$2:$R$1227,"Academic")+COUNTIFS('Relevant - Not CRM not valid'!$T$2:$T$416,$A464,'Relevant - Not CRM not valid'!$G$2:$G$416,"UK",'Relevant - Not CRM not valid'!$M$2:$M$416,"Research",'Relevant - Not CRM not valid'!$R$2:$R$416,"Academic")+COUNTIFS('Relevant - In CRM not valid'!$T$2:$T$46,$A464,'Relevant - In CRM not valid'!$G$2:$G$46,"UK",'Relevant - In CRM not valid'!$M$2:$M$46,"Research",'Relevant - In CRM not valid'!$R$2:$R$46,"Academic")</f>
        <v>0</v>
      </c>
      <c r="J464" s="2">
        <f>COUNTIFS('Relevant - In CRM valid'!$T$2:$T$4699,$A464,'Relevant - In CRM valid'!$G$2:$G$4699,"UK",'Relevant - In CRM valid'!$M$2:$M$4699,"Finance")+COUNTIFS('Relevant - In CRM unknown'!$T$2:$T$253,$A464,'Relevant - In CRM unknown'!$G$2:$G$253,"UK",'Relevant - In CRM unknown'!$M$2:$M$253,"Finance")+COUNTIFS('Relevant - IN NOW CRM valid'!$T$2:$T$2328,$A464,'Relevant - IN NOW CRM valid'!$G$2:$G$2328,"UK",'Relevant - IN NOW CRM valid'!$M$2:$M$2328,"Finance")+COUNTIFS('Relevant - IN NOW CRM unknown'!$T$2:$T$1227,$A464,'Relevant - IN NOW CRM unknown'!$G$2:$G$1227,"UK",'Relevant - IN NOW CRM unknown'!$M$2:$M$1227,"Finance")+COUNTIFS('Relevant - Not CRM not valid'!$T$2:$T$416,$A464,'Relevant - Not CRM not valid'!$G$2:$G$416,"UK",'Relevant - Not CRM not valid'!$M$2:$M$416,"Finance")+COUNTIFS('Relevant - In CRM not valid'!$T$2:$T$46,$A464,'Relevant - In CRM not valid'!$G$2:$G$46,"UK",'Relevant - In CRM not valid'!$M$2:$M$46,"Finance")</f>
        <v>0</v>
      </c>
      <c r="K464" s="2">
        <f>COUNTIFS('Relevant - In CRM valid'!$T$2:$T$4699,$A464,'Relevant - In CRM valid'!$G$2:$G$4699,"UK",'Relevant - In CRM valid'!$M$2:$M$4699,"IT/Systems")+COUNTIFS('Relevant - In CRM unknown'!$T$2:$T$253,$A464,'Relevant - In CRM unknown'!$G$2:$G$253,"UK",'Relevant - In CRM unknown'!$M$2:$M$253,"IT/Systems")+COUNTIFS('Relevant - IN NOW CRM valid'!$T$2:$T$2328,$A464,'Relevant - IN NOW CRM valid'!$G$2:$G$2328,"UK",'Relevant - IN NOW CRM valid'!$M$2:$M$2328,"IT/Systems")+COUNTIFS('Relevant - IN NOW CRM unknown'!$T$2:$T$1227,$A464,'Relevant - IN NOW CRM unknown'!$G$2:$G$1227,"UK",'Relevant - IN NOW CRM unknown'!$M$2:$M$1227,"IT/Systems")+COUNTIFS('Relevant - Not CRM not valid'!$T$2:$T$416,$A464,'Relevant - Not CRM not valid'!$G$2:$G$416,"UK",'Relevant - Not CRM not valid'!$M$2:$M$416,"IT/Systems")+COUNTIFS('Relevant - In CRM not valid'!$T$2:$T$46,$A464,'Relevant - In CRM not valid'!$G$2:$G$46,"UK",'Relevant - In CRM not valid'!$M$2:$M$46,"IT/Systems")</f>
        <v>0</v>
      </c>
      <c r="L464" s="2">
        <f>COUNTIFS('Relevant - In CRM valid'!$T$2:$T$4699,$A464,'Relevant - In CRM valid'!$G$2:$G$4699,"UK",'Relevant - In CRM valid'!$M$2:$M$4699,"")+COUNTIFS('Relevant - In CRM unknown'!$T$2:$T$253,$A464,'Relevant - In CRM unknown'!$G$2:$G$253,"UK",'Relevant - In CRM unknown'!$M$2:$M$253,"")+COUNTIFS('Relevant - IN NOW CRM valid'!$T$2:$T$2328,$A464,'Relevant - IN NOW CRM valid'!$G$2:$G$2328,"UK",'Relevant - IN NOW CRM valid'!$M$2:$M$2328,"")+COUNTIFS('Relevant - IN NOW CRM unknown'!$T$2:$T$1227,$A464,'Relevant - IN NOW CRM unknown'!$G$2:$G$1227,"UK",'Relevant - IN NOW CRM unknown'!$M$2:$M$1227,"")+COUNTIFS('Relevant - Not CRM not valid'!$T$2:$T$416,$A464,'Relevant - Not CRM not valid'!$G$2:$G$416,"UK",'Relevant - Not CRM not valid'!$M$2:$M$416,"")+COUNTIFS('Relevant - In CRM not valid'!$T$2:$T$46,$A464,'Relevant - In CRM not valid'!$G$2:$G$46,"UK",'Relevant - In CRM not valid'!$M$2:$M$46,"")</f>
        <v>0</v>
      </c>
      <c r="M464" s="2">
        <f t="shared" si="14"/>
        <v>1</v>
      </c>
      <c r="N464" s="2">
        <f>COUNTIFS('Relevant - In CRM valid'!$T$2:$T$4699,$A464,'Relevant - In CRM valid'!$G$2:$G$4699,"UK",'Relevant - In CRM valid'!$Q$2:$Q$4699,"valid")+COUNTIFS('Relevant - In CRM unknown'!$T$2:$T$253,$A464,'Relevant - In CRM unknown'!$G$2:$G$253,"UK",'Relevant - In CRM unknown'!$Q$2:$Q$253,"valid")+COUNTIFS('Relevant - IN NOW CRM valid'!$T$2:$T$2328,$A464,'Relevant - IN NOW CRM valid'!$G$2:$G$2328,"UK",'Relevant - IN NOW CRM valid'!$Q$2:$Q$2328,"valid")+COUNTIFS('Relevant - IN NOW CRM unknown'!$T$2:$T$1227,$A464,'Relevant - IN NOW CRM unknown'!$G$2:$G$1227,"UK",'Relevant - IN NOW CRM unknown'!$Q$2:$Q$1227,"valid")+COUNTIFS('Relevant - Not CRM not valid'!$T$2:$T$416,$A464,'Relevant - Not CRM not valid'!$G$2:$G$416,"UK",'Relevant - Not CRM not valid'!$Q$2:$Q$416,"valid")+COUNTIFS('Relevant - In CRM not valid'!$T$2:$T$46,$A464,'Relevant - In CRM not valid'!$G$2:$G$46,"UK",'Relevant - In CRM not valid'!$Q$2:$Q$46,"valid")</f>
        <v>0</v>
      </c>
      <c r="O464" s="2" t="str">
        <f t="shared" si="15"/>
        <v>Finance  IT/Systems</v>
      </c>
    </row>
    <row r="465" spans="1:15" ht="15" customHeight="1">
      <c r="A465" s="2" t="s">
        <v>1037</v>
      </c>
      <c r="B465" s="2" t="s">
        <v>1038</v>
      </c>
      <c r="C465" s="2" t="s">
        <v>1570</v>
      </c>
      <c r="D465" s="2" t="str">
        <f>IFERROR(INDEX('UK Target Institutions'!$D$2:$D$727,MATCH($A465,'UK Target Institutions'!$A$2:$A$727,0)),"")</f>
        <v>No</v>
      </c>
      <c r="E465" s="2">
        <f>COUNTIFS('Relevant - In CRM valid'!$T$2:$T$4699,$A465,'Relevant - In CRM valid'!$G$2:$G$4699,"UK")+COUNTIFS('Relevant - In CRM unknown'!$T$2:$T$253,$A465,'Relevant - In CRM unknown'!$G$2:$G$253,"UK")+COUNTIFS('Relevant - IN NOW CRM valid'!$T$2:$T$2328,$A465,'Relevant - IN NOW CRM valid'!$G$2:$G$2328,"UK")+COUNTIFS('Relevant - IN NOW CRM unknown'!$T$2:$T$1227,$A465,'Relevant - IN NOW CRM unknown'!$G$2:$G$1227,"UK")+COUNTIFS('Relevant - Not CRM not valid'!$T$2:$T$416,$A465,'Relevant - Not CRM not valid'!$G$2:$G$416,"UK")+COUNTIFS('Relevant - In CRM not valid'!$T$2:$T$46,$A465,'Relevant - In CRM not valid'!$G$2:$G$46,"UK")</f>
        <v>1</v>
      </c>
      <c r="F465" s="2">
        <f>COUNTIFS('Relevant - In CRM valid'!$T$2:$T$4699,$A465,'Relevant - In CRM valid'!$G$2:$G$4699,"UK",'Relevant - In CRM valid'!$M$2:$M$4699,"Research")+COUNTIFS('Relevant - In CRM unknown'!$T$2:$T$253,$A465,'Relevant - In CRM unknown'!$G$2:$G$253,"UK",'Relevant - In CRM unknown'!$M$2:$M$253,"Research")+COUNTIFS('Relevant - IN NOW CRM valid'!$T$2:$T$2328,$A465,'Relevant - IN NOW CRM valid'!$G$2:$G$2328,"UK",'Relevant - IN NOW CRM valid'!$M$2:$M$2328,"Research")+COUNTIFS('Relevant - IN NOW CRM unknown'!$T$2:$T$1227,$A465,'Relevant - IN NOW CRM unknown'!$G$2:$G$1227,"UK",'Relevant - IN NOW CRM unknown'!$M$2:$M$1227,"Research")+COUNTIFS('Relevant - Not CRM not valid'!$T$2:$T$416,$A465,'Relevant - Not CRM not valid'!$G$2:$G$416,"UK",'Relevant - Not CRM not valid'!$M$2:$M$416,"Research")+COUNTIFS('Relevant - In CRM not valid'!$T$2:$T$46,$A465,'Relevant - In CRM not valid'!$G$2:$G$46,"UK",'Relevant - In CRM not valid'!$M$2:$M$46,"Research")</f>
        <v>0</v>
      </c>
      <c r="G465" s="2">
        <f>COUNTIFS('Relevant - In CRM valid'!$T$2:$T$4699,$A465,'Relevant - In CRM valid'!$G$2:$G$4699,"UK",'Relevant - In CRM valid'!$M$2:$M$4699,"Research",'Relevant - In CRM valid'!$R$2:$R$4699,"Senior")+COUNTIFS('Relevant - In CRM unknown'!$T$2:$T$253,$A465,'Relevant - In CRM unknown'!$G$2:$G$253,"UK",'Relevant - In CRM unknown'!$M$2:$M$253,"Research",'Relevant - In CRM unknown'!$R$2:$R$253,"Senior")+COUNTIFS('Relevant - IN NOW CRM valid'!$T$2:$T$2328,$A465,'Relevant - IN NOW CRM valid'!$G$2:$G$2328,"UK",'Relevant - IN NOW CRM valid'!$M$2:$M$2328,"Research",'Relevant - IN NOW CRM valid'!$R$2:$R$2328,"Senior")+COUNTIFS('Relevant - IN NOW CRM unknown'!$T$2:$T$1227,$A465,'Relevant - IN NOW CRM unknown'!$G$2:$G$1227,"UK",'Relevant - IN NOW CRM unknown'!$M$2:$M$1227,"Research",'Relevant - IN NOW CRM unknown'!$R$2:$R$1227,"Senior")+COUNTIFS('Relevant - Not CRM not valid'!$T$2:$T$416,$A465,'Relevant - Not CRM not valid'!$G$2:$G$416,"UK",'Relevant - Not CRM not valid'!$M$2:$M$416,"Research",'Relevant - Not CRM not valid'!$R$2:$R$416,"Senior")+COUNTIFS('Relevant - In CRM not valid'!$T$2:$T$46,$A465,'Relevant - In CRM not valid'!$G$2:$G$46,"UK",'Relevant - In CRM not valid'!$M$2:$M$46,"Research",'Relevant - In CRM not valid'!$R$2:$R$46,"Senior")</f>
        <v>0</v>
      </c>
      <c r="H465" s="2">
        <f>COUNTIFS('Relevant - In CRM valid'!$T$2:$T$4699,$A465,'Relevant - In CRM valid'!$G$2:$G$4699,"UK",'Relevant - In CRM valid'!$M$2:$M$4699,"Research",'Relevant - In CRM valid'!$R$2:$R$4699,"Operational")+COUNTIFS('Relevant - In CRM unknown'!$T$2:$T$253,$A465,'Relevant - In CRM unknown'!$G$2:$G$253,"UK",'Relevant - In CRM unknown'!$M$2:$M$253,"Research",'Relevant - In CRM unknown'!$R$2:$R$253,"Operational")+COUNTIFS('Relevant - IN NOW CRM valid'!$T$2:$T$2328,$A465,'Relevant - IN NOW CRM valid'!$G$2:$G$2328,"UK",'Relevant - IN NOW CRM valid'!$M$2:$M$2328,"Research",'Relevant - IN NOW CRM valid'!$R$2:$R$2328,"Operational")+COUNTIFS('Relevant - IN NOW CRM unknown'!$T$2:$T$1227,$A465,'Relevant - IN NOW CRM unknown'!$G$2:$G$1227,"UK",'Relevant - IN NOW CRM unknown'!$M$2:$M$1227,"Research",'Relevant - IN NOW CRM unknown'!$R$2:$R$1227,"Operational")+COUNTIFS('Relevant - Not CRM not valid'!$T$2:$T$416,$A465,'Relevant - Not CRM not valid'!$G$2:$G$416,"UK",'Relevant - Not CRM not valid'!$M$2:$M$416,"Research",'Relevant - Not CRM not valid'!$R$2:$R$416,"Operational")+COUNTIFS('Relevant - In CRM not valid'!$T$2:$T$46,$A465,'Relevant - In CRM not valid'!$G$2:$G$46,"UK",'Relevant - In CRM not valid'!$M$2:$M$46,"Research",'Relevant - In CRM not valid'!$R$2:$R$46,"Operational")</f>
        <v>0</v>
      </c>
      <c r="I465" s="2">
        <f>COUNTIFS('Relevant - In CRM valid'!$T$2:$T$4699,$A465,'Relevant - In CRM valid'!$G$2:$G$4699,"UK",'Relevant - In CRM valid'!$M$2:$M$4699,"Research",'Relevant - In CRM valid'!$R$2:$R$4699,"Academic")+COUNTIFS('Relevant - In CRM unknown'!$T$2:$T$253,$A465,'Relevant - In CRM unknown'!$G$2:$G$253,"UK",'Relevant - In CRM unknown'!$M$2:$M$253,"Research",'Relevant - In CRM unknown'!$R$2:$R$253,"Academic")+COUNTIFS('Relevant - IN NOW CRM valid'!$T$2:$T$2328,$A465,'Relevant - IN NOW CRM valid'!$G$2:$G$2328,"UK",'Relevant - IN NOW CRM valid'!$M$2:$M$2328,"Research",'Relevant - IN NOW CRM valid'!$R$2:$R$2328,"Academic")+COUNTIFS('Relevant - IN NOW CRM unknown'!$T$2:$T$1227,$A465,'Relevant - IN NOW CRM unknown'!$G$2:$G$1227,"UK",'Relevant - IN NOW CRM unknown'!$M$2:$M$1227,"Research",'Relevant - IN NOW CRM unknown'!$R$2:$R$1227,"Academic")+COUNTIFS('Relevant - Not CRM not valid'!$T$2:$T$416,$A465,'Relevant - Not CRM not valid'!$G$2:$G$416,"UK",'Relevant - Not CRM not valid'!$M$2:$M$416,"Research",'Relevant - Not CRM not valid'!$R$2:$R$416,"Academic")+COUNTIFS('Relevant - In CRM not valid'!$T$2:$T$46,$A465,'Relevant - In CRM not valid'!$G$2:$G$46,"UK",'Relevant - In CRM not valid'!$M$2:$M$46,"Research",'Relevant - In CRM not valid'!$R$2:$R$46,"Academic")</f>
        <v>0</v>
      </c>
      <c r="J465" s="2">
        <f>COUNTIFS('Relevant - In CRM valid'!$T$2:$T$4699,$A465,'Relevant - In CRM valid'!$G$2:$G$4699,"UK",'Relevant - In CRM valid'!$M$2:$M$4699,"Finance")+COUNTIFS('Relevant - In CRM unknown'!$T$2:$T$253,$A465,'Relevant - In CRM unknown'!$G$2:$G$253,"UK",'Relevant - In CRM unknown'!$M$2:$M$253,"Finance")+COUNTIFS('Relevant - IN NOW CRM valid'!$T$2:$T$2328,$A465,'Relevant - IN NOW CRM valid'!$G$2:$G$2328,"UK",'Relevant - IN NOW CRM valid'!$M$2:$M$2328,"Finance")+COUNTIFS('Relevant - IN NOW CRM unknown'!$T$2:$T$1227,$A465,'Relevant - IN NOW CRM unknown'!$G$2:$G$1227,"UK",'Relevant - IN NOW CRM unknown'!$M$2:$M$1227,"Finance")+COUNTIFS('Relevant - Not CRM not valid'!$T$2:$T$416,$A465,'Relevant - Not CRM not valid'!$G$2:$G$416,"UK",'Relevant - Not CRM not valid'!$M$2:$M$416,"Finance")+COUNTIFS('Relevant - In CRM not valid'!$T$2:$T$46,$A465,'Relevant - In CRM not valid'!$G$2:$G$46,"UK",'Relevant - In CRM not valid'!$M$2:$M$46,"Finance")</f>
        <v>0</v>
      </c>
      <c r="K465" s="2">
        <f>COUNTIFS('Relevant - In CRM valid'!$T$2:$T$4699,$A465,'Relevant - In CRM valid'!$G$2:$G$4699,"UK",'Relevant - In CRM valid'!$M$2:$M$4699,"IT/Systems")+COUNTIFS('Relevant - In CRM unknown'!$T$2:$T$253,$A465,'Relevant - In CRM unknown'!$G$2:$G$253,"UK",'Relevant - In CRM unknown'!$M$2:$M$253,"IT/Systems")+COUNTIFS('Relevant - IN NOW CRM valid'!$T$2:$T$2328,$A465,'Relevant - IN NOW CRM valid'!$G$2:$G$2328,"UK",'Relevant - IN NOW CRM valid'!$M$2:$M$2328,"IT/Systems")+COUNTIFS('Relevant - IN NOW CRM unknown'!$T$2:$T$1227,$A465,'Relevant - IN NOW CRM unknown'!$G$2:$G$1227,"UK",'Relevant - IN NOW CRM unknown'!$M$2:$M$1227,"IT/Systems")+COUNTIFS('Relevant - Not CRM not valid'!$T$2:$T$416,$A465,'Relevant - Not CRM not valid'!$G$2:$G$416,"UK",'Relevant - Not CRM not valid'!$M$2:$M$416,"IT/Systems")+COUNTIFS('Relevant - In CRM not valid'!$T$2:$T$46,$A465,'Relevant - In CRM not valid'!$G$2:$G$46,"UK",'Relevant - In CRM not valid'!$M$2:$M$46,"IT/Systems")</f>
        <v>0</v>
      </c>
      <c r="L465" s="2">
        <f>COUNTIFS('Relevant - In CRM valid'!$T$2:$T$4699,$A465,'Relevant - In CRM valid'!$G$2:$G$4699,"UK",'Relevant - In CRM valid'!$M$2:$M$4699,"")+COUNTIFS('Relevant - In CRM unknown'!$T$2:$T$253,$A465,'Relevant - In CRM unknown'!$G$2:$G$253,"UK",'Relevant - In CRM unknown'!$M$2:$M$253,"")+COUNTIFS('Relevant - IN NOW CRM valid'!$T$2:$T$2328,$A465,'Relevant - IN NOW CRM valid'!$G$2:$G$2328,"UK",'Relevant - IN NOW CRM valid'!$M$2:$M$2328,"")+COUNTIFS('Relevant - IN NOW CRM unknown'!$T$2:$T$1227,$A465,'Relevant - IN NOW CRM unknown'!$G$2:$G$1227,"UK",'Relevant - IN NOW CRM unknown'!$M$2:$M$1227,"")+COUNTIFS('Relevant - Not CRM not valid'!$T$2:$T$416,$A465,'Relevant - Not CRM not valid'!$G$2:$G$416,"UK",'Relevant - Not CRM not valid'!$M$2:$M$416,"")+COUNTIFS('Relevant - In CRM not valid'!$T$2:$T$46,$A465,'Relevant - In CRM not valid'!$G$2:$G$46,"UK",'Relevant - In CRM not valid'!$M$2:$M$46,"")</f>
        <v>1</v>
      </c>
      <c r="M465" s="2">
        <f t="shared" si="14"/>
        <v>0</v>
      </c>
      <c r="N465" s="2">
        <f>COUNTIFS('Relevant - In CRM valid'!$T$2:$T$4699,$A465,'Relevant - In CRM valid'!$G$2:$G$4699,"UK",'Relevant - In CRM valid'!$Q$2:$Q$4699,"valid")+COUNTIFS('Relevant - In CRM unknown'!$T$2:$T$253,$A465,'Relevant - In CRM unknown'!$G$2:$G$253,"UK",'Relevant - In CRM unknown'!$Q$2:$Q$253,"valid")+COUNTIFS('Relevant - IN NOW CRM valid'!$T$2:$T$2328,$A465,'Relevant - IN NOW CRM valid'!$G$2:$G$2328,"UK",'Relevant - IN NOW CRM valid'!$Q$2:$Q$2328,"valid")+COUNTIFS('Relevant - IN NOW CRM unknown'!$T$2:$T$1227,$A465,'Relevant - IN NOW CRM unknown'!$G$2:$G$1227,"UK",'Relevant - IN NOW CRM unknown'!$Q$2:$Q$1227,"valid")+COUNTIFS('Relevant - Not CRM not valid'!$T$2:$T$416,$A465,'Relevant - Not CRM not valid'!$G$2:$G$416,"UK",'Relevant - Not CRM not valid'!$Q$2:$Q$416,"valid")+COUNTIFS('Relevant - In CRM not valid'!$T$2:$T$46,$A465,'Relevant - In CRM not valid'!$G$2:$G$46,"UK",'Relevant - In CRM not valid'!$Q$2:$Q$46,"valid")</f>
        <v>1</v>
      </c>
      <c r="O465" s="2" t="str">
        <f t="shared" si="15"/>
        <v>Research  Finance  IT/Systems</v>
      </c>
    </row>
    <row r="466" spans="1:15" ht="15" customHeight="1">
      <c r="A466" s="2" t="s">
        <v>1039</v>
      </c>
      <c r="B466" s="2" t="s">
        <v>1040</v>
      </c>
      <c r="C466" s="2" t="s">
        <v>1570</v>
      </c>
      <c r="D466" s="2" t="str">
        <f>IFERROR(INDEX('UK Target Institutions'!$D$2:$D$727,MATCH($A466,'UK Target Institutions'!$A$2:$A$727,0)),"")</f>
        <v>No</v>
      </c>
      <c r="E466" s="2">
        <f>COUNTIFS('Relevant - In CRM valid'!$T$2:$T$4699,$A466,'Relevant - In CRM valid'!$G$2:$G$4699,"UK")+COUNTIFS('Relevant - In CRM unknown'!$T$2:$T$253,$A466,'Relevant - In CRM unknown'!$G$2:$G$253,"UK")+COUNTIFS('Relevant - IN NOW CRM valid'!$T$2:$T$2328,$A466,'Relevant - IN NOW CRM valid'!$G$2:$G$2328,"UK")+COUNTIFS('Relevant - IN NOW CRM unknown'!$T$2:$T$1227,$A466,'Relevant - IN NOW CRM unknown'!$G$2:$G$1227,"UK")+COUNTIFS('Relevant - Not CRM not valid'!$T$2:$T$416,$A466,'Relevant - Not CRM not valid'!$G$2:$G$416,"UK")+COUNTIFS('Relevant - In CRM not valid'!$T$2:$T$46,$A466,'Relevant - In CRM not valid'!$G$2:$G$46,"UK")</f>
        <v>1</v>
      </c>
      <c r="F466" s="2">
        <f>COUNTIFS('Relevant - In CRM valid'!$T$2:$T$4699,$A466,'Relevant - In CRM valid'!$G$2:$G$4699,"UK",'Relevant - In CRM valid'!$M$2:$M$4699,"Research")+COUNTIFS('Relevant - In CRM unknown'!$T$2:$T$253,$A466,'Relevant - In CRM unknown'!$G$2:$G$253,"UK",'Relevant - In CRM unknown'!$M$2:$M$253,"Research")+COUNTIFS('Relevant - IN NOW CRM valid'!$T$2:$T$2328,$A466,'Relevant - IN NOW CRM valid'!$G$2:$G$2328,"UK",'Relevant - IN NOW CRM valid'!$M$2:$M$2328,"Research")+COUNTIFS('Relevant - IN NOW CRM unknown'!$T$2:$T$1227,$A466,'Relevant - IN NOW CRM unknown'!$G$2:$G$1227,"UK",'Relevant - IN NOW CRM unknown'!$M$2:$M$1227,"Research")+COUNTIFS('Relevant - Not CRM not valid'!$T$2:$T$416,$A466,'Relevant - Not CRM not valid'!$G$2:$G$416,"UK",'Relevant - Not CRM not valid'!$M$2:$M$416,"Research")+COUNTIFS('Relevant - In CRM not valid'!$T$2:$T$46,$A466,'Relevant - In CRM not valid'!$G$2:$G$46,"UK",'Relevant - In CRM not valid'!$M$2:$M$46,"Research")</f>
        <v>0</v>
      </c>
      <c r="G466" s="2">
        <f>COUNTIFS('Relevant - In CRM valid'!$T$2:$T$4699,$A466,'Relevant - In CRM valid'!$G$2:$G$4699,"UK",'Relevant - In CRM valid'!$M$2:$M$4699,"Research",'Relevant - In CRM valid'!$R$2:$R$4699,"Senior")+COUNTIFS('Relevant - In CRM unknown'!$T$2:$T$253,$A466,'Relevant - In CRM unknown'!$G$2:$G$253,"UK",'Relevant - In CRM unknown'!$M$2:$M$253,"Research",'Relevant - In CRM unknown'!$R$2:$R$253,"Senior")+COUNTIFS('Relevant - IN NOW CRM valid'!$T$2:$T$2328,$A466,'Relevant - IN NOW CRM valid'!$G$2:$G$2328,"UK",'Relevant - IN NOW CRM valid'!$M$2:$M$2328,"Research",'Relevant - IN NOW CRM valid'!$R$2:$R$2328,"Senior")+COUNTIFS('Relevant - IN NOW CRM unknown'!$T$2:$T$1227,$A466,'Relevant - IN NOW CRM unknown'!$G$2:$G$1227,"UK",'Relevant - IN NOW CRM unknown'!$M$2:$M$1227,"Research",'Relevant - IN NOW CRM unknown'!$R$2:$R$1227,"Senior")+COUNTIFS('Relevant - Not CRM not valid'!$T$2:$T$416,$A466,'Relevant - Not CRM not valid'!$G$2:$G$416,"UK",'Relevant - Not CRM not valid'!$M$2:$M$416,"Research",'Relevant - Not CRM not valid'!$R$2:$R$416,"Senior")+COUNTIFS('Relevant - In CRM not valid'!$T$2:$T$46,$A466,'Relevant - In CRM not valid'!$G$2:$G$46,"UK",'Relevant - In CRM not valid'!$M$2:$M$46,"Research",'Relevant - In CRM not valid'!$R$2:$R$46,"Senior")</f>
        <v>0</v>
      </c>
      <c r="H466" s="2">
        <f>COUNTIFS('Relevant - In CRM valid'!$T$2:$T$4699,$A466,'Relevant - In CRM valid'!$G$2:$G$4699,"UK",'Relevant - In CRM valid'!$M$2:$M$4699,"Research",'Relevant - In CRM valid'!$R$2:$R$4699,"Operational")+COUNTIFS('Relevant - In CRM unknown'!$T$2:$T$253,$A466,'Relevant - In CRM unknown'!$G$2:$G$253,"UK",'Relevant - In CRM unknown'!$M$2:$M$253,"Research",'Relevant - In CRM unknown'!$R$2:$R$253,"Operational")+COUNTIFS('Relevant - IN NOW CRM valid'!$T$2:$T$2328,$A466,'Relevant - IN NOW CRM valid'!$G$2:$G$2328,"UK",'Relevant - IN NOW CRM valid'!$M$2:$M$2328,"Research",'Relevant - IN NOW CRM valid'!$R$2:$R$2328,"Operational")+COUNTIFS('Relevant - IN NOW CRM unknown'!$T$2:$T$1227,$A466,'Relevant - IN NOW CRM unknown'!$G$2:$G$1227,"UK",'Relevant - IN NOW CRM unknown'!$M$2:$M$1227,"Research",'Relevant - IN NOW CRM unknown'!$R$2:$R$1227,"Operational")+COUNTIFS('Relevant - Not CRM not valid'!$T$2:$T$416,$A466,'Relevant - Not CRM not valid'!$G$2:$G$416,"UK",'Relevant - Not CRM not valid'!$M$2:$M$416,"Research",'Relevant - Not CRM not valid'!$R$2:$R$416,"Operational")+COUNTIFS('Relevant - In CRM not valid'!$T$2:$T$46,$A466,'Relevant - In CRM not valid'!$G$2:$G$46,"UK",'Relevant - In CRM not valid'!$M$2:$M$46,"Research",'Relevant - In CRM not valid'!$R$2:$R$46,"Operational")</f>
        <v>0</v>
      </c>
      <c r="I466" s="2">
        <f>COUNTIFS('Relevant - In CRM valid'!$T$2:$T$4699,$A466,'Relevant - In CRM valid'!$G$2:$G$4699,"UK",'Relevant - In CRM valid'!$M$2:$M$4699,"Research",'Relevant - In CRM valid'!$R$2:$R$4699,"Academic")+COUNTIFS('Relevant - In CRM unknown'!$T$2:$T$253,$A466,'Relevant - In CRM unknown'!$G$2:$G$253,"UK",'Relevant - In CRM unknown'!$M$2:$M$253,"Research",'Relevant - In CRM unknown'!$R$2:$R$253,"Academic")+COUNTIFS('Relevant - IN NOW CRM valid'!$T$2:$T$2328,$A466,'Relevant - IN NOW CRM valid'!$G$2:$G$2328,"UK",'Relevant - IN NOW CRM valid'!$M$2:$M$2328,"Research",'Relevant - IN NOW CRM valid'!$R$2:$R$2328,"Academic")+COUNTIFS('Relevant - IN NOW CRM unknown'!$T$2:$T$1227,$A466,'Relevant - IN NOW CRM unknown'!$G$2:$G$1227,"UK",'Relevant - IN NOW CRM unknown'!$M$2:$M$1227,"Research",'Relevant - IN NOW CRM unknown'!$R$2:$R$1227,"Academic")+COUNTIFS('Relevant - Not CRM not valid'!$T$2:$T$416,$A466,'Relevant - Not CRM not valid'!$G$2:$G$416,"UK",'Relevant - Not CRM not valid'!$M$2:$M$416,"Research",'Relevant - Not CRM not valid'!$R$2:$R$416,"Academic")+COUNTIFS('Relevant - In CRM not valid'!$T$2:$T$46,$A466,'Relevant - In CRM not valid'!$G$2:$G$46,"UK",'Relevant - In CRM not valid'!$M$2:$M$46,"Research",'Relevant - In CRM not valid'!$R$2:$R$46,"Academic")</f>
        <v>0</v>
      </c>
      <c r="J466" s="2">
        <f>COUNTIFS('Relevant - In CRM valid'!$T$2:$T$4699,$A466,'Relevant - In CRM valid'!$G$2:$G$4699,"UK",'Relevant - In CRM valid'!$M$2:$M$4699,"Finance")+COUNTIFS('Relevant - In CRM unknown'!$T$2:$T$253,$A466,'Relevant - In CRM unknown'!$G$2:$G$253,"UK",'Relevant - In CRM unknown'!$M$2:$M$253,"Finance")+COUNTIFS('Relevant - IN NOW CRM valid'!$T$2:$T$2328,$A466,'Relevant - IN NOW CRM valid'!$G$2:$G$2328,"UK",'Relevant - IN NOW CRM valid'!$M$2:$M$2328,"Finance")+COUNTIFS('Relevant - IN NOW CRM unknown'!$T$2:$T$1227,$A466,'Relevant - IN NOW CRM unknown'!$G$2:$G$1227,"UK",'Relevant - IN NOW CRM unknown'!$M$2:$M$1227,"Finance")+COUNTIFS('Relevant - Not CRM not valid'!$T$2:$T$416,$A466,'Relevant - Not CRM not valid'!$G$2:$G$416,"UK",'Relevant - Not CRM not valid'!$M$2:$M$416,"Finance")+COUNTIFS('Relevant - In CRM not valid'!$T$2:$T$46,$A466,'Relevant - In CRM not valid'!$G$2:$G$46,"UK",'Relevant - In CRM not valid'!$M$2:$M$46,"Finance")</f>
        <v>0</v>
      </c>
      <c r="K466" s="2">
        <f>COUNTIFS('Relevant - In CRM valid'!$T$2:$T$4699,$A466,'Relevant - In CRM valid'!$G$2:$G$4699,"UK",'Relevant - In CRM valid'!$M$2:$M$4699,"IT/Systems")+COUNTIFS('Relevant - In CRM unknown'!$T$2:$T$253,$A466,'Relevant - In CRM unknown'!$G$2:$G$253,"UK",'Relevant - In CRM unknown'!$M$2:$M$253,"IT/Systems")+COUNTIFS('Relevant - IN NOW CRM valid'!$T$2:$T$2328,$A466,'Relevant - IN NOW CRM valid'!$G$2:$G$2328,"UK",'Relevant - IN NOW CRM valid'!$M$2:$M$2328,"IT/Systems")+COUNTIFS('Relevant - IN NOW CRM unknown'!$T$2:$T$1227,$A466,'Relevant - IN NOW CRM unknown'!$G$2:$G$1227,"UK",'Relevant - IN NOW CRM unknown'!$M$2:$M$1227,"IT/Systems")+COUNTIFS('Relevant - Not CRM not valid'!$T$2:$T$416,$A466,'Relevant - Not CRM not valid'!$G$2:$G$416,"UK",'Relevant - Not CRM not valid'!$M$2:$M$416,"IT/Systems")+COUNTIFS('Relevant - In CRM not valid'!$T$2:$T$46,$A466,'Relevant - In CRM not valid'!$G$2:$G$46,"UK",'Relevant - In CRM not valid'!$M$2:$M$46,"IT/Systems")</f>
        <v>0</v>
      </c>
      <c r="L466" s="2">
        <f>COUNTIFS('Relevant - In CRM valid'!$T$2:$T$4699,$A466,'Relevant - In CRM valid'!$G$2:$G$4699,"UK",'Relevant - In CRM valid'!$M$2:$M$4699,"")+COUNTIFS('Relevant - In CRM unknown'!$T$2:$T$253,$A466,'Relevant - In CRM unknown'!$G$2:$G$253,"UK",'Relevant - In CRM unknown'!$M$2:$M$253,"")+COUNTIFS('Relevant - IN NOW CRM valid'!$T$2:$T$2328,$A466,'Relevant - IN NOW CRM valid'!$G$2:$G$2328,"UK",'Relevant - IN NOW CRM valid'!$M$2:$M$2328,"")+COUNTIFS('Relevant - IN NOW CRM unknown'!$T$2:$T$1227,$A466,'Relevant - IN NOW CRM unknown'!$G$2:$G$1227,"UK",'Relevant - IN NOW CRM unknown'!$M$2:$M$1227,"")+COUNTIFS('Relevant - Not CRM not valid'!$T$2:$T$416,$A466,'Relevant - Not CRM not valid'!$G$2:$G$416,"UK",'Relevant - Not CRM not valid'!$M$2:$M$416,"")+COUNTIFS('Relevant - In CRM not valid'!$T$2:$T$46,$A466,'Relevant - In CRM not valid'!$G$2:$G$46,"UK",'Relevant - In CRM not valid'!$M$2:$M$46,"")</f>
        <v>1</v>
      </c>
      <c r="M466" s="2">
        <f t="shared" si="14"/>
        <v>0</v>
      </c>
      <c r="N466" s="2">
        <f>COUNTIFS('Relevant - In CRM valid'!$T$2:$T$4699,$A466,'Relevant - In CRM valid'!$G$2:$G$4699,"UK",'Relevant - In CRM valid'!$Q$2:$Q$4699,"valid")+COUNTIFS('Relevant - In CRM unknown'!$T$2:$T$253,$A466,'Relevant - In CRM unknown'!$G$2:$G$253,"UK",'Relevant - In CRM unknown'!$Q$2:$Q$253,"valid")+COUNTIFS('Relevant - IN NOW CRM valid'!$T$2:$T$2328,$A466,'Relevant - IN NOW CRM valid'!$G$2:$G$2328,"UK",'Relevant - IN NOW CRM valid'!$Q$2:$Q$2328,"valid")+COUNTIFS('Relevant - IN NOW CRM unknown'!$T$2:$T$1227,$A466,'Relevant - IN NOW CRM unknown'!$G$2:$G$1227,"UK",'Relevant - IN NOW CRM unknown'!$Q$2:$Q$1227,"valid")+COUNTIFS('Relevant - Not CRM not valid'!$T$2:$T$416,$A466,'Relevant - Not CRM not valid'!$G$2:$G$416,"UK",'Relevant - Not CRM not valid'!$Q$2:$Q$416,"valid")+COUNTIFS('Relevant - In CRM not valid'!$T$2:$T$46,$A466,'Relevant - In CRM not valid'!$G$2:$G$46,"UK",'Relevant - In CRM not valid'!$Q$2:$Q$46,"valid")</f>
        <v>1</v>
      </c>
      <c r="O466" s="2" t="str">
        <f t="shared" si="15"/>
        <v>Research  Finance  IT/Systems</v>
      </c>
    </row>
    <row r="467" spans="1:15" ht="15" customHeight="1">
      <c r="A467" s="2" t="s">
        <v>1041</v>
      </c>
      <c r="B467" s="2" t="s">
        <v>1042</v>
      </c>
      <c r="C467" s="2" t="s">
        <v>1570</v>
      </c>
      <c r="D467" s="2" t="str">
        <f>IFERROR(INDEX('UK Target Institutions'!$D$2:$D$727,MATCH($A467,'UK Target Institutions'!$A$2:$A$727,0)),"")</f>
        <v>No</v>
      </c>
      <c r="E467" s="2">
        <f>COUNTIFS('Relevant - In CRM valid'!$T$2:$T$4699,$A467,'Relevant - In CRM valid'!$G$2:$G$4699,"UK")+COUNTIFS('Relevant - In CRM unknown'!$T$2:$T$253,$A467,'Relevant - In CRM unknown'!$G$2:$G$253,"UK")+COUNTIFS('Relevant - IN NOW CRM valid'!$T$2:$T$2328,$A467,'Relevant - IN NOW CRM valid'!$G$2:$G$2328,"UK")+COUNTIFS('Relevant - IN NOW CRM unknown'!$T$2:$T$1227,$A467,'Relevant - IN NOW CRM unknown'!$G$2:$G$1227,"UK")+COUNTIFS('Relevant - Not CRM not valid'!$T$2:$T$416,$A467,'Relevant - Not CRM not valid'!$G$2:$G$416,"UK")+COUNTIFS('Relevant - In CRM not valid'!$T$2:$T$46,$A467,'Relevant - In CRM not valid'!$G$2:$G$46,"UK")</f>
        <v>1</v>
      </c>
      <c r="F467" s="2">
        <f>COUNTIFS('Relevant - In CRM valid'!$T$2:$T$4699,$A467,'Relevant - In CRM valid'!$G$2:$G$4699,"UK",'Relevant - In CRM valid'!$M$2:$M$4699,"Research")+COUNTIFS('Relevant - In CRM unknown'!$T$2:$T$253,$A467,'Relevant - In CRM unknown'!$G$2:$G$253,"UK",'Relevant - In CRM unknown'!$M$2:$M$253,"Research")+COUNTIFS('Relevant - IN NOW CRM valid'!$T$2:$T$2328,$A467,'Relevant - IN NOW CRM valid'!$G$2:$G$2328,"UK",'Relevant - IN NOW CRM valid'!$M$2:$M$2328,"Research")+COUNTIFS('Relevant - IN NOW CRM unknown'!$T$2:$T$1227,$A467,'Relevant - IN NOW CRM unknown'!$G$2:$G$1227,"UK",'Relevant - IN NOW CRM unknown'!$M$2:$M$1227,"Research")+COUNTIFS('Relevant - Not CRM not valid'!$T$2:$T$416,$A467,'Relevant - Not CRM not valid'!$G$2:$G$416,"UK",'Relevant - Not CRM not valid'!$M$2:$M$416,"Research")+COUNTIFS('Relevant - In CRM not valid'!$T$2:$T$46,$A467,'Relevant - In CRM not valid'!$G$2:$G$46,"UK",'Relevant - In CRM not valid'!$M$2:$M$46,"Research")</f>
        <v>0</v>
      </c>
      <c r="G467" s="2">
        <f>COUNTIFS('Relevant - In CRM valid'!$T$2:$T$4699,$A467,'Relevant - In CRM valid'!$G$2:$G$4699,"UK",'Relevant - In CRM valid'!$M$2:$M$4699,"Research",'Relevant - In CRM valid'!$R$2:$R$4699,"Senior")+COUNTIFS('Relevant - In CRM unknown'!$T$2:$T$253,$A467,'Relevant - In CRM unknown'!$G$2:$G$253,"UK",'Relevant - In CRM unknown'!$M$2:$M$253,"Research",'Relevant - In CRM unknown'!$R$2:$R$253,"Senior")+COUNTIFS('Relevant - IN NOW CRM valid'!$T$2:$T$2328,$A467,'Relevant - IN NOW CRM valid'!$G$2:$G$2328,"UK",'Relevant - IN NOW CRM valid'!$M$2:$M$2328,"Research",'Relevant - IN NOW CRM valid'!$R$2:$R$2328,"Senior")+COUNTIFS('Relevant - IN NOW CRM unknown'!$T$2:$T$1227,$A467,'Relevant - IN NOW CRM unknown'!$G$2:$G$1227,"UK",'Relevant - IN NOW CRM unknown'!$M$2:$M$1227,"Research",'Relevant - IN NOW CRM unknown'!$R$2:$R$1227,"Senior")+COUNTIFS('Relevant - Not CRM not valid'!$T$2:$T$416,$A467,'Relevant - Not CRM not valid'!$G$2:$G$416,"UK",'Relevant - Not CRM not valid'!$M$2:$M$416,"Research",'Relevant - Not CRM not valid'!$R$2:$R$416,"Senior")+COUNTIFS('Relevant - In CRM not valid'!$T$2:$T$46,$A467,'Relevant - In CRM not valid'!$G$2:$G$46,"UK",'Relevant - In CRM not valid'!$M$2:$M$46,"Research",'Relevant - In CRM not valid'!$R$2:$R$46,"Senior")</f>
        <v>0</v>
      </c>
      <c r="H467" s="2">
        <f>COUNTIFS('Relevant - In CRM valid'!$T$2:$T$4699,$A467,'Relevant - In CRM valid'!$G$2:$G$4699,"UK",'Relevant - In CRM valid'!$M$2:$M$4699,"Research",'Relevant - In CRM valid'!$R$2:$R$4699,"Operational")+COUNTIFS('Relevant - In CRM unknown'!$T$2:$T$253,$A467,'Relevant - In CRM unknown'!$G$2:$G$253,"UK",'Relevant - In CRM unknown'!$M$2:$M$253,"Research",'Relevant - In CRM unknown'!$R$2:$R$253,"Operational")+COUNTIFS('Relevant - IN NOW CRM valid'!$T$2:$T$2328,$A467,'Relevant - IN NOW CRM valid'!$G$2:$G$2328,"UK",'Relevant - IN NOW CRM valid'!$M$2:$M$2328,"Research",'Relevant - IN NOW CRM valid'!$R$2:$R$2328,"Operational")+COUNTIFS('Relevant - IN NOW CRM unknown'!$T$2:$T$1227,$A467,'Relevant - IN NOW CRM unknown'!$G$2:$G$1227,"UK",'Relevant - IN NOW CRM unknown'!$M$2:$M$1227,"Research",'Relevant - IN NOW CRM unknown'!$R$2:$R$1227,"Operational")+COUNTIFS('Relevant - Not CRM not valid'!$T$2:$T$416,$A467,'Relevant - Not CRM not valid'!$G$2:$G$416,"UK",'Relevant - Not CRM not valid'!$M$2:$M$416,"Research",'Relevant - Not CRM not valid'!$R$2:$R$416,"Operational")+COUNTIFS('Relevant - In CRM not valid'!$T$2:$T$46,$A467,'Relevant - In CRM not valid'!$G$2:$G$46,"UK",'Relevant - In CRM not valid'!$M$2:$M$46,"Research",'Relevant - In CRM not valid'!$R$2:$R$46,"Operational")</f>
        <v>0</v>
      </c>
      <c r="I467" s="2">
        <f>COUNTIFS('Relevant - In CRM valid'!$T$2:$T$4699,$A467,'Relevant - In CRM valid'!$G$2:$G$4699,"UK",'Relevant - In CRM valid'!$M$2:$M$4699,"Research",'Relevant - In CRM valid'!$R$2:$R$4699,"Academic")+COUNTIFS('Relevant - In CRM unknown'!$T$2:$T$253,$A467,'Relevant - In CRM unknown'!$G$2:$G$253,"UK",'Relevant - In CRM unknown'!$M$2:$M$253,"Research",'Relevant - In CRM unknown'!$R$2:$R$253,"Academic")+COUNTIFS('Relevant - IN NOW CRM valid'!$T$2:$T$2328,$A467,'Relevant - IN NOW CRM valid'!$G$2:$G$2328,"UK",'Relevant - IN NOW CRM valid'!$M$2:$M$2328,"Research",'Relevant - IN NOW CRM valid'!$R$2:$R$2328,"Academic")+COUNTIFS('Relevant - IN NOW CRM unknown'!$T$2:$T$1227,$A467,'Relevant - IN NOW CRM unknown'!$G$2:$G$1227,"UK",'Relevant - IN NOW CRM unknown'!$M$2:$M$1227,"Research",'Relevant - IN NOW CRM unknown'!$R$2:$R$1227,"Academic")+COUNTIFS('Relevant - Not CRM not valid'!$T$2:$T$416,$A467,'Relevant - Not CRM not valid'!$G$2:$G$416,"UK",'Relevant - Not CRM not valid'!$M$2:$M$416,"Research",'Relevant - Not CRM not valid'!$R$2:$R$416,"Academic")+COUNTIFS('Relevant - In CRM not valid'!$T$2:$T$46,$A467,'Relevant - In CRM not valid'!$G$2:$G$46,"UK",'Relevant - In CRM not valid'!$M$2:$M$46,"Research",'Relevant - In CRM not valid'!$R$2:$R$46,"Academic")</f>
        <v>0</v>
      </c>
      <c r="J467" s="2">
        <f>COUNTIFS('Relevant - In CRM valid'!$T$2:$T$4699,$A467,'Relevant - In CRM valid'!$G$2:$G$4699,"UK",'Relevant - In CRM valid'!$M$2:$M$4699,"Finance")+COUNTIFS('Relevant - In CRM unknown'!$T$2:$T$253,$A467,'Relevant - In CRM unknown'!$G$2:$G$253,"UK",'Relevant - In CRM unknown'!$M$2:$M$253,"Finance")+COUNTIFS('Relevant - IN NOW CRM valid'!$T$2:$T$2328,$A467,'Relevant - IN NOW CRM valid'!$G$2:$G$2328,"UK",'Relevant - IN NOW CRM valid'!$M$2:$M$2328,"Finance")+COUNTIFS('Relevant - IN NOW CRM unknown'!$T$2:$T$1227,$A467,'Relevant - IN NOW CRM unknown'!$G$2:$G$1227,"UK",'Relevant - IN NOW CRM unknown'!$M$2:$M$1227,"Finance")+COUNTIFS('Relevant - Not CRM not valid'!$T$2:$T$416,$A467,'Relevant - Not CRM not valid'!$G$2:$G$416,"UK",'Relevant - Not CRM not valid'!$M$2:$M$416,"Finance")+COUNTIFS('Relevant - In CRM not valid'!$T$2:$T$46,$A467,'Relevant - In CRM not valid'!$G$2:$G$46,"UK",'Relevant - In CRM not valid'!$M$2:$M$46,"Finance")</f>
        <v>1</v>
      </c>
      <c r="K467" s="2">
        <f>COUNTIFS('Relevant - In CRM valid'!$T$2:$T$4699,$A467,'Relevant - In CRM valid'!$G$2:$G$4699,"UK",'Relevant - In CRM valid'!$M$2:$M$4699,"IT/Systems")+COUNTIFS('Relevant - In CRM unknown'!$T$2:$T$253,$A467,'Relevant - In CRM unknown'!$G$2:$G$253,"UK",'Relevant - In CRM unknown'!$M$2:$M$253,"IT/Systems")+COUNTIFS('Relevant - IN NOW CRM valid'!$T$2:$T$2328,$A467,'Relevant - IN NOW CRM valid'!$G$2:$G$2328,"UK",'Relevant - IN NOW CRM valid'!$M$2:$M$2328,"IT/Systems")+COUNTIFS('Relevant - IN NOW CRM unknown'!$T$2:$T$1227,$A467,'Relevant - IN NOW CRM unknown'!$G$2:$G$1227,"UK",'Relevant - IN NOW CRM unknown'!$M$2:$M$1227,"IT/Systems")+COUNTIFS('Relevant - Not CRM not valid'!$T$2:$T$416,$A467,'Relevant - Not CRM not valid'!$G$2:$G$416,"UK",'Relevant - Not CRM not valid'!$M$2:$M$416,"IT/Systems")+COUNTIFS('Relevant - In CRM not valid'!$T$2:$T$46,$A467,'Relevant - In CRM not valid'!$G$2:$G$46,"UK",'Relevant - In CRM not valid'!$M$2:$M$46,"IT/Systems")</f>
        <v>0</v>
      </c>
      <c r="L467" s="2">
        <f>COUNTIFS('Relevant - In CRM valid'!$T$2:$T$4699,$A467,'Relevant - In CRM valid'!$G$2:$G$4699,"UK",'Relevant - In CRM valid'!$M$2:$M$4699,"")+COUNTIFS('Relevant - In CRM unknown'!$T$2:$T$253,$A467,'Relevant - In CRM unknown'!$G$2:$G$253,"UK",'Relevant - In CRM unknown'!$M$2:$M$253,"")+COUNTIFS('Relevant - IN NOW CRM valid'!$T$2:$T$2328,$A467,'Relevant - IN NOW CRM valid'!$G$2:$G$2328,"UK",'Relevant - IN NOW CRM valid'!$M$2:$M$2328,"")+COUNTIFS('Relevant - IN NOW CRM unknown'!$T$2:$T$1227,$A467,'Relevant - IN NOW CRM unknown'!$G$2:$G$1227,"UK",'Relevant - IN NOW CRM unknown'!$M$2:$M$1227,"")+COUNTIFS('Relevant - Not CRM not valid'!$T$2:$T$416,$A467,'Relevant - Not CRM not valid'!$G$2:$G$416,"UK",'Relevant - Not CRM not valid'!$M$2:$M$416,"")+COUNTIFS('Relevant - In CRM not valid'!$T$2:$T$46,$A467,'Relevant - In CRM not valid'!$G$2:$G$46,"UK",'Relevant - In CRM not valid'!$M$2:$M$46,"")</f>
        <v>0</v>
      </c>
      <c r="M467" s="2">
        <f t="shared" si="14"/>
        <v>1</v>
      </c>
      <c r="N467" s="2">
        <f>COUNTIFS('Relevant - In CRM valid'!$T$2:$T$4699,$A467,'Relevant - In CRM valid'!$G$2:$G$4699,"UK",'Relevant - In CRM valid'!$Q$2:$Q$4699,"valid")+COUNTIFS('Relevant - In CRM unknown'!$T$2:$T$253,$A467,'Relevant - In CRM unknown'!$G$2:$G$253,"UK",'Relevant - In CRM unknown'!$Q$2:$Q$253,"valid")+COUNTIFS('Relevant - IN NOW CRM valid'!$T$2:$T$2328,$A467,'Relevant - IN NOW CRM valid'!$G$2:$G$2328,"UK",'Relevant - IN NOW CRM valid'!$Q$2:$Q$2328,"valid")+COUNTIFS('Relevant - IN NOW CRM unknown'!$T$2:$T$1227,$A467,'Relevant - IN NOW CRM unknown'!$G$2:$G$1227,"UK",'Relevant - IN NOW CRM unknown'!$Q$2:$Q$1227,"valid")+COUNTIFS('Relevant - Not CRM not valid'!$T$2:$T$416,$A467,'Relevant - Not CRM not valid'!$G$2:$G$416,"UK",'Relevant - Not CRM not valid'!$Q$2:$Q$416,"valid")+COUNTIFS('Relevant - In CRM not valid'!$T$2:$T$46,$A467,'Relevant - In CRM not valid'!$G$2:$G$46,"UK",'Relevant - In CRM not valid'!$Q$2:$Q$46,"valid")</f>
        <v>1</v>
      </c>
      <c r="O467" s="2" t="str">
        <f t="shared" si="15"/>
        <v>Research  IT/Systems</v>
      </c>
    </row>
    <row r="468" spans="1:15" ht="15" customHeight="1">
      <c r="A468" s="2" t="s">
        <v>1043</v>
      </c>
      <c r="B468" s="2" t="s">
        <v>1044</v>
      </c>
      <c r="C468" s="2" t="s">
        <v>161</v>
      </c>
      <c r="D468" s="2" t="str">
        <f>IFERROR(INDEX('UK Target Institutions'!$D$2:$D$727,MATCH($A468,'UK Target Institutions'!$A$2:$A$727,0)),"")</f>
        <v>Yes</v>
      </c>
      <c r="E468" s="2">
        <f>COUNTIFS('Relevant - In CRM valid'!$T$2:$T$4699,$A468,'Relevant - In CRM valid'!$G$2:$G$4699,"UK")+COUNTIFS('Relevant - In CRM unknown'!$T$2:$T$253,$A468,'Relevant - In CRM unknown'!$G$2:$G$253,"UK")+COUNTIFS('Relevant - IN NOW CRM valid'!$T$2:$T$2328,$A468,'Relevant - IN NOW CRM valid'!$G$2:$G$2328,"UK")+COUNTIFS('Relevant - IN NOW CRM unknown'!$T$2:$T$1227,$A468,'Relevant - IN NOW CRM unknown'!$G$2:$G$1227,"UK")+COUNTIFS('Relevant - Not CRM not valid'!$T$2:$T$416,$A468,'Relevant - Not CRM not valid'!$G$2:$G$416,"UK")+COUNTIFS('Relevant - In CRM not valid'!$T$2:$T$46,$A468,'Relevant - In CRM not valid'!$G$2:$G$46,"UK")</f>
        <v>1</v>
      </c>
      <c r="F468" s="2">
        <f>COUNTIFS('Relevant - In CRM valid'!$T$2:$T$4699,$A468,'Relevant - In CRM valid'!$G$2:$G$4699,"UK",'Relevant - In CRM valid'!$M$2:$M$4699,"Research")+COUNTIFS('Relevant - In CRM unknown'!$T$2:$T$253,$A468,'Relevant - In CRM unknown'!$G$2:$G$253,"UK",'Relevant - In CRM unknown'!$M$2:$M$253,"Research")+COUNTIFS('Relevant - IN NOW CRM valid'!$T$2:$T$2328,$A468,'Relevant - IN NOW CRM valid'!$G$2:$G$2328,"UK",'Relevant - IN NOW CRM valid'!$M$2:$M$2328,"Research")+COUNTIFS('Relevant - IN NOW CRM unknown'!$T$2:$T$1227,$A468,'Relevant - IN NOW CRM unknown'!$G$2:$G$1227,"UK",'Relevant - IN NOW CRM unknown'!$M$2:$M$1227,"Research")+COUNTIFS('Relevant - Not CRM not valid'!$T$2:$T$416,$A468,'Relevant - Not CRM not valid'!$G$2:$G$416,"UK",'Relevant - Not CRM not valid'!$M$2:$M$416,"Research")+COUNTIFS('Relevant - In CRM not valid'!$T$2:$T$46,$A468,'Relevant - In CRM not valid'!$G$2:$G$46,"UK",'Relevant - In CRM not valid'!$M$2:$M$46,"Research")</f>
        <v>1</v>
      </c>
      <c r="G468" s="2">
        <f>COUNTIFS('Relevant - In CRM valid'!$T$2:$T$4699,$A468,'Relevant - In CRM valid'!$G$2:$G$4699,"UK",'Relevant - In CRM valid'!$M$2:$M$4699,"Research",'Relevant - In CRM valid'!$R$2:$R$4699,"Senior")+COUNTIFS('Relevant - In CRM unknown'!$T$2:$T$253,$A468,'Relevant - In CRM unknown'!$G$2:$G$253,"UK",'Relevant - In CRM unknown'!$M$2:$M$253,"Research",'Relevant - In CRM unknown'!$R$2:$R$253,"Senior")+COUNTIFS('Relevant - IN NOW CRM valid'!$T$2:$T$2328,$A468,'Relevant - IN NOW CRM valid'!$G$2:$G$2328,"UK",'Relevant - IN NOW CRM valid'!$M$2:$M$2328,"Research",'Relevant - IN NOW CRM valid'!$R$2:$R$2328,"Senior")+COUNTIFS('Relevant - IN NOW CRM unknown'!$T$2:$T$1227,$A468,'Relevant - IN NOW CRM unknown'!$G$2:$G$1227,"UK",'Relevant - IN NOW CRM unknown'!$M$2:$M$1227,"Research",'Relevant - IN NOW CRM unknown'!$R$2:$R$1227,"Senior")+COUNTIFS('Relevant - Not CRM not valid'!$T$2:$T$416,$A468,'Relevant - Not CRM not valid'!$G$2:$G$416,"UK",'Relevant - Not CRM not valid'!$M$2:$M$416,"Research",'Relevant - Not CRM not valid'!$R$2:$R$416,"Senior")+COUNTIFS('Relevant - In CRM not valid'!$T$2:$T$46,$A468,'Relevant - In CRM not valid'!$G$2:$G$46,"UK",'Relevant - In CRM not valid'!$M$2:$M$46,"Research",'Relevant - In CRM not valid'!$R$2:$R$46,"Senior")</f>
        <v>1</v>
      </c>
      <c r="H468" s="2">
        <f>COUNTIFS('Relevant - In CRM valid'!$T$2:$T$4699,$A468,'Relevant - In CRM valid'!$G$2:$G$4699,"UK",'Relevant - In CRM valid'!$M$2:$M$4699,"Research",'Relevant - In CRM valid'!$R$2:$R$4699,"Operational")+COUNTIFS('Relevant - In CRM unknown'!$T$2:$T$253,$A468,'Relevant - In CRM unknown'!$G$2:$G$253,"UK",'Relevant - In CRM unknown'!$M$2:$M$253,"Research",'Relevant - In CRM unknown'!$R$2:$R$253,"Operational")+COUNTIFS('Relevant - IN NOW CRM valid'!$T$2:$T$2328,$A468,'Relevant - IN NOW CRM valid'!$G$2:$G$2328,"UK",'Relevant - IN NOW CRM valid'!$M$2:$M$2328,"Research",'Relevant - IN NOW CRM valid'!$R$2:$R$2328,"Operational")+COUNTIFS('Relevant - IN NOW CRM unknown'!$T$2:$T$1227,$A468,'Relevant - IN NOW CRM unknown'!$G$2:$G$1227,"UK",'Relevant - IN NOW CRM unknown'!$M$2:$M$1227,"Research",'Relevant - IN NOW CRM unknown'!$R$2:$R$1227,"Operational")+COUNTIFS('Relevant - Not CRM not valid'!$T$2:$T$416,$A468,'Relevant - Not CRM not valid'!$G$2:$G$416,"UK",'Relevant - Not CRM not valid'!$M$2:$M$416,"Research",'Relevant - Not CRM not valid'!$R$2:$R$416,"Operational")+COUNTIFS('Relevant - In CRM not valid'!$T$2:$T$46,$A468,'Relevant - In CRM not valid'!$G$2:$G$46,"UK",'Relevant - In CRM not valid'!$M$2:$M$46,"Research",'Relevant - In CRM not valid'!$R$2:$R$46,"Operational")</f>
        <v>0</v>
      </c>
      <c r="I468" s="2">
        <f>COUNTIFS('Relevant - In CRM valid'!$T$2:$T$4699,$A468,'Relevant - In CRM valid'!$G$2:$G$4699,"UK",'Relevant - In CRM valid'!$M$2:$M$4699,"Research",'Relevant - In CRM valid'!$R$2:$R$4699,"Academic")+COUNTIFS('Relevant - In CRM unknown'!$T$2:$T$253,$A468,'Relevant - In CRM unknown'!$G$2:$G$253,"UK",'Relevant - In CRM unknown'!$M$2:$M$253,"Research",'Relevant - In CRM unknown'!$R$2:$R$253,"Academic")+COUNTIFS('Relevant - IN NOW CRM valid'!$T$2:$T$2328,$A468,'Relevant - IN NOW CRM valid'!$G$2:$G$2328,"UK",'Relevant - IN NOW CRM valid'!$M$2:$M$2328,"Research",'Relevant - IN NOW CRM valid'!$R$2:$R$2328,"Academic")+COUNTIFS('Relevant - IN NOW CRM unknown'!$T$2:$T$1227,$A468,'Relevant - IN NOW CRM unknown'!$G$2:$G$1227,"UK",'Relevant - IN NOW CRM unknown'!$M$2:$M$1227,"Research",'Relevant - IN NOW CRM unknown'!$R$2:$R$1227,"Academic")+COUNTIFS('Relevant - Not CRM not valid'!$T$2:$T$416,$A468,'Relevant - Not CRM not valid'!$G$2:$G$416,"UK",'Relevant - Not CRM not valid'!$M$2:$M$416,"Research",'Relevant - Not CRM not valid'!$R$2:$R$416,"Academic")+COUNTIFS('Relevant - In CRM not valid'!$T$2:$T$46,$A468,'Relevant - In CRM not valid'!$G$2:$G$46,"UK",'Relevant - In CRM not valid'!$M$2:$M$46,"Research",'Relevant - In CRM not valid'!$R$2:$R$46,"Academic")</f>
        <v>0</v>
      </c>
      <c r="J468" s="2">
        <f>COUNTIFS('Relevant - In CRM valid'!$T$2:$T$4699,$A468,'Relevant - In CRM valid'!$G$2:$G$4699,"UK",'Relevant - In CRM valid'!$M$2:$M$4699,"Finance")+COUNTIFS('Relevant - In CRM unknown'!$T$2:$T$253,$A468,'Relevant - In CRM unknown'!$G$2:$G$253,"UK",'Relevant - In CRM unknown'!$M$2:$M$253,"Finance")+COUNTIFS('Relevant - IN NOW CRM valid'!$T$2:$T$2328,$A468,'Relevant - IN NOW CRM valid'!$G$2:$G$2328,"UK",'Relevant - IN NOW CRM valid'!$M$2:$M$2328,"Finance")+COUNTIFS('Relevant - IN NOW CRM unknown'!$T$2:$T$1227,$A468,'Relevant - IN NOW CRM unknown'!$G$2:$G$1227,"UK",'Relevant - IN NOW CRM unknown'!$M$2:$M$1227,"Finance")+COUNTIFS('Relevant - Not CRM not valid'!$T$2:$T$416,$A468,'Relevant - Not CRM not valid'!$G$2:$G$416,"UK",'Relevant - Not CRM not valid'!$M$2:$M$416,"Finance")+COUNTIFS('Relevant - In CRM not valid'!$T$2:$T$46,$A468,'Relevant - In CRM not valid'!$G$2:$G$46,"UK",'Relevant - In CRM not valid'!$M$2:$M$46,"Finance")</f>
        <v>0</v>
      </c>
      <c r="K468" s="2">
        <f>COUNTIFS('Relevant - In CRM valid'!$T$2:$T$4699,$A468,'Relevant - In CRM valid'!$G$2:$G$4699,"UK",'Relevant - In CRM valid'!$M$2:$M$4699,"IT/Systems")+COUNTIFS('Relevant - In CRM unknown'!$T$2:$T$253,$A468,'Relevant - In CRM unknown'!$G$2:$G$253,"UK",'Relevant - In CRM unknown'!$M$2:$M$253,"IT/Systems")+COUNTIFS('Relevant - IN NOW CRM valid'!$T$2:$T$2328,$A468,'Relevant - IN NOW CRM valid'!$G$2:$G$2328,"UK",'Relevant - IN NOW CRM valid'!$M$2:$M$2328,"IT/Systems")+COUNTIFS('Relevant - IN NOW CRM unknown'!$T$2:$T$1227,$A468,'Relevant - IN NOW CRM unknown'!$G$2:$G$1227,"UK",'Relevant - IN NOW CRM unknown'!$M$2:$M$1227,"IT/Systems")+COUNTIFS('Relevant - Not CRM not valid'!$T$2:$T$416,$A468,'Relevant - Not CRM not valid'!$G$2:$G$416,"UK",'Relevant - Not CRM not valid'!$M$2:$M$416,"IT/Systems")+COUNTIFS('Relevant - In CRM not valid'!$T$2:$T$46,$A468,'Relevant - In CRM not valid'!$G$2:$G$46,"UK",'Relevant - In CRM not valid'!$M$2:$M$46,"IT/Systems")</f>
        <v>0</v>
      </c>
      <c r="L468" s="2">
        <f>COUNTIFS('Relevant - In CRM valid'!$T$2:$T$4699,$A468,'Relevant - In CRM valid'!$G$2:$G$4699,"UK",'Relevant - In CRM valid'!$M$2:$M$4699,"")+COUNTIFS('Relevant - In CRM unknown'!$T$2:$T$253,$A468,'Relevant - In CRM unknown'!$G$2:$G$253,"UK",'Relevant - In CRM unknown'!$M$2:$M$253,"")+COUNTIFS('Relevant - IN NOW CRM valid'!$T$2:$T$2328,$A468,'Relevant - IN NOW CRM valid'!$G$2:$G$2328,"UK",'Relevant - IN NOW CRM valid'!$M$2:$M$2328,"")+COUNTIFS('Relevant - IN NOW CRM unknown'!$T$2:$T$1227,$A468,'Relevant - IN NOW CRM unknown'!$G$2:$G$1227,"UK",'Relevant - IN NOW CRM unknown'!$M$2:$M$1227,"")+COUNTIFS('Relevant - Not CRM not valid'!$T$2:$T$416,$A468,'Relevant - Not CRM not valid'!$G$2:$G$416,"UK",'Relevant - Not CRM not valid'!$M$2:$M$416,"")+COUNTIFS('Relevant - In CRM not valid'!$T$2:$T$46,$A468,'Relevant - In CRM not valid'!$G$2:$G$46,"UK",'Relevant - In CRM not valid'!$M$2:$M$46,"")</f>
        <v>0</v>
      </c>
      <c r="M468" s="2">
        <f t="shared" si="14"/>
        <v>1</v>
      </c>
      <c r="N468" s="2">
        <f>COUNTIFS('Relevant - In CRM valid'!$T$2:$T$4699,$A468,'Relevant - In CRM valid'!$G$2:$G$4699,"UK",'Relevant - In CRM valid'!$Q$2:$Q$4699,"valid")+COUNTIFS('Relevant - In CRM unknown'!$T$2:$T$253,$A468,'Relevant - In CRM unknown'!$G$2:$G$253,"UK",'Relevant - In CRM unknown'!$Q$2:$Q$253,"valid")+COUNTIFS('Relevant - IN NOW CRM valid'!$T$2:$T$2328,$A468,'Relevant - IN NOW CRM valid'!$G$2:$G$2328,"UK",'Relevant - IN NOW CRM valid'!$Q$2:$Q$2328,"valid")+COUNTIFS('Relevant - IN NOW CRM unknown'!$T$2:$T$1227,$A468,'Relevant - IN NOW CRM unknown'!$G$2:$G$1227,"UK",'Relevant - IN NOW CRM unknown'!$Q$2:$Q$1227,"valid")+COUNTIFS('Relevant - Not CRM not valid'!$T$2:$T$416,$A468,'Relevant - Not CRM not valid'!$G$2:$G$416,"UK",'Relevant - Not CRM not valid'!$Q$2:$Q$416,"valid")+COUNTIFS('Relevant - In CRM not valid'!$T$2:$T$46,$A468,'Relevant - In CRM not valid'!$G$2:$G$46,"UK",'Relevant - In CRM not valid'!$Q$2:$Q$46,"valid")</f>
        <v>1</v>
      </c>
      <c r="O468" s="2" t="str">
        <f t="shared" si="15"/>
        <v>Finance  IT/Systems</v>
      </c>
    </row>
    <row r="469" spans="1:15" ht="15" customHeight="1">
      <c r="A469" s="2" t="s">
        <v>1045</v>
      </c>
      <c r="B469" s="2" t="s">
        <v>1046</v>
      </c>
      <c r="C469" s="2" t="s">
        <v>1570</v>
      </c>
      <c r="D469" s="2" t="str">
        <f>IFERROR(INDEX('UK Target Institutions'!$D$2:$D$727,MATCH($A469,'UK Target Institutions'!$A$2:$A$727,0)),"")</f>
        <v>Yes</v>
      </c>
      <c r="E469" s="2">
        <f>COUNTIFS('Relevant - In CRM valid'!$T$2:$T$4699,$A469,'Relevant - In CRM valid'!$G$2:$G$4699,"UK")+COUNTIFS('Relevant - In CRM unknown'!$T$2:$T$253,$A469,'Relevant - In CRM unknown'!$G$2:$G$253,"UK")+COUNTIFS('Relevant - IN NOW CRM valid'!$T$2:$T$2328,$A469,'Relevant - IN NOW CRM valid'!$G$2:$G$2328,"UK")+COUNTIFS('Relevant - IN NOW CRM unknown'!$T$2:$T$1227,$A469,'Relevant - IN NOW CRM unknown'!$G$2:$G$1227,"UK")+COUNTIFS('Relevant - Not CRM not valid'!$T$2:$T$416,$A469,'Relevant - Not CRM not valid'!$G$2:$G$416,"UK")+COUNTIFS('Relevant - In CRM not valid'!$T$2:$T$46,$A469,'Relevant - In CRM not valid'!$G$2:$G$46,"UK")</f>
        <v>1</v>
      </c>
      <c r="F469" s="2">
        <f>COUNTIFS('Relevant - In CRM valid'!$T$2:$T$4699,$A469,'Relevant - In CRM valid'!$G$2:$G$4699,"UK",'Relevant - In CRM valid'!$M$2:$M$4699,"Research")+COUNTIFS('Relevant - In CRM unknown'!$T$2:$T$253,$A469,'Relevant - In CRM unknown'!$G$2:$G$253,"UK",'Relevant - In CRM unknown'!$M$2:$M$253,"Research")+COUNTIFS('Relevant - IN NOW CRM valid'!$T$2:$T$2328,$A469,'Relevant - IN NOW CRM valid'!$G$2:$G$2328,"UK",'Relevant - IN NOW CRM valid'!$M$2:$M$2328,"Research")+COUNTIFS('Relevant - IN NOW CRM unknown'!$T$2:$T$1227,$A469,'Relevant - IN NOW CRM unknown'!$G$2:$G$1227,"UK",'Relevant - IN NOW CRM unknown'!$M$2:$M$1227,"Research")+COUNTIFS('Relevant - Not CRM not valid'!$T$2:$T$416,$A469,'Relevant - Not CRM not valid'!$G$2:$G$416,"UK",'Relevant - Not CRM not valid'!$M$2:$M$416,"Research")+COUNTIFS('Relevant - In CRM not valid'!$T$2:$T$46,$A469,'Relevant - In CRM not valid'!$G$2:$G$46,"UK",'Relevant - In CRM not valid'!$M$2:$M$46,"Research")</f>
        <v>1</v>
      </c>
      <c r="G469" s="2">
        <f>COUNTIFS('Relevant - In CRM valid'!$T$2:$T$4699,$A469,'Relevant - In CRM valid'!$G$2:$G$4699,"UK",'Relevant - In CRM valid'!$M$2:$M$4699,"Research",'Relevant - In CRM valid'!$R$2:$R$4699,"Senior")+COUNTIFS('Relevant - In CRM unknown'!$T$2:$T$253,$A469,'Relevant - In CRM unknown'!$G$2:$G$253,"UK",'Relevant - In CRM unknown'!$M$2:$M$253,"Research",'Relevant - In CRM unknown'!$R$2:$R$253,"Senior")+COUNTIFS('Relevant - IN NOW CRM valid'!$T$2:$T$2328,$A469,'Relevant - IN NOW CRM valid'!$G$2:$G$2328,"UK",'Relevant - IN NOW CRM valid'!$M$2:$M$2328,"Research",'Relevant - IN NOW CRM valid'!$R$2:$R$2328,"Senior")+COUNTIFS('Relevant - IN NOW CRM unknown'!$T$2:$T$1227,$A469,'Relevant - IN NOW CRM unknown'!$G$2:$G$1227,"UK",'Relevant - IN NOW CRM unknown'!$M$2:$M$1227,"Research",'Relevant - IN NOW CRM unknown'!$R$2:$R$1227,"Senior")+COUNTIFS('Relevant - Not CRM not valid'!$T$2:$T$416,$A469,'Relevant - Not CRM not valid'!$G$2:$G$416,"UK",'Relevant - Not CRM not valid'!$M$2:$M$416,"Research",'Relevant - Not CRM not valid'!$R$2:$R$416,"Senior")+COUNTIFS('Relevant - In CRM not valid'!$T$2:$T$46,$A469,'Relevant - In CRM not valid'!$G$2:$G$46,"UK",'Relevant - In CRM not valid'!$M$2:$M$46,"Research",'Relevant - In CRM not valid'!$R$2:$R$46,"Senior")</f>
        <v>1</v>
      </c>
      <c r="H469" s="2">
        <f>COUNTIFS('Relevant - In CRM valid'!$T$2:$T$4699,$A469,'Relevant - In CRM valid'!$G$2:$G$4699,"UK",'Relevant - In CRM valid'!$M$2:$M$4699,"Research",'Relevant - In CRM valid'!$R$2:$R$4699,"Operational")+COUNTIFS('Relevant - In CRM unknown'!$T$2:$T$253,$A469,'Relevant - In CRM unknown'!$G$2:$G$253,"UK",'Relevant - In CRM unknown'!$M$2:$M$253,"Research",'Relevant - In CRM unknown'!$R$2:$R$253,"Operational")+COUNTIFS('Relevant - IN NOW CRM valid'!$T$2:$T$2328,$A469,'Relevant - IN NOW CRM valid'!$G$2:$G$2328,"UK",'Relevant - IN NOW CRM valid'!$M$2:$M$2328,"Research",'Relevant - IN NOW CRM valid'!$R$2:$R$2328,"Operational")+COUNTIFS('Relevant - IN NOW CRM unknown'!$T$2:$T$1227,$A469,'Relevant - IN NOW CRM unknown'!$G$2:$G$1227,"UK",'Relevant - IN NOW CRM unknown'!$M$2:$M$1227,"Research",'Relevant - IN NOW CRM unknown'!$R$2:$R$1227,"Operational")+COUNTIFS('Relevant - Not CRM not valid'!$T$2:$T$416,$A469,'Relevant - Not CRM not valid'!$G$2:$G$416,"UK",'Relevant - Not CRM not valid'!$M$2:$M$416,"Research",'Relevant - Not CRM not valid'!$R$2:$R$416,"Operational")+COUNTIFS('Relevant - In CRM not valid'!$T$2:$T$46,$A469,'Relevant - In CRM not valid'!$G$2:$G$46,"UK",'Relevant - In CRM not valid'!$M$2:$M$46,"Research",'Relevant - In CRM not valid'!$R$2:$R$46,"Operational")</f>
        <v>0</v>
      </c>
      <c r="I469" s="2">
        <f>COUNTIFS('Relevant - In CRM valid'!$T$2:$T$4699,$A469,'Relevant - In CRM valid'!$G$2:$G$4699,"UK",'Relevant - In CRM valid'!$M$2:$M$4699,"Research",'Relevant - In CRM valid'!$R$2:$R$4699,"Academic")+COUNTIFS('Relevant - In CRM unknown'!$T$2:$T$253,$A469,'Relevant - In CRM unknown'!$G$2:$G$253,"UK",'Relevant - In CRM unknown'!$M$2:$M$253,"Research",'Relevant - In CRM unknown'!$R$2:$R$253,"Academic")+COUNTIFS('Relevant - IN NOW CRM valid'!$T$2:$T$2328,$A469,'Relevant - IN NOW CRM valid'!$G$2:$G$2328,"UK",'Relevant - IN NOW CRM valid'!$M$2:$M$2328,"Research",'Relevant - IN NOW CRM valid'!$R$2:$R$2328,"Academic")+COUNTIFS('Relevant - IN NOW CRM unknown'!$T$2:$T$1227,$A469,'Relevant - IN NOW CRM unknown'!$G$2:$G$1227,"UK",'Relevant - IN NOW CRM unknown'!$M$2:$M$1227,"Research",'Relevant - IN NOW CRM unknown'!$R$2:$R$1227,"Academic")+COUNTIFS('Relevant - Not CRM not valid'!$T$2:$T$416,$A469,'Relevant - Not CRM not valid'!$G$2:$G$416,"UK",'Relevant - Not CRM not valid'!$M$2:$M$416,"Research",'Relevant - Not CRM not valid'!$R$2:$R$416,"Academic")+COUNTIFS('Relevant - In CRM not valid'!$T$2:$T$46,$A469,'Relevant - In CRM not valid'!$G$2:$G$46,"UK",'Relevant - In CRM not valid'!$M$2:$M$46,"Research",'Relevant - In CRM not valid'!$R$2:$R$46,"Academic")</f>
        <v>0</v>
      </c>
      <c r="J469" s="2">
        <f>COUNTIFS('Relevant - In CRM valid'!$T$2:$T$4699,$A469,'Relevant - In CRM valid'!$G$2:$G$4699,"UK",'Relevant - In CRM valid'!$M$2:$M$4699,"Finance")+COUNTIFS('Relevant - In CRM unknown'!$T$2:$T$253,$A469,'Relevant - In CRM unknown'!$G$2:$G$253,"UK",'Relevant - In CRM unknown'!$M$2:$M$253,"Finance")+COUNTIFS('Relevant - IN NOW CRM valid'!$T$2:$T$2328,$A469,'Relevant - IN NOW CRM valid'!$G$2:$G$2328,"UK",'Relevant - IN NOW CRM valid'!$M$2:$M$2328,"Finance")+COUNTIFS('Relevant - IN NOW CRM unknown'!$T$2:$T$1227,$A469,'Relevant - IN NOW CRM unknown'!$G$2:$G$1227,"UK",'Relevant - IN NOW CRM unknown'!$M$2:$M$1227,"Finance")+COUNTIFS('Relevant - Not CRM not valid'!$T$2:$T$416,$A469,'Relevant - Not CRM not valid'!$G$2:$G$416,"UK",'Relevant - Not CRM not valid'!$M$2:$M$416,"Finance")+COUNTIFS('Relevant - In CRM not valid'!$T$2:$T$46,$A469,'Relevant - In CRM not valid'!$G$2:$G$46,"UK",'Relevant - In CRM not valid'!$M$2:$M$46,"Finance")</f>
        <v>0</v>
      </c>
      <c r="K469" s="2">
        <f>COUNTIFS('Relevant - In CRM valid'!$T$2:$T$4699,$A469,'Relevant - In CRM valid'!$G$2:$G$4699,"UK",'Relevant - In CRM valid'!$M$2:$M$4699,"IT/Systems")+COUNTIFS('Relevant - In CRM unknown'!$T$2:$T$253,$A469,'Relevant - In CRM unknown'!$G$2:$G$253,"UK",'Relevant - In CRM unknown'!$M$2:$M$253,"IT/Systems")+COUNTIFS('Relevant - IN NOW CRM valid'!$T$2:$T$2328,$A469,'Relevant - IN NOW CRM valid'!$G$2:$G$2328,"UK",'Relevant - IN NOW CRM valid'!$M$2:$M$2328,"IT/Systems")+COUNTIFS('Relevant - IN NOW CRM unknown'!$T$2:$T$1227,$A469,'Relevant - IN NOW CRM unknown'!$G$2:$G$1227,"UK",'Relevant - IN NOW CRM unknown'!$M$2:$M$1227,"IT/Systems")+COUNTIFS('Relevant - Not CRM not valid'!$T$2:$T$416,$A469,'Relevant - Not CRM not valid'!$G$2:$G$416,"UK",'Relevant - Not CRM not valid'!$M$2:$M$416,"IT/Systems")+COUNTIFS('Relevant - In CRM not valid'!$T$2:$T$46,$A469,'Relevant - In CRM not valid'!$G$2:$G$46,"UK",'Relevant - In CRM not valid'!$M$2:$M$46,"IT/Systems")</f>
        <v>0</v>
      </c>
      <c r="L469" s="2">
        <f>COUNTIFS('Relevant - In CRM valid'!$T$2:$T$4699,$A469,'Relevant - In CRM valid'!$G$2:$G$4699,"UK",'Relevant - In CRM valid'!$M$2:$M$4699,"")+COUNTIFS('Relevant - In CRM unknown'!$T$2:$T$253,$A469,'Relevant - In CRM unknown'!$G$2:$G$253,"UK",'Relevant - In CRM unknown'!$M$2:$M$253,"")+COUNTIFS('Relevant - IN NOW CRM valid'!$T$2:$T$2328,$A469,'Relevant - IN NOW CRM valid'!$G$2:$G$2328,"UK",'Relevant - IN NOW CRM valid'!$M$2:$M$2328,"")+COUNTIFS('Relevant - IN NOW CRM unknown'!$T$2:$T$1227,$A469,'Relevant - IN NOW CRM unknown'!$G$2:$G$1227,"UK",'Relevant - IN NOW CRM unknown'!$M$2:$M$1227,"")+COUNTIFS('Relevant - Not CRM not valid'!$T$2:$T$416,$A469,'Relevant - Not CRM not valid'!$G$2:$G$416,"UK",'Relevant - Not CRM not valid'!$M$2:$M$416,"")+COUNTIFS('Relevant - In CRM not valid'!$T$2:$T$46,$A469,'Relevant - In CRM not valid'!$G$2:$G$46,"UK",'Relevant - In CRM not valid'!$M$2:$M$46,"")</f>
        <v>0</v>
      </c>
      <c r="M469" s="2">
        <f t="shared" si="14"/>
        <v>1</v>
      </c>
      <c r="N469" s="2">
        <f>COUNTIFS('Relevant - In CRM valid'!$T$2:$T$4699,$A469,'Relevant - In CRM valid'!$G$2:$G$4699,"UK",'Relevant - In CRM valid'!$Q$2:$Q$4699,"valid")+COUNTIFS('Relevant - In CRM unknown'!$T$2:$T$253,$A469,'Relevant - In CRM unknown'!$G$2:$G$253,"UK",'Relevant - In CRM unknown'!$Q$2:$Q$253,"valid")+COUNTIFS('Relevant - IN NOW CRM valid'!$T$2:$T$2328,$A469,'Relevant - IN NOW CRM valid'!$G$2:$G$2328,"UK",'Relevant - IN NOW CRM valid'!$Q$2:$Q$2328,"valid")+COUNTIFS('Relevant - IN NOW CRM unknown'!$T$2:$T$1227,$A469,'Relevant - IN NOW CRM unknown'!$G$2:$G$1227,"UK",'Relevant - IN NOW CRM unknown'!$Q$2:$Q$1227,"valid")+COUNTIFS('Relevant - Not CRM not valid'!$T$2:$T$416,$A469,'Relevant - Not CRM not valid'!$G$2:$G$416,"UK",'Relevant - Not CRM not valid'!$Q$2:$Q$416,"valid")+COUNTIFS('Relevant - In CRM not valid'!$T$2:$T$46,$A469,'Relevant - In CRM not valid'!$G$2:$G$46,"UK",'Relevant - In CRM not valid'!$Q$2:$Q$46,"valid")</f>
        <v>1</v>
      </c>
      <c r="O469" s="2" t="str">
        <f t="shared" si="15"/>
        <v>Finance  IT/Systems</v>
      </c>
    </row>
    <row r="470" spans="1:15" ht="15" customHeight="1">
      <c r="A470" s="2" t="s">
        <v>1047</v>
      </c>
      <c r="B470" s="2" t="s">
        <v>1048</v>
      </c>
      <c r="C470" s="2" t="s">
        <v>368</v>
      </c>
      <c r="D470" s="2" t="str">
        <f>IFERROR(INDEX('UK Target Institutions'!$D$2:$D$727,MATCH($A470,'UK Target Institutions'!$A$2:$A$727,0)),"")</f>
        <v>No</v>
      </c>
      <c r="E470" s="2">
        <f>COUNTIFS('Relevant - In CRM valid'!$T$2:$T$4699,$A470,'Relevant - In CRM valid'!$G$2:$G$4699,"UK")+COUNTIFS('Relevant - In CRM unknown'!$T$2:$T$253,$A470,'Relevant - In CRM unknown'!$G$2:$G$253,"UK")+COUNTIFS('Relevant - IN NOW CRM valid'!$T$2:$T$2328,$A470,'Relevant - IN NOW CRM valid'!$G$2:$G$2328,"UK")+COUNTIFS('Relevant - IN NOW CRM unknown'!$T$2:$T$1227,$A470,'Relevant - IN NOW CRM unknown'!$G$2:$G$1227,"UK")+COUNTIFS('Relevant - Not CRM not valid'!$T$2:$T$416,$A470,'Relevant - Not CRM not valid'!$G$2:$G$416,"UK")+COUNTIFS('Relevant - In CRM not valid'!$T$2:$T$46,$A470,'Relevant - In CRM not valid'!$G$2:$G$46,"UK")</f>
        <v>1</v>
      </c>
      <c r="F470" s="2">
        <f>COUNTIFS('Relevant - In CRM valid'!$T$2:$T$4699,$A470,'Relevant - In CRM valid'!$G$2:$G$4699,"UK",'Relevant - In CRM valid'!$M$2:$M$4699,"Research")+COUNTIFS('Relevant - In CRM unknown'!$T$2:$T$253,$A470,'Relevant - In CRM unknown'!$G$2:$G$253,"UK",'Relevant - In CRM unknown'!$M$2:$M$253,"Research")+COUNTIFS('Relevant - IN NOW CRM valid'!$T$2:$T$2328,$A470,'Relevant - IN NOW CRM valid'!$G$2:$G$2328,"UK",'Relevant - IN NOW CRM valid'!$M$2:$M$2328,"Research")+COUNTIFS('Relevant - IN NOW CRM unknown'!$T$2:$T$1227,$A470,'Relevant - IN NOW CRM unknown'!$G$2:$G$1227,"UK",'Relevant - IN NOW CRM unknown'!$M$2:$M$1227,"Research")+COUNTIFS('Relevant - Not CRM not valid'!$T$2:$T$416,$A470,'Relevant - Not CRM not valid'!$G$2:$G$416,"UK",'Relevant - Not CRM not valid'!$M$2:$M$416,"Research")+COUNTIFS('Relevant - In CRM not valid'!$T$2:$T$46,$A470,'Relevant - In CRM not valid'!$G$2:$G$46,"UK",'Relevant - In CRM not valid'!$M$2:$M$46,"Research")</f>
        <v>1</v>
      </c>
      <c r="G470" s="2">
        <f>COUNTIFS('Relevant - In CRM valid'!$T$2:$T$4699,$A470,'Relevant - In CRM valid'!$G$2:$G$4699,"UK",'Relevant - In CRM valid'!$M$2:$M$4699,"Research",'Relevant - In CRM valid'!$R$2:$R$4699,"Senior")+COUNTIFS('Relevant - In CRM unknown'!$T$2:$T$253,$A470,'Relevant - In CRM unknown'!$G$2:$G$253,"UK",'Relevant - In CRM unknown'!$M$2:$M$253,"Research",'Relevant - In CRM unknown'!$R$2:$R$253,"Senior")+COUNTIFS('Relevant - IN NOW CRM valid'!$T$2:$T$2328,$A470,'Relevant - IN NOW CRM valid'!$G$2:$G$2328,"UK",'Relevant - IN NOW CRM valid'!$M$2:$M$2328,"Research",'Relevant - IN NOW CRM valid'!$R$2:$R$2328,"Senior")+COUNTIFS('Relevant - IN NOW CRM unknown'!$T$2:$T$1227,$A470,'Relevant - IN NOW CRM unknown'!$G$2:$G$1227,"UK",'Relevant - IN NOW CRM unknown'!$M$2:$M$1227,"Research",'Relevant - IN NOW CRM unknown'!$R$2:$R$1227,"Senior")+COUNTIFS('Relevant - Not CRM not valid'!$T$2:$T$416,$A470,'Relevant - Not CRM not valid'!$G$2:$G$416,"UK",'Relevant - Not CRM not valid'!$M$2:$M$416,"Research",'Relevant - Not CRM not valid'!$R$2:$R$416,"Senior")+COUNTIFS('Relevant - In CRM not valid'!$T$2:$T$46,$A470,'Relevant - In CRM not valid'!$G$2:$G$46,"UK",'Relevant - In CRM not valid'!$M$2:$M$46,"Research",'Relevant - In CRM not valid'!$R$2:$R$46,"Senior")</f>
        <v>0</v>
      </c>
      <c r="H470" s="2">
        <f>COUNTIFS('Relevant - In CRM valid'!$T$2:$T$4699,$A470,'Relevant - In CRM valid'!$G$2:$G$4699,"UK",'Relevant - In CRM valid'!$M$2:$M$4699,"Research",'Relevant - In CRM valid'!$R$2:$R$4699,"Operational")+COUNTIFS('Relevant - In CRM unknown'!$T$2:$T$253,$A470,'Relevant - In CRM unknown'!$G$2:$G$253,"UK",'Relevant - In CRM unknown'!$M$2:$M$253,"Research",'Relevant - In CRM unknown'!$R$2:$R$253,"Operational")+COUNTIFS('Relevant - IN NOW CRM valid'!$T$2:$T$2328,$A470,'Relevant - IN NOW CRM valid'!$G$2:$G$2328,"UK",'Relevant - IN NOW CRM valid'!$M$2:$M$2328,"Research",'Relevant - IN NOW CRM valid'!$R$2:$R$2328,"Operational")+COUNTIFS('Relevant - IN NOW CRM unknown'!$T$2:$T$1227,$A470,'Relevant - IN NOW CRM unknown'!$G$2:$G$1227,"UK",'Relevant - IN NOW CRM unknown'!$M$2:$M$1227,"Research",'Relevant - IN NOW CRM unknown'!$R$2:$R$1227,"Operational")+COUNTIFS('Relevant - Not CRM not valid'!$T$2:$T$416,$A470,'Relevant - Not CRM not valid'!$G$2:$G$416,"UK",'Relevant - Not CRM not valid'!$M$2:$M$416,"Research",'Relevant - Not CRM not valid'!$R$2:$R$416,"Operational")+COUNTIFS('Relevant - In CRM not valid'!$T$2:$T$46,$A470,'Relevant - In CRM not valid'!$G$2:$G$46,"UK",'Relevant - In CRM not valid'!$M$2:$M$46,"Research",'Relevant - In CRM not valid'!$R$2:$R$46,"Operational")</f>
        <v>1</v>
      </c>
      <c r="I470" s="2">
        <f>COUNTIFS('Relevant - In CRM valid'!$T$2:$T$4699,$A470,'Relevant - In CRM valid'!$G$2:$G$4699,"UK",'Relevant - In CRM valid'!$M$2:$M$4699,"Research",'Relevant - In CRM valid'!$R$2:$R$4699,"Academic")+COUNTIFS('Relevant - In CRM unknown'!$T$2:$T$253,$A470,'Relevant - In CRM unknown'!$G$2:$G$253,"UK",'Relevant - In CRM unknown'!$M$2:$M$253,"Research",'Relevant - In CRM unknown'!$R$2:$R$253,"Academic")+COUNTIFS('Relevant - IN NOW CRM valid'!$T$2:$T$2328,$A470,'Relevant - IN NOW CRM valid'!$G$2:$G$2328,"UK",'Relevant - IN NOW CRM valid'!$M$2:$M$2328,"Research",'Relevant - IN NOW CRM valid'!$R$2:$R$2328,"Academic")+COUNTIFS('Relevant - IN NOW CRM unknown'!$T$2:$T$1227,$A470,'Relevant - IN NOW CRM unknown'!$G$2:$G$1227,"UK",'Relevant - IN NOW CRM unknown'!$M$2:$M$1227,"Research",'Relevant - IN NOW CRM unknown'!$R$2:$R$1227,"Academic")+COUNTIFS('Relevant - Not CRM not valid'!$T$2:$T$416,$A470,'Relevant - Not CRM not valid'!$G$2:$G$416,"UK",'Relevant - Not CRM not valid'!$M$2:$M$416,"Research",'Relevant - Not CRM not valid'!$R$2:$R$416,"Academic")+COUNTIFS('Relevant - In CRM not valid'!$T$2:$T$46,$A470,'Relevant - In CRM not valid'!$G$2:$G$46,"UK",'Relevant - In CRM not valid'!$M$2:$M$46,"Research",'Relevant - In CRM not valid'!$R$2:$R$46,"Academic")</f>
        <v>0</v>
      </c>
      <c r="J470" s="2">
        <f>COUNTIFS('Relevant - In CRM valid'!$T$2:$T$4699,$A470,'Relevant - In CRM valid'!$G$2:$G$4699,"UK",'Relevant - In CRM valid'!$M$2:$M$4699,"Finance")+COUNTIFS('Relevant - In CRM unknown'!$T$2:$T$253,$A470,'Relevant - In CRM unknown'!$G$2:$G$253,"UK",'Relevant - In CRM unknown'!$M$2:$M$253,"Finance")+COUNTIFS('Relevant - IN NOW CRM valid'!$T$2:$T$2328,$A470,'Relevant - IN NOW CRM valid'!$G$2:$G$2328,"UK",'Relevant - IN NOW CRM valid'!$M$2:$M$2328,"Finance")+COUNTIFS('Relevant - IN NOW CRM unknown'!$T$2:$T$1227,$A470,'Relevant - IN NOW CRM unknown'!$G$2:$G$1227,"UK",'Relevant - IN NOW CRM unknown'!$M$2:$M$1227,"Finance")+COUNTIFS('Relevant - Not CRM not valid'!$T$2:$T$416,$A470,'Relevant - Not CRM not valid'!$G$2:$G$416,"UK",'Relevant - Not CRM not valid'!$M$2:$M$416,"Finance")+COUNTIFS('Relevant - In CRM not valid'!$T$2:$T$46,$A470,'Relevant - In CRM not valid'!$G$2:$G$46,"UK",'Relevant - In CRM not valid'!$M$2:$M$46,"Finance")</f>
        <v>0</v>
      </c>
      <c r="K470" s="2">
        <f>COUNTIFS('Relevant - In CRM valid'!$T$2:$T$4699,$A470,'Relevant - In CRM valid'!$G$2:$G$4699,"UK",'Relevant - In CRM valid'!$M$2:$M$4699,"IT/Systems")+COUNTIFS('Relevant - In CRM unknown'!$T$2:$T$253,$A470,'Relevant - In CRM unknown'!$G$2:$G$253,"UK",'Relevant - In CRM unknown'!$M$2:$M$253,"IT/Systems")+COUNTIFS('Relevant - IN NOW CRM valid'!$T$2:$T$2328,$A470,'Relevant - IN NOW CRM valid'!$G$2:$G$2328,"UK",'Relevant - IN NOW CRM valid'!$M$2:$M$2328,"IT/Systems")+COUNTIFS('Relevant - IN NOW CRM unknown'!$T$2:$T$1227,$A470,'Relevant - IN NOW CRM unknown'!$G$2:$G$1227,"UK",'Relevant - IN NOW CRM unknown'!$M$2:$M$1227,"IT/Systems")+COUNTIFS('Relevant - Not CRM not valid'!$T$2:$T$416,$A470,'Relevant - Not CRM not valid'!$G$2:$G$416,"UK",'Relevant - Not CRM not valid'!$M$2:$M$416,"IT/Systems")+COUNTIFS('Relevant - In CRM not valid'!$T$2:$T$46,$A470,'Relevant - In CRM not valid'!$G$2:$G$46,"UK",'Relevant - In CRM not valid'!$M$2:$M$46,"IT/Systems")</f>
        <v>0</v>
      </c>
      <c r="L470" s="2">
        <f>COUNTIFS('Relevant - In CRM valid'!$T$2:$T$4699,$A470,'Relevant - In CRM valid'!$G$2:$G$4699,"UK",'Relevant - In CRM valid'!$M$2:$M$4699,"")+COUNTIFS('Relevant - In CRM unknown'!$T$2:$T$253,$A470,'Relevant - In CRM unknown'!$G$2:$G$253,"UK",'Relevant - In CRM unknown'!$M$2:$M$253,"")+COUNTIFS('Relevant - IN NOW CRM valid'!$T$2:$T$2328,$A470,'Relevant - IN NOW CRM valid'!$G$2:$G$2328,"UK",'Relevant - IN NOW CRM valid'!$M$2:$M$2328,"")+COUNTIFS('Relevant - IN NOW CRM unknown'!$T$2:$T$1227,$A470,'Relevant - IN NOW CRM unknown'!$G$2:$G$1227,"UK",'Relevant - IN NOW CRM unknown'!$M$2:$M$1227,"")+COUNTIFS('Relevant - Not CRM not valid'!$T$2:$T$416,$A470,'Relevant - Not CRM not valid'!$G$2:$G$416,"UK",'Relevant - Not CRM not valid'!$M$2:$M$416,"")+COUNTIFS('Relevant - In CRM not valid'!$T$2:$T$46,$A470,'Relevant - In CRM not valid'!$G$2:$G$46,"UK",'Relevant - In CRM not valid'!$M$2:$M$46,"")</f>
        <v>0</v>
      </c>
      <c r="M470" s="2">
        <f t="shared" si="14"/>
        <v>1</v>
      </c>
      <c r="N470" s="2">
        <f>COUNTIFS('Relevant - In CRM valid'!$T$2:$T$4699,$A470,'Relevant - In CRM valid'!$G$2:$G$4699,"UK",'Relevant - In CRM valid'!$Q$2:$Q$4699,"valid")+COUNTIFS('Relevant - In CRM unknown'!$T$2:$T$253,$A470,'Relevant - In CRM unknown'!$G$2:$G$253,"UK",'Relevant - In CRM unknown'!$Q$2:$Q$253,"valid")+COUNTIFS('Relevant - IN NOW CRM valid'!$T$2:$T$2328,$A470,'Relevant - IN NOW CRM valid'!$G$2:$G$2328,"UK",'Relevant - IN NOW CRM valid'!$Q$2:$Q$2328,"valid")+COUNTIFS('Relevant - IN NOW CRM unknown'!$T$2:$T$1227,$A470,'Relevant - IN NOW CRM unknown'!$G$2:$G$1227,"UK",'Relevant - IN NOW CRM unknown'!$Q$2:$Q$1227,"valid")+COUNTIFS('Relevant - Not CRM not valid'!$T$2:$T$416,$A470,'Relevant - Not CRM not valid'!$G$2:$G$416,"UK",'Relevant - Not CRM not valid'!$Q$2:$Q$416,"valid")+COUNTIFS('Relevant - In CRM not valid'!$T$2:$T$46,$A470,'Relevant - In CRM not valid'!$G$2:$G$46,"UK",'Relevant - In CRM not valid'!$Q$2:$Q$46,"valid")</f>
        <v>1</v>
      </c>
      <c r="O470" s="2" t="str">
        <f t="shared" si="15"/>
        <v>Finance  IT/Systems</v>
      </c>
    </row>
    <row r="471" spans="1:15" ht="15" customHeight="1">
      <c r="A471" s="2" t="s">
        <v>1049</v>
      </c>
      <c r="B471" s="2" t="s">
        <v>1050</v>
      </c>
      <c r="C471" s="2" t="s">
        <v>1570</v>
      </c>
      <c r="D471" s="2" t="str">
        <f>IFERROR(INDEX('UK Target Institutions'!$D$2:$D$727,MATCH($A471,'UK Target Institutions'!$A$2:$A$727,0)),"")</f>
        <v>No</v>
      </c>
      <c r="E471" s="2">
        <f>COUNTIFS('Relevant - In CRM valid'!$T$2:$T$4699,$A471,'Relevant - In CRM valid'!$G$2:$G$4699,"UK")+COUNTIFS('Relevant - In CRM unknown'!$T$2:$T$253,$A471,'Relevant - In CRM unknown'!$G$2:$G$253,"UK")+COUNTIFS('Relevant - IN NOW CRM valid'!$T$2:$T$2328,$A471,'Relevant - IN NOW CRM valid'!$G$2:$G$2328,"UK")+COUNTIFS('Relevant - IN NOW CRM unknown'!$T$2:$T$1227,$A471,'Relevant - IN NOW CRM unknown'!$G$2:$G$1227,"UK")+COUNTIFS('Relevant - Not CRM not valid'!$T$2:$T$416,$A471,'Relevant - Not CRM not valid'!$G$2:$G$416,"UK")+COUNTIFS('Relevant - In CRM not valid'!$T$2:$T$46,$A471,'Relevant - In CRM not valid'!$G$2:$G$46,"UK")</f>
        <v>1</v>
      </c>
      <c r="F471" s="2">
        <f>COUNTIFS('Relevant - In CRM valid'!$T$2:$T$4699,$A471,'Relevant - In CRM valid'!$G$2:$G$4699,"UK",'Relevant - In CRM valid'!$M$2:$M$4699,"Research")+COUNTIFS('Relevant - In CRM unknown'!$T$2:$T$253,$A471,'Relevant - In CRM unknown'!$G$2:$G$253,"UK",'Relevant - In CRM unknown'!$M$2:$M$253,"Research")+COUNTIFS('Relevant - IN NOW CRM valid'!$T$2:$T$2328,$A471,'Relevant - IN NOW CRM valid'!$G$2:$G$2328,"UK",'Relevant - IN NOW CRM valid'!$M$2:$M$2328,"Research")+COUNTIFS('Relevant - IN NOW CRM unknown'!$T$2:$T$1227,$A471,'Relevant - IN NOW CRM unknown'!$G$2:$G$1227,"UK",'Relevant - IN NOW CRM unknown'!$M$2:$M$1227,"Research")+COUNTIFS('Relevant - Not CRM not valid'!$T$2:$T$416,$A471,'Relevant - Not CRM not valid'!$G$2:$G$416,"UK",'Relevant - Not CRM not valid'!$M$2:$M$416,"Research")+COUNTIFS('Relevant - In CRM not valid'!$T$2:$T$46,$A471,'Relevant - In CRM not valid'!$G$2:$G$46,"UK",'Relevant - In CRM not valid'!$M$2:$M$46,"Research")</f>
        <v>0</v>
      </c>
      <c r="G471" s="2">
        <f>COUNTIFS('Relevant - In CRM valid'!$T$2:$T$4699,$A471,'Relevant - In CRM valid'!$G$2:$G$4699,"UK",'Relevant - In CRM valid'!$M$2:$M$4699,"Research",'Relevant - In CRM valid'!$R$2:$R$4699,"Senior")+COUNTIFS('Relevant - In CRM unknown'!$T$2:$T$253,$A471,'Relevant - In CRM unknown'!$G$2:$G$253,"UK",'Relevant - In CRM unknown'!$M$2:$M$253,"Research",'Relevant - In CRM unknown'!$R$2:$R$253,"Senior")+COUNTIFS('Relevant - IN NOW CRM valid'!$T$2:$T$2328,$A471,'Relevant - IN NOW CRM valid'!$G$2:$G$2328,"UK",'Relevant - IN NOW CRM valid'!$M$2:$M$2328,"Research",'Relevant - IN NOW CRM valid'!$R$2:$R$2328,"Senior")+COUNTIFS('Relevant - IN NOW CRM unknown'!$T$2:$T$1227,$A471,'Relevant - IN NOW CRM unknown'!$G$2:$G$1227,"UK",'Relevant - IN NOW CRM unknown'!$M$2:$M$1227,"Research",'Relevant - IN NOW CRM unknown'!$R$2:$R$1227,"Senior")+COUNTIFS('Relevant - Not CRM not valid'!$T$2:$T$416,$A471,'Relevant - Not CRM not valid'!$G$2:$G$416,"UK",'Relevant - Not CRM not valid'!$M$2:$M$416,"Research",'Relevant - Not CRM not valid'!$R$2:$R$416,"Senior")+COUNTIFS('Relevant - In CRM not valid'!$T$2:$T$46,$A471,'Relevant - In CRM not valid'!$G$2:$G$46,"UK",'Relevant - In CRM not valid'!$M$2:$M$46,"Research",'Relevant - In CRM not valid'!$R$2:$R$46,"Senior")</f>
        <v>0</v>
      </c>
      <c r="H471" s="2">
        <f>COUNTIFS('Relevant - In CRM valid'!$T$2:$T$4699,$A471,'Relevant - In CRM valid'!$G$2:$G$4699,"UK",'Relevant - In CRM valid'!$M$2:$M$4699,"Research",'Relevant - In CRM valid'!$R$2:$R$4699,"Operational")+COUNTIFS('Relevant - In CRM unknown'!$T$2:$T$253,$A471,'Relevant - In CRM unknown'!$G$2:$G$253,"UK",'Relevant - In CRM unknown'!$M$2:$M$253,"Research",'Relevant - In CRM unknown'!$R$2:$R$253,"Operational")+COUNTIFS('Relevant - IN NOW CRM valid'!$T$2:$T$2328,$A471,'Relevant - IN NOW CRM valid'!$G$2:$G$2328,"UK",'Relevant - IN NOW CRM valid'!$M$2:$M$2328,"Research",'Relevant - IN NOW CRM valid'!$R$2:$R$2328,"Operational")+COUNTIFS('Relevant - IN NOW CRM unknown'!$T$2:$T$1227,$A471,'Relevant - IN NOW CRM unknown'!$G$2:$G$1227,"UK",'Relevant - IN NOW CRM unknown'!$M$2:$M$1227,"Research",'Relevant - IN NOW CRM unknown'!$R$2:$R$1227,"Operational")+COUNTIFS('Relevant - Not CRM not valid'!$T$2:$T$416,$A471,'Relevant - Not CRM not valid'!$G$2:$G$416,"UK",'Relevant - Not CRM not valid'!$M$2:$M$416,"Research",'Relevant - Not CRM not valid'!$R$2:$R$416,"Operational")+COUNTIFS('Relevant - In CRM not valid'!$T$2:$T$46,$A471,'Relevant - In CRM not valid'!$G$2:$G$46,"UK",'Relevant - In CRM not valid'!$M$2:$M$46,"Research",'Relevant - In CRM not valid'!$R$2:$R$46,"Operational")</f>
        <v>0</v>
      </c>
      <c r="I471" s="2">
        <f>COUNTIFS('Relevant - In CRM valid'!$T$2:$T$4699,$A471,'Relevant - In CRM valid'!$G$2:$G$4699,"UK",'Relevant - In CRM valid'!$M$2:$M$4699,"Research",'Relevant - In CRM valid'!$R$2:$R$4699,"Academic")+COUNTIFS('Relevant - In CRM unknown'!$T$2:$T$253,$A471,'Relevant - In CRM unknown'!$G$2:$G$253,"UK",'Relevant - In CRM unknown'!$M$2:$M$253,"Research",'Relevant - In CRM unknown'!$R$2:$R$253,"Academic")+COUNTIFS('Relevant - IN NOW CRM valid'!$T$2:$T$2328,$A471,'Relevant - IN NOW CRM valid'!$G$2:$G$2328,"UK",'Relevant - IN NOW CRM valid'!$M$2:$M$2328,"Research",'Relevant - IN NOW CRM valid'!$R$2:$R$2328,"Academic")+COUNTIFS('Relevant - IN NOW CRM unknown'!$T$2:$T$1227,$A471,'Relevant - IN NOW CRM unknown'!$G$2:$G$1227,"UK",'Relevant - IN NOW CRM unknown'!$M$2:$M$1227,"Research",'Relevant - IN NOW CRM unknown'!$R$2:$R$1227,"Academic")+COUNTIFS('Relevant - Not CRM not valid'!$T$2:$T$416,$A471,'Relevant - Not CRM not valid'!$G$2:$G$416,"UK",'Relevant - Not CRM not valid'!$M$2:$M$416,"Research",'Relevant - Not CRM not valid'!$R$2:$R$416,"Academic")+COUNTIFS('Relevant - In CRM not valid'!$T$2:$T$46,$A471,'Relevant - In CRM not valid'!$G$2:$G$46,"UK",'Relevant - In CRM not valid'!$M$2:$M$46,"Research",'Relevant - In CRM not valid'!$R$2:$R$46,"Academic")</f>
        <v>0</v>
      </c>
      <c r="J471" s="2">
        <f>COUNTIFS('Relevant - In CRM valid'!$T$2:$T$4699,$A471,'Relevant - In CRM valid'!$G$2:$G$4699,"UK",'Relevant - In CRM valid'!$M$2:$M$4699,"Finance")+COUNTIFS('Relevant - In CRM unknown'!$T$2:$T$253,$A471,'Relevant - In CRM unknown'!$G$2:$G$253,"UK",'Relevant - In CRM unknown'!$M$2:$M$253,"Finance")+COUNTIFS('Relevant - IN NOW CRM valid'!$T$2:$T$2328,$A471,'Relevant - IN NOW CRM valid'!$G$2:$G$2328,"UK",'Relevant - IN NOW CRM valid'!$M$2:$M$2328,"Finance")+COUNTIFS('Relevant - IN NOW CRM unknown'!$T$2:$T$1227,$A471,'Relevant - IN NOW CRM unknown'!$G$2:$G$1227,"UK",'Relevant - IN NOW CRM unknown'!$M$2:$M$1227,"Finance")+COUNTIFS('Relevant - Not CRM not valid'!$T$2:$T$416,$A471,'Relevant - Not CRM not valid'!$G$2:$G$416,"UK",'Relevant - Not CRM not valid'!$M$2:$M$416,"Finance")+COUNTIFS('Relevant - In CRM not valid'!$T$2:$T$46,$A471,'Relevant - In CRM not valid'!$G$2:$G$46,"UK",'Relevant - In CRM not valid'!$M$2:$M$46,"Finance")</f>
        <v>0</v>
      </c>
      <c r="K471" s="2">
        <f>COUNTIFS('Relevant - In CRM valid'!$T$2:$T$4699,$A471,'Relevant - In CRM valid'!$G$2:$G$4699,"UK",'Relevant - In CRM valid'!$M$2:$M$4699,"IT/Systems")+COUNTIFS('Relevant - In CRM unknown'!$T$2:$T$253,$A471,'Relevant - In CRM unknown'!$G$2:$G$253,"UK",'Relevant - In CRM unknown'!$M$2:$M$253,"IT/Systems")+COUNTIFS('Relevant - IN NOW CRM valid'!$T$2:$T$2328,$A471,'Relevant - IN NOW CRM valid'!$G$2:$G$2328,"UK",'Relevant - IN NOW CRM valid'!$M$2:$M$2328,"IT/Systems")+COUNTIFS('Relevant - IN NOW CRM unknown'!$T$2:$T$1227,$A471,'Relevant - IN NOW CRM unknown'!$G$2:$G$1227,"UK",'Relevant - IN NOW CRM unknown'!$M$2:$M$1227,"IT/Systems")+COUNTIFS('Relevant - Not CRM not valid'!$T$2:$T$416,$A471,'Relevant - Not CRM not valid'!$G$2:$G$416,"UK",'Relevant - Not CRM not valid'!$M$2:$M$416,"IT/Systems")+COUNTIFS('Relevant - In CRM not valid'!$T$2:$T$46,$A471,'Relevant - In CRM not valid'!$G$2:$G$46,"UK",'Relevant - In CRM not valid'!$M$2:$M$46,"IT/Systems")</f>
        <v>1</v>
      </c>
      <c r="L471" s="2">
        <f>COUNTIFS('Relevant - In CRM valid'!$T$2:$T$4699,$A471,'Relevant - In CRM valid'!$G$2:$G$4699,"UK",'Relevant - In CRM valid'!$M$2:$M$4699,"")+COUNTIFS('Relevant - In CRM unknown'!$T$2:$T$253,$A471,'Relevant - In CRM unknown'!$G$2:$G$253,"UK",'Relevant - In CRM unknown'!$M$2:$M$253,"")+COUNTIFS('Relevant - IN NOW CRM valid'!$T$2:$T$2328,$A471,'Relevant - IN NOW CRM valid'!$G$2:$G$2328,"UK",'Relevant - IN NOW CRM valid'!$M$2:$M$2328,"")+COUNTIFS('Relevant - IN NOW CRM unknown'!$T$2:$T$1227,$A471,'Relevant - IN NOW CRM unknown'!$G$2:$G$1227,"UK",'Relevant - IN NOW CRM unknown'!$M$2:$M$1227,"")+COUNTIFS('Relevant - Not CRM not valid'!$T$2:$T$416,$A471,'Relevant - Not CRM not valid'!$G$2:$G$416,"UK",'Relevant - Not CRM not valid'!$M$2:$M$416,"")+COUNTIFS('Relevant - In CRM not valid'!$T$2:$T$46,$A471,'Relevant - In CRM not valid'!$G$2:$G$46,"UK",'Relevant - In CRM not valid'!$M$2:$M$46,"")</f>
        <v>0</v>
      </c>
      <c r="M471" s="2">
        <f t="shared" si="14"/>
        <v>1</v>
      </c>
      <c r="N471" s="2">
        <f>COUNTIFS('Relevant - In CRM valid'!$T$2:$T$4699,$A471,'Relevant - In CRM valid'!$G$2:$G$4699,"UK",'Relevant - In CRM valid'!$Q$2:$Q$4699,"valid")+COUNTIFS('Relevant - In CRM unknown'!$T$2:$T$253,$A471,'Relevant - In CRM unknown'!$G$2:$G$253,"UK",'Relevant - In CRM unknown'!$Q$2:$Q$253,"valid")+COUNTIFS('Relevant - IN NOW CRM valid'!$T$2:$T$2328,$A471,'Relevant - IN NOW CRM valid'!$G$2:$G$2328,"UK",'Relevant - IN NOW CRM valid'!$Q$2:$Q$2328,"valid")+COUNTIFS('Relevant - IN NOW CRM unknown'!$T$2:$T$1227,$A471,'Relevant - IN NOW CRM unknown'!$G$2:$G$1227,"UK",'Relevant - IN NOW CRM unknown'!$Q$2:$Q$1227,"valid")+COUNTIFS('Relevant - Not CRM not valid'!$T$2:$T$416,$A471,'Relevant - Not CRM not valid'!$G$2:$G$416,"UK",'Relevant - Not CRM not valid'!$Q$2:$Q$416,"valid")+COUNTIFS('Relevant - In CRM not valid'!$T$2:$T$46,$A471,'Relevant - In CRM not valid'!$G$2:$G$46,"UK",'Relevant - In CRM not valid'!$Q$2:$Q$46,"valid")</f>
        <v>1</v>
      </c>
      <c r="O471" s="2" t="str">
        <f t="shared" si="15"/>
        <v xml:space="preserve">Research  Finance  </v>
      </c>
    </row>
    <row r="472" spans="1:15" ht="15" customHeight="1">
      <c r="A472" s="2" t="s">
        <v>1051</v>
      </c>
      <c r="B472" s="2" t="s">
        <v>1052</v>
      </c>
      <c r="C472" s="2" t="s">
        <v>525</v>
      </c>
      <c r="D472" s="2" t="str">
        <f>IFERROR(INDEX('UK Target Institutions'!$D$2:$D$727,MATCH($A472,'UK Target Institutions'!$A$2:$A$727,0)),"")</f>
        <v>No</v>
      </c>
      <c r="E472" s="2">
        <f>COUNTIFS('Relevant - In CRM valid'!$T$2:$T$4699,$A472,'Relevant - In CRM valid'!$G$2:$G$4699,"UK")+COUNTIFS('Relevant - In CRM unknown'!$T$2:$T$253,$A472,'Relevant - In CRM unknown'!$G$2:$G$253,"UK")+COUNTIFS('Relevant - IN NOW CRM valid'!$T$2:$T$2328,$A472,'Relevant - IN NOW CRM valid'!$G$2:$G$2328,"UK")+COUNTIFS('Relevant - IN NOW CRM unknown'!$T$2:$T$1227,$A472,'Relevant - IN NOW CRM unknown'!$G$2:$G$1227,"UK")+COUNTIFS('Relevant - Not CRM not valid'!$T$2:$T$416,$A472,'Relevant - Not CRM not valid'!$G$2:$G$416,"UK")+COUNTIFS('Relevant - In CRM not valid'!$T$2:$T$46,$A472,'Relevant - In CRM not valid'!$G$2:$G$46,"UK")</f>
        <v>1</v>
      </c>
      <c r="F472" s="2">
        <f>COUNTIFS('Relevant - In CRM valid'!$T$2:$T$4699,$A472,'Relevant - In CRM valid'!$G$2:$G$4699,"UK",'Relevant - In CRM valid'!$M$2:$M$4699,"Research")+COUNTIFS('Relevant - In CRM unknown'!$T$2:$T$253,$A472,'Relevant - In CRM unknown'!$G$2:$G$253,"UK",'Relevant - In CRM unknown'!$M$2:$M$253,"Research")+COUNTIFS('Relevant - IN NOW CRM valid'!$T$2:$T$2328,$A472,'Relevant - IN NOW CRM valid'!$G$2:$G$2328,"UK",'Relevant - IN NOW CRM valid'!$M$2:$M$2328,"Research")+COUNTIFS('Relevant - IN NOW CRM unknown'!$T$2:$T$1227,$A472,'Relevant - IN NOW CRM unknown'!$G$2:$G$1227,"UK",'Relevant - IN NOW CRM unknown'!$M$2:$M$1227,"Research")+COUNTIFS('Relevant - Not CRM not valid'!$T$2:$T$416,$A472,'Relevant - Not CRM not valid'!$G$2:$G$416,"UK",'Relevant - Not CRM not valid'!$M$2:$M$416,"Research")+COUNTIFS('Relevant - In CRM not valid'!$T$2:$T$46,$A472,'Relevant - In CRM not valid'!$G$2:$G$46,"UK",'Relevant - In CRM not valid'!$M$2:$M$46,"Research")</f>
        <v>0</v>
      </c>
      <c r="G472" s="2">
        <f>COUNTIFS('Relevant - In CRM valid'!$T$2:$T$4699,$A472,'Relevant - In CRM valid'!$G$2:$G$4699,"UK",'Relevant - In CRM valid'!$M$2:$M$4699,"Research",'Relevant - In CRM valid'!$R$2:$R$4699,"Senior")+COUNTIFS('Relevant - In CRM unknown'!$T$2:$T$253,$A472,'Relevant - In CRM unknown'!$G$2:$G$253,"UK",'Relevant - In CRM unknown'!$M$2:$M$253,"Research",'Relevant - In CRM unknown'!$R$2:$R$253,"Senior")+COUNTIFS('Relevant - IN NOW CRM valid'!$T$2:$T$2328,$A472,'Relevant - IN NOW CRM valid'!$G$2:$G$2328,"UK",'Relevant - IN NOW CRM valid'!$M$2:$M$2328,"Research",'Relevant - IN NOW CRM valid'!$R$2:$R$2328,"Senior")+COUNTIFS('Relevant - IN NOW CRM unknown'!$T$2:$T$1227,$A472,'Relevant - IN NOW CRM unknown'!$G$2:$G$1227,"UK",'Relevant - IN NOW CRM unknown'!$M$2:$M$1227,"Research",'Relevant - IN NOW CRM unknown'!$R$2:$R$1227,"Senior")+COUNTIFS('Relevant - Not CRM not valid'!$T$2:$T$416,$A472,'Relevant - Not CRM not valid'!$G$2:$G$416,"UK",'Relevant - Not CRM not valid'!$M$2:$M$416,"Research",'Relevant - Not CRM not valid'!$R$2:$R$416,"Senior")+COUNTIFS('Relevant - In CRM not valid'!$T$2:$T$46,$A472,'Relevant - In CRM not valid'!$G$2:$G$46,"UK",'Relevant - In CRM not valid'!$M$2:$M$46,"Research",'Relevant - In CRM not valid'!$R$2:$R$46,"Senior")</f>
        <v>0</v>
      </c>
      <c r="H472" s="2">
        <f>COUNTIFS('Relevant - In CRM valid'!$T$2:$T$4699,$A472,'Relevant - In CRM valid'!$G$2:$G$4699,"UK",'Relevant - In CRM valid'!$M$2:$M$4699,"Research",'Relevant - In CRM valid'!$R$2:$R$4699,"Operational")+COUNTIFS('Relevant - In CRM unknown'!$T$2:$T$253,$A472,'Relevant - In CRM unknown'!$G$2:$G$253,"UK",'Relevant - In CRM unknown'!$M$2:$M$253,"Research",'Relevant - In CRM unknown'!$R$2:$R$253,"Operational")+COUNTIFS('Relevant - IN NOW CRM valid'!$T$2:$T$2328,$A472,'Relevant - IN NOW CRM valid'!$G$2:$G$2328,"UK",'Relevant - IN NOW CRM valid'!$M$2:$M$2328,"Research",'Relevant - IN NOW CRM valid'!$R$2:$R$2328,"Operational")+COUNTIFS('Relevant - IN NOW CRM unknown'!$T$2:$T$1227,$A472,'Relevant - IN NOW CRM unknown'!$G$2:$G$1227,"UK",'Relevant - IN NOW CRM unknown'!$M$2:$M$1227,"Research",'Relevant - IN NOW CRM unknown'!$R$2:$R$1227,"Operational")+COUNTIFS('Relevant - Not CRM not valid'!$T$2:$T$416,$A472,'Relevant - Not CRM not valid'!$G$2:$G$416,"UK",'Relevant - Not CRM not valid'!$M$2:$M$416,"Research",'Relevant - Not CRM not valid'!$R$2:$R$416,"Operational")+COUNTIFS('Relevant - In CRM not valid'!$T$2:$T$46,$A472,'Relevant - In CRM not valid'!$G$2:$G$46,"UK",'Relevant - In CRM not valid'!$M$2:$M$46,"Research",'Relevant - In CRM not valid'!$R$2:$R$46,"Operational")</f>
        <v>0</v>
      </c>
      <c r="I472" s="2">
        <f>COUNTIFS('Relevant - In CRM valid'!$T$2:$T$4699,$A472,'Relevant - In CRM valid'!$G$2:$G$4699,"UK",'Relevant - In CRM valid'!$M$2:$M$4699,"Research",'Relevant - In CRM valid'!$R$2:$R$4699,"Academic")+COUNTIFS('Relevant - In CRM unknown'!$T$2:$T$253,$A472,'Relevant - In CRM unknown'!$G$2:$G$253,"UK",'Relevant - In CRM unknown'!$M$2:$M$253,"Research",'Relevant - In CRM unknown'!$R$2:$R$253,"Academic")+COUNTIFS('Relevant - IN NOW CRM valid'!$T$2:$T$2328,$A472,'Relevant - IN NOW CRM valid'!$G$2:$G$2328,"UK",'Relevant - IN NOW CRM valid'!$M$2:$M$2328,"Research",'Relevant - IN NOW CRM valid'!$R$2:$R$2328,"Academic")+COUNTIFS('Relevant - IN NOW CRM unknown'!$T$2:$T$1227,$A472,'Relevant - IN NOW CRM unknown'!$G$2:$G$1227,"UK",'Relevant - IN NOW CRM unknown'!$M$2:$M$1227,"Research",'Relevant - IN NOW CRM unknown'!$R$2:$R$1227,"Academic")+COUNTIFS('Relevant - Not CRM not valid'!$T$2:$T$416,$A472,'Relevant - Not CRM not valid'!$G$2:$G$416,"UK",'Relevant - Not CRM not valid'!$M$2:$M$416,"Research",'Relevant - Not CRM not valid'!$R$2:$R$416,"Academic")+COUNTIFS('Relevant - In CRM not valid'!$T$2:$T$46,$A472,'Relevant - In CRM not valid'!$G$2:$G$46,"UK",'Relevant - In CRM not valid'!$M$2:$M$46,"Research",'Relevant - In CRM not valid'!$R$2:$R$46,"Academic")</f>
        <v>0</v>
      </c>
      <c r="J472" s="2">
        <f>COUNTIFS('Relevant - In CRM valid'!$T$2:$T$4699,$A472,'Relevant - In CRM valid'!$G$2:$G$4699,"UK",'Relevant - In CRM valid'!$M$2:$M$4699,"Finance")+COUNTIFS('Relevant - In CRM unknown'!$T$2:$T$253,$A472,'Relevant - In CRM unknown'!$G$2:$G$253,"UK",'Relevant - In CRM unknown'!$M$2:$M$253,"Finance")+COUNTIFS('Relevant - IN NOW CRM valid'!$T$2:$T$2328,$A472,'Relevant - IN NOW CRM valid'!$G$2:$G$2328,"UK",'Relevant - IN NOW CRM valid'!$M$2:$M$2328,"Finance")+COUNTIFS('Relevant - IN NOW CRM unknown'!$T$2:$T$1227,$A472,'Relevant - IN NOW CRM unknown'!$G$2:$G$1227,"UK",'Relevant - IN NOW CRM unknown'!$M$2:$M$1227,"Finance")+COUNTIFS('Relevant - Not CRM not valid'!$T$2:$T$416,$A472,'Relevant - Not CRM not valid'!$G$2:$G$416,"UK",'Relevant - Not CRM not valid'!$M$2:$M$416,"Finance")+COUNTIFS('Relevant - In CRM not valid'!$T$2:$T$46,$A472,'Relevant - In CRM not valid'!$G$2:$G$46,"UK",'Relevant - In CRM not valid'!$M$2:$M$46,"Finance")</f>
        <v>0</v>
      </c>
      <c r="K472" s="2">
        <f>COUNTIFS('Relevant - In CRM valid'!$T$2:$T$4699,$A472,'Relevant - In CRM valid'!$G$2:$G$4699,"UK",'Relevant - In CRM valid'!$M$2:$M$4699,"IT/Systems")+COUNTIFS('Relevant - In CRM unknown'!$T$2:$T$253,$A472,'Relevant - In CRM unknown'!$G$2:$G$253,"UK",'Relevant - In CRM unknown'!$M$2:$M$253,"IT/Systems")+COUNTIFS('Relevant - IN NOW CRM valid'!$T$2:$T$2328,$A472,'Relevant - IN NOW CRM valid'!$G$2:$G$2328,"UK",'Relevant - IN NOW CRM valid'!$M$2:$M$2328,"IT/Systems")+COUNTIFS('Relevant - IN NOW CRM unknown'!$T$2:$T$1227,$A472,'Relevant - IN NOW CRM unknown'!$G$2:$G$1227,"UK",'Relevant - IN NOW CRM unknown'!$M$2:$M$1227,"IT/Systems")+COUNTIFS('Relevant - Not CRM not valid'!$T$2:$T$416,$A472,'Relevant - Not CRM not valid'!$G$2:$G$416,"UK",'Relevant - Not CRM not valid'!$M$2:$M$416,"IT/Systems")+COUNTIFS('Relevant - In CRM not valid'!$T$2:$T$46,$A472,'Relevant - In CRM not valid'!$G$2:$G$46,"UK",'Relevant - In CRM not valid'!$M$2:$M$46,"IT/Systems")</f>
        <v>1</v>
      </c>
      <c r="L472" s="2">
        <f>COUNTIFS('Relevant - In CRM valid'!$T$2:$T$4699,$A472,'Relevant - In CRM valid'!$G$2:$G$4699,"UK",'Relevant - In CRM valid'!$M$2:$M$4699,"")+COUNTIFS('Relevant - In CRM unknown'!$T$2:$T$253,$A472,'Relevant - In CRM unknown'!$G$2:$G$253,"UK",'Relevant - In CRM unknown'!$M$2:$M$253,"")+COUNTIFS('Relevant - IN NOW CRM valid'!$T$2:$T$2328,$A472,'Relevant - IN NOW CRM valid'!$G$2:$G$2328,"UK",'Relevant - IN NOW CRM valid'!$M$2:$M$2328,"")+COUNTIFS('Relevant - IN NOW CRM unknown'!$T$2:$T$1227,$A472,'Relevant - IN NOW CRM unknown'!$G$2:$G$1227,"UK",'Relevant - IN NOW CRM unknown'!$M$2:$M$1227,"")+COUNTIFS('Relevant - Not CRM not valid'!$T$2:$T$416,$A472,'Relevant - Not CRM not valid'!$G$2:$G$416,"UK",'Relevant - Not CRM not valid'!$M$2:$M$416,"")+COUNTIFS('Relevant - In CRM not valid'!$T$2:$T$46,$A472,'Relevant - In CRM not valid'!$G$2:$G$46,"UK",'Relevant - In CRM not valid'!$M$2:$M$46,"")</f>
        <v>0</v>
      </c>
      <c r="M472" s="2">
        <f t="shared" si="14"/>
        <v>1</v>
      </c>
      <c r="N472" s="2">
        <f>COUNTIFS('Relevant - In CRM valid'!$T$2:$T$4699,$A472,'Relevant - In CRM valid'!$G$2:$G$4699,"UK",'Relevant - In CRM valid'!$Q$2:$Q$4699,"valid")+COUNTIFS('Relevant - In CRM unknown'!$T$2:$T$253,$A472,'Relevant - In CRM unknown'!$G$2:$G$253,"UK",'Relevant - In CRM unknown'!$Q$2:$Q$253,"valid")+COUNTIFS('Relevant - IN NOW CRM valid'!$T$2:$T$2328,$A472,'Relevant - IN NOW CRM valid'!$G$2:$G$2328,"UK",'Relevant - IN NOW CRM valid'!$Q$2:$Q$2328,"valid")+COUNTIFS('Relevant - IN NOW CRM unknown'!$T$2:$T$1227,$A472,'Relevant - IN NOW CRM unknown'!$G$2:$G$1227,"UK",'Relevant - IN NOW CRM unknown'!$Q$2:$Q$1227,"valid")+COUNTIFS('Relevant - Not CRM not valid'!$T$2:$T$416,$A472,'Relevant - Not CRM not valid'!$G$2:$G$416,"UK",'Relevant - Not CRM not valid'!$Q$2:$Q$416,"valid")+COUNTIFS('Relevant - In CRM not valid'!$T$2:$T$46,$A472,'Relevant - In CRM not valid'!$G$2:$G$46,"UK",'Relevant - In CRM not valid'!$Q$2:$Q$46,"valid")</f>
        <v>1</v>
      </c>
      <c r="O472" s="2" t="str">
        <f t="shared" si="15"/>
        <v xml:space="preserve">Research  Finance  </v>
      </c>
    </row>
    <row r="473" spans="1:15" ht="15" customHeight="1">
      <c r="A473" s="2" t="s">
        <v>1053</v>
      </c>
      <c r="B473" s="2" t="s">
        <v>1054</v>
      </c>
      <c r="C473" s="2" t="s">
        <v>368</v>
      </c>
      <c r="D473" s="2" t="str">
        <f>IFERROR(INDEX('UK Target Institutions'!$D$2:$D$727,MATCH($A473,'UK Target Institutions'!$A$2:$A$727,0)),"")</f>
        <v>No</v>
      </c>
      <c r="E473" s="2">
        <f>COUNTIFS('Relevant - In CRM valid'!$T$2:$T$4699,$A473,'Relevant - In CRM valid'!$G$2:$G$4699,"UK")+COUNTIFS('Relevant - In CRM unknown'!$T$2:$T$253,$A473,'Relevant - In CRM unknown'!$G$2:$G$253,"UK")+COUNTIFS('Relevant - IN NOW CRM valid'!$T$2:$T$2328,$A473,'Relevant - IN NOW CRM valid'!$G$2:$G$2328,"UK")+COUNTIFS('Relevant - IN NOW CRM unknown'!$T$2:$T$1227,$A473,'Relevant - IN NOW CRM unknown'!$G$2:$G$1227,"UK")+COUNTIFS('Relevant - Not CRM not valid'!$T$2:$T$416,$A473,'Relevant - Not CRM not valid'!$G$2:$G$416,"UK")+COUNTIFS('Relevant - In CRM not valid'!$T$2:$T$46,$A473,'Relevant - In CRM not valid'!$G$2:$G$46,"UK")</f>
        <v>1</v>
      </c>
      <c r="F473" s="2">
        <f>COUNTIFS('Relevant - In CRM valid'!$T$2:$T$4699,$A473,'Relevant - In CRM valid'!$G$2:$G$4699,"UK",'Relevant - In CRM valid'!$M$2:$M$4699,"Research")+COUNTIFS('Relevant - In CRM unknown'!$T$2:$T$253,$A473,'Relevant - In CRM unknown'!$G$2:$G$253,"UK",'Relevant - In CRM unknown'!$M$2:$M$253,"Research")+COUNTIFS('Relevant - IN NOW CRM valid'!$T$2:$T$2328,$A473,'Relevant - IN NOW CRM valid'!$G$2:$G$2328,"UK",'Relevant - IN NOW CRM valid'!$M$2:$M$2328,"Research")+COUNTIFS('Relevant - IN NOW CRM unknown'!$T$2:$T$1227,$A473,'Relevant - IN NOW CRM unknown'!$G$2:$G$1227,"UK",'Relevant - IN NOW CRM unknown'!$M$2:$M$1227,"Research")+COUNTIFS('Relevant - Not CRM not valid'!$T$2:$T$416,$A473,'Relevant - Not CRM not valid'!$G$2:$G$416,"UK",'Relevant - Not CRM not valid'!$M$2:$M$416,"Research")+COUNTIFS('Relevant - In CRM not valid'!$T$2:$T$46,$A473,'Relevant - In CRM not valid'!$G$2:$G$46,"UK",'Relevant - In CRM not valid'!$M$2:$M$46,"Research")</f>
        <v>1</v>
      </c>
      <c r="G473" s="2">
        <f>COUNTIFS('Relevant - In CRM valid'!$T$2:$T$4699,$A473,'Relevant - In CRM valid'!$G$2:$G$4699,"UK",'Relevant - In CRM valid'!$M$2:$M$4699,"Research",'Relevant - In CRM valid'!$R$2:$R$4699,"Senior")+COUNTIFS('Relevant - In CRM unknown'!$T$2:$T$253,$A473,'Relevant - In CRM unknown'!$G$2:$G$253,"UK",'Relevant - In CRM unknown'!$M$2:$M$253,"Research",'Relevant - In CRM unknown'!$R$2:$R$253,"Senior")+COUNTIFS('Relevant - IN NOW CRM valid'!$T$2:$T$2328,$A473,'Relevant - IN NOW CRM valid'!$G$2:$G$2328,"UK",'Relevant - IN NOW CRM valid'!$M$2:$M$2328,"Research",'Relevant - IN NOW CRM valid'!$R$2:$R$2328,"Senior")+COUNTIFS('Relevant - IN NOW CRM unknown'!$T$2:$T$1227,$A473,'Relevant - IN NOW CRM unknown'!$G$2:$G$1227,"UK",'Relevant - IN NOW CRM unknown'!$M$2:$M$1227,"Research",'Relevant - IN NOW CRM unknown'!$R$2:$R$1227,"Senior")+COUNTIFS('Relevant - Not CRM not valid'!$T$2:$T$416,$A473,'Relevant - Not CRM not valid'!$G$2:$G$416,"UK",'Relevant - Not CRM not valid'!$M$2:$M$416,"Research",'Relevant - Not CRM not valid'!$R$2:$R$416,"Senior")+COUNTIFS('Relevant - In CRM not valid'!$T$2:$T$46,$A473,'Relevant - In CRM not valid'!$G$2:$G$46,"UK",'Relevant - In CRM not valid'!$M$2:$M$46,"Research",'Relevant - In CRM not valid'!$R$2:$R$46,"Senior")</f>
        <v>1</v>
      </c>
      <c r="H473" s="2">
        <f>COUNTIFS('Relevant - In CRM valid'!$T$2:$T$4699,$A473,'Relevant - In CRM valid'!$G$2:$G$4699,"UK",'Relevant - In CRM valid'!$M$2:$M$4699,"Research",'Relevant - In CRM valid'!$R$2:$R$4699,"Operational")+COUNTIFS('Relevant - In CRM unknown'!$T$2:$T$253,$A473,'Relevant - In CRM unknown'!$G$2:$G$253,"UK",'Relevant - In CRM unknown'!$M$2:$M$253,"Research",'Relevant - In CRM unknown'!$R$2:$R$253,"Operational")+COUNTIFS('Relevant - IN NOW CRM valid'!$T$2:$T$2328,$A473,'Relevant - IN NOW CRM valid'!$G$2:$G$2328,"UK",'Relevant - IN NOW CRM valid'!$M$2:$M$2328,"Research",'Relevant - IN NOW CRM valid'!$R$2:$R$2328,"Operational")+COUNTIFS('Relevant - IN NOW CRM unknown'!$T$2:$T$1227,$A473,'Relevant - IN NOW CRM unknown'!$G$2:$G$1227,"UK",'Relevant - IN NOW CRM unknown'!$M$2:$M$1227,"Research",'Relevant - IN NOW CRM unknown'!$R$2:$R$1227,"Operational")+COUNTIFS('Relevant - Not CRM not valid'!$T$2:$T$416,$A473,'Relevant - Not CRM not valid'!$G$2:$G$416,"UK",'Relevant - Not CRM not valid'!$M$2:$M$416,"Research",'Relevant - Not CRM not valid'!$R$2:$R$416,"Operational")+COUNTIFS('Relevant - In CRM not valid'!$T$2:$T$46,$A473,'Relevant - In CRM not valid'!$G$2:$G$46,"UK",'Relevant - In CRM not valid'!$M$2:$M$46,"Research",'Relevant - In CRM not valid'!$R$2:$R$46,"Operational")</f>
        <v>0</v>
      </c>
      <c r="I473" s="2">
        <f>COUNTIFS('Relevant - In CRM valid'!$T$2:$T$4699,$A473,'Relevant - In CRM valid'!$G$2:$G$4699,"UK",'Relevant - In CRM valid'!$M$2:$M$4699,"Research",'Relevant - In CRM valid'!$R$2:$R$4699,"Academic")+COUNTIFS('Relevant - In CRM unknown'!$T$2:$T$253,$A473,'Relevant - In CRM unknown'!$G$2:$G$253,"UK",'Relevant - In CRM unknown'!$M$2:$M$253,"Research",'Relevant - In CRM unknown'!$R$2:$R$253,"Academic")+COUNTIFS('Relevant - IN NOW CRM valid'!$T$2:$T$2328,$A473,'Relevant - IN NOW CRM valid'!$G$2:$G$2328,"UK",'Relevant - IN NOW CRM valid'!$M$2:$M$2328,"Research",'Relevant - IN NOW CRM valid'!$R$2:$R$2328,"Academic")+COUNTIFS('Relevant - IN NOW CRM unknown'!$T$2:$T$1227,$A473,'Relevant - IN NOW CRM unknown'!$G$2:$G$1227,"UK",'Relevant - IN NOW CRM unknown'!$M$2:$M$1227,"Research",'Relevant - IN NOW CRM unknown'!$R$2:$R$1227,"Academic")+COUNTIFS('Relevant - Not CRM not valid'!$T$2:$T$416,$A473,'Relevant - Not CRM not valid'!$G$2:$G$416,"UK",'Relevant - Not CRM not valid'!$M$2:$M$416,"Research",'Relevant - Not CRM not valid'!$R$2:$R$416,"Academic")+COUNTIFS('Relevant - In CRM not valid'!$T$2:$T$46,$A473,'Relevant - In CRM not valid'!$G$2:$G$46,"UK",'Relevant - In CRM not valid'!$M$2:$M$46,"Research",'Relevant - In CRM not valid'!$R$2:$R$46,"Academic")</f>
        <v>0</v>
      </c>
      <c r="J473" s="2">
        <f>COUNTIFS('Relevant - In CRM valid'!$T$2:$T$4699,$A473,'Relevant - In CRM valid'!$G$2:$G$4699,"UK",'Relevant - In CRM valid'!$M$2:$M$4699,"Finance")+COUNTIFS('Relevant - In CRM unknown'!$T$2:$T$253,$A473,'Relevant - In CRM unknown'!$G$2:$G$253,"UK",'Relevant - In CRM unknown'!$M$2:$M$253,"Finance")+COUNTIFS('Relevant - IN NOW CRM valid'!$T$2:$T$2328,$A473,'Relevant - IN NOW CRM valid'!$G$2:$G$2328,"UK",'Relevant - IN NOW CRM valid'!$M$2:$M$2328,"Finance")+COUNTIFS('Relevant - IN NOW CRM unknown'!$T$2:$T$1227,$A473,'Relevant - IN NOW CRM unknown'!$G$2:$G$1227,"UK",'Relevant - IN NOW CRM unknown'!$M$2:$M$1227,"Finance")+COUNTIFS('Relevant - Not CRM not valid'!$T$2:$T$416,$A473,'Relevant - Not CRM not valid'!$G$2:$G$416,"UK",'Relevant - Not CRM not valid'!$M$2:$M$416,"Finance")+COUNTIFS('Relevant - In CRM not valid'!$T$2:$T$46,$A473,'Relevant - In CRM not valid'!$G$2:$G$46,"UK",'Relevant - In CRM not valid'!$M$2:$M$46,"Finance")</f>
        <v>0</v>
      </c>
      <c r="K473" s="2">
        <f>COUNTIFS('Relevant - In CRM valid'!$T$2:$T$4699,$A473,'Relevant - In CRM valid'!$G$2:$G$4699,"UK",'Relevant - In CRM valid'!$M$2:$M$4699,"IT/Systems")+COUNTIFS('Relevant - In CRM unknown'!$T$2:$T$253,$A473,'Relevant - In CRM unknown'!$G$2:$G$253,"UK",'Relevant - In CRM unknown'!$M$2:$M$253,"IT/Systems")+COUNTIFS('Relevant - IN NOW CRM valid'!$T$2:$T$2328,$A473,'Relevant - IN NOW CRM valid'!$G$2:$G$2328,"UK",'Relevant - IN NOW CRM valid'!$M$2:$M$2328,"IT/Systems")+COUNTIFS('Relevant - IN NOW CRM unknown'!$T$2:$T$1227,$A473,'Relevant - IN NOW CRM unknown'!$G$2:$G$1227,"UK",'Relevant - IN NOW CRM unknown'!$M$2:$M$1227,"IT/Systems")+COUNTIFS('Relevant - Not CRM not valid'!$T$2:$T$416,$A473,'Relevant - Not CRM not valid'!$G$2:$G$416,"UK",'Relevant - Not CRM not valid'!$M$2:$M$416,"IT/Systems")+COUNTIFS('Relevant - In CRM not valid'!$T$2:$T$46,$A473,'Relevant - In CRM not valid'!$G$2:$G$46,"UK",'Relevant - In CRM not valid'!$M$2:$M$46,"IT/Systems")</f>
        <v>0</v>
      </c>
      <c r="L473" s="2">
        <f>COUNTIFS('Relevant - In CRM valid'!$T$2:$T$4699,$A473,'Relevant - In CRM valid'!$G$2:$G$4699,"UK",'Relevant - In CRM valid'!$M$2:$M$4699,"")+COUNTIFS('Relevant - In CRM unknown'!$T$2:$T$253,$A473,'Relevant - In CRM unknown'!$G$2:$G$253,"UK",'Relevant - In CRM unknown'!$M$2:$M$253,"")+COUNTIFS('Relevant - IN NOW CRM valid'!$T$2:$T$2328,$A473,'Relevant - IN NOW CRM valid'!$G$2:$G$2328,"UK",'Relevant - IN NOW CRM valid'!$M$2:$M$2328,"")+COUNTIFS('Relevant - IN NOW CRM unknown'!$T$2:$T$1227,$A473,'Relevant - IN NOW CRM unknown'!$G$2:$G$1227,"UK",'Relevant - IN NOW CRM unknown'!$M$2:$M$1227,"")+COUNTIFS('Relevant - Not CRM not valid'!$T$2:$T$416,$A473,'Relevant - Not CRM not valid'!$G$2:$G$416,"UK",'Relevant - Not CRM not valid'!$M$2:$M$416,"")+COUNTIFS('Relevant - In CRM not valid'!$T$2:$T$46,$A473,'Relevant - In CRM not valid'!$G$2:$G$46,"UK",'Relevant - In CRM not valid'!$M$2:$M$46,"")</f>
        <v>0</v>
      </c>
      <c r="M473" s="2">
        <f t="shared" si="14"/>
        <v>1</v>
      </c>
      <c r="N473" s="2">
        <f>COUNTIFS('Relevant - In CRM valid'!$T$2:$T$4699,$A473,'Relevant - In CRM valid'!$G$2:$G$4699,"UK",'Relevant - In CRM valid'!$Q$2:$Q$4699,"valid")+COUNTIFS('Relevant - In CRM unknown'!$T$2:$T$253,$A473,'Relevant - In CRM unknown'!$G$2:$G$253,"UK",'Relevant - In CRM unknown'!$Q$2:$Q$253,"valid")+COUNTIFS('Relevant - IN NOW CRM valid'!$T$2:$T$2328,$A473,'Relevant - IN NOW CRM valid'!$G$2:$G$2328,"UK",'Relevant - IN NOW CRM valid'!$Q$2:$Q$2328,"valid")+COUNTIFS('Relevant - IN NOW CRM unknown'!$T$2:$T$1227,$A473,'Relevant - IN NOW CRM unknown'!$G$2:$G$1227,"UK",'Relevant - IN NOW CRM unknown'!$Q$2:$Q$1227,"valid")+COUNTIFS('Relevant - Not CRM not valid'!$T$2:$T$416,$A473,'Relevant - Not CRM not valid'!$G$2:$G$416,"UK",'Relevant - Not CRM not valid'!$Q$2:$Q$416,"valid")+COUNTIFS('Relevant - In CRM not valid'!$T$2:$T$46,$A473,'Relevant - In CRM not valid'!$G$2:$G$46,"UK",'Relevant - In CRM not valid'!$Q$2:$Q$46,"valid")</f>
        <v>1</v>
      </c>
      <c r="O473" s="2" t="str">
        <f t="shared" si="15"/>
        <v>Finance  IT/Systems</v>
      </c>
    </row>
    <row r="474" spans="1:15" ht="15" customHeight="1">
      <c r="A474" s="2" t="s">
        <v>1055</v>
      </c>
      <c r="B474" s="2" t="s">
        <v>1056</v>
      </c>
      <c r="C474" s="2" t="s">
        <v>161</v>
      </c>
      <c r="D474" s="2" t="str">
        <f>IFERROR(INDEX('UK Target Institutions'!$D$2:$D$727,MATCH($A474,'UK Target Institutions'!$A$2:$A$727,0)),"")</f>
        <v>Yes</v>
      </c>
      <c r="E474" s="2">
        <f>COUNTIFS('Relevant - In CRM valid'!$T$2:$T$4699,$A474,'Relevant - In CRM valid'!$G$2:$G$4699,"UK")+COUNTIFS('Relevant - In CRM unknown'!$T$2:$T$253,$A474,'Relevant - In CRM unknown'!$G$2:$G$253,"UK")+COUNTIFS('Relevant - IN NOW CRM valid'!$T$2:$T$2328,$A474,'Relevant - IN NOW CRM valid'!$G$2:$G$2328,"UK")+COUNTIFS('Relevant - IN NOW CRM unknown'!$T$2:$T$1227,$A474,'Relevant - IN NOW CRM unknown'!$G$2:$G$1227,"UK")+COUNTIFS('Relevant - Not CRM not valid'!$T$2:$T$416,$A474,'Relevant - Not CRM not valid'!$G$2:$G$416,"UK")+COUNTIFS('Relevant - In CRM not valid'!$T$2:$T$46,$A474,'Relevant - In CRM not valid'!$G$2:$G$46,"UK")</f>
        <v>1</v>
      </c>
      <c r="F474" s="2">
        <f>COUNTIFS('Relevant - In CRM valid'!$T$2:$T$4699,$A474,'Relevant - In CRM valid'!$G$2:$G$4699,"UK",'Relevant - In CRM valid'!$M$2:$M$4699,"Research")+COUNTIFS('Relevant - In CRM unknown'!$T$2:$T$253,$A474,'Relevant - In CRM unknown'!$G$2:$G$253,"UK",'Relevant - In CRM unknown'!$M$2:$M$253,"Research")+COUNTIFS('Relevant - IN NOW CRM valid'!$T$2:$T$2328,$A474,'Relevant - IN NOW CRM valid'!$G$2:$G$2328,"UK",'Relevant - IN NOW CRM valid'!$M$2:$M$2328,"Research")+COUNTIFS('Relevant - IN NOW CRM unknown'!$T$2:$T$1227,$A474,'Relevant - IN NOW CRM unknown'!$G$2:$G$1227,"UK",'Relevant - IN NOW CRM unknown'!$M$2:$M$1227,"Research")+COUNTIFS('Relevant - Not CRM not valid'!$T$2:$T$416,$A474,'Relevant - Not CRM not valid'!$G$2:$G$416,"UK",'Relevant - Not CRM not valid'!$M$2:$M$416,"Research")+COUNTIFS('Relevant - In CRM not valid'!$T$2:$T$46,$A474,'Relevant - In CRM not valid'!$G$2:$G$46,"UK",'Relevant - In CRM not valid'!$M$2:$M$46,"Research")</f>
        <v>1</v>
      </c>
      <c r="G474" s="2">
        <f>COUNTIFS('Relevant - In CRM valid'!$T$2:$T$4699,$A474,'Relevant - In CRM valid'!$G$2:$G$4699,"UK",'Relevant - In CRM valid'!$M$2:$M$4699,"Research",'Relevant - In CRM valid'!$R$2:$R$4699,"Senior")+COUNTIFS('Relevant - In CRM unknown'!$T$2:$T$253,$A474,'Relevant - In CRM unknown'!$G$2:$G$253,"UK",'Relevant - In CRM unknown'!$M$2:$M$253,"Research",'Relevant - In CRM unknown'!$R$2:$R$253,"Senior")+COUNTIFS('Relevant - IN NOW CRM valid'!$T$2:$T$2328,$A474,'Relevant - IN NOW CRM valid'!$G$2:$G$2328,"UK",'Relevant - IN NOW CRM valid'!$M$2:$M$2328,"Research",'Relevant - IN NOW CRM valid'!$R$2:$R$2328,"Senior")+COUNTIFS('Relevant - IN NOW CRM unknown'!$T$2:$T$1227,$A474,'Relevant - IN NOW CRM unknown'!$G$2:$G$1227,"UK",'Relevant - IN NOW CRM unknown'!$M$2:$M$1227,"Research",'Relevant - IN NOW CRM unknown'!$R$2:$R$1227,"Senior")+COUNTIFS('Relevant - Not CRM not valid'!$T$2:$T$416,$A474,'Relevant - Not CRM not valid'!$G$2:$G$416,"UK",'Relevant - Not CRM not valid'!$M$2:$M$416,"Research",'Relevant - Not CRM not valid'!$R$2:$R$416,"Senior")+COUNTIFS('Relevant - In CRM not valid'!$T$2:$T$46,$A474,'Relevant - In CRM not valid'!$G$2:$G$46,"UK",'Relevant - In CRM not valid'!$M$2:$M$46,"Research",'Relevant - In CRM not valid'!$R$2:$R$46,"Senior")</f>
        <v>0</v>
      </c>
      <c r="H474" s="2">
        <f>COUNTIFS('Relevant - In CRM valid'!$T$2:$T$4699,$A474,'Relevant - In CRM valid'!$G$2:$G$4699,"UK",'Relevant - In CRM valid'!$M$2:$M$4699,"Research",'Relevant - In CRM valid'!$R$2:$R$4699,"Operational")+COUNTIFS('Relevant - In CRM unknown'!$T$2:$T$253,$A474,'Relevant - In CRM unknown'!$G$2:$G$253,"UK",'Relevant - In CRM unknown'!$M$2:$M$253,"Research",'Relevant - In CRM unknown'!$R$2:$R$253,"Operational")+COUNTIFS('Relevant - IN NOW CRM valid'!$T$2:$T$2328,$A474,'Relevant - IN NOW CRM valid'!$G$2:$G$2328,"UK",'Relevant - IN NOW CRM valid'!$M$2:$M$2328,"Research",'Relevant - IN NOW CRM valid'!$R$2:$R$2328,"Operational")+COUNTIFS('Relevant - IN NOW CRM unknown'!$T$2:$T$1227,$A474,'Relevant - IN NOW CRM unknown'!$G$2:$G$1227,"UK",'Relevant - IN NOW CRM unknown'!$M$2:$M$1227,"Research",'Relevant - IN NOW CRM unknown'!$R$2:$R$1227,"Operational")+COUNTIFS('Relevant - Not CRM not valid'!$T$2:$T$416,$A474,'Relevant - Not CRM not valid'!$G$2:$G$416,"UK",'Relevant - Not CRM not valid'!$M$2:$M$416,"Research",'Relevant - Not CRM not valid'!$R$2:$R$416,"Operational")+COUNTIFS('Relevant - In CRM not valid'!$T$2:$T$46,$A474,'Relevant - In CRM not valid'!$G$2:$G$46,"UK",'Relevant - In CRM not valid'!$M$2:$M$46,"Research",'Relevant - In CRM not valid'!$R$2:$R$46,"Operational")</f>
        <v>0</v>
      </c>
      <c r="I474" s="2">
        <f>COUNTIFS('Relevant - In CRM valid'!$T$2:$T$4699,$A474,'Relevant - In CRM valid'!$G$2:$G$4699,"UK",'Relevant - In CRM valid'!$M$2:$M$4699,"Research",'Relevant - In CRM valid'!$R$2:$R$4699,"Academic")+COUNTIFS('Relevant - In CRM unknown'!$T$2:$T$253,$A474,'Relevant - In CRM unknown'!$G$2:$G$253,"UK",'Relevant - In CRM unknown'!$M$2:$M$253,"Research",'Relevant - In CRM unknown'!$R$2:$R$253,"Academic")+COUNTIFS('Relevant - IN NOW CRM valid'!$T$2:$T$2328,$A474,'Relevant - IN NOW CRM valid'!$G$2:$G$2328,"UK",'Relevant - IN NOW CRM valid'!$M$2:$M$2328,"Research",'Relevant - IN NOW CRM valid'!$R$2:$R$2328,"Academic")+COUNTIFS('Relevant - IN NOW CRM unknown'!$T$2:$T$1227,$A474,'Relevant - IN NOW CRM unknown'!$G$2:$G$1227,"UK",'Relevant - IN NOW CRM unknown'!$M$2:$M$1227,"Research",'Relevant - IN NOW CRM unknown'!$R$2:$R$1227,"Academic")+COUNTIFS('Relevant - Not CRM not valid'!$T$2:$T$416,$A474,'Relevant - Not CRM not valid'!$G$2:$G$416,"UK",'Relevant - Not CRM not valid'!$M$2:$M$416,"Research",'Relevant - Not CRM not valid'!$R$2:$R$416,"Academic")+COUNTIFS('Relevant - In CRM not valid'!$T$2:$T$46,$A474,'Relevant - In CRM not valid'!$G$2:$G$46,"UK",'Relevant - In CRM not valid'!$M$2:$M$46,"Research",'Relevant - In CRM not valid'!$R$2:$R$46,"Academic")</f>
        <v>1</v>
      </c>
      <c r="J474" s="2">
        <f>COUNTIFS('Relevant - In CRM valid'!$T$2:$T$4699,$A474,'Relevant - In CRM valid'!$G$2:$G$4699,"UK",'Relevant - In CRM valid'!$M$2:$M$4699,"Finance")+COUNTIFS('Relevant - In CRM unknown'!$T$2:$T$253,$A474,'Relevant - In CRM unknown'!$G$2:$G$253,"UK",'Relevant - In CRM unknown'!$M$2:$M$253,"Finance")+COUNTIFS('Relevant - IN NOW CRM valid'!$T$2:$T$2328,$A474,'Relevant - IN NOW CRM valid'!$G$2:$G$2328,"UK",'Relevant - IN NOW CRM valid'!$M$2:$M$2328,"Finance")+COUNTIFS('Relevant - IN NOW CRM unknown'!$T$2:$T$1227,$A474,'Relevant - IN NOW CRM unknown'!$G$2:$G$1227,"UK",'Relevant - IN NOW CRM unknown'!$M$2:$M$1227,"Finance")+COUNTIFS('Relevant - Not CRM not valid'!$T$2:$T$416,$A474,'Relevant - Not CRM not valid'!$G$2:$G$416,"UK",'Relevant - Not CRM not valid'!$M$2:$M$416,"Finance")+COUNTIFS('Relevant - In CRM not valid'!$T$2:$T$46,$A474,'Relevant - In CRM not valid'!$G$2:$G$46,"UK",'Relevant - In CRM not valid'!$M$2:$M$46,"Finance")</f>
        <v>0</v>
      </c>
      <c r="K474" s="2">
        <f>COUNTIFS('Relevant - In CRM valid'!$T$2:$T$4699,$A474,'Relevant - In CRM valid'!$G$2:$G$4699,"UK",'Relevant - In CRM valid'!$M$2:$M$4699,"IT/Systems")+COUNTIFS('Relevant - In CRM unknown'!$T$2:$T$253,$A474,'Relevant - In CRM unknown'!$G$2:$G$253,"UK",'Relevant - In CRM unknown'!$M$2:$M$253,"IT/Systems")+COUNTIFS('Relevant - IN NOW CRM valid'!$T$2:$T$2328,$A474,'Relevant - IN NOW CRM valid'!$G$2:$G$2328,"UK",'Relevant - IN NOW CRM valid'!$M$2:$M$2328,"IT/Systems")+COUNTIFS('Relevant - IN NOW CRM unknown'!$T$2:$T$1227,$A474,'Relevant - IN NOW CRM unknown'!$G$2:$G$1227,"UK",'Relevant - IN NOW CRM unknown'!$M$2:$M$1227,"IT/Systems")+COUNTIFS('Relevant - Not CRM not valid'!$T$2:$T$416,$A474,'Relevant - Not CRM not valid'!$G$2:$G$416,"UK",'Relevant - Not CRM not valid'!$M$2:$M$416,"IT/Systems")+COUNTIFS('Relevant - In CRM not valid'!$T$2:$T$46,$A474,'Relevant - In CRM not valid'!$G$2:$G$46,"UK",'Relevant - In CRM not valid'!$M$2:$M$46,"IT/Systems")</f>
        <v>0</v>
      </c>
      <c r="L474" s="2">
        <f>COUNTIFS('Relevant - In CRM valid'!$T$2:$T$4699,$A474,'Relevant - In CRM valid'!$G$2:$G$4699,"UK",'Relevant - In CRM valid'!$M$2:$M$4699,"")+COUNTIFS('Relevant - In CRM unknown'!$T$2:$T$253,$A474,'Relevant - In CRM unknown'!$G$2:$G$253,"UK",'Relevant - In CRM unknown'!$M$2:$M$253,"")+COUNTIFS('Relevant - IN NOW CRM valid'!$T$2:$T$2328,$A474,'Relevant - IN NOW CRM valid'!$G$2:$G$2328,"UK",'Relevant - IN NOW CRM valid'!$M$2:$M$2328,"")+COUNTIFS('Relevant - IN NOW CRM unknown'!$T$2:$T$1227,$A474,'Relevant - IN NOW CRM unknown'!$G$2:$G$1227,"UK",'Relevant - IN NOW CRM unknown'!$M$2:$M$1227,"")+COUNTIFS('Relevant - Not CRM not valid'!$T$2:$T$416,$A474,'Relevant - Not CRM not valid'!$G$2:$G$416,"UK",'Relevant - Not CRM not valid'!$M$2:$M$416,"")+COUNTIFS('Relevant - In CRM not valid'!$T$2:$T$46,$A474,'Relevant - In CRM not valid'!$G$2:$G$46,"UK",'Relevant - In CRM not valid'!$M$2:$M$46,"")</f>
        <v>0</v>
      </c>
      <c r="M474" s="2">
        <f t="shared" si="14"/>
        <v>1</v>
      </c>
      <c r="N474" s="2">
        <f>COUNTIFS('Relevant - In CRM valid'!$T$2:$T$4699,$A474,'Relevant - In CRM valid'!$G$2:$G$4699,"UK",'Relevant - In CRM valid'!$Q$2:$Q$4699,"valid")+COUNTIFS('Relevant - In CRM unknown'!$T$2:$T$253,$A474,'Relevant - In CRM unknown'!$G$2:$G$253,"UK",'Relevant - In CRM unknown'!$Q$2:$Q$253,"valid")+COUNTIFS('Relevant - IN NOW CRM valid'!$T$2:$T$2328,$A474,'Relevant - IN NOW CRM valid'!$G$2:$G$2328,"UK",'Relevant - IN NOW CRM valid'!$Q$2:$Q$2328,"valid")+COUNTIFS('Relevant - IN NOW CRM unknown'!$T$2:$T$1227,$A474,'Relevant - IN NOW CRM unknown'!$G$2:$G$1227,"UK",'Relevant - IN NOW CRM unknown'!$Q$2:$Q$1227,"valid")+COUNTIFS('Relevant - Not CRM not valid'!$T$2:$T$416,$A474,'Relevant - Not CRM not valid'!$G$2:$G$416,"UK",'Relevant - Not CRM not valid'!$Q$2:$Q$416,"valid")+COUNTIFS('Relevant - In CRM not valid'!$T$2:$T$46,$A474,'Relevant - In CRM not valid'!$G$2:$G$46,"UK",'Relevant - In CRM not valid'!$Q$2:$Q$46,"valid")</f>
        <v>1</v>
      </c>
      <c r="O474" s="2" t="str">
        <f t="shared" si="15"/>
        <v>Finance  IT/Systems</v>
      </c>
    </row>
    <row r="475" spans="1:15" ht="15" customHeight="1">
      <c r="A475" s="2" t="s">
        <v>1057</v>
      </c>
      <c r="B475" s="2" t="s">
        <v>1058</v>
      </c>
      <c r="C475" s="2" t="s">
        <v>383</v>
      </c>
      <c r="D475" s="2" t="str">
        <f>IFERROR(INDEX('UK Target Institutions'!$D$2:$D$727,MATCH($A475,'UK Target Institutions'!$A$2:$A$727,0)),"")</f>
        <v>No</v>
      </c>
      <c r="E475" s="2">
        <f>COUNTIFS('Relevant - In CRM valid'!$T$2:$T$4699,$A475,'Relevant - In CRM valid'!$G$2:$G$4699,"UK")+COUNTIFS('Relevant - In CRM unknown'!$T$2:$T$253,$A475,'Relevant - In CRM unknown'!$G$2:$G$253,"UK")+COUNTIFS('Relevant - IN NOW CRM valid'!$T$2:$T$2328,$A475,'Relevant - IN NOW CRM valid'!$G$2:$G$2328,"UK")+COUNTIFS('Relevant - IN NOW CRM unknown'!$T$2:$T$1227,$A475,'Relevant - IN NOW CRM unknown'!$G$2:$G$1227,"UK")+COUNTIFS('Relevant - Not CRM not valid'!$T$2:$T$416,$A475,'Relevant - Not CRM not valid'!$G$2:$G$416,"UK")+COUNTIFS('Relevant - In CRM not valid'!$T$2:$T$46,$A475,'Relevant - In CRM not valid'!$G$2:$G$46,"UK")</f>
        <v>1</v>
      </c>
      <c r="F475" s="2">
        <f>COUNTIFS('Relevant - In CRM valid'!$T$2:$T$4699,$A475,'Relevant - In CRM valid'!$G$2:$G$4699,"UK",'Relevant - In CRM valid'!$M$2:$M$4699,"Research")+COUNTIFS('Relevant - In CRM unknown'!$T$2:$T$253,$A475,'Relevant - In CRM unknown'!$G$2:$G$253,"UK",'Relevant - In CRM unknown'!$M$2:$M$253,"Research")+COUNTIFS('Relevant - IN NOW CRM valid'!$T$2:$T$2328,$A475,'Relevant - IN NOW CRM valid'!$G$2:$G$2328,"UK",'Relevant - IN NOW CRM valid'!$M$2:$M$2328,"Research")+COUNTIFS('Relevant - IN NOW CRM unknown'!$T$2:$T$1227,$A475,'Relevant - IN NOW CRM unknown'!$G$2:$G$1227,"UK",'Relevant - IN NOW CRM unknown'!$M$2:$M$1227,"Research")+COUNTIFS('Relevant - Not CRM not valid'!$T$2:$T$416,$A475,'Relevant - Not CRM not valid'!$G$2:$G$416,"UK",'Relevant - Not CRM not valid'!$M$2:$M$416,"Research")+COUNTIFS('Relevant - In CRM not valid'!$T$2:$T$46,$A475,'Relevant - In CRM not valid'!$G$2:$G$46,"UK",'Relevant - In CRM not valid'!$M$2:$M$46,"Research")</f>
        <v>1</v>
      </c>
      <c r="G475" s="2">
        <f>COUNTIFS('Relevant - In CRM valid'!$T$2:$T$4699,$A475,'Relevant - In CRM valid'!$G$2:$G$4699,"UK",'Relevant - In CRM valid'!$M$2:$M$4699,"Research",'Relevant - In CRM valid'!$R$2:$R$4699,"Senior")+COUNTIFS('Relevant - In CRM unknown'!$T$2:$T$253,$A475,'Relevant - In CRM unknown'!$G$2:$G$253,"UK",'Relevant - In CRM unknown'!$M$2:$M$253,"Research",'Relevant - In CRM unknown'!$R$2:$R$253,"Senior")+COUNTIFS('Relevant - IN NOW CRM valid'!$T$2:$T$2328,$A475,'Relevant - IN NOW CRM valid'!$G$2:$G$2328,"UK",'Relevant - IN NOW CRM valid'!$M$2:$M$2328,"Research",'Relevant - IN NOW CRM valid'!$R$2:$R$2328,"Senior")+COUNTIFS('Relevant - IN NOW CRM unknown'!$T$2:$T$1227,$A475,'Relevant - IN NOW CRM unknown'!$G$2:$G$1227,"UK",'Relevant - IN NOW CRM unknown'!$M$2:$M$1227,"Research",'Relevant - IN NOW CRM unknown'!$R$2:$R$1227,"Senior")+COUNTIFS('Relevant - Not CRM not valid'!$T$2:$T$416,$A475,'Relevant - Not CRM not valid'!$G$2:$G$416,"UK",'Relevant - Not CRM not valid'!$M$2:$M$416,"Research",'Relevant - Not CRM not valid'!$R$2:$R$416,"Senior")+COUNTIFS('Relevant - In CRM not valid'!$T$2:$T$46,$A475,'Relevant - In CRM not valid'!$G$2:$G$46,"UK",'Relevant - In CRM not valid'!$M$2:$M$46,"Research",'Relevant - In CRM not valid'!$R$2:$R$46,"Senior")</f>
        <v>1</v>
      </c>
      <c r="H475" s="2">
        <f>COUNTIFS('Relevant - In CRM valid'!$T$2:$T$4699,$A475,'Relevant - In CRM valid'!$G$2:$G$4699,"UK",'Relevant - In CRM valid'!$M$2:$M$4699,"Research",'Relevant - In CRM valid'!$R$2:$R$4699,"Operational")+COUNTIFS('Relevant - In CRM unknown'!$T$2:$T$253,$A475,'Relevant - In CRM unknown'!$G$2:$G$253,"UK",'Relevant - In CRM unknown'!$M$2:$M$253,"Research",'Relevant - In CRM unknown'!$R$2:$R$253,"Operational")+COUNTIFS('Relevant - IN NOW CRM valid'!$T$2:$T$2328,$A475,'Relevant - IN NOW CRM valid'!$G$2:$G$2328,"UK",'Relevant - IN NOW CRM valid'!$M$2:$M$2328,"Research",'Relevant - IN NOW CRM valid'!$R$2:$R$2328,"Operational")+COUNTIFS('Relevant - IN NOW CRM unknown'!$T$2:$T$1227,$A475,'Relevant - IN NOW CRM unknown'!$G$2:$G$1227,"UK",'Relevant - IN NOW CRM unknown'!$M$2:$M$1227,"Research",'Relevant - IN NOW CRM unknown'!$R$2:$R$1227,"Operational")+COUNTIFS('Relevant - Not CRM not valid'!$T$2:$T$416,$A475,'Relevant - Not CRM not valid'!$G$2:$G$416,"UK",'Relevant - Not CRM not valid'!$M$2:$M$416,"Research",'Relevant - Not CRM not valid'!$R$2:$R$416,"Operational")+COUNTIFS('Relevant - In CRM not valid'!$T$2:$T$46,$A475,'Relevant - In CRM not valid'!$G$2:$G$46,"UK",'Relevant - In CRM not valid'!$M$2:$M$46,"Research",'Relevant - In CRM not valid'!$R$2:$R$46,"Operational")</f>
        <v>0</v>
      </c>
      <c r="I475" s="2">
        <f>COUNTIFS('Relevant - In CRM valid'!$T$2:$T$4699,$A475,'Relevant - In CRM valid'!$G$2:$G$4699,"UK",'Relevant - In CRM valid'!$M$2:$M$4699,"Research",'Relevant - In CRM valid'!$R$2:$R$4699,"Academic")+COUNTIFS('Relevant - In CRM unknown'!$T$2:$T$253,$A475,'Relevant - In CRM unknown'!$G$2:$G$253,"UK",'Relevant - In CRM unknown'!$M$2:$M$253,"Research",'Relevant - In CRM unknown'!$R$2:$R$253,"Academic")+COUNTIFS('Relevant - IN NOW CRM valid'!$T$2:$T$2328,$A475,'Relevant - IN NOW CRM valid'!$G$2:$G$2328,"UK",'Relevant - IN NOW CRM valid'!$M$2:$M$2328,"Research",'Relevant - IN NOW CRM valid'!$R$2:$R$2328,"Academic")+COUNTIFS('Relevant - IN NOW CRM unknown'!$T$2:$T$1227,$A475,'Relevant - IN NOW CRM unknown'!$G$2:$G$1227,"UK",'Relevant - IN NOW CRM unknown'!$M$2:$M$1227,"Research",'Relevant - IN NOW CRM unknown'!$R$2:$R$1227,"Academic")+COUNTIFS('Relevant - Not CRM not valid'!$T$2:$T$416,$A475,'Relevant - Not CRM not valid'!$G$2:$G$416,"UK",'Relevant - Not CRM not valid'!$M$2:$M$416,"Research",'Relevant - Not CRM not valid'!$R$2:$R$416,"Academic")+COUNTIFS('Relevant - In CRM not valid'!$T$2:$T$46,$A475,'Relevant - In CRM not valid'!$G$2:$G$46,"UK",'Relevant - In CRM not valid'!$M$2:$M$46,"Research",'Relevant - In CRM not valid'!$R$2:$R$46,"Academic")</f>
        <v>0</v>
      </c>
      <c r="J475" s="2">
        <f>COUNTIFS('Relevant - In CRM valid'!$T$2:$T$4699,$A475,'Relevant - In CRM valid'!$G$2:$G$4699,"UK",'Relevant - In CRM valid'!$M$2:$M$4699,"Finance")+COUNTIFS('Relevant - In CRM unknown'!$T$2:$T$253,$A475,'Relevant - In CRM unknown'!$G$2:$G$253,"UK",'Relevant - In CRM unknown'!$M$2:$M$253,"Finance")+COUNTIFS('Relevant - IN NOW CRM valid'!$T$2:$T$2328,$A475,'Relevant - IN NOW CRM valid'!$G$2:$G$2328,"UK",'Relevant - IN NOW CRM valid'!$M$2:$M$2328,"Finance")+COUNTIFS('Relevant - IN NOW CRM unknown'!$T$2:$T$1227,$A475,'Relevant - IN NOW CRM unknown'!$G$2:$G$1227,"UK",'Relevant - IN NOW CRM unknown'!$M$2:$M$1227,"Finance")+COUNTIFS('Relevant - Not CRM not valid'!$T$2:$T$416,$A475,'Relevant - Not CRM not valid'!$G$2:$G$416,"UK",'Relevant - Not CRM not valid'!$M$2:$M$416,"Finance")+COUNTIFS('Relevant - In CRM not valid'!$T$2:$T$46,$A475,'Relevant - In CRM not valid'!$G$2:$G$46,"UK",'Relevant - In CRM not valid'!$M$2:$M$46,"Finance")</f>
        <v>0</v>
      </c>
      <c r="K475" s="2">
        <f>COUNTIFS('Relevant - In CRM valid'!$T$2:$T$4699,$A475,'Relevant - In CRM valid'!$G$2:$G$4699,"UK",'Relevant - In CRM valid'!$M$2:$M$4699,"IT/Systems")+COUNTIFS('Relevant - In CRM unknown'!$T$2:$T$253,$A475,'Relevant - In CRM unknown'!$G$2:$G$253,"UK",'Relevant - In CRM unknown'!$M$2:$M$253,"IT/Systems")+COUNTIFS('Relevant - IN NOW CRM valid'!$T$2:$T$2328,$A475,'Relevant - IN NOW CRM valid'!$G$2:$G$2328,"UK",'Relevant - IN NOW CRM valid'!$M$2:$M$2328,"IT/Systems")+COUNTIFS('Relevant - IN NOW CRM unknown'!$T$2:$T$1227,$A475,'Relevant - IN NOW CRM unknown'!$G$2:$G$1227,"UK",'Relevant - IN NOW CRM unknown'!$M$2:$M$1227,"IT/Systems")+COUNTIFS('Relevant - Not CRM not valid'!$T$2:$T$416,$A475,'Relevant - Not CRM not valid'!$G$2:$G$416,"UK",'Relevant - Not CRM not valid'!$M$2:$M$416,"IT/Systems")+COUNTIFS('Relevant - In CRM not valid'!$T$2:$T$46,$A475,'Relevant - In CRM not valid'!$G$2:$G$46,"UK",'Relevant - In CRM not valid'!$M$2:$M$46,"IT/Systems")</f>
        <v>0</v>
      </c>
      <c r="L475" s="2">
        <f>COUNTIFS('Relevant - In CRM valid'!$T$2:$T$4699,$A475,'Relevant - In CRM valid'!$G$2:$G$4699,"UK",'Relevant - In CRM valid'!$M$2:$M$4699,"")+COUNTIFS('Relevant - In CRM unknown'!$T$2:$T$253,$A475,'Relevant - In CRM unknown'!$G$2:$G$253,"UK",'Relevant - In CRM unknown'!$M$2:$M$253,"")+COUNTIFS('Relevant - IN NOW CRM valid'!$T$2:$T$2328,$A475,'Relevant - IN NOW CRM valid'!$G$2:$G$2328,"UK",'Relevant - IN NOW CRM valid'!$M$2:$M$2328,"")+COUNTIFS('Relevant - IN NOW CRM unknown'!$T$2:$T$1227,$A475,'Relevant - IN NOW CRM unknown'!$G$2:$G$1227,"UK",'Relevant - IN NOW CRM unknown'!$M$2:$M$1227,"")+COUNTIFS('Relevant - Not CRM not valid'!$T$2:$T$416,$A475,'Relevant - Not CRM not valid'!$G$2:$G$416,"UK",'Relevant - Not CRM not valid'!$M$2:$M$416,"")+COUNTIFS('Relevant - In CRM not valid'!$T$2:$T$46,$A475,'Relevant - In CRM not valid'!$G$2:$G$46,"UK",'Relevant - In CRM not valid'!$M$2:$M$46,"")</f>
        <v>0</v>
      </c>
      <c r="M475" s="2">
        <f t="shared" si="14"/>
        <v>1</v>
      </c>
      <c r="N475" s="2">
        <f>COUNTIFS('Relevant - In CRM valid'!$T$2:$T$4699,$A475,'Relevant - In CRM valid'!$G$2:$G$4699,"UK",'Relevant - In CRM valid'!$Q$2:$Q$4699,"valid")+COUNTIFS('Relevant - In CRM unknown'!$T$2:$T$253,$A475,'Relevant - In CRM unknown'!$G$2:$G$253,"UK",'Relevant - In CRM unknown'!$Q$2:$Q$253,"valid")+COUNTIFS('Relevant - IN NOW CRM valid'!$T$2:$T$2328,$A475,'Relevant - IN NOW CRM valid'!$G$2:$G$2328,"UK",'Relevant - IN NOW CRM valid'!$Q$2:$Q$2328,"valid")+COUNTIFS('Relevant - IN NOW CRM unknown'!$T$2:$T$1227,$A475,'Relevant - IN NOW CRM unknown'!$G$2:$G$1227,"UK",'Relevant - IN NOW CRM unknown'!$Q$2:$Q$1227,"valid")+COUNTIFS('Relevant - Not CRM not valid'!$T$2:$T$416,$A475,'Relevant - Not CRM not valid'!$G$2:$G$416,"UK",'Relevant - Not CRM not valid'!$Q$2:$Q$416,"valid")+COUNTIFS('Relevant - In CRM not valid'!$T$2:$T$46,$A475,'Relevant - In CRM not valid'!$G$2:$G$46,"UK",'Relevant - In CRM not valid'!$Q$2:$Q$46,"valid")</f>
        <v>1</v>
      </c>
      <c r="O475" s="2" t="str">
        <f t="shared" si="15"/>
        <v>Finance  IT/Systems</v>
      </c>
    </row>
    <row r="476" spans="1:15" ht="15" customHeight="1">
      <c r="A476" s="2" t="s">
        <v>1059</v>
      </c>
      <c r="B476" s="2" t="s">
        <v>1060</v>
      </c>
      <c r="C476" s="2" t="s">
        <v>1570</v>
      </c>
      <c r="D476" s="2" t="str">
        <f>IFERROR(INDEX('UK Target Institutions'!$D$2:$D$727,MATCH($A476,'UK Target Institutions'!$A$2:$A$727,0)),"")</f>
        <v>No</v>
      </c>
      <c r="E476" s="2">
        <f>COUNTIFS('Relevant - In CRM valid'!$T$2:$T$4699,$A476,'Relevant - In CRM valid'!$G$2:$G$4699,"UK")+COUNTIFS('Relevant - In CRM unknown'!$T$2:$T$253,$A476,'Relevant - In CRM unknown'!$G$2:$G$253,"UK")+COUNTIFS('Relevant - IN NOW CRM valid'!$T$2:$T$2328,$A476,'Relevant - IN NOW CRM valid'!$G$2:$G$2328,"UK")+COUNTIFS('Relevant - IN NOW CRM unknown'!$T$2:$T$1227,$A476,'Relevant - IN NOW CRM unknown'!$G$2:$G$1227,"UK")+COUNTIFS('Relevant - Not CRM not valid'!$T$2:$T$416,$A476,'Relevant - Not CRM not valid'!$G$2:$G$416,"UK")+COUNTIFS('Relevant - In CRM not valid'!$T$2:$T$46,$A476,'Relevant - In CRM not valid'!$G$2:$G$46,"UK")</f>
        <v>1</v>
      </c>
      <c r="F476" s="2">
        <f>COUNTIFS('Relevant - In CRM valid'!$T$2:$T$4699,$A476,'Relevant - In CRM valid'!$G$2:$G$4699,"UK",'Relevant - In CRM valid'!$M$2:$M$4699,"Research")+COUNTIFS('Relevant - In CRM unknown'!$T$2:$T$253,$A476,'Relevant - In CRM unknown'!$G$2:$G$253,"UK",'Relevant - In CRM unknown'!$M$2:$M$253,"Research")+COUNTIFS('Relevant - IN NOW CRM valid'!$T$2:$T$2328,$A476,'Relevant - IN NOW CRM valid'!$G$2:$G$2328,"UK",'Relevant - IN NOW CRM valid'!$M$2:$M$2328,"Research")+COUNTIFS('Relevant - IN NOW CRM unknown'!$T$2:$T$1227,$A476,'Relevant - IN NOW CRM unknown'!$G$2:$G$1227,"UK",'Relevant - IN NOW CRM unknown'!$M$2:$M$1227,"Research")+COUNTIFS('Relevant - Not CRM not valid'!$T$2:$T$416,$A476,'Relevant - Not CRM not valid'!$G$2:$G$416,"UK",'Relevant - Not CRM not valid'!$M$2:$M$416,"Research")+COUNTIFS('Relevant - In CRM not valid'!$T$2:$T$46,$A476,'Relevant - In CRM not valid'!$G$2:$G$46,"UK",'Relevant - In CRM not valid'!$M$2:$M$46,"Research")</f>
        <v>1</v>
      </c>
      <c r="G476" s="2">
        <f>COUNTIFS('Relevant - In CRM valid'!$T$2:$T$4699,$A476,'Relevant - In CRM valid'!$G$2:$G$4699,"UK",'Relevant - In CRM valid'!$M$2:$M$4699,"Research",'Relevant - In CRM valid'!$R$2:$R$4699,"Senior")+COUNTIFS('Relevant - In CRM unknown'!$T$2:$T$253,$A476,'Relevant - In CRM unknown'!$G$2:$G$253,"UK",'Relevant - In CRM unknown'!$M$2:$M$253,"Research",'Relevant - In CRM unknown'!$R$2:$R$253,"Senior")+COUNTIFS('Relevant - IN NOW CRM valid'!$T$2:$T$2328,$A476,'Relevant - IN NOW CRM valid'!$G$2:$G$2328,"UK",'Relevant - IN NOW CRM valid'!$M$2:$M$2328,"Research",'Relevant - IN NOW CRM valid'!$R$2:$R$2328,"Senior")+COUNTIFS('Relevant - IN NOW CRM unknown'!$T$2:$T$1227,$A476,'Relevant - IN NOW CRM unknown'!$G$2:$G$1227,"UK",'Relevant - IN NOW CRM unknown'!$M$2:$M$1227,"Research",'Relevant - IN NOW CRM unknown'!$R$2:$R$1227,"Senior")+COUNTIFS('Relevant - Not CRM not valid'!$T$2:$T$416,$A476,'Relevant - Not CRM not valid'!$G$2:$G$416,"UK",'Relevant - Not CRM not valid'!$M$2:$M$416,"Research",'Relevant - Not CRM not valid'!$R$2:$R$416,"Senior")+COUNTIFS('Relevant - In CRM not valid'!$T$2:$T$46,$A476,'Relevant - In CRM not valid'!$G$2:$G$46,"UK",'Relevant - In CRM not valid'!$M$2:$M$46,"Research",'Relevant - In CRM not valid'!$R$2:$R$46,"Senior")</f>
        <v>1</v>
      </c>
      <c r="H476" s="2">
        <f>COUNTIFS('Relevant - In CRM valid'!$T$2:$T$4699,$A476,'Relevant - In CRM valid'!$G$2:$G$4699,"UK",'Relevant - In CRM valid'!$M$2:$M$4699,"Research",'Relevant - In CRM valid'!$R$2:$R$4699,"Operational")+COUNTIFS('Relevant - In CRM unknown'!$T$2:$T$253,$A476,'Relevant - In CRM unknown'!$G$2:$G$253,"UK",'Relevant - In CRM unknown'!$M$2:$M$253,"Research",'Relevant - In CRM unknown'!$R$2:$R$253,"Operational")+COUNTIFS('Relevant - IN NOW CRM valid'!$T$2:$T$2328,$A476,'Relevant - IN NOW CRM valid'!$G$2:$G$2328,"UK",'Relevant - IN NOW CRM valid'!$M$2:$M$2328,"Research",'Relevant - IN NOW CRM valid'!$R$2:$R$2328,"Operational")+COUNTIFS('Relevant - IN NOW CRM unknown'!$T$2:$T$1227,$A476,'Relevant - IN NOW CRM unknown'!$G$2:$G$1227,"UK",'Relevant - IN NOW CRM unknown'!$M$2:$M$1227,"Research",'Relevant - IN NOW CRM unknown'!$R$2:$R$1227,"Operational")+COUNTIFS('Relevant - Not CRM not valid'!$T$2:$T$416,$A476,'Relevant - Not CRM not valid'!$G$2:$G$416,"UK",'Relevant - Not CRM not valid'!$M$2:$M$416,"Research",'Relevant - Not CRM not valid'!$R$2:$R$416,"Operational")+COUNTIFS('Relevant - In CRM not valid'!$T$2:$T$46,$A476,'Relevant - In CRM not valid'!$G$2:$G$46,"UK",'Relevant - In CRM not valid'!$M$2:$M$46,"Research",'Relevant - In CRM not valid'!$R$2:$R$46,"Operational")</f>
        <v>0</v>
      </c>
      <c r="I476" s="2">
        <f>COUNTIFS('Relevant - In CRM valid'!$T$2:$T$4699,$A476,'Relevant - In CRM valid'!$G$2:$G$4699,"UK",'Relevant - In CRM valid'!$M$2:$M$4699,"Research",'Relevant - In CRM valid'!$R$2:$R$4699,"Academic")+COUNTIFS('Relevant - In CRM unknown'!$T$2:$T$253,$A476,'Relevant - In CRM unknown'!$G$2:$G$253,"UK",'Relevant - In CRM unknown'!$M$2:$M$253,"Research",'Relevant - In CRM unknown'!$R$2:$R$253,"Academic")+COUNTIFS('Relevant - IN NOW CRM valid'!$T$2:$T$2328,$A476,'Relevant - IN NOW CRM valid'!$G$2:$G$2328,"UK",'Relevant - IN NOW CRM valid'!$M$2:$M$2328,"Research",'Relevant - IN NOW CRM valid'!$R$2:$R$2328,"Academic")+COUNTIFS('Relevant - IN NOW CRM unknown'!$T$2:$T$1227,$A476,'Relevant - IN NOW CRM unknown'!$G$2:$G$1227,"UK",'Relevant - IN NOW CRM unknown'!$M$2:$M$1227,"Research",'Relevant - IN NOW CRM unknown'!$R$2:$R$1227,"Academic")+COUNTIFS('Relevant - Not CRM not valid'!$T$2:$T$416,$A476,'Relevant - Not CRM not valid'!$G$2:$G$416,"UK",'Relevant - Not CRM not valid'!$M$2:$M$416,"Research",'Relevant - Not CRM not valid'!$R$2:$R$416,"Academic")+COUNTIFS('Relevant - In CRM not valid'!$T$2:$T$46,$A476,'Relevant - In CRM not valid'!$G$2:$G$46,"UK",'Relevant - In CRM not valid'!$M$2:$M$46,"Research",'Relevant - In CRM not valid'!$R$2:$R$46,"Academic")</f>
        <v>0</v>
      </c>
      <c r="J476" s="2">
        <f>COUNTIFS('Relevant - In CRM valid'!$T$2:$T$4699,$A476,'Relevant - In CRM valid'!$G$2:$G$4699,"UK",'Relevant - In CRM valid'!$M$2:$M$4699,"Finance")+COUNTIFS('Relevant - In CRM unknown'!$T$2:$T$253,$A476,'Relevant - In CRM unknown'!$G$2:$G$253,"UK",'Relevant - In CRM unknown'!$M$2:$M$253,"Finance")+COUNTIFS('Relevant - IN NOW CRM valid'!$T$2:$T$2328,$A476,'Relevant - IN NOW CRM valid'!$G$2:$G$2328,"UK",'Relevant - IN NOW CRM valid'!$M$2:$M$2328,"Finance")+COUNTIFS('Relevant - IN NOW CRM unknown'!$T$2:$T$1227,$A476,'Relevant - IN NOW CRM unknown'!$G$2:$G$1227,"UK",'Relevant - IN NOW CRM unknown'!$M$2:$M$1227,"Finance")+COUNTIFS('Relevant - Not CRM not valid'!$T$2:$T$416,$A476,'Relevant - Not CRM not valid'!$G$2:$G$416,"UK",'Relevant - Not CRM not valid'!$M$2:$M$416,"Finance")+COUNTIFS('Relevant - In CRM not valid'!$T$2:$T$46,$A476,'Relevant - In CRM not valid'!$G$2:$G$46,"UK",'Relevant - In CRM not valid'!$M$2:$M$46,"Finance")</f>
        <v>0</v>
      </c>
      <c r="K476" s="2">
        <f>COUNTIFS('Relevant - In CRM valid'!$T$2:$T$4699,$A476,'Relevant - In CRM valid'!$G$2:$G$4699,"UK",'Relevant - In CRM valid'!$M$2:$M$4699,"IT/Systems")+COUNTIFS('Relevant - In CRM unknown'!$T$2:$T$253,$A476,'Relevant - In CRM unknown'!$G$2:$G$253,"UK",'Relevant - In CRM unknown'!$M$2:$M$253,"IT/Systems")+COUNTIFS('Relevant - IN NOW CRM valid'!$T$2:$T$2328,$A476,'Relevant - IN NOW CRM valid'!$G$2:$G$2328,"UK",'Relevant - IN NOW CRM valid'!$M$2:$M$2328,"IT/Systems")+COUNTIFS('Relevant - IN NOW CRM unknown'!$T$2:$T$1227,$A476,'Relevant - IN NOW CRM unknown'!$G$2:$G$1227,"UK",'Relevant - IN NOW CRM unknown'!$M$2:$M$1227,"IT/Systems")+COUNTIFS('Relevant - Not CRM not valid'!$T$2:$T$416,$A476,'Relevant - Not CRM not valid'!$G$2:$G$416,"UK",'Relevant - Not CRM not valid'!$M$2:$M$416,"IT/Systems")+COUNTIFS('Relevant - In CRM not valid'!$T$2:$T$46,$A476,'Relevant - In CRM not valid'!$G$2:$G$46,"UK",'Relevant - In CRM not valid'!$M$2:$M$46,"IT/Systems")</f>
        <v>0</v>
      </c>
      <c r="L476" s="2">
        <f>COUNTIFS('Relevant - In CRM valid'!$T$2:$T$4699,$A476,'Relevant - In CRM valid'!$G$2:$G$4699,"UK",'Relevant - In CRM valid'!$M$2:$M$4699,"")+COUNTIFS('Relevant - In CRM unknown'!$T$2:$T$253,$A476,'Relevant - In CRM unknown'!$G$2:$G$253,"UK",'Relevant - In CRM unknown'!$M$2:$M$253,"")+COUNTIFS('Relevant - IN NOW CRM valid'!$T$2:$T$2328,$A476,'Relevant - IN NOW CRM valid'!$G$2:$G$2328,"UK",'Relevant - IN NOW CRM valid'!$M$2:$M$2328,"")+COUNTIFS('Relevant - IN NOW CRM unknown'!$T$2:$T$1227,$A476,'Relevant - IN NOW CRM unknown'!$G$2:$G$1227,"UK",'Relevant - IN NOW CRM unknown'!$M$2:$M$1227,"")+COUNTIFS('Relevant - Not CRM not valid'!$T$2:$T$416,$A476,'Relevant - Not CRM not valid'!$G$2:$G$416,"UK",'Relevant - Not CRM not valid'!$M$2:$M$416,"")+COUNTIFS('Relevant - In CRM not valid'!$T$2:$T$46,$A476,'Relevant - In CRM not valid'!$G$2:$G$46,"UK",'Relevant - In CRM not valid'!$M$2:$M$46,"")</f>
        <v>0</v>
      </c>
      <c r="M476" s="2">
        <f t="shared" si="14"/>
        <v>1</v>
      </c>
      <c r="N476" s="2">
        <f>COUNTIFS('Relevant - In CRM valid'!$T$2:$T$4699,$A476,'Relevant - In CRM valid'!$G$2:$G$4699,"UK",'Relevant - In CRM valid'!$Q$2:$Q$4699,"valid")+COUNTIFS('Relevant - In CRM unknown'!$T$2:$T$253,$A476,'Relevant - In CRM unknown'!$G$2:$G$253,"UK",'Relevant - In CRM unknown'!$Q$2:$Q$253,"valid")+COUNTIFS('Relevant - IN NOW CRM valid'!$T$2:$T$2328,$A476,'Relevant - IN NOW CRM valid'!$G$2:$G$2328,"UK",'Relevant - IN NOW CRM valid'!$Q$2:$Q$2328,"valid")+COUNTIFS('Relevant - IN NOW CRM unknown'!$T$2:$T$1227,$A476,'Relevant - IN NOW CRM unknown'!$G$2:$G$1227,"UK",'Relevant - IN NOW CRM unknown'!$Q$2:$Q$1227,"valid")+COUNTIFS('Relevant - Not CRM not valid'!$T$2:$T$416,$A476,'Relevant - Not CRM not valid'!$G$2:$G$416,"UK",'Relevant - Not CRM not valid'!$Q$2:$Q$416,"valid")+COUNTIFS('Relevant - In CRM not valid'!$T$2:$T$46,$A476,'Relevant - In CRM not valid'!$G$2:$G$46,"UK",'Relevant - In CRM not valid'!$Q$2:$Q$46,"valid")</f>
        <v>1</v>
      </c>
      <c r="O476" s="2" t="str">
        <f t="shared" si="15"/>
        <v>Finance  IT/Systems</v>
      </c>
    </row>
    <row r="477" spans="1:15" ht="15" customHeight="1">
      <c r="A477" s="2" t="s">
        <v>1061</v>
      </c>
      <c r="B477" s="2" t="s">
        <v>1062</v>
      </c>
      <c r="C477" s="2" t="s">
        <v>95</v>
      </c>
      <c r="D477" s="2" t="str">
        <f>IFERROR(INDEX('UK Target Institutions'!$D$2:$D$727,MATCH($A477,'UK Target Institutions'!$A$2:$A$727,0)),"")</f>
        <v>Yes</v>
      </c>
      <c r="E477" s="2">
        <f>COUNTIFS('Relevant - In CRM valid'!$T$2:$T$4699,$A477,'Relevant - In CRM valid'!$G$2:$G$4699,"UK")+COUNTIFS('Relevant - In CRM unknown'!$T$2:$T$253,$A477,'Relevant - In CRM unknown'!$G$2:$G$253,"UK")+COUNTIFS('Relevant - IN NOW CRM valid'!$T$2:$T$2328,$A477,'Relevant - IN NOW CRM valid'!$G$2:$G$2328,"UK")+COUNTIFS('Relevant - IN NOW CRM unknown'!$T$2:$T$1227,$A477,'Relevant - IN NOW CRM unknown'!$G$2:$G$1227,"UK")+COUNTIFS('Relevant - Not CRM not valid'!$T$2:$T$416,$A477,'Relevant - Not CRM not valid'!$G$2:$G$416,"UK")+COUNTIFS('Relevant - In CRM not valid'!$T$2:$T$46,$A477,'Relevant - In CRM not valid'!$G$2:$G$46,"UK")</f>
        <v>1</v>
      </c>
      <c r="F477" s="2">
        <f>COUNTIFS('Relevant - In CRM valid'!$T$2:$T$4699,$A477,'Relevant - In CRM valid'!$G$2:$G$4699,"UK",'Relevant - In CRM valid'!$M$2:$M$4699,"Research")+COUNTIFS('Relevant - In CRM unknown'!$T$2:$T$253,$A477,'Relevant - In CRM unknown'!$G$2:$G$253,"UK",'Relevant - In CRM unknown'!$M$2:$M$253,"Research")+COUNTIFS('Relevant - IN NOW CRM valid'!$T$2:$T$2328,$A477,'Relevant - IN NOW CRM valid'!$G$2:$G$2328,"UK",'Relevant - IN NOW CRM valid'!$M$2:$M$2328,"Research")+COUNTIFS('Relevant - IN NOW CRM unknown'!$T$2:$T$1227,$A477,'Relevant - IN NOW CRM unknown'!$G$2:$G$1227,"UK",'Relevant - IN NOW CRM unknown'!$M$2:$M$1227,"Research")+COUNTIFS('Relevant - Not CRM not valid'!$T$2:$T$416,$A477,'Relevant - Not CRM not valid'!$G$2:$G$416,"UK",'Relevant - Not CRM not valid'!$M$2:$M$416,"Research")+COUNTIFS('Relevant - In CRM not valid'!$T$2:$T$46,$A477,'Relevant - In CRM not valid'!$G$2:$G$46,"UK",'Relevant - In CRM not valid'!$M$2:$M$46,"Research")</f>
        <v>1</v>
      </c>
      <c r="G477" s="2">
        <f>COUNTIFS('Relevant - In CRM valid'!$T$2:$T$4699,$A477,'Relevant - In CRM valid'!$G$2:$G$4699,"UK",'Relevant - In CRM valid'!$M$2:$M$4699,"Research",'Relevant - In CRM valid'!$R$2:$R$4699,"Senior")+COUNTIFS('Relevant - In CRM unknown'!$T$2:$T$253,$A477,'Relevant - In CRM unknown'!$G$2:$G$253,"UK",'Relevant - In CRM unknown'!$M$2:$M$253,"Research",'Relevant - In CRM unknown'!$R$2:$R$253,"Senior")+COUNTIFS('Relevant - IN NOW CRM valid'!$T$2:$T$2328,$A477,'Relevant - IN NOW CRM valid'!$G$2:$G$2328,"UK",'Relevant - IN NOW CRM valid'!$M$2:$M$2328,"Research",'Relevant - IN NOW CRM valid'!$R$2:$R$2328,"Senior")+COUNTIFS('Relevant - IN NOW CRM unknown'!$T$2:$T$1227,$A477,'Relevant - IN NOW CRM unknown'!$G$2:$G$1227,"UK",'Relevant - IN NOW CRM unknown'!$M$2:$M$1227,"Research",'Relevant - IN NOW CRM unknown'!$R$2:$R$1227,"Senior")+COUNTIFS('Relevant - Not CRM not valid'!$T$2:$T$416,$A477,'Relevant - Not CRM not valid'!$G$2:$G$416,"UK",'Relevant - Not CRM not valid'!$M$2:$M$416,"Research",'Relevant - Not CRM not valid'!$R$2:$R$416,"Senior")+COUNTIFS('Relevant - In CRM not valid'!$T$2:$T$46,$A477,'Relevant - In CRM not valid'!$G$2:$G$46,"UK",'Relevant - In CRM not valid'!$M$2:$M$46,"Research",'Relevant - In CRM not valid'!$R$2:$R$46,"Senior")</f>
        <v>0</v>
      </c>
      <c r="H477" s="2">
        <f>COUNTIFS('Relevant - In CRM valid'!$T$2:$T$4699,$A477,'Relevant - In CRM valid'!$G$2:$G$4699,"UK",'Relevant - In CRM valid'!$M$2:$M$4699,"Research",'Relevant - In CRM valid'!$R$2:$R$4699,"Operational")+COUNTIFS('Relevant - In CRM unknown'!$T$2:$T$253,$A477,'Relevant - In CRM unknown'!$G$2:$G$253,"UK",'Relevant - In CRM unknown'!$M$2:$M$253,"Research",'Relevant - In CRM unknown'!$R$2:$R$253,"Operational")+COUNTIFS('Relevant - IN NOW CRM valid'!$T$2:$T$2328,$A477,'Relevant - IN NOW CRM valid'!$G$2:$G$2328,"UK",'Relevant - IN NOW CRM valid'!$M$2:$M$2328,"Research",'Relevant - IN NOW CRM valid'!$R$2:$R$2328,"Operational")+COUNTIFS('Relevant - IN NOW CRM unknown'!$T$2:$T$1227,$A477,'Relevant - IN NOW CRM unknown'!$G$2:$G$1227,"UK",'Relevant - IN NOW CRM unknown'!$M$2:$M$1227,"Research",'Relevant - IN NOW CRM unknown'!$R$2:$R$1227,"Operational")+COUNTIFS('Relevant - Not CRM not valid'!$T$2:$T$416,$A477,'Relevant - Not CRM not valid'!$G$2:$G$416,"UK",'Relevant - Not CRM not valid'!$M$2:$M$416,"Research",'Relevant - Not CRM not valid'!$R$2:$R$416,"Operational")+COUNTIFS('Relevant - In CRM not valid'!$T$2:$T$46,$A477,'Relevant - In CRM not valid'!$G$2:$G$46,"UK",'Relevant - In CRM not valid'!$M$2:$M$46,"Research",'Relevant - In CRM not valid'!$R$2:$R$46,"Operational")</f>
        <v>1</v>
      </c>
      <c r="I477" s="2">
        <f>COUNTIFS('Relevant - In CRM valid'!$T$2:$T$4699,$A477,'Relevant - In CRM valid'!$G$2:$G$4699,"UK",'Relevant - In CRM valid'!$M$2:$M$4699,"Research",'Relevant - In CRM valid'!$R$2:$R$4699,"Academic")+COUNTIFS('Relevant - In CRM unknown'!$T$2:$T$253,$A477,'Relevant - In CRM unknown'!$G$2:$G$253,"UK",'Relevant - In CRM unknown'!$M$2:$M$253,"Research",'Relevant - In CRM unknown'!$R$2:$R$253,"Academic")+COUNTIFS('Relevant - IN NOW CRM valid'!$T$2:$T$2328,$A477,'Relevant - IN NOW CRM valid'!$G$2:$G$2328,"UK",'Relevant - IN NOW CRM valid'!$M$2:$M$2328,"Research",'Relevant - IN NOW CRM valid'!$R$2:$R$2328,"Academic")+COUNTIFS('Relevant - IN NOW CRM unknown'!$T$2:$T$1227,$A477,'Relevant - IN NOW CRM unknown'!$G$2:$G$1227,"UK",'Relevant - IN NOW CRM unknown'!$M$2:$M$1227,"Research",'Relevant - IN NOW CRM unknown'!$R$2:$R$1227,"Academic")+COUNTIFS('Relevant - Not CRM not valid'!$T$2:$T$416,$A477,'Relevant - Not CRM not valid'!$G$2:$G$416,"UK",'Relevant - Not CRM not valid'!$M$2:$M$416,"Research",'Relevant - Not CRM not valid'!$R$2:$R$416,"Academic")+COUNTIFS('Relevant - In CRM not valid'!$T$2:$T$46,$A477,'Relevant - In CRM not valid'!$G$2:$G$46,"UK",'Relevant - In CRM not valid'!$M$2:$M$46,"Research",'Relevant - In CRM not valid'!$R$2:$R$46,"Academic")</f>
        <v>0</v>
      </c>
      <c r="J477" s="2">
        <f>COUNTIFS('Relevant - In CRM valid'!$T$2:$T$4699,$A477,'Relevant - In CRM valid'!$G$2:$G$4699,"UK",'Relevant - In CRM valid'!$M$2:$M$4699,"Finance")+COUNTIFS('Relevant - In CRM unknown'!$T$2:$T$253,$A477,'Relevant - In CRM unknown'!$G$2:$G$253,"UK",'Relevant - In CRM unknown'!$M$2:$M$253,"Finance")+COUNTIFS('Relevant - IN NOW CRM valid'!$T$2:$T$2328,$A477,'Relevant - IN NOW CRM valid'!$G$2:$G$2328,"UK",'Relevant - IN NOW CRM valid'!$M$2:$M$2328,"Finance")+COUNTIFS('Relevant - IN NOW CRM unknown'!$T$2:$T$1227,$A477,'Relevant - IN NOW CRM unknown'!$G$2:$G$1227,"UK",'Relevant - IN NOW CRM unknown'!$M$2:$M$1227,"Finance")+COUNTIFS('Relevant - Not CRM not valid'!$T$2:$T$416,$A477,'Relevant - Not CRM not valid'!$G$2:$G$416,"UK",'Relevant - Not CRM not valid'!$M$2:$M$416,"Finance")+COUNTIFS('Relevant - In CRM not valid'!$T$2:$T$46,$A477,'Relevant - In CRM not valid'!$G$2:$G$46,"UK",'Relevant - In CRM not valid'!$M$2:$M$46,"Finance")</f>
        <v>0</v>
      </c>
      <c r="K477" s="2">
        <f>COUNTIFS('Relevant - In CRM valid'!$T$2:$T$4699,$A477,'Relevant - In CRM valid'!$G$2:$G$4699,"UK",'Relevant - In CRM valid'!$M$2:$M$4699,"IT/Systems")+COUNTIFS('Relevant - In CRM unknown'!$T$2:$T$253,$A477,'Relevant - In CRM unknown'!$G$2:$G$253,"UK",'Relevant - In CRM unknown'!$M$2:$M$253,"IT/Systems")+COUNTIFS('Relevant - IN NOW CRM valid'!$T$2:$T$2328,$A477,'Relevant - IN NOW CRM valid'!$G$2:$G$2328,"UK",'Relevant - IN NOW CRM valid'!$M$2:$M$2328,"IT/Systems")+COUNTIFS('Relevant - IN NOW CRM unknown'!$T$2:$T$1227,$A477,'Relevant - IN NOW CRM unknown'!$G$2:$G$1227,"UK",'Relevant - IN NOW CRM unknown'!$M$2:$M$1227,"IT/Systems")+COUNTIFS('Relevant - Not CRM not valid'!$T$2:$T$416,$A477,'Relevant - Not CRM not valid'!$G$2:$G$416,"UK",'Relevant - Not CRM not valid'!$M$2:$M$416,"IT/Systems")+COUNTIFS('Relevant - In CRM not valid'!$T$2:$T$46,$A477,'Relevant - In CRM not valid'!$G$2:$G$46,"UK",'Relevant - In CRM not valid'!$M$2:$M$46,"IT/Systems")</f>
        <v>0</v>
      </c>
      <c r="L477" s="2">
        <f>COUNTIFS('Relevant - In CRM valid'!$T$2:$T$4699,$A477,'Relevant - In CRM valid'!$G$2:$G$4699,"UK",'Relevant - In CRM valid'!$M$2:$M$4699,"")+COUNTIFS('Relevant - In CRM unknown'!$T$2:$T$253,$A477,'Relevant - In CRM unknown'!$G$2:$G$253,"UK",'Relevant - In CRM unknown'!$M$2:$M$253,"")+COUNTIFS('Relevant - IN NOW CRM valid'!$T$2:$T$2328,$A477,'Relevant - IN NOW CRM valid'!$G$2:$G$2328,"UK",'Relevant - IN NOW CRM valid'!$M$2:$M$2328,"")+COUNTIFS('Relevant - IN NOW CRM unknown'!$T$2:$T$1227,$A477,'Relevant - IN NOW CRM unknown'!$G$2:$G$1227,"UK",'Relevant - IN NOW CRM unknown'!$M$2:$M$1227,"")+COUNTIFS('Relevant - Not CRM not valid'!$T$2:$T$416,$A477,'Relevant - Not CRM not valid'!$G$2:$G$416,"UK",'Relevant - Not CRM not valid'!$M$2:$M$416,"")+COUNTIFS('Relevant - In CRM not valid'!$T$2:$T$46,$A477,'Relevant - In CRM not valid'!$G$2:$G$46,"UK",'Relevant - In CRM not valid'!$M$2:$M$46,"")</f>
        <v>0</v>
      </c>
      <c r="M477" s="2">
        <f t="shared" si="14"/>
        <v>1</v>
      </c>
      <c r="N477" s="2">
        <f>COUNTIFS('Relevant - In CRM valid'!$T$2:$T$4699,$A477,'Relevant - In CRM valid'!$G$2:$G$4699,"UK",'Relevant - In CRM valid'!$Q$2:$Q$4699,"valid")+COUNTIFS('Relevant - In CRM unknown'!$T$2:$T$253,$A477,'Relevant - In CRM unknown'!$G$2:$G$253,"UK",'Relevant - In CRM unknown'!$Q$2:$Q$253,"valid")+COUNTIFS('Relevant - IN NOW CRM valid'!$T$2:$T$2328,$A477,'Relevant - IN NOW CRM valid'!$G$2:$G$2328,"UK",'Relevant - IN NOW CRM valid'!$Q$2:$Q$2328,"valid")+COUNTIFS('Relevant - IN NOW CRM unknown'!$T$2:$T$1227,$A477,'Relevant - IN NOW CRM unknown'!$G$2:$G$1227,"UK",'Relevant - IN NOW CRM unknown'!$Q$2:$Q$1227,"valid")+COUNTIFS('Relevant - Not CRM not valid'!$T$2:$T$416,$A477,'Relevant - Not CRM not valid'!$G$2:$G$416,"UK",'Relevant - Not CRM not valid'!$Q$2:$Q$416,"valid")+COUNTIFS('Relevant - In CRM not valid'!$T$2:$T$46,$A477,'Relevant - In CRM not valid'!$G$2:$G$46,"UK",'Relevant - In CRM not valid'!$Q$2:$Q$46,"valid")</f>
        <v>0</v>
      </c>
      <c r="O477" s="2" t="str">
        <f t="shared" si="15"/>
        <v>Finance  IT/Systems</v>
      </c>
    </row>
    <row r="478" spans="1:15" ht="15" customHeight="1">
      <c r="A478" s="2" t="s">
        <v>1063</v>
      </c>
      <c r="B478" s="2" t="s">
        <v>1064</v>
      </c>
      <c r="C478" s="2" t="s">
        <v>525</v>
      </c>
      <c r="D478" s="2" t="str">
        <f>IFERROR(INDEX('UK Target Institutions'!$D$2:$D$727,MATCH($A478,'UK Target Institutions'!$A$2:$A$727,0)),"")</f>
        <v>No</v>
      </c>
      <c r="E478" s="2">
        <f>COUNTIFS('Relevant - In CRM valid'!$T$2:$T$4699,$A478,'Relevant - In CRM valid'!$G$2:$G$4699,"UK")+COUNTIFS('Relevant - In CRM unknown'!$T$2:$T$253,$A478,'Relevant - In CRM unknown'!$G$2:$G$253,"UK")+COUNTIFS('Relevant - IN NOW CRM valid'!$T$2:$T$2328,$A478,'Relevant - IN NOW CRM valid'!$G$2:$G$2328,"UK")+COUNTIFS('Relevant - IN NOW CRM unknown'!$T$2:$T$1227,$A478,'Relevant - IN NOW CRM unknown'!$G$2:$G$1227,"UK")+COUNTIFS('Relevant - Not CRM not valid'!$T$2:$T$416,$A478,'Relevant - Not CRM not valid'!$G$2:$G$416,"UK")+COUNTIFS('Relevant - In CRM not valid'!$T$2:$T$46,$A478,'Relevant - In CRM not valid'!$G$2:$G$46,"UK")</f>
        <v>1</v>
      </c>
      <c r="F478" s="2">
        <f>COUNTIFS('Relevant - In CRM valid'!$T$2:$T$4699,$A478,'Relevant - In CRM valid'!$G$2:$G$4699,"UK",'Relevant - In CRM valid'!$M$2:$M$4699,"Research")+COUNTIFS('Relevant - In CRM unknown'!$T$2:$T$253,$A478,'Relevant - In CRM unknown'!$G$2:$G$253,"UK",'Relevant - In CRM unknown'!$M$2:$M$253,"Research")+COUNTIFS('Relevant - IN NOW CRM valid'!$T$2:$T$2328,$A478,'Relevant - IN NOW CRM valid'!$G$2:$G$2328,"UK",'Relevant - IN NOW CRM valid'!$M$2:$M$2328,"Research")+COUNTIFS('Relevant - IN NOW CRM unknown'!$T$2:$T$1227,$A478,'Relevant - IN NOW CRM unknown'!$G$2:$G$1227,"UK",'Relevant - IN NOW CRM unknown'!$M$2:$M$1227,"Research")+COUNTIFS('Relevant - Not CRM not valid'!$T$2:$T$416,$A478,'Relevant - Not CRM not valid'!$G$2:$G$416,"UK",'Relevant - Not CRM not valid'!$M$2:$M$416,"Research")+COUNTIFS('Relevant - In CRM not valid'!$T$2:$T$46,$A478,'Relevant - In CRM not valid'!$G$2:$G$46,"UK",'Relevant - In CRM not valid'!$M$2:$M$46,"Research")</f>
        <v>0</v>
      </c>
      <c r="G478" s="2">
        <f>COUNTIFS('Relevant - In CRM valid'!$T$2:$T$4699,$A478,'Relevant - In CRM valid'!$G$2:$G$4699,"UK",'Relevant - In CRM valid'!$M$2:$M$4699,"Research",'Relevant - In CRM valid'!$R$2:$R$4699,"Senior")+COUNTIFS('Relevant - In CRM unknown'!$T$2:$T$253,$A478,'Relevant - In CRM unknown'!$G$2:$G$253,"UK",'Relevant - In CRM unknown'!$M$2:$M$253,"Research",'Relevant - In CRM unknown'!$R$2:$R$253,"Senior")+COUNTIFS('Relevant - IN NOW CRM valid'!$T$2:$T$2328,$A478,'Relevant - IN NOW CRM valid'!$G$2:$G$2328,"UK",'Relevant - IN NOW CRM valid'!$M$2:$M$2328,"Research",'Relevant - IN NOW CRM valid'!$R$2:$R$2328,"Senior")+COUNTIFS('Relevant - IN NOW CRM unknown'!$T$2:$T$1227,$A478,'Relevant - IN NOW CRM unknown'!$G$2:$G$1227,"UK",'Relevant - IN NOW CRM unknown'!$M$2:$M$1227,"Research",'Relevant - IN NOW CRM unknown'!$R$2:$R$1227,"Senior")+COUNTIFS('Relevant - Not CRM not valid'!$T$2:$T$416,$A478,'Relevant - Not CRM not valid'!$G$2:$G$416,"UK",'Relevant - Not CRM not valid'!$M$2:$M$416,"Research",'Relevant - Not CRM not valid'!$R$2:$R$416,"Senior")+COUNTIFS('Relevant - In CRM not valid'!$T$2:$T$46,$A478,'Relevant - In CRM not valid'!$G$2:$G$46,"UK",'Relevant - In CRM not valid'!$M$2:$M$46,"Research",'Relevant - In CRM not valid'!$R$2:$R$46,"Senior")</f>
        <v>0</v>
      </c>
      <c r="H478" s="2">
        <f>COUNTIFS('Relevant - In CRM valid'!$T$2:$T$4699,$A478,'Relevant - In CRM valid'!$G$2:$G$4699,"UK",'Relevant - In CRM valid'!$M$2:$M$4699,"Research",'Relevant - In CRM valid'!$R$2:$R$4699,"Operational")+COUNTIFS('Relevant - In CRM unknown'!$T$2:$T$253,$A478,'Relevant - In CRM unknown'!$G$2:$G$253,"UK",'Relevant - In CRM unknown'!$M$2:$M$253,"Research",'Relevant - In CRM unknown'!$R$2:$R$253,"Operational")+COUNTIFS('Relevant - IN NOW CRM valid'!$T$2:$T$2328,$A478,'Relevant - IN NOW CRM valid'!$G$2:$G$2328,"UK",'Relevant - IN NOW CRM valid'!$M$2:$M$2328,"Research",'Relevant - IN NOW CRM valid'!$R$2:$R$2328,"Operational")+COUNTIFS('Relevant - IN NOW CRM unknown'!$T$2:$T$1227,$A478,'Relevant - IN NOW CRM unknown'!$G$2:$G$1227,"UK",'Relevant - IN NOW CRM unknown'!$M$2:$M$1227,"Research",'Relevant - IN NOW CRM unknown'!$R$2:$R$1227,"Operational")+COUNTIFS('Relevant - Not CRM not valid'!$T$2:$T$416,$A478,'Relevant - Not CRM not valid'!$G$2:$G$416,"UK",'Relevant - Not CRM not valid'!$M$2:$M$416,"Research",'Relevant - Not CRM not valid'!$R$2:$R$416,"Operational")+COUNTIFS('Relevant - In CRM not valid'!$T$2:$T$46,$A478,'Relevant - In CRM not valid'!$G$2:$G$46,"UK",'Relevant - In CRM not valid'!$M$2:$M$46,"Research",'Relevant - In CRM not valid'!$R$2:$R$46,"Operational")</f>
        <v>0</v>
      </c>
      <c r="I478" s="2">
        <f>COUNTIFS('Relevant - In CRM valid'!$T$2:$T$4699,$A478,'Relevant - In CRM valid'!$G$2:$G$4699,"UK",'Relevant - In CRM valid'!$M$2:$M$4699,"Research",'Relevant - In CRM valid'!$R$2:$R$4699,"Academic")+COUNTIFS('Relevant - In CRM unknown'!$T$2:$T$253,$A478,'Relevant - In CRM unknown'!$G$2:$G$253,"UK",'Relevant - In CRM unknown'!$M$2:$M$253,"Research",'Relevant - In CRM unknown'!$R$2:$R$253,"Academic")+COUNTIFS('Relevant - IN NOW CRM valid'!$T$2:$T$2328,$A478,'Relevant - IN NOW CRM valid'!$G$2:$G$2328,"UK",'Relevant - IN NOW CRM valid'!$M$2:$M$2328,"Research",'Relevant - IN NOW CRM valid'!$R$2:$R$2328,"Academic")+COUNTIFS('Relevant - IN NOW CRM unknown'!$T$2:$T$1227,$A478,'Relevant - IN NOW CRM unknown'!$G$2:$G$1227,"UK",'Relevant - IN NOW CRM unknown'!$M$2:$M$1227,"Research",'Relevant - IN NOW CRM unknown'!$R$2:$R$1227,"Academic")+COUNTIFS('Relevant - Not CRM not valid'!$T$2:$T$416,$A478,'Relevant - Not CRM not valid'!$G$2:$G$416,"UK",'Relevant - Not CRM not valid'!$M$2:$M$416,"Research",'Relevant - Not CRM not valid'!$R$2:$R$416,"Academic")+COUNTIFS('Relevant - In CRM not valid'!$T$2:$T$46,$A478,'Relevant - In CRM not valid'!$G$2:$G$46,"UK",'Relevant - In CRM not valid'!$M$2:$M$46,"Research",'Relevant - In CRM not valid'!$R$2:$R$46,"Academic")</f>
        <v>0</v>
      </c>
      <c r="J478" s="2">
        <f>COUNTIFS('Relevant - In CRM valid'!$T$2:$T$4699,$A478,'Relevant - In CRM valid'!$G$2:$G$4699,"UK",'Relevant - In CRM valid'!$M$2:$M$4699,"Finance")+COUNTIFS('Relevant - In CRM unknown'!$T$2:$T$253,$A478,'Relevant - In CRM unknown'!$G$2:$G$253,"UK",'Relevant - In CRM unknown'!$M$2:$M$253,"Finance")+COUNTIFS('Relevant - IN NOW CRM valid'!$T$2:$T$2328,$A478,'Relevant - IN NOW CRM valid'!$G$2:$G$2328,"UK",'Relevant - IN NOW CRM valid'!$M$2:$M$2328,"Finance")+COUNTIFS('Relevant - IN NOW CRM unknown'!$T$2:$T$1227,$A478,'Relevant - IN NOW CRM unknown'!$G$2:$G$1227,"UK",'Relevant - IN NOW CRM unknown'!$M$2:$M$1227,"Finance")+COUNTIFS('Relevant - Not CRM not valid'!$T$2:$T$416,$A478,'Relevant - Not CRM not valid'!$G$2:$G$416,"UK",'Relevant - Not CRM not valid'!$M$2:$M$416,"Finance")+COUNTIFS('Relevant - In CRM not valid'!$T$2:$T$46,$A478,'Relevant - In CRM not valid'!$G$2:$G$46,"UK",'Relevant - In CRM not valid'!$M$2:$M$46,"Finance")</f>
        <v>1</v>
      </c>
      <c r="K478" s="2">
        <f>COUNTIFS('Relevant - In CRM valid'!$T$2:$T$4699,$A478,'Relevant - In CRM valid'!$G$2:$G$4699,"UK",'Relevant - In CRM valid'!$M$2:$M$4699,"IT/Systems")+COUNTIFS('Relevant - In CRM unknown'!$T$2:$T$253,$A478,'Relevant - In CRM unknown'!$G$2:$G$253,"UK",'Relevant - In CRM unknown'!$M$2:$M$253,"IT/Systems")+COUNTIFS('Relevant - IN NOW CRM valid'!$T$2:$T$2328,$A478,'Relevant - IN NOW CRM valid'!$G$2:$G$2328,"UK",'Relevant - IN NOW CRM valid'!$M$2:$M$2328,"IT/Systems")+COUNTIFS('Relevant - IN NOW CRM unknown'!$T$2:$T$1227,$A478,'Relevant - IN NOW CRM unknown'!$G$2:$G$1227,"UK",'Relevant - IN NOW CRM unknown'!$M$2:$M$1227,"IT/Systems")+COUNTIFS('Relevant - Not CRM not valid'!$T$2:$T$416,$A478,'Relevant - Not CRM not valid'!$G$2:$G$416,"UK",'Relevant - Not CRM not valid'!$M$2:$M$416,"IT/Systems")+COUNTIFS('Relevant - In CRM not valid'!$T$2:$T$46,$A478,'Relevant - In CRM not valid'!$G$2:$G$46,"UK",'Relevant - In CRM not valid'!$M$2:$M$46,"IT/Systems")</f>
        <v>0</v>
      </c>
      <c r="L478" s="2">
        <f>COUNTIFS('Relevant - In CRM valid'!$T$2:$T$4699,$A478,'Relevant - In CRM valid'!$G$2:$G$4699,"UK",'Relevant - In CRM valid'!$M$2:$M$4699,"")+COUNTIFS('Relevant - In CRM unknown'!$T$2:$T$253,$A478,'Relevant - In CRM unknown'!$G$2:$G$253,"UK",'Relevant - In CRM unknown'!$M$2:$M$253,"")+COUNTIFS('Relevant - IN NOW CRM valid'!$T$2:$T$2328,$A478,'Relevant - IN NOW CRM valid'!$G$2:$G$2328,"UK",'Relevant - IN NOW CRM valid'!$M$2:$M$2328,"")+COUNTIFS('Relevant - IN NOW CRM unknown'!$T$2:$T$1227,$A478,'Relevant - IN NOW CRM unknown'!$G$2:$G$1227,"UK",'Relevant - IN NOW CRM unknown'!$M$2:$M$1227,"")+COUNTIFS('Relevant - Not CRM not valid'!$T$2:$T$416,$A478,'Relevant - Not CRM not valid'!$G$2:$G$416,"UK",'Relevant - Not CRM not valid'!$M$2:$M$416,"")+COUNTIFS('Relevant - In CRM not valid'!$T$2:$T$46,$A478,'Relevant - In CRM not valid'!$G$2:$G$46,"UK",'Relevant - In CRM not valid'!$M$2:$M$46,"")</f>
        <v>0</v>
      </c>
      <c r="M478" s="2">
        <f t="shared" si="14"/>
        <v>1</v>
      </c>
      <c r="N478" s="2">
        <f>COUNTIFS('Relevant - In CRM valid'!$T$2:$T$4699,$A478,'Relevant - In CRM valid'!$G$2:$G$4699,"UK",'Relevant - In CRM valid'!$Q$2:$Q$4699,"valid")+COUNTIFS('Relevant - In CRM unknown'!$T$2:$T$253,$A478,'Relevant - In CRM unknown'!$G$2:$G$253,"UK",'Relevant - In CRM unknown'!$Q$2:$Q$253,"valid")+COUNTIFS('Relevant - IN NOW CRM valid'!$T$2:$T$2328,$A478,'Relevant - IN NOW CRM valid'!$G$2:$G$2328,"UK",'Relevant - IN NOW CRM valid'!$Q$2:$Q$2328,"valid")+COUNTIFS('Relevant - IN NOW CRM unknown'!$T$2:$T$1227,$A478,'Relevant - IN NOW CRM unknown'!$G$2:$G$1227,"UK",'Relevant - IN NOW CRM unknown'!$Q$2:$Q$1227,"valid")+COUNTIFS('Relevant - Not CRM not valid'!$T$2:$T$416,$A478,'Relevant - Not CRM not valid'!$G$2:$G$416,"UK",'Relevant - Not CRM not valid'!$Q$2:$Q$416,"valid")+COUNTIFS('Relevant - In CRM not valid'!$T$2:$T$46,$A478,'Relevant - In CRM not valid'!$G$2:$G$46,"UK",'Relevant - In CRM not valid'!$Q$2:$Q$46,"valid")</f>
        <v>1</v>
      </c>
      <c r="O478" s="2" t="str">
        <f t="shared" si="15"/>
        <v>Research  IT/Systems</v>
      </c>
    </row>
    <row r="479" spans="1:15" ht="15" customHeight="1">
      <c r="A479" s="2" t="s">
        <v>1065</v>
      </c>
      <c r="B479" s="2" t="s">
        <v>1066</v>
      </c>
      <c r="C479" s="2" t="s">
        <v>1570</v>
      </c>
      <c r="D479" s="2" t="str">
        <f>IFERROR(INDEX('UK Target Institutions'!$D$2:$D$727,MATCH($A479,'UK Target Institutions'!$A$2:$A$727,0)),"")</f>
        <v>No</v>
      </c>
      <c r="E479" s="2">
        <f>COUNTIFS('Relevant - In CRM valid'!$T$2:$T$4699,$A479,'Relevant - In CRM valid'!$G$2:$G$4699,"UK")+COUNTIFS('Relevant - In CRM unknown'!$T$2:$T$253,$A479,'Relevant - In CRM unknown'!$G$2:$G$253,"UK")+COUNTIFS('Relevant - IN NOW CRM valid'!$T$2:$T$2328,$A479,'Relevant - IN NOW CRM valid'!$G$2:$G$2328,"UK")+COUNTIFS('Relevant - IN NOW CRM unknown'!$T$2:$T$1227,$A479,'Relevant - IN NOW CRM unknown'!$G$2:$G$1227,"UK")+COUNTIFS('Relevant - Not CRM not valid'!$T$2:$T$416,$A479,'Relevant - Not CRM not valid'!$G$2:$G$416,"UK")+COUNTIFS('Relevant - In CRM not valid'!$T$2:$T$46,$A479,'Relevant - In CRM not valid'!$G$2:$G$46,"UK")</f>
        <v>1</v>
      </c>
      <c r="F479" s="2">
        <f>COUNTIFS('Relevant - In CRM valid'!$T$2:$T$4699,$A479,'Relevant - In CRM valid'!$G$2:$G$4699,"UK",'Relevant - In CRM valid'!$M$2:$M$4699,"Research")+COUNTIFS('Relevant - In CRM unknown'!$T$2:$T$253,$A479,'Relevant - In CRM unknown'!$G$2:$G$253,"UK",'Relevant - In CRM unknown'!$M$2:$M$253,"Research")+COUNTIFS('Relevant - IN NOW CRM valid'!$T$2:$T$2328,$A479,'Relevant - IN NOW CRM valid'!$G$2:$G$2328,"UK",'Relevant - IN NOW CRM valid'!$M$2:$M$2328,"Research")+COUNTIFS('Relevant - IN NOW CRM unknown'!$T$2:$T$1227,$A479,'Relevant - IN NOW CRM unknown'!$G$2:$G$1227,"UK",'Relevant - IN NOW CRM unknown'!$M$2:$M$1227,"Research")+COUNTIFS('Relevant - Not CRM not valid'!$T$2:$T$416,$A479,'Relevant - Not CRM not valid'!$G$2:$G$416,"UK",'Relevant - Not CRM not valid'!$M$2:$M$416,"Research")+COUNTIFS('Relevant - In CRM not valid'!$T$2:$T$46,$A479,'Relevant - In CRM not valid'!$G$2:$G$46,"UK",'Relevant - In CRM not valid'!$M$2:$M$46,"Research")</f>
        <v>0</v>
      </c>
      <c r="G479" s="2">
        <f>COUNTIFS('Relevant - In CRM valid'!$T$2:$T$4699,$A479,'Relevant - In CRM valid'!$G$2:$G$4699,"UK",'Relevant - In CRM valid'!$M$2:$M$4699,"Research",'Relevant - In CRM valid'!$R$2:$R$4699,"Senior")+COUNTIFS('Relevant - In CRM unknown'!$T$2:$T$253,$A479,'Relevant - In CRM unknown'!$G$2:$G$253,"UK",'Relevant - In CRM unknown'!$M$2:$M$253,"Research",'Relevant - In CRM unknown'!$R$2:$R$253,"Senior")+COUNTIFS('Relevant - IN NOW CRM valid'!$T$2:$T$2328,$A479,'Relevant - IN NOW CRM valid'!$G$2:$G$2328,"UK",'Relevant - IN NOW CRM valid'!$M$2:$M$2328,"Research",'Relevant - IN NOW CRM valid'!$R$2:$R$2328,"Senior")+COUNTIFS('Relevant - IN NOW CRM unknown'!$T$2:$T$1227,$A479,'Relevant - IN NOW CRM unknown'!$G$2:$G$1227,"UK",'Relevant - IN NOW CRM unknown'!$M$2:$M$1227,"Research",'Relevant - IN NOW CRM unknown'!$R$2:$R$1227,"Senior")+COUNTIFS('Relevant - Not CRM not valid'!$T$2:$T$416,$A479,'Relevant - Not CRM not valid'!$G$2:$G$416,"UK",'Relevant - Not CRM not valid'!$M$2:$M$416,"Research",'Relevant - Not CRM not valid'!$R$2:$R$416,"Senior")+COUNTIFS('Relevant - In CRM not valid'!$T$2:$T$46,$A479,'Relevant - In CRM not valid'!$G$2:$G$46,"UK",'Relevant - In CRM not valid'!$M$2:$M$46,"Research",'Relevant - In CRM not valid'!$R$2:$R$46,"Senior")</f>
        <v>0</v>
      </c>
      <c r="H479" s="2">
        <f>COUNTIFS('Relevant - In CRM valid'!$T$2:$T$4699,$A479,'Relevant - In CRM valid'!$G$2:$G$4699,"UK",'Relevant - In CRM valid'!$M$2:$M$4699,"Research",'Relevant - In CRM valid'!$R$2:$R$4699,"Operational")+COUNTIFS('Relevant - In CRM unknown'!$T$2:$T$253,$A479,'Relevant - In CRM unknown'!$G$2:$G$253,"UK",'Relevant - In CRM unknown'!$M$2:$M$253,"Research",'Relevant - In CRM unknown'!$R$2:$R$253,"Operational")+COUNTIFS('Relevant - IN NOW CRM valid'!$T$2:$T$2328,$A479,'Relevant - IN NOW CRM valid'!$G$2:$G$2328,"UK",'Relevant - IN NOW CRM valid'!$M$2:$M$2328,"Research",'Relevant - IN NOW CRM valid'!$R$2:$R$2328,"Operational")+COUNTIFS('Relevant - IN NOW CRM unknown'!$T$2:$T$1227,$A479,'Relevant - IN NOW CRM unknown'!$G$2:$G$1227,"UK",'Relevant - IN NOW CRM unknown'!$M$2:$M$1227,"Research",'Relevant - IN NOW CRM unknown'!$R$2:$R$1227,"Operational")+COUNTIFS('Relevant - Not CRM not valid'!$T$2:$T$416,$A479,'Relevant - Not CRM not valid'!$G$2:$G$416,"UK",'Relevant - Not CRM not valid'!$M$2:$M$416,"Research",'Relevant - Not CRM not valid'!$R$2:$R$416,"Operational")+COUNTIFS('Relevant - In CRM not valid'!$T$2:$T$46,$A479,'Relevant - In CRM not valid'!$G$2:$G$46,"UK",'Relevant - In CRM not valid'!$M$2:$M$46,"Research",'Relevant - In CRM not valid'!$R$2:$R$46,"Operational")</f>
        <v>0</v>
      </c>
      <c r="I479" s="2">
        <f>COUNTIFS('Relevant - In CRM valid'!$T$2:$T$4699,$A479,'Relevant - In CRM valid'!$G$2:$G$4699,"UK",'Relevant - In CRM valid'!$M$2:$M$4699,"Research",'Relevant - In CRM valid'!$R$2:$R$4699,"Academic")+COUNTIFS('Relevant - In CRM unknown'!$T$2:$T$253,$A479,'Relevant - In CRM unknown'!$G$2:$G$253,"UK",'Relevant - In CRM unknown'!$M$2:$M$253,"Research",'Relevant - In CRM unknown'!$R$2:$R$253,"Academic")+COUNTIFS('Relevant - IN NOW CRM valid'!$T$2:$T$2328,$A479,'Relevant - IN NOW CRM valid'!$G$2:$G$2328,"UK",'Relevant - IN NOW CRM valid'!$M$2:$M$2328,"Research",'Relevant - IN NOW CRM valid'!$R$2:$R$2328,"Academic")+COUNTIFS('Relevant - IN NOW CRM unknown'!$T$2:$T$1227,$A479,'Relevant - IN NOW CRM unknown'!$G$2:$G$1227,"UK",'Relevant - IN NOW CRM unknown'!$M$2:$M$1227,"Research",'Relevant - IN NOW CRM unknown'!$R$2:$R$1227,"Academic")+COUNTIFS('Relevant - Not CRM not valid'!$T$2:$T$416,$A479,'Relevant - Not CRM not valid'!$G$2:$G$416,"UK",'Relevant - Not CRM not valid'!$M$2:$M$416,"Research",'Relevant - Not CRM not valid'!$R$2:$R$416,"Academic")+COUNTIFS('Relevant - In CRM not valid'!$T$2:$T$46,$A479,'Relevant - In CRM not valid'!$G$2:$G$46,"UK",'Relevant - In CRM not valid'!$M$2:$M$46,"Research",'Relevant - In CRM not valid'!$R$2:$R$46,"Academic")</f>
        <v>0</v>
      </c>
      <c r="J479" s="2">
        <f>COUNTIFS('Relevant - In CRM valid'!$T$2:$T$4699,$A479,'Relevant - In CRM valid'!$G$2:$G$4699,"UK",'Relevant - In CRM valid'!$M$2:$M$4699,"Finance")+COUNTIFS('Relevant - In CRM unknown'!$T$2:$T$253,$A479,'Relevant - In CRM unknown'!$G$2:$G$253,"UK",'Relevant - In CRM unknown'!$M$2:$M$253,"Finance")+COUNTIFS('Relevant - IN NOW CRM valid'!$T$2:$T$2328,$A479,'Relevant - IN NOW CRM valid'!$G$2:$G$2328,"UK",'Relevant - IN NOW CRM valid'!$M$2:$M$2328,"Finance")+COUNTIFS('Relevant - IN NOW CRM unknown'!$T$2:$T$1227,$A479,'Relevant - IN NOW CRM unknown'!$G$2:$G$1227,"UK",'Relevant - IN NOW CRM unknown'!$M$2:$M$1227,"Finance")+COUNTIFS('Relevant - Not CRM not valid'!$T$2:$T$416,$A479,'Relevant - Not CRM not valid'!$G$2:$G$416,"UK",'Relevant - Not CRM not valid'!$M$2:$M$416,"Finance")+COUNTIFS('Relevant - In CRM not valid'!$T$2:$T$46,$A479,'Relevant - In CRM not valid'!$G$2:$G$46,"UK",'Relevant - In CRM not valid'!$M$2:$M$46,"Finance")</f>
        <v>1</v>
      </c>
      <c r="K479" s="2">
        <f>COUNTIFS('Relevant - In CRM valid'!$T$2:$T$4699,$A479,'Relevant - In CRM valid'!$G$2:$G$4699,"UK",'Relevant - In CRM valid'!$M$2:$M$4699,"IT/Systems")+COUNTIFS('Relevant - In CRM unknown'!$T$2:$T$253,$A479,'Relevant - In CRM unknown'!$G$2:$G$253,"UK",'Relevant - In CRM unknown'!$M$2:$M$253,"IT/Systems")+COUNTIFS('Relevant - IN NOW CRM valid'!$T$2:$T$2328,$A479,'Relevant - IN NOW CRM valid'!$G$2:$G$2328,"UK",'Relevant - IN NOW CRM valid'!$M$2:$M$2328,"IT/Systems")+COUNTIFS('Relevant - IN NOW CRM unknown'!$T$2:$T$1227,$A479,'Relevant - IN NOW CRM unknown'!$G$2:$G$1227,"UK",'Relevant - IN NOW CRM unknown'!$M$2:$M$1227,"IT/Systems")+COUNTIFS('Relevant - Not CRM not valid'!$T$2:$T$416,$A479,'Relevant - Not CRM not valid'!$G$2:$G$416,"UK",'Relevant - Not CRM not valid'!$M$2:$M$416,"IT/Systems")+COUNTIFS('Relevant - In CRM not valid'!$T$2:$T$46,$A479,'Relevant - In CRM not valid'!$G$2:$G$46,"UK",'Relevant - In CRM not valid'!$M$2:$M$46,"IT/Systems")</f>
        <v>0</v>
      </c>
      <c r="L479" s="2">
        <f>COUNTIFS('Relevant - In CRM valid'!$T$2:$T$4699,$A479,'Relevant - In CRM valid'!$G$2:$G$4699,"UK",'Relevant - In CRM valid'!$M$2:$M$4699,"")+COUNTIFS('Relevant - In CRM unknown'!$T$2:$T$253,$A479,'Relevant - In CRM unknown'!$G$2:$G$253,"UK",'Relevant - In CRM unknown'!$M$2:$M$253,"")+COUNTIFS('Relevant - IN NOW CRM valid'!$T$2:$T$2328,$A479,'Relevant - IN NOW CRM valid'!$G$2:$G$2328,"UK",'Relevant - IN NOW CRM valid'!$M$2:$M$2328,"")+COUNTIFS('Relevant - IN NOW CRM unknown'!$T$2:$T$1227,$A479,'Relevant - IN NOW CRM unknown'!$G$2:$G$1227,"UK",'Relevant - IN NOW CRM unknown'!$M$2:$M$1227,"")+COUNTIFS('Relevant - Not CRM not valid'!$T$2:$T$416,$A479,'Relevant - Not CRM not valid'!$G$2:$G$416,"UK",'Relevant - Not CRM not valid'!$M$2:$M$416,"")+COUNTIFS('Relevant - In CRM not valid'!$T$2:$T$46,$A479,'Relevant - In CRM not valid'!$G$2:$G$46,"UK",'Relevant - In CRM not valid'!$M$2:$M$46,"")</f>
        <v>0</v>
      </c>
      <c r="M479" s="2">
        <f t="shared" si="14"/>
        <v>1</v>
      </c>
      <c r="N479" s="2">
        <f>COUNTIFS('Relevant - In CRM valid'!$T$2:$T$4699,$A479,'Relevant - In CRM valid'!$G$2:$G$4699,"UK",'Relevant - In CRM valid'!$Q$2:$Q$4699,"valid")+COUNTIFS('Relevant - In CRM unknown'!$T$2:$T$253,$A479,'Relevant - In CRM unknown'!$G$2:$G$253,"UK",'Relevant - In CRM unknown'!$Q$2:$Q$253,"valid")+COUNTIFS('Relevant - IN NOW CRM valid'!$T$2:$T$2328,$A479,'Relevant - IN NOW CRM valid'!$G$2:$G$2328,"UK",'Relevant - IN NOW CRM valid'!$Q$2:$Q$2328,"valid")+COUNTIFS('Relevant - IN NOW CRM unknown'!$T$2:$T$1227,$A479,'Relevant - IN NOW CRM unknown'!$G$2:$G$1227,"UK",'Relevant - IN NOW CRM unknown'!$Q$2:$Q$1227,"valid")+COUNTIFS('Relevant - Not CRM not valid'!$T$2:$T$416,$A479,'Relevant - Not CRM not valid'!$G$2:$G$416,"UK",'Relevant - Not CRM not valid'!$Q$2:$Q$416,"valid")+COUNTIFS('Relevant - In CRM not valid'!$T$2:$T$46,$A479,'Relevant - In CRM not valid'!$G$2:$G$46,"UK",'Relevant - In CRM not valid'!$Q$2:$Q$46,"valid")</f>
        <v>1</v>
      </c>
      <c r="O479" s="2" t="str">
        <f t="shared" si="15"/>
        <v>Research  IT/Systems</v>
      </c>
    </row>
    <row r="480" spans="1:15" ht="15" customHeight="1">
      <c r="A480" s="2" t="s">
        <v>1067</v>
      </c>
      <c r="B480" s="2" t="s">
        <v>1068</v>
      </c>
      <c r="C480" s="2" t="s">
        <v>1570</v>
      </c>
      <c r="D480" s="2" t="str">
        <f>IFERROR(INDEX('UK Target Institutions'!$D$2:$D$727,MATCH($A480,'UK Target Institutions'!$A$2:$A$727,0)),"")</f>
        <v>No</v>
      </c>
      <c r="E480" s="2">
        <f>COUNTIFS('Relevant - In CRM valid'!$T$2:$T$4699,$A480,'Relevant - In CRM valid'!$G$2:$G$4699,"UK")+COUNTIFS('Relevant - In CRM unknown'!$T$2:$T$253,$A480,'Relevant - In CRM unknown'!$G$2:$G$253,"UK")+COUNTIFS('Relevant - IN NOW CRM valid'!$T$2:$T$2328,$A480,'Relevant - IN NOW CRM valid'!$G$2:$G$2328,"UK")+COUNTIFS('Relevant - IN NOW CRM unknown'!$T$2:$T$1227,$A480,'Relevant - IN NOW CRM unknown'!$G$2:$G$1227,"UK")+COUNTIFS('Relevant - Not CRM not valid'!$T$2:$T$416,$A480,'Relevant - Not CRM not valid'!$G$2:$G$416,"UK")+COUNTIFS('Relevant - In CRM not valid'!$T$2:$T$46,$A480,'Relevant - In CRM not valid'!$G$2:$G$46,"UK")</f>
        <v>1</v>
      </c>
      <c r="F480" s="2">
        <f>COUNTIFS('Relevant - In CRM valid'!$T$2:$T$4699,$A480,'Relevant - In CRM valid'!$G$2:$G$4699,"UK",'Relevant - In CRM valid'!$M$2:$M$4699,"Research")+COUNTIFS('Relevant - In CRM unknown'!$T$2:$T$253,$A480,'Relevant - In CRM unknown'!$G$2:$G$253,"UK",'Relevant - In CRM unknown'!$M$2:$M$253,"Research")+COUNTIFS('Relevant - IN NOW CRM valid'!$T$2:$T$2328,$A480,'Relevant - IN NOW CRM valid'!$G$2:$G$2328,"UK",'Relevant - IN NOW CRM valid'!$M$2:$M$2328,"Research")+COUNTIFS('Relevant - IN NOW CRM unknown'!$T$2:$T$1227,$A480,'Relevant - IN NOW CRM unknown'!$G$2:$G$1227,"UK",'Relevant - IN NOW CRM unknown'!$M$2:$M$1227,"Research")+COUNTIFS('Relevant - Not CRM not valid'!$T$2:$T$416,$A480,'Relevant - Not CRM not valid'!$G$2:$G$416,"UK",'Relevant - Not CRM not valid'!$M$2:$M$416,"Research")+COUNTIFS('Relevant - In CRM not valid'!$T$2:$T$46,$A480,'Relevant - In CRM not valid'!$G$2:$G$46,"UK",'Relevant - In CRM not valid'!$M$2:$M$46,"Research")</f>
        <v>0</v>
      </c>
      <c r="G480" s="2">
        <f>COUNTIFS('Relevant - In CRM valid'!$T$2:$T$4699,$A480,'Relevant - In CRM valid'!$G$2:$G$4699,"UK",'Relevant - In CRM valid'!$M$2:$M$4699,"Research",'Relevant - In CRM valid'!$R$2:$R$4699,"Senior")+COUNTIFS('Relevant - In CRM unknown'!$T$2:$T$253,$A480,'Relevant - In CRM unknown'!$G$2:$G$253,"UK",'Relevant - In CRM unknown'!$M$2:$M$253,"Research",'Relevant - In CRM unknown'!$R$2:$R$253,"Senior")+COUNTIFS('Relevant - IN NOW CRM valid'!$T$2:$T$2328,$A480,'Relevant - IN NOW CRM valid'!$G$2:$G$2328,"UK",'Relevant - IN NOW CRM valid'!$M$2:$M$2328,"Research",'Relevant - IN NOW CRM valid'!$R$2:$R$2328,"Senior")+COUNTIFS('Relevant - IN NOW CRM unknown'!$T$2:$T$1227,$A480,'Relevant - IN NOW CRM unknown'!$G$2:$G$1227,"UK",'Relevant - IN NOW CRM unknown'!$M$2:$M$1227,"Research",'Relevant - IN NOW CRM unknown'!$R$2:$R$1227,"Senior")+COUNTIFS('Relevant - Not CRM not valid'!$T$2:$T$416,$A480,'Relevant - Not CRM not valid'!$G$2:$G$416,"UK",'Relevant - Not CRM not valid'!$M$2:$M$416,"Research",'Relevant - Not CRM not valid'!$R$2:$R$416,"Senior")+COUNTIFS('Relevant - In CRM not valid'!$T$2:$T$46,$A480,'Relevant - In CRM not valid'!$G$2:$G$46,"UK",'Relevant - In CRM not valid'!$M$2:$M$46,"Research",'Relevant - In CRM not valid'!$R$2:$R$46,"Senior")</f>
        <v>0</v>
      </c>
      <c r="H480" s="2">
        <f>COUNTIFS('Relevant - In CRM valid'!$T$2:$T$4699,$A480,'Relevant - In CRM valid'!$G$2:$G$4699,"UK",'Relevant - In CRM valid'!$M$2:$M$4699,"Research",'Relevant - In CRM valid'!$R$2:$R$4699,"Operational")+COUNTIFS('Relevant - In CRM unknown'!$T$2:$T$253,$A480,'Relevant - In CRM unknown'!$G$2:$G$253,"UK",'Relevant - In CRM unknown'!$M$2:$M$253,"Research",'Relevant - In CRM unknown'!$R$2:$R$253,"Operational")+COUNTIFS('Relevant - IN NOW CRM valid'!$T$2:$T$2328,$A480,'Relevant - IN NOW CRM valid'!$G$2:$G$2328,"UK",'Relevant - IN NOW CRM valid'!$M$2:$M$2328,"Research",'Relevant - IN NOW CRM valid'!$R$2:$R$2328,"Operational")+COUNTIFS('Relevant - IN NOW CRM unknown'!$T$2:$T$1227,$A480,'Relevant - IN NOW CRM unknown'!$G$2:$G$1227,"UK",'Relevant - IN NOW CRM unknown'!$M$2:$M$1227,"Research",'Relevant - IN NOW CRM unknown'!$R$2:$R$1227,"Operational")+COUNTIFS('Relevant - Not CRM not valid'!$T$2:$T$416,$A480,'Relevant - Not CRM not valid'!$G$2:$G$416,"UK",'Relevant - Not CRM not valid'!$M$2:$M$416,"Research",'Relevant - Not CRM not valid'!$R$2:$R$416,"Operational")+COUNTIFS('Relevant - In CRM not valid'!$T$2:$T$46,$A480,'Relevant - In CRM not valid'!$G$2:$G$46,"UK",'Relevant - In CRM not valid'!$M$2:$M$46,"Research",'Relevant - In CRM not valid'!$R$2:$R$46,"Operational")</f>
        <v>0</v>
      </c>
      <c r="I480" s="2">
        <f>COUNTIFS('Relevant - In CRM valid'!$T$2:$T$4699,$A480,'Relevant - In CRM valid'!$G$2:$G$4699,"UK",'Relevant - In CRM valid'!$M$2:$M$4699,"Research",'Relevant - In CRM valid'!$R$2:$R$4699,"Academic")+COUNTIFS('Relevant - In CRM unknown'!$T$2:$T$253,$A480,'Relevant - In CRM unknown'!$G$2:$G$253,"UK",'Relevant - In CRM unknown'!$M$2:$M$253,"Research",'Relevant - In CRM unknown'!$R$2:$R$253,"Academic")+COUNTIFS('Relevant - IN NOW CRM valid'!$T$2:$T$2328,$A480,'Relevant - IN NOW CRM valid'!$G$2:$G$2328,"UK",'Relevant - IN NOW CRM valid'!$M$2:$M$2328,"Research",'Relevant - IN NOW CRM valid'!$R$2:$R$2328,"Academic")+COUNTIFS('Relevant - IN NOW CRM unknown'!$T$2:$T$1227,$A480,'Relevant - IN NOW CRM unknown'!$G$2:$G$1227,"UK",'Relevant - IN NOW CRM unknown'!$M$2:$M$1227,"Research",'Relevant - IN NOW CRM unknown'!$R$2:$R$1227,"Academic")+COUNTIFS('Relevant - Not CRM not valid'!$T$2:$T$416,$A480,'Relevant - Not CRM not valid'!$G$2:$G$416,"UK",'Relevant - Not CRM not valid'!$M$2:$M$416,"Research",'Relevant - Not CRM not valid'!$R$2:$R$416,"Academic")+COUNTIFS('Relevant - In CRM not valid'!$T$2:$T$46,$A480,'Relevant - In CRM not valid'!$G$2:$G$46,"UK",'Relevant - In CRM not valid'!$M$2:$M$46,"Research",'Relevant - In CRM not valid'!$R$2:$R$46,"Academic")</f>
        <v>0</v>
      </c>
      <c r="J480" s="2">
        <f>COUNTIFS('Relevant - In CRM valid'!$T$2:$T$4699,$A480,'Relevant - In CRM valid'!$G$2:$G$4699,"UK",'Relevant - In CRM valid'!$M$2:$M$4699,"Finance")+COUNTIFS('Relevant - In CRM unknown'!$T$2:$T$253,$A480,'Relevant - In CRM unknown'!$G$2:$G$253,"UK",'Relevant - In CRM unknown'!$M$2:$M$253,"Finance")+COUNTIFS('Relevant - IN NOW CRM valid'!$T$2:$T$2328,$A480,'Relevant - IN NOW CRM valid'!$G$2:$G$2328,"UK",'Relevant - IN NOW CRM valid'!$M$2:$M$2328,"Finance")+COUNTIFS('Relevant - IN NOW CRM unknown'!$T$2:$T$1227,$A480,'Relevant - IN NOW CRM unknown'!$G$2:$G$1227,"UK",'Relevant - IN NOW CRM unknown'!$M$2:$M$1227,"Finance")+COUNTIFS('Relevant - Not CRM not valid'!$T$2:$T$416,$A480,'Relevant - Not CRM not valid'!$G$2:$G$416,"UK",'Relevant - Not CRM not valid'!$M$2:$M$416,"Finance")+COUNTIFS('Relevant - In CRM not valid'!$T$2:$T$46,$A480,'Relevant - In CRM not valid'!$G$2:$G$46,"UK",'Relevant - In CRM not valid'!$M$2:$M$46,"Finance")</f>
        <v>1</v>
      </c>
      <c r="K480" s="2">
        <f>COUNTIFS('Relevant - In CRM valid'!$T$2:$T$4699,$A480,'Relevant - In CRM valid'!$G$2:$G$4699,"UK",'Relevant - In CRM valid'!$M$2:$M$4699,"IT/Systems")+COUNTIFS('Relevant - In CRM unknown'!$T$2:$T$253,$A480,'Relevant - In CRM unknown'!$G$2:$G$253,"UK",'Relevant - In CRM unknown'!$M$2:$M$253,"IT/Systems")+COUNTIFS('Relevant - IN NOW CRM valid'!$T$2:$T$2328,$A480,'Relevant - IN NOW CRM valid'!$G$2:$G$2328,"UK",'Relevant - IN NOW CRM valid'!$M$2:$M$2328,"IT/Systems")+COUNTIFS('Relevant - IN NOW CRM unknown'!$T$2:$T$1227,$A480,'Relevant - IN NOW CRM unknown'!$G$2:$G$1227,"UK",'Relevant - IN NOW CRM unknown'!$M$2:$M$1227,"IT/Systems")+COUNTIFS('Relevant - Not CRM not valid'!$T$2:$T$416,$A480,'Relevant - Not CRM not valid'!$G$2:$G$416,"UK",'Relevant - Not CRM not valid'!$M$2:$M$416,"IT/Systems")+COUNTIFS('Relevant - In CRM not valid'!$T$2:$T$46,$A480,'Relevant - In CRM not valid'!$G$2:$G$46,"UK",'Relevant - In CRM not valid'!$M$2:$M$46,"IT/Systems")</f>
        <v>0</v>
      </c>
      <c r="L480" s="2">
        <f>COUNTIFS('Relevant - In CRM valid'!$T$2:$T$4699,$A480,'Relevant - In CRM valid'!$G$2:$G$4699,"UK",'Relevant - In CRM valid'!$M$2:$M$4699,"")+COUNTIFS('Relevant - In CRM unknown'!$T$2:$T$253,$A480,'Relevant - In CRM unknown'!$G$2:$G$253,"UK",'Relevant - In CRM unknown'!$M$2:$M$253,"")+COUNTIFS('Relevant - IN NOW CRM valid'!$T$2:$T$2328,$A480,'Relevant - IN NOW CRM valid'!$G$2:$G$2328,"UK",'Relevant - IN NOW CRM valid'!$M$2:$M$2328,"")+COUNTIFS('Relevant - IN NOW CRM unknown'!$T$2:$T$1227,$A480,'Relevant - IN NOW CRM unknown'!$G$2:$G$1227,"UK",'Relevant - IN NOW CRM unknown'!$M$2:$M$1227,"")+COUNTIFS('Relevant - Not CRM not valid'!$T$2:$T$416,$A480,'Relevant - Not CRM not valid'!$G$2:$G$416,"UK",'Relevant - Not CRM not valid'!$M$2:$M$416,"")+COUNTIFS('Relevant - In CRM not valid'!$T$2:$T$46,$A480,'Relevant - In CRM not valid'!$G$2:$G$46,"UK",'Relevant - In CRM not valid'!$M$2:$M$46,"")</f>
        <v>0</v>
      </c>
      <c r="M480" s="2">
        <f t="shared" si="14"/>
        <v>1</v>
      </c>
      <c r="N480" s="2">
        <f>COUNTIFS('Relevant - In CRM valid'!$T$2:$T$4699,$A480,'Relevant - In CRM valid'!$G$2:$G$4699,"UK",'Relevant - In CRM valid'!$Q$2:$Q$4699,"valid")+COUNTIFS('Relevant - In CRM unknown'!$T$2:$T$253,$A480,'Relevant - In CRM unknown'!$G$2:$G$253,"UK",'Relevant - In CRM unknown'!$Q$2:$Q$253,"valid")+COUNTIFS('Relevant - IN NOW CRM valid'!$T$2:$T$2328,$A480,'Relevant - IN NOW CRM valid'!$G$2:$G$2328,"UK",'Relevant - IN NOW CRM valid'!$Q$2:$Q$2328,"valid")+COUNTIFS('Relevant - IN NOW CRM unknown'!$T$2:$T$1227,$A480,'Relevant - IN NOW CRM unknown'!$G$2:$G$1227,"UK",'Relevant - IN NOW CRM unknown'!$Q$2:$Q$1227,"valid")+COUNTIFS('Relevant - Not CRM not valid'!$T$2:$T$416,$A480,'Relevant - Not CRM not valid'!$G$2:$G$416,"UK",'Relevant - Not CRM not valid'!$Q$2:$Q$416,"valid")+COUNTIFS('Relevant - In CRM not valid'!$T$2:$T$46,$A480,'Relevant - In CRM not valid'!$G$2:$G$46,"UK",'Relevant - In CRM not valid'!$Q$2:$Q$46,"valid")</f>
        <v>1</v>
      </c>
      <c r="O480" s="2" t="str">
        <f t="shared" si="15"/>
        <v>Research  IT/Systems</v>
      </c>
    </row>
    <row r="481" spans="1:15" ht="15" customHeight="1">
      <c r="A481" s="2" t="s">
        <v>1069</v>
      </c>
      <c r="B481" s="2" t="s">
        <v>1070</v>
      </c>
      <c r="C481" s="2" t="s">
        <v>525</v>
      </c>
      <c r="D481" s="2" t="str">
        <f>IFERROR(INDEX('UK Target Institutions'!$D$2:$D$727,MATCH($A481,'UK Target Institutions'!$A$2:$A$727,0)),"")</f>
        <v>No</v>
      </c>
      <c r="E481" s="2">
        <f>COUNTIFS('Relevant - In CRM valid'!$T$2:$T$4699,$A481,'Relevant - In CRM valid'!$G$2:$G$4699,"UK")+COUNTIFS('Relevant - In CRM unknown'!$T$2:$T$253,$A481,'Relevant - In CRM unknown'!$G$2:$G$253,"UK")+COUNTIFS('Relevant - IN NOW CRM valid'!$T$2:$T$2328,$A481,'Relevant - IN NOW CRM valid'!$G$2:$G$2328,"UK")+COUNTIFS('Relevant - IN NOW CRM unknown'!$T$2:$T$1227,$A481,'Relevant - IN NOW CRM unknown'!$G$2:$G$1227,"UK")+COUNTIFS('Relevant - Not CRM not valid'!$T$2:$T$416,$A481,'Relevant - Not CRM not valid'!$G$2:$G$416,"UK")+COUNTIFS('Relevant - In CRM not valid'!$T$2:$T$46,$A481,'Relevant - In CRM not valid'!$G$2:$G$46,"UK")</f>
        <v>1</v>
      </c>
      <c r="F481" s="2">
        <f>COUNTIFS('Relevant - In CRM valid'!$T$2:$T$4699,$A481,'Relevant - In CRM valid'!$G$2:$G$4699,"UK",'Relevant - In CRM valid'!$M$2:$M$4699,"Research")+COUNTIFS('Relevant - In CRM unknown'!$T$2:$T$253,$A481,'Relevant - In CRM unknown'!$G$2:$G$253,"UK",'Relevant - In CRM unknown'!$M$2:$M$253,"Research")+COUNTIFS('Relevant - IN NOW CRM valid'!$T$2:$T$2328,$A481,'Relevant - IN NOW CRM valid'!$G$2:$G$2328,"UK",'Relevant - IN NOW CRM valid'!$M$2:$M$2328,"Research")+COUNTIFS('Relevant - IN NOW CRM unknown'!$T$2:$T$1227,$A481,'Relevant - IN NOW CRM unknown'!$G$2:$G$1227,"UK",'Relevant - IN NOW CRM unknown'!$M$2:$M$1227,"Research")+COUNTIFS('Relevant - Not CRM not valid'!$T$2:$T$416,$A481,'Relevant - Not CRM not valid'!$G$2:$G$416,"UK",'Relevant - Not CRM not valid'!$M$2:$M$416,"Research")+COUNTIFS('Relevant - In CRM not valid'!$T$2:$T$46,$A481,'Relevant - In CRM not valid'!$G$2:$G$46,"UK",'Relevant - In CRM not valid'!$M$2:$M$46,"Research")</f>
        <v>0</v>
      </c>
      <c r="G481" s="2">
        <f>COUNTIFS('Relevant - In CRM valid'!$T$2:$T$4699,$A481,'Relevant - In CRM valid'!$G$2:$G$4699,"UK",'Relevant - In CRM valid'!$M$2:$M$4699,"Research",'Relevant - In CRM valid'!$R$2:$R$4699,"Senior")+COUNTIFS('Relevant - In CRM unknown'!$T$2:$T$253,$A481,'Relevant - In CRM unknown'!$G$2:$G$253,"UK",'Relevant - In CRM unknown'!$M$2:$M$253,"Research",'Relevant - In CRM unknown'!$R$2:$R$253,"Senior")+COUNTIFS('Relevant - IN NOW CRM valid'!$T$2:$T$2328,$A481,'Relevant - IN NOW CRM valid'!$G$2:$G$2328,"UK",'Relevant - IN NOW CRM valid'!$M$2:$M$2328,"Research",'Relevant - IN NOW CRM valid'!$R$2:$R$2328,"Senior")+COUNTIFS('Relevant - IN NOW CRM unknown'!$T$2:$T$1227,$A481,'Relevant - IN NOW CRM unknown'!$G$2:$G$1227,"UK",'Relevant - IN NOW CRM unknown'!$M$2:$M$1227,"Research",'Relevant - IN NOW CRM unknown'!$R$2:$R$1227,"Senior")+COUNTIFS('Relevant - Not CRM not valid'!$T$2:$T$416,$A481,'Relevant - Not CRM not valid'!$G$2:$G$416,"UK",'Relevant - Not CRM not valid'!$M$2:$M$416,"Research",'Relevant - Not CRM not valid'!$R$2:$R$416,"Senior")+COUNTIFS('Relevant - In CRM not valid'!$T$2:$T$46,$A481,'Relevant - In CRM not valid'!$G$2:$G$46,"UK",'Relevant - In CRM not valid'!$M$2:$M$46,"Research",'Relevant - In CRM not valid'!$R$2:$R$46,"Senior")</f>
        <v>0</v>
      </c>
      <c r="H481" s="2">
        <f>COUNTIFS('Relevant - In CRM valid'!$T$2:$T$4699,$A481,'Relevant - In CRM valid'!$G$2:$G$4699,"UK",'Relevant - In CRM valid'!$M$2:$M$4699,"Research",'Relevant - In CRM valid'!$R$2:$R$4699,"Operational")+COUNTIFS('Relevant - In CRM unknown'!$T$2:$T$253,$A481,'Relevant - In CRM unknown'!$G$2:$G$253,"UK",'Relevant - In CRM unknown'!$M$2:$M$253,"Research",'Relevant - In CRM unknown'!$R$2:$R$253,"Operational")+COUNTIFS('Relevant - IN NOW CRM valid'!$T$2:$T$2328,$A481,'Relevant - IN NOW CRM valid'!$G$2:$G$2328,"UK",'Relevant - IN NOW CRM valid'!$M$2:$M$2328,"Research",'Relevant - IN NOW CRM valid'!$R$2:$R$2328,"Operational")+COUNTIFS('Relevant - IN NOW CRM unknown'!$T$2:$T$1227,$A481,'Relevant - IN NOW CRM unknown'!$G$2:$G$1227,"UK",'Relevant - IN NOW CRM unknown'!$M$2:$M$1227,"Research",'Relevant - IN NOW CRM unknown'!$R$2:$R$1227,"Operational")+COUNTIFS('Relevant - Not CRM not valid'!$T$2:$T$416,$A481,'Relevant - Not CRM not valid'!$G$2:$G$416,"UK",'Relevant - Not CRM not valid'!$M$2:$M$416,"Research",'Relevant - Not CRM not valid'!$R$2:$R$416,"Operational")+COUNTIFS('Relevant - In CRM not valid'!$T$2:$T$46,$A481,'Relevant - In CRM not valid'!$G$2:$G$46,"UK",'Relevant - In CRM not valid'!$M$2:$M$46,"Research",'Relevant - In CRM not valid'!$R$2:$R$46,"Operational")</f>
        <v>0</v>
      </c>
      <c r="I481" s="2">
        <f>COUNTIFS('Relevant - In CRM valid'!$T$2:$T$4699,$A481,'Relevant - In CRM valid'!$G$2:$G$4699,"UK",'Relevant - In CRM valid'!$M$2:$M$4699,"Research",'Relevant - In CRM valid'!$R$2:$R$4699,"Academic")+COUNTIFS('Relevant - In CRM unknown'!$T$2:$T$253,$A481,'Relevant - In CRM unknown'!$G$2:$G$253,"UK",'Relevant - In CRM unknown'!$M$2:$M$253,"Research",'Relevant - In CRM unknown'!$R$2:$R$253,"Academic")+COUNTIFS('Relevant - IN NOW CRM valid'!$T$2:$T$2328,$A481,'Relevant - IN NOW CRM valid'!$G$2:$G$2328,"UK",'Relevant - IN NOW CRM valid'!$M$2:$M$2328,"Research",'Relevant - IN NOW CRM valid'!$R$2:$R$2328,"Academic")+COUNTIFS('Relevant - IN NOW CRM unknown'!$T$2:$T$1227,$A481,'Relevant - IN NOW CRM unknown'!$G$2:$G$1227,"UK",'Relevant - IN NOW CRM unknown'!$M$2:$M$1227,"Research",'Relevant - IN NOW CRM unknown'!$R$2:$R$1227,"Academic")+COUNTIFS('Relevant - Not CRM not valid'!$T$2:$T$416,$A481,'Relevant - Not CRM not valid'!$G$2:$G$416,"UK",'Relevant - Not CRM not valid'!$M$2:$M$416,"Research",'Relevant - Not CRM not valid'!$R$2:$R$416,"Academic")+COUNTIFS('Relevant - In CRM not valid'!$T$2:$T$46,$A481,'Relevant - In CRM not valid'!$G$2:$G$46,"UK",'Relevant - In CRM not valid'!$M$2:$M$46,"Research",'Relevant - In CRM not valid'!$R$2:$R$46,"Academic")</f>
        <v>0</v>
      </c>
      <c r="J481" s="2">
        <f>COUNTIFS('Relevant - In CRM valid'!$T$2:$T$4699,$A481,'Relevant - In CRM valid'!$G$2:$G$4699,"UK",'Relevant - In CRM valid'!$M$2:$M$4699,"Finance")+COUNTIFS('Relevant - In CRM unknown'!$T$2:$T$253,$A481,'Relevant - In CRM unknown'!$G$2:$G$253,"UK",'Relevant - In CRM unknown'!$M$2:$M$253,"Finance")+COUNTIFS('Relevant - IN NOW CRM valid'!$T$2:$T$2328,$A481,'Relevant - IN NOW CRM valid'!$G$2:$G$2328,"UK",'Relevant - IN NOW CRM valid'!$M$2:$M$2328,"Finance")+COUNTIFS('Relevant - IN NOW CRM unknown'!$T$2:$T$1227,$A481,'Relevant - IN NOW CRM unknown'!$G$2:$G$1227,"UK",'Relevant - IN NOW CRM unknown'!$M$2:$M$1227,"Finance")+COUNTIFS('Relevant - Not CRM not valid'!$T$2:$T$416,$A481,'Relevant - Not CRM not valid'!$G$2:$G$416,"UK",'Relevant - Not CRM not valid'!$M$2:$M$416,"Finance")+COUNTIFS('Relevant - In CRM not valid'!$T$2:$T$46,$A481,'Relevant - In CRM not valid'!$G$2:$G$46,"UK",'Relevant - In CRM not valid'!$M$2:$M$46,"Finance")</f>
        <v>1</v>
      </c>
      <c r="K481" s="2">
        <f>COUNTIFS('Relevant - In CRM valid'!$T$2:$T$4699,$A481,'Relevant - In CRM valid'!$G$2:$G$4699,"UK",'Relevant - In CRM valid'!$M$2:$M$4699,"IT/Systems")+COUNTIFS('Relevant - In CRM unknown'!$T$2:$T$253,$A481,'Relevant - In CRM unknown'!$G$2:$G$253,"UK",'Relevant - In CRM unknown'!$M$2:$M$253,"IT/Systems")+COUNTIFS('Relevant - IN NOW CRM valid'!$T$2:$T$2328,$A481,'Relevant - IN NOW CRM valid'!$G$2:$G$2328,"UK",'Relevant - IN NOW CRM valid'!$M$2:$M$2328,"IT/Systems")+COUNTIFS('Relevant - IN NOW CRM unknown'!$T$2:$T$1227,$A481,'Relevant - IN NOW CRM unknown'!$G$2:$G$1227,"UK",'Relevant - IN NOW CRM unknown'!$M$2:$M$1227,"IT/Systems")+COUNTIFS('Relevant - Not CRM not valid'!$T$2:$T$416,$A481,'Relevant - Not CRM not valid'!$G$2:$G$416,"UK",'Relevant - Not CRM not valid'!$M$2:$M$416,"IT/Systems")+COUNTIFS('Relevant - In CRM not valid'!$T$2:$T$46,$A481,'Relevant - In CRM not valid'!$G$2:$G$46,"UK",'Relevant - In CRM not valid'!$M$2:$M$46,"IT/Systems")</f>
        <v>0</v>
      </c>
      <c r="L481" s="2">
        <f>COUNTIFS('Relevant - In CRM valid'!$T$2:$T$4699,$A481,'Relevant - In CRM valid'!$G$2:$G$4699,"UK",'Relevant - In CRM valid'!$M$2:$M$4699,"")+COUNTIFS('Relevant - In CRM unknown'!$T$2:$T$253,$A481,'Relevant - In CRM unknown'!$G$2:$G$253,"UK",'Relevant - In CRM unknown'!$M$2:$M$253,"")+COUNTIFS('Relevant - IN NOW CRM valid'!$T$2:$T$2328,$A481,'Relevant - IN NOW CRM valid'!$G$2:$G$2328,"UK",'Relevant - IN NOW CRM valid'!$M$2:$M$2328,"")+COUNTIFS('Relevant - IN NOW CRM unknown'!$T$2:$T$1227,$A481,'Relevant - IN NOW CRM unknown'!$G$2:$G$1227,"UK",'Relevant - IN NOW CRM unknown'!$M$2:$M$1227,"")+COUNTIFS('Relevant - Not CRM not valid'!$T$2:$T$416,$A481,'Relevant - Not CRM not valid'!$G$2:$G$416,"UK",'Relevant - Not CRM not valid'!$M$2:$M$416,"")+COUNTIFS('Relevant - In CRM not valid'!$T$2:$T$46,$A481,'Relevant - In CRM not valid'!$G$2:$G$46,"UK",'Relevant - In CRM not valid'!$M$2:$M$46,"")</f>
        <v>0</v>
      </c>
      <c r="M481" s="2">
        <f t="shared" si="14"/>
        <v>1</v>
      </c>
      <c r="N481" s="2">
        <f>COUNTIFS('Relevant - In CRM valid'!$T$2:$T$4699,$A481,'Relevant - In CRM valid'!$G$2:$G$4699,"UK",'Relevant - In CRM valid'!$Q$2:$Q$4699,"valid")+COUNTIFS('Relevant - In CRM unknown'!$T$2:$T$253,$A481,'Relevant - In CRM unknown'!$G$2:$G$253,"UK",'Relevant - In CRM unknown'!$Q$2:$Q$253,"valid")+COUNTIFS('Relevant - IN NOW CRM valid'!$T$2:$T$2328,$A481,'Relevant - IN NOW CRM valid'!$G$2:$G$2328,"UK",'Relevant - IN NOW CRM valid'!$Q$2:$Q$2328,"valid")+COUNTIFS('Relevant - IN NOW CRM unknown'!$T$2:$T$1227,$A481,'Relevant - IN NOW CRM unknown'!$G$2:$G$1227,"UK",'Relevant - IN NOW CRM unknown'!$Q$2:$Q$1227,"valid")+COUNTIFS('Relevant - Not CRM not valid'!$T$2:$T$416,$A481,'Relevant - Not CRM not valid'!$G$2:$G$416,"UK",'Relevant - Not CRM not valid'!$Q$2:$Q$416,"valid")+COUNTIFS('Relevant - In CRM not valid'!$T$2:$T$46,$A481,'Relevant - In CRM not valid'!$G$2:$G$46,"UK",'Relevant - In CRM not valid'!$Q$2:$Q$46,"valid")</f>
        <v>1</v>
      </c>
      <c r="O481" s="2" t="str">
        <f t="shared" si="15"/>
        <v>Research  IT/Systems</v>
      </c>
    </row>
    <row r="482" spans="1:15" ht="15" customHeight="1">
      <c r="A482" s="2" t="s">
        <v>1071</v>
      </c>
      <c r="B482" s="2" t="s">
        <v>1072</v>
      </c>
      <c r="C482" s="2" t="s">
        <v>1570</v>
      </c>
      <c r="D482" s="2" t="str">
        <f>IFERROR(INDEX('UK Target Institutions'!$D$2:$D$727,MATCH($A482,'UK Target Institutions'!$A$2:$A$727,0)),"")</f>
        <v>No</v>
      </c>
      <c r="E482" s="2">
        <f>COUNTIFS('Relevant - In CRM valid'!$T$2:$T$4699,$A482,'Relevant - In CRM valid'!$G$2:$G$4699,"UK")+COUNTIFS('Relevant - In CRM unknown'!$T$2:$T$253,$A482,'Relevant - In CRM unknown'!$G$2:$G$253,"UK")+COUNTIFS('Relevant - IN NOW CRM valid'!$T$2:$T$2328,$A482,'Relevant - IN NOW CRM valid'!$G$2:$G$2328,"UK")+COUNTIFS('Relevant - IN NOW CRM unknown'!$T$2:$T$1227,$A482,'Relevant - IN NOW CRM unknown'!$G$2:$G$1227,"UK")+COUNTIFS('Relevant - Not CRM not valid'!$T$2:$T$416,$A482,'Relevant - Not CRM not valid'!$G$2:$G$416,"UK")+COUNTIFS('Relevant - In CRM not valid'!$T$2:$T$46,$A482,'Relevant - In CRM not valid'!$G$2:$G$46,"UK")</f>
        <v>1</v>
      </c>
      <c r="F482" s="2">
        <f>COUNTIFS('Relevant - In CRM valid'!$T$2:$T$4699,$A482,'Relevant - In CRM valid'!$G$2:$G$4699,"UK",'Relevant - In CRM valid'!$M$2:$M$4699,"Research")+COUNTIFS('Relevant - In CRM unknown'!$T$2:$T$253,$A482,'Relevant - In CRM unknown'!$G$2:$G$253,"UK",'Relevant - In CRM unknown'!$M$2:$M$253,"Research")+COUNTIFS('Relevant - IN NOW CRM valid'!$T$2:$T$2328,$A482,'Relevant - IN NOW CRM valid'!$G$2:$G$2328,"UK",'Relevant - IN NOW CRM valid'!$M$2:$M$2328,"Research")+COUNTIFS('Relevant - IN NOW CRM unknown'!$T$2:$T$1227,$A482,'Relevant - IN NOW CRM unknown'!$G$2:$G$1227,"UK",'Relevant - IN NOW CRM unknown'!$M$2:$M$1227,"Research")+COUNTIFS('Relevant - Not CRM not valid'!$T$2:$T$416,$A482,'Relevant - Not CRM not valid'!$G$2:$G$416,"UK",'Relevant - Not CRM not valid'!$M$2:$M$416,"Research")+COUNTIFS('Relevant - In CRM not valid'!$T$2:$T$46,$A482,'Relevant - In CRM not valid'!$G$2:$G$46,"UK",'Relevant - In CRM not valid'!$M$2:$M$46,"Research")</f>
        <v>0</v>
      </c>
      <c r="G482" s="2">
        <f>COUNTIFS('Relevant - In CRM valid'!$T$2:$T$4699,$A482,'Relevant - In CRM valid'!$G$2:$G$4699,"UK",'Relevant - In CRM valid'!$M$2:$M$4699,"Research",'Relevant - In CRM valid'!$R$2:$R$4699,"Senior")+COUNTIFS('Relevant - In CRM unknown'!$T$2:$T$253,$A482,'Relevant - In CRM unknown'!$G$2:$G$253,"UK",'Relevant - In CRM unknown'!$M$2:$M$253,"Research",'Relevant - In CRM unknown'!$R$2:$R$253,"Senior")+COUNTIFS('Relevant - IN NOW CRM valid'!$T$2:$T$2328,$A482,'Relevant - IN NOW CRM valid'!$G$2:$G$2328,"UK",'Relevant - IN NOW CRM valid'!$M$2:$M$2328,"Research",'Relevant - IN NOW CRM valid'!$R$2:$R$2328,"Senior")+COUNTIFS('Relevant - IN NOW CRM unknown'!$T$2:$T$1227,$A482,'Relevant - IN NOW CRM unknown'!$G$2:$G$1227,"UK",'Relevant - IN NOW CRM unknown'!$M$2:$M$1227,"Research",'Relevant - IN NOW CRM unknown'!$R$2:$R$1227,"Senior")+COUNTIFS('Relevant - Not CRM not valid'!$T$2:$T$416,$A482,'Relevant - Not CRM not valid'!$G$2:$G$416,"UK",'Relevant - Not CRM not valid'!$M$2:$M$416,"Research",'Relevant - Not CRM not valid'!$R$2:$R$416,"Senior")+COUNTIFS('Relevant - In CRM not valid'!$T$2:$T$46,$A482,'Relevant - In CRM not valid'!$G$2:$G$46,"UK",'Relevant - In CRM not valid'!$M$2:$M$46,"Research",'Relevant - In CRM not valid'!$R$2:$R$46,"Senior")</f>
        <v>0</v>
      </c>
      <c r="H482" s="2">
        <f>COUNTIFS('Relevant - In CRM valid'!$T$2:$T$4699,$A482,'Relevant - In CRM valid'!$G$2:$G$4699,"UK",'Relevant - In CRM valid'!$M$2:$M$4699,"Research",'Relevant - In CRM valid'!$R$2:$R$4699,"Operational")+COUNTIFS('Relevant - In CRM unknown'!$T$2:$T$253,$A482,'Relevant - In CRM unknown'!$G$2:$G$253,"UK",'Relevant - In CRM unknown'!$M$2:$M$253,"Research",'Relevant - In CRM unknown'!$R$2:$R$253,"Operational")+COUNTIFS('Relevant - IN NOW CRM valid'!$T$2:$T$2328,$A482,'Relevant - IN NOW CRM valid'!$G$2:$G$2328,"UK",'Relevant - IN NOW CRM valid'!$M$2:$M$2328,"Research",'Relevant - IN NOW CRM valid'!$R$2:$R$2328,"Operational")+COUNTIFS('Relevant - IN NOW CRM unknown'!$T$2:$T$1227,$A482,'Relevant - IN NOW CRM unknown'!$G$2:$G$1227,"UK",'Relevant - IN NOW CRM unknown'!$M$2:$M$1227,"Research",'Relevant - IN NOW CRM unknown'!$R$2:$R$1227,"Operational")+COUNTIFS('Relevant - Not CRM not valid'!$T$2:$T$416,$A482,'Relevant - Not CRM not valid'!$G$2:$G$416,"UK",'Relevant - Not CRM not valid'!$M$2:$M$416,"Research",'Relevant - Not CRM not valid'!$R$2:$R$416,"Operational")+COUNTIFS('Relevant - In CRM not valid'!$T$2:$T$46,$A482,'Relevant - In CRM not valid'!$G$2:$G$46,"UK",'Relevant - In CRM not valid'!$M$2:$M$46,"Research",'Relevant - In CRM not valid'!$R$2:$R$46,"Operational")</f>
        <v>0</v>
      </c>
      <c r="I482" s="2">
        <f>COUNTIFS('Relevant - In CRM valid'!$T$2:$T$4699,$A482,'Relevant - In CRM valid'!$G$2:$G$4699,"UK",'Relevant - In CRM valid'!$M$2:$M$4699,"Research",'Relevant - In CRM valid'!$R$2:$R$4699,"Academic")+COUNTIFS('Relevant - In CRM unknown'!$T$2:$T$253,$A482,'Relevant - In CRM unknown'!$G$2:$G$253,"UK",'Relevant - In CRM unknown'!$M$2:$M$253,"Research",'Relevant - In CRM unknown'!$R$2:$R$253,"Academic")+COUNTIFS('Relevant - IN NOW CRM valid'!$T$2:$T$2328,$A482,'Relevant - IN NOW CRM valid'!$G$2:$G$2328,"UK",'Relevant - IN NOW CRM valid'!$M$2:$M$2328,"Research",'Relevant - IN NOW CRM valid'!$R$2:$R$2328,"Academic")+COUNTIFS('Relevant - IN NOW CRM unknown'!$T$2:$T$1227,$A482,'Relevant - IN NOW CRM unknown'!$G$2:$G$1227,"UK",'Relevant - IN NOW CRM unknown'!$M$2:$M$1227,"Research",'Relevant - IN NOW CRM unknown'!$R$2:$R$1227,"Academic")+COUNTIFS('Relevant - Not CRM not valid'!$T$2:$T$416,$A482,'Relevant - Not CRM not valid'!$G$2:$G$416,"UK",'Relevant - Not CRM not valid'!$M$2:$M$416,"Research",'Relevant - Not CRM not valid'!$R$2:$R$416,"Academic")+COUNTIFS('Relevant - In CRM not valid'!$T$2:$T$46,$A482,'Relevant - In CRM not valid'!$G$2:$G$46,"UK",'Relevant - In CRM not valid'!$M$2:$M$46,"Research",'Relevant - In CRM not valid'!$R$2:$R$46,"Academic")</f>
        <v>0</v>
      </c>
      <c r="J482" s="2">
        <f>COUNTIFS('Relevant - In CRM valid'!$T$2:$T$4699,$A482,'Relevant - In CRM valid'!$G$2:$G$4699,"UK",'Relevant - In CRM valid'!$M$2:$M$4699,"Finance")+COUNTIFS('Relevant - In CRM unknown'!$T$2:$T$253,$A482,'Relevant - In CRM unknown'!$G$2:$G$253,"UK",'Relevant - In CRM unknown'!$M$2:$M$253,"Finance")+COUNTIFS('Relevant - IN NOW CRM valid'!$T$2:$T$2328,$A482,'Relevant - IN NOW CRM valid'!$G$2:$G$2328,"UK",'Relevant - IN NOW CRM valid'!$M$2:$M$2328,"Finance")+COUNTIFS('Relevant - IN NOW CRM unknown'!$T$2:$T$1227,$A482,'Relevant - IN NOW CRM unknown'!$G$2:$G$1227,"UK",'Relevant - IN NOW CRM unknown'!$M$2:$M$1227,"Finance")+COUNTIFS('Relevant - Not CRM not valid'!$T$2:$T$416,$A482,'Relevant - Not CRM not valid'!$G$2:$G$416,"UK",'Relevant - Not CRM not valid'!$M$2:$M$416,"Finance")+COUNTIFS('Relevant - In CRM not valid'!$T$2:$T$46,$A482,'Relevant - In CRM not valid'!$G$2:$G$46,"UK",'Relevant - In CRM not valid'!$M$2:$M$46,"Finance")</f>
        <v>1</v>
      </c>
      <c r="K482" s="2">
        <f>COUNTIFS('Relevant - In CRM valid'!$T$2:$T$4699,$A482,'Relevant - In CRM valid'!$G$2:$G$4699,"UK",'Relevant - In CRM valid'!$M$2:$M$4699,"IT/Systems")+COUNTIFS('Relevant - In CRM unknown'!$T$2:$T$253,$A482,'Relevant - In CRM unknown'!$G$2:$G$253,"UK",'Relevant - In CRM unknown'!$M$2:$M$253,"IT/Systems")+COUNTIFS('Relevant - IN NOW CRM valid'!$T$2:$T$2328,$A482,'Relevant - IN NOW CRM valid'!$G$2:$G$2328,"UK",'Relevant - IN NOW CRM valid'!$M$2:$M$2328,"IT/Systems")+COUNTIFS('Relevant - IN NOW CRM unknown'!$T$2:$T$1227,$A482,'Relevant - IN NOW CRM unknown'!$G$2:$G$1227,"UK",'Relevant - IN NOW CRM unknown'!$M$2:$M$1227,"IT/Systems")+COUNTIFS('Relevant - Not CRM not valid'!$T$2:$T$416,$A482,'Relevant - Not CRM not valid'!$G$2:$G$416,"UK",'Relevant - Not CRM not valid'!$M$2:$M$416,"IT/Systems")+COUNTIFS('Relevant - In CRM not valid'!$T$2:$T$46,$A482,'Relevant - In CRM not valid'!$G$2:$G$46,"UK",'Relevant - In CRM not valid'!$M$2:$M$46,"IT/Systems")</f>
        <v>0</v>
      </c>
      <c r="L482" s="2">
        <f>COUNTIFS('Relevant - In CRM valid'!$T$2:$T$4699,$A482,'Relevant - In CRM valid'!$G$2:$G$4699,"UK",'Relevant - In CRM valid'!$M$2:$M$4699,"")+COUNTIFS('Relevant - In CRM unknown'!$T$2:$T$253,$A482,'Relevant - In CRM unknown'!$G$2:$G$253,"UK",'Relevant - In CRM unknown'!$M$2:$M$253,"")+COUNTIFS('Relevant - IN NOW CRM valid'!$T$2:$T$2328,$A482,'Relevant - IN NOW CRM valid'!$G$2:$G$2328,"UK",'Relevant - IN NOW CRM valid'!$M$2:$M$2328,"")+COUNTIFS('Relevant - IN NOW CRM unknown'!$T$2:$T$1227,$A482,'Relevant - IN NOW CRM unknown'!$G$2:$G$1227,"UK",'Relevant - IN NOW CRM unknown'!$M$2:$M$1227,"")+COUNTIFS('Relevant - Not CRM not valid'!$T$2:$T$416,$A482,'Relevant - Not CRM not valid'!$G$2:$G$416,"UK",'Relevant - Not CRM not valid'!$M$2:$M$416,"")+COUNTIFS('Relevant - In CRM not valid'!$T$2:$T$46,$A482,'Relevant - In CRM not valid'!$G$2:$G$46,"UK",'Relevant - In CRM not valid'!$M$2:$M$46,"")</f>
        <v>0</v>
      </c>
      <c r="M482" s="2">
        <f t="shared" si="14"/>
        <v>1</v>
      </c>
      <c r="N482" s="2">
        <f>COUNTIFS('Relevant - In CRM valid'!$T$2:$T$4699,$A482,'Relevant - In CRM valid'!$G$2:$G$4699,"UK",'Relevant - In CRM valid'!$Q$2:$Q$4699,"valid")+COUNTIFS('Relevant - In CRM unknown'!$T$2:$T$253,$A482,'Relevant - In CRM unknown'!$G$2:$G$253,"UK",'Relevant - In CRM unknown'!$Q$2:$Q$253,"valid")+COUNTIFS('Relevant - IN NOW CRM valid'!$T$2:$T$2328,$A482,'Relevant - IN NOW CRM valid'!$G$2:$G$2328,"UK",'Relevant - IN NOW CRM valid'!$Q$2:$Q$2328,"valid")+COUNTIFS('Relevant - IN NOW CRM unknown'!$T$2:$T$1227,$A482,'Relevant - IN NOW CRM unknown'!$G$2:$G$1227,"UK",'Relevant - IN NOW CRM unknown'!$Q$2:$Q$1227,"valid")+COUNTIFS('Relevant - Not CRM not valid'!$T$2:$T$416,$A482,'Relevant - Not CRM not valid'!$G$2:$G$416,"UK",'Relevant - Not CRM not valid'!$Q$2:$Q$416,"valid")+COUNTIFS('Relevant - In CRM not valid'!$T$2:$T$46,$A482,'Relevant - In CRM not valid'!$G$2:$G$46,"UK",'Relevant - In CRM not valid'!$Q$2:$Q$46,"valid")</f>
        <v>1</v>
      </c>
      <c r="O482" s="2" t="str">
        <f t="shared" si="15"/>
        <v>Research  IT/Systems</v>
      </c>
    </row>
    <row r="483" spans="1:15" ht="15" customHeight="1">
      <c r="A483" s="2" t="s">
        <v>1073</v>
      </c>
      <c r="B483" s="2" t="s">
        <v>1074</v>
      </c>
      <c r="C483" s="2" t="s">
        <v>1570</v>
      </c>
      <c r="D483" s="2" t="str">
        <f>IFERROR(INDEX('UK Target Institutions'!$D$2:$D$727,MATCH($A483,'UK Target Institutions'!$A$2:$A$727,0)),"")</f>
        <v>No</v>
      </c>
      <c r="E483" s="2">
        <f>COUNTIFS('Relevant - In CRM valid'!$T$2:$T$4699,$A483,'Relevant - In CRM valid'!$G$2:$G$4699,"UK")+COUNTIFS('Relevant - In CRM unknown'!$T$2:$T$253,$A483,'Relevant - In CRM unknown'!$G$2:$G$253,"UK")+COUNTIFS('Relevant - IN NOW CRM valid'!$T$2:$T$2328,$A483,'Relevant - IN NOW CRM valid'!$G$2:$G$2328,"UK")+COUNTIFS('Relevant - IN NOW CRM unknown'!$T$2:$T$1227,$A483,'Relevant - IN NOW CRM unknown'!$G$2:$G$1227,"UK")+COUNTIFS('Relevant - Not CRM not valid'!$T$2:$T$416,$A483,'Relevant - Not CRM not valid'!$G$2:$G$416,"UK")+COUNTIFS('Relevant - In CRM not valid'!$T$2:$T$46,$A483,'Relevant - In CRM not valid'!$G$2:$G$46,"UK")</f>
        <v>1</v>
      </c>
      <c r="F483" s="2">
        <f>COUNTIFS('Relevant - In CRM valid'!$T$2:$T$4699,$A483,'Relevant - In CRM valid'!$G$2:$G$4699,"UK",'Relevant - In CRM valid'!$M$2:$M$4699,"Research")+COUNTIFS('Relevant - In CRM unknown'!$T$2:$T$253,$A483,'Relevant - In CRM unknown'!$G$2:$G$253,"UK",'Relevant - In CRM unknown'!$M$2:$M$253,"Research")+COUNTIFS('Relevant - IN NOW CRM valid'!$T$2:$T$2328,$A483,'Relevant - IN NOW CRM valid'!$G$2:$G$2328,"UK",'Relevant - IN NOW CRM valid'!$M$2:$M$2328,"Research")+COUNTIFS('Relevant - IN NOW CRM unknown'!$T$2:$T$1227,$A483,'Relevant - IN NOW CRM unknown'!$G$2:$G$1227,"UK",'Relevant - IN NOW CRM unknown'!$M$2:$M$1227,"Research")+COUNTIFS('Relevant - Not CRM not valid'!$T$2:$T$416,$A483,'Relevant - Not CRM not valid'!$G$2:$G$416,"UK",'Relevant - Not CRM not valid'!$M$2:$M$416,"Research")+COUNTIFS('Relevant - In CRM not valid'!$T$2:$T$46,$A483,'Relevant - In CRM not valid'!$G$2:$G$46,"UK",'Relevant - In CRM not valid'!$M$2:$M$46,"Research")</f>
        <v>0</v>
      </c>
      <c r="G483" s="2">
        <f>COUNTIFS('Relevant - In CRM valid'!$T$2:$T$4699,$A483,'Relevant - In CRM valid'!$G$2:$G$4699,"UK",'Relevant - In CRM valid'!$M$2:$M$4699,"Research",'Relevant - In CRM valid'!$R$2:$R$4699,"Senior")+COUNTIFS('Relevant - In CRM unknown'!$T$2:$T$253,$A483,'Relevant - In CRM unknown'!$G$2:$G$253,"UK",'Relevant - In CRM unknown'!$M$2:$M$253,"Research",'Relevant - In CRM unknown'!$R$2:$R$253,"Senior")+COUNTIFS('Relevant - IN NOW CRM valid'!$T$2:$T$2328,$A483,'Relevant - IN NOW CRM valid'!$G$2:$G$2328,"UK",'Relevant - IN NOW CRM valid'!$M$2:$M$2328,"Research",'Relevant - IN NOW CRM valid'!$R$2:$R$2328,"Senior")+COUNTIFS('Relevant - IN NOW CRM unknown'!$T$2:$T$1227,$A483,'Relevant - IN NOW CRM unknown'!$G$2:$G$1227,"UK",'Relevant - IN NOW CRM unknown'!$M$2:$M$1227,"Research",'Relevant - IN NOW CRM unknown'!$R$2:$R$1227,"Senior")+COUNTIFS('Relevant - Not CRM not valid'!$T$2:$T$416,$A483,'Relevant - Not CRM not valid'!$G$2:$G$416,"UK",'Relevant - Not CRM not valid'!$M$2:$M$416,"Research",'Relevant - Not CRM not valid'!$R$2:$R$416,"Senior")+COUNTIFS('Relevant - In CRM not valid'!$T$2:$T$46,$A483,'Relevant - In CRM not valid'!$G$2:$G$46,"UK",'Relevant - In CRM not valid'!$M$2:$M$46,"Research",'Relevant - In CRM not valid'!$R$2:$R$46,"Senior")</f>
        <v>0</v>
      </c>
      <c r="H483" s="2">
        <f>COUNTIFS('Relevant - In CRM valid'!$T$2:$T$4699,$A483,'Relevant - In CRM valid'!$G$2:$G$4699,"UK",'Relevant - In CRM valid'!$M$2:$M$4699,"Research",'Relevant - In CRM valid'!$R$2:$R$4699,"Operational")+COUNTIFS('Relevant - In CRM unknown'!$T$2:$T$253,$A483,'Relevant - In CRM unknown'!$G$2:$G$253,"UK",'Relevant - In CRM unknown'!$M$2:$M$253,"Research",'Relevant - In CRM unknown'!$R$2:$R$253,"Operational")+COUNTIFS('Relevant - IN NOW CRM valid'!$T$2:$T$2328,$A483,'Relevant - IN NOW CRM valid'!$G$2:$G$2328,"UK",'Relevant - IN NOW CRM valid'!$M$2:$M$2328,"Research",'Relevant - IN NOW CRM valid'!$R$2:$R$2328,"Operational")+COUNTIFS('Relevant - IN NOW CRM unknown'!$T$2:$T$1227,$A483,'Relevant - IN NOW CRM unknown'!$G$2:$G$1227,"UK",'Relevant - IN NOW CRM unknown'!$M$2:$M$1227,"Research",'Relevant - IN NOW CRM unknown'!$R$2:$R$1227,"Operational")+COUNTIFS('Relevant - Not CRM not valid'!$T$2:$T$416,$A483,'Relevant - Not CRM not valid'!$G$2:$G$416,"UK",'Relevant - Not CRM not valid'!$M$2:$M$416,"Research",'Relevant - Not CRM not valid'!$R$2:$R$416,"Operational")+COUNTIFS('Relevant - In CRM not valid'!$T$2:$T$46,$A483,'Relevant - In CRM not valid'!$G$2:$G$46,"UK",'Relevant - In CRM not valid'!$M$2:$M$46,"Research",'Relevant - In CRM not valid'!$R$2:$R$46,"Operational")</f>
        <v>0</v>
      </c>
      <c r="I483" s="2">
        <f>COUNTIFS('Relevant - In CRM valid'!$T$2:$T$4699,$A483,'Relevant - In CRM valid'!$G$2:$G$4699,"UK",'Relevant - In CRM valid'!$M$2:$M$4699,"Research",'Relevant - In CRM valid'!$R$2:$R$4699,"Academic")+COUNTIFS('Relevant - In CRM unknown'!$T$2:$T$253,$A483,'Relevant - In CRM unknown'!$G$2:$G$253,"UK",'Relevant - In CRM unknown'!$M$2:$M$253,"Research",'Relevant - In CRM unknown'!$R$2:$R$253,"Academic")+COUNTIFS('Relevant - IN NOW CRM valid'!$T$2:$T$2328,$A483,'Relevant - IN NOW CRM valid'!$G$2:$G$2328,"UK",'Relevant - IN NOW CRM valid'!$M$2:$M$2328,"Research",'Relevant - IN NOW CRM valid'!$R$2:$R$2328,"Academic")+COUNTIFS('Relevant - IN NOW CRM unknown'!$T$2:$T$1227,$A483,'Relevant - IN NOW CRM unknown'!$G$2:$G$1227,"UK",'Relevant - IN NOW CRM unknown'!$M$2:$M$1227,"Research",'Relevant - IN NOW CRM unknown'!$R$2:$R$1227,"Academic")+COUNTIFS('Relevant - Not CRM not valid'!$T$2:$T$416,$A483,'Relevant - Not CRM not valid'!$G$2:$G$416,"UK",'Relevant - Not CRM not valid'!$M$2:$M$416,"Research",'Relevant - Not CRM not valid'!$R$2:$R$416,"Academic")+COUNTIFS('Relevant - In CRM not valid'!$T$2:$T$46,$A483,'Relevant - In CRM not valid'!$G$2:$G$46,"UK",'Relevant - In CRM not valid'!$M$2:$M$46,"Research",'Relevant - In CRM not valid'!$R$2:$R$46,"Academic")</f>
        <v>0</v>
      </c>
      <c r="J483" s="2">
        <f>COUNTIFS('Relevant - In CRM valid'!$T$2:$T$4699,$A483,'Relevant - In CRM valid'!$G$2:$G$4699,"UK",'Relevant - In CRM valid'!$M$2:$M$4699,"Finance")+COUNTIFS('Relevant - In CRM unknown'!$T$2:$T$253,$A483,'Relevant - In CRM unknown'!$G$2:$G$253,"UK",'Relevant - In CRM unknown'!$M$2:$M$253,"Finance")+COUNTIFS('Relevant - IN NOW CRM valid'!$T$2:$T$2328,$A483,'Relevant - IN NOW CRM valid'!$G$2:$G$2328,"UK",'Relevant - IN NOW CRM valid'!$M$2:$M$2328,"Finance")+COUNTIFS('Relevant - IN NOW CRM unknown'!$T$2:$T$1227,$A483,'Relevant - IN NOW CRM unknown'!$G$2:$G$1227,"UK",'Relevant - IN NOW CRM unknown'!$M$2:$M$1227,"Finance")+COUNTIFS('Relevant - Not CRM not valid'!$T$2:$T$416,$A483,'Relevant - Not CRM not valid'!$G$2:$G$416,"UK",'Relevant - Not CRM not valid'!$M$2:$M$416,"Finance")+COUNTIFS('Relevant - In CRM not valid'!$T$2:$T$46,$A483,'Relevant - In CRM not valid'!$G$2:$G$46,"UK",'Relevant - In CRM not valid'!$M$2:$M$46,"Finance")</f>
        <v>1</v>
      </c>
      <c r="K483" s="2">
        <f>COUNTIFS('Relevant - In CRM valid'!$T$2:$T$4699,$A483,'Relevant - In CRM valid'!$G$2:$G$4699,"UK",'Relevant - In CRM valid'!$M$2:$M$4699,"IT/Systems")+COUNTIFS('Relevant - In CRM unknown'!$T$2:$T$253,$A483,'Relevant - In CRM unknown'!$G$2:$G$253,"UK",'Relevant - In CRM unknown'!$M$2:$M$253,"IT/Systems")+COUNTIFS('Relevant - IN NOW CRM valid'!$T$2:$T$2328,$A483,'Relevant - IN NOW CRM valid'!$G$2:$G$2328,"UK",'Relevant - IN NOW CRM valid'!$M$2:$M$2328,"IT/Systems")+COUNTIFS('Relevant - IN NOW CRM unknown'!$T$2:$T$1227,$A483,'Relevant - IN NOW CRM unknown'!$G$2:$G$1227,"UK",'Relevant - IN NOW CRM unknown'!$M$2:$M$1227,"IT/Systems")+COUNTIFS('Relevant - Not CRM not valid'!$T$2:$T$416,$A483,'Relevant - Not CRM not valid'!$G$2:$G$416,"UK",'Relevant - Not CRM not valid'!$M$2:$M$416,"IT/Systems")+COUNTIFS('Relevant - In CRM not valid'!$T$2:$T$46,$A483,'Relevant - In CRM not valid'!$G$2:$G$46,"UK",'Relevant - In CRM not valid'!$M$2:$M$46,"IT/Systems")</f>
        <v>0</v>
      </c>
      <c r="L483" s="2">
        <f>COUNTIFS('Relevant - In CRM valid'!$T$2:$T$4699,$A483,'Relevant - In CRM valid'!$G$2:$G$4699,"UK",'Relevant - In CRM valid'!$M$2:$M$4699,"")+COUNTIFS('Relevant - In CRM unknown'!$T$2:$T$253,$A483,'Relevant - In CRM unknown'!$G$2:$G$253,"UK",'Relevant - In CRM unknown'!$M$2:$M$253,"")+COUNTIFS('Relevant - IN NOW CRM valid'!$T$2:$T$2328,$A483,'Relevant - IN NOW CRM valid'!$G$2:$G$2328,"UK",'Relevant - IN NOW CRM valid'!$M$2:$M$2328,"")+COUNTIFS('Relevant - IN NOW CRM unknown'!$T$2:$T$1227,$A483,'Relevant - IN NOW CRM unknown'!$G$2:$G$1227,"UK",'Relevant - IN NOW CRM unknown'!$M$2:$M$1227,"")+COUNTIFS('Relevant - Not CRM not valid'!$T$2:$T$416,$A483,'Relevant - Not CRM not valid'!$G$2:$G$416,"UK",'Relevant - Not CRM not valid'!$M$2:$M$416,"")+COUNTIFS('Relevant - In CRM not valid'!$T$2:$T$46,$A483,'Relevant - In CRM not valid'!$G$2:$G$46,"UK",'Relevant - In CRM not valid'!$M$2:$M$46,"")</f>
        <v>0</v>
      </c>
      <c r="M483" s="2">
        <f t="shared" si="14"/>
        <v>1</v>
      </c>
      <c r="N483" s="2">
        <f>COUNTIFS('Relevant - In CRM valid'!$T$2:$T$4699,$A483,'Relevant - In CRM valid'!$G$2:$G$4699,"UK",'Relevant - In CRM valid'!$Q$2:$Q$4699,"valid")+COUNTIFS('Relevant - In CRM unknown'!$T$2:$T$253,$A483,'Relevant - In CRM unknown'!$G$2:$G$253,"UK",'Relevant - In CRM unknown'!$Q$2:$Q$253,"valid")+COUNTIFS('Relevant - IN NOW CRM valid'!$T$2:$T$2328,$A483,'Relevant - IN NOW CRM valid'!$G$2:$G$2328,"UK",'Relevant - IN NOW CRM valid'!$Q$2:$Q$2328,"valid")+COUNTIFS('Relevant - IN NOW CRM unknown'!$T$2:$T$1227,$A483,'Relevant - IN NOW CRM unknown'!$G$2:$G$1227,"UK",'Relevant - IN NOW CRM unknown'!$Q$2:$Q$1227,"valid")+COUNTIFS('Relevant - Not CRM not valid'!$T$2:$T$416,$A483,'Relevant - Not CRM not valid'!$G$2:$G$416,"UK",'Relevant - Not CRM not valid'!$Q$2:$Q$416,"valid")+COUNTIFS('Relevant - In CRM not valid'!$T$2:$T$46,$A483,'Relevant - In CRM not valid'!$G$2:$G$46,"UK",'Relevant - In CRM not valid'!$Q$2:$Q$46,"valid")</f>
        <v>1</v>
      </c>
      <c r="O483" s="2" t="str">
        <f t="shared" si="15"/>
        <v>Research  IT/Systems</v>
      </c>
    </row>
    <row r="484" spans="1:15" ht="15" customHeight="1">
      <c r="A484" s="2" t="s">
        <v>1075</v>
      </c>
      <c r="B484" s="2" t="s">
        <v>1076</v>
      </c>
      <c r="C484" s="2" t="s">
        <v>525</v>
      </c>
      <c r="D484" s="2" t="str">
        <f>IFERROR(INDEX('UK Target Institutions'!$D$2:$D$727,MATCH($A484,'UK Target Institutions'!$A$2:$A$727,0)),"")</f>
        <v>No</v>
      </c>
      <c r="E484" s="2">
        <f>COUNTIFS('Relevant - In CRM valid'!$T$2:$T$4699,$A484,'Relevant - In CRM valid'!$G$2:$G$4699,"UK")+COUNTIFS('Relevant - In CRM unknown'!$T$2:$T$253,$A484,'Relevant - In CRM unknown'!$G$2:$G$253,"UK")+COUNTIFS('Relevant - IN NOW CRM valid'!$T$2:$T$2328,$A484,'Relevant - IN NOW CRM valid'!$G$2:$G$2328,"UK")+COUNTIFS('Relevant - IN NOW CRM unknown'!$T$2:$T$1227,$A484,'Relevant - IN NOW CRM unknown'!$G$2:$G$1227,"UK")+COUNTIFS('Relevant - Not CRM not valid'!$T$2:$T$416,$A484,'Relevant - Not CRM not valid'!$G$2:$G$416,"UK")+COUNTIFS('Relevant - In CRM not valid'!$T$2:$T$46,$A484,'Relevant - In CRM not valid'!$G$2:$G$46,"UK")</f>
        <v>1</v>
      </c>
      <c r="F484" s="2">
        <f>COUNTIFS('Relevant - In CRM valid'!$T$2:$T$4699,$A484,'Relevant - In CRM valid'!$G$2:$G$4699,"UK",'Relevant - In CRM valid'!$M$2:$M$4699,"Research")+COUNTIFS('Relevant - In CRM unknown'!$T$2:$T$253,$A484,'Relevant - In CRM unknown'!$G$2:$G$253,"UK",'Relevant - In CRM unknown'!$M$2:$M$253,"Research")+COUNTIFS('Relevant - IN NOW CRM valid'!$T$2:$T$2328,$A484,'Relevant - IN NOW CRM valid'!$G$2:$G$2328,"UK",'Relevant - IN NOW CRM valid'!$M$2:$M$2328,"Research")+COUNTIFS('Relevant - IN NOW CRM unknown'!$T$2:$T$1227,$A484,'Relevant - IN NOW CRM unknown'!$G$2:$G$1227,"UK",'Relevant - IN NOW CRM unknown'!$M$2:$M$1227,"Research")+COUNTIFS('Relevant - Not CRM not valid'!$T$2:$T$416,$A484,'Relevant - Not CRM not valid'!$G$2:$G$416,"UK",'Relevant - Not CRM not valid'!$M$2:$M$416,"Research")+COUNTIFS('Relevant - In CRM not valid'!$T$2:$T$46,$A484,'Relevant - In CRM not valid'!$G$2:$G$46,"UK",'Relevant - In CRM not valid'!$M$2:$M$46,"Research")</f>
        <v>0</v>
      </c>
      <c r="G484" s="2">
        <f>COUNTIFS('Relevant - In CRM valid'!$T$2:$T$4699,$A484,'Relevant - In CRM valid'!$G$2:$G$4699,"UK",'Relevant - In CRM valid'!$M$2:$M$4699,"Research",'Relevant - In CRM valid'!$R$2:$R$4699,"Senior")+COUNTIFS('Relevant - In CRM unknown'!$T$2:$T$253,$A484,'Relevant - In CRM unknown'!$G$2:$G$253,"UK",'Relevant - In CRM unknown'!$M$2:$M$253,"Research",'Relevant - In CRM unknown'!$R$2:$R$253,"Senior")+COUNTIFS('Relevant - IN NOW CRM valid'!$T$2:$T$2328,$A484,'Relevant - IN NOW CRM valid'!$G$2:$G$2328,"UK",'Relevant - IN NOW CRM valid'!$M$2:$M$2328,"Research",'Relevant - IN NOW CRM valid'!$R$2:$R$2328,"Senior")+COUNTIFS('Relevant - IN NOW CRM unknown'!$T$2:$T$1227,$A484,'Relevant - IN NOW CRM unknown'!$G$2:$G$1227,"UK",'Relevant - IN NOW CRM unknown'!$M$2:$M$1227,"Research",'Relevant - IN NOW CRM unknown'!$R$2:$R$1227,"Senior")+COUNTIFS('Relevant - Not CRM not valid'!$T$2:$T$416,$A484,'Relevant - Not CRM not valid'!$G$2:$G$416,"UK",'Relevant - Not CRM not valid'!$M$2:$M$416,"Research",'Relevant - Not CRM not valid'!$R$2:$R$416,"Senior")+COUNTIFS('Relevant - In CRM not valid'!$T$2:$T$46,$A484,'Relevant - In CRM not valid'!$G$2:$G$46,"UK",'Relevant - In CRM not valid'!$M$2:$M$46,"Research",'Relevant - In CRM not valid'!$R$2:$R$46,"Senior")</f>
        <v>0</v>
      </c>
      <c r="H484" s="2">
        <f>COUNTIFS('Relevant - In CRM valid'!$T$2:$T$4699,$A484,'Relevant - In CRM valid'!$G$2:$G$4699,"UK",'Relevant - In CRM valid'!$M$2:$M$4699,"Research",'Relevant - In CRM valid'!$R$2:$R$4699,"Operational")+COUNTIFS('Relevant - In CRM unknown'!$T$2:$T$253,$A484,'Relevant - In CRM unknown'!$G$2:$G$253,"UK",'Relevant - In CRM unknown'!$M$2:$M$253,"Research",'Relevant - In CRM unknown'!$R$2:$R$253,"Operational")+COUNTIFS('Relevant - IN NOW CRM valid'!$T$2:$T$2328,$A484,'Relevant - IN NOW CRM valid'!$G$2:$G$2328,"UK",'Relevant - IN NOW CRM valid'!$M$2:$M$2328,"Research",'Relevant - IN NOW CRM valid'!$R$2:$R$2328,"Operational")+COUNTIFS('Relevant - IN NOW CRM unknown'!$T$2:$T$1227,$A484,'Relevant - IN NOW CRM unknown'!$G$2:$G$1227,"UK",'Relevant - IN NOW CRM unknown'!$M$2:$M$1227,"Research",'Relevant - IN NOW CRM unknown'!$R$2:$R$1227,"Operational")+COUNTIFS('Relevant - Not CRM not valid'!$T$2:$T$416,$A484,'Relevant - Not CRM not valid'!$G$2:$G$416,"UK",'Relevant - Not CRM not valid'!$M$2:$M$416,"Research",'Relevant - Not CRM not valid'!$R$2:$R$416,"Operational")+COUNTIFS('Relevant - In CRM not valid'!$T$2:$T$46,$A484,'Relevant - In CRM not valid'!$G$2:$G$46,"UK",'Relevant - In CRM not valid'!$M$2:$M$46,"Research",'Relevant - In CRM not valid'!$R$2:$R$46,"Operational")</f>
        <v>0</v>
      </c>
      <c r="I484" s="2">
        <f>COUNTIFS('Relevant - In CRM valid'!$T$2:$T$4699,$A484,'Relevant - In CRM valid'!$G$2:$G$4699,"UK",'Relevant - In CRM valid'!$M$2:$M$4699,"Research",'Relevant - In CRM valid'!$R$2:$R$4699,"Academic")+COUNTIFS('Relevant - In CRM unknown'!$T$2:$T$253,$A484,'Relevant - In CRM unknown'!$G$2:$G$253,"UK",'Relevant - In CRM unknown'!$M$2:$M$253,"Research",'Relevant - In CRM unknown'!$R$2:$R$253,"Academic")+COUNTIFS('Relevant - IN NOW CRM valid'!$T$2:$T$2328,$A484,'Relevant - IN NOW CRM valid'!$G$2:$G$2328,"UK",'Relevant - IN NOW CRM valid'!$M$2:$M$2328,"Research",'Relevant - IN NOW CRM valid'!$R$2:$R$2328,"Academic")+COUNTIFS('Relevant - IN NOW CRM unknown'!$T$2:$T$1227,$A484,'Relevant - IN NOW CRM unknown'!$G$2:$G$1227,"UK",'Relevant - IN NOW CRM unknown'!$M$2:$M$1227,"Research",'Relevant - IN NOW CRM unknown'!$R$2:$R$1227,"Academic")+COUNTIFS('Relevant - Not CRM not valid'!$T$2:$T$416,$A484,'Relevant - Not CRM not valid'!$G$2:$G$416,"UK",'Relevant - Not CRM not valid'!$M$2:$M$416,"Research",'Relevant - Not CRM not valid'!$R$2:$R$416,"Academic")+COUNTIFS('Relevant - In CRM not valid'!$T$2:$T$46,$A484,'Relevant - In CRM not valid'!$G$2:$G$46,"UK",'Relevant - In CRM not valid'!$M$2:$M$46,"Research",'Relevant - In CRM not valid'!$R$2:$R$46,"Academic")</f>
        <v>0</v>
      </c>
      <c r="J484" s="2">
        <f>COUNTIFS('Relevant - In CRM valid'!$T$2:$T$4699,$A484,'Relevant - In CRM valid'!$G$2:$G$4699,"UK",'Relevant - In CRM valid'!$M$2:$M$4699,"Finance")+COUNTIFS('Relevant - In CRM unknown'!$T$2:$T$253,$A484,'Relevant - In CRM unknown'!$G$2:$G$253,"UK",'Relevant - In CRM unknown'!$M$2:$M$253,"Finance")+COUNTIFS('Relevant - IN NOW CRM valid'!$T$2:$T$2328,$A484,'Relevant - IN NOW CRM valid'!$G$2:$G$2328,"UK",'Relevant - IN NOW CRM valid'!$M$2:$M$2328,"Finance")+COUNTIFS('Relevant - IN NOW CRM unknown'!$T$2:$T$1227,$A484,'Relevant - IN NOW CRM unknown'!$G$2:$G$1227,"UK",'Relevant - IN NOW CRM unknown'!$M$2:$M$1227,"Finance")+COUNTIFS('Relevant - Not CRM not valid'!$T$2:$T$416,$A484,'Relevant - Not CRM not valid'!$G$2:$G$416,"UK",'Relevant - Not CRM not valid'!$M$2:$M$416,"Finance")+COUNTIFS('Relevant - In CRM not valid'!$T$2:$T$46,$A484,'Relevant - In CRM not valid'!$G$2:$G$46,"UK",'Relevant - In CRM not valid'!$M$2:$M$46,"Finance")</f>
        <v>1</v>
      </c>
      <c r="K484" s="2">
        <f>COUNTIFS('Relevant - In CRM valid'!$T$2:$T$4699,$A484,'Relevant - In CRM valid'!$G$2:$G$4699,"UK",'Relevant - In CRM valid'!$M$2:$M$4699,"IT/Systems")+COUNTIFS('Relevant - In CRM unknown'!$T$2:$T$253,$A484,'Relevant - In CRM unknown'!$G$2:$G$253,"UK",'Relevant - In CRM unknown'!$M$2:$M$253,"IT/Systems")+COUNTIFS('Relevant - IN NOW CRM valid'!$T$2:$T$2328,$A484,'Relevant - IN NOW CRM valid'!$G$2:$G$2328,"UK",'Relevant - IN NOW CRM valid'!$M$2:$M$2328,"IT/Systems")+COUNTIFS('Relevant - IN NOW CRM unknown'!$T$2:$T$1227,$A484,'Relevant - IN NOW CRM unknown'!$G$2:$G$1227,"UK",'Relevant - IN NOW CRM unknown'!$M$2:$M$1227,"IT/Systems")+COUNTIFS('Relevant - Not CRM not valid'!$T$2:$T$416,$A484,'Relevant - Not CRM not valid'!$G$2:$G$416,"UK",'Relevant - Not CRM not valid'!$M$2:$M$416,"IT/Systems")+COUNTIFS('Relevant - In CRM not valid'!$T$2:$T$46,$A484,'Relevant - In CRM not valid'!$G$2:$G$46,"UK",'Relevant - In CRM not valid'!$M$2:$M$46,"IT/Systems")</f>
        <v>0</v>
      </c>
      <c r="L484" s="2">
        <f>COUNTIFS('Relevant - In CRM valid'!$T$2:$T$4699,$A484,'Relevant - In CRM valid'!$G$2:$G$4699,"UK",'Relevant - In CRM valid'!$M$2:$M$4699,"")+COUNTIFS('Relevant - In CRM unknown'!$T$2:$T$253,$A484,'Relevant - In CRM unknown'!$G$2:$G$253,"UK",'Relevant - In CRM unknown'!$M$2:$M$253,"")+COUNTIFS('Relevant - IN NOW CRM valid'!$T$2:$T$2328,$A484,'Relevant - IN NOW CRM valid'!$G$2:$G$2328,"UK",'Relevant - IN NOW CRM valid'!$M$2:$M$2328,"")+COUNTIFS('Relevant - IN NOW CRM unknown'!$T$2:$T$1227,$A484,'Relevant - IN NOW CRM unknown'!$G$2:$G$1227,"UK",'Relevant - IN NOW CRM unknown'!$M$2:$M$1227,"")+COUNTIFS('Relevant - Not CRM not valid'!$T$2:$T$416,$A484,'Relevant - Not CRM not valid'!$G$2:$G$416,"UK",'Relevant - Not CRM not valid'!$M$2:$M$416,"")+COUNTIFS('Relevant - In CRM not valid'!$T$2:$T$46,$A484,'Relevant - In CRM not valid'!$G$2:$G$46,"UK",'Relevant - In CRM not valid'!$M$2:$M$46,"")</f>
        <v>0</v>
      </c>
      <c r="M484" s="2">
        <f t="shared" si="14"/>
        <v>1</v>
      </c>
      <c r="N484" s="2">
        <f>COUNTIFS('Relevant - In CRM valid'!$T$2:$T$4699,$A484,'Relevant - In CRM valid'!$G$2:$G$4699,"UK",'Relevant - In CRM valid'!$Q$2:$Q$4699,"valid")+COUNTIFS('Relevant - In CRM unknown'!$T$2:$T$253,$A484,'Relevant - In CRM unknown'!$G$2:$G$253,"UK",'Relevant - In CRM unknown'!$Q$2:$Q$253,"valid")+COUNTIFS('Relevant - IN NOW CRM valid'!$T$2:$T$2328,$A484,'Relevant - IN NOW CRM valid'!$G$2:$G$2328,"UK",'Relevant - IN NOW CRM valid'!$Q$2:$Q$2328,"valid")+COUNTIFS('Relevant - IN NOW CRM unknown'!$T$2:$T$1227,$A484,'Relevant - IN NOW CRM unknown'!$G$2:$G$1227,"UK",'Relevant - IN NOW CRM unknown'!$Q$2:$Q$1227,"valid")+COUNTIFS('Relevant - Not CRM not valid'!$T$2:$T$416,$A484,'Relevant - Not CRM not valid'!$G$2:$G$416,"UK",'Relevant - Not CRM not valid'!$Q$2:$Q$416,"valid")+COUNTIFS('Relevant - In CRM not valid'!$T$2:$T$46,$A484,'Relevant - In CRM not valid'!$G$2:$G$46,"UK",'Relevant - In CRM not valid'!$Q$2:$Q$46,"valid")</f>
        <v>1</v>
      </c>
      <c r="O484" s="2" t="str">
        <f t="shared" si="15"/>
        <v>Research  IT/Systems</v>
      </c>
    </row>
    <row r="485" spans="1:15" ht="15" customHeight="1">
      <c r="A485" s="2" t="s">
        <v>1077</v>
      </c>
      <c r="B485" s="2" t="s">
        <v>1078</v>
      </c>
      <c r="C485" s="2" t="s">
        <v>1570</v>
      </c>
      <c r="D485" s="2" t="str">
        <f>IFERROR(INDEX('UK Target Institutions'!$D$2:$D$727,MATCH($A485,'UK Target Institutions'!$A$2:$A$727,0)),"")</f>
        <v>No</v>
      </c>
      <c r="E485" s="2">
        <f>COUNTIFS('Relevant - In CRM valid'!$T$2:$T$4699,$A485,'Relevant - In CRM valid'!$G$2:$G$4699,"UK")+COUNTIFS('Relevant - In CRM unknown'!$T$2:$T$253,$A485,'Relevant - In CRM unknown'!$G$2:$G$253,"UK")+COUNTIFS('Relevant - IN NOW CRM valid'!$T$2:$T$2328,$A485,'Relevant - IN NOW CRM valid'!$G$2:$G$2328,"UK")+COUNTIFS('Relevant - IN NOW CRM unknown'!$T$2:$T$1227,$A485,'Relevant - IN NOW CRM unknown'!$G$2:$G$1227,"UK")+COUNTIFS('Relevant - Not CRM not valid'!$T$2:$T$416,$A485,'Relevant - Not CRM not valid'!$G$2:$G$416,"UK")+COUNTIFS('Relevant - In CRM not valid'!$T$2:$T$46,$A485,'Relevant - In CRM not valid'!$G$2:$G$46,"UK")</f>
        <v>1</v>
      </c>
      <c r="F485" s="2">
        <f>COUNTIFS('Relevant - In CRM valid'!$T$2:$T$4699,$A485,'Relevant - In CRM valid'!$G$2:$G$4699,"UK",'Relevant - In CRM valid'!$M$2:$M$4699,"Research")+COUNTIFS('Relevant - In CRM unknown'!$T$2:$T$253,$A485,'Relevant - In CRM unknown'!$G$2:$G$253,"UK",'Relevant - In CRM unknown'!$M$2:$M$253,"Research")+COUNTIFS('Relevant - IN NOW CRM valid'!$T$2:$T$2328,$A485,'Relevant - IN NOW CRM valid'!$G$2:$G$2328,"UK",'Relevant - IN NOW CRM valid'!$M$2:$M$2328,"Research")+COUNTIFS('Relevant - IN NOW CRM unknown'!$T$2:$T$1227,$A485,'Relevant - IN NOW CRM unknown'!$G$2:$G$1227,"UK",'Relevant - IN NOW CRM unknown'!$M$2:$M$1227,"Research")+COUNTIFS('Relevant - Not CRM not valid'!$T$2:$T$416,$A485,'Relevant - Not CRM not valid'!$G$2:$G$416,"UK",'Relevant - Not CRM not valid'!$M$2:$M$416,"Research")+COUNTIFS('Relevant - In CRM not valid'!$T$2:$T$46,$A485,'Relevant - In CRM not valid'!$G$2:$G$46,"UK",'Relevant - In CRM not valid'!$M$2:$M$46,"Research")</f>
        <v>0</v>
      </c>
      <c r="G485" s="2">
        <f>COUNTIFS('Relevant - In CRM valid'!$T$2:$T$4699,$A485,'Relevant - In CRM valid'!$G$2:$G$4699,"UK",'Relevant - In CRM valid'!$M$2:$M$4699,"Research",'Relevant - In CRM valid'!$R$2:$R$4699,"Senior")+COUNTIFS('Relevant - In CRM unknown'!$T$2:$T$253,$A485,'Relevant - In CRM unknown'!$G$2:$G$253,"UK",'Relevant - In CRM unknown'!$M$2:$M$253,"Research",'Relevant - In CRM unknown'!$R$2:$R$253,"Senior")+COUNTIFS('Relevant - IN NOW CRM valid'!$T$2:$T$2328,$A485,'Relevant - IN NOW CRM valid'!$G$2:$G$2328,"UK",'Relevant - IN NOW CRM valid'!$M$2:$M$2328,"Research",'Relevant - IN NOW CRM valid'!$R$2:$R$2328,"Senior")+COUNTIFS('Relevant - IN NOW CRM unknown'!$T$2:$T$1227,$A485,'Relevant - IN NOW CRM unknown'!$G$2:$G$1227,"UK",'Relevant - IN NOW CRM unknown'!$M$2:$M$1227,"Research",'Relevant - IN NOW CRM unknown'!$R$2:$R$1227,"Senior")+COUNTIFS('Relevant - Not CRM not valid'!$T$2:$T$416,$A485,'Relevant - Not CRM not valid'!$G$2:$G$416,"UK",'Relevant - Not CRM not valid'!$M$2:$M$416,"Research",'Relevant - Not CRM not valid'!$R$2:$R$416,"Senior")+COUNTIFS('Relevant - In CRM not valid'!$T$2:$T$46,$A485,'Relevant - In CRM not valid'!$G$2:$G$46,"UK",'Relevant - In CRM not valid'!$M$2:$M$46,"Research",'Relevant - In CRM not valid'!$R$2:$R$46,"Senior")</f>
        <v>0</v>
      </c>
      <c r="H485" s="2">
        <f>COUNTIFS('Relevant - In CRM valid'!$T$2:$T$4699,$A485,'Relevant - In CRM valid'!$G$2:$G$4699,"UK",'Relevant - In CRM valid'!$M$2:$M$4699,"Research",'Relevant - In CRM valid'!$R$2:$R$4699,"Operational")+COUNTIFS('Relevant - In CRM unknown'!$T$2:$T$253,$A485,'Relevant - In CRM unknown'!$G$2:$G$253,"UK",'Relevant - In CRM unknown'!$M$2:$M$253,"Research",'Relevant - In CRM unknown'!$R$2:$R$253,"Operational")+COUNTIFS('Relevant - IN NOW CRM valid'!$T$2:$T$2328,$A485,'Relevant - IN NOW CRM valid'!$G$2:$G$2328,"UK",'Relevant - IN NOW CRM valid'!$M$2:$M$2328,"Research",'Relevant - IN NOW CRM valid'!$R$2:$R$2328,"Operational")+COUNTIFS('Relevant - IN NOW CRM unknown'!$T$2:$T$1227,$A485,'Relevant - IN NOW CRM unknown'!$G$2:$G$1227,"UK",'Relevant - IN NOW CRM unknown'!$M$2:$M$1227,"Research",'Relevant - IN NOW CRM unknown'!$R$2:$R$1227,"Operational")+COUNTIFS('Relevant - Not CRM not valid'!$T$2:$T$416,$A485,'Relevant - Not CRM not valid'!$G$2:$G$416,"UK",'Relevant - Not CRM not valid'!$M$2:$M$416,"Research",'Relevant - Not CRM not valid'!$R$2:$R$416,"Operational")+COUNTIFS('Relevant - In CRM not valid'!$T$2:$T$46,$A485,'Relevant - In CRM not valid'!$G$2:$G$46,"UK",'Relevant - In CRM not valid'!$M$2:$M$46,"Research",'Relevant - In CRM not valid'!$R$2:$R$46,"Operational")</f>
        <v>0</v>
      </c>
      <c r="I485" s="2">
        <f>COUNTIFS('Relevant - In CRM valid'!$T$2:$T$4699,$A485,'Relevant - In CRM valid'!$G$2:$G$4699,"UK",'Relevant - In CRM valid'!$M$2:$M$4699,"Research",'Relevant - In CRM valid'!$R$2:$R$4699,"Academic")+COUNTIFS('Relevant - In CRM unknown'!$T$2:$T$253,$A485,'Relevant - In CRM unknown'!$G$2:$G$253,"UK",'Relevant - In CRM unknown'!$M$2:$M$253,"Research",'Relevant - In CRM unknown'!$R$2:$R$253,"Academic")+COUNTIFS('Relevant - IN NOW CRM valid'!$T$2:$T$2328,$A485,'Relevant - IN NOW CRM valid'!$G$2:$G$2328,"UK",'Relevant - IN NOW CRM valid'!$M$2:$M$2328,"Research",'Relevant - IN NOW CRM valid'!$R$2:$R$2328,"Academic")+COUNTIFS('Relevant - IN NOW CRM unknown'!$T$2:$T$1227,$A485,'Relevant - IN NOW CRM unknown'!$G$2:$G$1227,"UK",'Relevant - IN NOW CRM unknown'!$M$2:$M$1227,"Research",'Relevant - IN NOW CRM unknown'!$R$2:$R$1227,"Academic")+COUNTIFS('Relevant - Not CRM not valid'!$T$2:$T$416,$A485,'Relevant - Not CRM not valid'!$G$2:$G$416,"UK",'Relevant - Not CRM not valid'!$M$2:$M$416,"Research",'Relevant - Not CRM not valid'!$R$2:$R$416,"Academic")+COUNTIFS('Relevant - In CRM not valid'!$T$2:$T$46,$A485,'Relevant - In CRM not valid'!$G$2:$G$46,"UK",'Relevant - In CRM not valid'!$M$2:$M$46,"Research",'Relevant - In CRM not valid'!$R$2:$R$46,"Academic")</f>
        <v>0</v>
      </c>
      <c r="J485" s="2">
        <f>COUNTIFS('Relevant - In CRM valid'!$T$2:$T$4699,$A485,'Relevant - In CRM valid'!$G$2:$G$4699,"UK",'Relevant - In CRM valid'!$M$2:$M$4699,"Finance")+COUNTIFS('Relevant - In CRM unknown'!$T$2:$T$253,$A485,'Relevant - In CRM unknown'!$G$2:$G$253,"UK",'Relevant - In CRM unknown'!$M$2:$M$253,"Finance")+COUNTIFS('Relevant - IN NOW CRM valid'!$T$2:$T$2328,$A485,'Relevant - IN NOW CRM valid'!$G$2:$G$2328,"UK",'Relevant - IN NOW CRM valid'!$M$2:$M$2328,"Finance")+COUNTIFS('Relevant - IN NOW CRM unknown'!$T$2:$T$1227,$A485,'Relevant - IN NOW CRM unknown'!$G$2:$G$1227,"UK",'Relevant - IN NOW CRM unknown'!$M$2:$M$1227,"Finance")+COUNTIFS('Relevant - Not CRM not valid'!$T$2:$T$416,$A485,'Relevant - Not CRM not valid'!$G$2:$G$416,"UK",'Relevant - Not CRM not valid'!$M$2:$M$416,"Finance")+COUNTIFS('Relevant - In CRM not valid'!$T$2:$T$46,$A485,'Relevant - In CRM not valid'!$G$2:$G$46,"UK",'Relevant - In CRM not valid'!$M$2:$M$46,"Finance")</f>
        <v>1</v>
      </c>
      <c r="K485" s="2">
        <f>COUNTIFS('Relevant - In CRM valid'!$T$2:$T$4699,$A485,'Relevant - In CRM valid'!$G$2:$G$4699,"UK",'Relevant - In CRM valid'!$M$2:$M$4699,"IT/Systems")+COUNTIFS('Relevant - In CRM unknown'!$T$2:$T$253,$A485,'Relevant - In CRM unknown'!$G$2:$G$253,"UK",'Relevant - In CRM unknown'!$M$2:$M$253,"IT/Systems")+COUNTIFS('Relevant - IN NOW CRM valid'!$T$2:$T$2328,$A485,'Relevant - IN NOW CRM valid'!$G$2:$G$2328,"UK",'Relevant - IN NOW CRM valid'!$M$2:$M$2328,"IT/Systems")+COUNTIFS('Relevant - IN NOW CRM unknown'!$T$2:$T$1227,$A485,'Relevant - IN NOW CRM unknown'!$G$2:$G$1227,"UK",'Relevant - IN NOW CRM unknown'!$M$2:$M$1227,"IT/Systems")+COUNTIFS('Relevant - Not CRM not valid'!$T$2:$T$416,$A485,'Relevant - Not CRM not valid'!$G$2:$G$416,"UK",'Relevant - Not CRM not valid'!$M$2:$M$416,"IT/Systems")+COUNTIFS('Relevant - In CRM not valid'!$T$2:$T$46,$A485,'Relevant - In CRM not valid'!$G$2:$G$46,"UK",'Relevant - In CRM not valid'!$M$2:$M$46,"IT/Systems")</f>
        <v>0</v>
      </c>
      <c r="L485" s="2">
        <f>COUNTIFS('Relevant - In CRM valid'!$T$2:$T$4699,$A485,'Relevant - In CRM valid'!$G$2:$G$4699,"UK",'Relevant - In CRM valid'!$M$2:$M$4699,"")+COUNTIFS('Relevant - In CRM unknown'!$T$2:$T$253,$A485,'Relevant - In CRM unknown'!$G$2:$G$253,"UK",'Relevant - In CRM unknown'!$M$2:$M$253,"")+COUNTIFS('Relevant - IN NOW CRM valid'!$T$2:$T$2328,$A485,'Relevant - IN NOW CRM valid'!$G$2:$G$2328,"UK",'Relevant - IN NOW CRM valid'!$M$2:$M$2328,"")+COUNTIFS('Relevant - IN NOW CRM unknown'!$T$2:$T$1227,$A485,'Relevant - IN NOW CRM unknown'!$G$2:$G$1227,"UK",'Relevant - IN NOW CRM unknown'!$M$2:$M$1227,"")+COUNTIFS('Relevant - Not CRM not valid'!$T$2:$T$416,$A485,'Relevant - Not CRM not valid'!$G$2:$G$416,"UK",'Relevant - Not CRM not valid'!$M$2:$M$416,"")+COUNTIFS('Relevant - In CRM not valid'!$T$2:$T$46,$A485,'Relevant - In CRM not valid'!$G$2:$G$46,"UK",'Relevant - In CRM not valid'!$M$2:$M$46,"")</f>
        <v>0</v>
      </c>
      <c r="M485" s="2">
        <f t="shared" si="14"/>
        <v>1</v>
      </c>
      <c r="N485" s="2">
        <f>COUNTIFS('Relevant - In CRM valid'!$T$2:$T$4699,$A485,'Relevant - In CRM valid'!$G$2:$G$4699,"UK",'Relevant - In CRM valid'!$Q$2:$Q$4699,"valid")+COUNTIFS('Relevant - In CRM unknown'!$T$2:$T$253,$A485,'Relevant - In CRM unknown'!$G$2:$G$253,"UK",'Relevant - In CRM unknown'!$Q$2:$Q$253,"valid")+COUNTIFS('Relevant - IN NOW CRM valid'!$T$2:$T$2328,$A485,'Relevant - IN NOW CRM valid'!$G$2:$G$2328,"UK",'Relevant - IN NOW CRM valid'!$Q$2:$Q$2328,"valid")+COUNTIFS('Relevant - IN NOW CRM unknown'!$T$2:$T$1227,$A485,'Relevant - IN NOW CRM unknown'!$G$2:$G$1227,"UK",'Relevant - IN NOW CRM unknown'!$Q$2:$Q$1227,"valid")+COUNTIFS('Relevant - Not CRM not valid'!$T$2:$T$416,$A485,'Relevant - Not CRM not valid'!$G$2:$G$416,"UK",'Relevant - Not CRM not valid'!$Q$2:$Q$416,"valid")+COUNTIFS('Relevant - In CRM not valid'!$T$2:$T$46,$A485,'Relevant - In CRM not valid'!$G$2:$G$46,"UK",'Relevant - In CRM not valid'!$Q$2:$Q$46,"valid")</f>
        <v>1</v>
      </c>
      <c r="O485" s="2" t="str">
        <f t="shared" si="15"/>
        <v>Research  IT/Systems</v>
      </c>
    </row>
    <row r="486" spans="1:15" ht="15" customHeight="1">
      <c r="A486" s="2" t="s">
        <v>1079</v>
      </c>
      <c r="B486" s="2" t="s">
        <v>1080</v>
      </c>
      <c r="C486" s="2" t="s">
        <v>95</v>
      </c>
      <c r="D486" s="2" t="str">
        <f>IFERROR(INDEX('UK Target Institutions'!$D$2:$D$727,MATCH($A486,'UK Target Institutions'!$A$2:$A$727,0)),"")</f>
        <v>Yes</v>
      </c>
      <c r="E486" s="2">
        <f>COUNTIFS('Relevant - In CRM valid'!$T$2:$T$4699,$A486,'Relevant - In CRM valid'!$G$2:$G$4699,"UK")+COUNTIFS('Relevant - In CRM unknown'!$T$2:$T$253,$A486,'Relevant - In CRM unknown'!$G$2:$G$253,"UK")+COUNTIFS('Relevant - IN NOW CRM valid'!$T$2:$T$2328,$A486,'Relevant - IN NOW CRM valid'!$G$2:$G$2328,"UK")+COUNTIFS('Relevant - IN NOW CRM unknown'!$T$2:$T$1227,$A486,'Relevant - IN NOW CRM unknown'!$G$2:$G$1227,"UK")+COUNTIFS('Relevant - Not CRM not valid'!$T$2:$T$416,$A486,'Relevant - Not CRM not valid'!$G$2:$G$416,"UK")+COUNTIFS('Relevant - In CRM not valid'!$T$2:$T$46,$A486,'Relevant - In CRM not valid'!$G$2:$G$46,"UK")</f>
        <v>1</v>
      </c>
      <c r="F486" s="2">
        <f>COUNTIFS('Relevant - In CRM valid'!$T$2:$T$4699,$A486,'Relevant - In CRM valid'!$G$2:$G$4699,"UK",'Relevant - In CRM valid'!$M$2:$M$4699,"Research")+COUNTIFS('Relevant - In CRM unknown'!$T$2:$T$253,$A486,'Relevant - In CRM unknown'!$G$2:$G$253,"UK",'Relevant - In CRM unknown'!$M$2:$M$253,"Research")+COUNTIFS('Relevant - IN NOW CRM valid'!$T$2:$T$2328,$A486,'Relevant - IN NOW CRM valid'!$G$2:$G$2328,"UK",'Relevant - IN NOW CRM valid'!$M$2:$M$2328,"Research")+COUNTIFS('Relevant - IN NOW CRM unknown'!$T$2:$T$1227,$A486,'Relevant - IN NOW CRM unknown'!$G$2:$G$1227,"UK",'Relevant - IN NOW CRM unknown'!$M$2:$M$1227,"Research")+COUNTIFS('Relevant - Not CRM not valid'!$T$2:$T$416,$A486,'Relevant - Not CRM not valid'!$G$2:$G$416,"UK",'Relevant - Not CRM not valid'!$M$2:$M$416,"Research")+COUNTIFS('Relevant - In CRM not valid'!$T$2:$T$46,$A486,'Relevant - In CRM not valid'!$G$2:$G$46,"UK",'Relevant - In CRM not valid'!$M$2:$M$46,"Research")</f>
        <v>1</v>
      </c>
      <c r="G486" s="2">
        <f>COUNTIFS('Relevant - In CRM valid'!$T$2:$T$4699,$A486,'Relevant - In CRM valid'!$G$2:$G$4699,"UK",'Relevant - In CRM valid'!$M$2:$M$4699,"Research",'Relevant - In CRM valid'!$R$2:$R$4699,"Senior")+COUNTIFS('Relevant - In CRM unknown'!$T$2:$T$253,$A486,'Relevant - In CRM unknown'!$G$2:$G$253,"UK",'Relevant - In CRM unknown'!$M$2:$M$253,"Research",'Relevant - In CRM unknown'!$R$2:$R$253,"Senior")+COUNTIFS('Relevant - IN NOW CRM valid'!$T$2:$T$2328,$A486,'Relevant - IN NOW CRM valid'!$G$2:$G$2328,"UK",'Relevant - IN NOW CRM valid'!$M$2:$M$2328,"Research",'Relevant - IN NOW CRM valid'!$R$2:$R$2328,"Senior")+COUNTIFS('Relevant - IN NOW CRM unknown'!$T$2:$T$1227,$A486,'Relevant - IN NOW CRM unknown'!$G$2:$G$1227,"UK",'Relevant - IN NOW CRM unknown'!$M$2:$M$1227,"Research",'Relevant - IN NOW CRM unknown'!$R$2:$R$1227,"Senior")+COUNTIFS('Relevant - Not CRM not valid'!$T$2:$T$416,$A486,'Relevant - Not CRM not valid'!$G$2:$G$416,"UK",'Relevant - Not CRM not valid'!$M$2:$M$416,"Research",'Relevant - Not CRM not valid'!$R$2:$R$416,"Senior")+COUNTIFS('Relevant - In CRM not valid'!$T$2:$T$46,$A486,'Relevant - In CRM not valid'!$G$2:$G$46,"UK",'Relevant - In CRM not valid'!$M$2:$M$46,"Research",'Relevant - In CRM not valid'!$R$2:$R$46,"Senior")</f>
        <v>1</v>
      </c>
      <c r="H486" s="2">
        <f>COUNTIFS('Relevant - In CRM valid'!$T$2:$T$4699,$A486,'Relevant - In CRM valid'!$G$2:$G$4699,"UK",'Relevant - In CRM valid'!$M$2:$M$4699,"Research",'Relevant - In CRM valid'!$R$2:$R$4699,"Operational")+COUNTIFS('Relevant - In CRM unknown'!$T$2:$T$253,$A486,'Relevant - In CRM unknown'!$G$2:$G$253,"UK",'Relevant - In CRM unknown'!$M$2:$M$253,"Research",'Relevant - In CRM unknown'!$R$2:$R$253,"Operational")+COUNTIFS('Relevant - IN NOW CRM valid'!$T$2:$T$2328,$A486,'Relevant - IN NOW CRM valid'!$G$2:$G$2328,"UK",'Relevant - IN NOW CRM valid'!$M$2:$M$2328,"Research",'Relevant - IN NOW CRM valid'!$R$2:$R$2328,"Operational")+COUNTIFS('Relevant - IN NOW CRM unknown'!$T$2:$T$1227,$A486,'Relevant - IN NOW CRM unknown'!$G$2:$G$1227,"UK",'Relevant - IN NOW CRM unknown'!$M$2:$M$1227,"Research",'Relevant - IN NOW CRM unknown'!$R$2:$R$1227,"Operational")+COUNTIFS('Relevant - Not CRM not valid'!$T$2:$T$416,$A486,'Relevant - Not CRM not valid'!$G$2:$G$416,"UK",'Relevant - Not CRM not valid'!$M$2:$M$416,"Research",'Relevant - Not CRM not valid'!$R$2:$R$416,"Operational")+COUNTIFS('Relevant - In CRM not valid'!$T$2:$T$46,$A486,'Relevant - In CRM not valid'!$G$2:$G$46,"UK",'Relevant - In CRM not valid'!$M$2:$M$46,"Research",'Relevant - In CRM not valid'!$R$2:$R$46,"Operational")</f>
        <v>0</v>
      </c>
      <c r="I486" s="2">
        <f>COUNTIFS('Relevant - In CRM valid'!$T$2:$T$4699,$A486,'Relevant - In CRM valid'!$G$2:$G$4699,"UK",'Relevant - In CRM valid'!$M$2:$M$4699,"Research",'Relevant - In CRM valid'!$R$2:$R$4699,"Academic")+COUNTIFS('Relevant - In CRM unknown'!$T$2:$T$253,$A486,'Relevant - In CRM unknown'!$G$2:$G$253,"UK",'Relevant - In CRM unknown'!$M$2:$M$253,"Research",'Relevant - In CRM unknown'!$R$2:$R$253,"Academic")+COUNTIFS('Relevant - IN NOW CRM valid'!$T$2:$T$2328,$A486,'Relevant - IN NOW CRM valid'!$G$2:$G$2328,"UK",'Relevant - IN NOW CRM valid'!$M$2:$M$2328,"Research",'Relevant - IN NOW CRM valid'!$R$2:$R$2328,"Academic")+COUNTIFS('Relevant - IN NOW CRM unknown'!$T$2:$T$1227,$A486,'Relevant - IN NOW CRM unknown'!$G$2:$G$1227,"UK",'Relevant - IN NOW CRM unknown'!$M$2:$M$1227,"Research",'Relevant - IN NOW CRM unknown'!$R$2:$R$1227,"Academic")+COUNTIFS('Relevant - Not CRM not valid'!$T$2:$T$416,$A486,'Relevant - Not CRM not valid'!$G$2:$G$416,"UK",'Relevant - Not CRM not valid'!$M$2:$M$416,"Research",'Relevant - Not CRM not valid'!$R$2:$R$416,"Academic")+COUNTIFS('Relevant - In CRM not valid'!$T$2:$T$46,$A486,'Relevant - In CRM not valid'!$G$2:$G$46,"UK",'Relevant - In CRM not valid'!$M$2:$M$46,"Research",'Relevant - In CRM not valid'!$R$2:$R$46,"Academic")</f>
        <v>0</v>
      </c>
      <c r="J486" s="2">
        <f>COUNTIFS('Relevant - In CRM valid'!$T$2:$T$4699,$A486,'Relevant - In CRM valid'!$G$2:$G$4699,"UK",'Relevant - In CRM valid'!$M$2:$M$4699,"Finance")+COUNTIFS('Relevant - In CRM unknown'!$T$2:$T$253,$A486,'Relevant - In CRM unknown'!$G$2:$G$253,"UK",'Relevant - In CRM unknown'!$M$2:$M$253,"Finance")+COUNTIFS('Relevant - IN NOW CRM valid'!$T$2:$T$2328,$A486,'Relevant - IN NOW CRM valid'!$G$2:$G$2328,"UK",'Relevant - IN NOW CRM valid'!$M$2:$M$2328,"Finance")+COUNTIFS('Relevant - IN NOW CRM unknown'!$T$2:$T$1227,$A486,'Relevant - IN NOW CRM unknown'!$G$2:$G$1227,"UK",'Relevant - IN NOW CRM unknown'!$M$2:$M$1227,"Finance")+COUNTIFS('Relevant - Not CRM not valid'!$T$2:$T$416,$A486,'Relevant - Not CRM not valid'!$G$2:$G$416,"UK",'Relevant - Not CRM not valid'!$M$2:$M$416,"Finance")+COUNTIFS('Relevant - In CRM not valid'!$T$2:$T$46,$A486,'Relevant - In CRM not valid'!$G$2:$G$46,"UK",'Relevant - In CRM not valid'!$M$2:$M$46,"Finance")</f>
        <v>0</v>
      </c>
      <c r="K486" s="2">
        <f>COUNTIFS('Relevant - In CRM valid'!$T$2:$T$4699,$A486,'Relevant - In CRM valid'!$G$2:$G$4699,"UK",'Relevant - In CRM valid'!$M$2:$M$4699,"IT/Systems")+COUNTIFS('Relevant - In CRM unknown'!$T$2:$T$253,$A486,'Relevant - In CRM unknown'!$G$2:$G$253,"UK",'Relevant - In CRM unknown'!$M$2:$M$253,"IT/Systems")+COUNTIFS('Relevant - IN NOW CRM valid'!$T$2:$T$2328,$A486,'Relevant - IN NOW CRM valid'!$G$2:$G$2328,"UK",'Relevant - IN NOW CRM valid'!$M$2:$M$2328,"IT/Systems")+COUNTIFS('Relevant - IN NOW CRM unknown'!$T$2:$T$1227,$A486,'Relevant - IN NOW CRM unknown'!$G$2:$G$1227,"UK",'Relevant - IN NOW CRM unknown'!$M$2:$M$1227,"IT/Systems")+COUNTIFS('Relevant - Not CRM not valid'!$T$2:$T$416,$A486,'Relevant - Not CRM not valid'!$G$2:$G$416,"UK",'Relevant - Not CRM not valid'!$M$2:$M$416,"IT/Systems")+COUNTIFS('Relevant - In CRM not valid'!$T$2:$T$46,$A486,'Relevant - In CRM not valid'!$G$2:$G$46,"UK",'Relevant - In CRM not valid'!$M$2:$M$46,"IT/Systems")</f>
        <v>0</v>
      </c>
      <c r="L486" s="2">
        <f>COUNTIFS('Relevant - In CRM valid'!$T$2:$T$4699,$A486,'Relevant - In CRM valid'!$G$2:$G$4699,"UK",'Relevant - In CRM valid'!$M$2:$M$4699,"")+COUNTIFS('Relevant - In CRM unknown'!$T$2:$T$253,$A486,'Relevant - In CRM unknown'!$G$2:$G$253,"UK",'Relevant - In CRM unknown'!$M$2:$M$253,"")+COUNTIFS('Relevant - IN NOW CRM valid'!$T$2:$T$2328,$A486,'Relevant - IN NOW CRM valid'!$G$2:$G$2328,"UK",'Relevant - IN NOW CRM valid'!$M$2:$M$2328,"")+COUNTIFS('Relevant - IN NOW CRM unknown'!$T$2:$T$1227,$A486,'Relevant - IN NOW CRM unknown'!$G$2:$G$1227,"UK",'Relevant - IN NOW CRM unknown'!$M$2:$M$1227,"")+COUNTIFS('Relevant - Not CRM not valid'!$T$2:$T$416,$A486,'Relevant - Not CRM not valid'!$G$2:$G$416,"UK",'Relevant - Not CRM not valid'!$M$2:$M$416,"")+COUNTIFS('Relevant - In CRM not valid'!$T$2:$T$46,$A486,'Relevant - In CRM not valid'!$G$2:$G$46,"UK",'Relevant - In CRM not valid'!$M$2:$M$46,"")</f>
        <v>0</v>
      </c>
      <c r="M486" s="2">
        <f t="shared" si="14"/>
        <v>1</v>
      </c>
      <c r="N486" s="2">
        <f>COUNTIFS('Relevant - In CRM valid'!$T$2:$T$4699,$A486,'Relevant - In CRM valid'!$G$2:$G$4699,"UK",'Relevant - In CRM valid'!$Q$2:$Q$4699,"valid")+COUNTIFS('Relevant - In CRM unknown'!$T$2:$T$253,$A486,'Relevant - In CRM unknown'!$G$2:$G$253,"UK",'Relevant - In CRM unknown'!$Q$2:$Q$253,"valid")+COUNTIFS('Relevant - IN NOW CRM valid'!$T$2:$T$2328,$A486,'Relevant - IN NOW CRM valid'!$G$2:$G$2328,"UK",'Relevant - IN NOW CRM valid'!$Q$2:$Q$2328,"valid")+COUNTIFS('Relevant - IN NOW CRM unknown'!$T$2:$T$1227,$A486,'Relevant - IN NOW CRM unknown'!$G$2:$G$1227,"UK",'Relevant - IN NOW CRM unknown'!$Q$2:$Q$1227,"valid")+COUNTIFS('Relevant - Not CRM not valid'!$T$2:$T$416,$A486,'Relevant - Not CRM not valid'!$G$2:$G$416,"UK",'Relevant - Not CRM not valid'!$Q$2:$Q$416,"valid")+COUNTIFS('Relevant - In CRM not valid'!$T$2:$T$46,$A486,'Relevant - In CRM not valid'!$G$2:$G$46,"UK",'Relevant - In CRM not valid'!$Q$2:$Q$46,"valid")</f>
        <v>1</v>
      </c>
      <c r="O486" s="2" t="str">
        <f t="shared" si="15"/>
        <v>Finance  IT/Systems</v>
      </c>
    </row>
    <row r="487" spans="1:15" ht="15" customHeight="1">
      <c r="A487" s="2" t="s">
        <v>1081</v>
      </c>
      <c r="B487" s="2" t="s">
        <v>1082</v>
      </c>
      <c r="C487" s="2" t="s">
        <v>95</v>
      </c>
      <c r="D487" s="2" t="str">
        <f>IFERROR(INDEX('UK Target Institutions'!$D$2:$D$727,MATCH($A487,'UK Target Institutions'!$A$2:$A$727,0)),"")</f>
        <v>Yes</v>
      </c>
      <c r="E487" s="2">
        <f>COUNTIFS('Relevant - In CRM valid'!$T$2:$T$4699,$A487,'Relevant - In CRM valid'!$G$2:$G$4699,"UK")+COUNTIFS('Relevant - In CRM unknown'!$T$2:$T$253,$A487,'Relevant - In CRM unknown'!$G$2:$G$253,"UK")+COUNTIFS('Relevant - IN NOW CRM valid'!$T$2:$T$2328,$A487,'Relevant - IN NOW CRM valid'!$G$2:$G$2328,"UK")+COUNTIFS('Relevant - IN NOW CRM unknown'!$T$2:$T$1227,$A487,'Relevant - IN NOW CRM unknown'!$G$2:$G$1227,"UK")+COUNTIFS('Relevant - Not CRM not valid'!$T$2:$T$416,$A487,'Relevant - Not CRM not valid'!$G$2:$G$416,"UK")+COUNTIFS('Relevant - In CRM not valid'!$T$2:$T$46,$A487,'Relevant - In CRM not valid'!$G$2:$G$46,"UK")</f>
        <v>1</v>
      </c>
      <c r="F487" s="2">
        <f>COUNTIFS('Relevant - In CRM valid'!$T$2:$T$4699,$A487,'Relevant - In CRM valid'!$G$2:$G$4699,"UK",'Relevant - In CRM valid'!$M$2:$M$4699,"Research")+COUNTIFS('Relevant - In CRM unknown'!$T$2:$T$253,$A487,'Relevant - In CRM unknown'!$G$2:$G$253,"UK",'Relevant - In CRM unknown'!$M$2:$M$253,"Research")+COUNTIFS('Relevant - IN NOW CRM valid'!$T$2:$T$2328,$A487,'Relevant - IN NOW CRM valid'!$G$2:$G$2328,"UK",'Relevant - IN NOW CRM valid'!$M$2:$M$2328,"Research")+COUNTIFS('Relevant - IN NOW CRM unknown'!$T$2:$T$1227,$A487,'Relevant - IN NOW CRM unknown'!$G$2:$G$1227,"UK",'Relevant - IN NOW CRM unknown'!$M$2:$M$1227,"Research")+COUNTIFS('Relevant - Not CRM not valid'!$T$2:$T$416,$A487,'Relevant - Not CRM not valid'!$G$2:$G$416,"UK",'Relevant - Not CRM not valid'!$M$2:$M$416,"Research")+COUNTIFS('Relevant - In CRM not valid'!$T$2:$T$46,$A487,'Relevant - In CRM not valid'!$G$2:$G$46,"UK",'Relevant - In CRM not valid'!$M$2:$M$46,"Research")</f>
        <v>1</v>
      </c>
      <c r="G487" s="2">
        <f>COUNTIFS('Relevant - In CRM valid'!$T$2:$T$4699,$A487,'Relevant - In CRM valid'!$G$2:$G$4699,"UK",'Relevant - In CRM valid'!$M$2:$M$4699,"Research",'Relevant - In CRM valid'!$R$2:$R$4699,"Senior")+COUNTIFS('Relevant - In CRM unknown'!$T$2:$T$253,$A487,'Relevant - In CRM unknown'!$G$2:$G$253,"UK",'Relevant - In CRM unknown'!$M$2:$M$253,"Research",'Relevant - In CRM unknown'!$R$2:$R$253,"Senior")+COUNTIFS('Relevant - IN NOW CRM valid'!$T$2:$T$2328,$A487,'Relevant - IN NOW CRM valid'!$G$2:$G$2328,"UK",'Relevant - IN NOW CRM valid'!$M$2:$M$2328,"Research",'Relevant - IN NOW CRM valid'!$R$2:$R$2328,"Senior")+COUNTIFS('Relevant - IN NOW CRM unknown'!$T$2:$T$1227,$A487,'Relevant - IN NOW CRM unknown'!$G$2:$G$1227,"UK",'Relevant - IN NOW CRM unknown'!$M$2:$M$1227,"Research",'Relevant - IN NOW CRM unknown'!$R$2:$R$1227,"Senior")+COUNTIFS('Relevant - Not CRM not valid'!$T$2:$T$416,$A487,'Relevant - Not CRM not valid'!$G$2:$G$416,"UK",'Relevant - Not CRM not valid'!$M$2:$M$416,"Research",'Relevant - Not CRM not valid'!$R$2:$R$416,"Senior")+COUNTIFS('Relevant - In CRM not valid'!$T$2:$T$46,$A487,'Relevant - In CRM not valid'!$G$2:$G$46,"UK",'Relevant - In CRM not valid'!$M$2:$M$46,"Research",'Relevant - In CRM not valid'!$R$2:$R$46,"Senior")</f>
        <v>1</v>
      </c>
      <c r="H487" s="2">
        <f>COUNTIFS('Relevant - In CRM valid'!$T$2:$T$4699,$A487,'Relevant - In CRM valid'!$G$2:$G$4699,"UK",'Relevant - In CRM valid'!$M$2:$M$4699,"Research",'Relevant - In CRM valid'!$R$2:$R$4699,"Operational")+COUNTIFS('Relevant - In CRM unknown'!$T$2:$T$253,$A487,'Relevant - In CRM unknown'!$G$2:$G$253,"UK",'Relevant - In CRM unknown'!$M$2:$M$253,"Research",'Relevant - In CRM unknown'!$R$2:$R$253,"Operational")+COUNTIFS('Relevant - IN NOW CRM valid'!$T$2:$T$2328,$A487,'Relevant - IN NOW CRM valid'!$G$2:$G$2328,"UK",'Relevant - IN NOW CRM valid'!$M$2:$M$2328,"Research",'Relevant - IN NOW CRM valid'!$R$2:$R$2328,"Operational")+COUNTIFS('Relevant - IN NOW CRM unknown'!$T$2:$T$1227,$A487,'Relevant - IN NOW CRM unknown'!$G$2:$G$1227,"UK",'Relevant - IN NOW CRM unknown'!$M$2:$M$1227,"Research",'Relevant - IN NOW CRM unknown'!$R$2:$R$1227,"Operational")+COUNTIFS('Relevant - Not CRM not valid'!$T$2:$T$416,$A487,'Relevant - Not CRM not valid'!$G$2:$G$416,"UK",'Relevant - Not CRM not valid'!$M$2:$M$416,"Research",'Relevant - Not CRM not valid'!$R$2:$R$416,"Operational")+COUNTIFS('Relevant - In CRM not valid'!$T$2:$T$46,$A487,'Relevant - In CRM not valid'!$G$2:$G$46,"UK",'Relevant - In CRM not valid'!$M$2:$M$46,"Research",'Relevant - In CRM not valid'!$R$2:$R$46,"Operational")</f>
        <v>0</v>
      </c>
      <c r="I487" s="2">
        <f>COUNTIFS('Relevant - In CRM valid'!$T$2:$T$4699,$A487,'Relevant - In CRM valid'!$G$2:$G$4699,"UK",'Relevant - In CRM valid'!$M$2:$M$4699,"Research",'Relevant - In CRM valid'!$R$2:$R$4699,"Academic")+COUNTIFS('Relevant - In CRM unknown'!$T$2:$T$253,$A487,'Relevant - In CRM unknown'!$G$2:$G$253,"UK",'Relevant - In CRM unknown'!$M$2:$M$253,"Research",'Relevant - In CRM unknown'!$R$2:$R$253,"Academic")+COUNTIFS('Relevant - IN NOW CRM valid'!$T$2:$T$2328,$A487,'Relevant - IN NOW CRM valid'!$G$2:$G$2328,"UK",'Relevant - IN NOW CRM valid'!$M$2:$M$2328,"Research",'Relevant - IN NOW CRM valid'!$R$2:$R$2328,"Academic")+COUNTIFS('Relevant - IN NOW CRM unknown'!$T$2:$T$1227,$A487,'Relevant - IN NOW CRM unknown'!$G$2:$G$1227,"UK",'Relevant - IN NOW CRM unknown'!$M$2:$M$1227,"Research",'Relevant - IN NOW CRM unknown'!$R$2:$R$1227,"Academic")+COUNTIFS('Relevant - Not CRM not valid'!$T$2:$T$416,$A487,'Relevant - Not CRM not valid'!$G$2:$G$416,"UK",'Relevant - Not CRM not valid'!$M$2:$M$416,"Research",'Relevant - Not CRM not valid'!$R$2:$R$416,"Academic")+COUNTIFS('Relevant - In CRM not valid'!$T$2:$T$46,$A487,'Relevant - In CRM not valid'!$G$2:$G$46,"UK",'Relevant - In CRM not valid'!$M$2:$M$46,"Research",'Relevant - In CRM not valid'!$R$2:$R$46,"Academic")</f>
        <v>0</v>
      </c>
      <c r="J487" s="2">
        <f>COUNTIFS('Relevant - In CRM valid'!$T$2:$T$4699,$A487,'Relevant - In CRM valid'!$G$2:$G$4699,"UK",'Relevant - In CRM valid'!$M$2:$M$4699,"Finance")+COUNTIFS('Relevant - In CRM unknown'!$T$2:$T$253,$A487,'Relevant - In CRM unknown'!$G$2:$G$253,"UK",'Relevant - In CRM unknown'!$M$2:$M$253,"Finance")+COUNTIFS('Relevant - IN NOW CRM valid'!$T$2:$T$2328,$A487,'Relevant - IN NOW CRM valid'!$G$2:$G$2328,"UK",'Relevant - IN NOW CRM valid'!$M$2:$M$2328,"Finance")+COUNTIFS('Relevant - IN NOW CRM unknown'!$T$2:$T$1227,$A487,'Relevant - IN NOW CRM unknown'!$G$2:$G$1227,"UK",'Relevant - IN NOW CRM unknown'!$M$2:$M$1227,"Finance")+COUNTIFS('Relevant - Not CRM not valid'!$T$2:$T$416,$A487,'Relevant - Not CRM not valid'!$G$2:$G$416,"UK",'Relevant - Not CRM not valid'!$M$2:$M$416,"Finance")+COUNTIFS('Relevant - In CRM not valid'!$T$2:$T$46,$A487,'Relevant - In CRM not valid'!$G$2:$G$46,"UK",'Relevant - In CRM not valid'!$M$2:$M$46,"Finance")</f>
        <v>0</v>
      </c>
      <c r="K487" s="2">
        <f>COUNTIFS('Relevant - In CRM valid'!$T$2:$T$4699,$A487,'Relevant - In CRM valid'!$G$2:$G$4699,"UK",'Relevant - In CRM valid'!$M$2:$M$4699,"IT/Systems")+COUNTIFS('Relevant - In CRM unknown'!$T$2:$T$253,$A487,'Relevant - In CRM unknown'!$G$2:$G$253,"UK",'Relevant - In CRM unknown'!$M$2:$M$253,"IT/Systems")+COUNTIFS('Relevant - IN NOW CRM valid'!$T$2:$T$2328,$A487,'Relevant - IN NOW CRM valid'!$G$2:$G$2328,"UK",'Relevant - IN NOW CRM valid'!$M$2:$M$2328,"IT/Systems")+COUNTIFS('Relevant - IN NOW CRM unknown'!$T$2:$T$1227,$A487,'Relevant - IN NOW CRM unknown'!$G$2:$G$1227,"UK",'Relevant - IN NOW CRM unknown'!$M$2:$M$1227,"IT/Systems")+COUNTIFS('Relevant - Not CRM not valid'!$T$2:$T$416,$A487,'Relevant - Not CRM not valid'!$G$2:$G$416,"UK",'Relevant - Not CRM not valid'!$M$2:$M$416,"IT/Systems")+COUNTIFS('Relevant - In CRM not valid'!$T$2:$T$46,$A487,'Relevant - In CRM not valid'!$G$2:$G$46,"UK",'Relevant - In CRM not valid'!$M$2:$M$46,"IT/Systems")</f>
        <v>0</v>
      </c>
      <c r="L487" s="2">
        <f>COUNTIFS('Relevant - In CRM valid'!$T$2:$T$4699,$A487,'Relevant - In CRM valid'!$G$2:$G$4699,"UK",'Relevant - In CRM valid'!$M$2:$M$4699,"")+COUNTIFS('Relevant - In CRM unknown'!$T$2:$T$253,$A487,'Relevant - In CRM unknown'!$G$2:$G$253,"UK",'Relevant - In CRM unknown'!$M$2:$M$253,"")+COUNTIFS('Relevant - IN NOW CRM valid'!$T$2:$T$2328,$A487,'Relevant - IN NOW CRM valid'!$G$2:$G$2328,"UK",'Relevant - IN NOW CRM valid'!$M$2:$M$2328,"")+COUNTIFS('Relevant - IN NOW CRM unknown'!$T$2:$T$1227,$A487,'Relevant - IN NOW CRM unknown'!$G$2:$G$1227,"UK",'Relevant - IN NOW CRM unknown'!$M$2:$M$1227,"")+COUNTIFS('Relevant - Not CRM not valid'!$T$2:$T$416,$A487,'Relevant - Not CRM not valid'!$G$2:$G$416,"UK",'Relevant - Not CRM not valid'!$M$2:$M$416,"")+COUNTIFS('Relevant - In CRM not valid'!$T$2:$T$46,$A487,'Relevant - In CRM not valid'!$G$2:$G$46,"UK",'Relevant - In CRM not valid'!$M$2:$M$46,"")</f>
        <v>0</v>
      </c>
      <c r="M487" s="2">
        <f t="shared" si="14"/>
        <v>1</v>
      </c>
      <c r="N487" s="2">
        <f>COUNTIFS('Relevant - In CRM valid'!$T$2:$T$4699,$A487,'Relevant - In CRM valid'!$G$2:$G$4699,"UK",'Relevant - In CRM valid'!$Q$2:$Q$4699,"valid")+COUNTIFS('Relevant - In CRM unknown'!$T$2:$T$253,$A487,'Relevant - In CRM unknown'!$G$2:$G$253,"UK",'Relevant - In CRM unknown'!$Q$2:$Q$253,"valid")+COUNTIFS('Relevant - IN NOW CRM valid'!$T$2:$T$2328,$A487,'Relevant - IN NOW CRM valid'!$G$2:$G$2328,"UK",'Relevant - IN NOW CRM valid'!$Q$2:$Q$2328,"valid")+COUNTIFS('Relevant - IN NOW CRM unknown'!$T$2:$T$1227,$A487,'Relevant - IN NOW CRM unknown'!$G$2:$G$1227,"UK",'Relevant - IN NOW CRM unknown'!$Q$2:$Q$1227,"valid")+COUNTIFS('Relevant - Not CRM not valid'!$T$2:$T$416,$A487,'Relevant - Not CRM not valid'!$G$2:$G$416,"UK",'Relevant - Not CRM not valid'!$Q$2:$Q$416,"valid")+COUNTIFS('Relevant - In CRM not valid'!$T$2:$T$46,$A487,'Relevant - In CRM not valid'!$G$2:$G$46,"UK",'Relevant - In CRM not valid'!$Q$2:$Q$46,"valid")</f>
        <v>1</v>
      </c>
      <c r="O487" s="2" t="str">
        <f t="shared" si="15"/>
        <v>Finance  IT/Systems</v>
      </c>
    </row>
    <row r="488" spans="1:15" ht="15" customHeight="1">
      <c r="A488" s="2" t="s">
        <v>1083</v>
      </c>
      <c r="B488" s="2" t="s">
        <v>1084</v>
      </c>
      <c r="C488" s="2" t="s">
        <v>1570</v>
      </c>
      <c r="D488" s="2" t="str">
        <f>IFERROR(INDEX('UK Target Institutions'!$D$2:$D$727,MATCH($A488,'UK Target Institutions'!$A$2:$A$727,0)),"")</f>
        <v>No</v>
      </c>
      <c r="E488" s="2">
        <f>COUNTIFS('Relevant - In CRM valid'!$T$2:$T$4699,$A488,'Relevant - In CRM valid'!$G$2:$G$4699,"UK")+COUNTIFS('Relevant - In CRM unknown'!$T$2:$T$253,$A488,'Relevant - In CRM unknown'!$G$2:$G$253,"UK")+COUNTIFS('Relevant - IN NOW CRM valid'!$T$2:$T$2328,$A488,'Relevant - IN NOW CRM valid'!$G$2:$G$2328,"UK")+COUNTIFS('Relevant - IN NOW CRM unknown'!$T$2:$T$1227,$A488,'Relevant - IN NOW CRM unknown'!$G$2:$G$1227,"UK")+COUNTIFS('Relevant - Not CRM not valid'!$T$2:$T$416,$A488,'Relevant - Not CRM not valid'!$G$2:$G$416,"UK")+COUNTIFS('Relevant - In CRM not valid'!$T$2:$T$46,$A488,'Relevant - In CRM not valid'!$G$2:$G$46,"UK")</f>
        <v>1</v>
      </c>
      <c r="F488" s="2">
        <f>COUNTIFS('Relevant - In CRM valid'!$T$2:$T$4699,$A488,'Relevant - In CRM valid'!$G$2:$G$4699,"UK",'Relevant - In CRM valid'!$M$2:$M$4699,"Research")+COUNTIFS('Relevant - In CRM unknown'!$T$2:$T$253,$A488,'Relevant - In CRM unknown'!$G$2:$G$253,"UK",'Relevant - In CRM unknown'!$M$2:$M$253,"Research")+COUNTIFS('Relevant - IN NOW CRM valid'!$T$2:$T$2328,$A488,'Relevant - IN NOW CRM valid'!$G$2:$G$2328,"UK",'Relevant - IN NOW CRM valid'!$M$2:$M$2328,"Research")+COUNTIFS('Relevant - IN NOW CRM unknown'!$T$2:$T$1227,$A488,'Relevant - IN NOW CRM unknown'!$G$2:$G$1227,"UK",'Relevant - IN NOW CRM unknown'!$M$2:$M$1227,"Research")+COUNTIFS('Relevant - Not CRM not valid'!$T$2:$T$416,$A488,'Relevant - Not CRM not valid'!$G$2:$G$416,"UK",'Relevant - Not CRM not valid'!$M$2:$M$416,"Research")+COUNTIFS('Relevant - In CRM not valid'!$T$2:$T$46,$A488,'Relevant - In CRM not valid'!$G$2:$G$46,"UK",'Relevant - In CRM not valid'!$M$2:$M$46,"Research")</f>
        <v>1</v>
      </c>
      <c r="G488" s="2">
        <f>COUNTIFS('Relevant - In CRM valid'!$T$2:$T$4699,$A488,'Relevant - In CRM valid'!$G$2:$G$4699,"UK",'Relevant - In CRM valid'!$M$2:$M$4699,"Research",'Relevant - In CRM valid'!$R$2:$R$4699,"Senior")+COUNTIFS('Relevant - In CRM unknown'!$T$2:$T$253,$A488,'Relevant - In CRM unknown'!$G$2:$G$253,"UK",'Relevant - In CRM unknown'!$M$2:$M$253,"Research",'Relevant - In CRM unknown'!$R$2:$R$253,"Senior")+COUNTIFS('Relevant - IN NOW CRM valid'!$T$2:$T$2328,$A488,'Relevant - IN NOW CRM valid'!$G$2:$G$2328,"UK",'Relevant - IN NOW CRM valid'!$M$2:$M$2328,"Research",'Relevant - IN NOW CRM valid'!$R$2:$R$2328,"Senior")+COUNTIFS('Relevant - IN NOW CRM unknown'!$T$2:$T$1227,$A488,'Relevant - IN NOW CRM unknown'!$G$2:$G$1227,"UK",'Relevant - IN NOW CRM unknown'!$M$2:$M$1227,"Research",'Relevant - IN NOW CRM unknown'!$R$2:$R$1227,"Senior")+COUNTIFS('Relevant - Not CRM not valid'!$T$2:$T$416,$A488,'Relevant - Not CRM not valid'!$G$2:$G$416,"UK",'Relevant - Not CRM not valid'!$M$2:$M$416,"Research",'Relevant - Not CRM not valid'!$R$2:$R$416,"Senior")+COUNTIFS('Relevant - In CRM not valid'!$T$2:$T$46,$A488,'Relevant - In CRM not valid'!$G$2:$G$46,"UK",'Relevant - In CRM not valid'!$M$2:$M$46,"Research",'Relevant - In CRM not valid'!$R$2:$R$46,"Senior")</f>
        <v>1</v>
      </c>
      <c r="H488" s="2">
        <f>COUNTIFS('Relevant - In CRM valid'!$T$2:$T$4699,$A488,'Relevant - In CRM valid'!$G$2:$G$4699,"UK",'Relevant - In CRM valid'!$M$2:$M$4699,"Research",'Relevant - In CRM valid'!$R$2:$R$4699,"Operational")+COUNTIFS('Relevant - In CRM unknown'!$T$2:$T$253,$A488,'Relevant - In CRM unknown'!$G$2:$G$253,"UK",'Relevant - In CRM unknown'!$M$2:$M$253,"Research",'Relevant - In CRM unknown'!$R$2:$R$253,"Operational")+COUNTIFS('Relevant - IN NOW CRM valid'!$T$2:$T$2328,$A488,'Relevant - IN NOW CRM valid'!$G$2:$G$2328,"UK",'Relevant - IN NOW CRM valid'!$M$2:$M$2328,"Research",'Relevant - IN NOW CRM valid'!$R$2:$R$2328,"Operational")+COUNTIFS('Relevant - IN NOW CRM unknown'!$T$2:$T$1227,$A488,'Relevant - IN NOW CRM unknown'!$G$2:$G$1227,"UK",'Relevant - IN NOW CRM unknown'!$M$2:$M$1227,"Research",'Relevant - IN NOW CRM unknown'!$R$2:$R$1227,"Operational")+COUNTIFS('Relevant - Not CRM not valid'!$T$2:$T$416,$A488,'Relevant - Not CRM not valid'!$G$2:$G$416,"UK",'Relevant - Not CRM not valid'!$M$2:$M$416,"Research",'Relevant - Not CRM not valid'!$R$2:$R$416,"Operational")+COUNTIFS('Relevant - In CRM not valid'!$T$2:$T$46,$A488,'Relevant - In CRM not valid'!$G$2:$G$46,"UK",'Relevant - In CRM not valid'!$M$2:$M$46,"Research",'Relevant - In CRM not valid'!$R$2:$R$46,"Operational")</f>
        <v>0</v>
      </c>
      <c r="I488" s="2">
        <f>COUNTIFS('Relevant - In CRM valid'!$T$2:$T$4699,$A488,'Relevant - In CRM valid'!$G$2:$G$4699,"UK",'Relevant - In CRM valid'!$M$2:$M$4699,"Research",'Relevant - In CRM valid'!$R$2:$R$4699,"Academic")+COUNTIFS('Relevant - In CRM unknown'!$T$2:$T$253,$A488,'Relevant - In CRM unknown'!$G$2:$G$253,"UK",'Relevant - In CRM unknown'!$M$2:$M$253,"Research",'Relevant - In CRM unknown'!$R$2:$R$253,"Academic")+COUNTIFS('Relevant - IN NOW CRM valid'!$T$2:$T$2328,$A488,'Relevant - IN NOW CRM valid'!$G$2:$G$2328,"UK",'Relevant - IN NOW CRM valid'!$M$2:$M$2328,"Research",'Relevant - IN NOW CRM valid'!$R$2:$R$2328,"Academic")+COUNTIFS('Relevant - IN NOW CRM unknown'!$T$2:$T$1227,$A488,'Relevant - IN NOW CRM unknown'!$G$2:$G$1227,"UK",'Relevant - IN NOW CRM unknown'!$M$2:$M$1227,"Research",'Relevant - IN NOW CRM unknown'!$R$2:$R$1227,"Academic")+COUNTIFS('Relevant - Not CRM not valid'!$T$2:$T$416,$A488,'Relevant - Not CRM not valid'!$G$2:$G$416,"UK",'Relevant - Not CRM not valid'!$M$2:$M$416,"Research",'Relevant - Not CRM not valid'!$R$2:$R$416,"Academic")+COUNTIFS('Relevant - In CRM not valid'!$T$2:$T$46,$A488,'Relevant - In CRM not valid'!$G$2:$G$46,"UK",'Relevant - In CRM not valid'!$M$2:$M$46,"Research",'Relevant - In CRM not valid'!$R$2:$R$46,"Academic")</f>
        <v>0</v>
      </c>
      <c r="J488" s="2">
        <f>COUNTIFS('Relevant - In CRM valid'!$T$2:$T$4699,$A488,'Relevant - In CRM valid'!$G$2:$G$4699,"UK",'Relevant - In CRM valid'!$M$2:$M$4699,"Finance")+COUNTIFS('Relevant - In CRM unknown'!$T$2:$T$253,$A488,'Relevant - In CRM unknown'!$G$2:$G$253,"UK",'Relevant - In CRM unknown'!$M$2:$M$253,"Finance")+COUNTIFS('Relevant - IN NOW CRM valid'!$T$2:$T$2328,$A488,'Relevant - IN NOW CRM valid'!$G$2:$G$2328,"UK",'Relevant - IN NOW CRM valid'!$M$2:$M$2328,"Finance")+COUNTIFS('Relevant - IN NOW CRM unknown'!$T$2:$T$1227,$A488,'Relevant - IN NOW CRM unknown'!$G$2:$G$1227,"UK",'Relevant - IN NOW CRM unknown'!$M$2:$M$1227,"Finance")+COUNTIFS('Relevant - Not CRM not valid'!$T$2:$T$416,$A488,'Relevant - Not CRM not valid'!$G$2:$G$416,"UK",'Relevant - Not CRM not valid'!$M$2:$M$416,"Finance")+COUNTIFS('Relevant - In CRM not valid'!$T$2:$T$46,$A488,'Relevant - In CRM not valid'!$G$2:$G$46,"UK",'Relevant - In CRM not valid'!$M$2:$M$46,"Finance")</f>
        <v>0</v>
      </c>
      <c r="K488" s="2">
        <f>COUNTIFS('Relevant - In CRM valid'!$T$2:$T$4699,$A488,'Relevant - In CRM valid'!$G$2:$G$4699,"UK",'Relevant - In CRM valid'!$M$2:$M$4699,"IT/Systems")+COUNTIFS('Relevant - In CRM unknown'!$T$2:$T$253,$A488,'Relevant - In CRM unknown'!$G$2:$G$253,"UK",'Relevant - In CRM unknown'!$M$2:$M$253,"IT/Systems")+COUNTIFS('Relevant - IN NOW CRM valid'!$T$2:$T$2328,$A488,'Relevant - IN NOW CRM valid'!$G$2:$G$2328,"UK",'Relevant - IN NOW CRM valid'!$M$2:$M$2328,"IT/Systems")+COUNTIFS('Relevant - IN NOW CRM unknown'!$T$2:$T$1227,$A488,'Relevant - IN NOW CRM unknown'!$G$2:$G$1227,"UK",'Relevant - IN NOW CRM unknown'!$M$2:$M$1227,"IT/Systems")+COUNTIFS('Relevant - Not CRM not valid'!$T$2:$T$416,$A488,'Relevant - Not CRM not valid'!$G$2:$G$416,"UK",'Relevant - Not CRM not valid'!$M$2:$M$416,"IT/Systems")+COUNTIFS('Relevant - In CRM not valid'!$T$2:$T$46,$A488,'Relevant - In CRM not valid'!$G$2:$G$46,"UK",'Relevant - In CRM not valid'!$M$2:$M$46,"IT/Systems")</f>
        <v>0</v>
      </c>
      <c r="L488" s="2">
        <f>COUNTIFS('Relevant - In CRM valid'!$T$2:$T$4699,$A488,'Relevant - In CRM valid'!$G$2:$G$4699,"UK",'Relevant - In CRM valid'!$M$2:$M$4699,"")+COUNTIFS('Relevant - In CRM unknown'!$T$2:$T$253,$A488,'Relevant - In CRM unknown'!$G$2:$G$253,"UK",'Relevant - In CRM unknown'!$M$2:$M$253,"")+COUNTIFS('Relevant - IN NOW CRM valid'!$T$2:$T$2328,$A488,'Relevant - IN NOW CRM valid'!$G$2:$G$2328,"UK",'Relevant - IN NOW CRM valid'!$M$2:$M$2328,"")+COUNTIFS('Relevant - IN NOW CRM unknown'!$T$2:$T$1227,$A488,'Relevant - IN NOW CRM unknown'!$G$2:$G$1227,"UK",'Relevant - IN NOW CRM unknown'!$M$2:$M$1227,"")+COUNTIFS('Relevant - Not CRM not valid'!$T$2:$T$416,$A488,'Relevant - Not CRM not valid'!$G$2:$G$416,"UK",'Relevant - Not CRM not valid'!$M$2:$M$416,"")+COUNTIFS('Relevant - In CRM not valid'!$T$2:$T$46,$A488,'Relevant - In CRM not valid'!$G$2:$G$46,"UK",'Relevant - In CRM not valid'!$M$2:$M$46,"")</f>
        <v>0</v>
      </c>
      <c r="M488" s="2">
        <f t="shared" si="14"/>
        <v>1</v>
      </c>
      <c r="N488" s="2">
        <f>COUNTIFS('Relevant - In CRM valid'!$T$2:$T$4699,$A488,'Relevant - In CRM valid'!$G$2:$G$4699,"UK",'Relevant - In CRM valid'!$Q$2:$Q$4699,"valid")+COUNTIFS('Relevant - In CRM unknown'!$T$2:$T$253,$A488,'Relevant - In CRM unknown'!$G$2:$G$253,"UK",'Relevant - In CRM unknown'!$Q$2:$Q$253,"valid")+COUNTIFS('Relevant - IN NOW CRM valid'!$T$2:$T$2328,$A488,'Relevant - IN NOW CRM valid'!$G$2:$G$2328,"UK",'Relevant - IN NOW CRM valid'!$Q$2:$Q$2328,"valid")+COUNTIFS('Relevant - IN NOW CRM unknown'!$T$2:$T$1227,$A488,'Relevant - IN NOW CRM unknown'!$G$2:$G$1227,"UK",'Relevant - IN NOW CRM unknown'!$Q$2:$Q$1227,"valid")+COUNTIFS('Relevant - Not CRM not valid'!$T$2:$T$416,$A488,'Relevant - Not CRM not valid'!$G$2:$G$416,"UK",'Relevant - Not CRM not valid'!$Q$2:$Q$416,"valid")+COUNTIFS('Relevant - In CRM not valid'!$T$2:$T$46,$A488,'Relevant - In CRM not valid'!$G$2:$G$46,"UK",'Relevant - In CRM not valid'!$Q$2:$Q$46,"valid")</f>
        <v>0</v>
      </c>
      <c r="O488" s="2" t="str">
        <f t="shared" si="15"/>
        <v>Finance  IT/Systems</v>
      </c>
    </row>
    <row r="489" spans="1:15" ht="15" customHeight="1">
      <c r="A489" s="2" t="s">
        <v>1085</v>
      </c>
      <c r="B489" s="2" t="s">
        <v>1086</v>
      </c>
      <c r="C489" s="2" t="s">
        <v>161</v>
      </c>
      <c r="D489" s="2" t="str">
        <f>IFERROR(INDEX('UK Target Institutions'!$D$2:$D$727,MATCH($A489,'UK Target Institutions'!$A$2:$A$727,0)),"")</f>
        <v>Yes</v>
      </c>
      <c r="E489" s="2">
        <f>COUNTIFS('Relevant - In CRM valid'!$T$2:$T$4699,$A489,'Relevant - In CRM valid'!$G$2:$G$4699,"UK")+COUNTIFS('Relevant - In CRM unknown'!$T$2:$T$253,$A489,'Relevant - In CRM unknown'!$G$2:$G$253,"UK")+COUNTIFS('Relevant - IN NOW CRM valid'!$T$2:$T$2328,$A489,'Relevant - IN NOW CRM valid'!$G$2:$G$2328,"UK")+COUNTIFS('Relevant - IN NOW CRM unknown'!$T$2:$T$1227,$A489,'Relevant - IN NOW CRM unknown'!$G$2:$G$1227,"UK")+COUNTIFS('Relevant - Not CRM not valid'!$T$2:$T$416,$A489,'Relevant - Not CRM not valid'!$G$2:$G$416,"UK")+COUNTIFS('Relevant - In CRM not valid'!$T$2:$T$46,$A489,'Relevant - In CRM not valid'!$G$2:$G$46,"UK")</f>
        <v>1</v>
      </c>
      <c r="F489" s="2">
        <f>COUNTIFS('Relevant - In CRM valid'!$T$2:$T$4699,$A489,'Relevant - In CRM valid'!$G$2:$G$4699,"UK",'Relevant - In CRM valid'!$M$2:$M$4699,"Research")+COUNTIFS('Relevant - In CRM unknown'!$T$2:$T$253,$A489,'Relevant - In CRM unknown'!$G$2:$G$253,"UK",'Relevant - In CRM unknown'!$M$2:$M$253,"Research")+COUNTIFS('Relevant - IN NOW CRM valid'!$T$2:$T$2328,$A489,'Relevant - IN NOW CRM valid'!$G$2:$G$2328,"UK",'Relevant - IN NOW CRM valid'!$M$2:$M$2328,"Research")+COUNTIFS('Relevant - IN NOW CRM unknown'!$T$2:$T$1227,$A489,'Relevant - IN NOW CRM unknown'!$G$2:$G$1227,"UK",'Relevant - IN NOW CRM unknown'!$M$2:$M$1227,"Research")+COUNTIFS('Relevant - Not CRM not valid'!$T$2:$T$416,$A489,'Relevant - Not CRM not valid'!$G$2:$G$416,"UK",'Relevant - Not CRM not valid'!$M$2:$M$416,"Research")+COUNTIFS('Relevant - In CRM not valid'!$T$2:$T$46,$A489,'Relevant - In CRM not valid'!$G$2:$G$46,"UK",'Relevant - In CRM not valid'!$M$2:$M$46,"Research")</f>
        <v>1</v>
      </c>
      <c r="G489" s="2">
        <f>COUNTIFS('Relevant - In CRM valid'!$T$2:$T$4699,$A489,'Relevant - In CRM valid'!$G$2:$G$4699,"UK",'Relevant - In CRM valid'!$M$2:$M$4699,"Research",'Relevant - In CRM valid'!$R$2:$R$4699,"Senior")+COUNTIFS('Relevant - In CRM unknown'!$T$2:$T$253,$A489,'Relevant - In CRM unknown'!$G$2:$G$253,"UK",'Relevant - In CRM unknown'!$M$2:$M$253,"Research",'Relevant - In CRM unknown'!$R$2:$R$253,"Senior")+COUNTIFS('Relevant - IN NOW CRM valid'!$T$2:$T$2328,$A489,'Relevant - IN NOW CRM valid'!$G$2:$G$2328,"UK",'Relevant - IN NOW CRM valid'!$M$2:$M$2328,"Research",'Relevant - IN NOW CRM valid'!$R$2:$R$2328,"Senior")+COUNTIFS('Relevant - IN NOW CRM unknown'!$T$2:$T$1227,$A489,'Relevant - IN NOW CRM unknown'!$G$2:$G$1227,"UK",'Relevant - IN NOW CRM unknown'!$M$2:$M$1227,"Research",'Relevant - IN NOW CRM unknown'!$R$2:$R$1227,"Senior")+COUNTIFS('Relevant - Not CRM not valid'!$T$2:$T$416,$A489,'Relevant - Not CRM not valid'!$G$2:$G$416,"UK",'Relevant - Not CRM not valid'!$M$2:$M$416,"Research",'Relevant - Not CRM not valid'!$R$2:$R$416,"Senior")+COUNTIFS('Relevant - In CRM not valid'!$T$2:$T$46,$A489,'Relevant - In CRM not valid'!$G$2:$G$46,"UK",'Relevant - In CRM not valid'!$M$2:$M$46,"Research",'Relevant - In CRM not valid'!$R$2:$R$46,"Senior")</f>
        <v>1</v>
      </c>
      <c r="H489" s="2">
        <f>COUNTIFS('Relevant - In CRM valid'!$T$2:$T$4699,$A489,'Relevant - In CRM valid'!$G$2:$G$4699,"UK",'Relevant - In CRM valid'!$M$2:$M$4699,"Research",'Relevant - In CRM valid'!$R$2:$R$4699,"Operational")+COUNTIFS('Relevant - In CRM unknown'!$T$2:$T$253,$A489,'Relevant - In CRM unknown'!$G$2:$G$253,"UK",'Relevant - In CRM unknown'!$M$2:$M$253,"Research",'Relevant - In CRM unknown'!$R$2:$R$253,"Operational")+COUNTIFS('Relevant - IN NOW CRM valid'!$T$2:$T$2328,$A489,'Relevant - IN NOW CRM valid'!$G$2:$G$2328,"UK",'Relevant - IN NOW CRM valid'!$M$2:$M$2328,"Research",'Relevant - IN NOW CRM valid'!$R$2:$R$2328,"Operational")+COUNTIFS('Relevant - IN NOW CRM unknown'!$T$2:$T$1227,$A489,'Relevant - IN NOW CRM unknown'!$G$2:$G$1227,"UK",'Relevant - IN NOW CRM unknown'!$M$2:$M$1227,"Research",'Relevant - IN NOW CRM unknown'!$R$2:$R$1227,"Operational")+COUNTIFS('Relevant - Not CRM not valid'!$T$2:$T$416,$A489,'Relevant - Not CRM not valid'!$G$2:$G$416,"UK",'Relevant - Not CRM not valid'!$M$2:$M$416,"Research",'Relevant - Not CRM not valid'!$R$2:$R$416,"Operational")+COUNTIFS('Relevant - In CRM not valid'!$T$2:$T$46,$A489,'Relevant - In CRM not valid'!$G$2:$G$46,"UK",'Relevant - In CRM not valid'!$M$2:$M$46,"Research",'Relevant - In CRM not valid'!$R$2:$R$46,"Operational")</f>
        <v>0</v>
      </c>
      <c r="I489" s="2">
        <f>COUNTIFS('Relevant - In CRM valid'!$T$2:$T$4699,$A489,'Relevant - In CRM valid'!$G$2:$G$4699,"UK",'Relevant - In CRM valid'!$M$2:$M$4699,"Research",'Relevant - In CRM valid'!$R$2:$R$4699,"Academic")+COUNTIFS('Relevant - In CRM unknown'!$T$2:$T$253,$A489,'Relevant - In CRM unknown'!$G$2:$G$253,"UK",'Relevant - In CRM unknown'!$M$2:$M$253,"Research",'Relevant - In CRM unknown'!$R$2:$R$253,"Academic")+COUNTIFS('Relevant - IN NOW CRM valid'!$T$2:$T$2328,$A489,'Relevant - IN NOW CRM valid'!$G$2:$G$2328,"UK",'Relevant - IN NOW CRM valid'!$M$2:$M$2328,"Research",'Relevant - IN NOW CRM valid'!$R$2:$R$2328,"Academic")+COUNTIFS('Relevant - IN NOW CRM unknown'!$T$2:$T$1227,$A489,'Relevant - IN NOW CRM unknown'!$G$2:$G$1227,"UK",'Relevant - IN NOW CRM unknown'!$M$2:$M$1227,"Research",'Relevant - IN NOW CRM unknown'!$R$2:$R$1227,"Academic")+COUNTIFS('Relevant - Not CRM not valid'!$T$2:$T$416,$A489,'Relevant - Not CRM not valid'!$G$2:$G$416,"UK",'Relevant - Not CRM not valid'!$M$2:$M$416,"Research",'Relevant - Not CRM not valid'!$R$2:$R$416,"Academic")+COUNTIFS('Relevant - In CRM not valid'!$T$2:$T$46,$A489,'Relevant - In CRM not valid'!$G$2:$G$46,"UK",'Relevant - In CRM not valid'!$M$2:$M$46,"Research",'Relevant - In CRM not valid'!$R$2:$R$46,"Academic")</f>
        <v>0</v>
      </c>
      <c r="J489" s="2">
        <f>COUNTIFS('Relevant - In CRM valid'!$T$2:$T$4699,$A489,'Relevant - In CRM valid'!$G$2:$G$4699,"UK",'Relevant - In CRM valid'!$M$2:$M$4699,"Finance")+COUNTIFS('Relevant - In CRM unknown'!$T$2:$T$253,$A489,'Relevant - In CRM unknown'!$G$2:$G$253,"UK",'Relevant - In CRM unknown'!$M$2:$M$253,"Finance")+COUNTIFS('Relevant - IN NOW CRM valid'!$T$2:$T$2328,$A489,'Relevant - IN NOW CRM valid'!$G$2:$G$2328,"UK",'Relevant - IN NOW CRM valid'!$M$2:$M$2328,"Finance")+COUNTIFS('Relevant - IN NOW CRM unknown'!$T$2:$T$1227,$A489,'Relevant - IN NOW CRM unknown'!$G$2:$G$1227,"UK",'Relevant - IN NOW CRM unknown'!$M$2:$M$1227,"Finance")+COUNTIFS('Relevant - Not CRM not valid'!$T$2:$T$416,$A489,'Relevant - Not CRM not valid'!$G$2:$G$416,"UK",'Relevant - Not CRM not valid'!$M$2:$M$416,"Finance")+COUNTIFS('Relevant - In CRM not valid'!$T$2:$T$46,$A489,'Relevant - In CRM not valid'!$G$2:$G$46,"UK",'Relevant - In CRM not valid'!$M$2:$M$46,"Finance")</f>
        <v>0</v>
      </c>
      <c r="K489" s="2">
        <f>COUNTIFS('Relevant - In CRM valid'!$T$2:$T$4699,$A489,'Relevant - In CRM valid'!$G$2:$G$4699,"UK",'Relevant - In CRM valid'!$M$2:$M$4699,"IT/Systems")+COUNTIFS('Relevant - In CRM unknown'!$T$2:$T$253,$A489,'Relevant - In CRM unknown'!$G$2:$G$253,"UK",'Relevant - In CRM unknown'!$M$2:$M$253,"IT/Systems")+COUNTIFS('Relevant - IN NOW CRM valid'!$T$2:$T$2328,$A489,'Relevant - IN NOW CRM valid'!$G$2:$G$2328,"UK",'Relevant - IN NOW CRM valid'!$M$2:$M$2328,"IT/Systems")+COUNTIFS('Relevant - IN NOW CRM unknown'!$T$2:$T$1227,$A489,'Relevant - IN NOW CRM unknown'!$G$2:$G$1227,"UK",'Relevant - IN NOW CRM unknown'!$M$2:$M$1227,"IT/Systems")+COUNTIFS('Relevant - Not CRM not valid'!$T$2:$T$416,$A489,'Relevant - Not CRM not valid'!$G$2:$G$416,"UK",'Relevant - Not CRM not valid'!$M$2:$M$416,"IT/Systems")+COUNTIFS('Relevant - In CRM not valid'!$T$2:$T$46,$A489,'Relevant - In CRM not valid'!$G$2:$G$46,"UK",'Relevant - In CRM not valid'!$M$2:$M$46,"IT/Systems")</f>
        <v>0</v>
      </c>
      <c r="L489" s="2">
        <f>COUNTIFS('Relevant - In CRM valid'!$T$2:$T$4699,$A489,'Relevant - In CRM valid'!$G$2:$G$4699,"UK",'Relevant - In CRM valid'!$M$2:$M$4699,"")+COUNTIFS('Relevant - In CRM unknown'!$T$2:$T$253,$A489,'Relevant - In CRM unknown'!$G$2:$G$253,"UK",'Relevant - In CRM unknown'!$M$2:$M$253,"")+COUNTIFS('Relevant - IN NOW CRM valid'!$T$2:$T$2328,$A489,'Relevant - IN NOW CRM valid'!$G$2:$G$2328,"UK",'Relevant - IN NOW CRM valid'!$M$2:$M$2328,"")+COUNTIFS('Relevant - IN NOW CRM unknown'!$T$2:$T$1227,$A489,'Relevant - IN NOW CRM unknown'!$G$2:$G$1227,"UK",'Relevant - IN NOW CRM unknown'!$M$2:$M$1227,"")+COUNTIFS('Relevant - Not CRM not valid'!$T$2:$T$416,$A489,'Relevant - Not CRM not valid'!$G$2:$G$416,"UK",'Relevant - Not CRM not valid'!$M$2:$M$416,"")+COUNTIFS('Relevant - In CRM not valid'!$T$2:$T$46,$A489,'Relevant - In CRM not valid'!$G$2:$G$46,"UK",'Relevant - In CRM not valid'!$M$2:$M$46,"")</f>
        <v>0</v>
      </c>
      <c r="M489" s="2">
        <f t="shared" si="14"/>
        <v>1</v>
      </c>
      <c r="N489" s="2">
        <f>COUNTIFS('Relevant - In CRM valid'!$T$2:$T$4699,$A489,'Relevant - In CRM valid'!$G$2:$G$4699,"UK",'Relevant - In CRM valid'!$Q$2:$Q$4699,"valid")+COUNTIFS('Relevant - In CRM unknown'!$T$2:$T$253,$A489,'Relevant - In CRM unknown'!$G$2:$G$253,"UK",'Relevant - In CRM unknown'!$Q$2:$Q$253,"valid")+COUNTIFS('Relevant - IN NOW CRM valid'!$T$2:$T$2328,$A489,'Relevant - IN NOW CRM valid'!$G$2:$G$2328,"UK",'Relevant - IN NOW CRM valid'!$Q$2:$Q$2328,"valid")+COUNTIFS('Relevant - IN NOW CRM unknown'!$T$2:$T$1227,$A489,'Relevant - IN NOW CRM unknown'!$G$2:$G$1227,"UK",'Relevant - IN NOW CRM unknown'!$Q$2:$Q$1227,"valid")+COUNTIFS('Relevant - Not CRM not valid'!$T$2:$T$416,$A489,'Relevant - Not CRM not valid'!$G$2:$G$416,"UK",'Relevant - Not CRM not valid'!$Q$2:$Q$416,"valid")+COUNTIFS('Relevant - In CRM not valid'!$T$2:$T$46,$A489,'Relevant - In CRM not valid'!$G$2:$G$46,"UK",'Relevant - In CRM not valid'!$Q$2:$Q$46,"valid")</f>
        <v>1</v>
      </c>
      <c r="O489" s="2" t="str">
        <f t="shared" si="15"/>
        <v>Finance  IT/Systems</v>
      </c>
    </row>
    <row r="490" spans="1:15" ht="15" customHeight="1">
      <c r="A490" s="2" t="s">
        <v>1087</v>
      </c>
      <c r="B490" s="2" t="s">
        <v>1088</v>
      </c>
      <c r="C490" s="2" t="s">
        <v>383</v>
      </c>
      <c r="D490" s="2" t="str">
        <f>IFERROR(INDEX('UK Target Institutions'!$D$2:$D$727,MATCH($A490,'UK Target Institutions'!$A$2:$A$727,0)),"")</f>
        <v>No</v>
      </c>
      <c r="E490" s="2">
        <f>COUNTIFS('Relevant - In CRM valid'!$T$2:$T$4699,$A490,'Relevant - In CRM valid'!$G$2:$G$4699,"UK")+COUNTIFS('Relevant - In CRM unknown'!$T$2:$T$253,$A490,'Relevant - In CRM unknown'!$G$2:$G$253,"UK")+COUNTIFS('Relevant - IN NOW CRM valid'!$T$2:$T$2328,$A490,'Relevant - IN NOW CRM valid'!$G$2:$G$2328,"UK")+COUNTIFS('Relevant - IN NOW CRM unknown'!$T$2:$T$1227,$A490,'Relevant - IN NOW CRM unknown'!$G$2:$G$1227,"UK")+COUNTIFS('Relevant - Not CRM not valid'!$T$2:$T$416,$A490,'Relevant - Not CRM not valid'!$G$2:$G$416,"UK")+COUNTIFS('Relevant - In CRM not valid'!$T$2:$T$46,$A490,'Relevant - In CRM not valid'!$G$2:$G$46,"UK")</f>
        <v>1</v>
      </c>
      <c r="F490" s="2">
        <f>COUNTIFS('Relevant - In CRM valid'!$T$2:$T$4699,$A490,'Relevant - In CRM valid'!$G$2:$G$4699,"UK",'Relevant - In CRM valid'!$M$2:$M$4699,"Research")+COUNTIFS('Relevant - In CRM unknown'!$T$2:$T$253,$A490,'Relevant - In CRM unknown'!$G$2:$G$253,"UK",'Relevant - In CRM unknown'!$M$2:$M$253,"Research")+COUNTIFS('Relevant - IN NOW CRM valid'!$T$2:$T$2328,$A490,'Relevant - IN NOW CRM valid'!$G$2:$G$2328,"UK",'Relevant - IN NOW CRM valid'!$M$2:$M$2328,"Research")+COUNTIFS('Relevant - IN NOW CRM unknown'!$T$2:$T$1227,$A490,'Relevant - IN NOW CRM unknown'!$G$2:$G$1227,"UK",'Relevant - IN NOW CRM unknown'!$M$2:$M$1227,"Research")+COUNTIFS('Relevant - Not CRM not valid'!$T$2:$T$416,$A490,'Relevant - Not CRM not valid'!$G$2:$G$416,"UK",'Relevant - Not CRM not valid'!$M$2:$M$416,"Research")+COUNTIFS('Relevant - In CRM not valid'!$T$2:$T$46,$A490,'Relevant - In CRM not valid'!$G$2:$G$46,"UK",'Relevant - In CRM not valid'!$M$2:$M$46,"Research")</f>
        <v>1</v>
      </c>
      <c r="G490" s="2">
        <f>COUNTIFS('Relevant - In CRM valid'!$T$2:$T$4699,$A490,'Relevant - In CRM valid'!$G$2:$G$4699,"UK",'Relevant - In CRM valid'!$M$2:$M$4699,"Research",'Relevant - In CRM valid'!$R$2:$R$4699,"Senior")+COUNTIFS('Relevant - In CRM unknown'!$T$2:$T$253,$A490,'Relevant - In CRM unknown'!$G$2:$G$253,"UK",'Relevant - In CRM unknown'!$M$2:$M$253,"Research",'Relevant - In CRM unknown'!$R$2:$R$253,"Senior")+COUNTIFS('Relevant - IN NOW CRM valid'!$T$2:$T$2328,$A490,'Relevant - IN NOW CRM valid'!$G$2:$G$2328,"UK",'Relevant - IN NOW CRM valid'!$M$2:$M$2328,"Research",'Relevant - IN NOW CRM valid'!$R$2:$R$2328,"Senior")+COUNTIFS('Relevant - IN NOW CRM unknown'!$T$2:$T$1227,$A490,'Relevant - IN NOW CRM unknown'!$G$2:$G$1227,"UK",'Relevant - IN NOW CRM unknown'!$M$2:$M$1227,"Research",'Relevant - IN NOW CRM unknown'!$R$2:$R$1227,"Senior")+COUNTIFS('Relevant - Not CRM not valid'!$T$2:$T$416,$A490,'Relevant - Not CRM not valid'!$G$2:$G$416,"UK",'Relevant - Not CRM not valid'!$M$2:$M$416,"Research",'Relevant - Not CRM not valid'!$R$2:$R$416,"Senior")+COUNTIFS('Relevant - In CRM not valid'!$T$2:$T$46,$A490,'Relevant - In CRM not valid'!$G$2:$G$46,"UK",'Relevant - In CRM not valid'!$M$2:$M$46,"Research",'Relevant - In CRM not valid'!$R$2:$R$46,"Senior")</f>
        <v>1</v>
      </c>
      <c r="H490" s="2">
        <f>COUNTIFS('Relevant - In CRM valid'!$T$2:$T$4699,$A490,'Relevant - In CRM valid'!$G$2:$G$4699,"UK",'Relevant - In CRM valid'!$M$2:$M$4699,"Research",'Relevant - In CRM valid'!$R$2:$R$4699,"Operational")+COUNTIFS('Relevant - In CRM unknown'!$T$2:$T$253,$A490,'Relevant - In CRM unknown'!$G$2:$G$253,"UK",'Relevant - In CRM unknown'!$M$2:$M$253,"Research",'Relevant - In CRM unknown'!$R$2:$R$253,"Operational")+COUNTIFS('Relevant - IN NOW CRM valid'!$T$2:$T$2328,$A490,'Relevant - IN NOW CRM valid'!$G$2:$G$2328,"UK",'Relevant - IN NOW CRM valid'!$M$2:$M$2328,"Research",'Relevant - IN NOW CRM valid'!$R$2:$R$2328,"Operational")+COUNTIFS('Relevant - IN NOW CRM unknown'!$T$2:$T$1227,$A490,'Relevant - IN NOW CRM unknown'!$G$2:$G$1227,"UK",'Relevant - IN NOW CRM unknown'!$M$2:$M$1227,"Research",'Relevant - IN NOW CRM unknown'!$R$2:$R$1227,"Operational")+COUNTIFS('Relevant - Not CRM not valid'!$T$2:$T$416,$A490,'Relevant - Not CRM not valid'!$G$2:$G$416,"UK",'Relevant - Not CRM not valid'!$M$2:$M$416,"Research",'Relevant - Not CRM not valid'!$R$2:$R$416,"Operational")+COUNTIFS('Relevant - In CRM not valid'!$T$2:$T$46,$A490,'Relevant - In CRM not valid'!$G$2:$G$46,"UK",'Relevant - In CRM not valid'!$M$2:$M$46,"Research",'Relevant - In CRM not valid'!$R$2:$R$46,"Operational")</f>
        <v>0</v>
      </c>
      <c r="I490" s="2">
        <f>COUNTIFS('Relevant - In CRM valid'!$T$2:$T$4699,$A490,'Relevant - In CRM valid'!$G$2:$G$4699,"UK",'Relevant - In CRM valid'!$M$2:$M$4699,"Research",'Relevant - In CRM valid'!$R$2:$R$4699,"Academic")+COUNTIFS('Relevant - In CRM unknown'!$T$2:$T$253,$A490,'Relevant - In CRM unknown'!$G$2:$G$253,"UK",'Relevant - In CRM unknown'!$M$2:$M$253,"Research",'Relevant - In CRM unknown'!$R$2:$R$253,"Academic")+COUNTIFS('Relevant - IN NOW CRM valid'!$T$2:$T$2328,$A490,'Relevant - IN NOW CRM valid'!$G$2:$G$2328,"UK",'Relevant - IN NOW CRM valid'!$M$2:$M$2328,"Research",'Relevant - IN NOW CRM valid'!$R$2:$R$2328,"Academic")+COUNTIFS('Relevant - IN NOW CRM unknown'!$T$2:$T$1227,$A490,'Relevant - IN NOW CRM unknown'!$G$2:$G$1227,"UK",'Relevant - IN NOW CRM unknown'!$M$2:$M$1227,"Research",'Relevant - IN NOW CRM unknown'!$R$2:$R$1227,"Academic")+COUNTIFS('Relevant - Not CRM not valid'!$T$2:$T$416,$A490,'Relevant - Not CRM not valid'!$G$2:$G$416,"UK",'Relevant - Not CRM not valid'!$M$2:$M$416,"Research",'Relevant - Not CRM not valid'!$R$2:$R$416,"Academic")+COUNTIFS('Relevant - In CRM not valid'!$T$2:$T$46,$A490,'Relevant - In CRM not valid'!$G$2:$G$46,"UK",'Relevant - In CRM not valid'!$M$2:$M$46,"Research",'Relevant - In CRM not valid'!$R$2:$R$46,"Academic")</f>
        <v>0</v>
      </c>
      <c r="J490" s="2">
        <f>COUNTIFS('Relevant - In CRM valid'!$T$2:$T$4699,$A490,'Relevant - In CRM valid'!$G$2:$G$4699,"UK",'Relevant - In CRM valid'!$M$2:$M$4699,"Finance")+COUNTIFS('Relevant - In CRM unknown'!$T$2:$T$253,$A490,'Relevant - In CRM unknown'!$G$2:$G$253,"UK",'Relevant - In CRM unknown'!$M$2:$M$253,"Finance")+COUNTIFS('Relevant - IN NOW CRM valid'!$T$2:$T$2328,$A490,'Relevant - IN NOW CRM valid'!$G$2:$G$2328,"UK",'Relevant - IN NOW CRM valid'!$M$2:$M$2328,"Finance")+COUNTIFS('Relevant - IN NOW CRM unknown'!$T$2:$T$1227,$A490,'Relevant - IN NOW CRM unknown'!$G$2:$G$1227,"UK",'Relevant - IN NOW CRM unknown'!$M$2:$M$1227,"Finance")+COUNTIFS('Relevant - Not CRM not valid'!$T$2:$T$416,$A490,'Relevant - Not CRM not valid'!$G$2:$G$416,"UK",'Relevant - Not CRM not valid'!$M$2:$M$416,"Finance")+COUNTIFS('Relevant - In CRM not valid'!$T$2:$T$46,$A490,'Relevant - In CRM not valid'!$G$2:$G$46,"UK",'Relevant - In CRM not valid'!$M$2:$M$46,"Finance")</f>
        <v>0</v>
      </c>
      <c r="K490" s="2">
        <f>COUNTIFS('Relevant - In CRM valid'!$T$2:$T$4699,$A490,'Relevant - In CRM valid'!$G$2:$G$4699,"UK",'Relevant - In CRM valid'!$M$2:$M$4699,"IT/Systems")+COUNTIFS('Relevant - In CRM unknown'!$T$2:$T$253,$A490,'Relevant - In CRM unknown'!$G$2:$G$253,"UK",'Relevant - In CRM unknown'!$M$2:$M$253,"IT/Systems")+COUNTIFS('Relevant - IN NOW CRM valid'!$T$2:$T$2328,$A490,'Relevant - IN NOW CRM valid'!$G$2:$G$2328,"UK",'Relevant - IN NOW CRM valid'!$M$2:$M$2328,"IT/Systems")+COUNTIFS('Relevant - IN NOW CRM unknown'!$T$2:$T$1227,$A490,'Relevant - IN NOW CRM unknown'!$G$2:$G$1227,"UK",'Relevant - IN NOW CRM unknown'!$M$2:$M$1227,"IT/Systems")+COUNTIFS('Relevant - Not CRM not valid'!$T$2:$T$416,$A490,'Relevant - Not CRM not valid'!$G$2:$G$416,"UK",'Relevant - Not CRM not valid'!$M$2:$M$416,"IT/Systems")+COUNTIFS('Relevant - In CRM not valid'!$T$2:$T$46,$A490,'Relevant - In CRM not valid'!$G$2:$G$46,"UK",'Relevant - In CRM not valid'!$M$2:$M$46,"IT/Systems")</f>
        <v>0</v>
      </c>
      <c r="L490" s="2">
        <f>COUNTIFS('Relevant - In CRM valid'!$T$2:$T$4699,$A490,'Relevant - In CRM valid'!$G$2:$G$4699,"UK",'Relevant - In CRM valid'!$M$2:$M$4699,"")+COUNTIFS('Relevant - In CRM unknown'!$T$2:$T$253,$A490,'Relevant - In CRM unknown'!$G$2:$G$253,"UK",'Relevant - In CRM unknown'!$M$2:$M$253,"")+COUNTIFS('Relevant - IN NOW CRM valid'!$T$2:$T$2328,$A490,'Relevant - IN NOW CRM valid'!$G$2:$G$2328,"UK",'Relevant - IN NOW CRM valid'!$M$2:$M$2328,"")+COUNTIFS('Relevant - IN NOW CRM unknown'!$T$2:$T$1227,$A490,'Relevant - IN NOW CRM unknown'!$G$2:$G$1227,"UK",'Relevant - IN NOW CRM unknown'!$M$2:$M$1227,"")+COUNTIFS('Relevant - Not CRM not valid'!$T$2:$T$416,$A490,'Relevant - Not CRM not valid'!$G$2:$G$416,"UK",'Relevant - Not CRM not valid'!$M$2:$M$416,"")+COUNTIFS('Relevant - In CRM not valid'!$T$2:$T$46,$A490,'Relevant - In CRM not valid'!$G$2:$G$46,"UK",'Relevant - In CRM not valid'!$M$2:$M$46,"")</f>
        <v>0</v>
      </c>
      <c r="M490" s="2">
        <f t="shared" si="14"/>
        <v>1</v>
      </c>
      <c r="N490" s="2">
        <f>COUNTIFS('Relevant - In CRM valid'!$T$2:$T$4699,$A490,'Relevant - In CRM valid'!$G$2:$G$4699,"UK",'Relevant - In CRM valid'!$Q$2:$Q$4699,"valid")+COUNTIFS('Relevant - In CRM unknown'!$T$2:$T$253,$A490,'Relevant - In CRM unknown'!$G$2:$G$253,"UK",'Relevant - In CRM unknown'!$Q$2:$Q$253,"valid")+COUNTIFS('Relevant - IN NOW CRM valid'!$T$2:$T$2328,$A490,'Relevant - IN NOW CRM valid'!$G$2:$G$2328,"UK",'Relevant - IN NOW CRM valid'!$Q$2:$Q$2328,"valid")+COUNTIFS('Relevant - IN NOW CRM unknown'!$T$2:$T$1227,$A490,'Relevant - IN NOW CRM unknown'!$G$2:$G$1227,"UK",'Relevant - IN NOW CRM unknown'!$Q$2:$Q$1227,"valid")+COUNTIFS('Relevant - Not CRM not valid'!$T$2:$T$416,$A490,'Relevant - Not CRM not valid'!$G$2:$G$416,"UK",'Relevant - Not CRM not valid'!$Q$2:$Q$416,"valid")+COUNTIFS('Relevant - In CRM not valid'!$T$2:$T$46,$A490,'Relevant - In CRM not valid'!$G$2:$G$46,"UK",'Relevant - In CRM not valid'!$Q$2:$Q$46,"valid")</f>
        <v>1</v>
      </c>
      <c r="O490" s="2" t="str">
        <f t="shared" si="15"/>
        <v>Finance  IT/Systems</v>
      </c>
    </row>
    <row r="491" spans="1:15" ht="15" customHeight="1">
      <c r="A491" s="2" t="s">
        <v>1089</v>
      </c>
      <c r="B491" s="2" t="s">
        <v>1090</v>
      </c>
      <c r="C491" s="2" t="s">
        <v>1570</v>
      </c>
      <c r="D491" s="2" t="str">
        <f>IFERROR(INDEX('UK Target Institutions'!$D$2:$D$727,MATCH($A491,'UK Target Institutions'!$A$2:$A$727,0)),"")</f>
        <v>No</v>
      </c>
      <c r="E491" s="2">
        <f>COUNTIFS('Relevant - In CRM valid'!$T$2:$T$4699,$A491,'Relevant - In CRM valid'!$G$2:$G$4699,"UK")+COUNTIFS('Relevant - In CRM unknown'!$T$2:$T$253,$A491,'Relevant - In CRM unknown'!$G$2:$G$253,"UK")+COUNTIFS('Relevant - IN NOW CRM valid'!$T$2:$T$2328,$A491,'Relevant - IN NOW CRM valid'!$G$2:$G$2328,"UK")+COUNTIFS('Relevant - IN NOW CRM unknown'!$T$2:$T$1227,$A491,'Relevant - IN NOW CRM unknown'!$G$2:$G$1227,"UK")+COUNTIFS('Relevant - Not CRM not valid'!$T$2:$T$416,$A491,'Relevant - Not CRM not valid'!$G$2:$G$416,"UK")+COUNTIFS('Relevant - In CRM not valid'!$T$2:$T$46,$A491,'Relevant - In CRM not valid'!$G$2:$G$46,"UK")</f>
        <v>1</v>
      </c>
      <c r="F491" s="2">
        <f>COUNTIFS('Relevant - In CRM valid'!$T$2:$T$4699,$A491,'Relevant - In CRM valid'!$G$2:$G$4699,"UK",'Relevant - In CRM valid'!$M$2:$M$4699,"Research")+COUNTIFS('Relevant - In CRM unknown'!$T$2:$T$253,$A491,'Relevant - In CRM unknown'!$G$2:$G$253,"UK",'Relevant - In CRM unknown'!$M$2:$M$253,"Research")+COUNTIFS('Relevant - IN NOW CRM valid'!$T$2:$T$2328,$A491,'Relevant - IN NOW CRM valid'!$G$2:$G$2328,"UK",'Relevant - IN NOW CRM valid'!$M$2:$M$2328,"Research")+COUNTIFS('Relevant - IN NOW CRM unknown'!$T$2:$T$1227,$A491,'Relevant - IN NOW CRM unknown'!$G$2:$G$1227,"UK",'Relevant - IN NOW CRM unknown'!$M$2:$M$1227,"Research")+COUNTIFS('Relevant - Not CRM not valid'!$T$2:$T$416,$A491,'Relevant - Not CRM not valid'!$G$2:$G$416,"UK",'Relevant - Not CRM not valid'!$M$2:$M$416,"Research")+COUNTIFS('Relevant - In CRM not valid'!$T$2:$T$46,$A491,'Relevant - In CRM not valid'!$G$2:$G$46,"UK",'Relevant - In CRM not valid'!$M$2:$M$46,"Research")</f>
        <v>0</v>
      </c>
      <c r="G491" s="2">
        <f>COUNTIFS('Relevant - In CRM valid'!$T$2:$T$4699,$A491,'Relevant - In CRM valid'!$G$2:$G$4699,"UK",'Relevant - In CRM valid'!$M$2:$M$4699,"Research",'Relevant - In CRM valid'!$R$2:$R$4699,"Senior")+COUNTIFS('Relevant - In CRM unknown'!$T$2:$T$253,$A491,'Relevant - In CRM unknown'!$G$2:$G$253,"UK",'Relevant - In CRM unknown'!$M$2:$M$253,"Research",'Relevant - In CRM unknown'!$R$2:$R$253,"Senior")+COUNTIFS('Relevant - IN NOW CRM valid'!$T$2:$T$2328,$A491,'Relevant - IN NOW CRM valid'!$G$2:$G$2328,"UK",'Relevant - IN NOW CRM valid'!$M$2:$M$2328,"Research",'Relevant - IN NOW CRM valid'!$R$2:$R$2328,"Senior")+COUNTIFS('Relevant - IN NOW CRM unknown'!$T$2:$T$1227,$A491,'Relevant - IN NOW CRM unknown'!$G$2:$G$1227,"UK",'Relevant - IN NOW CRM unknown'!$M$2:$M$1227,"Research",'Relevant - IN NOW CRM unknown'!$R$2:$R$1227,"Senior")+COUNTIFS('Relevant - Not CRM not valid'!$T$2:$T$416,$A491,'Relevant - Not CRM not valid'!$G$2:$G$416,"UK",'Relevant - Not CRM not valid'!$M$2:$M$416,"Research",'Relevant - Not CRM not valid'!$R$2:$R$416,"Senior")+COUNTIFS('Relevant - In CRM not valid'!$T$2:$T$46,$A491,'Relevant - In CRM not valid'!$G$2:$G$46,"UK",'Relevant - In CRM not valid'!$M$2:$M$46,"Research",'Relevant - In CRM not valid'!$R$2:$R$46,"Senior")</f>
        <v>0</v>
      </c>
      <c r="H491" s="2">
        <f>COUNTIFS('Relevant - In CRM valid'!$T$2:$T$4699,$A491,'Relevant - In CRM valid'!$G$2:$G$4699,"UK",'Relevant - In CRM valid'!$M$2:$M$4699,"Research",'Relevant - In CRM valid'!$R$2:$R$4699,"Operational")+COUNTIFS('Relevant - In CRM unknown'!$T$2:$T$253,$A491,'Relevant - In CRM unknown'!$G$2:$G$253,"UK",'Relevant - In CRM unknown'!$M$2:$M$253,"Research",'Relevant - In CRM unknown'!$R$2:$R$253,"Operational")+COUNTIFS('Relevant - IN NOW CRM valid'!$T$2:$T$2328,$A491,'Relevant - IN NOW CRM valid'!$G$2:$G$2328,"UK",'Relevant - IN NOW CRM valid'!$M$2:$M$2328,"Research",'Relevant - IN NOW CRM valid'!$R$2:$R$2328,"Operational")+COUNTIFS('Relevant - IN NOW CRM unknown'!$T$2:$T$1227,$A491,'Relevant - IN NOW CRM unknown'!$G$2:$G$1227,"UK",'Relevant - IN NOW CRM unknown'!$M$2:$M$1227,"Research",'Relevant - IN NOW CRM unknown'!$R$2:$R$1227,"Operational")+COUNTIFS('Relevant - Not CRM not valid'!$T$2:$T$416,$A491,'Relevant - Not CRM not valid'!$G$2:$G$416,"UK",'Relevant - Not CRM not valid'!$M$2:$M$416,"Research",'Relevant - Not CRM not valid'!$R$2:$R$416,"Operational")+COUNTIFS('Relevant - In CRM not valid'!$T$2:$T$46,$A491,'Relevant - In CRM not valid'!$G$2:$G$46,"UK",'Relevant - In CRM not valid'!$M$2:$M$46,"Research",'Relevant - In CRM not valid'!$R$2:$R$46,"Operational")</f>
        <v>0</v>
      </c>
      <c r="I491" s="2">
        <f>COUNTIFS('Relevant - In CRM valid'!$T$2:$T$4699,$A491,'Relevant - In CRM valid'!$G$2:$G$4699,"UK",'Relevant - In CRM valid'!$M$2:$M$4699,"Research",'Relevant - In CRM valid'!$R$2:$R$4699,"Academic")+COUNTIFS('Relevant - In CRM unknown'!$T$2:$T$253,$A491,'Relevant - In CRM unknown'!$G$2:$G$253,"UK",'Relevant - In CRM unknown'!$M$2:$M$253,"Research",'Relevant - In CRM unknown'!$R$2:$R$253,"Academic")+COUNTIFS('Relevant - IN NOW CRM valid'!$T$2:$T$2328,$A491,'Relevant - IN NOW CRM valid'!$G$2:$G$2328,"UK",'Relevant - IN NOW CRM valid'!$M$2:$M$2328,"Research",'Relevant - IN NOW CRM valid'!$R$2:$R$2328,"Academic")+COUNTIFS('Relevant - IN NOW CRM unknown'!$T$2:$T$1227,$A491,'Relevant - IN NOW CRM unknown'!$G$2:$G$1227,"UK",'Relevant - IN NOW CRM unknown'!$M$2:$M$1227,"Research",'Relevant - IN NOW CRM unknown'!$R$2:$R$1227,"Academic")+COUNTIFS('Relevant - Not CRM not valid'!$T$2:$T$416,$A491,'Relevant - Not CRM not valid'!$G$2:$G$416,"UK",'Relevant - Not CRM not valid'!$M$2:$M$416,"Research",'Relevant - Not CRM not valid'!$R$2:$R$416,"Academic")+COUNTIFS('Relevant - In CRM not valid'!$T$2:$T$46,$A491,'Relevant - In CRM not valid'!$G$2:$G$46,"UK",'Relevant - In CRM not valid'!$M$2:$M$46,"Research",'Relevant - In CRM not valid'!$R$2:$R$46,"Academic")</f>
        <v>0</v>
      </c>
      <c r="J491" s="2">
        <f>COUNTIFS('Relevant - In CRM valid'!$T$2:$T$4699,$A491,'Relevant - In CRM valid'!$G$2:$G$4699,"UK",'Relevant - In CRM valid'!$M$2:$M$4699,"Finance")+COUNTIFS('Relevant - In CRM unknown'!$T$2:$T$253,$A491,'Relevant - In CRM unknown'!$G$2:$G$253,"UK",'Relevant - In CRM unknown'!$M$2:$M$253,"Finance")+COUNTIFS('Relevant - IN NOW CRM valid'!$T$2:$T$2328,$A491,'Relevant - IN NOW CRM valid'!$G$2:$G$2328,"UK",'Relevant - IN NOW CRM valid'!$M$2:$M$2328,"Finance")+COUNTIFS('Relevant - IN NOW CRM unknown'!$T$2:$T$1227,$A491,'Relevant - IN NOW CRM unknown'!$G$2:$G$1227,"UK",'Relevant - IN NOW CRM unknown'!$M$2:$M$1227,"Finance")+COUNTIFS('Relevant - Not CRM not valid'!$T$2:$T$416,$A491,'Relevant - Not CRM not valid'!$G$2:$G$416,"UK",'Relevant - Not CRM not valid'!$M$2:$M$416,"Finance")+COUNTIFS('Relevant - In CRM not valid'!$T$2:$T$46,$A491,'Relevant - In CRM not valid'!$G$2:$G$46,"UK",'Relevant - In CRM not valid'!$M$2:$M$46,"Finance")</f>
        <v>0</v>
      </c>
      <c r="K491" s="2">
        <f>COUNTIFS('Relevant - In CRM valid'!$T$2:$T$4699,$A491,'Relevant - In CRM valid'!$G$2:$G$4699,"UK",'Relevant - In CRM valid'!$M$2:$M$4699,"IT/Systems")+COUNTIFS('Relevant - In CRM unknown'!$T$2:$T$253,$A491,'Relevant - In CRM unknown'!$G$2:$G$253,"UK",'Relevant - In CRM unknown'!$M$2:$M$253,"IT/Systems")+COUNTIFS('Relevant - IN NOW CRM valid'!$T$2:$T$2328,$A491,'Relevant - IN NOW CRM valid'!$G$2:$G$2328,"UK",'Relevant - IN NOW CRM valid'!$M$2:$M$2328,"IT/Systems")+COUNTIFS('Relevant - IN NOW CRM unknown'!$T$2:$T$1227,$A491,'Relevant - IN NOW CRM unknown'!$G$2:$G$1227,"UK",'Relevant - IN NOW CRM unknown'!$M$2:$M$1227,"IT/Systems")+COUNTIFS('Relevant - Not CRM not valid'!$T$2:$T$416,$A491,'Relevant - Not CRM not valid'!$G$2:$G$416,"UK",'Relevant - Not CRM not valid'!$M$2:$M$416,"IT/Systems")+COUNTIFS('Relevant - In CRM not valid'!$T$2:$T$46,$A491,'Relevant - In CRM not valid'!$G$2:$G$46,"UK",'Relevant - In CRM not valid'!$M$2:$M$46,"IT/Systems")</f>
        <v>0</v>
      </c>
      <c r="L491" s="2">
        <f>COUNTIFS('Relevant - In CRM valid'!$T$2:$T$4699,$A491,'Relevant - In CRM valid'!$G$2:$G$4699,"UK",'Relevant - In CRM valid'!$M$2:$M$4699,"")+COUNTIFS('Relevant - In CRM unknown'!$T$2:$T$253,$A491,'Relevant - In CRM unknown'!$G$2:$G$253,"UK",'Relevant - In CRM unknown'!$M$2:$M$253,"")+COUNTIFS('Relevant - IN NOW CRM valid'!$T$2:$T$2328,$A491,'Relevant - IN NOW CRM valid'!$G$2:$G$2328,"UK",'Relevant - IN NOW CRM valid'!$M$2:$M$2328,"")+COUNTIFS('Relevant - IN NOW CRM unknown'!$T$2:$T$1227,$A491,'Relevant - IN NOW CRM unknown'!$G$2:$G$1227,"UK",'Relevant - IN NOW CRM unknown'!$M$2:$M$1227,"")+COUNTIFS('Relevant - Not CRM not valid'!$T$2:$T$416,$A491,'Relevant - Not CRM not valid'!$G$2:$G$416,"UK",'Relevant - Not CRM not valid'!$M$2:$M$416,"")+COUNTIFS('Relevant - In CRM not valid'!$T$2:$T$46,$A491,'Relevant - In CRM not valid'!$G$2:$G$46,"UK",'Relevant - In CRM not valid'!$M$2:$M$46,"")</f>
        <v>1</v>
      </c>
      <c r="M491" s="2">
        <f t="shared" si="14"/>
        <v>0</v>
      </c>
      <c r="N491" s="2">
        <f>COUNTIFS('Relevant - In CRM valid'!$T$2:$T$4699,$A491,'Relevant - In CRM valid'!$G$2:$G$4699,"UK",'Relevant - In CRM valid'!$Q$2:$Q$4699,"valid")+COUNTIFS('Relevant - In CRM unknown'!$T$2:$T$253,$A491,'Relevant - In CRM unknown'!$G$2:$G$253,"UK",'Relevant - In CRM unknown'!$Q$2:$Q$253,"valid")+COUNTIFS('Relevant - IN NOW CRM valid'!$T$2:$T$2328,$A491,'Relevant - IN NOW CRM valid'!$G$2:$G$2328,"UK",'Relevant - IN NOW CRM valid'!$Q$2:$Q$2328,"valid")+COUNTIFS('Relevant - IN NOW CRM unknown'!$T$2:$T$1227,$A491,'Relevant - IN NOW CRM unknown'!$G$2:$G$1227,"UK",'Relevant - IN NOW CRM unknown'!$Q$2:$Q$1227,"valid")+COUNTIFS('Relevant - Not CRM not valid'!$T$2:$T$416,$A491,'Relevant - Not CRM not valid'!$G$2:$G$416,"UK",'Relevant - Not CRM not valid'!$Q$2:$Q$416,"valid")+COUNTIFS('Relevant - In CRM not valid'!$T$2:$T$46,$A491,'Relevant - In CRM not valid'!$G$2:$G$46,"UK",'Relevant - In CRM not valid'!$Q$2:$Q$46,"valid")</f>
        <v>1</v>
      </c>
      <c r="O491" s="2" t="str">
        <f t="shared" si="15"/>
        <v>Research  Finance  IT/Systems</v>
      </c>
    </row>
    <row r="492" spans="1:15" ht="15" customHeight="1">
      <c r="A492" s="2" t="s">
        <v>1091</v>
      </c>
      <c r="B492" s="2" t="s">
        <v>1092</v>
      </c>
      <c r="C492" s="2" t="s">
        <v>383</v>
      </c>
      <c r="D492" s="2" t="str">
        <f>IFERROR(INDEX('UK Target Institutions'!$D$2:$D$727,MATCH($A492,'UK Target Institutions'!$A$2:$A$727,0)),"")</f>
        <v>No</v>
      </c>
      <c r="E492" s="2">
        <f>COUNTIFS('Relevant - In CRM valid'!$T$2:$T$4699,$A492,'Relevant - In CRM valid'!$G$2:$G$4699,"UK")+COUNTIFS('Relevant - In CRM unknown'!$T$2:$T$253,$A492,'Relevant - In CRM unknown'!$G$2:$G$253,"UK")+COUNTIFS('Relevant - IN NOW CRM valid'!$T$2:$T$2328,$A492,'Relevant - IN NOW CRM valid'!$G$2:$G$2328,"UK")+COUNTIFS('Relevant - IN NOW CRM unknown'!$T$2:$T$1227,$A492,'Relevant - IN NOW CRM unknown'!$G$2:$G$1227,"UK")+COUNTIFS('Relevant - Not CRM not valid'!$T$2:$T$416,$A492,'Relevant - Not CRM not valid'!$G$2:$G$416,"UK")+COUNTIFS('Relevant - In CRM not valid'!$T$2:$T$46,$A492,'Relevant - In CRM not valid'!$G$2:$G$46,"UK")</f>
        <v>1</v>
      </c>
      <c r="F492" s="2">
        <f>COUNTIFS('Relevant - In CRM valid'!$T$2:$T$4699,$A492,'Relevant - In CRM valid'!$G$2:$G$4699,"UK",'Relevant - In CRM valid'!$M$2:$M$4699,"Research")+COUNTIFS('Relevant - In CRM unknown'!$T$2:$T$253,$A492,'Relevant - In CRM unknown'!$G$2:$G$253,"UK",'Relevant - In CRM unknown'!$M$2:$M$253,"Research")+COUNTIFS('Relevant - IN NOW CRM valid'!$T$2:$T$2328,$A492,'Relevant - IN NOW CRM valid'!$G$2:$G$2328,"UK",'Relevant - IN NOW CRM valid'!$M$2:$M$2328,"Research")+COUNTIFS('Relevant - IN NOW CRM unknown'!$T$2:$T$1227,$A492,'Relevant - IN NOW CRM unknown'!$G$2:$G$1227,"UK",'Relevant - IN NOW CRM unknown'!$M$2:$M$1227,"Research")+COUNTIFS('Relevant - Not CRM not valid'!$T$2:$T$416,$A492,'Relevant - Not CRM not valid'!$G$2:$G$416,"UK",'Relevant - Not CRM not valid'!$M$2:$M$416,"Research")+COUNTIFS('Relevant - In CRM not valid'!$T$2:$T$46,$A492,'Relevant - In CRM not valid'!$G$2:$G$46,"UK",'Relevant - In CRM not valid'!$M$2:$M$46,"Research")</f>
        <v>1</v>
      </c>
      <c r="G492" s="2">
        <f>COUNTIFS('Relevant - In CRM valid'!$T$2:$T$4699,$A492,'Relevant - In CRM valid'!$G$2:$G$4699,"UK",'Relevant - In CRM valid'!$M$2:$M$4699,"Research",'Relevant - In CRM valid'!$R$2:$R$4699,"Senior")+COUNTIFS('Relevant - In CRM unknown'!$T$2:$T$253,$A492,'Relevant - In CRM unknown'!$G$2:$G$253,"UK",'Relevant - In CRM unknown'!$M$2:$M$253,"Research",'Relevant - In CRM unknown'!$R$2:$R$253,"Senior")+COUNTIFS('Relevant - IN NOW CRM valid'!$T$2:$T$2328,$A492,'Relevant - IN NOW CRM valid'!$G$2:$G$2328,"UK",'Relevant - IN NOW CRM valid'!$M$2:$M$2328,"Research",'Relevant - IN NOW CRM valid'!$R$2:$R$2328,"Senior")+COUNTIFS('Relevant - IN NOW CRM unknown'!$T$2:$T$1227,$A492,'Relevant - IN NOW CRM unknown'!$G$2:$G$1227,"UK",'Relevant - IN NOW CRM unknown'!$M$2:$M$1227,"Research",'Relevant - IN NOW CRM unknown'!$R$2:$R$1227,"Senior")+COUNTIFS('Relevant - Not CRM not valid'!$T$2:$T$416,$A492,'Relevant - Not CRM not valid'!$G$2:$G$416,"UK",'Relevant - Not CRM not valid'!$M$2:$M$416,"Research",'Relevant - Not CRM not valid'!$R$2:$R$416,"Senior")+COUNTIFS('Relevant - In CRM not valid'!$T$2:$T$46,$A492,'Relevant - In CRM not valid'!$G$2:$G$46,"UK",'Relevant - In CRM not valid'!$M$2:$M$46,"Research",'Relevant - In CRM not valid'!$R$2:$R$46,"Senior")</f>
        <v>1</v>
      </c>
      <c r="H492" s="2">
        <f>COUNTIFS('Relevant - In CRM valid'!$T$2:$T$4699,$A492,'Relevant - In CRM valid'!$G$2:$G$4699,"UK",'Relevant - In CRM valid'!$M$2:$M$4699,"Research",'Relevant - In CRM valid'!$R$2:$R$4699,"Operational")+COUNTIFS('Relevant - In CRM unknown'!$T$2:$T$253,$A492,'Relevant - In CRM unknown'!$G$2:$G$253,"UK",'Relevant - In CRM unknown'!$M$2:$M$253,"Research",'Relevant - In CRM unknown'!$R$2:$R$253,"Operational")+COUNTIFS('Relevant - IN NOW CRM valid'!$T$2:$T$2328,$A492,'Relevant - IN NOW CRM valid'!$G$2:$G$2328,"UK",'Relevant - IN NOW CRM valid'!$M$2:$M$2328,"Research",'Relevant - IN NOW CRM valid'!$R$2:$R$2328,"Operational")+COUNTIFS('Relevant - IN NOW CRM unknown'!$T$2:$T$1227,$A492,'Relevant - IN NOW CRM unknown'!$G$2:$G$1227,"UK",'Relevant - IN NOW CRM unknown'!$M$2:$M$1227,"Research",'Relevant - IN NOW CRM unknown'!$R$2:$R$1227,"Operational")+COUNTIFS('Relevant - Not CRM not valid'!$T$2:$T$416,$A492,'Relevant - Not CRM not valid'!$G$2:$G$416,"UK",'Relevant - Not CRM not valid'!$M$2:$M$416,"Research",'Relevant - Not CRM not valid'!$R$2:$R$416,"Operational")+COUNTIFS('Relevant - In CRM not valid'!$T$2:$T$46,$A492,'Relevant - In CRM not valid'!$G$2:$G$46,"UK",'Relevant - In CRM not valid'!$M$2:$M$46,"Research",'Relevant - In CRM not valid'!$R$2:$R$46,"Operational")</f>
        <v>0</v>
      </c>
      <c r="I492" s="2">
        <f>COUNTIFS('Relevant - In CRM valid'!$T$2:$T$4699,$A492,'Relevant - In CRM valid'!$G$2:$G$4699,"UK",'Relevant - In CRM valid'!$M$2:$M$4699,"Research",'Relevant - In CRM valid'!$R$2:$R$4699,"Academic")+COUNTIFS('Relevant - In CRM unknown'!$T$2:$T$253,$A492,'Relevant - In CRM unknown'!$G$2:$G$253,"UK",'Relevant - In CRM unknown'!$M$2:$M$253,"Research",'Relevant - In CRM unknown'!$R$2:$R$253,"Academic")+COUNTIFS('Relevant - IN NOW CRM valid'!$T$2:$T$2328,$A492,'Relevant - IN NOW CRM valid'!$G$2:$G$2328,"UK",'Relevant - IN NOW CRM valid'!$M$2:$M$2328,"Research",'Relevant - IN NOW CRM valid'!$R$2:$R$2328,"Academic")+COUNTIFS('Relevant - IN NOW CRM unknown'!$T$2:$T$1227,$A492,'Relevant - IN NOW CRM unknown'!$G$2:$G$1227,"UK",'Relevant - IN NOW CRM unknown'!$M$2:$M$1227,"Research",'Relevant - IN NOW CRM unknown'!$R$2:$R$1227,"Academic")+COUNTIFS('Relevant - Not CRM not valid'!$T$2:$T$416,$A492,'Relevant - Not CRM not valid'!$G$2:$G$416,"UK",'Relevant - Not CRM not valid'!$M$2:$M$416,"Research",'Relevant - Not CRM not valid'!$R$2:$R$416,"Academic")+COUNTIFS('Relevant - In CRM not valid'!$T$2:$T$46,$A492,'Relevant - In CRM not valid'!$G$2:$G$46,"UK",'Relevant - In CRM not valid'!$M$2:$M$46,"Research",'Relevant - In CRM not valid'!$R$2:$R$46,"Academic")</f>
        <v>0</v>
      </c>
      <c r="J492" s="2">
        <f>COUNTIFS('Relevant - In CRM valid'!$T$2:$T$4699,$A492,'Relevant - In CRM valid'!$G$2:$G$4699,"UK",'Relevant - In CRM valid'!$M$2:$M$4699,"Finance")+COUNTIFS('Relevant - In CRM unknown'!$T$2:$T$253,$A492,'Relevant - In CRM unknown'!$G$2:$G$253,"UK",'Relevant - In CRM unknown'!$M$2:$M$253,"Finance")+COUNTIFS('Relevant - IN NOW CRM valid'!$T$2:$T$2328,$A492,'Relevant - IN NOW CRM valid'!$G$2:$G$2328,"UK",'Relevant - IN NOW CRM valid'!$M$2:$M$2328,"Finance")+COUNTIFS('Relevant - IN NOW CRM unknown'!$T$2:$T$1227,$A492,'Relevant - IN NOW CRM unknown'!$G$2:$G$1227,"UK",'Relevant - IN NOW CRM unknown'!$M$2:$M$1227,"Finance")+COUNTIFS('Relevant - Not CRM not valid'!$T$2:$T$416,$A492,'Relevant - Not CRM not valid'!$G$2:$G$416,"UK",'Relevant - Not CRM not valid'!$M$2:$M$416,"Finance")+COUNTIFS('Relevant - In CRM not valid'!$T$2:$T$46,$A492,'Relevant - In CRM not valid'!$G$2:$G$46,"UK",'Relevant - In CRM not valid'!$M$2:$M$46,"Finance")</f>
        <v>0</v>
      </c>
      <c r="K492" s="2">
        <f>COUNTIFS('Relevant - In CRM valid'!$T$2:$T$4699,$A492,'Relevant - In CRM valid'!$G$2:$G$4699,"UK",'Relevant - In CRM valid'!$M$2:$M$4699,"IT/Systems")+COUNTIFS('Relevant - In CRM unknown'!$T$2:$T$253,$A492,'Relevant - In CRM unknown'!$G$2:$G$253,"UK",'Relevant - In CRM unknown'!$M$2:$M$253,"IT/Systems")+COUNTIFS('Relevant - IN NOW CRM valid'!$T$2:$T$2328,$A492,'Relevant - IN NOW CRM valid'!$G$2:$G$2328,"UK",'Relevant - IN NOW CRM valid'!$M$2:$M$2328,"IT/Systems")+COUNTIFS('Relevant - IN NOW CRM unknown'!$T$2:$T$1227,$A492,'Relevant - IN NOW CRM unknown'!$G$2:$G$1227,"UK",'Relevant - IN NOW CRM unknown'!$M$2:$M$1227,"IT/Systems")+COUNTIFS('Relevant - Not CRM not valid'!$T$2:$T$416,$A492,'Relevant - Not CRM not valid'!$G$2:$G$416,"UK",'Relevant - Not CRM not valid'!$M$2:$M$416,"IT/Systems")+COUNTIFS('Relevant - In CRM not valid'!$T$2:$T$46,$A492,'Relevant - In CRM not valid'!$G$2:$G$46,"UK",'Relevant - In CRM not valid'!$M$2:$M$46,"IT/Systems")</f>
        <v>0</v>
      </c>
      <c r="L492" s="2">
        <f>COUNTIFS('Relevant - In CRM valid'!$T$2:$T$4699,$A492,'Relevant - In CRM valid'!$G$2:$G$4699,"UK",'Relevant - In CRM valid'!$M$2:$M$4699,"")+COUNTIFS('Relevant - In CRM unknown'!$T$2:$T$253,$A492,'Relevant - In CRM unknown'!$G$2:$G$253,"UK",'Relevant - In CRM unknown'!$M$2:$M$253,"")+COUNTIFS('Relevant - IN NOW CRM valid'!$T$2:$T$2328,$A492,'Relevant - IN NOW CRM valid'!$G$2:$G$2328,"UK",'Relevant - IN NOW CRM valid'!$M$2:$M$2328,"")+COUNTIFS('Relevant - IN NOW CRM unknown'!$T$2:$T$1227,$A492,'Relevant - IN NOW CRM unknown'!$G$2:$G$1227,"UK",'Relevant - IN NOW CRM unknown'!$M$2:$M$1227,"")+COUNTIFS('Relevant - Not CRM not valid'!$T$2:$T$416,$A492,'Relevant - Not CRM not valid'!$G$2:$G$416,"UK",'Relevant - Not CRM not valid'!$M$2:$M$416,"")+COUNTIFS('Relevant - In CRM not valid'!$T$2:$T$46,$A492,'Relevant - In CRM not valid'!$G$2:$G$46,"UK",'Relevant - In CRM not valid'!$M$2:$M$46,"")</f>
        <v>0</v>
      </c>
      <c r="M492" s="2">
        <f t="shared" si="14"/>
        <v>1</v>
      </c>
      <c r="N492" s="2">
        <f>COUNTIFS('Relevant - In CRM valid'!$T$2:$T$4699,$A492,'Relevant - In CRM valid'!$G$2:$G$4699,"UK",'Relevant - In CRM valid'!$Q$2:$Q$4699,"valid")+COUNTIFS('Relevant - In CRM unknown'!$T$2:$T$253,$A492,'Relevant - In CRM unknown'!$G$2:$G$253,"UK",'Relevant - In CRM unknown'!$Q$2:$Q$253,"valid")+COUNTIFS('Relevant - IN NOW CRM valid'!$T$2:$T$2328,$A492,'Relevant - IN NOW CRM valid'!$G$2:$G$2328,"UK",'Relevant - IN NOW CRM valid'!$Q$2:$Q$2328,"valid")+COUNTIFS('Relevant - IN NOW CRM unknown'!$T$2:$T$1227,$A492,'Relevant - IN NOW CRM unknown'!$G$2:$G$1227,"UK",'Relevant - IN NOW CRM unknown'!$Q$2:$Q$1227,"valid")+COUNTIFS('Relevant - Not CRM not valid'!$T$2:$T$416,$A492,'Relevant - Not CRM not valid'!$G$2:$G$416,"UK",'Relevant - Not CRM not valid'!$Q$2:$Q$416,"valid")+COUNTIFS('Relevant - In CRM not valid'!$T$2:$T$46,$A492,'Relevant - In CRM not valid'!$G$2:$G$46,"UK",'Relevant - In CRM not valid'!$Q$2:$Q$46,"valid")</f>
        <v>1</v>
      </c>
      <c r="O492" s="2" t="str">
        <f t="shared" si="15"/>
        <v>Finance  IT/Systems</v>
      </c>
    </row>
    <row r="493" spans="1:15" ht="15" customHeight="1">
      <c r="A493" s="2" t="s">
        <v>1093</v>
      </c>
      <c r="B493" s="2" t="s">
        <v>1094</v>
      </c>
      <c r="C493" s="2" t="s">
        <v>1570</v>
      </c>
      <c r="D493" s="2" t="str">
        <f>IFERROR(INDEX('UK Target Institutions'!$D$2:$D$727,MATCH($A493,'UK Target Institutions'!$A$2:$A$727,0)),"")</f>
        <v>No</v>
      </c>
      <c r="E493" s="2">
        <f>COUNTIFS('Relevant - In CRM valid'!$T$2:$T$4699,$A493,'Relevant - In CRM valid'!$G$2:$G$4699,"UK")+COUNTIFS('Relevant - In CRM unknown'!$T$2:$T$253,$A493,'Relevant - In CRM unknown'!$G$2:$G$253,"UK")+COUNTIFS('Relevant - IN NOW CRM valid'!$T$2:$T$2328,$A493,'Relevant - IN NOW CRM valid'!$G$2:$G$2328,"UK")+COUNTIFS('Relevant - IN NOW CRM unknown'!$T$2:$T$1227,$A493,'Relevant - IN NOW CRM unknown'!$G$2:$G$1227,"UK")+COUNTIFS('Relevant - Not CRM not valid'!$T$2:$T$416,$A493,'Relevant - Not CRM not valid'!$G$2:$G$416,"UK")+COUNTIFS('Relevant - In CRM not valid'!$T$2:$T$46,$A493,'Relevant - In CRM not valid'!$G$2:$G$46,"UK")</f>
        <v>1</v>
      </c>
      <c r="F493" s="2">
        <f>COUNTIFS('Relevant - In CRM valid'!$T$2:$T$4699,$A493,'Relevant - In CRM valid'!$G$2:$G$4699,"UK",'Relevant - In CRM valid'!$M$2:$M$4699,"Research")+COUNTIFS('Relevant - In CRM unknown'!$T$2:$T$253,$A493,'Relevant - In CRM unknown'!$G$2:$G$253,"UK",'Relevant - In CRM unknown'!$M$2:$M$253,"Research")+COUNTIFS('Relevant - IN NOW CRM valid'!$T$2:$T$2328,$A493,'Relevant - IN NOW CRM valid'!$G$2:$G$2328,"UK",'Relevant - IN NOW CRM valid'!$M$2:$M$2328,"Research")+COUNTIFS('Relevant - IN NOW CRM unknown'!$T$2:$T$1227,$A493,'Relevant - IN NOW CRM unknown'!$G$2:$G$1227,"UK",'Relevant - IN NOW CRM unknown'!$M$2:$M$1227,"Research")+COUNTIFS('Relevant - Not CRM not valid'!$T$2:$T$416,$A493,'Relevant - Not CRM not valid'!$G$2:$G$416,"UK",'Relevant - Not CRM not valid'!$M$2:$M$416,"Research")+COUNTIFS('Relevant - In CRM not valid'!$T$2:$T$46,$A493,'Relevant - In CRM not valid'!$G$2:$G$46,"UK",'Relevant - In CRM not valid'!$M$2:$M$46,"Research")</f>
        <v>1</v>
      </c>
      <c r="G493" s="2">
        <f>COUNTIFS('Relevant - In CRM valid'!$T$2:$T$4699,$A493,'Relevant - In CRM valid'!$G$2:$G$4699,"UK",'Relevant - In CRM valid'!$M$2:$M$4699,"Research",'Relevant - In CRM valid'!$R$2:$R$4699,"Senior")+COUNTIFS('Relevant - In CRM unknown'!$T$2:$T$253,$A493,'Relevant - In CRM unknown'!$G$2:$G$253,"UK",'Relevant - In CRM unknown'!$M$2:$M$253,"Research",'Relevant - In CRM unknown'!$R$2:$R$253,"Senior")+COUNTIFS('Relevant - IN NOW CRM valid'!$T$2:$T$2328,$A493,'Relevant - IN NOW CRM valid'!$G$2:$G$2328,"UK",'Relevant - IN NOW CRM valid'!$M$2:$M$2328,"Research",'Relevant - IN NOW CRM valid'!$R$2:$R$2328,"Senior")+COUNTIFS('Relevant - IN NOW CRM unknown'!$T$2:$T$1227,$A493,'Relevant - IN NOW CRM unknown'!$G$2:$G$1227,"UK",'Relevant - IN NOW CRM unknown'!$M$2:$M$1227,"Research",'Relevant - IN NOW CRM unknown'!$R$2:$R$1227,"Senior")+COUNTIFS('Relevant - Not CRM not valid'!$T$2:$T$416,$A493,'Relevant - Not CRM not valid'!$G$2:$G$416,"UK",'Relevant - Not CRM not valid'!$M$2:$M$416,"Research",'Relevant - Not CRM not valid'!$R$2:$R$416,"Senior")+COUNTIFS('Relevant - In CRM not valid'!$T$2:$T$46,$A493,'Relevant - In CRM not valid'!$G$2:$G$46,"UK",'Relevant - In CRM not valid'!$M$2:$M$46,"Research",'Relevant - In CRM not valid'!$R$2:$R$46,"Senior")</f>
        <v>1</v>
      </c>
      <c r="H493" s="2">
        <f>COUNTIFS('Relevant - In CRM valid'!$T$2:$T$4699,$A493,'Relevant - In CRM valid'!$G$2:$G$4699,"UK",'Relevant - In CRM valid'!$M$2:$M$4699,"Research",'Relevant - In CRM valid'!$R$2:$R$4699,"Operational")+COUNTIFS('Relevant - In CRM unknown'!$T$2:$T$253,$A493,'Relevant - In CRM unknown'!$G$2:$G$253,"UK",'Relevant - In CRM unknown'!$M$2:$M$253,"Research",'Relevant - In CRM unknown'!$R$2:$R$253,"Operational")+COUNTIFS('Relevant - IN NOW CRM valid'!$T$2:$T$2328,$A493,'Relevant - IN NOW CRM valid'!$G$2:$G$2328,"UK",'Relevant - IN NOW CRM valid'!$M$2:$M$2328,"Research",'Relevant - IN NOW CRM valid'!$R$2:$R$2328,"Operational")+COUNTIFS('Relevant - IN NOW CRM unknown'!$T$2:$T$1227,$A493,'Relevant - IN NOW CRM unknown'!$G$2:$G$1227,"UK",'Relevant - IN NOW CRM unknown'!$M$2:$M$1227,"Research",'Relevant - IN NOW CRM unknown'!$R$2:$R$1227,"Operational")+COUNTIFS('Relevant - Not CRM not valid'!$T$2:$T$416,$A493,'Relevant - Not CRM not valid'!$G$2:$G$416,"UK",'Relevant - Not CRM not valid'!$M$2:$M$416,"Research",'Relevant - Not CRM not valid'!$R$2:$R$416,"Operational")+COUNTIFS('Relevant - In CRM not valid'!$T$2:$T$46,$A493,'Relevant - In CRM not valid'!$G$2:$G$46,"UK",'Relevant - In CRM not valid'!$M$2:$M$46,"Research",'Relevant - In CRM not valid'!$R$2:$R$46,"Operational")</f>
        <v>0</v>
      </c>
      <c r="I493" s="2">
        <f>COUNTIFS('Relevant - In CRM valid'!$T$2:$T$4699,$A493,'Relevant - In CRM valid'!$G$2:$G$4699,"UK",'Relevant - In CRM valid'!$M$2:$M$4699,"Research",'Relevant - In CRM valid'!$R$2:$R$4699,"Academic")+COUNTIFS('Relevant - In CRM unknown'!$T$2:$T$253,$A493,'Relevant - In CRM unknown'!$G$2:$G$253,"UK",'Relevant - In CRM unknown'!$M$2:$M$253,"Research",'Relevant - In CRM unknown'!$R$2:$R$253,"Academic")+COUNTIFS('Relevant - IN NOW CRM valid'!$T$2:$T$2328,$A493,'Relevant - IN NOW CRM valid'!$G$2:$G$2328,"UK",'Relevant - IN NOW CRM valid'!$M$2:$M$2328,"Research",'Relevant - IN NOW CRM valid'!$R$2:$R$2328,"Academic")+COUNTIFS('Relevant - IN NOW CRM unknown'!$T$2:$T$1227,$A493,'Relevant - IN NOW CRM unknown'!$G$2:$G$1227,"UK",'Relevant - IN NOW CRM unknown'!$M$2:$M$1227,"Research",'Relevant - IN NOW CRM unknown'!$R$2:$R$1227,"Academic")+COUNTIFS('Relevant - Not CRM not valid'!$T$2:$T$416,$A493,'Relevant - Not CRM not valid'!$G$2:$G$416,"UK",'Relevant - Not CRM not valid'!$M$2:$M$416,"Research",'Relevant - Not CRM not valid'!$R$2:$R$416,"Academic")+COUNTIFS('Relevant - In CRM not valid'!$T$2:$T$46,$A493,'Relevant - In CRM not valid'!$G$2:$G$46,"UK",'Relevant - In CRM not valid'!$M$2:$M$46,"Research",'Relevant - In CRM not valid'!$R$2:$R$46,"Academic")</f>
        <v>0</v>
      </c>
      <c r="J493" s="2">
        <f>COUNTIFS('Relevant - In CRM valid'!$T$2:$T$4699,$A493,'Relevant - In CRM valid'!$G$2:$G$4699,"UK",'Relevant - In CRM valid'!$M$2:$M$4699,"Finance")+COUNTIFS('Relevant - In CRM unknown'!$T$2:$T$253,$A493,'Relevant - In CRM unknown'!$G$2:$G$253,"UK",'Relevant - In CRM unknown'!$M$2:$M$253,"Finance")+COUNTIFS('Relevant - IN NOW CRM valid'!$T$2:$T$2328,$A493,'Relevant - IN NOW CRM valid'!$G$2:$G$2328,"UK",'Relevant - IN NOW CRM valid'!$M$2:$M$2328,"Finance")+COUNTIFS('Relevant - IN NOW CRM unknown'!$T$2:$T$1227,$A493,'Relevant - IN NOW CRM unknown'!$G$2:$G$1227,"UK",'Relevant - IN NOW CRM unknown'!$M$2:$M$1227,"Finance")+COUNTIFS('Relevant - Not CRM not valid'!$T$2:$T$416,$A493,'Relevant - Not CRM not valid'!$G$2:$G$416,"UK",'Relevant - Not CRM not valid'!$M$2:$M$416,"Finance")+COUNTIFS('Relevant - In CRM not valid'!$T$2:$T$46,$A493,'Relevant - In CRM not valid'!$G$2:$G$46,"UK",'Relevant - In CRM not valid'!$M$2:$M$46,"Finance")</f>
        <v>0</v>
      </c>
      <c r="K493" s="2">
        <f>COUNTIFS('Relevant - In CRM valid'!$T$2:$T$4699,$A493,'Relevant - In CRM valid'!$G$2:$G$4699,"UK",'Relevant - In CRM valid'!$M$2:$M$4699,"IT/Systems")+COUNTIFS('Relevant - In CRM unknown'!$T$2:$T$253,$A493,'Relevant - In CRM unknown'!$G$2:$G$253,"UK",'Relevant - In CRM unknown'!$M$2:$M$253,"IT/Systems")+COUNTIFS('Relevant - IN NOW CRM valid'!$T$2:$T$2328,$A493,'Relevant - IN NOW CRM valid'!$G$2:$G$2328,"UK",'Relevant - IN NOW CRM valid'!$M$2:$M$2328,"IT/Systems")+COUNTIFS('Relevant - IN NOW CRM unknown'!$T$2:$T$1227,$A493,'Relevant - IN NOW CRM unknown'!$G$2:$G$1227,"UK",'Relevant - IN NOW CRM unknown'!$M$2:$M$1227,"IT/Systems")+COUNTIFS('Relevant - Not CRM not valid'!$T$2:$T$416,$A493,'Relevant - Not CRM not valid'!$G$2:$G$416,"UK",'Relevant - Not CRM not valid'!$M$2:$M$416,"IT/Systems")+COUNTIFS('Relevant - In CRM not valid'!$T$2:$T$46,$A493,'Relevant - In CRM not valid'!$G$2:$G$46,"UK",'Relevant - In CRM not valid'!$M$2:$M$46,"IT/Systems")</f>
        <v>0</v>
      </c>
      <c r="L493" s="2">
        <f>COUNTIFS('Relevant - In CRM valid'!$T$2:$T$4699,$A493,'Relevant - In CRM valid'!$G$2:$G$4699,"UK",'Relevant - In CRM valid'!$M$2:$M$4699,"")+COUNTIFS('Relevant - In CRM unknown'!$T$2:$T$253,$A493,'Relevant - In CRM unknown'!$G$2:$G$253,"UK",'Relevant - In CRM unknown'!$M$2:$M$253,"")+COUNTIFS('Relevant - IN NOW CRM valid'!$T$2:$T$2328,$A493,'Relevant - IN NOW CRM valid'!$G$2:$G$2328,"UK",'Relevant - IN NOW CRM valid'!$M$2:$M$2328,"")+COUNTIFS('Relevant - IN NOW CRM unknown'!$T$2:$T$1227,$A493,'Relevant - IN NOW CRM unknown'!$G$2:$G$1227,"UK",'Relevant - IN NOW CRM unknown'!$M$2:$M$1227,"")+COUNTIFS('Relevant - Not CRM not valid'!$T$2:$T$416,$A493,'Relevant - Not CRM not valid'!$G$2:$G$416,"UK",'Relevant - Not CRM not valid'!$M$2:$M$416,"")+COUNTIFS('Relevant - In CRM not valid'!$T$2:$T$46,$A493,'Relevant - In CRM not valid'!$G$2:$G$46,"UK",'Relevant - In CRM not valid'!$M$2:$M$46,"")</f>
        <v>0</v>
      </c>
      <c r="M493" s="2">
        <f t="shared" si="14"/>
        <v>1</v>
      </c>
      <c r="N493" s="2">
        <f>COUNTIFS('Relevant - In CRM valid'!$T$2:$T$4699,$A493,'Relevant - In CRM valid'!$G$2:$G$4699,"UK",'Relevant - In CRM valid'!$Q$2:$Q$4699,"valid")+COUNTIFS('Relevant - In CRM unknown'!$T$2:$T$253,$A493,'Relevant - In CRM unknown'!$G$2:$G$253,"UK",'Relevant - In CRM unknown'!$Q$2:$Q$253,"valid")+COUNTIFS('Relevant - IN NOW CRM valid'!$T$2:$T$2328,$A493,'Relevant - IN NOW CRM valid'!$G$2:$G$2328,"UK",'Relevant - IN NOW CRM valid'!$Q$2:$Q$2328,"valid")+COUNTIFS('Relevant - IN NOW CRM unknown'!$T$2:$T$1227,$A493,'Relevant - IN NOW CRM unknown'!$G$2:$G$1227,"UK",'Relevant - IN NOW CRM unknown'!$Q$2:$Q$1227,"valid")+COUNTIFS('Relevant - Not CRM not valid'!$T$2:$T$416,$A493,'Relevant - Not CRM not valid'!$G$2:$G$416,"UK",'Relevant - Not CRM not valid'!$Q$2:$Q$416,"valid")+COUNTIFS('Relevant - In CRM not valid'!$T$2:$T$46,$A493,'Relevant - In CRM not valid'!$G$2:$G$46,"UK",'Relevant - In CRM not valid'!$Q$2:$Q$46,"valid")</f>
        <v>0</v>
      </c>
      <c r="O493" s="2" t="str">
        <f t="shared" si="15"/>
        <v>Finance  IT/Systems</v>
      </c>
    </row>
    <row r="494" spans="1:15" ht="15" customHeight="1">
      <c r="A494" s="2" t="s">
        <v>1095</v>
      </c>
      <c r="B494" s="2" t="s">
        <v>1096</v>
      </c>
      <c r="C494" s="2" t="s">
        <v>1570</v>
      </c>
      <c r="D494" s="2" t="str">
        <f>IFERROR(INDEX('UK Target Institutions'!$D$2:$D$727,MATCH($A494,'UK Target Institutions'!$A$2:$A$727,0)),"")</f>
        <v>Yes</v>
      </c>
      <c r="E494" s="2">
        <f>COUNTIFS('Relevant - In CRM valid'!$T$2:$T$4699,$A494,'Relevant - In CRM valid'!$G$2:$G$4699,"UK")+COUNTIFS('Relevant - In CRM unknown'!$T$2:$T$253,$A494,'Relevant - In CRM unknown'!$G$2:$G$253,"UK")+COUNTIFS('Relevant - IN NOW CRM valid'!$T$2:$T$2328,$A494,'Relevant - IN NOW CRM valid'!$G$2:$G$2328,"UK")+COUNTIFS('Relevant - IN NOW CRM unknown'!$T$2:$T$1227,$A494,'Relevant - IN NOW CRM unknown'!$G$2:$G$1227,"UK")+COUNTIFS('Relevant - Not CRM not valid'!$T$2:$T$416,$A494,'Relevant - Not CRM not valid'!$G$2:$G$416,"UK")+COUNTIFS('Relevant - In CRM not valid'!$T$2:$T$46,$A494,'Relevant - In CRM not valid'!$G$2:$G$46,"UK")</f>
        <v>1</v>
      </c>
      <c r="F494" s="2">
        <f>COUNTIFS('Relevant - In CRM valid'!$T$2:$T$4699,$A494,'Relevant - In CRM valid'!$G$2:$G$4699,"UK",'Relevant - In CRM valid'!$M$2:$M$4699,"Research")+COUNTIFS('Relevant - In CRM unknown'!$T$2:$T$253,$A494,'Relevant - In CRM unknown'!$G$2:$G$253,"UK",'Relevant - In CRM unknown'!$M$2:$M$253,"Research")+COUNTIFS('Relevant - IN NOW CRM valid'!$T$2:$T$2328,$A494,'Relevant - IN NOW CRM valid'!$G$2:$G$2328,"UK",'Relevant - IN NOW CRM valid'!$M$2:$M$2328,"Research")+COUNTIFS('Relevant - IN NOW CRM unknown'!$T$2:$T$1227,$A494,'Relevant - IN NOW CRM unknown'!$G$2:$G$1227,"UK",'Relevant - IN NOW CRM unknown'!$M$2:$M$1227,"Research")+COUNTIFS('Relevant - Not CRM not valid'!$T$2:$T$416,$A494,'Relevant - Not CRM not valid'!$G$2:$G$416,"UK",'Relevant - Not CRM not valid'!$M$2:$M$416,"Research")+COUNTIFS('Relevant - In CRM not valid'!$T$2:$T$46,$A494,'Relevant - In CRM not valid'!$G$2:$G$46,"UK",'Relevant - In CRM not valid'!$M$2:$M$46,"Research")</f>
        <v>1</v>
      </c>
      <c r="G494" s="2">
        <f>COUNTIFS('Relevant - In CRM valid'!$T$2:$T$4699,$A494,'Relevant - In CRM valid'!$G$2:$G$4699,"UK",'Relevant - In CRM valid'!$M$2:$M$4699,"Research",'Relevant - In CRM valid'!$R$2:$R$4699,"Senior")+COUNTIFS('Relevant - In CRM unknown'!$T$2:$T$253,$A494,'Relevant - In CRM unknown'!$G$2:$G$253,"UK",'Relevant - In CRM unknown'!$M$2:$M$253,"Research",'Relevant - In CRM unknown'!$R$2:$R$253,"Senior")+COUNTIFS('Relevant - IN NOW CRM valid'!$T$2:$T$2328,$A494,'Relevant - IN NOW CRM valid'!$G$2:$G$2328,"UK",'Relevant - IN NOW CRM valid'!$M$2:$M$2328,"Research",'Relevant - IN NOW CRM valid'!$R$2:$R$2328,"Senior")+COUNTIFS('Relevant - IN NOW CRM unknown'!$T$2:$T$1227,$A494,'Relevant - IN NOW CRM unknown'!$G$2:$G$1227,"UK",'Relevant - IN NOW CRM unknown'!$M$2:$M$1227,"Research",'Relevant - IN NOW CRM unknown'!$R$2:$R$1227,"Senior")+COUNTIFS('Relevant - Not CRM not valid'!$T$2:$T$416,$A494,'Relevant - Not CRM not valid'!$G$2:$G$416,"UK",'Relevant - Not CRM not valid'!$M$2:$M$416,"Research",'Relevant - Not CRM not valid'!$R$2:$R$416,"Senior")+COUNTIFS('Relevant - In CRM not valid'!$T$2:$T$46,$A494,'Relevant - In CRM not valid'!$G$2:$G$46,"UK",'Relevant - In CRM not valid'!$M$2:$M$46,"Research",'Relevant - In CRM not valid'!$R$2:$R$46,"Senior")</f>
        <v>1</v>
      </c>
      <c r="H494" s="2">
        <f>COUNTIFS('Relevant - In CRM valid'!$T$2:$T$4699,$A494,'Relevant - In CRM valid'!$G$2:$G$4699,"UK",'Relevant - In CRM valid'!$M$2:$M$4699,"Research",'Relevant - In CRM valid'!$R$2:$R$4699,"Operational")+COUNTIFS('Relevant - In CRM unknown'!$T$2:$T$253,$A494,'Relevant - In CRM unknown'!$G$2:$G$253,"UK",'Relevant - In CRM unknown'!$M$2:$M$253,"Research",'Relevant - In CRM unknown'!$R$2:$R$253,"Operational")+COUNTIFS('Relevant - IN NOW CRM valid'!$T$2:$T$2328,$A494,'Relevant - IN NOW CRM valid'!$G$2:$G$2328,"UK",'Relevant - IN NOW CRM valid'!$M$2:$M$2328,"Research",'Relevant - IN NOW CRM valid'!$R$2:$R$2328,"Operational")+COUNTIFS('Relevant - IN NOW CRM unknown'!$T$2:$T$1227,$A494,'Relevant - IN NOW CRM unknown'!$G$2:$G$1227,"UK",'Relevant - IN NOW CRM unknown'!$M$2:$M$1227,"Research",'Relevant - IN NOW CRM unknown'!$R$2:$R$1227,"Operational")+COUNTIFS('Relevant - Not CRM not valid'!$T$2:$T$416,$A494,'Relevant - Not CRM not valid'!$G$2:$G$416,"UK",'Relevant - Not CRM not valid'!$M$2:$M$416,"Research",'Relevant - Not CRM not valid'!$R$2:$R$416,"Operational")+COUNTIFS('Relevant - In CRM not valid'!$T$2:$T$46,$A494,'Relevant - In CRM not valid'!$G$2:$G$46,"UK",'Relevant - In CRM not valid'!$M$2:$M$46,"Research",'Relevant - In CRM not valid'!$R$2:$R$46,"Operational")</f>
        <v>0</v>
      </c>
      <c r="I494" s="2">
        <f>COUNTIFS('Relevant - In CRM valid'!$T$2:$T$4699,$A494,'Relevant - In CRM valid'!$G$2:$G$4699,"UK",'Relevant - In CRM valid'!$M$2:$M$4699,"Research",'Relevant - In CRM valid'!$R$2:$R$4699,"Academic")+COUNTIFS('Relevant - In CRM unknown'!$T$2:$T$253,$A494,'Relevant - In CRM unknown'!$G$2:$G$253,"UK",'Relevant - In CRM unknown'!$M$2:$M$253,"Research",'Relevant - In CRM unknown'!$R$2:$R$253,"Academic")+COUNTIFS('Relevant - IN NOW CRM valid'!$T$2:$T$2328,$A494,'Relevant - IN NOW CRM valid'!$G$2:$G$2328,"UK",'Relevant - IN NOW CRM valid'!$M$2:$M$2328,"Research",'Relevant - IN NOW CRM valid'!$R$2:$R$2328,"Academic")+COUNTIFS('Relevant - IN NOW CRM unknown'!$T$2:$T$1227,$A494,'Relevant - IN NOW CRM unknown'!$G$2:$G$1227,"UK",'Relevant - IN NOW CRM unknown'!$M$2:$M$1227,"Research",'Relevant - IN NOW CRM unknown'!$R$2:$R$1227,"Academic")+COUNTIFS('Relevant - Not CRM not valid'!$T$2:$T$416,$A494,'Relevant - Not CRM not valid'!$G$2:$G$416,"UK",'Relevant - Not CRM not valid'!$M$2:$M$416,"Research",'Relevant - Not CRM not valid'!$R$2:$R$416,"Academic")+COUNTIFS('Relevant - In CRM not valid'!$T$2:$T$46,$A494,'Relevant - In CRM not valid'!$G$2:$G$46,"UK",'Relevant - In CRM not valid'!$M$2:$M$46,"Research",'Relevant - In CRM not valid'!$R$2:$R$46,"Academic")</f>
        <v>0</v>
      </c>
      <c r="J494" s="2">
        <f>COUNTIFS('Relevant - In CRM valid'!$T$2:$T$4699,$A494,'Relevant - In CRM valid'!$G$2:$G$4699,"UK",'Relevant - In CRM valid'!$M$2:$M$4699,"Finance")+COUNTIFS('Relevant - In CRM unknown'!$T$2:$T$253,$A494,'Relevant - In CRM unknown'!$G$2:$G$253,"UK",'Relevant - In CRM unknown'!$M$2:$M$253,"Finance")+COUNTIFS('Relevant - IN NOW CRM valid'!$T$2:$T$2328,$A494,'Relevant - IN NOW CRM valid'!$G$2:$G$2328,"UK",'Relevant - IN NOW CRM valid'!$M$2:$M$2328,"Finance")+COUNTIFS('Relevant - IN NOW CRM unknown'!$T$2:$T$1227,$A494,'Relevant - IN NOW CRM unknown'!$G$2:$G$1227,"UK",'Relevant - IN NOW CRM unknown'!$M$2:$M$1227,"Finance")+COUNTIFS('Relevant - Not CRM not valid'!$T$2:$T$416,$A494,'Relevant - Not CRM not valid'!$G$2:$G$416,"UK",'Relevant - Not CRM not valid'!$M$2:$M$416,"Finance")+COUNTIFS('Relevant - In CRM not valid'!$T$2:$T$46,$A494,'Relevant - In CRM not valid'!$G$2:$G$46,"UK",'Relevant - In CRM not valid'!$M$2:$M$46,"Finance")</f>
        <v>0</v>
      </c>
      <c r="K494" s="2">
        <f>COUNTIFS('Relevant - In CRM valid'!$T$2:$T$4699,$A494,'Relevant - In CRM valid'!$G$2:$G$4699,"UK",'Relevant - In CRM valid'!$M$2:$M$4699,"IT/Systems")+COUNTIFS('Relevant - In CRM unknown'!$T$2:$T$253,$A494,'Relevant - In CRM unknown'!$G$2:$G$253,"UK",'Relevant - In CRM unknown'!$M$2:$M$253,"IT/Systems")+COUNTIFS('Relevant - IN NOW CRM valid'!$T$2:$T$2328,$A494,'Relevant - IN NOW CRM valid'!$G$2:$G$2328,"UK",'Relevant - IN NOW CRM valid'!$M$2:$M$2328,"IT/Systems")+COUNTIFS('Relevant - IN NOW CRM unknown'!$T$2:$T$1227,$A494,'Relevant - IN NOW CRM unknown'!$G$2:$G$1227,"UK",'Relevant - IN NOW CRM unknown'!$M$2:$M$1227,"IT/Systems")+COUNTIFS('Relevant - Not CRM not valid'!$T$2:$T$416,$A494,'Relevant - Not CRM not valid'!$G$2:$G$416,"UK",'Relevant - Not CRM not valid'!$M$2:$M$416,"IT/Systems")+COUNTIFS('Relevant - In CRM not valid'!$T$2:$T$46,$A494,'Relevant - In CRM not valid'!$G$2:$G$46,"UK",'Relevant - In CRM not valid'!$M$2:$M$46,"IT/Systems")</f>
        <v>0</v>
      </c>
      <c r="L494" s="2">
        <f>COUNTIFS('Relevant - In CRM valid'!$T$2:$T$4699,$A494,'Relevant - In CRM valid'!$G$2:$G$4699,"UK",'Relevant - In CRM valid'!$M$2:$M$4699,"")+COUNTIFS('Relevant - In CRM unknown'!$T$2:$T$253,$A494,'Relevant - In CRM unknown'!$G$2:$G$253,"UK",'Relevant - In CRM unknown'!$M$2:$M$253,"")+COUNTIFS('Relevant - IN NOW CRM valid'!$T$2:$T$2328,$A494,'Relevant - IN NOW CRM valid'!$G$2:$G$2328,"UK",'Relevant - IN NOW CRM valid'!$M$2:$M$2328,"")+COUNTIFS('Relevant - IN NOW CRM unknown'!$T$2:$T$1227,$A494,'Relevant - IN NOW CRM unknown'!$G$2:$G$1227,"UK",'Relevant - IN NOW CRM unknown'!$M$2:$M$1227,"")+COUNTIFS('Relevant - Not CRM not valid'!$T$2:$T$416,$A494,'Relevant - Not CRM not valid'!$G$2:$G$416,"UK",'Relevant - Not CRM not valid'!$M$2:$M$416,"")+COUNTIFS('Relevant - In CRM not valid'!$T$2:$T$46,$A494,'Relevant - In CRM not valid'!$G$2:$G$46,"UK",'Relevant - In CRM not valid'!$M$2:$M$46,"")</f>
        <v>0</v>
      </c>
      <c r="M494" s="2">
        <f t="shared" si="14"/>
        <v>1</v>
      </c>
      <c r="N494" s="2">
        <f>COUNTIFS('Relevant - In CRM valid'!$T$2:$T$4699,$A494,'Relevant - In CRM valid'!$G$2:$G$4699,"UK",'Relevant - In CRM valid'!$Q$2:$Q$4699,"valid")+COUNTIFS('Relevant - In CRM unknown'!$T$2:$T$253,$A494,'Relevant - In CRM unknown'!$G$2:$G$253,"UK",'Relevant - In CRM unknown'!$Q$2:$Q$253,"valid")+COUNTIFS('Relevant - IN NOW CRM valid'!$T$2:$T$2328,$A494,'Relevant - IN NOW CRM valid'!$G$2:$G$2328,"UK",'Relevant - IN NOW CRM valid'!$Q$2:$Q$2328,"valid")+COUNTIFS('Relevant - IN NOW CRM unknown'!$T$2:$T$1227,$A494,'Relevant - IN NOW CRM unknown'!$G$2:$G$1227,"UK",'Relevant - IN NOW CRM unknown'!$Q$2:$Q$1227,"valid")+COUNTIFS('Relevant - Not CRM not valid'!$T$2:$T$416,$A494,'Relevant - Not CRM not valid'!$G$2:$G$416,"UK",'Relevant - Not CRM not valid'!$Q$2:$Q$416,"valid")+COUNTIFS('Relevant - In CRM not valid'!$T$2:$T$46,$A494,'Relevant - In CRM not valid'!$G$2:$G$46,"UK",'Relevant - In CRM not valid'!$Q$2:$Q$46,"valid")</f>
        <v>0</v>
      </c>
      <c r="O494" s="2" t="str">
        <f t="shared" si="15"/>
        <v>Finance  IT/Systems</v>
      </c>
    </row>
    <row r="495" spans="1:15" ht="15" customHeight="1">
      <c r="A495" s="2" t="s">
        <v>1097</v>
      </c>
      <c r="B495" s="2" t="s">
        <v>1098</v>
      </c>
      <c r="C495" s="2" t="s">
        <v>1570</v>
      </c>
      <c r="D495" s="2" t="str">
        <f>IFERROR(INDEX('UK Target Institutions'!$D$2:$D$727,MATCH($A495,'UK Target Institutions'!$A$2:$A$727,0)),"")</f>
        <v>No</v>
      </c>
      <c r="E495" s="2">
        <f>COUNTIFS('Relevant - In CRM valid'!$T$2:$T$4699,$A495,'Relevant - In CRM valid'!$G$2:$G$4699,"UK")+COUNTIFS('Relevant - In CRM unknown'!$T$2:$T$253,$A495,'Relevant - In CRM unknown'!$G$2:$G$253,"UK")+COUNTIFS('Relevant - IN NOW CRM valid'!$T$2:$T$2328,$A495,'Relevant - IN NOW CRM valid'!$G$2:$G$2328,"UK")+COUNTIFS('Relevant - IN NOW CRM unknown'!$T$2:$T$1227,$A495,'Relevant - IN NOW CRM unknown'!$G$2:$G$1227,"UK")+COUNTIFS('Relevant - Not CRM not valid'!$T$2:$T$416,$A495,'Relevant - Not CRM not valid'!$G$2:$G$416,"UK")+COUNTIFS('Relevant - In CRM not valid'!$T$2:$T$46,$A495,'Relevant - In CRM not valid'!$G$2:$G$46,"UK")</f>
        <v>1</v>
      </c>
      <c r="F495" s="2">
        <f>COUNTIFS('Relevant - In CRM valid'!$T$2:$T$4699,$A495,'Relevant - In CRM valid'!$G$2:$G$4699,"UK",'Relevant - In CRM valid'!$M$2:$M$4699,"Research")+COUNTIFS('Relevant - In CRM unknown'!$T$2:$T$253,$A495,'Relevant - In CRM unknown'!$G$2:$G$253,"UK",'Relevant - In CRM unknown'!$M$2:$M$253,"Research")+COUNTIFS('Relevant - IN NOW CRM valid'!$T$2:$T$2328,$A495,'Relevant - IN NOW CRM valid'!$G$2:$G$2328,"UK",'Relevant - IN NOW CRM valid'!$M$2:$M$2328,"Research")+COUNTIFS('Relevant - IN NOW CRM unknown'!$T$2:$T$1227,$A495,'Relevant - IN NOW CRM unknown'!$G$2:$G$1227,"UK",'Relevant - IN NOW CRM unknown'!$M$2:$M$1227,"Research")+COUNTIFS('Relevant - Not CRM not valid'!$T$2:$T$416,$A495,'Relevant - Not CRM not valid'!$G$2:$G$416,"UK",'Relevant - Not CRM not valid'!$M$2:$M$416,"Research")+COUNTIFS('Relevant - In CRM not valid'!$T$2:$T$46,$A495,'Relevant - In CRM not valid'!$G$2:$G$46,"UK",'Relevant - In CRM not valid'!$M$2:$M$46,"Research")</f>
        <v>1</v>
      </c>
      <c r="G495" s="2">
        <f>COUNTIFS('Relevant - In CRM valid'!$T$2:$T$4699,$A495,'Relevant - In CRM valid'!$G$2:$G$4699,"UK",'Relevant - In CRM valid'!$M$2:$M$4699,"Research",'Relevant - In CRM valid'!$R$2:$R$4699,"Senior")+COUNTIFS('Relevant - In CRM unknown'!$T$2:$T$253,$A495,'Relevant - In CRM unknown'!$G$2:$G$253,"UK",'Relevant - In CRM unknown'!$M$2:$M$253,"Research",'Relevant - In CRM unknown'!$R$2:$R$253,"Senior")+COUNTIFS('Relevant - IN NOW CRM valid'!$T$2:$T$2328,$A495,'Relevant - IN NOW CRM valid'!$G$2:$G$2328,"UK",'Relevant - IN NOW CRM valid'!$M$2:$M$2328,"Research",'Relevant - IN NOW CRM valid'!$R$2:$R$2328,"Senior")+COUNTIFS('Relevant - IN NOW CRM unknown'!$T$2:$T$1227,$A495,'Relevant - IN NOW CRM unknown'!$G$2:$G$1227,"UK",'Relevant - IN NOW CRM unknown'!$M$2:$M$1227,"Research",'Relevant - IN NOW CRM unknown'!$R$2:$R$1227,"Senior")+COUNTIFS('Relevant - Not CRM not valid'!$T$2:$T$416,$A495,'Relevant - Not CRM not valid'!$G$2:$G$416,"UK",'Relevant - Not CRM not valid'!$M$2:$M$416,"Research",'Relevant - Not CRM not valid'!$R$2:$R$416,"Senior")+COUNTIFS('Relevant - In CRM not valid'!$T$2:$T$46,$A495,'Relevant - In CRM not valid'!$G$2:$G$46,"UK",'Relevant - In CRM not valid'!$M$2:$M$46,"Research",'Relevant - In CRM not valid'!$R$2:$R$46,"Senior")</f>
        <v>1</v>
      </c>
      <c r="H495" s="2">
        <f>COUNTIFS('Relevant - In CRM valid'!$T$2:$T$4699,$A495,'Relevant - In CRM valid'!$G$2:$G$4699,"UK",'Relevant - In CRM valid'!$M$2:$M$4699,"Research",'Relevant - In CRM valid'!$R$2:$R$4699,"Operational")+COUNTIFS('Relevant - In CRM unknown'!$T$2:$T$253,$A495,'Relevant - In CRM unknown'!$G$2:$G$253,"UK",'Relevant - In CRM unknown'!$M$2:$M$253,"Research",'Relevant - In CRM unknown'!$R$2:$R$253,"Operational")+COUNTIFS('Relevant - IN NOW CRM valid'!$T$2:$T$2328,$A495,'Relevant - IN NOW CRM valid'!$G$2:$G$2328,"UK",'Relevant - IN NOW CRM valid'!$M$2:$M$2328,"Research",'Relevant - IN NOW CRM valid'!$R$2:$R$2328,"Operational")+COUNTIFS('Relevant - IN NOW CRM unknown'!$T$2:$T$1227,$A495,'Relevant - IN NOW CRM unknown'!$G$2:$G$1227,"UK",'Relevant - IN NOW CRM unknown'!$M$2:$M$1227,"Research",'Relevant - IN NOW CRM unknown'!$R$2:$R$1227,"Operational")+COUNTIFS('Relevant - Not CRM not valid'!$T$2:$T$416,$A495,'Relevant - Not CRM not valid'!$G$2:$G$416,"UK",'Relevant - Not CRM not valid'!$M$2:$M$416,"Research",'Relevant - Not CRM not valid'!$R$2:$R$416,"Operational")+COUNTIFS('Relevant - In CRM not valid'!$T$2:$T$46,$A495,'Relevant - In CRM not valid'!$G$2:$G$46,"UK",'Relevant - In CRM not valid'!$M$2:$M$46,"Research",'Relevant - In CRM not valid'!$R$2:$R$46,"Operational")</f>
        <v>0</v>
      </c>
      <c r="I495" s="2">
        <f>COUNTIFS('Relevant - In CRM valid'!$T$2:$T$4699,$A495,'Relevant - In CRM valid'!$G$2:$G$4699,"UK",'Relevant - In CRM valid'!$M$2:$M$4699,"Research",'Relevant - In CRM valid'!$R$2:$R$4699,"Academic")+COUNTIFS('Relevant - In CRM unknown'!$T$2:$T$253,$A495,'Relevant - In CRM unknown'!$G$2:$G$253,"UK",'Relevant - In CRM unknown'!$M$2:$M$253,"Research",'Relevant - In CRM unknown'!$R$2:$R$253,"Academic")+COUNTIFS('Relevant - IN NOW CRM valid'!$T$2:$T$2328,$A495,'Relevant - IN NOW CRM valid'!$G$2:$G$2328,"UK",'Relevant - IN NOW CRM valid'!$M$2:$M$2328,"Research",'Relevant - IN NOW CRM valid'!$R$2:$R$2328,"Academic")+COUNTIFS('Relevant - IN NOW CRM unknown'!$T$2:$T$1227,$A495,'Relevant - IN NOW CRM unknown'!$G$2:$G$1227,"UK",'Relevant - IN NOW CRM unknown'!$M$2:$M$1227,"Research",'Relevant - IN NOW CRM unknown'!$R$2:$R$1227,"Academic")+COUNTIFS('Relevant - Not CRM not valid'!$T$2:$T$416,$A495,'Relevant - Not CRM not valid'!$G$2:$G$416,"UK",'Relevant - Not CRM not valid'!$M$2:$M$416,"Research",'Relevant - Not CRM not valid'!$R$2:$R$416,"Academic")+COUNTIFS('Relevant - In CRM not valid'!$T$2:$T$46,$A495,'Relevant - In CRM not valid'!$G$2:$G$46,"UK",'Relevant - In CRM not valid'!$M$2:$M$46,"Research",'Relevant - In CRM not valid'!$R$2:$R$46,"Academic")</f>
        <v>0</v>
      </c>
      <c r="J495" s="2">
        <f>COUNTIFS('Relevant - In CRM valid'!$T$2:$T$4699,$A495,'Relevant - In CRM valid'!$G$2:$G$4699,"UK",'Relevant - In CRM valid'!$M$2:$M$4699,"Finance")+COUNTIFS('Relevant - In CRM unknown'!$T$2:$T$253,$A495,'Relevant - In CRM unknown'!$G$2:$G$253,"UK",'Relevant - In CRM unknown'!$M$2:$M$253,"Finance")+COUNTIFS('Relevant - IN NOW CRM valid'!$T$2:$T$2328,$A495,'Relevant - IN NOW CRM valid'!$G$2:$G$2328,"UK",'Relevant - IN NOW CRM valid'!$M$2:$M$2328,"Finance")+COUNTIFS('Relevant - IN NOW CRM unknown'!$T$2:$T$1227,$A495,'Relevant - IN NOW CRM unknown'!$G$2:$G$1227,"UK",'Relevant - IN NOW CRM unknown'!$M$2:$M$1227,"Finance")+COUNTIFS('Relevant - Not CRM not valid'!$T$2:$T$416,$A495,'Relevant - Not CRM not valid'!$G$2:$G$416,"UK",'Relevant - Not CRM not valid'!$M$2:$M$416,"Finance")+COUNTIFS('Relevant - In CRM not valid'!$T$2:$T$46,$A495,'Relevant - In CRM not valid'!$G$2:$G$46,"UK",'Relevant - In CRM not valid'!$M$2:$M$46,"Finance")</f>
        <v>0</v>
      </c>
      <c r="K495" s="2">
        <f>COUNTIFS('Relevant - In CRM valid'!$T$2:$T$4699,$A495,'Relevant - In CRM valid'!$G$2:$G$4699,"UK",'Relevant - In CRM valid'!$M$2:$M$4699,"IT/Systems")+COUNTIFS('Relevant - In CRM unknown'!$T$2:$T$253,$A495,'Relevant - In CRM unknown'!$G$2:$G$253,"UK",'Relevant - In CRM unknown'!$M$2:$M$253,"IT/Systems")+COUNTIFS('Relevant - IN NOW CRM valid'!$T$2:$T$2328,$A495,'Relevant - IN NOW CRM valid'!$G$2:$G$2328,"UK",'Relevant - IN NOW CRM valid'!$M$2:$M$2328,"IT/Systems")+COUNTIFS('Relevant - IN NOW CRM unknown'!$T$2:$T$1227,$A495,'Relevant - IN NOW CRM unknown'!$G$2:$G$1227,"UK",'Relevant - IN NOW CRM unknown'!$M$2:$M$1227,"IT/Systems")+COUNTIFS('Relevant - Not CRM not valid'!$T$2:$T$416,$A495,'Relevant - Not CRM not valid'!$G$2:$G$416,"UK",'Relevant - Not CRM not valid'!$M$2:$M$416,"IT/Systems")+COUNTIFS('Relevant - In CRM not valid'!$T$2:$T$46,$A495,'Relevant - In CRM not valid'!$G$2:$G$46,"UK",'Relevant - In CRM not valid'!$M$2:$M$46,"IT/Systems")</f>
        <v>0</v>
      </c>
      <c r="L495" s="2">
        <f>COUNTIFS('Relevant - In CRM valid'!$T$2:$T$4699,$A495,'Relevant - In CRM valid'!$G$2:$G$4699,"UK",'Relevant - In CRM valid'!$M$2:$M$4699,"")+COUNTIFS('Relevant - In CRM unknown'!$T$2:$T$253,$A495,'Relevant - In CRM unknown'!$G$2:$G$253,"UK",'Relevant - In CRM unknown'!$M$2:$M$253,"")+COUNTIFS('Relevant - IN NOW CRM valid'!$T$2:$T$2328,$A495,'Relevant - IN NOW CRM valid'!$G$2:$G$2328,"UK",'Relevant - IN NOW CRM valid'!$M$2:$M$2328,"")+COUNTIFS('Relevant - IN NOW CRM unknown'!$T$2:$T$1227,$A495,'Relevant - IN NOW CRM unknown'!$G$2:$G$1227,"UK",'Relevant - IN NOW CRM unknown'!$M$2:$M$1227,"")+COUNTIFS('Relevant - Not CRM not valid'!$T$2:$T$416,$A495,'Relevant - Not CRM not valid'!$G$2:$G$416,"UK",'Relevant - Not CRM not valid'!$M$2:$M$416,"")+COUNTIFS('Relevant - In CRM not valid'!$T$2:$T$46,$A495,'Relevant - In CRM not valid'!$G$2:$G$46,"UK",'Relevant - In CRM not valid'!$M$2:$M$46,"")</f>
        <v>0</v>
      </c>
      <c r="M495" s="2">
        <f t="shared" si="14"/>
        <v>1</v>
      </c>
      <c r="N495" s="2">
        <f>COUNTIFS('Relevant - In CRM valid'!$T$2:$T$4699,$A495,'Relevant - In CRM valid'!$G$2:$G$4699,"UK",'Relevant - In CRM valid'!$Q$2:$Q$4699,"valid")+COUNTIFS('Relevant - In CRM unknown'!$T$2:$T$253,$A495,'Relevant - In CRM unknown'!$G$2:$G$253,"UK",'Relevant - In CRM unknown'!$Q$2:$Q$253,"valid")+COUNTIFS('Relevant - IN NOW CRM valid'!$T$2:$T$2328,$A495,'Relevant - IN NOW CRM valid'!$G$2:$G$2328,"UK",'Relevant - IN NOW CRM valid'!$Q$2:$Q$2328,"valid")+COUNTIFS('Relevant - IN NOW CRM unknown'!$T$2:$T$1227,$A495,'Relevant - IN NOW CRM unknown'!$G$2:$G$1227,"UK",'Relevant - IN NOW CRM unknown'!$Q$2:$Q$1227,"valid")+COUNTIFS('Relevant - Not CRM not valid'!$T$2:$T$416,$A495,'Relevant - Not CRM not valid'!$G$2:$G$416,"UK",'Relevant - Not CRM not valid'!$Q$2:$Q$416,"valid")+COUNTIFS('Relevant - In CRM not valid'!$T$2:$T$46,$A495,'Relevant - In CRM not valid'!$G$2:$G$46,"UK",'Relevant - In CRM not valid'!$Q$2:$Q$46,"valid")</f>
        <v>1</v>
      </c>
      <c r="O495" s="2" t="str">
        <f t="shared" si="15"/>
        <v>Finance  IT/Systems</v>
      </c>
    </row>
    <row r="496" spans="1:15" ht="15" customHeight="1">
      <c r="A496" s="2" t="s">
        <v>1099</v>
      </c>
      <c r="B496" s="2" t="s">
        <v>1100</v>
      </c>
      <c r="C496" s="2" t="s">
        <v>1570</v>
      </c>
      <c r="D496" s="2" t="str">
        <f>IFERROR(INDEX('UK Target Institutions'!$D$2:$D$727,MATCH($A496,'UK Target Institutions'!$A$2:$A$727,0)),"")</f>
        <v>No</v>
      </c>
      <c r="E496" s="2">
        <f>COUNTIFS('Relevant - In CRM valid'!$T$2:$T$4699,$A496,'Relevant - In CRM valid'!$G$2:$G$4699,"UK")+COUNTIFS('Relevant - In CRM unknown'!$T$2:$T$253,$A496,'Relevant - In CRM unknown'!$G$2:$G$253,"UK")+COUNTIFS('Relevant - IN NOW CRM valid'!$T$2:$T$2328,$A496,'Relevant - IN NOW CRM valid'!$G$2:$G$2328,"UK")+COUNTIFS('Relevant - IN NOW CRM unknown'!$T$2:$T$1227,$A496,'Relevant - IN NOW CRM unknown'!$G$2:$G$1227,"UK")+COUNTIFS('Relevant - Not CRM not valid'!$T$2:$T$416,$A496,'Relevant - Not CRM not valid'!$G$2:$G$416,"UK")+COUNTIFS('Relevant - In CRM not valid'!$T$2:$T$46,$A496,'Relevant - In CRM not valid'!$G$2:$G$46,"UK")</f>
        <v>1</v>
      </c>
      <c r="F496" s="2">
        <f>COUNTIFS('Relevant - In CRM valid'!$T$2:$T$4699,$A496,'Relevant - In CRM valid'!$G$2:$G$4699,"UK",'Relevant - In CRM valid'!$M$2:$M$4699,"Research")+COUNTIFS('Relevant - In CRM unknown'!$T$2:$T$253,$A496,'Relevant - In CRM unknown'!$G$2:$G$253,"UK",'Relevant - In CRM unknown'!$M$2:$M$253,"Research")+COUNTIFS('Relevant - IN NOW CRM valid'!$T$2:$T$2328,$A496,'Relevant - IN NOW CRM valid'!$G$2:$G$2328,"UK",'Relevant - IN NOW CRM valid'!$M$2:$M$2328,"Research")+COUNTIFS('Relevant - IN NOW CRM unknown'!$T$2:$T$1227,$A496,'Relevant - IN NOW CRM unknown'!$G$2:$G$1227,"UK",'Relevant - IN NOW CRM unknown'!$M$2:$M$1227,"Research")+COUNTIFS('Relevant - Not CRM not valid'!$T$2:$T$416,$A496,'Relevant - Not CRM not valid'!$G$2:$G$416,"UK",'Relevant - Not CRM not valid'!$M$2:$M$416,"Research")+COUNTIFS('Relevant - In CRM not valid'!$T$2:$T$46,$A496,'Relevant - In CRM not valid'!$G$2:$G$46,"UK",'Relevant - In CRM not valid'!$M$2:$M$46,"Research")</f>
        <v>1</v>
      </c>
      <c r="G496" s="2">
        <f>COUNTIFS('Relevant - In CRM valid'!$T$2:$T$4699,$A496,'Relevant - In CRM valid'!$G$2:$G$4699,"UK",'Relevant - In CRM valid'!$M$2:$M$4699,"Research",'Relevant - In CRM valid'!$R$2:$R$4699,"Senior")+COUNTIFS('Relevant - In CRM unknown'!$T$2:$T$253,$A496,'Relevant - In CRM unknown'!$G$2:$G$253,"UK",'Relevant - In CRM unknown'!$M$2:$M$253,"Research",'Relevant - In CRM unknown'!$R$2:$R$253,"Senior")+COUNTIFS('Relevant - IN NOW CRM valid'!$T$2:$T$2328,$A496,'Relevant - IN NOW CRM valid'!$G$2:$G$2328,"UK",'Relevant - IN NOW CRM valid'!$M$2:$M$2328,"Research",'Relevant - IN NOW CRM valid'!$R$2:$R$2328,"Senior")+COUNTIFS('Relevant - IN NOW CRM unknown'!$T$2:$T$1227,$A496,'Relevant - IN NOW CRM unknown'!$G$2:$G$1227,"UK",'Relevant - IN NOW CRM unknown'!$M$2:$M$1227,"Research",'Relevant - IN NOW CRM unknown'!$R$2:$R$1227,"Senior")+COUNTIFS('Relevant - Not CRM not valid'!$T$2:$T$416,$A496,'Relevant - Not CRM not valid'!$G$2:$G$416,"UK",'Relevant - Not CRM not valid'!$M$2:$M$416,"Research",'Relevant - Not CRM not valid'!$R$2:$R$416,"Senior")+COUNTIFS('Relevant - In CRM not valid'!$T$2:$T$46,$A496,'Relevant - In CRM not valid'!$G$2:$G$46,"UK",'Relevant - In CRM not valid'!$M$2:$M$46,"Research",'Relevant - In CRM not valid'!$R$2:$R$46,"Senior")</f>
        <v>1</v>
      </c>
      <c r="H496" s="2">
        <f>COUNTIFS('Relevant - In CRM valid'!$T$2:$T$4699,$A496,'Relevant - In CRM valid'!$G$2:$G$4699,"UK",'Relevant - In CRM valid'!$M$2:$M$4699,"Research",'Relevant - In CRM valid'!$R$2:$R$4699,"Operational")+COUNTIFS('Relevant - In CRM unknown'!$T$2:$T$253,$A496,'Relevant - In CRM unknown'!$G$2:$G$253,"UK",'Relevant - In CRM unknown'!$M$2:$M$253,"Research",'Relevant - In CRM unknown'!$R$2:$R$253,"Operational")+COUNTIFS('Relevant - IN NOW CRM valid'!$T$2:$T$2328,$A496,'Relevant - IN NOW CRM valid'!$G$2:$G$2328,"UK",'Relevant - IN NOW CRM valid'!$M$2:$M$2328,"Research",'Relevant - IN NOW CRM valid'!$R$2:$R$2328,"Operational")+COUNTIFS('Relevant - IN NOW CRM unknown'!$T$2:$T$1227,$A496,'Relevant - IN NOW CRM unknown'!$G$2:$G$1227,"UK",'Relevant - IN NOW CRM unknown'!$M$2:$M$1227,"Research",'Relevant - IN NOW CRM unknown'!$R$2:$R$1227,"Operational")+COUNTIFS('Relevant - Not CRM not valid'!$T$2:$T$416,$A496,'Relevant - Not CRM not valid'!$G$2:$G$416,"UK",'Relevant - Not CRM not valid'!$M$2:$M$416,"Research",'Relevant - Not CRM not valid'!$R$2:$R$416,"Operational")+COUNTIFS('Relevant - In CRM not valid'!$T$2:$T$46,$A496,'Relevant - In CRM not valid'!$G$2:$G$46,"UK",'Relevant - In CRM not valid'!$M$2:$M$46,"Research",'Relevant - In CRM not valid'!$R$2:$R$46,"Operational")</f>
        <v>0</v>
      </c>
      <c r="I496" s="2">
        <f>COUNTIFS('Relevant - In CRM valid'!$T$2:$T$4699,$A496,'Relevant - In CRM valid'!$G$2:$G$4699,"UK",'Relevant - In CRM valid'!$M$2:$M$4699,"Research",'Relevant - In CRM valid'!$R$2:$R$4699,"Academic")+COUNTIFS('Relevant - In CRM unknown'!$T$2:$T$253,$A496,'Relevant - In CRM unknown'!$G$2:$G$253,"UK",'Relevant - In CRM unknown'!$M$2:$M$253,"Research",'Relevant - In CRM unknown'!$R$2:$R$253,"Academic")+COUNTIFS('Relevant - IN NOW CRM valid'!$T$2:$T$2328,$A496,'Relevant - IN NOW CRM valid'!$G$2:$G$2328,"UK",'Relevant - IN NOW CRM valid'!$M$2:$M$2328,"Research",'Relevant - IN NOW CRM valid'!$R$2:$R$2328,"Academic")+COUNTIFS('Relevant - IN NOW CRM unknown'!$T$2:$T$1227,$A496,'Relevant - IN NOW CRM unknown'!$G$2:$G$1227,"UK",'Relevant - IN NOW CRM unknown'!$M$2:$M$1227,"Research",'Relevant - IN NOW CRM unknown'!$R$2:$R$1227,"Academic")+COUNTIFS('Relevant - Not CRM not valid'!$T$2:$T$416,$A496,'Relevant - Not CRM not valid'!$G$2:$G$416,"UK",'Relevant - Not CRM not valid'!$M$2:$M$416,"Research",'Relevant - Not CRM not valid'!$R$2:$R$416,"Academic")+COUNTIFS('Relevant - In CRM not valid'!$T$2:$T$46,$A496,'Relevant - In CRM not valid'!$G$2:$G$46,"UK",'Relevant - In CRM not valid'!$M$2:$M$46,"Research",'Relevant - In CRM not valid'!$R$2:$R$46,"Academic")</f>
        <v>0</v>
      </c>
      <c r="J496" s="2">
        <f>COUNTIFS('Relevant - In CRM valid'!$T$2:$T$4699,$A496,'Relevant - In CRM valid'!$G$2:$G$4699,"UK",'Relevant - In CRM valid'!$M$2:$M$4699,"Finance")+COUNTIFS('Relevant - In CRM unknown'!$T$2:$T$253,$A496,'Relevant - In CRM unknown'!$G$2:$G$253,"UK",'Relevant - In CRM unknown'!$M$2:$M$253,"Finance")+COUNTIFS('Relevant - IN NOW CRM valid'!$T$2:$T$2328,$A496,'Relevant - IN NOW CRM valid'!$G$2:$G$2328,"UK",'Relevant - IN NOW CRM valid'!$M$2:$M$2328,"Finance")+COUNTIFS('Relevant - IN NOW CRM unknown'!$T$2:$T$1227,$A496,'Relevant - IN NOW CRM unknown'!$G$2:$G$1227,"UK",'Relevant - IN NOW CRM unknown'!$M$2:$M$1227,"Finance")+COUNTIFS('Relevant - Not CRM not valid'!$T$2:$T$416,$A496,'Relevant - Not CRM not valid'!$G$2:$G$416,"UK",'Relevant - Not CRM not valid'!$M$2:$M$416,"Finance")+COUNTIFS('Relevant - In CRM not valid'!$T$2:$T$46,$A496,'Relevant - In CRM not valid'!$G$2:$G$46,"UK",'Relevant - In CRM not valid'!$M$2:$M$46,"Finance")</f>
        <v>0</v>
      </c>
      <c r="K496" s="2">
        <f>COUNTIFS('Relevant - In CRM valid'!$T$2:$T$4699,$A496,'Relevant - In CRM valid'!$G$2:$G$4699,"UK",'Relevant - In CRM valid'!$M$2:$M$4699,"IT/Systems")+COUNTIFS('Relevant - In CRM unknown'!$T$2:$T$253,$A496,'Relevant - In CRM unknown'!$G$2:$G$253,"UK",'Relevant - In CRM unknown'!$M$2:$M$253,"IT/Systems")+COUNTIFS('Relevant - IN NOW CRM valid'!$T$2:$T$2328,$A496,'Relevant - IN NOW CRM valid'!$G$2:$G$2328,"UK",'Relevant - IN NOW CRM valid'!$M$2:$M$2328,"IT/Systems")+COUNTIFS('Relevant - IN NOW CRM unknown'!$T$2:$T$1227,$A496,'Relevant - IN NOW CRM unknown'!$G$2:$G$1227,"UK",'Relevant - IN NOW CRM unknown'!$M$2:$M$1227,"IT/Systems")+COUNTIFS('Relevant - Not CRM not valid'!$T$2:$T$416,$A496,'Relevant - Not CRM not valid'!$G$2:$G$416,"UK",'Relevant - Not CRM not valid'!$M$2:$M$416,"IT/Systems")+COUNTIFS('Relevant - In CRM not valid'!$T$2:$T$46,$A496,'Relevant - In CRM not valid'!$G$2:$G$46,"UK",'Relevant - In CRM not valid'!$M$2:$M$46,"IT/Systems")</f>
        <v>0</v>
      </c>
      <c r="L496" s="2">
        <f>COUNTIFS('Relevant - In CRM valid'!$T$2:$T$4699,$A496,'Relevant - In CRM valid'!$G$2:$G$4699,"UK",'Relevant - In CRM valid'!$M$2:$M$4699,"")+COUNTIFS('Relevant - In CRM unknown'!$T$2:$T$253,$A496,'Relevant - In CRM unknown'!$G$2:$G$253,"UK",'Relevant - In CRM unknown'!$M$2:$M$253,"")+COUNTIFS('Relevant - IN NOW CRM valid'!$T$2:$T$2328,$A496,'Relevant - IN NOW CRM valid'!$G$2:$G$2328,"UK",'Relevant - IN NOW CRM valid'!$M$2:$M$2328,"")+COUNTIFS('Relevant - IN NOW CRM unknown'!$T$2:$T$1227,$A496,'Relevant - IN NOW CRM unknown'!$G$2:$G$1227,"UK",'Relevant - IN NOW CRM unknown'!$M$2:$M$1227,"")+COUNTIFS('Relevant - Not CRM not valid'!$T$2:$T$416,$A496,'Relevant - Not CRM not valid'!$G$2:$G$416,"UK",'Relevant - Not CRM not valid'!$M$2:$M$416,"")+COUNTIFS('Relevant - In CRM not valid'!$T$2:$T$46,$A496,'Relevant - In CRM not valid'!$G$2:$G$46,"UK",'Relevant - In CRM not valid'!$M$2:$M$46,"")</f>
        <v>0</v>
      </c>
      <c r="M496" s="2">
        <f t="shared" si="14"/>
        <v>1</v>
      </c>
      <c r="N496" s="2">
        <f>COUNTIFS('Relevant - In CRM valid'!$T$2:$T$4699,$A496,'Relevant - In CRM valid'!$G$2:$G$4699,"UK",'Relevant - In CRM valid'!$Q$2:$Q$4699,"valid")+COUNTIFS('Relevant - In CRM unknown'!$T$2:$T$253,$A496,'Relevant - In CRM unknown'!$G$2:$G$253,"UK",'Relevant - In CRM unknown'!$Q$2:$Q$253,"valid")+COUNTIFS('Relevant - IN NOW CRM valid'!$T$2:$T$2328,$A496,'Relevant - IN NOW CRM valid'!$G$2:$G$2328,"UK",'Relevant - IN NOW CRM valid'!$Q$2:$Q$2328,"valid")+COUNTIFS('Relevant - IN NOW CRM unknown'!$T$2:$T$1227,$A496,'Relevant - IN NOW CRM unknown'!$G$2:$G$1227,"UK",'Relevant - IN NOW CRM unknown'!$Q$2:$Q$1227,"valid")+COUNTIFS('Relevant - Not CRM not valid'!$T$2:$T$416,$A496,'Relevant - Not CRM not valid'!$G$2:$G$416,"UK",'Relevant - Not CRM not valid'!$Q$2:$Q$416,"valid")+COUNTIFS('Relevant - In CRM not valid'!$T$2:$T$46,$A496,'Relevant - In CRM not valid'!$G$2:$G$46,"UK",'Relevant - In CRM not valid'!$Q$2:$Q$46,"valid")</f>
        <v>1</v>
      </c>
      <c r="O496" s="2" t="str">
        <f t="shared" si="15"/>
        <v>Finance  IT/Systems</v>
      </c>
    </row>
    <row r="497" spans="1:15" ht="15" customHeight="1">
      <c r="A497" s="2" t="s">
        <v>1101</v>
      </c>
      <c r="B497" s="2" t="s">
        <v>1102</v>
      </c>
      <c r="C497" s="2" t="s">
        <v>383</v>
      </c>
      <c r="D497" s="2" t="str">
        <f>IFERROR(INDEX('UK Target Institutions'!$D$2:$D$727,MATCH($A497,'UK Target Institutions'!$A$2:$A$727,0)),"")</f>
        <v>No</v>
      </c>
      <c r="E497" s="2">
        <f>COUNTIFS('Relevant - In CRM valid'!$T$2:$T$4699,$A497,'Relevant - In CRM valid'!$G$2:$G$4699,"UK")+COUNTIFS('Relevant - In CRM unknown'!$T$2:$T$253,$A497,'Relevant - In CRM unknown'!$G$2:$G$253,"UK")+COUNTIFS('Relevant - IN NOW CRM valid'!$T$2:$T$2328,$A497,'Relevant - IN NOW CRM valid'!$G$2:$G$2328,"UK")+COUNTIFS('Relevant - IN NOW CRM unknown'!$T$2:$T$1227,$A497,'Relevant - IN NOW CRM unknown'!$G$2:$G$1227,"UK")+COUNTIFS('Relevant - Not CRM not valid'!$T$2:$T$416,$A497,'Relevant - Not CRM not valid'!$G$2:$G$416,"UK")+COUNTIFS('Relevant - In CRM not valid'!$T$2:$T$46,$A497,'Relevant - In CRM not valid'!$G$2:$G$46,"UK")</f>
        <v>1</v>
      </c>
      <c r="F497" s="2">
        <f>COUNTIFS('Relevant - In CRM valid'!$T$2:$T$4699,$A497,'Relevant - In CRM valid'!$G$2:$G$4699,"UK",'Relevant - In CRM valid'!$M$2:$M$4699,"Research")+COUNTIFS('Relevant - In CRM unknown'!$T$2:$T$253,$A497,'Relevant - In CRM unknown'!$G$2:$G$253,"UK",'Relevant - In CRM unknown'!$M$2:$M$253,"Research")+COUNTIFS('Relevant - IN NOW CRM valid'!$T$2:$T$2328,$A497,'Relevant - IN NOW CRM valid'!$G$2:$G$2328,"UK",'Relevant - IN NOW CRM valid'!$M$2:$M$2328,"Research")+COUNTIFS('Relevant - IN NOW CRM unknown'!$T$2:$T$1227,$A497,'Relevant - IN NOW CRM unknown'!$G$2:$G$1227,"UK",'Relevant - IN NOW CRM unknown'!$M$2:$M$1227,"Research")+COUNTIFS('Relevant - Not CRM not valid'!$T$2:$T$416,$A497,'Relevant - Not CRM not valid'!$G$2:$G$416,"UK",'Relevant - Not CRM not valid'!$M$2:$M$416,"Research")+COUNTIFS('Relevant - In CRM not valid'!$T$2:$T$46,$A497,'Relevant - In CRM not valid'!$G$2:$G$46,"UK",'Relevant - In CRM not valid'!$M$2:$M$46,"Research")</f>
        <v>0</v>
      </c>
      <c r="G497" s="2">
        <f>COUNTIFS('Relevant - In CRM valid'!$T$2:$T$4699,$A497,'Relevant - In CRM valid'!$G$2:$G$4699,"UK",'Relevant - In CRM valid'!$M$2:$M$4699,"Research",'Relevant - In CRM valid'!$R$2:$R$4699,"Senior")+COUNTIFS('Relevant - In CRM unknown'!$T$2:$T$253,$A497,'Relevant - In CRM unknown'!$G$2:$G$253,"UK",'Relevant - In CRM unknown'!$M$2:$M$253,"Research",'Relevant - In CRM unknown'!$R$2:$R$253,"Senior")+COUNTIFS('Relevant - IN NOW CRM valid'!$T$2:$T$2328,$A497,'Relevant - IN NOW CRM valid'!$G$2:$G$2328,"UK",'Relevant - IN NOW CRM valid'!$M$2:$M$2328,"Research",'Relevant - IN NOW CRM valid'!$R$2:$R$2328,"Senior")+COUNTIFS('Relevant - IN NOW CRM unknown'!$T$2:$T$1227,$A497,'Relevant - IN NOW CRM unknown'!$G$2:$G$1227,"UK",'Relevant - IN NOW CRM unknown'!$M$2:$M$1227,"Research",'Relevant - IN NOW CRM unknown'!$R$2:$R$1227,"Senior")+COUNTIFS('Relevant - Not CRM not valid'!$T$2:$T$416,$A497,'Relevant - Not CRM not valid'!$G$2:$G$416,"UK",'Relevant - Not CRM not valid'!$M$2:$M$416,"Research",'Relevant - Not CRM not valid'!$R$2:$R$416,"Senior")+COUNTIFS('Relevant - In CRM not valid'!$T$2:$T$46,$A497,'Relevant - In CRM not valid'!$G$2:$G$46,"UK",'Relevant - In CRM not valid'!$M$2:$M$46,"Research",'Relevant - In CRM not valid'!$R$2:$R$46,"Senior")</f>
        <v>0</v>
      </c>
      <c r="H497" s="2">
        <f>COUNTIFS('Relevant - In CRM valid'!$T$2:$T$4699,$A497,'Relevant - In CRM valid'!$G$2:$G$4699,"UK",'Relevant - In CRM valid'!$M$2:$M$4699,"Research",'Relevant - In CRM valid'!$R$2:$R$4699,"Operational")+COUNTIFS('Relevant - In CRM unknown'!$T$2:$T$253,$A497,'Relevant - In CRM unknown'!$G$2:$G$253,"UK",'Relevant - In CRM unknown'!$M$2:$M$253,"Research",'Relevant - In CRM unknown'!$R$2:$R$253,"Operational")+COUNTIFS('Relevant - IN NOW CRM valid'!$T$2:$T$2328,$A497,'Relevant - IN NOW CRM valid'!$G$2:$G$2328,"UK",'Relevant - IN NOW CRM valid'!$M$2:$M$2328,"Research",'Relevant - IN NOW CRM valid'!$R$2:$R$2328,"Operational")+COUNTIFS('Relevant - IN NOW CRM unknown'!$T$2:$T$1227,$A497,'Relevant - IN NOW CRM unknown'!$G$2:$G$1227,"UK",'Relevant - IN NOW CRM unknown'!$M$2:$M$1227,"Research",'Relevant - IN NOW CRM unknown'!$R$2:$R$1227,"Operational")+COUNTIFS('Relevant - Not CRM not valid'!$T$2:$T$416,$A497,'Relevant - Not CRM not valid'!$G$2:$G$416,"UK",'Relevant - Not CRM not valid'!$M$2:$M$416,"Research",'Relevant - Not CRM not valid'!$R$2:$R$416,"Operational")+COUNTIFS('Relevant - In CRM not valid'!$T$2:$T$46,$A497,'Relevant - In CRM not valid'!$G$2:$G$46,"UK",'Relevant - In CRM not valid'!$M$2:$M$46,"Research",'Relevant - In CRM not valid'!$R$2:$R$46,"Operational")</f>
        <v>0</v>
      </c>
      <c r="I497" s="2">
        <f>COUNTIFS('Relevant - In CRM valid'!$T$2:$T$4699,$A497,'Relevant - In CRM valid'!$G$2:$G$4699,"UK",'Relevant - In CRM valid'!$M$2:$M$4699,"Research",'Relevant - In CRM valid'!$R$2:$R$4699,"Academic")+COUNTIFS('Relevant - In CRM unknown'!$T$2:$T$253,$A497,'Relevant - In CRM unknown'!$G$2:$G$253,"UK",'Relevant - In CRM unknown'!$M$2:$M$253,"Research",'Relevant - In CRM unknown'!$R$2:$R$253,"Academic")+COUNTIFS('Relevant - IN NOW CRM valid'!$T$2:$T$2328,$A497,'Relevant - IN NOW CRM valid'!$G$2:$G$2328,"UK",'Relevant - IN NOW CRM valid'!$M$2:$M$2328,"Research",'Relevant - IN NOW CRM valid'!$R$2:$R$2328,"Academic")+COUNTIFS('Relevant - IN NOW CRM unknown'!$T$2:$T$1227,$A497,'Relevant - IN NOW CRM unknown'!$G$2:$G$1227,"UK",'Relevant - IN NOW CRM unknown'!$M$2:$M$1227,"Research",'Relevant - IN NOW CRM unknown'!$R$2:$R$1227,"Academic")+COUNTIFS('Relevant - Not CRM not valid'!$T$2:$T$416,$A497,'Relevant - Not CRM not valid'!$G$2:$G$416,"UK",'Relevant - Not CRM not valid'!$M$2:$M$416,"Research",'Relevant - Not CRM not valid'!$R$2:$R$416,"Academic")+COUNTIFS('Relevant - In CRM not valid'!$T$2:$T$46,$A497,'Relevant - In CRM not valid'!$G$2:$G$46,"UK",'Relevant - In CRM not valid'!$M$2:$M$46,"Research",'Relevant - In CRM not valid'!$R$2:$R$46,"Academic")</f>
        <v>0</v>
      </c>
      <c r="J497" s="2">
        <f>COUNTIFS('Relevant - In CRM valid'!$T$2:$T$4699,$A497,'Relevant - In CRM valid'!$G$2:$G$4699,"UK",'Relevant - In CRM valid'!$M$2:$M$4699,"Finance")+COUNTIFS('Relevant - In CRM unknown'!$T$2:$T$253,$A497,'Relevant - In CRM unknown'!$G$2:$G$253,"UK",'Relevant - In CRM unknown'!$M$2:$M$253,"Finance")+COUNTIFS('Relevant - IN NOW CRM valid'!$T$2:$T$2328,$A497,'Relevant - IN NOW CRM valid'!$G$2:$G$2328,"UK",'Relevant - IN NOW CRM valid'!$M$2:$M$2328,"Finance")+COUNTIFS('Relevant - IN NOW CRM unknown'!$T$2:$T$1227,$A497,'Relevant - IN NOW CRM unknown'!$G$2:$G$1227,"UK",'Relevant - IN NOW CRM unknown'!$M$2:$M$1227,"Finance")+COUNTIFS('Relevant - Not CRM not valid'!$T$2:$T$416,$A497,'Relevant - Not CRM not valid'!$G$2:$G$416,"UK",'Relevant - Not CRM not valid'!$M$2:$M$416,"Finance")+COUNTIFS('Relevant - In CRM not valid'!$T$2:$T$46,$A497,'Relevant - In CRM not valid'!$G$2:$G$46,"UK",'Relevant - In CRM not valid'!$M$2:$M$46,"Finance")</f>
        <v>1</v>
      </c>
      <c r="K497" s="2">
        <f>COUNTIFS('Relevant - In CRM valid'!$T$2:$T$4699,$A497,'Relevant - In CRM valid'!$G$2:$G$4699,"UK",'Relevant - In CRM valid'!$M$2:$M$4699,"IT/Systems")+COUNTIFS('Relevant - In CRM unknown'!$T$2:$T$253,$A497,'Relevant - In CRM unknown'!$G$2:$G$253,"UK",'Relevant - In CRM unknown'!$M$2:$M$253,"IT/Systems")+COUNTIFS('Relevant - IN NOW CRM valid'!$T$2:$T$2328,$A497,'Relevant - IN NOW CRM valid'!$G$2:$G$2328,"UK",'Relevant - IN NOW CRM valid'!$M$2:$M$2328,"IT/Systems")+COUNTIFS('Relevant - IN NOW CRM unknown'!$T$2:$T$1227,$A497,'Relevant - IN NOW CRM unknown'!$G$2:$G$1227,"UK",'Relevant - IN NOW CRM unknown'!$M$2:$M$1227,"IT/Systems")+COUNTIFS('Relevant - Not CRM not valid'!$T$2:$T$416,$A497,'Relevant - Not CRM not valid'!$G$2:$G$416,"UK",'Relevant - Not CRM not valid'!$M$2:$M$416,"IT/Systems")+COUNTIFS('Relevant - In CRM not valid'!$T$2:$T$46,$A497,'Relevant - In CRM not valid'!$G$2:$G$46,"UK",'Relevant - In CRM not valid'!$M$2:$M$46,"IT/Systems")</f>
        <v>0</v>
      </c>
      <c r="L497" s="2">
        <f>COUNTIFS('Relevant - In CRM valid'!$T$2:$T$4699,$A497,'Relevant - In CRM valid'!$G$2:$G$4699,"UK",'Relevant - In CRM valid'!$M$2:$M$4699,"")+COUNTIFS('Relevant - In CRM unknown'!$T$2:$T$253,$A497,'Relevant - In CRM unknown'!$G$2:$G$253,"UK",'Relevant - In CRM unknown'!$M$2:$M$253,"")+COUNTIFS('Relevant - IN NOW CRM valid'!$T$2:$T$2328,$A497,'Relevant - IN NOW CRM valid'!$G$2:$G$2328,"UK",'Relevant - IN NOW CRM valid'!$M$2:$M$2328,"")+COUNTIFS('Relevant - IN NOW CRM unknown'!$T$2:$T$1227,$A497,'Relevant - IN NOW CRM unknown'!$G$2:$G$1227,"UK",'Relevant - IN NOW CRM unknown'!$M$2:$M$1227,"")+COUNTIFS('Relevant - Not CRM not valid'!$T$2:$T$416,$A497,'Relevant - Not CRM not valid'!$G$2:$G$416,"UK",'Relevant - Not CRM not valid'!$M$2:$M$416,"")+COUNTIFS('Relevant - In CRM not valid'!$T$2:$T$46,$A497,'Relevant - In CRM not valid'!$G$2:$G$46,"UK",'Relevant - In CRM not valid'!$M$2:$M$46,"")</f>
        <v>0</v>
      </c>
      <c r="M497" s="2">
        <f t="shared" si="14"/>
        <v>1</v>
      </c>
      <c r="N497" s="2">
        <f>COUNTIFS('Relevant - In CRM valid'!$T$2:$T$4699,$A497,'Relevant - In CRM valid'!$G$2:$G$4699,"UK",'Relevant - In CRM valid'!$Q$2:$Q$4699,"valid")+COUNTIFS('Relevant - In CRM unknown'!$T$2:$T$253,$A497,'Relevant - In CRM unknown'!$G$2:$G$253,"UK",'Relevant - In CRM unknown'!$Q$2:$Q$253,"valid")+COUNTIFS('Relevant - IN NOW CRM valid'!$T$2:$T$2328,$A497,'Relevant - IN NOW CRM valid'!$G$2:$G$2328,"UK",'Relevant - IN NOW CRM valid'!$Q$2:$Q$2328,"valid")+COUNTIFS('Relevant - IN NOW CRM unknown'!$T$2:$T$1227,$A497,'Relevant - IN NOW CRM unknown'!$G$2:$G$1227,"UK",'Relevant - IN NOW CRM unknown'!$Q$2:$Q$1227,"valid")+COUNTIFS('Relevant - Not CRM not valid'!$T$2:$T$416,$A497,'Relevant - Not CRM not valid'!$G$2:$G$416,"UK",'Relevant - Not CRM not valid'!$Q$2:$Q$416,"valid")+COUNTIFS('Relevant - In CRM not valid'!$T$2:$T$46,$A497,'Relevant - In CRM not valid'!$G$2:$G$46,"UK",'Relevant - In CRM not valid'!$Q$2:$Q$46,"valid")</f>
        <v>1</v>
      </c>
      <c r="O497" s="2" t="str">
        <f t="shared" si="15"/>
        <v>Research  IT/Systems</v>
      </c>
    </row>
    <row r="498" spans="1:15" ht="15" customHeight="1">
      <c r="A498" s="2" t="s">
        <v>1103</v>
      </c>
      <c r="B498" s="2" t="s">
        <v>1104</v>
      </c>
      <c r="C498" s="2" t="s">
        <v>1570</v>
      </c>
      <c r="D498" s="2" t="str">
        <f>IFERROR(INDEX('UK Target Institutions'!$D$2:$D$727,MATCH($A498,'UK Target Institutions'!$A$2:$A$727,0)),"")</f>
        <v>No</v>
      </c>
      <c r="E498" s="2">
        <f>COUNTIFS('Relevant - In CRM valid'!$T$2:$T$4699,$A498,'Relevant - In CRM valid'!$G$2:$G$4699,"UK")+COUNTIFS('Relevant - In CRM unknown'!$T$2:$T$253,$A498,'Relevant - In CRM unknown'!$G$2:$G$253,"UK")+COUNTIFS('Relevant - IN NOW CRM valid'!$T$2:$T$2328,$A498,'Relevant - IN NOW CRM valid'!$G$2:$G$2328,"UK")+COUNTIFS('Relevant - IN NOW CRM unknown'!$T$2:$T$1227,$A498,'Relevant - IN NOW CRM unknown'!$G$2:$G$1227,"UK")+COUNTIFS('Relevant - Not CRM not valid'!$T$2:$T$416,$A498,'Relevant - Not CRM not valid'!$G$2:$G$416,"UK")+COUNTIFS('Relevant - In CRM not valid'!$T$2:$T$46,$A498,'Relevant - In CRM not valid'!$G$2:$G$46,"UK")</f>
        <v>1</v>
      </c>
      <c r="F498" s="2">
        <f>COUNTIFS('Relevant - In CRM valid'!$T$2:$T$4699,$A498,'Relevant - In CRM valid'!$G$2:$G$4699,"UK",'Relevant - In CRM valid'!$M$2:$M$4699,"Research")+COUNTIFS('Relevant - In CRM unknown'!$T$2:$T$253,$A498,'Relevant - In CRM unknown'!$G$2:$G$253,"UK",'Relevant - In CRM unknown'!$M$2:$M$253,"Research")+COUNTIFS('Relevant - IN NOW CRM valid'!$T$2:$T$2328,$A498,'Relevant - IN NOW CRM valid'!$G$2:$G$2328,"UK",'Relevant - IN NOW CRM valid'!$M$2:$M$2328,"Research")+COUNTIFS('Relevant - IN NOW CRM unknown'!$T$2:$T$1227,$A498,'Relevant - IN NOW CRM unknown'!$G$2:$G$1227,"UK",'Relevant - IN NOW CRM unknown'!$M$2:$M$1227,"Research")+COUNTIFS('Relevant - Not CRM not valid'!$T$2:$T$416,$A498,'Relevant - Not CRM not valid'!$G$2:$G$416,"UK",'Relevant - Not CRM not valid'!$M$2:$M$416,"Research")+COUNTIFS('Relevant - In CRM not valid'!$T$2:$T$46,$A498,'Relevant - In CRM not valid'!$G$2:$G$46,"UK",'Relevant - In CRM not valid'!$M$2:$M$46,"Research")</f>
        <v>0</v>
      </c>
      <c r="G498" s="2">
        <f>COUNTIFS('Relevant - In CRM valid'!$T$2:$T$4699,$A498,'Relevant - In CRM valid'!$G$2:$G$4699,"UK",'Relevant - In CRM valid'!$M$2:$M$4699,"Research",'Relevant - In CRM valid'!$R$2:$R$4699,"Senior")+COUNTIFS('Relevant - In CRM unknown'!$T$2:$T$253,$A498,'Relevant - In CRM unknown'!$G$2:$G$253,"UK",'Relevant - In CRM unknown'!$M$2:$M$253,"Research",'Relevant - In CRM unknown'!$R$2:$R$253,"Senior")+COUNTIFS('Relevant - IN NOW CRM valid'!$T$2:$T$2328,$A498,'Relevant - IN NOW CRM valid'!$G$2:$G$2328,"UK",'Relevant - IN NOW CRM valid'!$M$2:$M$2328,"Research",'Relevant - IN NOW CRM valid'!$R$2:$R$2328,"Senior")+COUNTIFS('Relevant - IN NOW CRM unknown'!$T$2:$T$1227,$A498,'Relevant - IN NOW CRM unknown'!$G$2:$G$1227,"UK",'Relevant - IN NOW CRM unknown'!$M$2:$M$1227,"Research",'Relevant - IN NOW CRM unknown'!$R$2:$R$1227,"Senior")+COUNTIFS('Relevant - Not CRM not valid'!$T$2:$T$416,$A498,'Relevant - Not CRM not valid'!$G$2:$G$416,"UK",'Relevant - Not CRM not valid'!$M$2:$M$416,"Research",'Relevant - Not CRM not valid'!$R$2:$R$416,"Senior")+COUNTIFS('Relevant - In CRM not valid'!$T$2:$T$46,$A498,'Relevant - In CRM not valid'!$G$2:$G$46,"UK",'Relevant - In CRM not valid'!$M$2:$M$46,"Research",'Relevant - In CRM not valid'!$R$2:$R$46,"Senior")</f>
        <v>0</v>
      </c>
      <c r="H498" s="2">
        <f>COUNTIFS('Relevant - In CRM valid'!$T$2:$T$4699,$A498,'Relevant - In CRM valid'!$G$2:$G$4699,"UK",'Relevant - In CRM valid'!$M$2:$M$4699,"Research",'Relevant - In CRM valid'!$R$2:$R$4699,"Operational")+COUNTIFS('Relevant - In CRM unknown'!$T$2:$T$253,$A498,'Relevant - In CRM unknown'!$G$2:$G$253,"UK",'Relevant - In CRM unknown'!$M$2:$M$253,"Research",'Relevant - In CRM unknown'!$R$2:$R$253,"Operational")+COUNTIFS('Relevant - IN NOW CRM valid'!$T$2:$T$2328,$A498,'Relevant - IN NOW CRM valid'!$G$2:$G$2328,"UK",'Relevant - IN NOW CRM valid'!$M$2:$M$2328,"Research",'Relevant - IN NOW CRM valid'!$R$2:$R$2328,"Operational")+COUNTIFS('Relevant - IN NOW CRM unknown'!$T$2:$T$1227,$A498,'Relevant - IN NOW CRM unknown'!$G$2:$G$1227,"UK",'Relevant - IN NOW CRM unknown'!$M$2:$M$1227,"Research",'Relevant - IN NOW CRM unknown'!$R$2:$R$1227,"Operational")+COUNTIFS('Relevant - Not CRM not valid'!$T$2:$T$416,$A498,'Relevant - Not CRM not valid'!$G$2:$G$416,"UK",'Relevant - Not CRM not valid'!$M$2:$M$416,"Research",'Relevant - Not CRM not valid'!$R$2:$R$416,"Operational")+COUNTIFS('Relevant - In CRM not valid'!$T$2:$T$46,$A498,'Relevant - In CRM not valid'!$G$2:$G$46,"UK",'Relevant - In CRM not valid'!$M$2:$M$46,"Research",'Relevant - In CRM not valid'!$R$2:$R$46,"Operational")</f>
        <v>0</v>
      </c>
      <c r="I498" s="2">
        <f>COUNTIFS('Relevant - In CRM valid'!$T$2:$T$4699,$A498,'Relevant - In CRM valid'!$G$2:$G$4699,"UK",'Relevant - In CRM valid'!$M$2:$M$4699,"Research",'Relevant - In CRM valid'!$R$2:$R$4699,"Academic")+COUNTIFS('Relevant - In CRM unknown'!$T$2:$T$253,$A498,'Relevant - In CRM unknown'!$G$2:$G$253,"UK",'Relevant - In CRM unknown'!$M$2:$M$253,"Research",'Relevant - In CRM unknown'!$R$2:$R$253,"Academic")+COUNTIFS('Relevant - IN NOW CRM valid'!$T$2:$T$2328,$A498,'Relevant - IN NOW CRM valid'!$G$2:$G$2328,"UK",'Relevant - IN NOW CRM valid'!$M$2:$M$2328,"Research",'Relevant - IN NOW CRM valid'!$R$2:$R$2328,"Academic")+COUNTIFS('Relevant - IN NOW CRM unknown'!$T$2:$T$1227,$A498,'Relevant - IN NOW CRM unknown'!$G$2:$G$1227,"UK",'Relevant - IN NOW CRM unknown'!$M$2:$M$1227,"Research",'Relevant - IN NOW CRM unknown'!$R$2:$R$1227,"Academic")+COUNTIFS('Relevant - Not CRM not valid'!$T$2:$T$416,$A498,'Relevant - Not CRM not valid'!$G$2:$G$416,"UK",'Relevant - Not CRM not valid'!$M$2:$M$416,"Research",'Relevant - Not CRM not valid'!$R$2:$R$416,"Academic")+COUNTIFS('Relevant - In CRM not valid'!$T$2:$T$46,$A498,'Relevant - In CRM not valid'!$G$2:$G$46,"UK",'Relevant - In CRM not valid'!$M$2:$M$46,"Research",'Relevant - In CRM not valid'!$R$2:$R$46,"Academic")</f>
        <v>0</v>
      </c>
      <c r="J498" s="2">
        <f>COUNTIFS('Relevant - In CRM valid'!$T$2:$T$4699,$A498,'Relevant - In CRM valid'!$G$2:$G$4699,"UK",'Relevant - In CRM valid'!$M$2:$M$4699,"Finance")+COUNTIFS('Relevant - In CRM unknown'!$T$2:$T$253,$A498,'Relevant - In CRM unknown'!$G$2:$G$253,"UK",'Relevant - In CRM unknown'!$M$2:$M$253,"Finance")+COUNTIFS('Relevant - IN NOW CRM valid'!$T$2:$T$2328,$A498,'Relevant - IN NOW CRM valid'!$G$2:$G$2328,"UK",'Relevant - IN NOW CRM valid'!$M$2:$M$2328,"Finance")+COUNTIFS('Relevant - IN NOW CRM unknown'!$T$2:$T$1227,$A498,'Relevant - IN NOW CRM unknown'!$G$2:$G$1227,"UK",'Relevant - IN NOW CRM unknown'!$M$2:$M$1227,"Finance")+COUNTIFS('Relevant - Not CRM not valid'!$T$2:$T$416,$A498,'Relevant - Not CRM not valid'!$G$2:$G$416,"UK",'Relevant - Not CRM not valid'!$M$2:$M$416,"Finance")+COUNTIFS('Relevant - In CRM not valid'!$T$2:$T$46,$A498,'Relevant - In CRM not valid'!$G$2:$G$46,"UK",'Relevant - In CRM not valid'!$M$2:$M$46,"Finance")</f>
        <v>1</v>
      </c>
      <c r="K498" s="2">
        <f>COUNTIFS('Relevant - In CRM valid'!$T$2:$T$4699,$A498,'Relevant - In CRM valid'!$G$2:$G$4699,"UK",'Relevant - In CRM valid'!$M$2:$M$4699,"IT/Systems")+COUNTIFS('Relevant - In CRM unknown'!$T$2:$T$253,$A498,'Relevant - In CRM unknown'!$G$2:$G$253,"UK",'Relevant - In CRM unknown'!$M$2:$M$253,"IT/Systems")+COUNTIFS('Relevant - IN NOW CRM valid'!$T$2:$T$2328,$A498,'Relevant - IN NOW CRM valid'!$G$2:$G$2328,"UK",'Relevant - IN NOW CRM valid'!$M$2:$M$2328,"IT/Systems")+COUNTIFS('Relevant - IN NOW CRM unknown'!$T$2:$T$1227,$A498,'Relevant - IN NOW CRM unknown'!$G$2:$G$1227,"UK",'Relevant - IN NOW CRM unknown'!$M$2:$M$1227,"IT/Systems")+COUNTIFS('Relevant - Not CRM not valid'!$T$2:$T$416,$A498,'Relevant - Not CRM not valid'!$G$2:$G$416,"UK",'Relevant - Not CRM not valid'!$M$2:$M$416,"IT/Systems")+COUNTIFS('Relevant - In CRM not valid'!$T$2:$T$46,$A498,'Relevant - In CRM not valid'!$G$2:$G$46,"UK",'Relevant - In CRM not valid'!$M$2:$M$46,"IT/Systems")</f>
        <v>0</v>
      </c>
      <c r="L498" s="2">
        <f>COUNTIFS('Relevant - In CRM valid'!$T$2:$T$4699,$A498,'Relevant - In CRM valid'!$G$2:$G$4699,"UK",'Relevant - In CRM valid'!$M$2:$M$4699,"")+COUNTIFS('Relevant - In CRM unknown'!$T$2:$T$253,$A498,'Relevant - In CRM unknown'!$G$2:$G$253,"UK",'Relevant - In CRM unknown'!$M$2:$M$253,"")+COUNTIFS('Relevant - IN NOW CRM valid'!$T$2:$T$2328,$A498,'Relevant - IN NOW CRM valid'!$G$2:$G$2328,"UK",'Relevant - IN NOW CRM valid'!$M$2:$M$2328,"")+COUNTIFS('Relevant - IN NOW CRM unknown'!$T$2:$T$1227,$A498,'Relevant - IN NOW CRM unknown'!$G$2:$G$1227,"UK",'Relevant - IN NOW CRM unknown'!$M$2:$M$1227,"")+COUNTIFS('Relevant - Not CRM not valid'!$T$2:$T$416,$A498,'Relevant - Not CRM not valid'!$G$2:$G$416,"UK",'Relevant - Not CRM not valid'!$M$2:$M$416,"")+COUNTIFS('Relevant - In CRM not valid'!$T$2:$T$46,$A498,'Relevant - In CRM not valid'!$G$2:$G$46,"UK",'Relevant - In CRM not valid'!$M$2:$M$46,"")</f>
        <v>0</v>
      </c>
      <c r="M498" s="2">
        <f t="shared" si="14"/>
        <v>1</v>
      </c>
      <c r="N498" s="2">
        <f>COUNTIFS('Relevant - In CRM valid'!$T$2:$T$4699,$A498,'Relevant - In CRM valid'!$G$2:$G$4699,"UK",'Relevant - In CRM valid'!$Q$2:$Q$4699,"valid")+COUNTIFS('Relevant - In CRM unknown'!$T$2:$T$253,$A498,'Relevant - In CRM unknown'!$G$2:$G$253,"UK",'Relevant - In CRM unknown'!$Q$2:$Q$253,"valid")+COUNTIFS('Relevant - IN NOW CRM valid'!$T$2:$T$2328,$A498,'Relevant - IN NOW CRM valid'!$G$2:$G$2328,"UK",'Relevant - IN NOW CRM valid'!$Q$2:$Q$2328,"valid")+COUNTIFS('Relevant - IN NOW CRM unknown'!$T$2:$T$1227,$A498,'Relevant - IN NOW CRM unknown'!$G$2:$G$1227,"UK",'Relevant - IN NOW CRM unknown'!$Q$2:$Q$1227,"valid")+COUNTIFS('Relevant - Not CRM not valid'!$T$2:$T$416,$A498,'Relevant - Not CRM not valid'!$G$2:$G$416,"UK",'Relevant - Not CRM not valid'!$Q$2:$Q$416,"valid")+COUNTIFS('Relevant - In CRM not valid'!$T$2:$T$46,$A498,'Relevant - In CRM not valid'!$G$2:$G$46,"UK",'Relevant - In CRM not valid'!$Q$2:$Q$46,"valid")</f>
        <v>1</v>
      </c>
      <c r="O498" s="2" t="str">
        <f t="shared" si="15"/>
        <v>Research  IT/Systems</v>
      </c>
    </row>
    <row r="499" spans="1:15" ht="15" customHeight="1">
      <c r="A499" s="2" t="s">
        <v>1105</v>
      </c>
      <c r="B499" s="2" t="s">
        <v>1106</v>
      </c>
      <c r="C499" s="2" t="s">
        <v>100</v>
      </c>
      <c r="D499" s="2" t="str">
        <f>IFERROR(INDEX('UK Target Institutions'!$D$2:$D$727,MATCH($A499,'UK Target Institutions'!$A$2:$A$727,0)),"")</f>
        <v>Yes</v>
      </c>
      <c r="E499" s="2">
        <f>COUNTIFS('Relevant - In CRM valid'!$T$2:$T$4699,$A499,'Relevant - In CRM valid'!$G$2:$G$4699,"UK")+COUNTIFS('Relevant - In CRM unknown'!$T$2:$T$253,$A499,'Relevant - In CRM unknown'!$G$2:$G$253,"UK")+COUNTIFS('Relevant - IN NOW CRM valid'!$T$2:$T$2328,$A499,'Relevant - IN NOW CRM valid'!$G$2:$G$2328,"UK")+COUNTIFS('Relevant - IN NOW CRM unknown'!$T$2:$T$1227,$A499,'Relevant - IN NOW CRM unknown'!$G$2:$G$1227,"UK")+COUNTIFS('Relevant - Not CRM not valid'!$T$2:$T$416,$A499,'Relevant - Not CRM not valid'!$G$2:$G$416,"UK")+COUNTIFS('Relevant - In CRM not valid'!$T$2:$T$46,$A499,'Relevant - In CRM not valid'!$G$2:$G$46,"UK")</f>
        <v>1</v>
      </c>
      <c r="F499" s="2">
        <f>COUNTIFS('Relevant - In CRM valid'!$T$2:$T$4699,$A499,'Relevant - In CRM valid'!$G$2:$G$4699,"UK",'Relevant - In CRM valid'!$M$2:$M$4699,"Research")+COUNTIFS('Relevant - In CRM unknown'!$T$2:$T$253,$A499,'Relevant - In CRM unknown'!$G$2:$G$253,"UK",'Relevant - In CRM unknown'!$M$2:$M$253,"Research")+COUNTIFS('Relevant - IN NOW CRM valid'!$T$2:$T$2328,$A499,'Relevant - IN NOW CRM valid'!$G$2:$G$2328,"UK",'Relevant - IN NOW CRM valid'!$M$2:$M$2328,"Research")+COUNTIFS('Relevant - IN NOW CRM unknown'!$T$2:$T$1227,$A499,'Relevant - IN NOW CRM unknown'!$G$2:$G$1227,"UK",'Relevant - IN NOW CRM unknown'!$M$2:$M$1227,"Research")+COUNTIFS('Relevant - Not CRM not valid'!$T$2:$T$416,$A499,'Relevant - Not CRM not valid'!$G$2:$G$416,"UK",'Relevant - Not CRM not valid'!$M$2:$M$416,"Research")+COUNTIFS('Relevant - In CRM not valid'!$T$2:$T$46,$A499,'Relevant - In CRM not valid'!$G$2:$G$46,"UK",'Relevant - In CRM not valid'!$M$2:$M$46,"Research")</f>
        <v>0</v>
      </c>
      <c r="G499" s="2">
        <f>COUNTIFS('Relevant - In CRM valid'!$T$2:$T$4699,$A499,'Relevant - In CRM valid'!$G$2:$G$4699,"UK",'Relevant - In CRM valid'!$M$2:$M$4699,"Research",'Relevant - In CRM valid'!$R$2:$R$4699,"Senior")+COUNTIFS('Relevant - In CRM unknown'!$T$2:$T$253,$A499,'Relevant - In CRM unknown'!$G$2:$G$253,"UK",'Relevant - In CRM unknown'!$M$2:$M$253,"Research",'Relevant - In CRM unknown'!$R$2:$R$253,"Senior")+COUNTIFS('Relevant - IN NOW CRM valid'!$T$2:$T$2328,$A499,'Relevant - IN NOW CRM valid'!$G$2:$G$2328,"UK",'Relevant - IN NOW CRM valid'!$M$2:$M$2328,"Research",'Relevant - IN NOW CRM valid'!$R$2:$R$2328,"Senior")+COUNTIFS('Relevant - IN NOW CRM unknown'!$T$2:$T$1227,$A499,'Relevant - IN NOW CRM unknown'!$G$2:$G$1227,"UK",'Relevant - IN NOW CRM unknown'!$M$2:$M$1227,"Research",'Relevant - IN NOW CRM unknown'!$R$2:$R$1227,"Senior")+COUNTIFS('Relevant - Not CRM not valid'!$T$2:$T$416,$A499,'Relevant - Not CRM not valid'!$G$2:$G$416,"UK",'Relevant - Not CRM not valid'!$M$2:$M$416,"Research",'Relevant - Not CRM not valid'!$R$2:$R$416,"Senior")+COUNTIFS('Relevant - In CRM not valid'!$T$2:$T$46,$A499,'Relevant - In CRM not valid'!$G$2:$G$46,"UK",'Relevant - In CRM not valid'!$M$2:$M$46,"Research",'Relevant - In CRM not valid'!$R$2:$R$46,"Senior")</f>
        <v>0</v>
      </c>
      <c r="H499" s="2">
        <f>COUNTIFS('Relevant - In CRM valid'!$T$2:$T$4699,$A499,'Relevant - In CRM valid'!$G$2:$G$4699,"UK",'Relevant - In CRM valid'!$M$2:$M$4699,"Research",'Relevant - In CRM valid'!$R$2:$R$4699,"Operational")+COUNTIFS('Relevant - In CRM unknown'!$T$2:$T$253,$A499,'Relevant - In CRM unknown'!$G$2:$G$253,"UK",'Relevant - In CRM unknown'!$M$2:$M$253,"Research",'Relevant - In CRM unknown'!$R$2:$R$253,"Operational")+COUNTIFS('Relevant - IN NOW CRM valid'!$T$2:$T$2328,$A499,'Relevant - IN NOW CRM valid'!$G$2:$G$2328,"UK",'Relevant - IN NOW CRM valid'!$M$2:$M$2328,"Research",'Relevant - IN NOW CRM valid'!$R$2:$R$2328,"Operational")+COUNTIFS('Relevant - IN NOW CRM unknown'!$T$2:$T$1227,$A499,'Relevant - IN NOW CRM unknown'!$G$2:$G$1227,"UK",'Relevant - IN NOW CRM unknown'!$M$2:$M$1227,"Research",'Relevant - IN NOW CRM unknown'!$R$2:$R$1227,"Operational")+COUNTIFS('Relevant - Not CRM not valid'!$T$2:$T$416,$A499,'Relevant - Not CRM not valid'!$G$2:$G$416,"UK",'Relevant - Not CRM not valid'!$M$2:$M$416,"Research",'Relevant - Not CRM not valid'!$R$2:$R$416,"Operational")+COUNTIFS('Relevant - In CRM not valid'!$T$2:$T$46,$A499,'Relevant - In CRM not valid'!$G$2:$G$46,"UK",'Relevant - In CRM not valid'!$M$2:$M$46,"Research",'Relevant - In CRM not valid'!$R$2:$R$46,"Operational")</f>
        <v>0</v>
      </c>
      <c r="I499" s="2">
        <f>COUNTIFS('Relevant - In CRM valid'!$T$2:$T$4699,$A499,'Relevant - In CRM valid'!$G$2:$G$4699,"UK",'Relevant - In CRM valid'!$M$2:$M$4699,"Research",'Relevant - In CRM valid'!$R$2:$R$4699,"Academic")+COUNTIFS('Relevant - In CRM unknown'!$T$2:$T$253,$A499,'Relevant - In CRM unknown'!$G$2:$G$253,"UK",'Relevant - In CRM unknown'!$M$2:$M$253,"Research",'Relevant - In CRM unknown'!$R$2:$R$253,"Academic")+COUNTIFS('Relevant - IN NOW CRM valid'!$T$2:$T$2328,$A499,'Relevant - IN NOW CRM valid'!$G$2:$G$2328,"UK",'Relevant - IN NOW CRM valid'!$M$2:$M$2328,"Research",'Relevant - IN NOW CRM valid'!$R$2:$R$2328,"Academic")+COUNTIFS('Relevant - IN NOW CRM unknown'!$T$2:$T$1227,$A499,'Relevant - IN NOW CRM unknown'!$G$2:$G$1227,"UK",'Relevant - IN NOW CRM unknown'!$M$2:$M$1227,"Research",'Relevant - IN NOW CRM unknown'!$R$2:$R$1227,"Academic")+COUNTIFS('Relevant - Not CRM not valid'!$T$2:$T$416,$A499,'Relevant - Not CRM not valid'!$G$2:$G$416,"UK",'Relevant - Not CRM not valid'!$M$2:$M$416,"Research",'Relevant - Not CRM not valid'!$R$2:$R$416,"Academic")+COUNTIFS('Relevant - In CRM not valid'!$T$2:$T$46,$A499,'Relevant - In CRM not valid'!$G$2:$G$46,"UK",'Relevant - In CRM not valid'!$M$2:$M$46,"Research",'Relevant - In CRM not valid'!$R$2:$R$46,"Academic")</f>
        <v>0</v>
      </c>
      <c r="J499" s="2">
        <f>COUNTIFS('Relevant - In CRM valid'!$T$2:$T$4699,$A499,'Relevant - In CRM valid'!$G$2:$G$4699,"UK",'Relevant - In CRM valid'!$M$2:$M$4699,"Finance")+COUNTIFS('Relevant - In CRM unknown'!$T$2:$T$253,$A499,'Relevant - In CRM unknown'!$G$2:$G$253,"UK",'Relevant - In CRM unknown'!$M$2:$M$253,"Finance")+COUNTIFS('Relevant - IN NOW CRM valid'!$T$2:$T$2328,$A499,'Relevant - IN NOW CRM valid'!$G$2:$G$2328,"UK",'Relevant - IN NOW CRM valid'!$M$2:$M$2328,"Finance")+COUNTIFS('Relevant - IN NOW CRM unknown'!$T$2:$T$1227,$A499,'Relevant - IN NOW CRM unknown'!$G$2:$G$1227,"UK",'Relevant - IN NOW CRM unknown'!$M$2:$M$1227,"Finance")+COUNTIFS('Relevant - Not CRM not valid'!$T$2:$T$416,$A499,'Relevant - Not CRM not valid'!$G$2:$G$416,"UK",'Relevant - Not CRM not valid'!$M$2:$M$416,"Finance")+COUNTIFS('Relevant - In CRM not valid'!$T$2:$T$46,$A499,'Relevant - In CRM not valid'!$G$2:$G$46,"UK",'Relevant - In CRM not valid'!$M$2:$M$46,"Finance")</f>
        <v>1</v>
      </c>
      <c r="K499" s="2">
        <f>COUNTIFS('Relevant - In CRM valid'!$T$2:$T$4699,$A499,'Relevant - In CRM valid'!$G$2:$G$4699,"UK",'Relevant - In CRM valid'!$M$2:$M$4699,"IT/Systems")+COUNTIFS('Relevant - In CRM unknown'!$T$2:$T$253,$A499,'Relevant - In CRM unknown'!$G$2:$G$253,"UK",'Relevant - In CRM unknown'!$M$2:$M$253,"IT/Systems")+COUNTIFS('Relevant - IN NOW CRM valid'!$T$2:$T$2328,$A499,'Relevant - IN NOW CRM valid'!$G$2:$G$2328,"UK",'Relevant - IN NOW CRM valid'!$M$2:$M$2328,"IT/Systems")+COUNTIFS('Relevant - IN NOW CRM unknown'!$T$2:$T$1227,$A499,'Relevant - IN NOW CRM unknown'!$G$2:$G$1227,"UK",'Relevant - IN NOW CRM unknown'!$M$2:$M$1227,"IT/Systems")+COUNTIFS('Relevant - Not CRM not valid'!$T$2:$T$416,$A499,'Relevant - Not CRM not valid'!$G$2:$G$416,"UK",'Relevant - Not CRM not valid'!$M$2:$M$416,"IT/Systems")+COUNTIFS('Relevant - In CRM not valid'!$T$2:$T$46,$A499,'Relevant - In CRM not valid'!$G$2:$G$46,"UK",'Relevant - In CRM not valid'!$M$2:$M$46,"IT/Systems")</f>
        <v>0</v>
      </c>
      <c r="L499" s="2">
        <f>COUNTIFS('Relevant - In CRM valid'!$T$2:$T$4699,$A499,'Relevant - In CRM valid'!$G$2:$G$4699,"UK",'Relevant - In CRM valid'!$M$2:$M$4699,"")+COUNTIFS('Relevant - In CRM unknown'!$T$2:$T$253,$A499,'Relevant - In CRM unknown'!$G$2:$G$253,"UK",'Relevant - In CRM unknown'!$M$2:$M$253,"")+COUNTIFS('Relevant - IN NOW CRM valid'!$T$2:$T$2328,$A499,'Relevant - IN NOW CRM valid'!$G$2:$G$2328,"UK",'Relevant - IN NOW CRM valid'!$M$2:$M$2328,"")+COUNTIFS('Relevant - IN NOW CRM unknown'!$T$2:$T$1227,$A499,'Relevant - IN NOW CRM unknown'!$G$2:$G$1227,"UK",'Relevant - IN NOW CRM unknown'!$M$2:$M$1227,"")+COUNTIFS('Relevant - Not CRM not valid'!$T$2:$T$416,$A499,'Relevant - Not CRM not valid'!$G$2:$G$416,"UK",'Relevant - Not CRM not valid'!$M$2:$M$416,"")+COUNTIFS('Relevant - In CRM not valid'!$T$2:$T$46,$A499,'Relevant - In CRM not valid'!$G$2:$G$46,"UK",'Relevant - In CRM not valid'!$M$2:$M$46,"")</f>
        <v>0</v>
      </c>
      <c r="M499" s="2">
        <f t="shared" si="14"/>
        <v>1</v>
      </c>
      <c r="N499" s="2">
        <f>COUNTIFS('Relevant - In CRM valid'!$T$2:$T$4699,$A499,'Relevant - In CRM valid'!$G$2:$G$4699,"UK",'Relevant - In CRM valid'!$Q$2:$Q$4699,"valid")+COUNTIFS('Relevant - In CRM unknown'!$T$2:$T$253,$A499,'Relevant - In CRM unknown'!$G$2:$G$253,"UK",'Relevant - In CRM unknown'!$Q$2:$Q$253,"valid")+COUNTIFS('Relevant - IN NOW CRM valid'!$T$2:$T$2328,$A499,'Relevant - IN NOW CRM valid'!$G$2:$G$2328,"UK",'Relevant - IN NOW CRM valid'!$Q$2:$Q$2328,"valid")+COUNTIFS('Relevant - IN NOW CRM unknown'!$T$2:$T$1227,$A499,'Relevant - IN NOW CRM unknown'!$G$2:$G$1227,"UK",'Relevant - IN NOW CRM unknown'!$Q$2:$Q$1227,"valid")+COUNTIFS('Relevant - Not CRM not valid'!$T$2:$T$416,$A499,'Relevant - Not CRM not valid'!$G$2:$G$416,"UK",'Relevant - Not CRM not valid'!$Q$2:$Q$416,"valid")+COUNTIFS('Relevant - In CRM not valid'!$T$2:$T$46,$A499,'Relevant - In CRM not valid'!$G$2:$G$46,"UK",'Relevant - In CRM not valid'!$Q$2:$Q$46,"valid")</f>
        <v>1</v>
      </c>
      <c r="O499" s="2" t="str">
        <f t="shared" si="15"/>
        <v>Research  IT/Systems</v>
      </c>
    </row>
    <row r="500" spans="1:15" ht="15" customHeight="1">
      <c r="A500" s="2" t="s">
        <v>1107</v>
      </c>
      <c r="B500" s="2" t="s">
        <v>1108</v>
      </c>
      <c r="C500" s="2" t="s">
        <v>1570</v>
      </c>
      <c r="D500" s="2" t="str">
        <f>IFERROR(INDEX('UK Target Institutions'!$D$2:$D$727,MATCH($A500,'UK Target Institutions'!$A$2:$A$727,0)),"")</f>
        <v>No</v>
      </c>
      <c r="E500" s="2">
        <f>COUNTIFS('Relevant - In CRM valid'!$T$2:$T$4699,$A500,'Relevant - In CRM valid'!$G$2:$G$4699,"UK")+COUNTIFS('Relevant - In CRM unknown'!$T$2:$T$253,$A500,'Relevant - In CRM unknown'!$G$2:$G$253,"UK")+COUNTIFS('Relevant - IN NOW CRM valid'!$T$2:$T$2328,$A500,'Relevant - IN NOW CRM valid'!$G$2:$G$2328,"UK")+COUNTIFS('Relevant - IN NOW CRM unknown'!$T$2:$T$1227,$A500,'Relevant - IN NOW CRM unknown'!$G$2:$G$1227,"UK")+COUNTIFS('Relevant - Not CRM not valid'!$T$2:$T$416,$A500,'Relevant - Not CRM not valid'!$G$2:$G$416,"UK")+COUNTIFS('Relevant - In CRM not valid'!$T$2:$T$46,$A500,'Relevant - In CRM not valid'!$G$2:$G$46,"UK")</f>
        <v>1</v>
      </c>
      <c r="F500" s="2">
        <f>COUNTIFS('Relevant - In CRM valid'!$T$2:$T$4699,$A500,'Relevant - In CRM valid'!$G$2:$G$4699,"UK",'Relevant - In CRM valid'!$M$2:$M$4699,"Research")+COUNTIFS('Relevant - In CRM unknown'!$T$2:$T$253,$A500,'Relevant - In CRM unknown'!$G$2:$G$253,"UK",'Relevant - In CRM unknown'!$M$2:$M$253,"Research")+COUNTIFS('Relevant - IN NOW CRM valid'!$T$2:$T$2328,$A500,'Relevant - IN NOW CRM valid'!$G$2:$G$2328,"UK",'Relevant - IN NOW CRM valid'!$M$2:$M$2328,"Research")+COUNTIFS('Relevant - IN NOW CRM unknown'!$T$2:$T$1227,$A500,'Relevant - IN NOW CRM unknown'!$G$2:$G$1227,"UK",'Relevant - IN NOW CRM unknown'!$M$2:$M$1227,"Research")+COUNTIFS('Relevant - Not CRM not valid'!$T$2:$T$416,$A500,'Relevant - Not CRM not valid'!$G$2:$G$416,"UK",'Relevant - Not CRM not valid'!$M$2:$M$416,"Research")+COUNTIFS('Relevant - In CRM not valid'!$T$2:$T$46,$A500,'Relevant - In CRM not valid'!$G$2:$G$46,"UK",'Relevant - In CRM not valid'!$M$2:$M$46,"Research")</f>
        <v>0</v>
      </c>
      <c r="G500" s="2">
        <f>COUNTIFS('Relevant - In CRM valid'!$T$2:$T$4699,$A500,'Relevant - In CRM valid'!$G$2:$G$4699,"UK",'Relevant - In CRM valid'!$M$2:$M$4699,"Research",'Relevant - In CRM valid'!$R$2:$R$4699,"Senior")+COUNTIFS('Relevant - In CRM unknown'!$T$2:$T$253,$A500,'Relevant - In CRM unknown'!$G$2:$G$253,"UK",'Relevant - In CRM unknown'!$M$2:$M$253,"Research",'Relevant - In CRM unknown'!$R$2:$R$253,"Senior")+COUNTIFS('Relevant - IN NOW CRM valid'!$T$2:$T$2328,$A500,'Relevant - IN NOW CRM valid'!$G$2:$G$2328,"UK",'Relevant - IN NOW CRM valid'!$M$2:$M$2328,"Research",'Relevant - IN NOW CRM valid'!$R$2:$R$2328,"Senior")+COUNTIFS('Relevant - IN NOW CRM unknown'!$T$2:$T$1227,$A500,'Relevant - IN NOW CRM unknown'!$G$2:$G$1227,"UK",'Relevant - IN NOW CRM unknown'!$M$2:$M$1227,"Research",'Relevant - IN NOW CRM unknown'!$R$2:$R$1227,"Senior")+COUNTIFS('Relevant - Not CRM not valid'!$T$2:$T$416,$A500,'Relevant - Not CRM not valid'!$G$2:$G$416,"UK",'Relevant - Not CRM not valid'!$M$2:$M$416,"Research",'Relevant - Not CRM not valid'!$R$2:$R$416,"Senior")+COUNTIFS('Relevant - In CRM not valid'!$T$2:$T$46,$A500,'Relevant - In CRM not valid'!$G$2:$G$46,"UK",'Relevant - In CRM not valid'!$M$2:$M$46,"Research",'Relevant - In CRM not valid'!$R$2:$R$46,"Senior")</f>
        <v>0</v>
      </c>
      <c r="H500" s="2">
        <f>COUNTIFS('Relevant - In CRM valid'!$T$2:$T$4699,$A500,'Relevant - In CRM valid'!$G$2:$G$4699,"UK",'Relevant - In CRM valid'!$M$2:$M$4699,"Research",'Relevant - In CRM valid'!$R$2:$R$4699,"Operational")+COUNTIFS('Relevant - In CRM unknown'!$T$2:$T$253,$A500,'Relevant - In CRM unknown'!$G$2:$G$253,"UK",'Relevant - In CRM unknown'!$M$2:$M$253,"Research",'Relevant - In CRM unknown'!$R$2:$R$253,"Operational")+COUNTIFS('Relevant - IN NOW CRM valid'!$T$2:$T$2328,$A500,'Relevant - IN NOW CRM valid'!$G$2:$G$2328,"UK",'Relevant - IN NOW CRM valid'!$M$2:$M$2328,"Research",'Relevant - IN NOW CRM valid'!$R$2:$R$2328,"Operational")+COUNTIFS('Relevant - IN NOW CRM unknown'!$T$2:$T$1227,$A500,'Relevant - IN NOW CRM unknown'!$G$2:$G$1227,"UK",'Relevant - IN NOW CRM unknown'!$M$2:$M$1227,"Research",'Relevant - IN NOW CRM unknown'!$R$2:$R$1227,"Operational")+COUNTIFS('Relevant - Not CRM not valid'!$T$2:$T$416,$A500,'Relevant - Not CRM not valid'!$G$2:$G$416,"UK",'Relevant - Not CRM not valid'!$M$2:$M$416,"Research",'Relevant - Not CRM not valid'!$R$2:$R$416,"Operational")+COUNTIFS('Relevant - In CRM not valid'!$T$2:$T$46,$A500,'Relevant - In CRM not valid'!$G$2:$G$46,"UK",'Relevant - In CRM not valid'!$M$2:$M$46,"Research",'Relevant - In CRM not valid'!$R$2:$R$46,"Operational")</f>
        <v>0</v>
      </c>
      <c r="I500" s="2">
        <f>COUNTIFS('Relevant - In CRM valid'!$T$2:$T$4699,$A500,'Relevant - In CRM valid'!$G$2:$G$4699,"UK",'Relevant - In CRM valid'!$M$2:$M$4699,"Research",'Relevant - In CRM valid'!$R$2:$R$4699,"Academic")+COUNTIFS('Relevant - In CRM unknown'!$T$2:$T$253,$A500,'Relevant - In CRM unknown'!$G$2:$G$253,"UK",'Relevant - In CRM unknown'!$M$2:$M$253,"Research",'Relevant - In CRM unknown'!$R$2:$R$253,"Academic")+COUNTIFS('Relevant - IN NOW CRM valid'!$T$2:$T$2328,$A500,'Relevant - IN NOW CRM valid'!$G$2:$G$2328,"UK",'Relevant - IN NOW CRM valid'!$M$2:$M$2328,"Research",'Relevant - IN NOW CRM valid'!$R$2:$R$2328,"Academic")+COUNTIFS('Relevant - IN NOW CRM unknown'!$T$2:$T$1227,$A500,'Relevant - IN NOW CRM unknown'!$G$2:$G$1227,"UK",'Relevant - IN NOW CRM unknown'!$M$2:$M$1227,"Research",'Relevant - IN NOW CRM unknown'!$R$2:$R$1227,"Academic")+COUNTIFS('Relevant - Not CRM not valid'!$T$2:$T$416,$A500,'Relevant - Not CRM not valid'!$G$2:$G$416,"UK",'Relevant - Not CRM not valid'!$M$2:$M$416,"Research",'Relevant - Not CRM not valid'!$R$2:$R$416,"Academic")+COUNTIFS('Relevant - In CRM not valid'!$T$2:$T$46,$A500,'Relevant - In CRM not valid'!$G$2:$G$46,"UK",'Relevant - In CRM not valid'!$M$2:$M$46,"Research",'Relevant - In CRM not valid'!$R$2:$R$46,"Academic")</f>
        <v>0</v>
      </c>
      <c r="J500" s="2">
        <f>COUNTIFS('Relevant - In CRM valid'!$T$2:$T$4699,$A500,'Relevant - In CRM valid'!$G$2:$G$4699,"UK",'Relevant - In CRM valid'!$M$2:$M$4699,"Finance")+COUNTIFS('Relevant - In CRM unknown'!$T$2:$T$253,$A500,'Relevant - In CRM unknown'!$G$2:$G$253,"UK",'Relevant - In CRM unknown'!$M$2:$M$253,"Finance")+COUNTIFS('Relevant - IN NOW CRM valid'!$T$2:$T$2328,$A500,'Relevant - IN NOW CRM valid'!$G$2:$G$2328,"UK",'Relevant - IN NOW CRM valid'!$M$2:$M$2328,"Finance")+COUNTIFS('Relevant - IN NOW CRM unknown'!$T$2:$T$1227,$A500,'Relevant - IN NOW CRM unknown'!$G$2:$G$1227,"UK",'Relevant - IN NOW CRM unknown'!$M$2:$M$1227,"Finance")+COUNTIFS('Relevant - Not CRM not valid'!$T$2:$T$416,$A500,'Relevant - Not CRM not valid'!$G$2:$G$416,"UK",'Relevant - Not CRM not valid'!$M$2:$M$416,"Finance")+COUNTIFS('Relevant - In CRM not valid'!$T$2:$T$46,$A500,'Relevant - In CRM not valid'!$G$2:$G$46,"UK",'Relevant - In CRM not valid'!$M$2:$M$46,"Finance")</f>
        <v>1</v>
      </c>
      <c r="K500" s="2">
        <f>COUNTIFS('Relevant - In CRM valid'!$T$2:$T$4699,$A500,'Relevant - In CRM valid'!$G$2:$G$4699,"UK",'Relevant - In CRM valid'!$M$2:$M$4699,"IT/Systems")+COUNTIFS('Relevant - In CRM unknown'!$T$2:$T$253,$A500,'Relevant - In CRM unknown'!$G$2:$G$253,"UK",'Relevant - In CRM unknown'!$M$2:$M$253,"IT/Systems")+COUNTIFS('Relevant - IN NOW CRM valid'!$T$2:$T$2328,$A500,'Relevant - IN NOW CRM valid'!$G$2:$G$2328,"UK",'Relevant - IN NOW CRM valid'!$M$2:$M$2328,"IT/Systems")+COUNTIFS('Relevant - IN NOW CRM unknown'!$T$2:$T$1227,$A500,'Relevant - IN NOW CRM unknown'!$G$2:$G$1227,"UK",'Relevant - IN NOW CRM unknown'!$M$2:$M$1227,"IT/Systems")+COUNTIFS('Relevant - Not CRM not valid'!$T$2:$T$416,$A500,'Relevant - Not CRM not valid'!$G$2:$G$416,"UK",'Relevant - Not CRM not valid'!$M$2:$M$416,"IT/Systems")+COUNTIFS('Relevant - In CRM not valid'!$T$2:$T$46,$A500,'Relevant - In CRM not valid'!$G$2:$G$46,"UK",'Relevant - In CRM not valid'!$M$2:$M$46,"IT/Systems")</f>
        <v>0</v>
      </c>
      <c r="L500" s="2">
        <f>COUNTIFS('Relevant - In CRM valid'!$T$2:$T$4699,$A500,'Relevant - In CRM valid'!$G$2:$G$4699,"UK",'Relevant - In CRM valid'!$M$2:$M$4699,"")+COUNTIFS('Relevant - In CRM unknown'!$T$2:$T$253,$A500,'Relevant - In CRM unknown'!$G$2:$G$253,"UK",'Relevant - In CRM unknown'!$M$2:$M$253,"")+COUNTIFS('Relevant - IN NOW CRM valid'!$T$2:$T$2328,$A500,'Relevant - IN NOW CRM valid'!$G$2:$G$2328,"UK",'Relevant - IN NOW CRM valid'!$M$2:$M$2328,"")+COUNTIFS('Relevant - IN NOW CRM unknown'!$T$2:$T$1227,$A500,'Relevant - IN NOW CRM unknown'!$G$2:$G$1227,"UK",'Relevant - IN NOW CRM unknown'!$M$2:$M$1227,"")+COUNTIFS('Relevant - Not CRM not valid'!$T$2:$T$416,$A500,'Relevant - Not CRM not valid'!$G$2:$G$416,"UK",'Relevant - Not CRM not valid'!$M$2:$M$416,"")+COUNTIFS('Relevant - In CRM not valid'!$T$2:$T$46,$A500,'Relevant - In CRM not valid'!$G$2:$G$46,"UK",'Relevant - In CRM not valid'!$M$2:$M$46,"")</f>
        <v>0</v>
      </c>
      <c r="M500" s="2">
        <f t="shared" si="14"/>
        <v>1</v>
      </c>
      <c r="N500" s="2">
        <f>COUNTIFS('Relevant - In CRM valid'!$T$2:$T$4699,$A500,'Relevant - In CRM valid'!$G$2:$G$4699,"UK",'Relevant - In CRM valid'!$Q$2:$Q$4699,"valid")+COUNTIFS('Relevant - In CRM unknown'!$T$2:$T$253,$A500,'Relevant - In CRM unknown'!$G$2:$G$253,"UK",'Relevant - In CRM unknown'!$Q$2:$Q$253,"valid")+COUNTIFS('Relevant - IN NOW CRM valid'!$T$2:$T$2328,$A500,'Relevant - IN NOW CRM valid'!$G$2:$G$2328,"UK",'Relevant - IN NOW CRM valid'!$Q$2:$Q$2328,"valid")+COUNTIFS('Relevant - IN NOW CRM unknown'!$T$2:$T$1227,$A500,'Relevant - IN NOW CRM unknown'!$G$2:$G$1227,"UK",'Relevant - IN NOW CRM unknown'!$Q$2:$Q$1227,"valid")+COUNTIFS('Relevant - Not CRM not valid'!$T$2:$T$416,$A500,'Relevant - Not CRM not valid'!$G$2:$G$416,"UK",'Relevant - Not CRM not valid'!$Q$2:$Q$416,"valid")+COUNTIFS('Relevant - In CRM not valid'!$T$2:$T$46,$A500,'Relevant - In CRM not valid'!$G$2:$G$46,"UK",'Relevant - In CRM not valid'!$Q$2:$Q$46,"valid")</f>
        <v>1</v>
      </c>
      <c r="O500" s="2" t="str">
        <f t="shared" si="15"/>
        <v>Research  IT/Systems</v>
      </c>
    </row>
    <row r="501" spans="1:15" ht="15" customHeight="1">
      <c r="A501" s="2" t="s">
        <v>1109</v>
      </c>
      <c r="B501" s="2" t="s">
        <v>1110</v>
      </c>
      <c r="C501" s="2" t="s">
        <v>95</v>
      </c>
      <c r="D501" s="2" t="str">
        <f>IFERROR(INDEX('UK Target Institutions'!$D$2:$D$727,MATCH($A501,'UK Target Institutions'!$A$2:$A$727,0)),"")</f>
        <v>Yes</v>
      </c>
      <c r="E501" s="2">
        <f>COUNTIFS('Relevant - In CRM valid'!$T$2:$T$4699,$A501,'Relevant - In CRM valid'!$G$2:$G$4699,"UK")+COUNTIFS('Relevant - In CRM unknown'!$T$2:$T$253,$A501,'Relevant - In CRM unknown'!$G$2:$G$253,"UK")+COUNTIFS('Relevant - IN NOW CRM valid'!$T$2:$T$2328,$A501,'Relevant - IN NOW CRM valid'!$G$2:$G$2328,"UK")+COUNTIFS('Relevant - IN NOW CRM unknown'!$T$2:$T$1227,$A501,'Relevant - IN NOW CRM unknown'!$G$2:$G$1227,"UK")+COUNTIFS('Relevant - Not CRM not valid'!$T$2:$T$416,$A501,'Relevant - Not CRM not valid'!$G$2:$G$416,"UK")+COUNTIFS('Relevant - In CRM not valid'!$T$2:$T$46,$A501,'Relevant - In CRM not valid'!$G$2:$G$46,"UK")</f>
        <v>1</v>
      </c>
      <c r="F501" s="2">
        <f>COUNTIFS('Relevant - In CRM valid'!$T$2:$T$4699,$A501,'Relevant - In CRM valid'!$G$2:$G$4699,"UK",'Relevant - In CRM valid'!$M$2:$M$4699,"Research")+COUNTIFS('Relevant - In CRM unknown'!$T$2:$T$253,$A501,'Relevant - In CRM unknown'!$G$2:$G$253,"UK",'Relevant - In CRM unknown'!$M$2:$M$253,"Research")+COUNTIFS('Relevant - IN NOW CRM valid'!$T$2:$T$2328,$A501,'Relevant - IN NOW CRM valid'!$G$2:$G$2328,"UK",'Relevant - IN NOW CRM valid'!$M$2:$M$2328,"Research")+COUNTIFS('Relevant - IN NOW CRM unknown'!$T$2:$T$1227,$A501,'Relevant - IN NOW CRM unknown'!$G$2:$G$1227,"UK",'Relevant - IN NOW CRM unknown'!$M$2:$M$1227,"Research")+COUNTIFS('Relevant - Not CRM not valid'!$T$2:$T$416,$A501,'Relevant - Not CRM not valid'!$G$2:$G$416,"UK",'Relevant - Not CRM not valid'!$M$2:$M$416,"Research")+COUNTIFS('Relevant - In CRM not valid'!$T$2:$T$46,$A501,'Relevant - In CRM not valid'!$G$2:$G$46,"UK",'Relevant - In CRM not valid'!$M$2:$M$46,"Research")</f>
        <v>0</v>
      </c>
      <c r="G501" s="2">
        <f>COUNTIFS('Relevant - In CRM valid'!$T$2:$T$4699,$A501,'Relevant - In CRM valid'!$G$2:$G$4699,"UK",'Relevant - In CRM valid'!$M$2:$M$4699,"Research",'Relevant - In CRM valid'!$R$2:$R$4699,"Senior")+COUNTIFS('Relevant - In CRM unknown'!$T$2:$T$253,$A501,'Relevant - In CRM unknown'!$G$2:$G$253,"UK",'Relevant - In CRM unknown'!$M$2:$M$253,"Research",'Relevant - In CRM unknown'!$R$2:$R$253,"Senior")+COUNTIFS('Relevant - IN NOW CRM valid'!$T$2:$T$2328,$A501,'Relevant - IN NOW CRM valid'!$G$2:$G$2328,"UK",'Relevant - IN NOW CRM valid'!$M$2:$M$2328,"Research",'Relevant - IN NOW CRM valid'!$R$2:$R$2328,"Senior")+COUNTIFS('Relevant - IN NOW CRM unknown'!$T$2:$T$1227,$A501,'Relevant - IN NOW CRM unknown'!$G$2:$G$1227,"UK",'Relevant - IN NOW CRM unknown'!$M$2:$M$1227,"Research",'Relevant - IN NOW CRM unknown'!$R$2:$R$1227,"Senior")+COUNTIFS('Relevant - Not CRM not valid'!$T$2:$T$416,$A501,'Relevant - Not CRM not valid'!$G$2:$G$416,"UK",'Relevant - Not CRM not valid'!$M$2:$M$416,"Research",'Relevant - Not CRM not valid'!$R$2:$R$416,"Senior")+COUNTIFS('Relevant - In CRM not valid'!$T$2:$T$46,$A501,'Relevant - In CRM not valid'!$G$2:$G$46,"UK",'Relevant - In CRM not valid'!$M$2:$M$46,"Research",'Relevant - In CRM not valid'!$R$2:$R$46,"Senior")</f>
        <v>0</v>
      </c>
      <c r="H501" s="2">
        <f>COUNTIFS('Relevant - In CRM valid'!$T$2:$T$4699,$A501,'Relevant - In CRM valid'!$G$2:$G$4699,"UK",'Relevant - In CRM valid'!$M$2:$M$4699,"Research",'Relevant - In CRM valid'!$R$2:$R$4699,"Operational")+COUNTIFS('Relevant - In CRM unknown'!$T$2:$T$253,$A501,'Relevant - In CRM unknown'!$G$2:$G$253,"UK",'Relevant - In CRM unknown'!$M$2:$M$253,"Research",'Relevant - In CRM unknown'!$R$2:$R$253,"Operational")+COUNTIFS('Relevant - IN NOW CRM valid'!$T$2:$T$2328,$A501,'Relevant - IN NOW CRM valid'!$G$2:$G$2328,"UK",'Relevant - IN NOW CRM valid'!$M$2:$M$2328,"Research",'Relevant - IN NOW CRM valid'!$R$2:$R$2328,"Operational")+COUNTIFS('Relevant - IN NOW CRM unknown'!$T$2:$T$1227,$A501,'Relevant - IN NOW CRM unknown'!$G$2:$G$1227,"UK",'Relevant - IN NOW CRM unknown'!$M$2:$M$1227,"Research",'Relevant - IN NOW CRM unknown'!$R$2:$R$1227,"Operational")+COUNTIFS('Relevant - Not CRM not valid'!$T$2:$T$416,$A501,'Relevant - Not CRM not valid'!$G$2:$G$416,"UK",'Relevant - Not CRM not valid'!$M$2:$M$416,"Research",'Relevant - Not CRM not valid'!$R$2:$R$416,"Operational")+COUNTIFS('Relevant - In CRM not valid'!$T$2:$T$46,$A501,'Relevant - In CRM not valid'!$G$2:$G$46,"UK",'Relevant - In CRM not valid'!$M$2:$M$46,"Research",'Relevant - In CRM not valid'!$R$2:$R$46,"Operational")</f>
        <v>0</v>
      </c>
      <c r="I501" s="2">
        <f>COUNTIFS('Relevant - In CRM valid'!$T$2:$T$4699,$A501,'Relevant - In CRM valid'!$G$2:$G$4699,"UK",'Relevant - In CRM valid'!$M$2:$M$4699,"Research",'Relevant - In CRM valid'!$R$2:$R$4699,"Academic")+COUNTIFS('Relevant - In CRM unknown'!$T$2:$T$253,$A501,'Relevant - In CRM unknown'!$G$2:$G$253,"UK",'Relevant - In CRM unknown'!$M$2:$M$253,"Research",'Relevant - In CRM unknown'!$R$2:$R$253,"Academic")+COUNTIFS('Relevant - IN NOW CRM valid'!$T$2:$T$2328,$A501,'Relevant - IN NOW CRM valid'!$G$2:$G$2328,"UK",'Relevant - IN NOW CRM valid'!$M$2:$M$2328,"Research",'Relevant - IN NOW CRM valid'!$R$2:$R$2328,"Academic")+COUNTIFS('Relevant - IN NOW CRM unknown'!$T$2:$T$1227,$A501,'Relevant - IN NOW CRM unknown'!$G$2:$G$1227,"UK",'Relevant - IN NOW CRM unknown'!$M$2:$M$1227,"Research",'Relevant - IN NOW CRM unknown'!$R$2:$R$1227,"Academic")+COUNTIFS('Relevant - Not CRM not valid'!$T$2:$T$416,$A501,'Relevant - Not CRM not valid'!$G$2:$G$416,"UK",'Relevant - Not CRM not valid'!$M$2:$M$416,"Research",'Relevant - Not CRM not valid'!$R$2:$R$416,"Academic")+COUNTIFS('Relevant - In CRM not valid'!$T$2:$T$46,$A501,'Relevant - In CRM not valid'!$G$2:$G$46,"UK",'Relevant - In CRM not valid'!$M$2:$M$46,"Research",'Relevant - In CRM not valid'!$R$2:$R$46,"Academic")</f>
        <v>0</v>
      </c>
      <c r="J501" s="2">
        <f>COUNTIFS('Relevant - In CRM valid'!$T$2:$T$4699,$A501,'Relevant - In CRM valid'!$G$2:$G$4699,"UK",'Relevant - In CRM valid'!$M$2:$M$4699,"Finance")+COUNTIFS('Relevant - In CRM unknown'!$T$2:$T$253,$A501,'Relevant - In CRM unknown'!$G$2:$G$253,"UK",'Relevant - In CRM unknown'!$M$2:$M$253,"Finance")+COUNTIFS('Relevant - IN NOW CRM valid'!$T$2:$T$2328,$A501,'Relevant - IN NOW CRM valid'!$G$2:$G$2328,"UK",'Relevant - IN NOW CRM valid'!$M$2:$M$2328,"Finance")+COUNTIFS('Relevant - IN NOW CRM unknown'!$T$2:$T$1227,$A501,'Relevant - IN NOW CRM unknown'!$G$2:$G$1227,"UK",'Relevant - IN NOW CRM unknown'!$M$2:$M$1227,"Finance")+COUNTIFS('Relevant - Not CRM not valid'!$T$2:$T$416,$A501,'Relevant - Not CRM not valid'!$G$2:$G$416,"UK",'Relevant - Not CRM not valid'!$M$2:$M$416,"Finance")+COUNTIFS('Relevant - In CRM not valid'!$T$2:$T$46,$A501,'Relevant - In CRM not valid'!$G$2:$G$46,"UK",'Relevant - In CRM not valid'!$M$2:$M$46,"Finance")</f>
        <v>0</v>
      </c>
      <c r="K501" s="2">
        <f>COUNTIFS('Relevant - In CRM valid'!$T$2:$T$4699,$A501,'Relevant - In CRM valid'!$G$2:$G$4699,"UK",'Relevant - In CRM valid'!$M$2:$M$4699,"IT/Systems")+COUNTIFS('Relevant - In CRM unknown'!$T$2:$T$253,$A501,'Relevant - In CRM unknown'!$G$2:$G$253,"UK",'Relevant - In CRM unknown'!$M$2:$M$253,"IT/Systems")+COUNTIFS('Relevant - IN NOW CRM valid'!$T$2:$T$2328,$A501,'Relevant - IN NOW CRM valid'!$G$2:$G$2328,"UK",'Relevant - IN NOW CRM valid'!$M$2:$M$2328,"IT/Systems")+COUNTIFS('Relevant - IN NOW CRM unknown'!$T$2:$T$1227,$A501,'Relevant - IN NOW CRM unknown'!$G$2:$G$1227,"UK",'Relevant - IN NOW CRM unknown'!$M$2:$M$1227,"IT/Systems")+COUNTIFS('Relevant - Not CRM not valid'!$T$2:$T$416,$A501,'Relevant - Not CRM not valid'!$G$2:$G$416,"UK",'Relevant - Not CRM not valid'!$M$2:$M$416,"IT/Systems")+COUNTIFS('Relevant - In CRM not valid'!$T$2:$T$46,$A501,'Relevant - In CRM not valid'!$G$2:$G$46,"UK",'Relevant - In CRM not valid'!$M$2:$M$46,"IT/Systems")</f>
        <v>1</v>
      </c>
      <c r="L501" s="2">
        <f>COUNTIFS('Relevant - In CRM valid'!$T$2:$T$4699,$A501,'Relevant - In CRM valid'!$G$2:$G$4699,"UK",'Relevant - In CRM valid'!$M$2:$M$4699,"")+COUNTIFS('Relevant - In CRM unknown'!$T$2:$T$253,$A501,'Relevant - In CRM unknown'!$G$2:$G$253,"UK",'Relevant - In CRM unknown'!$M$2:$M$253,"")+COUNTIFS('Relevant - IN NOW CRM valid'!$T$2:$T$2328,$A501,'Relevant - IN NOW CRM valid'!$G$2:$G$2328,"UK",'Relevant - IN NOW CRM valid'!$M$2:$M$2328,"")+COUNTIFS('Relevant - IN NOW CRM unknown'!$T$2:$T$1227,$A501,'Relevant - IN NOW CRM unknown'!$G$2:$G$1227,"UK",'Relevant - IN NOW CRM unknown'!$M$2:$M$1227,"")+COUNTIFS('Relevant - Not CRM not valid'!$T$2:$T$416,$A501,'Relevant - Not CRM not valid'!$G$2:$G$416,"UK",'Relevant - Not CRM not valid'!$M$2:$M$416,"")+COUNTIFS('Relevant - In CRM not valid'!$T$2:$T$46,$A501,'Relevant - In CRM not valid'!$G$2:$G$46,"UK",'Relevant - In CRM not valid'!$M$2:$M$46,"")</f>
        <v>0</v>
      </c>
      <c r="M501" s="2">
        <f t="shared" si="14"/>
        <v>1</v>
      </c>
      <c r="N501" s="2">
        <f>COUNTIFS('Relevant - In CRM valid'!$T$2:$T$4699,$A501,'Relevant - In CRM valid'!$G$2:$G$4699,"UK",'Relevant - In CRM valid'!$Q$2:$Q$4699,"valid")+COUNTIFS('Relevant - In CRM unknown'!$T$2:$T$253,$A501,'Relevant - In CRM unknown'!$G$2:$G$253,"UK",'Relevant - In CRM unknown'!$Q$2:$Q$253,"valid")+COUNTIFS('Relevant - IN NOW CRM valid'!$T$2:$T$2328,$A501,'Relevant - IN NOW CRM valid'!$G$2:$G$2328,"UK",'Relevant - IN NOW CRM valid'!$Q$2:$Q$2328,"valid")+COUNTIFS('Relevant - IN NOW CRM unknown'!$T$2:$T$1227,$A501,'Relevant - IN NOW CRM unknown'!$G$2:$G$1227,"UK",'Relevant - IN NOW CRM unknown'!$Q$2:$Q$1227,"valid")+COUNTIFS('Relevant - Not CRM not valid'!$T$2:$T$416,$A501,'Relevant - Not CRM not valid'!$G$2:$G$416,"UK",'Relevant - Not CRM not valid'!$Q$2:$Q$416,"valid")+COUNTIFS('Relevant - In CRM not valid'!$T$2:$T$46,$A501,'Relevant - In CRM not valid'!$G$2:$G$46,"UK",'Relevant - In CRM not valid'!$Q$2:$Q$46,"valid")</f>
        <v>1</v>
      </c>
      <c r="O501" s="2" t="str">
        <f t="shared" si="15"/>
        <v xml:space="preserve">Research  Finance  </v>
      </c>
    </row>
    <row r="502" spans="1:15" ht="15" customHeight="1">
      <c r="A502" s="2" t="s">
        <v>1111</v>
      </c>
      <c r="B502" s="2" t="s">
        <v>1112</v>
      </c>
      <c r="C502" s="2" t="s">
        <v>1570</v>
      </c>
      <c r="D502" s="2" t="str">
        <f>IFERROR(INDEX('UK Target Institutions'!$D$2:$D$727,MATCH($A502,'UK Target Institutions'!$A$2:$A$727,0)),"")</f>
        <v>No</v>
      </c>
      <c r="E502" s="2">
        <f>COUNTIFS('Relevant - In CRM valid'!$T$2:$T$4699,$A502,'Relevant - In CRM valid'!$G$2:$G$4699,"UK")+COUNTIFS('Relevant - In CRM unknown'!$T$2:$T$253,$A502,'Relevant - In CRM unknown'!$G$2:$G$253,"UK")+COUNTIFS('Relevant - IN NOW CRM valid'!$T$2:$T$2328,$A502,'Relevant - IN NOW CRM valid'!$G$2:$G$2328,"UK")+COUNTIFS('Relevant - IN NOW CRM unknown'!$T$2:$T$1227,$A502,'Relevant - IN NOW CRM unknown'!$G$2:$G$1227,"UK")+COUNTIFS('Relevant - Not CRM not valid'!$T$2:$T$416,$A502,'Relevant - Not CRM not valid'!$G$2:$G$416,"UK")+COUNTIFS('Relevant - In CRM not valid'!$T$2:$T$46,$A502,'Relevant - In CRM not valid'!$G$2:$G$46,"UK")</f>
        <v>1</v>
      </c>
      <c r="F502" s="2">
        <f>COUNTIFS('Relevant - In CRM valid'!$T$2:$T$4699,$A502,'Relevant - In CRM valid'!$G$2:$G$4699,"UK",'Relevant - In CRM valid'!$M$2:$M$4699,"Research")+COUNTIFS('Relevant - In CRM unknown'!$T$2:$T$253,$A502,'Relevant - In CRM unknown'!$G$2:$G$253,"UK",'Relevant - In CRM unknown'!$M$2:$M$253,"Research")+COUNTIFS('Relevant - IN NOW CRM valid'!$T$2:$T$2328,$A502,'Relevant - IN NOW CRM valid'!$G$2:$G$2328,"UK",'Relevant - IN NOW CRM valid'!$M$2:$M$2328,"Research")+COUNTIFS('Relevant - IN NOW CRM unknown'!$T$2:$T$1227,$A502,'Relevant - IN NOW CRM unknown'!$G$2:$G$1227,"UK",'Relevant - IN NOW CRM unknown'!$M$2:$M$1227,"Research")+COUNTIFS('Relevant - Not CRM not valid'!$T$2:$T$416,$A502,'Relevant - Not CRM not valid'!$G$2:$G$416,"UK",'Relevant - Not CRM not valid'!$M$2:$M$416,"Research")+COUNTIFS('Relevant - In CRM not valid'!$T$2:$T$46,$A502,'Relevant - In CRM not valid'!$G$2:$G$46,"UK",'Relevant - In CRM not valid'!$M$2:$M$46,"Research")</f>
        <v>1</v>
      </c>
      <c r="G502" s="2">
        <f>COUNTIFS('Relevant - In CRM valid'!$T$2:$T$4699,$A502,'Relevant - In CRM valid'!$G$2:$G$4699,"UK",'Relevant - In CRM valid'!$M$2:$M$4699,"Research",'Relevant - In CRM valid'!$R$2:$R$4699,"Senior")+COUNTIFS('Relevant - In CRM unknown'!$T$2:$T$253,$A502,'Relevant - In CRM unknown'!$G$2:$G$253,"UK",'Relevant - In CRM unknown'!$M$2:$M$253,"Research",'Relevant - In CRM unknown'!$R$2:$R$253,"Senior")+COUNTIFS('Relevant - IN NOW CRM valid'!$T$2:$T$2328,$A502,'Relevant - IN NOW CRM valid'!$G$2:$G$2328,"UK",'Relevant - IN NOW CRM valid'!$M$2:$M$2328,"Research",'Relevant - IN NOW CRM valid'!$R$2:$R$2328,"Senior")+COUNTIFS('Relevant - IN NOW CRM unknown'!$T$2:$T$1227,$A502,'Relevant - IN NOW CRM unknown'!$G$2:$G$1227,"UK",'Relevant - IN NOW CRM unknown'!$M$2:$M$1227,"Research",'Relevant - IN NOW CRM unknown'!$R$2:$R$1227,"Senior")+COUNTIFS('Relevant - Not CRM not valid'!$T$2:$T$416,$A502,'Relevant - Not CRM not valid'!$G$2:$G$416,"UK",'Relevant - Not CRM not valid'!$M$2:$M$416,"Research",'Relevant - Not CRM not valid'!$R$2:$R$416,"Senior")+COUNTIFS('Relevant - In CRM not valid'!$T$2:$T$46,$A502,'Relevant - In CRM not valid'!$G$2:$G$46,"UK",'Relevant - In CRM not valid'!$M$2:$M$46,"Research",'Relevant - In CRM not valid'!$R$2:$R$46,"Senior")</f>
        <v>0</v>
      </c>
      <c r="H502" s="2">
        <f>COUNTIFS('Relevant - In CRM valid'!$T$2:$T$4699,$A502,'Relevant - In CRM valid'!$G$2:$G$4699,"UK",'Relevant - In CRM valid'!$M$2:$M$4699,"Research",'Relevant - In CRM valid'!$R$2:$R$4699,"Operational")+COUNTIFS('Relevant - In CRM unknown'!$T$2:$T$253,$A502,'Relevant - In CRM unknown'!$G$2:$G$253,"UK",'Relevant - In CRM unknown'!$M$2:$M$253,"Research",'Relevant - In CRM unknown'!$R$2:$R$253,"Operational")+COUNTIFS('Relevant - IN NOW CRM valid'!$T$2:$T$2328,$A502,'Relevant - IN NOW CRM valid'!$G$2:$G$2328,"UK",'Relevant - IN NOW CRM valid'!$M$2:$M$2328,"Research",'Relevant - IN NOW CRM valid'!$R$2:$R$2328,"Operational")+COUNTIFS('Relevant - IN NOW CRM unknown'!$T$2:$T$1227,$A502,'Relevant - IN NOW CRM unknown'!$G$2:$G$1227,"UK",'Relevant - IN NOW CRM unknown'!$M$2:$M$1227,"Research",'Relevant - IN NOW CRM unknown'!$R$2:$R$1227,"Operational")+COUNTIFS('Relevant - Not CRM not valid'!$T$2:$T$416,$A502,'Relevant - Not CRM not valid'!$G$2:$G$416,"UK",'Relevant - Not CRM not valid'!$M$2:$M$416,"Research",'Relevant - Not CRM not valid'!$R$2:$R$416,"Operational")+COUNTIFS('Relevant - In CRM not valid'!$T$2:$T$46,$A502,'Relevant - In CRM not valid'!$G$2:$G$46,"UK",'Relevant - In CRM not valid'!$M$2:$M$46,"Research",'Relevant - In CRM not valid'!$R$2:$R$46,"Operational")</f>
        <v>1</v>
      </c>
      <c r="I502" s="2">
        <f>COUNTIFS('Relevant - In CRM valid'!$T$2:$T$4699,$A502,'Relevant - In CRM valid'!$G$2:$G$4699,"UK",'Relevant - In CRM valid'!$M$2:$M$4699,"Research",'Relevant - In CRM valid'!$R$2:$R$4699,"Academic")+COUNTIFS('Relevant - In CRM unknown'!$T$2:$T$253,$A502,'Relevant - In CRM unknown'!$G$2:$G$253,"UK",'Relevant - In CRM unknown'!$M$2:$M$253,"Research",'Relevant - In CRM unknown'!$R$2:$R$253,"Academic")+COUNTIFS('Relevant - IN NOW CRM valid'!$T$2:$T$2328,$A502,'Relevant - IN NOW CRM valid'!$G$2:$G$2328,"UK",'Relevant - IN NOW CRM valid'!$M$2:$M$2328,"Research",'Relevant - IN NOW CRM valid'!$R$2:$R$2328,"Academic")+COUNTIFS('Relevant - IN NOW CRM unknown'!$T$2:$T$1227,$A502,'Relevant - IN NOW CRM unknown'!$G$2:$G$1227,"UK",'Relevant - IN NOW CRM unknown'!$M$2:$M$1227,"Research",'Relevant - IN NOW CRM unknown'!$R$2:$R$1227,"Academic")+COUNTIFS('Relevant - Not CRM not valid'!$T$2:$T$416,$A502,'Relevant - Not CRM not valid'!$G$2:$G$416,"UK",'Relevant - Not CRM not valid'!$M$2:$M$416,"Research",'Relevant - Not CRM not valid'!$R$2:$R$416,"Academic")+COUNTIFS('Relevant - In CRM not valid'!$T$2:$T$46,$A502,'Relevant - In CRM not valid'!$G$2:$G$46,"UK",'Relevant - In CRM not valid'!$M$2:$M$46,"Research",'Relevant - In CRM not valid'!$R$2:$R$46,"Academic")</f>
        <v>0</v>
      </c>
      <c r="J502" s="2">
        <f>COUNTIFS('Relevant - In CRM valid'!$T$2:$T$4699,$A502,'Relevant - In CRM valid'!$G$2:$G$4699,"UK",'Relevant - In CRM valid'!$M$2:$M$4699,"Finance")+COUNTIFS('Relevant - In CRM unknown'!$T$2:$T$253,$A502,'Relevant - In CRM unknown'!$G$2:$G$253,"UK",'Relevant - In CRM unknown'!$M$2:$M$253,"Finance")+COUNTIFS('Relevant - IN NOW CRM valid'!$T$2:$T$2328,$A502,'Relevant - IN NOW CRM valid'!$G$2:$G$2328,"UK",'Relevant - IN NOW CRM valid'!$M$2:$M$2328,"Finance")+COUNTIFS('Relevant - IN NOW CRM unknown'!$T$2:$T$1227,$A502,'Relevant - IN NOW CRM unknown'!$G$2:$G$1227,"UK",'Relevant - IN NOW CRM unknown'!$M$2:$M$1227,"Finance")+COUNTIFS('Relevant - Not CRM not valid'!$T$2:$T$416,$A502,'Relevant - Not CRM not valid'!$G$2:$G$416,"UK",'Relevant - Not CRM not valid'!$M$2:$M$416,"Finance")+COUNTIFS('Relevant - In CRM not valid'!$T$2:$T$46,$A502,'Relevant - In CRM not valid'!$G$2:$G$46,"UK",'Relevant - In CRM not valid'!$M$2:$M$46,"Finance")</f>
        <v>0</v>
      </c>
      <c r="K502" s="2">
        <f>COUNTIFS('Relevant - In CRM valid'!$T$2:$T$4699,$A502,'Relevant - In CRM valid'!$G$2:$G$4699,"UK",'Relevant - In CRM valid'!$M$2:$M$4699,"IT/Systems")+COUNTIFS('Relevant - In CRM unknown'!$T$2:$T$253,$A502,'Relevant - In CRM unknown'!$G$2:$G$253,"UK",'Relevant - In CRM unknown'!$M$2:$M$253,"IT/Systems")+COUNTIFS('Relevant - IN NOW CRM valid'!$T$2:$T$2328,$A502,'Relevant - IN NOW CRM valid'!$G$2:$G$2328,"UK",'Relevant - IN NOW CRM valid'!$M$2:$M$2328,"IT/Systems")+COUNTIFS('Relevant - IN NOW CRM unknown'!$T$2:$T$1227,$A502,'Relevant - IN NOW CRM unknown'!$G$2:$G$1227,"UK",'Relevant - IN NOW CRM unknown'!$M$2:$M$1227,"IT/Systems")+COUNTIFS('Relevant - Not CRM not valid'!$T$2:$T$416,$A502,'Relevant - Not CRM not valid'!$G$2:$G$416,"UK",'Relevant - Not CRM not valid'!$M$2:$M$416,"IT/Systems")+COUNTIFS('Relevant - In CRM not valid'!$T$2:$T$46,$A502,'Relevant - In CRM not valid'!$G$2:$G$46,"UK",'Relevant - In CRM not valid'!$M$2:$M$46,"IT/Systems")</f>
        <v>0</v>
      </c>
      <c r="L502" s="2">
        <f>COUNTIFS('Relevant - In CRM valid'!$T$2:$T$4699,$A502,'Relevant - In CRM valid'!$G$2:$G$4699,"UK",'Relevant - In CRM valid'!$M$2:$M$4699,"")+COUNTIFS('Relevant - In CRM unknown'!$T$2:$T$253,$A502,'Relevant - In CRM unknown'!$G$2:$G$253,"UK",'Relevant - In CRM unknown'!$M$2:$M$253,"")+COUNTIFS('Relevant - IN NOW CRM valid'!$T$2:$T$2328,$A502,'Relevant - IN NOW CRM valid'!$G$2:$G$2328,"UK",'Relevant - IN NOW CRM valid'!$M$2:$M$2328,"")+COUNTIFS('Relevant - IN NOW CRM unknown'!$T$2:$T$1227,$A502,'Relevant - IN NOW CRM unknown'!$G$2:$G$1227,"UK",'Relevant - IN NOW CRM unknown'!$M$2:$M$1227,"")+COUNTIFS('Relevant - Not CRM not valid'!$T$2:$T$416,$A502,'Relevant - Not CRM not valid'!$G$2:$G$416,"UK",'Relevant - Not CRM not valid'!$M$2:$M$416,"")+COUNTIFS('Relevant - In CRM not valid'!$T$2:$T$46,$A502,'Relevant - In CRM not valid'!$G$2:$G$46,"UK",'Relevant - In CRM not valid'!$M$2:$M$46,"")</f>
        <v>0</v>
      </c>
      <c r="M502" s="2">
        <f t="shared" si="14"/>
        <v>1</v>
      </c>
      <c r="N502" s="2">
        <f>COUNTIFS('Relevant - In CRM valid'!$T$2:$T$4699,$A502,'Relevant - In CRM valid'!$G$2:$G$4699,"UK",'Relevant - In CRM valid'!$Q$2:$Q$4699,"valid")+COUNTIFS('Relevant - In CRM unknown'!$T$2:$T$253,$A502,'Relevant - In CRM unknown'!$G$2:$G$253,"UK",'Relevant - In CRM unknown'!$Q$2:$Q$253,"valid")+COUNTIFS('Relevant - IN NOW CRM valid'!$T$2:$T$2328,$A502,'Relevant - IN NOW CRM valid'!$G$2:$G$2328,"UK",'Relevant - IN NOW CRM valid'!$Q$2:$Q$2328,"valid")+COUNTIFS('Relevant - IN NOW CRM unknown'!$T$2:$T$1227,$A502,'Relevant - IN NOW CRM unknown'!$G$2:$G$1227,"UK",'Relevant - IN NOW CRM unknown'!$Q$2:$Q$1227,"valid")+COUNTIFS('Relevant - Not CRM not valid'!$T$2:$T$416,$A502,'Relevant - Not CRM not valid'!$G$2:$G$416,"UK",'Relevant - Not CRM not valid'!$Q$2:$Q$416,"valid")+COUNTIFS('Relevant - In CRM not valid'!$T$2:$T$46,$A502,'Relevant - In CRM not valid'!$G$2:$G$46,"UK",'Relevant - In CRM not valid'!$Q$2:$Q$46,"valid")</f>
        <v>1</v>
      </c>
      <c r="O502" s="2" t="str">
        <f t="shared" si="15"/>
        <v>Finance  IT/Systems</v>
      </c>
    </row>
    <row r="503" spans="1:15" ht="15" customHeight="1">
      <c r="A503" s="2" t="s">
        <v>1113</v>
      </c>
      <c r="B503" s="2" t="s">
        <v>1114</v>
      </c>
      <c r="C503" s="2" t="s">
        <v>383</v>
      </c>
      <c r="D503" s="2" t="str">
        <f>IFERROR(INDEX('UK Target Institutions'!$D$2:$D$727,MATCH($A503,'UK Target Institutions'!$A$2:$A$727,0)),"")</f>
        <v>No</v>
      </c>
      <c r="E503" s="2">
        <f>COUNTIFS('Relevant - In CRM valid'!$T$2:$T$4699,$A503,'Relevant - In CRM valid'!$G$2:$G$4699,"UK")+COUNTIFS('Relevant - In CRM unknown'!$T$2:$T$253,$A503,'Relevant - In CRM unknown'!$G$2:$G$253,"UK")+COUNTIFS('Relevant - IN NOW CRM valid'!$T$2:$T$2328,$A503,'Relevant - IN NOW CRM valid'!$G$2:$G$2328,"UK")+COUNTIFS('Relevant - IN NOW CRM unknown'!$T$2:$T$1227,$A503,'Relevant - IN NOW CRM unknown'!$G$2:$G$1227,"UK")+COUNTIFS('Relevant - Not CRM not valid'!$T$2:$T$416,$A503,'Relevant - Not CRM not valid'!$G$2:$G$416,"UK")+COUNTIFS('Relevant - In CRM not valid'!$T$2:$T$46,$A503,'Relevant - In CRM not valid'!$G$2:$G$46,"UK")</f>
        <v>1</v>
      </c>
      <c r="F503" s="2">
        <f>COUNTIFS('Relevant - In CRM valid'!$T$2:$T$4699,$A503,'Relevant - In CRM valid'!$G$2:$G$4699,"UK",'Relevant - In CRM valid'!$M$2:$M$4699,"Research")+COUNTIFS('Relevant - In CRM unknown'!$T$2:$T$253,$A503,'Relevant - In CRM unknown'!$G$2:$G$253,"UK",'Relevant - In CRM unknown'!$M$2:$M$253,"Research")+COUNTIFS('Relevant - IN NOW CRM valid'!$T$2:$T$2328,$A503,'Relevant - IN NOW CRM valid'!$G$2:$G$2328,"UK",'Relevant - IN NOW CRM valid'!$M$2:$M$2328,"Research")+COUNTIFS('Relevant - IN NOW CRM unknown'!$T$2:$T$1227,$A503,'Relevant - IN NOW CRM unknown'!$G$2:$G$1227,"UK",'Relevant - IN NOW CRM unknown'!$M$2:$M$1227,"Research")+COUNTIFS('Relevant - Not CRM not valid'!$T$2:$T$416,$A503,'Relevant - Not CRM not valid'!$G$2:$G$416,"UK",'Relevant - Not CRM not valid'!$M$2:$M$416,"Research")+COUNTIFS('Relevant - In CRM not valid'!$T$2:$T$46,$A503,'Relevant - In CRM not valid'!$G$2:$G$46,"UK",'Relevant - In CRM not valid'!$M$2:$M$46,"Research")</f>
        <v>1</v>
      </c>
      <c r="G503" s="2">
        <f>COUNTIFS('Relevant - In CRM valid'!$T$2:$T$4699,$A503,'Relevant - In CRM valid'!$G$2:$G$4699,"UK",'Relevant - In CRM valid'!$M$2:$M$4699,"Research",'Relevant - In CRM valid'!$R$2:$R$4699,"Senior")+COUNTIFS('Relevant - In CRM unknown'!$T$2:$T$253,$A503,'Relevant - In CRM unknown'!$G$2:$G$253,"UK",'Relevant - In CRM unknown'!$M$2:$M$253,"Research",'Relevant - In CRM unknown'!$R$2:$R$253,"Senior")+COUNTIFS('Relevant - IN NOW CRM valid'!$T$2:$T$2328,$A503,'Relevant - IN NOW CRM valid'!$G$2:$G$2328,"UK",'Relevant - IN NOW CRM valid'!$M$2:$M$2328,"Research",'Relevant - IN NOW CRM valid'!$R$2:$R$2328,"Senior")+COUNTIFS('Relevant - IN NOW CRM unknown'!$T$2:$T$1227,$A503,'Relevant - IN NOW CRM unknown'!$G$2:$G$1227,"UK",'Relevant - IN NOW CRM unknown'!$M$2:$M$1227,"Research",'Relevant - IN NOW CRM unknown'!$R$2:$R$1227,"Senior")+COUNTIFS('Relevant - Not CRM not valid'!$T$2:$T$416,$A503,'Relevant - Not CRM not valid'!$G$2:$G$416,"UK",'Relevant - Not CRM not valid'!$M$2:$M$416,"Research",'Relevant - Not CRM not valid'!$R$2:$R$416,"Senior")+COUNTIFS('Relevant - In CRM not valid'!$T$2:$T$46,$A503,'Relevant - In CRM not valid'!$G$2:$G$46,"UK",'Relevant - In CRM not valid'!$M$2:$M$46,"Research",'Relevant - In CRM not valid'!$R$2:$R$46,"Senior")</f>
        <v>1</v>
      </c>
      <c r="H503" s="2">
        <f>COUNTIFS('Relevant - In CRM valid'!$T$2:$T$4699,$A503,'Relevant - In CRM valid'!$G$2:$G$4699,"UK",'Relevant - In CRM valid'!$M$2:$M$4699,"Research",'Relevant - In CRM valid'!$R$2:$R$4699,"Operational")+COUNTIFS('Relevant - In CRM unknown'!$T$2:$T$253,$A503,'Relevant - In CRM unknown'!$G$2:$G$253,"UK",'Relevant - In CRM unknown'!$M$2:$M$253,"Research",'Relevant - In CRM unknown'!$R$2:$R$253,"Operational")+COUNTIFS('Relevant - IN NOW CRM valid'!$T$2:$T$2328,$A503,'Relevant - IN NOW CRM valid'!$G$2:$G$2328,"UK",'Relevant - IN NOW CRM valid'!$M$2:$M$2328,"Research",'Relevant - IN NOW CRM valid'!$R$2:$R$2328,"Operational")+COUNTIFS('Relevant - IN NOW CRM unknown'!$T$2:$T$1227,$A503,'Relevant - IN NOW CRM unknown'!$G$2:$G$1227,"UK",'Relevant - IN NOW CRM unknown'!$M$2:$M$1227,"Research",'Relevant - IN NOW CRM unknown'!$R$2:$R$1227,"Operational")+COUNTIFS('Relevant - Not CRM not valid'!$T$2:$T$416,$A503,'Relevant - Not CRM not valid'!$G$2:$G$416,"UK",'Relevant - Not CRM not valid'!$M$2:$M$416,"Research",'Relevant - Not CRM not valid'!$R$2:$R$416,"Operational")+COUNTIFS('Relevant - In CRM not valid'!$T$2:$T$46,$A503,'Relevant - In CRM not valid'!$G$2:$G$46,"UK",'Relevant - In CRM not valid'!$M$2:$M$46,"Research",'Relevant - In CRM not valid'!$R$2:$R$46,"Operational")</f>
        <v>0</v>
      </c>
      <c r="I503" s="2">
        <f>COUNTIFS('Relevant - In CRM valid'!$T$2:$T$4699,$A503,'Relevant - In CRM valid'!$G$2:$G$4699,"UK",'Relevant - In CRM valid'!$M$2:$M$4699,"Research",'Relevant - In CRM valid'!$R$2:$R$4699,"Academic")+COUNTIFS('Relevant - In CRM unknown'!$T$2:$T$253,$A503,'Relevant - In CRM unknown'!$G$2:$G$253,"UK",'Relevant - In CRM unknown'!$M$2:$M$253,"Research",'Relevant - In CRM unknown'!$R$2:$R$253,"Academic")+COUNTIFS('Relevant - IN NOW CRM valid'!$T$2:$T$2328,$A503,'Relevant - IN NOW CRM valid'!$G$2:$G$2328,"UK",'Relevant - IN NOW CRM valid'!$M$2:$M$2328,"Research",'Relevant - IN NOW CRM valid'!$R$2:$R$2328,"Academic")+COUNTIFS('Relevant - IN NOW CRM unknown'!$T$2:$T$1227,$A503,'Relevant - IN NOW CRM unknown'!$G$2:$G$1227,"UK",'Relevant - IN NOW CRM unknown'!$M$2:$M$1227,"Research",'Relevant - IN NOW CRM unknown'!$R$2:$R$1227,"Academic")+COUNTIFS('Relevant - Not CRM not valid'!$T$2:$T$416,$A503,'Relevant - Not CRM not valid'!$G$2:$G$416,"UK",'Relevant - Not CRM not valid'!$M$2:$M$416,"Research",'Relevant - Not CRM not valid'!$R$2:$R$416,"Academic")+COUNTIFS('Relevant - In CRM not valid'!$T$2:$T$46,$A503,'Relevant - In CRM not valid'!$G$2:$G$46,"UK",'Relevant - In CRM not valid'!$M$2:$M$46,"Research",'Relevant - In CRM not valid'!$R$2:$R$46,"Academic")</f>
        <v>0</v>
      </c>
      <c r="J503" s="2">
        <f>COUNTIFS('Relevant - In CRM valid'!$T$2:$T$4699,$A503,'Relevant - In CRM valid'!$G$2:$G$4699,"UK",'Relevant - In CRM valid'!$M$2:$M$4699,"Finance")+COUNTIFS('Relevant - In CRM unknown'!$T$2:$T$253,$A503,'Relevant - In CRM unknown'!$G$2:$G$253,"UK",'Relevant - In CRM unknown'!$M$2:$M$253,"Finance")+COUNTIFS('Relevant - IN NOW CRM valid'!$T$2:$T$2328,$A503,'Relevant - IN NOW CRM valid'!$G$2:$G$2328,"UK",'Relevant - IN NOW CRM valid'!$M$2:$M$2328,"Finance")+COUNTIFS('Relevant - IN NOW CRM unknown'!$T$2:$T$1227,$A503,'Relevant - IN NOW CRM unknown'!$G$2:$G$1227,"UK",'Relevant - IN NOW CRM unknown'!$M$2:$M$1227,"Finance")+COUNTIFS('Relevant - Not CRM not valid'!$T$2:$T$416,$A503,'Relevant - Not CRM not valid'!$G$2:$G$416,"UK",'Relevant - Not CRM not valid'!$M$2:$M$416,"Finance")+COUNTIFS('Relevant - In CRM not valid'!$T$2:$T$46,$A503,'Relevant - In CRM not valid'!$G$2:$G$46,"UK",'Relevant - In CRM not valid'!$M$2:$M$46,"Finance")</f>
        <v>0</v>
      </c>
      <c r="K503" s="2">
        <f>COUNTIFS('Relevant - In CRM valid'!$T$2:$T$4699,$A503,'Relevant - In CRM valid'!$G$2:$G$4699,"UK",'Relevant - In CRM valid'!$M$2:$M$4699,"IT/Systems")+COUNTIFS('Relevant - In CRM unknown'!$T$2:$T$253,$A503,'Relevant - In CRM unknown'!$G$2:$G$253,"UK",'Relevant - In CRM unknown'!$M$2:$M$253,"IT/Systems")+COUNTIFS('Relevant - IN NOW CRM valid'!$T$2:$T$2328,$A503,'Relevant - IN NOW CRM valid'!$G$2:$G$2328,"UK",'Relevant - IN NOW CRM valid'!$M$2:$M$2328,"IT/Systems")+COUNTIFS('Relevant - IN NOW CRM unknown'!$T$2:$T$1227,$A503,'Relevant - IN NOW CRM unknown'!$G$2:$G$1227,"UK",'Relevant - IN NOW CRM unknown'!$M$2:$M$1227,"IT/Systems")+COUNTIFS('Relevant - Not CRM not valid'!$T$2:$T$416,$A503,'Relevant - Not CRM not valid'!$G$2:$G$416,"UK",'Relevant - Not CRM not valid'!$M$2:$M$416,"IT/Systems")+COUNTIFS('Relevant - In CRM not valid'!$T$2:$T$46,$A503,'Relevant - In CRM not valid'!$G$2:$G$46,"UK",'Relevant - In CRM not valid'!$M$2:$M$46,"IT/Systems")</f>
        <v>0</v>
      </c>
      <c r="L503" s="2">
        <f>COUNTIFS('Relevant - In CRM valid'!$T$2:$T$4699,$A503,'Relevant - In CRM valid'!$G$2:$G$4699,"UK",'Relevant - In CRM valid'!$M$2:$M$4699,"")+COUNTIFS('Relevant - In CRM unknown'!$T$2:$T$253,$A503,'Relevant - In CRM unknown'!$G$2:$G$253,"UK",'Relevant - In CRM unknown'!$M$2:$M$253,"")+COUNTIFS('Relevant - IN NOW CRM valid'!$T$2:$T$2328,$A503,'Relevant - IN NOW CRM valid'!$G$2:$G$2328,"UK",'Relevant - IN NOW CRM valid'!$M$2:$M$2328,"")+COUNTIFS('Relevant - IN NOW CRM unknown'!$T$2:$T$1227,$A503,'Relevant - IN NOW CRM unknown'!$G$2:$G$1227,"UK",'Relevant - IN NOW CRM unknown'!$M$2:$M$1227,"")+COUNTIFS('Relevant - Not CRM not valid'!$T$2:$T$416,$A503,'Relevant - Not CRM not valid'!$G$2:$G$416,"UK",'Relevant - Not CRM not valid'!$M$2:$M$416,"")+COUNTIFS('Relevant - In CRM not valid'!$T$2:$T$46,$A503,'Relevant - In CRM not valid'!$G$2:$G$46,"UK",'Relevant - In CRM not valid'!$M$2:$M$46,"")</f>
        <v>0</v>
      </c>
      <c r="M503" s="2">
        <f t="shared" si="14"/>
        <v>1</v>
      </c>
      <c r="N503" s="2">
        <f>COUNTIFS('Relevant - In CRM valid'!$T$2:$T$4699,$A503,'Relevant - In CRM valid'!$G$2:$G$4699,"UK",'Relevant - In CRM valid'!$Q$2:$Q$4699,"valid")+COUNTIFS('Relevant - In CRM unknown'!$T$2:$T$253,$A503,'Relevant - In CRM unknown'!$G$2:$G$253,"UK",'Relevant - In CRM unknown'!$Q$2:$Q$253,"valid")+COUNTIFS('Relevant - IN NOW CRM valid'!$T$2:$T$2328,$A503,'Relevant - IN NOW CRM valid'!$G$2:$G$2328,"UK",'Relevant - IN NOW CRM valid'!$Q$2:$Q$2328,"valid")+COUNTIFS('Relevant - IN NOW CRM unknown'!$T$2:$T$1227,$A503,'Relevant - IN NOW CRM unknown'!$G$2:$G$1227,"UK",'Relevant - IN NOW CRM unknown'!$Q$2:$Q$1227,"valid")+COUNTIFS('Relevant - Not CRM not valid'!$T$2:$T$416,$A503,'Relevant - Not CRM not valid'!$G$2:$G$416,"UK",'Relevant - Not CRM not valid'!$Q$2:$Q$416,"valid")+COUNTIFS('Relevant - In CRM not valid'!$T$2:$T$46,$A503,'Relevant - In CRM not valid'!$G$2:$G$46,"UK",'Relevant - In CRM not valid'!$Q$2:$Q$46,"valid")</f>
        <v>1</v>
      </c>
      <c r="O503" s="2" t="str">
        <f t="shared" si="15"/>
        <v>Finance  IT/Systems</v>
      </c>
    </row>
    <row r="504" spans="1:15" ht="15" customHeight="1">
      <c r="A504" s="2" t="s">
        <v>1115</v>
      </c>
      <c r="B504" s="2" t="s">
        <v>1116</v>
      </c>
      <c r="C504" s="2" t="s">
        <v>1570</v>
      </c>
      <c r="D504" s="2" t="str">
        <f>IFERROR(INDEX('UK Target Institutions'!$D$2:$D$727,MATCH($A504,'UK Target Institutions'!$A$2:$A$727,0)),"")</f>
        <v>No</v>
      </c>
      <c r="E504" s="2">
        <f>COUNTIFS('Relevant - In CRM valid'!$T$2:$T$4699,$A504,'Relevant - In CRM valid'!$G$2:$G$4699,"UK")+COUNTIFS('Relevant - In CRM unknown'!$T$2:$T$253,$A504,'Relevant - In CRM unknown'!$G$2:$G$253,"UK")+COUNTIFS('Relevant - IN NOW CRM valid'!$T$2:$T$2328,$A504,'Relevant - IN NOW CRM valid'!$G$2:$G$2328,"UK")+COUNTIFS('Relevant - IN NOW CRM unknown'!$T$2:$T$1227,$A504,'Relevant - IN NOW CRM unknown'!$G$2:$G$1227,"UK")+COUNTIFS('Relevant - Not CRM not valid'!$T$2:$T$416,$A504,'Relevant - Not CRM not valid'!$G$2:$G$416,"UK")+COUNTIFS('Relevant - In CRM not valid'!$T$2:$T$46,$A504,'Relevant - In CRM not valid'!$G$2:$G$46,"UK")</f>
        <v>1</v>
      </c>
      <c r="F504" s="2">
        <f>COUNTIFS('Relevant - In CRM valid'!$T$2:$T$4699,$A504,'Relevant - In CRM valid'!$G$2:$G$4699,"UK",'Relevant - In CRM valid'!$M$2:$M$4699,"Research")+COUNTIFS('Relevant - In CRM unknown'!$T$2:$T$253,$A504,'Relevant - In CRM unknown'!$G$2:$G$253,"UK",'Relevant - In CRM unknown'!$M$2:$M$253,"Research")+COUNTIFS('Relevant - IN NOW CRM valid'!$T$2:$T$2328,$A504,'Relevant - IN NOW CRM valid'!$G$2:$G$2328,"UK",'Relevant - IN NOW CRM valid'!$M$2:$M$2328,"Research")+COUNTIFS('Relevant - IN NOW CRM unknown'!$T$2:$T$1227,$A504,'Relevant - IN NOW CRM unknown'!$G$2:$G$1227,"UK",'Relevant - IN NOW CRM unknown'!$M$2:$M$1227,"Research")+COUNTIFS('Relevant - Not CRM not valid'!$T$2:$T$416,$A504,'Relevant - Not CRM not valid'!$G$2:$G$416,"UK",'Relevant - Not CRM not valid'!$M$2:$M$416,"Research")+COUNTIFS('Relevant - In CRM not valid'!$T$2:$T$46,$A504,'Relevant - In CRM not valid'!$G$2:$G$46,"UK",'Relevant - In CRM not valid'!$M$2:$M$46,"Research")</f>
        <v>1</v>
      </c>
      <c r="G504" s="2">
        <f>COUNTIFS('Relevant - In CRM valid'!$T$2:$T$4699,$A504,'Relevant - In CRM valid'!$G$2:$G$4699,"UK",'Relevant - In CRM valid'!$M$2:$M$4699,"Research",'Relevant - In CRM valid'!$R$2:$R$4699,"Senior")+COUNTIFS('Relevant - In CRM unknown'!$T$2:$T$253,$A504,'Relevant - In CRM unknown'!$G$2:$G$253,"UK",'Relevant - In CRM unknown'!$M$2:$M$253,"Research",'Relevant - In CRM unknown'!$R$2:$R$253,"Senior")+COUNTIFS('Relevant - IN NOW CRM valid'!$T$2:$T$2328,$A504,'Relevant - IN NOW CRM valid'!$G$2:$G$2328,"UK",'Relevant - IN NOW CRM valid'!$M$2:$M$2328,"Research",'Relevant - IN NOW CRM valid'!$R$2:$R$2328,"Senior")+COUNTIFS('Relevant - IN NOW CRM unknown'!$T$2:$T$1227,$A504,'Relevant - IN NOW CRM unknown'!$G$2:$G$1227,"UK",'Relevant - IN NOW CRM unknown'!$M$2:$M$1227,"Research",'Relevant - IN NOW CRM unknown'!$R$2:$R$1227,"Senior")+COUNTIFS('Relevant - Not CRM not valid'!$T$2:$T$416,$A504,'Relevant - Not CRM not valid'!$G$2:$G$416,"UK",'Relevant - Not CRM not valid'!$M$2:$M$416,"Research",'Relevant - Not CRM not valid'!$R$2:$R$416,"Senior")+COUNTIFS('Relevant - In CRM not valid'!$T$2:$T$46,$A504,'Relevant - In CRM not valid'!$G$2:$G$46,"UK",'Relevant - In CRM not valid'!$M$2:$M$46,"Research",'Relevant - In CRM not valid'!$R$2:$R$46,"Senior")</f>
        <v>1</v>
      </c>
      <c r="H504" s="2">
        <f>COUNTIFS('Relevant - In CRM valid'!$T$2:$T$4699,$A504,'Relevant - In CRM valid'!$G$2:$G$4699,"UK",'Relevant - In CRM valid'!$M$2:$M$4699,"Research",'Relevant - In CRM valid'!$R$2:$R$4699,"Operational")+COUNTIFS('Relevant - In CRM unknown'!$T$2:$T$253,$A504,'Relevant - In CRM unknown'!$G$2:$G$253,"UK",'Relevant - In CRM unknown'!$M$2:$M$253,"Research",'Relevant - In CRM unknown'!$R$2:$R$253,"Operational")+COUNTIFS('Relevant - IN NOW CRM valid'!$T$2:$T$2328,$A504,'Relevant - IN NOW CRM valid'!$G$2:$G$2328,"UK",'Relevant - IN NOW CRM valid'!$M$2:$M$2328,"Research",'Relevant - IN NOW CRM valid'!$R$2:$R$2328,"Operational")+COUNTIFS('Relevant - IN NOW CRM unknown'!$T$2:$T$1227,$A504,'Relevant - IN NOW CRM unknown'!$G$2:$G$1227,"UK",'Relevant - IN NOW CRM unknown'!$M$2:$M$1227,"Research",'Relevant - IN NOW CRM unknown'!$R$2:$R$1227,"Operational")+COUNTIFS('Relevant - Not CRM not valid'!$T$2:$T$416,$A504,'Relevant - Not CRM not valid'!$G$2:$G$416,"UK",'Relevant - Not CRM not valid'!$M$2:$M$416,"Research",'Relevant - Not CRM not valid'!$R$2:$R$416,"Operational")+COUNTIFS('Relevant - In CRM not valid'!$T$2:$T$46,$A504,'Relevant - In CRM not valid'!$G$2:$G$46,"UK",'Relevant - In CRM not valid'!$M$2:$M$46,"Research",'Relevant - In CRM not valid'!$R$2:$R$46,"Operational")</f>
        <v>0</v>
      </c>
      <c r="I504" s="2">
        <f>COUNTIFS('Relevant - In CRM valid'!$T$2:$T$4699,$A504,'Relevant - In CRM valid'!$G$2:$G$4699,"UK",'Relevant - In CRM valid'!$M$2:$M$4699,"Research",'Relevant - In CRM valid'!$R$2:$R$4699,"Academic")+COUNTIFS('Relevant - In CRM unknown'!$T$2:$T$253,$A504,'Relevant - In CRM unknown'!$G$2:$G$253,"UK",'Relevant - In CRM unknown'!$M$2:$M$253,"Research",'Relevant - In CRM unknown'!$R$2:$R$253,"Academic")+COUNTIFS('Relevant - IN NOW CRM valid'!$T$2:$T$2328,$A504,'Relevant - IN NOW CRM valid'!$G$2:$G$2328,"UK",'Relevant - IN NOW CRM valid'!$M$2:$M$2328,"Research",'Relevant - IN NOW CRM valid'!$R$2:$R$2328,"Academic")+COUNTIFS('Relevant - IN NOW CRM unknown'!$T$2:$T$1227,$A504,'Relevant - IN NOW CRM unknown'!$G$2:$G$1227,"UK",'Relevant - IN NOW CRM unknown'!$M$2:$M$1227,"Research",'Relevant - IN NOW CRM unknown'!$R$2:$R$1227,"Academic")+COUNTIFS('Relevant - Not CRM not valid'!$T$2:$T$416,$A504,'Relevant - Not CRM not valid'!$G$2:$G$416,"UK",'Relevant - Not CRM not valid'!$M$2:$M$416,"Research",'Relevant - Not CRM not valid'!$R$2:$R$416,"Academic")+COUNTIFS('Relevant - In CRM not valid'!$T$2:$T$46,$A504,'Relevant - In CRM not valid'!$G$2:$G$46,"UK",'Relevant - In CRM not valid'!$M$2:$M$46,"Research",'Relevant - In CRM not valid'!$R$2:$R$46,"Academic")</f>
        <v>0</v>
      </c>
      <c r="J504" s="2">
        <f>COUNTIFS('Relevant - In CRM valid'!$T$2:$T$4699,$A504,'Relevant - In CRM valid'!$G$2:$G$4699,"UK",'Relevant - In CRM valid'!$M$2:$M$4699,"Finance")+COUNTIFS('Relevant - In CRM unknown'!$T$2:$T$253,$A504,'Relevant - In CRM unknown'!$G$2:$G$253,"UK",'Relevant - In CRM unknown'!$M$2:$M$253,"Finance")+COUNTIFS('Relevant - IN NOW CRM valid'!$T$2:$T$2328,$A504,'Relevant - IN NOW CRM valid'!$G$2:$G$2328,"UK",'Relevant - IN NOW CRM valid'!$M$2:$M$2328,"Finance")+COUNTIFS('Relevant - IN NOW CRM unknown'!$T$2:$T$1227,$A504,'Relevant - IN NOW CRM unknown'!$G$2:$G$1227,"UK",'Relevant - IN NOW CRM unknown'!$M$2:$M$1227,"Finance")+COUNTIFS('Relevant - Not CRM not valid'!$T$2:$T$416,$A504,'Relevant - Not CRM not valid'!$G$2:$G$416,"UK",'Relevant - Not CRM not valid'!$M$2:$M$416,"Finance")+COUNTIFS('Relevant - In CRM not valid'!$T$2:$T$46,$A504,'Relevant - In CRM not valid'!$G$2:$G$46,"UK",'Relevant - In CRM not valid'!$M$2:$M$46,"Finance")</f>
        <v>0</v>
      </c>
      <c r="K504" s="2">
        <f>COUNTIFS('Relevant - In CRM valid'!$T$2:$T$4699,$A504,'Relevant - In CRM valid'!$G$2:$G$4699,"UK",'Relevant - In CRM valid'!$M$2:$M$4699,"IT/Systems")+COUNTIFS('Relevant - In CRM unknown'!$T$2:$T$253,$A504,'Relevant - In CRM unknown'!$G$2:$G$253,"UK",'Relevant - In CRM unknown'!$M$2:$M$253,"IT/Systems")+COUNTIFS('Relevant - IN NOW CRM valid'!$T$2:$T$2328,$A504,'Relevant - IN NOW CRM valid'!$G$2:$G$2328,"UK",'Relevant - IN NOW CRM valid'!$M$2:$M$2328,"IT/Systems")+COUNTIFS('Relevant - IN NOW CRM unknown'!$T$2:$T$1227,$A504,'Relevant - IN NOW CRM unknown'!$G$2:$G$1227,"UK",'Relevant - IN NOW CRM unknown'!$M$2:$M$1227,"IT/Systems")+COUNTIFS('Relevant - Not CRM not valid'!$T$2:$T$416,$A504,'Relevant - Not CRM not valid'!$G$2:$G$416,"UK",'Relevant - Not CRM not valid'!$M$2:$M$416,"IT/Systems")+COUNTIFS('Relevant - In CRM not valid'!$T$2:$T$46,$A504,'Relevant - In CRM not valid'!$G$2:$G$46,"UK",'Relevant - In CRM not valid'!$M$2:$M$46,"IT/Systems")</f>
        <v>0</v>
      </c>
      <c r="L504" s="2">
        <f>COUNTIFS('Relevant - In CRM valid'!$T$2:$T$4699,$A504,'Relevant - In CRM valid'!$G$2:$G$4699,"UK",'Relevant - In CRM valid'!$M$2:$M$4699,"")+COUNTIFS('Relevant - In CRM unknown'!$T$2:$T$253,$A504,'Relevant - In CRM unknown'!$G$2:$G$253,"UK",'Relevant - In CRM unknown'!$M$2:$M$253,"")+COUNTIFS('Relevant - IN NOW CRM valid'!$T$2:$T$2328,$A504,'Relevant - IN NOW CRM valid'!$G$2:$G$2328,"UK",'Relevant - IN NOW CRM valid'!$M$2:$M$2328,"")+COUNTIFS('Relevant - IN NOW CRM unknown'!$T$2:$T$1227,$A504,'Relevant - IN NOW CRM unknown'!$G$2:$G$1227,"UK",'Relevant - IN NOW CRM unknown'!$M$2:$M$1227,"")+COUNTIFS('Relevant - Not CRM not valid'!$T$2:$T$416,$A504,'Relevant - Not CRM not valid'!$G$2:$G$416,"UK",'Relevant - Not CRM not valid'!$M$2:$M$416,"")+COUNTIFS('Relevant - In CRM not valid'!$T$2:$T$46,$A504,'Relevant - In CRM not valid'!$G$2:$G$46,"UK",'Relevant - In CRM not valid'!$M$2:$M$46,"")</f>
        <v>0</v>
      </c>
      <c r="M504" s="2">
        <f t="shared" si="14"/>
        <v>1</v>
      </c>
      <c r="N504" s="2">
        <f>COUNTIFS('Relevant - In CRM valid'!$T$2:$T$4699,$A504,'Relevant - In CRM valid'!$G$2:$G$4699,"UK",'Relevant - In CRM valid'!$Q$2:$Q$4699,"valid")+COUNTIFS('Relevant - In CRM unknown'!$T$2:$T$253,$A504,'Relevant - In CRM unknown'!$G$2:$G$253,"UK",'Relevant - In CRM unknown'!$Q$2:$Q$253,"valid")+COUNTIFS('Relevant - IN NOW CRM valid'!$T$2:$T$2328,$A504,'Relevant - IN NOW CRM valid'!$G$2:$G$2328,"UK",'Relevant - IN NOW CRM valid'!$Q$2:$Q$2328,"valid")+COUNTIFS('Relevant - IN NOW CRM unknown'!$T$2:$T$1227,$A504,'Relevant - IN NOW CRM unknown'!$G$2:$G$1227,"UK",'Relevant - IN NOW CRM unknown'!$Q$2:$Q$1227,"valid")+COUNTIFS('Relevant - Not CRM not valid'!$T$2:$T$416,$A504,'Relevant - Not CRM not valid'!$G$2:$G$416,"UK",'Relevant - Not CRM not valid'!$Q$2:$Q$416,"valid")+COUNTIFS('Relevant - In CRM not valid'!$T$2:$T$46,$A504,'Relevant - In CRM not valid'!$G$2:$G$46,"UK",'Relevant - In CRM not valid'!$Q$2:$Q$46,"valid")</f>
        <v>1</v>
      </c>
      <c r="O504" s="2" t="str">
        <f t="shared" si="15"/>
        <v>Finance  IT/Systems</v>
      </c>
    </row>
    <row r="505" spans="1:15" ht="15" customHeight="1">
      <c r="A505" s="2" t="s">
        <v>1117</v>
      </c>
      <c r="B505" s="2" t="s">
        <v>1118</v>
      </c>
      <c r="C505" s="2" t="s">
        <v>383</v>
      </c>
      <c r="D505" s="2" t="str">
        <f>IFERROR(INDEX('UK Target Institutions'!$D$2:$D$727,MATCH($A505,'UK Target Institutions'!$A$2:$A$727,0)),"")</f>
        <v>No</v>
      </c>
      <c r="E505" s="2">
        <f>COUNTIFS('Relevant - In CRM valid'!$T$2:$T$4699,$A505,'Relevant - In CRM valid'!$G$2:$G$4699,"UK")+COUNTIFS('Relevant - In CRM unknown'!$T$2:$T$253,$A505,'Relevant - In CRM unknown'!$G$2:$G$253,"UK")+COUNTIFS('Relevant - IN NOW CRM valid'!$T$2:$T$2328,$A505,'Relevant - IN NOW CRM valid'!$G$2:$G$2328,"UK")+COUNTIFS('Relevant - IN NOW CRM unknown'!$T$2:$T$1227,$A505,'Relevant - IN NOW CRM unknown'!$G$2:$G$1227,"UK")+COUNTIFS('Relevant - Not CRM not valid'!$T$2:$T$416,$A505,'Relevant - Not CRM not valid'!$G$2:$G$416,"UK")+COUNTIFS('Relevant - In CRM not valid'!$T$2:$T$46,$A505,'Relevant - In CRM not valid'!$G$2:$G$46,"UK")</f>
        <v>1</v>
      </c>
      <c r="F505" s="2">
        <f>COUNTIFS('Relevant - In CRM valid'!$T$2:$T$4699,$A505,'Relevant - In CRM valid'!$G$2:$G$4699,"UK",'Relevant - In CRM valid'!$M$2:$M$4699,"Research")+COUNTIFS('Relevant - In CRM unknown'!$T$2:$T$253,$A505,'Relevant - In CRM unknown'!$G$2:$G$253,"UK",'Relevant - In CRM unknown'!$M$2:$M$253,"Research")+COUNTIFS('Relevant - IN NOW CRM valid'!$T$2:$T$2328,$A505,'Relevant - IN NOW CRM valid'!$G$2:$G$2328,"UK",'Relevant - IN NOW CRM valid'!$M$2:$M$2328,"Research")+COUNTIFS('Relevant - IN NOW CRM unknown'!$T$2:$T$1227,$A505,'Relevant - IN NOW CRM unknown'!$G$2:$G$1227,"UK",'Relevant - IN NOW CRM unknown'!$M$2:$M$1227,"Research")+COUNTIFS('Relevant - Not CRM not valid'!$T$2:$T$416,$A505,'Relevant - Not CRM not valid'!$G$2:$G$416,"UK",'Relevant - Not CRM not valid'!$M$2:$M$416,"Research")+COUNTIFS('Relevant - In CRM not valid'!$T$2:$T$46,$A505,'Relevant - In CRM not valid'!$G$2:$G$46,"UK",'Relevant - In CRM not valid'!$M$2:$M$46,"Research")</f>
        <v>1</v>
      </c>
      <c r="G505" s="2">
        <f>COUNTIFS('Relevant - In CRM valid'!$T$2:$T$4699,$A505,'Relevant - In CRM valid'!$G$2:$G$4699,"UK",'Relevant - In CRM valid'!$M$2:$M$4699,"Research",'Relevant - In CRM valid'!$R$2:$R$4699,"Senior")+COUNTIFS('Relevant - In CRM unknown'!$T$2:$T$253,$A505,'Relevant - In CRM unknown'!$G$2:$G$253,"UK",'Relevant - In CRM unknown'!$M$2:$M$253,"Research",'Relevant - In CRM unknown'!$R$2:$R$253,"Senior")+COUNTIFS('Relevant - IN NOW CRM valid'!$T$2:$T$2328,$A505,'Relevant - IN NOW CRM valid'!$G$2:$G$2328,"UK",'Relevant - IN NOW CRM valid'!$M$2:$M$2328,"Research",'Relevant - IN NOW CRM valid'!$R$2:$R$2328,"Senior")+COUNTIFS('Relevant - IN NOW CRM unknown'!$T$2:$T$1227,$A505,'Relevant - IN NOW CRM unknown'!$G$2:$G$1227,"UK",'Relevant - IN NOW CRM unknown'!$M$2:$M$1227,"Research",'Relevant - IN NOW CRM unknown'!$R$2:$R$1227,"Senior")+COUNTIFS('Relevant - Not CRM not valid'!$T$2:$T$416,$A505,'Relevant - Not CRM not valid'!$G$2:$G$416,"UK",'Relevant - Not CRM not valid'!$M$2:$M$416,"Research",'Relevant - Not CRM not valid'!$R$2:$R$416,"Senior")+COUNTIFS('Relevant - In CRM not valid'!$T$2:$T$46,$A505,'Relevant - In CRM not valid'!$G$2:$G$46,"UK",'Relevant - In CRM not valid'!$M$2:$M$46,"Research",'Relevant - In CRM not valid'!$R$2:$R$46,"Senior")</f>
        <v>1</v>
      </c>
      <c r="H505" s="2">
        <f>COUNTIFS('Relevant - In CRM valid'!$T$2:$T$4699,$A505,'Relevant - In CRM valid'!$G$2:$G$4699,"UK",'Relevant - In CRM valid'!$M$2:$M$4699,"Research",'Relevant - In CRM valid'!$R$2:$R$4699,"Operational")+COUNTIFS('Relevant - In CRM unknown'!$T$2:$T$253,$A505,'Relevant - In CRM unknown'!$G$2:$G$253,"UK",'Relevant - In CRM unknown'!$M$2:$M$253,"Research",'Relevant - In CRM unknown'!$R$2:$R$253,"Operational")+COUNTIFS('Relevant - IN NOW CRM valid'!$T$2:$T$2328,$A505,'Relevant - IN NOW CRM valid'!$G$2:$G$2328,"UK",'Relevant - IN NOW CRM valid'!$M$2:$M$2328,"Research",'Relevant - IN NOW CRM valid'!$R$2:$R$2328,"Operational")+COUNTIFS('Relevant - IN NOW CRM unknown'!$T$2:$T$1227,$A505,'Relevant - IN NOW CRM unknown'!$G$2:$G$1227,"UK",'Relevant - IN NOW CRM unknown'!$M$2:$M$1227,"Research",'Relevant - IN NOW CRM unknown'!$R$2:$R$1227,"Operational")+COUNTIFS('Relevant - Not CRM not valid'!$T$2:$T$416,$A505,'Relevant - Not CRM not valid'!$G$2:$G$416,"UK",'Relevant - Not CRM not valid'!$M$2:$M$416,"Research",'Relevant - Not CRM not valid'!$R$2:$R$416,"Operational")+COUNTIFS('Relevant - In CRM not valid'!$T$2:$T$46,$A505,'Relevant - In CRM not valid'!$G$2:$G$46,"UK",'Relevant - In CRM not valid'!$M$2:$M$46,"Research",'Relevant - In CRM not valid'!$R$2:$R$46,"Operational")</f>
        <v>0</v>
      </c>
      <c r="I505" s="2">
        <f>COUNTIFS('Relevant - In CRM valid'!$T$2:$T$4699,$A505,'Relevant - In CRM valid'!$G$2:$G$4699,"UK",'Relevant - In CRM valid'!$M$2:$M$4699,"Research",'Relevant - In CRM valid'!$R$2:$R$4699,"Academic")+COUNTIFS('Relevant - In CRM unknown'!$T$2:$T$253,$A505,'Relevant - In CRM unknown'!$G$2:$G$253,"UK",'Relevant - In CRM unknown'!$M$2:$M$253,"Research",'Relevant - In CRM unknown'!$R$2:$R$253,"Academic")+COUNTIFS('Relevant - IN NOW CRM valid'!$T$2:$T$2328,$A505,'Relevant - IN NOW CRM valid'!$G$2:$G$2328,"UK",'Relevant - IN NOW CRM valid'!$M$2:$M$2328,"Research",'Relevant - IN NOW CRM valid'!$R$2:$R$2328,"Academic")+COUNTIFS('Relevant - IN NOW CRM unknown'!$T$2:$T$1227,$A505,'Relevant - IN NOW CRM unknown'!$G$2:$G$1227,"UK",'Relevant - IN NOW CRM unknown'!$M$2:$M$1227,"Research",'Relevant - IN NOW CRM unknown'!$R$2:$R$1227,"Academic")+COUNTIFS('Relevant - Not CRM not valid'!$T$2:$T$416,$A505,'Relevant - Not CRM not valid'!$G$2:$G$416,"UK",'Relevant - Not CRM not valid'!$M$2:$M$416,"Research",'Relevant - Not CRM not valid'!$R$2:$R$416,"Academic")+COUNTIFS('Relevant - In CRM not valid'!$T$2:$T$46,$A505,'Relevant - In CRM not valid'!$G$2:$G$46,"UK",'Relevant - In CRM not valid'!$M$2:$M$46,"Research",'Relevant - In CRM not valid'!$R$2:$R$46,"Academic")</f>
        <v>0</v>
      </c>
      <c r="J505" s="2">
        <f>COUNTIFS('Relevant - In CRM valid'!$T$2:$T$4699,$A505,'Relevant - In CRM valid'!$G$2:$G$4699,"UK",'Relevant - In CRM valid'!$M$2:$M$4699,"Finance")+COUNTIFS('Relevant - In CRM unknown'!$T$2:$T$253,$A505,'Relevant - In CRM unknown'!$G$2:$G$253,"UK",'Relevant - In CRM unknown'!$M$2:$M$253,"Finance")+COUNTIFS('Relevant - IN NOW CRM valid'!$T$2:$T$2328,$A505,'Relevant - IN NOW CRM valid'!$G$2:$G$2328,"UK",'Relevant - IN NOW CRM valid'!$M$2:$M$2328,"Finance")+COUNTIFS('Relevant - IN NOW CRM unknown'!$T$2:$T$1227,$A505,'Relevant - IN NOW CRM unknown'!$G$2:$G$1227,"UK",'Relevant - IN NOW CRM unknown'!$M$2:$M$1227,"Finance")+COUNTIFS('Relevant - Not CRM not valid'!$T$2:$T$416,$A505,'Relevant - Not CRM not valid'!$G$2:$G$416,"UK",'Relevant - Not CRM not valid'!$M$2:$M$416,"Finance")+COUNTIFS('Relevant - In CRM not valid'!$T$2:$T$46,$A505,'Relevant - In CRM not valid'!$G$2:$G$46,"UK",'Relevant - In CRM not valid'!$M$2:$M$46,"Finance")</f>
        <v>0</v>
      </c>
      <c r="K505" s="2">
        <f>COUNTIFS('Relevant - In CRM valid'!$T$2:$T$4699,$A505,'Relevant - In CRM valid'!$G$2:$G$4699,"UK",'Relevant - In CRM valid'!$M$2:$M$4699,"IT/Systems")+COUNTIFS('Relevant - In CRM unknown'!$T$2:$T$253,$A505,'Relevant - In CRM unknown'!$G$2:$G$253,"UK",'Relevant - In CRM unknown'!$M$2:$M$253,"IT/Systems")+COUNTIFS('Relevant - IN NOW CRM valid'!$T$2:$T$2328,$A505,'Relevant - IN NOW CRM valid'!$G$2:$G$2328,"UK",'Relevant - IN NOW CRM valid'!$M$2:$M$2328,"IT/Systems")+COUNTIFS('Relevant - IN NOW CRM unknown'!$T$2:$T$1227,$A505,'Relevant - IN NOW CRM unknown'!$G$2:$G$1227,"UK",'Relevant - IN NOW CRM unknown'!$M$2:$M$1227,"IT/Systems")+COUNTIFS('Relevant - Not CRM not valid'!$T$2:$T$416,$A505,'Relevant - Not CRM not valid'!$G$2:$G$416,"UK",'Relevant - Not CRM not valid'!$M$2:$M$416,"IT/Systems")+COUNTIFS('Relevant - In CRM not valid'!$T$2:$T$46,$A505,'Relevant - In CRM not valid'!$G$2:$G$46,"UK",'Relevant - In CRM not valid'!$M$2:$M$46,"IT/Systems")</f>
        <v>0</v>
      </c>
      <c r="L505" s="2">
        <f>COUNTIFS('Relevant - In CRM valid'!$T$2:$T$4699,$A505,'Relevant - In CRM valid'!$G$2:$G$4699,"UK",'Relevant - In CRM valid'!$M$2:$M$4699,"")+COUNTIFS('Relevant - In CRM unknown'!$T$2:$T$253,$A505,'Relevant - In CRM unknown'!$G$2:$G$253,"UK",'Relevant - In CRM unknown'!$M$2:$M$253,"")+COUNTIFS('Relevant - IN NOW CRM valid'!$T$2:$T$2328,$A505,'Relevant - IN NOW CRM valid'!$G$2:$G$2328,"UK",'Relevant - IN NOW CRM valid'!$M$2:$M$2328,"")+COUNTIFS('Relevant - IN NOW CRM unknown'!$T$2:$T$1227,$A505,'Relevant - IN NOW CRM unknown'!$G$2:$G$1227,"UK",'Relevant - IN NOW CRM unknown'!$M$2:$M$1227,"")+COUNTIFS('Relevant - Not CRM not valid'!$T$2:$T$416,$A505,'Relevant - Not CRM not valid'!$G$2:$G$416,"UK",'Relevant - Not CRM not valid'!$M$2:$M$416,"")+COUNTIFS('Relevant - In CRM not valid'!$T$2:$T$46,$A505,'Relevant - In CRM not valid'!$G$2:$G$46,"UK",'Relevant - In CRM not valid'!$M$2:$M$46,"")</f>
        <v>0</v>
      </c>
      <c r="M505" s="2">
        <f t="shared" si="14"/>
        <v>1</v>
      </c>
      <c r="N505" s="2">
        <f>COUNTIFS('Relevant - In CRM valid'!$T$2:$T$4699,$A505,'Relevant - In CRM valid'!$G$2:$G$4699,"UK",'Relevant - In CRM valid'!$Q$2:$Q$4699,"valid")+COUNTIFS('Relevant - In CRM unknown'!$T$2:$T$253,$A505,'Relevant - In CRM unknown'!$G$2:$G$253,"UK",'Relevant - In CRM unknown'!$Q$2:$Q$253,"valid")+COUNTIFS('Relevant - IN NOW CRM valid'!$T$2:$T$2328,$A505,'Relevant - IN NOW CRM valid'!$G$2:$G$2328,"UK",'Relevant - IN NOW CRM valid'!$Q$2:$Q$2328,"valid")+COUNTIFS('Relevant - IN NOW CRM unknown'!$T$2:$T$1227,$A505,'Relevant - IN NOW CRM unknown'!$G$2:$G$1227,"UK",'Relevant - IN NOW CRM unknown'!$Q$2:$Q$1227,"valid")+COUNTIFS('Relevant - Not CRM not valid'!$T$2:$T$416,$A505,'Relevant - Not CRM not valid'!$G$2:$G$416,"UK",'Relevant - Not CRM not valid'!$Q$2:$Q$416,"valid")+COUNTIFS('Relevant - In CRM not valid'!$T$2:$T$46,$A505,'Relevant - In CRM not valid'!$G$2:$G$46,"UK",'Relevant - In CRM not valid'!$Q$2:$Q$46,"valid")</f>
        <v>1</v>
      </c>
      <c r="O505" s="2" t="str">
        <f t="shared" si="15"/>
        <v>Finance  IT/Systems</v>
      </c>
    </row>
    <row r="506" spans="1:15" ht="15" customHeight="1">
      <c r="A506" s="2" t="s">
        <v>1119</v>
      </c>
      <c r="B506" s="2" t="s">
        <v>1120</v>
      </c>
      <c r="C506" s="2" t="s">
        <v>1570</v>
      </c>
      <c r="D506" s="2" t="str">
        <f>IFERROR(INDEX('UK Target Institutions'!$D$2:$D$727,MATCH($A506,'UK Target Institutions'!$A$2:$A$727,0)),"")</f>
        <v>No</v>
      </c>
      <c r="E506" s="2">
        <f>COUNTIFS('Relevant - In CRM valid'!$T$2:$T$4699,$A506,'Relevant - In CRM valid'!$G$2:$G$4699,"UK")+COUNTIFS('Relevant - In CRM unknown'!$T$2:$T$253,$A506,'Relevant - In CRM unknown'!$G$2:$G$253,"UK")+COUNTIFS('Relevant - IN NOW CRM valid'!$T$2:$T$2328,$A506,'Relevant - IN NOW CRM valid'!$G$2:$G$2328,"UK")+COUNTIFS('Relevant - IN NOW CRM unknown'!$T$2:$T$1227,$A506,'Relevant - IN NOW CRM unknown'!$G$2:$G$1227,"UK")+COUNTIFS('Relevant - Not CRM not valid'!$T$2:$T$416,$A506,'Relevant - Not CRM not valid'!$G$2:$G$416,"UK")+COUNTIFS('Relevant - In CRM not valid'!$T$2:$T$46,$A506,'Relevant - In CRM not valid'!$G$2:$G$46,"UK")</f>
        <v>1</v>
      </c>
      <c r="F506" s="2">
        <f>COUNTIFS('Relevant - In CRM valid'!$T$2:$T$4699,$A506,'Relevant - In CRM valid'!$G$2:$G$4699,"UK",'Relevant - In CRM valid'!$M$2:$M$4699,"Research")+COUNTIFS('Relevant - In CRM unknown'!$T$2:$T$253,$A506,'Relevant - In CRM unknown'!$G$2:$G$253,"UK",'Relevant - In CRM unknown'!$M$2:$M$253,"Research")+COUNTIFS('Relevant - IN NOW CRM valid'!$T$2:$T$2328,$A506,'Relevant - IN NOW CRM valid'!$G$2:$G$2328,"UK",'Relevant - IN NOW CRM valid'!$M$2:$M$2328,"Research")+COUNTIFS('Relevant - IN NOW CRM unknown'!$T$2:$T$1227,$A506,'Relevant - IN NOW CRM unknown'!$G$2:$G$1227,"UK",'Relevant - IN NOW CRM unknown'!$M$2:$M$1227,"Research")+COUNTIFS('Relevant - Not CRM not valid'!$T$2:$T$416,$A506,'Relevant - Not CRM not valid'!$G$2:$G$416,"UK",'Relevant - Not CRM not valid'!$M$2:$M$416,"Research")+COUNTIFS('Relevant - In CRM not valid'!$T$2:$T$46,$A506,'Relevant - In CRM not valid'!$G$2:$G$46,"UK",'Relevant - In CRM not valid'!$M$2:$M$46,"Research")</f>
        <v>1</v>
      </c>
      <c r="G506" s="2">
        <f>COUNTIFS('Relevant - In CRM valid'!$T$2:$T$4699,$A506,'Relevant - In CRM valid'!$G$2:$G$4699,"UK",'Relevant - In CRM valid'!$M$2:$M$4699,"Research",'Relevant - In CRM valid'!$R$2:$R$4699,"Senior")+COUNTIFS('Relevant - In CRM unknown'!$T$2:$T$253,$A506,'Relevant - In CRM unknown'!$G$2:$G$253,"UK",'Relevant - In CRM unknown'!$M$2:$M$253,"Research",'Relevant - In CRM unknown'!$R$2:$R$253,"Senior")+COUNTIFS('Relevant - IN NOW CRM valid'!$T$2:$T$2328,$A506,'Relevant - IN NOW CRM valid'!$G$2:$G$2328,"UK",'Relevant - IN NOW CRM valid'!$M$2:$M$2328,"Research",'Relevant - IN NOW CRM valid'!$R$2:$R$2328,"Senior")+COUNTIFS('Relevant - IN NOW CRM unknown'!$T$2:$T$1227,$A506,'Relevant - IN NOW CRM unknown'!$G$2:$G$1227,"UK",'Relevant - IN NOW CRM unknown'!$M$2:$M$1227,"Research",'Relevant - IN NOW CRM unknown'!$R$2:$R$1227,"Senior")+COUNTIFS('Relevant - Not CRM not valid'!$T$2:$T$416,$A506,'Relevant - Not CRM not valid'!$G$2:$G$416,"UK",'Relevant - Not CRM not valid'!$M$2:$M$416,"Research",'Relevant - Not CRM not valid'!$R$2:$R$416,"Senior")+COUNTIFS('Relevant - In CRM not valid'!$T$2:$T$46,$A506,'Relevant - In CRM not valid'!$G$2:$G$46,"UK",'Relevant - In CRM not valid'!$M$2:$M$46,"Research",'Relevant - In CRM not valid'!$R$2:$R$46,"Senior")</f>
        <v>1</v>
      </c>
      <c r="H506" s="2">
        <f>COUNTIFS('Relevant - In CRM valid'!$T$2:$T$4699,$A506,'Relevant - In CRM valid'!$G$2:$G$4699,"UK",'Relevant - In CRM valid'!$M$2:$M$4699,"Research",'Relevant - In CRM valid'!$R$2:$R$4699,"Operational")+COUNTIFS('Relevant - In CRM unknown'!$T$2:$T$253,$A506,'Relevant - In CRM unknown'!$G$2:$G$253,"UK",'Relevant - In CRM unknown'!$M$2:$M$253,"Research",'Relevant - In CRM unknown'!$R$2:$R$253,"Operational")+COUNTIFS('Relevant - IN NOW CRM valid'!$T$2:$T$2328,$A506,'Relevant - IN NOW CRM valid'!$G$2:$G$2328,"UK",'Relevant - IN NOW CRM valid'!$M$2:$M$2328,"Research",'Relevant - IN NOW CRM valid'!$R$2:$R$2328,"Operational")+COUNTIFS('Relevant - IN NOW CRM unknown'!$T$2:$T$1227,$A506,'Relevant - IN NOW CRM unknown'!$G$2:$G$1227,"UK",'Relevant - IN NOW CRM unknown'!$M$2:$M$1227,"Research",'Relevant - IN NOW CRM unknown'!$R$2:$R$1227,"Operational")+COUNTIFS('Relevant - Not CRM not valid'!$T$2:$T$416,$A506,'Relevant - Not CRM not valid'!$G$2:$G$416,"UK",'Relevant - Not CRM not valid'!$M$2:$M$416,"Research",'Relevant - Not CRM not valid'!$R$2:$R$416,"Operational")+COUNTIFS('Relevant - In CRM not valid'!$T$2:$T$46,$A506,'Relevant - In CRM not valid'!$G$2:$G$46,"UK",'Relevant - In CRM not valid'!$M$2:$M$46,"Research",'Relevant - In CRM not valid'!$R$2:$R$46,"Operational")</f>
        <v>0</v>
      </c>
      <c r="I506" s="2">
        <f>COUNTIFS('Relevant - In CRM valid'!$T$2:$T$4699,$A506,'Relevant - In CRM valid'!$G$2:$G$4699,"UK",'Relevant - In CRM valid'!$M$2:$M$4699,"Research",'Relevant - In CRM valid'!$R$2:$R$4699,"Academic")+COUNTIFS('Relevant - In CRM unknown'!$T$2:$T$253,$A506,'Relevant - In CRM unknown'!$G$2:$G$253,"UK",'Relevant - In CRM unknown'!$M$2:$M$253,"Research",'Relevant - In CRM unknown'!$R$2:$R$253,"Academic")+COUNTIFS('Relevant - IN NOW CRM valid'!$T$2:$T$2328,$A506,'Relevant - IN NOW CRM valid'!$G$2:$G$2328,"UK",'Relevant - IN NOW CRM valid'!$M$2:$M$2328,"Research",'Relevant - IN NOW CRM valid'!$R$2:$R$2328,"Academic")+COUNTIFS('Relevant - IN NOW CRM unknown'!$T$2:$T$1227,$A506,'Relevant - IN NOW CRM unknown'!$G$2:$G$1227,"UK",'Relevant - IN NOW CRM unknown'!$M$2:$M$1227,"Research",'Relevant - IN NOW CRM unknown'!$R$2:$R$1227,"Academic")+COUNTIFS('Relevant - Not CRM not valid'!$T$2:$T$416,$A506,'Relevant - Not CRM not valid'!$G$2:$G$416,"UK",'Relevant - Not CRM not valid'!$M$2:$M$416,"Research",'Relevant - Not CRM not valid'!$R$2:$R$416,"Academic")+COUNTIFS('Relevant - In CRM not valid'!$T$2:$T$46,$A506,'Relevant - In CRM not valid'!$G$2:$G$46,"UK",'Relevant - In CRM not valid'!$M$2:$M$46,"Research",'Relevant - In CRM not valid'!$R$2:$R$46,"Academic")</f>
        <v>0</v>
      </c>
      <c r="J506" s="2">
        <f>COUNTIFS('Relevant - In CRM valid'!$T$2:$T$4699,$A506,'Relevant - In CRM valid'!$G$2:$G$4699,"UK",'Relevant - In CRM valid'!$M$2:$M$4699,"Finance")+COUNTIFS('Relevant - In CRM unknown'!$T$2:$T$253,$A506,'Relevant - In CRM unknown'!$G$2:$G$253,"UK",'Relevant - In CRM unknown'!$M$2:$M$253,"Finance")+COUNTIFS('Relevant - IN NOW CRM valid'!$T$2:$T$2328,$A506,'Relevant - IN NOW CRM valid'!$G$2:$G$2328,"UK",'Relevant - IN NOW CRM valid'!$M$2:$M$2328,"Finance")+COUNTIFS('Relevant - IN NOW CRM unknown'!$T$2:$T$1227,$A506,'Relevant - IN NOW CRM unknown'!$G$2:$G$1227,"UK",'Relevant - IN NOW CRM unknown'!$M$2:$M$1227,"Finance")+COUNTIFS('Relevant - Not CRM not valid'!$T$2:$T$416,$A506,'Relevant - Not CRM not valid'!$G$2:$G$416,"UK",'Relevant - Not CRM not valid'!$M$2:$M$416,"Finance")+COUNTIFS('Relevant - In CRM not valid'!$T$2:$T$46,$A506,'Relevant - In CRM not valid'!$G$2:$G$46,"UK",'Relevant - In CRM not valid'!$M$2:$M$46,"Finance")</f>
        <v>0</v>
      </c>
      <c r="K506" s="2">
        <f>COUNTIFS('Relevant - In CRM valid'!$T$2:$T$4699,$A506,'Relevant - In CRM valid'!$G$2:$G$4699,"UK",'Relevant - In CRM valid'!$M$2:$M$4699,"IT/Systems")+COUNTIFS('Relevant - In CRM unknown'!$T$2:$T$253,$A506,'Relevant - In CRM unknown'!$G$2:$G$253,"UK",'Relevant - In CRM unknown'!$M$2:$M$253,"IT/Systems")+COUNTIFS('Relevant - IN NOW CRM valid'!$T$2:$T$2328,$A506,'Relevant - IN NOW CRM valid'!$G$2:$G$2328,"UK",'Relevant - IN NOW CRM valid'!$M$2:$M$2328,"IT/Systems")+COUNTIFS('Relevant - IN NOW CRM unknown'!$T$2:$T$1227,$A506,'Relevant - IN NOW CRM unknown'!$G$2:$G$1227,"UK",'Relevant - IN NOW CRM unknown'!$M$2:$M$1227,"IT/Systems")+COUNTIFS('Relevant - Not CRM not valid'!$T$2:$T$416,$A506,'Relevant - Not CRM not valid'!$G$2:$G$416,"UK",'Relevant - Not CRM not valid'!$M$2:$M$416,"IT/Systems")+COUNTIFS('Relevant - In CRM not valid'!$T$2:$T$46,$A506,'Relevant - In CRM not valid'!$G$2:$G$46,"UK",'Relevant - In CRM not valid'!$M$2:$M$46,"IT/Systems")</f>
        <v>0</v>
      </c>
      <c r="L506" s="2">
        <f>COUNTIFS('Relevant - In CRM valid'!$T$2:$T$4699,$A506,'Relevant - In CRM valid'!$G$2:$G$4699,"UK",'Relevant - In CRM valid'!$M$2:$M$4699,"")+COUNTIFS('Relevant - In CRM unknown'!$T$2:$T$253,$A506,'Relevant - In CRM unknown'!$G$2:$G$253,"UK",'Relevant - In CRM unknown'!$M$2:$M$253,"")+COUNTIFS('Relevant - IN NOW CRM valid'!$T$2:$T$2328,$A506,'Relevant - IN NOW CRM valid'!$G$2:$G$2328,"UK",'Relevant - IN NOW CRM valid'!$M$2:$M$2328,"")+COUNTIFS('Relevant - IN NOW CRM unknown'!$T$2:$T$1227,$A506,'Relevant - IN NOW CRM unknown'!$G$2:$G$1227,"UK",'Relevant - IN NOW CRM unknown'!$M$2:$M$1227,"")+COUNTIFS('Relevant - Not CRM not valid'!$T$2:$T$416,$A506,'Relevant - Not CRM not valid'!$G$2:$G$416,"UK",'Relevant - Not CRM not valid'!$M$2:$M$416,"")+COUNTIFS('Relevant - In CRM not valid'!$T$2:$T$46,$A506,'Relevant - In CRM not valid'!$G$2:$G$46,"UK",'Relevant - In CRM not valid'!$M$2:$M$46,"")</f>
        <v>0</v>
      </c>
      <c r="M506" s="2">
        <f t="shared" si="14"/>
        <v>1</v>
      </c>
      <c r="N506" s="2">
        <f>COUNTIFS('Relevant - In CRM valid'!$T$2:$T$4699,$A506,'Relevant - In CRM valid'!$G$2:$G$4699,"UK",'Relevant - In CRM valid'!$Q$2:$Q$4699,"valid")+COUNTIFS('Relevant - In CRM unknown'!$T$2:$T$253,$A506,'Relevant - In CRM unknown'!$G$2:$G$253,"UK",'Relevant - In CRM unknown'!$Q$2:$Q$253,"valid")+COUNTIFS('Relevant - IN NOW CRM valid'!$T$2:$T$2328,$A506,'Relevant - IN NOW CRM valid'!$G$2:$G$2328,"UK",'Relevant - IN NOW CRM valid'!$Q$2:$Q$2328,"valid")+COUNTIFS('Relevant - IN NOW CRM unknown'!$T$2:$T$1227,$A506,'Relevant - IN NOW CRM unknown'!$G$2:$G$1227,"UK",'Relevant - IN NOW CRM unknown'!$Q$2:$Q$1227,"valid")+COUNTIFS('Relevant - Not CRM not valid'!$T$2:$T$416,$A506,'Relevant - Not CRM not valid'!$G$2:$G$416,"UK",'Relevant - Not CRM not valid'!$Q$2:$Q$416,"valid")+COUNTIFS('Relevant - In CRM not valid'!$T$2:$T$46,$A506,'Relevant - In CRM not valid'!$G$2:$G$46,"UK",'Relevant - In CRM not valid'!$Q$2:$Q$46,"valid")</f>
        <v>0</v>
      </c>
      <c r="O506" s="2" t="str">
        <f t="shared" si="15"/>
        <v>Finance  IT/Systems</v>
      </c>
    </row>
    <row r="507" spans="1:15" ht="15" customHeight="1">
      <c r="A507" s="2" t="s">
        <v>1121</v>
      </c>
      <c r="B507" s="2" t="s">
        <v>1122</v>
      </c>
      <c r="C507" s="2" t="s">
        <v>1570</v>
      </c>
      <c r="D507" s="2" t="str">
        <f>IFERROR(INDEX('UK Target Institutions'!$D$2:$D$727,MATCH($A507,'UK Target Institutions'!$A$2:$A$727,0)),"")</f>
        <v>No</v>
      </c>
      <c r="E507" s="2">
        <f>COUNTIFS('Relevant - In CRM valid'!$T$2:$T$4699,$A507,'Relevant - In CRM valid'!$G$2:$G$4699,"UK")+COUNTIFS('Relevant - In CRM unknown'!$T$2:$T$253,$A507,'Relevant - In CRM unknown'!$G$2:$G$253,"UK")+COUNTIFS('Relevant - IN NOW CRM valid'!$T$2:$T$2328,$A507,'Relevant - IN NOW CRM valid'!$G$2:$G$2328,"UK")+COUNTIFS('Relevant - IN NOW CRM unknown'!$T$2:$T$1227,$A507,'Relevant - IN NOW CRM unknown'!$G$2:$G$1227,"UK")+COUNTIFS('Relevant - Not CRM not valid'!$T$2:$T$416,$A507,'Relevant - Not CRM not valid'!$G$2:$G$416,"UK")+COUNTIFS('Relevant - In CRM not valid'!$T$2:$T$46,$A507,'Relevant - In CRM not valid'!$G$2:$G$46,"UK")</f>
        <v>1</v>
      </c>
      <c r="F507" s="2">
        <f>COUNTIFS('Relevant - In CRM valid'!$T$2:$T$4699,$A507,'Relevant - In CRM valid'!$G$2:$G$4699,"UK",'Relevant - In CRM valid'!$M$2:$M$4699,"Research")+COUNTIFS('Relevant - In CRM unknown'!$T$2:$T$253,$A507,'Relevant - In CRM unknown'!$G$2:$G$253,"UK",'Relevant - In CRM unknown'!$M$2:$M$253,"Research")+COUNTIFS('Relevant - IN NOW CRM valid'!$T$2:$T$2328,$A507,'Relevant - IN NOW CRM valid'!$G$2:$G$2328,"UK",'Relevant - IN NOW CRM valid'!$M$2:$M$2328,"Research")+COUNTIFS('Relevant - IN NOW CRM unknown'!$T$2:$T$1227,$A507,'Relevant - IN NOW CRM unknown'!$G$2:$G$1227,"UK",'Relevant - IN NOW CRM unknown'!$M$2:$M$1227,"Research")+COUNTIFS('Relevant - Not CRM not valid'!$T$2:$T$416,$A507,'Relevant - Not CRM not valid'!$G$2:$G$416,"UK",'Relevant - Not CRM not valid'!$M$2:$M$416,"Research")+COUNTIFS('Relevant - In CRM not valid'!$T$2:$T$46,$A507,'Relevant - In CRM not valid'!$G$2:$G$46,"UK",'Relevant - In CRM not valid'!$M$2:$M$46,"Research")</f>
        <v>1</v>
      </c>
      <c r="G507" s="2">
        <f>COUNTIFS('Relevant - In CRM valid'!$T$2:$T$4699,$A507,'Relevant - In CRM valid'!$G$2:$G$4699,"UK",'Relevant - In CRM valid'!$M$2:$M$4699,"Research",'Relevant - In CRM valid'!$R$2:$R$4699,"Senior")+COUNTIFS('Relevant - In CRM unknown'!$T$2:$T$253,$A507,'Relevant - In CRM unknown'!$G$2:$G$253,"UK",'Relevant - In CRM unknown'!$M$2:$M$253,"Research",'Relevant - In CRM unknown'!$R$2:$R$253,"Senior")+COUNTIFS('Relevant - IN NOW CRM valid'!$T$2:$T$2328,$A507,'Relevant - IN NOW CRM valid'!$G$2:$G$2328,"UK",'Relevant - IN NOW CRM valid'!$M$2:$M$2328,"Research",'Relevant - IN NOW CRM valid'!$R$2:$R$2328,"Senior")+COUNTIFS('Relevant - IN NOW CRM unknown'!$T$2:$T$1227,$A507,'Relevant - IN NOW CRM unknown'!$G$2:$G$1227,"UK",'Relevant - IN NOW CRM unknown'!$M$2:$M$1227,"Research",'Relevant - IN NOW CRM unknown'!$R$2:$R$1227,"Senior")+COUNTIFS('Relevant - Not CRM not valid'!$T$2:$T$416,$A507,'Relevant - Not CRM not valid'!$G$2:$G$416,"UK",'Relevant - Not CRM not valid'!$M$2:$M$416,"Research",'Relevant - Not CRM not valid'!$R$2:$R$416,"Senior")+COUNTIFS('Relevant - In CRM not valid'!$T$2:$T$46,$A507,'Relevant - In CRM not valid'!$G$2:$G$46,"UK",'Relevant - In CRM not valid'!$M$2:$M$46,"Research",'Relevant - In CRM not valid'!$R$2:$R$46,"Senior")</f>
        <v>1</v>
      </c>
      <c r="H507" s="2">
        <f>COUNTIFS('Relevant - In CRM valid'!$T$2:$T$4699,$A507,'Relevant - In CRM valid'!$G$2:$G$4699,"UK",'Relevant - In CRM valid'!$M$2:$M$4699,"Research",'Relevant - In CRM valid'!$R$2:$R$4699,"Operational")+COUNTIFS('Relevant - In CRM unknown'!$T$2:$T$253,$A507,'Relevant - In CRM unknown'!$G$2:$G$253,"UK",'Relevant - In CRM unknown'!$M$2:$M$253,"Research",'Relevant - In CRM unknown'!$R$2:$R$253,"Operational")+COUNTIFS('Relevant - IN NOW CRM valid'!$T$2:$T$2328,$A507,'Relevant - IN NOW CRM valid'!$G$2:$G$2328,"UK",'Relevant - IN NOW CRM valid'!$M$2:$M$2328,"Research",'Relevant - IN NOW CRM valid'!$R$2:$R$2328,"Operational")+COUNTIFS('Relevant - IN NOW CRM unknown'!$T$2:$T$1227,$A507,'Relevant - IN NOW CRM unknown'!$G$2:$G$1227,"UK",'Relevant - IN NOW CRM unknown'!$M$2:$M$1227,"Research",'Relevant - IN NOW CRM unknown'!$R$2:$R$1227,"Operational")+COUNTIFS('Relevant - Not CRM not valid'!$T$2:$T$416,$A507,'Relevant - Not CRM not valid'!$G$2:$G$416,"UK",'Relevant - Not CRM not valid'!$M$2:$M$416,"Research",'Relevant - Not CRM not valid'!$R$2:$R$416,"Operational")+COUNTIFS('Relevant - In CRM not valid'!$T$2:$T$46,$A507,'Relevant - In CRM not valid'!$G$2:$G$46,"UK",'Relevant - In CRM not valid'!$M$2:$M$46,"Research",'Relevant - In CRM not valid'!$R$2:$R$46,"Operational")</f>
        <v>0</v>
      </c>
      <c r="I507" s="2">
        <f>COUNTIFS('Relevant - In CRM valid'!$T$2:$T$4699,$A507,'Relevant - In CRM valid'!$G$2:$G$4699,"UK",'Relevant - In CRM valid'!$M$2:$M$4699,"Research",'Relevant - In CRM valid'!$R$2:$R$4699,"Academic")+COUNTIFS('Relevant - In CRM unknown'!$T$2:$T$253,$A507,'Relevant - In CRM unknown'!$G$2:$G$253,"UK",'Relevant - In CRM unknown'!$M$2:$M$253,"Research",'Relevant - In CRM unknown'!$R$2:$R$253,"Academic")+COUNTIFS('Relevant - IN NOW CRM valid'!$T$2:$T$2328,$A507,'Relevant - IN NOW CRM valid'!$G$2:$G$2328,"UK",'Relevant - IN NOW CRM valid'!$M$2:$M$2328,"Research",'Relevant - IN NOW CRM valid'!$R$2:$R$2328,"Academic")+COUNTIFS('Relevant - IN NOW CRM unknown'!$T$2:$T$1227,$A507,'Relevant - IN NOW CRM unknown'!$G$2:$G$1227,"UK",'Relevant - IN NOW CRM unknown'!$M$2:$M$1227,"Research",'Relevant - IN NOW CRM unknown'!$R$2:$R$1227,"Academic")+COUNTIFS('Relevant - Not CRM not valid'!$T$2:$T$416,$A507,'Relevant - Not CRM not valid'!$G$2:$G$416,"UK",'Relevant - Not CRM not valid'!$M$2:$M$416,"Research",'Relevant - Not CRM not valid'!$R$2:$R$416,"Academic")+COUNTIFS('Relevant - In CRM not valid'!$T$2:$T$46,$A507,'Relevant - In CRM not valid'!$G$2:$G$46,"UK",'Relevant - In CRM not valid'!$M$2:$M$46,"Research",'Relevant - In CRM not valid'!$R$2:$R$46,"Academic")</f>
        <v>0</v>
      </c>
      <c r="J507" s="2">
        <f>COUNTIFS('Relevant - In CRM valid'!$T$2:$T$4699,$A507,'Relevant - In CRM valid'!$G$2:$G$4699,"UK",'Relevant - In CRM valid'!$M$2:$M$4699,"Finance")+COUNTIFS('Relevant - In CRM unknown'!$T$2:$T$253,$A507,'Relevant - In CRM unknown'!$G$2:$G$253,"UK",'Relevant - In CRM unknown'!$M$2:$M$253,"Finance")+COUNTIFS('Relevant - IN NOW CRM valid'!$T$2:$T$2328,$A507,'Relevant - IN NOW CRM valid'!$G$2:$G$2328,"UK",'Relevant - IN NOW CRM valid'!$M$2:$M$2328,"Finance")+COUNTIFS('Relevant - IN NOW CRM unknown'!$T$2:$T$1227,$A507,'Relevant - IN NOW CRM unknown'!$G$2:$G$1227,"UK",'Relevant - IN NOW CRM unknown'!$M$2:$M$1227,"Finance")+COUNTIFS('Relevant - Not CRM not valid'!$T$2:$T$416,$A507,'Relevant - Not CRM not valid'!$G$2:$G$416,"UK",'Relevant - Not CRM not valid'!$M$2:$M$416,"Finance")+COUNTIFS('Relevant - In CRM not valid'!$T$2:$T$46,$A507,'Relevant - In CRM not valid'!$G$2:$G$46,"UK",'Relevant - In CRM not valid'!$M$2:$M$46,"Finance")</f>
        <v>0</v>
      </c>
      <c r="K507" s="2">
        <f>COUNTIFS('Relevant - In CRM valid'!$T$2:$T$4699,$A507,'Relevant - In CRM valid'!$G$2:$G$4699,"UK",'Relevant - In CRM valid'!$M$2:$M$4699,"IT/Systems")+COUNTIFS('Relevant - In CRM unknown'!$T$2:$T$253,$A507,'Relevant - In CRM unknown'!$G$2:$G$253,"UK",'Relevant - In CRM unknown'!$M$2:$M$253,"IT/Systems")+COUNTIFS('Relevant - IN NOW CRM valid'!$T$2:$T$2328,$A507,'Relevant - IN NOW CRM valid'!$G$2:$G$2328,"UK",'Relevant - IN NOW CRM valid'!$M$2:$M$2328,"IT/Systems")+COUNTIFS('Relevant - IN NOW CRM unknown'!$T$2:$T$1227,$A507,'Relevant - IN NOW CRM unknown'!$G$2:$G$1227,"UK",'Relevant - IN NOW CRM unknown'!$M$2:$M$1227,"IT/Systems")+COUNTIFS('Relevant - Not CRM not valid'!$T$2:$T$416,$A507,'Relevant - Not CRM not valid'!$G$2:$G$416,"UK",'Relevant - Not CRM not valid'!$M$2:$M$416,"IT/Systems")+COUNTIFS('Relevant - In CRM not valid'!$T$2:$T$46,$A507,'Relevant - In CRM not valid'!$G$2:$G$46,"UK",'Relevant - In CRM not valid'!$M$2:$M$46,"IT/Systems")</f>
        <v>0</v>
      </c>
      <c r="L507" s="2">
        <f>COUNTIFS('Relevant - In CRM valid'!$T$2:$T$4699,$A507,'Relevant - In CRM valid'!$G$2:$G$4699,"UK",'Relevant - In CRM valid'!$M$2:$M$4699,"")+COUNTIFS('Relevant - In CRM unknown'!$T$2:$T$253,$A507,'Relevant - In CRM unknown'!$G$2:$G$253,"UK",'Relevant - In CRM unknown'!$M$2:$M$253,"")+COUNTIFS('Relevant - IN NOW CRM valid'!$T$2:$T$2328,$A507,'Relevant - IN NOW CRM valid'!$G$2:$G$2328,"UK",'Relevant - IN NOW CRM valid'!$M$2:$M$2328,"")+COUNTIFS('Relevant - IN NOW CRM unknown'!$T$2:$T$1227,$A507,'Relevant - IN NOW CRM unknown'!$G$2:$G$1227,"UK",'Relevant - IN NOW CRM unknown'!$M$2:$M$1227,"")+COUNTIFS('Relevant - Not CRM not valid'!$T$2:$T$416,$A507,'Relevant - Not CRM not valid'!$G$2:$G$416,"UK",'Relevant - Not CRM not valid'!$M$2:$M$416,"")+COUNTIFS('Relevant - In CRM not valid'!$T$2:$T$46,$A507,'Relevant - In CRM not valid'!$G$2:$G$46,"UK",'Relevant - In CRM not valid'!$M$2:$M$46,"")</f>
        <v>0</v>
      </c>
      <c r="M507" s="2">
        <f t="shared" si="14"/>
        <v>1</v>
      </c>
      <c r="N507" s="2">
        <f>COUNTIFS('Relevant - In CRM valid'!$T$2:$T$4699,$A507,'Relevant - In CRM valid'!$G$2:$G$4699,"UK",'Relevant - In CRM valid'!$Q$2:$Q$4699,"valid")+COUNTIFS('Relevant - In CRM unknown'!$T$2:$T$253,$A507,'Relevant - In CRM unknown'!$G$2:$G$253,"UK",'Relevant - In CRM unknown'!$Q$2:$Q$253,"valid")+COUNTIFS('Relevant - IN NOW CRM valid'!$T$2:$T$2328,$A507,'Relevant - IN NOW CRM valid'!$G$2:$G$2328,"UK",'Relevant - IN NOW CRM valid'!$Q$2:$Q$2328,"valid")+COUNTIFS('Relevant - IN NOW CRM unknown'!$T$2:$T$1227,$A507,'Relevant - IN NOW CRM unknown'!$G$2:$G$1227,"UK",'Relevant - IN NOW CRM unknown'!$Q$2:$Q$1227,"valid")+COUNTIFS('Relevant - Not CRM not valid'!$T$2:$T$416,$A507,'Relevant - Not CRM not valid'!$G$2:$G$416,"UK",'Relevant - Not CRM not valid'!$Q$2:$Q$416,"valid")+COUNTIFS('Relevant - In CRM not valid'!$T$2:$T$46,$A507,'Relevant - In CRM not valid'!$G$2:$G$46,"UK",'Relevant - In CRM not valid'!$Q$2:$Q$46,"valid")</f>
        <v>0</v>
      </c>
      <c r="O507" s="2" t="str">
        <f t="shared" si="15"/>
        <v>Finance  IT/Systems</v>
      </c>
    </row>
    <row r="508" spans="1:15" ht="15" customHeight="1">
      <c r="A508" s="2" t="s">
        <v>1123</v>
      </c>
      <c r="B508" s="2" t="s">
        <v>1124</v>
      </c>
      <c r="C508" s="2" t="s">
        <v>1570</v>
      </c>
      <c r="D508" s="2" t="str">
        <f>IFERROR(INDEX('UK Target Institutions'!$D$2:$D$727,MATCH($A508,'UK Target Institutions'!$A$2:$A$727,0)),"")</f>
        <v>No</v>
      </c>
      <c r="E508" s="2">
        <f>COUNTIFS('Relevant - In CRM valid'!$T$2:$T$4699,$A508,'Relevant - In CRM valid'!$G$2:$G$4699,"UK")+COUNTIFS('Relevant - In CRM unknown'!$T$2:$T$253,$A508,'Relevant - In CRM unknown'!$G$2:$G$253,"UK")+COUNTIFS('Relevant - IN NOW CRM valid'!$T$2:$T$2328,$A508,'Relevant - IN NOW CRM valid'!$G$2:$G$2328,"UK")+COUNTIFS('Relevant - IN NOW CRM unknown'!$T$2:$T$1227,$A508,'Relevant - IN NOW CRM unknown'!$G$2:$G$1227,"UK")+COUNTIFS('Relevant - Not CRM not valid'!$T$2:$T$416,$A508,'Relevant - Not CRM not valid'!$G$2:$G$416,"UK")+COUNTIFS('Relevant - In CRM not valid'!$T$2:$T$46,$A508,'Relevant - In CRM not valid'!$G$2:$G$46,"UK")</f>
        <v>1</v>
      </c>
      <c r="F508" s="2">
        <f>COUNTIFS('Relevant - In CRM valid'!$T$2:$T$4699,$A508,'Relevant - In CRM valid'!$G$2:$G$4699,"UK",'Relevant - In CRM valid'!$M$2:$M$4699,"Research")+COUNTIFS('Relevant - In CRM unknown'!$T$2:$T$253,$A508,'Relevant - In CRM unknown'!$G$2:$G$253,"UK",'Relevant - In CRM unknown'!$M$2:$M$253,"Research")+COUNTIFS('Relevant - IN NOW CRM valid'!$T$2:$T$2328,$A508,'Relevant - IN NOW CRM valid'!$G$2:$G$2328,"UK",'Relevant - IN NOW CRM valid'!$M$2:$M$2328,"Research")+COUNTIFS('Relevant - IN NOW CRM unknown'!$T$2:$T$1227,$A508,'Relevant - IN NOW CRM unknown'!$G$2:$G$1227,"UK",'Relevant - IN NOW CRM unknown'!$M$2:$M$1227,"Research")+COUNTIFS('Relevant - Not CRM not valid'!$T$2:$T$416,$A508,'Relevant - Not CRM not valid'!$G$2:$G$416,"UK",'Relevant - Not CRM not valid'!$M$2:$M$416,"Research")+COUNTIFS('Relevant - In CRM not valid'!$T$2:$T$46,$A508,'Relevant - In CRM not valid'!$G$2:$G$46,"UK",'Relevant - In CRM not valid'!$M$2:$M$46,"Research")</f>
        <v>1</v>
      </c>
      <c r="G508" s="2">
        <f>COUNTIFS('Relevant - In CRM valid'!$T$2:$T$4699,$A508,'Relevant - In CRM valid'!$G$2:$G$4699,"UK",'Relevant - In CRM valid'!$M$2:$M$4699,"Research",'Relevant - In CRM valid'!$R$2:$R$4699,"Senior")+COUNTIFS('Relevant - In CRM unknown'!$T$2:$T$253,$A508,'Relevant - In CRM unknown'!$G$2:$G$253,"UK",'Relevant - In CRM unknown'!$M$2:$M$253,"Research",'Relevant - In CRM unknown'!$R$2:$R$253,"Senior")+COUNTIFS('Relevant - IN NOW CRM valid'!$T$2:$T$2328,$A508,'Relevant - IN NOW CRM valid'!$G$2:$G$2328,"UK",'Relevant - IN NOW CRM valid'!$M$2:$M$2328,"Research",'Relevant - IN NOW CRM valid'!$R$2:$R$2328,"Senior")+COUNTIFS('Relevant - IN NOW CRM unknown'!$T$2:$T$1227,$A508,'Relevant - IN NOW CRM unknown'!$G$2:$G$1227,"UK",'Relevant - IN NOW CRM unknown'!$M$2:$M$1227,"Research",'Relevant - IN NOW CRM unknown'!$R$2:$R$1227,"Senior")+COUNTIFS('Relevant - Not CRM not valid'!$T$2:$T$416,$A508,'Relevant - Not CRM not valid'!$G$2:$G$416,"UK",'Relevant - Not CRM not valid'!$M$2:$M$416,"Research",'Relevant - Not CRM not valid'!$R$2:$R$416,"Senior")+COUNTIFS('Relevant - In CRM not valid'!$T$2:$T$46,$A508,'Relevant - In CRM not valid'!$G$2:$G$46,"UK",'Relevant - In CRM not valid'!$M$2:$M$46,"Research",'Relevant - In CRM not valid'!$R$2:$R$46,"Senior")</f>
        <v>1</v>
      </c>
      <c r="H508" s="2">
        <f>COUNTIFS('Relevant - In CRM valid'!$T$2:$T$4699,$A508,'Relevant - In CRM valid'!$G$2:$G$4699,"UK",'Relevant - In CRM valid'!$M$2:$M$4699,"Research",'Relevant - In CRM valid'!$R$2:$R$4699,"Operational")+COUNTIFS('Relevant - In CRM unknown'!$T$2:$T$253,$A508,'Relevant - In CRM unknown'!$G$2:$G$253,"UK",'Relevant - In CRM unknown'!$M$2:$M$253,"Research",'Relevant - In CRM unknown'!$R$2:$R$253,"Operational")+COUNTIFS('Relevant - IN NOW CRM valid'!$T$2:$T$2328,$A508,'Relevant - IN NOW CRM valid'!$G$2:$G$2328,"UK",'Relevant - IN NOW CRM valid'!$M$2:$M$2328,"Research",'Relevant - IN NOW CRM valid'!$R$2:$R$2328,"Operational")+COUNTIFS('Relevant - IN NOW CRM unknown'!$T$2:$T$1227,$A508,'Relevant - IN NOW CRM unknown'!$G$2:$G$1227,"UK",'Relevant - IN NOW CRM unknown'!$M$2:$M$1227,"Research",'Relevant - IN NOW CRM unknown'!$R$2:$R$1227,"Operational")+COUNTIFS('Relevant - Not CRM not valid'!$T$2:$T$416,$A508,'Relevant - Not CRM not valid'!$G$2:$G$416,"UK",'Relevant - Not CRM not valid'!$M$2:$M$416,"Research",'Relevant - Not CRM not valid'!$R$2:$R$416,"Operational")+COUNTIFS('Relevant - In CRM not valid'!$T$2:$T$46,$A508,'Relevant - In CRM not valid'!$G$2:$G$46,"UK",'Relevant - In CRM not valid'!$M$2:$M$46,"Research",'Relevant - In CRM not valid'!$R$2:$R$46,"Operational")</f>
        <v>0</v>
      </c>
      <c r="I508" s="2">
        <f>COUNTIFS('Relevant - In CRM valid'!$T$2:$T$4699,$A508,'Relevant - In CRM valid'!$G$2:$G$4699,"UK",'Relevant - In CRM valid'!$M$2:$M$4699,"Research",'Relevant - In CRM valid'!$R$2:$R$4699,"Academic")+COUNTIFS('Relevant - In CRM unknown'!$T$2:$T$253,$A508,'Relevant - In CRM unknown'!$G$2:$G$253,"UK",'Relevant - In CRM unknown'!$M$2:$M$253,"Research",'Relevant - In CRM unknown'!$R$2:$R$253,"Academic")+COUNTIFS('Relevant - IN NOW CRM valid'!$T$2:$T$2328,$A508,'Relevant - IN NOW CRM valid'!$G$2:$G$2328,"UK",'Relevant - IN NOW CRM valid'!$M$2:$M$2328,"Research",'Relevant - IN NOW CRM valid'!$R$2:$R$2328,"Academic")+COUNTIFS('Relevant - IN NOW CRM unknown'!$T$2:$T$1227,$A508,'Relevant - IN NOW CRM unknown'!$G$2:$G$1227,"UK",'Relevant - IN NOW CRM unknown'!$M$2:$M$1227,"Research",'Relevant - IN NOW CRM unknown'!$R$2:$R$1227,"Academic")+COUNTIFS('Relevant - Not CRM not valid'!$T$2:$T$416,$A508,'Relevant - Not CRM not valid'!$G$2:$G$416,"UK",'Relevant - Not CRM not valid'!$M$2:$M$416,"Research",'Relevant - Not CRM not valid'!$R$2:$R$416,"Academic")+COUNTIFS('Relevant - In CRM not valid'!$T$2:$T$46,$A508,'Relevant - In CRM not valid'!$G$2:$G$46,"UK",'Relevant - In CRM not valid'!$M$2:$M$46,"Research",'Relevant - In CRM not valid'!$R$2:$R$46,"Academic")</f>
        <v>0</v>
      </c>
      <c r="J508" s="2">
        <f>COUNTIFS('Relevant - In CRM valid'!$T$2:$T$4699,$A508,'Relevant - In CRM valid'!$G$2:$G$4699,"UK",'Relevant - In CRM valid'!$M$2:$M$4699,"Finance")+COUNTIFS('Relevant - In CRM unknown'!$T$2:$T$253,$A508,'Relevant - In CRM unknown'!$G$2:$G$253,"UK",'Relevant - In CRM unknown'!$M$2:$M$253,"Finance")+COUNTIFS('Relevant - IN NOW CRM valid'!$T$2:$T$2328,$A508,'Relevant - IN NOW CRM valid'!$G$2:$G$2328,"UK",'Relevant - IN NOW CRM valid'!$M$2:$M$2328,"Finance")+COUNTIFS('Relevant - IN NOW CRM unknown'!$T$2:$T$1227,$A508,'Relevant - IN NOW CRM unknown'!$G$2:$G$1227,"UK",'Relevant - IN NOW CRM unknown'!$M$2:$M$1227,"Finance")+COUNTIFS('Relevant - Not CRM not valid'!$T$2:$T$416,$A508,'Relevant - Not CRM not valid'!$G$2:$G$416,"UK",'Relevant - Not CRM not valid'!$M$2:$M$416,"Finance")+COUNTIFS('Relevant - In CRM not valid'!$T$2:$T$46,$A508,'Relevant - In CRM not valid'!$G$2:$G$46,"UK",'Relevant - In CRM not valid'!$M$2:$M$46,"Finance")</f>
        <v>0</v>
      </c>
      <c r="K508" s="2">
        <f>COUNTIFS('Relevant - In CRM valid'!$T$2:$T$4699,$A508,'Relevant - In CRM valid'!$G$2:$G$4699,"UK",'Relevant - In CRM valid'!$M$2:$M$4699,"IT/Systems")+COUNTIFS('Relevant - In CRM unknown'!$T$2:$T$253,$A508,'Relevant - In CRM unknown'!$G$2:$G$253,"UK",'Relevant - In CRM unknown'!$M$2:$M$253,"IT/Systems")+COUNTIFS('Relevant - IN NOW CRM valid'!$T$2:$T$2328,$A508,'Relevant - IN NOW CRM valid'!$G$2:$G$2328,"UK",'Relevant - IN NOW CRM valid'!$M$2:$M$2328,"IT/Systems")+COUNTIFS('Relevant - IN NOW CRM unknown'!$T$2:$T$1227,$A508,'Relevant - IN NOW CRM unknown'!$G$2:$G$1227,"UK",'Relevant - IN NOW CRM unknown'!$M$2:$M$1227,"IT/Systems")+COUNTIFS('Relevant - Not CRM not valid'!$T$2:$T$416,$A508,'Relevant - Not CRM not valid'!$G$2:$G$416,"UK",'Relevant - Not CRM not valid'!$M$2:$M$416,"IT/Systems")+COUNTIFS('Relevant - In CRM not valid'!$T$2:$T$46,$A508,'Relevant - In CRM not valid'!$G$2:$G$46,"UK",'Relevant - In CRM not valid'!$M$2:$M$46,"IT/Systems")</f>
        <v>0</v>
      </c>
      <c r="L508" s="2">
        <f>COUNTIFS('Relevant - In CRM valid'!$T$2:$T$4699,$A508,'Relevant - In CRM valid'!$G$2:$G$4699,"UK",'Relevant - In CRM valid'!$M$2:$M$4699,"")+COUNTIFS('Relevant - In CRM unknown'!$T$2:$T$253,$A508,'Relevant - In CRM unknown'!$G$2:$G$253,"UK",'Relevant - In CRM unknown'!$M$2:$M$253,"")+COUNTIFS('Relevant - IN NOW CRM valid'!$T$2:$T$2328,$A508,'Relevant - IN NOW CRM valid'!$G$2:$G$2328,"UK",'Relevant - IN NOW CRM valid'!$M$2:$M$2328,"")+COUNTIFS('Relevant - IN NOW CRM unknown'!$T$2:$T$1227,$A508,'Relevant - IN NOW CRM unknown'!$G$2:$G$1227,"UK",'Relevant - IN NOW CRM unknown'!$M$2:$M$1227,"")+COUNTIFS('Relevant - Not CRM not valid'!$T$2:$T$416,$A508,'Relevant - Not CRM not valid'!$G$2:$G$416,"UK",'Relevant - Not CRM not valid'!$M$2:$M$416,"")+COUNTIFS('Relevant - In CRM not valid'!$T$2:$T$46,$A508,'Relevant - In CRM not valid'!$G$2:$G$46,"UK",'Relevant - In CRM not valid'!$M$2:$M$46,"")</f>
        <v>0</v>
      </c>
      <c r="M508" s="2">
        <f t="shared" si="14"/>
        <v>1</v>
      </c>
      <c r="N508" s="2">
        <f>COUNTIFS('Relevant - In CRM valid'!$T$2:$T$4699,$A508,'Relevant - In CRM valid'!$G$2:$G$4699,"UK",'Relevant - In CRM valid'!$Q$2:$Q$4699,"valid")+COUNTIFS('Relevant - In CRM unknown'!$T$2:$T$253,$A508,'Relevant - In CRM unknown'!$G$2:$G$253,"UK",'Relevant - In CRM unknown'!$Q$2:$Q$253,"valid")+COUNTIFS('Relevant - IN NOW CRM valid'!$T$2:$T$2328,$A508,'Relevant - IN NOW CRM valid'!$G$2:$G$2328,"UK",'Relevant - IN NOW CRM valid'!$Q$2:$Q$2328,"valid")+COUNTIFS('Relevant - IN NOW CRM unknown'!$T$2:$T$1227,$A508,'Relevant - IN NOW CRM unknown'!$G$2:$G$1227,"UK",'Relevant - IN NOW CRM unknown'!$Q$2:$Q$1227,"valid")+COUNTIFS('Relevant - Not CRM not valid'!$T$2:$T$416,$A508,'Relevant - Not CRM not valid'!$G$2:$G$416,"UK",'Relevant - Not CRM not valid'!$Q$2:$Q$416,"valid")+COUNTIFS('Relevant - In CRM not valid'!$T$2:$T$46,$A508,'Relevant - In CRM not valid'!$G$2:$G$46,"UK",'Relevant - In CRM not valid'!$Q$2:$Q$46,"valid")</f>
        <v>0</v>
      </c>
      <c r="O508" s="2" t="str">
        <f t="shared" si="15"/>
        <v>Finance  IT/Systems</v>
      </c>
    </row>
    <row r="509" spans="1:15" ht="15" customHeight="1">
      <c r="A509" s="2" t="s">
        <v>1125</v>
      </c>
      <c r="B509" s="2" t="s">
        <v>1126</v>
      </c>
      <c r="C509" s="2" t="s">
        <v>161</v>
      </c>
      <c r="D509" s="2" t="str">
        <f>IFERROR(INDEX('UK Target Institutions'!$D$2:$D$727,MATCH($A509,'UK Target Institutions'!$A$2:$A$727,0)),"")</f>
        <v>Yes</v>
      </c>
      <c r="E509" s="2">
        <f>COUNTIFS('Relevant - In CRM valid'!$T$2:$T$4699,$A509,'Relevant - In CRM valid'!$G$2:$G$4699,"UK")+COUNTIFS('Relevant - In CRM unknown'!$T$2:$T$253,$A509,'Relevant - In CRM unknown'!$G$2:$G$253,"UK")+COUNTIFS('Relevant - IN NOW CRM valid'!$T$2:$T$2328,$A509,'Relevant - IN NOW CRM valid'!$G$2:$G$2328,"UK")+COUNTIFS('Relevant - IN NOW CRM unknown'!$T$2:$T$1227,$A509,'Relevant - IN NOW CRM unknown'!$G$2:$G$1227,"UK")+COUNTIFS('Relevant - Not CRM not valid'!$T$2:$T$416,$A509,'Relevant - Not CRM not valid'!$G$2:$G$416,"UK")+COUNTIFS('Relevant - In CRM not valid'!$T$2:$T$46,$A509,'Relevant - In CRM not valid'!$G$2:$G$46,"UK")</f>
        <v>1</v>
      </c>
      <c r="F509" s="2">
        <f>COUNTIFS('Relevant - In CRM valid'!$T$2:$T$4699,$A509,'Relevant - In CRM valid'!$G$2:$G$4699,"UK",'Relevant - In CRM valid'!$M$2:$M$4699,"Research")+COUNTIFS('Relevant - In CRM unknown'!$T$2:$T$253,$A509,'Relevant - In CRM unknown'!$G$2:$G$253,"UK",'Relevant - In CRM unknown'!$M$2:$M$253,"Research")+COUNTIFS('Relevant - IN NOW CRM valid'!$T$2:$T$2328,$A509,'Relevant - IN NOW CRM valid'!$G$2:$G$2328,"UK",'Relevant - IN NOW CRM valid'!$M$2:$M$2328,"Research")+COUNTIFS('Relevant - IN NOW CRM unknown'!$T$2:$T$1227,$A509,'Relevant - IN NOW CRM unknown'!$G$2:$G$1227,"UK",'Relevant - IN NOW CRM unknown'!$M$2:$M$1227,"Research")+COUNTIFS('Relevant - Not CRM not valid'!$T$2:$T$416,$A509,'Relevant - Not CRM not valid'!$G$2:$G$416,"UK",'Relevant - Not CRM not valid'!$M$2:$M$416,"Research")+COUNTIFS('Relevant - In CRM not valid'!$T$2:$T$46,$A509,'Relevant - In CRM not valid'!$G$2:$G$46,"UK",'Relevant - In CRM not valid'!$M$2:$M$46,"Research")</f>
        <v>1</v>
      </c>
      <c r="G509" s="2">
        <f>COUNTIFS('Relevant - In CRM valid'!$T$2:$T$4699,$A509,'Relevant - In CRM valid'!$G$2:$G$4699,"UK",'Relevant - In CRM valid'!$M$2:$M$4699,"Research",'Relevant - In CRM valid'!$R$2:$R$4699,"Senior")+COUNTIFS('Relevant - In CRM unknown'!$T$2:$T$253,$A509,'Relevant - In CRM unknown'!$G$2:$G$253,"UK",'Relevant - In CRM unknown'!$M$2:$M$253,"Research",'Relevant - In CRM unknown'!$R$2:$R$253,"Senior")+COUNTIFS('Relevant - IN NOW CRM valid'!$T$2:$T$2328,$A509,'Relevant - IN NOW CRM valid'!$G$2:$G$2328,"UK",'Relevant - IN NOW CRM valid'!$M$2:$M$2328,"Research",'Relevant - IN NOW CRM valid'!$R$2:$R$2328,"Senior")+COUNTIFS('Relevant - IN NOW CRM unknown'!$T$2:$T$1227,$A509,'Relevant - IN NOW CRM unknown'!$G$2:$G$1227,"UK",'Relevant - IN NOW CRM unknown'!$M$2:$M$1227,"Research",'Relevant - IN NOW CRM unknown'!$R$2:$R$1227,"Senior")+COUNTIFS('Relevant - Not CRM not valid'!$T$2:$T$416,$A509,'Relevant - Not CRM not valid'!$G$2:$G$416,"UK",'Relevant - Not CRM not valid'!$M$2:$M$416,"Research",'Relevant - Not CRM not valid'!$R$2:$R$416,"Senior")+COUNTIFS('Relevant - In CRM not valid'!$T$2:$T$46,$A509,'Relevant - In CRM not valid'!$G$2:$G$46,"UK",'Relevant - In CRM not valid'!$M$2:$M$46,"Research",'Relevant - In CRM not valid'!$R$2:$R$46,"Senior")</f>
        <v>0</v>
      </c>
      <c r="H509" s="2">
        <f>COUNTIFS('Relevant - In CRM valid'!$T$2:$T$4699,$A509,'Relevant - In CRM valid'!$G$2:$G$4699,"UK",'Relevant - In CRM valid'!$M$2:$M$4699,"Research",'Relevant - In CRM valid'!$R$2:$R$4699,"Operational")+COUNTIFS('Relevant - In CRM unknown'!$T$2:$T$253,$A509,'Relevant - In CRM unknown'!$G$2:$G$253,"UK",'Relevant - In CRM unknown'!$M$2:$M$253,"Research",'Relevant - In CRM unknown'!$R$2:$R$253,"Operational")+COUNTIFS('Relevant - IN NOW CRM valid'!$T$2:$T$2328,$A509,'Relevant - IN NOW CRM valid'!$G$2:$G$2328,"UK",'Relevant - IN NOW CRM valid'!$M$2:$M$2328,"Research",'Relevant - IN NOW CRM valid'!$R$2:$R$2328,"Operational")+COUNTIFS('Relevant - IN NOW CRM unknown'!$T$2:$T$1227,$A509,'Relevant - IN NOW CRM unknown'!$G$2:$G$1227,"UK",'Relevant - IN NOW CRM unknown'!$M$2:$M$1227,"Research",'Relevant - IN NOW CRM unknown'!$R$2:$R$1227,"Operational")+COUNTIFS('Relevant - Not CRM not valid'!$T$2:$T$416,$A509,'Relevant - Not CRM not valid'!$G$2:$G$416,"UK",'Relevant - Not CRM not valid'!$M$2:$M$416,"Research",'Relevant - Not CRM not valid'!$R$2:$R$416,"Operational")+COUNTIFS('Relevant - In CRM not valid'!$T$2:$T$46,$A509,'Relevant - In CRM not valid'!$G$2:$G$46,"UK",'Relevant - In CRM not valid'!$M$2:$M$46,"Research",'Relevant - In CRM not valid'!$R$2:$R$46,"Operational")</f>
        <v>0</v>
      </c>
      <c r="I509" s="2">
        <f>COUNTIFS('Relevant - In CRM valid'!$T$2:$T$4699,$A509,'Relevant - In CRM valid'!$G$2:$G$4699,"UK",'Relevant - In CRM valid'!$M$2:$M$4699,"Research",'Relevant - In CRM valid'!$R$2:$R$4699,"Academic")+COUNTIFS('Relevant - In CRM unknown'!$T$2:$T$253,$A509,'Relevant - In CRM unknown'!$G$2:$G$253,"UK",'Relevant - In CRM unknown'!$M$2:$M$253,"Research",'Relevant - In CRM unknown'!$R$2:$R$253,"Academic")+COUNTIFS('Relevant - IN NOW CRM valid'!$T$2:$T$2328,$A509,'Relevant - IN NOW CRM valid'!$G$2:$G$2328,"UK",'Relevant - IN NOW CRM valid'!$M$2:$M$2328,"Research",'Relevant - IN NOW CRM valid'!$R$2:$R$2328,"Academic")+COUNTIFS('Relevant - IN NOW CRM unknown'!$T$2:$T$1227,$A509,'Relevant - IN NOW CRM unknown'!$G$2:$G$1227,"UK",'Relevant - IN NOW CRM unknown'!$M$2:$M$1227,"Research",'Relevant - IN NOW CRM unknown'!$R$2:$R$1227,"Academic")+COUNTIFS('Relevant - Not CRM not valid'!$T$2:$T$416,$A509,'Relevant - Not CRM not valid'!$G$2:$G$416,"UK",'Relevant - Not CRM not valid'!$M$2:$M$416,"Research",'Relevant - Not CRM not valid'!$R$2:$R$416,"Academic")+COUNTIFS('Relevant - In CRM not valid'!$T$2:$T$46,$A509,'Relevant - In CRM not valid'!$G$2:$G$46,"UK",'Relevant - In CRM not valid'!$M$2:$M$46,"Research",'Relevant - In CRM not valid'!$R$2:$R$46,"Academic")</f>
        <v>1</v>
      </c>
      <c r="J509" s="2">
        <f>COUNTIFS('Relevant - In CRM valid'!$T$2:$T$4699,$A509,'Relevant - In CRM valid'!$G$2:$G$4699,"UK",'Relevant - In CRM valid'!$M$2:$M$4699,"Finance")+COUNTIFS('Relevant - In CRM unknown'!$T$2:$T$253,$A509,'Relevant - In CRM unknown'!$G$2:$G$253,"UK",'Relevant - In CRM unknown'!$M$2:$M$253,"Finance")+COUNTIFS('Relevant - IN NOW CRM valid'!$T$2:$T$2328,$A509,'Relevant - IN NOW CRM valid'!$G$2:$G$2328,"UK",'Relevant - IN NOW CRM valid'!$M$2:$M$2328,"Finance")+COUNTIFS('Relevant - IN NOW CRM unknown'!$T$2:$T$1227,$A509,'Relevant - IN NOW CRM unknown'!$G$2:$G$1227,"UK",'Relevant - IN NOW CRM unknown'!$M$2:$M$1227,"Finance")+COUNTIFS('Relevant - Not CRM not valid'!$T$2:$T$416,$A509,'Relevant - Not CRM not valid'!$G$2:$G$416,"UK",'Relevant - Not CRM not valid'!$M$2:$M$416,"Finance")+COUNTIFS('Relevant - In CRM not valid'!$T$2:$T$46,$A509,'Relevant - In CRM not valid'!$G$2:$G$46,"UK",'Relevant - In CRM not valid'!$M$2:$M$46,"Finance")</f>
        <v>0</v>
      </c>
      <c r="K509" s="2">
        <f>COUNTIFS('Relevant - In CRM valid'!$T$2:$T$4699,$A509,'Relevant - In CRM valid'!$G$2:$G$4699,"UK",'Relevant - In CRM valid'!$M$2:$M$4699,"IT/Systems")+COUNTIFS('Relevant - In CRM unknown'!$T$2:$T$253,$A509,'Relevant - In CRM unknown'!$G$2:$G$253,"UK",'Relevant - In CRM unknown'!$M$2:$M$253,"IT/Systems")+COUNTIFS('Relevant - IN NOW CRM valid'!$T$2:$T$2328,$A509,'Relevant - IN NOW CRM valid'!$G$2:$G$2328,"UK",'Relevant - IN NOW CRM valid'!$M$2:$M$2328,"IT/Systems")+COUNTIFS('Relevant - IN NOW CRM unknown'!$T$2:$T$1227,$A509,'Relevant - IN NOW CRM unknown'!$G$2:$G$1227,"UK",'Relevant - IN NOW CRM unknown'!$M$2:$M$1227,"IT/Systems")+COUNTIFS('Relevant - Not CRM not valid'!$T$2:$T$416,$A509,'Relevant - Not CRM not valid'!$G$2:$G$416,"UK",'Relevant - Not CRM not valid'!$M$2:$M$416,"IT/Systems")+COUNTIFS('Relevant - In CRM not valid'!$T$2:$T$46,$A509,'Relevant - In CRM not valid'!$G$2:$G$46,"UK",'Relevant - In CRM not valid'!$M$2:$M$46,"IT/Systems")</f>
        <v>0</v>
      </c>
      <c r="L509" s="2">
        <f>COUNTIFS('Relevant - In CRM valid'!$T$2:$T$4699,$A509,'Relevant - In CRM valid'!$G$2:$G$4699,"UK",'Relevant - In CRM valid'!$M$2:$M$4699,"")+COUNTIFS('Relevant - In CRM unknown'!$T$2:$T$253,$A509,'Relevant - In CRM unknown'!$G$2:$G$253,"UK",'Relevant - In CRM unknown'!$M$2:$M$253,"")+COUNTIFS('Relevant - IN NOW CRM valid'!$T$2:$T$2328,$A509,'Relevant - IN NOW CRM valid'!$G$2:$G$2328,"UK",'Relevant - IN NOW CRM valid'!$M$2:$M$2328,"")+COUNTIFS('Relevant - IN NOW CRM unknown'!$T$2:$T$1227,$A509,'Relevant - IN NOW CRM unknown'!$G$2:$G$1227,"UK",'Relevant - IN NOW CRM unknown'!$M$2:$M$1227,"")+COUNTIFS('Relevant - Not CRM not valid'!$T$2:$T$416,$A509,'Relevant - Not CRM not valid'!$G$2:$G$416,"UK",'Relevant - Not CRM not valid'!$M$2:$M$416,"")+COUNTIFS('Relevant - In CRM not valid'!$T$2:$T$46,$A509,'Relevant - In CRM not valid'!$G$2:$G$46,"UK",'Relevant - In CRM not valid'!$M$2:$M$46,"")</f>
        <v>0</v>
      </c>
      <c r="M509" s="2">
        <f t="shared" si="14"/>
        <v>1</v>
      </c>
      <c r="N509" s="2">
        <f>COUNTIFS('Relevant - In CRM valid'!$T$2:$T$4699,$A509,'Relevant - In CRM valid'!$G$2:$G$4699,"UK",'Relevant - In CRM valid'!$Q$2:$Q$4699,"valid")+COUNTIFS('Relevant - In CRM unknown'!$T$2:$T$253,$A509,'Relevant - In CRM unknown'!$G$2:$G$253,"UK",'Relevant - In CRM unknown'!$Q$2:$Q$253,"valid")+COUNTIFS('Relevant - IN NOW CRM valid'!$T$2:$T$2328,$A509,'Relevant - IN NOW CRM valid'!$G$2:$G$2328,"UK",'Relevant - IN NOW CRM valid'!$Q$2:$Q$2328,"valid")+COUNTIFS('Relevant - IN NOW CRM unknown'!$T$2:$T$1227,$A509,'Relevant - IN NOW CRM unknown'!$G$2:$G$1227,"UK",'Relevant - IN NOW CRM unknown'!$Q$2:$Q$1227,"valid")+COUNTIFS('Relevant - Not CRM not valid'!$T$2:$T$416,$A509,'Relevant - Not CRM not valid'!$G$2:$G$416,"UK",'Relevant - Not CRM not valid'!$Q$2:$Q$416,"valid")+COUNTIFS('Relevant - In CRM not valid'!$T$2:$T$46,$A509,'Relevant - In CRM not valid'!$G$2:$G$46,"UK",'Relevant - In CRM not valid'!$Q$2:$Q$46,"valid")</f>
        <v>1</v>
      </c>
      <c r="O509" s="2" t="str">
        <f t="shared" si="15"/>
        <v>Finance  IT/Systems</v>
      </c>
    </row>
    <row r="510" spans="1:15" ht="15" customHeight="1">
      <c r="A510" s="2" t="s">
        <v>1127</v>
      </c>
      <c r="B510" s="2" t="s">
        <v>1128</v>
      </c>
      <c r="C510" s="2" t="s">
        <v>161</v>
      </c>
      <c r="D510" s="2" t="str">
        <f>IFERROR(INDEX('UK Target Institutions'!$D$2:$D$727,MATCH($A510,'UK Target Institutions'!$A$2:$A$727,0)),"")</f>
        <v>Yes</v>
      </c>
      <c r="E510" s="2">
        <f>COUNTIFS('Relevant - In CRM valid'!$T$2:$T$4699,$A510,'Relevant - In CRM valid'!$G$2:$G$4699,"UK")+COUNTIFS('Relevant - In CRM unknown'!$T$2:$T$253,$A510,'Relevant - In CRM unknown'!$G$2:$G$253,"UK")+COUNTIFS('Relevant - IN NOW CRM valid'!$T$2:$T$2328,$A510,'Relevant - IN NOW CRM valid'!$G$2:$G$2328,"UK")+COUNTIFS('Relevant - IN NOW CRM unknown'!$T$2:$T$1227,$A510,'Relevant - IN NOW CRM unknown'!$G$2:$G$1227,"UK")+COUNTIFS('Relevant - Not CRM not valid'!$T$2:$T$416,$A510,'Relevant - Not CRM not valid'!$G$2:$G$416,"UK")+COUNTIFS('Relevant - In CRM not valid'!$T$2:$T$46,$A510,'Relevant - In CRM not valid'!$G$2:$G$46,"UK")</f>
        <v>1</v>
      </c>
      <c r="F510" s="2">
        <f>COUNTIFS('Relevant - In CRM valid'!$T$2:$T$4699,$A510,'Relevant - In CRM valid'!$G$2:$G$4699,"UK",'Relevant - In CRM valid'!$M$2:$M$4699,"Research")+COUNTIFS('Relevant - In CRM unknown'!$T$2:$T$253,$A510,'Relevant - In CRM unknown'!$G$2:$G$253,"UK",'Relevant - In CRM unknown'!$M$2:$M$253,"Research")+COUNTIFS('Relevant - IN NOW CRM valid'!$T$2:$T$2328,$A510,'Relevant - IN NOW CRM valid'!$G$2:$G$2328,"UK",'Relevant - IN NOW CRM valid'!$M$2:$M$2328,"Research")+COUNTIFS('Relevant - IN NOW CRM unknown'!$T$2:$T$1227,$A510,'Relevant - IN NOW CRM unknown'!$G$2:$G$1227,"UK",'Relevant - IN NOW CRM unknown'!$M$2:$M$1227,"Research")+COUNTIFS('Relevant - Not CRM not valid'!$T$2:$T$416,$A510,'Relevant - Not CRM not valid'!$G$2:$G$416,"UK",'Relevant - Not CRM not valid'!$M$2:$M$416,"Research")+COUNTIFS('Relevant - In CRM not valid'!$T$2:$T$46,$A510,'Relevant - In CRM not valid'!$G$2:$G$46,"UK",'Relevant - In CRM not valid'!$M$2:$M$46,"Research")</f>
        <v>1</v>
      </c>
      <c r="G510" s="2">
        <f>COUNTIFS('Relevant - In CRM valid'!$T$2:$T$4699,$A510,'Relevant - In CRM valid'!$G$2:$G$4699,"UK",'Relevant - In CRM valid'!$M$2:$M$4699,"Research",'Relevant - In CRM valid'!$R$2:$R$4699,"Senior")+COUNTIFS('Relevant - In CRM unknown'!$T$2:$T$253,$A510,'Relevant - In CRM unknown'!$G$2:$G$253,"UK",'Relevant - In CRM unknown'!$M$2:$M$253,"Research",'Relevant - In CRM unknown'!$R$2:$R$253,"Senior")+COUNTIFS('Relevant - IN NOW CRM valid'!$T$2:$T$2328,$A510,'Relevant - IN NOW CRM valid'!$G$2:$G$2328,"UK",'Relevant - IN NOW CRM valid'!$M$2:$M$2328,"Research",'Relevant - IN NOW CRM valid'!$R$2:$R$2328,"Senior")+COUNTIFS('Relevant - IN NOW CRM unknown'!$T$2:$T$1227,$A510,'Relevant - IN NOW CRM unknown'!$G$2:$G$1227,"UK",'Relevant - IN NOW CRM unknown'!$M$2:$M$1227,"Research",'Relevant - IN NOW CRM unknown'!$R$2:$R$1227,"Senior")+COUNTIFS('Relevant - Not CRM not valid'!$T$2:$T$416,$A510,'Relevant - Not CRM not valid'!$G$2:$G$416,"UK",'Relevant - Not CRM not valid'!$M$2:$M$416,"Research",'Relevant - Not CRM not valid'!$R$2:$R$416,"Senior")+COUNTIFS('Relevant - In CRM not valid'!$T$2:$T$46,$A510,'Relevant - In CRM not valid'!$G$2:$G$46,"UK",'Relevant - In CRM not valid'!$M$2:$M$46,"Research",'Relevant - In CRM not valid'!$R$2:$R$46,"Senior")</f>
        <v>1</v>
      </c>
      <c r="H510" s="2">
        <f>COUNTIFS('Relevant - In CRM valid'!$T$2:$T$4699,$A510,'Relevant - In CRM valid'!$G$2:$G$4699,"UK",'Relevant - In CRM valid'!$M$2:$M$4699,"Research",'Relevant - In CRM valid'!$R$2:$R$4699,"Operational")+COUNTIFS('Relevant - In CRM unknown'!$T$2:$T$253,$A510,'Relevant - In CRM unknown'!$G$2:$G$253,"UK",'Relevant - In CRM unknown'!$M$2:$M$253,"Research",'Relevant - In CRM unknown'!$R$2:$R$253,"Operational")+COUNTIFS('Relevant - IN NOW CRM valid'!$T$2:$T$2328,$A510,'Relevant - IN NOW CRM valid'!$G$2:$G$2328,"UK",'Relevant - IN NOW CRM valid'!$M$2:$M$2328,"Research",'Relevant - IN NOW CRM valid'!$R$2:$R$2328,"Operational")+COUNTIFS('Relevant - IN NOW CRM unknown'!$T$2:$T$1227,$A510,'Relevant - IN NOW CRM unknown'!$G$2:$G$1227,"UK",'Relevant - IN NOW CRM unknown'!$M$2:$M$1227,"Research",'Relevant - IN NOW CRM unknown'!$R$2:$R$1227,"Operational")+COUNTIFS('Relevant - Not CRM not valid'!$T$2:$T$416,$A510,'Relevant - Not CRM not valid'!$G$2:$G$416,"UK",'Relevant - Not CRM not valid'!$M$2:$M$416,"Research",'Relevant - Not CRM not valid'!$R$2:$R$416,"Operational")+COUNTIFS('Relevant - In CRM not valid'!$T$2:$T$46,$A510,'Relevant - In CRM not valid'!$G$2:$G$46,"UK",'Relevant - In CRM not valid'!$M$2:$M$46,"Research",'Relevant - In CRM not valid'!$R$2:$R$46,"Operational")</f>
        <v>0</v>
      </c>
      <c r="I510" s="2">
        <f>COUNTIFS('Relevant - In CRM valid'!$T$2:$T$4699,$A510,'Relevant - In CRM valid'!$G$2:$G$4699,"UK",'Relevant - In CRM valid'!$M$2:$M$4699,"Research",'Relevant - In CRM valid'!$R$2:$R$4699,"Academic")+COUNTIFS('Relevant - In CRM unknown'!$T$2:$T$253,$A510,'Relevant - In CRM unknown'!$G$2:$G$253,"UK",'Relevant - In CRM unknown'!$M$2:$M$253,"Research",'Relevant - In CRM unknown'!$R$2:$R$253,"Academic")+COUNTIFS('Relevant - IN NOW CRM valid'!$T$2:$T$2328,$A510,'Relevant - IN NOW CRM valid'!$G$2:$G$2328,"UK",'Relevant - IN NOW CRM valid'!$M$2:$M$2328,"Research",'Relevant - IN NOW CRM valid'!$R$2:$R$2328,"Academic")+COUNTIFS('Relevant - IN NOW CRM unknown'!$T$2:$T$1227,$A510,'Relevant - IN NOW CRM unknown'!$G$2:$G$1227,"UK",'Relevant - IN NOW CRM unknown'!$M$2:$M$1227,"Research",'Relevant - IN NOW CRM unknown'!$R$2:$R$1227,"Academic")+COUNTIFS('Relevant - Not CRM not valid'!$T$2:$T$416,$A510,'Relevant - Not CRM not valid'!$G$2:$G$416,"UK",'Relevant - Not CRM not valid'!$M$2:$M$416,"Research",'Relevant - Not CRM not valid'!$R$2:$R$416,"Academic")+COUNTIFS('Relevant - In CRM not valid'!$T$2:$T$46,$A510,'Relevant - In CRM not valid'!$G$2:$G$46,"UK",'Relevant - In CRM not valid'!$M$2:$M$46,"Research",'Relevant - In CRM not valid'!$R$2:$R$46,"Academic")</f>
        <v>0</v>
      </c>
      <c r="J510" s="2">
        <f>COUNTIFS('Relevant - In CRM valid'!$T$2:$T$4699,$A510,'Relevant - In CRM valid'!$G$2:$G$4699,"UK",'Relevant - In CRM valid'!$M$2:$M$4699,"Finance")+COUNTIFS('Relevant - In CRM unknown'!$T$2:$T$253,$A510,'Relevant - In CRM unknown'!$G$2:$G$253,"UK",'Relevant - In CRM unknown'!$M$2:$M$253,"Finance")+COUNTIFS('Relevant - IN NOW CRM valid'!$T$2:$T$2328,$A510,'Relevant - IN NOW CRM valid'!$G$2:$G$2328,"UK",'Relevant - IN NOW CRM valid'!$M$2:$M$2328,"Finance")+COUNTIFS('Relevant - IN NOW CRM unknown'!$T$2:$T$1227,$A510,'Relevant - IN NOW CRM unknown'!$G$2:$G$1227,"UK",'Relevant - IN NOW CRM unknown'!$M$2:$M$1227,"Finance")+COUNTIFS('Relevant - Not CRM not valid'!$T$2:$T$416,$A510,'Relevant - Not CRM not valid'!$G$2:$G$416,"UK",'Relevant - Not CRM not valid'!$M$2:$M$416,"Finance")+COUNTIFS('Relevant - In CRM not valid'!$T$2:$T$46,$A510,'Relevant - In CRM not valid'!$G$2:$G$46,"UK",'Relevant - In CRM not valid'!$M$2:$M$46,"Finance")</f>
        <v>0</v>
      </c>
      <c r="K510" s="2">
        <f>COUNTIFS('Relevant - In CRM valid'!$T$2:$T$4699,$A510,'Relevant - In CRM valid'!$G$2:$G$4699,"UK",'Relevant - In CRM valid'!$M$2:$M$4699,"IT/Systems")+COUNTIFS('Relevant - In CRM unknown'!$T$2:$T$253,$A510,'Relevant - In CRM unknown'!$G$2:$G$253,"UK",'Relevant - In CRM unknown'!$M$2:$M$253,"IT/Systems")+COUNTIFS('Relevant - IN NOW CRM valid'!$T$2:$T$2328,$A510,'Relevant - IN NOW CRM valid'!$G$2:$G$2328,"UK",'Relevant - IN NOW CRM valid'!$M$2:$M$2328,"IT/Systems")+COUNTIFS('Relevant - IN NOW CRM unknown'!$T$2:$T$1227,$A510,'Relevant - IN NOW CRM unknown'!$G$2:$G$1227,"UK",'Relevant - IN NOW CRM unknown'!$M$2:$M$1227,"IT/Systems")+COUNTIFS('Relevant - Not CRM not valid'!$T$2:$T$416,$A510,'Relevant - Not CRM not valid'!$G$2:$G$416,"UK",'Relevant - Not CRM not valid'!$M$2:$M$416,"IT/Systems")+COUNTIFS('Relevant - In CRM not valid'!$T$2:$T$46,$A510,'Relevant - In CRM not valid'!$G$2:$G$46,"UK",'Relevant - In CRM not valid'!$M$2:$M$46,"IT/Systems")</f>
        <v>0</v>
      </c>
      <c r="L510" s="2">
        <f>COUNTIFS('Relevant - In CRM valid'!$T$2:$T$4699,$A510,'Relevant - In CRM valid'!$G$2:$G$4699,"UK",'Relevant - In CRM valid'!$M$2:$M$4699,"")+COUNTIFS('Relevant - In CRM unknown'!$T$2:$T$253,$A510,'Relevant - In CRM unknown'!$G$2:$G$253,"UK",'Relevant - In CRM unknown'!$M$2:$M$253,"")+COUNTIFS('Relevant - IN NOW CRM valid'!$T$2:$T$2328,$A510,'Relevant - IN NOW CRM valid'!$G$2:$G$2328,"UK",'Relevant - IN NOW CRM valid'!$M$2:$M$2328,"")+COUNTIFS('Relevant - IN NOW CRM unknown'!$T$2:$T$1227,$A510,'Relevant - IN NOW CRM unknown'!$G$2:$G$1227,"UK",'Relevant - IN NOW CRM unknown'!$M$2:$M$1227,"")+COUNTIFS('Relevant - Not CRM not valid'!$T$2:$T$416,$A510,'Relevant - Not CRM not valid'!$G$2:$G$416,"UK",'Relevant - Not CRM not valid'!$M$2:$M$416,"")+COUNTIFS('Relevant - In CRM not valid'!$T$2:$T$46,$A510,'Relevant - In CRM not valid'!$G$2:$G$46,"UK",'Relevant - In CRM not valid'!$M$2:$M$46,"")</f>
        <v>0</v>
      </c>
      <c r="M510" s="2">
        <f t="shared" si="14"/>
        <v>1</v>
      </c>
      <c r="N510" s="2">
        <f>COUNTIFS('Relevant - In CRM valid'!$T$2:$T$4699,$A510,'Relevant - In CRM valid'!$G$2:$G$4699,"UK",'Relevant - In CRM valid'!$Q$2:$Q$4699,"valid")+COUNTIFS('Relevant - In CRM unknown'!$T$2:$T$253,$A510,'Relevant - In CRM unknown'!$G$2:$G$253,"UK",'Relevant - In CRM unknown'!$Q$2:$Q$253,"valid")+COUNTIFS('Relevant - IN NOW CRM valid'!$T$2:$T$2328,$A510,'Relevant - IN NOW CRM valid'!$G$2:$G$2328,"UK",'Relevant - IN NOW CRM valid'!$Q$2:$Q$2328,"valid")+COUNTIFS('Relevant - IN NOW CRM unknown'!$T$2:$T$1227,$A510,'Relevant - IN NOW CRM unknown'!$G$2:$G$1227,"UK",'Relevant - IN NOW CRM unknown'!$Q$2:$Q$1227,"valid")+COUNTIFS('Relevant - Not CRM not valid'!$T$2:$T$416,$A510,'Relevant - Not CRM not valid'!$G$2:$G$416,"UK",'Relevant - Not CRM not valid'!$Q$2:$Q$416,"valid")+COUNTIFS('Relevant - In CRM not valid'!$T$2:$T$46,$A510,'Relevant - In CRM not valid'!$G$2:$G$46,"UK",'Relevant - In CRM not valid'!$Q$2:$Q$46,"valid")</f>
        <v>1</v>
      </c>
      <c r="O510" s="2" t="str">
        <f t="shared" si="15"/>
        <v>Finance  IT/Systems</v>
      </c>
    </row>
    <row r="511" spans="1:15" ht="15" customHeight="1">
      <c r="A511" s="2" t="s">
        <v>1129</v>
      </c>
      <c r="B511" s="2" t="s">
        <v>1130</v>
      </c>
      <c r="C511" s="2" t="s">
        <v>161</v>
      </c>
      <c r="D511" s="2" t="str">
        <f>IFERROR(INDEX('UK Target Institutions'!$D$2:$D$727,MATCH($A511,'UK Target Institutions'!$A$2:$A$727,0)),"")</f>
        <v>Yes</v>
      </c>
      <c r="E511" s="2">
        <f>COUNTIFS('Relevant - In CRM valid'!$T$2:$T$4699,$A511,'Relevant - In CRM valid'!$G$2:$G$4699,"UK")+COUNTIFS('Relevant - In CRM unknown'!$T$2:$T$253,$A511,'Relevant - In CRM unknown'!$G$2:$G$253,"UK")+COUNTIFS('Relevant - IN NOW CRM valid'!$T$2:$T$2328,$A511,'Relevant - IN NOW CRM valid'!$G$2:$G$2328,"UK")+COUNTIFS('Relevant - IN NOW CRM unknown'!$T$2:$T$1227,$A511,'Relevant - IN NOW CRM unknown'!$G$2:$G$1227,"UK")+COUNTIFS('Relevant - Not CRM not valid'!$T$2:$T$416,$A511,'Relevant - Not CRM not valid'!$G$2:$G$416,"UK")+COUNTIFS('Relevant - In CRM not valid'!$T$2:$T$46,$A511,'Relevant - In CRM not valid'!$G$2:$G$46,"UK")</f>
        <v>1</v>
      </c>
      <c r="F511" s="2">
        <f>COUNTIFS('Relevant - In CRM valid'!$T$2:$T$4699,$A511,'Relevant - In CRM valid'!$G$2:$G$4699,"UK",'Relevant - In CRM valid'!$M$2:$M$4699,"Research")+COUNTIFS('Relevant - In CRM unknown'!$T$2:$T$253,$A511,'Relevant - In CRM unknown'!$G$2:$G$253,"UK",'Relevant - In CRM unknown'!$M$2:$M$253,"Research")+COUNTIFS('Relevant - IN NOW CRM valid'!$T$2:$T$2328,$A511,'Relevant - IN NOW CRM valid'!$G$2:$G$2328,"UK",'Relevant - IN NOW CRM valid'!$M$2:$M$2328,"Research")+COUNTIFS('Relevant - IN NOW CRM unknown'!$T$2:$T$1227,$A511,'Relevant - IN NOW CRM unknown'!$G$2:$G$1227,"UK",'Relevant - IN NOW CRM unknown'!$M$2:$M$1227,"Research")+COUNTIFS('Relevant - Not CRM not valid'!$T$2:$T$416,$A511,'Relevant - Not CRM not valid'!$G$2:$G$416,"UK",'Relevant - Not CRM not valid'!$M$2:$M$416,"Research")+COUNTIFS('Relevant - In CRM not valid'!$T$2:$T$46,$A511,'Relevant - In CRM not valid'!$G$2:$G$46,"UK",'Relevant - In CRM not valid'!$M$2:$M$46,"Research")</f>
        <v>0</v>
      </c>
      <c r="G511" s="2">
        <f>COUNTIFS('Relevant - In CRM valid'!$T$2:$T$4699,$A511,'Relevant - In CRM valid'!$G$2:$G$4699,"UK",'Relevant - In CRM valid'!$M$2:$M$4699,"Research",'Relevant - In CRM valid'!$R$2:$R$4699,"Senior")+COUNTIFS('Relevant - In CRM unknown'!$T$2:$T$253,$A511,'Relevant - In CRM unknown'!$G$2:$G$253,"UK",'Relevant - In CRM unknown'!$M$2:$M$253,"Research",'Relevant - In CRM unknown'!$R$2:$R$253,"Senior")+COUNTIFS('Relevant - IN NOW CRM valid'!$T$2:$T$2328,$A511,'Relevant - IN NOW CRM valid'!$G$2:$G$2328,"UK",'Relevant - IN NOW CRM valid'!$M$2:$M$2328,"Research",'Relevant - IN NOW CRM valid'!$R$2:$R$2328,"Senior")+COUNTIFS('Relevant - IN NOW CRM unknown'!$T$2:$T$1227,$A511,'Relevant - IN NOW CRM unknown'!$G$2:$G$1227,"UK",'Relevant - IN NOW CRM unknown'!$M$2:$M$1227,"Research",'Relevant - IN NOW CRM unknown'!$R$2:$R$1227,"Senior")+COUNTIFS('Relevant - Not CRM not valid'!$T$2:$T$416,$A511,'Relevant - Not CRM not valid'!$G$2:$G$416,"UK",'Relevant - Not CRM not valid'!$M$2:$M$416,"Research",'Relevant - Not CRM not valid'!$R$2:$R$416,"Senior")+COUNTIFS('Relevant - In CRM not valid'!$T$2:$T$46,$A511,'Relevant - In CRM not valid'!$G$2:$G$46,"UK",'Relevant - In CRM not valid'!$M$2:$M$46,"Research",'Relevant - In CRM not valid'!$R$2:$R$46,"Senior")</f>
        <v>0</v>
      </c>
      <c r="H511" s="2">
        <f>COUNTIFS('Relevant - In CRM valid'!$T$2:$T$4699,$A511,'Relevant - In CRM valid'!$G$2:$G$4699,"UK",'Relevant - In CRM valid'!$M$2:$M$4699,"Research",'Relevant - In CRM valid'!$R$2:$R$4699,"Operational")+COUNTIFS('Relevant - In CRM unknown'!$T$2:$T$253,$A511,'Relevant - In CRM unknown'!$G$2:$G$253,"UK",'Relevant - In CRM unknown'!$M$2:$M$253,"Research",'Relevant - In CRM unknown'!$R$2:$R$253,"Operational")+COUNTIFS('Relevant - IN NOW CRM valid'!$T$2:$T$2328,$A511,'Relevant - IN NOW CRM valid'!$G$2:$G$2328,"UK",'Relevant - IN NOW CRM valid'!$M$2:$M$2328,"Research",'Relevant - IN NOW CRM valid'!$R$2:$R$2328,"Operational")+COUNTIFS('Relevant - IN NOW CRM unknown'!$T$2:$T$1227,$A511,'Relevant - IN NOW CRM unknown'!$G$2:$G$1227,"UK",'Relevant - IN NOW CRM unknown'!$M$2:$M$1227,"Research",'Relevant - IN NOW CRM unknown'!$R$2:$R$1227,"Operational")+COUNTIFS('Relevant - Not CRM not valid'!$T$2:$T$416,$A511,'Relevant - Not CRM not valid'!$G$2:$G$416,"UK",'Relevant - Not CRM not valid'!$M$2:$M$416,"Research",'Relevant - Not CRM not valid'!$R$2:$R$416,"Operational")+COUNTIFS('Relevant - In CRM not valid'!$T$2:$T$46,$A511,'Relevant - In CRM not valid'!$G$2:$G$46,"UK",'Relevant - In CRM not valid'!$M$2:$M$46,"Research",'Relevant - In CRM not valid'!$R$2:$R$46,"Operational")</f>
        <v>0</v>
      </c>
      <c r="I511" s="2">
        <f>COUNTIFS('Relevant - In CRM valid'!$T$2:$T$4699,$A511,'Relevant - In CRM valid'!$G$2:$G$4699,"UK",'Relevant - In CRM valid'!$M$2:$M$4699,"Research",'Relevant - In CRM valid'!$R$2:$R$4699,"Academic")+COUNTIFS('Relevant - In CRM unknown'!$T$2:$T$253,$A511,'Relevant - In CRM unknown'!$G$2:$G$253,"UK",'Relevant - In CRM unknown'!$M$2:$M$253,"Research",'Relevant - In CRM unknown'!$R$2:$R$253,"Academic")+COUNTIFS('Relevant - IN NOW CRM valid'!$T$2:$T$2328,$A511,'Relevant - IN NOW CRM valid'!$G$2:$G$2328,"UK",'Relevant - IN NOW CRM valid'!$M$2:$M$2328,"Research",'Relevant - IN NOW CRM valid'!$R$2:$R$2328,"Academic")+COUNTIFS('Relevant - IN NOW CRM unknown'!$T$2:$T$1227,$A511,'Relevant - IN NOW CRM unknown'!$G$2:$G$1227,"UK",'Relevant - IN NOW CRM unknown'!$M$2:$M$1227,"Research",'Relevant - IN NOW CRM unknown'!$R$2:$R$1227,"Academic")+COUNTIFS('Relevant - Not CRM not valid'!$T$2:$T$416,$A511,'Relevant - Not CRM not valid'!$G$2:$G$416,"UK",'Relevant - Not CRM not valid'!$M$2:$M$416,"Research",'Relevant - Not CRM not valid'!$R$2:$R$416,"Academic")+COUNTIFS('Relevant - In CRM not valid'!$T$2:$T$46,$A511,'Relevant - In CRM not valid'!$G$2:$G$46,"UK",'Relevant - In CRM not valid'!$M$2:$M$46,"Research",'Relevant - In CRM not valid'!$R$2:$R$46,"Academic")</f>
        <v>0</v>
      </c>
      <c r="J511" s="2">
        <f>COUNTIFS('Relevant - In CRM valid'!$T$2:$T$4699,$A511,'Relevant - In CRM valid'!$G$2:$G$4699,"UK",'Relevant - In CRM valid'!$M$2:$M$4699,"Finance")+COUNTIFS('Relevant - In CRM unknown'!$T$2:$T$253,$A511,'Relevant - In CRM unknown'!$G$2:$G$253,"UK",'Relevant - In CRM unknown'!$M$2:$M$253,"Finance")+COUNTIFS('Relevant - IN NOW CRM valid'!$T$2:$T$2328,$A511,'Relevant - IN NOW CRM valid'!$G$2:$G$2328,"UK",'Relevant - IN NOW CRM valid'!$M$2:$M$2328,"Finance")+COUNTIFS('Relevant - IN NOW CRM unknown'!$T$2:$T$1227,$A511,'Relevant - IN NOW CRM unknown'!$G$2:$G$1227,"UK",'Relevant - IN NOW CRM unknown'!$M$2:$M$1227,"Finance")+COUNTIFS('Relevant - Not CRM not valid'!$T$2:$T$416,$A511,'Relevant - Not CRM not valid'!$G$2:$G$416,"UK",'Relevant - Not CRM not valid'!$M$2:$M$416,"Finance")+COUNTIFS('Relevant - In CRM not valid'!$T$2:$T$46,$A511,'Relevant - In CRM not valid'!$G$2:$G$46,"UK",'Relevant - In CRM not valid'!$M$2:$M$46,"Finance")</f>
        <v>1</v>
      </c>
      <c r="K511" s="2">
        <f>COUNTIFS('Relevant - In CRM valid'!$T$2:$T$4699,$A511,'Relevant - In CRM valid'!$G$2:$G$4699,"UK",'Relevant - In CRM valid'!$M$2:$M$4699,"IT/Systems")+COUNTIFS('Relevant - In CRM unknown'!$T$2:$T$253,$A511,'Relevant - In CRM unknown'!$G$2:$G$253,"UK",'Relevant - In CRM unknown'!$M$2:$M$253,"IT/Systems")+COUNTIFS('Relevant - IN NOW CRM valid'!$T$2:$T$2328,$A511,'Relevant - IN NOW CRM valid'!$G$2:$G$2328,"UK",'Relevant - IN NOW CRM valid'!$M$2:$M$2328,"IT/Systems")+COUNTIFS('Relevant - IN NOW CRM unknown'!$T$2:$T$1227,$A511,'Relevant - IN NOW CRM unknown'!$G$2:$G$1227,"UK",'Relevant - IN NOW CRM unknown'!$M$2:$M$1227,"IT/Systems")+COUNTIFS('Relevant - Not CRM not valid'!$T$2:$T$416,$A511,'Relevant - Not CRM not valid'!$G$2:$G$416,"UK",'Relevant - Not CRM not valid'!$M$2:$M$416,"IT/Systems")+COUNTIFS('Relevant - In CRM not valid'!$T$2:$T$46,$A511,'Relevant - In CRM not valid'!$G$2:$G$46,"UK",'Relevant - In CRM not valid'!$M$2:$M$46,"IT/Systems")</f>
        <v>0</v>
      </c>
      <c r="L511" s="2">
        <f>COUNTIFS('Relevant - In CRM valid'!$T$2:$T$4699,$A511,'Relevant - In CRM valid'!$G$2:$G$4699,"UK",'Relevant - In CRM valid'!$M$2:$M$4699,"")+COUNTIFS('Relevant - In CRM unknown'!$T$2:$T$253,$A511,'Relevant - In CRM unknown'!$G$2:$G$253,"UK",'Relevant - In CRM unknown'!$M$2:$M$253,"")+COUNTIFS('Relevant - IN NOW CRM valid'!$T$2:$T$2328,$A511,'Relevant - IN NOW CRM valid'!$G$2:$G$2328,"UK",'Relevant - IN NOW CRM valid'!$M$2:$M$2328,"")+COUNTIFS('Relevant - IN NOW CRM unknown'!$T$2:$T$1227,$A511,'Relevant - IN NOW CRM unknown'!$G$2:$G$1227,"UK",'Relevant - IN NOW CRM unknown'!$M$2:$M$1227,"")+COUNTIFS('Relevant - Not CRM not valid'!$T$2:$T$416,$A511,'Relevant - Not CRM not valid'!$G$2:$G$416,"UK",'Relevant - Not CRM not valid'!$M$2:$M$416,"")+COUNTIFS('Relevant - In CRM not valid'!$T$2:$T$46,$A511,'Relevant - In CRM not valid'!$G$2:$G$46,"UK",'Relevant - In CRM not valid'!$M$2:$M$46,"")</f>
        <v>0</v>
      </c>
      <c r="M511" s="2">
        <f t="shared" si="14"/>
        <v>1</v>
      </c>
      <c r="N511" s="2">
        <f>COUNTIFS('Relevant - In CRM valid'!$T$2:$T$4699,$A511,'Relevant - In CRM valid'!$G$2:$G$4699,"UK",'Relevant - In CRM valid'!$Q$2:$Q$4699,"valid")+COUNTIFS('Relevant - In CRM unknown'!$T$2:$T$253,$A511,'Relevant - In CRM unknown'!$G$2:$G$253,"UK",'Relevant - In CRM unknown'!$Q$2:$Q$253,"valid")+COUNTIFS('Relevant - IN NOW CRM valid'!$T$2:$T$2328,$A511,'Relevant - IN NOW CRM valid'!$G$2:$G$2328,"UK",'Relevant - IN NOW CRM valid'!$Q$2:$Q$2328,"valid")+COUNTIFS('Relevant - IN NOW CRM unknown'!$T$2:$T$1227,$A511,'Relevant - IN NOW CRM unknown'!$G$2:$G$1227,"UK",'Relevant - IN NOW CRM unknown'!$Q$2:$Q$1227,"valid")+COUNTIFS('Relevant - Not CRM not valid'!$T$2:$T$416,$A511,'Relevant - Not CRM not valid'!$G$2:$G$416,"UK",'Relevant - Not CRM not valid'!$Q$2:$Q$416,"valid")+COUNTIFS('Relevant - In CRM not valid'!$T$2:$T$46,$A511,'Relevant - In CRM not valid'!$G$2:$G$46,"UK",'Relevant - In CRM not valid'!$Q$2:$Q$46,"valid")</f>
        <v>1</v>
      </c>
      <c r="O511" s="2" t="str">
        <f t="shared" si="15"/>
        <v>Research  IT/Systems</v>
      </c>
    </row>
    <row r="512" spans="1:15" ht="15" customHeight="1">
      <c r="A512" s="2" t="s">
        <v>1131</v>
      </c>
      <c r="B512" s="2" t="s">
        <v>1132</v>
      </c>
      <c r="C512" s="2" t="s">
        <v>368</v>
      </c>
      <c r="D512" s="2" t="str">
        <f>IFERROR(INDEX('UK Target Institutions'!$D$2:$D$727,MATCH($A512,'UK Target Institutions'!$A$2:$A$727,0)),"")</f>
        <v>No</v>
      </c>
      <c r="E512" s="2">
        <f>COUNTIFS('Relevant - In CRM valid'!$T$2:$T$4699,$A512,'Relevant - In CRM valid'!$G$2:$G$4699,"UK")+COUNTIFS('Relevant - In CRM unknown'!$T$2:$T$253,$A512,'Relevant - In CRM unknown'!$G$2:$G$253,"UK")+COUNTIFS('Relevant - IN NOW CRM valid'!$T$2:$T$2328,$A512,'Relevant - IN NOW CRM valid'!$G$2:$G$2328,"UK")+COUNTIFS('Relevant - IN NOW CRM unknown'!$T$2:$T$1227,$A512,'Relevant - IN NOW CRM unknown'!$G$2:$G$1227,"UK")+COUNTIFS('Relevant - Not CRM not valid'!$T$2:$T$416,$A512,'Relevant - Not CRM not valid'!$G$2:$G$416,"UK")+COUNTIFS('Relevant - In CRM not valid'!$T$2:$T$46,$A512,'Relevant - In CRM not valid'!$G$2:$G$46,"UK")</f>
        <v>1</v>
      </c>
      <c r="F512" s="2">
        <f>COUNTIFS('Relevant - In CRM valid'!$T$2:$T$4699,$A512,'Relevant - In CRM valid'!$G$2:$G$4699,"UK",'Relevant - In CRM valid'!$M$2:$M$4699,"Research")+COUNTIFS('Relevant - In CRM unknown'!$T$2:$T$253,$A512,'Relevant - In CRM unknown'!$G$2:$G$253,"UK",'Relevant - In CRM unknown'!$M$2:$M$253,"Research")+COUNTIFS('Relevant - IN NOW CRM valid'!$T$2:$T$2328,$A512,'Relevant - IN NOW CRM valid'!$G$2:$G$2328,"UK",'Relevant - IN NOW CRM valid'!$M$2:$M$2328,"Research")+COUNTIFS('Relevant - IN NOW CRM unknown'!$T$2:$T$1227,$A512,'Relevant - IN NOW CRM unknown'!$G$2:$G$1227,"UK",'Relevant - IN NOW CRM unknown'!$M$2:$M$1227,"Research")+COUNTIFS('Relevant - Not CRM not valid'!$T$2:$T$416,$A512,'Relevant - Not CRM not valid'!$G$2:$G$416,"UK",'Relevant - Not CRM not valid'!$M$2:$M$416,"Research")+COUNTIFS('Relevant - In CRM not valid'!$T$2:$T$46,$A512,'Relevant - In CRM not valid'!$G$2:$G$46,"UK",'Relevant - In CRM not valid'!$M$2:$M$46,"Research")</f>
        <v>0</v>
      </c>
      <c r="G512" s="2">
        <f>COUNTIFS('Relevant - In CRM valid'!$T$2:$T$4699,$A512,'Relevant - In CRM valid'!$G$2:$G$4699,"UK",'Relevant - In CRM valid'!$M$2:$M$4699,"Research",'Relevant - In CRM valid'!$R$2:$R$4699,"Senior")+COUNTIFS('Relevant - In CRM unknown'!$T$2:$T$253,$A512,'Relevant - In CRM unknown'!$G$2:$G$253,"UK",'Relevant - In CRM unknown'!$M$2:$M$253,"Research",'Relevant - In CRM unknown'!$R$2:$R$253,"Senior")+COUNTIFS('Relevant - IN NOW CRM valid'!$T$2:$T$2328,$A512,'Relevant - IN NOW CRM valid'!$G$2:$G$2328,"UK",'Relevant - IN NOW CRM valid'!$M$2:$M$2328,"Research",'Relevant - IN NOW CRM valid'!$R$2:$R$2328,"Senior")+COUNTIFS('Relevant - IN NOW CRM unknown'!$T$2:$T$1227,$A512,'Relevant - IN NOW CRM unknown'!$G$2:$G$1227,"UK",'Relevant - IN NOW CRM unknown'!$M$2:$M$1227,"Research",'Relevant - IN NOW CRM unknown'!$R$2:$R$1227,"Senior")+COUNTIFS('Relevant - Not CRM not valid'!$T$2:$T$416,$A512,'Relevant - Not CRM not valid'!$G$2:$G$416,"UK",'Relevant - Not CRM not valid'!$M$2:$M$416,"Research",'Relevant - Not CRM not valid'!$R$2:$R$416,"Senior")+COUNTIFS('Relevant - In CRM not valid'!$T$2:$T$46,$A512,'Relevant - In CRM not valid'!$G$2:$G$46,"UK",'Relevant - In CRM not valid'!$M$2:$M$46,"Research",'Relevant - In CRM not valid'!$R$2:$R$46,"Senior")</f>
        <v>0</v>
      </c>
      <c r="H512" s="2">
        <f>COUNTIFS('Relevant - In CRM valid'!$T$2:$T$4699,$A512,'Relevant - In CRM valid'!$G$2:$G$4699,"UK",'Relevant - In CRM valid'!$M$2:$M$4699,"Research",'Relevant - In CRM valid'!$R$2:$R$4699,"Operational")+COUNTIFS('Relevant - In CRM unknown'!$T$2:$T$253,$A512,'Relevant - In CRM unknown'!$G$2:$G$253,"UK",'Relevant - In CRM unknown'!$M$2:$M$253,"Research",'Relevant - In CRM unknown'!$R$2:$R$253,"Operational")+COUNTIFS('Relevant - IN NOW CRM valid'!$T$2:$T$2328,$A512,'Relevant - IN NOW CRM valid'!$G$2:$G$2328,"UK",'Relevant - IN NOW CRM valid'!$M$2:$M$2328,"Research",'Relevant - IN NOW CRM valid'!$R$2:$R$2328,"Operational")+COUNTIFS('Relevant - IN NOW CRM unknown'!$T$2:$T$1227,$A512,'Relevant - IN NOW CRM unknown'!$G$2:$G$1227,"UK",'Relevant - IN NOW CRM unknown'!$M$2:$M$1227,"Research",'Relevant - IN NOW CRM unknown'!$R$2:$R$1227,"Operational")+COUNTIFS('Relevant - Not CRM not valid'!$T$2:$T$416,$A512,'Relevant - Not CRM not valid'!$G$2:$G$416,"UK",'Relevant - Not CRM not valid'!$M$2:$M$416,"Research",'Relevant - Not CRM not valid'!$R$2:$R$416,"Operational")+COUNTIFS('Relevant - In CRM not valid'!$T$2:$T$46,$A512,'Relevant - In CRM not valid'!$G$2:$G$46,"UK",'Relevant - In CRM not valid'!$M$2:$M$46,"Research",'Relevant - In CRM not valid'!$R$2:$R$46,"Operational")</f>
        <v>0</v>
      </c>
      <c r="I512" s="2">
        <f>COUNTIFS('Relevant - In CRM valid'!$T$2:$T$4699,$A512,'Relevant - In CRM valid'!$G$2:$G$4699,"UK",'Relevant - In CRM valid'!$M$2:$M$4699,"Research",'Relevant - In CRM valid'!$R$2:$R$4699,"Academic")+COUNTIFS('Relevant - In CRM unknown'!$T$2:$T$253,$A512,'Relevant - In CRM unknown'!$G$2:$G$253,"UK",'Relevant - In CRM unknown'!$M$2:$M$253,"Research",'Relevant - In CRM unknown'!$R$2:$R$253,"Academic")+COUNTIFS('Relevant - IN NOW CRM valid'!$T$2:$T$2328,$A512,'Relevant - IN NOW CRM valid'!$G$2:$G$2328,"UK",'Relevant - IN NOW CRM valid'!$M$2:$M$2328,"Research",'Relevant - IN NOW CRM valid'!$R$2:$R$2328,"Academic")+COUNTIFS('Relevant - IN NOW CRM unknown'!$T$2:$T$1227,$A512,'Relevant - IN NOW CRM unknown'!$G$2:$G$1227,"UK",'Relevant - IN NOW CRM unknown'!$M$2:$M$1227,"Research",'Relevant - IN NOW CRM unknown'!$R$2:$R$1227,"Academic")+COUNTIFS('Relevant - Not CRM not valid'!$T$2:$T$416,$A512,'Relevant - Not CRM not valid'!$G$2:$G$416,"UK",'Relevant - Not CRM not valid'!$M$2:$M$416,"Research",'Relevant - Not CRM not valid'!$R$2:$R$416,"Academic")+COUNTIFS('Relevant - In CRM not valid'!$T$2:$T$46,$A512,'Relevant - In CRM not valid'!$G$2:$G$46,"UK",'Relevant - In CRM not valid'!$M$2:$M$46,"Research",'Relevant - In CRM not valid'!$R$2:$R$46,"Academic")</f>
        <v>0</v>
      </c>
      <c r="J512" s="2">
        <f>COUNTIFS('Relevant - In CRM valid'!$T$2:$T$4699,$A512,'Relevant - In CRM valid'!$G$2:$G$4699,"UK",'Relevant - In CRM valid'!$M$2:$M$4699,"Finance")+COUNTIFS('Relevant - In CRM unknown'!$T$2:$T$253,$A512,'Relevant - In CRM unknown'!$G$2:$G$253,"UK",'Relevant - In CRM unknown'!$M$2:$M$253,"Finance")+COUNTIFS('Relevant - IN NOW CRM valid'!$T$2:$T$2328,$A512,'Relevant - IN NOW CRM valid'!$G$2:$G$2328,"UK",'Relevant - IN NOW CRM valid'!$M$2:$M$2328,"Finance")+COUNTIFS('Relevant - IN NOW CRM unknown'!$T$2:$T$1227,$A512,'Relevant - IN NOW CRM unknown'!$G$2:$G$1227,"UK",'Relevant - IN NOW CRM unknown'!$M$2:$M$1227,"Finance")+COUNTIFS('Relevant - Not CRM not valid'!$T$2:$T$416,$A512,'Relevant - Not CRM not valid'!$G$2:$G$416,"UK",'Relevant - Not CRM not valid'!$M$2:$M$416,"Finance")+COUNTIFS('Relevant - In CRM not valid'!$T$2:$T$46,$A512,'Relevant - In CRM not valid'!$G$2:$G$46,"UK",'Relevant - In CRM not valid'!$M$2:$M$46,"Finance")</f>
        <v>1</v>
      </c>
      <c r="K512" s="2">
        <f>COUNTIFS('Relevant - In CRM valid'!$T$2:$T$4699,$A512,'Relevant - In CRM valid'!$G$2:$G$4699,"UK",'Relevant - In CRM valid'!$M$2:$M$4699,"IT/Systems")+COUNTIFS('Relevant - In CRM unknown'!$T$2:$T$253,$A512,'Relevant - In CRM unknown'!$G$2:$G$253,"UK",'Relevant - In CRM unknown'!$M$2:$M$253,"IT/Systems")+COUNTIFS('Relevant - IN NOW CRM valid'!$T$2:$T$2328,$A512,'Relevant - IN NOW CRM valid'!$G$2:$G$2328,"UK",'Relevant - IN NOW CRM valid'!$M$2:$M$2328,"IT/Systems")+COUNTIFS('Relevant - IN NOW CRM unknown'!$T$2:$T$1227,$A512,'Relevant - IN NOW CRM unknown'!$G$2:$G$1227,"UK",'Relevant - IN NOW CRM unknown'!$M$2:$M$1227,"IT/Systems")+COUNTIFS('Relevant - Not CRM not valid'!$T$2:$T$416,$A512,'Relevant - Not CRM not valid'!$G$2:$G$416,"UK",'Relevant - Not CRM not valid'!$M$2:$M$416,"IT/Systems")+COUNTIFS('Relevant - In CRM not valid'!$T$2:$T$46,$A512,'Relevant - In CRM not valid'!$G$2:$G$46,"UK",'Relevant - In CRM not valid'!$M$2:$M$46,"IT/Systems")</f>
        <v>0</v>
      </c>
      <c r="L512" s="2">
        <f>COUNTIFS('Relevant - In CRM valid'!$T$2:$T$4699,$A512,'Relevant - In CRM valid'!$G$2:$G$4699,"UK",'Relevant - In CRM valid'!$M$2:$M$4699,"")+COUNTIFS('Relevant - In CRM unknown'!$T$2:$T$253,$A512,'Relevant - In CRM unknown'!$G$2:$G$253,"UK",'Relevant - In CRM unknown'!$M$2:$M$253,"")+COUNTIFS('Relevant - IN NOW CRM valid'!$T$2:$T$2328,$A512,'Relevant - IN NOW CRM valid'!$G$2:$G$2328,"UK",'Relevant - IN NOW CRM valid'!$M$2:$M$2328,"")+COUNTIFS('Relevant - IN NOW CRM unknown'!$T$2:$T$1227,$A512,'Relevant - IN NOW CRM unknown'!$G$2:$G$1227,"UK",'Relevant - IN NOW CRM unknown'!$M$2:$M$1227,"")+COUNTIFS('Relevant - Not CRM not valid'!$T$2:$T$416,$A512,'Relevant - Not CRM not valid'!$G$2:$G$416,"UK",'Relevant - Not CRM not valid'!$M$2:$M$416,"")+COUNTIFS('Relevant - In CRM not valid'!$T$2:$T$46,$A512,'Relevant - In CRM not valid'!$G$2:$G$46,"UK",'Relevant - In CRM not valid'!$M$2:$M$46,"")</f>
        <v>0</v>
      </c>
      <c r="M512" s="2">
        <f t="shared" si="14"/>
        <v>1</v>
      </c>
      <c r="N512" s="2">
        <f>COUNTIFS('Relevant - In CRM valid'!$T$2:$T$4699,$A512,'Relevant - In CRM valid'!$G$2:$G$4699,"UK",'Relevant - In CRM valid'!$Q$2:$Q$4699,"valid")+COUNTIFS('Relevant - In CRM unknown'!$T$2:$T$253,$A512,'Relevant - In CRM unknown'!$G$2:$G$253,"UK",'Relevant - In CRM unknown'!$Q$2:$Q$253,"valid")+COUNTIFS('Relevant - IN NOW CRM valid'!$T$2:$T$2328,$A512,'Relevant - IN NOW CRM valid'!$G$2:$G$2328,"UK",'Relevant - IN NOW CRM valid'!$Q$2:$Q$2328,"valid")+COUNTIFS('Relevant - IN NOW CRM unknown'!$T$2:$T$1227,$A512,'Relevant - IN NOW CRM unknown'!$G$2:$G$1227,"UK",'Relevant - IN NOW CRM unknown'!$Q$2:$Q$1227,"valid")+COUNTIFS('Relevant - Not CRM not valid'!$T$2:$T$416,$A512,'Relevant - Not CRM not valid'!$G$2:$G$416,"UK",'Relevant - Not CRM not valid'!$Q$2:$Q$416,"valid")+COUNTIFS('Relevant - In CRM not valid'!$T$2:$T$46,$A512,'Relevant - In CRM not valid'!$G$2:$G$46,"UK",'Relevant - In CRM not valid'!$Q$2:$Q$46,"valid")</f>
        <v>1</v>
      </c>
      <c r="O512" s="2" t="str">
        <f t="shared" si="15"/>
        <v>Research  IT/Systems</v>
      </c>
    </row>
    <row r="513" spans="1:15" ht="15" customHeight="1">
      <c r="A513" s="2" t="s">
        <v>1133</v>
      </c>
      <c r="B513" s="2" t="s">
        <v>1134</v>
      </c>
      <c r="C513" s="2" t="s">
        <v>383</v>
      </c>
      <c r="D513" s="2" t="str">
        <f>IFERROR(INDEX('UK Target Institutions'!$D$2:$D$727,MATCH($A513,'UK Target Institutions'!$A$2:$A$727,0)),"")</f>
        <v>No</v>
      </c>
      <c r="E513" s="2">
        <f>COUNTIFS('Relevant - In CRM valid'!$T$2:$T$4699,$A513,'Relevant - In CRM valid'!$G$2:$G$4699,"UK")+COUNTIFS('Relevant - In CRM unknown'!$T$2:$T$253,$A513,'Relevant - In CRM unknown'!$G$2:$G$253,"UK")+COUNTIFS('Relevant - IN NOW CRM valid'!$T$2:$T$2328,$A513,'Relevant - IN NOW CRM valid'!$G$2:$G$2328,"UK")+COUNTIFS('Relevant - IN NOW CRM unknown'!$T$2:$T$1227,$A513,'Relevant - IN NOW CRM unknown'!$G$2:$G$1227,"UK")+COUNTIFS('Relevant - Not CRM not valid'!$T$2:$T$416,$A513,'Relevant - Not CRM not valid'!$G$2:$G$416,"UK")+COUNTIFS('Relevant - In CRM not valid'!$T$2:$T$46,$A513,'Relevant - In CRM not valid'!$G$2:$G$46,"UK")</f>
        <v>1</v>
      </c>
      <c r="F513" s="2">
        <f>COUNTIFS('Relevant - In CRM valid'!$T$2:$T$4699,$A513,'Relevant - In CRM valid'!$G$2:$G$4699,"UK",'Relevant - In CRM valid'!$M$2:$M$4699,"Research")+COUNTIFS('Relevant - In CRM unknown'!$T$2:$T$253,$A513,'Relevant - In CRM unknown'!$G$2:$G$253,"UK",'Relevant - In CRM unknown'!$M$2:$M$253,"Research")+COUNTIFS('Relevant - IN NOW CRM valid'!$T$2:$T$2328,$A513,'Relevant - IN NOW CRM valid'!$G$2:$G$2328,"UK",'Relevant - IN NOW CRM valid'!$M$2:$M$2328,"Research")+COUNTIFS('Relevant - IN NOW CRM unknown'!$T$2:$T$1227,$A513,'Relevant - IN NOW CRM unknown'!$G$2:$G$1227,"UK",'Relevant - IN NOW CRM unknown'!$M$2:$M$1227,"Research")+COUNTIFS('Relevant - Not CRM not valid'!$T$2:$T$416,$A513,'Relevant - Not CRM not valid'!$G$2:$G$416,"UK",'Relevant - Not CRM not valid'!$M$2:$M$416,"Research")+COUNTIFS('Relevant - In CRM not valid'!$T$2:$T$46,$A513,'Relevant - In CRM not valid'!$G$2:$G$46,"UK",'Relevant - In CRM not valid'!$M$2:$M$46,"Research")</f>
        <v>1</v>
      </c>
      <c r="G513" s="2">
        <f>COUNTIFS('Relevant - In CRM valid'!$T$2:$T$4699,$A513,'Relevant - In CRM valid'!$G$2:$G$4699,"UK",'Relevant - In CRM valid'!$M$2:$M$4699,"Research",'Relevant - In CRM valid'!$R$2:$R$4699,"Senior")+COUNTIFS('Relevant - In CRM unknown'!$T$2:$T$253,$A513,'Relevant - In CRM unknown'!$G$2:$G$253,"UK",'Relevant - In CRM unknown'!$M$2:$M$253,"Research",'Relevant - In CRM unknown'!$R$2:$R$253,"Senior")+COUNTIFS('Relevant - IN NOW CRM valid'!$T$2:$T$2328,$A513,'Relevant - IN NOW CRM valid'!$G$2:$G$2328,"UK",'Relevant - IN NOW CRM valid'!$M$2:$M$2328,"Research",'Relevant - IN NOW CRM valid'!$R$2:$R$2328,"Senior")+COUNTIFS('Relevant - IN NOW CRM unknown'!$T$2:$T$1227,$A513,'Relevant - IN NOW CRM unknown'!$G$2:$G$1227,"UK",'Relevant - IN NOW CRM unknown'!$M$2:$M$1227,"Research",'Relevant - IN NOW CRM unknown'!$R$2:$R$1227,"Senior")+COUNTIFS('Relevant - Not CRM not valid'!$T$2:$T$416,$A513,'Relevant - Not CRM not valid'!$G$2:$G$416,"UK",'Relevant - Not CRM not valid'!$M$2:$M$416,"Research",'Relevant - Not CRM not valid'!$R$2:$R$416,"Senior")+COUNTIFS('Relevant - In CRM not valid'!$T$2:$T$46,$A513,'Relevant - In CRM not valid'!$G$2:$G$46,"UK",'Relevant - In CRM not valid'!$M$2:$M$46,"Research",'Relevant - In CRM not valid'!$R$2:$R$46,"Senior")</f>
        <v>1</v>
      </c>
      <c r="H513" s="2">
        <f>COUNTIFS('Relevant - In CRM valid'!$T$2:$T$4699,$A513,'Relevant - In CRM valid'!$G$2:$G$4699,"UK",'Relevant - In CRM valid'!$M$2:$M$4699,"Research",'Relevant - In CRM valid'!$R$2:$R$4699,"Operational")+COUNTIFS('Relevant - In CRM unknown'!$T$2:$T$253,$A513,'Relevant - In CRM unknown'!$G$2:$G$253,"UK",'Relevant - In CRM unknown'!$M$2:$M$253,"Research",'Relevant - In CRM unknown'!$R$2:$R$253,"Operational")+COUNTIFS('Relevant - IN NOW CRM valid'!$T$2:$T$2328,$A513,'Relevant - IN NOW CRM valid'!$G$2:$G$2328,"UK",'Relevant - IN NOW CRM valid'!$M$2:$M$2328,"Research",'Relevant - IN NOW CRM valid'!$R$2:$R$2328,"Operational")+COUNTIFS('Relevant - IN NOW CRM unknown'!$T$2:$T$1227,$A513,'Relevant - IN NOW CRM unknown'!$G$2:$G$1227,"UK",'Relevant - IN NOW CRM unknown'!$M$2:$M$1227,"Research",'Relevant - IN NOW CRM unknown'!$R$2:$R$1227,"Operational")+COUNTIFS('Relevant - Not CRM not valid'!$T$2:$T$416,$A513,'Relevant - Not CRM not valid'!$G$2:$G$416,"UK",'Relevant - Not CRM not valid'!$M$2:$M$416,"Research",'Relevant - Not CRM not valid'!$R$2:$R$416,"Operational")+COUNTIFS('Relevant - In CRM not valid'!$T$2:$T$46,$A513,'Relevant - In CRM not valid'!$G$2:$G$46,"UK",'Relevant - In CRM not valid'!$M$2:$M$46,"Research",'Relevant - In CRM not valid'!$R$2:$R$46,"Operational")</f>
        <v>0</v>
      </c>
      <c r="I513" s="2">
        <f>COUNTIFS('Relevant - In CRM valid'!$T$2:$T$4699,$A513,'Relevant - In CRM valid'!$G$2:$G$4699,"UK",'Relevant - In CRM valid'!$M$2:$M$4699,"Research",'Relevant - In CRM valid'!$R$2:$R$4699,"Academic")+COUNTIFS('Relevant - In CRM unknown'!$T$2:$T$253,$A513,'Relevant - In CRM unknown'!$G$2:$G$253,"UK",'Relevant - In CRM unknown'!$M$2:$M$253,"Research",'Relevant - In CRM unknown'!$R$2:$R$253,"Academic")+COUNTIFS('Relevant - IN NOW CRM valid'!$T$2:$T$2328,$A513,'Relevant - IN NOW CRM valid'!$G$2:$G$2328,"UK",'Relevant - IN NOW CRM valid'!$M$2:$M$2328,"Research",'Relevant - IN NOW CRM valid'!$R$2:$R$2328,"Academic")+COUNTIFS('Relevant - IN NOW CRM unknown'!$T$2:$T$1227,$A513,'Relevant - IN NOW CRM unknown'!$G$2:$G$1227,"UK",'Relevant - IN NOW CRM unknown'!$M$2:$M$1227,"Research",'Relevant - IN NOW CRM unknown'!$R$2:$R$1227,"Academic")+COUNTIFS('Relevant - Not CRM not valid'!$T$2:$T$416,$A513,'Relevant - Not CRM not valid'!$G$2:$G$416,"UK",'Relevant - Not CRM not valid'!$M$2:$M$416,"Research",'Relevant - Not CRM not valid'!$R$2:$R$416,"Academic")+COUNTIFS('Relevant - In CRM not valid'!$T$2:$T$46,$A513,'Relevant - In CRM not valid'!$G$2:$G$46,"UK",'Relevant - In CRM not valid'!$M$2:$M$46,"Research",'Relevant - In CRM not valid'!$R$2:$R$46,"Academic")</f>
        <v>0</v>
      </c>
      <c r="J513" s="2">
        <f>COUNTIFS('Relevant - In CRM valid'!$T$2:$T$4699,$A513,'Relevant - In CRM valid'!$G$2:$G$4699,"UK",'Relevant - In CRM valid'!$M$2:$M$4699,"Finance")+COUNTIFS('Relevant - In CRM unknown'!$T$2:$T$253,$A513,'Relevant - In CRM unknown'!$G$2:$G$253,"UK",'Relevant - In CRM unknown'!$M$2:$M$253,"Finance")+COUNTIFS('Relevant - IN NOW CRM valid'!$T$2:$T$2328,$A513,'Relevant - IN NOW CRM valid'!$G$2:$G$2328,"UK",'Relevant - IN NOW CRM valid'!$M$2:$M$2328,"Finance")+COUNTIFS('Relevant - IN NOW CRM unknown'!$T$2:$T$1227,$A513,'Relevant - IN NOW CRM unknown'!$G$2:$G$1227,"UK",'Relevant - IN NOW CRM unknown'!$M$2:$M$1227,"Finance")+COUNTIFS('Relevant - Not CRM not valid'!$T$2:$T$416,$A513,'Relevant - Not CRM not valid'!$G$2:$G$416,"UK",'Relevant - Not CRM not valid'!$M$2:$M$416,"Finance")+COUNTIFS('Relevant - In CRM not valid'!$T$2:$T$46,$A513,'Relevant - In CRM not valid'!$G$2:$G$46,"UK",'Relevant - In CRM not valid'!$M$2:$M$46,"Finance")</f>
        <v>0</v>
      </c>
      <c r="K513" s="2">
        <f>COUNTIFS('Relevant - In CRM valid'!$T$2:$T$4699,$A513,'Relevant - In CRM valid'!$G$2:$G$4699,"UK",'Relevant - In CRM valid'!$M$2:$M$4699,"IT/Systems")+COUNTIFS('Relevant - In CRM unknown'!$T$2:$T$253,$A513,'Relevant - In CRM unknown'!$G$2:$G$253,"UK",'Relevant - In CRM unknown'!$M$2:$M$253,"IT/Systems")+COUNTIFS('Relevant - IN NOW CRM valid'!$T$2:$T$2328,$A513,'Relevant - IN NOW CRM valid'!$G$2:$G$2328,"UK",'Relevant - IN NOW CRM valid'!$M$2:$M$2328,"IT/Systems")+COUNTIFS('Relevant - IN NOW CRM unknown'!$T$2:$T$1227,$A513,'Relevant - IN NOW CRM unknown'!$G$2:$G$1227,"UK",'Relevant - IN NOW CRM unknown'!$M$2:$M$1227,"IT/Systems")+COUNTIFS('Relevant - Not CRM not valid'!$T$2:$T$416,$A513,'Relevant - Not CRM not valid'!$G$2:$G$416,"UK",'Relevant - Not CRM not valid'!$M$2:$M$416,"IT/Systems")+COUNTIFS('Relevant - In CRM not valid'!$T$2:$T$46,$A513,'Relevant - In CRM not valid'!$G$2:$G$46,"UK",'Relevant - In CRM not valid'!$M$2:$M$46,"IT/Systems")</f>
        <v>0</v>
      </c>
      <c r="L513" s="2">
        <f>COUNTIFS('Relevant - In CRM valid'!$T$2:$T$4699,$A513,'Relevant - In CRM valid'!$G$2:$G$4699,"UK",'Relevant - In CRM valid'!$M$2:$M$4699,"")+COUNTIFS('Relevant - In CRM unknown'!$T$2:$T$253,$A513,'Relevant - In CRM unknown'!$G$2:$G$253,"UK",'Relevant - In CRM unknown'!$M$2:$M$253,"")+COUNTIFS('Relevant - IN NOW CRM valid'!$T$2:$T$2328,$A513,'Relevant - IN NOW CRM valid'!$G$2:$G$2328,"UK",'Relevant - IN NOW CRM valid'!$M$2:$M$2328,"")+COUNTIFS('Relevant - IN NOW CRM unknown'!$T$2:$T$1227,$A513,'Relevant - IN NOW CRM unknown'!$G$2:$G$1227,"UK",'Relevant - IN NOW CRM unknown'!$M$2:$M$1227,"")+COUNTIFS('Relevant - Not CRM not valid'!$T$2:$T$416,$A513,'Relevant - Not CRM not valid'!$G$2:$G$416,"UK",'Relevant - Not CRM not valid'!$M$2:$M$416,"")+COUNTIFS('Relevant - In CRM not valid'!$T$2:$T$46,$A513,'Relevant - In CRM not valid'!$G$2:$G$46,"UK",'Relevant - In CRM not valid'!$M$2:$M$46,"")</f>
        <v>0</v>
      </c>
      <c r="M513" s="2">
        <f t="shared" si="14"/>
        <v>1</v>
      </c>
      <c r="N513" s="2">
        <f>COUNTIFS('Relevant - In CRM valid'!$T$2:$T$4699,$A513,'Relevant - In CRM valid'!$G$2:$G$4699,"UK",'Relevant - In CRM valid'!$Q$2:$Q$4699,"valid")+COUNTIFS('Relevant - In CRM unknown'!$T$2:$T$253,$A513,'Relevant - In CRM unknown'!$G$2:$G$253,"UK",'Relevant - In CRM unknown'!$Q$2:$Q$253,"valid")+COUNTIFS('Relevant - IN NOW CRM valid'!$T$2:$T$2328,$A513,'Relevant - IN NOW CRM valid'!$G$2:$G$2328,"UK",'Relevant - IN NOW CRM valid'!$Q$2:$Q$2328,"valid")+COUNTIFS('Relevant - IN NOW CRM unknown'!$T$2:$T$1227,$A513,'Relevant - IN NOW CRM unknown'!$G$2:$G$1227,"UK",'Relevant - IN NOW CRM unknown'!$Q$2:$Q$1227,"valid")+COUNTIFS('Relevant - Not CRM not valid'!$T$2:$T$416,$A513,'Relevant - Not CRM not valid'!$G$2:$G$416,"UK",'Relevant - Not CRM not valid'!$Q$2:$Q$416,"valid")+COUNTIFS('Relevant - In CRM not valid'!$T$2:$T$46,$A513,'Relevant - In CRM not valid'!$G$2:$G$46,"UK",'Relevant - In CRM not valid'!$Q$2:$Q$46,"valid")</f>
        <v>1</v>
      </c>
      <c r="O513" s="2" t="str">
        <f t="shared" si="15"/>
        <v>Finance  IT/Systems</v>
      </c>
    </row>
    <row r="514" spans="1:15" ht="15" customHeight="1">
      <c r="A514" s="2" t="s">
        <v>1135</v>
      </c>
      <c r="B514" s="2" t="s">
        <v>1136</v>
      </c>
      <c r="C514" s="2" t="s">
        <v>1570</v>
      </c>
      <c r="D514" s="2" t="str">
        <f>IFERROR(INDEX('UK Target Institutions'!$D$2:$D$727,MATCH($A514,'UK Target Institutions'!$A$2:$A$727,0)),"")</f>
        <v>No</v>
      </c>
      <c r="E514" s="2">
        <f>COUNTIFS('Relevant - In CRM valid'!$T$2:$T$4699,$A514,'Relevant - In CRM valid'!$G$2:$G$4699,"UK")+COUNTIFS('Relevant - In CRM unknown'!$T$2:$T$253,$A514,'Relevant - In CRM unknown'!$G$2:$G$253,"UK")+COUNTIFS('Relevant - IN NOW CRM valid'!$T$2:$T$2328,$A514,'Relevant - IN NOW CRM valid'!$G$2:$G$2328,"UK")+COUNTIFS('Relevant - IN NOW CRM unknown'!$T$2:$T$1227,$A514,'Relevant - IN NOW CRM unknown'!$G$2:$G$1227,"UK")+COUNTIFS('Relevant - Not CRM not valid'!$T$2:$T$416,$A514,'Relevant - Not CRM not valid'!$G$2:$G$416,"UK")+COUNTIFS('Relevant - In CRM not valid'!$T$2:$T$46,$A514,'Relevant - In CRM not valid'!$G$2:$G$46,"UK")</f>
        <v>1</v>
      </c>
      <c r="F514" s="2">
        <f>COUNTIFS('Relevant - In CRM valid'!$T$2:$T$4699,$A514,'Relevant - In CRM valid'!$G$2:$G$4699,"UK",'Relevant - In CRM valid'!$M$2:$M$4699,"Research")+COUNTIFS('Relevant - In CRM unknown'!$T$2:$T$253,$A514,'Relevant - In CRM unknown'!$G$2:$G$253,"UK",'Relevant - In CRM unknown'!$M$2:$M$253,"Research")+COUNTIFS('Relevant - IN NOW CRM valid'!$T$2:$T$2328,$A514,'Relevant - IN NOW CRM valid'!$G$2:$G$2328,"UK",'Relevant - IN NOW CRM valid'!$M$2:$M$2328,"Research")+COUNTIFS('Relevant - IN NOW CRM unknown'!$T$2:$T$1227,$A514,'Relevant - IN NOW CRM unknown'!$G$2:$G$1227,"UK",'Relevant - IN NOW CRM unknown'!$M$2:$M$1227,"Research")+COUNTIFS('Relevant - Not CRM not valid'!$T$2:$T$416,$A514,'Relevant - Not CRM not valid'!$G$2:$G$416,"UK",'Relevant - Not CRM not valid'!$M$2:$M$416,"Research")+COUNTIFS('Relevant - In CRM not valid'!$T$2:$T$46,$A514,'Relevant - In CRM not valid'!$G$2:$G$46,"UK",'Relevant - In CRM not valid'!$M$2:$M$46,"Research")</f>
        <v>1</v>
      </c>
      <c r="G514" s="2">
        <f>COUNTIFS('Relevant - In CRM valid'!$T$2:$T$4699,$A514,'Relevant - In CRM valid'!$G$2:$G$4699,"UK",'Relevant - In CRM valid'!$M$2:$M$4699,"Research",'Relevant - In CRM valid'!$R$2:$R$4699,"Senior")+COUNTIFS('Relevant - In CRM unknown'!$T$2:$T$253,$A514,'Relevant - In CRM unknown'!$G$2:$G$253,"UK",'Relevant - In CRM unknown'!$M$2:$M$253,"Research",'Relevant - In CRM unknown'!$R$2:$R$253,"Senior")+COUNTIFS('Relevant - IN NOW CRM valid'!$T$2:$T$2328,$A514,'Relevant - IN NOW CRM valid'!$G$2:$G$2328,"UK",'Relevant - IN NOW CRM valid'!$M$2:$M$2328,"Research",'Relevant - IN NOW CRM valid'!$R$2:$R$2328,"Senior")+COUNTIFS('Relevant - IN NOW CRM unknown'!$T$2:$T$1227,$A514,'Relevant - IN NOW CRM unknown'!$G$2:$G$1227,"UK",'Relevant - IN NOW CRM unknown'!$M$2:$M$1227,"Research",'Relevant - IN NOW CRM unknown'!$R$2:$R$1227,"Senior")+COUNTIFS('Relevant - Not CRM not valid'!$T$2:$T$416,$A514,'Relevant - Not CRM not valid'!$G$2:$G$416,"UK",'Relevant - Not CRM not valid'!$M$2:$M$416,"Research",'Relevant - Not CRM not valid'!$R$2:$R$416,"Senior")+COUNTIFS('Relevant - In CRM not valid'!$T$2:$T$46,$A514,'Relevant - In CRM not valid'!$G$2:$G$46,"UK",'Relevant - In CRM not valid'!$M$2:$M$46,"Research",'Relevant - In CRM not valid'!$R$2:$R$46,"Senior")</f>
        <v>1</v>
      </c>
      <c r="H514" s="2">
        <f>COUNTIFS('Relevant - In CRM valid'!$T$2:$T$4699,$A514,'Relevant - In CRM valid'!$G$2:$G$4699,"UK",'Relevant - In CRM valid'!$M$2:$M$4699,"Research",'Relevant - In CRM valid'!$R$2:$R$4699,"Operational")+COUNTIFS('Relevant - In CRM unknown'!$T$2:$T$253,$A514,'Relevant - In CRM unknown'!$G$2:$G$253,"UK",'Relevant - In CRM unknown'!$M$2:$M$253,"Research",'Relevant - In CRM unknown'!$R$2:$R$253,"Operational")+COUNTIFS('Relevant - IN NOW CRM valid'!$T$2:$T$2328,$A514,'Relevant - IN NOW CRM valid'!$G$2:$G$2328,"UK",'Relevant - IN NOW CRM valid'!$M$2:$M$2328,"Research",'Relevant - IN NOW CRM valid'!$R$2:$R$2328,"Operational")+COUNTIFS('Relevant - IN NOW CRM unknown'!$T$2:$T$1227,$A514,'Relevant - IN NOW CRM unknown'!$G$2:$G$1227,"UK",'Relevant - IN NOW CRM unknown'!$M$2:$M$1227,"Research",'Relevant - IN NOW CRM unknown'!$R$2:$R$1227,"Operational")+COUNTIFS('Relevant - Not CRM not valid'!$T$2:$T$416,$A514,'Relevant - Not CRM not valid'!$G$2:$G$416,"UK",'Relevant - Not CRM not valid'!$M$2:$M$416,"Research",'Relevant - Not CRM not valid'!$R$2:$R$416,"Operational")+COUNTIFS('Relevant - In CRM not valid'!$T$2:$T$46,$A514,'Relevant - In CRM not valid'!$G$2:$G$46,"UK",'Relevant - In CRM not valid'!$M$2:$M$46,"Research",'Relevant - In CRM not valid'!$R$2:$R$46,"Operational")</f>
        <v>0</v>
      </c>
      <c r="I514" s="2">
        <f>COUNTIFS('Relevant - In CRM valid'!$T$2:$T$4699,$A514,'Relevant - In CRM valid'!$G$2:$G$4699,"UK",'Relevant - In CRM valid'!$M$2:$M$4699,"Research",'Relevant - In CRM valid'!$R$2:$R$4699,"Academic")+COUNTIFS('Relevant - In CRM unknown'!$T$2:$T$253,$A514,'Relevant - In CRM unknown'!$G$2:$G$253,"UK",'Relevant - In CRM unknown'!$M$2:$M$253,"Research",'Relevant - In CRM unknown'!$R$2:$R$253,"Academic")+COUNTIFS('Relevant - IN NOW CRM valid'!$T$2:$T$2328,$A514,'Relevant - IN NOW CRM valid'!$G$2:$G$2328,"UK",'Relevant - IN NOW CRM valid'!$M$2:$M$2328,"Research",'Relevant - IN NOW CRM valid'!$R$2:$R$2328,"Academic")+COUNTIFS('Relevant - IN NOW CRM unknown'!$T$2:$T$1227,$A514,'Relevant - IN NOW CRM unknown'!$G$2:$G$1227,"UK",'Relevant - IN NOW CRM unknown'!$M$2:$M$1227,"Research",'Relevant - IN NOW CRM unknown'!$R$2:$R$1227,"Academic")+COUNTIFS('Relevant - Not CRM not valid'!$T$2:$T$416,$A514,'Relevant - Not CRM not valid'!$G$2:$G$416,"UK",'Relevant - Not CRM not valid'!$M$2:$M$416,"Research",'Relevant - Not CRM not valid'!$R$2:$R$416,"Academic")+COUNTIFS('Relevant - In CRM not valid'!$T$2:$T$46,$A514,'Relevant - In CRM not valid'!$G$2:$G$46,"UK",'Relevant - In CRM not valid'!$M$2:$M$46,"Research",'Relevant - In CRM not valid'!$R$2:$R$46,"Academic")</f>
        <v>0</v>
      </c>
      <c r="J514" s="2">
        <f>COUNTIFS('Relevant - In CRM valid'!$T$2:$T$4699,$A514,'Relevant - In CRM valid'!$G$2:$G$4699,"UK",'Relevant - In CRM valid'!$M$2:$M$4699,"Finance")+COUNTIFS('Relevant - In CRM unknown'!$T$2:$T$253,$A514,'Relevant - In CRM unknown'!$G$2:$G$253,"UK",'Relevant - In CRM unknown'!$M$2:$M$253,"Finance")+COUNTIFS('Relevant - IN NOW CRM valid'!$T$2:$T$2328,$A514,'Relevant - IN NOW CRM valid'!$G$2:$G$2328,"UK",'Relevant - IN NOW CRM valid'!$M$2:$M$2328,"Finance")+COUNTIFS('Relevant - IN NOW CRM unknown'!$T$2:$T$1227,$A514,'Relevant - IN NOW CRM unknown'!$G$2:$G$1227,"UK",'Relevant - IN NOW CRM unknown'!$M$2:$M$1227,"Finance")+COUNTIFS('Relevant - Not CRM not valid'!$T$2:$T$416,$A514,'Relevant - Not CRM not valid'!$G$2:$G$416,"UK",'Relevant - Not CRM not valid'!$M$2:$M$416,"Finance")+COUNTIFS('Relevant - In CRM not valid'!$T$2:$T$46,$A514,'Relevant - In CRM not valid'!$G$2:$G$46,"UK",'Relevant - In CRM not valid'!$M$2:$M$46,"Finance")</f>
        <v>0</v>
      </c>
      <c r="K514" s="2">
        <f>COUNTIFS('Relevant - In CRM valid'!$T$2:$T$4699,$A514,'Relevant - In CRM valid'!$G$2:$G$4699,"UK",'Relevant - In CRM valid'!$M$2:$M$4699,"IT/Systems")+COUNTIFS('Relevant - In CRM unknown'!$T$2:$T$253,$A514,'Relevant - In CRM unknown'!$G$2:$G$253,"UK",'Relevant - In CRM unknown'!$M$2:$M$253,"IT/Systems")+COUNTIFS('Relevant - IN NOW CRM valid'!$T$2:$T$2328,$A514,'Relevant - IN NOW CRM valid'!$G$2:$G$2328,"UK",'Relevant - IN NOW CRM valid'!$M$2:$M$2328,"IT/Systems")+COUNTIFS('Relevant - IN NOW CRM unknown'!$T$2:$T$1227,$A514,'Relevant - IN NOW CRM unknown'!$G$2:$G$1227,"UK",'Relevant - IN NOW CRM unknown'!$M$2:$M$1227,"IT/Systems")+COUNTIFS('Relevant - Not CRM not valid'!$T$2:$T$416,$A514,'Relevant - Not CRM not valid'!$G$2:$G$416,"UK",'Relevant - Not CRM not valid'!$M$2:$M$416,"IT/Systems")+COUNTIFS('Relevant - In CRM not valid'!$T$2:$T$46,$A514,'Relevant - In CRM not valid'!$G$2:$G$46,"UK",'Relevant - In CRM not valid'!$M$2:$M$46,"IT/Systems")</f>
        <v>0</v>
      </c>
      <c r="L514" s="2">
        <f>COUNTIFS('Relevant - In CRM valid'!$T$2:$T$4699,$A514,'Relevant - In CRM valid'!$G$2:$G$4699,"UK",'Relevant - In CRM valid'!$M$2:$M$4699,"")+COUNTIFS('Relevant - In CRM unknown'!$T$2:$T$253,$A514,'Relevant - In CRM unknown'!$G$2:$G$253,"UK",'Relevant - In CRM unknown'!$M$2:$M$253,"")+COUNTIFS('Relevant - IN NOW CRM valid'!$T$2:$T$2328,$A514,'Relevant - IN NOW CRM valid'!$G$2:$G$2328,"UK",'Relevant - IN NOW CRM valid'!$M$2:$M$2328,"")+COUNTIFS('Relevant - IN NOW CRM unknown'!$T$2:$T$1227,$A514,'Relevant - IN NOW CRM unknown'!$G$2:$G$1227,"UK",'Relevant - IN NOW CRM unknown'!$M$2:$M$1227,"")+COUNTIFS('Relevant - Not CRM not valid'!$T$2:$T$416,$A514,'Relevant - Not CRM not valid'!$G$2:$G$416,"UK",'Relevant - Not CRM not valid'!$M$2:$M$416,"")+COUNTIFS('Relevant - In CRM not valid'!$T$2:$T$46,$A514,'Relevant - In CRM not valid'!$G$2:$G$46,"UK",'Relevant - In CRM not valid'!$M$2:$M$46,"")</f>
        <v>0</v>
      </c>
      <c r="M514" s="2">
        <f t="shared" ref="M514:M577" si="16">(F514&gt;0)+(J514&gt;0)+(K514&gt;0)</f>
        <v>1</v>
      </c>
      <c r="N514" s="2">
        <f>COUNTIFS('Relevant - In CRM valid'!$T$2:$T$4699,$A514,'Relevant - In CRM valid'!$G$2:$G$4699,"UK",'Relevant - In CRM valid'!$Q$2:$Q$4699,"valid")+COUNTIFS('Relevant - In CRM unknown'!$T$2:$T$253,$A514,'Relevant - In CRM unknown'!$G$2:$G$253,"UK",'Relevant - In CRM unknown'!$Q$2:$Q$253,"valid")+COUNTIFS('Relevant - IN NOW CRM valid'!$T$2:$T$2328,$A514,'Relevant - IN NOW CRM valid'!$G$2:$G$2328,"UK",'Relevant - IN NOW CRM valid'!$Q$2:$Q$2328,"valid")+COUNTIFS('Relevant - IN NOW CRM unknown'!$T$2:$T$1227,$A514,'Relevant - IN NOW CRM unknown'!$G$2:$G$1227,"UK",'Relevant - IN NOW CRM unknown'!$Q$2:$Q$1227,"valid")+COUNTIFS('Relevant - Not CRM not valid'!$T$2:$T$416,$A514,'Relevant - Not CRM not valid'!$G$2:$G$416,"UK",'Relevant - Not CRM not valid'!$Q$2:$Q$416,"valid")+COUNTIFS('Relevant - In CRM not valid'!$T$2:$T$46,$A514,'Relevant - In CRM not valid'!$G$2:$G$46,"UK",'Relevant - In CRM not valid'!$Q$2:$Q$46,"valid")</f>
        <v>0</v>
      </c>
      <c r="O514" s="2" t="str">
        <f t="shared" ref="O514:O577" si="17">IF(F514=0,"Research  ","")&amp;IF(J514=0,"Finance  ","")&amp;IF(K514=0,"IT/Systems","")</f>
        <v>Finance  IT/Systems</v>
      </c>
    </row>
    <row r="515" spans="1:15" ht="15" customHeight="1">
      <c r="A515" s="2" t="s">
        <v>1137</v>
      </c>
      <c r="B515" s="2" t="s">
        <v>1138</v>
      </c>
      <c r="C515" s="2" t="s">
        <v>368</v>
      </c>
      <c r="D515" s="2" t="str">
        <f>IFERROR(INDEX('UK Target Institutions'!$D$2:$D$727,MATCH($A515,'UK Target Institutions'!$A$2:$A$727,0)),"")</f>
        <v>No</v>
      </c>
      <c r="E515" s="2">
        <f>COUNTIFS('Relevant - In CRM valid'!$T$2:$T$4699,$A515,'Relevant - In CRM valid'!$G$2:$G$4699,"UK")+COUNTIFS('Relevant - In CRM unknown'!$T$2:$T$253,$A515,'Relevant - In CRM unknown'!$G$2:$G$253,"UK")+COUNTIFS('Relevant - IN NOW CRM valid'!$T$2:$T$2328,$A515,'Relevant - IN NOW CRM valid'!$G$2:$G$2328,"UK")+COUNTIFS('Relevant - IN NOW CRM unknown'!$T$2:$T$1227,$A515,'Relevant - IN NOW CRM unknown'!$G$2:$G$1227,"UK")+COUNTIFS('Relevant - Not CRM not valid'!$T$2:$T$416,$A515,'Relevant - Not CRM not valid'!$G$2:$G$416,"UK")+COUNTIFS('Relevant - In CRM not valid'!$T$2:$T$46,$A515,'Relevant - In CRM not valid'!$G$2:$G$46,"UK")</f>
        <v>1</v>
      </c>
      <c r="F515" s="2">
        <f>COUNTIFS('Relevant - In CRM valid'!$T$2:$T$4699,$A515,'Relevant - In CRM valid'!$G$2:$G$4699,"UK",'Relevant - In CRM valid'!$M$2:$M$4699,"Research")+COUNTIFS('Relevant - In CRM unknown'!$T$2:$T$253,$A515,'Relevant - In CRM unknown'!$G$2:$G$253,"UK",'Relevant - In CRM unknown'!$M$2:$M$253,"Research")+COUNTIFS('Relevant - IN NOW CRM valid'!$T$2:$T$2328,$A515,'Relevant - IN NOW CRM valid'!$G$2:$G$2328,"UK",'Relevant - IN NOW CRM valid'!$M$2:$M$2328,"Research")+COUNTIFS('Relevant - IN NOW CRM unknown'!$T$2:$T$1227,$A515,'Relevant - IN NOW CRM unknown'!$G$2:$G$1227,"UK",'Relevant - IN NOW CRM unknown'!$M$2:$M$1227,"Research")+COUNTIFS('Relevant - Not CRM not valid'!$T$2:$T$416,$A515,'Relevant - Not CRM not valid'!$G$2:$G$416,"UK",'Relevant - Not CRM not valid'!$M$2:$M$416,"Research")+COUNTIFS('Relevant - In CRM not valid'!$T$2:$T$46,$A515,'Relevant - In CRM not valid'!$G$2:$G$46,"UK",'Relevant - In CRM not valid'!$M$2:$M$46,"Research")</f>
        <v>0</v>
      </c>
      <c r="G515" s="2">
        <f>COUNTIFS('Relevant - In CRM valid'!$T$2:$T$4699,$A515,'Relevant - In CRM valid'!$G$2:$G$4699,"UK",'Relevant - In CRM valid'!$M$2:$M$4699,"Research",'Relevant - In CRM valid'!$R$2:$R$4699,"Senior")+COUNTIFS('Relevant - In CRM unknown'!$T$2:$T$253,$A515,'Relevant - In CRM unknown'!$G$2:$G$253,"UK",'Relevant - In CRM unknown'!$M$2:$M$253,"Research",'Relevant - In CRM unknown'!$R$2:$R$253,"Senior")+COUNTIFS('Relevant - IN NOW CRM valid'!$T$2:$T$2328,$A515,'Relevant - IN NOW CRM valid'!$G$2:$G$2328,"UK",'Relevant - IN NOW CRM valid'!$M$2:$M$2328,"Research",'Relevant - IN NOW CRM valid'!$R$2:$R$2328,"Senior")+COUNTIFS('Relevant - IN NOW CRM unknown'!$T$2:$T$1227,$A515,'Relevant - IN NOW CRM unknown'!$G$2:$G$1227,"UK",'Relevant - IN NOW CRM unknown'!$M$2:$M$1227,"Research",'Relevant - IN NOW CRM unknown'!$R$2:$R$1227,"Senior")+COUNTIFS('Relevant - Not CRM not valid'!$T$2:$T$416,$A515,'Relevant - Not CRM not valid'!$G$2:$G$416,"UK",'Relevant - Not CRM not valid'!$M$2:$M$416,"Research",'Relevant - Not CRM not valid'!$R$2:$R$416,"Senior")+COUNTIFS('Relevant - In CRM not valid'!$T$2:$T$46,$A515,'Relevant - In CRM not valid'!$G$2:$G$46,"UK",'Relevant - In CRM not valid'!$M$2:$M$46,"Research",'Relevant - In CRM not valid'!$R$2:$R$46,"Senior")</f>
        <v>0</v>
      </c>
      <c r="H515" s="2">
        <f>COUNTIFS('Relevant - In CRM valid'!$T$2:$T$4699,$A515,'Relevant - In CRM valid'!$G$2:$G$4699,"UK",'Relevant - In CRM valid'!$M$2:$M$4699,"Research",'Relevant - In CRM valid'!$R$2:$R$4699,"Operational")+COUNTIFS('Relevant - In CRM unknown'!$T$2:$T$253,$A515,'Relevant - In CRM unknown'!$G$2:$G$253,"UK",'Relevant - In CRM unknown'!$M$2:$M$253,"Research",'Relevant - In CRM unknown'!$R$2:$R$253,"Operational")+COUNTIFS('Relevant - IN NOW CRM valid'!$T$2:$T$2328,$A515,'Relevant - IN NOW CRM valid'!$G$2:$G$2328,"UK",'Relevant - IN NOW CRM valid'!$M$2:$M$2328,"Research",'Relevant - IN NOW CRM valid'!$R$2:$R$2328,"Operational")+COUNTIFS('Relevant - IN NOW CRM unknown'!$T$2:$T$1227,$A515,'Relevant - IN NOW CRM unknown'!$G$2:$G$1227,"UK",'Relevant - IN NOW CRM unknown'!$M$2:$M$1227,"Research",'Relevant - IN NOW CRM unknown'!$R$2:$R$1227,"Operational")+COUNTIFS('Relevant - Not CRM not valid'!$T$2:$T$416,$A515,'Relevant - Not CRM not valid'!$G$2:$G$416,"UK",'Relevant - Not CRM not valid'!$M$2:$M$416,"Research",'Relevant - Not CRM not valid'!$R$2:$R$416,"Operational")+COUNTIFS('Relevant - In CRM not valid'!$T$2:$T$46,$A515,'Relevant - In CRM not valid'!$G$2:$G$46,"UK",'Relevant - In CRM not valid'!$M$2:$M$46,"Research",'Relevant - In CRM not valid'!$R$2:$R$46,"Operational")</f>
        <v>0</v>
      </c>
      <c r="I515" s="2">
        <f>COUNTIFS('Relevant - In CRM valid'!$T$2:$T$4699,$A515,'Relevant - In CRM valid'!$G$2:$G$4699,"UK",'Relevant - In CRM valid'!$M$2:$M$4699,"Research",'Relevant - In CRM valid'!$R$2:$R$4699,"Academic")+COUNTIFS('Relevant - In CRM unknown'!$T$2:$T$253,$A515,'Relevant - In CRM unknown'!$G$2:$G$253,"UK",'Relevant - In CRM unknown'!$M$2:$M$253,"Research",'Relevant - In CRM unknown'!$R$2:$R$253,"Academic")+COUNTIFS('Relevant - IN NOW CRM valid'!$T$2:$T$2328,$A515,'Relevant - IN NOW CRM valid'!$G$2:$G$2328,"UK",'Relevant - IN NOW CRM valid'!$M$2:$M$2328,"Research",'Relevant - IN NOW CRM valid'!$R$2:$R$2328,"Academic")+COUNTIFS('Relevant - IN NOW CRM unknown'!$T$2:$T$1227,$A515,'Relevant - IN NOW CRM unknown'!$G$2:$G$1227,"UK",'Relevant - IN NOW CRM unknown'!$M$2:$M$1227,"Research",'Relevant - IN NOW CRM unknown'!$R$2:$R$1227,"Academic")+COUNTIFS('Relevant - Not CRM not valid'!$T$2:$T$416,$A515,'Relevant - Not CRM not valid'!$G$2:$G$416,"UK",'Relevant - Not CRM not valid'!$M$2:$M$416,"Research",'Relevant - Not CRM not valid'!$R$2:$R$416,"Academic")+COUNTIFS('Relevant - In CRM not valid'!$T$2:$T$46,$A515,'Relevant - In CRM not valid'!$G$2:$G$46,"UK",'Relevant - In CRM not valid'!$M$2:$M$46,"Research",'Relevant - In CRM not valid'!$R$2:$R$46,"Academic")</f>
        <v>0</v>
      </c>
      <c r="J515" s="2">
        <f>COUNTIFS('Relevant - In CRM valid'!$T$2:$T$4699,$A515,'Relevant - In CRM valid'!$G$2:$G$4699,"UK",'Relevant - In CRM valid'!$M$2:$M$4699,"Finance")+COUNTIFS('Relevant - In CRM unknown'!$T$2:$T$253,$A515,'Relevant - In CRM unknown'!$G$2:$G$253,"UK",'Relevant - In CRM unknown'!$M$2:$M$253,"Finance")+COUNTIFS('Relevant - IN NOW CRM valid'!$T$2:$T$2328,$A515,'Relevant - IN NOW CRM valid'!$G$2:$G$2328,"UK",'Relevant - IN NOW CRM valid'!$M$2:$M$2328,"Finance")+COUNTIFS('Relevant - IN NOW CRM unknown'!$T$2:$T$1227,$A515,'Relevant - IN NOW CRM unknown'!$G$2:$G$1227,"UK",'Relevant - IN NOW CRM unknown'!$M$2:$M$1227,"Finance")+COUNTIFS('Relevant - Not CRM not valid'!$T$2:$T$416,$A515,'Relevant - Not CRM not valid'!$G$2:$G$416,"UK",'Relevant - Not CRM not valid'!$M$2:$M$416,"Finance")+COUNTIFS('Relevant - In CRM not valid'!$T$2:$T$46,$A515,'Relevant - In CRM not valid'!$G$2:$G$46,"UK",'Relevant - In CRM not valid'!$M$2:$M$46,"Finance")</f>
        <v>1</v>
      </c>
      <c r="K515" s="2">
        <f>COUNTIFS('Relevant - In CRM valid'!$T$2:$T$4699,$A515,'Relevant - In CRM valid'!$G$2:$G$4699,"UK",'Relevant - In CRM valid'!$M$2:$M$4699,"IT/Systems")+COUNTIFS('Relevant - In CRM unknown'!$T$2:$T$253,$A515,'Relevant - In CRM unknown'!$G$2:$G$253,"UK",'Relevant - In CRM unknown'!$M$2:$M$253,"IT/Systems")+COUNTIFS('Relevant - IN NOW CRM valid'!$T$2:$T$2328,$A515,'Relevant - IN NOW CRM valid'!$G$2:$G$2328,"UK",'Relevant - IN NOW CRM valid'!$M$2:$M$2328,"IT/Systems")+COUNTIFS('Relevant - IN NOW CRM unknown'!$T$2:$T$1227,$A515,'Relevant - IN NOW CRM unknown'!$G$2:$G$1227,"UK",'Relevant - IN NOW CRM unknown'!$M$2:$M$1227,"IT/Systems")+COUNTIFS('Relevant - Not CRM not valid'!$T$2:$T$416,$A515,'Relevant - Not CRM not valid'!$G$2:$G$416,"UK",'Relevant - Not CRM not valid'!$M$2:$M$416,"IT/Systems")+COUNTIFS('Relevant - In CRM not valid'!$T$2:$T$46,$A515,'Relevant - In CRM not valid'!$G$2:$G$46,"UK",'Relevant - In CRM not valid'!$M$2:$M$46,"IT/Systems")</f>
        <v>0</v>
      </c>
      <c r="L515" s="2">
        <f>COUNTIFS('Relevant - In CRM valid'!$T$2:$T$4699,$A515,'Relevant - In CRM valid'!$G$2:$G$4699,"UK",'Relevant - In CRM valid'!$M$2:$M$4699,"")+COUNTIFS('Relevant - In CRM unknown'!$T$2:$T$253,$A515,'Relevant - In CRM unknown'!$G$2:$G$253,"UK",'Relevant - In CRM unknown'!$M$2:$M$253,"")+COUNTIFS('Relevant - IN NOW CRM valid'!$T$2:$T$2328,$A515,'Relevant - IN NOW CRM valid'!$G$2:$G$2328,"UK",'Relevant - IN NOW CRM valid'!$M$2:$M$2328,"")+COUNTIFS('Relevant - IN NOW CRM unknown'!$T$2:$T$1227,$A515,'Relevant - IN NOW CRM unknown'!$G$2:$G$1227,"UK",'Relevant - IN NOW CRM unknown'!$M$2:$M$1227,"")+COUNTIFS('Relevant - Not CRM not valid'!$T$2:$T$416,$A515,'Relevant - Not CRM not valid'!$G$2:$G$416,"UK",'Relevant - Not CRM not valid'!$M$2:$M$416,"")+COUNTIFS('Relevant - In CRM not valid'!$T$2:$T$46,$A515,'Relevant - In CRM not valid'!$G$2:$G$46,"UK",'Relevant - In CRM not valid'!$M$2:$M$46,"")</f>
        <v>0</v>
      </c>
      <c r="M515" s="2">
        <f t="shared" si="16"/>
        <v>1</v>
      </c>
      <c r="N515" s="2">
        <f>COUNTIFS('Relevant - In CRM valid'!$T$2:$T$4699,$A515,'Relevant - In CRM valid'!$G$2:$G$4699,"UK",'Relevant - In CRM valid'!$Q$2:$Q$4699,"valid")+COUNTIFS('Relevant - In CRM unknown'!$T$2:$T$253,$A515,'Relevant - In CRM unknown'!$G$2:$G$253,"UK",'Relevant - In CRM unknown'!$Q$2:$Q$253,"valid")+COUNTIFS('Relevant - IN NOW CRM valid'!$T$2:$T$2328,$A515,'Relevant - IN NOW CRM valid'!$G$2:$G$2328,"UK",'Relevant - IN NOW CRM valid'!$Q$2:$Q$2328,"valid")+COUNTIFS('Relevant - IN NOW CRM unknown'!$T$2:$T$1227,$A515,'Relevant - IN NOW CRM unknown'!$G$2:$G$1227,"UK",'Relevant - IN NOW CRM unknown'!$Q$2:$Q$1227,"valid")+COUNTIFS('Relevant - Not CRM not valid'!$T$2:$T$416,$A515,'Relevant - Not CRM not valid'!$G$2:$G$416,"UK",'Relevant - Not CRM not valid'!$Q$2:$Q$416,"valid")+COUNTIFS('Relevant - In CRM not valid'!$T$2:$T$46,$A515,'Relevant - In CRM not valid'!$G$2:$G$46,"UK",'Relevant - In CRM not valid'!$Q$2:$Q$46,"valid")</f>
        <v>1</v>
      </c>
      <c r="O515" s="2" t="str">
        <f t="shared" si="17"/>
        <v>Research  IT/Systems</v>
      </c>
    </row>
    <row r="516" spans="1:15" ht="15" customHeight="1">
      <c r="A516" s="2" t="s">
        <v>1139</v>
      </c>
      <c r="B516" s="2" t="s">
        <v>1140</v>
      </c>
      <c r="C516" s="2" t="s">
        <v>1570</v>
      </c>
      <c r="D516" s="2" t="str">
        <f>IFERROR(INDEX('UK Target Institutions'!$D$2:$D$727,MATCH($A516,'UK Target Institutions'!$A$2:$A$727,0)),"")</f>
        <v>No</v>
      </c>
      <c r="E516" s="2">
        <f>COUNTIFS('Relevant - In CRM valid'!$T$2:$T$4699,$A516,'Relevant - In CRM valid'!$G$2:$G$4699,"UK")+COUNTIFS('Relevant - In CRM unknown'!$T$2:$T$253,$A516,'Relevant - In CRM unknown'!$G$2:$G$253,"UK")+COUNTIFS('Relevant - IN NOW CRM valid'!$T$2:$T$2328,$A516,'Relevant - IN NOW CRM valid'!$G$2:$G$2328,"UK")+COUNTIFS('Relevant - IN NOW CRM unknown'!$T$2:$T$1227,$A516,'Relevant - IN NOW CRM unknown'!$G$2:$G$1227,"UK")+COUNTIFS('Relevant - Not CRM not valid'!$T$2:$T$416,$A516,'Relevant - Not CRM not valid'!$G$2:$G$416,"UK")+COUNTIFS('Relevant - In CRM not valid'!$T$2:$T$46,$A516,'Relevant - In CRM not valid'!$G$2:$G$46,"UK")</f>
        <v>1</v>
      </c>
      <c r="F516" s="2">
        <f>COUNTIFS('Relevant - In CRM valid'!$T$2:$T$4699,$A516,'Relevant - In CRM valid'!$G$2:$G$4699,"UK",'Relevant - In CRM valid'!$M$2:$M$4699,"Research")+COUNTIFS('Relevant - In CRM unknown'!$T$2:$T$253,$A516,'Relevant - In CRM unknown'!$G$2:$G$253,"UK",'Relevant - In CRM unknown'!$M$2:$M$253,"Research")+COUNTIFS('Relevant - IN NOW CRM valid'!$T$2:$T$2328,$A516,'Relevant - IN NOW CRM valid'!$G$2:$G$2328,"UK",'Relevant - IN NOW CRM valid'!$M$2:$M$2328,"Research")+COUNTIFS('Relevant - IN NOW CRM unknown'!$T$2:$T$1227,$A516,'Relevant - IN NOW CRM unknown'!$G$2:$G$1227,"UK",'Relevant - IN NOW CRM unknown'!$M$2:$M$1227,"Research")+COUNTIFS('Relevant - Not CRM not valid'!$T$2:$T$416,$A516,'Relevant - Not CRM not valid'!$G$2:$G$416,"UK",'Relevant - Not CRM not valid'!$M$2:$M$416,"Research")+COUNTIFS('Relevant - In CRM not valid'!$T$2:$T$46,$A516,'Relevant - In CRM not valid'!$G$2:$G$46,"UK",'Relevant - In CRM not valid'!$M$2:$M$46,"Research")</f>
        <v>1</v>
      </c>
      <c r="G516" s="2">
        <f>COUNTIFS('Relevant - In CRM valid'!$T$2:$T$4699,$A516,'Relevant - In CRM valid'!$G$2:$G$4699,"UK",'Relevant - In CRM valid'!$M$2:$M$4699,"Research",'Relevant - In CRM valid'!$R$2:$R$4699,"Senior")+COUNTIFS('Relevant - In CRM unknown'!$T$2:$T$253,$A516,'Relevant - In CRM unknown'!$G$2:$G$253,"UK",'Relevant - In CRM unknown'!$M$2:$M$253,"Research",'Relevant - In CRM unknown'!$R$2:$R$253,"Senior")+COUNTIFS('Relevant - IN NOW CRM valid'!$T$2:$T$2328,$A516,'Relevant - IN NOW CRM valid'!$G$2:$G$2328,"UK",'Relevant - IN NOW CRM valid'!$M$2:$M$2328,"Research",'Relevant - IN NOW CRM valid'!$R$2:$R$2328,"Senior")+COUNTIFS('Relevant - IN NOW CRM unknown'!$T$2:$T$1227,$A516,'Relevant - IN NOW CRM unknown'!$G$2:$G$1227,"UK",'Relevant - IN NOW CRM unknown'!$M$2:$M$1227,"Research",'Relevant - IN NOW CRM unknown'!$R$2:$R$1227,"Senior")+COUNTIFS('Relevant - Not CRM not valid'!$T$2:$T$416,$A516,'Relevant - Not CRM not valid'!$G$2:$G$416,"UK",'Relevant - Not CRM not valid'!$M$2:$M$416,"Research",'Relevant - Not CRM not valid'!$R$2:$R$416,"Senior")+COUNTIFS('Relevant - In CRM not valid'!$T$2:$T$46,$A516,'Relevant - In CRM not valid'!$G$2:$G$46,"UK",'Relevant - In CRM not valid'!$M$2:$M$46,"Research",'Relevant - In CRM not valid'!$R$2:$R$46,"Senior")</f>
        <v>1</v>
      </c>
      <c r="H516" s="2">
        <f>COUNTIFS('Relevant - In CRM valid'!$T$2:$T$4699,$A516,'Relevant - In CRM valid'!$G$2:$G$4699,"UK",'Relevant - In CRM valid'!$M$2:$M$4699,"Research",'Relevant - In CRM valid'!$R$2:$R$4699,"Operational")+COUNTIFS('Relevant - In CRM unknown'!$T$2:$T$253,$A516,'Relevant - In CRM unknown'!$G$2:$G$253,"UK",'Relevant - In CRM unknown'!$M$2:$M$253,"Research",'Relevant - In CRM unknown'!$R$2:$R$253,"Operational")+COUNTIFS('Relevant - IN NOW CRM valid'!$T$2:$T$2328,$A516,'Relevant - IN NOW CRM valid'!$G$2:$G$2328,"UK",'Relevant - IN NOW CRM valid'!$M$2:$M$2328,"Research",'Relevant - IN NOW CRM valid'!$R$2:$R$2328,"Operational")+COUNTIFS('Relevant - IN NOW CRM unknown'!$T$2:$T$1227,$A516,'Relevant - IN NOW CRM unknown'!$G$2:$G$1227,"UK",'Relevant - IN NOW CRM unknown'!$M$2:$M$1227,"Research",'Relevant - IN NOW CRM unknown'!$R$2:$R$1227,"Operational")+COUNTIFS('Relevant - Not CRM not valid'!$T$2:$T$416,$A516,'Relevant - Not CRM not valid'!$G$2:$G$416,"UK",'Relevant - Not CRM not valid'!$M$2:$M$416,"Research",'Relevant - Not CRM not valid'!$R$2:$R$416,"Operational")+COUNTIFS('Relevant - In CRM not valid'!$T$2:$T$46,$A516,'Relevant - In CRM not valid'!$G$2:$G$46,"UK",'Relevant - In CRM not valid'!$M$2:$M$46,"Research",'Relevant - In CRM not valid'!$R$2:$R$46,"Operational")</f>
        <v>0</v>
      </c>
      <c r="I516" s="2">
        <f>COUNTIFS('Relevant - In CRM valid'!$T$2:$T$4699,$A516,'Relevant - In CRM valid'!$G$2:$G$4699,"UK",'Relevant - In CRM valid'!$M$2:$M$4699,"Research",'Relevant - In CRM valid'!$R$2:$R$4699,"Academic")+COUNTIFS('Relevant - In CRM unknown'!$T$2:$T$253,$A516,'Relevant - In CRM unknown'!$G$2:$G$253,"UK",'Relevant - In CRM unknown'!$M$2:$M$253,"Research",'Relevant - In CRM unknown'!$R$2:$R$253,"Academic")+COUNTIFS('Relevant - IN NOW CRM valid'!$T$2:$T$2328,$A516,'Relevant - IN NOW CRM valid'!$G$2:$G$2328,"UK",'Relevant - IN NOW CRM valid'!$M$2:$M$2328,"Research",'Relevant - IN NOW CRM valid'!$R$2:$R$2328,"Academic")+COUNTIFS('Relevant - IN NOW CRM unknown'!$T$2:$T$1227,$A516,'Relevant - IN NOW CRM unknown'!$G$2:$G$1227,"UK",'Relevant - IN NOW CRM unknown'!$M$2:$M$1227,"Research",'Relevant - IN NOW CRM unknown'!$R$2:$R$1227,"Academic")+COUNTIFS('Relevant - Not CRM not valid'!$T$2:$T$416,$A516,'Relevant - Not CRM not valid'!$G$2:$G$416,"UK",'Relevant - Not CRM not valid'!$M$2:$M$416,"Research",'Relevant - Not CRM not valid'!$R$2:$R$416,"Academic")+COUNTIFS('Relevant - In CRM not valid'!$T$2:$T$46,$A516,'Relevant - In CRM not valid'!$G$2:$G$46,"UK",'Relevant - In CRM not valid'!$M$2:$M$46,"Research",'Relevant - In CRM not valid'!$R$2:$R$46,"Academic")</f>
        <v>0</v>
      </c>
      <c r="J516" s="2">
        <f>COUNTIFS('Relevant - In CRM valid'!$T$2:$T$4699,$A516,'Relevant - In CRM valid'!$G$2:$G$4699,"UK",'Relevant - In CRM valid'!$M$2:$M$4699,"Finance")+COUNTIFS('Relevant - In CRM unknown'!$T$2:$T$253,$A516,'Relevant - In CRM unknown'!$G$2:$G$253,"UK",'Relevant - In CRM unknown'!$M$2:$M$253,"Finance")+COUNTIFS('Relevant - IN NOW CRM valid'!$T$2:$T$2328,$A516,'Relevant - IN NOW CRM valid'!$G$2:$G$2328,"UK",'Relevant - IN NOW CRM valid'!$M$2:$M$2328,"Finance")+COUNTIFS('Relevant - IN NOW CRM unknown'!$T$2:$T$1227,$A516,'Relevant - IN NOW CRM unknown'!$G$2:$G$1227,"UK",'Relevant - IN NOW CRM unknown'!$M$2:$M$1227,"Finance")+COUNTIFS('Relevant - Not CRM not valid'!$T$2:$T$416,$A516,'Relevant - Not CRM not valid'!$G$2:$G$416,"UK",'Relevant - Not CRM not valid'!$M$2:$M$416,"Finance")+COUNTIFS('Relevant - In CRM not valid'!$T$2:$T$46,$A516,'Relevant - In CRM not valid'!$G$2:$G$46,"UK",'Relevant - In CRM not valid'!$M$2:$M$46,"Finance")</f>
        <v>0</v>
      </c>
      <c r="K516" s="2">
        <f>COUNTIFS('Relevant - In CRM valid'!$T$2:$T$4699,$A516,'Relevant - In CRM valid'!$G$2:$G$4699,"UK",'Relevant - In CRM valid'!$M$2:$M$4699,"IT/Systems")+COUNTIFS('Relevant - In CRM unknown'!$T$2:$T$253,$A516,'Relevant - In CRM unknown'!$G$2:$G$253,"UK",'Relevant - In CRM unknown'!$M$2:$M$253,"IT/Systems")+COUNTIFS('Relevant - IN NOW CRM valid'!$T$2:$T$2328,$A516,'Relevant - IN NOW CRM valid'!$G$2:$G$2328,"UK",'Relevant - IN NOW CRM valid'!$M$2:$M$2328,"IT/Systems")+COUNTIFS('Relevant - IN NOW CRM unknown'!$T$2:$T$1227,$A516,'Relevant - IN NOW CRM unknown'!$G$2:$G$1227,"UK",'Relevant - IN NOW CRM unknown'!$M$2:$M$1227,"IT/Systems")+COUNTIFS('Relevant - Not CRM not valid'!$T$2:$T$416,$A516,'Relevant - Not CRM not valid'!$G$2:$G$416,"UK",'Relevant - Not CRM not valid'!$M$2:$M$416,"IT/Systems")+COUNTIFS('Relevant - In CRM not valid'!$T$2:$T$46,$A516,'Relevant - In CRM not valid'!$G$2:$G$46,"UK",'Relevant - In CRM not valid'!$M$2:$M$46,"IT/Systems")</f>
        <v>0</v>
      </c>
      <c r="L516" s="2">
        <f>COUNTIFS('Relevant - In CRM valid'!$T$2:$T$4699,$A516,'Relevant - In CRM valid'!$G$2:$G$4699,"UK",'Relevant - In CRM valid'!$M$2:$M$4699,"")+COUNTIFS('Relevant - In CRM unknown'!$T$2:$T$253,$A516,'Relevant - In CRM unknown'!$G$2:$G$253,"UK",'Relevant - In CRM unknown'!$M$2:$M$253,"")+COUNTIFS('Relevant - IN NOW CRM valid'!$T$2:$T$2328,$A516,'Relevant - IN NOW CRM valid'!$G$2:$G$2328,"UK",'Relevant - IN NOW CRM valid'!$M$2:$M$2328,"")+COUNTIFS('Relevant - IN NOW CRM unknown'!$T$2:$T$1227,$A516,'Relevant - IN NOW CRM unknown'!$G$2:$G$1227,"UK",'Relevant - IN NOW CRM unknown'!$M$2:$M$1227,"")+COUNTIFS('Relevant - Not CRM not valid'!$T$2:$T$416,$A516,'Relevant - Not CRM not valid'!$G$2:$G$416,"UK",'Relevant - Not CRM not valid'!$M$2:$M$416,"")+COUNTIFS('Relevant - In CRM not valid'!$T$2:$T$46,$A516,'Relevant - In CRM not valid'!$G$2:$G$46,"UK",'Relevant - In CRM not valid'!$M$2:$M$46,"")</f>
        <v>0</v>
      </c>
      <c r="M516" s="2">
        <f t="shared" si="16"/>
        <v>1</v>
      </c>
      <c r="N516" s="2">
        <f>COUNTIFS('Relevant - In CRM valid'!$T$2:$T$4699,$A516,'Relevant - In CRM valid'!$G$2:$G$4699,"UK",'Relevant - In CRM valid'!$Q$2:$Q$4699,"valid")+COUNTIFS('Relevant - In CRM unknown'!$T$2:$T$253,$A516,'Relevant - In CRM unknown'!$G$2:$G$253,"UK",'Relevant - In CRM unknown'!$Q$2:$Q$253,"valid")+COUNTIFS('Relevant - IN NOW CRM valid'!$T$2:$T$2328,$A516,'Relevant - IN NOW CRM valid'!$G$2:$G$2328,"UK",'Relevant - IN NOW CRM valid'!$Q$2:$Q$2328,"valid")+COUNTIFS('Relevant - IN NOW CRM unknown'!$T$2:$T$1227,$A516,'Relevant - IN NOW CRM unknown'!$G$2:$G$1227,"UK",'Relevant - IN NOW CRM unknown'!$Q$2:$Q$1227,"valid")+COUNTIFS('Relevant - Not CRM not valid'!$T$2:$T$416,$A516,'Relevant - Not CRM not valid'!$G$2:$G$416,"UK",'Relevant - Not CRM not valid'!$Q$2:$Q$416,"valid")+COUNTIFS('Relevant - In CRM not valid'!$T$2:$T$46,$A516,'Relevant - In CRM not valid'!$G$2:$G$46,"UK",'Relevant - In CRM not valid'!$Q$2:$Q$46,"valid")</f>
        <v>1</v>
      </c>
      <c r="O516" s="2" t="str">
        <f t="shared" si="17"/>
        <v>Finance  IT/Systems</v>
      </c>
    </row>
    <row r="517" spans="1:15" ht="15" customHeight="1">
      <c r="A517" s="2" t="s">
        <v>1141</v>
      </c>
      <c r="B517" s="2" t="s">
        <v>1142</v>
      </c>
      <c r="C517" s="2" t="s">
        <v>1570</v>
      </c>
      <c r="D517" s="2" t="str">
        <f>IFERROR(INDEX('UK Target Institutions'!$D$2:$D$727,MATCH($A517,'UK Target Institutions'!$A$2:$A$727,0)),"")</f>
        <v>No</v>
      </c>
      <c r="E517" s="2">
        <f>COUNTIFS('Relevant - In CRM valid'!$T$2:$T$4699,$A517,'Relevant - In CRM valid'!$G$2:$G$4699,"UK")+COUNTIFS('Relevant - In CRM unknown'!$T$2:$T$253,$A517,'Relevant - In CRM unknown'!$G$2:$G$253,"UK")+COUNTIFS('Relevant - IN NOW CRM valid'!$T$2:$T$2328,$A517,'Relevant - IN NOW CRM valid'!$G$2:$G$2328,"UK")+COUNTIFS('Relevant - IN NOW CRM unknown'!$T$2:$T$1227,$A517,'Relevant - IN NOW CRM unknown'!$G$2:$G$1227,"UK")+COUNTIFS('Relevant - Not CRM not valid'!$T$2:$T$416,$A517,'Relevant - Not CRM not valid'!$G$2:$G$416,"UK")+COUNTIFS('Relevant - In CRM not valid'!$T$2:$T$46,$A517,'Relevant - In CRM not valid'!$G$2:$G$46,"UK")</f>
        <v>1</v>
      </c>
      <c r="F517" s="2">
        <f>COUNTIFS('Relevant - In CRM valid'!$T$2:$T$4699,$A517,'Relevant - In CRM valid'!$G$2:$G$4699,"UK",'Relevant - In CRM valid'!$M$2:$M$4699,"Research")+COUNTIFS('Relevant - In CRM unknown'!$T$2:$T$253,$A517,'Relevant - In CRM unknown'!$G$2:$G$253,"UK",'Relevant - In CRM unknown'!$M$2:$M$253,"Research")+COUNTIFS('Relevant - IN NOW CRM valid'!$T$2:$T$2328,$A517,'Relevant - IN NOW CRM valid'!$G$2:$G$2328,"UK",'Relevant - IN NOW CRM valid'!$M$2:$M$2328,"Research")+COUNTIFS('Relevant - IN NOW CRM unknown'!$T$2:$T$1227,$A517,'Relevant - IN NOW CRM unknown'!$G$2:$G$1227,"UK",'Relevant - IN NOW CRM unknown'!$M$2:$M$1227,"Research")+COUNTIFS('Relevant - Not CRM not valid'!$T$2:$T$416,$A517,'Relevant - Not CRM not valid'!$G$2:$G$416,"UK",'Relevant - Not CRM not valid'!$M$2:$M$416,"Research")+COUNTIFS('Relevant - In CRM not valid'!$T$2:$T$46,$A517,'Relevant - In CRM not valid'!$G$2:$G$46,"UK",'Relevant - In CRM not valid'!$M$2:$M$46,"Research")</f>
        <v>0</v>
      </c>
      <c r="G517" s="2">
        <f>COUNTIFS('Relevant - In CRM valid'!$T$2:$T$4699,$A517,'Relevant - In CRM valid'!$G$2:$G$4699,"UK",'Relevant - In CRM valid'!$M$2:$M$4699,"Research",'Relevant - In CRM valid'!$R$2:$R$4699,"Senior")+COUNTIFS('Relevant - In CRM unknown'!$T$2:$T$253,$A517,'Relevant - In CRM unknown'!$G$2:$G$253,"UK",'Relevant - In CRM unknown'!$M$2:$M$253,"Research",'Relevant - In CRM unknown'!$R$2:$R$253,"Senior")+COUNTIFS('Relevant - IN NOW CRM valid'!$T$2:$T$2328,$A517,'Relevant - IN NOW CRM valid'!$G$2:$G$2328,"UK",'Relevant - IN NOW CRM valid'!$M$2:$M$2328,"Research",'Relevant - IN NOW CRM valid'!$R$2:$R$2328,"Senior")+COUNTIFS('Relevant - IN NOW CRM unknown'!$T$2:$T$1227,$A517,'Relevant - IN NOW CRM unknown'!$G$2:$G$1227,"UK",'Relevant - IN NOW CRM unknown'!$M$2:$M$1227,"Research",'Relevant - IN NOW CRM unknown'!$R$2:$R$1227,"Senior")+COUNTIFS('Relevant - Not CRM not valid'!$T$2:$T$416,$A517,'Relevant - Not CRM not valid'!$G$2:$G$416,"UK",'Relevant - Not CRM not valid'!$M$2:$M$416,"Research",'Relevant - Not CRM not valid'!$R$2:$R$416,"Senior")+COUNTIFS('Relevant - In CRM not valid'!$T$2:$T$46,$A517,'Relevant - In CRM not valid'!$G$2:$G$46,"UK",'Relevant - In CRM not valid'!$M$2:$M$46,"Research",'Relevant - In CRM not valid'!$R$2:$R$46,"Senior")</f>
        <v>0</v>
      </c>
      <c r="H517" s="2">
        <f>COUNTIFS('Relevant - In CRM valid'!$T$2:$T$4699,$A517,'Relevant - In CRM valid'!$G$2:$G$4699,"UK",'Relevant - In CRM valid'!$M$2:$M$4699,"Research",'Relevant - In CRM valid'!$R$2:$R$4699,"Operational")+COUNTIFS('Relevant - In CRM unknown'!$T$2:$T$253,$A517,'Relevant - In CRM unknown'!$G$2:$G$253,"UK",'Relevant - In CRM unknown'!$M$2:$M$253,"Research",'Relevant - In CRM unknown'!$R$2:$R$253,"Operational")+COUNTIFS('Relevant - IN NOW CRM valid'!$T$2:$T$2328,$A517,'Relevant - IN NOW CRM valid'!$G$2:$G$2328,"UK",'Relevant - IN NOW CRM valid'!$M$2:$M$2328,"Research",'Relevant - IN NOW CRM valid'!$R$2:$R$2328,"Operational")+COUNTIFS('Relevant - IN NOW CRM unknown'!$T$2:$T$1227,$A517,'Relevant - IN NOW CRM unknown'!$G$2:$G$1227,"UK",'Relevant - IN NOW CRM unknown'!$M$2:$M$1227,"Research",'Relevant - IN NOW CRM unknown'!$R$2:$R$1227,"Operational")+COUNTIFS('Relevant - Not CRM not valid'!$T$2:$T$416,$A517,'Relevant - Not CRM not valid'!$G$2:$G$416,"UK",'Relevant - Not CRM not valid'!$M$2:$M$416,"Research",'Relevant - Not CRM not valid'!$R$2:$R$416,"Operational")+COUNTIFS('Relevant - In CRM not valid'!$T$2:$T$46,$A517,'Relevant - In CRM not valid'!$G$2:$G$46,"UK",'Relevant - In CRM not valid'!$M$2:$M$46,"Research",'Relevant - In CRM not valid'!$R$2:$R$46,"Operational")</f>
        <v>0</v>
      </c>
      <c r="I517" s="2">
        <f>COUNTIFS('Relevant - In CRM valid'!$T$2:$T$4699,$A517,'Relevant - In CRM valid'!$G$2:$G$4699,"UK",'Relevant - In CRM valid'!$M$2:$M$4699,"Research",'Relevant - In CRM valid'!$R$2:$R$4699,"Academic")+COUNTIFS('Relevant - In CRM unknown'!$T$2:$T$253,$A517,'Relevant - In CRM unknown'!$G$2:$G$253,"UK",'Relevant - In CRM unknown'!$M$2:$M$253,"Research",'Relevant - In CRM unknown'!$R$2:$R$253,"Academic")+COUNTIFS('Relevant - IN NOW CRM valid'!$T$2:$T$2328,$A517,'Relevant - IN NOW CRM valid'!$G$2:$G$2328,"UK",'Relevant - IN NOW CRM valid'!$M$2:$M$2328,"Research",'Relevant - IN NOW CRM valid'!$R$2:$R$2328,"Academic")+COUNTIFS('Relevant - IN NOW CRM unknown'!$T$2:$T$1227,$A517,'Relevant - IN NOW CRM unknown'!$G$2:$G$1227,"UK",'Relevant - IN NOW CRM unknown'!$M$2:$M$1227,"Research",'Relevant - IN NOW CRM unknown'!$R$2:$R$1227,"Academic")+COUNTIFS('Relevant - Not CRM not valid'!$T$2:$T$416,$A517,'Relevant - Not CRM not valid'!$G$2:$G$416,"UK",'Relevant - Not CRM not valid'!$M$2:$M$416,"Research",'Relevant - Not CRM not valid'!$R$2:$R$416,"Academic")+COUNTIFS('Relevant - In CRM not valid'!$T$2:$T$46,$A517,'Relevant - In CRM not valid'!$G$2:$G$46,"UK",'Relevant - In CRM not valid'!$M$2:$M$46,"Research",'Relevant - In CRM not valid'!$R$2:$R$46,"Academic")</f>
        <v>0</v>
      </c>
      <c r="J517" s="2">
        <f>COUNTIFS('Relevant - In CRM valid'!$T$2:$T$4699,$A517,'Relevant - In CRM valid'!$G$2:$G$4699,"UK",'Relevant - In CRM valid'!$M$2:$M$4699,"Finance")+COUNTIFS('Relevant - In CRM unknown'!$T$2:$T$253,$A517,'Relevant - In CRM unknown'!$G$2:$G$253,"UK",'Relevant - In CRM unknown'!$M$2:$M$253,"Finance")+COUNTIFS('Relevant - IN NOW CRM valid'!$T$2:$T$2328,$A517,'Relevant - IN NOW CRM valid'!$G$2:$G$2328,"UK",'Relevant - IN NOW CRM valid'!$M$2:$M$2328,"Finance")+COUNTIFS('Relevant - IN NOW CRM unknown'!$T$2:$T$1227,$A517,'Relevant - IN NOW CRM unknown'!$G$2:$G$1227,"UK",'Relevant - IN NOW CRM unknown'!$M$2:$M$1227,"Finance")+COUNTIFS('Relevant - Not CRM not valid'!$T$2:$T$416,$A517,'Relevant - Not CRM not valid'!$G$2:$G$416,"UK",'Relevant - Not CRM not valid'!$M$2:$M$416,"Finance")+COUNTIFS('Relevant - In CRM not valid'!$T$2:$T$46,$A517,'Relevant - In CRM not valid'!$G$2:$G$46,"UK",'Relevant - In CRM not valid'!$M$2:$M$46,"Finance")</f>
        <v>1</v>
      </c>
      <c r="K517" s="2">
        <f>COUNTIFS('Relevant - In CRM valid'!$T$2:$T$4699,$A517,'Relevant - In CRM valid'!$G$2:$G$4699,"UK",'Relevant - In CRM valid'!$M$2:$M$4699,"IT/Systems")+COUNTIFS('Relevant - In CRM unknown'!$T$2:$T$253,$A517,'Relevant - In CRM unknown'!$G$2:$G$253,"UK",'Relevant - In CRM unknown'!$M$2:$M$253,"IT/Systems")+COUNTIFS('Relevant - IN NOW CRM valid'!$T$2:$T$2328,$A517,'Relevant - IN NOW CRM valid'!$G$2:$G$2328,"UK",'Relevant - IN NOW CRM valid'!$M$2:$M$2328,"IT/Systems")+COUNTIFS('Relevant - IN NOW CRM unknown'!$T$2:$T$1227,$A517,'Relevant - IN NOW CRM unknown'!$G$2:$G$1227,"UK",'Relevant - IN NOW CRM unknown'!$M$2:$M$1227,"IT/Systems")+COUNTIFS('Relevant - Not CRM not valid'!$T$2:$T$416,$A517,'Relevant - Not CRM not valid'!$G$2:$G$416,"UK",'Relevant - Not CRM not valid'!$M$2:$M$416,"IT/Systems")+COUNTIFS('Relevant - In CRM not valid'!$T$2:$T$46,$A517,'Relevant - In CRM not valid'!$G$2:$G$46,"UK",'Relevant - In CRM not valid'!$M$2:$M$46,"IT/Systems")</f>
        <v>0</v>
      </c>
      <c r="L517" s="2">
        <f>COUNTIFS('Relevant - In CRM valid'!$T$2:$T$4699,$A517,'Relevant - In CRM valid'!$G$2:$G$4699,"UK",'Relevant - In CRM valid'!$M$2:$M$4699,"")+COUNTIFS('Relevant - In CRM unknown'!$T$2:$T$253,$A517,'Relevant - In CRM unknown'!$G$2:$G$253,"UK",'Relevant - In CRM unknown'!$M$2:$M$253,"")+COUNTIFS('Relevant - IN NOW CRM valid'!$T$2:$T$2328,$A517,'Relevant - IN NOW CRM valid'!$G$2:$G$2328,"UK",'Relevant - IN NOW CRM valid'!$M$2:$M$2328,"")+COUNTIFS('Relevant - IN NOW CRM unknown'!$T$2:$T$1227,$A517,'Relevant - IN NOW CRM unknown'!$G$2:$G$1227,"UK",'Relevant - IN NOW CRM unknown'!$M$2:$M$1227,"")+COUNTIFS('Relevant - Not CRM not valid'!$T$2:$T$416,$A517,'Relevant - Not CRM not valid'!$G$2:$G$416,"UK",'Relevant - Not CRM not valid'!$M$2:$M$416,"")+COUNTIFS('Relevant - In CRM not valid'!$T$2:$T$46,$A517,'Relevant - In CRM not valid'!$G$2:$G$46,"UK",'Relevant - In CRM not valid'!$M$2:$M$46,"")</f>
        <v>0</v>
      </c>
      <c r="M517" s="2">
        <f t="shared" si="16"/>
        <v>1</v>
      </c>
      <c r="N517" s="2">
        <f>COUNTIFS('Relevant - In CRM valid'!$T$2:$T$4699,$A517,'Relevant - In CRM valid'!$G$2:$G$4699,"UK",'Relevant - In CRM valid'!$Q$2:$Q$4699,"valid")+COUNTIFS('Relevant - In CRM unknown'!$T$2:$T$253,$A517,'Relevant - In CRM unknown'!$G$2:$G$253,"UK",'Relevant - In CRM unknown'!$Q$2:$Q$253,"valid")+COUNTIFS('Relevant - IN NOW CRM valid'!$T$2:$T$2328,$A517,'Relevant - IN NOW CRM valid'!$G$2:$G$2328,"UK",'Relevant - IN NOW CRM valid'!$Q$2:$Q$2328,"valid")+COUNTIFS('Relevant - IN NOW CRM unknown'!$T$2:$T$1227,$A517,'Relevant - IN NOW CRM unknown'!$G$2:$G$1227,"UK",'Relevant - IN NOW CRM unknown'!$Q$2:$Q$1227,"valid")+COUNTIFS('Relevant - Not CRM not valid'!$T$2:$T$416,$A517,'Relevant - Not CRM not valid'!$G$2:$G$416,"UK",'Relevant - Not CRM not valid'!$Q$2:$Q$416,"valid")+COUNTIFS('Relevant - In CRM not valid'!$T$2:$T$46,$A517,'Relevant - In CRM not valid'!$G$2:$G$46,"UK",'Relevant - In CRM not valid'!$Q$2:$Q$46,"valid")</f>
        <v>0</v>
      </c>
      <c r="O517" s="2" t="str">
        <f t="shared" si="17"/>
        <v>Research  IT/Systems</v>
      </c>
    </row>
    <row r="518" spans="1:15" ht="15" customHeight="1">
      <c r="A518" s="2" t="s">
        <v>1143</v>
      </c>
      <c r="B518" s="2" t="s">
        <v>1144</v>
      </c>
      <c r="C518" s="2" t="s">
        <v>383</v>
      </c>
      <c r="D518" s="2" t="str">
        <f>IFERROR(INDEX('UK Target Institutions'!$D$2:$D$727,MATCH($A518,'UK Target Institutions'!$A$2:$A$727,0)),"")</f>
        <v>No</v>
      </c>
      <c r="E518" s="2">
        <f>COUNTIFS('Relevant - In CRM valid'!$T$2:$T$4699,$A518,'Relevant - In CRM valid'!$G$2:$G$4699,"UK")+COUNTIFS('Relevant - In CRM unknown'!$T$2:$T$253,$A518,'Relevant - In CRM unknown'!$G$2:$G$253,"UK")+COUNTIFS('Relevant - IN NOW CRM valid'!$T$2:$T$2328,$A518,'Relevant - IN NOW CRM valid'!$G$2:$G$2328,"UK")+COUNTIFS('Relevant - IN NOW CRM unknown'!$T$2:$T$1227,$A518,'Relevant - IN NOW CRM unknown'!$G$2:$G$1227,"UK")+COUNTIFS('Relevant - Not CRM not valid'!$T$2:$T$416,$A518,'Relevant - Not CRM not valid'!$G$2:$G$416,"UK")+COUNTIFS('Relevant - In CRM not valid'!$T$2:$T$46,$A518,'Relevant - In CRM not valid'!$G$2:$G$46,"UK")</f>
        <v>1</v>
      </c>
      <c r="F518" s="2">
        <f>COUNTIFS('Relevant - In CRM valid'!$T$2:$T$4699,$A518,'Relevant - In CRM valid'!$G$2:$G$4699,"UK",'Relevant - In CRM valid'!$M$2:$M$4699,"Research")+COUNTIFS('Relevant - In CRM unknown'!$T$2:$T$253,$A518,'Relevant - In CRM unknown'!$G$2:$G$253,"UK",'Relevant - In CRM unknown'!$M$2:$M$253,"Research")+COUNTIFS('Relevant - IN NOW CRM valid'!$T$2:$T$2328,$A518,'Relevant - IN NOW CRM valid'!$G$2:$G$2328,"UK",'Relevant - IN NOW CRM valid'!$M$2:$M$2328,"Research")+COUNTIFS('Relevant - IN NOW CRM unknown'!$T$2:$T$1227,$A518,'Relevant - IN NOW CRM unknown'!$G$2:$G$1227,"UK",'Relevant - IN NOW CRM unknown'!$M$2:$M$1227,"Research")+COUNTIFS('Relevant - Not CRM not valid'!$T$2:$T$416,$A518,'Relevant - Not CRM not valid'!$G$2:$G$416,"UK",'Relevant - Not CRM not valid'!$M$2:$M$416,"Research")+COUNTIFS('Relevant - In CRM not valid'!$T$2:$T$46,$A518,'Relevant - In CRM not valid'!$G$2:$G$46,"UK",'Relevant - In CRM not valid'!$M$2:$M$46,"Research")</f>
        <v>0</v>
      </c>
      <c r="G518" s="2">
        <f>COUNTIFS('Relevant - In CRM valid'!$T$2:$T$4699,$A518,'Relevant - In CRM valid'!$G$2:$G$4699,"UK",'Relevant - In CRM valid'!$M$2:$M$4699,"Research",'Relevant - In CRM valid'!$R$2:$R$4699,"Senior")+COUNTIFS('Relevant - In CRM unknown'!$T$2:$T$253,$A518,'Relevant - In CRM unknown'!$G$2:$G$253,"UK",'Relevant - In CRM unknown'!$M$2:$M$253,"Research",'Relevant - In CRM unknown'!$R$2:$R$253,"Senior")+COUNTIFS('Relevant - IN NOW CRM valid'!$T$2:$T$2328,$A518,'Relevant - IN NOW CRM valid'!$G$2:$G$2328,"UK",'Relevant - IN NOW CRM valid'!$M$2:$M$2328,"Research",'Relevant - IN NOW CRM valid'!$R$2:$R$2328,"Senior")+COUNTIFS('Relevant - IN NOW CRM unknown'!$T$2:$T$1227,$A518,'Relevant - IN NOW CRM unknown'!$G$2:$G$1227,"UK",'Relevant - IN NOW CRM unknown'!$M$2:$M$1227,"Research",'Relevant - IN NOW CRM unknown'!$R$2:$R$1227,"Senior")+COUNTIFS('Relevant - Not CRM not valid'!$T$2:$T$416,$A518,'Relevant - Not CRM not valid'!$G$2:$G$416,"UK",'Relevant - Not CRM not valid'!$M$2:$M$416,"Research",'Relevant - Not CRM not valid'!$R$2:$R$416,"Senior")+COUNTIFS('Relevant - In CRM not valid'!$T$2:$T$46,$A518,'Relevant - In CRM not valid'!$G$2:$G$46,"UK",'Relevant - In CRM not valid'!$M$2:$M$46,"Research",'Relevant - In CRM not valid'!$R$2:$R$46,"Senior")</f>
        <v>0</v>
      </c>
      <c r="H518" s="2">
        <f>COUNTIFS('Relevant - In CRM valid'!$T$2:$T$4699,$A518,'Relevant - In CRM valid'!$G$2:$G$4699,"UK",'Relevant - In CRM valid'!$M$2:$M$4699,"Research",'Relevant - In CRM valid'!$R$2:$R$4699,"Operational")+COUNTIFS('Relevant - In CRM unknown'!$T$2:$T$253,$A518,'Relevant - In CRM unknown'!$G$2:$G$253,"UK",'Relevant - In CRM unknown'!$M$2:$M$253,"Research",'Relevant - In CRM unknown'!$R$2:$R$253,"Operational")+COUNTIFS('Relevant - IN NOW CRM valid'!$T$2:$T$2328,$A518,'Relevant - IN NOW CRM valid'!$G$2:$G$2328,"UK",'Relevant - IN NOW CRM valid'!$M$2:$M$2328,"Research",'Relevant - IN NOW CRM valid'!$R$2:$R$2328,"Operational")+COUNTIFS('Relevant - IN NOW CRM unknown'!$T$2:$T$1227,$A518,'Relevant - IN NOW CRM unknown'!$G$2:$G$1227,"UK",'Relevant - IN NOW CRM unknown'!$M$2:$M$1227,"Research",'Relevant - IN NOW CRM unknown'!$R$2:$R$1227,"Operational")+COUNTIFS('Relevant - Not CRM not valid'!$T$2:$T$416,$A518,'Relevant - Not CRM not valid'!$G$2:$G$416,"UK",'Relevant - Not CRM not valid'!$M$2:$M$416,"Research",'Relevant - Not CRM not valid'!$R$2:$R$416,"Operational")+COUNTIFS('Relevant - In CRM not valid'!$T$2:$T$46,$A518,'Relevant - In CRM not valid'!$G$2:$G$46,"UK",'Relevant - In CRM not valid'!$M$2:$M$46,"Research",'Relevant - In CRM not valid'!$R$2:$R$46,"Operational")</f>
        <v>0</v>
      </c>
      <c r="I518" s="2">
        <f>COUNTIFS('Relevant - In CRM valid'!$T$2:$T$4699,$A518,'Relevant - In CRM valid'!$G$2:$G$4699,"UK",'Relevant - In CRM valid'!$M$2:$M$4699,"Research",'Relevant - In CRM valid'!$R$2:$R$4699,"Academic")+COUNTIFS('Relevant - In CRM unknown'!$T$2:$T$253,$A518,'Relevant - In CRM unknown'!$G$2:$G$253,"UK",'Relevant - In CRM unknown'!$M$2:$M$253,"Research",'Relevant - In CRM unknown'!$R$2:$R$253,"Academic")+COUNTIFS('Relevant - IN NOW CRM valid'!$T$2:$T$2328,$A518,'Relevant - IN NOW CRM valid'!$G$2:$G$2328,"UK",'Relevant - IN NOW CRM valid'!$M$2:$M$2328,"Research",'Relevant - IN NOW CRM valid'!$R$2:$R$2328,"Academic")+COUNTIFS('Relevant - IN NOW CRM unknown'!$T$2:$T$1227,$A518,'Relevant - IN NOW CRM unknown'!$G$2:$G$1227,"UK",'Relevant - IN NOW CRM unknown'!$M$2:$M$1227,"Research",'Relevant - IN NOW CRM unknown'!$R$2:$R$1227,"Academic")+COUNTIFS('Relevant - Not CRM not valid'!$T$2:$T$416,$A518,'Relevant - Not CRM not valid'!$G$2:$G$416,"UK",'Relevant - Not CRM not valid'!$M$2:$M$416,"Research",'Relevant - Not CRM not valid'!$R$2:$R$416,"Academic")+COUNTIFS('Relevant - In CRM not valid'!$T$2:$T$46,$A518,'Relevant - In CRM not valid'!$G$2:$G$46,"UK",'Relevant - In CRM not valid'!$M$2:$M$46,"Research",'Relevant - In CRM not valid'!$R$2:$R$46,"Academic")</f>
        <v>0</v>
      </c>
      <c r="J518" s="2">
        <f>COUNTIFS('Relevant - In CRM valid'!$T$2:$T$4699,$A518,'Relevant - In CRM valid'!$G$2:$G$4699,"UK",'Relevant - In CRM valid'!$M$2:$M$4699,"Finance")+COUNTIFS('Relevant - In CRM unknown'!$T$2:$T$253,$A518,'Relevant - In CRM unknown'!$G$2:$G$253,"UK",'Relevant - In CRM unknown'!$M$2:$M$253,"Finance")+COUNTIFS('Relevant - IN NOW CRM valid'!$T$2:$T$2328,$A518,'Relevant - IN NOW CRM valid'!$G$2:$G$2328,"UK",'Relevant - IN NOW CRM valid'!$M$2:$M$2328,"Finance")+COUNTIFS('Relevant - IN NOW CRM unknown'!$T$2:$T$1227,$A518,'Relevant - IN NOW CRM unknown'!$G$2:$G$1227,"UK",'Relevant - IN NOW CRM unknown'!$M$2:$M$1227,"Finance")+COUNTIFS('Relevant - Not CRM not valid'!$T$2:$T$416,$A518,'Relevant - Not CRM not valid'!$G$2:$G$416,"UK",'Relevant - Not CRM not valid'!$M$2:$M$416,"Finance")+COUNTIFS('Relevant - In CRM not valid'!$T$2:$T$46,$A518,'Relevant - In CRM not valid'!$G$2:$G$46,"UK",'Relevant - In CRM not valid'!$M$2:$M$46,"Finance")</f>
        <v>0</v>
      </c>
      <c r="K518" s="2">
        <f>COUNTIFS('Relevant - In CRM valid'!$T$2:$T$4699,$A518,'Relevant - In CRM valid'!$G$2:$G$4699,"UK",'Relevant - In CRM valid'!$M$2:$M$4699,"IT/Systems")+COUNTIFS('Relevant - In CRM unknown'!$T$2:$T$253,$A518,'Relevant - In CRM unknown'!$G$2:$G$253,"UK",'Relevant - In CRM unknown'!$M$2:$M$253,"IT/Systems")+COUNTIFS('Relevant - IN NOW CRM valid'!$T$2:$T$2328,$A518,'Relevant - IN NOW CRM valid'!$G$2:$G$2328,"UK",'Relevant - IN NOW CRM valid'!$M$2:$M$2328,"IT/Systems")+COUNTIFS('Relevant - IN NOW CRM unknown'!$T$2:$T$1227,$A518,'Relevant - IN NOW CRM unknown'!$G$2:$G$1227,"UK",'Relevant - IN NOW CRM unknown'!$M$2:$M$1227,"IT/Systems")+COUNTIFS('Relevant - Not CRM not valid'!$T$2:$T$416,$A518,'Relevant - Not CRM not valid'!$G$2:$G$416,"UK",'Relevant - Not CRM not valid'!$M$2:$M$416,"IT/Systems")+COUNTIFS('Relevant - In CRM not valid'!$T$2:$T$46,$A518,'Relevant - In CRM not valid'!$G$2:$G$46,"UK",'Relevant - In CRM not valid'!$M$2:$M$46,"IT/Systems")</f>
        <v>0</v>
      </c>
      <c r="L518" s="2">
        <f>COUNTIFS('Relevant - In CRM valid'!$T$2:$T$4699,$A518,'Relevant - In CRM valid'!$G$2:$G$4699,"UK",'Relevant - In CRM valid'!$M$2:$M$4699,"")+COUNTIFS('Relevant - In CRM unknown'!$T$2:$T$253,$A518,'Relevant - In CRM unknown'!$G$2:$G$253,"UK",'Relevant - In CRM unknown'!$M$2:$M$253,"")+COUNTIFS('Relevant - IN NOW CRM valid'!$T$2:$T$2328,$A518,'Relevant - IN NOW CRM valid'!$G$2:$G$2328,"UK",'Relevant - IN NOW CRM valid'!$M$2:$M$2328,"")+COUNTIFS('Relevant - IN NOW CRM unknown'!$T$2:$T$1227,$A518,'Relevant - IN NOW CRM unknown'!$G$2:$G$1227,"UK",'Relevant - IN NOW CRM unknown'!$M$2:$M$1227,"")+COUNTIFS('Relevant - Not CRM not valid'!$T$2:$T$416,$A518,'Relevant - Not CRM not valid'!$G$2:$G$416,"UK",'Relevant - Not CRM not valid'!$M$2:$M$416,"")+COUNTIFS('Relevant - In CRM not valid'!$T$2:$T$46,$A518,'Relevant - In CRM not valid'!$G$2:$G$46,"UK",'Relevant - In CRM not valid'!$M$2:$M$46,"")</f>
        <v>1</v>
      </c>
      <c r="M518" s="2">
        <f t="shared" si="16"/>
        <v>0</v>
      </c>
      <c r="N518" s="2">
        <f>COUNTIFS('Relevant - In CRM valid'!$T$2:$T$4699,$A518,'Relevant - In CRM valid'!$G$2:$G$4699,"UK",'Relevant - In CRM valid'!$Q$2:$Q$4699,"valid")+COUNTIFS('Relevant - In CRM unknown'!$T$2:$T$253,$A518,'Relevant - In CRM unknown'!$G$2:$G$253,"UK",'Relevant - In CRM unknown'!$Q$2:$Q$253,"valid")+COUNTIFS('Relevant - IN NOW CRM valid'!$T$2:$T$2328,$A518,'Relevant - IN NOW CRM valid'!$G$2:$G$2328,"UK",'Relevant - IN NOW CRM valid'!$Q$2:$Q$2328,"valid")+COUNTIFS('Relevant - IN NOW CRM unknown'!$T$2:$T$1227,$A518,'Relevant - IN NOW CRM unknown'!$G$2:$G$1227,"UK",'Relevant - IN NOW CRM unknown'!$Q$2:$Q$1227,"valid")+COUNTIFS('Relevant - Not CRM not valid'!$T$2:$T$416,$A518,'Relevant - Not CRM not valid'!$G$2:$G$416,"UK",'Relevant - Not CRM not valid'!$Q$2:$Q$416,"valid")+COUNTIFS('Relevant - In CRM not valid'!$T$2:$T$46,$A518,'Relevant - In CRM not valid'!$G$2:$G$46,"UK",'Relevant - In CRM not valid'!$Q$2:$Q$46,"valid")</f>
        <v>1</v>
      </c>
      <c r="O518" s="2" t="str">
        <f t="shared" si="17"/>
        <v>Research  Finance  IT/Systems</v>
      </c>
    </row>
    <row r="519" spans="1:15" ht="15" customHeight="1">
      <c r="A519" s="2" t="s">
        <v>1145</v>
      </c>
      <c r="B519" s="2" t="s">
        <v>1146</v>
      </c>
      <c r="C519" s="2" t="s">
        <v>383</v>
      </c>
      <c r="D519" s="2" t="str">
        <f>IFERROR(INDEX('UK Target Institutions'!$D$2:$D$727,MATCH($A519,'UK Target Institutions'!$A$2:$A$727,0)),"")</f>
        <v>No</v>
      </c>
      <c r="E519" s="2">
        <f>COUNTIFS('Relevant - In CRM valid'!$T$2:$T$4699,$A519,'Relevant - In CRM valid'!$G$2:$G$4699,"UK")+COUNTIFS('Relevant - In CRM unknown'!$T$2:$T$253,$A519,'Relevant - In CRM unknown'!$G$2:$G$253,"UK")+COUNTIFS('Relevant - IN NOW CRM valid'!$T$2:$T$2328,$A519,'Relevant - IN NOW CRM valid'!$G$2:$G$2328,"UK")+COUNTIFS('Relevant - IN NOW CRM unknown'!$T$2:$T$1227,$A519,'Relevant - IN NOW CRM unknown'!$G$2:$G$1227,"UK")+COUNTIFS('Relevant - Not CRM not valid'!$T$2:$T$416,$A519,'Relevant - Not CRM not valid'!$G$2:$G$416,"UK")+COUNTIFS('Relevant - In CRM not valid'!$T$2:$T$46,$A519,'Relevant - In CRM not valid'!$G$2:$G$46,"UK")</f>
        <v>1</v>
      </c>
      <c r="F519" s="2">
        <f>COUNTIFS('Relevant - In CRM valid'!$T$2:$T$4699,$A519,'Relevant - In CRM valid'!$G$2:$G$4699,"UK",'Relevant - In CRM valid'!$M$2:$M$4699,"Research")+COUNTIFS('Relevant - In CRM unknown'!$T$2:$T$253,$A519,'Relevant - In CRM unknown'!$G$2:$G$253,"UK",'Relevant - In CRM unknown'!$M$2:$M$253,"Research")+COUNTIFS('Relevant - IN NOW CRM valid'!$T$2:$T$2328,$A519,'Relevant - IN NOW CRM valid'!$G$2:$G$2328,"UK",'Relevant - IN NOW CRM valid'!$M$2:$M$2328,"Research")+COUNTIFS('Relevant - IN NOW CRM unknown'!$T$2:$T$1227,$A519,'Relevant - IN NOW CRM unknown'!$G$2:$G$1227,"UK",'Relevant - IN NOW CRM unknown'!$M$2:$M$1227,"Research")+COUNTIFS('Relevant - Not CRM not valid'!$T$2:$T$416,$A519,'Relevant - Not CRM not valid'!$G$2:$G$416,"UK",'Relevant - Not CRM not valid'!$M$2:$M$416,"Research")+COUNTIFS('Relevant - In CRM not valid'!$T$2:$T$46,$A519,'Relevant - In CRM not valid'!$G$2:$G$46,"UK",'Relevant - In CRM not valid'!$M$2:$M$46,"Research")</f>
        <v>0</v>
      </c>
      <c r="G519" s="2">
        <f>COUNTIFS('Relevant - In CRM valid'!$T$2:$T$4699,$A519,'Relevant - In CRM valid'!$G$2:$G$4699,"UK",'Relevant - In CRM valid'!$M$2:$M$4699,"Research",'Relevant - In CRM valid'!$R$2:$R$4699,"Senior")+COUNTIFS('Relevant - In CRM unknown'!$T$2:$T$253,$A519,'Relevant - In CRM unknown'!$G$2:$G$253,"UK",'Relevant - In CRM unknown'!$M$2:$M$253,"Research",'Relevant - In CRM unknown'!$R$2:$R$253,"Senior")+COUNTIFS('Relevant - IN NOW CRM valid'!$T$2:$T$2328,$A519,'Relevant - IN NOW CRM valid'!$G$2:$G$2328,"UK",'Relevant - IN NOW CRM valid'!$M$2:$M$2328,"Research",'Relevant - IN NOW CRM valid'!$R$2:$R$2328,"Senior")+COUNTIFS('Relevant - IN NOW CRM unknown'!$T$2:$T$1227,$A519,'Relevant - IN NOW CRM unknown'!$G$2:$G$1227,"UK",'Relevant - IN NOW CRM unknown'!$M$2:$M$1227,"Research",'Relevant - IN NOW CRM unknown'!$R$2:$R$1227,"Senior")+COUNTIFS('Relevant - Not CRM not valid'!$T$2:$T$416,$A519,'Relevant - Not CRM not valid'!$G$2:$G$416,"UK",'Relevant - Not CRM not valid'!$M$2:$M$416,"Research",'Relevant - Not CRM not valid'!$R$2:$R$416,"Senior")+COUNTIFS('Relevant - In CRM not valid'!$T$2:$T$46,$A519,'Relevant - In CRM not valid'!$G$2:$G$46,"UK",'Relevant - In CRM not valid'!$M$2:$M$46,"Research",'Relevant - In CRM not valid'!$R$2:$R$46,"Senior")</f>
        <v>0</v>
      </c>
      <c r="H519" s="2">
        <f>COUNTIFS('Relevant - In CRM valid'!$T$2:$T$4699,$A519,'Relevant - In CRM valid'!$G$2:$G$4699,"UK",'Relevant - In CRM valid'!$M$2:$M$4699,"Research",'Relevant - In CRM valid'!$R$2:$R$4699,"Operational")+COUNTIFS('Relevant - In CRM unknown'!$T$2:$T$253,$A519,'Relevant - In CRM unknown'!$G$2:$G$253,"UK",'Relevant - In CRM unknown'!$M$2:$M$253,"Research",'Relevant - In CRM unknown'!$R$2:$R$253,"Operational")+COUNTIFS('Relevant - IN NOW CRM valid'!$T$2:$T$2328,$A519,'Relevant - IN NOW CRM valid'!$G$2:$G$2328,"UK",'Relevant - IN NOW CRM valid'!$M$2:$M$2328,"Research",'Relevant - IN NOW CRM valid'!$R$2:$R$2328,"Operational")+COUNTIFS('Relevant - IN NOW CRM unknown'!$T$2:$T$1227,$A519,'Relevant - IN NOW CRM unknown'!$G$2:$G$1227,"UK",'Relevant - IN NOW CRM unknown'!$M$2:$M$1227,"Research",'Relevant - IN NOW CRM unknown'!$R$2:$R$1227,"Operational")+COUNTIFS('Relevant - Not CRM not valid'!$T$2:$T$416,$A519,'Relevant - Not CRM not valid'!$G$2:$G$416,"UK",'Relevant - Not CRM not valid'!$M$2:$M$416,"Research",'Relevant - Not CRM not valid'!$R$2:$R$416,"Operational")+COUNTIFS('Relevant - In CRM not valid'!$T$2:$T$46,$A519,'Relevant - In CRM not valid'!$G$2:$G$46,"UK",'Relevant - In CRM not valid'!$M$2:$M$46,"Research",'Relevant - In CRM not valid'!$R$2:$R$46,"Operational")</f>
        <v>0</v>
      </c>
      <c r="I519" s="2">
        <f>COUNTIFS('Relevant - In CRM valid'!$T$2:$T$4699,$A519,'Relevant - In CRM valid'!$G$2:$G$4699,"UK",'Relevant - In CRM valid'!$M$2:$M$4699,"Research",'Relevant - In CRM valid'!$R$2:$R$4699,"Academic")+COUNTIFS('Relevant - In CRM unknown'!$T$2:$T$253,$A519,'Relevant - In CRM unknown'!$G$2:$G$253,"UK",'Relevant - In CRM unknown'!$M$2:$M$253,"Research",'Relevant - In CRM unknown'!$R$2:$R$253,"Academic")+COUNTIFS('Relevant - IN NOW CRM valid'!$T$2:$T$2328,$A519,'Relevant - IN NOW CRM valid'!$G$2:$G$2328,"UK",'Relevant - IN NOW CRM valid'!$M$2:$M$2328,"Research",'Relevant - IN NOW CRM valid'!$R$2:$R$2328,"Academic")+COUNTIFS('Relevant - IN NOW CRM unknown'!$T$2:$T$1227,$A519,'Relevant - IN NOW CRM unknown'!$G$2:$G$1227,"UK",'Relevant - IN NOW CRM unknown'!$M$2:$M$1227,"Research",'Relevant - IN NOW CRM unknown'!$R$2:$R$1227,"Academic")+COUNTIFS('Relevant - Not CRM not valid'!$T$2:$T$416,$A519,'Relevant - Not CRM not valid'!$G$2:$G$416,"UK",'Relevant - Not CRM not valid'!$M$2:$M$416,"Research",'Relevant - Not CRM not valid'!$R$2:$R$416,"Academic")+COUNTIFS('Relevant - In CRM not valid'!$T$2:$T$46,$A519,'Relevant - In CRM not valid'!$G$2:$G$46,"UK",'Relevant - In CRM not valid'!$M$2:$M$46,"Research",'Relevant - In CRM not valid'!$R$2:$R$46,"Academic")</f>
        <v>0</v>
      </c>
      <c r="J519" s="2">
        <f>COUNTIFS('Relevant - In CRM valid'!$T$2:$T$4699,$A519,'Relevant - In CRM valid'!$G$2:$G$4699,"UK",'Relevant - In CRM valid'!$M$2:$M$4699,"Finance")+COUNTIFS('Relevant - In CRM unknown'!$T$2:$T$253,$A519,'Relevant - In CRM unknown'!$G$2:$G$253,"UK",'Relevant - In CRM unknown'!$M$2:$M$253,"Finance")+COUNTIFS('Relevant - IN NOW CRM valid'!$T$2:$T$2328,$A519,'Relevant - IN NOW CRM valid'!$G$2:$G$2328,"UK",'Relevant - IN NOW CRM valid'!$M$2:$M$2328,"Finance")+COUNTIFS('Relevant - IN NOW CRM unknown'!$T$2:$T$1227,$A519,'Relevant - IN NOW CRM unknown'!$G$2:$G$1227,"UK",'Relevant - IN NOW CRM unknown'!$M$2:$M$1227,"Finance")+COUNTIFS('Relevant - Not CRM not valid'!$T$2:$T$416,$A519,'Relevant - Not CRM not valid'!$G$2:$G$416,"UK",'Relevant - Not CRM not valid'!$M$2:$M$416,"Finance")+COUNTIFS('Relevant - In CRM not valid'!$T$2:$T$46,$A519,'Relevant - In CRM not valid'!$G$2:$G$46,"UK",'Relevant - In CRM not valid'!$M$2:$M$46,"Finance")</f>
        <v>1</v>
      </c>
      <c r="K519" s="2">
        <f>COUNTIFS('Relevant - In CRM valid'!$T$2:$T$4699,$A519,'Relevant - In CRM valid'!$G$2:$G$4699,"UK",'Relevant - In CRM valid'!$M$2:$M$4699,"IT/Systems")+COUNTIFS('Relevant - In CRM unknown'!$T$2:$T$253,$A519,'Relevant - In CRM unknown'!$G$2:$G$253,"UK",'Relevant - In CRM unknown'!$M$2:$M$253,"IT/Systems")+COUNTIFS('Relevant - IN NOW CRM valid'!$T$2:$T$2328,$A519,'Relevant - IN NOW CRM valid'!$G$2:$G$2328,"UK",'Relevant - IN NOW CRM valid'!$M$2:$M$2328,"IT/Systems")+COUNTIFS('Relevant - IN NOW CRM unknown'!$T$2:$T$1227,$A519,'Relevant - IN NOW CRM unknown'!$G$2:$G$1227,"UK",'Relevant - IN NOW CRM unknown'!$M$2:$M$1227,"IT/Systems")+COUNTIFS('Relevant - Not CRM not valid'!$T$2:$T$416,$A519,'Relevant - Not CRM not valid'!$G$2:$G$416,"UK",'Relevant - Not CRM not valid'!$M$2:$M$416,"IT/Systems")+COUNTIFS('Relevant - In CRM not valid'!$T$2:$T$46,$A519,'Relevant - In CRM not valid'!$G$2:$G$46,"UK",'Relevant - In CRM not valid'!$M$2:$M$46,"IT/Systems")</f>
        <v>0</v>
      </c>
      <c r="L519" s="2">
        <f>COUNTIFS('Relevant - In CRM valid'!$T$2:$T$4699,$A519,'Relevant - In CRM valid'!$G$2:$G$4699,"UK",'Relevant - In CRM valid'!$M$2:$M$4699,"")+COUNTIFS('Relevant - In CRM unknown'!$T$2:$T$253,$A519,'Relevant - In CRM unknown'!$G$2:$G$253,"UK",'Relevant - In CRM unknown'!$M$2:$M$253,"")+COUNTIFS('Relevant - IN NOW CRM valid'!$T$2:$T$2328,$A519,'Relevant - IN NOW CRM valid'!$G$2:$G$2328,"UK",'Relevant - IN NOW CRM valid'!$M$2:$M$2328,"")+COUNTIFS('Relevant - IN NOW CRM unknown'!$T$2:$T$1227,$A519,'Relevant - IN NOW CRM unknown'!$G$2:$G$1227,"UK",'Relevant - IN NOW CRM unknown'!$M$2:$M$1227,"")+COUNTIFS('Relevant - Not CRM not valid'!$T$2:$T$416,$A519,'Relevant - Not CRM not valid'!$G$2:$G$416,"UK",'Relevant - Not CRM not valid'!$M$2:$M$416,"")+COUNTIFS('Relevant - In CRM not valid'!$T$2:$T$46,$A519,'Relevant - In CRM not valid'!$G$2:$G$46,"UK",'Relevant - In CRM not valid'!$M$2:$M$46,"")</f>
        <v>0</v>
      </c>
      <c r="M519" s="2">
        <f t="shared" si="16"/>
        <v>1</v>
      </c>
      <c r="N519" s="2">
        <f>COUNTIFS('Relevant - In CRM valid'!$T$2:$T$4699,$A519,'Relevant - In CRM valid'!$G$2:$G$4699,"UK",'Relevant - In CRM valid'!$Q$2:$Q$4699,"valid")+COUNTIFS('Relevant - In CRM unknown'!$T$2:$T$253,$A519,'Relevant - In CRM unknown'!$G$2:$G$253,"UK",'Relevant - In CRM unknown'!$Q$2:$Q$253,"valid")+COUNTIFS('Relevant - IN NOW CRM valid'!$T$2:$T$2328,$A519,'Relevant - IN NOW CRM valid'!$G$2:$G$2328,"UK",'Relevant - IN NOW CRM valid'!$Q$2:$Q$2328,"valid")+COUNTIFS('Relevant - IN NOW CRM unknown'!$T$2:$T$1227,$A519,'Relevant - IN NOW CRM unknown'!$G$2:$G$1227,"UK",'Relevant - IN NOW CRM unknown'!$Q$2:$Q$1227,"valid")+COUNTIFS('Relevant - Not CRM not valid'!$T$2:$T$416,$A519,'Relevant - Not CRM not valid'!$G$2:$G$416,"UK",'Relevant - Not CRM not valid'!$Q$2:$Q$416,"valid")+COUNTIFS('Relevant - In CRM not valid'!$T$2:$T$46,$A519,'Relevant - In CRM not valid'!$G$2:$G$46,"UK",'Relevant - In CRM not valid'!$Q$2:$Q$46,"valid")</f>
        <v>1</v>
      </c>
      <c r="O519" s="2" t="str">
        <f t="shared" si="17"/>
        <v>Research  IT/Systems</v>
      </c>
    </row>
    <row r="520" spans="1:15" ht="15" customHeight="1">
      <c r="A520" s="2" t="s">
        <v>1147</v>
      </c>
      <c r="B520" s="2" t="s">
        <v>1148</v>
      </c>
      <c r="C520" s="2" t="s">
        <v>383</v>
      </c>
      <c r="D520" s="2" t="str">
        <f>IFERROR(INDEX('UK Target Institutions'!$D$2:$D$727,MATCH($A520,'UK Target Institutions'!$A$2:$A$727,0)),"")</f>
        <v>No</v>
      </c>
      <c r="E520" s="2">
        <f>COUNTIFS('Relevant - In CRM valid'!$T$2:$T$4699,$A520,'Relevant - In CRM valid'!$G$2:$G$4699,"UK")+COUNTIFS('Relevant - In CRM unknown'!$T$2:$T$253,$A520,'Relevant - In CRM unknown'!$G$2:$G$253,"UK")+COUNTIFS('Relevant - IN NOW CRM valid'!$T$2:$T$2328,$A520,'Relevant - IN NOW CRM valid'!$G$2:$G$2328,"UK")+COUNTIFS('Relevant - IN NOW CRM unknown'!$T$2:$T$1227,$A520,'Relevant - IN NOW CRM unknown'!$G$2:$G$1227,"UK")+COUNTIFS('Relevant - Not CRM not valid'!$T$2:$T$416,$A520,'Relevant - Not CRM not valid'!$G$2:$G$416,"UK")+COUNTIFS('Relevant - In CRM not valid'!$T$2:$T$46,$A520,'Relevant - In CRM not valid'!$G$2:$G$46,"UK")</f>
        <v>1</v>
      </c>
      <c r="F520" s="2">
        <f>COUNTIFS('Relevant - In CRM valid'!$T$2:$T$4699,$A520,'Relevant - In CRM valid'!$G$2:$G$4699,"UK",'Relevant - In CRM valid'!$M$2:$M$4699,"Research")+COUNTIFS('Relevant - In CRM unknown'!$T$2:$T$253,$A520,'Relevant - In CRM unknown'!$G$2:$G$253,"UK",'Relevant - In CRM unknown'!$M$2:$M$253,"Research")+COUNTIFS('Relevant - IN NOW CRM valid'!$T$2:$T$2328,$A520,'Relevant - IN NOW CRM valid'!$G$2:$G$2328,"UK",'Relevant - IN NOW CRM valid'!$M$2:$M$2328,"Research")+COUNTIFS('Relevant - IN NOW CRM unknown'!$T$2:$T$1227,$A520,'Relevant - IN NOW CRM unknown'!$G$2:$G$1227,"UK",'Relevant - IN NOW CRM unknown'!$M$2:$M$1227,"Research")+COUNTIFS('Relevant - Not CRM not valid'!$T$2:$T$416,$A520,'Relevant - Not CRM not valid'!$G$2:$G$416,"UK",'Relevant - Not CRM not valid'!$M$2:$M$416,"Research")+COUNTIFS('Relevant - In CRM not valid'!$T$2:$T$46,$A520,'Relevant - In CRM not valid'!$G$2:$G$46,"UK",'Relevant - In CRM not valid'!$M$2:$M$46,"Research")</f>
        <v>0</v>
      </c>
      <c r="G520" s="2">
        <f>COUNTIFS('Relevant - In CRM valid'!$T$2:$T$4699,$A520,'Relevant - In CRM valid'!$G$2:$G$4699,"UK",'Relevant - In CRM valid'!$M$2:$M$4699,"Research",'Relevant - In CRM valid'!$R$2:$R$4699,"Senior")+COUNTIFS('Relevant - In CRM unknown'!$T$2:$T$253,$A520,'Relevant - In CRM unknown'!$G$2:$G$253,"UK",'Relevant - In CRM unknown'!$M$2:$M$253,"Research",'Relevant - In CRM unknown'!$R$2:$R$253,"Senior")+COUNTIFS('Relevant - IN NOW CRM valid'!$T$2:$T$2328,$A520,'Relevant - IN NOW CRM valid'!$G$2:$G$2328,"UK",'Relevant - IN NOW CRM valid'!$M$2:$M$2328,"Research",'Relevant - IN NOW CRM valid'!$R$2:$R$2328,"Senior")+COUNTIFS('Relevant - IN NOW CRM unknown'!$T$2:$T$1227,$A520,'Relevant - IN NOW CRM unknown'!$G$2:$G$1227,"UK",'Relevant - IN NOW CRM unknown'!$M$2:$M$1227,"Research",'Relevant - IN NOW CRM unknown'!$R$2:$R$1227,"Senior")+COUNTIFS('Relevant - Not CRM not valid'!$T$2:$T$416,$A520,'Relevant - Not CRM not valid'!$G$2:$G$416,"UK",'Relevant - Not CRM not valid'!$M$2:$M$416,"Research",'Relevant - Not CRM not valid'!$R$2:$R$416,"Senior")+COUNTIFS('Relevant - In CRM not valid'!$T$2:$T$46,$A520,'Relevant - In CRM not valid'!$G$2:$G$46,"UK",'Relevant - In CRM not valid'!$M$2:$M$46,"Research",'Relevant - In CRM not valid'!$R$2:$R$46,"Senior")</f>
        <v>0</v>
      </c>
      <c r="H520" s="2">
        <f>COUNTIFS('Relevant - In CRM valid'!$T$2:$T$4699,$A520,'Relevant - In CRM valid'!$G$2:$G$4699,"UK",'Relevant - In CRM valid'!$M$2:$M$4699,"Research",'Relevant - In CRM valid'!$R$2:$R$4699,"Operational")+COUNTIFS('Relevant - In CRM unknown'!$T$2:$T$253,$A520,'Relevant - In CRM unknown'!$G$2:$G$253,"UK",'Relevant - In CRM unknown'!$M$2:$M$253,"Research",'Relevant - In CRM unknown'!$R$2:$R$253,"Operational")+COUNTIFS('Relevant - IN NOW CRM valid'!$T$2:$T$2328,$A520,'Relevant - IN NOW CRM valid'!$G$2:$G$2328,"UK",'Relevant - IN NOW CRM valid'!$M$2:$M$2328,"Research",'Relevant - IN NOW CRM valid'!$R$2:$R$2328,"Operational")+COUNTIFS('Relevant - IN NOW CRM unknown'!$T$2:$T$1227,$A520,'Relevant - IN NOW CRM unknown'!$G$2:$G$1227,"UK",'Relevant - IN NOW CRM unknown'!$M$2:$M$1227,"Research",'Relevant - IN NOW CRM unknown'!$R$2:$R$1227,"Operational")+COUNTIFS('Relevant - Not CRM not valid'!$T$2:$T$416,$A520,'Relevant - Not CRM not valid'!$G$2:$G$416,"UK",'Relevant - Not CRM not valid'!$M$2:$M$416,"Research",'Relevant - Not CRM not valid'!$R$2:$R$416,"Operational")+COUNTIFS('Relevant - In CRM not valid'!$T$2:$T$46,$A520,'Relevant - In CRM not valid'!$G$2:$G$46,"UK",'Relevant - In CRM not valid'!$M$2:$M$46,"Research",'Relevant - In CRM not valid'!$R$2:$R$46,"Operational")</f>
        <v>0</v>
      </c>
      <c r="I520" s="2">
        <f>COUNTIFS('Relevant - In CRM valid'!$T$2:$T$4699,$A520,'Relevant - In CRM valid'!$G$2:$G$4699,"UK",'Relevant - In CRM valid'!$M$2:$M$4699,"Research",'Relevant - In CRM valid'!$R$2:$R$4699,"Academic")+COUNTIFS('Relevant - In CRM unknown'!$T$2:$T$253,$A520,'Relevant - In CRM unknown'!$G$2:$G$253,"UK",'Relevant - In CRM unknown'!$M$2:$M$253,"Research",'Relevant - In CRM unknown'!$R$2:$R$253,"Academic")+COUNTIFS('Relevant - IN NOW CRM valid'!$T$2:$T$2328,$A520,'Relevant - IN NOW CRM valid'!$G$2:$G$2328,"UK",'Relevant - IN NOW CRM valid'!$M$2:$M$2328,"Research",'Relevant - IN NOW CRM valid'!$R$2:$R$2328,"Academic")+COUNTIFS('Relevant - IN NOW CRM unknown'!$T$2:$T$1227,$A520,'Relevant - IN NOW CRM unknown'!$G$2:$G$1227,"UK",'Relevant - IN NOW CRM unknown'!$M$2:$M$1227,"Research",'Relevant - IN NOW CRM unknown'!$R$2:$R$1227,"Academic")+COUNTIFS('Relevant - Not CRM not valid'!$T$2:$T$416,$A520,'Relevant - Not CRM not valid'!$G$2:$G$416,"UK",'Relevant - Not CRM not valid'!$M$2:$M$416,"Research",'Relevant - Not CRM not valid'!$R$2:$R$416,"Academic")+COUNTIFS('Relevant - In CRM not valid'!$T$2:$T$46,$A520,'Relevant - In CRM not valid'!$G$2:$G$46,"UK",'Relevant - In CRM not valid'!$M$2:$M$46,"Research",'Relevant - In CRM not valid'!$R$2:$R$46,"Academic")</f>
        <v>0</v>
      </c>
      <c r="J520" s="2">
        <f>COUNTIFS('Relevant - In CRM valid'!$T$2:$T$4699,$A520,'Relevant - In CRM valid'!$G$2:$G$4699,"UK",'Relevant - In CRM valid'!$M$2:$M$4699,"Finance")+COUNTIFS('Relevant - In CRM unknown'!$T$2:$T$253,$A520,'Relevant - In CRM unknown'!$G$2:$G$253,"UK",'Relevant - In CRM unknown'!$M$2:$M$253,"Finance")+COUNTIFS('Relevant - IN NOW CRM valid'!$T$2:$T$2328,$A520,'Relevant - IN NOW CRM valid'!$G$2:$G$2328,"UK",'Relevant - IN NOW CRM valid'!$M$2:$M$2328,"Finance")+COUNTIFS('Relevant - IN NOW CRM unknown'!$T$2:$T$1227,$A520,'Relevant - IN NOW CRM unknown'!$G$2:$G$1227,"UK",'Relevant - IN NOW CRM unknown'!$M$2:$M$1227,"Finance")+COUNTIFS('Relevant - Not CRM not valid'!$T$2:$T$416,$A520,'Relevant - Not CRM not valid'!$G$2:$G$416,"UK",'Relevant - Not CRM not valid'!$M$2:$M$416,"Finance")+COUNTIFS('Relevant - In CRM not valid'!$T$2:$T$46,$A520,'Relevant - In CRM not valid'!$G$2:$G$46,"UK",'Relevant - In CRM not valid'!$M$2:$M$46,"Finance")</f>
        <v>1</v>
      </c>
      <c r="K520" s="2">
        <f>COUNTIFS('Relevant - In CRM valid'!$T$2:$T$4699,$A520,'Relevant - In CRM valid'!$G$2:$G$4699,"UK",'Relevant - In CRM valid'!$M$2:$M$4699,"IT/Systems")+COUNTIFS('Relevant - In CRM unknown'!$T$2:$T$253,$A520,'Relevant - In CRM unknown'!$G$2:$G$253,"UK",'Relevant - In CRM unknown'!$M$2:$M$253,"IT/Systems")+COUNTIFS('Relevant - IN NOW CRM valid'!$T$2:$T$2328,$A520,'Relevant - IN NOW CRM valid'!$G$2:$G$2328,"UK",'Relevant - IN NOW CRM valid'!$M$2:$M$2328,"IT/Systems")+COUNTIFS('Relevant - IN NOW CRM unknown'!$T$2:$T$1227,$A520,'Relevant - IN NOW CRM unknown'!$G$2:$G$1227,"UK",'Relevant - IN NOW CRM unknown'!$M$2:$M$1227,"IT/Systems")+COUNTIFS('Relevant - Not CRM not valid'!$T$2:$T$416,$A520,'Relevant - Not CRM not valid'!$G$2:$G$416,"UK",'Relevant - Not CRM not valid'!$M$2:$M$416,"IT/Systems")+COUNTIFS('Relevant - In CRM not valid'!$T$2:$T$46,$A520,'Relevant - In CRM not valid'!$G$2:$G$46,"UK",'Relevant - In CRM not valid'!$M$2:$M$46,"IT/Systems")</f>
        <v>0</v>
      </c>
      <c r="L520" s="2">
        <f>COUNTIFS('Relevant - In CRM valid'!$T$2:$T$4699,$A520,'Relevant - In CRM valid'!$G$2:$G$4699,"UK",'Relevant - In CRM valid'!$M$2:$M$4699,"")+COUNTIFS('Relevant - In CRM unknown'!$T$2:$T$253,$A520,'Relevant - In CRM unknown'!$G$2:$G$253,"UK",'Relevant - In CRM unknown'!$M$2:$M$253,"")+COUNTIFS('Relevant - IN NOW CRM valid'!$T$2:$T$2328,$A520,'Relevant - IN NOW CRM valid'!$G$2:$G$2328,"UK",'Relevant - IN NOW CRM valid'!$M$2:$M$2328,"")+COUNTIFS('Relevant - IN NOW CRM unknown'!$T$2:$T$1227,$A520,'Relevant - IN NOW CRM unknown'!$G$2:$G$1227,"UK",'Relevant - IN NOW CRM unknown'!$M$2:$M$1227,"")+COUNTIFS('Relevant - Not CRM not valid'!$T$2:$T$416,$A520,'Relevant - Not CRM not valid'!$G$2:$G$416,"UK",'Relevant - Not CRM not valid'!$M$2:$M$416,"")+COUNTIFS('Relevant - In CRM not valid'!$T$2:$T$46,$A520,'Relevant - In CRM not valid'!$G$2:$G$46,"UK",'Relevant - In CRM not valid'!$M$2:$M$46,"")</f>
        <v>0</v>
      </c>
      <c r="M520" s="2">
        <f t="shared" si="16"/>
        <v>1</v>
      </c>
      <c r="N520" s="2">
        <f>COUNTIFS('Relevant - In CRM valid'!$T$2:$T$4699,$A520,'Relevant - In CRM valid'!$G$2:$G$4699,"UK",'Relevant - In CRM valid'!$Q$2:$Q$4699,"valid")+COUNTIFS('Relevant - In CRM unknown'!$T$2:$T$253,$A520,'Relevant - In CRM unknown'!$G$2:$G$253,"UK",'Relevant - In CRM unknown'!$Q$2:$Q$253,"valid")+COUNTIFS('Relevant - IN NOW CRM valid'!$T$2:$T$2328,$A520,'Relevant - IN NOW CRM valid'!$G$2:$G$2328,"UK",'Relevant - IN NOW CRM valid'!$Q$2:$Q$2328,"valid")+COUNTIFS('Relevant - IN NOW CRM unknown'!$T$2:$T$1227,$A520,'Relevant - IN NOW CRM unknown'!$G$2:$G$1227,"UK",'Relevant - IN NOW CRM unknown'!$Q$2:$Q$1227,"valid")+COUNTIFS('Relevant - Not CRM not valid'!$T$2:$T$416,$A520,'Relevant - Not CRM not valid'!$G$2:$G$416,"UK",'Relevant - Not CRM not valid'!$Q$2:$Q$416,"valid")+COUNTIFS('Relevant - In CRM not valid'!$T$2:$T$46,$A520,'Relevant - In CRM not valid'!$G$2:$G$46,"UK",'Relevant - In CRM not valid'!$Q$2:$Q$46,"valid")</f>
        <v>1</v>
      </c>
      <c r="O520" s="2" t="str">
        <f t="shared" si="17"/>
        <v>Research  IT/Systems</v>
      </c>
    </row>
    <row r="521" spans="1:15" ht="15" customHeight="1">
      <c r="A521" s="2" t="s">
        <v>1149</v>
      </c>
      <c r="B521" s="2" t="s">
        <v>1150</v>
      </c>
      <c r="C521" s="2" t="s">
        <v>161</v>
      </c>
      <c r="D521" s="2" t="str">
        <f>IFERROR(INDEX('UK Target Institutions'!$D$2:$D$727,MATCH($A521,'UK Target Institutions'!$A$2:$A$727,0)),"")</f>
        <v>Yes</v>
      </c>
      <c r="E521" s="2">
        <f>COUNTIFS('Relevant - In CRM valid'!$T$2:$T$4699,$A521,'Relevant - In CRM valid'!$G$2:$G$4699,"UK")+COUNTIFS('Relevant - In CRM unknown'!$T$2:$T$253,$A521,'Relevant - In CRM unknown'!$G$2:$G$253,"UK")+COUNTIFS('Relevant - IN NOW CRM valid'!$T$2:$T$2328,$A521,'Relevant - IN NOW CRM valid'!$G$2:$G$2328,"UK")+COUNTIFS('Relevant - IN NOW CRM unknown'!$T$2:$T$1227,$A521,'Relevant - IN NOW CRM unknown'!$G$2:$G$1227,"UK")+COUNTIFS('Relevant - Not CRM not valid'!$T$2:$T$416,$A521,'Relevant - Not CRM not valid'!$G$2:$G$416,"UK")+COUNTIFS('Relevant - In CRM not valid'!$T$2:$T$46,$A521,'Relevant - In CRM not valid'!$G$2:$G$46,"UK")</f>
        <v>1</v>
      </c>
      <c r="F521" s="2">
        <f>COUNTIFS('Relevant - In CRM valid'!$T$2:$T$4699,$A521,'Relevant - In CRM valid'!$G$2:$G$4699,"UK",'Relevant - In CRM valid'!$M$2:$M$4699,"Research")+COUNTIFS('Relevant - In CRM unknown'!$T$2:$T$253,$A521,'Relevant - In CRM unknown'!$G$2:$G$253,"UK",'Relevant - In CRM unknown'!$M$2:$M$253,"Research")+COUNTIFS('Relevant - IN NOW CRM valid'!$T$2:$T$2328,$A521,'Relevant - IN NOW CRM valid'!$G$2:$G$2328,"UK",'Relevant - IN NOW CRM valid'!$M$2:$M$2328,"Research")+COUNTIFS('Relevant - IN NOW CRM unknown'!$T$2:$T$1227,$A521,'Relevant - IN NOW CRM unknown'!$G$2:$G$1227,"UK",'Relevant - IN NOW CRM unknown'!$M$2:$M$1227,"Research")+COUNTIFS('Relevant - Not CRM not valid'!$T$2:$T$416,$A521,'Relevant - Not CRM not valid'!$G$2:$G$416,"UK",'Relevant - Not CRM not valid'!$M$2:$M$416,"Research")+COUNTIFS('Relevant - In CRM not valid'!$T$2:$T$46,$A521,'Relevant - In CRM not valid'!$G$2:$G$46,"UK",'Relevant - In CRM not valid'!$M$2:$M$46,"Research")</f>
        <v>1</v>
      </c>
      <c r="G521" s="2">
        <f>COUNTIFS('Relevant - In CRM valid'!$T$2:$T$4699,$A521,'Relevant - In CRM valid'!$G$2:$G$4699,"UK",'Relevant - In CRM valid'!$M$2:$M$4699,"Research",'Relevant - In CRM valid'!$R$2:$R$4699,"Senior")+COUNTIFS('Relevant - In CRM unknown'!$T$2:$T$253,$A521,'Relevant - In CRM unknown'!$G$2:$G$253,"UK",'Relevant - In CRM unknown'!$M$2:$M$253,"Research",'Relevant - In CRM unknown'!$R$2:$R$253,"Senior")+COUNTIFS('Relevant - IN NOW CRM valid'!$T$2:$T$2328,$A521,'Relevant - IN NOW CRM valid'!$G$2:$G$2328,"UK",'Relevant - IN NOW CRM valid'!$M$2:$M$2328,"Research",'Relevant - IN NOW CRM valid'!$R$2:$R$2328,"Senior")+COUNTIFS('Relevant - IN NOW CRM unknown'!$T$2:$T$1227,$A521,'Relevant - IN NOW CRM unknown'!$G$2:$G$1227,"UK",'Relevant - IN NOW CRM unknown'!$M$2:$M$1227,"Research",'Relevant - IN NOW CRM unknown'!$R$2:$R$1227,"Senior")+COUNTIFS('Relevant - Not CRM not valid'!$T$2:$T$416,$A521,'Relevant - Not CRM not valid'!$G$2:$G$416,"UK",'Relevant - Not CRM not valid'!$M$2:$M$416,"Research",'Relevant - Not CRM not valid'!$R$2:$R$416,"Senior")+COUNTIFS('Relevant - In CRM not valid'!$T$2:$T$46,$A521,'Relevant - In CRM not valid'!$G$2:$G$46,"UK",'Relevant - In CRM not valid'!$M$2:$M$46,"Research",'Relevant - In CRM not valid'!$R$2:$R$46,"Senior")</f>
        <v>1</v>
      </c>
      <c r="H521" s="2">
        <f>COUNTIFS('Relevant - In CRM valid'!$T$2:$T$4699,$A521,'Relevant - In CRM valid'!$G$2:$G$4699,"UK",'Relevant - In CRM valid'!$M$2:$M$4699,"Research",'Relevant - In CRM valid'!$R$2:$R$4699,"Operational")+COUNTIFS('Relevant - In CRM unknown'!$T$2:$T$253,$A521,'Relevant - In CRM unknown'!$G$2:$G$253,"UK",'Relevant - In CRM unknown'!$M$2:$M$253,"Research",'Relevant - In CRM unknown'!$R$2:$R$253,"Operational")+COUNTIFS('Relevant - IN NOW CRM valid'!$T$2:$T$2328,$A521,'Relevant - IN NOW CRM valid'!$G$2:$G$2328,"UK",'Relevant - IN NOW CRM valid'!$M$2:$M$2328,"Research",'Relevant - IN NOW CRM valid'!$R$2:$R$2328,"Operational")+COUNTIFS('Relevant - IN NOW CRM unknown'!$T$2:$T$1227,$A521,'Relevant - IN NOW CRM unknown'!$G$2:$G$1227,"UK",'Relevant - IN NOW CRM unknown'!$M$2:$M$1227,"Research",'Relevant - IN NOW CRM unknown'!$R$2:$R$1227,"Operational")+COUNTIFS('Relevant - Not CRM not valid'!$T$2:$T$416,$A521,'Relevant - Not CRM not valid'!$G$2:$G$416,"UK",'Relevant - Not CRM not valid'!$M$2:$M$416,"Research",'Relevant - Not CRM not valid'!$R$2:$R$416,"Operational")+COUNTIFS('Relevant - In CRM not valid'!$T$2:$T$46,$A521,'Relevant - In CRM not valid'!$G$2:$G$46,"UK",'Relevant - In CRM not valid'!$M$2:$M$46,"Research",'Relevant - In CRM not valid'!$R$2:$R$46,"Operational")</f>
        <v>0</v>
      </c>
      <c r="I521" s="2">
        <f>COUNTIFS('Relevant - In CRM valid'!$T$2:$T$4699,$A521,'Relevant - In CRM valid'!$G$2:$G$4699,"UK",'Relevant - In CRM valid'!$M$2:$M$4699,"Research",'Relevant - In CRM valid'!$R$2:$R$4699,"Academic")+COUNTIFS('Relevant - In CRM unknown'!$T$2:$T$253,$A521,'Relevant - In CRM unknown'!$G$2:$G$253,"UK",'Relevant - In CRM unknown'!$M$2:$M$253,"Research",'Relevant - In CRM unknown'!$R$2:$R$253,"Academic")+COUNTIFS('Relevant - IN NOW CRM valid'!$T$2:$T$2328,$A521,'Relevant - IN NOW CRM valid'!$G$2:$G$2328,"UK",'Relevant - IN NOW CRM valid'!$M$2:$M$2328,"Research",'Relevant - IN NOW CRM valid'!$R$2:$R$2328,"Academic")+COUNTIFS('Relevant - IN NOW CRM unknown'!$T$2:$T$1227,$A521,'Relevant - IN NOW CRM unknown'!$G$2:$G$1227,"UK",'Relevant - IN NOW CRM unknown'!$M$2:$M$1227,"Research",'Relevant - IN NOW CRM unknown'!$R$2:$R$1227,"Academic")+COUNTIFS('Relevant - Not CRM not valid'!$T$2:$T$416,$A521,'Relevant - Not CRM not valid'!$G$2:$G$416,"UK",'Relevant - Not CRM not valid'!$M$2:$M$416,"Research",'Relevant - Not CRM not valid'!$R$2:$R$416,"Academic")+COUNTIFS('Relevant - In CRM not valid'!$T$2:$T$46,$A521,'Relevant - In CRM not valid'!$G$2:$G$46,"UK",'Relevant - In CRM not valid'!$M$2:$M$46,"Research",'Relevant - In CRM not valid'!$R$2:$R$46,"Academic")</f>
        <v>0</v>
      </c>
      <c r="J521" s="2">
        <f>COUNTIFS('Relevant - In CRM valid'!$T$2:$T$4699,$A521,'Relevant - In CRM valid'!$G$2:$G$4699,"UK",'Relevant - In CRM valid'!$M$2:$M$4699,"Finance")+COUNTIFS('Relevant - In CRM unknown'!$T$2:$T$253,$A521,'Relevant - In CRM unknown'!$G$2:$G$253,"UK",'Relevant - In CRM unknown'!$M$2:$M$253,"Finance")+COUNTIFS('Relevant - IN NOW CRM valid'!$T$2:$T$2328,$A521,'Relevant - IN NOW CRM valid'!$G$2:$G$2328,"UK",'Relevant - IN NOW CRM valid'!$M$2:$M$2328,"Finance")+COUNTIFS('Relevant - IN NOW CRM unknown'!$T$2:$T$1227,$A521,'Relevant - IN NOW CRM unknown'!$G$2:$G$1227,"UK",'Relevant - IN NOW CRM unknown'!$M$2:$M$1227,"Finance")+COUNTIFS('Relevant - Not CRM not valid'!$T$2:$T$416,$A521,'Relevant - Not CRM not valid'!$G$2:$G$416,"UK",'Relevant - Not CRM not valid'!$M$2:$M$416,"Finance")+COUNTIFS('Relevant - In CRM not valid'!$T$2:$T$46,$A521,'Relevant - In CRM not valid'!$G$2:$G$46,"UK",'Relevant - In CRM not valid'!$M$2:$M$46,"Finance")</f>
        <v>0</v>
      </c>
      <c r="K521" s="2">
        <f>COUNTIFS('Relevant - In CRM valid'!$T$2:$T$4699,$A521,'Relevant - In CRM valid'!$G$2:$G$4699,"UK",'Relevant - In CRM valid'!$M$2:$M$4699,"IT/Systems")+COUNTIFS('Relevant - In CRM unknown'!$T$2:$T$253,$A521,'Relevant - In CRM unknown'!$G$2:$G$253,"UK",'Relevant - In CRM unknown'!$M$2:$M$253,"IT/Systems")+COUNTIFS('Relevant - IN NOW CRM valid'!$T$2:$T$2328,$A521,'Relevant - IN NOW CRM valid'!$G$2:$G$2328,"UK",'Relevant - IN NOW CRM valid'!$M$2:$M$2328,"IT/Systems")+COUNTIFS('Relevant - IN NOW CRM unknown'!$T$2:$T$1227,$A521,'Relevant - IN NOW CRM unknown'!$G$2:$G$1227,"UK",'Relevant - IN NOW CRM unknown'!$M$2:$M$1227,"IT/Systems")+COUNTIFS('Relevant - Not CRM not valid'!$T$2:$T$416,$A521,'Relevant - Not CRM not valid'!$G$2:$G$416,"UK",'Relevant - Not CRM not valid'!$M$2:$M$416,"IT/Systems")+COUNTIFS('Relevant - In CRM not valid'!$T$2:$T$46,$A521,'Relevant - In CRM not valid'!$G$2:$G$46,"UK",'Relevant - In CRM not valid'!$M$2:$M$46,"IT/Systems")</f>
        <v>0</v>
      </c>
      <c r="L521" s="2">
        <f>COUNTIFS('Relevant - In CRM valid'!$T$2:$T$4699,$A521,'Relevant - In CRM valid'!$G$2:$G$4699,"UK",'Relevant - In CRM valid'!$M$2:$M$4699,"")+COUNTIFS('Relevant - In CRM unknown'!$T$2:$T$253,$A521,'Relevant - In CRM unknown'!$G$2:$G$253,"UK",'Relevant - In CRM unknown'!$M$2:$M$253,"")+COUNTIFS('Relevant - IN NOW CRM valid'!$T$2:$T$2328,$A521,'Relevant - IN NOW CRM valid'!$G$2:$G$2328,"UK",'Relevant - IN NOW CRM valid'!$M$2:$M$2328,"")+COUNTIFS('Relevant - IN NOW CRM unknown'!$T$2:$T$1227,$A521,'Relevant - IN NOW CRM unknown'!$G$2:$G$1227,"UK",'Relevant - IN NOW CRM unknown'!$M$2:$M$1227,"")+COUNTIFS('Relevant - Not CRM not valid'!$T$2:$T$416,$A521,'Relevant - Not CRM not valid'!$G$2:$G$416,"UK",'Relevant - Not CRM not valid'!$M$2:$M$416,"")+COUNTIFS('Relevant - In CRM not valid'!$T$2:$T$46,$A521,'Relevant - In CRM not valid'!$G$2:$G$46,"UK",'Relevant - In CRM not valid'!$M$2:$M$46,"")</f>
        <v>0</v>
      </c>
      <c r="M521" s="2">
        <f t="shared" si="16"/>
        <v>1</v>
      </c>
      <c r="N521" s="2">
        <f>COUNTIFS('Relevant - In CRM valid'!$T$2:$T$4699,$A521,'Relevant - In CRM valid'!$G$2:$G$4699,"UK",'Relevant - In CRM valid'!$Q$2:$Q$4699,"valid")+COUNTIFS('Relevant - In CRM unknown'!$T$2:$T$253,$A521,'Relevant - In CRM unknown'!$G$2:$G$253,"UK",'Relevant - In CRM unknown'!$Q$2:$Q$253,"valid")+COUNTIFS('Relevant - IN NOW CRM valid'!$T$2:$T$2328,$A521,'Relevant - IN NOW CRM valid'!$G$2:$G$2328,"UK",'Relevant - IN NOW CRM valid'!$Q$2:$Q$2328,"valid")+COUNTIFS('Relevant - IN NOW CRM unknown'!$T$2:$T$1227,$A521,'Relevant - IN NOW CRM unknown'!$G$2:$G$1227,"UK",'Relevant - IN NOW CRM unknown'!$Q$2:$Q$1227,"valid")+COUNTIFS('Relevant - Not CRM not valid'!$T$2:$T$416,$A521,'Relevant - Not CRM not valid'!$G$2:$G$416,"UK",'Relevant - Not CRM not valid'!$Q$2:$Q$416,"valid")+COUNTIFS('Relevant - In CRM not valid'!$T$2:$T$46,$A521,'Relevant - In CRM not valid'!$G$2:$G$46,"UK",'Relevant - In CRM not valid'!$Q$2:$Q$46,"valid")</f>
        <v>0</v>
      </c>
      <c r="O521" s="2" t="str">
        <f t="shared" si="17"/>
        <v>Finance  IT/Systems</v>
      </c>
    </row>
    <row r="522" spans="1:15" ht="15" customHeight="1">
      <c r="A522" s="2" t="s">
        <v>1151</v>
      </c>
      <c r="B522" s="2" t="s">
        <v>1152</v>
      </c>
      <c r="C522" s="2" t="s">
        <v>525</v>
      </c>
      <c r="D522" s="2" t="str">
        <f>IFERROR(INDEX('UK Target Institutions'!$D$2:$D$727,MATCH($A522,'UK Target Institutions'!$A$2:$A$727,0)),"")</f>
        <v>No</v>
      </c>
      <c r="E522" s="2">
        <f>COUNTIFS('Relevant - In CRM valid'!$T$2:$T$4699,$A522,'Relevant - In CRM valid'!$G$2:$G$4699,"UK")+COUNTIFS('Relevant - In CRM unknown'!$T$2:$T$253,$A522,'Relevant - In CRM unknown'!$G$2:$G$253,"UK")+COUNTIFS('Relevant - IN NOW CRM valid'!$T$2:$T$2328,$A522,'Relevant - IN NOW CRM valid'!$G$2:$G$2328,"UK")+COUNTIFS('Relevant - IN NOW CRM unknown'!$T$2:$T$1227,$A522,'Relevant - IN NOW CRM unknown'!$G$2:$G$1227,"UK")+COUNTIFS('Relevant - Not CRM not valid'!$T$2:$T$416,$A522,'Relevant - Not CRM not valid'!$G$2:$G$416,"UK")+COUNTIFS('Relevant - In CRM not valid'!$T$2:$T$46,$A522,'Relevant - In CRM not valid'!$G$2:$G$46,"UK")</f>
        <v>1</v>
      </c>
      <c r="F522" s="2">
        <f>COUNTIFS('Relevant - In CRM valid'!$T$2:$T$4699,$A522,'Relevant - In CRM valid'!$G$2:$G$4699,"UK",'Relevant - In CRM valid'!$M$2:$M$4699,"Research")+COUNTIFS('Relevant - In CRM unknown'!$T$2:$T$253,$A522,'Relevant - In CRM unknown'!$G$2:$G$253,"UK",'Relevant - In CRM unknown'!$M$2:$M$253,"Research")+COUNTIFS('Relevant - IN NOW CRM valid'!$T$2:$T$2328,$A522,'Relevant - IN NOW CRM valid'!$G$2:$G$2328,"UK",'Relevant - IN NOW CRM valid'!$M$2:$M$2328,"Research")+COUNTIFS('Relevant - IN NOW CRM unknown'!$T$2:$T$1227,$A522,'Relevant - IN NOW CRM unknown'!$G$2:$G$1227,"UK",'Relevant - IN NOW CRM unknown'!$M$2:$M$1227,"Research")+COUNTIFS('Relevant - Not CRM not valid'!$T$2:$T$416,$A522,'Relevant - Not CRM not valid'!$G$2:$G$416,"UK",'Relevant - Not CRM not valid'!$M$2:$M$416,"Research")+COUNTIFS('Relevant - In CRM not valid'!$T$2:$T$46,$A522,'Relevant - In CRM not valid'!$G$2:$G$46,"UK",'Relevant - In CRM not valid'!$M$2:$M$46,"Research")</f>
        <v>0</v>
      </c>
      <c r="G522" s="2">
        <f>COUNTIFS('Relevant - In CRM valid'!$T$2:$T$4699,$A522,'Relevant - In CRM valid'!$G$2:$G$4699,"UK",'Relevant - In CRM valid'!$M$2:$M$4699,"Research",'Relevant - In CRM valid'!$R$2:$R$4699,"Senior")+COUNTIFS('Relevant - In CRM unknown'!$T$2:$T$253,$A522,'Relevant - In CRM unknown'!$G$2:$G$253,"UK",'Relevant - In CRM unknown'!$M$2:$M$253,"Research",'Relevant - In CRM unknown'!$R$2:$R$253,"Senior")+COUNTIFS('Relevant - IN NOW CRM valid'!$T$2:$T$2328,$A522,'Relevant - IN NOW CRM valid'!$G$2:$G$2328,"UK",'Relevant - IN NOW CRM valid'!$M$2:$M$2328,"Research",'Relevant - IN NOW CRM valid'!$R$2:$R$2328,"Senior")+COUNTIFS('Relevant - IN NOW CRM unknown'!$T$2:$T$1227,$A522,'Relevant - IN NOW CRM unknown'!$G$2:$G$1227,"UK",'Relevant - IN NOW CRM unknown'!$M$2:$M$1227,"Research",'Relevant - IN NOW CRM unknown'!$R$2:$R$1227,"Senior")+COUNTIFS('Relevant - Not CRM not valid'!$T$2:$T$416,$A522,'Relevant - Not CRM not valid'!$G$2:$G$416,"UK",'Relevant - Not CRM not valid'!$M$2:$M$416,"Research",'Relevant - Not CRM not valid'!$R$2:$R$416,"Senior")+COUNTIFS('Relevant - In CRM not valid'!$T$2:$T$46,$A522,'Relevant - In CRM not valid'!$G$2:$G$46,"UK",'Relevant - In CRM not valid'!$M$2:$M$46,"Research",'Relevant - In CRM not valid'!$R$2:$R$46,"Senior")</f>
        <v>0</v>
      </c>
      <c r="H522" s="2">
        <f>COUNTIFS('Relevant - In CRM valid'!$T$2:$T$4699,$A522,'Relevant - In CRM valid'!$G$2:$G$4699,"UK",'Relevant - In CRM valid'!$M$2:$M$4699,"Research",'Relevant - In CRM valid'!$R$2:$R$4699,"Operational")+COUNTIFS('Relevant - In CRM unknown'!$T$2:$T$253,$A522,'Relevant - In CRM unknown'!$G$2:$G$253,"UK",'Relevant - In CRM unknown'!$M$2:$M$253,"Research",'Relevant - In CRM unknown'!$R$2:$R$253,"Operational")+COUNTIFS('Relevant - IN NOW CRM valid'!$T$2:$T$2328,$A522,'Relevant - IN NOW CRM valid'!$G$2:$G$2328,"UK",'Relevant - IN NOW CRM valid'!$M$2:$M$2328,"Research",'Relevant - IN NOW CRM valid'!$R$2:$R$2328,"Operational")+COUNTIFS('Relevant - IN NOW CRM unknown'!$T$2:$T$1227,$A522,'Relevant - IN NOW CRM unknown'!$G$2:$G$1227,"UK",'Relevant - IN NOW CRM unknown'!$M$2:$M$1227,"Research",'Relevant - IN NOW CRM unknown'!$R$2:$R$1227,"Operational")+COUNTIFS('Relevant - Not CRM not valid'!$T$2:$T$416,$A522,'Relevant - Not CRM not valid'!$G$2:$G$416,"UK",'Relevant - Not CRM not valid'!$M$2:$M$416,"Research",'Relevant - Not CRM not valid'!$R$2:$R$416,"Operational")+COUNTIFS('Relevant - In CRM not valid'!$T$2:$T$46,$A522,'Relevant - In CRM not valid'!$G$2:$G$46,"UK",'Relevant - In CRM not valid'!$M$2:$M$46,"Research",'Relevant - In CRM not valid'!$R$2:$R$46,"Operational")</f>
        <v>0</v>
      </c>
      <c r="I522" s="2">
        <f>COUNTIFS('Relevant - In CRM valid'!$T$2:$T$4699,$A522,'Relevant - In CRM valid'!$G$2:$G$4699,"UK",'Relevant - In CRM valid'!$M$2:$M$4699,"Research",'Relevant - In CRM valid'!$R$2:$R$4699,"Academic")+COUNTIFS('Relevant - In CRM unknown'!$T$2:$T$253,$A522,'Relevant - In CRM unknown'!$G$2:$G$253,"UK",'Relevant - In CRM unknown'!$M$2:$M$253,"Research",'Relevant - In CRM unknown'!$R$2:$R$253,"Academic")+COUNTIFS('Relevant - IN NOW CRM valid'!$T$2:$T$2328,$A522,'Relevant - IN NOW CRM valid'!$G$2:$G$2328,"UK",'Relevant - IN NOW CRM valid'!$M$2:$M$2328,"Research",'Relevant - IN NOW CRM valid'!$R$2:$R$2328,"Academic")+COUNTIFS('Relevant - IN NOW CRM unknown'!$T$2:$T$1227,$A522,'Relevant - IN NOW CRM unknown'!$G$2:$G$1227,"UK",'Relevant - IN NOW CRM unknown'!$M$2:$M$1227,"Research",'Relevant - IN NOW CRM unknown'!$R$2:$R$1227,"Academic")+COUNTIFS('Relevant - Not CRM not valid'!$T$2:$T$416,$A522,'Relevant - Not CRM not valid'!$G$2:$G$416,"UK",'Relevant - Not CRM not valid'!$M$2:$M$416,"Research",'Relevant - Not CRM not valid'!$R$2:$R$416,"Academic")+COUNTIFS('Relevant - In CRM not valid'!$T$2:$T$46,$A522,'Relevant - In CRM not valid'!$G$2:$G$46,"UK",'Relevant - In CRM not valid'!$M$2:$M$46,"Research",'Relevant - In CRM not valid'!$R$2:$R$46,"Academic")</f>
        <v>0</v>
      </c>
      <c r="J522" s="2">
        <f>COUNTIFS('Relevant - In CRM valid'!$T$2:$T$4699,$A522,'Relevant - In CRM valid'!$G$2:$G$4699,"UK",'Relevant - In CRM valid'!$M$2:$M$4699,"Finance")+COUNTIFS('Relevant - In CRM unknown'!$T$2:$T$253,$A522,'Relevant - In CRM unknown'!$G$2:$G$253,"UK",'Relevant - In CRM unknown'!$M$2:$M$253,"Finance")+COUNTIFS('Relevant - IN NOW CRM valid'!$T$2:$T$2328,$A522,'Relevant - IN NOW CRM valid'!$G$2:$G$2328,"UK",'Relevant - IN NOW CRM valid'!$M$2:$M$2328,"Finance")+COUNTIFS('Relevant - IN NOW CRM unknown'!$T$2:$T$1227,$A522,'Relevant - IN NOW CRM unknown'!$G$2:$G$1227,"UK",'Relevant - IN NOW CRM unknown'!$M$2:$M$1227,"Finance")+COUNTIFS('Relevant - Not CRM not valid'!$T$2:$T$416,$A522,'Relevant - Not CRM not valid'!$G$2:$G$416,"UK",'Relevant - Not CRM not valid'!$M$2:$M$416,"Finance")+COUNTIFS('Relevant - In CRM not valid'!$T$2:$T$46,$A522,'Relevant - In CRM not valid'!$G$2:$G$46,"UK",'Relevant - In CRM not valid'!$M$2:$M$46,"Finance")</f>
        <v>1</v>
      </c>
      <c r="K522" s="2">
        <f>COUNTIFS('Relevant - In CRM valid'!$T$2:$T$4699,$A522,'Relevant - In CRM valid'!$G$2:$G$4699,"UK",'Relevant - In CRM valid'!$M$2:$M$4699,"IT/Systems")+COUNTIFS('Relevant - In CRM unknown'!$T$2:$T$253,$A522,'Relevant - In CRM unknown'!$G$2:$G$253,"UK",'Relevant - In CRM unknown'!$M$2:$M$253,"IT/Systems")+COUNTIFS('Relevant - IN NOW CRM valid'!$T$2:$T$2328,$A522,'Relevant - IN NOW CRM valid'!$G$2:$G$2328,"UK",'Relevant - IN NOW CRM valid'!$M$2:$M$2328,"IT/Systems")+COUNTIFS('Relevant - IN NOW CRM unknown'!$T$2:$T$1227,$A522,'Relevant - IN NOW CRM unknown'!$G$2:$G$1227,"UK",'Relevant - IN NOW CRM unknown'!$M$2:$M$1227,"IT/Systems")+COUNTIFS('Relevant - Not CRM not valid'!$T$2:$T$416,$A522,'Relevant - Not CRM not valid'!$G$2:$G$416,"UK",'Relevant - Not CRM not valid'!$M$2:$M$416,"IT/Systems")+COUNTIFS('Relevant - In CRM not valid'!$T$2:$T$46,$A522,'Relevant - In CRM not valid'!$G$2:$G$46,"UK",'Relevant - In CRM not valid'!$M$2:$M$46,"IT/Systems")</f>
        <v>0</v>
      </c>
      <c r="L522" s="2">
        <f>COUNTIFS('Relevant - In CRM valid'!$T$2:$T$4699,$A522,'Relevant - In CRM valid'!$G$2:$G$4699,"UK",'Relevant - In CRM valid'!$M$2:$M$4699,"")+COUNTIFS('Relevant - In CRM unknown'!$T$2:$T$253,$A522,'Relevant - In CRM unknown'!$G$2:$G$253,"UK",'Relevant - In CRM unknown'!$M$2:$M$253,"")+COUNTIFS('Relevant - IN NOW CRM valid'!$T$2:$T$2328,$A522,'Relevant - IN NOW CRM valid'!$G$2:$G$2328,"UK",'Relevant - IN NOW CRM valid'!$M$2:$M$2328,"")+COUNTIFS('Relevant - IN NOW CRM unknown'!$T$2:$T$1227,$A522,'Relevant - IN NOW CRM unknown'!$G$2:$G$1227,"UK",'Relevant - IN NOW CRM unknown'!$M$2:$M$1227,"")+COUNTIFS('Relevant - Not CRM not valid'!$T$2:$T$416,$A522,'Relevant - Not CRM not valid'!$G$2:$G$416,"UK",'Relevant - Not CRM not valid'!$M$2:$M$416,"")+COUNTIFS('Relevant - In CRM not valid'!$T$2:$T$46,$A522,'Relevant - In CRM not valid'!$G$2:$G$46,"UK",'Relevant - In CRM not valid'!$M$2:$M$46,"")</f>
        <v>0</v>
      </c>
      <c r="M522" s="2">
        <f t="shared" si="16"/>
        <v>1</v>
      </c>
      <c r="N522" s="2">
        <f>COUNTIFS('Relevant - In CRM valid'!$T$2:$T$4699,$A522,'Relevant - In CRM valid'!$G$2:$G$4699,"UK",'Relevant - In CRM valid'!$Q$2:$Q$4699,"valid")+COUNTIFS('Relevant - In CRM unknown'!$T$2:$T$253,$A522,'Relevant - In CRM unknown'!$G$2:$G$253,"UK",'Relevant - In CRM unknown'!$Q$2:$Q$253,"valid")+COUNTIFS('Relevant - IN NOW CRM valid'!$T$2:$T$2328,$A522,'Relevant - IN NOW CRM valid'!$G$2:$G$2328,"UK",'Relevant - IN NOW CRM valid'!$Q$2:$Q$2328,"valid")+COUNTIFS('Relevant - IN NOW CRM unknown'!$T$2:$T$1227,$A522,'Relevant - IN NOW CRM unknown'!$G$2:$G$1227,"UK",'Relevant - IN NOW CRM unknown'!$Q$2:$Q$1227,"valid")+COUNTIFS('Relevant - Not CRM not valid'!$T$2:$T$416,$A522,'Relevant - Not CRM not valid'!$G$2:$G$416,"UK",'Relevant - Not CRM not valid'!$Q$2:$Q$416,"valid")+COUNTIFS('Relevant - In CRM not valid'!$T$2:$T$46,$A522,'Relevant - In CRM not valid'!$G$2:$G$46,"UK",'Relevant - In CRM not valid'!$Q$2:$Q$46,"valid")</f>
        <v>1</v>
      </c>
      <c r="O522" s="2" t="str">
        <f t="shared" si="17"/>
        <v>Research  IT/Systems</v>
      </c>
    </row>
    <row r="523" spans="1:15" ht="15" customHeight="1">
      <c r="A523" s="2" t="s">
        <v>1153</v>
      </c>
      <c r="B523" s="2" t="s">
        <v>1154</v>
      </c>
      <c r="C523" s="2" t="s">
        <v>1570</v>
      </c>
      <c r="D523" s="2" t="str">
        <f>IFERROR(INDEX('UK Target Institutions'!$D$2:$D$727,MATCH($A523,'UK Target Institutions'!$A$2:$A$727,0)),"")</f>
        <v>No</v>
      </c>
      <c r="E523" s="2">
        <f>COUNTIFS('Relevant - In CRM valid'!$T$2:$T$4699,$A523,'Relevant - In CRM valid'!$G$2:$G$4699,"UK")+COUNTIFS('Relevant - In CRM unknown'!$T$2:$T$253,$A523,'Relevant - In CRM unknown'!$G$2:$G$253,"UK")+COUNTIFS('Relevant - IN NOW CRM valid'!$T$2:$T$2328,$A523,'Relevant - IN NOW CRM valid'!$G$2:$G$2328,"UK")+COUNTIFS('Relevant - IN NOW CRM unknown'!$T$2:$T$1227,$A523,'Relevant - IN NOW CRM unknown'!$G$2:$G$1227,"UK")+COUNTIFS('Relevant - Not CRM not valid'!$T$2:$T$416,$A523,'Relevant - Not CRM not valid'!$G$2:$G$416,"UK")+COUNTIFS('Relevant - In CRM not valid'!$T$2:$T$46,$A523,'Relevant - In CRM not valid'!$G$2:$G$46,"UK")</f>
        <v>1</v>
      </c>
      <c r="F523" s="2">
        <f>COUNTIFS('Relevant - In CRM valid'!$T$2:$T$4699,$A523,'Relevant - In CRM valid'!$G$2:$G$4699,"UK",'Relevant - In CRM valid'!$M$2:$M$4699,"Research")+COUNTIFS('Relevant - In CRM unknown'!$T$2:$T$253,$A523,'Relevant - In CRM unknown'!$G$2:$G$253,"UK",'Relevant - In CRM unknown'!$M$2:$M$253,"Research")+COUNTIFS('Relevant - IN NOW CRM valid'!$T$2:$T$2328,$A523,'Relevant - IN NOW CRM valid'!$G$2:$G$2328,"UK",'Relevant - IN NOW CRM valid'!$M$2:$M$2328,"Research")+COUNTIFS('Relevant - IN NOW CRM unknown'!$T$2:$T$1227,$A523,'Relevant - IN NOW CRM unknown'!$G$2:$G$1227,"UK",'Relevant - IN NOW CRM unknown'!$M$2:$M$1227,"Research")+COUNTIFS('Relevant - Not CRM not valid'!$T$2:$T$416,$A523,'Relevant - Not CRM not valid'!$G$2:$G$416,"UK",'Relevant - Not CRM not valid'!$M$2:$M$416,"Research")+COUNTIFS('Relevant - In CRM not valid'!$T$2:$T$46,$A523,'Relevant - In CRM not valid'!$G$2:$G$46,"UK",'Relevant - In CRM not valid'!$M$2:$M$46,"Research")</f>
        <v>0</v>
      </c>
      <c r="G523" s="2">
        <f>COUNTIFS('Relevant - In CRM valid'!$T$2:$T$4699,$A523,'Relevant - In CRM valid'!$G$2:$G$4699,"UK",'Relevant - In CRM valid'!$M$2:$M$4699,"Research",'Relevant - In CRM valid'!$R$2:$R$4699,"Senior")+COUNTIFS('Relevant - In CRM unknown'!$T$2:$T$253,$A523,'Relevant - In CRM unknown'!$G$2:$G$253,"UK",'Relevant - In CRM unknown'!$M$2:$M$253,"Research",'Relevant - In CRM unknown'!$R$2:$R$253,"Senior")+COUNTIFS('Relevant - IN NOW CRM valid'!$T$2:$T$2328,$A523,'Relevant - IN NOW CRM valid'!$G$2:$G$2328,"UK",'Relevant - IN NOW CRM valid'!$M$2:$M$2328,"Research",'Relevant - IN NOW CRM valid'!$R$2:$R$2328,"Senior")+COUNTIFS('Relevant - IN NOW CRM unknown'!$T$2:$T$1227,$A523,'Relevant - IN NOW CRM unknown'!$G$2:$G$1227,"UK",'Relevant - IN NOW CRM unknown'!$M$2:$M$1227,"Research",'Relevant - IN NOW CRM unknown'!$R$2:$R$1227,"Senior")+COUNTIFS('Relevant - Not CRM not valid'!$T$2:$T$416,$A523,'Relevant - Not CRM not valid'!$G$2:$G$416,"UK",'Relevant - Not CRM not valid'!$M$2:$M$416,"Research",'Relevant - Not CRM not valid'!$R$2:$R$416,"Senior")+COUNTIFS('Relevant - In CRM not valid'!$T$2:$T$46,$A523,'Relevant - In CRM not valid'!$G$2:$G$46,"UK",'Relevant - In CRM not valid'!$M$2:$M$46,"Research",'Relevant - In CRM not valid'!$R$2:$R$46,"Senior")</f>
        <v>0</v>
      </c>
      <c r="H523" s="2">
        <f>COUNTIFS('Relevant - In CRM valid'!$T$2:$T$4699,$A523,'Relevant - In CRM valid'!$G$2:$G$4699,"UK",'Relevant - In CRM valid'!$M$2:$M$4699,"Research",'Relevant - In CRM valid'!$R$2:$R$4699,"Operational")+COUNTIFS('Relevant - In CRM unknown'!$T$2:$T$253,$A523,'Relevant - In CRM unknown'!$G$2:$G$253,"UK",'Relevant - In CRM unknown'!$M$2:$M$253,"Research",'Relevant - In CRM unknown'!$R$2:$R$253,"Operational")+COUNTIFS('Relevant - IN NOW CRM valid'!$T$2:$T$2328,$A523,'Relevant - IN NOW CRM valid'!$G$2:$G$2328,"UK",'Relevant - IN NOW CRM valid'!$M$2:$M$2328,"Research",'Relevant - IN NOW CRM valid'!$R$2:$R$2328,"Operational")+COUNTIFS('Relevant - IN NOW CRM unknown'!$T$2:$T$1227,$A523,'Relevant - IN NOW CRM unknown'!$G$2:$G$1227,"UK",'Relevant - IN NOW CRM unknown'!$M$2:$M$1227,"Research",'Relevant - IN NOW CRM unknown'!$R$2:$R$1227,"Operational")+COUNTIFS('Relevant - Not CRM not valid'!$T$2:$T$416,$A523,'Relevant - Not CRM not valid'!$G$2:$G$416,"UK",'Relevant - Not CRM not valid'!$M$2:$M$416,"Research",'Relevant - Not CRM not valid'!$R$2:$R$416,"Operational")+COUNTIFS('Relevant - In CRM not valid'!$T$2:$T$46,$A523,'Relevant - In CRM not valid'!$G$2:$G$46,"UK",'Relevant - In CRM not valid'!$M$2:$M$46,"Research",'Relevant - In CRM not valid'!$R$2:$R$46,"Operational")</f>
        <v>0</v>
      </c>
      <c r="I523" s="2">
        <f>COUNTIFS('Relevant - In CRM valid'!$T$2:$T$4699,$A523,'Relevant - In CRM valid'!$G$2:$G$4699,"UK",'Relevant - In CRM valid'!$M$2:$M$4699,"Research",'Relevant - In CRM valid'!$R$2:$R$4699,"Academic")+COUNTIFS('Relevant - In CRM unknown'!$T$2:$T$253,$A523,'Relevant - In CRM unknown'!$G$2:$G$253,"UK",'Relevant - In CRM unknown'!$M$2:$M$253,"Research",'Relevant - In CRM unknown'!$R$2:$R$253,"Academic")+COUNTIFS('Relevant - IN NOW CRM valid'!$T$2:$T$2328,$A523,'Relevant - IN NOW CRM valid'!$G$2:$G$2328,"UK",'Relevant - IN NOW CRM valid'!$M$2:$M$2328,"Research",'Relevant - IN NOW CRM valid'!$R$2:$R$2328,"Academic")+COUNTIFS('Relevant - IN NOW CRM unknown'!$T$2:$T$1227,$A523,'Relevant - IN NOW CRM unknown'!$G$2:$G$1227,"UK",'Relevant - IN NOW CRM unknown'!$M$2:$M$1227,"Research",'Relevant - IN NOW CRM unknown'!$R$2:$R$1227,"Academic")+COUNTIFS('Relevant - Not CRM not valid'!$T$2:$T$416,$A523,'Relevant - Not CRM not valid'!$G$2:$G$416,"UK",'Relevant - Not CRM not valid'!$M$2:$M$416,"Research",'Relevant - Not CRM not valid'!$R$2:$R$416,"Academic")+COUNTIFS('Relevant - In CRM not valid'!$T$2:$T$46,$A523,'Relevant - In CRM not valid'!$G$2:$G$46,"UK",'Relevant - In CRM not valid'!$M$2:$M$46,"Research",'Relevant - In CRM not valid'!$R$2:$R$46,"Academic")</f>
        <v>0</v>
      </c>
      <c r="J523" s="2">
        <f>COUNTIFS('Relevant - In CRM valid'!$T$2:$T$4699,$A523,'Relevant - In CRM valid'!$G$2:$G$4699,"UK",'Relevant - In CRM valid'!$M$2:$M$4699,"Finance")+COUNTIFS('Relevant - In CRM unknown'!$T$2:$T$253,$A523,'Relevant - In CRM unknown'!$G$2:$G$253,"UK",'Relevant - In CRM unknown'!$M$2:$M$253,"Finance")+COUNTIFS('Relevant - IN NOW CRM valid'!$T$2:$T$2328,$A523,'Relevant - IN NOW CRM valid'!$G$2:$G$2328,"UK",'Relevant - IN NOW CRM valid'!$M$2:$M$2328,"Finance")+COUNTIFS('Relevant - IN NOW CRM unknown'!$T$2:$T$1227,$A523,'Relevant - IN NOW CRM unknown'!$G$2:$G$1227,"UK",'Relevant - IN NOW CRM unknown'!$M$2:$M$1227,"Finance")+COUNTIFS('Relevant - Not CRM not valid'!$T$2:$T$416,$A523,'Relevant - Not CRM not valid'!$G$2:$G$416,"UK",'Relevant - Not CRM not valid'!$M$2:$M$416,"Finance")+COUNTIFS('Relevant - In CRM not valid'!$T$2:$T$46,$A523,'Relevant - In CRM not valid'!$G$2:$G$46,"UK",'Relevant - In CRM not valid'!$M$2:$M$46,"Finance")</f>
        <v>1</v>
      </c>
      <c r="K523" s="2">
        <f>COUNTIFS('Relevant - In CRM valid'!$T$2:$T$4699,$A523,'Relevant - In CRM valid'!$G$2:$G$4699,"UK",'Relevant - In CRM valid'!$M$2:$M$4699,"IT/Systems")+COUNTIFS('Relevant - In CRM unknown'!$T$2:$T$253,$A523,'Relevant - In CRM unknown'!$G$2:$G$253,"UK",'Relevant - In CRM unknown'!$M$2:$M$253,"IT/Systems")+COUNTIFS('Relevant - IN NOW CRM valid'!$T$2:$T$2328,$A523,'Relevant - IN NOW CRM valid'!$G$2:$G$2328,"UK",'Relevant - IN NOW CRM valid'!$M$2:$M$2328,"IT/Systems")+COUNTIFS('Relevant - IN NOW CRM unknown'!$T$2:$T$1227,$A523,'Relevant - IN NOW CRM unknown'!$G$2:$G$1227,"UK",'Relevant - IN NOW CRM unknown'!$M$2:$M$1227,"IT/Systems")+COUNTIFS('Relevant - Not CRM not valid'!$T$2:$T$416,$A523,'Relevant - Not CRM not valid'!$G$2:$G$416,"UK",'Relevant - Not CRM not valid'!$M$2:$M$416,"IT/Systems")+COUNTIFS('Relevant - In CRM not valid'!$T$2:$T$46,$A523,'Relevant - In CRM not valid'!$G$2:$G$46,"UK",'Relevant - In CRM not valid'!$M$2:$M$46,"IT/Systems")</f>
        <v>0</v>
      </c>
      <c r="L523" s="2">
        <f>COUNTIFS('Relevant - In CRM valid'!$T$2:$T$4699,$A523,'Relevant - In CRM valid'!$G$2:$G$4699,"UK",'Relevant - In CRM valid'!$M$2:$M$4699,"")+COUNTIFS('Relevant - In CRM unknown'!$T$2:$T$253,$A523,'Relevant - In CRM unknown'!$G$2:$G$253,"UK",'Relevant - In CRM unknown'!$M$2:$M$253,"")+COUNTIFS('Relevant - IN NOW CRM valid'!$T$2:$T$2328,$A523,'Relevant - IN NOW CRM valid'!$G$2:$G$2328,"UK",'Relevant - IN NOW CRM valid'!$M$2:$M$2328,"")+COUNTIFS('Relevant - IN NOW CRM unknown'!$T$2:$T$1227,$A523,'Relevant - IN NOW CRM unknown'!$G$2:$G$1227,"UK",'Relevant - IN NOW CRM unknown'!$M$2:$M$1227,"")+COUNTIFS('Relevant - Not CRM not valid'!$T$2:$T$416,$A523,'Relevant - Not CRM not valid'!$G$2:$G$416,"UK",'Relevant - Not CRM not valid'!$M$2:$M$416,"")+COUNTIFS('Relevant - In CRM not valid'!$T$2:$T$46,$A523,'Relevant - In CRM not valid'!$G$2:$G$46,"UK",'Relevant - In CRM not valid'!$M$2:$M$46,"")</f>
        <v>0</v>
      </c>
      <c r="M523" s="2">
        <f t="shared" si="16"/>
        <v>1</v>
      </c>
      <c r="N523" s="2">
        <f>COUNTIFS('Relevant - In CRM valid'!$T$2:$T$4699,$A523,'Relevant - In CRM valid'!$G$2:$G$4699,"UK",'Relevant - In CRM valid'!$Q$2:$Q$4699,"valid")+COUNTIFS('Relevant - In CRM unknown'!$T$2:$T$253,$A523,'Relevant - In CRM unknown'!$G$2:$G$253,"UK",'Relevant - In CRM unknown'!$Q$2:$Q$253,"valid")+COUNTIFS('Relevant - IN NOW CRM valid'!$T$2:$T$2328,$A523,'Relevant - IN NOW CRM valid'!$G$2:$G$2328,"UK",'Relevant - IN NOW CRM valid'!$Q$2:$Q$2328,"valid")+COUNTIFS('Relevant - IN NOW CRM unknown'!$T$2:$T$1227,$A523,'Relevant - IN NOW CRM unknown'!$G$2:$G$1227,"UK",'Relevant - IN NOW CRM unknown'!$Q$2:$Q$1227,"valid")+COUNTIFS('Relevant - Not CRM not valid'!$T$2:$T$416,$A523,'Relevant - Not CRM not valid'!$G$2:$G$416,"UK",'Relevant - Not CRM not valid'!$Q$2:$Q$416,"valid")+COUNTIFS('Relevant - In CRM not valid'!$T$2:$T$46,$A523,'Relevant - In CRM not valid'!$G$2:$G$46,"UK",'Relevant - In CRM not valid'!$Q$2:$Q$46,"valid")</f>
        <v>1</v>
      </c>
      <c r="O523" s="2" t="str">
        <f t="shared" si="17"/>
        <v>Research  IT/Systems</v>
      </c>
    </row>
    <row r="524" spans="1:15" ht="15" customHeight="1">
      <c r="A524" s="2" t="s">
        <v>1155</v>
      </c>
      <c r="B524" s="2" t="s">
        <v>1156</v>
      </c>
      <c r="C524" s="2" t="s">
        <v>1570</v>
      </c>
      <c r="D524" s="2" t="str">
        <f>IFERROR(INDEX('UK Target Institutions'!$D$2:$D$727,MATCH($A524,'UK Target Institutions'!$A$2:$A$727,0)),"")</f>
        <v>No</v>
      </c>
      <c r="E524" s="2">
        <f>COUNTIFS('Relevant - In CRM valid'!$T$2:$T$4699,$A524,'Relevant - In CRM valid'!$G$2:$G$4699,"UK")+COUNTIFS('Relevant - In CRM unknown'!$T$2:$T$253,$A524,'Relevant - In CRM unknown'!$G$2:$G$253,"UK")+COUNTIFS('Relevant - IN NOW CRM valid'!$T$2:$T$2328,$A524,'Relevant - IN NOW CRM valid'!$G$2:$G$2328,"UK")+COUNTIFS('Relevant - IN NOW CRM unknown'!$T$2:$T$1227,$A524,'Relevant - IN NOW CRM unknown'!$G$2:$G$1227,"UK")+COUNTIFS('Relevant - Not CRM not valid'!$T$2:$T$416,$A524,'Relevant - Not CRM not valid'!$G$2:$G$416,"UK")+COUNTIFS('Relevant - In CRM not valid'!$T$2:$T$46,$A524,'Relevant - In CRM not valid'!$G$2:$G$46,"UK")</f>
        <v>1</v>
      </c>
      <c r="F524" s="2">
        <f>COUNTIFS('Relevant - In CRM valid'!$T$2:$T$4699,$A524,'Relevant - In CRM valid'!$G$2:$G$4699,"UK",'Relevant - In CRM valid'!$M$2:$M$4699,"Research")+COUNTIFS('Relevant - In CRM unknown'!$T$2:$T$253,$A524,'Relevant - In CRM unknown'!$G$2:$G$253,"UK",'Relevant - In CRM unknown'!$M$2:$M$253,"Research")+COUNTIFS('Relevant - IN NOW CRM valid'!$T$2:$T$2328,$A524,'Relevant - IN NOW CRM valid'!$G$2:$G$2328,"UK",'Relevant - IN NOW CRM valid'!$M$2:$M$2328,"Research")+COUNTIFS('Relevant - IN NOW CRM unknown'!$T$2:$T$1227,$A524,'Relevant - IN NOW CRM unknown'!$G$2:$G$1227,"UK",'Relevant - IN NOW CRM unknown'!$M$2:$M$1227,"Research")+COUNTIFS('Relevant - Not CRM not valid'!$T$2:$T$416,$A524,'Relevant - Not CRM not valid'!$G$2:$G$416,"UK",'Relevant - Not CRM not valid'!$M$2:$M$416,"Research")+COUNTIFS('Relevant - In CRM not valid'!$T$2:$T$46,$A524,'Relevant - In CRM not valid'!$G$2:$G$46,"UK",'Relevant - In CRM not valid'!$M$2:$M$46,"Research")</f>
        <v>1</v>
      </c>
      <c r="G524" s="2">
        <f>COUNTIFS('Relevant - In CRM valid'!$T$2:$T$4699,$A524,'Relevant - In CRM valid'!$G$2:$G$4699,"UK",'Relevant - In CRM valid'!$M$2:$M$4699,"Research",'Relevant - In CRM valid'!$R$2:$R$4699,"Senior")+COUNTIFS('Relevant - In CRM unknown'!$T$2:$T$253,$A524,'Relevant - In CRM unknown'!$G$2:$G$253,"UK",'Relevant - In CRM unknown'!$M$2:$M$253,"Research",'Relevant - In CRM unknown'!$R$2:$R$253,"Senior")+COUNTIFS('Relevant - IN NOW CRM valid'!$T$2:$T$2328,$A524,'Relevant - IN NOW CRM valid'!$G$2:$G$2328,"UK",'Relevant - IN NOW CRM valid'!$M$2:$M$2328,"Research",'Relevant - IN NOW CRM valid'!$R$2:$R$2328,"Senior")+COUNTIFS('Relevant - IN NOW CRM unknown'!$T$2:$T$1227,$A524,'Relevant - IN NOW CRM unknown'!$G$2:$G$1227,"UK",'Relevant - IN NOW CRM unknown'!$M$2:$M$1227,"Research",'Relevant - IN NOW CRM unknown'!$R$2:$R$1227,"Senior")+COUNTIFS('Relevant - Not CRM not valid'!$T$2:$T$416,$A524,'Relevant - Not CRM not valid'!$G$2:$G$416,"UK",'Relevant - Not CRM not valid'!$M$2:$M$416,"Research",'Relevant - Not CRM not valid'!$R$2:$R$416,"Senior")+COUNTIFS('Relevant - In CRM not valid'!$T$2:$T$46,$A524,'Relevant - In CRM not valid'!$G$2:$G$46,"UK",'Relevant - In CRM not valid'!$M$2:$M$46,"Research",'Relevant - In CRM not valid'!$R$2:$R$46,"Senior")</f>
        <v>1</v>
      </c>
      <c r="H524" s="2">
        <f>COUNTIFS('Relevant - In CRM valid'!$T$2:$T$4699,$A524,'Relevant - In CRM valid'!$G$2:$G$4699,"UK",'Relevant - In CRM valid'!$M$2:$M$4699,"Research",'Relevant - In CRM valid'!$R$2:$R$4699,"Operational")+COUNTIFS('Relevant - In CRM unknown'!$T$2:$T$253,$A524,'Relevant - In CRM unknown'!$G$2:$G$253,"UK",'Relevant - In CRM unknown'!$M$2:$M$253,"Research",'Relevant - In CRM unknown'!$R$2:$R$253,"Operational")+COUNTIFS('Relevant - IN NOW CRM valid'!$T$2:$T$2328,$A524,'Relevant - IN NOW CRM valid'!$G$2:$G$2328,"UK",'Relevant - IN NOW CRM valid'!$M$2:$M$2328,"Research",'Relevant - IN NOW CRM valid'!$R$2:$R$2328,"Operational")+COUNTIFS('Relevant - IN NOW CRM unknown'!$T$2:$T$1227,$A524,'Relevant - IN NOW CRM unknown'!$G$2:$G$1227,"UK",'Relevant - IN NOW CRM unknown'!$M$2:$M$1227,"Research",'Relevant - IN NOW CRM unknown'!$R$2:$R$1227,"Operational")+COUNTIFS('Relevant - Not CRM not valid'!$T$2:$T$416,$A524,'Relevant - Not CRM not valid'!$G$2:$G$416,"UK",'Relevant - Not CRM not valid'!$M$2:$M$416,"Research",'Relevant - Not CRM not valid'!$R$2:$R$416,"Operational")+COUNTIFS('Relevant - In CRM not valid'!$T$2:$T$46,$A524,'Relevant - In CRM not valid'!$G$2:$G$46,"UK",'Relevant - In CRM not valid'!$M$2:$M$46,"Research",'Relevant - In CRM not valid'!$R$2:$R$46,"Operational")</f>
        <v>0</v>
      </c>
      <c r="I524" s="2">
        <f>COUNTIFS('Relevant - In CRM valid'!$T$2:$T$4699,$A524,'Relevant - In CRM valid'!$G$2:$G$4699,"UK",'Relevant - In CRM valid'!$M$2:$M$4699,"Research",'Relevant - In CRM valid'!$R$2:$R$4699,"Academic")+COUNTIFS('Relevant - In CRM unknown'!$T$2:$T$253,$A524,'Relevant - In CRM unknown'!$G$2:$G$253,"UK",'Relevant - In CRM unknown'!$M$2:$M$253,"Research",'Relevant - In CRM unknown'!$R$2:$R$253,"Academic")+COUNTIFS('Relevant - IN NOW CRM valid'!$T$2:$T$2328,$A524,'Relevant - IN NOW CRM valid'!$G$2:$G$2328,"UK",'Relevant - IN NOW CRM valid'!$M$2:$M$2328,"Research",'Relevant - IN NOW CRM valid'!$R$2:$R$2328,"Academic")+COUNTIFS('Relevant - IN NOW CRM unknown'!$T$2:$T$1227,$A524,'Relevant - IN NOW CRM unknown'!$G$2:$G$1227,"UK",'Relevant - IN NOW CRM unknown'!$M$2:$M$1227,"Research",'Relevant - IN NOW CRM unknown'!$R$2:$R$1227,"Academic")+COUNTIFS('Relevant - Not CRM not valid'!$T$2:$T$416,$A524,'Relevant - Not CRM not valid'!$G$2:$G$416,"UK",'Relevant - Not CRM not valid'!$M$2:$M$416,"Research",'Relevant - Not CRM not valid'!$R$2:$R$416,"Academic")+COUNTIFS('Relevant - In CRM not valid'!$T$2:$T$46,$A524,'Relevant - In CRM not valid'!$G$2:$G$46,"UK",'Relevant - In CRM not valid'!$M$2:$M$46,"Research",'Relevant - In CRM not valid'!$R$2:$R$46,"Academic")</f>
        <v>0</v>
      </c>
      <c r="J524" s="2">
        <f>COUNTIFS('Relevant - In CRM valid'!$T$2:$T$4699,$A524,'Relevant - In CRM valid'!$G$2:$G$4699,"UK",'Relevant - In CRM valid'!$M$2:$M$4699,"Finance")+COUNTIFS('Relevant - In CRM unknown'!$T$2:$T$253,$A524,'Relevant - In CRM unknown'!$G$2:$G$253,"UK",'Relevant - In CRM unknown'!$M$2:$M$253,"Finance")+COUNTIFS('Relevant - IN NOW CRM valid'!$T$2:$T$2328,$A524,'Relevant - IN NOW CRM valid'!$G$2:$G$2328,"UK",'Relevant - IN NOW CRM valid'!$M$2:$M$2328,"Finance")+COUNTIFS('Relevant - IN NOW CRM unknown'!$T$2:$T$1227,$A524,'Relevant - IN NOW CRM unknown'!$G$2:$G$1227,"UK",'Relevant - IN NOW CRM unknown'!$M$2:$M$1227,"Finance")+COUNTIFS('Relevant - Not CRM not valid'!$T$2:$T$416,$A524,'Relevant - Not CRM not valid'!$G$2:$G$416,"UK",'Relevant - Not CRM not valid'!$M$2:$M$416,"Finance")+COUNTIFS('Relevant - In CRM not valid'!$T$2:$T$46,$A524,'Relevant - In CRM not valid'!$G$2:$G$46,"UK",'Relevant - In CRM not valid'!$M$2:$M$46,"Finance")</f>
        <v>0</v>
      </c>
      <c r="K524" s="2">
        <f>COUNTIFS('Relevant - In CRM valid'!$T$2:$T$4699,$A524,'Relevant - In CRM valid'!$G$2:$G$4699,"UK",'Relevant - In CRM valid'!$M$2:$M$4699,"IT/Systems")+COUNTIFS('Relevant - In CRM unknown'!$T$2:$T$253,$A524,'Relevant - In CRM unknown'!$G$2:$G$253,"UK",'Relevant - In CRM unknown'!$M$2:$M$253,"IT/Systems")+COUNTIFS('Relevant - IN NOW CRM valid'!$T$2:$T$2328,$A524,'Relevant - IN NOW CRM valid'!$G$2:$G$2328,"UK",'Relevant - IN NOW CRM valid'!$M$2:$M$2328,"IT/Systems")+COUNTIFS('Relevant - IN NOW CRM unknown'!$T$2:$T$1227,$A524,'Relevant - IN NOW CRM unknown'!$G$2:$G$1227,"UK",'Relevant - IN NOW CRM unknown'!$M$2:$M$1227,"IT/Systems")+COUNTIFS('Relevant - Not CRM not valid'!$T$2:$T$416,$A524,'Relevant - Not CRM not valid'!$G$2:$G$416,"UK",'Relevant - Not CRM not valid'!$M$2:$M$416,"IT/Systems")+COUNTIFS('Relevant - In CRM not valid'!$T$2:$T$46,$A524,'Relevant - In CRM not valid'!$G$2:$G$46,"UK",'Relevant - In CRM not valid'!$M$2:$M$46,"IT/Systems")</f>
        <v>0</v>
      </c>
      <c r="L524" s="2">
        <f>COUNTIFS('Relevant - In CRM valid'!$T$2:$T$4699,$A524,'Relevant - In CRM valid'!$G$2:$G$4699,"UK",'Relevant - In CRM valid'!$M$2:$M$4699,"")+COUNTIFS('Relevant - In CRM unknown'!$T$2:$T$253,$A524,'Relevant - In CRM unknown'!$G$2:$G$253,"UK",'Relevant - In CRM unknown'!$M$2:$M$253,"")+COUNTIFS('Relevant - IN NOW CRM valid'!$T$2:$T$2328,$A524,'Relevant - IN NOW CRM valid'!$G$2:$G$2328,"UK",'Relevant - IN NOW CRM valid'!$M$2:$M$2328,"")+COUNTIFS('Relevant - IN NOW CRM unknown'!$T$2:$T$1227,$A524,'Relevant - IN NOW CRM unknown'!$G$2:$G$1227,"UK",'Relevant - IN NOW CRM unknown'!$M$2:$M$1227,"")+COUNTIFS('Relevant - Not CRM not valid'!$T$2:$T$416,$A524,'Relevant - Not CRM not valid'!$G$2:$G$416,"UK",'Relevant - Not CRM not valid'!$M$2:$M$416,"")+COUNTIFS('Relevant - In CRM not valid'!$T$2:$T$46,$A524,'Relevant - In CRM not valid'!$G$2:$G$46,"UK",'Relevant - In CRM not valid'!$M$2:$M$46,"")</f>
        <v>0</v>
      </c>
      <c r="M524" s="2">
        <f t="shared" si="16"/>
        <v>1</v>
      </c>
      <c r="N524" s="2">
        <f>COUNTIFS('Relevant - In CRM valid'!$T$2:$T$4699,$A524,'Relevant - In CRM valid'!$G$2:$G$4699,"UK",'Relevant - In CRM valid'!$Q$2:$Q$4699,"valid")+COUNTIFS('Relevant - In CRM unknown'!$T$2:$T$253,$A524,'Relevant - In CRM unknown'!$G$2:$G$253,"UK",'Relevant - In CRM unknown'!$Q$2:$Q$253,"valid")+COUNTIFS('Relevant - IN NOW CRM valid'!$T$2:$T$2328,$A524,'Relevant - IN NOW CRM valid'!$G$2:$G$2328,"UK",'Relevant - IN NOW CRM valid'!$Q$2:$Q$2328,"valid")+COUNTIFS('Relevant - IN NOW CRM unknown'!$T$2:$T$1227,$A524,'Relevant - IN NOW CRM unknown'!$G$2:$G$1227,"UK",'Relevant - IN NOW CRM unknown'!$Q$2:$Q$1227,"valid")+COUNTIFS('Relevant - Not CRM not valid'!$T$2:$T$416,$A524,'Relevant - Not CRM not valid'!$G$2:$G$416,"UK",'Relevant - Not CRM not valid'!$Q$2:$Q$416,"valid")+COUNTIFS('Relevant - In CRM not valid'!$T$2:$T$46,$A524,'Relevant - In CRM not valid'!$G$2:$G$46,"UK",'Relevant - In CRM not valid'!$Q$2:$Q$46,"valid")</f>
        <v>1</v>
      </c>
      <c r="O524" s="2" t="str">
        <f t="shared" si="17"/>
        <v>Finance  IT/Systems</v>
      </c>
    </row>
    <row r="525" spans="1:15" ht="15" customHeight="1">
      <c r="A525" s="2" t="s">
        <v>1157</v>
      </c>
      <c r="B525" s="2" t="s">
        <v>1158</v>
      </c>
      <c r="C525" s="2" t="s">
        <v>1570</v>
      </c>
      <c r="D525" s="2" t="str">
        <f>IFERROR(INDEX('UK Target Institutions'!$D$2:$D$727,MATCH($A525,'UK Target Institutions'!$A$2:$A$727,0)),"")</f>
        <v>No</v>
      </c>
      <c r="E525" s="2">
        <f>COUNTIFS('Relevant - In CRM valid'!$T$2:$T$4699,$A525,'Relevant - In CRM valid'!$G$2:$G$4699,"UK")+COUNTIFS('Relevant - In CRM unknown'!$T$2:$T$253,$A525,'Relevant - In CRM unknown'!$G$2:$G$253,"UK")+COUNTIFS('Relevant - IN NOW CRM valid'!$T$2:$T$2328,$A525,'Relevant - IN NOW CRM valid'!$G$2:$G$2328,"UK")+COUNTIFS('Relevant - IN NOW CRM unknown'!$T$2:$T$1227,$A525,'Relevant - IN NOW CRM unknown'!$G$2:$G$1227,"UK")+COUNTIFS('Relevant - Not CRM not valid'!$T$2:$T$416,$A525,'Relevant - Not CRM not valid'!$G$2:$G$416,"UK")+COUNTIFS('Relevant - In CRM not valid'!$T$2:$T$46,$A525,'Relevant - In CRM not valid'!$G$2:$G$46,"UK")</f>
        <v>1</v>
      </c>
      <c r="F525" s="2">
        <f>COUNTIFS('Relevant - In CRM valid'!$T$2:$T$4699,$A525,'Relevant - In CRM valid'!$G$2:$G$4699,"UK",'Relevant - In CRM valid'!$M$2:$M$4699,"Research")+COUNTIFS('Relevant - In CRM unknown'!$T$2:$T$253,$A525,'Relevant - In CRM unknown'!$G$2:$G$253,"UK",'Relevant - In CRM unknown'!$M$2:$M$253,"Research")+COUNTIFS('Relevant - IN NOW CRM valid'!$T$2:$T$2328,$A525,'Relevant - IN NOW CRM valid'!$G$2:$G$2328,"UK",'Relevant - IN NOW CRM valid'!$M$2:$M$2328,"Research")+COUNTIFS('Relevant - IN NOW CRM unknown'!$T$2:$T$1227,$A525,'Relevant - IN NOW CRM unknown'!$G$2:$G$1227,"UK",'Relevant - IN NOW CRM unknown'!$M$2:$M$1227,"Research")+COUNTIFS('Relevant - Not CRM not valid'!$T$2:$T$416,$A525,'Relevant - Not CRM not valid'!$G$2:$G$416,"UK",'Relevant - Not CRM not valid'!$M$2:$M$416,"Research")+COUNTIFS('Relevant - In CRM not valid'!$T$2:$T$46,$A525,'Relevant - In CRM not valid'!$G$2:$G$46,"UK",'Relevant - In CRM not valid'!$M$2:$M$46,"Research")</f>
        <v>1</v>
      </c>
      <c r="G525" s="2">
        <f>COUNTIFS('Relevant - In CRM valid'!$T$2:$T$4699,$A525,'Relevant - In CRM valid'!$G$2:$G$4699,"UK",'Relevant - In CRM valid'!$M$2:$M$4699,"Research",'Relevant - In CRM valid'!$R$2:$R$4699,"Senior")+COUNTIFS('Relevant - In CRM unknown'!$T$2:$T$253,$A525,'Relevant - In CRM unknown'!$G$2:$G$253,"UK",'Relevant - In CRM unknown'!$M$2:$M$253,"Research",'Relevant - In CRM unknown'!$R$2:$R$253,"Senior")+COUNTIFS('Relevant - IN NOW CRM valid'!$T$2:$T$2328,$A525,'Relevant - IN NOW CRM valid'!$G$2:$G$2328,"UK",'Relevant - IN NOW CRM valid'!$M$2:$M$2328,"Research",'Relevant - IN NOW CRM valid'!$R$2:$R$2328,"Senior")+COUNTIFS('Relevant - IN NOW CRM unknown'!$T$2:$T$1227,$A525,'Relevant - IN NOW CRM unknown'!$G$2:$G$1227,"UK",'Relevant - IN NOW CRM unknown'!$M$2:$M$1227,"Research",'Relevant - IN NOW CRM unknown'!$R$2:$R$1227,"Senior")+COUNTIFS('Relevant - Not CRM not valid'!$T$2:$T$416,$A525,'Relevant - Not CRM not valid'!$G$2:$G$416,"UK",'Relevant - Not CRM not valid'!$M$2:$M$416,"Research",'Relevant - Not CRM not valid'!$R$2:$R$416,"Senior")+COUNTIFS('Relevant - In CRM not valid'!$T$2:$T$46,$A525,'Relevant - In CRM not valid'!$G$2:$G$46,"UK",'Relevant - In CRM not valid'!$M$2:$M$46,"Research",'Relevant - In CRM not valid'!$R$2:$R$46,"Senior")</f>
        <v>0</v>
      </c>
      <c r="H525" s="2">
        <f>COUNTIFS('Relevant - In CRM valid'!$T$2:$T$4699,$A525,'Relevant - In CRM valid'!$G$2:$G$4699,"UK",'Relevant - In CRM valid'!$M$2:$M$4699,"Research",'Relevant - In CRM valid'!$R$2:$R$4699,"Operational")+COUNTIFS('Relevant - In CRM unknown'!$T$2:$T$253,$A525,'Relevant - In CRM unknown'!$G$2:$G$253,"UK",'Relevant - In CRM unknown'!$M$2:$M$253,"Research",'Relevant - In CRM unknown'!$R$2:$R$253,"Operational")+COUNTIFS('Relevant - IN NOW CRM valid'!$T$2:$T$2328,$A525,'Relevant - IN NOW CRM valid'!$G$2:$G$2328,"UK",'Relevant - IN NOW CRM valid'!$M$2:$M$2328,"Research",'Relevant - IN NOW CRM valid'!$R$2:$R$2328,"Operational")+COUNTIFS('Relevant - IN NOW CRM unknown'!$T$2:$T$1227,$A525,'Relevant - IN NOW CRM unknown'!$G$2:$G$1227,"UK",'Relevant - IN NOW CRM unknown'!$M$2:$M$1227,"Research",'Relevant - IN NOW CRM unknown'!$R$2:$R$1227,"Operational")+COUNTIFS('Relevant - Not CRM not valid'!$T$2:$T$416,$A525,'Relevant - Not CRM not valid'!$G$2:$G$416,"UK",'Relevant - Not CRM not valid'!$M$2:$M$416,"Research",'Relevant - Not CRM not valid'!$R$2:$R$416,"Operational")+COUNTIFS('Relevant - In CRM not valid'!$T$2:$T$46,$A525,'Relevant - In CRM not valid'!$G$2:$G$46,"UK",'Relevant - In CRM not valid'!$M$2:$M$46,"Research",'Relevant - In CRM not valid'!$R$2:$R$46,"Operational")</f>
        <v>1</v>
      </c>
      <c r="I525" s="2">
        <f>COUNTIFS('Relevant - In CRM valid'!$T$2:$T$4699,$A525,'Relevant - In CRM valid'!$G$2:$G$4699,"UK",'Relevant - In CRM valid'!$M$2:$M$4699,"Research",'Relevant - In CRM valid'!$R$2:$R$4699,"Academic")+COUNTIFS('Relevant - In CRM unknown'!$T$2:$T$253,$A525,'Relevant - In CRM unknown'!$G$2:$G$253,"UK",'Relevant - In CRM unknown'!$M$2:$M$253,"Research",'Relevant - In CRM unknown'!$R$2:$R$253,"Academic")+COUNTIFS('Relevant - IN NOW CRM valid'!$T$2:$T$2328,$A525,'Relevant - IN NOW CRM valid'!$G$2:$G$2328,"UK",'Relevant - IN NOW CRM valid'!$M$2:$M$2328,"Research",'Relevant - IN NOW CRM valid'!$R$2:$R$2328,"Academic")+COUNTIFS('Relevant - IN NOW CRM unknown'!$T$2:$T$1227,$A525,'Relevant - IN NOW CRM unknown'!$G$2:$G$1227,"UK",'Relevant - IN NOW CRM unknown'!$M$2:$M$1227,"Research",'Relevant - IN NOW CRM unknown'!$R$2:$R$1227,"Academic")+COUNTIFS('Relevant - Not CRM not valid'!$T$2:$T$416,$A525,'Relevant - Not CRM not valid'!$G$2:$G$416,"UK",'Relevant - Not CRM not valid'!$M$2:$M$416,"Research",'Relevant - Not CRM not valid'!$R$2:$R$416,"Academic")+COUNTIFS('Relevant - In CRM not valid'!$T$2:$T$46,$A525,'Relevant - In CRM not valid'!$G$2:$G$46,"UK",'Relevant - In CRM not valid'!$M$2:$M$46,"Research",'Relevant - In CRM not valid'!$R$2:$R$46,"Academic")</f>
        <v>0</v>
      </c>
      <c r="J525" s="2">
        <f>COUNTIFS('Relevant - In CRM valid'!$T$2:$T$4699,$A525,'Relevant - In CRM valid'!$G$2:$G$4699,"UK",'Relevant - In CRM valid'!$M$2:$M$4699,"Finance")+COUNTIFS('Relevant - In CRM unknown'!$T$2:$T$253,$A525,'Relevant - In CRM unknown'!$G$2:$G$253,"UK",'Relevant - In CRM unknown'!$M$2:$M$253,"Finance")+COUNTIFS('Relevant - IN NOW CRM valid'!$T$2:$T$2328,$A525,'Relevant - IN NOW CRM valid'!$G$2:$G$2328,"UK",'Relevant - IN NOW CRM valid'!$M$2:$M$2328,"Finance")+COUNTIFS('Relevant - IN NOW CRM unknown'!$T$2:$T$1227,$A525,'Relevant - IN NOW CRM unknown'!$G$2:$G$1227,"UK",'Relevant - IN NOW CRM unknown'!$M$2:$M$1227,"Finance")+COUNTIFS('Relevant - Not CRM not valid'!$T$2:$T$416,$A525,'Relevant - Not CRM not valid'!$G$2:$G$416,"UK",'Relevant - Not CRM not valid'!$M$2:$M$416,"Finance")+COUNTIFS('Relevant - In CRM not valid'!$T$2:$T$46,$A525,'Relevant - In CRM not valid'!$G$2:$G$46,"UK",'Relevant - In CRM not valid'!$M$2:$M$46,"Finance")</f>
        <v>0</v>
      </c>
      <c r="K525" s="2">
        <f>COUNTIFS('Relevant - In CRM valid'!$T$2:$T$4699,$A525,'Relevant - In CRM valid'!$G$2:$G$4699,"UK",'Relevant - In CRM valid'!$M$2:$M$4699,"IT/Systems")+COUNTIFS('Relevant - In CRM unknown'!$T$2:$T$253,$A525,'Relevant - In CRM unknown'!$G$2:$G$253,"UK",'Relevant - In CRM unknown'!$M$2:$M$253,"IT/Systems")+COUNTIFS('Relevant - IN NOW CRM valid'!$T$2:$T$2328,$A525,'Relevant - IN NOW CRM valid'!$G$2:$G$2328,"UK",'Relevant - IN NOW CRM valid'!$M$2:$M$2328,"IT/Systems")+COUNTIFS('Relevant - IN NOW CRM unknown'!$T$2:$T$1227,$A525,'Relevant - IN NOW CRM unknown'!$G$2:$G$1227,"UK",'Relevant - IN NOW CRM unknown'!$M$2:$M$1227,"IT/Systems")+COUNTIFS('Relevant - Not CRM not valid'!$T$2:$T$416,$A525,'Relevant - Not CRM not valid'!$G$2:$G$416,"UK",'Relevant - Not CRM not valid'!$M$2:$M$416,"IT/Systems")+COUNTIFS('Relevant - In CRM not valid'!$T$2:$T$46,$A525,'Relevant - In CRM not valid'!$G$2:$G$46,"UK",'Relevant - In CRM not valid'!$M$2:$M$46,"IT/Systems")</f>
        <v>0</v>
      </c>
      <c r="L525" s="2">
        <f>COUNTIFS('Relevant - In CRM valid'!$T$2:$T$4699,$A525,'Relevant - In CRM valid'!$G$2:$G$4699,"UK",'Relevant - In CRM valid'!$M$2:$M$4699,"")+COUNTIFS('Relevant - In CRM unknown'!$T$2:$T$253,$A525,'Relevant - In CRM unknown'!$G$2:$G$253,"UK",'Relevant - In CRM unknown'!$M$2:$M$253,"")+COUNTIFS('Relevant - IN NOW CRM valid'!$T$2:$T$2328,$A525,'Relevant - IN NOW CRM valid'!$G$2:$G$2328,"UK",'Relevant - IN NOW CRM valid'!$M$2:$M$2328,"")+COUNTIFS('Relevant - IN NOW CRM unknown'!$T$2:$T$1227,$A525,'Relevant - IN NOW CRM unknown'!$G$2:$G$1227,"UK",'Relevant - IN NOW CRM unknown'!$M$2:$M$1227,"")+COUNTIFS('Relevant - Not CRM not valid'!$T$2:$T$416,$A525,'Relevant - Not CRM not valid'!$G$2:$G$416,"UK",'Relevant - Not CRM not valid'!$M$2:$M$416,"")+COUNTIFS('Relevant - In CRM not valid'!$T$2:$T$46,$A525,'Relevant - In CRM not valid'!$G$2:$G$46,"UK",'Relevant - In CRM not valid'!$M$2:$M$46,"")</f>
        <v>0</v>
      </c>
      <c r="M525" s="2">
        <f t="shared" si="16"/>
        <v>1</v>
      </c>
      <c r="N525" s="2">
        <f>COUNTIFS('Relevant - In CRM valid'!$T$2:$T$4699,$A525,'Relevant - In CRM valid'!$G$2:$G$4699,"UK",'Relevant - In CRM valid'!$Q$2:$Q$4699,"valid")+COUNTIFS('Relevant - In CRM unknown'!$T$2:$T$253,$A525,'Relevant - In CRM unknown'!$G$2:$G$253,"UK",'Relevant - In CRM unknown'!$Q$2:$Q$253,"valid")+COUNTIFS('Relevant - IN NOW CRM valid'!$T$2:$T$2328,$A525,'Relevant - IN NOW CRM valid'!$G$2:$G$2328,"UK",'Relevant - IN NOW CRM valid'!$Q$2:$Q$2328,"valid")+COUNTIFS('Relevant - IN NOW CRM unknown'!$T$2:$T$1227,$A525,'Relevant - IN NOW CRM unknown'!$G$2:$G$1227,"UK",'Relevant - IN NOW CRM unknown'!$Q$2:$Q$1227,"valid")+COUNTIFS('Relevant - Not CRM not valid'!$T$2:$T$416,$A525,'Relevant - Not CRM not valid'!$G$2:$G$416,"UK",'Relevant - Not CRM not valid'!$Q$2:$Q$416,"valid")+COUNTIFS('Relevant - In CRM not valid'!$T$2:$T$46,$A525,'Relevant - In CRM not valid'!$G$2:$G$46,"UK",'Relevant - In CRM not valid'!$Q$2:$Q$46,"valid")</f>
        <v>1</v>
      </c>
      <c r="O525" s="2" t="str">
        <f t="shared" si="17"/>
        <v>Finance  IT/Systems</v>
      </c>
    </row>
    <row r="526" spans="1:15" ht="15" customHeight="1">
      <c r="A526" s="2" t="s">
        <v>1159</v>
      </c>
      <c r="B526" s="2" t="s">
        <v>1160</v>
      </c>
      <c r="C526" s="2" t="s">
        <v>525</v>
      </c>
      <c r="D526" s="2" t="str">
        <f>IFERROR(INDEX('UK Target Institutions'!$D$2:$D$727,MATCH($A526,'UK Target Institutions'!$A$2:$A$727,0)),"")</f>
        <v>No</v>
      </c>
      <c r="E526" s="2">
        <f>COUNTIFS('Relevant - In CRM valid'!$T$2:$T$4699,$A526,'Relevant - In CRM valid'!$G$2:$G$4699,"UK")+COUNTIFS('Relevant - In CRM unknown'!$T$2:$T$253,$A526,'Relevant - In CRM unknown'!$G$2:$G$253,"UK")+COUNTIFS('Relevant - IN NOW CRM valid'!$T$2:$T$2328,$A526,'Relevant - IN NOW CRM valid'!$G$2:$G$2328,"UK")+COUNTIFS('Relevant - IN NOW CRM unknown'!$T$2:$T$1227,$A526,'Relevant - IN NOW CRM unknown'!$G$2:$G$1227,"UK")+COUNTIFS('Relevant - Not CRM not valid'!$T$2:$T$416,$A526,'Relevant - Not CRM not valid'!$G$2:$G$416,"UK")+COUNTIFS('Relevant - In CRM not valid'!$T$2:$T$46,$A526,'Relevant - In CRM not valid'!$G$2:$G$46,"UK")</f>
        <v>1</v>
      </c>
      <c r="F526" s="2">
        <f>COUNTIFS('Relevant - In CRM valid'!$T$2:$T$4699,$A526,'Relevant - In CRM valid'!$G$2:$G$4699,"UK",'Relevant - In CRM valid'!$M$2:$M$4699,"Research")+COUNTIFS('Relevant - In CRM unknown'!$T$2:$T$253,$A526,'Relevant - In CRM unknown'!$G$2:$G$253,"UK",'Relevant - In CRM unknown'!$M$2:$M$253,"Research")+COUNTIFS('Relevant - IN NOW CRM valid'!$T$2:$T$2328,$A526,'Relevant - IN NOW CRM valid'!$G$2:$G$2328,"UK",'Relevant - IN NOW CRM valid'!$M$2:$M$2328,"Research")+COUNTIFS('Relevant - IN NOW CRM unknown'!$T$2:$T$1227,$A526,'Relevant - IN NOW CRM unknown'!$G$2:$G$1227,"UK",'Relevant - IN NOW CRM unknown'!$M$2:$M$1227,"Research")+COUNTIFS('Relevant - Not CRM not valid'!$T$2:$T$416,$A526,'Relevant - Not CRM not valid'!$G$2:$G$416,"UK",'Relevant - Not CRM not valid'!$M$2:$M$416,"Research")+COUNTIFS('Relevant - In CRM not valid'!$T$2:$T$46,$A526,'Relevant - In CRM not valid'!$G$2:$G$46,"UK",'Relevant - In CRM not valid'!$M$2:$M$46,"Research")</f>
        <v>0</v>
      </c>
      <c r="G526" s="2">
        <f>COUNTIFS('Relevant - In CRM valid'!$T$2:$T$4699,$A526,'Relevant - In CRM valid'!$G$2:$G$4699,"UK",'Relevant - In CRM valid'!$M$2:$M$4699,"Research",'Relevant - In CRM valid'!$R$2:$R$4699,"Senior")+COUNTIFS('Relevant - In CRM unknown'!$T$2:$T$253,$A526,'Relevant - In CRM unknown'!$G$2:$G$253,"UK",'Relevant - In CRM unknown'!$M$2:$M$253,"Research",'Relevant - In CRM unknown'!$R$2:$R$253,"Senior")+COUNTIFS('Relevant - IN NOW CRM valid'!$T$2:$T$2328,$A526,'Relevant - IN NOW CRM valid'!$G$2:$G$2328,"UK",'Relevant - IN NOW CRM valid'!$M$2:$M$2328,"Research",'Relevant - IN NOW CRM valid'!$R$2:$R$2328,"Senior")+COUNTIFS('Relevant - IN NOW CRM unknown'!$T$2:$T$1227,$A526,'Relevant - IN NOW CRM unknown'!$G$2:$G$1227,"UK",'Relevant - IN NOW CRM unknown'!$M$2:$M$1227,"Research",'Relevant - IN NOW CRM unknown'!$R$2:$R$1227,"Senior")+COUNTIFS('Relevant - Not CRM not valid'!$T$2:$T$416,$A526,'Relevant - Not CRM not valid'!$G$2:$G$416,"UK",'Relevant - Not CRM not valid'!$M$2:$M$416,"Research",'Relevant - Not CRM not valid'!$R$2:$R$416,"Senior")+COUNTIFS('Relevant - In CRM not valid'!$T$2:$T$46,$A526,'Relevant - In CRM not valid'!$G$2:$G$46,"UK",'Relevant - In CRM not valid'!$M$2:$M$46,"Research",'Relevant - In CRM not valid'!$R$2:$R$46,"Senior")</f>
        <v>0</v>
      </c>
      <c r="H526" s="2">
        <f>COUNTIFS('Relevant - In CRM valid'!$T$2:$T$4699,$A526,'Relevant - In CRM valid'!$G$2:$G$4699,"UK",'Relevant - In CRM valid'!$M$2:$M$4699,"Research",'Relevant - In CRM valid'!$R$2:$R$4699,"Operational")+COUNTIFS('Relevant - In CRM unknown'!$T$2:$T$253,$A526,'Relevant - In CRM unknown'!$G$2:$G$253,"UK",'Relevant - In CRM unknown'!$M$2:$M$253,"Research",'Relevant - In CRM unknown'!$R$2:$R$253,"Operational")+COUNTIFS('Relevant - IN NOW CRM valid'!$T$2:$T$2328,$A526,'Relevant - IN NOW CRM valid'!$G$2:$G$2328,"UK",'Relevant - IN NOW CRM valid'!$M$2:$M$2328,"Research",'Relevant - IN NOW CRM valid'!$R$2:$R$2328,"Operational")+COUNTIFS('Relevant - IN NOW CRM unknown'!$T$2:$T$1227,$A526,'Relevant - IN NOW CRM unknown'!$G$2:$G$1227,"UK",'Relevant - IN NOW CRM unknown'!$M$2:$M$1227,"Research",'Relevant - IN NOW CRM unknown'!$R$2:$R$1227,"Operational")+COUNTIFS('Relevant - Not CRM not valid'!$T$2:$T$416,$A526,'Relevant - Not CRM not valid'!$G$2:$G$416,"UK",'Relevant - Not CRM not valid'!$M$2:$M$416,"Research",'Relevant - Not CRM not valid'!$R$2:$R$416,"Operational")+COUNTIFS('Relevant - In CRM not valid'!$T$2:$T$46,$A526,'Relevant - In CRM not valid'!$G$2:$G$46,"UK",'Relevant - In CRM not valid'!$M$2:$M$46,"Research",'Relevant - In CRM not valid'!$R$2:$R$46,"Operational")</f>
        <v>0</v>
      </c>
      <c r="I526" s="2">
        <f>COUNTIFS('Relevant - In CRM valid'!$T$2:$T$4699,$A526,'Relevant - In CRM valid'!$G$2:$G$4699,"UK",'Relevant - In CRM valid'!$M$2:$M$4699,"Research",'Relevant - In CRM valid'!$R$2:$R$4699,"Academic")+COUNTIFS('Relevant - In CRM unknown'!$T$2:$T$253,$A526,'Relevant - In CRM unknown'!$G$2:$G$253,"UK",'Relevant - In CRM unknown'!$M$2:$M$253,"Research",'Relevant - In CRM unknown'!$R$2:$R$253,"Academic")+COUNTIFS('Relevant - IN NOW CRM valid'!$T$2:$T$2328,$A526,'Relevant - IN NOW CRM valid'!$G$2:$G$2328,"UK",'Relevant - IN NOW CRM valid'!$M$2:$M$2328,"Research",'Relevant - IN NOW CRM valid'!$R$2:$R$2328,"Academic")+COUNTIFS('Relevant - IN NOW CRM unknown'!$T$2:$T$1227,$A526,'Relevant - IN NOW CRM unknown'!$G$2:$G$1227,"UK",'Relevant - IN NOW CRM unknown'!$M$2:$M$1227,"Research",'Relevant - IN NOW CRM unknown'!$R$2:$R$1227,"Academic")+COUNTIFS('Relevant - Not CRM not valid'!$T$2:$T$416,$A526,'Relevant - Not CRM not valid'!$G$2:$G$416,"UK",'Relevant - Not CRM not valid'!$M$2:$M$416,"Research",'Relevant - Not CRM not valid'!$R$2:$R$416,"Academic")+COUNTIFS('Relevant - In CRM not valid'!$T$2:$T$46,$A526,'Relevant - In CRM not valid'!$G$2:$G$46,"UK",'Relevant - In CRM not valid'!$M$2:$M$46,"Research",'Relevant - In CRM not valid'!$R$2:$R$46,"Academic")</f>
        <v>0</v>
      </c>
      <c r="J526" s="2">
        <f>COUNTIFS('Relevant - In CRM valid'!$T$2:$T$4699,$A526,'Relevant - In CRM valid'!$G$2:$G$4699,"UK",'Relevant - In CRM valid'!$M$2:$M$4699,"Finance")+COUNTIFS('Relevant - In CRM unknown'!$T$2:$T$253,$A526,'Relevant - In CRM unknown'!$G$2:$G$253,"UK",'Relevant - In CRM unknown'!$M$2:$M$253,"Finance")+COUNTIFS('Relevant - IN NOW CRM valid'!$T$2:$T$2328,$A526,'Relevant - IN NOW CRM valid'!$G$2:$G$2328,"UK",'Relevant - IN NOW CRM valid'!$M$2:$M$2328,"Finance")+COUNTIFS('Relevant - IN NOW CRM unknown'!$T$2:$T$1227,$A526,'Relevant - IN NOW CRM unknown'!$G$2:$G$1227,"UK",'Relevant - IN NOW CRM unknown'!$M$2:$M$1227,"Finance")+COUNTIFS('Relevant - Not CRM not valid'!$T$2:$T$416,$A526,'Relevant - Not CRM not valid'!$G$2:$G$416,"UK",'Relevant - Not CRM not valid'!$M$2:$M$416,"Finance")+COUNTIFS('Relevant - In CRM not valid'!$T$2:$T$46,$A526,'Relevant - In CRM not valid'!$G$2:$G$46,"UK",'Relevant - In CRM not valid'!$M$2:$M$46,"Finance")</f>
        <v>1</v>
      </c>
      <c r="K526" s="2">
        <f>COUNTIFS('Relevant - In CRM valid'!$T$2:$T$4699,$A526,'Relevant - In CRM valid'!$G$2:$G$4699,"UK",'Relevant - In CRM valid'!$M$2:$M$4699,"IT/Systems")+COUNTIFS('Relevant - In CRM unknown'!$T$2:$T$253,$A526,'Relevant - In CRM unknown'!$G$2:$G$253,"UK",'Relevant - In CRM unknown'!$M$2:$M$253,"IT/Systems")+COUNTIFS('Relevant - IN NOW CRM valid'!$T$2:$T$2328,$A526,'Relevant - IN NOW CRM valid'!$G$2:$G$2328,"UK",'Relevant - IN NOW CRM valid'!$M$2:$M$2328,"IT/Systems")+COUNTIFS('Relevant - IN NOW CRM unknown'!$T$2:$T$1227,$A526,'Relevant - IN NOW CRM unknown'!$G$2:$G$1227,"UK",'Relevant - IN NOW CRM unknown'!$M$2:$M$1227,"IT/Systems")+COUNTIFS('Relevant - Not CRM not valid'!$T$2:$T$416,$A526,'Relevant - Not CRM not valid'!$G$2:$G$416,"UK",'Relevant - Not CRM not valid'!$M$2:$M$416,"IT/Systems")+COUNTIFS('Relevant - In CRM not valid'!$T$2:$T$46,$A526,'Relevant - In CRM not valid'!$G$2:$G$46,"UK",'Relevant - In CRM not valid'!$M$2:$M$46,"IT/Systems")</f>
        <v>0</v>
      </c>
      <c r="L526" s="2">
        <f>COUNTIFS('Relevant - In CRM valid'!$T$2:$T$4699,$A526,'Relevant - In CRM valid'!$G$2:$G$4699,"UK",'Relevant - In CRM valid'!$M$2:$M$4699,"")+COUNTIFS('Relevant - In CRM unknown'!$T$2:$T$253,$A526,'Relevant - In CRM unknown'!$G$2:$G$253,"UK",'Relevant - In CRM unknown'!$M$2:$M$253,"")+COUNTIFS('Relevant - IN NOW CRM valid'!$T$2:$T$2328,$A526,'Relevant - IN NOW CRM valid'!$G$2:$G$2328,"UK",'Relevant - IN NOW CRM valid'!$M$2:$M$2328,"")+COUNTIFS('Relevant - IN NOW CRM unknown'!$T$2:$T$1227,$A526,'Relevant - IN NOW CRM unknown'!$G$2:$G$1227,"UK",'Relevant - IN NOW CRM unknown'!$M$2:$M$1227,"")+COUNTIFS('Relevant - Not CRM not valid'!$T$2:$T$416,$A526,'Relevant - Not CRM not valid'!$G$2:$G$416,"UK",'Relevant - Not CRM not valid'!$M$2:$M$416,"")+COUNTIFS('Relevant - In CRM not valid'!$T$2:$T$46,$A526,'Relevant - In CRM not valid'!$G$2:$G$46,"UK",'Relevant - In CRM not valid'!$M$2:$M$46,"")</f>
        <v>0</v>
      </c>
      <c r="M526" s="2">
        <f t="shared" si="16"/>
        <v>1</v>
      </c>
      <c r="N526" s="2">
        <f>COUNTIFS('Relevant - In CRM valid'!$T$2:$T$4699,$A526,'Relevant - In CRM valid'!$G$2:$G$4699,"UK",'Relevant - In CRM valid'!$Q$2:$Q$4699,"valid")+COUNTIFS('Relevant - In CRM unknown'!$T$2:$T$253,$A526,'Relevant - In CRM unknown'!$G$2:$G$253,"UK",'Relevant - In CRM unknown'!$Q$2:$Q$253,"valid")+COUNTIFS('Relevant - IN NOW CRM valid'!$T$2:$T$2328,$A526,'Relevant - IN NOW CRM valid'!$G$2:$G$2328,"UK",'Relevant - IN NOW CRM valid'!$Q$2:$Q$2328,"valid")+COUNTIFS('Relevant - IN NOW CRM unknown'!$T$2:$T$1227,$A526,'Relevant - IN NOW CRM unknown'!$G$2:$G$1227,"UK",'Relevant - IN NOW CRM unknown'!$Q$2:$Q$1227,"valid")+COUNTIFS('Relevant - Not CRM not valid'!$T$2:$T$416,$A526,'Relevant - Not CRM not valid'!$G$2:$G$416,"UK",'Relevant - Not CRM not valid'!$Q$2:$Q$416,"valid")+COUNTIFS('Relevant - In CRM not valid'!$T$2:$T$46,$A526,'Relevant - In CRM not valid'!$G$2:$G$46,"UK",'Relevant - In CRM not valid'!$Q$2:$Q$46,"valid")</f>
        <v>1</v>
      </c>
      <c r="O526" s="2" t="str">
        <f t="shared" si="17"/>
        <v>Research  IT/Systems</v>
      </c>
    </row>
    <row r="527" spans="1:15" ht="15" customHeight="1">
      <c r="A527" s="2" t="s">
        <v>1161</v>
      </c>
      <c r="B527" s="2" t="s">
        <v>1162</v>
      </c>
      <c r="C527" s="2" t="s">
        <v>1570</v>
      </c>
      <c r="D527" s="2" t="str">
        <f>IFERROR(INDEX('UK Target Institutions'!$D$2:$D$727,MATCH($A527,'UK Target Institutions'!$A$2:$A$727,0)),"")</f>
        <v>No</v>
      </c>
      <c r="E527" s="2">
        <f>COUNTIFS('Relevant - In CRM valid'!$T$2:$T$4699,$A527,'Relevant - In CRM valid'!$G$2:$G$4699,"UK")+COUNTIFS('Relevant - In CRM unknown'!$T$2:$T$253,$A527,'Relevant - In CRM unknown'!$G$2:$G$253,"UK")+COUNTIFS('Relevant - IN NOW CRM valid'!$T$2:$T$2328,$A527,'Relevant - IN NOW CRM valid'!$G$2:$G$2328,"UK")+COUNTIFS('Relevant - IN NOW CRM unknown'!$T$2:$T$1227,$A527,'Relevant - IN NOW CRM unknown'!$G$2:$G$1227,"UK")+COUNTIFS('Relevant - Not CRM not valid'!$T$2:$T$416,$A527,'Relevant - Not CRM not valid'!$G$2:$G$416,"UK")+COUNTIFS('Relevant - In CRM not valid'!$T$2:$T$46,$A527,'Relevant - In CRM not valid'!$G$2:$G$46,"UK")</f>
        <v>1</v>
      </c>
      <c r="F527" s="2">
        <f>COUNTIFS('Relevant - In CRM valid'!$T$2:$T$4699,$A527,'Relevant - In CRM valid'!$G$2:$G$4699,"UK",'Relevant - In CRM valid'!$M$2:$M$4699,"Research")+COUNTIFS('Relevant - In CRM unknown'!$T$2:$T$253,$A527,'Relevant - In CRM unknown'!$G$2:$G$253,"UK",'Relevant - In CRM unknown'!$M$2:$M$253,"Research")+COUNTIFS('Relevant - IN NOW CRM valid'!$T$2:$T$2328,$A527,'Relevant - IN NOW CRM valid'!$G$2:$G$2328,"UK",'Relevant - IN NOW CRM valid'!$M$2:$M$2328,"Research")+COUNTIFS('Relevant - IN NOW CRM unknown'!$T$2:$T$1227,$A527,'Relevant - IN NOW CRM unknown'!$G$2:$G$1227,"UK",'Relevant - IN NOW CRM unknown'!$M$2:$M$1227,"Research")+COUNTIFS('Relevant - Not CRM not valid'!$T$2:$T$416,$A527,'Relevant - Not CRM not valid'!$G$2:$G$416,"UK",'Relevant - Not CRM not valid'!$M$2:$M$416,"Research")+COUNTIFS('Relevant - In CRM not valid'!$T$2:$T$46,$A527,'Relevant - In CRM not valid'!$G$2:$G$46,"UK",'Relevant - In CRM not valid'!$M$2:$M$46,"Research")</f>
        <v>0</v>
      </c>
      <c r="G527" s="2">
        <f>COUNTIFS('Relevant - In CRM valid'!$T$2:$T$4699,$A527,'Relevant - In CRM valid'!$G$2:$G$4699,"UK",'Relevant - In CRM valid'!$M$2:$M$4699,"Research",'Relevant - In CRM valid'!$R$2:$R$4699,"Senior")+COUNTIFS('Relevant - In CRM unknown'!$T$2:$T$253,$A527,'Relevant - In CRM unknown'!$G$2:$G$253,"UK",'Relevant - In CRM unknown'!$M$2:$M$253,"Research",'Relevant - In CRM unknown'!$R$2:$R$253,"Senior")+COUNTIFS('Relevant - IN NOW CRM valid'!$T$2:$T$2328,$A527,'Relevant - IN NOW CRM valid'!$G$2:$G$2328,"UK",'Relevant - IN NOW CRM valid'!$M$2:$M$2328,"Research",'Relevant - IN NOW CRM valid'!$R$2:$R$2328,"Senior")+COUNTIFS('Relevant - IN NOW CRM unknown'!$T$2:$T$1227,$A527,'Relevant - IN NOW CRM unknown'!$G$2:$G$1227,"UK",'Relevant - IN NOW CRM unknown'!$M$2:$M$1227,"Research",'Relevant - IN NOW CRM unknown'!$R$2:$R$1227,"Senior")+COUNTIFS('Relevant - Not CRM not valid'!$T$2:$T$416,$A527,'Relevant - Not CRM not valid'!$G$2:$G$416,"UK",'Relevant - Not CRM not valid'!$M$2:$M$416,"Research",'Relevant - Not CRM not valid'!$R$2:$R$416,"Senior")+COUNTIFS('Relevant - In CRM not valid'!$T$2:$T$46,$A527,'Relevant - In CRM not valid'!$G$2:$G$46,"UK",'Relevant - In CRM not valid'!$M$2:$M$46,"Research",'Relevant - In CRM not valid'!$R$2:$R$46,"Senior")</f>
        <v>0</v>
      </c>
      <c r="H527" s="2">
        <f>COUNTIFS('Relevant - In CRM valid'!$T$2:$T$4699,$A527,'Relevant - In CRM valid'!$G$2:$G$4699,"UK",'Relevant - In CRM valid'!$M$2:$M$4699,"Research",'Relevant - In CRM valid'!$R$2:$R$4699,"Operational")+COUNTIFS('Relevant - In CRM unknown'!$T$2:$T$253,$A527,'Relevant - In CRM unknown'!$G$2:$G$253,"UK",'Relevant - In CRM unknown'!$M$2:$M$253,"Research",'Relevant - In CRM unknown'!$R$2:$R$253,"Operational")+COUNTIFS('Relevant - IN NOW CRM valid'!$T$2:$T$2328,$A527,'Relevant - IN NOW CRM valid'!$G$2:$G$2328,"UK",'Relevant - IN NOW CRM valid'!$M$2:$M$2328,"Research",'Relevant - IN NOW CRM valid'!$R$2:$R$2328,"Operational")+COUNTIFS('Relevant - IN NOW CRM unknown'!$T$2:$T$1227,$A527,'Relevant - IN NOW CRM unknown'!$G$2:$G$1227,"UK",'Relevant - IN NOW CRM unknown'!$M$2:$M$1227,"Research",'Relevant - IN NOW CRM unknown'!$R$2:$R$1227,"Operational")+COUNTIFS('Relevant - Not CRM not valid'!$T$2:$T$416,$A527,'Relevant - Not CRM not valid'!$G$2:$G$416,"UK",'Relevant - Not CRM not valid'!$M$2:$M$416,"Research",'Relevant - Not CRM not valid'!$R$2:$R$416,"Operational")+COUNTIFS('Relevant - In CRM not valid'!$T$2:$T$46,$A527,'Relevant - In CRM not valid'!$G$2:$G$46,"UK",'Relevant - In CRM not valid'!$M$2:$M$46,"Research",'Relevant - In CRM not valid'!$R$2:$R$46,"Operational")</f>
        <v>0</v>
      </c>
      <c r="I527" s="2">
        <f>COUNTIFS('Relevant - In CRM valid'!$T$2:$T$4699,$A527,'Relevant - In CRM valid'!$G$2:$G$4699,"UK",'Relevant - In CRM valid'!$M$2:$M$4699,"Research",'Relevant - In CRM valid'!$R$2:$R$4699,"Academic")+COUNTIFS('Relevant - In CRM unknown'!$T$2:$T$253,$A527,'Relevant - In CRM unknown'!$G$2:$G$253,"UK",'Relevant - In CRM unknown'!$M$2:$M$253,"Research",'Relevant - In CRM unknown'!$R$2:$R$253,"Academic")+COUNTIFS('Relevant - IN NOW CRM valid'!$T$2:$T$2328,$A527,'Relevant - IN NOW CRM valid'!$G$2:$G$2328,"UK",'Relevant - IN NOW CRM valid'!$M$2:$M$2328,"Research",'Relevant - IN NOW CRM valid'!$R$2:$R$2328,"Academic")+COUNTIFS('Relevant - IN NOW CRM unknown'!$T$2:$T$1227,$A527,'Relevant - IN NOW CRM unknown'!$G$2:$G$1227,"UK",'Relevant - IN NOW CRM unknown'!$M$2:$M$1227,"Research",'Relevant - IN NOW CRM unknown'!$R$2:$R$1227,"Academic")+COUNTIFS('Relevant - Not CRM not valid'!$T$2:$T$416,$A527,'Relevant - Not CRM not valid'!$G$2:$G$416,"UK",'Relevant - Not CRM not valid'!$M$2:$M$416,"Research",'Relevant - Not CRM not valid'!$R$2:$R$416,"Academic")+COUNTIFS('Relevant - In CRM not valid'!$T$2:$T$46,$A527,'Relevant - In CRM not valid'!$G$2:$G$46,"UK",'Relevant - In CRM not valid'!$M$2:$M$46,"Research",'Relevant - In CRM not valid'!$R$2:$R$46,"Academic")</f>
        <v>0</v>
      </c>
      <c r="J527" s="2">
        <f>COUNTIFS('Relevant - In CRM valid'!$T$2:$T$4699,$A527,'Relevant - In CRM valid'!$G$2:$G$4699,"UK",'Relevant - In CRM valid'!$M$2:$M$4699,"Finance")+COUNTIFS('Relevant - In CRM unknown'!$T$2:$T$253,$A527,'Relevant - In CRM unknown'!$G$2:$G$253,"UK",'Relevant - In CRM unknown'!$M$2:$M$253,"Finance")+COUNTIFS('Relevant - IN NOW CRM valid'!$T$2:$T$2328,$A527,'Relevant - IN NOW CRM valid'!$G$2:$G$2328,"UK",'Relevant - IN NOW CRM valid'!$M$2:$M$2328,"Finance")+COUNTIFS('Relevant - IN NOW CRM unknown'!$T$2:$T$1227,$A527,'Relevant - IN NOW CRM unknown'!$G$2:$G$1227,"UK",'Relevant - IN NOW CRM unknown'!$M$2:$M$1227,"Finance")+COUNTIFS('Relevant - Not CRM not valid'!$T$2:$T$416,$A527,'Relevant - Not CRM not valid'!$G$2:$G$416,"UK",'Relevant - Not CRM not valid'!$M$2:$M$416,"Finance")+COUNTIFS('Relevant - In CRM not valid'!$T$2:$T$46,$A527,'Relevant - In CRM not valid'!$G$2:$G$46,"UK",'Relevant - In CRM not valid'!$M$2:$M$46,"Finance")</f>
        <v>1</v>
      </c>
      <c r="K527" s="2">
        <f>COUNTIFS('Relevant - In CRM valid'!$T$2:$T$4699,$A527,'Relevant - In CRM valid'!$G$2:$G$4699,"UK",'Relevant - In CRM valid'!$M$2:$M$4699,"IT/Systems")+COUNTIFS('Relevant - In CRM unknown'!$T$2:$T$253,$A527,'Relevant - In CRM unknown'!$G$2:$G$253,"UK",'Relevant - In CRM unknown'!$M$2:$M$253,"IT/Systems")+COUNTIFS('Relevant - IN NOW CRM valid'!$T$2:$T$2328,$A527,'Relevant - IN NOW CRM valid'!$G$2:$G$2328,"UK",'Relevant - IN NOW CRM valid'!$M$2:$M$2328,"IT/Systems")+COUNTIFS('Relevant - IN NOW CRM unknown'!$T$2:$T$1227,$A527,'Relevant - IN NOW CRM unknown'!$G$2:$G$1227,"UK",'Relevant - IN NOW CRM unknown'!$M$2:$M$1227,"IT/Systems")+COUNTIFS('Relevant - Not CRM not valid'!$T$2:$T$416,$A527,'Relevant - Not CRM not valid'!$G$2:$G$416,"UK",'Relevant - Not CRM not valid'!$M$2:$M$416,"IT/Systems")+COUNTIFS('Relevant - In CRM not valid'!$T$2:$T$46,$A527,'Relevant - In CRM not valid'!$G$2:$G$46,"UK",'Relevant - In CRM not valid'!$M$2:$M$46,"IT/Systems")</f>
        <v>0</v>
      </c>
      <c r="L527" s="2">
        <f>COUNTIFS('Relevant - In CRM valid'!$T$2:$T$4699,$A527,'Relevant - In CRM valid'!$G$2:$G$4699,"UK",'Relevant - In CRM valid'!$M$2:$M$4699,"")+COUNTIFS('Relevant - In CRM unknown'!$T$2:$T$253,$A527,'Relevant - In CRM unknown'!$G$2:$G$253,"UK",'Relevant - In CRM unknown'!$M$2:$M$253,"")+COUNTIFS('Relevant - IN NOW CRM valid'!$T$2:$T$2328,$A527,'Relevant - IN NOW CRM valid'!$G$2:$G$2328,"UK",'Relevant - IN NOW CRM valid'!$M$2:$M$2328,"")+COUNTIFS('Relevant - IN NOW CRM unknown'!$T$2:$T$1227,$A527,'Relevant - IN NOW CRM unknown'!$G$2:$G$1227,"UK",'Relevant - IN NOW CRM unknown'!$M$2:$M$1227,"")+COUNTIFS('Relevant - Not CRM not valid'!$T$2:$T$416,$A527,'Relevant - Not CRM not valid'!$G$2:$G$416,"UK",'Relevant - Not CRM not valid'!$M$2:$M$416,"")+COUNTIFS('Relevant - In CRM not valid'!$T$2:$T$46,$A527,'Relevant - In CRM not valid'!$G$2:$G$46,"UK",'Relevant - In CRM not valid'!$M$2:$M$46,"")</f>
        <v>0</v>
      </c>
      <c r="M527" s="2">
        <f t="shared" si="16"/>
        <v>1</v>
      </c>
      <c r="N527" s="2">
        <f>COUNTIFS('Relevant - In CRM valid'!$T$2:$T$4699,$A527,'Relevant - In CRM valid'!$G$2:$G$4699,"UK",'Relevant - In CRM valid'!$Q$2:$Q$4699,"valid")+COUNTIFS('Relevant - In CRM unknown'!$T$2:$T$253,$A527,'Relevant - In CRM unknown'!$G$2:$G$253,"UK",'Relevant - In CRM unknown'!$Q$2:$Q$253,"valid")+COUNTIFS('Relevant - IN NOW CRM valid'!$T$2:$T$2328,$A527,'Relevant - IN NOW CRM valid'!$G$2:$G$2328,"UK",'Relevant - IN NOW CRM valid'!$Q$2:$Q$2328,"valid")+COUNTIFS('Relevant - IN NOW CRM unknown'!$T$2:$T$1227,$A527,'Relevant - IN NOW CRM unknown'!$G$2:$G$1227,"UK",'Relevant - IN NOW CRM unknown'!$Q$2:$Q$1227,"valid")+COUNTIFS('Relevant - Not CRM not valid'!$T$2:$T$416,$A527,'Relevant - Not CRM not valid'!$G$2:$G$416,"UK",'Relevant - Not CRM not valid'!$Q$2:$Q$416,"valid")+COUNTIFS('Relevant - In CRM not valid'!$T$2:$T$46,$A527,'Relevant - In CRM not valid'!$G$2:$G$46,"UK",'Relevant - In CRM not valid'!$Q$2:$Q$46,"valid")</f>
        <v>1</v>
      </c>
      <c r="O527" s="2" t="str">
        <f t="shared" si="17"/>
        <v>Research  IT/Systems</v>
      </c>
    </row>
    <row r="528" spans="1:15" ht="15" customHeight="1">
      <c r="A528" s="2" t="s">
        <v>1163</v>
      </c>
      <c r="B528" s="2" t="s">
        <v>1164</v>
      </c>
      <c r="C528" s="2" t="s">
        <v>1570</v>
      </c>
      <c r="D528" s="2" t="str">
        <f>IFERROR(INDEX('UK Target Institutions'!$D$2:$D$727,MATCH($A528,'UK Target Institutions'!$A$2:$A$727,0)),"")</f>
        <v>No</v>
      </c>
      <c r="E528" s="2">
        <f>COUNTIFS('Relevant - In CRM valid'!$T$2:$T$4699,$A528,'Relevant - In CRM valid'!$G$2:$G$4699,"UK")+COUNTIFS('Relevant - In CRM unknown'!$T$2:$T$253,$A528,'Relevant - In CRM unknown'!$G$2:$G$253,"UK")+COUNTIFS('Relevant - IN NOW CRM valid'!$T$2:$T$2328,$A528,'Relevant - IN NOW CRM valid'!$G$2:$G$2328,"UK")+COUNTIFS('Relevant - IN NOW CRM unknown'!$T$2:$T$1227,$A528,'Relevant - IN NOW CRM unknown'!$G$2:$G$1227,"UK")+COUNTIFS('Relevant - Not CRM not valid'!$T$2:$T$416,$A528,'Relevant - Not CRM not valid'!$G$2:$G$416,"UK")+COUNTIFS('Relevant - In CRM not valid'!$T$2:$T$46,$A528,'Relevant - In CRM not valid'!$G$2:$G$46,"UK")</f>
        <v>1</v>
      </c>
      <c r="F528" s="2">
        <f>COUNTIFS('Relevant - In CRM valid'!$T$2:$T$4699,$A528,'Relevant - In CRM valid'!$G$2:$G$4699,"UK",'Relevant - In CRM valid'!$M$2:$M$4699,"Research")+COUNTIFS('Relevant - In CRM unknown'!$T$2:$T$253,$A528,'Relevant - In CRM unknown'!$G$2:$G$253,"UK",'Relevant - In CRM unknown'!$M$2:$M$253,"Research")+COUNTIFS('Relevant - IN NOW CRM valid'!$T$2:$T$2328,$A528,'Relevant - IN NOW CRM valid'!$G$2:$G$2328,"UK",'Relevant - IN NOW CRM valid'!$M$2:$M$2328,"Research")+COUNTIFS('Relevant - IN NOW CRM unknown'!$T$2:$T$1227,$A528,'Relevant - IN NOW CRM unknown'!$G$2:$G$1227,"UK",'Relevant - IN NOW CRM unknown'!$M$2:$M$1227,"Research")+COUNTIFS('Relevant - Not CRM not valid'!$T$2:$T$416,$A528,'Relevant - Not CRM not valid'!$G$2:$G$416,"UK",'Relevant - Not CRM not valid'!$M$2:$M$416,"Research")+COUNTIFS('Relevant - In CRM not valid'!$T$2:$T$46,$A528,'Relevant - In CRM not valid'!$G$2:$G$46,"UK",'Relevant - In CRM not valid'!$M$2:$M$46,"Research")</f>
        <v>1</v>
      </c>
      <c r="G528" s="2">
        <f>COUNTIFS('Relevant - In CRM valid'!$T$2:$T$4699,$A528,'Relevant - In CRM valid'!$G$2:$G$4699,"UK",'Relevant - In CRM valid'!$M$2:$M$4699,"Research",'Relevant - In CRM valid'!$R$2:$R$4699,"Senior")+COUNTIFS('Relevant - In CRM unknown'!$T$2:$T$253,$A528,'Relevant - In CRM unknown'!$G$2:$G$253,"UK",'Relevant - In CRM unknown'!$M$2:$M$253,"Research",'Relevant - In CRM unknown'!$R$2:$R$253,"Senior")+COUNTIFS('Relevant - IN NOW CRM valid'!$T$2:$T$2328,$A528,'Relevant - IN NOW CRM valid'!$G$2:$G$2328,"UK",'Relevant - IN NOW CRM valid'!$M$2:$M$2328,"Research",'Relevant - IN NOW CRM valid'!$R$2:$R$2328,"Senior")+COUNTIFS('Relevant - IN NOW CRM unknown'!$T$2:$T$1227,$A528,'Relevant - IN NOW CRM unknown'!$G$2:$G$1227,"UK",'Relevant - IN NOW CRM unknown'!$M$2:$M$1227,"Research",'Relevant - IN NOW CRM unknown'!$R$2:$R$1227,"Senior")+COUNTIFS('Relevant - Not CRM not valid'!$T$2:$T$416,$A528,'Relevant - Not CRM not valid'!$G$2:$G$416,"UK",'Relevant - Not CRM not valid'!$M$2:$M$416,"Research",'Relevant - Not CRM not valid'!$R$2:$R$416,"Senior")+COUNTIFS('Relevant - In CRM not valid'!$T$2:$T$46,$A528,'Relevant - In CRM not valid'!$G$2:$G$46,"UK",'Relevant - In CRM not valid'!$M$2:$M$46,"Research",'Relevant - In CRM not valid'!$R$2:$R$46,"Senior")</f>
        <v>0</v>
      </c>
      <c r="H528" s="2">
        <f>COUNTIFS('Relevant - In CRM valid'!$T$2:$T$4699,$A528,'Relevant - In CRM valid'!$G$2:$G$4699,"UK",'Relevant - In CRM valid'!$M$2:$M$4699,"Research",'Relevant - In CRM valid'!$R$2:$R$4699,"Operational")+COUNTIFS('Relevant - In CRM unknown'!$T$2:$T$253,$A528,'Relevant - In CRM unknown'!$G$2:$G$253,"UK",'Relevant - In CRM unknown'!$M$2:$M$253,"Research",'Relevant - In CRM unknown'!$R$2:$R$253,"Operational")+COUNTIFS('Relevant - IN NOW CRM valid'!$T$2:$T$2328,$A528,'Relevant - IN NOW CRM valid'!$G$2:$G$2328,"UK",'Relevant - IN NOW CRM valid'!$M$2:$M$2328,"Research",'Relevant - IN NOW CRM valid'!$R$2:$R$2328,"Operational")+COUNTIFS('Relevant - IN NOW CRM unknown'!$T$2:$T$1227,$A528,'Relevant - IN NOW CRM unknown'!$G$2:$G$1227,"UK",'Relevant - IN NOW CRM unknown'!$M$2:$M$1227,"Research",'Relevant - IN NOW CRM unknown'!$R$2:$R$1227,"Operational")+COUNTIFS('Relevant - Not CRM not valid'!$T$2:$T$416,$A528,'Relevant - Not CRM not valid'!$G$2:$G$416,"UK",'Relevant - Not CRM not valid'!$M$2:$M$416,"Research",'Relevant - Not CRM not valid'!$R$2:$R$416,"Operational")+COUNTIFS('Relevant - In CRM not valid'!$T$2:$T$46,$A528,'Relevant - In CRM not valid'!$G$2:$G$46,"UK",'Relevant - In CRM not valid'!$M$2:$M$46,"Research",'Relevant - In CRM not valid'!$R$2:$R$46,"Operational")</f>
        <v>0</v>
      </c>
      <c r="I528" s="2">
        <f>COUNTIFS('Relevant - In CRM valid'!$T$2:$T$4699,$A528,'Relevant - In CRM valid'!$G$2:$G$4699,"UK",'Relevant - In CRM valid'!$M$2:$M$4699,"Research",'Relevant - In CRM valid'!$R$2:$R$4699,"Academic")+COUNTIFS('Relevant - In CRM unknown'!$T$2:$T$253,$A528,'Relevant - In CRM unknown'!$G$2:$G$253,"UK",'Relevant - In CRM unknown'!$M$2:$M$253,"Research",'Relevant - In CRM unknown'!$R$2:$R$253,"Academic")+COUNTIFS('Relevant - IN NOW CRM valid'!$T$2:$T$2328,$A528,'Relevant - IN NOW CRM valid'!$G$2:$G$2328,"UK",'Relevant - IN NOW CRM valid'!$M$2:$M$2328,"Research",'Relevant - IN NOW CRM valid'!$R$2:$R$2328,"Academic")+COUNTIFS('Relevant - IN NOW CRM unknown'!$T$2:$T$1227,$A528,'Relevant - IN NOW CRM unknown'!$G$2:$G$1227,"UK",'Relevant - IN NOW CRM unknown'!$M$2:$M$1227,"Research",'Relevant - IN NOW CRM unknown'!$R$2:$R$1227,"Academic")+COUNTIFS('Relevant - Not CRM not valid'!$T$2:$T$416,$A528,'Relevant - Not CRM not valid'!$G$2:$G$416,"UK",'Relevant - Not CRM not valid'!$M$2:$M$416,"Research",'Relevant - Not CRM not valid'!$R$2:$R$416,"Academic")+COUNTIFS('Relevant - In CRM not valid'!$T$2:$T$46,$A528,'Relevant - In CRM not valid'!$G$2:$G$46,"UK",'Relevant - In CRM not valid'!$M$2:$M$46,"Research",'Relevant - In CRM not valid'!$R$2:$R$46,"Academic")</f>
        <v>0</v>
      </c>
      <c r="J528" s="2">
        <f>COUNTIFS('Relevant - In CRM valid'!$T$2:$T$4699,$A528,'Relevant - In CRM valid'!$G$2:$G$4699,"UK",'Relevant - In CRM valid'!$M$2:$M$4699,"Finance")+COUNTIFS('Relevant - In CRM unknown'!$T$2:$T$253,$A528,'Relevant - In CRM unknown'!$G$2:$G$253,"UK",'Relevant - In CRM unknown'!$M$2:$M$253,"Finance")+COUNTIFS('Relevant - IN NOW CRM valid'!$T$2:$T$2328,$A528,'Relevant - IN NOW CRM valid'!$G$2:$G$2328,"UK",'Relevant - IN NOW CRM valid'!$M$2:$M$2328,"Finance")+COUNTIFS('Relevant - IN NOW CRM unknown'!$T$2:$T$1227,$A528,'Relevant - IN NOW CRM unknown'!$G$2:$G$1227,"UK",'Relevant - IN NOW CRM unknown'!$M$2:$M$1227,"Finance")+COUNTIFS('Relevant - Not CRM not valid'!$T$2:$T$416,$A528,'Relevant - Not CRM not valid'!$G$2:$G$416,"UK",'Relevant - Not CRM not valid'!$M$2:$M$416,"Finance")+COUNTIFS('Relevant - In CRM not valid'!$T$2:$T$46,$A528,'Relevant - In CRM not valid'!$G$2:$G$46,"UK",'Relevant - In CRM not valid'!$M$2:$M$46,"Finance")</f>
        <v>0</v>
      </c>
      <c r="K528" s="2">
        <f>COUNTIFS('Relevant - In CRM valid'!$T$2:$T$4699,$A528,'Relevant - In CRM valid'!$G$2:$G$4699,"UK",'Relevant - In CRM valid'!$M$2:$M$4699,"IT/Systems")+COUNTIFS('Relevant - In CRM unknown'!$T$2:$T$253,$A528,'Relevant - In CRM unknown'!$G$2:$G$253,"UK",'Relevant - In CRM unknown'!$M$2:$M$253,"IT/Systems")+COUNTIFS('Relevant - IN NOW CRM valid'!$T$2:$T$2328,$A528,'Relevant - IN NOW CRM valid'!$G$2:$G$2328,"UK",'Relevant - IN NOW CRM valid'!$M$2:$M$2328,"IT/Systems")+COUNTIFS('Relevant - IN NOW CRM unknown'!$T$2:$T$1227,$A528,'Relevant - IN NOW CRM unknown'!$G$2:$G$1227,"UK",'Relevant - IN NOW CRM unknown'!$M$2:$M$1227,"IT/Systems")+COUNTIFS('Relevant - Not CRM not valid'!$T$2:$T$416,$A528,'Relevant - Not CRM not valid'!$G$2:$G$416,"UK",'Relevant - Not CRM not valid'!$M$2:$M$416,"IT/Systems")+COUNTIFS('Relevant - In CRM not valid'!$T$2:$T$46,$A528,'Relevant - In CRM not valid'!$G$2:$G$46,"UK",'Relevant - In CRM not valid'!$M$2:$M$46,"IT/Systems")</f>
        <v>0</v>
      </c>
      <c r="L528" s="2">
        <f>COUNTIFS('Relevant - In CRM valid'!$T$2:$T$4699,$A528,'Relevant - In CRM valid'!$G$2:$G$4699,"UK",'Relevant - In CRM valid'!$M$2:$M$4699,"")+COUNTIFS('Relevant - In CRM unknown'!$T$2:$T$253,$A528,'Relevant - In CRM unknown'!$G$2:$G$253,"UK",'Relevant - In CRM unknown'!$M$2:$M$253,"")+COUNTIFS('Relevant - IN NOW CRM valid'!$T$2:$T$2328,$A528,'Relevant - IN NOW CRM valid'!$G$2:$G$2328,"UK",'Relevant - IN NOW CRM valid'!$M$2:$M$2328,"")+COUNTIFS('Relevant - IN NOW CRM unknown'!$T$2:$T$1227,$A528,'Relevant - IN NOW CRM unknown'!$G$2:$G$1227,"UK",'Relevant - IN NOW CRM unknown'!$M$2:$M$1227,"")+COUNTIFS('Relevant - Not CRM not valid'!$T$2:$T$416,$A528,'Relevant - Not CRM not valid'!$G$2:$G$416,"UK",'Relevant - Not CRM not valid'!$M$2:$M$416,"")+COUNTIFS('Relevant - In CRM not valid'!$T$2:$T$46,$A528,'Relevant - In CRM not valid'!$G$2:$G$46,"UK",'Relevant - In CRM not valid'!$M$2:$M$46,"")</f>
        <v>0</v>
      </c>
      <c r="M528" s="2">
        <f t="shared" si="16"/>
        <v>1</v>
      </c>
      <c r="N528" s="2">
        <f>COUNTIFS('Relevant - In CRM valid'!$T$2:$T$4699,$A528,'Relevant - In CRM valid'!$G$2:$G$4699,"UK",'Relevant - In CRM valid'!$Q$2:$Q$4699,"valid")+COUNTIFS('Relevant - In CRM unknown'!$T$2:$T$253,$A528,'Relevant - In CRM unknown'!$G$2:$G$253,"UK",'Relevant - In CRM unknown'!$Q$2:$Q$253,"valid")+COUNTIFS('Relevant - IN NOW CRM valid'!$T$2:$T$2328,$A528,'Relevant - IN NOW CRM valid'!$G$2:$G$2328,"UK",'Relevant - IN NOW CRM valid'!$Q$2:$Q$2328,"valid")+COUNTIFS('Relevant - IN NOW CRM unknown'!$T$2:$T$1227,$A528,'Relevant - IN NOW CRM unknown'!$G$2:$G$1227,"UK",'Relevant - IN NOW CRM unknown'!$Q$2:$Q$1227,"valid")+COUNTIFS('Relevant - Not CRM not valid'!$T$2:$T$416,$A528,'Relevant - Not CRM not valid'!$G$2:$G$416,"UK",'Relevant - Not CRM not valid'!$Q$2:$Q$416,"valid")+COUNTIFS('Relevant - In CRM not valid'!$T$2:$T$46,$A528,'Relevant - In CRM not valid'!$G$2:$G$46,"UK",'Relevant - In CRM not valid'!$Q$2:$Q$46,"valid")</f>
        <v>1</v>
      </c>
      <c r="O528" s="2" t="str">
        <f t="shared" si="17"/>
        <v>Finance  IT/Systems</v>
      </c>
    </row>
    <row r="529" spans="1:15" ht="15" customHeight="1">
      <c r="A529" s="2" t="s">
        <v>1165</v>
      </c>
      <c r="B529" s="2" t="s">
        <v>1166</v>
      </c>
      <c r="C529" s="2" t="s">
        <v>1570</v>
      </c>
      <c r="D529" s="2" t="str">
        <f>IFERROR(INDEX('UK Target Institutions'!$D$2:$D$727,MATCH($A529,'UK Target Institutions'!$A$2:$A$727,0)),"")</f>
        <v>No</v>
      </c>
      <c r="E529" s="2">
        <f>COUNTIFS('Relevant - In CRM valid'!$T$2:$T$4699,$A529,'Relevant - In CRM valid'!$G$2:$G$4699,"UK")+COUNTIFS('Relevant - In CRM unknown'!$T$2:$T$253,$A529,'Relevant - In CRM unknown'!$G$2:$G$253,"UK")+COUNTIFS('Relevant - IN NOW CRM valid'!$T$2:$T$2328,$A529,'Relevant - IN NOW CRM valid'!$G$2:$G$2328,"UK")+COUNTIFS('Relevant - IN NOW CRM unknown'!$T$2:$T$1227,$A529,'Relevant - IN NOW CRM unknown'!$G$2:$G$1227,"UK")+COUNTIFS('Relevant - Not CRM not valid'!$T$2:$T$416,$A529,'Relevant - Not CRM not valid'!$G$2:$G$416,"UK")+COUNTIFS('Relevant - In CRM not valid'!$T$2:$T$46,$A529,'Relevant - In CRM not valid'!$G$2:$G$46,"UK")</f>
        <v>1</v>
      </c>
      <c r="F529" s="2">
        <f>COUNTIFS('Relevant - In CRM valid'!$T$2:$T$4699,$A529,'Relevant - In CRM valid'!$G$2:$G$4699,"UK",'Relevant - In CRM valid'!$M$2:$M$4699,"Research")+COUNTIFS('Relevant - In CRM unknown'!$T$2:$T$253,$A529,'Relevant - In CRM unknown'!$G$2:$G$253,"UK",'Relevant - In CRM unknown'!$M$2:$M$253,"Research")+COUNTIFS('Relevant - IN NOW CRM valid'!$T$2:$T$2328,$A529,'Relevant - IN NOW CRM valid'!$G$2:$G$2328,"UK",'Relevant - IN NOW CRM valid'!$M$2:$M$2328,"Research")+COUNTIFS('Relevant - IN NOW CRM unknown'!$T$2:$T$1227,$A529,'Relevant - IN NOW CRM unknown'!$G$2:$G$1227,"UK",'Relevant - IN NOW CRM unknown'!$M$2:$M$1227,"Research")+COUNTIFS('Relevant - Not CRM not valid'!$T$2:$T$416,$A529,'Relevant - Not CRM not valid'!$G$2:$G$416,"UK",'Relevant - Not CRM not valid'!$M$2:$M$416,"Research")+COUNTIFS('Relevant - In CRM not valid'!$T$2:$T$46,$A529,'Relevant - In CRM not valid'!$G$2:$G$46,"UK",'Relevant - In CRM not valid'!$M$2:$M$46,"Research")</f>
        <v>1</v>
      </c>
      <c r="G529" s="2">
        <f>COUNTIFS('Relevant - In CRM valid'!$T$2:$T$4699,$A529,'Relevant - In CRM valid'!$G$2:$G$4699,"UK",'Relevant - In CRM valid'!$M$2:$M$4699,"Research",'Relevant - In CRM valid'!$R$2:$R$4699,"Senior")+COUNTIFS('Relevant - In CRM unknown'!$T$2:$T$253,$A529,'Relevant - In CRM unknown'!$G$2:$G$253,"UK",'Relevant - In CRM unknown'!$M$2:$M$253,"Research",'Relevant - In CRM unknown'!$R$2:$R$253,"Senior")+COUNTIFS('Relevant - IN NOW CRM valid'!$T$2:$T$2328,$A529,'Relevant - IN NOW CRM valid'!$G$2:$G$2328,"UK",'Relevant - IN NOW CRM valid'!$M$2:$M$2328,"Research",'Relevant - IN NOW CRM valid'!$R$2:$R$2328,"Senior")+COUNTIFS('Relevant - IN NOW CRM unknown'!$T$2:$T$1227,$A529,'Relevant - IN NOW CRM unknown'!$G$2:$G$1227,"UK",'Relevant - IN NOW CRM unknown'!$M$2:$M$1227,"Research",'Relevant - IN NOW CRM unknown'!$R$2:$R$1227,"Senior")+COUNTIFS('Relevant - Not CRM not valid'!$T$2:$T$416,$A529,'Relevant - Not CRM not valid'!$G$2:$G$416,"UK",'Relevant - Not CRM not valid'!$M$2:$M$416,"Research",'Relevant - Not CRM not valid'!$R$2:$R$416,"Senior")+COUNTIFS('Relevant - In CRM not valid'!$T$2:$T$46,$A529,'Relevant - In CRM not valid'!$G$2:$G$46,"UK",'Relevant - In CRM not valid'!$M$2:$M$46,"Research",'Relevant - In CRM not valid'!$R$2:$R$46,"Senior")</f>
        <v>1</v>
      </c>
      <c r="H529" s="2">
        <f>COUNTIFS('Relevant - In CRM valid'!$T$2:$T$4699,$A529,'Relevant - In CRM valid'!$G$2:$G$4699,"UK",'Relevant - In CRM valid'!$M$2:$M$4699,"Research",'Relevant - In CRM valid'!$R$2:$R$4699,"Operational")+COUNTIFS('Relevant - In CRM unknown'!$T$2:$T$253,$A529,'Relevant - In CRM unknown'!$G$2:$G$253,"UK",'Relevant - In CRM unknown'!$M$2:$M$253,"Research",'Relevant - In CRM unknown'!$R$2:$R$253,"Operational")+COUNTIFS('Relevant - IN NOW CRM valid'!$T$2:$T$2328,$A529,'Relevant - IN NOW CRM valid'!$G$2:$G$2328,"UK",'Relevant - IN NOW CRM valid'!$M$2:$M$2328,"Research",'Relevant - IN NOW CRM valid'!$R$2:$R$2328,"Operational")+COUNTIFS('Relevant - IN NOW CRM unknown'!$T$2:$T$1227,$A529,'Relevant - IN NOW CRM unknown'!$G$2:$G$1227,"UK",'Relevant - IN NOW CRM unknown'!$M$2:$M$1227,"Research",'Relevant - IN NOW CRM unknown'!$R$2:$R$1227,"Operational")+COUNTIFS('Relevant - Not CRM not valid'!$T$2:$T$416,$A529,'Relevant - Not CRM not valid'!$G$2:$G$416,"UK",'Relevant - Not CRM not valid'!$M$2:$M$416,"Research",'Relevant - Not CRM not valid'!$R$2:$R$416,"Operational")+COUNTIFS('Relevant - In CRM not valid'!$T$2:$T$46,$A529,'Relevant - In CRM not valid'!$G$2:$G$46,"UK",'Relevant - In CRM not valid'!$M$2:$M$46,"Research",'Relevant - In CRM not valid'!$R$2:$R$46,"Operational")</f>
        <v>0</v>
      </c>
      <c r="I529" s="2">
        <f>COUNTIFS('Relevant - In CRM valid'!$T$2:$T$4699,$A529,'Relevant - In CRM valid'!$G$2:$G$4699,"UK",'Relevant - In CRM valid'!$M$2:$M$4699,"Research",'Relevant - In CRM valid'!$R$2:$R$4699,"Academic")+COUNTIFS('Relevant - In CRM unknown'!$T$2:$T$253,$A529,'Relevant - In CRM unknown'!$G$2:$G$253,"UK",'Relevant - In CRM unknown'!$M$2:$M$253,"Research",'Relevant - In CRM unknown'!$R$2:$R$253,"Academic")+COUNTIFS('Relevant - IN NOW CRM valid'!$T$2:$T$2328,$A529,'Relevant - IN NOW CRM valid'!$G$2:$G$2328,"UK",'Relevant - IN NOW CRM valid'!$M$2:$M$2328,"Research",'Relevant - IN NOW CRM valid'!$R$2:$R$2328,"Academic")+COUNTIFS('Relevant - IN NOW CRM unknown'!$T$2:$T$1227,$A529,'Relevant - IN NOW CRM unknown'!$G$2:$G$1227,"UK",'Relevant - IN NOW CRM unknown'!$M$2:$M$1227,"Research",'Relevant - IN NOW CRM unknown'!$R$2:$R$1227,"Academic")+COUNTIFS('Relevant - Not CRM not valid'!$T$2:$T$416,$A529,'Relevant - Not CRM not valid'!$G$2:$G$416,"UK",'Relevant - Not CRM not valid'!$M$2:$M$416,"Research",'Relevant - Not CRM not valid'!$R$2:$R$416,"Academic")+COUNTIFS('Relevant - In CRM not valid'!$T$2:$T$46,$A529,'Relevant - In CRM not valid'!$G$2:$G$46,"UK",'Relevant - In CRM not valid'!$M$2:$M$46,"Research",'Relevant - In CRM not valid'!$R$2:$R$46,"Academic")</f>
        <v>0</v>
      </c>
      <c r="J529" s="2">
        <f>COUNTIFS('Relevant - In CRM valid'!$T$2:$T$4699,$A529,'Relevant - In CRM valid'!$G$2:$G$4699,"UK",'Relevant - In CRM valid'!$M$2:$M$4699,"Finance")+COUNTIFS('Relevant - In CRM unknown'!$T$2:$T$253,$A529,'Relevant - In CRM unknown'!$G$2:$G$253,"UK",'Relevant - In CRM unknown'!$M$2:$M$253,"Finance")+COUNTIFS('Relevant - IN NOW CRM valid'!$T$2:$T$2328,$A529,'Relevant - IN NOW CRM valid'!$G$2:$G$2328,"UK",'Relevant - IN NOW CRM valid'!$M$2:$M$2328,"Finance")+COUNTIFS('Relevant - IN NOW CRM unknown'!$T$2:$T$1227,$A529,'Relevant - IN NOW CRM unknown'!$G$2:$G$1227,"UK",'Relevant - IN NOW CRM unknown'!$M$2:$M$1227,"Finance")+COUNTIFS('Relevant - Not CRM not valid'!$T$2:$T$416,$A529,'Relevant - Not CRM not valid'!$G$2:$G$416,"UK",'Relevant - Not CRM not valid'!$M$2:$M$416,"Finance")+COUNTIFS('Relevant - In CRM not valid'!$T$2:$T$46,$A529,'Relevant - In CRM not valid'!$G$2:$G$46,"UK",'Relevant - In CRM not valid'!$M$2:$M$46,"Finance")</f>
        <v>0</v>
      </c>
      <c r="K529" s="2">
        <f>COUNTIFS('Relevant - In CRM valid'!$T$2:$T$4699,$A529,'Relevant - In CRM valid'!$G$2:$G$4699,"UK",'Relevant - In CRM valid'!$M$2:$M$4699,"IT/Systems")+COUNTIFS('Relevant - In CRM unknown'!$T$2:$T$253,$A529,'Relevant - In CRM unknown'!$G$2:$G$253,"UK",'Relevant - In CRM unknown'!$M$2:$M$253,"IT/Systems")+COUNTIFS('Relevant - IN NOW CRM valid'!$T$2:$T$2328,$A529,'Relevant - IN NOW CRM valid'!$G$2:$G$2328,"UK",'Relevant - IN NOW CRM valid'!$M$2:$M$2328,"IT/Systems")+COUNTIFS('Relevant - IN NOW CRM unknown'!$T$2:$T$1227,$A529,'Relevant - IN NOW CRM unknown'!$G$2:$G$1227,"UK",'Relevant - IN NOW CRM unknown'!$M$2:$M$1227,"IT/Systems")+COUNTIFS('Relevant - Not CRM not valid'!$T$2:$T$416,$A529,'Relevant - Not CRM not valid'!$G$2:$G$416,"UK",'Relevant - Not CRM not valid'!$M$2:$M$416,"IT/Systems")+COUNTIFS('Relevant - In CRM not valid'!$T$2:$T$46,$A529,'Relevant - In CRM not valid'!$G$2:$G$46,"UK",'Relevant - In CRM not valid'!$M$2:$M$46,"IT/Systems")</f>
        <v>0</v>
      </c>
      <c r="L529" s="2">
        <f>COUNTIFS('Relevant - In CRM valid'!$T$2:$T$4699,$A529,'Relevant - In CRM valid'!$G$2:$G$4699,"UK",'Relevant - In CRM valid'!$M$2:$M$4699,"")+COUNTIFS('Relevant - In CRM unknown'!$T$2:$T$253,$A529,'Relevant - In CRM unknown'!$G$2:$G$253,"UK",'Relevant - In CRM unknown'!$M$2:$M$253,"")+COUNTIFS('Relevant - IN NOW CRM valid'!$T$2:$T$2328,$A529,'Relevant - IN NOW CRM valid'!$G$2:$G$2328,"UK",'Relevant - IN NOW CRM valid'!$M$2:$M$2328,"")+COUNTIFS('Relevant - IN NOW CRM unknown'!$T$2:$T$1227,$A529,'Relevant - IN NOW CRM unknown'!$G$2:$G$1227,"UK",'Relevant - IN NOW CRM unknown'!$M$2:$M$1227,"")+COUNTIFS('Relevant - Not CRM not valid'!$T$2:$T$416,$A529,'Relevant - Not CRM not valid'!$G$2:$G$416,"UK",'Relevant - Not CRM not valid'!$M$2:$M$416,"")+COUNTIFS('Relevant - In CRM not valid'!$T$2:$T$46,$A529,'Relevant - In CRM not valid'!$G$2:$G$46,"UK",'Relevant - In CRM not valid'!$M$2:$M$46,"")</f>
        <v>0</v>
      </c>
      <c r="M529" s="2">
        <f t="shared" si="16"/>
        <v>1</v>
      </c>
      <c r="N529" s="2">
        <f>COUNTIFS('Relevant - In CRM valid'!$T$2:$T$4699,$A529,'Relevant - In CRM valid'!$G$2:$G$4699,"UK",'Relevant - In CRM valid'!$Q$2:$Q$4699,"valid")+COUNTIFS('Relevant - In CRM unknown'!$T$2:$T$253,$A529,'Relevant - In CRM unknown'!$G$2:$G$253,"UK",'Relevant - In CRM unknown'!$Q$2:$Q$253,"valid")+COUNTIFS('Relevant - IN NOW CRM valid'!$T$2:$T$2328,$A529,'Relevant - IN NOW CRM valid'!$G$2:$G$2328,"UK",'Relevant - IN NOW CRM valid'!$Q$2:$Q$2328,"valid")+COUNTIFS('Relevant - IN NOW CRM unknown'!$T$2:$T$1227,$A529,'Relevant - IN NOW CRM unknown'!$G$2:$G$1227,"UK",'Relevant - IN NOW CRM unknown'!$Q$2:$Q$1227,"valid")+COUNTIFS('Relevant - Not CRM not valid'!$T$2:$T$416,$A529,'Relevant - Not CRM not valid'!$G$2:$G$416,"UK",'Relevant - Not CRM not valid'!$Q$2:$Q$416,"valid")+COUNTIFS('Relevant - In CRM not valid'!$T$2:$T$46,$A529,'Relevant - In CRM not valid'!$G$2:$G$46,"UK",'Relevant - In CRM not valid'!$Q$2:$Q$46,"valid")</f>
        <v>0</v>
      </c>
      <c r="O529" s="2" t="str">
        <f t="shared" si="17"/>
        <v>Finance  IT/Systems</v>
      </c>
    </row>
    <row r="530" spans="1:15" ht="15" customHeight="1">
      <c r="A530" s="2" t="s">
        <v>1167</v>
      </c>
      <c r="B530" s="2" t="s">
        <v>1168</v>
      </c>
      <c r="C530" s="2" t="s">
        <v>368</v>
      </c>
      <c r="D530" s="2" t="str">
        <f>IFERROR(INDEX('UK Target Institutions'!$D$2:$D$727,MATCH($A530,'UK Target Institutions'!$A$2:$A$727,0)),"")</f>
        <v>No</v>
      </c>
      <c r="E530" s="2">
        <f>COUNTIFS('Relevant - In CRM valid'!$T$2:$T$4699,$A530,'Relevant - In CRM valid'!$G$2:$G$4699,"UK")+COUNTIFS('Relevant - In CRM unknown'!$T$2:$T$253,$A530,'Relevant - In CRM unknown'!$G$2:$G$253,"UK")+COUNTIFS('Relevant - IN NOW CRM valid'!$T$2:$T$2328,$A530,'Relevant - IN NOW CRM valid'!$G$2:$G$2328,"UK")+COUNTIFS('Relevant - IN NOW CRM unknown'!$T$2:$T$1227,$A530,'Relevant - IN NOW CRM unknown'!$G$2:$G$1227,"UK")+COUNTIFS('Relevant - Not CRM not valid'!$T$2:$T$416,$A530,'Relevant - Not CRM not valid'!$G$2:$G$416,"UK")+COUNTIFS('Relevant - In CRM not valid'!$T$2:$T$46,$A530,'Relevant - In CRM not valid'!$G$2:$G$46,"UK")</f>
        <v>1</v>
      </c>
      <c r="F530" s="2">
        <f>COUNTIFS('Relevant - In CRM valid'!$T$2:$T$4699,$A530,'Relevant - In CRM valid'!$G$2:$G$4699,"UK",'Relevant - In CRM valid'!$M$2:$M$4699,"Research")+COUNTIFS('Relevant - In CRM unknown'!$T$2:$T$253,$A530,'Relevant - In CRM unknown'!$G$2:$G$253,"UK",'Relevant - In CRM unknown'!$M$2:$M$253,"Research")+COUNTIFS('Relevant - IN NOW CRM valid'!$T$2:$T$2328,$A530,'Relevant - IN NOW CRM valid'!$G$2:$G$2328,"UK",'Relevant - IN NOW CRM valid'!$M$2:$M$2328,"Research")+COUNTIFS('Relevant - IN NOW CRM unknown'!$T$2:$T$1227,$A530,'Relevant - IN NOW CRM unknown'!$G$2:$G$1227,"UK",'Relevant - IN NOW CRM unknown'!$M$2:$M$1227,"Research")+COUNTIFS('Relevant - Not CRM not valid'!$T$2:$T$416,$A530,'Relevant - Not CRM not valid'!$G$2:$G$416,"UK",'Relevant - Not CRM not valid'!$M$2:$M$416,"Research")+COUNTIFS('Relevant - In CRM not valid'!$T$2:$T$46,$A530,'Relevant - In CRM not valid'!$G$2:$G$46,"UK",'Relevant - In CRM not valid'!$M$2:$M$46,"Research")</f>
        <v>0</v>
      </c>
      <c r="G530" s="2">
        <f>COUNTIFS('Relevant - In CRM valid'!$T$2:$T$4699,$A530,'Relevant - In CRM valid'!$G$2:$G$4699,"UK",'Relevant - In CRM valid'!$M$2:$M$4699,"Research",'Relevant - In CRM valid'!$R$2:$R$4699,"Senior")+COUNTIFS('Relevant - In CRM unknown'!$T$2:$T$253,$A530,'Relevant - In CRM unknown'!$G$2:$G$253,"UK",'Relevant - In CRM unknown'!$M$2:$M$253,"Research",'Relevant - In CRM unknown'!$R$2:$R$253,"Senior")+COUNTIFS('Relevant - IN NOW CRM valid'!$T$2:$T$2328,$A530,'Relevant - IN NOW CRM valid'!$G$2:$G$2328,"UK",'Relevant - IN NOW CRM valid'!$M$2:$M$2328,"Research",'Relevant - IN NOW CRM valid'!$R$2:$R$2328,"Senior")+COUNTIFS('Relevant - IN NOW CRM unknown'!$T$2:$T$1227,$A530,'Relevant - IN NOW CRM unknown'!$G$2:$G$1227,"UK",'Relevant - IN NOW CRM unknown'!$M$2:$M$1227,"Research",'Relevant - IN NOW CRM unknown'!$R$2:$R$1227,"Senior")+COUNTIFS('Relevant - Not CRM not valid'!$T$2:$T$416,$A530,'Relevant - Not CRM not valid'!$G$2:$G$416,"UK",'Relevant - Not CRM not valid'!$M$2:$M$416,"Research",'Relevant - Not CRM not valid'!$R$2:$R$416,"Senior")+COUNTIFS('Relevant - In CRM not valid'!$T$2:$T$46,$A530,'Relevant - In CRM not valid'!$G$2:$G$46,"UK",'Relevant - In CRM not valid'!$M$2:$M$46,"Research",'Relevant - In CRM not valid'!$R$2:$R$46,"Senior")</f>
        <v>0</v>
      </c>
      <c r="H530" s="2">
        <f>COUNTIFS('Relevant - In CRM valid'!$T$2:$T$4699,$A530,'Relevant - In CRM valid'!$G$2:$G$4699,"UK",'Relevant - In CRM valid'!$M$2:$M$4699,"Research",'Relevant - In CRM valid'!$R$2:$R$4699,"Operational")+COUNTIFS('Relevant - In CRM unknown'!$T$2:$T$253,$A530,'Relevant - In CRM unknown'!$G$2:$G$253,"UK",'Relevant - In CRM unknown'!$M$2:$M$253,"Research",'Relevant - In CRM unknown'!$R$2:$R$253,"Operational")+COUNTIFS('Relevant - IN NOW CRM valid'!$T$2:$T$2328,$A530,'Relevant - IN NOW CRM valid'!$G$2:$G$2328,"UK",'Relevant - IN NOW CRM valid'!$M$2:$M$2328,"Research",'Relevant - IN NOW CRM valid'!$R$2:$R$2328,"Operational")+COUNTIFS('Relevant - IN NOW CRM unknown'!$T$2:$T$1227,$A530,'Relevant - IN NOW CRM unknown'!$G$2:$G$1227,"UK",'Relevant - IN NOW CRM unknown'!$M$2:$M$1227,"Research",'Relevant - IN NOW CRM unknown'!$R$2:$R$1227,"Operational")+COUNTIFS('Relevant - Not CRM not valid'!$T$2:$T$416,$A530,'Relevant - Not CRM not valid'!$G$2:$G$416,"UK",'Relevant - Not CRM not valid'!$M$2:$M$416,"Research",'Relevant - Not CRM not valid'!$R$2:$R$416,"Operational")+COUNTIFS('Relevant - In CRM not valid'!$T$2:$T$46,$A530,'Relevant - In CRM not valid'!$G$2:$G$46,"UK",'Relevant - In CRM not valid'!$M$2:$M$46,"Research",'Relevant - In CRM not valid'!$R$2:$R$46,"Operational")</f>
        <v>0</v>
      </c>
      <c r="I530" s="2">
        <f>COUNTIFS('Relevant - In CRM valid'!$T$2:$T$4699,$A530,'Relevant - In CRM valid'!$G$2:$G$4699,"UK",'Relevant - In CRM valid'!$M$2:$M$4699,"Research",'Relevant - In CRM valid'!$R$2:$R$4699,"Academic")+COUNTIFS('Relevant - In CRM unknown'!$T$2:$T$253,$A530,'Relevant - In CRM unknown'!$G$2:$G$253,"UK",'Relevant - In CRM unknown'!$M$2:$M$253,"Research",'Relevant - In CRM unknown'!$R$2:$R$253,"Academic")+COUNTIFS('Relevant - IN NOW CRM valid'!$T$2:$T$2328,$A530,'Relevant - IN NOW CRM valid'!$G$2:$G$2328,"UK",'Relevant - IN NOW CRM valid'!$M$2:$M$2328,"Research",'Relevant - IN NOW CRM valid'!$R$2:$R$2328,"Academic")+COUNTIFS('Relevant - IN NOW CRM unknown'!$T$2:$T$1227,$A530,'Relevant - IN NOW CRM unknown'!$G$2:$G$1227,"UK",'Relevant - IN NOW CRM unknown'!$M$2:$M$1227,"Research",'Relevant - IN NOW CRM unknown'!$R$2:$R$1227,"Academic")+COUNTIFS('Relevant - Not CRM not valid'!$T$2:$T$416,$A530,'Relevant - Not CRM not valid'!$G$2:$G$416,"UK",'Relevant - Not CRM not valid'!$M$2:$M$416,"Research",'Relevant - Not CRM not valid'!$R$2:$R$416,"Academic")+COUNTIFS('Relevant - In CRM not valid'!$T$2:$T$46,$A530,'Relevant - In CRM not valid'!$G$2:$G$46,"UK",'Relevant - In CRM not valid'!$M$2:$M$46,"Research",'Relevant - In CRM not valid'!$R$2:$R$46,"Academic")</f>
        <v>0</v>
      </c>
      <c r="J530" s="2">
        <f>COUNTIFS('Relevant - In CRM valid'!$T$2:$T$4699,$A530,'Relevant - In CRM valid'!$G$2:$G$4699,"UK",'Relevant - In CRM valid'!$M$2:$M$4699,"Finance")+COUNTIFS('Relevant - In CRM unknown'!$T$2:$T$253,$A530,'Relevant - In CRM unknown'!$G$2:$G$253,"UK",'Relevant - In CRM unknown'!$M$2:$M$253,"Finance")+COUNTIFS('Relevant - IN NOW CRM valid'!$T$2:$T$2328,$A530,'Relevant - IN NOW CRM valid'!$G$2:$G$2328,"UK",'Relevant - IN NOW CRM valid'!$M$2:$M$2328,"Finance")+COUNTIFS('Relevant - IN NOW CRM unknown'!$T$2:$T$1227,$A530,'Relevant - IN NOW CRM unknown'!$G$2:$G$1227,"UK",'Relevant - IN NOW CRM unknown'!$M$2:$M$1227,"Finance")+COUNTIFS('Relevant - Not CRM not valid'!$T$2:$T$416,$A530,'Relevant - Not CRM not valid'!$G$2:$G$416,"UK",'Relevant - Not CRM not valid'!$M$2:$M$416,"Finance")+COUNTIFS('Relevant - In CRM not valid'!$T$2:$T$46,$A530,'Relevant - In CRM not valid'!$G$2:$G$46,"UK",'Relevant - In CRM not valid'!$M$2:$M$46,"Finance")</f>
        <v>1</v>
      </c>
      <c r="K530" s="2">
        <f>COUNTIFS('Relevant - In CRM valid'!$T$2:$T$4699,$A530,'Relevant - In CRM valid'!$G$2:$G$4699,"UK",'Relevant - In CRM valid'!$M$2:$M$4699,"IT/Systems")+COUNTIFS('Relevant - In CRM unknown'!$T$2:$T$253,$A530,'Relevant - In CRM unknown'!$G$2:$G$253,"UK",'Relevant - In CRM unknown'!$M$2:$M$253,"IT/Systems")+COUNTIFS('Relevant - IN NOW CRM valid'!$T$2:$T$2328,$A530,'Relevant - IN NOW CRM valid'!$G$2:$G$2328,"UK",'Relevant - IN NOW CRM valid'!$M$2:$M$2328,"IT/Systems")+COUNTIFS('Relevant - IN NOW CRM unknown'!$T$2:$T$1227,$A530,'Relevant - IN NOW CRM unknown'!$G$2:$G$1227,"UK",'Relevant - IN NOW CRM unknown'!$M$2:$M$1227,"IT/Systems")+COUNTIFS('Relevant - Not CRM not valid'!$T$2:$T$416,$A530,'Relevant - Not CRM not valid'!$G$2:$G$416,"UK",'Relevant - Not CRM not valid'!$M$2:$M$416,"IT/Systems")+COUNTIFS('Relevant - In CRM not valid'!$T$2:$T$46,$A530,'Relevant - In CRM not valid'!$G$2:$G$46,"UK",'Relevant - In CRM not valid'!$M$2:$M$46,"IT/Systems")</f>
        <v>0</v>
      </c>
      <c r="L530" s="2">
        <f>COUNTIFS('Relevant - In CRM valid'!$T$2:$T$4699,$A530,'Relevant - In CRM valid'!$G$2:$G$4699,"UK",'Relevant - In CRM valid'!$M$2:$M$4699,"")+COUNTIFS('Relevant - In CRM unknown'!$T$2:$T$253,$A530,'Relevant - In CRM unknown'!$G$2:$G$253,"UK",'Relevant - In CRM unknown'!$M$2:$M$253,"")+COUNTIFS('Relevant - IN NOW CRM valid'!$T$2:$T$2328,$A530,'Relevant - IN NOW CRM valid'!$G$2:$G$2328,"UK",'Relevant - IN NOW CRM valid'!$M$2:$M$2328,"")+COUNTIFS('Relevant - IN NOW CRM unknown'!$T$2:$T$1227,$A530,'Relevant - IN NOW CRM unknown'!$G$2:$G$1227,"UK",'Relevant - IN NOW CRM unknown'!$M$2:$M$1227,"")+COUNTIFS('Relevant - Not CRM not valid'!$T$2:$T$416,$A530,'Relevant - Not CRM not valid'!$G$2:$G$416,"UK",'Relevant - Not CRM not valid'!$M$2:$M$416,"")+COUNTIFS('Relevant - In CRM not valid'!$T$2:$T$46,$A530,'Relevant - In CRM not valid'!$G$2:$G$46,"UK",'Relevant - In CRM not valid'!$M$2:$M$46,"")</f>
        <v>0</v>
      </c>
      <c r="M530" s="2">
        <f t="shared" si="16"/>
        <v>1</v>
      </c>
      <c r="N530" s="2">
        <f>COUNTIFS('Relevant - In CRM valid'!$T$2:$T$4699,$A530,'Relevant - In CRM valid'!$G$2:$G$4699,"UK",'Relevant - In CRM valid'!$Q$2:$Q$4699,"valid")+COUNTIFS('Relevant - In CRM unknown'!$T$2:$T$253,$A530,'Relevant - In CRM unknown'!$G$2:$G$253,"UK",'Relevant - In CRM unknown'!$Q$2:$Q$253,"valid")+COUNTIFS('Relevant - IN NOW CRM valid'!$T$2:$T$2328,$A530,'Relevant - IN NOW CRM valid'!$G$2:$G$2328,"UK",'Relevant - IN NOW CRM valid'!$Q$2:$Q$2328,"valid")+COUNTIFS('Relevant - IN NOW CRM unknown'!$T$2:$T$1227,$A530,'Relevant - IN NOW CRM unknown'!$G$2:$G$1227,"UK",'Relevant - IN NOW CRM unknown'!$Q$2:$Q$1227,"valid")+COUNTIFS('Relevant - Not CRM not valid'!$T$2:$T$416,$A530,'Relevant - Not CRM not valid'!$G$2:$G$416,"UK",'Relevant - Not CRM not valid'!$Q$2:$Q$416,"valid")+COUNTIFS('Relevant - In CRM not valid'!$T$2:$T$46,$A530,'Relevant - In CRM not valid'!$G$2:$G$46,"UK",'Relevant - In CRM not valid'!$Q$2:$Q$46,"valid")</f>
        <v>0</v>
      </c>
      <c r="O530" s="2" t="str">
        <f t="shared" si="17"/>
        <v>Research  IT/Systems</v>
      </c>
    </row>
    <row r="531" spans="1:15" ht="15" customHeight="1">
      <c r="A531" s="2" t="s">
        <v>1169</v>
      </c>
      <c r="B531" s="2" t="s">
        <v>1170</v>
      </c>
      <c r="C531" s="2" t="s">
        <v>95</v>
      </c>
      <c r="D531" s="2" t="str">
        <f>IFERROR(INDEX('UK Target Institutions'!$D$2:$D$727,MATCH($A531,'UK Target Institutions'!$A$2:$A$727,0)),"")</f>
        <v>Yes</v>
      </c>
      <c r="E531" s="2">
        <f>COUNTIFS('Relevant - In CRM valid'!$T$2:$T$4699,$A531,'Relevant - In CRM valid'!$G$2:$G$4699,"UK")+COUNTIFS('Relevant - In CRM unknown'!$T$2:$T$253,$A531,'Relevant - In CRM unknown'!$G$2:$G$253,"UK")+COUNTIFS('Relevant - IN NOW CRM valid'!$T$2:$T$2328,$A531,'Relevant - IN NOW CRM valid'!$G$2:$G$2328,"UK")+COUNTIFS('Relevant - IN NOW CRM unknown'!$T$2:$T$1227,$A531,'Relevant - IN NOW CRM unknown'!$G$2:$G$1227,"UK")+COUNTIFS('Relevant - Not CRM not valid'!$T$2:$T$416,$A531,'Relevant - Not CRM not valid'!$G$2:$G$416,"UK")+COUNTIFS('Relevant - In CRM not valid'!$T$2:$T$46,$A531,'Relevant - In CRM not valid'!$G$2:$G$46,"UK")</f>
        <v>1</v>
      </c>
      <c r="F531" s="2">
        <f>COUNTIFS('Relevant - In CRM valid'!$T$2:$T$4699,$A531,'Relevant - In CRM valid'!$G$2:$G$4699,"UK",'Relevant - In CRM valid'!$M$2:$M$4699,"Research")+COUNTIFS('Relevant - In CRM unknown'!$T$2:$T$253,$A531,'Relevant - In CRM unknown'!$G$2:$G$253,"UK",'Relevant - In CRM unknown'!$M$2:$M$253,"Research")+COUNTIFS('Relevant - IN NOW CRM valid'!$T$2:$T$2328,$A531,'Relevant - IN NOW CRM valid'!$G$2:$G$2328,"UK",'Relevant - IN NOW CRM valid'!$M$2:$M$2328,"Research")+COUNTIFS('Relevant - IN NOW CRM unknown'!$T$2:$T$1227,$A531,'Relevant - IN NOW CRM unknown'!$G$2:$G$1227,"UK",'Relevant - IN NOW CRM unknown'!$M$2:$M$1227,"Research")+COUNTIFS('Relevant - Not CRM not valid'!$T$2:$T$416,$A531,'Relevant - Not CRM not valid'!$G$2:$G$416,"UK",'Relevant - Not CRM not valid'!$M$2:$M$416,"Research")+COUNTIFS('Relevant - In CRM not valid'!$T$2:$T$46,$A531,'Relevant - In CRM not valid'!$G$2:$G$46,"UK",'Relevant - In CRM not valid'!$M$2:$M$46,"Research")</f>
        <v>0</v>
      </c>
      <c r="G531" s="2">
        <f>COUNTIFS('Relevant - In CRM valid'!$T$2:$T$4699,$A531,'Relevant - In CRM valid'!$G$2:$G$4699,"UK",'Relevant - In CRM valid'!$M$2:$M$4699,"Research",'Relevant - In CRM valid'!$R$2:$R$4699,"Senior")+COUNTIFS('Relevant - In CRM unknown'!$T$2:$T$253,$A531,'Relevant - In CRM unknown'!$G$2:$G$253,"UK",'Relevant - In CRM unknown'!$M$2:$M$253,"Research",'Relevant - In CRM unknown'!$R$2:$R$253,"Senior")+COUNTIFS('Relevant - IN NOW CRM valid'!$T$2:$T$2328,$A531,'Relevant - IN NOW CRM valid'!$G$2:$G$2328,"UK",'Relevant - IN NOW CRM valid'!$M$2:$M$2328,"Research",'Relevant - IN NOW CRM valid'!$R$2:$R$2328,"Senior")+COUNTIFS('Relevant - IN NOW CRM unknown'!$T$2:$T$1227,$A531,'Relevant - IN NOW CRM unknown'!$G$2:$G$1227,"UK",'Relevant - IN NOW CRM unknown'!$M$2:$M$1227,"Research",'Relevant - IN NOW CRM unknown'!$R$2:$R$1227,"Senior")+COUNTIFS('Relevant - Not CRM not valid'!$T$2:$T$416,$A531,'Relevant - Not CRM not valid'!$G$2:$G$416,"UK",'Relevant - Not CRM not valid'!$M$2:$M$416,"Research",'Relevant - Not CRM not valid'!$R$2:$R$416,"Senior")+COUNTIFS('Relevant - In CRM not valid'!$T$2:$T$46,$A531,'Relevant - In CRM not valid'!$G$2:$G$46,"UK",'Relevant - In CRM not valid'!$M$2:$M$46,"Research",'Relevant - In CRM not valid'!$R$2:$R$46,"Senior")</f>
        <v>0</v>
      </c>
      <c r="H531" s="2">
        <f>COUNTIFS('Relevant - In CRM valid'!$T$2:$T$4699,$A531,'Relevant - In CRM valid'!$G$2:$G$4699,"UK",'Relevant - In CRM valid'!$M$2:$M$4699,"Research",'Relevant - In CRM valid'!$R$2:$R$4699,"Operational")+COUNTIFS('Relevant - In CRM unknown'!$T$2:$T$253,$A531,'Relevant - In CRM unknown'!$G$2:$G$253,"UK",'Relevant - In CRM unknown'!$M$2:$M$253,"Research",'Relevant - In CRM unknown'!$R$2:$R$253,"Operational")+COUNTIFS('Relevant - IN NOW CRM valid'!$T$2:$T$2328,$A531,'Relevant - IN NOW CRM valid'!$G$2:$G$2328,"UK",'Relevant - IN NOW CRM valid'!$M$2:$M$2328,"Research",'Relevant - IN NOW CRM valid'!$R$2:$R$2328,"Operational")+COUNTIFS('Relevant - IN NOW CRM unknown'!$T$2:$T$1227,$A531,'Relevant - IN NOW CRM unknown'!$G$2:$G$1227,"UK",'Relevant - IN NOW CRM unknown'!$M$2:$M$1227,"Research",'Relevant - IN NOW CRM unknown'!$R$2:$R$1227,"Operational")+COUNTIFS('Relevant - Not CRM not valid'!$T$2:$T$416,$A531,'Relevant - Not CRM not valid'!$G$2:$G$416,"UK",'Relevant - Not CRM not valid'!$M$2:$M$416,"Research",'Relevant - Not CRM not valid'!$R$2:$R$416,"Operational")+COUNTIFS('Relevant - In CRM not valid'!$T$2:$T$46,$A531,'Relevant - In CRM not valid'!$G$2:$G$46,"UK",'Relevant - In CRM not valid'!$M$2:$M$46,"Research",'Relevant - In CRM not valid'!$R$2:$R$46,"Operational")</f>
        <v>0</v>
      </c>
      <c r="I531" s="2">
        <f>COUNTIFS('Relevant - In CRM valid'!$T$2:$T$4699,$A531,'Relevant - In CRM valid'!$G$2:$G$4699,"UK",'Relevant - In CRM valid'!$M$2:$M$4699,"Research",'Relevant - In CRM valid'!$R$2:$R$4699,"Academic")+COUNTIFS('Relevant - In CRM unknown'!$T$2:$T$253,$A531,'Relevant - In CRM unknown'!$G$2:$G$253,"UK",'Relevant - In CRM unknown'!$M$2:$M$253,"Research",'Relevant - In CRM unknown'!$R$2:$R$253,"Academic")+COUNTIFS('Relevant - IN NOW CRM valid'!$T$2:$T$2328,$A531,'Relevant - IN NOW CRM valid'!$G$2:$G$2328,"UK",'Relevant - IN NOW CRM valid'!$M$2:$M$2328,"Research",'Relevant - IN NOW CRM valid'!$R$2:$R$2328,"Academic")+COUNTIFS('Relevant - IN NOW CRM unknown'!$T$2:$T$1227,$A531,'Relevant - IN NOW CRM unknown'!$G$2:$G$1227,"UK",'Relevant - IN NOW CRM unknown'!$M$2:$M$1227,"Research",'Relevant - IN NOW CRM unknown'!$R$2:$R$1227,"Academic")+COUNTIFS('Relevant - Not CRM not valid'!$T$2:$T$416,$A531,'Relevant - Not CRM not valid'!$G$2:$G$416,"UK",'Relevant - Not CRM not valid'!$M$2:$M$416,"Research",'Relevant - Not CRM not valid'!$R$2:$R$416,"Academic")+COUNTIFS('Relevant - In CRM not valid'!$T$2:$T$46,$A531,'Relevant - In CRM not valid'!$G$2:$G$46,"UK",'Relevant - In CRM not valid'!$M$2:$M$46,"Research",'Relevant - In CRM not valid'!$R$2:$R$46,"Academic")</f>
        <v>0</v>
      </c>
      <c r="J531" s="2">
        <f>COUNTIFS('Relevant - In CRM valid'!$T$2:$T$4699,$A531,'Relevant - In CRM valid'!$G$2:$G$4699,"UK",'Relevant - In CRM valid'!$M$2:$M$4699,"Finance")+COUNTIFS('Relevant - In CRM unknown'!$T$2:$T$253,$A531,'Relevant - In CRM unknown'!$G$2:$G$253,"UK",'Relevant - In CRM unknown'!$M$2:$M$253,"Finance")+COUNTIFS('Relevant - IN NOW CRM valid'!$T$2:$T$2328,$A531,'Relevant - IN NOW CRM valid'!$G$2:$G$2328,"UK",'Relevant - IN NOW CRM valid'!$M$2:$M$2328,"Finance")+COUNTIFS('Relevant - IN NOW CRM unknown'!$T$2:$T$1227,$A531,'Relevant - IN NOW CRM unknown'!$G$2:$G$1227,"UK",'Relevant - IN NOW CRM unknown'!$M$2:$M$1227,"Finance")+COUNTIFS('Relevant - Not CRM not valid'!$T$2:$T$416,$A531,'Relevant - Not CRM not valid'!$G$2:$G$416,"UK",'Relevant - Not CRM not valid'!$M$2:$M$416,"Finance")+COUNTIFS('Relevant - In CRM not valid'!$T$2:$T$46,$A531,'Relevant - In CRM not valid'!$G$2:$G$46,"UK",'Relevant - In CRM not valid'!$M$2:$M$46,"Finance")</f>
        <v>1</v>
      </c>
      <c r="K531" s="2">
        <f>COUNTIFS('Relevant - In CRM valid'!$T$2:$T$4699,$A531,'Relevant - In CRM valid'!$G$2:$G$4699,"UK",'Relevant - In CRM valid'!$M$2:$M$4699,"IT/Systems")+COUNTIFS('Relevant - In CRM unknown'!$T$2:$T$253,$A531,'Relevant - In CRM unknown'!$G$2:$G$253,"UK",'Relevant - In CRM unknown'!$M$2:$M$253,"IT/Systems")+COUNTIFS('Relevant - IN NOW CRM valid'!$T$2:$T$2328,$A531,'Relevant - IN NOW CRM valid'!$G$2:$G$2328,"UK",'Relevant - IN NOW CRM valid'!$M$2:$M$2328,"IT/Systems")+COUNTIFS('Relevant - IN NOW CRM unknown'!$T$2:$T$1227,$A531,'Relevant - IN NOW CRM unknown'!$G$2:$G$1227,"UK",'Relevant - IN NOW CRM unknown'!$M$2:$M$1227,"IT/Systems")+COUNTIFS('Relevant - Not CRM not valid'!$T$2:$T$416,$A531,'Relevant - Not CRM not valid'!$G$2:$G$416,"UK",'Relevant - Not CRM not valid'!$M$2:$M$416,"IT/Systems")+COUNTIFS('Relevant - In CRM not valid'!$T$2:$T$46,$A531,'Relevant - In CRM not valid'!$G$2:$G$46,"UK",'Relevant - In CRM not valid'!$M$2:$M$46,"IT/Systems")</f>
        <v>0</v>
      </c>
      <c r="L531" s="2">
        <f>COUNTIFS('Relevant - In CRM valid'!$T$2:$T$4699,$A531,'Relevant - In CRM valid'!$G$2:$G$4699,"UK",'Relevant - In CRM valid'!$M$2:$M$4699,"")+COUNTIFS('Relevant - In CRM unknown'!$T$2:$T$253,$A531,'Relevant - In CRM unknown'!$G$2:$G$253,"UK",'Relevant - In CRM unknown'!$M$2:$M$253,"")+COUNTIFS('Relevant - IN NOW CRM valid'!$T$2:$T$2328,$A531,'Relevant - IN NOW CRM valid'!$G$2:$G$2328,"UK",'Relevant - IN NOW CRM valid'!$M$2:$M$2328,"")+COUNTIFS('Relevant - IN NOW CRM unknown'!$T$2:$T$1227,$A531,'Relevant - IN NOW CRM unknown'!$G$2:$G$1227,"UK",'Relevant - IN NOW CRM unknown'!$M$2:$M$1227,"")+COUNTIFS('Relevant - Not CRM not valid'!$T$2:$T$416,$A531,'Relevant - Not CRM not valid'!$G$2:$G$416,"UK",'Relevant - Not CRM not valid'!$M$2:$M$416,"")+COUNTIFS('Relevant - In CRM not valid'!$T$2:$T$46,$A531,'Relevant - In CRM not valid'!$G$2:$G$46,"UK",'Relevant - In CRM not valid'!$M$2:$M$46,"")</f>
        <v>0</v>
      </c>
      <c r="M531" s="2">
        <f t="shared" si="16"/>
        <v>1</v>
      </c>
      <c r="N531" s="2">
        <f>COUNTIFS('Relevant - In CRM valid'!$T$2:$T$4699,$A531,'Relevant - In CRM valid'!$G$2:$G$4699,"UK",'Relevant - In CRM valid'!$Q$2:$Q$4699,"valid")+COUNTIFS('Relevant - In CRM unknown'!$T$2:$T$253,$A531,'Relevant - In CRM unknown'!$G$2:$G$253,"UK",'Relevant - In CRM unknown'!$Q$2:$Q$253,"valid")+COUNTIFS('Relevant - IN NOW CRM valid'!$T$2:$T$2328,$A531,'Relevant - IN NOW CRM valid'!$G$2:$G$2328,"UK",'Relevant - IN NOW CRM valid'!$Q$2:$Q$2328,"valid")+COUNTIFS('Relevant - IN NOW CRM unknown'!$T$2:$T$1227,$A531,'Relevant - IN NOW CRM unknown'!$G$2:$G$1227,"UK",'Relevant - IN NOW CRM unknown'!$Q$2:$Q$1227,"valid")+COUNTIFS('Relevant - Not CRM not valid'!$T$2:$T$416,$A531,'Relevant - Not CRM not valid'!$G$2:$G$416,"UK",'Relevant - Not CRM not valid'!$Q$2:$Q$416,"valid")+COUNTIFS('Relevant - In CRM not valid'!$T$2:$T$46,$A531,'Relevant - In CRM not valid'!$G$2:$G$46,"UK",'Relevant - In CRM not valid'!$Q$2:$Q$46,"valid")</f>
        <v>1</v>
      </c>
      <c r="O531" s="2" t="str">
        <f t="shared" si="17"/>
        <v>Research  IT/Systems</v>
      </c>
    </row>
    <row r="532" spans="1:15" ht="15" customHeight="1">
      <c r="A532" s="2" t="s">
        <v>1171</v>
      </c>
      <c r="B532" s="2" t="s">
        <v>1172</v>
      </c>
      <c r="C532" s="2" t="s">
        <v>1570</v>
      </c>
      <c r="D532" s="2" t="str">
        <f>IFERROR(INDEX('UK Target Institutions'!$D$2:$D$727,MATCH($A532,'UK Target Institutions'!$A$2:$A$727,0)),"")</f>
        <v>No</v>
      </c>
      <c r="E532" s="2">
        <f>COUNTIFS('Relevant - In CRM valid'!$T$2:$T$4699,$A532,'Relevant - In CRM valid'!$G$2:$G$4699,"UK")+COUNTIFS('Relevant - In CRM unknown'!$T$2:$T$253,$A532,'Relevant - In CRM unknown'!$G$2:$G$253,"UK")+COUNTIFS('Relevant - IN NOW CRM valid'!$T$2:$T$2328,$A532,'Relevant - IN NOW CRM valid'!$G$2:$G$2328,"UK")+COUNTIFS('Relevant - IN NOW CRM unknown'!$T$2:$T$1227,$A532,'Relevant - IN NOW CRM unknown'!$G$2:$G$1227,"UK")+COUNTIFS('Relevant - Not CRM not valid'!$T$2:$T$416,$A532,'Relevant - Not CRM not valid'!$G$2:$G$416,"UK")+COUNTIFS('Relevant - In CRM not valid'!$T$2:$T$46,$A532,'Relevant - In CRM not valid'!$G$2:$G$46,"UK")</f>
        <v>1</v>
      </c>
      <c r="F532" s="2">
        <f>COUNTIFS('Relevant - In CRM valid'!$T$2:$T$4699,$A532,'Relevant - In CRM valid'!$G$2:$G$4699,"UK",'Relevant - In CRM valid'!$M$2:$M$4699,"Research")+COUNTIFS('Relevant - In CRM unknown'!$T$2:$T$253,$A532,'Relevant - In CRM unknown'!$G$2:$G$253,"UK",'Relevant - In CRM unknown'!$M$2:$M$253,"Research")+COUNTIFS('Relevant - IN NOW CRM valid'!$T$2:$T$2328,$A532,'Relevant - IN NOW CRM valid'!$G$2:$G$2328,"UK",'Relevant - IN NOW CRM valid'!$M$2:$M$2328,"Research")+COUNTIFS('Relevant - IN NOW CRM unknown'!$T$2:$T$1227,$A532,'Relevant - IN NOW CRM unknown'!$G$2:$G$1227,"UK",'Relevant - IN NOW CRM unknown'!$M$2:$M$1227,"Research")+COUNTIFS('Relevant - Not CRM not valid'!$T$2:$T$416,$A532,'Relevant - Not CRM not valid'!$G$2:$G$416,"UK",'Relevant - Not CRM not valid'!$M$2:$M$416,"Research")+COUNTIFS('Relevant - In CRM not valid'!$T$2:$T$46,$A532,'Relevant - In CRM not valid'!$G$2:$G$46,"UK",'Relevant - In CRM not valid'!$M$2:$M$46,"Research")</f>
        <v>0</v>
      </c>
      <c r="G532" s="2">
        <f>COUNTIFS('Relevant - In CRM valid'!$T$2:$T$4699,$A532,'Relevant - In CRM valid'!$G$2:$G$4699,"UK",'Relevant - In CRM valid'!$M$2:$M$4699,"Research",'Relevant - In CRM valid'!$R$2:$R$4699,"Senior")+COUNTIFS('Relevant - In CRM unknown'!$T$2:$T$253,$A532,'Relevant - In CRM unknown'!$G$2:$G$253,"UK",'Relevant - In CRM unknown'!$M$2:$M$253,"Research",'Relevant - In CRM unknown'!$R$2:$R$253,"Senior")+COUNTIFS('Relevant - IN NOW CRM valid'!$T$2:$T$2328,$A532,'Relevant - IN NOW CRM valid'!$G$2:$G$2328,"UK",'Relevant - IN NOW CRM valid'!$M$2:$M$2328,"Research",'Relevant - IN NOW CRM valid'!$R$2:$R$2328,"Senior")+COUNTIFS('Relevant - IN NOW CRM unknown'!$T$2:$T$1227,$A532,'Relevant - IN NOW CRM unknown'!$G$2:$G$1227,"UK",'Relevant - IN NOW CRM unknown'!$M$2:$M$1227,"Research",'Relevant - IN NOW CRM unknown'!$R$2:$R$1227,"Senior")+COUNTIFS('Relevant - Not CRM not valid'!$T$2:$T$416,$A532,'Relevant - Not CRM not valid'!$G$2:$G$416,"UK",'Relevant - Not CRM not valid'!$M$2:$M$416,"Research",'Relevant - Not CRM not valid'!$R$2:$R$416,"Senior")+COUNTIFS('Relevant - In CRM not valid'!$T$2:$T$46,$A532,'Relevant - In CRM not valid'!$G$2:$G$46,"UK",'Relevant - In CRM not valid'!$M$2:$M$46,"Research",'Relevant - In CRM not valid'!$R$2:$R$46,"Senior")</f>
        <v>0</v>
      </c>
      <c r="H532" s="2">
        <f>COUNTIFS('Relevant - In CRM valid'!$T$2:$T$4699,$A532,'Relevant - In CRM valid'!$G$2:$G$4699,"UK",'Relevant - In CRM valid'!$M$2:$M$4699,"Research",'Relevant - In CRM valid'!$R$2:$R$4699,"Operational")+COUNTIFS('Relevant - In CRM unknown'!$T$2:$T$253,$A532,'Relevant - In CRM unknown'!$G$2:$G$253,"UK",'Relevant - In CRM unknown'!$M$2:$M$253,"Research",'Relevant - In CRM unknown'!$R$2:$R$253,"Operational")+COUNTIFS('Relevant - IN NOW CRM valid'!$T$2:$T$2328,$A532,'Relevant - IN NOW CRM valid'!$G$2:$G$2328,"UK",'Relevant - IN NOW CRM valid'!$M$2:$M$2328,"Research",'Relevant - IN NOW CRM valid'!$R$2:$R$2328,"Operational")+COUNTIFS('Relevant - IN NOW CRM unknown'!$T$2:$T$1227,$A532,'Relevant - IN NOW CRM unknown'!$G$2:$G$1227,"UK",'Relevant - IN NOW CRM unknown'!$M$2:$M$1227,"Research",'Relevant - IN NOW CRM unknown'!$R$2:$R$1227,"Operational")+COUNTIFS('Relevant - Not CRM not valid'!$T$2:$T$416,$A532,'Relevant - Not CRM not valid'!$G$2:$G$416,"UK",'Relevant - Not CRM not valid'!$M$2:$M$416,"Research",'Relevant - Not CRM not valid'!$R$2:$R$416,"Operational")+COUNTIFS('Relevant - In CRM not valid'!$T$2:$T$46,$A532,'Relevant - In CRM not valid'!$G$2:$G$46,"UK",'Relevant - In CRM not valid'!$M$2:$M$46,"Research",'Relevant - In CRM not valid'!$R$2:$R$46,"Operational")</f>
        <v>0</v>
      </c>
      <c r="I532" s="2">
        <f>COUNTIFS('Relevant - In CRM valid'!$T$2:$T$4699,$A532,'Relevant - In CRM valid'!$G$2:$G$4699,"UK",'Relevant - In CRM valid'!$M$2:$M$4699,"Research",'Relevant - In CRM valid'!$R$2:$R$4699,"Academic")+COUNTIFS('Relevant - In CRM unknown'!$T$2:$T$253,$A532,'Relevant - In CRM unknown'!$G$2:$G$253,"UK",'Relevant - In CRM unknown'!$M$2:$M$253,"Research",'Relevant - In CRM unknown'!$R$2:$R$253,"Academic")+COUNTIFS('Relevant - IN NOW CRM valid'!$T$2:$T$2328,$A532,'Relevant - IN NOW CRM valid'!$G$2:$G$2328,"UK",'Relevant - IN NOW CRM valid'!$M$2:$M$2328,"Research",'Relevant - IN NOW CRM valid'!$R$2:$R$2328,"Academic")+COUNTIFS('Relevant - IN NOW CRM unknown'!$T$2:$T$1227,$A532,'Relevant - IN NOW CRM unknown'!$G$2:$G$1227,"UK",'Relevant - IN NOW CRM unknown'!$M$2:$M$1227,"Research",'Relevant - IN NOW CRM unknown'!$R$2:$R$1227,"Academic")+COUNTIFS('Relevant - Not CRM not valid'!$T$2:$T$416,$A532,'Relevant - Not CRM not valid'!$G$2:$G$416,"UK",'Relevant - Not CRM not valid'!$M$2:$M$416,"Research",'Relevant - Not CRM not valid'!$R$2:$R$416,"Academic")+COUNTIFS('Relevant - In CRM not valid'!$T$2:$T$46,$A532,'Relevant - In CRM not valid'!$G$2:$G$46,"UK",'Relevant - In CRM not valid'!$M$2:$M$46,"Research",'Relevant - In CRM not valid'!$R$2:$R$46,"Academic")</f>
        <v>0</v>
      </c>
      <c r="J532" s="2">
        <f>COUNTIFS('Relevant - In CRM valid'!$T$2:$T$4699,$A532,'Relevant - In CRM valid'!$G$2:$G$4699,"UK",'Relevant - In CRM valid'!$M$2:$M$4699,"Finance")+COUNTIFS('Relevant - In CRM unknown'!$T$2:$T$253,$A532,'Relevant - In CRM unknown'!$G$2:$G$253,"UK",'Relevant - In CRM unknown'!$M$2:$M$253,"Finance")+COUNTIFS('Relevant - IN NOW CRM valid'!$T$2:$T$2328,$A532,'Relevant - IN NOW CRM valid'!$G$2:$G$2328,"UK",'Relevant - IN NOW CRM valid'!$M$2:$M$2328,"Finance")+COUNTIFS('Relevant - IN NOW CRM unknown'!$T$2:$T$1227,$A532,'Relevant - IN NOW CRM unknown'!$G$2:$G$1227,"UK",'Relevant - IN NOW CRM unknown'!$M$2:$M$1227,"Finance")+COUNTIFS('Relevant - Not CRM not valid'!$T$2:$T$416,$A532,'Relevant - Not CRM not valid'!$G$2:$G$416,"UK",'Relevant - Not CRM not valid'!$M$2:$M$416,"Finance")+COUNTIFS('Relevant - In CRM not valid'!$T$2:$T$46,$A532,'Relevant - In CRM not valid'!$G$2:$G$46,"UK",'Relevant - In CRM not valid'!$M$2:$M$46,"Finance")</f>
        <v>1</v>
      </c>
      <c r="K532" s="2">
        <f>COUNTIFS('Relevant - In CRM valid'!$T$2:$T$4699,$A532,'Relevant - In CRM valid'!$G$2:$G$4699,"UK",'Relevant - In CRM valid'!$M$2:$M$4699,"IT/Systems")+COUNTIFS('Relevant - In CRM unknown'!$T$2:$T$253,$A532,'Relevant - In CRM unknown'!$G$2:$G$253,"UK",'Relevant - In CRM unknown'!$M$2:$M$253,"IT/Systems")+COUNTIFS('Relevant - IN NOW CRM valid'!$T$2:$T$2328,$A532,'Relevant - IN NOW CRM valid'!$G$2:$G$2328,"UK",'Relevant - IN NOW CRM valid'!$M$2:$M$2328,"IT/Systems")+COUNTIFS('Relevant - IN NOW CRM unknown'!$T$2:$T$1227,$A532,'Relevant - IN NOW CRM unknown'!$G$2:$G$1227,"UK",'Relevant - IN NOW CRM unknown'!$M$2:$M$1227,"IT/Systems")+COUNTIFS('Relevant - Not CRM not valid'!$T$2:$T$416,$A532,'Relevant - Not CRM not valid'!$G$2:$G$416,"UK",'Relevant - Not CRM not valid'!$M$2:$M$416,"IT/Systems")+COUNTIFS('Relevant - In CRM not valid'!$T$2:$T$46,$A532,'Relevant - In CRM not valid'!$G$2:$G$46,"UK",'Relevant - In CRM not valid'!$M$2:$M$46,"IT/Systems")</f>
        <v>0</v>
      </c>
      <c r="L532" s="2">
        <f>COUNTIFS('Relevant - In CRM valid'!$T$2:$T$4699,$A532,'Relevant - In CRM valid'!$G$2:$G$4699,"UK",'Relevant - In CRM valid'!$M$2:$M$4699,"")+COUNTIFS('Relevant - In CRM unknown'!$T$2:$T$253,$A532,'Relevant - In CRM unknown'!$G$2:$G$253,"UK",'Relevant - In CRM unknown'!$M$2:$M$253,"")+COUNTIFS('Relevant - IN NOW CRM valid'!$T$2:$T$2328,$A532,'Relevant - IN NOW CRM valid'!$G$2:$G$2328,"UK",'Relevant - IN NOW CRM valid'!$M$2:$M$2328,"")+COUNTIFS('Relevant - IN NOW CRM unknown'!$T$2:$T$1227,$A532,'Relevant - IN NOW CRM unknown'!$G$2:$G$1227,"UK",'Relevant - IN NOW CRM unknown'!$M$2:$M$1227,"")+COUNTIFS('Relevant - Not CRM not valid'!$T$2:$T$416,$A532,'Relevant - Not CRM not valid'!$G$2:$G$416,"UK",'Relevant - Not CRM not valid'!$M$2:$M$416,"")+COUNTIFS('Relevant - In CRM not valid'!$T$2:$T$46,$A532,'Relevant - In CRM not valid'!$G$2:$G$46,"UK",'Relevant - In CRM not valid'!$M$2:$M$46,"")</f>
        <v>0</v>
      </c>
      <c r="M532" s="2">
        <f t="shared" si="16"/>
        <v>1</v>
      </c>
      <c r="N532" s="2">
        <f>COUNTIFS('Relevant - In CRM valid'!$T$2:$T$4699,$A532,'Relevant - In CRM valid'!$G$2:$G$4699,"UK",'Relevant - In CRM valid'!$Q$2:$Q$4699,"valid")+COUNTIFS('Relevant - In CRM unknown'!$T$2:$T$253,$A532,'Relevant - In CRM unknown'!$G$2:$G$253,"UK",'Relevant - In CRM unknown'!$Q$2:$Q$253,"valid")+COUNTIFS('Relevant - IN NOW CRM valid'!$T$2:$T$2328,$A532,'Relevant - IN NOW CRM valid'!$G$2:$G$2328,"UK",'Relevant - IN NOW CRM valid'!$Q$2:$Q$2328,"valid")+COUNTIFS('Relevant - IN NOW CRM unknown'!$T$2:$T$1227,$A532,'Relevant - IN NOW CRM unknown'!$G$2:$G$1227,"UK",'Relevant - IN NOW CRM unknown'!$Q$2:$Q$1227,"valid")+COUNTIFS('Relevant - Not CRM not valid'!$T$2:$T$416,$A532,'Relevant - Not CRM not valid'!$G$2:$G$416,"UK",'Relevant - Not CRM not valid'!$Q$2:$Q$416,"valid")+COUNTIFS('Relevant - In CRM not valid'!$T$2:$T$46,$A532,'Relevant - In CRM not valid'!$G$2:$G$46,"UK",'Relevant - In CRM not valid'!$Q$2:$Q$46,"valid")</f>
        <v>1</v>
      </c>
      <c r="O532" s="2" t="str">
        <f t="shared" si="17"/>
        <v>Research  IT/Systems</v>
      </c>
    </row>
    <row r="533" spans="1:15" ht="15" customHeight="1">
      <c r="A533" s="2" t="s">
        <v>1173</v>
      </c>
      <c r="B533" s="2" t="s">
        <v>1174</v>
      </c>
      <c r="C533" s="2" t="s">
        <v>1570</v>
      </c>
      <c r="D533" s="2" t="str">
        <f>IFERROR(INDEX('UK Target Institutions'!$D$2:$D$727,MATCH($A533,'UK Target Institutions'!$A$2:$A$727,0)),"")</f>
        <v>No</v>
      </c>
      <c r="E533" s="2">
        <f>COUNTIFS('Relevant - In CRM valid'!$T$2:$T$4699,$A533,'Relevant - In CRM valid'!$G$2:$G$4699,"UK")+COUNTIFS('Relevant - In CRM unknown'!$T$2:$T$253,$A533,'Relevant - In CRM unknown'!$G$2:$G$253,"UK")+COUNTIFS('Relevant - IN NOW CRM valid'!$T$2:$T$2328,$A533,'Relevant - IN NOW CRM valid'!$G$2:$G$2328,"UK")+COUNTIFS('Relevant - IN NOW CRM unknown'!$T$2:$T$1227,$A533,'Relevant - IN NOW CRM unknown'!$G$2:$G$1227,"UK")+COUNTIFS('Relevant - Not CRM not valid'!$T$2:$T$416,$A533,'Relevant - Not CRM not valid'!$G$2:$G$416,"UK")+COUNTIFS('Relevant - In CRM not valid'!$T$2:$T$46,$A533,'Relevant - In CRM not valid'!$G$2:$G$46,"UK")</f>
        <v>1</v>
      </c>
      <c r="F533" s="2">
        <f>COUNTIFS('Relevant - In CRM valid'!$T$2:$T$4699,$A533,'Relevant - In CRM valid'!$G$2:$G$4699,"UK",'Relevant - In CRM valid'!$M$2:$M$4699,"Research")+COUNTIFS('Relevant - In CRM unknown'!$T$2:$T$253,$A533,'Relevant - In CRM unknown'!$G$2:$G$253,"UK",'Relevant - In CRM unknown'!$M$2:$M$253,"Research")+COUNTIFS('Relevant - IN NOW CRM valid'!$T$2:$T$2328,$A533,'Relevant - IN NOW CRM valid'!$G$2:$G$2328,"UK",'Relevant - IN NOW CRM valid'!$M$2:$M$2328,"Research")+COUNTIFS('Relevant - IN NOW CRM unknown'!$T$2:$T$1227,$A533,'Relevant - IN NOW CRM unknown'!$G$2:$G$1227,"UK",'Relevant - IN NOW CRM unknown'!$M$2:$M$1227,"Research")+COUNTIFS('Relevant - Not CRM not valid'!$T$2:$T$416,$A533,'Relevant - Not CRM not valid'!$G$2:$G$416,"UK",'Relevant - Not CRM not valid'!$M$2:$M$416,"Research")+COUNTIFS('Relevant - In CRM not valid'!$T$2:$T$46,$A533,'Relevant - In CRM not valid'!$G$2:$G$46,"UK",'Relevant - In CRM not valid'!$M$2:$M$46,"Research")</f>
        <v>0</v>
      </c>
      <c r="G533" s="2">
        <f>COUNTIFS('Relevant - In CRM valid'!$T$2:$T$4699,$A533,'Relevant - In CRM valid'!$G$2:$G$4699,"UK",'Relevant - In CRM valid'!$M$2:$M$4699,"Research",'Relevant - In CRM valid'!$R$2:$R$4699,"Senior")+COUNTIFS('Relevant - In CRM unknown'!$T$2:$T$253,$A533,'Relevant - In CRM unknown'!$G$2:$G$253,"UK",'Relevant - In CRM unknown'!$M$2:$M$253,"Research",'Relevant - In CRM unknown'!$R$2:$R$253,"Senior")+COUNTIFS('Relevant - IN NOW CRM valid'!$T$2:$T$2328,$A533,'Relevant - IN NOW CRM valid'!$G$2:$G$2328,"UK",'Relevant - IN NOW CRM valid'!$M$2:$M$2328,"Research",'Relevant - IN NOW CRM valid'!$R$2:$R$2328,"Senior")+COUNTIFS('Relevant - IN NOW CRM unknown'!$T$2:$T$1227,$A533,'Relevant - IN NOW CRM unknown'!$G$2:$G$1227,"UK",'Relevant - IN NOW CRM unknown'!$M$2:$M$1227,"Research",'Relevant - IN NOW CRM unknown'!$R$2:$R$1227,"Senior")+COUNTIFS('Relevant - Not CRM not valid'!$T$2:$T$416,$A533,'Relevant - Not CRM not valid'!$G$2:$G$416,"UK",'Relevant - Not CRM not valid'!$M$2:$M$416,"Research",'Relevant - Not CRM not valid'!$R$2:$R$416,"Senior")+COUNTIFS('Relevant - In CRM not valid'!$T$2:$T$46,$A533,'Relevant - In CRM not valid'!$G$2:$G$46,"UK",'Relevant - In CRM not valid'!$M$2:$M$46,"Research",'Relevant - In CRM not valid'!$R$2:$R$46,"Senior")</f>
        <v>0</v>
      </c>
      <c r="H533" s="2">
        <f>COUNTIFS('Relevant - In CRM valid'!$T$2:$T$4699,$A533,'Relevant - In CRM valid'!$G$2:$G$4699,"UK",'Relevant - In CRM valid'!$M$2:$M$4699,"Research",'Relevant - In CRM valid'!$R$2:$R$4699,"Operational")+COUNTIFS('Relevant - In CRM unknown'!$T$2:$T$253,$A533,'Relevant - In CRM unknown'!$G$2:$G$253,"UK",'Relevant - In CRM unknown'!$M$2:$M$253,"Research",'Relevant - In CRM unknown'!$R$2:$R$253,"Operational")+COUNTIFS('Relevant - IN NOW CRM valid'!$T$2:$T$2328,$A533,'Relevant - IN NOW CRM valid'!$G$2:$G$2328,"UK",'Relevant - IN NOW CRM valid'!$M$2:$M$2328,"Research",'Relevant - IN NOW CRM valid'!$R$2:$R$2328,"Operational")+COUNTIFS('Relevant - IN NOW CRM unknown'!$T$2:$T$1227,$A533,'Relevant - IN NOW CRM unknown'!$G$2:$G$1227,"UK",'Relevant - IN NOW CRM unknown'!$M$2:$M$1227,"Research",'Relevant - IN NOW CRM unknown'!$R$2:$R$1227,"Operational")+COUNTIFS('Relevant - Not CRM not valid'!$T$2:$T$416,$A533,'Relevant - Not CRM not valid'!$G$2:$G$416,"UK",'Relevant - Not CRM not valid'!$M$2:$M$416,"Research",'Relevant - Not CRM not valid'!$R$2:$R$416,"Operational")+COUNTIFS('Relevant - In CRM not valid'!$T$2:$T$46,$A533,'Relevant - In CRM not valid'!$G$2:$G$46,"UK",'Relevant - In CRM not valid'!$M$2:$M$46,"Research",'Relevant - In CRM not valid'!$R$2:$R$46,"Operational")</f>
        <v>0</v>
      </c>
      <c r="I533" s="2">
        <f>COUNTIFS('Relevant - In CRM valid'!$T$2:$T$4699,$A533,'Relevant - In CRM valid'!$G$2:$G$4699,"UK",'Relevant - In CRM valid'!$M$2:$M$4699,"Research",'Relevant - In CRM valid'!$R$2:$R$4699,"Academic")+COUNTIFS('Relevant - In CRM unknown'!$T$2:$T$253,$A533,'Relevant - In CRM unknown'!$G$2:$G$253,"UK",'Relevant - In CRM unknown'!$M$2:$M$253,"Research",'Relevant - In CRM unknown'!$R$2:$R$253,"Academic")+COUNTIFS('Relevant - IN NOW CRM valid'!$T$2:$T$2328,$A533,'Relevant - IN NOW CRM valid'!$G$2:$G$2328,"UK",'Relevant - IN NOW CRM valid'!$M$2:$M$2328,"Research",'Relevant - IN NOW CRM valid'!$R$2:$R$2328,"Academic")+COUNTIFS('Relevant - IN NOW CRM unknown'!$T$2:$T$1227,$A533,'Relevant - IN NOW CRM unknown'!$G$2:$G$1227,"UK",'Relevant - IN NOW CRM unknown'!$M$2:$M$1227,"Research",'Relevant - IN NOW CRM unknown'!$R$2:$R$1227,"Academic")+COUNTIFS('Relevant - Not CRM not valid'!$T$2:$T$416,$A533,'Relevant - Not CRM not valid'!$G$2:$G$416,"UK",'Relevant - Not CRM not valid'!$M$2:$M$416,"Research",'Relevant - Not CRM not valid'!$R$2:$R$416,"Academic")+COUNTIFS('Relevant - In CRM not valid'!$T$2:$T$46,$A533,'Relevant - In CRM not valid'!$G$2:$G$46,"UK",'Relevant - In CRM not valid'!$M$2:$M$46,"Research",'Relevant - In CRM not valid'!$R$2:$R$46,"Academic")</f>
        <v>0</v>
      </c>
      <c r="J533" s="2">
        <f>COUNTIFS('Relevant - In CRM valid'!$T$2:$T$4699,$A533,'Relevant - In CRM valid'!$G$2:$G$4699,"UK",'Relevant - In CRM valid'!$M$2:$M$4699,"Finance")+COUNTIFS('Relevant - In CRM unknown'!$T$2:$T$253,$A533,'Relevant - In CRM unknown'!$G$2:$G$253,"UK",'Relevant - In CRM unknown'!$M$2:$M$253,"Finance")+COUNTIFS('Relevant - IN NOW CRM valid'!$T$2:$T$2328,$A533,'Relevant - IN NOW CRM valid'!$G$2:$G$2328,"UK",'Relevant - IN NOW CRM valid'!$M$2:$M$2328,"Finance")+COUNTIFS('Relevant - IN NOW CRM unknown'!$T$2:$T$1227,$A533,'Relevant - IN NOW CRM unknown'!$G$2:$G$1227,"UK",'Relevant - IN NOW CRM unknown'!$M$2:$M$1227,"Finance")+COUNTIFS('Relevant - Not CRM not valid'!$T$2:$T$416,$A533,'Relevant - Not CRM not valid'!$G$2:$G$416,"UK",'Relevant - Not CRM not valid'!$M$2:$M$416,"Finance")+COUNTIFS('Relevant - In CRM not valid'!$T$2:$T$46,$A533,'Relevant - In CRM not valid'!$G$2:$G$46,"UK",'Relevant - In CRM not valid'!$M$2:$M$46,"Finance")</f>
        <v>1</v>
      </c>
      <c r="K533" s="2">
        <f>COUNTIFS('Relevant - In CRM valid'!$T$2:$T$4699,$A533,'Relevant - In CRM valid'!$G$2:$G$4699,"UK",'Relevant - In CRM valid'!$M$2:$M$4699,"IT/Systems")+COUNTIFS('Relevant - In CRM unknown'!$T$2:$T$253,$A533,'Relevant - In CRM unknown'!$G$2:$G$253,"UK",'Relevant - In CRM unknown'!$M$2:$M$253,"IT/Systems")+COUNTIFS('Relevant - IN NOW CRM valid'!$T$2:$T$2328,$A533,'Relevant - IN NOW CRM valid'!$G$2:$G$2328,"UK",'Relevant - IN NOW CRM valid'!$M$2:$M$2328,"IT/Systems")+COUNTIFS('Relevant - IN NOW CRM unknown'!$T$2:$T$1227,$A533,'Relevant - IN NOW CRM unknown'!$G$2:$G$1227,"UK",'Relevant - IN NOW CRM unknown'!$M$2:$M$1227,"IT/Systems")+COUNTIFS('Relevant - Not CRM not valid'!$T$2:$T$416,$A533,'Relevant - Not CRM not valid'!$G$2:$G$416,"UK",'Relevant - Not CRM not valid'!$M$2:$M$416,"IT/Systems")+COUNTIFS('Relevant - In CRM not valid'!$T$2:$T$46,$A533,'Relevant - In CRM not valid'!$G$2:$G$46,"UK",'Relevant - In CRM not valid'!$M$2:$M$46,"IT/Systems")</f>
        <v>0</v>
      </c>
      <c r="L533" s="2">
        <f>COUNTIFS('Relevant - In CRM valid'!$T$2:$T$4699,$A533,'Relevant - In CRM valid'!$G$2:$G$4699,"UK",'Relevant - In CRM valid'!$M$2:$M$4699,"")+COUNTIFS('Relevant - In CRM unknown'!$T$2:$T$253,$A533,'Relevant - In CRM unknown'!$G$2:$G$253,"UK",'Relevant - In CRM unknown'!$M$2:$M$253,"")+COUNTIFS('Relevant - IN NOW CRM valid'!$T$2:$T$2328,$A533,'Relevant - IN NOW CRM valid'!$G$2:$G$2328,"UK",'Relevant - IN NOW CRM valid'!$M$2:$M$2328,"")+COUNTIFS('Relevant - IN NOW CRM unknown'!$T$2:$T$1227,$A533,'Relevant - IN NOW CRM unknown'!$G$2:$G$1227,"UK",'Relevant - IN NOW CRM unknown'!$M$2:$M$1227,"")+COUNTIFS('Relevant - Not CRM not valid'!$T$2:$T$416,$A533,'Relevant - Not CRM not valid'!$G$2:$G$416,"UK",'Relevant - Not CRM not valid'!$M$2:$M$416,"")+COUNTIFS('Relevant - In CRM not valid'!$T$2:$T$46,$A533,'Relevant - In CRM not valid'!$G$2:$G$46,"UK",'Relevant - In CRM not valid'!$M$2:$M$46,"")</f>
        <v>0</v>
      </c>
      <c r="M533" s="2">
        <f t="shared" si="16"/>
        <v>1</v>
      </c>
      <c r="N533" s="2">
        <f>COUNTIFS('Relevant - In CRM valid'!$T$2:$T$4699,$A533,'Relevant - In CRM valid'!$G$2:$G$4699,"UK",'Relevant - In CRM valid'!$Q$2:$Q$4699,"valid")+COUNTIFS('Relevant - In CRM unknown'!$T$2:$T$253,$A533,'Relevant - In CRM unknown'!$G$2:$G$253,"UK",'Relevant - In CRM unknown'!$Q$2:$Q$253,"valid")+COUNTIFS('Relevant - IN NOW CRM valid'!$T$2:$T$2328,$A533,'Relevant - IN NOW CRM valid'!$G$2:$G$2328,"UK",'Relevant - IN NOW CRM valid'!$Q$2:$Q$2328,"valid")+COUNTIFS('Relevant - IN NOW CRM unknown'!$T$2:$T$1227,$A533,'Relevant - IN NOW CRM unknown'!$G$2:$G$1227,"UK",'Relevant - IN NOW CRM unknown'!$Q$2:$Q$1227,"valid")+COUNTIFS('Relevant - Not CRM not valid'!$T$2:$T$416,$A533,'Relevant - Not CRM not valid'!$G$2:$G$416,"UK",'Relevant - Not CRM not valid'!$Q$2:$Q$416,"valid")+COUNTIFS('Relevant - In CRM not valid'!$T$2:$T$46,$A533,'Relevant - In CRM not valid'!$G$2:$G$46,"UK",'Relevant - In CRM not valid'!$Q$2:$Q$46,"valid")</f>
        <v>1</v>
      </c>
      <c r="O533" s="2" t="str">
        <f t="shared" si="17"/>
        <v>Research  IT/Systems</v>
      </c>
    </row>
    <row r="534" spans="1:15" ht="15" customHeight="1">
      <c r="A534" s="2" t="s">
        <v>1175</v>
      </c>
      <c r="B534" s="2" t="s">
        <v>1176</v>
      </c>
      <c r="C534" s="2" t="s">
        <v>368</v>
      </c>
      <c r="D534" s="2" t="str">
        <f>IFERROR(INDEX('UK Target Institutions'!$D$2:$D$727,MATCH($A534,'UK Target Institutions'!$A$2:$A$727,0)),"")</f>
        <v>No</v>
      </c>
      <c r="E534" s="2">
        <f>COUNTIFS('Relevant - In CRM valid'!$T$2:$T$4699,$A534,'Relevant - In CRM valid'!$G$2:$G$4699,"UK")+COUNTIFS('Relevant - In CRM unknown'!$T$2:$T$253,$A534,'Relevant - In CRM unknown'!$G$2:$G$253,"UK")+COUNTIFS('Relevant - IN NOW CRM valid'!$T$2:$T$2328,$A534,'Relevant - IN NOW CRM valid'!$G$2:$G$2328,"UK")+COUNTIFS('Relevant - IN NOW CRM unknown'!$T$2:$T$1227,$A534,'Relevant - IN NOW CRM unknown'!$G$2:$G$1227,"UK")+COUNTIFS('Relevant - Not CRM not valid'!$T$2:$T$416,$A534,'Relevant - Not CRM not valid'!$G$2:$G$416,"UK")+COUNTIFS('Relevant - In CRM not valid'!$T$2:$T$46,$A534,'Relevant - In CRM not valid'!$G$2:$G$46,"UK")</f>
        <v>1</v>
      </c>
      <c r="F534" s="2">
        <f>COUNTIFS('Relevant - In CRM valid'!$T$2:$T$4699,$A534,'Relevant - In CRM valid'!$G$2:$G$4699,"UK",'Relevant - In CRM valid'!$M$2:$M$4699,"Research")+COUNTIFS('Relevant - In CRM unknown'!$T$2:$T$253,$A534,'Relevant - In CRM unknown'!$G$2:$G$253,"UK",'Relevant - In CRM unknown'!$M$2:$M$253,"Research")+COUNTIFS('Relevant - IN NOW CRM valid'!$T$2:$T$2328,$A534,'Relevant - IN NOW CRM valid'!$G$2:$G$2328,"UK",'Relevant - IN NOW CRM valid'!$M$2:$M$2328,"Research")+COUNTIFS('Relevant - IN NOW CRM unknown'!$T$2:$T$1227,$A534,'Relevant - IN NOW CRM unknown'!$G$2:$G$1227,"UK",'Relevant - IN NOW CRM unknown'!$M$2:$M$1227,"Research")+COUNTIFS('Relevant - Not CRM not valid'!$T$2:$T$416,$A534,'Relevant - Not CRM not valid'!$G$2:$G$416,"UK",'Relevant - Not CRM not valid'!$M$2:$M$416,"Research")+COUNTIFS('Relevant - In CRM not valid'!$T$2:$T$46,$A534,'Relevant - In CRM not valid'!$G$2:$G$46,"UK",'Relevant - In CRM not valid'!$M$2:$M$46,"Research")</f>
        <v>0</v>
      </c>
      <c r="G534" s="2">
        <f>COUNTIFS('Relevant - In CRM valid'!$T$2:$T$4699,$A534,'Relevant - In CRM valid'!$G$2:$G$4699,"UK",'Relevant - In CRM valid'!$M$2:$M$4699,"Research",'Relevant - In CRM valid'!$R$2:$R$4699,"Senior")+COUNTIFS('Relevant - In CRM unknown'!$T$2:$T$253,$A534,'Relevant - In CRM unknown'!$G$2:$G$253,"UK",'Relevant - In CRM unknown'!$M$2:$M$253,"Research",'Relevant - In CRM unknown'!$R$2:$R$253,"Senior")+COUNTIFS('Relevant - IN NOW CRM valid'!$T$2:$T$2328,$A534,'Relevant - IN NOW CRM valid'!$G$2:$G$2328,"UK",'Relevant - IN NOW CRM valid'!$M$2:$M$2328,"Research",'Relevant - IN NOW CRM valid'!$R$2:$R$2328,"Senior")+COUNTIFS('Relevant - IN NOW CRM unknown'!$T$2:$T$1227,$A534,'Relevant - IN NOW CRM unknown'!$G$2:$G$1227,"UK",'Relevant - IN NOW CRM unknown'!$M$2:$M$1227,"Research",'Relevant - IN NOW CRM unknown'!$R$2:$R$1227,"Senior")+COUNTIFS('Relevant - Not CRM not valid'!$T$2:$T$416,$A534,'Relevant - Not CRM not valid'!$G$2:$G$416,"UK",'Relevant - Not CRM not valid'!$M$2:$M$416,"Research",'Relevant - Not CRM not valid'!$R$2:$R$416,"Senior")+COUNTIFS('Relevant - In CRM not valid'!$T$2:$T$46,$A534,'Relevant - In CRM not valid'!$G$2:$G$46,"UK",'Relevant - In CRM not valid'!$M$2:$M$46,"Research",'Relevant - In CRM not valid'!$R$2:$R$46,"Senior")</f>
        <v>0</v>
      </c>
      <c r="H534" s="2">
        <f>COUNTIFS('Relevant - In CRM valid'!$T$2:$T$4699,$A534,'Relevant - In CRM valid'!$G$2:$G$4699,"UK",'Relevant - In CRM valid'!$M$2:$M$4699,"Research",'Relevant - In CRM valid'!$R$2:$R$4699,"Operational")+COUNTIFS('Relevant - In CRM unknown'!$T$2:$T$253,$A534,'Relevant - In CRM unknown'!$G$2:$G$253,"UK",'Relevant - In CRM unknown'!$M$2:$M$253,"Research",'Relevant - In CRM unknown'!$R$2:$R$253,"Operational")+COUNTIFS('Relevant - IN NOW CRM valid'!$T$2:$T$2328,$A534,'Relevant - IN NOW CRM valid'!$G$2:$G$2328,"UK",'Relevant - IN NOW CRM valid'!$M$2:$M$2328,"Research",'Relevant - IN NOW CRM valid'!$R$2:$R$2328,"Operational")+COUNTIFS('Relevant - IN NOW CRM unknown'!$T$2:$T$1227,$A534,'Relevant - IN NOW CRM unknown'!$G$2:$G$1227,"UK",'Relevant - IN NOW CRM unknown'!$M$2:$M$1227,"Research",'Relevant - IN NOW CRM unknown'!$R$2:$R$1227,"Operational")+COUNTIFS('Relevant - Not CRM not valid'!$T$2:$T$416,$A534,'Relevant - Not CRM not valid'!$G$2:$G$416,"UK",'Relevant - Not CRM not valid'!$M$2:$M$416,"Research",'Relevant - Not CRM not valid'!$R$2:$R$416,"Operational")+COUNTIFS('Relevant - In CRM not valid'!$T$2:$T$46,$A534,'Relevant - In CRM not valid'!$G$2:$G$46,"UK",'Relevant - In CRM not valid'!$M$2:$M$46,"Research",'Relevant - In CRM not valid'!$R$2:$R$46,"Operational")</f>
        <v>0</v>
      </c>
      <c r="I534" s="2">
        <f>COUNTIFS('Relevant - In CRM valid'!$T$2:$T$4699,$A534,'Relevant - In CRM valid'!$G$2:$G$4699,"UK",'Relevant - In CRM valid'!$M$2:$M$4699,"Research",'Relevant - In CRM valid'!$R$2:$R$4699,"Academic")+COUNTIFS('Relevant - In CRM unknown'!$T$2:$T$253,$A534,'Relevant - In CRM unknown'!$G$2:$G$253,"UK",'Relevant - In CRM unknown'!$M$2:$M$253,"Research",'Relevant - In CRM unknown'!$R$2:$R$253,"Academic")+COUNTIFS('Relevant - IN NOW CRM valid'!$T$2:$T$2328,$A534,'Relevant - IN NOW CRM valid'!$G$2:$G$2328,"UK",'Relevant - IN NOW CRM valid'!$M$2:$M$2328,"Research",'Relevant - IN NOW CRM valid'!$R$2:$R$2328,"Academic")+COUNTIFS('Relevant - IN NOW CRM unknown'!$T$2:$T$1227,$A534,'Relevant - IN NOW CRM unknown'!$G$2:$G$1227,"UK",'Relevant - IN NOW CRM unknown'!$M$2:$M$1227,"Research",'Relevant - IN NOW CRM unknown'!$R$2:$R$1227,"Academic")+COUNTIFS('Relevant - Not CRM not valid'!$T$2:$T$416,$A534,'Relevant - Not CRM not valid'!$G$2:$G$416,"UK",'Relevant - Not CRM not valid'!$M$2:$M$416,"Research",'Relevant - Not CRM not valid'!$R$2:$R$416,"Academic")+COUNTIFS('Relevant - In CRM not valid'!$T$2:$T$46,$A534,'Relevant - In CRM not valid'!$G$2:$G$46,"UK",'Relevant - In CRM not valid'!$M$2:$M$46,"Research",'Relevant - In CRM not valid'!$R$2:$R$46,"Academic")</f>
        <v>0</v>
      </c>
      <c r="J534" s="2">
        <f>COUNTIFS('Relevant - In CRM valid'!$T$2:$T$4699,$A534,'Relevant - In CRM valid'!$G$2:$G$4699,"UK",'Relevant - In CRM valid'!$M$2:$M$4699,"Finance")+COUNTIFS('Relevant - In CRM unknown'!$T$2:$T$253,$A534,'Relevant - In CRM unknown'!$G$2:$G$253,"UK",'Relevant - In CRM unknown'!$M$2:$M$253,"Finance")+COUNTIFS('Relevant - IN NOW CRM valid'!$T$2:$T$2328,$A534,'Relevant - IN NOW CRM valid'!$G$2:$G$2328,"UK",'Relevant - IN NOW CRM valid'!$M$2:$M$2328,"Finance")+COUNTIFS('Relevant - IN NOW CRM unknown'!$T$2:$T$1227,$A534,'Relevant - IN NOW CRM unknown'!$G$2:$G$1227,"UK",'Relevant - IN NOW CRM unknown'!$M$2:$M$1227,"Finance")+COUNTIFS('Relevant - Not CRM not valid'!$T$2:$T$416,$A534,'Relevant - Not CRM not valid'!$G$2:$G$416,"UK",'Relevant - Not CRM not valid'!$M$2:$M$416,"Finance")+COUNTIFS('Relevant - In CRM not valid'!$T$2:$T$46,$A534,'Relevant - In CRM not valid'!$G$2:$G$46,"UK",'Relevant - In CRM not valid'!$M$2:$M$46,"Finance")</f>
        <v>1</v>
      </c>
      <c r="K534" s="2">
        <f>COUNTIFS('Relevant - In CRM valid'!$T$2:$T$4699,$A534,'Relevant - In CRM valid'!$G$2:$G$4699,"UK",'Relevant - In CRM valid'!$M$2:$M$4699,"IT/Systems")+COUNTIFS('Relevant - In CRM unknown'!$T$2:$T$253,$A534,'Relevant - In CRM unknown'!$G$2:$G$253,"UK",'Relevant - In CRM unknown'!$M$2:$M$253,"IT/Systems")+COUNTIFS('Relevant - IN NOW CRM valid'!$T$2:$T$2328,$A534,'Relevant - IN NOW CRM valid'!$G$2:$G$2328,"UK",'Relevant - IN NOW CRM valid'!$M$2:$M$2328,"IT/Systems")+COUNTIFS('Relevant - IN NOW CRM unknown'!$T$2:$T$1227,$A534,'Relevant - IN NOW CRM unknown'!$G$2:$G$1227,"UK",'Relevant - IN NOW CRM unknown'!$M$2:$M$1227,"IT/Systems")+COUNTIFS('Relevant - Not CRM not valid'!$T$2:$T$416,$A534,'Relevant - Not CRM not valid'!$G$2:$G$416,"UK",'Relevant - Not CRM not valid'!$M$2:$M$416,"IT/Systems")+COUNTIFS('Relevant - In CRM not valid'!$T$2:$T$46,$A534,'Relevant - In CRM not valid'!$G$2:$G$46,"UK",'Relevant - In CRM not valid'!$M$2:$M$46,"IT/Systems")</f>
        <v>0</v>
      </c>
      <c r="L534" s="2">
        <f>COUNTIFS('Relevant - In CRM valid'!$T$2:$T$4699,$A534,'Relevant - In CRM valid'!$G$2:$G$4699,"UK",'Relevant - In CRM valid'!$M$2:$M$4699,"")+COUNTIFS('Relevant - In CRM unknown'!$T$2:$T$253,$A534,'Relevant - In CRM unknown'!$G$2:$G$253,"UK",'Relevant - In CRM unknown'!$M$2:$M$253,"")+COUNTIFS('Relevant - IN NOW CRM valid'!$T$2:$T$2328,$A534,'Relevant - IN NOW CRM valid'!$G$2:$G$2328,"UK",'Relevant - IN NOW CRM valid'!$M$2:$M$2328,"")+COUNTIFS('Relevant - IN NOW CRM unknown'!$T$2:$T$1227,$A534,'Relevant - IN NOW CRM unknown'!$G$2:$G$1227,"UK",'Relevant - IN NOW CRM unknown'!$M$2:$M$1227,"")+COUNTIFS('Relevant - Not CRM not valid'!$T$2:$T$416,$A534,'Relevant - Not CRM not valid'!$G$2:$G$416,"UK",'Relevant - Not CRM not valid'!$M$2:$M$416,"")+COUNTIFS('Relevant - In CRM not valid'!$T$2:$T$46,$A534,'Relevant - In CRM not valid'!$G$2:$G$46,"UK",'Relevant - In CRM not valid'!$M$2:$M$46,"")</f>
        <v>0</v>
      </c>
      <c r="M534" s="2">
        <f t="shared" si="16"/>
        <v>1</v>
      </c>
      <c r="N534" s="2">
        <f>COUNTIFS('Relevant - In CRM valid'!$T$2:$T$4699,$A534,'Relevant - In CRM valid'!$G$2:$G$4699,"UK",'Relevant - In CRM valid'!$Q$2:$Q$4699,"valid")+COUNTIFS('Relevant - In CRM unknown'!$T$2:$T$253,$A534,'Relevant - In CRM unknown'!$G$2:$G$253,"UK",'Relevant - In CRM unknown'!$Q$2:$Q$253,"valid")+COUNTIFS('Relevant - IN NOW CRM valid'!$T$2:$T$2328,$A534,'Relevant - IN NOW CRM valid'!$G$2:$G$2328,"UK",'Relevant - IN NOW CRM valid'!$Q$2:$Q$2328,"valid")+COUNTIFS('Relevant - IN NOW CRM unknown'!$T$2:$T$1227,$A534,'Relevant - IN NOW CRM unknown'!$G$2:$G$1227,"UK",'Relevant - IN NOW CRM unknown'!$Q$2:$Q$1227,"valid")+COUNTIFS('Relevant - Not CRM not valid'!$T$2:$T$416,$A534,'Relevant - Not CRM not valid'!$G$2:$G$416,"UK",'Relevant - Not CRM not valid'!$Q$2:$Q$416,"valid")+COUNTIFS('Relevant - In CRM not valid'!$T$2:$T$46,$A534,'Relevant - In CRM not valid'!$G$2:$G$46,"UK",'Relevant - In CRM not valid'!$Q$2:$Q$46,"valid")</f>
        <v>1</v>
      </c>
      <c r="O534" s="2" t="str">
        <f t="shared" si="17"/>
        <v>Research  IT/Systems</v>
      </c>
    </row>
    <row r="535" spans="1:15" ht="15" customHeight="1">
      <c r="A535" s="2" t="s">
        <v>1177</v>
      </c>
      <c r="B535" s="2" t="s">
        <v>1178</v>
      </c>
      <c r="C535" s="2" t="s">
        <v>1570</v>
      </c>
      <c r="D535" s="2" t="str">
        <f>IFERROR(INDEX('UK Target Institutions'!$D$2:$D$727,MATCH($A535,'UK Target Institutions'!$A$2:$A$727,0)),"")</f>
        <v>No</v>
      </c>
      <c r="E535" s="2">
        <f>COUNTIFS('Relevant - In CRM valid'!$T$2:$T$4699,$A535,'Relevant - In CRM valid'!$G$2:$G$4699,"UK")+COUNTIFS('Relevant - In CRM unknown'!$T$2:$T$253,$A535,'Relevant - In CRM unknown'!$G$2:$G$253,"UK")+COUNTIFS('Relevant - IN NOW CRM valid'!$T$2:$T$2328,$A535,'Relevant - IN NOW CRM valid'!$G$2:$G$2328,"UK")+COUNTIFS('Relevant - IN NOW CRM unknown'!$T$2:$T$1227,$A535,'Relevant - IN NOW CRM unknown'!$G$2:$G$1227,"UK")+COUNTIFS('Relevant - Not CRM not valid'!$T$2:$T$416,$A535,'Relevant - Not CRM not valid'!$G$2:$G$416,"UK")+COUNTIFS('Relevant - In CRM not valid'!$T$2:$T$46,$A535,'Relevant - In CRM not valid'!$G$2:$G$46,"UK")</f>
        <v>1</v>
      </c>
      <c r="F535" s="2">
        <f>COUNTIFS('Relevant - In CRM valid'!$T$2:$T$4699,$A535,'Relevant - In CRM valid'!$G$2:$G$4699,"UK",'Relevant - In CRM valid'!$M$2:$M$4699,"Research")+COUNTIFS('Relevant - In CRM unknown'!$T$2:$T$253,$A535,'Relevant - In CRM unknown'!$G$2:$G$253,"UK",'Relevant - In CRM unknown'!$M$2:$M$253,"Research")+COUNTIFS('Relevant - IN NOW CRM valid'!$T$2:$T$2328,$A535,'Relevant - IN NOW CRM valid'!$G$2:$G$2328,"UK",'Relevant - IN NOW CRM valid'!$M$2:$M$2328,"Research")+COUNTIFS('Relevant - IN NOW CRM unknown'!$T$2:$T$1227,$A535,'Relevant - IN NOW CRM unknown'!$G$2:$G$1227,"UK",'Relevant - IN NOW CRM unknown'!$M$2:$M$1227,"Research")+COUNTIFS('Relevant - Not CRM not valid'!$T$2:$T$416,$A535,'Relevant - Not CRM not valid'!$G$2:$G$416,"UK",'Relevant - Not CRM not valid'!$M$2:$M$416,"Research")+COUNTIFS('Relevant - In CRM not valid'!$T$2:$T$46,$A535,'Relevant - In CRM not valid'!$G$2:$G$46,"UK",'Relevant - In CRM not valid'!$M$2:$M$46,"Research")</f>
        <v>0</v>
      </c>
      <c r="G535" s="2">
        <f>COUNTIFS('Relevant - In CRM valid'!$T$2:$T$4699,$A535,'Relevant - In CRM valid'!$G$2:$G$4699,"UK",'Relevant - In CRM valid'!$M$2:$M$4699,"Research",'Relevant - In CRM valid'!$R$2:$R$4699,"Senior")+COUNTIFS('Relevant - In CRM unknown'!$T$2:$T$253,$A535,'Relevant - In CRM unknown'!$G$2:$G$253,"UK",'Relevant - In CRM unknown'!$M$2:$M$253,"Research",'Relevant - In CRM unknown'!$R$2:$R$253,"Senior")+COUNTIFS('Relevant - IN NOW CRM valid'!$T$2:$T$2328,$A535,'Relevant - IN NOW CRM valid'!$G$2:$G$2328,"UK",'Relevant - IN NOW CRM valid'!$M$2:$M$2328,"Research",'Relevant - IN NOW CRM valid'!$R$2:$R$2328,"Senior")+COUNTIFS('Relevant - IN NOW CRM unknown'!$T$2:$T$1227,$A535,'Relevant - IN NOW CRM unknown'!$G$2:$G$1227,"UK",'Relevant - IN NOW CRM unknown'!$M$2:$M$1227,"Research",'Relevant - IN NOW CRM unknown'!$R$2:$R$1227,"Senior")+COUNTIFS('Relevant - Not CRM not valid'!$T$2:$T$416,$A535,'Relevant - Not CRM not valid'!$G$2:$G$416,"UK",'Relevant - Not CRM not valid'!$M$2:$M$416,"Research",'Relevant - Not CRM not valid'!$R$2:$R$416,"Senior")+COUNTIFS('Relevant - In CRM not valid'!$T$2:$T$46,$A535,'Relevant - In CRM not valid'!$G$2:$G$46,"UK",'Relevant - In CRM not valid'!$M$2:$M$46,"Research",'Relevant - In CRM not valid'!$R$2:$R$46,"Senior")</f>
        <v>0</v>
      </c>
      <c r="H535" s="2">
        <f>COUNTIFS('Relevant - In CRM valid'!$T$2:$T$4699,$A535,'Relevant - In CRM valid'!$G$2:$G$4699,"UK",'Relevant - In CRM valid'!$M$2:$M$4699,"Research",'Relevant - In CRM valid'!$R$2:$R$4699,"Operational")+COUNTIFS('Relevant - In CRM unknown'!$T$2:$T$253,$A535,'Relevant - In CRM unknown'!$G$2:$G$253,"UK",'Relevant - In CRM unknown'!$M$2:$M$253,"Research",'Relevant - In CRM unknown'!$R$2:$R$253,"Operational")+COUNTIFS('Relevant - IN NOW CRM valid'!$T$2:$T$2328,$A535,'Relevant - IN NOW CRM valid'!$G$2:$G$2328,"UK",'Relevant - IN NOW CRM valid'!$M$2:$M$2328,"Research",'Relevant - IN NOW CRM valid'!$R$2:$R$2328,"Operational")+COUNTIFS('Relevant - IN NOW CRM unknown'!$T$2:$T$1227,$A535,'Relevant - IN NOW CRM unknown'!$G$2:$G$1227,"UK",'Relevant - IN NOW CRM unknown'!$M$2:$M$1227,"Research",'Relevant - IN NOW CRM unknown'!$R$2:$R$1227,"Operational")+COUNTIFS('Relevant - Not CRM not valid'!$T$2:$T$416,$A535,'Relevant - Not CRM not valid'!$G$2:$G$416,"UK",'Relevant - Not CRM not valid'!$M$2:$M$416,"Research",'Relevant - Not CRM not valid'!$R$2:$R$416,"Operational")+COUNTIFS('Relevant - In CRM not valid'!$T$2:$T$46,$A535,'Relevant - In CRM not valid'!$G$2:$G$46,"UK",'Relevant - In CRM not valid'!$M$2:$M$46,"Research",'Relevant - In CRM not valid'!$R$2:$R$46,"Operational")</f>
        <v>0</v>
      </c>
      <c r="I535" s="2">
        <f>COUNTIFS('Relevant - In CRM valid'!$T$2:$T$4699,$A535,'Relevant - In CRM valid'!$G$2:$G$4699,"UK",'Relevant - In CRM valid'!$M$2:$M$4699,"Research",'Relevant - In CRM valid'!$R$2:$R$4699,"Academic")+COUNTIFS('Relevant - In CRM unknown'!$T$2:$T$253,$A535,'Relevant - In CRM unknown'!$G$2:$G$253,"UK",'Relevant - In CRM unknown'!$M$2:$M$253,"Research",'Relevant - In CRM unknown'!$R$2:$R$253,"Academic")+COUNTIFS('Relevant - IN NOW CRM valid'!$T$2:$T$2328,$A535,'Relevant - IN NOW CRM valid'!$G$2:$G$2328,"UK",'Relevant - IN NOW CRM valid'!$M$2:$M$2328,"Research",'Relevant - IN NOW CRM valid'!$R$2:$R$2328,"Academic")+COUNTIFS('Relevant - IN NOW CRM unknown'!$T$2:$T$1227,$A535,'Relevant - IN NOW CRM unknown'!$G$2:$G$1227,"UK",'Relevant - IN NOW CRM unknown'!$M$2:$M$1227,"Research",'Relevant - IN NOW CRM unknown'!$R$2:$R$1227,"Academic")+COUNTIFS('Relevant - Not CRM not valid'!$T$2:$T$416,$A535,'Relevant - Not CRM not valid'!$G$2:$G$416,"UK",'Relevant - Not CRM not valid'!$M$2:$M$416,"Research",'Relevant - Not CRM not valid'!$R$2:$R$416,"Academic")+COUNTIFS('Relevant - In CRM not valid'!$T$2:$T$46,$A535,'Relevant - In CRM not valid'!$G$2:$G$46,"UK",'Relevant - In CRM not valid'!$M$2:$M$46,"Research",'Relevant - In CRM not valid'!$R$2:$R$46,"Academic")</f>
        <v>0</v>
      </c>
      <c r="J535" s="2">
        <f>COUNTIFS('Relevant - In CRM valid'!$T$2:$T$4699,$A535,'Relevant - In CRM valid'!$G$2:$G$4699,"UK",'Relevant - In CRM valid'!$M$2:$M$4699,"Finance")+COUNTIFS('Relevant - In CRM unknown'!$T$2:$T$253,$A535,'Relevant - In CRM unknown'!$G$2:$G$253,"UK",'Relevant - In CRM unknown'!$M$2:$M$253,"Finance")+COUNTIFS('Relevant - IN NOW CRM valid'!$T$2:$T$2328,$A535,'Relevant - IN NOW CRM valid'!$G$2:$G$2328,"UK",'Relevant - IN NOW CRM valid'!$M$2:$M$2328,"Finance")+COUNTIFS('Relevant - IN NOW CRM unknown'!$T$2:$T$1227,$A535,'Relevant - IN NOW CRM unknown'!$G$2:$G$1227,"UK",'Relevant - IN NOW CRM unknown'!$M$2:$M$1227,"Finance")+COUNTIFS('Relevant - Not CRM not valid'!$T$2:$T$416,$A535,'Relevant - Not CRM not valid'!$G$2:$G$416,"UK",'Relevant - Not CRM not valid'!$M$2:$M$416,"Finance")+COUNTIFS('Relevant - In CRM not valid'!$T$2:$T$46,$A535,'Relevant - In CRM not valid'!$G$2:$G$46,"UK",'Relevant - In CRM not valid'!$M$2:$M$46,"Finance")</f>
        <v>1</v>
      </c>
      <c r="K535" s="2">
        <f>COUNTIFS('Relevant - In CRM valid'!$T$2:$T$4699,$A535,'Relevant - In CRM valid'!$G$2:$G$4699,"UK",'Relevant - In CRM valid'!$M$2:$M$4699,"IT/Systems")+COUNTIFS('Relevant - In CRM unknown'!$T$2:$T$253,$A535,'Relevant - In CRM unknown'!$G$2:$G$253,"UK",'Relevant - In CRM unknown'!$M$2:$M$253,"IT/Systems")+COUNTIFS('Relevant - IN NOW CRM valid'!$T$2:$T$2328,$A535,'Relevant - IN NOW CRM valid'!$G$2:$G$2328,"UK",'Relevant - IN NOW CRM valid'!$M$2:$M$2328,"IT/Systems")+COUNTIFS('Relevant - IN NOW CRM unknown'!$T$2:$T$1227,$A535,'Relevant - IN NOW CRM unknown'!$G$2:$G$1227,"UK",'Relevant - IN NOW CRM unknown'!$M$2:$M$1227,"IT/Systems")+COUNTIFS('Relevant - Not CRM not valid'!$T$2:$T$416,$A535,'Relevant - Not CRM not valid'!$G$2:$G$416,"UK",'Relevant - Not CRM not valid'!$M$2:$M$416,"IT/Systems")+COUNTIFS('Relevant - In CRM not valid'!$T$2:$T$46,$A535,'Relevant - In CRM not valid'!$G$2:$G$46,"UK",'Relevant - In CRM not valid'!$M$2:$M$46,"IT/Systems")</f>
        <v>0</v>
      </c>
      <c r="L535" s="2">
        <f>COUNTIFS('Relevant - In CRM valid'!$T$2:$T$4699,$A535,'Relevant - In CRM valid'!$G$2:$G$4699,"UK",'Relevant - In CRM valid'!$M$2:$M$4699,"")+COUNTIFS('Relevant - In CRM unknown'!$T$2:$T$253,$A535,'Relevant - In CRM unknown'!$G$2:$G$253,"UK",'Relevant - In CRM unknown'!$M$2:$M$253,"")+COUNTIFS('Relevant - IN NOW CRM valid'!$T$2:$T$2328,$A535,'Relevant - IN NOW CRM valid'!$G$2:$G$2328,"UK",'Relevant - IN NOW CRM valid'!$M$2:$M$2328,"")+COUNTIFS('Relevant - IN NOW CRM unknown'!$T$2:$T$1227,$A535,'Relevant - IN NOW CRM unknown'!$G$2:$G$1227,"UK",'Relevant - IN NOW CRM unknown'!$M$2:$M$1227,"")+COUNTIFS('Relevant - Not CRM not valid'!$T$2:$T$416,$A535,'Relevant - Not CRM not valid'!$G$2:$G$416,"UK",'Relevant - Not CRM not valid'!$M$2:$M$416,"")+COUNTIFS('Relevant - In CRM not valid'!$T$2:$T$46,$A535,'Relevant - In CRM not valid'!$G$2:$G$46,"UK",'Relevant - In CRM not valid'!$M$2:$M$46,"")</f>
        <v>0</v>
      </c>
      <c r="M535" s="2">
        <f t="shared" si="16"/>
        <v>1</v>
      </c>
      <c r="N535" s="2">
        <f>COUNTIFS('Relevant - In CRM valid'!$T$2:$T$4699,$A535,'Relevant - In CRM valid'!$G$2:$G$4699,"UK",'Relevant - In CRM valid'!$Q$2:$Q$4699,"valid")+COUNTIFS('Relevant - In CRM unknown'!$T$2:$T$253,$A535,'Relevant - In CRM unknown'!$G$2:$G$253,"UK",'Relevant - In CRM unknown'!$Q$2:$Q$253,"valid")+COUNTIFS('Relevant - IN NOW CRM valid'!$T$2:$T$2328,$A535,'Relevant - IN NOW CRM valid'!$G$2:$G$2328,"UK",'Relevant - IN NOW CRM valid'!$Q$2:$Q$2328,"valid")+COUNTIFS('Relevant - IN NOW CRM unknown'!$T$2:$T$1227,$A535,'Relevant - IN NOW CRM unknown'!$G$2:$G$1227,"UK",'Relevant - IN NOW CRM unknown'!$Q$2:$Q$1227,"valid")+COUNTIFS('Relevant - Not CRM not valid'!$T$2:$T$416,$A535,'Relevant - Not CRM not valid'!$G$2:$G$416,"UK",'Relevant - Not CRM not valid'!$Q$2:$Q$416,"valid")+COUNTIFS('Relevant - In CRM not valid'!$T$2:$T$46,$A535,'Relevant - In CRM not valid'!$G$2:$G$46,"UK",'Relevant - In CRM not valid'!$Q$2:$Q$46,"valid")</f>
        <v>1</v>
      </c>
      <c r="O535" s="2" t="str">
        <f t="shared" si="17"/>
        <v>Research  IT/Systems</v>
      </c>
    </row>
    <row r="536" spans="1:15" ht="15" customHeight="1">
      <c r="A536" s="2" t="s">
        <v>1179</v>
      </c>
      <c r="B536" s="2" t="s">
        <v>1180</v>
      </c>
      <c r="C536" s="2" t="s">
        <v>95</v>
      </c>
      <c r="D536" s="2" t="str">
        <f>IFERROR(INDEX('UK Target Institutions'!$D$2:$D$727,MATCH($A536,'UK Target Institutions'!$A$2:$A$727,0)),"")</f>
        <v>Yes</v>
      </c>
      <c r="E536" s="2">
        <f>COUNTIFS('Relevant - In CRM valid'!$T$2:$T$4699,$A536,'Relevant - In CRM valid'!$G$2:$G$4699,"UK")+COUNTIFS('Relevant - In CRM unknown'!$T$2:$T$253,$A536,'Relevant - In CRM unknown'!$G$2:$G$253,"UK")+COUNTIFS('Relevant - IN NOW CRM valid'!$T$2:$T$2328,$A536,'Relevant - IN NOW CRM valid'!$G$2:$G$2328,"UK")+COUNTIFS('Relevant - IN NOW CRM unknown'!$T$2:$T$1227,$A536,'Relevant - IN NOW CRM unknown'!$G$2:$G$1227,"UK")+COUNTIFS('Relevant - Not CRM not valid'!$T$2:$T$416,$A536,'Relevant - Not CRM not valid'!$G$2:$G$416,"UK")+COUNTIFS('Relevant - In CRM not valid'!$T$2:$T$46,$A536,'Relevant - In CRM not valid'!$G$2:$G$46,"UK")</f>
        <v>1</v>
      </c>
      <c r="F536" s="2">
        <f>COUNTIFS('Relevant - In CRM valid'!$T$2:$T$4699,$A536,'Relevant - In CRM valid'!$G$2:$G$4699,"UK",'Relevant - In CRM valid'!$M$2:$M$4699,"Research")+COUNTIFS('Relevant - In CRM unknown'!$T$2:$T$253,$A536,'Relevant - In CRM unknown'!$G$2:$G$253,"UK",'Relevant - In CRM unknown'!$M$2:$M$253,"Research")+COUNTIFS('Relevant - IN NOW CRM valid'!$T$2:$T$2328,$A536,'Relevant - IN NOW CRM valid'!$G$2:$G$2328,"UK",'Relevant - IN NOW CRM valid'!$M$2:$M$2328,"Research")+COUNTIFS('Relevant - IN NOW CRM unknown'!$T$2:$T$1227,$A536,'Relevant - IN NOW CRM unknown'!$G$2:$G$1227,"UK",'Relevant - IN NOW CRM unknown'!$M$2:$M$1227,"Research")+COUNTIFS('Relevant - Not CRM not valid'!$T$2:$T$416,$A536,'Relevant - Not CRM not valid'!$G$2:$G$416,"UK",'Relevant - Not CRM not valid'!$M$2:$M$416,"Research")+COUNTIFS('Relevant - In CRM not valid'!$T$2:$T$46,$A536,'Relevant - In CRM not valid'!$G$2:$G$46,"UK",'Relevant - In CRM not valid'!$M$2:$M$46,"Research")</f>
        <v>1</v>
      </c>
      <c r="G536" s="2">
        <f>COUNTIFS('Relevant - In CRM valid'!$T$2:$T$4699,$A536,'Relevant - In CRM valid'!$G$2:$G$4699,"UK",'Relevant - In CRM valid'!$M$2:$M$4699,"Research",'Relevant - In CRM valid'!$R$2:$R$4699,"Senior")+COUNTIFS('Relevant - In CRM unknown'!$T$2:$T$253,$A536,'Relevant - In CRM unknown'!$G$2:$G$253,"UK",'Relevant - In CRM unknown'!$M$2:$M$253,"Research",'Relevant - In CRM unknown'!$R$2:$R$253,"Senior")+COUNTIFS('Relevant - IN NOW CRM valid'!$T$2:$T$2328,$A536,'Relevant - IN NOW CRM valid'!$G$2:$G$2328,"UK",'Relevant - IN NOW CRM valid'!$M$2:$M$2328,"Research",'Relevant - IN NOW CRM valid'!$R$2:$R$2328,"Senior")+COUNTIFS('Relevant - IN NOW CRM unknown'!$T$2:$T$1227,$A536,'Relevant - IN NOW CRM unknown'!$G$2:$G$1227,"UK",'Relevant - IN NOW CRM unknown'!$M$2:$M$1227,"Research",'Relevant - IN NOW CRM unknown'!$R$2:$R$1227,"Senior")+COUNTIFS('Relevant - Not CRM not valid'!$T$2:$T$416,$A536,'Relevant - Not CRM not valid'!$G$2:$G$416,"UK",'Relevant - Not CRM not valid'!$M$2:$M$416,"Research",'Relevant - Not CRM not valid'!$R$2:$R$416,"Senior")+COUNTIFS('Relevant - In CRM not valid'!$T$2:$T$46,$A536,'Relevant - In CRM not valid'!$G$2:$G$46,"UK",'Relevant - In CRM not valid'!$M$2:$M$46,"Research",'Relevant - In CRM not valid'!$R$2:$R$46,"Senior")</f>
        <v>1</v>
      </c>
      <c r="H536" s="2">
        <f>COUNTIFS('Relevant - In CRM valid'!$T$2:$T$4699,$A536,'Relevant - In CRM valid'!$G$2:$G$4699,"UK",'Relevant - In CRM valid'!$M$2:$M$4699,"Research",'Relevant - In CRM valid'!$R$2:$R$4699,"Operational")+COUNTIFS('Relevant - In CRM unknown'!$T$2:$T$253,$A536,'Relevant - In CRM unknown'!$G$2:$G$253,"UK",'Relevant - In CRM unknown'!$M$2:$M$253,"Research",'Relevant - In CRM unknown'!$R$2:$R$253,"Operational")+COUNTIFS('Relevant - IN NOW CRM valid'!$T$2:$T$2328,$A536,'Relevant - IN NOW CRM valid'!$G$2:$G$2328,"UK",'Relevant - IN NOW CRM valid'!$M$2:$M$2328,"Research",'Relevant - IN NOW CRM valid'!$R$2:$R$2328,"Operational")+COUNTIFS('Relevant - IN NOW CRM unknown'!$T$2:$T$1227,$A536,'Relevant - IN NOW CRM unknown'!$G$2:$G$1227,"UK",'Relevant - IN NOW CRM unknown'!$M$2:$M$1227,"Research",'Relevant - IN NOW CRM unknown'!$R$2:$R$1227,"Operational")+COUNTIFS('Relevant - Not CRM not valid'!$T$2:$T$416,$A536,'Relevant - Not CRM not valid'!$G$2:$G$416,"UK",'Relevant - Not CRM not valid'!$M$2:$M$416,"Research",'Relevant - Not CRM not valid'!$R$2:$R$416,"Operational")+COUNTIFS('Relevant - In CRM not valid'!$T$2:$T$46,$A536,'Relevant - In CRM not valid'!$G$2:$G$46,"UK",'Relevant - In CRM not valid'!$M$2:$M$46,"Research",'Relevant - In CRM not valid'!$R$2:$R$46,"Operational")</f>
        <v>0</v>
      </c>
      <c r="I536" s="2">
        <f>COUNTIFS('Relevant - In CRM valid'!$T$2:$T$4699,$A536,'Relevant - In CRM valid'!$G$2:$G$4699,"UK",'Relevant - In CRM valid'!$M$2:$M$4699,"Research",'Relevant - In CRM valid'!$R$2:$R$4699,"Academic")+COUNTIFS('Relevant - In CRM unknown'!$T$2:$T$253,$A536,'Relevant - In CRM unknown'!$G$2:$G$253,"UK",'Relevant - In CRM unknown'!$M$2:$M$253,"Research",'Relevant - In CRM unknown'!$R$2:$R$253,"Academic")+COUNTIFS('Relevant - IN NOW CRM valid'!$T$2:$T$2328,$A536,'Relevant - IN NOW CRM valid'!$G$2:$G$2328,"UK",'Relevant - IN NOW CRM valid'!$M$2:$M$2328,"Research",'Relevant - IN NOW CRM valid'!$R$2:$R$2328,"Academic")+COUNTIFS('Relevant - IN NOW CRM unknown'!$T$2:$T$1227,$A536,'Relevant - IN NOW CRM unknown'!$G$2:$G$1227,"UK",'Relevant - IN NOW CRM unknown'!$M$2:$M$1227,"Research",'Relevant - IN NOW CRM unknown'!$R$2:$R$1227,"Academic")+COUNTIFS('Relevant - Not CRM not valid'!$T$2:$T$416,$A536,'Relevant - Not CRM not valid'!$G$2:$G$416,"UK",'Relevant - Not CRM not valid'!$M$2:$M$416,"Research",'Relevant - Not CRM not valid'!$R$2:$R$416,"Academic")+COUNTIFS('Relevant - In CRM not valid'!$T$2:$T$46,$A536,'Relevant - In CRM not valid'!$G$2:$G$46,"UK",'Relevant - In CRM not valid'!$M$2:$M$46,"Research",'Relevant - In CRM not valid'!$R$2:$R$46,"Academic")</f>
        <v>0</v>
      </c>
      <c r="J536" s="2">
        <f>COUNTIFS('Relevant - In CRM valid'!$T$2:$T$4699,$A536,'Relevant - In CRM valid'!$G$2:$G$4699,"UK",'Relevant - In CRM valid'!$M$2:$M$4699,"Finance")+COUNTIFS('Relevant - In CRM unknown'!$T$2:$T$253,$A536,'Relevant - In CRM unknown'!$G$2:$G$253,"UK",'Relevant - In CRM unknown'!$M$2:$M$253,"Finance")+COUNTIFS('Relevant - IN NOW CRM valid'!$T$2:$T$2328,$A536,'Relevant - IN NOW CRM valid'!$G$2:$G$2328,"UK",'Relevant - IN NOW CRM valid'!$M$2:$M$2328,"Finance")+COUNTIFS('Relevant - IN NOW CRM unknown'!$T$2:$T$1227,$A536,'Relevant - IN NOW CRM unknown'!$G$2:$G$1227,"UK",'Relevant - IN NOW CRM unknown'!$M$2:$M$1227,"Finance")+COUNTIFS('Relevant - Not CRM not valid'!$T$2:$T$416,$A536,'Relevant - Not CRM not valid'!$G$2:$G$416,"UK",'Relevant - Not CRM not valid'!$M$2:$M$416,"Finance")+COUNTIFS('Relevant - In CRM not valid'!$T$2:$T$46,$A536,'Relevant - In CRM not valid'!$G$2:$G$46,"UK",'Relevant - In CRM not valid'!$M$2:$M$46,"Finance")</f>
        <v>0</v>
      </c>
      <c r="K536" s="2">
        <f>COUNTIFS('Relevant - In CRM valid'!$T$2:$T$4699,$A536,'Relevant - In CRM valid'!$G$2:$G$4699,"UK",'Relevant - In CRM valid'!$M$2:$M$4699,"IT/Systems")+COUNTIFS('Relevant - In CRM unknown'!$T$2:$T$253,$A536,'Relevant - In CRM unknown'!$G$2:$G$253,"UK",'Relevant - In CRM unknown'!$M$2:$M$253,"IT/Systems")+COUNTIFS('Relevant - IN NOW CRM valid'!$T$2:$T$2328,$A536,'Relevant - IN NOW CRM valid'!$G$2:$G$2328,"UK",'Relevant - IN NOW CRM valid'!$M$2:$M$2328,"IT/Systems")+COUNTIFS('Relevant - IN NOW CRM unknown'!$T$2:$T$1227,$A536,'Relevant - IN NOW CRM unknown'!$G$2:$G$1227,"UK",'Relevant - IN NOW CRM unknown'!$M$2:$M$1227,"IT/Systems")+COUNTIFS('Relevant - Not CRM not valid'!$T$2:$T$416,$A536,'Relevant - Not CRM not valid'!$G$2:$G$416,"UK",'Relevant - Not CRM not valid'!$M$2:$M$416,"IT/Systems")+COUNTIFS('Relevant - In CRM not valid'!$T$2:$T$46,$A536,'Relevant - In CRM not valid'!$G$2:$G$46,"UK",'Relevant - In CRM not valid'!$M$2:$M$46,"IT/Systems")</f>
        <v>0</v>
      </c>
      <c r="L536" s="2">
        <f>COUNTIFS('Relevant - In CRM valid'!$T$2:$T$4699,$A536,'Relevant - In CRM valid'!$G$2:$G$4699,"UK",'Relevant - In CRM valid'!$M$2:$M$4699,"")+COUNTIFS('Relevant - In CRM unknown'!$T$2:$T$253,$A536,'Relevant - In CRM unknown'!$G$2:$G$253,"UK",'Relevant - In CRM unknown'!$M$2:$M$253,"")+COUNTIFS('Relevant - IN NOW CRM valid'!$T$2:$T$2328,$A536,'Relevant - IN NOW CRM valid'!$G$2:$G$2328,"UK",'Relevant - IN NOW CRM valid'!$M$2:$M$2328,"")+COUNTIFS('Relevant - IN NOW CRM unknown'!$T$2:$T$1227,$A536,'Relevant - IN NOW CRM unknown'!$G$2:$G$1227,"UK",'Relevant - IN NOW CRM unknown'!$M$2:$M$1227,"")+COUNTIFS('Relevant - Not CRM not valid'!$T$2:$T$416,$A536,'Relevant - Not CRM not valid'!$G$2:$G$416,"UK",'Relevant - Not CRM not valid'!$M$2:$M$416,"")+COUNTIFS('Relevant - In CRM not valid'!$T$2:$T$46,$A536,'Relevant - In CRM not valid'!$G$2:$G$46,"UK",'Relevant - In CRM not valid'!$M$2:$M$46,"")</f>
        <v>0</v>
      </c>
      <c r="M536" s="2">
        <f t="shared" si="16"/>
        <v>1</v>
      </c>
      <c r="N536" s="2">
        <f>COUNTIFS('Relevant - In CRM valid'!$T$2:$T$4699,$A536,'Relevant - In CRM valid'!$G$2:$G$4699,"UK",'Relevant - In CRM valid'!$Q$2:$Q$4699,"valid")+COUNTIFS('Relevant - In CRM unknown'!$T$2:$T$253,$A536,'Relevant - In CRM unknown'!$G$2:$G$253,"UK",'Relevant - In CRM unknown'!$Q$2:$Q$253,"valid")+COUNTIFS('Relevant - IN NOW CRM valid'!$T$2:$T$2328,$A536,'Relevant - IN NOW CRM valid'!$G$2:$G$2328,"UK",'Relevant - IN NOW CRM valid'!$Q$2:$Q$2328,"valid")+COUNTIFS('Relevant - IN NOW CRM unknown'!$T$2:$T$1227,$A536,'Relevant - IN NOW CRM unknown'!$G$2:$G$1227,"UK",'Relevant - IN NOW CRM unknown'!$Q$2:$Q$1227,"valid")+COUNTIFS('Relevant - Not CRM not valid'!$T$2:$T$416,$A536,'Relevant - Not CRM not valid'!$G$2:$G$416,"UK",'Relevant - Not CRM not valid'!$Q$2:$Q$416,"valid")+COUNTIFS('Relevant - In CRM not valid'!$T$2:$T$46,$A536,'Relevant - In CRM not valid'!$G$2:$G$46,"UK",'Relevant - In CRM not valid'!$Q$2:$Q$46,"valid")</f>
        <v>1</v>
      </c>
      <c r="O536" s="2" t="str">
        <f t="shared" si="17"/>
        <v>Finance  IT/Systems</v>
      </c>
    </row>
    <row r="537" spans="1:15" ht="15" customHeight="1">
      <c r="A537" s="2" t="s">
        <v>1181</v>
      </c>
      <c r="B537" s="2" t="s">
        <v>1182</v>
      </c>
      <c r="C537" s="2" t="s">
        <v>1570</v>
      </c>
      <c r="D537" s="2" t="str">
        <f>IFERROR(INDEX('UK Target Institutions'!$D$2:$D$727,MATCH($A537,'UK Target Institutions'!$A$2:$A$727,0)),"")</f>
        <v>No</v>
      </c>
      <c r="E537" s="2">
        <f>COUNTIFS('Relevant - In CRM valid'!$T$2:$T$4699,$A537,'Relevant - In CRM valid'!$G$2:$G$4699,"UK")+COUNTIFS('Relevant - In CRM unknown'!$T$2:$T$253,$A537,'Relevant - In CRM unknown'!$G$2:$G$253,"UK")+COUNTIFS('Relevant - IN NOW CRM valid'!$T$2:$T$2328,$A537,'Relevant - IN NOW CRM valid'!$G$2:$G$2328,"UK")+COUNTIFS('Relevant - IN NOW CRM unknown'!$T$2:$T$1227,$A537,'Relevant - IN NOW CRM unknown'!$G$2:$G$1227,"UK")+COUNTIFS('Relevant - Not CRM not valid'!$T$2:$T$416,$A537,'Relevant - Not CRM not valid'!$G$2:$G$416,"UK")+COUNTIFS('Relevant - In CRM not valid'!$T$2:$T$46,$A537,'Relevant - In CRM not valid'!$G$2:$G$46,"UK")</f>
        <v>1</v>
      </c>
      <c r="F537" s="2">
        <f>COUNTIFS('Relevant - In CRM valid'!$T$2:$T$4699,$A537,'Relevant - In CRM valid'!$G$2:$G$4699,"UK",'Relevant - In CRM valid'!$M$2:$M$4699,"Research")+COUNTIFS('Relevant - In CRM unknown'!$T$2:$T$253,$A537,'Relevant - In CRM unknown'!$G$2:$G$253,"UK",'Relevant - In CRM unknown'!$M$2:$M$253,"Research")+COUNTIFS('Relevant - IN NOW CRM valid'!$T$2:$T$2328,$A537,'Relevant - IN NOW CRM valid'!$G$2:$G$2328,"UK",'Relevant - IN NOW CRM valid'!$M$2:$M$2328,"Research")+COUNTIFS('Relevant - IN NOW CRM unknown'!$T$2:$T$1227,$A537,'Relevant - IN NOW CRM unknown'!$G$2:$G$1227,"UK",'Relevant - IN NOW CRM unknown'!$M$2:$M$1227,"Research")+COUNTIFS('Relevant - Not CRM not valid'!$T$2:$T$416,$A537,'Relevant - Not CRM not valid'!$G$2:$G$416,"UK",'Relevant - Not CRM not valid'!$M$2:$M$416,"Research")+COUNTIFS('Relevant - In CRM not valid'!$T$2:$T$46,$A537,'Relevant - In CRM not valid'!$G$2:$G$46,"UK",'Relevant - In CRM not valid'!$M$2:$M$46,"Research")</f>
        <v>1</v>
      </c>
      <c r="G537" s="2">
        <f>COUNTIFS('Relevant - In CRM valid'!$T$2:$T$4699,$A537,'Relevant - In CRM valid'!$G$2:$G$4699,"UK",'Relevant - In CRM valid'!$M$2:$M$4699,"Research",'Relevant - In CRM valid'!$R$2:$R$4699,"Senior")+COUNTIFS('Relevant - In CRM unknown'!$T$2:$T$253,$A537,'Relevant - In CRM unknown'!$G$2:$G$253,"UK",'Relevant - In CRM unknown'!$M$2:$M$253,"Research",'Relevant - In CRM unknown'!$R$2:$R$253,"Senior")+COUNTIFS('Relevant - IN NOW CRM valid'!$T$2:$T$2328,$A537,'Relevant - IN NOW CRM valid'!$G$2:$G$2328,"UK",'Relevant - IN NOW CRM valid'!$M$2:$M$2328,"Research",'Relevant - IN NOW CRM valid'!$R$2:$R$2328,"Senior")+COUNTIFS('Relevant - IN NOW CRM unknown'!$T$2:$T$1227,$A537,'Relevant - IN NOW CRM unknown'!$G$2:$G$1227,"UK",'Relevant - IN NOW CRM unknown'!$M$2:$M$1227,"Research",'Relevant - IN NOW CRM unknown'!$R$2:$R$1227,"Senior")+COUNTIFS('Relevant - Not CRM not valid'!$T$2:$T$416,$A537,'Relevant - Not CRM not valid'!$G$2:$G$416,"UK",'Relevant - Not CRM not valid'!$M$2:$M$416,"Research",'Relevant - Not CRM not valid'!$R$2:$R$416,"Senior")+COUNTIFS('Relevant - In CRM not valid'!$T$2:$T$46,$A537,'Relevant - In CRM not valid'!$G$2:$G$46,"UK",'Relevant - In CRM not valid'!$M$2:$M$46,"Research",'Relevant - In CRM not valid'!$R$2:$R$46,"Senior")</f>
        <v>1</v>
      </c>
      <c r="H537" s="2">
        <f>COUNTIFS('Relevant - In CRM valid'!$T$2:$T$4699,$A537,'Relevant - In CRM valid'!$G$2:$G$4699,"UK",'Relevant - In CRM valid'!$M$2:$M$4699,"Research",'Relevant - In CRM valid'!$R$2:$R$4699,"Operational")+COUNTIFS('Relevant - In CRM unknown'!$T$2:$T$253,$A537,'Relevant - In CRM unknown'!$G$2:$G$253,"UK",'Relevant - In CRM unknown'!$M$2:$M$253,"Research",'Relevant - In CRM unknown'!$R$2:$R$253,"Operational")+COUNTIFS('Relevant - IN NOW CRM valid'!$T$2:$T$2328,$A537,'Relevant - IN NOW CRM valid'!$G$2:$G$2328,"UK",'Relevant - IN NOW CRM valid'!$M$2:$M$2328,"Research",'Relevant - IN NOW CRM valid'!$R$2:$R$2328,"Operational")+COUNTIFS('Relevant - IN NOW CRM unknown'!$T$2:$T$1227,$A537,'Relevant - IN NOW CRM unknown'!$G$2:$G$1227,"UK",'Relevant - IN NOW CRM unknown'!$M$2:$M$1227,"Research",'Relevant - IN NOW CRM unknown'!$R$2:$R$1227,"Operational")+COUNTIFS('Relevant - Not CRM not valid'!$T$2:$T$416,$A537,'Relevant - Not CRM not valid'!$G$2:$G$416,"UK",'Relevant - Not CRM not valid'!$M$2:$M$416,"Research",'Relevant - Not CRM not valid'!$R$2:$R$416,"Operational")+COUNTIFS('Relevant - In CRM not valid'!$T$2:$T$46,$A537,'Relevant - In CRM not valid'!$G$2:$G$46,"UK",'Relevant - In CRM not valid'!$M$2:$M$46,"Research",'Relevant - In CRM not valid'!$R$2:$R$46,"Operational")</f>
        <v>0</v>
      </c>
      <c r="I537" s="2">
        <f>COUNTIFS('Relevant - In CRM valid'!$T$2:$T$4699,$A537,'Relevant - In CRM valid'!$G$2:$G$4699,"UK",'Relevant - In CRM valid'!$M$2:$M$4699,"Research",'Relevant - In CRM valid'!$R$2:$R$4699,"Academic")+COUNTIFS('Relevant - In CRM unknown'!$T$2:$T$253,$A537,'Relevant - In CRM unknown'!$G$2:$G$253,"UK",'Relevant - In CRM unknown'!$M$2:$M$253,"Research",'Relevant - In CRM unknown'!$R$2:$R$253,"Academic")+COUNTIFS('Relevant - IN NOW CRM valid'!$T$2:$T$2328,$A537,'Relevant - IN NOW CRM valid'!$G$2:$G$2328,"UK",'Relevant - IN NOW CRM valid'!$M$2:$M$2328,"Research",'Relevant - IN NOW CRM valid'!$R$2:$R$2328,"Academic")+COUNTIFS('Relevant - IN NOW CRM unknown'!$T$2:$T$1227,$A537,'Relevant - IN NOW CRM unknown'!$G$2:$G$1227,"UK",'Relevant - IN NOW CRM unknown'!$M$2:$M$1227,"Research",'Relevant - IN NOW CRM unknown'!$R$2:$R$1227,"Academic")+COUNTIFS('Relevant - Not CRM not valid'!$T$2:$T$416,$A537,'Relevant - Not CRM not valid'!$G$2:$G$416,"UK",'Relevant - Not CRM not valid'!$M$2:$M$416,"Research",'Relevant - Not CRM not valid'!$R$2:$R$416,"Academic")+COUNTIFS('Relevant - In CRM not valid'!$T$2:$T$46,$A537,'Relevant - In CRM not valid'!$G$2:$G$46,"UK",'Relevant - In CRM not valid'!$M$2:$M$46,"Research",'Relevant - In CRM not valid'!$R$2:$R$46,"Academic")</f>
        <v>0</v>
      </c>
      <c r="J537" s="2">
        <f>COUNTIFS('Relevant - In CRM valid'!$T$2:$T$4699,$A537,'Relevant - In CRM valid'!$G$2:$G$4699,"UK",'Relevant - In CRM valid'!$M$2:$M$4699,"Finance")+COUNTIFS('Relevant - In CRM unknown'!$T$2:$T$253,$A537,'Relevant - In CRM unknown'!$G$2:$G$253,"UK",'Relevant - In CRM unknown'!$M$2:$M$253,"Finance")+COUNTIFS('Relevant - IN NOW CRM valid'!$T$2:$T$2328,$A537,'Relevant - IN NOW CRM valid'!$G$2:$G$2328,"UK",'Relevant - IN NOW CRM valid'!$M$2:$M$2328,"Finance")+COUNTIFS('Relevant - IN NOW CRM unknown'!$T$2:$T$1227,$A537,'Relevant - IN NOW CRM unknown'!$G$2:$G$1227,"UK",'Relevant - IN NOW CRM unknown'!$M$2:$M$1227,"Finance")+COUNTIFS('Relevant - Not CRM not valid'!$T$2:$T$416,$A537,'Relevant - Not CRM not valid'!$G$2:$G$416,"UK",'Relevant - Not CRM not valid'!$M$2:$M$416,"Finance")+COUNTIFS('Relevant - In CRM not valid'!$T$2:$T$46,$A537,'Relevant - In CRM not valid'!$G$2:$G$46,"UK",'Relevant - In CRM not valid'!$M$2:$M$46,"Finance")</f>
        <v>0</v>
      </c>
      <c r="K537" s="2">
        <f>COUNTIFS('Relevant - In CRM valid'!$T$2:$T$4699,$A537,'Relevant - In CRM valid'!$G$2:$G$4699,"UK",'Relevant - In CRM valid'!$M$2:$M$4699,"IT/Systems")+COUNTIFS('Relevant - In CRM unknown'!$T$2:$T$253,$A537,'Relevant - In CRM unknown'!$G$2:$G$253,"UK",'Relevant - In CRM unknown'!$M$2:$M$253,"IT/Systems")+COUNTIFS('Relevant - IN NOW CRM valid'!$T$2:$T$2328,$A537,'Relevant - IN NOW CRM valid'!$G$2:$G$2328,"UK",'Relevant - IN NOW CRM valid'!$M$2:$M$2328,"IT/Systems")+COUNTIFS('Relevant - IN NOW CRM unknown'!$T$2:$T$1227,$A537,'Relevant - IN NOW CRM unknown'!$G$2:$G$1227,"UK",'Relevant - IN NOW CRM unknown'!$M$2:$M$1227,"IT/Systems")+COUNTIFS('Relevant - Not CRM not valid'!$T$2:$T$416,$A537,'Relevant - Not CRM not valid'!$G$2:$G$416,"UK",'Relevant - Not CRM not valid'!$M$2:$M$416,"IT/Systems")+COUNTIFS('Relevant - In CRM not valid'!$T$2:$T$46,$A537,'Relevant - In CRM not valid'!$G$2:$G$46,"UK",'Relevant - In CRM not valid'!$M$2:$M$46,"IT/Systems")</f>
        <v>0</v>
      </c>
      <c r="L537" s="2">
        <f>COUNTIFS('Relevant - In CRM valid'!$T$2:$T$4699,$A537,'Relevant - In CRM valid'!$G$2:$G$4699,"UK",'Relevant - In CRM valid'!$M$2:$M$4699,"")+COUNTIFS('Relevant - In CRM unknown'!$T$2:$T$253,$A537,'Relevant - In CRM unknown'!$G$2:$G$253,"UK",'Relevant - In CRM unknown'!$M$2:$M$253,"")+COUNTIFS('Relevant - IN NOW CRM valid'!$T$2:$T$2328,$A537,'Relevant - IN NOW CRM valid'!$G$2:$G$2328,"UK",'Relevant - IN NOW CRM valid'!$M$2:$M$2328,"")+COUNTIFS('Relevant - IN NOW CRM unknown'!$T$2:$T$1227,$A537,'Relevant - IN NOW CRM unknown'!$G$2:$G$1227,"UK",'Relevant - IN NOW CRM unknown'!$M$2:$M$1227,"")+COUNTIFS('Relevant - Not CRM not valid'!$T$2:$T$416,$A537,'Relevant - Not CRM not valid'!$G$2:$G$416,"UK",'Relevant - Not CRM not valid'!$M$2:$M$416,"")+COUNTIFS('Relevant - In CRM not valid'!$T$2:$T$46,$A537,'Relevant - In CRM not valid'!$G$2:$G$46,"UK",'Relevant - In CRM not valid'!$M$2:$M$46,"")</f>
        <v>0</v>
      </c>
      <c r="M537" s="2">
        <f t="shared" si="16"/>
        <v>1</v>
      </c>
      <c r="N537" s="2">
        <f>COUNTIFS('Relevant - In CRM valid'!$T$2:$T$4699,$A537,'Relevant - In CRM valid'!$G$2:$G$4699,"UK",'Relevant - In CRM valid'!$Q$2:$Q$4699,"valid")+COUNTIFS('Relevant - In CRM unknown'!$T$2:$T$253,$A537,'Relevant - In CRM unknown'!$G$2:$G$253,"UK",'Relevant - In CRM unknown'!$Q$2:$Q$253,"valid")+COUNTIFS('Relevant - IN NOW CRM valid'!$T$2:$T$2328,$A537,'Relevant - IN NOW CRM valid'!$G$2:$G$2328,"UK",'Relevant - IN NOW CRM valid'!$Q$2:$Q$2328,"valid")+COUNTIFS('Relevant - IN NOW CRM unknown'!$T$2:$T$1227,$A537,'Relevant - IN NOW CRM unknown'!$G$2:$G$1227,"UK",'Relevant - IN NOW CRM unknown'!$Q$2:$Q$1227,"valid")+COUNTIFS('Relevant - Not CRM not valid'!$T$2:$T$416,$A537,'Relevant - Not CRM not valid'!$G$2:$G$416,"UK",'Relevant - Not CRM not valid'!$Q$2:$Q$416,"valid")+COUNTIFS('Relevant - In CRM not valid'!$T$2:$T$46,$A537,'Relevant - In CRM not valid'!$G$2:$G$46,"UK",'Relevant - In CRM not valid'!$Q$2:$Q$46,"valid")</f>
        <v>1</v>
      </c>
      <c r="O537" s="2" t="str">
        <f t="shared" si="17"/>
        <v>Finance  IT/Systems</v>
      </c>
    </row>
    <row r="538" spans="1:15" ht="15" customHeight="1">
      <c r="A538" s="2" t="s">
        <v>1183</v>
      </c>
      <c r="B538" s="2" t="s">
        <v>1184</v>
      </c>
      <c r="C538" s="2" t="s">
        <v>525</v>
      </c>
      <c r="D538" s="2" t="str">
        <f>IFERROR(INDEX('UK Target Institutions'!$D$2:$D$727,MATCH($A538,'UK Target Institutions'!$A$2:$A$727,0)),"")</f>
        <v>No</v>
      </c>
      <c r="E538" s="2">
        <f>COUNTIFS('Relevant - In CRM valid'!$T$2:$T$4699,$A538,'Relevant - In CRM valid'!$G$2:$G$4699,"UK")+COUNTIFS('Relevant - In CRM unknown'!$T$2:$T$253,$A538,'Relevant - In CRM unknown'!$G$2:$G$253,"UK")+COUNTIFS('Relevant - IN NOW CRM valid'!$T$2:$T$2328,$A538,'Relevant - IN NOW CRM valid'!$G$2:$G$2328,"UK")+COUNTIFS('Relevant - IN NOW CRM unknown'!$T$2:$T$1227,$A538,'Relevant - IN NOW CRM unknown'!$G$2:$G$1227,"UK")+COUNTIFS('Relevant - Not CRM not valid'!$T$2:$T$416,$A538,'Relevant - Not CRM not valid'!$G$2:$G$416,"UK")+COUNTIFS('Relevant - In CRM not valid'!$T$2:$T$46,$A538,'Relevant - In CRM not valid'!$G$2:$G$46,"UK")</f>
        <v>1</v>
      </c>
      <c r="F538" s="2">
        <f>COUNTIFS('Relevant - In CRM valid'!$T$2:$T$4699,$A538,'Relevant - In CRM valid'!$G$2:$G$4699,"UK",'Relevant - In CRM valid'!$M$2:$M$4699,"Research")+COUNTIFS('Relevant - In CRM unknown'!$T$2:$T$253,$A538,'Relevant - In CRM unknown'!$G$2:$G$253,"UK",'Relevant - In CRM unknown'!$M$2:$M$253,"Research")+COUNTIFS('Relevant - IN NOW CRM valid'!$T$2:$T$2328,$A538,'Relevant - IN NOW CRM valid'!$G$2:$G$2328,"UK",'Relevant - IN NOW CRM valid'!$M$2:$M$2328,"Research")+COUNTIFS('Relevant - IN NOW CRM unknown'!$T$2:$T$1227,$A538,'Relevant - IN NOW CRM unknown'!$G$2:$G$1227,"UK",'Relevant - IN NOW CRM unknown'!$M$2:$M$1227,"Research")+COUNTIFS('Relevant - Not CRM not valid'!$T$2:$T$416,$A538,'Relevant - Not CRM not valid'!$G$2:$G$416,"UK",'Relevant - Not CRM not valid'!$M$2:$M$416,"Research")+COUNTIFS('Relevant - In CRM not valid'!$T$2:$T$46,$A538,'Relevant - In CRM not valid'!$G$2:$G$46,"UK",'Relevant - In CRM not valid'!$M$2:$M$46,"Research")</f>
        <v>0</v>
      </c>
      <c r="G538" s="2">
        <f>COUNTIFS('Relevant - In CRM valid'!$T$2:$T$4699,$A538,'Relevant - In CRM valid'!$G$2:$G$4699,"UK",'Relevant - In CRM valid'!$M$2:$M$4699,"Research",'Relevant - In CRM valid'!$R$2:$R$4699,"Senior")+COUNTIFS('Relevant - In CRM unknown'!$T$2:$T$253,$A538,'Relevant - In CRM unknown'!$G$2:$G$253,"UK",'Relevant - In CRM unknown'!$M$2:$M$253,"Research",'Relevant - In CRM unknown'!$R$2:$R$253,"Senior")+COUNTIFS('Relevant - IN NOW CRM valid'!$T$2:$T$2328,$A538,'Relevant - IN NOW CRM valid'!$G$2:$G$2328,"UK",'Relevant - IN NOW CRM valid'!$M$2:$M$2328,"Research",'Relevant - IN NOW CRM valid'!$R$2:$R$2328,"Senior")+COUNTIFS('Relevant - IN NOW CRM unknown'!$T$2:$T$1227,$A538,'Relevant - IN NOW CRM unknown'!$G$2:$G$1227,"UK",'Relevant - IN NOW CRM unknown'!$M$2:$M$1227,"Research",'Relevant - IN NOW CRM unknown'!$R$2:$R$1227,"Senior")+COUNTIFS('Relevant - Not CRM not valid'!$T$2:$T$416,$A538,'Relevant - Not CRM not valid'!$G$2:$G$416,"UK",'Relevant - Not CRM not valid'!$M$2:$M$416,"Research",'Relevant - Not CRM not valid'!$R$2:$R$416,"Senior")+COUNTIFS('Relevant - In CRM not valid'!$T$2:$T$46,$A538,'Relevant - In CRM not valid'!$G$2:$G$46,"UK",'Relevant - In CRM not valid'!$M$2:$M$46,"Research",'Relevant - In CRM not valid'!$R$2:$R$46,"Senior")</f>
        <v>0</v>
      </c>
      <c r="H538" s="2">
        <f>COUNTIFS('Relevant - In CRM valid'!$T$2:$T$4699,$A538,'Relevant - In CRM valid'!$G$2:$G$4699,"UK",'Relevant - In CRM valid'!$M$2:$M$4699,"Research",'Relevant - In CRM valid'!$R$2:$R$4699,"Operational")+COUNTIFS('Relevant - In CRM unknown'!$T$2:$T$253,$A538,'Relevant - In CRM unknown'!$G$2:$G$253,"UK",'Relevant - In CRM unknown'!$M$2:$M$253,"Research",'Relevant - In CRM unknown'!$R$2:$R$253,"Operational")+COUNTIFS('Relevant - IN NOW CRM valid'!$T$2:$T$2328,$A538,'Relevant - IN NOW CRM valid'!$G$2:$G$2328,"UK",'Relevant - IN NOW CRM valid'!$M$2:$M$2328,"Research",'Relevant - IN NOW CRM valid'!$R$2:$R$2328,"Operational")+COUNTIFS('Relevant - IN NOW CRM unknown'!$T$2:$T$1227,$A538,'Relevant - IN NOW CRM unknown'!$G$2:$G$1227,"UK",'Relevant - IN NOW CRM unknown'!$M$2:$M$1227,"Research",'Relevant - IN NOW CRM unknown'!$R$2:$R$1227,"Operational")+COUNTIFS('Relevant - Not CRM not valid'!$T$2:$T$416,$A538,'Relevant - Not CRM not valid'!$G$2:$G$416,"UK",'Relevant - Not CRM not valid'!$M$2:$M$416,"Research",'Relevant - Not CRM not valid'!$R$2:$R$416,"Operational")+COUNTIFS('Relevant - In CRM not valid'!$T$2:$T$46,$A538,'Relevant - In CRM not valid'!$G$2:$G$46,"UK",'Relevant - In CRM not valid'!$M$2:$M$46,"Research",'Relevant - In CRM not valid'!$R$2:$R$46,"Operational")</f>
        <v>0</v>
      </c>
      <c r="I538" s="2">
        <f>COUNTIFS('Relevant - In CRM valid'!$T$2:$T$4699,$A538,'Relevant - In CRM valid'!$G$2:$G$4699,"UK",'Relevant - In CRM valid'!$M$2:$M$4699,"Research",'Relevant - In CRM valid'!$R$2:$R$4699,"Academic")+COUNTIFS('Relevant - In CRM unknown'!$T$2:$T$253,$A538,'Relevant - In CRM unknown'!$G$2:$G$253,"UK",'Relevant - In CRM unknown'!$M$2:$M$253,"Research",'Relevant - In CRM unknown'!$R$2:$R$253,"Academic")+COUNTIFS('Relevant - IN NOW CRM valid'!$T$2:$T$2328,$A538,'Relevant - IN NOW CRM valid'!$G$2:$G$2328,"UK",'Relevant - IN NOW CRM valid'!$M$2:$M$2328,"Research",'Relevant - IN NOW CRM valid'!$R$2:$R$2328,"Academic")+COUNTIFS('Relevant - IN NOW CRM unknown'!$T$2:$T$1227,$A538,'Relevant - IN NOW CRM unknown'!$G$2:$G$1227,"UK",'Relevant - IN NOW CRM unknown'!$M$2:$M$1227,"Research",'Relevant - IN NOW CRM unknown'!$R$2:$R$1227,"Academic")+COUNTIFS('Relevant - Not CRM not valid'!$T$2:$T$416,$A538,'Relevant - Not CRM not valid'!$G$2:$G$416,"UK",'Relevant - Not CRM not valid'!$M$2:$M$416,"Research",'Relevant - Not CRM not valid'!$R$2:$R$416,"Academic")+COUNTIFS('Relevant - In CRM not valid'!$T$2:$T$46,$A538,'Relevant - In CRM not valid'!$G$2:$G$46,"UK",'Relevant - In CRM not valid'!$M$2:$M$46,"Research",'Relevant - In CRM not valid'!$R$2:$R$46,"Academic")</f>
        <v>0</v>
      </c>
      <c r="J538" s="2">
        <f>COUNTIFS('Relevant - In CRM valid'!$T$2:$T$4699,$A538,'Relevant - In CRM valid'!$G$2:$G$4699,"UK",'Relevant - In CRM valid'!$M$2:$M$4699,"Finance")+COUNTIFS('Relevant - In CRM unknown'!$T$2:$T$253,$A538,'Relevant - In CRM unknown'!$G$2:$G$253,"UK",'Relevant - In CRM unknown'!$M$2:$M$253,"Finance")+COUNTIFS('Relevant - IN NOW CRM valid'!$T$2:$T$2328,$A538,'Relevant - IN NOW CRM valid'!$G$2:$G$2328,"UK",'Relevant - IN NOW CRM valid'!$M$2:$M$2328,"Finance")+COUNTIFS('Relevant - IN NOW CRM unknown'!$T$2:$T$1227,$A538,'Relevant - IN NOW CRM unknown'!$G$2:$G$1227,"UK",'Relevant - IN NOW CRM unknown'!$M$2:$M$1227,"Finance")+COUNTIFS('Relevant - Not CRM not valid'!$T$2:$T$416,$A538,'Relevant - Not CRM not valid'!$G$2:$G$416,"UK",'Relevant - Not CRM not valid'!$M$2:$M$416,"Finance")+COUNTIFS('Relevant - In CRM not valid'!$T$2:$T$46,$A538,'Relevant - In CRM not valid'!$G$2:$G$46,"UK",'Relevant - In CRM not valid'!$M$2:$M$46,"Finance")</f>
        <v>1</v>
      </c>
      <c r="K538" s="2">
        <f>COUNTIFS('Relevant - In CRM valid'!$T$2:$T$4699,$A538,'Relevant - In CRM valid'!$G$2:$G$4699,"UK",'Relevant - In CRM valid'!$M$2:$M$4699,"IT/Systems")+COUNTIFS('Relevant - In CRM unknown'!$T$2:$T$253,$A538,'Relevant - In CRM unknown'!$G$2:$G$253,"UK",'Relevant - In CRM unknown'!$M$2:$M$253,"IT/Systems")+COUNTIFS('Relevant - IN NOW CRM valid'!$T$2:$T$2328,$A538,'Relevant - IN NOW CRM valid'!$G$2:$G$2328,"UK",'Relevant - IN NOW CRM valid'!$M$2:$M$2328,"IT/Systems")+COUNTIFS('Relevant - IN NOW CRM unknown'!$T$2:$T$1227,$A538,'Relevant - IN NOW CRM unknown'!$G$2:$G$1227,"UK",'Relevant - IN NOW CRM unknown'!$M$2:$M$1227,"IT/Systems")+COUNTIFS('Relevant - Not CRM not valid'!$T$2:$T$416,$A538,'Relevant - Not CRM not valid'!$G$2:$G$416,"UK",'Relevant - Not CRM not valid'!$M$2:$M$416,"IT/Systems")+COUNTIFS('Relevant - In CRM not valid'!$T$2:$T$46,$A538,'Relevant - In CRM not valid'!$G$2:$G$46,"UK",'Relevant - In CRM not valid'!$M$2:$M$46,"IT/Systems")</f>
        <v>0</v>
      </c>
      <c r="L538" s="2">
        <f>COUNTIFS('Relevant - In CRM valid'!$T$2:$T$4699,$A538,'Relevant - In CRM valid'!$G$2:$G$4699,"UK",'Relevant - In CRM valid'!$M$2:$M$4699,"")+COUNTIFS('Relevant - In CRM unknown'!$T$2:$T$253,$A538,'Relevant - In CRM unknown'!$G$2:$G$253,"UK",'Relevant - In CRM unknown'!$M$2:$M$253,"")+COUNTIFS('Relevant - IN NOW CRM valid'!$T$2:$T$2328,$A538,'Relevant - IN NOW CRM valid'!$G$2:$G$2328,"UK",'Relevant - IN NOW CRM valid'!$M$2:$M$2328,"")+COUNTIFS('Relevant - IN NOW CRM unknown'!$T$2:$T$1227,$A538,'Relevant - IN NOW CRM unknown'!$G$2:$G$1227,"UK",'Relevant - IN NOW CRM unknown'!$M$2:$M$1227,"")+COUNTIFS('Relevant - Not CRM not valid'!$T$2:$T$416,$A538,'Relevant - Not CRM not valid'!$G$2:$G$416,"UK",'Relevant - Not CRM not valid'!$M$2:$M$416,"")+COUNTIFS('Relevant - In CRM not valid'!$T$2:$T$46,$A538,'Relevant - In CRM not valid'!$G$2:$G$46,"UK",'Relevant - In CRM not valid'!$M$2:$M$46,"")</f>
        <v>0</v>
      </c>
      <c r="M538" s="2">
        <f t="shared" si="16"/>
        <v>1</v>
      </c>
      <c r="N538" s="2">
        <f>COUNTIFS('Relevant - In CRM valid'!$T$2:$T$4699,$A538,'Relevant - In CRM valid'!$G$2:$G$4699,"UK",'Relevant - In CRM valid'!$Q$2:$Q$4699,"valid")+COUNTIFS('Relevant - In CRM unknown'!$T$2:$T$253,$A538,'Relevant - In CRM unknown'!$G$2:$G$253,"UK",'Relevant - In CRM unknown'!$Q$2:$Q$253,"valid")+COUNTIFS('Relevant - IN NOW CRM valid'!$T$2:$T$2328,$A538,'Relevant - IN NOW CRM valid'!$G$2:$G$2328,"UK",'Relevant - IN NOW CRM valid'!$Q$2:$Q$2328,"valid")+COUNTIFS('Relevant - IN NOW CRM unknown'!$T$2:$T$1227,$A538,'Relevant - IN NOW CRM unknown'!$G$2:$G$1227,"UK",'Relevant - IN NOW CRM unknown'!$Q$2:$Q$1227,"valid")+COUNTIFS('Relevant - Not CRM not valid'!$T$2:$T$416,$A538,'Relevant - Not CRM not valid'!$G$2:$G$416,"UK",'Relevant - Not CRM not valid'!$Q$2:$Q$416,"valid")+COUNTIFS('Relevant - In CRM not valid'!$T$2:$T$46,$A538,'Relevant - In CRM not valid'!$G$2:$G$46,"UK",'Relevant - In CRM not valid'!$Q$2:$Q$46,"valid")</f>
        <v>1</v>
      </c>
      <c r="O538" s="2" t="str">
        <f t="shared" si="17"/>
        <v>Research  IT/Systems</v>
      </c>
    </row>
    <row r="539" spans="1:15" ht="15" customHeight="1">
      <c r="A539" s="2" t="s">
        <v>1185</v>
      </c>
      <c r="B539" s="2" t="s">
        <v>1186</v>
      </c>
      <c r="C539" s="2" t="s">
        <v>1570</v>
      </c>
      <c r="D539" s="2" t="str">
        <f>IFERROR(INDEX('UK Target Institutions'!$D$2:$D$727,MATCH($A539,'UK Target Institutions'!$A$2:$A$727,0)),"")</f>
        <v>No</v>
      </c>
      <c r="E539" s="2">
        <f>COUNTIFS('Relevant - In CRM valid'!$T$2:$T$4699,$A539,'Relevant - In CRM valid'!$G$2:$G$4699,"UK")+COUNTIFS('Relevant - In CRM unknown'!$T$2:$T$253,$A539,'Relevant - In CRM unknown'!$G$2:$G$253,"UK")+COUNTIFS('Relevant - IN NOW CRM valid'!$T$2:$T$2328,$A539,'Relevant - IN NOW CRM valid'!$G$2:$G$2328,"UK")+COUNTIFS('Relevant - IN NOW CRM unknown'!$T$2:$T$1227,$A539,'Relevant - IN NOW CRM unknown'!$G$2:$G$1227,"UK")+COUNTIFS('Relevant - Not CRM not valid'!$T$2:$T$416,$A539,'Relevant - Not CRM not valid'!$G$2:$G$416,"UK")+COUNTIFS('Relevant - In CRM not valid'!$T$2:$T$46,$A539,'Relevant - In CRM not valid'!$G$2:$G$46,"UK")</f>
        <v>1</v>
      </c>
      <c r="F539" s="2">
        <f>COUNTIFS('Relevant - In CRM valid'!$T$2:$T$4699,$A539,'Relevant - In CRM valid'!$G$2:$G$4699,"UK",'Relevant - In CRM valid'!$M$2:$M$4699,"Research")+COUNTIFS('Relevant - In CRM unknown'!$T$2:$T$253,$A539,'Relevant - In CRM unknown'!$G$2:$G$253,"UK",'Relevant - In CRM unknown'!$M$2:$M$253,"Research")+COUNTIFS('Relevant - IN NOW CRM valid'!$T$2:$T$2328,$A539,'Relevant - IN NOW CRM valid'!$G$2:$G$2328,"UK",'Relevant - IN NOW CRM valid'!$M$2:$M$2328,"Research")+COUNTIFS('Relevant - IN NOW CRM unknown'!$T$2:$T$1227,$A539,'Relevant - IN NOW CRM unknown'!$G$2:$G$1227,"UK",'Relevant - IN NOW CRM unknown'!$M$2:$M$1227,"Research")+COUNTIFS('Relevant - Not CRM not valid'!$T$2:$T$416,$A539,'Relevant - Not CRM not valid'!$G$2:$G$416,"UK",'Relevant - Not CRM not valid'!$M$2:$M$416,"Research")+COUNTIFS('Relevant - In CRM not valid'!$T$2:$T$46,$A539,'Relevant - In CRM not valid'!$G$2:$G$46,"UK",'Relevant - In CRM not valid'!$M$2:$M$46,"Research")</f>
        <v>0</v>
      </c>
      <c r="G539" s="2">
        <f>COUNTIFS('Relevant - In CRM valid'!$T$2:$T$4699,$A539,'Relevant - In CRM valid'!$G$2:$G$4699,"UK",'Relevant - In CRM valid'!$M$2:$M$4699,"Research",'Relevant - In CRM valid'!$R$2:$R$4699,"Senior")+COUNTIFS('Relevant - In CRM unknown'!$T$2:$T$253,$A539,'Relevant - In CRM unknown'!$G$2:$G$253,"UK",'Relevant - In CRM unknown'!$M$2:$M$253,"Research",'Relevant - In CRM unknown'!$R$2:$R$253,"Senior")+COUNTIFS('Relevant - IN NOW CRM valid'!$T$2:$T$2328,$A539,'Relevant - IN NOW CRM valid'!$G$2:$G$2328,"UK",'Relevant - IN NOW CRM valid'!$M$2:$M$2328,"Research",'Relevant - IN NOW CRM valid'!$R$2:$R$2328,"Senior")+COUNTIFS('Relevant - IN NOW CRM unknown'!$T$2:$T$1227,$A539,'Relevant - IN NOW CRM unknown'!$G$2:$G$1227,"UK",'Relevant - IN NOW CRM unknown'!$M$2:$M$1227,"Research",'Relevant - IN NOW CRM unknown'!$R$2:$R$1227,"Senior")+COUNTIFS('Relevant - Not CRM not valid'!$T$2:$T$416,$A539,'Relevant - Not CRM not valid'!$G$2:$G$416,"UK",'Relevant - Not CRM not valid'!$M$2:$M$416,"Research",'Relevant - Not CRM not valid'!$R$2:$R$416,"Senior")+COUNTIFS('Relevant - In CRM not valid'!$T$2:$T$46,$A539,'Relevant - In CRM not valid'!$G$2:$G$46,"UK",'Relevant - In CRM not valid'!$M$2:$M$46,"Research",'Relevant - In CRM not valid'!$R$2:$R$46,"Senior")</f>
        <v>0</v>
      </c>
      <c r="H539" s="2">
        <f>COUNTIFS('Relevant - In CRM valid'!$T$2:$T$4699,$A539,'Relevant - In CRM valid'!$G$2:$G$4699,"UK",'Relevant - In CRM valid'!$M$2:$M$4699,"Research",'Relevant - In CRM valid'!$R$2:$R$4699,"Operational")+COUNTIFS('Relevant - In CRM unknown'!$T$2:$T$253,$A539,'Relevant - In CRM unknown'!$G$2:$G$253,"UK",'Relevant - In CRM unknown'!$M$2:$M$253,"Research",'Relevant - In CRM unknown'!$R$2:$R$253,"Operational")+COUNTIFS('Relevant - IN NOW CRM valid'!$T$2:$T$2328,$A539,'Relevant - IN NOW CRM valid'!$G$2:$G$2328,"UK",'Relevant - IN NOW CRM valid'!$M$2:$M$2328,"Research",'Relevant - IN NOW CRM valid'!$R$2:$R$2328,"Operational")+COUNTIFS('Relevant - IN NOW CRM unknown'!$T$2:$T$1227,$A539,'Relevant - IN NOW CRM unknown'!$G$2:$G$1227,"UK",'Relevant - IN NOW CRM unknown'!$M$2:$M$1227,"Research",'Relevant - IN NOW CRM unknown'!$R$2:$R$1227,"Operational")+COUNTIFS('Relevant - Not CRM not valid'!$T$2:$T$416,$A539,'Relevant - Not CRM not valid'!$G$2:$G$416,"UK",'Relevant - Not CRM not valid'!$M$2:$M$416,"Research",'Relevant - Not CRM not valid'!$R$2:$R$416,"Operational")+COUNTIFS('Relevant - In CRM not valid'!$T$2:$T$46,$A539,'Relevant - In CRM not valid'!$G$2:$G$46,"UK",'Relevant - In CRM not valid'!$M$2:$M$46,"Research",'Relevant - In CRM not valid'!$R$2:$R$46,"Operational")</f>
        <v>0</v>
      </c>
      <c r="I539" s="2">
        <f>COUNTIFS('Relevant - In CRM valid'!$T$2:$T$4699,$A539,'Relevant - In CRM valid'!$G$2:$G$4699,"UK",'Relevant - In CRM valid'!$M$2:$M$4699,"Research",'Relevant - In CRM valid'!$R$2:$R$4699,"Academic")+COUNTIFS('Relevant - In CRM unknown'!$T$2:$T$253,$A539,'Relevant - In CRM unknown'!$G$2:$G$253,"UK",'Relevant - In CRM unknown'!$M$2:$M$253,"Research",'Relevant - In CRM unknown'!$R$2:$R$253,"Academic")+COUNTIFS('Relevant - IN NOW CRM valid'!$T$2:$T$2328,$A539,'Relevant - IN NOW CRM valid'!$G$2:$G$2328,"UK",'Relevant - IN NOW CRM valid'!$M$2:$M$2328,"Research",'Relevant - IN NOW CRM valid'!$R$2:$R$2328,"Academic")+COUNTIFS('Relevant - IN NOW CRM unknown'!$T$2:$T$1227,$A539,'Relevant - IN NOW CRM unknown'!$G$2:$G$1227,"UK",'Relevant - IN NOW CRM unknown'!$M$2:$M$1227,"Research",'Relevant - IN NOW CRM unknown'!$R$2:$R$1227,"Academic")+COUNTIFS('Relevant - Not CRM not valid'!$T$2:$T$416,$A539,'Relevant - Not CRM not valid'!$G$2:$G$416,"UK",'Relevant - Not CRM not valid'!$M$2:$M$416,"Research",'Relevant - Not CRM not valid'!$R$2:$R$416,"Academic")+COUNTIFS('Relevant - In CRM not valid'!$T$2:$T$46,$A539,'Relevant - In CRM not valid'!$G$2:$G$46,"UK",'Relevant - In CRM not valid'!$M$2:$M$46,"Research",'Relevant - In CRM not valid'!$R$2:$R$46,"Academic")</f>
        <v>0</v>
      </c>
      <c r="J539" s="2">
        <f>COUNTIFS('Relevant - In CRM valid'!$T$2:$T$4699,$A539,'Relevant - In CRM valid'!$G$2:$G$4699,"UK",'Relevant - In CRM valid'!$M$2:$M$4699,"Finance")+COUNTIFS('Relevant - In CRM unknown'!$T$2:$T$253,$A539,'Relevant - In CRM unknown'!$G$2:$G$253,"UK",'Relevant - In CRM unknown'!$M$2:$M$253,"Finance")+COUNTIFS('Relevant - IN NOW CRM valid'!$T$2:$T$2328,$A539,'Relevant - IN NOW CRM valid'!$G$2:$G$2328,"UK",'Relevant - IN NOW CRM valid'!$M$2:$M$2328,"Finance")+COUNTIFS('Relevant - IN NOW CRM unknown'!$T$2:$T$1227,$A539,'Relevant - IN NOW CRM unknown'!$G$2:$G$1227,"UK",'Relevant - IN NOW CRM unknown'!$M$2:$M$1227,"Finance")+COUNTIFS('Relevant - Not CRM not valid'!$T$2:$T$416,$A539,'Relevant - Not CRM not valid'!$G$2:$G$416,"UK",'Relevant - Not CRM not valid'!$M$2:$M$416,"Finance")+COUNTIFS('Relevant - In CRM not valid'!$T$2:$T$46,$A539,'Relevant - In CRM not valid'!$G$2:$G$46,"UK",'Relevant - In CRM not valid'!$M$2:$M$46,"Finance")</f>
        <v>1</v>
      </c>
      <c r="K539" s="2">
        <f>COUNTIFS('Relevant - In CRM valid'!$T$2:$T$4699,$A539,'Relevant - In CRM valid'!$G$2:$G$4699,"UK",'Relevant - In CRM valid'!$M$2:$M$4699,"IT/Systems")+COUNTIFS('Relevant - In CRM unknown'!$T$2:$T$253,$A539,'Relevant - In CRM unknown'!$G$2:$G$253,"UK",'Relevant - In CRM unknown'!$M$2:$M$253,"IT/Systems")+COUNTIFS('Relevant - IN NOW CRM valid'!$T$2:$T$2328,$A539,'Relevant - IN NOW CRM valid'!$G$2:$G$2328,"UK",'Relevant - IN NOW CRM valid'!$M$2:$M$2328,"IT/Systems")+COUNTIFS('Relevant - IN NOW CRM unknown'!$T$2:$T$1227,$A539,'Relevant - IN NOW CRM unknown'!$G$2:$G$1227,"UK",'Relevant - IN NOW CRM unknown'!$M$2:$M$1227,"IT/Systems")+COUNTIFS('Relevant - Not CRM not valid'!$T$2:$T$416,$A539,'Relevant - Not CRM not valid'!$G$2:$G$416,"UK",'Relevant - Not CRM not valid'!$M$2:$M$416,"IT/Systems")+COUNTIFS('Relevant - In CRM not valid'!$T$2:$T$46,$A539,'Relevant - In CRM not valid'!$G$2:$G$46,"UK",'Relevant - In CRM not valid'!$M$2:$M$46,"IT/Systems")</f>
        <v>0</v>
      </c>
      <c r="L539" s="2">
        <f>COUNTIFS('Relevant - In CRM valid'!$T$2:$T$4699,$A539,'Relevant - In CRM valid'!$G$2:$G$4699,"UK",'Relevant - In CRM valid'!$M$2:$M$4699,"")+COUNTIFS('Relevant - In CRM unknown'!$T$2:$T$253,$A539,'Relevant - In CRM unknown'!$G$2:$G$253,"UK",'Relevant - In CRM unknown'!$M$2:$M$253,"")+COUNTIFS('Relevant - IN NOW CRM valid'!$T$2:$T$2328,$A539,'Relevant - IN NOW CRM valid'!$G$2:$G$2328,"UK",'Relevant - IN NOW CRM valid'!$M$2:$M$2328,"")+COUNTIFS('Relevant - IN NOW CRM unknown'!$T$2:$T$1227,$A539,'Relevant - IN NOW CRM unknown'!$G$2:$G$1227,"UK",'Relevant - IN NOW CRM unknown'!$M$2:$M$1227,"")+COUNTIFS('Relevant - Not CRM not valid'!$T$2:$T$416,$A539,'Relevant - Not CRM not valid'!$G$2:$G$416,"UK",'Relevant - Not CRM not valid'!$M$2:$M$416,"")+COUNTIFS('Relevant - In CRM not valid'!$T$2:$T$46,$A539,'Relevant - In CRM not valid'!$G$2:$G$46,"UK",'Relevant - In CRM not valid'!$M$2:$M$46,"")</f>
        <v>0</v>
      </c>
      <c r="M539" s="2">
        <f t="shared" si="16"/>
        <v>1</v>
      </c>
      <c r="N539" s="2">
        <f>COUNTIFS('Relevant - In CRM valid'!$T$2:$T$4699,$A539,'Relevant - In CRM valid'!$G$2:$G$4699,"UK",'Relevant - In CRM valid'!$Q$2:$Q$4699,"valid")+COUNTIFS('Relevant - In CRM unknown'!$T$2:$T$253,$A539,'Relevant - In CRM unknown'!$G$2:$G$253,"UK",'Relevant - In CRM unknown'!$Q$2:$Q$253,"valid")+COUNTIFS('Relevant - IN NOW CRM valid'!$T$2:$T$2328,$A539,'Relevant - IN NOW CRM valid'!$G$2:$G$2328,"UK",'Relevant - IN NOW CRM valid'!$Q$2:$Q$2328,"valid")+COUNTIFS('Relevant - IN NOW CRM unknown'!$T$2:$T$1227,$A539,'Relevant - IN NOW CRM unknown'!$G$2:$G$1227,"UK",'Relevant - IN NOW CRM unknown'!$Q$2:$Q$1227,"valid")+COUNTIFS('Relevant - Not CRM not valid'!$T$2:$T$416,$A539,'Relevant - Not CRM not valid'!$G$2:$G$416,"UK",'Relevant - Not CRM not valid'!$Q$2:$Q$416,"valid")+COUNTIFS('Relevant - In CRM not valid'!$T$2:$T$46,$A539,'Relevant - In CRM not valid'!$G$2:$G$46,"UK",'Relevant - In CRM not valid'!$Q$2:$Q$46,"valid")</f>
        <v>1</v>
      </c>
      <c r="O539" s="2" t="str">
        <f t="shared" si="17"/>
        <v>Research  IT/Systems</v>
      </c>
    </row>
    <row r="540" spans="1:15" ht="15" customHeight="1">
      <c r="A540" s="2" t="s">
        <v>1187</v>
      </c>
      <c r="B540" s="2" t="s">
        <v>1188</v>
      </c>
      <c r="C540" s="2" t="s">
        <v>1570</v>
      </c>
      <c r="D540" s="2" t="str">
        <f>IFERROR(INDEX('UK Target Institutions'!$D$2:$D$727,MATCH($A540,'UK Target Institutions'!$A$2:$A$727,0)),"")</f>
        <v>No</v>
      </c>
      <c r="E540" s="2">
        <f>COUNTIFS('Relevant - In CRM valid'!$T$2:$T$4699,$A540,'Relevant - In CRM valid'!$G$2:$G$4699,"UK")+COUNTIFS('Relevant - In CRM unknown'!$T$2:$T$253,$A540,'Relevant - In CRM unknown'!$G$2:$G$253,"UK")+COUNTIFS('Relevant - IN NOW CRM valid'!$T$2:$T$2328,$A540,'Relevant - IN NOW CRM valid'!$G$2:$G$2328,"UK")+COUNTIFS('Relevant - IN NOW CRM unknown'!$T$2:$T$1227,$A540,'Relevant - IN NOW CRM unknown'!$G$2:$G$1227,"UK")+COUNTIFS('Relevant - Not CRM not valid'!$T$2:$T$416,$A540,'Relevant - Not CRM not valid'!$G$2:$G$416,"UK")+COUNTIFS('Relevant - In CRM not valid'!$T$2:$T$46,$A540,'Relevant - In CRM not valid'!$G$2:$G$46,"UK")</f>
        <v>1</v>
      </c>
      <c r="F540" s="2">
        <f>COUNTIFS('Relevant - In CRM valid'!$T$2:$T$4699,$A540,'Relevant - In CRM valid'!$G$2:$G$4699,"UK",'Relevant - In CRM valid'!$M$2:$M$4699,"Research")+COUNTIFS('Relevant - In CRM unknown'!$T$2:$T$253,$A540,'Relevant - In CRM unknown'!$G$2:$G$253,"UK",'Relevant - In CRM unknown'!$M$2:$M$253,"Research")+COUNTIFS('Relevant - IN NOW CRM valid'!$T$2:$T$2328,$A540,'Relevant - IN NOW CRM valid'!$G$2:$G$2328,"UK",'Relevant - IN NOW CRM valid'!$M$2:$M$2328,"Research")+COUNTIFS('Relevant - IN NOW CRM unknown'!$T$2:$T$1227,$A540,'Relevant - IN NOW CRM unknown'!$G$2:$G$1227,"UK",'Relevant - IN NOW CRM unknown'!$M$2:$M$1227,"Research")+COUNTIFS('Relevant - Not CRM not valid'!$T$2:$T$416,$A540,'Relevant - Not CRM not valid'!$G$2:$G$416,"UK",'Relevant - Not CRM not valid'!$M$2:$M$416,"Research")+COUNTIFS('Relevant - In CRM not valid'!$T$2:$T$46,$A540,'Relevant - In CRM not valid'!$G$2:$G$46,"UK",'Relevant - In CRM not valid'!$M$2:$M$46,"Research")</f>
        <v>1</v>
      </c>
      <c r="G540" s="2">
        <f>COUNTIFS('Relevant - In CRM valid'!$T$2:$T$4699,$A540,'Relevant - In CRM valid'!$G$2:$G$4699,"UK",'Relevant - In CRM valid'!$M$2:$M$4699,"Research",'Relevant - In CRM valid'!$R$2:$R$4699,"Senior")+COUNTIFS('Relevant - In CRM unknown'!$T$2:$T$253,$A540,'Relevant - In CRM unknown'!$G$2:$G$253,"UK",'Relevant - In CRM unknown'!$M$2:$M$253,"Research",'Relevant - In CRM unknown'!$R$2:$R$253,"Senior")+COUNTIFS('Relevant - IN NOW CRM valid'!$T$2:$T$2328,$A540,'Relevant - IN NOW CRM valid'!$G$2:$G$2328,"UK",'Relevant - IN NOW CRM valid'!$M$2:$M$2328,"Research",'Relevant - IN NOW CRM valid'!$R$2:$R$2328,"Senior")+COUNTIFS('Relevant - IN NOW CRM unknown'!$T$2:$T$1227,$A540,'Relevant - IN NOW CRM unknown'!$G$2:$G$1227,"UK",'Relevant - IN NOW CRM unknown'!$M$2:$M$1227,"Research",'Relevant - IN NOW CRM unknown'!$R$2:$R$1227,"Senior")+COUNTIFS('Relevant - Not CRM not valid'!$T$2:$T$416,$A540,'Relevant - Not CRM not valid'!$G$2:$G$416,"UK",'Relevant - Not CRM not valid'!$M$2:$M$416,"Research",'Relevant - Not CRM not valid'!$R$2:$R$416,"Senior")+COUNTIFS('Relevant - In CRM not valid'!$T$2:$T$46,$A540,'Relevant - In CRM not valid'!$G$2:$G$46,"UK",'Relevant - In CRM not valid'!$M$2:$M$46,"Research",'Relevant - In CRM not valid'!$R$2:$R$46,"Senior")</f>
        <v>0</v>
      </c>
      <c r="H540" s="2">
        <f>COUNTIFS('Relevant - In CRM valid'!$T$2:$T$4699,$A540,'Relevant - In CRM valid'!$G$2:$G$4699,"UK",'Relevant - In CRM valid'!$M$2:$M$4699,"Research",'Relevant - In CRM valid'!$R$2:$R$4699,"Operational")+COUNTIFS('Relevant - In CRM unknown'!$T$2:$T$253,$A540,'Relevant - In CRM unknown'!$G$2:$G$253,"UK",'Relevant - In CRM unknown'!$M$2:$M$253,"Research",'Relevant - In CRM unknown'!$R$2:$R$253,"Operational")+COUNTIFS('Relevant - IN NOW CRM valid'!$T$2:$T$2328,$A540,'Relevant - IN NOW CRM valid'!$G$2:$G$2328,"UK",'Relevant - IN NOW CRM valid'!$M$2:$M$2328,"Research",'Relevant - IN NOW CRM valid'!$R$2:$R$2328,"Operational")+COUNTIFS('Relevant - IN NOW CRM unknown'!$T$2:$T$1227,$A540,'Relevant - IN NOW CRM unknown'!$G$2:$G$1227,"UK",'Relevant - IN NOW CRM unknown'!$M$2:$M$1227,"Research",'Relevant - IN NOW CRM unknown'!$R$2:$R$1227,"Operational")+COUNTIFS('Relevant - Not CRM not valid'!$T$2:$T$416,$A540,'Relevant - Not CRM not valid'!$G$2:$G$416,"UK",'Relevant - Not CRM not valid'!$M$2:$M$416,"Research",'Relevant - Not CRM not valid'!$R$2:$R$416,"Operational")+COUNTIFS('Relevant - In CRM not valid'!$T$2:$T$46,$A540,'Relevant - In CRM not valid'!$G$2:$G$46,"UK",'Relevant - In CRM not valid'!$M$2:$M$46,"Research",'Relevant - In CRM not valid'!$R$2:$R$46,"Operational")</f>
        <v>1</v>
      </c>
      <c r="I540" s="2">
        <f>COUNTIFS('Relevant - In CRM valid'!$T$2:$T$4699,$A540,'Relevant - In CRM valid'!$G$2:$G$4699,"UK",'Relevant - In CRM valid'!$M$2:$M$4699,"Research",'Relevant - In CRM valid'!$R$2:$R$4699,"Academic")+COUNTIFS('Relevant - In CRM unknown'!$T$2:$T$253,$A540,'Relevant - In CRM unknown'!$G$2:$G$253,"UK",'Relevant - In CRM unknown'!$M$2:$M$253,"Research",'Relevant - In CRM unknown'!$R$2:$R$253,"Academic")+COUNTIFS('Relevant - IN NOW CRM valid'!$T$2:$T$2328,$A540,'Relevant - IN NOW CRM valid'!$G$2:$G$2328,"UK",'Relevant - IN NOW CRM valid'!$M$2:$M$2328,"Research",'Relevant - IN NOW CRM valid'!$R$2:$R$2328,"Academic")+COUNTIFS('Relevant - IN NOW CRM unknown'!$T$2:$T$1227,$A540,'Relevant - IN NOW CRM unknown'!$G$2:$G$1227,"UK",'Relevant - IN NOW CRM unknown'!$M$2:$M$1227,"Research",'Relevant - IN NOW CRM unknown'!$R$2:$R$1227,"Academic")+COUNTIFS('Relevant - Not CRM not valid'!$T$2:$T$416,$A540,'Relevant - Not CRM not valid'!$G$2:$G$416,"UK",'Relevant - Not CRM not valid'!$M$2:$M$416,"Research",'Relevant - Not CRM not valid'!$R$2:$R$416,"Academic")+COUNTIFS('Relevant - In CRM not valid'!$T$2:$T$46,$A540,'Relevant - In CRM not valid'!$G$2:$G$46,"UK",'Relevant - In CRM not valid'!$M$2:$M$46,"Research",'Relevant - In CRM not valid'!$R$2:$R$46,"Academic")</f>
        <v>0</v>
      </c>
      <c r="J540" s="2">
        <f>COUNTIFS('Relevant - In CRM valid'!$T$2:$T$4699,$A540,'Relevant - In CRM valid'!$G$2:$G$4699,"UK",'Relevant - In CRM valid'!$M$2:$M$4699,"Finance")+COUNTIFS('Relevant - In CRM unknown'!$T$2:$T$253,$A540,'Relevant - In CRM unknown'!$G$2:$G$253,"UK",'Relevant - In CRM unknown'!$M$2:$M$253,"Finance")+COUNTIFS('Relevant - IN NOW CRM valid'!$T$2:$T$2328,$A540,'Relevant - IN NOW CRM valid'!$G$2:$G$2328,"UK",'Relevant - IN NOW CRM valid'!$M$2:$M$2328,"Finance")+COUNTIFS('Relevant - IN NOW CRM unknown'!$T$2:$T$1227,$A540,'Relevant - IN NOW CRM unknown'!$G$2:$G$1227,"UK",'Relevant - IN NOW CRM unknown'!$M$2:$M$1227,"Finance")+COUNTIFS('Relevant - Not CRM not valid'!$T$2:$T$416,$A540,'Relevant - Not CRM not valid'!$G$2:$G$416,"UK",'Relevant - Not CRM not valid'!$M$2:$M$416,"Finance")+COUNTIFS('Relevant - In CRM not valid'!$T$2:$T$46,$A540,'Relevant - In CRM not valid'!$G$2:$G$46,"UK",'Relevant - In CRM not valid'!$M$2:$M$46,"Finance")</f>
        <v>0</v>
      </c>
      <c r="K540" s="2">
        <f>COUNTIFS('Relevant - In CRM valid'!$T$2:$T$4699,$A540,'Relevant - In CRM valid'!$G$2:$G$4699,"UK",'Relevant - In CRM valid'!$M$2:$M$4699,"IT/Systems")+COUNTIFS('Relevant - In CRM unknown'!$T$2:$T$253,$A540,'Relevant - In CRM unknown'!$G$2:$G$253,"UK",'Relevant - In CRM unknown'!$M$2:$M$253,"IT/Systems")+COUNTIFS('Relevant - IN NOW CRM valid'!$T$2:$T$2328,$A540,'Relevant - IN NOW CRM valid'!$G$2:$G$2328,"UK",'Relevant - IN NOW CRM valid'!$M$2:$M$2328,"IT/Systems")+COUNTIFS('Relevant - IN NOW CRM unknown'!$T$2:$T$1227,$A540,'Relevant - IN NOW CRM unknown'!$G$2:$G$1227,"UK",'Relevant - IN NOW CRM unknown'!$M$2:$M$1227,"IT/Systems")+COUNTIFS('Relevant - Not CRM not valid'!$T$2:$T$416,$A540,'Relevant - Not CRM not valid'!$G$2:$G$416,"UK",'Relevant - Not CRM not valid'!$M$2:$M$416,"IT/Systems")+COUNTIFS('Relevant - In CRM not valid'!$T$2:$T$46,$A540,'Relevant - In CRM not valid'!$G$2:$G$46,"UK",'Relevant - In CRM not valid'!$M$2:$M$46,"IT/Systems")</f>
        <v>0</v>
      </c>
      <c r="L540" s="2">
        <f>COUNTIFS('Relevant - In CRM valid'!$T$2:$T$4699,$A540,'Relevant - In CRM valid'!$G$2:$G$4699,"UK",'Relevant - In CRM valid'!$M$2:$M$4699,"")+COUNTIFS('Relevant - In CRM unknown'!$T$2:$T$253,$A540,'Relevant - In CRM unknown'!$G$2:$G$253,"UK",'Relevant - In CRM unknown'!$M$2:$M$253,"")+COUNTIFS('Relevant - IN NOW CRM valid'!$T$2:$T$2328,$A540,'Relevant - IN NOW CRM valid'!$G$2:$G$2328,"UK",'Relevant - IN NOW CRM valid'!$M$2:$M$2328,"")+COUNTIFS('Relevant - IN NOW CRM unknown'!$T$2:$T$1227,$A540,'Relevant - IN NOW CRM unknown'!$G$2:$G$1227,"UK",'Relevant - IN NOW CRM unknown'!$M$2:$M$1227,"")+COUNTIFS('Relevant - Not CRM not valid'!$T$2:$T$416,$A540,'Relevant - Not CRM not valid'!$G$2:$G$416,"UK",'Relevant - Not CRM not valid'!$M$2:$M$416,"")+COUNTIFS('Relevant - In CRM not valid'!$T$2:$T$46,$A540,'Relevant - In CRM not valid'!$G$2:$G$46,"UK",'Relevant - In CRM not valid'!$M$2:$M$46,"")</f>
        <v>0</v>
      </c>
      <c r="M540" s="2">
        <f t="shared" si="16"/>
        <v>1</v>
      </c>
      <c r="N540" s="2">
        <f>COUNTIFS('Relevant - In CRM valid'!$T$2:$T$4699,$A540,'Relevant - In CRM valid'!$G$2:$G$4699,"UK",'Relevant - In CRM valid'!$Q$2:$Q$4699,"valid")+COUNTIFS('Relevant - In CRM unknown'!$T$2:$T$253,$A540,'Relevant - In CRM unknown'!$G$2:$G$253,"UK",'Relevant - In CRM unknown'!$Q$2:$Q$253,"valid")+COUNTIFS('Relevant - IN NOW CRM valid'!$T$2:$T$2328,$A540,'Relevant - IN NOW CRM valid'!$G$2:$G$2328,"UK",'Relevant - IN NOW CRM valid'!$Q$2:$Q$2328,"valid")+COUNTIFS('Relevant - IN NOW CRM unknown'!$T$2:$T$1227,$A540,'Relevant - IN NOW CRM unknown'!$G$2:$G$1227,"UK",'Relevant - IN NOW CRM unknown'!$Q$2:$Q$1227,"valid")+COUNTIFS('Relevant - Not CRM not valid'!$T$2:$T$416,$A540,'Relevant - Not CRM not valid'!$G$2:$G$416,"UK",'Relevant - Not CRM not valid'!$Q$2:$Q$416,"valid")+COUNTIFS('Relevant - In CRM not valid'!$T$2:$T$46,$A540,'Relevant - In CRM not valid'!$G$2:$G$46,"UK",'Relevant - In CRM not valid'!$Q$2:$Q$46,"valid")</f>
        <v>1</v>
      </c>
      <c r="O540" s="2" t="str">
        <f t="shared" si="17"/>
        <v>Finance  IT/Systems</v>
      </c>
    </row>
    <row r="541" spans="1:15" ht="15" customHeight="1">
      <c r="A541" s="2" t="s">
        <v>1189</v>
      </c>
      <c r="B541" s="2" t="s">
        <v>1190</v>
      </c>
      <c r="C541" s="2" t="s">
        <v>1570</v>
      </c>
      <c r="D541" s="2" t="str">
        <f>IFERROR(INDEX('UK Target Institutions'!$D$2:$D$727,MATCH($A541,'UK Target Institutions'!$A$2:$A$727,0)),"")</f>
        <v>No</v>
      </c>
      <c r="E541" s="2">
        <f>COUNTIFS('Relevant - In CRM valid'!$T$2:$T$4699,$A541,'Relevant - In CRM valid'!$G$2:$G$4699,"UK")+COUNTIFS('Relevant - In CRM unknown'!$T$2:$T$253,$A541,'Relevant - In CRM unknown'!$G$2:$G$253,"UK")+COUNTIFS('Relevant - IN NOW CRM valid'!$T$2:$T$2328,$A541,'Relevant - IN NOW CRM valid'!$G$2:$G$2328,"UK")+COUNTIFS('Relevant - IN NOW CRM unknown'!$T$2:$T$1227,$A541,'Relevant - IN NOW CRM unknown'!$G$2:$G$1227,"UK")+COUNTIFS('Relevant - Not CRM not valid'!$T$2:$T$416,$A541,'Relevant - Not CRM not valid'!$G$2:$G$416,"UK")+COUNTIFS('Relevant - In CRM not valid'!$T$2:$T$46,$A541,'Relevant - In CRM not valid'!$G$2:$G$46,"UK")</f>
        <v>1</v>
      </c>
      <c r="F541" s="2">
        <f>COUNTIFS('Relevant - In CRM valid'!$T$2:$T$4699,$A541,'Relevant - In CRM valid'!$G$2:$G$4699,"UK",'Relevant - In CRM valid'!$M$2:$M$4699,"Research")+COUNTIFS('Relevant - In CRM unknown'!$T$2:$T$253,$A541,'Relevant - In CRM unknown'!$G$2:$G$253,"UK",'Relevant - In CRM unknown'!$M$2:$M$253,"Research")+COUNTIFS('Relevant - IN NOW CRM valid'!$T$2:$T$2328,$A541,'Relevant - IN NOW CRM valid'!$G$2:$G$2328,"UK",'Relevant - IN NOW CRM valid'!$M$2:$M$2328,"Research")+COUNTIFS('Relevant - IN NOW CRM unknown'!$T$2:$T$1227,$A541,'Relevant - IN NOW CRM unknown'!$G$2:$G$1227,"UK",'Relevant - IN NOW CRM unknown'!$M$2:$M$1227,"Research")+COUNTIFS('Relevant - Not CRM not valid'!$T$2:$T$416,$A541,'Relevant - Not CRM not valid'!$G$2:$G$416,"UK",'Relevant - Not CRM not valid'!$M$2:$M$416,"Research")+COUNTIFS('Relevant - In CRM not valid'!$T$2:$T$46,$A541,'Relevant - In CRM not valid'!$G$2:$G$46,"UK",'Relevant - In CRM not valid'!$M$2:$M$46,"Research")</f>
        <v>0</v>
      </c>
      <c r="G541" s="2">
        <f>COUNTIFS('Relevant - In CRM valid'!$T$2:$T$4699,$A541,'Relevant - In CRM valid'!$G$2:$G$4699,"UK",'Relevant - In CRM valid'!$M$2:$M$4699,"Research",'Relevant - In CRM valid'!$R$2:$R$4699,"Senior")+COUNTIFS('Relevant - In CRM unknown'!$T$2:$T$253,$A541,'Relevant - In CRM unknown'!$G$2:$G$253,"UK",'Relevant - In CRM unknown'!$M$2:$M$253,"Research",'Relevant - In CRM unknown'!$R$2:$R$253,"Senior")+COUNTIFS('Relevant - IN NOW CRM valid'!$T$2:$T$2328,$A541,'Relevant - IN NOW CRM valid'!$G$2:$G$2328,"UK",'Relevant - IN NOW CRM valid'!$M$2:$M$2328,"Research",'Relevant - IN NOW CRM valid'!$R$2:$R$2328,"Senior")+COUNTIFS('Relevant - IN NOW CRM unknown'!$T$2:$T$1227,$A541,'Relevant - IN NOW CRM unknown'!$G$2:$G$1227,"UK",'Relevant - IN NOW CRM unknown'!$M$2:$M$1227,"Research",'Relevant - IN NOW CRM unknown'!$R$2:$R$1227,"Senior")+COUNTIFS('Relevant - Not CRM not valid'!$T$2:$T$416,$A541,'Relevant - Not CRM not valid'!$G$2:$G$416,"UK",'Relevant - Not CRM not valid'!$M$2:$M$416,"Research",'Relevant - Not CRM not valid'!$R$2:$R$416,"Senior")+COUNTIFS('Relevant - In CRM not valid'!$T$2:$T$46,$A541,'Relevant - In CRM not valid'!$G$2:$G$46,"UK",'Relevant - In CRM not valid'!$M$2:$M$46,"Research",'Relevant - In CRM not valid'!$R$2:$R$46,"Senior")</f>
        <v>0</v>
      </c>
      <c r="H541" s="2">
        <f>COUNTIFS('Relevant - In CRM valid'!$T$2:$T$4699,$A541,'Relevant - In CRM valid'!$G$2:$G$4699,"UK",'Relevant - In CRM valid'!$M$2:$M$4699,"Research",'Relevant - In CRM valid'!$R$2:$R$4699,"Operational")+COUNTIFS('Relevant - In CRM unknown'!$T$2:$T$253,$A541,'Relevant - In CRM unknown'!$G$2:$G$253,"UK",'Relevant - In CRM unknown'!$M$2:$M$253,"Research",'Relevant - In CRM unknown'!$R$2:$R$253,"Operational")+COUNTIFS('Relevant - IN NOW CRM valid'!$T$2:$T$2328,$A541,'Relevant - IN NOW CRM valid'!$G$2:$G$2328,"UK",'Relevant - IN NOW CRM valid'!$M$2:$M$2328,"Research",'Relevant - IN NOW CRM valid'!$R$2:$R$2328,"Operational")+COUNTIFS('Relevant - IN NOW CRM unknown'!$T$2:$T$1227,$A541,'Relevant - IN NOW CRM unknown'!$G$2:$G$1227,"UK",'Relevant - IN NOW CRM unknown'!$M$2:$M$1227,"Research",'Relevant - IN NOW CRM unknown'!$R$2:$R$1227,"Operational")+COUNTIFS('Relevant - Not CRM not valid'!$T$2:$T$416,$A541,'Relevant - Not CRM not valid'!$G$2:$G$416,"UK",'Relevant - Not CRM not valid'!$M$2:$M$416,"Research",'Relevant - Not CRM not valid'!$R$2:$R$416,"Operational")+COUNTIFS('Relevant - In CRM not valid'!$T$2:$T$46,$A541,'Relevant - In CRM not valid'!$G$2:$G$46,"UK",'Relevant - In CRM not valid'!$M$2:$M$46,"Research",'Relevant - In CRM not valid'!$R$2:$R$46,"Operational")</f>
        <v>0</v>
      </c>
      <c r="I541" s="2">
        <f>COUNTIFS('Relevant - In CRM valid'!$T$2:$T$4699,$A541,'Relevant - In CRM valid'!$G$2:$G$4699,"UK",'Relevant - In CRM valid'!$M$2:$M$4699,"Research",'Relevant - In CRM valid'!$R$2:$R$4699,"Academic")+COUNTIFS('Relevant - In CRM unknown'!$T$2:$T$253,$A541,'Relevant - In CRM unknown'!$G$2:$G$253,"UK",'Relevant - In CRM unknown'!$M$2:$M$253,"Research",'Relevant - In CRM unknown'!$R$2:$R$253,"Academic")+COUNTIFS('Relevant - IN NOW CRM valid'!$T$2:$T$2328,$A541,'Relevant - IN NOW CRM valid'!$G$2:$G$2328,"UK",'Relevant - IN NOW CRM valid'!$M$2:$M$2328,"Research",'Relevant - IN NOW CRM valid'!$R$2:$R$2328,"Academic")+COUNTIFS('Relevant - IN NOW CRM unknown'!$T$2:$T$1227,$A541,'Relevant - IN NOW CRM unknown'!$G$2:$G$1227,"UK",'Relevant - IN NOW CRM unknown'!$M$2:$M$1227,"Research",'Relevant - IN NOW CRM unknown'!$R$2:$R$1227,"Academic")+COUNTIFS('Relevant - Not CRM not valid'!$T$2:$T$416,$A541,'Relevant - Not CRM not valid'!$G$2:$G$416,"UK",'Relevant - Not CRM not valid'!$M$2:$M$416,"Research",'Relevant - Not CRM not valid'!$R$2:$R$416,"Academic")+COUNTIFS('Relevant - In CRM not valid'!$T$2:$T$46,$A541,'Relevant - In CRM not valid'!$G$2:$G$46,"UK",'Relevant - In CRM not valid'!$M$2:$M$46,"Research",'Relevant - In CRM not valid'!$R$2:$R$46,"Academic")</f>
        <v>0</v>
      </c>
      <c r="J541" s="2">
        <f>COUNTIFS('Relevant - In CRM valid'!$T$2:$T$4699,$A541,'Relevant - In CRM valid'!$G$2:$G$4699,"UK",'Relevant - In CRM valid'!$M$2:$M$4699,"Finance")+COUNTIFS('Relevant - In CRM unknown'!$T$2:$T$253,$A541,'Relevant - In CRM unknown'!$G$2:$G$253,"UK",'Relevant - In CRM unknown'!$M$2:$M$253,"Finance")+COUNTIFS('Relevant - IN NOW CRM valid'!$T$2:$T$2328,$A541,'Relevant - IN NOW CRM valid'!$G$2:$G$2328,"UK",'Relevant - IN NOW CRM valid'!$M$2:$M$2328,"Finance")+COUNTIFS('Relevant - IN NOW CRM unknown'!$T$2:$T$1227,$A541,'Relevant - IN NOW CRM unknown'!$G$2:$G$1227,"UK",'Relevant - IN NOW CRM unknown'!$M$2:$M$1227,"Finance")+COUNTIFS('Relevant - Not CRM not valid'!$T$2:$T$416,$A541,'Relevant - Not CRM not valid'!$G$2:$G$416,"UK",'Relevant - Not CRM not valid'!$M$2:$M$416,"Finance")+COUNTIFS('Relevant - In CRM not valid'!$T$2:$T$46,$A541,'Relevant - In CRM not valid'!$G$2:$G$46,"UK",'Relevant - In CRM not valid'!$M$2:$M$46,"Finance")</f>
        <v>1</v>
      </c>
      <c r="K541" s="2">
        <f>COUNTIFS('Relevant - In CRM valid'!$T$2:$T$4699,$A541,'Relevant - In CRM valid'!$G$2:$G$4699,"UK",'Relevant - In CRM valid'!$M$2:$M$4699,"IT/Systems")+COUNTIFS('Relevant - In CRM unknown'!$T$2:$T$253,$A541,'Relevant - In CRM unknown'!$G$2:$G$253,"UK",'Relevant - In CRM unknown'!$M$2:$M$253,"IT/Systems")+COUNTIFS('Relevant - IN NOW CRM valid'!$T$2:$T$2328,$A541,'Relevant - IN NOW CRM valid'!$G$2:$G$2328,"UK",'Relevant - IN NOW CRM valid'!$M$2:$M$2328,"IT/Systems")+COUNTIFS('Relevant - IN NOW CRM unknown'!$T$2:$T$1227,$A541,'Relevant - IN NOW CRM unknown'!$G$2:$G$1227,"UK",'Relevant - IN NOW CRM unknown'!$M$2:$M$1227,"IT/Systems")+COUNTIFS('Relevant - Not CRM not valid'!$T$2:$T$416,$A541,'Relevant - Not CRM not valid'!$G$2:$G$416,"UK",'Relevant - Not CRM not valid'!$M$2:$M$416,"IT/Systems")+COUNTIFS('Relevant - In CRM not valid'!$T$2:$T$46,$A541,'Relevant - In CRM not valid'!$G$2:$G$46,"UK",'Relevant - In CRM not valid'!$M$2:$M$46,"IT/Systems")</f>
        <v>0</v>
      </c>
      <c r="L541" s="2">
        <f>COUNTIFS('Relevant - In CRM valid'!$T$2:$T$4699,$A541,'Relevant - In CRM valid'!$G$2:$G$4699,"UK",'Relevant - In CRM valid'!$M$2:$M$4699,"")+COUNTIFS('Relevant - In CRM unknown'!$T$2:$T$253,$A541,'Relevant - In CRM unknown'!$G$2:$G$253,"UK",'Relevant - In CRM unknown'!$M$2:$M$253,"")+COUNTIFS('Relevant - IN NOW CRM valid'!$T$2:$T$2328,$A541,'Relevant - IN NOW CRM valid'!$G$2:$G$2328,"UK",'Relevant - IN NOW CRM valid'!$M$2:$M$2328,"")+COUNTIFS('Relevant - IN NOW CRM unknown'!$T$2:$T$1227,$A541,'Relevant - IN NOW CRM unknown'!$G$2:$G$1227,"UK",'Relevant - IN NOW CRM unknown'!$M$2:$M$1227,"")+COUNTIFS('Relevant - Not CRM not valid'!$T$2:$T$416,$A541,'Relevant - Not CRM not valid'!$G$2:$G$416,"UK",'Relevant - Not CRM not valid'!$M$2:$M$416,"")+COUNTIFS('Relevant - In CRM not valid'!$T$2:$T$46,$A541,'Relevant - In CRM not valid'!$G$2:$G$46,"UK",'Relevant - In CRM not valid'!$M$2:$M$46,"")</f>
        <v>0</v>
      </c>
      <c r="M541" s="2">
        <f t="shared" si="16"/>
        <v>1</v>
      </c>
      <c r="N541" s="2">
        <f>COUNTIFS('Relevant - In CRM valid'!$T$2:$T$4699,$A541,'Relevant - In CRM valid'!$G$2:$G$4699,"UK",'Relevant - In CRM valid'!$Q$2:$Q$4699,"valid")+COUNTIFS('Relevant - In CRM unknown'!$T$2:$T$253,$A541,'Relevant - In CRM unknown'!$G$2:$G$253,"UK",'Relevant - In CRM unknown'!$Q$2:$Q$253,"valid")+COUNTIFS('Relevant - IN NOW CRM valid'!$T$2:$T$2328,$A541,'Relevant - IN NOW CRM valid'!$G$2:$G$2328,"UK",'Relevant - IN NOW CRM valid'!$Q$2:$Q$2328,"valid")+COUNTIFS('Relevant - IN NOW CRM unknown'!$T$2:$T$1227,$A541,'Relevant - IN NOW CRM unknown'!$G$2:$G$1227,"UK",'Relevant - IN NOW CRM unknown'!$Q$2:$Q$1227,"valid")+COUNTIFS('Relevant - Not CRM not valid'!$T$2:$T$416,$A541,'Relevant - Not CRM not valid'!$G$2:$G$416,"UK",'Relevant - Not CRM not valid'!$Q$2:$Q$416,"valid")+COUNTIFS('Relevant - In CRM not valid'!$T$2:$T$46,$A541,'Relevant - In CRM not valid'!$G$2:$G$46,"UK",'Relevant - In CRM not valid'!$Q$2:$Q$46,"valid")</f>
        <v>1</v>
      </c>
      <c r="O541" s="2" t="str">
        <f t="shared" si="17"/>
        <v>Research  IT/Systems</v>
      </c>
    </row>
    <row r="542" spans="1:15" ht="15" customHeight="1">
      <c r="A542" s="2" t="s">
        <v>1191</v>
      </c>
      <c r="B542" s="2" t="s">
        <v>1192</v>
      </c>
      <c r="C542" s="2" t="s">
        <v>525</v>
      </c>
      <c r="D542" s="2" t="str">
        <f>IFERROR(INDEX('UK Target Institutions'!$D$2:$D$727,MATCH($A542,'UK Target Institutions'!$A$2:$A$727,0)),"")</f>
        <v>No</v>
      </c>
      <c r="E542" s="2">
        <f>COUNTIFS('Relevant - In CRM valid'!$T$2:$T$4699,$A542,'Relevant - In CRM valid'!$G$2:$G$4699,"UK")+COUNTIFS('Relevant - In CRM unknown'!$T$2:$T$253,$A542,'Relevant - In CRM unknown'!$G$2:$G$253,"UK")+COUNTIFS('Relevant - IN NOW CRM valid'!$T$2:$T$2328,$A542,'Relevant - IN NOW CRM valid'!$G$2:$G$2328,"UK")+COUNTIFS('Relevant - IN NOW CRM unknown'!$T$2:$T$1227,$A542,'Relevant - IN NOW CRM unknown'!$G$2:$G$1227,"UK")+COUNTIFS('Relevant - Not CRM not valid'!$T$2:$T$416,$A542,'Relevant - Not CRM not valid'!$G$2:$G$416,"UK")+COUNTIFS('Relevant - In CRM not valid'!$T$2:$T$46,$A542,'Relevant - In CRM not valid'!$G$2:$G$46,"UK")</f>
        <v>1</v>
      </c>
      <c r="F542" s="2">
        <f>COUNTIFS('Relevant - In CRM valid'!$T$2:$T$4699,$A542,'Relevant - In CRM valid'!$G$2:$G$4699,"UK",'Relevant - In CRM valid'!$M$2:$M$4699,"Research")+COUNTIFS('Relevant - In CRM unknown'!$T$2:$T$253,$A542,'Relevant - In CRM unknown'!$G$2:$G$253,"UK",'Relevant - In CRM unknown'!$M$2:$M$253,"Research")+COUNTIFS('Relevant - IN NOW CRM valid'!$T$2:$T$2328,$A542,'Relevant - IN NOW CRM valid'!$G$2:$G$2328,"UK",'Relevant - IN NOW CRM valid'!$M$2:$M$2328,"Research")+COUNTIFS('Relevant - IN NOW CRM unknown'!$T$2:$T$1227,$A542,'Relevant - IN NOW CRM unknown'!$G$2:$G$1227,"UK",'Relevant - IN NOW CRM unknown'!$M$2:$M$1227,"Research")+COUNTIFS('Relevant - Not CRM not valid'!$T$2:$T$416,$A542,'Relevant - Not CRM not valid'!$G$2:$G$416,"UK",'Relevant - Not CRM not valid'!$M$2:$M$416,"Research")+COUNTIFS('Relevant - In CRM not valid'!$T$2:$T$46,$A542,'Relevant - In CRM not valid'!$G$2:$G$46,"UK",'Relevant - In CRM not valid'!$M$2:$M$46,"Research")</f>
        <v>0</v>
      </c>
      <c r="G542" s="2">
        <f>COUNTIFS('Relevant - In CRM valid'!$T$2:$T$4699,$A542,'Relevant - In CRM valid'!$G$2:$G$4699,"UK",'Relevant - In CRM valid'!$M$2:$M$4699,"Research",'Relevant - In CRM valid'!$R$2:$R$4699,"Senior")+COUNTIFS('Relevant - In CRM unknown'!$T$2:$T$253,$A542,'Relevant - In CRM unknown'!$G$2:$G$253,"UK",'Relevant - In CRM unknown'!$M$2:$M$253,"Research",'Relevant - In CRM unknown'!$R$2:$R$253,"Senior")+COUNTIFS('Relevant - IN NOW CRM valid'!$T$2:$T$2328,$A542,'Relevant - IN NOW CRM valid'!$G$2:$G$2328,"UK",'Relevant - IN NOW CRM valid'!$M$2:$M$2328,"Research",'Relevant - IN NOW CRM valid'!$R$2:$R$2328,"Senior")+COUNTIFS('Relevant - IN NOW CRM unknown'!$T$2:$T$1227,$A542,'Relevant - IN NOW CRM unknown'!$G$2:$G$1227,"UK",'Relevant - IN NOW CRM unknown'!$M$2:$M$1227,"Research",'Relevant - IN NOW CRM unknown'!$R$2:$R$1227,"Senior")+COUNTIFS('Relevant - Not CRM not valid'!$T$2:$T$416,$A542,'Relevant - Not CRM not valid'!$G$2:$G$416,"UK",'Relevant - Not CRM not valid'!$M$2:$M$416,"Research",'Relevant - Not CRM not valid'!$R$2:$R$416,"Senior")+COUNTIFS('Relevant - In CRM not valid'!$T$2:$T$46,$A542,'Relevant - In CRM not valid'!$G$2:$G$46,"UK",'Relevant - In CRM not valid'!$M$2:$M$46,"Research",'Relevant - In CRM not valid'!$R$2:$R$46,"Senior")</f>
        <v>0</v>
      </c>
      <c r="H542" s="2">
        <f>COUNTIFS('Relevant - In CRM valid'!$T$2:$T$4699,$A542,'Relevant - In CRM valid'!$G$2:$G$4699,"UK",'Relevant - In CRM valid'!$M$2:$M$4699,"Research",'Relevant - In CRM valid'!$R$2:$R$4699,"Operational")+COUNTIFS('Relevant - In CRM unknown'!$T$2:$T$253,$A542,'Relevant - In CRM unknown'!$G$2:$G$253,"UK",'Relevant - In CRM unknown'!$M$2:$M$253,"Research",'Relevant - In CRM unknown'!$R$2:$R$253,"Operational")+COUNTIFS('Relevant - IN NOW CRM valid'!$T$2:$T$2328,$A542,'Relevant - IN NOW CRM valid'!$G$2:$G$2328,"UK",'Relevant - IN NOW CRM valid'!$M$2:$M$2328,"Research",'Relevant - IN NOW CRM valid'!$R$2:$R$2328,"Operational")+COUNTIFS('Relevant - IN NOW CRM unknown'!$T$2:$T$1227,$A542,'Relevant - IN NOW CRM unknown'!$G$2:$G$1227,"UK",'Relevant - IN NOW CRM unknown'!$M$2:$M$1227,"Research",'Relevant - IN NOW CRM unknown'!$R$2:$R$1227,"Operational")+COUNTIFS('Relevant - Not CRM not valid'!$T$2:$T$416,$A542,'Relevant - Not CRM not valid'!$G$2:$G$416,"UK",'Relevant - Not CRM not valid'!$M$2:$M$416,"Research",'Relevant - Not CRM not valid'!$R$2:$R$416,"Operational")+COUNTIFS('Relevant - In CRM not valid'!$T$2:$T$46,$A542,'Relevant - In CRM not valid'!$G$2:$G$46,"UK",'Relevant - In CRM not valid'!$M$2:$M$46,"Research",'Relevant - In CRM not valid'!$R$2:$R$46,"Operational")</f>
        <v>0</v>
      </c>
      <c r="I542" s="2">
        <f>COUNTIFS('Relevant - In CRM valid'!$T$2:$T$4699,$A542,'Relevant - In CRM valid'!$G$2:$G$4699,"UK",'Relevant - In CRM valid'!$M$2:$M$4699,"Research",'Relevant - In CRM valid'!$R$2:$R$4699,"Academic")+COUNTIFS('Relevant - In CRM unknown'!$T$2:$T$253,$A542,'Relevant - In CRM unknown'!$G$2:$G$253,"UK",'Relevant - In CRM unknown'!$M$2:$M$253,"Research",'Relevant - In CRM unknown'!$R$2:$R$253,"Academic")+COUNTIFS('Relevant - IN NOW CRM valid'!$T$2:$T$2328,$A542,'Relevant - IN NOW CRM valid'!$G$2:$G$2328,"UK",'Relevant - IN NOW CRM valid'!$M$2:$M$2328,"Research",'Relevant - IN NOW CRM valid'!$R$2:$R$2328,"Academic")+COUNTIFS('Relevant - IN NOW CRM unknown'!$T$2:$T$1227,$A542,'Relevant - IN NOW CRM unknown'!$G$2:$G$1227,"UK",'Relevant - IN NOW CRM unknown'!$M$2:$M$1227,"Research",'Relevant - IN NOW CRM unknown'!$R$2:$R$1227,"Academic")+COUNTIFS('Relevant - Not CRM not valid'!$T$2:$T$416,$A542,'Relevant - Not CRM not valid'!$G$2:$G$416,"UK",'Relevant - Not CRM not valid'!$M$2:$M$416,"Research",'Relevant - Not CRM not valid'!$R$2:$R$416,"Academic")+COUNTIFS('Relevant - In CRM not valid'!$T$2:$T$46,$A542,'Relevant - In CRM not valid'!$G$2:$G$46,"UK",'Relevant - In CRM not valid'!$M$2:$M$46,"Research",'Relevant - In CRM not valid'!$R$2:$R$46,"Academic")</f>
        <v>0</v>
      </c>
      <c r="J542" s="2">
        <f>COUNTIFS('Relevant - In CRM valid'!$T$2:$T$4699,$A542,'Relevant - In CRM valid'!$G$2:$G$4699,"UK",'Relevant - In CRM valid'!$M$2:$M$4699,"Finance")+COUNTIFS('Relevant - In CRM unknown'!$T$2:$T$253,$A542,'Relevant - In CRM unknown'!$G$2:$G$253,"UK",'Relevant - In CRM unknown'!$M$2:$M$253,"Finance")+COUNTIFS('Relevant - IN NOW CRM valid'!$T$2:$T$2328,$A542,'Relevant - IN NOW CRM valid'!$G$2:$G$2328,"UK",'Relevant - IN NOW CRM valid'!$M$2:$M$2328,"Finance")+COUNTIFS('Relevant - IN NOW CRM unknown'!$T$2:$T$1227,$A542,'Relevant - IN NOW CRM unknown'!$G$2:$G$1227,"UK",'Relevant - IN NOW CRM unknown'!$M$2:$M$1227,"Finance")+COUNTIFS('Relevant - Not CRM not valid'!$T$2:$T$416,$A542,'Relevant - Not CRM not valid'!$G$2:$G$416,"UK",'Relevant - Not CRM not valid'!$M$2:$M$416,"Finance")+COUNTIFS('Relevant - In CRM not valid'!$T$2:$T$46,$A542,'Relevant - In CRM not valid'!$G$2:$G$46,"UK",'Relevant - In CRM not valid'!$M$2:$M$46,"Finance")</f>
        <v>0</v>
      </c>
      <c r="K542" s="2">
        <f>COUNTIFS('Relevant - In CRM valid'!$T$2:$T$4699,$A542,'Relevant - In CRM valid'!$G$2:$G$4699,"UK",'Relevant - In CRM valid'!$M$2:$M$4699,"IT/Systems")+COUNTIFS('Relevant - In CRM unknown'!$T$2:$T$253,$A542,'Relevant - In CRM unknown'!$G$2:$G$253,"UK",'Relevant - In CRM unknown'!$M$2:$M$253,"IT/Systems")+COUNTIFS('Relevant - IN NOW CRM valid'!$T$2:$T$2328,$A542,'Relevant - IN NOW CRM valid'!$G$2:$G$2328,"UK",'Relevant - IN NOW CRM valid'!$M$2:$M$2328,"IT/Systems")+COUNTIFS('Relevant - IN NOW CRM unknown'!$T$2:$T$1227,$A542,'Relevant - IN NOW CRM unknown'!$G$2:$G$1227,"UK",'Relevant - IN NOW CRM unknown'!$M$2:$M$1227,"IT/Systems")+COUNTIFS('Relevant - Not CRM not valid'!$T$2:$T$416,$A542,'Relevant - Not CRM not valid'!$G$2:$G$416,"UK",'Relevant - Not CRM not valid'!$M$2:$M$416,"IT/Systems")+COUNTIFS('Relevant - In CRM not valid'!$T$2:$T$46,$A542,'Relevant - In CRM not valid'!$G$2:$G$46,"UK",'Relevant - In CRM not valid'!$M$2:$M$46,"IT/Systems")</f>
        <v>1</v>
      </c>
      <c r="L542" s="2">
        <f>COUNTIFS('Relevant - In CRM valid'!$T$2:$T$4699,$A542,'Relevant - In CRM valid'!$G$2:$G$4699,"UK",'Relevant - In CRM valid'!$M$2:$M$4699,"")+COUNTIFS('Relevant - In CRM unknown'!$T$2:$T$253,$A542,'Relevant - In CRM unknown'!$G$2:$G$253,"UK",'Relevant - In CRM unknown'!$M$2:$M$253,"")+COUNTIFS('Relevant - IN NOW CRM valid'!$T$2:$T$2328,$A542,'Relevant - IN NOW CRM valid'!$G$2:$G$2328,"UK",'Relevant - IN NOW CRM valid'!$M$2:$M$2328,"")+COUNTIFS('Relevant - IN NOW CRM unknown'!$T$2:$T$1227,$A542,'Relevant - IN NOW CRM unknown'!$G$2:$G$1227,"UK",'Relevant - IN NOW CRM unknown'!$M$2:$M$1227,"")+COUNTIFS('Relevant - Not CRM not valid'!$T$2:$T$416,$A542,'Relevant - Not CRM not valid'!$G$2:$G$416,"UK",'Relevant - Not CRM not valid'!$M$2:$M$416,"")+COUNTIFS('Relevant - In CRM not valid'!$T$2:$T$46,$A542,'Relevant - In CRM not valid'!$G$2:$G$46,"UK",'Relevant - In CRM not valid'!$M$2:$M$46,"")</f>
        <v>0</v>
      </c>
      <c r="M542" s="2">
        <f t="shared" si="16"/>
        <v>1</v>
      </c>
      <c r="N542" s="2">
        <f>COUNTIFS('Relevant - In CRM valid'!$T$2:$T$4699,$A542,'Relevant - In CRM valid'!$G$2:$G$4699,"UK",'Relevant - In CRM valid'!$Q$2:$Q$4699,"valid")+COUNTIFS('Relevant - In CRM unknown'!$T$2:$T$253,$A542,'Relevant - In CRM unknown'!$G$2:$G$253,"UK",'Relevant - In CRM unknown'!$Q$2:$Q$253,"valid")+COUNTIFS('Relevant - IN NOW CRM valid'!$T$2:$T$2328,$A542,'Relevant - IN NOW CRM valid'!$G$2:$G$2328,"UK",'Relevant - IN NOW CRM valid'!$Q$2:$Q$2328,"valid")+COUNTIFS('Relevant - IN NOW CRM unknown'!$T$2:$T$1227,$A542,'Relevant - IN NOW CRM unknown'!$G$2:$G$1227,"UK",'Relevant - IN NOW CRM unknown'!$Q$2:$Q$1227,"valid")+COUNTIFS('Relevant - Not CRM not valid'!$T$2:$T$416,$A542,'Relevant - Not CRM not valid'!$G$2:$G$416,"UK",'Relevant - Not CRM not valid'!$Q$2:$Q$416,"valid")+COUNTIFS('Relevant - In CRM not valid'!$T$2:$T$46,$A542,'Relevant - In CRM not valid'!$G$2:$G$46,"UK",'Relevant - In CRM not valid'!$Q$2:$Q$46,"valid")</f>
        <v>1</v>
      </c>
      <c r="O542" s="2" t="str">
        <f t="shared" si="17"/>
        <v xml:space="preserve">Research  Finance  </v>
      </c>
    </row>
    <row r="543" spans="1:15" ht="15" customHeight="1">
      <c r="A543" s="2" t="s">
        <v>1193</v>
      </c>
      <c r="B543" s="2" t="s">
        <v>1194</v>
      </c>
      <c r="C543" s="2" t="s">
        <v>95</v>
      </c>
      <c r="D543" s="2" t="str">
        <f>IFERROR(INDEX('UK Target Institutions'!$D$2:$D$727,MATCH($A543,'UK Target Institutions'!$A$2:$A$727,0)),"")</f>
        <v>Yes</v>
      </c>
      <c r="E543" s="2">
        <f>COUNTIFS('Relevant - In CRM valid'!$T$2:$T$4699,$A543,'Relevant - In CRM valid'!$G$2:$G$4699,"UK")+COUNTIFS('Relevant - In CRM unknown'!$T$2:$T$253,$A543,'Relevant - In CRM unknown'!$G$2:$G$253,"UK")+COUNTIFS('Relevant - IN NOW CRM valid'!$T$2:$T$2328,$A543,'Relevant - IN NOW CRM valid'!$G$2:$G$2328,"UK")+COUNTIFS('Relevant - IN NOW CRM unknown'!$T$2:$T$1227,$A543,'Relevant - IN NOW CRM unknown'!$G$2:$G$1227,"UK")+COUNTIFS('Relevant - Not CRM not valid'!$T$2:$T$416,$A543,'Relevant - Not CRM not valid'!$G$2:$G$416,"UK")+COUNTIFS('Relevant - In CRM not valid'!$T$2:$T$46,$A543,'Relevant - In CRM not valid'!$G$2:$G$46,"UK")</f>
        <v>1</v>
      </c>
      <c r="F543" s="2">
        <f>COUNTIFS('Relevant - In CRM valid'!$T$2:$T$4699,$A543,'Relevant - In CRM valid'!$G$2:$G$4699,"UK",'Relevant - In CRM valid'!$M$2:$M$4699,"Research")+COUNTIFS('Relevant - In CRM unknown'!$T$2:$T$253,$A543,'Relevant - In CRM unknown'!$G$2:$G$253,"UK",'Relevant - In CRM unknown'!$M$2:$M$253,"Research")+COUNTIFS('Relevant - IN NOW CRM valid'!$T$2:$T$2328,$A543,'Relevant - IN NOW CRM valid'!$G$2:$G$2328,"UK",'Relevant - IN NOW CRM valid'!$M$2:$M$2328,"Research")+COUNTIFS('Relevant - IN NOW CRM unknown'!$T$2:$T$1227,$A543,'Relevant - IN NOW CRM unknown'!$G$2:$G$1227,"UK",'Relevant - IN NOW CRM unknown'!$M$2:$M$1227,"Research")+COUNTIFS('Relevant - Not CRM not valid'!$T$2:$T$416,$A543,'Relevant - Not CRM not valid'!$G$2:$G$416,"UK",'Relevant - Not CRM not valid'!$M$2:$M$416,"Research")+COUNTIFS('Relevant - In CRM not valid'!$T$2:$T$46,$A543,'Relevant - In CRM not valid'!$G$2:$G$46,"UK",'Relevant - In CRM not valid'!$M$2:$M$46,"Research")</f>
        <v>1</v>
      </c>
      <c r="G543" s="2">
        <f>COUNTIFS('Relevant - In CRM valid'!$T$2:$T$4699,$A543,'Relevant - In CRM valid'!$G$2:$G$4699,"UK",'Relevant - In CRM valid'!$M$2:$M$4699,"Research",'Relevant - In CRM valid'!$R$2:$R$4699,"Senior")+COUNTIFS('Relevant - In CRM unknown'!$T$2:$T$253,$A543,'Relevant - In CRM unknown'!$G$2:$G$253,"UK",'Relevant - In CRM unknown'!$M$2:$M$253,"Research",'Relevant - In CRM unknown'!$R$2:$R$253,"Senior")+COUNTIFS('Relevant - IN NOW CRM valid'!$T$2:$T$2328,$A543,'Relevant - IN NOW CRM valid'!$G$2:$G$2328,"UK",'Relevant - IN NOW CRM valid'!$M$2:$M$2328,"Research",'Relevant - IN NOW CRM valid'!$R$2:$R$2328,"Senior")+COUNTIFS('Relevant - IN NOW CRM unknown'!$T$2:$T$1227,$A543,'Relevant - IN NOW CRM unknown'!$G$2:$G$1227,"UK",'Relevant - IN NOW CRM unknown'!$M$2:$M$1227,"Research",'Relevant - IN NOW CRM unknown'!$R$2:$R$1227,"Senior")+COUNTIFS('Relevant - Not CRM not valid'!$T$2:$T$416,$A543,'Relevant - Not CRM not valid'!$G$2:$G$416,"UK",'Relevant - Not CRM not valid'!$M$2:$M$416,"Research",'Relevant - Not CRM not valid'!$R$2:$R$416,"Senior")+COUNTIFS('Relevant - In CRM not valid'!$T$2:$T$46,$A543,'Relevant - In CRM not valid'!$G$2:$G$46,"UK",'Relevant - In CRM not valid'!$M$2:$M$46,"Research",'Relevant - In CRM not valid'!$R$2:$R$46,"Senior")</f>
        <v>1</v>
      </c>
      <c r="H543" s="2">
        <f>COUNTIFS('Relevant - In CRM valid'!$T$2:$T$4699,$A543,'Relevant - In CRM valid'!$G$2:$G$4699,"UK",'Relevant - In CRM valid'!$M$2:$M$4699,"Research",'Relevant - In CRM valid'!$R$2:$R$4699,"Operational")+COUNTIFS('Relevant - In CRM unknown'!$T$2:$T$253,$A543,'Relevant - In CRM unknown'!$G$2:$G$253,"UK",'Relevant - In CRM unknown'!$M$2:$M$253,"Research",'Relevant - In CRM unknown'!$R$2:$R$253,"Operational")+COUNTIFS('Relevant - IN NOW CRM valid'!$T$2:$T$2328,$A543,'Relevant - IN NOW CRM valid'!$G$2:$G$2328,"UK",'Relevant - IN NOW CRM valid'!$M$2:$M$2328,"Research",'Relevant - IN NOW CRM valid'!$R$2:$R$2328,"Operational")+COUNTIFS('Relevant - IN NOW CRM unknown'!$T$2:$T$1227,$A543,'Relevant - IN NOW CRM unknown'!$G$2:$G$1227,"UK",'Relevant - IN NOW CRM unknown'!$M$2:$M$1227,"Research",'Relevant - IN NOW CRM unknown'!$R$2:$R$1227,"Operational")+COUNTIFS('Relevant - Not CRM not valid'!$T$2:$T$416,$A543,'Relevant - Not CRM not valid'!$G$2:$G$416,"UK",'Relevant - Not CRM not valid'!$M$2:$M$416,"Research",'Relevant - Not CRM not valid'!$R$2:$R$416,"Operational")+COUNTIFS('Relevant - In CRM not valid'!$T$2:$T$46,$A543,'Relevant - In CRM not valid'!$G$2:$G$46,"UK",'Relevant - In CRM not valid'!$M$2:$M$46,"Research",'Relevant - In CRM not valid'!$R$2:$R$46,"Operational")</f>
        <v>0</v>
      </c>
      <c r="I543" s="2">
        <f>COUNTIFS('Relevant - In CRM valid'!$T$2:$T$4699,$A543,'Relevant - In CRM valid'!$G$2:$G$4699,"UK",'Relevant - In CRM valid'!$M$2:$M$4699,"Research",'Relevant - In CRM valid'!$R$2:$R$4699,"Academic")+COUNTIFS('Relevant - In CRM unknown'!$T$2:$T$253,$A543,'Relevant - In CRM unknown'!$G$2:$G$253,"UK",'Relevant - In CRM unknown'!$M$2:$M$253,"Research",'Relevant - In CRM unknown'!$R$2:$R$253,"Academic")+COUNTIFS('Relevant - IN NOW CRM valid'!$T$2:$T$2328,$A543,'Relevant - IN NOW CRM valid'!$G$2:$G$2328,"UK",'Relevant - IN NOW CRM valid'!$M$2:$M$2328,"Research",'Relevant - IN NOW CRM valid'!$R$2:$R$2328,"Academic")+COUNTIFS('Relevant - IN NOW CRM unknown'!$T$2:$T$1227,$A543,'Relevant - IN NOW CRM unknown'!$G$2:$G$1227,"UK",'Relevant - IN NOW CRM unknown'!$M$2:$M$1227,"Research",'Relevant - IN NOW CRM unknown'!$R$2:$R$1227,"Academic")+COUNTIFS('Relevant - Not CRM not valid'!$T$2:$T$416,$A543,'Relevant - Not CRM not valid'!$G$2:$G$416,"UK",'Relevant - Not CRM not valid'!$M$2:$M$416,"Research",'Relevant - Not CRM not valid'!$R$2:$R$416,"Academic")+COUNTIFS('Relevant - In CRM not valid'!$T$2:$T$46,$A543,'Relevant - In CRM not valid'!$G$2:$G$46,"UK",'Relevant - In CRM not valid'!$M$2:$M$46,"Research",'Relevant - In CRM not valid'!$R$2:$R$46,"Academic")</f>
        <v>0</v>
      </c>
      <c r="J543" s="2">
        <f>COUNTIFS('Relevant - In CRM valid'!$T$2:$T$4699,$A543,'Relevant - In CRM valid'!$G$2:$G$4699,"UK",'Relevant - In CRM valid'!$M$2:$M$4699,"Finance")+COUNTIFS('Relevant - In CRM unknown'!$T$2:$T$253,$A543,'Relevant - In CRM unknown'!$G$2:$G$253,"UK",'Relevant - In CRM unknown'!$M$2:$M$253,"Finance")+COUNTIFS('Relevant - IN NOW CRM valid'!$T$2:$T$2328,$A543,'Relevant - IN NOW CRM valid'!$G$2:$G$2328,"UK",'Relevant - IN NOW CRM valid'!$M$2:$M$2328,"Finance")+COUNTIFS('Relevant - IN NOW CRM unknown'!$T$2:$T$1227,$A543,'Relevant - IN NOW CRM unknown'!$G$2:$G$1227,"UK",'Relevant - IN NOW CRM unknown'!$M$2:$M$1227,"Finance")+COUNTIFS('Relevant - Not CRM not valid'!$T$2:$T$416,$A543,'Relevant - Not CRM not valid'!$G$2:$G$416,"UK",'Relevant - Not CRM not valid'!$M$2:$M$416,"Finance")+COUNTIFS('Relevant - In CRM not valid'!$T$2:$T$46,$A543,'Relevant - In CRM not valid'!$G$2:$G$46,"UK",'Relevant - In CRM not valid'!$M$2:$M$46,"Finance")</f>
        <v>0</v>
      </c>
      <c r="K543" s="2">
        <f>COUNTIFS('Relevant - In CRM valid'!$T$2:$T$4699,$A543,'Relevant - In CRM valid'!$G$2:$G$4699,"UK",'Relevant - In CRM valid'!$M$2:$M$4699,"IT/Systems")+COUNTIFS('Relevant - In CRM unknown'!$T$2:$T$253,$A543,'Relevant - In CRM unknown'!$G$2:$G$253,"UK",'Relevant - In CRM unknown'!$M$2:$M$253,"IT/Systems")+COUNTIFS('Relevant - IN NOW CRM valid'!$T$2:$T$2328,$A543,'Relevant - IN NOW CRM valid'!$G$2:$G$2328,"UK",'Relevant - IN NOW CRM valid'!$M$2:$M$2328,"IT/Systems")+COUNTIFS('Relevant - IN NOW CRM unknown'!$T$2:$T$1227,$A543,'Relevant - IN NOW CRM unknown'!$G$2:$G$1227,"UK",'Relevant - IN NOW CRM unknown'!$M$2:$M$1227,"IT/Systems")+COUNTIFS('Relevant - Not CRM not valid'!$T$2:$T$416,$A543,'Relevant - Not CRM not valid'!$G$2:$G$416,"UK",'Relevant - Not CRM not valid'!$M$2:$M$416,"IT/Systems")+COUNTIFS('Relevant - In CRM not valid'!$T$2:$T$46,$A543,'Relevant - In CRM not valid'!$G$2:$G$46,"UK",'Relevant - In CRM not valid'!$M$2:$M$46,"IT/Systems")</f>
        <v>0</v>
      </c>
      <c r="L543" s="2">
        <f>COUNTIFS('Relevant - In CRM valid'!$T$2:$T$4699,$A543,'Relevant - In CRM valid'!$G$2:$G$4699,"UK",'Relevant - In CRM valid'!$M$2:$M$4699,"")+COUNTIFS('Relevant - In CRM unknown'!$T$2:$T$253,$A543,'Relevant - In CRM unknown'!$G$2:$G$253,"UK",'Relevant - In CRM unknown'!$M$2:$M$253,"")+COUNTIFS('Relevant - IN NOW CRM valid'!$T$2:$T$2328,$A543,'Relevant - IN NOW CRM valid'!$G$2:$G$2328,"UK",'Relevant - IN NOW CRM valid'!$M$2:$M$2328,"")+COUNTIFS('Relevant - IN NOW CRM unknown'!$T$2:$T$1227,$A543,'Relevant - IN NOW CRM unknown'!$G$2:$G$1227,"UK",'Relevant - IN NOW CRM unknown'!$M$2:$M$1227,"")+COUNTIFS('Relevant - Not CRM not valid'!$T$2:$T$416,$A543,'Relevant - Not CRM not valid'!$G$2:$G$416,"UK",'Relevant - Not CRM not valid'!$M$2:$M$416,"")+COUNTIFS('Relevant - In CRM not valid'!$T$2:$T$46,$A543,'Relevant - In CRM not valid'!$G$2:$G$46,"UK",'Relevant - In CRM not valid'!$M$2:$M$46,"")</f>
        <v>0</v>
      </c>
      <c r="M543" s="2">
        <f t="shared" si="16"/>
        <v>1</v>
      </c>
      <c r="N543" s="2">
        <f>COUNTIFS('Relevant - In CRM valid'!$T$2:$T$4699,$A543,'Relevant - In CRM valid'!$G$2:$G$4699,"UK",'Relevant - In CRM valid'!$Q$2:$Q$4699,"valid")+COUNTIFS('Relevant - In CRM unknown'!$T$2:$T$253,$A543,'Relevant - In CRM unknown'!$G$2:$G$253,"UK",'Relevant - In CRM unknown'!$Q$2:$Q$253,"valid")+COUNTIFS('Relevant - IN NOW CRM valid'!$T$2:$T$2328,$A543,'Relevant - IN NOW CRM valid'!$G$2:$G$2328,"UK",'Relevant - IN NOW CRM valid'!$Q$2:$Q$2328,"valid")+COUNTIFS('Relevant - IN NOW CRM unknown'!$T$2:$T$1227,$A543,'Relevant - IN NOW CRM unknown'!$G$2:$G$1227,"UK",'Relevant - IN NOW CRM unknown'!$Q$2:$Q$1227,"valid")+COUNTIFS('Relevant - Not CRM not valid'!$T$2:$T$416,$A543,'Relevant - Not CRM not valid'!$G$2:$G$416,"UK",'Relevant - Not CRM not valid'!$Q$2:$Q$416,"valid")+COUNTIFS('Relevant - In CRM not valid'!$T$2:$T$46,$A543,'Relevant - In CRM not valid'!$G$2:$G$46,"UK",'Relevant - In CRM not valid'!$Q$2:$Q$46,"valid")</f>
        <v>1</v>
      </c>
      <c r="O543" s="2" t="str">
        <f t="shared" si="17"/>
        <v>Finance  IT/Systems</v>
      </c>
    </row>
    <row r="544" spans="1:15" ht="15" customHeight="1">
      <c r="A544" s="2" t="s">
        <v>1195</v>
      </c>
      <c r="B544" s="2" t="s">
        <v>1196</v>
      </c>
      <c r="C544" s="2" t="s">
        <v>525</v>
      </c>
      <c r="D544" s="2" t="str">
        <f>IFERROR(INDEX('UK Target Institutions'!$D$2:$D$727,MATCH($A544,'UK Target Institutions'!$A$2:$A$727,0)),"")</f>
        <v>No</v>
      </c>
      <c r="E544" s="2">
        <f>COUNTIFS('Relevant - In CRM valid'!$T$2:$T$4699,$A544,'Relevant - In CRM valid'!$G$2:$G$4699,"UK")+COUNTIFS('Relevant - In CRM unknown'!$T$2:$T$253,$A544,'Relevant - In CRM unknown'!$G$2:$G$253,"UK")+COUNTIFS('Relevant - IN NOW CRM valid'!$T$2:$T$2328,$A544,'Relevant - IN NOW CRM valid'!$G$2:$G$2328,"UK")+COUNTIFS('Relevant - IN NOW CRM unknown'!$T$2:$T$1227,$A544,'Relevant - IN NOW CRM unknown'!$G$2:$G$1227,"UK")+COUNTIFS('Relevant - Not CRM not valid'!$T$2:$T$416,$A544,'Relevant - Not CRM not valid'!$G$2:$G$416,"UK")+COUNTIFS('Relevant - In CRM not valid'!$T$2:$T$46,$A544,'Relevant - In CRM not valid'!$G$2:$G$46,"UK")</f>
        <v>1</v>
      </c>
      <c r="F544" s="2">
        <f>COUNTIFS('Relevant - In CRM valid'!$T$2:$T$4699,$A544,'Relevant - In CRM valid'!$G$2:$G$4699,"UK",'Relevant - In CRM valid'!$M$2:$M$4699,"Research")+COUNTIFS('Relevant - In CRM unknown'!$T$2:$T$253,$A544,'Relevant - In CRM unknown'!$G$2:$G$253,"UK",'Relevant - In CRM unknown'!$M$2:$M$253,"Research")+COUNTIFS('Relevant - IN NOW CRM valid'!$T$2:$T$2328,$A544,'Relevant - IN NOW CRM valid'!$G$2:$G$2328,"UK",'Relevant - IN NOW CRM valid'!$M$2:$M$2328,"Research")+COUNTIFS('Relevant - IN NOW CRM unknown'!$T$2:$T$1227,$A544,'Relevant - IN NOW CRM unknown'!$G$2:$G$1227,"UK",'Relevant - IN NOW CRM unknown'!$M$2:$M$1227,"Research")+COUNTIFS('Relevant - Not CRM not valid'!$T$2:$T$416,$A544,'Relevant - Not CRM not valid'!$G$2:$G$416,"UK",'Relevant - Not CRM not valid'!$M$2:$M$416,"Research")+COUNTIFS('Relevant - In CRM not valid'!$T$2:$T$46,$A544,'Relevant - In CRM not valid'!$G$2:$G$46,"UK",'Relevant - In CRM not valid'!$M$2:$M$46,"Research")</f>
        <v>0</v>
      </c>
      <c r="G544" s="2">
        <f>COUNTIFS('Relevant - In CRM valid'!$T$2:$T$4699,$A544,'Relevant - In CRM valid'!$G$2:$G$4699,"UK",'Relevant - In CRM valid'!$M$2:$M$4699,"Research",'Relevant - In CRM valid'!$R$2:$R$4699,"Senior")+COUNTIFS('Relevant - In CRM unknown'!$T$2:$T$253,$A544,'Relevant - In CRM unknown'!$G$2:$G$253,"UK",'Relevant - In CRM unknown'!$M$2:$M$253,"Research",'Relevant - In CRM unknown'!$R$2:$R$253,"Senior")+COUNTIFS('Relevant - IN NOW CRM valid'!$T$2:$T$2328,$A544,'Relevant - IN NOW CRM valid'!$G$2:$G$2328,"UK",'Relevant - IN NOW CRM valid'!$M$2:$M$2328,"Research",'Relevant - IN NOW CRM valid'!$R$2:$R$2328,"Senior")+COUNTIFS('Relevant - IN NOW CRM unknown'!$T$2:$T$1227,$A544,'Relevant - IN NOW CRM unknown'!$G$2:$G$1227,"UK",'Relevant - IN NOW CRM unknown'!$M$2:$M$1227,"Research",'Relevant - IN NOW CRM unknown'!$R$2:$R$1227,"Senior")+COUNTIFS('Relevant - Not CRM not valid'!$T$2:$T$416,$A544,'Relevant - Not CRM not valid'!$G$2:$G$416,"UK",'Relevant - Not CRM not valid'!$M$2:$M$416,"Research",'Relevant - Not CRM not valid'!$R$2:$R$416,"Senior")+COUNTIFS('Relevant - In CRM not valid'!$T$2:$T$46,$A544,'Relevant - In CRM not valid'!$G$2:$G$46,"UK",'Relevant - In CRM not valid'!$M$2:$M$46,"Research",'Relevant - In CRM not valid'!$R$2:$R$46,"Senior")</f>
        <v>0</v>
      </c>
      <c r="H544" s="2">
        <f>COUNTIFS('Relevant - In CRM valid'!$T$2:$T$4699,$A544,'Relevant - In CRM valid'!$G$2:$G$4699,"UK",'Relevant - In CRM valid'!$M$2:$M$4699,"Research",'Relevant - In CRM valid'!$R$2:$R$4699,"Operational")+COUNTIFS('Relevant - In CRM unknown'!$T$2:$T$253,$A544,'Relevant - In CRM unknown'!$G$2:$G$253,"UK",'Relevant - In CRM unknown'!$M$2:$M$253,"Research",'Relevant - In CRM unknown'!$R$2:$R$253,"Operational")+COUNTIFS('Relevant - IN NOW CRM valid'!$T$2:$T$2328,$A544,'Relevant - IN NOW CRM valid'!$G$2:$G$2328,"UK",'Relevant - IN NOW CRM valid'!$M$2:$M$2328,"Research",'Relevant - IN NOW CRM valid'!$R$2:$R$2328,"Operational")+COUNTIFS('Relevant - IN NOW CRM unknown'!$T$2:$T$1227,$A544,'Relevant - IN NOW CRM unknown'!$G$2:$G$1227,"UK",'Relevant - IN NOW CRM unknown'!$M$2:$M$1227,"Research",'Relevant - IN NOW CRM unknown'!$R$2:$R$1227,"Operational")+COUNTIFS('Relevant - Not CRM not valid'!$T$2:$T$416,$A544,'Relevant - Not CRM not valid'!$G$2:$G$416,"UK",'Relevant - Not CRM not valid'!$M$2:$M$416,"Research",'Relevant - Not CRM not valid'!$R$2:$R$416,"Operational")+COUNTIFS('Relevant - In CRM not valid'!$T$2:$T$46,$A544,'Relevant - In CRM not valid'!$G$2:$G$46,"UK",'Relevant - In CRM not valid'!$M$2:$M$46,"Research",'Relevant - In CRM not valid'!$R$2:$R$46,"Operational")</f>
        <v>0</v>
      </c>
      <c r="I544" s="2">
        <f>COUNTIFS('Relevant - In CRM valid'!$T$2:$T$4699,$A544,'Relevant - In CRM valid'!$G$2:$G$4699,"UK",'Relevant - In CRM valid'!$M$2:$M$4699,"Research",'Relevant - In CRM valid'!$R$2:$R$4699,"Academic")+COUNTIFS('Relevant - In CRM unknown'!$T$2:$T$253,$A544,'Relevant - In CRM unknown'!$G$2:$G$253,"UK",'Relevant - In CRM unknown'!$M$2:$M$253,"Research",'Relevant - In CRM unknown'!$R$2:$R$253,"Academic")+COUNTIFS('Relevant - IN NOW CRM valid'!$T$2:$T$2328,$A544,'Relevant - IN NOW CRM valid'!$G$2:$G$2328,"UK",'Relevant - IN NOW CRM valid'!$M$2:$M$2328,"Research",'Relevant - IN NOW CRM valid'!$R$2:$R$2328,"Academic")+COUNTIFS('Relevant - IN NOW CRM unknown'!$T$2:$T$1227,$A544,'Relevant - IN NOW CRM unknown'!$G$2:$G$1227,"UK",'Relevant - IN NOW CRM unknown'!$M$2:$M$1227,"Research",'Relevant - IN NOW CRM unknown'!$R$2:$R$1227,"Academic")+COUNTIFS('Relevant - Not CRM not valid'!$T$2:$T$416,$A544,'Relevant - Not CRM not valid'!$G$2:$G$416,"UK",'Relevant - Not CRM not valid'!$M$2:$M$416,"Research",'Relevant - Not CRM not valid'!$R$2:$R$416,"Academic")+COUNTIFS('Relevant - In CRM not valid'!$T$2:$T$46,$A544,'Relevant - In CRM not valid'!$G$2:$G$46,"UK",'Relevant - In CRM not valid'!$M$2:$M$46,"Research",'Relevant - In CRM not valid'!$R$2:$R$46,"Academic")</f>
        <v>0</v>
      </c>
      <c r="J544" s="2">
        <f>COUNTIFS('Relevant - In CRM valid'!$T$2:$T$4699,$A544,'Relevant - In CRM valid'!$G$2:$G$4699,"UK",'Relevant - In CRM valid'!$M$2:$M$4699,"Finance")+COUNTIFS('Relevant - In CRM unknown'!$T$2:$T$253,$A544,'Relevant - In CRM unknown'!$G$2:$G$253,"UK",'Relevant - In CRM unknown'!$M$2:$M$253,"Finance")+COUNTIFS('Relevant - IN NOW CRM valid'!$T$2:$T$2328,$A544,'Relevant - IN NOW CRM valid'!$G$2:$G$2328,"UK",'Relevant - IN NOW CRM valid'!$M$2:$M$2328,"Finance")+COUNTIFS('Relevant - IN NOW CRM unknown'!$T$2:$T$1227,$A544,'Relevant - IN NOW CRM unknown'!$G$2:$G$1227,"UK",'Relevant - IN NOW CRM unknown'!$M$2:$M$1227,"Finance")+COUNTIFS('Relevant - Not CRM not valid'!$T$2:$T$416,$A544,'Relevant - Not CRM not valid'!$G$2:$G$416,"UK",'Relevant - Not CRM not valid'!$M$2:$M$416,"Finance")+COUNTIFS('Relevant - In CRM not valid'!$T$2:$T$46,$A544,'Relevant - In CRM not valid'!$G$2:$G$46,"UK",'Relevant - In CRM not valid'!$M$2:$M$46,"Finance")</f>
        <v>1</v>
      </c>
      <c r="K544" s="2">
        <f>COUNTIFS('Relevant - In CRM valid'!$T$2:$T$4699,$A544,'Relevant - In CRM valid'!$G$2:$G$4699,"UK",'Relevant - In CRM valid'!$M$2:$M$4699,"IT/Systems")+COUNTIFS('Relevant - In CRM unknown'!$T$2:$T$253,$A544,'Relevant - In CRM unknown'!$G$2:$G$253,"UK",'Relevant - In CRM unknown'!$M$2:$M$253,"IT/Systems")+COUNTIFS('Relevant - IN NOW CRM valid'!$T$2:$T$2328,$A544,'Relevant - IN NOW CRM valid'!$G$2:$G$2328,"UK",'Relevant - IN NOW CRM valid'!$M$2:$M$2328,"IT/Systems")+COUNTIFS('Relevant - IN NOW CRM unknown'!$T$2:$T$1227,$A544,'Relevant - IN NOW CRM unknown'!$G$2:$G$1227,"UK",'Relevant - IN NOW CRM unknown'!$M$2:$M$1227,"IT/Systems")+COUNTIFS('Relevant - Not CRM not valid'!$T$2:$T$416,$A544,'Relevant - Not CRM not valid'!$G$2:$G$416,"UK",'Relevant - Not CRM not valid'!$M$2:$M$416,"IT/Systems")+COUNTIFS('Relevant - In CRM not valid'!$T$2:$T$46,$A544,'Relevant - In CRM not valid'!$G$2:$G$46,"UK",'Relevant - In CRM not valid'!$M$2:$M$46,"IT/Systems")</f>
        <v>0</v>
      </c>
      <c r="L544" s="2">
        <f>COUNTIFS('Relevant - In CRM valid'!$T$2:$T$4699,$A544,'Relevant - In CRM valid'!$G$2:$G$4699,"UK",'Relevant - In CRM valid'!$M$2:$M$4699,"")+COUNTIFS('Relevant - In CRM unknown'!$T$2:$T$253,$A544,'Relevant - In CRM unknown'!$G$2:$G$253,"UK",'Relevant - In CRM unknown'!$M$2:$M$253,"")+COUNTIFS('Relevant - IN NOW CRM valid'!$T$2:$T$2328,$A544,'Relevant - IN NOW CRM valid'!$G$2:$G$2328,"UK",'Relevant - IN NOW CRM valid'!$M$2:$M$2328,"")+COUNTIFS('Relevant - IN NOW CRM unknown'!$T$2:$T$1227,$A544,'Relevant - IN NOW CRM unknown'!$G$2:$G$1227,"UK",'Relevant - IN NOW CRM unknown'!$M$2:$M$1227,"")+COUNTIFS('Relevant - Not CRM not valid'!$T$2:$T$416,$A544,'Relevant - Not CRM not valid'!$G$2:$G$416,"UK",'Relevant - Not CRM not valid'!$M$2:$M$416,"")+COUNTIFS('Relevant - In CRM not valid'!$T$2:$T$46,$A544,'Relevant - In CRM not valid'!$G$2:$G$46,"UK",'Relevant - In CRM not valid'!$M$2:$M$46,"")</f>
        <v>0</v>
      </c>
      <c r="M544" s="2">
        <f t="shared" si="16"/>
        <v>1</v>
      </c>
      <c r="N544" s="2">
        <f>COUNTIFS('Relevant - In CRM valid'!$T$2:$T$4699,$A544,'Relevant - In CRM valid'!$G$2:$G$4699,"UK",'Relevant - In CRM valid'!$Q$2:$Q$4699,"valid")+COUNTIFS('Relevant - In CRM unknown'!$T$2:$T$253,$A544,'Relevant - In CRM unknown'!$G$2:$G$253,"UK",'Relevant - In CRM unknown'!$Q$2:$Q$253,"valid")+COUNTIFS('Relevant - IN NOW CRM valid'!$T$2:$T$2328,$A544,'Relevant - IN NOW CRM valid'!$G$2:$G$2328,"UK",'Relevant - IN NOW CRM valid'!$Q$2:$Q$2328,"valid")+COUNTIFS('Relevant - IN NOW CRM unknown'!$T$2:$T$1227,$A544,'Relevant - IN NOW CRM unknown'!$G$2:$G$1227,"UK",'Relevant - IN NOW CRM unknown'!$Q$2:$Q$1227,"valid")+COUNTIFS('Relevant - Not CRM not valid'!$T$2:$T$416,$A544,'Relevant - Not CRM not valid'!$G$2:$G$416,"UK",'Relevant - Not CRM not valid'!$Q$2:$Q$416,"valid")+COUNTIFS('Relevant - In CRM not valid'!$T$2:$T$46,$A544,'Relevant - In CRM not valid'!$G$2:$G$46,"UK",'Relevant - In CRM not valid'!$Q$2:$Q$46,"valid")</f>
        <v>1</v>
      </c>
      <c r="O544" s="2" t="str">
        <f t="shared" si="17"/>
        <v>Research  IT/Systems</v>
      </c>
    </row>
    <row r="545" spans="1:15" ht="15" customHeight="1">
      <c r="A545" s="2" t="s">
        <v>1197</v>
      </c>
      <c r="B545" s="2" t="s">
        <v>1198</v>
      </c>
      <c r="C545" s="2" t="s">
        <v>95</v>
      </c>
      <c r="D545" s="2" t="str">
        <f>IFERROR(INDEX('UK Target Institutions'!$D$2:$D$727,MATCH($A545,'UK Target Institutions'!$A$2:$A$727,0)),"")</f>
        <v>Yes</v>
      </c>
      <c r="E545" s="2">
        <f>COUNTIFS('Relevant - In CRM valid'!$T$2:$T$4699,$A545,'Relevant - In CRM valid'!$G$2:$G$4699,"UK")+COUNTIFS('Relevant - In CRM unknown'!$T$2:$T$253,$A545,'Relevant - In CRM unknown'!$G$2:$G$253,"UK")+COUNTIFS('Relevant - IN NOW CRM valid'!$T$2:$T$2328,$A545,'Relevant - IN NOW CRM valid'!$G$2:$G$2328,"UK")+COUNTIFS('Relevant - IN NOW CRM unknown'!$T$2:$T$1227,$A545,'Relevant - IN NOW CRM unknown'!$G$2:$G$1227,"UK")+COUNTIFS('Relevant - Not CRM not valid'!$T$2:$T$416,$A545,'Relevant - Not CRM not valid'!$G$2:$G$416,"UK")+COUNTIFS('Relevant - In CRM not valid'!$T$2:$T$46,$A545,'Relevant - In CRM not valid'!$G$2:$G$46,"UK")</f>
        <v>1</v>
      </c>
      <c r="F545" s="2">
        <f>COUNTIFS('Relevant - In CRM valid'!$T$2:$T$4699,$A545,'Relevant - In CRM valid'!$G$2:$G$4699,"UK",'Relevant - In CRM valid'!$M$2:$M$4699,"Research")+COUNTIFS('Relevant - In CRM unknown'!$T$2:$T$253,$A545,'Relevant - In CRM unknown'!$G$2:$G$253,"UK",'Relevant - In CRM unknown'!$M$2:$M$253,"Research")+COUNTIFS('Relevant - IN NOW CRM valid'!$T$2:$T$2328,$A545,'Relevant - IN NOW CRM valid'!$G$2:$G$2328,"UK",'Relevant - IN NOW CRM valid'!$M$2:$M$2328,"Research")+COUNTIFS('Relevant - IN NOW CRM unknown'!$T$2:$T$1227,$A545,'Relevant - IN NOW CRM unknown'!$G$2:$G$1227,"UK",'Relevant - IN NOW CRM unknown'!$M$2:$M$1227,"Research")+COUNTIFS('Relevant - Not CRM not valid'!$T$2:$T$416,$A545,'Relevant - Not CRM not valid'!$G$2:$G$416,"UK",'Relevant - Not CRM not valid'!$M$2:$M$416,"Research")+COUNTIFS('Relevant - In CRM not valid'!$T$2:$T$46,$A545,'Relevant - In CRM not valid'!$G$2:$G$46,"UK",'Relevant - In CRM not valid'!$M$2:$M$46,"Research")</f>
        <v>1</v>
      </c>
      <c r="G545" s="2">
        <f>COUNTIFS('Relevant - In CRM valid'!$T$2:$T$4699,$A545,'Relevant - In CRM valid'!$G$2:$G$4699,"UK",'Relevant - In CRM valid'!$M$2:$M$4699,"Research",'Relevant - In CRM valid'!$R$2:$R$4699,"Senior")+COUNTIFS('Relevant - In CRM unknown'!$T$2:$T$253,$A545,'Relevant - In CRM unknown'!$G$2:$G$253,"UK",'Relevant - In CRM unknown'!$M$2:$M$253,"Research",'Relevant - In CRM unknown'!$R$2:$R$253,"Senior")+COUNTIFS('Relevant - IN NOW CRM valid'!$T$2:$T$2328,$A545,'Relevant - IN NOW CRM valid'!$G$2:$G$2328,"UK",'Relevant - IN NOW CRM valid'!$M$2:$M$2328,"Research",'Relevant - IN NOW CRM valid'!$R$2:$R$2328,"Senior")+COUNTIFS('Relevant - IN NOW CRM unknown'!$T$2:$T$1227,$A545,'Relevant - IN NOW CRM unknown'!$G$2:$G$1227,"UK",'Relevant - IN NOW CRM unknown'!$M$2:$M$1227,"Research",'Relevant - IN NOW CRM unknown'!$R$2:$R$1227,"Senior")+COUNTIFS('Relevant - Not CRM not valid'!$T$2:$T$416,$A545,'Relevant - Not CRM not valid'!$G$2:$G$416,"UK",'Relevant - Not CRM not valid'!$M$2:$M$416,"Research",'Relevant - Not CRM not valid'!$R$2:$R$416,"Senior")+COUNTIFS('Relevant - In CRM not valid'!$T$2:$T$46,$A545,'Relevant - In CRM not valid'!$G$2:$G$46,"UK",'Relevant - In CRM not valid'!$M$2:$M$46,"Research",'Relevant - In CRM not valid'!$R$2:$R$46,"Senior")</f>
        <v>1</v>
      </c>
      <c r="H545" s="2">
        <f>COUNTIFS('Relevant - In CRM valid'!$T$2:$T$4699,$A545,'Relevant - In CRM valid'!$G$2:$G$4699,"UK",'Relevant - In CRM valid'!$M$2:$M$4699,"Research",'Relevant - In CRM valid'!$R$2:$R$4699,"Operational")+COUNTIFS('Relevant - In CRM unknown'!$T$2:$T$253,$A545,'Relevant - In CRM unknown'!$G$2:$G$253,"UK",'Relevant - In CRM unknown'!$M$2:$M$253,"Research",'Relevant - In CRM unknown'!$R$2:$R$253,"Operational")+COUNTIFS('Relevant - IN NOW CRM valid'!$T$2:$T$2328,$A545,'Relevant - IN NOW CRM valid'!$G$2:$G$2328,"UK",'Relevant - IN NOW CRM valid'!$M$2:$M$2328,"Research",'Relevant - IN NOW CRM valid'!$R$2:$R$2328,"Operational")+COUNTIFS('Relevant - IN NOW CRM unknown'!$T$2:$T$1227,$A545,'Relevant - IN NOW CRM unknown'!$G$2:$G$1227,"UK",'Relevant - IN NOW CRM unknown'!$M$2:$M$1227,"Research",'Relevant - IN NOW CRM unknown'!$R$2:$R$1227,"Operational")+COUNTIFS('Relevant - Not CRM not valid'!$T$2:$T$416,$A545,'Relevant - Not CRM not valid'!$G$2:$G$416,"UK",'Relevant - Not CRM not valid'!$M$2:$M$416,"Research",'Relevant - Not CRM not valid'!$R$2:$R$416,"Operational")+COUNTIFS('Relevant - In CRM not valid'!$T$2:$T$46,$A545,'Relevant - In CRM not valid'!$G$2:$G$46,"UK",'Relevant - In CRM not valid'!$M$2:$M$46,"Research",'Relevant - In CRM not valid'!$R$2:$R$46,"Operational")</f>
        <v>0</v>
      </c>
      <c r="I545" s="2">
        <f>COUNTIFS('Relevant - In CRM valid'!$T$2:$T$4699,$A545,'Relevant - In CRM valid'!$G$2:$G$4699,"UK",'Relevant - In CRM valid'!$M$2:$M$4699,"Research",'Relevant - In CRM valid'!$R$2:$R$4699,"Academic")+COUNTIFS('Relevant - In CRM unknown'!$T$2:$T$253,$A545,'Relevant - In CRM unknown'!$G$2:$G$253,"UK",'Relevant - In CRM unknown'!$M$2:$M$253,"Research",'Relevant - In CRM unknown'!$R$2:$R$253,"Academic")+COUNTIFS('Relevant - IN NOW CRM valid'!$T$2:$T$2328,$A545,'Relevant - IN NOW CRM valid'!$G$2:$G$2328,"UK",'Relevant - IN NOW CRM valid'!$M$2:$M$2328,"Research",'Relevant - IN NOW CRM valid'!$R$2:$R$2328,"Academic")+COUNTIFS('Relevant - IN NOW CRM unknown'!$T$2:$T$1227,$A545,'Relevant - IN NOW CRM unknown'!$G$2:$G$1227,"UK",'Relevant - IN NOW CRM unknown'!$M$2:$M$1227,"Research",'Relevant - IN NOW CRM unknown'!$R$2:$R$1227,"Academic")+COUNTIFS('Relevant - Not CRM not valid'!$T$2:$T$416,$A545,'Relevant - Not CRM not valid'!$G$2:$G$416,"UK",'Relevant - Not CRM not valid'!$M$2:$M$416,"Research",'Relevant - Not CRM not valid'!$R$2:$R$416,"Academic")+COUNTIFS('Relevant - In CRM not valid'!$T$2:$T$46,$A545,'Relevant - In CRM not valid'!$G$2:$G$46,"UK",'Relevant - In CRM not valid'!$M$2:$M$46,"Research",'Relevant - In CRM not valid'!$R$2:$R$46,"Academic")</f>
        <v>0</v>
      </c>
      <c r="J545" s="2">
        <f>COUNTIFS('Relevant - In CRM valid'!$T$2:$T$4699,$A545,'Relevant - In CRM valid'!$G$2:$G$4699,"UK",'Relevant - In CRM valid'!$M$2:$M$4699,"Finance")+COUNTIFS('Relevant - In CRM unknown'!$T$2:$T$253,$A545,'Relevant - In CRM unknown'!$G$2:$G$253,"UK",'Relevant - In CRM unknown'!$M$2:$M$253,"Finance")+COUNTIFS('Relevant - IN NOW CRM valid'!$T$2:$T$2328,$A545,'Relevant - IN NOW CRM valid'!$G$2:$G$2328,"UK",'Relevant - IN NOW CRM valid'!$M$2:$M$2328,"Finance")+COUNTIFS('Relevant - IN NOW CRM unknown'!$T$2:$T$1227,$A545,'Relevant - IN NOW CRM unknown'!$G$2:$G$1227,"UK",'Relevant - IN NOW CRM unknown'!$M$2:$M$1227,"Finance")+COUNTIFS('Relevant - Not CRM not valid'!$T$2:$T$416,$A545,'Relevant - Not CRM not valid'!$G$2:$G$416,"UK",'Relevant - Not CRM not valid'!$M$2:$M$416,"Finance")+COUNTIFS('Relevant - In CRM not valid'!$T$2:$T$46,$A545,'Relevant - In CRM not valid'!$G$2:$G$46,"UK",'Relevant - In CRM not valid'!$M$2:$M$46,"Finance")</f>
        <v>0</v>
      </c>
      <c r="K545" s="2">
        <f>COUNTIFS('Relevant - In CRM valid'!$T$2:$T$4699,$A545,'Relevant - In CRM valid'!$G$2:$G$4699,"UK",'Relevant - In CRM valid'!$M$2:$M$4699,"IT/Systems")+COUNTIFS('Relevant - In CRM unknown'!$T$2:$T$253,$A545,'Relevant - In CRM unknown'!$G$2:$G$253,"UK",'Relevant - In CRM unknown'!$M$2:$M$253,"IT/Systems")+COUNTIFS('Relevant - IN NOW CRM valid'!$T$2:$T$2328,$A545,'Relevant - IN NOW CRM valid'!$G$2:$G$2328,"UK",'Relevant - IN NOW CRM valid'!$M$2:$M$2328,"IT/Systems")+COUNTIFS('Relevant - IN NOW CRM unknown'!$T$2:$T$1227,$A545,'Relevant - IN NOW CRM unknown'!$G$2:$G$1227,"UK",'Relevant - IN NOW CRM unknown'!$M$2:$M$1227,"IT/Systems")+COUNTIFS('Relevant - Not CRM not valid'!$T$2:$T$416,$A545,'Relevant - Not CRM not valid'!$G$2:$G$416,"UK",'Relevant - Not CRM not valid'!$M$2:$M$416,"IT/Systems")+COUNTIFS('Relevant - In CRM not valid'!$T$2:$T$46,$A545,'Relevant - In CRM not valid'!$G$2:$G$46,"UK",'Relevant - In CRM not valid'!$M$2:$M$46,"IT/Systems")</f>
        <v>0</v>
      </c>
      <c r="L545" s="2">
        <f>COUNTIFS('Relevant - In CRM valid'!$T$2:$T$4699,$A545,'Relevant - In CRM valid'!$G$2:$G$4699,"UK",'Relevant - In CRM valid'!$M$2:$M$4699,"")+COUNTIFS('Relevant - In CRM unknown'!$T$2:$T$253,$A545,'Relevant - In CRM unknown'!$G$2:$G$253,"UK",'Relevant - In CRM unknown'!$M$2:$M$253,"")+COUNTIFS('Relevant - IN NOW CRM valid'!$T$2:$T$2328,$A545,'Relevant - IN NOW CRM valid'!$G$2:$G$2328,"UK",'Relevant - IN NOW CRM valid'!$M$2:$M$2328,"")+COUNTIFS('Relevant - IN NOW CRM unknown'!$T$2:$T$1227,$A545,'Relevant - IN NOW CRM unknown'!$G$2:$G$1227,"UK",'Relevant - IN NOW CRM unknown'!$M$2:$M$1227,"")+COUNTIFS('Relevant - Not CRM not valid'!$T$2:$T$416,$A545,'Relevant - Not CRM not valid'!$G$2:$G$416,"UK",'Relevant - Not CRM not valid'!$M$2:$M$416,"")+COUNTIFS('Relevant - In CRM not valid'!$T$2:$T$46,$A545,'Relevant - In CRM not valid'!$G$2:$G$46,"UK",'Relevant - In CRM not valid'!$M$2:$M$46,"")</f>
        <v>0</v>
      </c>
      <c r="M545" s="2">
        <f t="shared" si="16"/>
        <v>1</v>
      </c>
      <c r="N545" s="2">
        <f>COUNTIFS('Relevant - In CRM valid'!$T$2:$T$4699,$A545,'Relevant - In CRM valid'!$G$2:$G$4699,"UK",'Relevant - In CRM valid'!$Q$2:$Q$4699,"valid")+COUNTIFS('Relevant - In CRM unknown'!$T$2:$T$253,$A545,'Relevant - In CRM unknown'!$G$2:$G$253,"UK",'Relevant - In CRM unknown'!$Q$2:$Q$253,"valid")+COUNTIFS('Relevant - IN NOW CRM valid'!$T$2:$T$2328,$A545,'Relevant - IN NOW CRM valid'!$G$2:$G$2328,"UK",'Relevant - IN NOW CRM valid'!$Q$2:$Q$2328,"valid")+COUNTIFS('Relevant - IN NOW CRM unknown'!$T$2:$T$1227,$A545,'Relevant - IN NOW CRM unknown'!$G$2:$G$1227,"UK",'Relevant - IN NOW CRM unknown'!$Q$2:$Q$1227,"valid")+COUNTIFS('Relevant - Not CRM not valid'!$T$2:$T$416,$A545,'Relevant - Not CRM not valid'!$G$2:$G$416,"UK",'Relevant - Not CRM not valid'!$Q$2:$Q$416,"valid")+COUNTIFS('Relevant - In CRM not valid'!$T$2:$T$46,$A545,'Relevant - In CRM not valid'!$G$2:$G$46,"UK",'Relevant - In CRM not valid'!$Q$2:$Q$46,"valid")</f>
        <v>0</v>
      </c>
      <c r="O545" s="2" t="str">
        <f t="shared" si="17"/>
        <v>Finance  IT/Systems</v>
      </c>
    </row>
    <row r="546" spans="1:15" ht="15" customHeight="1">
      <c r="A546" s="2" t="s">
        <v>1199</v>
      </c>
      <c r="B546" s="2" t="s">
        <v>1200</v>
      </c>
      <c r="C546" s="2" t="s">
        <v>525</v>
      </c>
      <c r="D546" s="2" t="str">
        <f>IFERROR(INDEX('UK Target Institutions'!$D$2:$D$727,MATCH($A546,'UK Target Institutions'!$A$2:$A$727,0)),"")</f>
        <v>No</v>
      </c>
      <c r="E546" s="2">
        <f>COUNTIFS('Relevant - In CRM valid'!$T$2:$T$4699,$A546,'Relevant - In CRM valid'!$G$2:$G$4699,"UK")+COUNTIFS('Relevant - In CRM unknown'!$T$2:$T$253,$A546,'Relevant - In CRM unknown'!$G$2:$G$253,"UK")+COUNTIFS('Relevant - IN NOW CRM valid'!$T$2:$T$2328,$A546,'Relevant - IN NOW CRM valid'!$G$2:$G$2328,"UK")+COUNTIFS('Relevant - IN NOW CRM unknown'!$T$2:$T$1227,$A546,'Relevant - IN NOW CRM unknown'!$G$2:$G$1227,"UK")+COUNTIFS('Relevant - Not CRM not valid'!$T$2:$T$416,$A546,'Relevant - Not CRM not valid'!$G$2:$G$416,"UK")+COUNTIFS('Relevant - In CRM not valid'!$T$2:$T$46,$A546,'Relevant - In CRM not valid'!$G$2:$G$46,"UK")</f>
        <v>1</v>
      </c>
      <c r="F546" s="2">
        <f>COUNTIFS('Relevant - In CRM valid'!$T$2:$T$4699,$A546,'Relevant - In CRM valid'!$G$2:$G$4699,"UK",'Relevant - In CRM valid'!$M$2:$M$4699,"Research")+COUNTIFS('Relevant - In CRM unknown'!$T$2:$T$253,$A546,'Relevant - In CRM unknown'!$G$2:$G$253,"UK",'Relevant - In CRM unknown'!$M$2:$M$253,"Research")+COUNTIFS('Relevant - IN NOW CRM valid'!$T$2:$T$2328,$A546,'Relevant - IN NOW CRM valid'!$G$2:$G$2328,"UK",'Relevant - IN NOW CRM valid'!$M$2:$M$2328,"Research")+COUNTIFS('Relevant - IN NOW CRM unknown'!$T$2:$T$1227,$A546,'Relevant - IN NOW CRM unknown'!$G$2:$G$1227,"UK",'Relevant - IN NOW CRM unknown'!$M$2:$M$1227,"Research")+COUNTIFS('Relevant - Not CRM not valid'!$T$2:$T$416,$A546,'Relevant - Not CRM not valid'!$G$2:$G$416,"UK",'Relevant - Not CRM not valid'!$M$2:$M$416,"Research")+COUNTIFS('Relevant - In CRM not valid'!$T$2:$T$46,$A546,'Relevant - In CRM not valid'!$G$2:$G$46,"UK",'Relevant - In CRM not valid'!$M$2:$M$46,"Research")</f>
        <v>0</v>
      </c>
      <c r="G546" s="2">
        <f>COUNTIFS('Relevant - In CRM valid'!$T$2:$T$4699,$A546,'Relevant - In CRM valid'!$G$2:$G$4699,"UK",'Relevant - In CRM valid'!$M$2:$M$4699,"Research",'Relevant - In CRM valid'!$R$2:$R$4699,"Senior")+COUNTIFS('Relevant - In CRM unknown'!$T$2:$T$253,$A546,'Relevant - In CRM unknown'!$G$2:$G$253,"UK",'Relevant - In CRM unknown'!$M$2:$M$253,"Research",'Relevant - In CRM unknown'!$R$2:$R$253,"Senior")+COUNTIFS('Relevant - IN NOW CRM valid'!$T$2:$T$2328,$A546,'Relevant - IN NOW CRM valid'!$G$2:$G$2328,"UK",'Relevant - IN NOW CRM valid'!$M$2:$M$2328,"Research",'Relevant - IN NOW CRM valid'!$R$2:$R$2328,"Senior")+COUNTIFS('Relevant - IN NOW CRM unknown'!$T$2:$T$1227,$A546,'Relevant - IN NOW CRM unknown'!$G$2:$G$1227,"UK",'Relevant - IN NOW CRM unknown'!$M$2:$M$1227,"Research",'Relevant - IN NOW CRM unknown'!$R$2:$R$1227,"Senior")+COUNTIFS('Relevant - Not CRM not valid'!$T$2:$T$416,$A546,'Relevant - Not CRM not valid'!$G$2:$G$416,"UK",'Relevant - Not CRM not valid'!$M$2:$M$416,"Research",'Relevant - Not CRM not valid'!$R$2:$R$416,"Senior")+COUNTIFS('Relevant - In CRM not valid'!$T$2:$T$46,$A546,'Relevant - In CRM not valid'!$G$2:$G$46,"UK",'Relevant - In CRM not valid'!$M$2:$M$46,"Research",'Relevant - In CRM not valid'!$R$2:$R$46,"Senior")</f>
        <v>0</v>
      </c>
      <c r="H546" s="2">
        <f>COUNTIFS('Relevant - In CRM valid'!$T$2:$T$4699,$A546,'Relevant - In CRM valid'!$G$2:$G$4699,"UK",'Relevant - In CRM valid'!$M$2:$M$4699,"Research",'Relevant - In CRM valid'!$R$2:$R$4699,"Operational")+COUNTIFS('Relevant - In CRM unknown'!$T$2:$T$253,$A546,'Relevant - In CRM unknown'!$G$2:$G$253,"UK",'Relevant - In CRM unknown'!$M$2:$M$253,"Research",'Relevant - In CRM unknown'!$R$2:$R$253,"Operational")+COUNTIFS('Relevant - IN NOW CRM valid'!$T$2:$T$2328,$A546,'Relevant - IN NOW CRM valid'!$G$2:$G$2328,"UK",'Relevant - IN NOW CRM valid'!$M$2:$M$2328,"Research",'Relevant - IN NOW CRM valid'!$R$2:$R$2328,"Operational")+COUNTIFS('Relevant - IN NOW CRM unknown'!$T$2:$T$1227,$A546,'Relevant - IN NOW CRM unknown'!$G$2:$G$1227,"UK",'Relevant - IN NOW CRM unknown'!$M$2:$M$1227,"Research",'Relevant - IN NOW CRM unknown'!$R$2:$R$1227,"Operational")+COUNTIFS('Relevant - Not CRM not valid'!$T$2:$T$416,$A546,'Relevant - Not CRM not valid'!$G$2:$G$416,"UK",'Relevant - Not CRM not valid'!$M$2:$M$416,"Research",'Relevant - Not CRM not valid'!$R$2:$R$416,"Operational")+COUNTIFS('Relevant - In CRM not valid'!$T$2:$T$46,$A546,'Relevant - In CRM not valid'!$G$2:$G$46,"UK",'Relevant - In CRM not valid'!$M$2:$M$46,"Research",'Relevant - In CRM not valid'!$R$2:$R$46,"Operational")</f>
        <v>0</v>
      </c>
      <c r="I546" s="2">
        <f>COUNTIFS('Relevant - In CRM valid'!$T$2:$T$4699,$A546,'Relevant - In CRM valid'!$G$2:$G$4699,"UK",'Relevant - In CRM valid'!$M$2:$M$4699,"Research",'Relevant - In CRM valid'!$R$2:$R$4699,"Academic")+COUNTIFS('Relevant - In CRM unknown'!$T$2:$T$253,$A546,'Relevant - In CRM unknown'!$G$2:$G$253,"UK",'Relevant - In CRM unknown'!$M$2:$M$253,"Research",'Relevant - In CRM unknown'!$R$2:$R$253,"Academic")+COUNTIFS('Relevant - IN NOW CRM valid'!$T$2:$T$2328,$A546,'Relevant - IN NOW CRM valid'!$G$2:$G$2328,"UK",'Relevant - IN NOW CRM valid'!$M$2:$M$2328,"Research",'Relevant - IN NOW CRM valid'!$R$2:$R$2328,"Academic")+COUNTIFS('Relevant - IN NOW CRM unknown'!$T$2:$T$1227,$A546,'Relevant - IN NOW CRM unknown'!$G$2:$G$1227,"UK",'Relevant - IN NOW CRM unknown'!$M$2:$M$1227,"Research",'Relevant - IN NOW CRM unknown'!$R$2:$R$1227,"Academic")+COUNTIFS('Relevant - Not CRM not valid'!$T$2:$T$416,$A546,'Relevant - Not CRM not valid'!$G$2:$G$416,"UK",'Relevant - Not CRM not valid'!$M$2:$M$416,"Research",'Relevant - Not CRM not valid'!$R$2:$R$416,"Academic")+COUNTIFS('Relevant - In CRM not valid'!$T$2:$T$46,$A546,'Relevant - In CRM not valid'!$G$2:$G$46,"UK",'Relevant - In CRM not valid'!$M$2:$M$46,"Research",'Relevant - In CRM not valid'!$R$2:$R$46,"Academic")</f>
        <v>0</v>
      </c>
      <c r="J546" s="2">
        <f>COUNTIFS('Relevant - In CRM valid'!$T$2:$T$4699,$A546,'Relevant - In CRM valid'!$G$2:$G$4699,"UK",'Relevant - In CRM valid'!$M$2:$M$4699,"Finance")+COUNTIFS('Relevant - In CRM unknown'!$T$2:$T$253,$A546,'Relevant - In CRM unknown'!$G$2:$G$253,"UK",'Relevant - In CRM unknown'!$M$2:$M$253,"Finance")+COUNTIFS('Relevant - IN NOW CRM valid'!$T$2:$T$2328,$A546,'Relevant - IN NOW CRM valid'!$G$2:$G$2328,"UK",'Relevant - IN NOW CRM valid'!$M$2:$M$2328,"Finance")+COUNTIFS('Relevant - IN NOW CRM unknown'!$T$2:$T$1227,$A546,'Relevant - IN NOW CRM unknown'!$G$2:$G$1227,"UK",'Relevant - IN NOW CRM unknown'!$M$2:$M$1227,"Finance")+COUNTIFS('Relevant - Not CRM not valid'!$T$2:$T$416,$A546,'Relevant - Not CRM not valid'!$G$2:$G$416,"UK",'Relevant - Not CRM not valid'!$M$2:$M$416,"Finance")+COUNTIFS('Relevant - In CRM not valid'!$T$2:$T$46,$A546,'Relevant - In CRM not valid'!$G$2:$G$46,"UK",'Relevant - In CRM not valid'!$M$2:$M$46,"Finance")</f>
        <v>0</v>
      </c>
      <c r="K546" s="2">
        <f>COUNTIFS('Relevant - In CRM valid'!$T$2:$T$4699,$A546,'Relevant - In CRM valid'!$G$2:$G$4699,"UK",'Relevant - In CRM valid'!$M$2:$M$4699,"IT/Systems")+COUNTIFS('Relevant - In CRM unknown'!$T$2:$T$253,$A546,'Relevant - In CRM unknown'!$G$2:$G$253,"UK",'Relevant - In CRM unknown'!$M$2:$M$253,"IT/Systems")+COUNTIFS('Relevant - IN NOW CRM valid'!$T$2:$T$2328,$A546,'Relevant - IN NOW CRM valid'!$G$2:$G$2328,"UK",'Relevant - IN NOW CRM valid'!$M$2:$M$2328,"IT/Systems")+COUNTIFS('Relevant - IN NOW CRM unknown'!$T$2:$T$1227,$A546,'Relevant - IN NOW CRM unknown'!$G$2:$G$1227,"UK",'Relevant - IN NOW CRM unknown'!$M$2:$M$1227,"IT/Systems")+COUNTIFS('Relevant - Not CRM not valid'!$T$2:$T$416,$A546,'Relevant - Not CRM not valid'!$G$2:$G$416,"UK",'Relevant - Not CRM not valid'!$M$2:$M$416,"IT/Systems")+COUNTIFS('Relevant - In CRM not valid'!$T$2:$T$46,$A546,'Relevant - In CRM not valid'!$G$2:$G$46,"UK",'Relevant - In CRM not valid'!$M$2:$M$46,"IT/Systems")</f>
        <v>1</v>
      </c>
      <c r="L546" s="2">
        <f>COUNTIFS('Relevant - In CRM valid'!$T$2:$T$4699,$A546,'Relevant - In CRM valid'!$G$2:$G$4699,"UK",'Relevant - In CRM valid'!$M$2:$M$4699,"")+COUNTIFS('Relevant - In CRM unknown'!$T$2:$T$253,$A546,'Relevant - In CRM unknown'!$G$2:$G$253,"UK",'Relevant - In CRM unknown'!$M$2:$M$253,"")+COUNTIFS('Relevant - IN NOW CRM valid'!$T$2:$T$2328,$A546,'Relevant - IN NOW CRM valid'!$G$2:$G$2328,"UK",'Relevant - IN NOW CRM valid'!$M$2:$M$2328,"")+COUNTIFS('Relevant - IN NOW CRM unknown'!$T$2:$T$1227,$A546,'Relevant - IN NOW CRM unknown'!$G$2:$G$1227,"UK",'Relevant - IN NOW CRM unknown'!$M$2:$M$1227,"")+COUNTIFS('Relevant - Not CRM not valid'!$T$2:$T$416,$A546,'Relevant - Not CRM not valid'!$G$2:$G$416,"UK",'Relevant - Not CRM not valid'!$M$2:$M$416,"")+COUNTIFS('Relevant - In CRM not valid'!$T$2:$T$46,$A546,'Relevant - In CRM not valid'!$G$2:$G$46,"UK",'Relevant - In CRM not valid'!$M$2:$M$46,"")</f>
        <v>0</v>
      </c>
      <c r="M546" s="2">
        <f t="shared" si="16"/>
        <v>1</v>
      </c>
      <c r="N546" s="2">
        <f>COUNTIFS('Relevant - In CRM valid'!$T$2:$T$4699,$A546,'Relevant - In CRM valid'!$G$2:$G$4699,"UK",'Relevant - In CRM valid'!$Q$2:$Q$4699,"valid")+COUNTIFS('Relevant - In CRM unknown'!$T$2:$T$253,$A546,'Relevant - In CRM unknown'!$G$2:$G$253,"UK",'Relevant - In CRM unknown'!$Q$2:$Q$253,"valid")+COUNTIFS('Relevant - IN NOW CRM valid'!$T$2:$T$2328,$A546,'Relevant - IN NOW CRM valid'!$G$2:$G$2328,"UK",'Relevant - IN NOW CRM valid'!$Q$2:$Q$2328,"valid")+COUNTIFS('Relevant - IN NOW CRM unknown'!$T$2:$T$1227,$A546,'Relevant - IN NOW CRM unknown'!$G$2:$G$1227,"UK",'Relevant - IN NOW CRM unknown'!$Q$2:$Q$1227,"valid")+COUNTIFS('Relevant - Not CRM not valid'!$T$2:$T$416,$A546,'Relevant - Not CRM not valid'!$G$2:$G$416,"UK",'Relevant - Not CRM not valid'!$Q$2:$Q$416,"valid")+COUNTIFS('Relevant - In CRM not valid'!$T$2:$T$46,$A546,'Relevant - In CRM not valid'!$G$2:$G$46,"UK",'Relevant - In CRM not valid'!$Q$2:$Q$46,"valid")</f>
        <v>1</v>
      </c>
      <c r="O546" s="2" t="str">
        <f t="shared" si="17"/>
        <v xml:space="preserve">Research  Finance  </v>
      </c>
    </row>
    <row r="547" spans="1:15" ht="15" customHeight="1">
      <c r="A547" s="2" t="s">
        <v>1201</v>
      </c>
      <c r="B547" s="2" t="s">
        <v>1202</v>
      </c>
      <c r="C547" s="2" t="s">
        <v>95</v>
      </c>
      <c r="D547" s="2" t="str">
        <f>IFERROR(INDEX('UK Target Institutions'!$D$2:$D$727,MATCH($A547,'UK Target Institutions'!$A$2:$A$727,0)),"")</f>
        <v>Yes</v>
      </c>
      <c r="E547" s="2">
        <f>COUNTIFS('Relevant - In CRM valid'!$T$2:$T$4699,$A547,'Relevant - In CRM valid'!$G$2:$G$4699,"UK")+COUNTIFS('Relevant - In CRM unknown'!$T$2:$T$253,$A547,'Relevant - In CRM unknown'!$G$2:$G$253,"UK")+COUNTIFS('Relevant - IN NOW CRM valid'!$T$2:$T$2328,$A547,'Relevant - IN NOW CRM valid'!$G$2:$G$2328,"UK")+COUNTIFS('Relevant - IN NOW CRM unknown'!$T$2:$T$1227,$A547,'Relevant - IN NOW CRM unknown'!$G$2:$G$1227,"UK")+COUNTIFS('Relevant - Not CRM not valid'!$T$2:$T$416,$A547,'Relevant - Not CRM not valid'!$G$2:$G$416,"UK")+COUNTIFS('Relevant - In CRM not valid'!$T$2:$T$46,$A547,'Relevant - In CRM not valid'!$G$2:$G$46,"UK")</f>
        <v>1</v>
      </c>
      <c r="F547" s="2">
        <f>COUNTIFS('Relevant - In CRM valid'!$T$2:$T$4699,$A547,'Relevant - In CRM valid'!$G$2:$G$4699,"UK",'Relevant - In CRM valid'!$M$2:$M$4699,"Research")+COUNTIFS('Relevant - In CRM unknown'!$T$2:$T$253,$A547,'Relevant - In CRM unknown'!$G$2:$G$253,"UK",'Relevant - In CRM unknown'!$M$2:$M$253,"Research")+COUNTIFS('Relevant - IN NOW CRM valid'!$T$2:$T$2328,$A547,'Relevant - IN NOW CRM valid'!$G$2:$G$2328,"UK",'Relevant - IN NOW CRM valid'!$M$2:$M$2328,"Research")+COUNTIFS('Relevant - IN NOW CRM unknown'!$T$2:$T$1227,$A547,'Relevant - IN NOW CRM unknown'!$G$2:$G$1227,"UK",'Relevant - IN NOW CRM unknown'!$M$2:$M$1227,"Research")+COUNTIFS('Relevant - Not CRM not valid'!$T$2:$T$416,$A547,'Relevant - Not CRM not valid'!$G$2:$G$416,"UK",'Relevant - Not CRM not valid'!$M$2:$M$416,"Research")+COUNTIFS('Relevant - In CRM not valid'!$T$2:$T$46,$A547,'Relevant - In CRM not valid'!$G$2:$G$46,"UK",'Relevant - In CRM not valid'!$M$2:$M$46,"Research")</f>
        <v>1</v>
      </c>
      <c r="G547" s="2">
        <f>COUNTIFS('Relevant - In CRM valid'!$T$2:$T$4699,$A547,'Relevant - In CRM valid'!$G$2:$G$4699,"UK",'Relevant - In CRM valid'!$M$2:$M$4699,"Research",'Relevant - In CRM valid'!$R$2:$R$4699,"Senior")+COUNTIFS('Relevant - In CRM unknown'!$T$2:$T$253,$A547,'Relevant - In CRM unknown'!$G$2:$G$253,"UK",'Relevant - In CRM unknown'!$M$2:$M$253,"Research",'Relevant - In CRM unknown'!$R$2:$R$253,"Senior")+COUNTIFS('Relevant - IN NOW CRM valid'!$T$2:$T$2328,$A547,'Relevant - IN NOW CRM valid'!$G$2:$G$2328,"UK",'Relevant - IN NOW CRM valid'!$M$2:$M$2328,"Research",'Relevant - IN NOW CRM valid'!$R$2:$R$2328,"Senior")+COUNTIFS('Relevant - IN NOW CRM unknown'!$T$2:$T$1227,$A547,'Relevant - IN NOW CRM unknown'!$G$2:$G$1227,"UK",'Relevant - IN NOW CRM unknown'!$M$2:$M$1227,"Research",'Relevant - IN NOW CRM unknown'!$R$2:$R$1227,"Senior")+COUNTIFS('Relevant - Not CRM not valid'!$T$2:$T$416,$A547,'Relevant - Not CRM not valid'!$G$2:$G$416,"UK",'Relevant - Not CRM not valid'!$M$2:$M$416,"Research",'Relevant - Not CRM not valid'!$R$2:$R$416,"Senior")+COUNTIFS('Relevant - In CRM not valid'!$T$2:$T$46,$A547,'Relevant - In CRM not valid'!$G$2:$G$46,"UK",'Relevant - In CRM not valid'!$M$2:$M$46,"Research",'Relevant - In CRM not valid'!$R$2:$R$46,"Senior")</f>
        <v>0</v>
      </c>
      <c r="H547" s="2">
        <f>COUNTIFS('Relevant - In CRM valid'!$T$2:$T$4699,$A547,'Relevant - In CRM valid'!$G$2:$G$4699,"UK",'Relevant - In CRM valid'!$M$2:$M$4699,"Research",'Relevant - In CRM valid'!$R$2:$R$4699,"Operational")+COUNTIFS('Relevant - In CRM unknown'!$T$2:$T$253,$A547,'Relevant - In CRM unknown'!$G$2:$G$253,"UK",'Relevant - In CRM unknown'!$M$2:$M$253,"Research",'Relevant - In CRM unknown'!$R$2:$R$253,"Operational")+COUNTIFS('Relevant - IN NOW CRM valid'!$T$2:$T$2328,$A547,'Relevant - IN NOW CRM valid'!$G$2:$G$2328,"UK",'Relevant - IN NOW CRM valid'!$M$2:$M$2328,"Research",'Relevant - IN NOW CRM valid'!$R$2:$R$2328,"Operational")+COUNTIFS('Relevant - IN NOW CRM unknown'!$T$2:$T$1227,$A547,'Relevant - IN NOW CRM unknown'!$G$2:$G$1227,"UK",'Relevant - IN NOW CRM unknown'!$M$2:$M$1227,"Research",'Relevant - IN NOW CRM unknown'!$R$2:$R$1227,"Operational")+COUNTIFS('Relevant - Not CRM not valid'!$T$2:$T$416,$A547,'Relevant - Not CRM not valid'!$G$2:$G$416,"UK",'Relevant - Not CRM not valid'!$M$2:$M$416,"Research",'Relevant - Not CRM not valid'!$R$2:$R$416,"Operational")+COUNTIFS('Relevant - In CRM not valid'!$T$2:$T$46,$A547,'Relevant - In CRM not valid'!$G$2:$G$46,"UK",'Relevant - In CRM not valid'!$M$2:$M$46,"Research",'Relevant - In CRM not valid'!$R$2:$R$46,"Operational")</f>
        <v>1</v>
      </c>
      <c r="I547" s="2">
        <f>COUNTIFS('Relevant - In CRM valid'!$T$2:$T$4699,$A547,'Relevant - In CRM valid'!$G$2:$G$4699,"UK",'Relevant - In CRM valid'!$M$2:$M$4699,"Research",'Relevant - In CRM valid'!$R$2:$R$4699,"Academic")+COUNTIFS('Relevant - In CRM unknown'!$T$2:$T$253,$A547,'Relevant - In CRM unknown'!$G$2:$G$253,"UK",'Relevant - In CRM unknown'!$M$2:$M$253,"Research",'Relevant - In CRM unknown'!$R$2:$R$253,"Academic")+COUNTIFS('Relevant - IN NOW CRM valid'!$T$2:$T$2328,$A547,'Relevant - IN NOW CRM valid'!$G$2:$G$2328,"UK",'Relevant - IN NOW CRM valid'!$M$2:$M$2328,"Research",'Relevant - IN NOW CRM valid'!$R$2:$R$2328,"Academic")+COUNTIFS('Relevant - IN NOW CRM unknown'!$T$2:$T$1227,$A547,'Relevant - IN NOW CRM unknown'!$G$2:$G$1227,"UK",'Relevant - IN NOW CRM unknown'!$M$2:$M$1227,"Research",'Relevant - IN NOW CRM unknown'!$R$2:$R$1227,"Academic")+COUNTIFS('Relevant - Not CRM not valid'!$T$2:$T$416,$A547,'Relevant - Not CRM not valid'!$G$2:$G$416,"UK",'Relevant - Not CRM not valid'!$M$2:$M$416,"Research",'Relevant - Not CRM not valid'!$R$2:$R$416,"Academic")+COUNTIFS('Relevant - In CRM not valid'!$T$2:$T$46,$A547,'Relevant - In CRM not valid'!$G$2:$G$46,"UK",'Relevant - In CRM not valid'!$M$2:$M$46,"Research",'Relevant - In CRM not valid'!$R$2:$R$46,"Academic")</f>
        <v>0</v>
      </c>
      <c r="J547" s="2">
        <f>COUNTIFS('Relevant - In CRM valid'!$T$2:$T$4699,$A547,'Relevant - In CRM valid'!$G$2:$G$4699,"UK",'Relevant - In CRM valid'!$M$2:$M$4699,"Finance")+COUNTIFS('Relevant - In CRM unknown'!$T$2:$T$253,$A547,'Relevant - In CRM unknown'!$G$2:$G$253,"UK",'Relevant - In CRM unknown'!$M$2:$M$253,"Finance")+COUNTIFS('Relevant - IN NOW CRM valid'!$T$2:$T$2328,$A547,'Relevant - IN NOW CRM valid'!$G$2:$G$2328,"UK",'Relevant - IN NOW CRM valid'!$M$2:$M$2328,"Finance")+COUNTIFS('Relevant - IN NOW CRM unknown'!$T$2:$T$1227,$A547,'Relevant - IN NOW CRM unknown'!$G$2:$G$1227,"UK",'Relevant - IN NOW CRM unknown'!$M$2:$M$1227,"Finance")+COUNTIFS('Relevant - Not CRM not valid'!$T$2:$T$416,$A547,'Relevant - Not CRM not valid'!$G$2:$G$416,"UK",'Relevant - Not CRM not valid'!$M$2:$M$416,"Finance")+COUNTIFS('Relevant - In CRM not valid'!$T$2:$T$46,$A547,'Relevant - In CRM not valid'!$G$2:$G$46,"UK",'Relevant - In CRM not valid'!$M$2:$M$46,"Finance")</f>
        <v>0</v>
      </c>
      <c r="K547" s="2">
        <f>COUNTIFS('Relevant - In CRM valid'!$T$2:$T$4699,$A547,'Relevant - In CRM valid'!$G$2:$G$4699,"UK",'Relevant - In CRM valid'!$M$2:$M$4699,"IT/Systems")+COUNTIFS('Relevant - In CRM unknown'!$T$2:$T$253,$A547,'Relevant - In CRM unknown'!$G$2:$G$253,"UK",'Relevant - In CRM unknown'!$M$2:$M$253,"IT/Systems")+COUNTIFS('Relevant - IN NOW CRM valid'!$T$2:$T$2328,$A547,'Relevant - IN NOW CRM valid'!$G$2:$G$2328,"UK",'Relevant - IN NOW CRM valid'!$M$2:$M$2328,"IT/Systems")+COUNTIFS('Relevant - IN NOW CRM unknown'!$T$2:$T$1227,$A547,'Relevant - IN NOW CRM unknown'!$G$2:$G$1227,"UK",'Relevant - IN NOW CRM unknown'!$M$2:$M$1227,"IT/Systems")+COUNTIFS('Relevant - Not CRM not valid'!$T$2:$T$416,$A547,'Relevant - Not CRM not valid'!$G$2:$G$416,"UK",'Relevant - Not CRM not valid'!$M$2:$M$416,"IT/Systems")+COUNTIFS('Relevant - In CRM not valid'!$T$2:$T$46,$A547,'Relevant - In CRM not valid'!$G$2:$G$46,"UK",'Relevant - In CRM not valid'!$M$2:$M$46,"IT/Systems")</f>
        <v>0</v>
      </c>
      <c r="L547" s="2">
        <f>COUNTIFS('Relevant - In CRM valid'!$T$2:$T$4699,$A547,'Relevant - In CRM valid'!$G$2:$G$4699,"UK",'Relevant - In CRM valid'!$M$2:$M$4699,"")+COUNTIFS('Relevant - In CRM unknown'!$T$2:$T$253,$A547,'Relevant - In CRM unknown'!$G$2:$G$253,"UK",'Relevant - In CRM unknown'!$M$2:$M$253,"")+COUNTIFS('Relevant - IN NOW CRM valid'!$T$2:$T$2328,$A547,'Relevant - IN NOW CRM valid'!$G$2:$G$2328,"UK",'Relevant - IN NOW CRM valid'!$M$2:$M$2328,"")+COUNTIFS('Relevant - IN NOW CRM unknown'!$T$2:$T$1227,$A547,'Relevant - IN NOW CRM unknown'!$G$2:$G$1227,"UK",'Relevant - IN NOW CRM unknown'!$M$2:$M$1227,"")+COUNTIFS('Relevant - Not CRM not valid'!$T$2:$T$416,$A547,'Relevant - Not CRM not valid'!$G$2:$G$416,"UK",'Relevant - Not CRM not valid'!$M$2:$M$416,"")+COUNTIFS('Relevant - In CRM not valid'!$T$2:$T$46,$A547,'Relevant - In CRM not valid'!$G$2:$G$46,"UK",'Relevant - In CRM not valid'!$M$2:$M$46,"")</f>
        <v>0</v>
      </c>
      <c r="M547" s="2">
        <f t="shared" si="16"/>
        <v>1</v>
      </c>
      <c r="N547" s="2">
        <f>COUNTIFS('Relevant - In CRM valid'!$T$2:$T$4699,$A547,'Relevant - In CRM valid'!$G$2:$G$4699,"UK",'Relevant - In CRM valid'!$Q$2:$Q$4699,"valid")+COUNTIFS('Relevant - In CRM unknown'!$T$2:$T$253,$A547,'Relevant - In CRM unknown'!$G$2:$G$253,"UK",'Relevant - In CRM unknown'!$Q$2:$Q$253,"valid")+COUNTIFS('Relevant - IN NOW CRM valid'!$T$2:$T$2328,$A547,'Relevant - IN NOW CRM valid'!$G$2:$G$2328,"UK",'Relevant - IN NOW CRM valid'!$Q$2:$Q$2328,"valid")+COUNTIFS('Relevant - IN NOW CRM unknown'!$T$2:$T$1227,$A547,'Relevant - IN NOW CRM unknown'!$G$2:$G$1227,"UK",'Relevant - IN NOW CRM unknown'!$Q$2:$Q$1227,"valid")+COUNTIFS('Relevant - Not CRM not valid'!$T$2:$T$416,$A547,'Relevant - Not CRM not valid'!$G$2:$G$416,"UK",'Relevant - Not CRM not valid'!$Q$2:$Q$416,"valid")+COUNTIFS('Relevant - In CRM not valid'!$T$2:$T$46,$A547,'Relevant - In CRM not valid'!$G$2:$G$46,"UK",'Relevant - In CRM not valid'!$Q$2:$Q$46,"valid")</f>
        <v>1</v>
      </c>
      <c r="O547" s="2" t="str">
        <f t="shared" si="17"/>
        <v>Finance  IT/Systems</v>
      </c>
    </row>
    <row r="548" spans="1:15" ht="15" customHeight="1">
      <c r="A548" s="2" t="s">
        <v>1203</v>
      </c>
      <c r="B548" s="2" t="s">
        <v>1204</v>
      </c>
      <c r="C548" s="2" t="s">
        <v>1570</v>
      </c>
      <c r="D548" s="2" t="str">
        <f>IFERROR(INDEX('UK Target Institutions'!$D$2:$D$727,MATCH($A548,'UK Target Institutions'!$A$2:$A$727,0)),"")</f>
        <v>No</v>
      </c>
      <c r="E548" s="2">
        <f>COUNTIFS('Relevant - In CRM valid'!$T$2:$T$4699,$A548,'Relevant - In CRM valid'!$G$2:$G$4699,"UK")+COUNTIFS('Relevant - In CRM unknown'!$T$2:$T$253,$A548,'Relevant - In CRM unknown'!$G$2:$G$253,"UK")+COUNTIFS('Relevant - IN NOW CRM valid'!$T$2:$T$2328,$A548,'Relevant - IN NOW CRM valid'!$G$2:$G$2328,"UK")+COUNTIFS('Relevant - IN NOW CRM unknown'!$T$2:$T$1227,$A548,'Relevant - IN NOW CRM unknown'!$G$2:$G$1227,"UK")+COUNTIFS('Relevant - Not CRM not valid'!$T$2:$T$416,$A548,'Relevant - Not CRM not valid'!$G$2:$G$416,"UK")+COUNTIFS('Relevant - In CRM not valid'!$T$2:$T$46,$A548,'Relevant - In CRM not valid'!$G$2:$G$46,"UK")</f>
        <v>1</v>
      </c>
      <c r="F548" s="2">
        <f>COUNTIFS('Relevant - In CRM valid'!$T$2:$T$4699,$A548,'Relevant - In CRM valid'!$G$2:$G$4699,"UK",'Relevant - In CRM valid'!$M$2:$M$4699,"Research")+COUNTIFS('Relevant - In CRM unknown'!$T$2:$T$253,$A548,'Relevant - In CRM unknown'!$G$2:$G$253,"UK",'Relevant - In CRM unknown'!$M$2:$M$253,"Research")+COUNTIFS('Relevant - IN NOW CRM valid'!$T$2:$T$2328,$A548,'Relevant - IN NOW CRM valid'!$G$2:$G$2328,"UK",'Relevant - IN NOW CRM valid'!$M$2:$M$2328,"Research")+COUNTIFS('Relevant - IN NOW CRM unknown'!$T$2:$T$1227,$A548,'Relevant - IN NOW CRM unknown'!$G$2:$G$1227,"UK",'Relevant - IN NOW CRM unknown'!$M$2:$M$1227,"Research")+COUNTIFS('Relevant - Not CRM not valid'!$T$2:$T$416,$A548,'Relevant - Not CRM not valid'!$G$2:$G$416,"UK",'Relevant - Not CRM not valid'!$M$2:$M$416,"Research")+COUNTIFS('Relevant - In CRM not valid'!$T$2:$T$46,$A548,'Relevant - In CRM not valid'!$G$2:$G$46,"UK",'Relevant - In CRM not valid'!$M$2:$M$46,"Research")</f>
        <v>0</v>
      </c>
      <c r="G548" s="2">
        <f>COUNTIFS('Relevant - In CRM valid'!$T$2:$T$4699,$A548,'Relevant - In CRM valid'!$G$2:$G$4699,"UK",'Relevant - In CRM valid'!$M$2:$M$4699,"Research",'Relevant - In CRM valid'!$R$2:$R$4699,"Senior")+COUNTIFS('Relevant - In CRM unknown'!$T$2:$T$253,$A548,'Relevant - In CRM unknown'!$G$2:$G$253,"UK",'Relevant - In CRM unknown'!$M$2:$M$253,"Research",'Relevant - In CRM unknown'!$R$2:$R$253,"Senior")+COUNTIFS('Relevant - IN NOW CRM valid'!$T$2:$T$2328,$A548,'Relevant - IN NOW CRM valid'!$G$2:$G$2328,"UK",'Relevant - IN NOW CRM valid'!$M$2:$M$2328,"Research",'Relevant - IN NOW CRM valid'!$R$2:$R$2328,"Senior")+COUNTIFS('Relevant - IN NOW CRM unknown'!$T$2:$T$1227,$A548,'Relevant - IN NOW CRM unknown'!$G$2:$G$1227,"UK",'Relevant - IN NOW CRM unknown'!$M$2:$M$1227,"Research",'Relevant - IN NOW CRM unknown'!$R$2:$R$1227,"Senior")+COUNTIFS('Relevant - Not CRM not valid'!$T$2:$T$416,$A548,'Relevant - Not CRM not valid'!$G$2:$G$416,"UK",'Relevant - Not CRM not valid'!$M$2:$M$416,"Research",'Relevant - Not CRM not valid'!$R$2:$R$416,"Senior")+COUNTIFS('Relevant - In CRM not valid'!$T$2:$T$46,$A548,'Relevant - In CRM not valid'!$G$2:$G$46,"UK",'Relevant - In CRM not valid'!$M$2:$M$46,"Research",'Relevant - In CRM not valid'!$R$2:$R$46,"Senior")</f>
        <v>0</v>
      </c>
      <c r="H548" s="2">
        <f>COUNTIFS('Relevant - In CRM valid'!$T$2:$T$4699,$A548,'Relevant - In CRM valid'!$G$2:$G$4699,"UK",'Relevant - In CRM valid'!$M$2:$M$4699,"Research",'Relevant - In CRM valid'!$R$2:$R$4699,"Operational")+COUNTIFS('Relevant - In CRM unknown'!$T$2:$T$253,$A548,'Relevant - In CRM unknown'!$G$2:$G$253,"UK",'Relevant - In CRM unknown'!$M$2:$M$253,"Research",'Relevant - In CRM unknown'!$R$2:$R$253,"Operational")+COUNTIFS('Relevant - IN NOW CRM valid'!$T$2:$T$2328,$A548,'Relevant - IN NOW CRM valid'!$G$2:$G$2328,"UK",'Relevant - IN NOW CRM valid'!$M$2:$M$2328,"Research",'Relevant - IN NOW CRM valid'!$R$2:$R$2328,"Operational")+COUNTIFS('Relevant - IN NOW CRM unknown'!$T$2:$T$1227,$A548,'Relevant - IN NOW CRM unknown'!$G$2:$G$1227,"UK",'Relevant - IN NOW CRM unknown'!$M$2:$M$1227,"Research",'Relevant - IN NOW CRM unknown'!$R$2:$R$1227,"Operational")+COUNTIFS('Relevant - Not CRM not valid'!$T$2:$T$416,$A548,'Relevant - Not CRM not valid'!$G$2:$G$416,"UK",'Relevant - Not CRM not valid'!$M$2:$M$416,"Research",'Relevant - Not CRM not valid'!$R$2:$R$416,"Operational")+COUNTIFS('Relevant - In CRM not valid'!$T$2:$T$46,$A548,'Relevant - In CRM not valid'!$G$2:$G$46,"UK",'Relevant - In CRM not valid'!$M$2:$M$46,"Research",'Relevant - In CRM not valid'!$R$2:$R$46,"Operational")</f>
        <v>0</v>
      </c>
      <c r="I548" s="2">
        <f>COUNTIFS('Relevant - In CRM valid'!$T$2:$T$4699,$A548,'Relevant - In CRM valid'!$G$2:$G$4699,"UK",'Relevant - In CRM valid'!$M$2:$M$4699,"Research",'Relevant - In CRM valid'!$R$2:$R$4699,"Academic")+COUNTIFS('Relevant - In CRM unknown'!$T$2:$T$253,$A548,'Relevant - In CRM unknown'!$G$2:$G$253,"UK",'Relevant - In CRM unknown'!$M$2:$M$253,"Research",'Relevant - In CRM unknown'!$R$2:$R$253,"Academic")+COUNTIFS('Relevant - IN NOW CRM valid'!$T$2:$T$2328,$A548,'Relevant - IN NOW CRM valid'!$G$2:$G$2328,"UK",'Relevant - IN NOW CRM valid'!$M$2:$M$2328,"Research",'Relevant - IN NOW CRM valid'!$R$2:$R$2328,"Academic")+COUNTIFS('Relevant - IN NOW CRM unknown'!$T$2:$T$1227,$A548,'Relevant - IN NOW CRM unknown'!$G$2:$G$1227,"UK",'Relevant - IN NOW CRM unknown'!$M$2:$M$1227,"Research",'Relevant - IN NOW CRM unknown'!$R$2:$R$1227,"Academic")+COUNTIFS('Relevant - Not CRM not valid'!$T$2:$T$416,$A548,'Relevant - Not CRM not valid'!$G$2:$G$416,"UK",'Relevant - Not CRM not valid'!$M$2:$M$416,"Research",'Relevant - Not CRM not valid'!$R$2:$R$416,"Academic")+COUNTIFS('Relevant - In CRM not valid'!$T$2:$T$46,$A548,'Relevant - In CRM not valid'!$G$2:$G$46,"UK",'Relevant - In CRM not valid'!$M$2:$M$46,"Research",'Relevant - In CRM not valid'!$R$2:$R$46,"Academic")</f>
        <v>0</v>
      </c>
      <c r="J548" s="2">
        <f>COUNTIFS('Relevant - In CRM valid'!$T$2:$T$4699,$A548,'Relevant - In CRM valid'!$G$2:$G$4699,"UK",'Relevant - In CRM valid'!$M$2:$M$4699,"Finance")+COUNTIFS('Relevant - In CRM unknown'!$T$2:$T$253,$A548,'Relevant - In CRM unknown'!$G$2:$G$253,"UK",'Relevant - In CRM unknown'!$M$2:$M$253,"Finance")+COUNTIFS('Relevant - IN NOW CRM valid'!$T$2:$T$2328,$A548,'Relevant - IN NOW CRM valid'!$G$2:$G$2328,"UK",'Relevant - IN NOW CRM valid'!$M$2:$M$2328,"Finance")+COUNTIFS('Relevant - IN NOW CRM unknown'!$T$2:$T$1227,$A548,'Relevant - IN NOW CRM unknown'!$G$2:$G$1227,"UK",'Relevant - IN NOW CRM unknown'!$M$2:$M$1227,"Finance")+COUNTIFS('Relevant - Not CRM not valid'!$T$2:$T$416,$A548,'Relevant - Not CRM not valid'!$G$2:$G$416,"UK",'Relevant - Not CRM not valid'!$M$2:$M$416,"Finance")+COUNTIFS('Relevant - In CRM not valid'!$T$2:$T$46,$A548,'Relevant - In CRM not valid'!$G$2:$G$46,"UK",'Relevant - In CRM not valid'!$M$2:$M$46,"Finance")</f>
        <v>0</v>
      </c>
      <c r="K548" s="2">
        <f>COUNTIFS('Relevant - In CRM valid'!$T$2:$T$4699,$A548,'Relevant - In CRM valid'!$G$2:$G$4699,"UK",'Relevant - In CRM valid'!$M$2:$M$4699,"IT/Systems")+COUNTIFS('Relevant - In CRM unknown'!$T$2:$T$253,$A548,'Relevant - In CRM unknown'!$G$2:$G$253,"UK",'Relevant - In CRM unknown'!$M$2:$M$253,"IT/Systems")+COUNTIFS('Relevant - IN NOW CRM valid'!$T$2:$T$2328,$A548,'Relevant - IN NOW CRM valid'!$G$2:$G$2328,"UK",'Relevant - IN NOW CRM valid'!$M$2:$M$2328,"IT/Systems")+COUNTIFS('Relevant - IN NOW CRM unknown'!$T$2:$T$1227,$A548,'Relevant - IN NOW CRM unknown'!$G$2:$G$1227,"UK",'Relevant - IN NOW CRM unknown'!$M$2:$M$1227,"IT/Systems")+COUNTIFS('Relevant - Not CRM not valid'!$T$2:$T$416,$A548,'Relevant - Not CRM not valid'!$G$2:$G$416,"UK",'Relevant - Not CRM not valid'!$M$2:$M$416,"IT/Systems")+COUNTIFS('Relevant - In CRM not valid'!$T$2:$T$46,$A548,'Relevant - In CRM not valid'!$G$2:$G$46,"UK",'Relevant - In CRM not valid'!$M$2:$M$46,"IT/Systems")</f>
        <v>0</v>
      </c>
      <c r="L548" s="2">
        <f>COUNTIFS('Relevant - In CRM valid'!$T$2:$T$4699,$A548,'Relevant - In CRM valid'!$G$2:$G$4699,"UK",'Relevant - In CRM valid'!$M$2:$M$4699,"")+COUNTIFS('Relevant - In CRM unknown'!$T$2:$T$253,$A548,'Relevant - In CRM unknown'!$G$2:$G$253,"UK",'Relevant - In CRM unknown'!$M$2:$M$253,"")+COUNTIFS('Relevant - IN NOW CRM valid'!$T$2:$T$2328,$A548,'Relevant - IN NOW CRM valid'!$G$2:$G$2328,"UK",'Relevant - IN NOW CRM valid'!$M$2:$M$2328,"")+COUNTIFS('Relevant - IN NOW CRM unknown'!$T$2:$T$1227,$A548,'Relevant - IN NOW CRM unknown'!$G$2:$G$1227,"UK",'Relevant - IN NOW CRM unknown'!$M$2:$M$1227,"")+COUNTIFS('Relevant - Not CRM not valid'!$T$2:$T$416,$A548,'Relevant - Not CRM not valid'!$G$2:$G$416,"UK",'Relevant - Not CRM not valid'!$M$2:$M$416,"")+COUNTIFS('Relevant - In CRM not valid'!$T$2:$T$46,$A548,'Relevant - In CRM not valid'!$G$2:$G$46,"UK",'Relevant - In CRM not valid'!$M$2:$M$46,"")</f>
        <v>1</v>
      </c>
      <c r="M548" s="2">
        <f t="shared" si="16"/>
        <v>0</v>
      </c>
      <c r="N548" s="2">
        <f>COUNTIFS('Relevant - In CRM valid'!$T$2:$T$4699,$A548,'Relevant - In CRM valid'!$G$2:$G$4699,"UK",'Relevant - In CRM valid'!$Q$2:$Q$4699,"valid")+COUNTIFS('Relevant - In CRM unknown'!$T$2:$T$253,$A548,'Relevant - In CRM unknown'!$G$2:$G$253,"UK",'Relevant - In CRM unknown'!$Q$2:$Q$253,"valid")+COUNTIFS('Relevant - IN NOW CRM valid'!$T$2:$T$2328,$A548,'Relevant - IN NOW CRM valid'!$G$2:$G$2328,"UK",'Relevant - IN NOW CRM valid'!$Q$2:$Q$2328,"valid")+COUNTIFS('Relevant - IN NOW CRM unknown'!$T$2:$T$1227,$A548,'Relevant - IN NOW CRM unknown'!$G$2:$G$1227,"UK",'Relevant - IN NOW CRM unknown'!$Q$2:$Q$1227,"valid")+COUNTIFS('Relevant - Not CRM not valid'!$T$2:$T$416,$A548,'Relevant - Not CRM not valid'!$G$2:$G$416,"UK",'Relevant - Not CRM not valid'!$Q$2:$Q$416,"valid")+COUNTIFS('Relevant - In CRM not valid'!$T$2:$T$46,$A548,'Relevant - In CRM not valid'!$G$2:$G$46,"UK",'Relevant - In CRM not valid'!$Q$2:$Q$46,"valid")</f>
        <v>1</v>
      </c>
      <c r="O548" s="2" t="str">
        <f t="shared" si="17"/>
        <v>Research  Finance  IT/Systems</v>
      </c>
    </row>
    <row r="549" spans="1:15" ht="15" customHeight="1">
      <c r="A549" s="2" t="s">
        <v>1205</v>
      </c>
      <c r="B549" s="2" t="s">
        <v>1206</v>
      </c>
      <c r="C549" s="2" t="s">
        <v>1570</v>
      </c>
      <c r="D549" s="2" t="str">
        <f>IFERROR(INDEX('UK Target Institutions'!$D$2:$D$727,MATCH($A549,'UK Target Institutions'!$A$2:$A$727,0)),"")</f>
        <v>No</v>
      </c>
      <c r="E549" s="2">
        <f>COUNTIFS('Relevant - In CRM valid'!$T$2:$T$4699,$A549,'Relevant - In CRM valid'!$G$2:$G$4699,"UK")+COUNTIFS('Relevant - In CRM unknown'!$T$2:$T$253,$A549,'Relevant - In CRM unknown'!$G$2:$G$253,"UK")+COUNTIFS('Relevant - IN NOW CRM valid'!$T$2:$T$2328,$A549,'Relevant - IN NOW CRM valid'!$G$2:$G$2328,"UK")+COUNTIFS('Relevant - IN NOW CRM unknown'!$T$2:$T$1227,$A549,'Relevant - IN NOW CRM unknown'!$G$2:$G$1227,"UK")+COUNTIFS('Relevant - Not CRM not valid'!$T$2:$T$416,$A549,'Relevant - Not CRM not valid'!$G$2:$G$416,"UK")+COUNTIFS('Relevant - In CRM not valid'!$T$2:$T$46,$A549,'Relevant - In CRM not valid'!$G$2:$G$46,"UK")</f>
        <v>1</v>
      </c>
      <c r="F549" s="2">
        <f>COUNTIFS('Relevant - In CRM valid'!$T$2:$T$4699,$A549,'Relevant - In CRM valid'!$G$2:$G$4699,"UK",'Relevant - In CRM valid'!$M$2:$M$4699,"Research")+COUNTIFS('Relevant - In CRM unknown'!$T$2:$T$253,$A549,'Relevant - In CRM unknown'!$G$2:$G$253,"UK",'Relevant - In CRM unknown'!$M$2:$M$253,"Research")+COUNTIFS('Relevant - IN NOW CRM valid'!$T$2:$T$2328,$A549,'Relevant - IN NOW CRM valid'!$G$2:$G$2328,"UK",'Relevant - IN NOW CRM valid'!$M$2:$M$2328,"Research")+COUNTIFS('Relevant - IN NOW CRM unknown'!$T$2:$T$1227,$A549,'Relevant - IN NOW CRM unknown'!$G$2:$G$1227,"UK",'Relevant - IN NOW CRM unknown'!$M$2:$M$1227,"Research")+COUNTIFS('Relevant - Not CRM not valid'!$T$2:$T$416,$A549,'Relevant - Not CRM not valid'!$G$2:$G$416,"UK",'Relevant - Not CRM not valid'!$M$2:$M$416,"Research")+COUNTIFS('Relevant - In CRM not valid'!$T$2:$T$46,$A549,'Relevant - In CRM not valid'!$G$2:$G$46,"UK",'Relevant - In CRM not valid'!$M$2:$M$46,"Research")</f>
        <v>1</v>
      </c>
      <c r="G549" s="2">
        <f>COUNTIFS('Relevant - In CRM valid'!$T$2:$T$4699,$A549,'Relevant - In CRM valid'!$G$2:$G$4699,"UK",'Relevant - In CRM valid'!$M$2:$M$4699,"Research",'Relevant - In CRM valid'!$R$2:$R$4699,"Senior")+COUNTIFS('Relevant - In CRM unknown'!$T$2:$T$253,$A549,'Relevant - In CRM unknown'!$G$2:$G$253,"UK",'Relevant - In CRM unknown'!$M$2:$M$253,"Research",'Relevant - In CRM unknown'!$R$2:$R$253,"Senior")+COUNTIFS('Relevant - IN NOW CRM valid'!$T$2:$T$2328,$A549,'Relevant - IN NOW CRM valid'!$G$2:$G$2328,"UK",'Relevant - IN NOW CRM valid'!$M$2:$M$2328,"Research",'Relevant - IN NOW CRM valid'!$R$2:$R$2328,"Senior")+COUNTIFS('Relevant - IN NOW CRM unknown'!$T$2:$T$1227,$A549,'Relevant - IN NOW CRM unknown'!$G$2:$G$1227,"UK",'Relevant - IN NOW CRM unknown'!$M$2:$M$1227,"Research",'Relevant - IN NOW CRM unknown'!$R$2:$R$1227,"Senior")+COUNTIFS('Relevant - Not CRM not valid'!$T$2:$T$416,$A549,'Relevant - Not CRM not valid'!$G$2:$G$416,"UK",'Relevant - Not CRM not valid'!$M$2:$M$416,"Research",'Relevant - Not CRM not valid'!$R$2:$R$416,"Senior")+COUNTIFS('Relevant - In CRM not valid'!$T$2:$T$46,$A549,'Relevant - In CRM not valid'!$G$2:$G$46,"UK",'Relevant - In CRM not valid'!$M$2:$M$46,"Research",'Relevant - In CRM not valid'!$R$2:$R$46,"Senior")</f>
        <v>1</v>
      </c>
      <c r="H549" s="2">
        <f>COUNTIFS('Relevant - In CRM valid'!$T$2:$T$4699,$A549,'Relevant - In CRM valid'!$G$2:$G$4699,"UK",'Relevant - In CRM valid'!$M$2:$M$4699,"Research",'Relevant - In CRM valid'!$R$2:$R$4699,"Operational")+COUNTIFS('Relevant - In CRM unknown'!$T$2:$T$253,$A549,'Relevant - In CRM unknown'!$G$2:$G$253,"UK",'Relevant - In CRM unknown'!$M$2:$M$253,"Research",'Relevant - In CRM unknown'!$R$2:$R$253,"Operational")+COUNTIFS('Relevant - IN NOW CRM valid'!$T$2:$T$2328,$A549,'Relevant - IN NOW CRM valid'!$G$2:$G$2328,"UK",'Relevant - IN NOW CRM valid'!$M$2:$M$2328,"Research",'Relevant - IN NOW CRM valid'!$R$2:$R$2328,"Operational")+COUNTIFS('Relevant - IN NOW CRM unknown'!$T$2:$T$1227,$A549,'Relevant - IN NOW CRM unknown'!$G$2:$G$1227,"UK",'Relevant - IN NOW CRM unknown'!$M$2:$M$1227,"Research",'Relevant - IN NOW CRM unknown'!$R$2:$R$1227,"Operational")+COUNTIFS('Relevant - Not CRM not valid'!$T$2:$T$416,$A549,'Relevant - Not CRM not valid'!$G$2:$G$416,"UK",'Relevant - Not CRM not valid'!$M$2:$M$416,"Research",'Relevant - Not CRM not valid'!$R$2:$R$416,"Operational")+COUNTIFS('Relevant - In CRM not valid'!$T$2:$T$46,$A549,'Relevant - In CRM not valid'!$G$2:$G$46,"UK",'Relevant - In CRM not valid'!$M$2:$M$46,"Research",'Relevant - In CRM not valid'!$R$2:$R$46,"Operational")</f>
        <v>0</v>
      </c>
      <c r="I549" s="2">
        <f>COUNTIFS('Relevant - In CRM valid'!$T$2:$T$4699,$A549,'Relevant - In CRM valid'!$G$2:$G$4699,"UK",'Relevant - In CRM valid'!$M$2:$M$4699,"Research",'Relevant - In CRM valid'!$R$2:$R$4699,"Academic")+COUNTIFS('Relevant - In CRM unknown'!$T$2:$T$253,$A549,'Relevant - In CRM unknown'!$G$2:$G$253,"UK",'Relevant - In CRM unknown'!$M$2:$M$253,"Research",'Relevant - In CRM unknown'!$R$2:$R$253,"Academic")+COUNTIFS('Relevant - IN NOW CRM valid'!$T$2:$T$2328,$A549,'Relevant - IN NOW CRM valid'!$G$2:$G$2328,"UK",'Relevant - IN NOW CRM valid'!$M$2:$M$2328,"Research",'Relevant - IN NOW CRM valid'!$R$2:$R$2328,"Academic")+COUNTIFS('Relevant - IN NOW CRM unknown'!$T$2:$T$1227,$A549,'Relevant - IN NOW CRM unknown'!$G$2:$G$1227,"UK",'Relevant - IN NOW CRM unknown'!$M$2:$M$1227,"Research",'Relevant - IN NOW CRM unknown'!$R$2:$R$1227,"Academic")+COUNTIFS('Relevant - Not CRM not valid'!$T$2:$T$416,$A549,'Relevant - Not CRM not valid'!$G$2:$G$416,"UK",'Relevant - Not CRM not valid'!$M$2:$M$416,"Research",'Relevant - Not CRM not valid'!$R$2:$R$416,"Academic")+COUNTIFS('Relevant - In CRM not valid'!$T$2:$T$46,$A549,'Relevant - In CRM not valid'!$G$2:$G$46,"UK",'Relevant - In CRM not valid'!$M$2:$M$46,"Research",'Relevant - In CRM not valid'!$R$2:$R$46,"Academic")</f>
        <v>0</v>
      </c>
      <c r="J549" s="2">
        <f>COUNTIFS('Relevant - In CRM valid'!$T$2:$T$4699,$A549,'Relevant - In CRM valid'!$G$2:$G$4699,"UK",'Relevant - In CRM valid'!$M$2:$M$4699,"Finance")+COUNTIFS('Relevant - In CRM unknown'!$T$2:$T$253,$A549,'Relevant - In CRM unknown'!$G$2:$G$253,"UK",'Relevant - In CRM unknown'!$M$2:$M$253,"Finance")+COUNTIFS('Relevant - IN NOW CRM valid'!$T$2:$T$2328,$A549,'Relevant - IN NOW CRM valid'!$G$2:$G$2328,"UK",'Relevant - IN NOW CRM valid'!$M$2:$M$2328,"Finance")+COUNTIFS('Relevant - IN NOW CRM unknown'!$T$2:$T$1227,$A549,'Relevant - IN NOW CRM unknown'!$G$2:$G$1227,"UK",'Relevant - IN NOW CRM unknown'!$M$2:$M$1227,"Finance")+COUNTIFS('Relevant - Not CRM not valid'!$T$2:$T$416,$A549,'Relevant - Not CRM not valid'!$G$2:$G$416,"UK",'Relevant - Not CRM not valid'!$M$2:$M$416,"Finance")+COUNTIFS('Relevant - In CRM not valid'!$T$2:$T$46,$A549,'Relevant - In CRM not valid'!$G$2:$G$46,"UK",'Relevant - In CRM not valid'!$M$2:$M$46,"Finance")</f>
        <v>0</v>
      </c>
      <c r="K549" s="2">
        <f>COUNTIFS('Relevant - In CRM valid'!$T$2:$T$4699,$A549,'Relevant - In CRM valid'!$G$2:$G$4699,"UK",'Relevant - In CRM valid'!$M$2:$M$4699,"IT/Systems")+COUNTIFS('Relevant - In CRM unknown'!$T$2:$T$253,$A549,'Relevant - In CRM unknown'!$G$2:$G$253,"UK",'Relevant - In CRM unknown'!$M$2:$M$253,"IT/Systems")+COUNTIFS('Relevant - IN NOW CRM valid'!$T$2:$T$2328,$A549,'Relevant - IN NOW CRM valid'!$G$2:$G$2328,"UK",'Relevant - IN NOW CRM valid'!$M$2:$M$2328,"IT/Systems")+COUNTIFS('Relevant - IN NOW CRM unknown'!$T$2:$T$1227,$A549,'Relevant - IN NOW CRM unknown'!$G$2:$G$1227,"UK",'Relevant - IN NOW CRM unknown'!$M$2:$M$1227,"IT/Systems")+COUNTIFS('Relevant - Not CRM not valid'!$T$2:$T$416,$A549,'Relevant - Not CRM not valid'!$G$2:$G$416,"UK",'Relevant - Not CRM not valid'!$M$2:$M$416,"IT/Systems")+COUNTIFS('Relevant - In CRM not valid'!$T$2:$T$46,$A549,'Relevant - In CRM not valid'!$G$2:$G$46,"UK",'Relevant - In CRM not valid'!$M$2:$M$46,"IT/Systems")</f>
        <v>0</v>
      </c>
      <c r="L549" s="2">
        <f>COUNTIFS('Relevant - In CRM valid'!$T$2:$T$4699,$A549,'Relevant - In CRM valid'!$G$2:$G$4699,"UK",'Relevant - In CRM valid'!$M$2:$M$4699,"")+COUNTIFS('Relevant - In CRM unknown'!$T$2:$T$253,$A549,'Relevant - In CRM unknown'!$G$2:$G$253,"UK",'Relevant - In CRM unknown'!$M$2:$M$253,"")+COUNTIFS('Relevant - IN NOW CRM valid'!$T$2:$T$2328,$A549,'Relevant - IN NOW CRM valid'!$G$2:$G$2328,"UK",'Relevant - IN NOW CRM valid'!$M$2:$M$2328,"")+COUNTIFS('Relevant - IN NOW CRM unknown'!$T$2:$T$1227,$A549,'Relevant - IN NOW CRM unknown'!$G$2:$G$1227,"UK",'Relevant - IN NOW CRM unknown'!$M$2:$M$1227,"")+COUNTIFS('Relevant - Not CRM not valid'!$T$2:$T$416,$A549,'Relevant - Not CRM not valid'!$G$2:$G$416,"UK",'Relevant - Not CRM not valid'!$M$2:$M$416,"")+COUNTIFS('Relevant - In CRM not valid'!$T$2:$T$46,$A549,'Relevant - In CRM not valid'!$G$2:$G$46,"UK",'Relevant - In CRM not valid'!$M$2:$M$46,"")</f>
        <v>0</v>
      </c>
      <c r="M549" s="2">
        <f t="shared" si="16"/>
        <v>1</v>
      </c>
      <c r="N549" s="2">
        <f>COUNTIFS('Relevant - In CRM valid'!$T$2:$T$4699,$A549,'Relevant - In CRM valid'!$G$2:$G$4699,"UK",'Relevant - In CRM valid'!$Q$2:$Q$4699,"valid")+COUNTIFS('Relevant - In CRM unknown'!$T$2:$T$253,$A549,'Relevant - In CRM unknown'!$G$2:$G$253,"UK",'Relevant - In CRM unknown'!$Q$2:$Q$253,"valid")+COUNTIFS('Relevant - IN NOW CRM valid'!$T$2:$T$2328,$A549,'Relevant - IN NOW CRM valid'!$G$2:$G$2328,"UK",'Relevant - IN NOW CRM valid'!$Q$2:$Q$2328,"valid")+COUNTIFS('Relevant - IN NOW CRM unknown'!$T$2:$T$1227,$A549,'Relevant - IN NOW CRM unknown'!$G$2:$G$1227,"UK",'Relevant - IN NOW CRM unknown'!$Q$2:$Q$1227,"valid")+COUNTIFS('Relevant - Not CRM not valid'!$T$2:$T$416,$A549,'Relevant - Not CRM not valid'!$G$2:$G$416,"UK",'Relevant - Not CRM not valid'!$Q$2:$Q$416,"valid")+COUNTIFS('Relevant - In CRM not valid'!$T$2:$T$46,$A549,'Relevant - In CRM not valid'!$G$2:$G$46,"UK",'Relevant - In CRM not valid'!$Q$2:$Q$46,"valid")</f>
        <v>1</v>
      </c>
      <c r="O549" s="2" t="str">
        <f t="shared" si="17"/>
        <v>Finance  IT/Systems</v>
      </c>
    </row>
    <row r="550" spans="1:15" ht="15" customHeight="1">
      <c r="A550" s="2" t="s">
        <v>1207</v>
      </c>
      <c r="B550" s="2" t="s">
        <v>1208</v>
      </c>
      <c r="C550" s="2" t="s">
        <v>383</v>
      </c>
      <c r="D550" s="2" t="str">
        <f>IFERROR(INDEX('UK Target Institutions'!$D$2:$D$727,MATCH($A550,'UK Target Institutions'!$A$2:$A$727,0)),"")</f>
        <v>No</v>
      </c>
      <c r="E550" s="2">
        <f>COUNTIFS('Relevant - In CRM valid'!$T$2:$T$4699,$A550,'Relevant - In CRM valid'!$G$2:$G$4699,"UK")+COUNTIFS('Relevant - In CRM unknown'!$T$2:$T$253,$A550,'Relevant - In CRM unknown'!$G$2:$G$253,"UK")+COUNTIFS('Relevant - IN NOW CRM valid'!$T$2:$T$2328,$A550,'Relevant - IN NOW CRM valid'!$G$2:$G$2328,"UK")+COUNTIFS('Relevant - IN NOW CRM unknown'!$T$2:$T$1227,$A550,'Relevant - IN NOW CRM unknown'!$G$2:$G$1227,"UK")+COUNTIFS('Relevant - Not CRM not valid'!$T$2:$T$416,$A550,'Relevant - Not CRM not valid'!$G$2:$G$416,"UK")+COUNTIFS('Relevant - In CRM not valid'!$T$2:$T$46,$A550,'Relevant - In CRM not valid'!$G$2:$G$46,"UK")</f>
        <v>1</v>
      </c>
      <c r="F550" s="2">
        <f>COUNTIFS('Relevant - In CRM valid'!$T$2:$T$4699,$A550,'Relevant - In CRM valid'!$G$2:$G$4699,"UK",'Relevant - In CRM valid'!$M$2:$M$4699,"Research")+COUNTIFS('Relevant - In CRM unknown'!$T$2:$T$253,$A550,'Relevant - In CRM unknown'!$G$2:$G$253,"UK",'Relevant - In CRM unknown'!$M$2:$M$253,"Research")+COUNTIFS('Relevant - IN NOW CRM valid'!$T$2:$T$2328,$A550,'Relevant - IN NOW CRM valid'!$G$2:$G$2328,"UK",'Relevant - IN NOW CRM valid'!$M$2:$M$2328,"Research")+COUNTIFS('Relevant - IN NOW CRM unknown'!$T$2:$T$1227,$A550,'Relevant - IN NOW CRM unknown'!$G$2:$G$1227,"UK",'Relevant - IN NOW CRM unknown'!$M$2:$M$1227,"Research")+COUNTIFS('Relevant - Not CRM not valid'!$T$2:$T$416,$A550,'Relevant - Not CRM not valid'!$G$2:$G$416,"UK",'Relevant - Not CRM not valid'!$M$2:$M$416,"Research")+COUNTIFS('Relevant - In CRM not valid'!$T$2:$T$46,$A550,'Relevant - In CRM not valid'!$G$2:$G$46,"UK",'Relevant - In CRM not valid'!$M$2:$M$46,"Research")</f>
        <v>1</v>
      </c>
      <c r="G550" s="2">
        <f>COUNTIFS('Relevant - In CRM valid'!$T$2:$T$4699,$A550,'Relevant - In CRM valid'!$G$2:$G$4699,"UK",'Relevant - In CRM valid'!$M$2:$M$4699,"Research",'Relevant - In CRM valid'!$R$2:$R$4699,"Senior")+COUNTIFS('Relevant - In CRM unknown'!$T$2:$T$253,$A550,'Relevant - In CRM unknown'!$G$2:$G$253,"UK",'Relevant - In CRM unknown'!$M$2:$M$253,"Research",'Relevant - In CRM unknown'!$R$2:$R$253,"Senior")+COUNTIFS('Relevant - IN NOW CRM valid'!$T$2:$T$2328,$A550,'Relevant - IN NOW CRM valid'!$G$2:$G$2328,"UK",'Relevant - IN NOW CRM valid'!$M$2:$M$2328,"Research",'Relevant - IN NOW CRM valid'!$R$2:$R$2328,"Senior")+COUNTIFS('Relevant - IN NOW CRM unknown'!$T$2:$T$1227,$A550,'Relevant - IN NOW CRM unknown'!$G$2:$G$1227,"UK",'Relevant - IN NOW CRM unknown'!$M$2:$M$1227,"Research",'Relevant - IN NOW CRM unknown'!$R$2:$R$1227,"Senior")+COUNTIFS('Relevant - Not CRM not valid'!$T$2:$T$416,$A550,'Relevant - Not CRM not valid'!$G$2:$G$416,"UK",'Relevant - Not CRM not valid'!$M$2:$M$416,"Research",'Relevant - Not CRM not valid'!$R$2:$R$416,"Senior")+COUNTIFS('Relevant - In CRM not valid'!$T$2:$T$46,$A550,'Relevant - In CRM not valid'!$G$2:$G$46,"UK",'Relevant - In CRM not valid'!$M$2:$M$46,"Research",'Relevant - In CRM not valid'!$R$2:$R$46,"Senior")</f>
        <v>1</v>
      </c>
      <c r="H550" s="2">
        <f>COUNTIFS('Relevant - In CRM valid'!$T$2:$T$4699,$A550,'Relevant - In CRM valid'!$G$2:$G$4699,"UK",'Relevant - In CRM valid'!$M$2:$M$4699,"Research",'Relevant - In CRM valid'!$R$2:$R$4699,"Operational")+COUNTIFS('Relevant - In CRM unknown'!$T$2:$T$253,$A550,'Relevant - In CRM unknown'!$G$2:$G$253,"UK",'Relevant - In CRM unknown'!$M$2:$M$253,"Research",'Relevant - In CRM unknown'!$R$2:$R$253,"Operational")+COUNTIFS('Relevant - IN NOW CRM valid'!$T$2:$T$2328,$A550,'Relevant - IN NOW CRM valid'!$G$2:$G$2328,"UK",'Relevant - IN NOW CRM valid'!$M$2:$M$2328,"Research",'Relevant - IN NOW CRM valid'!$R$2:$R$2328,"Operational")+COUNTIFS('Relevant - IN NOW CRM unknown'!$T$2:$T$1227,$A550,'Relevant - IN NOW CRM unknown'!$G$2:$G$1227,"UK",'Relevant - IN NOW CRM unknown'!$M$2:$M$1227,"Research",'Relevant - IN NOW CRM unknown'!$R$2:$R$1227,"Operational")+COUNTIFS('Relevant - Not CRM not valid'!$T$2:$T$416,$A550,'Relevant - Not CRM not valid'!$G$2:$G$416,"UK",'Relevant - Not CRM not valid'!$M$2:$M$416,"Research",'Relevant - Not CRM not valid'!$R$2:$R$416,"Operational")+COUNTIFS('Relevant - In CRM not valid'!$T$2:$T$46,$A550,'Relevant - In CRM not valid'!$G$2:$G$46,"UK",'Relevant - In CRM not valid'!$M$2:$M$46,"Research",'Relevant - In CRM not valid'!$R$2:$R$46,"Operational")</f>
        <v>0</v>
      </c>
      <c r="I550" s="2">
        <f>COUNTIFS('Relevant - In CRM valid'!$T$2:$T$4699,$A550,'Relevant - In CRM valid'!$G$2:$G$4699,"UK",'Relevant - In CRM valid'!$M$2:$M$4699,"Research",'Relevant - In CRM valid'!$R$2:$R$4699,"Academic")+COUNTIFS('Relevant - In CRM unknown'!$T$2:$T$253,$A550,'Relevant - In CRM unknown'!$G$2:$G$253,"UK",'Relevant - In CRM unknown'!$M$2:$M$253,"Research",'Relevant - In CRM unknown'!$R$2:$R$253,"Academic")+COUNTIFS('Relevant - IN NOW CRM valid'!$T$2:$T$2328,$A550,'Relevant - IN NOW CRM valid'!$G$2:$G$2328,"UK",'Relevant - IN NOW CRM valid'!$M$2:$M$2328,"Research",'Relevant - IN NOW CRM valid'!$R$2:$R$2328,"Academic")+COUNTIFS('Relevant - IN NOW CRM unknown'!$T$2:$T$1227,$A550,'Relevant - IN NOW CRM unknown'!$G$2:$G$1227,"UK",'Relevant - IN NOW CRM unknown'!$M$2:$M$1227,"Research",'Relevant - IN NOW CRM unknown'!$R$2:$R$1227,"Academic")+COUNTIFS('Relevant - Not CRM not valid'!$T$2:$T$416,$A550,'Relevant - Not CRM not valid'!$G$2:$G$416,"UK",'Relevant - Not CRM not valid'!$M$2:$M$416,"Research",'Relevant - Not CRM not valid'!$R$2:$R$416,"Academic")+COUNTIFS('Relevant - In CRM not valid'!$T$2:$T$46,$A550,'Relevant - In CRM not valid'!$G$2:$G$46,"UK",'Relevant - In CRM not valid'!$M$2:$M$46,"Research",'Relevant - In CRM not valid'!$R$2:$R$46,"Academic")</f>
        <v>0</v>
      </c>
      <c r="J550" s="2">
        <f>COUNTIFS('Relevant - In CRM valid'!$T$2:$T$4699,$A550,'Relevant - In CRM valid'!$G$2:$G$4699,"UK",'Relevant - In CRM valid'!$M$2:$M$4699,"Finance")+COUNTIFS('Relevant - In CRM unknown'!$T$2:$T$253,$A550,'Relevant - In CRM unknown'!$G$2:$G$253,"UK",'Relevant - In CRM unknown'!$M$2:$M$253,"Finance")+COUNTIFS('Relevant - IN NOW CRM valid'!$T$2:$T$2328,$A550,'Relevant - IN NOW CRM valid'!$G$2:$G$2328,"UK",'Relevant - IN NOW CRM valid'!$M$2:$M$2328,"Finance")+COUNTIFS('Relevant - IN NOW CRM unknown'!$T$2:$T$1227,$A550,'Relevant - IN NOW CRM unknown'!$G$2:$G$1227,"UK",'Relevant - IN NOW CRM unknown'!$M$2:$M$1227,"Finance")+COUNTIFS('Relevant - Not CRM not valid'!$T$2:$T$416,$A550,'Relevant - Not CRM not valid'!$G$2:$G$416,"UK",'Relevant - Not CRM not valid'!$M$2:$M$416,"Finance")+COUNTIFS('Relevant - In CRM not valid'!$T$2:$T$46,$A550,'Relevant - In CRM not valid'!$G$2:$G$46,"UK",'Relevant - In CRM not valid'!$M$2:$M$46,"Finance")</f>
        <v>0</v>
      </c>
      <c r="K550" s="2">
        <f>COUNTIFS('Relevant - In CRM valid'!$T$2:$T$4699,$A550,'Relevant - In CRM valid'!$G$2:$G$4699,"UK",'Relevant - In CRM valid'!$M$2:$M$4699,"IT/Systems")+COUNTIFS('Relevant - In CRM unknown'!$T$2:$T$253,$A550,'Relevant - In CRM unknown'!$G$2:$G$253,"UK",'Relevant - In CRM unknown'!$M$2:$M$253,"IT/Systems")+COUNTIFS('Relevant - IN NOW CRM valid'!$T$2:$T$2328,$A550,'Relevant - IN NOW CRM valid'!$G$2:$G$2328,"UK",'Relevant - IN NOW CRM valid'!$M$2:$M$2328,"IT/Systems")+COUNTIFS('Relevant - IN NOW CRM unknown'!$T$2:$T$1227,$A550,'Relevant - IN NOW CRM unknown'!$G$2:$G$1227,"UK",'Relevant - IN NOW CRM unknown'!$M$2:$M$1227,"IT/Systems")+COUNTIFS('Relevant - Not CRM not valid'!$T$2:$T$416,$A550,'Relevant - Not CRM not valid'!$G$2:$G$416,"UK",'Relevant - Not CRM not valid'!$M$2:$M$416,"IT/Systems")+COUNTIFS('Relevant - In CRM not valid'!$T$2:$T$46,$A550,'Relevant - In CRM not valid'!$G$2:$G$46,"UK",'Relevant - In CRM not valid'!$M$2:$M$46,"IT/Systems")</f>
        <v>0</v>
      </c>
      <c r="L550" s="2">
        <f>COUNTIFS('Relevant - In CRM valid'!$T$2:$T$4699,$A550,'Relevant - In CRM valid'!$G$2:$G$4699,"UK",'Relevant - In CRM valid'!$M$2:$M$4699,"")+COUNTIFS('Relevant - In CRM unknown'!$T$2:$T$253,$A550,'Relevant - In CRM unknown'!$G$2:$G$253,"UK",'Relevant - In CRM unknown'!$M$2:$M$253,"")+COUNTIFS('Relevant - IN NOW CRM valid'!$T$2:$T$2328,$A550,'Relevant - IN NOW CRM valid'!$G$2:$G$2328,"UK",'Relevant - IN NOW CRM valid'!$M$2:$M$2328,"")+COUNTIFS('Relevant - IN NOW CRM unknown'!$T$2:$T$1227,$A550,'Relevant - IN NOW CRM unknown'!$G$2:$G$1227,"UK",'Relevant - IN NOW CRM unknown'!$M$2:$M$1227,"")+COUNTIFS('Relevant - Not CRM not valid'!$T$2:$T$416,$A550,'Relevant - Not CRM not valid'!$G$2:$G$416,"UK",'Relevant - Not CRM not valid'!$M$2:$M$416,"")+COUNTIFS('Relevant - In CRM not valid'!$T$2:$T$46,$A550,'Relevant - In CRM not valid'!$G$2:$G$46,"UK",'Relevant - In CRM not valid'!$M$2:$M$46,"")</f>
        <v>0</v>
      </c>
      <c r="M550" s="2">
        <f t="shared" si="16"/>
        <v>1</v>
      </c>
      <c r="N550" s="2">
        <f>COUNTIFS('Relevant - In CRM valid'!$T$2:$T$4699,$A550,'Relevant - In CRM valid'!$G$2:$G$4699,"UK",'Relevant - In CRM valid'!$Q$2:$Q$4699,"valid")+COUNTIFS('Relevant - In CRM unknown'!$T$2:$T$253,$A550,'Relevant - In CRM unknown'!$G$2:$G$253,"UK",'Relevant - In CRM unknown'!$Q$2:$Q$253,"valid")+COUNTIFS('Relevant - IN NOW CRM valid'!$T$2:$T$2328,$A550,'Relevant - IN NOW CRM valid'!$G$2:$G$2328,"UK",'Relevant - IN NOW CRM valid'!$Q$2:$Q$2328,"valid")+COUNTIFS('Relevant - IN NOW CRM unknown'!$T$2:$T$1227,$A550,'Relevant - IN NOW CRM unknown'!$G$2:$G$1227,"UK",'Relevant - IN NOW CRM unknown'!$Q$2:$Q$1227,"valid")+COUNTIFS('Relevant - Not CRM not valid'!$T$2:$T$416,$A550,'Relevant - Not CRM not valid'!$G$2:$G$416,"UK",'Relevant - Not CRM not valid'!$Q$2:$Q$416,"valid")+COUNTIFS('Relevant - In CRM not valid'!$T$2:$T$46,$A550,'Relevant - In CRM not valid'!$G$2:$G$46,"UK",'Relevant - In CRM not valid'!$Q$2:$Q$46,"valid")</f>
        <v>1</v>
      </c>
      <c r="O550" s="2" t="str">
        <f t="shared" si="17"/>
        <v>Finance  IT/Systems</v>
      </c>
    </row>
    <row r="551" spans="1:15" ht="15" customHeight="1">
      <c r="A551" s="2" t="s">
        <v>1209</v>
      </c>
      <c r="B551" s="2" t="s">
        <v>1210</v>
      </c>
      <c r="C551" s="2" t="s">
        <v>368</v>
      </c>
      <c r="D551" s="2" t="str">
        <f>IFERROR(INDEX('UK Target Institutions'!$D$2:$D$727,MATCH($A551,'UK Target Institutions'!$A$2:$A$727,0)),"")</f>
        <v>No</v>
      </c>
      <c r="E551" s="2">
        <f>COUNTIFS('Relevant - In CRM valid'!$T$2:$T$4699,$A551,'Relevant - In CRM valid'!$G$2:$G$4699,"UK")+COUNTIFS('Relevant - In CRM unknown'!$T$2:$T$253,$A551,'Relevant - In CRM unknown'!$G$2:$G$253,"UK")+COUNTIFS('Relevant - IN NOW CRM valid'!$T$2:$T$2328,$A551,'Relevant - IN NOW CRM valid'!$G$2:$G$2328,"UK")+COUNTIFS('Relevant - IN NOW CRM unknown'!$T$2:$T$1227,$A551,'Relevant - IN NOW CRM unknown'!$G$2:$G$1227,"UK")+COUNTIFS('Relevant - Not CRM not valid'!$T$2:$T$416,$A551,'Relevant - Not CRM not valid'!$G$2:$G$416,"UK")+COUNTIFS('Relevant - In CRM not valid'!$T$2:$T$46,$A551,'Relevant - In CRM not valid'!$G$2:$G$46,"UK")</f>
        <v>1</v>
      </c>
      <c r="F551" s="2">
        <f>COUNTIFS('Relevant - In CRM valid'!$T$2:$T$4699,$A551,'Relevant - In CRM valid'!$G$2:$G$4699,"UK",'Relevant - In CRM valid'!$M$2:$M$4699,"Research")+COUNTIFS('Relevant - In CRM unknown'!$T$2:$T$253,$A551,'Relevant - In CRM unknown'!$G$2:$G$253,"UK",'Relevant - In CRM unknown'!$M$2:$M$253,"Research")+COUNTIFS('Relevant - IN NOW CRM valid'!$T$2:$T$2328,$A551,'Relevant - IN NOW CRM valid'!$G$2:$G$2328,"UK",'Relevant - IN NOW CRM valid'!$M$2:$M$2328,"Research")+COUNTIFS('Relevant - IN NOW CRM unknown'!$T$2:$T$1227,$A551,'Relevant - IN NOW CRM unknown'!$G$2:$G$1227,"UK",'Relevant - IN NOW CRM unknown'!$M$2:$M$1227,"Research")+COUNTIFS('Relevant - Not CRM not valid'!$T$2:$T$416,$A551,'Relevant - Not CRM not valid'!$G$2:$G$416,"UK",'Relevant - Not CRM not valid'!$M$2:$M$416,"Research")+COUNTIFS('Relevant - In CRM not valid'!$T$2:$T$46,$A551,'Relevant - In CRM not valid'!$G$2:$G$46,"UK",'Relevant - In CRM not valid'!$M$2:$M$46,"Research")</f>
        <v>1</v>
      </c>
      <c r="G551" s="2">
        <f>COUNTIFS('Relevant - In CRM valid'!$T$2:$T$4699,$A551,'Relevant - In CRM valid'!$G$2:$G$4699,"UK",'Relevant - In CRM valid'!$M$2:$M$4699,"Research",'Relevant - In CRM valid'!$R$2:$R$4699,"Senior")+COUNTIFS('Relevant - In CRM unknown'!$T$2:$T$253,$A551,'Relevant - In CRM unknown'!$G$2:$G$253,"UK",'Relevant - In CRM unknown'!$M$2:$M$253,"Research",'Relevant - In CRM unknown'!$R$2:$R$253,"Senior")+COUNTIFS('Relevant - IN NOW CRM valid'!$T$2:$T$2328,$A551,'Relevant - IN NOW CRM valid'!$G$2:$G$2328,"UK",'Relevant - IN NOW CRM valid'!$M$2:$M$2328,"Research",'Relevant - IN NOW CRM valid'!$R$2:$R$2328,"Senior")+COUNTIFS('Relevant - IN NOW CRM unknown'!$T$2:$T$1227,$A551,'Relevant - IN NOW CRM unknown'!$G$2:$G$1227,"UK",'Relevant - IN NOW CRM unknown'!$M$2:$M$1227,"Research",'Relevant - IN NOW CRM unknown'!$R$2:$R$1227,"Senior")+COUNTIFS('Relevant - Not CRM not valid'!$T$2:$T$416,$A551,'Relevant - Not CRM not valid'!$G$2:$G$416,"UK",'Relevant - Not CRM not valid'!$M$2:$M$416,"Research",'Relevant - Not CRM not valid'!$R$2:$R$416,"Senior")+COUNTIFS('Relevant - In CRM not valid'!$T$2:$T$46,$A551,'Relevant - In CRM not valid'!$G$2:$G$46,"UK",'Relevant - In CRM not valid'!$M$2:$M$46,"Research",'Relevant - In CRM not valid'!$R$2:$R$46,"Senior")</f>
        <v>1</v>
      </c>
      <c r="H551" s="2">
        <f>COUNTIFS('Relevant - In CRM valid'!$T$2:$T$4699,$A551,'Relevant - In CRM valid'!$G$2:$G$4699,"UK",'Relevant - In CRM valid'!$M$2:$M$4699,"Research",'Relevant - In CRM valid'!$R$2:$R$4699,"Operational")+COUNTIFS('Relevant - In CRM unknown'!$T$2:$T$253,$A551,'Relevant - In CRM unknown'!$G$2:$G$253,"UK",'Relevant - In CRM unknown'!$M$2:$M$253,"Research",'Relevant - In CRM unknown'!$R$2:$R$253,"Operational")+COUNTIFS('Relevant - IN NOW CRM valid'!$T$2:$T$2328,$A551,'Relevant - IN NOW CRM valid'!$G$2:$G$2328,"UK",'Relevant - IN NOW CRM valid'!$M$2:$M$2328,"Research",'Relevant - IN NOW CRM valid'!$R$2:$R$2328,"Operational")+COUNTIFS('Relevant - IN NOW CRM unknown'!$T$2:$T$1227,$A551,'Relevant - IN NOW CRM unknown'!$G$2:$G$1227,"UK",'Relevant - IN NOW CRM unknown'!$M$2:$M$1227,"Research",'Relevant - IN NOW CRM unknown'!$R$2:$R$1227,"Operational")+COUNTIFS('Relevant - Not CRM not valid'!$T$2:$T$416,$A551,'Relevant - Not CRM not valid'!$G$2:$G$416,"UK",'Relevant - Not CRM not valid'!$M$2:$M$416,"Research",'Relevant - Not CRM not valid'!$R$2:$R$416,"Operational")+COUNTIFS('Relevant - In CRM not valid'!$T$2:$T$46,$A551,'Relevant - In CRM not valid'!$G$2:$G$46,"UK",'Relevant - In CRM not valid'!$M$2:$M$46,"Research",'Relevant - In CRM not valid'!$R$2:$R$46,"Operational")</f>
        <v>0</v>
      </c>
      <c r="I551" s="2">
        <f>COUNTIFS('Relevant - In CRM valid'!$T$2:$T$4699,$A551,'Relevant - In CRM valid'!$G$2:$G$4699,"UK",'Relevant - In CRM valid'!$M$2:$M$4699,"Research",'Relevant - In CRM valid'!$R$2:$R$4699,"Academic")+COUNTIFS('Relevant - In CRM unknown'!$T$2:$T$253,$A551,'Relevant - In CRM unknown'!$G$2:$G$253,"UK",'Relevant - In CRM unknown'!$M$2:$M$253,"Research",'Relevant - In CRM unknown'!$R$2:$R$253,"Academic")+COUNTIFS('Relevant - IN NOW CRM valid'!$T$2:$T$2328,$A551,'Relevant - IN NOW CRM valid'!$G$2:$G$2328,"UK",'Relevant - IN NOW CRM valid'!$M$2:$M$2328,"Research",'Relevant - IN NOW CRM valid'!$R$2:$R$2328,"Academic")+COUNTIFS('Relevant - IN NOW CRM unknown'!$T$2:$T$1227,$A551,'Relevant - IN NOW CRM unknown'!$G$2:$G$1227,"UK",'Relevant - IN NOW CRM unknown'!$M$2:$M$1227,"Research",'Relevant - IN NOW CRM unknown'!$R$2:$R$1227,"Academic")+COUNTIFS('Relevant - Not CRM not valid'!$T$2:$T$416,$A551,'Relevant - Not CRM not valid'!$G$2:$G$416,"UK",'Relevant - Not CRM not valid'!$M$2:$M$416,"Research",'Relevant - Not CRM not valid'!$R$2:$R$416,"Academic")+COUNTIFS('Relevant - In CRM not valid'!$T$2:$T$46,$A551,'Relevant - In CRM not valid'!$G$2:$G$46,"UK",'Relevant - In CRM not valid'!$M$2:$M$46,"Research",'Relevant - In CRM not valid'!$R$2:$R$46,"Academic")</f>
        <v>0</v>
      </c>
      <c r="J551" s="2">
        <f>COUNTIFS('Relevant - In CRM valid'!$T$2:$T$4699,$A551,'Relevant - In CRM valid'!$G$2:$G$4699,"UK",'Relevant - In CRM valid'!$M$2:$M$4699,"Finance")+COUNTIFS('Relevant - In CRM unknown'!$T$2:$T$253,$A551,'Relevant - In CRM unknown'!$G$2:$G$253,"UK",'Relevant - In CRM unknown'!$M$2:$M$253,"Finance")+COUNTIFS('Relevant - IN NOW CRM valid'!$T$2:$T$2328,$A551,'Relevant - IN NOW CRM valid'!$G$2:$G$2328,"UK",'Relevant - IN NOW CRM valid'!$M$2:$M$2328,"Finance")+COUNTIFS('Relevant - IN NOW CRM unknown'!$T$2:$T$1227,$A551,'Relevant - IN NOW CRM unknown'!$G$2:$G$1227,"UK",'Relevant - IN NOW CRM unknown'!$M$2:$M$1227,"Finance")+COUNTIFS('Relevant - Not CRM not valid'!$T$2:$T$416,$A551,'Relevant - Not CRM not valid'!$G$2:$G$416,"UK",'Relevant - Not CRM not valid'!$M$2:$M$416,"Finance")+COUNTIFS('Relevant - In CRM not valid'!$T$2:$T$46,$A551,'Relevant - In CRM not valid'!$G$2:$G$46,"UK",'Relevant - In CRM not valid'!$M$2:$M$46,"Finance")</f>
        <v>0</v>
      </c>
      <c r="K551" s="2">
        <f>COUNTIFS('Relevant - In CRM valid'!$T$2:$T$4699,$A551,'Relevant - In CRM valid'!$G$2:$G$4699,"UK",'Relevant - In CRM valid'!$M$2:$M$4699,"IT/Systems")+COUNTIFS('Relevant - In CRM unknown'!$T$2:$T$253,$A551,'Relevant - In CRM unknown'!$G$2:$G$253,"UK",'Relevant - In CRM unknown'!$M$2:$M$253,"IT/Systems")+COUNTIFS('Relevant - IN NOW CRM valid'!$T$2:$T$2328,$A551,'Relevant - IN NOW CRM valid'!$G$2:$G$2328,"UK",'Relevant - IN NOW CRM valid'!$M$2:$M$2328,"IT/Systems")+COUNTIFS('Relevant - IN NOW CRM unknown'!$T$2:$T$1227,$A551,'Relevant - IN NOW CRM unknown'!$G$2:$G$1227,"UK",'Relevant - IN NOW CRM unknown'!$M$2:$M$1227,"IT/Systems")+COUNTIFS('Relevant - Not CRM not valid'!$T$2:$T$416,$A551,'Relevant - Not CRM not valid'!$G$2:$G$416,"UK",'Relevant - Not CRM not valid'!$M$2:$M$416,"IT/Systems")+COUNTIFS('Relevant - In CRM not valid'!$T$2:$T$46,$A551,'Relevant - In CRM not valid'!$G$2:$G$46,"UK",'Relevant - In CRM not valid'!$M$2:$M$46,"IT/Systems")</f>
        <v>0</v>
      </c>
      <c r="L551" s="2">
        <f>COUNTIFS('Relevant - In CRM valid'!$T$2:$T$4699,$A551,'Relevant - In CRM valid'!$G$2:$G$4699,"UK",'Relevant - In CRM valid'!$M$2:$M$4699,"")+COUNTIFS('Relevant - In CRM unknown'!$T$2:$T$253,$A551,'Relevant - In CRM unknown'!$G$2:$G$253,"UK",'Relevant - In CRM unknown'!$M$2:$M$253,"")+COUNTIFS('Relevant - IN NOW CRM valid'!$T$2:$T$2328,$A551,'Relevant - IN NOW CRM valid'!$G$2:$G$2328,"UK",'Relevant - IN NOW CRM valid'!$M$2:$M$2328,"")+COUNTIFS('Relevant - IN NOW CRM unknown'!$T$2:$T$1227,$A551,'Relevant - IN NOW CRM unknown'!$G$2:$G$1227,"UK",'Relevant - IN NOW CRM unknown'!$M$2:$M$1227,"")+COUNTIFS('Relevant - Not CRM not valid'!$T$2:$T$416,$A551,'Relevant - Not CRM not valid'!$G$2:$G$416,"UK",'Relevant - Not CRM not valid'!$M$2:$M$416,"")+COUNTIFS('Relevant - In CRM not valid'!$T$2:$T$46,$A551,'Relevant - In CRM not valid'!$G$2:$G$46,"UK",'Relevant - In CRM not valid'!$M$2:$M$46,"")</f>
        <v>0</v>
      </c>
      <c r="M551" s="2">
        <f t="shared" si="16"/>
        <v>1</v>
      </c>
      <c r="N551" s="2">
        <f>COUNTIFS('Relevant - In CRM valid'!$T$2:$T$4699,$A551,'Relevant - In CRM valid'!$G$2:$G$4699,"UK",'Relevant - In CRM valid'!$Q$2:$Q$4699,"valid")+COUNTIFS('Relevant - In CRM unknown'!$T$2:$T$253,$A551,'Relevant - In CRM unknown'!$G$2:$G$253,"UK",'Relevant - In CRM unknown'!$Q$2:$Q$253,"valid")+COUNTIFS('Relevant - IN NOW CRM valid'!$T$2:$T$2328,$A551,'Relevant - IN NOW CRM valid'!$G$2:$G$2328,"UK",'Relevant - IN NOW CRM valid'!$Q$2:$Q$2328,"valid")+COUNTIFS('Relevant - IN NOW CRM unknown'!$T$2:$T$1227,$A551,'Relevant - IN NOW CRM unknown'!$G$2:$G$1227,"UK",'Relevant - IN NOW CRM unknown'!$Q$2:$Q$1227,"valid")+COUNTIFS('Relevant - Not CRM not valid'!$T$2:$T$416,$A551,'Relevant - Not CRM not valid'!$G$2:$G$416,"UK",'Relevant - Not CRM not valid'!$Q$2:$Q$416,"valid")+COUNTIFS('Relevant - In CRM not valid'!$T$2:$T$46,$A551,'Relevant - In CRM not valid'!$G$2:$G$46,"UK",'Relevant - In CRM not valid'!$Q$2:$Q$46,"valid")</f>
        <v>1</v>
      </c>
      <c r="O551" s="2" t="str">
        <f t="shared" si="17"/>
        <v>Finance  IT/Systems</v>
      </c>
    </row>
    <row r="552" spans="1:15" ht="15" customHeight="1">
      <c r="A552" s="2" t="s">
        <v>1211</v>
      </c>
      <c r="B552" s="2" t="s">
        <v>1212</v>
      </c>
      <c r="C552" s="2" t="s">
        <v>383</v>
      </c>
      <c r="D552" s="2" t="str">
        <f>IFERROR(INDEX('UK Target Institutions'!$D$2:$D$727,MATCH($A552,'UK Target Institutions'!$A$2:$A$727,0)),"")</f>
        <v>No</v>
      </c>
      <c r="E552" s="2">
        <f>COUNTIFS('Relevant - In CRM valid'!$T$2:$T$4699,$A552,'Relevant - In CRM valid'!$G$2:$G$4699,"UK")+COUNTIFS('Relevant - In CRM unknown'!$T$2:$T$253,$A552,'Relevant - In CRM unknown'!$G$2:$G$253,"UK")+COUNTIFS('Relevant - IN NOW CRM valid'!$T$2:$T$2328,$A552,'Relevant - IN NOW CRM valid'!$G$2:$G$2328,"UK")+COUNTIFS('Relevant - IN NOW CRM unknown'!$T$2:$T$1227,$A552,'Relevant - IN NOW CRM unknown'!$G$2:$G$1227,"UK")+COUNTIFS('Relevant - Not CRM not valid'!$T$2:$T$416,$A552,'Relevant - Not CRM not valid'!$G$2:$G$416,"UK")+COUNTIFS('Relevant - In CRM not valid'!$T$2:$T$46,$A552,'Relevant - In CRM not valid'!$G$2:$G$46,"UK")</f>
        <v>1</v>
      </c>
      <c r="F552" s="2">
        <f>COUNTIFS('Relevant - In CRM valid'!$T$2:$T$4699,$A552,'Relevant - In CRM valid'!$G$2:$G$4699,"UK",'Relevant - In CRM valid'!$M$2:$M$4699,"Research")+COUNTIFS('Relevant - In CRM unknown'!$T$2:$T$253,$A552,'Relevant - In CRM unknown'!$G$2:$G$253,"UK",'Relevant - In CRM unknown'!$M$2:$M$253,"Research")+COUNTIFS('Relevant - IN NOW CRM valid'!$T$2:$T$2328,$A552,'Relevant - IN NOW CRM valid'!$G$2:$G$2328,"UK",'Relevant - IN NOW CRM valid'!$M$2:$M$2328,"Research")+COUNTIFS('Relevant - IN NOW CRM unknown'!$T$2:$T$1227,$A552,'Relevant - IN NOW CRM unknown'!$G$2:$G$1227,"UK",'Relevant - IN NOW CRM unknown'!$M$2:$M$1227,"Research")+COUNTIFS('Relevant - Not CRM not valid'!$T$2:$T$416,$A552,'Relevant - Not CRM not valid'!$G$2:$G$416,"UK",'Relevant - Not CRM not valid'!$M$2:$M$416,"Research")+COUNTIFS('Relevant - In CRM not valid'!$T$2:$T$46,$A552,'Relevant - In CRM not valid'!$G$2:$G$46,"UK",'Relevant - In CRM not valid'!$M$2:$M$46,"Research")</f>
        <v>1</v>
      </c>
      <c r="G552" s="2">
        <f>COUNTIFS('Relevant - In CRM valid'!$T$2:$T$4699,$A552,'Relevant - In CRM valid'!$G$2:$G$4699,"UK",'Relevant - In CRM valid'!$M$2:$M$4699,"Research",'Relevant - In CRM valid'!$R$2:$R$4699,"Senior")+COUNTIFS('Relevant - In CRM unknown'!$T$2:$T$253,$A552,'Relevant - In CRM unknown'!$G$2:$G$253,"UK",'Relevant - In CRM unknown'!$M$2:$M$253,"Research",'Relevant - In CRM unknown'!$R$2:$R$253,"Senior")+COUNTIFS('Relevant - IN NOW CRM valid'!$T$2:$T$2328,$A552,'Relevant - IN NOW CRM valid'!$G$2:$G$2328,"UK",'Relevant - IN NOW CRM valid'!$M$2:$M$2328,"Research",'Relevant - IN NOW CRM valid'!$R$2:$R$2328,"Senior")+COUNTIFS('Relevant - IN NOW CRM unknown'!$T$2:$T$1227,$A552,'Relevant - IN NOW CRM unknown'!$G$2:$G$1227,"UK",'Relevant - IN NOW CRM unknown'!$M$2:$M$1227,"Research",'Relevant - IN NOW CRM unknown'!$R$2:$R$1227,"Senior")+COUNTIFS('Relevant - Not CRM not valid'!$T$2:$T$416,$A552,'Relevant - Not CRM not valid'!$G$2:$G$416,"UK",'Relevant - Not CRM not valid'!$M$2:$M$416,"Research",'Relevant - Not CRM not valid'!$R$2:$R$416,"Senior")+COUNTIFS('Relevant - In CRM not valid'!$T$2:$T$46,$A552,'Relevant - In CRM not valid'!$G$2:$G$46,"UK",'Relevant - In CRM not valid'!$M$2:$M$46,"Research",'Relevant - In CRM not valid'!$R$2:$R$46,"Senior")</f>
        <v>1</v>
      </c>
      <c r="H552" s="2">
        <f>COUNTIFS('Relevant - In CRM valid'!$T$2:$T$4699,$A552,'Relevant - In CRM valid'!$G$2:$G$4699,"UK",'Relevant - In CRM valid'!$M$2:$M$4699,"Research",'Relevant - In CRM valid'!$R$2:$R$4699,"Operational")+COUNTIFS('Relevant - In CRM unknown'!$T$2:$T$253,$A552,'Relevant - In CRM unknown'!$G$2:$G$253,"UK",'Relevant - In CRM unknown'!$M$2:$M$253,"Research",'Relevant - In CRM unknown'!$R$2:$R$253,"Operational")+COUNTIFS('Relevant - IN NOW CRM valid'!$T$2:$T$2328,$A552,'Relevant - IN NOW CRM valid'!$G$2:$G$2328,"UK",'Relevant - IN NOW CRM valid'!$M$2:$M$2328,"Research",'Relevant - IN NOW CRM valid'!$R$2:$R$2328,"Operational")+COUNTIFS('Relevant - IN NOW CRM unknown'!$T$2:$T$1227,$A552,'Relevant - IN NOW CRM unknown'!$G$2:$G$1227,"UK",'Relevant - IN NOW CRM unknown'!$M$2:$M$1227,"Research",'Relevant - IN NOW CRM unknown'!$R$2:$R$1227,"Operational")+COUNTIFS('Relevant - Not CRM not valid'!$T$2:$T$416,$A552,'Relevant - Not CRM not valid'!$G$2:$G$416,"UK",'Relevant - Not CRM not valid'!$M$2:$M$416,"Research",'Relevant - Not CRM not valid'!$R$2:$R$416,"Operational")+COUNTIFS('Relevant - In CRM not valid'!$T$2:$T$46,$A552,'Relevant - In CRM not valid'!$G$2:$G$46,"UK",'Relevant - In CRM not valid'!$M$2:$M$46,"Research",'Relevant - In CRM not valid'!$R$2:$R$46,"Operational")</f>
        <v>0</v>
      </c>
      <c r="I552" s="2">
        <f>COUNTIFS('Relevant - In CRM valid'!$T$2:$T$4699,$A552,'Relevant - In CRM valid'!$G$2:$G$4699,"UK",'Relevant - In CRM valid'!$M$2:$M$4699,"Research",'Relevant - In CRM valid'!$R$2:$R$4699,"Academic")+COUNTIFS('Relevant - In CRM unknown'!$T$2:$T$253,$A552,'Relevant - In CRM unknown'!$G$2:$G$253,"UK",'Relevant - In CRM unknown'!$M$2:$M$253,"Research",'Relevant - In CRM unknown'!$R$2:$R$253,"Academic")+COUNTIFS('Relevant - IN NOW CRM valid'!$T$2:$T$2328,$A552,'Relevant - IN NOW CRM valid'!$G$2:$G$2328,"UK",'Relevant - IN NOW CRM valid'!$M$2:$M$2328,"Research",'Relevant - IN NOW CRM valid'!$R$2:$R$2328,"Academic")+COUNTIFS('Relevant - IN NOW CRM unknown'!$T$2:$T$1227,$A552,'Relevant - IN NOW CRM unknown'!$G$2:$G$1227,"UK",'Relevant - IN NOW CRM unknown'!$M$2:$M$1227,"Research",'Relevant - IN NOW CRM unknown'!$R$2:$R$1227,"Academic")+COUNTIFS('Relevant - Not CRM not valid'!$T$2:$T$416,$A552,'Relevant - Not CRM not valid'!$G$2:$G$416,"UK",'Relevant - Not CRM not valid'!$M$2:$M$416,"Research",'Relevant - Not CRM not valid'!$R$2:$R$416,"Academic")+COUNTIFS('Relevant - In CRM not valid'!$T$2:$T$46,$A552,'Relevant - In CRM not valid'!$G$2:$G$46,"UK",'Relevant - In CRM not valid'!$M$2:$M$46,"Research",'Relevant - In CRM not valid'!$R$2:$R$46,"Academic")</f>
        <v>0</v>
      </c>
      <c r="J552" s="2">
        <f>COUNTIFS('Relevant - In CRM valid'!$T$2:$T$4699,$A552,'Relevant - In CRM valid'!$G$2:$G$4699,"UK",'Relevant - In CRM valid'!$M$2:$M$4699,"Finance")+COUNTIFS('Relevant - In CRM unknown'!$T$2:$T$253,$A552,'Relevant - In CRM unknown'!$G$2:$G$253,"UK",'Relevant - In CRM unknown'!$M$2:$M$253,"Finance")+COUNTIFS('Relevant - IN NOW CRM valid'!$T$2:$T$2328,$A552,'Relevant - IN NOW CRM valid'!$G$2:$G$2328,"UK",'Relevant - IN NOW CRM valid'!$M$2:$M$2328,"Finance")+COUNTIFS('Relevant - IN NOW CRM unknown'!$T$2:$T$1227,$A552,'Relevant - IN NOW CRM unknown'!$G$2:$G$1227,"UK",'Relevant - IN NOW CRM unknown'!$M$2:$M$1227,"Finance")+COUNTIFS('Relevant - Not CRM not valid'!$T$2:$T$416,$A552,'Relevant - Not CRM not valid'!$G$2:$G$416,"UK",'Relevant - Not CRM not valid'!$M$2:$M$416,"Finance")+COUNTIFS('Relevant - In CRM not valid'!$T$2:$T$46,$A552,'Relevant - In CRM not valid'!$G$2:$G$46,"UK",'Relevant - In CRM not valid'!$M$2:$M$46,"Finance")</f>
        <v>0</v>
      </c>
      <c r="K552" s="2">
        <f>COUNTIFS('Relevant - In CRM valid'!$T$2:$T$4699,$A552,'Relevant - In CRM valid'!$G$2:$G$4699,"UK",'Relevant - In CRM valid'!$M$2:$M$4699,"IT/Systems")+COUNTIFS('Relevant - In CRM unknown'!$T$2:$T$253,$A552,'Relevant - In CRM unknown'!$G$2:$G$253,"UK",'Relevant - In CRM unknown'!$M$2:$M$253,"IT/Systems")+COUNTIFS('Relevant - IN NOW CRM valid'!$T$2:$T$2328,$A552,'Relevant - IN NOW CRM valid'!$G$2:$G$2328,"UK",'Relevant - IN NOW CRM valid'!$M$2:$M$2328,"IT/Systems")+COUNTIFS('Relevant - IN NOW CRM unknown'!$T$2:$T$1227,$A552,'Relevant - IN NOW CRM unknown'!$G$2:$G$1227,"UK",'Relevant - IN NOW CRM unknown'!$M$2:$M$1227,"IT/Systems")+COUNTIFS('Relevant - Not CRM not valid'!$T$2:$T$416,$A552,'Relevant - Not CRM not valid'!$G$2:$G$416,"UK",'Relevant - Not CRM not valid'!$M$2:$M$416,"IT/Systems")+COUNTIFS('Relevant - In CRM not valid'!$T$2:$T$46,$A552,'Relevant - In CRM not valid'!$G$2:$G$46,"UK",'Relevant - In CRM not valid'!$M$2:$M$46,"IT/Systems")</f>
        <v>0</v>
      </c>
      <c r="L552" s="2">
        <f>COUNTIFS('Relevant - In CRM valid'!$T$2:$T$4699,$A552,'Relevant - In CRM valid'!$G$2:$G$4699,"UK",'Relevant - In CRM valid'!$M$2:$M$4699,"")+COUNTIFS('Relevant - In CRM unknown'!$T$2:$T$253,$A552,'Relevant - In CRM unknown'!$G$2:$G$253,"UK",'Relevant - In CRM unknown'!$M$2:$M$253,"")+COUNTIFS('Relevant - IN NOW CRM valid'!$T$2:$T$2328,$A552,'Relevant - IN NOW CRM valid'!$G$2:$G$2328,"UK",'Relevant - IN NOW CRM valid'!$M$2:$M$2328,"")+COUNTIFS('Relevant - IN NOW CRM unknown'!$T$2:$T$1227,$A552,'Relevant - IN NOW CRM unknown'!$G$2:$G$1227,"UK",'Relevant - IN NOW CRM unknown'!$M$2:$M$1227,"")+COUNTIFS('Relevant - Not CRM not valid'!$T$2:$T$416,$A552,'Relevant - Not CRM not valid'!$G$2:$G$416,"UK",'Relevant - Not CRM not valid'!$M$2:$M$416,"")+COUNTIFS('Relevant - In CRM not valid'!$T$2:$T$46,$A552,'Relevant - In CRM not valid'!$G$2:$G$46,"UK",'Relevant - In CRM not valid'!$M$2:$M$46,"")</f>
        <v>0</v>
      </c>
      <c r="M552" s="2">
        <f t="shared" si="16"/>
        <v>1</v>
      </c>
      <c r="N552" s="2">
        <f>COUNTIFS('Relevant - In CRM valid'!$T$2:$T$4699,$A552,'Relevant - In CRM valid'!$G$2:$G$4699,"UK",'Relevant - In CRM valid'!$Q$2:$Q$4699,"valid")+COUNTIFS('Relevant - In CRM unknown'!$T$2:$T$253,$A552,'Relevant - In CRM unknown'!$G$2:$G$253,"UK",'Relevant - In CRM unknown'!$Q$2:$Q$253,"valid")+COUNTIFS('Relevant - IN NOW CRM valid'!$T$2:$T$2328,$A552,'Relevant - IN NOW CRM valid'!$G$2:$G$2328,"UK",'Relevant - IN NOW CRM valid'!$Q$2:$Q$2328,"valid")+COUNTIFS('Relevant - IN NOW CRM unknown'!$T$2:$T$1227,$A552,'Relevant - IN NOW CRM unknown'!$G$2:$G$1227,"UK",'Relevant - IN NOW CRM unknown'!$Q$2:$Q$1227,"valid")+COUNTIFS('Relevant - Not CRM not valid'!$T$2:$T$416,$A552,'Relevant - Not CRM not valid'!$G$2:$G$416,"UK",'Relevant - Not CRM not valid'!$Q$2:$Q$416,"valid")+COUNTIFS('Relevant - In CRM not valid'!$T$2:$T$46,$A552,'Relevant - In CRM not valid'!$G$2:$G$46,"UK",'Relevant - In CRM not valid'!$Q$2:$Q$46,"valid")</f>
        <v>1</v>
      </c>
      <c r="O552" s="2" t="str">
        <f t="shared" si="17"/>
        <v>Finance  IT/Systems</v>
      </c>
    </row>
    <row r="553" spans="1:15" ht="15" customHeight="1">
      <c r="A553" s="2" t="s">
        <v>1213</v>
      </c>
      <c r="B553" s="2" t="s">
        <v>1214</v>
      </c>
      <c r="C553" s="2" t="s">
        <v>1570</v>
      </c>
      <c r="D553" s="2" t="str">
        <f>IFERROR(INDEX('UK Target Institutions'!$D$2:$D$727,MATCH($A553,'UK Target Institutions'!$A$2:$A$727,0)),"")</f>
        <v>No</v>
      </c>
      <c r="E553" s="2">
        <f>COUNTIFS('Relevant - In CRM valid'!$T$2:$T$4699,$A553,'Relevant - In CRM valid'!$G$2:$G$4699,"UK")+COUNTIFS('Relevant - In CRM unknown'!$T$2:$T$253,$A553,'Relevant - In CRM unknown'!$G$2:$G$253,"UK")+COUNTIFS('Relevant - IN NOW CRM valid'!$T$2:$T$2328,$A553,'Relevant - IN NOW CRM valid'!$G$2:$G$2328,"UK")+COUNTIFS('Relevant - IN NOW CRM unknown'!$T$2:$T$1227,$A553,'Relevant - IN NOW CRM unknown'!$G$2:$G$1227,"UK")+COUNTIFS('Relevant - Not CRM not valid'!$T$2:$T$416,$A553,'Relevant - Not CRM not valid'!$G$2:$G$416,"UK")+COUNTIFS('Relevant - In CRM not valid'!$T$2:$T$46,$A553,'Relevant - In CRM not valid'!$G$2:$G$46,"UK")</f>
        <v>1</v>
      </c>
      <c r="F553" s="2">
        <f>COUNTIFS('Relevant - In CRM valid'!$T$2:$T$4699,$A553,'Relevant - In CRM valid'!$G$2:$G$4699,"UK",'Relevant - In CRM valid'!$M$2:$M$4699,"Research")+COUNTIFS('Relevant - In CRM unknown'!$T$2:$T$253,$A553,'Relevant - In CRM unknown'!$G$2:$G$253,"UK",'Relevant - In CRM unknown'!$M$2:$M$253,"Research")+COUNTIFS('Relevant - IN NOW CRM valid'!$T$2:$T$2328,$A553,'Relevant - IN NOW CRM valid'!$G$2:$G$2328,"UK",'Relevant - IN NOW CRM valid'!$M$2:$M$2328,"Research")+COUNTIFS('Relevant - IN NOW CRM unknown'!$T$2:$T$1227,$A553,'Relevant - IN NOW CRM unknown'!$G$2:$G$1227,"UK",'Relevant - IN NOW CRM unknown'!$M$2:$M$1227,"Research")+COUNTIFS('Relevant - Not CRM not valid'!$T$2:$T$416,$A553,'Relevant - Not CRM not valid'!$G$2:$G$416,"UK",'Relevant - Not CRM not valid'!$M$2:$M$416,"Research")+COUNTIFS('Relevant - In CRM not valid'!$T$2:$T$46,$A553,'Relevant - In CRM not valid'!$G$2:$G$46,"UK",'Relevant - In CRM not valid'!$M$2:$M$46,"Research")</f>
        <v>0</v>
      </c>
      <c r="G553" s="2">
        <f>COUNTIFS('Relevant - In CRM valid'!$T$2:$T$4699,$A553,'Relevant - In CRM valid'!$G$2:$G$4699,"UK",'Relevant - In CRM valid'!$M$2:$M$4699,"Research",'Relevant - In CRM valid'!$R$2:$R$4699,"Senior")+COUNTIFS('Relevant - In CRM unknown'!$T$2:$T$253,$A553,'Relevant - In CRM unknown'!$G$2:$G$253,"UK",'Relevant - In CRM unknown'!$M$2:$M$253,"Research",'Relevant - In CRM unknown'!$R$2:$R$253,"Senior")+COUNTIFS('Relevant - IN NOW CRM valid'!$T$2:$T$2328,$A553,'Relevant - IN NOW CRM valid'!$G$2:$G$2328,"UK",'Relevant - IN NOW CRM valid'!$M$2:$M$2328,"Research",'Relevant - IN NOW CRM valid'!$R$2:$R$2328,"Senior")+COUNTIFS('Relevant - IN NOW CRM unknown'!$T$2:$T$1227,$A553,'Relevant - IN NOW CRM unknown'!$G$2:$G$1227,"UK",'Relevant - IN NOW CRM unknown'!$M$2:$M$1227,"Research",'Relevant - IN NOW CRM unknown'!$R$2:$R$1227,"Senior")+COUNTIFS('Relevant - Not CRM not valid'!$T$2:$T$416,$A553,'Relevant - Not CRM not valid'!$G$2:$G$416,"UK",'Relevant - Not CRM not valid'!$M$2:$M$416,"Research",'Relevant - Not CRM not valid'!$R$2:$R$416,"Senior")+COUNTIFS('Relevant - In CRM not valid'!$T$2:$T$46,$A553,'Relevant - In CRM not valid'!$G$2:$G$46,"UK",'Relevant - In CRM not valid'!$M$2:$M$46,"Research",'Relevant - In CRM not valid'!$R$2:$R$46,"Senior")</f>
        <v>0</v>
      </c>
      <c r="H553" s="2">
        <f>COUNTIFS('Relevant - In CRM valid'!$T$2:$T$4699,$A553,'Relevant - In CRM valid'!$G$2:$G$4699,"UK",'Relevant - In CRM valid'!$M$2:$M$4699,"Research",'Relevant - In CRM valid'!$R$2:$R$4699,"Operational")+COUNTIFS('Relevant - In CRM unknown'!$T$2:$T$253,$A553,'Relevant - In CRM unknown'!$G$2:$G$253,"UK",'Relevant - In CRM unknown'!$M$2:$M$253,"Research",'Relevant - In CRM unknown'!$R$2:$R$253,"Operational")+COUNTIFS('Relevant - IN NOW CRM valid'!$T$2:$T$2328,$A553,'Relevant - IN NOW CRM valid'!$G$2:$G$2328,"UK",'Relevant - IN NOW CRM valid'!$M$2:$M$2328,"Research",'Relevant - IN NOW CRM valid'!$R$2:$R$2328,"Operational")+COUNTIFS('Relevant - IN NOW CRM unknown'!$T$2:$T$1227,$A553,'Relevant - IN NOW CRM unknown'!$G$2:$G$1227,"UK",'Relevant - IN NOW CRM unknown'!$M$2:$M$1227,"Research",'Relevant - IN NOW CRM unknown'!$R$2:$R$1227,"Operational")+COUNTIFS('Relevant - Not CRM not valid'!$T$2:$T$416,$A553,'Relevant - Not CRM not valid'!$G$2:$G$416,"UK",'Relevant - Not CRM not valid'!$M$2:$M$416,"Research",'Relevant - Not CRM not valid'!$R$2:$R$416,"Operational")+COUNTIFS('Relevant - In CRM not valid'!$T$2:$T$46,$A553,'Relevant - In CRM not valid'!$G$2:$G$46,"UK",'Relevant - In CRM not valid'!$M$2:$M$46,"Research",'Relevant - In CRM not valid'!$R$2:$R$46,"Operational")</f>
        <v>0</v>
      </c>
      <c r="I553" s="2">
        <f>COUNTIFS('Relevant - In CRM valid'!$T$2:$T$4699,$A553,'Relevant - In CRM valid'!$G$2:$G$4699,"UK",'Relevant - In CRM valid'!$M$2:$M$4699,"Research",'Relevant - In CRM valid'!$R$2:$R$4699,"Academic")+COUNTIFS('Relevant - In CRM unknown'!$T$2:$T$253,$A553,'Relevant - In CRM unknown'!$G$2:$G$253,"UK",'Relevant - In CRM unknown'!$M$2:$M$253,"Research",'Relevant - In CRM unknown'!$R$2:$R$253,"Academic")+COUNTIFS('Relevant - IN NOW CRM valid'!$T$2:$T$2328,$A553,'Relevant - IN NOW CRM valid'!$G$2:$G$2328,"UK",'Relevant - IN NOW CRM valid'!$M$2:$M$2328,"Research",'Relevant - IN NOW CRM valid'!$R$2:$R$2328,"Academic")+COUNTIFS('Relevant - IN NOW CRM unknown'!$T$2:$T$1227,$A553,'Relevant - IN NOW CRM unknown'!$G$2:$G$1227,"UK",'Relevant - IN NOW CRM unknown'!$M$2:$M$1227,"Research",'Relevant - IN NOW CRM unknown'!$R$2:$R$1227,"Academic")+COUNTIFS('Relevant - Not CRM not valid'!$T$2:$T$416,$A553,'Relevant - Not CRM not valid'!$G$2:$G$416,"UK",'Relevant - Not CRM not valid'!$M$2:$M$416,"Research",'Relevant - Not CRM not valid'!$R$2:$R$416,"Academic")+COUNTIFS('Relevant - In CRM not valid'!$T$2:$T$46,$A553,'Relevant - In CRM not valid'!$G$2:$G$46,"UK",'Relevant - In CRM not valid'!$M$2:$M$46,"Research",'Relevant - In CRM not valid'!$R$2:$R$46,"Academic")</f>
        <v>0</v>
      </c>
      <c r="J553" s="2">
        <f>COUNTIFS('Relevant - In CRM valid'!$T$2:$T$4699,$A553,'Relevant - In CRM valid'!$G$2:$G$4699,"UK",'Relevant - In CRM valid'!$M$2:$M$4699,"Finance")+COUNTIFS('Relevant - In CRM unknown'!$T$2:$T$253,$A553,'Relevant - In CRM unknown'!$G$2:$G$253,"UK",'Relevant - In CRM unknown'!$M$2:$M$253,"Finance")+COUNTIFS('Relevant - IN NOW CRM valid'!$T$2:$T$2328,$A553,'Relevant - IN NOW CRM valid'!$G$2:$G$2328,"UK",'Relevant - IN NOW CRM valid'!$M$2:$M$2328,"Finance")+COUNTIFS('Relevant - IN NOW CRM unknown'!$T$2:$T$1227,$A553,'Relevant - IN NOW CRM unknown'!$G$2:$G$1227,"UK",'Relevant - IN NOW CRM unknown'!$M$2:$M$1227,"Finance")+COUNTIFS('Relevant - Not CRM not valid'!$T$2:$T$416,$A553,'Relevant - Not CRM not valid'!$G$2:$G$416,"UK",'Relevant - Not CRM not valid'!$M$2:$M$416,"Finance")+COUNTIFS('Relevant - In CRM not valid'!$T$2:$T$46,$A553,'Relevant - In CRM not valid'!$G$2:$G$46,"UK",'Relevant - In CRM not valid'!$M$2:$M$46,"Finance")</f>
        <v>0</v>
      </c>
      <c r="K553" s="2">
        <f>COUNTIFS('Relevant - In CRM valid'!$T$2:$T$4699,$A553,'Relevant - In CRM valid'!$G$2:$G$4699,"UK",'Relevant - In CRM valid'!$M$2:$M$4699,"IT/Systems")+COUNTIFS('Relevant - In CRM unknown'!$T$2:$T$253,$A553,'Relevant - In CRM unknown'!$G$2:$G$253,"UK",'Relevant - In CRM unknown'!$M$2:$M$253,"IT/Systems")+COUNTIFS('Relevant - IN NOW CRM valid'!$T$2:$T$2328,$A553,'Relevant - IN NOW CRM valid'!$G$2:$G$2328,"UK",'Relevant - IN NOW CRM valid'!$M$2:$M$2328,"IT/Systems")+COUNTIFS('Relevant - IN NOW CRM unknown'!$T$2:$T$1227,$A553,'Relevant - IN NOW CRM unknown'!$G$2:$G$1227,"UK",'Relevant - IN NOW CRM unknown'!$M$2:$M$1227,"IT/Systems")+COUNTIFS('Relevant - Not CRM not valid'!$T$2:$T$416,$A553,'Relevant - Not CRM not valid'!$G$2:$G$416,"UK",'Relevant - Not CRM not valid'!$M$2:$M$416,"IT/Systems")+COUNTIFS('Relevant - In CRM not valid'!$T$2:$T$46,$A553,'Relevant - In CRM not valid'!$G$2:$G$46,"UK",'Relevant - In CRM not valid'!$M$2:$M$46,"IT/Systems")</f>
        <v>1</v>
      </c>
      <c r="L553" s="2">
        <f>COUNTIFS('Relevant - In CRM valid'!$T$2:$T$4699,$A553,'Relevant - In CRM valid'!$G$2:$G$4699,"UK",'Relevant - In CRM valid'!$M$2:$M$4699,"")+COUNTIFS('Relevant - In CRM unknown'!$T$2:$T$253,$A553,'Relevant - In CRM unknown'!$G$2:$G$253,"UK",'Relevant - In CRM unknown'!$M$2:$M$253,"")+COUNTIFS('Relevant - IN NOW CRM valid'!$T$2:$T$2328,$A553,'Relevant - IN NOW CRM valid'!$G$2:$G$2328,"UK",'Relevant - IN NOW CRM valid'!$M$2:$M$2328,"")+COUNTIFS('Relevant - IN NOW CRM unknown'!$T$2:$T$1227,$A553,'Relevant - IN NOW CRM unknown'!$G$2:$G$1227,"UK",'Relevant - IN NOW CRM unknown'!$M$2:$M$1227,"")+COUNTIFS('Relevant - Not CRM not valid'!$T$2:$T$416,$A553,'Relevant - Not CRM not valid'!$G$2:$G$416,"UK",'Relevant - Not CRM not valid'!$M$2:$M$416,"")+COUNTIFS('Relevant - In CRM not valid'!$T$2:$T$46,$A553,'Relevant - In CRM not valid'!$G$2:$G$46,"UK",'Relevant - In CRM not valid'!$M$2:$M$46,"")</f>
        <v>0</v>
      </c>
      <c r="M553" s="2">
        <f t="shared" si="16"/>
        <v>1</v>
      </c>
      <c r="N553" s="2">
        <f>COUNTIFS('Relevant - In CRM valid'!$T$2:$T$4699,$A553,'Relevant - In CRM valid'!$G$2:$G$4699,"UK",'Relevant - In CRM valid'!$Q$2:$Q$4699,"valid")+COUNTIFS('Relevant - In CRM unknown'!$T$2:$T$253,$A553,'Relevant - In CRM unknown'!$G$2:$G$253,"UK",'Relevant - In CRM unknown'!$Q$2:$Q$253,"valid")+COUNTIFS('Relevant - IN NOW CRM valid'!$T$2:$T$2328,$A553,'Relevant - IN NOW CRM valid'!$G$2:$G$2328,"UK",'Relevant - IN NOW CRM valid'!$Q$2:$Q$2328,"valid")+COUNTIFS('Relevant - IN NOW CRM unknown'!$T$2:$T$1227,$A553,'Relevant - IN NOW CRM unknown'!$G$2:$G$1227,"UK",'Relevant - IN NOW CRM unknown'!$Q$2:$Q$1227,"valid")+COUNTIFS('Relevant - Not CRM not valid'!$T$2:$T$416,$A553,'Relevant - Not CRM not valid'!$G$2:$G$416,"UK",'Relevant - Not CRM not valid'!$Q$2:$Q$416,"valid")+COUNTIFS('Relevant - In CRM not valid'!$T$2:$T$46,$A553,'Relevant - In CRM not valid'!$G$2:$G$46,"UK",'Relevant - In CRM not valid'!$Q$2:$Q$46,"valid")</f>
        <v>1</v>
      </c>
      <c r="O553" s="2" t="str">
        <f t="shared" si="17"/>
        <v xml:space="preserve">Research  Finance  </v>
      </c>
    </row>
    <row r="554" spans="1:15" ht="15" customHeight="1">
      <c r="A554" s="2" t="s">
        <v>1215</v>
      </c>
      <c r="B554" s="2" t="s">
        <v>1216</v>
      </c>
      <c r="C554" s="2" t="s">
        <v>95</v>
      </c>
      <c r="D554" s="2" t="str">
        <f>IFERROR(INDEX('UK Target Institutions'!$D$2:$D$727,MATCH($A554,'UK Target Institutions'!$A$2:$A$727,0)),"")</f>
        <v>Yes</v>
      </c>
      <c r="E554" s="2">
        <f>COUNTIFS('Relevant - In CRM valid'!$T$2:$T$4699,$A554,'Relevant - In CRM valid'!$G$2:$G$4699,"UK")+COUNTIFS('Relevant - In CRM unknown'!$T$2:$T$253,$A554,'Relevant - In CRM unknown'!$G$2:$G$253,"UK")+COUNTIFS('Relevant - IN NOW CRM valid'!$T$2:$T$2328,$A554,'Relevant - IN NOW CRM valid'!$G$2:$G$2328,"UK")+COUNTIFS('Relevant - IN NOW CRM unknown'!$T$2:$T$1227,$A554,'Relevant - IN NOW CRM unknown'!$G$2:$G$1227,"UK")+COUNTIFS('Relevant - Not CRM not valid'!$T$2:$T$416,$A554,'Relevant - Not CRM not valid'!$G$2:$G$416,"UK")+COUNTIFS('Relevant - In CRM not valid'!$T$2:$T$46,$A554,'Relevant - In CRM not valid'!$G$2:$G$46,"UK")</f>
        <v>1</v>
      </c>
      <c r="F554" s="2">
        <f>COUNTIFS('Relevant - In CRM valid'!$T$2:$T$4699,$A554,'Relevant - In CRM valid'!$G$2:$G$4699,"UK",'Relevant - In CRM valid'!$M$2:$M$4699,"Research")+COUNTIFS('Relevant - In CRM unknown'!$T$2:$T$253,$A554,'Relevant - In CRM unknown'!$G$2:$G$253,"UK",'Relevant - In CRM unknown'!$M$2:$M$253,"Research")+COUNTIFS('Relevant - IN NOW CRM valid'!$T$2:$T$2328,$A554,'Relevant - IN NOW CRM valid'!$G$2:$G$2328,"UK",'Relevant - IN NOW CRM valid'!$M$2:$M$2328,"Research")+COUNTIFS('Relevant - IN NOW CRM unknown'!$T$2:$T$1227,$A554,'Relevant - IN NOW CRM unknown'!$G$2:$G$1227,"UK",'Relevant - IN NOW CRM unknown'!$M$2:$M$1227,"Research")+COUNTIFS('Relevant - Not CRM not valid'!$T$2:$T$416,$A554,'Relevant - Not CRM not valid'!$G$2:$G$416,"UK",'Relevant - Not CRM not valid'!$M$2:$M$416,"Research")+COUNTIFS('Relevant - In CRM not valid'!$T$2:$T$46,$A554,'Relevant - In CRM not valid'!$G$2:$G$46,"UK",'Relevant - In CRM not valid'!$M$2:$M$46,"Research")</f>
        <v>1</v>
      </c>
      <c r="G554" s="2">
        <f>COUNTIFS('Relevant - In CRM valid'!$T$2:$T$4699,$A554,'Relevant - In CRM valid'!$G$2:$G$4699,"UK",'Relevant - In CRM valid'!$M$2:$M$4699,"Research",'Relevant - In CRM valid'!$R$2:$R$4699,"Senior")+COUNTIFS('Relevant - In CRM unknown'!$T$2:$T$253,$A554,'Relevant - In CRM unknown'!$G$2:$G$253,"UK",'Relevant - In CRM unknown'!$M$2:$M$253,"Research",'Relevant - In CRM unknown'!$R$2:$R$253,"Senior")+COUNTIFS('Relevant - IN NOW CRM valid'!$T$2:$T$2328,$A554,'Relevant - IN NOW CRM valid'!$G$2:$G$2328,"UK",'Relevant - IN NOW CRM valid'!$M$2:$M$2328,"Research",'Relevant - IN NOW CRM valid'!$R$2:$R$2328,"Senior")+COUNTIFS('Relevant - IN NOW CRM unknown'!$T$2:$T$1227,$A554,'Relevant - IN NOW CRM unknown'!$G$2:$G$1227,"UK",'Relevant - IN NOW CRM unknown'!$M$2:$M$1227,"Research",'Relevant - IN NOW CRM unknown'!$R$2:$R$1227,"Senior")+COUNTIFS('Relevant - Not CRM not valid'!$T$2:$T$416,$A554,'Relevant - Not CRM not valid'!$G$2:$G$416,"UK",'Relevant - Not CRM not valid'!$M$2:$M$416,"Research",'Relevant - Not CRM not valid'!$R$2:$R$416,"Senior")+COUNTIFS('Relevant - In CRM not valid'!$T$2:$T$46,$A554,'Relevant - In CRM not valid'!$G$2:$G$46,"UK",'Relevant - In CRM not valid'!$M$2:$M$46,"Research",'Relevant - In CRM not valid'!$R$2:$R$46,"Senior")</f>
        <v>1</v>
      </c>
      <c r="H554" s="2">
        <f>COUNTIFS('Relevant - In CRM valid'!$T$2:$T$4699,$A554,'Relevant - In CRM valid'!$G$2:$G$4699,"UK",'Relevant - In CRM valid'!$M$2:$M$4699,"Research",'Relevant - In CRM valid'!$R$2:$R$4699,"Operational")+COUNTIFS('Relevant - In CRM unknown'!$T$2:$T$253,$A554,'Relevant - In CRM unknown'!$G$2:$G$253,"UK",'Relevant - In CRM unknown'!$M$2:$M$253,"Research",'Relevant - In CRM unknown'!$R$2:$R$253,"Operational")+COUNTIFS('Relevant - IN NOW CRM valid'!$T$2:$T$2328,$A554,'Relevant - IN NOW CRM valid'!$G$2:$G$2328,"UK",'Relevant - IN NOW CRM valid'!$M$2:$M$2328,"Research",'Relevant - IN NOW CRM valid'!$R$2:$R$2328,"Operational")+COUNTIFS('Relevant - IN NOW CRM unknown'!$T$2:$T$1227,$A554,'Relevant - IN NOW CRM unknown'!$G$2:$G$1227,"UK",'Relevant - IN NOW CRM unknown'!$M$2:$M$1227,"Research",'Relevant - IN NOW CRM unknown'!$R$2:$R$1227,"Operational")+COUNTIFS('Relevant - Not CRM not valid'!$T$2:$T$416,$A554,'Relevant - Not CRM not valid'!$G$2:$G$416,"UK",'Relevant - Not CRM not valid'!$M$2:$M$416,"Research",'Relevant - Not CRM not valid'!$R$2:$R$416,"Operational")+COUNTIFS('Relevant - In CRM not valid'!$T$2:$T$46,$A554,'Relevant - In CRM not valid'!$G$2:$G$46,"UK",'Relevant - In CRM not valid'!$M$2:$M$46,"Research",'Relevant - In CRM not valid'!$R$2:$R$46,"Operational")</f>
        <v>0</v>
      </c>
      <c r="I554" s="2">
        <f>COUNTIFS('Relevant - In CRM valid'!$T$2:$T$4699,$A554,'Relevant - In CRM valid'!$G$2:$G$4699,"UK",'Relevant - In CRM valid'!$M$2:$M$4699,"Research",'Relevant - In CRM valid'!$R$2:$R$4699,"Academic")+COUNTIFS('Relevant - In CRM unknown'!$T$2:$T$253,$A554,'Relevant - In CRM unknown'!$G$2:$G$253,"UK",'Relevant - In CRM unknown'!$M$2:$M$253,"Research",'Relevant - In CRM unknown'!$R$2:$R$253,"Academic")+COUNTIFS('Relevant - IN NOW CRM valid'!$T$2:$T$2328,$A554,'Relevant - IN NOW CRM valid'!$G$2:$G$2328,"UK",'Relevant - IN NOW CRM valid'!$M$2:$M$2328,"Research",'Relevant - IN NOW CRM valid'!$R$2:$R$2328,"Academic")+COUNTIFS('Relevant - IN NOW CRM unknown'!$T$2:$T$1227,$A554,'Relevant - IN NOW CRM unknown'!$G$2:$G$1227,"UK",'Relevant - IN NOW CRM unknown'!$M$2:$M$1227,"Research",'Relevant - IN NOW CRM unknown'!$R$2:$R$1227,"Academic")+COUNTIFS('Relevant - Not CRM not valid'!$T$2:$T$416,$A554,'Relevant - Not CRM not valid'!$G$2:$G$416,"UK",'Relevant - Not CRM not valid'!$M$2:$M$416,"Research",'Relevant - Not CRM not valid'!$R$2:$R$416,"Academic")+COUNTIFS('Relevant - In CRM not valid'!$T$2:$T$46,$A554,'Relevant - In CRM not valid'!$G$2:$G$46,"UK",'Relevant - In CRM not valid'!$M$2:$M$46,"Research",'Relevant - In CRM not valid'!$R$2:$R$46,"Academic")</f>
        <v>0</v>
      </c>
      <c r="J554" s="2">
        <f>COUNTIFS('Relevant - In CRM valid'!$T$2:$T$4699,$A554,'Relevant - In CRM valid'!$G$2:$G$4699,"UK",'Relevant - In CRM valid'!$M$2:$M$4699,"Finance")+COUNTIFS('Relevant - In CRM unknown'!$T$2:$T$253,$A554,'Relevant - In CRM unknown'!$G$2:$G$253,"UK",'Relevant - In CRM unknown'!$M$2:$M$253,"Finance")+COUNTIFS('Relevant - IN NOW CRM valid'!$T$2:$T$2328,$A554,'Relevant - IN NOW CRM valid'!$G$2:$G$2328,"UK",'Relevant - IN NOW CRM valid'!$M$2:$M$2328,"Finance")+COUNTIFS('Relevant - IN NOW CRM unknown'!$T$2:$T$1227,$A554,'Relevant - IN NOW CRM unknown'!$G$2:$G$1227,"UK",'Relevant - IN NOW CRM unknown'!$M$2:$M$1227,"Finance")+COUNTIFS('Relevant - Not CRM not valid'!$T$2:$T$416,$A554,'Relevant - Not CRM not valid'!$G$2:$G$416,"UK",'Relevant - Not CRM not valid'!$M$2:$M$416,"Finance")+COUNTIFS('Relevant - In CRM not valid'!$T$2:$T$46,$A554,'Relevant - In CRM not valid'!$G$2:$G$46,"UK",'Relevant - In CRM not valid'!$M$2:$M$46,"Finance")</f>
        <v>0</v>
      </c>
      <c r="K554" s="2">
        <f>COUNTIFS('Relevant - In CRM valid'!$T$2:$T$4699,$A554,'Relevant - In CRM valid'!$G$2:$G$4699,"UK",'Relevant - In CRM valid'!$M$2:$M$4699,"IT/Systems")+COUNTIFS('Relevant - In CRM unknown'!$T$2:$T$253,$A554,'Relevant - In CRM unknown'!$G$2:$G$253,"UK",'Relevant - In CRM unknown'!$M$2:$M$253,"IT/Systems")+COUNTIFS('Relevant - IN NOW CRM valid'!$T$2:$T$2328,$A554,'Relevant - IN NOW CRM valid'!$G$2:$G$2328,"UK",'Relevant - IN NOW CRM valid'!$M$2:$M$2328,"IT/Systems")+COUNTIFS('Relevant - IN NOW CRM unknown'!$T$2:$T$1227,$A554,'Relevant - IN NOW CRM unknown'!$G$2:$G$1227,"UK",'Relevant - IN NOW CRM unknown'!$M$2:$M$1227,"IT/Systems")+COUNTIFS('Relevant - Not CRM not valid'!$T$2:$T$416,$A554,'Relevant - Not CRM not valid'!$G$2:$G$416,"UK",'Relevant - Not CRM not valid'!$M$2:$M$416,"IT/Systems")+COUNTIFS('Relevant - In CRM not valid'!$T$2:$T$46,$A554,'Relevant - In CRM not valid'!$G$2:$G$46,"UK",'Relevant - In CRM not valid'!$M$2:$M$46,"IT/Systems")</f>
        <v>0</v>
      </c>
      <c r="L554" s="2">
        <f>COUNTIFS('Relevant - In CRM valid'!$T$2:$T$4699,$A554,'Relevant - In CRM valid'!$G$2:$G$4699,"UK",'Relevant - In CRM valid'!$M$2:$M$4699,"")+COUNTIFS('Relevant - In CRM unknown'!$T$2:$T$253,$A554,'Relevant - In CRM unknown'!$G$2:$G$253,"UK",'Relevant - In CRM unknown'!$M$2:$M$253,"")+COUNTIFS('Relevant - IN NOW CRM valid'!$T$2:$T$2328,$A554,'Relevant - IN NOW CRM valid'!$G$2:$G$2328,"UK",'Relevant - IN NOW CRM valid'!$M$2:$M$2328,"")+COUNTIFS('Relevant - IN NOW CRM unknown'!$T$2:$T$1227,$A554,'Relevant - IN NOW CRM unknown'!$G$2:$G$1227,"UK",'Relevant - IN NOW CRM unknown'!$M$2:$M$1227,"")+COUNTIFS('Relevant - Not CRM not valid'!$T$2:$T$416,$A554,'Relevant - Not CRM not valid'!$G$2:$G$416,"UK",'Relevant - Not CRM not valid'!$M$2:$M$416,"")+COUNTIFS('Relevant - In CRM not valid'!$T$2:$T$46,$A554,'Relevant - In CRM not valid'!$G$2:$G$46,"UK",'Relevant - In CRM not valid'!$M$2:$M$46,"")</f>
        <v>0</v>
      </c>
      <c r="M554" s="2">
        <f t="shared" si="16"/>
        <v>1</v>
      </c>
      <c r="N554" s="2">
        <f>COUNTIFS('Relevant - In CRM valid'!$T$2:$T$4699,$A554,'Relevant - In CRM valid'!$G$2:$G$4699,"UK",'Relevant - In CRM valid'!$Q$2:$Q$4699,"valid")+COUNTIFS('Relevant - In CRM unknown'!$T$2:$T$253,$A554,'Relevant - In CRM unknown'!$G$2:$G$253,"UK",'Relevant - In CRM unknown'!$Q$2:$Q$253,"valid")+COUNTIFS('Relevant - IN NOW CRM valid'!$T$2:$T$2328,$A554,'Relevant - IN NOW CRM valid'!$G$2:$G$2328,"UK",'Relevant - IN NOW CRM valid'!$Q$2:$Q$2328,"valid")+COUNTIFS('Relevant - IN NOW CRM unknown'!$T$2:$T$1227,$A554,'Relevant - IN NOW CRM unknown'!$G$2:$G$1227,"UK",'Relevant - IN NOW CRM unknown'!$Q$2:$Q$1227,"valid")+COUNTIFS('Relevant - Not CRM not valid'!$T$2:$T$416,$A554,'Relevant - Not CRM not valid'!$G$2:$G$416,"UK",'Relevant - Not CRM not valid'!$Q$2:$Q$416,"valid")+COUNTIFS('Relevant - In CRM not valid'!$T$2:$T$46,$A554,'Relevant - In CRM not valid'!$G$2:$G$46,"UK",'Relevant - In CRM not valid'!$Q$2:$Q$46,"valid")</f>
        <v>1</v>
      </c>
      <c r="O554" s="2" t="str">
        <f t="shared" si="17"/>
        <v>Finance  IT/Systems</v>
      </c>
    </row>
    <row r="555" spans="1:15" ht="15" customHeight="1">
      <c r="A555" s="2" t="s">
        <v>1217</v>
      </c>
      <c r="B555" s="2" t="s">
        <v>1218</v>
      </c>
      <c r="C555" s="2" t="s">
        <v>1570</v>
      </c>
      <c r="D555" s="2" t="str">
        <f>IFERROR(INDEX('UK Target Institutions'!$D$2:$D$727,MATCH($A555,'UK Target Institutions'!$A$2:$A$727,0)),"")</f>
        <v>No</v>
      </c>
      <c r="E555" s="2">
        <f>COUNTIFS('Relevant - In CRM valid'!$T$2:$T$4699,$A555,'Relevant - In CRM valid'!$G$2:$G$4699,"UK")+COUNTIFS('Relevant - In CRM unknown'!$T$2:$T$253,$A555,'Relevant - In CRM unknown'!$G$2:$G$253,"UK")+COUNTIFS('Relevant - IN NOW CRM valid'!$T$2:$T$2328,$A555,'Relevant - IN NOW CRM valid'!$G$2:$G$2328,"UK")+COUNTIFS('Relevant - IN NOW CRM unknown'!$T$2:$T$1227,$A555,'Relevant - IN NOW CRM unknown'!$G$2:$G$1227,"UK")+COUNTIFS('Relevant - Not CRM not valid'!$T$2:$T$416,$A555,'Relevant - Not CRM not valid'!$G$2:$G$416,"UK")+COUNTIFS('Relevant - In CRM not valid'!$T$2:$T$46,$A555,'Relevant - In CRM not valid'!$G$2:$G$46,"UK")</f>
        <v>1</v>
      </c>
      <c r="F555" s="2">
        <f>COUNTIFS('Relevant - In CRM valid'!$T$2:$T$4699,$A555,'Relevant - In CRM valid'!$G$2:$G$4699,"UK",'Relevant - In CRM valid'!$M$2:$M$4699,"Research")+COUNTIFS('Relevant - In CRM unknown'!$T$2:$T$253,$A555,'Relevant - In CRM unknown'!$G$2:$G$253,"UK",'Relevant - In CRM unknown'!$M$2:$M$253,"Research")+COUNTIFS('Relevant - IN NOW CRM valid'!$T$2:$T$2328,$A555,'Relevant - IN NOW CRM valid'!$G$2:$G$2328,"UK",'Relevant - IN NOW CRM valid'!$M$2:$M$2328,"Research")+COUNTIFS('Relevant - IN NOW CRM unknown'!$T$2:$T$1227,$A555,'Relevant - IN NOW CRM unknown'!$G$2:$G$1227,"UK",'Relevant - IN NOW CRM unknown'!$M$2:$M$1227,"Research")+COUNTIFS('Relevant - Not CRM not valid'!$T$2:$T$416,$A555,'Relevant - Not CRM not valid'!$G$2:$G$416,"UK",'Relevant - Not CRM not valid'!$M$2:$M$416,"Research")+COUNTIFS('Relevant - In CRM not valid'!$T$2:$T$46,$A555,'Relevant - In CRM not valid'!$G$2:$G$46,"UK",'Relevant - In CRM not valid'!$M$2:$M$46,"Research")</f>
        <v>1</v>
      </c>
      <c r="G555" s="2">
        <f>COUNTIFS('Relevant - In CRM valid'!$T$2:$T$4699,$A555,'Relevant - In CRM valid'!$G$2:$G$4699,"UK",'Relevant - In CRM valid'!$M$2:$M$4699,"Research",'Relevant - In CRM valid'!$R$2:$R$4699,"Senior")+COUNTIFS('Relevant - In CRM unknown'!$T$2:$T$253,$A555,'Relevant - In CRM unknown'!$G$2:$G$253,"UK",'Relevant - In CRM unknown'!$M$2:$M$253,"Research",'Relevant - In CRM unknown'!$R$2:$R$253,"Senior")+COUNTIFS('Relevant - IN NOW CRM valid'!$T$2:$T$2328,$A555,'Relevant - IN NOW CRM valid'!$G$2:$G$2328,"UK",'Relevant - IN NOW CRM valid'!$M$2:$M$2328,"Research",'Relevant - IN NOW CRM valid'!$R$2:$R$2328,"Senior")+COUNTIFS('Relevant - IN NOW CRM unknown'!$T$2:$T$1227,$A555,'Relevant - IN NOW CRM unknown'!$G$2:$G$1227,"UK",'Relevant - IN NOW CRM unknown'!$M$2:$M$1227,"Research",'Relevant - IN NOW CRM unknown'!$R$2:$R$1227,"Senior")+COUNTIFS('Relevant - Not CRM not valid'!$T$2:$T$416,$A555,'Relevant - Not CRM not valid'!$G$2:$G$416,"UK",'Relevant - Not CRM not valid'!$M$2:$M$416,"Research",'Relevant - Not CRM not valid'!$R$2:$R$416,"Senior")+COUNTIFS('Relevant - In CRM not valid'!$T$2:$T$46,$A555,'Relevant - In CRM not valid'!$G$2:$G$46,"UK",'Relevant - In CRM not valid'!$M$2:$M$46,"Research",'Relevant - In CRM not valid'!$R$2:$R$46,"Senior")</f>
        <v>1</v>
      </c>
      <c r="H555" s="2">
        <f>COUNTIFS('Relevant - In CRM valid'!$T$2:$T$4699,$A555,'Relevant - In CRM valid'!$G$2:$G$4699,"UK",'Relevant - In CRM valid'!$M$2:$M$4699,"Research",'Relevant - In CRM valid'!$R$2:$R$4699,"Operational")+COUNTIFS('Relevant - In CRM unknown'!$T$2:$T$253,$A555,'Relevant - In CRM unknown'!$G$2:$G$253,"UK",'Relevant - In CRM unknown'!$M$2:$M$253,"Research",'Relevant - In CRM unknown'!$R$2:$R$253,"Operational")+COUNTIFS('Relevant - IN NOW CRM valid'!$T$2:$T$2328,$A555,'Relevant - IN NOW CRM valid'!$G$2:$G$2328,"UK",'Relevant - IN NOW CRM valid'!$M$2:$M$2328,"Research",'Relevant - IN NOW CRM valid'!$R$2:$R$2328,"Operational")+COUNTIFS('Relevant - IN NOW CRM unknown'!$T$2:$T$1227,$A555,'Relevant - IN NOW CRM unknown'!$G$2:$G$1227,"UK",'Relevant - IN NOW CRM unknown'!$M$2:$M$1227,"Research",'Relevant - IN NOW CRM unknown'!$R$2:$R$1227,"Operational")+COUNTIFS('Relevant - Not CRM not valid'!$T$2:$T$416,$A555,'Relevant - Not CRM not valid'!$G$2:$G$416,"UK",'Relevant - Not CRM not valid'!$M$2:$M$416,"Research",'Relevant - Not CRM not valid'!$R$2:$R$416,"Operational")+COUNTIFS('Relevant - In CRM not valid'!$T$2:$T$46,$A555,'Relevant - In CRM not valid'!$G$2:$G$46,"UK",'Relevant - In CRM not valid'!$M$2:$M$46,"Research",'Relevant - In CRM not valid'!$R$2:$R$46,"Operational")</f>
        <v>0</v>
      </c>
      <c r="I555" s="2">
        <f>COUNTIFS('Relevant - In CRM valid'!$T$2:$T$4699,$A555,'Relevant - In CRM valid'!$G$2:$G$4699,"UK",'Relevant - In CRM valid'!$M$2:$M$4699,"Research",'Relevant - In CRM valid'!$R$2:$R$4699,"Academic")+COUNTIFS('Relevant - In CRM unknown'!$T$2:$T$253,$A555,'Relevant - In CRM unknown'!$G$2:$G$253,"UK",'Relevant - In CRM unknown'!$M$2:$M$253,"Research",'Relevant - In CRM unknown'!$R$2:$R$253,"Academic")+COUNTIFS('Relevant - IN NOW CRM valid'!$T$2:$T$2328,$A555,'Relevant - IN NOW CRM valid'!$G$2:$G$2328,"UK",'Relevant - IN NOW CRM valid'!$M$2:$M$2328,"Research",'Relevant - IN NOW CRM valid'!$R$2:$R$2328,"Academic")+COUNTIFS('Relevant - IN NOW CRM unknown'!$T$2:$T$1227,$A555,'Relevant - IN NOW CRM unknown'!$G$2:$G$1227,"UK",'Relevant - IN NOW CRM unknown'!$M$2:$M$1227,"Research",'Relevant - IN NOW CRM unknown'!$R$2:$R$1227,"Academic")+COUNTIFS('Relevant - Not CRM not valid'!$T$2:$T$416,$A555,'Relevant - Not CRM not valid'!$G$2:$G$416,"UK",'Relevant - Not CRM not valid'!$M$2:$M$416,"Research",'Relevant - Not CRM not valid'!$R$2:$R$416,"Academic")+COUNTIFS('Relevant - In CRM not valid'!$T$2:$T$46,$A555,'Relevant - In CRM not valid'!$G$2:$G$46,"UK",'Relevant - In CRM not valid'!$M$2:$M$46,"Research",'Relevant - In CRM not valid'!$R$2:$R$46,"Academic")</f>
        <v>0</v>
      </c>
      <c r="J555" s="2">
        <f>COUNTIFS('Relevant - In CRM valid'!$T$2:$T$4699,$A555,'Relevant - In CRM valid'!$G$2:$G$4699,"UK",'Relevant - In CRM valid'!$M$2:$M$4699,"Finance")+COUNTIFS('Relevant - In CRM unknown'!$T$2:$T$253,$A555,'Relevant - In CRM unknown'!$G$2:$G$253,"UK",'Relevant - In CRM unknown'!$M$2:$M$253,"Finance")+COUNTIFS('Relevant - IN NOW CRM valid'!$T$2:$T$2328,$A555,'Relevant - IN NOW CRM valid'!$G$2:$G$2328,"UK",'Relevant - IN NOW CRM valid'!$M$2:$M$2328,"Finance")+COUNTIFS('Relevant - IN NOW CRM unknown'!$T$2:$T$1227,$A555,'Relevant - IN NOW CRM unknown'!$G$2:$G$1227,"UK",'Relevant - IN NOW CRM unknown'!$M$2:$M$1227,"Finance")+COUNTIFS('Relevant - Not CRM not valid'!$T$2:$T$416,$A555,'Relevant - Not CRM not valid'!$G$2:$G$416,"UK",'Relevant - Not CRM not valid'!$M$2:$M$416,"Finance")+COUNTIFS('Relevant - In CRM not valid'!$T$2:$T$46,$A555,'Relevant - In CRM not valid'!$G$2:$G$46,"UK",'Relevant - In CRM not valid'!$M$2:$M$46,"Finance")</f>
        <v>0</v>
      </c>
      <c r="K555" s="2">
        <f>COUNTIFS('Relevant - In CRM valid'!$T$2:$T$4699,$A555,'Relevant - In CRM valid'!$G$2:$G$4699,"UK",'Relevant - In CRM valid'!$M$2:$M$4699,"IT/Systems")+COUNTIFS('Relevant - In CRM unknown'!$T$2:$T$253,$A555,'Relevant - In CRM unknown'!$G$2:$G$253,"UK",'Relevant - In CRM unknown'!$M$2:$M$253,"IT/Systems")+COUNTIFS('Relevant - IN NOW CRM valid'!$T$2:$T$2328,$A555,'Relevant - IN NOW CRM valid'!$G$2:$G$2328,"UK",'Relevant - IN NOW CRM valid'!$M$2:$M$2328,"IT/Systems")+COUNTIFS('Relevant - IN NOW CRM unknown'!$T$2:$T$1227,$A555,'Relevant - IN NOW CRM unknown'!$G$2:$G$1227,"UK",'Relevant - IN NOW CRM unknown'!$M$2:$M$1227,"IT/Systems")+COUNTIFS('Relevant - Not CRM not valid'!$T$2:$T$416,$A555,'Relevant - Not CRM not valid'!$G$2:$G$416,"UK",'Relevant - Not CRM not valid'!$M$2:$M$416,"IT/Systems")+COUNTIFS('Relevant - In CRM not valid'!$T$2:$T$46,$A555,'Relevant - In CRM not valid'!$G$2:$G$46,"UK",'Relevant - In CRM not valid'!$M$2:$M$46,"IT/Systems")</f>
        <v>0</v>
      </c>
      <c r="L555" s="2">
        <f>COUNTIFS('Relevant - In CRM valid'!$T$2:$T$4699,$A555,'Relevant - In CRM valid'!$G$2:$G$4699,"UK",'Relevant - In CRM valid'!$M$2:$M$4699,"")+COUNTIFS('Relevant - In CRM unknown'!$T$2:$T$253,$A555,'Relevant - In CRM unknown'!$G$2:$G$253,"UK",'Relevant - In CRM unknown'!$M$2:$M$253,"")+COUNTIFS('Relevant - IN NOW CRM valid'!$T$2:$T$2328,$A555,'Relevant - IN NOW CRM valid'!$G$2:$G$2328,"UK",'Relevant - IN NOW CRM valid'!$M$2:$M$2328,"")+COUNTIFS('Relevant - IN NOW CRM unknown'!$T$2:$T$1227,$A555,'Relevant - IN NOW CRM unknown'!$G$2:$G$1227,"UK",'Relevant - IN NOW CRM unknown'!$M$2:$M$1227,"")+COUNTIFS('Relevant - Not CRM not valid'!$T$2:$T$416,$A555,'Relevant - Not CRM not valid'!$G$2:$G$416,"UK",'Relevant - Not CRM not valid'!$M$2:$M$416,"")+COUNTIFS('Relevant - In CRM not valid'!$T$2:$T$46,$A555,'Relevant - In CRM not valid'!$G$2:$G$46,"UK",'Relevant - In CRM not valid'!$M$2:$M$46,"")</f>
        <v>0</v>
      </c>
      <c r="M555" s="2">
        <f t="shared" si="16"/>
        <v>1</v>
      </c>
      <c r="N555" s="2">
        <f>COUNTIFS('Relevant - In CRM valid'!$T$2:$T$4699,$A555,'Relevant - In CRM valid'!$G$2:$G$4699,"UK",'Relevant - In CRM valid'!$Q$2:$Q$4699,"valid")+COUNTIFS('Relevant - In CRM unknown'!$T$2:$T$253,$A555,'Relevant - In CRM unknown'!$G$2:$G$253,"UK",'Relevant - In CRM unknown'!$Q$2:$Q$253,"valid")+COUNTIFS('Relevant - IN NOW CRM valid'!$T$2:$T$2328,$A555,'Relevant - IN NOW CRM valid'!$G$2:$G$2328,"UK",'Relevant - IN NOW CRM valid'!$Q$2:$Q$2328,"valid")+COUNTIFS('Relevant - IN NOW CRM unknown'!$T$2:$T$1227,$A555,'Relevant - IN NOW CRM unknown'!$G$2:$G$1227,"UK",'Relevant - IN NOW CRM unknown'!$Q$2:$Q$1227,"valid")+COUNTIFS('Relevant - Not CRM not valid'!$T$2:$T$416,$A555,'Relevant - Not CRM not valid'!$G$2:$G$416,"UK",'Relevant - Not CRM not valid'!$Q$2:$Q$416,"valid")+COUNTIFS('Relevant - In CRM not valid'!$T$2:$T$46,$A555,'Relevant - In CRM not valid'!$G$2:$G$46,"UK",'Relevant - In CRM not valid'!$Q$2:$Q$46,"valid")</f>
        <v>1</v>
      </c>
      <c r="O555" s="2" t="str">
        <f t="shared" si="17"/>
        <v>Finance  IT/Systems</v>
      </c>
    </row>
    <row r="556" spans="1:15" ht="15" customHeight="1">
      <c r="A556" s="2" t="s">
        <v>1219</v>
      </c>
      <c r="B556" s="2" t="s">
        <v>1220</v>
      </c>
      <c r="C556" s="2" t="s">
        <v>383</v>
      </c>
      <c r="D556" s="2" t="str">
        <f>IFERROR(INDEX('UK Target Institutions'!$D$2:$D$727,MATCH($A556,'UK Target Institutions'!$A$2:$A$727,0)),"")</f>
        <v>No</v>
      </c>
      <c r="E556" s="2">
        <f>COUNTIFS('Relevant - In CRM valid'!$T$2:$T$4699,$A556,'Relevant - In CRM valid'!$G$2:$G$4699,"UK")+COUNTIFS('Relevant - In CRM unknown'!$T$2:$T$253,$A556,'Relevant - In CRM unknown'!$G$2:$G$253,"UK")+COUNTIFS('Relevant - IN NOW CRM valid'!$T$2:$T$2328,$A556,'Relevant - IN NOW CRM valid'!$G$2:$G$2328,"UK")+COUNTIFS('Relevant - IN NOW CRM unknown'!$T$2:$T$1227,$A556,'Relevant - IN NOW CRM unknown'!$G$2:$G$1227,"UK")+COUNTIFS('Relevant - Not CRM not valid'!$T$2:$T$416,$A556,'Relevant - Not CRM not valid'!$G$2:$G$416,"UK")+COUNTIFS('Relevant - In CRM not valid'!$T$2:$T$46,$A556,'Relevant - In CRM not valid'!$G$2:$G$46,"UK")</f>
        <v>1</v>
      </c>
      <c r="F556" s="2">
        <f>COUNTIFS('Relevant - In CRM valid'!$T$2:$T$4699,$A556,'Relevant - In CRM valid'!$G$2:$G$4699,"UK",'Relevant - In CRM valid'!$M$2:$M$4699,"Research")+COUNTIFS('Relevant - In CRM unknown'!$T$2:$T$253,$A556,'Relevant - In CRM unknown'!$G$2:$G$253,"UK",'Relevant - In CRM unknown'!$M$2:$M$253,"Research")+COUNTIFS('Relevant - IN NOW CRM valid'!$T$2:$T$2328,$A556,'Relevant - IN NOW CRM valid'!$G$2:$G$2328,"UK",'Relevant - IN NOW CRM valid'!$M$2:$M$2328,"Research")+COUNTIFS('Relevant - IN NOW CRM unknown'!$T$2:$T$1227,$A556,'Relevant - IN NOW CRM unknown'!$G$2:$G$1227,"UK",'Relevant - IN NOW CRM unknown'!$M$2:$M$1227,"Research")+COUNTIFS('Relevant - Not CRM not valid'!$T$2:$T$416,$A556,'Relevant - Not CRM not valid'!$G$2:$G$416,"UK",'Relevant - Not CRM not valid'!$M$2:$M$416,"Research")+COUNTIFS('Relevant - In CRM not valid'!$T$2:$T$46,$A556,'Relevant - In CRM not valid'!$G$2:$G$46,"UK",'Relevant - In CRM not valid'!$M$2:$M$46,"Research")</f>
        <v>1</v>
      </c>
      <c r="G556" s="2">
        <f>COUNTIFS('Relevant - In CRM valid'!$T$2:$T$4699,$A556,'Relevant - In CRM valid'!$G$2:$G$4699,"UK",'Relevant - In CRM valid'!$M$2:$M$4699,"Research",'Relevant - In CRM valid'!$R$2:$R$4699,"Senior")+COUNTIFS('Relevant - In CRM unknown'!$T$2:$T$253,$A556,'Relevant - In CRM unknown'!$G$2:$G$253,"UK",'Relevant - In CRM unknown'!$M$2:$M$253,"Research",'Relevant - In CRM unknown'!$R$2:$R$253,"Senior")+COUNTIFS('Relevant - IN NOW CRM valid'!$T$2:$T$2328,$A556,'Relevant - IN NOW CRM valid'!$G$2:$G$2328,"UK",'Relevant - IN NOW CRM valid'!$M$2:$M$2328,"Research",'Relevant - IN NOW CRM valid'!$R$2:$R$2328,"Senior")+COUNTIFS('Relevant - IN NOW CRM unknown'!$T$2:$T$1227,$A556,'Relevant - IN NOW CRM unknown'!$G$2:$G$1227,"UK",'Relevant - IN NOW CRM unknown'!$M$2:$M$1227,"Research",'Relevant - IN NOW CRM unknown'!$R$2:$R$1227,"Senior")+COUNTIFS('Relevant - Not CRM not valid'!$T$2:$T$416,$A556,'Relevant - Not CRM not valid'!$G$2:$G$416,"UK",'Relevant - Not CRM not valid'!$M$2:$M$416,"Research",'Relevant - Not CRM not valid'!$R$2:$R$416,"Senior")+COUNTIFS('Relevant - In CRM not valid'!$T$2:$T$46,$A556,'Relevant - In CRM not valid'!$G$2:$G$46,"UK",'Relevant - In CRM not valid'!$M$2:$M$46,"Research",'Relevant - In CRM not valid'!$R$2:$R$46,"Senior")</f>
        <v>1</v>
      </c>
      <c r="H556" s="2">
        <f>COUNTIFS('Relevant - In CRM valid'!$T$2:$T$4699,$A556,'Relevant - In CRM valid'!$G$2:$G$4699,"UK",'Relevant - In CRM valid'!$M$2:$M$4699,"Research",'Relevant - In CRM valid'!$R$2:$R$4699,"Operational")+COUNTIFS('Relevant - In CRM unknown'!$T$2:$T$253,$A556,'Relevant - In CRM unknown'!$G$2:$G$253,"UK",'Relevant - In CRM unknown'!$M$2:$M$253,"Research",'Relevant - In CRM unknown'!$R$2:$R$253,"Operational")+COUNTIFS('Relevant - IN NOW CRM valid'!$T$2:$T$2328,$A556,'Relevant - IN NOW CRM valid'!$G$2:$G$2328,"UK",'Relevant - IN NOW CRM valid'!$M$2:$M$2328,"Research",'Relevant - IN NOW CRM valid'!$R$2:$R$2328,"Operational")+COUNTIFS('Relevant - IN NOW CRM unknown'!$T$2:$T$1227,$A556,'Relevant - IN NOW CRM unknown'!$G$2:$G$1227,"UK",'Relevant - IN NOW CRM unknown'!$M$2:$M$1227,"Research",'Relevant - IN NOW CRM unknown'!$R$2:$R$1227,"Operational")+COUNTIFS('Relevant - Not CRM not valid'!$T$2:$T$416,$A556,'Relevant - Not CRM not valid'!$G$2:$G$416,"UK",'Relevant - Not CRM not valid'!$M$2:$M$416,"Research",'Relevant - Not CRM not valid'!$R$2:$R$416,"Operational")+COUNTIFS('Relevant - In CRM not valid'!$T$2:$T$46,$A556,'Relevant - In CRM not valid'!$G$2:$G$46,"UK",'Relevant - In CRM not valid'!$M$2:$M$46,"Research",'Relevant - In CRM not valid'!$R$2:$R$46,"Operational")</f>
        <v>0</v>
      </c>
      <c r="I556" s="2">
        <f>COUNTIFS('Relevant - In CRM valid'!$T$2:$T$4699,$A556,'Relevant - In CRM valid'!$G$2:$G$4699,"UK",'Relevant - In CRM valid'!$M$2:$M$4699,"Research",'Relevant - In CRM valid'!$R$2:$R$4699,"Academic")+COUNTIFS('Relevant - In CRM unknown'!$T$2:$T$253,$A556,'Relevant - In CRM unknown'!$G$2:$G$253,"UK",'Relevant - In CRM unknown'!$M$2:$M$253,"Research",'Relevant - In CRM unknown'!$R$2:$R$253,"Academic")+COUNTIFS('Relevant - IN NOW CRM valid'!$T$2:$T$2328,$A556,'Relevant - IN NOW CRM valid'!$G$2:$G$2328,"UK",'Relevant - IN NOW CRM valid'!$M$2:$M$2328,"Research",'Relevant - IN NOW CRM valid'!$R$2:$R$2328,"Academic")+COUNTIFS('Relevant - IN NOW CRM unknown'!$T$2:$T$1227,$A556,'Relevant - IN NOW CRM unknown'!$G$2:$G$1227,"UK",'Relevant - IN NOW CRM unknown'!$M$2:$M$1227,"Research",'Relevant - IN NOW CRM unknown'!$R$2:$R$1227,"Academic")+COUNTIFS('Relevant - Not CRM not valid'!$T$2:$T$416,$A556,'Relevant - Not CRM not valid'!$G$2:$G$416,"UK",'Relevant - Not CRM not valid'!$M$2:$M$416,"Research",'Relevant - Not CRM not valid'!$R$2:$R$416,"Academic")+COUNTIFS('Relevant - In CRM not valid'!$T$2:$T$46,$A556,'Relevant - In CRM not valid'!$G$2:$G$46,"UK",'Relevant - In CRM not valid'!$M$2:$M$46,"Research",'Relevant - In CRM not valid'!$R$2:$R$46,"Academic")</f>
        <v>0</v>
      </c>
      <c r="J556" s="2">
        <f>COUNTIFS('Relevant - In CRM valid'!$T$2:$T$4699,$A556,'Relevant - In CRM valid'!$G$2:$G$4699,"UK",'Relevant - In CRM valid'!$M$2:$M$4699,"Finance")+COUNTIFS('Relevant - In CRM unknown'!$T$2:$T$253,$A556,'Relevant - In CRM unknown'!$G$2:$G$253,"UK",'Relevant - In CRM unknown'!$M$2:$M$253,"Finance")+COUNTIFS('Relevant - IN NOW CRM valid'!$T$2:$T$2328,$A556,'Relevant - IN NOW CRM valid'!$G$2:$G$2328,"UK",'Relevant - IN NOW CRM valid'!$M$2:$M$2328,"Finance")+COUNTIFS('Relevant - IN NOW CRM unknown'!$T$2:$T$1227,$A556,'Relevant - IN NOW CRM unknown'!$G$2:$G$1227,"UK",'Relevant - IN NOW CRM unknown'!$M$2:$M$1227,"Finance")+COUNTIFS('Relevant - Not CRM not valid'!$T$2:$T$416,$A556,'Relevant - Not CRM not valid'!$G$2:$G$416,"UK",'Relevant - Not CRM not valid'!$M$2:$M$416,"Finance")+COUNTIFS('Relevant - In CRM not valid'!$T$2:$T$46,$A556,'Relevant - In CRM not valid'!$G$2:$G$46,"UK",'Relevant - In CRM not valid'!$M$2:$M$46,"Finance")</f>
        <v>0</v>
      </c>
      <c r="K556" s="2">
        <f>COUNTIFS('Relevant - In CRM valid'!$T$2:$T$4699,$A556,'Relevant - In CRM valid'!$G$2:$G$4699,"UK",'Relevant - In CRM valid'!$M$2:$M$4699,"IT/Systems")+COUNTIFS('Relevant - In CRM unknown'!$T$2:$T$253,$A556,'Relevant - In CRM unknown'!$G$2:$G$253,"UK",'Relevant - In CRM unknown'!$M$2:$M$253,"IT/Systems")+COUNTIFS('Relevant - IN NOW CRM valid'!$T$2:$T$2328,$A556,'Relevant - IN NOW CRM valid'!$G$2:$G$2328,"UK",'Relevant - IN NOW CRM valid'!$M$2:$M$2328,"IT/Systems")+COUNTIFS('Relevant - IN NOW CRM unknown'!$T$2:$T$1227,$A556,'Relevant - IN NOW CRM unknown'!$G$2:$G$1227,"UK",'Relevant - IN NOW CRM unknown'!$M$2:$M$1227,"IT/Systems")+COUNTIFS('Relevant - Not CRM not valid'!$T$2:$T$416,$A556,'Relevant - Not CRM not valid'!$G$2:$G$416,"UK",'Relevant - Not CRM not valid'!$M$2:$M$416,"IT/Systems")+COUNTIFS('Relevant - In CRM not valid'!$T$2:$T$46,$A556,'Relevant - In CRM not valid'!$G$2:$G$46,"UK",'Relevant - In CRM not valid'!$M$2:$M$46,"IT/Systems")</f>
        <v>0</v>
      </c>
      <c r="L556" s="2">
        <f>COUNTIFS('Relevant - In CRM valid'!$T$2:$T$4699,$A556,'Relevant - In CRM valid'!$G$2:$G$4699,"UK",'Relevant - In CRM valid'!$M$2:$M$4699,"")+COUNTIFS('Relevant - In CRM unknown'!$T$2:$T$253,$A556,'Relevant - In CRM unknown'!$G$2:$G$253,"UK",'Relevant - In CRM unknown'!$M$2:$M$253,"")+COUNTIFS('Relevant - IN NOW CRM valid'!$T$2:$T$2328,$A556,'Relevant - IN NOW CRM valid'!$G$2:$G$2328,"UK",'Relevant - IN NOW CRM valid'!$M$2:$M$2328,"")+COUNTIFS('Relevant - IN NOW CRM unknown'!$T$2:$T$1227,$A556,'Relevant - IN NOW CRM unknown'!$G$2:$G$1227,"UK",'Relevant - IN NOW CRM unknown'!$M$2:$M$1227,"")+COUNTIFS('Relevant - Not CRM not valid'!$T$2:$T$416,$A556,'Relevant - Not CRM not valid'!$G$2:$G$416,"UK",'Relevant - Not CRM not valid'!$M$2:$M$416,"")+COUNTIFS('Relevant - In CRM not valid'!$T$2:$T$46,$A556,'Relevant - In CRM not valid'!$G$2:$G$46,"UK",'Relevant - In CRM not valid'!$M$2:$M$46,"")</f>
        <v>0</v>
      </c>
      <c r="M556" s="2">
        <f t="shared" si="16"/>
        <v>1</v>
      </c>
      <c r="N556" s="2">
        <f>COUNTIFS('Relevant - In CRM valid'!$T$2:$T$4699,$A556,'Relevant - In CRM valid'!$G$2:$G$4699,"UK",'Relevant - In CRM valid'!$Q$2:$Q$4699,"valid")+COUNTIFS('Relevant - In CRM unknown'!$T$2:$T$253,$A556,'Relevant - In CRM unknown'!$G$2:$G$253,"UK",'Relevant - In CRM unknown'!$Q$2:$Q$253,"valid")+COUNTIFS('Relevant - IN NOW CRM valid'!$T$2:$T$2328,$A556,'Relevant - IN NOW CRM valid'!$G$2:$G$2328,"UK",'Relevant - IN NOW CRM valid'!$Q$2:$Q$2328,"valid")+COUNTIFS('Relevant - IN NOW CRM unknown'!$T$2:$T$1227,$A556,'Relevant - IN NOW CRM unknown'!$G$2:$G$1227,"UK",'Relevant - IN NOW CRM unknown'!$Q$2:$Q$1227,"valid")+COUNTIFS('Relevant - Not CRM not valid'!$T$2:$T$416,$A556,'Relevant - Not CRM not valid'!$G$2:$G$416,"UK",'Relevant - Not CRM not valid'!$Q$2:$Q$416,"valid")+COUNTIFS('Relevant - In CRM not valid'!$T$2:$T$46,$A556,'Relevant - In CRM not valid'!$G$2:$G$46,"UK",'Relevant - In CRM not valid'!$Q$2:$Q$46,"valid")</f>
        <v>0</v>
      </c>
      <c r="O556" s="2" t="str">
        <f t="shared" si="17"/>
        <v>Finance  IT/Systems</v>
      </c>
    </row>
    <row r="557" spans="1:15" ht="15" customHeight="1">
      <c r="A557" s="2" t="s">
        <v>1221</v>
      </c>
      <c r="B557" s="2" t="s">
        <v>1222</v>
      </c>
      <c r="C557" s="2" t="s">
        <v>1570</v>
      </c>
      <c r="D557" s="2" t="str">
        <f>IFERROR(INDEX('UK Target Institutions'!$D$2:$D$727,MATCH($A557,'UK Target Institutions'!$A$2:$A$727,0)),"")</f>
        <v>No</v>
      </c>
      <c r="E557" s="2">
        <f>COUNTIFS('Relevant - In CRM valid'!$T$2:$T$4699,$A557,'Relevant - In CRM valid'!$G$2:$G$4699,"UK")+COUNTIFS('Relevant - In CRM unknown'!$T$2:$T$253,$A557,'Relevant - In CRM unknown'!$G$2:$G$253,"UK")+COUNTIFS('Relevant - IN NOW CRM valid'!$T$2:$T$2328,$A557,'Relevant - IN NOW CRM valid'!$G$2:$G$2328,"UK")+COUNTIFS('Relevant - IN NOW CRM unknown'!$T$2:$T$1227,$A557,'Relevant - IN NOW CRM unknown'!$G$2:$G$1227,"UK")+COUNTIFS('Relevant - Not CRM not valid'!$T$2:$T$416,$A557,'Relevant - Not CRM not valid'!$G$2:$G$416,"UK")+COUNTIFS('Relevant - In CRM not valid'!$T$2:$T$46,$A557,'Relevant - In CRM not valid'!$G$2:$G$46,"UK")</f>
        <v>1</v>
      </c>
      <c r="F557" s="2">
        <f>COUNTIFS('Relevant - In CRM valid'!$T$2:$T$4699,$A557,'Relevant - In CRM valid'!$G$2:$G$4699,"UK",'Relevant - In CRM valid'!$M$2:$M$4699,"Research")+COUNTIFS('Relevant - In CRM unknown'!$T$2:$T$253,$A557,'Relevant - In CRM unknown'!$G$2:$G$253,"UK",'Relevant - In CRM unknown'!$M$2:$M$253,"Research")+COUNTIFS('Relevant - IN NOW CRM valid'!$T$2:$T$2328,$A557,'Relevant - IN NOW CRM valid'!$G$2:$G$2328,"UK",'Relevant - IN NOW CRM valid'!$M$2:$M$2328,"Research")+COUNTIFS('Relevant - IN NOW CRM unknown'!$T$2:$T$1227,$A557,'Relevant - IN NOW CRM unknown'!$G$2:$G$1227,"UK",'Relevant - IN NOW CRM unknown'!$M$2:$M$1227,"Research")+COUNTIFS('Relevant - Not CRM not valid'!$T$2:$T$416,$A557,'Relevant - Not CRM not valid'!$G$2:$G$416,"UK",'Relevant - Not CRM not valid'!$M$2:$M$416,"Research")+COUNTIFS('Relevant - In CRM not valid'!$T$2:$T$46,$A557,'Relevant - In CRM not valid'!$G$2:$G$46,"UK",'Relevant - In CRM not valid'!$M$2:$M$46,"Research")</f>
        <v>1</v>
      </c>
      <c r="G557" s="2">
        <f>COUNTIFS('Relevant - In CRM valid'!$T$2:$T$4699,$A557,'Relevant - In CRM valid'!$G$2:$G$4699,"UK",'Relevant - In CRM valid'!$M$2:$M$4699,"Research",'Relevant - In CRM valid'!$R$2:$R$4699,"Senior")+COUNTIFS('Relevant - In CRM unknown'!$T$2:$T$253,$A557,'Relevant - In CRM unknown'!$G$2:$G$253,"UK",'Relevant - In CRM unknown'!$M$2:$M$253,"Research",'Relevant - In CRM unknown'!$R$2:$R$253,"Senior")+COUNTIFS('Relevant - IN NOW CRM valid'!$T$2:$T$2328,$A557,'Relevant - IN NOW CRM valid'!$G$2:$G$2328,"UK",'Relevant - IN NOW CRM valid'!$M$2:$M$2328,"Research",'Relevant - IN NOW CRM valid'!$R$2:$R$2328,"Senior")+COUNTIFS('Relevant - IN NOW CRM unknown'!$T$2:$T$1227,$A557,'Relevant - IN NOW CRM unknown'!$G$2:$G$1227,"UK",'Relevant - IN NOW CRM unknown'!$M$2:$M$1227,"Research",'Relevant - IN NOW CRM unknown'!$R$2:$R$1227,"Senior")+COUNTIFS('Relevant - Not CRM not valid'!$T$2:$T$416,$A557,'Relevant - Not CRM not valid'!$G$2:$G$416,"UK",'Relevant - Not CRM not valid'!$M$2:$M$416,"Research",'Relevant - Not CRM not valid'!$R$2:$R$416,"Senior")+COUNTIFS('Relevant - In CRM not valid'!$T$2:$T$46,$A557,'Relevant - In CRM not valid'!$G$2:$G$46,"UK",'Relevant - In CRM not valid'!$M$2:$M$46,"Research",'Relevant - In CRM not valid'!$R$2:$R$46,"Senior")</f>
        <v>0</v>
      </c>
      <c r="H557" s="2">
        <f>COUNTIFS('Relevant - In CRM valid'!$T$2:$T$4699,$A557,'Relevant - In CRM valid'!$G$2:$G$4699,"UK",'Relevant - In CRM valid'!$M$2:$M$4699,"Research",'Relevant - In CRM valid'!$R$2:$R$4699,"Operational")+COUNTIFS('Relevant - In CRM unknown'!$T$2:$T$253,$A557,'Relevant - In CRM unknown'!$G$2:$G$253,"UK",'Relevant - In CRM unknown'!$M$2:$M$253,"Research",'Relevant - In CRM unknown'!$R$2:$R$253,"Operational")+COUNTIFS('Relevant - IN NOW CRM valid'!$T$2:$T$2328,$A557,'Relevant - IN NOW CRM valid'!$G$2:$G$2328,"UK",'Relevant - IN NOW CRM valid'!$M$2:$M$2328,"Research",'Relevant - IN NOW CRM valid'!$R$2:$R$2328,"Operational")+COUNTIFS('Relevant - IN NOW CRM unknown'!$T$2:$T$1227,$A557,'Relevant - IN NOW CRM unknown'!$G$2:$G$1227,"UK",'Relevant - IN NOW CRM unknown'!$M$2:$M$1227,"Research",'Relevant - IN NOW CRM unknown'!$R$2:$R$1227,"Operational")+COUNTIFS('Relevant - Not CRM not valid'!$T$2:$T$416,$A557,'Relevant - Not CRM not valid'!$G$2:$G$416,"UK",'Relevant - Not CRM not valid'!$M$2:$M$416,"Research",'Relevant - Not CRM not valid'!$R$2:$R$416,"Operational")+COUNTIFS('Relevant - In CRM not valid'!$T$2:$T$46,$A557,'Relevant - In CRM not valid'!$G$2:$G$46,"UK",'Relevant - In CRM not valid'!$M$2:$M$46,"Research",'Relevant - In CRM not valid'!$R$2:$R$46,"Operational")</f>
        <v>0</v>
      </c>
      <c r="I557" s="2">
        <f>COUNTIFS('Relevant - In CRM valid'!$T$2:$T$4699,$A557,'Relevant - In CRM valid'!$G$2:$G$4699,"UK",'Relevant - In CRM valid'!$M$2:$M$4699,"Research",'Relevant - In CRM valid'!$R$2:$R$4699,"Academic")+COUNTIFS('Relevant - In CRM unknown'!$T$2:$T$253,$A557,'Relevant - In CRM unknown'!$G$2:$G$253,"UK",'Relevant - In CRM unknown'!$M$2:$M$253,"Research",'Relevant - In CRM unknown'!$R$2:$R$253,"Academic")+COUNTIFS('Relevant - IN NOW CRM valid'!$T$2:$T$2328,$A557,'Relevant - IN NOW CRM valid'!$G$2:$G$2328,"UK",'Relevant - IN NOW CRM valid'!$M$2:$M$2328,"Research",'Relevant - IN NOW CRM valid'!$R$2:$R$2328,"Academic")+COUNTIFS('Relevant - IN NOW CRM unknown'!$T$2:$T$1227,$A557,'Relevant - IN NOW CRM unknown'!$G$2:$G$1227,"UK",'Relevant - IN NOW CRM unknown'!$M$2:$M$1227,"Research",'Relevant - IN NOW CRM unknown'!$R$2:$R$1227,"Academic")+COUNTIFS('Relevant - Not CRM not valid'!$T$2:$T$416,$A557,'Relevant - Not CRM not valid'!$G$2:$G$416,"UK",'Relevant - Not CRM not valid'!$M$2:$M$416,"Research",'Relevant - Not CRM not valid'!$R$2:$R$416,"Academic")+COUNTIFS('Relevant - In CRM not valid'!$T$2:$T$46,$A557,'Relevant - In CRM not valid'!$G$2:$G$46,"UK",'Relevant - In CRM not valid'!$M$2:$M$46,"Research",'Relevant - In CRM not valid'!$R$2:$R$46,"Academic")</f>
        <v>0</v>
      </c>
      <c r="J557" s="2">
        <f>COUNTIFS('Relevant - In CRM valid'!$T$2:$T$4699,$A557,'Relevant - In CRM valid'!$G$2:$G$4699,"UK",'Relevant - In CRM valid'!$M$2:$M$4699,"Finance")+COUNTIFS('Relevant - In CRM unknown'!$T$2:$T$253,$A557,'Relevant - In CRM unknown'!$G$2:$G$253,"UK",'Relevant - In CRM unknown'!$M$2:$M$253,"Finance")+COUNTIFS('Relevant - IN NOW CRM valid'!$T$2:$T$2328,$A557,'Relevant - IN NOW CRM valid'!$G$2:$G$2328,"UK",'Relevant - IN NOW CRM valid'!$M$2:$M$2328,"Finance")+COUNTIFS('Relevant - IN NOW CRM unknown'!$T$2:$T$1227,$A557,'Relevant - IN NOW CRM unknown'!$G$2:$G$1227,"UK",'Relevant - IN NOW CRM unknown'!$M$2:$M$1227,"Finance")+COUNTIFS('Relevant - Not CRM not valid'!$T$2:$T$416,$A557,'Relevant - Not CRM not valid'!$G$2:$G$416,"UK",'Relevant - Not CRM not valid'!$M$2:$M$416,"Finance")+COUNTIFS('Relevant - In CRM not valid'!$T$2:$T$46,$A557,'Relevant - In CRM not valid'!$G$2:$G$46,"UK",'Relevant - In CRM not valid'!$M$2:$M$46,"Finance")</f>
        <v>0</v>
      </c>
      <c r="K557" s="2">
        <f>COUNTIFS('Relevant - In CRM valid'!$T$2:$T$4699,$A557,'Relevant - In CRM valid'!$G$2:$G$4699,"UK",'Relevant - In CRM valid'!$M$2:$M$4699,"IT/Systems")+COUNTIFS('Relevant - In CRM unknown'!$T$2:$T$253,$A557,'Relevant - In CRM unknown'!$G$2:$G$253,"UK",'Relevant - In CRM unknown'!$M$2:$M$253,"IT/Systems")+COUNTIFS('Relevant - IN NOW CRM valid'!$T$2:$T$2328,$A557,'Relevant - IN NOW CRM valid'!$G$2:$G$2328,"UK",'Relevant - IN NOW CRM valid'!$M$2:$M$2328,"IT/Systems")+COUNTIFS('Relevant - IN NOW CRM unknown'!$T$2:$T$1227,$A557,'Relevant - IN NOW CRM unknown'!$G$2:$G$1227,"UK",'Relevant - IN NOW CRM unknown'!$M$2:$M$1227,"IT/Systems")+COUNTIFS('Relevant - Not CRM not valid'!$T$2:$T$416,$A557,'Relevant - Not CRM not valid'!$G$2:$G$416,"UK",'Relevant - Not CRM not valid'!$M$2:$M$416,"IT/Systems")+COUNTIFS('Relevant - In CRM not valid'!$T$2:$T$46,$A557,'Relevant - In CRM not valid'!$G$2:$G$46,"UK",'Relevant - In CRM not valid'!$M$2:$M$46,"IT/Systems")</f>
        <v>0</v>
      </c>
      <c r="L557" s="2">
        <f>COUNTIFS('Relevant - In CRM valid'!$T$2:$T$4699,$A557,'Relevant - In CRM valid'!$G$2:$G$4699,"UK",'Relevant - In CRM valid'!$M$2:$M$4699,"")+COUNTIFS('Relevant - In CRM unknown'!$T$2:$T$253,$A557,'Relevant - In CRM unknown'!$G$2:$G$253,"UK",'Relevant - In CRM unknown'!$M$2:$M$253,"")+COUNTIFS('Relevant - IN NOW CRM valid'!$T$2:$T$2328,$A557,'Relevant - IN NOW CRM valid'!$G$2:$G$2328,"UK",'Relevant - IN NOW CRM valid'!$M$2:$M$2328,"")+COUNTIFS('Relevant - IN NOW CRM unknown'!$T$2:$T$1227,$A557,'Relevant - IN NOW CRM unknown'!$G$2:$G$1227,"UK",'Relevant - IN NOW CRM unknown'!$M$2:$M$1227,"")+COUNTIFS('Relevant - Not CRM not valid'!$T$2:$T$416,$A557,'Relevant - Not CRM not valid'!$G$2:$G$416,"UK",'Relevant - Not CRM not valid'!$M$2:$M$416,"")+COUNTIFS('Relevant - In CRM not valid'!$T$2:$T$46,$A557,'Relevant - In CRM not valid'!$G$2:$G$46,"UK",'Relevant - In CRM not valid'!$M$2:$M$46,"")</f>
        <v>0</v>
      </c>
      <c r="M557" s="2">
        <f t="shared" si="16"/>
        <v>1</v>
      </c>
      <c r="N557" s="2">
        <f>COUNTIFS('Relevant - In CRM valid'!$T$2:$T$4699,$A557,'Relevant - In CRM valid'!$G$2:$G$4699,"UK",'Relevant - In CRM valid'!$Q$2:$Q$4699,"valid")+COUNTIFS('Relevant - In CRM unknown'!$T$2:$T$253,$A557,'Relevant - In CRM unknown'!$G$2:$G$253,"UK",'Relevant - In CRM unknown'!$Q$2:$Q$253,"valid")+COUNTIFS('Relevant - IN NOW CRM valid'!$T$2:$T$2328,$A557,'Relevant - IN NOW CRM valid'!$G$2:$G$2328,"UK",'Relevant - IN NOW CRM valid'!$Q$2:$Q$2328,"valid")+COUNTIFS('Relevant - IN NOW CRM unknown'!$T$2:$T$1227,$A557,'Relevant - IN NOW CRM unknown'!$G$2:$G$1227,"UK",'Relevant - IN NOW CRM unknown'!$Q$2:$Q$1227,"valid")+COUNTIFS('Relevant - Not CRM not valid'!$T$2:$T$416,$A557,'Relevant - Not CRM not valid'!$G$2:$G$416,"UK",'Relevant - Not CRM not valid'!$Q$2:$Q$416,"valid")+COUNTIFS('Relevant - In CRM not valid'!$T$2:$T$46,$A557,'Relevant - In CRM not valid'!$G$2:$G$46,"UK",'Relevant - In CRM not valid'!$Q$2:$Q$46,"valid")</f>
        <v>0</v>
      </c>
      <c r="O557" s="2" t="str">
        <f t="shared" si="17"/>
        <v>Finance  IT/Systems</v>
      </c>
    </row>
    <row r="558" spans="1:15" ht="15" customHeight="1">
      <c r="A558" s="2" t="s">
        <v>1223</v>
      </c>
      <c r="B558" s="2" t="s">
        <v>1224</v>
      </c>
      <c r="C558" s="2" t="s">
        <v>161</v>
      </c>
      <c r="D558" s="2" t="str">
        <f>IFERROR(INDEX('UK Target Institutions'!$D$2:$D$727,MATCH($A558,'UK Target Institutions'!$A$2:$A$727,0)),"")</f>
        <v>Yes</v>
      </c>
      <c r="E558" s="2">
        <f>COUNTIFS('Relevant - In CRM valid'!$T$2:$T$4699,$A558,'Relevant - In CRM valid'!$G$2:$G$4699,"UK")+COUNTIFS('Relevant - In CRM unknown'!$T$2:$T$253,$A558,'Relevant - In CRM unknown'!$G$2:$G$253,"UK")+COUNTIFS('Relevant - IN NOW CRM valid'!$T$2:$T$2328,$A558,'Relevant - IN NOW CRM valid'!$G$2:$G$2328,"UK")+COUNTIFS('Relevant - IN NOW CRM unknown'!$T$2:$T$1227,$A558,'Relevant - IN NOW CRM unknown'!$G$2:$G$1227,"UK")+COUNTIFS('Relevant - Not CRM not valid'!$T$2:$T$416,$A558,'Relevant - Not CRM not valid'!$G$2:$G$416,"UK")+COUNTIFS('Relevant - In CRM not valid'!$T$2:$T$46,$A558,'Relevant - In CRM not valid'!$G$2:$G$46,"UK")</f>
        <v>1</v>
      </c>
      <c r="F558" s="2">
        <f>COUNTIFS('Relevant - In CRM valid'!$T$2:$T$4699,$A558,'Relevant - In CRM valid'!$G$2:$G$4699,"UK",'Relevant - In CRM valid'!$M$2:$M$4699,"Research")+COUNTIFS('Relevant - In CRM unknown'!$T$2:$T$253,$A558,'Relevant - In CRM unknown'!$G$2:$G$253,"UK",'Relevant - In CRM unknown'!$M$2:$M$253,"Research")+COUNTIFS('Relevant - IN NOW CRM valid'!$T$2:$T$2328,$A558,'Relevant - IN NOW CRM valid'!$G$2:$G$2328,"UK",'Relevant - IN NOW CRM valid'!$M$2:$M$2328,"Research")+COUNTIFS('Relevant - IN NOW CRM unknown'!$T$2:$T$1227,$A558,'Relevant - IN NOW CRM unknown'!$G$2:$G$1227,"UK",'Relevant - IN NOW CRM unknown'!$M$2:$M$1227,"Research")+COUNTIFS('Relevant - Not CRM not valid'!$T$2:$T$416,$A558,'Relevant - Not CRM not valid'!$G$2:$G$416,"UK",'Relevant - Not CRM not valid'!$M$2:$M$416,"Research")+COUNTIFS('Relevant - In CRM not valid'!$T$2:$T$46,$A558,'Relevant - In CRM not valid'!$G$2:$G$46,"UK",'Relevant - In CRM not valid'!$M$2:$M$46,"Research")</f>
        <v>1</v>
      </c>
      <c r="G558" s="2">
        <f>COUNTIFS('Relevant - In CRM valid'!$T$2:$T$4699,$A558,'Relevant - In CRM valid'!$G$2:$G$4699,"UK",'Relevant - In CRM valid'!$M$2:$M$4699,"Research",'Relevant - In CRM valid'!$R$2:$R$4699,"Senior")+COUNTIFS('Relevant - In CRM unknown'!$T$2:$T$253,$A558,'Relevant - In CRM unknown'!$G$2:$G$253,"UK",'Relevant - In CRM unknown'!$M$2:$M$253,"Research",'Relevant - In CRM unknown'!$R$2:$R$253,"Senior")+COUNTIFS('Relevant - IN NOW CRM valid'!$T$2:$T$2328,$A558,'Relevant - IN NOW CRM valid'!$G$2:$G$2328,"UK",'Relevant - IN NOW CRM valid'!$M$2:$M$2328,"Research",'Relevant - IN NOW CRM valid'!$R$2:$R$2328,"Senior")+COUNTIFS('Relevant - IN NOW CRM unknown'!$T$2:$T$1227,$A558,'Relevant - IN NOW CRM unknown'!$G$2:$G$1227,"UK",'Relevant - IN NOW CRM unknown'!$M$2:$M$1227,"Research",'Relevant - IN NOW CRM unknown'!$R$2:$R$1227,"Senior")+COUNTIFS('Relevant - Not CRM not valid'!$T$2:$T$416,$A558,'Relevant - Not CRM not valid'!$G$2:$G$416,"UK",'Relevant - Not CRM not valid'!$M$2:$M$416,"Research",'Relevant - Not CRM not valid'!$R$2:$R$416,"Senior")+COUNTIFS('Relevant - In CRM not valid'!$T$2:$T$46,$A558,'Relevant - In CRM not valid'!$G$2:$G$46,"UK",'Relevant - In CRM not valid'!$M$2:$M$46,"Research",'Relevant - In CRM not valid'!$R$2:$R$46,"Senior")</f>
        <v>0</v>
      </c>
      <c r="H558" s="2">
        <f>COUNTIFS('Relevant - In CRM valid'!$T$2:$T$4699,$A558,'Relevant - In CRM valid'!$G$2:$G$4699,"UK",'Relevant - In CRM valid'!$M$2:$M$4699,"Research",'Relevant - In CRM valid'!$R$2:$R$4699,"Operational")+COUNTIFS('Relevant - In CRM unknown'!$T$2:$T$253,$A558,'Relevant - In CRM unknown'!$G$2:$G$253,"UK",'Relevant - In CRM unknown'!$M$2:$M$253,"Research",'Relevant - In CRM unknown'!$R$2:$R$253,"Operational")+COUNTIFS('Relevant - IN NOW CRM valid'!$T$2:$T$2328,$A558,'Relevant - IN NOW CRM valid'!$G$2:$G$2328,"UK",'Relevant - IN NOW CRM valid'!$M$2:$M$2328,"Research",'Relevant - IN NOW CRM valid'!$R$2:$R$2328,"Operational")+COUNTIFS('Relevant - IN NOW CRM unknown'!$T$2:$T$1227,$A558,'Relevant - IN NOW CRM unknown'!$G$2:$G$1227,"UK",'Relevant - IN NOW CRM unknown'!$M$2:$M$1227,"Research",'Relevant - IN NOW CRM unknown'!$R$2:$R$1227,"Operational")+COUNTIFS('Relevant - Not CRM not valid'!$T$2:$T$416,$A558,'Relevant - Not CRM not valid'!$G$2:$G$416,"UK",'Relevant - Not CRM not valid'!$M$2:$M$416,"Research",'Relevant - Not CRM not valid'!$R$2:$R$416,"Operational")+COUNTIFS('Relevant - In CRM not valid'!$T$2:$T$46,$A558,'Relevant - In CRM not valid'!$G$2:$G$46,"UK",'Relevant - In CRM not valid'!$M$2:$M$46,"Research",'Relevant - In CRM not valid'!$R$2:$R$46,"Operational")</f>
        <v>1</v>
      </c>
      <c r="I558" s="2">
        <f>COUNTIFS('Relevant - In CRM valid'!$T$2:$T$4699,$A558,'Relevant - In CRM valid'!$G$2:$G$4699,"UK",'Relevant - In CRM valid'!$M$2:$M$4699,"Research",'Relevant - In CRM valid'!$R$2:$R$4699,"Academic")+COUNTIFS('Relevant - In CRM unknown'!$T$2:$T$253,$A558,'Relevant - In CRM unknown'!$G$2:$G$253,"UK",'Relevant - In CRM unknown'!$M$2:$M$253,"Research",'Relevant - In CRM unknown'!$R$2:$R$253,"Academic")+COUNTIFS('Relevant - IN NOW CRM valid'!$T$2:$T$2328,$A558,'Relevant - IN NOW CRM valid'!$G$2:$G$2328,"UK",'Relevant - IN NOW CRM valid'!$M$2:$M$2328,"Research",'Relevant - IN NOW CRM valid'!$R$2:$R$2328,"Academic")+COUNTIFS('Relevant - IN NOW CRM unknown'!$T$2:$T$1227,$A558,'Relevant - IN NOW CRM unknown'!$G$2:$G$1227,"UK",'Relevant - IN NOW CRM unknown'!$M$2:$M$1227,"Research",'Relevant - IN NOW CRM unknown'!$R$2:$R$1227,"Academic")+COUNTIFS('Relevant - Not CRM not valid'!$T$2:$T$416,$A558,'Relevant - Not CRM not valid'!$G$2:$G$416,"UK",'Relevant - Not CRM not valid'!$M$2:$M$416,"Research",'Relevant - Not CRM not valid'!$R$2:$R$416,"Academic")+COUNTIFS('Relevant - In CRM not valid'!$T$2:$T$46,$A558,'Relevant - In CRM not valid'!$G$2:$G$46,"UK",'Relevant - In CRM not valid'!$M$2:$M$46,"Research",'Relevant - In CRM not valid'!$R$2:$R$46,"Academic")</f>
        <v>0</v>
      </c>
      <c r="J558" s="2">
        <f>COUNTIFS('Relevant - In CRM valid'!$T$2:$T$4699,$A558,'Relevant - In CRM valid'!$G$2:$G$4699,"UK",'Relevant - In CRM valid'!$M$2:$M$4699,"Finance")+COUNTIFS('Relevant - In CRM unknown'!$T$2:$T$253,$A558,'Relevant - In CRM unknown'!$G$2:$G$253,"UK",'Relevant - In CRM unknown'!$M$2:$M$253,"Finance")+COUNTIFS('Relevant - IN NOW CRM valid'!$T$2:$T$2328,$A558,'Relevant - IN NOW CRM valid'!$G$2:$G$2328,"UK",'Relevant - IN NOW CRM valid'!$M$2:$M$2328,"Finance")+COUNTIFS('Relevant - IN NOW CRM unknown'!$T$2:$T$1227,$A558,'Relevant - IN NOW CRM unknown'!$G$2:$G$1227,"UK",'Relevant - IN NOW CRM unknown'!$M$2:$M$1227,"Finance")+COUNTIFS('Relevant - Not CRM not valid'!$T$2:$T$416,$A558,'Relevant - Not CRM not valid'!$G$2:$G$416,"UK",'Relevant - Not CRM not valid'!$M$2:$M$416,"Finance")+COUNTIFS('Relevant - In CRM not valid'!$T$2:$T$46,$A558,'Relevant - In CRM not valid'!$G$2:$G$46,"UK",'Relevant - In CRM not valid'!$M$2:$M$46,"Finance")</f>
        <v>0</v>
      </c>
      <c r="K558" s="2">
        <f>COUNTIFS('Relevant - In CRM valid'!$T$2:$T$4699,$A558,'Relevant - In CRM valid'!$G$2:$G$4699,"UK",'Relevant - In CRM valid'!$M$2:$M$4699,"IT/Systems")+COUNTIFS('Relevant - In CRM unknown'!$T$2:$T$253,$A558,'Relevant - In CRM unknown'!$G$2:$G$253,"UK",'Relevant - In CRM unknown'!$M$2:$M$253,"IT/Systems")+COUNTIFS('Relevant - IN NOW CRM valid'!$T$2:$T$2328,$A558,'Relevant - IN NOW CRM valid'!$G$2:$G$2328,"UK",'Relevant - IN NOW CRM valid'!$M$2:$M$2328,"IT/Systems")+COUNTIFS('Relevant - IN NOW CRM unknown'!$T$2:$T$1227,$A558,'Relevant - IN NOW CRM unknown'!$G$2:$G$1227,"UK",'Relevant - IN NOW CRM unknown'!$M$2:$M$1227,"IT/Systems")+COUNTIFS('Relevant - Not CRM not valid'!$T$2:$T$416,$A558,'Relevant - Not CRM not valid'!$G$2:$G$416,"UK",'Relevant - Not CRM not valid'!$M$2:$M$416,"IT/Systems")+COUNTIFS('Relevant - In CRM not valid'!$T$2:$T$46,$A558,'Relevant - In CRM not valid'!$G$2:$G$46,"UK",'Relevant - In CRM not valid'!$M$2:$M$46,"IT/Systems")</f>
        <v>0</v>
      </c>
      <c r="L558" s="2">
        <f>COUNTIFS('Relevant - In CRM valid'!$T$2:$T$4699,$A558,'Relevant - In CRM valid'!$G$2:$G$4699,"UK",'Relevant - In CRM valid'!$M$2:$M$4699,"")+COUNTIFS('Relevant - In CRM unknown'!$T$2:$T$253,$A558,'Relevant - In CRM unknown'!$G$2:$G$253,"UK",'Relevant - In CRM unknown'!$M$2:$M$253,"")+COUNTIFS('Relevant - IN NOW CRM valid'!$T$2:$T$2328,$A558,'Relevant - IN NOW CRM valid'!$G$2:$G$2328,"UK",'Relevant - IN NOW CRM valid'!$M$2:$M$2328,"")+COUNTIFS('Relevant - IN NOW CRM unknown'!$T$2:$T$1227,$A558,'Relevant - IN NOW CRM unknown'!$G$2:$G$1227,"UK",'Relevant - IN NOW CRM unknown'!$M$2:$M$1227,"")+COUNTIFS('Relevant - Not CRM not valid'!$T$2:$T$416,$A558,'Relevant - Not CRM not valid'!$G$2:$G$416,"UK",'Relevant - Not CRM not valid'!$M$2:$M$416,"")+COUNTIFS('Relevant - In CRM not valid'!$T$2:$T$46,$A558,'Relevant - In CRM not valid'!$G$2:$G$46,"UK",'Relevant - In CRM not valid'!$M$2:$M$46,"")</f>
        <v>0</v>
      </c>
      <c r="M558" s="2">
        <f t="shared" si="16"/>
        <v>1</v>
      </c>
      <c r="N558" s="2">
        <f>COUNTIFS('Relevant - In CRM valid'!$T$2:$T$4699,$A558,'Relevant - In CRM valid'!$G$2:$G$4699,"UK",'Relevant - In CRM valid'!$Q$2:$Q$4699,"valid")+COUNTIFS('Relevant - In CRM unknown'!$T$2:$T$253,$A558,'Relevant - In CRM unknown'!$G$2:$G$253,"UK",'Relevant - In CRM unknown'!$Q$2:$Q$253,"valid")+COUNTIFS('Relevant - IN NOW CRM valid'!$T$2:$T$2328,$A558,'Relevant - IN NOW CRM valid'!$G$2:$G$2328,"UK",'Relevant - IN NOW CRM valid'!$Q$2:$Q$2328,"valid")+COUNTIFS('Relevant - IN NOW CRM unknown'!$T$2:$T$1227,$A558,'Relevant - IN NOW CRM unknown'!$G$2:$G$1227,"UK",'Relevant - IN NOW CRM unknown'!$Q$2:$Q$1227,"valid")+COUNTIFS('Relevant - Not CRM not valid'!$T$2:$T$416,$A558,'Relevant - Not CRM not valid'!$G$2:$G$416,"UK",'Relevant - Not CRM not valid'!$Q$2:$Q$416,"valid")+COUNTIFS('Relevant - In CRM not valid'!$T$2:$T$46,$A558,'Relevant - In CRM not valid'!$G$2:$G$46,"UK",'Relevant - In CRM not valid'!$Q$2:$Q$46,"valid")</f>
        <v>1</v>
      </c>
      <c r="O558" s="2" t="str">
        <f t="shared" si="17"/>
        <v>Finance  IT/Systems</v>
      </c>
    </row>
    <row r="559" spans="1:15" ht="15" customHeight="1">
      <c r="A559" s="2" t="s">
        <v>1225</v>
      </c>
      <c r="B559" s="2" t="s">
        <v>1226</v>
      </c>
      <c r="C559" s="2" t="s">
        <v>383</v>
      </c>
      <c r="D559" s="2" t="str">
        <f>IFERROR(INDEX('UK Target Institutions'!$D$2:$D$727,MATCH($A559,'UK Target Institutions'!$A$2:$A$727,0)),"")</f>
        <v>No</v>
      </c>
      <c r="E559" s="2">
        <f>COUNTIFS('Relevant - In CRM valid'!$T$2:$T$4699,$A559,'Relevant - In CRM valid'!$G$2:$G$4699,"UK")+COUNTIFS('Relevant - In CRM unknown'!$T$2:$T$253,$A559,'Relevant - In CRM unknown'!$G$2:$G$253,"UK")+COUNTIFS('Relevant - IN NOW CRM valid'!$T$2:$T$2328,$A559,'Relevant - IN NOW CRM valid'!$G$2:$G$2328,"UK")+COUNTIFS('Relevant - IN NOW CRM unknown'!$T$2:$T$1227,$A559,'Relevant - IN NOW CRM unknown'!$G$2:$G$1227,"UK")+COUNTIFS('Relevant - Not CRM not valid'!$T$2:$T$416,$A559,'Relevant - Not CRM not valid'!$G$2:$G$416,"UK")+COUNTIFS('Relevant - In CRM not valid'!$T$2:$T$46,$A559,'Relevant - In CRM not valid'!$G$2:$G$46,"UK")</f>
        <v>1</v>
      </c>
      <c r="F559" s="2">
        <f>COUNTIFS('Relevant - In CRM valid'!$T$2:$T$4699,$A559,'Relevant - In CRM valid'!$G$2:$G$4699,"UK",'Relevant - In CRM valid'!$M$2:$M$4699,"Research")+COUNTIFS('Relevant - In CRM unknown'!$T$2:$T$253,$A559,'Relevant - In CRM unknown'!$G$2:$G$253,"UK",'Relevant - In CRM unknown'!$M$2:$M$253,"Research")+COUNTIFS('Relevant - IN NOW CRM valid'!$T$2:$T$2328,$A559,'Relevant - IN NOW CRM valid'!$G$2:$G$2328,"UK",'Relevant - IN NOW CRM valid'!$M$2:$M$2328,"Research")+COUNTIFS('Relevant - IN NOW CRM unknown'!$T$2:$T$1227,$A559,'Relevant - IN NOW CRM unknown'!$G$2:$G$1227,"UK",'Relevant - IN NOW CRM unknown'!$M$2:$M$1227,"Research")+COUNTIFS('Relevant - Not CRM not valid'!$T$2:$T$416,$A559,'Relevant - Not CRM not valid'!$G$2:$G$416,"UK",'Relevant - Not CRM not valid'!$M$2:$M$416,"Research")+COUNTIFS('Relevant - In CRM not valid'!$T$2:$T$46,$A559,'Relevant - In CRM not valid'!$G$2:$G$46,"UK",'Relevant - In CRM not valid'!$M$2:$M$46,"Research")</f>
        <v>1</v>
      </c>
      <c r="G559" s="2">
        <f>COUNTIFS('Relevant - In CRM valid'!$T$2:$T$4699,$A559,'Relevant - In CRM valid'!$G$2:$G$4699,"UK",'Relevant - In CRM valid'!$M$2:$M$4699,"Research",'Relevant - In CRM valid'!$R$2:$R$4699,"Senior")+COUNTIFS('Relevant - In CRM unknown'!$T$2:$T$253,$A559,'Relevant - In CRM unknown'!$G$2:$G$253,"UK",'Relevant - In CRM unknown'!$M$2:$M$253,"Research",'Relevant - In CRM unknown'!$R$2:$R$253,"Senior")+COUNTIFS('Relevant - IN NOW CRM valid'!$T$2:$T$2328,$A559,'Relevant - IN NOW CRM valid'!$G$2:$G$2328,"UK",'Relevant - IN NOW CRM valid'!$M$2:$M$2328,"Research",'Relevant - IN NOW CRM valid'!$R$2:$R$2328,"Senior")+COUNTIFS('Relevant - IN NOW CRM unknown'!$T$2:$T$1227,$A559,'Relevant - IN NOW CRM unknown'!$G$2:$G$1227,"UK",'Relevant - IN NOW CRM unknown'!$M$2:$M$1227,"Research",'Relevant - IN NOW CRM unknown'!$R$2:$R$1227,"Senior")+COUNTIFS('Relevant - Not CRM not valid'!$T$2:$T$416,$A559,'Relevant - Not CRM not valid'!$G$2:$G$416,"UK",'Relevant - Not CRM not valid'!$M$2:$M$416,"Research",'Relevant - Not CRM not valid'!$R$2:$R$416,"Senior")+COUNTIFS('Relevant - In CRM not valid'!$T$2:$T$46,$A559,'Relevant - In CRM not valid'!$G$2:$G$46,"UK",'Relevant - In CRM not valid'!$M$2:$M$46,"Research",'Relevant - In CRM not valid'!$R$2:$R$46,"Senior")</f>
        <v>1</v>
      </c>
      <c r="H559" s="2">
        <f>COUNTIFS('Relevant - In CRM valid'!$T$2:$T$4699,$A559,'Relevant - In CRM valid'!$G$2:$G$4699,"UK",'Relevant - In CRM valid'!$M$2:$M$4699,"Research",'Relevant - In CRM valid'!$R$2:$R$4699,"Operational")+COUNTIFS('Relevant - In CRM unknown'!$T$2:$T$253,$A559,'Relevant - In CRM unknown'!$G$2:$G$253,"UK",'Relevant - In CRM unknown'!$M$2:$M$253,"Research",'Relevant - In CRM unknown'!$R$2:$R$253,"Operational")+COUNTIFS('Relevant - IN NOW CRM valid'!$T$2:$T$2328,$A559,'Relevant - IN NOW CRM valid'!$G$2:$G$2328,"UK",'Relevant - IN NOW CRM valid'!$M$2:$M$2328,"Research",'Relevant - IN NOW CRM valid'!$R$2:$R$2328,"Operational")+COUNTIFS('Relevant - IN NOW CRM unknown'!$T$2:$T$1227,$A559,'Relevant - IN NOW CRM unknown'!$G$2:$G$1227,"UK",'Relevant - IN NOW CRM unknown'!$M$2:$M$1227,"Research",'Relevant - IN NOW CRM unknown'!$R$2:$R$1227,"Operational")+COUNTIFS('Relevant - Not CRM not valid'!$T$2:$T$416,$A559,'Relevant - Not CRM not valid'!$G$2:$G$416,"UK",'Relevant - Not CRM not valid'!$M$2:$M$416,"Research",'Relevant - Not CRM not valid'!$R$2:$R$416,"Operational")+COUNTIFS('Relevant - In CRM not valid'!$T$2:$T$46,$A559,'Relevant - In CRM not valid'!$G$2:$G$46,"UK",'Relevant - In CRM not valid'!$M$2:$M$46,"Research",'Relevant - In CRM not valid'!$R$2:$R$46,"Operational")</f>
        <v>0</v>
      </c>
      <c r="I559" s="2">
        <f>COUNTIFS('Relevant - In CRM valid'!$T$2:$T$4699,$A559,'Relevant - In CRM valid'!$G$2:$G$4699,"UK",'Relevant - In CRM valid'!$M$2:$M$4699,"Research",'Relevant - In CRM valid'!$R$2:$R$4699,"Academic")+COUNTIFS('Relevant - In CRM unknown'!$T$2:$T$253,$A559,'Relevant - In CRM unknown'!$G$2:$G$253,"UK",'Relevant - In CRM unknown'!$M$2:$M$253,"Research",'Relevant - In CRM unknown'!$R$2:$R$253,"Academic")+COUNTIFS('Relevant - IN NOW CRM valid'!$T$2:$T$2328,$A559,'Relevant - IN NOW CRM valid'!$G$2:$G$2328,"UK",'Relevant - IN NOW CRM valid'!$M$2:$M$2328,"Research",'Relevant - IN NOW CRM valid'!$R$2:$R$2328,"Academic")+COUNTIFS('Relevant - IN NOW CRM unknown'!$T$2:$T$1227,$A559,'Relevant - IN NOW CRM unknown'!$G$2:$G$1227,"UK",'Relevant - IN NOW CRM unknown'!$M$2:$M$1227,"Research",'Relevant - IN NOW CRM unknown'!$R$2:$R$1227,"Academic")+COUNTIFS('Relevant - Not CRM not valid'!$T$2:$T$416,$A559,'Relevant - Not CRM not valid'!$G$2:$G$416,"UK",'Relevant - Not CRM not valid'!$M$2:$M$416,"Research",'Relevant - Not CRM not valid'!$R$2:$R$416,"Academic")+COUNTIFS('Relevant - In CRM not valid'!$T$2:$T$46,$A559,'Relevant - In CRM not valid'!$G$2:$G$46,"UK",'Relevant - In CRM not valid'!$M$2:$M$46,"Research",'Relevant - In CRM not valid'!$R$2:$R$46,"Academic")</f>
        <v>0</v>
      </c>
      <c r="J559" s="2">
        <f>COUNTIFS('Relevant - In CRM valid'!$T$2:$T$4699,$A559,'Relevant - In CRM valid'!$G$2:$G$4699,"UK",'Relevant - In CRM valid'!$M$2:$M$4699,"Finance")+COUNTIFS('Relevant - In CRM unknown'!$T$2:$T$253,$A559,'Relevant - In CRM unknown'!$G$2:$G$253,"UK",'Relevant - In CRM unknown'!$M$2:$M$253,"Finance")+COUNTIFS('Relevant - IN NOW CRM valid'!$T$2:$T$2328,$A559,'Relevant - IN NOW CRM valid'!$G$2:$G$2328,"UK",'Relevant - IN NOW CRM valid'!$M$2:$M$2328,"Finance")+COUNTIFS('Relevant - IN NOW CRM unknown'!$T$2:$T$1227,$A559,'Relevant - IN NOW CRM unknown'!$G$2:$G$1227,"UK",'Relevant - IN NOW CRM unknown'!$M$2:$M$1227,"Finance")+COUNTIFS('Relevant - Not CRM not valid'!$T$2:$T$416,$A559,'Relevant - Not CRM not valid'!$G$2:$G$416,"UK",'Relevant - Not CRM not valid'!$M$2:$M$416,"Finance")+COUNTIFS('Relevant - In CRM not valid'!$T$2:$T$46,$A559,'Relevant - In CRM not valid'!$G$2:$G$46,"UK",'Relevant - In CRM not valid'!$M$2:$M$46,"Finance")</f>
        <v>0</v>
      </c>
      <c r="K559" s="2">
        <f>COUNTIFS('Relevant - In CRM valid'!$T$2:$T$4699,$A559,'Relevant - In CRM valid'!$G$2:$G$4699,"UK",'Relevant - In CRM valid'!$M$2:$M$4699,"IT/Systems")+COUNTIFS('Relevant - In CRM unknown'!$T$2:$T$253,$A559,'Relevant - In CRM unknown'!$G$2:$G$253,"UK",'Relevant - In CRM unknown'!$M$2:$M$253,"IT/Systems")+COUNTIFS('Relevant - IN NOW CRM valid'!$T$2:$T$2328,$A559,'Relevant - IN NOW CRM valid'!$G$2:$G$2328,"UK",'Relevant - IN NOW CRM valid'!$M$2:$M$2328,"IT/Systems")+COUNTIFS('Relevant - IN NOW CRM unknown'!$T$2:$T$1227,$A559,'Relevant - IN NOW CRM unknown'!$G$2:$G$1227,"UK",'Relevant - IN NOW CRM unknown'!$M$2:$M$1227,"IT/Systems")+COUNTIFS('Relevant - Not CRM not valid'!$T$2:$T$416,$A559,'Relevant - Not CRM not valid'!$G$2:$G$416,"UK",'Relevant - Not CRM not valid'!$M$2:$M$416,"IT/Systems")+COUNTIFS('Relevant - In CRM not valid'!$T$2:$T$46,$A559,'Relevant - In CRM not valid'!$G$2:$G$46,"UK",'Relevant - In CRM not valid'!$M$2:$M$46,"IT/Systems")</f>
        <v>0</v>
      </c>
      <c r="L559" s="2">
        <f>COUNTIFS('Relevant - In CRM valid'!$T$2:$T$4699,$A559,'Relevant - In CRM valid'!$G$2:$G$4699,"UK",'Relevant - In CRM valid'!$M$2:$M$4699,"")+COUNTIFS('Relevant - In CRM unknown'!$T$2:$T$253,$A559,'Relevant - In CRM unknown'!$G$2:$G$253,"UK",'Relevant - In CRM unknown'!$M$2:$M$253,"")+COUNTIFS('Relevant - IN NOW CRM valid'!$T$2:$T$2328,$A559,'Relevant - IN NOW CRM valid'!$G$2:$G$2328,"UK",'Relevant - IN NOW CRM valid'!$M$2:$M$2328,"")+COUNTIFS('Relevant - IN NOW CRM unknown'!$T$2:$T$1227,$A559,'Relevant - IN NOW CRM unknown'!$G$2:$G$1227,"UK",'Relevant - IN NOW CRM unknown'!$M$2:$M$1227,"")+COUNTIFS('Relevant - Not CRM not valid'!$T$2:$T$416,$A559,'Relevant - Not CRM not valid'!$G$2:$G$416,"UK",'Relevant - Not CRM not valid'!$M$2:$M$416,"")+COUNTIFS('Relevant - In CRM not valid'!$T$2:$T$46,$A559,'Relevant - In CRM not valid'!$G$2:$G$46,"UK",'Relevant - In CRM not valid'!$M$2:$M$46,"")</f>
        <v>0</v>
      </c>
      <c r="M559" s="2">
        <f t="shared" si="16"/>
        <v>1</v>
      </c>
      <c r="N559" s="2">
        <f>COUNTIFS('Relevant - In CRM valid'!$T$2:$T$4699,$A559,'Relevant - In CRM valid'!$G$2:$G$4699,"UK",'Relevant - In CRM valid'!$Q$2:$Q$4699,"valid")+COUNTIFS('Relevant - In CRM unknown'!$T$2:$T$253,$A559,'Relevant - In CRM unknown'!$G$2:$G$253,"UK",'Relevant - In CRM unknown'!$Q$2:$Q$253,"valid")+COUNTIFS('Relevant - IN NOW CRM valid'!$T$2:$T$2328,$A559,'Relevant - IN NOW CRM valid'!$G$2:$G$2328,"UK",'Relevant - IN NOW CRM valid'!$Q$2:$Q$2328,"valid")+COUNTIFS('Relevant - IN NOW CRM unknown'!$T$2:$T$1227,$A559,'Relevant - IN NOW CRM unknown'!$G$2:$G$1227,"UK",'Relevant - IN NOW CRM unknown'!$Q$2:$Q$1227,"valid")+COUNTIFS('Relevant - Not CRM not valid'!$T$2:$T$416,$A559,'Relevant - Not CRM not valid'!$G$2:$G$416,"UK",'Relevant - Not CRM not valid'!$Q$2:$Q$416,"valid")+COUNTIFS('Relevant - In CRM not valid'!$T$2:$T$46,$A559,'Relevant - In CRM not valid'!$G$2:$G$46,"UK",'Relevant - In CRM not valid'!$Q$2:$Q$46,"valid")</f>
        <v>1</v>
      </c>
      <c r="O559" s="2" t="str">
        <f t="shared" si="17"/>
        <v>Finance  IT/Systems</v>
      </c>
    </row>
    <row r="560" spans="1:15" ht="15" customHeight="1">
      <c r="A560" s="2" t="s">
        <v>1227</v>
      </c>
      <c r="B560" s="2" t="s">
        <v>1228</v>
      </c>
      <c r="C560" s="2" t="s">
        <v>1570</v>
      </c>
      <c r="D560" s="2" t="str">
        <f>IFERROR(INDEX('UK Target Institutions'!$D$2:$D$727,MATCH($A560,'UK Target Institutions'!$A$2:$A$727,0)),"")</f>
        <v>No</v>
      </c>
      <c r="E560" s="2">
        <f>COUNTIFS('Relevant - In CRM valid'!$T$2:$T$4699,$A560,'Relevant - In CRM valid'!$G$2:$G$4699,"UK")+COUNTIFS('Relevant - In CRM unknown'!$T$2:$T$253,$A560,'Relevant - In CRM unknown'!$G$2:$G$253,"UK")+COUNTIFS('Relevant - IN NOW CRM valid'!$T$2:$T$2328,$A560,'Relevant - IN NOW CRM valid'!$G$2:$G$2328,"UK")+COUNTIFS('Relevant - IN NOW CRM unknown'!$T$2:$T$1227,$A560,'Relevant - IN NOW CRM unknown'!$G$2:$G$1227,"UK")+COUNTIFS('Relevant - Not CRM not valid'!$T$2:$T$416,$A560,'Relevant - Not CRM not valid'!$G$2:$G$416,"UK")+COUNTIFS('Relevant - In CRM not valid'!$T$2:$T$46,$A560,'Relevant - In CRM not valid'!$G$2:$G$46,"UK")</f>
        <v>1</v>
      </c>
      <c r="F560" s="2">
        <f>COUNTIFS('Relevant - In CRM valid'!$T$2:$T$4699,$A560,'Relevant - In CRM valid'!$G$2:$G$4699,"UK",'Relevant - In CRM valid'!$M$2:$M$4699,"Research")+COUNTIFS('Relevant - In CRM unknown'!$T$2:$T$253,$A560,'Relevant - In CRM unknown'!$G$2:$G$253,"UK",'Relevant - In CRM unknown'!$M$2:$M$253,"Research")+COUNTIFS('Relevant - IN NOW CRM valid'!$T$2:$T$2328,$A560,'Relevant - IN NOW CRM valid'!$G$2:$G$2328,"UK",'Relevant - IN NOW CRM valid'!$M$2:$M$2328,"Research")+COUNTIFS('Relevant - IN NOW CRM unknown'!$T$2:$T$1227,$A560,'Relevant - IN NOW CRM unknown'!$G$2:$G$1227,"UK",'Relevant - IN NOW CRM unknown'!$M$2:$M$1227,"Research")+COUNTIFS('Relevant - Not CRM not valid'!$T$2:$T$416,$A560,'Relevant - Not CRM not valid'!$G$2:$G$416,"UK",'Relevant - Not CRM not valid'!$M$2:$M$416,"Research")+COUNTIFS('Relevant - In CRM not valid'!$T$2:$T$46,$A560,'Relevant - In CRM not valid'!$G$2:$G$46,"UK",'Relevant - In CRM not valid'!$M$2:$M$46,"Research")</f>
        <v>1</v>
      </c>
      <c r="G560" s="2">
        <f>COUNTIFS('Relevant - In CRM valid'!$T$2:$T$4699,$A560,'Relevant - In CRM valid'!$G$2:$G$4699,"UK",'Relevant - In CRM valid'!$M$2:$M$4699,"Research",'Relevant - In CRM valid'!$R$2:$R$4699,"Senior")+COUNTIFS('Relevant - In CRM unknown'!$T$2:$T$253,$A560,'Relevant - In CRM unknown'!$G$2:$G$253,"UK",'Relevant - In CRM unknown'!$M$2:$M$253,"Research",'Relevant - In CRM unknown'!$R$2:$R$253,"Senior")+COUNTIFS('Relevant - IN NOW CRM valid'!$T$2:$T$2328,$A560,'Relevant - IN NOW CRM valid'!$G$2:$G$2328,"UK",'Relevant - IN NOW CRM valid'!$M$2:$M$2328,"Research",'Relevant - IN NOW CRM valid'!$R$2:$R$2328,"Senior")+COUNTIFS('Relevant - IN NOW CRM unknown'!$T$2:$T$1227,$A560,'Relevant - IN NOW CRM unknown'!$G$2:$G$1227,"UK",'Relevant - IN NOW CRM unknown'!$M$2:$M$1227,"Research",'Relevant - IN NOW CRM unknown'!$R$2:$R$1227,"Senior")+COUNTIFS('Relevant - Not CRM not valid'!$T$2:$T$416,$A560,'Relevant - Not CRM not valid'!$G$2:$G$416,"UK",'Relevant - Not CRM not valid'!$M$2:$M$416,"Research",'Relevant - Not CRM not valid'!$R$2:$R$416,"Senior")+COUNTIFS('Relevant - In CRM not valid'!$T$2:$T$46,$A560,'Relevant - In CRM not valid'!$G$2:$G$46,"UK",'Relevant - In CRM not valid'!$M$2:$M$46,"Research",'Relevant - In CRM not valid'!$R$2:$R$46,"Senior")</f>
        <v>1</v>
      </c>
      <c r="H560" s="2">
        <f>COUNTIFS('Relevant - In CRM valid'!$T$2:$T$4699,$A560,'Relevant - In CRM valid'!$G$2:$G$4699,"UK",'Relevant - In CRM valid'!$M$2:$M$4699,"Research",'Relevant - In CRM valid'!$R$2:$R$4699,"Operational")+COUNTIFS('Relevant - In CRM unknown'!$T$2:$T$253,$A560,'Relevant - In CRM unknown'!$G$2:$G$253,"UK",'Relevant - In CRM unknown'!$M$2:$M$253,"Research",'Relevant - In CRM unknown'!$R$2:$R$253,"Operational")+COUNTIFS('Relevant - IN NOW CRM valid'!$T$2:$T$2328,$A560,'Relevant - IN NOW CRM valid'!$G$2:$G$2328,"UK",'Relevant - IN NOW CRM valid'!$M$2:$M$2328,"Research",'Relevant - IN NOW CRM valid'!$R$2:$R$2328,"Operational")+COUNTIFS('Relevant - IN NOW CRM unknown'!$T$2:$T$1227,$A560,'Relevant - IN NOW CRM unknown'!$G$2:$G$1227,"UK",'Relevant - IN NOW CRM unknown'!$M$2:$M$1227,"Research",'Relevant - IN NOW CRM unknown'!$R$2:$R$1227,"Operational")+COUNTIFS('Relevant - Not CRM not valid'!$T$2:$T$416,$A560,'Relevant - Not CRM not valid'!$G$2:$G$416,"UK",'Relevant - Not CRM not valid'!$M$2:$M$416,"Research",'Relevant - Not CRM not valid'!$R$2:$R$416,"Operational")+COUNTIFS('Relevant - In CRM not valid'!$T$2:$T$46,$A560,'Relevant - In CRM not valid'!$G$2:$G$46,"UK",'Relevant - In CRM not valid'!$M$2:$M$46,"Research",'Relevant - In CRM not valid'!$R$2:$R$46,"Operational")</f>
        <v>0</v>
      </c>
      <c r="I560" s="2">
        <f>COUNTIFS('Relevant - In CRM valid'!$T$2:$T$4699,$A560,'Relevant - In CRM valid'!$G$2:$G$4699,"UK",'Relevant - In CRM valid'!$M$2:$M$4699,"Research",'Relevant - In CRM valid'!$R$2:$R$4699,"Academic")+COUNTIFS('Relevant - In CRM unknown'!$T$2:$T$253,$A560,'Relevant - In CRM unknown'!$G$2:$G$253,"UK",'Relevant - In CRM unknown'!$M$2:$M$253,"Research",'Relevant - In CRM unknown'!$R$2:$R$253,"Academic")+COUNTIFS('Relevant - IN NOW CRM valid'!$T$2:$T$2328,$A560,'Relevant - IN NOW CRM valid'!$G$2:$G$2328,"UK",'Relevant - IN NOW CRM valid'!$M$2:$M$2328,"Research",'Relevant - IN NOW CRM valid'!$R$2:$R$2328,"Academic")+COUNTIFS('Relevant - IN NOW CRM unknown'!$T$2:$T$1227,$A560,'Relevant - IN NOW CRM unknown'!$G$2:$G$1227,"UK",'Relevant - IN NOW CRM unknown'!$M$2:$M$1227,"Research",'Relevant - IN NOW CRM unknown'!$R$2:$R$1227,"Academic")+COUNTIFS('Relevant - Not CRM not valid'!$T$2:$T$416,$A560,'Relevant - Not CRM not valid'!$G$2:$G$416,"UK",'Relevant - Not CRM not valid'!$M$2:$M$416,"Research",'Relevant - Not CRM not valid'!$R$2:$R$416,"Academic")+COUNTIFS('Relevant - In CRM not valid'!$T$2:$T$46,$A560,'Relevant - In CRM not valid'!$G$2:$G$46,"UK",'Relevant - In CRM not valid'!$M$2:$M$46,"Research",'Relevant - In CRM not valid'!$R$2:$R$46,"Academic")</f>
        <v>0</v>
      </c>
      <c r="J560" s="2">
        <f>COUNTIFS('Relevant - In CRM valid'!$T$2:$T$4699,$A560,'Relevant - In CRM valid'!$G$2:$G$4699,"UK",'Relevant - In CRM valid'!$M$2:$M$4699,"Finance")+COUNTIFS('Relevant - In CRM unknown'!$T$2:$T$253,$A560,'Relevant - In CRM unknown'!$G$2:$G$253,"UK",'Relevant - In CRM unknown'!$M$2:$M$253,"Finance")+COUNTIFS('Relevant - IN NOW CRM valid'!$T$2:$T$2328,$A560,'Relevant - IN NOW CRM valid'!$G$2:$G$2328,"UK",'Relevant - IN NOW CRM valid'!$M$2:$M$2328,"Finance")+COUNTIFS('Relevant - IN NOW CRM unknown'!$T$2:$T$1227,$A560,'Relevant - IN NOW CRM unknown'!$G$2:$G$1227,"UK",'Relevant - IN NOW CRM unknown'!$M$2:$M$1227,"Finance")+COUNTIFS('Relevant - Not CRM not valid'!$T$2:$T$416,$A560,'Relevant - Not CRM not valid'!$G$2:$G$416,"UK",'Relevant - Not CRM not valid'!$M$2:$M$416,"Finance")+COUNTIFS('Relevant - In CRM not valid'!$T$2:$T$46,$A560,'Relevant - In CRM not valid'!$G$2:$G$46,"UK",'Relevant - In CRM not valid'!$M$2:$M$46,"Finance")</f>
        <v>0</v>
      </c>
      <c r="K560" s="2">
        <f>COUNTIFS('Relevant - In CRM valid'!$T$2:$T$4699,$A560,'Relevant - In CRM valid'!$G$2:$G$4699,"UK",'Relevant - In CRM valid'!$M$2:$M$4699,"IT/Systems")+COUNTIFS('Relevant - In CRM unknown'!$T$2:$T$253,$A560,'Relevant - In CRM unknown'!$G$2:$G$253,"UK",'Relevant - In CRM unknown'!$M$2:$M$253,"IT/Systems")+COUNTIFS('Relevant - IN NOW CRM valid'!$T$2:$T$2328,$A560,'Relevant - IN NOW CRM valid'!$G$2:$G$2328,"UK",'Relevant - IN NOW CRM valid'!$M$2:$M$2328,"IT/Systems")+COUNTIFS('Relevant - IN NOW CRM unknown'!$T$2:$T$1227,$A560,'Relevant - IN NOW CRM unknown'!$G$2:$G$1227,"UK",'Relevant - IN NOW CRM unknown'!$M$2:$M$1227,"IT/Systems")+COUNTIFS('Relevant - Not CRM not valid'!$T$2:$T$416,$A560,'Relevant - Not CRM not valid'!$G$2:$G$416,"UK",'Relevant - Not CRM not valid'!$M$2:$M$416,"IT/Systems")+COUNTIFS('Relevant - In CRM not valid'!$T$2:$T$46,$A560,'Relevant - In CRM not valid'!$G$2:$G$46,"UK",'Relevant - In CRM not valid'!$M$2:$M$46,"IT/Systems")</f>
        <v>0</v>
      </c>
      <c r="L560" s="2">
        <f>COUNTIFS('Relevant - In CRM valid'!$T$2:$T$4699,$A560,'Relevant - In CRM valid'!$G$2:$G$4699,"UK",'Relevant - In CRM valid'!$M$2:$M$4699,"")+COUNTIFS('Relevant - In CRM unknown'!$T$2:$T$253,$A560,'Relevant - In CRM unknown'!$G$2:$G$253,"UK",'Relevant - In CRM unknown'!$M$2:$M$253,"")+COUNTIFS('Relevant - IN NOW CRM valid'!$T$2:$T$2328,$A560,'Relevant - IN NOW CRM valid'!$G$2:$G$2328,"UK",'Relevant - IN NOW CRM valid'!$M$2:$M$2328,"")+COUNTIFS('Relevant - IN NOW CRM unknown'!$T$2:$T$1227,$A560,'Relevant - IN NOW CRM unknown'!$G$2:$G$1227,"UK",'Relevant - IN NOW CRM unknown'!$M$2:$M$1227,"")+COUNTIFS('Relevant - Not CRM not valid'!$T$2:$T$416,$A560,'Relevant - Not CRM not valid'!$G$2:$G$416,"UK",'Relevant - Not CRM not valid'!$M$2:$M$416,"")+COUNTIFS('Relevant - In CRM not valid'!$T$2:$T$46,$A560,'Relevant - In CRM not valid'!$G$2:$G$46,"UK",'Relevant - In CRM not valid'!$M$2:$M$46,"")</f>
        <v>0</v>
      </c>
      <c r="M560" s="2">
        <f t="shared" si="16"/>
        <v>1</v>
      </c>
      <c r="N560" s="2">
        <f>COUNTIFS('Relevant - In CRM valid'!$T$2:$T$4699,$A560,'Relevant - In CRM valid'!$G$2:$G$4699,"UK",'Relevant - In CRM valid'!$Q$2:$Q$4699,"valid")+COUNTIFS('Relevant - In CRM unknown'!$T$2:$T$253,$A560,'Relevant - In CRM unknown'!$G$2:$G$253,"UK",'Relevant - In CRM unknown'!$Q$2:$Q$253,"valid")+COUNTIFS('Relevant - IN NOW CRM valid'!$T$2:$T$2328,$A560,'Relevant - IN NOW CRM valid'!$G$2:$G$2328,"UK",'Relevant - IN NOW CRM valid'!$Q$2:$Q$2328,"valid")+COUNTIFS('Relevant - IN NOW CRM unknown'!$T$2:$T$1227,$A560,'Relevant - IN NOW CRM unknown'!$G$2:$G$1227,"UK",'Relevant - IN NOW CRM unknown'!$Q$2:$Q$1227,"valid")+COUNTIFS('Relevant - Not CRM not valid'!$T$2:$T$416,$A560,'Relevant - Not CRM not valid'!$G$2:$G$416,"UK",'Relevant - Not CRM not valid'!$Q$2:$Q$416,"valid")+COUNTIFS('Relevant - In CRM not valid'!$T$2:$T$46,$A560,'Relevant - In CRM not valid'!$G$2:$G$46,"UK",'Relevant - In CRM not valid'!$Q$2:$Q$46,"valid")</f>
        <v>1</v>
      </c>
      <c r="O560" s="2" t="str">
        <f t="shared" si="17"/>
        <v>Finance  IT/Systems</v>
      </c>
    </row>
    <row r="561" spans="1:15" ht="15" customHeight="1">
      <c r="A561" s="2" t="s">
        <v>1229</v>
      </c>
      <c r="B561" s="2" t="s">
        <v>1230</v>
      </c>
      <c r="C561" s="2" t="s">
        <v>1570</v>
      </c>
      <c r="D561" s="2" t="str">
        <f>IFERROR(INDEX('UK Target Institutions'!$D$2:$D$727,MATCH($A561,'UK Target Institutions'!$A$2:$A$727,0)),"")</f>
        <v>No</v>
      </c>
      <c r="E561" s="2">
        <f>COUNTIFS('Relevant - In CRM valid'!$T$2:$T$4699,$A561,'Relevant - In CRM valid'!$G$2:$G$4699,"UK")+COUNTIFS('Relevant - In CRM unknown'!$T$2:$T$253,$A561,'Relevant - In CRM unknown'!$G$2:$G$253,"UK")+COUNTIFS('Relevant - IN NOW CRM valid'!$T$2:$T$2328,$A561,'Relevant - IN NOW CRM valid'!$G$2:$G$2328,"UK")+COUNTIFS('Relevant - IN NOW CRM unknown'!$T$2:$T$1227,$A561,'Relevant - IN NOW CRM unknown'!$G$2:$G$1227,"UK")+COUNTIFS('Relevant - Not CRM not valid'!$T$2:$T$416,$A561,'Relevant - Not CRM not valid'!$G$2:$G$416,"UK")+COUNTIFS('Relevant - In CRM not valid'!$T$2:$T$46,$A561,'Relevant - In CRM not valid'!$G$2:$G$46,"UK")</f>
        <v>1</v>
      </c>
      <c r="F561" s="2">
        <f>COUNTIFS('Relevant - In CRM valid'!$T$2:$T$4699,$A561,'Relevant - In CRM valid'!$G$2:$G$4699,"UK",'Relevant - In CRM valid'!$M$2:$M$4699,"Research")+COUNTIFS('Relevant - In CRM unknown'!$T$2:$T$253,$A561,'Relevant - In CRM unknown'!$G$2:$G$253,"UK",'Relevant - In CRM unknown'!$M$2:$M$253,"Research")+COUNTIFS('Relevant - IN NOW CRM valid'!$T$2:$T$2328,$A561,'Relevant - IN NOW CRM valid'!$G$2:$G$2328,"UK",'Relevant - IN NOW CRM valid'!$M$2:$M$2328,"Research")+COUNTIFS('Relevant - IN NOW CRM unknown'!$T$2:$T$1227,$A561,'Relevant - IN NOW CRM unknown'!$G$2:$G$1227,"UK",'Relevant - IN NOW CRM unknown'!$M$2:$M$1227,"Research")+COUNTIFS('Relevant - Not CRM not valid'!$T$2:$T$416,$A561,'Relevant - Not CRM not valid'!$G$2:$G$416,"UK",'Relevant - Not CRM not valid'!$M$2:$M$416,"Research")+COUNTIFS('Relevant - In CRM not valid'!$T$2:$T$46,$A561,'Relevant - In CRM not valid'!$G$2:$G$46,"UK",'Relevant - In CRM not valid'!$M$2:$M$46,"Research")</f>
        <v>1</v>
      </c>
      <c r="G561" s="2">
        <f>COUNTIFS('Relevant - In CRM valid'!$T$2:$T$4699,$A561,'Relevant - In CRM valid'!$G$2:$G$4699,"UK",'Relevant - In CRM valid'!$M$2:$M$4699,"Research",'Relevant - In CRM valid'!$R$2:$R$4699,"Senior")+COUNTIFS('Relevant - In CRM unknown'!$T$2:$T$253,$A561,'Relevant - In CRM unknown'!$G$2:$G$253,"UK",'Relevant - In CRM unknown'!$M$2:$M$253,"Research",'Relevant - In CRM unknown'!$R$2:$R$253,"Senior")+COUNTIFS('Relevant - IN NOW CRM valid'!$T$2:$T$2328,$A561,'Relevant - IN NOW CRM valid'!$G$2:$G$2328,"UK",'Relevant - IN NOW CRM valid'!$M$2:$M$2328,"Research",'Relevant - IN NOW CRM valid'!$R$2:$R$2328,"Senior")+COUNTIFS('Relevant - IN NOW CRM unknown'!$T$2:$T$1227,$A561,'Relevant - IN NOW CRM unknown'!$G$2:$G$1227,"UK",'Relevant - IN NOW CRM unknown'!$M$2:$M$1227,"Research",'Relevant - IN NOW CRM unknown'!$R$2:$R$1227,"Senior")+COUNTIFS('Relevant - Not CRM not valid'!$T$2:$T$416,$A561,'Relevant - Not CRM not valid'!$G$2:$G$416,"UK",'Relevant - Not CRM not valid'!$M$2:$M$416,"Research",'Relevant - Not CRM not valid'!$R$2:$R$416,"Senior")+COUNTIFS('Relevant - In CRM not valid'!$T$2:$T$46,$A561,'Relevant - In CRM not valid'!$G$2:$G$46,"UK",'Relevant - In CRM not valid'!$M$2:$M$46,"Research",'Relevant - In CRM not valid'!$R$2:$R$46,"Senior")</f>
        <v>1</v>
      </c>
      <c r="H561" s="2">
        <f>COUNTIFS('Relevant - In CRM valid'!$T$2:$T$4699,$A561,'Relevant - In CRM valid'!$G$2:$G$4699,"UK",'Relevant - In CRM valid'!$M$2:$M$4699,"Research",'Relevant - In CRM valid'!$R$2:$R$4699,"Operational")+COUNTIFS('Relevant - In CRM unknown'!$T$2:$T$253,$A561,'Relevant - In CRM unknown'!$G$2:$G$253,"UK",'Relevant - In CRM unknown'!$M$2:$M$253,"Research",'Relevant - In CRM unknown'!$R$2:$R$253,"Operational")+COUNTIFS('Relevant - IN NOW CRM valid'!$T$2:$T$2328,$A561,'Relevant - IN NOW CRM valid'!$G$2:$G$2328,"UK",'Relevant - IN NOW CRM valid'!$M$2:$M$2328,"Research",'Relevant - IN NOW CRM valid'!$R$2:$R$2328,"Operational")+COUNTIFS('Relevant - IN NOW CRM unknown'!$T$2:$T$1227,$A561,'Relevant - IN NOW CRM unknown'!$G$2:$G$1227,"UK",'Relevant - IN NOW CRM unknown'!$M$2:$M$1227,"Research",'Relevant - IN NOW CRM unknown'!$R$2:$R$1227,"Operational")+COUNTIFS('Relevant - Not CRM not valid'!$T$2:$T$416,$A561,'Relevant - Not CRM not valid'!$G$2:$G$416,"UK",'Relevant - Not CRM not valid'!$M$2:$M$416,"Research",'Relevant - Not CRM not valid'!$R$2:$R$416,"Operational")+COUNTIFS('Relevant - In CRM not valid'!$T$2:$T$46,$A561,'Relevant - In CRM not valid'!$G$2:$G$46,"UK",'Relevant - In CRM not valid'!$M$2:$M$46,"Research",'Relevant - In CRM not valid'!$R$2:$R$46,"Operational")</f>
        <v>0</v>
      </c>
      <c r="I561" s="2">
        <f>COUNTIFS('Relevant - In CRM valid'!$T$2:$T$4699,$A561,'Relevant - In CRM valid'!$G$2:$G$4699,"UK",'Relevant - In CRM valid'!$M$2:$M$4699,"Research",'Relevant - In CRM valid'!$R$2:$R$4699,"Academic")+COUNTIFS('Relevant - In CRM unknown'!$T$2:$T$253,$A561,'Relevant - In CRM unknown'!$G$2:$G$253,"UK",'Relevant - In CRM unknown'!$M$2:$M$253,"Research",'Relevant - In CRM unknown'!$R$2:$R$253,"Academic")+COUNTIFS('Relevant - IN NOW CRM valid'!$T$2:$T$2328,$A561,'Relevant - IN NOW CRM valid'!$G$2:$G$2328,"UK",'Relevant - IN NOW CRM valid'!$M$2:$M$2328,"Research",'Relevant - IN NOW CRM valid'!$R$2:$R$2328,"Academic")+COUNTIFS('Relevant - IN NOW CRM unknown'!$T$2:$T$1227,$A561,'Relevant - IN NOW CRM unknown'!$G$2:$G$1227,"UK",'Relevant - IN NOW CRM unknown'!$M$2:$M$1227,"Research",'Relevant - IN NOW CRM unknown'!$R$2:$R$1227,"Academic")+COUNTIFS('Relevant - Not CRM not valid'!$T$2:$T$416,$A561,'Relevant - Not CRM not valid'!$G$2:$G$416,"UK",'Relevant - Not CRM not valid'!$M$2:$M$416,"Research",'Relevant - Not CRM not valid'!$R$2:$R$416,"Academic")+COUNTIFS('Relevant - In CRM not valid'!$T$2:$T$46,$A561,'Relevant - In CRM not valid'!$G$2:$G$46,"UK",'Relevant - In CRM not valid'!$M$2:$M$46,"Research",'Relevant - In CRM not valid'!$R$2:$R$46,"Academic")</f>
        <v>0</v>
      </c>
      <c r="J561" s="2">
        <f>COUNTIFS('Relevant - In CRM valid'!$T$2:$T$4699,$A561,'Relevant - In CRM valid'!$G$2:$G$4699,"UK",'Relevant - In CRM valid'!$M$2:$M$4699,"Finance")+COUNTIFS('Relevant - In CRM unknown'!$T$2:$T$253,$A561,'Relevant - In CRM unknown'!$G$2:$G$253,"UK",'Relevant - In CRM unknown'!$M$2:$M$253,"Finance")+COUNTIFS('Relevant - IN NOW CRM valid'!$T$2:$T$2328,$A561,'Relevant - IN NOW CRM valid'!$G$2:$G$2328,"UK",'Relevant - IN NOW CRM valid'!$M$2:$M$2328,"Finance")+COUNTIFS('Relevant - IN NOW CRM unknown'!$T$2:$T$1227,$A561,'Relevant - IN NOW CRM unknown'!$G$2:$G$1227,"UK",'Relevant - IN NOW CRM unknown'!$M$2:$M$1227,"Finance")+COUNTIFS('Relevant - Not CRM not valid'!$T$2:$T$416,$A561,'Relevant - Not CRM not valid'!$G$2:$G$416,"UK",'Relevant - Not CRM not valid'!$M$2:$M$416,"Finance")+COUNTIFS('Relevant - In CRM not valid'!$T$2:$T$46,$A561,'Relevant - In CRM not valid'!$G$2:$G$46,"UK",'Relevant - In CRM not valid'!$M$2:$M$46,"Finance")</f>
        <v>0</v>
      </c>
      <c r="K561" s="2">
        <f>COUNTIFS('Relevant - In CRM valid'!$T$2:$T$4699,$A561,'Relevant - In CRM valid'!$G$2:$G$4699,"UK",'Relevant - In CRM valid'!$M$2:$M$4699,"IT/Systems")+COUNTIFS('Relevant - In CRM unknown'!$T$2:$T$253,$A561,'Relevant - In CRM unknown'!$G$2:$G$253,"UK",'Relevant - In CRM unknown'!$M$2:$M$253,"IT/Systems")+COUNTIFS('Relevant - IN NOW CRM valid'!$T$2:$T$2328,$A561,'Relevant - IN NOW CRM valid'!$G$2:$G$2328,"UK",'Relevant - IN NOW CRM valid'!$M$2:$M$2328,"IT/Systems")+COUNTIFS('Relevant - IN NOW CRM unknown'!$T$2:$T$1227,$A561,'Relevant - IN NOW CRM unknown'!$G$2:$G$1227,"UK",'Relevant - IN NOW CRM unknown'!$M$2:$M$1227,"IT/Systems")+COUNTIFS('Relevant - Not CRM not valid'!$T$2:$T$416,$A561,'Relevant - Not CRM not valid'!$G$2:$G$416,"UK",'Relevant - Not CRM not valid'!$M$2:$M$416,"IT/Systems")+COUNTIFS('Relevant - In CRM not valid'!$T$2:$T$46,$A561,'Relevant - In CRM not valid'!$G$2:$G$46,"UK",'Relevant - In CRM not valid'!$M$2:$M$46,"IT/Systems")</f>
        <v>0</v>
      </c>
      <c r="L561" s="2">
        <f>COUNTIFS('Relevant - In CRM valid'!$T$2:$T$4699,$A561,'Relevant - In CRM valid'!$G$2:$G$4699,"UK",'Relevant - In CRM valid'!$M$2:$M$4699,"")+COUNTIFS('Relevant - In CRM unknown'!$T$2:$T$253,$A561,'Relevant - In CRM unknown'!$G$2:$G$253,"UK",'Relevant - In CRM unknown'!$M$2:$M$253,"")+COUNTIFS('Relevant - IN NOW CRM valid'!$T$2:$T$2328,$A561,'Relevant - IN NOW CRM valid'!$G$2:$G$2328,"UK",'Relevant - IN NOW CRM valid'!$M$2:$M$2328,"")+COUNTIFS('Relevant - IN NOW CRM unknown'!$T$2:$T$1227,$A561,'Relevant - IN NOW CRM unknown'!$G$2:$G$1227,"UK",'Relevant - IN NOW CRM unknown'!$M$2:$M$1227,"")+COUNTIFS('Relevant - Not CRM not valid'!$T$2:$T$416,$A561,'Relevant - Not CRM not valid'!$G$2:$G$416,"UK",'Relevant - Not CRM not valid'!$M$2:$M$416,"")+COUNTIFS('Relevant - In CRM not valid'!$T$2:$T$46,$A561,'Relevant - In CRM not valid'!$G$2:$G$46,"UK",'Relevant - In CRM not valid'!$M$2:$M$46,"")</f>
        <v>0</v>
      </c>
      <c r="M561" s="2">
        <f t="shared" si="16"/>
        <v>1</v>
      </c>
      <c r="N561" s="2">
        <f>COUNTIFS('Relevant - In CRM valid'!$T$2:$T$4699,$A561,'Relevant - In CRM valid'!$G$2:$G$4699,"UK",'Relevant - In CRM valid'!$Q$2:$Q$4699,"valid")+COUNTIFS('Relevant - In CRM unknown'!$T$2:$T$253,$A561,'Relevant - In CRM unknown'!$G$2:$G$253,"UK",'Relevant - In CRM unknown'!$Q$2:$Q$253,"valid")+COUNTIFS('Relevant - IN NOW CRM valid'!$T$2:$T$2328,$A561,'Relevant - IN NOW CRM valid'!$G$2:$G$2328,"UK",'Relevant - IN NOW CRM valid'!$Q$2:$Q$2328,"valid")+COUNTIFS('Relevant - IN NOW CRM unknown'!$T$2:$T$1227,$A561,'Relevant - IN NOW CRM unknown'!$G$2:$G$1227,"UK",'Relevant - IN NOW CRM unknown'!$Q$2:$Q$1227,"valid")+COUNTIFS('Relevant - Not CRM not valid'!$T$2:$T$416,$A561,'Relevant - Not CRM not valid'!$G$2:$G$416,"UK",'Relevant - Not CRM not valid'!$Q$2:$Q$416,"valid")+COUNTIFS('Relevant - In CRM not valid'!$T$2:$T$46,$A561,'Relevant - In CRM not valid'!$G$2:$G$46,"UK",'Relevant - In CRM not valid'!$Q$2:$Q$46,"valid")</f>
        <v>0</v>
      </c>
      <c r="O561" s="2" t="str">
        <f t="shared" si="17"/>
        <v>Finance  IT/Systems</v>
      </c>
    </row>
    <row r="562" spans="1:15" ht="15" customHeight="1">
      <c r="A562" s="2" t="s">
        <v>1231</v>
      </c>
      <c r="B562" s="2" t="s">
        <v>1232</v>
      </c>
      <c r="C562" s="2" t="s">
        <v>1570</v>
      </c>
      <c r="D562" s="2" t="str">
        <f>IFERROR(INDEX('UK Target Institutions'!$D$2:$D$727,MATCH($A562,'UK Target Institutions'!$A$2:$A$727,0)),"")</f>
        <v>No</v>
      </c>
      <c r="E562" s="2">
        <f>COUNTIFS('Relevant - In CRM valid'!$T$2:$T$4699,$A562,'Relevant - In CRM valid'!$G$2:$G$4699,"UK")+COUNTIFS('Relevant - In CRM unknown'!$T$2:$T$253,$A562,'Relevant - In CRM unknown'!$G$2:$G$253,"UK")+COUNTIFS('Relevant - IN NOW CRM valid'!$T$2:$T$2328,$A562,'Relevant - IN NOW CRM valid'!$G$2:$G$2328,"UK")+COUNTIFS('Relevant - IN NOW CRM unknown'!$T$2:$T$1227,$A562,'Relevant - IN NOW CRM unknown'!$G$2:$G$1227,"UK")+COUNTIFS('Relevant - Not CRM not valid'!$T$2:$T$416,$A562,'Relevant - Not CRM not valid'!$G$2:$G$416,"UK")+COUNTIFS('Relevant - In CRM not valid'!$T$2:$T$46,$A562,'Relevant - In CRM not valid'!$G$2:$G$46,"UK")</f>
        <v>1</v>
      </c>
      <c r="F562" s="2">
        <f>COUNTIFS('Relevant - In CRM valid'!$T$2:$T$4699,$A562,'Relevant - In CRM valid'!$G$2:$G$4699,"UK",'Relevant - In CRM valid'!$M$2:$M$4699,"Research")+COUNTIFS('Relevant - In CRM unknown'!$T$2:$T$253,$A562,'Relevant - In CRM unknown'!$G$2:$G$253,"UK",'Relevant - In CRM unknown'!$M$2:$M$253,"Research")+COUNTIFS('Relevant - IN NOW CRM valid'!$T$2:$T$2328,$A562,'Relevant - IN NOW CRM valid'!$G$2:$G$2328,"UK",'Relevant - IN NOW CRM valid'!$M$2:$M$2328,"Research")+COUNTIFS('Relevant - IN NOW CRM unknown'!$T$2:$T$1227,$A562,'Relevant - IN NOW CRM unknown'!$G$2:$G$1227,"UK",'Relevant - IN NOW CRM unknown'!$M$2:$M$1227,"Research")+COUNTIFS('Relevant - Not CRM not valid'!$T$2:$T$416,$A562,'Relevant - Not CRM not valid'!$G$2:$G$416,"UK",'Relevant - Not CRM not valid'!$M$2:$M$416,"Research")+COUNTIFS('Relevant - In CRM not valid'!$T$2:$T$46,$A562,'Relevant - In CRM not valid'!$G$2:$G$46,"UK",'Relevant - In CRM not valid'!$M$2:$M$46,"Research")</f>
        <v>1</v>
      </c>
      <c r="G562" s="2">
        <f>COUNTIFS('Relevant - In CRM valid'!$T$2:$T$4699,$A562,'Relevant - In CRM valid'!$G$2:$G$4699,"UK",'Relevant - In CRM valid'!$M$2:$M$4699,"Research",'Relevant - In CRM valid'!$R$2:$R$4699,"Senior")+COUNTIFS('Relevant - In CRM unknown'!$T$2:$T$253,$A562,'Relevant - In CRM unknown'!$G$2:$G$253,"UK",'Relevant - In CRM unknown'!$M$2:$M$253,"Research",'Relevant - In CRM unknown'!$R$2:$R$253,"Senior")+COUNTIFS('Relevant - IN NOW CRM valid'!$T$2:$T$2328,$A562,'Relevant - IN NOW CRM valid'!$G$2:$G$2328,"UK",'Relevant - IN NOW CRM valid'!$M$2:$M$2328,"Research",'Relevant - IN NOW CRM valid'!$R$2:$R$2328,"Senior")+COUNTIFS('Relevant - IN NOW CRM unknown'!$T$2:$T$1227,$A562,'Relevant - IN NOW CRM unknown'!$G$2:$G$1227,"UK",'Relevant - IN NOW CRM unknown'!$M$2:$M$1227,"Research",'Relevant - IN NOW CRM unknown'!$R$2:$R$1227,"Senior")+COUNTIFS('Relevant - Not CRM not valid'!$T$2:$T$416,$A562,'Relevant - Not CRM not valid'!$G$2:$G$416,"UK",'Relevant - Not CRM not valid'!$M$2:$M$416,"Research",'Relevant - Not CRM not valid'!$R$2:$R$416,"Senior")+COUNTIFS('Relevant - In CRM not valid'!$T$2:$T$46,$A562,'Relevant - In CRM not valid'!$G$2:$G$46,"UK",'Relevant - In CRM not valid'!$M$2:$M$46,"Research",'Relevant - In CRM not valid'!$R$2:$R$46,"Senior")</f>
        <v>1</v>
      </c>
      <c r="H562" s="2">
        <f>COUNTIFS('Relevant - In CRM valid'!$T$2:$T$4699,$A562,'Relevant - In CRM valid'!$G$2:$G$4699,"UK",'Relevant - In CRM valid'!$M$2:$M$4699,"Research",'Relevant - In CRM valid'!$R$2:$R$4699,"Operational")+COUNTIFS('Relevant - In CRM unknown'!$T$2:$T$253,$A562,'Relevant - In CRM unknown'!$G$2:$G$253,"UK",'Relevant - In CRM unknown'!$M$2:$M$253,"Research",'Relevant - In CRM unknown'!$R$2:$R$253,"Operational")+COUNTIFS('Relevant - IN NOW CRM valid'!$T$2:$T$2328,$A562,'Relevant - IN NOW CRM valid'!$G$2:$G$2328,"UK",'Relevant - IN NOW CRM valid'!$M$2:$M$2328,"Research",'Relevant - IN NOW CRM valid'!$R$2:$R$2328,"Operational")+COUNTIFS('Relevant - IN NOW CRM unknown'!$T$2:$T$1227,$A562,'Relevant - IN NOW CRM unknown'!$G$2:$G$1227,"UK",'Relevant - IN NOW CRM unknown'!$M$2:$M$1227,"Research",'Relevant - IN NOW CRM unknown'!$R$2:$R$1227,"Operational")+COUNTIFS('Relevant - Not CRM not valid'!$T$2:$T$416,$A562,'Relevant - Not CRM not valid'!$G$2:$G$416,"UK",'Relevant - Not CRM not valid'!$M$2:$M$416,"Research",'Relevant - Not CRM not valid'!$R$2:$R$416,"Operational")+COUNTIFS('Relevant - In CRM not valid'!$T$2:$T$46,$A562,'Relevant - In CRM not valid'!$G$2:$G$46,"UK",'Relevant - In CRM not valid'!$M$2:$M$46,"Research",'Relevant - In CRM not valid'!$R$2:$R$46,"Operational")</f>
        <v>0</v>
      </c>
      <c r="I562" s="2">
        <f>COUNTIFS('Relevant - In CRM valid'!$T$2:$T$4699,$A562,'Relevant - In CRM valid'!$G$2:$G$4699,"UK",'Relevant - In CRM valid'!$M$2:$M$4699,"Research",'Relevant - In CRM valid'!$R$2:$R$4699,"Academic")+COUNTIFS('Relevant - In CRM unknown'!$T$2:$T$253,$A562,'Relevant - In CRM unknown'!$G$2:$G$253,"UK",'Relevant - In CRM unknown'!$M$2:$M$253,"Research",'Relevant - In CRM unknown'!$R$2:$R$253,"Academic")+COUNTIFS('Relevant - IN NOW CRM valid'!$T$2:$T$2328,$A562,'Relevant - IN NOW CRM valid'!$G$2:$G$2328,"UK",'Relevant - IN NOW CRM valid'!$M$2:$M$2328,"Research",'Relevant - IN NOW CRM valid'!$R$2:$R$2328,"Academic")+COUNTIFS('Relevant - IN NOW CRM unknown'!$T$2:$T$1227,$A562,'Relevant - IN NOW CRM unknown'!$G$2:$G$1227,"UK",'Relevant - IN NOW CRM unknown'!$M$2:$M$1227,"Research",'Relevant - IN NOW CRM unknown'!$R$2:$R$1227,"Academic")+COUNTIFS('Relevant - Not CRM not valid'!$T$2:$T$416,$A562,'Relevant - Not CRM not valid'!$G$2:$G$416,"UK",'Relevant - Not CRM not valid'!$M$2:$M$416,"Research",'Relevant - Not CRM not valid'!$R$2:$R$416,"Academic")+COUNTIFS('Relevant - In CRM not valid'!$T$2:$T$46,$A562,'Relevant - In CRM not valid'!$G$2:$G$46,"UK",'Relevant - In CRM not valid'!$M$2:$M$46,"Research",'Relevant - In CRM not valid'!$R$2:$R$46,"Academic")</f>
        <v>0</v>
      </c>
      <c r="J562" s="2">
        <f>COUNTIFS('Relevant - In CRM valid'!$T$2:$T$4699,$A562,'Relevant - In CRM valid'!$G$2:$G$4699,"UK",'Relevant - In CRM valid'!$M$2:$M$4699,"Finance")+COUNTIFS('Relevant - In CRM unknown'!$T$2:$T$253,$A562,'Relevant - In CRM unknown'!$G$2:$G$253,"UK",'Relevant - In CRM unknown'!$M$2:$M$253,"Finance")+COUNTIFS('Relevant - IN NOW CRM valid'!$T$2:$T$2328,$A562,'Relevant - IN NOW CRM valid'!$G$2:$G$2328,"UK",'Relevant - IN NOW CRM valid'!$M$2:$M$2328,"Finance")+COUNTIFS('Relevant - IN NOW CRM unknown'!$T$2:$T$1227,$A562,'Relevant - IN NOW CRM unknown'!$G$2:$G$1227,"UK",'Relevant - IN NOW CRM unknown'!$M$2:$M$1227,"Finance")+COUNTIFS('Relevant - Not CRM not valid'!$T$2:$T$416,$A562,'Relevant - Not CRM not valid'!$G$2:$G$416,"UK",'Relevant - Not CRM not valid'!$M$2:$M$416,"Finance")+COUNTIFS('Relevant - In CRM not valid'!$T$2:$T$46,$A562,'Relevant - In CRM not valid'!$G$2:$G$46,"UK",'Relevant - In CRM not valid'!$M$2:$M$46,"Finance")</f>
        <v>0</v>
      </c>
      <c r="K562" s="2">
        <f>COUNTIFS('Relevant - In CRM valid'!$T$2:$T$4699,$A562,'Relevant - In CRM valid'!$G$2:$G$4699,"UK",'Relevant - In CRM valid'!$M$2:$M$4699,"IT/Systems")+COUNTIFS('Relevant - In CRM unknown'!$T$2:$T$253,$A562,'Relevant - In CRM unknown'!$G$2:$G$253,"UK",'Relevant - In CRM unknown'!$M$2:$M$253,"IT/Systems")+COUNTIFS('Relevant - IN NOW CRM valid'!$T$2:$T$2328,$A562,'Relevant - IN NOW CRM valid'!$G$2:$G$2328,"UK",'Relevant - IN NOW CRM valid'!$M$2:$M$2328,"IT/Systems")+COUNTIFS('Relevant - IN NOW CRM unknown'!$T$2:$T$1227,$A562,'Relevant - IN NOW CRM unknown'!$G$2:$G$1227,"UK",'Relevant - IN NOW CRM unknown'!$M$2:$M$1227,"IT/Systems")+COUNTIFS('Relevant - Not CRM not valid'!$T$2:$T$416,$A562,'Relevant - Not CRM not valid'!$G$2:$G$416,"UK",'Relevant - Not CRM not valid'!$M$2:$M$416,"IT/Systems")+COUNTIFS('Relevant - In CRM not valid'!$T$2:$T$46,$A562,'Relevant - In CRM not valid'!$G$2:$G$46,"UK",'Relevant - In CRM not valid'!$M$2:$M$46,"IT/Systems")</f>
        <v>0</v>
      </c>
      <c r="L562" s="2">
        <f>COUNTIFS('Relevant - In CRM valid'!$T$2:$T$4699,$A562,'Relevant - In CRM valid'!$G$2:$G$4699,"UK",'Relevant - In CRM valid'!$M$2:$M$4699,"")+COUNTIFS('Relevant - In CRM unknown'!$T$2:$T$253,$A562,'Relevant - In CRM unknown'!$G$2:$G$253,"UK",'Relevant - In CRM unknown'!$M$2:$M$253,"")+COUNTIFS('Relevant - IN NOW CRM valid'!$T$2:$T$2328,$A562,'Relevant - IN NOW CRM valid'!$G$2:$G$2328,"UK",'Relevant - IN NOW CRM valid'!$M$2:$M$2328,"")+COUNTIFS('Relevant - IN NOW CRM unknown'!$T$2:$T$1227,$A562,'Relevant - IN NOW CRM unknown'!$G$2:$G$1227,"UK",'Relevant - IN NOW CRM unknown'!$M$2:$M$1227,"")+COUNTIFS('Relevant - Not CRM not valid'!$T$2:$T$416,$A562,'Relevant - Not CRM not valid'!$G$2:$G$416,"UK",'Relevant - Not CRM not valid'!$M$2:$M$416,"")+COUNTIFS('Relevant - In CRM not valid'!$T$2:$T$46,$A562,'Relevant - In CRM not valid'!$G$2:$G$46,"UK",'Relevant - In CRM not valid'!$M$2:$M$46,"")</f>
        <v>0</v>
      </c>
      <c r="M562" s="2">
        <f t="shared" si="16"/>
        <v>1</v>
      </c>
      <c r="N562" s="2">
        <f>COUNTIFS('Relevant - In CRM valid'!$T$2:$T$4699,$A562,'Relevant - In CRM valid'!$G$2:$G$4699,"UK",'Relevant - In CRM valid'!$Q$2:$Q$4699,"valid")+COUNTIFS('Relevant - In CRM unknown'!$T$2:$T$253,$A562,'Relevant - In CRM unknown'!$G$2:$G$253,"UK",'Relevant - In CRM unknown'!$Q$2:$Q$253,"valid")+COUNTIFS('Relevant - IN NOW CRM valid'!$T$2:$T$2328,$A562,'Relevant - IN NOW CRM valid'!$G$2:$G$2328,"UK",'Relevant - IN NOW CRM valid'!$Q$2:$Q$2328,"valid")+COUNTIFS('Relevant - IN NOW CRM unknown'!$T$2:$T$1227,$A562,'Relevant - IN NOW CRM unknown'!$G$2:$G$1227,"UK",'Relevant - IN NOW CRM unknown'!$Q$2:$Q$1227,"valid")+COUNTIFS('Relevant - Not CRM not valid'!$T$2:$T$416,$A562,'Relevant - Not CRM not valid'!$G$2:$G$416,"UK",'Relevant - Not CRM not valid'!$Q$2:$Q$416,"valid")+COUNTIFS('Relevant - In CRM not valid'!$T$2:$T$46,$A562,'Relevant - In CRM not valid'!$G$2:$G$46,"UK",'Relevant - In CRM not valid'!$Q$2:$Q$46,"valid")</f>
        <v>1</v>
      </c>
      <c r="O562" s="2" t="str">
        <f t="shared" si="17"/>
        <v>Finance  IT/Systems</v>
      </c>
    </row>
    <row r="563" spans="1:15" ht="15" customHeight="1">
      <c r="A563" s="2" t="s">
        <v>1233</v>
      </c>
      <c r="B563" s="2" t="s">
        <v>1234</v>
      </c>
      <c r="C563" s="2" t="s">
        <v>1570</v>
      </c>
      <c r="D563" s="2" t="str">
        <f>IFERROR(INDEX('UK Target Institutions'!$D$2:$D$727,MATCH($A563,'UK Target Institutions'!$A$2:$A$727,0)),"")</f>
        <v>Yes</v>
      </c>
      <c r="E563" s="2">
        <f>COUNTIFS('Relevant - In CRM valid'!$T$2:$T$4699,$A563,'Relevant - In CRM valid'!$G$2:$G$4699,"UK")+COUNTIFS('Relevant - In CRM unknown'!$T$2:$T$253,$A563,'Relevant - In CRM unknown'!$G$2:$G$253,"UK")+COUNTIFS('Relevant - IN NOW CRM valid'!$T$2:$T$2328,$A563,'Relevant - IN NOW CRM valid'!$G$2:$G$2328,"UK")+COUNTIFS('Relevant - IN NOW CRM unknown'!$T$2:$T$1227,$A563,'Relevant - IN NOW CRM unknown'!$G$2:$G$1227,"UK")+COUNTIFS('Relevant - Not CRM not valid'!$T$2:$T$416,$A563,'Relevant - Not CRM not valid'!$G$2:$G$416,"UK")+COUNTIFS('Relevant - In CRM not valid'!$T$2:$T$46,$A563,'Relevant - In CRM not valid'!$G$2:$G$46,"UK")</f>
        <v>1</v>
      </c>
      <c r="F563" s="2">
        <f>COUNTIFS('Relevant - In CRM valid'!$T$2:$T$4699,$A563,'Relevant - In CRM valid'!$G$2:$G$4699,"UK",'Relevant - In CRM valid'!$M$2:$M$4699,"Research")+COUNTIFS('Relevant - In CRM unknown'!$T$2:$T$253,$A563,'Relevant - In CRM unknown'!$G$2:$G$253,"UK",'Relevant - In CRM unknown'!$M$2:$M$253,"Research")+COUNTIFS('Relevant - IN NOW CRM valid'!$T$2:$T$2328,$A563,'Relevant - IN NOW CRM valid'!$G$2:$G$2328,"UK",'Relevant - IN NOW CRM valid'!$M$2:$M$2328,"Research")+COUNTIFS('Relevant - IN NOW CRM unknown'!$T$2:$T$1227,$A563,'Relevant - IN NOW CRM unknown'!$G$2:$G$1227,"UK",'Relevant - IN NOW CRM unknown'!$M$2:$M$1227,"Research")+COUNTIFS('Relevant - Not CRM not valid'!$T$2:$T$416,$A563,'Relevant - Not CRM not valid'!$G$2:$G$416,"UK",'Relevant - Not CRM not valid'!$M$2:$M$416,"Research")+COUNTIFS('Relevant - In CRM not valid'!$T$2:$T$46,$A563,'Relevant - In CRM not valid'!$G$2:$G$46,"UK",'Relevant - In CRM not valid'!$M$2:$M$46,"Research")</f>
        <v>1</v>
      </c>
      <c r="G563" s="2">
        <f>COUNTIFS('Relevant - In CRM valid'!$T$2:$T$4699,$A563,'Relevant - In CRM valid'!$G$2:$G$4699,"UK",'Relevant - In CRM valid'!$M$2:$M$4699,"Research",'Relevant - In CRM valid'!$R$2:$R$4699,"Senior")+COUNTIFS('Relevant - In CRM unknown'!$T$2:$T$253,$A563,'Relevant - In CRM unknown'!$G$2:$G$253,"UK",'Relevant - In CRM unknown'!$M$2:$M$253,"Research",'Relevant - In CRM unknown'!$R$2:$R$253,"Senior")+COUNTIFS('Relevant - IN NOW CRM valid'!$T$2:$T$2328,$A563,'Relevant - IN NOW CRM valid'!$G$2:$G$2328,"UK",'Relevant - IN NOW CRM valid'!$M$2:$M$2328,"Research",'Relevant - IN NOW CRM valid'!$R$2:$R$2328,"Senior")+COUNTIFS('Relevant - IN NOW CRM unknown'!$T$2:$T$1227,$A563,'Relevant - IN NOW CRM unknown'!$G$2:$G$1227,"UK",'Relevant - IN NOW CRM unknown'!$M$2:$M$1227,"Research",'Relevant - IN NOW CRM unknown'!$R$2:$R$1227,"Senior")+COUNTIFS('Relevant - Not CRM not valid'!$T$2:$T$416,$A563,'Relevant - Not CRM not valid'!$G$2:$G$416,"UK",'Relevant - Not CRM not valid'!$M$2:$M$416,"Research",'Relevant - Not CRM not valid'!$R$2:$R$416,"Senior")+COUNTIFS('Relevant - In CRM not valid'!$T$2:$T$46,$A563,'Relevant - In CRM not valid'!$G$2:$G$46,"UK",'Relevant - In CRM not valid'!$M$2:$M$46,"Research",'Relevant - In CRM not valid'!$R$2:$R$46,"Senior")</f>
        <v>1</v>
      </c>
      <c r="H563" s="2">
        <f>COUNTIFS('Relevant - In CRM valid'!$T$2:$T$4699,$A563,'Relevant - In CRM valid'!$G$2:$G$4699,"UK",'Relevant - In CRM valid'!$M$2:$M$4699,"Research",'Relevant - In CRM valid'!$R$2:$R$4699,"Operational")+COUNTIFS('Relevant - In CRM unknown'!$T$2:$T$253,$A563,'Relevant - In CRM unknown'!$G$2:$G$253,"UK",'Relevant - In CRM unknown'!$M$2:$M$253,"Research",'Relevant - In CRM unknown'!$R$2:$R$253,"Operational")+COUNTIFS('Relevant - IN NOW CRM valid'!$T$2:$T$2328,$A563,'Relevant - IN NOW CRM valid'!$G$2:$G$2328,"UK",'Relevant - IN NOW CRM valid'!$M$2:$M$2328,"Research",'Relevant - IN NOW CRM valid'!$R$2:$R$2328,"Operational")+COUNTIFS('Relevant - IN NOW CRM unknown'!$T$2:$T$1227,$A563,'Relevant - IN NOW CRM unknown'!$G$2:$G$1227,"UK",'Relevant - IN NOW CRM unknown'!$M$2:$M$1227,"Research",'Relevant - IN NOW CRM unknown'!$R$2:$R$1227,"Operational")+COUNTIFS('Relevant - Not CRM not valid'!$T$2:$T$416,$A563,'Relevant - Not CRM not valid'!$G$2:$G$416,"UK",'Relevant - Not CRM not valid'!$M$2:$M$416,"Research",'Relevant - Not CRM not valid'!$R$2:$R$416,"Operational")+COUNTIFS('Relevant - In CRM not valid'!$T$2:$T$46,$A563,'Relevant - In CRM not valid'!$G$2:$G$46,"UK",'Relevant - In CRM not valid'!$M$2:$M$46,"Research",'Relevant - In CRM not valid'!$R$2:$R$46,"Operational")</f>
        <v>0</v>
      </c>
      <c r="I563" s="2">
        <f>COUNTIFS('Relevant - In CRM valid'!$T$2:$T$4699,$A563,'Relevant - In CRM valid'!$G$2:$G$4699,"UK",'Relevant - In CRM valid'!$M$2:$M$4699,"Research",'Relevant - In CRM valid'!$R$2:$R$4699,"Academic")+COUNTIFS('Relevant - In CRM unknown'!$T$2:$T$253,$A563,'Relevant - In CRM unknown'!$G$2:$G$253,"UK",'Relevant - In CRM unknown'!$M$2:$M$253,"Research",'Relevant - In CRM unknown'!$R$2:$R$253,"Academic")+COUNTIFS('Relevant - IN NOW CRM valid'!$T$2:$T$2328,$A563,'Relevant - IN NOW CRM valid'!$G$2:$G$2328,"UK",'Relevant - IN NOW CRM valid'!$M$2:$M$2328,"Research",'Relevant - IN NOW CRM valid'!$R$2:$R$2328,"Academic")+COUNTIFS('Relevant - IN NOW CRM unknown'!$T$2:$T$1227,$A563,'Relevant - IN NOW CRM unknown'!$G$2:$G$1227,"UK",'Relevant - IN NOW CRM unknown'!$M$2:$M$1227,"Research",'Relevant - IN NOW CRM unknown'!$R$2:$R$1227,"Academic")+COUNTIFS('Relevant - Not CRM not valid'!$T$2:$T$416,$A563,'Relevant - Not CRM not valid'!$G$2:$G$416,"UK",'Relevant - Not CRM not valid'!$M$2:$M$416,"Research",'Relevant - Not CRM not valid'!$R$2:$R$416,"Academic")+COUNTIFS('Relevant - In CRM not valid'!$T$2:$T$46,$A563,'Relevant - In CRM not valid'!$G$2:$G$46,"UK",'Relevant - In CRM not valid'!$M$2:$M$46,"Research",'Relevant - In CRM not valid'!$R$2:$R$46,"Academic")</f>
        <v>0</v>
      </c>
      <c r="J563" s="2">
        <f>COUNTIFS('Relevant - In CRM valid'!$T$2:$T$4699,$A563,'Relevant - In CRM valid'!$G$2:$G$4699,"UK",'Relevant - In CRM valid'!$M$2:$M$4699,"Finance")+COUNTIFS('Relevant - In CRM unknown'!$T$2:$T$253,$A563,'Relevant - In CRM unknown'!$G$2:$G$253,"UK",'Relevant - In CRM unknown'!$M$2:$M$253,"Finance")+COUNTIFS('Relevant - IN NOW CRM valid'!$T$2:$T$2328,$A563,'Relevant - IN NOW CRM valid'!$G$2:$G$2328,"UK",'Relevant - IN NOW CRM valid'!$M$2:$M$2328,"Finance")+COUNTIFS('Relevant - IN NOW CRM unknown'!$T$2:$T$1227,$A563,'Relevant - IN NOW CRM unknown'!$G$2:$G$1227,"UK",'Relevant - IN NOW CRM unknown'!$M$2:$M$1227,"Finance")+COUNTIFS('Relevant - Not CRM not valid'!$T$2:$T$416,$A563,'Relevant - Not CRM not valid'!$G$2:$G$416,"UK",'Relevant - Not CRM not valid'!$M$2:$M$416,"Finance")+COUNTIFS('Relevant - In CRM not valid'!$T$2:$T$46,$A563,'Relevant - In CRM not valid'!$G$2:$G$46,"UK",'Relevant - In CRM not valid'!$M$2:$M$46,"Finance")</f>
        <v>0</v>
      </c>
      <c r="K563" s="2">
        <f>COUNTIFS('Relevant - In CRM valid'!$T$2:$T$4699,$A563,'Relevant - In CRM valid'!$G$2:$G$4699,"UK",'Relevant - In CRM valid'!$M$2:$M$4699,"IT/Systems")+COUNTIFS('Relevant - In CRM unknown'!$T$2:$T$253,$A563,'Relevant - In CRM unknown'!$G$2:$G$253,"UK",'Relevant - In CRM unknown'!$M$2:$M$253,"IT/Systems")+COUNTIFS('Relevant - IN NOW CRM valid'!$T$2:$T$2328,$A563,'Relevant - IN NOW CRM valid'!$G$2:$G$2328,"UK",'Relevant - IN NOW CRM valid'!$M$2:$M$2328,"IT/Systems")+COUNTIFS('Relevant - IN NOW CRM unknown'!$T$2:$T$1227,$A563,'Relevant - IN NOW CRM unknown'!$G$2:$G$1227,"UK",'Relevant - IN NOW CRM unknown'!$M$2:$M$1227,"IT/Systems")+COUNTIFS('Relevant - Not CRM not valid'!$T$2:$T$416,$A563,'Relevant - Not CRM not valid'!$G$2:$G$416,"UK",'Relevant - Not CRM not valid'!$M$2:$M$416,"IT/Systems")+COUNTIFS('Relevant - In CRM not valid'!$T$2:$T$46,$A563,'Relevant - In CRM not valid'!$G$2:$G$46,"UK",'Relevant - In CRM not valid'!$M$2:$M$46,"IT/Systems")</f>
        <v>0</v>
      </c>
      <c r="L563" s="2">
        <f>COUNTIFS('Relevant - In CRM valid'!$T$2:$T$4699,$A563,'Relevant - In CRM valid'!$G$2:$G$4699,"UK",'Relevant - In CRM valid'!$M$2:$M$4699,"")+COUNTIFS('Relevant - In CRM unknown'!$T$2:$T$253,$A563,'Relevant - In CRM unknown'!$G$2:$G$253,"UK",'Relevant - In CRM unknown'!$M$2:$M$253,"")+COUNTIFS('Relevant - IN NOW CRM valid'!$T$2:$T$2328,$A563,'Relevant - IN NOW CRM valid'!$G$2:$G$2328,"UK",'Relevant - IN NOW CRM valid'!$M$2:$M$2328,"")+COUNTIFS('Relevant - IN NOW CRM unknown'!$T$2:$T$1227,$A563,'Relevant - IN NOW CRM unknown'!$G$2:$G$1227,"UK",'Relevant - IN NOW CRM unknown'!$M$2:$M$1227,"")+COUNTIFS('Relevant - Not CRM not valid'!$T$2:$T$416,$A563,'Relevant - Not CRM not valid'!$G$2:$G$416,"UK",'Relevant - Not CRM not valid'!$M$2:$M$416,"")+COUNTIFS('Relevant - In CRM not valid'!$T$2:$T$46,$A563,'Relevant - In CRM not valid'!$G$2:$G$46,"UK",'Relevant - In CRM not valid'!$M$2:$M$46,"")</f>
        <v>0</v>
      </c>
      <c r="M563" s="2">
        <f t="shared" si="16"/>
        <v>1</v>
      </c>
      <c r="N563" s="2">
        <f>COUNTIFS('Relevant - In CRM valid'!$T$2:$T$4699,$A563,'Relevant - In CRM valid'!$G$2:$G$4699,"UK",'Relevant - In CRM valid'!$Q$2:$Q$4699,"valid")+COUNTIFS('Relevant - In CRM unknown'!$T$2:$T$253,$A563,'Relevant - In CRM unknown'!$G$2:$G$253,"UK",'Relevant - In CRM unknown'!$Q$2:$Q$253,"valid")+COUNTIFS('Relevant - IN NOW CRM valid'!$T$2:$T$2328,$A563,'Relevant - IN NOW CRM valid'!$G$2:$G$2328,"UK",'Relevant - IN NOW CRM valid'!$Q$2:$Q$2328,"valid")+COUNTIFS('Relevant - IN NOW CRM unknown'!$T$2:$T$1227,$A563,'Relevant - IN NOW CRM unknown'!$G$2:$G$1227,"UK",'Relevant - IN NOW CRM unknown'!$Q$2:$Q$1227,"valid")+COUNTIFS('Relevant - Not CRM not valid'!$T$2:$T$416,$A563,'Relevant - Not CRM not valid'!$G$2:$G$416,"UK",'Relevant - Not CRM not valid'!$Q$2:$Q$416,"valid")+COUNTIFS('Relevant - In CRM not valid'!$T$2:$T$46,$A563,'Relevant - In CRM not valid'!$G$2:$G$46,"UK",'Relevant - In CRM not valid'!$Q$2:$Q$46,"valid")</f>
        <v>1</v>
      </c>
      <c r="O563" s="2" t="str">
        <f t="shared" si="17"/>
        <v>Finance  IT/Systems</v>
      </c>
    </row>
    <row r="564" spans="1:15" ht="15" customHeight="1">
      <c r="A564" s="2" t="s">
        <v>1235</v>
      </c>
      <c r="B564" s="2" t="s">
        <v>1236</v>
      </c>
      <c r="C564" s="2" t="s">
        <v>1570</v>
      </c>
      <c r="D564" s="2" t="str">
        <f>IFERROR(INDEX('UK Target Institutions'!$D$2:$D$727,MATCH($A564,'UK Target Institutions'!$A$2:$A$727,0)),"")</f>
        <v>No</v>
      </c>
      <c r="E564" s="2">
        <f>COUNTIFS('Relevant - In CRM valid'!$T$2:$T$4699,$A564,'Relevant - In CRM valid'!$G$2:$G$4699,"UK")+COUNTIFS('Relevant - In CRM unknown'!$T$2:$T$253,$A564,'Relevant - In CRM unknown'!$G$2:$G$253,"UK")+COUNTIFS('Relevant - IN NOW CRM valid'!$T$2:$T$2328,$A564,'Relevant - IN NOW CRM valid'!$G$2:$G$2328,"UK")+COUNTIFS('Relevant - IN NOW CRM unknown'!$T$2:$T$1227,$A564,'Relevant - IN NOW CRM unknown'!$G$2:$G$1227,"UK")+COUNTIFS('Relevant - Not CRM not valid'!$T$2:$T$416,$A564,'Relevant - Not CRM not valid'!$G$2:$G$416,"UK")+COUNTIFS('Relevant - In CRM not valid'!$T$2:$T$46,$A564,'Relevant - In CRM not valid'!$G$2:$G$46,"UK")</f>
        <v>1</v>
      </c>
      <c r="F564" s="2">
        <f>COUNTIFS('Relevant - In CRM valid'!$T$2:$T$4699,$A564,'Relevant - In CRM valid'!$G$2:$G$4699,"UK",'Relevant - In CRM valid'!$M$2:$M$4699,"Research")+COUNTIFS('Relevant - In CRM unknown'!$T$2:$T$253,$A564,'Relevant - In CRM unknown'!$G$2:$G$253,"UK",'Relevant - In CRM unknown'!$M$2:$M$253,"Research")+COUNTIFS('Relevant - IN NOW CRM valid'!$T$2:$T$2328,$A564,'Relevant - IN NOW CRM valid'!$G$2:$G$2328,"UK",'Relevant - IN NOW CRM valid'!$M$2:$M$2328,"Research")+COUNTIFS('Relevant - IN NOW CRM unknown'!$T$2:$T$1227,$A564,'Relevant - IN NOW CRM unknown'!$G$2:$G$1227,"UK",'Relevant - IN NOW CRM unknown'!$M$2:$M$1227,"Research")+COUNTIFS('Relevant - Not CRM not valid'!$T$2:$T$416,$A564,'Relevant - Not CRM not valid'!$G$2:$G$416,"UK",'Relevant - Not CRM not valid'!$M$2:$M$416,"Research")+COUNTIFS('Relevant - In CRM not valid'!$T$2:$T$46,$A564,'Relevant - In CRM not valid'!$G$2:$G$46,"UK",'Relevant - In CRM not valid'!$M$2:$M$46,"Research")</f>
        <v>0</v>
      </c>
      <c r="G564" s="2">
        <f>COUNTIFS('Relevant - In CRM valid'!$T$2:$T$4699,$A564,'Relevant - In CRM valid'!$G$2:$G$4699,"UK",'Relevant - In CRM valid'!$M$2:$M$4699,"Research",'Relevant - In CRM valid'!$R$2:$R$4699,"Senior")+COUNTIFS('Relevant - In CRM unknown'!$T$2:$T$253,$A564,'Relevant - In CRM unknown'!$G$2:$G$253,"UK",'Relevant - In CRM unknown'!$M$2:$M$253,"Research",'Relevant - In CRM unknown'!$R$2:$R$253,"Senior")+COUNTIFS('Relevant - IN NOW CRM valid'!$T$2:$T$2328,$A564,'Relevant - IN NOW CRM valid'!$G$2:$G$2328,"UK",'Relevant - IN NOW CRM valid'!$M$2:$M$2328,"Research",'Relevant - IN NOW CRM valid'!$R$2:$R$2328,"Senior")+COUNTIFS('Relevant - IN NOW CRM unknown'!$T$2:$T$1227,$A564,'Relevant - IN NOW CRM unknown'!$G$2:$G$1227,"UK",'Relevant - IN NOW CRM unknown'!$M$2:$M$1227,"Research",'Relevant - IN NOW CRM unknown'!$R$2:$R$1227,"Senior")+COUNTIFS('Relevant - Not CRM not valid'!$T$2:$T$416,$A564,'Relevant - Not CRM not valid'!$G$2:$G$416,"UK",'Relevant - Not CRM not valid'!$M$2:$M$416,"Research",'Relevant - Not CRM not valid'!$R$2:$R$416,"Senior")+COUNTIFS('Relevant - In CRM not valid'!$T$2:$T$46,$A564,'Relevant - In CRM not valid'!$G$2:$G$46,"UK",'Relevant - In CRM not valid'!$M$2:$M$46,"Research",'Relevant - In CRM not valid'!$R$2:$R$46,"Senior")</f>
        <v>0</v>
      </c>
      <c r="H564" s="2">
        <f>COUNTIFS('Relevant - In CRM valid'!$T$2:$T$4699,$A564,'Relevant - In CRM valid'!$G$2:$G$4699,"UK",'Relevant - In CRM valid'!$M$2:$M$4699,"Research",'Relevant - In CRM valid'!$R$2:$R$4699,"Operational")+COUNTIFS('Relevant - In CRM unknown'!$T$2:$T$253,$A564,'Relevant - In CRM unknown'!$G$2:$G$253,"UK",'Relevant - In CRM unknown'!$M$2:$M$253,"Research",'Relevant - In CRM unknown'!$R$2:$R$253,"Operational")+COUNTIFS('Relevant - IN NOW CRM valid'!$T$2:$T$2328,$A564,'Relevant - IN NOW CRM valid'!$G$2:$G$2328,"UK",'Relevant - IN NOW CRM valid'!$M$2:$M$2328,"Research",'Relevant - IN NOW CRM valid'!$R$2:$R$2328,"Operational")+COUNTIFS('Relevant - IN NOW CRM unknown'!$T$2:$T$1227,$A564,'Relevant - IN NOW CRM unknown'!$G$2:$G$1227,"UK",'Relevant - IN NOW CRM unknown'!$M$2:$M$1227,"Research",'Relevant - IN NOW CRM unknown'!$R$2:$R$1227,"Operational")+COUNTIFS('Relevant - Not CRM not valid'!$T$2:$T$416,$A564,'Relevant - Not CRM not valid'!$G$2:$G$416,"UK",'Relevant - Not CRM not valid'!$M$2:$M$416,"Research",'Relevant - Not CRM not valid'!$R$2:$R$416,"Operational")+COUNTIFS('Relevant - In CRM not valid'!$T$2:$T$46,$A564,'Relevant - In CRM not valid'!$G$2:$G$46,"UK",'Relevant - In CRM not valid'!$M$2:$M$46,"Research",'Relevant - In CRM not valid'!$R$2:$R$46,"Operational")</f>
        <v>0</v>
      </c>
      <c r="I564" s="2">
        <f>COUNTIFS('Relevant - In CRM valid'!$T$2:$T$4699,$A564,'Relevant - In CRM valid'!$G$2:$G$4699,"UK",'Relevant - In CRM valid'!$M$2:$M$4699,"Research",'Relevant - In CRM valid'!$R$2:$R$4699,"Academic")+COUNTIFS('Relevant - In CRM unknown'!$T$2:$T$253,$A564,'Relevant - In CRM unknown'!$G$2:$G$253,"UK",'Relevant - In CRM unknown'!$M$2:$M$253,"Research",'Relevant - In CRM unknown'!$R$2:$R$253,"Academic")+COUNTIFS('Relevant - IN NOW CRM valid'!$T$2:$T$2328,$A564,'Relevant - IN NOW CRM valid'!$G$2:$G$2328,"UK",'Relevant - IN NOW CRM valid'!$M$2:$M$2328,"Research",'Relevant - IN NOW CRM valid'!$R$2:$R$2328,"Academic")+COUNTIFS('Relevant - IN NOW CRM unknown'!$T$2:$T$1227,$A564,'Relevant - IN NOW CRM unknown'!$G$2:$G$1227,"UK",'Relevant - IN NOW CRM unknown'!$M$2:$M$1227,"Research",'Relevant - IN NOW CRM unknown'!$R$2:$R$1227,"Academic")+COUNTIFS('Relevant - Not CRM not valid'!$T$2:$T$416,$A564,'Relevant - Not CRM not valid'!$G$2:$G$416,"UK",'Relevant - Not CRM not valid'!$M$2:$M$416,"Research",'Relevant - Not CRM not valid'!$R$2:$R$416,"Academic")+COUNTIFS('Relevant - In CRM not valid'!$T$2:$T$46,$A564,'Relevant - In CRM not valid'!$G$2:$G$46,"UK",'Relevant - In CRM not valid'!$M$2:$M$46,"Research",'Relevant - In CRM not valid'!$R$2:$R$46,"Academic")</f>
        <v>0</v>
      </c>
      <c r="J564" s="2">
        <f>COUNTIFS('Relevant - In CRM valid'!$T$2:$T$4699,$A564,'Relevant - In CRM valid'!$G$2:$G$4699,"UK",'Relevant - In CRM valid'!$M$2:$M$4699,"Finance")+COUNTIFS('Relevant - In CRM unknown'!$T$2:$T$253,$A564,'Relevant - In CRM unknown'!$G$2:$G$253,"UK",'Relevant - In CRM unknown'!$M$2:$M$253,"Finance")+COUNTIFS('Relevant - IN NOW CRM valid'!$T$2:$T$2328,$A564,'Relevant - IN NOW CRM valid'!$G$2:$G$2328,"UK",'Relevant - IN NOW CRM valid'!$M$2:$M$2328,"Finance")+COUNTIFS('Relevant - IN NOW CRM unknown'!$T$2:$T$1227,$A564,'Relevant - IN NOW CRM unknown'!$G$2:$G$1227,"UK",'Relevant - IN NOW CRM unknown'!$M$2:$M$1227,"Finance")+COUNTIFS('Relevant - Not CRM not valid'!$T$2:$T$416,$A564,'Relevant - Not CRM not valid'!$G$2:$G$416,"UK",'Relevant - Not CRM not valid'!$M$2:$M$416,"Finance")+COUNTIFS('Relevant - In CRM not valid'!$T$2:$T$46,$A564,'Relevant - In CRM not valid'!$G$2:$G$46,"UK",'Relevant - In CRM not valid'!$M$2:$M$46,"Finance")</f>
        <v>1</v>
      </c>
      <c r="K564" s="2">
        <f>COUNTIFS('Relevant - In CRM valid'!$T$2:$T$4699,$A564,'Relevant - In CRM valid'!$G$2:$G$4699,"UK",'Relevant - In CRM valid'!$M$2:$M$4699,"IT/Systems")+COUNTIFS('Relevant - In CRM unknown'!$T$2:$T$253,$A564,'Relevant - In CRM unknown'!$G$2:$G$253,"UK",'Relevant - In CRM unknown'!$M$2:$M$253,"IT/Systems")+COUNTIFS('Relevant - IN NOW CRM valid'!$T$2:$T$2328,$A564,'Relevant - IN NOW CRM valid'!$G$2:$G$2328,"UK",'Relevant - IN NOW CRM valid'!$M$2:$M$2328,"IT/Systems")+COUNTIFS('Relevant - IN NOW CRM unknown'!$T$2:$T$1227,$A564,'Relevant - IN NOW CRM unknown'!$G$2:$G$1227,"UK",'Relevant - IN NOW CRM unknown'!$M$2:$M$1227,"IT/Systems")+COUNTIFS('Relevant - Not CRM not valid'!$T$2:$T$416,$A564,'Relevant - Not CRM not valid'!$G$2:$G$416,"UK",'Relevant - Not CRM not valid'!$M$2:$M$416,"IT/Systems")+COUNTIFS('Relevant - In CRM not valid'!$T$2:$T$46,$A564,'Relevant - In CRM not valid'!$G$2:$G$46,"UK",'Relevant - In CRM not valid'!$M$2:$M$46,"IT/Systems")</f>
        <v>0</v>
      </c>
      <c r="L564" s="2">
        <f>COUNTIFS('Relevant - In CRM valid'!$T$2:$T$4699,$A564,'Relevant - In CRM valid'!$G$2:$G$4699,"UK",'Relevant - In CRM valid'!$M$2:$M$4699,"")+COUNTIFS('Relevant - In CRM unknown'!$T$2:$T$253,$A564,'Relevant - In CRM unknown'!$G$2:$G$253,"UK",'Relevant - In CRM unknown'!$M$2:$M$253,"")+COUNTIFS('Relevant - IN NOW CRM valid'!$T$2:$T$2328,$A564,'Relevant - IN NOW CRM valid'!$G$2:$G$2328,"UK",'Relevant - IN NOW CRM valid'!$M$2:$M$2328,"")+COUNTIFS('Relevant - IN NOW CRM unknown'!$T$2:$T$1227,$A564,'Relevant - IN NOW CRM unknown'!$G$2:$G$1227,"UK",'Relevant - IN NOW CRM unknown'!$M$2:$M$1227,"")+COUNTIFS('Relevant - Not CRM not valid'!$T$2:$T$416,$A564,'Relevant - Not CRM not valid'!$G$2:$G$416,"UK",'Relevant - Not CRM not valid'!$M$2:$M$416,"")+COUNTIFS('Relevant - In CRM not valid'!$T$2:$T$46,$A564,'Relevant - In CRM not valid'!$G$2:$G$46,"UK",'Relevant - In CRM not valid'!$M$2:$M$46,"")</f>
        <v>0</v>
      </c>
      <c r="M564" s="2">
        <f t="shared" si="16"/>
        <v>1</v>
      </c>
      <c r="N564" s="2">
        <f>COUNTIFS('Relevant - In CRM valid'!$T$2:$T$4699,$A564,'Relevant - In CRM valid'!$G$2:$G$4699,"UK",'Relevant - In CRM valid'!$Q$2:$Q$4699,"valid")+COUNTIFS('Relevant - In CRM unknown'!$T$2:$T$253,$A564,'Relevant - In CRM unknown'!$G$2:$G$253,"UK",'Relevant - In CRM unknown'!$Q$2:$Q$253,"valid")+COUNTIFS('Relevant - IN NOW CRM valid'!$T$2:$T$2328,$A564,'Relevant - IN NOW CRM valid'!$G$2:$G$2328,"UK",'Relevant - IN NOW CRM valid'!$Q$2:$Q$2328,"valid")+COUNTIFS('Relevant - IN NOW CRM unknown'!$T$2:$T$1227,$A564,'Relevant - IN NOW CRM unknown'!$G$2:$G$1227,"UK",'Relevant - IN NOW CRM unknown'!$Q$2:$Q$1227,"valid")+COUNTIFS('Relevant - Not CRM not valid'!$T$2:$T$416,$A564,'Relevant - Not CRM not valid'!$G$2:$G$416,"UK",'Relevant - Not CRM not valid'!$Q$2:$Q$416,"valid")+COUNTIFS('Relevant - In CRM not valid'!$T$2:$T$46,$A564,'Relevant - In CRM not valid'!$G$2:$G$46,"UK",'Relevant - In CRM not valid'!$Q$2:$Q$46,"valid")</f>
        <v>1</v>
      </c>
      <c r="O564" s="2" t="str">
        <f t="shared" si="17"/>
        <v>Research  IT/Systems</v>
      </c>
    </row>
    <row r="565" spans="1:15" ht="15" customHeight="1">
      <c r="A565" s="2" t="s">
        <v>1237</v>
      </c>
      <c r="B565" s="2" t="s">
        <v>1238</v>
      </c>
      <c r="C565" s="2" t="s">
        <v>1570</v>
      </c>
      <c r="D565" s="2" t="str">
        <f>IFERROR(INDEX('UK Target Institutions'!$D$2:$D$727,MATCH($A565,'UK Target Institutions'!$A$2:$A$727,0)),"")</f>
        <v>No</v>
      </c>
      <c r="E565" s="2">
        <f>COUNTIFS('Relevant - In CRM valid'!$T$2:$T$4699,$A565,'Relevant - In CRM valid'!$G$2:$G$4699,"UK")+COUNTIFS('Relevant - In CRM unknown'!$T$2:$T$253,$A565,'Relevant - In CRM unknown'!$G$2:$G$253,"UK")+COUNTIFS('Relevant - IN NOW CRM valid'!$T$2:$T$2328,$A565,'Relevant - IN NOW CRM valid'!$G$2:$G$2328,"UK")+COUNTIFS('Relevant - IN NOW CRM unknown'!$T$2:$T$1227,$A565,'Relevant - IN NOW CRM unknown'!$G$2:$G$1227,"UK")+COUNTIFS('Relevant - Not CRM not valid'!$T$2:$T$416,$A565,'Relevant - Not CRM not valid'!$G$2:$G$416,"UK")+COUNTIFS('Relevant - In CRM not valid'!$T$2:$T$46,$A565,'Relevant - In CRM not valid'!$G$2:$G$46,"UK")</f>
        <v>1</v>
      </c>
      <c r="F565" s="2">
        <f>COUNTIFS('Relevant - In CRM valid'!$T$2:$T$4699,$A565,'Relevant - In CRM valid'!$G$2:$G$4699,"UK",'Relevant - In CRM valid'!$M$2:$M$4699,"Research")+COUNTIFS('Relevant - In CRM unknown'!$T$2:$T$253,$A565,'Relevant - In CRM unknown'!$G$2:$G$253,"UK",'Relevant - In CRM unknown'!$M$2:$M$253,"Research")+COUNTIFS('Relevant - IN NOW CRM valid'!$T$2:$T$2328,$A565,'Relevant - IN NOW CRM valid'!$G$2:$G$2328,"UK",'Relevant - IN NOW CRM valid'!$M$2:$M$2328,"Research")+COUNTIFS('Relevant - IN NOW CRM unknown'!$T$2:$T$1227,$A565,'Relevant - IN NOW CRM unknown'!$G$2:$G$1227,"UK",'Relevant - IN NOW CRM unknown'!$M$2:$M$1227,"Research")+COUNTIFS('Relevant - Not CRM not valid'!$T$2:$T$416,$A565,'Relevant - Not CRM not valid'!$G$2:$G$416,"UK",'Relevant - Not CRM not valid'!$M$2:$M$416,"Research")+COUNTIFS('Relevant - In CRM not valid'!$T$2:$T$46,$A565,'Relevant - In CRM not valid'!$G$2:$G$46,"UK",'Relevant - In CRM not valid'!$M$2:$M$46,"Research")</f>
        <v>0</v>
      </c>
      <c r="G565" s="2">
        <f>COUNTIFS('Relevant - In CRM valid'!$T$2:$T$4699,$A565,'Relevant - In CRM valid'!$G$2:$G$4699,"UK",'Relevant - In CRM valid'!$M$2:$M$4699,"Research",'Relevant - In CRM valid'!$R$2:$R$4699,"Senior")+COUNTIFS('Relevant - In CRM unknown'!$T$2:$T$253,$A565,'Relevant - In CRM unknown'!$G$2:$G$253,"UK",'Relevant - In CRM unknown'!$M$2:$M$253,"Research",'Relevant - In CRM unknown'!$R$2:$R$253,"Senior")+COUNTIFS('Relevant - IN NOW CRM valid'!$T$2:$T$2328,$A565,'Relevant - IN NOW CRM valid'!$G$2:$G$2328,"UK",'Relevant - IN NOW CRM valid'!$M$2:$M$2328,"Research",'Relevant - IN NOW CRM valid'!$R$2:$R$2328,"Senior")+COUNTIFS('Relevant - IN NOW CRM unknown'!$T$2:$T$1227,$A565,'Relevant - IN NOW CRM unknown'!$G$2:$G$1227,"UK",'Relevant - IN NOW CRM unknown'!$M$2:$M$1227,"Research",'Relevant - IN NOW CRM unknown'!$R$2:$R$1227,"Senior")+COUNTIFS('Relevant - Not CRM not valid'!$T$2:$T$416,$A565,'Relevant - Not CRM not valid'!$G$2:$G$416,"UK",'Relevant - Not CRM not valid'!$M$2:$M$416,"Research",'Relevant - Not CRM not valid'!$R$2:$R$416,"Senior")+COUNTIFS('Relevant - In CRM not valid'!$T$2:$T$46,$A565,'Relevant - In CRM not valid'!$G$2:$G$46,"UK",'Relevant - In CRM not valid'!$M$2:$M$46,"Research",'Relevant - In CRM not valid'!$R$2:$R$46,"Senior")</f>
        <v>0</v>
      </c>
      <c r="H565" s="2">
        <f>COUNTIFS('Relevant - In CRM valid'!$T$2:$T$4699,$A565,'Relevant - In CRM valid'!$G$2:$G$4699,"UK",'Relevant - In CRM valid'!$M$2:$M$4699,"Research",'Relevant - In CRM valid'!$R$2:$R$4699,"Operational")+COUNTIFS('Relevant - In CRM unknown'!$T$2:$T$253,$A565,'Relevant - In CRM unknown'!$G$2:$G$253,"UK",'Relevant - In CRM unknown'!$M$2:$M$253,"Research",'Relevant - In CRM unknown'!$R$2:$R$253,"Operational")+COUNTIFS('Relevant - IN NOW CRM valid'!$T$2:$T$2328,$A565,'Relevant - IN NOW CRM valid'!$G$2:$G$2328,"UK",'Relevant - IN NOW CRM valid'!$M$2:$M$2328,"Research",'Relevant - IN NOW CRM valid'!$R$2:$R$2328,"Operational")+COUNTIFS('Relevant - IN NOW CRM unknown'!$T$2:$T$1227,$A565,'Relevant - IN NOW CRM unknown'!$G$2:$G$1227,"UK",'Relevant - IN NOW CRM unknown'!$M$2:$M$1227,"Research",'Relevant - IN NOW CRM unknown'!$R$2:$R$1227,"Operational")+COUNTIFS('Relevant - Not CRM not valid'!$T$2:$T$416,$A565,'Relevant - Not CRM not valid'!$G$2:$G$416,"UK",'Relevant - Not CRM not valid'!$M$2:$M$416,"Research",'Relevant - Not CRM not valid'!$R$2:$R$416,"Operational")+COUNTIFS('Relevant - In CRM not valid'!$T$2:$T$46,$A565,'Relevant - In CRM not valid'!$G$2:$G$46,"UK",'Relevant - In CRM not valid'!$M$2:$M$46,"Research",'Relevant - In CRM not valid'!$R$2:$R$46,"Operational")</f>
        <v>0</v>
      </c>
      <c r="I565" s="2">
        <f>COUNTIFS('Relevant - In CRM valid'!$T$2:$T$4699,$A565,'Relevant - In CRM valid'!$G$2:$G$4699,"UK",'Relevant - In CRM valid'!$M$2:$M$4699,"Research",'Relevant - In CRM valid'!$R$2:$R$4699,"Academic")+COUNTIFS('Relevant - In CRM unknown'!$T$2:$T$253,$A565,'Relevant - In CRM unknown'!$G$2:$G$253,"UK",'Relevant - In CRM unknown'!$M$2:$M$253,"Research",'Relevant - In CRM unknown'!$R$2:$R$253,"Academic")+COUNTIFS('Relevant - IN NOW CRM valid'!$T$2:$T$2328,$A565,'Relevant - IN NOW CRM valid'!$G$2:$G$2328,"UK",'Relevant - IN NOW CRM valid'!$M$2:$M$2328,"Research",'Relevant - IN NOW CRM valid'!$R$2:$R$2328,"Academic")+COUNTIFS('Relevant - IN NOW CRM unknown'!$T$2:$T$1227,$A565,'Relevant - IN NOW CRM unknown'!$G$2:$G$1227,"UK",'Relevant - IN NOW CRM unknown'!$M$2:$M$1227,"Research",'Relevant - IN NOW CRM unknown'!$R$2:$R$1227,"Academic")+COUNTIFS('Relevant - Not CRM not valid'!$T$2:$T$416,$A565,'Relevant - Not CRM not valid'!$G$2:$G$416,"UK",'Relevant - Not CRM not valid'!$M$2:$M$416,"Research",'Relevant - Not CRM not valid'!$R$2:$R$416,"Academic")+COUNTIFS('Relevant - In CRM not valid'!$T$2:$T$46,$A565,'Relevant - In CRM not valid'!$G$2:$G$46,"UK",'Relevant - In CRM not valid'!$M$2:$M$46,"Research",'Relevant - In CRM not valid'!$R$2:$R$46,"Academic")</f>
        <v>0</v>
      </c>
      <c r="J565" s="2">
        <f>COUNTIFS('Relevant - In CRM valid'!$T$2:$T$4699,$A565,'Relevant - In CRM valid'!$G$2:$G$4699,"UK",'Relevant - In CRM valid'!$M$2:$M$4699,"Finance")+COUNTIFS('Relevant - In CRM unknown'!$T$2:$T$253,$A565,'Relevant - In CRM unknown'!$G$2:$G$253,"UK",'Relevant - In CRM unknown'!$M$2:$M$253,"Finance")+COUNTIFS('Relevant - IN NOW CRM valid'!$T$2:$T$2328,$A565,'Relevant - IN NOW CRM valid'!$G$2:$G$2328,"UK",'Relevant - IN NOW CRM valid'!$M$2:$M$2328,"Finance")+COUNTIFS('Relevant - IN NOW CRM unknown'!$T$2:$T$1227,$A565,'Relevant - IN NOW CRM unknown'!$G$2:$G$1227,"UK",'Relevant - IN NOW CRM unknown'!$M$2:$M$1227,"Finance")+COUNTIFS('Relevant - Not CRM not valid'!$T$2:$T$416,$A565,'Relevant - Not CRM not valid'!$G$2:$G$416,"UK",'Relevant - Not CRM not valid'!$M$2:$M$416,"Finance")+COUNTIFS('Relevant - In CRM not valid'!$T$2:$T$46,$A565,'Relevant - In CRM not valid'!$G$2:$G$46,"UK",'Relevant - In CRM not valid'!$M$2:$M$46,"Finance")</f>
        <v>0</v>
      </c>
      <c r="K565" s="2">
        <f>COUNTIFS('Relevant - In CRM valid'!$T$2:$T$4699,$A565,'Relevant - In CRM valid'!$G$2:$G$4699,"UK",'Relevant - In CRM valid'!$M$2:$M$4699,"IT/Systems")+COUNTIFS('Relevant - In CRM unknown'!$T$2:$T$253,$A565,'Relevant - In CRM unknown'!$G$2:$G$253,"UK",'Relevant - In CRM unknown'!$M$2:$M$253,"IT/Systems")+COUNTIFS('Relevant - IN NOW CRM valid'!$T$2:$T$2328,$A565,'Relevant - IN NOW CRM valid'!$G$2:$G$2328,"UK",'Relevant - IN NOW CRM valid'!$M$2:$M$2328,"IT/Systems")+COUNTIFS('Relevant - IN NOW CRM unknown'!$T$2:$T$1227,$A565,'Relevant - IN NOW CRM unknown'!$G$2:$G$1227,"UK",'Relevant - IN NOW CRM unknown'!$M$2:$M$1227,"IT/Systems")+COUNTIFS('Relevant - Not CRM not valid'!$T$2:$T$416,$A565,'Relevant - Not CRM not valid'!$G$2:$G$416,"UK",'Relevant - Not CRM not valid'!$M$2:$M$416,"IT/Systems")+COUNTIFS('Relevant - In CRM not valid'!$T$2:$T$46,$A565,'Relevant - In CRM not valid'!$G$2:$G$46,"UK",'Relevant - In CRM not valid'!$M$2:$M$46,"IT/Systems")</f>
        <v>1</v>
      </c>
      <c r="L565" s="2">
        <f>COUNTIFS('Relevant - In CRM valid'!$T$2:$T$4699,$A565,'Relevant - In CRM valid'!$G$2:$G$4699,"UK",'Relevant - In CRM valid'!$M$2:$M$4699,"")+COUNTIFS('Relevant - In CRM unknown'!$T$2:$T$253,$A565,'Relevant - In CRM unknown'!$G$2:$G$253,"UK",'Relevant - In CRM unknown'!$M$2:$M$253,"")+COUNTIFS('Relevant - IN NOW CRM valid'!$T$2:$T$2328,$A565,'Relevant - IN NOW CRM valid'!$G$2:$G$2328,"UK",'Relevant - IN NOW CRM valid'!$M$2:$M$2328,"")+COUNTIFS('Relevant - IN NOW CRM unknown'!$T$2:$T$1227,$A565,'Relevant - IN NOW CRM unknown'!$G$2:$G$1227,"UK",'Relevant - IN NOW CRM unknown'!$M$2:$M$1227,"")+COUNTIFS('Relevant - Not CRM not valid'!$T$2:$T$416,$A565,'Relevant - Not CRM not valid'!$G$2:$G$416,"UK",'Relevant - Not CRM not valid'!$M$2:$M$416,"")+COUNTIFS('Relevant - In CRM not valid'!$T$2:$T$46,$A565,'Relevant - In CRM not valid'!$G$2:$G$46,"UK",'Relevant - In CRM not valid'!$M$2:$M$46,"")</f>
        <v>0</v>
      </c>
      <c r="M565" s="2">
        <f t="shared" si="16"/>
        <v>1</v>
      </c>
      <c r="N565" s="2">
        <f>COUNTIFS('Relevant - In CRM valid'!$T$2:$T$4699,$A565,'Relevant - In CRM valid'!$G$2:$G$4699,"UK",'Relevant - In CRM valid'!$Q$2:$Q$4699,"valid")+COUNTIFS('Relevant - In CRM unknown'!$T$2:$T$253,$A565,'Relevant - In CRM unknown'!$G$2:$G$253,"UK",'Relevant - In CRM unknown'!$Q$2:$Q$253,"valid")+COUNTIFS('Relevant - IN NOW CRM valid'!$T$2:$T$2328,$A565,'Relevant - IN NOW CRM valid'!$G$2:$G$2328,"UK",'Relevant - IN NOW CRM valid'!$Q$2:$Q$2328,"valid")+COUNTIFS('Relevant - IN NOW CRM unknown'!$T$2:$T$1227,$A565,'Relevant - IN NOW CRM unknown'!$G$2:$G$1227,"UK",'Relevant - IN NOW CRM unknown'!$Q$2:$Q$1227,"valid")+COUNTIFS('Relevant - Not CRM not valid'!$T$2:$T$416,$A565,'Relevant - Not CRM not valid'!$G$2:$G$416,"UK",'Relevant - Not CRM not valid'!$Q$2:$Q$416,"valid")+COUNTIFS('Relevant - In CRM not valid'!$T$2:$T$46,$A565,'Relevant - In CRM not valid'!$G$2:$G$46,"UK",'Relevant - In CRM not valid'!$Q$2:$Q$46,"valid")</f>
        <v>1</v>
      </c>
      <c r="O565" s="2" t="str">
        <f t="shared" si="17"/>
        <v xml:space="preserve">Research  Finance  </v>
      </c>
    </row>
    <row r="566" spans="1:15" ht="15" customHeight="1">
      <c r="A566" s="2" t="s">
        <v>1239</v>
      </c>
      <c r="B566" s="2" t="s">
        <v>1240</v>
      </c>
      <c r="C566" s="2" t="s">
        <v>383</v>
      </c>
      <c r="D566" s="2" t="str">
        <f>IFERROR(INDEX('UK Target Institutions'!$D$2:$D$727,MATCH($A566,'UK Target Institutions'!$A$2:$A$727,0)),"")</f>
        <v>No</v>
      </c>
      <c r="E566" s="2">
        <f>COUNTIFS('Relevant - In CRM valid'!$T$2:$T$4699,$A566,'Relevant - In CRM valid'!$G$2:$G$4699,"UK")+COUNTIFS('Relevant - In CRM unknown'!$T$2:$T$253,$A566,'Relevant - In CRM unknown'!$G$2:$G$253,"UK")+COUNTIFS('Relevant - IN NOW CRM valid'!$T$2:$T$2328,$A566,'Relevant - IN NOW CRM valid'!$G$2:$G$2328,"UK")+COUNTIFS('Relevant - IN NOW CRM unknown'!$T$2:$T$1227,$A566,'Relevant - IN NOW CRM unknown'!$G$2:$G$1227,"UK")+COUNTIFS('Relevant - Not CRM not valid'!$T$2:$T$416,$A566,'Relevant - Not CRM not valid'!$G$2:$G$416,"UK")+COUNTIFS('Relevant - In CRM not valid'!$T$2:$T$46,$A566,'Relevant - In CRM not valid'!$G$2:$G$46,"UK")</f>
        <v>1</v>
      </c>
      <c r="F566" s="2">
        <f>COUNTIFS('Relevant - In CRM valid'!$T$2:$T$4699,$A566,'Relevant - In CRM valid'!$G$2:$G$4699,"UK",'Relevant - In CRM valid'!$M$2:$M$4699,"Research")+COUNTIFS('Relevant - In CRM unknown'!$T$2:$T$253,$A566,'Relevant - In CRM unknown'!$G$2:$G$253,"UK",'Relevant - In CRM unknown'!$M$2:$M$253,"Research")+COUNTIFS('Relevant - IN NOW CRM valid'!$T$2:$T$2328,$A566,'Relevant - IN NOW CRM valid'!$G$2:$G$2328,"UK",'Relevant - IN NOW CRM valid'!$M$2:$M$2328,"Research")+COUNTIFS('Relevant - IN NOW CRM unknown'!$T$2:$T$1227,$A566,'Relevant - IN NOW CRM unknown'!$G$2:$G$1227,"UK",'Relevant - IN NOW CRM unknown'!$M$2:$M$1227,"Research")+COUNTIFS('Relevant - Not CRM not valid'!$T$2:$T$416,$A566,'Relevant - Not CRM not valid'!$G$2:$G$416,"UK",'Relevant - Not CRM not valid'!$M$2:$M$416,"Research")+COUNTIFS('Relevant - In CRM not valid'!$T$2:$T$46,$A566,'Relevant - In CRM not valid'!$G$2:$G$46,"UK",'Relevant - In CRM not valid'!$M$2:$M$46,"Research")</f>
        <v>0</v>
      </c>
      <c r="G566" s="2">
        <f>COUNTIFS('Relevant - In CRM valid'!$T$2:$T$4699,$A566,'Relevant - In CRM valid'!$G$2:$G$4699,"UK",'Relevant - In CRM valid'!$M$2:$M$4699,"Research",'Relevant - In CRM valid'!$R$2:$R$4699,"Senior")+COUNTIFS('Relevant - In CRM unknown'!$T$2:$T$253,$A566,'Relevant - In CRM unknown'!$G$2:$G$253,"UK",'Relevant - In CRM unknown'!$M$2:$M$253,"Research",'Relevant - In CRM unknown'!$R$2:$R$253,"Senior")+COUNTIFS('Relevant - IN NOW CRM valid'!$T$2:$T$2328,$A566,'Relevant - IN NOW CRM valid'!$G$2:$G$2328,"UK",'Relevant - IN NOW CRM valid'!$M$2:$M$2328,"Research",'Relevant - IN NOW CRM valid'!$R$2:$R$2328,"Senior")+COUNTIFS('Relevant - IN NOW CRM unknown'!$T$2:$T$1227,$A566,'Relevant - IN NOW CRM unknown'!$G$2:$G$1227,"UK",'Relevant - IN NOW CRM unknown'!$M$2:$M$1227,"Research",'Relevant - IN NOW CRM unknown'!$R$2:$R$1227,"Senior")+COUNTIFS('Relevant - Not CRM not valid'!$T$2:$T$416,$A566,'Relevant - Not CRM not valid'!$G$2:$G$416,"UK",'Relevant - Not CRM not valid'!$M$2:$M$416,"Research",'Relevant - Not CRM not valid'!$R$2:$R$416,"Senior")+COUNTIFS('Relevant - In CRM not valid'!$T$2:$T$46,$A566,'Relevant - In CRM not valid'!$G$2:$G$46,"UK",'Relevant - In CRM not valid'!$M$2:$M$46,"Research",'Relevant - In CRM not valid'!$R$2:$R$46,"Senior")</f>
        <v>0</v>
      </c>
      <c r="H566" s="2">
        <f>COUNTIFS('Relevant - In CRM valid'!$T$2:$T$4699,$A566,'Relevant - In CRM valid'!$G$2:$G$4699,"UK",'Relevant - In CRM valid'!$M$2:$M$4699,"Research",'Relevant - In CRM valid'!$R$2:$R$4699,"Operational")+COUNTIFS('Relevant - In CRM unknown'!$T$2:$T$253,$A566,'Relevant - In CRM unknown'!$G$2:$G$253,"UK",'Relevant - In CRM unknown'!$M$2:$M$253,"Research",'Relevant - In CRM unknown'!$R$2:$R$253,"Operational")+COUNTIFS('Relevant - IN NOW CRM valid'!$T$2:$T$2328,$A566,'Relevant - IN NOW CRM valid'!$G$2:$G$2328,"UK",'Relevant - IN NOW CRM valid'!$M$2:$M$2328,"Research",'Relevant - IN NOW CRM valid'!$R$2:$R$2328,"Operational")+COUNTIFS('Relevant - IN NOW CRM unknown'!$T$2:$T$1227,$A566,'Relevant - IN NOW CRM unknown'!$G$2:$G$1227,"UK",'Relevant - IN NOW CRM unknown'!$M$2:$M$1227,"Research",'Relevant - IN NOW CRM unknown'!$R$2:$R$1227,"Operational")+COUNTIFS('Relevant - Not CRM not valid'!$T$2:$T$416,$A566,'Relevant - Not CRM not valid'!$G$2:$G$416,"UK",'Relevant - Not CRM not valid'!$M$2:$M$416,"Research",'Relevant - Not CRM not valid'!$R$2:$R$416,"Operational")+COUNTIFS('Relevant - In CRM not valid'!$T$2:$T$46,$A566,'Relevant - In CRM not valid'!$G$2:$G$46,"UK",'Relevant - In CRM not valid'!$M$2:$M$46,"Research",'Relevant - In CRM not valid'!$R$2:$R$46,"Operational")</f>
        <v>0</v>
      </c>
      <c r="I566" s="2">
        <f>COUNTIFS('Relevant - In CRM valid'!$T$2:$T$4699,$A566,'Relevant - In CRM valid'!$G$2:$G$4699,"UK",'Relevant - In CRM valid'!$M$2:$M$4699,"Research",'Relevant - In CRM valid'!$R$2:$R$4699,"Academic")+COUNTIFS('Relevant - In CRM unknown'!$T$2:$T$253,$A566,'Relevant - In CRM unknown'!$G$2:$G$253,"UK",'Relevant - In CRM unknown'!$M$2:$M$253,"Research",'Relevant - In CRM unknown'!$R$2:$R$253,"Academic")+COUNTIFS('Relevant - IN NOW CRM valid'!$T$2:$T$2328,$A566,'Relevant - IN NOW CRM valid'!$G$2:$G$2328,"UK",'Relevant - IN NOW CRM valid'!$M$2:$M$2328,"Research",'Relevant - IN NOW CRM valid'!$R$2:$R$2328,"Academic")+COUNTIFS('Relevant - IN NOW CRM unknown'!$T$2:$T$1227,$A566,'Relevant - IN NOW CRM unknown'!$G$2:$G$1227,"UK",'Relevant - IN NOW CRM unknown'!$M$2:$M$1227,"Research",'Relevant - IN NOW CRM unknown'!$R$2:$R$1227,"Academic")+COUNTIFS('Relevant - Not CRM not valid'!$T$2:$T$416,$A566,'Relevant - Not CRM not valid'!$G$2:$G$416,"UK",'Relevant - Not CRM not valid'!$M$2:$M$416,"Research",'Relevant - Not CRM not valid'!$R$2:$R$416,"Academic")+COUNTIFS('Relevant - In CRM not valid'!$T$2:$T$46,$A566,'Relevant - In CRM not valid'!$G$2:$G$46,"UK",'Relevant - In CRM not valid'!$M$2:$M$46,"Research",'Relevant - In CRM not valid'!$R$2:$R$46,"Academic")</f>
        <v>0</v>
      </c>
      <c r="J566" s="2">
        <f>COUNTIFS('Relevant - In CRM valid'!$T$2:$T$4699,$A566,'Relevant - In CRM valid'!$G$2:$G$4699,"UK",'Relevant - In CRM valid'!$M$2:$M$4699,"Finance")+COUNTIFS('Relevant - In CRM unknown'!$T$2:$T$253,$A566,'Relevant - In CRM unknown'!$G$2:$G$253,"UK",'Relevant - In CRM unknown'!$M$2:$M$253,"Finance")+COUNTIFS('Relevant - IN NOW CRM valid'!$T$2:$T$2328,$A566,'Relevant - IN NOW CRM valid'!$G$2:$G$2328,"UK",'Relevant - IN NOW CRM valid'!$M$2:$M$2328,"Finance")+COUNTIFS('Relevant - IN NOW CRM unknown'!$T$2:$T$1227,$A566,'Relevant - IN NOW CRM unknown'!$G$2:$G$1227,"UK",'Relevant - IN NOW CRM unknown'!$M$2:$M$1227,"Finance")+COUNTIFS('Relevant - Not CRM not valid'!$T$2:$T$416,$A566,'Relevant - Not CRM not valid'!$G$2:$G$416,"UK",'Relevant - Not CRM not valid'!$M$2:$M$416,"Finance")+COUNTIFS('Relevant - In CRM not valid'!$T$2:$T$46,$A566,'Relevant - In CRM not valid'!$G$2:$G$46,"UK",'Relevant - In CRM not valid'!$M$2:$M$46,"Finance")</f>
        <v>1</v>
      </c>
      <c r="K566" s="2">
        <f>COUNTIFS('Relevant - In CRM valid'!$T$2:$T$4699,$A566,'Relevant - In CRM valid'!$G$2:$G$4699,"UK",'Relevant - In CRM valid'!$M$2:$M$4699,"IT/Systems")+COUNTIFS('Relevant - In CRM unknown'!$T$2:$T$253,$A566,'Relevant - In CRM unknown'!$G$2:$G$253,"UK",'Relevant - In CRM unknown'!$M$2:$M$253,"IT/Systems")+COUNTIFS('Relevant - IN NOW CRM valid'!$T$2:$T$2328,$A566,'Relevant - IN NOW CRM valid'!$G$2:$G$2328,"UK",'Relevant - IN NOW CRM valid'!$M$2:$M$2328,"IT/Systems")+COUNTIFS('Relevant - IN NOW CRM unknown'!$T$2:$T$1227,$A566,'Relevant - IN NOW CRM unknown'!$G$2:$G$1227,"UK",'Relevant - IN NOW CRM unknown'!$M$2:$M$1227,"IT/Systems")+COUNTIFS('Relevant - Not CRM not valid'!$T$2:$T$416,$A566,'Relevant - Not CRM not valid'!$G$2:$G$416,"UK",'Relevant - Not CRM not valid'!$M$2:$M$416,"IT/Systems")+COUNTIFS('Relevant - In CRM not valid'!$T$2:$T$46,$A566,'Relevant - In CRM not valid'!$G$2:$G$46,"UK",'Relevant - In CRM not valid'!$M$2:$M$46,"IT/Systems")</f>
        <v>0</v>
      </c>
      <c r="L566" s="2">
        <f>COUNTIFS('Relevant - In CRM valid'!$T$2:$T$4699,$A566,'Relevant - In CRM valid'!$G$2:$G$4699,"UK",'Relevant - In CRM valid'!$M$2:$M$4699,"")+COUNTIFS('Relevant - In CRM unknown'!$T$2:$T$253,$A566,'Relevant - In CRM unknown'!$G$2:$G$253,"UK",'Relevant - In CRM unknown'!$M$2:$M$253,"")+COUNTIFS('Relevant - IN NOW CRM valid'!$T$2:$T$2328,$A566,'Relevant - IN NOW CRM valid'!$G$2:$G$2328,"UK",'Relevant - IN NOW CRM valid'!$M$2:$M$2328,"")+COUNTIFS('Relevant - IN NOW CRM unknown'!$T$2:$T$1227,$A566,'Relevant - IN NOW CRM unknown'!$G$2:$G$1227,"UK",'Relevant - IN NOW CRM unknown'!$M$2:$M$1227,"")+COUNTIFS('Relevant - Not CRM not valid'!$T$2:$T$416,$A566,'Relevant - Not CRM not valid'!$G$2:$G$416,"UK",'Relevant - Not CRM not valid'!$M$2:$M$416,"")+COUNTIFS('Relevant - In CRM not valid'!$T$2:$T$46,$A566,'Relevant - In CRM not valid'!$G$2:$G$46,"UK",'Relevant - In CRM not valid'!$M$2:$M$46,"")</f>
        <v>0</v>
      </c>
      <c r="M566" s="2">
        <f t="shared" si="16"/>
        <v>1</v>
      </c>
      <c r="N566" s="2">
        <f>COUNTIFS('Relevant - In CRM valid'!$T$2:$T$4699,$A566,'Relevant - In CRM valid'!$G$2:$G$4699,"UK",'Relevant - In CRM valid'!$Q$2:$Q$4699,"valid")+COUNTIFS('Relevant - In CRM unknown'!$T$2:$T$253,$A566,'Relevant - In CRM unknown'!$G$2:$G$253,"UK",'Relevant - In CRM unknown'!$Q$2:$Q$253,"valid")+COUNTIFS('Relevant - IN NOW CRM valid'!$T$2:$T$2328,$A566,'Relevant - IN NOW CRM valid'!$G$2:$G$2328,"UK",'Relevant - IN NOW CRM valid'!$Q$2:$Q$2328,"valid")+COUNTIFS('Relevant - IN NOW CRM unknown'!$T$2:$T$1227,$A566,'Relevant - IN NOW CRM unknown'!$G$2:$G$1227,"UK",'Relevant - IN NOW CRM unknown'!$Q$2:$Q$1227,"valid")+COUNTIFS('Relevant - Not CRM not valid'!$T$2:$T$416,$A566,'Relevant - Not CRM not valid'!$G$2:$G$416,"UK",'Relevant - Not CRM not valid'!$Q$2:$Q$416,"valid")+COUNTIFS('Relevant - In CRM not valid'!$T$2:$T$46,$A566,'Relevant - In CRM not valid'!$G$2:$G$46,"UK",'Relevant - In CRM not valid'!$Q$2:$Q$46,"valid")</f>
        <v>0</v>
      </c>
      <c r="O566" s="2" t="str">
        <f t="shared" si="17"/>
        <v>Research  IT/Systems</v>
      </c>
    </row>
    <row r="567" spans="1:15" ht="15" customHeight="1">
      <c r="A567" s="2" t="s">
        <v>1241</v>
      </c>
      <c r="B567" s="2" t="s">
        <v>1242</v>
      </c>
      <c r="C567" s="2" t="s">
        <v>1570</v>
      </c>
      <c r="D567" s="2" t="str">
        <f>IFERROR(INDEX('UK Target Institutions'!$D$2:$D$727,MATCH($A567,'UK Target Institutions'!$A$2:$A$727,0)),"")</f>
        <v>No</v>
      </c>
      <c r="E567" s="2">
        <f>COUNTIFS('Relevant - In CRM valid'!$T$2:$T$4699,$A567,'Relevant - In CRM valid'!$G$2:$G$4699,"UK")+COUNTIFS('Relevant - In CRM unknown'!$T$2:$T$253,$A567,'Relevant - In CRM unknown'!$G$2:$G$253,"UK")+COUNTIFS('Relevant - IN NOW CRM valid'!$T$2:$T$2328,$A567,'Relevant - IN NOW CRM valid'!$G$2:$G$2328,"UK")+COUNTIFS('Relevant - IN NOW CRM unknown'!$T$2:$T$1227,$A567,'Relevant - IN NOW CRM unknown'!$G$2:$G$1227,"UK")+COUNTIFS('Relevant - Not CRM not valid'!$T$2:$T$416,$A567,'Relevant - Not CRM not valid'!$G$2:$G$416,"UK")+COUNTIFS('Relevant - In CRM not valid'!$T$2:$T$46,$A567,'Relevant - In CRM not valid'!$G$2:$G$46,"UK")</f>
        <v>1</v>
      </c>
      <c r="F567" s="2">
        <f>COUNTIFS('Relevant - In CRM valid'!$T$2:$T$4699,$A567,'Relevant - In CRM valid'!$G$2:$G$4699,"UK",'Relevant - In CRM valid'!$M$2:$M$4699,"Research")+COUNTIFS('Relevant - In CRM unknown'!$T$2:$T$253,$A567,'Relevant - In CRM unknown'!$G$2:$G$253,"UK",'Relevant - In CRM unknown'!$M$2:$M$253,"Research")+COUNTIFS('Relevant - IN NOW CRM valid'!$T$2:$T$2328,$A567,'Relevant - IN NOW CRM valid'!$G$2:$G$2328,"UK",'Relevant - IN NOW CRM valid'!$M$2:$M$2328,"Research")+COUNTIFS('Relevant - IN NOW CRM unknown'!$T$2:$T$1227,$A567,'Relevant - IN NOW CRM unknown'!$G$2:$G$1227,"UK",'Relevant - IN NOW CRM unknown'!$M$2:$M$1227,"Research")+COUNTIFS('Relevant - Not CRM not valid'!$T$2:$T$416,$A567,'Relevant - Not CRM not valid'!$G$2:$G$416,"UK",'Relevant - Not CRM not valid'!$M$2:$M$416,"Research")+COUNTIFS('Relevant - In CRM not valid'!$T$2:$T$46,$A567,'Relevant - In CRM not valid'!$G$2:$G$46,"UK",'Relevant - In CRM not valid'!$M$2:$M$46,"Research")</f>
        <v>0</v>
      </c>
      <c r="G567" s="2">
        <f>COUNTIFS('Relevant - In CRM valid'!$T$2:$T$4699,$A567,'Relevant - In CRM valid'!$G$2:$G$4699,"UK",'Relevant - In CRM valid'!$M$2:$M$4699,"Research",'Relevant - In CRM valid'!$R$2:$R$4699,"Senior")+COUNTIFS('Relevant - In CRM unknown'!$T$2:$T$253,$A567,'Relevant - In CRM unknown'!$G$2:$G$253,"UK",'Relevant - In CRM unknown'!$M$2:$M$253,"Research",'Relevant - In CRM unknown'!$R$2:$R$253,"Senior")+COUNTIFS('Relevant - IN NOW CRM valid'!$T$2:$T$2328,$A567,'Relevant - IN NOW CRM valid'!$G$2:$G$2328,"UK",'Relevant - IN NOW CRM valid'!$M$2:$M$2328,"Research",'Relevant - IN NOW CRM valid'!$R$2:$R$2328,"Senior")+COUNTIFS('Relevant - IN NOW CRM unknown'!$T$2:$T$1227,$A567,'Relevant - IN NOW CRM unknown'!$G$2:$G$1227,"UK",'Relevant - IN NOW CRM unknown'!$M$2:$M$1227,"Research",'Relevant - IN NOW CRM unknown'!$R$2:$R$1227,"Senior")+COUNTIFS('Relevant - Not CRM not valid'!$T$2:$T$416,$A567,'Relevant - Not CRM not valid'!$G$2:$G$416,"UK",'Relevant - Not CRM not valid'!$M$2:$M$416,"Research",'Relevant - Not CRM not valid'!$R$2:$R$416,"Senior")+COUNTIFS('Relevant - In CRM not valid'!$T$2:$T$46,$A567,'Relevant - In CRM not valid'!$G$2:$G$46,"UK",'Relevant - In CRM not valid'!$M$2:$M$46,"Research",'Relevant - In CRM not valid'!$R$2:$R$46,"Senior")</f>
        <v>0</v>
      </c>
      <c r="H567" s="2">
        <f>COUNTIFS('Relevant - In CRM valid'!$T$2:$T$4699,$A567,'Relevant - In CRM valid'!$G$2:$G$4699,"UK",'Relevant - In CRM valid'!$M$2:$M$4699,"Research",'Relevant - In CRM valid'!$R$2:$R$4699,"Operational")+COUNTIFS('Relevant - In CRM unknown'!$T$2:$T$253,$A567,'Relevant - In CRM unknown'!$G$2:$G$253,"UK",'Relevant - In CRM unknown'!$M$2:$M$253,"Research",'Relevant - In CRM unknown'!$R$2:$R$253,"Operational")+COUNTIFS('Relevant - IN NOW CRM valid'!$T$2:$T$2328,$A567,'Relevant - IN NOW CRM valid'!$G$2:$G$2328,"UK",'Relevant - IN NOW CRM valid'!$M$2:$M$2328,"Research",'Relevant - IN NOW CRM valid'!$R$2:$R$2328,"Operational")+COUNTIFS('Relevant - IN NOW CRM unknown'!$T$2:$T$1227,$A567,'Relevant - IN NOW CRM unknown'!$G$2:$G$1227,"UK",'Relevant - IN NOW CRM unknown'!$M$2:$M$1227,"Research",'Relevant - IN NOW CRM unknown'!$R$2:$R$1227,"Operational")+COUNTIFS('Relevant - Not CRM not valid'!$T$2:$T$416,$A567,'Relevant - Not CRM not valid'!$G$2:$G$416,"UK",'Relevant - Not CRM not valid'!$M$2:$M$416,"Research",'Relevant - Not CRM not valid'!$R$2:$R$416,"Operational")+COUNTIFS('Relevant - In CRM not valid'!$T$2:$T$46,$A567,'Relevant - In CRM not valid'!$G$2:$G$46,"UK",'Relevant - In CRM not valid'!$M$2:$M$46,"Research",'Relevant - In CRM not valid'!$R$2:$R$46,"Operational")</f>
        <v>0</v>
      </c>
      <c r="I567" s="2">
        <f>COUNTIFS('Relevant - In CRM valid'!$T$2:$T$4699,$A567,'Relevant - In CRM valid'!$G$2:$G$4699,"UK",'Relevant - In CRM valid'!$M$2:$M$4699,"Research",'Relevant - In CRM valid'!$R$2:$R$4699,"Academic")+COUNTIFS('Relevant - In CRM unknown'!$T$2:$T$253,$A567,'Relevant - In CRM unknown'!$G$2:$G$253,"UK",'Relevant - In CRM unknown'!$M$2:$M$253,"Research",'Relevant - In CRM unknown'!$R$2:$R$253,"Academic")+COUNTIFS('Relevant - IN NOW CRM valid'!$T$2:$T$2328,$A567,'Relevant - IN NOW CRM valid'!$G$2:$G$2328,"UK",'Relevant - IN NOW CRM valid'!$M$2:$M$2328,"Research",'Relevant - IN NOW CRM valid'!$R$2:$R$2328,"Academic")+COUNTIFS('Relevant - IN NOW CRM unknown'!$T$2:$T$1227,$A567,'Relevant - IN NOW CRM unknown'!$G$2:$G$1227,"UK",'Relevant - IN NOW CRM unknown'!$M$2:$M$1227,"Research",'Relevant - IN NOW CRM unknown'!$R$2:$R$1227,"Academic")+COUNTIFS('Relevant - Not CRM not valid'!$T$2:$T$416,$A567,'Relevant - Not CRM not valid'!$G$2:$G$416,"UK",'Relevant - Not CRM not valid'!$M$2:$M$416,"Research",'Relevant - Not CRM not valid'!$R$2:$R$416,"Academic")+COUNTIFS('Relevant - In CRM not valid'!$T$2:$T$46,$A567,'Relevant - In CRM not valid'!$G$2:$G$46,"UK",'Relevant - In CRM not valid'!$M$2:$M$46,"Research",'Relevant - In CRM not valid'!$R$2:$R$46,"Academic")</f>
        <v>0</v>
      </c>
      <c r="J567" s="2">
        <f>COUNTIFS('Relevant - In CRM valid'!$T$2:$T$4699,$A567,'Relevant - In CRM valid'!$G$2:$G$4699,"UK",'Relevant - In CRM valid'!$M$2:$M$4699,"Finance")+COUNTIFS('Relevant - In CRM unknown'!$T$2:$T$253,$A567,'Relevant - In CRM unknown'!$G$2:$G$253,"UK",'Relevant - In CRM unknown'!$M$2:$M$253,"Finance")+COUNTIFS('Relevant - IN NOW CRM valid'!$T$2:$T$2328,$A567,'Relevant - IN NOW CRM valid'!$G$2:$G$2328,"UK",'Relevant - IN NOW CRM valid'!$M$2:$M$2328,"Finance")+COUNTIFS('Relevant - IN NOW CRM unknown'!$T$2:$T$1227,$A567,'Relevant - IN NOW CRM unknown'!$G$2:$G$1227,"UK",'Relevant - IN NOW CRM unknown'!$M$2:$M$1227,"Finance")+COUNTIFS('Relevant - Not CRM not valid'!$T$2:$T$416,$A567,'Relevant - Not CRM not valid'!$G$2:$G$416,"UK",'Relevant - Not CRM not valid'!$M$2:$M$416,"Finance")+COUNTIFS('Relevant - In CRM not valid'!$T$2:$T$46,$A567,'Relevant - In CRM not valid'!$G$2:$G$46,"UK",'Relevant - In CRM not valid'!$M$2:$M$46,"Finance")</f>
        <v>1</v>
      </c>
      <c r="K567" s="2">
        <f>COUNTIFS('Relevant - In CRM valid'!$T$2:$T$4699,$A567,'Relevant - In CRM valid'!$G$2:$G$4699,"UK",'Relevant - In CRM valid'!$M$2:$M$4699,"IT/Systems")+COUNTIFS('Relevant - In CRM unknown'!$T$2:$T$253,$A567,'Relevant - In CRM unknown'!$G$2:$G$253,"UK",'Relevant - In CRM unknown'!$M$2:$M$253,"IT/Systems")+COUNTIFS('Relevant - IN NOW CRM valid'!$T$2:$T$2328,$A567,'Relevant - IN NOW CRM valid'!$G$2:$G$2328,"UK",'Relevant - IN NOW CRM valid'!$M$2:$M$2328,"IT/Systems")+COUNTIFS('Relevant - IN NOW CRM unknown'!$T$2:$T$1227,$A567,'Relevant - IN NOW CRM unknown'!$G$2:$G$1227,"UK",'Relevant - IN NOW CRM unknown'!$M$2:$M$1227,"IT/Systems")+COUNTIFS('Relevant - Not CRM not valid'!$T$2:$T$416,$A567,'Relevant - Not CRM not valid'!$G$2:$G$416,"UK",'Relevant - Not CRM not valid'!$M$2:$M$416,"IT/Systems")+COUNTIFS('Relevant - In CRM not valid'!$T$2:$T$46,$A567,'Relevant - In CRM not valid'!$G$2:$G$46,"UK",'Relevant - In CRM not valid'!$M$2:$M$46,"IT/Systems")</f>
        <v>0</v>
      </c>
      <c r="L567" s="2">
        <f>COUNTIFS('Relevant - In CRM valid'!$T$2:$T$4699,$A567,'Relevant - In CRM valid'!$G$2:$G$4699,"UK",'Relevant - In CRM valid'!$M$2:$M$4699,"")+COUNTIFS('Relevant - In CRM unknown'!$T$2:$T$253,$A567,'Relevant - In CRM unknown'!$G$2:$G$253,"UK",'Relevant - In CRM unknown'!$M$2:$M$253,"")+COUNTIFS('Relevant - IN NOW CRM valid'!$T$2:$T$2328,$A567,'Relevant - IN NOW CRM valid'!$G$2:$G$2328,"UK",'Relevant - IN NOW CRM valid'!$M$2:$M$2328,"")+COUNTIFS('Relevant - IN NOW CRM unknown'!$T$2:$T$1227,$A567,'Relevant - IN NOW CRM unknown'!$G$2:$G$1227,"UK",'Relevant - IN NOW CRM unknown'!$M$2:$M$1227,"")+COUNTIFS('Relevant - Not CRM not valid'!$T$2:$T$416,$A567,'Relevant - Not CRM not valid'!$G$2:$G$416,"UK",'Relevant - Not CRM not valid'!$M$2:$M$416,"")+COUNTIFS('Relevant - In CRM not valid'!$T$2:$T$46,$A567,'Relevant - In CRM not valid'!$G$2:$G$46,"UK",'Relevant - In CRM not valid'!$M$2:$M$46,"")</f>
        <v>0</v>
      </c>
      <c r="M567" s="2">
        <f t="shared" si="16"/>
        <v>1</v>
      </c>
      <c r="N567" s="2">
        <f>COUNTIFS('Relevant - In CRM valid'!$T$2:$T$4699,$A567,'Relevant - In CRM valid'!$G$2:$G$4699,"UK",'Relevant - In CRM valid'!$Q$2:$Q$4699,"valid")+COUNTIFS('Relevant - In CRM unknown'!$T$2:$T$253,$A567,'Relevant - In CRM unknown'!$G$2:$G$253,"UK",'Relevant - In CRM unknown'!$Q$2:$Q$253,"valid")+COUNTIFS('Relevant - IN NOW CRM valid'!$T$2:$T$2328,$A567,'Relevant - IN NOW CRM valid'!$G$2:$G$2328,"UK",'Relevant - IN NOW CRM valid'!$Q$2:$Q$2328,"valid")+COUNTIFS('Relevant - IN NOW CRM unknown'!$T$2:$T$1227,$A567,'Relevant - IN NOW CRM unknown'!$G$2:$G$1227,"UK",'Relevant - IN NOW CRM unknown'!$Q$2:$Q$1227,"valid")+COUNTIFS('Relevant - Not CRM not valid'!$T$2:$T$416,$A567,'Relevant - Not CRM not valid'!$G$2:$G$416,"UK",'Relevant - Not CRM not valid'!$Q$2:$Q$416,"valid")+COUNTIFS('Relevant - In CRM not valid'!$T$2:$T$46,$A567,'Relevant - In CRM not valid'!$G$2:$G$46,"UK",'Relevant - In CRM not valid'!$Q$2:$Q$46,"valid")</f>
        <v>1</v>
      </c>
      <c r="O567" s="2" t="str">
        <f t="shared" si="17"/>
        <v>Research  IT/Systems</v>
      </c>
    </row>
    <row r="568" spans="1:15" ht="15" customHeight="1">
      <c r="A568" s="2" t="s">
        <v>1243</v>
      </c>
      <c r="B568" s="2" t="s">
        <v>1244</v>
      </c>
      <c r="C568" s="2" t="s">
        <v>1570</v>
      </c>
      <c r="D568" s="2" t="str">
        <f>IFERROR(INDEX('UK Target Institutions'!$D$2:$D$727,MATCH($A568,'UK Target Institutions'!$A$2:$A$727,0)),"")</f>
        <v>Yes</v>
      </c>
      <c r="E568" s="2">
        <f>COUNTIFS('Relevant - In CRM valid'!$T$2:$T$4699,$A568,'Relevant - In CRM valid'!$G$2:$G$4699,"UK")+COUNTIFS('Relevant - In CRM unknown'!$T$2:$T$253,$A568,'Relevant - In CRM unknown'!$G$2:$G$253,"UK")+COUNTIFS('Relevant - IN NOW CRM valid'!$T$2:$T$2328,$A568,'Relevant - IN NOW CRM valid'!$G$2:$G$2328,"UK")+COUNTIFS('Relevant - IN NOW CRM unknown'!$T$2:$T$1227,$A568,'Relevant - IN NOW CRM unknown'!$G$2:$G$1227,"UK")+COUNTIFS('Relevant - Not CRM not valid'!$T$2:$T$416,$A568,'Relevant - Not CRM not valid'!$G$2:$G$416,"UK")+COUNTIFS('Relevant - In CRM not valid'!$T$2:$T$46,$A568,'Relevant - In CRM not valid'!$G$2:$G$46,"UK")</f>
        <v>1</v>
      </c>
      <c r="F568" s="2">
        <f>COUNTIFS('Relevant - In CRM valid'!$T$2:$T$4699,$A568,'Relevant - In CRM valid'!$G$2:$G$4699,"UK",'Relevant - In CRM valid'!$M$2:$M$4699,"Research")+COUNTIFS('Relevant - In CRM unknown'!$T$2:$T$253,$A568,'Relevant - In CRM unknown'!$G$2:$G$253,"UK",'Relevant - In CRM unknown'!$M$2:$M$253,"Research")+COUNTIFS('Relevant - IN NOW CRM valid'!$T$2:$T$2328,$A568,'Relevant - IN NOW CRM valid'!$G$2:$G$2328,"UK",'Relevant - IN NOW CRM valid'!$M$2:$M$2328,"Research")+COUNTIFS('Relevant - IN NOW CRM unknown'!$T$2:$T$1227,$A568,'Relevant - IN NOW CRM unknown'!$G$2:$G$1227,"UK",'Relevant - IN NOW CRM unknown'!$M$2:$M$1227,"Research")+COUNTIFS('Relevant - Not CRM not valid'!$T$2:$T$416,$A568,'Relevant - Not CRM not valid'!$G$2:$G$416,"UK",'Relevant - Not CRM not valid'!$M$2:$M$416,"Research")+COUNTIFS('Relevant - In CRM not valid'!$T$2:$T$46,$A568,'Relevant - In CRM not valid'!$G$2:$G$46,"UK",'Relevant - In CRM not valid'!$M$2:$M$46,"Research")</f>
        <v>1</v>
      </c>
      <c r="G568" s="2">
        <f>COUNTIFS('Relevant - In CRM valid'!$T$2:$T$4699,$A568,'Relevant - In CRM valid'!$G$2:$G$4699,"UK",'Relevant - In CRM valid'!$M$2:$M$4699,"Research",'Relevant - In CRM valid'!$R$2:$R$4699,"Senior")+COUNTIFS('Relevant - In CRM unknown'!$T$2:$T$253,$A568,'Relevant - In CRM unknown'!$G$2:$G$253,"UK",'Relevant - In CRM unknown'!$M$2:$M$253,"Research",'Relevant - In CRM unknown'!$R$2:$R$253,"Senior")+COUNTIFS('Relevant - IN NOW CRM valid'!$T$2:$T$2328,$A568,'Relevant - IN NOW CRM valid'!$G$2:$G$2328,"UK",'Relevant - IN NOW CRM valid'!$M$2:$M$2328,"Research",'Relevant - IN NOW CRM valid'!$R$2:$R$2328,"Senior")+COUNTIFS('Relevant - IN NOW CRM unknown'!$T$2:$T$1227,$A568,'Relevant - IN NOW CRM unknown'!$G$2:$G$1227,"UK",'Relevant - IN NOW CRM unknown'!$M$2:$M$1227,"Research",'Relevant - IN NOW CRM unknown'!$R$2:$R$1227,"Senior")+COUNTIFS('Relevant - Not CRM not valid'!$T$2:$T$416,$A568,'Relevant - Not CRM not valid'!$G$2:$G$416,"UK",'Relevant - Not CRM not valid'!$M$2:$M$416,"Research",'Relevant - Not CRM not valid'!$R$2:$R$416,"Senior")+COUNTIFS('Relevant - In CRM not valid'!$T$2:$T$46,$A568,'Relevant - In CRM not valid'!$G$2:$G$46,"UK",'Relevant - In CRM not valid'!$M$2:$M$46,"Research",'Relevant - In CRM not valid'!$R$2:$R$46,"Senior")</f>
        <v>1</v>
      </c>
      <c r="H568" s="2">
        <f>COUNTIFS('Relevant - In CRM valid'!$T$2:$T$4699,$A568,'Relevant - In CRM valid'!$G$2:$G$4699,"UK",'Relevant - In CRM valid'!$M$2:$M$4699,"Research",'Relevant - In CRM valid'!$R$2:$R$4699,"Operational")+COUNTIFS('Relevant - In CRM unknown'!$T$2:$T$253,$A568,'Relevant - In CRM unknown'!$G$2:$G$253,"UK",'Relevant - In CRM unknown'!$M$2:$M$253,"Research",'Relevant - In CRM unknown'!$R$2:$R$253,"Operational")+COUNTIFS('Relevant - IN NOW CRM valid'!$T$2:$T$2328,$A568,'Relevant - IN NOW CRM valid'!$G$2:$G$2328,"UK",'Relevant - IN NOW CRM valid'!$M$2:$M$2328,"Research",'Relevant - IN NOW CRM valid'!$R$2:$R$2328,"Operational")+COUNTIFS('Relevant - IN NOW CRM unknown'!$T$2:$T$1227,$A568,'Relevant - IN NOW CRM unknown'!$G$2:$G$1227,"UK",'Relevant - IN NOW CRM unknown'!$M$2:$M$1227,"Research",'Relevant - IN NOW CRM unknown'!$R$2:$R$1227,"Operational")+COUNTIFS('Relevant - Not CRM not valid'!$T$2:$T$416,$A568,'Relevant - Not CRM not valid'!$G$2:$G$416,"UK",'Relevant - Not CRM not valid'!$M$2:$M$416,"Research",'Relevant - Not CRM not valid'!$R$2:$R$416,"Operational")+COUNTIFS('Relevant - In CRM not valid'!$T$2:$T$46,$A568,'Relevant - In CRM not valid'!$G$2:$G$46,"UK",'Relevant - In CRM not valid'!$M$2:$M$46,"Research",'Relevant - In CRM not valid'!$R$2:$R$46,"Operational")</f>
        <v>0</v>
      </c>
      <c r="I568" s="2">
        <f>COUNTIFS('Relevant - In CRM valid'!$T$2:$T$4699,$A568,'Relevant - In CRM valid'!$G$2:$G$4699,"UK",'Relevant - In CRM valid'!$M$2:$M$4699,"Research",'Relevant - In CRM valid'!$R$2:$R$4699,"Academic")+COUNTIFS('Relevant - In CRM unknown'!$T$2:$T$253,$A568,'Relevant - In CRM unknown'!$G$2:$G$253,"UK",'Relevant - In CRM unknown'!$M$2:$M$253,"Research",'Relevant - In CRM unknown'!$R$2:$R$253,"Academic")+COUNTIFS('Relevant - IN NOW CRM valid'!$T$2:$T$2328,$A568,'Relevant - IN NOW CRM valid'!$G$2:$G$2328,"UK",'Relevant - IN NOW CRM valid'!$M$2:$M$2328,"Research",'Relevant - IN NOW CRM valid'!$R$2:$R$2328,"Academic")+COUNTIFS('Relevant - IN NOW CRM unknown'!$T$2:$T$1227,$A568,'Relevant - IN NOW CRM unknown'!$G$2:$G$1227,"UK",'Relevant - IN NOW CRM unknown'!$M$2:$M$1227,"Research",'Relevant - IN NOW CRM unknown'!$R$2:$R$1227,"Academic")+COUNTIFS('Relevant - Not CRM not valid'!$T$2:$T$416,$A568,'Relevant - Not CRM not valid'!$G$2:$G$416,"UK",'Relevant - Not CRM not valid'!$M$2:$M$416,"Research",'Relevant - Not CRM not valid'!$R$2:$R$416,"Academic")+COUNTIFS('Relevant - In CRM not valid'!$T$2:$T$46,$A568,'Relevant - In CRM not valid'!$G$2:$G$46,"UK",'Relevant - In CRM not valid'!$M$2:$M$46,"Research",'Relevant - In CRM not valid'!$R$2:$R$46,"Academic")</f>
        <v>0</v>
      </c>
      <c r="J568" s="2">
        <f>COUNTIFS('Relevant - In CRM valid'!$T$2:$T$4699,$A568,'Relevant - In CRM valid'!$G$2:$G$4699,"UK",'Relevant - In CRM valid'!$M$2:$M$4699,"Finance")+COUNTIFS('Relevant - In CRM unknown'!$T$2:$T$253,$A568,'Relevant - In CRM unknown'!$G$2:$G$253,"UK",'Relevant - In CRM unknown'!$M$2:$M$253,"Finance")+COUNTIFS('Relevant - IN NOW CRM valid'!$T$2:$T$2328,$A568,'Relevant - IN NOW CRM valid'!$G$2:$G$2328,"UK",'Relevant - IN NOW CRM valid'!$M$2:$M$2328,"Finance")+COUNTIFS('Relevant - IN NOW CRM unknown'!$T$2:$T$1227,$A568,'Relevant - IN NOW CRM unknown'!$G$2:$G$1227,"UK",'Relevant - IN NOW CRM unknown'!$M$2:$M$1227,"Finance")+COUNTIFS('Relevant - Not CRM not valid'!$T$2:$T$416,$A568,'Relevant - Not CRM not valid'!$G$2:$G$416,"UK",'Relevant - Not CRM not valid'!$M$2:$M$416,"Finance")+COUNTIFS('Relevant - In CRM not valid'!$T$2:$T$46,$A568,'Relevant - In CRM not valid'!$G$2:$G$46,"UK",'Relevant - In CRM not valid'!$M$2:$M$46,"Finance")</f>
        <v>0</v>
      </c>
      <c r="K568" s="2">
        <f>COUNTIFS('Relevant - In CRM valid'!$T$2:$T$4699,$A568,'Relevant - In CRM valid'!$G$2:$G$4699,"UK",'Relevant - In CRM valid'!$M$2:$M$4699,"IT/Systems")+COUNTIFS('Relevant - In CRM unknown'!$T$2:$T$253,$A568,'Relevant - In CRM unknown'!$G$2:$G$253,"UK",'Relevant - In CRM unknown'!$M$2:$M$253,"IT/Systems")+COUNTIFS('Relevant - IN NOW CRM valid'!$T$2:$T$2328,$A568,'Relevant - IN NOW CRM valid'!$G$2:$G$2328,"UK",'Relevant - IN NOW CRM valid'!$M$2:$M$2328,"IT/Systems")+COUNTIFS('Relevant - IN NOW CRM unknown'!$T$2:$T$1227,$A568,'Relevant - IN NOW CRM unknown'!$G$2:$G$1227,"UK",'Relevant - IN NOW CRM unknown'!$M$2:$M$1227,"IT/Systems")+COUNTIFS('Relevant - Not CRM not valid'!$T$2:$T$416,$A568,'Relevant - Not CRM not valid'!$G$2:$G$416,"UK",'Relevant - Not CRM not valid'!$M$2:$M$416,"IT/Systems")+COUNTIFS('Relevant - In CRM not valid'!$T$2:$T$46,$A568,'Relevant - In CRM not valid'!$G$2:$G$46,"UK",'Relevant - In CRM not valid'!$M$2:$M$46,"IT/Systems")</f>
        <v>0</v>
      </c>
      <c r="L568" s="2">
        <f>COUNTIFS('Relevant - In CRM valid'!$T$2:$T$4699,$A568,'Relevant - In CRM valid'!$G$2:$G$4699,"UK",'Relevant - In CRM valid'!$M$2:$M$4699,"")+COUNTIFS('Relevant - In CRM unknown'!$T$2:$T$253,$A568,'Relevant - In CRM unknown'!$G$2:$G$253,"UK",'Relevant - In CRM unknown'!$M$2:$M$253,"")+COUNTIFS('Relevant - IN NOW CRM valid'!$T$2:$T$2328,$A568,'Relevant - IN NOW CRM valid'!$G$2:$G$2328,"UK",'Relevant - IN NOW CRM valid'!$M$2:$M$2328,"")+COUNTIFS('Relevant - IN NOW CRM unknown'!$T$2:$T$1227,$A568,'Relevant - IN NOW CRM unknown'!$G$2:$G$1227,"UK",'Relevant - IN NOW CRM unknown'!$M$2:$M$1227,"")+COUNTIFS('Relevant - Not CRM not valid'!$T$2:$T$416,$A568,'Relevant - Not CRM not valid'!$G$2:$G$416,"UK",'Relevant - Not CRM not valid'!$M$2:$M$416,"")+COUNTIFS('Relevant - In CRM not valid'!$T$2:$T$46,$A568,'Relevant - In CRM not valid'!$G$2:$G$46,"UK",'Relevant - In CRM not valid'!$M$2:$M$46,"")</f>
        <v>0</v>
      </c>
      <c r="M568" s="2">
        <f t="shared" si="16"/>
        <v>1</v>
      </c>
      <c r="N568" s="2">
        <f>COUNTIFS('Relevant - In CRM valid'!$T$2:$T$4699,$A568,'Relevant - In CRM valid'!$G$2:$G$4699,"UK",'Relevant - In CRM valid'!$Q$2:$Q$4699,"valid")+COUNTIFS('Relevant - In CRM unknown'!$T$2:$T$253,$A568,'Relevant - In CRM unknown'!$G$2:$G$253,"UK",'Relevant - In CRM unknown'!$Q$2:$Q$253,"valid")+COUNTIFS('Relevant - IN NOW CRM valid'!$T$2:$T$2328,$A568,'Relevant - IN NOW CRM valid'!$G$2:$G$2328,"UK",'Relevant - IN NOW CRM valid'!$Q$2:$Q$2328,"valid")+COUNTIFS('Relevant - IN NOW CRM unknown'!$T$2:$T$1227,$A568,'Relevant - IN NOW CRM unknown'!$G$2:$G$1227,"UK",'Relevant - IN NOW CRM unknown'!$Q$2:$Q$1227,"valid")+COUNTIFS('Relevant - Not CRM not valid'!$T$2:$T$416,$A568,'Relevant - Not CRM not valid'!$G$2:$G$416,"UK",'Relevant - Not CRM not valid'!$Q$2:$Q$416,"valid")+COUNTIFS('Relevant - In CRM not valid'!$T$2:$T$46,$A568,'Relevant - In CRM not valid'!$G$2:$G$46,"UK",'Relevant - In CRM not valid'!$Q$2:$Q$46,"valid")</f>
        <v>1</v>
      </c>
      <c r="O568" s="2" t="str">
        <f t="shared" si="17"/>
        <v>Finance  IT/Systems</v>
      </c>
    </row>
    <row r="569" spans="1:15" ht="15" customHeight="1">
      <c r="A569" s="2" t="s">
        <v>1245</v>
      </c>
      <c r="B569" s="2" t="s">
        <v>1246</v>
      </c>
      <c r="C569" s="2" t="s">
        <v>1570</v>
      </c>
      <c r="D569" s="2" t="str">
        <f>IFERROR(INDEX('UK Target Institutions'!$D$2:$D$727,MATCH($A569,'UK Target Institutions'!$A$2:$A$727,0)),"")</f>
        <v>Yes</v>
      </c>
      <c r="E569" s="2">
        <f>COUNTIFS('Relevant - In CRM valid'!$T$2:$T$4699,$A569,'Relevant - In CRM valid'!$G$2:$G$4699,"UK")+COUNTIFS('Relevant - In CRM unknown'!$T$2:$T$253,$A569,'Relevant - In CRM unknown'!$G$2:$G$253,"UK")+COUNTIFS('Relevant - IN NOW CRM valid'!$T$2:$T$2328,$A569,'Relevant - IN NOW CRM valid'!$G$2:$G$2328,"UK")+COUNTIFS('Relevant - IN NOW CRM unknown'!$T$2:$T$1227,$A569,'Relevant - IN NOW CRM unknown'!$G$2:$G$1227,"UK")+COUNTIFS('Relevant - Not CRM not valid'!$T$2:$T$416,$A569,'Relevant - Not CRM not valid'!$G$2:$G$416,"UK")+COUNTIFS('Relevant - In CRM not valid'!$T$2:$T$46,$A569,'Relevant - In CRM not valid'!$G$2:$G$46,"UK")</f>
        <v>1</v>
      </c>
      <c r="F569" s="2">
        <f>COUNTIFS('Relevant - In CRM valid'!$T$2:$T$4699,$A569,'Relevant - In CRM valid'!$G$2:$G$4699,"UK",'Relevant - In CRM valid'!$M$2:$M$4699,"Research")+COUNTIFS('Relevant - In CRM unknown'!$T$2:$T$253,$A569,'Relevant - In CRM unknown'!$G$2:$G$253,"UK",'Relevant - In CRM unknown'!$M$2:$M$253,"Research")+COUNTIFS('Relevant - IN NOW CRM valid'!$T$2:$T$2328,$A569,'Relevant - IN NOW CRM valid'!$G$2:$G$2328,"UK",'Relevant - IN NOW CRM valid'!$M$2:$M$2328,"Research")+COUNTIFS('Relevant - IN NOW CRM unknown'!$T$2:$T$1227,$A569,'Relevant - IN NOW CRM unknown'!$G$2:$G$1227,"UK",'Relevant - IN NOW CRM unknown'!$M$2:$M$1227,"Research")+COUNTIFS('Relevant - Not CRM not valid'!$T$2:$T$416,$A569,'Relevant - Not CRM not valid'!$G$2:$G$416,"UK",'Relevant - Not CRM not valid'!$M$2:$M$416,"Research")+COUNTIFS('Relevant - In CRM not valid'!$T$2:$T$46,$A569,'Relevant - In CRM not valid'!$G$2:$G$46,"UK",'Relevant - In CRM not valid'!$M$2:$M$46,"Research")</f>
        <v>1</v>
      </c>
      <c r="G569" s="2">
        <f>COUNTIFS('Relevant - In CRM valid'!$T$2:$T$4699,$A569,'Relevant - In CRM valid'!$G$2:$G$4699,"UK",'Relevant - In CRM valid'!$M$2:$M$4699,"Research",'Relevant - In CRM valid'!$R$2:$R$4699,"Senior")+COUNTIFS('Relevant - In CRM unknown'!$T$2:$T$253,$A569,'Relevant - In CRM unknown'!$G$2:$G$253,"UK",'Relevant - In CRM unknown'!$M$2:$M$253,"Research",'Relevant - In CRM unknown'!$R$2:$R$253,"Senior")+COUNTIFS('Relevant - IN NOW CRM valid'!$T$2:$T$2328,$A569,'Relevant - IN NOW CRM valid'!$G$2:$G$2328,"UK",'Relevant - IN NOW CRM valid'!$M$2:$M$2328,"Research",'Relevant - IN NOW CRM valid'!$R$2:$R$2328,"Senior")+COUNTIFS('Relevant - IN NOW CRM unknown'!$T$2:$T$1227,$A569,'Relevant - IN NOW CRM unknown'!$G$2:$G$1227,"UK",'Relevant - IN NOW CRM unknown'!$M$2:$M$1227,"Research",'Relevant - IN NOW CRM unknown'!$R$2:$R$1227,"Senior")+COUNTIFS('Relevant - Not CRM not valid'!$T$2:$T$416,$A569,'Relevant - Not CRM not valid'!$G$2:$G$416,"UK",'Relevant - Not CRM not valid'!$M$2:$M$416,"Research",'Relevant - Not CRM not valid'!$R$2:$R$416,"Senior")+COUNTIFS('Relevant - In CRM not valid'!$T$2:$T$46,$A569,'Relevant - In CRM not valid'!$G$2:$G$46,"UK",'Relevant - In CRM not valid'!$M$2:$M$46,"Research",'Relevant - In CRM not valid'!$R$2:$R$46,"Senior")</f>
        <v>0</v>
      </c>
      <c r="H569" s="2">
        <f>COUNTIFS('Relevant - In CRM valid'!$T$2:$T$4699,$A569,'Relevant - In CRM valid'!$G$2:$G$4699,"UK",'Relevant - In CRM valid'!$M$2:$M$4699,"Research",'Relevant - In CRM valid'!$R$2:$R$4699,"Operational")+COUNTIFS('Relevant - In CRM unknown'!$T$2:$T$253,$A569,'Relevant - In CRM unknown'!$G$2:$G$253,"UK",'Relevant - In CRM unknown'!$M$2:$M$253,"Research",'Relevant - In CRM unknown'!$R$2:$R$253,"Operational")+COUNTIFS('Relevant - IN NOW CRM valid'!$T$2:$T$2328,$A569,'Relevant - IN NOW CRM valid'!$G$2:$G$2328,"UK",'Relevant - IN NOW CRM valid'!$M$2:$M$2328,"Research",'Relevant - IN NOW CRM valid'!$R$2:$R$2328,"Operational")+COUNTIFS('Relevant - IN NOW CRM unknown'!$T$2:$T$1227,$A569,'Relevant - IN NOW CRM unknown'!$G$2:$G$1227,"UK",'Relevant - IN NOW CRM unknown'!$M$2:$M$1227,"Research",'Relevant - IN NOW CRM unknown'!$R$2:$R$1227,"Operational")+COUNTIFS('Relevant - Not CRM not valid'!$T$2:$T$416,$A569,'Relevant - Not CRM not valid'!$G$2:$G$416,"UK",'Relevant - Not CRM not valid'!$M$2:$M$416,"Research",'Relevant - Not CRM not valid'!$R$2:$R$416,"Operational")+COUNTIFS('Relevant - In CRM not valid'!$T$2:$T$46,$A569,'Relevant - In CRM not valid'!$G$2:$G$46,"UK",'Relevant - In CRM not valid'!$M$2:$M$46,"Research",'Relevant - In CRM not valid'!$R$2:$R$46,"Operational")</f>
        <v>1</v>
      </c>
      <c r="I569" s="2">
        <f>COUNTIFS('Relevant - In CRM valid'!$T$2:$T$4699,$A569,'Relevant - In CRM valid'!$G$2:$G$4699,"UK",'Relevant - In CRM valid'!$M$2:$M$4699,"Research",'Relevant - In CRM valid'!$R$2:$R$4699,"Academic")+COUNTIFS('Relevant - In CRM unknown'!$T$2:$T$253,$A569,'Relevant - In CRM unknown'!$G$2:$G$253,"UK",'Relevant - In CRM unknown'!$M$2:$M$253,"Research",'Relevant - In CRM unknown'!$R$2:$R$253,"Academic")+COUNTIFS('Relevant - IN NOW CRM valid'!$T$2:$T$2328,$A569,'Relevant - IN NOW CRM valid'!$G$2:$G$2328,"UK",'Relevant - IN NOW CRM valid'!$M$2:$M$2328,"Research",'Relevant - IN NOW CRM valid'!$R$2:$R$2328,"Academic")+COUNTIFS('Relevant - IN NOW CRM unknown'!$T$2:$T$1227,$A569,'Relevant - IN NOW CRM unknown'!$G$2:$G$1227,"UK",'Relevant - IN NOW CRM unknown'!$M$2:$M$1227,"Research",'Relevant - IN NOW CRM unknown'!$R$2:$R$1227,"Academic")+COUNTIFS('Relevant - Not CRM not valid'!$T$2:$T$416,$A569,'Relevant - Not CRM not valid'!$G$2:$G$416,"UK",'Relevant - Not CRM not valid'!$M$2:$M$416,"Research",'Relevant - Not CRM not valid'!$R$2:$R$416,"Academic")+COUNTIFS('Relevant - In CRM not valid'!$T$2:$T$46,$A569,'Relevant - In CRM not valid'!$G$2:$G$46,"UK",'Relevant - In CRM not valid'!$M$2:$M$46,"Research",'Relevant - In CRM not valid'!$R$2:$R$46,"Academic")</f>
        <v>0</v>
      </c>
      <c r="J569" s="2">
        <f>COUNTIFS('Relevant - In CRM valid'!$T$2:$T$4699,$A569,'Relevant - In CRM valid'!$G$2:$G$4699,"UK",'Relevant - In CRM valid'!$M$2:$M$4699,"Finance")+COUNTIFS('Relevant - In CRM unknown'!$T$2:$T$253,$A569,'Relevant - In CRM unknown'!$G$2:$G$253,"UK",'Relevant - In CRM unknown'!$M$2:$M$253,"Finance")+COUNTIFS('Relevant - IN NOW CRM valid'!$T$2:$T$2328,$A569,'Relevant - IN NOW CRM valid'!$G$2:$G$2328,"UK",'Relevant - IN NOW CRM valid'!$M$2:$M$2328,"Finance")+COUNTIFS('Relevant - IN NOW CRM unknown'!$T$2:$T$1227,$A569,'Relevant - IN NOW CRM unknown'!$G$2:$G$1227,"UK",'Relevant - IN NOW CRM unknown'!$M$2:$M$1227,"Finance")+COUNTIFS('Relevant - Not CRM not valid'!$T$2:$T$416,$A569,'Relevant - Not CRM not valid'!$G$2:$G$416,"UK",'Relevant - Not CRM not valid'!$M$2:$M$416,"Finance")+COUNTIFS('Relevant - In CRM not valid'!$T$2:$T$46,$A569,'Relevant - In CRM not valid'!$G$2:$G$46,"UK",'Relevant - In CRM not valid'!$M$2:$M$46,"Finance")</f>
        <v>0</v>
      </c>
      <c r="K569" s="2">
        <f>COUNTIFS('Relevant - In CRM valid'!$T$2:$T$4699,$A569,'Relevant - In CRM valid'!$G$2:$G$4699,"UK",'Relevant - In CRM valid'!$M$2:$M$4699,"IT/Systems")+COUNTIFS('Relevant - In CRM unknown'!$T$2:$T$253,$A569,'Relevant - In CRM unknown'!$G$2:$G$253,"UK",'Relevant - In CRM unknown'!$M$2:$M$253,"IT/Systems")+COUNTIFS('Relevant - IN NOW CRM valid'!$T$2:$T$2328,$A569,'Relevant - IN NOW CRM valid'!$G$2:$G$2328,"UK",'Relevant - IN NOW CRM valid'!$M$2:$M$2328,"IT/Systems")+COUNTIFS('Relevant - IN NOW CRM unknown'!$T$2:$T$1227,$A569,'Relevant - IN NOW CRM unknown'!$G$2:$G$1227,"UK",'Relevant - IN NOW CRM unknown'!$M$2:$M$1227,"IT/Systems")+COUNTIFS('Relevant - Not CRM not valid'!$T$2:$T$416,$A569,'Relevant - Not CRM not valid'!$G$2:$G$416,"UK",'Relevant - Not CRM not valid'!$M$2:$M$416,"IT/Systems")+COUNTIFS('Relevant - In CRM not valid'!$T$2:$T$46,$A569,'Relevant - In CRM not valid'!$G$2:$G$46,"UK",'Relevant - In CRM not valid'!$M$2:$M$46,"IT/Systems")</f>
        <v>0</v>
      </c>
      <c r="L569" s="2">
        <f>COUNTIFS('Relevant - In CRM valid'!$T$2:$T$4699,$A569,'Relevant - In CRM valid'!$G$2:$G$4699,"UK",'Relevant - In CRM valid'!$M$2:$M$4699,"")+COUNTIFS('Relevant - In CRM unknown'!$T$2:$T$253,$A569,'Relevant - In CRM unknown'!$G$2:$G$253,"UK",'Relevant - In CRM unknown'!$M$2:$M$253,"")+COUNTIFS('Relevant - IN NOW CRM valid'!$T$2:$T$2328,$A569,'Relevant - IN NOW CRM valid'!$G$2:$G$2328,"UK",'Relevant - IN NOW CRM valid'!$M$2:$M$2328,"")+COUNTIFS('Relevant - IN NOW CRM unknown'!$T$2:$T$1227,$A569,'Relevant - IN NOW CRM unknown'!$G$2:$G$1227,"UK",'Relevant - IN NOW CRM unknown'!$M$2:$M$1227,"")+COUNTIFS('Relevant - Not CRM not valid'!$T$2:$T$416,$A569,'Relevant - Not CRM not valid'!$G$2:$G$416,"UK",'Relevant - Not CRM not valid'!$M$2:$M$416,"")+COUNTIFS('Relevant - In CRM not valid'!$T$2:$T$46,$A569,'Relevant - In CRM not valid'!$G$2:$G$46,"UK",'Relevant - In CRM not valid'!$M$2:$M$46,"")</f>
        <v>0</v>
      </c>
      <c r="M569" s="2">
        <f t="shared" si="16"/>
        <v>1</v>
      </c>
      <c r="N569" s="2">
        <f>COUNTIFS('Relevant - In CRM valid'!$T$2:$T$4699,$A569,'Relevant - In CRM valid'!$G$2:$G$4699,"UK",'Relevant - In CRM valid'!$Q$2:$Q$4699,"valid")+COUNTIFS('Relevant - In CRM unknown'!$T$2:$T$253,$A569,'Relevant - In CRM unknown'!$G$2:$G$253,"UK",'Relevant - In CRM unknown'!$Q$2:$Q$253,"valid")+COUNTIFS('Relevant - IN NOW CRM valid'!$T$2:$T$2328,$A569,'Relevant - IN NOW CRM valid'!$G$2:$G$2328,"UK",'Relevant - IN NOW CRM valid'!$Q$2:$Q$2328,"valid")+COUNTIFS('Relevant - IN NOW CRM unknown'!$T$2:$T$1227,$A569,'Relevant - IN NOW CRM unknown'!$G$2:$G$1227,"UK",'Relevant - IN NOW CRM unknown'!$Q$2:$Q$1227,"valid")+COUNTIFS('Relevant - Not CRM not valid'!$T$2:$T$416,$A569,'Relevant - Not CRM not valid'!$G$2:$G$416,"UK",'Relevant - Not CRM not valid'!$Q$2:$Q$416,"valid")+COUNTIFS('Relevant - In CRM not valid'!$T$2:$T$46,$A569,'Relevant - In CRM not valid'!$G$2:$G$46,"UK",'Relevant - In CRM not valid'!$Q$2:$Q$46,"valid")</f>
        <v>1</v>
      </c>
      <c r="O569" s="2" t="str">
        <f t="shared" si="17"/>
        <v>Finance  IT/Systems</v>
      </c>
    </row>
    <row r="570" spans="1:15" ht="15" customHeight="1">
      <c r="A570" s="2" t="s">
        <v>1247</v>
      </c>
      <c r="B570" s="2" t="s">
        <v>1248</v>
      </c>
      <c r="C570" s="2" t="s">
        <v>1570</v>
      </c>
      <c r="D570" s="2" t="str">
        <f>IFERROR(INDEX('UK Target Institutions'!$D$2:$D$727,MATCH($A570,'UK Target Institutions'!$A$2:$A$727,0)),"")</f>
        <v>No</v>
      </c>
      <c r="E570" s="2">
        <f>COUNTIFS('Relevant - In CRM valid'!$T$2:$T$4699,$A570,'Relevant - In CRM valid'!$G$2:$G$4699,"UK")+COUNTIFS('Relevant - In CRM unknown'!$T$2:$T$253,$A570,'Relevant - In CRM unknown'!$G$2:$G$253,"UK")+COUNTIFS('Relevant - IN NOW CRM valid'!$T$2:$T$2328,$A570,'Relevant - IN NOW CRM valid'!$G$2:$G$2328,"UK")+COUNTIFS('Relevant - IN NOW CRM unknown'!$T$2:$T$1227,$A570,'Relevant - IN NOW CRM unknown'!$G$2:$G$1227,"UK")+COUNTIFS('Relevant - Not CRM not valid'!$T$2:$T$416,$A570,'Relevant - Not CRM not valid'!$G$2:$G$416,"UK")+COUNTIFS('Relevant - In CRM not valid'!$T$2:$T$46,$A570,'Relevant - In CRM not valid'!$G$2:$G$46,"UK")</f>
        <v>1</v>
      </c>
      <c r="F570" s="2">
        <f>COUNTIFS('Relevant - In CRM valid'!$T$2:$T$4699,$A570,'Relevant - In CRM valid'!$G$2:$G$4699,"UK",'Relevant - In CRM valid'!$M$2:$M$4699,"Research")+COUNTIFS('Relevant - In CRM unknown'!$T$2:$T$253,$A570,'Relevant - In CRM unknown'!$G$2:$G$253,"UK",'Relevant - In CRM unknown'!$M$2:$M$253,"Research")+COUNTIFS('Relevant - IN NOW CRM valid'!$T$2:$T$2328,$A570,'Relevant - IN NOW CRM valid'!$G$2:$G$2328,"UK",'Relevant - IN NOW CRM valid'!$M$2:$M$2328,"Research")+COUNTIFS('Relevant - IN NOW CRM unknown'!$T$2:$T$1227,$A570,'Relevant - IN NOW CRM unknown'!$G$2:$G$1227,"UK",'Relevant - IN NOW CRM unknown'!$M$2:$M$1227,"Research")+COUNTIFS('Relevant - Not CRM not valid'!$T$2:$T$416,$A570,'Relevant - Not CRM not valid'!$G$2:$G$416,"UK",'Relevant - Not CRM not valid'!$M$2:$M$416,"Research")+COUNTIFS('Relevant - In CRM not valid'!$T$2:$T$46,$A570,'Relevant - In CRM not valid'!$G$2:$G$46,"UK",'Relevant - In CRM not valid'!$M$2:$M$46,"Research")</f>
        <v>1</v>
      </c>
      <c r="G570" s="2">
        <f>COUNTIFS('Relevant - In CRM valid'!$T$2:$T$4699,$A570,'Relevant - In CRM valid'!$G$2:$G$4699,"UK",'Relevant - In CRM valid'!$M$2:$M$4699,"Research",'Relevant - In CRM valid'!$R$2:$R$4699,"Senior")+COUNTIFS('Relevant - In CRM unknown'!$T$2:$T$253,$A570,'Relevant - In CRM unknown'!$G$2:$G$253,"UK",'Relevant - In CRM unknown'!$M$2:$M$253,"Research",'Relevant - In CRM unknown'!$R$2:$R$253,"Senior")+COUNTIFS('Relevant - IN NOW CRM valid'!$T$2:$T$2328,$A570,'Relevant - IN NOW CRM valid'!$G$2:$G$2328,"UK",'Relevant - IN NOW CRM valid'!$M$2:$M$2328,"Research",'Relevant - IN NOW CRM valid'!$R$2:$R$2328,"Senior")+COUNTIFS('Relevant - IN NOW CRM unknown'!$T$2:$T$1227,$A570,'Relevant - IN NOW CRM unknown'!$G$2:$G$1227,"UK",'Relevant - IN NOW CRM unknown'!$M$2:$M$1227,"Research",'Relevant - IN NOW CRM unknown'!$R$2:$R$1227,"Senior")+COUNTIFS('Relevant - Not CRM not valid'!$T$2:$T$416,$A570,'Relevant - Not CRM not valid'!$G$2:$G$416,"UK",'Relevant - Not CRM not valid'!$M$2:$M$416,"Research",'Relevant - Not CRM not valid'!$R$2:$R$416,"Senior")+COUNTIFS('Relevant - In CRM not valid'!$T$2:$T$46,$A570,'Relevant - In CRM not valid'!$G$2:$G$46,"UK",'Relevant - In CRM not valid'!$M$2:$M$46,"Research",'Relevant - In CRM not valid'!$R$2:$R$46,"Senior")</f>
        <v>1</v>
      </c>
      <c r="H570" s="2">
        <f>COUNTIFS('Relevant - In CRM valid'!$T$2:$T$4699,$A570,'Relevant - In CRM valid'!$G$2:$G$4699,"UK",'Relevant - In CRM valid'!$M$2:$M$4699,"Research",'Relevant - In CRM valid'!$R$2:$R$4699,"Operational")+COUNTIFS('Relevant - In CRM unknown'!$T$2:$T$253,$A570,'Relevant - In CRM unknown'!$G$2:$G$253,"UK",'Relevant - In CRM unknown'!$M$2:$M$253,"Research",'Relevant - In CRM unknown'!$R$2:$R$253,"Operational")+COUNTIFS('Relevant - IN NOW CRM valid'!$T$2:$T$2328,$A570,'Relevant - IN NOW CRM valid'!$G$2:$G$2328,"UK",'Relevant - IN NOW CRM valid'!$M$2:$M$2328,"Research",'Relevant - IN NOW CRM valid'!$R$2:$R$2328,"Operational")+COUNTIFS('Relevant - IN NOW CRM unknown'!$T$2:$T$1227,$A570,'Relevant - IN NOW CRM unknown'!$G$2:$G$1227,"UK",'Relevant - IN NOW CRM unknown'!$M$2:$M$1227,"Research",'Relevant - IN NOW CRM unknown'!$R$2:$R$1227,"Operational")+COUNTIFS('Relevant - Not CRM not valid'!$T$2:$T$416,$A570,'Relevant - Not CRM not valid'!$G$2:$G$416,"UK",'Relevant - Not CRM not valid'!$M$2:$M$416,"Research",'Relevant - Not CRM not valid'!$R$2:$R$416,"Operational")+COUNTIFS('Relevant - In CRM not valid'!$T$2:$T$46,$A570,'Relevant - In CRM not valid'!$G$2:$G$46,"UK",'Relevant - In CRM not valid'!$M$2:$M$46,"Research",'Relevant - In CRM not valid'!$R$2:$R$46,"Operational")</f>
        <v>0</v>
      </c>
      <c r="I570" s="2">
        <f>COUNTIFS('Relevant - In CRM valid'!$T$2:$T$4699,$A570,'Relevant - In CRM valid'!$G$2:$G$4699,"UK",'Relevant - In CRM valid'!$M$2:$M$4699,"Research",'Relevant - In CRM valid'!$R$2:$R$4699,"Academic")+COUNTIFS('Relevant - In CRM unknown'!$T$2:$T$253,$A570,'Relevant - In CRM unknown'!$G$2:$G$253,"UK",'Relevant - In CRM unknown'!$M$2:$M$253,"Research",'Relevant - In CRM unknown'!$R$2:$R$253,"Academic")+COUNTIFS('Relevant - IN NOW CRM valid'!$T$2:$T$2328,$A570,'Relevant - IN NOW CRM valid'!$G$2:$G$2328,"UK",'Relevant - IN NOW CRM valid'!$M$2:$M$2328,"Research",'Relevant - IN NOW CRM valid'!$R$2:$R$2328,"Academic")+COUNTIFS('Relevant - IN NOW CRM unknown'!$T$2:$T$1227,$A570,'Relevant - IN NOW CRM unknown'!$G$2:$G$1227,"UK",'Relevant - IN NOW CRM unknown'!$M$2:$M$1227,"Research",'Relevant - IN NOW CRM unknown'!$R$2:$R$1227,"Academic")+COUNTIFS('Relevant - Not CRM not valid'!$T$2:$T$416,$A570,'Relevant - Not CRM not valid'!$G$2:$G$416,"UK",'Relevant - Not CRM not valid'!$M$2:$M$416,"Research",'Relevant - Not CRM not valid'!$R$2:$R$416,"Academic")+COUNTIFS('Relevant - In CRM not valid'!$T$2:$T$46,$A570,'Relevant - In CRM not valid'!$G$2:$G$46,"UK",'Relevant - In CRM not valid'!$M$2:$M$46,"Research",'Relevant - In CRM not valid'!$R$2:$R$46,"Academic")</f>
        <v>0</v>
      </c>
      <c r="J570" s="2">
        <f>COUNTIFS('Relevant - In CRM valid'!$T$2:$T$4699,$A570,'Relevant - In CRM valid'!$G$2:$G$4699,"UK",'Relevant - In CRM valid'!$M$2:$M$4699,"Finance")+COUNTIFS('Relevant - In CRM unknown'!$T$2:$T$253,$A570,'Relevant - In CRM unknown'!$G$2:$G$253,"UK",'Relevant - In CRM unknown'!$M$2:$M$253,"Finance")+COUNTIFS('Relevant - IN NOW CRM valid'!$T$2:$T$2328,$A570,'Relevant - IN NOW CRM valid'!$G$2:$G$2328,"UK",'Relevant - IN NOW CRM valid'!$M$2:$M$2328,"Finance")+COUNTIFS('Relevant - IN NOW CRM unknown'!$T$2:$T$1227,$A570,'Relevant - IN NOW CRM unknown'!$G$2:$G$1227,"UK",'Relevant - IN NOW CRM unknown'!$M$2:$M$1227,"Finance")+COUNTIFS('Relevant - Not CRM not valid'!$T$2:$T$416,$A570,'Relevant - Not CRM not valid'!$G$2:$G$416,"UK",'Relevant - Not CRM not valid'!$M$2:$M$416,"Finance")+COUNTIFS('Relevant - In CRM not valid'!$T$2:$T$46,$A570,'Relevant - In CRM not valid'!$G$2:$G$46,"UK",'Relevant - In CRM not valid'!$M$2:$M$46,"Finance")</f>
        <v>0</v>
      </c>
      <c r="K570" s="2">
        <f>COUNTIFS('Relevant - In CRM valid'!$T$2:$T$4699,$A570,'Relevant - In CRM valid'!$G$2:$G$4699,"UK",'Relevant - In CRM valid'!$M$2:$M$4699,"IT/Systems")+COUNTIFS('Relevant - In CRM unknown'!$T$2:$T$253,$A570,'Relevant - In CRM unknown'!$G$2:$G$253,"UK",'Relevant - In CRM unknown'!$M$2:$M$253,"IT/Systems")+COUNTIFS('Relevant - IN NOW CRM valid'!$T$2:$T$2328,$A570,'Relevant - IN NOW CRM valid'!$G$2:$G$2328,"UK",'Relevant - IN NOW CRM valid'!$M$2:$M$2328,"IT/Systems")+COUNTIFS('Relevant - IN NOW CRM unknown'!$T$2:$T$1227,$A570,'Relevant - IN NOW CRM unknown'!$G$2:$G$1227,"UK",'Relevant - IN NOW CRM unknown'!$M$2:$M$1227,"IT/Systems")+COUNTIFS('Relevant - Not CRM not valid'!$T$2:$T$416,$A570,'Relevant - Not CRM not valid'!$G$2:$G$416,"UK",'Relevant - Not CRM not valid'!$M$2:$M$416,"IT/Systems")+COUNTIFS('Relevant - In CRM not valid'!$T$2:$T$46,$A570,'Relevant - In CRM not valid'!$G$2:$G$46,"UK",'Relevant - In CRM not valid'!$M$2:$M$46,"IT/Systems")</f>
        <v>0</v>
      </c>
      <c r="L570" s="2">
        <f>COUNTIFS('Relevant - In CRM valid'!$T$2:$T$4699,$A570,'Relevant - In CRM valid'!$G$2:$G$4699,"UK",'Relevant - In CRM valid'!$M$2:$M$4699,"")+COUNTIFS('Relevant - In CRM unknown'!$T$2:$T$253,$A570,'Relevant - In CRM unknown'!$G$2:$G$253,"UK",'Relevant - In CRM unknown'!$M$2:$M$253,"")+COUNTIFS('Relevant - IN NOW CRM valid'!$T$2:$T$2328,$A570,'Relevant - IN NOW CRM valid'!$G$2:$G$2328,"UK",'Relevant - IN NOW CRM valid'!$M$2:$M$2328,"")+COUNTIFS('Relevant - IN NOW CRM unknown'!$T$2:$T$1227,$A570,'Relevant - IN NOW CRM unknown'!$G$2:$G$1227,"UK",'Relevant - IN NOW CRM unknown'!$M$2:$M$1227,"")+COUNTIFS('Relevant - Not CRM not valid'!$T$2:$T$416,$A570,'Relevant - Not CRM not valid'!$G$2:$G$416,"UK",'Relevant - Not CRM not valid'!$M$2:$M$416,"")+COUNTIFS('Relevant - In CRM not valid'!$T$2:$T$46,$A570,'Relevant - In CRM not valid'!$G$2:$G$46,"UK",'Relevant - In CRM not valid'!$M$2:$M$46,"")</f>
        <v>0</v>
      </c>
      <c r="M570" s="2">
        <f t="shared" si="16"/>
        <v>1</v>
      </c>
      <c r="N570" s="2">
        <f>COUNTIFS('Relevant - In CRM valid'!$T$2:$T$4699,$A570,'Relevant - In CRM valid'!$G$2:$G$4699,"UK",'Relevant - In CRM valid'!$Q$2:$Q$4699,"valid")+COUNTIFS('Relevant - In CRM unknown'!$T$2:$T$253,$A570,'Relevant - In CRM unknown'!$G$2:$G$253,"UK",'Relevant - In CRM unknown'!$Q$2:$Q$253,"valid")+COUNTIFS('Relevant - IN NOW CRM valid'!$T$2:$T$2328,$A570,'Relevant - IN NOW CRM valid'!$G$2:$G$2328,"UK",'Relevant - IN NOW CRM valid'!$Q$2:$Q$2328,"valid")+COUNTIFS('Relevant - IN NOW CRM unknown'!$T$2:$T$1227,$A570,'Relevant - IN NOW CRM unknown'!$G$2:$G$1227,"UK",'Relevant - IN NOW CRM unknown'!$Q$2:$Q$1227,"valid")+COUNTIFS('Relevant - Not CRM not valid'!$T$2:$T$416,$A570,'Relevant - Not CRM not valid'!$G$2:$G$416,"UK",'Relevant - Not CRM not valid'!$Q$2:$Q$416,"valid")+COUNTIFS('Relevant - In CRM not valid'!$T$2:$T$46,$A570,'Relevant - In CRM not valid'!$G$2:$G$46,"UK",'Relevant - In CRM not valid'!$Q$2:$Q$46,"valid")</f>
        <v>1</v>
      </c>
      <c r="O570" s="2" t="str">
        <f t="shared" si="17"/>
        <v>Finance  IT/Systems</v>
      </c>
    </row>
    <row r="571" spans="1:15" ht="15" customHeight="1">
      <c r="A571" s="2" t="s">
        <v>1249</v>
      </c>
      <c r="B571" s="2" t="s">
        <v>1250</v>
      </c>
      <c r="C571" s="2" t="s">
        <v>1570</v>
      </c>
      <c r="D571" s="2" t="str">
        <f>IFERROR(INDEX('UK Target Institutions'!$D$2:$D$727,MATCH($A571,'UK Target Institutions'!$A$2:$A$727,0)),"")</f>
        <v>No</v>
      </c>
      <c r="E571" s="2">
        <f>COUNTIFS('Relevant - In CRM valid'!$T$2:$T$4699,$A571,'Relevant - In CRM valid'!$G$2:$G$4699,"UK")+COUNTIFS('Relevant - In CRM unknown'!$T$2:$T$253,$A571,'Relevant - In CRM unknown'!$G$2:$G$253,"UK")+COUNTIFS('Relevant - IN NOW CRM valid'!$T$2:$T$2328,$A571,'Relevant - IN NOW CRM valid'!$G$2:$G$2328,"UK")+COUNTIFS('Relevant - IN NOW CRM unknown'!$T$2:$T$1227,$A571,'Relevant - IN NOW CRM unknown'!$G$2:$G$1227,"UK")+COUNTIFS('Relevant - Not CRM not valid'!$T$2:$T$416,$A571,'Relevant - Not CRM not valid'!$G$2:$G$416,"UK")+COUNTIFS('Relevant - In CRM not valid'!$T$2:$T$46,$A571,'Relevant - In CRM not valid'!$G$2:$G$46,"UK")</f>
        <v>1</v>
      </c>
      <c r="F571" s="2">
        <f>COUNTIFS('Relevant - In CRM valid'!$T$2:$T$4699,$A571,'Relevant - In CRM valid'!$G$2:$G$4699,"UK",'Relevant - In CRM valid'!$M$2:$M$4699,"Research")+COUNTIFS('Relevant - In CRM unknown'!$T$2:$T$253,$A571,'Relevant - In CRM unknown'!$G$2:$G$253,"UK",'Relevant - In CRM unknown'!$M$2:$M$253,"Research")+COUNTIFS('Relevant - IN NOW CRM valid'!$T$2:$T$2328,$A571,'Relevant - IN NOW CRM valid'!$G$2:$G$2328,"UK",'Relevant - IN NOW CRM valid'!$M$2:$M$2328,"Research")+COUNTIFS('Relevant - IN NOW CRM unknown'!$T$2:$T$1227,$A571,'Relevant - IN NOW CRM unknown'!$G$2:$G$1227,"UK",'Relevant - IN NOW CRM unknown'!$M$2:$M$1227,"Research")+COUNTIFS('Relevant - Not CRM not valid'!$T$2:$T$416,$A571,'Relevant - Not CRM not valid'!$G$2:$G$416,"UK",'Relevant - Not CRM not valid'!$M$2:$M$416,"Research")+COUNTIFS('Relevant - In CRM not valid'!$T$2:$T$46,$A571,'Relevant - In CRM not valid'!$G$2:$G$46,"UK",'Relevant - In CRM not valid'!$M$2:$M$46,"Research")</f>
        <v>0</v>
      </c>
      <c r="G571" s="2">
        <f>COUNTIFS('Relevant - In CRM valid'!$T$2:$T$4699,$A571,'Relevant - In CRM valid'!$G$2:$G$4699,"UK",'Relevant - In CRM valid'!$M$2:$M$4699,"Research",'Relevant - In CRM valid'!$R$2:$R$4699,"Senior")+COUNTIFS('Relevant - In CRM unknown'!$T$2:$T$253,$A571,'Relevant - In CRM unknown'!$G$2:$G$253,"UK",'Relevant - In CRM unknown'!$M$2:$M$253,"Research",'Relevant - In CRM unknown'!$R$2:$R$253,"Senior")+COUNTIFS('Relevant - IN NOW CRM valid'!$T$2:$T$2328,$A571,'Relevant - IN NOW CRM valid'!$G$2:$G$2328,"UK",'Relevant - IN NOW CRM valid'!$M$2:$M$2328,"Research",'Relevant - IN NOW CRM valid'!$R$2:$R$2328,"Senior")+COUNTIFS('Relevant - IN NOW CRM unknown'!$T$2:$T$1227,$A571,'Relevant - IN NOW CRM unknown'!$G$2:$G$1227,"UK",'Relevant - IN NOW CRM unknown'!$M$2:$M$1227,"Research",'Relevant - IN NOW CRM unknown'!$R$2:$R$1227,"Senior")+COUNTIFS('Relevant - Not CRM not valid'!$T$2:$T$416,$A571,'Relevant - Not CRM not valid'!$G$2:$G$416,"UK",'Relevant - Not CRM not valid'!$M$2:$M$416,"Research",'Relevant - Not CRM not valid'!$R$2:$R$416,"Senior")+COUNTIFS('Relevant - In CRM not valid'!$T$2:$T$46,$A571,'Relevant - In CRM not valid'!$G$2:$G$46,"UK",'Relevant - In CRM not valid'!$M$2:$M$46,"Research",'Relevant - In CRM not valid'!$R$2:$R$46,"Senior")</f>
        <v>0</v>
      </c>
      <c r="H571" s="2">
        <f>COUNTIFS('Relevant - In CRM valid'!$T$2:$T$4699,$A571,'Relevant - In CRM valid'!$G$2:$G$4699,"UK",'Relevant - In CRM valid'!$M$2:$M$4699,"Research",'Relevant - In CRM valid'!$R$2:$R$4699,"Operational")+COUNTIFS('Relevant - In CRM unknown'!$T$2:$T$253,$A571,'Relevant - In CRM unknown'!$G$2:$G$253,"UK",'Relevant - In CRM unknown'!$M$2:$M$253,"Research",'Relevant - In CRM unknown'!$R$2:$R$253,"Operational")+COUNTIFS('Relevant - IN NOW CRM valid'!$T$2:$T$2328,$A571,'Relevant - IN NOW CRM valid'!$G$2:$G$2328,"UK",'Relevant - IN NOW CRM valid'!$M$2:$M$2328,"Research",'Relevant - IN NOW CRM valid'!$R$2:$R$2328,"Operational")+COUNTIFS('Relevant - IN NOW CRM unknown'!$T$2:$T$1227,$A571,'Relevant - IN NOW CRM unknown'!$G$2:$G$1227,"UK",'Relevant - IN NOW CRM unknown'!$M$2:$M$1227,"Research",'Relevant - IN NOW CRM unknown'!$R$2:$R$1227,"Operational")+COUNTIFS('Relevant - Not CRM not valid'!$T$2:$T$416,$A571,'Relevant - Not CRM not valid'!$G$2:$G$416,"UK",'Relevant - Not CRM not valid'!$M$2:$M$416,"Research",'Relevant - Not CRM not valid'!$R$2:$R$416,"Operational")+COUNTIFS('Relevant - In CRM not valid'!$T$2:$T$46,$A571,'Relevant - In CRM not valid'!$G$2:$G$46,"UK",'Relevant - In CRM not valid'!$M$2:$M$46,"Research",'Relevant - In CRM not valid'!$R$2:$R$46,"Operational")</f>
        <v>0</v>
      </c>
      <c r="I571" s="2">
        <f>COUNTIFS('Relevant - In CRM valid'!$T$2:$T$4699,$A571,'Relevant - In CRM valid'!$G$2:$G$4699,"UK",'Relevant - In CRM valid'!$M$2:$M$4699,"Research",'Relevant - In CRM valid'!$R$2:$R$4699,"Academic")+COUNTIFS('Relevant - In CRM unknown'!$T$2:$T$253,$A571,'Relevant - In CRM unknown'!$G$2:$G$253,"UK",'Relevant - In CRM unknown'!$M$2:$M$253,"Research",'Relevant - In CRM unknown'!$R$2:$R$253,"Academic")+COUNTIFS('Relevant - IN NOW CRM valid'!$T$2:$T$2328,$A571,'Relevant - IN NOW CRM valid'!$G$2:$G$2328,"UK",'Relevant - IN NOW CRM valid'!$M$2:$M$2328,"Research",'Relevant - IN NOW CRM valid'!$R$2:$R$2328,"Academic")+COUNTIFS('Relevant - IN NOW CRM unknown'!$T$2:$T$1227,$A571,'Relevant - IN NOW CRM unknown'!$G$2:$G$1227,"UK",'Relevant - IN NOW CRM unknown'!$M$2:$M$1227,"Research",'Relevant - IN NOW CRM unknown'!$R$2:$R$1227,"Academic")+COUNTIFS('Relevant - Not CRM not valid'!$T$2:$T$416,$A571,'Relevant - Not CRM not valid'!$G$2:$G$416,"UK",'Relevant - Not CRM not valid'!$M$2:$M$416,"Research",'Relevant - Not CRM not valid'!$R$2:$R$416,"Academic")+COUNTIFS('Relevant - In CRM not valid'!$T$2:$T$46,$A571,'Relevant - In CRM not valid'!$G$2:$G$46,"UK",'Relevant - In CRM not valid'!$M$2:$M$46,"Research",'Relevant - In CRM not valid'!$R$2:$R$46,"Academic")</f>
        <v>0</v>
      </c>
      <c r="J571" s="2">
        <f>COUNTIFS('Relevant - In CRM valid'!$T$2:$T$4699,$A571,'Relevant - In CRM valid'!$G$2:$G$4699,"UK",'Relevant - In CRM valid'!$M$2:$M$4699,"Finance")+COUNTIFS('Relevant - In CRM unknown'!$T$2:$T$253,$A571,'Relevant - In CRM unknown'!$G$2:$G$253,"UK",'Relevant - In CRM unknown'!$M$2:$M$253,"Finance")+COUNTIFS('Relevant - IN NOW CRM valid'!$T$2:$T$2328,$A571,'Relevant - IN NOW CRM valid'!$G$2:$G$2328,"UK",'Relevant - IN NOW CRM valid'!$M$2:$M$2328,"Finance")+COUNTIFS('Relevant - IN NOW CRM unknown'!$T$2:$T$1227,$A571,'Relevant - IN NOW CRM unknown'!$G$2:$G$1227,"UK",'Relevant - IN NOW CRM unknown'!$M$2:$M$1227,"Finance")+COUNTIFS('Relevant - Not CRM not valid'!$T$2:$T$416,$A571,'Relevant - Not CRM not valid'!$G$2:$G$416,"UK",'Relevant - Not CRM not valid'!$M$2:$M$416,"Finance")+COUNTIFS('Relevant - In CRM not valid'!$T$2:$T$46,$A571,'Relevant - In CRM not valid'!$G$2:$G$46,"UK",'Relevant - In CRM not valid'!$M$2:$M$46,"Finance")</f>
        <v>1</v>
      </c>
      <c r="K571" s="2">
        <f>COUNTIFS('Relevant - In CRM valid'!$T$2:$T$4699,$A571,'Relevant - In CRM valid'!$G$2:$G$4699,"UK",'Relevant - In CRM valid'!$M$2:$M$4699,"IT/Systems")+COUNTIFS('Relevant - In CRM unknown'!$T$2:$T$253,$A571,'Relevant - In CRM unknown'!$G$2:$G$253,"UK",'Relevant - In CRM unknown'!$M$2:$M$253,"IT/Systems")+COUNTIFS('Relevant - IN NOW CRM valid'!$T$2:$T$2328,$A571,'Relevant - IN NOW CRM valid'!$G$2:$G$2328,"UK",'Relevant - IN NOW CRM valid'!$M$2:$M$2328,"IT/Systems")+COUNTIFS('Relevant - IN NOW CRM unknown'!$T$2:$T$1227,$A571,'Relevant - IN NOW CRM unknown'!$G$2:$G$1227,"UK",'Relevant - IN NOW CRM unknown'!$M$2:$M$1227,"IT/Systems")+COUNTIFS('Relevant - Not CRM not valid'!$T$2:$T$416,$A571,'Relevant - Not CRM not valid'!$G$2:$G$416,"UK",'Relevant - Not CRM not valid'!$M$2:$M$416,"IT/Systems")+COUNTIFS('Relevant - In CRM not valid'!$T$2:$T$46,$A571,'Relevant - In CRM not valid'!$G$2:$G$46,"UK",'Relevant - In CRM not valid'!$M$2:$M$46,"IT/Systems")</f>
        <v>0</v>
      </c>
      <c r="L571" s="2">
        <f>COUNTIFS('Relevant - In CRM valid'!$T$2:$T$4699,$A571,'Relevant - In CRM valid'!$G$2:$G$4699,"UK",'Relevant - In CRM valid'!$M$2:$M$4699,"")+COUNTIFS('Relevant - In CRM unknown'!$T$2:$T$253,$A571,'Relevant - In CRM unknown'!$G$2:$G$253,"UK",'Relevant - In CRM unknown'!$M$2:$M$253,"")+COUNTIFS('Relevant - IN NOW CRM valid'!$T$2:$T$2328,$A571,'Relevant - IN NOW CRM valid'!$G$2:$G$2328,"UK",'Relevant - IN NOW CRM valid'!$M$2:$M$2328,"")+COUNTIFS('Relevant - IN NOW CRM unknown'!$T$2:$T$1227,$A571,'Relevant - IN NOW CRM unknown'!$G$2:$G$1227,"UK",'Relevant - IN NOW CRM unknown'!$M$2:$M$1227,"")+COUNTIFS('Relevant - Not CRM not valid'!$T$2:$T$416,$A571,'Relevant - Not CRM not valid'!$G$2:$G$416,"UK",'Relevant - Not CRM not valid'!$M$2:$M$416,"")+COUNTIFS('Relevant - In CRM not valid'!$T$2:$T$46,$A571,'Relevant - In CRM not valid'!$G$2:$G$46,"UK",'Relevant - In CRM not valid'!$M$2:$M$46,"")</f>
        <v>0</v>
      </c>
      <c r="M571" s="2">
        <f t="shared" si="16"/>
        <v>1</v>
      </c>
      <c r="N571" s="2">
        <f>COUNTIFS('Relevant - In CRM valid'!$T$2:$T$4699,$A571,'Relevant - In CRM valid'!$G$2:$G$4699,"UK",'Relevant - In CRM valid'!$Q$2:$Q$4699,"valid")+COUNTIFS('Relevant - In CRM unknown'!$T$2:$T$253,$A571,'Relevant - In CRM unknown'!$G$2:$G$253,"UK",'Relevant - In CRM unknown'!$Q$2:$Q$253,"valid")+COUNTIFS('Relevant - IN NOW CRM valid'!$T$2:$T$2328,$A571,'Relevant - IN NOW CRM valid'!$G$2:$G$2328,"UK",'Relevant - IN NOW CRM valid'!$Q$2:$Q$2328,"valid")+COUNTIFS('Relevant - IN NOW CRM unknown'!$T$2:$T$1227,$A571,'Relevant - IN NOW CRM unknown'!$G$2:$G$1227,"UK",'Relevant - IN NOW CRM unknown'!$Q$2:$Q$1227,"valid")+COUNTIFS('Relevant - Not CRM not valid'!$T$2:$T$416,$A571,'Relevant - Not CRM not valid'!$G$2:$G$416,"UK",'Relevant - Not CRM not valid'!$Q$2:$Q$416,"valid")+COUNTIFS('Relevant - In CRM not valid'!$T$2:$T$46,$A571,'Relevant - In CRM not valid'!$G$2:$G$46,"UK",'Relevant - In CRM not valid'!$Q$2:$Q$46,"valid")</f>
        <v>1</v>
      </c>
      <c r="O571" s="2" t="str">
        <f t="shared" si="17"/>
        <v>Research  IT/Systems</v>
      </c>
    </row>
    <row r="572" spans="1:15" ht="15" customHeight="1">
      <c r="A572" s="2" t="s">
        <v>1251</v>
      </c>
      <c r="B572" s="2" t="s">
        <v>1252</v>
      </c>
      <c r="C572" s="2" t="s">
        <v>1570</v>
      </c>
      <c r="D572" s="2" t="str">
        <f>IFERROR(INDEX('UK Target Institutions'!$D$2:$D$727,MATCH($A572,'UK Target Institutions'!$A$2:$A$727,0)),"")</f>
        <v>No</v>
      </c>
      <c r="E572" s="2">
        <f>COUNTIFS('Relevant - In CRM valid'!$T$2:$T$4699,$A572,'Relevant - In CRM valid'!$G$2:$G$4699,"UK")+COUNTIFS('Relevant - In CRM unknown'!$T$2:$T$253,$A572,'Relevant - In CRM unknown'!$G$2:$G$253,"UK")+COUNTIFS('Relevant - IN NOW CRM valid'!$T$2:$T$2328,$A572,'Relevant - IN NOW CRM valid'!$G$2:$G$2328,"UK")+COUNTIFS('Relevant - IN NOW CRM unknown'!$T$2:$T$1227,$A572,'Relevant - IN NOW CRM unknown'!$G$2:$G$1227,"UK")+COUNTIFS('Relevant - Not CRM not valid'!$T$2:$T$416,$A572,'Relevant - Not CRM not valid'!$G$2:$G$416,"UK")+COUNTIFS('Relevant - In CRM not valid'!$T$2:$T$46,$A572,'Relevant - In CRM not valid'!$G$2:$G$46,"UK")</f>
        <v>1</v>
      </c>
      <c r="F572" s="2">
        <f>COUNTIFS('Relevant - In CRM valid'!$T$2:$T$4699,$A572,'Relevant - In CRM valid'!$G$2:$G$4699,"UK",'Relevant - In CRM valid'!$M$2:$M$4699,"Research")+COUNTIFS('Relevant - In CRM unknown'!$T$2:$T$253,$A572,'Relevant - In CRM unknown'!$G$2:$G$253,"UK",'Relevant - In CRM unknown'!$M$2:$M$253,"Research")+COUNTIFS('Relevant - IN NOW CRM valid'!$T$2:$T$2328,$A572,'Relevant - IN NOW CRM valid'!$G$2:$G$2328,"UK",'Relevant - IN NOW CRM valid'!$M$2:$M$2328,"Research")+COUNTIFS('Relevant - IN NOW CRM unknown'!$T$2:$T$1227,$A572,'Relevant - IN NOW CRM unknown'!$G$2:$G$1227,"UK",'Relevant - IN NOW CRM unknown'!$M$2:$M$1227,"Research")+COUNTIFS('Relevant - Not CRM not valid'!$T$2:$T$416,$A572,'Relevant - Not CRM not valid'!$G$2:$G$416,"UK",'Relevant - Not CRM not valid'!$M$2:$M$416,"Research")+COUNTIFS('Relevant - In CRM not valid'!$T$2:$T$46,$A572,'Relevant - In CRM not valid'!$G$2:$G$46,"UK",'Relevant - In CRM not valid'!$M$2:$M$46,"Research")</f>
        <v>1</v>
      </c>
      <c r="G572" s="2">
        <f>COUNTIFS('Relevant - In CRM valid'!$T$2:$T$4699,$A572,'Relevant - In CRM valid'!$G$2:$G$4699,"UK",'Relevant - In CRM valid'!$M$2:$M$4699,"Research",'Relevant - In CRM valid'!$R$2:$R$4699,"Senior")+COUNTIFS('Relevant - In CRM unknown'!$T$2:$T$253,$A572,'Relevant - In CRM unknown'!$G$2:$G$253,"UK",'Relevant - In CRM unknown'!$M$2:$M$253,"Research",'Relevant - In CRM unknown'!$R$2:$R$253,"Senior")+COUNTIFS('Relevant - IN NOW CRM valid'!$T$2:$T$2328,$A572,'Relevant - IN NOW CRM valid'!$G$2:$G$2328,"UK",'Relevant - IN NOW CRM valid'!$M$2:$M$2328,"Research",'Relevant - IN NOW CRM valid'!$R$2:$R$2328,"Senior")+COUNTIFS('Relevant - IN NOW CRM unknown'!$T$2:$T$1227,$A572,'Relevant - IN NOW CRM unknown'!$G$2:$G$1227,"UK",'Relevant - IN NOW CRM unknown'!$M$2:$M$1227,"Research",'Relevant - IN NOW CRM unknown'!$R$2:$R$1227,"Senior")+COUNTIFS('Relevant - Not CRM not valid'!$T$2:$T$416,$A572,'Relevant - Not CRM not valid'!$G$2:$G$416,"UK",'Relevant - Not CRM not valid'!$M$2:$M$416,"Research",'Relevant - Not CRM not valid'!$R$2:$R$416,"Senior")+COUNTIFS('Relevant - In CRM not valid'!$T$2:$T$46,$A572,'Relevant - In CRM not valid'!$G$2:$G$46,"UK",'Relevant - In CRM not valid'!$M$2:$M$46,"Research",'Relevant - In CRM not valid'!$R$2:$R$46,"Senior")</f>
        <v>1</v>
      </c>
      <c r="H572" s="2">
        <f>COUNTIFS('Relevant - In CRM valid'!$T$2:$T$4699,$A572,'Relevant - In CRM valid'!$G$2:$G$4699,"UK",'Relevant - In CRM valid'!$M$2:$M$4699,"Research",'Relevant - In CRM valid'!$R$2:$R$4699,"Operational")+COUNTIFS('Relevant - In CRM unknown'!$T$2:$T$253,$A572,'Relevant - In CRM unknown'!$G$2:$G$253,"UK",'Relevant - In CRM unknown'!$M$2:$M$253,"Research",'Relevant - In CRM unknown'!$R$2:$R$253,"Operational")+COUNTIFS('Relevant - IN NOW CRM valid'!$T$2:$T$2328,$A572,'Relevant - IN NOW CRM valid'!$G$2:$G$2328,"UK",'Relevant - IN NOW CRM valid'!$M$2:$M$2328,"Research",'Relevant - IN NOW CRM valid'!$R$2:$R$2328,"Operational")+COUNTIFS('Relevant - IN NOW CRM unknown'!$T$2:$T$1227,$A572,'Relevant - IN NOW CRM unknown'!$G$2:$G$1227,"UK",'Relevant - IN NOW CRM unknown'!$M$2:$M$1227,"Research",'Relevant - IN NOW CRM unknown'!$R$2:$R$1227,"Operational")+COUNTIFS('Relevant - Not CRM not valid'!$T$2:$T$416,$A572,'Relevant - Not CRM not valid'!$G$2:$G$416,"UK",'Relevant - Not CRM not valid'!$M$2:$M$416,"Research",'Relevant - Not CRM not valid'!$R$2:$R$416,"Operational")+COUNTIFS('Relevant - In CRM not valid'!$T$2:$T$46,$A572,'Relevant - In CRM not valid'!$G$2:$G$46,"UK",'Relevant - In CRM not valid'!$M$2:$M$46,"Research",'Relevant - In CRM not valid'!$R$2:$R$46,"Operational")</f>
        <v>0</v>
      </c>
      <c r="I572" s="2">
        <f>COUNTIFS('Relevant - In CRM valid'!$T$2:$T$4699,$A572,'Relevant - In CRM valid'!$G$2:$G$4699,"UK",'Relevant - In CRM valid'!$M$2:$M$4699,"Research",'Relevant - In CRM valid'!$R$2:$R$4699,"Academic")+COUNTIFS('Relevant - In CRM unknown'!$T$2:$T$253,$A572,'Relevant - In CRM unknown'!$G$2:$G$253,"UK",'Relevant - In CRM unknown'!$M$2:$M$253,"Research",'Relevant - In CRM unknown'!$R$2:$R$253,"Academic")+COUNTIFS('Relevant - IN NOW CRM valid'!$T$2:$T$2328,$A572,'Relevant - IN NOW CRM valid'!$G$2:$G$2328,"UK",'Relevant - IN NOW CRM valid'!$M$2:$M$2328,"Research",'Relevant - IN NOW CRM valid'!$R$2:$R$2328,"Academic")+COUNTIFS('Relevant - IN NOW CRM unknown'!$T$2:$T$1227,$A572,'Relevant - IN NOW CRM unknown'!$G$2:$G$1227,"UK",'Relevant - IN NOW CRM unknown'!$M$2:$M$1227,"Research",'Relevant - IN NOW CRM unknown'!$R$2:$R$1227,"Academic")+COUNTIFS('Relevant - Not CRM not valid'!$T$2:$T$416,$A572,'Relevant - Not CRM not valid'!$G$2:$G$416,"UK",'Relevant - Not CRM not valid'!$M$2:$M$416,"Research",'Relevant - Not CRM not valid'!$R$2:$R$416,"Academic")+COUNTIFS('Relevant - In CRM not valid'!$T$2:$T$46,$A572,'Relevant - In CRM not valid'!$G$2:$G$46,"UK",'Relevant - In CRM not valid'!$M$2:$M$46,"Research",'Relevant - In CRM not valid'!$R$2:$R$46,"Academic")</f>
        <v>0</v>
      </c>
      <c r="J572" s="2">
        <f>COUNTIFS('Relevant - In CRM valid'!$T$2:$T$4699,$A572,'Relevant - In CRM valid'!$G$2:$G$4699,"UK",'Relevant - In CRM valid'!$M$2:$M$4699,"Finance")+COUNTIFS('Relevant - In CRM unknown'!$T$2:$T$253,$A572,'Relevant - In CRM unknown'!$G$2:$G$253,"UK",'Relevant - In CRM unknown'!$M$2:$M$253,"Finance")+COUNTIFS('Relevant - IN NOW CRM valid'!$T$2:$T$2328,$A572,'Relevant - IN NOW CRM valid'!$G$2:$G$2328,"UK",'Relevant - IN NOW CRM valid'!$M$2:$M$2328,"Finance")+COUNTIFS('Relevant - IN NOW CRM unknown'!$T$2:$T$1227,$A572,'Relevant - IN NOW CRM unknown'!$G$2:$G$1227,"UK",'Relevant - IN NOW CRM unknown'!$M$2:$M$1227,"Finance")+COUNTIFS('Relevant - Not CRM not valid'!$T$2:$T$416,$A572,'Relevant - Not CRM not valid'!$G$2:$G$416,"UK",'Relevant - Not CRM not valid'!$M$2:$M$416,"Finance")+COUNTIFS('Relevant - In CRM not valid'!$T$2:$T$46,$A572,'Relevant - In CRM not valid'!$G$2:$G$46,"UK",'Relevant - In CRM not valid'!$M$2:$M$46,"Finance")</f>
        <v>0</v>
      </c>
      <c r="K572" s="2">
        <f>COUNTIFS('Relevant - In CRM valid'!$T$2:$T$4699,$A572,'Relevant - In CRM valid'!$G$2:$G$4699,"UK",'Relevant - In CRM valid'!$M$2:$M$4699,"IT/Systems")+COUNTIFS('Relevant - In CRM unknown'!$T$2:$T$253,$A572,'Relevant - In CRM unknown'!$G$2:$G$253,"UK",'Relevant - In CRM unknown'!$M$2:$M$253,"IT/Systems")+COUNTIFS('Relevant - IN NOW CRM valid'!$T$2:$T$2328,$A572,'Relevant - IN NOW CRM valid'!$G$2:$G$2328,"UK",'Relevant - IN NOW CRM valid'!$M$2:$M$2328,"IT/Systems")+COUNTIFS('Relevant - IN NOW CRM unknown'!$T$2:$T$1227,$A572,'Relevant - IN NOW CRM unknown'!$G$2:$G$1227,"UK",'Relevant - IN NOW CRM unknown'!$M$2:$M$1227,"IT/Systems")+COUNTIFS('Relevant - Not CRM not valid'!$T$2:$T$416,$A572,'Relevant - Not CRM not valid'!$G$2:$G$416,"UK",'Relevant - Not CRM not valid'!$M$2:$M$416,"IT/Systems")+COUNTIFS('Relevant - In CRM not valid'!$T$2:$T$46,$A572,'Relevant - In CRM not valid'!$G$2:$G$46,"UK",'Relevant - In CRM not valid'!$M$2:$M$46,"IT/Systems")</f>
        <v>0</v>
      </c>
      <c r="L572" s="2">
        <f>COUNTIFS('Relevant - In CRM valid'!$T$2:$T$4699,$A572,'Relevant - In CRM valid'!$G$2:$G$4699,"UK",'Relevant - In CRM valid'!$M$2:$M$4699,"")+COUNTIFS('Relevant - In CRM unknown'!$T$2:$T$253,$A572,'Relevant - In CRM unknown'!$G$2:$G$253,"UK",'Relevant - In CRM unknown'!$M$2:$M$253,"")+COUNTIFS('Relevant - IN NOW CRM valid'!$T$2:$T$2328,$A572,'Relevant - IN NOW CRM valid'!$G$2:$G$2328,"UK",'Relevant - IN NOW CRM valid'!$M$2:$M$2328,"")+COUNTIFS('Relevant - IN NOW CRM unknown'!$T$2:$T$1227,$A572,'Relevant - IN NOW CRM unknown'!$G$2:$G$1227,"UK",'Relevant - IN NOW CRM unknown'!$M$2:$M$1227,"")+COUNTIFS('Relevant - Not CRM not valid'!$T$2:$T$416,$A572,'Relevant - Not CRM not valid'!$G$2:$G$416,"UK",'Relevant - Not CRM not valid'!$M$2:$M$416,"")+COUNTIFS('Relevant - In CRM not valid'!$T$2:$T$46,$A572,'Relevant - In CRM not valid'!$G$2:$G$46,"UK",'Relevant - In CRM not valid'!$M$2:$M$46,"")</f>
        <v>0</v>
      </c>
      <c r="M572" s="2">
        <f t="shared" si="16"/>
        <v>1</v>
      </c>
      <c r="N572" s="2">
        <f>COUNTIFS('Relevant - In CRM valid'!$T$2:$T$4699,$A572,'Relevant - In CRM valid'!$G$2:$G$4699,"UK",'Relevant - In CRM valid'!$Q$2:$Q$4699,"valid")+COUNTIFS('Relevant - In CRM unknown'!$T$2:$T$253,$A572,'Relevant - In CRM unknown'!$G$2:$G$253,"UK",'Relevant - In CRM unknown'!$Q$2:$Q$253,"valid")+COUNTIFS('Relevant - IN NOW CRM valid'!$T$2:$T$2328,$A572,'Relevant - IN NOW CRM valid'!$G$2:$G$2328,"UK",'Relevant - IN NOW CRM valid'!$Q$2:$Q$2328,"valid")+COUNTIFS('Relevant - IN NOW CRM unknown'!$T$2:$T$1227,$A572,'Relevant - IN NOW CRM unknown'!$G$2:$G$1227,"UK",'Relevant - IN NOW CRM unknown'!$Q$2:$Q$1227,"valid")+COUNTIFS('Relevant - Not CRM not valid'!$T$2:$T$416,$A572,'Relevant - Not CRM not valid'!$G$2:$G$416,"UK",'Relevant - Not CRM not valid'!$Q$2:$Q$416,"valid")+COUNTIFS('Relevant - In CRM not valid'!$T$2:$T$46,$A572,'Relevant - In CRM not valid'!$G$2:$G$46,"UK",'Relevant - In CRM not valid'!$Q$2:$Q$46,"valid")</f>
        <v>1</v>
      </c>
      <c r="O572" s="2" t="str">
        <f t="shared" si="17"/>
        <v>Finance  IT/Systems</v>
      </c>
    </row>
    <row r="573" spans="1:15" ht="15" customHeight="1">
      <c r="A573" s="2" t="s">
        <v>1253</v>
      </c>
      <c r="B573" s="2" t="s">
        <v>1254</v>
      </c>
      <c r="C573" s="2" t="s">
        <v>368</v>
      </c>
      <c r="D573" s="2" t="str">
        <f>IFERROR(INDEX('UK Target Institutions'!$D$2:$D$727,MATCH($A573,'UK Target Institutions'!$A$2:$A$727,0)),"")</f>
        <v>No</v>
      </c>
      <c r="E573" s="2">
        <f>COUNTIFS('Relevant - In CRM valid'!$T$2:$T$4699,$A573,'Relevant - In CRM valid'!$G$2:$G$4699,"UK")+COUNTIFS('Relevant - In CRM unknown'!$T$2:$T$253,$A573,'Relevant - In CRM unknown'!$G$2:$G$253,"UK")+COUNTIFS('Relevant - IN NOW CRM valid'!$T$2:$T$2328,$A573,'Relevant - IN NOW CRM valid'!$G$2:$G$2328,"UK")+COUNTIFS('Relevant - IN NOW CRM unknown'!$T$2:$T$1227,$A573,'Relevant - IN NOW CRM unknown'!$G$2:$G$1227,"UK")+COUNTIFS('Relevant - Not CRM not valid'!$T$2:$T$416,$A573,'Relevant - Not CRM not valid'!$G$2:$G$416,"UK")+COUNTIFS('Relevant - In CRM not valid'!$T$2:$T$46,$A573,'Relevant - In CRM not valid'!$G$2:$G$46,"UK")</f>
        <v>1</v>
      </c>
      <c r="F573" s="2">
        <f>COUNTIFS('Relevant - In CRM valid'!$T$2:$T$4699,$A573,'Relevant - In CRM valid'!$G$2:$G$4699,"UK",'Relevant - In CRM valid'!$M$2:$M$4699,"Research")+COUNTIFS('Relevant - In CRM unknown'!$T$2:$T$253,$A573,'Relevant - In CRM unknown'!$G$2:$G$253,"UK",'Relevant - In CRM unknown'!$M$2:$M$253,"Research")+COUNTIFS('Relevant - IN NOW CRM valid'!$T$2:$T$2328,$A573,'Relevant - IN NOW CRM valid'!$G$2:$G$2328,"UK",'Relevant - IN NOW CRM valid'!$M$2:$M$2328,"Research")+COUNTIFS('Relevant - IN NOW CRM unknown'!$T$2:$T$1227,$A573,'Relevant - IN NOW CRM unknown'!$G$2:$G$1227,"UK",'Relevant - IN NOW CRM unknown'!$M$2:$M$1227,"Research")+COUNTIFS('Relevant - Not CRM not valid'!$T$2:$T$416,$A573,'Relevant - Not CRM not valid'!$G$2:$G$416,"UK",'Relevant - Not CRM not valid'!$M$2:$M$416,"Research")+COUNTIFS('Relevant - In CRM not valid'!$T$2:$T$46,$A573,'Relevant - In CRM not valid'!$G$2:$G$46,"UK",'Relevant - In CRM not valid'!$M$2:$M$46,"Research")</f>
        <v>0</v>
      </c>
      <c r="G573" s="2">
        <f>COUNTIFS('Relevant - In CRM valid'!$T$2:$T$4699,$A573,'Relevant - In CRM valid'!$G$2:$G$4699,"UK",'Relevant - In CRM valid'!$M$2:$M$4699,"Research",'Relevant - In CRM valid'!$R$2:$R$4699,"Senior")+COUNTIFS('Relevant - In CRM unknown'!$T$2:$T$253,$A573,'Relevant - In CRM unknown'!$G$2:$G$253,"UK",'Relevant - In CRM unknown'!$M$2:$M$253,"Research",'Relevant - In CRM unknown'!$R$2:$R$253,"Senior")+COUNTIFS('Relevant - IN NOW CRM valid'!$T$2:$T$2328,$A573,'Relevant - IN NOW CRM valid'!$G$2:$G$2328,"UK",'Relevant - IN NOW CRM valid'!$M$2:$M$2328,"Research",'Relevant - IN NOW CRM valid'!$R$2:$R$2328,"Senior")+COUNTIFS('Relevant - IN NOW CRM unknown'!$T$2:$T$1227,$A573,'Relevant - IN NOW CRM unknown'!$G$2:$G$1227,"UK",'Relevant - IN NOW CRM unknown'!$M$2:$M$1227,"Research",'Relevant - IN NOW CRM unknown'!$R$2:$R$1227,"Senior")+COUNTIFS('Relevant - Not CRM not valid'!$T$2:$T$416,$A573,'Relevant - Not CRM not valid'!$G$2:$G$416,"UK",'Relevant - Not CRM not valid'!$M$2:$M$416,"Research",'Relevant - Not CRM not valid'!$R$2:$R$416,"Senior")+COUNTIFS('Relevant - In CRM not valid'!$T$2:$T$46,$A573,'Relevant - In CRM not valid'!$G$2:$G$46,"UK",'Relevant - In CRM not valid'!$M$2:$M$46,"Research",'Relevant - In CRM not valid'!$R$2:$R$46,"Senior")</f>
        <v>0</v>
      </c>
      <c r="H573" s="2">
        <f>COUNTIFS('Relevant - In CRM valid'!$T$2:$T$4699,$A573,'Relevant - In CRM valid'!$G$2:$G$4699,"UK",'Relevant - In CRM valid'!$M$2:$M$4699,"Research",'Relevant - In CRM valid'!$R$2:$R$4699,"Operational")+COUNTIFS('Relevant - In CRM unknown'!$T$2:$T$253,$A573,'Relevant - In CRM unknown'!$G$2:$G$253,"UK",'Relevant - In CRM unknown'!$M$2:$M$253,"Research",'Relevant - In CRM unknown'!$R$2:$R$253,"Operational")+COUNTIFS('Relevant - IN NOW CRM valid'!$T$2:$T$2328,$A573,'Relevant - IN NOW CRM valid'!$G$2:$G$2328,"UK",'Relevant - IN NOW CRM valid'!$M$2:$M$2328,"Research",'Relevant - IN NOW CRM valid'!$R$2:$R$2328,"Operational")+COUNTIFS('Relevant - IN NOW CRM unknown'!$T$2:$T$1227,$A573,'Relevant - IN NOW CRM unknown'!$G$2:$G$1227,"UK",'Relevant - IN NOW CRM unknown'!$M$2:$M$1227,"Research",'Relevant - IN NOW CRM unknown'!$R$2:$R$1227,"Operational")+COUNTIFS('Relevant - Not CRM not valid'!$T$2:$T$416,$A573,'Relevant - Not CRM not valid'!$G$2:$G$416,"UK",'Relevant - Not CRM not valid'!$M$2:$M$416,"Research",'Relevant - Not CRM not valid'!$R$2:$R$416,"Operational")+COUNTIFS('Relevant - In CRM not valid'!$T$2:$T$46,$A573,'Relevant - In CRM not valid'!$G$2:$G$46,"UK",'Relevant - In CRM not valid'!$M$2:$M$46,"Research",'Relevant - In CRM not valid'!$R$2:$R$46,"Operational")</f>
        <v>0</v>
      </c>
      <c r="I573" s="2">
        <f>COUNTIFS('Relevant - In CRM valid'!$T$2:$T$4699,$A573,'Relevant - In CRM valid'!$G$2:$G$4699,"UK",'Relevant - In CRM valid'!$M$2:$M$4699,"Research",'Relevant - In CRM valid'!$R$2:$R$4699,"Academic")+COUNTIFS('Relevant - In CRM unknown'!$T$2:$T$253,$A573,'Relevant - In CRM unknown'!$G$2:$G$253,"UK",'Relevant - In CRM unknown'!$M$2:$M$253,"Research",'Relevant - In CRM unknown'!$R$2:$R$253,"Academic")+COUNTIFS('Relevant - IN NOW CRM valid'!$T$2:$T$2328,$A573,'Relevant - IN NOW CRM valid'!$G$2:$G$2328,"UK",'Relevant - IN NOW CRM valid'!$M$2:$M$2328,"Research",'Relevant - IN NOW CRM valid'!$R$2:$R$2328,"Academic")+COUNTIFS('Relevant - IN NOW CRM unknown'!$T$2:$T$1227,$A573,'Relevant - IN NOW CRM unknown'!$G$2:$G$1227,"UK",'Relevant - IN NOW CRM unknown'!$M$2:$M$1227,"Research",'Relevant - IN NOW CRM unknown'!$R$2:$R$1227,"Academic")+COUNTIFS('Relevant - Not CRM not valid'!$T$2:$T$416,$A573,'Relevant - Not CRM not valid'!$G$2:$G$416,"UK",'Relevant - Not CRM not valid'!$M$2:$M$416,"Research",'Relevant - Not CRM not valid'!$R$2:$R$416,"Academic")+COUNTIFS('Relevant - In CRM not valid'!$T$2:$T$46,$A573,'Relevant - In CRM not valid'!$G$2:$G$46,"UK",'Relevant - In CRM not valid'!$M$2:$M$46,"Research",'Relevant - In CRM not valid'!$R$2:$R$46,"Academic")</f>
        <v>0</v>
      </c>
      <c r="J573" s="2">
        <f>COUNTIFS('Relevant - In CRM valid'!$T$2:$T$4699,$A573,'Relevant - In CRM valid'!$G$2:$G$4699,"UK",'Relevant - In CRM valid'!$M$2:$M$4699,"Finance")+COUNTIFS('Relevant - In CRM unknown'!$T$2:$T$253,$A573,'Relevant - In CRM unknown'!$G$2:$G$253,"UK",'Relevant - In CRM unknown'!$M$2:$M$253,"Finance")+COUNTIFS('Relevant - IN NOW CRM valid'!$T$2:$T$2328,$A573,'Relevant - IN NOW CRM valid'!$G$2:$G$2328,"UK",'Relevant - IN NOW CRM valid'!$M$2:$M$2328,"Finance")+COUNTIFS('Relevant - IN NOW CRM unknown'!$T$2:$T$1227,$A573,'Relevant - IN NOW CRM unknown'!$G$2:$G$1227,"UK",'Relevant - IN NOW CRM unknown'!$M$2:$M$1227,"Finance")+COUNTIFS('Relevant - Not CRM not valid'!$T$2:$T$416,$A573,'Relevant - Not CRM not valid'!$G$2:$G$416,"UK",'Relevant - Not CRM not valid'!$M$2:$M$416,"Finance")+COUNTIFS('Relevant - In CRM not valid'!$T$2:$T$46,$A573,'Relevant - In CRM not valid'!$G$2:$G$46,"UK",'Relevant - In CRM not valid'!$M$2:$M$46,"Finance")</f>
        <v>1</v>
      </c>
      <c r="K573" s="2">
        <f>COUNTIFS('Relevant - In CRM valid'!$T$2:$T$4699,$A573,'Relevant - In CRM valid'!$G$2:$G$4699,"UK",'Relevant - In CRM valid'!$M$2:$M$4699,"IT/Systems")+COUNTIFS('Relevant - In CRM unknown'!$T$2:$T$253,$A573,'Relevant - In CRM unknown'!$G$2:$G$253,"UK",'Relevant - In CRM unknown'!$M$2:$M$253,"IT/Systems")+COUNTIFS('Relevant - IN NOW CRM valid'!$T$2:$T$2328,$A573,'Relevant - IN NOW CRM valid'!$G$2:$G$2328,"UK",'Relevant - IN NOW CRM valid'!$M$2:$M$2328,"IT/Systems")+COUNTIFS('Relevant - IN NOW CRM unknown'!$T$2:$T$1227,$A573,'Relevant - IN NOW CRM unknown'!$G$2:$G$1227,"UK",'Relevant - IN NOW CRM unknown'!$M$2:$M$1227,"IT/Systems")+COUNTIFS('Relevant - Not CRM not valid'!$T$2:$T$416,$A573,'Relevant - Not CRM not valid'!$G$2:$G$416,"UK",'Relevant - Not CRM not valid'!$M$2:$M$416,"IT/Systems")+COUNTIFS('Relevant - In CRM not valid'!$T$2:$T$46,$A573,'Relevant - In CRM not valid'!$G$2:$G$46,"UK",'Relevant - In CRM not valid'!$M$2:$M$46,"IT/Systems")</f>
        <v>0</v>
      </c>
      <c r="L573" s="2">
        <f>COUNTIFS('Relevant - In CRM valid'!$T$2:$T$4699,$A573,'Relevant - In CRM valid'!$G$2:$G$4699,"UK",'Relevant - In CRM valid'!$M$2:$M$4699,"")+COUNTIFS('Relevant - In CRM unknown'!$T$2:$T$253,$A573,'Relevant - In CRM unknown'!$G$2:$G$253,"UK",'Relevant - In CRM unknown'!$M$2:$M$253,"")+COUNTIFS('Relevant - IN NOW CRM valid'!$T$2:$T$2328,$A573,'Relevant - IN NOW CRM valid'!$G$2:$G$2328,"UK",'Relevant - IN NOW CRM valid'!$M$2:$M$2328,"")+COUNTIFS('Relevant - IN NOW CRM unknown'!$T$2:$T$1227,$A573,'Relevant - IN NOW CRM unknown'!$G$2:$G$1227,"UK",'Relevant - IN NOW CRM unknown'!$M$2:$M$1227,"")+COUNTIFS('Relevant - Not CRM not valid'!$T$2:$T$416,$A573,'Relevant - Not CRM not valid'!$G$2:$G$416,"UK",'Relevant - Not CRM not valid'!$M$2:$M$416,"")+COUNTIFS('Relevant - In CRM not valid'!$T$2:$T$46,$A573,'Relevant - In CRM not valid'!$G$2:$G$46,"UK",'Relevant - In CRM not valid'!$M$2:$M$46,"")</f>
        <v>0</v>
      </c>
      <c r="M573" s="2">
        <f t="shared" si="16"/>
        <v>1</v>
      </c>
      <c r="N573" s="2">
        <f>COUNTIFS('Relevant - In CRM valid'!$T$2:$T$4699,$A573,'Relevant - In CRM valid'!$G$2:$G$4699,"UK",'Relevant - In CRM valid'!$Q$2:$Q$4699,"valid")+COUNTIFS('Relevant - In CRM unknown'!$T$2:$T$253,$A573,'Relevant - In CRM unknown'!$G$2:$G$253,"UK",'Relevant - In CRM unknown'!$Q$2:$Q$253,"valid")+COUNTIFS('Relevant - IN NOW CRM valid'!$T$2:$T$2328,$A573,'Relevant - IN NOW CRM valid'!$G$2:$G$2328,"UK",'Relevant - IN NOW CRM valid'!$Q$2:$Q$2328,"valid")+COUNTIFS('Relevant - IN NOW CRM unknown'!$T$2:$T$1227,$A573,'Relevant - IN NOW CRM unknown'!$G$2:$G$1227,"UK",'Relevant - IN NOW CRM unknown'!$Q$2:$Q$1227,"valid")+COUNTIFS('Relevant - Not CRM not valid'!$T$2:$T$416,$A573,'Relevant - Not CRM not valid'!$G$2:$G$416,"UK",'Relevant - Not CRM not valid'!$Q$2:$Q$416,"valid")+COUNTIFS('Relevant - In CRM not valid'!$T$2:$T$46,$A573,'Relevant - In CRM not valid'!$G$2:$G$46,"UK",'Relevant - In CRM not valid'!$Q$2:$Q$46,"valid")</f>
        <v>1</v>
      </c>
      <c r="O573" s="2" t="str">
        <f t="shared" si="17"/>
        <v>Research  IT/Systems</v>
      </c>
    </row>
    <row r="574" spans="1:15" ht="15" customHeight="1">
      <c r="A574" s="2" t="s">
        <v>1255</v>
      </c>
      <c r="B574" s="2" t="s">
        <v>1256</v>
      </c>
      <c r="C574" s="2" t="s">
        <v>368</v>
      </c>
      <c r="D574" s="2" t="str">
        <f>IFERROR(INDEX('UK Target Institutions'!$D$2:$D$727,MATCH($A574,'UK Target Institutions'!$A$2:$A$727,0)),"")</f>
        <v>No</v>
      </c>
      <c r="E574" s="2">
        <f>COUNTIFS('Relevant - In CRM valid'!$T$2:$T$4699,$A574,'Relevant - In CRM valid'!$G$2:$G$4699,"UK")+COUNTIFS('Relevant - In CRM unknown'!$T$2:$T$253,$A574,'Relevant - In CRM unknown'!$G$2:$G$253,"UK")+COUNTIFS('Relevant - IN NOW CRM valid'!$T$2:$T$2328,$A574,'Relevant - IN NOW CRM valid'!$G$2:$G$2328,"UK")+COUNTIFS('Relevant - IN NOW CRM unknown'!$T$2:$T$1227,$A574,'Relevant - IN NOW CRM unknown'!$G$2:$G$1227,"UK")+COUNTIFS('Relevant - Not CRM not valid'!$T$2:$T$416,$A574,'Relevant - Not CRM not valid'!$G$2:$G$416,"UK")+COUNTIFS('Relevant - In CRM not valid'!$T$2:$T$46,$A574,'Relevant - In CRM not valid'!$G$2:$G$46,"UK")</f>
        <v>1</v>
      </c>
      <c r="F574" s="2">
        <f>COUNTIFS('Relevant - In CRM valid'!$T$2:$T$4699,$A574,'Relevant - In CRM valid'!$G$2:$G$4699,"UK",'Relevant - In CRM valid'!$M$2:$M$4699,"Research")+COUNTIFS('Relevant - In CRM unknown'!$T$2:$T$253,$A574,'Relevant - In CRM unknown'!$G$2:$G$253,"UK",'Relevant - In CRM unknown'!$M$2:$M$253,"Research")+COUNTIFS('Relevant - IN NOW CRM valid'!$T$2:$T$2328,$A574,'Relevant - IN NOW CRM valid'!$G$2:$G$2328,"UK",'Relevant - IN NOW CRM valid'!$M$2:$M$2328,"Research")+COUNTIFS('Relevant - IN NOW CRM unknown'!$T$2:$T$1227,$A574,'Relevant - IN NOW CRM unknown'!$G$2:$G$1227,"UK",'Relevant - IN NOW CRM unknown'!$M$2:$M$1227,"Research")+COUNTIFS('Relevant - Not CRM not valid'!$T$2:$T$416,$A574,'Relevant - Not CRM not valid'!$G$2:$G$416,"UK",'Relevant - Not CRM not valid'!$M$2:$M$416,"Research")+COUNTIFS('Relevant - In CRM not valid'!$T$2:$T$46,$A574,'Relevant - In CRM not valid'!$G$2:$G$46,"UK",'Relevant - In CRM not valid'!$M$2:$M$46,"Research")</f>
        <v>0</v>
      </c>
      <c r="G574" s="2">
        <f>COUNTIFS('Relevant - In CRM valid'!$T$2:$T$4699,$A574,'Relevant - In CRM valid'!$G$2:$G$4699,"UK",'Relevant - In CRM valid'!$M$2:$M$4699,"Research",'Relevant - In CRM valid'!$R$2:$R$4699,"Senior")+COUNTIFS('Relevant - In CRM unknown'!$T$2:$T$253,$A574,'Relevant - In CRM unknown'!$G$2:$G$253,"UK",'Relevant - In CRM unknown'!$M$2:$M$253,"Research",'Relevant - In CRM unknown'!$R$2:$R$253,"Senior")+COUNTIFS('Relevant - IN NOW CRM valid'!$T$2:$T$2328,$A574,'Relevant - IN NOW CRM valid'!$G$2:$G$2328,"UK",'Relevant - IN NOW CRM valid'!$M$2:$M$2328,"Research",'Relevant - IN NOW CRM valid'!$R$2:$R$2328,"Senior")+COUNTIFS('Relevant - IN NOW CRM unknown'!$T$2:$T$1227,$A574,'Relevant - IN NOW CRM unknown'!$G$2:$G$1227,"UK",'Relevant - IN NOW CRM unknown'!$M$2:$M$1227,"Research",'Relevant - IN NOW CRM unknown'!$R$2:$R$1227,"Senior")+COUNTIFS('Relevant - Not CRM not valid'!$T$2:$T$416,$A574,'Relevant - Not CRM not valid'!$G$2:$G$416,"UK",'Relevant - Not CRM not valid'!$M$2:$M$416,"Research",'Relevant - Not CRM not valid'!$R$2:$R$416,"Senior")+COUNTIFS('Relevant - In CRM not valid'!$T$2:$T$46,$A574,'Relevant - In CRM not valid'!$G$2:$G$46,"UK",'Relevant - In CRM not valid'!$M$2:$M$46,"Research",'Relevant - In CRM not valid'!$R$2:$R$46,"Senior")</f>
        <v>0</v>
      </c>
      <c r="H574" s="2">
        <f>COUNTIFS('Relevant - In CRM valid'!$T$2:$T$4699,$A574,'Relevant - In CRM valid'!$G$2:$G$4699,"UK",'Relevant - In CRM valid'!$M$2:$M$4699,"Research",'Relevant - In CRM valid'!$R$2:$R$4699,"Operational")+COUNTIFS('Relevant - In CRM unknown'!$T$2:$T$253,$A574,'Relevant - In CRM unknown'!$G$2:$G$253,"UK",'Relevant - In CRM unknown'!$M$2:$M$253,"Research",'Relevant - In CRM unknown'!$R$2:$R$253,"Operational")+COUNTIFS('Relevant - IN NOW CRM valid'!$T$2:$T$2328,$A574,'Relevant - IN NOW CRM valid'!$G$2:$G$2328,"UK",'Relevant - IN NOW CRM valid'!$M$2:$M$2328,"Research",'Relevant - IN NOW CRM valid'!$R$2:$R$2328,"Operational")+COUNTIFS('Relevant - IN NOW CRM unknown'!$T$2:$T$1227,$A574,'Relevant - IN NOW CRM unknown'!$G$2:$G$1227,"UK",'Relevant - IN NOW CRM unknown'!$M$2:$M$1227,"Research",'Relevant - IN NOW CRM unknown'!$R$2:$R$1227,"Operational")+COUNTIFS('Relevant - Not CRM not valid'!$T$2:$T$416,$A574,'Relevant - Not CRM not valid'!$G$2:$G$416,"UK",'Relevant - Not CRM not valid'!$M$2:$M$416,"Research",'Relevant - Not CRM not valid'!$R$2:$R$416,"Operational")+COUNTIFS('Relevant - In CRM not valid'!$T$2:$T$46,$A574,'Relevant - In CRM not valid'!$G$2:$G$46,"UK",'Relevant - In CRM not valid'!$M$2:$M$46,"Research",'Relevant - In CRM not valid'!$R$2:$R$46,"Operational")</f>
        <v>0</v>
      </c>
      <c r="I574" s="2">
        <f>COUNTIFS('Relevant - In CRM valid'!$T$2:$T$4699,$A574,'Relevant - In CRM valid'!$G$2:$G$4699,"UK",'Relevant - In CRM valid'!$M$2:$M$4699,"Research",'Relevant - In CRM valid'!$R$2:$R$4699,"Academic")+COUNTIFS('Relevant - In CRM unknown'!$T$2:$T$253,$A574,'Relevant - In CRM unknown'!$G$2:$G$253,"UK",'Relevant - In CRM unknown'!$M$2:$M$253,"Research",'Relevant - In CRM unknown'!$R$2:$R$253,"Academic")+COUNTIFS('Relevant - IN NOW CRM valid'!$T$2:$T$2328,$A574,'Relevant - IN NOW CRM valid'!$G$2:$G$2328,"UK",'Relevant - IN NOW CRM valid'!$M$2:$M$2328,"Research",'Relevant - IN NOW CRM valid'!$R$2:$R$2328,"Academic")+COUNTIFS('Relevant - IN NOW CRM unknown'!$T$2:$T$1227,$A574,'Relevant - IN NOW CRM unknown'!$G$2:$G$1227,"UK",'Relevant - IN NOW CRM unknown'!$M$2:$M$1227,"Research",'Relevant - IN NOW CRM unknown'!$R$2:$R$1227,"Academic")+COUNTIFS('Relevant - Not CRM not valid'!$T$2:$T$416,$A574,'Relevant - Not CRM not valid'!$G$2:$G$416,"UK",'Relevant - Not CRM not valid'!$M$2:$M$416,"Research",'Relevant - Not CRM not valid'!$R$2:$R$416,"Academic")+COUNTIFS('Relevant - In CRM not valid'!$T$2:$T$46,$A574,'Relevant - In CRM not valid'!$G$2:$G$46,"UK",'Relevant - In CRM not valid'!$M$2:$M$46,"Research",'Relevant - In CRM not valid'!$R$2:$R$46,"Academic")</f>
        <v>0</v>
      </c>
      <c r="J574" s="2">
        <f>COUNTIFS('Relevant - In CRM valid'!$T$2:$T$4699,$A574,'Relevant - In CRM valid'!$G$2:$G$4699,"UK",'Relevant - In CRM valid'!$M$2:$M$4699,"Finance")+COUNTIFS('Relevant - In CRM unknown'!$T$2:$T$253,$A574,'Relevant - In CRM unknown'!$G$2:$G$253,"UK",'Relevant - In CRM unknown'!$M$2:$M$253,"Finance")+COUNTIFS('Relevant - IN NOW CRM valid'!$T$2:$T$2328,$A574,'Relevant - IN NOW CRM valid'!$G$2:$G$2328,"UK",'Relevant - IN NOW CRM valid'!$M$2:$M$2328,"Finance")+COUNTIFS('Relevant - IN NOW CRM unknown'!$T$2:$T$1227,$A574,'Relevant - IN NOW CRM unknown'!$G$2:$G$1227,"UK",'Relevant - IN NOW CRM unknown'!$M$2:$M$1227,"Finance")+COUNTIFS('Relevant - Not CRM not valid'!$T$2:$T$416,$A574,'Relevant - Not CRM not valid'!$G$2:$G$416,"UK",'Relevant - Not CRM not valid'!$M$2:$M$416,"Finance")+COUNTIFS('Relevant - In CRM not valid'!$T$2:$T$46,$A574,'Relevant - In CRM not valid'!$G$2:$G$46,"UK",'Relevant - In CRM not valid'!$M$2:$M$46,"Finance")</f>
        <v>1</v>
      </c>
      <c r="K574" s="2">
        <f>COUNTIFS('Relevant - In CRM valid'!$T$2:$T$4699,$A574,'Relevant - In CRM valid'!$G$2:$G$4699,"UK",'Relevant - In CRM valid'!$M$2:$M$4699,"IT/Systems")+COUNTIFS('Relevant - In CRM unknown'!$T$2:$T$253,$A574,'Relevant - In CRM unknown'!$G$2:$G$253,"UK",'Relevant - In CRM unknown'!$M$2:$M$253,"IT/Systems")+COUNTIFS('Relevant - IN NOW CRM valid'!$T$2:$T$2328,$A574,'Relevant - IN NOW CRM valid'!$G$2:$G$2328,"UK",'Relevant - IN NOW CRM valid'!$M$2:$M$2328,"IT/Systems")+COUNTIFS('Relevant - IN NOW CRM unknown'!$T$2:$T$1227,$A574,'Relevant - IN NOW CRM unknown'!$G$2:$G$1227,"UK",'Relevant - IN NOW CRM unknown'!$M$2:$M$1227,"IT/Systems")+COUNTIFS('Relevant - Not CRM not valid'!$T$2:$T$416,$A574,'Relevant - Not CRM not valid'!$G$2:$G$416,"UK",'Relevant - Not CRM not valid'!$M$2:$M$416,"IT/Systems")+COUNTIFS('Relevant - In CRM not valid'!$T$2:$T$46,$A574,'Relevant - In CRM not valid'!$G$2:$G$46,"UK",'Relevant - In CRM not valid'!$M$2:$M$46,"IT/Systems")</f>
        <v>0</v>
      </c>
      <c r="L574" s="2">
        <f>COUNTIFS('Relevant - In CRM valid'!$T$2:$T$4699,$A574,'Relevant - In CRM valid'!$G$2:$G$4699,"UK",'Relevant - In CRM valid'!$M$2:$M$4699,"")+COUNTIFS('Relevant - In CRM unknown'!$T$2:$T$253,$A574,'Relevant - In CRM unknown'!$G$2:$G$253,"UK",'Relevant - In CRM unknown'!$M$2:$M$253,"")+COUNTIFS('Relevant - IN NOW CRM valid'!$T$2:$T$2328,$A574,'Relevant - IN NOW CRM valid'!$G$2:$G$2328,"UK",'Relevant - IN NOW CRM valid'!$M$2:$M$2328,"")+COUNTIFS('Relevant - IN NOW CRM unknown'!$T$2:$T$1227,$A574,'Relevant - IN NOW CRM unknown'!$G$2:$G$1227,"UK",'Relevant - IN NOW CRM unknown'!$M$2:$M$1227,"")+COUNTIFS('Relevant - Not CRM not valid'!$T$2:$T$416,$A574,'Relevant - Not CRM not valid'!$G$2:$G$416,"UK",'Relevant - Not CRM not valid'!$M$2:$M$416,"")+COUNTIFS('Relevant - In CRM not valid'!$T$2:$T$46,$A574,'Relevant - In CRM not valid'!$G$2:$G$46,"UK",'Relevant - In CRM not valid'!$M$2:$M$46,"")</f>
        <v>0</v>
      </c>
      <c r="M574" s="2">
        <f t="shared" si="16"/>
        <v>1</v>
      </c>
      <c r="N574" s="2">
        <f>COUNTIFS('Relevant - In CRM valid'!$T$2:$T$4699,$A574,'Relevant - In CRM valid'!$G$2:$G$4699,"UK",'Relevant - In CRM valid'!$Q$2:$Q$4699,"valid")+COUNTIFS('Relevant - In CRM unknown'!$T$2:$T$253,$A574,'Relevant - In CRM unknown'!$G$2:$G$253,"UK",'Relevant - In CRM unknown'!$Q$2:$Q$253,"valid")+COUNTIFS('Relevant - IN NOW CRM valid'!$T$2:$T$2328,$A574,'Relevant - IN NOW CRM valid'!$G$2:$G$2328,"UK",'Relevant - IN NOW CRM valid'!$Q$2:$Q$2328,"valid")+COUNTIFS('Relevant - IN NOW CRM unknown'!$T$2:$T$1227,$A574,'Relevant - IN NOW CRM unknown'!$G$2:$G$1227,"UK",'Relevant - IN NOW CRM unknown'!$Q$2:$Q$1227,"valid")+COUNTIFS('Relevant - Not CRM not valid'!$T$2:$T$416,$A574,'Relevant - Not CRM not valid'!$G$2:$G$416,"UK",'Relevant - Not CRM not valid'!$Q$2:$Q$416,"valid")+COUNTIFS('Relevant - In CRM not valid'!$T$2:$T$46,$A574,'Relevant - In CRM not valid'!$G$2:$G$46,"UK",'Relevant - In CRM not valid'!$Q$2:$Q$46,"valid")</f>
        <v>1</v>
      </c>
      <c r="O574" s="2" t="str">
        <f t="shared" si="17"/>
        <v>Research  IT/Systems</v>
      </c>
    </row>
    <row r="575" spans="1:15" ht="15" customHeight="1">
      <c r="A575" s="2" t="s">
        <v>1257</v>
      </c>
      <c r="B575" s="2" t="s">
        <v>1258</v>
      </c>
      <c r="C575" s="2" t="s">
        <v>383</v>
      </c>
      <c r="D575" s="2" t="str">
        <f>IFERROR(INDEX('UK Target Institutions'!$D$2:$D$727,MATCH($A575,'UK Target Institutions'!$A$2:$A$727,0)),"")</f>
        <v>No</v>
      </c>
      <c r="E575" s="2">
        <f>COUNTIFS('Relevant - In CRM valid'!$T$2:$T$4699,$A575,'Relevant - In CRM valid'!$G$2:$G$4699,"UK")+COUNTIFS('Relevant - In CRM unknown'!$T$2:$T$253,$A575,'Relevant - In CRM unknown'!$G$2:$G$253,"UK")+COUNTIFS('Relevant - IN NOW CRM valid'!$T$2:$T$2328,$A575,'Relevant - IN NOW CRM valid'!$G$2:$G$2328,"UK")+COUNTIFS('Relevant - IN NOW CRM unknown'!$T$2:$T$1227,$A575,'Relevant - IN NOW CRM unknown'!$G$2:$G$1227,"UK")+COUNTIFS('Relevant - Not CRM not valid'!$T$2:$T$416,$A575,'Relevant - Not CRM not valid'!$G$2:$G$416,"UK")+COUNTIFS('Relevant - In CRM not valid'!$T$2:$T$46,$A575,'Relevant - In CRM not valid'!$G$2:$G$46,"UK")</f>
        <v>1</v>
      </c>
      <c r="F575" s="2">
        <f>COUNTIFS('Relevant - In CRM valid'!$T$2:$T$4699,$A575,'Relevant - In CRM valid'!$G$2:$G$4699,"UK",'Relevant - In CRM valid'!$M$2:$M$4699,"Research")+COUNTIFS('Relevant - In CRM unknown'!$T$2:$T$253,$A575,'Relevant - In CRM unknown'!$G$2:$G$253,"UK",'Relevant - In CRM unknown'!$M$2:$M$253,"Research")+COUNTIFS('Relevant - IN NOW CRM valid'!$T$2:$T$2328,$A575,'Relevant - IN NOW CRM valid'!$G$2:$G$2328,"UK",'Relevant - IN NOW CRM valid'!$M$2:$M$2328,"Research")+COUNTIFS('Relevant - IN NOW CRM unknown'!$T$2:$T$1227,$A575,'Relevant - IN NOW CRM unknown'!$G$2:$G$1227,"UK",'Relevant - IN NOW CRM unknown'!$M$2:$M$1227,"Research")+COUNTIFS('Relevant - Not CRM not valid'!$T$2:$T$416,$A575,'Relevant - Not CRM not valid'!$G$2:$G$416,"UK",'Relevant - Not CRM not valid'!$M$2:$M$416,"Research")+COUNTIFS('Relevant - In CRM not valid'!$T$2:$T$46,$A575,'Relevant - In CRM not valid'!$G$2:$G$46,"UK",'Relevant - In CRM not valid'!$M$2:$M$46,"Research")</f>
        <v>0</v>
      </c>
      <c r="G575" s="2">
        <f>COUNTIFS('Relevant - In CRM valid'!$T$2:$T$4699,$A575,'Relevant - In CRM valid'!$G$2:$G$4699,"UK",'Relevant - In CRM valid'!$M$2:$M$4699,"Research",'Relevant - In CRM valid'!$R$2:$R$4699,"Senior")+COUNTIFS('Relevant - In CRM unknown'!$T$2:$T$253,$A575,'Relevant - In CRM unknown'!$G$2:$G$253,"UK",'Relevant - In CRM unknown'!$M$2:$M$253,"Research",'Relevant - In CRM unknown'!$R$2:$R$253,"Senior")+COUNTIFS('Relevant - IN NOW CRM valid'!$T$2:$T$2328,$A575,'Relevant - IN NOW CRM valid'!$G$2:$G$2328,"UK",'Relevant - IN NOW CRM valid'!$M$2:$M$2328,"Research",'Relevant - IN NOW CRM valid'!$R$2:$R$2328,"Senior")+COUNTIFS('Relevant - IN NOW CRM unknown'!$T$2:$T$1227,$A575,'Relevant - IN NOW CRM unknown'!$G$2:$G$1227,"UK",'Relevant - IN NOW CRM unknown'!$M$2:$M$1227,"Research",'Relevant - IN NOW CRM unknown'!$R$2:$R$1227,"Senior")+COUNTIFS('Relevant - Not CRM not valid'!$T$2:$T$416,$A575,'Relevant - Not CRM not valid'!$G$2:$G$416,"UK",'Relevant - Not CRM not valid'!$M$2:$M$416,"Research",'Relevant - Not CRM not valid'!$R$2:$R$416,"Senior")+COUNTIFS('Relevant - In CRM not valid'!$T$2:$T$46,$A575,'Relevant - In CRM not valid'!$G$2:$G$46,"UK",'Relevant - In CRM not valid'!$M$2:$M$46,"Research",'Relevant - In CRM not valid'!$R$2:$R$46,"Senior")</f>
        <v>0</v>
      </c>
      <c r="H575" s="2">
        <f>COUNTIFS('Relevant - In CRM valid'!$T$2:$T$4699,$A575,'Relevant - In CRM valid'!$G$2:$G$4699,"UK",'Relevant - In CRM valid'!$M$2:$M$4699,"Research",'Relevant - In CRM valid'!$R$2:$R$4699,"Operational")+COUNTIFS('Relevant - In CRM unknown'!$T$2:$T$253,$A575,'Relevant - In CRM unknown'!$G$2:$G$253,"UK",'Relevant - In CRM unknown'!$M$2:$M$253,"Research",'Relevant - In CRM unknown'!$R$2:$R$253,"Operational")+COUNTIFS('Relevant - IN NOW CRM valid'!$T$2:$T$2328,$A575,'Relevant - IN NOW CRM valid'!$G$2:$G$2328,"UK",'Relevant - IN NOW CRM valid'!$M$2:$M$2328,"Research",'Relevant - IN NOW CRM valid'!$R$2:$R$2328,"Operational")+COUNTIFS('Relevant - IN NOW CRM unknown'!$T$2:$T$1227,$A575,'Relevant - IN NOW CRM unknown'!$G$2:$G$1227,"UK",'Relevant - IN NOW CRM unknown'!$M$2:$M$1227,"Research",'Relevant - IN NOW CRM unknown'!$R$2:$R$1227,"Operational")+COUNTIFS('Relevant - Not CRM not valid'!$T$2:$T$416,$A575,'Relevant - Not CRM not valid'!$G$2:$G$416,"UK",'Relevant - Not CRM not valid'!$M$2:$M$416,"Research",'Relevant - Not CRM not valid'!$R$2:$R$416,"Operational")+COUNTIFS('Relevant - In CRM not valid'!$T$2:$T$46,$A575,'Relevant - In CRM not valid'!$G$2:$G$46,"UK",'Relevant - In CRM not valid'!$M$2:$M$46,"Research",'Relevant - In CRM not valid'!$R$2:$R$46,"Operational")</f>
        <v>0</v>
      </c>
      <c r="I575" s="2">
        <f>COUNTIFS('Relevant - In CRM valid'!$T$2:$T$4699,$A575,'Relevant - In CRM valid'!$G$2:$G$4699,"UK",'Relevant - In CRM valid'!$M$2:$M$4699,"Research",'Relevant - In CRM valid'!$R$2:$R$4699,"Academic")+COUNTIFS('Relevant - In CRM unknown'!$T$2:$T$253,$A575,'Relevant - In CRM unknown'!$G$2:$G$253,"UK",'Relevant - In CRM unknown'!$M$2:$M$253,"Research",'Relevant - In CRM unknown'!$R$2:$R$253,"Academic")+COUNTIFS('Relevant - IN NOW CRM valid'!$T$2:$T$2328,$A575,'Relevant - IN NOW CRM valid'!$G$2:$G$2328,"UK",'Relevant - IN NOW CRM valid'!$M$2:$M$2328,"Research",'Relevant - IN NOW CRM valid'!$R$2:$R$2328,"Academic")+COUNTIFS('Relevant - IN NOW CRM unknown'!$T$2:$T$1227,$A575,'Relevant - IN NOW CRM unknown'!$G$2:$G$1227,"UK",'Relevant - IN NOW CRM unknown'!$M$2:$M$1227,"Research",'Relevant - IN NOW CRM unknown'!$R$2:$R$1227,"Academic")+COUNTIFS('Relevant - Not CRM not valid'!$T$2:$T$416,$A575,'Relevant - Not CRM not valid'!$G$2:$G$416,"UK",'Relevant - Not CRM not valid'!$M$2:$M$416,"Research",'Relevant - Not CRM not valid'!$R$2:$R$416,"Academic")+COUNTIFS('Relevant - In CRM not valid'!$T$2:$T$46,$A575,'Relevant - In CRM not valid'!$G$2:$G$46,"UK",'Relevant - In CRM not valid'!$M$2:$M$46,"Research",'Relevant - In CRM not valid'!$R$2:$R$46,"Academic")</f>
        <v>0</v>
      </c>
      <c r="J575" s="2">
        <f>COUNTIFS('Relevant - In CRM valid'!$T$2:$T$4699,$A575,'Relevant - In CRM valid'!$G$2:$G$4699,"UK",'Relevant - In CRM valid'!$M$2:$M$4699,"Finance")+COUNTIFS('Relevant - In CRM unknown'!$T$2:$T$253,$A575,'Relevant - In CRM unknown'!$G$2:$G$253,"UK",'Relevant - In CRM unknown'!$M$2:$M$253,"Finance")+COUNTIFS('Relevant - IN NOW CRM valid'!$T$2:$T$2328,$A575,'Relevant - IN NOW CRM valid'!$G$2:$G$2328,"UK",'Relevant - IN NOW CRM valid'!$M$2:$M$2328,"Finance")+COUNTIFS('Relevant - IN NOW CRM unknown'!$T$2:$T$1227,$A575,'Relevant - IN NOW CRM unknown'!$G$2:$G$1227,"UK",'Relevant - IN NOW CRM unknown'!$M$2:$M$1227,"Finance")+COUNTIFS('Relevant - Not CRM not valid'!$T$2:$T$416,$A575,'Relevant - Not CRM not valid'!$G$2:$G$416,"UK",'Relevant - Not CRM not valid'!$M$2:$M$416,"Finance")+COUNTIFS('Relevant - In CRM not valid'!$T$2:$T$46,$A575,'Relevant - In CRM not valid'!$G$2:$G$46,"UK",'Relevant - In CRM not valid'!$M$2:$M$46,"Finance")</f>
        <v>1</v>
      </c>
      <c r="K575" s="2">
        <f>COUNTIFS('Relevant - In CRM valid'!$T$2:$T$4699,$A575,'Relevant - In CRM valid'!$G$2:$G$4699,"UK",'Relevant - In CRM valid'!$M$2:$M$4699,"IT/Systems")+COUNTIFS('Relevant - In CRM unknown'!$T$2:$T$253,$A575,'Relevant - In CRM unknown'!$G$2:$G$253,"UK",'Relevant - In CRM unknown'!$M$2:$M$253,"IT/Systems")+COUNTIFS('Relevant - IN NOW CRM valid'!$T$2:$T$2328,$A575,'Relevant - IN NOW CRM valid'!$G$2:$G$2328,"UK",'Relevant - IN NOW CRM valid'!$M$2:$M$2328,"IT/Systems")+COUNTIFS('Relevant - IN NOW CRM unknown'!$T$2:$T$1227,$A575,'Relevant - IN NOW CRM unknown'!$G$2:$G$1227,"UK",'Relevant - IN NOW CRM unknown'!$M$2:$M$1227,"IT/Systems")+COUNTIFS('Relevant - Not CRM not valid'!$T$2:$T$416,$A575,'Relevant - Not CRM not valid'!$G$2:$G$416,"UK",'Relevant - Not CRM not valid'!$M$2:$M$416,"IT/Systems")+COUNTIFS('Relevant - In CRM not valid'!$T$2:$T$46,$A575,'Relevant - In CRM not valid'!$G$2:$G$46,"UK",'Relevant - In CRM not valid'!$M$2:$M$46,"IT/Systems")</f>
        <v>0</v>
      </c>
      <c r="L575" s="2">
        <f>COUNTIFS('Relevant - In CRM valid'!$T$2:$T$4699,$A575,'Relevant - In CRM valid'!$G$2:$G$4699,"UK",'Relevant - In CRM valid'!$M$2:$M$4699,"")+COUNTIFS('Relevant - In CRM unknown'!$T$2:$T$253,$A575,'Relevant - In CRM unknown'!$G$2:$G$253,"UK",'Relevant - In CRM unknown'!$M$2:$M$253,"")+COUNTIFS('Relevant - IN NOW CRM valid'!$T$2:$T$2328,$A575,'Relevant - IN NOW CRM valid'!$G$2:$G$2328,"UK",'Relevant - IN NOW CRM valid'!$M$2:$M$2328,"")+COUNTIFS('Relevant - IN NOW CRM unknown'!$T$2:$T$1227,$A575,'Relevant - IN NOW CRM unknown'!$G$2:$G$1227,"UK",'Relevant - IN NOW CRM unknown'!$M$2:$M$1227,"")+COUNTIFS('Relevant - Not CRM not valid'!$T$2:$T$416,$A575,'Relevant - Not CRM not valid'!$G$2:$G$416,"UK",'Relevant - Not CRM not valid'!$M$2:$M$416,"")+COUNTIFS('Relevant - In CRM not valid'!$T$2:$T$46,$A575,'Relevant - In CRM not valid'!$G$2:$G$46,"UK",'Relevant - In CRM not valid'!$M$2:$M$46,"")</f>
        <v>0</v>
      </c>
      <c r="M575" s="2">
        <f t="shared" si="16"/>
        <v>1</v>
      </c>
      <c r="N575" s="2">
        <f>COUNTIFS('Relevant - In CRM valid'!$T$2:$T$4699,$A575,'Relevant - In CRM valid'!$G$2:$G$4699,"UK",'Relevant - In CRM valid'!$Q$2:$Q$4699,"valid")+COUNTIFS('Relevant - In CRM unknown'!$T$2:$T$253,$A575,'Relevant - In CRM unknown'!$G$2:$G$253,"UK",'Relevant - In CRM unknown'!$Q$2:$Q$253,"valid")+COUNTIFS('Relevant - IN NOW CRM valid'!$T$2:$T$2328,$A575,'Relevant - IN NOW CRM valid'!$G$2:$G$2328,"UK",'Relevant - IN NOW CRM valid'!$Q$2:$Q$2328,"valid")+COUNTIFS('Relevant - IN NOW CRM unknown'!$T$2:$T$1227,$A575,'Relevant - IN NOW CRM unknown'!$G$2:$G$1227,"UK",'Relevant - IN NOW CRM unknown'!$Q$2:$Q$1227,"valid")+COUNTIFS('Relevant - Not CRM not valid'!$T$2:$T$416,$A575,'Relevant - Not CRM not valid'!$G$2:$G$416,"UK",'Relevant - Not CRM not valid'!$Q$2:$Q$416,"valid")+COUNTIFS('Relevant - In CRM not valid'!$T$2:$T$46,$A575,'Relevant - In CRM not valid'!$G$2:$G$46,"UK",'Relevant - In CRM not valid'!$Q$2:$Q$46,"valid")</f>
        <v>1</v>
      </c>
      <c r="O575" s="2" t="str">
        <f t="shared" si="17"/>
        <v>Research  IT/Systems</v>
      </c>
    </row>
    <row r="576" spans="1:15" ht="15" customHeight="1">
      <c r="A576" s="2" t="s">
        <v>1259</v>
      </c>
      <c r="B576" s="2" t="s">
        <v>1260</v>
      </c>
      <c r="C576" s="2" t="s">
        <v>95</v>
      </c>
      <c r="D576" s="2" t="str">
        <f>IFERROR(INDEX('UK Target Institutions'!$D$2:$D$727,MATCH($A576,'UK Target Institutions'!$A$2:$A$727,0)),"")</f>
        <v>Yes</v>
      </c>
      <c r="E576" s="2">
        <f>COUNTIFS('Relevant - In CRM valid'!$T$2:$T$4699,$A576,'Relevant - In CRM valid'!$G$2:$G$4699,"UK")+COUNTIFS('Relevant - In CRM unknown'!$T$2:$T$253,$A576,'Relevant - In CRM unknown'!$G$2:$G$253,"UK")+COUNTIFS('Relevant - IN NOW CRM valid'!$T$2:$T$2328,$A576,'Relevant - IN NOW CRM valid'!$G$2:$G$2328,"UK")+COUNTIFS('Relevant - IN NOW CRM unknown'!$T$2:$T$1227,$A576,'Relevant - IN NOW CRM unknown'!$G$2:$G$1227,"UK")+COUNTIFS('Relevant - Not CRM not valid'!$T$2:$T$416,$A576,'Relevant - Not CRM not valid'!$G$2:$G$416,"UK")+COUNTIFS('Relevant - In CRM not valid'!$T$2:$T$46,$A576,'Relevant - In CRM not valid'!$G$2:$G$46,"UK")</f>
        <v>1</v>
      </c>
      <c r="F576" s="2">
        <f>COUNTIFS('Relevant - In CRM valid'!$T$2:$T$4699,$A576,'Relevant - In CRM valid'!$G$2:$G$4699,"UK",'Relevant - In CRM valid'!$M$2:$M$4699,"Research")+COUNTIFS('Relevant - In CRM unknown'!$T$2:$T$253,$A576,'Relevant - In CRM unknown'!$G$2:$G$253,"UK",'Relevant - In CRM unknown'!$M$2:$M$253,"Research")+COUNTIFS('Relevant - IN NOW CRM valid'!$T$2:$T$2328,$A576,'Relevant - IN NOW CRM valid'!$G$2:$G$2328,"UK",'Relevant - IN NOW CRM valid'!$M$2:$M$2328,"Research")+COUNTIFS('Relevant - IN NOW CRM unknown'!$T$2:$T$1227,$A576,'Relevant - IN NOW CRM unknown'!$G$2:$G$1227,"UK",'Relevant - IN NOW CRM unknown'!$M$2:$M$1227,"Research")+COUNTIFS('Relevant - Not CRM not valid'!$T$2:$T$416,$A576,'Relevant - Not CRM not valid'!$G$2:$G$416,"UK",'Relevant - Not CRM not valid'!$M$2:$M$416,"Research")+COUNTIFS('Relevant - In CRM not valid'!$T$2:$T$46,$A576,'Relevant - In CRM not valid'!$G$2:$G$46,"UK",'Relevant - In CRM not valid'!$M$2:$M$46,"Research")</f>
        <v>1</v>
      </c>
      <c r="G576" s="2">
        <f>COUNTIFS('Relevant - In CRM valid'!$T$2:$T$4699,$A576,'Relevant - In CRM valid'!$G$2:$G$4699,"UK",'Relevant - In CRM valid'!$M$2:$M$4699,"Research",'Relevant - In CRM valid'!$R$2:$R$4699,"Senior")+COUNTIFS('Relevant - In CRM unknown'!$T$2:$T$253,$A576,'Relevant - In CRM unknown'!$G$2:$G$253,"UK",'Relevant - In CRM unknown'!$M$2:$M$253,"Research",'Relevant - In CRM unknown'!$R$2:$R$253,"Senior")+COUNTIFS('Relevant - IN NOW CRM valid'!$T$2:$T$2328,$A576,'Relevant - IN NOW CRM valid'!$G$2:$G$2328,"UK",'Relevant - IN NOW CRM valid'!$M$2:$M$2328,"Research",'Relevant - IN NOW CRM valid'!$R$2:$R$2328,"Senior")+COUNTIFS('Relevant - IN NOW CRM unknown'!$T$2:$T$1227,$A576,'Relevant - IN NOW CRM unknown'!$G$2:$G$1227,"UK",'Relevant - IN NOW CRM unknown'!$M$2:$M$1227,"Research",'Relevant - IN NOW CRM unknown'!$R$2:$R$1227,"Senior")+COUNTIFS('Relevant - Not CRM not valid'!$T$2:$T$416,$A576,'Relevant - Not CRM not valid'!$G$2:$G$416,"UK",'Relevant - Not CRM not valid'!$M$2:$M$416,"Research",'Relevant - Not CRM not valid'!$R$2:$R$416,"Senior")+COUNTIFS('Relevant - In CRM not valid'!$T$2:$T$46,$A576,'Relevant - In CRM not valid'!$G$2:$G$46,"UK",'Relevant - In CRM not valid'!$M$2:$M$46,"Research",'Relevant - In CRM not valid'!$R$2:$R$46,"Senior")</f>
        <v>0</v>
      </c>
      <c r="H576" s="2">
        <f>COUNTIFS('Relevant - In CRM valid'!$T$2:$T$4699,$A576,'Relevant - In CRM valid'!$G$2:$G$4699,"UK",'Relevant - In CRM valid'!$M$2:$M$4699,"Research",'Relevant - In CRM valid'!$R$2:$R$4699,"Operational")+COUNTIFS('Relevant - In CRM unknown'!$T$2:$T$253,$A576,'Relevant - In CRM unknown'!$G$2:$G$253,"UK",'Relevant - In CRM unknown'!$M$2:$M$253,"Research",'Relevant - In CRM unknown'!$R$2:$R$253,"Operational")+COUNTIFS('Relevant - IN NOW CRM valid'!$T$2:$T$2328,$A576,'Relevant - IN NOW CRM valid'!$G$2:$G$2328,"UK",'Relevant - IN NOW CRM valid'!$M$2:$M$2328,"Research",'Relevant - IN NOW CRM valid'!$R$2:$R$2328,"Operational")+COUNTIFS('Relevant - IN NOW CRM unknown'!$T$2:$T$1227,$A576,'Relevant - IN NOW CRM unknown'!$G$2:$G$1227,"UK",'Relevant - IN NOW CRM unknown'!$M$2:$M$1227,"Research",'Relevant - IN NOW CRM unknown'!$R$2:$R$1227,"Operational")+COUNTIFS('Relevant - Not CRM not valid'!$T$2:$T$416,$A576,'Relevant - Not CRM not valid'!$G$2:$G$416,"UK",'Relevant - Not CRM not valid'!$M$2:$M$416,"Research",'Relevant - Not CRM not valid'!$R$2:$R$416,"Operational")+COUNTIFS('Relevant - In CRM not valid'!$T$2:$T$46,$A576,'Relevant - In CRM not valid'!$G$2:$G$46,"UK",'Relevant - In CRM not valid'!$M$2:$M$46,"Research",'Relevant - In CRM not valid'!$R$2:$R$46,"Operational")</f>
        <v>1</v>
      </c>
      <c r="I576" s="2">
        <f>COUNTIFS('Relevant - In CRM valid'!$T$2:$T$4699,$A576,'Relevant - In CRM valid'!$G$2:$G$4699,"UK",'Relevant - In CRM valid'!$M$2:$M$4699,"Research",'Relevant - In CRM valid'!$R$2:$R$4699,"Academic")+COUNTIFS('Relevant - In CRM unknown'!$T$2:$T$253,$A576,'Relevant - In CRM unknown'!$G$2:$G$253,"UK",'Relevant - In CRM unknown'!$M$2:$M$253,"Research",'Relevant - In CRM unknown'!$R$2:$R$253,"Academic")+COUNTIFS('Relevant - IN NOW CRM valid'!$T$2:$T$2328,$A576,'Relevant - IN NOW CRM valid'!$G$2:$G$2328,"UK",'Relevant - IN NOW CRM valid'!$M$2:$M$2328,"Research",'Relevant - IN NOW CRM valid'!$R$2:$R$2328,"Academic")+COUNTIFS('Relevant - IN NOW CRM unknown'!$T$2:$T$1227,$A576,'Relevant - IN NOW CRM unknown'!$G$2:$G$1227,"UK",'Relevant - IN NOW CRM unknown'!$M$2:$M$1227,"Research",'Relevant - IN NOW CRM unknown'!$R$2:$R$1227,"Academic")+COUNTIFS('Relevant - Not CRM not valid'!$T$2:$T$416,$A576,'Relevant - Not CRM not valid'!$G$2:$G$416,"UK",'Relevant - Not CRM not valid'!$M$2:$M$416,"Research",'Relevant - Not CRM not valid'!$R$2:$R$416,"Academic")+COUNTIFS('Relevant - In CRM not valid'!$T$2:$T$46,$A576,'Relevant - In CRM not valid'!$G$2:$G$46,"UK",'Relevant - In CRM not valid'!$M$2:$M$46,"Research",'Relevant - In CRM not valid'!$R$2:$R$46,"Academic")</f>
        <v>0</v>
      </c>
      <c r="J576" s="2">
        <f>COUNTIFS('Relevant - In CRM valid'!$T$2:$T$4699,$A576,'Relevant - In CRM valid'!$G$2:$G$4699,"UK",'Relevant - In CRM valid'!$M$2:$M$4699,"Finance")+COUNTIFS('Relevant - In CRM unknown'!$T$2:$T$253,$A576,'Relevant - In CRM unknown'!$G$2:$G$253,"UK",'Relevant - In CRM unknown'!$M$2:$M$253,"Finance")+COUNTIFS('Relevant - IN NOW CRM valid'!$T$2:$T$2328,$A576,'Relevant - IN NOW CRM valid'!$G$2:$G$2328,"UK",'Relevant - IN NOW CRM valid'!$M$2:$M$2328,"Finance")+COUNTIFS('Relevant - IN NOW CRM unknown'!$T$2:$T$1227,$A576,'Relevant - IN NOW CRM unknown'!$G$2:$G$1227,"UK",'Relevant - IN NOW CRM unknown'!$M$2:$M$1227,"Finance")+COUNTIFS('Relevant - Not CRM not valid'!$T$2:$T$416,$A576,'Relevant - Not CRM not valid'!$G$2:$G$416,"UK",'Relevant - Not CRM not valid'!$M$2:$M$416,"Finance")+COUNTIFS('Relevant - In CRM not valid'!$T$2:$T$46,$A576,'Relevant - In CRM not valid'!$G$2:$G$46,"UK",'Relevant - In CRM not valid'!$M$2:$M$46,"Finance")</f>
        <v>0</v>
      </c>
      <c r="K576" s="2">
        <f>COUNTIFS('Relevant - In CRM valid'!$T$2:$T$4699,$A576,'Relevant - In CRM valid'!$G$2:$G$4699,"UK",'Relevant - In CRM valid'!$M$2:$M$4699,"IT/Systems")+COUNTIFS('Relevant - In CRM unknown'!$T$2:$T$253,$A576,'Relevant - In CRM unknown'!$G$2:$G$253,"UK",'Relevant - In CRM unknown'!$M$2:$M$253,"IT/Systems")+COUNTIFS('Relevant - IN NOW CRM valid'!$T$2:$T$2328,$A576,'Relevant - IN NOW CRM valid'!$G$2:$G$2328,"UK",'Relevant - IN NOW CRM valid'!$M$2:$M$2328,"IT/Systems")+COUNTIFS('Relevant - IN NOW CRM unknown'!$T$2:$T$1227,$A576,'Relevant - IN NOW CRM unknown'!$G$2:$G$1227,"UK",'Relevant - IN NOW CRM unknown'!$M$2:$M$1227,"IT/Systems")+COUNTIFS('Relevant - Not CRM not valid'!$T$2:$T$416,$A576,'Relevant - Not CRM not valid'!$G$2:$G$416,"UK",'Relevant - Not CRM not valid'!$M$2:$M$416,"IT/Systems")+COUNTIFS('Relevant - In CRM not valid'!$T$2:$T$46,$A576,'Relevant - In CRM not valid'!$G$2:$G$46,"UK",'Relevant - In CRM not valid'!$M$2:$M$46,"IT/Systems")</f>
        <v>0</v>
      </c>
      <c r="L576" s="2">
        <f>COUNTIFS('Relevant - In CRM valid'!$T$2:$T$4699,$A576,'Relevant - In CRM valid'!$G$2:$G$4699,"UK",'Relevant - In CRM valid'!$M$2:$M$4699,"")+COUNTIFS('Relevant - In CRM unknown'!$T$2:$T$253,$A576,'Relevant - In CRM unknown'!$G$2:$G$253,"UK",'Relevant - In CRM unknown'!$M$2:$M$253,"")+COUNTIFS('Relevant - IN NOW CRM valid'!$T$2:$T$2328,$A576,'Relevant - IN NOW CRM valid'!$G$2:$G$2328,"UK",'Relevant - IN NOW CRM valid'!$M$2:$M$2328,"")+COUNTIFS('Relevant - IN NOW CRM unknown'!$T$2:$T$1227,$A576,'Relevant - IN NOW CRM unknown'!$G$2:$G$1227,"UK",'Relevant - IN NOW CRM unknown'!$M$2:$M$1227,"")+COUNTIFS('Relevant - Not CRM not valid'!$T$2:$T$416,$A576,'Relevant - Not CRM not valid'!$G$2:$G$416,"UK",'Relevant - Not CRM not valid'!$M$2:$M$416,"")+COUNTIFS('Relevant - In CRM not valid'!$T$2:$T$46,$A576,'Relevant - In CRM not valid'!$G$2:$G$46,"UK",'Relevant - In CRM not valid'!$M$2:$M$46,"")</f>
        <v>0</v>
      </c>
      <c r="M576" s="2">
        <f t="shared" si="16"/>
        <v>1</v>
      </c>
      <c r="N576" s="2">
        <f>COUNTIFS('Relevant - In CRM valid'!$T$2:$T$4699,$A576,'Relevant - In CRM valid'!$G$2:$G$4699,"UK",'Relevant - In CRM valid'!$Q$2:$Q$4699,"valid")+COUNTIFS('Relevant - In CRM unknown'!$T$2:$T$253,$A576,'Relevant - In CRM unknown'!$G$2:$G$253,"UK",'Relevant - In CRM unknown'!$Q$2:$Q$253,"valid")+COUNTIFS('Relevant - IN NOW CRM valid'!$T$2:$T$2328,$A576,'Relevant - IN NOW CRM valid'!$G$2:$G$2328,"UK",'Relevant - IN NOW CRM valid'!$Q$2:$Q$2328,"valid")+COUNTIFS('Relevant - IN NOW CRM unknown'!$T$2:$T$1227,$A576,'Relevant - IN NOW CRM unknown'!$G$2:$G$1227,"UK",'Relevant - IN NOW CRM unknown'!$Q$2:$Q$1227,"valid")+COUNTIFS('Relevant - Not CRM not valid'!$T$2:$T$416,$A576,'Relevant - Not CRM not valid'!$G$2:$G$416,"UK",'Relevant - Not CRM not valid'!$Q$2:$Q$416,"valid")+COUNTIFS('Relevant - In CRM not valid'!$T$2:$T$46,$A576,'Relevant - In CRM not valid'!$G$2:$G$46,"UK",'Relevant - In CRM not valid'!$Q$2:$Q$46,"valid")</f>
        <v>0</v>
      </c>
      <c r="O576" s="2" t="str">
        <f t="shared" si="17"/>
        <v>Finance  IT/Systems</v>
      </c>
    </row>
    <row r="577" spans="1:15" ht="15" customHeight="1">
      <c r="A577" s="2" t="s">
        <v>1261</v>
      </c>
      <c r="B577" s="2" t="s">
        <v>1262</v>
      </c>
      <c r="C577" s="2" t="s">
        <v>368</v>
      </c>
      <c r="D577" s="2" t="str">
        <f>IFERROR(INDEX('UK Target Institutions'!$D$2:$D$727,MATCH($A577,'UK Target Institutions'!$A$2:$A$727,0)),"")</f>
        <v>No</v>
      </c>
      <c r="E577" s="2">
        <f>COUNTIFS('Relevant - In CRM valid'!$T$2:$T$4699,$A577,'Relevant - In CRM valid'!$G$2:$G$4699,"UK")+COUNTIFS('Relevant - In CRM unknown'!$T$2:$T$253,$A577,'Relevant - In CRM unknown'!$G$2:$G$253,"UK")+COUNTIFS('Relevant - IN NOW CRM valid'!$T$2:$T$2328,$A577,'Relevant - IN NOW CRM valid'!$G$2:$G$2328,"UK")+COUNTIFS('Relevant - IN NOW CRM unknown'!$T$2:$T$1227,$A577,'Relevant - IN NOW CRM unknown'!$G$2:$G$1227,"UK")+COUNTIFS('Relevant - Not CRM not valid'!$T$2:$T$416,$A577,'Relevant - Not CRM not valid'!$G$2:$G$416,"UK")+COUNTIFS('Relevant - In CRM not valid'!$T$2:$T$46,$A577,'Relevant - In CRM not valid'!$G$2:$G$46,"UK")</f>
        <v>1</v>
      </c>
      <c r="F577" s="2">
        <f>COUNTIFS('Relevant - In CRM valid'!$T$2:$T$4699,$A577,'Relevant - In CRM valid'!$G$2:$G$4699,"UK",'Relevant - In CRM valid'!$M$2:$M$4699,"Research")+COUNTIFS('Relevant - In CRM unknown'!$T$2:$T$253,$A577,'Relevant - In CRM unknown'!$G$2:$G$253,"UK",'Relevant - In CRM unknown'!$M$2:$M$253,"Research")+COUNTIFS('Relevant - IN NOW CRM valid'!$T$2:$T$2328,$A577,'Relevant - IN NOW CRM valid'!$G$2:$G$2328,"UK",'Relevant - IN NOW CRM valid'!$M$2:$M$2328,"Research")+COUNTIFS('Relevant - IN NOW CRM unknown'!$T$2:$T$1227,$A577,'Relevant - IN NOW CRM unknown'!$G$2:$G$1227,"UK",'Relevant - IN NOW CRM unknown'!$M$2:$M$1227,"Research")+COUNTIFS('Relevant - Not CRM not valid'!$T$2:$T$416,$A577,'Relevant - Not CRM not valid'!$G$2:$G$416,"UK",'Relevant - Not CRM not valid'!$M$2:$M$416,"Research")+COUNTIFS('Relevant - In CRM not valid'!$T$2:$T$46,$A577,'Relevant - In CRM not valid'!$G$2:$G$46,"UK",'Relevant - In CRM not valid'!$M$2:$M$46,"Research")</f>
        <v>1</v>
      </c>
      <c r="G577" s="2">
        <f>COUNTIFS('Relevant - In CRM valid'!$T$2:$T$4699,$A577,'Relevant - In CRM valid'!$G$2:$G$4699,"UK",'Relevant - In CRM valid'!$M$2:$M$4699,"Research",'Relevant - In CRM valid'!$R$2:$R$4699,"Senior")+COUNTIFS('Relevant - In CRM unknown'!$T$2:$T$253,$A577,'Relevant - In CRM unknown'!$G$2:$G$253,"UK",'Relevant - In CRM unknown'!$M$2:$M$253,"Research",'Relevant - In CRM unknown'!$R$2:$R$253,"Senior")+COUNTIFS('Relevant - IN NOW CRM valid'!$T$2:$T$2328,$A577,'Relevant - IN NOW CRM valid'!$G$2:$G$2328,"UK",'Relevant - IN NOW CRM valid'!$M$2:$M$2328,"Research",'Relevant - IN NOW CRM valid'!$R$2:$R$2328,"Senior")+COUNTIFS('Relevant - IN NOW CRM unknown'!$T$2:$T$1227,$A577,'Relevant - IN NOW CRM unknown'!$G$2:$G$1227,"UK",'Relevant - IN NOW CRM unknown'!$M$2:$M$1227,"Research",'Relevant - IN NOW CRM unknown'!$R$2:$R$1227,"Senior")+COUNTIFS('Relevant - Not CRM not valid'!$T$2:$T$416,$A577,'Relevant - Not CRM not valid'!$G$2:$G$416,"UK",'Relevant - Not CRM not valid'!$M$2:$M$416,"Research",'Relevant - Not CRM not valid'!$R$2:$R$416,"Senior")+COUNTIFS('Relevant - In CRM not valid'!$T$2:$T$46,$A577,'Relevant - In CRM not valid'!$G$2:$G$46,"UK",'Relevant - In CRM not valid'!$M$2:$M$46,"Research",'Relevant - In CRM not valid'!$R$2:$R$46,"Senior")</f>
        <v>0</v>
      </c>
      <c r="H577" s="2">
        <f>COUNTIFS('Relevant - In CRM valid'!$T$2:$T$4699,$A577,'Relevant - In CRM valid'!$G$2:$G$4699,"UK",'Relevant - In CRM valid'!$M$2:$M$4699,"Research",'Relevant - In CRM valid'!$R$2:$R$4699,"Operational")+COUNTIFS('Relevant - In CRM unknown'!$T$2:$T$253,$A577,'Relevant - In CRM unknown'!$G$2:$G$253,"UK",'Relevant - In CRM unknown'!$M$2:$M$253,"Research",'Relevant - In CRM unknown'!$R$2:$R$253,"Operational")+COUNTIFS('Relevant - IN NOW CRM valid'!$T$2:$T$2328,$A577,'Relevant - IN NOW CRM valid'!$G$2:$G$2328,"UK",'Relevant - IN NOW CRM valid'!$M$2:$M$2328,"Research",'Relevant - IN NOW CRM valid'!$R$2:$R$2328,"Operational")+COUNTIFS('Relevant - IN NOW CRM unknown'!$T$2:$T$1227,$A577,'Relevant - IN NOW CRM unknown'!$G$2:$G$1227,"UK",'Relevant - IN NOW CRM unknown'!$M$2:$M$1227,"Research",'Relevant - IN NOW CRM unknown'!$R$2:$R$1227,"Operational")+COUNTIFS('Relevant - Not CRM not valid'!$T$2:$T$416,$A577,'Relevant - Not CRM not valid'!$G$2:$G$416,"UK",'Relevant - Not CRM not valid'!$M$2:$M$416,"Research",'Relevant - Not CRM not valid'!$R$2:$R$416,"Operational")+COUNTIFS('Relevant - In CRM not valid'!$T$2:$T$46,$A577,'Relevant - In CRM not valid'!$G$2:$G$46,"UK",'Relevant - In CRM not valid'!$M$2:$M$46,"Research",'Relevant - In CRM not valid'!$R$2:$R$46,"Operational")</f>
        <v>1</v>
      </c>
      <c r="I577" s="2">
        <f>COUNTIFS('Relevant - In CRM valid'!$T$2:$T$4699,$A577,'Relevant - In CRM valid'!$G$2:$G$4699,"UK",'Relevant - In CRM valid'!$M$2:$M$4699,"Research",'Relevant - In CRM valid'!$R$2:$R$4699,"Academic")+COUNTIFS('Relevant - In CRM unknown'!$T$2:$T$253,$A577,'Relevant - In CRM unknown'!$G$2:$G$253,"UK",'Relevant - In CRM unknown'!$M$2:$M$253,"Research",'Relevant - In CRM unknown'!$R$2:$R$253,"Academic")+COUNTIFS('Relevant - IN NOW CRM valid'!$T$2:$T$2328,$A577,'Relevant - IN NOW CRM valid'!$G$2:$G$2328,"UK",'Relevant - IN NOW CRM valid'!$M$2:$M$2328,"Research",'Relevant - IN NOW CRM valid'!$R$2:$R$2328,"Academic")+COUNTIFS('Relevant - IN NOW CRM unknown'!$T$2:$T$1227,$A577,'Relevant - IN NOW CRM unknown'!$G$2:$G$1227,"UK",'Relevant - IN NOW CRM unknown'!$M$2:$M$1227,"Research",'Relevant - IN NOW CRM unknown'!$R$2:$R$1227,"Academic")+COUNTIFS('Relevant - Not CRM not valid'!$T$2:$T$416,$A577,'Relevant - Not CRM not valid'!$G$2:$G$416,"UK",'Relevant - Not CRM not valid'!$M$2:$M$416,"Research",'Relevant - Not CRM not valid'!$R$2:$R$416,"Academic")+COUNTIFS('Relevant - In CRM not valid'!$T$2:$T$46,$A577,'Relevant - In CRM not valid'!$G$2:$G$46,"UK",'Relevant - In CRM not valid'!$M$2:$M$46,"Research",'Relevant - In CRM not valid'!$R$2:$R$46,"Academic")</f>
        <v>0</v>
      </c>
      <c r="J577" s="2">
        <f>COUNTIFS('Relevant - In CRM valid'!$T$2:$T$4699,$A577,'Relevant - In CRM valid'!$G$2:$G$4699,"UK",'Relevant - In CRM valid'!$M$2:$M$4699,"Finance")+COUNTIFS('Relevant - In CRM unknown'!$T$2:$T$253,$A577,'Relevant - In CRM unknown'!$G$2:$G$253,"UK",'Relevant - In CRM unknown'!$M$2:$M$253,"Finance")+COUNTIFS('Relevant - IN NOW CRM valid'!$T$2:$T$2328,$A577,'Relevant - IN NOW CRM valid'!$G$2:$G$2328,"UK",'Relevant - IN NOW CRM valid'!$M$2:$M$2328,"Finance")+COUNTIFS('Relevant - IN NOW CRM unknown'!$T$2:$T$1227,$A577,'Relevant - IN NOW CRM unknown'!$G$2:$G$1227,"UK",'Relevant - IN NOW CRM unknown'!$M$2:$M$1227,"Finance")+COUNTIFS('Relevant - Not CRM not valid'!$T$2:$T$416,$A577,'Relevant - Not CRM not valid'!$G$2:$G$416,"UK",'Relevant - Not CRM not valid'!$M$2:$M$416,"Finance")+COUNTIFS('Relevant - In CRM not valid'!$T$2:$T$46,$A577,'Relevant - In CRM not valid'!$G$2:$G$46,"UK",'Relevant - In CRM not valid'!$M$2:$M$46,"Finance")</f>
        <v>0</v>
      </c>
      <c r="K577" s="2">
        <f>COUNTIFS('Relevant - In CRM valid'!$T$2:$T$4699,$A577,'Relevant - In CRM valid'!$G$2:$G$4699,"UK",'Relevant - In CRM valid'!$M$2:$M$4699,"IT/Systems")+COUNTIFS('Relevant - In CRM unknown'!$T$2:$T$253,$A577,'Relevant - In CRM unknown'!$G$2:$G$253,"UK",'Relevant - In CRM unknown'!$M$2:$M$253,"IT/Systems")+COUNTIFS('Relevant - IN NOW CRM valid'!$T$2:$T$2328,$A577,'Relevant - IN NOW CRM valid'!$G$2:$G$2328,"UK",'Relevant - IN NOW CRM valid'!$M$2:$M$2328,"IT/Systems")+COUNTIFS('Relevant - IN NOW CRM unknown'!$T$2:$T$1227,$A577,'Relevant - IN NOW CRM unknown'!$G$2:$G$1227,"UK",'Relevant - IN NOW CRM unknown'!$M$2:$M$1227,"IT/Systems")+COUNTIFS('Relevant - Not CRM not valid'!$T$2:$T$416,$A577,'Relevant - Not CRM not valid'!$G$2:$G$416,"UK",'Relevant - Not CRM not valid'!$M$2:$M$416,"IT/Systems")+COUNTIFS('Relevant - In CRM not valid'!$T$2:$T$46,$A577,'Relevant - In CRM not valid'!$G$2:$G$46,"UK",'Relevant - In CRM not valid'!$M$2:$M$46,"IT/Systems")</f>
        <v>0</v>
      </c>
      <c r="L577" s="2">
        <f>COUNTIFS('Relevant - In CRM valid'!$T$2:$T$4699,$A577,'Relevant - In CRM valid'!$G$2:$G$4699,"UK",'Relevant - In CRM valid'!$M$2:$M$4699,"")+COUNTIFS('Relevant - In CRM unknown'!$T$2:$T$253,$A577,'Relevant - In CRM unknown'!$G$2:$G$253,"UK",'Relevant - In CRM unknown'!$M$2:$M$253,"")+COUNTIFS('Relevant - IN NOW CRM valid'!$T$2:$T$2328,$A577,'Relevant - IN NOW CRM valid'!$G$2:$G$2328,"UK",'Relevant - IN NOW CRM valid'!$M$2:$M$2328,"")+COUNTIFS('Relevant - IN NOW CRM unknown'!$T$2:$T$1227,$A577,'Relevant - IN NOW CRM unknown'!$G$2:$G$1227,"UK",'Relevant - IN NOW CRM unknown'!$M$2:$M$1227,"")+COUNTIFS('Relevant - Not CRM not valid'!$T$2:$T$416,$A577,'Relevant - Not CRM not valid'!$G$2:$G$416,"UK",'Relevant - Not CRM not valid'!$M$2:$M$416,"")+COUNTIFS('Relevant - In CRM not valid'!$T$2:$T$46,$A577,'Relevant - In CRM not valid'!$G$2:$G$46,"UK",'Relevant - In CRM not valid'!$M$2:$M$46,"")</f>
        <v>0</v>
      </c>
      <c r="M577" s="2">
        <f t="shared" si="16"/>
        <v>1</v>
      </c>
      <c r="N577" s="2">
        <f>COUNTIFS('Relevant - In CRM valid'!$T$2:$T$4699,$A577,'Relevant - In CRM valid'!$G$2:$G$4699,"UK",'Relevant - In CRM valid'!$Q$2:$Q$4699,"valid")+COUNTIFS('Relevant - In CRM unknown'!$T$2:$T$253,$A577,'Relevant - In CRM unknown'!$G$2:$G$253,"UK",'Relevant - In CRM unknown'!$Q$2:$Q$253,"valid")+COUNTIFS('Relevant - IN NOW CRM valid'!$T$2:$T$2328,$A577,'Relevant - IN NOW CRM valid'!$G$2:$G$2328,"UK",'Relevant - IN NOW CRM valid'!$Q$2:$Q$2328,"valid")+COUNTIFS('Relevant - IN NOW CRM unknown'!$T$2:$T$1227,$A577,'Relevant - IN NOW CRM unknown'!$G$2:$G$1227,"UK",'Relevant - IN NOW CRM unknown'!$Q$2:$Q$1227,"valid")+COUNTIFS('Relevant - Not CRM not valid'!$T$2:$T$416,$A577,'Relevant - Not CRM not valid'!$G$2:$G$416,"UK",'Relevant - Not CRM not valid'!$Q$2:$Q$416,"valid")+COUNTIFS('Relevant - In CRM not valid'!$T$2:$T$46,$A577,'Relevant - In CRM not valid'!$G$2:$G$46,"UK",'Relevant - In CRM not valid'!$Q$2:$Q$46,"valid")</f>
        <v>1</v>
      </c>
      <c r="O577" s="2" t="str">
        <f t="shared" si="17"/>
        <v>Finance  IT/Systems</v>
      </c>
    </row>
    <row r="578" spans="1:15" ht="15" customHeight="1">
      <c r="A578" s="2" t="s">
        <v>1263</v>
      </c>
      <c r="B578" s="2" t="s">
        <v>1264</v>
      </c>
      <c r="C578" s="2" t="s">
        <v>263</v>
      </c>
      <c r="D578" s="2" t="str">
        <f>IFERROR(INDEX('UK Target Institutions'!$D$2:$D$727,MATCH($A578,'UK Target Institutions'!$A$2:$A$727,0)),"")</f>
        <v>No</v>
      </c>
      <c r="E578" s="2">
        <f>COUNTIFS('Relevant - In CRM valid'!$T$2:$T$4699,$A578,'Relevant - In CRM valid'!$G$2:$G$4699,"UK")+COUNTIFS('Relevant - In CRM unknown'!$T$2:$T$253,$A578,'Relevant - In CRM unknown'!$G$2:$G$253,"UK")+COUNTIFS('Relevant - IN NOW CRM valid'!$T$2:$T$2328,$A578,'Relevant - IN NOW CRM valid'!$G$2:$G$2328,"UK")+COUNTIFS('Relevant - IN NOW CRM unknown'!$T$2:$T$1227,$A578,'Relevant - IN NOW CRM unknown'!$G$2:$G$1227,"UK")+COUNTIFS('Relevant - Not CRM not valid'!$T$2:$T$416,$A578,'Relevant - Not CRM not valid'!$G$2:$G$416,"UK")+COUNTIFS('Relevant - In CRM not valid'!$T$2:$T$46,$A578,'Relevant - In CRM not valid'!$G$2:$G$46,"UK")</f>
        <v>1</v>
      </c>
      <c r="F578" s="2">
        <f>COUNTIFS('Relevant - In CRM valid'!$T$2:$T$4699,$A578,'Relevant - In CRM valid'!$G$2:$G$4699,"UK",'Relevant - In CRM valid'!$M$2:$M$4699,"Research")+COUNTIFS('Relevant - In CRM unknown'!$T$2:$T$253,$A578,'Relevant - In CRM unknown'!$G$2:$G$253,"UK",'Relevant - In CRM unknown'!$M$2:$M$253,"Research")+COUNTIFS('Relevant - IN NOW CRM valid'!$T$2:$T$2328,$A578,'Relevant - IN NOW CRM valid'!$G$2:$G$2328,"UK",'Relevant - IN NOW CRM valid'!$M$2:$M$2328,"Research")+COUNTIFS('Relevant - IN NOW CRM unknown'!$T$2:$T$1227,$A578,'Relevant - IN NOW CRM unknown'!$G$2:$G$1227,"UK",'Relevant - IN NOW CRM unknown'!$M$2:$M$1227,"Research")+COUNTIFS('Relevant - Not CRM not valid'!$T$2:$T$416,$A578,'Relevant - Not CRM not valid'!$G$2:$G$416,"UK",'Relevant - Not CRM not valid'!$M$2:$M$416,"Research")+COUNTIFS('Relevant - In CRM not valid'!$T$2:$T$46,$A578,'Relevant - In CRM not valid'!$G$2:$G$46,"UK",'Relevant - In CRM not valid'!$M$2:$M$46,"Research")</f>
        <v>1</v>
      </c>
      <c r="G578" s="2">
        <f>COUNTIFS('Relevant - In CRM valid'!$T$2:$T$4699,$A578,'Relevant - In CRM valid'!$G$2:$G$4699,"UK",'Relevant - In CRM valid'!$M$2:$M$4699,"Research",'Relevant - In CRM valid'!$R$2:$R$4699,"Senior")+COUNTIFS('Relevant - In CRM unknown'!$T$2:$T$253,$A578,'Relevant - In CRM unknown'!$G$2:$G$253,"UK",'Relevant - In CRM unknown'!$M$2:$M$253,"Research",'Relevant - In CRM unknown'!$R$2:$R$253,"Senior")+COUNTIFS('Relevant - IN NOW CRM valid'!$T$2:$T$2328,$A578,'Relevant - IN NOW CRM valid'!$G$2:$G$2328,"UK",'Relevant - IN NOW CRM valid'!$M$2:$M$2328,"Research",'Relevant - IN NOW CRM valid'!$R$2:$R$2328,"Senior")+COUNTIFS('Relevant - IN NOW CRM unknown'!$T$2:$T$1227,$A578,'Relevant - IN NOW CRM unknown'!$G$2:$G$1227,"UK",'Relevant - IN NOW CRM unknown'!$M$2:$M$1227,"Research",'Relevant - IN NOW CRM unknown'!$R$2:$R$1227,"Senior")+COUNTIFS('Relevant - Not CRM not valid'!$T$2:$T$416,$A578,'Relevant - Not CRM not valid'!$G$2:$G$416,"UK",'Relevant - Not CRM not valid'!$M$2:$M$416,"Research",'Relevant - Not CRM not valid'!$R$2:$R$416,"Senior")+COUNTIFS('Relevant - In CRM not valid'!$T$2:$T$46,$A578,'Relevant - In CRM not valid'!$G$2:$G$46,"UK",'Relevant - In CRM not valid'!$M$2:$M$46,"Research",'Relevant - In CRM not valid'!$R$2:$R$46,"Senior")</f>
        <v>1</v>
      </c>
      <c r="H578" s="2">
        <f>COUNTIFS('Relevant - In CRM valid'!$T$2:$T$4699,$A578,'Relevant - In CRM valid'!$G$2:$G$4699,"UK",'Relevant - In CRM valid'!$M$2:$M$4699,"Research",'Relevant - In CRM valid'!$R$2:$R$4699,"Operational")+COUNTIFS('Relevant - In CRM unknown'!$T$2:$T$253,$A578,'Relevant - In CRM unknown'!$G$2:$G$253,"UK",'Relevant - In CRM unknown'!$M$2:$M$253,"Research",'Relevant - In CRM unknown'!$R$2:$R$253,"Operational")+COUNTIFS('Relevant - IN NOW CRM valid'!$T$2:$T$2328,$A578,'Relevant - IN NOW CRM valid'!$G$2:$G$2328,"UK",'Relevant - IN NOW CRM valid'!$M$2:$M$2328,"Research",'Relevant - IN NOW CRM valid'!$R$2:$R$2328,"Operational")+COUNTIFS('Relevant - IN NOW CRM unknown'!$T$2:$T$1227,$A578,'Relevant - IN NOW CRM unknown'!$G$2:$G$1227,"UK",'Relevant - IN NOW CRM unknown'!$M$2:$M$1227,"Research",'Relevant - IN NOW CRM unknown'!$R$2:$R$1227,"Operational")+COUNTIFS('Relevant - Not CRM not valid'!$T$2:$T$416,$A578,'Relevant - Not CRM not valid'!$G$2:$G$416,"UK",'Relevant - Not CRM not valid'!$M$2:$M$416,"Research",'Relevant - Not CRM not valid'!$R$2:$R$416,"Operational")+COUNTIFS('Relevant - In CRM not valid'!$T$2:$T$46,$A578,'Relevant - In CRM not valid'!$G$2:$G$46,"UK",'Relevant - In CRM not valid'!$M$2:$M$46,"Research",'Relevant - In CRM not valid'!$R$2:$R$46,"Operational")</f>
        <v>0</v>
      </c>
      <c r="I578" s="2">
        <f>COUNTIFS('Relevant - In CRM valid'!$T$2:$T$4699,$A578,'Relevant - In CRM valid'!$G$2:$G$4699,"UK",'Relevant - In CRM valid'!$M$2:$M$4699,"Research",'Relevant - In CRM valid'!$R$2:$R$4699,"Academic")+COUNTIFS('Relevant - In CRM unknown'!$T$2:$T$253,$A578,'Relevant - In CRM unknown'!$G$2:$G$253,"UK",'Relevant - In CRM unknown'!$M$2:$M$253,"Research",'Relevant - In CRM unknown'!$R$2:$R$253,"Academic")+COUNTIFS('Relevant - IN NOW CRM valid'!$T$2:$T$2328,$A578,'Relevant - IN NOW CRM valid'!$G$2:$G$2328,"UK",'Relevant - IN NOW CRM valid'!$M$2:$M$2328,"Research",'Relevant - IN NOW CRM valid'!$R$2:$R$2328,"Academic")+COUNTIFS('Relevant - IN NOW CRM unknown'!$T$2:$T$1227,$A578,'Relevant - IN NOW CRM unknown'!$G$2:$G$1227,"UK",'Relevant - IN NOW CRM unknown'!$M$2:$M$1227,"Research",'Relevant - IN NOW CRM unknown'!$R$2:$R$1227,"Academic")+COUNTIFS('Relevant - Not CRM not valid'!$T$2:$T$416,$A578,'Relevant - Not CRM not valid'!$G$2:$G$416,"UK",'Relevant - Not CRM not valid'!$M$2:$M$416,"Research",'Relevant - Not CRM not valid'!$R$2:$R$416,"Academic")+COUNTIFS('Relevant - In CRM not valid'!$T$2:$T$46,$A578,'Relevant - In CRM not valid'!$G$2:$G$46,"UK",'Relevant - In CRM not valid'!$M$2:$M$46,"Research",'Relevant - In CRM not valid'!$R$2:$R$46,"Academic")</f>
        <v>0</v>
      </c>
      <c r="J578" s="2">
        <f>COUNTIFS('Relevant - In CRM valid'!$T$2:$T$4699,$A578,'Relevant - In CRM valid'!$G$2:$G$4699,"UK",'Relevant - In CRM valid'!$M$2:$M$4699,"Finance")+COUNTIFS('Relevant - In CRM unknown'!$T$2:$T$253,$A578,'Relevant - In CRM unknown'!$G$2:$G$253,"UK",'Relevant - In CRM unknown'!$M$2:$M$253,"Finance")+COUNTIFS('Relevant - IN NOW CRM valid'!$T$2:$T$2328,$A578,'Relevant - IN NOW CRM valid'!$G$2:$G$2328,"UK",'Relevant - IN NOW CRM valid'!$M$2:$M$2328,"Finance")+COUNTIFS('Relevant - IN NOW CRM unknown'!$T$2:$T$1227,$A578,'Relevant - IN NOW CRM unknown'!$G$2:$G$1227,"UK",'Relevant - IN NOW CRM unknown'!$M$2:$M$1227,"Finance")+COUNTIFS('Relevant - Not CRM not valid'!$T$2:$T$416,$A578,'Relevant - Not CRM not valid'!$G$2:$G$416,"UK",'Relevant - Not CRM not valid'!$M$2:$M$416,"Finance")+COUNTIFS('Relevant - In CRM not valid'!$T$2:$T$46,$A578,'Relevant - In CRM not valid'!$G$2:$G$46,"UK",'Relevant - In CRM not valid'!$M$2:$M$46,"Finance")</f>
        <v>0</v>
      </c>
      <c r="K578" s="2">
        <f>COUNTIFS('Relevant - In CRM valid'!$T$2:$T$4699,$A578,'Relevant - In CRM valid'!$G$2:$G$4699,"UK",'Relevant - In CRM valid'!$M$2:$M$4699,"IT/Systems")+COUNTIFS('Relevant - In CRM unknown'!$T$2:$T$253,$A578,'Relevant - In CRM unknown'!$G$2:$G$253,"UK",'Relevant - In CRM unknown'!$M$2:$M$253,"IT/Systems")+COUNTIFS('Relevant - IN NOW CRM valid'!$T$2:$T$2328,$A578,'Relevant - IN NOW CRM valid'!$G$2:$G$2328,"UK",'Relevant - IN NOW CRM valid'!$M$2:$M$2328,"IT/Systems")+COUNTIFS('Relevant - IN NOW CRM unknown'!$T$2:$T$1227,$A578,'Relevant - IN NOW CRM unknown'!$G$2:$G$1227,"UK",'Relevant - IN NOW CRM unknown'!$M$2:$M$1227,"IT/Systems")+COUNTIFS('Relevant - Not CRM not valid'!$T$2:$T$416,$A578,'Relevant - Not CRM not valid'!$G$2:$G$416,"UK",'Relevant - Not CRM not valid'!$M$2:$M$416,"IT/Systems")+COUNTIFS('Relevant - In CRM not valid'!$T$2:$T$46,$A578,'Relevant - In CRM not valid'!$G$2:$G$46,"UK",'Relevant - In CRM not valid'!$M$2:$M$46,"IT/Systems")</f>
        <v>0</v>
      </c>
      <c r="L578" s="2">
        <f>COUNTIFS('Relevant - In CRM valid'!$T$2:$T$4699,$A578,'Relevant - In CRM valid'!$G$2:$G$4699,"UK",'Relevant - In CRM valid'!$M$2:$M$4699,"")+COUNTIFS('Relevant - In CRM unknown'!$T$2:$T$253,$A578,'Relevant - In CRM unknown'!$G$2:$G$253,"UK",'Relevant - In CRM unknown'!$M$2:$M$253,"")+COUNTIFS('Relevant - IN NOW CRM valid'!$T$2:$T$2328,$A578,'Relevant - IN NOW CRM valid'!$G$2:$G$2328,"UK",'Relevant - IN NOW CRM valid'!$M$2:$M$2328,"")+COUNTIFS('Relevant - IN NOW CRM unknown'!$T$2:$T$1227,$A578,'Relevant - IN NOW CRM unknown'!$G$2:$G$1227,"UK",'Relevant - IN NOW CRM unknown'!$M$2:$M$1227,"")+COUNTIFS('Relevant - Not CRM not valid'!$T$2:$T$416,$A578,'Relevant - Not CRM not valid'!$G$2:$G$416,"UK",'Relevant - Not CRM not valid'!$M$2:$M$416,"")+COUNTIFS('Relevant - In CRM not valid'!$T$2:$T$46,$A578,'Relevant - In CRM not valid'!$G$2:$G$46,"UK",'Relevant - In CRM not valid'!$M$2:$M$46,"")</f>
        <v>0</v>
      </c>
      <c r="M578" s="2">
        <f t="shared" ref="M578:M641" si="18">(F578&gt;0)+(J578&gt;0)+(K578&gt;0)</f>
        <v>1</v>
      </c>
      <c r="N578" s="2">
        <f>COUNTIFS('Relevant - In CRM valid'!$T$2:$T$4699,$A578,'Relevant - In CRM valid'!$G$2:$G$4699,"UK",'Relevant - In CRM valid'!$Q$2:$Q$4699,"valid")+COUNTIFS('Relevant - In CRM unknown'!$T$2:$T$253,$A578,'Relevant - In CRM unknown'!$G$2:$G$253,"UK",'Relevant - In CRM unknown'!$Q$2:$Q$253,"valid")+COUNTIFS('Relevant - IN NOW CRM valid'!$T$2:$T$2328,$A578,'Relevant - IN NOW CRM valid'!$G$2:$G$2328,"UK",'Relevant - IN NOW CRM valid'!$Q$2:$Q$2328,"valid")+COUNTIFS('Relevant - IN NOW CRM unknown'!$T$2:$T$1227,$A578,'Relevant - IN NOW CRM unknown'!$G$2:$G$1227,"UK",'Relevant - IN NOW CRM unknown'!$Q$2:$Q$1227,"valid")+COUNTIFS('Relevant - Not CRM not valid'!$T$2:$T$416,$A578,'Relevant - Not CRM not valid'!$G$2:$G$416,"UK",'Relevant - Not CRM not valid'!$Q$2:$Q$416,"valid")+COUNTIFS('Relevant - In CRM not valid'!$T$2:$T$46,$A578,'Relevant - In CRM not valid'!$G$2:$G$46,"UK",'Relevant - In CRM not valid'!$Q$2:$Q$46,"valid")</f>
        <v>0</v>
      </c>
      <c r="O578" s="2" t="str">
        <f t="shared" ref="O578:O641" si="19">IF(F578=0,"Research  ","")&amp;IF(J578=0,"Finance  ","")&amp;IF(K578=0,"IT/Systems","")</f>
        <v>Finance  IT/Systems</v>
      </c>
    </row>
    <row r="579" spans="1:15" ht="15" customHeight="1">
      <c r="A579" s="2" t="s">
        <v>1265</v>
      </c>
      <c r="B579" s="2" t="s">
        <v>1266</v>
      </c>
      <c r="C579" s="2" t="s">
        <v>1570</v>
      </c>
      <c r="D579" s="2" t="str">
        <f>IFERROR(INDEX('UK Target Institutions'!$D$2:$D$727,MATCH($A579,'UK Target Institutions'!$A$2:$A$727,0)),"")</f>
        <v>No</v>
      </c>
      <c r="E579" s="2">
        <f>COUNTIFS('Relevant - In CRM valid'!$T$2:$T$4699,$A579,'Relevant - In CRM valid'!$G$2:$G$4699,"UK")+COUNTIFS('Relevant - In CRM unknown'!$T$2:$T$253,$A579,'Relevant - In CRM unknown'!$G$2:$G$253,"UK")+COUNTIFS('Relevant - IN NOW CRM valid'!$T$2:$T$2328,$A579,'Relevant - IN NOW CRM valid'!$G$2:$G$2328,"UK")+COUNTIFS('Relevant - IN NOW CRM unknown'!$T$2:$T$1227,$A579,'Relevant - IN NOW CRM unknown'!$G$2:$G$1227,"UK")+COUNTIFS('Relevant - Not CRM not valid'!$T$2:$T$416,$A579,'Relevant - Not CRM not valid'!$G$2:$G$416,"UK")+COUNTIFS('Relevant - In CRM not valid'!$T$2:$T$46,$A579,'Relevant - In CRM not valid'!$G$2:$G$46,"UK")</f>
        <v>1</v>
      </c>
      <c r="F579" s="2">
        <f>COUNTIFS('Relevant - In CRM valid'!$T$2:$T$4699,$A579,'Relevant - In CRM valid'!$G$2:$G$4699,"UK",'Relevant - In CRM valid'!$M$2:$M$4699,"Research")+COUNTIFS('Relevant - In CRM unknown'!$T$2:$T$253,$A579,'Relevant - In CRM unknown'!$G$2:$G$253,"UK",'Relevant - In CRM unknown'!$M$2:$M$253,"Research")+COUNTIFS('Relevant - IN NOW CRM valid'!$T$2:$T$2328,$A579,'Relevant - IN NOW CRM valid'!$G$2:$G$2328,"UK",'Relevant - IN NOW CRM valid'!$M$2:$M$2328,"Research")+COUNTIFS('Relevant - IN NOW CRM unknown'!$T$2:$T$1227,$A579,'Relevant - IN NOW CRM unknown'!$G$2:$G$1227,"UK",'Relevant - IN NOW CRM unknown'!$M$2:$M$1227,"Research")+COUNTIFS('Relevant - Not CRM not valid'!$T$2:$T$416,$A579,'Relevant - Not CRM not valid'!$G$2:$G$416,"UK",'Relevant - Not CRM not valid'!$M$2:$M$416,"Research")+COUNTIFS('Relevant - In CRM not valid'!$T$2:$T$46,$A579,'Relevant - In CRM not valid'!$G$2:$G$46,"UK",'Relevant - In CRM not valid'!$M$2:$M$46,"Research")</f>
        <v>1</v>
      </c>
      <c r="G579" s="2">
        <f>COUNTIFS('Relevant - In CRM valid'!$T$2:$T$4699,$A579,'Relevant - In CRM valid'!$G$2:$G$4699,"UK",'Relevant - In CRM valid'!$M$2:$M$4699,"Research",'Relevant - In CRM valid'!$R$2:$R$4699,"Senior")+COUNTIFS('Relevant - In CRM unknown'!$T$2:$T$253,$A579,'Relevant - In CRM unknown'!$G$2:$G$253,"UK",'Relevant - In CRM unknown'!$M$2:$M$253,"Research",'Relevant - In CRM unknown'!$R$2:$R$253,"Senior")+COUNTIFS('Relevant - IN NOW CRM valid'!$T$2:$T$2328,$A579,'Relevant - IN NOW CRM valid'!$G$2:$G$2328,"UK",'Relevant - IN NOW CRM valid'!$M$2:$M$2328,"Research",'Relevant - IN NOW CRM valid'!$R$2:$R$2328,"Senior")+COUNTIFS('Relevant - IN NOW CRM unknown'!$T$2:$T$1227,$A579,'Relevant - IN NOW CRM unknown'!$G$2:$G$1227,"UK",'Relevant - IN NOW CRM unknown'!$M$2:$M$1227,"Research",'Relevant - IN NOW CRM unknown'!$R$2:$R$1227,"Senior")+COUNTIFS('Relevant - Not CRM not valid'!$T$2:$T$416,$A579,'Relevant - Not CRM not valid'!$G$2:$G$416,"UK",'Relevant - Not CRM not valid'!$M$2:$M$416,"Research",'Relevant - Not CRM not valid'!$R$2:$R$416,"Senior")+COUNTIFS('Relevant - In CRM not valid'!$T$2:$T$46,$A579,'Relevant - In CRM not valid'!$G$2:$G$46,"UK",'Relevant - In CRM not valid'!$M$2:$M$46,"Research",'Relevant - In CRM not valid'!$R$2:$R$46,"Senior")</f>
        <v>1</v>
      </c>
      <c r="H579" s="2">
        <f>COUNTIFS('Relevant - In CRM valid'!$T$2:$T$4699,$A579,'Relevant - In CRM valid'!$G$2:$G$4699,"UK",'Relevant - In CRM valid'!$M$2:$M$4699,"Research",'Relevant - In CRM valid'!$R$2:$R$4699,"Operational")+COUNTIFS('Relevant - In CRM unknown'!$T$2:$T$253,$A579,'Relevant - In CRM unknown'!$G$2:$G$253,"UK",'Relevant - In CRM unknown'!$M$2:$M$253,"Research",'Relevant - In CRM unknown'!$R$2:$R$253,"Operational")+COUNTIFS('Relevant - IN NOW CRM valid'!$T$2:$T$2328,$A579,'Relevant - IN NOW CRM valid'!$G$2:$G$2328,"UK",'Relevant - IN NOW CRM valid'!$M$2:$M$2328,"Research",'Relevant - IN NOW CRM valid'!$R$2:$R$2328,"Operational")+COUNTIFS('Relevant - IN NOW CRM unknown'!$T$2:$T$1227,$A579,'Relevant - IN NOW CRM unknown'!$G$2:$G$1227,"UK",'Relevant - IN NOW CRM unknown'!$M$2:$M$1227,"Research",'Relevant - IN NOW CRM unknown'!$R$2:$R$1227,"Operational")+COUNTIFS('Relevant - Not CRM not valid'!$T$2:$T$416,$A579,'Relevant - Not CRM not valid'!$G$2:$G$416,"UK",'Relevant - Not CRM not valid'!$M$2:$M$416,"Research",'Relevant - Not CRM not valid'!$R$2:$R$416,"Operational")+COUNTIFS('Relevant - In CRM not valid'!$T$2:$T$46,$A579,'Relevant - In CRM not valid'!$G$2:$G$46,"UK",'Relevant - In CRM not valid'!$M$2:$M$46,"Research",'Relevant - In CRM not valid'!$R$2:$R$46,"Operational")</f>
        <v>0</v>
      </c>
      <c r="I579" s="2">
        <f>COUNTIFS('Relevant - In CRM valid'!$T$2:$T$4699,$A579,'Relevant - In CRM valid'!$G$2:$G$4699,"UK",'Relevant - In CRM valid'!$M$2:$M$4699,"Research",'Relevant - In CRM valid'!$R$2:$R$4699,"Academic")+COUNTIFS('Relevant - In CRM unknown'!$T$2:$T$253,$A579,'Relevant - In CRM unknown'!$G$2:$G$253,"UK",'Relevant - In CRM unknown'!$M$2:$M$253,"Research",'Relevant - In CRM unknown'!$R$2:$R$253,"Academic")+COUNTIFS('Relevant - IN NOW CRM valid'!$T$2:$T$2328,$A579,'Relevant - IN NOW CRM valid'!$G$2:$G$2328,"UK",'Relevant - IN NOW CRM valid'!$M$2:$M$2328,"Research",'Relevant - IN NOW CRM valid'!$R$2:$R$2328,"Academic")+COUNTIFS('Relevant - IN NOW CRM unknown'!$T$2:$T$1227,$A579,'Relevant - IN NOW CRM unknown'!$G$2:$G$1227,"UK",'Relevant - IN NOW CRM unknown'!$M$2:$M$1227,"Research",'Relevant - IN NOW CRM unknown'!$R$2:$R$1227,"Academic")+COUNTIFS('Relevant - Not CRM not valid'!$T$2:$T$416,$A579,'Relevant - Not CRM not valid'!$G$2:$G$416,"UK",'Relevant - Not CRM not valid'!$M$2:$M$416,"Research",'Relevant - Not CRM not valid'!$R$2:$R$416,"Academic")+COUNTIFS('Relevant - In CRM not valid'!$T$2:$T$46,$A579,'Relevant - In CRM not valid'!$G$2:$G$46,"UK",'Relevant - In CRM not valid'!$M$2:$M$46,"Research",'Relevant - In CRM not valid'!$R$2:$R$46,"Academic")</f>
        <v>0</v>
      </c>
      <c r="J579" s="2">
        <f>COUNTIFS('Relevant - In CRM valid'!$T$2:$T$4699,$A579,'Relevant - In CRM valid'!$G$2:$G$4699,"UK",'Relevant - In CRM valid'!$M$2:$M$4699,"Finance")+COUNTIFS('Relevant - In CRM unknown'!$T$2:$T$253,$A579,'Relevant - In CRM unknown'!$G$2:$G$253,"UK",'Relevant - In CRM unknown'!$M$2:$M$253,"Finance")+COUNTIFS('Relevant - IN NOW CRM valid'!$T$2:$T$2328,$A579,'Relevant - IN NOW CRM valid'!$G$2:$G$2328,"UK",'Relevant - IN NOW CRM valid'!$M$2:$M$2328,"Finance")+COUNTIFS('Relevant - IN NOW CRM unknown'!$T$2:$T$1227,$A579,'Relevant - IN NOW CRM unknown'!$G$2:$G$1227,"UK",'Relevant - IN NOW CRM unknown'!$M$2:$M$1227,"Finance")+COUNTIFS('Relevant - Not CRM not valid'!$T$2:$T$416,$A579,'Relevant - Not CRM not valid'!$G$2:$G$416,"UK",'Relevant - Not CRM not valid'!$M$2:$M$416,"Finance")+COUNTIFS('Relevant - In CRM not valid'!$T$2:$T$46,$A579,'Relevant - In CRM not valid'!$G$2:$G$46,"UK",'Relevant - In CRM not valid'!$M$2:$M$46,"Finance")</f>
        <v>0</v>
      </c>
      <c r="K579" s="2">
        <f>COUNTIFS('Relevant - In CRM valid'!$T$2:$T$4699,$A579,'Relevant - In CRM valid'!$G$2:$G$4699,"UK",'Relevant - In CRM valid'!$M$2:$M$4699,"IT/Systems")+COUNTIFS('Relevant - In CRM unknown'!$T$2:$T$253,$A579,'Relevant - In CRM unknown'!$G$2:$G$253,"UK",'Relevant - In CRM unknown'!$M$2:$M$253,"IT/Systems")+COUNTIFS('Relevant - IN NOW CRM valid'!$T$2:$T$2328,$A579,'Relevant - IN NOW CRM valid'!$G$2:$G$2328,"UK",'Relevant - IN NOW CRM valid'!$M$2:$M$2328,"IT/Systems")+COUNTIFS('Relevant - IN NOW CRM unknown'!$T$2:$T$1227,$A579,'Relevant - IN NOW CRM unknown'!$G$2:$G$1227,"UK",'Relevant - IN NOW CRM unknown'!$M$2:$M$1227,"IT/Systems")+COUNTIFS('Relevant - Not CRM not valid'!$T$2:$T$416,$A579,'Relevant - Not CRM not valid'!$G$2:$G$416,"UK",'Relevant - Not CRM not valid'!$M$2:$M$416,"IT/Systems")+COUNTIFS('Relevant - In CRM not valid'!$T$2:$T$46,$A579,'Relevant - In CRM not valid'!$G$2:$G$46,"UK",'Relevant - In CRM not valid'!$M$2:$M$46,"IT/Systems")</f>
        <v>0</v>
      </c>
      <c r="L579" s="2">
        <f>COUNTIFS('Relevant - In CRM valid'!$T$2:$T$4699,$A579,'Relevant - In CRM valid'!$G$2:$G$4699,"UK",'Relevant - In CRM valid'!$M$2:$M$4699,"")+COUNTIFS('Relevant - In CRM unknown'!$T$2:$T$253,$A579,'Relevant - In CRM unknown'!$G$2:$G$253,"UK",'Relevant - In CRM unknown'!$M$2:$M$253,"")+COUNTIFS('Relevant - IN NOW CRM valid'!$T$2:$T$2328,$A579,'Relevant - IN NOW CRM valid'!$G$2:$G$2328,"UK",'Relevant - IN NOW CRM valid'!$M$2:$M$2328,"")+COUNTIFS('Relevant - IN NOW CRM unknown'!$T$2:$T$1227,$A579,'Relevant - IN NOW CRM unknown'!$G$2:$G$1227,"UK",'Relevant - IN NOW CRM unknown'!$M$2:$M$1227,"")+COUNTIFS('Relevant - Not CRM not valid'!$T$2:$T$416,$A579,'Relevant - Not CRM not valid'!$G$2:$G$416,"UK",'Relevant - Not CRM not valid'!$M$2:$M$416,"")+COUNTIFS('Relevant - In CRM not valid'!$T$2:$T$46,$A579,'Relevant - In CRM not valid'!$G$2:$G$46,"UK",'Relevant - In CRM not valid'!$M$2:$M$46,"")</f>
        <v>0</v>
      </c>
      <c r="M579" s="2">
        <f t="shared" si="18"/>
        <v>1</v>
      </c>
      <c r="N579" s="2">
        <f>COUNTIFS('Relevant - In CRM valid'!$T$2:$T$4699,$A579,'Relevant - In CRM valid'!$G$2:$G$4699,"UK",'Relevant - In CRM valid'!$Q$2:$Q$4699,"valid")+COUNTIFS('Relevant - In CRM unknown'!$T$2:$T$253,$A579,'Relevant - In CRM unknown'!$G$2:$G$253,"UK",'Relevant - In CRM unknown'!$Q$2:$Q$253,"valid")+COUNTIFS('Relevant - IN NOW CRM valid'!$T$2:$T$2328,$A579,'Relevant - IN NOW CRM valid'!$G$2:$G$2328,"UK",'Relevant - IN NOW CRM valid'!$Q$2:$Q$2328,"valid")+COUNTIFS('Relevant - IN NOW CRM unknown'!$T$2:$T$1227,$A579,'Relevant - IN NOW CRM unknown'!$G$2:$G$1227,"UK",'Relevant - IN NOW CRM unknown'!$Q$2:$Q$1227,"valid")+COUNTIFS('Relevant - Not CRM not valid'!$T$2:$T$416,$A579,'Relevant - Not CRM not valid'!$G$2:$G$416,"UK",'Relevant - Not CRM not valid'!$Q$2:$Q$416,"valid")+COUNTIFS('Relevant - In CRM not valid'!$T$2:$T$46,$A579,'Relevant - In CRM not valid'!$G$2:$G$46,"UK",'Relevant - In CRM not valid'!$Q$2:$Q$46,"valid")</f>
        <v>1</v>
      </c>
      <c r="O579" s="2" t="str">
        <f t="shared" si="19"/>
        <v>Finance  IT/Systems</v>
      </c>
    </row>
    <row r="580" spans="1:15" ht="15" customHeight="1">
      <c r="A580" s="2" t="s">
        <v>1267</v>
      </c>
      <c r="B580" s="2" t="s">
        <v>1268</v>
      </c>
      <c r="C580" s="2" t="s">
        <v>383</v>
      </c>
      <c r="D580" s="2" t="str">
        <f>IFERROR(INDEX('UK Target Institutions'!$D$2:$D$727,MATCH($A580,'UK Target Institutions'!$A$2:$A$727,0)),"")</f>
        <v>No</v>
      </c>
      <c r="E580" s="2">
        <f>COUNTIFS('Relevant - In CRM valid'!$T$2:$T$4699,$A580,'Relevant - In CRM valid'!$G$2:$G$4699,"UK")+COUNTIFS('Relevant - In CRM unknown'!$T$2:$T$253,$A580,'Relevant - In CRM unknown'!$G$2:$G$253,"UK")+COUNTIFS('Relevant - IN NOW CRM valid'!$T$2:$T$2328,$A580,'Relevant - IN NOW CRM valid'!$G$2:$G$2328,"UK")+COUNTIFS('Relevant - IN NOW CRM unknown'!$T$2:$T$1227,$A580,'Relevant - IN NOW CRM unknown'!$G$2:$G$1227,"UK")+COUNTIFS('Relevant - Not CRM not valid'!$T$2:$T$416,$A580,'Relevant - Not CRM not valid'!$G$2:$G$416,"UK")+COUNTIFS('Relevant - In CRM not valid'!$T$2:$T$46,$A580,'Relevant - In CRM not valid'!$G$2:$G$46,"UK")</f>
        <v>1</v>
      </c>
      <c r="F580" s="2">
        <f>COUNTIFS('Relevant - In CRM valid'!$T$2:$T$4699,$A580,'Relevant - In CRM valid'!$G$2:$G$4699,"UK",'Relevant - In CRM valid'!$M$2:$M$4699,"Research")+COUNTIFS('Relevant - In CRM unknown'!$T$2:$T$253,$A580,'Relevant - In CRM unknown'!$G$2:$G$253,"UK",'Relevant - In CRM unknown'!$M$2:$M$253,"Research")+COUNTIFS('Relevant - IN NOW CRM valid'!$T$2:$T$2328,$A580,'Relevant - IN NOW CRM valid'!$G$2:$G$2328,"UK",'Relevant - IN NOW CRM valid'!$M$2:$M$2328,"Research")+COUNTIFS('Relevant - IN NOW CRM unknown'!$T$2:$T$1227,$A580,'Relevant - IN NOW CRM unknown'!$G$2:$G$1227,"UK",'Relevant - IN NOW CRM unknown'!$M$2:$M$1227,"Research")+COUNTIFS('Relevant - Not CRM not valid'!$T$2:$T$416,$A580,'Relevant - Not CRM not valid'!$G$2:$G$416,"UK",'Relevant - Not CRM not valid'!$M$2:$M$416,"Research")+COUNTIFS('Relevant - In CRM not valid'!$T$2:$T$46,$A580,'Relevant - In CRM not valid'!$G$2:$G$46,"UK",'Relevant - In CRM not valid'!$M$2:$M$46,"Research")</f>
        <v>0</v>
      </c>
      <c r="G580" s="2">
        <f>COUNTIFS('Relevant - In CRM valid'!$T$2:$T$4699,$A580,'Relevant - In CRM valid'!$G$2:$G$4699,"UK",'Relevant - In CRM valid'!$M$2:$M$4699,"Research",'Relevant - In CRM valid'!$R$2:$R$4699,"Senior")+COUNTIFS('Relevant - In CRM unknown'!$T$2:$T$253,$A580,'Relevant - In CRM unknown'!$G$2:$G$253,"UK",'Relevant - In CRM unknown'!$M$2:$M$253,"Research",'Relevant - In CRM unknown'!$R$2:$R$253,"Senior")+COUNTIFS('Relevant - IN NOW CRM valid'!$T$2:$T$2328,$A580,'Relevant - IN NOW CRM valid'!$G$2:$G$2328,"UK",'Relevant - IN NOW CRM valid'!$M$2:$M$2328,"Research",'Relevant - IN NOW CRM valid'!$R$2:$R$2328,"Senior")+COUNTIFS('Relevant - IN NOW CRM unknown'!$T$2:$T$1227,$A580,'Relevant - IN NOW CRM unknown'!$G$2:$G$1227,"UK",'Relevant - IN NOW CRM unknown'!$M$2:$M$1227,"Research",'Relevant - IN NOW CRM unknown'!$R$2:$R$1227,"Senior")+COUNTIFS('Relevant - Not CRM not valid'!$T$2:$T$416,$A580,'Relevant - Not CRM not valid'!$G$2:$G$416,"UK",'Relevant - Not CRM not valid'!$M$2:$M$416,"Research",'Relevant - Not CRM not valid'!$R$2:$R$416,"Senior")+COUNTIFS('Relevant - In CRM not valid'!$T$2:$T$46,$A580,'Relevant - In CRM not valid'!$G$2:$G$46,"UK",'Relevant - In CRM not valid'!$M$2:$M$46,"Research",'Relevant - In CRM not valid'!$R$2:$R$46,"Senior")</f>
        <v>0</v>
      </c>
      <c r="H580" s="2">
        <f>COUNTIFS('Relevant - In CRM valid'!$T$2:$T$4699,$A580,'Relevant - In CRM valid'!$G$2:$G$4699,"UK",'Relevant - In CRM valid'!$M$2:$M$4699,"Research",'Relevant - In CRM valid'!$R$2:$R$4699,"Operational")+COUNTIFS('Relevant - In CRM unknown'!$T$2:$T$253,$A580,'Relevant - In CRM unknown'!$G$2:$G$253,"UK",'Relevant - In CRM unknown'!$M$2:$M$253,"Research",'Relevant - In CRM unknown'!$R$2:$R$253,"Operational")+COUNTIFS('Relevant - IN NOW CRM valid'!$T$2:$T$2328,$A580,'Relevant - IN NOW CRM valid'!$G$2:$G$2328,"UK",'Relevant - IN NOW CRM valid'!$M$2:$M$2328,"Research",'Relevant - IN NOW CRM valid'!$R$2:$R$2328,"Operational")+COUNTIFS('Relevant - IN NOW CRM unknown'!$T$2:$T$1227,$A580,'Relevant - IN NOW CRM unknown'!$G$2:$G$1227,"UK",'Relevant - IN NOW CRM unknown'!$M$2:$M$1227,"Research",'Relevant - IN NOW CRM unknown'!$R$2:$R$1227,"Operational")+COUNTIFS('Relevant - Not CRM not valid'!$T$2:$T$416,$A580,'Relevant - Not CRM not valid'!$G$2:$G$416,"UK",'Relevant - Not CRM not valid'!$M$2:$M$416,"Research",'Relevant - Not CRM not valid'!$R$2:$R$416,"Operational")+COUNTIFS('Relevant - In CRM not valid'!$T$2:$T$46,$A580,'Relevant - In CRM not valid'!$G$2:$G$46,"UK",'Relevant - In CRM not valid'!$M$2:$M$46,"Research",'Relevant - In CRM not valid'!$R$2:$R$46,"Operational")</f>
        <v>0</v>
      </c>
      <c r="I580" s="2">
        <f>COUNTIFS('Relevant - In CRM valid'!$T$2:$T$4699,$A580,'Relevant - In CRM valid'!$G$2:$G$4699,"UK",'Relevant - In CRM valid'!$M$2:$M$4699,"Research",'Relevant - In CRM valid'!$R$2:$R$4699,"Academic")+COUNTIFS('Relevant - In CRM unknown'!$T$2:$T$253,$A580,'Relevant - In CRM unknown'!$G$2:$G$253,"UK",'Relevant - In CRM unknown'!$M$2:$M$253,"Research",'Relevant - In CRM unknown'!$R$2:$R$253,"Academic")+COUNTIFS('Relevant - IN NOW CRM valid'!$T$2:$T$2328,$A580,'Relevant - IN NOW CRM valid'!$G$2:$G$2328,"UK",'Relevant - IN NOW CRM valid'!$M$2:$M$2328,"Research",'Relevant - IN NOW CRM valid'!$R$2:$R$2328,"Academic")+COUNTIFS('Relevant - IN NOW CRM unknown'!$T$2:$T$1227,$A580,'Relevant - IN NOW CRM unknown'!$G$2:$G$1227,"UK",'Relevant - IN NOW CRM unknown'!$M$2:$M$1227,"Research",'Relevant - IN NOW CRM unknown'!$R$2:$R$1227,"Academic")+COUNTIFS('Relevant - Not CRM not valid'!$T$2:$T$416,$A580,'Relevant - Not CRM not valid'!$G$2:$G$416,"UK",'Relevant - Not CRM not valid'!$M$2:$M$416,"Research",'Relevant - Not CRM not valid'!$R$2:$R$416,"Academic")+COUNTIFS('Relevant - In CRM not valid'!$T$2:$T$46,$A580,'Relevant - In CRM not valid'!$G$2:$G$46,"UK",'Relevant - In CRM not valid'!$M$2:$M$46,"Research",'Relevant - In CRM not valid'!$R$2:$R$46,"Academic")</f>
        <v>0</v>
      </c>
      <c r="J580" s="2">
        <f>COUNTIFS('Relevant - In CRM valid'!$T$2:$T$4699,$A580,'Relevant - In CRM valid'!$G$2:$G$4699,"UK",'Relevant - In CRM valid'!$M$2:$M$4699,"Finance")+COUNTIFS('Relevant - In CRM unknown'!$T$2:$T$253,$A580,'Relevant - In CRM unknown'!$G$2:$G$253,"UK",'Relevant - In CRM unknown'!$M$2:$M$253,"Finance")+COUNTIFS('Relevant - IN NOW CRM valid'!$T$2:$T$2328,$A580,'Relevant - IN NOW CRM valid'!$G$2:$G$2328,"UK",'Relevant - IN NOW CRM valid'!$M$2:$M$2328,"Finance")+COUNTIFS('Relevant - IN NOW CRM unknown'!$T$2:$T$1227,$A580,'Relevant - IN NOW CRM unknown'!$G$2:$G$1227,"UK",'Relevant - IN NOW CRM unknown'!$M$2:$M$1227,"Finance")+COUNTIFS('Relevant - Not CRM not valid'!$T$2:$T$416,$A580,'Relevant - Not CRM not valid'!$G$2:$G$416,"UK",'Relevant - Not CRM not valid'!$M$2:$M$416,"Finance")+COUNTIFS('Relevant - In CRM not valid'!$T$2:$T$46,$A580,'Relevant - In CRM not valid'!$G$2:$G$46,"UK",'Relevant - In CRM not valid'!$M$2:$M$46,"Finance")</f>
        <v>0</v>
      </c>
      <c r="K580" s="2">
        <f>COUNTIFS('Relevant - In CRM valid'!$T$2:$T$4699,$A580,'Relevant - In CRM valid'!$G$2:$G$4699,"UK",'Relevant - In CRM valid'!$M$2:$M$4699,"IT/Systems")+COUNTIFS('Relevant - In CRM unknown'!$T$2:$T$253,$A580,'Relevant - In CRM unknown'!$G$2:$G$253,"UK",'Relevant - In CRM unknown'!$M$2:$M$253,"IT/Systems")+COUNTIFS('Relevant - IN NOW CRM valid'!$T$2:$T$2328,$A580,'Relevant - IN NOW CRM valid'!$G$2:$G$2328,"UK",'Relevant - IN NOW CRM valid'!$M$2:$M$2328,"IT/Systems")+COUNTIFS('Relevant - IN NOW CRM unknown'!$T$2:$T$1227,$A580,'Relevant - IN NOW CRM unknown'!$G$2:$G$1227,"UK",'Relevant - IN NOW CRM unknown'!$M$2:$M$1227,"IT/Systems")+COUNTIFS('Relevant - Not CRM not valid'!$T$2:$T$416,$A580,'Relevant - Not CRM not valid'!$G$2:$G$416,"UK",'Relevant - Not CRM not valid'!$M$2:$M$416,"IT/Systems")+COUNTIFS('Relevant - In CRM not valid'!$T$2:$T$46,$A580,'Relevant - In CRM not valid'!$G$2:$G$46,"UK",'Relevant - In CRM not valid'!$M$2:$M$46,"IT/Systems")</f>
        <v>0</v>
      </c>
      <c r="L580" s="2">
        <f>COUNTIFS('Relevant - In CRM valid'!$T$2:$T$4699,$A580,'Relevant - In CRM valid'!$G$2:$G$4699,"UK",'Relevant - In CRM valid'!$M$2:$M$4699,"")+COUNTIFS('Relevant - In CRM unknown'!$T$2:$T$253,$A580,'Relevant - In CRM unknown'!$G$2:$G$253,"UK",'Relevant - In CRM unknown'!$M$2:$M$253,"")+COUNTIFS('Relevant - IN NOW CRM valid'!$T$2:$T$2328,$A580,'Relevant - IN NOW CRM valid'!$G$2:$G$2328,"UK",'Relevant - IN NOW CRM valid'!$M$2:$M$2328,"")+COUNTIFS('Relevant - IN NOW CRM unknown'!$T$2:$T$1227,$A580,'Relevant - IN NOW CRM unknown'!$G$2:$G$1227,"UK",'Relevant - IN NOW CRM unknown'!$M$2:$M$1227,"")+COUNTIFS('Relevant - Not CRM not valid'!$T$2:$T$416,$A580,'Relevant - Not CRM not valid'!$G$2:$G$416,"UK",'Relevant - Not CRM not valid'!$M$2:$M$416,"")+COUNTIFS('Relevant - In CRM not valid'!$T$2:$T$46,$A580,'Relevant - In CRM not valid'!$G$2:$G$46,"UK",'Relevant - In CRM not valid'!$M$2:$M$46,"")</f>
        <v>0</v>
      </c>
      <c r="M580" s="2">
        <f t="shared" si="18"/>
        <v>0</v>
      </c>
      <c r="N580" s="2">
        <f>COUNTIFS('Relevant - In CRM valid'!$T$2:$T$4699,$A580,'Relevant - In CRM valid'!$G$2:$G$4699,"UK",'Relevant - In CRM valid'!$Q$2:$Q$4699,"valid")+COUNTIFS('Relevant - In CRM unknown'!$T$2:$T$253,$A580,'Relevant - In CRM unknown'!$G$2:$G$253,"UK",'Relevant - In CRM unknown'!$Q$2:$Q$253,"valid")+COUNTIFS('Relevant - IN NOW CRM valid'!$T$2:$T$2328,$A580,'Relevant - IN NOW CRM valid'!$G$2:$G$2328,"UK",'Relevant - IN NOW CRM valid'!$Q$2:$Q$2328,"valid")+COUNTIFS('Relevant - IN NOW CRM unknown'!$T$2:$T$1227,$A580,'Relevant - IN NOW CRM unknown'!$G$2:$G$1227,"UK",'Relevant - IN NOW CRM unknown'!$Q$2:$Q$1227,"valid")+COUNTIFS('Relevant - Not CRM not valid'!$T$2:$T$416,$A580,'Relevant - Not CRM not valid'!$G$2:$G$416,"UK",'Relevant - Not CRM not valid'!$Q$2:$Q$416,"valid")+COUNTIFS('Relevant - In CRM not valid'!$T$2:$T$46,$A580,'Relevant - In CRM not valid'!$G$2:$G$46,"UK",'Relevant - In CRM not valid'!$Q$2:$Q$46,"valid")</f>
        <v>1</v>
      </c>
      <c r="O580" s="2" t="str">
        <f t="shared" si="19"/>
        <v>Research  Finance  IT/Systems</v>
      </c>
    </row>
    <row r="581" spans="1:15" ht="15" customHeight="1">
      <c r="A581" s="2" t="s">
        <v>1269</v>
      </c>
      <c r="B581" s="2" t="s">
        <v>1270</v>
      </c>
      <c r="C581" s="2" t="s">
        <v>1570</v>
      </c>
      <c r="D581" s="2" t="str">
        <f>IFERROR(INDEX('UK Target Institutions'!$D$2:$D$727,MATCH($A581,'UK Target Institutions'!$A$2:$A$727,0)),"")</f>
        <v>No</v>
      </c>
      <c r="E581" s="2">
        <f>COUNTIFS('Relevant - In CRM valid'!$T$2:$T$4699,$A581,'Relevant - In CRM valid'!$G$2:$G$4699,"UK")+COUNTIFS('Relevant - In CRM unknown'!$T$2:$T$253,$A581,'Relevant - In CRM unknown'!$G$2:$G$253,"UK")+COUNTIFS('Relevant - IN NOW CRM valid'!$T$2:$T$2328,$A581,'Relevant - IN NOW CRM valid'!$G$2:$G$2328,"UK")+COUNTIFS('Relevant - IN NOW CRM unknown'!$T$2:$T$1227,$A581,'Relevant - IN NOW CRM unknown'!$G$2:$G$1227,"UK")+COUNTIFS('Relevant - Not CRM not valid'!$T$2:$T$416,$A581,'Relevant - Not CRM not valid'!$G$2:$G$416,"UK")+COUNTIFS('Relevant - In CRM not valid'!$T$2:$T$46,$A581,'Relevant - In CRM not valid'!$G$2:$G$46,"UK")</f>
        <v>1</v>
      </c>
      <c r="F581" s="2">
        <f>COUNTIFS('Relevant - In CRM valid'!$T$2:$T$4699,$A581,'Relevant - In CRM valid'!$G$2:$G$4699,"UK",'Relevant - In CRM valid'!$M$2:$M$4699,"Research")+COUNTIFS('Relevant - In CRM unknown'!$T$2:$T$253,$A581,'Relevant - In CRM unknown'!$G$2:$G$253,"UK",'Relevant - In CRM unknown'!$M$2:$M$253,"Research")+COUNTIFS('Relevant - IN NOW CRM valid'!$T$2:$T$2328,$A581,'Relevant - IN NOW CRM valid'!$G$2:$G$2328,"UK",'Relevant - IN NOW CRM valid'!$M$2:$M$2328,"Research")+COUNTIFS('Relevant - IN NOW CRM unknown'!$T$2:$T$1227,$A581,'Relevant - IN NOW CRM unknown'!$G$2:$G$1227,"UK",'Relevant - IN NOW CRM unknown'!$M$2:$M$1227,"Research")+COUNTIFS('Relevant - Not CRM not valid'!$T$2:$T$416,$A581,'Relevant - Not CRM not valid'!$G$2:$G$416,"UK",'Relevant - Not CRM not valid'!$M$2:$M$416,"Research")+COUNTIFS('Relevant - In CRM not valid'!$T$2:$T$46,$A581,'Relevant - In CRM not valid'!$G$2:$G$46,"UK",'Relevant - In CRM not valid'!$M$2:$M$46,"Research")</f>
        <v>0</v>
      </c>
      <c r="G581" s="2">
        <f>COUNTIFS('Relevant - In CRM valid'!$T$2:$T$4699,$A581,'Relevant - In CRM valid'!$G$2:$G$4699,"UK",'Relevant - In CRM valid'!$M$2:$M$4699,"Research",'Relevant - In CRM valid'!$R$2:$R$4699,"Senior")+COUNTIFS('Relevant - In CRM unknown'!$T$2:$T$253,$A581,'Relevant - In CRM unknown'!$G$2:$G$253,"UK",'Relevant - In CRM unknown'!$M$2:$M$253,"Research",'Relevant - In CRM unknown'!$R$2:$R$253,"Senior")+COUNTIFS('Relevant - IN NOW CRM valid'!$T$2:$T$2328,$A581,'Relevant - IN NOW CRM valid'!$G$2:$G$2328,"UK",'Relevant - IN NOW CRM valid'!$M$2:$M$2328,"Research",'Relevant - IN NOW CRM valid'!$R$2:$R$2328,"Senior")+COUNTIFS('Relevant - IN NOW CRM unknown'!$T$2:$T$1227,$A581,'Relevant - IN NOW CRM unknown'!$G$2:$G$1227,"UK",'Relevant - IN NOW CRM unknown'!$M$2:$M$1227,"Research",'Relevant - IN NOW CRM unknown'!$R$2:$R$1227,"Senior")+COUNTIFS('Relevant - Not CRM not valid'!$T$2:$T$416,$A581,'Relevant - Not CRM not valid'!$G$2:$G$416,"UK",'Relevant - Not CRM not valid'!$M$2:$M$416,"Research",'Relevant - Not CRM not valid'!$R$2:$R$416,"Senior")+COUNTIFS('Relevant - In CRM not valid'!$T$2:$T$46,$A581,'Relevant - In CRM not valid'!$G$2:$G$46,"UK",'Relevant - In CRM not valid'!$M$2:$M$46,"Research",'Relevant - In CRM not valid'!$R$2:$R$46,"Senior")</f>
        <v>0</v>
      </c>
      <c r="H581" s="2">
        <f>COUNTIFS('Relevant - In CRM valid'!$T$2:$T$4699,$A581,'Relevant - In CRM valid'!$G$2:$G$4699,"UK",'Relevant - In CRM valid'!$M$2:$M$4699,"Research",'Relevant - In CRM valid'!$R$2:$R$4699,"Operational")+COUNTIFS('Relevant - In CRM unknown'!$T$2:$T$253,$A581,'Relevant - In CRM unknown'!$G$2:$G$253,"UK",'Relevant - In CRM unknown'!$M$2:$M$253,"Research",'Relevant - In CRM unknown'!$R$2:$R$253,"Operational")+COUNTIFS('Relevant - IN NOW CRM valid'!$T$2:$T$2328,$A581,'Relevant - IN NOW CRM valid'!$G$2:$G$2328,"UK",'Relevant - IN NOW CRM valid'!$M$2:$M$2328,"Research",'Relevant - IN NOW CRM valid'!$R$2:$R$2328,"Operational")+COUNTIFS('Relevant - IN NOW CRM unknown'!$T$2:$T$1227,$A581,'Relevant - IN NOW CRM unknown'!$G$2:$G$1227,"UK",'Relevant - IN NOW CRM unknown'!$M$2:$M$1227,"Research",'Relevant - IN NOW CRM unknown'!$R$2:$R$1227,"Operational")+COUNTIFS('Relevant - Not CRM not valid'!$T$2:$T$416,$A581,'Relevant - Not CRM not valid'!$G$2:$G$416,"UK",'Relevant - Not CRM not valid'!$M$2:$M$416,"Research",'Relevant - Not CRM not valid'!$R$2:$R$416,"Operational")+COUNTIFS('Relevant - In CRM not valid'!$T$2:$T$46,$A581,'Relevant - In CRM not valid'!$G$2:$G$46,"UK",'Relevant - In CRM not valid'!$M$2:$M$46,"Research",'Relevant - In CRM not valid'!$R$2:$R$46,"Operational")</f>
        <v>0</v>
      </c>
      <c r="I581" s="2">
        <f>COUNTIFS('Relevant - In CRM valid'!$T$2:$T$4699,$A581,'Relevant - In CRM valid'!$G$2:$G$4699,"UK",'Relevant - In CRM valid'!$M$2:$M$4699,"Research",'Relevant - In CRM valid'!$R$2:$R$4699,"Academic")+COUNTIFS('Relevant - In CRM unknown'!$T$2:$T$253,$A581,'Relevant - In CRM unknown'!$G$2:$G$253,"UK",'Relevant - In CRM unknown'!$M$2:$M$253,"Research",'Relevant - In CRM unknown'!$R$2:$R$253,"Academic")+COUNTIFS('Relevant - IN NOW CRM valid'!$T$2:$T$2328,$A581,'Relevant - IN NOW CRM valid'!$G$2:$G$2328,"UK",'Relevant - IN NOW CRM valid'!$M$2:$M$2328,"Research",'Relevant - IN NOW CRM valid'!$R$2:$R$2328,"Academic")+COUNTIFS('Relevant - IN NOW CRM unknown'!$T$2:$T$1227,$A581,'Relevant - IN NOW CRM unknown'!$G$2:$G$1227,"UK",'Relevant - IN NOW CRM unknown'!$M$2:$M$1227,"Research",'Relevant - IN NOW CRM unknown'!$R$2:$R$1227,"Academic")+COUNTIFS('Relevant - Not CRM not valid'!$T$2:$T$416,$A581,'Relevant - Not CRM not valid'!$G$2:$G$416,"UK",'Relevant - Not CRM not valid'!$M$2:$M$416,"Research",'Relevant - Not CRM not valid'!$R$2:$R$416,"Academic")+COUNTIFS('Relevant - In CRM not valid'!$T$2:$T$46,$A581,'Relevant - In CRM not valid'!$G$2:$G$46,"UK",'Relevant - In CRM not valid'!$M$2:$M$46,"Research",'Relevant - In CRM not valid'!$R$2:$R$46,"Academic")</f>
        <v>0</v>
      </c>
      <c r="J581" s="2">
        <f>COUNTIFS('Relevant - In CRM valid'!$T$2:$T$4699,$A581,'Relevant - In CRM valid'!$G$2:$G$4699,"UK",'Relevant - In CRM valid'!$M$2:$M$4699,"Finance")+COUNTIFS('Relevant - In CRM unknown'!$T$2:$T$253,$A581,'Relevant - In CRM unknown'!$G$2:$G$253,"UK",'Relevant - In CRM unknown'!$M$2:$M$253,"Finance")+COUNTIFS('Relevant - IN NOW CRM valid'!$T$2:$T$2328,$A581,'Relevant - IN NOW CRM valid'!$G$2:$G$2328,"UK",'Relevant - IN NOW CRM valid'!$M$2:$M$2328,"Finance")+COUNTIFS('Relevant - IN NOW CRM unknown'!$T$2:$T$1227,$A581,'Relevant - IN NOW CRM unknown'!$G$2:$G$1227,"UK",'Relevant - IN NOW CRM unknown'!$M$2:$M$1227,"Finance")+COUNTIFS('Relevant - Not CRM not valid'!$T$2:$T$416,$A581,'Relevant - Not CRM not valid'!$G$2:$G$416,"UK",'Relevant - Not CRM not valid'!$M$2:$M$416,"Finance")+COUNTIFS('Relevant - In CRM not valid'!$T$2:$T$46,$A581,'Relevant - In CRM not valid'!$G$2:$G$46,"UK",'Relevant - In CRM not valid'!$M$2:$M$46,"Finance")</f>
        <v>0</v>
      </c>
      <c r="K581" s="2">
        <f>COUNTIFS('Relevant - In CRM valid'!$T$2:$T$4699,$A581,'Relevant - In CRM valid'!$G$2:$G$4699,"UK",'Relevant - In CRM valid'!$M$2:$M$4699,"IT/Systems")+COUNTIFS('Relevant - In CRM unknown'!$T$2:$T$253,$A581,'Relevant - In CRM unknown'!$G$2:$G$253,"UK",'Relevant - In CRM unknown'!$M$2:$M$253,"IT/Systems")+COUNTIFS('Relevant - IN NOW CRM valid'!$T$2:$T$2328,$A581,'Relevant - IN NOW CRM valid'!$G$2:$G$2328,"UK",'Relevant - IN NOW CRM valid'!$M$2:$M$2328,"IT/Systems")+COUNTIFS('Relevant - IN NOW CRM unknown'!$T$2:$T$1227,$A581,'Relevant - IN NOW CRM unknown'!$G$2:$G$1227,"UK",'Relevant - IN NOW CRM unknown'!$M$2:$M$1227,"IT/Systems")+COUNTIFS('Relevant - Not CRM not valid'!$T$2:$T$416,$A581,'Relevant - Not CRM not valid'!$G$2:$G$416,"UK",'Relevant - Not CRM not valid'!$M$2:$M$416,"IT/Systems")+COUNTIFS('Relevant - In CRM not valid'!$T$2:$T$46,$A581,'Relevant - In CRM not valid'!$G$2:$G$46,"UK",'Relevant - In CRM not valid'!$M$2:$M$46,"IT/Systems")</f>
        <v>1</v>
      </c>
      <c r="L581" s="2">
        <f>COUNTIFS('Relevant - In CRM valid'!$T$2:$T$4699,$A581,'Relevant - In CRM valid'!$G$2:$G$4699,"UK",'Relevant - In CRM valid'!$M$2:$M$4699,"")+COUNTIFS('Relevant - In CRM unknown'!$T$2:$T$253,$A581,'Relevant - In CRM unknown'!$G$2:$G$253,"UK",'Relevant - In CRM unknown'!$M$2:$M$253,"")+COUNTIFS('Relevant - IN NOW CRM valid'!$T$2:$T$2328,$A581,'Relevant - IN NOW CRM valid'!$G$2:$G$2328,"UK",'Relevant - IN NOW CRM valid'!$M$2:$M$2328,"")+COUNTIFS('Relevant - IN NOW CRM unknown'!$T$2:$T$1227,$A581,'Relevant - IN NOW CRM unknown'!$G$2:$G$1227,"UK",'Relevant - IN NOW CRM unknown'!$M$2:$M$1227,"")+COUNTIFS('Relevant - Not CRM not valid'!$T$2:$T$416,$A581,'Relevant - Not CRM not valid'!$G$2:$G$416,"UK",'Relevant - Not CRM not valid'!$M$2:$M$416,"")+COUNTIFS('Relevant - In CRM not valid'!$T$2:$T$46,$A581,'Relevant - In CRM not valid'!$G$2:$G$46,"UK",'Relevant - In CRM not valid'!$M$2:$M$46,"")</f>
        <v>0</v>
      </c>
      <c r="M581" s="2">
        <f t="shared" si="18"/>
        <v>1</v>
      </c>
      <c r="N581" s="2">
        <f>COUNTIFS('Relevant - In CRM valid'!$T$2:$T$4699,$A581,'Relevant - In CRM valid'!$G$2:$G$4699,"UK",'Relevant - In CRM valid'!$Q$2:$Q$4699,"valid")+COUNTIFS('Relevant - In CRM unknown'!$T$2:$T$253,$A581,'Relevant - In CRM unknown'!$G$2:$G$253,"UK",'Relevant - In CRM unknown'!$Q$2:$Q$253,"valid")+COUNTIFS('Relevant - IN NOW CRM valid'!$T$2:$T$2328,$A581,'Relevant - IN NOW CRM valid'!$G$2:$G$2328,"UK",'Relevant - IN NOW CRM valid'!$Q$2:$Q$2328,"valid")+COUNTIFS('Relevant - IN NOW CRM unknown'!$T$2:$T$1227,$A581,'Relevant - IN NOW CRM unknown'!$G$2:$G$1227,"UK",'Relevant - IN NOW CRM unknown'!$Q$2:$Q$1227,"valid")+COUNTIFS('Relevant - Not CRM not valid'!$T$2:$T$416,$A581,'Relevant - Not CRM not valid'!$G$2:$G$416,"UK",'Relevant - Not CRM not valid'!$Q$2:$Q$416,"valid")+COUNTIFS('Relevant - In CRM not valid'!$T$2:$T$46,$A581,'Relevant - In CRM not valid'!$G$2:$G$46,"UK",'Relevant - In CRM not valid'!$Q$2:$Q$46,"valid")</f>
        <v>1</v>
      </c>
      <c r="O581" s="2" t="str">
        <f t="shared" si="19"/>
        <v xml:space="preserve">Research  Finance  </v>
      </c>
    </row>
    <row r="582" spans="1:15" ht="15" customHeight="1">
      <c r="A582" s="2" t="s">
        <v>1271</v>
      </c>
      <c r="B582" s="2" t="s">
        <v>1272</v>
      </c>
      <c r="C582" s="2" t="s">
        <v>1570</v>
      </c>
      <c r="D582" s="2" t="str">
        <f>IFERROR(INDEX('UK Target Institutions'!$D$2:$D$727,MATCH($A582,'UK Target Institutions'!$A$2:$A$727,0)),"")</f>
        <v>No</v>
      </c>
      <c r="E582" s="2">
        <f>COUNTIFS('Relevant - In CRM valid'!$T$2:$T$4699,$A582,'Relevant - In CRM valid'!$G$2:$G$4699,"UK")+COUNTIFS('Relevant - In CRM unknown'!$T$2:$T$253,$A582,'Relevant - In CRM unknown'!$G$2:$G$253,"UK")+COUNTIFS('Relevant - IN NOW CRM valid'!$T$2:$T$2328,$A582,'Relevant - IN NOW CRM valid'!$G$2:$G$2328,"UK")+COUNTIFS('Relevant - IN NOW CRM unknown'!$T$2:$T$1227,$A582,'Relevant - IN NOW CRM unknown'!$G$2:$G$1227,"UK")+COUNTIFS('Relevant - Not CRM not valid'!$T$2:$T$416,$A582,'Relevant - Not CRM not valid'!$G$2:$G$416,"UK")+COUNTIFS('Relevant - In CRM not valid'!$T$2:$T$46,$A582,'Relevant - In CRM not valid'!$G$2:$G$46,"UK")</f>
        <v>1</v>
      </c>
      <c r="F582" s="2">
        <f>COUNTIFS('Relevant - In CRM valid'!$T$2:$T$4699,$A582,'Relevant - In CRM valid'!$G$2:$G$4699,"UK",'Relevant - In CRM valid'!$M$2:$M$4699,"Research")+COUNTIFS('Relevant - In CRM unknown'!$T$2:$T$253,$A582,'Relevant - In CRM unknown'!$G$2:$G$253,"UK",'Relevant - In CRM unknown'!$M$2:$M$253,"Research")+COUNTIFS('Relevant - IN NOW CRM valid'!$T$2:$T$2328,$A582,'Relevant - IN NOW CRM valid'!$G$2:$G$2328,"UK",'Relevant - IN NOW CRM valid'!$M$2:$M$2328,"Research")+COUNTIFS('Relevant - IN NOW CRM unknown'!$T$2:$T$1227,$A582,'Relevant - IN NOW CRM unknown'!$G$2:$G$1227,"UK",'Relevant - IN NOW CRM unknown'!$M$2:$M$1227,"Research")+COUNTIFS('Relevant - Not CRM not valid'!$T$2:$T$416,$A582,'Relevant - Not CRM not valid'!$G$2:$G$416,"UK",'Relevant - Not CRM not valid'!$M$2:$M$416,"Research")+COUNTIFS('Relevant - In CRM not valid'!$T$2:$T$46,$A582,'Relevant - In CRM not valid'!$G$2:$G$46,"UK",'Relevant - In CRM not valid'!$M$2:$M$46,"Research")</f>
        <v>0</v>
      </c>
      <c r="G582" s="2">
        <f>COUNTIFS('Relevant - In CRM valid'!$T$2:$T$4699,$A582,'Relevant - In CRM valid'!$G$2:$G$4699,"UK",'Relevant - In CRM valid'!$M$2:$M$4699,"Research",'Relevant - In CRM valid'!$R$2:$R$4699,"Senior")+COUNTIFS('Relevant - In CRM unknown'!$T$2:$T$253,$A582,'Relevant - In CRM unknown'!$G$2:$G$253,"UK",'Relevant - In CRM unknown'!$M$2:$M$253,"Research",'Relevant - In CRM unknown'!$R$2:$R$253,"Senior")+COUNTIFS('Relevant - IN NOW CRM valid'!$T$2:$T$2328,$A582,'Relevant - IN NOW CRM valid'!$G$2:$G$2328,"UK",'Relevant - IN NOW CRM valid'!$M$2:$M$2328,"Research",'Relevant - IN NOW CRM valid'!$R$2:$R$2328,"Senior")+COUNTIFS('Relevant - IN NOW CRM unknown'!$T$2:$T$1227,$A582,'Relevant - IN NOW CRM unknown'!$G$2:$G$1227,"UK",'Relevant - IN NOW CRM unknown'!$M$2:$M$1227,"Research",'Relevant - IN NOW CRM unknown'!$R$2:$R$1227,"Senior")+COUNTIFS('Relevant - Not CRM not valid'!$T$2:$T$416,$A582,'Relevant - Not CRM not valid'!$G$2:$G$416,"UK",'Relevant - Not CRM not valid'!$M$2:$M$416,"Research",'Relevant - Not CRM not valid'!$R$2:$R$416,"Senior")+COUNTIFS('Relevant - In CRM not valid'!$T$2:$T$46,$A582,'Relevant - In CRM not valid'!$G$2:$G$46,"UK",'Relevant - In CRM not valid'!$M$2:$M$46,"Research",'Relevant - In CRM not valid'!$R$2:$R$46,"Senior")</f>
        <v>0</v>
      </c>
      <c r="H582" s="2">
        <f>COUNTIFS('Relevant - In CRM valid'!$T$2:$T$4699,$A582,'Relevant - In CRM valid'!$G$2:$G$4699,"UK",'Relevant - In CRM valid'!$M$2:$M$4699,"Research",'Relevant - In CRM valid'!$R$2:$R$4699,"Operational")+COUNTIFS('Relevant - In CRM unknown'!$T$2:$T$253,$A582,'Relevant - In CRM unknown'!$G$2:$G$253,"UK",'Relevant - In CRM unknown'!$M$2:$M$253,"Research",'Relevant - In CRM unknown'!$R$2:$R$253,"Operational")+COUNTIFS('Relevant - IN NOW CRM valid'!$T$2:$T$2328,$A582,'Relevant - IN NOW CRM valid'!$G$2:$G$2328,"UK",'Relevant - IN NOW CRM valid'!$M$2:$M$2328,"Research",'Relevant - IN NOW CRM valid'!$R$2:$R$2328,"Operational")+COUNTIFS('Relevant - IN NOW CRM unknown'!$T$2:$T$1227,$A582,'Relevant - IN NOW CRM unknown'!$G$2:$G$1227,"UK",'Relevant - IN NOW CRM unknown'!$M$2:$M$1227,"Research",'Relevant - IN NOW CRM unknown'!$R$2:$R$1227,"Operational")+COUNTIFS('Relevant - Not CRM not valid'!$T$2:$T$416,$A582,'Relevant - Not CRM not valid'!$G$2:$G$416,"UK",'Relevant - Not CRM not valid'!$M$2:$M$416,"Research",'Relevant - Not CRM not valid'!$R$2:$R$416,"Operational")+COUNTIFS('Relevant - In CRM not valid'!$T$2:$T$46,$A582,'Relevant - In CRM not valid'!$G$2:$G$46,"UK",'Relevant - In CRM not valid'!$M$2:$M$46,"Research",'Relevant - In CRM not valid'!$R$2:$R$46,"Operational")</f>
        <v>0</v>
      </c>
      <c r="I582" s="2">
        <f>COUNTIFS('Relevant - In CRM valid'!$T$2:$T$4699,$A582,'Relevant - In CRM valid'!$G$2:$G$4699,"UK",'Relevant - In CRM valid'!$M$2:$M$4699,"Research",'Relevant - In CRM valid'!$R$2:$R$4699,"Academic")+COUNTIFS('Relevant - In CRM unknown'!$T$2:$T$253,$A582,'Relevant - In CRM unknown'!$G$2:$G$253,"UK",'Relevant - In CRM unknown'!$M$2:$M$253,"Research",'Relevant - In CRM unknown'!$R$2:$R$253,"Academic")+COUNTIFS('Relevant - IN NOW CRM valid'!$T$2:$T$2328,$A582,'Relevant - IN NOW CRM valid'!$G$2:$G$2328,"UK",'Relevant - IN NOW CRM valid'!$M$2:$M$2328,"Research",'Relevant - IN NOW CRM valid'!$R$2:$R$2328,"Academic")+COUNTIFS('Relevant - IN NOW CRM unknown'!$T$2:$T$1227,$A582,'Relevant - IN NOW CRM unknown'!$G$2:$G$1227,"UK",'Relevant - IN NOW CRM unknown'!$M$2:$M$1227,"Research",'Relevant - IN NOW CRM unknown'!$R$2:$R$1227,"Academic")+COUNTIFS('Relevant - Not CRM not valid'!$T$2:$T$416,$A582,'Relevant - Not CRM not valid'!$G$2:$G$416,"UK",'Relevant - Not CRM not valid'!$M$2:$M$416,"Research",'Relevant - Not CRM not valid'!$R$2:$R$416,"Academic")+COUNTIFS('Relevant - In CRM not valid'!$T$2:$T$46,$A582,'Relevant - In CRM not valid'!$G$2:$G$46,"UK",'Relevant - In CRM not valid'!$M$2:$M$46,"Research",'Relevant - In CRM not valid'!$R$2:$R$46,"Academic")</f>
        <v>0</v>
      </c>
      <c r="J582" s="2">
        <f>COUNTIFS('Relevant - In CRM valid'!$T$2:$T$4699,$A582,'Relevant - In CRM valid'!$G$2:$G$4699,"UK",'Relevant - In CRM valid'!$M$2:$M$4699,"Finance")+COUNTIFS('Relevant - In CRM unknown'!$T$2:$T$253,$A582,'Relevant - In CRM unknown'!$G$2:$G$253,"UK",'Relevant - In CRM unknown'!$M$2:$M$253,"Finance")+COUNTIFS('Relevant - IN NOW CRM valid'!$T$2:$T$2328,$A582,'Relevant - IN NOW CRM valid'!$G$2:$G$2328,"UK",'Relevant - IN NOW CRM valid'!$M$2:$M$2328,"Finance")+COUNTIFS('Relevant - IN NOW CRM unknown'!$T$2:$T$1227,$A582,'Relevant - IN NOW CRM unknown'!$G$2:$G$1227,"UK",'Relevant - IN NOW CRM unknown'!$M$2:$M$1227,"Finance")+COUNTIFS('Relevant - Not CRM not valid'!$T$2:$T$416,$A582,'Relevant - Not CRM not valid'!$G$2:$G$416,"UK",'Relevant - Not CRM not valid'!$M$2:$M$416,"Finance")+COUNTIFS('Relevant - In CRM not valid'!$T$2:$T$46,$A582,'Relevant - In CRM not valid'!$G$2:$G$46,"UK",'Relevant - In CRM not valid'!$M$2:$M$46,"Finance")</f>
        <v>1</v>
      </c>
      <c r="K582" s="2">
        <f>COUNTIFS('Relevant - In CRM valid'!$T$2:$T$4699,$A582,'Relevant - In CRM valid'!$G$2:$G$4699,"UK",'Relevant - In CRM valid'!$M$2:$M$4699,"IT/Systems")+COUNTIFS('Relevant - In CRM unknown'!$T$2:$T$253,$A582,'Relevant - In CRM unknown'!$G$2:$G$253,"UK",'Relevant - In CRM unknown'!$M$2:$M$253,"IT/Systems")+COUNTIFS('Relevant - IN NOW CRM valid'!$T$2:$T$2328,$A582,'Relevant - IN NOW CRM valid'!$G$2:$G$2328,"UK",'Relevant - IN NOW CRM valid'!$M$2:$M$2328,"IT/Systems")+COUNTIFS('Relevant - IN NOW CRM unknown'!$T$2:$T$1227,$A582,'Relevant - IN NOW CRM unknown'!$G$2:$G$1227,"UK",'Relevant - IN NOW CRM unknown'!$M$2:$M$1227,"IT/Systems")+COUNTIFS('Relevant - Not CRM not valid'!$T$2:$T$416,$A582,'Relevant - Not CRM not valid'!$G$2:$G$416,"UK",'Relevant - Not CRM not valid'!$M$2:$M$416,"IT/Systems")+COUNTIFS('Relevant - In CRM not valid'!$T$2:$T$46,$A582,'Relevant - In CRM not valid'!$G$2:$G$46,"UK",'Relevant - In CRM not valid'!$M$2:$M$46,"IT/Systems")</f>
        <v>0</v>
      </c>
      <c r="L582" s="2">
        <f>COUNTIFS('Relevant - In CRM valid'!$T$2:$T$4699,$A582,'Relevant - In CRM valid'!$G$2:$G$4699,"UK",'Relevant - In CRM valid'!$M$2:$M$4699,"")+COUNTIFS('Relevant - In CRM unknown'!$T$2:$T$253,$A582,'Relevant - In CRM unknown'!$G$2:$G$253,"UK",'Relevant - In CRM unknown'!$M$2:$M$253,"")+COUNTIFS('Relevant - IN NOW CRM valid'!$T$2:$T$2328,$A582,'Relevant - IN NOW CRM valid'!$G$2:$G$2328,"UK",'Relevant - IN NOW CRM valid'!$M$2:$M$2328,"")+COUNTIFS('Relevant - IN NOW CRM unknown'!$T$2:$T$1227,$A582,'Relevant - IN NOW CRM unknown'!$G$2:$G$1227,"UK",'Relevant - IN NOW CRM unknown'!$M$2:$M$1227,"")+COUNTIFS('Relevant - Not CRM not valid'!$T$2:$T$416,$A582,'Relevant - Not CRM not valid'!$G$2:$G$416,"UK",'Relevant - Not CRM not valid'!$M$2:$M$416,"")+COUNTIFS('Relevant - In CRM not valid'!$T$2:$T$46,$A582,'Relevant - In CRM not valid'!$G$2:$G$46,"UK",'Relevant - In CRM not valid'!$M$2:$M$46,"")</f>
        <v>0</v>
      </c>
      <c r="M582" s="2">
        <f t="shared" si="18"/>
        <v>1</v>
      </c>
      <c r="N582" s="2">
        <f>COUNTIFS('Relevant - In CRM valid'!$T$2:$T$4699,$A582,'Relevant - In CRM valid'!$G$2:$G$4699,"UK",'Relevant - In CRM valid'!$Q$2:$Q$4699,"valid")+COUNTIFS('Relevant - In CRM unknown'!$T$2:$T$253,$A582,'Relevant - In CRM unknown'!$G$2:$G$253,"UK",'Relevant - In CRM unknown'!$Q$2:$Q$253,"valid")+COUNTIFS('Relevant - IN NOW CRM valid'!$T$2:$T$2328,$A582,'Relevant - IN NOW CRM valid'!$G$2:$G$2328,"UK",'Relevant - IN NOW CRM valid'!$Q$2:$Q$2328,"valid")+COUNTIFS('Relevant - IN NOW CRM unknown'!$T$2:$T$1227,$A582,'Relevant - IN NOW CRM unknown'!$G$2:$G$1227,"UK",'Relevant - IN NOW CRM unknown'!$Q$2:$Q$1227,"valid")+COUNTIFS('Relevant - Not CRM not valid'!$T$2:$T$416,$A582,'Relevant - Not CRM not valid'!$G$2:$G$416,"UK",'Relevant - Not CRM not valid'!$Q$2:$Q$416,"valid")+COUNTIFS('Relevant - In CRM not valid'!$T$2:$T$46,$A582,'Relevant - In CRM not valid'!$G$2:$G$46,"UK",'Relevant - In CRM not valid'!$Q$2:$Q$46,"valid")</f>
        <v>0</v>
      </c>
      <c r="O582" s="2" t="str">
        <f t="shared" si="19"/>
        <v>Research  IT/Systems</v>
      </c>
    </row>
    <row r="583" spans="1:15" ht="15" customHeight="1">
      <c r="A583" s="2" t="s">
        <v>1273</v>
      </c>
      <c r="B583" s="2" t="s">
        <v>1274</v>
      </c>
      <c r="C583" s="2" t="s">
        <v>1570</v>
      </c>
      <c r="D583" s="2" t="str">
        <f>IFERROR(INDEX('UK Target Institutions'!$D$2:$D$727,MATCH($A583,'UK Target Institutions'!$A$2:$A$727,0)),"")</f>
        <v>No</v>
      </c>
      <c r="E583" s="2">
        <f>COUNTIFS('Relevant - In CRM valid'!$T$2:$T$4699,$A583,'Relevant - In CRM valid'!$G$2:$G$4699,"UK")+COUNTIFS('Relevant - In CRM unknown'!$T$2:$T$253,$A583,'Relevant - In CRM unknown'!$G$2:$G$253,"UK")+COUNTIFS('Relevant - IN NOW CRM valid'!$T$2:$T$2328,$A583,'Relevant - IN NOW CRM valid'!$G$2:$G$2328,"UK")+COUNTIFS('Relevant - IN NOW CRM unknown'!$T$2:$T$1227,$A583,'Relevant - IN NOW CRM unknown'!$G$2:$G$1227,"UK")+COUNTIFS('Relevant - Not CRM not valid'!$T$2:$T$416,$A583,'Relevant - Not CRM not valid'!$G$2:$G$416,"UK")+COUNTIFS('Relevant - In CRM not valid'!$T$2:$T$46,$A583,'Relevant - In CRM not valid'!$G$2:$G$46,"UK")</f>
        <v>1</v>
      </c>
      <c r="F583" s="2">
        <f>COUNTIFS('Relevant - In CRM valid'!$T$2:$T$4699,$A583,'Relevant - In CRM valid'!$G$2:$G$4699,"UK",'Relevant - In CRM valid'!$M$2:$M$4699,"Research")+COUNTIFS('Relevant - In CRM unknown'!$T$2:$T$253,$A583,'Relevant - In CRM unknown'!$G$2:$G$253,"UK",'Relevant - In CRM unknown'!$M$2:$M$253,"Research")+COUNTIFS('Relevant - IN NOW CRM valid'!$T$2:$T$2328,$A583,'Relevant - IN NOW CRM valid'!$G$2:$G$2328,"UK",'Relevant - IN NOW CRM valid'!$M$2:$M$2328,"Research")+COUNTIFS('Relevant - IN NOW CRM unknown'!$T$2:$T$1227,$A583,'Relevant - IN NOW CRM unknown'!$G$2:$G$1227,"UK",'Relevant - IN NOW CRM unknown'!$M$2:$M$1227,"Research")+COUNTIFS('Relevant - Not CRM not valid'!$T$2:$T$416,$A583,'Relevant - Not CRM not valid'!$G$2:$G$416,"UK",'Relevant - Not CRM not valid'!$M$2:$M$416,"Research")+COUNTIFS('Relevant - In CRM not valid'!$T$2:$T$46,$A583,'Relevant - In CRM not valid'!$G$2:$G$46,"UK",'Relevant - In CRM not valid'!$M$2:$M$46,"Research")</f>
        <v>0</v>
      </c>
      <c r="G583" s="2">
        <f>COUNTIFS('Relevant - In CRM valid'!$T$2:$T$4699,$A583,'Relevant - In CRM valid'!$G$2:$G$4699,"UK",'Relevant - In CRM valid'!$M$2:$M$4699,"Research",'Relevant - In CRM valid'!$R$2:$R$4699,"Senior")+COUNTIFS('Relevant - In CRM unknown'!$T$2:$T$253,$A583,'Relevant - In CRM unknown'!$G$2:$G$253,"UK",'Relevant - In CRM unknown'!$M$2:$M$253,"Research",'Relevant - In CRM unknown'!$R$2:$R$253,"Senior")+COUNTIFS('Relevant - IN NOW CRM valid'!$T$2:$T$2328,$A583,'Relevant - IN NOW CRM valid'!$G$2:$G$2328,"UK",'Relevant - IN NOW CRM valid'!$M$2:$M$2328,"Research",'Relevant - IN NOW CRM valid'!$R$2:$R$2328,"Senior")+COUNTIFS('Relevant - IN NOW CRM unknown'!$T$2:$T$1227,$A583,'Relevant - IN NOW CRM unknown'!$G$2:$G$1227,"UK",'Relevant - IN NOW CRM unknown'!$M$2:$M$1227,"Research",'Relevant - IN NOW CRM unknown'!$R$2:$R$1227,"Senior")+COUNTIFS('Relevant - Not CRM not valid'!$T$2:$T$416,$A583,'Relevant - Not CRM not valid'!$G$2:$G$416,"UK",'Relevant - Not CRM not valid'!$M$2:$M$416,"Research",'Relevant - Not CRM not valid'!$R$2:$R$416,"Senior")+COUNTIFS('Relevant - In CRM not valid'!$T$2:$T$46,$A583,'Relevant - In CRM not valid'!$G$2:$G$46,"UK",'Relevant - In CRM not valid'!$M$2:$M$46,"Research",'Relevant - In CRM not valid'!$R$2:$R$46,"Senior")</f>
        <v>0</v>
      </c>
      <c r="H583" s="2">
        <f>COUNTIFS('Relevant - In CRM valid'!$T$2:$T$4699,$A583,'Relevant - In CRM valid'!$G$2:$G$4699,"UK",'Relevant - In CRM valid'!$M$2:$M$4699,"Research",'Relevant - In CRM valid'!$R$2:$R$4699,"Operational")+COUNTIFS('Relevant - In CRM unknown'!$T$2:$T$253,$A583,'Relevant - In CRM unknown'!$G$2:$G$253,"UK",'Relevant - In CRM unknown'!$M$2:$M$253,"Research",'Relevant - In CRM unknown'!$R$2:$R$253,"Operational")+COUNTIFS('Relevant - IN NOW CRM valid'!$T$2:$T$2328,$A583,'Relevant - IN NOW CRM valid'!$G$2:$G$2328,"UK",'Relevant - IN NOW CRM valid'!$M$2:$M$2328,"Research",'Relevant - IN NOW CRM valid'!$R$2:$R$2328,"Operational")+COUNTIFS('Relevant - IN NOW CRM unknown'!$T$2:$T$1227,$A583,'Relevant - IN NOW CRM unknown'!$G$2:$G$1227,"UK",'Relevant - IN NOW CRM unknown'!$M$2:$M$1227,"Research",'Relevant - IN NOW CRM unknown'!$R$2:$R$1227,"Operational")+COUNTIFS('Relevant - Not CRM not valid'!$T$2:$T$416,$A583,'Relevant - Not CRM not valid'!$G$2:$G$416,"UK",'Relevant - Not CRM not valid'!$M$2:$M$416,"Research",'Relevant - Not CRM not valid'!$R$2:$R$416,"Operational")+COUNTIFS('Relevant - In CRM not valid'!$T$2:$T$46,$A583,'Relevant - In CRM not valid'!$G$2:$G$46,"UK",'Relevant - In CRM not valid'!$M$2:$M$46,"Research",'Relevant - In CRM not valid'!$R$2:$R$46,"Operational")</f>
        <v>0</v>
      </c>
      <c r="I583" s="2">
        <f>COUNTIFS('Relevant - In CRM valid'!$T$2:$T$4699,$A583,'Relevant - In CRM valid'!$G$2:$G$4699,"UK",'Relevant - In CRM valid'!$M$2:$M$4699,"Research",'Relevant - In CRM valid'!$R$2:$R$4699,"Academic")+COUNTIFS('Relevant - In CRM unknown'!$T$2:$T$253,$A583,'Relevant - In CRM unknown'!$G$2:$G$253,"UK",'Relevant - In CRM unknown'!$M$2:$M$253,"Research",'Relevant - In CRM unknown'!$R$2:$R$253,"Academic")+COUNTIFS('Relevant - IN NOW CRM valid'!$T$2:$T$2328,$A583,'Relevant - IN NOW CRM valid'!$G$2:$G$2328,"UK",'Relevant - IN NOW CRM valid'!$M$2:$M$2328,"Research",'Relevant - IN NOW CRM valid'!$R$2:$R$2328,"Academic")+COUNTIFS('Relevant - IN NOW CRM unknown'!$T$2:$T$1227,$A583,'Relevant - IN NOW CRM unknown'!$G$2:$G$1227,"UK",'Relevant - IN NOW CRM unknown'!$M$2:$M$1227,"Research",'Relevant - IN NOW CRM unknown'!$R$2:$R$1227,"Academic")+COUNTIFS('Relevant - Not CRM not valid'!$T$2:$T$416,$A583,'Relevant - Not CRM not valid'!$G$2:$G$416,"UK",'Relevant - Not CRM not valid'!$M$2:$M$416,"Research",'Relevant - Not CRM not valid'!$R$2:$R$416,"Academic")+COUNTIFS('Relevant - In CRM not valid'!$T$2:$T$46,$A583,'Relevant - In CRM not valid'!$G$2:$G$46,"UK",'Relevant - In CRM not valid'!$M$2:$M$46,"Research",'Relevant - In CRM not valid'!$R$2:$R$46,"Academic")</f>
        <v>0</v>
      </c>
      <c r="J583" s="2">
        <f>COUNTIFS('Relevant - In CRM valid'!$T$2:$T$4699,$A583,'Relevant - In CRM valid'!$G$2:$G$4699,"UK",'Relevant - In CRM valid'!$M$2:$M$4699,"Finance")+COUNTIFS('Relevant - In CRM unknown'!$T$2:$T$253,$A583,'Relevant - In CRM unknown'!$G$2:$G$253,"UK",'Relevant - In CRM unknown'!$M$2:$M$253,"Finance")+COUNTIFS('Relevant - IN NOW CRM valid'!$T$2:$T$2328,$A583,'Relevant - IN NOW CRM valid'!$G$2:$G$2328,"UK",'Relevant - IN NOW CRM valid'!$M$2:$M$2328,"Finance")+COUNTIFS('Relevant - IN NOW CRM unknown'!$T$2:$T$1227,$A583,'Relevant - IN NOW CRM unknown'!$G$2:$G$1227,"UK",'Relevant - IN NOW CRM unknown'!$M$2:$M$1227,"Finance")+COUNTIFS('Relevant - Not CRM not valid'!$T$2:$T$416,$A583,'Relevant - Not CRM not valid'!$G$2:$G$416,"UK",'Relevant - Not CRM not valid'!$M$2:$M$416,"Finance")+COUNTIFS('Relevant - In CRM not valid'!$T$2:$T$46,$A583,'Relevant - In CRM not valid'!$G$2:$G$46,"UK",'Relevant - In CRM not valid'!$M$2:$M$46,"Finance")</f>
        <v>1</v>
      </c>
      <c r="K583" s="2">
        <f>COUNTIFS('Relevant - In CRM valid'!$T$2:$T$4699,$A583,'Relevant - In CRM valid'!$G$2:$G$4699,"UK",'Relevant - In CRM valid'!$M$2:$M$4699,"IT/Systems")+COUNTIFS('Relevant - In CRM unknown'!$T$2:$T$253,$A583,'Relevant - In CRM unknown'!$G$2:$G$253,"UK",'Relevant - In CRM unknown'!$M$2:$M$253,"IT/Systems")+COUNTIFS('Relevant - IN NOW CRM valid'!$T$2:$T$2328,$A583,'Relevant - IN NOW CRM valid'!$G$2:$G$2328,"UK",'Relevant - IN NOW CRM valid'!$M$2:$M$2328,"IT/Systems")+COUNTIFS('Relevant - IN NOW CRM unknown'!$T$2:$T$1227,$A583,'Relevant - IN NOW CRM unknown'!$G$2:$G$1227,"UK",'Relevant - IN NOW CRM unknown'!$M$2:$M$1227,"IT/Systems")+COUNTIFS('Relevant - Not CRM not valid'!$T$2:$T$416,$A583,'Relevant - Not CRM not valid'!$G$2:$G$416,"UK",'Relevant - Not CRM not valid'!$M$2:$M$416,"IT/Systems")+COUNTIFS('Relevant - In CRM not valid'!$T$2:$T$46,$A583,'Relevant - In CRM not valid'!$G$2:$G$46,"UK",'Relevant - In CRM not valid'!$M$2:$M$46,"IT/Systems")</f>
        <v>0</v>
      </c>
      <c r="L583" s="2">
        <f>COUNTIFS('Relevant - In CRM valid'!$T$2:$T$4699,$A583,'Relevant - In CRM valid'!$G$2:$G$4699,"UK",'Relevant - In CRM valid'!$M$2:$M$4699,"")+COUNTIFS('Relevant - In CRM unknown'!$T$2:$T$253,$A583,'Relevant - In CRM unknown'!$G$2:$G$253,"UK",'Relevant - In CRM unknown'!$M$2:$M$253,"")+COUNTIFS('Relevant - IN NOW CRM valid'!$T$2:$T$2328,$A583,'Relevant - IN NOW CRM valid'!$G$2:$G$2328,"UK",'Relevant - IN NOW CRM valid'!$M$2:$M$2328,"")+COUNTIFS('Relevant - IN NOW CRM unknown'!$T$2:$T$1227,$A583,'Relevant - IN NOW CRM unknown'!$G$2:$G$1227,"UK",'Relevant - IN NOW CRM unknown'!$M$2:$M$1227,"")+COUNTIFS('Relevant - Not CRM not valid'!$T$2:$T$416,$A583,'Relevant - Not CRM not valid'!$G$2:$G$416,"UK",'Relevant - Not CRM not valid'!$M$2:$M$416,"")+COUNTIFS('Relevant - In CRM not valid'!$T$2:$T$46,$A583,'Relevant - In CRM not valid'!$G$2:$G$46,"UK",'Relevant - In CRM not valid'!$M$2:$M$46,"")</f>
        <v>0</v>
      </c>
      <c r="M583" s="2">
        <f t="shared" si="18"/>
        <v>1</v>
      </c>
      <c r="N583" s="2">
        <f>COUNTIFS('Relevant - In CRM valid'!$T$2:$T$4699,$A583,'Relevant - In CRM valid'!$G$2:$G$4699,"UK",'Relevant - In CRM valid'!$Q$2:$Q$4699,"valid")+COUNTIFS('Relevant - In CRM unknown'!$T$2:$T$253,$A583,'Relevant - In CRM unknown'!$G$2:$G$253,"UK",'Relevant - In CRM unknown'!$Q$2:$Q$253,"valid")+COUNTIFS('Relevant - IN NOW CRM valid'!$T$2:$T$2328,$A583,'Relevant - IN NOW CRM valid'!$G$2:$G$2328,"UK",'Relevant - IN NOW CRM valid'!$Q$2:$Q$2328,"valid")+COUNTIFS('Relevant - IN NOW CRM unknown'!$T$2:$T$1227,$A583,'Relevant - IN NOW CRM unknown'!$G$2:$G$1227,"UK",'Relevant - IN NOW CRM unknown'!$Q$2:$Q$1227,"valid")+COUNTIFS('Relevant - Not CRM not valid'!$T$2:$T$416,$A583,'Relevant - Not CRM not valid'!$G$2:$G$416,"UK",'Relevant - Not CRM not valid'!$Q$2:$Q$416,"valid")+COUNTIFS('Relevant - In CRM not valid'!$T$2:$T$46,$A583,'Relevant - In CRM not valid'!$G$2:$G$46,"UK",'Relevant - In CRM not valid'!$Q$2:$Q$46,"valid")</f>
        <v>1</v>
      </c>
      <c r="O583" s="2" t="str">
        <f t="shared" si="19"/>
        <v>Research  IT/Systems</v>
      </c>
    </row>
    <row r="584" spans="1:15" ht="15" customHeight="1">
      <c r="A584" s="2" t="s">
        <v>1275</v>
      </c>
      <c r="B584" s="2" t="s">
        <v>1276</v>
      </c>
      <c r="C584" s="2" t="s">
        <v>95</v>
      </c>
      <c r="D584" s="2" t="str">
        <f>IFERROR(INDEX('UK Target Institutions'!$D$2:$D$727,MATCH($A584,'UK Target Institutions'!$A$2:$A$727,0)),"")</f>
        <v>Yes</v>
      </c>
      <c r="E584" s="2">
        <f>COUNTIFS('Relevant - In CRM valid'!$T$2:$T$4699,$A584,'Relevant - In CRM valid'!$G$2:$G$4699,"UK")+COUNTIFS('Relevant - In CRM unknown'!$T$2:$T$253,$A584,'Relevant - In CRM unknown'!$G$2:$G$253,"UK")+COUNTIFS('Relevant - IN NOW CRM valid'!$T$2:$T$2328,$A584,'Relevant - IN NOW CRM valid'!$G$2:$G$2328,"UK")+COUNTIFS('Relevant - IN NOW CRM unknown'!$T$2:$T$1227,$A584,'Relevant - IN NOW CRM unknown'!$G$2:$G$1227,"UK")+COUNTIFS('Relevant - Not CRM not valid'!$T$2:$T$416,$A584,'Relevant - Not CRM not valid'!$G$2:$G$416,"UK")+COUNTIFS('Relevant - In CRM not valid'!$T$2:$T$46,$A584,'Relevant - In CRM not valid'!$G$2:$G$46,"UK")</f>
        <v>1</v>
      </c>
      <c r="F584" s="2">
        <f>COUNTIFS('Relevant - In CRM valid'!$T$2:$T$4699,$A584,'Relevant - In CRM valid'!$G$2:$G$4699,"UK",'Relevant - In CRM valid'!$M$2:$M$4699,"Research")+COUNTIFS('Relevant - In CRM unknown'!$T$2:$T$253,$A584,'Relevant - In CRM unknown'!$G$2:$G$253,"UK",'Relevant - In CRM unknown'!$M$2:$M$253,"Research")+COUNTIFS('Relevant - IN NOW CRM valid'!$T$2:$T$2328,$A584,'Relevant - IN NOW CRM valid'!$G$2:$G$2328,"UK",'Relevant - IN NOW CRM valid'!$M$2:$M$2328,"Research")+COUNTIFS('Relevant - IN NOW CRM unknown'!$T$2:$T$1227,$A584,'Relevant - IN NOW CRM unknown'!$G$2:$G$1227,"UK",'Relevant - IN NOW CRM unknown'!$M$2:$M$1227,"Research")+COUNTIFS('Relevant - Not CRM not valid'!$T$2:$T$416,$A584,'Relevant - Not CRM not valid'!$G$2:$G$416,"UK",'Relevant - Not CRM not valid'!$M$2:$M$416,"Research")+COUNTIFS('Relevant - In CRM not valid'!$T$2:$T$46,$A584,'Relevant - In CRM not valid'!$G$2:$G$46,"UK",'Relevant - In CRM not valid'!$M$2:$M$46,"Research")</f>
        <v>0</v>
      </c>
      <c r="G584" s="2">
        <f>COUNTIFS('Relevant - In CRM valid'!$T$2:$T$4699,$A584,'Relevant - In CRM valid'!$G$2:$G$4699,"UK",'Relevant - In CRM valid'!$M$2:$M$4699,"Research",'Relevant - In CRM valid'!$R$2:$R$4699,"Senior")+COUNTIFS('Relevant - In CRM unknown'!$T$2:$T$253,$A584,'Relevant - In CRM unknown'!$G$2:$G$253,"UK",'Relevant - In CRM unknown'!$M$2:$M$253,"Research",'Relevant - In CRM unknown'!$R$2:$R$253,"Senior")+COUNTIFS('Relevant - IN NOW CRM valid'!$T$2:$T$2328,$A584,'Relevant - IN NOW CRM valid'!$G$2:$G$2328,"UK",'Relevant - IN NOW CRM valid'!$M$2:$M$2328,"Research",'Relevant - IN NOW CRM valid'!$R$2:$R$2328,"Senior")+COUNTIFS('Relevant - IN NOW CRM unknown'!$T$2:$T$1227,$A584,'Relevant - IN NOW CRM unknown'!$G$2:$G$1227,"UK",'Relevant - IN NOW CRM unknown'!$M$2:$M$1227,"Research",'Relevant - IN NOW CRM unknown'!$R$2:$R$1227,"Senior")+COUNTIFS('Relevant - Not CRM not valid'!$T$2:$T$416,$A584,'Relevant - Not CRM not valid'!$G$2:$G$416,"UK",'Relevant - Not CRM not valid'!$M$2:$M$416,"Research",'Relevant - Not CRM not valid'!$R$2:$R$416,"Senior")+COUNTIFS('Relevant - In CRM not valid'!$T$2:$T$46,$A584,'Relevant - In CRM not valid'!$G$2:$G$46,"UK",'Relevant - In CRM not valid'!$M$2:$M$46,"Research",'Relevant - In CRM not valid'!$R$2:$R$46,"Senior")</f>
        <v>0</v>
      </c>
      <c r="H584" s="2">
        <f>COUNTIFS('Relevant - In CRM valid'!$T$2:$T$4699,$A584,'Relevant - In CRM valid'!$G$2:$G$4699,"UK",'Relevant - In CRM valid'!$M$2:$M$4699,"Research",'Relevant - In CRM valid'!$R$2:$R$4699,"Operational")+COUNTIFS('Relevant - In CRM unknown'!$T$2:$T$253,$A584,'Relevant - In CRM unknown'!$G$2:$G$253,"UK",'Relevant - In CRM unknown'!$M$2:$M$253,"Research",'Relevant - In CRM unknown'!$R$2:$R$253,"Operational")+COUNTIFS('Relevant - IN NOW CRM valid'!$T$2:$T$2328,$A584,'Relevant - IN NOW CRM valid'!$G$2:$G$2328,"UK",'Relevant - IN NOW CRM valid'!$M$2:$M$2328,"Research",'Relevant - IN NOW CRM valid'!$R$2:$R$2328,"Operational")+COUNTIFS('Relevant - IN NOW CRM unknown'!$T$2:$T$1227,$A584,'Relevant - IN NOW CRM unknown'!$G$2:$G$1227,"UK",'Relevant - IN NOW CRM unknown'!$M$2:$M$1227,"Research",'Relevant - IN NOW CRM unknown'!$R$2:$R$1227,"Operational")+COUNTIFS('Relevant - Not CRM not valid'!$T$2:$T$416,$A584,'Relevant - Not CRM not valid'!$G$2:$G$416,"UK",'Relevant - Not CRM not valid'!$M$2:$M$416,"Research",'Relevant - Not CRM not valid'!$R$2:$R$416,"Operational")+COUNTIFS('Relevant - In CRM not valid'!$T$2:$T$46,$A584,'Relevant - In CRM not valid'!$G$2:$G$46,"UK",'Relevant - In CRM not valid'!$M$2:$M$46,"Research",'Relevant - In CRM not valid'!$R$2:$R$46,"Operational")</f>
        <v>0</v>
      </c>
      <c r="I584" s="2">
        <f>COUNTIFS('Relevant - In CRM valid'!$T$2:$T$4699,$A584,'Relevant - In CRM valid'!$G$2:$G$4699,"UK",'Relevant - In CRM valid'!$M$2:$M$4699,"Research",'Relevant - In CRM valid'!$R$2:$R$4699,"Academic")+COUNTIFS('Relevant - In CRM unknown'!$T$2:$T$253,$A584,'Relevant - In CRM unknown'!$G$2:$G$253,"UK",'Relevant - In CRM unknown'!$M$2:$M$253,"Research",'Relevant - In CRM unknown'!$R$2:$R$253,"Academic")+COUNTIFS('Relevant - IN NOW CRM valid'!$T$2:$T$2328,$A584,'Relevant - IN NOW CRM valid'!$G$2:$G$2328,"UK",'Relevant - IN NOW CRM valid'!$M$2:$M$2328,"Research",'Relevant - IN NOW CRM valid'!$R$2:$R$2328,"Academic")+COUNTIFS('Relevant - IN NOW CRM unknown'!$T$2:$T$1227,$A584,'Relevant - IN NOW CRM unknown'!$G$2:$G$1227,"UK",'Relevant - IN NOW CRM unknown'!$M$2:$M$1227,"Research",'Relevant - IN NOW CRM unknown'!$R$2:$R$1227,"Academic")+COUNTIFS('Relevant - Not CRM not valid'!$T$2:$T$416,$A584,'Relevant - Not CRM not valid'!$G$2:$G$416,"UK",'Relevant - Not CRM not valid'!$M$2:$M$416,"Research",'Relevant - Not CRM not valid'!$R$2:$R$416,"Academic")+COUNTIFS('Relevant - In CRM not valid'!$T$2:$T$46,$A584,'Relevant - In CRM not valid'!$G$2:$G$46,"UK",'Relevant - In CRM not valid'!$M$2:$M$46,"Research",'Relevant - In CRM not valid'!$R$2:$R$46,"Academic")</f>
        <v>0</v>
      </c>
      <c r="J584" s="2">
        <f>COUNTIFS('Relevant - In CRM valid'!$T$2:$T$4699,$A584,'Relevant - In CRM valid'!$G$2:$G$4699,"UK",'Relevant - In CRM valid'!$M$2:$M$4699,"Finance")+COUNTIFS('Relevant - In CRM unknown'!$T$2:$T$253,$A584,'Relevant - In CRM unknown'!$G$2:$G$253,"UK",'Relevant - In CRM unknown'!$M$2:$M$253,"Finance")+COUNTIFS('Relevant - IN NOW CRM valid'!$T$2:$T$2328,$A584,'Relevant - IN NOW CRM valid'!$G$2:$G$2328,"UK",'Relevant - IN NOW CRM valid'!$M$2:$M$2328,"Finance")+COUNTIFS('Relevant - IN NOW CRM unknown'!$T$2:$T$1227,$A584,'Relevant - IN NOW CRM unknown'!$G$2:$G$1227,"UK",'Relevant - IN NOW CRM unknown'!$M$2:$M$1227,"Finance")+COUNTIFS('Relevant - Not CRM not valid'!$T$2:$T$416,$A584,'Relevant - Not CRM not valid'!$G$2:$G$416,"UK",'Relevant - Not CRM not valid'!$M$2:$M$416,"Finance")+COUNTIFS('Relevant - In CRM not valid'!$T$2:$T$46,$A584,'Relevant - In CRM not valid'!$G$2:$G$46,"UK",'Relevant - In CRM not valid'!$M$2:$M$46,"Finance")</f>
        <v>1</v>
      </c>
      <c r="K584" s="2">
        <f>COUNTIFS('Relevant - In CRM valid'!$T$2:$T$4699,$A584,'Relevant - In CRM valid'!$G$2:$G$4699,"UK",'Relevant - In CRM valid'!$M$2:$M$4699,"IT/Systems")+COUNTIFS('Relevant - In CRM unknown'!$T$2:$T$253,$A584,'Relevant - In CRM unknown'!$G$2:$G$253,"UK",'Relevant - In CRM unknown'!$M$2:$M$253,"IT/Systems")+COUNTIFS('Relevant - IN NOW CRM valid'!$T$2:$T$2328,$A584,'Relevant - IN NOW CRM valid'!$G$2:$G$2328,"UK",'Relevant - IN NOW CRM valid'!$M$2:$M$2328,"IT/Systems")+COUNTIFS('Relevant - IN NOW CRM unknown'!$T$2:$T$1227,$A584,'Relevant - IN NOW CRM unknown'!$G$2:$G$1227,"UK",'Relevant - IN NOW CRM unknown'!$M$2:$M$1227,"IT/Systems")+COUNTIFS('Relevant - Not CRM not valid'!$T$2:$T$416,$A584,'Relevant - Not CRM not valid'!$G$2:$G$416,"UK",'Relevant - Not CRM not valid'!$M$2:$M$416,"IT/Systems")+COUNTIFS('Relevant - In CRM not valid'!$T$2:$T$46,$A584,'Relevant - In CRM not valid'!$G$2:$G$46,"UK",'Relevant - In CRM not valid'!$M$2:$M$46,"IT/Systems")</f>
        <v>0</v>
      </c>
      <c r="L584" s="2">
        <f>COUNTIFS('Relevant - In CRM valid'!$T$2:$T$4699,$A584,'Relevant - In CRM valid'!$G$2:$G$4699,"UK",'Relevant - In CRM valid'!$M$2:$M$4699,"")+COUNTIFS('Relevant - In CRM unknown'!$T$2:$T$253,$A584,'Relevant - In CRM unknown'!$G$2:$G$253,"UK",'Relevant - In CRM unknown'!$M$2:$M$253,"")+COUNTIFS('Relevant - IN NOW CRM valid'!$T$2:$T$2328,$A584,'Relevant - IN NOW CRM valid'!$G$2:$G$2328,"UK",'Relevant - IN NOW CRM valid'!$M$2:$M$2328,"")+COUNTIFS('Relevant - IN NOW CRM unknown'!$T$2:$T$1227,$A584,'Relevant - IN NOW CRM unknown'!$G$2:$G$1227,"UK",'Relevant - IN NOW CRM unknown'!$M$2:$M$1227,"")+COUNTIFS('Relevant - Not CRM not valid'!$T$2:$T$416,$A584,'Relevant - Not CRM not valid'!$G$2:$G$416,"UK",'Relevant - Not CRM not valid'!$M$2:$M$416,"")+COUNTIFS('Relevant - In CRM not valid'!$T$2:$T$46,$A584,'Relevant - In CRM not valid'!$G$2:$G$46,"UK",'Relevant - In CRM not valid'!$M$2:$M$46,"")</f>
        <v>0</v>
      </c>
      <c r="M584" s="2">
        <f t="shared" si="18"/>
        <v>1</v>
      </c>
      <c r="N584" s="2">
        <f>COUNTIFS('Relevant - In CRM valid'!$T$2:$T$4699,$A584,'Relevant - In CRM valid'!$G$2:$G$4699,"UK",'Relevant - In CRM valid'!$Q$2:$Q$4699,"valid")+COUNTIFS('Relevant - In CRM unknown'!$T$2:$T$253,$A584,'Relevant - In CRM unknown'!$G$2:$G$253,"UK",'Relevant - In CRM unknown'!$Q$2:$Q$253,"valid")+COUNTIFS('Relevant - IN NOW CRM valid'!$T$2:$T$2328,$A584,'Relevant - IN NOW CRM valid'!$G$2:$G$2328,"UK",'Relevant - IN NOW CRM valid'!$Q$2:$Q$2328,"valid")+COUNTIFS('Relevant - IN NOW CRM unknown'!$T$2:$T$1227,$A584,'Relevant - IN NOW CRM unknown'!$G$2:$G$1227,"UK",'Relevant - IN NOW CRM unknown'!$Q$2:$Q$1227,"valid")+COUNTIFS('Relevant - Not CRM not valid'!$T$2:$T$416,$A584,'Relevant - Not CRM not valid'!$G$2:$G$416,"UK",'Relevant - Not CRM not valid'!$Q$2:$Q$416,"valid")+COUNTIFS('Relevant - In CRM not valid'!$T$2:$T$46,$A584,'Relevant - In CRM not valid'!$G$2:$G$46,"UK",'Relevant - In CRM not valid'!$Q$2:$Q$46,"valid")</f>
        <v>1</v>
      </c>
      <c r="O584" s="2" t="str">
        <f t="shared" si="19"/>
        <v>Research  IT/Systems</v>
      </c>
    </row>
    <row r="585" spans="1:15" ht="15" customHeight="1">
      <c r="A585" s="2" t="s">
        <v>1277</v>
      </c>
      <c r="B585" s="2" t="s">
        <v>1278</v>
      </c>
      <c r="C585" s="2" t="s">
        <v>368</v>
      </c>
      <c r="D585" s="2" t="str">
        <f>IFERROR(INDEX('UK Target Institutions'!$D$2:$D$727,MATCH($A585,'UK Target Institutions'!$A$2:$A$727,0)),"")</f>
        <v>No</v>
      </c>
      <c r="E585" s="2">
        <f>COUNTIFS('Relevant - In CRM valid'!$T$2:$T$4699,$A585,'Relevant - In CRM valid'!$G$2:$G$4699,"UK")+COUNTIFS('Relevant - In CRM unknown'!$T$2:$T$253,$A585,'Relevant - In CRM unknown'!$G$2:$G$253,"UK")+COUNTIFS('Relevant - IN NOW CRM valid'!$T$2:$T$2328,$A585,'Relevant - IN NOW CRM valid'!$G$2:$G$2328,"UK")+COUNTIFS('Relevant - IN NOW CRM unknown'!$T$2:$T$1227,$A585,'Relevant - IN NOW CRM unknown'!$G$2:$G$1227,"UK")+COUNTIFS('Relevant - Not CRM not valid'!$T$2:$T$416,$A585,'Relevant - Not CRM not valid'!$G$2:$G$416,"UK")+COUNTIFS('Relevant - In CRM not valid'!$T$2:$T$46,$A585,'Relevant - In CRM not valid'!$G$2:$G$46,"UK")</f>
        <v>1</v>
      </c>
      <c r="F585" s="2">
        <f>COUNTIFS('Relevant - In CRM valid'!$T$2:$T$4699,$A585,'Relevant - In CRM valid'!$G$2:$G$4699,"UK",'Relevant - In CRM valid'!$M$2:$M$4699,"Research")+COUNTIFS('Relevant - In CRM unknown'!$T$2:$T$253,$A585,'Relevant - In CRM unknown'!$G$2:$G$253,"UK",'Relevant - In CRM unknown'!$M$2:$M$253,"Research")+COUNTIFS('Relevant - IN NOW CRM valid'!$T$2:$T$2328,$A585,'Relevant - IN NOW CRM valid'!$G$2:$G$2328,"UK",'Relevant - IN NOW CRM valid'!$M$2:$M$2328,"Research")+COUNTIFS('Relevant - IN NOW CRM unknown'!$T$2:$T$1227,$A585,'Relevant - IN NOW CRM unknown'!$G$2:$G$1227,"UK",'Relevant - IN NOW CRM unknown'!$M$2:$M$1227,"Research")+COUNTIFS('Relevant - Not CRM not valid'!$T$2:$T$416,$A585,'Relevant - Not CRM not valid'!$G$2:$G$416,"UK",'Relevant - Not CRM not valid'!$M$2:$M$416,"Research")+COUNTIFS('Relevant - In CRM not valid'!$T$2:$T$46,$A585,'Relevant - In CRM not valid'!$G$2:$G$46,"UK",'Relevant - In CRM not valid'!$M$2:$M$46,"Research")</f>
        <v>0</v>
      </c>
      <c r="G585" s="2">
        <f>COUNTIFS('Relevant - In CRM valid'!$T$2:$T$4699,$A585,'Relevant - In CRM valid'!$G$2:$G$4699,"UK",'Relevant - In CRM valid'!$M$2:$M$4699,"Research",'Relevant - In CRM valid'!$R$2:$R$4699,"Senior")+COUNTIFS('Relevant - In CRM unknown'!$T$2:$T$253,$A585,'Relevant - In CRM unknown'!$G$2:$G$253,"UK",'Relevant - In CRM unknown'!$M$2:$M$253,"Research",'Relevant - In CRM unknown'!$R$2:$R$253,"Senior")+COUNTIFS('Relevant - IN NOW CRM valid'!$T$2:$T$2328,$A585,'Relevant - IN NOW CRM valid'!$G$2:$G$2328,"UK",'Relevant - IN NOW CRM valid'!$M$2:$M$2328,"Research",'Relevant - IN NOW CRM valid'!$R$2:$R$2328,"Senior")+COUNTIFS('Relevant - IN NOW CRM unknown'!$T$2:$T$1227,$A585,'Relevant - IN NOW CRM unknown'!$G$2:$G$1227,"UK",'Relevant - IN NOW CRM unknown'!$M$2:$M$1227,"Research",'Relevant - IN NOW CRM unknown'!$R$2:$R$1227,"Senior")+COUNTIFS('Relevant - Not CRM not valid'!$T$2:$T$416,$A585,'Relevant - Not CRM not valid'!$G$2:$G$416,"UK",'Relevant - Not CRM not valid'!$M$2:$M$416,"Research",'Relevant - Not CRM not valid'!$R$2:$R$416,"Senior")+COUNTIFS('Relevant - In CRM not valid'!$T$2:$T$46,$A585,'Relevant - In CRM not valid'!$G$2:$G$46,"UK",'Relevant - In CRM not valid'!$M$2:$M$46,"Research",'Relevant - In CRM not valid'!$R$2:$R$46,"Senior")</f>
        <v>0</v>
      </c>
      <c r="H585" s="2">
        <f>COUNTIFS('Relevant - In CRM valid'!$T$2:$T$4699,$A585,'Relevant - In CRM valid'!$G$2:$G$4699,"UK",'Relevant - In CRM valid'!$M$2:$M$4699,"Research",'Relevant - In CRM valid'!$R$2:$R$4699,"Operational")+COUNTIFS('Relevant - In CRM unknown'!$T$2:$T$253,$A585,'Relevant - In CRM unknown'!$G$2:$G$253,"UK",'Relevant - In CRM unknown'!$M$2:$M$253,"Research",'Relevant - In CRM unknown'!$R$2:$R$253,"Operational")+COUNTIFS('Relevant - IN NOW CRM valid'!$T$2:$T$2328,$A585,'Relevant - IN NOW CRM valid'!$G$2:$G$2328,"UK",'Relevant - IN NOW CRM valid'!$M$2:$M$2328,"Research",'Relevant - IN NOW CRM valid'!$R$2:$R$2328,"Operational")+COUNTIFS('Relevant - IN NOW CRM unknown'!$T$2:$T$1227,$A585,'Relevant - IN NOW CRM unknown'!$G$2:$G$1227,"UK",'Relevant - IN NOW CRM unknown'!$M$2:$M$1227,"Research",'Relevant - IN NOW CRM unknown'!$R$2:$R$1227,"Operational")+COUNTIFS('Relevant - Not CRM not valid'!$T$2:$T$416,$A585,'Relevant - Not CRM not valid'!$G$2:$G$416,"UK",'Relevant - Not CRM not valid'!$M$2:$M$416,"Research",'Relevant - Not CRM not valid'!$R$2:$R$416,"Operational")+COUNTIFS('Relevant - In CRM not valid'!$T$2:$T$46,$A585,'Relevant - In CRM not valid'!$G$2:$G$46,"UK",'Relevant - In CRM not valid'!$M$2:$M$46,"Research",'Relevant - In CRM not valid'!$R$2:$R$46,"Operational")</f>
        <v>0</v>
      </c>
      <c r="I585" s="2">
        <f>COUNTIFS('Relevant - In CRM valid'!$T$2:$T$4699,$A585,'Relevant - In CRM valid'!$G$2:$G$4699,"UK",'Relevant - In CRM valid'!$M$2:$M$4699,"Research",'Relevant - In CRM valid'!$R$2:$R$4699,"Academic")+COUNTIFS('Relevant - In CRM unknown'!$T$2:$T$253,$A585,'Relevant - In CRM unknown'!$G$2:$G$253,"UK",'Relevant - In CRM unknown'!$M$2:$M$253,"Research",'Relevant - In CRM unknown'!$R$2:$R$253,"Academic")+COUNTIFS('Relevant - IN NOW CRM valid'!$T$2:$T$2328,$A585,'Relevant - IN NOW CRM valid'!$G$2:$G$2328,"UK",'Relevant - IN NOW CRM valid'!$M$2:$M$2328,"Research",'Relevant - IN NOW CRM valid'!$R$2:$R$2328,"Academic")+COUNTIFS('Relevant - IN NOW CRM unknown'!$T$2:$T$1227,$A585,'Relevant - IN NOW CRM unknown'!$G$2:$G$1227,"UK",'Relevant - IN NOW CRM unknown'!$M$2:$M$1227,"Research",'Relevant - IN NOW CRM unknown'!$R$2:$R$1227,"Academic")+COUNTIFS('Relevant - Not CRM not valid'!$T$2:$T$416,$A585,'Relevant - Not CRM not valid'!$G$2:$G$416,"UK",'Relevant - Not CRM not valid'!$M$2:$M$416,"Research",'Relevant - Not CRM not valid'!$R$2:$R$416,"Academic")+COUNTIFS('Relevant - In CRM not valid'!$T$2:$T$46,$A585,'Relevant - In CRM not valid'!$G$2:$G$46,"UK",'Relevant - In CRM not valid'!$M$2:$M$46,"Research",'Relevant - In CRM not valid'!$R$2:$R$46,"Academic")</f>
        <v>0</v>
      </c>
      <c r="J585" s="2">
        <f>COUNTIFS('Relevant - In CRM valid'!$T$2:$T$4699,$A585,'Relevant - In CRM valid'!$G$2:$G$4699,"UK",'Relevant - In CRM valid'!$M$2:$M$4699,"Finance")+COUNTIFS('Relevant - In CRM unknown'!$T$2:$T$253,$A585,'Relevant - In CRM unknown'!$G$2:$G$253,"UK",'Relevant - In CRM unknown'!$M$2:$M$253,"Finance")+COUNTIFS('Relevant - IN NOW CRM valid'!$T$2:$T$2328,$A585,'Relevant - IN NOW CRM valid'!$G$2:$G$2328,"UK",'Relevant - IN NOW CRM valid'!$M$2:$M$2328,"Finance")+COUNTIFS('Relevant - IN NOW CRM unknown'!$T$2:$T$1227,$A585,'Relevant - IN NOW CRM unknown'!$G$2:$G$1227,"UK",'Relevant - IN NOW CRM unknown'!$M$2:$M$1227,"Finance")+COUNTIFS('Relevant - Not CRM not valid'!$T$2:$T$416,$A585,'Relevant - Not CRM not valid'!$G$2:$G$416,"UK",'Relevant - Not CRM not valid'!$M$2:$M$416,"Finance")+COUNTIFS('Relevant - In CRM not valid'!$T$2:$T$46,$A585,'Relevant - In CRM not valid'!$G$2:$G$46,"UK",'Relevant - In CRM not valid'!$M$2:$M$46,"Finance")</f>
        <v>1</v>
      </c>
      <c r="K585" s="2">
        <f>COUNTIFS('Relevant - In CRM valid'!$T$2:$T$4699,$A585,'Relevant - In CRM valid'!$G$2:$G$4699,"UK",'Relevant - In CRM valid'!$M$2:$M$4699,"IT/Systems")+COUNTIFS('Relevant - In CRM unknown'!$T$2:$T$253,$A585,'Relevant - In CRM unknown'!$G$2:$G$253,"UK",'Relevant - In CRM unknown'!$M$2:$M$253,"IT/Systems")+COUNTIFS('Relevant - IN NOW CRM valid'!$T$2:$T$2328,$A585,'Relevant - IN NOW CRM valid'!$G$2:$G$2328,"UK",'Relevant - IN NOW CRM valid'!$M$2:$M$2328,"IT/Systems")+COUNTIFS('Relevant - IN NOW CRM unknown'!$T$2:$T$1227,$A585,'Relevant - IN NOW CRM unknown'!$G$2:$G$1227,"UK",'Relevant - IN NOW CRM unknown'!$M$2:$M$1227,"IT/Systems")+COUNTIFS('Relevant - Not CRM not valid'!$T$2:$T$416,$A585,'Relevant - Not CRM not valid'!$G$2:$G$416,"UK",'Relevant - Not CRM not valid'!$M$2:$M$416,"IT/Systems")+COUNTIFS('Relevant - In CRM not valid'!$T$2:$T$46,$A585,'Relevant - In CRM not valid'!$G$2:$G$46,"UK",'Relevant - In CRM not valid'!$M$2:$M$46,"IT/Systems")</f>
        <v>0</v>
      </c>
      <c r="L585" s="2">
        <f>COUNTIFS('Relevant - In CRM valid'!$T$2:$T$4699,$A585,'Relevant - In CRM valid'!$G$2:$G$4699,"UK",'Relevant - In CRM valid'!$M$2:$M$4699,"")+COUNTIFS('Relevant - In CRM unknown'!$T$2:$T$253,$A585,'Relevant - In CRM unknown'!$G$2:$G$253,"UK",'Relevant - In CRM unknown'!$M$2:$M$253,"")+COUNTIFS('Relevant - IN NOW CRM valid'!$T$2:$T$2328,$A585,'Relevant - IN NOW CRM valid'!$G$2:$G$2328,"UK",'Relevant - IN NOW CRM valid'!$M$2:$M$2328,"")+COUNTIFS('Relevant - IN NOW CRM unknown'!$T$2:$T$1227,$A585,'Relevant - IN NOW CRM unknown'!$G$2:$G$1227,"UK",'Relevant - IN NOW CRM unknown'!$M$2:$M$1227,"")+COUNTIFS('Relevant - Not CRM not valid'!$T$2:$T$416,$A585,'Relevant - Not CRM not valid'!$G$2:$G$416,"UK",'Relevant - Not CRM not valid'!$M$2:$M$416,"")+COUNTIFS('Relevant - In CRM not valid'!$T$2:$T$46,$A585,'Relevant - In CRM not valid'!$G$2:$G$46,"UK",'Relevant - In CRM not valid'!$M$2:$M$46,"")</f>
        <v>0</v>
      </c>
      <c r="M585" s="2">
        <f t="shared" si="18"/>
        <v>1</v>
      </c>
      <c r="N585" s="2">
        <f>COUNTIFS('Relevant - In CRM valid'!$T$2:$T$4699,$A585,'Relevant - In CRM valid'!$G$2:$G$4699,"UK",'Relevant - In CRM valid'!$Q$2:$Q$4699,"valid")+COUNTIFS('Relevant - In CRM unknown'!$T$2:$T$253,$A585,'Relevant - In CRM unknown'!$G$2:$G$253,"UK",'Relevant - In CRM unknown'!$Q$2:$Q$253,"valid")+COUNTIFS('Relevant - IN NOW CRM valid'!$T$2:$T$2328,$A585,'Relevant - IN NOW CRM valid'!$G$2:$G$2328,"UK",'Relevant - IN NOW CRM valid'!$Q$2:$Q$2328,"valid")+COUNTIFS('Relevant - IN NOW CRM unknown'!$T$2:$T$1227,$A585,'Relevant - IN NOW CRM unknown'!$G$2:$G$1227,"UK",'Relevant - IN NOW CRM unknown'!$Q$2:$Q$1227,"valid")+COUNTIFS('Relevant - Not CRM not valid'!$T$2:$T$416,$A585,'Relevant - Not CRM not valid'!$G$2:$G$416,"UK",'Relevant - Not CRM not valid'!$Q$2:$Q$416,"valid")+COUNTIFS('Relevant - In CRM not valid'!$T$2:$T$46,$A585,'Relevant - In CRM not valid'!$G$2:$G$46,"UK",'Relevant - In CRM not valid'!$Q$2:$Q$46,"valid")</f>
        <v>0</v>
      </c>
      <c r="O585" s="2" t="str">
        <f t="shared" si="19"/>
        <v>Research  IT/Systems</v>
      </c>
    </row>
    <row r="586" spans="1:15" ht="15" customHeight="1">
      <c r="A586" s="2" t="s">
        <v>1279</v>
      </c>
      <c r="B586" s="2" t="s">
        <v>1280</v>
      </c>
      <c r="C586" s="2" t="s">
        <v>1570</v>
      </c>
      <c r="D586" s="2" t="str">
        <f>IFERROR(INDEX('UK Target Institutions'!$D$2:$D$727,MATCH($A586,'UK Target Institutions'!$A$2:$A$727,0)),"")</f>
        <v>No</v>
      </c>
      <c r="E586" s="2">
        <f>COUNTIFS('Relevant - In CRM valid'!$T$2:$T$4699,$A586,'Relevant - In CRM valid'!$G$2:$G$4699,"UK")+COUNTIFS('Relevant - In CRM unknown'!$T$2:$T$253,$A586,'Relevant - In CRM unknown'!$G$2:$G$253,"UK")+COUNTIFS('Relevant - IN NOW CRM valid'!$T$2:$T$2328,$A586,'Relevant - IN NOW CRM valid'!$G$2:$G$2328,"UK")+COUNTIFS('Relevant - IN NOW CRM unknown'!$T$2:$T$1227,$A586,'Relevant - IN NOW CRM unknown'!$G$2:$G$1227,"UK")+COUNTIFS('Relevant - Not CRM not valid'!$T$2:$T$416,$A586,'Relevant - Not CRM not valid'!$G$2:$G$416,"UK")+COUNTIFS('Relevant - In CRM not valid'!$T$2:$T$46,$A586,'Relevant - In CRM not valid'!$G$2:$G$46,"UK")</f>
        <v>1</v>
      </c>
      <c r="F586" s="2">
        <f>COUNTIFS('Relevant - In CRM valid'!$T$2:$T$4699,$A586,'Relevant - In CRM valid'!$G$2:$G$4699,"UK",'Relevant - In CRM valid'!$M$2:$M$4699,"Research")+COUNTIFS('Relevant - In CRM unknown'!$T$2:$T$253,$A586,'Relevant - In CRM unknown'!$G$2:$G$253,"UK",'Relevant - In CRM unknown'!$M$2:$M$253,"Research")+COUNTIFS('Relevant - IN NOW CRM valid'!$T$2:$T$2328,$A586,'Relevant - IN NOW CRM valid'!$G$2:$G$2328,"UK",'Relevant - IN NOW CRM valid'!$M$2:$M$2328,"Research")+COUNTIFS('Relevant - IN NOW CRM unknown'!$T$2:$T$1227,$A586,'Relevant - IN NOW CRM unknown'!$G$2:$G$1227,"UK",'Relevant - IN NOW CRM unknown'!$M$2:$M$1227,"Research")+COUNTIFS('Relevant - Not CRM not valid'!$T$2:$T$416,$A586,'Relevant - Not CRM not valid'!$G$2:$G$416,"UK",'Relevant - Not CRM not valid'!$M$2:$M$416,"Research")+COUNTIFS('Relevant - In CRM not valid'!$T$2:$T$46,$A586,'Relevant - In CRM not valid'!$G$2:$G$46,"UK",'Relevant - In CRM not valid'!$M$2:$M$46,"Research")</f>
        <v>0</v>
      </c>
      <c r="G586" s="2">
        <f>COUNTIFS('Relevant - In CRM valid'!$T$2:$T$4699,$A586,'Relevant - In CRM valid'!$G$2:$G$4699,"UK",'Relevant - In CRM valid'!$M$2:$M$4699,"Research",'Relevant - In CRM valid'!$R$2:$R$4699,"Senior")+COUNTIFS('Relevant - In CRM unknown'!$T$2:$T$253,$A586,'Relevant - In CRM unknown'!$G$2:$G$253,"UK",'Relevant - In CRM unknown'!$M$2:$M$253,"Research",'Relevant - In CRM unknown'!$R$2:$R$253,"Senior")+COUNTIFS('Relevant - IN NOW CRM valid'!$T$2:$T$2328,$A586,'Relevant - IN NOW CRM valid'!$G$2:$G$2328,"UK",'Relevant - IN NOW CRM valid'!$M$2:$M$2328,"Research",'Relevant - IN NOW CRM valid'!$R$2:$R$2328,"Senior")+COUNTIFS('Relevant - IN NOW CRM unknown'!$T$2:$T$1227,$A586,'Relevant - IN NOW CRM unknown'!$G$2:$G$1227,"UK",'Relevant - IN NOW CRM unknown'!$M$2:$M$1227,"Research",'Relevant - IN NOW CRM unknown'!$R$2:$R$1227,"Senior")+COUNTIFS('Relevant - Not CRM not valid'!$T$2:$T$416,$A586,'Relevant - Not CRM not valid'!$G$2:$G$416,"UK",'Relevant - Not CRM not valid'!$M$2:$M$416,"Research",'Relevant - Not CRM not valid'!$R$2:$R$416,"Senior")+COUNTIFS('Relevant - In CRM not valid'!$T$2:$T$46,$A586,'Relevant - In CRM not valid'!$G$2:$G$46,"UK",'Relevant - In CRM not valid'!$M$2:$M$46,"Research",'Relevant - In CRM not valid'!$R$2:$R$46,"Senior")</f>
        <v>0</v>
      </c>
      <c r="H586" s="2">
        <f>COUNTIFS('Relevant - In CRM valid'!$T$2:$T$4699,$A586,'Relevant - In CRM valid'!$G$2:$G$4699,"UK",'Relevant - In CRM valid'!$M$2:$M$4699,"Research",'Relevant - In CRM valid'!$R$2:$R$4699,"Operational")+COUNTIFS('Relevant - In CRM unknown'!$T$2:$T$253,$A586,'Relevant - In CRM unknown'!$G$2:$G$253,"UK",'Relevant - In CRM unknown'!$M$2:$M$253,"Research",'Relevant - In CRM unknown'!$R$2:$R$253,"Operational")+COUNTIFS('Relevant - IN NOW CRM valid'!$T$2:$T$2328,$A586,'Relevant - IN NOW CRM valid'!$G$2:$G$2328,"UK",'Relevant - IN NOW CRM valid'!$M$2:$M$2328,"Research",'Relevant - IN NOW CRM valid'!$R$2:$R$2328,"Operational")+COUNTIFS('Relevant - IN NOW CRM unknown'!$T$2:$T$1227,$A586,'Relevant - IN NOW CRM unknown'!$G$2:$G$1227,"UK",'Relevant - IN NOW CRM unknown'!$M$2:$M$1227,"Research",'Relevant - IN NOW CRM unknown'!$R$2:$R$1227,"Operational")+COUNTIFS('Relevant - Not CRM not valid'!$T$2:$T$416,$A586,'Relevant - Not CRM not valid'!$G$2:$G$416,"UK",'Relevant - Not CRM not valid'!$M$2:$M$416,"Research",'Relevant - Not CRM not valid'!$R$2:$R$416,"Operational")+COUNTIFS('Relevant - In CRM not valid'!$T$2:$T$46,$A586,'Relevant - In CRM not valid'!$G$2:$G$46,"UK",'Relevant - In CRM not valid'!$M$2:$M$46,"Research",'Relevant - In CRM not valid'!$R$2:$R$46,"Operational")</f>
        <v>0</v>
      </c>
      <c r="I586" s="2">
        <f>COUNTIFS('Relevant - In CRM valid'!$T$2:$T$4699,$A586,'Relevant - In CRM valid'!$G$2:$G$4699,"UK",'Relevant - In CRM valid'!$M$2:$M$4699,"Research",'Relevant - In CRM valid'!$R$2:$R$4699,"Academic")+COUNTIFS('Relevant - In CRM unknown'!$T$2:$T$253,$A586,'Relevant - In CRM unknown'!$G$2:$G$253,"UK",'Relevant - In CRM unknown'!$M$2:$M$253,"Research",'Relevant - In CRM unknown'!$R$2:$R$253,"Academic")+COUNTIFS('Relevant - IN NOW CRM valid'!$T$2:$T$2328,$A586,'Relevant - IN NOW CRM valid'!$G$2:$G$2328,"UK",'Relevant - IN NOW CRM valid'!$M$2:$M$2328,"Research",'Relevant - IN NOW CRM valid'!$R$2:$R$2328,"Academic")+COUNTIFS('Relevant - IN NOW CRM unknown'!$T$2:$T$1227,$A586,'Relevant - IN NOW CRM unknown'!$G$2:$G$1227,"UK",'Relevant - IN NOW CRM unknown'!$M$2:$M$1227,"Research",'Relevant - IN NOW CRM unknown'!$R$2:$R$1227,"Academic")+COUNTIFS('Relevant - Not CRM not valid'!$T$2:$T$416,$A586,'Relevant - Not CRM not valid'!$G$2:$G$416,"UK",'Relevant - Not CRM not valid'!$M$2:$M$416,"Research",'Relevant - Not CRM not valid'!$R$2:$R$416,"Academic")+COUNTIFS('Relevant - In CRM not valid'!$T$2:$T$46,$A586,'Relevant - In CRM not valid'!$G$2:$G$46,"UK",'Relevant - In CRM not valid'!$M$2:$M$46,"Research",'Relevant - In CRM not valid'!$R$2:$R$46,"Academic")</f>
        <v>0</v>
      </c>
      <c r="J586" s="2">
        <f>COUNTIFS('Relevant - In CRM valid'!$T$2:$T$4699,$A586,'Relevant - In CRM valid'!$G$2:$G$4699,"UK",'Relevant - In CRM valid'!$M$2:$M$4699,"Finance")+COUNTIFS('Relevant - In CRM unknown'!$T$2:$T$253,$A586,'Relevant - In CRM unknown'!$G$2:$G$253,"UK",'Relevant - In CRM unknown'!$M$2:$M$253,"Finance")+COUNTIFS('Relevant - IN NOW CRM valid'!$T$2:$T$2328,$A586,'Relevant - IN NOW CRM valid'!$G$2:$G$2328,"UK",'Relevant - IN NOW CRM valid'!$M$2:$M$2328,"Finance")+COUNTIFS('Relevant - IN NOW CRM unknown'!$T$2:$T$1227,$A586,'Relevant - IN NOW CRM unknown'!$G$2:$G$1227,"UK",'Relevant - IN NOW CRM unknown'!$M$2:$M$1227,"Finance")+COUNTIFS('Relevant - Not CRM not valid'!$T$2:$T$416,$A586,'Relevant - Not CRM not valid'!$G$2:$G$416,"UK",'Relevant - Not CRM not valid'!$M$2:$M$416,"Finance")+COUNTIFS('Relevant - In CRM not valid'!$T$2:$T$46,$A586,'Relevant - In CRM not valid'!$G$2:$G$46,"UK",'Relevant - In CRM not valid'!$M$2:$M$46,"Finance")</f>
        <v>1</v>
      </c>
      <c r="K586" s="2">
        <f>COUNTIFS('Relevant - In CRM valid'!$T$2:$T$4699,$A586,'Relevant - In CRM valid'!$G$2:$G$4699,"UK",'Relevant - In CRM valid'!$M$2:$M$4699,"IT/Systems")+COUNTIFS('Relevant - In CRM unknown'!$T$2:$T$253,$A586,'Relevant - In CRM unknown'!$G$2:$G$253,"UK",'Relevant - In CRM unknown'!$M$2:$M$253,"IT/Systems")+COUNTIFS('Relevant - IN NOW CRM valid'!$T$2:$T$2328,$A586,'Relevant - IN NOW CRM valid'!$G$2:$G$2328,"UK",'Relevant - IN NOW CRM valid'!$M$2:$M$2328,"IT/Systems")+COUNTIFS('Relevant - IN NOW CRM unknown'!$T$2:$T$1227,$A586,'Relevant - IN NOW CRM unknown'!$G$2:$G$1227,"UK",'Relevant - IN NOW CRM unknown'!$M$2:$M$1227,"IT/Systems")+COUNTIFS('Relevant - Not CRM not valid'!$T$2:$T$416,$A586,'Relevant - Not CRM not valid'!$G$2:$G$416,"UK",'Relevant - Not CRM not valid'!$M$2:$M$416,"IT/Systems")+COUNTIFS('Relevant - In CRM not valid'!$T$2:$T$46,$A586,'Relevant - In CRM not valid'!$G$2:$G$46,"UK",'Relevant - In CRM not valid'!$M$2:$M$46,"IT/Systems")</f>
        <v>0</v>
      </c>
      <c r="L586" s="2">
        <f>COUNTIFS('Relevant - In CRM valid'!$T$2:$T$4699,$A586,'Relevant - In CRM valid'!$G$2:$G$4699,"UK",'Relevant - In CRM valid'!$M$2:$M$4699,"")+COUNTIFS('Relevant - In CRM unknown'!$T$2:$T$253,$A586,'Relevant - In CRM unknown'!$G$2:$G$253,"UK",'Relevant - In CRM unknown'!$M$2:$M$253,"")+COUNTIFS('Relevant - IN NOW CRM valid'!$T$2:$T$2328,$A586,'Relevant - IN NOW CRM valid'!$G$2:$G$2328,"UK",'Relevant - IN NOW CRM valid'!$M$2:$M$2328,"")+COUNTIFS('Relevant - IN NOW CRM unknown'!$T$2:$T$1227,$A586,'Relevant - IN NOW CRM unknown'!$G$2:$G$1227,"UK",'Relevant - IN NOW CRM unknown'!$M$2:$M$1227,"")+COUNTIFS('Relevant - Not CRM not valid'!$T$2:$T$416,$A586,'Relevant - Not CRM not valid'!$G$2:$G$416,"UK",'Relevant - Not CRM not valid'!$M$2:$M$416,"")+COUNTIFS('Relevant - In CRM not valid'!$T$2:$T$46,$A586,'Relevant - In CRM not valid'!$G$2:$G$46,"UK",'Relevant - In CRM not valid'!$M$2:$M$46,"")</f>
        <v>0</v>
      </c>
      <c r="M586" s="2">
        <f t="shared" si="18"/>
        <v>1</v>
      </c>
      <c r="N586" s="2">
        <f>COUNTIFS('Relevant - In CRM valid'!$T$2:$T$4699,$A586,'Relevant - In CRM valid'!$G$2:$G$4699,"UK",'Relevant - In CRM valid'!$Q$2:$Q$4699,"valid")+COUNTIFS('Relevant - In CRM unknown'!$T$2:$T$253,$A586,'Relevant - In CRM unknown'!$G$2:$G$253,"UK",'Relevant - In CRM unknown'!$Q$2:$Q$253,"valid")+COUNTIFS('Relevant - IN NOW CRM valid'!$T$2:$T$2328,$A586,'Relevant - IN NOW CRM valid'!$G$2:$G$2328,"UK",'Relevant - IN NOW CRM valid'!$Q$2:$Q$2328,"valid")+COUNTIFS('Relevant - IN NOW CRM unknown'!$T$2:$T$1227,$A586,'Relevant - IN NOW CRM unknown'!$G$2:$G$1227,"UK",'Relevant - IN NOW CRM unknown'!$Q$2:$Q$1227,"valid")+COUNTIFS('Relevant - Not CRM not valid'!$T$2:$T$416,$A586,'Relevant - Not CRM not valid'!$G$2:$G$416,"UK",'Relevant - Not CRM not valid'!$Q$2:$Q$416,"valid")+COUNTIFS('Relevant - In CRM not valid'!$T$2:$T$46,$A586,'Relevant - In CRM not valid'!$G$2:$G$46,"UK",'Relevant - In CRM not valid'!$Q$2:$Q$46,"valid")</f>
        <v>1</v>
      </c>
      <c r="O586" s="2" t="str">
        <f t="shared" si="19"/>
        <v>Research  IT/Systems</v>
      </c>
    </row>
    <row r="587" spans="1:15" ht="15" customHeight="1">
      <c r="A587" s="2" t="s">
        <v>1281</v>
      </c>
      <c r="B587" s="2" t="s">
        <v>1282</v>
      </c>
      <c r="C587" s="2" t="s">
        <v>1570</v>
      </c>
      <c r="D587" s="2" t="str">
        <f>IFERROR(INDEX('UK Target Institutions'!$D$2:$D$727,MATCH($A587,'UK Target Institutions'!$A$2:$A$727,0)),"")</f>
        <v>No</v>
      </c>
      <c r="E587" s="2">
        <f>COUNTIFS('Relevant - In CRM valid'!$T$2:$T$4699,$A587,'Relevant - In CRM valid'!$G$2:$G$4699,"UK")+COUNTIFS('Relevant - In CRM unknown'!$T$2:$T$253,$A587,'Relevant - In CRM unknown'!$G$2:$G$253,"UK")+COUNTIFS('Relevant - IN NOW CRM valid'!$T$2:$T$2328,$A587,'Relevant - IN NOW CRM valid'!$G$2:$G$2328,"UK")+COUNTIFS('Relevant - IN NOW CRM unknown'!$T$2:$T$1227,$A587,'Relevant - IN NOW CRM unknown'!$G$2:$G$1227,"UK")+COUNTIFS('Relevant - Not CRM not valid'!$T$2:$T$416,$A587,'Relevant - Not CRM not valid'!$G$2:$G$416,"UK")+COUNTIFS('Relevant - In CRM not valid'!$T$2:$T$46,$A587,'Relevant - In CRM not valid'!$G$2:$G$46,"UK")</f>
        <v>1</v>
      </c>
      <c r="F587" s="2">
        <f>COUNTIFS('Relevant - In CRM valid'!$T$2:$T$4699,$A587,'Relevant - In CRM valid'!$G$2:$G$4699,"UK",'Relevant - In CRM valid'!$M$2:$M$4699,"Research")+COUNTIFS('Relevant - In CRM unknown'!$T$2:$T$253,$A587,'Relevant - In CRM unknown'!$G$2:$G$253,"UK",'Relevant - In CRM unknown'!$M$2:$M$253,"Research")+COUNTIFS('Relevant - IN NOW CRM valid'!$T$2:$T$2328,$A587,'Relevant - IN NOW CRM valid'!$G$2:$G$2328,"UK",'Relevant - IN NOW CRM valid'!$M$2:$M$2328,"Research")+COUNTIFS('Relevant - IN NOW CRM unknown'!$T$2:$T$1227,$A587,'Relevant - IN NOW CRM unknown'!$G$2:$G$1227,"UK",'Relevant - IN NOW CRM unknown'!$M$2:$M$1227,"Research")+COUNTIFS('Relevant - Not CRM not valid'!$T$2:$T$416,$A587,'Relevant - Not CRM not valid'!$G$2:$G$416,"UK",'Relevant - Not CRM not valid'!$M$2:$M$416,"Research")+COUNTIFS('Relevant - In CRM not valid'!$T$2:$T$46,$A587,'Relevant - In CRM not valid'!$G$2:$G$46,"UK",'Relevant - In CRM not valid'!$M$2:$M$46,"Research")</f>
        <v>1</v>
      </c>
      <c r="G587" s="2">
        <f>COUNTIFS('Relevant - In CRM valid'!$T$2:$T$4699,$A587,'Relevant - In CRM valid'!$G$2:$G$4699,"UK",'Relevant - In CRM valid'!$M$2:$M$4699,"Research",'Relevant - In CRM valid'!$R$2:$R$4699,"Senior")+COUNTIFS('Relevant - In CRM unknown'!$T$2:$T$253,$A587,'Relevant - In CRM unknown'!$G$2:$G$253,"UK",'Relevant - In CRM unknown'!$M$2:$M$253,"Research",'Relevant - In CRM unknown'!$R$2:$R$253,"Senior")+COUNTIFS('Relevant - IN NOW CRM valid'!$T$2:$T$2328,$A587,'Relevant - IN NOW CRM valid'!$G$2:$G$2328,"UK",'Relevant - IN NOW CRM valid'!$M$2:$M$2328,"Research",'Relevant - IN NOW CRM valid'!$R$2:$R$2328,"Senior")+COUNTIFS('Relevant - IN NOW CRM unknown'!$T$2:$T$1227,$A587,'Relevant - IN NOW CRM unknown'!$G$2:$G$1227,"UK",'Relevant - IN NOW CRM unknown'!$M$2:$M$1227,"Research",'Relevant - IN NOW CRM unknown'!$R$2:$R$1227,"Senior")+COUNTIFS('Relevant - Not CRM not valid'!$T$2:$T$416,$A587,'Relevant - Not CRM not valid'!$G$2:$G$416,"UK",'Relevant - Not CRM not valid'!$M$2:$M$416,"Research",'Relevant - Not CRM not valid'!$R$2:$R$416,"Senior")+COUNTIFS('Relevant - In CRM not valid'!$T$2:$T$46,$A587,'Relevant - In CRM not valid'!$G$2:$G$46,"UK",'Relevant - In CRM not valid'!$M$2:$M$46,"Research",'Relevant - In CRM not valid'!$R$2:$R$46,"Senior")</f>
        <v>0</v>
      </c>
      <c r="H587" s="2">
        <f>COUNTIFS('Relevant - In CRM valid'!$T$2:$T$4699,$A587,'Relevant - In CRM valid'!$G$2:$G$4699,"UK",'Relevant - In CRM valid'!$M$2:$M$4699,"Research",'Relevant - In CRM valid'!$R$2:$R$4699,"Operational")+COUNTIFS('Relevant - In CRM unknown'!$T$2:$T$253,$A587,'Relevant - In CRM unknown'!$G$2:$G$253,"UK",'Relevant - In CRM unknown'!$M$2:$M$253,"Research",'Relevant - In CRM unknown'!$R$2:$R$253,"Operational")+COUNTIFS('Relevant - IN NOW CRM valid'!$T$2:$T$2328,$A587,'Relevant - IN NOW CRM valid'!$G$2:$G$2328,"UK",'Relevant - IN NOW CRM valid'!$M$2:$M$2328,"Research",'Relevant - IN NOW CRM valid'!$R$2:$R$2328,"Operational")+COUNTIFS('Relevant - IN NOW CRM unknown'!$T$2:$T$1227,$A587,'Relevant - IN NOW CRM unknown'!$G$2:$G$1227,"UK",'Relevant - IN NOW CRM unknown'!$M$2:$M$1227,"Research",'Relevant - IN NOW CRM unknown'!$R$2:$R$1227,"Operational")+COUNTIFS('Relevant - Not CRM not valid'!$T$2:$T$416,$A587,'Relevant - Not CRM not valid'!$G$2:$G$416,"UK",'Relevant - Not CRM not valid'!$M$2:$M$416,"Research",'Relevant - Not CRM not valid'!$R$2:$R$416,"Operational")+COUNTIFS('Relevant - In CRM not valid'!$T$2:$T$46,$A587,'Relevant - In CRM not valid'!$G$2:$G$46,"UK",'Relevant - In CRM not valid'!$M$2:$M$46,"Research",'Relevant - In CRM not valid'!$R$2:$R$46,"Operational")</f>
        <v>1</v>
      </c>
      <c r="I587" s="2">
        <f>COUNTIFS('Relevant - In CRM valid'!$T$2:$T$4699,$A587,'Relevant - In CRM valid'!$G$2:$G$4699,"UK",'Relevant - In CRM valid'!$M$2:$M$4699,"Research",'Relevant - In CRM valid'!$R$2:$R$4699,"Academic")+COUNTIFS('Relevant - In CRM unknown'!$T$2:$T$253,$A587,'Relevant - In CRM unknown'!$G$2:$G$253,"UK",'Relevant - In CRM unknown'!$M$2:$M$253,"Research",'Relevant - In CRM unknown'!$R$2:$R$253,"Academic")+COUNTIFS('Relevant - IN NOW CRM valid'!$T$2:$T$2328,$A587,'Relevant - IN NOW CRM valid'!$G$2:$G$2328,"UK",'Relevant - IN NOW CRM valid'!$M$2:$M$2328,"Research",'Relevant - IN NOW CRM valid'!$R$2:$R$2328,"Academic")+COUNTIFS('Relevant - IN NOW CRM unknown'!$T$2:$T$1227,$A587,'Relevant - IN NOW CRM unknown'!$G$2:$G$1227,"UK",'Relevant - IN NOW CRM unknown'!$M$2:$M$1227,"Research",'Relevant - IN NOW CRM unknown'!$R$2:$R$1227,"Academic")+COUNTIFS('Relevant - Not CRM not valid'!$T$2:$T$416,$A587,'Relevant - Not CRM not valid'!$G$2:$G$416,"UK",'Relevant - Not CRM not valid'!$M$2:$M$416,"Research",'Relevant - Not CRM not valid'!$R$2:$R$416,"Academic")+COUNTIFS('Relevant - In CRM not valid'!$T$2:$T$46,$A587,'Relevant - In CRM not valid'!$G$2:$G$46,"UK",'Relevant - In CRM not valid'!$M$2:$M$46,"Research",'Relevant - In CRM not valid'!$R$2:$R$46,"Academic")</f>
        <v>0</v>
      </c>
      <c r="J587" s="2">
        <f>COUNTIFS('Relevant - In CRM valid'!$T$2:$T$4699,$A587,'Relevant - In CRM valid'!$G$2:$G$4699,"UK",'Relevant - In CRM valid'!$M$2:$M$4699,"Finance")+COUNTIFS('Relevant - In CRM unknown'!$T$2:$T$253,$A587,'Relevant - In CRM unknown'!$G$2:$G$253,"UK",'Relevant - In CRM unknown'!$M$2:$M$253,"Finance")+COUNTIFS('Relevant - IN NOW CRM valid'!$T$2:$T$2328,$A587,'Relevant - IN NOW CRM valid'!$G$2:$G$2328,"UK",'Relevant - IN NOW CRM valid'!$M$2:$M$2328,"Finance")+COUNTIFS('Relevant - IN NOW CRM unknown'!$T$2:$T$1227,$A587,'Relevant - IN NOW CRM unknown'!$G$2:$G$1227,"UK",'Relevant - IN NOW CRM unknown'!$M$2:$M$1227,"Finance")+COUNTIFS('Relevant - Not CRM not valid'!$T$2:$T$416,$A587,'Relevant - Not CRM not valid'!$G$2:$G$416,"UK",'Relevant - Not CRM not valid'!$M$2:$M$416,"Finance")+COUNTIFS('Relevant - In CRM not valid'!$T$2:$T$46,$A587,'Relevant - In CRM not valid'!$G$2:$G$46,"UK",'Relevant - In CRM not valid'!$M$2:$M$46,"Finance")</f>
        <v>0</v>
      </c>
      <c r="K587" s="2">
        <f>COUNTIFS('Relevant - In CRM valid'!$T$2:$T$4699,$A587,'Relevant - In CRM valid'!$G$2:$G$4699,"UK",'Relevant - In CRM valid'!$M$2:$M$4699,"IT/Systems")+COUNTIFS('Relevant - In CRM unknown'!$T$2:$T$253,$A587,'Relevant - In CRM unknown'!$G$2:$G$253,"UK",'Relevant - In CRM unknown'!$M$2:$M$253,"IT/Systems")+COUNTIFS('Relevant - IN NOW CRM valid'!$T$2:$T$2328,$A587,'Relevant - IN NOW CRM valid'!$G$2:$G$2328,"UK",'Relevant - IN NOW CRM valid'!$M$2:$M$2328,"IT/Systems")+COUNTIFS('Relevant - IN NOW CRM unknown'!$T$2:$T$1227,$A587,'Relevant - IN NOW CRM unknown'!$G$2:$G$1227,"UK",'Relevant - IN NOW CRM unknown'!$M$2:$M$1227,"IT/Systems")+COUNTIFS('Relevant - Not CRM not valid'!$T$2:$T$416,$A587,'Relevant - Not CRM not valid'!$G$2:$G$416,"UK",'Relevant - Not CRM not valid'!$M$2:$M$416,"IT/Systems")+COUNTIFS('Relevant - In CRM not valid'!$T$2:$T$46,$A587,'Relevant - In CRM not valid'!$G$2:$G$46,"UK",'Relevant - In CRM not valid'!$M$2:$M$46,"IT/Systems")</f>
        <v>0</v>
      </c>
      <c r="L587" s="2">
        <f>COUNTIFS('Relevant - In CRM valid'!$T$2:$T$4699,$A587,'Relevant - In CRM valid'!$G$2:$G$4699,"UK",'Relevant - In CRM valid'!$M$2:$M$4699,"")+COUNTIFS('Relevant - In CRM unknown'!$T$2:$T$253,$A587,'Relevant - In CRM unknown'!$G$2:$G$253,"UK",'Relevant - In CRM unknown'!$M$2:$M$253,"")+COUNTIFS('Relevant - IN NOW CRM valid'!$T$2:$T$2328,$A587,'Relevant - IN NOW CRM valid'!$G$2:$G$2328,"UK",'Relevant - IN NOW CRM valid'!$M$2:$M$2328,"")+COUNTIFS('Relevant - IN NOW CRM unknown'!$T$2:$T$1227,$A587,'Relevant - IN NOW CRM unknown'!$G$2:$G$1227,"UK",'Relevant - IN NOW CRM unknown'!$M$2:$M$1227,"")+COUNTIFS('Relevant - Not CRM not valid'!$T$2:$T$416,$A587,'Relevant - Not CRM not valid'!$G$2:$G$416,"UK",'Relevant - Not CRM not valid'!$M$2:$M$416,"")+COUNTIFS('Relevant - In CRM not valid'!$T$2:$T$46,$A587,'Relevant - In CRM not valid'!$G$2:$G$46,"UK",'Relevant - In CRM not valid'!$M$2:$M$46,"")</f>
        <v>0</v>
      </c>
      <c r="M587" s="2">
        <f t="shared" si="18"/>
        <v>1</v>
      </c>
      <c r="N587" s="2">
        <f>COUNTIFS('Relevant - In CRM valid'!$T$2:$T$4699,$A587,'Relevant - In CRM valid'!$G$2:$G$4699,"UK",'Relevant - In CRM valid'!$Q$2:$Q$4699,"valid")+COUNTIFS('Relevant - In CRM unknown'!$T$2:$T$253,$A587,'Relevant - In CRM unknown'!$G$2:$G$253,"UK",'Relevant - In CRM unknown'!$Q$2:$Q$253,"valid")+COUNTIFS('Relevant - IN NOW CRM valid'!$T$2:$T$2328,$A587,'Relevant - IN NOW CRM valid'!$G$2:$G$2328,"UK",'Relevant - IN NOW CRM valid'!$Q$2:$Q$2328,"valid")+COUNTIFS('Relevant - IN NOW CRM unknown'!$T$2:$T$1227,$A587,'Relevant - IN NOW CRM unknown'!$G$2:$G$1227,"UK",'Relevant - IN NOW CRM unknown'!$Q$2:$Q$1227,"valid")+COUNTIFS('Relevant - Not CRM not valid'!$T$2:$T$416,$A587,'Relevant - Not CRM not valid'!$G$2:$G$416,"UK",'Relevant - Not CRM not valid'!$Q$2:$Q$416,"valid")+COUNTIFS('Relevant - In CRM not valid'!$T$2:$T$46,$A587,'Relevant - In CRM not valid'!$G$2:$G$46,"UK",'Relevant - In CRM not valid'!$Q$2:$Q$46,"valid")</f>
        <v>0</v>
      </c>
      <c r="O587" s="2" t="str">
        <f t="shared" si="19"/>
        <v>Finance  IT/Systems</v>
      </c>
    </row>
    <row r="588" spans="1:15" ht="15" customHeight="1">
      <c r="A588" s="2" t="s">
        <v>1283</v>
      </c>
      <c r="B588" s="2" t="s">
        <v>1284</v>
      </c>
      <c r="C588" s="2" t="s">
        <v>1570</v>
      </c>
      <c r="D588" s="2" t="str">
        <f>IFERROR(INDEX('UK Target Institutions'!$D$2:$D$727,MATCH($A588,'UK Target Institutions'!$A$2:$A$727,0)),"")</f>
        <v>No</v>
      </c>
      <c r="E588" s="2">
        <f>COUNTIFS('Relevant - In CRM valid'!$T$2:$T$4699,$A588,'Relevant - In CRM valid'!$G$2:$G$4699,"UK")+COUNTIFS('Relevant - In CRM unknown'!$T$2:$T$253,$A588,'Relevant - In CRM unknown'!$G$2:$G$253,"UK")+COUNTIFS('Relevant - IN NOW CRM valid'!$T$2:$T$2328,$A588,'Relevant - IN NOW CRM valid'!$G$2:$G$2328,"UK")+COUNTIFS('Relevant - IN NOW CRM unknown'!$T$2:$T$1227,$A588,'Relevant - IN NOW CRM unknown'!$G$2:$G$1227,"UK")+COUNTIFS('Relevant - Not CRM not valid'!$T$2:$T$416,$A588,'Relevant - Not CRM not valid'!$G$2:$G$416,"UK")+COUNTIFS('Relevant - In CRM not valid'!$T$2:$T$46,$A588,'Relevant - In CRM not valid'!$G$2:$G$46,"UK")</f>
        <v>1</v>
      </c>
      <c r="F588" s="2">
        <f>COUNTIFS('Relevant - In CRM valid'!$T$2:$T$4699,$A588,'Relevant - In CRM valid'!$G$2:$G$4699,"UK",'Relevant - In CRM valid'!$M$2:$M$4699,"Research")+COUNTIFS('Relevant - In CRM unknown'!$T$2:$T$253,$A588,'Relevant - In CRM unknown'!$G$2:$G$253,"UK",'Relevant - In CRM unknown'!$M$2:$M$253,"Research")+COUNTIFS('Relevant - IN NOW CRM valid'!$T$2:$T$2328,$A588,'Relevant - IN NOW CRM valid'!$G$2:$G$2328,"UK",'Relevant - IN NOW CRM valid'!$M$2:$M$2328,"Research")+COUNTIFS('Relevant - IN NOW CRM unknown'!$T$2:$T$1227,$A588,'Relevant - IN NOW CRM unknown'!$G$2:$G$1227,"UK",'Relevant - IN NOW CRM unknown'!$M$2:$M$1227,"Research")+COUNTIFS('Relevant - Not CRM not valid'!$T$2:$T$416,$A588,'Relevant - Not CRM not valid'!$G$2:$G$416,"UK",'Relevant - Not CRM not valid'!$M$2:$M$416,"Research")+COUNTIFS('Relevant - In CRM not valid'!$T$2:$T$46,$A588,'Relevant - In CRM not valid'!$G$2:$G$46,"UK",'Relevant - In CRM not valid'!$M$2:$M$46,"Research")</f>
        <v>1</v>
      </c>
      <c r="G588" s="2">
        <f>COUNTIFS('Relevant - In CRM valid'!$T$2:$T$4699,$A588,'Relevant - In CRM valid'!$G$2:$G$4699,"UK",'Relevant - In CRM valid'!$M$2:$M$4699,"Research",'Relevant - In CRM valid'!$R$2:$R$4699,"Senior")+COUNTIFS('Relevant - In CRM unknown'!$T$2:$T$253,$A588,'Relevant - In CRM unknown'!$G$2:$G$253,"UK",'Relevant - In CRM unknown'!$M$2:$M$253,"Research",'Relevant - In CRM unknown'!$R$2:$R$253,"Senior")+COUNTIFS('Relevant - IN NOW CRM valid'!$T$2:$T$2328,$A588,'Relevant - IN NOW CRM valid'!$G$2:$G$2328,"UK",'Relevant - IN NOW CRM valid'!$M$2:$M$2328,"Research",'Relevant - IN NOW CRM valid'!$R$2:$R$2328,"Senior")+COUNTIFS('Relevant - IN NOW CRM unknown'!$T$2:$T$1227,$A588,'Relevant - IN NOW CRM unknown'!$G$2:$G$1227,"UK",'Relevant - IN NOW CRM unknown'!$M$2:$M$1227,"Research",'Relevant - IN NOW CRM unknown'!$R$2:$R$1227,"Senior")+COUNTIFS('Relevant - Not CRM not valid'!$T$2:$T$416,$A588,'Relevant - Not CRM not valid'!$G$2:$G$416,"UK",'Relevant - Not CRM not valid'!$M$2:$M$416,"Research",'Relevant - Not CRM not valid'!$R$2:$R$416,"Senior")+COUNTIFS('Relevant - In CRM not valid'!$T$2:$T$46,$A588,'Relevant - In CRM not valid'!$G$2:$G$46,"UK",'Relevant - In CRM not valid'!$M$2:$M$46,"Research",'Relevant - In CRM not valid'!$R$2:$R$46,"Senior")</f>
        <v>1</v>
      </c>
      <c r="H588" s="2">
        <f>COUNTIFS('Relevant - In CRM valid'!$T$2:$T$4699,$A588,'Relevant - In CRM valid'!$G$2:$G$4699,"UK",'Relevant - In CRM valid'!$M$2:$M$4699,"Research",'Relevant - In CRM valid'!$R$2:$R$4699,"Operational")+COUNTIFS('Relevant - In CRM unknown'!$T$2:$T$253,$A588,'Relevant - In CRM unknown'!$G$2:$G$253,"UK",'Relevant - In CRM unknown'!$M$2:$M$253,"Research",'Relevant - In CRM unknown'!$R$2:$R$253,"Operational")+COUNTIFS('Relevant - IN NOW CRM valid'!$T$2:$T$2328,$A588,'Relevant - IN NOW CRM valid'!$G$2:$G$2328,"UK",'Relevant - IN NOW CRM valid'!$M$2:$M$2328,"Research",'Relevant - IN NOW CRM valid'!$R$2:$R$2328,"Operational")+COUNTIFS('Relevant - IN NOW CRM unknown'!$T$2:$T$1227,$A588,'Relevant - IN NOW CRM unknown'!$G$2:$G$1227,"UK",'Relevant - IN NOW CRM unknown'!$M$2:$M$1227,"Research",'Relevant - IN NOW CRM unknown'!$R$2:$R$1227,"Operational")+COUNTIFS('Relevant - Not CRM not valid'!$T$2:$T$416,$A588,'Relevant - Not CRM not valid'!$G$2:$G$416,"UK",'Relevant - Not CRM not valid'!$M$2:$M$416,"Research",'Relevant - Not CRM not valid'!$R$2:$R$416,"Operational")+COUNTIFS('Relevant - In CRM not valid'!$T$2:$T$46,$A588,'Relevant - In CRM not valid'!$G$2:$G$46,"UK",'Relevant - In CRM not valid'!$M$2:$M$46,"Research",'Relevant - In CRM not valid'!$R$2:$R$46,"Operational")</f>
        <v>0</v>
      </c>
      <c r="I588" s="2">
        <f>COUNTIFS('Relevant - In CRM valid'!$T$2:$T$4699,$A588,'Relevant - In CRM valid'!$G$2:$G$4699,"UK",'Relevant - In CRM valid'!$M$2:$M$4699,"Research",'Relevant - In CRM valid'!$R$2:$R$4699,"Academic")+COUNTIFS('Relevant - In CRM unknown'!$T$2:$T$253,$A588,'Relevant - In CRM unknown'!$G$2:$G$253,"UK",'Relevant - In CRM unknown'!$M$2:$M$253,"Research",'Relevant - In CRM unknown'!$R$2:$R$253,"Academic")+COUNTIFS('Relevant - IN NOW CRM valid'!$T$2:$T$2328,$A588,'Relevant - IN NOW CRM valid'!$G$2:$G$2328,"UK",'Relevant - IN NOW CRM valid'!$M$2:$M$2328,"Research",'Relevant - IN NOW CRM valid'!$R$2:$R$2328,"Academic")+COUNTIFS('Relevant - IN NOW CRM unknown'!$T$2:$T$1227,$A588,'Relevant - IN NOW CRM unknown'!$G$2:$G$1227,"UK",'Relevant - IN NOW CRM unknown'!$M$2:$M$1227,"Research",'Relevant - IN NOW CRM unknown'!$R$2:$R$1227,"Academic")+COUNTIFS('Relevant - Not CRM not valid'!$T$2:$T$416,$A588,'Relevant - Not CRM not valid'!$G$2:$G$416,"UK",'Relevant - Not CRM not valid'!$M$2:$M$416,"Research",'Relevant - Not CRM not valid'!$R$2:$R$416,"Academic")+COUNTIFS('Relevant - In CRM not valid'!$T$2:$T$46,$A588,'Relevant - In CRM not valid'!$G$2:$G$46,"UK",'Relevant - In CRM not valid'!$M$2:$M$46,"Research",'Relevant - In CRM not valid'!$R$2:$R$46,"Academic")</f>
        <v>0</v>
      </c>
      <c r="J588" s="2">
        <f>COUNTIFS('Relevant - In CRM valid'!$T$2:$T$4699,$A588,'Relevant - In CRM valid'!$G$2:$G$4699,"UK",'Relevant - In CRM valid'!$M$2:$M$4699,"Finance")+COUNTIFS('Relevant - In CRM unknown'!$T$2:$T$253,$A588,'Relevant - In CRM unknown'!$G$2:$G$253,"UK",'Relevant - In CRM unknown'!$M$2:$M$253,"Finance")+COUNTIFS('Relevant - IN NOW CRM valid'!$T$2:$T$2328,$A588,'Relevant - IN NOW CRM valid'!$G$2:$G$2328,"UK",'Relevant - IN NOW CRM valid'!$M$2:$M$2328,"Finance")+COUNTIFS('Relevant - IN NOW CRM unknown'!$T$2:$T$1227,$A588,'Relevant - IN NOW CRM unknown'!$G$2:$G$1227,"UK",'Relevant - IN NOW CRM unknown'!$M$2:$M$1227,"Finance")+COUNTIFS('Relevant - Not CRM not valid'!$T$2:$T$416,$A588,'Relevant - Not CRM not valid'!$G$2:$G$416,"UK",'Relevant - Not CRM not valid'!$M$2:$M$416,"Finance")+COUNTIFS('Relevant - In CRM not valid'!$T$2:$T$46,$A588,'Relevant - In CRM not valid'!$G$2:$G$46,"UK",'Relevant - In CRM not valid'!$M$2:$M$46,"Finance")</f>
        <v>0</v>
      </c>
      <c r="K588" s="2">
        <f>COUNTIFS('Relevant - In CRM valid'!$T$2:$T$4699,$A588,'Relevant - In CRM valid'!$G$2:$G$4699,"UK",'Relevant - In CRM valid'!$M$2:$M$4699,"IT/Systems")+COUNTIFS('Relevant - In CRM unknown'!$T$2:$T$253,$A588,'Relevant - In CRM unknown'!$G$2:$G$253,"UK",'Relevant - In CRM unknown'!$M$2:$M$253,"IT/Systems")+COUNTIFS('Relevant - IN NOW CRM valid'!$T$2:$T$2328,$A588,'Relevant - IN NOW CRM valid'!$G$2:$G$2328,"UK",'Relevant - IN NOW CRM valid'!$M$2:$M$2328,"IT/Systems")+COUNTIFS('Relevant - IN NOW CRM unknown'!$T$2:$T$1227,$A588,'Relevant - IN NOW CRM unknown'!$G$2:$G$1227,"UK",'Relevant - IN NOW CRM unknown'!$M$2:$M$1227,"IT/Systems")+COUNTIFS('Relevant - Not CRM not valid'!$T$2:$T$416,$A588,'Relevant - Not CRM not valid'!$G$2:$G$416,"UK",'Relevant - Not CRM not valid'!$M$2:$M$416,"IT/Systems")+COUNTIFS('Relevant - In CRM not valid'!$T$2:$T$46,$A588,'Relevant - In CRM not valid'!$G$2:$G$46,"UK",'Relevant - In CRM not valid'!$M$2:$M$46,"IT/Systems")</f>
        <v>0</v>
      </c>
      <c r="L588" s="2">
        <f>COUNTIFS('Relevant - In CRM valid'!$T$2:$T$4699,$A588,'Relevant - In CRM valid'!$G$2:$G$4699,"UK",'Relevant - In CRM valid'!$M$2:$M$4699,"")+COUNTIFS('Relevant - In CRM unknown'!$T$2:$T$253,$A588,'Relevant - In CRM unknown'!$G$2:$G$253,"UK",'Relevant - In CRM unknown'!$M$2:$M$253,"")+COUNTIFS('Relevant - IN NOW CRM valid'!$T$2:$T$2328,$A588,'Relevant - IN NOW CRM valid'!$G$2:$G$2328,"UK",'Relevant - IN NOW CRM valid'!$M$2:$M$2328,"")+COUNTIFS('Relevant - IN NOW CRM unknown'!$T$2:$T$1227,$A588,'Relevant - IN NOW CRM unknown'!$G$2:$G$1227,"UK",'Relevant - IN NOW CRM unknown'!$M$2:$M$1227,"")+COUNTIFS('Relevant - Not CRM not valid'!$T$2:$T$416,$A588,'Relevant - Not CRM not valid'!$G$2:$G$416,"UK",'Relevant - Not CRM not valid'!$M$2:$M$416,"")+COUNTIFS('Relevant - In CRM not valid'!$T$2:$T$46,$A588,'Relevant - In CRM not valid'!$G$2:$G$46,"UK",'Relevant - In CRM not valid'!$M$2:$M$46,"")</f>
        <v>0</v>
      </c>
      <c r="M588" s="2">
        <f t="shared" si="18"/>
        <v>1</v>
      </c>
      <c r="N588" s="2">
        <f>COUNTIFS('Relevant - In CRM valid'!$T$2:$T$4699,$A588,'Relevant - In CRM valid'!$G$2:$G$4699,"UK",'Relevant - In CRM valid'!$Q$2:$Q$4699,"valid")+COUNTIFS('Relevant - In CRM unknown'!$T$2:$T$253,$A588,'Relevant - In CRM unknown'!$G$2:$G$253,"UK",'Relevant - In CRM unknown'!$Q$2:$Q$253,"valid")+COUNTIFS('Relevant - IN NOW CRM valid'!$T$2:$T$2328,$A588,'Relevant - IN NOW CRM valid'!$G$2:$G$2328,"UK",'Relevant - IN NOW CRM valid'!$Q$2:$Q$2328,"valid")+COUNTIFS('Relevant - IN NOW CRM unknown'!$T$2:$T$1227,$A588,'Relevant - IN NOW CRM unknown'!$G$2:$G$1227,"UK",'Relevant - IN NOW CRM unknown'!$Q$2:$Q$1227,"valid")+COUNTIFS('Relevant - Not CRM not valid'!$T$2:$T$416,$A588,'Relevant - Not CRM not valid'!$G$2:$G$416,"UK",'Relevant - Not CRM not valid'!$Q$2:$Q$416,"valid")+COUNTIFS('Relevant - In CRM not valid'!$T$2:$T$46,$A588,'Relevant - In CRM not valid'!$G$2:$G$46,"UK",'Relevant - In CRM not valid'!$Q$2:$Q$46,"valid")</f>
        <v>0</v>
      </c>
      <c r="O588" s="2" t="str">
        <f t="shared" si="19"/>
        <v>Finance  IT/Systems</v>
      </c>
    </row>
    <row r="589" spans="1:15" ht="15" customHeight="1">
      <c r="A589" s="2" t="s">
        <v>1285</v>
      </c>
      <c r="B589" s="2" t="s">
        <v>1286</v>
      </c>
      <c r="C589" s="2" t="s">
        <v>368</v>
      </c>
      <c r="D589" s="2" t="str">
        <f>IFERROR(INDEX('UK Target Institutions'!$D$2:$D$727,MATCH($A589,'UK Target Institutions'!$A$2:$A$727,0)),"")</f>
        <v>No</v>
      </c>
      <c r="E589" s="2">
        <f>COUNTIFS('Relevant - In CRM valid'!$T$2:$T$4699,$A589,'Relevant - In CRM valid'!$G$2:$G$4699,"UK")+COUNTIFS('Relevant - In CRM unknown'!$T$2:$T$253,$A589,'Relevant - In CRM unknown'!$G$2:$G$253,"UK")+COUNTIFS('Relevant - IN NOW CRM valid'!$T$2:$T$2328,$A589,'Relevant - IN NOW CRM valid'!$G$2:$G$2328,"UK")+COUNTIFS('Relevant - IN NOW CRM unknown'!$T$2:$T$1227,$A589,'Relevant - IN NOW CRM unknown'!$G$2:$G$1227,"UK")+COUNTIFS('Relevant - Not CRM not valid'!$T$2:$T$416,$A589,'Relevant - Not CRM not valid'!$G$2:$G$416,"UK")+COUNTIFS('Relevant - In CRM not valid'!$T$2:$T$46,$A589,'Relevant - In CRM not valid'!$G$2:$G$46,"UK")</f>
        <v>1</v>
      </c>
      <c r="F589" s="2">
        <f>COUNTIFS('Relevant - In CRM valid'!$T$2:$T$4699,$A589,'Relevant - In CRM valid'!$G$2:$G$4699,"UK",'Relevant - In CRM valid'!$M$2:$M$4699,"Research")+COUNTIFS('Relevant - In CRM unknown'!$T$2:$T$253,$A589,'Relevant - In CRM unknown'!$G$2:$G$253,"UK",'Relevant - In CRM unknown'!$M$2:$M$253,"Research")+COUNTIFS('Relevant - IN NOW CRM valid'!$T$2:$T$2328,$A589,'Relevant - IN NOW CRM valid'!$G$2:$G$2328,"UK",'Relevant - IN NOW CRM valid'!$M$2:$M$2328,"Research")+COUNTIFS('Relevant - IN NOW CRM unknown'!$T$2:$T$1227,$A589,'Relevant - IN NOW CRM unknown'!$G$2:$G$1227,"UK",'Relevant - IN NOW CRM unknown'!$M$2:$M$1227,"Research")+COUNTIFS('Relevant - Not CRM not valid'!$T$2:$T$416,$A589,'Relevant - Not CRM not valid'!$G$2:$G$416,"UK",'Relevant - Not CRM not valid'!$M$2:$M$416,"Research")+COUNTIFS('Relevant - In CRM not valid'!$T$2:$T$46,$A589,'Relevant - In CRM not valid'!$G$2:$G$46,"UK",'Relevant - In CRM not valid'!$M$2:$M$46,"Research")</f>
        <v>1</v>
      </c>
      <c r="G589" s="2">
        <f>COUNTIFS('Relevant - In CRM valid'!$T$2:$T$4699,$A589,'Relevant - In CRM valid'!$G$2:$G$4699,"UK",'Relevant - In CRM valid'!$M$2:$M$4699,"Research",'Relevant - In CRM valid'!$R$2:$R$4699,"Senior")+COUNTIFS('Relevant - In CRM unknown'!$T$2:$T$253,$A589,'Relevant - In CRM unknown'!$G$2:$G$253,"UK",'Relevant - In CRM unknown'!$M$2:$M$253,"Research",'Relevant - In CRM unknown'!$R$2:$R$253,"Senior")+COUNTIFS('Relevant - IN NOW CRM valid'!$T$2:$T$2328,$A589,'Relevant - IN NOW CRM valid'!$G$2:$G$2328,"UK",'Relevant - IN NOW CRM valid'!$M$2:$M$2328,"Research",'Relevant - IN NOW CRM valid'!$R$2:$R$2328,"Senior")+COUNTIFS('Relevant - IN NOW CRM unknown'!$T$2:$T$1227,$A589,'Relevant - IN NOW CRM unknown'!$G$2:$G$1227,"UK",'Relevant - IN NOW CRM unknown'!$M$2:$M$1227,"Research",'Relevant - IN NOW CRM unknown'!$R$2:$R$1227,"Senior")+COUNTIFS('Relevant - Not CRM not valid'!$T$2:$T$416,$A589,'Relevant - Not CRM not valid'!$G$2:$G$416,"UK",'Relevant - Not CRM not valid'!$M$2:$M$416,"Research",'Relevant - Not CRM not valid'!$R$2:$R$416,"Senior")+COUNTIFS('Relevant - In CRM not valid'!$T$2:$T$46,$A589,'Relevant - In CRM not valid'!$G$2:$G$46,"UK",'Relevant - In CRM not valid'!$M$2:$M$46,"Research",'Relevant - In CRM not valid'!$R$2:$R$46,"Senior")</f>
        <v>1</v>
      </c>
      <c r="H589" s="2">
        <f>COUNTIFS('Relevant - In CRM valid'!$T$2:$T$4699,$A589,'Relevant - In CRM valid'!$G$2:$G$4699,"UK",'Relevant - In CRM valid'!$M$2:$M$4699,"Research",'Relevant - In CRM valid'!$R$2:$R$4699,"Operational")+COUNTIFS('Relevant - In CRM unknown'!$T$2:$T$253,$A589,'Relevant - In CRM unknown'!$G$2:$G$253,"UK",'Relevant - In CRM unknown'!$M$2:$M$253,"Research",'Relevant - In CRM unknown'!$R$2:$R$253,"Operational")+COUNTIFS('Relevant - IN NOW CRM valid'!$T$2:$T$2328,$A589,'Relevant - IN NOW CRM valid'!$G$2:$G$2328,"UK",'Relevant - IN NOW CRM valid'!$M$2:$M$2328,"Research",'Relevant - IN NOW CRM valid'!$R$2:$R$2328,"Operational")+COUNTIFS('Relevant - IN NOW CRM unknown'!$T$2:$T$1227,$A589,'Relevant - IN NOW CRM unknown'!$G$2:$G$1227,"UK",'Relevant - IN NOW CRM unknown'!$M$2:$M$1227,"Research",'Relevant - IN NOW CRM unknown'!$R$2:$R$1227,"Operational")+COUNTIFS('Relevant - Not CRM not valid'!$T$2:$T$416,$A589,'Relevant - Not CRM not valid'!$G$2:$G$416,"UK",'Relevant - Not CRM not valid'!$M$2:$M$416,"Research",'Relevant - Not CRM not valid'!$R$2:$R$416,"Operational")+COUNTIFS('Relevant - In CRM not valid'!$T$2:$T$46,$A589,'Relevant - In CRM not valid'!$G$2:$G$46,"UK",'Relevant - In CRM not valid'!$M$2:$M$46,"Research",'Relevant - In CRM not valid'!$R$2:$R$46,"Operational")</f>
        <v>0</v>
      </c>
      <c r="I589" s="2">
        <f>COUNTIFS('Relevant - In CRM valid'!$T$2:$T$4699,$A589,'Relevant - In CRM valid'!$G$2:$G$4699,"UK",'Relevant - In CRM valid'!$M$2:$M$4699,"Research",'Relevant - In CRM valid'!$R$2:$R$4699,"Academic")+COUNTIFS('Relevant - In CRM unknown'!$T$2:$T$253,$A589,'Relevant - In CRM unknown'!$G$2:$G$253,"UK",'Relevant - In CRM unknown'!$M$2:$M$253,"Research",'Relevant - In CRM unknown'!$R$2:$R$253,"Academic")+COUNTIFS('Relevant - IN NOW CRM valid'!$T$2:$T$2328,$A589,'Relevant - IN NOW CRM valid'!$G$2:$G$2328,"UK",'Relevant - IN NOW CRM valid'!$M$2:$M$2328,"Research",'Relevant - IN NOW CRM valid'!$R$2:$R$2328,"Academic")+COUNTIFS('Relevant - IN NOW CRM unknown'!$T$2:$T$1227,$A589,'Relevant - IN NOW CRM unknown'!$G$2:$G$1227,"UK",'Relevant - IN NOW CRM unknown'!$M$2:$M$1227,"Research",'Relevant - IN NOW CRM unknown'!$R$2:$R$1227,"Academic")+COUNTIFS('Relevant - Not CRM not valid'!$T$2:$T$416,$A589,'Relevant - Not CRM not valid'!$G$2:$G$416,"UK",'Relevant - Not CRM not valid'!$M$2:$M$416,"Research",'Relevant - Not CRM not valid'!$R$2:$R$416,"Academic")+COUNTIFS('Relevant - In CRM not valid'!$T$2:$T$46,$A589,'Relevant - In CRM not valid'!$G$2:$G$46,"UK",'Relevant - In CRM not valid'!$M$2:$M$46,"Research",'Relevant - In CRM not valid'!$R$2:$R$46,"Academic")</f>
        <v>0</v>
      </c>
      <c r="J589" s="2">
        <f>COUNTIFS('Relevant - In CRM valid'!$T$2:$T$4699,$A589,'Relevant - In CRM valid'!$G$2:$G$4699,"UK",'Relevant - In CRM valid'!$M$2:$M$4699,"Finance")+COUNTIFS('Relevant - In CRM unknown'!$T$2:$T$253,$A589,'Relevant - In CRM unknown'!$G$2:$G$253,"UK",'Relevant - In CRM unknown'!$M$2:$M$253,"Finance")+COUNTIFS('Relevant - IN NOW CRM valid'!$T$2:$T$2328,$A589,'Relevant - IN NOW CRM valid'!$G$2:$G$2328,"UK",'Relevant - IN NOW CRM valid'!$M$2:$M$2328,"Finance")+COUNTIFS('Relevant - IN NOW CRM unknown'!$T$2:$T$1227,$A589,'Relevant - IN NOW CRM unknown'!$G$2:$G$1227,"UK",'Relevant - IN NOW CRM unknown'!$M$2:$M$1227,"Finance")+COUNTIFS('Relevant - Not CRM not valid'!$T$2:$T$416,$A589,'Relevant - Not CRM not valid'!$G$2:$G$416,"UK",'Relevant - Not CRM not valid'!$M$2:$M$416,"Finance")+COUNTIFS('Relevant - In CRM not valid'!$T$2:$T$46,$A589,'Relevant - In CRM not valid'!$G$2:$G$46,"UK",'Relevant - In CRM not valid'!$M$2:$M$46,"Finance")</f>
        <v>0</v>
      </c>
      <c r="K589" s="2">
        <f>COUNTIFS('Relevant - In CRM valid'!$T$2:$T$4699,$A589,'Relevant - In CRM valid'!$G$2:$G$4699,"UK",'Relevant - In CRM valid'!$M$2:$M$4699,"IT/Systems")+COUNTIFS('Relevant - In CRM unknown'!$T$2:$T$253,$A589,'Relevant - In CRM unknown'!$G$2:$G$253,"UK",'Relevant - In CRM unknown'!$M$2:$M$253,"IT/Systems")+COUNTIFS('Relevant - IN NOW CRM valid'!$T$2:$T$2328,$A589,'Relevant - IN NOW CRM valid'!$G$2:$G$2328,"UK",'Relevant - IN NOW CRM valid'!$M$2:$M$2328,"IT/Systems")+COUNTIFS('Relevant - IN NOW CRM unknown'!$T$2:$T$1227,$A589,'Relevant - IN NOW CRM unknown'!$G$2:$G$1227,"UK",'Relevant - IN NOW CRM unknown'!$M$2:$M$1227,"IT/Systems")+COUNTIFS('Relevant - Not CRM not valid'!$T$2:$T$416,$A589,'Relevant - Not CRM not valid'!$G$2:$G$416,"UK",'Relevant - Not CRM not valid'!$M$2:$M$416,"IT/Systems")+COUNTIFS('Relevant - In CRM not valid'!$T$2:$T$46,$A589,'Relevant - In CRM not valid'!$G$2:$G$46,"UK",'Relevant - In CRM not valid'!$M$2:$M$46,"IT/Systems")</f>
        <v>0</v>
      </c>
      <c r="L589" s="2">
        <f>COUNTIFS('Relevant - In CRM valid'!$T$2:$T$4699,$A589,'Relevant - In CRM valid'!$G$2:$G$4699,"UK",'Relevant - In CRM valid'!$M$2:$M$4699,"")+COUNTIFS('Relevant - In CRM unknown'!$T$2:$T$253,$A589,'Relevant - In CRM unknown'!$G$2:$G$253,"UK",'Relevant - In CRM unknown'!$M$2:$M$253,"")+COUNTIFS('Relevant - IN NOW CRM valid'!$T$2:$T$2328,$A589,'Relevant - IN NOW CRM valid'!$G$2:$G$2328,"UK",'Relevant - IN NOW CRM valid'!$M$2:$M$2328,"")+COUNTIFS('Relevant - IN NOW CRM unknown'!$T$2:$T$1227,$A589,'Relevant - IN NOW CRM unknown'!$G$2:$G$1227,"UK",'Relevant - IN NOW CRM unknown'!$M$2:$M$1227,"")+COUNTIFS('Relevant - Not CRM not valid'!$T$2:$T$416,$A589,'Relevant - Not CRM not valid'!$G$2:$G$416,"UK",'Relevant - Not CRM not valid'!$M$2:$M$416,"")+COUNTIFS('Relevant - In CRM not valid'!$T$2:$T$46,$A589,'Relevant - In CRM not valid'!$G$2:$G$46,"UK",'Relevant - In CRM not valid'!$M$2:$M$46,"")</f>
        <v>0</v>
      </c>
      <c r="M589" s="2">
        <f t="shared" si="18"/>
        <v>1</v>
      </c>
      <c r="N589" s="2">
        <f>COUNTIFS('Relevant - In CRM valid'!$T$2:$T$4699,$A589,'Relevant - In CRM valid'!$G$2:$G$4699,"UK",'Relevant - In CRM valid'!$Q$2:$Q$4699,"valid")+COUNTIFS('Relevant - In CRM unknown'!$T$2:$T$253,$A589,'Relevant - In CRM unknown'!$G$2:$G$253,"UK",'Relevant - In CRM unknown'!$Q$2:$Q$253,"valid")+COUNTIFS('Relevant - IN NOW CRM valid'!$T$2:$T$2328,$A589,'Relevant - IN NOW CRM valid'!$G$2:$G$2328,"UK",'Relevant - IN NOW CRM valid'!$Q$2:$Q$2328,"valid")+COUNTIFS('Relevant - IN NOW CRM unknown'!$T$2:$T$1227,$A589,'Relevant - IN NOW CRM unknown'!$G$2:$G$1227,"UK",'Relevant - IN NOW CRM unknown'!$Q$2:$Q$1227,"valid")+COUNTIFS('Relevant - Not CRM not valid'!$T$2:$T$416,$A589,'Relevant - Not CRM not valid'!$G$2:$G$416,"UK",'Relevant - Not CRM not valid'!$Q$2:$Q$416,"valid")+COUNTIFS('Relevant - In CRM not valid'!$T$2:$T$46,$A589,'Relevant - In CRM not valid'!$G$2:$G$46,"UK",'Relevant - In CRM not valid'!$Q$2:$Q$46,"valid")</f>
        <v>1</v>
      </c>
      <c r="O589" s="2" t="str">
        <f t="shared" si="19"/>
        <v>Finance  IT/Systems</v>
      </c>
    </row>
    <row r="590" spans="1:15" ht="15" customHeight="1">
      <c r="A590" s="2" t="s">
        <v>1287</v>
      </c>
      <c r="B590" s="2" t="s">
        <v>1288</v>
      </c>
      <c r="C590" s="2" t="s">
        <v>383</v>
      </c>
      <c r="D590" s="2" t="str">
        <f>IFERROR(INDEX('UK Target Institutions'!$D$2:$D$727,MATCH($A590,'UK Target Institutions'!$A$2:$A$727,0)),"")</f>
        <v>No</v>
      </c>
      <c r="E590" s="2">
        <f>COUNTIFS('Relevant - In CRM valid'!$T$2:$T$4699,$A590,'Relevant - In CRM valid'!$G$2:$G$4699,"UK")+COUNTIFS('Relevant - In CRM unknown'!$T$2:$T$253,$A590,'Relevant - In CRM unknown'!$G$2:$G$253,"UK")+COUNTIFS('Relevant - IN NOW CRM valid'!$T$2:$T$2328,$A590,'Relevant - IN NOW CRM valid'!$G$2:$G$2328,"UK")+COUNTIFS('Relevant - IN NOW CRM unknown'!$T$2:$T$1227,$A590,'Relevant - IN NOW CRM unknown'!$G$2:$G$1227,"UK")+COUNTIFS('Relevant - Not CRM not valid'!$T$2:$T$416,$A590,'Relevant - Not CRM not valid'!$G$2:$G$416,"UK")+COUNTIFS('Relevant - In CRM not valid'!$T$2:$T$46,$A590,'Relevant - In CRM not valid'!$G$2:$G$46,"UK")</f>
        <v>1</v>
      </c>
      <c r="F590" s="2">
        <f>COUNTIFS('Relevant - In CRM valid'!$T$2:$T$4699,$A590,'Relevant - In CRM valid'!$G$2:$G$4699,"UK",'Relevant - In CRM valid'!$M$2:$M$4699,"Research")+COUNTIFS('Relevant - In CRM unknown'!$T$2:$T$253,$A590,'Relevant - In CRM unknown'!$G$2:$G$253,"UK",'Relevant - In CRM unknown'!$M$2:$M$253,"Research")+COUNTIFS('Relevant - IN NOW CRM valid'!$T$2:$T$2328,$A590,'Relevant - IN NOW CRM valid'!$G$2:$G$2328,"UK",'Relevant - IN NOW CRM valid'!$M$2:$M$2328,"Research")+COUNTIFS('Relevant - IN NOW CRM unknown'!$T$2:$T$1227,$A590,'Relevant - IN NOW CRM unknown'!$G$2:$G$1227,"UK",'Relevant - IN NOW CRM unknown'!$M$2:$M$1227,"Research")+COUNTIFS('Relevant - Not CRM not valid'!$T$2:$T$416,$A590,'Relevant - Not CRM not valid'!$G$2:$G$416,"UK",'Relevant - Not CRM not valid'!$M$2:$M$416,"Research")+COUNTIFS('Relevant - In CRM not valid'!$T$2:$T$46,$A590,'Relevant - In CRM not valid'!$G$2:$G$46,"UK",'Relevant - In CRM not valid'!$M$2:$M$46,"Research")</f>
        <v>0</v>
      </c>
      <c r="G590" s="2">
        <f>COUNTIFS('Relevant - In CRM valid'!$T$2:$T$4699,$A590,'Relevant - In CRM valid'!$G$2:$G$4699,"UK",'Relevant - In CRM valid'!$M$2:$M$4699,"Research",'Relevant - In CRM valid'!$R$2:$R$4699,"Senior")+COUNTIFS('Relevant - In CRM unknown'!$T$2:$T$253,$A590,'Relevant - In CRM unknown'!$G$2:$G$253,"UK",'Relevant - In CRM unknown'!$M$2:$M$253,"Research",'Relevant - In CRM unknown'!$R$2:$R$253,"Senior")+COUNTIFS('Relevant - IN NOW CRM valid'!$T$2:$T$2328,$A590,'Relevant - IN NOW CRM valid'!$G$2:$G$2328,"UK",'Relevant - IN NOW CRM valid'!$M$2:$M$2328,"Research",'Relevant - IN NOW CRM valid'!$R$2:$R$2328,"Senior")+COUNTIFS('Relevant - IN NOW CRM unknown'!$T$2:$T$1227,$A590,'Relevant - IN NOW CRM unknown'!$G$2:$G$1227,"UK",'Relevant - IN NOW CRM unknown'!$M$2:$M$1227,"Research",'Relevant - IN NOW CRM unknown'!$R$2:$R$1227,"Senior")+COUNTIFS('Relevant - Not CRM not valid'!$T$2:$T$416,$A590,'Relevant - Not CRM not valid'!$G$2:$G$416,"UK",'Relevant - Not CRM not valid'!$M$2:$M$416,"Research",'Relevant - Not CRM not valid'!$R$2:$R$416,"Senior")+COUNTIFS('Relevant - In CRM not valid'!$T$2:$T$46,$A590,'Relevant - In CRM not valid'!$G$2:$G$46,"UK",'Relevant - In CRM not valid'!$M$2:$M$46,"Research",'Relevant - In CRM not valid'!$R$2:$R$46,"Senior")</f>
        <v>0</v>
      </c>
      <c r="H590" s="2">
        <f>COUNTIFS('Relevant - In CRM valid'!$T$2:$T$4699,$A590,'Relevant - In CRM valid'!$G$2:$G$4699,"UK",'Relevant - In CRM valid'!$M$2:$M$4699,"Research",'Relevant - In CRM valid'!$R$2:$R$4699,"Operational")+COUNTIFS('Relevant - In CRM unknown'!$T$2:$T$253,$A590,'Relevant - In CRM unknown'!$G$2:$G$253,"UK",'Relevant - In CRM unknown'!$M$2:$M$253,"Research",'Relevant - In CRM unknown'!$R$2:$R$253,"Operational")+COUNTIFS('Relevant - IN NOW CRM valid'!$T$2:$T$2328,$A590,'Relevant - IN NOW CRM valid'!$G$2:$G$2328,"UK",'Relevant - IN NOW CRM valid'!$M$2:$M$2328,"Research",'Relevant - IN NOW CRM valid'!$R$2:$R$2328,"Operational")+COUNTIFS('Relevant - IN NOW CRM unknown'!$T$2:$T$1227,$A590,'Relevant - IN NOW CRM unknown'!$G$2:$G$1227,"UK",'Relevant - IN NOW CRM unknown'!$M$2:$M$1227,"Research",'Relevant - IN NOW CRM unknown'!$R$2:$R$1227,"Operational")+COUNTIFS('Relevant - Not CRM not valid'!$T$2:$T$416,$A590,'Relevant - Not CRM not valid'!$G$2:$G$416,"UK",'Relevant - Not CRM not valid'!$M$2:$M$416,"Research",'Relevant - Not CRM not valid'!$R$2:$R$416,"Operational")+COUNTIFS('Relevant - In CRM not valid'!$T$2:$T$46,$A590,'Relevant - In CRM not valid'!$G$2:$G$46,"UK",'Relevant - In CRM not valid'!$M$2:$M$46,"Research",'Relevant - In CRM not valid'!$R$2:$R$46,"Operational")</f>
        <v>0</v>
      </c>
      <c r="I590" s="2">
        <f>COUNTIFS('Relevant - In CRM valid'!$T$2:$T$4699,$A590,'Relevant - In CRM valid'!$G$2:$G$4699,"UK",'Relevant - In CRM valid'!$M$2:$M$4699,"Research",'Relevant - In CRM valid'!$R$2:$R$4699,"Academic")+COUNTIFS('Relevant - In CRM unknown'!$T$2:$T$253,$A590,'Relevant - In CRM unknown'!$G$2:$G$253,"UK",'Relevant - In CRM unknown'!$M$2:$M$253,"Research",'Relevant - In CRM unknown'!$R$2:$R$253,"Academic")+COUNTIFS('Relevant - IN NOW CRM valid'!$T$2:$T$2328,$A590,'Relevant - IN NOW CRM valid'!$G$2:$G$2328,"UK",'Relevant - IN NOW CRM valid'!$M$2:$M$2328,"Research",'Relevant - IN NOW CRM valid'!$R$2:$R$2328,"Academic")+COUNTIFS('Relevant - IN NOW CRM unknown'!$T$2:$T$1227,$A590,'Relevant - IN NOW CRM unknown'!$G$2:$G$1227,"UK",'Relevant - IN NOW CRM unknown'!$M$2:$M$1227,"Research",'Relevant - IN NOW CRM unknown'!$R$2:$R$1227,"Academic")+COUNTIFS('Relevant - Not CRM not valid'!$T$2:$T$416,$A590,'Relevant - Not CRM not valid'!$G$2:$G$416,"UK",'Relevant - Not CRM not valid'!$M$2:$M$416,"Research",'Relevant - Not CRM not valid'!$R$2:$R$416,"Academic")+COUNTIFS('Relevant - In CRM not valid'!$T$2:$T$46,$A590,'Relevant - In CRM not valid'!$G$2:$G$46,"UK",'Relevant - In CRM not valid'!$M$2:$M$46,"Research",'Relevant - In CRM not valid'!$R$2:$R$46,"Academic")</f>
        <v>0</v>
      </c>
      <c r="J590" s="2">
        <f>COUNTIFS('Relevant - In CRM valid'!$T$2:$T$4699,$A590,'Relevant - In CRM valid'!$G$2:$G$4699,"UK",'Relevant - In CRM valid'!$M$2:$M$4699,"Finance")+COUNTIFS('Relevant - In CRM unknown'!$T$2:$T$253,$A590,'Relevant - In CRM unknown'!$G$2:$G$253,"UK",'Relevant - In CRM unknown'!$M$2:$M$253,"Finance")+COUNTIFS('Relevant - IN NOW CRM valid'!$T$2:$T$2328,$A590,'Relevant - IN NOW CRM valid'!$G$2:$G$2328,"UK",'Relevant - IN NOW CRM valid'!$M$2:$M$2328,"Finance")+COUNTIFS('Relevant - IN NOW CRM unknown'!$T$2:$T$1227,$A590,'Relevant - IN NOW CRM unknown'!$G$2:$G$1227,"UK",'Relevant - IN NOW CRM unknown'!$M$2:$M$1227,"Finance")+COUNTIFS('Relevant - Not CRM not valid'!$T$2:$T$416,$A590,'Relevant - Not CRM not valid'!$G$2:$G$416,"UK",'Relevant - Not CRM not valid'!$M$2:$M$416,"Finance")+COUNTIFS('Relevant - In CRM not valid'!$T$2:$T$46,$A590,'Relevant - In CRM not valid'!$G$2:$G$46,"UK",'Relevant - In CRM not valid'!$M$2:$M$46,"Finance")</f>
        <v>0</v>
      </c>
      <c r="K590" s="2">
        <f>COUNTIFS('Relevant - In CRM valid'!$T$2:$T$4699,$A590,'Relevant - In CRM valid'!$G$2:$G$4699,"UK",'Relevant - In CRM valid'!$M$2:$M$4699,"IT/Systems")+COUNTIFS('Relevant - In CRM unknown'!$T$2:$T$253,$A590,'Relevant - In CRM unknown'!$G$2:$G$253,"UK",'Relevant - In CRM unknown'!$M$2:$M$253,"IT/Systems")+COUNTIFS('Relevant - IN NOW CRM valid'!$T$2:$T$2328,$A590,'Relevant - IN NOW CRM valid'!$G$2:$G$2328,"UK",'Relevant - IN NOW CRM valid'!$M$2:$M$2328,"IT/Systems")+COUNTIFS('Relevant - IN NOW CRM unknown'!$T$2:$T$1227,$A590,'Relevant - IN NOW CRM unknown'!$G$2:$G$1227,"UK",'Relevant - IN NOW CRM unknown'!$M$2:$M$1227,"IT/Systems")+COUNTIFS('Relevant - Not CRM not valid'!$T$2:$T$416,$A590,'Relevant - Not CRM not valid'!$G$2:$G$416,"UK",'Relevant - Not CRM not valid'!$M$2:$M$416,"IT/Systems")+COUNTIFS('Relevant - In CRM not valid'!$T$2:$T$46,$A590,'Relevant - In CRM not valid'!$G$2:$G$46,"UK",'Relevant - In CRM not valid'!$M$2:$M$46,"IT/Systems")</f>
        <v>0</v>
      </c>
      <c r="L590" s="2">
        <f>COUNTIFS('Relevant - In CRM valid'!$T$2:$T$4699,$A590,'Relevant - In CRM valid'!$G$2:$G$4699,"UK",'Relevant - In CRM valid'!$M$2:$M$4699,"")+COUNTIFS('Relevant - In CRM unknown'!$T$2:$T$253,$A590,'Relevant - In CRM unknown'!$G$2:$G$253,"UK",'Relevant - In CRM unknown'!$M$2:$M$253,"")+COUNTIFS('Relevant - IN NOW CRM valid'!$T$2:$T$2328,$A590,'Relevant - IN NOW CRM valid'!$G$2:$G$2328,"UK",'Relevant - IN NOW CRM valid'!$M$2:$M$2328,"")+COUNTIFS('Relevant - IN NOW CRM unknown'!$T$2:$T$1227,$A590,'Relevant - IN NOW CRM unknown'!$G$2:$G$1227,"UK",'Relevant - IN NOW CRM unknown'!$M$2:$M$1227,"")+COUNTIFS('Relevant - Not CRM not valid'!$T$2:$T$416,$A590,'Relevant - Not CRM not valid'!$G$2:$G$416,"UK",'Relevant - Not CRM not valid'!$M$2:$M$416,"")+COUNTIFS('Relevant - In CRM not valid'!$T$2:$T$46,$A590,'Relevant - In CRM not valid'!$G$2:$G$46,"UK",'Relevant - In CRM not valid'!$M$2:$M$46,"")</f>
        <v>0</v>
      </c>
      <c r="M590" s="2">
        <f t="shared" si="18"/>
        <v>0</v>
      </c>
      <c r="N590" s="2">
        <f>COUNTIFS('Relevant - In CRM valid'!$T$2:$T$4699,$A590,'Relevant - In CRM valid'!$G$2:$G$4699,"UK",'Relevant - In CRM valid'!$Q$2:$Q$4699,"valid")+COUNTIFS('Relevant - In CRM unknown'!$T$2:$T$253,$A590,'Relevant - In CRM unknown'!$G$2:$G$253,"UK",'Relevant - In CRM unknown'!$Q$2:$Q$253,"valid")+COUNTIFS('Relevant - IN NOW CRM valid'!$T$2:$T$2328,$A590,'Relevant - IN NOW CRM valid'!$G$2:$G$2328,"UK",'Relevant - IN NOW CRM valid'!$Q$2:$Q$2328,"valid")+COUNTIFS('Relevant - IN NOW CRM unknown'!$T$2:$T$1227,$A590,'Relevant - IN NOW CRM unknown'!$G$2:$G$1227,"UK",'Relevant - IN NOW CRM unknown'!$Q$2:$Q$1227,"valid")+COUNTIFS('Relevant - Not CRM not valid'!$T$2:$T$416,$A590,'Relevant - Not CRM not valid'!$G$2:$G$416,"UK",'Relevant - Not CRM not valid'!$Q$2:$Q$416,"valid")+COUNTIFS('Relevant - In CRM not valid'!$T$2:$T$46,$A590,'Relevant - In CRM not valid'!$G$2:$G$46,"UK",'Relevant - In CRM not valid'!$Q$2:$Q$46,"valid")</f>
        <v>1</v>
      </c>
      <c r="O590" s="2" t="str">
        <f t="shared" si="19"/>
        <v>Research  Finance  IT/Systems</v>
      </c>
    </row>
    <row r="591" spans="1:15" ht="15" customHeight="1">
      <c r="A591" s="2" t="s">
        <v>1289</v>
      </c>
      <c r="B591" s="2" t="s">
        <v>1290</v>
      </c>
      <c r="C591" s="2" t="s">
        <v>525</v>
      </c>
      <c r="D591" s="2" t="str">
        <f>IFERROR(INDEX('UK Target Institutions'!$D$2:$D$727,MATCH($A591,'UK Target Institutions'!$A$2:$A$727,0)),"")</f>
        <v>No</v>
      </c>
      <c r="E591" s="2">
        <f>COUNTIFS('Relevant - In CRM valid'!$T$2:$T$4699,$A591,'Relevant - In CRM valid'!$G$2:$G$4699,"UK")+COUNTIFS('Relevant - In CRM unknown'!$T$2:$T$253,$A591,'Relevant - In CRM unknown'!$G$2:$G$253,"UK")+COUNTIFS('Relevant - IN NOW CRM valid'!$T$2:$T$2328,$A591,'Relevant - IN NOW CRM valid'!$G$2:$G$2328,"UK")+COUNTIFS('Relevant - IN NOW CRM unknown'!$T$2:$T$1227,$A591,'Relevant - IN NOW CRM unknown'!$G$2:$G$1227,"UK")+COUNTIFS('Relevant - Not CRM not valid'!$T$2:$T$416,$A591,'Relevant - Not CRM not valid'!$G$2:$G$416,"UK")+COUNTIFS('Relevant - In CRM not valid'!$T$2:$T$46,$A591,'Relevant - In CRM not valid'!$G$2:$G$46,"UK")</f>
        <v>1</v>
      </c>
      <c r="F591" s="2">
        <f>COUNTIFS('Relevant - In CRM valid'!$T$2:$T$4699,$A591,'Relevant - In CRM valid'!$G$2:$G$4699,"UK",'Relevant - In CRM valid'!$M$2:$M$4699,"Research")+COUNTIFS('Relevant - In CRM unknown'!$T$2:$T$253,$A591,'Relevant - In CRM unknown'!$G$2:$G$253,"UK",'Relevant - In CRM unknown'!$M$2:$M$253,"Research")+COUNTIFS('Relevant - IN NOW CRM valid'!$T$2:$T$2328,$A591,'Relevant - IN NOW CRM valid'!$G$2:$G$2328,"UK",'Relevant - IN NOW CRM valid'!$M$2:$M$2328,"Research")+COUNTIFS('Relevant - IN NOW CRM unknown'!$T$2:$T$1227,$A591,'Relevant - IN NOW CRM unknown'!$G$2:$G$1227,"UK",'Relevant - IN NOW CRM unknown'!$M$2:$M$1227,"Research")+COUNTIFS('Relevant - Not CRM not valid'!$T$2:$T$416,$A591,'Relevant - Not CRM not valid'!$G$2:$G$416,"UK",'Relevant - Not CRM not valid'!$M$2:$M$416,"Research")+COUNTIFS('Relevant - In CRM not valid'!$T$2:$T$46,$A591,'Relevant - In CRM not valid'!$G$2:$G$46,"UK",'Relevant - In CRM not valid'!$M$2:$M$46,"Research")</f>
        <v>0</v>
      </c>
      <c r="G591" s="2">
        <f>COUNTIFS('Relevant - In CRM valid'!$T$2:$T$4699,$A591,'Relevant - In CRM valid'!$G$2:$G$4699,"UK",'Relevant - In CRM valid'!$M$2:$M$4699,"Research",'Relevant - In CRM valid'!$R$2:$R$4699,"Senior")+COUNTIFS('Relevant - In CRM unknown'!$T$2:$T$253,$A591,'Relevant - In CRM unknown'!$G$2:$G$253,"UK",'Relevant - In CRM unknown'!$M$2:$M$253,"Research",'Relevant - In CRM unknown'!$R$2:$R$253,"Senior")+COUNTIFS('Relevant - IN NOW CRM valid'!$T$2:$T$2328,$A591,'Relevant - IN NOW CRM valid'!$G$2:$G$2328,"UK",'Relevant - IN NOW CRM valid'!$M$2:$M$2328,"Research",'Relevant - IN NOW CRM valid'!$R$2:$R$2328,"Senior")+COUNTIFS('Relevant - IN NOW CRM unknown'!$T$2:$T$1227,$A591,'Relevant - IN NOW CRM unknown'!$G$2:$G$1227,"UK",'Relevant - IN NOW CRM unknown'!$M$2:$M$1227,"Research",'Relevant - IN NOW CRM unknown'!$R$2:$R$1227,"Senior")+COUNTIFS('Relevant - Not CRM not valid'!$T$2:$T$416,$A591,'Relevant - Not CRM not valid'!$G$2:$G$416,"UK",'Relevant - Not CRM not valid'!$M$2:$M$416,"Research",'Relevant - Not CRM not valid'!$R$2:$R$416,"Senior")+COUNTIFS('Relevant - In CRM not valid'!$T$2:$T$46,$A591,'Relevant - In CRM not valid'!$G$2:$G$46,"UK",'Relevant - In CRM not valid'!$M$2:$M$46,"Research",'Relevant - In CRM not valid'!$R$2:$R$46,"Senior")</f>
        <v>0</v>
      </c>
      <c r="H591" s="2">
        <f>COUNTIFS('Relevant - In CRM valid'!$T$2:$T$4699,$A591,'Relevant - In CRM valid'!$G$2:$G$4699,"UK",'Relevant - In CRM valid'!$M$2:$M$4699,"Research",'Relevant - In CRM valid'!$R$2:$R$4699,"Operational")+COUNTIFS('Relevant - In CRM unknown'!$T$2:$T$253,$A591,'Relevant - In CRM unknown'!$G$2:$G$253,"UK",'Relevant - In CRM unknown'!$M$2:$M$253,"Research",'Relevant - In CRM unknown'!$R$2:$R$253,"Operational")+COUNTIFS('Relevant - IN NOW CRM valid'!$T$2:$T$2328,$A591,'Relevant - IN NOW CRM valid'!$G$2:$G$2328,"UK",'Relevant - IN NOW CRM valid'!$M$2:$M$2328,"Research",'Relevant - IN NOW CRM valid'!$R$2:$R$2328,"Operational")+COUNTIFS('Relevant - IN NOW CRM unknown'!$T$2:$T$1227,$A591,'Relevant - IN NOW CRM unknown'!$G$2:$G$1227,"UK",'Relevant - IN NOW CRM unknown'!$M$2:$M$1227,"Research",'Relevant - IN NOW CRM unknown'!$R$2:$R$1227,"Operational")+COUNTIFS('Relevant - Not CRM not valid'!$T$2:$T$416,$A591,'Relevant - Not CRM not valid'!$G$2:$G$416,"UK",'Relevant - Not CRM not valid'!$M$2:$M$416,"Research",'Relevant - Not CRM not valid'!$R$2:$R$416,"Operational")+COUNTIFS('Relevant - In CRM not valid'!$T$2:$T$46,$A591,'Relevant - In CRM not valid'!$G$2:$G$46,"UK",'Relevant - In CRM not valid'!$M$2:$M$46,"Research",'Relevant - In CRM not valid'!$R$2:$R$46,"Operational")</f>
        <v>0</v>
      </c>
      <c r="I591" s="2">
        <f>COUNTIFS('Relevant - In CRM valid'!$T$2:$T$4699,$A591,'Relevant - In CRM valid'!$G$2:$G$4699,"UK",'Relevant - In CRM valid'!$M$2:$M$4699,"Research",'Relevant - In CRM valid'!$R$2:$R$4699,"Academic")+COUNTIFS('Relevant - In CRM unknown'!$T$2:$T$253,$A591,'Relevant - In CRM unknown'!$G$2:$G$253,"UK",'Relevant - In CRM unknown'!$M$2:$M$253,"Research",'Relevant - In CRM unknown'!$R$2:$R$253,"Academic")+COUNTIFS('Relevant - IN NOW CRM valid'!$T$2:$T$2328,$A591,'Relevant - IN NOW CRM valid'!$G$2:$G$2328,"UK",'Relevant - IN NOW CRM valid'!$M$2:$M$2328,"Research",'Relevant - IN NOW CRM valid'!$R$2:$R$2328,"Academic")+COUNTIFS('Relevant - IN NOW CRM unknown'!$T$2:$T$1227,$A591,'Relevant - IN NOW CRM unknown'!$G$2:$G$1227,"UK",'Relevant - IN NOW CRM unknown'!$M$2:$M$1227,"Research",'Relevant - IN NOW CRM unknown'!$R$2:$R$1227,"Academic")+COUNTIFS('Relevant - Not CRM not valid'!$T$2:$T$416,$A591,'Relevant - Not CRM not valid'!$G$2:$G$416,"UK",'Relevant - Not CRM not valid'!$M$2:$M$416,"Research",'Relevant - Not CRM not valid'!$R$2:$R$416,"Academic")+COUNTIFS('Relevant - In CRM not valid'!$T$2:$T$46,$A591,'Relevant - In CRM not valid'!$G$2:$G$46,"UK",'Relevant - In CRM not valid'!$M$2:$M$46,"Research",'Relevant - In CRM not valid'!$R$2:$R$46,"Academic")</f>
        <v>0</v>
      </c>
      <c r="J591" s="2">
        <f>COUNTIFS('Relevant - In CRM valid'!$T$2:$T$4699,$A591,'Relevant - In CRM valid'!$G$2:$G$4699,"UK",'Relevant - In CRM valid'!$M$2:$M$4699,"Finance")+COUNTIFS('Relevant - In CRM unknown'!$T$2:$T$253,$A591,'Relevant - In CRM unknown'!$G$2:$G$253,"UK",'Relevant - In CRM unknown'!$M$2:$M$253,"Finance")+COUNTIFS('Relevant - IN NOW CRM valid'!$T$2:$T$2328,$A591,'Relevant - IN NOW CRM valid'!$G$2:$G$2328,"UK",'Relevant - IN NOW CRM valid'!$M$2:$M$2328,"Finance")+COUNTIFS('Relevant - IN NOW CRM unknown'!$T$2:$T$1227,$A591,'Relevant - IN NOW CRM unknown'!$G$2:$G$1227,"UK",'Relevant - IN NOW CRM unknown'!$M$2:$M$1227,"Finance")+COUNTIFS('Relevant - Not CRM not valid'!$T$2:$T$416,$A591,'Relevant - Not CRM not valid'!$G$2:$G$416,"UK",'Relevant - Not CRM not valid'!$M$2:$M$416,"Finance")+COUNTIFS('Relevant - In CRM not valid'!$T$2:$T$46,$A591,'Relevant - In CRM not valid'!$G$2:$G$46,"UK",'Relevant - In CRM not valid'!$M$2:$M$46,"Finance")</f>
        <v>1</v>
      </c>
      <c r="K591" s="2">
        <f>COUNTIFS('Relevant - In CRM valid'!$T$2:$T$4699,$A591,'Relevant - In CRM valid'!$G$2:$G$4699,"UK",'Relevant - In CRM valid'!$M$2:$M$4699,"IT/Systems")+COUNTIFS('Relevant - In CRM unknown'!$T$2:$T$253,$A591,'Relevant - In CRM unknown'!$G$2:$G$253,"UK",'Relevant - In CRM unknown'!$M$2:$M$253,"IT/Systems")+COUNTIFS('Relevant - IN NOW CRM valid'!$T$2:$T$2328,$A591,'Relevant - IN NOW CRM valid'!$G$2:$G$2328,"UK",'Relevant - IN NOW CRM valid'!$M$2:$M$2328,"IT/Systems")+COUNTIFS('Relevant - IN NOW CRM unknown'!$T$2:$T$1227,$A591,'Relevant - IN NOW CRM unknown'!$G$2:$G$1227,"UK",'Relevant - IN NOW CRM unknown'!$M$2:$M$1227,"IT/Systems")+COUNTIFS('Relevant - Not CRM not valid'!$T$2:$T$416,$A591,'Relevant - Not CRM not valid'!$G$2:$G$416,"UK",'Relevant - Not CRM not valid'!$M$2:$M$416,"IT/Systems")+COUNTIFS('Relevant - In CRM not valid'!$T$2:$T$46,$A591,'Relevant - In CRM not valid'!$G$2:$G$46,"UK",'Relevant - In CRM not valid'!$M$2:$M$46,"IT/Systems")</f>
        <v>0</v>
      </c>
      <c r="L591" s="2">
        <f>COUNTIFS('Relevant - In CRM valid'!$T$2:$T$4699,$A591,'Relevant - In CRM valid'!$G$2:$G$4699,"UK",'Relevant - In CRM valid'!$M$2:$M$4699,"")+COUNTIFS('Relevant - In CRM unknown'!$T$2:$T$253,$A591,'Relevant - In CRM unknown'!$G$2:$G$253,"UK",'Relevant - In CRM unknown'!$M$2:$M$253,"")+COUNTIFS('Relevant - IN NOW CRM valid'!$T$2:$T$2328,$A591,'Relevant - IN NOW CRM valid'!$G$2:$G$2328,"UK",'Relevant - IN NOW CRM valid'!$M$2:$M$2328,"")+COUNTIFS('Relevant - IN NOW CRM unknown'!$T$2:$T$1227,$A591,'Relevant - IN NOW CRM unknown'!$G$2:$G$1227,"UK",'Relevant - IN NOW CRM unknown'!$M$2:$M$1227,"")+COUNTIFS('Relevant - Not CRM not valid'!$T$2:$T$416,$A591,'Relevant - Not CRM not valid'!$G$2:$G$416,"UK",'Relevant - Not CRM not valid'!$M$2:$M$416,"")+COUNTIFS('Relevant - In CRM not valid'!$T$2:$T$46,$A591,'Relevant - In CRM not valid'!$G$2:$G$46,"UK",'Relevant - In CRM not valid'!$M$2:$M$46,"")</f>
        <v>0</v>
      </c>
      <c r="M591" s="2">
        <f t="shared" si="18"/>
        <v>1</v>
      </c>
      <c r="N591" s="2">
        <f>COUNTIFS('Relevant - In CRM valid'!$T$2:$T$4699,$A591,'Relevant - In CRM valid'!$G$2:$G$4699,"UK",'Relevant - In CRM valid'!$Q$2:$Q$4699,"valid")+COUNTIFS('Relevant - In CRM unknown'!$T$2:$T$253,$A591,'Relevant - In CRM unknown'!$G$2:$G$253,"UK",'Relevant - In CRM unknown'!$Q$2:$Q$253,"valid")+COUNTIFS('Relevant - IN NOW CRM valid'!$T$2:$T$2328,$A591,'Relevant - IN NOW CRM valid'!$G$2:$G$2328,"UK",'Relevant - IN NOW CRM valid'!$Q$2:$Q$2328,"valid")+COUNTIFS('Relevant - IN NOW CRM unknown'!$T$2:$T$1227,$A591,'Relevant - IN NOW CRM unknown'!$G$2:$G$1227,"UK",'Relevant - IN NOW CRM unknown'!$Q$2:$Q$1227,"valid")+COUNTIFS('Relevant - Not CRM not valid'!$T$2:$T$416,$A591,'Relevant - Not CRM not valid'!$G$2:$G$416,"UK",'Relevant - Not CRM not valid'!$Q$2:$Q$416,"valid")+COUNTIFS('Relevant - In CRM not valid'!$T$2:$T$46,$A591,'Relevant - In CRM not valid'!$G$2:$G$46,"UK",'Relevant - In CRM not valid'!$Q$2:$Q$46,"valid")</f>
        <v>1</v>
      </c>
      <c r="O591" s="2" t="str">
        <f t="shared" si="19"/>
        <v>Research  IT/Systems</v>
      </c>
    </row>
    <row r="592" spans="1:15" ht="15" customHeight="1">
      <c r="A592" s="2" t="s">
        <v>1291</v>
      </c>
      <c r="B592" s="2" t="s">
        <v>1292</v>
      </c>
      <c r="C592" s="2" t="s">
        <v>1570</v>
      </c>
      <c r="D592" s="2" t="str">
        <f>IFERROR(INDEX('UK Target Institutions'!$D$2:$D$727,MATCH($A592,'UK Target Institutions'!$A$2:$A$727,0)),"")</f>
        <v>No</v>
      </c>
      <c r="E592" s="2">
        <f>COUNTIFS('Relevant - In CRM valid'!$T$2:$T$4699,$A592,'Relevant - In CRM valid'!$G$2:$G$4699,"UK")+COUNTIFS('Relevant - In CRM unknown'!$T$2:$T$253,$A592,'Relevant - In CRM unknown'!$G$2:$G$253,"UK")+COUNTIFS('Relevant - IN NOW CRM valid'!$T$2:$T$2328,$A592,'Relevant - IN NOW CRM valid'!$G$2:$G$2328,"UK")+COUNTIFS('Relevant - IN NOW CRM unknown'!$T$2:$T$1227,$A592,'Relevant - IN NOW CRM unknown'!$G$2:$G$1227,"UK")+COUNTIFS('Relevant - Not CRM not valid'!$T$2:$T$416,$A592,'Relevant - Not CRM not valid'!$G$2:$G$416,"UK")+COUNTIFS('Relevant - In CRM not valid'!$T$2:$T$46,$A592,'Relevant - In CRM not valid'!$G$2:$G$46,"UK")</f>
        <v>1</v>
      </c>
      <c r="F592" s="2">
        <f>COUNTIFS('Relevant - In CRM valid'!$T$2:$T$4699,$A592,'Relevant - In CRM valid'!$G$2:$G$4699,"UK",'Relevant - In CRM valid'!$M$2:$M$4699,"Research")+COUNTIFS('Relevant - In CRM unknown'!$T$2:$T$253,$A592,'Relevant - In CRM unknown'!$G$2:$G$253,"UK",'Relevant - In CRM unknown'!$M$2:$M$253,"Research")+COUNTIFS('Relevant - IN NOW CRM valid'!$T$2:$T$2328,$A592,'Relevant - IN NOW CRM valid'!$G$2:$G$2328,"UK",'Relevant - IN NOW CRM valid'!$M$2:$M$2328,"Research")+COUNTIFS('Relevant - IN NOW CRM unknown'!$T$2:$T$1227,$A592,'Relevant - IN NOW CRM unknown'!$G$2:$G$1227,"UK",'Relevant - IN NOW CRM unknown'!$M$2:$M$1227,"Research")+COUNTIFS('Relevant - Not CRM not valid'!$T$2:$T$416,$A592,'Relevant - Not CRM not valid'!$G$2:$G$416,"UK",'Relevant - Not CRM not valid'!$M$2:$M$416,"Research")+COUNTIFS('Relevant - In CRM not valid'!$T$2:$T$46,$A592,'Relevant - In CRM not valid'!$G$2:$G$46,"UK",'Relevant - In CRM not valid'!$M$2:$M$46,"Research")</f>
        <v>0</v>
      </c>
      <c r="G592" s="2">
        <f>COUNTIFS('Relevant - In CRM valid'!$T$2:$T$4699,$A592,'Relevant - In CRM valid'!$G$2:$G$4699,"UK",'Relevant - In CRM valid'!$M$2:$M$4699,"Research",'Relevant - In CRM valid'!$R$2:$R$4699,"Senior")+COUNTIFS('Relevant - In CRM unknown'!$T$2:$T$253,$A592,'Relevant - In CRM unknown'!$G$2:$G$253,"UK",'Relevant - In CRM unknown'!$M$2:$M$253,"Research",'Relevant - In CRM unknown'!$R$2:$R$253,"Senior")+COUNTIFS('Relevant - IN NOW CRM valid'!$T$2:$T$2328,$A592,'Relevant - IN NOW CRM valid'!$G$2:$G$2328,"UK",'Relevant - IN NOW CRM valid'!$M$2:$M$2328,"Research",'Relevant - IN NOW CRM valid'!$R$2:$R$2328,"Senior")+COUNTIFS('Relevant - IN NOW CRM unknown'!$T$2:$T$1227,$A592,'Relevant - IN NOW CRM unknown'!$G$2:$G$1227,"UK",'Relevant - IN NOW CRM unknown'!$M$2:$M$1227,"Research",'Relevant - IN NOW CRM unknown'!$R$2:$R$1227,"Senior")+COUNTIFS('Relevant - Not CRM not valid'!$T$2:$T$416,$A592,'Relevant - Not CRM not valid'!$G$2:$G$416,"UK",'Relevant - Not CRM not valid'!$M$2:$M$416,"Research",'Relevant - Not CRM not valid'!$R$2:$R$416,"Senior")+COUNTIFS('Relevant - In CRM not valid'!$T$2:$T$46,$A592,'Relevant - In CRM not valid'!$G$2:$G$46,"UK",'Relevant - In CRM not valid'!$M$2:$M$46,"Research",'Relevant - In CRM not valid'!$R$2:$R$46,"Senior")</f>
        <v>0</v>
      </c>
      <c r="H592" s="2">
        <f>COUNTIFS('Relevant - In CRM valid'!$T$2:$T$4699,$A592,'Relevant - In CRM valid'!$G$2:$G$4699,"UK",'Relevant - In CRM valid'!$M$2:$M$4699,"Research",'Relevant - In CRM valid'!$R$2:$R$4699,"Operational")+COUNTIFS('Relevant - In CRM unknown'!$T$2:$T$253,$A592,'Relevant - In CRM unknown'!$G$2:$G$253,"UK",'Relevant - In CRM unknown'!$M$2:$M$253,"Research",'Relevant - In CRM unknown'!$R$2:$R$253,"Operational")+COUNTIFS('Relevant - IN NOW CRM valid'!$T$2:$T$2328,$A592,'Relevant - IN NOW CRM valid'!$G$2:$G$2328,"UK",'Relevant - IN NOW CRM valid'!$M$2:$M$2328,"Research",'Relevant - IN NOW CRM valid'!$R$2:$R$2328,"Operational")+COUNTIFS('Relevant - IN NOW CRM unknown'!$T$2:$T$1227,$A592,'Relevant - IN NOW CRM unknown'!$G$2:$G$1227,"UK",'Relevant - IN NOW CRM unknown'!$M$2:$M$1227,"Research",'Relevant - IN NOW CRM unknown'!$R$2:$R$1227,"Operational")+COUNTIFS('Relevant - Not CRM not valid'!$T$2:$T$416,$A592,'Relevant - Not CRM not valid'!$G$2:$G$416,"UK",'Relevant - Not CRM not valid'!$M$2:$M$416,"Research",'Relevant - Not CRM not valid'!$R$2:$R$416,"Operational")+COUNTIFS('Relevant - In CRM not valid'!$T$2:$T$46,$A592,'Relevant - In CRM not valid'!$G$2:$G$46,"UK",'Relevant - In CRM not valid'!$M$2:$M$46,"Research",'Relevant - In CRM not valid'!$R$2:$R$46,"Operational")</f>
        <v>0</v>
      </c>
      <c r="I592" s="2">
        <f>COUNTIFS('Relevant - In CRM valid'!$T$2:$T$4699,$A592,'Relevant - In CRM valid'!$G$2:$G$4699,"UK",'Relevant - In CRM valid'!$M$2:$M$4699,"Research",'Relevant - In CRM valid'!$R$2:$R$4699,"Academic")+COUNTIFS('Relevant - In CRM unknown'!$T$2:$T$253,$A592,'Relevant - In CRM unknown'!$G$2:$G$253,"UK",'Relevant - In CRM unknown'!$M$2:$M$253,"Research",'Relevant - In CRM unknown'!$R$2:$R$253,"Academic")+COUNTIFS('Relevant - IN NOW CRM valid'!$T$2:$T$2328,$A592,'Relevant - IN NOW CRM valid'!$G$2:$G$2328,"UK",'Relevant - IN NOW CRM valid'!$M$2:$M$2328,"Research",'Relevant - IN NOW CRM valid'!$R$2:$R$2328,"Academic")+COUNTIFS('Relevant - IN NOW CRM unknown'!$T$2:$T$1227,$A592,'Relevant - IN NOW CRM unknown'!$G$2:$G$1227,"UK",'Relevant - IN NOW CRM unknown'!$M$2:$M$1227,"Research",'Relevant - IN NOW CRM unknown'!$R$2:$R$1227,"Academic")+COUNTIFS('Relevant - Not CRM not valid'!$T$2:$T$416,$A592,'Relevant - Not CRM not valid'!$G$2:$G$416,"UK",'Relevant - Not CRM not valid'!$M$2:$M$416,"Research",'Relevant - Not CRM not valid'!$R$2:$R$416,"Academic")+COUNTIFS('Relevant - In CRM not valid'!$T$2:$T$46,$A592,'Relevant - In CRM not valid'!$G$2:$G$46,"UK",'Relevant - In CRM not valid'!$M$2:$M$46,"Research",'Relevant - In CRM not valid'!$R$2:$R$46,"Academic")</f>
        <v>0</v>
      </c>
      <c r="J592" s="2">
        <f>COUNTIFS('Relevant - In CRM valid'!$T$2:$T$4699,$A592,'Relevant - In CRM valid'!$G$2:$G$4699,"UK",'Relevant - In CRM valid'!$M$2:$M$4699,"Finance")+COUNTIFS('Relevant - In CRM unknown'!$T$2:$T$253,$A592,'Relevant - In CRM unknown'!$G$2:$G$253,"UK",'Relevant - In CRM unknown'!$M$2:$M$253,"Finance")+COUNTIFS('Relevant - IN NOW CRM valid'!$T$2:$T$2328,$A592,'Relevant - IN NOW CRM valid'!$G$2:$G$2328,"UK",'Relevant - IN NOW CRM valid'!$M$2:$M$2328,"Finance")+COUNTIFS('Relevant - IN NOW CRM unknown'!$T$2:$T$1227,$A592,'Relevant - IN NOW CRM unknown'!$G$2:$G$1227,"UK",'Relevant - IN NOW CRM unknown'!$M$2:$M$1227,"Finance")+COUNTIFS('Relevant - Not CRM not valid'!$T$2:$T$416,$A592,'Relevant - Not CRM not valid'!$G$2:$G$416,"UK",'Relevant - Not CRM not valid'!$M$2:$M$416,"Finance")+COUNTIFS('Relevant - In CRM not valid'!$T$2:$T$46,$A592,'Relevant - In CRM not valid'!$G$2:$G$46,"UK",'Relevant - In CRM not valid'!$M$2:$M$46,"Finance")</f>
        <v>1</v>
      </c>
      <c r="K592" s="2">
        <f>COUNTIFS('Relevant - In CRM valid'!$T$2:$T$4699,$A592,'Relevant - In CRM valid'!$G$2:$G$4699,"UK",'Relevant - In CRM valid'!$M$2:$M$4699,"IT/Systems")+COUNTIFS('Relevant - In CRM unknown'!$T$2:$T$253,$A592,'Relevant - In CRM unknown'!$G$2:$G$253,"UK",'Relevant - In CRM unknown'!$M$2:$M$253,"IT/Systems")+COUNTIFS('Relevant - IN NOW CRM valid'!$T$2:$T$2328,$A592,'Relevant - IN NOW CRM valid'!$G$2:$G$2328,"UK",'Relevant - IN NOW CRM valid'!$M$2:$M$2328,"IT/Systems")+COUNTIFS('Relevant - IN NOW CRM unknown'!$T$2:$T$1227,$A592,'Relevant - IN NOW CRM unknown'!$G$2:$G$1227,"UK",'Relevant - IN NOW CRM unknown'!$M$2:$M$1227,"IT/Systems")+COUNTIFS('Relevant - Not CRM not valid'!$T$2:$T$416,$A592,'Relevant - Not CRM not valid'!$G$2:$G$416,"UK",'Relevant - Not CRM not valid'!$M$2:$M$416,"IT/Systems")+COUNTIFS('Relevant - In CRM not valid'!$T$2:$T$46,$A592,'Relevant - In CRM not valid'!$G$2:$G$46,"UK",'Relevant - In CRM not valid'!$M$2:$M$46,"IT/Systems")</f>
        <v>0</v>
      </c>
      <c r="L592" s="2">
        <f>COUNTIFS('Relevant - In CRM valid'!$T$2:$T$4699,$A592,'Relevant - In CRM valid'!$G$2:$G$4699,"UK",'Relevant - In CRM valid'!$M$2:$M$4699,"")+COUNTIFS('Relevant - In CRM unknown'!$T$2:$T$253,$A592,'Relevant - In CRM unknown'!$G$2:$G$253,"UK",'Relevant - In CRM unknown'!$M$2:$M$253,"")+COUNTIFS('Relevant - IN NOW CRM valid'!$T$2:$T$2328,$A592,'Relevant - IN NOW CRM valid'!$G$2:$G$2328,"UK",'Relevant - IN NOW CRM valid'!$M$2:$M$2328,"")+COUNTIFS('Relevant - IN NOW CRM unknown'!$T$2:$T$1227,$A592,'Relevant - IN NOW CRM unknown'!$G$2:$G$1227,"UK",'Relevant - IN NOW CRM unknown'!$M$2:$M$1227,"")+COUNTIFS('Relevant - Not CRM not valid'!$T$2:$T$416,$A592,'Relevant - Not CRM not valid'!$G$2:$G$416,"UK",'Relevant - Not CRM not valid'!$M$2:$M$416,"")+COUNTIFS('Relevant - In CRM not valid'!$T$2:$T$46,$A592,'Relevant - In CRM not valid'!$G$2:$G$46,"UK",'Relevant - In CRM not valid'!$M$2:$M$46,"")</f>
        <v>0</v>
      </c>
      <c r="M592" s="2">
        <f t="shared" si="18"/>
        <v>1</v>
      </c>
      <c r="N592" s="2">
        <f>COUNTIFS('Relevant - In CRM valid'!$T$2:$T$4699,$A592,'Relevant - In CRM valid'!$G$2:$G$4699,"UK",'Relevant - In CRM valid'!$Q$2:$Q$4699,"valid")+COUNTIFS('Relevant - In CRM unknown'!$T$2:$T$253,$A592,'Relevant - In CRM unknown'!$G$2:$G$253,"UK",'Relevant - In CRM unknown'!$Q$2:$Q$253,"valid")+COUNTIFS('Relevant - IN NOW CRM valid'!$T$2:$T$2328,$A592,'Relevant - IN NOW CRM valid'!$G$2:$G$2328,"UK",'Relevant - IN NOW CRM valid'!$Q$2:$Q$2328,"valid")+COUNTIFS('Relevant - IN NOW CRM unknown'!$T$2:$T$1227,$A592,'Relevant - IN NOW CRM unknown'!$G$2:$G$1227,"UK",'Relevant - IN NOW CRM unknown'!$Q$2:$Q$1227,"valid")+COUNTIFS('Relevant - Not CRM not valid'!$T$2:$T$416,$A592,'Relevant - Not CRM not valid'!$G$2:$G$416,"UK",'Relevant - Not CRM not valid'!$Q$2:$Q$416,"valid")+COUNTIFS('Relevant - In CRM not valid'!$T$2:$T$46,$A592,'Relevant - In CRM not valid'!$G$2:$G$46,"UK",'Relevant - In CRM not valid'!$Q$2:$Q$46,"valid")</f>
        <v>0</v>
      </c>
      <c r="O592" s="2" t="str">
        <f t="shared" si="19"/>
        <v>Research  IT/Systems</v>
      </c>
    </row>
    <row r="593" spans="1:15" ht="15" customHeight="1">
      <c r="A593" s="2" t="s">
        <v>1293</v>
      </c>
      <c r="B593" s="2" t="s">
        <v>1294</v>
      </c>
      <c r="C593" s="2" t="s">
        <v>1570</v>
      </c>
      <c r="D593" s="2" t="str">
        <f>IFERROR(INDEX('UK Target Institutions'!$D$2:$D$727,MATCH($A593,'UK Target Institutions'!$A$2:$A$727,0)),"")</f>
        <v>No</v>
      </c>
      <c r="E593" s="2">
        <f>COUNTIFS('Relevant - In CRM valid'!$T$2:$T$4699,$A593,'Relevant - In CRM valid'!$G$2:$G$4699,"UK")+COUNTIFS('Relevant - In CRM unknown'!$T$2:$T$253,$A593,'Relevant - In CRM unknown'!$G$2:$G$253,"UK")+COUNTIFS('Relevant - IN NOW CRM valid'!$T$2:$T$2328,$A593,'Relevant - IN NOW CRM valid'!$G$2:$G$2328,"UK")+COUNTIFS('Relevant - IN NOW CRM unknown'!$T$2:$T$1227,$A593,'Relevant - IN NOW CRM unknown'!$G$2:$G$1227,"UK")+COUNTIFS('Relevant - Not CRM not valid'!$T$2:$T$416,$A593,'Relevant - Not CRM not valid'!$G$2:$G$416,"UK")+COUNTIFS('Relevant - In CRM not valid'!$T$2:$T$46,$A593,'Relevant - In CRM not valid'!$G$2:$G$46,"UK")</f>
        <v>1</v>
      </c>
      <c r="F593" s="2">
        <f>COUNTIFS('Relevant - In CRM valid'!$T$2:$T$4699,$A593,'Relevant - In CRM valid'!$G$2:$G$4699,"UK",'Relevant - In CRM valid'!$M$2:$M$4699,"Research")+COUNTIFS('Relevant - In CRM unknown'!$T$2:$T$253,$A593,'Relevant - In CRM unknown'!$G$2:$G$253,"UK",'Relevant - In CRM unknown'!$M$2:$M$253,"Research")+COUNTIFS('Relevant - IN NOW CRM valid'!$T$2:$T$2328,$A593,'Relevant - IN NOW CRM valid'!$G$2:$G$2328,"UK",'Relevant - IN NOW CRM valid'!$M$2:$M$2328,"Research")+COUNTIFS('Relevant - IN NOW CRM unknown'!$T$2:$T$1227,$A593,'Relevant - IN NOW CRM unknown'!$G$2:$G$1227,"UK",'Relevant - IN NOW CRM unknown'!$M$2:$M$1227,"Research")+COUNTIFS('Relevant - Not CRM not valid'!$T$2:$T$416,$A593,'Relevant - Not CRM not valid'!$G$2:$G$416,"UK",'Relevant - Not CRM not valid'!$M$2:$M$416,"Research")+COUNTIFS('Relevant - In CRM not valid'!$T$2:$T$46,$A593,'Relevant - In CRM not valid'!$G$2:$G$46,"UK",'Relevant - In CRM not valid'!$M$2:$M$46,"Research")</f>
        <v>1</v>
      </c>
      <c r="G593" s="2">
        <f>COUNTIFS('Relevant - In CRM valid'!$T$2:$T$4699,$A593,'Relevant - In CRM valid'!$G$2:$G$4699,"UK",'Relevant - In CRM valid'!$M$2:$M$4699,"Research",'Relevant - In CRM valid'!$R$2:$R$4699,"Senior")+COUNTIFS('Relevant - In CRM unknown'!$T$2:$T$253,$A593,'Relevant - In CRM unknown'!$G$2:$G$253,"UK",'Relevant - In CRM unknown'!$M$2:$M$253,"Research",'Relevant - In CRM unknown'!$R$2:$R$253,"Senior")+COUNTIFS('Relevant - IN NOW CRM valid'!$T$2:$T$2328,$A593,'Relevant - IN NOW CRM valid'!$G$2:$G$2328,"UK",'Relevant - IN NOW CRM valid'!$M$2:$M$2328,"Research",'Relevant - IN NOW CRM valid'!$R$2:$R$2328,"Senior")+COUNTIFS('Relevant - IN NOW CRM unknown'!$T$2:$T$1227,$A593,'Relevant - IN NOW CRM unknown'!$G$2:$G$1227,"UK",'Relevant - IN NOW CRM unknown'!$M$2:$M$1227,"Research",'Relevant - IN NOW CRM unknown'!$R$2:$R$1227,"Senior")+COUNTIFS('Relevant - Not CRM not valid'!$T$2:$T$416,$A593,'Relevant - Not CRM not valid'!$G$2:$G$416,"UK",'Relevant - Not CRM not valid'!$M$2:$M$416,"Research",'Relevant - Not CRM not valid'!$R$2:$R$416,"Senior")+COUNTIFS('Relevant - In CRM not valid'!$T$2:$T$46,$A593,'Relevant - In CRM not valid'!$G$2:$G$46,"UK",'Relevant - In CRM not valid'!$M$2:$M$46,"Research",'Relevant - In CRM not valid'!$R$2:$R$46,"Senior")</f>
        <v>1</v>
      </c>
      <c r="H593" s="2">
        <f>COUNTIFS('Relevant - In CRM valid'!$T$2:$T$4699,$A593,'Relevant - In CRM valid'!$G$2:$G$4699,"UK",'Relevant - In CRM valid'!$M$2:$M$4699,"Research",'Relevant - In CRM valid'!$R$2:$R$4699,"Operational")+COUNTIFS('Relevant - In CRM unknown'!$T$2:$T$253,$A593,'Relevant - In CRM unknown'!$G$2:$G$253,"UK",'Relevant - In CRM unknown'!$M$2:$M$253,"Research",'Relevant - In CRM unknown'!$R$2:$R$253,"Operational")+COUNTIFS('Relevant - IN NOW CRM valid'!$T$2:$T$2328,$A593,'Relevant - IN NOW CRM valid'!$G$2:$G$2328,"UK",'Relevant - IN NOW CRM valid'!$M$2:$M$2328,"Research",'Relevant - IN NOW CRM valid'!$R$2:$R$2328,"Operational")+COUNTIFS('Relevant - IN NOW CRM unknown'!$T$2:$T$1227,$A593,'Relevant - IN NOW CRM unknown'!$G$2:$G$1227,"UK",'Relevant - IN NOW CRM unknown'!$M$2:$M$1227,"Research",'Relevant - IN NOW CRM unknown'!$R$2:$R$1227,"Operational")+COUNTIFS('Relevant - Not CRM not valid'!$T$2:$T$416,$A593,'Relevant - Not CRM not valid'!$G$2:$G$416,"UK",'Relevant - Not CRM not valid'!$M$2:$M$416,"Research",'Relevant - Not CRM not valid'!$R$2:$R$416,"Operational")+COUNTIFS('Relevant - In CRM not valid'!$T$2:$T$46,$A593,'Relevant - In CRM not valid'!$G$2:$G$46,"UK",'Relevant - In CRM not valid'!$M$2:$M$46,"Research",'Relevant - In CRM not valid'!$R$2:$R$46,"Operational")</f>
        <v>0</v>
      </c>
      <c r="I593" s="2">
        <f>COUNTIFS('Relevant - In CRM valid'!$T$2:$T$4699,$A593,'Relevant - In CRM valid'!$G$2:$G$4699,"UK",'Relevant - In CRM valid'!$M$2:$M$4699,"Research",'Relevant - In CRM valid'!$R$2:$R$4699,"Academic")+COUNTIFS('Relevant - In CRM unknown'!$T$2:$T$253,$A593,'Relevant - In CRM unknown'!$G$2:$G$253,"UK",'Relevant - In CRM unknown'!$M$2:$M$253,"Research",'Relevant - In CRM unknown'!$R$2:$R$253,"Academic")+COUNTIFS('Relevant - IN NOW CRM valid'!$T$2:$T$2328,$A593,'Relevant - IN NOW CRM valid'!$G$2:$G$2328,"UK",'Relevant - IN NOW CRM valid'!$M$2:$M$2328,"Research",'Relevant - IN NOW CRM valid'!$R$2:$R$2328,"Academic")+COUNTIFS('Relevant - IN NOW CRM unknown'!$T$2:$T$1227,$A593,'Relevant - IN NOW CRM unknown'!$G$2:$G$1227,"UK",'Relevant - IN NOW CRM unknown'!$M$2:$M$1227,"Research",'Relevant - IN NOW CRM unknown'!$R$2:$R$1227,"Academic")+COUNTIFS('Relevant - Not CRM not valid'!$T$2:$T$416,$A593,'Relevant - Not CRM not valid'!$G$2:$G$416,"UK",'Relevant - Not CRM not valid'!$M$2:$M$416,"Research",'Relevant - Not CRM not valid'!$R$2:$R$416,"Academic")+COUNTIFS('Relevant - In CRM not valid'!$T$2:$T$46,$A593,'Relevant - In CRM not valid'!$G$2:$G$46,"UK",'Relevant - In CRM not valid'!$M$2:$M$46,"Research",'Relevant - In CRM not valid'!$R$2:$R$46,"Academic")</f>
        <v>0</v>
      </c>
      <c r="J593" s="2">
        <f>COUNTIFS('Relevant - In CRM valid'!$T$2:$T$4699,$A593,'Relevant - In CRM valid'!$G$2:$G$4699,"UK",'Relevant - In CRM valid'!$M$2:$M$4699,"Finance")+COUNTIFS('Relevant - In CRM unknown'!$T$2:$T$253,$A593,'Relevant - In CRM unknown'!$G$2:$G$253,"UK",'Relevant - In CRM unknown'!$M$2:$M$253,"Finance")+COUNTIFS('Relevant - IN NOW CRM valid'!$T$2:$T$2328,$A593,'Relevant - IN NOW CRM valid'!$G$2:$G$2328,"UK",'Relevant - IN NOW CRM valid'!$M$2:$M$2328,"Finance")+COUNTIFS('Relevant - IN NOW CRM unknown'!$T$2:$T$1227,$A593,'Relevant - IN NOW CRM unknown'!$G$2:$G$1227,"UK",'Relevant - IN NOW CRM unknown'!$M$2:$M$1227,"Finance")+COUNTIFS('Relevant - Not CRM not valid'!$T$2:$T$416,$A593,'Relevant - Not CRM not valid'!$G$2:$G$416,"UK",'Relevant - Not CRM not valid'!$M$2:$M$416,"Finance")+COUNTIFS('Relevant - In CRM not valid'!$T$2:$T$46,$A593,'Relevant - In CRM not valid'!$G$2:$G$46,"UK",'Relevant - In CRM not valid'!$M$2:$M$46,"Finance")</f>
        <v>0</v>
      </c>
      <c r="K593" s="2">
        <f>COUNTIFS('Relevant - In CRM valid'!$T$2:$T$4699,$A593,'Relevant - In CRM valid'!$G$2:$G$4699,"UK",'Relevant - In CRM valid'!$M$2:$M$4699,"IT/Systems")+COUNTIFS('Relevant - In CRM unknown'!$T$2:$T$253,$A593,'Relevant - In CRM unknown'!$G$2:$G$253,"UK",'Relevant - In CRM unknown'!$M$2:$M$253,"IT/Systems")+COUNTIFS('Relevant - IN NOW CRM valid'!$T$2:$T$2328,$A593,'Relevant - IN NOW CRM valid'!$G$2:$G$2328,"UK",'Relevant - IN NOW CRM valid'!$M$2:$M$2328,"IT/Systems")+COUNTIFS('Relevant - IN NOW CRM unknown'!$T$2:$T$1227,$A593,'Relevant - IN NOW CRM unknown'!$G$2:$G$1227,"UK",'Relevant - IN NOW CRM unknown'!$M$2:$M$1227,"IT/Systems")+COUNTIFS('Relevant - Not CRM not valid'!$T$2:$T$416,$A593,'Relevant - Not CRM not valid'!$G$2:$G$416,"UK",'Relevant - Not CRM not valid'!$M$2:$M$416,"IT/Systems")+COUNTIFS('Relevant - In CRM not valid'!$T$2:$T$46,$A593,'Relevant - In CRM not valid'!$G$2:$G$46,"UK",'Relevant - In CRM not valid'!$M$2:$M$46,"IT/Systems")</f>
        <v>0</v>
      </c>
      <c r="L593" s="2">
        <f>COUNTIFS('Relevant - In CRM valid'!$T$2:$T$4699,$A593,'Relevant - In CRM valid'!$G$2:$G$4699,"UK",'Relevant - In CRM valid'!$M$2:$M$4699,"")+COUNTIFS('Relevant - In CRM unknown'!$T$2:$T$253,$A593,'Relevant - In CRM unknown'!$G$2:$G$253,"UK",'Relevant - In CRM unknown'!$M$2:$M$253,"")+COUNTIFS('Relevant - IN NOW CRM valid'!$T$2:$T$2328,$A593,'Relevant - IN NOW CRM valid'!$G$2:$G$2328,"UK",'Relevant - IN NOW CRM valid'!$M$2:$M$2328,"")+COUNTIFS('Relevant - IN NOW CRM unknown'!$T$2:$T$1227,$A593,'Relevant - IN NOW CRM unknown'!$G$2:$G$1227,"UK",'Relevant - IN NOW CRM unknown'!$M$2:$M$1227,"")+COUNTIFS('Relevant - Not CRM not valid'!$T$2:$T$416,$A593,'Relevant - Not CRM not valid'!$G$2:$G$416,"UK",'Relevant - Not CRM not valid'!$M$2:$M$416,"")+COUNTIFS('Relevant - In CRM not valid'!$T$2:$T$46,$A593,'Relevant - In CRM not valid'!$G$2:$G$46,"UK",'Relevant - In CRM not valid'!$M$2:$M$46,"")</f>
        <v>0</v>
      </c>
      <c r="M593" s="2">
        <f t="shared" si="18"/>
        <v>1</v>
      </c>
      <c r="N593" s="2">
        <f>COUNTIFS('Relevant - In CRM valid'!$T$2:$T$4699,$A593,'Relevant - In CRM valid'!$G$2:$G$4699,"UK",'Relevant - In CRM valid'!$Q$2:$Q$4699,"valid")+COUNTIFS('Relevant - In CRM unknown'!$T$2:$T$253,$A593,'Relevant - In CRM unknown'!$G$2:$G$253,"UK",'Relevant - In CRM unknown'!$Q$2:$Q$253,"valid")+COUNTIFS('Relevant - IN NOW CRM valid'!$T$2:$T$2328,$A593,'Relevant - IN NOW CRM valid'!$G$2:$G$2328,"UK",'Relevant - IN NOW CRM valid'!$Q$2:$Q$2328,"valid")+COUNTIFS('Relevant - IN NOW CRM unknown'!$T$2:$T$1227,$A593,'Relevant - IN NOW CRM unknown'!$G$2:$G$1227,"UK",'Relevant - IN NOW CRM unknown'!$Q$2:$Q$1227,"valid")+COUNTIFS('Relevant - Not CRM not valid'!$T$2:$T$416,$A593,'Relevant - Not CRM not valid'!$G$2:$G$416,"UK",'Relevant - Not CRM not valid'!$Q$2:$Q$416,"valid")+COUNTIFS('Relevant - In CRM not valid'!$T$2:$T$46,$A593,'Relevant - In CRM not valid'!$G$2:$G$46,"UK",'Relevant - In CRM not valid'!$Q$2:$Q$46,"valid")</f>
        <v>1</v>
      </c>
      <c r="O593" s="2" t="str">
        <f t="shared" si="19"/>
        <v>Finance  IT/Systems</v>
      </c>
    </row>
    <row r="594" spans="1:15" ht="15" customHeight="1">
      <c r="A594" s="2" t="s">
        <v>1295</v>
      </c>
      <c r="B594" s="2" t="s">
        <v>1296</v>
      </c>
      <c r="C594" s="2" t="s">
        <v>1570</v>
      </c>
      <c r="D594" s="2" t="str">
        <f>IFERROR(INDEX('UK Target Institutions'!$D$2:$D$727,MATCH($A594,'UK Target Institutions'!$A$2:$A$727,0)),"")</f>
        <v>No</v>
      </c>
      <c r="E594" s="2">
        <f>COUNTIFS('Relevant - In CRM valid'!$T$2:$T$4699,$A594,'Relevant - In CRM valid'!$G$2:$G$4699,"UK")+COUNTIFS('Relevant - In CRM unknown'!$T$2:$T$253,$A594,'Relevant - In CRM unknown'!$G$2:$G$253,"UK")+COUNTIFS('Relevant - IN NOW CRM valid'!$T$2:$T$2328,$A594,'Relevant - IN NOW CRM valid'!$G$2:$G$2328,"UK")+COUNTIFS('Relevant - IN NOW CRM unknown'!$T$2:$T$1227,$A594,'Relevant - IN NOW CRM unknown'!$G$2:$G$1227,"UK")+COUNTIFS('Relevant - Not CRM not valid'!$T$2:$T$416,$A594,'Relevant - Not CRM not valid'!$G$2:$G$416,"UK")+COUNTIFS('Relevant - In CRM not valid'!$T$2:$T$46,$A594,'Relevant - In CRM not valid'!$G$2:$G$46,"UK")</f>
        <v>1</v>
      </c>
      <c r="F594" s="2">
        <f>COUNTIFS('Relevant - In CRM valid'!$T$2:$T$4699,$A594,'Relevant - In CRM valid'!$G$2:$G$4699,"UK",'Relevant - In CRM valid'!$M$2:$M$4699,"Research")+COUNTIFS('Relevant - In CRM unknown'!$T$2:$T$253,$A594,'Relevant - In CRM unknown'!$G$2:$G$253,"UK",'Relevant - In CRM unknown'!$M$2:$M$253,"Research")+COUNTIFS('Relevant - IN NOW CRM valid'!$T$2:$T$2328,$A594,'Relevant - IN NOW CRM valid'!$G$2:$G$2328,"UK",'Relevant - IN NOW CRM valid'!$M$2:$M$2328,"Research")+COUNTIFS('Relevant - IN NOW CRM unknown'!$T$2:$T$1227,$A594,'Relevant - IN NOW CRM unknown'!$G$2:$G$1227,"UK",'Relevant - IN NOW CRM unknown'!$M$2:$M$1227,"Research")+COUNTIFS('Relevant - Not CRM not valid'!$T$2:$T$416,$A594,'Relevant - Not CRM not valid'!$G$2:$G$416,"UK",'Relevant - Not CRM not valid'!$M$2:$M$416,"Research")+COUNTIFS('Relevant - In CRM not valid'!$T$2:$T$46,$A594,'Relevant - In CRM not valid'!$G$2:$G$46,"UK",'Relevant - In CRM not valid'!$M$2:$M$46,"Research")</f>
        <v>0</v>
      </c>
      <c r="G594" s="2">
        <f>COUNTIFS('Relevant - In CRM valid'!$T$2:$T$4699,$A594,'Relevant - In CRM valid'!$G$2:$G$4699,"UK",'Relevant - In CRM valid'!$M$2:$M$4699,"Research",'Relevant - In CRM valid'!$R$2:$R$4699,"Senior")+COUNTIFS('Relevant - In CRM unknown'!$T$2:$T$253,$A594,'Relevant - In CRM unknown'!$G$2:$G$253,"UK",'Relevant - In CRM unknown'!$M$2:$M$253,"Research",'Relevant - In CRM unknown'!$R$2:$R$253,"Senior")+COUNTIFS('Relevant - IN NOW CRM valid'!$T$2:$T$2328,$A594,'Relevant - IN NOW CRM valid'!$G$2:$G$2328,"UK",'Relevant - IN NOW CRM valid'!$M$2:$M$2328,"Research",'Relevant - IN NOW CRM valid'!$R$2:$R$2328,"Senior")+COUNTIFS('Relevant - IN NOW CRM unknown'!$T$2:$T$1227,$A594,'Relevant - IN NOW CRM unknown'!$G$2:$G$1227,"UK",'Relevant - IN NOW CRM unknown'!$M$2:$M$1227,"Research",'Relevant - IN NOW CRM unknown'!$R$2:$R$1227,"Senior")+COUNTIFS('Relevant - Not CRM not valid'!$T$2:$T$416,$A594,'Relevant - Not CRM not valid'!$G$2:$G$416,"UK",'Relevant - Not CRM not valid'!$M$2:$M$416,"Research",'Relevant - Not CRM not valid'!$R$2:$R$416,"Senior")+COUNTIFS('Relevant - In CRM not valid'!$T$2:$T$46,$A594,'Relevant - In CRM not valid'!$G$2:$G$46,"UK",'Relevant - In CRM not valid'!$M$2:$M$46,"Research",'Relevant - In CRM not valid'!$R$2:$R$46,"Senior")</f>
        <v>0</v>
      </c>
      <c r="H594" s="2">
        <f>COUNTIFS('Relevant - In CRM valid'!$T$2:$T$4699,$A594,'Relevant - In CRM valid'!$G$2:$G$4699,"UK",'Relevant - In CRM valid'!$M$2:$M$4699,"Research",'Relevant - In CRM valid'!$R$2:$R$4699,"Operational")+COUNTIFS('Relevant - In CRM unknown'!$T$2:$T$253,$A594,'Relevant - In CRM unknown'!$G$2:$G$253,"UK",'Relevant - In CRM unknown'!$M$2:$M$253,"Research",'Relevant - In CRM unknown'!$R$2:$R$253,"Operational")+COUNTIFS('Relevant - IN NOW CRM valid'!$T$2:$T$2328,$A594,'Relevant - IN NOW CRM valid'!$G$2:$G$2328,"UK",'Relevant - IN NOW CRM valid'!$M$2:$M$2328,"Research",'Relevant - IN NOW CRM valid'!$R$2:$R$2328,"Operational")+COUNTIFS('Relevant - IN NOW CRM unknown'!$T$2:$T$1227,$A594,'Relevant - IN NOW CRM unknown'!$G$2:$G$1227,"UK",'Relevant - IN NOW CRM unknown'!$M$2:$M$1227,"Research",'Relevant - IN NOW CRM unknown'!$R$2:$R$1227,"Operational")+COUNTIFS('Relevant - Not CRM not valid'!$T$2:$T$416,$A594,'Relevant - Not CRM not valid'!$G$2:$G$416,"UK",'Relevant - Not CRM not valid'!$M$2:$M$416,"Research",'Relevant - Not CRM not valid'!$R$2:$R$416,"Operational")+COUNTIFS('Relevant - In CRM not valid'!$T$2:$T$46,$A594,'Relevant - In CRM not valid'!$G$2:$G$46,"UK",'Relevant - In CRM not valid'!$M$2:$M$46,"Research",'Relevant - In CRM not valid'!$R$2:$R$46,"Operational")</f>
        <v>0</v>
      </c>
      <c r="I594" s="2">
        <f>COUNTIFS('Relevant - In CRM valid'!$T$2:$T$4699,$A594,'Relevant - In CRM valid'!$G$2:$G$4699,"UK",'Relevant - In CRM valid'!$M$2:$M$4699,"Research",'Relevant - In CRM valid'!$R$2:$R$4699,"Academic")+COUNTIFS('Relevant - In CRM unknown'!$T$2:$T$253,$A594,'Relevant - In CRM unknown'!$G$2:$G$253,"UK",'Relevant - In CRM unknown'!$M$2:$M$253,"Research",'Relevant - In CRM unknown'!$R$2:$R$253,"Academic")+COUNTIFS('Relevant - IN NOW CRM valid'!$T$2:$T$2328,$A594,'Relevant - IN NOW CRM valid'!$G$2:$G$2328,"UK",'Relevant - IN NOW CRM valid'!$M$2:$M$2328,"Research",'Relevant - IN NOW CRM valid'!$R$2:$R$2328,"Academic")+COUNTIFS('Relevant - IN NOW CRM unknown'!$T$2:$T$1227,$A594,'Relevant - IN NOW CRM unknown'!$G$2:$G$1227,"UK",'Relevant - IN NOW CRM unknown'!$M$2:$M$1227,"Research",'Relevant - IN NOW CRM unknown'!$R$2:$R$1227,"Academic")+COUNTIFS('Relevant - Not CRM not valid'!$T$2:$T$416,$A594,'Relevant - Not CRM not valid'!$G$2:$G$416,"UK",'Relevant - Not CRM not valid'!$M$2:$M$416,"Research",'Relevant - Not CRM not valid'!$R$2:$R$416,"Academic")+COUNTIFS('Relevant - In CRM not valid'!$T$2:$T$46,$A594,'Relevant - In CRM not valid'!$G$2:$G$46,"UK",'Relevant - In CRM not valid'!$M$2:$M$46,"Research",'Relevant - In CRM not valid'!$R$2:$R$46,"Academic")</f>
        <v>0</v>
      </c>
      <c r="J594" s="2">
        <f>COUNTIFS('Relevant - In CRM valid'!$T$2:$T$4699,$A594,'Relevant - In CRM valid'!$G$2:$G$4699,"UK",'Relevant - In CRM valid'!$M$2:$M$4699,"Finance")+COUNTIFS('Relevant - In CRM unknown'!$T$2:$T$253,$A594,'Relevant - In CRM unknown'!$G$2:$G$253,"UK",'Relevant - In CRM unknown'!$M$2:$M$253,"Finance")+COUNTIFS('Relevant - IN NOW CRM valid'!$T$2:$T$2328,$A594,'Relevant - IN NOW CRM valid'!$G$2:$G$2328,"UK",'Relevant - IN NOW CRM valid'!$M$2:$M$2328,"Finance")+COUNTIFS('Relevant - IN NOW CRM unknown'!$T$2:$T$1227,$A594,'Relevant - IN NOW CRM unknown'!$G$2:$G$1227,"UK",'Relevant - IN NOW CRM unknown'!$M$2:$M$1227,"Finance")+COUNTIFS('Relevant - Not CRM not valid'!$T$2:$T$416,$A594,'Relevant - Not CRM not valid'!$G$2:$G$416,"UK",'Relevant - Not CRM not valid'!$M$2:$M$416,"Finance")+COUNTIFS('Relevant - In CRM not valid'!$T$2:$T$46,$A594,'Relevant - In CRM not valid'!$G$2:$G$46,"UK",'Relevant - In CRM not valid'!$M$2:$M$46,"Finance")</f>
        <v>0</v>
      </c>
      <c r="K594" s="2">
        <f>COUNTIFS('Relevant - In CRM valid'!$T$2:$T$4699,$A594,'Relevant - In CRM valid'!$G$2:$G$4699,"UK",'Relevant - In CRM valid'!$M$2:$M$4699,"IT/Systems")+COUNTIFS('Relevant - In CRM unknown'!$T$2:$T$253,$A594,'Relevant - In CRM unknown'!$G$2:$G$253,"UK",'Relevant - In CRM unknown'!$M$2:$M$253,"IT/Systems")+COUNTIFS('Relevant - IN NOW CRM valid'!$T$2:$T$2328,$A594,'Relevant - IN NOW CRM valid'!$G$2:$G$2328,"UK",'Relevant - IN NOW CRM valid'!$M$2:$M$2328,"IT/Systems")+COUNTIFS('Relevant - IN NOW CRM unknown'!$T$2:$T$1227,$A594,'Relevant - IN NOW CRM unknown'!$G$2:$G$1227,"UK",'Relevant - IN NOW CRM unknown'!$M$2:$M$1227,"IT/Systems")+COUNTIFS('Relevant - Not CRM not valid'!$T$2:$T$416,$A594,'Relevant - Not CRM not valid'!$G$2:$G$416,"UK",'Relevant - Not CRM not valid'!$M$2:$M$416,"IT/Systems")+COUNTIFS('Relevant - In CRM not valid'!$T$2:$T$46,$A594,'Relevant - In CRM not valid'!$G$2:$G$46,"UK",'Relevant - In CRM not valid'!$M$2:$M$46,"IT/Systems")</f>
        <v>1</v>
      </c>
      <c r="L594" s="2">
        <f>COUNTIFS('Relevant - In CRM valid'!$T$2:$T$4699,$A594,'Relevant - In CRM valid'!$G$2:$G$4699,"UK",'Relevant - In CRM valid'!$M$2:$M$4699,"")+COUNTIFS('Relevant - In CRM unknown'!$T$2:$T$253,$A594,'Relevant - In CRM unknown'!$G$2:$G$253,"UK",'Relevant - In CRM unknown'!$M$2:$M$253,"")+COUNTIFS('Relevant - IN NOW CRM valid'!$T$2:$T$2328,$A594,'Relevant - IN NOW CRM valid'!$G$2:$G$2328,"UK",'Relevant - IN NOW CRM valid'!$M$2:$M$2328,"")+COUNTIFS('Relevant - IN NOW CRM unknown'!$T$2:$T$1227,$A594,'Relevant - IN NOW CRM unknown'!$G$2:$G$1227,"UK",'Relevant - IN NOW CRM unknown'!$M$2:$M$1227,"")+COUNTIFS('Relevant - Not CRM not valid'!$T$2:$T$416,$A594,'Relevant - Not CRM not valid'!$G$2:$G$416,"UK",'Relevant - Not CRM not valid'!$M$2:$M$416,"")+COUNTIFS('Relevant - In CRM not valid'!$T$2:$T$46,$A594,'Relevant - In CRM not valid'!$G$2:$G$46,"UK",'Relevant - In CRM not valid'!$M$2:$M$46,"")</f>
        <v>0</v>
      </c>
      <c r="M594" s="2">
        <f t="shared" si="18"/>
        <v>1</v>
      </c>
      <c r="N594" s="2">
        <f>COUNTIFS('Relevant - In CRM valid'!$T$2:$T$4699,$A594,'Relevant - In CRM valid'!$G$2:$G$4699,"UK",'Relevant - In CRM valid'!$Q$2:$Q$4699,"valid")+COUNTIFS('Relevant - In CRM unknown'!$T$2:$T$253,$A594,'Relevant - In CRM unknown'!$G$2:$G$253,"UK",'Relevant - In CRM unknown'!$Q$2:$Q$253,"valid")+COUNTIFS('Relevant - IN NOW CRM valid'!$T$2:$T$2328,$A594,'Relevant - IN NOW CRM valid'!$G$2:$G$2328,"UK",'Relevant - IN NOW CRM valid'!$Q$2:$Q$2328,"valid")+COUNTIFS('Relevant - IN NOW CRM unknown'!$T$2:$T$1227,$A594,'Relevant - IN NOW CRM unknown'!$G$2:$G$1227,"UK",'Relevant - IN NOW CRM unknown'!$Q$2:$Q$1227,"valid")+COUNTIFS('Relevant - Not CRM not valid'!$T$2:$T$416,$A594,'Relevant - Not CRM not valid'!$G$2:$G$416,"UK",'Relevant - Not CRM not valid'!$Q$2:$Q$416,"valid")+COUNTIFS('Relevant - In CRM not valid'!$T$2:$T$46,$A594,'Relevant - In CRM not valid'!$G$2:$G$46,"UK",'Relevant - In CRM not valid'!$Q$2:$Q$46,"valid")</f>
        <v>1</v>
      </c>
      <c r="O594" s="2" t="str">
        <f t="shared" si="19"/>
        <v xml:space="preserve">Research  Finance  </v>
      </c>
    </row>
    <row r="595" spans="1:15" ht="15" customHeight="1">
      <c r="A595" s="2" t="s">
        <v>1297</v>
      </c>
      <c r="B595" s="2" t="s">
        <v>1298</v>
      </c>
      <c r="C595" s="2" t="s">
        <v>1570</v>
      </c>
      <c r="D595" s="2" t="str">
        <f>IFERROR(INDEX('UK Target Institutions'!$D$2:$D$727,MATCH($A595,'UK Target Institutions'!$A$2:$A$727,0)),"")</f>
        <v>No</v>
      </c>
      <c r="E595" s="2">
        <f>COUNTIFS('Relevant - In CRM valid'!$T$2:$T$4699,$A595,'Relevant - In CRM valid'!$G$2:$G$4699,"UK")+COUNTIFS('Relevant - In CRM unknown'!$T$2:$T$253,$A595,'Relevant - In CRM unknown'!$G$2:$G$253,"UK")+COUNTIFS('Relevant - IN NOW CRM valid'!$T$2:$T$2328,$A595,'Relevant - IN NOW CRM valid'!$G$2:$G$2328,"UK")+COUNTIFS('Relevant - IN NOW CRM unknown'!$T$2:$T$1227,$A595,'Relevant - IN NOW CRM unknown'!$G$2:$G$1227,"UK")+COUNTIFS('Relevant - Not CRM not valid'!$T$2:$T$416,$A595,'Relevant - Not CRM not valid'!$G$2:$G$416,"UK")+COUNTIFS('Relevant - In CRM not valid'!$T$2:$T$46,$A595,'Relevant - In CRM not valid'!$G$2:$G$46,"UK")</f>
        <v>1</v>
      </c>
      <c r="F595" s="2">
        <f>COUNTIFS('Relevant - In CRM valid'!$T$2:$T$4699,$A595,'Relevant - In CRM valid'!$G$2:$G$4699,"UK",'Relevant - In CRM valid'!$M$2:$M$4699,"Research")+COUNTIFS('Relevant - In CRM unknown'!$T$2:$T$253,$A595,'Relevant - In CRM unknown'!$G$2:$G$253,"UK",'Relevant - In CRM unknown'!$M$2:$M$253,"Research")+COUNTIFS('Relevant - IN NOW CRM valid'!$T$2:$T$2328,$A595,'Relevant - IN NOW CRM valid'!$G$2:$G$2328,"UK",'Relevant - IN NOW CRM valid'!$M$2:$M$2328,"Research")+COUNTIFS('Relevant - IN NOW CRM unknown'!$T$2:$T$1227,$A595,'Relevant - IN NOW CRM unknown'!$G$2:$G$1227,"UK",'Relevant - IN NOW CRM unknown'!$M$2:$M$1227,"Research")+COUNTIFS('Relevant - Not CRM not valid'!$T$2:$T$416,$A595,'Relevant - Not CRM not valid'!$G$2:$G$416,"UK",'Relevant - Not CRM not valid'!$M$2:$M$416,"Research")+COUNTIFS('Relevant - In CRM not valid'!$T$2:$T$46,$A595,'Relevant - In CRM not valid'!$G$2:$G$46,"UK",'Relevant - In CRM not valid'!$M$2:$M$46,"Research")</f>
        <v>0</v>
      </c>
      <c r="G595" s="2">
        <f>COUNTIFS('Relevant - In CRM valid'!$T$2:$T$4699,$A595,'Relevant - In CRM valid'!$G$2:$G$4699,"UK",'Relevant - In CRM valid'!$M$2:$M$4699,"Research",'Relevant - In CRM valid'!$R$2:$R$4699,"Senior")+COUNTIFS('Relevant - In CRM unknown'!$T$2:$T$253,$A595,'Relevant - In CRM unknown'!$G$2:$G$253,"UK",'Relevant - In CRM unknown'!$M$2:$M$253,"Research",'Relevant - In CRM unknown'!$R$2:$R$253,"Senior")+COUNTIFS('Relevant - IN NOW CRM valid'!$T$2:$T$2328,$A595,'Relevant - IN NOW CRM valid'!$G$2:$G$2328,"UK",'Relevant - IN NOW CRM valid'!$M$2:$M$2328,"Research",'Relevant - IN NOW CRM valid'!$R$2:$R$2328,"Senior")+COUNTIFS('Relevant - IN NOW CRM unknown'!$T$2:$T$1227,$A595,'Relevant - IN NOW CRM unknown'!$G$2:$G$1227,"UK",'Relevant - IN NOW CRM unknown'!$M$2:$M$1227,"Research",'Relevant - IN NOW CRM unknown'!$R$2:$R$1227,"Senior")+COUNTIFS('Relevant - Not CRM not valid'!$T$2:$T$416,$A595,'Relevant - Not CRM not valid'!$G$2:$G$416,"UK",'Relevant - Not CRM not valid'!$M$2:$M$416,"Research",'Relevant - Not CRM not valid'!$R$2:$R$416,"Senior")+COUNTIFS('Relevant - In CRM not valid'!$T$2:$T$46,$A595,'Relevant - In CRM not valid'!$G$2:$G$46,"UK",'Relevant - In CRM not valid'!$M$2:$M$46,"Research",'Relevant - In CRM not valid'!$R$2:$R$46,"Senior")</f>
        <v>0</v>
      </c>
      <c r="H595" s="2">
        <f>COUNTIFS('Relevant - In CRM valid'!$T$2:$T$4699,$A595,'Relevant - In CRM valid'!$G$2:$G$4699,"UK",'Relevant - In CRM valid'!$M$2:$M$4699,"Research",'Relevant - In CRM valid'!$R$2:$R$4699,"Operational")+COUNTIFS('Relevant - In CRM unknown'!$T$2:$T$253,$A595,'Relevant - In CRM unknown'!$G$2:$G$253,"UK",'Relevant - In CRM unknown'!$M$2:$M$253,"Research",'Relevant - In CRM unknown'!$R$2:$R$253,"Operational")+COUNTIFS('Relevant - IN NOW CRM valid'!$T$2:$T$2328,$A595,'Relevant - IN NOW CRM valid'!$G$2:$G$2328,"UK",'Relevant - IN NOW CRM valid'!$M$2:$M$2328,"Research",'Relevant - IN NOW CRM valid'!$R$2:$R$2328,"Operational")+COUNTIFS('Relevant - IN NOW CRM unknown'!$T$2:$T$1227,$A595,'Relevant - IN NOW CRM unknown'!$G$2:$G$1227,"UK",'Relevant - IN NOW CRM unknown'!$M$2:$M$1227,"Research",'Relevant - IN NOW CRM unknown'!$R$2:$R$1227,"Operational")+COUNTIFS('Relevant - Not CRM not valid'!$T$2:$T$416,$A595,'Relevant - Not CRM not valid'!$G$2:$G$416,"UK",'Relevant - Not CRM not valid'!$M$2:$M$416,"Research",'Relevant - Not CRM not valid'!$R$2:$R$416,"Operational")+COUNTIFS('Relevant - In CRM not valid'!$T$2:$T$46,$A595,'Relevant - In CRM not valid'!$G$2:$G$46,"UK",'Relevant - In CRM not valid'!$M$2:$M$46,"Research",'Relevant - In CRM not valid'!$R$2:$R$46,"Operational")</f>
        <v>0</v>
      </c>
      <c r="I595" s="2">
        <f>COUNTIFS('Relevant - In CRM valid'!$T$2:$T$4699,$A595,'Relevant - In CRM valid'!$G$2:$G$4699,"UK",'Relevant - In CRM valid'!$M$2:$M$4699,"Research",'Relevant - In CRM valid'!$R$2:$R$4699,"Academic")+COUNTIFS('Relevant - In CRM unknown'!$T$2:$T$253,$A595,'Relevant - In CRM unknown'!$G$2:$G$253,"UK",'Relevant - In CRM unknown'!$M$2:$M$253,"Research",'Relevant - In CRM unknown'!$R$2:$R$253,"Academic")+COUNTIFS('Relevant - IN NOW CRM valid'!$T$2:$T$2328,$A595,'Relevant - IN NOW CRM valid'!$G$2:$G$2328,"UK",'Relevant - IN NOW CRM valid'!$M$2:$M$2328,"Research",'Relevant - IN NOW CRM valid'!$R$2:$R$2328,"Academic")+COUNTIFS('Relevant - IN NOW CRM unknown'!$T$2:$T$1227,$A595,'Relevant - IN NOW CRM unknown'!$G$2:$G$1227,"UK",'Relevant - IN NOW CRM unknown'!$M$2:$M$1227,"Research",'Relevant - IN NOW CRM unknown'!$R$2:$R$1227,"Academic")+COUNTIFS('Relevant - Not CRM not valid'!$T$2:$T$416,$A595,'Relevant - Not CRM not valid'!$G$2:$G$416,"UK",'Relevant - Not CRM not valid'!$M$2:$M$416,"Research",'Relevant - Not CRM not valid'!$R$2:$R$416,"Academic")+COUNTIFS('Relevant - In CRM not valid'!$T$2:$T$46,$A595,'Relevant - In CRM not valid'!$G$2:$G$46,"UK",'Relevant - In CRM not valid'!$M$2:$M$46,"Research",'Relevant - In CRM not valid'!$R$2:$R$46,"Academic")</f>
        <v>0</v>
      </c>
      <c r="J595" s="2">
        <f>COUNTIFS('Relevant - In CRM valid'!$T$2:$T$4699,$A595,'Relevant - In CRM valid'!$G$2:$G$4699,"UK",'Relevant - In CRM valid'!$M$2:$M$4699,"Finance")+COUNTIFS('Relevant - In CRM unknown'!$T$2:$T$253,$A595,'Relevant - In CRM unknown'!$G$2:$G$253,"UK",'Relevant - In CRM unknown'!$M$2:$M$253,"Finance")+COUNTIFS('Relevant - IN NOW CRM valid'!$T$2:$T$2328,$A595,'Relevant - IN NOW CRM valid'!$G$2:$G$2328,"UK",'Relevant - IN NOW CRM valid'!$M$2:$M$2328,"Finance")+COUNTIFS('Relevant - IN NOW CRM unknown'!$T$2:$T$1227,$A595,'Relevant - IN NOW CRM unknown'!$G$2:$G$1227,"UK",'Relevant - IN NOW CRM unknown'!$M$2:$M$1227,"Finance")+COUNTIFS('Relevant - Not CRM not valid'!$T$2:$T$416,$A595,'Relevant - Not CRM not valid'!$G$2:$G$416,"UK",'Relevant - Not CRM not valid'!$M$2:$M$416,"Finance")+COUNTIFS('Relevant - In CRM not valid'!$T$2:$T$46,$A595,'Relevant - In CRM not valid'!$G$2:$G$46,"UK",'Relevant - In CRM not valid'!$M$2:$M$46,"Finance")</f>
        <v>0</v>
      </c>
      <c r="K595" s="2">
        <f>COUNTIFS('Relevant - In CRM valid'!$T$2:$T$4699,$A595,'Relevant - In CRM valid'!$G$2:$G$4699,"UK",'Relevant - In CRM valid'!$M$2:$M$4699,"IT/Systems")+COUNTIFS('Relevant - In CRM unknown'!$T$2:$T$253,$A595,'Relevant - In CRM unknown'!$G$2:$G$253,"UK",'Relevant - In CRM unknown'!$M$2:$M$253,"IT/Systems")+COUNTIFS('Relevant - IN NOW CRM valid'!$T$2:$T$2328,$A595,'Relevant - IN NOW CRM valid'!$G$2:$G$2328,"UK",'Relevant - IN NOW CRM valid'!$M$2:$M$2328,"IT/Systems")+COUNTIFS('Relevant - IN NOW CRM unknown'!$T$2:$T$1227,$A595,'Relevant - IN NOW CRM unknown'!$G$2:$G$1227,"UK",'Relevant - IN NOW CRM unknown'!$M$2:$M$1227,"IT/Systems")+COUNTIFS('Relevant - Not CRM not valid'!$T$2:$T$416,$A595,'Relevant - Not CRM not valid'!$G$2:$G$416,"UK",'Relevant - Not CRM not valid'!$M$2:$M$416,"IT/Systems")+COUNTIFS('Relevant - In CRM not valid'!$T$2:$T$46,$A595,'Relevant - In CRM not valid'!$G$2:$G$46,"UK",'Relevant - In CRM not valid'!$M$2:$M$46,"IT/Systems")</f>
        <v>1</v>
      </c>
      <c r="L595" s="2">
        <f>COUNTIFS('Relevant - In CRM valid'!$T$2:$T$4699,$A595,'Relevant - In CRM valid'!$G$2:$G$4699,"UK",'Relevant - In CRM valid'!$M$2:$M$4699,"")+COUNTIFS('Relevant - In CRM unknown'!$T$2:$T$253,$A595,'Relevant - In CRM unknown'!$G$2:$G$253,"UK",'Relevant - In CRM unknown'!$M$2:$M$253,"")+COUNTIFS('Relevant - IN NOW CRM valid'!$T$2:$T$2328,$A595,'Relevant - IN NOW CRM valid'!$G$2:$G$2328,"UK",'Relevant - IN NOW CRM valid'!$M$2:$M$2328,"")+COUNTIFS('Relevant - IN NOW CRM unknown'!$T$2:$T$1227,$A595,'Relevant - IN NOW CRM unknown'!$G$2:$G$1227,"UK",'Relevant - IN NOW CRM unknown'!$M$2:$M$1227,"")+COUNTIFS('Relevant - Not CRM not valid'!$T$2:$T$416,$A595,'Relevant - Not CRM not valid'!$G$2:$G$416,"UK",'Relevant - Not CRM not valid'!$M$2:$M$416,"")+COUNTIFS('Relevant - In CRM not valid'!$T$2:$T$46,$A595,'Relevant - In CRM not valid'!$G$2:$G$46,"UK",'Relevant - In CRM not valid'!$M$2:$M$46,"")</f>
        <v>0</v>
      </c>
      <c r="M595" s="2">
        <f t="shared" si="18"/>
        <v>1</v>
      </c>
      <c r="N595" s="2">
        <f>COUNTIFS('Relevant - In CRM valid'!$T$2:$T$4699,$A595,'Relevant - In CRM valid'!$G$2:$G$4699,"UK",'Relevant - In CRM valid'!$Q$2:$Q$4699,"valid")+COUNTIFS('Relevant - In CRM unknown'!$T$2:$T$253,$A595,'Relevant - In CRM unknown'!$G$2:$G$253,"UK",'Relevant - In CRM unknown'!$Q$2:$Q$253,"valid")+COUNTIFS('Relevant - IN NOW CRM valid'!$T$2:$T$2328,$A595,'Relevant - IN NOW CRM valid'!$G$2:$G$2328,"UK",'Relevant - IN NOW CRM valid'!$Q$2:$Q$2328,"valid")+COUNTIFS('Relevant - IN NOW CRM unknown'!$T$2:$T$1227,$A595,'Relevant - IN NOW CRM unknown'!$G$2:$G$1227,"UK",'Relevant - IN NOW CRM unknown'!$Q$2:$Q$1227,"valid")+COUNTIFS('Relevant - Not CRM not valid'!$T$2:$T$416,$A595,'Relevant - Not CRM not valid'!$G$2:$G$416,"UK",'Relevant - Not CRM not valid'!$Q$2:$Q$416,"valid")+COUNTIFS('Relevant - In CRM not valid'!$T$2:$T$46,$A595,'Relevant - In CRM not valid'!$G$2:$G$46,"UK",'Relevant - In CRM not valid'!$Q$2:$Q$46,"valid")</f>
        <v>0</v>
      </c>
      <c r="O595" s="2" t="str">
        <f t="shared" si="19"/>
        <v xml:space="preserve">Research  Finance  </v>
      </c>
    </row>
    <row r="596" spans="1:15" ht="15" customHeight="1">
      <c r="A596" s="2" t="s">
        <v>1299</v>
      </c>
      <c r="B596" s="2" t="s">
        <v>1300</v>
      </c>
      <c r="C596" s="2" t="s">
        <v>1570</v>
      </c>
      <c r="D596" s="2" t="str">
        <f>IFERROR(INDEX('UK Target Institutions'!$D$2:$D$727,MATCH($A596,'UK Target Institutions'!$A$2:$A$727,0)),"")</f>
        <v>No</v>
      </c>
      <c r="E596" s="2">
        <f>COUNTIFS('Relevant - In CRM valid'!$T$2:$T$4699,$A596,'Relevant - In CRM valid'!$G$2:$G$4699,"UK")+COUNTIFS('Relevant - In CRM unknown'!$T$2:$T$253,$A596,'Relevant - In CRM unknown'!$G$2:$G$253,"UK")+COUNTIFS('Relevant - IN NOW CRM valid'!$T$2:$T$2328,$A596,'Relevant - IN NOW CRM valid'!$G$2:$G$2328,"UK")+COUNTIFS('Relevant - IN NOW CRM unknown'!$T$2:$T$1227,$A596,'Relevant - IN NOW CRM unknown'!$G$2:$G$1227,"UK")+COUNTIFS('Relevant - Not CRM not valid'!$T$2:$T$416,$A596,'Relevant - Not CRM not valid'!$G$2:$G$416,"UK")+COUNTIFS('Relevant - In CRM not valid'!$T$2:$T$46,$A596,'Relevant - In CRM not valid'!$G$2:$G$46,"UK")</f>
        <v>1</v>
      </c>
      <c r="F596" s="2">
        <f>COUNTIFS('Relevant - In CRM valid'!$T$2:$T$4699,$A596,'Relevant - In CRM valid'!$G$2:$G$4699,"UK",'Relevant - In CRM valid'!$M$2:$M$4699,"Research")+COUNTIFS('Relevant - In CRM unknown'!$T$2:$T$253,$A596,'Relevant - In CRM unknown'!$G$2:$G$253,"UK",'Relevant - In CRM unknown'!$M$2:$M$253,"Research")+COUNTIFS('Relevant - IN NOW CRM valid'!$T$2:$T$2328,$A596,'Relevant - IN NOW CRM valid'!$G$2:$G$2328,"UK",'Relevant - IN NOW CRM valid'!$M$2:$M$2328,"Research")+COUNTIFS('Relevant - IN NOW CRM unknown'!$T$2:$T$1227,$A596,'Relevant - IN NOW CRM unknown'!$G$2:$G$1227,"UK",'Relevant - IN NOW CRM unknown'!$M$2:$M$1227,"Research")+COUNTIFS('Relevant - Not CRM not valid'!$T$2:$T$416,$A596,'Relevant - Not CRM not valid'!$G$2:$G$416,"UK",'Relevant - Not CRM not valid'!$M$2:$M$416,"Research")+COUNTIFS('Relevant - In CRM not valid'!$T$2:$T$46,$A596,'Relevant - In CRM not valid'!$G$2:$G$46,"UK",'Relevant - In CRM not valid'!$M$2:$M$46,"Research")</f>
        <v>0</v>
      </c>
      <c r="G596" s="2">
        <f>COUNTIFS('Relevant - In CRM valid'!$T$2:$T$4699,$A596,'Relevant - In CRM valid'!$G$2:$G$4699,"UK",'Relevant - In CRM valid'!$M$2:$M$4699,"Research",'Relevant - In CRM valid'!$R$2:$R$4699,"Senior")+COUNTIFS('Relevant - In CRM unknown'!$T$2:$T$253,$A596,'Relevant - In CRM unknown'!$G$2:$G$253,"UK",'Relevant - In CRM unknown'!$M$2:$M$253,"Research",'Relevant - In CRM unknown'!$R$2:$R$253,"Senior")+COUNTIFS('Relevant - IN NOW CRM valid'!$T$2:$T$2328,$A596,'Relevant - IN NOW CRM valid'!$G$2:$G$2328,"UK",'Relevant - IN NOW CRM valid'!$M$2:$M$2328,"Research",'Relevant - IN NOW CRM valid'!$R$2:$R$2328,"Senior")+COUNTIFS('Relevant - IN NOW CRM unknown'!$T$2:$T$1227,$A596,'Relevant - IN NOW CRM unknown'!$G$2:$G$1227,"UK",'Relevant - IN NOW CRM unknown'!$M$2:$M$1227,"Research",'Relevant - IN NOW CRM unknown'!$R$2:$R$1227,"Senior")+COUNTIFS('Relevant - Not CRM not valid'!$T$2:$T$416,$A596,'Relevant - Not CRM not valid'!$G$2:$G$416,"UK",'Relevant - Not CRM not valid'!$M$2:$M$416,"Research",'Relevant - Not CRM not valid'!$R$2:$R$416,"Senior")+COUNTIFS('Relevant - In CRM not valid'!$T$2:$T$46,$A596,'Relevant - In CRM not valid'!$G$2:$G$46,"UK",'Relevant - In CRM not valid'!$M$2:$M$46,"Research",'Relevant - In CRM not valid'!$R$2:$R$46,"Senior")</f>
        <v>0</v>
      </c>
      <c r="H596" s="2">
        <f>COUNTIFS('Relevant - In CRM valid'!$T$2:$T$4699,$A596,'Relevant - In CRM valid'!$G$2:$G$4699,"UK",'Relevant - In CRM valid'!$M$2:$M$4699,"Research",'Relevant - In CRM valid'!$R$2:$R$4699,"Operational")+COUNTIFS('Relevant - In CRM unknown'!$T$2:$T$253,$A596,'Relevant - In CRM unknown'!$G$2:$G$253,"UK",'Relevant - In CRM unknown'!$M$2:$M$253,"Research",'Relevant - In CRM unknown'!$R$2:$R$253,"Operational")+COUNTIFS('Relevant - IN NOW CRM valid'!$T$2:$T$2328,$A596,'Relevant - IN NOW CRM valid'!$G$2:$G$2328,"UK",'Relevant - IN NOW CRM valid'!$M$2:$M$2328,"Research",'Relevant - IN NOW CRM valid'!$R$2:$R$2328,"Operational")+COUNTIFS('Relevant - IN NOW CRM unknown'!$T$2:$T$1227,$A596,'Relevant - IN NOW CRM unknown'!$G$2:$G$1227,"UK",'Relevant - IN NOW CRM unknown'!$M$2:$M$1227,"Research",'Relevant - IN NOW CRM unknown'!$R$2:$R$1227,"Operational")+COUNTIFS('Relevant - Not CRM not valid'!$T$2:$T$416,$A596,'Relevant - Not CRM not valid'!$G$2:$G$416,"UK",'Relevant - Not CRM not valid'!$M$2:$M$416,"Research",'Relevant - Not CRM not valid'!$R$2:$R$416,"Operational")+COUNTIFS('Relevant - In CRM not valid'!$T$2:$T$46,$A596,'Relevant - In CRM not valid'!$G$2:$G$46,"UK",'Relevant - In CRM not valid'!$M$2:$M$46,"Research",'Relevant - In CRM not valid'!$R$2:$R$46,"Operational")</f>
        <v>0</v>
      </c>
      <c r="I596" s="2">
        <f>COUNTIFS('Relevant - In CRM valid'!$T$2:$T$4699,$A596,'Relevant - In CRM valid'!$G$2:$G$4699,"UK",'Relevant - In CRM valid'!$M$2:$M$4699,"Research",'Relevant - In CRM valid'!$R$2:$R$4699,"Academic")+COUNTIFS('Relevant - In CRM unknown'!$T$2:$T$253,$A596,'Relevant - In CRM unknown'!$G$2:$G$253,"UK",'Relevant - In CRM unknown'!$M$2:$M$253,"Research",'Relevant - In CRM unknown'!$R$2:$R$253,"Academic")+COUNTIFS('Relevant - IN NOW CRM valid'!$T$2:$T$2328,$A596,'Relevant - IN NOW CRM valid'!$G$2:$G$2328,"UK",'Relevant - IN NOW CRM valid'!$M$2:$M$2328,"Research",'Relevant - IN NOW CRM valid'!$R$2:$R$2328,"Academic")+COUNTIFS('Relevant - IN NOW CRM unknown'!$T$2:$T$1227,$A596,'Relevant - IN NOW CRM unknown'!$G$2:$G$1227,"UK",'Relevant - IN NOW CRM unknown'!$M$2:$M$1227,"Research",'Relevant - IN NOW CRM unknown'!$R$2:$R$1227,"Academic")+COUNTIFS('Relevant - Not CRM not valid'!$T$2:$T$416,$A596,'Relevant - Not CRM not valid'!$G$2:$G$416,"UK",'Relevant - Not CRM not valid'!$M$2:$M$416,"Research",'Relevant - Not CRM not valid'!$R$2:$R$416,"Academic")+COUNTIFS('Relevant - In CRM not valid'!$T$2:$T$46,$A596,'Relevant - In CRM not valid'!$G$2:$G$46,"UK",'Relevant - In CRM not valid'!$M$2:$M$46,"Research",'Relevant - In CRM not valid'!$R$2:$R$46,"Academic")</f>
        <v>0</v>
      </c>
      <c r="J596" s="2">
        <f>COUNTIFS('Relevant - In CRM valid'!$T$2:$T$4699,$A596,'Relevant - In CRM valid'!$G$2:$G$4699,"UK",'Relevant - In CRM valid'!$M$2:$M$4699,"Finance")+COUNTIFS('Relevant - In CRM unknown'!$T$2:$T$253,$A596,'Relevant - In CRM unknown'!$G$2:$G$253,"UK",'Relevant - In CRM unknown'!$M$2:$M$253,"Finance")+COUNTIFS('Relevant - IN NOW CRM valid'!$T$2:$T$2328,$A596,'Relevant - IN NOW CRM valid'!$G$2:$G$2328,"UK",'Relevant - IN NOW CRM valid'!$M$2:$M$2328,"Finance")+COUNTIFS('Relevant - IN NOW CRM unknown'!$T$2:$T$1227,$A596,'Relevant - IN NOW CRM unknown'!$G$2:$G$1227,"UK",'Relevant - IN NOW CRM unknown'!$M$2:$M$1227,"Finance")+COUNTIFS('Relevant - Not CRM not valid'!$T$2:$T$416,$A596,'Relevant - Not CRM not valid'!$G$2:$G$416,"UK",'Relevant - Not CRM not valid'!$M$2:$M$416,"Finance")+COUNTIFS('Relevant - In CRM not valid'!$T$2:$T$46,$A596,'Relevant - In CRM not valid'!$G$2:$G$46,"UK",'Relevant - In CRM not valid'!$M$2:$M$46,"Finance")</f>
        <v>1</v>
      </c>
      <c r="K596" s="2">
        <f>COUNTIFS('Relevant - In CRM valid'!$T$2:$T$4699,$A596,'Relevant - In CRM valid'!$G$2:$G$4699,"UK",'Relevant - In CRM valid'!$M$2:$M$4699,"IT/Systems")+COUNTIFS('Relevant - In CRM unknown'!$T$2:$T$253,$A596,'Relevant - In CRM unknown'!$G$2:$G$253,"UK",'Relevant - In CRM unknown'!$M$2:$M$253,"IT/Systems")+COUNTIFS('Relevant - IN NOW CRM valid'!$T$2:$T$2328,$A596,'Relevant - IN NOW CRM valid'!$G$2:$G$2328,"UK",'Relevant - IN NOW CRM valid'!$M$2:$M$2328,"IT/Systems")+COUNTIFS('Relevant - IN NOW CRM unknown'!$T$2:$T$1227,$A596,'Relevant - IN NOW CRM unknown'!$G$2:$G$1227,"UK",'Relevant - IN NOW CRM unknown'!$M$2:$M$1227,"IT/Systems")+COUNTIFS('Relevant - Not CRM not valid'!$T$2:$T$416,$A596,'Relevant - Not CRM not valid'!$G$2:$G$416,"UK",'Relevant - Not CRM not valid'!$M$2:$M$416,"IT/Systems")+COUNTIFS('Relevant - In CRM not valid'!$T$2:$T$46,$A596,'Relevant - In CRM not valid'!$G$2:$G$46,"UK",'Relevant - In CRM not valid'!$M$2:$M$46,"IT/Systems")</f>
        <v>0</v>
      </c>
      <c r="L596" s="2">
        <f>COUNTIFS('Relevant - In CRM valid'!$T$2:$T$4699,$A596,'Relevant - In CRM valid'!$G$2:$G$4699,"UK",'Relevant - In CRM valid'!$M$2:$M$4699,"")+COUNTIFS('Relevant - In CRM unknown'!$T$2:$T$253,$A596,'Relevant - In CRM unknown'!$G$2:$G$253,"UK",'Relevant - In CRM unknown'!$M$2:$M$253,"")+COUNTIFS('Relevant - IN NOW CRM valid'!$T$2:$T$2328,$A596,'Relevant - IN NOW CRM valid'!$G$2:$G$2328,"UK",'Relevant - IN NOW CRM valid'!$M$2:$M$2328,"")+COUNTIFS('Relevant - IN NOW CRM unknown'!$T$2:$T$1227,$A596,'Relevant - IN NOW CRM unknown'!$G$2:$G$1227,"UK",'Relevant - IN NOW CRM unknown'!$M$2:$M$1227,"")+COUNTIFS('Relevant - Not CRM not valid'!$T$2:$T$416,$A596,'Relevant - Not CRM not valid'!$G$2:$G$416,"UK",'Relevant - Not CRM not valid'!$M$2:$M$416,"")+COUNTIFS('Relevant - In CRM not valid'!$T$2:$T$46,$A596,'Relevant - In CRM not valid'!$G$2:$G$46,"UK",'Relevant - In CRM not valid'!$M$2:$M$46,"")</f>
        <v>0</v>
      </c>
      <c r="M596" s="2">
        <f t="shared" si="18"/>
        <v>1</v>
      </c>
      <c r="N596" s="2">
        <f>COUNTIFS('Relevant - In CRM valid'!$T$2:$T$4699,$A596,'Relevant - In CRM valid'!$G$2:$G$4699,"UK",'Relevant - In CRM valid'!$Q$2:$Q$4699,"valid")+COUNTIFS('Relevant - In CRM unknown'!$T$2:$T$253,$A596,'Relevant - In CRM unknown'!$G$2:$G$253,"UK",'Relevant - In CRM unknown'!$Q$2:$Q$253,"valid")+COUNTIFS('Relevant - IN NOW CRM valid'!$T$2:$T$2328,$A596,'Relevant - IN NOW CRM valid'!$G$2:$G$2328,"UK",'Relevant - IN NOW CRM valid'!$Q$2:$Q$2328,"valid")+COUNTIFS('Relevant - IN NOW CRM unknown'!$T$2:$T$1227,$A596,'Relevant - IN NOW CRM unknown'!$G$2:$G$1227,"UK",'Relevant - IN NOW CRM unknown'!$Q$2:$Q$1227,"valid")+COUNTIFS('Relevant - Not CRM not valid'!$T$2:$T$416,$A596,'Relevant - Not CRM not valid'!$G$2:$G$416,"UK",'Relevant - Not CRM not valid'!$Q$2:$Q$416,"valid")+COUNTIFS('Relevant - In CRM not valid'!$T$2:$T$46,$A596,'Relevant - In CRM not valid'!$G$2:$G$46,"UK",'Relevant - In CRM not valid'!$Q$2:$Q$46,"valid")</f>
        <v>1</v>
      </c>
      <c r="O596" s="2" t="str">
        <f t="shared" si="19"/>
        <v>Research  IT/Systems</v>
      </c>
    </row>
    <row r="597" spans="1:15" ht="15" customHeight="1">
      <c r="A597" s="2" t="s">
        <v>1301</v>
      </c>
      <c r="B597" s="2" t="s">
        <v>1302</v>
      </c>
      <c r="C597" s="2" t="s">
        <v>1570</v>
      </c>
      <c r="D597" s="2" t="str">
        <f>IFERROR(INDEX('UK Target Institutions'!$D$2:$D$727,MATCH($A597,'UK Target Institutions'!$A$2:$A$727,0)),"")</f>
        <v>No</v>
      </c>
      <c r="E597" s="2">
        <f>COUNTIFS('Relevant - In CRM valid'!$T$2:$T$4699,$A597,'Relevant - In CRM valid'!$G$2:$G$4699,"UK")+COUNTIFS('Relevant - In CRM unknown'!$T$2:$T$253,$A597,'Relevant - In CRM unknown'!$G$2:$G$253,"UK")+COUNTIFS('Relevant - IN NOW CRM valid'!$T$2:$T$2328,$A597,'Relevant - IN NOW CRM valid'!$G$2:$G$2328,"UK")+COUNTIFS('Relevant - IN NOW CRM unknown'!$T$2:$T$1227,$A597,'Relevant - IN NOW CRM unknown'!$G$2:$G$1227,"UK")+COUNTIFS('Relevant - Not CRM not valid'!$T$2:$T$416,$A597,'Relevant - Not CRM not valid'!$G$2:$G$416,"UK")+COUNTIFS('Relevant - In CRM not valid'!$T$2:$T$46,$A597,'Relevant - In CRM not valid'!$G$2:$G$46,"UK")</f>
        <v>1</v>
      </c>
      <c r="F597" s="2">
        <f>COUNTIFS('Relevant - In CRM valid'!$T$2:$T$4699,$A597,'Relevant - In CRM valid'!$G$2:$G$4699,"UK",'Relevant - In CRM valid'!$M$2:$M$4699,"Research")+COUNTIFS('Relevant - In CRM unknown'!$T$2:$T$253,$A597,'Relevant - In CRM unknown'!$G$2:$G$253,"UK",'Relevant - In CRM unknown'!$M$2:$M$253,"Research")+COUNTIFS('Relevant - IN NOW CRM valid'!$T$2:$T$2328,$A597,'Relevant - IN NOW CRM valid'!$G$2:$G$2328,"UK",'Relevant - IN NOW CRM valid'!$M$2:$M$2328,"Research")+COUNTIFS('Relevant - IN NOW CRM unknown'!$T$2:$T$1227,$A597,'Relevant - IN NOW CRM unknown'!$G$2:$G$1227,"UK",'Relevant - IN NOW CRM unknown'!$M$2:$M$1227,"Research")+COUNTIFS('Relevant - Not CRM not valid'!$T$2:$T$416,$A597,'Relevant - Not CRM not valid'!$G$2:$G$416,"UK",'Relevant - Not CRM not valid'!$M$2:$M$416,"Research")+COUNTIFS('Relevant - In CRM not valid'!$T$2:$T$46,$A597,'Relevant - In CRM not valid'!$G$2:$G$46,"UK",'Relevant - In CRM not valid'!$M$2:$M$46,"Research")</f>
        <v>1</v>
      </c>
      <c r="G597" s="2">
        <f>COUNTIFS('Relevant - In CRM valid'!$T$2:$T$4699,$A597,'Relevant - In CRM valid'!$G$2:$G$4699,"UK",'Relevant - In CRM valid'!$M$2:$M$4699,"Research",'Relevant - In CRM valid'!$R$2:$R$4699,"Senior")+COUNTIFS('Relevant - In CRM unknown'!$T$2:$T$253,$A597,'Relevant - In CRM unknown'!$G$2:$G$253,"UK",'Relevant - In CRM unknown'!$M$2:$M$253,"Research",'Relevant - In CRM unknown'!$R$2:$R$253,"Senior")+COUNTIFS('Relevant - IN NOW CRM valid'!$T$2:$T$2328,$A597,'Relevant - IN NOW CRM valid'!$G$2:$G$2328,"UK",'Relevant - IN NOW CRM valid'!$M$2:$M$2328,"Research",'Relevant - IN NOW CRM valid'!$R$2:$R$2328,"Senior")+COUNTIFS('Relevant - IN NOW CRM unknown'!$T$2:$T$1227,$A597,'Relevant - IN NOW CRM unknown'!$G$2:$G$1227,"UK",'Relevant - IN NOW CRM unknown'!$M$2:$M$1227,"Research",'Relevant - IN NOW CRM unknown'!$R$2:$R$1227,"Senior")+COUNTIFS('Relevant - Not CRM not valid'!$T$2:$T$416,$A597,'Relevant - Not CRM not valid'!$G$2:$G$416,"UK",'Relevant - Not CRM not valid'!$M$2:$M$416,"Research",'Relevant - Not CRM not valid'!$R$2:$R$416,"Senior")+COUNTIFS('Relevant - In CRM not valid'!$T$2:$T$46,$A597,'Relevant - In CRM not valid'!$G$2:$G$46,"UK",'Relevant - In CRM not valid'!$M$2:$M$46,"Research",'Relevant - In CRM not valid'!$R$2:$R$46,"Senior")</f>
        <v>1</v>
      </c>
      <c r="H597" s="2">
        <f>COUNTIFS('Relevant - In CRM valid'!$T$2:$T$4699,$A597,'Relevant - In CRM valid'!$G$2:$G$4699,"UK",'Relevant - In CRM valid'!$M$2:$M$4699,"Research",'Relevant - In CRM valid'!$R$2:$R$4699,"Operational")+COUNTIFS('Relevant - In CRM unknown'!$T$2:$T$253,$A597,'Relevant - In CRM unknown'!$G$2:$G$253,"UK",'Relevant - In CRM unknown'!$M$2:$M$253,"Research",'Relevant - In CRM unknown'!$R$2:$R$253,"Operational")+COUNTIFS('Relevant - IN NOW CRM valid'!$T$2:$T$2328,$A597,'Relevant - IN NOW CRM valid'!$G$2:$G$2328,"UK",'Relevant - IN NOW CRM valid'!$M$2:$M$2328,"Research",'Relevant - IN NOW CRM valid'!$R$2:$R$2328,"Operational")+COUNTIFS('Relevant - IN NOW CRM unknown'!$T$2:$T$1227,$A597,'Relevant - IN NOW CRM unknown'!$G$2:$G$1227,"UK",'Relevant - IN NOW CRM unknown'!$M$2:$M$1227,"Research",'Relevant - IN NOW CRM unknown'!$R$2:$R$1227,"Operational")+COUNTIFS('Relevant - Not CRM not valid'!$T$2:$T$416,$A597,'Relevant - Not CRM not valid'!$G$2:$G$416,"UK",'Relevant - Not CRM not valid'!$M$2:$M$416,"Research",'Relevant - Not CRM not valid'!$R$2:$R$416,"Operational")+COUNTIFS('Relevant - In CRM not valid'!$T$2:$T$46,$A597,'Relevant - In CRM not valid'!$G$2:$G$46,"UK",'Relevant - In CRM not valid'!$M$2:$M$46,"Research",'Relevant - In CRM not valid'!$R$2:$R$46,"Operational")</f>
        <v>0</v>
      </c>
      <c r="I597" s="2">
        <f>COUNTIFS('Relevant - In CRM valid'!$T$2:$T$4699,$A597,'Relevant - In CRM valid'!$G$2:$G$4699,"UK",'Relevant - In CRM valid'!$M$2:$M$4699,"Research",'Relevant - In CRM valid'!$R$2:$R$4699,"Academic")+COUNTIFS('Relevant - In CRM unknown'!$T$2:$T$253,$A597,'Relevant - In CRM unknown'!$G$2:$G$253,"UK",'Relevant - In CRM unknown'!$M$2:$M$253,"Research",'Relevant - In CRM unknown'!$R$2:$R$253,"Academic")+COUNTIFS('Relevant - IN NOW CRM valid'!$T$2:$T$2328,$A597,'Relevant - IN NOW CRM valid'!$G$2:$G$2328,"UK",'Relevant - IN NOW CRM valid'!$M$2:$M$2328,"Research",'Relevant - IN NOW CRM valid'!$R$2:$R$2328,"Academic")+COUNTIFS('Relevant - IN NOW CRM unknown'!$T$2:$T$1227,$A597,'Relevant - IN NOW CRM unknown'!$G$2:$G$1227,"UK",'Relevant - IN NOW CRM unknown'!$M$2:$M$1227,"Research",'Relevant - IN NOW CRM unknown'!$R$2:$R$1227,"Academic")+COUNTIFS('Relevant - Not CRM not valid'!$T$2:$T$416,$A597,'Relevant - Not CRM not valid'!$G$2:$G$416,"UK",'Relevant - Not CRM not valid'!$M$2:$M$416,"Research",'Relevant - Not CRM not valid'!$R$2:$R$416,"Academic")+COUNTIFS('Relevant - In CRM not valid'!$T$2:$T$46,$A597,'Relevant - In CRM not valid'!$G$2:$G$46,"UK",'Relevant - In CRM not valid'!$M$2:$M$46,"Research",'Relevant - In CRM not valid'!$R$2:$R$46,"Academic")</f>
        <v>0</v>
      </c>
      <c r="J597" s="2">
        <f>COUNTIFS('Relevant - In CRM valid'!$T$2:$T$4699,$A597,'Relevant - In CRM valid'!$G$2:$G$4699,"UK",'Relevant - In CRM valid'!$M$2:$M$4699,"Finance")+COUNTIFS('Relevant - In CRM unknown'!$T$2:$T$253,$A597,'Relevant - In CRM unknown'!$G$2:$G$253,"UK",'Relevant - In CRM unknown'!$M$2:$M$253,"Finance")+COUNTIFS('Relevant - IN NOW CRM valid'!$T$2:$T$2328,$A597,'Relevant - IN NOW CRM valid'!$G$2:$G$2328,"UK",'Relevant - IN NOW CRM valid'!$M$2:$M$2328,"Finance")+COUNTIFS('Relevant - IN NOW CRM unknown'!$T$2:$T$1227,$A597,'Relevant - IN NOW CRM unknown'!$G$2:$G$1227,"UK",'Relevant - IN NOW CRM unknown'!$M$2:$M$1227,"Finance")+COUNTIFS('Relevant - Not CRM not valid'!$T$2:$T$416,$A597,'Relevant - Not CRM not valid'!$G$2:$G$416,"UK",'Relevant - Not CRM not valid'!$M$2:$M$416,"Finance")+COUNTIFS('Relevant - In CRM not valid'!$T$2:$T$46,$A597,'Relevant - In CRM not valid'!$G$2:$G$46,"UK",'Relevant - In CRM not valid'!$M$2:$M$46,"Finance")</f>
        <v>0</v>
      </c>
      <c r="K597" s="2">
        <f>COUNTIFS('Relevant - In CRM valid'!$T$2:$T$4699,$A597,'Relevant - In CRM valid'!$G$2:$G$4699,"UK",'Relevant - In CRM valid'!$M$2:$M$4699,"IT/Systems")+COUNTIFS('Relevant - In CRM unknown'!$T$2:$T$253,$A597,'Relevant - In CRM unknown'!$G$2:$G$253,"UK",'Relevant - In CRM unknown'!$M$2:$M$253,"IT/Systems")+COUNTIFS('Relevant - IN NOW CRM valid'!$T$2:$T$2328,$A597,'Relevant - IN NOW CRM valid'!$G$2:$G$2328,"UK",'Relevant - IN NOW CRM valid'!$M$2:$M$2328,"IT/Systems")+COUNTIFS('Relevant - IN NOW CRM unknown'!$T$2:$T$1227,$A597,'Relevant - IN NOW CRM unknown'!$G$2:$G$1227,"UK",'Relevant - IN NOW CRM unknown'!$M$2:$M$1227,"IT/Systems")+COUNTIFS('Relevant - Not CRM not valid'!$T$2:$T$416,$A597,'Relevant - Not CRM not valid'!$G$2:$G$416,"UK",'Relevant - Not CRM not valid'!$M$2:$M$416,"IT/Systems")+COUNTIFS('Relevant - In CRM not valid'!$T$2:$T$46,$A597,'Relevant - In CRM not valid'!$G$2:$G$46,"UK",'Relevant - In CRM not valid'!$M$2:$M$46,"IT/Systems")</f>
        <v>0</v>
      </c>
      <c r="L597" s="2">
        <f>COUNTIFS('Relevant - In CRM valid'!$T$2:$T$4699,$A597,'Relevant - In CRM valid'!$G$2:$G$4699,"UK",'Relevant - In CRM valid'!$M$2:$M$4699,"")+COUNTIFS('Relevant - In CRM unknown'!$T$2:$T$253,$A597,'Relevant - In CRM unknown'!$G$2:$G$253,"UK",'Relevant - In CRM unknown'!$M$2:$M$253,"")+COUNTIFS('Relevant - IN NOW CRM valid'!$T$2:$T$2328,$A597,'Relevant - IN NOW CRM valid'!$G$2:$G$2328,"UK",'Relevant - IN NOW CRM valid'!$M$2:$M$2328,"")+COUNTIFS('Relevant - IN NOW CRM unknown'!$T$2:$T$1227,$A597,'Relevant - IN NOW CRM unknown'!$G$2:$G$1227,"UK",'Relevant - IN NOW CRM unknown'!$M$2:$M$1227,"")+COUNTIFS('Relevant - Not CRM not valid'!$T$2:$T$416,$A597,'Relevant - Not CRM not valid'!$G$2:$G$416,"UK",'Relevant - Not CRM not valid'!$M$2:$M$416,"")+COUNTIFS('Relevant - In CRM not valid'!$T$2:$T$46,$A597,'Relevant - In CRM not valid'!$G$2:$G$46,"UK",'Relevant - In CRM not valid'!$M$2:$M$46,"")</f>
        <v>0</v>
      </c>
      <c r="M597" s="2">
        <f t="shared" si="18"/>
        <v>1</v>
      </c>
      <c r="N597" s="2">
        <f>COUNTIFS('Relevant - In CRM valid'!$T$2:$T$4699,$A597,'Relevant - In CRM valid'!$G$2:$G$4699,"UK",'Relevant - In CRM valid'!$Q$2:$Q$4699,"valid")+COUNTIFS('Relevant - In CRM unknown'!$T$2:$T$253,$A597,'Relevant - In CRM unknown'!$G$2:$G$253,"UK",'Relevant - In CRM unknown'!$Q$2:$Q$253,"valid")+COUNTIFS('Relevant - IN NOW CRM valid'!$T$2:$T$2328,$A597,'Relevant - IN NOW CRM valid'!$G$2:$G$2328,"UK",'Relevant - IN NOW CRM valid'!$Q$2:$Q$2328,"valid")+COUNTIFS('Relevant - IN NOW CRM unknown'!$T$2:$T$1227,$A597,'Relevant - IN NOW CRM unknown'!$G$2:$G$1227,"UK",'Relevant - IN NOW CRM unknown'!$Q$2:$Q$1227,"valid")+COUNTIFS('Relevant - Not CRM not valid'!$T$2:$T$416,$A597,'Relevant - Not CRM not valid'!$G$2:$G$416,"UK",'Relevant - Not CRM not valid'!$Q$2:$Q$416,"valid")+COUNTIFS('Relevant - In CRM not valid'!$T$2:$T$46,$A597,'Relevant - In CRM not valid'!$G$2:$G$46,"UK",'Relevant - In CRM not valid'!$Q$2:$Q$46,"valid")</f>
        <v>0</v>
      </c>
      <c r="O597" s="2" t="str">
        <f t="shared" si="19"/>
        <v>Finance  IT/Systems</v>
      </c>
    </row>
    <row r="598" spans="1:15" ht="15" customHeight="1">
      <c r="A598" s="2" t="s">
        <v>1303</v>
      </c>
      <c r="B598" s="2" t="s">
        <v>1304</v>
      </c>
      <c r="C598" s="2" t="s">
        <v>1570</v>
      </c>
      <c r="D598" s="2" t="str">
        <f>IFERROR(INDEX('UK Target Institutions'!$D$2:$D$727,MATCH($A598,'UK Target Institutions'!$A$2:$A$727,0)),"")</f>
        <v>No</v>
      </c>
      <c r="E598" s="2">
        <f>COUNTIFS('Relevant - In CRM valid'!$T$2:$T$4699,$A598,'Relevant - In CRM valid'!$G$2:$G$4699,"UK")+COUNTIFS('Relevant - In CRM unknown'!$T$2:$T$253,$A598,'Relevant - In CRM unknown'!$G$2:$G$253,"UK")+COUNTIFS('Relevant - IN NOW CRM valid'!$T$2:$T$2328,$A598,'Relevant - IN NOW CRM valid'!$G$2:$G$2328,"UK")+COUNTIFS('Relevant - IN NOW CRM unknown'!$T$2:$T$1227,$A598,'Relevant - IN NOW CRM unknown'!$G$2:$G$1227,"UK")+COUNTIFS('Relevant - Not CRM not valid'!$T$2:$T$416,$A598,'Relevant - Not CRM not valid'!$G$2:$G$416,"UK")+COUNTIFS('Relevant - In CRM not valid'!$T$2:$T$46,$A598,'Relevant - In CRM not valid'!$G$2:$G$46,"UK")</f>
        <v>1</v>
      </c>
      <c r="F598" s="2">
        <f>COUNTIFS('Relevant - In CRM valid'!$T$2:$T$4699,$A598,'Relevant - In CRM valid'!$G$2:$G$4699,"UK",'Relevant - In CRM valid'!$M$2:$M$4699,"Research")+COUNTIFS('Relevant - In CRM unknown'!$T$2:$T$253,$A598,'Relevant - In CRM unknown'!$G$2:$G$253,"UK",'Relevant - In CRM unknown'!$M$2:$M$253,"Research")+COUNTIFS('Relevant - IN NOW CRM valid'!$T$2:$T$2328,$A598,'Relevant - IN NOW CRM valid'!$G$2:$G$2328,"UK",'Relevant - IN NOW CRM valid'!$M$2:$M$2328,"Research")+COUNTIFS('Relevant - IN NOW CRM unknown'!$T$2:$T$1227,$A598,'Relevant - IN NOW CRM unknown'!$G$2:$G$1227,"UK",'Relevant - IN NOW CRM unknown'!$M$2:$M$1227,"Research")+COUNTIFS('Relevant - Not CRM not valid'!$T$2:$T$416,$A598,'Relevant - Not CRM not valid'!$G$2:$G$416,"UK",'Relevant - Not CRM not valid'!$M$2:$M$416,"Research")+COUNTIFS('Relevant - In CRM not valid'!$T$2:$T$46,$A598,'Relevant - In CRM not valid'!$G$2:$G$46,"UK",'Relevant - In CRM not valid'!$M$2:$M$46,"Research")</f>
        <v>0</v>
      </c>
      <c r="G598" s="2">
        <f>COUNTIFS('Relevant - In CRM valid'!$T$2:$T$4699,$A598,'Relevant - In CRM valid'!$G$2:$G$4699,"UK",'Relevant - In CRM valid'!$M$2:$M$4699,"Research",'Relevant - In CRM valid'!$R$2:$R$4699,"Senior")+COUNTIFS('Relevant - In CRM unknown'!$T$2:$T$253,$A598,'Relevant - In CRM unknown'!$G$2:$G$253,"UK",'Relevant - In CRM unknown'!$M$2:$M$253,"Research",'Relevant - In CRM unknown'!$R$2:$R$253,"Senior")+COUNTIFS('Relevant - IN NOW CRM valid'!$T$2:$T$2328,$A598,'Relevant - IN NOW CRM valid'!$G$2:$G$2328,"UK",'Relevant - IN NOW CRM valid'!$M$2:$M$2328,"Research",'Relevant - IN NOW CRM valid'!$R$2:$R$2328,"Senior")+COUNTIFS('Relevant - IN NOW CRM unknown'!$T$2:$T$1227,$A598,'Relevant - IN NOW CRM unknown'!$G$2:$G$1227,"UK",'Relevant - IN NOW CRM unknown'!$M$2:$M$1227,"Research",'Relevant - IN NOW CRM unknown'!$R$2:$R$1227,"Senior")+COUNTIFS('Relevant - Not CRM not valid'!$T$2:$T$416,$A598,'Relevant - Not CRM not valid'!$G$2:$G$416,"UK",'Relevant - Not CRM not valid'!$M$2:$M$416,"Research",'Relevant - Not CRM not valid'!$R$2:$R$416,"Senior")+COUNTIFS('Relevant - In CRM not valid'!$T$2:$T$46,$A598,'Relevant - In CRM not valid'!$G$2:$G$46,"UK",'Relevant - In CRM not valid'!$M$2:$M$46,"Research",'Relevant - In CRM not valid'!$R$2:$R$46,"Senior")</f>
        <v>0</v>
      </c>
      <c r="H598" s="2">
        <f>COUNTIFS('Relevant - In CRM valid'!$T$2:$T$4699,$A598,'Relevant - In CRM valid'!$G$2:$G$4699,"UK",'Relevant - In CRM valid'!$M$2:$M$4699,"Research",'Relevant - In CRM valid'!$R$2:$R$4699,"Operational")+COUNTIFS('Relevant - In CRM unknown'!$T$2:$T$253,$A598,'Relevant - In CRM unknown'!$G$2:$G$253,"UK",'Relevant - In CRM unknown'!$M$2:$M$253,"Research",'Relevant - In CRM unknown'!$R$2:$R$253,"Operational")+COUNTIFS('Relevant - IN NOW CRM valid'!$T$2:$T$2328,$A598,'Relevant - IN NOW CRM valid'!$G$2:$G$2328,"UK",'Relevant - IN NOW CRM valid'!$M$2:$M$2328,"Research",'Relevant - IN NOW CRM valid'!$R$2:$R$2328,"Operational")+COUNTIFS('Relevant - IN NOW CRM unknown'!$T$2:$T$1227,$A598,'Relevant - IN NOW CRM unknown'!$G$2:$G$1227,"UK",'Relevant - IN NOW CRM unknown'!$M$2:$M$1227,"Research",'Relevant - IN NOW CRM unknown'!$R$2:$R$1227,"Operational")+COUNTIFS('Relevant - Not CRM not valid'!$T$2:$T$416,$A598,'Relevant - Not CRM not valid'!$G$2:$G$416,"UK",'Relevant - Not CRM not valid'!$M$2:$M$416,"Research",'Relevant - Not CRM not valid'!$R$2:$R$416,"Operational")+COUNTIFS('Relevant - In CRM not valid'!$T$2:$T$46,$A598,'Relevant - In CRM not valid'!$G$2:$G$46,"UK",'Relevant - In CRM not valid'!$M$2:$M$46,"Research",'Relevant - In CRM not valid'!$R$2:$R$46,"Operational")</f>
        <v>0</v>
      </c>
      <c r="I598" s="2">
        <f>COUNTIFS('Relevant - In CRM valid'!$T$2:$T$4699,$A598,'Relevant - In CRM valid'!$G$2:$G$4699,"UK",'Relevant - In CRM valid'!$M$2:$M$4699,"Research",'Relevant - In CRM valid'!$R$2:$R$4699,"Academic")+COUNTIFS('Relevant - In CRM unknown'!$T$2:$T$253,$A598,'Relevant - In CRM unknown'!$G$2:$G$253,"UK",'Relevant - In CRM unknown'!$M$2:$M$253,"Research",'Relevant - In CRM unknown'!$R$2:$R$253,"Academic")+COUNTIFS('Relevant - IN NOW CRM valid'!$T$2:$T$2328,$A598,'Relevant - IN NOW CRM valid'!$G$2:$G$2328,"UK",'Relevant - IN NOW CRM valid'!$M$2:$M$2328,"Research",'Relevant - IN NOW CRM valid'!$R$2:$R$2328,"Academic")+COUNTIFS('Relevant - IN NOW CRM unknown'!$T$2:$T$1227,$A598,'Relevant - IN NOW CRM unknown'!$G$2:$G$1227,"UK",'Relevant - IN NOW CRM unknown'!$M$2:$M$1227,"Research",'Relevant - IN NOW CRM unknown'!$R$2:$R$1227,"Academic")+COUNTIFS('Relevant - Not CRM not valid'!$T$2:$T$416,$A598,'Relevant - Not CRM not valid'!$G$2:$G$416,"UK",'Relevant - Not CRM not valid'!$M$2:$M$416,"Research",'Relevant - Not CRM not valid'!$R$2:$R$416,"Academic")+COUNTIFS('Relevant - In CRM not valid'!$T$2:$T$46,$A598,'Relevant - In CRM not valid'!$G$2:$G$46,"UK",'Relevant - In CRM not valid'!$M$2:$M$46,"Research",'Relevant - In CRM not valid'!$R$2:$R$46,"Academic")</f>
        <v>0</v>
      </c>
      <c r="J598" s="2">
        <f>COUNTIFS('Relevant - In CRM valid'!$T$2:$T$4699,$A598,'Relevant - In CRM valid'!$G$2:$G$4699,"UK",'Relevant - In CRM valid'!$M$2:$M$4699,"Finance")+COUNTIFS('Relevant - In CRM unknown'!$T$2:$T$253,$A598,'Relevant - In CRM unknown'!$G$2:$G$253,"UK",'Relevant - In CRM unknown'!$M$2:$M$253,"Finance")+COUNTIFS('Relevant - IN NOW CRM valid'!$T$2:$T$2328,$A598,'Relevant - IN NOW CRM valid'!$G$2:$G$2328,"UK",'Relevant - IN NOW CRM valid'!$M$2:$M$2328,"Finance")+COUNTIFS('Relevant - IN NOW CRM unknown'!$T$2:$T$1227,$A598,'Relevant - IN NOW CRM unknown'!$G$2:$G$1227,"UK",'Relevant - IN NOW CRM unknown'!$M$2:$M$1227,"Finance")+COUNTIFS('Relevant - Not CRM not valid'!$T$2:$T$416,$A598,'Relevant - Not CRM not valid'!$G$2:$G$416,"UK",'Relevant - Not CRM not valid'!$M$2:$M$416,"Finance")+COUNTIFS('Relevant - In CRM not valid'!$T$2:$T$46,$A598,'Relevant - In CRM not valid'!$G$2:$G$46,"UK",'Relevant - In CRM not valid'!$M$2:$M$46,"Finance")</f>
        <v>0</v>
      </c>
      <c r="K598" s="2">
        <f>COUNTIFS('Relevant - In CRM valid'!$T$2:$T$4699,$A598,'Relevant - In CRM valid'!$G$2:$G$4699,"UK",'Relevant - In CRM valid'!$M$2:$M$4699,"IT/Systems")+COUNTIFS('Relevant - In CRM unknown'!$T$2:$T$253,$A598,'Relevant - In CRM unknown'!$G$2:$G$253,"UK",'Relevant - In CRM unknown'!$M$2:$M$253,"IT/Systems")+COUNTIFS('Relevant - IN NOW CRM valid'!$T$2:$T$2328,$A598,'Relevant - IN NOW CRM valid'!$G$2:$G$2328,"UK",'Relevant - IN NOW CRM valid'!$M$2:$M$2328,"IT/Systems")+COUNTIFS('Relevant - IN NOW CRM unknown'!$T$2:$T$1227,$A598,'Relevant - IN NOW CRM unknown'!$G$2:$G$1227,"UK",'Relevant - IN NOW CRM unknown'!$M$2:$M$1227,"IT/Systems")+COUNTIFS('Relevant - Not CRM not valid'!$T$2:$T$416,$A598,'Relevant - Not CRM not valid'!$G$2:$G$416,"UK",'Relevant - Not CRM not valid'!$M$2:$M$416,"IT/Systems")+COUNTIFS('Relevant - In CRM not valid'!$T$2:$T$46,$A598,'Relevant - In CRM not valid'!$G$2:$G$46,"UK",'Relevant - In CRM not valid'!$M$2:$M$46,"IT/Systems")</f>
        <v>1</v>
      </c>
      <c r="L598" s="2">
        <f>COUNTIFS('Relevant - In CRM valid'!$T$2:$T$4699,$A598,'Relevant - In CRM valid'!$G$2:$G$4699,"UK",'Relevant - In CRM valid'!$M$2:$M$4699,"")+COUNTIFS('Relevant - In CRM unknown'!$T$2:$T$253,$A598,'Relevant - In CRM unknown'!$G$2:$G$253,"UK",'Relevant - In CRM unknown'!$M$2:$M$253,"")+COUNTIFS('Relevant - IN NOW CRM valid'!$T$2:$T$2328,$A598,'Relevant - IN NOW CRM valid'!$G$2:$G$2328,"UK",'Relevant - IN NOW CRM valid'!$M$2:$M$2328,"")+COUNTIFS('Relevant - IN NOW CRM unknown'!$T$2:$T$1227,$A598,'Relevant - IN NOW CRM unknown'!$G$2:$G$1227,"UK",'Relevant - IN NOW CRM unknown'!$M$2:$M$1227,"")+COUNTIFS('Relevant - Not CRM not valid'!$T$2:$T$416,$A598,'Relevant - Not CRM not valid'!$G$2:$G$416,"UK",'Relevant - Not CRM not valid'!$M$2:$M$416,"")+COUNTIFS('Relevant - In CRM not valid'!$T$2:$T$46,$A598,'Relevant - In CRM not valid'!$G$2:$G$46,"UK",'Relevant - In CRM not valid'!$M$2:$M$46,"")</f>
        <v>0</v>
      </c>
      <c r="M598" s="2">
        <f t="shared" si="18"/>
        <v>1</v>
      </c>
      <c r="N598" s="2">
        <f>COUNTIFS('Relevant - In CRM valid'!$T$2:$T$4699,$A598,'Relevant - In CRM valid'!$G$2:$G$4699,"UK",'Relevant - In CRM valid'!$Q$2:$Q$4699,"valid")+COUNTIFS('Relevant - In CRM unknown'!$T$2:$T$253,$A598,'Relevant - In CRM unknown'!$G$2:$G$253,"UK",'Relevant - In CRM unknown'!$Q$2:$Q$253,"valid")+COUNTIFS('Relevant - IN NOW CRM valid'!$T$2:$T$2328,$A598,'Relevant - IN NOW CRM valid'!$G$2:$G$2328,"UK",'Relevant - IN NOW CRM valid'!$Q$2:$Q$2328,"valid")+COUNTIFS('Relevant - IN NOW CRM unknown'!$T$2:$T$1227,$A598,'Relevant - IN NOW CRM unknown'!$G$2:$G$1227,"UK",'Relevant - IN NOW CRM unknown'!$Q$2:$Q$1227,"valid")+COUNTIFS('Relevant - Not CRM not valid'!$T$2:$T$416,$A598,'Relevant - Not CRM not valid'!$G$2:$G$416,"UK",'Relevant - Not CRM not valid'!$Q$2:$Q$416,"valid")+COUNTIFS('Relevant - In CRM not valid'!$T$2:$T$46,$A598,'Relevant - In CRM not valid'!$G$2:$G$46,"UK",'Relevant - In CRM not valid'!$Q$2:$Q$46,"valid")</f>
        <v>1</v>
      </c>
      <c r="O598" s="2" t="str">
        <f t="shared" si="19"/>
        <v xml:space="preserve">Research  Finance  </v>
      </c>
    </row>
    <row r="599" spans="1:15" ht="15" customHeight="1">
      <c r="A599" s="2" t="s">
        <v>1305</v>
      </c>
      <c r="B599" s="2" t="s">
        <v>1306</v>
      </c>
      <c r="C599" s="2" t="s">
        <v>525</v>
      </c>
      <c r="D599" s="2" t="str">
        <f>IFERROR(INDEX('UK Target Institutions'!$D$2:$D$727,MATCH($A599,'UK Target Institutions'!$A$2:$A$727,0)),"")</f>
        <v>No</v>
      </c>
      <c r="E599" s="2">
        <f>COUNTIFS('Relevant - In CRM valid'!$T$2:$T$4699,$A599,'Relevant - In CRM valid'!$G$2:$G$4699,"UK")+COUNTIFS('Relevant - In CRM unknown'!$T$2:$T$253,$A599,'Relevant - In CRM unknown'!$G$2:$G$253,"UK")+COUNTIFS('Relevant - IN NOW CRM valid'!$T$2:$T$2328,$A599,'Relevant - IN NOW CRM valid'!$G$2:$G$2328,"UK")+COUNTIFS('Relevant - IN NOW CRM unknown'!$T$2:$T$1227,$A599,'Relevant - IN NOW CRM unknown'!$G$2:$G$1227,"UK")+COUNTIFS('Relevant - Not CRM not valid'!$T$2:$T$416,$A599,'Relevant - Not CRM not valid'!$G$2:$G$416,"UK")+COUNTIFS('Relevant - In CRM not valid'!$T$2:$T$46,$A599,'Relevant - In CRM not valid'!$G$2:$G$46,"UK")</f>
        <v>1</v>
      </c>
      <c r="F599" s="2">
        <f>COUNTIFS('Relevant - In CRM valid'!$T$2:$T$4699,$A599,'Relevant - In CRM valid'!$G$2:$G$4699,"UK",'Relevant - In CRM valid'!$M$2:$M$4699,"Research")+COUNTIFS('Relevant - In CRM unknown'!$T$2:$T$253,$A599,'Relevant - In CRM unknown'!$G$2:$G$253,"UK",'Relevant - In CRM unknown'!$M$2:$M$253,"Research")+COUNTIFS('Relevant - IN NOW CRM valid'!$T$2:$T$2328,$A599,'Relevant - IN NOW CRM valid'!$G$2:$G$2328,"UK",'Relevant - IN NOW CRM valid'!$M$2:$M$2328,"Research")+COUNTIFS('Relevant - IN NOW CRM unknown'!$T$2:$T$1227,$A599,'Relevant - IN NOW CRM unknown'!$G$2:$G$1227,"UK",'Relevant - IN NOW CRM unknown'!$M$2:$M$1227,"Research")+COUNTIFS('Relevant - Not CRM not valid'!$T$2:$T$416,$A599,'Relevant - Not CRM not valid'!$G$2:$G$416,"UK",'Relevant - Not CRM not valid'!$M$2:$M$416,"Research")+COUNTIFS('Relevant - In CRM not valid'!$T$2:$T$46,$A599,'Relevant - In CRM not valid'!$G$2:$G$46,"UK",'Relevant - In CRM not valid'!$M$2:$M$46,"Research")</f>
        <v>0</v>
      </c>
      <c r="G599" s="2">
        <f>COUNTIFS('Relevant - In CRM valid'!$T$2:$T$4699,$A599,'Relevant - In CRM valid'!$G$2:$G$4699,"UK",'Relevant - In CRM valid'!$M$2:$M$4699,"Research",'Relevant - In CRM valid'!$R$2:$R$4699,"Senior")+COUNTIFS('Relevant - In CRM unknown'!$T$2:$T$253,$A599,'Relevant - In CRM unknown'!$G$2:$G$253,"UK",'Relevant - In CRM unknown'!$M$2:$M$253,"Research",'Relevant - In CRM unknown'!$R$2:$R$253,"Senior")+COUNTIFS('Relevant - IN NOW CRM valid'!$T$2:$T$2328,$A599,'Relevant - IN NOW CRM valid'!$G$2:$G$2328,"UK",'Relevant - IN NOW CRM valid'!$M$2:$M$2328,"Research",'Relevant - IN NOW CRM valid'!$R$2:$R$2328,"Senior")+COUNTIFS('Relevant - IN NOW CRM unknown'!$T$2:$T$1227,$A599,'Relevant - IN NOW CRM unknown'!$G$2:$G$1227,"UK",'Relevant - IN NOW CRM unknown'!$M$2:$M$1227,"Research",'Relevant - IN NOW CRM unknown'!$R$2:$R$1227,"Senior")+COUNTIFS('Relevant - Not CRM not valid'!$T$2:$T$416,$A599,'Relevant - Not CRM not valid'!$G$2:$G$416,"UK",'Relevant - Not CRM not valid'!$M$2:$M$416,"Research",'Relevant - Not CRM not valid'!$R$2:$R$416,"Senior")+COUNTIFS('Relevant - In CRM not valid'!$T$2:$T$46,$A599,'Relevant - In CRM not valid'!$G$2:$G$46,"UK",'Relevant - In CRM not valid'!$M$2:$M$46,"Research",'Relevant - In CRM not valid'!$R$2:$R$46,"Senior")</f>
        <v>0</v>
      </c>
      <c r="H599" s="2">
        <f>COUNTIFS('Relevant - In CRM valid'!$T$2:$T$4699,$A599,'Relevant - In CRM valid'!$G$2:$G$4699,"UK",'Relevant - In CRM valid'!$M$2:$M$4699,"Research",'Relevant - In CRM valid'!$R$2:$R$4699,"Operational")+COUNTIFS('Relevant - In CRM unknown'!$T$2:$T$253,$A599,'Relevant - In CRM unknown'!$G$2:$G$253,"UK",'Relevant - In CRM unknown'!$M$2:$M$253,"Research",'Relevant - In CRM unknown'!$R$2:$R$253,"Operational")+COUNTIFS('Relevant - IN NOW CRM valid'!$T$2:$T$2328,$A599,'Relevant - IN NOW CRM valid'!$G$2:$G$2328,"UK",'Relevant - IN NOW CRM valid'!$M$2:$M$2328,"Research",'Relevant - IN NOW CRM valid'!$R$2:$R$2328,"Operational")+COUNTIFS('Relevant - IN NOW CRM unknown'!$T$2:$T$1227,$A599,'Relevant - IN NOW CRM unknown'!$G$2:$G$1227,"UK",'Relevant - IN NOW CRM unknown'!$M$2:$M$1227,"Research",'Relevant - IN NOW CRM unknown'!$R$2:$R$1227,"Operational")+COUNTIFS('Relevant - Not CRM not valid'!$T$2:$T$416,$A599,'Relevant - Not CRM not valid'!$G$2:$G$416,"UK",'Relevant - Not CRM not valid'!$M$2:$M$416,"Research",'Relevant - Not CRM not valid'!$R$2:$R$416,"Operational")+COUNTIFS('Relevant - In CRM not valid'!$T$2:$T$46,$A599,'Relevant - In CRM not valid'!$G$2:$G$46,"UK",'Relevant - In CRM not valid'!$M$2:$M$46,"Research",'Relevant - In CRM not valid'!$R$2:$R$46,"Operational")</f>
        <v>0</v>
      </c>
      <c r="I599" s="2">
        <f>COUNTIFS('Relevant - In CRM valid'!$T$2:$T$4699,$A599,'Relevant - In CRM valid'!$G$2:$G$4699,"UK",'Relevant - In CRM valid'!$M$2:$M$4699,"Research",'Relevant - In CRM valid'!$R$2:$R$4699,"Academic")+COUNTIFS('Relevant - In CRM unknown'!$T$2:$T$253,$A599,'Relevant - In CRM unknown'!$G$2:$G$253,"UK",'Relevant - In CRM unknown'!$M$2:$M$253,"Research",'Relevant - In CRM unknown'!$R$2:$R$253,"Academic")+COUNTIFS('Relevant - IN NOW CRM valid'!$T$2:$T$2328,$A599,'Relevant - IN NOW CRM valid'!$G$2:$G$2328,"UK",'Relevant - IN NOW CRM valid'!$M$2:$M$2328,"Research",'Relevant - IN NOW CRM valid'!$R$2:$R$2328,"Academic")+COUNTIFS('Relevant - IN NOW CRM unknown'!$T$2:$T$1227,$A599,'Relevant - IN NOW CRM unknown'!$G$2:$G$1227,"UK",'Relevant - IN NOW CRM unknown'!$M$2:$M$1227,"Research",'Relevant - IN NOW CRM unknown'!$R$2:$R$1227,"Academic")+COUNTIFS('Relevant - Not CRM not valid'!$T$2:$T$416,$A599,'Relevant - Not CRM not valid'!$G$2:$G$416,"UK",'Relevant - Not CRM not valid'!$M$2:$M$416,"Research",'Relevant - Not CRM not valid'!$R$2:$R$416,"Academic")+COUNTIFS('Relevant - In CRM not valid'!$T$2:$T$46,$A599,'Relevant - In CRM not valid'!$G$2:$G$46,"UK",'Relevant - In CRM not valid'!$M$2:$M$46,"Research",'Relevant - In CRM not valid'!$R$2:$R$46,"Academic")</f>
        <v>0</v>
      </c>
      <c r="J599" s="2">
        <f>COUNTIFS('Relevant - In CRM valid'!$T$2:$T$4699,$A599,'Relevant - In CRM valid'!$G$2:$G$4699,"UK",'Relevant - In CRM valid'!$M$2:$M$4699,"Finance")+COUNTIFS('Relevant - In CRM unknown'!$T$2:$T$253,$A599,'Relevant - In CRM unknown'!$G$2:$G$253,"UK",'Relevant - In CRM unknown'!$M$2:$M$253,"Finance")+COUNTIFS('Relevant - IN NOW CRM valid'!$T$2:$T$2328,$A599,'Relevant - IN NOW CRM valid'!$G$2:$G$2328,"UK",'Relevant - IN NOW CRM valid'!$M$2:$M$2328,"Finance")+COUNTIFS('Relevant - IN NOW CRM unknown'!$T$2:$T$1227,$A599,'Relevant - IN NOW CRM unknown'!$G$2:$G$1227,"UK",'Relevant - IN NOW CRM unknown'!$M$2:$M$1227,"Finance")+COUNTIFS('Relevant - Not CRM not valid'!$T$2:$T$416,$A599,'Relevant - Not CRM not valid'!$G$2:$G$416,"UK",'Relevant - Not CRM not valid'!$M$2:$M$416,"Finance")+COUNTIFS('Relevant - In CRM not valid'!$T$2:$T$46,$A599,'Relevant - In CRM not valid'!$G$2:$G$46,"UK",'Relevant - In CRM not valid'!$M$2:$M$46,"Finance")</f>
        <v>1</v>
      </c>
      <c r="K599" s="2">
        <f>COUNTIFS('Relevant - In CRM valid'!$T$2:$T$4699,$A599,'Relevant - In CRM valid'!$G$2:$G$4699,"UK",'Relevant - In CRM valid'!$M$2:$M$4699,"IT/Systems")+COUNTIFS('Relevant - In CRM unknown'!$T$2:$T$253,$A599,'Relevant - In CRM unknown'!$G$2:$G$253,"UK",'Relevant - In CRM unknown'!$M$2:$M$253,"IT/Systems")+COUNTIFS('Relevant - IN NOW CRM valid'!$T$2:$T$2328,$A599,'Relevant - IN NOW CRM valid'!$G$2:$G$2328,"UK",'Relevant - IN NOW CRM valid'!$M$2:$M$2328,"IT/Systems")+COUNTIFS('Relevant - IN NOW CRM unknown'!$T$2:$T$1227,$A599,'Relevant - IN NOW CRM unknown'!$G$2:$G$1227,"UK",'Relevant - IN NOW CRM unknown'!$M$2:$M$1227,"IT/Systems")+COUNTIFS('Relevant - Not CRM not valid'!$T$2:$T$416,$A599,'Relevant - Not CRM not valid'!$G$2:$G$416,"UK",'Relevant - Not CRM not valid'!$M$2:$M$416,"IT/Systems")+COUNTIFS('Relevant - In CRM not valid'!$T$2:$T$46,$A599,'Relevant - In CRM not valid'!$G$2:$G$46,"UK",'Relevant - In CRM not valid'!$M$2:$M$46,"IT/Systems")</f>
        <v>0</v>
      </c>
      <c r="L599" s="2">
        <f>COUNTIFS('Relevant - In CRM valid'!$T$2:$T$4699,$A599,'Relevant - In CRM valid'!$G$2:$G$4699,"UK",'Relevant - In CRM valid'!$M$2:$M$4699,"")+COUNTIFS('Relevant - In CRM unknown'!$T$2:$T$253,$A599,'Relevant - In CRM unknown'!$G$2:$G$253,"UK",'Relevant - In CRM unknown'!$M$2:$M$253,"")+COUNTIFS('Relevant - IN NOW CRM valid'!$T$2:$T$2328,$A599,'Relevant - IN NOW CRM valid'!$G$2:$G$2328,"UK",'Relevant - IN NOW CRM valid'!$M$2:$M$2328,"")+COUNTIFS('Relevant - IN NOW CRM unknown'!$T$2:$T$1227,$A599,'Relevant - IN NOW CRM unknown'!$G$2:$G$1227,"UK",'Relevant - IN NOW CRM unknown'!$M$2:$M$1227,"")+COUNTIFS('Relevant - Not CRM not valid'!$T$2:$T$416,$A599,'Relevant - Not CRM not valid'!$G$2:$G$416,"UK",'Relevant - Not CRM not valid'!$M$2:$M$416,"")+COUNTIFS('Relevant - In CRM not valid'!$T$2:$T$46,$A599,'Relevant - In CRM not valid'!$G$2:$G$46,"UK",'Relevant - In CRM not valid'!$M$2:$M$46,"")</f>
        <v>0</v>
      </c>
      <c r="M599" s="2">
        <f t="shared" si="18"/>
        <v>1</v>
      </c>
      <c r="N599" s="2">
        <f>COUNTIFS('Relevant - In CRM valid'!$T$2:$T$4699,$A599,'Relevant - In CRM valid'!$G$2:$G$4699,"UK",'Relevant - In CRM valid'!$Q$2:$Q$4699,"valid")+COUNTIFS('Relevant - In CRM unknown'!$T$2:$T$253,$A599,'Relevant - In CRM unknown'!$G$2:$G$253,"UK",'Relevant - In CRM unknown'!$Q$2:$Q$253,"valid")+COUNTIFS('Relevant - IN NOW CRM valid'!$T$2:$T$2328,$A599,'Relevant - IN NOW CRM valid'!$G$2:$G$2328,"UK",'Relevant - IN NOW CRM valid'!$Q$2:$Q$2328,"valid")+COUNTIFS('Relevant - IN NOW CRM unknown'!$T$2:$T$1227,$A599,'Relevant - IN NOW CRM unknown'!$G$2:$G$1227,"UK",'Relevant - IN NOW CRM unknown'!$Q$2:$Q$1227,"valid")+COUNTIFS('Relevant - Not CRM not valid'!$T$2:$T$416,$A599,'Relevant - Not CRM not valid'!$G$2:$G$416,"UK",'Relevant - Not CRM not valid'!$Q$2:$Q$416,"valid")+COUNTIFS('Relevant - In CRM not valid'!$T$2:$T$46,$A599,'Relevant - In CRM not valid'!$G$2:$G$46,"UK",'Relevant - In CRM not valid'!$Q$2:$Q$46,"valid")</f>
        <v>1</v>
      </c>
      <c r="O599" s="2" t="str">
        <f t="shared" si="19"/>
        <v>Research  IT/Systems</v>
      </c>
    </row>
    <row r="600" spans="1:15" ht="15" customHeight="1">
      <c r="A600" s="2" t="s">
        <v>1307</v>
      </c>
      <c r="B600" s="2" t="s">
        <v>1308</v>
      </c>
      <c r="C600" s="2" t="s">
        <v>525</v>
      </c>
      <c r="D600" s="2" t="str">
        <f>IFERROR(INDEX('UK Target Institutions'!$D$2:$D$727,MATCH($A600,'UK Target Institutions'!$A$2:$A$727,0)),"")</f>
        <v>No</v>
      </c>
      <c r="E600" s="2">
        <f>COUNTIFS('Relevant - In CRM valid'!$T$2:$T$4699,$A600,'Relevant - In CRM valid'!$G$2:$G$4699,"UK")+COUNTIFS('Relevant - In CRM unknown'!$T$2:$T$253,$A600,'Relevant - In CRM unknown'!$G$2:$G$253,"UK")+COUNTIFS('Relevant - IN NOW CRM valid'!$T$2:$T$2328,$A600,'Relevant - IN NOW CRM valid'!$G$2:$G$2328,"UK")+COUNTIFS('Relevant - IN NOW CRM unknown'!$T$2:$T$1227,$A600,'Relevant - IN NOW CRM unknown'!$G$2:$G$1227,"UK")+COUNTIFS('Relevant - Not CRM not valid'!$T$2:$T$416,$A600,'Relevant - Not CRM not valid'!$G$2:$G$416,"UK")+COUNTIFS('Relevant - In CRM not valid'!$T$2:$T$46,$A600,'Relevant - In CRM not valid'!$G$2:$G$46,"UK")</f>
        <v>1</v>
      </c>
      <c r="F600" s="2">
        <f>COUNTIFS('Relevant - In CRM valid'!$T$2:$T$4699,$A600,'Relevant - In CRM valid'!$G$2:$G$4699,"UK",'Relevant - In CRM valid'!$M$2:$M$4699,"Research")+COUNTIFS('Relevant - In CRM unknown'!$T$2:$T$253,$A600,'Relevant - In CRM unknown'!$G$2:$G$253,"UK",'Relevant - In CRM unknown'!$M$2:$M$253,"Research")+COUNTIFS('Relevant - IN NOW CRM valid'!$T$2:$T$2328,$A600,'Relevant - IN NOW CRM valid'!$G$2:$G$2328,"UK",'Relevant - IN NOW CRM valid'!$M$2:$M$2328,"Research")+COUNTIFS('Relevant - IN NOW CRM unknown'!$T$2:$T$1227,$A600,'Relevant - IN NOW CRM unknown'!$G$2:$G$1227,"UK",'Relevant - IN NOW CRM unknown'!$M$2:$M$1227,"Research")+COUNTIFS('Relevant - Not CRM not valid'!$T$2:$T$416,$A600,'Relevant - Not CRM not valid'!$G$2:$G$416,"UK",'Relevant - Not CRM not valid'!$M$2:$M$416,"Research")+COUNTIFS('Relevant - In CRM not valid'!$T$2:$T$46,$A600,'Relevant - In CRM not valid'!$G$2:$G$46,"UK",'Relevant - In CRM not valid'!$M$2:$M$46,"Research")</f>
        <v>0</v>
      </c>
      <c r="G600" s="2">
        <f>COUNTIFS('Relevant - In CRM valid'!$T$2:$T$4699,$A600,'Relevant - In CRM valid'!$G$2:$G$4699,"UK",'Relevant - In CRM valid'!$M$2:$M$4699,"Research",'Relevant - In CRM valid'!$R$2:$R$4699,"Senior")+COUNTIFS('Relevant - In CRM unknown'!$T$2:$T$253,$A600,'Relevant - In CRM unknown'!$G$2:$G$253,"UK",'Relevant - In CRM unknown'!$M$2:$M$253,"Research",'Relevant - In CRM unknown'!$R$2:$R$253,"Senior")+COUNTIFS('Relevant - IN NOW CRM valid'!$T$2:$T$2328,$A600,'Relevant - IN NOW CRM valid'!$G$2:$G$2328,"UK",'Relevant - IN NOW CRM valid'!$M$2:$M$2328,"Research",'Relevant - IN NOW CRM valid'!$R$2:$R$2328,"Senior")+COUNTIFS('Relevant - IN NOW CRM unknown'!$T$2:$T$1227,$A600,'Relevant - IN NOW CRM unknown'!$G$2:$G$1227,"UK",'Relevant - IN NOW CRM unknown'!$M$2:$M$1227,"Research",'Relevant - IN NOW CRM unknown'!$R$2:$R$1227,"Senior")+COUNTIFS('Relevant - Not CRM not valid'!$T$2:$T$416,$A600,'Relevant - Not CRM not valid'!$G$2:$G$416,"UK",'Relevant - Not CRM not valid'!$M$2:$M$416,"Research",'Relevant - Not CRM not valid'!$R$2:$R$416,"Senior")+COUNTIFS('Relevant - In CRM not valid'!$T$2:$T$46,$A600,'Relevant - In CRM not valid'!$G$2:$G$46,"UK",'Relevant - In CRM not valid'!$M$2:$M$46,"Research",'Relevant - In CRM not valid'!$R$2:$R$46,"Senior")</f>
        <v>0</v>
      </c>
      <c r="H600" s="2">
        <f>COUNTIFS('Relevant - In CRM valid'!$T$2:$T$4699,$A600,'Relevant - In CRM valid'!$G$2:$G$4699,"UK",'Relevant - In CRM valid'!$M$2:$M$4699,"Research",'Relevant - In CRM valid'!$R$2:$R$4699,"Operational")+COUNTIFS('Relevant - In CRM unknown'!$T$2:$T$253,$A600,'Relevant - In CRM unknown'!$G$2:$G$253,"UK",'Relevant - In CRM unknown'!$M$2:$M$253,"Research",'Relevant - In CRM unknown'!$R$2:$R$253,"Operational")+COUNTIFS('Relevant - IN NOW CRM valid'!$T$2:$T$2328,$A600,'Relevant - IN NOW CRM valid'!$G$2:$G$2328,"UK",'Relevant - IN NOW CRM valid'!$M$2:$M$2328,"Research",'Relevant - IN NOW CRM valid'!$R$2:$R$2328,"Operational")+COUNTIFS('Relevant - IN NOW CRM unknown'!$T$2:$T$1227,$A600,'Relevant - IN NOW CRM unknown'!$G$2:$G$1227,"UK",'Relevant - IN NOW CRM unknown'!$M$2:$M$1227,"Research",'Relevant - IN NOW CRM unknown'!$R$2:$R$1227,"Operational")+COUNTIFS('Relevant - Not CRM not valid'!$T$2:$T$416,$A600,'Relevant - Not CRM not valid'!$G$2:$G$416,"UK",'Relevant - Not CRM not valid'!$M$2:$M$416,"Research",'Relevant - Not CRM not valid'!$R$2:$R$416,"Operational")+COUNTIFS('Relevant - In CRM not valid'!$T$2:$T$46,$A600,'Relevant - In CRM not valid'!$G$2:$G$46,"UK",'Relevant - In CRM not valid'!$M$2:$M$46,"Research",'Relevant - In CRM not valid'!$R$2:$R$46,"Operational")</f>
        <v>0</v>
      </c>
      <c r="I600" s="2">
        <f>COUNTIFS('Relevant - In CRM valid'!$T$2:$T$4699,$A600,'Relevant - In CRM valid'!$G$2:$G$4699,"UK",'Relevant - In CRM valid'!$M$2:$M$4699,"Research",'Relevant - In CRM valid'!$R$2:$R$4699,"Academic")+COUNTIFS('Relevant - In CRM unknown'!$T$2:$T$253,$A600,'Relevant - In CRM unknown'!$G$2:$G$253,"UK",'Relevant - In CRM unknown'!$M$2:$M$253,"Research",'Relevant - In CRM unknown'!$R$2:$R$253,"Academic")+COUNTIFS('Relevant - IN NOW CRM valid'!$T$2:$T$2328,$A600,'Relevant - IN NOW CRM valid'!$G$2:$G$2328,"UK",'Relevant - IN NOW CRM valid'!$M$2:$M$2328,"Research",'Relevant - IN NOW CRM valid'!$R$2:$R$2328,"Academic")+COUNTIFS('Relevant - IN NOW CRM unknown'!$T$2:$T$1227,$A600,'Relevant - IN NOW CRM unknown'!$G$2:$G$1227,"UK",'Relevant - IN NOW CRM unknown'!$M$2:$M$1227,"Research",'Relevant - IN NOW CRM unknown'!$R$2:$R$1227,"Academic")+COUNTIFS('Relevant - Not CRM not valid'!$T$2:$T$416,$A600,'Relevant - Not CRM not valid'!$G$2:$G$416,"UK",'Relevant - Not CRM not valid'!$M$2:$M$416,"Research",'Relevant - Not CRM not valid'!$R$2:$R$416,"Academic")+COUNTIFS('Relevant - In CRM not valid'!$T$2:$T$46,$A600,'Relevant - In CRM not valid'!$G$2:$G$46,"UK",'Relevant - In CRM not valid'!$M$2:$M$46,"Research",'Relevant - In CRM not valid'!$R$2:$R$46,"Academic")</f>
        <v>0</v>
      </c>
      <c r="J600" s="2">
        <f>COUNTIFS('Relevant - In CRM valid'!$T$2:$T$4699,$A600,'Relevant - In CRM valid'!$G$2:$G$4699,"UK",'Relevant - In CRM valid'!$M$2:$M$4699,"Finance")+COUNTIFS('Relevant - In CRM unknown'!$T$2:$T$253,$A600,'Relevant - In CRM unknown'!$G$2:$G$253,"UK",'Relevant - In CRM unknown'!$M$2:$M$253,"Finance")+COUNTIFS('Relevant - IN NOW CRM valid'!$T$2:$T$2328,$A600,'Relevant - IN NOW CRM valid'!$G$2:$G$2328,"UK",'Relevant - IN NOW CRM valid'!$M$2:$M$2328,"Finance")+COUNTIFS('Relevant - IN NOW CRM unknown'!$T$2:$T$1227,$A600,'Relevant - IN NOW CRM unknown'!$G$2:$G$1227,"UK",'Relevant - IN NOW CRM unknown'!$M$2:$M$1227,"Finance")+COUNTIFS('Relevant - Not CRM not valid'!$T$2:$T$416,$A600,'Relevant - Not CRM not valid'!$G$2:$G$416,"UK",'Relevant - Not CRM not valid'!$M$2:$M$416,"Finance")+COUNTIFS('Relevant - In CRM not valid'!$T$2:$T$46,$A600,'Relevant - In CRM not valid'!$G$2:$G$46,"UK",'Relevant - In CRM not valid'!$M$2:$M$46,"Finance")</f>
        <v>1</v>
      </c>
      <c r="K600" s="2">
        <f>COUNTIFS('Relevant - In CRM valid'!$T$2:$T$4699,$A600,'Relevant - In CRM valid'!$G$2:$G$4699,"UK",'Relevant - In CRM valid'!$M$2:$M$4699,"IT/Systems")+COUNTIFS('Relevant - In CRM unknown'!$T$2:$T$253,$A600,'Relevant - In CRM unknown'!$G$2:$G$253,"UK",'Relevant - In CRM unknown'!$M$2:$M$253,"IT/Systems")+COUNTIFS('Relevant - IN NOW CRM valid'!$T$2:$T$2328,$A600,'Relevant - IN NOW CRM valid'!$G$2:$G$2328,"UK",'Relevant - IN NOW CRM valid'!$M$2:$M$2328,"IT/Systems")+COUNTIFS('Relevant - IN NOW CRM unknown'!$T$2:$T$1227,$A600,'Relevant - IN NOW CRM unknown'!$G$2:$G$1227,"UK",'Relevant - IN NOW CRM unknown'!$M$2:$M$1227,"IT/Systems")+COUNTIFS('Relevant - Not CRM not valid'!$T$2:$T$416,$A600,'Relevant - Not CRM not valid'!$G$2:$G$416,"UK",'Relevant - Not CRM not valid'!$M$2:$M$416,"IT/Systems")+COUNTIFS('Relevant - In CRM not valid'!$T$2:$T$46,$A600,'Relevant - In CRM not valid'!$G$2:$G$46,"UK",'Relevant - In CRM not valid'!$M$2:$M$46,"IT/Systems")</f>
        <v>0</v>
      </c>
      <c r="L600" s="2">
        <f>COUNTIFS('Relevant - In CRM valid'!$T$2:$T$4699,$A600,'Relevant - In CRM valid'!$G$2:$G$4699,"UK",'Relevant - In CRM valid'!$M$2:$M$4699,"")+COUNTIFS('Relevant - In CRM unknown'!$T$2:$T$253,$A600,'Relevant - In CRM unknown'!$G$2:$G$253,"UK",'Relevant - In CRM unknown'!$M$2:$M$253,"")+COUNTIFS('Relevant - IN NOW CRM valid'!$T$2:$T$2328,$A600,'Relevant - IN NOW CRM valid'!$G$2:$G$2328,"UK",'Relevant - IN NOW CRM valid'!$M$2:$M$2328,"")+COUNTIFS('Relevant - IN NOW CRM unknown'!$T$2:$T$1227,$A600,'Relevant - IN NOW CRM unknown'!$G$2:$G$1227,"UK",'Relevant - IN NOW CRM unknown'!$M$2:$M$1227,"")+COUNTIFS('Relevant - Not CRM not valid'!$T$2:$T$416,$A600,'Relevant - Not CRM not valid'!$G$2:$G$416,"UK",'Relevant - Not CRM not valid'!$M$2:$M$416,"")+COUNTIFS('Relevant - In CRM not valid'!$T$2:$T$46,$A600,'Relevant - In CRM not valid'!$G$2:$G$46,"UK",'Relevant - In CRM not valid'!$M$2:$M$46,"")</f>
        <v>0</v>
      </c>
      <c r="M600" s="2">
        <f t="shared" si="18"/>
        <v>1</v>
      </c>
      <c r="N600" s="2">
        <f>COUNTIFS('Relevant - In CRM valid'!$T$2:$T$4699,$A600,'Relevant - In CRM valid'!$G$2:$G$4699,"UK",'Relevant - In CRM valid'!$Q$2:$Q$4699,"valid")+COUNTIFS('Relevant - In CRM unknown'!$T$2:$T$253,$A600,'Relevant - In CRM unknown'!$G$2:$G$253,"UK",'Relevant - In CRM unknown'!$Q$2:$Q$253,"valid")+COUNTIFS('Relevant - IN NOW CRM valid'!$T$2:$T$2328,$A600,'Relevant - IN NOW CRM valid'!$G$2:$G$2328,"UK",'Relevant - IN NOW CRM valid'!$Q$2:$Q$2328,"valid")+COUNTIFS('Relevant - IN NOW CRM unknown'!$T$2:$T$1227,$A600,'Relevant - IN NOW CRM unknown'!$G$2:$G$1227,"UK",'Relevant - IN NOW CRM unknown'!$Q$2:$Q$1227,"valid")+COUNTIFS('Relevant - Not CRM not valid'!$T$2:$T$416,$A600,'Relevant - Not CRM not valid'!$G$2:$G$416,"UK",'Relevant - Not CRM not valid'!$Q$2:$Q$416,"valid")+COUNTIFS('Relevant - In CRM not valid'!$T$2:$T$46,$A600,'Relevant - In CRM not valid'!$G$2:$G$46,"UK",'Relevant - In CRM not valid'!$Q$2:$Q$46,"valid")</f>
        <v>0</v>
      </c>
      <c r="O600" s="2" t="str">
        <f t="shared" si="19"/>
        <v>Research  IT/Systems</v>
      </c>
    </row>
    <row r="601" spans="1:15" ht="15" customHeight="1">
      <c r="A601" s="2" t="s">
        <v>1309</v>
      </c>
      <c r="B601" s="2" t="s">
        <v>1310</v>
      </c>
      <c r="C601" s="2" t="s">
        <v>1570</v>
      </c>
      <c r="D601" s="2" t="str">
        <f>IFERROR(INDEX('UK Target Institutions'!$D$2:$D$727,MATCH($A601,'UK Target Institutions'!$A$2:$A$727,0)),"")</f>
        <v>No</v>
      </c>
      <c r="E601" s="2">
        <f>COUNTIFS('Relevant - In CRM valid'!$T$2:$T$4699,$A601,'Relevant - In CRM valid'!$G$2:$G$4699,"UK")+COUNTIFS('Relevant - In CRM unknown'!$T$2:$T$253,$A601,'Relevant - In CRM unknown'!$G$2:$G$253,"UK")+COUNTIFS('Relevant - IN NOW CRM valid'!$T$2:$T$2328,$A601,'Relevant - IN NOW CRM valid'!$G$2:$G$2328,"UK")+COUNTIFS('Relevant - IN NOW CRM unknown'!$T$2:$T$1227,$A601,'Relevant - IN NOW CRM unknown'!$G$2:$G$1227,"UK")+COUNTIFS('Relevant - Not CRM not valid'!$T$2:$T$416,$A601,'Relevant - Not CRM not valid'!$G$2:$G$416,"UK")+COUNTIFS('Relevant - In CRM not valid'!$T$2:$T$46,$A601,'Relevant - In CRM not valid'!$G$2:$G$46,"UK")</f>
        <v>1</v>
      </c>
      <c r="F601" s="2">
        <f>COUNTIFS('Relevant - In CRM valid'!$T$2:$T$4699,$A601,'Relevant - In CRM valid'!$G$2:$G$4699,"UK",'Relevant - In CRM valid'!$M$2:$M$4699,"Research")+COUNTIFS('Relevant - In CRM unknown'!$T$2:$T$253,$A601,'Relevant - In CRM unknown'!$G$2:$G$253,"UK",'Relevant - In CRM unknown'!$M$2:$M$253,"Research")+COUNTIFS('Relevant - IN NOW CRM valid'!$T$2:$T$2328,$A601,'Relevant - IN NOW CRM valid'!$G$2:$G$2328,"UK",'Relevant - IN NOW CRM valid'!$M$2:$M$2328,"Research")+COUNTIFS('Relevant - IN NOW CRM unknown'!$T$2:$T$1227,$A601,'Relevant - IN NOW CRM unknown'!$G$2:$G$1227,"UK",'Relevant - IN NOW CRM unknown'!$M$2:$M$1227,"Research")+COUNTIFS('Relevant - Not CRM not valid'!$T$2:$T$416,$A601,'Relevant - Not CRM not valid'!$G$2:$G$416,"UK",'Relevant - Not CRM not valid'!$M$2:$M$416,"Research")+COUNTIFS('Relevant - In CRM not valid'!$T$2:$T$46,$A601,'Relevant - In CRM not valid'!$G$2:$G$46,"UK",'Relevant - In CRM not valid'!$M$2:$M$46,"Research")</f>
        <v>1</v>
      </c>
      <c r="G601" s="2">
        <f>COUNTIFS('Relevant - In CRM valid'!$T$2:$T$4699,$A601,'Relevant - In CRM valid'!$G$2:$G$4699,"UK",'Relevant - In CRM valid'!$M$2:$M$4699,"Research",'Relevant - In CRM valid'!$R$2:$R$4699,"Senior")+COUNTIFS('Relevant - In CRM unknown'!$T$2:$T$253,$A601,'Relevant - In CRM unknown'!$G$2:$G$253,"UK",'Relevant - In CRM unknown'!$M$2:$M$253,"Research",'Relevant - In CRM unknown'!$R$2:$R$253,"Senior")+COUNTIFS('Relevant - IN NOW CRM valid'!$T$2:$T$2328,$A601,'Relevant - IN NOW CRM valid'!$G$2:$G$2328,"UK",'Relevant - IN NOW CRM valid'!$M$2:$M$2328,"Research",'Relevant - IN NOW CRM valid'!$R$2:$R$2328,"Senior")+COUNTIFS('Relevant - IN NOW CRM unknown'!$T$2:$T$1227,$A601,'Relevant - IN NOW CRM unknown'!$G$2:$G$1227,"UK",'Relevant - IN NOW CRM unknown'!$M$2:$M$1227,"Research",'Relevant - IN NOW CRM unknown'!$R$2:$R$1227,"Senior")+COUNTIFS('Relevant - Not CRM not valid'!$T$2:$T$416,$A601,'Relevant - Not CRM not valid'!$G$2:$G$416,"UK",'Relevant - Not CRM not valid'!$M$2:$M$416,"Research",'Relevant - Not CRM not valid'!$R$2:$R$416,"Senior")+COUNTIFS('Relevant - In CRM not valid'!$T$2:$T$46,$A601,'Relevant - In CRM not valid'!$G$2:$G$46,"UK",'Relevant - In CRM not valid'!$M$2:$M$46,"Research",'Relevant - In CRM not valid'!$R$2:$R$46,"Senior")</f>
        <v>1</v>
      </c>
      <c r="H601" s="2">
        <f>COUNTIFS('Relevant - In CRM valid'!$T$2:$T$4699,$A601,'Relevant - In CRM valid'!$G$2:$G$4699,"UK",'Relevant - In CRM valid'!$M$2:$M$4699,"Research",'Relevant - In CRM valid'!$R$2:$R$4699,"Operational")+COUNTIFS('Relevant - In CRM unknown'!$T$2:$T$253,$A601,'Relevant - In CRM unknown'!$G$2:$G$253,"UK",'Relevant - In CRM unknown'!$M$2:$M$253,"Research",'Relevant - In CRM unknown'!$R$2:$R$253,"Operational")+COUNTIFS('Relevant - IN NOW CRM valid'!$T$2:$T$2328,$A601,'Relevant - IN NOW CRM valid'!$G$2:$G$2328,"UK",'Relevant - IN NOW CRM valid'!$M$2:$M$2328,"Research",'Relevant - IN NOW CRM valid'!$R$2:$R$2328,"Operational")+COUNTIFS('Relevant - IN NOW CRM unknown'!$T$2:$T$1227,$A601,'Relevant - IN NOW CRM unknown'!$G$2:$G$1227,"UK",'Relevant - IN NOW CRM unknown'!$M$2:$M$1227,"Research",'Relevant - IN NOW CRM unknown'!$R$2:$R$1227,"Operational")+COUNTIFS('Relevant - Not CRM not valid'!$T$2:$T$416,$A601,'Relevant - Not CRM not valid'!$G$2:$G$416,"UK",'Relevant - Not CRM not valid'!$M$2:$M$416,"Research",'Relevant - Not CRM not valid'!$R$2:$R$416,"Operational")+COUNTIFS('Relevant - In CRM not valid'!$T$2:$T$46,$A601,'Relevant - In CRM not valid'!$G$2:$G$46,"UK",'Relevant - In CRM not valid'!$M$2:$M$46,"Research",'Relevant - In CRM not valid'!$R$2:$R$46,"Operational")</f>
        <v>0</v>
      </c>
      <c r="I601" s="2">
        <f>COUNTIFS('Relevant - In CRM valid'!$T$2:$T$4699,$A601,'Relevant - In CRM valid'!$G$2:$G$4699,"UK",'Relevant - In CRM valid'!$M$2:$M$4699,"Research",'Relevant - In CRM valid'!$R$2:$R$4699,"Academic")+COUNTIFS('Relevant - In CRM unknown'!$T$2:$T$253,$A601,'Relevant - In CRM unknown'!$G$2:$G$253,"UK",'Relevant - In CRM unknown'!$M$2:$M$253,"Research",'Relevant - In CRM unknown'!$R$2:$R$253,"Academic")+COUNTIFS('Relevant - IN NOW CRM valid'!$T$2:$T$2328,$A601,'Relevant - IN NOW CRM valid'!$G$2:$G$2328,"UK",'Relevant - IN NOW CRM valid'!$M$2:$M$2328,"Research",'Relevant - IN NOW CRM valid'!$R$2:$R$2328,"Academic")+COUNTIFS('Relevant - IN NOW CRM unknown'!$T$2:$T$1227,$A601,'Relevant - IN NOW CRM unknown'!$G$2:$G$1227,"UK",'Relevant - IN NOW CRM unknown'!$M$2:$M$1227,"Research",'Relevant - IN NOW CRM unknown'!$R$2:$R$1227,"Academic")+COUNTIFS('Relevant - Not CRM not valid'!$T$2:$T$416,$A601,'Relevant - Not CRM not valid'!$G$2:$G$416,"UK",'Relevant - Not CRM not valid'!$M$2:$M$416,"Research",'Relevant - Not CRM not valid'!$R$2:$R$416,"Academic")+COUNTIFS('Relevant - In CRM not valid'!$T$2:$T$46,$A601,'Relevant - In CRM not valid'!$G$2:$G$46,"UK",'Relevant - In CRM not valid'!$M$2:$M$46,"Research",'Relevant - In CRM not valid'!$R$2:$R$46,"Academic")</f>
        <v>0</v>
      </c>
      <c r="J601" s="2">
        <f>COUNTIFS('Relevant - In CRM valid'!$T$2:$T$4699,$A601,'Relevant - In CRM valid'!$G$2:$G$4699,"UK",'Relevant - In CRM valid'!$M$2:$M$4699,"Finance")+COUNTIFS('Relevant - In CRM unknown'!$T$2:$T$253,$A601,'Relevant - In CRM unknown'!$G$2:$G$253,"UK",'Relevant - In CRM unknown'!$M$2:$M$253,"Finance")+COUNTIFS('Relevant - IN NOW CRM valid'!$T$2:$T$2328,$A601,'Relevant - IN NOW CRM valid'!$G$2:$G$2328,"UK",'Relevant - IN NOW CRM valid'!$M$2:$M$2328,"Finance")+COUNTIFS('Relevant - IN NOW CRM unknown'!$T$2:$T$1227,$A601,'Relevant - IN NOW CRM unknown'!$G$2:$G$1227,"UK",'Relevant - IN NOW CRM unknown'!$M$2:$M$1227,"Finance")+COUNTIFS('Relevant - Not CRM not valid'!$T$2:$T$416,$A601,'Relevant - Not CRM not valid'!$G$2:$G$416,"UK",'Relevant - Not CRM not valid'!$M$2:$M$416,"Finance")+COUNTIFS('Relevant - In CRM not valid'!$T$2:$T$46,$A601,'Relevant - In CRM not valid'!$G$2:$G$46,"UK",'Relevant - In CRM not valid'!$M$2:$M$46,"Finance")</f>
        <v>0</v>
      </c>
      <c r="K601" s="2">
        <f>COUNTIFS('Relevant - In CRM valid'!$T$2:$T$4699,$A601,'Relevant - In CRM valid'!$G$2:$G$4699,"UK",'Relevant - In CRM valid'!$M$2:$M$4699,"IT/Systems")+COUNTIFS('Relevant - In CRM unknown'!$T$2:$T$253,$A601,'Relevant - In CRM unknown'!$G$2:$G$253,"UK",'Relevant - In CRM unknown'!$M$2:$M$253,"IT/Systems")+COUNTIFS('Relevant - IN NOW CRM valid'!$T$2:$T$2328,$A601,'Relevant - IN NOW CRM valid'!$G$2:$G$2328,"UK",'Relevant - IN NOW CRM valid'!$M$2:$M$2328,"IT/Systems")+COUNTIFS('Relevant - IN NOW CRM unknown'!$T$2:$T$1227,$A601,'Relevant - IN NOW CRM unknown'!$G$2:$G$1227,"UK",'Relevant - IN NOW CRM unknown'!$M$2:$M$1227,"IT/Systems")+COUNTIFS('Relevant - Not CRM not valid'!$T$2:$T$416,$A601,'Relevant - Not CRM not valid'!$G$2:$G$416,"UK",'Relevant - Not CRM not valid'!$M$2:$M$416,"IT/Systems")+COUNTIFS('Relevant - In CRM not valid'!$T$2:$T$46,$A601,'Relevant - In CRM not valid'!$G$2:$G$46,"UK",'Relevant - In CRM not valid'!$M$2:$M$46,"IT/Systems")</f>
        <v>0</v>
      </c>
      <c r="L601" s="2">
        <f>COUNTIFS('Relevant - In CRM valid'!$T$2:$T$4699,$A601,'Relevant - In CRM valid'!$G$2:$G$4699,"UK",'Relevant - In CRM valid'!$M$2:$M$4699,"")+COUNTIFS('Relevant - In CRM unknown'!$T$2:$T$253,$A601,'Relevant - In CRM unknown'!$G$2:$G$253,"UK",'Relevant - In CRM unknown'!$M$2:$M$253,"")+COUNTIFS('Relevant - IN NOW CRM valid'!$T$2:$T$2328,$A601,'Relevant - IN NOW CRM valid'!$G$2:$G$2328,"UK",'Relevant - IN NOW CRM valid'!$M$2:$M$2328,"")+COUNTIFS('Relevant - IN NOW CRM unknown'!$T$2:$T$1227,$A601,'Relevant - IN NOW CRM unknown'!$G$2:$G$1227,"UK",'Relevant - IN NOW CRM unknown'!$M$2:$M$1227,"")+COUNTIFS('Relevant - Not CRM not valid'!$T$2:$T$416,$A601,'Relevant - Not CRM not valid'!$G$2:$G$416,"UK",'Relevant - Not CRM not valid'!$M$2:$M$416,"")+COUNTIFS('Relevant - In CRM not valid'!$T$2:$T$46,$A601,'Relevant - In CRM not valid'!$G$2:$G$46,"UK",'Relevant - In CRM not valid'!$M$2:$M$46,"")</f>
        <v>0</v>
      </c>
      <c r="M601" s="2">
        <f t="shared" si="18"/>
        <v>1</v>
      </c>
      <c r="N601" s="2">
        <f>COUNTIFS('Relevant - In CRM valid'!$T$2:$T$4699,$A601,'Relevant - In CRM valid'!$G$2:$G$4699,"UK",'Relevant - In CRM valid'!$Q$2:$Q$4699,"valid")+COUNTIFS('Relevant - In CRM unknown'!$T$2:$T$253,$A601,'Relevant - In CRM unknown'!$G$2:$G$253,"UK",'Relevant - In CRM unknown'!$Q$2:$Q$253,"valid")+COUNTIFS('Relevant - IN NOW CRM valid'!$T$2:$T$2328,$A601,'Relevant - IN NOW CRM valid'!$G$2:$G$2328,"UK",'Relevant - IN NOW CRM valid'!$Q$2:$Q$2328,"valid")+COUNTIFS('Relevant - IN NOW CRM unknown'!$T$2:$T$1227,$A601,'Relevant - IN NOW CRM unknown'!$G$2:$G$1227,"UK",'Relevant - IN NOW CRM unknown'!$Q$2:$Q$1227,"valid")+COUNTIFS('Relevant - Not CRM not valid'!$T$2:$T$416,$A601,'Relevant - Not CRM not valid'!$G$2:$G$416,"UK",'Relevant - Not CRM not valid'!$Q$2:$Q$416,"valid")+COUNTIFS('Relevant - In CRM not valid'!$T$2:$T$46,$A601,'Relevant - In CRM not valid'!$G$2:$G$46,"UK",'Relevant - In CRM not valid'!$Q$2:$Q$46,"valid")</f>
        <v>1</v>
      </c>
      <c r="O601" s="2" t="str">
        <f t="shared" si="19"/>
        <v>Finance  IT/Systems</v>
      </c>
    </row>
    <row r="602" spans="1:15" ht="15" customHeight="1">
      <c r="A602" s="2" t="s">
        <v>1311</v>
      </c>
      <c r="B602" s="2" t="s">
        <v>1312</v>
      </c>
      <c r="C602" s="2" t="s">
        <v>383</v>
      </c>
      <c r="D602" s="2" t="str">
        <f>IFERROR(INDEX('UK Target Institutions'!$D$2:$D$727,MATCH($A602,'UK Target Institutions'!$A$2:$A$727,0)),"")</f>
        <v>No</v>
      </c>
      <c r="E602" s="2">
        <f>COUNTIFS('Relevant - In CRM valid'!$T$2:$T$4699,$A602,'Relevant - In CRM valid'!$G$2:$G$4699,"UK")+COUNTIFS('Relevant - In CRM unknown'!$T$2:$T$253,$A602,'Relevant - In CRM unknown'!$G$2:$G$253,"UK")+COUNTIFS('Relevant - IN NOW CRM valid'!$T$2:$T$2328,$A602,'Relevant - IN NOW CRM valid'!$G$2:$G$2328,"UK")+COUNTIFS('Relevant - IN NOW CRM unknown'!$T$2:$T$1227,$A602,'Relevant - IN NOW CRM unknown'!$G$2:$G$1227,"UK")+COUNTIFS('Relevant - Not CRM not valid'!$T$2:$T$416,$A602,'Relevant - Not CRM not valid'!$G$2:$G$416,"UK")+COUNTIFS('Relevant - In CRM not valid'!$T$2:$T$46,$A602,'Relevant - In CRM not valid'!$G$2:$G$46,"UK")</f>
        <v>1</v>
      </c>
      <c r="F602" s="2">
        <f>COUNTIFS('Relevant - In CRM valid'!$T$2:$T$4699,$A602,'Relevant - In CRM valid'!$G$2:$G$4699,"UK",'Relevant - In CRM valid'!$M$2:$M$4699,"Research")+COUNTIFS('Relevant - In CRM unknown'!$T$2:$T$253,$A602,'Relevant - In CRM unknown'!$G$2:$G$253,"UK",'Relevant - In CRM unknown'!$M$2:$M$253,"Research")+COUNTIFS('Relevant - IN NOW CRM valid'!$T$2:$T$2328,$A602,'Relevant - IN NOW CRM valid'!$G$2:$G$2328,"UK",'Relevant - IN NOW CRM valid'!$M$2:$M$2328,"Research")+COUNTIFS('Relevant - IN NOW CRM unknown'!$T$2:$T$1227,$A602,'Relevant - IN NOW CRM unknown'!$G$2:$G$1227,"UK",'Relevant - IN NOW CRM unknown'!$M$2:$M$1227,"Research")+COUNTIFS('Relevant - Not CRM not valid'!$T$2:$T$416,$A602,'Relevant - Not CRM not valid'!$G$2:$G$416,"UK",'Relevant - Not CRM not valid'!$M$2:$M$416,"Research")+COUNTIFS('Relevant - In CRM not valid'!$T$2:$T$46,$A602,'Relevant - In CRM not valid'!$G$2:$G$46,"UK",'Relevant - In CRM not valid'!$M$2:$M$46,"Research")</f>
        <v>1</v>
      </c>
      <c r="G602" s="2">
        <f>COUNTIFS('Relevant - In CRM valid'!$T$2:$T$4699,$A602,'Relevant - In CRM valid'!$G$2:$G$4699,"UK",'Relevant - In CRM valid'!$M$2:$M$4699,"Research",'Relevant - In CRM valid'!$R$2:$R$4699,"Senior")+COUNTIFS('Relevant - In CRM unknown'!$T$2:$T$253,$A602,'Relevant - In CRM unknown'!$G$2:$G$253,"UK",'Relevant - In CRM unknown'!$M$2:$M$253,"Research",'Relevant - In CRM unknown'!$R$2:$R$253,"Senior")+COUNTIFS('Relevant - IN NOW CRM valid'!$T$2:$T$2328,$A602,'Relevant - IN NOW CRM valid'!$G$2:$G$2328,"UK",'Relevant - IN NOW CRM valid'!$M$2:$M$2328,"Research",'Relevant - IN NOW CRM valid'!$R$2:$R$2328,"Senior")+COUNTIFS('Relevant - IN NOW CRM unknown'!$T$2:$T$1227,$A602,'Relevant - IN NOW CRM unknown'!$G$2:$G$1227,"UK",'Relevant - IN NOW CRM unknown'!$M$2:$M$1227,"Research",'Relevant - IN NOW CRM unknown'!$R$2:$R$1227,"Senior")+COUNTIFS('Relevant - Not CRM not valid'!$T$2:$T$416,$A602,'Relevant - Not CRM not valid'!$G$2:$G$416,"UK",'Relevant - Not CRM not valid'!$M$2:$M$416,"Research",'Relevant - Not CRM not valid'!$R$2:$R$416,"Senior")+COUNTIFS('Relevant - In CRM not valid'!$T$2:$T$46,$A602,'Relevant - In CRM not valid'!$G$2:$G$46,"UK",'Relevant - In CRM not valid'!$M$2:$M$46,"Research",'Relevant - In CRM not valid'!$R$2:$R$46,"Senior")</f>
        <v>0</v>
      </c>
      <c r="H602" s="2">
        <f>COUNTIFS('Relevant - In CRM valid'!$T$2:$T$4699,$A602,'Relevant - In CRM valid'!$G$2:$G$4699,"UK",'Relevant - In CRM valid'!$M$2:$M$4699,"Research",'Relevant - In CRM valid'!$R$2:$R$4699,"Operational")+COUNTIFS('Relevant - In CRM unknown'!$T$2:$T$253,$A602,'Relevant - In CRM unknown'!$G$2:$G$253,"UK",'Relevant - In CRM unknown'!$M$2:$M$253,"Research",'Relevant - In CRM unknown'!$R$2:$R$253,"Operational")+COUNTIFS('Relevant - IN NOW CRM valid'!$T$2:$T$2328,$A602,'Relevant - IN NOW CRM valid'!$G$2:$G$2328,"UK",'Relevant - IN NOW CRM valid'!$M$2:$M$2328,"Research",'Relevant - IN NOW CRM valid'!$R$2:$R$2328,"Operational")+COUNTIFS('Relevant - IN NOW CRM unknown'!$T$2:$T$1227,$A602,'Relevant - IN NOW CRM unknown'!$G$2:$G$1227,"UK",'Relevant - IN NOW CRM unknown'!$M$2:$M$1227,"Research",'Relevant - IN NOW CRM unknown'!$R$2:$R$1227,"Operational")+COUNTIFS('Relevant - Not CRM not valid'!$T$2:$T$416,$A602,'Relevant - Not CRM not valid'!$G$2:$G$416,"UK",'Relevant - Not CRM not valid'!$M$2:$M$416,"Research",'Relevant - Not CRM not valid'!$R$2:$R$416,"Operational")+COUNTIFS('Relevant - In CRM not valid'!$T$2:$T$46,$A602,'Relevant - In CRM not valid'!$G$2:$G$46,"UK",'Relevant - In CRM not valid'!$M$2:$M$46,"Research",'Relevant - In CRM not valid'!$R$2:$R$46,"Operational")</f>
        <v>1</v>
      </c>
      <c r="I602" s="2">
        <f>COUNTIFS('Relevant - In CRM valid'!$T$2:$T$4699,$A602,'Relevant - In CRM valid'!$G$2:$G$4699,"UK",'Relevant - In CRM valid'!$M$2:$M$4699,"Research",'Relevant - In CRM valid'!$R$2:$R$4699,"Academic")+COUNTIFS('Relevant - In CRM unknown'!$T$2:$T$253,$A602,'Relevant - In CRM unknown'!$G$2:$G$253,"UK",'Relevant - In CRM unknown'!$M$2:$M$253,"Research",'Relevant - In CRM unknown'!$R$2:$R$253,"Academic")+COUNTIFS('Relevant - IN NOW CRM valid'!$T$2:$T$2328,$A602,'Relevant - IN NOW CRM valid'!$G$2:$G$2328,"UK",'Relevant - IN NOW CRM valid'!$M$2:$M$2328,"Research",'Relevant - IN NOW CRM valid'!$R$2:$R$2328,"Academic")+COUNTIFS('Relevant - IN NOW CRM unknown'!$T$2:$T$1227,$A602,'Relevant - IN NOW CRM unknown'!$G$2:$G$1227,"UK",'Relevant - IN NOW CRM unknown'!$M$2:$M$1227,"Research",'Relevant - IN NOW CRM unknown'!$R$2:$R$1227,"Academic")+COUNTIFS('Relevant - Not CRM not valid'!$T$2:$T$416,$A602,'Relevant - Not CRM not valid'!$G$2:$G$416,"UK",'Relevant - Not CRM not valid'!$M$2:$M$416,"Research",'Relevant - Not CRM not valid'!$R$2:$R$416,"Academic")+COUNTIFS('Relevant - In CRM not valid'!$T$2:$T$46,$A602,'Relevant - In CRM not valid'!$G$2:$G$46,"UK",'Relevant - In CRM not valid'!$M$2:$M$46,"Research",'Relevant - In CRM not valid'!$R$2:$R$46,"Academic")</f>
        <v>0</v>
      </c>
      <c r="J602" s="2">
        <f>COUNTIFS('Relevant - In CRM valid'!$T$2:$T$4699,$A602,'Relevant - In CRM valid'!$G$2:$G$4699,"UK",'Relevant - In CRM valid'!$M$2:$M$4699,"Finance")+COUNTIFS('Relevant - In CRM unknown'!$T$2:$T$253,$A602,'Relevant - In CRM unknown'!$G$2:$G$253,"UK",'Relevant - In CRM unknown'!$M$2:$M$253,"Finance")+COUNTIFS('Relevant - IN NOW CRM valid'!$T$2:$T$2328,$A602,'Relevant - IN NOW CRM valid'!$G$2:$G$2328,"UK",'Relevant - IN NOW CRM valid'!$M$2:$M$2328,"Finance")+COUNTIFS('Relevant - IN NOW CRM unknown'!$T$2:$T$1227,$A602,'Relevant - IN NOW CRM unknown'!$G$2:$G$1227,"UK",'Relevant - IN NOW CRM unknown'!$M$2:$M$1227,"Finance")+COUNTIFS('Relevant - Not CRM not valid'!$T$2:$T$416,$A602,'Relevant - Not CRM not valid'!$G$2:$G$416,"UK",'Relevant - Not CRM not valid'!$M$2:$M$416,"Finance")+COUNTIFS('Relevant - In CRM not valid'!$T$2:$T$46,$A602,'Relevant - In CRM not valid'!$G$2:$G$46,"UK",'Relevant - In CRM not valid'!$M$2:$M$46,"Finance")</f>
        <v>0</v>
      </c>
      <c r="K602" s="2">
        <f>COUNTIFS('Relevant - In CRM valid'!$T$2:$T$4699,$A602,'Relevant - In CRM valid'!$G$2:$G$4699,"UK",'Relevant - In CRM valid'!$M$2:$M$4699,"IT/Systems")+COUNTIFS('Relevant - In CRM unknown'!$T$2:$T$253,$A602,'Relevant - In CRM unknown'!$G$2:$G$253,"UK",'Relevant - In CRM unknown'!$M$2:$M$253,"IT/Systems")+COUNTIFS('Relevant - IN NOW CRM valid'!$T$2:$T$2328,$A602,'Relevant - IN NOW CRM valid'!$G$2:$G$2328,"UK",'Relevant - IN NOW CRM valid'!$M$2:$M$2328,"IT/Systems")+COUNTIFS('Relevant - IN NOW CRM unknown'!$T$2:$T$1227,$A602,'Relevant - IN NOW CRM unknown'!$G$2:$G$1227,"UK",'Relevant - IN NOW CRM unknown'!$M$2:$M$1227,"IT/Systems")+COUNTIFS('Relevant - Not CRM not valid'!$T$2:$T$416,$A602,'Relevant - Not CRM not valid'!$G$2:$G$416,"UK",'Relevant - Not CRM not valid'!$M$2:$M$416,"IT/Systems")+COUNTIFS('Relevant - In CRM not valid'!$T$2:$T$46,$A602,'Relevant - In CRM not valid'!$G$2:$G$46,"UK",'Relevant - In CRM not valid'!$M$2:$M$46,"IT/Systems")</f>
        <v>0</v>
      </c>
      <c r="L602" s="2">
        <f>COUNTIFS('Relevant - In CRM valid'!$T$2:$T$4699,$A602,'Relevant - In CRM valid'!$G$2:$G$4699,"UK",'Relevant - In CRM valid'!$M$2:$M$4699,"")+COUNTIFS('Relevant - In CRM unknown'!$T$2:$T$253,$A602,'Relevant - In CRM unknown'!$G$2:$G$253,"UK",'Relevant - In CRM unknown'!$M$2:$M$253,"")+COUNTIFS('Relevant - IN NOW CRM valid'!$T$2:$T$2328,$A602,'Relevant - IN NOW CRM valid'!$G$2:$G$2328,"UK",'Relevant - IN NOW CRM valid'!$M$2:$M$2328,"")+COUNTIFS('Relevant - IN NOW CRM unknown'!$T$2:$T$1227,$A602,'Relevant - IN NOW CRM unknown'!$G$2:$G$1227,"UK",'Relevant - IN NOW CRM unknown'!$M$2:$M$1227,"")+COUNTIFS('Relevant - Not CRM not valid'!$T$2:$T$416,$A602,'Relevant - Not CRM not valid'!$G$2:$G$416,"UK",'Relevant - Not CRM not valid'!$M$2:$M$416,"")+COUNTIFS('Relevant - In CRM not valid'!$T$2:$T$46,$A602,'Relevant - In CRM not valid'!$G$2:$G$46,"UK",'Relevant - In CRM not valid'!$M$2:$M$46,"")</f>
        <v>0</v>
      </c>
      <c r="M602" s="2">
        <f t="shared" si="18"/>
        <v>1</v>
      </c>
      <c r="N602" s="2">
        <f>COUNTIFS('Relevant - In CRM valid'!$T$2:$T$4699,$A602,'Relevant - In CRM valid'!$G$2:$G$4699,"UK",'Relevant - In CRM valid'!$Q$2:$Q$4699,"valid")+COUNTIFS('Relevant - In CRM unknown'!$T$2:$T$253,$A602,'Relevant - In CRM unknown'!$G$2:$G$253,"UK",'Relevant - In CRM unknown'!$Q$2:$Q$253,"valid")+COUNTIFS('Relevant - IN NOW CRM valid'!$T$2:$T$2328,$A602,'Relevant - IN NOW CRM valid'!$G$2:$G$2328,"UK",'Relevant - IN NOW CRM valid'!$Q$2:$Q$2328,"valid")+COUNTIFS('Relevant - IN NOW CRM unknown'!$T$2:$T$1227,$A602,'Relevant - IN NOW CRM unknown'!$G$2:$G$1227,"UK",'Relevant - IN NOW CRM unknown'!$Q$2:$Q$1227,"valid")+COUNTIFS('Relevant - Not CRM not valid'!$T$2:$T$416,$A602,'Relevant - Not CRM not valid'!$G$2:$G$416,"UK",'Relevant - Not CRM not valid'!$Q$2:$Q$416,"valid")+COUNTIFS('Relevant - In CRM not valid'!$T$2:$T$46,$A602,'Relevant - In CRM not valid'!$G$2:$G$46,"UK",'Relevant - In CRM not valid'!$Q$2:$Q$46,"valid")</f>
        <v>0</v>
      </c>
      <c r="O602" s="2" t="str">
        <f t="shared" si="19"/>
        <v>Finance  IT/Systems</v>
      </c>
    </row>
    <row r="603" spans="1:15" ht="15" customHeight="1">
      <c r="A603" s="2" t="s">
        <v>1313</v>
      </c>
      <c r="B603" s="2" t="s">
        <v>1314</v>
      </c>
      <c r="C603" s="2" t="s">
        <v>161</v>
      </c>
      <c r="D603" s="2" t="str">
        <f>IFERROR(INDEX('UK Target Institutions'!$D$2:$D$727,MATCH($A603,'UK Target Institutions'!$A$2:$A$727,0)),"")</f>
        <v>Yes</v>
      </c>
      <c r="E603" s="2">
        <f>COUNTIFS('Relevant - In CRM valid'!$T$2:$T$4699,$A603,'Relevant - In CRM valid'!$G$2:$G$4699,"UK")+COUNTIFS('Relevant - In CRM unknown'!$T$2:$T$253,$A603,'Relevant - In CRM unknown'!$G$2:$G$253,"UK")+COUNTIFS('Relevant - IN NOW CRM valid'!$T$2:$T$2328,$A603,'Relevant - IN NOW CRM valid'!$G$2:$G$2328,"UK")+COUNTIFS('Relevant - IN NOW CRM unknown'!$T$2:$T$1227,$A603,'Relevant - IN NOW CRM unknown'!$G$2:$G$1227,"UK")+COUNTIFS('Relevant - Not CRM not valid'!$T$2:$T$416,$A603,'Relevant - Not CRM not valid'!$G$2:$G$416,"UK")+COUNTIFS('Relevant - In CRM not valid'!$T$2:$T$46,$A603,'Relevant - In CRM not valid'!$G$2:$G$46,"UK")</f>
        <v>1</v>
      </c>
      <c r="F603" s="2">
        <f>COUNTIFS('Relevant - In CRM valid'!$T$2:$T$4699,$A603,'Relevant - In CRM valid'!$G$2:$G$4699,"UK",'Relevant - In CRM valid'!$M$2:$M$4699,"Research")+COUNTIFS('Relevant - In CRM unknown'!$T$2:$T$253,$A603,'Relevant - In CRM unknown'!$G$2:$G$253,"UK",'Relevant - In CRM unknown'!$M$2:$M$253,"Research")+COUNTIFS('Relevant - IN NOW CRM valid'!$T$2:$T$2328,$A603,'Relevant - IN NOW CRM valid'!$G$2:$G$2328,"UK",'Relevant - IN NOW CRM valid'!$M$2:$M$2328,"Research")+COUNTIFS('Relevant - IN NOW CRM unknown'!$T$2:$T$1227,$A603,'Relevant - IN NOW CRM unknown'!$G$2:$G$1227,"UK",'Relevant - IN NOW CRM unknown'!$M$2:$M$1227,"Research")+COUNTIFS('Relevant - Not CRM not valid'!$T$2:$T$416,$A603,'Relevant - Not CRM not valid'!$G$2:$G$416,"UK",'Relevant - Not CRM not valid'!$M$2:$M$416,"Research")+COUNTIFS('Relevant - In CRM not valid'!$T$2:$T$46,$A603,'Relevant - In CRM not valid'!$G$2:$G$46,"UK",'Relevant - In CRM not valid'!$M$2:$M$46,"Research")</f>
        <v>1</v>
      </c>
      <c r="G603" s="2">
        <f>COUNTIFS('Relevant - In CRM valid'!$T$2:$T$4699,$A603,'Relevant - In CRM valid'!$G$2:$G$4699,"UK",'Relevant - In CRM valid'!$M$2:$M$4699,"Research",'Relevant - In CRM valid'!$R$2:$R$4699,"Senior")+COUNTIFS('Relevant - In CRM unknown'!$T$2:$T$253,$A603,'Relevant - In CRM unknown'!$G$2:$G$253,"UK",'Relevant - In CRM unknown'!$M$2:$M$253,"Research",'Relevant - In CRM unknown'!$R$2:$R$253,"Senior")+COUNTIFS('Relevant - IN NOW CRM valid'!$T$2:$T$2328,$A603,'Relevant - IN NOW CRM valid'!$G$2:$G$2328,"UK",'Relevant - IN NOW CRM valid'!$M$2:$M$2328,"Research",'Relevant - IN NOW CRM valid'!$R$2:$R$2328,"Senior")+COUNTIFS('Relevant - IN NOW CRM unknown'!$T$2:$T$1227,$A603,'Relevant - IN NOW CRM unknown'!$G$2:$G$1227,"UK",'Relevant - IN NOW CRM unknown'!$M$2:$M$1227,"Research",'Relevant - IN NOW CRM unknown'!$R$2:$R$1227,"Senior")+COUNTIFS('Relevant - Not CRM not valid'!$T$2:$T$416,$A603,'Relevant - Not CRM not valid'!$G$2:$G$416,"UK",'Relevant - Not CRM not valid'!$M$2:$M$416,"Research",'Relevant - Not CRM not valid'!$R$2:$R$416,"Senior")+COUNTIFS('Relevant - In CRM not valid'!$T$2:$T$46,$A603,'Relevant - In CRM not valid'!$G$2:$G$46,"UK",'Relevant - In CRM not valid'!$M$2:$M$46,"Research",'Relevant - In CRM not valid'!$R$2:$R$46,"Senior")</f>
        <v>1</v>
      </c>
      <c r="H603" s="2">
        <f>COUNTIFS('Relevant - In CRM valid'!$T$2:$T$4699,$A603,'Relevant - In CRM valid'!$G$2:$G$4699,"UK",'Relevant - In CRM valid'!$M$2:$M$4699,"Research",'Relevant - In CRM valid'!$R$2:$R$4699,"Operational")+COUNTIFS('Relevant - In CRM unknown'!$T$2:$T$253,$A603,'Relevant - In CRM unknown'!$G$2:$G$253,"UK",'Relevant - In CRM unknown'!$M$2:$M$253,"Research",'Relevant - In CRM unknown'!$R$2:$R$253,"Operational")+COUNTIFS('Relevant - IN NOW CRM valid'!$T$2:$T$2328,$A603,'Relevant - IN NOW CRM valid'!$G$2:$G$2328,"UK",'Relevant - IN NOW CRM valid'!$M$2:$M$2328,"Research",'Relevant - IN NOW CRM valid'!$R$2:$R$2328,"Operational")+COUNTIFS('Relevant - IN NOW CRM unknown'!$T$2:$T$1227,$A603,'Relevant - IN NOW CRM unknown'!$G$2:$G$1227,"UK",'Relevant - IN NOW CRM unknown'!$M$2:$M$1227,"Research",'Relevant - IN NOW CRM unknown'!$R$2:$R$1227,"Operational")+COUNTIFS('Relevant - Not CRM not valid'!$T$2:$T$416,$A603,'Relevant - Not CRM not valid'!$G$2:$G$416,"UK",'Relevant - Not CRM not valid'!$M$2:$M$416,"Research",'Relevant - Not CRM not valid'!$R$2:$R$416,"Operational")+COUNTIFS('Relevant - In CRM not valid'!$T$2:$T$46,$A603,'Relevant - In CRM not valid'!$G$2:$G$46,"UK",'Relevant - In CRM not valid'!$M$2:$M$46,"Research",'Relevant - In CRM not valid'!$R$2:$R$46,"Operational")</f>
        <v>0</v>
      </c>
      <c r="I603" s="2">
        <f>COUNTIFS('Relevant - In CRM valid'!$T$2:$T$4699,$A603,'Relevant - In CRM valid'!$G$2:$G$4699,"UK",'Relevant - In CRM valid'!$M$2:$M$4699,"Research",'Relevant - In CRM valid'!$R$2:$R$4699,"Academic")+COUNTIFS('Relevant - In CRM unknown'!$T$2:$T$253,$A603,'Relevant - In CRM unknown'!$G$2:$G$253,"UK",'Relevant - In CRM unknown'!$M$2:$M$253,"Research",'Relevant - In CRM unknown'!$R$2:$R$253,"Academic")+COUNTIFS('Relevant - IN NOW CRM valid'!$T$2:$T$2328,$A603,'Relevant - IN NOW CRM valid'!$G$2:$G$2328,"UK",'Relevant - IN NOW CRM valid'!$M$2:$M$2328,"Research",'Relevant - IN NOW CRM valid'!$R$2:$R$2328,"Academic")+COUNTIFS('Relevant - IN NOW CRM unknown'!$T$2:$T$1227,$A603,'Relevant - IN NOW CRM unknown'!$G$2:$G$1227,"UK",'Relevant - IN NOW CRM unknown'!$M$2:$M$1227,"Research",'Relevant - IN NOW CRM unknown'!$R$2:$R$1227,"Academic")+COUNTIFS('Relevant - Not CRM not valid'!$T$2:$T$416,$A603,'Relevant - Not CRM not valid'!$G$2:$G$416,"UK",'Relevant - Not CRM not valid'!$M$2:$M$416,"Research",'Relevant - Not CRM not valid'!$R$2:$R$416,"Academic")+COUNTIFS('Relevant - In CRM not valid'!$T$2:$T$46,$A603,'Relevant - In CRM not valid'!$G$2:$G$46,"UK",'Relevant - In CRM not valid'!$M$2:$M$46,"Research",'Relevant - In CRM not valid'!$R$2:$R$46,"Academic")</f>
        <v>0</v>
      </c>
      <c r="J603" s="2">
        <f>COUNTIFS('Relevant - In CRM valid'!$T$2:$T$4699,$A603,'Relevant - In CRM valid'!$G$2:$G$4699,"UK",'Relevant - In CRM valid'!$M$2:$M$4699,"Finance")+COUNTIFS('Relevant - In CRM unknown'!$T$2:$T$253,$A603,'Relevant - In CRM unknown'!$G$2:$G$253,"UK",'Relevant - In CRM unknown'!$M$2:$M$253,"Finance")+COUNTIFS('Relevant - IN NOW CRM valid'!$T$2:$T$2328,$A603,'Relevant - IN NOW CRM valid'!$G$2:$G$2328,"UK",'Relevant - IN NOW CRM valid'!$M$2:$M$2328,"Finance")+COUNTIFS('Relevant - IN NOW CRM unknown'!$T$2:$T$1227,$A603,'Relevant - IN NOW CRM unknown'!$G$2:$G$1227,"UK",'Relevant - IN NOW CRM unknown'!$M$2:$M$1227,"Finance")+COUNTIFS('Relevant - Not CRM not valid'!$T$2:$T$416,$A603,'Relevant - Not CRM not valid'!$G$2:$G$416,"UK",'Relevant - Not CRM not valid'!$M$2:$M$416,"Finance")+COUNTIFS('Relevant - In CRM not valid'!$T$2:$T$46,$A603,'Relevant - In CRM not valid'!$G$2:$G$46,"UK",'Relevant - In CRM not valid'!$M$2:$M$46,"Finance")</f>
        <v>0</v>
      </c>
      <c r="K603" s="2">
        <f>COUNTIFS('Relevant - In CRM valid'!$T$2:$T$4699,$A603,'Relevant - In CRM valid'!$G$2:$G$4699,"UK",'Relevant - In CRM valid'!$M$2:$M$4699,"IT/Systems")+COUNTIFS('Relevant - In CRM unknown'!$T$2:$T$253,$A603,'Relevant - In CRM unknown'!$G$2:$G$253,"UK",'Relevant - In CRM unknown'!$M$2:$M$253,"IT/Systems")+COUNTIFS('Relevant - IN NOW CRM valid'!$T$2:$T$2328,$A603,'Relevant - IN NOW CRM valid'!$G$2:$G$2328,"UK",'Relevant - IN NOW CRM valid'!$M$2:$M$2328,"IT/Systems")+COUNTIFS('Relevant - IN NOW CRM unknown'!$T$2:$T$1227,$A603,'Relevant - IN NOW CRM unknown'!$G$2:$G$1227,"UK",'Relevant - IN NOW CRM unknown'!$M$2:$M$1227,"IT/Systems")+COUNTIFS('Relevant - Not CRM not valid'!$T$2:$T$416,$A603,'Relevant - Not CRM not valid'!$G$2:$G$416,"UK",'Relevant - Not CRM not valid'!$M$2:$M$416,"IT/Systems")+COUNTIFS('Relevant - In CRM not valid'!$T$2:$T$46,$A603,'Relevant - In CRM not valid'!$G$2:$G$46,"UK",'Relevant - In CRM not valid'!$M$2:$M$46,"IT/Systems")</f>
        <v>0</v>
      </c>
      <c r="L603" s="2">
        <f>COUNTIFS('Relevant - In CRM valid'!$T$2:$T$4699,$A603,'Relevant - In CRM valid'!$G$2:$G$4699,"UK",'Relevant - In CRM valid'!$M$2:$M$4699,"")+COUNTIFS('Relevant - In CRM unknown'!$T$2:$T$253,$A603,'Relevant - In CRM unknown'!$G$2:$G$253,"UK",'Relevant - In CRM unknown'!$M$2:$M$253,"")+COUNTIFS('Relevant - IN NOW CRM valid'!$T$2:$T$2328,$A603,'Relevant - IN NOW CRM valid'!$G$2:$G$2328,"UK",'Relevant - IN NOW CRM valid'!$M$2:$M$2328,"")+COUNTIFS('Relevant - IN NOW CRM unknown'!$T$2:$T$1227,$A603,'Relevant - IN NOW CRM unknown'!$G$2:$G$1227,"UK",'Relevant - IN NOW CRM unknown'!$M$2:$M$1227,"")+COUNTIFS('Relevant - Not CRM not valid'!$T$2:$T$416,$A603,'Relevant - Not CRM not valid'!$G$2:$G$416,"UK",'Relevant - Not CRM not valid'!$M$2:$M$416,"")+COUNTIFS('Relevant - In CRM not valid'!$T$2:$T$46,$A603,'Relevant - In CRM not valid'!$G$2:$G$46,"UK",'Relevant - In CRM not valid'!$M$2:$M$46,"")</f>
        <v>0</v>
      </c>
      <c r="M603" s="2">
        <f t="shared" si="18"/>
        <v>1</v>
      </c>
      <c r="N603" s="2">
        <f>COUNTIFS('Relevant - In CRM valid'!$T$2:$T$4699,$A603,'Relevant - In CRM valid'!$G$2:$G$4699,"UK",'Relevant - In CRM valid'!$Q$2:$Q$4699,"valid")+COUNTIFS('Relevant - In CRM unknown'!$T$2:$T$253,$A603,'Relevant - In CRM unknown'!$G$2:$G$253,"UK",'Relevant - In CRM unknown'!$Q$2:$Q$253,"valid")+COUNTIFS('Relevant - IN NOW CRM valid'!$T$2:$T$2328,$A603,'Relevant - IN NOW CRM valid'!$G$2:$G$2328,"UK",'Relevant - IN NOW CRM valid'!$Q$2:$Q$2328,"valid")+COUNTIFS('Relevant - IN NOW CRM unknown'!$T$2:$T$1227,$A603,'Relevant - IN NOW CRM unknown'!$G$2:$G$1227,"UK",'Relevant - IN NOW CRM unknown'!$Q$2:$Q$1227,"valid")+COUNTIFS('Relevant - Not CRM not valid'!$T$2:$T$416,$A603,'Relevant - Not CRM not valid'!$G$2:$G$416,"UK",'Relevant - Not CRM not valid'!$Q$2:$Q$416,"valid")+COUNTIFS('Relevant - In CRM not valid'!$T$2:$T$46,$A603,'Relevant - In CRM not valid'!$G$2:$G$46,"UK",'Relevant - In CRM not valid'!$Q$2:$Q$46,"valid")</f>
        <v>1</v>
      </c>
      <c r="O603" s="2" t="str">
        <f t="shared" si="19"/>
        <v>Finance  IT/Systems</v>
      </c>
    </row>
    <row r="604" spans="1:15" ht="15" customHeight="1">
      <c r="A604" s="2" t="s">
        <v>1315</v>
      </c>
      <c r="B604" s="2" t="s">
        <v>1316</v>
      </c>
      <c r="C604" s="2" t="s">
        <v>525</v>
      </c>
      <c r="D604" s="2" t="str">
        <f>IFERROR(INDEX('UK Target Institutions'!$D$2:$D$727,MATCH($A604,'UK Target Institutions'!$A$2:$A$727,0)),"")</f>
        <v>No</v>
      </c>
      <c r="E604" s="2">
        <f>COUNTIFS('Relevant - In CRM valid'!$T$2:$T$4699,$A604,'Relevant - In CRM valid'!$G$2:$G$4699,"UK")+COUNTIFS('Relevant - In CRM unknown'!$T$2:$T$253,$A604,'Relevant - In CRM unknown'!$G$2:$G$253,"UK")+COUNTIFS('Relevant - IN NOW CRM valid'!$T$2:$T$2328,$A604,'Relevant - IN NOW CRM valid'!$G$2:$G$2328,"UK")+COUNTIFS('Relevant - IN NOW CRM unknown'!$T$2:$T$1227,$A604,'Relevant - IN NOW CRM unknown'!$G$2:$G$1227,"UK")+COUNTIFS('Relevant - Not CRM not valid'!$T$2:$T$416,$A604,'Relevant - Not CRM not valid'!$G$2:$G$416,"UK")+COUNTIFS('Relevant - In CRM not valid'!$T$2:$T$46,$A604,'Relevant - In CRM not valid'!$G$2:$G$46,"UK")</f>
        <v>1</v>
      </c>
      <c r="F604" s="2">
        <f>COUNTIFS('Relevant - In CRM valid'!$T$2:$T$4699,$A604,'Relevant - In CRM valid'!$G$2:$G$4699,"UK",'Relevant - In CRM valid'!$M$2:$M$4699,"Research")+COUNTIFS('Relevant - In CRM unknown'!$T$2:$T$253,$A604,'Relevant - In CRM unknown'!$G$2:$G$253,"UK",'Relevant - In CRM unknown'!$M$2:$M$253,"Research")+COUNTIFS('Relevant - IN NOW CRM valid'!$T$2:$T$2328,$A604,'Relevant - IN NOW CRM valid'!$G$2:$G$2328,"UK",'Relevant - IN NOW CRM valid'!$M$2:$M$2328,"Research")+COUNTIFS('Relevant - IN NOW CRM unknown'!$T$2:$T$1227,$A604,'Relevant - IN NOW CRM unknown'!$G$2:$G$1227,"UK",'Relevant - IN NOW CRM unknown'!$M$2:$M$1227,"Research")+COUNTIFS('Relevant - Not CRM not valid'!$T$2:$T$416,$A604,'Relevant - Not CRM not valid'!$G$2:$G$416,"UK",'Relevant - Not CRM not valid'!$M$2:$M$416,"Research")+COUNTIFS('Relevant - In CRM not valid'!$T$2:$T$46,$A604,'Relevant - In CRM not valid'!$G$2:$G$46,"UK",'Relevant - In CRM not valid'!$M$2:$M$46,"Research")</f>
        <v>0</v>
      </c>
      <c r="G604" s="2">
        <f>COUNTIFS('Relevant - In CRM valid'!$T$2:$T$4699,$A604,'Relevant - In CRM valid'!$G$2:$G$4699,"UK",'Relevant - In CRM valid'!$M$2:$M$4699,"Research",'Relevant - In CRM valid'!$R$2:$R$4699,"Senior")+COUNTIFS('Relevant - In CRM unknown'!$T$2:$T$253,$A604,'Relevant - In CRM unknown'!$G$2:$G$253,"UK",'Relevant - In CRM unknown'!$M$2:$M$253,"Research",'Relevant - In CRM unknown'!$R$2:$R$253,"Senior")+COUNTIFS('Relevant - IN NOW CRM valid'!$T$2:$T$2328,$A604,'Relevant - IN NOW CRM valid'!$G$2:$G$2328,"UK",'Relevant - IN NOW CRM valid'!$M$2:$M$2328,"Research",'Relevant - IN NOW CRM valid'!$R$2:$R$2328,"Senior")+COUNTIFS('Relevant - IN NOW CRM unknown'!$T$2:$T$1227,$A604,'Relevant - IN NOW CRM unknown'!$G$2:$G$1227,"UK",'Relevant - IN NOW CRM unknown'!$M$2:$M$1227,"Research",'Relevant - IN NOW CRM unknown'!$R$2:$R$1227,"Senior")+COUNTIFS('Relevant - Not CRM not valid'!$T$2:$T$416,$A604,'Relevant - Not CRM not valid'!$G$2:$G$416,"UK",'Relevant - Not CRM not valid'!$M$2:$M$416,"Research",'Relevant - Not CRM not valid'!$R$2:$R$416,"Senior")+COUNTIFS('Relevant - In CRM not valid'!$T$2:$T$46,$A604,'Relevant - In CRM not valid'!$G$2:$G$46,"UK",'Relevant - In CRM not valid'!$M$2:$M$46,"Research",'Relevant - In CRM not valid'!$R$2:$R$46,"Senior")</f>
        <v>0</v>
      </c>
      <c r="H604" s="2">
        <f>COUNTIFS('Relevant - In CRM valid'!$T$2:$T$4699,$A604,'Relevant - In CRM valid'!$G$2:$G$4699,"UK",'Relevant - In CRM valid'!$M$2:$M$4699,"Research",'Relevant - In CRM valid'!$R$2:$R$4699,"Operational")+COUNTIFS('Relevant - In CRM unknown'!$T$2:$T$253,$A604,'Relevant - In CRM unknown'!$G$2:$G$253,"UK",'Relevant - In CRM unknown'!$M$2:$M$253,"Research",'Relevant - In CRM unknown'!$R$2:$R$253,"Operational")+COUNTIFS('Relevant - IN NOW CRM valid'!$T$2:$T$2328,$A604,'Relevant - IN NOW CRM valid'!$G$2:$G$2328,"UK",'Relevant - IN NOW CRM valid'!$M$2:$M$2328,"Research",'Relevant - IN NOW CRM valid'!$R$2:$R$2328,"Operational")+COUNTIFS('Relevant - IN NOW CRM unknown'!$T$2:$T$1227,$A604,'Relevant - IN NOW CRM unknown'!$G$2:$G$1227,"UK",'Relevant - IN NOW CRM unknown'!$M$2:$M$1227,"Research",'Relevant - IN NOW CRM unknown'!$R$2:$R$1227,"Operational")+COUNTIFS('Relevant - Not CRM not valid'!$T$2:$T$416,$A604,'Relevant - Not CRM not valid'!$G$2:$G$416,"UK",'Relevant - Not CRM not valid'!$M$2:$M$416,"Research",'Relevant - Not CRM not valid'!$R$2:$R$416,"Operational")+COUNTIFS('Relevant - In CRM not valid'!$T$2:$T$46,$A604,'Relevant - In CRM not valid'!$G$2:$G$46,"UK",'Relevant - In CRM not valid'!$M$2:$M$46,"Research",'Relevant - In CRM not valid'!$R$2:$R$46,"Operational")</f>
        <v>0</v>
      </c>
      <c r="I604" s="2">
        <f>COUNTIFS('Relevant - In CRM valid'!$T$2:$T$4699,$A604,'Relevant - In CRM valid'!$G$2:$G$4699,"UK",'Relevant - In CRM valid'!$M$2:$M$4699,"Research",'Relevant - In CRM valid'!$R$2:$R$4699,"Academic")+COUNTIFS('Relevant - In CRM unknown'!$T$2:$T$253,$A604,'Relevant - In CRM unknown'!$G$2:$G$253,"UK",'Relevant - In CRM unknown'!$M$2:$M$253,"Research",'Relevant - In CRM unknown'!$R$2:$R$253,"Academic")+COUNTIFS('Relevant - IN NOW CRM valid'!$T$2:$T$2328,$A604,'Relevant - IN NOW CRM valid'!$G$2:$G$2328,"UK",'Relevant - IN NOW CRM valid'!$M$2:$M$2328,"Research",'Relevant - IN NOW CRM valid'!$R$2:$R$2328,"Academic")+COUNTIFS('Relevant - IN NOW CRM unknown'!$T$2:$T$1227,$A604,'Relevant - IN NOW CRM unknown'!$G$2:$G$1227,"UK",'Relevant - IN NOW CRM unknown'!$M$2:$M$1227,"Research",'Relevant - IN NOW CRM unknown'!$R$2:$R$1227,"Academic")+COUNTIFS('Relevant - Not CRM not valid'!$T$2:$T$416,$A604,'Relevant - Not CRM not valid'!$G$2:$G$416,"UK",'Relevant - Not CRM not valid'!$M$2:$M$416,"Research",'Relevant - Not CRM not valid'!$R$2:$R$416,"Academic")+COUNTIFS('Relevant - In CRM not valid'!$T$2:$T$46,$A604,'Relevant - In CRM not valid'!$G$2:$G$46,"UK",'Relevant - In CRM not valid'!$M$2:$M$46,"Research",'Relevant - In CRM not valid'!$R$2:$R$46,"Academic")</f>
        <v>0</v>
      </c>
      <c r="J604" s="2">
        <f>COUNTIFS('Relevant - In CRM valid'!$T$2:$T$4699,$A604,'Relevant - In CRM valid'!$G$2:$G$4699,"UK",'Relevant - In CRM valid'!$M$2:$M$4699,"Finance")+COUNTIFS('Relevant - In CRM unknown'!$T$2:$T$253,$A604,'Relevant - In CRM unknown'!$G$2:$G$253,"UK",'Relevant - In CRM unknown'!$M$2:$M$253,"Finance")+COUNTIFS('Relevant - IN NOW CRM valid'!$T$2:$T$2328,$A604,'Relevant - IN NOW CRM valid'!$G$2:$G$2328,"UK",'Relevant - IN NOW CRM valid'!$M$2:$M$2328,"Finance")+COUNTIFS('Relevant - IN NOW CRM unknown'!$T$2:$T$1227,$A604,'Relevant - IN NOW CRM unknown'!$G$2:$G$1227,"UK",'Relevant - IN NOW CRM unknown'!$M$2:$M$1227,"Finance")+COUNTIFS('Relevant - Not CRM not valid'!$T$2:$T$416,$A604,'Relevant - Not CRM not valid'!$G$2:$G$416,"UK",'Relevant - Not CRM not valid'!$M$2:$M$416,"Finance")+COUNTIFS('Relevant - In CRM not valid'!$T$2:$T$46,$A604,'Relevant - In CRM not valid'!$G$2:$G$46,"UK",'Relevant - In CRM not valid'!$M$2:$M$46,"Finance")</f>
        <v>1</v>
      </c>
      <c r="K604" s="2">
        <f>COUNTIFS('Relevant - In CRM valid'!$T$2:$T$4699,$A604,'Relevant - In CRM valid'!$G$2:$G$4699,"UK",'Relevant - In CRM valid'!$M$2:$M$4699,"IT/Systems")+COUNTIFS('Relevant - In CRM unknown'!$T$2:$T$253,$A604,'Relevant - In CRM unknown'!$G$2:$G$253,"UK",'Relevant - In CRM unknown'!$M$2:$M$253,"IT/Systems")+COUNTIFS('Relevant - IN NOW CRM valid'!$T$2:$T$2328,$A604,'Relevant - IN NOW CRM valid'!$G$2:$G$2328,"UK",'Relevant - IN NOW CRM valid'!$M$2:$M$2328,"IT/Systems")+COUNTIFS('Relevant - IN NOW CRM unknown'!$T$2:$T$1227,$A604,'Relevant - IN NOW CRM unknown'!$G$2:$G$1227,"UK",'Relevant - IN NOW CRM unknown'!$M$2:$M$1227,"IT/Systems")+COUNTIFS('Relevant - Not CRM not valid'!$T$2:$T$416,$A604,'Relevant - Not CRM not valid'!$G$2:$G$416,"UK",'Relevant - Not CRM not valid'!$M$2:$M$416,"IT/Systems")+COUNTIFS('Relevant - In CRM not valid'!$T$2:$T$46,$A604,'Relevant - In CRM not valid'!$G$2:$G$46,"UK",'Relevant - In CRM not valid'!$M$2:$M$46,"IT/Systems")</f>
        <v>0</v>
      </c>
      <c r="L604" s="2">
        <f>COUNTIFS('Relevant - In CRM valid'!$T$2:$T$4699,$A604,'Relevant - In CRM valid'!$G$2:$G$4699,"UK",'Relevant - In CRM valid'!$M$2:$M$4699,"")+COUNTIFS('Relevant - In CRM unknown'!$T$2:$T$253,$A604,'Relevant - In CRM unknown'!$G$2:$G$253,"UK",'Relevant - In CRM unknown'!$M$2:$M$253,"")+COUNTIFS('Relevant - IN NOW CRM valid'!$T$2:$T$2328,$A604,'Relevant - IN NOW CRM valid'!$G$2:$G$2328,"UK",'Relevant - IN NOW CRM valid'!$M$2:$M$2328,"")+COUNTIFS('Relevant - IN NOW CRM unknown'!$T$2:$T$1227,$A604,'Relevant - IN NOW CRM unknown'!$G$2:$G$1227,"UK",'Relevant - IN NOW CRM unknown'!$M$2:$M$1227,"")+COUNTIFS('Relevant - Not CRM not valid'!$T$2:$T$416,$A604,'Relevant - Not CRM not valid'!$G$2:$G$416,"UK",'Relevant - Not CRM not valid'!$M$2:$M$416,"")+COUNTIFS('Relevant - In CRM not valid'!$T$2:$T$46,$A604,'Relevant - In CRM not valid'!$G$2:$G$46,"UK",'Relevant - In CRM not valid'!$M$2:$M$46,"")</f>
        <v>0</v>
      </c>
      <c r="M604" s="2">
        <f t="shared" si="18"/>
        <v>1</v>
      </c>
      <c r="N604" s="2">
        <f>COUNTIFS('Relevant - In CRM valid'!$T$2:$T$4699,$A604,'Relevant - In CRM valid'!$G$2:$G$4699,"UK",'Relevant - In CRM valid'!$Q$2:$Q$4699,"valid")+COUNTIFS('Relevant - In CRM unknown'!$T$2:$T$253,$A604,'Relevant - In CRM unknown'!$G$2:$G$253,"UK",'Relevant - In CRM unknown'!$Q$2:$Q$253,"valid")+COUNTIFS('Relevant - IN NOW CRM valid'!$T$2:$T$2328,$A604,'Relevant - IN NOW CRM valid'!$G$2:$G$2328,"UK",'Relevant - IN NOW CRM valid'!$Q$2:$Q$2328,"valid")+COUNTIFS('Relevant - IN NOW CRM unknown'!$T$2:$T$1227,$A604,'Relevant - IN NOW CRM unknown'!$G$2:$G$1227,"UK",'Relevant - IN NOW CRM unknown'!$Q$2:$Q$1227,"valid")+COUNTIFS('Relevant - Not CRM not valid'!$T$2:$T$416,$A604,'Relevant - Not CRM not valid'!$G$2:$G$416,"UK",'Relevant - Not CRM not valid'!$Q$2:$Q$416,"valid")+COUNTIFS('Relevant - In CRM not valid'!$T$2:$T$46,$A604,'Relevant - In CRM not valid'!$G$2:$G$46,"UK",'Relevant - In CRM not valid'!$Q$2:$Q$46,"valid")</f>
        <v>1</v>
      </c>
      <c r="O604" s="2" t="str">
        <f t="shared" si="19"/>
        <v>Research  IT/Systems</v>
      </c>
    </row>
    <row r="605" spans="1:15" ht="15" customHeight="1">
      <c r="A605" s="2" t="s">
        <v>1317</v>
      </c>
      <c r="B605" s="2" t="s">
        <v>1318</v>
      </c>
      <c r="C605" s="2" t="s">
        <v>1570</v>
      </c>
      <c r="D605" s="2" t="str">
        <f>IFERROR(INDEX('UK Target Institutions'!$D$2:$D$727,MATCH($A605,'UK Target Institutions'!$A$2:$A$727,0)),"")</f>
        <v>No</v>
      </c>
      <c r="E605" s="2">
        <f>COUNTIFS('Relevant - In CRM valid'!$T$2:$T$4699,$A605,'Relevant - In CRM valid'!$G$2:$G$4699,"UK")+COUNTIFS('Relevant - In CRM unknown'!$T$2:$T$253,$A605,'Relevant - In CRM unknown'!$G$2:$G$253,"UK")+COUNTIFS('Relevant - IN NOW CRM valid'!$T$2:$T$2328,$A605,'Relevant - IN NOW CRM valid'!$G$2:$G$2328,"UK")+COUNTIFS('Relevant - IN NOW CRM unknown'!$T$2:$T$1227,$A605,'Relevant - IN NOW CRM unknown'!$G$2:$G$1227,"UK")+COUNTIFS('Relevant - Not CRM not valid'!$T$2:$T$416,$A605,'Relevant - Not CRM not valid'!$G$2:$G$416,"UK")+COUNTIFS('Relevant - In CRM not valid'!$T$2:$T$46,$A605,'Relevant - In CRM not valid'!$G$2:$G$46,"UK")</f>
        <v>1</v>
      </c>
      <c r="F605" s="2">
        <f>COUNTIFS('Relevant - In CRM valid'!$T$2:$T$4699,$A605,'Relevant - In CRM valid'!$G$2:$G$4699,"UK",'Relevant - In CRM valid'!$M$2:$M$4699,"Research")+COUNTIFS('Relevant - In CRM unknown'!$T$2:$T$253,$A605,'Relevant - In CRM unknown'!$G$2:$G$253,"UK",'Relevant - In CRM unknown'!$M$2:$M$253,"Research")+COUNTIFS('Relevant - IN NOW CRM valid'!$T$2:$T$2328,$A605,'Relevant - IN NOW CRM valid'!$G$2:$G$2328,"UK",'Relevant - IN NOW CRM valid'!$M$2:$M$2328,"Research")+COUNTIFS('Relevant - IN NOW CRM unknown'!$T$2:$T$1227,$A605,'Relevant - IN NOW CRM unknown'!$G$2:$G$1227,"UK",'Relevant - IN NOW CRM unknown'!$M$2:$M$1227,"Research")+COUNTIFS('Relevant - Not CRM not valid'!$T$2:$T$416,$A605,'Relevant - Not CRM not valid'!$G$2:$G$416,"UK",'Relevant - Not CRM not valid'!$M$2:$M$416,"Research")+COUNTIFS('Relevant - In CRM not valid'!$T$2:$T$46,$A605,'Relevant - In CRM not valid'!$G$2:$G$46,"UK",'Relevant - In CRM not valid'!$M$2:$M$46,"Research")</f>
        <v>0</v>
      </c>
      <c r="G605" s="2">
        <f>COUNTIFS('Relevant - In CRM valid'!$T$2:$T$4699,$A605,'Relevant - In CRM valid'!$G$2:$G$4699,"UK",'Relevant - In CRM valid'!$M$2:$M$4699,"Research",'Relevant - In CRM valid'!$R$2:$R$4699,"Senior")+COUNTIFS('Relevant - In CRM unknown'!$T$2:$T$253,$A605,'Relevant - In CRM unknown'!$G$2:$G$253,"UK",'Relevant - In CRM unknown'!$M$2:$M$253,"Research",'Relevant - In CRM unknown'!$R$2:$R$253,"Senior")+COUNTIFS('Relevant - IN NOW CRM valid'!$T$2:$T$2328,$A605,'Relevant - IN NOW CRM valid'!$G$2:$G$2328,"UK",'Relevant - IN NOW CRM valid'!$M$2:$M$2328,"Research",'Relevant - IN NOW CRM valid'!$R$2:$R$2328,"Senior")+COUNTIFS('Relevant - IN NOW CRM unknown'!$T$2:$T$1227,$A605,'Relevant - IN NOW CRM unknown'!$G$2:$G$1227,"UK",'Relevant - IN NOW CRM unknown'!$M$2:$M$1227,"Research",'Relevant - IN NOW CRM unknown'!$R$2:$R$1227,"Senior")+COUNTIFS('Relevant - Not CRM not valid'!$T$2:$T$416,$A605,'Relevant - Not CRM not valid'!$G$2:$G$416,"UK",'Relevant - Not CRM not valid'!$M$2:$M$416,"Research",'Relevant - Not CRM not valid'!$R$2:$R$416,"Senior")+COUNTIFS('Relevant - In CRM not valid'!$T$2:$T$46,$A605,'Relevant - In CRM not valid'!$G$2:$G$46,"UK",'Relevant - In CRM not valid'!$M$2:$M$46,"Research",'Relevant - In CRM not valid'!$R$2:$R$46,"Senior")</f>
        <v>0</v>
      </c>
      <c r="H605" s="2">
        <f>COUNTIFS('Relevant - In CRM valid'!$T$2:$T$4699,$A605,'Relevant - In CRM valid'!$G$2:$G$4699,"UK",'Relevant - In CRM valid'!$M$2:$M$4699,"Research",'Relevant - In CRM valid'!$R$2:$R$4699,"Operational")+COUNTIFS('Relevant - In CRM unknown'!$T$2:$T$253,$A605,'Relevant - In CRM unknown'!$G$2:$G$253,"UK",'Relevant - In CRM unknown'!$M$2:$M$253,"Research",'Relevant - In CRM unknown'!$R$2:$R$253,"Operational")+COUNTIFS('Relevant - IN NOW CRM valid'!$T$2:$T$2328,$A605,'Relevant - IN NOW CRM valid'!$G$2:$G$2328,"UK",'Relevant - IN NOW CRM valid'!$M$2:$M$2328,"Research",'Relevant - IN NOW CRM valid'!$R$2:$R$2328,"Operational")+COUNTIFS('Relevant - IN NOW CRM unknown'!$T$2:$T$1227,$A605,'Relevant - IN NOW CRM unknown'!$G$2:$G$1227,"UK",'Relevant - IN NOW CRM unknown'!$M$2:$M$1227,"Research",'Relevant - IN NOW CRM unknown'!$R$2:$R$1227,"Operational")+COUNTIFS('Relevant - Not CRM not valid'!$T$2:$T$416,$A605,'Relevant - Not CRM not valid'!$G$2:$G$416,"UK",'Relevant - Not CRM not valid'!$M$2:$M$416,"Research",'Relevant - Not CRM not valid'!$R$2:$R$416,"Operational")+COUNTIFS('Relevant - In CRM not valid'!$T$2:$T$46,$A605,'Relevant - In CRM not valid'!$G$2:$G$46,"UK",'Relevant - In CRM not valid'!$M$2:$M$46,"Research",'Relevant - In CRM not valid'!$R$2:$R$46,"Operational")</f>
        <v>0</v>
      </c>
      <c r="I605" s="2">
        <f>COUNTIFS('Relevant - In CRM valid'!$T$2:$T$4699,$A605,'Relevant - In CRM valid'!$G$2:$G$4699,"UK",'Relevant - In CRM valid'!$M$2:$M$4699,"Research",'Relevant - In CRM valid'!$R$2:$R$4699,"Academic")+COUNTIFS('Relevant - In CRM unknown'!$T$2:$T$253,$A605,'Relevant - In CRM unknown'!$G$2:$G$253,"UK",'Relevant - In CRM unknown'!$M$2:$M$253,"Research",'Relevant - In CRM unknown'!$R$2:$R$253,"Academic")+COUNTIFS('Relevant - IN NOW CRM valid'!$T$2:$T$2328,$A605,'Relevant - IN NOW CRM valid'!$G$2:$G$2328,"UK",'Relevant - IN NOW CRM valid'!$M$2:$M$2328,"Research",'Relevant - IN NOW CRM valid'!$R$2:$R$2328,"Academic")+COUNTIFS('Relevant - IN NOW CRM unknown'!$T$2:$T$1227,$A605,'Relevant - IN NOW CRM unknown'!$G$2:$G$1227,"UK",'Relevant - IN NOW CRM unknown'!$M$2:$M$1227,"Research",'Relevant - IN NOW CRM unknown'!$R$2:$R$1227,"Academic")+COUNTIFS('Relevant - Not CRM not valid'!$T$2:$T$416,$A605,'Relevant - Not CRM not valid'!$G$2:$G$416,"UK",'Relevant - Not CRM not valid'!$M$2:$M$416,"Research",'Relevant - Not CRM not valid'!$R$2:$R$416,"Academic")+COUNTIFS('Relevant - In CRM not valid'!$T$2:$T$46,$A605,'Relevant - In CRM not valid'!$G$2:$G$46,"UK",'Relevant - In CRM not valid'!$M$2:$M$46,"Research",'Relevant - In CRM not valid'!$R$2:$R$46,"Academic")</f>
        <v>0</v>
      </c>
      <c r="J605" s="2">
        <f>COUNTIFS('Relevant - In CRM valid'!$T$2:$T$4699,$A605,'Relevant - In CRM valid'!$G$2:$G$4699,"UK",'Relevant - In CRM valid'!$M$2:$M$4699,"Finance")+COUNTIFS('Relevant - In CRM unknown'!$T$2:$T$253,$A605,'Relevant - In CRM unknown'!$G$2:$G$253,"UK",'Relevant - In CRM unknown'!$M$2:$M$253,"Finance")+COUNTIFS('Relevant - IN NOW CRM valid'!$T$2:$T$2328,$A605,'Relevant - IN NOW CRM valid'!$G$2:$G$2328,"UK",'Relevant - IN NOW CRM valid'!$M$2:$M$2328,"Finance")+COUNTIFS('Relevant - IN NOW CRM unknown'!$T$2:$T$1227,$A605,'Relevant - IN NOW CRM unknown'!$G$2:$G$1227,"UK",'Relevant - IN NOW CRM unknown'!$M$2:$M$1227,"Finance")+COUNTIFS('Relevant - Not CRM not valid'!$T$2:$T$416,$A605,'Relevant - Not CRM not valid'!$G$2:$G$416,"UK",'Relevant - Not CRM not valid'!$M$2:$M$416,"Finance")+COUNTIFS('Relevant - In CRM not valid'!$T$2:$T$46,$A605,'Relevant - In CRM not valid'!$G$2:$G$46,"UK",'Relevant - In CRM not valid'!$M$2:$M$46,"Finance")</f>
        <v>1</v>
      </c>
      <c r="K605" s="2">
        <f>COUNTIFS('Relevant - In CRM valid'!$T$2:$T$4699,$A605,'Relevant - In CRM valid'!$G$2:$G$4699,"UK",'Relevant - In CRM valid'!$M$2:$M$4699,"IT/Systems")+COUNTIFS('Relevant - In CRM unknown'!$T$2:$T$253,$A605,'Relevant - In CRM unknown'!$G$2:$G$253,"UK",'Relevant - In CRM unknown'!$M$2:$M$253,"IT/Systems")+COUNTIFS('Relevant - IN NOW CRM valid'!$T$2:$T$2328,$A605,'Relevant - IN NOW CRM valid'!$G$2:$G$2328,"UK",'Relevant - IN NOW CRM valid'!$M$2:$M$2328,"IT/Systems")+COUNTIFS('Relevant - IN NOW CRM unknown'!$T$2:$T$1227,$A605,'Relevant - IN NOW CRM unknown'!$G$2:$G$1227,"UK",'Relevant - IN NOW CRM unknown'!$M$2:$M$1227,"IT/Systems")+COUNTIFS('Relevant - Not CRM not valid'!$T$2:$T$416,$A605,'Relevant - Not CRM not valid'!$G$2:$G$416,"UK",'Relevant - Not CRM not valid'!$M$2:$M$416,"IT/Systems")+COUNTIFS('Relevant - In CRM not valid'!$T$2:$T$46,$A605,'Relevant - In CRM not valid'!$G$2:$G$46,"UK",'Relevant - In CRM not valid'!$M$2:$M$46,"IT/Systems")</f>
        <v>0</v>
      </c>
      <c r="L605" s="2">
        <f>COUNTIFS('Relevant - In CRM valid'!$T$2:$T$4699,$A605,'Relevant - In CRM valid'!$G$2:$G$4699,"UK",'Relevant - In CRM valid'!$M$2:$M$4699,"")+COUNTIFS('Relevant - In CRM unknown'!$T$2:$T$253,$A605,'Relevant - In CRM unknown'!$G$2:$G$253,"UK",'Relevant - In CRM unknown'!$M$2:$M$253,"")+COUNTIFS('Relevant - IN NOW CRM valid'!$T$2:$T$2328,$A605,'Relevant - IN NOW CRM valid'!$G$2:$G$2328,"UK",'Relevant - IN NOW CRM valid'!$M$2:$M$2328,"")+COUNTIFS('Relevant - IN NOW CRM unknown'!$T$2:$T$1227,$A605,'Relevant - IN NOW CRM unknown'!$G$2:$G$1227,"UK",'Relevant - IN NOW CRM unknown'!$M$2:$M$1227,"")+COUNTIFS('Relevant - Not CRM not valid'!$T$2:$T$416,$A605,'Relevant - Not CRM not valid'!$G$2:$G$416,"UK",'Relevant - Not CRM not valid'!$M$2:$M$416,"")+COUNTIFS('Relevant - In CRM not valid'!$T$2:$T$46,$A605,'Relevant - In CRM not valid'!$G$2:$G$46,"UK",'Relevant - In CRM not valid'!$M$2:$M$46,"")</f>
        <v>0</v>
      </c>
      <c r="M605" s="2">
        <f t="shared" si="18"/>
        <v>1</v>
      </c>
      <c r="N605" s="2">
        <f>COUNTIFS('Relevant - In CRM valid'!$T$2:$T$4699,$A605,'Relevant - In CRM valid'!$G$2:$G$4699,"UK",'Relevant - In CRM valid'!$Q$2:$Q$4699,"valid")+COUNTIFS('Relevant - In CRM unknown'!$T$2:$T$253,$A605,'Relevant - In CRM unknown'!$G$2:$G$253,"UK",'Relevant - In CRM unknown'!$Q$2:$Q$253,"valid")+COUNTIFS('Relevant - IN NOW CRM valid'!$T$2:$T$2328,$A605,'Relevant - IN NOW CRM valid'!$G$2:$G$2328,"UK",'Relevant - IN NOW CRM valid'!$Q$2:$Q$2328,"valid")+COUNTIFS('Relevant - IN NOW CRM unknown'!$T$2:$T$1227,$A605,'Relevant - IN NOW CRM unknown'!$G$2:$G$1227,"UK",'Relevant - IN NOW CRM unknown'!$Q$2:$Q$1227,"valid")+COUNTIFS('Relevant - Not CRM not valid'!$T$2:$T$416,$A605,'Relevant - Not CRM not valid'!$G$2:$G$416,"UK",'Relevant - Not CRM not valid'!$Q$2:$Q$416,"valid")+COUNTIFS('Relevant - In CRM not valid'!$T$2:$T$46,$A605,'Relevant - In CRM not valid'!$G$2:$G$46,"UK",'Relevant - In CRM not valid'!$Q$2:$Q$46,"valid")</f>
        <v>1</v>
      </c>
      <c r="O605" s="2" t="str">
        <f t="shared" si="19"/>
        <v>Research  IT/Systems</v>
      </c>
    </row>
    <row r="606" spans="1:15" ht="15" customHeight="1">
      <c r="A606" s="2" t="s">
        <v>1319</v>
      </c>
      <c r="B606" s="2" t="s">
        <v>1320</v>
      </c>
      <c r="C606" s="2" t="s">
        <v>1570</v>
      </c>
      <c r="D606" s="2" t="str">
        <f>IFERROR(INDEX('UK Target Institutions'!$D$2:$D$727,MATCH($A606,'UK Target Institutions'!$A$2:$A$727,0)),"")</f>
        <v>No</v>
      </c>
      <c r="E606" s="2">
        <f>COUNTIFS('Relevant - In CRM valid'!$T$2:$T$4699,$A606,'Relevant - In CRM valid'!$G$2:$G$4699,"UK")+COUNTIFS('Relevant - In CRM unknown'!$T$2:$T$253,$A606,'Relevant - In CRM unknown'!$G$2:$G$253,"UK")+COUNTIFS('Relevant - IN NOW CRM valid'!$T$2:$T$2328,$A606,'Relevant - IN NOW CRM valid'!$G$2:$G$2328,"UK")+COUNTIFS('Relevant - IN NOW CRM unknown'!$T$2:$T$1227,$A606,'Relevant - IN NOW CRM unknown'!$G$2:$G$1227,"UK")+COUNTIFS('Relevant - Not CRM not valid'!$T$2:$T$416,$A606,'Relevant - Not CRM not valid'!$G$2:$G$416,"UK")+COUNTIFS('Relevant - In CRM not valid'!$T$2:$T$46,$A606,'Relevant - In CRM not valid'!$G$2:$G$46,"UK")</f>
        <v>1</v>
      </c>
      <c r="F606" s="2">
        <f>COUNTIFS('Relevant - In CRM valid'!$T$2:$T$4699,$A606,'Relevant - In CRM valid'!$G$2:$G$4699,"UK",'Relevant - In CRM valid'!$M$2:$M$4699,"Research")+COUNTIFS('Relevant - In CRM unknown'!$T$2:$T$253,$A606,'Relevant - In CRM unknown'!$G$2:$G$253,"UK",'Relevant - In CRM unknown'!$M$2:$M$253,"Research")+COUNTIFS('Relevant - IN NOW CRM valid'!$T$2:$T$2328,$A606,'Relevant - IN NOW CRM valid'!$G$2:$G$2328,"UK",'Relevant - IN NOW CRM valid'!$M$2:$M$2328,"Research")+COUNTIFS('Relevant - IN NOW CRM unknown'!$T$2:$T$1227,$A606,'Relevant - IN NOW CRM unknown'!$G$2:$G$1227,"UK",'Relevant - IN NOW CRM unknown'!$M$2:$M$1227,"Research")+COUNTIFS('Relevant - Not CRM not valid'!$T$2:$T$416,$A606,'Relevant - Not CRM not valid'!$G$2:$G$416,"UK",'Relevant - Not CRM not valid'!$M$2:$M$416,"Research")+COUNTIFS('Relevant - In CRM not valid'!$T$2:$T$46,$A606,'Relevant - In CRM not valid'!$G$2:$G$46,"UK",'Relevant - In CRM not valid'!$M$2:$M$46,"Research")</f>
        <v>1</v>
      </c>
      <c r="G606" s="2">
        <f>COUNTIFS('Relevant - In CRM valid'!$T$2:$T$4699,$A606,'Relevant - In CRM valid'!$G$2:$G$4699,"UK",'Relevant - In CRM valid'!$M$2:$M$4699,"Research",'Relevant - In CRM valid'!$R$2:$R$4699,"Senior")+COUNTIFS('Relevant - In CRM unknown'!$T$2:$T$253,$A606,'Relevant - In CRM unknown'!$G$2:$G$253,"UK",'Relevant - In CRM unknown'!$M$2:$M$253,"Research",'Relevant - In CRM unknown'!$R$2:$R$253,"Senior")+COUNTIFS('Relevant - IN NOW CRM valid'!$T$2:$T$2328,$A606,'Relevant - IN NOW CRM valid'!$G$2:$G$2328,"UK",'Relevant - IN NOW CRM valid'!$M$2:$M$2328,"Research",'Relevant - IN NOW CRM valid'!$R$2:$R$2328,"Senior")+COUNTIFS('Relevant - IN NOW CRM unknown'!$T$2:$T$1227,$A606,'Relevant - IN NOW CRM unknown'!$G$2:$G$1227,"UK",'Relevant - IN NOW CRM unknown'!$M$2:$M$1227,"Research",'Relevant - IN NOW CRM unknown'!$R$2:$R$1227,"Senior")+COUNTIFS('Relevant - Not CRM not valid'!$T$2:$T$416,$A606,'Relevant - Not CRM not valid'!$G$2:$G$416,"UK",'Relevant - Not CRM not valid'!$M$2:$M$416,"Research",'Relevant - Not CRM not valid'!$R$2:$R$416,"Senior")+COUNTIFS('Relevant - In CRM not valid'!$T$2:$T$46,$A606,'Relevant - In CRM not valid'!$G$2:$G$46,"UK",'Relevant - In CRM not valid'!$M$2:$M$46,"Research",'Relevant - In CRM not valid'!$R$2:$R$46,"Senior")</f>
        <v>1</v>
      </c>
      <c r="H606" s="2">
        <f>COUNTIFS('Relevant - In CRM valid'!$T$2:$T$4699,$A606,'Relevant - In CRM valid'!$G$2:$G$4699,"UK",'Relevant - In CRM valid'!$M$2:$M$4699,"Research",'Relevant - In CRM valid'!$R$2:$R$4699,"Operational")+COUNTIFS('Relevant - In CRM unknown'!$T$2:$T$253,$A606,'Relevant - In CRM unknown'!$G$2:$G$253,"UK",'Relevant - In CRM unknown'!$M$2:$M$253,"Research",'Relevant - In CRM unknown'!$R$2:$R$253,"Operational")+COUNTIFS('Relevant - IN NOW CRM valid'!$T$2:$T$2328,$A606,'Relevant - IN NOW CRM valid'!$G$2:$G$2328,"UK",'Relevant - IN NOW CRM valid'!$M$2:$M$2328,"Research",'Relevant - IN NOW CRM valid'!$R$2:$R$2328,"Operational")+COUNTIFS('Relevant - IN NOW CRM unknown'!$T$2:$T$1227,$A606,'Relevant - IN NOW CRM unknown'!$G$2:$G$1227,"UK",'Relevant - IN NOW CRM unknown'!$M$2:$M$1227,"Research",'Relevant - IN NOW CRM unknown'!$R$2:$R$1227,"Operational")+COUNTIFS('Relevant - Not CRM not valid'!$T$2:$T$416,$A606,'Relevant - Not CRM not valid'!$G$2:$G$416,"UK",'Relevant - Not CRM not valid'!$M$2:$M$416,"Research",'Relevant - Not CRM not valid'!$R$2:$R$416,"Operational")+COUNTIFS('Relevant - In CRM not valid'!$T$2:$T$46,$A606,'Relevant - In CRM not valid'!$G$2:$G$46,"UK",'Relevant - In CRM not valid'!$M$2:$M$46,"Research",'Relevant - In CRM not valid'!$R$2:$R$46,"Operational")</f>
        <v>0</v>
      </c>
      <c r="I606" s="2">
        <f>COUNTIFS('Relevant - In CRM valid'!$T$2:$T$4699,$A606,'Relevant - In CRM valid'!$G$2:$G$4699,"UK",'Relevant - In CRM valid'!$M$2:$M$4699,"Research",'Relevant - In CRM valid'!$R$2:$R$4699,"Academic")+COUNTIFS('Relevant - In CRM unknown'!$T$2:$T$253,$A606,'Relevant - In CRM unknown'!$G$2:$G$253,"UK",'Relevant - In CRM unknown'!$M$2:$M$253,"Research",'Relevant - In CRM unknown'!$R$2:$R$253,"Academic")+COUNTIFS('Relevant - IN NOW CRM valid'!$T$2:$T$2328,$A606,'Relevant - IN NOW CRM valid'!$G$2:$G$2328,"UK",'Relevant - IN NOW CRM valid'!$M$2:$M$2328,"Research",'Relevant - IN NOW CRM valid'!$R$2:$R$2328,"Academic")+COUNTIFS('Relevant - IN NOW CRM unknown'!$T$2:$T$1227,$A606,'Relevant - IN NOW CRM unknown'!$G$2:$G$1227,"UK",'Relevant - IN NOW CRM unknown'!$M$2:$M$1227,"Research",'Relevant - IN NOW CRM unknown'!$R$2:$R$1227,"Academic")+COUNTIFS('Relevant - Not CRM not valid'!$T$2:$T$416,$A606,'Relevant - Not CRM not valid'!$G$2:$G$416,"UK",'Relevant - Not CRM not valid'!$M$2:$M$416,"Research",'Relevant - Not CRM not valid'!$R$2:$R$416,"Academic")+COUNTIFS('Relevant - In CRM not valid'!$T$2:$T$46,$A606,'Relevant - In CRM not valid'!$G$2:$G$46,"UK",'Relevant - In CRM not valid'!$M$2:$M$46,"Research",'Relevant - In CRM not valid'!$R$2:$R$46,"Academic")</f>
        <v>0</v>
      </c>
      <c r="J606" s="2">
        <f>COUNTIFS('Relevant - In CRM valid'!$T$2:$T$4699,$A606,'Relevant - In CRM valid'!$G$2:$G$4699,"UK",'Relevant - In CRM valid'!$M$2:$M$4699,"Finance")+COUNTIFS('Relevant - In CRM unknown'!$T$2:$T$253,$A606,'Relevant - In CRM unknown'!$G$2:$G$253,"UK",'Relevant - In CRM unknown'!$M$2:$M$253,"Finance")+COUNTIFS('Relevant - IN NOW CRM valid'!$T$2:$T$2328,$A606,'Relevant - IN NOW CRM valid'!$G$2:$G$2328,"UK",'Relevant - IN NOW CRM valid'!$M$2:$M$2328,"Finance")+COUNTIFS('Relevant - IN NOW CRM unknown'!$T$2:$T$1227,$A606,'Relevant - IN NOW CRM unknown'!$G$2:$G$1227,"UK",'Relevant - IN NOW CRM unknown'!$M$2:$M$1227,"Finance")+COUNTIFS('Relevant - Not CRM not valid'!$T$2:$T$416,$A606,'Relevant - Not CRM not valid'!$G$2:$G$416,"UK",'Relevant - Not CRM not valid'!$M$2:$M$416,"Finance")+COUNTIFS('Relevant - In CRM not valid'!$T$2:$T$46,$A606,'Relevant - In CRM not valid'!$G$2:$G$46,"UK",'Relevant - In CRM not valid'!$M$2:$M$46,"Finance")</f>
        <v>0</v>
      </c>
      <c r="K606" s="2">
        <f>COUNTIFS('Relevant - In CRM valid'!$T$2:$T$4699,$A606,'Relevant - In CRM valid'!$G$2:$G$4699,"UK",'Relevant - In CRM valid'!$M$2:$M$4699,"IT/Systems")+COUNTIFS('Relevant - In CRM unknown'!$T$2:$T$253,$A606,'Relevant - In CRM unknown'!$G$2:$G$253,"UK",'Relevant - In CRM unknown'!$M$2:$M$253,"IT/Systems")+COUNTIFS('Relevant - IN NOW CRM valid'!$T$2:$T$2328,$A606,'Relevant - IN NOW CRM valid'!$G$2:$G$2328,"UK",'Relevant - IN NOW CRM valid'!$M$2:$M$2328,"IT/Systems")+COUNTIFS('Relevant - IN NOW CRM unknown'!$T$2:$T$1227,$A606,'Relevant - IN NOW CRM unknown'!$G$2:$G$1227,"UK",'Relevant - IN NOW CRM unknown'!$M$2:$M$1227,"IT/Systems")+COUNTIFS('Relevant - Not CRM not valid'!$T$2:$T$416,$A606,'Relevant - Not CRM not valid'!$G$2:$G$416,"UK",'Relevant - Not CRM not valid'!$M$2:$M$416,"IT/Systems")+COUNTIFS('Relevant - In CRM not valid'!$T$2:$T$46,$A606,'Relevant - In CRM not valid'!$G$2:$G$46,"UK",'Relevant - In CRM not valid'!$M$2:$M$46,"IT/Systems")</f>
        <v>0</v>
      </c>
      <c r="L606" s="2">
        <f>COUNTIFS('Relevant - In CRM valid'!$T$2:$T$4699,$A606,'Relevant - In CRM valid'!$G$2:$G$4699,"UK",'Relevant - In CRM valid'!$M$2:$M$4699,"")+COUNTIFS('Relevant - In CRM unknown'!$T$2:$T$253,$A606,'Relevant - In CRM unknown'!$G$2:$G$253,"UK",'Relevant - In CRM unknown'!$M$2:$M$253,"")+COUNTIFS('Relevant - IN NOW CRM valid'!$T$2:$T$2328,$A606,'Relevant - IN NOW CRM valid'!$G$2:$G$2328,"UK",'Relevant - IN NOW CRM valid'!$M$2:$M$2328,"")+COUNTIFS('Relevant - IN NOW CRM unknown'!$T$2:$T$1227,$A606,'Relevant - IN NOW CRM unknown'!$G$2:$G$1227,"UK",'Relevant - IN NOW CRM unknown'!$M$2:$M$1227,"")+COUNTIFS('Relevant - Not CRM not valid'!$T$2:$T$416,$A606,'Relevant - Not CRM not valid'!$G$2:$G$416,"UK",'Relevant - Not CRM not valid'!$M$2:$M$416,"")+COUNTIFS('Relevant - In CRM not valid'!$T$2:$T$46,$A606,'Relevant - In CRM not valid'!$G$2:$G$46,"UK",'Relevant - In CRM not valid'!$M$2:$M$46,"")</f>
        <v>0</v>
      </c>
      <c r="M606" s="2">
        <f t="shared" si="18"/>
        <v>1</v>
      </c>
      <c r="N606" s="2">
        <f>COUNTIFS('Relevant - In CRM valid'!$T$2:$T$4699,$A606,'Relevant - In CRM valid'!$G$2:$G$4699,"UK",'Relevant - In CRM valid'!$Q$2:$Q$4699,"valid")+COUNTIFS('Relevant - In CRM unknown'!$T$2:$T$253,$A606,'Relevant - In CRM unknown'!$G$2:$G$253,"UK",'Relevant - In CRM unknown'!$Q$2:$Q$253,"valid")+COUNTIFS('Relevant - IN NOW CRM valid'!$T$2:$T$2328,$A606,'Relevant - IN NOW CRM valid'!$G$2:$G$2328,"UK",'Relevant - IN NOW CRM valid'!$Q$2:$Q$2328,"valid")+COUNTIFS('Relevant - IN NOW CRM unknown'!$T$2:$T$1227,$A606,'Relevant - IN NOW CRM unknown'!$G$2:$G$1227,"UK",'Relevant - IN NOW CRM unknown'!$Q$2:$Q$1227,"valid")+COUNTIFS('Relevant - Not CRM not valid'!$T$2:$T$416,$A606,'Relevant - Not CRM not valid'!$G$2:$G$416,"UK",'Relevant - Not CRM not valid'!$Q$2:$Q$416,"valid")+COUNTIFS('Relevant - In CRM not valid'!$T$2:$T$46,$A606,'Relevant - In CRM not valid'!$G$2:$G$46,"UK",'Relevant - In CRM not valid'!$Q$2:$Q$46,"valid")</f>
        <v>1</v>
      </c>
      <c r="O606" s="2" t="str">
        <f t="shared" si="19"/>
        <v>Finance  IT/Systems</v>
      </c>
    </row>
    <row r="607" spans="1:15" ht="15" customHeight="1">
      <c r="A607" s="2" t="s">
        <v>1321</v>
      </c>
      <c r="B607" s="2" t="s">
        <v>1322</v>
      </c>
      <c r="C607" s="2" t="s">
        <v>1570</v>
      </c>
      <c r="D607" s="2" t="str">
        <f>IFERROR(INDEX('UK Target Institutions'!$D$2:$D$727,MATCH($A607,'UK Target Institutions'!$A$2:$A$727,0)),"")</f>
        <v>No</v>
      </c>
      <c r="E607" s="2">
        <f>COUNTIFS('Relevant - In CRM valid'!$T$2:$T$4699,$A607,'Relevant - In CRM valid'!$G$2:$G$4699,"UK")+COUNTIFS('Relevant - In CRM unknown'!$T$2:$T$253,$A607,'Relevant - In CRM unknown'!$G$2:$G$253,"UK")+COUNTIFS('Relevant - IN NOW CRM valid'!$T$2:$T$2328,$A607,'Relevant - IN NOW CRM valid'!$G$2:$G$2328,"UK")+COUNTIFS('Relevant - IN NOW CRM unknown'!$T$2:$T$1227,$A607,'Relevant - IN NOW CRM unknown'!$G$2:$G$1227,"UK")+COUNTIFS('Relevant - Not CRM not valid'!$T$2:$T$416,$A607,'Relevant - Not CRM not valid'!$G$2:$G$416,"UK")+COUNTIFS('Relevant - In CRM not valid'!$T$2:$T$46,$A607,'Relevant - In CRM not valid'!$G$2:$G$46,"UK")</f>
        <v>1</v>
      </c>
      <c r="F607" s="2">
        <f>COUNTIFS('Relevant - In CRM valid'!$T$2:$T$4699,$A607,'Relevant - In CRM valid'!$G$2:$G$4699,"UK",'Relevant - In CRM valid'!$M$2:$M$4699,"Research")+COUNTIFS('Relevant - In CRM unknown'!$T$2:$T$253,$A607,'Relevant - In CRM unknown'!$G$2:$G$253,"UK",'Relevant - In CRM unknown'!$M$2:$M$253,"Research")+COUNTIFS('Relevant - IN NOW CRM valid'!$T$2:$T$2328,$A607,'Relevant - IN NOW CRM valid'!$G$2:$G$2328,"UK",'Relevant - IN NOW CRM valid'!$M$2:$M$2328,"Research")+COUNTIFS('Relevant - IN NOW CRM unknown'!$T$2:$T$1227,$A607,'Relevant - IN NOW CRM unknown'!$G$2:$G$1227,"UK",'Relevant - IN NOW CRM unknown'!$M$2:$M$1227,"Research")+COUNTIFS('Relevant - Not CRM not valid'!$T$2:$T$416,$A607,'Relevant - Not CRM not valid'!$G$2:$G$416,"UK",'Relevant - Not CRM not valid'!$M$2:$M$416,"Research")+COUNTIFS('Relevant - In CRM not valid'!$T$2:$T$46,$A607,'Relevant - In CRM not valid'!$G$2:$G$46,"UK",'Relevant - In CRM not valid'!$M$2:$M$46,"Research")</f>
        <v>0</v>
      </c>
      <c r="G607" s="2">
        <f>COUNTIFS('Relevant - In CRM valid'!$T$2:$T$4699,$A607,'Relevant - In CRM valid'!$G$2:$G$4699,"UK",'Relevant - In CRM valid'!$M$2:$M$4699,"Research",'Relevant - In CRM valid'!$R$2:$R$4699,"Senior")+COUNTIFS('Relevant - In CRM unknown'!$T$2:$T$253,$A607,'Relevant - In CRM unknown'!$G$2:$G$253,"UK",'Relevant - In CRM unknown'!$M$2:$M$253,"Research",'Relevant - In CRM unknown'!$R$2:$R$253,"Senior")+COUNTIFS('Relevant - IN NOW CRM valid'!$T$2:$T$2328,$A607,'Relevant - IN NOW CRM valid'!$G$2:$G$2328,"UK",'Relevant - IN NOW CRM valid'!$M$2:$M$2328,"Research",'Relevant - IN NOW CRM valid'!$R$2:$R$2328,"Senior")+COUNTIFS('Relevant - IN NOW CRM unknown'!$T$2:$T$1227,$A607,'Relevant - IN NOW CRM unknown'!$G$2:$G$1227,"UK",'Relevant - IN NOW CRM unknown'!$M$2:$M$1227,"Research",'Relevant - IN NOW CRM unknown'!$R$2:$R$1227,"Senior")+COUNTIFS('Relevant - Not CRM not valid'!$T$2:$T$416,$A607,'Relevant - Not CRM not valid'!$G$2:$G$416,"UK",'Relevant - Not CRM not valid'!$M$2:$M$416,"Research",'Relevant - Not CRM not valid'!$R$2:$R$416,"Senior")+COUNTIFS('Relevant - In CRM not valid'!$T$2:$T$46,$A607,'Relevant - In CRM not valid'!$G$2:$G$46,"UK",'Relevant - In CRM not valid'!$M$2:$M$46,"Research",'Relevant - In CRM not valid'!$R$2:$R$46,"Senior")</f>
        <v>0</v>
      </c>
      <c r="H607" s="2">
        <f>COUNTIFS('Relevant - In CRM valid'!$T$2:$T$4699,$A607,'Relevant - In CRM valid'!$G$2:$G$4699,"UK",'Relevant - In CRM valid'!$M$2:$M$4699,"Research",'Relevant - In CRM valid'!$R$2:$R$4699,"Operational")+COUNTIFS('Relevant - In CRM unknown'!$T$2:$T$253,$A607,'Relevant - In CRM unknown'!$G$2:$G$253,"UK",'Relevant - In CRM unknown'!$M$2:$M$253,"Research",'Relevant - In CRM unknown'!$R$2:$R$253,"Operational")+COUNTIFS('Relevant - IN NOW CRM valid'!$T$2:$T$2328,$A607,'Relevant - IN NOW CRM valid'!$G$2:$G$2328,"UK",'Relevant - IN NOW CRM valid'!$M$2:$M$2328,"Research",'Relevant - IN NOW CRM valid'!$R$2:$R$2328,"Operational")+COUNTIFS('Relevant - IN NOW CRM unknown'!$T$2:$T$1227,$A607,'Relevant - IN NOW CRM unknown'!$G$2:$G$1227,"UK",'Relevant - IN NOW CRM unknown'!$M$2:$M$1227,"Research",'Relevant - IN NOW CRM unknown'!$R$2:$R$1227,"Operational")+COUNTIFS('Relevant - Not CRM not valid'!$T$2:$T$416,$A607,'Relevant - Not CRM not valid'!$G$2:$G$416,"UK",'Relevant - Not CRM not valid'!$M$2:$M$416,"Research",'Relevant - Not CRM not valid'!$R$2:$R$416,"Operational")+COUNTIFS('Relevant - In CRM not valid'!$T$2:$T$46,$A607,'Relevant - In CRM not valid'!$G$2:$G$46,"UK",'Relevant - In CRM not valid'!$M$2:$M$46,"Research",'Relevant - In CRM not valid'!$R$2:$R$46,"Operational")</f>
        <v>0</v>
      </c>
      <c r="I607" s="2">
        <f>COUNTIFS('Relevant - In CRM valid'!$T$2:$T$4699,$A607,'Relevant - In CRM valid'!$G$2:$G$4699,"UK",'Relevant - In CRM valid'!$M$2:$M$4699,"Research",'Relevant - In CRM valid'!$R$2:$R$4699,"Academic")+COUNTIFS('Relevant - In CRM unknown'!$T$2:$T$253,$A607,'Relevant - In CRM unknown'!$G$2:$G$253,"UK",'Relevant - In CRM unknown'!$M$2:$M$253,"Research",'Relevant - In CRM unknown'!$R$2:$R$253,"Academic")+COUNTIFS('Relevant - IN NOW CRM valid'!$T$2:$T$2328,$A607,'Relevant - IN NOW CRM valid'!$G$2:$G$2328,"UK",'Relevant - IN NOW CRM valid'!$M$2:$M$2328,"Research",'Relevant - IN NOW CRM valid'!$R$2:$R$2328,"Academic")+COUNTIFS('Relevant - IN NOW CRM unknown'!$T$2:$T$1227,$A607,'Relevant - IN NOW CRM unknown'!$G$2:$G$1227,"UK",'Relevant - IN NOW CRM unknown'!$M$2:$M$1227,"Research",'Relevant - IN NOW CRM unknown'!$R$2:$R$1227,"Academic")+COUNTIFS('Relevant - Not CRM not valid'!$T$2:$T$416,$A607,'Relevant - Not CRM not valid'!$G$2:$G$416,"UK",'Relevant - Not CRM not valid'!$M$2:$M$416,"Research",'Relevant - Not CRM not valid'!$R$2:$R$416,"Academic")+COUNTIFS('Relevant - In CRM not valid'!$T$2:$T$46,$A607,'Relevant - In CRM not valid'!$G$2:$G$46,"UK",'Relevant - In CRM not valid'!$M$2:$M$46,"Research",'Relevant - In CRM not valid'!$R$2:$R$46,"Academic")</f>
        <v>0</v>
      </c>
      <c r="J607" s="2">
        <f>COUNTIFS('Relevant - In CRM valid'!$T$2:$T$4699,$A607,'Relevant - In CRM valid'!$G$2:$G$4699,"UK",'Relevant - In CRM valid'!$M$2:$M$4699,"Finance")+COUNTIFS('Relevant - In CRM unknown'!$T$2:$T$253,$A607,'Relevant - In CRM unknown'!$G$2:$G$253,"UK",'Relevant - In CRM unknown'!$M$2:$M$253,"Finance")+COUNTIFS('Relevant - IN NOW CRM valid'!$T$2:$T$2328,$A607,'Relevant - IN NOW CRM valid'!$G$2:$G$2328,"UK",'Relevant - IN NOW CRM valid'!$M$2:$M$2328,"Finance")+COUNTIFS('Relevant - IN NOW CRM unknown'!$T$2:$T$1227,$A607,'Relevant - IN NOW CRM unknown'!$G$2:$G$1227,"UK",'Relevant - IN NOW CRM unknown'!$M$2:$M$1227,"Finance")+COUNTIFS('Relevant - Not CRM not valid'!$T$2:$T$416,$A607,'Relevant - Not CRM not valid'!$G$2:$G$416,"UK",'Relevant - Not CRM not valid'!$M$2:$M$416,"Finance")+COUNTIFS('Relevant - In CRM not valid'!$T$2:$T$46,$A607,'Relevant - In CRM not valid'!$G$2:$G$46,"UK",'Relevant - In CRM not valid'!$M$2:$M$46,"Finance")</f>
        <v>0</v>
      </c>
      <c r="K607" s="2">
        <f>COUNTIFS('Relevant - In CRM valid'!$T$2:$T$4699,$A607,'Relevant - In CRM valid'!$G$2:$G$4699,"UK",'Relevant - In CRM valid'!$M$2:$M$4699,"IT/Systems")+COUNTIFS('Relevant - In CRM unknown'!$T$2:$T$253,$A607,'Relevant - In CRM unknown'!$G$2:$G$253,"UK",'Relevant - In CRM unknown'!$M$2:$M$253,"IT/Systems")+COUNTIFS('Relevant - IN NOW CRM valid'!$T$2:$T$2328,$A607,'Relevant - IN NOW CRM valid'!$G$2:$G$2328,"UK",'Relevant - IN NOW CRM valid'!$M$2:$M$2328,"IT/Systems")+COUNTIFS('Relevant - IN NOW CRM unknown'!$T$2:$T$1227,$A607,'Relevant - IN NOW CRM unknown'!$G$2:$G$1227,"UK",'Relevant - IN NOW CRM unknown'!$M$2:$M$1227,"IT/Systems")+COUNTIFS('Relevant - Not CRM not valid'!$T$2:$T$416,$A607,'Relevant - Not CRM not valid'!$G$2:$G$416,"UK",'Relevant - Not CRM not valid'!$M$2:$M$416,"IT/Systems")+COUNTIFS('Relevant - In CRM not valid'!$T$2:$T$46,$A607,'Relevant - In CRM not valid'!$G$2:$G$46,"UK",'Relevant - In CRM not valid'!$M$2:$M$46,"IT/Systems")</f>
        <v>1</v>
      </c>
      <c r="L607" s="2">
        <f>COUNTIFS('Relevant - In CRM valid'!$T$2:$T$4699,$A607,'Relevant - In CRM valid'!$G$2:$G$4699,"UK",'Relevant - In CRM valid'!$M$2:$M$4699,"")+COUNTIFS('Relevant - In CRM unknown'!$T$2:$T$253,$A607,'Relevant - In CRM unknown'!$G$2:$G$253,"UK",'Relevant - In CRM unknown'!$M$2:$M$253,"")+COUNTIFS('Relevant - IN NOW CRM valid'!$T$2:$T$2328,$A607,'Relevant - IN NOW CRM valid'!$G$2:$G$2328,"UK",'Relevant - IN NOW CRM valid'!$M$2:$M$2328,"")+COUNTIFS('Relevant - IN NOW CRM unknown'!$T$2:$T$1227,$A607,'Relevant - IN NOW CRM unknown'!$G$2:$G$1227,"UK",'Relevant - IN NOW CRM unknown'!$M$2:$M$1227,"")+COUNTIFS('Relevant - Not CRM not valid'!$T$2:$T$416,$A607,'Relevant - Not CRM not valid'!$G$2:$G$416,"UK",'Relevant - Not CRM not valid'!$M$2:$M$416,"")+COUNTIFS('Relevant - In CRM not valid'!$T$2:$T$46,$A607,'Relevant - In CRM not valid'!$G$2:$G$46,"UK",'Relevant - In CRM not valid'!$M$2:$M$46,"")</f>
        <v>0</v>
      </c>
      <c r="M607" s="2">
        <f t="shared" si="18"/>
        <v>1</v>
      </c>
      <c r="N607" s="2">
        <f>COUNTIFS('Relevant - In CRM valid'!$T$2:$T$4699,$A607,'Relevant - In CRM valid'!$G$2:$G$4699,"UK",'Relevant - In CRM valid'!$Q$2:$Q$4699,"valid")+COUNTIFS('Relevant - In CRM unknown'!$T$2:$T$253,$A607,'Relevant - In CRM unknown'!$G$2:$G$253,"UK",'Relevant - In CRM unknown'!$Q$2:$Q$253,"valid")+COUNTIFS('Relevant - IN NOW CRM valid'!$T$2:$T$2328,$A607,'Relevant - IN NOW CRM valid'!$G$2:$G$2328,"UK",'Relevant - IN NOW CRM valid'!$Q$2:$Q$2328,"valid")+COUNTIFS('Relevant - IN NOW CRM unknown'!$T$2:$T$1227,$A607,'Relevant - IN NOW CRM unknown'!$G$2:$G$1227,"UK",'Relevant - IN NOW CRM unknown'!$Q$2:$Q$1227,"valid")+COUNTIFS('Relevant - Not CRM not valid'!$T$2:$T$416,$A607,'Relevant - Not CRM not valid'!$G$2:$G$416,"UK",'Relevant - Not CRM not valid'!$Q$2:$Q$416,"valid")+COUNTIFS('Relevant - In CRM not valid'!$T$2:$T$46,$A607,'Relevant - In CRM not valid'!$G$2:$G$46,"UK",'Relevant - In CRM not valid'!$Q$2:$Q$46,"valid")</f>
        <v>1</v>
      </c>
      <c r="O607" s="2" t="str">
        <f t="shared" si="19"/>
        <v xml:space="preserve">Research  Finance  </v>
      </c>
    </row>
    <row r="608" spans="1:15" ht="15" customHeight="1">
      <c r="A608" s="2" t="s">
        <v>1323</v>
      </c>
      <c r="B608" s="2" t="s">
        <v>1324</v>
      </c>
      <c r="C608" s="2" t="s">
        <v>1570</v>
      </c>
      <c r="D608" s="2" t="str">
        <f>IFERROR(INDEX('UK Target Institutions'!$D$2:$D$727,MATCH($A608,'UK Target Institutions'!$A$2:$A$727,0)),"")</f>
        <v>No</v>
      </c>
      <c r="E608" s="2">
        <f>COUNTIFS('Relevant - In CRM valid'!$T$2:$T$4699,$A608,'Relevant - In CRM valid'!$G$2:$G$4699,"UK")+COUNTIFS('Relevant - In CRM unknown'!$T$2:$T$253,$A608,'Relevant - In CRM unknown'!$G$2:$G$253,"UK")+COUNTIFS('Relevant - IN NOW CRM valid'!$T$2:$T$2328,$A608,'Relevant - IN NOW CRM valid'!$G$2:$G$2328,"UK")+COUNTIFS('Relevant - IN NOW CRM unknown'!$T$2:$T$1227,$A608,'Relevant - IN NOW CRM unknown'!$G$2:$G$1227,"UK")+COUNTIFS('Relevant - Not CRM not valid'!$T$2:$T$416,$A608,'Relevant - Not CRM not valid'!$G$2:$G$416,"UK")+COUNTIFS('Relevant - In CRM not valid'!$T$2:$T$46,$A608,'Relevant - In CRM not valid'!$G$2:$G$46,"UK")</f>
        <v>1</v>
      </c>
      <c r="F608" s="2">
        <f>COUNTIFS('Relevant - In CRM valid'!$T$2:$T$4699,$A608,'Relevant - In CRM valid'!$G$2:$G$4699,"UK",'Relevant - In CRM valid'!$M$2:$M$4699,"Research")+COUNTIFS('Relevant - In CRM unknown'!$T$2:$T$253,$A608,'Relevant - In CRM unknown'!$G$2:$G$253,"UK",'Relevant - In CRM unknown'!$M$2:$M$253,"Research")+COUNTIFS('Relevant - IN NOW CRM valid'!$T$2:$T$2328,$A608,'Relevant - IN NOW CRM valid'!$G$2:$G$2328,"UK",'Relevant - IN NOW CRM valid'!$M$2:$M$2328,"Research")+COUNTIFS('Relevant - IN NOW CRM unknown'!$T$2:$T$1227,$A608,'Relevant - IN NOW CRM unknown'!$G$2:$G$1227,"UK",'Relevant - IN NOW CRM unknown'!$M$2:$M$1227,"Research")+COUNTIFS('Relevant - Not CRM not valid'!$T$2:$T$416,$A608,'Relevant - Not CRM not valid'!$G$2:$G$416,"UK",'Relevant - Not CRM not valid'!$M$2:$M$416,"Research")+COUNTIFS('Relevant - In CRM not valid'!$T$2:$T$46,$A608,'Relevant - In CRM not valid'!$G$2:$G$46,"UK",'Relevant - In CRM not valid'!$M$2:$M$46,"Research")</f>
        <v>1</v>
      </c>
      <c r="G608" s="2">
        <f>COUNTIFS('Relevant - In CRM valid'!$T$2:$T$4699,$A608,'Relevant - In CRM valid'!$G$2:$G$4699,"UK",'Relevant - In CRM valid'!$M$2:$M$4699,"Research",'Relevant - In CRM valid'!$R$2:$R$4699,"Senior")+COUNTIFS('Relevant - In CRM unknown'!$T$2:$T$253,$A608,'Relevant - In CRM unknown'!$G$2:$G$253,"UK",'Relevant - In CRM unknown'!$M$2:$M$253,"Research",'Relevant - In CRM unknown'!$R$2:$R$253,"Senior")+COUNTIFS('Relevant - IN NOW CRM valid'!$T$2:$T$2328,$A608,'Relevant - IN NOW CRM valid'!$G$2:$G$2328,"UK",'Relevant - IN NOW CRM valid'!$M$2:$M$2328,"Research",'Relevant - IN NOW CRM valid'!$R$2:$R$2328,"Senior")+COUNTIFS('Relevant - IN NOW CRM unknown'!$T$2:$T$1227,$A608,'Relevant - IN NOW CRM unknown'!$G$2:$G$1227,"UK",'Relevant - IN NOW CRM unknown'!$M$2:$M$1227,"Research",'Relevant - IN NOW CRM unknown'!$R$2:$R$1227,"Senior")+COUNTIFS('Relevant - Not CRM not valid'!$T$2:$T$416,$A608,'Relevant - Not CRM not valid'!$G$2:$G$416,"UK",'Relevant - Not CRM not valid'!$M$2:$M$416,"Research",'Relevant - Not CRM not valid'!$R$2:$R$416,"Senior")+COUNTIFS('Relevant - In CRM not valid'!$T$2:$T$46,$A608,'Relevant - In CRM not valid'!$G$2:$G$46,"UK",'Relevant - In CRM not valid'!$M$2:$M$46,"Research",'Relevant - In CRM not valid'!$R$2:$R$46,"Senior")</f>
        <v>1</v>
      </c>
      <c r="H608" s="2">
        <f>COUNTIFS('Relevant - In CRM valid'!$T$2:$T$4699,$A608,'Relevant - In CRM valid'!$G$2:$G$4699,"UK",'Relevant - In CRM valid'!$M$2:$M$4699,"Research",'Relevant - In CRM valid'!$R$2:$R$4699,"Operational")+COUNTIFS('Relevant - In CRM unknown'!$T$2:$T$253,$A608,'Relevant - In CRM unknown'!$G$2:$G$253,"UK",'Relevant - In CRM unknown'!$M$2:$M$253,"Research",'Relevant - In CRM unknown'!$R$2:$R$253,"Operational")+COUNTIFS('Relevant - IN NOW CRM valid'!$T$2:$T$2328,$A608,'Relevant - IN NOW CRM valid'!$G$2:$G$2328,"UK",'Relevant - IN NOW CRM valid'!$M$2:$M$2328,"Research",'Relevant - IN NOW CRM valid'!$R$2:$R$2328,"Operational")+COUNTIFS('Relevant - IN NOW CRM unknown'!$T$2:$T$1227,$A608,'Relevant - IN NOW CRM unknown'!$G$2:$G$1227,"UK",'Relevant - IN NOW CRM unknown'!$M$2:$M$1227,"Research",'Relevant - IN NOW CRM unknown'!$R$2:$R$1227,"Operational")+COUNTIFS('Relevant - Not CRM not valid'!$T$2:$T$416,$A608,'Relevant - Not CRM not valid'!$G$2:$G$416,"UK",'Relevant - Not CRM not valid'!$M$2:$M$416,"Research",'Relevant - Not CRM not valid'!$R$2:$R$416,"Operational")+COUNTIFS('Relevant - In CRM not valid'!$T$2:$T$46,$A608,'Relevant - In CRM not valid'!$G$2:$G$46,"UK",'Relevant - In CRM not valid'!$M$2:$M$46,"Research",'Relevant - In CRM not valid'!$R$2:$R$46,"Operational")</f>
        <v>0</v>
      </c>
      <c r="I608" s="2">
        <f>COUNTIFS('Relevant - In CRM valid'!$T$2:$T$4699,$A608,'Relevant - In CRM valid'!$G$2:$G$4699,"UK",'Relevant - In CRM valid'!$M$2:$M$4699,"Research",'Relevant - In CRM valid'!$R$2:$R$4699,"Academic")+COUNTIFS('Relevant - In CRM unknown'!$T$2:$T$253,$A608,'Relevant - In CRM unknown'!$G$2:$G$253,"UK",'Relevant - In CRM unknown'!$M$2:$M$253,"Research",'Relevant - In CRM unknown'!$R$2:$R$253,"Academic")+COUNTIFS('Relevant - IN NOW CRM valid'!$T$2:$T$2328,$A608,'Relevant - IN NOW CRM valid'!$G$2:$G$2328,"UK",'Relevant - IN NOW CRM valid'!$M$2:$M$2328,"Research",'Relevant - IN NOW CRM valid'!$R$2:$R$2328,"Academic")+COUNTIFS('Relevant - IN NOW CRM unknown'!$T$2:$T$1227,$A608,'Relevant - IN NOW CRM unknown'!$G$2:$G$1227,"UK",'Relevant - IN NOW CRM unknown'!$M$2:$M$1227,"Research",'Relevant - IN NOW CRM unknown'!$R$2:$R$1227,"Academic")+COUNTIFS('Relevant - Not CRM not valid'!$T$2:$T$416,$A608,'Relevant - Not CRM not valid'!$G$2:$G$416,"UK",'Relevant - Not CRM not valid'!$M$2:$M$416,"Research",'Relevant - Not CRM not valid'!$R$2:$R$416,"Academic")+COUNTIFS('Relevant - In CRM not valid'!$T$2:$T$46,$A608,'Relevant - In CRM not valid'!$G$2:$G$46,"UK",'Relevant - In CRM not valid'!$M$2:$M$46,"Research",'Relevant - In CRM not valid'!$R$2:$R$46,"Academic")</f>
        <v>0</v>
      </c>
      <c r="J608" s="2">
        <f>COUNTIFS('Relevant - In CRM valid'!$T$2:$T$4699,$A608,'Relevant - In CRM valid'!$G$2:$G$4699,"UK",'Relevant - In CRM valid'!$M$2:$M$4699,"Finance")+COUNTIFS('Relevant - In CRM unknown'!$T$2:$T$253,$A608,'Relevant - In CRM unknown'!$G$2:$G$253,"UK",'Relevant - In CRM unknown'!$M$2:$M$253,"Finance")+COUNTIFS('Relevant - IN NOW CRM valid'!$T$2:$T$2328,$A608,'Relevant - IN NOW CRM valid'!$G$2:$G$2328,"UK",'Relevant - IN NOW CRM valid'!$M$2:$M$2328,"Finance")+COUNTIFS('Relevant - IN NOW CRM unknown'!$T$2:$T$1227,$A608,'Relevant - IN NOW CRM unknown'!$G$2:$G$1227,"UK",'Relevant - IN NOW CRM unknown'!$M$2:$M$1227,"Finance")+COUNTIFS('Relevant - Not CRM not valid'!$T$2:$T$416,$A608,'Relevant - Not CRM not valid'!$G$2:$G$416,"UK",'Relevant - Not CRM not valid'!$M$2:$M$416,"Finance")+COUNTIFS('Relevant - In CRM not valid'!$T$2:$T$46,$A608,'Relevant - In CRM not valid'!$G$2:$G$46,"UK",'Relevant - In CRM not valid'!$M$2:$M$46,"Finance")</f>
        <v>0</v>
      </c>
      <c r="K608" s="2">
        <f>COUNTIFS('Relevant - In CRM valid'!$T$2:$T$4699,$A608,'Relevant - In CRM valid'!$G$2:$G$4699,"UK",'Relevant - In CRM valid'!$M$2:$M$4699,"IT/Systems")+COUNTIFS('Relevant - In CRM unknown'!$T$2:$T$253,$A608,'Relevant - In CRM unknown'!$G$2:$G$253,"UK",'Relevant - In CRM unknown'!$M$2:$M$253,"IT/Systems")+COUNTIFS('Relevant - IN NOW CRM valid'!$T$2:$T$2328,$A608,'Relevant - IN NOW CRM valid'!$G$2:$G$2328,"UK",'Relevant - IN NOW CRM valid'!$M$2:$M$2328,"IT/Systems")+COUNTIFS('Relevant - IN NOW CRM unknown'!$T$2:$T$1227,$A608,'Relevant - IN NOW CRM unknown'!$G$2:$G$1227,"UK",'Relevant - IN NOW CRM unknown'!$M$2:$M$1227,"IT/Systems")+COUNTIFS('Relevant - Not CRM not valid'!$T$2:$T$416,$A608,'Relevant - Not CRM not valid'!$G$2:$G$416,"UK",'Relevant - Not CRM not valid'!$M$2:$M$416,"IT/Systems")+COUNTIFS('Relevant - In CRM not valid'!$T$2:$T$46,$A608,'Relevant - In CRM not valid'!$G$2:$G$46,"UK",'Relevant - In CRM not valid'!$M$2:$M$46,"IT/Systems")</f>
        <v>0</v>
      </c>
      <c r="L608" s="2">
        <f>COUNTIFS('Relevant - In CRM valid'!$T$2:$T$4699,$A608,'Relevant - In CRM valid'!$G$2:$G$4699,"UK",'Relevant - In CRM valid'!$M$2:$M$4699,"")+COUNTIFS('Relevant - In CRM unknown'!$T$2:$T$253,$A608,'Relevant - In CRM unknown'!$G$2:$G$253,"UK",'Relevant - In CRM unknown'!$M$2:$M$253,"")+COUNTIFS('Relevant - IN NOW CRM valid'!$T$2:$T$2328,$A608,'Relevant - IN NOW CRM valid'!$G$2:$G$2328,"UK",'Relevant - IN NOW CRM valid'!$M$2:$M$2328,"")+COUNTIFS('Relevant - IN NOW CRM unknown'!$T$2:$T$1227,$A608,'Relevant - IN NOW CRM unknown'!$G$2:$G$1227,"UK",'Relevant - IN NOW CRM unknown'!$M$2:$M$1227,"")+COUNTIFS('Relevant - Not CRM not valid'!$T$2:$T$416,$A608,'Relevant - Not CRM not valid'!$G$2:$G$416,"UK",'Relevant - Not CRM not valid'!$M$2:$M$416,"")+COUNTIFS('Relevant - In CRM not valid'!$T$2:$T$46,$A608,'Relevant - In CRM not valid'!$G$2:$G$46,"UK",'Relevant - In CRM not valid'!$M$2:$M$46,"")</f>
        <v>0</v>
      </c>
      <c r="M608" s="2">
        <f t="shared" si="18"/>
        <v>1</v>
      </c>
      <c r="N608" s="2">
        <f>COUNTIFS('Relevant - In CRM valid'!$T$2:$T$4699,$A608,'Relevant - In CRM valid'!$G$2:$G$4699,"UK",'Relevant - In CRM valid'!$Q$2:$Q$4699,"valid")+COUNTIFS('Relevant - In CRM unknown'!$T$2:$T$253,$A608,'Relevant - In CRM unknown'!$G$2:$G$253,"UK",'Relevant - In CRM unknown'!$Q$2:$Q$253,"valid")+COUNTIFS('Relevant - IN NOW CRM valid'!$T$2:$T$2328,$A608,'Relevant - IN NOW CRM valid'!$G$2:$G$2328,"UK",'Relevant - IN NOW CRM valid'!$Q$2:$Q$2328,"valid")+COUNTIFS('Relevant - IN NOW CRM unknown'!$T$2:$T$1227,$A608,'Relevant - IN NOW CRM unknown'!$G$2:$G$1227,"UK",'Relevant - IN NOW CRM unknown'!$Q$2:$Q$1227,"valid")+COUNTIFS('Relevant - Not CRM not valid'!$T$2:$T$416,$A608,'Relevant - Not CRM not valid'!$G$2:$G$416,"UK",'Relevant - Not CRM not valid'!$Q$2:$Q$416,"valid")+COUNTIFS('Relevant - In CRM not valid'!$T$2:$T$46,$A608,'Relevant - In CRM not valid'!$G$2:$G$46,"UK",'Relevant - In CRM not valid'!$Q$2:$Q$46,"valid")</f>
        <v>0</v>
      </c>
      <c r="O608" s="2" t="str">
        <f t="shared" si="19"/>
        <v>Finance  IT/Systems</v>
      </c>
    </row>
    <row r="609" spans="1:15" ht="15" customHeight="1">
      <c r="A609" s="2" t="s">
        <v>1325</v>
      </c>
      <c r="B609" s="2" t="s">
        <v>1326</v>
      </c>
      <c r="C609" s="2" t="s">
        <v>161</v>
      </c>
      <c r="D609" s="2" t="str">
        <f>IFERROR(INDEX('UK Target Institutions'!$D$2:$D$727,MATCH($A609,'UK Target Institutions'!$A$2:$A$727,0)),"")</f>
        <v>Yes</v>
      </c>
      <c r="E609" s="2">
        <f>COUNTIFS('Relevant - In CRM valid'!$T$2:$T$4699,$A609,'Relevant - In CRM valid'!$G$2:$G$4699,"UK")+COUNTIFS('Relevant - In CRM unknown'!$T$2:$T$253,$A609,'Relevant - In CRM unknown'!$G$2:$G$253,"UK")+COUNTIFS('Relevant - IN NOW CRM valid'!$T$2:$T$2328,$A609,'Relevant - IN NOW CRM valid'!$G$2:$G$2328,"UK")+COUNTIFS('Relevant - IN NOW CRM unknown'!$T$2:$T$1227,$A609,'Relevant - IN NOW CRM unknown'!$G$2:$G$1227,"UK")+COUNTIFS('Relevant - Not CRM not valid'!$T$2:$T$416,$A609,'Relevant - Not CRM not valid'!$G$2:$G$416,"UK")+COUNTIFS('Relevant - In CRM not valid'!$T$2:$T$46,$A609,'Relevant - In CRM not valid'!$G$2:$G$46,"UK")</f>
        <v>1</v>
      </c>
      <c r="F609" s="2">
        <f>COUNTIFS('Relevant - In CRM valid'!$T$2:$T$4699,$A609,'Relevant - In CRM valid'!$G$2:$G$4699,"UK",'Relevant - In CRM valid'!$M$2:$M$4699,"Research")+COUNTIFS('Relevant - In CRM unknown'!$T$2:$T$253,$A609,'Relevant - In CRM unknown'!$G$2:$G$253,"UK",'Relevant - In CRM unknown'!$M$2:$M$253,"Research")+COUNTIFS('Relevant - IN NOW CRM valid'!$T$2:$T$2328,$A609,'Relevant - IN NOW CRM valid'!$G$2:$G$2328,"UK",'Relevant - IN NOW CRM valid'!$M$2:$M$2328,"Research")+COUNTIFS('Relevant - IN NOW CRM unknown'!$T$2:$T$1227,$A609,'Relevant - IN NOW CRM unknown'!$G$2:$G$1227,"UK",'Relevant - IN NOW CRM unknown'!$M$2:$M$1227,"Research")+COUNTIFS('Relevant - Not CRM not valid'!$T$2:$T$416,$A609,'Relevant - Not CRM not valid'!$G$2:$G$416,"UK",'Relevant - Not CRM not valid'!$M$2:$M$416,"Research")+COUNTIFS('Relevant - In CRM not valid'!$T$2:$T$46,$A609,'Relevant - In CRM not valid'!$G$2:$G$46,"UK",'Relevant - In CRM not valid'!$M$2:$M$46,"Research")</f>
        <v>1</v>
      </c>
      <c r="G609" s="2">
        <f>COUNTIFS('Relevant - In CRM valid'!$T$2:$T$4699,$A609,'Relevant - In CRM valid'!$G$2:$G$4699,"UK",'Relevant - In CRM valid'!$M$2:$M$4699,"Research",'Relevant - In CRM valid'!$R$2:$R$4699,"Senior")+COUNTIFS('Relevant - In CRM unknown'!$T$2:$T$253,$A609,'Relevant - In CRM unknown'!$G$2:$G$253,"UK",'Relevant - In CRM unknown'!$M$2:$M$253,"Research",'Relevant - In CRM unknown'!$R$2:$R$253,"Senior")+COUNTIFS('Relevant - IN NOW CRM valid'!$T$2:$T$2328,$A609,'Relevant - IN NOW CRM valid'!$G$2:$G$2328,"UK",'Relevant - IN NOW CRM valid'!$M$2:$M$2328,"Research",'Relevant - IN NOW CRM valid'!$R$2:$R$2328,"Senior")+COUNTIFS('Relevant - IN NOW CRM unknown'!$T$2:$T$1227,$A609,'Relevant - IN NOW CRM unknown'!$G$2:$G$1227,"UK",'Relevant - IN NOW CRM unknown'!$M$2:$M$1227,"Research",'Relevant - IN NOW CRM unknown'!$R$2:$R$1227,"Senior")+COUNTIFS('Relevant - Not CRM not valid'!$T$2:$T$416,$A609,'Relevant - Not CRM not valid'!$G$2:$G$416,"UK",'Relevant - Not CRM not valid'!$M$2:$M$416,"Research",'Relevant - Not CRM not valid'!$R$2:$R$416,"Senior")+COUNTIFS('Relevant - In CRM not valid'!$T$2:$T$46,$A609,'Relevant - In CRM not valid'!$G$2:$G$46,"UK",'Relevant - In CRM not valid'!$M$2:$M$46,"Research",'Relevant - In CRM not valid'!$R$2:$R$46,"Senior")</f>
        <v>0</v>
      </c>
      <c r="H609" s="2">
        <f>COUNTIFS('Relevant - In CRM valid'!$T$2:$T$4699,$A609,'Relevant - In CRM valid'!$G$2:$G$4699,"UK",'Relevant - In CRM valid'!$M$2:$M$4699,"Research",'Relevant - In CRM valid'!$R$2:$R$4699,"Operational")+COUNTIFS('Relevant - In CRM unknown'!$T$2:$T$253,$A609,'Relevant - In CRM unknown'!$G$2:$G$253,"UK",'Relevant - In CRM unknown'!$M$2:$M$253,"Research",'Relevant - In CRM unknown'!$R$2:$R$253,"Operational")+COUNTIFS('Relevant - IN NOW CRM valid'!$T$2:$T$2328,$A609,'Relevant - IN NOW CRM valid'!$G$2:$G$2328,"UK",'Relevant - IN NOW CRM valid'!$M$2:$M$2328,"Research",'Relevant - IN NOW CRM valid'!$R$2:$R$2328,"Operational")+COUNTIFS('Relevant - IN NOW CRM unknown'!$T$2:$T$1227,$A609,'Relevant - IN NOW CRM unknown'!$G$2:$G$1227,"UK",'Relevant - IN NOW CRM unknown'!$M$2:$M$1227,"Research",'Relevant - IN NOW CRM unknown'!$R$2:$R$1227,"Operational")+COUNTIFS('Relevant - Not CRM not valid'!$T$2:$T$416,$A609,'Relevant - Not CRM not valid'!$G$2:$G$416,"UK",'Relevant - Not CRM not valid'!$M$2:$M$416,"Research",'Relevant - Not CRM not valid'!$R$2:$R$416,"Operational")+COUNTIFS('Relevant - In CRM not valid'!$T$2:$T$46,$A609,'Relevant - In CRM not valid'!$G$2:$G$46,"UK",'Relevant - In CRM not valid'!$M$2:$M$46,"Research",'Relevant - In CRM not valid'!$R$2:$R$46,"Operational")</f>
        <v>0</v>
      </c>
      <c r="I609" s="2">
        <f>COUNTIFS('Relevant - In CRM valid'!$T$2:$T$4699,$A609,'Relevant - In CRM valid'!$G$2:$G$4699,"UK",'Relevant - In CRM valid'!$M$2:$M$4699,"Research",'Relevant - In CRM valid'!$R$2:$R$4699,"Academic")+COUNTIFS('Relevant - In CRM unknown'!$T$2:$T$253,$A609,'Relevant - In CRM unknown'!$G$2:$G$253,"UK",'Relevant - In CRM unknown'!$M$2:$M$253,"Research",'Relevant - In CRM unknown'!$R$2:$R$253,"Academic")+COUNTIFS('Relevant - IN NOW CRM valid'!$T$2:$T$2328,$A609,'Relevant - IN NOW CRM valid'!$G$2:$G$2328,"UK",'Relevant - IN NOW CRM valid'!$M$2:$M$2328,"Research",'Relevant - IN NOW CRM valid'!$R$2:$R$2328,"Academic")+COUNTIFS('Relevant - IN NOW CRM unknown'!$T$2:$T$1227,$A609,'Relevant - IN NOW CRM unknown'!$G$2:$G$1227,"UK",'Relevant - IN NOW CRM unknown'!$M$2:$M$1227,"Research",'Relevant - IN NOW CRM unknown'!$R$2:$R$1227,"Academic")+COUNTIFS('Relevant - Not CRM not valid'!$T$2:$T$416,$A609,'Relevant - Not CRM not valid'!$G$2:$G$416,"UK",'Relevant - Not CRM not valid'!$M$2:$M$416,"Research",'Relevant - Not CRM not valid'!$R$2:$R$416,"Academic")+COUNTIFS('Relevant - In CRM not valid'!$T$2:$T$46,$A609,'Relevant - In CRM not valid'!$G$2:$G$46,"UK",'Relevant - In CRM not valid'!$M$2:$M$46,"Research",'Relevant - In CRM not valid'!$R$2:$R$46,"Academic")</f>
        <v>1</v>
      </c>
      <c r="J609" s="2">
        <f>COUNTIFS('Relevant - In CRM valid'!$T$2:$T$4699,$A609,'Relevant - In CRM valid'!$G$2:$G$4699,"UK",'Relevant - In CRM valid'!$M$2:$M$4699,"Finance")+COUNTIFS('Relevant - In CRM unknown'!$T$2:$T$253,$A609,'Relevant - In CRM unknown'!$G$2:$G$253,"UK",'Relevant - In CRM unknown'!$M$2:$M$253,"Finance")+COUNTIFS('Relevant - IN NOW CRM valid'!$T$2:$T$2328,$A609,'Relevant - IN NOW CRM valid'!$G$2:$G$2328,"UK",'Relevant - IN NOW CRM valid'!$M$2:$M$2328,"Finance")+COUNTIFS('Relevant - IN NOW CRM unknown'!$T$2:$T$1227,$A609,'Relevant - IN NOW CRM unknown'!$G$2:$G$1227,"UK",'Relevant - IN NOW CRM unknown'!$M$2:$M$1227,"Finance")+COUNTIFS('Relevant - Not CRM not valid'!$T$2:$T$416,$A609,'Relevant - Not CRM not valid'!$G$2:$G$416,"UK",'Relevant - Not CRM not valid'!$M$2:$M$416,"Finance")+COUNTIFS('Relevant - In CRM not valid'!$T$2:$T$46,$A609,'Relevant - In CRM not valid'!$G$2:$G$46,"UK",'Relevant - In CRM not valid'!$M$2:$M$46,"Finance")</f>
        <v>0</v>
      </c>
      <c r="K609" s="2">
        <f>COUNTIFS('Relevant - In CRM valid'!$T$2:$T$4699,$A609,'Relevant - In CRM valid'!$G$2:$G$4699,"UK",'Relevant - In CRM valid'!$M$2:$M$4699,"IT/Systems")+COUNTIFS('Relevant - In CRM unknown'!$T$2:$T$253,$A609,'Relevant - In CRM unknown'!$G$2:$G$253,"UK",'Relevant - In CRM unknown'!$M$2:$M$253,"IT/Systems")+COUNTIFS('Relevant - IN NOW CRM valid'!$T$2:$T$2328,$A609,'Relevant - IN NOW CRM valid'!$G$2:$G$2328,"UK",'Relevant - IN NOW CRM valid'!$M$2:$M$2328,"IT/Systems")+COUNTIFS('Relevant - IN NOW CRM unknown'!$T$2:$T$1227,$A609,'Relevant - IN NOW CRM unknown'!$G$2:$G$1227,"UK",'Relevant - IN NOW CRM unknown'!$M$2:$M$1227,"IT/Systems")+COUNTIFS('Relevant - Not CRM not valid'!$T$2:$T$416,$A609,'Relevant - Not CRM not valid'!$G$2:$G$416,"UK",'Relevant - Not CRM not valid'!$M$2:$M$416,"IT/Systems")+COUNTIFS('Relevant - In CRM not valid'!$T$2:$T$46,$A609,'Relevant - In CRM not valid'!$G$2:$G$46,"UK",'Relevant - In CRM not valid'!$M$2:$M$46,"IT/Systems")</f>
        <v>0</v>
      </c>
      <c r="L609" s="2">
        <f>COUNTIFS('Relevant - In CRM valid'!$T$2:$T$4699,$A609,'Relevant - In CRM valid'!$G$2:$G$4699,"UK",'Relevant - In CRM valid'!$M$2:$M$4699,"")+COUNTIFS('Relevant - In CRM unknown'!$T$2:$T$253,$A609,'Relevant - In CRM unknown'!$G$2:$G$253,"UK",'Relevant - In CRM unknown'!$M$2:$M$253,"")+COUNTIFS('Relevant - IN NOW CRM valid'!$T$2:$T$2328,$A609,'Relevant - IN NOW CRM valid'!$G$2:$G$2328,"UK",'Relevant - IN NOW CRM valid'!$M$2:$M$2328,"")+COUNTIFS('Relevant - IN NOW CRM unknown'!$T$2:$T$1227,$A609,'Relevant - IN NOW CRM unknown'!$G$2:$G$1227,"UK",'Relevant - IN NOW CRM unknown'!$M$2:$M$1227,"")+COUNTIFS('Relevant - Not CRM not valid'!$T$2:$T$416,$A609,'Relevant - Not CRM not valid'!$G$2:$G$416,"UK",'Relevant - Not CRM not valid'!$M$2:$M$416,"")+COUNTIFS('Relevant - In CRM not valid'!$T$2:$T$46,$A609,'Relevant - In CRM not valid'!$G$2:$G$46,"UK",'Relevant - In CRM not valid'!$M$2:$M$46,"")</f>
        <v>0</v>
      </c>
      <c r="M609" s="2">
        <f t="shared" si="18"/>
        <v>1</v>
      </c>
      <c r="N609" s="2">
        <f>COUNTIFS('Relevant - In CRM valid'!$T$2:$T$4699,$A609,'Relevant - In CRM valid'!$G$2:$G$4699,"UK",'Relevant - In CRM valid'!$Q$2:$Q$4699,"valid")+COUNTIFS('Relevant - In CRM unknown'!$T$2:$T$253,$A609,'Relevant - In CRM unknown'!$G$2:$G$253,"UK",'Relevant - In CRM unknown'!$Q$2:$Q$253,"valid")+COUNTIFS('Relevant - IN NOW CRM valid'!$T$2:$T$2328,$A609,'Relevant - IN NOW CRM valid'!$G$2:$G$2328,"UK",'Relevant - IN NOW CRM valid'!$Q$2:$Q$2328,"valid")+COUNTIFS('Relevant - IN NOW CRM unknown'!$T$2:$T$1227,$A609,'Relevant - IN NOW CRM unknown'!$G$2:$G$1227,"UK",'Relevant - IN NOW CRM unknown'!$Q$2:$Q$1227,"valid")+COUNTIFS('Relevant - Not CRM not valid'!$T$2:$T$416,$A609,'Relevant - Not CRM not valid'!$G$2:$G$416,"UK",'Relevant - Not CRM not valid'!$Q$2:$Q$416,"valid")+COUNTIFS('Relevant - In CRM not valid'!$T$2:$T$46,$A609,'Relevant - In CRM not valid'!$G$2:$G$46,"UK",'Relevant - In CRM not valid'!$Q$2:$Q$46,"valid")</f>
        <v>1</v>
      </c>
      <c r="O609" s="2" t="str">
        <f t="shared" si="19"/>
        <v>Finance  IT/Systems</v>
      </c>
    </row>
    <row r="610" spans="1:15" ht="15" customHeight="1">
      <c r="A610" s="2" t="s">
        <v>1327</v>
      </c>
      <c r="B610" s="2" t="s">
        <v>1328</v>
      </c>
      <c r="C610" s="2" t="s">
        <v>1570</v>
      </c>
      <c r="D610" s="2" t="str">
        <f>IFERROR(INDEX('UK Target Institutions'!$D$2:$D$727,MATCH($A610,'UK Target Institutions'!$A$2:$A$727,0)),"")</f>
        <v>No</v>
      </c>
      <c r="E610" s="2">
        <f>COUNTIFS('Relevant - In CRM valid'!$T$2:$T$4699,$A610,'Relevant - In CRM valid'!$G$2:$G$4699,"UK")+COUNTIFS('Relevant - In CRM unknown'!$T$2:$T$253,$A610,'Relevant - In CRM unknown'!$G$2:$G$253,"UK")+COUNTIFS('Relevant - IN NOW CRM valid'!$T$2:$T$2328,$A610,'Relevant - IN NOW CRM valid'!$G$2:$G$2328,"UK")+COUNTIFS('Relevant - IN NOW CRM unknown'!$T$2:$T$1227,$A610,'Relevant - IN NOW CRM unknown'!$G$2:$G$1227,"UK")+COUNTIFS('Relevant - Not CRM not valid'!$T$2:$T$416,$A610,'Relevant - Not CRM not valid'!$G$2:$G$416,"UK")+COUNTIFS('Relevant - In CRM not valid'!$T$2:$T$46,$A610,'Relevant - In CRM not valid'!$G$2:$G$46,"UK")</f>
        <v>1</v>
      </c>
      <c r="F610" s="2">
        <f>COUNTIFS('Relevant - In CRM valid'!$T$2:$T$4699,$A610,'Relevant - In CRM valid'!$G$2:$G$4699,"UK",'Relevant - In CRM valid'!$M$2:$M$4699,"Research")+COUNTIFS('Relevant - In CRM unknown'!$T$2:$T$253,$A610,'Relevant - In CRM unknown'!$G$2:$G$253,"UK",'Relevant - In CRM unknown'!$M$2:$M$253,"Research")+COUNTIFS('Relevant - IN NOW CRM valid'!$T$2:$T$2328,$A610,'Relevant - IN NOW CRM valid'!$G$2:$G$2328,"UK",'Relevant - IN NOW CRM valid'!$M$2:$M$2328,"Research")+COUNTIFS('Relevant - IN NOW CRM unknown'!$T$2:$T$1227,$A610,'Relevant - IN NOW CRM unknown'!$G$2:$G$1227,"UK",'Relevant - IN NOW CRM unknown'!$M$2:$M$1227,"Research")+COUNTIFS('Relevant - Not CRM not valid'!$T$2:$T$416,$A610,'Relevant - Not CRM not valid'!$G$2:$G$416,"UK",'Relevant - Not CRM not valid'!$M$2:$M$416,"Research")+COUNTIFS('Relevant - In CRM not valid'!$T$2:$T$46,$A610,'Relevant - In CRM not valid'!$G$2:$G$46,"UK",'Relevant - In CRM not valid'!$M$2:$M$46,"Research")</f>
        <v>1</v>
      </c>
      <c r="G610" s="2">
        <f>COUNTIFS('Relevant - In CRM valid'!$T$2:$T$4699,$A610,'Relevant - In CRM valid'!$G$2:$G$4699,"UK",'Relevant - In CRM valid'!$M$2:$M$4699,"Research",'Relevant - In CRM valid'!$R$2:$R$4699,"Senior")+COUNTIFS('Relevant - In CRM unknown'!$T$2:$T$253,$A610,'Relevant - In CRM unknown'!$G$2:$G$253,"UK",'Relevant - In CRM unknown'!$M$2:$M$253,"Research",'Relevant - In CRM unknown'!$R$2:$R$253,"Senior")+COUNTIFS('Relevant - IN NOW CRM valid'!$T$2:$T$2328,$A610,'Relevant - IN NOW CRM valid'!$G$2:$G$2328,"UK",'Relevant - IN NOW CRM valid'!$M$2:$M$2328,"Research",'Relevant - IN NOW CRM valid'!$R$2:$R$2328,"Senior")+COUNTIFS('Relevant - IN NOW CRM unknown'!$T$2:$T$1227,$A610,'Relevant - IN NOW CRM unknown'!$G$2:$G$1227,"UK",'Relevant - IN NOW CRM unknown'!$M$2:$M$1227,"Research",'Relevant - IN NOW CRM unknown'!$R$2:$R$1227,"Senior")+COUNTIFS('Relevant - Not CRM not valid'!$T$2:$T$416,$A610,'Relevant - Not CRM not valid'!$G$2:$G$416,"UK",'Relevant - Not CRM not valid'!$M$2:$M$416,"Research",'Relevant - Not CRM not valid'!$R$2:$R$416,"Senior")+COUNTIFS('Relevant - In CRM not valid'!$T$2:$T$46,$A610,'Relevant - In CRM not valid'!$G$2:$G$46,"UK",'Relevant - In CRM not valid'!$M$2:$M$46,"Research",'Relevant - In CRM not valid'!$R$2:$R$46,"Senior")</f>
        <v>1</v>
      </c>
      <c r="H610" s="2">
        <f>COUNTIFS('Relevant - In CRM valid'!$T$2:$T$4699,$A610,'Relevant - In CRM valid'!$G$2:$G$4699,"UK",'Relevant - In CRM valid'!$M$2:$M$4699,"Research",'Relevant - In CRM valid'!$R$2:$R$4699,"Operational")+COUNTIFS('Relevant - In CRM unknown'!$T$2:$T$253,$A610,'Relevant - In CRM unknown'!$G$2:$G$253,"UK",'Relevant - In CRM unknown'!$M$2:$M$253,"Research",'Relevant - In CRM unknown'!$R$2:$R$253,"Operational")+COUNTIFS('Relevant - IN NOW CRM valid'!$T$2:$T$2328,$A610,'Relevant - IN NOW CRM valid'!$G$2:$G$2328,"UK",'Relevant - IN NOW CRM valid'!$M$2:$M$2328,"Research",'Relevant - IN NOW CRM valid'!$R$2:$R$2328,"Operational")+COUNTIFS('Relevant - IN NOW CRM unknown'!$T$2:$T$1227,$A610,'Relevant - IN NOW CRM unknown'!$G$2:$G$1227,"UK",'Relevant - IN NOW CRM unknown'!$M$2:$M$1227,"Research",'Relevant - IN NOW CRM unknown'!$R$2:$R$1227,"Operational")+COUNTIFS('Relevant - Not CRM not valid'!$T$2:$T$416,$A610,'Relevant - Not CRM not valid'!$G$2:$G$416,"UK",'Relevant - Not CRM not valid'!$M$2:$M$416,"Research",'Relevant - Not CRM not valid'!$R$2:$R$416,"Operational")+COUNTIFS('Relevant - In CRM not valid'!$T$2:$T$46,$A610,'Relevant - In CRM not valid'!$G$2:$G$46,"UK",'Relevant - In CRM not valid'!$M$2:$M$46,"Research",'Relevant - In CRM not valid'!$R$2:$R$46,"Operational")</f>
        <v>0</v>
      </c>
      <c r="I610" s="2">
        <f>COUNTIFS('Relevant - In CRM valid'!$T$2:$T$4699,$A610,'Relevant - In CRM valid'!$G$2:$G$4699,"UK",'Relevant - In CRM valid'!$M$2:$M$4699,"Research",'Relevant - In CRM valid'!$R$2:$R$4699,"Academic")+COUNTIFS('Relevant - In CRM unknown'!$T$2:$T$253,$A610,'Relevant - In CRM unknown'!$G$2:$G$253,"UK",'Relevant - In CRM unknown'!$M$2:$M$253,"Research",'Relevant - In CRM unknown'!$R$2:$R$253,"Academic")+COUNTIFS('Relevant - IN NOW CRM valid'!$T$2:$T$2328,$A610,'Relevant - IN NOW CRM valid'!$G$2:$G$2328,"UK",'Relevant - IN NOW CRM valid'!$M$2:$M$2328,"Research",'Relevant - IN NOW CRM valid'!$R$2:$R$2328,"Academic")+COUNTIFS('Relevant - IN NOW CRM unknown'!$T$2:$T$1227,$A610,'Relevant - IN NOW CRM unknown'!$G$2:$G$1227,"UK",'Relevant - IN NOW CRM unknown'!$M$2:$M$1227,"Research",'Relevant - IN NOW CRM unknown'!$R$2:$R$1227,"Academic")+COUNTIFS('Relevant - Not CRM not valid'!$T$2:$T$416,$A610,'Relevant - Not CRM not valid'!$G$2:$G$416,"UK",'Relevant - Not CRM not valid'!$M$2:$M$416,"Research",'Relevant - Not CRM not valid'!$R$2:$R$416,"Academic")+COUNTIFS('Relevant - In CRM not valid'!$T$2:$T$46,$A610,'Relevant - In CRM not valid'!$G$2:$G$46,"UK",'Relevant - In CRM not valid'!$M$2:$M$46,"Research",'Relevant - In CRM not valid'!$R$2:$R$46,"Academic")</f>
        <v>0</v>
      </c>
      <c r="J610" s="2">
        <f>COUNTIFS('Relevant - In CRM valid'!$T$2:$T$4699,$A610,'Relevant - In CRM valid'!$G$2:$G$4699,"UK",'Relevant - In CRM valid'!$M$2:$M$4699,"Finance")+COUNTIFS('Relevant - In CRM unknown'!$T$2:$T$253,$A610,'Relevant - In CRM unknown'!$G$2:$G$253,"UK",'Relevant - In CRM unknown'!$M$2:$M$253,"Finance")+COUNTIFS('Relevant - IN NOW CRM valid'!$T$2:$T$2328,$A610,'Relevant - IN NOW CRM valid'!$G$2:$G$2328,"UK",'Relevant - IN NOW CRM valid'!$M$2:$M$2328,"Finance")+COUNTIFS('Relevant - IN NOW CRM unknown'!$T$2:$T$1227,$A610,'Relevant - IN NOW CRM unknown'!$G$2:$G$1227,"UK",'Relevant - IN NOW CRM unknown'!$M$2:$M$1227,"Finance")+COUNTIFS('Relevant - Not CRM not valid'!$T$2:$T$416,$A610,'Relevant - Not CRM not valid'!$G$2:$G$416,"UK",'Relevant - Not CRM not valid'!$M$2:$M$416,"Finance")+COUNTIFS('Relevant - In CRM not valid'!$T$2:$T$46,$A610,'Relevant - In CRM not valid'!$G$2:$G$46,"UK",'Relevant - In CRM not valid'!$M$2:$M$46,"Finance")</f>
        <v>0</v>
      </c>
      <c r="K610" s="2">
        <f>COUNTIFS('Relevant - In CRM valid'!$T$2:$T$4699,$A610,'Relevant - In CRM valid'!$G$2:$G$4699,"UK",'Relevant - In CRM valid'!$M$2:$M$4699,"IT/Systems")+COUNTIFS('Relevant - In CRM unknown'!$T$2:$T$253,$A610,'Relevant - In CRM unknown'!$G$2:$G$253,"UK",'Relevant - In CRM unknown'!$M$2:$M$253,"IT/Systems")+COUNTIFS('Relevant - IN NOW CRM valid'!$T$2:$T$2328,$A610,'Relevant - IN NOW CRM valid'!$G$2:$G$2328,"UK",'Relevant - IN NOW CRM valid'!$M$2:$M$2328,"IT/Systems")+COUNTIFS('Relevant - IN NOW CRM unknown'!$T$2:$T$1227,$A610,'Relevant - IN NOW CRM unknown'!$G$2:$G$1227,"UK",'Relevant - IN NOW CRM unknown'!$M$2:$M$1227,"IT/Systems")+COUNTIFS('Relevant - Not CRM not valid'!$T$2:$T$416,$A610,'Relevant - Not CRM not valid'!$G$2:$G$416,"UK",'Relevant - Not CRM not valid'!$M$2:$M$416,"IT/Systems")+COUNTIFS('Relevant - In CRM not valid'!$T$2:$T$46,$A610,'Relevant - In CRM not valid'!$G$2:$G$46,"UK",'Relevant - In CRM not valid'!$M$2:$M$46,"IT/Systems")</f>
        <v>0</v>
      </c>
      <c r="L610" s="2">
        <f>COUNTIFS('Relevant - In CRM valid'!$T$2:$T$4699,$A610,'Relevant - In CRM valid'!$G$2:$G$4699,"UK",'Relevant - In CRM valid'!$M$2:$M$4699,"")+COUNTIFS('Relevant - In CRM unknown'!$T$2:$T$253,$A610,'Relevant - In CRM unknown'!$G$2:$G$253,"UK",'Relevant - In CRM unknown'!$M$2:$M$253,"")+COUNTIFS('Relevant - IN NOW CRM valid'!$T$2:$T$2328,$A610,'Relevant - IN NOW CRM valid'!$G$2:$G$2328,"UK",'Relevant - IN NOW CRM valid'!$M$2:$M$2328,"")+COUNTIFS('Relevant - IN NOW CRM unknown'!$T$2:$T$1227,$A610,'Relevant - IN NOW CRM unknown'!$G$2:$G$1227,"UK",'Relevant - IN NOW CRM unknown'!$M$2:$M$1227,"")+COUNTIFS('Relevant - Not CRM not valid'!$T$2:$T$416,$A610,'Relevant - Not CRM not valid'!$G$2:$G$416,"UK",'Relevant - Not CRM not valid'!$M$2:$M$416,"")+COUNTIFS('Relevant - In CRM not valid'!$T$2:$T$46,$A610,'Relevant - In CRM not valid'!$G$2:$G$46,"UK",'Relevant - In CRM not valid'!$M$2:$M$46,"")</f>
        <v>0</v>
      </c>
      <c r="M610" s="2">
        <f t="shared" si="18"/>
        <v>1</v>
      </c>
      <c r="N610" s="2">
        <f>COUNTIFS('Relevant - In CRM valid'!$T$2:$T$4699,$A610,'Relevant - In CRM valid'!$G$2:$G$4699,"UK",'Relevant - In CRM valid'!$Q$2:$Q$4699,"valid")+COUNTIFS('Relevant - In CRM unknown'!$T$2:$T$253,$A610,'Relevant - In CRM unknown'!$G$2:$G$253,"UK",'Relevant - In CRM unknown'!$Q$2:$Q$253,"valid")+COUNTIFS('Relevant - IN NOW CRM valid'!$T$2:$T$2328,$A610,'Relevant - IN NOW CRM valid'!$G$2:$G$2328,"UK",'Relevant - IN NOW CRM valid'!$Q$2:$Q$2328,"valid")+COUNTIFS('Relevant - IN NOW CRM unknown'!$T$2:$T$1227,$A610,'Relevant - IN NOW CRM unknown'!$G$2:$G$1227,"UK",'Relevant - IN NOW CRM unknown'!$Q$2:$Q$1227,"valid")+COUNTIFS('Relevant - Not CRM not valid'!$T$2:$T$416,$A610,'Relevant - Not CRM not valid'!$G$2:$G$416,"UK",'Relevant - Not CRM not valid'!$Q$2:$Q$416,"valid")+COUNTIFS('Relevant - In CRM not valid'!$T$2:$T$46,$A610,'Relevant - In CRM not valid'!$G$2:$G$46,"UK",'Relevant - In CRM not valid'!$Q$2:$Q$46,"valid")</f>
        <v>1</v>
      </c>
      <c r="O610" s="2" t="str">
        <f t="shared" si="19"/>
        <v>Finance  IT/Systems</v>
      </c>
    </row>
    <row r="611" spans="1:15" ht="15" customHeight="1">
      <c r="A611" s="2" t="s">
        <v>1329</v>
      </c>
      <c r="B611" s="2" t="s">
        <v>1330</v>
      </c>
      <c r="C611" s="2" t="s">
        <v>1570</v>
      </c>
      <c r="D611" s="2" t="str">
        <f>IFERROR(INDEX('UK Target Institutions'!$D$2:$D$727,MATCH($A611,'UK Target Institutions'!$A$2:$A$727,0)),"")</f>
        <v>No</v>
      </c>
      <c r="E611" s="2">
        <f>COUNTIFS('Relevant - In CRM valid'!$T$2:$T$4699,$A611,'Relevant - In CRM valid'!$G$2:$G$4699,"UK")+COUNTIFS('Relevant - In CRM unknown'!$T$2:$T$253,$A611,'Relevant - In CRM unknown'!$G$2:$G$253,"UK")+COUNTIFS('Relevant - IN NOW CRM valid'!$T$2:$T$2328,$A611,'Relevant - IN NOW CRM valid'!$G$2:$G$2328,"UK")+COUNTIFS('Relevant - IN NOW CRM unknown'!$T$2:$T$1227,$A611,'Relevant - IN NOW CRM unknown'!$G$2:$G$1227,"UK")+COUNTIFS('Relevant - Not CRM not valid'!$T$2:$T$416,$A611,'Relevant - Not CRM not valid'!$G$2:$G$416,"UK")+COUNTIFS('Relevant - In CRM not valid'!$T$2:$T$46,$A611,'Relevant - In CRM not valid'!$G$2:$G$46,"UK")</f>
        <v>1</v>
      </c>
      <c r="F611" s="2">
        <f>COUNTIFS('Relevant - In CRM valid'!$T$2:$T$4699,$A611,'Relevant - In CRM valid'!$G$2:$G$4699,"UK",'Relevant - In CRM valid'!$M$2:$M$4699,"Research")+COUNTIFS('Relevant - In CRM unknown'!$T$2:$T$253,$A611,'Relevant - In CRM unknown'!$G$2:$G$253,"UK",'Relevant - In CRM unknown'!$M$2:$M$253,"Research")+COUNTIFS('Relevant - IN NOW CRM valid'!$T$2:$T$2328,$A611,'Relevant - IN NOW CRM valid'!$G$2:$G$2328,"UK",'Relevant - IN NOW CRM valid'!$M$2:$M$2328,"Research")+COUNTIFS('Relevant - IN NOW CRM unknown'!$T$2:$T$1227,$A611,'Relevant - IN NOW CRM unknown'!$G$2:$G$1227,"UK",'Relevant - IN NOW CRM unknown'!$M$2:$M$1227,"Research")+COUNTIFS('Relevant - Not CRM not valid'!$T$2:$T$416,$A611,'Relevant - Not CRM not valid'!$G$2:$G$416,"UK",'Relevant - Not CRM not valid'!$M$2:$M$416,"Research")+COUNTIFS('Relevant - In CRM not valid'!$T$2:$T$46,$A611,'Relevant - In CRM not valid'!$G$2:$G$46,"UK",'Relevant - In CRM not valid'!$M$2:$M$46,"Research")</f>
        <v>1</v>
      </c>
      <c r="G611" s="2">
        <f>COUNTIFS('Relevant - In CRM valid'!$T$2:$T$4699,$A611,'Relevant - In CRM valid'!$G$2:$G$4699,"UK",'Relevant - In CRM valid'!$M$2:$M$4699,"Research",'Relevant - In CRM valid'!$R$2:$R$4699,"Senior")+COUNTIFS('Relevant - In CRM unknown'!$T$2:$T$253,$A611,'Relevant - In CRM unknown'!$G$2:$G$253,"UK",'Relevant - In CRM unknown'!$M$2:$M$253,"Research",'Relevant - In CRM unknown'!$R$2:$R$253,"Senior")+COUNTIFS('Relevant - IN NOW CRM valid'!$T$2:$T$2328,$A611,'Relevant - IN NOW CRM valid'!$G$2:$G$2328,"UK",'Relevant - IN NOW CRM valid'!$M$2:$M$2328,"Research",'Relevant - IN NOW CRM valid'!$R$2:$R$2328,"Senior")+COUNTIFS('Relevant - IN NOW CRM unknown'!$T$2:$T$1227,$A611,'Relevant - IN NOW CRM unknown'!$G$2:$G$1227,"UK",'Relevant - IN NOW CRM unknown'!$M$2:$M$1227,"Research",'Relevant - IN NOW CRM unknown'!$R$2:$R$1227,"Senior")+COUNTIFS('Relevant - Not CRM not valid'!$T$2:$T$416,$A611,'Relevant - Not CRM not valid'!$G$2:$G$416,"UK",'Relevant - Not CRM not valid'!$M$2:$M$416,"Research",'Relevant - Not CRM not valid'!$R$2:$R$416,"Senior")+COUNTIFS('Relevant - In CRM not valid'!$T$2:$T$46,$A611,'Relevant - In CRM not valid'!$G$2:$G$46,"UK",'Relevant - In CRM not valid'!$M$2:$M$46,"Research",'Relevant - In CRM not valid'!$R$2:$R$46,"Senior")</f>
        <v>1</v>
      </c>
      <c r="H611" s="2">
        <f>COUNTIFS('Relevant - In CRM valid'!$T$2:$T$4699,$A611,'Relevant - In CRM valid'!$G$2:$G$4699,"UK",'Relevant - In CRM valid'!$M$2:$M$4699,"Research",'Relevant - In CRM valid'!$R$2:$R$4699,"Operational")+COUNTIFS('Relevant - In CRM unknown'!$T$2:$T$253,$A611,'Relevant - In CRM unknown'!$G$2:$G$253,"UK",'Relevant - In CRM unknown'!$M$2:$M$253,"Research",'Relevant - In CRM unknown'!$R$2:$R$253,"Operational")+COUNTIFS('Relevant - IN NOW CRM valid'!$T$2:$T$2328,$A611,'Relevant - IN NOW CRM valid'!$G$2:$G$2328,"UK",'Relevant - IN NOW CRM valid'!$M$2:$M$2328,"Research",'Relevant - IN NOW CRM valid'!$R$2:$R$2328,"Operational")+COUNTIFS('Relevant - IN NOW CRM unknown'!$T$2:$T$1227,$A611,'Relevant - IN NOW CRM unknown'!$G$2:$G$1227,"UK",'Relevant - IN NOW CRM unknown'!$M$2:$M$1227,"Research",'Relevant - IN NOW CRM unknown'!$R$2:$R$1227,"Operational")+COUNTIFS('Relevant - Not CRM not valid'!$T$2:$T$416,$A611,'Relevant - Not CRM not valid'!$G$2:$G$416,"UK",'Relevant - Not CRM not valid'!$M$2:$M$416,"Research",'Relevant - Not CRM not valid'!$R$2:$R$416,"Operational")+COUNTIFS('Relevant - In CRM not valid'!$T$2:$T$46,$A611,'Relevant - In CRM not valid'!$G$2:$G$46,"UK",'Relevant - In CRM not valid'!$M$2:$M$46,"Research",'Relevant - In CRM not valid'!$R$2:$R$46,"Operational")</f>
        <v>0</v>
      </c>
      <c r="I611" s="2">
        <f>COUNTIFS('Relevant - In CRM valid'!$T$2:$T$4699,$A611,'Relevant - In CRM valid'!$G$2:$G$4699,"UK",'Relevant - In CRM valid'!$M$2:$M$4699,"Research",'Relevant - In CRM valid'!$R$2:$R$4699,"Academic")+COUNTIFS('Relevant - In CRM unknown'!$T$2:$T$253,$A611,'Relevant - In CRM unknown'!$G$2:$G$253,"UK",'Relevant - In CRM unknown'!$M$2:$M$253,"Research",'Relevant - In CRM unknown'!$R$2:$R$253,"Academic")+COUNTIFS('Relevant - IN NOW CRM valid'!$T$2:$T$2328,$A611,'Relevant - IN NOW CRM valid'!$G$2:$G$2328,"UK",'Relevant - IN NOW CRM valid'!$M$2:$M$2328,"Research",'Relevant - IN NOW CRM valid'!$R$2:$R$2328,"Academic")+COUNTIFS('Relevant - IN NOW CRM unknown'!$T$2:$T$1227,$A611,'Relevant - IN NOW CRM unknown'!$G$2:$G$1227,"UK",'Relevant - IN NOW CRM unknown'!$M$2:$M$1227,"Research",'Relevant - IN NOW CRM unknown'!$R$2:$R$1227,"Academic")+COUNTIFS('Relevant - Not CRM not valid'!$T$2:$T$416,$A611,'Relevant - Not CRM not valid'!$G$2:$G$416,"UK",'Relevant - Not CRM not valid'!$M$2:$M$416,"Research",'Relevant - Not CRM not valid'!$R$2:$R$416,"Academic")+COUNTIFS('Relevant - In CRM not valid'!$T$2:$T$46,$A611,'Relevant - In CRM not valid'!$G$2:$G$46,"UK",'Relevant - In CRM not valid'!$M$2:$M$46,"Research",'Relevant - In CRM not valid'!$R$2:$R$46,"Academic")</f>
        <v>0</v>
      </c>
      <c r="J611" s="2">
        <f>COUNTIFS('Relevant - In CRM valid'!$T$2:$T$4699,$A611,'Relevant - In CRM valid'!$G$2:$G$4699,"UK",'Relevant - In CRM valid'!$M$2:$M$4699,"Finance")+COUNTIFS('Relevant - In CRM unknown'!$T$2:$T$253,$A611,'Relevant - In CRM unknown'!$G$2:$G$253,"UK",'Relevant - In CRM unknown'!$M$2:$M$253,"Finance")+COUNTIFS('Relevant - IN NOW CRM valid'!$T$2:$T$2328,$A611,'Relevant - IN NOW CRM valid'!$G$2:$G$2328,"UK",'Relevant - IN NOW CRM valid'!$M$2:$M$2328,"Finance")+COUNTIFS('Relevant - IN NOW CRM unknown'!$T$2:$T$1227,$A611,'Relevant - IN NOW CRM unknown'!$G$2:$G$1227,"UK",'Relevant - IN NOW CRM unknown'!$M$2:$M$1227,"Finance")+COUNTIFS('Relevant - Not CRM not valid'!$T$2:$T$416,$A611,'Relevant - Not CRM not valid'!$G$2:$G$416,"UK",'Relevant - Not CRM not valid'!$M$2:$M$416,"Finance")+COUNTIFS('Relevant - In CRM not valid'!$T$2:$T$46,$A611,'Relevant - In CRM not valid'!$G$2:$G$46,"UK",'Relevant - In CRM not valid'!$M$2:$M$46,"Finance")</f>
        <v>0</v>
      </c>
      <c r="K611" s="2">
        <f>COUNTIFS('Relevant - In CRM valid'!$T$2:$T$4699,$A611,'Relevant - In CRM valid'!$G$2:$G$4699,"UK",'Relevant - In CRM valid'!$M$2:$M$4699,"IT/Systems")+COUNTIFS('Relevant - In CRM unknown'!$T$2:$T$253,$A611,'Relevant - In CRM unknown'!$G$2:$G$253,"UK",'Relevant - In CRM unknown'!$M$2:$M$253,"IT/Systems")+COUNTIFS('Relevant - IN NOW CRM valid'!$T$2:$T$2328,$A611,'Relevant - IN NOW CRM valid'!$G$2:$G$2328,"UK",'Relevant - IN NOW CRM valid'!$M$2:$M$2328,"IT/Systems")+COUNTIFS('Relevant - IN NOW CRM unknown'!$T$2:$T$1227,$A611,'Relevant - IN NOW CRM unknown'!$G$2:$G$1227,"UK",'Relevant - IN NOW CRM unknown'!$M$2:$M$1227,"IT/Systems")+COUNTIFS('Relevant - Not CRM not valid'!$T$2:$T$416,$A611,'Relevant - Not CRM not valid'!$G$2:$G$416,"UK",'Relevant - Not CRM not valid'!$M$2:$M$416,"IT/Systems")+COUNTIFS('Relevant - In CRM not valid'!$T$2:$T$46,$A611,'Relevant - In CRM not valid'!$G$2:$G$46,"UK",'Relevant - In CRM not valid'!$M$2:$M$46,"IT/Systems")</f>
        <v>0</v>
      </c>
      <c r="L611" s="2">
        <f>COUNTIFS('Relevant - In CRM valid'!$T$2:$T$4699,$A611,'Relevant - In CRM valid'!$G$2:$G$4699,"UK",'Relevant - In CRM valid'!$M$2:$M$4699,"")+COUNTIFS('Relevant - In CRM unknown'!$T$2:$T$253,$A611,'Relevant - In CRM unknown'!$G$2:$G$253,"UK",'Relevant - In CRM unknown'!$M$2:$M$253,"")+COUNTIFS('Relevant - IN NOW CRM valid'!$T$2:$T$2328,$A611,'Relevant - IN NOW CRM valid'!$G$2:$G$2328,"UK",'Relevant - IN NOW CRM valid'!$M$2:$M$2328,"")+COUNTIFS('Relevant - IN NOW CRM unknown'!$T$2:$T$1227,$A611,'Relevant - IN NOW CRM unknown'!$G$2:$G$1227,"UK",'Relevant - IN NOW CRM unknown'!$M$2:$M$1227,"")+COUNTIFS('Relevant - Not CRM not valid'!$T$2:$T$416,$A611,'Relevant - Not CRM not valid'!$G$2:$G$416,"UK",'Relevant - Not CRM not valid'!$M$2:$M$416,"")+COUNTIFS('Relevant - In CRM not valid'!$T$2:$T$46,$A611,'Relevant - In CRM not valid'!$G$2:$G$46,"UK",'Relevant - In CRM not valid'!$M$2:$M$46,"")</f>
        <v>0</v>
      </c>
      <c r="M611" s="2">
        <f t="shared" si="18"/>
        <v>1</v>
      </c>
      <c r="N611" s="2">
        <f>COUNTIFS('Relevant - In CRM valid'!$T$2:$T$4699,$A611,'Relevant - In CRM valid'!$G$2:$G$4699,"UK",'Relevant - In CRM valid'!$Q$2:$Q$4699,"valid")+COUNTIFS('Relevant - In CRM unknown'!$T$2:$T$253,$A611,'Relevant - In CRM unknown'!$G$2:$G$253,"UK",'Relevant - In CRM unknown'!$Q$2:$Q$253,"valid")+COUNTIFS('Relevant - IN NOW CRM valid'!$T$2:$T$2328,$A611,'Relevant - IN NOW CRM valid'!$G$2:$G$2328,"UK",'Relevant - IN NOW CRM valid'!$Q$2:$Q$2328,"valid")+COUNTIFS('Relevant - IN NOW CRM unknown'!$T$2:$T$1227,$A611,'Relevant - IN NOW CRM unknown'!$G$2:$G$1227,"UK",'Relevant - IN NOW CRM unknown'!$Q$2:$Q$1227,"valid")+COUNTIFS('Relevant - Not CRM not valid'!$T$2:$T$416,$A611,'Relevant - Not CRM not valid'!$G$2:$G$416,"UK",'Relevant - Not CRM not valid'!$Q$2:$Q$416,"valid")+COUNTIFS('Relevant - In CRM not valid'!$T$2:$T$46,$A611,'Relevant - In CRM not valid'!$G$2:$G$46,"UK",'Relevant - In CRM not valid'!$Q$2:$Q$46,"valid")</f>
        <v>0</v>
      </c>
      <c r="O611" s="2" t="str">
        <f t="shared" si="19"/>
        <v>Finance  IT/Systems</v>
      </c>
    </row>
    <row r="612" spans="1:15" ht="15" customHeight="1">
      <c r="A612" s="2" t="s">
        <v>1331</v>
      </c>
      <c r="B612" s="2" t="s">
        <v>1332</v>
      </c>
      <c r="C612" s="2" t="s">
        <v>1570</v>
      </c>
      <c r="D612" s="2" t="str">
        <f>IFERROR(INDEX('UK Target Institutions'!$D$2:$D$727,MATCH($A612,'UK Target Institutions'!$A$2:$A$727,0)),"")</f>
        <v>No</v>
      </c>
      <c r="E612" s="2">
        <f>COUNTIFS('Relevant - In CRM valid'!$T$2:$T$4699,$A612,'Relevant - In CRM valid'!$G$2:$G$4699,"UK")+COUNTIFS('Relevant - In CRM unknown'!$T$2:$T$253,$A612,'Relevant - In CRM unknown'!$G$2:$G$253,"UK")+COUNTIFS('Relevant - IN NOW CRM valid'!$T$2:$T$2328,$A612,'Relevant - IN NOW CRM valid'!$G$2:$G$2328,"UK")+COUNTIFS('Relevant - IN NOW CRM unknown'!$T$2:$T$1227,$A612,'Relevant - IN NOW CRM unknown'!$G$2:$G$1227,"UK")+COUNTIFS('Relevant - Not CRM not valid'!$T$2:$T$416,$A612,'Relevant - Not CRM not valid'!$G$2:$G$416,"UK")+COUNTIFS('Relevant - In CRM not valid'!$T$2:$T$46,$A612,'Relevant - In CRM not valid'!$G$2:$G$46,"UK")</f>
        <v>1</v>
      </c>
      <c r="F612" s="2">
        <f>COUNTIFS('Relevant - In CRM valid'!$T$2:$T$4699,$A612,'Relevant - In CRM valid'!$G$2:$G$4699,"UK",'Relevant - In CRM valid'!$M$2:$M$4699,"Research")+COUNTIFS('Relevant - In CRM unknown'!$T$2:$T$253,$A612,'Relevant - In CRM unknown'!$G$2:$G$253,"UK",'Relevant - In CRM unknown'!$M$2:$M$253,"Research")+COUNTIFS('Relevant - IN NOW CRM valid'!$T$2:$T$2328,$A612,'Relevant - IN NOW CRM valid'!$G$2:$G$2328,"UK",'Relevant - IN NOW CRM valid'!$M$2:$M$2328,"Research")+COUNTIFS('Relevant - IN NOW CRM unknown'!$T$2:$T$1227,$A612,'Relevant - IN NOW CRM unknown'!$G$2:$G$1227,"UK",'Relevant - IN NOW CRM unknown'!$M$2:$M$1227,"Research")+COUNTIFS('Relevant - Not CRM not valid'!$T$2:$T$416,$A612,'Relevant - Not CRM not valid'!$G$2:$G$416,"UK",'Relevant - Not CRM not valid'!$M$2:$M$416,"Research")+COUNTIFS('Relevant - In CRM not valid'!$T$2:$T$46,$A612,'Relevant - In CRM not valid'!$G$2:$G$46,"UK",'Relevant - In CRM not valid'!$M$2:$M$46,"Research")</f>
        <v>1</v>
      </c>
      <c r="G612" s="2">
        <f>COUNTIFS('Relevant - In CRM valid'!$T$2:$T$4699,$A612,'Relevant - In CRM valid'!$G$2:$G$4699,"UK",'Relevant - In CRM valid'!$M$2:$M$4699,"Research",'Relevant - In CRM valid'!$R$2:$R$4699,"Senior")+COUNTIFS('Relevant - In CRM unknown'!$T$2:$T$253,$A612,'Relevant - In CRM unknown'!$G$2:$G$253,"UK",'Relevant - In CRM unknown'!$M$2:$M$253,"Research",'Relevant - In CRM unknown'!$R$2:$R$253,"Senior")+COUNTIFS('Relevant - IN NOW CRM valid'!$T$2:$T$2328,$A612,'Relevant - IN NOW CRM valid'!$G$2:$G$2328,"UK",'Relevant - IN NOW CRM valid'!$M$2:$M$2328,"Research",'Relevant - IN NOW CRM valid'!$R$2:$R$2328,"Senior")+COUNTIFS('Relevant - IN NOW CRM unknown'!$T$2:$T$1227,$A612,'Relevant - IN NOW CRM unknown'!$G$2:$G$1227,"UK",'Relevant - IN NOW CRM unknown'!$M$2:$M$1227,"Research",'Relevant - IN NOW CRM unknown'!$R$2:$R$1227,"Senior")+COUNTIFS('Relevant - Not CRM not valid'!$T$2:$T$416,$A612,'Relevant - Not CRM not valid'!$G$2:$G$416,"UK",'Relevant - Not CRM not valid'!$M$2:$M$416,"Research",'Relevant - Not CRM not valid'!$R$2:$R$416,"Senior")+COUNTIFS('Relevant - In CRM not valid'!$T$2:$T$46,$A612,'Relevant - In CRM not valid'!$G$2:$G$46,"UK",'Relevant - In CRM not valid'!$M$2:$M$46,"Research",'Relevant - In CRM not valid'!$R$2:$R$46,"Senior")</f>
        <v>1</v>
      </c>
      <c r="H612" s="2">
        <f>COUNTIFS('Relevant - In CRM valid'!$T$2:$T$4699,$A612,'Relevant - In CRM valid'!$G$2:$G$4699,"UK",'Relevant - In CRM valid'!$M$2:$M$4699,"Research",'Relevant - In CRM valid'!$R$2:$R$4699,"Operational")+COUNTIFS('Relevant - In CRM unknown'!$T$2:$T$253,$A612,'Relevant - In CRM unknown'!$G$2:$G$253,"UK",'Relevant - In CRM unknown'!$M$2:$M$253,"Research",'Relevant - In CRM unknown'!$R$2:$R$253,"Operational")+COUNTIFS('Relevant - IN NOW CRM valid'!$T$2:$T$2328,$A612,'Relevant - IN NOW CRM valid'!$G$2:$G$2328,"UK",'Relevant - IN NOW CRM valid'!$M$2:$M$2328,"Research",'Relevant - IN NOW CRM valid'!$R$2:$R$2328,"Operational")+COUNTIFS('Relevant - IN NOW CRM unknown'!$T$2:$T$1227,$A612,'Relevant - IN NOW CRM unknown'!$G$2:$G$1227,"UK",'Relevant - IN NOW CRM unknown'!$M$2:$M$1227,"Research",'Relevant - IN NOW CRM unknown'!$R$2:$R$1227,"Operational")+COUNTIFS('Relevant - Not CRM not valid'!$T$2:$T$416,$A612,'Relevant - Not CRM not valid'!$G$2:$G$416,"UK",'Relevant - Not CRM not valid'!$M$2:$M$416,"Research",'Relevant - Not CRM not valid'!$R$2:$R$416,"Operational")+COUNTIFS('Relevant - In CRM not valid'!$T$2:$T$46,$A612,'Relevant - In CRM not valid'!$G$2:$G$46,"UK",'Relevant - In CRM not valid'!$M$2:$M$46,"Research",'Relevant - In CRM not valid'!$R$2:$R$46,"Operational")</f>
        <v>0</v>
      </c>
      <c r="I612" s="2">
        <f>COUNTIFS('Relevant - In CRM valid'!$T$2:$T$4699,$A612,'Relevant - In CRM valid'!$G$2:$G$4699,"UK",'Relevant - In CRM valid'!$M$2:$M$4699,"Research",'Relevant - In CRM valid'!$R$2:$R$4699,"Academic")+COUNTIFS('Relevant - In CRM unknown'!$T$2:$T$253,$A612,'Relevant - In CRM unknown'!$G$2:$G$253,"UK",'Relevant - In CRM unknown'!$M$2:$M$253,"Research",'Relevant - In CRM unknown'!$R$2:$R$253,"Academic")+COUNTIFS('Relevant - IN NOW CRM valid'!$T$2:$T$2328,$A612,'Relevant - IN NOW CRM valid'!$G$2:$G$2328,"UK",'Relevant - IN NOW CRM valid'!$M$2:$M$2328,"Research",'Relevant - IN NOW CRM valid'!$R$2:$R$2328,"Academic")+COUNTIFS('Relevant - IN NOW CRM unknown'!$T$2:$T$1227,$A612,'Relevant - IN NOW CRM unknown'!$G$2:$G$1227,"UK",'Relevant - IN NOW CRM unknown'!$M$2:$M$1227,"Research",'Relevant - IN NOW CRM unknown'!$R$2:$R$1227,"Academic")+COUNTIFS('Relevant - Not CRM not valid'!$T$2:$T$416,$A612,'Relevant - Not CRM not valid'!$G$2:$G$416,"UK",'Relevant - Not CRM not valid'!$M$2:$M$416,"Research",'Relevant - Not CRM not valid'!$R$2:$R$416,"Academic")+COUNTIFS('Relevant - In CRM not valid'!$T$2:$T$46,$A612,'Relevant - In CRM not valid'!$G$2:$G$46,"UK",'Relevant - In CRM not valid'!$M$2:$M$46,"Research",'Relevant - In CRM not valid'!$R$2:$R$46,"Academic")</f>
        <v>0</v>
      </c>
      <c r="J612" s="2">
        <f>COUNTIFS('Relevant - In CRM valid'!$T$2:$T$4699,$A612,'Relevant - In CRM valid'!$G$2:$G$4699,"UK",'Relevant - In CRM valid'!$M$2:$M$4699,"Finance")+COUNTIFS('Relevant - In CRM unknown'!$T$2:$T$253,$A612,'Relevant - In CRM unknown'!$G$2:$G$253,"UK",'Relevant - In CRM unknown'!$M$2:$M$253,"Finance")+COUNTIFS('Relevant - IN NOW CRM valid'!$T$2:$T$2328,$A612,'Relevant - IN NOW CRM valid'!$G$2:$G$2328,"UK",'Relevant - IN NOW CRM valid'!$M$2:$M$2328,"Finance")+COUNTIFS('Relevant - IN NOW CRM unknown'!$T$2:$T$1227,$A612,'Relevant - IN NOW CRM unknown'!$G$2:$G$1227,"UK",'Relevant - IN NOW CRM unknown'!$M$2:$M$1227,"Finance")+COUNTIFS('Relevant - Not CRM not valid'!$T$2:$T$416,$A612,'Relevant - Not CRM not valid'!$G$2:$G$416,"UK",'Relevant - Not CRM not valid'!$M$2:$M$416,"Finance")+COUNTIFS('Relevant - In CRM not valid'!$T$2:$T$46,$A612,'Relevant - In CRM not valid'!$G$2:$G$46,"UK",'Relevant - In CRM not valid'!$M$2:$M$46,"Finance")</f>
        <v>0</v>
      </c>
      <c r="K612" s="2">
        <f>COUNTIFS('Relevant - In CRM valid'!$T$2:$T$4699,$A612,'Relevant - In CRM valid'!$G$2:$G$4699,"UK",'Relevant - In CRM valid'!$M$2:$M$4699,"IT/Systems")+COUNTIFS('Relevant - In CRM unknown'!$T$2:$T$253,$A612,'Relevant - In CRM unknown'!$G$2:$G$253,"UK",'Relevant - In CRM unknown'!$M$2:$M$253,"IT/Systems")+COUNTIFS('Relevant - IN NOW CRM valid'!$T$2:$T$2328,$A612,'Relevant - IN NOW CRM valid'!$G$2:$G$2328,"UK",'Relevant - IN NOW CRM valid'!$M$2:$M$2328,"IT/Systems")+COUNTIFS('Relevant - IN NOW CRM unknown'!$T$2:$T$1227,$A612,'Relevant - IN NOW CRM unknown'!$G$2:$G$1227,"UK",'Relevant - IN NOW CRM unknown'!$M$2:$M$1227,"IT/Systems")+COUNTIFS('Relevant - Not CRM not valid'!$T$2:$T$416,$A612,'Relevant - Not CRM not valid'!$G$2:$G$416,"UK",'Relevant - Not CRM not valid'!$M$2:$M$416,"IT/Systems")+COUNTIFS('Relevant - In CRM not valid'!$T$2:$T$46,$A612,'Relevant - In CRM not valid'!$G$2:$G$46,"UK",'Relevant - In CRM not valid'!$M$2:$M$46,"IT/Systems")</f>
        <v>0</v>
      </c>
      <c r="L612" s="2">
        <f>COUNTIFS('Relevant - In CRM valid'!$T$2:$T$4699,$A612,'Relevant - In CRM valid'!$G$2:$G$4699,"UK",'Relevant - In CRM valid'!$M$2:$M$4699,"")+COUNTIFS('Relevant - In CRM unknown'!$T$2:$T$253,$A612,'Relevant - In CRM unknown'!$G$2:$G$253,"UK",'Relevant - In CRM unknown'!$M$2:$M$253,"")+COUNTIFS('Relevant - IN NOW CRM valid'!$T$2:$T$2328,$A612,'Relevant - IN NOW CRM valid'!$G$2:$G$2328,"UK",'Relevant - IN NOW CRM valid'!$M$2:$M$2328,"")+COUNTIFS('Relevant - IN NOW CRM unknown'!$T$2:$T$1227,$A612,'Relevant - IN NOW CRM unknown'!$G$2:$G$1227,"UK",'Relevant - IN NOW CRM unknown'!$M$2:$M$1227,"")+COUNTIFS('Relevant - Not CRM not valid'!$T$2:$T$416,$A612,'Relevant - Not CRM not valid'!$G$2:$G$416,"UK",'Relevant - Not CRM not valid'!$M$2:$M$416,"")+COUNTIFS('Relevant - In CRM not valid'!$T$2:$T$46,$A612,'Relevant - In CRM not valid'!$G$2:$G$46,"UK",'Relevant - In CRM not valid'!$M$2:$M$46,"")</f>
        <v>0</v>
      </c>
      <c r="M612" s="2">
        <f t="shared" si="18"/>
        <v>1</v>
      </c>
      <c r="N612" s="2">
        <f>COUNTIFS('Relevant - In CRM valid'!$T$2:$T$4699,$A612,'Relevant - In CRM valid'!$G$2:$G$4699,"UK",'Relevant - In CRM valid'!$Q$2:$Q$4699,"valid")+COUNTIFS('Relevant - In CRM unknown'!$T$2:$T$253,$A612,'Relevant - In CRM unknown'!$G$2:$G$253,"UK",'Relevant - In CRM unknown'!$Q$2:$Q$253,"valid")+COUNTIFS('Relevant - IN NOW CRM valid'!$T$2:$T$2328,$A612,'Relevant - IN NOW CRM valid'!$G$2:$G$2328,"UK",'Relevant - IN NOW CRM valid'!$Q$2:$Q$2328,"valid")+COUNTIFS('Relevant - IN NOW CRM unknown'!$T$2:$T$1227,$A612,'Relevant - IN NOW CRM unknown'!$G$2:$G$1227,"UK",'Relevant - IN NOW CRM unknown'!$Q$2:$Q$1227,"valid")+COUNTIFS('Relevant - Not CRM not valid'!$T$2:$T$416,$A612,'Relevant - Not CRM not valid'!$G$2:$G$416,"UK",'Relevant - Not CRM not valid'!$Q$2:$Q$416,"valid")+COUNTIFS('Relevant - In CRM not valid'!$T$2:$T$46,$A612,'Relevant - In CRM not valid'!$G$2:$G$46,"UK",'Relevant - In CRM not valid'!$Q$2:$Q$46,"valid")</f>
        <v>1</v>
      </c>
      <c r="O612" s="2" t="str">
        <f t="shared" si="19"/>
        <v>Finance  IT/Systems</v>
      </c>
    </row>
    <row r="613" spans="1:15" ht="15" customHeight="1">
      <c r="A613" s="2" t="s">
        <v>1333</v>
      </c>
      <c r="B613" s="2" t="s">
        <v>1334</v>
      </c>
      <c r="C613" s="2" t="s">
        <v>1570</v>
      </c>
      <c r="D613" s="2" t="str">
        <f>IFERROR(INDEX('UK Target Institutions'!$D$2:$D$727,MATCH($A613,'UK Target Institutions'!$A$2:$A$727,0)),"")</f>
        <v>No</v>
      </c>
      <c r="E613" s="2">
        <f>COUNTIFS('Relevant - In CRM valid'!$T$2:$T$4699,$A613,'Relevant - In CRM valid'!$G$2:$G$4699,"UK")+COUNTIFS('Relevant - In CRM unknown'!$T$2:$T$253,$A613,'Relevant - In CRM unknown'!$G$2:$G$253,"UK")+COUNTIFS('Relevant - IN NOW CRM valid'!$T$2:$T$2328,$A613,'Relevant - IN NOW CRM valid'!$G$2:$G$2328,"UK")+COUNTIFS('Relevant - IN NOW CRM unknown'!$T$2:$T$1227,$A613,'Relevant - IN NOW CRM unknown'!$G$2:$G$1227,"UK")+COUNTIFS('Relevant - Not CRM not valid'!$T$2:$T$416,$A613,'Relevant - Not CRM not valid'!$G$2:$G$416,"UK")+COUNTIFS('Relevant - In CRM not valid'!$T$2:$T$46,$A613,'Relevant - In CRM not valid'!$G$2:$G$46,"UK")</f>
        <v>1</v>
      </c>
      <c r="F613" s="2">
        <f>COUNTIFS('Relevant - In CRM valid'!$T$2:$T$4699,$A613,'Relevant - In CRM valid'!$G$2:$G$4699,"UK",'Relevant - In CRM valid'!$M$2:$M$4699,"Research")+COUNTIFS('Relevant - In CRM unknown'!$T$2:$T$253,$A613,'Relevant - In CRM unknown'!$G$2:$G$253,"UK",'Relevant - In CRM unknown'!$M$2:$M$253,"Research")+COUNTIFS('Relevant - IN NOW CRM valid'!$T$2:$T$2328,$A613,'Relevant - IN NOW CRM valid'!$G$2:$G$2328,"UK",'Relevant - IN NOW CRM valid'!$M$2:$M$2328,"Research")+COUNTIFS('Relevant - IN NOW CRM unknown'!$T$2:$T$1227,$A613,'Relevant - IN NOW CRM unknown'!$G$2:$G$1227,"UK",'Relevant - IN NOW CRM unknown'!$M$2:$M$1227,"Research")+COUNTIFS('Relevant - Not CRM not valid'!$T$2:$T$416,$A613,'Relevant - Not CRM not valid'!$G$2:$G$416,"UK",'Relevant - Not CRM not valid'!$M$2:$M$416,"Research")+COUNTIFS('Relevant - In CRM not valid'!$T$2:$T$46,$A613,'Relevant - In CRM not valid'!$G$2:$G$46,"UK",'Relevant - In CRM not valid'!$M$2:$M$46,"Research")</f>
        <v>1</v>
      </c>
      <c r="G613" s="2">
        <f>COUNTIFS('Relevant - In CRM valid'!$T$2:$T$4699,$A613,'Relevant - In CRM valid'!$G$2:$G$4699,"UK",'Relevant - In CRM valid'!$M$2:$M$4699,"Research",'Relevant - In CRM valid'!$R$2:$R$4699,"Senior")+COUNTIFS('Relevant - In CRM unknown'!$T$2:$T$253,$A613,'Relevant - In CRM unknown'!$G$2:$G$253,"UK",'Relevant - In CRM unknown'!$M$2:$M$253,"Research",'Relevant - In CRM unknown'!$R$2:$R$253,"Senior")+COUNTIFS('Relevant - IN NOW CRM valid'!$T$2:$T$2328,$A613,'Relevant - IN NOW CRM valid'!$G$2:$G$2328,"UK",'Relevant - IN NOW CRM valid'!$M$2:$M$2328,"Research",'Relevant - IN NOW CRM valid'!$R$2:$R$2328,"Senior")+COUNTIFS('Relevant - IN NOW CRM unknown'!$T$2:$T$1227,$A613,'Relevant - IN NOW CRM unknown'!$G$2:$G$1227,"UK",'Relevant - IN NOW CRM unknown'!$M$2:$M$1227,"Research",'Relevant - IN NOW CRM unknown'!$R$2:$R$1227,"Senior")+COUNTIFS('Relevant - Not CRM not valid'!$T$2:$T$416,$A613,'Relevant - Not CRM not valid'!$G$2:$G$416,"UK",'Relevant - Not CRM not valid'!$M$2:$M$416,"Research",'Relevant - Not CRM not valid'!$R$2:$R$416,"Senior")+COUNTIFS('Relevant - In CRM not valid'!$T$2:$T$46,$A613,'Relevant - In CRM not valid'!$G$2:$G$46,"UK",'Relevant - In CRM not valid'!$M$2:$M$46,"Research",'Relevant - In CRM not valid'!$R$2:$R$46,"Senior")</f>
        <v>1</v>
      </c>
      <c r="H613" s="2">
        <f>COUNTIFS('Relevant - In CRM valid'!$T$2:$T$4699,$A613,'Relevant - In CRM valid'!$G$2:$G$4699,"UK",'Relevant - In CRM valid'!$M$2:$M$4699,"Research",'Relevant - In CRM valid'!$R$2:$R$4699,"Operational")+COUNTIFS('Relevant - In CRM unknown'!$T$2:$T$253,$A613,'Relevant - In CRM unknown'!$G$2:$G$253,"UK",'Relevant - In CRM unknown'!$M$2:$M$253,"Research",'Relevant - In CRM unknown'!$R$2:$R$253,"Operational")+COUNTIFS('Relevant - IN NOW CRM valid'!$T$2:$T$2328,$A613,'Relevant - IN NOW CRM valid'!$G$2:$G$2328,"UK",'Relevant - IN NOW CRM valid'!$M$2:$M$2328,"Research",'Relevant - IN NOW CRM valid'!$R$2:$R$2328,"Operational")+COUNTIFS('Relevant - IN NOW CRM unknown'!$T$2:$T$1227,$A613,'Relevant - IN NOW CRM unknown'!$G$2:$G$1227,"UK",'Relevant - IN NOW CRM unknown'!$M$2:$M$1227,"Research",'Relevant - IN NOW CRM unknown'!$R$2:$R$1227,"Operational")+COUNTIFS('Relevant - Not CRM not valid'!$T$2:$T$416,$A613,'Relevant - Not CRM not valid'!$G$2:$G$416,"UK",'Relevant - Not CRM not valid'!$M$2:$M$416,"Research",'Relevant - Not CRM not valid'!$R$2:$R$416,"Operational")+COUNTIFS('Relevant - In CRM not valid'!$T$2:$T$46,$A613,'Relevant - In CRM not valid'!$G$2:$G$46,"UK",'Relevant - In CRM not valid'!$M$2:$M$46,"Research",'Relevant - In CRM not valid'!$R$2:$R$46,"Operational")</f>
        <v>0</v>
      </c>
      <c r="I613" s="2">
        <f>COUNTIFS('Relevant - In CRM valid'!$T$2:$T$4699,$A613,'Relevant - In CRM valid'!$G$2:$G$4699,"UK",'Relevant - In CRM valid'!$M$2:$M$4699,"Research",'Relevant - In CRM valid'!$R$2:$R$4699,"Academic")+COUNTIFS('Relevant - In CRM unknown'!$T$2:$T$253,$A613,'Relevant - In CRM unknown'!$G$2:$G$253,"UK",'Relevant - In CRM unknown'!$M$2:$M$253,"Research",'Relevant - In CRM unknown'!$R$2:$R$253,"Academic")+COUNTIFS('Relevant - IN NOW CRM valid'!$T$2:$T$2328,$A613,'Relevant - IN NOW CRM valid'!$G$2:$G$2328,"UK",'Relevant - IN NOW CRM valid'!$M$2:$M$2328,"Research",'Relevant - IN NOW CRM valid'!$R$2:$R$2328,"Academic")+COUNTIFS('Relevant - IN NOW CRM unknown'!$T$2:$T$1227,$A613,'Relevant - IN NOW CRM unknown'!$G$2:$G$1227,"UK",'Relevant - IN NOW CRM unknown'!$M$2:$M$1227,"Research",'Relevant - IN NOW CRM unknown'!$R$2:$R$1227,"Academic")+COUNTIFS('Relevant - Not CRM not valid'!$T$2:$T$416,$A613,'Relevant - Not CRM not valid'!$G$2:$G$416,"UK",'Relevant - Not CRM not valid'!$M$2:$M$416,"Research",'Relevant - Not CRM not valid'!$R$2:$R$416,"Academic")+COUNTIFS('Relevant - In CRM not valid'!$T$2:$T$46,$A613,'Relevant - In CRM not valid'!$G$2:$G$46,"UK",'Relevant - In CRM not valid'!$M$2:$M$46,"Research",'Relevant - In CRM not valid'!$R$2:$R$46,"Academic")</f>
        <v>0</v>
      </c>
      <c r="J613" s="2">
        <f>COUNTIFS('Relevant - In CRM valid'!$T$2:$T$4699,$A613,'Relevant - In CRM valid'!$G$2:$G$4699,"UK",'Relevant - In CRM valid'!$M$2:$M$4699,"Finance")+COUNTIFS('Relevant - In CRM unknown'!$T$2:$T$253,$A613,'Relevant - In CRM unknown'!$G$2:$G$253,"UK",'Relevant - In CRM unknown'!$M$2:$M$253,"Finance")+COUNTIFS('Relevant - IN NOW CRM valid'!$T$2:$T$2328,$A613,'Relevant - IN NOW CRM valid'!$G$2:$G$2328,"UK",'Relevant - IN NOW CRM valid'!$M$2:$M$2328,"Finance")+COUNTIFS('Relevant - IN NOW CRM unknown'!$T$2:$T$1227,$A613,'Relevant - IN NOW CRM unknown'!$G$2:$G$1227,"UK",'Relevant - IN NOW CRM unknown'!$M$2:$M$1227,"Finance")+COUNTIFS('Relevant - Not CRM not valid'!$T$2:$T$416,$A613,'Relevant - Not CRM not valid'!$G$2:$G$416,"UK",'Relevant - Not CRM not valid'!$M$2:$M$416,"Finance")+COUNTIFS('Relevant - In CRM not valid'!$T$2:$T$46,$A613,'Relevant - In CRM not valid'!$G$2:$G$46,"UK",'Relevant - In CRM not valid'!$M$2:$M$46,"Finance")</f>
        <v>0</v>
      </c>
      <c r="K613" s="2">
        <f>COUNTIFS('Relevant - In CRM valid'!$T$2:$T$4699,$A613,'Relevant - In CRM valid'!$G$2:$G$4699,"UK",'Relevant - In CRM valid'!$M$2:$M$4699,"IT/Systems")+COUNTIFS('Relevant - In CRM unknown'!$T$2:$T$253,$A613,'Relevant - In CRM unknown'!$G$2:$G$253,"UK",'Relevant - In CRM unknown'!$M$2:$M$253,"IT/Systems")+COUNTIFS('Relevant - IN NOW CRM valid'!$T$2:$T$2328,$A613,'Relevant - IN NOW CRM valid'!$G$2:$G$2328,"UK",'Relevant - IN NOW CRM valid'!$M$2:$M$2328,"IT/Systems")+COUNTIFS('Relevant - IN NOW CRM unknown'!$T$2:$T$1227,$A613,'Relevant - IN NOW CRM unknown'!$G$2:$G$1227,"UK",'Relevant - IN NOW CRM unknown'!$M$2:$M$1227,"IT/Systems")+COUNTIFS('Relevant - Not CRM not valid'!$T$2:$T$416,$A613,'Relevant - Not CRM not valid'!$G$2:$G$416,"UK",'Relevant - Not CRM not valid'!$M$2:$M$416,"IT/Systems")+COUNTIFS('Relevant - In CRM not valid'!$T$2:$T$46,$A613,'Relevant - In CRM not valid'!$G$2:$G$46,"UK",'Relevant - In CRM not valid'!$M$2:$M$46,"IT/Systems")</f>
        <v>0</v>
      </c>
      <c r="L613" s="2">
        <f>COUNTIFS('Relevant - In CRM valid'!$T$2:$T$4699,$A613,'Relevant - In CRM valid'!$G$2:$G$4699,"UK",'Relevant - In CRM valid'!$M$2:$M$4699,"")+COUNTIFS('Relevant - In CRM unknown'!$T$2:$T$253,$A613,'Relevant - In CRM unknown'!$G$2:$G$253,"UK",'Relevant - In CRM unknown'!$M$2:$M$253,"")+COUNTIFS('Relevant - IN NOW CRM valid'!$T$2:$T$2328,$A613,'Relevant - IN NOW CRM valid'!$G$2:$G$2328,"UK",'Relevant - IN NOW CRM valid'!$M$2:$M$2328,"")+COUNTIFS('Relevant - IN NOW CRM unknown'!$T$2:$T$1227,$A613,'Relevant - IN NOW CRM unknown'!$G$2:$G$1227,"UK",'Relevant - IN NOW CRM unknown'!$M$2:$M$1227,"")+COUNTIFS('Relevant - Not CRM not valid'!$T$2:$T$416,$A613,'Relevant - Not CRM not valid'!$G$2:$G$416,"UK",'Relevant - Not CRM not valid'!$M$2:$M$416,"")+COUNTIFS('Relevant - In CRM not valid'!$T$2:$T$46,$A613,'Relevant - In CRM not valid'!$G$2:$G$46,"UK",'Relevant - In CRM not valid'!$M$2:$M$46,"")</f>
        <v>0</v>
      </c>
      <c r="M613" s="2">
        <f t="shared" si="18"/>
        <v>1</v>
      </c>
      <c r="N613" s="2">
        <f>COUNTIFS('Relevant - In CRM valid'!$T$2:$T$4699,$A613,'Relevant - In CRM valid'!$G$2:$G$4699,"UK",'Relevant - In CRM valid'!$Q$2:$Q$4699,"valid")+COUNTIFS('Relevant - In CRM unknown'!$T$2:$T$253,$A613,'Relevant - In CRM unknown'!$G$2:$G$253,"UK",'Relevant - In CRM unknown'!$Q$2:$Q$253,"valid")+COUNTIFS('Relevant - IN NOW CRM valid'!$T$2:$T$2328,$A613,'Relevant - IN NOW CRM valid'!$G$2:$G$2328,"UK",'Relevant - IN NOW CRM valid'!$Q$2:$Q$2328,"valid")+COUNTIFS('Relevant - IN NOW CRM unknown'!$T$2:$T$1227,$A613,'Relevant - IN NOW CRM unknown'!$G$2:$G$1227,"UK",'Relevant - IN NOW CRM unknown'!$Q$2:$Q$1227,"valid")+COUNTIFS('Relevant - Not CRM not valid'!$T$2:$T$416,$A613,'Relevant - Not CRM not valid'!$G$2:$G$416,"UK",'Relevant - Not CRM not valid'!$Q$2:$Q$416,"valid")+COUNTIFS('Relevant - In CRM not valid'!$T$2:$T$46,$A613,'Relevant - In CRM not valid'!$G$2:$G$46,"UK",'Relevant - In CRM not valid'!$Q$2:$Q$46,"valid")</f>
        <v>1</v>
      </c>
      <c r="O613" s="2" t="str">
        <f t="shared" si="19"/>
        <v>Finance  IT/Systems</v>
      </c>
    </row>
    <row r="614" spans="1:15" ht="15" customHeight="1">
      <c r="A614" s="2" t="s">
        <v>1335</v>
      </c>
      <c r="B614" s="2" t="s">
        <v>1336</v>
      </c>
      <c r="C614" s="2" t="s">
        <v>161</v>
      </c>
      <c r="D614" s="2" t="str">
        <f>IFERROR(INDEX('UK Target Institutions'!$D$2:$D$727,MATCH($A614,'UK Target Institutions'!$A$2:$A$727,0)),"")</f>
        <v>Yes</v>
      </c>
      <c r="E614" s="2">
        <f>COUNTIFS('Relevant - In CRM valid'!$T$2:$T$4699,$A614,'Relevant - In CRM valid'!$G$2:$G$4699,"UK")+COUNTIFS('Relevant - In CRM unknown'!$T$2:$T$253,$A614,'Relevant - In CRM unknown'!$G$2:$G$253,"UK")+COUNTIFS('Relevant - IN NOW CRM valid'!$T$2:$T$2328,$A614,'Relevant - IN NOW CRM valid'!$G$2:$G$2328,"UK")+COUNTIFS('Relevant - IN NOW CRM unknown'!$T$2:$T$1227,$A614,'Relevant - IN NOW CRM unknown'!$G$2:$G$1227,"UK")+COUNTIFS('Relevant - Not CRM not valid'!$T$2:$T$416,$A614,'Relevant - Not CRM not valid'!$G$2:$G$416,"UK")+COUNTIFS('Relevant - In CRM not valid'!$T$2:$T$46,$A614,'Relevant - In CRM not valid'!$G$2:$G$46,"UK")</f>
        <v>1</v>
      </c>
      <c r="F614" s="2">
        <f>COUNTIFS('Relevant - In CRM valid'!$T$2:$T$4699,$A614,'Relevant - In CRM valid'!$G$2:$G$4699,"UK",'Relevant - In CRM valid'!$M$2:$M$4699,"Research")+COUNTIFS('Relevant - In CRM unknown'!$T$2:$T$253,$A614,'Relevant - In CRM unknown'!$G$2:$G$253,"UK",'Relevant - In CRM unknown'!$M$2:$M$253,"Research")+COUNTIFS('Relevant - IN NOW CRM valid'!$T$2:$T$2328,$A614,'Relevant - IN NOW CRM valid'!$G$2:$G$2328,"UK",'Relevant - IN NOW CRM valid'!$M$2:$M$2328,"Research")+COUNTIFS('Relevant - IN NOW CRM unknown'!$T$2:$T$1227,$A614,'Relevant - IN NOW CRM unknown'!$G$2:$G$1227,"UK",'Relevant - IN NOW CRM unknown'!$M$2:$M$1227,"Research")+COUNTIFS('Relevant - Not CRM not valid'!$T$2:$T$416,$A614,'Relevant - Not CRM not valid'!$G$2:$G$416,"UK",'Relevant - Not CRM not valid'!$M$2:$M$416,"Research")+COUNTIFS('Relevant - In CRM not valid'!$T$2:$T$46,$A614,'Relevant - In CRM not valid'!$G$2:$G$46,"UK",'Relevant - In CRM not valid'!$M$2:$M$46,"Research")</f>
        <v>1</v>
      </c>
      <c r="G614" s="2">
        <f>COUNTIFS('Relevant - In CRM valid'!$T$2:$T$4699,$A614,'Relevant - In CRM valid'!$G$2:$G$4699,"UK",'Relevant - In CRM valid'!$M$2:$M$4699,"Research",'Relevant - In CRM valid'!$R$2:$R$4699,"Senior")+COUNTIFS('Relevant - In CRM unknown'!$T$2:$T$253,$A614,'Relevant - In CRM unknown'!$G$2:$G$253,"UK",'Relevant - In CRM unknown'!$M$2:$M$253,"Research",'Relevant - In CRM unknown'!$R$2:$R$253,"Senior")+COUNTIFS('Relevant - IN NOW CRM valid'!$T$2:$T$2328,$A614,'Relevant - IN NOW CRM valid'!$G$2:$G$2328,"UK",'Relevant - IN NOW CRM valid'!$M$2:$M$2328,"Research",'Relevant - IN NOW CRM valid'!$R$2:$R$2328,"Senior")+COUNTIFS('Relevant - IN NOW CRM unknown'!$T$2:$T$1227,$A614,'Relevant - IN NOW CRM unknown'!$G$2:$G$1227,"UK",'Relevant - IN NOW CRM unknown'!$M$2:$M$1227,"Research",'Relevant - IN NOW CRM unknown'!$R$2:$R$1227,"Senior")+COUNTIFS('Relevant - Not CRM not valid'!$T$2:$T$416,$A614,'Relevant - Not CRM not valid'!$G$2:$G$416,"UK",'Relevant - Not CRM not valid'!$M$2:$M$416,"Research",'Relevant - Not CRM not valid'!$R$2:$R$416,"Senior")+COUNTIFS('Relevant - In CRM not valid'!$T$2:$T$46,$A614,'Relevant - In CRM not valid'!$G$2:$G$46,"UK",'Relevant - In CRM not valid'!$M$2:$M$46,"Research",'Relevant - In CRM not valid'!$R$2:$R$46,"Senior")</f>
        <v>1</v>
      </c>
      <c r="H614" s="2">
        <f>COUNTIFS('Relevant - In CRM valid'!$T$2:$T$4699,$A614,'Relevant - In CRM valid'!$G$2:$G$4699,"UK",'Relevant - In CRM valid'!$M$2:$M$4699,"Research",'Relevant - In CRM valid'!$R$2:$R$4699,"Operational")+COUNTIFS('Relevant - In CRM unknown'!$T$2:$T$253,$A614,'Relevant - In CRM unknown'!$G$2:$G$253,"UK",'Relevant - In CRM unknown'!$M$2:$M$253,"Research",'Relevant - In CRM unknown'!$R$2:$R$253,"Operational")+COUNTIFS('Relevant - IN NOW CRM valid'!$T$2:$T$2328,$A614,'Relevant - IN NOW CRM valid'!$G$2:$G$2328,"UK",'Relevant - IN NOW CRM valid'!$M$2:$M$2328,"Research",'Relevant - IN NOW CRM valid'!$R$2:$R$2328,"Operational")+COUNTIFS('Relevant - IN NOW CRM unknown'!$T$2:$T$1227,$A614,'Relevant - IN NOW CRM unknown'!$G$2:$G$1227,"UK",'Relevant - IN NOW CRM unknown'!$M$2:$M$1227,"Research",'Relevant - IN NOW CRM unknown'!$R$2:$R$1227,"Operational")+COUNTIFS('Relevant - Not CRM not valid'!$T$2:$T$416,$A614,'Relevant - Not CRM not valid'!$G$2:$G$416,"UK",'Relevant - Not CRM not valid'!$M$2:$M$416,"Research",'Relevant - Not CRM not valid'!$R$2:$R$416,"Operational")+COUNTIFS('Relevant - In CRM not valid'!$T$2:$T$46,$A614,'Relevant - In CRM not valid'!$G$2:$G$46,"UK",'Relevant - In CRM not valid'!$M$2:$M$46,"Research",'Relevant - In CRM not valid'!$R$2:$R$46,"Operational")</f>
        <v>0</v>
      </c>
      <c r="I614" s="2">
        <f>COUNTIFS('Relevant - In CRM valid'!$T$2:$T$4699,$A614,'Relevant - In CRM valid'!$G$2:$G$4699,"UK",'Relevant - In CRM valid'!$M$2:$M$4699,"Research",'Relevant - In CRM valid'!$R$2:$R$4699,"Academic")+COUNTIFS('Relevant - In CRM unknown'!$T$2:$T$253,$A614,'Relevant - In CRM unknown'!$G$2:$G$253,"UK",'Relevant - In CRM unknown'!$M$2:$M$253,"Research",'Relevant - In CRM unknown'!$R$2:$R$253,"Academic")+COUNTIFS('Relevant - IN NOW CRM valid'!$T$2:$T$2328,$A614,'Relevant - IN NOW CRM valid'!$G$2:$G$2328,"UK",'Relevant - IN NOW CRM valid'!$M$2:$M$2328,"Research",'Relevant - IN NOW CRM valid'!$R$2:$R$2328,"Academic")+COUNTIFS('Relevant - IN NOW CRM unknown'!$T$2:$T$1227,$A614,'Relevant - IN NOW CRM unknown'!$G$2:$G$1227,"UK",'Relevant - IN NOW CRM unknown'!$M$2:$M$1227,"Research",'Relevant - IN NOW CRM unknown'!$R$2:$R$1227,"Academic")+COUNTIFS('Relevant - Not CRM not valid'!$T$2:$T$416,$A614,'Relevant - Not CRM not valid'!$G$2:$G$416,"UK",'Relevant - Not CRM not valid'!$M$2:$M$416,"Research",'Relevant - Not CRM not valid'!$R$2:$R$416,"Academic")+COUNTIFS('Relevant - In CRM not valid'!$T$2:$T$46,$A614,'Relevant - In CRM not valid'!$G$2:$G$46,"UK",'Relevant - In CRM not valid'!$M$2:$M$46,"Research",'Relevant - In CRM not valid'!$R$2:$R$46,"Academic")</f>
        <v>0</v>
      </c>
      <c r="J614" s="2">
        <f>COUNTIFS('Relevant - In CRM valid'!$T$2:$T$4699,$A614,'Relevant - In CRM valid'!$G$2:$G$4699,"UK",'Relevant - In CRM valid'!$M$2:$M$4699,"Finance")+COUNTIFS('Relevant - In CRM unknown'!$T$2:$T$253,$A614,'Relevant - In CRM unknown'!$G$2:$G$253,"UK",'Relevant - In CRM unknown'!$M$2:$M$253,"Finance")+COUNTIFS('Relevant - IN NOW CRM valid'!$T$2:$T$2328,$A614,'Relevant - IN NOW CRM valid'!$G$2:$G$2328,"UK",'Relevant - IN NOW CRM valid'!$M$2:$M$2328,"Finance")+COUNTIFS('Relevant - IN NOW CRM unknown'!$T$2:$T$1227,$A614,'Relevant - IN NOW CRM unknown'!$G$2:$G$1227,"UK",'Relevant - IN NOW CRM unknown'!$M$2:$M$1227,"Finance")+COUNTIFS('Relevant - Not CRM not valid'!$T$2:$T$416,$A614,'Relevant - Not CRM not valid'!$G$2:$G$416,"UK",'Relevant - Not CRM not valid'!$M$2:$M$416,"Finance")+COUNTIFS('Relevant - In CRM not valid'!$T$2:$T$46,$A614,'Relevant - In CRM not valid'!$G$2:$G$46,"UK",'Relevant - In CRM not valid'!$M$2:$M$46,"Finance")</f>
        <v>0</v>
      </c>
      <c r="K614" s="2">
        <f>COUNTIFS('Relevant - In CRM valid'!$T$2:$T$4699,$A614,'Relevant - In CRM valid'!$G$2:$G$4699,"UK",'Relevant - In CRM valid'!$M$2:$M$4699,"IT/Systems")+COUNTIFS('Relevant - In CRM unknown'!$T$2:$T$253,$A614,'Relevant - In CRM unknown'!$G$2:$G$253,"UK",'Relevant - In CRM unknown'!$M$2:$M$253,"IT/Systems")+COUNTIFS('Relevant - IN NOW CRM valid'!$T$2:$T$2328,$A614,'Relevant - IN NOW CRM valid'!$G$2:$G$2328,"UK",'Relevant - IN NOW CRM valid'!$M$2:$M$2328,"IT/Systems")+COUNTIFS('Relevant - IN NOW CRM unknown'!$T$2:$T$1227,$A614,'Relevant - IN NOW CRM unknown'!$G$2:$G$1227,"UK",'Relevant - IN NOW CRM unknown'!$M$2:$M$1227,"IT/Systems")+COUNTIFS('Relevant - Not CRM not valid'!$T$2:$T$416,$A614,'Relevant - Not CRM not valid'!$G$2:$G$416,"UK",'Relevant - Not CRM not valid'!$M$2:$M$416,"IT/Systems")+COUNTIFS('Relevant - In CRM not valid'!$T$2:$T$46,$A614,'Relevant - In CRM not valid'!$G$2:$G$46,"UK",'Relevant - In CRM not valid'!$M$2:$M$46,"IT/Systems")</f>
        <v>0</v>
      </c>
      <c r="L614" s="2">
        <f>COUNTIFS('Relevant - In CRM valid'!$T$2:$T$4699,$A614,'Relevant - In CRM valid'!$G$2:$G$4699,"UK",'Relevant - In CRM valid'!$M$2:$M$4699,"")+COUNTIFS('Relevant - In CRM unknown'!$T$2:$T$253,$A614,'Relevant - In CRM unknown'!$G$2:$G$253,"UK",'Relevant - In CRM unknown'!$M$2:$M$253,"")+COUNTIFS('Relevant - IN NOW CRM valid'!$T$2:$T$2328,$A614,'Relevant - IN NOW CRM valid'!$G$2:$G$2328,"UK",'Relevant - IN NOW CRM valid'!$M$2:$M$2328,"")+COUNTIFS('Relevant - IN NOW CRM unknown'!$T$2:$T$1227,$A614,'Relevant - IN NOW CRM unknown'!$G$2:$G$1227,"UK",'Relevant - IN NOW CRM unknown'!$M$2:$M$1227,"")+COUNTIFS('Relevant - Not CRM not valid'!$T$2:$T$416,$A614,'Relevant - Not CRM not valid'!$G$2:$G$416,"UK",'Relevant - Not CRM not valid'!$M$2:$M$416,"")+COUNTIFS('Relevant - In CRM not valid'!$T$2:$T$46,$A614,'Relevant - In CRM not valid'!$G$2:$G$46,"UK",'Relevant - In CRM not valid'!$M$2:$M$46,"")</f>
        <v>0</v>
      </c>
      <c r="M614" s="2">
        <f t="shared" si="18"/>
        <v>1</v>
      </c>
      <c r="N614" s="2">
        <f>COUNTIFS('Relevant - In CRM valid'!$T$2:$T$4699,$A614,'Relevant - In CRM valid'!$G$2:$G$4699,"UK",'Relevant - In CRM valid'!$Q$2:$Q$4699,"valid")+COUNTIFS('Relevant - In CRM unknown'!$T$2:$T$253,$A614,'Relevant - In CRM unknown'!$G$2:$G$253,"UK",'Relevant - In CRM unknown'!$Q$2:$Q$253,"valid")+COUNTIFS('Relevant - IN NOW CRM valid'!$T$2:$T$2328,$A614,'Relevant - IN NOW CRM valid'!$G$2:$G$2328,"UK",'Relevant - IN NOW CRM valid'!$Q$2:$Q$2328,"valid")+COUNTIFS('Relevant - IN NOW CRM unknown'!$T$2:$T$1227,$A614,'Relevant - IN NOW CRM unknown'!$G$2:$G$1227,"UK",'Relevant - IN NOW CRM unknown'!$Q$2:$Q$1227,"valid")+COUNTIFS('Relevant - Not CRM not valid'!$T$2:$T$416,$A614,'Relevant - Not CRM not valid'!$G$2:$G$416,"UK",'Relevant - Not CRM not valid'!$Q$2:$Q$416,"valid")+COUNTIFS('Relevant - In CRM not valid'!$T$2:$T$46,$A614,'Relevant - In CRM not valid'!$G$2:$G$46,"UK",'Relevant - In CRM not valid'!$Q$2:$Q$46,"valid")</f>
        <v>0</v>
      </c>
      <c r="O614" s="2" t="str">
        <f t="shared" si="19"/>
        <v>Finance  IT/Systems</v>
      </c>
    </row>
    <row r="615" spans="1:15" ht="15" customHeight="1">
      <c r="A615" s="2" t="s">
        <v>1337</v>
      </c>
      <c r="B615" s="2" t="s">
        <v>1338</v>
      </c>
      <c r="C615" s="2" t="s">
        <v>1570</v>
      </c>
      <c r="D615" s="2" t="str">
        <f>IFERROR(INDEX('UK Target Institutions'!$D$2:$D$727,MATCH($A615,'UK Target Institutions'!$A$2:$A$727,0)),"")</f>
        <v>No</v>
      </c>
      <c r="E615" s="2">
        <f>COUNTIFS('Relevant - In CRM valid'!$T$2:$T$4699,$A615,'Relevant - In CRM valid'!$G$2:$G$4699,"UK")+COUNTIFS('Relevant - In CRM unknown'!$T$2:$T$253,$A615,'Relevant - In CRM unknown'!$G$2:$G$253,"UK")+COUNTIFS('Relevant - IN NOW CRM valid'!$T$2:$T$2328,$A615,'Relevant - IN NOW CRM valid'!$G$2:$G$2328,"UK")+COUNTIFS('Relevant - IN NOW CRM unknown'!$T$2:$T$1227,$A615,'Relevant - IN NOW CRM unknown'!$G$2:$G$1227,"UK")+COUNTIFS('Relevant - Not CRM not valid'!$T$2:$T$416,$A615,'Relevant - Not CRM not valid'!$G$2:$G$416,"UK")+COUNTIFS('Relevant - In CRM not valid'!$T$2:$T$46,$A615,'Relevant - In CRM not valid'!$G$2:$G$46,"UK")</f>
        <v>1</v>
      </c>
      <c r="F615" s="2">
        <f>COUNTIFS('Relevant - In CRM valid'!$T$2:$T$4699,$A615,'Relevant - In CRM valid'!$G$2:$G$4699,"UK",'Relevant - In CRM valid'!$M$2:$M$4699,"Research")+COUNTIFS('Relevant - In CRM unknown'!$T$2:$T$253,$A615,'Relevant - In CRM unknown'!$G$2:$G$253,"UK",'Relevant - In CRM unknown'!$M$2:$M$253,"Research")+COUNTIFS('Relevant - IN NOW CRM valid'!$T$2:$T$2328,$A615,'Relevant - IN NOW CRM valid'!$G$2:$G$2328,"UK",'Relevant - IN NOW CRM valid'!$M$2:$M$2328,"Research")+COUNTIFS('Relevant - IN NOW CRM unknown'!$T$2:$T$1227,$A615,'Relevant - IN NOW CRM unknown'!$G$2:$G$1227,"UK",'Relevant - IN NOW CRM unknown'!$M$2:$M$1227,"Research")+COUNTIFS('Relevant - Not CRM not valid'!$T$2:$T$416,$A615,'Relevant - Not CRM not valid'!$G$2:$G$416,"UK",'Relevant - Not CRM not valid'!$M$2:$M$416,"Research")+COUNTIFS('Relevant - In CRM not valid'!$T$2:$T$46,$A615,'Relevant - In CRM not valid'!$G$2:$G$46,"UK",'Relevant - In CRM not valid'!$M$2:$M$46,"Research")</f>
        <v>1</v>
      </c>
      <c r="G615" s="2">
        <f>COUNTIFS('Relevant - In CRM valid'!$T$2:$T$4699,$A615,'Relevant - In CRM valid'!$G$2:$G$4699,"UK",'Relevant - In CRM valid'!$M$2:$M$4699,"Research",'Relevant - In CRM valid'!$R$2:$R$4699,"Senior")+COUNTIFS('Relevant - In CRM unknown'!$T$2:$T$253,$A615,'Relevant - In CRM unknown'!$G$2:$G$253,"UK",'Relevant - In CRM unknown'!$M$2:$M$253,"Research",'Relevant - In CRM unknown'!$R$2:$R$253,"Senior")+COUNTIFS('Relevant - IN NOW CRM valid'!$T$2:$T$2328,$A615,'Relevant - IN NOW CRM valid'!$G$2:$G$2328,"UK",'Relevant - IN NOW CRM valid'!$M$2:$M$2328,"Research",'Relevant - IN NOW CRM valid'!$R$2:$R$2328,"Senior")+COUNTIFS('Relevant - IN NOW CRM unknown'!$T$2:$T$1227,$A615,'Relevant - IN NOW CRM unknown'!$G$2:$G$1227,"UK",'Relevant - IN NOW CRM unknown'!$M$2:$M$1227,"Research",'Relevant - IN NOW CRM unknown'!$R$2:$R$1227,"Senior")+COUNTIFS('Relevant - Not CRM not valid'!$T$2:$T$416,$A615,'Relevant - Not CRM not valid'!$G$2:$G$416,"UK",'Relevant - Not CRM not valid'!$M$2:$M$416,"Research",'Relevant - Not CRM not valid'!$R$2:$R$416,"Senior")+COUNTIFS('Relevant - In CRM not valid'!$T$2:$T$46,$A615,'Relevant - In CRM not valid'!$G$2:$G$46,"UK",'Relevant - In CRM not valid'!$M$2:$M$46,"Research",'Relevant - In CRM not valid'!$R$2:$R$46,"Senior")</f>
        <v>1</v>
      </c>
      <c r="H615" s="2">
        <f>COUNTIFS('Relevant - In CRM valid'!$T$2:$T$4699,$A615,'Relevant - In CRM valid'!$G$2:$G$4699,"UK",'Relevant - In CRM valid'!$M$2:$M$4699,"Research",'Relevant - In CRM valid'!$R$2:$R$4699,"Operational")+COUNTIFS('Relevant - In CRM unknown'!$T$2:$T$253,$A615,'Relevant - In CRM unknown'!$G$2:$G$253,"UK",'Relevant - In CRM unknown'!$M$2:$M$253,"Research",'Relevant - In CRM unknown'!$R$2:$R$253,"Operational")+COUNTIFS('Relevant - IN NOW CRM valid'!$T$2:$T$2328,$A615,'Relevant - IN NOW CRM valid'!$G$2:$G$2328,"UK",'Relevant - IN NOW CRM valid'!$M$2:$M$2328,"Research",'Relevant - IN NOW CRM valid'!$R$2:$R$2328,"Operational")+COUNTIFS('Relevant - IN NOW CRM unknown'!$T$2:$T$1227,$A615,'Relevant - IN NOW CRM unknown'!$G$2:$G$1227,"UK",'Relevant - IN NOW CRM unknown'!$M$2:$M$1227,"Research",'Relevant - IN NOW CRM unknown'!$R$2:$R$1227,"Operational")+COUNTIFS('Relevant - Not CRM not valid'!$T$2:$T$416,$A615,'Relevant - Not CRM not valid'!$G$2:$G$416,"UK",'Relevant - Not CRM not valid'!$M$2:$M$416,"Research",'Relevant - Not CRM not valid'!$R$2:$R$416,"Operational")+COUNTIFS('Relevant - In CRM not valid'!$T$2:$T$46,$A615,'Relevant - In CRM not valid'!$G$2:$G$46,"UK",'Relevant - In CRM not valid'!$M$2:$M$46,"Research",'Relevant - In CRM not valid'!$R$2:$R$46,"Operational")</f>
        <v>0</v>
      </c>
      <c r="I615" s="2">
        <f>COUNTIFS('Relevant - In CRM valid'!$T$2:$T$4699,$A615,'Relevant - In CRM valid'!$G$2:$G$4699,"UK",'Relevant - In CRM valid'!$M$2:$M$4699,"Research",'Relevant - In CRM valid'!$R$2:$R$4699,"Academic")+COUNTIFS('Relevant - In CRM unknown'!$T$2:$T$253,$A615,'Relevant - In CRM unknown'!$G$2:$G$253,"UK",'Relevant - In CRM unknown'!$M$2:$M$253,"Research",'Relevant - In CRM unknown'!$R$2:$R$253,"Academic")+COUNTIFS('Relevant - IN NOW CRM valid'!$T$2:$T$2328,$A615,'Relevant - IN NOW CRM valid'!$G$2:$G$2328,"UK",'Relevant - IN NOW CRM valid'!$M$2:$M$2328,"Research",'Relevant - IN NOW CRM valid'!$R$2:$R$2328,"Academic")+COUNTIFS('Relevant - IN NOW CRM unknown'!$T$2:$T$1227,$A615,'Relevant - IN NOW CRM unknown'!$G$2:$G$1227,"UK",'Relevant - IN NOW CRM unknown'!$M$2:$M$1227,"Research",'Relevant - IN NOW CRM unknown'!$R$2:$R$1227,"Academic")+COUNTIFS('Relevant - Not CRM not valid'!$T$2:$T$416,$A615,'Relevant - Not CRM not valid'!$G$2:$G$416,"UK",'Relevant - Not CRM not valid'!$M$2:$M$416,"Research",'Relevant - Not CRM not valid'!$R$2:$R$416,"Academic")+COUNTIFS('Relevant - In CRM not valid'!$T$2:$T$46,$A615,'Relevant - In CRM not valid'!$G$2:$G$46,"UK",'Relevant - In CRM not valid'!$M$2:$M$46,"Research",'Relevant - In CRM not valid'!$R$2:$R$46,"Academic")</f>
        <v>0</v>
      </c>
      <c r="J615" s="2">
        <f>COUNTIFS('Relevant - In CRM valid'!$T$2:$T$4699,$A615,'Relevant - In CRM valid'!$G$2:$G$4699,"UK",'Relevant - In CRM valid'!$M$2:$M$4699,"Finance")+COUNTIFS('Relevant - In CRM unknown'!$T$2:$T$253,$A615,'Relevant - In CRM unknown'!$G$2:$G$253,"UK",'Relevant - In CRM unknown'!$M$2:$M$253,"Finance")+COUNTIFS('Relevant - IN NOW CRM valid'!$T$2:$T$2328,$A615,'Relevant - IN NOW CRM valid'!$G$2:$G$2328,"UK",'Relevant - IN NOW CRM valid'!$M$2:$M$2328,"Finance")+COUNTIFS('Relevant - IN NOW CRM unknown'!$T$2:$T$1227,$A615,'Relevant - IN NOW CRM unknown'!$G$2:$G$1227,"UK",'Relevant - IN NOW CRM unknown'!$M$2:$M$1227,"Finance")+COUNTIFS('Relevant - Not CRM not valid'!$T$2:$T$416,$A615,'Relevant - Not CRM not valid'!$G$2:$G$416,"UK",'Relevant - Not CRM not valid'!$M$2:$M$416,"Finance")+COUNTIFS('Relevant - In CRM not valid'!$T$2:$T$46,$A615,'Relevant - In CRM not valid'!$G$2:$G$46,"UK",'Relevant - In CRM not valid'!$M$2:$M$46,"Finance")</f>
        <v>0</v>
      </c>
      <c r="K615" s="2">
        <f>COUNTIFS('Relevant - In CRM valid'!$T$2:$T$4699,$A615,'Relevant - In CRM valid'!$G$2:$G$4699,"UK",'Relevant - In CRM valid'!$M$2:$M$4699,"IT/Systems")+COUNTIFS('Relevant - In CRM unknown'!$T$2:$T$253,$A615,'Relevant - In CRM unknown'!$G$2:$G$253,"UK",'Relevant - In CRM unknown'!$M$2:$M$253,"IT/Systems")+COUNTIFS('Relevant - IN NOW CRM valid'!$T$2:$T$2328,$A615,'Relevant - IN NOW CRM valid'!$G$2:$G$2328,"UK",'Relevant - IN NOW CRM valid'!$M$2:$M$2328,"IT/Systems")+COUNTIFS('Relevant - IN NOW CRM unknown'!$T$2:$T$1227,$A615,'Relevant - IN NOW CRM unknown'!$G$2:$G$1227,"UK",'Relevant - IN NOW CRM unknown'!$M$2:$M$1227,"IT/Systems")+COUNTIFS('Relevant - Not CRM not valid'!$T$2:$T$416,$A615,'Relevant - Not CRM not valid'!$G$2:$G$416,"UK",'Relevant - Not CRM not valid'!$M$2:$M$416,"IT/Systems")+COUNTIFS('Relevant - In CRM not valid'!$T$2:$T$46,$A615,'Relevant - In CRM not valid'!$G$2:$G$46,"UK",'Relevant - In CRM not valid'!$M$2:$M$46,"IT/Systems")</f>
        <v>0</v>
      </c>
      <c r="L615" s="2">
        <f>COUNTIFS('Relevant - In CRM valid'!$T$2:$T$4699,$A615,'Relevant - In CRM valid'!$G$2:$G$4699,"UK",'Relevant - In CRM valid'!$M$2:$M$4699,"")+COUNTIFS('Relevant - In CRM unknown'!$T$2:$T$253,$A615,'Relevant - In CRM unknown'!$G$2:$G$253,"UK",'Relevant - In CRM unknown'!$M$2:$M$253,"")+COUNTIFS('Relevant - IN NOW CRM valid'!$T$2:$T$2328,$A615,'Relevant - IN NOW CRM valid'!$G$2:$G$2328,"UK",'Relevant - IN NOW CRM valid'!$M$2:$M$2328,"")+COUNTIFS('Relevant - IN NOW CRM unknown'!$T$2:$T$1227,$A615,'Relevant - IN NOW CRM unknown'!$G$2:$G$1227,"UK",'Relevant - IN NOW CRM unknown'!$M$2:$M$1227,"")+COUNTIFS('Relevant - Not CRM not valid'!$T$2:$T$416,$A615,'Relevant - Not CRM not valid'!$G$2:$G$416,"UK",'Relevant - Not CRM not valid'!$M$2:$M$416,"")+COUNTIFS('Relevant - In CRM not valid'!$T$2:$T$46,$A615,'Relevant - In CRM not valid'!$G$2:$G$46,"UK",'Relevant - In CRM not valid'!$M$2:$M$46,"")</f>
        <v>0</v>
      </c>
      <c r="M615" s="2">
        <f t="shared" si="18"/>
        <v>1</v>
      </c>
      <c r="N615" s="2">
        <f>COUNTIFS('Relevant - In CRM valid'!$T$2:$T$4699,$A615,'Relevant - In CRM valid'!$G$2:$G$4699,"UK",'Relevant - In CRM valid'!$Q$2:$Q$4699,"valid")+COUNTIFS('Relevant - In CRM unknown'!$T$2:$T$253,$A615,'Relevant - In CRM unknown'!$G$2:$G$253,"UK",'Relevant - In CRM unknown'!$Q$2:$Q$253,"valid")+COUNTIFS('Relevant - IN NOW CRM valid'!$T$2:$T$2328,$A615,'Relevant - IN NOW CRM valid'!$G$2:$G$2328,"UK",'Relevant - IN NOW CRM valid'!$Q$2:$Q$2328,"valid")+COUNTIFS('Relevant - IN NOW CRM unknown'!$T$2:$T$1227,$A615,'Relevant - IN NOW CRM unknown'!$G$2:$G$1227,"UK",'Relevant - IN NOW CRM unknown'!$Q$2:$Q$1227,"valid")+COUNTIFS('Relevant - Not CRM not valid'!$T$2:$T$416,$A615,'Relevant - Not CRM not valid'!$G$2:$G$416,"UK",'Relevant - Not CRM not valid'!$Q$2:$Q$416,"valid")+COUNTIFS('Relevant - In CRM not valid'!$T$2:$T$46,$A615,'Relevant - In CRM not valid'!$G$2:$G$46,"UK",'Relevant - In CRM not valid'!$Q$2:$Q$46,"valid")</f>
        <v>1</v>
      </c>
      <c r="O615" s="2" t="str">
        <f t="shared" si="19"/>
        <v>Finance  IT/Systems</v>
      </c>
    </row>
    <row r="616" spans="1:15" ht="15" customHeight="1">
      <c r="A616" s="2" t="s">
        <v>1339</v>
      </c>
      <c r="B616" s="2" t="s">
        <v>1340</v>
      </c>
      <c r="C616" s="2" t="s">
        <v>1570</v>
      </c>
      <c r="D616" s="2" t="str">
        <f>IFERROR(INDEX('UK Target Institutions'!$D$2:$D$727,MATCH($A616,'UK Target Institutions'!$A$2:$A$727,0)),"")</f>
        <v>No</v>
      </c>
      <c r="E616" s="2">
        <f>COUNTIFS('Relevant - In CRM valid'!$T$2:$T$4699,$A616,'Relevant - In CRM valid'!$G$2:$G$4699,"UK")+COUNTIFS('Relevant - In CRM unknown'!$T$2:$T$253,$A616,'Relevant - In CRM unknown'!$G$2:$G$253,"UK")+COUNTIFS('Relevant - IN NOW CRM valid'!$T$2:$T$2328,$A616,'Relevant - IN NOW CRM valid'!$G$2:$G$2328,"UK")+COUNTIFS('Relevant - IN NOW CRM unknown'!$T$2:$T$1227,$A616,'Relevant - IN NOW CRM unknown'!$G$2:$G$1227,"UK")+COUNTIFS('Relevant - Not CRM not valid'!$T$2:$T$416,$A616,'Relevant - Not CRM not valid'!$G$2:$G$416,"UK")+COUNTIFS('Relevant - In CRM not valid'!$T$2:$T$46,$A616,'Relevant - In CRM not valid'!$G$2:$G$46,"UK")</f>
        <v>1</v>
      </c>
      <c r="F616" s="2">
        <f>COUNTIFS('Relevant - In CRM valid'!$T$2:$T$4699,$A616,'Relevant - In CRM valid'!$G$2:$G$4699,"UK",'Relevant - In CRM valid'!$M$2:$M$4699,"Research")+COUNTIFS('Relevant - In CRM unknown'!$T$2:$T$253,$A616,'Relevant - In CRM unknown'!$G$2:$G$253,"UK",'Relevant - In CRM unknown'!$M$2:$M$253,"Research")+COUNTIFS('Relevant - IN NOW CRM valid'!$T$2:$T$2328,$A616,'Relevant - IN NOW CRM valid'!$G$2:$G$2328,"UK",'Relevant - IN NOW CRM valid'!$M$2:$M$2328,"Research")+COUNTIFS('Relevant - IN NOW CRM unknown'!$T$2:$T$1227,$A616,'Relevant - IN NOW CRM unknown'!$G$2:$G$1227,"UK",'Relevant - IN NOW CRM unknown'!$M$2:$M$1227,"Research")+COUNTIFS('Relevant - Not CRM not valid'!$T$2:$T$416,$A616,'Relevant - Not CRM not valid'!$G$2:$G$416,"UK",'Relevant - Not CRM not valid'!$M$2:$M$416,"Research")+COUNTIFS('Relevant - In CRM not valid'!$T$2:$T$46,$A616,'Relevant - In CRM not valid'!$G$2:$G$46,"UK",'Relevant - In CRM not valid'!$M$2:$M$46,"Research")</f>
        <v>0</v>
      </c>
      <c r="G616" s="2">
        <f>COUNTIFS('Relevant - In CRM valid'!$T$2:$T$4699,$A616,'Relevant - In CRM valid'!$G$2:$G$4699,"UK",'Relevant - In CRM valid'!$M$2:$M$4699,"Research",'Relevant - In CRM valid'!$R$2:$R$4699,"Senior")+COUNTIFS('Relevant - In CRM unknown'!$T$2:$T$253,$A616,'Relevant - In CRM unknown'!$G$2:$G$253,"UK",'Relevant - In CRM unknown'!$M$2:$M$253,"Research",'Relevant - In CRM unknown'!$R$2:$R$253,"Senior")+COUNTIFS('Relevant - IN NOW CRM valid'!$T$2:$T$2328,$A616,'Relevant - IN NOW CRM valid'!$G$2:$G$2328,"UK",'Relevant - IN NOW CRM valid'!$M$2:$M$2328,"Research",'Relevant - IN NOW CRM valid'!$R$2:$R$2328,"Senior")+COUNTIFS('Relevant - IN NOW CRM unknown'!$T$2:$T$1227,$A616,'Relevant - IN NOW CRM unknown'!$G$2:$G$1227,"UK",'Relevant - IN NOW CRM unknown'!$M$2:$M$1227,"Research",'Relevant - IN NOW CRM unknown'!$R$2:$R$1227,"Senior")+COUNTIFS('Relevant - Not CRM not valid'!$T$2:$T$416,$A616,'Relevant - Not CRM not valid'!$G$2:$G$416,"UK",'Relevant - Not CRM not valid'!$M$2:$M$416,"Research",'Relevant - Not CRM not valid'!$R$2:$R$416,"Senior")+COUNTIFS('Relevant - In CRM not valid'!$T$2:$T$46,$A616,'Relevant - In CRM not valid'!$G$2:$G$46,"UK",'Relevant - In CRM not valid'!$M$2:$M$46,"Research",'Relevant - In CRM not valid'!$R$2:$R$46,"Senior")</f>
        <v>0</v>
      </c>
      <c r="H616" s="2">
        <f>COUNTIFS('Relevant - In CRM valid'!$T$2:$T$4699,$A616,'Relevant - In CRM valid'!$G$2:$G$4699,"UK",'Relevant - In CRM valid'!$M$2:$M$4699,"Research",'Relevant - In CRM valid'!$R$2:$R$4699,"Operational")+COUNTIFS('Relevant - In CRM unknown'!$T$2:$T$253,$A616,'Relevant - In CRM unknown'!$G$2:$G$253,"UK",'Relevant - In CRM unknown'!$M$2:$M$253,"Research",'Relevant - In CRM unknown'!$R$2:$R$253,"Operational")+COUNTIFS('Relevant - IN NOW CRM valid'!$T$2:$T$2328,$A616,'Relevant - IN NOW CRM valid'!$G$2:$G$2328,"UK",'Relevant - IN NOW CRM valid'!$M$2:$M$2328,"Research",'Relevant - IN NOW CRM valid'!$R$2:$R$2328,"Operational")+COUNTIFS('Relevant - IN NOW CRM unknown'!$T$2:$T$1227,$A616,'Relevant - IN NOW CRM unknown'!$G$2:$G$1227,"UK",'Relevant - IN NOW CRM unknown'!$M$2:$M$1227,"Research",'Relevant - IN NOW CRM unknown'!$R$2:$R$1227,"Operational")+COUNTIFS('Relevant - Not CRM not valid'!$T$2:$T$416,$A616,'Relevant - Not CRM not valid'!$G$2:$G$416,"UK",'Relevant - Not CRM not valid'!$M$2:$M$416,"Research",'Relevant - Not CRM not valid'!$R$2:$R$416,"Operational")+COUNTIFS('Relevant - In CRM not valid'!$T$2:$T$46,$A616,'Relevant - In CRM not valid'!$G$2:$G$46,"UK",'Relevant - In CRM not valid'!$M$2:$M$46,"Research",'Relevant - In CRM not valid'!$R$2:$R$46,"Operational")</f>
        <v>0</v>
      </c>
      <c r="I616" s="2">
        <f>COUNTIFS('Relevant - In CRM valid'!$T$2:$T$4699,$A616,'Relevant - In CRM valid'!$G$2:$G$4699,"UK",'Relevant - In CRM valid'!$M$2:$M$4699,"Research",'Relevant - In CRM valid'!$R$2:$R$4699,"Academic")+COUNTIFS('Relevant - In CRM unknown'!$T$2:$T$253,$A616,'Relevant - In CRM unknown'!$G$2:$G$253,"UK",'Relevant - In CRM unknown'!$M$2:$M$253,"Research",'Relevant - In CRM unknown'!$R$2:$R$253,"Academic")+COUNTIFS('Relevant - IN NOW CRM valid'!$T$2:$T$2328,$A616,'Relevant - IN NOW CRM valid'!$G$2:$G$2328,"UK",'Relevant - IN NOW CRM valid'!$M$2:$M$2328,"Research",'Relevant - IN NOW CRM valid'!$R$2:$R$2328,"Academic")+COUNTIFS('Relevant - IN NOW CRM unknown'!$T$2:$T$1227,$A616,'Relevant - IN NOW CRM unknown'!$G$2:$G$1227,"UK",'Relevant - IN NOW CRM unknown'!$M$2:$M$1227,"Research",'Relevant - IN NOW CRM unknown'!$R$2:$R$1227,"Academic")+COUNTIFS('Relevant - Not CRM not valid'!$T$2:$T$416,$A616,'Relevant - Not CRM not valid'!$G$2:$G$416,"UK",'Relevant - Not CRM not valid'!$M$2:$M$416,"Research",'Relevant - Not CRM not valid'!$R$2:$R$416,"Academic")+COUNTIFS('Relevant - In CRM not valid'!$T$2:$T$46,$A616,'Relevant - In CRM not valid'!$G$2:$G$46,"UK",'Relevant - In CRM not valid'!$M$2:$M$46,"Research",'Relevant - In CRM not valid'!$R$2:$R$46,"Academic")</f>
        <v>0</v>
      </c>
      <c r="J616" s="2">
        <f>COUNTIFS('Relevant - In CRM valid'!$T$2:$T$4699,$A616,'Relevant - In CRM valid'!$G$2:$G$4699,"UK",'Relevant - In CRM valid'!$M$2:$M$4699,"Finance")+COUNTIFS('Relevant - In CRM unknown'!$T$2:$T$253,$A616,'Relevant - In CRM unknown'!$G$2:$G$253,"UK",'Relevant - In CRM unknown'!$M$2:$M$253,"Finance")+COUNTIFS('Relevant - IN NOW CRM valid'!$T$2:$T$2328,$A616,'Relevant - IN NOW CRM valid'!$G$2:$G$2328,"UK",'Relevant - IN NOW CRM valid'!$M$2:$M$2328,"Finance")+COUNTIFS('Relevant - IN NOW CRM unknown'!$T$2:$T$1227,$A616,'Relevant - IN NOW CRM unknown'!$G$2:$G$1227,"UK",'Relevant - IN NOW CRM unknown'!$M$2:$M$1227,"Finance")+COUNTIFS('Relevant - Not CRM not valid'!$T$2:$T$416,$A616,'Relevant - Not CRM not valid'!$G$2:$G$416,"UK",'Relevant - Not CRM not valid'!$M$2:$M$416,"Finance")+COUNTIFS('Relevant - In CRM not valid'!$T$2:$T$46,$A616,'Relevant - In CRM not valid'!$G$2:$G$46,"UK",'Relevant - In CRM not valid'!$M$2:$M$46,"Finance")</f>
        <v>1</v>
      </c>
      <c r="K616" s="2">
        <f>COUNTIFS('Relevant - In CRM valid'!$T$2:$T$4699,$A616,'Relevant - In CRM valid'!$G$2:$G$4699,"UK",'Relevant - In CRM valid'!$M$2:$M$4699,"IT/Systems")+COUNTIFS('Relevant - In CRM unknown'!$T$2:$T$253,$A616,'Relevant - In CRM unknown'!$G$2:$G$253,"UK",'Relevant - In CRM unknown'!$M$2:$M$253,"IT/Systems")+COUNTIFS('Relevant - IN NOW CRM valid'!$T$2:$T$2328,$A616,'Relevant - IN NOW CRM valid'!$G$2:$G$2328,"UK",'Relevant - IN NOW CRM valid'!$M$2:$M$2328,"IT/Systems")+COUNTIFS('Relevant - IN NOW CRM unknown'!$T$2:$T$1227,$A616,'Relevant - IN NOW CRM unknown'!$G$2:$G$1227,"UK",'Relevant - IN NOW CRM unknown'!$M$2:$M$1227,"IT/Systems")+COUNTIFS('Relevant - Not CRM not valid'!$T$2:$T$416,$A616,'Relevant - Not CRM not valid'!$G$2:$G$416,"UK",'Relevant - Not CRM not valid'!$M$2:$M$416,"IT/Systems")+COUNTIFS('Relevant - In CRM not valid'!$T$2:$T$46,$A616,'Relevant - In CRM not valid'!$G$2:$G$46,"UK",'Relevant - In CRM not valid'!$M$2:$M$46,"IT/Systems")</f>
        <v>0</v>
      </c>
      <c r="L616" s="2">
        <f>COUNTIFS('Relevant - In CRM valid'!$T$2:$T$4699,$A616,'Relevant - In CRM valid'!$G$2:$G$4699,"UK",'Relevant - In CRM valid'!$M$2:$M$4699,"")+COUNTIFS('Relevant - In CRM unknown'!$T$2:$T$253,$A616,'Relevant - In CRM unknown'!$G$2:$G$253,"UK",'Relevant - In CRM unknown'!$M$2:$M$253,"")+COUNTIFS('Relevant - IN NOW CRM valid'!$T$2:$T$2328,$A616,'Relevant - IN NOW CRM valid'!$G$2:$G$2328,"UK",'Relevant - IN NOW CRM valid'!$M$2:$M$2328,"")+COUNTIFS('Relevant - IN NOW CRM unknown'!$T$2:$T$1227,$A616,'Relevant - IN NOW CRM unknown'!$G$2:$G$1227,"UK",'Relevant - IN NOW CRM unknown'!$M$2:$M$1227,"")+COUNTIFS('Relevant - Not CRM not valid'!$T$2:$T$416,$A616,'Relevant - Not CRM not valid'!$G$2:$G$416,"UK",'Relevant - Not CRM not valid'!$M$2:$M$416,"")+COUNTIFS('Relevant - In CRM not valid'!$T$2:$T$46,$A616,'Relevant - In CRM not valid'!$G$2:$G$46,"UK",'Relevant - In CRM not valid'!$M$2:$M$46,"")</f>
        <v>0</v>
      </c>
      <c r="M616" s="2">
        <f t="shared" si="18"/>
        <v>1</v>
      </c>
      <c r="N616" s="2">
        <f>COUNTIFS('Relevant - In CRM valid'!$T$2:$T$4699,$A616,'Relevant - In CRM valid'!$G$2:$G$4699,"UK",'Relevant - In CRM valid'!$Q$2:$Q$4699,"valid")+COUNTIFS('Relevant - In CRM unknown'!$T$2:$T$253,$A616,'Relevant - In CRM unknown'!$G$2:$G$253,"UK",'Relevant - In CRM unknown'!$Q$2:$Q$253,"valid")+COUNTIFS('Relevant - IN NOW CRM valid'!$T$2:$T$2328,$A616,'Relevant - IN NOW CRM valid'!$G$2:$G$2328,"UK",'Relevant - IN NOW CRM valid'!$Q$2:$Q$2328,"valid")+COUNTIFS('Relevant - IN NOW CRM unknown'!$T$2:$T$1227,$A616,'Relevant - IN NOW CRM unknown'!$G$2:$G$1227,"UK",'Relevant - IN NOW CRM unknown'!$Q$2:$Q$1227,"valid")+COUNTIFS('Relevant - Not CRM not valid'!$T$2:$T$416,$A616,'Relevant - Not CRM not valid'!$G$2:$G$416,"UK",'Relevant - Not CRM not valid'!$Q$2:$Q$416,"valid")+COUNTIFS('Relevant - In CRM not valid'!$T$2:$T$46,$A616,'Relevant - In CRM not valid'!$G$2:$G$46,"UK",'Relevant - In CRM not valid'!$Q$2:$Q$46,"valid")</f>
        <v>1</v>
      </c>
      <c r="O616" s="2" t="str">
        <f t="shared" si="19"/>
        <v>Research  IT/Systems</v>
      </c>
    </row>
    <row r="617" spans="1:15" ht="15" customHeight="1">
      <c r="A617" s="2" t="s">
        <v>1341</v>
      </c>
      <c r="B617" s="2" t="s">
        <v>1342</v>
      </c>
      <c r="C617" s="2" t="s">
        <v>1570</v>
      </c>
      <c r="D617" s="2" t="str">
        <f>IFERROR(INDEX('UK Target Institutions'!$D$2:$D$727,MATCH($A617,'UK Target Institutions'!$A$2:$A$727,0)),"")</f>
        <v>No</v>
      </c>
      <c r="E617" s="2">
        <f>COUNTIFS('Relevant - In CRM valid'!$T$2:$T$4699,$A617,'Relevant - In CRM valid'!$G$2:$G$4699,"UK")+COUNTIFS('Relevant - In CRM unknown'!$T$2:$T$253,$A617,'Relevant - In CRM unknown'!$G$2:$G$253,"UK")+COUNTIFS('Relevant - IN NOW CRM valid'!$T$2:$T$2328,$A617,'Relevant - IN NOW CRM valid'!$G$2:$G$2328,"UK")+COUNTIFS('Relevant - IN NOW CRM unknown'!$T$2:$T$1227,$A617,'Relevant - IN NOW CRM unknown'!$G$2:$G$1227,"UK")+COUNTIFS('Relevant - Not CRM not valid'!$T$2:$T$416,$A617,'Relevant - Not CRM not valid'!$G$2:$G$416,"UK")+COUNTIFS('Relevant - In CRM not valid'!$T$2:$T$46,$A617,'Relevant - In CRM not valid'!$G$2:$G$46,"UK")</f>
        <v>1</v>
      </c>
      <c r="F617" s="2">
        <f>COUNTIFS('Relevant - In CRM valid'!$T$2:$T$4699,$A617,'Relevant - In CRM valid'!$G$2:$G$4699,"UK",'Relevant - In CRM valid'!$M$2:$M$4699,"Research")+COUNTIFS('Relevant - In CRM unknown'!$T$2:$T$253,$A617,'Relevant - In CRM unknown'!$G$2:$G$253,"UK",'Relevant - In CRM unknown'!$M$2:$M$253,"Research")+COUNTIFS('Relevant - IN NOW CRM valid'!$T$2:$T$2328,$A617,'Relevant - IN NOW CRM valid'!$G$2:$G$2328,"UK",'Relevant - IN NOW CRM valid'!$M$2:$M$2328,"Research")+COUNTIFS('Relevant - IN NOW CRM unknown'!$T$2:$T$1227,$A617,'Relevant - IN NOW CRM unknown'!$G$2:$G$1227,"UK",'Relevant - IN NOW CRM unknown'!$M$2:$M$1227,"Research")+COUNTIFS('Relevant - Not CRM not valid'!$T$2:$T$416,$A617,'Relevant - Not CRM not valid'!$G$2:$G$416,"UK",'Relevant - Not CRM not valid'!$M$2:$M$416,"Research")+COUNTIFS('Relevant - In CRM not valid'!$T$2:$T$46,$A617,'Relevant - In CRM not valid'!$G$2:$G$46,"UK",'Relevant - In CRM not valid'!$M$2:$M$46,"Research")</f>
        <v>0</v>
      </c>
      <c r="G617" s="2">
        <f>COUNTIFS('Relevant - In CRM valid'!$T$2:$T$4699,$A617,'Relevant - In CRM valid'!$G$2:$G$4699,"UK",'Relevant - In CRM valid'!$M$2:$M$4699,"Research",'Relevant - In CRM valid'!$R$2:$R$4699,"Senior")+COUNTIFS('Relevant - In CRM unknown'!$T$2:$T$253,$A617,'Relevant - In CRM unknown'!$G$2:$G$253,"UK",'Relevant - In CRM unknown'!$M$2:$M$253,"Research",'Relevant - In CRM unknown'!$R$2:$R$253,"Senior")+COUNTIFS('Relevant - IN NOW CRM valid'!$T$2:$T$2328,$A617,'Relevant - IN NOW CRM valid'!$G$2:$G$2328,"UK",'Relevant - IN NOW CRM valid'!$M$2:$M$2328,"Research",'Relevant - IN NOW CRM valid'!$R$2:$R$2328,"Senior")+COUNTIFS('Relevant - IN NOW CRM unknown'!$T$2:$T$1227,$A617,'Relevant - IN NOW CRM unknown'!$G$2:$G$1227,"UK",'Relevant - IN NOW CRM unknown'!$M$2:$M$1227,"Research",'Relevant - IN NOW CRM unknown'!$R$2:$R$1227,"Senior")+COUNTIFS('Relevant - Not CRM not valid'!$T$2:$T$416,$A617,'Relevant - Not CRM not valid'!$G$2:$G$416,"UK",'Relevant - Not CRM not valid'!$M$2:$M$416,"Research",'Relevant - Not CRM not valid'!$R$2:$R$416,"Senior")+COUNTIFS('Relevant - In CRM not valid'!$T$2:$T$46,$A617,'Relevant - In CRM not valid'!$G$2:$G$46,"UK",'Relevant - In CRM not valid'!$M$2:$M$46,"Research",'Relevant - In CRM not valid'!$R$2:$R$46,"Senior")</f>
        <v>0</v>
      </c>
      <c r="H617" s="2">
        <f>COUNTIFS('Relevant - In CRM valid'!$T$2:$T$4699,$A617,'Relevant - In CRM valid'!$G$2:$G$4699,"UK",'Relevant - In CRM valid'!$M$2:$M$4699,"Research",'Relevant - In CRM valid'!$R$2:$R$4699,"Operational")+COUNTIFS('Relevant - In CRM unknown'!$T$2:$T$253,$A617,'Relevant - In CRM unknown'!$G$2:$G$253,"UK",'Relevant - In CRM unknown'!$M$2:$M$253,"Research",'Relevant - In CRM unknown'!$R$2:$R$253,"Operational")+COUNTIFS('Relevant - IN NOW CRM valid'!$T$2:$T$2328,$A617,'Relevant - IN NOW CRM valid'!$G$2:$G$2328,"UK",'Relevant - IN NOW CRM valid'!$M$2:$M$2328,"Research",'Relevant - IN NOW CRM valid'!$R$2:$R$2328,"Operational")+COUNTIFS('Relevant - IN NOW CRM unknown'!$T$2:$T$1227,$A617,'Relevant - IN NOW CRM unknown'!$G$2:$G$1227,"UK",'Relevant - IN NOW CRM unknown'!$M$2:$M$1227,"Research",'Relevant - IN NOW CRM unknown'!$R$2:$R$1227,"Operational")+COUNTIFS('Relevant - Not CRM not valid'!$T$2:$T$416,$A617,'Relevant - Not CRM not valid'!$G$2:$G$416,"UK",'Relevant - Not CRM not valid'!$M$2:$M$416,"Research",'Relevant - Not CRM not valid'!$R$2:$R$416,"Operational")+COUNTIFS('Relevant - In CRM not valid'!$T$2:$T$46,$A617,'Relevant - In CRM not valid'!$G$2:$G$46,"UK",'Relevant - In CRM not valid'!$M$2:$M$46,"Research",'Relevant - In CRM not valid'!$R$2:$R$46,"Operational")</f>
        <v>0</v>
      </c>
      <c r="I617" s="2">
        <f>COUNTIFS('Relevant - In CRM valid'!$T$2:$T$4699,$A617,'Relevant - In CRM valid'!$G$2:$G$4699,"UK",'Relevant - In CRM valid'!$M$2:$M$4699,"Research",'Relevant - In CRM valid'!$R$2:$R$4699,"Academic")+COUNTIFS('Relevant - In CRM unknown'!$T$2:$T$253,$A617,'Relevant - In CRM unknown'!$G$2:$G$253,"UK",'Relevant - In CRM unknown'!$M$2:$M$253,"Research",'Relevant - In CRM unknown'!$R$2:$R$253,"Academic")+COUNTIFS('Relevant - IN NOW CRM valid'!$T$2:$T$2328,$A617,'Relevant - IN NOW CRM valid'!$G$2:$G$2328,"UK",'Relevant - IN NOW CRM valid'!$M$2:$M$2328,"Research",'Relevant - IN NOW CRM valid'!$R$2:$R$2328,"Academic")+COUNTIFS('Relevant - IN NOW CRM unknown'!$T$2:$T$1227,$A617,'Relevant - IN NOW CRM unknown'!$G$2:$G$1227,"UK",'Relevant - IN NOW CRM unknown'!$M$2:$M$1227,"Research",'Relevant - IN NOW CRM unknown'!$R$2:$R$1227,"Academic")+COUNTIFS('Relevant - Not CRM not valid'!$T$2:$T$416,$A617,'Relevant - Not CRM not valid'!$G$2:$G$416,"UK",'Relevant - Not CRM not valid'!$M$2:$M$416,"Research",'Relevant - Not CRM not valid'!$R$2:$R$416,"Academic")+COUNTIFS('Relevant - In CRM not valid'!$T$2:$T$46,$A617,'Relevant - In CRM not valid'!$G$2:$G$46,"UK",'Relevant - In CRM not valid'!$M$2:$M$46,"Research",'Relevant - In CRM not valid'!$R$2:$R$46,"Academic")</f>
        <v>0</v>
      </c>
      <c r="J617" s="2">
        <f>COUNTIFS('Relevant - In CRM valid'!$T$2:$T$4699,$A617,'Relevant - In CRM valid'!$G$2:$G$4699,"UK",'Relevant - In CRM valid'!$M$2:$M$4699,"Finance")+COUNTIFS('Relevant - In CRM unknown'!$T$2:$T$253,$A617,'Relevant - In CRM unknown'!$G$2:$G$253,"UK",'Relevant - In CRM unknown'!$M$2:$M$253,"Finance")+COUNTIFS('Relevant - IN NOW CRM valid'!$T$2:$T$2328,$A617,'Relevant - IN NOW CRM valid'!$G$2:$G$2328,"UK",'Relevant - IN NOW CRM valid'!$M$2:$M$2328,"Finance")+COUNTIFS('Relevant - IN NOW CRM unknown'!$T$2:$T$1227,$A617,'Relevant - IN NOW CRM unknown'!$G$2:$G$1227,"UK",'Relevant - IN NOW CRM unknown'!$M$2:$M$1227,"Finance")+COUNTIFS('Relevant - Not CRM not valid'!$T$2:$T$416,$A617,'Relevant - Not CRM not valid'!$G$2:$G$416,"UK",'Relevant - Not CRM not valid'!$M$2:$M$416,"Finance")+COUNTIFS('Relevant - In CRM not valid'!$T$2:$T$46,$A617,'Relevant - In CRM not valid'!$G$2:$G$46,"UK",'Relevant - In CRM not valid'!$M$2:$M$46,"Finance")</f>
        <v>0</v>
      </c>
      <c r="K617" s="2">
        <f>COUNTIFS('Relevant - In CRM valid'!$T$2:$T$4699,$A617,'Relevant - In CRM valid'!$G$2:$G$4699,"UK",'Relevant - In CRM valid'!$M$2:$M$4699,"IT/Systems")+COUNTIFS('Relevant - In CRM unknown'!$T$2:$T$253,$A617,'Relevant - In CRM unknown'!$G$2:$G$253,"UK",'Relevant - In CRM unknown'!$M$2:$M$253,"IT/Systems")+COUNTIFS('Relevant - IN NOW CRM valid'!$T$2:$T$2328,$A617,'Relevant - IN NOW CRM valid'!$G$2:$G$2328,"UK",'Relevant - IN NOW CRM valid'!$M$2:$M$2328,"IT/Systems")+COUNTIFS('Relevant - IN NOW CRM unknown'!$T$2:$T$1227,$A617,'Relevant - IN NOW CRM unknown'!$G$2:$G$1227,"UK",'Relevant - IN NOW CRM unknown'!$M$2:$M$1227,"IT/Systems")+COUNTIFS('Relevant - Not CRM not valid'!$T$2:$T$416,$A617,'Relevant - Not CRM not valid'!$G$2:$G$416,"UK",'Relevant - Not CRM not valid'!$M$2:$M$416,"IT/Systems")+COUNTIFS('Relevant - In CRM not valid'!$T$2:$T$46,$A617,'Relevant - In CRM not valid'!$G$2:$G$46,"UK",'Relevant - In CRM not valid'!$M$2:$M$46,"IT/Systems")</f>
        <v>1</v>
      </c>
      <c r="L617" s="2">
        <f>COUNTIFS('Relevant - In CRM valid'!$T$2:$T$4699,$A617,'Relevant - In CRM valid'!$G$2:$G$4699,"UK",'Relevant - In CRM valid'!$M$2:$M$4699,"")+COUNTIFS('Relevant - In CRM unknown'!$T$2:$T$253,$A617,'Relevant - In CRM unknown'!$G$2:$G$253,"UK",'Relevant - In CRM unknown'!$M$2:$M$253,"")+COUNTIFS('Relevant - IN NOW CRM valid'!$T$2:$T$2328,$A617,'Relevant - IN NOW CRM valid'!$G$2:$G$2328,"UK",'Relevant - IN NOW CRM valid'!$M$2:$M$2328,"")+COUNTIFS('Relevant - IN NOW CRM unknown'!$T$2:$T$1227,$A617,'Relevant - IN NOW CRM unknown'!$G$2:$G$1227,"UK",'Relevant - IN NOW CRM unknown'!$M$2:$M$1227,"")+COUNTIFS('Relevant - Not CRM not valid'!$T$2:$T$416,$A617,'Relevant - Not CRM not valid'!$G$2:$G$416,"UK",'Relevant - Not CRM not valid'!$M$2:$M$416,"")+COUNTIFS('Relevant - In CRM not valid'!$T$2:$T$46,$A617,'Relevant - In CRM not valid'!$G$2:$G$46,"UK",'Relevant - In CRM not valid'!$M$2:$M$46,"")</f>
        <v>0</v>
      </c>
      <c r="M617" s="2">
        <f t="shared" si="18"/>
        <v>1</v>
      </c>
      <c r="N617" s="2">
        <f>COUNTIFS('Relevant - In CRM valid'!$T$2:$T$4699,$A617,'Relevant - In CRM valid'!$G$2:$G$4699,"UK",'Relevant - In CRM valid'!$Q$2:$Q$4699,"valid")+COUNTIFS('Relevant - In CRM unknown'!$T$2:$T$253,$A617,'Relevant - In CRM unknown'!$G$2:$G$253,"UK",'Relevant - In CRM unknown'!$Q$2:$Q$253,"valid")+COUNTIFS('Relevant - IN NOW CRM valid'!$T$2:$T$2328,$A617,'Relevant - IN NOW CRM valid'!$G$2:$G$2328,"UK",'Relevant - IN NOW CRM valid'!$Q$2:$Q$2328,"valid")+COUNTIFS('Relevant - IN NOW CRM unknown'!$T$2:$T$1227,$A617,'Relevant - IN NOW CRM unknown'!$G$2:$G$1227,"UK",'Relevant - IN NOW CRM unknown'!$Q$2:$Q$1227,"valid")+COUNTIFS('Relevant - Not CRM not valid'!$T$2:$T$416,$A617,'Relevant - Not CRM not valid'!$G$2:$G$416,"UK",'Relevant - Not CRM not valid'!$Q$2:$Q$416,"valid")+COUNTIFS('Relevant - In CRM not valid'!$T$2:$T$46,$A617,'Relevant - In CRM not valid'!$G$2:$G$46,"UK",'Relevant - In CRM not valid'!$Q$2:$Q$46,"valid")</f>
        <v>1</v>
      </c>
      <c r="O617" s="2" t="str">
        <f t="shared" si="19"/>
        <v xml:space="preserve">Research  Finance  </v>
      </c>
    </row>
    <row r="618" spans="1:15" ht="15" customHeight="1">
      <c r="A618" s="2" t="s">
        <v>1343</v>
      </c>
      <c r="B618" s="2" t="s">
        <v>1344</v>
      </c>
      <c r="C618" s="2" t="s">
        <v>383</v>
      </c>
      <c r="D618" s="2" t="str">
        <f>IFERROR(INDEX('UK Target Institutions'!$D$2:$D$727,MATCH($A618,'UK Target Institutions'!$A$2:$A$727,0)),"")</f>
        <v>No</v>
      </c>
      <c r="E618" s="2">
        <f>COUNTIFS('Relevant - In CRM valid'!$T$2:$T$4699,$A618,'Relevant - In CRM valid'!$G$2:$G$4699,"UK")+COUNTIFS('Relevant - In CRM unknown'!$T$2:$T$253,$A618,'Relevant - In CRM unknown'!$G$2:$G$253,"UK")+COUNTIFS('Relevant - IN NOW CRM valid'!$T$2:$T$2328,$A618,'Relevant - IN NOW CRM valid'!$G$2:$G$2328,"UK")+COUNTIFS('Relevant - IN NOW CRM unknown'!$T$2:$T$1227,$A618,'Relevant - IN NOW CRM unknown'!$G$2:$G$1227,"UK")+COUNTIFS('Relevant - Not CRM not valid'!$T$2:$T$416,$A618,'Relevant - Not CRM not valid'!$G$2:$G$416,"UK")+COUNTIFS('Relevant - In CRM not valid'!$T$2:$T$46,$A618,'Relevant - In CRM not valid'!$G$2:$G$46,"UK")</f>
        <v>1</v>
      </c>
      <c r="F618" s="2">
        <f>COUNTIFS('Relevant - In CRM valid'!$T$2:$T$4699,$A618,'Relevant - In CRM valid'!$G$2:$G$4699,"UK",'Relevant - In CRM valid'!$M$2:$M$4699,"Research")+COUNTIFS('Relevant - In CRM unknown'!$T$2:$T$253,$A618,'Relevant - In CRM unknown'!$G$2:$G$253,"UK",'Relevant - In CRM unknown'!$M$2:$M$253,"Research")+COUNTIFS('Relevant - IN NOW CRM valid'!$T$2:$T$2328,$A618,'Relevant - IN NOW CRM valid'!$G$2:$G$2328,"UK",'Relevant - IN NOW CRM valid'!$M$2:$M$2328,"Research")+COUNTIFS('Relevant - IN NOW CRM unknown'!$T$2:$T$1227,$A618,'Relevant - IN NOW CRM unknown'!$G$2:$G$1227,"UK",'Relevant - IN NOW CRM unknown'!$M$2:$M$1227,"Research")+COUNTIFS('Relevant - Not CRM not valid'!$T$2:$T$416,$A618,'Relevant - Not CRM not valid'!$G$2:$G$416,"UK",'Relevant - Not CRM not valid'!$M$2:$M$416,"Research")+COUNTIFS('Relevant - In CRM not valid'!$T$2:$T$46,$A618,'Relevant - In CRM not valid'!$G$2:$G$46,"UK",'Relevant - In CRM not valid'!$M$2:$M$46,"Research")</f>
        <v>1</v>
      </c>
      <c r="G618" s="2">
        <f>COUNTIFS('Relevant - In CRM valid'!$T$2:$T$4699,$A618,'Relevant - In CRM valid'!$G$2:$G$4699,"UK",'Relevant - In CRM valid'!$M$2:$M$4699,"Research",'Relevant - In CRM valid'!$R$2:$R$4699,"Senior")+COUNTIFS('Relevant - In CRM unknown'!$T$2:$T$253,$A618,'Relevant - In CRM unknown'!$G$2:$G$253,"UK",'Relevant - In CRM unknown'!$M$2:$M$253,"Research",'Relevant - In CRM unknown'!$R$2:$R$253,"Senior")+COUNTIFS('Relevant - IN NOW CRM valid'!$T$2:$T$2328,$A618,'Relevant - IN NOW CRM valid'!$G$2:$G$2328,"UK",'Relevant - IN NOW CRM valid'!$M$2:$M$2328,"Research",'Relevant - IN NOW CRM valid'!$R$2:$R$2328,"Senior")+COUNTIFS('Relevant - IN NOW CRM unknown'!$T$2:$T$1227,$A618,'Relevant - IN NOW CRM unknown'!$G$2:$G$1227,"UK",'Relevant - IN NOW CRM unknown'!$M$2:$M$1227,"Research",'Relevant - IN NOW CRM unknown'!$R$2:$R$1227,"Senior")+COUNTIFS('Relevant - Not CRM not valid'!$T$2:$T$416,$A618,'Relevant - Not CRM not valid'!$G$2:$G$416,"UK",'Relevant - Not CRM not valid'!$M$2:$M$416,"Research",'Relevant - Not CRM not valid'!$R$2:$R$416,"Senior")+COUNTIFS('Relevant - In CRM not valid'!$T$2:$T$46,$A618,'Relevant - In CRM not valid'!$G$2:$G$46,"UK",'Relevant - In CRM not valid'!$M$2:$M$46,"Research",'Relevant - In CRM not valid'!$R$2:$R$46,"Senior")</f>
        <v>1</v>
      </c>
      <c r="H618" s="2">
        <f>COUNTIFS('Relevant - In CRM valid'!$T$2:$T$4699,$A618,'Relevant - In CRM valid'!$G$2:$G$4699,"UK",'Relevant - In CRM valid'!$M$2:$M$4699,"Research",'Relevant - In CRM valid'!$R$2:$R$4699,"Operational")+COUNTIFS('Relevant - In CRM unknown'!$T$2:$T$253,$A618,'Relevant - In CRM unknown'!$G$2:$G$253,"UK",'Relevant - In CRM unknown'!$M$2:$M$253,"Research",'Relevant - In CRM unknown'!$R$2:$R$253,"Operational")+COUNTIFS('Relevant - IN NOW CRM valid'!$T$2:$T$2328,$A618,'Relevant - IN NOW CRM valid'!$G$2:$G$2328,"UK",'Relevant - IN NOW CRM valid'!$M$2:$M$2328,"Research",'Relevant - IN NOW CRM valid'!$R$2:$R$2328,"Operational")+COUNTIFS('Relevant - IN NOW CRM unknown'!$T$2:$T$1227,$A618,'Relevant - IN NOW CRM unknown'!$G$2:$G$1227,"UK",'Relevant - IN NOW CRM unknown'!$M$2:$M$1227,"Research",'Relevant - IN NOW CRM unknown'!$R$2:$R$1227,"Operational")+COUNTIFS('Relevant - Not CRM not valid'!$T$2:$T$416,$A618,'Relevant - Not CRM not valid'!$G$2:$G$416,"UK",'Relevant - Not CRM not valid'!$M$2:$M$416,"Research",'Relevant - Not CRM not valid'!$R$2:$R$416,"Operational")+COUNTIFS('Relevant - In CRM not valid'!$T$2:$T$46,$A618,'Relevant - In CRM not valid'!$G$2:$G$46,"UK",'Relevant - In CRM not valid'!$M$2:$M$46,"Research",'Relevant - In CRM not valid'!$R$2:$R$46,"Operational")</f>
        <v>0</v>
      </c>
      <c r="I618" s="2">
        <f>COUNTIFS('Relevant - In CRM valid'!$T$2:$T$4699,$A618,'Relevant - In CRM valid'!$G$2:$G$4699,"UK",'Relevant - In CRM valid'!$M$2:$M$4699,"Research",'Relevant - In CRM valid'!$R$2:$R$4699,"Academic")+COUNTIFS('Relevant - In CRM unknown'!$T$2:$T$253,$A618,'Relevant - In CRM unknown'!$G$2:$G$253,"UK",'Relevant - In CRM unknown'!$M$2:$M$253,"Research",'Relevant - In CRM unknown'!$R$2:$R$253,"Academic")+COUNTIFS('Relevant - IN NOW CRM valid'!$T$2:$T$2328,$A618,'Relevant - IN NOW CRM valid'!$G$2:$G$2328,"UK",'Relevant - IN NOW CRM valid'!$M$2:$M$2328,"Research",'Relevant - IN NOW CRM valid'!$R$2:$R$2328,"Academic")+COUNTIFS('Relevant - IN NOW CRM unknown'!$T$2:$T$1227,$A618,'Relevant - IN NOW CRM unknown'!$G$2:$G$1227,"UK",'Relevant - IN NOW CRM unknown'!$M$2:$M$1227,"Research",'Relevant - IN NOW CRM unknown'!$R$2:$R$1227,"Academic")+COUNTIFS('Relevant - Not CRM not valid'!$T$2:$T$416,$A618,'Relevant - Not CRM not valid'!$G$2:$G$416,"UK",'Relevant - Not CRM not valid'!$M$2:$M$416,"Research",'Relevant - Not CRM not valid'!$R$2:$R$416,"Academic")+COUNTIFS('Relevant - In CRM not valid'!$T$2:$T$46,$A618,'Relevant - In CRM not valid'!$G$2:$G$46,"UK",'Relevant - In CRM not valid'!$M$2:$M$46,"Research",'Relevant - In CRM not valid'!$R$2:$R$46,"Academic")</f>
        <v>0</v>
      </c>
      <c r="J618" s="2">
        <f>COUNTIFS('Relevant - In CRM valid'!$T$2:$T$4699,$A618,'Relevant - In CRM valid'!$G$2:$G$4699,"UK",'Relevant - In CRM valid'!$M$2:$M$4699,"Finance")+COUNTIFS('Relevant - In CRM unknown'!$T$2:$T$253,$A618,'Relevant - In CRM unknown'!$G$2:$G$253,"UK",'Relevant - In CRM unknown'!$M$2:$M$253,"Finance")+COUNTIFS('Relevant - IN NOW CRM valid'!$T$2:$T$2328,$A618,'Relevant - IN NOW CRM valid'!$G$2:$G$2328,"UK",'Relevant - IN NOW CRM valid'!$M$2:$M$2328,"Finance")+COUNTIFS('Relevant - IN NOW CRM unknown'!$T$2:$T$1227,$A618,'Relevant - IN NOW CRM unknown'!$G$2:$G$1227,"UK",'Relevant - IN NOW CRM unknown'!$M$2:$M$1227,"Finance")+COUNTIFS('Relevant - Not CRM not valid'!$T$2:$T$416,$A618,'Relevant - Not CRM not valid'!$G$2:$G$416,"UK",'Relevant - Not CRM not valid'!$M$2:$M$416,"Finance")+COUNTIFS('Relevant - In CRM not valid'!$T$2:$T$46,$A618,'Relevant - In CRM not valid'!$G$2:$G$46,"UK",'Relevant - In CRM not valid'!$M$2:$M$46,"Finance")</f>
        <v>0</v>
      </c>
      <c r="K618" s="2">
        <f>COUNTIFS('Relevant - In CRM valid'!$T$2:$T$4699,$A618,'Relevant - In CRM valid'!$G$2:$G$4699,"UK",'Relevant - In CRM valid'!$M$2:$M$4699,"IT/Systems")+COUNTIFS('Relevant - In CRM unknown'!$T$2:$T$253,$A618,'Relevant - In CRM unknown'!$G$2:$G$253,"UK",'Relevant - In CRM unknown'!$M$2:$M$253,"IT/Systems")+COUNTIFS('Relevant - IN NOW CRM valid'!$T$2:$T$2328,$A618,'Relevant - IN NOW CRM valid'!$G$2:$G$2328,"UK",'Relevant - IN NOW CRM valid'!$M$2:$M$2328,"IT/Systems")+COUNTIFS('Relevant - IN NOW CRM unknown'!$T$2:$T$1227,$A618,'Relevant - IN NOW CRM unknown'!$G$2:$G$1227,"UK",'Relevant - IN NOW CRM unknown'!$M$2:$M$1227,"IT/Systems")+COUNTIFS('Relevant - Not CRM not valid'!$T$2:$T$416,$A618,'Relevant - Not CRM not valid'!$G$2:$G$416,"UK",'Relevant - Not CRM not valid'!$M$2:$M$416,"IT/Systems")+COUNTIFS('Relevant - In CRM not valid'!$T$2:$T$46,$A618,'Relevant - In CRM not valid'!$G$2:$G$46,"UK",'Relevant - In CRM not valid'!$M$2:$M$46,"IT/Systems")</f>
        <v>0</v>
      </c>
      <c r="L618" s="2">
        <f>COUNTIFS('Relevant - In CRM valid'!$T$2:$T$4699,$A618,'Relevant - In CRM valid'!$G$2:$G$4699,"UK",'Relevant - In CRM valid'!$M$2:$M$4699,"")+COUNTIFS('Relevant - In CRM unknown'!$T$2:$T$253,$A618,'Relevant - In CRM unknown'!$G$2:$G$253,"UK",'Relevant - In CRM unknown'!$M$2:$M$253,"")+COUNTIFS('Relevant - IN NOW CRM valid'!$T$2:$T$2328,$A618,'Relevant - IN NOW CRM valid'!$G$2:$G$2328,"UK",'Relevant - IN NOW CRM valid'!$M$2:$M$2328,"")+COUNTIFS('Relevant - IN NOW CRM unknown'!$T$2:$T$1227,$A618,'Relevant - IN NOW CRM unknown'!$G$2:$G$1227,"UK",'Relevant - IN NOW CRM unknown'!$M$2:$M$1227,"")+COUNTIFS('Relevant - Not CRM not valid'!$T$2:$T$416,$A618,'Relevant - Not CRM not valid'!$G$2:$G$416,"UK",'Relevant - Not CRM not valid'!$M$2:$M$416,"")+COUNTIFS('Relevant - In CRM not valid'!$T$2:$T$46,$A618,'Relevant - In CRM not valid'!$G$2:$G$46,"UK",'Relevant - In CRM not valid'!$M$2:$M$46,"")</f>
        <v>0</v>
      </c>
      <c r="M618" s="2">
        <f t="shared" si="18"/>
        <v>1</v>
      </c>
      <c r="N618" s="2">
        <f>COUNTIFS('Relevant - In CRM valid'!$T$2:$T$4699,$A618,'Relevant - In CRM valid'!$G$2:$G$4699,"UK",'Relevant - In CRM valid'!$Q$2:$Q$4699,"valid")+COUNTIFS('Relevant - In CRM unknown'!$T$2:$T$253,$A618,'Relevant - In CRM unknown'!$G$2:$G$253,"UK",'Relevant - In CRM unknown'!$Q$2:$Q$253,"valid")+COUNTIFS('Relevant - IN NOW CRM valid'!$T$2:$T$2328,$A618,'Relevant - IN NOW CRM valid'!$G$2:$G$2328,"UK",'Relevant - IN NOW CRM valid'!$Q$2:$Q$2328,"valid")+COUNTIFS('Relevant - IN NOW CRM unknown'!$T$2:$T$1227,$A618,'Relevant - IN NOW CRM unknown'!$G$2:$G$1227,"UK",'Relevant - IN NOW CRM unknown'!$Q$2:$Q$1227,"valid")+COUNTIFS('Relevant - Not CRM not valid'!$T$2:$T$416,$A618,'Relevant - Not CRM not valid'!$G$2:$G$416,"UK",'Relevant - Not CRM not valid'!$Q$2:$Q$416,"valid")+COUNTIFS('Relevant - In CRM not valid'!$T$2:$T$46,$A618,'Relevant - In CRM not valid'!$G$2:$G$46,"UK",'Relevant - In CRM not valid'!$Q$2:$Q$46,"valid")</f>
        <v>1</v>
      </c>
      <c r="O618" s="2" t="str">
        <f t="shared" si="19"/>
        <v>Finance  IT/Systems</v>
      </c>
    </row>
    <row r="619" spans="1:15" ht="15" customHeight="1">
      <c r="A619" s="2" t="s">
        <v>1345</v>
      </c>
      <c r="B619" s="2" t="s">
        <v>1346</v>
      </c>
      <c r="C619" s="2" t="s">
        <v>1570</v>
      </c>
      <c r="D619" s="2" t="str">
        <f>IFERROR(INDEX('UK Target Institutions'!$D$2:$D$727,MATCH($A619,'UK Target Institutions'!$A$2:$A$727,0)),"")</f>
        <v>No</v>
      </c>
      <c r="E619" s="2">
        <f>COUNTIFS('Relevant - In CRM valid'!$T$2:$T$4699,$A619,'Relevant - In CRM valid'!$G$2:$G$4699,"UK")+COUNTIFS('Relevant - In CRM unknown'!$T$2:$T$253,$A619,'Relevant - In CRM unknown'!$G$2:$G$253,"UK")+COUNTIFS('Relevant - IN NOW CRM valid'!$T$2:$T$2328,$A619,'Relevant - IN NOW CRM valid'!$G$2:$G$2328,"UK")+COUNTIFS('Relevant - IN NOW CRM unknown'!$T$2:$T$1227,$A619,'Relevant - IN NOW CRM unknown'!$G$2:$G$1227,"UK")+COUNTIFS('Relevant - Not CRM not valid'!$T$2:$T$416,$A619,'Relevant - Not CRM not valid'!$G$2:$G$416,"UK")+COUNTIFS('Relevant - In CRM not valid'!$T$2:$T$46,$A619,'Relevant - In CRM not valid'!$G$2:$G$46,"UK")</f>
        <v>1</v>
      </c>
      <c r="F619" s="2">
        <f>COUNTIFS('Relevant - In CRM valid'!$T$2:$T$4699,$A619,'Relevant - In CRM valid'!$G$2:$G$4699,"UK",'Relevant - In CRM valid'!$M$2:$M$4699,"Research")+COUNTIFS('Relevant - In CRM unknown'!$T$2:$T$253,$A619,'Relevant - In CRM unknown'!$G$2:$G$253,"UK",'Relevant - In CRM unknown'!$M$2:$M$253,"Research")+COUNTIFS('Relevant - IN NOW CRM valid'!$T$2:$T$2328,$A619,'Relevant - IN NOW CRM valid'!$G$2:$G$2328,"UK",'Relevant - IN NOW CRM valid'!$M$2:$M$2328,"Research")+COUNTIFS('Relevant - IN NOW CRM unknown'!$T$2:$T$1227,$A619,'Relevant - IN NOW CRM unknown'!$G$2:$G$1227,"UK",'Relevant - IN NOW CRM unknown'!$M$2:$M$1227,"Research")+COUNTIFS('Relevant - Not CRM not valid'!$T$2:$T$416,$A619,'Relevant - Not CRM not valid'!$G$2:$G$416,"UK",'Relevant - Not CRM not valid'!$M$2:$M$416,"Research")+COUNTIFS('Relevant - In CRM not valid'!$T$2:$T$46,$A619,'Relevant - In CRM not valid'!$G$2:$G$46,"UK",'Relevant - In CRM not valid'!$M$2:$M$46,"Research")</f>
        <v>0</v>
      </c>
      <c r="G619" s="2">
        <f>COUNTIFS('Relevant - In CRM valid'!$T$2:$T$4699,$A619,'Relevant - In CRM valid'!$G$2:$G$4699,"UK",'Relevant - In CRM valid'!$M$2:$M$4699,"Research",'Relevant - In CRM valid'!$R$2:$R$4699,"Senior")+COUNTIFS('Relevant - In CRM unknown'!$T$2:$T$253,$A619,'Relevant - In CRM unknown'!$G$2:$G$253,"UK",'Relevant - In CRM unknown'!$M$2:$M$253,"Research",'Relevant - In CRM unknown'!$R$2:$R$253,"Senior")+COUNTIFS('Relevant - IN NOW CRM valid'!$T$2:$T$2328,$A619,'Relevant - IN NOW CRM valid'!$G$2:$G$2328,"UK",'Relevant - IN NOW CRM valid'!$M$2:$M$2328,"Research",'Relevant - IN NOW CRM valid'!$R$2:$R$2328,"Senior")+COUNTIFS('Relevant - IN NOW CRM unknown'!$T$2:$T$1227,$A619,'Relevant - IN NOW CRM unknown'!$G$2:$G$1227,"UK",'Relevant - IN NOW CRM unknown'!$M$2:$M$1227,"Research",'Relevant - IN NOW CRM unknown'!$R$2:$R$1227,"Senior")+COUNTIFS('Relevant - Not CRM not valid'!$T$2:$T$416,$A619,'Relevant - Not CRM not valid'!$G$2:$G$416,"UK",'Relevant - Not CRM not valid'!$M$2:$M$416,"Research",'Relevant - Not CRM not valid'!$R$2:$R$416,"Senior")+COUNTIFS('Relevant - In CRM not valid'!$T$2:$T$46,$A619,'Relevant - In CRM not valid'!$G$2:$G$46,"UK",'Relevant - In CRM not valid'!$M$2:$M$46,"Research",'Relevant - In CRM not valid'!$R$2:$R$46,"Senior")</f>
        <v>0</v>
      </c>
      <c r="H619" s="2">
        <f>COUNTIFS('Relevant - In CRM valid'!$T$2:$T$4699,$A619,'Relevant - In CRM valid'!$G$2:$G$4699,"UK",'Relevant - In CRM valid'!$M$2:$M$4699,"Research",'Relevant - In CRM valid'!$R$2:$R$4699,"Operational")+COUNTIFS('Relevant - In CRM unknown'!$T$2:$T$253,$A619,'Relevant - In CRM unknown'!$G$2:$G$253,"UK",'Relevant - In CRM unknown'!$M$2:$M$253,"Research",'Relevant - In CRM unknown'!$R$2:$R$253,"Operational")+COUNTIFS('Relevant - IN NOW CRM valid'!$T$2:$T$2328,$A619,'Relevant - IN NOW CRM valid'!$G$2:$G$2328,"UK",'Relevant - IN NOW CRM valid'!$M$2:$M$2328,"Research",'Relevant - IN NOW CRM valid'!$R$2:$R$2328,"Operational")+COUNTIFS('Relevant - IN NOW CRM unknown'!$T$2:$T$1227,$A619,'Relevant - IN NOW CRM unknown'!$G$2:$G$1227,"UK",'Relevant - IN NOW CRM unknown'!$M$2:$M$1227,"Research",'Relevant - IN NOW CRM unknown'!$R$2:$R$1227,"Operational")+COUNTIFS('Relevant - Not CRM not valid'!$T$2:$T$416,$A619,'Relevant - Not CRM not valid'!$G$2:$G$416,"UK",'Relevant - Not CRM not valid'!$M$2:$M$416,"Research",'Relevant - Not CRM not valid'!$R$2:$R$416,"Operational")+COUNTIFS('Relevant - In CRM not valid'!$T$2:$T$46,$A619,'Relevant - In CRM not valid'!$G$2:$G$46,"UK",'Relevant - In CRM not valid'!$M$2:$M$46,"Research",'Relevant - In CRM not valid'!$R$2:$R$46,"Operational")</f>
        <v>0</v>
      </c>
      <c r="I619" s="2">
        <f>COUNTIFS('Relevant - In CRM valid'!$T$2:$T$4699,$A619,'Relevant - In CRM valid'!$G$2:$G$4699,"UK",'Relevant - In CRM valid'!$M$2:$M$4699,"Research",'Relevant - In CRM valid'!$R$2:$R$4699,"Academic")+COUNTIFS('Relevant - In CRM unknown'!$T$2:$T$253,$A619,'Relevant - In CRM unknown'!$G$2:$G$253,"UK",'Relevant - In CRM unknown'!$M$2:$M$253,"Research",'Relevant - In CRM unknown'!$R$2:$R$253,"Academic")+COUNTIFS('Relevant - IN NOW CRM valid'!$T$2:$T$2328,$A619,'Relevant - IN NOW CRM valid'!$G$2:$G$2328,"UK",'Relevant - IN NOW CRM valid'!$M$2:$M$2328,"Research",'Relevant - IN NOW CRM valid'!$R$2:$R$2328,"Academic")+COUNTIFS('Relevant - IN NOW CRM unknown'!$T$2:$T$1227,$A619,'Relevant - IN NOW CRM unknown'!$G$2:$G$1227,"UK",'Relevant - IN NOW CRM unknown'!$M$2:$M$1227,"Research",'Relevant - IN NOW CRM unknown'!$R$2:$R$1227,"Academic")+COUNTIFS('Relevant - Not CRM not valid'!$T$2:$T$416,$A619,'Relevant - Not CRM not valid'!$G$2:$G$416,"UK",'Relevant - Not CRM not valid'!$M$2:$M$416,"Research",'Relevant - Not CRM not valid'!$R$2:$R$416,"Academic")+COUNTIFS('Relevant - In CRM not valid'!$T$2:$T$46,$A619,'Relevant - In CRM not valid'!$G$2:$G$46,"UK",'Relevant - In CRM not valid'!$M$2:$M$46,"Research",'Relevant - In CRM not valid'!$R$2:$R$46,"Academic")</f>
        <v>0</v>
      </c>
      <c r="J619" s="2">
        <f>COUNTIFS('Relevant - In CRM valid'!$T$2:$T$4699,$A619,'Relevant - In CRM valid'!$G$2:$G$4699,"UK",'Relevant - In CRM valid'!$M$2:$M$4699,"Finance")+COUNTIFS('Relevant - In CRM unknown'!$T$2:$T$253,$A619,'Relevant - In CRM unknown'!$G$2:$G$253,"UK",'Relevant - In CRM unknown'!$M$2:$M$253,"Finance")+COUNTIFS('Relevant - IN NOW CRM valid'!$T$2:$T$2328,$A619,'Relevant - IN NOW CRM valid'!$G$2:$G$2328,"UK",'Relevant - IN NOW CRM valid'!$M$2:$M$2328,"Finance")+COUNTIFS('Relevant - IN NOW CRM unknown'!$T$2:$T$1227,$A619,'Relevant - IN NOW CRM unknown'!$G$2:$G$1227,"UK",'Relevant - IN NOW CRM unknown'!$M$2:$M$1227,"Finance")+COUNTIFS('Relevant - Not CRM not valid'!$T$2:$T$416,$A619,'Relevant - Not CRM not valid'!$G$2:$G$416,"UK",'Relevant - Not CRM not valid'!$M$2:$M$416,"Finance")+COUNTIFS('Relevant - In CRM not valid'!$T$2:$T$46,$A619,'Relevant - In CRM not valid'!$G$2:$G$46,"UK",'Relevant - In CRM not valid'!$M$2:$M$46,"Finance")</f>
        <v>1</v>
      </c>
      <c r="K619" s="2">
        <f>COUNTIFS('Relevant - In CRM valid'!$T$2:$T$4699,$A619,'Relevant - In CRM valid'!$G$2:$G$4699,"UK",'Relevant - In CRM valid'!$M$2:$M$4699,"IT/Systems")+COUNTIFS('Relevant - In CRM unknown'!$T$2:$T$253,$A619,'Relevant - In CRM unknown'!$G$2:$G$253,"UK",'Relevant - In CRM unknown'!$M$2:$M$253,"IT/Systems")+COUNTIFS('Relevant - IN NOW CRM valid'!$T$2:$T$2328,$A619,'Relevant - IN NOW CRM valid'!$G$2:$G$2328,"UK",'Relevant - IN NOW CRM valid'!$M$2:$M$2328,"IT/Systems")+COUNTIFS('Relevant - IN NOW CRM unknown'!$T$2:$T$1227,$A619,'Relevant - IN NOW CRM unknown'!$G$2:$G$1227,"UK",'Relevant - IN NOW CRM unknown'!$M$2:$M$1227,"IT/Systems")+COUNTIFS('Relevant - Not CRM not valid'!$T$2:$T$416,$A619,'Relevant - Not CRM not valid'!$G$2:$G$416,"UK",'Relevant - Not CRM not valid'!$M$2:$M$416,"IT/Systems")+COUNTIFS('Relevant - In CRM not valid'!$T$2:$T$46,$A619,'Relevant - In CRM not valid'!$G$2:$G$46,"UK",'Relevant - In CRM not valid'!$M$2:$M$46,"IT/Systems")</f>
        <v>0</v>
      </c>
      <c r="L619" s="2">
        <f>COUNTIFS('Relevant - In CRM valid'!$T$2:$T$4699,$A619,'Relevant - In CRM valid'!$G$2:$G$4699,"UK",'Relevant - In CRM valid'!$M$2:$M$4699,"")+COUNTIFS('Relevant - In CRM unknown'!$T$2:$T$253,$A619,'Relevant - In CRM unknown'!$G$2:$G$253,"UK",'Relevant - In CRM unknown'!$M$2:$M$253,"")+COUNTIFS('Relevant - IN NOW CRM valid'!$T$2:$T$2328,$A619,'Relevant - IN NOW CRM valid'!$G$2:$G$2328,"UK",'Relevant - IN NOW CRM valid'!$M$2:$M$2328,"")+COUNTIFS('Relevant - IN NOW CRM unknown'!$T$2:$T$1227,$A619,'Relevant - IN NOW CRM unknown'!$G$2:$G$1227,"UK",'Relevant - IN NOW CRM unknown'!$M$2:$M$1227,"")+COUNTIFS('Relevant - Not CRM not valid'!$T$2:$T$416,$A619,'Relevant - Not CRM not valid'!$G$2:$G$416,"UK",'Relevant - Not CRM not valid'!$M$2:$M$416,"")+COUNTIFS('Relevant - In CRM not valid'!$T$2:$T$46,$A619,'Relevant - In CRM not valid'!$G$2:$G$46,"UK",'Relevant - In CRM not valid'!$M$2:$M$46,"")</f>
        <v>0</v>
      </c>
      <c r="M619" s="2">
        <f t="shared" si="18"/>
        <v>1</v>
      </c>
      <c r="N619" s="2">
        <f>COUNTIFS('Relevant - In CRM valid'!$T$2:$T$4699,$A619,'Relevant - In CRM valid'!$G$2:$G$4699,"UK",'Relevant - In CRM valid'!$Q$2:$Q$4699,"valid")+COUNTIFS('Relevant - In CRM unknown'!$T$2:$T$253,$A619,'Relevant - In CRM unknown'!$G$2:$G$253,"UK",'Relevant - In CRM unknown'!$Q$2:$Q$253,"valid")+COUNTIFS('Relevant - IN NOW CRM valid'!$T$2:$T$2328,$A619,'Relevant - IN NOW CRM valid'!$G$2:$G$2328,"UK",'Relevant - IN NOW CRM valid'!$Q$2:$Q$2328,"valid")+COUNTIFS('Relevant - IN NOW CRM unknown'!$T$2:$T$1227,$A619,'Relevant - IN NOW CRM unknown'!$G$2:$G$1227,"UK",'Relevant - IN NOW CRM unknown'!$Q$2:$Q$1227,"valid")+COUNTIFS('Relevant - Not CRM not valid'!$T$2:$T$416,$A619,'Relevant - Not CRM not valid'!$G$2:$G$416,"UK",'Relevant - Not CRM not valid'!$Q$2:$Q$416,"valid")+COUNTIFS('Relevant - In CRM not valid'!$T$2:$T$46,$A619,'Relevant - In CRM not valid'!$G$2:$G$46,"UK",'Relevant - In CRM not valid'!$Q$2:$Q$46,"valid")</f>
        <v>1</v>
      </c>
      <c r="O619" s="2" t="str">
        <f t="shared" si="19"/>
        <v>Research  IT/Systems</v>
      </c>
    </row>
    <row r="620" spans="1:15" ht="15" customHeight="1">
      <c r="A620" s="2" t="s">
        <v>1347</v>
      </c>
      <c r="B620" s="2" t="s">
        <v>1348</v>
      </c>
      <c r="C620" s="2" t="s">
        <v>1570</v>
      </c>
      <c r="D620" s="2" t="str">
        <f>IFERROR(INDEX('UK Target Institutions'!$D$2:$D$727,MATCH($A620,'UK Target Institutions'!$A$2:$A$727,0)),"")</f>
        <v>No</v>
      </c>
      <c r="E620" s="2">
        <f>COUNTIFS('Relevant - In CRM valid'!$T$2:$T$4699,$A620,'Relevant - In CRM valid'!$G$2:$G$4699,"UK")+COUNTIFS('Relevant - In CRM unknown'!$T$2:$T$253,$A620,'Relevant - In CRM unknown'!$G$2:$G$253,"UK")+COUNTIFS('Relevant - IN NOW CRM valid'!$T$2:$T$2328,$A620,'Relevant - IN NOW CRM valid'!$G$2:$G$2328,"UK")+COUNTIFS('Relevant - IN NOW CRM unknown'!$T$2:$T$1227,$A620,'Relevant - IN NOW CRM unknown'!$G$2:$G$1227,"UK")+COUNTIFS('Relevant - Not CRM not valid'!$T$2:$T$416,$A620,'Relevant - Not CRM not valid'!$G$2:$G$416,"UK")+COUNTIFS('Relevant - In CRM not valid'!$T$2:$T$46,$A620,'Relevant - In CRM not valid'!$G$2:$G$46,"UK")</f>
        <v>1</v>
      </c>
      <c r="F620" s="2">
        <f>COUNTIFS('Relevant - In CRM valid'!$T$2:$T$4699,$A620,'Relevant - In CRM valid'!$G$2:$G$4699,"UK",'Relevant - In CRM valid'!$M$2:$M$4699,"Research")+COUNTIFS('Relevant - In CRM unknown'!$T$2:$T$253,$A620,'Relevant - In CRM unknown'!$G$2:$G$253,"UK",'Relevant - In CRM unknown'!$M$2:$M$253,"Research")+COUNTIFS('Relevant - IN NOW CRM valid'!$T$2:$T$2328,$A620,'Relevant - IN NOW CRM valid'!$G$2:$G$2328,"UK",'Relevant - IN NOW CRM valid'!$M$2:$M$2328,"Research")+COUNTIFS('Relevant - IN NOW CRM unknown'!$T$2:$T$1227,$A620,'Relevant - IN NOW CRM unknown'!$G$2:$G$1227,"UK",'Relevant - IN NOW CRM unknown'!$M$2:$M$1227,"Research")+COUNTIFS('Relevant - Not CRM not valid'!$T$2:$T$416,$A620,'Relevant - Not CRM not valid'!$G$2:$G$416,"UK",'Relevant - Not CRM not valid'!$M$2:$M$416,"Research")+COUNTIFS('Relevant - In CRM not valid'!$T$2:$T$46,$A620,'Relevant - In CRM not valid'!$G$2:$G$46,"UK",'Relevant - In CRM not valid'!$M$2:$M$46,"Research")</f>
        <v>0</v>
      </c>
      <c r="G620" s="2">
        <f>COUNTIFS('Relevant - In CRM valid'!$T$2:$T$4699,$A620,'Relevant - In CRM valid'!$G$2:$G$4699,"UK",'Relevant - In CRM valid'!$M$2:$M$4699,"Research",'Relevant - In CRM valid'!$R$2:$R$4699,"Senior")+COUNTIFS('Relevant - In CRM unknown'!$T$2:$T$253,$A620,'Relevant - In CRM unknown'!$G$2:$G$253,"UK",'Relevant - In CRM unknown'!$M$2:$M$253,"Research",'Relevant - In CRM unknown'!$R$2:$R$253,"Senior")+COUNTIFS('Relevant - IN NOW CRM valid'!$T$2:$T$2328,$A620,'Relevant - IN NOW CRM valid'!$G$2:$G$2328,"UK",'Relevant - IN NOW CRM valid'!$M$2:$M$2328,"Research",'Relevant - IN NOW CRM valid'!$R$2:$R$2328,"Senior")+COUNTIFS('Relevant - IN NOW CRM unknown'!$T$2:$T$1227,$A620,'Relevant - IN NOW CRM unknown'!$G$2:$G$1227,"UK",'Relevant - IN NOW CRM unknown'!$M$2:$M$1227,"Research",'Relevant - IN NOW CRM unknown'!$R$2:$R$1227,"Senior")+COUNTIFS('Relevant - Not CRM not valid'!$T$2:$T$416,$A620,'Relevant - Not CRM not valid'!$G$2:$G$416,"UK",'Relevant - Not CRM not valid'!$M$2:$M$416,"Research",'Relevant - Not CRM not valid'!$R$2:$R$416,"Senior")+COUNTIFS('Relevant - In CRM not valid'!$T$2:$T$46,$A620,'Relevant - In CRM not valid'!$G$2:$G$46,"UK",'Relevant - In CRM not valid'!$M$2:$M$46,"Research",'Relevant - In CRM not valid'!$R$2:$R$46,"Senior")</f>
        <v>0</v>
      </c>
      <c r="H620" s="2">
        <f>COUNTIFS('Relevant - In CRM valid'!$T$2:$T$4699,$A620,'Relevant - In CRM valid'!$G$2:$G$4699,"UK",'Relevant - In CRM valid'!$M$2:$M$4699,"Research",'Relevant - In CRM valid'!$R$2:$R$4699,"Operational")+COUNTIFS('Relevant - In CRM unknown'!$T$2:$T$253,$A620,'Relevant - In CRM unknown'!$G$2:$G$253,"UK",'Relevant - In CRM unknown'!$M$2:$M$253,"Research",'Relevant - In CRM unknown'!$R$2:$R$253,"Operational")+COUNTIFS('Relevant - IN NOW CRM valid'!$T$2:$T$2328,$A620,'Relevant - IN NOW CRM valid'!$G$2:$G$2328,"UK",'Relevant - IN NOW CRM valid'!$M$2:$M$2328,"Research",'Relevant - IN NOW CRM valid'!$R$2:$R$2328,"Operational")+COUNTIFS('Relevant - IN NOW CRM unknown'!$T$2:$T$1227,$A620,'Relevant - IN NOW CRM unknown'!$G$2:$G$1227,"UK",'Relevant - IN NOW CRM unknown'!$M$2:$M$1227,"Research",'Relevant - IN NOW CRM unknown'!$R$2:$R$1227,"Operational")+COUNTIFS('Relevant - Not CRM not valid'!$T$2:$T$416,$A620,'Relevant - Not CRM not valid'!$G$2:$G$416,"UK",'Relevant - Not CRM not valid'!$M$2:$M$416,"Research",'Relevant - Not CRM not valid'!$R$2:$R$416,"Operational")+COUNTIFS('Relevant - In CRM not valid'!$T$2:$T$46,$A620,'Relevant - In CRM not valid'!$G$2:$G$46,"UK",'Relevant - In CRM not valid'!$M$2:$M$46,"Research",'Relevant - In CRM not valid'!$R$2:$R$46,"Operational")</f>
        <v>0</v>
      </c>
      <c r="I620" s="2">
        <f>COUNTIFS('Relevant - In CRM valid'!$T$2:$T$4699,$A620,'Relevant - In CRM valid'!$G$2:$G$4699,"UK",'Relevant - In CRM valid'!$M$2:$M$4699,"Research",'Relevant - In CRM valid'!$R$2:$R$4699,"Academic")+COUNTIFS('Relevant - In CRM unknown'!$T$2:$T$253,$A620,'Relevant - In CRM unknown'!$G$2:$G$253,"UK",'Relevant - In CRM unknown'!$M$2:$M$253,"Research",'Relevant - In CRM unknown'!$R$2:$R$253,"Academic")+COUNTIFS('Relevant - IN NOW CRM valid'!$T$2:$T$2328,$A620,'Relevant - IN NOW CRM valid'!$G$2:$G$2328,"UK",'Relevant - IN NOW CRM valid'!$M$2:$M$2328,"Research",'Relevant - IN NOW CRM valid'!$R$2:$R$2328,"Academic")+COUNTIFS('Relevant - IN NOW CRM unknown'!$T$2:$T$1227,$A620,'Relevant - IN NOW CRM unknown'!$G$2:$G$1227,"UK",'Relevant - IN NOW CRM unknown'!$M$2:$M$1227,"Research",'Relevant - IN NOW CRM unknown'!$R$2:$R$1227,"Academic")+COUNTIFS('Relevant - Not CRM not valid'!$T$2:$T$416,$A620,'Relevant - Not CRM not valid'!$G$2:$G$416,"UK",'Relevant - Not CRM not valid'!$M$2:$M$416,"Research",'Relevant - Not CRM not valid'!$R$2:$R$416,"Academic")+COUNTIFS('Relevant - In CRM not valid'!$T$2:$T$46,$A620,'Relevant - In CRM not valid'!$G$2:$G$46,"UK",'Relevant - In CRM not valid'!$M$2:$M$46,"Research",'Relevant - In CRM not valid'!$R$2:$R$46,"Academic")</f>
        <v>0</v>
      </c>
      <c r="J620" s="2">
        <f>COUNTIFS('Relevant - In CRM valid'!$T$2:$T$4699,$A620,'Relevant - In CRM valid'!$G$2:$G$4699,"UK",'Relevant - In CRM valid'!$M$2:$M$4699,"Finance")+COUNTIFS('Relevant - In CRM unknown'!$T$2:$T$253,$A620,'Relevant - In CRM unknown'!$G$2:$G$253,"UK",'Relevant - In CRM unknown'!$M$2:$M$253,"Finance")+COUNTIFS('Relevant - IN NOW CRM valid'!$T$2:$T$2328,$A620,'Relevant - IN NOW CRM valid'!$G$2:$G$2328,"UK",'Relevant - IN NOW CRM valid'!$M$2:$M$2328,"Finance")+COUNTIFS('Relevant - IN NOW CRM unknown'!$T$2:$T$1227,$A620,'Relevant - IN NOW CRM unknown'!$G$2:$G$1227,"UK",'Relevant - IN NOW CRM unknown'!$M$2:$M$1227,"Finance")+COUNTIFS('Relevant - Not CRM not valid'!$T$2:$T$416,$A620,'Relevant - Not CRM not valid'!$G$2:$G$416,"UK",'Relevant - Not CRM not valid'!$M$2:$M$416,"Finance")+COUNTIFS('Relevant - In CRM not valid'!$T$2:$T$46,$A620,'Relevant - In CRM not valid'!$G$2:$G$46,"UK",'Relevant - In CRM not valid'!$M$2:$M$46,"Finance")</f>
        <v>1</v>
      </c>
      <c r="K620" s="2">
        <f>COUNTIFS('Relevant - In CRM valid'!$T$2:$T$4699,$A620,'Relevant - In CRM valid'!$G$2:$G$4699,"UK",'Relevant - In CRM valid'!$M$2:$M$4699,"IT/Systems")+COUNTIFS('Relevant - In CRM unknown'!$T$2:$T$253,$A620,'Relevant - In CRM unknown'!$G$2:$G$253,"UK",'Relevant - In CRM unknown'!$M$2:$M$253,"IT/Systems")+COUNTIFS('Relevant - IN NOW CRM valid'!$T$2:$T$2328,$A620,'Relevant - IN NOW CRM valid'!$G$2:$G$2328,"UK",'Relevant - IN NOW CRM valid'!$M$2:$M$2328,"IT/Systems")+COUNTIFS('Relevant - IN NOW CRM unknown'!$T$2:$T$1227,$A620,'Relevant - IN NOW CRM unknown'!$G$2:$G$1227,"UK",'Relevant - IN NOW CRM unknown'!$M$2:$M$1227,"IT/Systems")+COUNTIFS('Relevant - Not CRM not valid'!$T$2:$T$416,$A620,'Relevant - Not CRM not valid'!$G$2:$G$416,"UK",'Relevant - Not CRM not valid'!$M$2:$M$416,"IT/Systems")+COUNTIFS('Relevant - In CRM not valid'!$T$2:$T$46,$A620,'Relevant - In CRM not valid'!$G$2:$G$46,"UK",'Relevant - In CRM not valid'!$M$2:$M$46,"IT/Systems")</f>
        <v>0</v>
      </c>
      <c r="L620" s="2">
        <f>COUNTIFS('Relevant - In CRM valid'!$T$2:$T$4699,$A620,'Relevant - In CRM valid'!$G$2:$G$4699,"UK",'Relevant - In CRM valid'!$M$2:$M$4699,"")+COUNTIFS('Relevant - In CRM unknown'!$T$2:$T$253,$A620,'Relevant - In CRM unknown'!$G$2:$G$253,"UK",'Relevant - In CRM unknown'!$M$2:$M$253,"")+COUNTIFS('Relevant - IN NOW CRM valid'!$T$2:$T$2328,$A620,'Relevant - IN NOW CRM valid'!$G$2:$G$2328,"UK",'Relevant - IN NOW CRM valid'!$M$2:$M$2328,"")+COUNTIFS('Relevant - IN NOW CRM unknown'!$T$2:$T$1227,$A620,'Relevant - IN NOW CRM unknown'!$G$2:$G$1227,"UK",'Relevant - IN NOW CRM unknown'!$M$2:$M$1227,"")+COUNTIFS('Relevant - Not CRM not valid'!$T$2:$T$416,$A620,'Relevant - Not CRM not valid'!$G$2:$G$416,"UK",'Relevant - Not CRM not valid'!$M$2:$M$416,"")+COUNTIFS('Relevant - In CRM not valid'!$T$2:$T$46,$A620,'Relevant - In CRM not valid'!$G$2:$G$46,"UK",'Relevant - In CRM not valid'!$M$2:$M$46,"")</f>
        <v>0</v>
      </c>
      <c r="M620" s="2">
        <f t="shared" si="18"/>
        <v>1</v>
      </c>
      <c r="N620" s="2">
        <f>COUNTIFS('Relevant - In CRM valid'!$T$2:$T$4699,$A620,'Relevant - In CRM valid'!$G$2:$G$4699,"UK",'Relevant - In CRM valid'!$Q$2:$Q$4699,"valid")+COUNTIFS('Relevant - In CRM unknown'!$T$2:$T$253,$A620,'Relevant - In CRM unknown'!$G$2:$G$253,"UK",'Relevant - In CRM unknown'!$Q$2:$Q$253,"valid")+COUNTIFS('Relevant - IN NOW CRM valid'!$T$2:$T$2328,$A620,'Relevant - IN NOW CRM valid'!$G$2:$G$2328,"UK",'Relevant - IN NOW CRM valid'!$Q$2:$Q$2328,"valid")+COUNTIFS('Relevant - IN NOW CRM unknown'!$T$2:$T$1227,$A620,'Relevant - IN NOW CRM unknown'!$G$2:$G$1227,"UK",'Relevant - IN NOW CRM unknown'!$Q$2:$Q$1227,"valid")+COUNTIFS('Relevant - Not CRM not valid'!$T$2:$T$416,$A620,'Relevant - Not CRM not valid'!$G$2:$G$416,"UK",'Relevant - Not CRM not valid'!$Q$2:$Q$416,"valid")+COUNTIFS('Relevant - In CRM not valid'!$T$2:$T$46,$A620,'Relevant - In CRM not valid'!$G$2:$G$46,"UK",'Relevant - In CRM not valid'!$Q$2:$Q$46,"valid")</f>
        <v>1</v>
      </c>
      <c r="O620" s="2" t="str">
        <f t="shared" si="19"/>
        <v>Research  IT/Systems</v>
      </c>
    </row>
    <row r="621" spans="1:15" ht="15" customHeight="1">
      <c r="A621" s="2" t="s">
        <v>1349</v>
      </c>
      <c r="B621" s="2" t="s">
        <v>1350</v>
      </c>
      <c r="C621" s="2" t="s">
        <v>383</v>
      </c>
      <c r="D621" s="2" t="str">
        <f>IFERROR(INDEX('UK Target Institutions'!$D$2:$D$727,MATCH($A621,'UK Target Institutions'!$A$2:$A$727,0)),"")</f>
        <v>No</v>
      </c>
      <c r="E621" s="2">
        <f>COUNTIFS('Relevant - In CRM valid'!$T$2:$T$4699,$A621,'Relevant - In CRM valid'!$G$2:$G$4699,"UK")+COUNTIFS('Relevant - In CRM unknown'!$T$2:$T$253,$A621,'Relevant - In CRM unknown'!$G$2:$G$253,"UK")+COUNTIFS('Relevant - IN NOW CRM valid'!$T$2:$T$2328,$A621,'Relevant - IN NOW CRM valid'!$G$2:$G$2328,"UK")+COUNTIFS('Relevant - IN NOW CRM unknown'!$T$2:$T$1227,$A621,'Relevant - IN NOW CRM unknown'!$G$2:$G$1227,"UK")+COUNTIFS('Relevant - Not CRM not valid'!$T$2:$T$416,$A621,'Relevant - Not CRM not valid'!$G$2:$G$416,"UK")+COUNTIFS('Relevant - In CRM not valid'!$T$2:$T$46,$A621,'Relevant - In CRM not valid'!$G$2:$G$46,"UK")</f>
        <v>1</v>
      </c>
      <c r="F621" s="2">
        <f>COUNTIFS('Relevant - In CRM valid'!$T$2:$T$4699,$A621,'Relevant - In CRM valid'!$G$2:$G$4699,"UK",'Relevant - In CRM valid'!$M$2:$M$4699,"Research")+COUNTIFS('Relevant - In CRM unknown'!$T$2:$T$253,$A621,'Relevant - In CRM unknown'!$G$2:$G$253,"UK",'Relevant - In CRM unknown'!$M$2:$M$253,"Research")+COUNTIFS('Relevant - IN NOW CRM valid'!$T$2:$T$2328,$A621,'Relevant - IN NOW CRM valid'!$G$2:$G$2328,"UK",'Relevant - IN NOW CRM valid'!$M$2:$M$2328,"Research")+COUNTIFS('Relevant - IN NOW CRM unknown'!$T$2:$T$1227,$A621,'Relevant - IN NOW CRM unknown'!$G$2:$G$1227,"UK",'Relevant - IN NOW CRM unknown'!$M$2:$M$1227,"Research")+COUNTIFS('Relevant - Not CRM not valid'!$T$2:$T$416,$A621,'Relevant - Not CRM not valid'!$G$2:$G$416,"UK",'Relevant - Not CRM not valid'!$M$2:$M$416,"Research")+COUNTIFS('Relevant - In CRM not valid'!$T$2:$T$46,$A621,'Relevant - In CRM not valid'!$G$2:$G$46,"UK",'Relevant - In CRM not valid'!$M$2:$M$46,"Research")</f>
        <v>1</v>
      </c>
      <c r="G621" s="2">
        <f>COUNTIFS('Relevant - In CRM valid'!$T$2:$T$4699,$A621,'Relevant - In CRM valid'!$G$2:$G$4699,"UK",'Relevant - In CRM valid'!$M$2:$M$4699,"Research",'Relevant - In CRM valid'!$R$2:$R$4699,"Senior")+COUNTIFS('Relevant - In CRM unknown'!$T$2:$T$253,$A621,'Relevant - In CRM unknown'!$G$2:$G$253,"UK",'Relevant - In CRM unknown'!$M$2:$M$253,"Research",'Relevant - In CRM unknown'!$R$2:$R$253,"Senior")+COUNTIFS('Relevant - IN NOW CRM valid'!$T$2:$T$2328,$A621,'Relevant - IN NOW CRM valid'!$G$2:$G$2328,"UK",'Relevant - IN NOW CRM valid'!$M$2:$M$2328,"Research",'Relevant - IN NOW CRM valid'!$R$2:$R$2328,"Senior")+COUNTIFS('Relevant - IN NOW CRM unknown'!$T$2:$T$1227,$A621,'Relevant - IN NOW CRM unknown'!$G$2:$G$1227,"UK",'Relevant - IN NOW CRM unknown'!$M$2:$M$1227,"Research",'Relevant - IN NOW CRM unknown'!$R$2:$R$1227,"Senior")+COUNTIFS('Relevant - Not CRM not valid'!$T$2:$T$416,$A621,'Relevant - Not CRM not valid'!$G$2:$G$416,"UK",'Relevant - Not CRM not valid'!$M$2:$M$416,"Research",'Relevant - Not CRM not valid'!$R$2:$R$416,"Senior")+COUNTIFS('Relevant - In CRM not valid'!$T$2:$T$46,$A621,'Relevant - In CRM not valid'!$G$2:$G$46,"UK",'Relevant - In CRM not valid'!$M$2:$M$46,"Research",'Relevant - In CRM not valid'!$R$2:$R$46,"Senior")</f>
        <v>1</v>
      </c>
      <c r="H621" s="2">
        <f>COUNTIFS('Relevant - In CRM valid'!$T$2:$T$4699,$A621,'Relevant - In CRM valid'!$G$2:$G$4699,"UK",'Relevant - In CRM valid'!$M$2:$M$4699,"Research",'Relevant - In CRM valid'!$R$2:$R$4699,"Operational")+COUNTIFS('Relevant - In CRM unknown'!$T$2:$T$253,$A621,'Relevant - In CRM unknown'!$G$2:$G$253,"UK",'Relevant - In CRM unknown'!$M$2:$M$253,"Research",'Relevant - In CRM unknown'!$R$2:$R$253,"Operational")+COUNTIFS('Relevant - IN NOW CRM valid'!$T$2:$T$2328,$A621,'Relevant - IN NOW CRM valid'!$G$2:$G$2328,"UK",'Relevant - IN NOW CRM valid'!$M$2:$M$2328,"Research",'Relevant - IN NOW CRM valid'!$R$2:$R$2328,"Operational")+COUNTIFS('Relevant - IN NOW CRM unknown'!$T$2:$T$1227,$A621,'Relevant - IN NOW CRM unknown'!$G$2:$G$1227,"UK",'Relevant - IN NOW CRM unknown'!$M$2:$M$1227,"Research",'Relevant - IN NOW CRM unknown'!$R$2:$R$1227,"Operational")+COUNTIFS('Relevant - Not CRM not valid'!$T$2:$T$416,$A621,'Relevant - Not CRM not valid'!$G$2:$G$416,"UK",'Relevant - Not CRM not valid'!$M$2:$M$416,"Research",'Relevant - Not CRM not valid'!$R$2:$R$416,"Operational")+COUNTIFS('Relevant - In CRM not valid'!$T$2:$T$46,$A621,'Relevant - In CRM not valid'!$G$2:$G$46,"UK",'Relevant - In CRM not valid'!$M$2:$M$46,"Research",'Relevant - In CRM not valid'!$R$2:$R$46,"Operational")</f>
        <v>0</v>
      </c>
      <c r="I621" s="2">
        <f>COUNTIFS('Relevant - In CRM valid'!$T$2:$T$4699,$A621,'Relevant - In CRM valid'!$G$2:$G$4699,"UK",'Relevant - In CRM valid'!$M$2:$M$4699,"Research",'Relevant - In CRM valid'!$R$2:$R$4699,"Academic")+COUNTIFS('Relevant - In CRM unknown'!$T$2:$T$253,$A621,'Relevant - In CRM unknown'!$G$2:$G$253,"UK",'Relevant - In CRM unknown'!$M$2:$M$253,"Research",'Relevant - In CRM unknown'!$R$2:$R$253,"Academic")+COUNTIFS('Relevant - IN NOW CRM valid'!$T$2:$T$2328,$A621,'Relevant - IN NOW CRM valid'!$G$2:$G$2328,"UK",'Relevant - IN NOW CRM valid'!$M$2:$M$2328,"Research",'Relevant - IN NOW CRM valid'!$R$2:$R$2328,"Academic")+COUNTIFS('Relevant - IN NOW CRM unknown'!$T$2:$T$1227,$A621,'Relevant - IN NOW CRM unknown'!$G$2:$G$1227,"UK",'Relevant - IN NOW CRM unknown'!$M$2:$M$1227,"Research",'Relevant - IN NOW CRM unknown'!$R$2:$R$1227,"Academic")+COUNTIFS('Relevant - Not CRM not valid'!$T$2:$T$416,$A621,'Relevant - Not CRM not valid'!$G$2:$G$416,"UK",'Relevant - Not CRM not valid'!$M$2:$M$416,"Research",'Relevant - Not CRM not valid'!$R$2:$R$416,"Academic")+COUNTIFS('Relevant - In CRM not valid'!$T$2:$T$46,$A621,'Relevant - In CRM not valid'!$G$2:$G$46,"UK",'Relevant - In CRM not valid'!$M$2:$M$46,"Research",'Relevant - In CRM not valid'!$R$2:$R$46,"Academic")</f>
        <v>0</v>
      </c>
      <c r="J621" s="2">
        <f>COUNTIFS('Relevant - In CRM valid'!$T$2:$T$4699,$A621,'Relevant - In CRM valid'!$G$2:$G$4699,"UK",'Relevant - In CRM valid'!$M$2:$M$4699,"Finance")+COUNTIFS('Relevant - In CRM unknown'!$T$2:$T$253,$A621,'Relevant - In CRM unknown'!$G$2:$G$253,"UK",'Relevant - In CRM unknown'!$M$2:$M$253,"Finance")+COUNTIFS('Relevant - IN NOW CRM valid'!$T$2:$T$2328,$A621,'Relevant - IN NOW CRM valid'!$G$2:$G$2328,"UK",'Relevant - IN NOW CRM valid'!$M$2:$M$2328,"Finance")+COUNTIFS('Relevant - IN NOW CRM unknown'!$T$2:$T$1227,$A621,'Relevant - IN NOW CRM unknown'!$G$2:$G$1227,"UK",'Relevant - IN NOW CRM unknown'!$M$2:$M$1227,"Finance")+COUNTIFS('Relevant - Not CRM not valid'!$T$2:$T$416,$A621,'Relevant - Not CRM not valid'!$G$2:$G$416,"UK",'Relevant - Not CRM not valid'!$M$2:$M$416,"Finance")+COUNTIFS('Relevant - In CRM not valid'!$T$2:$T$46,$A621,'Relevant - In CRM not valid'!$G$2:$G$46,"UK",'Relevant - In CRM not valid'!$M$2:$M$46,"Finance")</f>
        <v>0</v>
      </c>
      <c r="K621" s="2">
        <f>COUNTIFS('Relevant - In CRM valid'!$T$2:$T$4699,$A621,'Relevant - In CRM valid'!$G$2:$G$4699,"UK",'Relevant - In CRM valid'!$M$2:$M$4699,"IT/Systems")+COUNTIFS('Relevant - In CRM unknown'!$T$2:$T$253,$A621,'Relevant - In CRM unknown'!$G$2:$G$253,"UK",'Relevant - In CRM unknown'!$M$2:$M$253,"IT/Systems")+COUNTIFS('Relevant - IN NOW CRM valid'!$T$2:$T$2328,$A621,'Relevant - IN NOW CRM valid'!$G$2:$G$2328,"UK",'Relevant - IN NOW CRM valid'!$M$2:$M$2328,"IT/Systems")+COUNTIFS('Relevant - IN NOW CRM unknown'!$T$2:$T$1227,$A621,'Relevant - IN NOW CRM unknown'!$G$2:$G$1227,"UK",'Relevant - IN NOW CRM unknown'!$M$2:$M$1227,"IT/Systems")+COUNTIFS('Relevant - Not CRM not valid'!$T$2:$T$416,$A621,'Relevant - Not CRM not valid'!$G$2:$G$416,"UK",'Relevant - Not CRM not valid'!$M$2:$M$416,"IT/Systems")+COUNTIFS('Relevant - In CRM not valid'!$T$2:$T$46,$A621,'Relevant - In CRM not valid'!$G$2:$G$46,"UK",'Relevant - In CRM not valid'!$M$2:$M$46,"IT/Systems")</f>
        <v>0</v>
      </c>
      <c r="L621" s="2">
        <f>COUNTIFS('Relevant - In CRM valid'!$T$2:$T$4699,$A621,'Relevant - In CRM valid'!$G$2:$G$4699,"UK",'Relevant - In CRM valid'!$M$2:$M$4699,"")+COUNTIFS('Relevant - In CRM unknown'!$T$2:$T$253,$A621,'Relevant - In CRM unknown'!$G$2:$G$253,"UK",'Relevant - In CRM unknown'!$M$2:$M$253,"")+COUNTIFS('Relevant - IN NOW CRM valid'!$T$2:$T$2328,$A621,'Relevant - IN NOW CRM valid'!$G$2:$G$2328,"UK",'Relevant - IN NOW CRM valid'!$M$2:$M$2328,"")+COUNTIFS('Relevant - IN NOW CRM unknown'!$T$2:$T$1227,$A621,'Relevant - IN NOW CRM unknown'!$G$2:$G$1227,"UK",'Relevant - IN NOW CRM unknown'!$M$2:$M$1227,"")+COUNTIFS('Relevant - Not CRM not valid'!$T$2:$T$416,$A621,'Relevant - Not CRM not valid'!$G$2:$G$416,"UK",'Relevant - Not CRM not valid'!$M$2:$M$416,"")+COUNTIFS('Relevant - In CRM not valid'!$T$2:$T$46,$A621,'Relevant - In CRM not valid'!$G$2:$G$46,"UK",'Relevant - In CRM not valid'!$M$2:$M$46,"")</f>
        <v>0</v>
      </c>
      <c r="M621" s="2">
        <f t="shared" si="18"/>
        <v>1</v>
      </c>
      <c r="N621" s="2">
        <f>COUNTIFS('Relevant - In CRM valid'!$T$2:$T$4699,$A621,'Relevant - In CRM valid'!$G$2:$G$4699,"UK",'Relevant - In CRM valid'!$Q$2:$Q$4699,"valid")+COUNTIFS('Relevant - In CRM unknown'!$T$2:$T$253,$A621,'Relevant - In CRM unknown'!$G$2:$G$253,"UK",'Relevant - In CRM unknown'!$Q$2:$Q$253,"valid")+COUNTIFS('Relevant - IN NOW CRM valid'!$T$2:$T$2328,$A621,'Relevant - IN NOW CRM valid'!$G$2:$G$2328,"UK",'Relevant - IN NOW CRM valid'!$Q$2:$Q$2328,"valid")+COUNTIFS('Relevant - IN NOW CRM unknown'!$T$2:$T$1227,$A621,'Relevant - IN NOW CRM unknown'!$G$2:$G$1227,"UK",'Relevant - IN NOW CRM unknown'!$Q$2:$Q$1227,"valid")+COUNTIFS('Relevant - Not CRM not valid'!$T$2:$T$416,$A621,'Relevant - Not CRM not valid'!$G$2:$G$416,"UK",'Relevant - Not CRM not valid'!$Q$2:$Q$416,"valid")+COUNTIFS('Relevant - In CRM not valid'!$T$2:$T$46,$A621,'Relevant - In CRM not valid'!$G$2:$G$46,"UK",'Relevant - In CRM not valid'!$Q$2:$Q$46,"valid")</f>
        <v>1</v>
      </c>
      <c r="O621" s="2" t="str">
        <f t="shared" si="19"/>
        <v>Finance  IT/Systems</v>
      </c>
    </row>
    <row r="622" spans="1:15" ht="15" customHeight="1">
      <c r="A622" s="2" t="s">
        <v>1351</v>
      </c>
      <c r="B622" s="2" t="s">
        <v>1352</v>
      </c>
      <c r="C622" s="2" t="s">
        <v>525</v>
      </c>
      <c r="D622" s="2" t="str">
        <f>IFERROR(INDEX('UK Target Institutions'!$D$2:$D$727,MATCH($A622,'UK Target Institutions'!$A$2:$A$727,0)),"")</f>
        <v>No</v>
      </c>
      <c r="E622" s="2">
        <f>COUNTIFS('Relevant - In CRM valid'!$T$2:$T$4699,$A622,'Relevant - In CRM valid'!$G$2:$G$4699,"UK")+COUNTIFS('Relevant - In CRM unknown'!$T$2:$T$253,$A622,'Relevant - In CRM unknown'!$G$2:$G$253,"UK")+COUNTIFS('Relevant - IN NOW CRM valid'!$T$2:$T$2328,$A622,'Relevant - IN NOW CRM valid'!$G$2:$G$2328,"UK")+COUNTIFS('Relevant - IN NOW CRM unknown'!$T$2:$T$1227,$A622,'Relevant - IN NOW CRM unknown'!$G$2:$G$1227,"UK")+COUNTIFS('Relevant - Not CRM not valid'!$T$2:$T$416,$A622,'Relevant - Not CRM not valid'!$G$2:$G$416,"UK")+COUNTIFS('Relevant - In CRM not valid'!$T$2:$T$46,$A622,'Relevant - In CRM not valid'!$G$2:$G$46,"UK")</f>
        <v>1</v>
      </c>
      <c r="F622" s="2">
        <f>COUNTIFS('Relevant - In CRM valid'!$T$2:$T$4699,$A622,'Relevant - In CRM valid'!$G$2:$G$4699,"UK",'Relevant - In CRM valid'!$M$2:$M$4699,"Research")+COUNTIFS('Relevant - In CRM unknown'!$T$2:$T$253,$A622,'Relevant - In CRM unknown'!$G$2:$G$253,"UK",'Relevant - In CRM unknown'!$M$2:$M$253,"Research")+COUNTIFS('Relevant - IN NOW CRM valid'!$T$2:$T$2328,$A622,'Relevant - IN NOW CRM valid'!$G$2:$G$2328,"UK",'Relevant - IN NOW CRM valid'!$M$2:$M$2328,"Research")+COUNTIFS('Relevant - IN NOW CRM unknown'!$T$2:$T$1227,$A622,'Relevant - IN NOW CRM unknown'!$G$2:$G$1227,"UK",'Relevant - IN NOW CRM unknown'!$M$2:$M$1227,"Research")+COUNTIFS('Relevant - Not CRM not valid'!$T$2:$T$416,$A622,'Relevant - Not CRM not valid'!$G$2:$G$416,"UK",'Relevant - Not CRM not valid'!$M$2:$M$416,"Research")+COUNTIFS('Relevant - In CRM not valid'!$T$2:$T$46,$A622,'Relevant - In CRM not valid'!$G$2:$G$46,"UK",'Relevant - In CRM not valid'!$M$2:$M$46,"Research")</f>
        <v>0</v>
      </c>
      <c r="G622" s="2">
        <f>COUNTIFS('Relevant - In CRM valid'!$T$2:$T$4699,$A622,'Relevant - In CRM valid'!$G$2:$G$4699,"UK",'Relevant - In CRM valid'!$M$2:$M$4699,"Research",'Relevant - In CRM valid'!$R$2:$R$4699,"Senior")+COUNTIFS('Relevant - In CRM unknown'!$T$2:$T$253,$A622,'Relevant - In CRM unknown'!$G$2:$G$253,"UK",'Relevant - In CRM unknown'!$M$2:$M$253,"Research",'Relevant - In CRM unknown'!$R$2:$R$253,"Senior")+COUNTIFS('Relevant - IN NOW CRM valid'!$T$2:$T$2328,$A622,'Relevant - IN NOW CRM valid'!$G$2:$G$2328,"UK",'Relevant - IN NOW CRM valid'!$M$2:$M$2328,"Research",'Relevant - IN NOW CRM valid'!$R$2:$R$2328,"Senior")+COUNTIFS('Relevant - IN NOW CRM unknown'!$T$2:$T$1227,$A622,'Relevant - IN NOW CRM unknown'!$G$2:$G$1227,"UK",'Relevant - IN NOW CRM unknown'!$M$2:$M$1227,"Research",'Relevant - IN NOW CRM unknown'!$R$2:$R$1227,"Senior")+COUNTIFS('Relevant - Not CRM not valid'!$T$2:$T$416,$A622,'Relevant - Not CRM not valid'!$G$2:$G$416,"UK",'Relevant - Not CRM not valid'!$M$2:$M$416,"Research",'Relevant - Not CRM not valid'!$R$2:$R$416,"Senior")+COUNTIFS('Relevant - In CRM not valid'!$T$2:$T$46,$A622,'Relevant - In CRM not valid'!$G$2:$G$46,"UK",'Relevant - In CRM not valid'!$M$2:$M$46,"Research",'Relevant - In CRM not valid'!$R$2:$R$46,"Senior")</f>
        <v>0</v>
      </c>
      <c r="H622" s="2">
        <f>COUNTIFS('Relevant - In CRM valid'!$T$2:$T$4699,$A622,'Relevant - In CRM valid'!$G$2:$G$4699,"UK",'Relevant - In CRM valid'!$M$2:$M$4699,"Research",'Relevant - In CRM valid'!$R$2:$R$4699,"Operational")+COUNTIFS('Relevant - In CRM unknown'!$T$2:$T$253,$A622,'Relevant - In CRM unknown'!$G$2:$G$253,"UK",'Relevant - In CRM unknown'!$M$2:$M$253,"Research",'Relevant - In CRM unknown'!$R$2:$R$253,"Operational")+COUNTIFS('Relevant - IN NOW CRM valid'!$T$2:$T$2328,$A622,'Relevant - IN NOW CRM valid'!$G$2:$G$2328,"UK",'Relevant - IN NOW CRM valid'!$M$2:$M$2328,"Research",'Relevant - IN NOW CRM valid'!$R$2:$R$2328,"Operational")+COUNTIFS('Relevant - IN NOW CRM unknown'!$T$2:$T$1227,$A622,'Relevant - IN NOW CRM unknown'!$G$2:$G$1227,"UK",'Relevant - IN NOW CRM unknown'!$M$2:$M$1227,"Research",'Relevant - IN NOW CRM unknown'!$R$2:$R$1227,"Operational")+COUNTIFS('Relevant - Not CRM not valid'!$T$2:$T$416,$A622,'Relevant - Not CRM not valid'!$G$2:$G$416,"UK",'Relevant - Not CRM not valid'!$M$2:$M$416,"Research",'Relevant - Not CRM not valid'!$R$2:$R$416,"Operational")+COUNTIFS('Relevant - In CRM not valid'!$T$2:$T$46,$A622,'Relevant - In CRM not valid'!$G$2:$G$46,"UK",'Relevant - In CRM not valid'!$M$2:$M$46,"Research",'Relevant - In CRM not valid'!$R$2:$R$46,"Operational")</f>
        <v>0</v>
      </c>
      <c r="I622" s="2">
        <f>COUNTIFS('Relevant - In CRM valid'!$T$2:$T$4699,$A622,'Relevant - In CRM valid'!$G$2:$G$4699,"UK",'Relevant - In CRM valid'!$M$2:$M$4699,"Research",'Relevant - In CRM valid'!$R$2:$R$4699,"Academic")+COUNTIFS('Relevant - In CRM unknown'!$T$2:$T$253,$A622,'Relevant - In CRM unknown'!$G$2:$G$253,"UK",'Relevant - In CRM unknown'!$M$2:$M$253,"Research",'Relevant - In CRM unknown'!$R$2:$R$253,"Academic")+COUNTIFS('Relevant - IN NOW CRM valid'!$T$2:$T$2328,$A622,'Relevant - IN NOW CRM valid'!$G$2:$G$2328,"UK",'Relevant - IN NOW CRM valid'!$M$2:$M$2328,"Research",'Relevant - IN NOW CRM valid'!$R$2:$R$2328,"Academic")+COUNTIFS('Relevant - IN NOW CRM unknown'!$T$2:$T$1227,$A622,'Relevant - IN NOW CRM unknown'!$G$2:$G$1227,"UK",'Relevant - IN NOW CRM unknown'!$M$2:$M$1227,"Research",'Relevant - IN NOW CRM unknown'!$R$2:$R$1227,"Academic")+COUNTIFS('Relevant - Not CRM not valid'!$T$2:$T$416,$A622,'Relevant - Not CRM not valid'!$G$2:$G$416,"UK",'Relevant - Not CRM not valid'!$M$2:$M$416,"Research",'Relevant - Not CRM not valid'!$R$2:$R$416,"Academic")+COUNTIFS('Relevant - In CRM not valid'!$T$2:$T$46,$A622,'Relevant - In CRM not valid'!$G$2:$G$46,"UK",'Relevant - In CRM not valid'!$M$2:$M$46,"Research",'Relevant - In CRM not valid'!$R$2:$R$46,"Academic")</f>
        <v>0</v>
      </c>
      <c r="J622" s="2">
        <f>COUNTIFS('Relevant - In CRM valid'!$T$2:$T$4699,$A622,'Relevant - In CRM valid'!$G$2:$G$4699,"UK",'Relevant - In CRM valid'!$M$2:$M$4699,"Finance")+COUNTIFS('Relevant - In CRM unknown'!$T$2:$T$253,$A622,'Relevant - In CRM unknown'!$G$2:$G$253,"UK",'Relevant - In CRM unknown'!$M$2:$M$253,"Finance")+COUNTIFS('Relevant - IN NOW CRM valid'!$T$2:$T$2328,$A622,'Relevant - IN NOW CRM valid'!$G$2:$G$2328,"UK",'Relevant - IN NOW CRM valid'!$M$2:$M$2328,"Finance")+COUNTIFS('Relevant - IN NOW CRM unknown'!$T$2:$T$1227,$A622,'Relevant - IN NOW CRM unknown'!$G$2:$G$1227,"UK",'Relevant - IN NOW CRM unknown'!$M$2:$M$1227,"Finance")+COUNTIFS('Relevant - Not CRM not valid'!$T$2:$T$416,$A622,'Relevant - Not CRM not valid'!$G$2:$G$416,"UK",'Relevant - Not CRM not valid'!$M$2:$M$416,"Finance")+COUNTIFS('Relevant - In CRM not valid'!$T$2:$T$46,$A622,'Relevant - In CRM not valid'!$G$2:$G$46,"UK",'Relevant - In CRM not valid'!$M$2:$M$46,"Finance")</f>
        <v>1</v>
      </c>
      <c r="K622" s="2">
        <f>COUNTIFS('Relevant - In CRM valid'!$T$2:$T$4699,$A622,'Relevant - In CRM valid'!$G$2:$G$4699,"UK",'Relevant - In CRM valid'!$M$2:$M$4699,"IT/Systems")+COUNTIFS('Relevant - In CRM unknown'!$T$2:$T$253,$A622,'Relevant - In CRM unknown'!$G$2:$G$253,"UK",'Relevant - In CRM unknown'!$M$2:$M$253,"IT/Systems")+COUNTIFS('Relevant - IN NOW CRM valid'!$T$2:$T$2328,$A622,'Relevant - IN NOW CRM valid'!$G$2:$G$2328,"UK",'Relevant - IN NOW CRM valid'!$M$2:$M$2328,"IT/Systems")+COUNTIFS('Relevant - IN NOW CRM unknown'!$T$2:$T$1227,$A622,'Relevant - IN NOW CRM unknown'!$G$2:$G$1227,"UK",'Relevant - IN NOW CRM unknown'!$M$2:$M$1227,"IT/Systems")+COUNTIFS('Relevant - Not CRM not valid'!$T$2:$T$416,$A622,'Relevant - Not CRM not valid'!$G$2:$G$416,"UK",'Relevant - Not CRM not valid'!$M$2:$M$416,"IT/Systems")+COUNTIFS('Relevant - In CRM not valid'!$T$2:$T$46,$A622,'Relevant - In CRM not valid'!$G$2:$G$46,"UK",'Relevant - In CRM not valid'!$M$2:$M$46,"IT/Systems")</f>
        <v>0</v>
      </c>
      <c r="L622" s="2">
        <f>COUNTIFS('Relevant - In CRM valid'!$T$2:$T$4699,$A622,'Relevant - In CRM valid'!$G$2:$G$4699,"UK",'Relevant - In CRM valid'!$M$2:$M$4699,"")+COUNTIFS('Relevant - In CRM unknown'!$T$2:$T$253,$A622,'Relevant - In CRM unknown'!$G$2:$G$253,"UK",'Relevant - In CRM unknown'!$M$2:$M$253,"")+COUNTIFS('Relevant - IN NOW CRM valid'!$T$2:$T$2328,$A622,'Relevant - IN NOW CRM valid'!$G$2:$G$2328,"UK",'Relevant - IN NOW CRM valid'!$M$2:$M$2328,"")+COUNTIFS('Relevant - IN NOW CRM unknown'!$T$2:$T$1227,$A622,'Relevant - IN NOW CRM unknown'!$G$2:$G$1227,"UK",'Relevant - IN NOW CRM unknown'!$M$2:$M$1227,"")+COUNTIFS('Relevant - Not CRM not valid'!$T$2:$T$416,$A622,'Relevant - Not CRM not valid'!$G$2:$G$416,"UK",'Relevant - Not CRM not valid'!$M$2:$M$416,"")+COUNTIFS('Relevant - In CRM not valid'!$T$2:$T$46,$A622,'Relevant - In CRM not valid'!$G$2:$G$46,"UK",'Relevant - In CRM not valid'!$M$2:$M$46,"")</f>
        <v>0</v>
      </c>
      <c r="M622" s="2">
        <f t="shared" si="18"/>
        <v>1</v>
      </c>
      <c r="N622" s="2">
        <f>COUNTIFS('Relevant - In CRM valid'!$T$2:$T$4699,$A622,'Relevant - In CRM valid'!$G$2:$G$4699,"UK",'Relevant - In CRM valid'!$Q$2:$Q$4699,"valid")+COUNTIFS('Relevant - In CRM unknown'!$T$2:$T$253,$A622,'Relevant - In CRM unknown'!$G$2:$G$253,"UK",'Relevant - In CRM unknown'!$Q$2:$Q$253,"valid")+COUNTIFS('Relevant - IN NOW CRM valid'!$T$2:$T$2328,$A622,'Relevant - IN NOW CRM valid'!$G$2:$G$2328,"UK",'Relevant - IN NOW CRM valid'!$Q$2:$Q$2328,"valid")+COUNTIFS('Relevant - IN NOW CRM unknown'!$T$2:$T$1227,$A622,'Relevant - IN NOW CRM unknown'!$G$2:$G$1227,"UK",'Relevant - IN NOW CRM unknown'!$Q$2:$Q$1227,"valid")+COUNTIFS('Relevant - Not CRM not valid'!$T$2:$T$416,$A622,'Relevant - Not CRM not valid'!$G$2:$G$416,"UK",'Relevant - Not CRM not valid'!$Q$2:$Q$416,"valid")+COUNTIFS('Relevant - In CRM not valid'!$T$2:$T$46,$A622,'Relevant - In CRM not valid'!$G$2:$G$46,"UK",'Relevant - In CRM not valid'!$Q$2:$Q$46,"valid")</f>
        <v>1</v>
      </c>
      <c r="O622" s="2" t="str">
        <f t="shared" si="19"/>
        <v>Research  IT/Systems</v>
      </c>
    </row>
    <row r="623" spans="1:15" ht="15" customHeight="1">
      <c r="A623" s="2" t="s">
        <v>1353</v>
      </c>
      <c r="B623" s="2" t="s">
        <v>1354</v>
      </c>
      <c r="C623" s="2" t="s">
        <v>525</v>
      </c>
      <c r="D623" s="2" t="str">
        <f>IFERROR(INDEX('UK Target Institutions'!$D$2:$D$727,MATCH($A623,'UK Target Institutions'!$A$2:$A$727,0)),"")</f>
        <v>No</v>
      </c>
      <c r="E623" s="2">
        <f>COUNTIFS('Relevant - In CRM valid'!$T$2:$T$4699,$A623,'Relevant - In CRM valid'!$G$2:$G$4699,"UK")+COUNTIFS('Relevant - In CRM unknown'!$T$2:$T$253,$A623,'Relevant - In CRM unknown'!$G$2:$G$253,"UK")+COUNTIFS('Relevant - IN NOW CRM valid'!$T$2:$T$2328,$A623,'Relevant - IN NOW CRM valid'!$G$2:$G$2328,"UK")+COUNTIFS('Relevant - IN NOW CRM unknown'!$T$2:$T$1227,$A623,'Relevant - IN NOW CRM unknown'!$G$2:$G$1227,"UK")+COUNTIFS('Relevant - Not CRM not valid'!$T$2:$T$416,$A623,'Relevant - Not CRM not valid'!$G$2:$G$416,"UK")+COUNTIFS('Relevant - In CRM not valid'!$T$2:$T$46,$A623,'Relevant - In CRM not valid'!$G$2:$G$46,"UK")</f>
        <v>1</v>
      </c>
      <c r="F623" s="2">
        <f>COUNTIFS('Relevant - In CRM valid'!$T$2:$T$4699,$A623,'Relevant - In CRM valid'!$G$2:$G$4699,"UK",'Relevant - In CRM valid'!$M$2:$M$4699,"Research")+COUNTIFS('Relevant - In CRM unknown'!$T$2:$T$253,$A623,'Relevant - In CRM unknown'!$G$2:$G$253,"UK",'Relevant - In CRM unknown'!$M$2:$M$253,"Research")+COUNTIFS('Relevant - IN NOW CRM valid'!$T$2:$T$2328,$A623,'Relevant - IN NOW CRM valid'!$G$2:$G$2328,"UK",'Relevant - IN NOW CRM valid'!$M$2:$M$2328,"Research")+COUNTIFS('Relevant - IN NOW CRM unknown'!$T$2:$T$1227,$A623,'Relevant - IN NOW CRM unknown'!$G$2:$G$1227,"UK",'Relevant - IN NOW CRM unknown'!$M$2:$M$1227,"Research")+COUNTIFS('Relevant - Not CRM not valid'!$T$2:$T$416,$A623,'Relevant - Not CRM not valid'!$G$2:$G$416,"UK",'Relevant - Not CRM not valid'!$M$2:$M$416,"Research")+COUNTIFS('Relevant - In CRM not valid'!$T$2:$T$46,$A623,'Relevant - In CRM not valid'!$G$2:$G$46,"UK",'Relevant - In CRM not valid'!$M$2:$M$46,"Research")</f>
        <v>0</v>
      </c>
      <c r="G623" s="2">
        <f>COUNTIFS('Relevant - In CRM valid'!$T$2:$T$4699,$A623,'Relevant - In CRM valid'!$G$2:$G$4699,"UK",'Relevant - In CRM valid'!$M$2:$M$4699,"Research",'Relevant - In CRM valid'!$R$2:$R$4699,"Senior")+COUNTIFS('Relevant - In CRM unknown'!$T$2:$T$253,$A623,'Relevant - In CRM unknown'!$G$2:$G$253,"UK",'Relevant - In CRM unknown'!$M$2:$M$253,"Research",'Relevant - In CRM unknown'!$R$2:$R$253,"Senior")+COUNTIFS('Relevant - IN NOW CRM valid'!$T$2:$T$2328,$A623,'Relevant - IN NOW CRM valid'!$G$2:$G$2328,"UK",'Relevant - IN NOW CRM valid'!$M$2:$M$2328,"Research",'Relevant - IN NOW CRM valid'!$R$2:$R$2328,"Senior")+COUNTIFS('Relevant - IN NOW CRM unknown'!$T$2:$T$1227,$A623,'Relevant - IN NOW CRM unknown'!$G$2:$G$1227,"UK",'Relevant - IN NOW CRM unknown'!$M$2:$M$1227,"Research",'Relevant - IN NOW CRM unknown'!$R$2:$R$1227,"Senior")+COUNTIFS('Relevant - Not CRM not valid'!$T$2:$T$416,$A623,'Relevant - Not CRM not valid'!$G$2:$G$416,"UK",'Relevant - Not CRM not valid'!$M$2:$M$416,"Research",'Relevant - Not CRM not valid'!$R$2:$R$416,"Senior")+COUNTIFS('Relevant - In CRM not valid'!$T$2:$T$46,$A623,'Relevant - In CRM not valid'!$G$2:$G$46,"UK",'Relevant - In CRM not valid'!$M$2:$M$46,"Research",'Relevant - In CRM not valid'!$R$2:$R$46,"Senior")</f>
        <v>0</v>
      </c>
      <c r="H623" s="2">
        <f>COUNTIFS('Relevant - In CRM valid'!$T$2:$T$4699,$A623,'Relevant - In CRM valid'!$G$2:$G$4699,"UK",'Relevant - In CRM valid'!$M$2:$M$4699,"Research",'Relevant - In CRM valid'!$R$2:$R$4699,"Operational")+COUNTIFS('Relevant - In CRM unknown'!$T$2:$T$253,$A623,'Relevant - In CRM unknown'!$G$2:$G$253,"UK",'Relevant - In CRM unknown'!$M$2:$M$253,"Research",'Relevant - In CRM unknown'!$R$2:$R$253,"Operational")+COUNTIFS('Relevant - IN NOW CRM valid'!$T$2:$T$2328,$A623,'Relevant - IN NOW CRM valid'!$G$2:$G$2328,"UK",'Relevant - IN NOW CRM valid'!$M$2:$M$2328,"Research",'Relevant - IN NOW CRM valid'!$R$2:$R$2328,"Operational")+COUNTIFS('Relevant - IN NOW CRM unknown'!$T$2:$T$1227,$A623,'Relevant - IN NOW CRM unknown'!$G$2:$G$1227,"UK",'Relevant - IN NOW CRM unknown'!$M$2:$M$1227,"Research",'Relevant - IN NOW CRM unknown'!$R$2:$R$1227,"Operational")+COUNTIFS('Relevant - Not CRM not valid'!$T$2:$T$416,$A623,'Relevant - Not CRM not valid'!$G$2:$G$416,"UK",'Relevant - Not CRM not valid'!$M$2:$M$416,"Research",'Relevant - Not CRM not valid'!$R$2:$R$416,"Operational")+COUNTIFS('Relevant - In CRM not valid'!$T$2:$T$46,$A623,'Relevant - In CRM not valid'!$G$2:$G$46,"UK",'Relevant - In CRM not valid'!$M$2:$M$46,"Research",'Relevant - In CRM not valid'!$R$2:$R$46,"Operational")</f>
        <v>0</v>
      </c>
      <c r="I623" s="2">
        <f>COUNTIFS('Relevant - In CRM valid'!$T$2:$T$4699,$A623,'Relevant - In CRM valid'!$G$2:$G$4699,"UK",'Relevant - In CRM valid'!$M$2:$M$4699,"Research",'Relevant - In CRM valid'!$R$2:$R$4699,"Academic")+COUNTIFS('Relevant - In CRM unknown'!$T$2:$T$253,$A623,'Relevant - In CRM unknown'!$G$2:$G$253,"UK",'Relevant - In CRM unknown'!$M$2:$M$253,"Research",'Relevant - In CRM unknown'!$R$2:$R$253,"Academic")+COUNTIFS('Relevant - IN NOW CRM valid'!$T$2:$T$2328,$A623,'Relevant - IN NOW CRM valid'!$G$2:$G$2328,"UK",'Relevant - IN NOW CRM valid'!$M$2:$M$2328,"Research",'Relevant - IN NOW CRM valid'!$R$2:$R$2328,"Academic")+COUNTIFS('Relevant - IN NOW CRM unknown'!$T$2:$T$1227,$A623,'Relevant - IN NOW CRM unknown'!$G$2:$G$1227,"UK",'Relevant - IN NOW CRM unknown'!$M$2:$M$1227,"Research",'Relevant - IN NOW CRM unknown'!$R$2:$R$1227,"Academic")+COUNTIFS('Relevant - Not CRM not valid'!$T$2:$T$416,$A623,'Relevant - Not CRM not valid'!$G$2:$G$416,"UK",'Relevant - Not CRM not valid'!$M$2:$M$416,"Research",'Relevant - Not CRM not valid'!$R$2:$R$416,"Academic")+COUNTIFS('Relevant - In CRM not valid'!$T$2:$T$46,$A623,'Relevant - In CRM not valid'!$G$2:$G$46,"UK",'Relevant - In CRM not valid'!$M$2:$M$46,"Research",'Relevant - In CRM not valid'!$R$2:$R$46,"Academic")</f>
        <v>0</v>
      </c>
      <c r="J623" s="2">
        <f>COUNTIFS('Relevant - In CRM valid'!$T$2:$T$4699,$A623,'Relevant - In CRM valid'!$G$2:$G$4699,"UK",'Relevant - In CRM valid'!$M$2:$M$4699,"Finance")+COUNTIFS('Relevant - In CRM unknown'!$T$2:$T$253,$A623,'Relevant - In CRM unknown'!$G$2:$G$253,"UK",'Relevant - In CRM unknown'!$M$2:$M$253,"Finance")+COUNTIFS('Relevant - IN NOW CRM valid'!$T$2:$T$2328,$A623,'Relevant - IN NOW CRM valid'!$G$2:$G$2328,"UK",'Relevant - IN NOW CRM valid'!$M$2:$M$2328,"Finance")+COUNTIFS('Relevant - IN NOW CRM unknown'!$T$2:$T$1227,$A623,'Relevant - IN NOW CRM unknown'!$G$2:$G$1227,"UK",'Relevant - IN NOW CRM unknown'!$M$2:$M$1227,"Finance")+COUNTIFS('Relevant - Not CRM not valid'!$T$2:$T$416,$A623,'Relevant - Not CRM not valid'!$G$2:$G$416,"UK",'Relevant - Not CRM not valid'!$M$2:$M$416,"Finance")+COUNTIFS('Relevant - In CRM not valid'!$T$2:$T$46,$A623,'Relevant - In CRM not valid'!$G$2:$G$46,"UK",'Relevant - In CRM not valid'!$M$2:$M$46,"Finance")</f>
        <v>1</v>
      </c>
      <c r="K623" s="2">
        <f>COUNTIFS('Relevant - In CRM valid'!$T$2:$T$4699,$A623,'Relevant - In CRM valid'!$G$2:$G$4699,"UK",'Relevant - In CRM valid'!$M$2:$M$4699,"IT/Systems")+COUNTIFS('Relevant - In CRM unknown'!$T$2:$T$253,$A623,'Relevant - In CRM unknown'!$G$2:$G$253,"UK",'Relevant - In CRM unknown'!$M$2:$M$253,"IT/Systems")+COUNTIFS('Relevant - IN NOW CRM valid'!$T$2:$T$2328,$A623,'Relevant - IN NOW CRM valid'!$G$2:$G$2328,"UK",'Relevant - IN NOW CRM valid'!$M$2:$M$2328,"IT/Systems")+COUNTIFS('Relevant - IN NOW CRM unknown'!$T$2:$T$1227,$A623,'Relevant - IN NOW CRM unknown'!$G$2:$G$1227,"UK",'Relevant - IN NOW CRM unknown'!$M$2:$M$1227,"IT/Systems")+COUNTIFS('Relevant - Not CRM not valid'!$T$2:$T$416,$A623,'Relevant - Not CRM not valid'!$G$2:$G$416,"UK",'Relevant - Not CRM not valid'!$M$2:$M$416,"IT/Systems")+COUNTIFS('Relevant - In CRM not valid'!$T$2:$T$46,$A623,'Relevant - In CRM not valid'!$G$2:$G$46,"UK",'Relevant - In CRM not valid'!$M$2:$M$46,"IT/Systems")</f>
        <v>0</v>
      </c>
      <c r="L623" s="2">
        <f>COUNTIFS('Relevant - In CRM valid'!$T$2:$T$4699,$A623,'Relevant - In CRM valid'!$G$2:$G$4699,"UK",'Relevant - In CRM valid'!$M$2:$M$4699,"")+COUNTIFS('Relevant - In CRM unknown'!$T$2:$T$253,$A623,'Relevant - In CRM unknown'!$G$2:$G$253,"UK",'Relevant - In CRM unknown'!$M$2:$M$253,"")+COUNTIFS('Relevant - IN NOW CRM valid'!$T$2:$T$2328,$A623,'Relevant - IN NOW CRM valid'!$G$2:$G$2328,"UK",'Relevant - IN NOW CRM valid'!$M$2:$M$2328,"")+COUNTIFS('Relevant - IN NOW CRM unknown'!$T$2:$T$1227,$A623,'Relevant - IN NOW CRM unknown'!$G$2:$G$1227,"UK",'Relevant - IN NOW CRM unknown'!$M$2:$M$1227,"")+COUNTIFS('Relevant - Not CRM not valid'!$T$2:$T$416,$A623,'Relevant - Not CRM not valid'!$G$2:$G$416,"UK",'Relevant - Not CRM not valid'!$M$2:$M$416,"")+COUNTIFS('Relevant - In CRM not valid'!$T$2:$T$46,$A623,'Relevant - In CRM not valid'!$G$2:$G$46,"UK",'Relevant - In CRM not valid'!$M$2:$M$46,"")</f>
        <v>0</v>
      </c>
      <c r="M623" s="2">
        <f t="shared" si="18"/>
        <v>1</v>
      </c>
      <c r="N623" s="2">
        <f>COUNTIFS('Relevant - In CRM valid'!$T$2:$T$4699,$A623,'Relevant - In CRM valid'!$G$2:$G$4699,"UK",'Relevant - In CRM valid'!$Q$2:$Q$4699,"valid")+COUNTIFS('Relevant - In CRM unknown'!$T$2:$T$253,$A623,'Relevant - In CRM unknown'!$G$2:$G$253,"UK",'Relevant - In CRM unknown'!$Q$2:$Q$253,"valid")+COUNTIFS('Relevant - IN NOW CRM valid'!$T$2:$T$2328,$A623,'Relevant - IN NOW CRM valid'!$G$2:$G$2328,"UK",'Relevant - IN NOW CRM valid'!$Q$2:$Q$2328,"valid")+COUNTIFS('Relevant - IN NOW CRM unknown'!$T$2:$T$1227,$A623,'Relevant - IN NOW CRM unknown'!$G$2:$G$1227,"UK",'Relevant - IN NOW CRM unknown'!$Q$2:$Q$1227,"valid")+COUNTIFS('Relevant - Not CRM not valid'!$T$2:$T$416,$A623,'Relevant - Not CRM not valid'!$G$2:$G$416,"UK",'Relevant - Not CRM not valid'!$Q$2:$Q$416,"valid")+COUNTIFS('Relevant - In CRM not valid'!$T$2:$T$46,$A623,'Relevant - In CRM not valid'!$G$2:$G$46,"UK",'Relevant - In CRM not valid'!$Q$2:$Q$46,"valid")</f>
        <v>1</v>
      </c>
      <c r="O623" s="2" t="str">
        <f t="shared" si="19"/>
        <v>Research  IT/Systems</v>
      </c>
    </row>
    <row r="624" spans="1:15" ht="15" customHeight="1">
      <c r="A624" s="2" t="s">
        <v>1355</v>
      </c>
      <c r="B624" s="2" t="s">
        <v>1356</v>
      </c>
      <c r="C624" s="2" t="s">
        <v>525</v>
      </c>
      <c r="D624" s="2" t="str">
        <f>IFERROR(INDEX('UK Target Institutions'!$D$2:$D$727,MATCH($A624,'UK Target Institutions'!$A$2:$A$727,0)),"")</f>
        <v>No</v>
      </c>
      <c r="E624" s="2">
        <f>COUNTIFS('Relevant - In CRM valid'!$T$2:$T$4699,$A624,'Relevant - In CRM valid'!$G$2:$G$4699,"UK")+COUNTIFS('Relevant - In CRM unknown'!$T$2:$T$253,$A624,'Relevant - In CRM unknown'!$G$2:$G$253,"UK")+COUNTIFS('Relevant - IN NOW CRM valid'!$T$2:$T$2328,$A624,'Relevant - IN NOW CRM valid'!$G$2:$G$2328,"UK")+COUNTIFS('Relevant - IN NOW CRM unknown'!$T$2:$T$1227,$A624,'Relevant - IN NOW CRM unknown'!$G$2:$G$1227,"UK")+COUNTIFS('Relevant - Not CRM not valid'!$T$2:$T$416,$A624,'Relevant - Not CRM not valid'!$G$2:$G$416,"UK")+COUNTIFS('Relevant - In CRM not valid'!$T$2:$T$46,$A624,'Relevant - In CRM not valid'!$G$2:$G$46,"UK")</f>
        <v>1</v>
      </c>
      <c r="F624" s="2">
        <f>COUNTIFS('Relevant - In CRM valid'!$T$2:$T$4699,$A624,'Relevant - In CRM valid'!$G$2:$G$4699,"UK",'Relevant - In CRM valid'!$M$2:$M$4699,"Research")+COUNTIFS('Relevant - In CRM unknown'!$T$2:$T$253,$A624,'Relevant - In CRM unknown'!$G$2:$G$253,"UK",'Relevant - In CRM unknown'!$M$2:$M$253,"Research")+COUNTIFS('Relevant - IN NOW CRM valid'!$T$2:$T$2328,$A624,'Relevant - IN NOW CRM valid'!$G$2:$G$2328,"UK",'Relevant - IN NOW CRM valid'!$M$2:$M$2328,"Research")+COUNTIFS('Relevant - IN NOW CRM unknown'!$T$2:$T$1227,$A624,'Relevant - IN NOW CRM unknown'!$G$2:$G$1227,"UK",'Relevant - IN NOW CRM unknown'!$M$2:$M$1227,"Research")+COUNTIFS('Relevant - Not CRM not valid'!$T$2:$T$416,$A624,'Relevant - Not CRM not valid'!$G$2:$G$416,"UK",'Relevant - Not CRM not valid'!$M$2:$M$416,"Research")+COUNTIFS('Relevant - In CRM not valid'!$T$2:$T$46,$A624,'Relevant - In CRM not valid'!$G$2:$G$46,"UK",'Relevant - In CRM not valid'!$M$2:$M$46,"Research")</f>
        <v>0</v>
      </c>
      <c r="G624" s="2">
        <f>COUNTIFS('Relevant - In CRM valid'!$T$2:$T$4699,$A624,'Relevant - In CRM valid'!$G$2:$G$4699,"UK",'Relevant - In CRM valid'!$M$2:$M$4699,"Research",'Relevant - In CRM valid'!$R$2:$R$4699,"Senior")+COUNTIFS('Relevant - In CRM unknown'!$T$2:$T$253,$A624,'Relevant - In CRM unknown'!$G$2:$G$253,"UK",'Relevant - In CRM unknown'!$M$2:$M$253,"Research",'Relevant - In CRM unknown'!$R$2:$R$253,"Senior")+COUNTIFS('Relevant - IN NOW CRM valid'!$T$2:$T$2328,$A624,'Relevant - IN NOW CRM valid'!$G$2:$G$2328,"UK",'Relevant - IN NOW CRM valid'!$M$2:$M$2328,"Research",'Relevant - IN NOW CRM valid'!$R$2:$R$2328,"Senior")+COUNTIFS('Relevant - IN NOW CRM unknown'!$T$2:$T$1227,$A624,'Relevant - IN NOW CRM unknown'!$G$2:$G$1227,"UK",'Relevant - IN NOW CRM unknown'!$M$2:$M$1227,"Research",'Relevant - IN NOW CRM unknown'!$R$2:$R$1227,"Senior")+COUNTIFS('Relevant - Not CRM not valid'!$T$2:$T$416,$A624,'Relevant - Not CRM not valid'!$G$2:$G$416,"UK",'Relevant - Not CRM not valid'!$M$2:$M$416,"Research",'Relevant - Not CRM not valid'!$R$2:$R$416,"Senior")+COUNTIFS('Relevant - In CRM not valid'!$T$2:$T$46,$A624,'Relevant - In CRM not valid'!$G$2:$G$46,"UK",'Relevant - In CRM not valid'!$M$2:$M$46,"Research",'Relevant - In CRM not valid'!$R$2:$R$46,"Senior")</f>
        <v>0</v>
      </c>
      <c r="H624" s="2">
        <f>COUNTIFS('Relevant - In CRM valid'!$T$2:$T$4699,$A624,'Relevant - In CRM valid'!$G$2:$G$4699,"UK",'Relevant - In CRM valid'!$M$2:$M$4699,"Research",'Relevant - In CRM valid'!$R$2:$R$4699,"Operational")+COUNTIFS('Relevant - In CRM unknown'!$T$2:$T$253,$A624,'Relevant - In CRM unknown'!$G$2:$G$253,"UK",'Relevant - In CRM unknown'!$M$2:$M$253,"Research",'Relevant - In CRM unknown'!$R$2:$R$253,"Operational")+COUNTIFS('Relevant - IN NOW CRM valid'!$T$2:$T$2328,$A624,'Relevant - IN NOW CRM valid'!$G$2:$G$2328,"UK",'Relevant - IN NOW CRM valid'!$M$2:$M$2328,"Research",'Relevant - IN NOW CRM valid'!$R$2:$R$2328,"Operational")+COUNTIFS('Relevant - IN NOW CRM unknown'!$T$2:$T$1227,$A624,'Relevant - IN NOW CRM unknown'!$G$2:$G$1227,"UK",'Relevant - IN NOW CRM unknown'!$M$2:$M$1227,"Research",'Relevant - IN NOW CRM unknown'!$R$2:$R$1227,"Operational")+COUNTIFS('Relevant - Not CRM not valid'!$T$2:$T$416,$A624,'Relevant - Not CRM not valid'!$G$2:$G$416,"UK",'Relevant - Not CRM not valid'!$M$2:$M$416,"Research",'Relevant - Not CRM not valid'!$R$2:$R$416,"Operational")+COUNTIFS('Relevant - In CRM not valid'!$T$2:$T$46,$A624,'Relevant - In CRM not valid'!$G$2:$G$46,"UK",'Relevant - In CRM not valid'!$M$2:$M$46,"Research",'Relevant - In CRM not valid'!$R$2:$R$46,"Operational")</f>
        <v>0</v>
      </c>
      <c r="I624" s="2">
        <f>COUNTIFS('Relevant - In CRM valid'!$T$2:$T$4699,$A624,'Relevant - In CRM valid'!$G$2:$G$4699,"UK",'Relevant - In CRM valid'!$M$2:$M$4699,"Research",'Relevant - In CRM valid'!$R$2:$R$4699,"Academic")+COUNTIFS('Relevant - In CRM unknown'!$T$2:$T$253,$A624,'Relevant - In CRM unknown'!$G$2:$G$253,"UK",'Relevant - In CRM unknown'!$M$2:$M$253,"Research",'Relevant - In CRM unknown'!$R$2:$R$253,"Academic")+COUNTIFS('Relevant - IN NOW CRM valid'!$T$2:$T$2328,$A624,'Relevant - IN NOW CRM valid'!$G$2:$G$2328,"UK",'Relevant - IN NOW CRM valid'!$M$2:$M$2328,"Research",'Relevant - IN NOW CRM valid'!$R$2:$R$2328,"Academic")+COUNTIFS('Relevant - IN NOW CRM unknown'!$T$2:$T$1227,$A624,'Relevant - IN NOW CRM unknown'!$G$2:$G$1227,"UK",'Relevant - IN NOW CRM unknown'!$M$2:$M$1227,"Research",'Relevant - IN NOW CRM unknown'!$R$2:$R$1227,"Academic")+COUNTIFS('Relevant - Not CRM not valid'!$T$2:$T$416,$A624,'Relevant - Not CRM not valid'!$G$2:$G$416,"UK",'Relevant - Not CRM not valid'!$M$2:$M$416,"Research",'Relevant - Not CRM not valid'!$R$2:$R$416,"Academic")+COUNTIFS('Relevant - In CRM not valid'!$T$2:$T$46,$A624,'Relevant - In CRM not valid'!$G$2:$G$46,"UK",'Relevant - In CRM not valid'!$M$2:$M$46,"Research",'Relevant - In CRM not valid'!$R$2:$R$46,"Academic")</f>
        <v>0</v>
      </c>
      <c r="J624" s="2">
        <f>COUNTIFS('Relevant - In CRM valid'!$T$2:$T$4699,$A624,'Relevant - In CRM valid'!$G$2:$G$4699,"UK",'Relevant - In CRM valid'!$M$2:$M$4699,"Finance")+COUNTIFS('Relevant - In CRM unknown'!$T$2:$T$253,$A624,'Relevant - In CRM unknown'!$G$2:$G$253,"UK",'Relevant - In CRM unknown'!$M$2:$M$253,"Finance")+COUNTIFS('Relevant - IN NOW CRM valid'!$T$2:$T$2328,$A624,'Relevant - IN NOW CRM valid'!$G$2:$G$2328,"UK",'Relevant - IN NOW CRM valid'!$M$2:$M$2328,"Finance")+COUNTIFS('Relevant - IN NOW CRM unknown'!$T$2:$T$1227,$A624,'Relevant - IN NOW CRM unknown'!$G$2:$G$1227,"UK",'Relevant - IN NOW CRM unknown'!$M$2:$M$1227,"Finance")+COUNTIFS('Relevant - Not CRM not valid'!$T$2:$T$416,$A624,'Relevant - Not CRM not valid'!$G$2:$G$416,"UK",'Relevant - Not CRM not valid'!$M$2:$M$416,"Finance")+COUNTIFS('Relevant - In CRM not valid'!$T$2:$T$46,$A624,'Relevant - In CRM not valid'!$G$2:$G$46,"UK",'Relevant - In CRM not valid'!$M$2:$M$46,"Finance")</f>
        <v>1</v>
      </c>
      <c r="K624" s="2">
        <f>COUNTIFS('Relevant - In CRM valid'!$T$2:$T$4699,$A624,'Relevant - In CRM valid'!$G$2:$G$4699,"UK",'Relevant - In CRM valid'!$M$2:$M$4699,"IT/Systems")+COUNTIFS('Relevant - In CRM unknown'!$T$2:$T$253,$A624,'Relevant - In CRM unknown'!$G$2:$G$253,"UK",'Relevant - In CRM unknown'!$M$2:$M$253,"IT/Systems")+COUNTIFS('Relevant - IN NOW CRM valid'!$T$2:$T$2328,$A624,'Relevant - IN NOW CRM valid'!$G$2:$G$2328,"UK",'Relevant - IN NOW CRM valid'!$M$2:$M$2328,"IT/Systems")+COUNTIFS('Relevant - IN NOW CRM unknown'!$T$2:$T$1227,$A624,'Relevant - IN NOW CRM unknown'!$G$2:$G$1227,"UK",'Relevant - IN NOW CRM unknown'!$M$2:$M$1227,"IT/Systems")+COUNTIFS('Relevant - Not CRM not valid'!$T$2:$T$416,$A624,'Relevant - Not CRM not valid'!$G$2:$G$416,"UK",'Relevant - Not CRM not valid'!$M$2:$M$416,"IT/Systems")+COUNTIFS('Relevant - In CRM not valid'!$T$2:$T$46,$A624,'Relevant - In CRM not valid'!$G$2:$G$46,"UK",'Relevant - In CRM not valid'!$M$2:$M$46,"IT/Systems")</f>
        <v>0</v>
      </c>
      <c r="L624" s="2">
        <f>COUNTIFS('Relevant - In CRM valid'!$T$2:$T$4699,$A624,'Relevant - In CRM valid'!$G$2:$G$4699,"UK",'Relevant - In CRM valid'!$M$2:$M$4699,"")+COUNTIFS('Relevant - In CRM unknown'!$T$2:$T$253,$A624,'Relevant - In CRM unknown'!$G$2:$G$253,"UK",'Relevant - In CRM unknown'!$M$2:$M$253,"")+COUNTIFS('Relevant - IN NOW CRM valid'!$T$2:$T$2328,$A624,'Relevant - IN NOW CRM valid'!$G$2:$G$2328,"UK",'Relevant - IN NOW CRM valid'!$M$2:$M$2328,"")+COUNTIFS('Relevant - IN NOW CRM unknown'!$T$2:$T$1227,$A624,'Relevant - IN NOW CRM unknown'!$G$2:$G$1227,"UK",'Relevant - IN NOW CRM unknown'!$M$2:$M$1227,"")+COUNTIFS('Relevant - Not CRM not valid'!$T$2:$T$416,$A624,'Relevant - Not CRM not valid'!$G$2:$G$416,"UK",'Relevant - Not CRM not valid'!$M$2:$M$416,"")+COUNTIFS('Relevant - In CRM not valid'!$T$2:$T$46,$A624,'Relevant - In CRM not valid'!$G$2:$G$46,"UK",'Relevant - In CRM not valid'!$M$2:$M$46,"")</f>
        <v>0</v>
      </c>
      <c r="M624" s="2">
        <f t="shared" si="18"/>
        <v>1</v>
      </c>
      <c r="N624" s="2">
        <f>COUNTIFS('Relevant - In CRM valid'!$T$2:$T$4699,$A624,'Relevant - In CRM valid'!$G$2:$G$4699,"UK",'Relevant - In CRM valid'!$Q$2:$Q$4699,"valid")+COUNTIFS('Relevant - In CRM unknown'!$T$2:$T$253,$A624,'Relevant - In CRM unknown'!$G$2:$G$253,"UK",'Relevant - In CRM unknown'!$Q$2:$Q$253,"valid")+COUNTIFS('Relevant - IN NOW CRM valid'!$T$2:$T$2328,$A624,'Relevant - IN NOW CRM valid'!$G$2:$G$2328,"UK",'Relevant - IN NOW CRM valid'!$Q$2:$Q$2328,"valid")+COUNTIFS('Relevant - IN NOW CRM unknown'!$T$2:$T$1227,$A624,'Relevant - IN NOW CRM unknown'!$G$2:$G$1227,"UK",'Relevant - IN NOW CRM unknown'!$Q$2:$Q$1227,"valid")+COUNTIFS('Relevant - Not CRM not valid'!$T$2:$T$416,$A624,'Relevant - Not CRM not valid'!$G$2:$G$416,"UK",'Relevant - Not CRM not valid'!$Q$2:$Q$416,"valid")+COUNTIFS('Relevant - In CRM not valid'!$T$2:$T$46,$A624,'Relevant - In CRM not valid'!$G$2:$G$46,"UK",'Relevant - In CRM not valid'!$Q$2:$Q$46,"valid")</f>
        <v>1</v>
      </c>
      <c r="O624" s="2" t="str">
        <f t="shared" si="19"/>
        <v>Research  IT/Systems</v>
      </c>
    </row>
    <row r="625" spans="1:15" ht="15" customHeight="1">
      <c r="A625" s="2" t="s">
        <v>1357</v>
      </c>
      <c r="B625" s="2" t="s">
        <v>1358</v>
      </c>
      <c r="C625" s="2" t="s">
        <v>1570</v>
      </c>
      <c r="D625" s="2" t="str">
        <f>IFERROR(INDEX('UK Target Institutions'!$D$2:$D$727,MATCH($A625,'UK Target Institutions'!$A$2:$A$727,0)),"")</f>
        <v>No</v>
      </c>
      <c r="E625" s="2">
        <f>COUNTIFS('Relevant - In CRM valid'!$T$2:$T$4699,$A625,'Relevant - In CRM valid'!$G$2:$G$4699,"UK")+COUNTIFS('Relevant - In CRM unknown'!$T$2:$T$253,$A625,'Relevant - In CRM unknown'!$G$2:$G$253,"UK")+COUNTIFS('Relevant - IN NOW CRM valid'!$T$2:$T$2328,$A625,'Relevant - IN NOW CRM valid'!$G$2:$G$2328,"UK")+COUNTIFS('Relevant - IN NOW CRM unknown'!$T$2:$T$1227,$A625,'Relevant - IN NOW CRM unknown'!$G$2:$G$1227,"UK")+COUNTIFS('Relevant - Not CRM not valid'!$T$2:$T$416,$A625,'Relevant - Not CRM not valid'!$G$2:$G$416,"UK")+COUNTIFS('Relevant - In CRM not valid'!$T$2:$T$46,$A625,'Relevant - In CRM not valid'!$G$2:$G$46,"UK")</f>
        <v>1</v>
      </c>
      <c r="F625" s="2">
        <f>COUNTIFS('Relevant - In CRM valid'!$T$2:$T$4699,$A625,'Relevant - In CRM valid'!$G$2:$G$4699,"UK",'Relevant - In CRM valid'!$M$2:$M$4699,"Research")+COUNTIFS('Relevant - In CRM unknown'!$T$2:$T$253,$A625,'Relevant - In CRM unknown'!$G$2:$G$253,"UK",'Relevant - In CRM unknown'!$M$2:$M$253,"Research")+COUNTIFS('Relevant - IN NOW CRM valid'!$T$2:$T$2328,$A625,'Relevant - IN NOW CRM valid'!$G$2:$G$2328,"UK",'Relevant - IN NOW CRM valid'!$M$2:$M$2328,"Research")+COUNTIFS('Relevant - IN NOW CRM unknown'!$T$2:$T$1227,$A625,'Relevant - IN NOW CRM unknown'!$G$2:$G$1227,"UK",'Relevant - IN NOW CRM unknown'!$M$2:$M$1227,"Research")+COUNTIFS('Relevant - Not CRM not valid'!$T$2:$T$416,$A625,'Relevant - Not CRM not valid'!$G$2:$G$416,"UK",'Relevant - Not CRM not valid'!$M$2:$M$416,"Research")+COUNTIFS('Relevant - In CRM not valid'!$T$2:$T$46,$A625,'Relevant - In CRM not valid'!$G$2:$G$46,"UK",'Relevant - In CRM not valid'!$M$2:$M$46,"Research")</f>
        <v>1</v>
      </c>
      <c r="G625" s="2">
        <f>COUNTIFS('Relevant - In CRM valid'!$T$2:$T$4699,$A625,'Relevant - In CRM valid'!$G$2:$G$4699,"UK",'Relevant - In CRM valid'!$M$2:$M$4699,"Research",'Relevant - In CRM valid'!$R$2:$R$4699,"Senior")+COUNTIFS('Relevant - In CRM unknown'!$T$2:$T$253,$A625,'Relevant - In CRM unknown'!$G$2:$G$253,"UK",'Relevant - In CRM unknown'!$M$2:$M$253,"Research",'Relevant - In CRM unknown'!$R$2:$R$253,"Senior")+COUNTIFS('Relevant - IN NOW CRM valid'!$T$2:$T$2328,$A625,'Relevant - IN NOW CRM valid'!$G$2:$G$2328,"UK",'Relevant - IN NOW CRM valid'!$M$2:$M$2328,"Research",'Relevant - IN NOW CRM valid'!$R$2:$R$2328,"Senior")+COUNTIFS('Relevant - IN NOW CRM unknown'!$T$2:$T$1227,$A625,'Relevant - IN NOW CRM unknown'!$G$2:$G$1227,"UK",'Relevant - IN NOW CRM unknown'!$M$2:$M$1227,"Research",'Relevant - IN NOW CRM unknown'!$R$2:$R$1227,"Senior")+COUNTIFS('Relevant - Not CRM not valid'!$T$2:$T$416,$A625,'Relevant - Not CRM not valid'!$G$2:$G$416,"UK",'Relevant - Not CRM not valid'!$M$2:$M$416,"Research",'Relevant - Not CRM not valid'!$R$2:$R$416,"Senior")+COUNTIFS('Relevant - In CRM not valid'!$T$2:$T$46,$A625,'Relevant - In CRM not valid'!$G$2:$G$46,"UK",'Relevant - In CRM not valid'!$M$2:$M$46,"Research",'Relevant - In CRM not valid'!$R$2:$R$46,"Senior")</f>
        <v>1</v>
      </c>
      <c r="H625" s="2">
        <f>COUNTIFS('Relevant - In CRM valid'!$T$2:$T$4699,$A625,'Relevant - In CRM valid'!$G$2:$G$4699,"UK",'Relevant - In CRM valid'!$M$2:$M$4699,"Research",'Relevant - In CRM valid'!$R$2:$R$4699,"Operational")+COUNTIFS('Relevant - In CRM unknown'!$T$2:$T$253,$A625,'Relevant - In CRM unknown'!$G$2:$G$253,"UK",'Relevant - In CRM unknown'!$M$2:$M$253,"Research",'Relevant - In CRM unknown'!$R$2:$R$253,"Operational")+COUNTIFS('Relevant - IN NOW CRM valid'!$T$2:$T$2328,$A625,'Relevant - IN NOW CRM valid'!$G$2:$G$2328,"UK",'Relevant - IN NOW CRM valid'!$M$2:$M$2328,"Research",'Relevant - IN NOW CRM valid'!$R$2:$R$2328,"Operational")+COUNTIFS('Relevant - IN NOW CRM unknown'!$T$2:$T$1227,$A625,'Relevant - IN NOW CRM unknown'!$G$2:$G$1227,"UK",'Relevant - IN NOW CRM unknown'!$M$2:$M$1227,"Research",'Relevant - IN NOW CRM unknown'!$R$2:$R$1227,"Operational")+COUNTIFS('Relevant - Not CRM not valid'!$T$2:$T$416,$A625,'Relevant - Not CRM not valid'!$G$2:$G$416,"UK",'Relevant - Not CRM not valid'!$M$2:$M$416,"Research",'Relevant - Not CRM not valid'!$R$2:$R$416,"Operational")+COUNTIFS('Relevant - In CRM not valid'!$T$2:$T$46,$A625,'Relevant - In CRM not valid'!$G$2:$G$46,"UK",'Relevant - In CRM not valid'!$M$2:$M$46,"Research",'Relevant - In CRM not valid'!$R$2:$R$46,"Operational")</f>
        <v>0</v>
      </c>
      <c r="I625" s="2">
        <f>COUNTIFS('Relevant - In CRM valid'!$T$2:$T$4699,$A625,'Relevant - In CRM valid'!$G$2:$G$4699,"UK",'Relevant - In CRM valid'!$M$2:$M$4699,"Research",'Relevant - In CRM valid'!$R$2:$R$4699,"Academic")+COUNTIFS('Relevant - In CRM unknown'!$T$2:$T$253,$A625,'Relevant - In CRM unknown'!$G$2:$G$253,"UK",'Relevant - In CRM unknown'!$M$2:$M$253,"Research",'Relevant - In CRM unknown'!$R$2:$R$253,"Academic")+COUNTIFS('Relevant - IN NOW CRM valid'!$T$2:$T$2328,$A625,'Relevant - IN NOW CRM valid'!$G$2:$G$2328,"UK",'Relevant - IN NOW CRM valid'!$M$2:$M$2328,"Research",'Relevant - IN NOW CRM valid'!$R$2:$R$2328,"Academic")+COUNTIFS('Relevant - IN NOW CRM unknown'!$T$2:$T$1227,$A625,'Relevant - IN NOW CRM unknown'!$G$2:$G$1227,"UK",'Relevant - IN NOW CRM unknown'!$M$2:$M$1227,"Research",'Relevant - IN NOW CRM unknown'!$R$2:$R$1227,"Academic")+COUNTIFS('Relevant - Not CRM not valid'!$T$2:$T$416,$A625,'Relevant - Not CRM not valid'!$G$2:$G$416,"UK",'Relevant - Not CRM not valid'!$M$2:$M$416,"Research",'Relevant - Not CRM not valid'!$R$2:$R$416,"Academic")+COUNTIFS('Relevant - In CRM not valid'!$T$2:$T$46,$A625,'Relevant - In CRM not valid'!$G$2:$G$46,"UK",'Relevant - In CRM not valid'!$M$2:$M$46,"Research",'Relevant - In CRM not valid'!$R$2:$R$46,"Academic")</f>
        <v>0</v>
      </c>
      <c r="J625" s="2">
        <f>COUNTIFS('Relevant - In CRM valid'!$T$2:$T$4699,$A625,'Relevant - In CRM valid'!$G$2:$G$4699,"UK",'Relevant - In CRM valid'!$M$2:$M$4699,"Finance")+COUNTIFS('Relevant - In CRM unknown'!$T$2:$T$253,$A625,'Relevant - In CRM unknown'!$G$2:$G$253,"UK",'Relevant - In CRM unknown'!$M$2:$M$253,"Finance")+COUNTIFS('Relevant - IN NOW CRM valid'!$T$2:$T$2328,$A625,'Relevant - IN NOW CRM valid'!$G$2:$G$2328,"UK",'Relevant - IN NOW CRM valid'!$M$2:$M$2328,"Finance")+COUNTIFS('Relevant - IN NOW CRM unknown'!$T$2:$T$1227,$A625,'Relevant - IN NOW CRM unknown'!$G$2:$G$1227,"UK",'Relevant - IN NOW CRM unknown'!$M$2:$M$1227,"Finance")+COUNTIFS('Relevant - Not CRM not valid'!$T$2:$T$416,$A625,'Relevant - Not CRM not valid'!$G$2:$G$416,"UK",'Relevant - Not CRM not valid'!$M$2:$M$416,"Finance")+COUNTIFS('Relevant - In CRM not valid'!$T$2:$T$46,$A625,'Relevant - In CRM not valid'!$G$2:$G$46,"UK",'Relevant - In CRM not valid'!$M$2:$M$46,"Finance")</f>
        <v>0</v>
      </c>
      <c r="K625" s="2">
        <f>COUNTIFS('Relevant - In CRM valid'!$T$2:$T$4699,$A625,'Relevant - In CRM valid'!$G$2:$G$4699,"UK",'Relevant - In CRM valid'!$M$2:$M$4699,"IT/Systems")+COUNTIFS('Relevant - In CRM unknown'!$T$2:$T$253,$A625,'Relevant - In CRM unknown'!$G$2:$G$253,"UK",'Relevant - In CRM unknown'!$M$2:$M$253,"IT/Systems")+COUNTIFS('Relevant - IN NOW CRM valid'!$T$2:$T$2328,$A625,'Relevant - IN NOW CRM valid'!$G$2:$G$2328,"UK",'Relevant - IN NOW CRM valid'!$M$2:$M$2328,"IT/Systems")+COUNTIFS('Relevant - IN NOW CRM unknown'!$T$2:$T$1227,$A625,'Relevant - IN NOW CRM unknown'!$G$2:$G$1227,"UK",'Relevant - IN NOW CRM unknown'!$M$2:$M$1227,"IT/Systems")+COUNTIFS('Relevant - Not CRM not valid'!$T$2:$T$416,$A625,'Relevant - Not CRM not valid'!$G$2:$G$416,"UK",'Relevant - Not CRM not valid'!$M$2:$M$416,"IT/Systems")+COUNTIFS('Relevant - In CRM not valid'!$T$2:$T$46,$A625,'Relevant - In CRM not valid'!$G$2:$G$46,"UK",'Relevant - In CRM not valid'!$M$2:$M$46,"IT/Systems")</f>
        <v>0</v>
      </c>
      <c r="L625" s="2">
        <f>COUNTIFS('Relevant - In CRM valid'!$T$2:$T$4699,$A625,'Relevant - In CRM valid'!$G$2:$G$4699,"UK",'Relevant - In CRM valid'!$M$2:$M$4699,"")+COUNTIFS('Relevant - In CRM unknown'!$T$2:$T$253,$A625,'Relevant - In CRM unknown'!$G$2:$G$253,"UK",'Relevant - In CRM unknown'!$M$2:$M$253,"")+COUNTIFS('Relevant - IN NOW CRM valid'!$T$2:$T$2328,$A625,'Relevant - IN NOW CRM valid'!$G$2:$G$2328,"UK",'Relevant - IN NOW CRM valid'!$M$2:$M$2328,"")+COUNTIFS('Relevant - IN NOW CRM unknown'!$T$2:$T$1227,$A625,'Relevant - IN NOW CRM unknown'!$G$2:$G$1227,"UK",'Relevant - IN NOW CRM unknown'!$M$2:$M$1227,"")+COUNTIFS('Relevant - Not CRM not valid'!$T$2:$T$416,$A625,'Relevant - Not CRM not valid'!$G$2:$G$416,"UK",'Relevant - Not CRM not valid'!$M$2:$M$416,"")+COUNTIFS('Relevant - In CRM not valid'!$T$2:$T$46,$A625,'Relevant - In CRM not valid'!$G$2:$G$46,"UK",'Relevant - In CRM not valid'!$M$2:$M$46,"")</f>
        <v>0</v>
      </c>
      <c r="M625" s="2">
        <f t="shared" si="18"/>
        <v>1</v>
      </c>
      <c r="N625" s="2">
        <f>COUNTIFS('Relevant - In CRM valid'!$T$2:$T$4699,$A625,'Relevant - In CRM valid'!$G$2:$G$4699,"UK",'Relevant - In CRM valid'!$Q$2:$Q$4699,"valid")+COUNTIFS('Relevant - In CRM unknown'!$T$2:$T$253,$A625,'Relevant - In CRM unknown'!$G$2:$G$253,"UK",'Relevant - In CRM unknown'!$Q$2:$Q$253,"valid")+COUNTIFS('Relevant - IN NOW CRM valid'!$T$2:$T$2328,$A625,'Relevant - IN NOW CRM valid'!$G$2:$G$2328,"UK",'Relevant - IN NOW CRM valid'!$Q$2:$Q$2328,"valid")+COUNTIFS('Relevant - IN NOW CRM unknown'!$T$2:$T$1227,$A625,'Relevant - IN NOW CRM unknown'!$G$2:$G$1227,"UK",'Relevant - IN NOW CRM unknown'!$Q$2:$Q$1227,"valid")+COUNTIFS('Relevant - Not CRM not valid'!$T$2:$T$416,$A625,'Relevant - Not CRM not valid'!$G$2:$G$416,"UK",'Relevant - Not CRM not valid'!$Q$2:$Q$416,"valid")+COUNTIFS('Relevant - In CRM not valid'!$T$2:$T$46,$A625,'Relevant - In CRM not valid'!$G$2:$G$46,"UK",'Relevant - In CRM not valid'!$Q$2:$Q$46,"valid")</f>
        <v>1</v>
      </c>
      <c r="O625" s="2" t="str">
        <f t="shared" si="19"/>
        <v>Finance  IT/Systems</v>
      </c>
    </row>
    <row r="626" spans="1:15" ht="15" customHeight="1">
      <c r="A626" s="2" t="s">
        <v>1359</v>
      </c>
      <c r="B626" s="2" t="s">
        <v>1360</v>
      </c>
      <c r="C626" s="2" t="s">
        <v>1570</v>
      </c>
      <c r="D626" s="2" t="str">
        <f>IFERROR(INDEX('UK Target Institutions'!$D$2:$D$727,MATCH($A626,'UK Target Institutions'!$A$2:$A$727,0)),"")</f>
        <v>No</v>
      </c>
      <c r="E626" s="2">
        <f>COUNTIFS('Relevant - In CRM valid'!$T$2:$T$4699,$A626,'Relevant - In CRM valid'!$G$2:$G$4699,"UK")+COUNTIFS('Relevant - In CRM unknown'!$T$2:$T$253,$A626,'Relevant - In CRM unknown'!$G$2:$G$253,"UK")+COUNTIFS('Relevant - IN NOW CRM valid'!$T$2:$T$2328,$A626,'Relevant - IN NOW CRM valid'!$G$2:$G$2328,"UK")+COUNTIFS('Relevant - IN NOW CRM unknown'!$T$2:$T$1227,$A626,'Relevant - IN NOW CRM unknown'!$G$2:$G$1227,"UK")+COUNTIFS('Relevant - Not CRM not valid'!$T$2:$T$416,$A626,'Relevant - Not CRM not valid'!$G$2:$G$416,"UK")+COUNTIFS('Relevant - In CRM not valid'!$T$2:$T$46,$A626,'Relevant - In CRM not valid'!$G$2:$G$46,"UK")</f>
        <v>1</v>
      </c>
      <c r="F626" s="2">
        <f>COUNTIFS('Relevant - In CRM valid'!$T$2:$T$4699,$A626,'Relevant - In CRM valid'!$G$2:$G$4699,"UK",'Relevant - In CRM valid'!$M$2:$M$4699,"Research")+COUNTIFS('Relevant - In CRM unknown'!$T$2:$T$253,$A626,'Relevant - In CRM unknown'!$G$2:$G$253,"UK",'Relevant - In CRM unknown'!$M$2:$M$253,"Research")+COUNTIFS('Relevant - IN NOW CRM valid'!$T$2:$T$2328,$A626,'Relevant - IN NOW CRM valid'!$G$2:$G$2328,"UK",'Relevant - IN NOW CRM valid'!$M$2:$M$2328,"Research")+COUNTIFS('Relevant - IN NOW CRM unknown'!$T$2:$T$1227,$A626,'Relevant - IN NOW CRM unknown'!$G$2:$G$1227,"UK",'Relevant - IN NOW CRM unknown'!$M$2:$M$1227,"Research")+COUNTIFS('Relevant - Not CRM not valid'!$T$2:$T$416,$A626,'Relevant - Not CRM not valid'!$G$2:$G$416,"UK",'Relevant - Not CRM not valid'!$M$2:$M$416,"Research")+COUNTIFS('Relevant - In CRM not valid'!$T$2:$T$46,$A626,'Relevant - In CRM not valid'!$G$2:$G$46,"UK",'Relevant - In CRM not valid'!$M$2:$M$46,"Research")</f>
        <v>1</v>
      </c>
      <c r="G626" s="2">
        <f>COUNTIFS('Relevant - In CRM valid'!$T$2:$T$4699,$A626,'Relevant - In CRM valid'!$G$2:$G$4699,"UK",'Relevant - In CRM valid'!$M$2:$M$4699,"Research",'Relevant - In CRM valid'!$R$2:$R$4699,"Senior")+COUNTIFS('Relevant - In CRM unknown'!$T$2:$T$253,$A626,'Relevant - In CRM unknown'!$G$2:$G$253,"UK",'Relevant - In CRM unknown'!$M$2:$M$253,"Research",'Relevant - In CRM unknown'!$R$2:$R$253,"Senior")+COUNTIFS('Relevant - IN NOW CRM valid'!$T$2:$T$2328,$A626,'Relevant - IN NOW CRM valid'!$G$2:$G$2328,"UK",'Relevant - IN NOW CRM valid'!$M$2:$M$2328,"Research",'Relevant - IN NOW CRM valid'!$R$2:$R$2328,"Senior")+COUNTIFS('Relevant - IN NOW CRM unknown'!$T$2:$T$1227,$A626,'Relevant - IN NOW CRM unknown'!$G$2:$G$1227,"UK",'Relevant - IN NOW CRM unknown'!$M$2:$M$1227,"Research",'Relevant - IN NOW CRM unknown'!$R$2:$R$1227,"Senior")+COUNTIFS('Relevant - Not CRM not valid'!$T$2:$T$416,$A626,'Relevant - Not CRM not valid'!$G$2:$G$416,"UK",'Relevant - Not CRM not valid'!$M$2:$M$416,"Research",'Relevant - Not CRM not valid'!$R$2:$R$416,"Senior")+COUNTIFS('Relevant - In CRM not valid'!$T$2:$T$46,$A626,'Relevant - In CRM not valid'!$G$2:$G$46,"UK",'Relevant - In CRM not valid'!$M$2:$M$46,"Research",'Relevant - In CRM not valid'!$R$2:$R$46,"Senior")</f>
        <v>0</v>
      </c>
      <c r="H626" s="2">
        <f>COUNTIFS('Relevant - In CRM valid'!$T$2:$T$4699,$A626,'Relevant - In CRM valid'!$G$2:$G$4699,"UK",'Relevant - In CRM valid'!$M$2:$M$4699,"Research",'Relevant - In CRM valid'!$R$2:$R$4699,"Operational")+COUNTIFS('Relevant - In CRM unknown'!$T$2:$T$253,$A626,'Relevant - In CRM unknown'!$G$2:$G$253,"UK",'Relevant - In CRM unknown'!$M$2:$M$253,"Research",'Relevant - In CRM unknown'!$R$2:$R$253,"Operational")+COUNTIFS('Relevant - IN NOW CRM valid'!$T$2:$T$2328,$A626,'Relevant - IN NOW CRM valid'!$G$2:$G$2328,"UK",'Relevant - IN NOW CRM valid'!$M$2:$M$2328,"Research",'Relevant - IN NOW CRM valid'!$R$2:$R$2328,"Operational")+COUNTIFS('Relevant - IN NOW CRM unknown'!$T$2:$T$1227,$A626,'Relevant - IN NOW CRM unknown'!$G$2:$G$1227,"UK",'Relevant - IN NOW CRM unknown'!$M$2:$M$1227,"Research",'Relevant - IN NOW CRM unknown'!$R$2:$R$1227,"Operational")+COUNTIFS('Relevant - Not CRM not valid'!$T$2:$T$416,$A626,'Relevant - Not CRM not valid'!$G$2:$G$416,"UK",'Relevant - Not CRM not valid'!$M$2:$M$416,"Research",'Relevant - Not CRM not valid'!$R$2:$R$416,"Operational")+COUNTIFS('Relevant - In CRM not valid'!$T$2:$T$46,$A626,'Relevant - In CRM not valid'!$G$2:$G$46,"UK",'Relevant - In CRM not valid'!$M$2:$M$46,"Research",'Relevant - In CRM not valid'!$R$2:$R$46,"Operational")</f>
        <v>1</v>
      </c>
      <c r="I626" s="2">
        <f>COUNTIFS('Relevant - In CRM valid'!$T$2:$T$4699,$A626,'Relevant - In CRM valid'!$G$2:$G$4699,"UK",'Relevant - In CRM valid'!$M$2:$M$4699,"Research",'Relevant - In CRM valid'!$R$2:$R$4699,"Academic")+COUNTIFS('Relevant - In CRM unknown'!$T$2:$T$253,$A626,'Relevant - In CRM unknown'!$G$2:$G$253,"UK",'Relevant - In CRM unknown'!$M$2:$M$253,"Research",'Relevant - In CRM unknown'!$R$2:$R$253,"Academic")+COUNTIFS('Relevant - IN NOW CRM valid'!$T$2:$T$2328,$A626,'Relevant - IN NOW CRM valid'!$G$2:$G$2328,"UK",'Relevant - IN NOW CRM valid'!$M$2:$M$2328,"Research",'Relevant - IN NOW CRM valid'!$R$2:$R$2328,"Academic")+COUNTIFS('Relevant - IN NOW CRM unknown'!$T$2:$T$1227,$A626,'Relevant - IN NOW CRM unknown'!$G$2:$G$1227,"UK",'Relevant - IN NOW CRM unknown'!$M$2:$M$1227,"Research",'Relevant - IN NOW CRM unknown'!$R$2:$R$1227,"Academic")+COUNTIFS('Relevant - Not CRM not valid'!$T$2:$T$416,$A626,'Relevant - Not CRM not valid'!$G$2:$G$416,"UK",'Relevant - Not CRM not valid'!$M$2:$M$416,"Research",'Relevant - Not CRM not valid'!$R$2:$R$416,"Academic")+COUNTIFS('Relevant - In CRM not valid'!$T$2:$T$46,$A626,'Relevant - In CRM not valid'!$G$2:$G$46,"UK",'Relevant - In CRM not valid'!$M$2:$M$46,"Research",'Relevant - In CRM not valid'!$R$2:$R$46,"Academic")</f>
        <v>0</v>
      </c>
      <c r="J626" s="2">
        <f>COUNTIFS('Relevant - In CRM valid'!$T$2:$T$4699,$A626,'Relevant - In CRM valid'!$G$2:$G$4699,"UK",'Relevant - In CRM valid'!$M$2:$M$4699,"Finance")+COUNTIFS('Relevant - In CRM unknown'!$T$2:$T$253,$A626,'Relevant - In CRM unknown'!$G$2:$G$253,"UK",'Relevant - In CRM unknown'!$M$2:$M$253,"Finance")+COUNTIFS('Relevant - IN NOW CRM valid'!$T$2:$T$2328,$A626,'Relevant - IN NOW CRM valid'!$G$2:$G$2328,"UK",'Relevant - IN NOW CRM valid'!$M$2:$M$2328,"Finance")+COUNTIFS('Relevant - IN NOW CRM unknown'!$T$2:$T$1227,$A626,'Relevant - IN NOW CRM unknown'!$G$2:$G$1227,"UK",'Relevant - IN NOW CRM unknown'!$M$2:$M$1227,"Finance")+COUNTIFS('Relevant - Not CRM not valid'!$T$2:$T$416,$A626,'Relevant - Not CRM not valid'!$G$2:$G$416,"UK",'Relevant - Not CRM not valid'!$M$2:$M$416,"Finance")+COUNTIFS('Relevant - In CRM not valid'!$T$2:$T$46,$A626,'Relevant - In CRM not valid'!$G$2:$G$46,"UK",'Relevant - In CRM not valid'!$M$2:$M$46,"Finance")</f>
        <v>0</v>
      </c>
      <c r="K626" s="2">
        <f>COUNTIFS('Relevant - In CRM valid'!$T$2:$T$4699,$A626,'Relevant - In CRM valid'!$G$2:$G$4699,"UK",'Relevant - In CRM valid'!$M$2:$M$4699,"IT/Systems")+COUNTIFS('Relevant - In CRM unknown'!$T$2:$T$253,$A626,'Relevant - In CRM unknown'!$G$2:$G$253,"UK",'Relevant - In CRM unknown'!$M$2:$M$253,"IT/Systems")+COUNTIFS('Relevant - IN NOW CRM valid'!$T$2:$T$2328,$A626,'Relevant - IN NOW CRM valid'!$G$2:$G$2328,"UK",'Relevant - IN NOW CRM valid'!$M$2:$M$2328,"IT/Systems")+COUNTIFS('Relevant - IN NOW CRM unknown'!$T$2:$T$1227,$A626,'Relevant - IN NOW CRM unknown'!$G$2:$G$1227,"UK",'Relevant - IN NOW CRM unknown'!$M$2:$M$1227,"IT/Systems")+COUNTIFS('Relevant - Not CRM not valid'!$T$2:$T$416,$A626,'Relevant - Not CRM not valid'!$G$2:$G$416,"UK",'Relevant - Not CRM not valid'!$M$2:$M$416,"IT/Systems")+COUNTIFS('Relevant - In CRM not valid'!$T$2:$T$46,$A626,'Relevant - In CRM not valid'!$G$2:$G$46,"UK",'Relevant - In CRM not valid'!$M$2:$M$46,"IT/Systems")</f>
        <v>0</v>
      </c>
      <c r="L626" s="2">
        <f>COUNTIFS('Relevant - In CRM valid'!$T$2:$T$4699,$A626,'Relevant - In CRM valid'!$G$2:$G$4699,"UK",'Relevant - In CRM valid'!$M$2:$M$4699,"")+COUNTIFS('Relevant - In CRM unknown'!$T$2:$T$253,$A626,'Relevant - In CRM unknown'!$G$2:$G$253,"UK",'Relevant - In CRM unknown'!$M$2:$M$253,"")+COUNTIFS('Relevant - IN NOW CRM valid'!$T$2:$T$2328,$A626,'Relevant - IN NOW CRM valid'!$G$2:$G$2328,"UK",'Relevant - IN NOW CRM valid'!$M$2:$M$2328,"")+COUNTIFS('Relevant - IN NOW CRM unknown'!$T$2:$T$1227,$A626,'Relevant - IN NOW CRM unknown'!$G$2:$G$1227,"UK",'Relevant - IN NOW CRM unknown'!$M$2:$M$1227,"")+COUNTIFS('Relevant - Not CRM not valid'!$T$2:$T$416,$A626,'Relevant - Not CRM not valid'!$G$2:$G$416,"UK",'Relevant - Not CRM not valid'!$M$2:$M$416,"")+COUNTIFS('Relevant - In CRM not valid'!$T$2:$T$46,$A626,'Relevant - In CRM not valid'!$G$2:$G$46,"UK",'Relevant - In CRM not valid'!$M$2:$M$46,"")</f>
        <v>0</v>
      </c>
      <c r="M626" s="2">
        <f t="shared" si="18"/>
        <v>1</v>
      </c>
      <c r="N626" s="2">
        <f>COUNTIFS('Relevant - In CRM valid'!$T$2:$T$4699,$A626,'Relevant - In CRM valid'!$G$2:$G$4699,"UK",'Relevant - In CRM valid'!$Q$2:$Q$4699,"valid")+COUNTIFS('Relevant - In CRM unknown'!$T$2:$T$253,$A626,'Relevant - In CRM unknown'!$G$2:$G$253,"UK",'Relevant - In CRM unknown'!$Q$2:$Q$253,"valid")+COUNTIFS('Relevant - IN NOW CRM valid'!$T$2:$T$2328,$A626,'Relevant - IN NOW CRM valid'!$G$2:$G$2328,"UK",'Relevant - IN NOW CRM valid'!$Q$2:$Q$2328,"valid")+COUNTIFS('Relevant - IN NOW CRM unknown'!$T$2:$T$1227,$A626,'Relevant - IN NOW CRM unknown'!$G$2:$G$1227,"UK",'Relevant - IN NOW CRM unknown'!$Q$2:$Q$1227,"valid")+COUNTIFS('Relevant - Not CRM not valid'!$T$2:$T$416,$A626,'Relevant - Not CRM not valid'!$G$2:$G$416,"UK",'Relevant - Not CRM not valid'!$Q$2:$Q$416,"valid")+COUNTIFS('Relevant - In CRM not valid'!$T$2:$T$46,$A626,'Relevant - In CRM not valid'!$G$2:$G$46,"UK",'Relevant - In CRM not valid'!$Q$2:$Q$46,"valid")</f>
        <v>1</v>
      </c>
      <c r="O626" s="2" t="str">
        <f t="shared" si="19"/>
        <v>Finance  IT/Systems</v>
      </c>
    </row>
    <row r="627" spans="1:15" ht="15" customHeight="1">
      <c r="A627" s="2" t="s">
        <v>1361</v>
      </c>
      <c r="B627" s="2" t="s">
        <v>1362</v>
      </c>
      <c r="C627" s="2" t="s">
        <v>1570</v>
      </c>
      <c r="D627" s="2" t="str">
        <f>IFERROR(INDEX('UK Target Institutions'!$D$2:$D$727,MATCH($A627,'UK Target Institutions'!$A$2:$A$727,0)),"")</f>
        <v>No</v>
      </c>
      <c r="E627" s="2">
        <f>COUNTIFS('Relevant - In CRM valid'!$T$2:$T$4699,$A627,'Relevant - In CRM valid'!$G$2:$G$4699,"UK")+COUNTIFS('Relevant - In CRM unknown'!$T$2:$T$253,$A627,'Relevant - In CRM unknown'!$G$2:$G$253,"UK")+COUNTIFS('Relevant - IN NOW CRM valid'!$T$2:$T$2328,$A627,'Relevant - IN NOW CRM valid'!$G$2:$G$2328,"UK")+COUNTIFS('Relevant - IN NOW CRM unknown'!$T$2:$T$1227,$A627,'Relevant - IN NOW CRM unknown'!$G$2:$G$1227,"UK")+COUNTIFS('Relevant - Not CRM not valid'!$T$2:$T$416,$A627,'Relevant - Not CRM not valid'!$G$2:$G$416,"UK")+COUNTIFS('Relevant - In CRM not valid'!$T$2:$T$46,$A627,'Relevant - In CRM not valid'!$G$2:$G$46,"UK")</f>
        <v>1</v>
      </c>
      <c r="F627" s="2">
        <f>COUNTIFS('Relevant - In CRM valid'!$T$2:$T$4699,$A627,'Relevant - In CRM valid'!$G$2:$G$4699,"UK",'Relevant - In CRM valid'!$M$2:$M$4699,"Research")+COUNTIFS('Relevant - In CRM unknown'!$T$2:$T$253,$A627,'Relevant - In CRM unknown'!$G$2:$G$253,"UK",'Relevant - In CRM unknown'!$M$2:$M$253,"Research")+COUNTIFS('Relevant - IN NOW CRM valid'!$T$2:$T$2328,$A627,'Relevant - IN NOW CRM valid'!$G$2:$G$2328,"UK",'Relevant - IN NOW CRM valid'!$M$2:$M$2328,"Research")+COUNTIFS('Relevant - IN NOW CRM unknown'!$T$2:$T$1227,$A627,'Relevant - IN NOW CRM unknown'!$G$2:$G$1227,"UK",'Relevant - IN NOW CRM unknown'!$M$2:$M$1227,"Research")+COUNTIFS('Relevant - Not CRM not valid'!$T$2:$T$416,$A627,'Relevant - Not CRM not valid'!$G$2:$G$416,"UK",'Relevant - Not CRM not valid'!$M$2:$M$416,"Research")+COUNTIFS('Relevant - In CRM not valid'!$T$2:$T$46,$A627,'Relevant - In CRM not valid'!$G$2:$G$46,"UK",'Relevant - In CRM not valid'!$M$2:$M$46,"Research")</f>
        <v>1</v>
      </c>
      <c r="G627" s="2">
        <f>COUNTIFS('Relevant - In CRM valid'!$T$2:$T$4699,$A627,'Relevant - In CRM valid'!$G$2:$G$4699,"UK",'Relevant - In CRM valid'!$M$2:$M$4699,"Research",'Relevant - In CRM valid'!$R$2:$R$4699,"Senior")+COUNTIFS('Relevant - In CRM unknown'!$T$2:$T$253,$A627,'Relevant - In CRM unknown'!$G$2:$G$253,"UK",'Relevant - In CRM unknown'!$M$2:$M$253,"Research",'Relevant - In CRM unknown'!$R$2:$R$253,"Senior")+COUNTIFS('Relevant - IN NOW CRM valid'!$T$2:$T$2328,$A627,'Relevant - IN NOW CRM valid'!$G$2:$G$2328,"UK",'Relevant - IN NOW CRM valid'!$M$2:$M$2328,"Research",'Relevant - IN NOW CRM valid'!$R$2:$R$2328,"Senior")+COUNTIFS('Relevant - IN NOW CRM unknown'!$T$2:$T$1227,$A627,'Relevant - IN NOW CRM unknown'!$G$2:$G$1227,"UK",'Relevant - IN NOW CRM unknown'!$M$2:$M$1227,"Research",'Relevant - IN NOW CRM unknown'!$R$2:$R$1227,"Senior")+COUNTIFS('Relevant - Not CRM not valid'!$T$2:$T$416,$A627,'Relevant - Not CRM not valid'!$G$2:$G$416,"UK",'Relevant - Not CRM not valid'!$M$2:$M$416,"Research",'Relevant - Not CRM not valid'!$R$2:$R$416,"Senior")+COUNTIFS('Relevant - In CRM not valid'!$T$2:$T$46,$A627,'Relevant - In CRM not valid'!$G$2:$G$46,"UK",'Relevant - In CRM not valid'!$M$2:$M$46,"Research",'Relevant - In CRM not valid'!$R$2:$R$46,"Senior")</f>
        <v>0</v>
      </c>
      <c r="H627" s="2">
        <f>COUNTIFS('Relevant - In CRM valid'!$T$2:$T$4699,$A627,'Relevant - In CRM valid'!$G$2:$G$4699,"UK",'Relevant - In CRM valid'!$M$2:$M$4699,"Research",'Relevant - In CRM valid'!$R$2:$R$4699,"Operational")+COUNTIFS('Relevant - In CRM unknown'!$T$2:$T$253,$A627,'Relevant - In CRM unknown'!$G$2:$G$253,"UK",'Relevant - In CRM unknown'!$M$2:$M$253,"Research",'Relevant - In CRM unknown'!$R$2:$R$253,"Operational")+COUNTIFS('Relevant - IN NOW CRM valid'!$T$2:$T$2328,$A627,'Relevant - IN NOW CRM valid'!$G$2:$G$2328,"UK",'Relevant - IN NOW CRM valid'!$M$2:$M$2328,"Research",'Relevant - IN NOW CRM valid'!$R$2:$R$2328,"Operational")+COUNTIFS('Relevant - IN NOW CRM unknown'!$T$2:$T$1227,$A627,'Relevant - IN NOW CRM unknown'!$G$2:$G$1227,"UK",'Relevant - IN NOW CRM unknown'!$M$2:$M$1227,"Research",'Relevant - IN NOW CRM unknown'!$R$2:$R$1227,"Operational")+COUNTIFS('Relevant - Not CRM not valid'!$T$2:$T$416,$A627,'Relevant - Not CRM not valid'!$G$2:$G$416,"UK",'Relevant - Not CRM not valid'!$M$2:$M$416,"Research",'Relevant - Not CRM not valid'!$R$2:$R$416,"Operational")+COUNTIFS('Relevant - In CRM not valid'!$T$2:$T$46,$A627,'Relevant - In CRM not valid'!$G$2:$G$46,"UK",'Relevant - In CRM not valid'!$M$2:$M$46,"Research",'Relevant - In CRM not valid'!$R$2:$R$46,"Operational")</f>
        <v>1</v>
      </c>
      <c r="I627" s="2">
        <f>COUNTIFS('Relevant - In CRM valid'!$T$2:$T$4699,$A627,'Relevant - In CRM valid'!$G$2:$G$4699,"UK",'Relevant - In CRM valid'!$M$2:$M$4699,"Research",'Relevant - In CRM valid'!$R$2:$R$4699,"Academic")+COUNTIFS('Relevant - In CRM unknown'!$T$2:$T$253,$A627,'Relevant - In CRM unknown'!$G$2:$G$253,"UK",'Relevant - In CRM unknown'!$M$2:$M$253,"Research",'Relevant - In CRM unknown'!$R$2:$R$253,"Academic")+COUNTIFS('Relevant - IN NOW CRM valid'!$T$2:$T$2328,$A627,'Relevant - IN NOW CRM valid'!$G$2:$G$2328,"UK",'Relevant - IN NOW CRM valid'!$M$2:$M$2328,"Research",'Relevant - IN NOW CRM valid'!$R$2:$R$2328,"Academic")+COUNTIFS('Relevant - IN NOW CRM unknown'!$T$2:$T$1227,$A627,'Relevant - IN NOW CRM unknown'!$G$2:$G$1227,"UK",'Relevant - IN NOW CRM unknown'!$M$2:$M$1227,"Research",'Relevant - IN NOW CRM unknown'!$R$2:$R$1227,"Academic")+COUNTIFS('Relevant - Not CRM not valid'!$T$2:$T$416,$A627,'Relevant - Not CRM not valid'!$G$2:$G$416,"UK",'Relevant - Not CRM not valid'!$M$2:$M$416,"Research",'Relevant - Not CRM not valid'!$R$2:$R$416,"Academic")+COUNTIFS('Relevant - In CRM not valid'!$T$2:$T$46,$A627,'Relevant - In CRM not valid'!$G$2:$G$46,"UK",'Relevant - In CRM not valid'!$M$2:$M$46,"Research",'Relevant - In CRM not valid'!$R$2:$R$46,"Academic")</f>
        <v>0</v>
      </c>
      <c r="J627" s="2">
        <f>COUNTIFS('Relevant - In CRM valid'!$T$2:$T$4699,$A627,'Relevant - In CRM valid'!$G$2:$G$4699,"UK",'Relevant - In CRM valid'!$M$2:$M$4699,"Finance")+COUNTIFS('Relevant - In CRM unknown'!$T$2:$T$253,$A627,'Relevant - In CRM unknown'!$G$2:$G$253,"UK",'Relevant - In CRM unknown'!$M$2:$M$253,"Finance")+COUNTIFS('Relevant - IN NOW CRM valid'!$T$2:$T$2328,$A627,'Relevant - IN NOW CRM valid'!$G$2:$G$2328,"UK",'Relevant - IN NOW CRM valid'!$M$2:$M$2328,"Finance")+COUNTIFS('Relevant - IN NOW CRM unknown'!$T$2:$T$1227,$A627,'Relevant - IN NOW CRM unknown'!$G$2:$G$1227,"UK",'Relevant - IN NOW CRM unknown'!$M$2:$M$1227,"Finance")+COUNTIFS('Relevant - Not CRM not valid'!$T$2:$T$416,$A627,'Relevant - Not CRM not valid'!$G$2:$G$416,"UK",'Relevant - Not CRM not valid'!$M$2:$M$416,"Finance")+COUNTIFS('Relevant - In CRM not valid'!$T$2:$T$46,$A627,'Relevant - In CRM not valid'!$G$2:$G$46,"UK",'Relevant - In CRM not valid'!$M$2:$M$46,"Finance")</f>
        <v>0</v>
      </c>
      <c r="K627" s="2">
        <f>COUNTIFS('Relevant - In CRM valid'!$T$2:$T$4699,$A627,'Relevant - In CRM valid'!$G$2:$G$4699,"UK",'Relevant - In CRM valid'!$M$2:$M$4699,"IT/Systems")+COUNTIFS('Relevant - In CRM unknown'!$T$2:$T$253,$A627,'Relevant - In CRM unknown'!$G$2:$G$253,"UK",'Relevant - In CRM unknown'!$M$2:$M$253,"IT/Systems")+COUNTIFS('Relevant - IN NOW CRM valid'!$T$2:$T$2328,$A627,'Relevant - IN NOW CRM valid'!$G$2:$G$2328,"UK",'Relevant - IN NOW CRM valid'!$M$2:$M$2328,"IT/Systems")+COUNTIFS('Relevant - IN NOW CRM unknown'!$T$2:$T$1227,$A627,'Relevant - IN NOW CRM unknown'!$G$2:$G$1227,"UK",'Relevant - IN NOW CRM unknown'!$M$2:$M$1227,"IT/Systems")+COUNTIFS('Relevant - Not CRM not valid'!$T$2:$T$416,$A627,'Relevant - Not CRM not valid'!$G$2:$G$416,"UK",'Relevant - Not CRM not valid'!$M$2:$M$416,"IT/Systems")+COUNTIFS('Relevant - In CRM not valid'!$T$2:$T$46,$A627,'Relevant - In CRM not valid'!$G$2:$G$46,"UK",'Relevant - In CRM not valid'!$M$2:$M$46,"IT/Systems")</f>
        <v>0</v>
      </c>
      <c r="L627" s="2">
        <f>COUNTIFS('Relevant - In CRM valid'!$T$2:$T$4699,$A627,'Relevant - In CRM valid'!$G$2:$G$4699,"UK",'Relevant - In CRM valid'!$M$2:$M$4699,"")+COUNTIFS('Relevant - In CRM unknown'!$T$2:$T$253,$A627,'Relevant - In CRM unknown'!$G$2:$G$253,"UK",'Relevant - In CRM unknown'!$M$2:$M$253,"")+COUNTIFS('Relevant - IN NOW CRM valid'!$T$2:$T$2328,$A627,'Relevant - IN NOW CRM valid'!$G$2:$G$2328,"UK",'Relevant - IN NOW CRM valid'!$M$2:$M$2328,"")+COUNTIFS('Relevant - IN NOW CRM unknown'!$T$2:$T$1227,$A627,'Relevant - IN NOW CRM unknown'!$G$2:$G$1227,"UK",'Relevant - IN NOW CRM unknown'!$M$2:$M$1227,"")+COUNTIFS('Relevant - Not CRM not valid'!$T$2:$T$416,$A627,'Relevant - Not CRM not valid'!$G$2:$G$416,"UK",'Relevant - Not CRM not valid'!$M$2:$M$416,"")+COUNTIFS('Relevant - In CRM not valid'!$T$2:$T$46,$A627,'Relevant - In CRM not valid'!$G$2:$G$46,"UK",'Relevant - In CRM not valid'!$M$2:$M$46,"")</f>
        <v>0</v>
      </c>
      <c r="M627" s="2">
        <f t="shared" si="18"/>
        <v>1</v>
      </c>
      <c r="N627" s="2">
        <f>COUNTIFS('Relevant - In CRM valid'!$T$2:$T$4699,$A627,'Relevant - In CRM valid'!$G$2:$G$4699,"UK",'Relevant - In CRM valid'!$Q$2:$Q$4699,"valid")+COUNTIFS('Relevant - In CRM unknown'!$T$2:$T$253,$A627,'Relevant - In CRM unknown'!$G$2:$G$253,"UK",'Relevant - In CRM unknown'!$Q$2:$Q$253,"valid")+COUNTIFS('Relevant - IN NOW CRM valid'!$T$2:$T$2328,$A627,'Relevant - IN NOW CRM valid'!$G$2:$G$2328,"UK",'Relevant - IN NOW CRM valid'!$Q$2:$Q$2328,"valid")+COUNTIFS('Relevant - IN NOW CRM unknown'!$T$2:$T$1227,$A627,'Relevant - IN NOW CRM unknown'!$G$2:$G$1227,"UK",'Relevant - IN NOW CRM unknown'!$Q$2:$Q$1227,"valid")+COUNTIFS('Relevant - Not CRM not valid'!$T$2:$T$416,$A627,'Relevant - Not CRM not valid'!$G$2:$G$416,"UK",'Relevant - Not CRM not valid'!$Q$2:$Q$416,"valid")+COUNTIFS('Relevant - In CRM not valid'!$T$2:$T$46,$A627,'Relevant - In CRM not valid'!$G$2:$G$46,"UK",'Relevant - In CRM not valid'!$Q$2:$Q$46,"valid")</f>
        <v>1</v>
      </c>
      <c r="O627" s="2" t="str">
        <f t="shared" si="19"/>
        <v>Finance  IT/Systems</v>
      </c>
    </row>
    <row r="628" spans="1:15" ht="15" customHeight="1">
      <c r="A628" s="2" t="s">
        <v>1363</v>
      </c>
      <c r="B628" s="2" t="s">
        <v>1364</v>
      </c>
      <c r="C628" s="2" t="s">
        <v>1570</v>
      </c>
      <c r="D628" s="2" t="str">
        <f>IFERROR(INDEX('UK Target Institutions'!$D$2:$D$727,MATCH($A628,'UK Target Institutions'!$A$2:$A$727,0)),"")</f>
        <v>No</v>
      </c>
      <c r="E628" s="2">
        <f>COUNTIFS('Relevant - In CRM valid'!$T$2:$T$4699,$A628,'Relevant - In CRM valid'!$G$2:$G$4699,"UK")+COUNTIFS('Relevant - In CRM unknown'!$T$2:$T$253,$A628,'Relevant - In CRM unknown'!$G$2:$G$253,"UK")+COUNTIFS('Relevant - IN NOW CRM valid'!$T$2:$T$2328,$A628,'Relevant - IN NOW CRM valid'!$G$2:$G$2328,"UK")+COUNTIFS('Relevant - IN NOW CRM unknown'!$T$2:$T$1227,$A628,'Relevant - IN NOW CRM unknown'!$G$2:$G$1227,"UK")+COUNTIFS('Relevant - Not CRM not valid'!$T$2:$T$416,$A628,'Relevant - Not CRM not valid'!$G$2:$G$416,"UK")+COUNTIFS('Relevant - In CRM not valid'!$T$2:$T$46,$A628,'Relevant - In CRM not valid'!$G$2:$G$46,"UK")</f>
        <v>1</v>
      </c>
      <c r="F628" s="2">
        <f>COUNTIFS('Relevant - In CRM valid'!$T$2:$T$4699,$A628,'Relevant - In CRM valid'!$G$2:$G$4699,"UK",'Relevant - In CRM valid'!$M$2:$M$4699,"Research")+COUNTIFS('Relevant - In CRM unknown'!$T$2:$T$253,$A628,'Relevant - In CRM unknown'!$G$2:$G$253,"UK",'Relevant - In CRM unknown'!$M$2:$M$253,"Research")+COUNTIFS('Relevant - IN NOW CRM valid'!$T$2:$T$2328,$A628,'Relevant - IN NOW CRM valid'!$G$2:$G$2328,"UK",'Relevant - IN NOW CRM valid'!$M$2:$M$2328,"Research")+COUNTIFS('Relevant - IN NOW CRM unknown'!$T$2:$T$1227,$A628,'Relevant - IN NOW CRM unknown'!$G$2:$G$1227,"UK",'Relevant - IN NOW CRM unknown'!$M$2:$M$1227,"Research")+COUNTIFS('Relevant - Not CRM not valid'!$T$2:$T$416,$A628,'Relevant - Not CRM not valid'!$G$2:$G$416,"UK",'Relevant - Not CRM not valid'!$M$2:$M$416,"Research")+COUNTIFS('Relevant - In CRM not valid'!$T$2:$T$46,$A628,'Relevant - In CRM not valid'!$G$2:$G$46,"UK",'Relevant - In CRM not valid'!$M$2:$M$46,"Research")</f>
        <v>0</v>
      </c>
      <c r="G628" s="2">
        <f>COUNTIFS('Relevant - In CRM valid'!$T$2:$T$4699,$A628,'Relevant - In CRM valid'!$G$2:$G$4699,"UK",'Relevant - In CRM valid'!$M$2:$M$4699,"Research",'Relevant - In CRM valid'!$R$2:$R$4699,"Senior")+COUNTIFS('Relevant - In CRM unknown'!$T$2:$T$253,$A628,'Relevant - In CRM unknown'!$G$2:$G$253,"UK",'Relevant - In CRM unknown'!$M$2:$M$253,"Research",'Relevant - In CRM unknown'!$R$2:$R$253,"Senior")+COUNTIFS('Relevant - IN NOW CRM valid'!$T$2:$T$2328,$A628,'Relevant - IN NOW CRM valid'!$G$2:$G$2328,"UK",'Relevant - IN NOW CRM valid'!$M$2:$M$2328,"Research",'Relevant - IN NOW CRM valid'!$R$2:$R$2328,"Senior")+COUNTIFS('Relevant - IN NOW CRM unknown'!$T$2:$T$1227,$A628,'Relevant - IN NOW CRM unknown'!$G$2:$G$1227,"UK",'Relevant - IN NOW CRM unknown'!$M$2:$M$1227,"Research",'Relevant - IN NOW CRM unknown'!$R$2:$R$1227,"Senior")+COUNTIFS('Relevant - Not CRM not valid'!$T$2:$T$416,$A628,'Relevant - Not CRM not valid'!$G$2:$G$416,"UK",'Relevant - Not CRM not valid'!$M$2:$M$416,"Research",'Relevant - Not CRM not valid'!$R$2:$R$416,"Senior")+COUNTIFS('Relevant - In CRM not valid'!$T$2:$T$46,$A628,'Relevant - In CRM not valid'!$G$2:$G$46,"UK",'Relevant - In CRM not valid'!$M$2:$M$46,"Research",'Relevant - In CRM not valid'!$R$2:$R$46,"Senior")</f>
        <v>0</v>
      </c>
      <c r="H628" s="2">
        <f>COUNTIFS('Relevant - In CRM valid'!$T$2:$T$4699,$A628,'Relevant - In CRM valid'!$G$2:$G$4699,"UK",'Relevant - In CRM valid'!$M$2:$M$4699,"Research",'Relevant - In CRM valid'!$R$2:$R$4699,"Operational")+COUNTIFS('Relevant - In CRM unknown'!$T$2:$T$253,$A628,'Relevant - In CRM unknown'!$G$2:$G$253,"UK",'Relevant - In CRM unknown'!$M$2:$M$253,"Research",'Relevant - In CRM unknown'!$R$2:$R$253,"Operational")+COUNTIFS('Relevant - IN NOW CRM valid'!$T$2:$T$2328,$A628,'Relevant - IN NOW CRM valid'!$G$2:$G$2328,"UK",'Relevant - IN NOW CRM valid'!$M$2:$M$2328,"Research",'Relevant - IN NOW CRM valid'!$R$2:$R$2328,"Operational")+COUNTIFS('Relevant - IN NOW CRM unknown'!$T$2:$T$1227,$A628,'Relevant - IN NOW CRM unknown'!$G$2:$G$1227,"UK",'Relevant - IN NOW CRM unknown'!$M$2:$M$1227,"Research",'Relevant - IN NOW CRM unknown'!$R$2:$R$1227,"Operational")+COUNTIFS('Relevant - Not CRM not valid'!$T$2:$T$416,$A628,'Relevant - Not CRM not valid'!$G$2:$G$416,"UK",'Relevant - Not CRM not valid'!$M$2:$M$416,"Research",'Relevant - Not CRM not valid'!$R$2:$R$416,"Operational")+COUNTIFS('Relevant - In CRM not valid'!$T$2:$T$46,$A628,'Relevant - In CRM not valid'!$G$2:$G$46,"UK",'Relevant - In CRM not valid'!$M$2:$M$46,"Research",'Relevant - In CRM not valid'!$R$2:$R$46,"Operational")</f>
        <v>0</v>
      </c>
      <c r="I628" s="2">
        <f>COUNTIFS('Relevant - In CRM valid'!$T$2:$T$4699,$A628,'Relevant - In CRM valid'!$G$2:$G$4699,"UK",'Relevant - In CRM valid'!$M$2:$M$4699,"Research",'Relevant - In CRM valid'!$R$2:$R$4699,"Academic")+COUNTIFS('Relevant - In CRM unknown'!$T$2:$T$253,$A628,'Relevant - In CRM unknown'!$G$2:$G$253,"UK",'Relevant - In CRM unknown'!$M$2:$M$253,"Research",'Relevant - In CRM unknown'!$R$2:$R$253,"Academic")+COUNTIFS('Relevant - IN NOW CRM valid'!$T$2:$T$2328,$A628,'Relevant - IN NOW CRM valid'!$G$2:$G$2328,"UK",'Relevant - IN NOW CRM valid'!$M$2:$M$2328,"Research",'Relevant - IN NOW CRM valid'!$R$2:$R$2328,"Academic")+COUNTIFS('Relevant - IN NOW CRM unknown'!$T$2:$T$1227,$A628,'Relevant - IN NOW CRM unknown'!$G$2:$G$1227,"UK",'Relevant - IN NOW CRM unknown'!$M$2:$M$1227,"Research",'Relevant - IN NOW CRM unknown'!$R$2:$R$1227,"Academic")+COUNTIFS('Relevant - Not CRM not valid'!$T$2:$T$416,$A628,'Relevant - Not CRM not valid'!$G$2:$G$416,"UK",'Relevant - Not CRM not valid'!$M$2:$M$416,"Research",'Relevant - Not CRM not valid'!$R$2:$R$416,"Academic")+COUNTIFS('Relevant - In CRM not valid'!$T$2:$T$46,$A628,'Relevant - In CRM not valid'!$G$2:$G$46,"UK",'Relevant - In CRM not valid'!$M$2:$M$46,"Research",'Relevant - In CRM not valid'!$R$2:$R$46,"Academic")</f>
        <v>0</v>
      </c>
      <c r="J628" s="2">
        <f>COUNTIFS('Relevant - In CRM valid'!$T$2:$T$4699,$A628,'Relevant - In CRM valid'!$G$2:$G$4699,"UK",'Relevant - In CRM valid'!$M$2:$M$4699,"Finance")+COUNTIFS('Relevant - In CRM unknown'!$T$2:$T$253,$A628,'Relevant - In CRM unknown'!$G$2:$G$253,"UK",'Relevant - In CRM unknown'!$M$2:$M$253,"Finance")+COUNTIFS('Relevant - IN NOW CRM valid'!$T$2:$T$2328,$A628,'Relevant - IN NOW CRM valid'!$G$2:$G$2328,"UK",'Relevant - IN NOW CRM valid'!$M$2:$M$2328,"Finance")+COUNTIFS('Relevant - IN NOW CRM unknown'!$T$2:$T$1227,$A628,'Relevant - IN NOW CRM unknown'!$G$2:$G$1227,"UK",'Relevant - IN NOW CRM unknown'!$M$2:$M$1227,"Finance")+COUNTIFS('Relevant - Not CRM not valid'!$T$2:$T$416,$A628,'Relevant - Not CRM not valid'!$G$2:$G$416,"UK",'Relevant - Not CRM not valid'!$M$2:$M$416,"Finance")+COUNTIFS('Relevant - In CRM not valid'!$T$2:$T$46,$A628,'Relevant - In CRM not valid'!$G$2:$G$46,"UK",'Relevant - In CRM not valid'!$M$2:$M$46,"Finance")</f>
        <v>1</v>
      </c>
      <c r="K628" s="2">
        <f>COUNTIFS('Relevant - In CRM valid'!$T$2:$T$4699,$A628,'Relevant - In CRM valid'!$G$2:$G$4699,"UK",'Relevant - In CRM valid'!$M$2:$M$4699,"IT/Systems")+COUNTIFS('Relevant - In CRM unknown'!$T$2:$T$253,$A628,'Relevant - In CRM unknown'!$G$2:$G$253,"UK",'Relevant - In CRM unknown'!$M$2:$M$253,"IT/Systems")+COUNTIFS('Relevant - IN NOW CRM valid'!$T$2:$T$2328,$A628,'Relevant - IN NOW CRM valid'!$G$2:$G$2328,"UK",'Relevant - IN NOW CRM valid'!$M$2:$M$2328,"IT/Systems")+COUNTIFS('Relevant - IN NOW CRM unknown'!$T$2:$T$1227,$A628,'Relevant - IN NOW CRM unknown'!$G$2:$G$1227,"UK",'Relevant - IN NOW CRM unknown'!$M$2:$M$1227,"IT/Systems")+COUNTIFS('Relevant - Not CRM not valid'!$T$2:$T$416,$A628,'Relevant - Not CRM not valid'!$G$2:$G$416,"UK",'Relevant - Not CRM not valid'!$M$2:$M$416,"IT/Systems")+COUNTIFS('Relevant - In CRM not valid'!$T$2:$T$46,$A628,'Relevant - In CRM not valid'!$G$2:$G$46,"UK",'Relevant - In CRM not valid'!$M$2:$M$46,"IT/Systems")</f>
        <v>0</v>
      </c>
      <c r="L628" s="2">
        <f>COUNTIFS('Relevant - In CRM valid'!$T$2:$T$4699,$A628,'Relevant - In CRM valid'!$G$2:$G$4699,"UK",'Relevant - In CRM valid'!$M$2:$M$4699,"")+COUNTIFS('Relevant - In CRM unknown'!$T$2:$T$253,$A628,'Relevant - In CRM unknown'!$G$2:$G$253,"UK",'Relevant - In CRM unknown'!$M$2:$M$253,"")+COUNTIFS('Relevant - IN NOW CRM valid'!$T$2:$T$2328,$A628,'Relevant - IN NOW CRM valid'!$G$2:$G$2328,"UK",'Relevant - IN NOW CRM valid'!$M$2:$M$2328,"")+COUNTIFS('Relevant - IN NOW CRM unknown'!$T$2:$T$1227,$A628,'Relevant - IN NOW CRM unknown'!$G$2:$G$1227,"UK",'Relevant - IN NOW CRM unknown'!$M$2:$M$1227,"")+COUNTIFS('Relevant - Not CRM not valid'!$T$2:$T$416,$A628,'Relevant - Not CRM not valid'!$G$2:$G$416,"UK",'Relevant - Not CRM not valid'!$M$2:$M$416,"")+COUNTIFS('Relevant - In CRM not valid'!$T$2:$T$46,$A628,'Relevant - In CRM not valid'!$G$2:$G$46,"UK",'Relevant - In CRM not valid'!$M$2:$M$46,"")</f>
        <v>0</v>
      </c>
      <c r="M628" s="2">
        <f t="shared" si="18"/>
        <v>1</v>
      </c>
      <c r="N628" s="2">
        <f>COUNTIFS('Relevant - In CRM valid'!$T$2:$T$4699,$A628,'Relevant - In CRM valid'!$G$2:$G$4699,"UK",'Relevant - In CRM valid'!$Q$2:$Q$4699,"valid")+COUNTIFS('Relevant - In CRM unknown'!$T$2:$T$253,$A628,'Relevant - In CRM unknown'!$G$2:$G$253,"UK",'Relevant - In CRM unknown'!$Q$2:$Q$253,"valid")+COUNTIFS('Relevant - IN NOW CRM valid'!$T$2:$T$2328,$A628,'Relevant - IN NOW CRM valid'!$G$2:$G$2328,"UK",'Relevant - IN NOW CRM valid'!$Q$2:$Q$2328,"valid")+COUNTIFS('Relevant - IN NOW CRM unknown'!$T$2:$T$1227,$A628,'Relevant - IN NOW CRM unknown'!$G$2:$G$1227,"UK",'Relevant - IN NOW CRM unknown'!$Q$2:$Q$1227,"valid")+COUNTIFS('Relevant - Not CRM not valid'!$T$2:$T$416,$A628,'Relevant - Not CRM not valid'!$G$2:$G$416,"UK",'Relevant - Not CRM not valid'!$Q$2:$Q$416,"valid")+COUNTIFS('Relevant - In CRM not valid'!$T$2:$T$46,$A628,'Relevant - In CRM not valid'!$G$2:$G$46,"UK",'Relevant - In CRM not valid'!$Q$2:$Q$46,"valid")</f>
        <v>1</v>
      </c>
      <c r="O628" s="2" t="str">
        <f t="shared" si="19"/>
        <v>Research  IT/Systems</v>
      </c>
    </row>
    <row r="629" spans="1:15" ht="15" customHeight="1">
      <c r="A629" s="2" t="s">
        <v>1365</v>
      </c>
      <c r="B629" s="2" t="s">
        <v>1366</v>
      </c>
      <c r="C629" s="2" t="s">
        <v>383</v>
      </c>
      <c r="D629" s="2" t="str">
        <f>IFERROR(INDEX('UK Target Institutions'!$D$2:$D$727,MATCH($A629,'UK Target Institutions'!$A$2:$A$727,0)),"")</f>
        <v>No</v>
      </c>
      <c r="E629" s="2">
        <f>COUNTIFS('Relevant - In CRM valid'!$T$2:$T$4699,$A629,'Relevant - In CRM valid'!$G$2:$G$4699,"UK")+COUNTIFS('Relevant - In CRM unknown'!$T$2:$T$253,$A629,'Relevant - In CRM unknown'!$G$2:$G$253,"UK")+COUNTIFS('Relevant - IN NOW CRM valid'!$T$2:$T$2328,$A629,'Relevant - IN NOW CRM valid'!$G$2:$G$2328,"UK")+COUNTIFS('Relevant - IN NOW CRM unknown'!$T$2:$T$1227,$A629,'Relevant - IN NOW CRM unknown'!$G$2:$G$1227,"UK")+COUNTIFS('Relevant - Not CRM not valid'!$T$2:$T$416,$A629,'Relevant - Not CRM not valid'!$G$2:$G$416,"UK")+COUNTIFS('Relevant - In CRM not valid'!$T$2:$T$46,$A629,'Relevant - In CRM not valid'!$G$2:$G$46,"UK")</f>
        <v>1</v>
      </c>
      <c r="F629" s="2">
        <f>COUNTIFS('Relevant - In CRM valid'!$T$2:$T$4699,$A629,'Relevant - In CRM valid'!$G$2:$G$4699,"UK",'Relevant - In CRM valid'!$M$2:$M$4699,"Research")+COUNTIFS('Relevant - In CRM unknown'!$T$2:$T$253,$A629,'Relevant - In CRM unknown'!$G$2:$G$253,"UK",'Relevant - In CRM unknown'!$M$2:$M$253,"Research")+COUNTIFS('Relevant - IN NOW CRM valid'!$T$2:$T$2328,$A629,'Relevant - IN NOW CRM valid'!$G$2:$G$2328,"UK",'Relevant - IN NOW CRM valid'!$M$2:$M$2328,"Research")+COUNTIFS('Relevant - IN NOW CRM unknown'!$T$2:$T$1227,$A629,'Relevant - IN NOW CRM unknown'!$G$2:$G$1227,"UK",'Relevant - IN NOW CRM unknown'!$M$2:$M$1227,"Research")+COUNTIFS('Relevant - Not CRM not valid'!$T$2:$T$416,$A629,'Relevant - Not CRM not valid'!$G$2:$G$416,"UK",'Relevant - Not CRM not valid'!$M$2:$M$416,"Research")+COUNTIFS('Relevant - In CRM not valid'!$T$2:$T$46,$A629,'Relevant - In CRM not valid'!$G$2:$G$46,"UK",'Relevant - In CRM not valid'!$M$2:$M$46,"Research")</f>
        <v>1</v>
      </c>
      <c r="G629" s="2">
        <f>COUNTIFS('Relevant - In CRM valid'!$T$2:$T$4699,$A629,'Relevant - In CRM valid'!$G$2:$G$4699,"UK",'Relevant - In CRM valid'!$M$2:$M$4699,"Research",'Relevant - In CRM valid'!$R$2:$R$4699,"Senior")+COUNTIFS('Relevant - In CRM unknown'!$T$2:$T$253,$A629,'Relevant - In CRM unknown'!$G$2:$G$253,"UK",'Relevant - In CRM unknown'!$M$2:$M$253,"Research",'Relevant - In CRM unknown'!$R$2:$R$253,"Senior")+COUNTIFS('Relevant - IN NOW CRM valid'!$T$2:$T$2328,$A629,'Relevant - IN NOW CRM valid'!$G$2:$G$2328,"UK",'Relevant - IN NOW CRM valid'!$M$2:$M$2328,"Research",'Relevant - IN NOW CRM valid'!$R$2:$R$2328,"Senior")+COUNTIFS('Relevant - IN NOW CRM unknown'!$T$2:$T$1227,$A629,'Relevant - IN NOW CRM unknown'!$G$2:$G$1227,"UK",'Relevant - IN NOW CRM unknown'!$M$2:$M$1227,"Research",'Relevant - IN NOW CRM unknown'!$R$2:$R$1227,"Senior")+COUNTIFS('Relevant - Not CRM not valid'!$T$2:$T$416,$A629,'Relevant - Not CRM not valid'!$G$2:$G$416,"UK",'Relevant - Not CRM not valid'!$M$2:$M$416,"Research",'Relevant - Not CRM not valid'!$R$2:$R$416,"Senior")+COUNTIFS('Relevant - In CRM not valid'!$T$2:$T$46,$A629,'Relevant - In CRM not valid'!$G$2:$G$46,"UK",'Relevant - In CRM not valid'!$M$2:$M$46,"Research",'Relevant - In CRM not valid'!$R$2:$R$46,"Senior")</f>
        <v>1</v>
      </c>
      <c r="H629" s="2">
        <f>COUNTIFS('Relevant - In CRM valid'!$T$2:$T$4699,$A629,'Relevant - In CRM valid'!$G$2:$G$4699,"UK",'Relevant - In CRM valid'!$M$2:$M$4699,"Research",'Relevant - In CRM valid'!$R$2:$R$4699,"Operational")+COUNTIFS('Relevant - In CRM unknown'!$T$2:$T$253,$A629,'Relevant - In CRM unknown'!$G$2:$G$253,"UK",'Relevant - In CRM unknown'!$M$2:$M$253,"Research",'Relevant - In CRM unknown'!$R$2:$R$253,"Operational")+COUNTIFS('Relevant - IN NOW CRM valid'!$T$2:$T$2328,$A629,'Relevant - IN NOW CRM valid'!$G$2:$G$2328,"UK",'Relevant - IN NOW CRM valid'!$M$2:$M$2328,"Research",'Relevant - IN NOW CRM valid'!$R$2:$R$2328,"Operational")+COUNTIFS('Relevant - IN NOW CRM unknown'!$T$2:$T$1227,$A629,'Relevant - IN NOW CRM unknown'!$G$2:$G$1227,"UK",'Relevant - IN NOW CRM unknown'!$M$2:$M$1227,"Research",'Relevant - IN NOW CRM unknown'!$R$2:$R$1227,"Operational")+COUNTIFS('Relevant - Not CRM not valid'!$T$2:$T$416,$A629,'Relevant - Not CRM not valid'!$G$2:$G$416,"UK",'Relevant - Not CRM not valid'!$M$2:$M$416,"Research",'Relevant - Not CRM not valid'!$R$2:$R$416,"Operational")+COUNTIFS('Relevant - In CRM not valid'!$T$2:$T$46,$A629,'Relevant - In CRM not valid'!$G$2:$G$46,"UK",'Relevant - In CRM not valid'!$M$2:$M$46,"Research",'Relevant - In CRM not valid'!$R$2:$R$46,"Operational")</f>
        <v>0</v>
      </c>
      <c r="I629" s="2">
        <f>COUNTIFS('Relevant - In CRM valid'!$T$2:$T$4699,$A629,'Relevant - In CRM valid'!$G$2:$G$4699,"UK",'Relevant - In CRM valid'!$M$2:$M$4699,"Research",'Relevant - In CRM valid'!$R$2:$R$4699,"Academic")+COUNTIFS('Relevant - In CRM unknown'!$T$2:$T$253,$A629,'Relevant - In CRM unknown'!$G$2:$G$253,"UK",'Relevant - In CRM unknown'!$M$2:$M$253,"Research",'Relevant - In CRM unknown'!$R$2:$R$253,"Academic")+COUNTIFS('Relevant - IN NOW CRM valid'!$T$2:$T$2328,$A629,'Relevant - IN NOW CRM valid'!$G$2:$G$2328,"UK",'Relevant - IN NOW CRM valid'!$M$2:$M$2328,"Research",'Relevant - IN NOW CRM valid'!$R$2:$R$2328,"Academic")+COUNTIFS('Relevant - IN NOW CRM unknown'!$T$2:$T$1227,$A629,'Relevant - IN NOW CRM unknown'!$G$2:$G$1227,"UK",'Relevant - IN NOW CRM unknown'!$M$2:$M$1227,"Research",'Relevant - IN NOW CRM unknown'!$R$2:$R$1227,"Academic")+COUNTIFS('Relevant - Not CRM not valid'!$T$2:$T$416,$A629,'Relevant - Not CRM not valid'!$G$2:$G$416,"UK",'Relevant - Not CRM not valid'!$M$2:$M$416,"Research",'Relevant - Not CRM not valid'!$R$2:$R$416,"Academic")+COUNTIFS('Relevant - In CRM not valid'!$T$2:$T$46,$A629,'Relevant - In CRM not valid'!$G$2:$G$46,"UK",'Relevant - In CRM not valid'!$M$2:$M$46,"Research",'Relevant - In CRM not valid'!$R$2:$R$46,"Academic")</f>
        <v>0</v>
      </c>
      <c r="J629" s="2">
        <f>COUNTIFS('Relevant - In CRM valid'!$T$2:$T$4699,$A629,'Relevant - In CRM valid'!$G$2:$G$4699,"UK",'Relevant - In CRM valid'!$M$2:$M$4699,"Finance")+COUNTIFS('Relevant - In CRM unknown'!$T$2:$T$253,$A629,'Relevant - In CRM unknown'!$G$2:$G$253,"UK",'Relevant - In CRM unknown'!$M$2:$M$253,"Finance")+COUNTIFS('Relevant - IN NOW CRM valid'!$T$2:$T$2328,$A629,'Relevant - IN NOW CRM valid'!$G$2:$G$2328,"UK",'Relevant - IN NOW CRM valid'!$M$2:$M$2328,"Finance")+COUNTIFS('Relevant - IN NOW CRM unknown'!$T$2:$T$1227,$A629,'Relevant - IN NOW CRM unknown'!$G$2:$G$1227,"UK",'Relevant - IN NOW CRM unknown'!$M$2:$M$1227,"Finance")+COUNTIFS('Relevant - Not CRM not valid'!$T$2:$T$416,$A629,'Relevant - Not CRM not valid'!$G$2:$G$416,"UK",'Relevant - Not CRM not valid'!$M$2:$M$416,"Finance")+COUNTIFS('Relevant - In CRM not valid'!$T$2:$T$46,$A629,'Relevant - In CRM not valid'!$G$2:$G$46,"UK",'Relevant - In CRM not valid'!$M$2:$M$46,"Finance")</f>
        <v>0</v>
      </c>
      <c r="K629" s="2">
        <f>COUNTIFS('Relevant - In CRM valid'!$T$2:$T$4699,$A629,'Relevant - In CRM valid'!$G$2:$G$4699,"UK",'Relevant - In CRM valid'!$M$2:$M$4699,"IT/Systems")+COUNTIFS('Relevant - In CRM unknown'!$T$2:$T$253,$A629,'Relevant - In CRM unknown'!$G$2:$G$253,"UK",'Relevant - In CRM unknown'!$M$2:$M$253,"IT/Systems")+COUNTIFS('Relevant - IN NOW CRM valid'!$T$2:$T$2328,$A629,'Relevant - IN NOW CRM valid'!$G$2:$G$2328,"UK",'Relevant - IN NOW CRM valid'!$M$2:$M$2328,"IT/Systems")+COUNTIFS('Relevant - IN NOW CRM unknown'!$T$2:$T$1227,$A629,'Relevant - IN NOW CRM unknown'!$G$2:$G$1227,"UK",'Relevant - IN NOW CRM unknown'!$M$2:$M$1227,"IT/Systems")+COUNTIFS('Relevant - Not CRM not valid'!$T$2:$T$416,$A629,'Relevant - Not CRM not valid'!$G$2:$G$416,"UK",'Relevant - Not CRM not valid'!$M$2:$M$416,"IT/Systems")+COUNTIFS('Relevant - In CRM not valid'!$T$2:$T$46,$A629,'Relevant - In CRM not valid'!$G$2:$G$46,"UK",'Relevant - In CRM not valid'!$M$2:$M$46,"IT/Systems")</f>
        <v>0</v>
      </c>
      <c r="L629" s="2">
        <f>COUNTIFS('Relevant - In CRM valid'!$T$2:$T$4699,$A629,'Relevant - In CRM valid'!$G$2:$G$4699,"UK",'Relevant - In CRM valid'!$M$2:$M$4699,"")+COUNTIFS('Relevant - In CRM unknown'!$T$2:$T$253,$A629,'Relevant - In CRM unknown'!$G$2:$G$253,"UK",'Relevant - In CRM unknown'!$M$2:$M$253,"")+COUNTIFS('Relevant - IN NOW CRM valid'!$T$2:$T$2328,$A629,'Relevant - IN NOW CRM valid'!$G$2:$G$2328,"UK",'Relevant - IN NOW CRM valid'!$M$2:$M$2328,"")+COUNTIFS('Relevant - IN NOW CRM unknown'!$T$2:$T$1227,$A629,'Relevant - IN NOW CRM unknown'!$G$2:$G$1227,"UK",'Relevant - IN NOW CRM unknown'!$M$2:$M$1227,"")+COUNTIFS('Relevant - Not CRM not valid'!$T$2:$T$416,$A629,'Relevant - Not CRM not valid'!$G$2:$G$416,"UK",'Relevant - Not CRM not valid'!$M$2:$M$416,"")+COUNTIFS('Relevant - In CRM not valid'!$T$2:$T$46,$A629,'Relevant - In CRM not valid'!$G$2:$G$46,"UK",'Relevant - In CRM not valid'!$M$2:$M$46,"")</f>
        <v>0</v>
      </c>
      <c r="M629" s="2">
        <f t="shared" si="18"/>
        <v>1</v>
      </c>
      <c r="N629" s="2">
        <f>COUNTIFS('Relevant - In CRM valid'!$T$2:$T$4699,$A629,'Relevant - In CRM valid'!$G$2:$G$4699,"UK",'Relevant - In CRM valid'!$Q$2:$Q$4699,"valid")+COUNTIFS('Relevant - In CRM unknown'!$T$2:$T$253,$A629,'Relevant - In CRM unknown'!$G$2:$G$253,"UK",'Relevant - In CRM unknown'!$Q$2:$Q$253,"valid")+COUNTIFS('Relevant - IN NOW CRM valid'!$T$2:$T$2328,$A629,'Relevant - IN NOW CRM valid'!$G$2:$G$2328,"UK",'Relevant - IN NOW CRM valid'!$Q$2:$Q$2328,"valid")+COUNTIFS('Relevant - IN NOW CRM unknown'!$T$2:$T$1227,$A629,'Relevant - IN NOW CRM unknown'!$G$2:$G$1227,"UK",'Relevant - IN NOW CRM unknown'!$Q$2:$Q$1227,"valid")+COUNTIFS('Relevant - Not CRM not valid'!$T$2:$T$416,$A629,'Relevant - Not CRM not valid'!$G$2:$G$416,"UK",'Relevant - Not CRM not valid'!$Q$2:$Q$416,"valid")+COUNTIFS('Relevant - In CRM not valid'!$T$2:$T$46,$A629,'Relevant - In CRM not valid'!$G$2:$G$46,"UK",'Relevant - In CRM not valid'!$Q$2:$Q$46,"valid")</f>
        <v>1</v>
      </c>
      <c r="O629" s="2" t="str">
        <f t="shared" si="19"/>
        <v>Finance  IT/Systems</v>
      </c>
    </row>
    <row r="630" spans="1:15" ht="15" customHeight="1">
      <c r="A630" s="2" t="s">
        <v>1367</v>
      </c>
      <c r="B630" s="2" t="s">
        <v>1368</v>
      </c>
      <c r="C630" s="2" t="s">
        <v>161</v>
      </c>
      <c r="D630" s="2" t="str">
        <f>IFERROR(INDEX('UK Target Institutions'!$D$2:$D$727,MATCH($A630,'UK Target Institutions'!$A$2:$A$727,0)),"")</f>
        <v>Yes</v>
      </c>
      <c r="E630" s="2">
        <f>COUNTIFS('Relevant - In CRM valid'!$T$2:$T$4699,$A630,'Relevant - In CRM valid'!$G$2:$G$4699,"UK")+COUNTIFS('Relevant - In CRM unknown'!$T$2:$T$253,$A630,'Relevant - In CRM unknown'!$G$2:$G$253,"UK")+COUNTIFS('Relevant - IN NOW CRM valid'!$T$2:$T$2328,$A630,'Relevant - IN NOW CRM valid'!$G$2:$G$2328,"UK")+COUNTIFS('Relevant - IN NOW CRM unknown'!$T$2:$T$1227,$A630,'Relevant - IN NOW CRM unknown'!$G$2:$G$1227,"UK")+COUNTIFS('Relevant - Not CRM not valid'!$T$2:$T$416,$A630,'Relevant - Not CRM not valid'!$G$2:$G$416,"UK")+COUNTIFS('Relevant - In CRM not valid'!$T$2:$T$46,$A630,'Relevant - In CRM not valid'!$G$2:$G$46,"UK")</f>
        <v>1</v>
      </c>
      <c r="F630" s="2">
        <f>COUNTIFS('Relevant - In CRM valid'!$T$2:$T$4699,$A630,'Relevant - In CRM valid'!$G$2:$G$4699,"UK",'Relevant - In CRM valid'!$M$2:$M$4699,"Research")+COUNTIFS('Relevant - In CRM unknown'!$T$2:$T$253,$A630,'Relevant - In CRM unknown'!$G$2:$G$253,"UK",'Relevant - In CRM unknown'!$M$2:$M$253,"Research")+COUNTIFS('Relevant - IN NOW CRM valid'!$T$2:$T$2328,$A630,'Relevant - IN NOW CRM valid'!$G$2:$G$2328,"UK",'Relevant - IN NOW CRM valid'!$M$2:$M$2328,"Research")+COUNTIFS('Relevant - IN NOW CRM unknown'!$T$2:$T$1227,$A630,'Relevant - IN NOW CRM unknown'!$G$2:$G$1227,"UK",'Relevant - IN NOW CRM unknown'!$M$2:$M$1227,"Research")+COUNTIFS('Relevant - Not CRM not valid'!$T$2:$T$416,$A630,'Relevant - Not CRM not valid'!$G$2:$G$416,"UK",'Relevant - Not CRM not valid'!$M$2:$M$416,"Research")+COUNTIFS('Relevant - In CRM not valid'!$T$2:$T$46,$A630,'Relevant - In CRM not valid'!$G$2:$G$46,"UK",'Relevant - In CRM not valid'!$M$2:$M$46,"Research")</f>
        <v>1</v>
      </c>
      <c r="G630" s="2">
        <f>COUNTIFS('Relevant - In CRM valid'!$T$2:$T$4699,$A630,'Relevant - In CRM valid'!$G$2:$G$4699,"UK",'Relevant - In CRM valid'!$M$2:$M$4699,"Research",'Relevant - In CRM valid'!$R$2:$R$4699,"Senior")+COUNTIFS('Relevant - In CRM unknown'!$T$2:$T$253,$A630,'Relevant - In CRM unknown'!$G$2:$G$253,"UK",'Relevant - In CRM unknown'!$M$2:$M$253,"Research",'Relevant - In CRM unknown'!$R$2:$R$253,"Senior")+COUNTIFS('Relevant - IN NOW CRM valid'!$T$2:$T$2328,$A630,'Relevant - IN NOW CRM valid'!$G$2:$G$2328,"UK",'Relevant - IN NOW CRM valid'!$M$2:$M$2328,"Research",'Relevant - IN NOW CRM valid'!$R$2:$R$2328,"Senior")+COUNTIFS('Relevant - IN NOW CRM unknown'!$T$2:$T$1227,$A630,'Relevant - IN NOW CRM unknown'!$G$2:$G$1227,"UK",'Relevant - IN NOW CRM unknown'!$M$2:$M$1227,"Research",'Relevant - IN NOW CRM unknown'!$R$2:$R$1227,"Senior")+COUNTIFS('Relevant - Not CRM not valid'!$T$2:$T$416,$A630,'Relevant - Not CRM not valid'!$G$2:$G$416,"UK",'Relevant - Not CRM not valid'!$M$2:$M$416,"Research",'Relevant - Not CRM not valid'!$R$2:$R$416,"Senior")+COUNTIFS('Relevant - In CRM not valid'!$T$2:$T$46,$A630,'Relevant - In CRM not valid'!$G$2:$G$46,"UK",'Relevant - In CRM not valid'!$M$2:$M$46,"Research",'Relevant - In CRM not valid'!$R$2:$R$46,"Senior")</f>
        <v>1</v>
      </c>
      <c r="H630" s="2">
        <f>COUNTIFS('Relevant - In CRM valid'!$T$2:$T$4699,$A630,'Relevant - In CRM valid'!$G$2:$G$4699,"UK",'Relevant - In CRM valid'!$M$2:$M$4699,"Research",'Relevant - In CRM valid'!$R$2:$R$4699,"Operational")+COUNTIFS('Relevant - In CRM unknown'!$T$2:$T$253,$A630,'Relevant - In CRM unknown'!$G$2:$G$253,"UK",'Relevant - In CRM unknown'!$M$2:$M$253,"Research",'Relevant - In CRM unknown'!$R$2:$R$253,"Operational")+COUNTIFS('Relevant - IN NOW CRM valid'!$T$2:$T$2328,$A630,'Relevant - IN NOW CRM valid'!$G$2:$G$2328,"UK",'Relevant - IN NOW CRM valid'!$M$2:$M$2328,"Research",'Relevant - IN NOW CRM valid'!$R$2:$R$2328,"Operational")+COUNTIFS('Relevant - IN NOW CRM unknown'!$T$2:$T$1227,$A630,'Relevant - IN NOW CRM unknown'!$G$2:$G$1227,"UK",'Relevant - IN NOW CRM unknown'!$M$2:$M$1227,"Research",'Relevant - IN NOW CRM unknown'!$R$2:$R$1227,"Operational")+COUNTIFS('Relevant - Not CRM not valid'!$T$2:$T$416,$A630,'Relevant - Not CRM not valid'!$G$2:$G$416,"UK",'Relevant - Not CRM not valid'!$M$2:$M$416,"Research",'Relevant - Not CRM not valid'!$R$2:$R$416,"Operational")+COUNTIFS('Relevant - In CRM not valid'!$T$2:$T$46,$A630,'Relevant - In CRM not valid'!$G$2:$G$46,"UK",'Relevant - In CRM not valid'!$M$2:$M$46,"Research",'Relevant - In CRM not valid'!$R$2:$R$46,"Operational")</f>
        <v>0</v>
      </c>
      <c r="I630" s="2">
        <f>COUNTIFS('Relevant - In CRM valid'!$T$2:$T$4699,$A630,'Relevant - In CRM valid'!$G$2:$G$4699,"UK",'Relevant - In CRM valid'!$M$2:$M$4699,"Research",'Relevant - In CRM valid'!$R$2:$R$4699,"Academic")+COUNTIFS('Relevant - In CRM unknown'!$T$2:$T$253,$A630,'Relevant - In CRM unknown'!$G$2:$G$253,"UK",'Relevant - In CRM unknown'!$M$2:$M$253,"Research",'Relevant - In CRM unknown'!$R$2:$R$253,"Academic")+COUNTIFS('Relevant - IN NOW CRM valid'!$T$2:$T$2328,$A630,'Relevant - IN NOW CRM valid'!$G$2:$G$2328,"UK",'Relevant - IN NOW CRM valid'!$M$2:$M$2328,"Research",'Relevant - IN NOW CRM valid'!$R$2:$R$2328,"Academic")+COUNTIFS('Relevant - IN NOW CRM unknown'!$T$2:$T$1227,$A630,'Relevant - IN NOW CRM unknown'!$G$2:$G$1227,"UK",'Relevant - IN NOW CRM unknown'!$M$2:$M$1227,"Research",'Relevant - IN NOW CRM unknown'!$R$2:$R$1227,"Academic")+COUNTIFS('Relevant - Not CRM not valid'!$T$2:$T$416,$A630,'Relevant - Not CRM not valid'!$G$2:$G$416,"UK",'Relevant - Not CRM not valid'!$M$2:$M$416,"Research",'Relevant - Not CRM not valid'!$R$2:$R$416,"Academic")+COUNTIFS('Relevant - In CRM not valid'!$T$2:$T$46,$A630,'Relevant - In CRM not valid'!$G$2:$G$46,"UK",'Relevant - In CRM not valid'!$M$2:$M$46,"Research",'Relevant - In CRM not valid'!$R$2:$R$46,"Academic")</f>
        <v>0</v>
      </c>
      <c r="J630" s="2">
        <f>COUNTIFS('Relevant - In CRM valid'!$T$2:$T$4699,$A630,'Relevant - In CRM valid'!$G$2:$G$4699,"UK",'Relevant - In CRM valid'!$M$2:$M$4699,"Finance")+COUNTIFS('Relevant - In CRM unknown'!$T$2:$T$253,$A630,'Relevant - In CRM unknown'!$G$2:$G$253,"UK",'Relevant - In CRM unknown'!$M$2:$M$253,"Finance")+COUNTIFS('Relevant - IN NOW CRM valid'!$T$2:$T$2328,$A630,'Relevant - IN NOW CRM valid'!$G$2:$G$2328,"UK",'Relevant - IN NOW CRM valid'!$M$2:$M$2328,"Finance")+COUNTIFS('Relevant - IN NOW CRM unknown'!$T$2:$T$1227,$A630,'Relevant - IN NOW CRM unknown'!$G$2:$G$1227,"UK",'Relevant - IN NOW CRM unknown'!$M$2:$M$1227,"Finance")+COUNTIFS('Relevant - Not CRM not valid'!$T$2:$T$416,$A630,'Relevant - Not CRM not valid'!$G$2:$G$416,"UK",'Relevant - Not CRM not valid'!$M$2:$M$416,"Finance")+COUNTIFS('Relevant - In CRM not valid'!$T$2:$T$46,$A630,'Relevant - In CRM not valid'!$G$2:$G$46,"UK",'Relevant - In CRM not valid'!$M$2:$M$46,"Finance")</f>
        <v>0</v>
      </c>
      <c r="K630" s="2">
        <f>COUNTIFS('Relevant - In CRM valid'!$T$2:$T$4699,$A630,'Relevant - In CRM valid'!$G$2:$G$4699,"UK",'Relevant - In CRM valid'!$M$2:$M$4699,"IT/Systems")+COUNTIFS('Relevant - In CRM unknown'!$T$2:$T$253,$A630,'Relevant - In CRM unknown'!$G$2:$G$253,"UK",'Relevant - In CRM unknown'!$M$2:$M$253,"IT/Systems")+COUNTIFS('Relevant - IN NOW CRM valid'!$T$2:$T$2328,$A630,'Relevant - IN NOW CRM valid'!$G$2:$G$2328,"UK",'Relevant - IN NOW CRM valid'!$M$2:$M$2328,"IT/Systems")+COUNTIFS('Relevant - IN NOW CRM unknown'!$T$2:$T$1227,$A630,'Relevant - IN NOW CRM unknown'!$G$2:$G$1227,"UK",'Relevant - IN NOW CRM unknown'!$M$2:$M$1227,"IT/Systems")+COUNTIFS('Relevant - Not CRM not valid'!$T$2:$T$416,$A630,'Relevant - Not CRM not valid'!$G$2:$G$416,"UK",'Relevant - Not CRM not valid'!$M$2:$M$416,"IT/Systems")+COUNTIFS('Relevant - In CRM not valid'!$T$2:$T$46,$A630,'Relevant - In CRM not valid'!$G$2:$G$46,"UK",'Relevant - In CRM not valid'!$M$2:$M$46,"IT/Systems")</f>
        <v>0</v>
      </c>
      <c r="L630" s="2">
        <f>COUNTIFS('Relevant - In CRM valid'!$T$2:$T$4699,$A630,'Relevant - In CRM valid'!$G$2:$G$4699,"UK",'Relevant - In CRM valid'!$M$2:$M$4699,"")+COUNTIFS('Relevant - In CRM unknown'!$T$2:$T$253,$A630,'Relevant - In CRM unknown'!$G$2:$G$253,"UK",'Relevant - In CRM unknown'!$M$2:$M$253,"")+COUNTIFS('Relevant - IN NOW CRM valid'!$T$2:$T$2328,$A630,'Relevant - IN NOW CRM valid'!$G$2:$G$2328,"UK",'Relevant - IN NOW CRM valid'!$M$2:$M$2328,"")+COUNTIFS('Relevant - IN NOW CRM unknown'!$T$2:$T$1227,$A630,'Relevant - IN NOW CRM unknown'!$G$2:$G$1227,"UK",'Relevant - IN NOW CRM unknown'!$M$2:$M$1227,"")+COUNTIFS('Relevant - Not CRM not valid'!$T$2:$T$416,$A630,'Relevant - Not CRM not valid'!$G$2:$G$416,"UK",'Relevant - Not CRM not valid'!$M$2:$M$416,"")+COUNTIFS('Relevant - In CRM not valid'!$T$2:$T$46,$A630,'Relevant - In CRM not valid'!$G$2:$G$46,"UK",'Relevant - In CRM not valid'!$M$2:$M$46,"")</f>
        <v>0</v>
      </c>
      <c r="M630" s="2">
        <f t="shared" si="18"/>
        <v>1</v>
      </c>
      <c r="N630" s="2">
        <f>COUNTIFS('Relevant - In CRM valid'!$T$2:$T$4699,$A630,'Relevant - In CRM valid'!$G$2:$G$4699,"UK",'Relevant - In CRM valid'!$Q$2:$Q$4699,"valid")+COUNTIFS('Relevant - In CRM unknown'!$T$2:$T$253,$A630,'Relevant - In CRM unknown'!$G$2:$G$253,"UK",'Relevant - In CRM unknown'!$Q$2:$Q$253,"valid")+COUNTIFS('Relevant - IN NOW CRM valid'!$T$2:$T$2328,$A630,'Relevant - IN NOW CRM valid'!$G$2:$G$2328,"UK",'Relevant - IN NOW CRM valid'!$Q$2:$Q$2328,"valid")+COUNTIFS('Relevant - IN NOW CRM unknown'!$T$2:$T$1227,$A630,'Relevant - IN NOW CRM unknown'!$G$2:$G$1227,"UK",'Relevant - IN NOW CRM unknown'!$Q$2:$Q$1227,"valid")+COUNTIFS('Relevant - Not CRM not valid'!$T$2:$T$416,$A630,'Relevant - Not CRM not valid'!$G$2:$G$416,"UK",'Relevant - Not CRM not valid'!$Q$2:$Q$416,"valid")+COUNTIFS('Relevant - In CRM not valid'!$T$2:$T$46,$A630,'Relevant - In CRM not valid'!$G$2:$G$46,"UK",'Relevant - In CRM not valid'!$Q$2:$Q$46,"valid")</f>
        <v>1</v>
      </c>
      <c r="O630" s="2" t="str">
        <f t="shared" si="19"/>
        <v>Finance  IT/Systems</v>
      </c>
    </row>
    <row r="631" spans="1:15" ht="15" customHeight="1">
      <c r="A631" s="2" t="s">
        <v>1369</v>
      </c>
      <c r="B631" s="2" t="s">
        <v>1370</v>
      </c>
      <c r="C631" s="2" t="s">
        <v>161</v>
      </c>
      <c r="D631" s="2" t="str">
        <f>IFERROR(INDEX('UK Target Institutions'!$D$2:$D$727,MATCH($A631,'UK Target Institutions'!$A$2:$A$727,0)),"")</f>
        <v>Yes</v>
      </c>
      <c r="E631" s="2">
        <f>COUNTIFS('Relevant - In CRM valid'!$T$2:$T$4699,$A631,'Relevant - In CRM valid'!$G$2:$G$4699,"UK")+COUNTIFS('Relevant - In CRM unknown'!$T$2:$T$253,$A631,'Relevant - In CRM unknown'!$G$2:$G$253,"UK")+COUNTIFS('Relevant - IN NOW CRM valid'!$T$2:$T$2328,$A631,'Relevant - IN NOW CRM valid'!$G$2:$G$2328,"UK")+COUNTIFS('Relevant - IN NOW CRM unknown'!$T$2:$T$1227,$A631,'Relevant - IN NOW CRM unknown'!$G$2:$G$1227,"UK")+COUNTIFS('Relevant - Not CRM not valid'!$T$2:$T$416,$A631,'Relevant - Not CRM not valid'!$G$2:$G$416,"UK")+COUNTIFS('Relevant - In CRM not valid'!$T$2:$T$46,$A631,'Relevant - In CRM not valid'!$G$2:$G$46,"UK")</f>
        <v>1</v>
      </c>
      <c r="F631" s="2">
        <f>COUNTIFS('Relevant - In CRM valid'!$T$2:$T$4699,$A631,'Relevant - In CRM valid'!$G$2:$G$4699,"UK",'Relevant - In CRM valid'!$M$2:$M$4699,"Research")+COUNTIFS('Relevant - In CRM unknown'!$T$2:$T$253,$A631,'Relevant - In CRM unknown'!$G$2:$G$253,"UK",'Relevant - In CRM unknown'!$M$2:$M$253,"Research")+COUNTIFS('Relevant - IN NOW CRM valid'!$T$2:$T$2328,$A631,'Relevant - IN NOW CRM valid'!$G$2:$G$2328,"UK",'Relevant - IN NOW CRM valid'!$M$2:$M$2328,"Research")+COUNTIFS('Relevant - IN NOW CRM unknown'!$T$2:$T$1227,$A631,'Relevant - IN NOW CRM unknown'!$G$2:$G$1227,"UK",'Relevant - IN NOW CRM unknown'!$M$2:$M$1227,"Research")+COUNTIFS('Relevant - Not CRM not valid'!$T$2:$T$416,$A631,'Relevant - Not CRM not valid'!$G$2:$G$416,"UK",'Relevant - Not CRM not valid'!$M$2:$M$416,"Research")+COUNTIFS('Relevant - In CRM not valid'!$T$2:$T$46,$A631,'Relevant - In CRM not valid'!$G$2:$G$46,"UK",'Relevant - In CRM not valid'!$M$2:$M$46,"Research")</f>
        <v>0</v>
      </c>
      <c r="G631" s="2">
        <f>COUNTIFS('Relevant - In CRM valid'!$T$2:$T$4699,$A631,'Relevant - In CRM valid'!$G$2:$G$4699,"UK",'Relevant - In CRM valid'!$M$2:$M$4699,"Research",'Relevant - In CRM valid'!$R$2:$R$4699,"Senior")+COUNTIFS('Relevant - In CRM unknown'!$T$2:$T$253,$A631,'Relevant - In CRM unknown'!$G$2:$G$253,"UK",'Relevant - In CRM unknown'!$M$2:$M$253,"Research",'Relevant - In CRM unknown'!$R$2:$R$253,"Senior")+COUNTIFS('Relevant - IN NOW CRM valid'!$T$2:$T$2328,$A631,'Relevant - IN NOW CRM valid'!$G$2:$G$2328,"UK",'Relevant - IN NOW CRM valid'!$M$2:$M$2328,"Research",'Relevant - IN NOW CRM valid'!$R$2:$R$2328,"Senior")+COUNTIFS('Relevant - IN NOW CRM unknown'!$T$2:$T$1227,$A631,'Relevant - IN NOW CRM unknown'!$G$2:$G$1227,"UK",'Relevant - IN NOW CRM unknown'!$M$2:$M$1227,"Research",'Relevant - IN NOW CRM unknown'!$R$2:$R$1227,"Senior")+COUNTIFS('Relevant - Not CRM not valid'!$T$2:$T$416,$A631,'Relevant - Not CRM not valid'!$G$2:$G$416,"UK",'Relevant - Not CRM not valid'!$M$2:$M$416,"Research",'Relevant - Not CRM not valid'!$R$2:$R$416,"Senior")+COUNTIFS('Relevant - In CRM not valid'!$T$2:$T$46,$A631,'Relevant - In CRM not valid'!$G$2:$G$46,"UK",'Relevant - In CRM not valid'!$M$2:$M$46,"Research",'Relevant - In CRM not valid'!$R$2:$R$46,"Senior")</f>
        <v>0</v>
      </c>
      <c r="H631" s="2">
        <f>COUNTIFS('Relevant - In CRM valid'!$T$2:$T$4699,$A631,'Relevant - In CRM valid'!$G$2:$G$4699,"UK",'Relevant - In CRM valid'!$M$2:$M$4699,"Research",'Relevant - In CRM valid'!$R$2:$R$4699,"Operational")+COUNTIFS('Relevant - In CRM unknown'!$T$2:$T$253,$A631,'Relevant - In CRM unknown'!$G$2:$G$253,"UK",'Relevant - In CRM unknown'!$M$2:$M$253,"Research",'Relevant - In CRM unknown'!$R$2:$R$253,"Operational")+COUNTIFS('Relevant - IN NOW CRM valid'!$T$2:$T$2328,$A631,'Relevant - IN NOW CRM valid'!$G$2:$G$2328,"UK",'Relevant - IN NOW CRM valid'!$M$2:$M$2328,"Research",'Relevant - IN NOW CRM valid'!$R$2:$R$2328,"Operational")+COUNTIFS('Relevant - IN NOW CRM unknown'!$T$2:$T$1227,$A631,'Relevant - IN NOW CRM unknown'!$G$2:$G$1227,"UK",'Relevant - IN NOW CRM unknown'!$M$2:$M$1227,"Research",'Relevant - IN NOW CRM unknown'!$R$2:$R$1227,"Operational")+COUNTIFS('Relevant - Not CRM not valid'!$T$2:$T$416,$A631,'Relevant - Not CRM not valid'!$G$2:$G$416,"UK",'Relevant - Not CRM not valid'!$M$2:$M$416,"Research",'Relevant - Not CRM not valid'!$R$2:$R$416,"Operational")+COUNTIFS('Relevant - In CRM not valid'!$T$2:$T$46,$A631,'Relevant - In CRM not valid'!$G$2:$G$46,"UK",'Relevant - In CRM not valid'!$M$2:$M$46,"Research",'Relevant - In CRM not valid'!$R$2:$R$46,"Operational")</f>
        <v>0</v>
      </c>
      <c r="I631" s="2">
        <f>COUNTIFS('Relevant - In CRM valid'!$T$2:$T$4699,$A631,'Relevant - In CRM valid'!$G$2:$G$4699,"UK",'Relevant - In CRM valid'!$M$2:$M$4699,"Research",'Relevant - In CRM valid'!$R$2:$R$4699,"Academic")+COUNTIFS('Relevant - In CRM unknown'!$T$2:$T$253,$A631,'Relevant - In CRM unknown'!$G$2:$G$253,"UK",'Relevant - In CRM unknown'!$M$2:$M$253,"Research",'Relevant - In CRM unknown'!$R$2:$R$253,"Academic")+COUNTIFS('Relevant - IN NOW CRM valid'!$T$2:$T$2328,$A631,'Relevant - IN NOW CRM valid'!$G$2:$G$2328,"UK",'Relevant - IN NOW CRM valid'!$M$2:$M$2328,"Research",'Relevant - IN NOW CRM valid'!$R$2:$R$2328,"Academic")+COUNTIFS('Relevant - IN NOW CRM unknown'!$T$2:$T$1227,$A631,'Relevant - IN NOW CRM unknown'!$G$2:$G$1227,"UK",'Relevant - IN NOW CRM unknown'!$M$2:$M$1227,"Research",'Relevant - IN NOW CRM unknown'!$R$2:$R$1227,"Academic")+COUNTIFS('Relevant - Not CRM not valid'!$T$2:$T$416,$A631,'Relevant - Not CRM not valid'!$G$2:$G$416,"UK",'Relevant - Not CRM not valid'!$M$2:$M$416,"Research",'Relevant - Not CRM not valid'!$R$2:$R$416,"Academic")+COUNTIFS('Relevant - In CRM not valid'!$T$2:$T$46,$A631,'Relevant - In CRM not valid'!$G$2:$G$46,"UK",'Relevant - In CRM not valid'!$M$2:$M$46,"Research",'Relevant - In CRM not valid'!$R$2:$R$46,"Academic")</f>
        <v>0</v>
      </c>
      <c r="J631" s="2">
        <f>COUNTIFS('Relevant - In CRM valid'!$T$2:$T$4699,$A631,'Relevant - In CRM valid'!$G$2:$G$4699,"UK",'Relevant - In CRM valid'!$M$2:$M$4699,"Finance")+COUNTIFS('Relevant - In CRM unknown'!$T$2:$T$253,$A631,'Relevant - In CRM unknown'!$G$2:$G$253,"UK",'Relevant - In CRM unknown'!$M$2:$M$253,"Finance")+COUNTIFS('Relevant - IN NOW CRM valid'!$T$2:$T$2328,$A631,'Relevant - IN NOW CRM valid'!$G$2:$G$2328,"UK",'Relevant - IN NOW CRM valid'!$M$2:$M$2328,"Finance")+COUNTIFS('Relevant - IN NOW CRM unknown'!$T$2:$T$1227,$A631,'Relevant - IN NOW CRM unknown'!$G$2:$G$1227,"UK",'Relevant - IN NOW CRM unknown'!$M$2:$M$1227,"Finance")+COUNTIFS('Relevant - Not CRM not valid'!$T$2:$T$416,$A631,'Relevant - Not CRM not valid'!$G$2:$G$416,"UK",'Relevant - Not CRM not valid'!$M$2:$M$416,"Finance")+COUNTIFS('Relevant - In CRM not valid'!$T$2:$T$46,$A631,'Relevant - In CRM not valid'!$G$2:$G$46,"UK",'Relevant - In CRM not valid'!$M$2:$M$46,"Finance")</f>
        <v>0</v>
      </c>
      <c r="K631" s="2">
        <f>COUNTIFS('Relevant - In CRM valid'!$T$2:$T$4699,$A631,'Relevant - In CRM valid'!$G$2:$G$4699,"UK",'Relevant - In CRM valid'!$M$2:$M$4699,"IT/Systems")+COUNTIFS('Relevant - In CRM unknown'!$T$2:$T$253,$A631,'Relevant - In CRM unknown'!$G$2:$G$253,"UK",'Relevant - In CRM unknown'!$M$2:$M$253,"IT/Systems")+COUNTIFS('Relevant - IN NOW CRM valid'!$T$2:$T$2328,$A631,'Relevant - IN NOW CRM valid'!$G$2:$G$2328,"UK",'Relevant - IN NOW CRM valid'!$M$2:$M$2328,"IT/Systems")+COUNTIFS('Relevant - IN NOW CRM unknown'!$T$2:$T$1227,$A631,'Relevant - IN NOW CRM unknown'!$G$2:$G$1227,"UK",'Relevant - IN NOW CRM unknown'!$M$2:$M$1227,"IT/Systems")+COUNTIFS('Relevant - Not CRM not valid'!$T$2:$T$416,$A631,'Relevant - Not CRM not valid'!$G$2:$G$416,"UK",'Relevant - Not CRM not valid'!$M$2:$M$416,"IT/Systems")+COUNTIFS('Relevant - In CRM not valid'!$T$2:$T$46,$A631,'Relevant - In CRM not valid'!$G$2:$G$46,"UK",'Relevant - In CRM not valid'!$M$2:$M$46,"IT/Systems")</f>
        <v>0</v>
      </c>
      <c r="L631" s="2">
        <f>COUNTIFS('Relevant - In CRM valid'!$T$2:$T$4699,$A631,'Relevant - In CRM valid'!$G$2:$G$4699,"UK",'Relevant - In CRM valid'!$M$2:$M$4699,"")+COUNTIFS('Relevant - In CRM unknown'!$T$2:$T$253,$A631,'Relevant - In CRM unknown'!$G$2:$G$253,"UK",'Relevant - In CRM unknown'!$M$2:$M$253,"")+COUNTIFS('Relevant - IN NOW CRM valid'!$T$2:$T$2328,$A631,'Relevant - IN NOW CRM valid'!$G$2:$G$2328,"UK",'Relevant - IN NOW CRM valid'!$M$2:$M$2328,"")+COUNTIFS('Relevant - IN NOW CRM unknown'!$T$2:$T$1227,$A631,'Relevant - IN NOW CRM unknown'!$G$2:$G$1227,"UK",'Relevant - IN NOW CRM unknown'!$M$2:$M$1227,"")+COUNTIFS('Relevant - Not CRM not valid'!$T$2:$T$416,$A631,'Relevant - Not CRM not valid'!$G$2:$G$416,"UK",'Relevant - Not CRM not valid'!$M$2:$M$416,"")+COUNTIFS('Relevant - In CRM not valid'!$T$2:$T$46,$A631,'Relevant - In CRM not valid'!$G$2:$G$46,"UK",'Relevant - In CRM not valid'!$M$2:$M$46,"")</f>
        <v>0</v>
      </c>
      <c r="M631" s="2">
        <f t="shared" si="18"/>
        <v>0</v>
      </c>
      <c r="N631" s="2">
        <f>COUNTIFS('Relevant - In CRM valid'!$T$2:$T$4699,$A631,'Relevant - In CRM valid'!$G$2:$G$4699,"UK",'Relevant - In CRM valid'!$Q$2:$Q$4699,"valid")+COUNTIFS('Relevant - In CRM unknown'!$T$2:$T$253,$A631,'Relevant - In CRM unknown'!$G$2:$G$253,"UK",'Relevant - In CRM unknown'!$Q$2:$Q$253,"valid")+COUNTIFS('Relevant - IN NOW CRM valid'!$T$2:$T$2328,$A631,'Relevant - IN NOW CRM valid'!$G$2:$G$2328,"UK",'Relevant - IN NOW CRM valid'!$Q$2:$Q$2328,"valid")+COUNTIFS('Relevant - IN NOW CRM unknown'!$T$2:$T$1227,$A631,'Relevant - IN NOW CRM unknown'!$G$2:$G$1227,"UK",'Relevant - IN NOW CRM unknown'!$Q$2:$Q$1227,"valid")+COUNTIFS('Relevant - Not CRM not valid'!$T$2:$T$416,$A631,'Relevant - Not CRM not valid'!$G$2:$G$416,"UK",'Relevant - Not CRM not valid'!$Q$2:$Q$416,"valid")+COUNTIFS('Relevant - In CRM not valid'!$T$2:$T$46,$A631,'Relevant - In CRM not valid'!$G$2:$G$46,"UK",'Relevant - In CRM not valid'!$Q$2:$Q$46,"valid")</f>
        <v>1</v>
      </c>
      <c r="O631" s="2" t="str">
        <f t="shared" si="19"/>
        <v>Research  Finance  IT/Systems</v>
      </c>
    </row>
    <row r="632" spans="1:15" ht="15" customHeight="1">
      <c r="A632" s="2" t="s">
        <v>1371</v>
      </c>
      <c r="B632" s="2" t="s">
        <v>1372</v>
      </c>
      <c r="C632" s="2" t="s">
        <v>1570</v>
      </c>
      <c r="D632" s="2" t="str">
        <f>IFERROR(INDEX('UK Target Institutions'!$D$2:$D$727,MATCH($A632,'UK Target Institutions'!$A$2:$A$727,0)),"")</f>
        <v>No</v>
      </c>
      <c r="E632" s="2">
        <f>COUNTIFS('Relevant - In CRM valid'!$T$2:$T$4699,$A632,'Relevant - In CRM valid'!$G$2:$G$4699,"UK")+COUNTIFS('Relevant - In CRM unknown'!$T$2:$T$253,$A632,'Relevant - In CRM unknown'!$G$2:$G$253,"UK")+COUNTIFS('Relevant - IN NOW CRM valid'!$T$2:$T$2328,$A632,'Relevant - IN NOW CRM valid'!$G$2:$G$2328,"UK")+COUNTIFS('Relevant - IN NOW CRM unknown'!$T$2:$T$1227,$A632,'Relevant - IN NOW CRM unknown'!$G$2:$G$1227,"UK")+COUNTIFS('Relevant - Not CRM not valid'!$T$2:$T$416,$A632,'Relevant - Not CRM not valid'!$G$2:$G$416,"UK")+COUNTIFS('Relevant - In CRM not valid'!$T$2:$T$46,$A632,'Relevant - In CRM not valid'!$G$2:$G$46,"UK")</f>
        <v>1</v>
      </c>
      <c r="F632" s="2">
        <f>COUNTIFS('Relevant - In CRM valid'!$T$2:$T$4699,$A632,'Relevant - In CRM valid'!$G$2:$G$4699,"UK",'Relevant - In CRM valid'!$M$2:$M$4699,"Research")+COUNTIFS('Relevant - In CRM unknown'!$T$2:$T$253,$A632,'Relevant - In CRM unknown'!$G$2:$G$253,"UK",'Relevant - In CRM unknown'!$M$2:$M$253,"Research")+COUNTIFS('Relevant - IN NOW CRM valid'!$T$2:$T$2328,$A632,'Relevant - IN NOW CRM valid'!$G$2:$G$2328,"UK",'Relevant - IN NOW CRM valid'!$M$2:$M$2328,"Research")+COUNTIFS('Relevant - IN NOW CRM unknown'!$T$2:$T$1227,$A632,'Relevant - IN NOW CRM unknown'!$G$2:$G$1227,"UK",'Relevant - IN NOW CRM unknown'!$M$2:$M$1227,"Research")+COUNTIFS('Relevant - Not CRM not valid'!$T$2:$T$416,$A632,'Relevant - Not CRM not valid'!$G$2:$G$416,"UK",'Relevant - Not CRM not valid'!$M$2:$M$416,"Research")+COUNTIFS('Relevant - In CRM not valid'!$T$2:$T$46,$A632,'Relevant - In CRM not valid'!$G$2:$G$46,"UK",'Relevant - In CRM not valid'!$M$2:$M$46,"Research")</f>
        <v>1</v>
      </c>
      <c r="G632" s="2">
        <f>COUNTIFS('Relevant - In CRM valid'!$T$2:$T$4699,$A632,'Relevant - In CRM valid'!$G$2:$G$4699,"UK",'Relevant - In CRM valid'!$M$2:$M$4699,"Research",'Relevant - In CRM valid'!$R$2:$R$4699,"Senior")+COUNTIFS('Relevant - In CRM unknown'!$T$2:$T$253,$A632,'Relevant - In CRM unknown'!$G$2:$G$253,"UK",'Relevant - In CRM unknown'!$M$2:$M$253,"Research",'Relevant - In CRM unknown'!$R$2:$R$253,"Senior")+COUNTIFS('Relevant - IN NOW CRM valid'!$T$2:$T$2328,$A632,'Relevant - IN NOW CRM valid'!$G$2:$G$2328,"UK",'Relevant - IN NOW CRM valid'!$M$2:$M$2328,"Research",'Relevant - IN NOW CRM valid'!$R$2:$R$2328,"Senior")+COUNTIFS('Relevant - IN NOW CRM unknown'!$T$2:$T$1227,$A632,'Relevant - IN NOW CRM unknown'!$G$2:$G$1227,"UK",'Relevant - IN NOW CRM unknown'!$M$2:$M$1227,"Research",'Relevant - IN NOW CRM unknown'!$R$2:$R$1227,"Senior")+COUNTIFS('Relevant - Not CRM not valid'!$T$2:$T$416,$A632,'Relevant - Not CRM not valid'!$G$2:$G$416,"UK",'Relevant - Not CRM not valid'!$M$2:$M$416,"Research",'Relevant - Not CRM not valid'!$R$2:$R$416,"Senior")+COUNTIFS('Relevant - In CRM not valid'!$T$2:$T$46,$A632,'Relevant - In CRM not valid'!$G$2:$G$46,"UK",'Relevant - In CRM not valid'!$M$2:$M$46,"Research",'Relevant - In CRM not valid'!$R$2:$R$46,"Senior")</f>
        <v>1</v>
      </c>
      <c r="H632" s="2">
        <f>COUNTIFS('Relevant - In CRM valid'!$T$2:$T$4699,$A632,'Relevant - In CRM valid'!$G$2:$G$4699,"UK",'Relevant - In CRM valid'!$M$2:$M$4699,"Research",'Relevant - In CRM valid'!$R$2:$R$4699,"Operational")+COUNTIFS('Relevant - In CRM unknown'!$T$2:$T$253,$A632,'Relevant - In CRM unknown'!$G$2:$G$253,"UK",'Relevant - In CRM unknown'!$M$2:$M$253,"Research",'Relevant - In CRM unknown'!$R$2:$R$253,"Operational")+COUNTIFS('Relevant - IN NOW CRM valid'!$T$2:$T$2328,$A632,'Relevant - IN NOW CRM valid'!$G$2:$G$2328,"UK",'Relevant - IN NOW CRM valid'!$M$2:$M$2328,"Research",'Relevant - IN NOW CRM valid'!$R$2:$R$2328,"Operational")+COUNTIFS('Relevant - IN NOW CRM unknown'!$T$2:$T$1227,$A632,'Relevant - IN NOW CRM unknown'!$G$2:$G$1227,"UK",'Relevant - IN NOW CRM unknown'!$M$2:$M$1227,"Research",'Relevant - IN NOW CRM unknown'!$R$2:$R$1227,"Operational")+COUNTIFS('Relevant - Not CRM not valid'!$T$2:$T$416,$A632,'Relevant - Not CRM not valid'!$G$2:$G$416,"UK",'Relevant - Not CRM not valid'!$M$2:$M$416,"Research",'Relevant - Not CRM not valid'!$R$2:$R$416,"Operational")+COUNTIFS('Relevant - In CRM not valid'!$T$2:$T$46,$A632,'Relevant - In CRM not valid'!$G$2:$G$46,"UK",'Relevant - In CRM not valid'!$M$2:$M$46,"Research",'Relevant - In CRM not valid'!$R$2:$R$46,"Operational")</f>
        <v>0</v>
      </c>
      <c r="I632" s="2">
        <f>COUNTIFS('Relevant - In CRM valid'!$T$2:$T$4699,$A632,'Relevant - In CRM valid'!$G$2:$G$4699,"UK",'Relevant - In CRM valid'!$M$2:$M$4699,"Research",'Relevant - In CRM valid'!$R$2:$R$4699,"Academic")+COUNTIFS('Relevant - In CRM unknown'!$T$2:$T$253,$A632,'Relevant - In CRM unknown'!$G$2:$G$253,"UK",'Relevant - In CRM unknown'!$M$2:$M$253,"Research",'Relevant - In CRM unknown'!$R$2:$R$253,"Academic")+COUNTIFS('Relevant - IN NOW CRM valid'!$T$2:$T$2328,$A632,'Relevant - IN NOW CRM valid'!$G$2:$G$2328,"UK",'Relevant - IN NOW CRM valid'!$M$2:$M$2328,"Research",'Relevant - IN NOW CRM valid'!$R$2:$R$2328,"Academic")+COUNTIFS('Relevant - IN NOW CRM unknown'!$T$2:$T$1227,$A632,'Relevant - IN NOW CRM unknown'!$G$2:$G$1227,"UK",'Relevant - IN NOW CRM unknown'!$M$2:$M$1227,"Research",'Relevant - IN NOW CRM unknown'!$R$2:$R$1227,"Academic")+COUNTIFS('Relevant - Not CRM not valid'!$T$2:$T$416,$A632,'Relevant - Not CRM not valid'!$G$2:$G$416,"UK",'Relevant - Not CRM not valid'!$M$2:$M$416,"Research",'Relevant - Not CRM not valid'!$R$2:$R$416,"Academic")+COUNTIFS('Relevant - In CRM not valid'!$T$2:$T$46,$A632,'Relevant - In CRM not valid'!$G$2:$G$46,"UK",'Relevant - In CRM not valid'!$M$2:$M$46,"Research",'Relevant - In CRM not valid'!$R$2:$R$46,"Academic")</f>
        <v>0</v>
      </c>
      <c r="J632" s="2">
        <f>COUNTIFS('Relevant - In CRM valid'!$T$2:$T$4699,$A632,'Relevant - In CRM valid'!$G$2:$G$4699,"UK",'Relevant - In CRM valid'!$M$2:$M$4699,"Finance")+COUNTIFS('Relevant - In CRM unknown'!$T$2:$T$253,$A632,'Relevant - In CRM unknown'!$G$2:$G$253,"UK",'Relevant - In CRM unknown'!$M$2:$M$253,"Finance")+COUNTIFS('Relevant - IN NOW CRM valid'!$T$2:$T$2328,$A632,'Relevant - IN NOW CRM valid'!$G$2:$G$2328,"UK",'Relevant - IN NOW CRM valid'!$M$2:$M$2328,"Finance")+COUNTIFS('Relevant - IN NOW CRM unknown'!$T$2:$T$1227,$A632,'Relevant - IN NOW CRM unknown'!$G$2:$G$1227,"UK",'Relevant - IN NOW CRM unknown'!$M$2:$M$1227,"Finance")+COUNTIFS('Relevant - Not CRM not valid'!$T$2:$T$416,$A632,'Relevant - Not CRM not valid'!$G$2:$G$416,"UK",'Relevant - Not CRM not valid'!$M$2:$M$416,"Finance")+COUNTIFS('Relevant - In CRM not valid'!$T$2:$T$46,$A632,'Relevant - In CRM not valid'!$G$2:$G$46,"UK",'Relevant - In CRM not valid'!$M$2:$M$46,"Finance")</f>
        <v>0</v>
      </c>
      <c r="K632" s="2">
        <f>COUNTIFS('Relevant - In CRM valid'!$T$2:$T$4699,$A632,'Relevant - In CRM valid'!$G$2:$G$4699,"UK",'Relevant - In CRM valid'!$M$2:$M$4699,"IT/Systems")+COUNTIFS('Relevant - In CRM unknown'!$T$2:$T$253,$A632,'Relevant - In CRM unknown'!$G$2:$G$253,"UK",'Relevant - In CRM unknown'!$M$2:$M$253,"IT/Systems")+COUNTIFS('Relevant - IN NOW CRM valid'!$T$2:$T$2328,$A632,'Relevant - IN NOW CRM valid'!$G$2:$G$2328,"UK",'Relevant - IN NOW CRM valid'!$M$2:$M$2328,"IT/Systems")+COUNTIFS('Relevant - IN NOW CRM unknown'!$T$2:$T$1227,$A632,'Relevant - IN NOW CRM unknown'!$G$2:$G$1227,"UK",'Relevant - IN NOW CRM unknown'!$M$2:$M$1227,"IT/Systems")+COUNTIFS('Relevant - Not CRM not valid'!$T$2:$T$416,$A632,'Relevant - Not CRM not valid'!$G$2:$G$416,"UK",'Relevant - Not CRM not valid'!$M$2:$M$416,"IT/Systems")+COUNTIFS('Relevant - In CRM not valid'!$T$2:$T$46,$A632,'Relevant - In CRM not valid'!$G$2:$G$46,"UK",'Relevant - In CRM not valid'!$M$2:$M$46,"IT/Systems")</f>
        <v>0</v>
      </c>
      <c r="L632" s="2">
        <f>COUNTIFS('Relevant - In CRM valid'!$T$2:$T$4699,$A632,'Relevant - In CRM valid'!$G$2:$G$4699,"UK",'Relevant - In CRM valid'!$M$2:$M$4699,"")+COUNTIFS('Relevant - In CRM unknown'!$T$2:$T$253,$A632,'Relevant - In CRM unknown'!$G$2:$G$253,"UK",'Relevant - In CRM unknown'!$M$2:$M$253,"")+COUNTIFS('Relevant - IN NOW CRM valid'!$T$2:$T$2328,$A632,'Relevant - IN NOW CRM valid'!$G$2:$G$2328,"UK",'Relevant - IN NOW CRM valid'!$M$2:$M$2328,"")+COUNTIFS('Relevant - IN NOW CRM unknown'!$T$2:$T$1227,$A632,'Relevant - IN NOW CRM unknown'!$G$2:$G$1227,"UK",'Relevant - IN NOW CRM unknown'!$M$2:$M$1227,"")+COUNTIFS('Relevant - Not CRM not valid'!$T$2:$T$416,$A632,'Relevant - Not CRM not valid'!$G$2:$G$416,"UK",'Relevant - Not CRM not valid'!$M$2:$M$416,"")+COUNTIFS('Relevant - In CRM not valid'!$T$2:$T$46,$A632,'Relevant - In CRM not valid'!$G$2:$G$46,"UK",'Relevant - In CRM not valid'!$M$2:$M$46,"")</f>
        <v>0</v>
      </c>
      <c r="M632" s="2">
        <f t="shared" si="18"/>
        <v>1</v>
      </c>
      <c r="N632" s="2">
        <f>COUNTIFS('Relevant - In CRM valid'!$T$2:$T$4699,$A632,'Relevant - In CRM valid'!$G$2:$G$4699,"UK",'Relevant - In CRM valid'!$Q$2:$Q$4699,"valid")+COUNTIFS('Relevant - In CRM unknown'!$T$2:$T$253,$A632,'Relevant - In CRM unknown'!$G$2:$G$253,"UK",'Relevant - In CRM unknown'!$Q$2:$Q$253,"valid")+COUNTIFS('Relevant - IN NOW CRM valid'!$T$2:$T$2328,$A632,'Relevant - IN NOW CRM valid'!$G$2:$G$2328,"UK",'Relevant - IN NOW CRM valid'!$Q$2:$Q$2328,"valid")+COUNTIFS('Relevant - IN NOW CRM unknown'!$T$2:$T$1227,$A632,'Relevant - IN NOW CRM unknown'!$G$2:$G$1227,"UK",'Relevant - IN NOW CRM unknown'!$Q$2:$Q$1227,"valid")+COUNTIFS('Relevant - Not CRM not valid'!$T$2:$T$416,$A632,'Relevant - Not CRM not valid'!$G$2:$G$416,"UK",'Relevant - Not CRM not valid'!$Q$2:$Q$416,"valid")+COUNTIFS('Relevant - In CRM not valid'!$T$2:$T$46,$A632,'Relevant - In CRM not valid'!$G$2:$G$46,"UK",'Relevant - In CRM not valid'!$Q$2:$Q$46,"valid")</f>
        <v>1</v>
      </c>
      <c r="O632" s="2" t="str">
        <f t="shared" si="19"/>
        <v>Finance  IT/Systems</v>
      </c>
    </row>
    <row r="633" spans="1:15" ht="15" customHeight="1">
      <c r="A633" s="2" t="s">
        <v>1373</v>
      </c>
      <c r="B633" s="2" t="s">
        <v>1374</v>
      </c>
      <c r="C633" s="2" t="s">
        <v>1570</v>
      </c>
      <c r="D633" s="2" t="str">
        <f>IFERROR(INDEX('UK Target Institutions'!$D$2:$D$727,MATCH($A633,'UK Target Institutions'!$A$2:$A$727,0)),"")</f>
        <v>No</v>
      </c>
      <c r="E633" s="2">
        <f>COUNTIFS('Relevant - In CRM valid'!$T$2:$T$4699,$A633,'Relevant - In CRM valid'!$G$2:$G$4699,"UK")+COUNTIFS('Relevant - In CRM unknown'!$T$2:$T$253,$A633,'Relevant - In CRM unknown'!$G$2:$G$253,"UK")+COUNTIFS('Relevant - IN NOW CRM valid'!$T$2:$T$2328,$A633,'Relevant - IN NOW CRM valid'!$G$2:$G$2328,"UK")+COUNTIFS('Relevant - IN NOW CRM unknown'!$T$2:$T$1227,$A633,'Relevant - IN NOW CRM unknown'!$G$2:$G$1227,"UK")+COUNTIFS('Relevant - Not CRM not valid'!$T$2:$T$416,$A633,'Relevant - Not CRM not valid'!$G$2:$G$416,"UK")+COUNTIFS('Relevant - In CRM not valid'!$T$2:$T$46,$A633,'Relevant - In CRM not valid'!$G$2:$G$46,"UK")</f>
        <v>1</v>
      </c>
      <c r="F633" s="2">
        <f>COUNTIFS('Relevant - In CRM valid'!$T$2:$T$4699,$A633,'Relevant - In CRM valid'!$G$2:$G$4699,"UK",'Relevant - In CRM valid'!$M$2:$M$4699,"Research")+COUNTIFS('Relevant - In CRM unknown'!$T$2:$T$253,$A633,'Relevant - In CRM unknown'!$G$2:$G$253,"UK",'Relevant - In CRM unknown'!$M$2:$M$253,"Research")+COUNTIFS('Relevant - IN NOW CRM valid'!$T$2:$T$2328,$A633,'Relevant - IN NOW CRM valid'!$G$2:$G$2328,"UK",'Relevant - IN NOW CRM valid'!$M$2:$M$2328,"Research")+COUNTIFS('Relevant - IN NOW CRM unknown'!$T$2:$T$1227,$A633,'Relevant - IN NOW CRM unknown'!$G$2:$G$1227,"UK",'Relevant - IN NOW CRM unknown'!$M$2:$M$1227,"Research")+COUNTIFS('Relevant - Not CRM not valid'!$T$2:$T$416,$A633,'Relevant - Not CRM not valid'!$G$2:$G$416,"UK",'Relevant - Not CRM not valid'!$M$2:$M$416,"Research")+COUNTIFS('Relevant - In CRM not valid'!$T$2:$T$46,$A633,'Relevant - In CRM not valid'!$G$2:$G$46,"UK",'Relevant - In CRM not valid'!$M$2:$M$46,"Research")</f>
        <v>0</v>
      </c>
      <c r="G633" s="2">
        <f>COUNTIFS('Relevant - In CRM valid'!$T$2:$T$4699,$A633,'Relevant - In CRM valid'!$G$2:$G$4699,"UK",'Relevant - In CRM valid'!$M$2:$M$4699,"Research",'Relevant - In CRM valid'!$R$2:$R$4699,"Senior")+COUNTIFS('Relevant - In CRM unknown'!$T$2:$T$253,$A633,'Relevant - In CRM unknown'!$G$2:$G$253,"UK",'Relevant - In CRM unknown'!$M$2:$M$253,"Research",'Relevant - In CRM unknown'!$R$2:$R$253,"Senior")+COUNTIFS('Relevant - IN NOW CRM valid'!$T$2:$T$2328,$A633,'Relevant - IN NOW CRM valid'!$G$2:$G$2328,"UK",'Relevant - IN NOW CRM valid'!$M$2:$M$2328,"Research",'Relevant - IN NOW CRM valid'!$R$2:$R$2328,"Senior")+COUNTIFS('Relevant - IN NOW CRM unknown'!$T$2:$T$1227,$A633,'Relevant - IN NOW CRM unknown'!$G$2:$G$1227,"UK",'Relevant - IN NOW CRM unknown'!$M$2:$M$1227,"Research",'Relevant - IN NOW CRM unknown'!$R$2:$R$1227,"Senior")+COUNTIFS('Relevant - Not CRM not valid'!$T$2:$T$416,$A633,'Relevant - Not CRM not valid'!$G$2:$G$416,"UK",'Relevant - Not CRM not valid'!$M$2:$M$416,"Research",'Relevant - Not CRM not valid'!$R$2:$R$416,"Senior")+COUNTIFS('Relevant - In CRM not valid'!$T$2:$T$46,$A633,'Relevant - In CRM not valid'!$G$2:$G$46,"UK",'Relevant - In CRM not valid'!$M$2:$M$46,"Research",'Relevant - In CRM not valid'!$R$2:$R$46,"Senior")</f>
        <v>0</v>
      </c>
      <c r="H633" s="2">
        <f>COUNTIFS('Relevant - In CRM valid'!$T$2:$T$4699,$A633,'Relevant - In CRM valid'!$G$2:$G$4699,"UK",'Relevant - In CRM valid'!$M$2:$M$4699,"Research",'Relevant - In CRM valid'!$R$2:$R$4699,"Operational")+COUNTIFS('Relevant - In CRM unknown'!$T$2:$T$253,$A633,'Relevant - In CRM unknown'!$G$2:$G$253,"UK",'Relevant - In CRM unknown'!$M$2:$M$253,"Research",'Relevant - In CRM unknown'!$R$2:$R$253,"Operational")+COUNTIFS('Relevant - IN NOW CRM valid'!$T$2:$T$2328,$A633,'Relevant - IN NOW CRM valid'!$G$2:$G$2328,"UK",'Relevant - IN NOW CRM valid'!$M$2:$M$2328,"Research",'Relevant - IN NOW CRM valid'!$R$2:$R$2328,"Operational")+COUNTIFS('Relevant - IN NOW CRM unknown'!$T$2:$T$1227,$A633,'Relevant - IN NOW CRM unknown'!$G$2:$G$1227,"UK",'Relevant - IN NOW CRM unknown'!$M$2:$M$1227,"Research",'Relevant - IN NOW CRM unknown'!$R$2:$R$1227,"Operational")+COUNTIFS('Relevant - Not CRM not valid'!$T$2:$T$416,$A633,'Relevant - Not CRM not valid'!$G$2:$G$416,"UK",'Relevant - Not CRM not valid'!$M$2:$M$416,"Research",'Relevant - Not CRM not valid'!$R$2:$R$416,"Operational")+COUNTIFS('Relevant - In CRM not valid'!$T$2:$T$46,$A633,'Relevant - In CRM not valid'!$G$2:$G$46,"UK",'Relevant - In CRM not valid'!$M$2:$M$46,"Research",'Relevant - In CRM not valid'!$R$2:$R$46,"Operational")</f>
        <v>0</v>
      </c>
      <c r="I633" s="2">
        <f>COUNTIFS('Relevant - In CRM valid'!$T$2:$T$4699,$A633,'Relevant - In CRM valid'!$G$2:$G$4699,"UK",'Relevant - In CRM valid'!$M$2:$M$4699,"Research",'Relevant - In CRM valid'!$R$2:$R$4699,"Academic")+COUNTIFS('Relevant - In CRM unknown'!$T$2:$T$253,$A633,'Relevant - In CRM unknown'!$G$2:$G$253,"UK",'Relevant - In CRM unknown'!$M$2:$M$253,"Research",'Relevant - In CRM unknown'!$R$2:$R$253,"Academic")+COUNTIFS('Relevant - IN NOW CRM valid'!$T$2:$T$2328,$A633,'Relevant - IN NOW CRM valid'!$G$2:$G$2328,"UK",'Relevant - IN NOW CRM valid'!$M$2:$M$2328,"Research",'Relevant - IN NOW CRM valid'!$R$2:$R$2328,"Academic")+COUNTIFS('Relevant - IN NOW CRM unknown'!$T$2:$T$1227,$A633,'Relevant - IN NOW CRM unknown'!$G$2:$G$1227,"UK",'Relevant - IN NOW CRM unknown'!$M$2:$M$1227,"Research",'Relevant - IN NOW CRM unknown'!$R$2:$R$1227,"Academic")+COUNTIFS('Relevant - Not CRM not valid'!$T$2:$T$416,$A633,'Relevant - Not CRM not valid'!$G$2:$G$416,"UK",'Relevant - Not CRM not valid'!$M$2:$M$416,"Research",'Relevant - Not CRM not valid'!$R$2:$R$416,"Academic")+COUNTIFS('Relevant - In CRM not valid'!$T$2:$T$46,$A633,'Relevant - In CRM not valid'!$G$2:$G$46,"UK",'Relevant - In CRM not valid'!$M$2:$M$46,"Research",'Relevant - In CRM not valid'!$R$2:$R$46,"Academic")</f>
        <v>0</v>
      </c>
      <c r="J633" s="2">
        <f>COUNTIFS('Relevant - In CRM valid'!$T$2:$T$4699,$A633,'Relevant - In CRM valid'!$G$2:$G$4699,"UK",'Relevant - In CRM valid'!$M$2:$M$4699,"Finance")+COUNTIFS('Relevant - In CRM unknown'!$T$2:$T$253,$A633,'Relevant - In CRM unknown'!$G$2:$G$253,"UK",'Relevant - In CRM unknown'!$M$2:$M$253,"Finance")+COUNTIFS('Relevant - IN NOW CRM valid'!$T$2:$T$2328,$A633,'Relevant - IN NOW CRM valid'!$G$2:$G$2328,"UK",'Relevant - IN NOW CRM valid'!$M$2:$M$2328,"Finance")+COUNTIFS('Relevant - IN NOW CRM unknown'!$T$2:$T$1227,$A633,'Relevant - IN NOW CRM unknown'!$G$2:$G$1227,"UK",'Relevant - IN NOW CRM unknown'!$M$2:$M$1227,"Finance")+COUNTIFS('Relevant - Not CRM not valid'!$T$2:$T$416,$A633,'Relevant - Not CRM not valid'!$G$2:$G$416,"UK",'Relevant - Not CRM not valid'!$M$2:$M$416,"Finance")+COUNTIFS('Relevant - In CRM not valid'!$T$2:$T$46,$A633,'Relevant - In CRM not valid'!$G$2:$G$46,"UK",'Relevant - In CRM not valid'!$M$2:$M$46,"Finance")</f>
        <v>1</v>
      </c>
      <c r="K633" s="2">
        <f>COUNTIFS('Relevant - In CRM valid'!$T$2:$T$4699,$A633,'Relevant - In CRM valid'!$G$2:$G$4699,"UK",'Relevant - In CRM valid'!$M$2:$M$4699,"IT/Systems")+COUNTIFS('Relevant - In CRM unknown'!$T$2:$T$253,$A633,'Relevant - In CRM unknown'!$G$2:$G$253,"UK",'Relevant - In CRM unknown'!$M$2:$M$253,"IT/Systems")+COUNTIFS('Relevant - IN NOW CRM valid'!$T$2:$T$2328,$A633,'Relevant - IN NOW CRM valid'!$G$2:$G$2328,"UK",'Relevant - IN NOW CRM valid'!$M$2:$M$2328,"IT/Systems")+COUNTIFS('Relevant - IN NOW CRM unknown'!$T$2:$T$1227,$A633,'Relevant - IN NOW CRM unknown'!$G$2:$G$1227,"UK",'Relevant - IN NOW CRM unknown'!$M$2:$M$1227,"IT/Systems")+COUNTIFS('Relevant - Not CRM not valid'!$T$2:$T$416,$A633,'Relevant - Not CRM not valid'!$G$2:$G$416,"UK",'Relevant - Not CRM not valid'!$M$2:$M$416,"IT/Systems")+COUNTIFS('Relevant - In CRM not valid'!$T$2:$T$46,$A633,'Relevant - In CRM not valid'!$G$2:$G$46,"UK",'Relevant - In CRM not valid'!$M$2:$M$46,"IT/Systems")</f>
        <v>0</v>
      </c>
      <c r="L633" s="2">
        <f>COUNTIFS('Relevant - In CRM valid'!$T$2:$T$4699,$A633,'Relevant - In CRM valid'!$G$2:$G$4699,"UK",'Relevant - In CRM valid'!$M$2:$M$4699,"")+COUNTIFS('Relevant - In CRM unknown'!$T$2:$T$253,$A633,'Relevant - In CRM unknown'!$G$2:$G$253,"UK",'Relevant - In CRM unknown'!$M$2:$M$253,"")+COUNTIFS('Relevant - IN NOW CRM valid'!$T$2:$T$2328,$A633,'Relevant - IN NOW CRM valid'!$G$2:$G$2328,"UK",'Relevant - IN NOW CRM valid'!$M$2:$M$2328,"")+COUNTIFS('Relevant - IN NOW CRM unknown'!$T$2:$T$1227,$A633,'Relevant - IN NOW CRM unknown'!$G$2:$G$1227,"UK",'Relevant - IN NOW CRM unknown'!$M$2:$M$1227,"")+COUNTIFS('Relevant - Not CRM not valid'!$T$2:$T$416,$A633,'Relevant - Not CRM not valid'!$G$2:$G$416,"UK",'Relevant - Not CRM not valid'!$M$2:$M$416,"")+COUNTIFS('Relevant - In CRM not valid'!$T$2:$T$46,$A633,'Relevant - In CRM not valid'!$G$2:$G$46,"UK",'Relevant - In CRM not valid'!$M$2:$M$46,"")</f>
        <v>0</v>
      </c>
      <c r="M633" s="2">
        <f t="shared" si="18"/>
        <v>1</v>
      </c>
      <c r="N633" s="2">
        <f>COUNTIFS('Relevant - In CRM valid'!$T$2:$T$4699,$A633,'Relevant - In CRM valid'!$G$2:$G$4699,"UK",'Relevant - In CRM valid'!$Q$2:$Q$4699,"valid")+COUNTIFS('Relevant - In CRM unknown'!$T$2:$T$253,$A633,'Relevant - In CRM unknown'!$G$2:$G$253,"UK",'Relevant - In CRM unknown'!$Q$2:$Q$253,"valid")+COUNTIFS('Relevant - IN NOW CRM valid'!$T$2:$T$2328,$A633,'Relevant - IN NOW CRM valid'!$G$2:$G$2328,"UK",'Relevant - IN NOW CRM valid'!$Q$2:$Q$2328,"valid")+COUNTIFS('Relevant - IN NOW CRM unknown'!$T$2:$T$1227,$A633,'Relevant - IN NOW CRM unknown'!$G$2:$G$1227,"UK",'Relevant - IN NOW CRM unknown'!$Q$2:$Q$1227,"valid")+COUNTIFS('Relevant - Not CRM not valid'!$T$2:$T$416,$A633,'Relevant - Not CRM not valid'!$G$2:$G$416,"UK",'Relevant - Not CRM not valid'!$Q$2:$Q$416,"valid")+COUNTIFS('Relevant - In CRM not valid'!$T$2:$T$46,$A633,'Relevant - In CRM not valid'!$G$2:$G$46,"UK",'Relevant - In CRM not valid'!$Q$2:$Q$46,"valid")</f>
        <v>1</v>
      </c>
      <c r="O633" s="2" t="str">
        <f t="shared" si="19"/>
        <v>Research  IT/Systems</v>
      </c>
    </row>
    <row r="634" spans="1:15" ht="15" customHeight="1">
      <c r="A634" s="2" t="s">
        <v>1375</v>
      </c>
      <c r="B634" s="2" t="s">
        <v>1376</v>
      </c>
      <c r="C634" s="2" t="s">
        <v>525</v>
      </c>
      <c r="D634" s="2" t="str">
        <f>IFERROR(INDEX('UK Target Institutions'!$D$2:$D$727,MATCH($A634,'UK Target Institutions'!$A$2:$A$727,0)),"")</f>
        <v>No</v>
      </c>
      <c r="E634" s="2">
        <f>COUNTIFS('Relevant - In CRM valid'!$T$2:$T$4699,$A634,'Relevant - In CRM valid'!$G$2:$G$4699,"UK")+COUNTIFS('Relevant - In CRM unknown'!$T$2:$T$253,$A634,'Relevant - In CRM unknown'!$G$2:$G$253,"UK")+COUNTIFS('Relevant - IN NOW CRM valid'!$T$2:$T$2328,$A634,'Relevant - IN NOW CRM valid'!$G$2:$G$2328,"UK")+COUNTIFS('Relevant - IN NOW CRM unknown'!$T$2:$T$1227,$A634,'Relevant - IN NOW CRM unknown'!$G$2:$G$1227,"UK")+COUNTIFS('Relevant - Not CRM not valid'!$T$2:$T$416,$A634,'Relevant - Not CRM not valid'!$G$2:$G$416,"UK")+COUNTIFS('Relevant - In CRM not valid'!$T$2:$T$46,$A634,'Relevant - In CRM not valid'!$G$2:$G$46,"UK")</f>
        <v>1</v>
      </c>
      <c r="F634" s="2">
        <f>COUNTIFS('Relevant - In CRM valid'!$T$2:$T$4699,$A634,'Relevant - In CRM valid'!$G$2:$G$4699,"UK",'Relevant - In CRM valid'!$M$2:$M$4699,"Research")+COUNTIFS('Relevant - In CRM unknown'!$T$2:$T$253,$A634,'Relevant - In CRM unknown'!$G$2:$G$253,"UK",'Relevant - In CRM unknown'!$M$2:$M$253,"Research")+COUNTIFS('Relevant - IN NOW CRM valid'!$T$2:$T$2328,$A634,'Relevant - IN NOW CRM valid'!$G$2:$G$2328,"UK",'Relevant - IN NOW CRM valid'!$M$2:$M$2328,"Research")+COUNTIFS('Relevant - IN NOW CRM unknown'!$T$2:$T$1227,$A634,'Relevant - IN NOW CRM unknown'!$G$2:$G$1227,"UK",'Relevant - IN NOW CRM unknown'!$M$2:$M$1227,"Research")+COUNTIFS('Relevant - Not CRM not valid'!$T$2:$T$416,$A634,'Relevant - Not CRM not valid'!$G$2:$G$416,"UK",'Relevant - Not CRM not valid'!$M$2:$M$416,"Research")+COUNTIFS('Relevant - In CRM not valid'!$T$2:$T$46,$A634,'Relevant - In CRM not valid'!$G$2:$G$46,"UK",'Relevant - In CRM not valid'!$M$2:$M$46,"Research")</f>
        <v>0</v>
      </c>
      <c r="G634" s="2">
        <f>COUNTIFS('Relevant - In CRM valid'!$T$2:$T$4699,$A634,'Relevant - In CRM valid'!$G$2:$G$4699,"UK",'Relevant - In CRM valid'!$M$2:$M$4699,"Research",'Relevant - In CRM valid'!$R$2:$R$4699,"Senior")+COUNTIFS('Relevant - In CRM unknown'!$T$2:$T$253,$A634,'Relevant - In CRM unknown'!$G$2:$G$253,"UK",'Relevant - In CRM unknown'!$M$2:$M$253,"Research",'Relevant - In CRM unknown'!$R$2:$R$253,"Senior")+COUNTIFS('Relevant - IN NOW CRM valid'!$T$2:$T$2328,$A634,'Relevant - IN NOW CRM valid'!$G$2:$G$2328,"UK",'Relevant - IN NOW CRM valid'!$M$2:$M$2328,"Research",'Relevant - IN NOW CRM valid'!$R$2:$R$2328,"Senior")+COUNTIFS('Relevant - IN NOW CRM unknown'!$T$2:$T$1227,$A634,'Relevant - IN NOW CRM unknown'!$G$2:$G$1227,"UK",'Relevant - IN NOW CRM unknown'!$M$2:$M$1227,"Research",'Relevant - IN NOW CRM unknown'!$R$2:$R$1227,"Senior")+COUNTIFS('Relevant - Not CRM not valid'!$T$2:$T$416,$A634,'Relevant - Not CRM not valid'!$G$2:$G$416,"UK",'Relevant - Not CRM not valid'!$M$2:$M$416,"Research",'Relevant - Not CRM not valid'!$R$2:$R$416,"Senior")+COUNTIFS('Relevant - In CRM not valid'!$T$2:$T$46,$A634,'Relevant - In CRM not valid'!$G$2:$G$46,"UK",'Relevant - In CRM not valid'!$M$2:$M$46,"Research",'Relevant - In CRM not valid'!$R$2:$R$46,"Senior")</f>
        <v>0</v>
      </c>
      <c r="H634" s="2">
        <f>COUNTIFS('Relevant - In CRM valid'!$T$2:$T$4699,$A634,'Relevant - In CRM valid'!$G$2:$G$4699,"UK",'Relevant - In CRM valid'!$M$2:$M$4699,"Research",'Relevant - In CRM valid'!$R$2:$R$4699,"Operational")+COUNTIFS('Relevant - In CRM unknown'!$T$2:$T$253,$A634,'Relevant - In CRM unknown'!$G$2:$G$253,"UK",'Relevant - In CRM unknown'!$M$2:$M$253,"Research",'Relevant - In CRM unknown'!$R$2:$R$253,"Operational")+COUNTIFS('Relevant - IN NOW CRM valid'!$T$2:$T$2328,$A634,'Relevant - IN NOW CRM valid'!$G$2:$G$2328,"UK",'Relevant - IN NOW CRM valid'!$M$2:$M$2328,"Research",'Relevant - IN NOW CRM valid'!$R$2:$R$2328,"Operational")+COUNTIFS('Relevant - IN NOW CRM unknown'!$T$2:$T$1227,$A634,'Relevant - IN NOW CRM unknown'!$G$2:$G$1227,"UK",'Relevant - IN NOW CRM unknown'!$M$2:$M$1227,"Research",'Relevant - IN NOW CRM unknown'!$R$2:$R$1227,"Operational")+COUNTIFS('Relevant - Not CRM not valid'!$T$2:$T$416,$A634,'Relevant - Not CRM not valid'!$G$2:$G$416,"UK",'Relevant - Not CRM not valid'!$M$2:$M$416,"Research",'Relevant - Not CRM not valid'!$R$2:$R$416,"Operational")+COUNTIFS('Relevant - In CRM not valid'!$T$2:$T$46,$A634,'Relevant - In CRM not valid'!$G$2:$G$46,"UK",'Relevant - In CRM not valid'!$M$2:$M$46,"Research",'Relevant - In CRM not valid'!$R$2:$R$46,"Operational")</f>
        <v>0</v>
      </c>
      <c r="I634" s="2">
        <f>COUNTIFS('Relevant - In CRM valid'!$T$2:$T$4699,$A634,'Relevant - In CRM valid'!$G$2:$G$4699,"UK",'Relevant - In CRM valid'!$M$2:$M$4699,"Research",'Relevant - In CRM valid'!$R$2:$R$4699,"Academic")+COUNTIFS('Relevant - In CRM unknown'!$T$2:$T$253,$A634,'Relevant - In CRM unknown'!$G$2:$G$253,"UK",'Relevant - In CRM unknown'!$M$2:$M$253,"Research",'Relevant - In CRM unknown'!$R$2:$R$253,"Academic")+COUNTIFS('Relevant - IN NOW CRM valid'!$T$2:$T$2328,$A634,'Relevant - IN NOW CRM valid'!$G$2:$G$2328,"UK",'Relevant - IN NOW CRM valid'!$M$2:$M$2328,"Research",'Relevant - IN NOW CRM valid'!$R$2:$R$2328,"Academic")+COUNTIFS('Relevant - IN NOW CRM unknown'!$T$2:$T$1227,$A634,'Relevant - IN NOW CRM unknown'!$G$2:$G$1227,"UK",'Relevant - IN NOW CRM unknown'!$M$2:$M$1227,"Research",'Relevant - IN NOW CRM unknown'!$R$2:$R$1227,"Academic")+COUNTIFS('Relevant - Not CRM not valid'!$T$2:$T$416,$A634,'Relevant - Not CRM not valid'!$G$2:$G$416,"UK",'Relevant - Not CRM not valid'!$M$2:$M$416,"Research",'Relevant - Not CRM not valid'!$R$2:$R$416,"Academic")+COUNTIFS('Relevant - In CRM not valid'!$T$2:$T$46,$A634,'Relevant - In CRM not valid'!$G$2:$G$46,"UK",'Relevant - In CRM not valid'!$M$2:$M$46,"Research",'Relevant - In CRM not valid'!$R$2:$R$46,"Academic")</f>
        <v>0</v>
      </c>
      <c r="J634" s="2">
        <f>COUNTIFS('Relevant - In CRM valid'!$T$2:$T$4699,$A634,'Relevant - In CRM valid'!$G$2:$G$4699,"UK",'Relevant - In CRM valid'!$M$2:$M$4699,"Finance")+COUNTIFS('Relevant - In CRM unknown'!$T$2:$T$253,$A634,'Relevant - In CRM unknown'!$G$2:$G$253,"UK",'Relevant - In CRM unknown'!$M$2:$M$253,"Finance")+COUNTIFS('Relevant - IN NOW CRM valid'!$T$2:$T$2328,$A634,'Relevant - IN NOW CRM valid'!$G$2:$G$2328,"UK",'Relevant - IN NOW CRM valid'!$M$2:$M$2328,"Finance")+COUNTIFS('Relevant - IN NOW CRM unknown'!$T$2:$T$1227,$A634,'Relevant - IN NOW CRM unknown'!$G$2:$G$1227,"UK",'Relevant - IN NOW CRM unknown'!$M$2:$M$1227,"Finance")+COUNTIFS('Relevant - Not CRM not valid'!$T$2:$T$416,$A634,'Relevant - Not CRM not valid'!$G$2:$G$416,"UK",'Relevant - Not CRM not valid'!$M$2:$M$416,"Finance")+COUNTIFS('Relevant - In CRM not valid'!$T$2:$T$46,$A634,'Relevant - In CRM not valid'!$G$2:$G$46,"UK",'Relevant - In CRM not valid'!$M$2:$M$46,"Finance")</f>
        <v>1</v>
      </c>
      <c r="K634" s="2">
        <f>COUNTIFS('Relevant - In CRM valid'!$T$2:$T$4699,$A634,'Relevant - In CRM valid'!$G$2:$G$4699,"UK",'Relevant - In CRM valid'!$M$2:$M$4699,"IT/Systems")+COUNTIFS('Relevant - In CRM unknown'!$T$2:$T$253,$A634,'Relevant - In CRM unknown'!$G$2:$G$253,"UK",'Relevant - In CRM unknown'!$M$2:$M$253,"IT/Systems")+COUNTIFS('Relevant - IN NOW CRM valid'!$T$2:$T$2328,$A634,'Relevant - IN NOW CRM valid'!$G$2:$G$2328,"UK",'Relevant - IN NOW CRM valid'!$M$2:$M$2328,"IT/Systems")+COUNTIFS('Relevant - IN NOW CRM unknown'!$T$2:$T$1227,$A634,'Relevant - IN NOW CRM unknown'!$G$2:$G$1227,"UK",'Relevant - IN NOW CRM unknown'!$M$2:$M$1227,"IT/Systems")+COUNTIFS('Relevant - Not CRM not valid'!$T$2:$T$416,$A634,'Relevant - Not CRM not valid'!$G$2:$G$416,"UK",'Relevant - Not CRM not valid'!$M$2:$M$416,"IT/Systems")+COUNTIFS('Relevant - In CRM not valid'!$T$2:$T$46,$A634,'Relevant - In CRM not valid'!$G$2:$G$46,"UK",'Relevant - In CRM not valid'!$M$2:$M$46,"IT/Systems")</f>
        <v>0</v>
      </c>
      <c r="L634" s="2">
        <f>COUNTIFS('Relevant - In CRM valid'!$T$2:$T$4699,$A634,'Relevant - In CRM valid'!$G$2:$G$4699,"UK",'Relevant - In CRM valid'!$M$2:$M$4699,"")+COUNTIFS('Relevant - In CRM unknown'!$T$2:$T$253,$A634,'Relevant - In CRM unknown'!$G$2:$G$253,"UK",'Relevant - In CRM unknown'!$M$2:$M$253,"")+COUNTIFS('Relevant - IN NOW CRM valid'!$T$2:$T$2328,$A634,'Relevant - IN NOW CRM valid'!$G$2:$G$2328,"UK",'Relevant - IN NOW CRM valid'!$M$2:$M$2328,"")+COUNTIFS('Relevant - IN NOW CRM unknown'!$T$2:$T$1227,$A634,'Relevant - IN NOW CRM unknown'!$G$2:$G$1227,"UK",'Relevant - IN NOW CRM unknown'!$M$2:$M$1227,"")+COUNTIFS('Relevant - Not CRM not valid'!$T$2:$T$416,$A634,'Relevant - Not CRM not valid'!$G$2:$G$416,"UK",'Relevant - Not CRM not valid'!$M$2:$M$416,"")+COUNTIFS('Relevant - In CRM not valid'!$T$2:$T$46,$A634,'Relevant - In CRM not valid'!$G$2:$G$46,"UK",'Relevant - In CRM not valid'!$M$2:$M$46,"")</f>
        <v>0</v>
      </c>
      <c r="M634" s="2">
        <f t="shared" si="18"/>
        <v>1</v>
      </c>
      <c r="N634" s="2">
        <f>COUNTIFS('Relevant - In CRM valid'!$T$2:$T$4699,$A634,'Relevant - In CRM valid'!$G$2:$G$4699,"UK",'Relevant - In CRM valid'!$Q$2:$Q$4699,"valid")+COUNTIFS('Relevant - In CRM unknown'!$T$2:$T$253,$A634,'Relevant - In CRM unknown'!$G$2:$G$253,"UK",'Relevant - In CRM unknown'!$Q$2:$Q$253,"valid")+COUNTIFS('Relevant - IN NOW CRM valid'!$T$2:$T$2328,$A634,'Relevant - IN NOW CRM valid'!$G$2:$G$2328,"UK",'Relevant - IN NOW CRM valid'!$Q$2:$Q$2328,"valid")+COUNTIFS('Relevant - IN NOW CRM unknown'!$T$2:$T$1227,$A634,'Relevant - IN NOW CRM unknown'!$G$2:$G$1227,"UK",'Relevant - IN NOW CRM unknown'!$Q$2:$Q$1227,"valid")+COUNTIFS('Relevant - Not CRM not valid'!$T$2:$T$416,$A634,'Relevant - Not CRM not valid'!$G$2:$G$416,"UK",'Relevant - Not CRM not valid'!$Q$2:$Q$416,"valid")+COUNTIFS('Relevant - In CRM not valid'!$T$2:$T$46,$A634,'Relevant - In CRM not valid'!$G$2:$G$46,"UK",'Relevant - In CRM not valid'!$Q$2:$Q$46,"valid")</f>
        <v>1</v>
      </c>
      <c r="O634" s="2" t="str">
        <f t="shared" si="19"/>
        <v>Research  IT/Systems</v>
      </c>
    </row>
    <row r="635" spans="1:15" ht="15" customHeight="1">
      <c r="A635" s="2" t="s">
        <v>1377</v>
      </c>
      <c r="B635" s="2" t="s">
        <v>1378</v>
      </c>
      <c r="C635" s="2" t="s">
        <v>1570</v>
      </c>
      <c r="D635" s="2" t="str">
        <f>IFERROR(INDEX('UK Target Institutions'!$D$2:$D$727,MATCH($A635,'UK Target Institutions'!$A$2:$A$727,0)),"")</f>
        <v>Yes</v>
      </c>
      <c r="E635" s="2">
        <f>COUNTIFS('Relevant - In CRM valid'!$T$2:$T$4699,$A635,'Relevant - In CRM valid'!$G$2:$G$4699,"UK")+COUNTIFS('Relevant - In CRM unknown'!$T$2:$T$253,$A635,'Relevant - In CRM unknown'!$G$2:$G$253,"UK")+COUNTIFS('Relevant - IN NOW CRM valid'!$T$2:$T$2328,$A635,'Relevant - IN NOW CRM valid'!$G$2:$G$2328,"UK")+COUNTIFS('Relevant - IN NOW CRM unknown'!$T$2:$T$1227,$A635,'Relevant - IN NOW CRM unknown'!$G$2:$G$1227,"UK")+COUNTIFS('Relevant - Not CRM not valid'!$T$2:$T$416,$A635,'Relevant - Not CRM not valid'!$G$2:$G$416,"UK")+COUNTIFS('Relevant - In CRM not valid'!$T$2:$T$46,$A635,'Relevant - In CRM not valid'!$G$2:$G$46,"UK")</f>
        <v>1</v>
      </c>
      <c r="F635" s="2">
        <f>COUNTIFS('Relevant - In CRM valid'!$T$2:$T$4699,$A635,'Relevant - In CRM valid'!$G$2:$G$4699,"UK",'Relevant - In CRM valid'!$M$2:$M$4699,"Research")+COUNTIFS('Relevant - In CRM unknown'!$T$2:$T$253,$A635,'Relevant - In CRM unknown'!$G$2:$G$253,"UK",'Relevant - In CRM unknown'!$M$2:$M$253,"Research")+COUNTIFS('Relevant - IN NOW CRM valid'!$T$2:$T$2328,$A635,'Relevant - IN NOW CRM valid'!$G$2:$G$2328,"UK",'Relevant - IN NOW CRM valid'!$M$2:$M$2328,"Research")+COUNTIFS('Relevant - IN NOW CRM unknown'!$T$2:$T$1227,$A635,'Relevant - IN NOW CRM unknown'!$G$2:$G$1227,"UK",'Relevant - IN NOW CRM unknown'!$M$2:$M$1227,"Research")+COUNTIFS('Relevant - Not CRM not valid'!$T$2:$T$416,$A635,'Relevant - Not CRM not valid'!$G$2:$G$416,"UK",'Relevant - Not CRM not valid'!$M$2:$M$416,"Research")+COUNTIFS('Relevant - In CRM not valid'!$T$2:$T$46,$A635,'Relevant - In CRM not valid'!$G$2:$G$46,"UK",'Relevant - In CRM not valid'!$M$2:$M$46,"Research")</f>
        <v>1</v>
      </c>
      <c r="G635" s="2">
        <f>COUNTIFS('Relevant - In CRM valid'!$T$2:$T$4699,$A635,'Relevant - In CRM valid'!$G$2:$G$4699,"UK",'Relevant - In CRM valid'!$M$2:$M$4699,"Research",'Relevant - In CRM valid'!$R$2:$R$4699,"Senior")+COUNTIFS('Relevant - In CRM unknown'!$T$2:$T$253,$A635,'Relevant - In CRM unknown'!$G$2:$G$253,"UK",'Relevant - In CRM unknown'!$M$2:$M$253,"Research",'Relevant - In CRM unknown'!$R$2:$R$253,"Senior")+COUNTIFS('Relevant - IN NOW CRM valid'!$T$2:$T$2328,$A635,'Relevant - IN NOW CRM valid'!$G$2:$G$2328,"UK",'Relevant - IN NOW CRM valid'!$M$2:$M$2328,"Research",'Relevant - IN NOW CRM valid'!$R$2:$R$2328,"Senior")+COUNTIFS('Relevant - IN NOW CRM unknown'!$T$2:$T$1227,$A635,'Relevant - IN NOW CRM unknown'!$G$2:$G$1227,"UK",'Relevant - IN NOW CRM unknown'!$M$2:$M$1227,"Research",'Relevant - IN NOW CRM unknown'!$R$2:$R$1227,"Senior")+COUNTIFS('Relevant - Not CRM not valid'!$T$2:$T$416,$A635,'Relevant - Not CRM not valid'!$G$2:$G$416,"UK",'Relevant - Not CRM not valid'!$M$2:$M$416,"Research",'Relevant - Not CRM not valid'!$R$2:$R$416,"Senior")+COUNTIFS('Relevant - In CRM not valid'!$T$2:$T$46,$A635,'Relevant - In CRM not valid'!$G$2:$G$46,"UK",'Relevant - In CRM not valid'!$M$2:$M$46,"Research",'Relevant - In CRM not valid'!$R$2:$R$46,"Senior")</f>
        <v>1</v>
      </c>
      <c r="H635" s="2">
        <f>COUNTIFS('Relevant - In CRM valid'!$T$2:$T$4699,$A635,'Relevant - In CRM valid'!$G$2:$G$4699,"UK",'Relevant - In CRM valid'!$M$2:$M$4699,"Research",'Relevant - In CRM valid'!$R$2:$R$4699,"Operational")+COUNTIFS('Relevant - In CRM unknown'!$T$2:$T$253,$A635,'Relevant - In CRM unknown'!$G$2:$G$253,"UK",'Relevant - In CRM unknown'!$M$2:$M$253,"Research",'Relevant - In CRM unknown'!$R$2:$R$253,"Operational")+COUNTIFS('Relevant - IN NOW CRM valid'!$T$2:$T$2328,$A635,'Relevant - IN NOW CRM valid'!$G$2:$G$2328,"UK",'Relevant - IN NOW CRM valid'!$M$2:$M$2328,"Research",'Relevant - IN NOW CRM valid'!$R$2:$R$2328,"Operational")+COUNTIFS('Relevant - IN NOW CRM unknown'!$T$2:$T$1227,$A635,'Relevant - IN NOW CRM unknown'!$G$2:$G$1227,"UK",'Relevant - IN NOW CRM unknown'!$M$2:$M$1227,"Research",'Relevant - IN NOW CRM unknown'!$R$2:$R$1227,"Operational")+COUNTIFS('Relevant - Not CRM not valid'!$T$2:$T$416,$A635,'Relevant - Not CRM not valid'!$G$2:$G$416,"UK",'Relevant - Not CRM not valid'!$M$2:$M$416,"Research",'Relevant - Not CRM not valid'!$R$2:$R$416,"Operational")+COUNTIFS('Relevant - In CRM not valid'!$T$2:$T$46,$A635,'Relevant - In CRM not valid'!$G$2:$G$46,"UK",'Relevant - In CRM not valid'!$M$2:$M$46,"Research",'Relevant - In CRM not valid'!$R$2:$R$46,"Operational")</f>
        <v>0</v>
      </c>
      <c r="I635" s="2">
        <f>COUNTIFS('Relevant - In CRM valid'!$T$2:$T$4699,$A635,'Relevant - In CRM valid'!$G$2:$G$4699,"UK",'Relevant - In CRM valid'!$M$2:$M$4699,"Research",'Relevant - In CRM valid'!$R$2:$R$4699,"Academic")+COUNTIFS('Relevant - In CRM unknown'!$T$2:$T$253,$A635,'Relevant - In CRM unknown'!$G$2:$G$253,"UK",'Relevant - In CRM unknown'!$M$2:$M$253,"Research",'Relevant - In CRM unknown'!$R$2:$R$253,"Academic")+COUNTIFS('Relevant - IN NOW CRM valid'!$T$2:$T$2328,$A635,'Relevant - IN NOW CRM valid'!$G$2:$G$2328,"UK",'Relevant - IN NOW CRM valid'!$M$2:$M$2328,"Research",'Relevant - IN NOW CRM valid'!$R$2:$R$2328,"Academic")+COUNTIFS('Relevant - IN NOW CRM unknown'!$T$2:$T$1227,$A635,'Relevant - IN NOW CRM unknown'!$G$2:$G$1227,"UK",'Relevant - IN NOW CRM unknown'!$M$2:$M$1227,"Research",'Relevant - IN NOW CRM unknown'!$R$2:$R$1227,"Academic")+COUNTIFS('Relevant - Not CRM not valid'!$T$2:$T$416,$A635,'Relevant - Not CRM not valid'!$G$2:$G$416,"UK",'Relevant - Not CRM not valid'!$M$2:$M$416,"Research",'Relevant - Not CRM not valid'!$R$2:$R$416,"Academic")+COUNTIFS('Relevant - In CRM not valid'!$T$2:$T$46,$A635,'Relevant - In CRM not valid'!$G$2:$G$46,"UK",'Relevant - In CRM not valid'!$M$2:$M$46,"Research",'Relevant - In CRM not valid'!$R$2:$R$46,"Academic")</f>
        <v>0</v>
      </c>
      <c r="J635" s="2">
        <f>COUNTIFS('Relevant - In CRM valid'!$T$2:$T$4699,$A635,'Relevant - In CRM valid'!$G$2:$G$4699,"UK",'Relevant - In CRM valid'!$M$2:$M$4699,"Finance")+COUNTIFS('Relevant - In CRM unknown'!$T$2:$T$253,$A635,'Relevant - In CRM unknown'!$G$2:$G$253,"UK",'Relevant - In CRM unknown'!$M$2:$M$253,"Finance")+COUNTIFS('Relevant - IN NOW CRM valid'!$T$2:$T$2328,$A635,'Relevant - IN NOW CRM valid'!$G$2:$G$2328,"UK",'Relevant - IN NOW CRM valid'!$M$2:$M$2328,"Finance")+COUNTIFS('Relevant - IN NOW CRM unknown'!$T$2:$T$1227,$A635,'Relevant - IN NOW CRM unknown'!$G$2:$G$1227,"UK",'Relevant - IN NOW CRM unknown'!$M$2:$M$1227,"Finance")+COUNTIFS('Relevant - Not CRM not valid'!$T$2:$T$416,$A635,'Relevant - Not CRM not valid'!$G$2:$G$416,"UK",'Relevant - Not CRM not valid'!$M$2:$M$416,"Finance")+COUNTIFS('Relevant - In CRM not valid'!$T$2:$T$46,$A635,'Relevant - In CRM not valid'!$G$2:$G$46,"UK",'Relevant - In CRM not valid'!$M$2:$M$46,"Finance")</f>
        <v>0</v>
      </c>
      <c r="K635" s="2">
        <f>COUNTIFS('Relevant - In CRM valid'!$T$2:$T$4699,$A635,'Relevant - In CRM valid'!$G$2:$G$4699,"UK",'Relevant - In CRM valid'!$M$2:$M$4699,"IT/Systems")+COUNTIFS('Relevant - In CRM unknown'!$T$2:$T$253,$A635,'Relevant - In CRM unknown'!$G$2:$G$253,"UK",'Relevant - In CRM unknown'!$M$2:$M$253,"IT/Systems")+COUNTIFS('Relevant - IN NOW CRM valid'!$T$2:$T$2328,$A635,'Relevant - IN NOW CRM valid'!$G$2:$G$2328,"UK",'Relevant - IN NOW CRM valid'!$M$2:$M$2328,"IT/Systems")+COUNTIFS('Relevant - IN NOW CRM unknown'!$T$2:$T$1227,$A635,'Relevant - IN NOW CRM unknown'!$G$2:$G$1227,"UK",'Relevant - IN NOW CRM unknown'!$M$2:$M$1227,"IT/Systems")+COUNTIFS('Relevant - Not CRM not valid'!$T$2:$T$416,$A635,'Relevant - Not CRM not valid'!$G$2:$G$416,"UK",'Relevant - Not CRM not valid'!$M$2:$M$416,"IT/Systems")+COUNTIFS('Relevant - In CRM not valid'!$T$2:$T$46,$A635,'Relevant - In CRM not valid'!$G$2:$G$46,"UK",'Relevant - In CRM not valid'!$M$2:$M$46,"IT/Systems")</f>
        <v>0</v>
      </c>
      <c r="L635" s="2">
        <f>COUNTIFS('Relevant - In CRM valid'!$T$2:$T$4699,$A635,'Relevant - In CRM valid'!$G$2:$G$4699,"UK",'Relevant - In CRM valid'!$M$2:$M$4699,"")+COUNTIFS('Relevant - In CRM unknown'!$T$2:$T$253,$A635,'Relevant - In CRM unknown'!$G$2:$G$253,"UK",'Relevant - In CRM unknown'!$M$2:$M$253,"")+COUNTIFS('Relevant - IN NOW CRM valid'!$T$2:$T$2328,$A635,'Relevant - IN NOW CRM valid'!$G$2:$G$2328,"UK",'Relevant - IN NOW CRM valid'!$M$2:$M$2328,"")+COUNTIFS('Relevant - IN NOW CRM unknown'!$T$2:$T$1227,$A635,'Relevant - IN NOW CRM unknown'!$G$2:$G$1227,"UK",'Relevant - IN NOW CRM unknown'!$M$2:$M$1227,"")+COUNTIFS('Relevant - Not CRM not valid'!$T$2:$T$416,$A635,'Relevant - Not CRM not valid'!$G$2:$G$416,"UK",'Relevant - Not CRM not valid'!$M$2:$M$416,"")+COUNTIFS('Relevant - In CRM not valid'!$T$2:$T$46,$A635,'Relevant - In CRM not valid'!$G$2:$G$46,"UK",'Relevant - In CRM not valid'!$M$2:$M$46,"")</f>
        <v>0</v>
      </c>
      <c r="M635" s="2">
        <f t="shared" si="18"/>
        <v>1</v>
      </c>
      <c r="N635" s="2">
        <f>COUNTIFS('Relevant - In CRM valid'!$T$2:$T$4699,$A635,'Relevant - In CRM valid'!$G$2:$G$4699,"UK",'Relevant - In CRM valid'!$Q$2:$Q$4699,"valid")+COUNTIFS('Relevant - In CRM unknown'!$T$2:$T$253,$A635,'Relevant - In CRM unknown'!$G$2:$G$253,"UK",'Relevant - In CRM unknown'!$Q$2:$Q$253,"valid")+COUNTIFS('Relevant - IN NOW CRM valid'!$T$2:$T$2328,$A635,'Relevant - IN NOW CRM valid'!$G$2:$G$2328,"UK",'Relevant - IN NOW CRM valid'!$Q$2:$Q$2328,"valid")+COUNTIFS('Relevant - IN NOW CRM unknown'!$T$2:$T$1227,$A635,'Relevant - IN NOW CRM unknown'!$G$2:$G$1227,"UK",'Relevant - IN NOW CRM unknown'!$Q$2:$Q$1227,"valid")+COUNTIFS('Relevant - Not CRM not valid'!$T$2:$T$416,$A635,'Relevant - Not CRM not valid'!$G$2:$G$416,"UK",'Relevant - Not CRM not valid'!$Q$2:$Q$416,"valid")+COUNTIFS('Relevant - In CRM not valid'!$T$2:$T$46,$A635,'Relevant - In CRM not valid'!$G$2:$G$46,"UK",'Relevant - In CRM not valid'!$Q$2:$Q$46,"valid")</f>
        <v>1</v>
      </c>
      <c r="O635" s="2" t="str">
        <f t="shared" si="19"/>
        <v>Finance  IT/Systems</v>
      </c>
    </row>
    <row r="636" spans="1:15" ht="15" customHeight="1">
      <c r="A636" s="2" t="s">
        <v>1379</v>
      </c>
      <c r="B636" s="2" t="s">
        <v>1380</v>
      </c>
      <c r="C636" s="2" t="s">
        <v>1570</v>
      </c>
      <c r="D636" s="2" t="str">
        <f>IFERROR(INDEX('UK Target Institutions'!$D$2:$D$727,MATCH($A636,'UK Target Institutions'!$A$2:$A$727,0)),"")</f>
        <v>Yes</v>
      </c>
      <c r="E636" s="2">
        <f>COUNTIFS('Relevant - In CRM valid'!$T$2:$T$4699,$A636,'Relevant - In CRM valid'!$G$2:$G$4699,"UK")+COUNTIFS('Relevant - In CRM unknown'!$T$2:$T$253,$A636,'Relevant - In CRM unknown'!$G$2:$G$253,"UK")+COUNTIFS('Relevant - IN NOW CRM valid'!$T$2:$T$2328,$A636,'Relevant - IN NOW CRM valid'!$G$2:$G$2328,"UK")+COUNTIFS('Relevant - IN NOW CRM unknown'!$T$2:$T$1227,$A636,'Relevant - IN NOW CRM unknown'!$G$2:$G$1227,"UK")+COUNTIFS('Relevant - Not CRM not valid'!$T$2:$T$416,$A636,'Relevant - Not CRM not valid'!$G$2:$G$416,"UK")+COUNTIFS('Relevant - In CRM not valid'!$T$2:$T$46,$A636,'Relevant - In CRM not valid'!$G$2:$G$46,"UK")</f>
        <v>1</v>
      </c>
      <c r="F636" s="2">
        <f>COUNTIFS('Relevant - In CRM valid'!$T$2:$T$4699,$A636,'Relevant - In CRM valid'!$G$2:$G$4699,"UK",'Relevant - In CRM valid'!$M$2:$M$4699,"Research")+COUNTIFS('Relevant - In CRM unknown'!$T$2:$T$253,$A636,'Relevant - In CRM unknown'!$G$2:$G$253,"UK",'Relevant - In CRM unknown'!$M$2:$M$253,"Research")+COUNTIFS('Relevant - IN NOW CRM valid'!$T$2:$T$2328,$A636,'Relevant - IN NOW CRM valid'!$G$2:$G$2328,"UK",'Relevant - IN NOW CRM valid'!$M$2:$M$2328,"Research")+COUNTIFS('Relevant - IN NOW CRM unknown'!$T$2:$T$1227,$A636,'Relevant - IN NOW CRM unknown'!$G$2:$G$1227,"UK",'Relevant - IN NOW CRM unknown'!$M$2:$M$1227,"Research")+COUNTIFS('Relevant - Not CRM not valid'!$T$2:$T$416,$A636,'Relevant - Not CRM not valid'!$G$2:$G$416,"UK",'Relevant - Not CRM not valid'!$M$2:$M$416,"Research")+COUNTIFS('Relevant - In CRM not valid'!$T$2:$T$46,$A636,'Relevant - In CRM not valid'!$G$2:$G$46,"UK",'Relevant - In CRM not valid'!$M$2:$M$46,"Research")</f>
        <v>0</v>
      </c>
      <c r="G636" s="2">
        <f>COUNTIFS('Relevant - In CRM valid'!$T$2:$T$4699,$A636,'Relevant - In CRM valid'!$G$2:$G$4699,"UK",'Relevant - In CRM valid'!$M$2:$M$4699,"Research",'Relevant - In CRM valid'!$R$2:$R$4699,"Senior")+COUNTIFS('Relevant - In CRM unknown'!$T$2:$T$253,$A636,'Relevant - In CRM unknown'!$G$2:$G$253,"UK",'Relevant - In CRM unknown'!$M$2:$M$253,"Research",'Relevant - In CRM unknown'!$R$2:$R$253,"Senior")+COUNTIFS('Relevant - IN NOW CRM valid'!$T$2:$T$2328,$A636,'Relevant - IN NOW CRM valid'!$G$2:$G$2328,"UK",'Relevant - IN NOW CRM valid'!$M$2:$M$2328,"Research",'Relevant - IN NOW CRM valid'!$R$2:$R$2328,"Senior")+COUNTIFS('Relevant - IN NOW CRM unknown'!$T$2:$T$1227,$A636,'Relevant - IN NOW CRM unknown'!$G$2:$G$1227,"UK",'Relevant - IN NOW CRM unknown'!$M$2:$M$1227,"Research",'Relevant - IN NOW CRM unknown'!$R$2:$R$1227,"Senior")+COUNTIFS('Relevant - Not CRM not valid'!$T$2:$T$416,$A636,'Relevant - Not CRM not valid'!$G$2:$G$416,"UK",'Relevant - Not CRM not valid'!$M$2:$M$416,"Research",'Relevant - Not CRM not valid'!$R$2:$R$416,"Senior")+COUNTIFS('Relevant - In CRM not valid'!$T$2:$T$46,$A636,'Relevant - In CRM not valid'!$G$2:$G$46,"UK",'Relevant - In CRM not valid'!$M$2:$M$46,"Research",'Relevant - In CRM not valid'!$R$2:$R$46,"Senior")</f>
        <v>0</v>
      </c>
      <c r="H636" s="2">
        <f>COUNTIFS('Relevant - In CRM valid'!$T$2:$T$4699,$A636,'Relevant - In CRM valid'!$G$2:$G$4699,"UK",'Relevant - In CRM valid'!$M$2:$M$4699,"Research",'Relevant - In CRM valid'!$R$2:$R$4699,"Operational")+COUNTIFS('Relevant - In CRM unknown'!$T$2:$T$253,$A636,'Relevant - In CRM unknown'!$G$2:$G$253,"UK",'Relevant - In CRM unknown'!$M$2:$M$253,"Research",'Relevant - In CRM unknown'!$R$2:$R$253,"Operational")+COUNTIFS('Relevant - IN NOW CRM valid'!$T$2:$T$2328,$A636,'Relevant - IN NOW CRM valid'!$G$2:$G$2328,"UK",'Relevant - IN NOW CRM valid'!$M$2:$M$2328,"Research",'Relevant - IN NOW CRM valid'!$R$2:$R$2328,"Operational")+COUNTIFS('Relevant - IN NOW CRM unknown'!$T$2:$T$1227,$A636,'Relevant - IN NOW CRM unknown'!$G$2:$G$1227,"UK",'Relevant - IN NOW CRM unknown'!$M$2:$M$1227,"Research",'Relevant - IN NOW CRM unknown'!$R$2:$R$1227,"Operational")+COUNTIFS('Relevant - Not CRM not valid'!$T$2:$T$416,$A636,'Relevant - Not CRM not valid'!$G$2:$G$416,"UK",'Relevant - Not CRM not valid'!$M$2:$M$416,"Research",'Relevant - Not CRM not valid'!$R$2:$R$416,"Operational")+COUNTIFS('Relevant - In CRM not valid'!$T$2:$T$46,$A636,'Relevant - In CRM not valid'!$G$2:$G$46,"UK",'Relevant - In CRM not valid'!$M$2:$M$46,"Research",'Relevant - In CRM not valid'!$R$2:$R$46,"Operational")</f>
        <v>0</v>
      </c>
      <c r="I636" s="2">
        <f>COUNTIFS('Relevant - In CRM valid'!$T$2:$T$4699,$A636,'Relevant - In CRM valid'!$G$2:$G$4699,"UK",'Relevant - In CRM valid'!$M$2:$M$4699,"Research",'Relevant - In CRM valid'!$R$2:$R$4699,"Academic")+COUNTIFS('Relevant - In CRM unknown'!$T$2:$T$253,$A636,'Relevant - In CRM unknown'!$G$2:$G$253,"UK",'Relevant - In CRM unknown'!$M$2:$M$253,"Research",'Relevant - In CRM unknown'!$R$2:$R$253,"Academic")+COUNTIFS('Relevant - IN NOW CRM valid'!$T$2:$T$2328,$A636,'Relevant - IN NOW CRM valid'!$G$2:$G$2328,"UK",'Relevant - IN NOW CRM valid'!$M$2:$M$2328,"Research",'Relevant - IN NOW CRM valid'!$R$2:$R$2328,"Academic")+COUNTIFS('Relevant - IN NOW CRM unknown'!$T$2:$T$1227,$A636,'Relevant - IN NOW CRM unknown'!$G$2:$G$1227,"UK",'Relevant - IN NOW CRM unknown'!$M$2:$M$1227,"Research",'Relevant - IN NOW CRM unknown'!$R$2:$R$1227,"Academic")+COUNTIFS('Relevant - Not CRM not valid'!$T$2:$T$416,$A636,'Relevant - Not CRM not valid'!$G$2:$G$416,"UK",'Relevant - Not CRM not valid'!$M$2:$M$416,"Research",'Relevant - Not CRM not valid'!$R$2:$R$416,"Academic")+COUNTIFS('Relevant - In CRM not valid'!$T$2:$T$46,$A636,'Relevant - In CRM not valid'!$G$2:$G$46,"UK",'Relevant - In CRM not valid'!$M$2:$M$46,"Research",'Relevant - In CRM not valid'!$R$2:$R$46,"Academic")</f>
        <v>0</v>
      </c>
      <c r="J636" s="2">
        <f>COUNTIFS('Relevant - In CRM valid'!$T$2:$T$4699,$A636,'Relevant - In CRM valid'!$G$2:$G$4699,"UK",'Relevant - In CRM valid'!$M$2:$M$4699,"Finance")+COUNTIFS('Relevant - In CRM unknown'!$T$2:$T$253,$A636,'Relevant - In CRM unknown'!$G$2:$G$253,"UK",'Relevant - In CRM unknown'!$M$2:$M$253,"Finance")+COUNTIFS('Relevant - IN NOW CRM valid'!$T$2:$T$2328,$A636,'Relevant - IN NOW CRM valid'!$G$2:$G$2328,"UK",'Relevant - IN NOW CRM valid'!$M$2:$M$2328,"Finance")+COUNTIFS('Relevant - IN NOW CRM unknown'!$T$2:$T$1227,$A636,'Relevant - IN NOW CRM unknown'!$G$2:$G$1227,"UK",'Relevant - IN NOW CRM unknown'!$M$2:$M$1227,"Finance")+COUNTIFS('Relevant - Not CRM not valid'!$T$2:$T$416,$A636,'Relevant - Not CRM not valid'!$G$2:$G$416,"UK",'Relevant - Not CRM not valid'!$M$2:$M$416,"Finance")+COUNTIFS('Relevant - In CRM not valid'!$T$2:$T$46,$A636,'Relevant - In CRM not valid'!$G$2:$G$46,"UK",'Relevant - In CRM not valid'!$M$2:$M$46,"Finance")</f>
        <v>0</v>
      </c>
      <c r="K636" s="2">
        <f>COUNTIFS('Relevant - In CRM valid'!$T$2:$T$4699,$A636,'Relevant - In CRM valid'!$G$2:$G$4699,"UK",'Relevant - In CRM valid'!$M$2:$M$4699,"IT/Systems")+COUNTIFS('Relevant - In CRM unknown'!$T$2:$T$253,$A636,'Relevant - In CRM unknown'!$G$2:$G$253,"UK",'Relevant - In CRM unknown'!$M$2:$M$253,"IT/Systems")+COUNTIFS('Relevant - IN NOW CRM valid'!$T$2:$T$2328,$A636,'Relevant - IN NOW CRM valid'!$G$2:$G$2328,"UK",'Relevant - IN NOW CRM valid'!$M$2:$M$2328,"IT/Systems")+COUNTIFS('Relevant - IN NOW CRM unknown'!$T$2:$T$1227,$A636,'Relevant - IN NOW CRM unknown'!$G$2:$G$1227,"UK",'Relevant - IN NOW CRM unknown'!$M$2:$M$1227,"IT/Systems")+COUNTIFS('Relevant - Not CRM not valid'!$T$2:$T$416,$A636,'Relevant - Not CRM not valid'!$G$2:$G$416,"UK",'Relevant - Not CRM not valid'!$M$2:$M$416,"IT/Systems")+COUNTIFS('Relevant - In CRM not valid'!$T$2:$T$46,$A636,'Relevant - In CRM not valid'!$G$2:$G$46,"UK",'Relevant - In CRM not valid'!$M$2:$M$46,"IT/Systems")</f>
        <v>0</v>
      </c>
      <c r="L636" s="2">
        <f>COUNTIFS('Relevant - In CRM valid'!$T$2:$T$4699,$A636,'Relevant - In CRM valid'!$G$2:$G$4699,"UK",'Relevant - In CRM valid'!$M$2:$M$4699,"")+COUNTIFS('Relevant - In CRM unknown'!$T$2:$T$253,$A636,'Relevant - In CRM unknown'!$G$2:$G$253,"UK",'Relevant - In CRM unknown'!$M$2:$M$253,"")+COUNTIFS('Relevant - IN NOW CRM valid'!$T$2:$T$2328,$A636,'Relevant - IN NOW CRM valid'!$G$2:$G$2328,"UK",'Relevant - IN NOW CRM valid'!$M$2:$M$2328,"")+COUNTIFS('Relevant - IN NOW CRM unknown'!$T$2:$T$1227,$A636,'Relevant - IN NOW CRM unknown'!$G$2:$G$1227,"UK",'Relevant - IN NOW CRM unknown'!$M$2:$M$1227,"")+COUNTIFS('Relevant - Not CRM not valid'!$T$2:$T$416,$A636,'Relevant - Not CRM not valid'!$G$2:$G$416,"UK",'Relevant - Not CRM not valid'!$M$2:$M$416,"")+COUNTIFS('Relevant - In CRM not valid'!$T$2:$T$46,$A636,'Relevant - In CRM not valid'!$G$2:$G$46,"UK",'Relevant - In CRM not valid'!$M$2:$M$46,"")</f>
        <v>1</v>
      </c>
      <c r="M636" s="2">
        <f t="shared" si="18"/>
        <v>0</v>
      </c>
      <c r="N636" s="2">
        <f>COUNTIFS('Relevant - In CRM valid'!$T$2:$T$4699,$A636,'Relevant - In CRM valid'!$G$2:$G$4699,"UK",'Relevant - In CRM valid'!$Q$2:$Q$4699,"valid")+COUNTIFS('Relevant - In CRM unknown'!$T$2:$T$253,$A636,'Relevant - In CRM unknown'!$G$2:$G$253,"UK",'Relevant - In CRM unknown'!$Q$2:$Q$253,"valid")+COUNTIFS('Relevant - IN NOW CRM valid'!$T$2:$T$2328,$A636,'Relevant - IN NOW CRM valid'!$G$2:$G$2328,"UK",'Relevant - IN NOW CRM valid'!$Q$2:$Q$2328,"valid")+COUNTIFS('Relevant - IN NOW CRM unknown'!$T$2:$T$1227,$A636,'Relevant - IN NOW CRM unknown'!$G$2:$G$1227,"UK",'Relevant - IN NOW CRM unknown'!$Q$2:$Q$1227,"valid")+COUNTIFS('Relevant - Not CRM not valid'!$T$2:$T$416,$A636,'Relevant - Not CRM not valid'!$G$2:$G$416,"UK",'Relevant - Not CRM not valid'!$Q$2:$Q$416,"valid")+COUNTIFS('Relevant - In CRM not valid'!$T$2:$T$46,$A636,'Relevant - In CRM not valid'!$G$2:$G$46,"UK",'Relevant - In CRM not valid'!$Q$2:$Q$46,"valid")</f>
        <v>1</v>
      </c>
      <c r="O636" s="2" t="str">
        <f t="shared" si="19"/>
        <v>Research  Finance  IT/Systems</v>
      </c>
    </row>
    <row r="637" spans="1:15" ht="15" customHeight="1">
      <c r="A637" s="2" t="s">
        <v>1381</v>
      </c>
      <c r="B637" s="2" t="s">
        <v>1382</v>
      </c>
      <c r="C637" s="2" t="s">
        <v>1570</v>
      </c>
      <c r="D637" s="2" t="str">
        <f>IFERROR(INDEX('UK Target Institutions'!$D$2:$D$727,MATCH($A637,'UK Target Institutions'!$A$2:$A$727,0)),"")</f>
        <v>No</v>
      </c>
      <c r="E637" s="2">
        <f>COUNTIFS('Relevant - In CRM valid'!$T$2:$T$4699,$A637,'Relevant - In CRM valid'!$G$2:$G$4699,"UK")+COUNTIFS('Relevant - In CRM unknown'!$T$2:$T$253,$A637,'Relevant - In CRM unknown'!$G$2:$G$253,"UK")+COUNTIFS('Relevant - IN NOW CRM valid'!$T$2:$T$2328,$A637,'Relevant - IN NOW CRM valid'!$G$2:$G$2328,"UK")+COUNTIFS('Relevant - IN NOW CRM unknown'!$T$2:$T$1227,$A637,'Relevant - IN NOW CRM unknown'!$G$2:$G$1227,"UK")+COUNTIFS('Relevant - Not CRM not valid'!$T$2:$T$416,$A637,'Relevant - Not CRM not valid'!$G$2:$G$416,"UK")+COUNTIFS('Relevant - In CRM not valid'!$T$2:$T$46,$A637,'Relevant - In CRM not valid'!$G$2:$G$46,"UK")</f>
        <v>1</v>
      </c>
      <c r="F637" s="2">
        <f>COUNTIFS('Relevant - In CRM valid'!$T$2:$T$4699,$A637,'Relevant - In CRM valid'!$G$2:$G$4699,"UK",'Relevant - In CRM valid'!$M$2:$M$4699,"Research")+COUNTIFS('Relevant - In CRM unknown'!$T$2:$T$253,$A637,'Relevant - In CRM unknown'!$G$2:$G$253,"UK",'Relevant - In CRM unknown'!$M$2:$M$253,"Research")+COUNTIFS('Relevant - IN NOW CRM valid'!$T$2:$T$2328,$A637,'Relevant - IN NOW CRM valid'!$G$2:$G$2328,"UK",'Relevant - IN NOW CRM valid'!$M$2:$M$2328,"Research")+COUNTIFS('Relevant - IN NOW CRM unknown'!$T$2:$T$1227,$A637,'Relevant - IN NOW CRM unknown'!$G$2:$G$1227,"UK",'Relevant - IN NOW CRM unknown'!$M$2:$M$1227,"Research")+COUNTIFS('Relevant - Not CRM not valid'!$T$2:$T$416,$A637,'Relevant - Not CRM not valid'!$G$2:$G$416,"UK",'Relevant - Not CRM not valid'!$M$2:$M$416,"Research")+COUNTIFS('Relevant - In CRM not valid'!$T$2:$T$46,$A637,'Relevant - In CRM not valid'!$G$2:$G$46,"UK",'Relevant - In CRM not valid'!$M$2:$M$46,"Research")</f>
        <v>1</v>
      </c>
      <c r="G637" s="2">
        <f>COUNTIFS('Relevant - In CRM valid'!$T$2:$T$4699,$A637,'Relevant - In CRM valid'!$G$2:$G$4699,"UK",'Relevant - In CRM valid'!$M$2:$M$4699,"Research",'Relevant - In CRM valid'!$R$2:$R$4699,"Senior")+COUNTIFS('Relevant - In CRM unknown'!$T$2:$T$253,$A637,'Relevant - In CRM unknown'!$G$2:$G$253,"UK",'Relevant - In CRM unknown'!$M$2:$M$253,"Research",'Relevant - In CRM unknown'!$R$2:$R$253,"Senior")+COUNTIFS('Relevant - IN NOW CRM valid'!$T$2:$T$2328,$A637,'Relevant - IN NOW CRM valid'!$G$2:$G$2328,"UK",'Relevant - IN NOW CRM valid'!$M$2:$M$2328,"Research",'Relevant - IN NOW CRM valid'!$R$2:$R$2328,"Senior")+COUNTIFS('Relevant - IN NOW CRM unknown'!$T$2:$T$1227,$A637,'Relevant - IN NOW CRM unknown'!$G$2:$G$1227,"UK",'Relevant - IN NOW CRM unknown'!$M$2:$M$1227,"Research",'Relevant - IN NOW CRM unknown'!$R$2:$R$1227,"Senior")+COUNTIFS('Relevant - Not CRM not valid'!$T$2:$T$416,$A637,'Relevant - Not CRM not valid'!$G$2:$G$416,"UK",'Relevant - Not CRM not valid'!$M$2:$M$416,"Research",'Relevant - Not CRM not valid'!$R$2:$R$416,"Senior")+COUNTIFS('Relevant - In CRM not valid'!$T$2:$T$46,$A637,'Relevant - In CRM not valid'!$G$2:$G$46,"UK",'Relevant - In CRM not valid'!$M$2:$M$46,"Research",'Relevant - In CRM not valid'!$R$2:$R$46,"Senior")</f>
        <v>1</v>
      </c>
      <c r="H637" s="2">
        <f>COUNTIFS('Relevant - In CRM valid'!$T$2:$T$4699,$A637,'Relevant - In CRM valid'!$G$2:$G$4699,"UK",'Relevant - In CRM valid'!$M$2:$M$4699,"Research",'Relevant - In CRM valid'!$R$2:$R$4699,"Operational")+COUNTIFS('Relevant - In CRM unknown'!$T$2:$T$253,$A637,'Relevant - In CRM unknown'!$G$2:$G$253,"UK",'Relevant - In CRM unknown'!$M$2:$M$253,"Research",'Relevant - In CRM unknown'!$R$2:$R$253,"Operational")+COUNTIFS('Relevant - IN NOW CRM valid'!$T$2:$T$2328,$A637,'Relevant - IN NOW CRM valid'!$G$2:$G$2328,"UK",'Relevant - IN NOW CRM valid'!$M$2:$M$2328,"Research",'Relevant - IN NOW CRM valid'!$R$2:$R$2328,"Operational")+COUNTIFS('Relevant - IN NOW CRM unknown'!$T$2:$T$1227,$A637,'Relevant - IN NOW CRM unknown'!$G$2:$G$1227,"UK",'Relevant - IN NOW CRM unknown'!$M$2:$M$1227,"Research",'Relevant - IN NOW CRM unknown'!$R$2:$R$1227,"Operational")+COUNTIFS('Relevant - Not CRM not valid'!$T$2:$T$416,$A637,'Relevant - Not CRM not valid'!$G$2:$G$416,"UK",'Relevant - Not CRM not valid'!$M$2:$M$416,"Research",'Relevant - Not CRM not valid'!$R$2:$R$416,"Operational")+COUNTIFS('Relevant - In CRM not valid'!$T$2:$T$46,$A637,'Relevant - In CRM not valid'!$G$2:$G$46,"UK",'Relevant - In CRM not valid'!$M$2:$M$46,"Research",'Relevant - In CRM not valid'!$R$2:$R$46,"Operational")</f>
        <v>0</v>
      </c>
      <c r="I637" s="2">
        <f>COUNTIFS('Relevant - In CRM valid'!$T$2:$T$4699,$A637,'Relevant - In CRM valid'!$G$2:$G$4699,"UK",'Relevant - In CRM valid'!$M$2:$M$4699,"Research",'Relevant - In CRM valid'!$R$2:$R$4699,"Academic")+COUNTIFS('Relevant - In CRM unknown'!$T$2:$T$253,$A637,'Relevant - In CRM unknown'!$G$2:$G$253,"UK",'Relevant - In CRM unknown'!$M$2:$M$253,"Research",'Relevant - In CRM unknown'!$R$2:$R$253,"Academic")+COUNTIFS('Relevant - IN NOW CRM valid'!$T$2:$T$2328,$A637,'Relevant - IN NOW CRM valid'!$G$2:$G$2328,"UK",'Relevant - IN NOW CRM valid'!$M$2:$M$2328,"Research",'Relevant - IN NOW CRM valid'!$R$2:$R$2328,"Academic")+COUNTIFS('Relevant - IN NOW CRM unknown'!$T$2:$T$1227,$A637,'Relevant - IN NOW CRM unknown'!$G$2:$G$1227,"UK",'Relevant - IN NOW CRM unknown'!$M$2:$M$1227,"Research",'Relevant - IN NOW CRM unknown'!$R$2:$R$1227,"Academic")+COUNTIFS('Relevant - Not CRM not valid'!$T$2:$T$416,$A637,'Relevant - Not CRM not valid'!$G$2:$G$416,"UK",'Relevant - Not CRM not valid'!$M$2:$M$416,"Research",'Relevant - Not CRM not valid'!$R$2:$R$416,"Academic")+COUNTIFS('Relevant - In CRM not valid'!$T$2:$T$46,$A637,'Relevant - In CRM not valid'!$G$2:$G$46,"UK",'Relevant - In CRM not valid'!$M$2:$M$46,"Research",'Relevant - In CRM not valid'!$R$2:$R$46,"Academic")</f>
        <v>0</v>
      </c>
      <c r="J637" s="2">
        <f>COUNTIFS('Relevant - In CRM valid'!$T$2:$T$4699,$A637,'Relevant - In CRM valid'!$G$2:$G$4699,"UK",'Relevant - In CRM valid'!$M$2:$M$4699,"Finance")+COUNTIFS('Relevant - In CRM unknown'!$T$2:$T$253,$A637,'Relevant - In CRM unknown'!$G$2:$G$253,"UK",'Relevant - In CRM unknown'!$M$2:$M$253,"Finance")+COUNTIFS('Relevant - IN NOW CRM valid'!$T$2:$T$2328,$A637,'Relevant - IN NOW CRM valid'!$G$2:$G$2328,"UK",'Relevant - IN NOW CRM valid'!$M$2:$M$2328,"Finance")+COUNTIFS('Relevant - IN NOW CRM unknown'!$T$2:$T$1227,$A637,'Relevant - IN NOW CRM unknown'!$G$2:$G$1227,"UK",'Relevant - IN NOW CRM unknown'!$M$2:$M$1227,"Finance")+COUNTIFS('Relevant - Not CRM not valid'!$T$2:$T$416,$A637,'Relevant - Not CRM not valid'!$G$2:$G$416,"UK",'Relevant - Not CRM not valid'!$M$2:$M$416,"Finance")+COUNTIFS('Relevant - In CRM not valid'!$T$2:$T$46,$A637,'Relevant - In CRM not valid'!$G$2:$G$46,"UK",'Relevant - In CRM not valid'!$M$2:$M$46,"Finance")</f>
        <v>0</v>
      </c>
      <c r="K637" s="2">
        <f>COUNTIFS('Relevant - In CRM valid'!$T$2:$T$4699,$A637,'Relevant - In CRM valid'!$G$2:$G$4699,"UK",'Relevant - In CRM valid'!$M$2:$M$4699,"IT/Systems")+COUNTIFS('Relevant - In CRM unknown'!$T$2:$T$253,$A637,'Relevant - In CRM unknown'!$G$2:$G$253,"UK",'Relevant - In CRM unknown'!$M$2:$M$253,"IT/Systems")+COUNTIFS('Relevant - IN NOW CRM valid'!$T$2:$T$2328,$A637,'Relevant - IN NOW CRM valid'!$G$2:$G$2328,"UK",'Relevant - IN NOW CRM valid'!$M$2:$M$2328,"IT/Systems")+COUNTIFS('Relevant - IN NOW CRM unknown'!$T$2:$T$1227,$A637,'Relevant - IN NOW CRM unknown'!$G$2:$G$1227,"UK",'Relevant - IN NOW CRM unknown'!$M$2:$M$1227,"IT/Systems")+COUNTIFS('Relevant - Not CRM not valid'!$T$2:$T$416,$A637,'Relevant - Not CRM not valid'!$G$2:$G$416,"UK",'Relevant - Not CRM not valid'!$M$2:$M$416,"IT/Systems")+COUNTIFS('Relevant - In CRM not valid'!$T$2:$T$46,$A637,'Relevant - In CRM not valid'!$G$2:$G$46,"UK",'Relevant - In CRM not valid'!$M$2:$M$46,"IT/Systems")</f>
        <v>0</v>
      </c>
      <c r="L637" s="2">
        <f>COUNTIFS('Relevant - In CRM valid'!$T$2:$T$4699,$A637,'Relevant - In CRM valid'!$G$2:$G$4699,"UK",'Relevant - In CRM valid'!$M$2:$M$4699,"")+COUNTIFS('Relevant - In CRM unknown'!$T$2:$T$253,$A637,'Relevant - In CRM unknown'!$G$2:$G$253,"UK",'Relevant - In CRM unknown'!$M$2:$M$253,"")+COUNTIFS('Relevant - IN NOW CRM valid'!$T$2:$T$2328,$A637,'Relevant - IN NOW CRM valid'!$G$2:$G$2328,"UK",'Relevant - IN NOW CRM valid'!$M$2:$M$2328,"")+COUNTIFS('Relevant - IN NOW CRM unknown'!$T$2:$T$1227,$A637,'Relevant - IN NOW CRM unknown'!$G$2:$G$1227,"UK",'Relevant - IN NOW CRM unknown'!$M$2:$M$1227,"")+COUNTIFS('Relevant - Not CRM not valid'!$T$2:$T$416,$A637,'Relevant - Not CRM not valid'!$G$2:$G$416,"UK",'Relevant - Not CRM not valid'!$M$2:$M$416,"")+COUNTIFS('Relevant - In CRM not valid'!$T$2:$T$46,$A637,'Relevant - In CRM not valid'!$G$2:$G$46,"UK",'Relevant - In CRM not valid'!$M$2:$M$46,"")</f>
        <v>0</v>
      </c>
      <c r="M637" s="2">
        <f t="shared" si="18"/>
        <v>1</v>
      </c>
      <c r="N637" s="2">
        <f>COUNTIFS('Relevant - In CRM valid'!$T$2:$T$4699,$A637,'Relevant - In CRM valid'!$G$2:$G$4699,"UK",'Relevant - In CRM valid'!$Q$2:$Q$4699,"valid")+COUNTIFS('Relevant - In CRM unknown'!$T$2:$T$253,$A637,'Relevant - In CRM unknown'!$G$2:$G$253,"UK",'Relevant - In CRM unknown'!$Q$2:$Q$253,"valid")+COUNTIFS('Relevant - IN NOW CRM valid'!$T$2:$T$2328,$A637,'Relevant - IN NOW CRM valid'!$G$2:$G$2328,"UK",'Relevant - IN NOW CRM valid'!$Q$2:$Q$2328,"valid")+COUNTIFS('Relevant - IN NOW CRM unknown'!$T$2:$T$1227,$A637,'Relevant - IN NOW CRM unknown'!$G$2:$G$1227,"UK",'Relevant - IN NOW CRM unknown'!$Q$2:$Q$1227,"valid")+COUNTIFS('Relevant - Not CRM not valid'!$T$2:$T$416,$A637,'Relevant - Not CRM not valid'!$G$2:$G$416,"UK",'Relevant - Not CRM not valid'!$Q$2:$Q$416,"valid")+COUNTIFS('Relevant - In CRM not valid'!$T$2:$T$46,$A637,'Relevant - In CRM not valid'!$G$2:$G$46,"UK",'Relevant - In CRM not valid'!$Q$2:$Q$46,"valid")</f>
        <v>0</v>
      </c>
      <c r="O637" s="2" t="str">
        <f t="shared" si="19"/>
        <v>Finance  IT/Systems</v>
      </c>
    </row>
    <row r="638" spans="1:15" ht="15" customHeight="1">
      <c r="A638" s="2" t="s">
        <v>1383</v>
      </c>
      <c r="B638" s="2" t="s">
        <v>1384</v>
      </c>
      <c r="C638" s="2" t="s">
        <v>1570</v>
      </c>
      <c r="D638" s="2" t="str">
        <f>IFERROR(INDEX('UK Target Institutions'!$D$2:$D$727,MATCH($A638,'UK Target Institutions'!$A$2:$A$727,0)),"")</f>
        <v>No</v>
      </c>
      <c r="E638" s="2">
        <f>COUNTIFS('Relevant - In CRM valid'!$T$2:$T$4699,$A638,'Relevant - In CRM valid'!$G$2:$G$4699,"UK")+COUNTIFS('Relevant - In CRM unknown'!$T$2:$T$253,$A638,'Relevant - In CRM unknown'!$G$2:$G$253,"UK")+COUNTIFS('Relevant - IN NOW CRM valid'!$T$2:$T$2328,$A638,'Relevant - IN NOW CRM valid'!$G$2:$G$2328,"UK")+COUNTIFS('Relevant - IN NOW CRM unknown'!$T$2:$T$1227,$A638,'Relevant - IN NOW CRM unknown'!$G$2:$G$1227,"UK")+COUNTIFS('Relevant - Not CRM not valid'!$T$2:$T$416,$A638,'Relevant - Not CRM not valid'!$G$2:$G$416,"UK")+COUNTIFS('Relevant - In CRM not valid'!$T$2:$T$46,$A638,'Relevant - In CRM not valid'!$G$2:$G$46,"UK")</f>
        <v>1</v>
      </c>
      <c r="F638" s="2">
        <f>COUNTIFS('Relevant - In CRM valid'!$T$2:$T$4699,$A638,'Relevant - In CRM valid'!$G$2:$G$4699,"UK",'Relevant - In CRM valid'!$M$2:$M$4699,"Research")+COUNTIFS('Relevant - In CRM unknown'!$T$2:$T$253,$A638,'Relevant - In CRM unknown'!$G$2:$G$253,"UK",'Relevant - In CRM unknown'!$M$2:$M$253,"Research")+COUNTIFS('Relevant - IN NOW CRM valid'!$T$2:$T$2328,$A638,'Relevant - IN NOW CRM valid'!$G$2:$G$2328,"UK",'Relevant - IN NOW CRM valid'!$M$2:$M$2328,"Research")+COUNTIFS('Relevant - IN NOW CRM unknown'!$T$2:$T$1227,$A638,'Relevant - IN NOW CRM unknown'!$G$2:$G$1227,"UK",'Relevant - IN NOW CRM unknown'!$M$2:$M$1227,"Research")+COUNTIFS('Relevant - Not CRM not valid'!$T$2:$T$416,$A638,'Relevant - Not CRM not valid'!$G$2:$G$416,"UK",'Relevant - Not CRM not valid'!$M$2:$M$416,"Research")+COUNTIFS('Relevant - In CRM not valid'!$T$2:$T$46,$A638,'Relevant - In CRM not valid'!$G$2:$G$46,"UK",'Relevant - In CRM not valid'!$M$2:$M$46,"Research")</f>
        <v>1</v>
      </c>
      <c r="G638" s="2">
        <f>COUNTIFS('Relevant - In CRM valid'!$T$2:$T$4699,$A638,'Relevant - In CRM valid'!$G$2:$G$4699,"UK",'Relevant - In CRM valid'!$M$2:$M$4699,"Research",'Relevant - In CRM valid'!$R$2:$R$4699,"Senior")+COUNTIFS('Relevant - In CRM unknown'!$T$2:$T$253,$A638,'Relevant - In CRM unknown'!$G$2:$G$253,"UK",'Relevant - In CRM unknown'!$M$2:$M$253,"Research",'Relevant - In CRM unknown'!$R$2:$R$253,"Senior")+COUNTIFS('Relevant - IN NOW CRM valid'!$T$2:$T$2328,$A638,'Relevant - IN NOW CRM valid'!$G$2:$G$2328,"UK",'Relevant - IN NOW CRM valid'!$M$2:$M$2328,"Research",'Relevant - IN NOW CRM valid'!$R$2:$R$2328,"Senior")+COUNTIFS('Relevant - IN NOW CRM unknown'!$T$2:$T$1227,$A638,'Relevant - IN NOW CRM unknown'!$G$2:$G$1227,"UK",'Relevant - IN NOW CRM unknown'!$M$2:$M$1227,"Research",'Relevant - IN NOW CRM unknown'!$R$2:$R$1227,"Senior")+COUNTIFS('Relevant - Not CRM not valid'!$T$2:$T$416,$A638,'Relevant - Not CRM not valid'!$G$2:$G$416,"UK",'Relevant - Not CRM not valid'!$M$2:$M$416,"Research",'Relevant - Not CRM not valid'!$R$2:$R$416,"Senior")+COUNTIFS('Relevant - In CRM not valid'!$T$2:$T$46,$A638,'Relevant - In CRM not valid'!$G$2:$G$46,"UK",'Relevant - In CRM not valid'!$M$2:$M$46,"Research",'Relevant - In CRM not valid'!$R$2:$R$46,"Senior")</f>
        <v>1</v>
      </c>
      <c r="H638" s="2">
        <f>COUNTIFS('Relevant - In CRM valid'!$T$2:$T$4699,$A638,'Relevant - In CRM valid'!$G$2:$G$4699,"UK",'Relevant - In CRM valid'!$M$2:$M$4699,"Research",'Relevant - In CRM valid'!$R$2:$R$4699,"Operational")+COUNTIFS('Relevant - In CRM unknown'!$T$2:$T$253,$A638,'Relevant - In CRM unknown'!$G$2:$G$253,"UK",'Relevant - In CRM unknown'!$M$2:$M$253,"Research",'Relevant - In CRM unknown'!$R$2:$R$253,"Operational")+COUNTIFS('Relevant - IN NOW CRM valid'!$T$2:$T$2328,$A638,'Relevant - IN NOW CRM valid'!$G$2:$G$2328,"UK",'Relevant - IN NOW CRM valid'!$M$2:$M$2328,"Research",'Relevant - IN NOW CRM valid'!$R$2:$R$2328,"Operational")+COUNTIFS('Relevant - IN NOW CRM unknown'!$T$2:$T$1227,$A638,'Relevant - IN NOW CRM unknown'!$G$2:$G$1227,"UK",'Relevant - IN NOW CRM unknown'!$M$2:$M$1227,"Research",'Relevant - IN NOW CRM unknown'!$R$2:$R$1227,"Operational")+COUNTIFS('Relevant - Not CRM not valid'!$T$2:$T$416,$A638,'Relevant - Not CRM not valid'!$G$2:$G$416,"UK",'Relevant - Not CRM not valid'!$M$2:$M$416,"Research",'Relevant - Not CRM not valid'!$R$2:$R$416,"Operational")+COUNTIFS('Relevant - In CRM not valid'!$T$2:$T$46,$A638,'Relevant - In CRM not valid'!$G$2:$G$46,"UK",'Relevant - In CRM not valid'!$M$2:$M$46,"Research",'Relevant - In CRM not valid'!$R$2:$R$46,"Operational")</f>
        <v>0</v>
      </c>
      <c r="I638" s="2">
        <f>COUNTIFS('Relevant - In CRM valid'!$T$2:$T$4699,$A638,'Relevant - In CRM valid'!$G$2:$G$4699,"UK",'Relevant - In CRM valid'!$M$2:$M$4699,"Research",'Relevant - In CRM valid'!$R$2:$R$4699,"Academic")+COUNTIFS('Relevant - In CRM unknown'!$T$2:$T$253,$A638,'Relevant - In CRM unknown'!$G$2:$G$253,"UK",'Relevant - In CRM unknown'!$M$2:$M$253,"Research",'Relevant - In CRM unknown'!$R$2:$R$253,"Academic")+COUNTIFS('Relevant - IN NOW CRM valid'!$T$2:$T$2328,$A638,'Relevant - IN NOW CRM valid'!$G$2:$G$2328,"UK",'Relevant - IN NOW CRM valid'!$M$2:$M$2328,"Research",'Relevant - IN NOW CRM valid'!$R$2:$R$2328,"Academic")+COUNTIFS('Relevant - IN NOW CRM unknown'!$T$2:$T$1227,$A638,'Relevant - IN NOW CRM unknown'!$G$2:$G$1227,"UK",'Relevant - IN NOW CRM unknown'!$M$2:$M$1227,"Research",'Relevant - IN NOW CRM unknown'!$R$2:$R$1227,"Academic")+COUNTIFS('Relevant - Not CRM not valid'!$T$2:$T$416,$A638,'Relevant - Not CRM not valid'!$G$2:$G$416,"UK",'Relevant - Not CRM not valid'!$M$2:$M$416,"Research",'Relevant - Not CRM not valid'!$R$2:$R$416,"Academic")+COUNTIFS('Relevant - In CRM not valid'!$T$2:$T$46,$A638,'Relevant - In CRM not valid'!$G$2:$G$46,"UK",'Relevant - In CRM not valid'!$M$2:$M$46,"Research",'Relevant - In CRM not valid'!$R$2:$R$46,"Academic")</f>
        <v>0</v>
      </c>
      <c r="J638" s="2">
        <f>COUNTIFS('Relevant - In CRM valid'!$T$2:$T$4699,$A638,'Relevant - In CRM valid'!$G$2:$G$4699,"UK",'Relevant - In CRM valid'!$M$2:$M$4699,"Finance")+COUNTIFS('Relevant - In CRM unknown'!$T$2:$T$253,$A638,'Relevant - In CRM unknown'!$G$2:$G$253,"UK",'Relevant - In CRM unknown'!$M$2:$M$253,"Finance")+COUNTIFS('Relevant - IN NOW CRM valid'!$T$2:$T$2328,$A638,'Relevant - IN NOW CRM valid'!$G$2:$G$2328,"UK",'Relevant - IN NOW CRM valid'!$M$2:$M$2328,"Finance")+COUNTIFS('Relevant - IN NOW CRM unknown'!$T$2:$T$1227,$A638,'Relevant - IN NOW CRM unknown'!$G$2:$G$1227,"UK",'Relevant - IN NOW CRM unknown'!$M$2:$M$1227,"Finance")+COUNTIFS('Relevant - Not CRM not valid'!$T$2:$T$416,$A638,'Relevant - Not CRM not valid'!$G$2:$G$416,"UK",'Relevant - Not CRM not valid'!$M$2:$M$416,"Finance")+COUNTIFS('Relevant - In CRM not valid'!$T$2:$T$46,$A638,'Relevant - In CRM not valid'!$G$2:$G$46,"UK",'Relevant - In CRM not valid'!$M$2:$M$46,"Finance")</f>
        <v>0</v>
      </c>
      <c r="K638" s="2">
        <f>COUNTIFS('Relevant - In CRM valid'!$T$2:$T$4699,$A638,'Relevant - In CRM valid'!$G$2:$G$4699,"UK",'Relevant - In CRM valid'!$M$2:$M$4699,"IT/Systems")+COUNTIFS('Relevant - In CRM unknown'!$T$2:$T$253,$A638,'Relevant - In CRM unknown'!$G$2:$G$253,"UK",'Relevant - In CRM unknown'!$M$2:$M$253,"IT/Systems")+COUNTIFS('Relevant - IN NOW CRM valid'!$T$2:$T$2328,$A638,'Relevant - IN NOW CRM valid'!$G$2:$G$2328,"UK",'Relevant - IN NOW CRM valid'!$M$2:$M$2328,"IT/Systems")+COUNTIFS('Relevant - IN NOW CRM unknown'!$T$2:$T$1227,$A638,'Relevant - IN NOW CRM unknown'!$G$2:$G$1227,"UK",'Relevant - IN NOW CRM unknown'!$M$2:$M$1227,"IT/Systems")+COUNTIFS('Relevant - Not CRM not valid'!$T$2:$T$416,$A638,'Relevant - Not CRM not valid'!$G$2:$G$416,"UK",'Relevant - Not CRM not valid'!$M$2:$M$416,"IT/Systems")+COUNTIFS('Relevant - In CRM not valid'!$T$2:$T$46,$A638,'Relevant - In CRM not valid'!$G$2:$G$46,"UK",'Relevant - In CRM not valid'!$M$2:$M$46,"IT/Systems")</f>
        <v>0</v>
      </c>
      <c r="L638" s="2">
        <f>COUNTIFS('Relevant - In CRM valid'!$T$2:$T$4699,$A638,'Relevant - In CRM valid'!$G$2:$G$4699,"UK",'Relevant - In CRM valid'!$M$2:$M$4699,"")+COUNTIFS('Relevant - In CRM unknown'!$T$2:$T$253,$A638,'Relevant - In CRM unknown'!$G$2:$G$253,"UK",'Relevant - In CRM unknown'!$M$2:$M$253,"")+COUNTIFS('Relevant - IN NOW CRM valid'!$T$2:$T$2328,$A638,'Relevant - IN NOW CRM valid'!$G$2:$G$2328,"UK",'Relevant - IN NOW CRM valid'!$M$2:$M$2328,"")+COUNTIFS('Relevant - IN NOW CRM unknown'!$T$2:$T$1227,$A638,'Relevant - IN NOW CRM unknown'!$G$2:$G$1227,"UK",'Relevant - IN NOW CRM unknown'!$M$2:$M$1227,"")+COUNTIFS('Relevant - Not CRM not valid'!$T$2:$T$416,$A638,'Relevant - Not CRM not valid'!$G$2:$G$416,"UK",'Relevant - Not CRM not valid'!$M$2:$M$416,"")+COUNTIFS('Relevant - In CRM not valid'!$T$2:$T$46,$A638,'Relevant - In CRM not valid'!$G$2:$G$46,"UK",'Relevant - In CRM not valid'!$M$2:$M$46,"")</f>
        <v>0</v>
      </c>
      <c r="M638" s="2">
        <f t="shared" si="18"/>
        <v>1</v>
      </c>
      <c r="N638" s="2">
        <f>COUNTIFS('Relevant - In CRM valid'!$T$2:$T$4699,$A638,'Relevant - In CRM valid'!$G$2:$G$4699,"UK",'Relevant - In CRM valid'!$Q$2:$Q$4699,"valid")+COUNTIFS('Relevant - In CRM unknown'!$T$2:$T$253,$A638,'Relevant - In CRM unknown'!$G$2:$G$253,"UK",'Relevant - In CRM unknown'!$Q$2:$Q$253,"valid")+COUNTIFS('Relevant - IN NOW CRM valid'!$T$2:$T$2328,$A638,'Relevant - IN NOW CRM valid'!$G$2:$G$2328,"UK",'Relevant - IN NOW CRM valid'!$Q$2:$Q$2328,"valid")+COUNTIFS('Relevant - IN NOW CRM unknown'!$T$2:$T$1227,$A638,'Relevant - IN NOW CRM unknown'!$G$2:$G$1227,"UK",'Relevant - IN NOW CRM unknown'!$Q$2:$Q$1227,"valid")+COUNTIFS('Relevant - Not CRM not valid'!$T$2:$T$416,$A638,'Relevant - Not CRM not valid'!$G$2:$G$416,"UK",'Relevant - Not CRM not valid'!$Q$2:$Q$416,"valid")+COUNTIFS('Relevant - In CRM not valid'!$T$2:$T$46,$A638,'Relevant - In CRM not valid'!$G$2:$G$46,"UK",'Relevant - In CRM not valid'!$Q$2:$Q$46,"valid")</f>
        <v>1</v>
      </c>
      <c r="O638" s="2" t="str">
        <f t="shared" si="19"/>
        <v>Finance  IT/Systems</v>
      </c>
    </row>
    <row r="639" spans="1:15" ht="15" customHeight="1">
      <c r="A639" s="2" t="s">
        <v>1385</v>
      </c>
      <c r="B639" s="2" t="s">
        <v>1386</v>
      </c>
      <c r="C639" s="2" t="s">
        <v>1570</v>
      </c>
      <c r="D639" s="2" t="str">
        <f>IFERROR(INDEX('UK Target Institutions'!$D$2:$D$727,MATCH($A639,'UK Target Institutions'!$A$2:$A$727,0)),"")</f>
        <v>No</v>
      </c>
      <c r="E639" s="2">
        <f>COUNTIFS('Relevant - In CRM valid'!$T$2:$T$4699,$A639,'Relevant - In CRM valid'!$G$2:$G$4699,"UK")+COUNTIFS('Relevant - In CRM unknown'!$T$2:$T$253,$A639,'Relevant - In CRM unknown'!$G$2:$G$253,"UK")+COUNTIFS('Relevant - IN NOW CRM valid'!$T$2:$T$2328,$A639,'Relevant - IN NOW CRM valid'!$G$2:$G$2328,"UK")+COUNTIFS('Relevant - IN NOW CRM unknown'!$T$2:$T$1227,$A639,'Relevant - IN NOW CRM unknown'!$G$2:$G$1227,"UK")+COUNTIFS('Relevant - Not CRM not valid'!$T$2:$T$416,$A639,'Relevant - Not CRM not valid'!$G$2:$G$416,"UK")+COUNTIFS('Relevant - In CRM not valid'!$T$2:$T$46,$A639,'Relevant - In CRM not valid'!$G$2:$G$46,"UK")</f>
        <v>1</v>
      </c>
      <c r="F639" s="2">
        <f>COUNTIFS('Relevant - In CRM valid'!$T$2:$T$4699,$A639,'Relevant - In CRM valid'!$G$2:$G$4699,"UK",'Relevant - In CRM valid'!$M$2:$M$4699,"Research")+COUNTIFS('Relevant - In CRM unknown'!$T$2:$T$253,$A639,'Relevant - In CRM unknown'!$G$2:$G$253,"UK",'Relevant - In CRM unknown'!$M$2:$M$253,"Research")+COUNTIFS('Relevant - IN NOW CRM valid'!$T$2:$T$2328,$A639,'Relevant - IN NOW CRM valid'!$G$2:$G$2328,"UK",'Relevant - IN NOW CRM valid'!$M$2:$M$2328,"Research")+COUNTIFS('Relevant - IN NOW CRM unknown'!$T$2:$T$1227,$A639,'Relevant - IN NOW CRM unknown'!$G$2:$G$1227,"UK",'Relevant - IN NOW CRM unknown'!$M$2:$M$1227,"Research")+COUNTIFS('Relevant - Not CRM not valid'!$T$2:$T$416,$A639,'Relevant - Not CRM not valid'!$G$2:$G$416,"UK",'Relevant - Not CRM not valid'!$M$2:$M$416,"Research")+COUNTIFS('Relevant - In CRM not valid'!$T$2:$T$46,$A639,'Relevant - In CRM not valid'!$G$2:$G$46,"UK",'Relevant - In CRM not valid'!$M$2:$M$46,"Research")</f>
        <v>1</v>
      </c>
      <c r="G639" s="2">
        <f>COUNTIFS('Relevant - In CRM valid'!$T$2:$T$4699,$A639,'Relevant - In CRM valid'!$G$2:$G$4699,"UK",'Relevant - In CRM valid'!$M$2:$M$4699,"Research",'Relevant - In CRM valid'!$R$2:$R$4699,"Senior")+COUNTIFS('Relevant - In CRM unknown'!$T$2:$T$253,$A639,'Relevant - In CRM unknown'!$G$2:$G$253,"UK",'Relevant - In CRM unknown'!$M$2:$M$253,"Research",'Relevant - In CRM unknown'!$R$2:$R$253,"Senior")+COUNTIFS('Relevant - IN NOW CRM valid'!$T$2:$T$2328,$A639,'Relevant - IN NOW CRM valid'!$G$2:$G$2328,"UK",'Relevant - IN NOW CRM valid'!$M$2:$M$2328,"Research",'Relevant - IN NOW CRM valid'!$R$2:$R$2328,"Senior")+COUNTIFS('Relevant - IN NOW CRM unknown'!$T$2:$T$1227,$A639,'Relevant - IN NOW CRM unknown'!$G$2:$G$1227,"UK",'Relevant - IN NOW CRM unknown'!$M$2:$M$1227,"Research",'Relevant - IN NOW CRM unknown'!$R$2:$R$1227,"Senior")+COUNTIFS('Relevant - Not CRM not valid'!$T$2:$T$416,$A639,'Relevant - Not CRM not valid'!$G$2:$G$416,"UK",'Relevant - Not CRM not valid'!$M$2:$M$416,"Research",'Relevant - Not CRM not valid'!$R$2:$R$416,"Senior")+COUNTIFS('Relevant - In CRM not valid'!$T$2:$T$46,$A639,'Relevant - In CRM not valid'!$G$2:$G$46,"UK",'Relevant - In CRM not valid'!$M$2:$M$46,"Research",'Relevant - In CRM not valid'!$R$2:$R$46,"Senior")</f>
        <v>1</v>
      </c>
      <c r="H639" s="2">
        <f>COUNTIFS('Relevant - In CRM valid'!$T$2:$T$4699,$A639,'Relevant - In CRM valid'!$G$2:$G$4699,"UK",'Relevant - In CRM valid'!$M$2:$M$4699,"Research",'Relevant - In CRM valid'!$R$2:$R$4699,"Operational")+COUNTIFS('Relevant - In CRM unknown'!$T$2:$T$253,$A639,'Relevant - In CRM unknown'!$G$2:$G$253,"UK",'Relevant - In CRM unknown'!$M$2:$M$253,"Research",'Relevant - In CRM unknown'!$R$2:$R$253,"Operational")+COUNTIFS('Relevant - IN NOW CRM valid'!$T$2:$T$2328,$A639,'Relevant - IN NOW CRM valid'!$G$2:$G$2328,"UK",'Relevant - IN NOW CRM valid'!$M$2:$M$2328,"Research",'Relevant - IN NOW CRM valid'!$R$2:$R$2328,"Operational")+COUNTIFS('Relevant - IN NOW CRM unknown'!$T$2:$T$1227,$A639,'Relevant - IN NOW CRM unknown'!$G$2:$G$1227,"UK",'Relevant - IN NOW CRM unknown'!$M$2:$M$1227,"Research",'Relevant - IN NOW CRM unknown'!$R$2:$R$1227,"Operational")+COUNTIFS('Relevant - Not CRM not valid'!$T$2:$T$416,$A639,'Relevant - Not CRM not valid'!$G$2:$G$416,"UK",'Relevant - Not CRM not valid'!$M$2:$M$416,"Research",'Relevant - Not CRM not valid'!$R$2:$R$416,"Operational")+COUNTIFS('Relevant - In CRM not valid'!$T$2:$T$46,$A639,'Relevant - In CRM not valid'!$G$2:$G$46,"UK",'Relevant - In CRM not valid'!$M$2:$M$46,"Research",'Relevant - In CRM not valid'!$R$2:$R$46,"Operational")</f>
        <v>0</v>
      </c>
      <c r="I639" s="2">
        <f>COUNTIFS('Relevant - In CRM valid'!$T$2:$T$4699,$A639,'Relevant - In CRM valid'!$G$2:$G$4699,"UK",'Relevant - In CRM valid'!$M$2:$M$4699,"Research",'Relevant - In CRM valid'!$R$2:$R$4699,"Academic")+COUNTIFS('Relevant - In CRM unknown'!$T$2:$T$253,$A639,'Relevant - In CRM unknown'!$G$2:$G$253,"UK",'Relevant - In CRM unknown'!$M$2:$M$253,"Research",'Relevant - In CRM unknown'!$R$2:$R$253,"Academic")+COUNTIFS('Relevant - IN NOW CRM valid'!$T$2:$T$2328,$A639,'Relevant - IN NOW CRM valid'!$G$2:$G$2328,"UK",'Relevant - IN NOW CRM valid'!$M$2:$M$2328,"Research",'Relevant - IN NOW CRM valid'!$R$2:$R$2328,"Academic")+COUNTIFS('Relevant - IN NOW CRM unknown'!$T$2:$T$1227,$A639,'Relevant - IN NOW CRM unknown'!$G$2:$G$1227,"UK",'Relevant - IN NOW CRM unknown'!$M$2:$M$1227,"Research",'Relevant - IN NOW CRM unknown'!$R$2:$R$1227,"Academic")+COUNTIFS('Relevant - Not CRM not valid'!$T$2:$T$416,$A639,'Relevant - Not CRM not valid'!$G$2:$G$416,"UK",'Relevant - Not CRM not valid'!$M$2:$M$416,"Research",'Relevant - Not CRM not valid'!$R$2:$R$416,"Academic")+COUNTIFS('Relevant - In CRM not valid'!$T$2:$T$46,$A639,'Relevant - In CRM not valid'!$G$2:$G$46,"UK",'Relevant - In CRM not valid'!$M$2:$M$46,"Research",'Relevant - In CRM not valid'!$R$2:$R$46,"Academic")</f>
        <v>0</v>
      </c>
      <c r="J639" s="2">
        <f>COUNTIFS('Relevant - In CRM valid'!$T$2:$T$4699,$A639,'Relevant - In CRM valid'!$G$2:$G$4699,"UK",'Relevant - In CRM valid'!$M$2:$M$4699,"Finance")+COUNTIFS('Relevant - In CRM unknown'!$T$2:$T$253,$A639,'Relevant - In CRM unknown'!$G$2:$G$253,"UK",'Relevant - In CRM unknown'!$M$2:$M$253,"Finance")+COUNTIFS('Relevant - IN NOW CRM valid'!$T$2:$T$2328,$A639,'Relevant - IN NOW CRM valid'!$G$2:$G$2328,"UK",'Relevant - IN NOW CRM valid'!$M$2:$M$2328,"Finance")+COUNTIFS('Relevant - IN NOW CRM unknown'!$T$2:$T$1227,$A639,'Relevant - IN NOW CRM unknown'!$G$2:$G$1227,"UK",'Relevant - IN NOW CRM unknown'!$M$2:$M$1227,"Finance")+COUNTIFS('Relevant - Not CRM not valid'!$T$2:$T$416,$A639,'Relevant - Not CRM not valid'!$G$2:$G$416,"UK",'Relevant - Not CRM not valid'!$M$2:$M$416,"Finance")+COUNTIFS('Relevant - In CRM not valid'!$T$2:$T$46,$A639,'Relevant - In CRM not valid'!$G$2:$G$46,"UK",'Relevant - In CRM not valid'!$M$2:$M$46,"Finance")</f>
        <v>0</v>
      </c>
      <c r="K639" s="2">
        <f>COUNTIFS('Relevant - In CRM valid'!$T$2:$T$4699,$A639,'Relevant - In CRM valid'!$G$2:$G$4699,"UK",'Relevant - In CRM valid'!$M$2:$M$4699,"IT/Systems")+COUNTIFS('Relevant - In CRM unknown'!$T$2:$T$253,$A639,'Relevant - In CRM unknown'!$G$2:$G$253,"UK",'Relevant - In CRM unknown'!$M$2:$M$253,"IT/Systems")+COUNTIFS('Relevant - IN NOW CRM valid'!$T$2:$T$2328,$A639,'Relevant - IN NOW CRM valid'!$G$2:$G$2328,"UK",'Relevant - IN NOW CRM valid'!$M$2:$M$2328,"IT/Systems")+COUNTIFS('Relevant - IN NOW CRM unknown'!$T$2:$T$1227,$A639,'Relevant - IN NOW CRM unknown'!$G$2:$G$1227,"UK",'Relevant - IN NOW CRM unknown'!$M$2:$M$1227,"IT/Systems")+COUNTIFS('Relevant - Not CRM not valid'!$T$2:$T$416,$A639,'Relevant - Not CRM not valid'!$G$2:$G$416,"UK",'Relevant - Not CRM not valid'!$M$2:$M$416,"IT/Systems")+COUNTIFS('Relevant - In CRM not valid'!$T$2:$T$46,$A639,'Relevant - In CRM not valid'!$G$2:$G$46,"UK",'Relevant - In CRM not valid'!$M$2:$M$46,"IT/Systems")</f>
        <v>0</v>
      </c>
      <c r="L639" s="2">
        <f>COUNTIFS('Relevant - In CRM valid'!$T$2:$T$4699,$A639,'Relevant - In CRM valid'!$G$2:$G$4699,"UK",'Relevant - In CRM valid'!$M$2:$M$4699,"")+COUNTIFS('Relevant - In CRM unknown'!$T$2:$T$253,$A639,'Relevant - In CRM unknown'!$G$2:$G$253,"UK",'Relevant - In CRM unknown'!$M$2:$M$253,"")+COUNTIFS('Relevant - IN NOW CRM valid'!$T$2:$T$2328,$A639,'Relevant - IN NOW CRM valid'!$G$2:$G$2328,"UK",'Relevant - IN NOW CRM valid'!$M$2:$M$2328,"")+COUNTIFS('Relevant - IN NOW CRM unknown'!$T$2:$T$1227,$A639,'Relevant - IN NOW CRM unknown'!$G$2:$G$1227,"UK",'Relevant - IN NOW CRM unknown'!$M$2:$M$1227,"")+COUNTIFS('Relevant - Not CRM not valid'!$T$2:$T$416,$A639,'Relevant - Not CRM not valid'!$G$2:$G$416,"UK",'Relevant - Not CRM not valid'!$M$2:$M$416,"")+COUNTIFS('Relevant - In CRM not valid'!$T$2:$T$46,$A639,'Relevant - In CRM not valid'!$G$2:$G$46,"UK",'Relevant - In CRM not valid'!$M$2:$M$46,"")</f>
        <v>0</v>
      </c>
      <c r="M639" s="2">
        <f t="shared" si="18"/>
        <v>1</v>
      </c>
      <c r="N639" s="2">
        <f>COUNTIFS('Relevant - In CRM valid'!$T$2:$T$4699,$A639,'Relevant - In CRM valid'!$G$2:$G$4699,"UK",'Relevant - In CRM valid'!$Q$2:$Q$4699,"valid")+COUNTIFS('Relevant - In CRM unknown'!$T$2:$T$253,$A639,'Relevant - In CRM unknown'!$G$2:$G$253,"UK",'Relevant - In CRM unknown'!$Q$2:$Q$253,"valid")+COUNTIFS('Relevant - IN NOW CRM valid'!$T$2:$T$2328,$A639,'Relevant - IN NOW CRM valid'!$G$2:$G$2328,"UK",'Relevant - IN NOW CRM valid'!$Q$2:$Q$2328,"valid")+COUNTIFS('Relevant - IN NOW CRM unknown'!$T$2:$T$1227,$A639,'Relevant - IN NOW CRM unknown'!$G$2:$G$1227,"UK",'Relevant - IN NOW CRM unknown'!$Q$2:$Q$1227,"valid")+COUNTIFS('Relevant - Not CRM not valid'!$T$2:$T$416,$A639,'Relevant - Not CRM not valid'!$G$2:$G$416,"UK",'Relevant - Not CRM not valid'!$Q$2:$Q$416,"valid")+COUNTIFS('Relevant - In CRM not valid'!$T$2:$T$46,$A639,'Relevant - In CRM not valid'!$G$2:$G$46,"UK",'Relevant - In CRM not valid'!$Q$2:$Q$46,"valid")</f>
        <v>0</v>
      </c>
      <c r="O639" s="2" t="str">
        <f t="shared" si="19"/>
        <v>Finance  IT/Systems</v>
      </c>
    </row>
    <row r="640" spans="1:15" ht="15" customHeight="1">
      <c r="A640" s="2" t="s">
        <v>1387</v>
      </c>
      <c r="B640" s="2" t="s">
        <v>1388</v>
      </c>
      <c r="C640" s="2" t="s">
        <v>525</v>
      </c>
      <c r="D640" s="2" t="str">
        <f>IFERROR(INDEX('UK Target Institutions'!$D$2:$D$727,MATCH($A640,'UK Target Institutions'!$A$2:$A$727,0)),"")</f>
        <v>No</v>
      </c>
      <c r="E640" s="2">
        <f>COUNTIFS('Relevant - In CRM valid'!$T$2:$T$4699,$A640,'Relevant - In CRM valid'!$G$2:$G$4699,"UK")+COUNTIFS('Relevant - In CRM unknown'!$T$2:$T$253,$A640,'Relevant - In CRM unknown'!$G$2:$G$253,"UK")+COUNTIFS('Relevant - IN NOW CRM valid'!$T$2:$T$2328,$A640,'Relevant - IN NOW CRM valid'!$G$2:$G$2328,"UK")+COUNTIFS('Relevant - IN NOW CRM unknown'!$T$2:$T$1227,$A640,'Relevant - IN NOW CRM unknown'!$G$2:$G$1227,"UK")+COUNTIFS('Relevant - Not CRM not valid'!$T$2:$T$416,$A640,'Relevant - Not CRM not valid'!$G$2:$G$416,"UK")+COUNTIFS('Relevant - In CRM not valid'!$T$2:$T$46,$A640,'Relevant - In CRM not valid'!$G$2:$G$46,"UK")</f>
        <v>1</v>
      </c>
      <c r="F640" s="2">
        <f>COUNTIFS('Relevant - In CRM valid'!$T$2:$T$4699,$A640,'Relevant - In CRM valid'!$G$2:$G$4699,"UK",'Relevant - In CRM valid'!$M$2:$M$4699,"Research")+COUNTIFS('Relevant - In CRM unknown'!$T$2:$T$253,$A640,'Relevant - In CRM unknown'!$G$2:$G$253,"UK",'Relevant - In CRM unknown'!$M$2:$M$253,"Research")+COUNTIFS('Relevant - IN NOW CRM valid'!$T$2:$T$2328,$A640,'Relevant - IN NOW CRM valid'!$G$2:$G$2328,"UK",'Relevant - IN NOW CRM valid'!$M$2:$M$2328,"Research")+COUNTIFS('Relevant - IN NOW CRM unknown'!$T$2:$T$1227,$A640,'Relevant - IN NOW CRM unknown'!$G$2:$G$1227,"UK",'Relevant - IN NOW CRM unknown'!$M$2:$M$1227,"Research")+COUNTIFS('Relevant - Not CRM not valid'!$T$2:$T$416,$A640,'Relevant - Not CRM not valid'!$G$2:$G$416,"UK",'Relevant - Not CRM not valid'!$M$2:$M$416,"Research")+COUNTIFS('Relevant - In CRM not valid'!$T$2:$T$46,$A640,'Relevant - In CRM not valid'!$G$2:$G$46,"UK",'Relevant - In CRM not valid'!$M$2:$M$46,"Research")</f>
        <v>0</v>
      </c>
      <c r="G640" s="2">
        <f>COUNTIFS('Relevant - In CRM valid'!$T$2:$T$4699,$A640,'Relevant - In CRM valid'!$G$2:$G$4699,"UK",'Relevant - In CRM valid'!$M$2:$M$4699,"Research",'Relevant - In CRM valid'!$R$2:$R$4699,"Senior")+COUNTIFS('Relevant - In CRM unknown'!$T$2:$T$253,$A640,'Relevant - In CRM unknown'!$G$2:$G$253,"UK",'Relevant - In CRM unknown'!$M$2:$M$253,"Research",'Relevant - In CRM unknown'!$R$2:$R$253,"Senior")+COUNTIFS('Relevant - IN NOW CRM valid'!$T$2:$T$2328,$A640,'Relevant - IN NOW CRM valid'!$G$2:$G$2328,"UK",'Relevant - IN NOW CRM valid'!$M$2:$M$2328,"Research",'Relevant - IN NOW CRM valid'!$R$2:$R$2328,"Senior")+COUNTIFS('Relevant - IN NOW CRM unknown'!$T$2:$T$1227,$A640,'Relevant - IN NOW CRM unknown'!$G$2:$G$1227,"UK",'Relevant - IN NOW CRM unknown'!$M$2:$M$1227,"Research",'Relevant - IN NOW CRM unknown'!$R$2:$R$1227,"Senior")+COUNTIFS('Relevant - Not CRM not valid'!$T$2:$T$416,$A640,'Relevant - Not CRM not valid'!$G$2:$G$416,"UK",'Relevant - Not CRM not valid'!$M$2:$M$416,"Research",'Relevant - Not CRM not valid'!$R$2:$R$416,"Senior")+COUNTIFS('Relevant - In CRM not valid'!$T$2:$T$46,$A640,'Relevant - In CRM not valid'!$G$2:$G$46,"UK",'Relevant - In CRM not valid'!$M$2:$M$46,"Research",'Relevant - In CRM not valid'!$R$2:$R$46,"Senior")</f>
        <v>0</v>
      </c>
      <c r="H640" s="2">
        <f>COUNTIFS('Relevant - In CRM valid'!$T$2:$T$4699,$A640,'Relevant - In CRM valid'!$G$2:$G$4699,"UK",'Relevant - In CRM valid'!$M$2:$M$4699,"Research",'Relevant - In CRM valid'!$R$2:$R$4699,"Operational")+COUNTIFS('Relevant - In CRM unknown'!$T$2:$T$253,$A640,'Relevant - In CRM unknown'!$G$2:$G$253,"UK",'Relevant - In CRM unknown'!$M$2:$M$253,"Research",'Relevant - In CRM unknown'!$R$2:$R$253,"Operational")+COUNTIFS('Relevant - IN NOW CRM valid'!$T$2:$T$2328,$A640,'Relevant - IN NOW CRM valid'!$G$2:$G$2328,"UK",'Relevant - IN NOW CRM valid'!$M$2:$M$2328,"Research",'Relevant - IN NOW CRM valid'!$R$2:$R$2328,"Operational")+COUNTIFS('Relevant - IN NOW CRM unknown'!$T$2:$T$1227,$A640,'Relevant - IN NOW CRM unknown'!$G$2:$G$1227,"UK",'Relevant - IN NOW CRM unknown'!$M$2:$M$1227,"Research",'Relevant - IN NOW CRM unknown'!$R$2:$R$1227,"Operational")+COUNTIFS('Relevant - Not CRM not valid'!$T$2:$T$416,$A640,'Relevant - Not CRM not valid'!$G$2:$G$416,"UK",'Relevant - Not CRM not valid'!$M$2:$M$416,"Research",'Relevant - Not CRM not valid'!$R$2:$R$416,"Operational")+COUNTIFS('Relevant - In CRM not valid'!$T$2:$T$46,$A640,'Relevant - In CRM not valid'!$G$2:$G$46,"UK",'Relevant - In CRM not valid'!$M$2:$M$46,"Research",'Relevant - In CRM not valid'!$R$2:$R$46,"Operational")</f>
        <v>0</v>
      </c>
      <c r="I640" s="2">
        <f>COUNTIFS('Relevant - In CRM valid'!$T$2:$T$4699,$A640,'Relevant - In CRM valid'!$G$2:$G$4699,"UK",'Relevant - In CRM valid'!$M$2:$M$4699,"Research",'Relevant - In CRM valid'!$R$2:$R$4699,"Academic")+COUNTIFS('Relevant - In CRM unknown'!$T$2:$T$253,$A640,'Relevant - In CRM unknown'!$G$2:$G$253,"UK",'Relevant - In CRM unknown'!$M$2:$M$253,"Research",'Relevant - In CRM unknown'!$R$2:$R$253,"Academic")+COUNTIFS('Relevant - IN NOW CRM valid'!$T$2:$T$2328,$A640,'Relevant - IN NOW CRM valid'!$G$2:$G$2328,"UK",'Relevant - IN NOW CRM valid'!$M$2:$M$2328,"Research",'Relevant - IN NOW CRM valid'!$R$2:$R$2328,"Academic")+COUNTIFS('Relevant - IN NOW CRM unknown'!$T$2:$T$1227,$A640,'Relevant - IN NOW CRM unknown'!$G$2:$G$1227,"UK",'Relevant - IN NOW CRM unknown'!$M$2:$M$1227,"Research",'Relevant - IN NOW CRM unknown'!$R$2:$R$1227,"Academic")+COUNTIFS('Relevant - Not CRM not valid'!$T$2:$T$416,$A640,'Relevant - Not CRM not valid'!$G$2:$G$416,"UK",'Relevant - Not CRM not valid'!$M$2:$M$416,"Research",'Relevant - Not CRM not valid'!$R$2:$R$416,"Academic")+COUNTIFS('Relevant - In CRM not valid'!$T$2:$T$46,$A640,'Relevant - In CRM not valid'!$G$2:$G$46,"UK",'Relevant - In CRM not valid'!$M$2:$M$46,"Research",'Relevant - In CRM not valid'!$R$2:$R$46,"Academic")</f>
        <v>0</v>
      </c>
      <c r="J640" s="2">
        <f>COUNTIFS('Relevant - In CRM valid'!$T$2:$T$4699,$A640,'Relevant - In CRM valid'!$G$2:$G$4699,"UK",'Relevant - In CRM valid'!$M$2:$M$4699,"Finance")+COUNTIFS('Relevant - In CRM unknown'!$T$2:$T$253,$A640,'Relevant - In CRM unknown'!$G$2:$G$253,"UK",'Relevant - In CRM unknown'!$M$2:$M$253,"Finance")+COUNTIFS('Relevant - IN NOW CRM valid'!$T$2:$T$2328,$A640,'Relevant - IN NOW CRM valid'!$G$2:$G$2328,"UK",'Relevant - IN NOW CRM valid'!$M$2:$M$2328,"Finance")+COUNTIFS('Relevant - IN NOW CRM unknown'!$T$2:$T$1227,$A640,'Relevant - IN NOW CRM unknown'!$G$2:$G$1227,"UK",'Relevant - IN NOW CRM unknown'!$M$2:$M$1227,"Finance")+COUNTIFS('Relevant - Not CRM not valid'!$T$2:$T$416,$A640,'Relevant - Not CRM not valid'!$G$2:$G$416,"UK",'Relevant - Not CRM not valid'!$M$2:$M$416,"Finance")+COUNTIFS('Relevant - In CRM not valid'!$T$2:$T$46,$A640,'Relevant - In CRM not valid'!$G$2:$G$46,"UK",'Relevant - In CRM not valid'!$M$2:$M$46,"Finance")</f>
        <v>1</v>
      </c>
      <c r="K640" s="2">
        <f>COUNTIFS('Relevant - In CRM valid'!$T$2:$T$4699,$A640,'Relevant - In CRM valid'!$G$2:$G$4699,"UK",'Relevant - In CRM valid'!$M$2:$M$4699,"IT/Systems")+COUNTIFS('Relevant - In CRM unknown'!$T$2:$T$253,$A640,'Relevant - In CRM unknown'!$G$2:$G$253,"UK",'Relevant - In CRM unknown'!$M$2:$M$253,"IT/Systems")+COUNTIFS('Relevant - IN NOW CRM valid'!$T$2:$T$2328,$A640,'Relevant - IN NOW CRM valid'!$G$2:$G$2328,"UK",'Relevant - IN NOW CRM valid'!$M$2:$M$2328,"IT/Systems")+COUNTIFS('Relevant - IN NOW CRM unknown'!$T$2:$T$1227,$A640,'Relevant - IN NOW CRM unknown'!$G$2:$G$1227,"UK",'Relevant - IN NOW CRM unknown'!$M$2:$M$1227,"IT/Systems")+COUNTIFS('Relevant - Not CRM not valid'!$T$2:$T$416,$A640,'Relevant - Not CRM not valid'!$G$2:$G$416,"UK",'Relevant - Not CRM not valid'!$M$2:$M$416,"IT/Systems")+COUNTIFS('Relevant - In CRM not valid'!$T$2:$T$46,$A640,'Relevant - In CRM not valid'!$G$2:$G$46,"UK",'Relevant - In CRM not valid'!$M$2:$M$46,"IT/Systems")</f>
        <v>0</v>
      </c>
      <c r="L640" s="2">
        <f>COUNTIFS('Relevant - In CRM valid'!$T$2:$T$4699,$A640,'Relevant - In CRM valid'!$G$2:$G$4699,"UK",'Relevant - In CRM valid'!$M$2:$M$4699,"")+COUNTIFS('Relevant - In CRM unknown'!$T$2:$T$253,$A640,'Relevant - In CRM unknown'!$G$2:$G$253,"UK",'Relevant - In CRM unknown'!$M$2:$M$253,"")+COUNTIFS('Relevant - IN NOW CRM valid'!$T$2:$T$2328,$A640,'Relevant - IN NOW CRM valid'!$G$2:$G$2328,"UK",'Relevant - IN NOW CRM valid'!$M$2:$M$2328,"")+COUNTIFS('Relevant - IN NOW CRM unknown'!$T$2:$T$1227,$A640,'Relevant - IN NOW CRM unknown'!$G$2:$G$1227,"UK",'Relevant - IN NOW CRM unknown'!$M$2:$M$1227,"")+COUNTIFS('Relevant - Not CRM not valid'!$T$2:$T$416,$A640,'Relevant - Not CRM not valid'!$G$2:$G$416,"UK",'Relevant - Not CRM not valid'!$M$2:$M$416,"")+COUNTIFS('Relevant - In CRM not valid'!$T$2:$T$46,$A640,'Relevant - In CRM not valid'!$G$2:$G$46,"UK",'Relevant - In CRM not valid'!$M$2:$M$46,"")</f>
        <v>0</v>
      </c>
      <c r="M640" s="2">
        <f t="shared" si="18"/>
        <v>1</v>
      </c>
      <c r="N640" s="2">
        <f>COUNTIFS('Relevant - In CRM valid'!$T$2:$T$4699,$A640,'Relevant - In CRM valid'!$G$2:$G$4699,"UK",'Relevant - In CRM valid'!$Q$2:$Q$4699,"valid")+COUNTIFS('Relevant - In CRM unknown'!$T$2:$T$253,$A640,'Relevant - In CRM unknown'!$G$2:$G$253,"UK",'Relevant - In CRM unknown'!$Q$2:$Q$253,"valid")+COUNTIFS('Relevant - IN NOW CRM valid'!$T$2:$T$2328,$A640,'Relevant - IN NOW CRM valid'!$G$2:$G$2328,"UK",'Relevant - IN NOW CRM valid'!$Q$2:$Q$2328,"valid")+COUNTIFS('Relevant - IN NOW CRM unknown'!$T$2:$T$1227,$A640,'Relevant - IN NOW CRM unknown'!$G$2:$G$1227,"UK",'Relevant - IN NOW CRM unknown'!$Q$2:$Q$1227,"valid")+COUNTIFS('Relevant - Not CRM not valid'!$T$2:$T$416,$A640,'Relevant - Not CRM not valid'!$G$2:$G$416,"UK",'Relevant - Not CRM not valid'!$Q$2:$Q$416,"valid")+COUNTIFS('Relevant - In CRM not valid'!$T$2:$T$46,$A640,'Relevant - In CRM not valid'!$G$2:$G$46,"UK",'Relevant - In CRM not valid'!$Q$2:$Q$46,"valid")</f>
        <v>1</v>
      </c>
      <c r="O640" s="2" t="str">
        <f t="shared" si="19"/>
        <v>Research  IT/Systems</v>
      </c>
    </row>
    <row r="641" spans="1:15" ht="15" customHeight="1">
      <c r="A641" s="2" t="s">
        <v>1389</v>
      </c>
      <c r="B641" s="2" t="s">
        <v>1390</v>
      </c>
      <c r="C641" s="2" t="s">
        <v>161</v>
      </c>
      <c r="D641" s="2" t="str">
        <f>IFERROR(INDEX('UK Target Institutions'!$D$2:$D$727,MATCH($A641,'UK Target Institutions'!$A$2:$A$727,0)),"")</f>
        <v>Yes</v>
      </c>
      <c r="E641" s="2">
        <f>COUNTIFS('Relevant - In CRM valid'!$T$2:$T$4699,$A641,'Relevant - In CRM valid'!$G$2:$G$4699,"UK")+COUNTIFS('Relevant - In CRM unknown'!$T$2:$T$253,$A641,'Relevant - In CRM unknown'!$G$2:$G$253,"UK")+COUNTIFS('Relevant - IN NOW CRM valid'!$T$2:$T$2328,$A641,'Relevant - IN NOW CRM valid'!$G$2:$G$2328,"UK")+COUNTIFS('Relevant - IN NOW CRM unknown'!$T$2:$T$1227,$A641,'Relevant - IN NOW CRM unknown'!$G$2:$G$1227,"UK")+COUNTIFS('Relevant - Not CRM not valid'!$T$2:$T$416,$A641,'Relevant - Not CRM not valid'!$G$2:$G$416,"UK")+COUNTIFS('Relevant - In CRM not valid'!$T$2:$T$46,$A641,'Relevant - In CRM not valid'!$G$2:$G$46,"UK")</f>
        <v>1</v>
      </c>
      <c r="F641" s="2">
        <f>COUNTIFS('Relevant - In CRM valid'!$T$2:$T$4699,$A641,'Relevant - In CRM valid'!$G$2:$G$4699,"UK",'Relevant - In CRM valid'!$M$2:$M$4699,"Research")+COUNTIFS('Relevant - In CRM unknown'!$T$2:$T$253,$A641,'Relevant - In CRM unknown'!$G$2:$G$253,"UK",'Relevant - In CRM unknown'!$M$2:$M$253,"Research")+COUNTIFS('Relevant - IN NOW CRM valid'!$T$2:$T$2328,$A641,'Relevant - IN NOW CRM valid'!$G$2:$G$2328,"UK",'Relevant - IN NOW CRM valid'!$M$2:$M$2328,"Research")+COUNTIFS('Relevant - IN NOW CRM unknown'!$T$2:$T$1227,$A641,'Relevant - IN NOW CRM unknown'!$G$2:$G$1227,"UK",'Relevant - IN NOW CRM unknown'!$M$2:$M$1227,"Research")+COUNTIFS('Relevant - Not CRM not valid'!$T$2:$T$416,$A641,'Relevant - Not CRM not valid'!$G$2:$G$416,"UK",'Relevant - Not CRM not valid'!$M$2:$M$416,"Research")+COUNTIFS('Relevant - In CRM not valid'!$T$2:$T$46,$A641,'Relevant - In CRM not valid'!$G$2:$G$46,"UK",'Relevant - In CRM not valid'!$M$2:$M$46,"Research")</f>
        <v>0</v>
      </c>
      <c r="G641" s="2">
        <f>COUNTIFS('Relevant - In CRM valid'!$T$2:$T$4699,$A641,'Relevant - In CRM valid'!$G$2:$G$4699,"UK",'Relevant - In CRM valid'!$M$2:$M$4699,"Research",'Relevant - In CRM valid'!$R$2:$R$4699,"Senior")+COUNTIFS('Relevant - In CRM unknown'!$T$2:$T$253,$A641,'Relevant - In CRM unknown'!$G$2:$G$253,"UK",'Relevant - In CRM unknown'!$M$2:$M$253,"Research",'Relevant - In CRM unknown'!$R$2:$R$253,"Senior")+COUNTIFS('Relevant - IN NOW CRM valid'!$T$2:$T$2328,$A641,'Relevant - IN NOW CRM valid'!$G$2:$G$2328,"UK",'Relevant - IN NOW CRM valid'!$M$2:$M$2328,"Research",'Relevant - IN NOW CRM valid'!$R$2:$R$2328,"Senior")+COUNTIFS('Relevant - IN NOW CRM unknown'!$T$2:$T$1227,$A641,'Relevant - IN NOW CRM unknown'!$G$2:$G$1227,"UK",'Relevant - IN NOW CRM unknown'!$M$2:$M$1227,"Research",'Relevant - IN NOW CRM unknown'!$R$2:$R$1227,"Senior")+COUNTIFS('Relevant - Not CRM not valid'!$T$2:$T$416,$A641,'Relevant - Not CRM not valid'!$G$2:$G$416,"UK",'Relevant - Not CRM not valid'!$M$2:$M$416,"Research",'Relevant - Not CRM not valid'!$R$2:$R$416,"Senior")+COUNTIFS('Relevant - In CRM not valid'!$T$2:$T$46,$A641,'Relevant - In CRM not valid'!$G$2:$G$46,"UK",'Relevant - In CRM not valid'!$M$2:$M$46,"Research",'Relevant - In CRM not valid'!$R$2:$R$46,"Senior")</f>
        <v>0</v>
      </c>
      <c r="H641" s="2">
        <f>COUNTIFS('Relevant - In CRM valid'!$T$2:$T$4699,$A641,'Relevant - In CRM valid'!$G$2:$G$4699,"UK",'Relevant - In CRM valid'!$M$2:$M$4699,"Research",'Relevant - In CRM valid'!$R$2:$R$4699,"Operational")+COUNTIFS('Relevant - In CRM unknown'!$T$2:$T$253,$A641,'Relevant - In CRM unknown'!$G$2:$G$253,"UK",'Relevant - In CRM unknown'!$M$2:$M$253,"Research",'Relevant - In CRM unknown'!$R$2:$R$253,"Operational")+COUNTIFS('Relevant - IN NOW CRM valid'!$T$2:$T$2328,$A641,'Relevant - IN NOW CRM valid'!$G$2:$G$2328,"UK",'Relevant - IN NOW CRM valid'!$M$2:$M$2328,"Research",'Relevant - IN NOW CRM valid'!$R$2:$R$2328,"Operational")+COUNTIFS('Relevant - IN NOW CRM unknown'!$T$2:$T$1227,$A641,'Relevant - IN NOW CRM unknown'!$G$2:$G$1227,"UK",'Relevant - IN NOW CRM unknown'!$M$2:$M$1227,"Research",'Relevant - IN NOW CRM unknown'!$R$2:$R$1227,"Operational")+COUNTIFS('Relevant - Not CRM not valid'!$T$2:$T$416,$A641,'Relevant - Not CRM not valid'!$G$2:$G$416,"UK",'Relevant - Not CRM not valid'!$M$2:$M$416,"Research",'Relevant - Not CRM not valid'!$R$2:$R$416,"Operational")+COUNTIFS('Relevant - In CRM not valid'!$T$2:$T$46,$A641,'Relevant - In CRM not valid'!$G$2:$G$46,"UK",'Relevant - In CRM not valid'!$M$2:$M$46,"Research",'Relevant - In CRM not valid'!$R$2:$R$46,"Operational")</f>
        <v>0</v>
      </c>
      <c r="I641" s="2">
        <f>COUNTIFS('Relevant - In CRM valid'!$T$2:$T$4699,$A641,'Relevant - In CRM valid'!$G$2:$G$4699,"UK",'Relevant - In CRM valid'!$M$2:$M$4699,"Research",'Relevant - In CRM valid'!$R$2:$R$4699,"Academic")+COUNTIFS('Relevant - In CRM unknown'!$T$2:$T$253,$A641,'Relevant - In CRM unknown'!$G$2:$G$253,"UK",'Relevant - In CRM unknown'!$M$2:$M$253,"Research",'Relevant - In CRM unknown'!$R$2:$R$253,"Academic")+COUNTIFS('Relevant - IN NOW CRM valid'!$T$2:$T$2328,$A641,'Relevant - IN NOW CRM valid'!$G$2:$G$2328,"UK",'Relevant - IN NOW CRM valid'!$M$2:$M$2328,"Research",'Relevant - IN NOW CRM valid'!$R$2:$R$2328,"Academic")+COUNTIFS('Relevant - IN NOW CRM unknown'!$T$2:$T$1227,$A641,'Relevant - IN NOW CRM unknown'!$G$2:$G$1227,"UK",'Relevant - IN NOW CRM unknown'!$M$2:$M$1227,"Research",'Relevant - IN NOW CRM unknown'!$R$2:$R$1227,"Academic")+COUNTIFS('Relevant - Not CRM not valid'!$T$2:$T$416,$A641,'Relevant - Not CRM not valid'!$G$2:$G$416,"UK",'Relevant - Not CRM not valid'!$M$2:$M$416,"Research",'Relevant - Not CRM not valid'!$R$2:$R$416,"Academic")+COUNTIFS('Relevant - In CRM not valid'!$T$2:$T$46,$A641,'Relevant - In CRM not valid'!$G$2:$G$46,"UK",'Relevant - In CRM not valid'!$M$2:$M$46,"Research",'Relevant - In CRM not valid'!$R$2:$R$46,"Academic")</f>
        <v>0</v>
      </c>
      <c r="J641" s="2">
        <f>COUNTIFS('Relevant - In CRM valid'!$T$2:$T$4699,$A641,'Relevant - In CRM valid'!$G$2:$G$4699,"UK",'Relevant - In CRM valid'!$M$2:$M$4699,"Finance")+COUNTIFS('Relevant - In CRM unknown'!$T$2:$T$253,$A641,'Relevant - In CRM unknown'!$G$2:$G$253,"UK",'Relevant - In CRM unknown'!$M$2:$M$253,"Finance")+COUNTIFS('Relevant - IN NOW CRM valid'!$T$2:$T$2328,$A641,'Relevant - IN NOW CRM valid'!$G$2:$G$2328,"UK",'Relevant - IN NOW CRM valid'!$M$2:$M$2328,"Finance")+COUNTIFS('Relevant - IN NOW CRM unknown'!$T$2:$T$1227,$A641,'Relevant - IN NOW CRM unknown'!$G$2:$G$1227,"UK",'Relevant - IN NOW CRM unknown'!$M$2:$M$1227,"Finance")+COUNTIFS('Relevant - Not CRM not valid'!$T$2:$T$416,$A641,'Relevant - Not CRM not valid'!$G$2:$G$416,"UK",'Relevant - Not CRM not valid'!$M$2:$M$416,"Finance")+COUNTIFS('Relevant - In CRM not valid'!$T$2:$T$46,$A641,'Relevant - In CRM not valid'!$G$2:$G$46,"UK",'Relevant - In CRM not valid'!$M$2:$M$46,"Finance")</f>
        <v>1</v>
      </c>
      <c r="K641" s="2">
        <f>COUNTIFS('Relevant - In CRM valid'!$T$2:$T$4699,$A641,'Relevant - In CRM valid'!$G$2:$G$4699,"UK",'Relevant - In CRM valid'!$M$2:$M$4699,"IT/Systems")+COUNTIFS('Relevant - In CRM unknown'!$T$2:$T$253,$A641,'Relevant - In CRM unknown'!$G$2:$G$253,"UK",'Relevant - In CRM unknown'!$M$2:$M$253,"IT/Systems")+COUNTIFS('Relevant - IN NOW CRM valid'!$T$2:$T$2328,$A641,'Relevant - IN NOW CRM valid'!$G$2:$G$2328,"UK",'Relevant - IN NOW CRM valid'!$M$2:$M$2328,"IT/Systems")+COUNTIFS('Relevant - IN NOW CRM unknown'!$T$2:$T$1227,$A641,'Relevant - IN NOW CRM unknown'!$G$2:$G$1227,"UK",'Relevant - IN NOW CRM unknown'!$M$2:$M$1227,"IT/Systems")+COUNTIFS('Relevant - Not CRM not valid'!$T$2:$T$416,$A641,'Relevant - Not CRM not valid'!$G$2:$G$416,"UK",'Relevant - Not CRM not valid'!$M$2:$M$416,"IT/Systems")+COUNTIFS('Relevant - In CRM not valid'!$T$2:$T$46,$A641,'Relevant - In CRM not valid'!$G$2:$G$46,"UK",'Relevant - In CRM not valid'!$M$2:$M$46,"IT/Systems")</f>
        <v>0</v>
      </c>
      <c r="L641" s="2">
        <f>COUNTIFS('Relevant - In CRM valid'!$T$2:$T$4699,$A641,'Relevant - In CRM valid'!$G$2:$G$4699,"UK",'Relevant - In CRM valid'!$M$2:$M$4699,"")+COUNTIFS('Relevant - In CRM unknown'!$T$2:$T$253,$A641,'Relevant - In CRM unknown'!$G$2:$G$253,"UK",'Relevant - In CRM unknown'!$M$2:$M$253,"")+COUNTIFS('Relevant - IN NOW CRM valid'!$T$2:$T$2328,$A641,'Relevant - IN NOW CRM valid'!$G$2:$G$2328,"UK",'Relevant - IN NOW CRM valid'!$M$2:$M$2328,"")+COUNTIFS('Relevant - IN NOW CRM unknown'!$T$2:$T$1227,$A641,'Relevant - IN NOW CRM unknown'!$G$2:$G$1227,"UK",'Relevant - IN NOW CRM unknown'!$M$2:$M$1227,"")+COUNTIFS('Relevant - Not CRM not valid'!$T$2:$T$416,$A641,'Relevant - Not CRM not valid'!$G$2:$G$416,"UK",'Relevant - Not CRM not valid'!$M$2:$M$416,"")+COUNTIFS('Relevant - In CRM not valid'!$T$2:$T$46,$A641,'Relevant - In CRM not valid'!$G$2:$G$46,"UK",'Relevant - In CRM not valid'!$M$2:$M$46,"")</f>
        <v>0</v>
      </c>
      <c r="M641" s="2">
        <f t="shared" si="18"/>
        <v>1</v>
      </c>
      <c r="N641" s="2">
        <f>COUNTIFS('Relevant - In CRM valid'!$T$2:$T$4699,$A641,'Relevant - In CRM valid'!$G$2:$G$4699,"UK",'Relevant - In CRM valid'!$Q$2:$Q$4699,"valid")+COUNTIFS('Relevant - In CRM unknown'!$T$2:$T$253,$A641,'Relevant - In CRM unknown'!$G$2:$G$253,"UK",'Relevant - In CRM unknown'!$Q$2:$Q$253,"valid")+COUNTIFS('Relevant - IN NOW CRM valid'!$T$2:$T$2328,$A641,'Relevant - IN NOW CRM valid'!$G$2:$G$2328,"UK",'Relevant - IN NOW CRM valid'!$Q$2:$Q$2328,"valid")+COUNTIFS('Relevant - IN NOW CRM unknown'!$T$2:$T$1227,$A641,'Relevant - IN NOW CRM unknown'!$G$2:$G$1227,"UK",'Relevant - IN NOW CRM unknown'!$Q$2:$Q$1227,"valid")+COUNTIFS('Relevant - Not CRM not valid'!$T$2:$T$416,$A641,'Relevant - Not CRM not valid'!$G$2:$G$416,"UK",'Relevant - Not CRM not valid'!$Q$2:$Q$416,"valid")+COUNTIFS('Relevant - In CRM not valid'!$T$2:$T$46,$A641,'Relevant - In CRM not valid'!$G$2:$G$46,"UK",'Relevant - In CRM not valid'!$Q$2:$Q$46,"valid")</f>
        <v>1</v>
      </c>
      <c r="O641" s="2" t="str">
        <f t="shared" si="19"/>
        <v>Research  IT/Systems</v>
      </c>
    </row>
    <row r="642" spans="1:15" ht="15" customHeight="1">
      <c r="A642" s="2" t="s">
        <v>1391</v>
      </c>
      <c r="B642" s="2" t="s">
        <v>1392</v>
      </c>
      <c r="C642" s="2" t="s">
        <v>1570</v>
      </c>
      <c r="D642" s="2" t="str">
        <f>IFERROR(INDEX('UK Target Institutions'!$D$2:$D$727,MATCH($A642,'UK Target Institutions'!$A$2:$A$727,0)),"")</f>
        <v>No</v>
      </c>
      <c r="E642" s="2">
        <f>COUNTIFS('Relevant - In CRM valid'!$T$2:$T$4699,$A642,'Relevant - In CRM valid'!$G$2:$G$4699,"UK")+COUNTIFS('Relevant - In CRM unknown'!$T$2:$T$253,$A642,'Relevant - In CRM unknown'!$G$2:$G$253,"UK")+COUNTIFS('Relevant - IN NOW CRM valid'!$T$2:$T$2328,$A642,'Relevant - IN NOW CRM valid'!$G$2:$G$2328,"UK")+COUNTIFS('Relevant - IN NOW CRM unknown'!$T$2:$T$1227,$A642,'Relevant - IN NOW CRM unknown'!$G$2:$G$1227,"UK")+COUNTIFS('Relevant - Not CRM not valid'!$T$2:$T$416,$A642,'Relevant - Not CRM not valid'!$G$2:$G$416,"UK")+COUNTIFS('Relevant - In CRM not valid'!$T$2:$T$46,$A642,'Relevant - In CRM not valid'!$G$2:$G$46,"UK")</f>
        <v>1</v>
      </c>
      <c r="F642" s="2">
        <f>COUNTIFS('Relevant - In CRM valid'!$T$2:$T$4699,$A642,'Relevant - In CRM valid'!$G$2:$G$4699,"UK",'Relevant - In CRM valid'!$M$2:$M$4699,"Research")+COUNTIFS('Relevant - In CRM unknown'!$T$2:$T$253,$A642,'Relevant - In CRM unknown'!$G$2:$G$253,"UK",'Relevant - In CRM unknown'!$M$2:$M$253,"Research")+COUNTIFS('Relevant - IN NOW CRM valid'!$T$2:$T$2328,$A642,'Relevant - IN NOW CRM valid'!$G$2:$G$2328,"UK",'Relevant - IN NOW CRM valid'!$M$2:$M$2328,"Research")+COUNTIFS('Relevant - IN NOW CRM unknown'!$T$2:$T$1227,$A642,'Relevant - IN NOW CRM unknown'!$G$2:$G$1227,"UK",'Relevant - IN NOW CRM unknown'!$M$2:$M$1227,"Research")+COUNTIFS('Relevant - Not CRM not valid'!$T$2:$T$416,$A642,'Relevant - Not CRM not valid'!$G$2:$G$416,"UK",'Relevant - Not CRM not valid'!$M$2:$M$416,"Research")+COUNTIFS('Relevant - In CRM not valid'!$T$2:$T$46,$A642,'Relevant - In CRM not valid'!$G$2:$G$46,"UK",'Relevant - In CRM not valid'!$M$2:$M$46,"Research")</f>
        <v>1</v>
      </c>
      <c r="G642" s="2">
        <f>COUNTIFS('Relevant - In CRM valid'!$T$2:$T$4699,$A642,'Relevant - In CRM valid'!$G$2:$G$4699,"UK",'Relevant - In CRM valid'!$M$2:$M$4699,"Research",'Relevant - In CRM valid'!$R$2:$R$4699,"Senior")+COUNTIFS('Relevant - In CRM unknown'!$T$2:$T$253,$A642,'Relevant - In CRM unknown'!$G$2:$G$253,"UK",'Relevant - In CRM unknown'!$M$2:$M$253,"Research",'Relevant - In CRM unknown'!$R$2:$R$253,"Senior")+COUNTIFS('Relevant - IN NOW CRM valid'!$T$2:$T$2328,$A642,'Relevant - IN NOW CRM valid'!$G$2:$G$2328,"UK",'Relevant - IN NOW CRM valid'!$M$2:$M$2328,"Research",'Relevant - IN NOW CRM valid'!$R$2:$R$2328,"Senior")+COUNTIFS('Relevant - IN NOW CRM unknown'!$T$2:$T$1227,$A642,'Relevant - IN NOW CRM unknown'!$G$2:$G$1227,"UK",'Relevant - IN NOW CRM unknown'!$M$2:$M$1227,"Research",'Relevant - IN NOW CRM unknown'!$R$2:$R$1227,"Senior")+COUNTIFS('Relevant - Not CRM not valid'!$T$2:$T$416,$A642,'Relevant - Not CRM not valid'!$G$2:$G$416,"UK",'Relevant - Not CRM not valid'!$M$2:$M$416,"Research",'Relevant - Not CRM not valid'!$R$2:$R$416,"Senior")+COUNTIFS('Relevant - In CRM not valid'!$T$2:$T$46,$A642,'Relevant - In CRM not valid'!$G$2:$G$46,"UK",'Relevant - In CRM not valid'!$M$2:$M$46,"Research",'Relevant - In CRM not valid'!$R$2:$R$46,"Senior")</f>
        <v>1</v>
      </c>
      <c r="H642" s="2">
        <f>COUNTIFS('Relevant - In CRM valid'!$T$2:$T$4699,$A642,'Relevant - In CRM valid'!$G$2:$G$4699,"UK",'Relevant - In CRM valid'!$M$2:$M$4699,"Research",'Relevant - In CRM valid'!$R$2:$R$4699,"Operational")+COUNTIFS('Relevant - In CRM unknown'!$T$2:$T$253,$A642,'Relevant - In CRM unknown'!$G$2:$G$253,"UK",'Relevant - In CRM unknown'!$M$2:$M$253,"Research",'Relevant - In CRM unknown'!$R$2:$R$253,"Operational")+COUNTIFS('Relevant - IN NOW CRM valid'!$T$2:$T$2328,$A642,'Relevant - IN NOW CRM valid'!$G$2:$G$2328,"UK",'Relevant - IN NOW CRM valid'!$M$2:$M$2328,"Research",'Relevant - IN NOW CRM valid'!$R$2:$R$2328,"Operational")+COUNTIFS('Relevant - IN NOW CRM unknown'!$T$2:$T$1227,$A642,'Relevant - IN NOW CRM unknown'!$G$2:$G$1227,"UK",'Relevant - IN NOW CRM unknown'!$M$2:$M$1227,"Research",'Relevant - IN NOW CRM unknown'!$R$2:$R$1227,"Operational")+COUNTIFS('Relevant - Not CRM not valid'!$T$2:$T$416,$A642,'Relevant - Not CRM not valid'!$G$2:$G$416,"UK",'Relevant - Not CRM not valid'!$M$2:$M$416,"Research",'Relevant - Not CRM not valid'!$R$2:$R$416,"Operational")+COUNTIFS('Relevant - In CRM not valid'!$T$2:$T$46,$A642,'Relevant - In CRM not valid'!$G$2:$G$46,"UK",'Relevant - In CRM not valid'!$M$2:$M$46,"Research",'Relevant - In CRM not valid'!$R$2:$R$46,"Operational")</f>
        <v>0</v>
      </c>
      <c r="I642" s="2">
        <f>COUNTIFS('Relevant - In CRM valid'!$T$2:$T$4699,$A642,'Relevant - In CRM valid'!$G$2:$G$4699,"UK",'Relevant - In CRM valid'!$M$2:$M$4699,"Research",'Relevant - In CRM valid'!$R$2:$R$4699,"Academic")+COUNTIFS('Relevant - In CRM unknown'!$T$2:$T$253,$A642,'Relevant - In CRM unknown'!$G$2:$G$253,"UK",'Relevant - In CRM unknown'!$M$2:$M$253,"Research",'Relevant - In CRM unknown'!$R$2:$R$253,"Academic")+COUNTIFS('Relevant - IN NOW CRM valid'!$T$2:$T$2328,$A642,'Relevant - IN NOW CRM valid'!$G$2:$G$2328,"UK",'Relevant - IN NOW CRM valid'!$M$2:$M$2328,"Research",'Relevant - IN NOW CRM valid'!$R$2:$R$2328,"Academic")+COUNTIFS('Relevant - IN NOW CRM unknown'!$T$2:$T$1227,$A642,'Relevant - IN NOW CRM unknown'!$G$2:$G$1227,"UK",'Relevant - IN NOW CRM unknown'!$M$2:$M$1227,"Research",'Relevant - IN NOW CRM unknown'!$R$2:$R$1227,"Academic")+COUNTIFS('Relevant - Not CRM not valid'!$T$2:$T$416,$A642,'Relevant - Not CRM not valid'!$G$2:$G$416,"UK",'Relevant - Not CRM not valid'!$M$2:$M$416,"Research",'Relevant - Not CRM not valid'!$R$2:$R$416,"Academic")+COUNTIFS('Relevant - In CRM not valid'!$T$2:$T$46,$A642,'Relevant - In CRM not valid'!$G$2:$G$46,"UK",'Relevant - In CRM not valid'!$M$2:$M$46,"Research",'Relevant - In CRM not valid'!$R$2:$R$46,"Academic")</f>
        <v>0</v>
      </c>
      <c r="J642" s="2">
        <f>COUNTIFS('Relevant - In CRM valid'!$T$2:$T$4699,$A642,'Relevant - In CRM valid'!$G$2:$G$4699,"UK",'Relevant - In CRM valid'!$M$2:$M$4699,"Finance")+COUNTIFS('Relevant - In CRM unknown'!$T$2:$T$253,$A642,'Relevant - In CRM unknown'!$G$2:$G$253,"UK",'Relevant - In CRM unknown'!$M$2:$M$253,"Finance")+COUNTIFS('Relevant - IN NOW CRM valid'!$T$2:$T$2328,$A642,'Relevant - IN NOW CRM valid'!$G$2:$G$2328,"UK",'Relevant - IN NOW CRM valid'!$M$2:$M$2328,"Finance")+COUNTIFS('Relevant - IN NOW CRM unknown'!$T$2:$T$1227,$A642,'Relevant - IN NOW CRM unknown'!$G$2:$G$1227,"UK",'Relevant - IN NOW CRM unknown'!$M$2:$M$1227,"Finance")+COUNTIFS('Relevant - Not CRM not valid'!$T$2:$T$416,$A642,'Relevant - Not CRM not valid'!$G$2:$G$416,"UK",'Relevant - Not CRM not valid'!$M$2:$M$416,"Finance")+COUNTIFS('Relevant - In CRM not valid'!$T$2:$T$46,$A642,'Relevant - In CRM not valid'!$G$2:$G$46,"UK",'Relevant - In CRM not valid'!$M$2:$M$46,"Finance")</f>
        <v>0</v>
      </c>
      <c r="K642" s="2">
        <f>COUNTIFS('Relevant - In CRM valid'!$T$2:$T$4699,$A642,'Relevant - In CRM valid'!$G$2:$G$4699,"UK",'Relevant - In CRM valid'!$M$2:$M$4699,"IT/Systems")+COUNTIFS('Relevant - In CRM unknown'!$T$2:$T$253,$A642,'Relevant - In CRM unknown'!$G$2:$G$253,"UK",'Relevant - In CRM unknown'!$M$2:$M$253,"IT/Systems")+COUNTIFS('Relevant - IN NOW CRM valid'!$T$2:$T$2328,$A642,'Relevant - IN NOW CRM valid'!$G$2:$G$2328,"UK",'Relevant - IN NOW CRM valid'!$M$2:$M$2328,"IT/Systems")+COUNTIFS('Relevant - IN NOW CRM unknown'!$T$2:$T$1227,$A642,'Relevant - IN NOW CRM unknown'!$G$2:$G$1227,"UK",'Relevant - IN NOW CRM unknown'!$M$2:$M$1227,"IT/Systems")+COUNTIFS('Relevant - Not CRM not valid'!$T$2:$T$416,$A642,'Relevant - Not CRM not valid'!$G$2:$G$416,"UK",'Relevant - Not CRM not valid'!$M$2:$M$416,"IT/Systems")+COUNTIFS('Relevant - In CRM not valid'!$T$2:$T$46,$A642,'Relevant - In CRM not valid'!$G$2:$G$46,"UK",'Relevant - In CRM not valid'!$M$2:$M$46,"IT/Systems")</f>
        <v>0</v>
      </c>
      <c r="L642" s="2">
        <f>COUNTIFS('Relevant - In CRM valid'!$T$2:$T$4699,$A642,'Relevant - In CRM valid'!$G$2:$G$4699,"UK",'Relevant - In CRM valid'!$M$2:$M$4699,"")+COUNTIFS('Relevant - In CRM unknown'!$T$2:$T$253,$A642,'Relevant - In CRM unknown'!$G$2:$G$253,"UK",'Relevant - In CRM unknown'!$M$2:$M$253,"")+COUNTIFS('Relevant - IN NOW CRM valid'!$T$2:$T$2328,$A642,'Relevant - IN NOW CRM valid'!$G$2:$G$2328,"UK",'Relevant - IN NOW CRM valid'!$M$2:$M$2328,"")+COUNTIFS('Relevant - IN NOW CRM unknown'!$T$2:$T$1227,$A642,'Relevant - IN NOW CRM unknown'!$G$2:$G$1227,"UK",'Relevant - IN NOW CRM unknown'!$M$2:$M$1227,"")+COUNTIFS('Relevant - Not CRM not valid'!$T$2:$T$416,$A642,'Relevant - Not CRM not valid'!$G$2:$G$416,"UK",'Relevant - Not CRM not valid'!$M$2:$M$416,"")+COUNTIFS('Relevant - In CRM not valid'!$T$2:$T$46,$A642,'Relevant - In CRM not valid'!$G$2:$G$46,"UK",'Relevant - In CRM not valid'!$M$2:$M$46,"")</f>
        <v>0</v>
      </c>
      <c r="M642" s="2">
        <f t="shared" ref="M642:M705" si="20">(F642&gt;0)+(J642&gt;0)+(K642&gt;0)</f>
        <v>1</v>
      </c>
      <c r="N642" s="2">
        <f>COUNTIFS('Relevant - In CRM valid'!$T$2:$T$4699,$A642,'Relevant - In CRM valid'!$G$2:$G$4699,"UK",'Relevant - In CRM valid'!$Q$2:$Q$4699,"valid")+COUNTIFS('Relevant - In CRM unknown'!$T$2:$T$253,$A642,'Relevant - In CRM unknown'!$G$2:$G$253,"UK",'Relevant - In CRM unknown'!$Q$2:$Q$253,"valid")+COUNTIFS('Relevant - IN NOW CRM valid'!$T$2:$T$2328,$A642,'Relevant - IN NOW CRM valid'!$G$2:$G$2328,"UK",'Relevant - IN NOW CRM valid'!$Q$2:$Q$2328,"valid")+COUNTIFS('Relevant - IN NOW CRM unknown'!$T$2:$T$1227,$A642,'Relevant - IN NOW CRM unknown'!$G$2:$G$1227,"UK",'Relevant - IN NOW CRM unknown'!$Q$2:$Q$1227,"valid")+COUNTIFS('Relevant - Not CRM not valid'!$T$2:$T$416,$A642,'Relevant - Not CRM not valid'!$G$2:$G$416,"UK",'Relevant - Not CRM not valid'!$Q$2:$Q$416,"valid")+COUNTIFS('Relevant - In CRM not valid'!$T$2:$T$46,$A642,'Relevant - In CRM not valid'!$G$2:$G$46,"UK",'Relevant - In CRM not valid'!$Q$2:$Q$46,"valid")</f>
        <v>1</v>
      </c>
      <c r="O642" s="2" t="str">
        <f t="shared" ref="O642:O705" si="21">IF(F642=0,"Research  ","")&amp;IF(J642=0,"Finance  ","")&amp;IF(K642=0,"IT/Systems","")</f>
        <v>Finance  IT/Systems</v>
      </c>
    </row>
    <row r="643" spans="1:15" ht="15" customHeight="1">
      <c r="A643" s="2" t="s">
        <v>1393</v>
      </c>
      <c r="B643" s="2" t="s">
        <v>1394</v>
      </c>
      <c r="C643" s="2" t="s">
        <v>1570</v>
      </c>
      <c r="D643" s="2" t="str">
        <f>IFERROR(INDEX('UK Target Institutions'!$D$2:$D$727,MATCH($A643,'UK Target Institutions'!$A$2:$A$727,0)),"")</f>
        <v>Yes</v>
      </c>
      <c r="E643" s="2">
        <f>COUNTIFS('Relevant - In CRM valid'!$T$2:$T$4699,$A643,'Relevant - In CRM valid'!$G$2:$G$4699,"UK")+COUNTIFS('Relevant - In CRM unknown'!$T$2:$T$253,$A643,'Relevant - In CRM unknown'!$G$2:$G$253,"UK")+COUNTIFS('Relevant - IN NOW CRM valid'!$T$2:$T$2328,$A643,'Relevant - IN NOW CRM valid'!$G$2:$G$2328,"UK")+COUNTIFS('Relevant - IN NOW CRM unknown'!$T$2:$T$1227,$A643,'Relevant - IN NOW CRM unknown'!$G$2:$G$1227,"UK")+COUNTIFS('Relevant - Not CRM not valid'!$T$2:$T$416,$A643,'Relevant - Not CRM not valid'!$G$2:$G$416,"UK")+COUNTIFS('Relevant - In CRM not valid'!$T$2:$T$46,$A643,'Relevant - In CRM not valid'!$G$2:$G$46,"UK")</f>
        <v>1</v>
      </c>
      <c r="F643" s="2">
        <f>COUNTIFS('Relevant - In CRM valid'!$T$2:$T$4699,$A643,'Relevant - In CRM valid'!$G$2:$G$4699,"UK",'Relevant - In CRM valid'!$M$2:$M$4699,"Research")+COUNTIFS('Relevant - In CRM unknown'!$T$2:$T$253,$A643,'Relevant - In CRM unknown'!$G$2:$G$253,"UK",'Relevant - In CRM unknown'!$M$2:$M$253,"Research")+COUNTIFS('Relevant - IN NOW CRM valid'!$T$2:$T$2328,$A643,'Relevant - IN NOW CRM valid'!$G$2:$G$2328,"UK",'Relevant - IN NOW CRM valid'!$M$2:$M$2328,"Research")+COUNTIFS('Relevant - IN NOW CRM unknown'!$T$2:$T$1227,$A643,'Relevant - IN NOW CRM unknown'!$G$2:$G$1227,"UK",'Relevant - IN NOW CRM unknown'!$M$2:$M$1227,"Research")+COUNTIFS('Relevant - Not CRM not valid'!$T$2:$T$416,$A643,'Relevant - Not CRM not valid'!$G$2:$G$416,"UK",'Relevant - Not CRM not valid'!$M$2:$M$416,"Research")+COUNTIFS('Relevant - In CRM not valid'!$T$2:$T$46,$A643,'Relevant - In CRM not valid'!$G$2:$G$46,"UK",'Relevant - In CRM not valid'!$M$2:$M$46,"Research")</f>
        <v>0</v>
      </c>
      <c r="G643" s="2">
        <f>COUNTIFS('Relevant - In CRM valid'!$T$2:$T$4699,$A643,'Relevant - In CRM valid'!$G$2:$G$4699,"UK",'Relevant - In CRM valid'!$M$2:$M$4699,"Research",'Relevant - In CRM valid'!$R$2:$R$4699,"Senior")+COUNTIFS('Relevant - In CRM unknown'!$T$2:$T$253,$A643,'Relevant - In CRM unknown'!$G$2:$G$253,"UK",'Relevant - In CRM unknown'!$M$2:$M$253,"Research",'Relevant - In CRM unknown'!$R$2:$R$253,"Senior")+COUNTIFS('Relevant - IN NOW CRM valid'!$T$2:$T$2328,$A643,'Relevant - IN NOW CRM valid'!$G$2:$G$2328,"UK",'Relevant - IN NOW CRM valid'!$M$2:$M$2328,"Research",'Relevant - IN NOW CRM valid'!$R$2:$R$2328,"Senior")+COUNTIFS('Relevant - IN NOW CRM unknown'!$T$2:$T$1227,$A643,'Relevant - IN NOW CRM unknown'!$G$2:$G$1227,"UK",'Relevant - IN NOW CRM unknown'!$M$2:$M$1227,"Research",'Relevant - IN NOW CRM unknown'!$R$2:$R$1227,"Senior")+COUNTIFS('Relevant - Not CRM not valid'!$T$2:$T$416,$A643,'Relevant - Not CRM not valid'!$G$2:$G$416,"UK",'Relevant - Not CRM not valid'!$M$2:$M$416,"Research",'Relevant - Not CRM not valid'!$R$2:$R$416,"Senior")+COUNTIFS('Relevant - In CRM not valid'!$T$2:$T$46,$A643,'Relevant - In CRM not valid'!$G$2:$G$46,"UK",'Relevant - In CRM not valid'!$M$2:$M$46,"Research",'Relevant - In CRM not valid'!$R$2:$R$46,"Senior")</f>
        <v>0</v>
      </c>
      <c r="H643" s="2">
        <f>COUNTIFS('Relevant - In CRM valid'!$T$2:$T$4699,$A643,'Relevant - In CRM valid'!$G$2:$G$4699,"UK",'Relevant - In CRM valid'!$M$2:$M$4699,"Research",'Relevant - In CRM valid'!$R$2:$R$4699,"Operational")+COUNTIFS('Relevant - In CRM unknown'!$T$2:$T$253,$A643,'Relevant - In CRM unknown'!$G$2:$G$253,"UK",'Relevant - In CRM unknown'!$M$2:$M$253,"Research",'Relevant - In CRM unknown'!$R$2:$R$253,"Operational")+COUNTIFS('Relevant - IN NOW CRM valid'!$T$2:$T$2328,$A643,'Relevant - IN NOW CRM valid'!$G$2:$G$2328,"UK",'Relevant - IN NOW CRM valid'!$M$2:$M$2328,"Research",'Relevant - IN NOW CRM valid'!$R$2:$R$2328,"Operational")+COUNTIFS('Relevant - IN NOW CRM unknown'!$T$2:$T$1227,$A643,'Relevant - IN NOW CRM unknown'!$G$2:$G$1227,"UK",'Relevant - IN NOW CRM unknown'!$M$2:$M$1227,"Research",'Relevant - IN NOW CRM unknown'!$R$2:$R$1227,"Operational")+COUNTIFS('Relevant - Not CRM not valid'!$T$2:$T$416,$A643,'Relevant - Not CRM not valid'!$G$2:$G$416,"UK",'Relevant - Not CRM not valid'!$M$2:$M$416,"Research",'Relevant - Not CRM not valid'!$R$2:$R$416,"Operational")+COUNTIFS('Relevant - In CRM not valid'!$T$2:$T$46,$A643,'Relevant - In CRM not valid'!$G$2:$G$46,"UK",'Relevant - In CRM not valid'!$M$2:$M$46,"Research",'Relevant - In CRM not valid'!$R$2:$R$46,"Operational")</f>
        <v>0</v>
      </c>
      <c r="I643" s="2">
        <f>COUNTIFS('Relevant - In CRM valid'!$T$2:$T$4699,$A643,'Relevant - In CRM valid'!$G$2:$G$4699,"UK",'Relevant - In CRM valid'!$M$2:$M$4699,"Research",'Relevant - In CRM valid'!$R$2:$R$4699,"Academic")+COUNTIFS('Relevant - In CRM unknown'!$T$2:$T$253,$A643,'Relevant - In CRM unknown'!$G$2:$G$253,"UK",'Relevant - In CRM unknown'!$M$2:$M$253,"Research",'Relevant - In CRM unknown'!$R$2:$R$253,"Academic")+COUNTIFS('Relevant - IN NOW CRM valid'!$T$2:$T$2328,$A643,'Relevant - IN NOW CRM valid'!$G$2:$G$2328,"UK",'Relevant - IN NOW CRM valid'!$M$2:$M$2328,"Research",'Relevant - IN NOW CRM valid'!$R$2:$R$2328,"Academic")+COUNTIFS('Relevant - IN NOW CRM unknown'!$T$2:$T$1227,$A643,'Relevant - IN NOW CRM unknown'!$G$2:$G$1227,"UK",'Relevant - IN NOW CRM unknown'!$M$2:$M$1227,"Research",'Relevant - IN NOW CRM unknown'!$R$2:$R$1227,"Academic")+COUNTIFS('Relevant - Not CRM not valid'!$T$2:$T$416,$A643,'Relevant - Not CRM not valid'!$G$2:$G$416,"UK",'Relevant - Not CRM not valid'!$M$2:$M$416,"Research",'Relevant - Not CRM not valid'!$R$2:$R$416,"Academic")+COUNTIFS('Relevant - In CRM not valid'!$T$2:$T$46,$A643,'Relevant - In CRM not valid'!$G$2:$G$46,"UK",'Relevant - In CRM not valid'!$M$2:$M$46,"Research",'Relevant - In CRM not valid'!$R$2:$R$46,"Academic")</f>
        <v>0</v>
      </c>
      <c r="J643" s="2">
        <f>COUNTIFS('Relevant - In CRM valid'!$T$2:$T$4699,$A643,'Relevant - In CRM valid'!$G$2:$G$4699,"UK",'Relevant - In CRM valid'!$M$2:$M$4699,"Finance")+COUNTIFS('Relevant - In CRM unknown'!$T$2:$T$253,$A643,'Relevant - In CRM unknown'!$G$2:$G$253,"UK",'Relevant - In CRM unknown'!$M$2:$M$253,"Finance")+COUNTIFS('Relevant - IN NOW CRM valid'!$T$2:$T$2328,$A643,'Relevant - IN NOW CRM valid'!$G$2:$G$2328,"UK",'Relevant - IN NOW CRM valid'!$M$2:$M$2328,"Finance")+COUNTIFS('Relevant - IN NOW CRM unknown'!$T$2:$T$1227,$A643,'Relevant - IN NOW CRM unknown'!$G$2:$G$1227,"UK",'Relevant - IN NOW CRM unknown'!$M$2:$M$1227,"Finance")+COUNTIFS('Relevant - Not CRM not valid'!$T$2:$T$416,$A643,'Relevant - Not CRM not valid'!$G$2:$G$416,"UK",'Relevant - Not CRM not valid'!$M$2:$M$416,"Finance")+COUNTIFS('Relevant - In CRM not valid'!$T$2:$T$46,$A643,'Relevant - In CRM not valid'!$G$2:$G$46,"UK",'Relevant - In CRM not valid'!$M$2:$M$46,"Finance")</f>
        <v>0</v>
      </c>
      <c r="K643" s="2">
        <f>COUNTIFS('Relevant - In CRM valid'!$T$2:$T$4699,$A643,'Relevant - In CRM valid'!$G$2:$G$4699,"UK",'Relevant - In CRM valid'!$M$2:$M$4699,"IT/Systems")+COUNTIFS('Relevant - In CRM unknown'!$T$2:$T$253,$A643,'Relevant - In CRM unknown'!$G$2:$G$253,"UK",'Relevant - In CRM unknown'!$M$2:$M$253,"IT/Systems")+COUNTIFS('Relevant - IN NOW CRM valid'!$T$2:$T$2328,$A643,'Relevant - IN NOW CRM valid'!$G$2:$G$2328,"UK",'Relevant - IN NOW CRM valid'!$M$2:$M$2328,"IT/Systems")+COUNTIFS('Relevant - IN NOW CRM unknown'!$T$2:$T$1227,$A643,'Relevant - IN NOW CRM unknown'!$G$2:$G$1227,"UK",'Relevant - IN NOW CRM unknown'!$M$2:$M$1227,"IT/Systems")+COUNTIFS('Relevant - Not CRM not valid'!$T$2:$T$416,$A643,'Relevant - Not CRM not valid'!$G$2:$G$416,"UK",'Relevant - Not CRM not valid'!$M$2:$M$416,"IT/Systems")+COUNTIFS('Relevant - In CRM not valid'!$T$2:$T$46,$A643,'Relevant - In CRM not valid'!$G$2:$G$46,"UK",'Relevant - In CRM not valid'!$M$2:$M$46,"IT/Systems")</f>
        <v>0</v>
      </c>
      <c r="L643" s="2">
        <f>COUNTIFS('Relevant - In CRM valid'!$T$2:$T$4699,$A643,'Relevant - In CRM valid'!$G$2:$G$4699,"UK",'Relevant - In CRM valid'!$M$2:$M$4699,"")+COUNTIFS('Relevant - In CRM unknown'!$T$2:$T$253,$A643,'Relevant - In CRM unknown'!$G$2:$G$253,"UK",'Relevant - In CRM unknown'!$M$2:$M$253,"")+COUNTIFS('Relevant - IN NOW CRM valid'!$T$2:$T$2328,$A643,'Relevant - IN NOW CRM valid'!$G$2:$G$2328,"UK",'Relevant - IN NOW CRM valid'!$M$2:$M$2328,"")+COUNTIFS('Relevant - IN NOW CRM unknown'!$T$2:$T$1227,$A643,'Relevant - IN NOW CRM unknown'!$G$2:$G$1227,"UK",'Relevant - IN NOW CRM unknown'!$M$2:$M$1227,"")+COUNTIFS('Relevant - Not CRM not valid'!$T$2:$T$416,$A643,'Relevant - Not CRM not valid'!$G$2:$G$416,"UK",'Relevant - Not CRM not valid'!$M$2:$M$416,"")+COUNTIFS('Relevant - In CRM not valid'!$T$2:$T$46,$A643,'Relevant - In CRM not valid'!$G$2:$G$46,"UK",'Relevant - In CRM not valid'!$M$2:$M$46,"")</f>
        <v>1</v>
      </c>
      <c r="M643" s="2">
        <f t="shared" si="20"/>
        <v>0</v>
      </c>
      <c r="N643" s="2">
        <f>COUNTIFS('Relevant - In CRM valid'!$T$2:$T$4699,$A643,'Relevant - In CRM valid'!$G$2:$G$4699,"UK",'Relevant - In CRM valid'!$Q$2:$Q$4699,"valid")+COUNTIFS('Relevant - In CRM unknown'!$T$2:$T$253,$A643,'Relevant - In CRM unknown'!$G$2:$G$253,"UK",'Relevant - In CRM unknown'!$Q$2:$Q$253,"valid")+COUNTIFS('Relevant - IN NOW CRM valid'!$T$2:$T$2328,$A643,'Relevant - IN NOW CRM valid'!$G$2:$G$2328,"UK",'Relevant - IN NOW CRM valid'!$Q$2:$Q$2328,"valid")+COUNTIFS('Relevant - IN NOW CRM unknown'!$T$2:$T$1227,$A643,'Relevant - IN NOW CRM unknown'!$G$2:$G$1227,"UK",'Relevant - IN NOW CRM unknown'!$Q$2:$Q$1227,"valid")+COUNTIFS('Relevant - Not CRM not valid'!$T$2:$T$416,$A643,'Relevant - Not CRM not valid'!$G$2:$G$416,"UK",'Relevant - Not CRM not valid'!$Q$2:$Q$416,"valid")+COUNTIFS('Relevant - In CRM not valid'!$T$2:$T$46,$A643,'Relevant - In CRM not valid'!$G$2:$G$46,"UK",'Relevant - In CRM not valid'!$Q$2:$Q$46,"valid")</f>
        <v>1</v>
      </c>
      <c r="O643" s="2" t="str">
        <f t="shared" si="21"/>
        <v>Research  Finance  IT/Systems</v>
      </c>
    </row>
    <row r="644" spans="1:15" ht="15" customHeight="1">
      <c r="A644" s="2" t="s">
        <v>1395</v>
      </c>
      <c r="B644" s="2" t="s">
        <v>1396</v>
      </c>
      <c r="C644" s="2" t="s">
        <v>525</v>
      </c>
      <c r="D644" s="2" t="str">
        <f>IFERROR(INDEX('UK Target Institutions'!$D$2:$D$727,MATCH($A644,'UK Target Institutions'!$A$2:$A$727,0)),"")</f>
        <v>No</v>
      </c>
      <c r="E644" s="2">
        <f>COUNTIFS('Relevant - In CRM valid'!$T$2:$T$4699,$A644,'Relevant - In CRM valid'!$G$2:$G$4699,"UK")+COUNTIFS('Relevant - In CRM unknown'!$T$2:$T$253,$A644,'Relevant - In CRM unknown'!$G$2:$G$253,"UK")+COUNTIFS('Relevant - IN NOW CRM valid'!$T$2:$T$2328,$A644,'Relevant - IN NOW CRM valid'!$G$2:$G$2328,"UK")+COUNTIFS('Relevant - IN NOW CRM unknown'!$T$2:$T$1227,$A644,'Relevant - IN NOW CRM unknown'!$G$2:$G$1227,"UK")+COUNTIFS('Relevant - Not CRM not valid'!$T$2:$T$416,$A644,'Relevant - Not CRM not valid'!$G$2:$G$416,"UK")+COUNTIFS('Relevant - In CRM not valid'!$T$2:$T$46,$A644,'Relevant - In CRM not valid'!$G$2:$G$46,"UK")</f>
        <v>1</v>
      </c>
      <c r="F644" s="2">
        <f>COUNTIFS('Relevant - In CRM valid'!$T$2:$T$4699,$A644,'Relevant - In CRM valid'!$G$2:$G$4699,"UK",'Relevant - In CRM valid'!$M$2:$M$4699,"Research")+COUNTIFS('Relevant - In CRM unknown'!$T$2:$T$253,$A644,'Relevant - In CRM unknown'!$G$2:$G$253,"UK",'Relevant - In CRM unknown'!$M$2:$M$253,"Research")+COUNTIFS('Relevant - IN NOW CRM valid'!$T$2:$T$2328,$A644,'Relevant - IN NOW CRM valid'!$G$2:$G$2328,"UK",'Relevant - IN NOW CRM valid'!$M$2:$M$2328,"Research")+COUNTIFS('Relevant - IN NOW CRM unknown'!$T$2:$T$1227,$A644,'Relevant - IN NOW CRM unknown'!$G$2:$G$1227,"UK",'Relevant - IN NOW CRM unknown'!$M$2:$M$1227,"Research")+COUNTIFS('Relevant - Not CRM not valid'!$T$2:$T$416,$A644,'Relevant - Not CRM not valid'!$G$2:$G$416,"UK",'Relevant - Not CRM not valid'!$M$2:$M$416,"Research")+COUNTIFS('Relevant - In CRM not valid'!$T$2:$T$46,$A644,'Relevant - In CRM not valid'!$G$2:$G$46,"UK",'Relevant - In CRM not valid'!$M$2:$M$46,"Research")</f>
        <v>0</v>
      </c>
      <c r="G644" s="2">
        <f>COUNTIFS('Relevant - In CRM valid'!$T$2:$T$4699,$A644,'Relevant - In CRM valid'!$G$2:$G$4699,"UK",'Relevant - In CRM valid'!$M$2:$M$4699,"Research",'Relevant - In CRM valid'!$R$2:$R$4699,"Senior")+COUNTIFS('Relevant - In CRM unknown'!$T$2:$T$253,$A644,'Relevant - In CRM unknown'!$G$2:$G$253,"UK",'Relevant - In CRM unknown'!$M$2:$M$253,"Research",'Relevant - In CRM unknown'!$R$2:$R$253,"Senior")+COUNTIFS('Relevant - IN NOW CRM valid'!$T$2:$T$2328,$A644,'Relevant - IN NOW CRM valid'!$G$2:$G$2328,"UK",'Relevant - IN NOW CRM valid'!$M$2:$M$2328,"Research",'Relevant - IN NOW CRM valid'!$R$2:$R$2328,"Senior")+COUNTIFS('Relevant - IN NOW CRM unknown'!$T$2:$T$1227,$A644,'Relevant - IN NOW CRM unknown'!$G$2:$G$1227,"UK",'Relevant - IN NOW CRM unknown'!$M$2:$M$1227,"Research",'Relevant - IN NOW CRM unknown'!$R$2:$R$1227,"Senior")+COUNTIFS('Relevant - Not CRM not valid'!$T$2:$T$416,$A644,'Relevant - Not CRM not valid'!$G$2:$G$416,"UK",'Relevant - Not CRM not valid'!$M$2:$M$416,"Research",'Relevant - Not CRM not valid'!$R$2:$R$416,"Senior")+COUNTIFS('Relevant - In CRM not valid'!$T$2:$T$46,$A644,'Relevant - In CRM not valid'!$G$2:$G$46,"UK",'Relevant - In CRM not valid'!$M$2:$M$46,"Research",'Relevant - In CRM not valid'!$R$2:$R$46,"Senior")</f>
        <v>0</v>
      </c>
      <c r="H644" s="2">
        <f>COUNTIFS('Relevant - In CRM valid'!$T$2:$T$4699,$A644,'Relevant - In CRM valid'!$G$2:$G$4699,"UK",'Relevant - In CRM valid'!$M$2:$M$4699,"Research",'Relevant - In CRM valid'!$R$2:$R$4699,"Operational")+COUNTIFS('Relevant - In CRM unknown'!$T$2:$T$253,$A644,'Relevant - In CRM unknown'!$G$2:$G$253,"UK",'Relevant - In CRM unknown'!$M$2:$M$253,"Research",'Relevant - In CRM unknown'!$R$2:$R$253,"Operational")+COUNTIFS('Relevant - IN NOW CRM valid'!$T$2:$T$2328,$A644,'Relevant - IN NOW CRM valid'!$G$2:$G$2328,"UK",'Relevant - IN NOW CRM valid'!$M$2:$M$2328,"Research",'Relevant - IN NOW CRM valid'!$R$2:$R$2328,"Operational")+COUNTIFS('Relevant - IN NOW CRM unknown'!$T$2:$T$1227,$A644,'Relevant - IN NOW CRM unknown'!$G$2:$G$1227,"UK",'Relevant - IN NOW CRM unknown'!$M$2:$M$1227,"Research",'Relevant - IN NOW CRM unknown'!$R$2:$R$1227,"Operational")+COUNTIFS('Relevant - Not CRM not valid'!$T$2:$T$416,$A644,'Relevant - Not CRM not valid'!$G$2:$G$416,"UK",'Relevant - Not CRM not valid'!$M$2:$M$416,"Research",'Relevant - Not CRM not valid'!$R$2:$R$416,"Operational")+COUNTIFS('Relevant - In CRM not valid'!$T$2:$T$46,$A644,'Relevant - In CRM not valid'!$G$2:$G$46,"UK",'Relevant - In CRM not valid'!$M$2:$M$46,"Research",'Relevant - In CRM not valid'!$R$2:$R$46,"Operational")</f>
        <v>0</v>
      </c>
      <c r="I644" s="2">
        <f>COUNTIFS('Relevant - In CRM valid'!$T$2:$T$4699,$A644,'Relevant - In CRM valid'!$G$2:$G$4699,"UK",'Relevant - In CRM valid'!$M$2:$M$4699,"Research",'Relevant - In CRM valid'!$R$2:$R$4699,"Academic")+COUNTIFS('Relevant - In CRM unknown'!$T$2:$T$253,$A644,'Relevant - In CRM unknown'!$G$2:$G$253,"UK",'Relevant - In CRM unknown'!$M$2:$M$253,"Research",'Relevant - In CRM unknown'!$R$2:$R$253,"Academic")+COUNTIFS('Relevant - IN NOW CRM valid'!$T$2:$T$2328,$A644,'Relevant - IN NOW CRM valid'!$G$2:$G$2328,"UK",'Relevant - IN NOW CRM valid'!$M$2:$M$2328,"Research",'Relevant - IN NOW CRM valid'!$R$2:$R$2328,"Academic")+COUNTIFS('Relevant - IN NOW CRM unknown'!$T$2:$T$1227,$A644,'Relevant - IN NOW CRM unknown'!$G$2:$G$1227,"UK",'Relevant - IN NOW CRM unknown'!$M$2:$M$1227,"Research",'Relevant - IN NOW CRM unknown'!$R$2:$R$1227,"Academic")+COUNTIFS('Relevant - Not CRM not valid'!$T$2:$T$416,$A644,'Relevant - Not CRM not valid'!$G$2:$G$416,"UK",'Relevant - Not CRM not valid'!$M$2:$M$416,"Research",'Relevant - Not CRM not valid'!$R$2:$R$416,"Academic")+COUNTIFS('Relevant - In CRM not valid'!$T$2:$T$46,$A644,'Relevant - In CRM not valid'!$G$2:$G$46,"UK",'Relevant - In CRM not valid'!$M$2:$M$46,"Research",'Relevant - In CRM not valid'!$R$2:$R$46,"Academic")</f>
        <v>0</v>
      </c>
      <c r="J644" s="2">
        <f>COUNTIFS('Relevant - In CRM valid'!$T$2:$T$4699,$A644,'Relevant - In CRM valid'!$G$2:$G$4699,"UK",'Relevant - In CRM valid'!$M$2:$M$4699,"Finance")+COUNTIFS('Relevant - In CRM unknown'!$T$2:$T$253,$A644,'Relevant - In CRM unknown'!$G$2:$G$253,"UK",'Relevant - In CRM unknown'!$M$2:$M$253,"Finance")+COUNTIFS('Relevant - IN NOW CRM valid'!$T$2:$T$2328,$A644,'Relevant - IN NOW CRM valid'!$G$2:$G$2328,"UK",'Relevant - IN NOW CRM valid'!$M$2:$M$2328,"Finance")+COUNTIFS('Relevant - IN NOW CRM unknown'!$T$2:$T$1227,$A644,'Relevant - IN NOW CRM unknown'!$G$2:$G$1227,"UK",'Relevant - IN NOW CRM unknown'!$M$2:$M$1227,"Finance")+COUNTIFS('Relevant - Not CRM not valid'!$T$2:$T$416,$A644,'Relevant - Not CRM not valid'!$G$2:$G$416,"UK",'Relevant - Not CRM not valid'!$M$2:$M$416,"Finance")+COUNTIFS('Relevant - In CRM not valid'!$T$2:$T$46,$A644,'Relevant - In CRM not valid'!$G$2:$G$46,"UK",'Relevant - In CRM not valid'!$M$2:$M$46,"Finance")</f>
        <v>1</v>
      </c>
      <c r="K644" s="2">
        <f>COUNTIFS('Relevant - In CRM valid'!$T$2:$T$4699,$A644,'Relevant - In CRM valid'!$G$2:$G$4699,"UK",'Relevant - In CRM valid'!$M$2:$M$4699,"IT/Systems")+COUNTIFS('Relevant - In CRM unknown'!$T$2:$T$253,$A644,'Relevant - In CRM unknown'!$G$2:$G$253,"UK",'Relevant - In CRM unknown'!$M$2:$M$253,"IT/Systems")+COUNTIFS('Relevant - IN NOW CRM valid'!$T$2:$T$2328,$A644,'Relevant - IN NOW CRM valid'!$G$2:$G$2328,"UK",'Relevant - IN NOW CRM valid'!$M$2:$M$2328,"IT/Systems")+COUNTIFS('Relevant - IN NOW CRM unknown'!$T$2:$T$1227,$A644,'Relevant - IN NOW CRM unknown'!$G$2:$G$1227,"UK",'Relevant - IN NOW CRM unknown'!$M$2:$M$1227,"IT/Systems")+COUNTIFS('Relevant - Not CRM not valid'!$T$2:$T$416,$A644,'Relevant - Not CRM not valid'!$G$2:$G$416,"UK",'Relevant - Not CRM not valid'!$M$2:$M$416,"IT/Systems")+COUNTIFS('Relevant - In CRM not valid'!$T$2:$T$46,$A644,'Relevant - In CRM not valid'!$G$2:$G$46,"UK",'Relevant - In CRM not valid'!$M$2:$M$46,"IT/Systems")</f>
        <v>0</v>
      </c>
      <c r="L644" s="2">
        <f>COUNTIFS('Relevant - In CRM valid'!$T$2:$T$4699,$A644,'Relevant - In CRM valid'!$G$2:$G$4699,"UK",'Relevant - In CRM valid'!$M$2:$M$4699,"")+COUNTIFS('Relevant - In CRM unknown'!$T$2:$T$253,$A644,'Relevant - In CRM unknown'!$G$2:$G$253,"UK",'Relevant - In CRM unknown'!$M$2:$M$253,"")+COUNTIFS('Relevant - IN NOW CRM valid'!$T$2:$T$2328,$A644,'Relevant - IN NOW CRM valid'!$G$2:$G$2328,"UK",'Relevant - IN NOW CRM valid'!$M$2:$M$2328,"")+COUNTIFS('Relevant - IN NOW CRM unknown'!$T$2:$T$1227,$A644,'Relevant - IN NOW CRM unknown'!$G$2:$G$1227,"UK",'Relevant - IN NOW CRM unknown'!$M$2:$M$1227,"")+COUNTIFS('Relevant - Not CRM not valid'!$T$2:$T$416,$A644,'Relevant - Not CRM not valid'!$G$2:$G$416,"UK",'Relevant - Not CRM not valid'!$M$2:$M$416,"")+COUNTIFS('Relevant - In CRM not valid'!$T$2:$T$46,$A644,'Relevant - In CRM not valid'!$G$2:$G$46,"UK",'Relevant - In CRM not valid'!$M$2:$M$46,"")</f>
        <v>0</v>
      </c>
      <c r="M644" s="2">
        <f t="shared" si="20"/>
        <v>1</v>
      </c>
      <c r="N644" s="2">
        <f>COUNTIFS('Relevant - In CRM valid'!$T$2:$T$4699,$A644,'Relevant - In CRM valid'!$G$2:$G$4699,"UK",'Relevant - In CRM valid'!$Q$2:$Q$4699,"valid")+COUNTIFS('Relevant - In CRM unknown'!$T$2:$T$253,$A644,'Relevant - In CRM unknown'!$G$2:$G$253,"UK",'Relevant - In CRM unknown'!$Q$2:$Q$253,"valid")+COUNTIFS('Relevant - IN NOW CRM valid'!$T$2:$T$2328,$A644,'Relevant - IN NOW CRM valid'!$G$2:$G$2328,"UK",'Relevant - IN NOW CRM valid'!$Q$2:$Q$2328,"valid")+COUNTIFS('Relevant - IN NOW CRM unknown'!$T$2:$T$1227,$A644,'Relevant - IN NOW CRM unknown'!$G$2:$G$1227,"UK",'Relevant - IN NOW CRM unknown'!$Q$2:$Q$1227,"valid")+COUNTIFS('Relevant - Not CRM not valid'!$T$2:$T$416,$A644,'Relevant - Not CRM not valid'!$G$2:$G$416,"UK",'Relevant - Not CRM not valid'!$Q$2:$Q$416,"valid")+COUNTIFS('Relevant - In CRM not valid'!$T$2:$T$46,$A644,'Relevant - In CRM not valid'!$G$2:$G$46,"UK",'Relevant - In CRM not valid'!$Q$2:$Q$46,"valid")</f>
        <v>1</v>
      </c>
      <c r="O644" s="2" t="str">
        <f t="shared" si="21"/>
        <v>Research  IT/Systems</v>
      </c>
    </row>
    <row r="645" spans="1:15" ht="15" customHeight="1">
      <c r="A645" s="2" t="s">
        <v>1397</v>
      </c>
      <c r="B645" s="2" t="s">
        <v>1398</v>
      </c>
      <c r="C645" s="2" t="s">
        <v>1570</v>
      </c>
      <c r="D645" s="2" t="str">
        <f>IFERROR(INDEX('UK Target Institutions'!$D$2:$D$727,MATCH($A645,'UK Target Institutions'!$A$2:$A$727,0)),"")</f>
        <v>No</v>
      </c>
      <c r="E645" s="2">
        <f>COUNTIFS('Relevant - In CRM valid'!$T$2:$T$4699,$A645,'Relevant - In CRM valid'!$G$2:$G$4699,"UK")+COUNTIFS('Relevant - In CRM unknown'!$T$2:$T$253,$A645,'Relevant - In CRM unknown'!$G$2:$G$253,"UK")+COUNTIFS('Relevant - IN NOW CRM valid'!$T$2:$T$2328,$A645,'Relevant - IN NOW CRM valid'!$G$2:$G$2328,"UK")+COUNTIFS('Relevant - IN NOW CRM unknown'!$T$2:$T$1227,$A645,'Relevant - IN NOW CRM unknown'!$G$2:$G$1227,"UK")+COUNTIFS('Relevant - Not CRM not valid'!$T$2:$T$416,$A645,'Relevant - Not CRM not valid'!$G$2:$G$416,"UK")+COUNTIFS('Relevant - In CRM not valid'!$T$2:$T$46,$A645,'Relevant - In CRM not valid'!$G$2:$G$46,"UK")</f>
        <v>1</v>
      </c>
      <c r="F645" s="2">
        <f>COUNTIFS('Relevant - In CRM valid'!$T$2:$T$4699,$A645,'Relevant - In CRM valid'!$G$2:$G$4699,"UK",'Relevant - In CRM valid'!$M$2:$M$4699,"Research")+COUNTIFS('Relevant - In CRM unknown'!$T$2:$T$253,$A645,'Relevant - In CRM unknown'!$G$2:$G$253,"UK",'Relevant - In CRM unknown'!$M$2:$M$253,"Research")+COUNTIFS('Relevant - IN NOW CRM valid'!$T$2:$T$2328,$A645,'Relevant - IN NOW CRM valid'!$G$2:$G$2328,"UK",'Relevant - IN NOW CRM valid'!$M$2:$M$2328,"Research")+COUNTIFS('Relevant - IN NOW CRM unknown'!$T$2:$T$1227,$A645,'Relevant - IN NOW CRM unknown'!$G$2:$G$1227,"UK",'Relevant - IN NOW CRM unknown'!$M$2:$M$1227,"Research")+COUNTIFS('Relevant - Not CRM not valid'!$T$2:$T$416,$A645,'Relevant - Not CRM not valid'!$G$2:$G$416,"UK",'Relevant - Not CRM not valid'!$M$2:$M$416,"Research")+COUNTIFS('Relevant - In CRM not valid'!$T$2:$T$46,$A645,'Relevant - In CRM not valid'!$G$2:$G$46,"UK",'Relevant - In CRM not valid'!$M$2:$M$46,"Research")</f>
        <v>1</v>
      </c>
      <c r="G645" s="2">
        <f>COUNTIFS('Relevant - In CRM valid'!$T$2:$T$4699,$A645,'Relevant - In CRM valid'!$G$2:$G$4699,"UK",'Relevant - In CRM valid'!$M$2:$M$4699,"Research",'Relevant - In CRM valid'!$R$2:$R$4699,"Senior")+COUNTIFS('Relevant - In CRM unknown'!$T$2:$T$253,$A645,'Relevant - In CRM unknown'!$G$2:$G$253,"UK",'Relevant - In CRM unknown'!$M$2:$M$253,"Research",'Relevant - In CRM unknown'!$R$2:$R$253,"Senior")+COUNTIFS('Relevant - IN NOW CRM valid'!$T$2:$T$2328,$A645,'Relevant - IN NOW CRM valid'!$G$2:$G$2328,"UK",'Relevant - IN NOW CRM valid'!$M$2:$M$2328,"Research",'Relevant - IN NOW CRM valid'!$R$2:$R$2328,"Senior")+COUNTIFS('Relevant - IN NOW CRM unknown'!$T$2:$T$1227,$A645,'Relevant - IN NOW CRM unknown'!$G$2:$G$1227,"UK",'Relevant - IN NOW CRM unknown'!$M$2:$M$1227,"Research",'Relevant - IN NOW CRM unknown'!$R$2:$R$1227,"Senior")+COUNTIFS('Relevant - Not CRM not valid'!$T$2:$T$416,$A645,'Relevant - Not CRM not valid'!$G$2:$G$416,"UK",'Relevant - Not CRM not valid'!$M$2:$M$416,"Research",'Relevant - Not CRM not valid'!$R$2:$R$416,"Senior")+COUNTIFS('Relevant - In CRM not valid'!$T$2:$T$46,$A645,'Relevant - In CRM not valid'!$G$2:$G$46,"UK",'Relevant - In CRM not valid'!$M$2:$M$46,"Research",'Relevant - In CRM not valid'!$R$2:$R$46,"Senior")</f>
        <v>1</v>
      </c>
      <c r="H645" s="2">
        <f>COUNTIFS('Relevant - In CRM valid'!$T$2:$T$4699,$A645,'Relevant - In CRM valid'!$G$2:$G$4699,"UK",'Relevant - In CRM valid'!$M$2:$M$4699,"Research",'Relevant - In CRM valid'!$R$2:$R$4699,"Operational")+COUNTIFS('Relevant - In CRM unknown'!$T$2:$T$253,$A645,'Relevant - In CRM unknown'!$G$2:$G$253,"UK",'Relevant - In CRM unknown'!$M$2:$M$253,"Research",'Relevant - In CRM unknown'!$R$2:$R$253,"Operational")+COUNTIFS('Relevant - IN NOW CRM valid'!$T$2:$T$2328,$A645,'Relevant - IN NOW CRM valid'!$G$2:$G$2328,"UK",'Relevant - IN NOW CRM valid'!$M$2:$M$2328,"Research",'Relevant - IN NOW CRM valid'!$R$2:$R$2328,"Operational")+COUNTIFS('Relevant - IN NOW CRM unknown'!$T$2:$T$1227,$A645,'Relevant - IN NOW CRM unknown'!$G$2:$G$1227,"UK",'Relevant - IN NOW CRM unknown'!$M$2:$M$1227,"Research",'Relevant - IN NOW CRM unknown'!$R$2:$R$1227,"Operational")+COUNTIFS('Relevant - Not CRM not valid'!$T$2:$T$416,$A645,'Relevant - Not CRM not valid'!$G$2:$G$416,"UK",'Relevant - Not CRM not valid'!$M$2:$M$416,"Research",'Relevant - Not CRM not valid'!$R$2:$R$416,"Operational")+COUNTIFS('Relevant - In CRM not valid'!$T$2:$T$46,$A645,'Relevant - In CRM not valid'!$G$2:$G$46,"UK",'Relevant - In CRM not valid'!$M$2:$M$46,"Research",'Relevant - In CRM not valid'!$R$2:$R$46,"Operational")</f>
        <v>0</v>
      </c>
      <c r="I645" s="2">
        <f>COUNTIFS('Relevant - In CRM valid'!$T$2:$T$4699,$A645,'Relevant - In CRM valid'!$G$2:$G$4699,"UK",'Relevant - In CRM valid'!$M$2:$M$4699,"Research",'Relevant - In CRM valid'!$R$2:$R$4699,"Academic")+COUNTIFS('Relevant - In CRM unknown'!$T$2:$T$253,$A645,'Relevant - In CRM unknown'!$G$2:$G$253,"UK",'Relevant - In CRM unknown'!$M$2:$M$253,"Research",'Relevant - In CRM unknown'!$R$2:$R$253,"Academic")+COUNTIFS('Relevant - IN NOW CRM valid'!$T$2:$T$2328,$A645,'Relevant - IN NOW CRM valid'!$G$2:$G$2328,"UK",'Relevant - IN NOW CRM valid'!$M$2:$M$2328,"Research",'Relevant - IN NOW CRM valid'!$R$2:$R$2328,"Academic")+COUNTIFS('Relevant - IN NOW CRM unknown'!$T$2:$T$1227,$A645,'Relevant - IN NOW CRM unknown'!$G$2:$G$1227,"UK",'Relevant - IN NOW CRM unknown'!$M$2:$M$1227,"Research",'Relevant - IN NOW CRM unknown'!$R$2:$R$1227,"Academic")+COUNTIFS('Relevant - Not CRM not valid'!$T$2:$T$416,$A645,'Relevant - Not CRM not valid'!$G$2:$G$416,"UK",'Relevant - Not CRM not valid'!$M$2:$M$416,"Research",'Relevant - Not CRM not valid'!$R$2:$R$416,"Academic")+COUNTIFS('Relevant - In CRM not valid'!$T$2:$T$46,$A645,'Relevant - In CRM not valid'!$G$2:$G$46,"UK",'Relevant - In CRM not valid'!$M$2:$M$46,"Research",'Relevant - In CRM not valid'!$R$2:$R$46,"Academic")</f>
        <v>0</v>
      </c>
      <c r="J645" s="2">
        <f>COUNTIFS('Relevant - In CRM valid'!$T$2:$T$4699,$A645,'Relevant - In CRM valid'!$G$2:$G$4699,"UK",'Relevant - In CRM valid'!$M$2:$M$4699,"Finance")+COUNTIFS('Relevant - In CRM unknown'!$T$2:$T$253,$A645,'Relevant - In CRM unknown'!$G$2:$G$253,"UK",'Relevant - In CRM unknown'!$M$2:$M$253,"Finance")+COUNTIFS('Relevant - IN NOW CRM valid'!$T$2:$T$2328,$A645,'Relevant - IN NOW CRM valid'!$G$2:$G$2328,"UK",'Relevant - IN NOW CRM valid'!$M$2:$M$2328,"Finance")+COUNTIFS('Relevant - IN NOW CRM unknown'!$T$2:$T$1227,$A645,'Relevant - IN NOW CRM unknown'!$G$2:$G$1227,"UK",'Relevant - IN NOW CRM unknown'!$M$2:$M$1227,"Finance")+COUNTIFS('Relevant - Not CRM not valid'!$T$2:$T$416,$A645,'Relevant - Not CRM not valid'!$G$2:$G$416,"UK",'Relevant - Not CRM not valid'!$M$2:$M$416,"Finance")+COUNTIFS('Relevant - In CRM not valid'!$T$2:$T$46,$A645,'Relevant - In CRM not valid'!$G$2:$G$46,"UK",'Relevant - In CRM not valid'!$M$2:$M$46,"Finance")</f>
        <v>0</v>
      </c>
      <c r="K645" s="2">
        <f>COUNTIFS('Relevant - In CRM valid'!$T$2:$T$4699,$A645,'Relevant - In CRM valid'!$G$2:$G$4699,"UK",'Relevant - In CRM valid'!$M$2:$M$4699,"IT/Systems")+COUNTIFS('Relevant - In CRM unknown'!$T$2:$T$253,$A645,'Relevant - In CRM unknown'!$G$2:$G$253,"UK",'Relevant - In CRM unknown'!$M$2:$M$253,"IT/Systems")+COUNTIFS('Relevant - IN NOW CRM valid'!$T$2:$T$2328,$A645,'Relevant - IN NOW CRM valid'!$G$2:$G$2328,"UK",'Relevant - IN NOW CRM valid'!$M$2:$M$2328,"IT/Systems")+COUNTIFS('Relevant - IN NOW CRM unknown'!$T$2:$T$1227,$A645,'Relevant - IN NOW CRM unknown'!$G$2:$G$1227,"UK",'Relevant - IN NOW CRM unknown'!$M$2:$M$1227,"IT/Systems")+COUNTIFS('Relevant - Not CRM not valid'!$T$2:$T$416,$A645,'Relevant - Not CRM not valid'!$G$2:$G$416,"UK",'Relevant - Not CRM not valid'!$M$2:$M$416,"IT/Systems")+COUNTIFS('Relevant - In CRM not valid'!$T$2:$T$46,$A645,'Relevant - In CRM not valid'!$G$2:$G$46,"UK",'Relevant - In CRM not valid'!$M$2:$M$46,"IT/Systems")</f>
        <v>0</v>
      </c>
      <c r="L645" s="2">
        <f>COUNTIFS('Relevant - In CRM valid'!$T$2:$T$4699,$A645,'Relevant - In CRM valid'!$G$2:$G$4699,"UK",'Relevant - In CRM valid'!$M$2:$M$4699,"")+COUNTIFS('Relevant - In CRM unknown'!$T$2:$T$253,$A645,'Relevant - In CRM unknown'!$G$2:$G$253,"UK",'Relevant - In CRM unknown'!$M$2:$M$253,"")+COUNTIFS('Relevant - IN NOW CRM valid'!$T$2:$T$2328,$A645,'Relevant - IN NOW CRM valid'!$G$2:$G$2328,"UK",'Relevant - IN NOW CRM valid'!$M$2:$M$2328,"")+COUNTIFS('Relevant - IN NOW CRM unknown'!$T$2:$T$1227,$A645,'Relevant - IN NOW CRM unknown'!$G$2:$G$1227,"UK",'Relevant - IN NOW CRM unknown'!$M$2:$M$1227,"")+COUNTIFS('Relevant - Not CRM not valid'!$T$2:$T$416,$A645,'Relevant - Not CRM not valid'!$G$2:$G$416,"UK",'Relevant - Not CRM not valid'!$M$2:$M$416,"")+COUNTIFS('Relevant - In CRM not valid'!$T$2:$T$46,$A645,'Relevant - In CRM not valid'!$G$2:$G$46,"UK",'Relevant - In CRM not valid'!$M$2:$M$46,"")</f>
        <v>0</v>
      </c>
      <c r="M645" s="2">
        <f t="shared" si="20"/>
        <v>1</v>
      </c>
      <c r="N645" s="2">
        <f>COUNTIFS('Relevant - In CRM valid'!$T$2:$T$4699,$A645,'Relevant - In CRM valid'!$G$2:$G$4699,"UK",'Relevant - In CRM valid'!$Q$2:$Q$4699,"valid")+COUNTIFS('Relevant - In CRM unknown'!$T$2:$T$253,$A645,'Relevant - In CRM unknown'!$G$2:$G$253,"UK",'Relevant - In CRM unknown'!$Q$2:$Q$253,"valid")+COUNTIFS('Relevant - IN NOW CRM valid'!$T$2:$T$2328,$A645,'Relevant - IN NOW CRM valid'!$G$2:$G$2328,"UK",'Relevant - IN NOW CRM valid'!$Q$2:$Q$2328,"valid")+COUNTIFS('Relevant - IN NOW CRM unknown'!$T$2:$T$1227,$A645,'Relevant - IN NOW CRM unknown'!$G$2:$G$1227,"UK",'Relevant - IN NOW CRM unknown'!$Q$2:$Q$1227,"valid")+COUNTIFS('Relevant - Not CRM not valid'!$T$2:$T$416,$A645,'Relevant - Not CRM not valid'!$G$2:$G$416,"UK",'Relevant - Not CRM not valid'!$Q$2:$Q$416,"valid")+COUNTIFS('Relevant - In CRM not valid'!$T$2:$T$46,$A645,'Relevant - In CRM not valid'!$G$2:$G$46,"UK",'Relevant - In CRM not valid'!$Q$2:$Q$46,"valid")</f>
        <v>1</v>
      </c>
      <c r="O645" s="2" t="str">
        <f t="shared" si="21"/>
        <v>Finance  IT/Systems</v>
      </c>
    </row>
    <row r="646" spans="1:15" ht="15" customHeight="1">
      <c r="A646" s="2" t="s">
        <v>1399</v>
      </c>
      <c r="B646" s="2" t="s">
        <v>1400</v>
      </c>
      <c r="C646" s="2" t="s">
        <v>368</v>
      </c>
      <c r="D646" s="2" t="str">
        <f>IFERROR(INDEX('UK Target Institutions'!$D$2:$D$727,MATCH($A646,'UK Target Institutions'!$A$2:$A$727,0)),"")</f>
        <v>No</v>
      </c>
      <c r="E646" s="2">
        <f>COUNTIFS('Relevant - In CRM valid'!$T$2:$T$4699,$A646,'Relevant - In CRM valid'!$G$2:$G$4699,"UK")+COUNTIFS('Relevant - In CRM unknown'!$T$2:$T$253,$A646,'Relevant - In CRM unknown'!$G$2:$G$253,"UK")+COUNTIFS('Relevant - IN NOW CRM valid'!$T$2:$T$2328,$A646,'Relevant - IN NOW CRM valid'!$G$2:$G$2328,"UK")+COUNTIFS('Relevant - IN NOW CRM unknown'!$T$2:$T$1227,$A646,'Relevant - IN NOW CRM unknown'!$G$2:$G$1227,"UK")+COUNTIFS('Relevant - Not CRM not valid'!$T$2:$T$416,$A646,'Relevant - Not CRM not valid'!$G$2:$G$416,"UK")+COUNTIFS('Relevant - In CRM not valid'!$T$2:$T$46,$A646,'Relevant - In CRM not valid'!$G$2:$G$46,"UK")</f>
        <v>1</v>
      </c>
      <c r="F646" s="2">
        <f>COUNTIFS('Relevant - In CRM valid'!$T$2:$T$4699,$A646,'Relevant - In CRM valid'!$G$2:$G$4699,"UK",'Relevant - In CRM valid'!$M$2:$M$4699,"Research")+COUNTIFS('Relevant - In CRM unknown'!$T$2:$T$253,$A646,'Relevant - In CRM unknown'!$G$2:$G$253,"UK",'Relevant - In CRM unknown'!$M$2:$M$253,"Research")+COUNTIFS('Relevant - IN NOW CRM valid'!$T$2:$T$2328,$A646,'Relevant - IN NOW CRM valid'!$G$2:$G$2328,"UK",'Relevant - IN NOW CRM valid'!$M$2:$M$2328,"Research")+COUNTIFS('Relevant - IN NOW CRM unknown'!$T$2:$T$1227,$A646,'Relevant - IN NOW CRM unknown'!$G$2:$G$1227,"UK",'Relevant - IN NOW CRM unknown'!$M$2:$M$1227,"Research")+COUNTIFS('Relevant - Not CRM not valid'!$T$2:$T$416,$A646,'Relevant - Not CRM not valid'!$G$2:$G$416,"UK",'Relevant - Not CRM not valid'!$M$2:$M$416,"Research")+COUNTIFS('Relevant - In CRM not valid'!$T$2:$T$46,$A646,'Relevant - In CRM not valid'!$G$2:$G$46,"UK",'Relevant - In CRM not valid'!$M$2:$M$46,"Research")</f>
        <v>1</v>
      </c>
      <c r="G646" s="2">
        <f>COUNTIFS('Relevant - In CRM valid'!$T$2:$T$4699,$A646,'Relevant - In CRM valid'!$G$2:$G$4699,"UK",'Relevant - In CRM valid'!$M$2:$M$4699,"Research",'Relevant - In CRM valid'!$R$2:$R$4699,"Senior")+COUNTIFS('Relevant - In CRM unknown'!$T$2:$T$253,$A646,'Relevant - In CRM unknown'!$G$2:$G$253,"UK",'Relevant - In CRM unknown'!$M$2:$M$253,"Research",'Relevant - In CRM unknown'!$R$2:$R$253,"Senior")+COUNTIFS('Relevant - IN NOW CRM valid'!$T$2:$T$2328,$A646,'Relevant - IN NOW CRM valid'!$G$2:$G$2328,"UK",'Relevant - IN NOW CRM valid'!$M$2:$M$2328,"Research",'Relevant - IN NOW CRM valid'!$R$2:$R$2328,"Senior")+COUNTIFS('Relevant - IN NOW CRM unknown'!$T$2:$T$1227,$A646,'Relevant - IN NOW CRM unknown'!$G$2:$G$1227,"UK",'Relevant - IN NOW CRM unknown'!$M$2:$M$1227,"Research",'Relevant - IN NOW CRM unknown'!$R$2:$R$1227,"Senior")+COUNTIFS('Relevant - Not CRM not valid'!$T$2:$T$416,$A646,'Relevant - Not CRM not valid'!$G$2:$G$416,"UK",'Relevant - Not CRM not valid'!$M$2:$M$416,"Research",'Relevant - Not CRM not valid'!$R$2:$R$416,"Senior")+COUNTIFS('Relevant - In CRM not valid'!$T$2:$T$46,$A646,'Relevant - In CRM not valid'!$G$2:$G$46,"UK",'Relevant - In CRM not valid'!$M$2:$M$46,"Research",'Relevant - In CRM not valid'!$R$2:$R$46,"Senior")</f>
        <v>1</v>
      </c>
      <c r="H646" s="2">
        <f>COUNTIFS('Relevant - In CRM valid'!$T$2:$T$4699,$A646,'Relevant - In CRM valid'!$G$2:$G$4699,"UK",'Relevant - In CRM valid'!$M$2:$M$4699,"Research",'Relevant - In CRM valid'!$R$2:$R$4699,"Operational")+COUNTIFS('Relevant - In CRM unknown'!$T$2:$T$253,$A646,'Relevant - In CRM unknown'!$G$2:$G$253,"UK",'Relevant - In CRM unknown'!$M$2:$M$253,"Research",'Relevant - In CRM unknown'!$R$2:$R$253,"Operational")+COUNTIFS('Relevant - IN NOW CRM valid'!$T$2:$T$2328,$A646,'Relevant - IN NOW CRM valid'!$G$2:$G$2328,"UK",'Relevant - IN NOW CRM valid'!$M$2:$M$2328,"Research",'Relevant - IN NOW CRM valid'!$R$2:$R$2328,"Operational")+COUNTIFS('Relevant - IN NOW CRM unknown'!$T$2:$T$1227,$A646,'Relevant - IN NOW CRM unknown'!$G$2:$G$1227,"UK",'Relevant - IN NOW CRM unknown'!$M$2:$M$1227,"Research",'Relevant - IN NOW CRM unknown'!$R$2:$R$1227,"Operational")+COUNTIFS('Relevant - Not CRM not valid'!$T$2:$T$416,$A646,'Relevant - Not CRM not valid'!$G$2:$G$416,"UK",'Relevant - Not CRM not valid'!$M$2:$M$416,"Research",'Relevant - Not CRM not valid'!$R$2:$R$416,"Operational")+COUNTIFS('Relevant - In CRM not valid'!$T$2:$T$46,$A646,'Relevant - In CRM not valid'!$G$2:$G$46,"UK",'Relevant - In CRM not valid'!$M$2:$M$46,"Research",'Relevant - In CRM not valid'!$R$2:$R$46,"Operational")</f>
        <v>0</v>
      </c>
      <c r="I646" s="2">
        <f>COUNTIFS('Relevant - In CRM valid'!$T$2:$T$4699,$A646,'Relevant - In CRM valid'!$G$2:$G$4699,"UK",'Relevant - In CRM valid'!$M$2:$M$4699,"Research",'Relevant - In CRM valid'!$R$2:$R$4699,"Academic")+COUNTIFS('Relevant - In CRM unknown'!$T$2:$T$253,$A646,'Relevant - In CRM unknown'!$G$2:$G$253,"UK",'Relevant - In CRM unknown'!$M$2:$M$253,"Research",'Relevant - In CRM unknown'!$R$2:$R$253,"Academic")+COUNTIFS('Relevant - IN NOW CRM valid'!$T$2:$T$2328,$A646,'Relevant - IN NOW CRM valid'!$G$2:$G$2328,"UK",'Relevant - IN NOW CRM valid'!$M$2:$M$2328,"Research",'Relevant - IN NOW CRM valid'!$R$2:$R$2328,"Academic")+COUNTIFS('Relevant - IN NOW CRM unknown'!$T$2:$T$1227,$A646,'Relevant - IN NOW CRM unknown'!$G$2:$G$1227,"UK",'Relevant - IN NOW CRM unknown'!$M$2:$M$1227,"Research",'Relevant - IN NOW CRM unknown'!$R$2:$R$1227,"Academic")+COUNTIFS('Relevant - Not CRM not valid'!$T$2:$T$416,$A646,'Relevant - Not CRM not valid'!$G$2:$G$416,"UK",'Relevant - Not CRM not valid'!$M$2:$M$416,"Research",'Relevant - Not CRM not valid'!$R$2:$R$416,"Academic")+COUNTIFS('Relevant - In CRM not valid'!$T$2:$T$46,$A646,'Relevant - In CRM not valid'!$G$2:$G$46,"UK",'Relevant - In CRM not valid'!$M$2:$M$46,"Research",'Relevant - In CRM not valid'!$R$2:$R$46,"Academic")</f>
        <v>0</v>
      </c>
      <c r="J646" s="2">
        <f>COUNTIFS('Relevant - In CRM valid'!$T$2:$T$4699,$A646,'Relevant - In CRM valid'!$G$2:$G$4699,"UK",'Relevant - In CRM valid'!$M$2:$M$4699,"Finance")+COUNTIFS('Relevant - In CRM unknown'!$T$2:$T$253,$A646,'Relevant - In CRM unknown'!$G$2:$G$253,"UK",'Relevant - In CRM unknown'!$M$2:$M$253,"Finance")+COUNTIFS('Relevant - IN NOW CRM valid'!$T$2:$T$2328,$A646,'Relevant - IN NOW CRM valid'!$G$2:$G$2328,"UK",'Relevant - IN NOW CRM valid'!$M$2:$M$2328,"Finance")+COUNTIFS('Relevant - IN NOW CRM unknown'!$T$2:$T$1227,$A646,'Relevant - IN NOW CRM unknown'!$G$2:$G$1227,"UK",'Relevant - IN NOW CRM unknown'!$M$2:$M$1227,"Finance")+COUNTIFS('Relevant - Not CRM not valid'!$T$2:$T$416,$A646,'Relevant - Not CRM not valid'!$G$2:$G$416,"UK",'Relevant - Not CRM not valid'!$M$2:$M$416,"Finance")+COUNTIFS('Relevant - In CRM not valid'!$T$2:$T$46,$A646,'Relevant - In CRM not valid'!$G$2:$G$46,"UK",'Relevant - In CRM not valid'!$M$2:$M$46,"Finance")</f>
        <v>0</v>
      </c>
      <c r="K646" s="2">
        <f>COUNTIFS('Relevant - In CRM valid'!$T$2:$T$4699,$A646,'Relevant - In CRM valid'!$G$2:$G$4699,"UK",'Relevant - In CRM valid'!$M$2:$M$4699,"IT/Systems")+COUNTIFS('Relevant - In CRM unknown'!$T$2:$T$253,$A646,'Relevant - In CRM unknown'!$G$2:$G$253,"UK",'Relevant - In CRM unknown'!$M$2:$M$253,"IT/Systems")+COUNTIFS('Relevant - IN NOW CRM valid'!$T$2:$T$2328,$A646,'Relevant - IN NOW CRM valid'!$G$2:$G$2328,"UK",'Relevant - IN NOW CRM valid'!$M$2:$M$2328,"IT/Systems")+COUNTIFS('Relevant - IN NOW CRM unknown'!$T$2:$T$1227,$A646,'Relevant - IN NOW CRM unknown'!$G$2:$G$1227,"UK",'Relevant - IN NOW CRM unknown'!$M$2:$M$1227,"IT/Systems")+COUNTIFS('Relevant - Not CRM not valid'!$T$2:$T$416,$A646,'Relevant - Not CRM not valid'!$G$2:$G$416,"UK",'Relevant - Not CRM not valid'!$M$2:$M$416,"IT/Systems")+COUNTIFS('Relevant - In CRM not valid'!$T$2:$T$46,$A646,'Relevant - In CRM not valid'!$G$2:$G$46,"UK",'Relevant - In CRM not valid'!$M$2:$M$46,"IT/Systems")</f>
        <v>0</v>
      </c>
      <c r="L646" s="2">
        <f>COUNTIFS('Relevant - In CRM valid'!$T$2:$T$4699,$A646,'Relevant - In CRM valid'!$G$2:$G$4699,"UK",'Relevant - In CRM valid'!$M$2:$M$4699,"")+COUNTIFS('Relevant - In CRM unknown'!$T$2:$T$253,$A646,'Relevant - In CRM unknown'!$G$2:$G$253,"UK",'Relevant - In CRM unknown'!$M$2:$M$253,"")+COUNTIFS('Relevant - IN NOW CRM valid'!$T$2:$T$2328,$A646,'Relevant - IN NOW CRM valid'!$G$2:$G$2328,"UK",'Relevant - IN NOW CRM valid'!$M$2:$M$2328,"")+COUNTIFS('Relevant - IN NOW CRM unknown'!$T$2:$T$1227,$A646,'Relevant - IN NOW CRM unknown'!$G$2:$G$1227,"UK",'Relevant - IN NOW CRM unknown'!$M$2:$M$1227,"")+COUNTIFS('Relevant - Not CRM not valid'!$T$2:$T$416,$A646,'Relevant - Not CRM not valid'!$G$2:$G$416,"UK",'Relevant - Not CRM not valid'!$M$2:$M$416,"")+COUNTIFS('Relevant - In CRM not valid'!$T$2:$T$46,$A646,'Relevant - In CRM not valid'!$G$2:$G$46,"UK",'Relevant - In CRM not valid'!$M$2:$M$46,"")</f>
        <v>0</v>
      </c>
      <c r="M646" s="2">
        <f t="shared" si="20"/>
        <v>1</v>
      </c>
      <c r="N646" s="2">
        <f>COUNTIFS('Relevant - In CRM valid'!$T$2:$T$4699,$A646,'Relevant - In CRM valid'!$G$2:$G$4699,"UK",'Relevant - In CRM valid'!$Q$2:$Q$4699,"valid")+COUNTIFS('Relevant - In CRM unknown'!$T$2:$T$253,$A646,'Relevant - In CRM unknown'!$G$2:$G$253,"UK",'Relevant - In CRM unknown'!$Q$2:$Q$253,"valid")+COUNTIFS('Relevant - IN NOW CRM valid'!$T$2:$T$2328,$A646,'Relevant - IN NOW CRM valid'!$G$2:$G$2328,"UK",'Relevant - IN NOW CRM valid'!$Q$2:$Q$2328,"valid")+COUNTIFS('Relevant - IN NOW CRM unknown'!$T$2:$T$1227,$A646,'Relevant - IN NOW CRM unknown'!$G$2:$G$1227,"UK",'Relevant - IN NOW CRM unknown'!$Q$2:$Q$1227,"valid")+COUNTIFS('Relevant - Not CRM not valid'!$T$2:$T$416,$A646,'Relevant - Not CRM not valid'!$G$2:$G$416,"UK",'Relevant - Not CRM not valid'!$Q$2:$Q$416,"valid")+COUNTIFS('Relevant - In CRM not valid'!$T$2:$T$46,$A646,'Relevant - In CRM not valid'!$G$2:$G$46,"UK",'Relevant - In CRM not valid'!$Q$2:$Q$46,"valid")</f>
        <v>1</v>
      </c>
      <c r="O646" s="2" t="str">
        <f t="shared" si="21"/>
        <v>Finance  IT/Systems</v>
      </c>
    </row>
    <row r="647" spans="1:15" ht="15" customHeight="1">
      <c r="A647" s="2" t="s">
        <v>1401</v>
      </c>
      <c r="B647" s="2" t="s">
        <v>1402</v>
      </c>
      <c r="C647" s="2" t="s">
        <v>525</v>
      </c>
      <c r="D647" s="2" t="str">
        <f>IFERROR(INDEX('UK Target Institutions'!$D$2:$D$727,MATCH($A647,'UK Target Institutions'!$A$2:$A$727,0)),"")</f>
        <v>No</v>
      </c>
      <c r="E647" s="2">
        <f>COUNTIFS('Relevant - In CRM valid'!$T$2:$T$4699,$A647,'Relevant - In CRM valid'!$G$2:$G$4699,"UK")+COUNTIFS('Relevant - In CRM unknown'!$T$2:$T$253,$A647,'Relevant - In CRM unknown'!$G$2:$G$253,"UK")+COUNTIFS('Relevant - IN NOW CRM valid'!$T$2:$T$2328,$A647,'Relevant - IN NOW CRM valid'!$G$2:$G$2328,"UK")+COUNTIFS('Relevant - IN NOW CRM unknown'!$T$2:$T$1227,$A647,'Relevant - IN NOW CRM unknown'!$G$2:$G$1227,"UK")+COUNTIFS('Relevant - Not CRM not valid'!$T$2:$T$416,$A647,'Relevant - Not CRM not valid'!$G$2:$G$416,"UK")+COUNTIFS('Relevant - In CRM not valid'!$T$2:$T$46,$A647,'Relevant - In CRM not valid'!$G$2:$G$46,"UK")</f>
        <v>1</v>
      </c>
      <c r="F647" s="2">
        <f>COUNTIFS('Relevant - In CRM valid'!$T$2:$T$4699,$A647,'Relevant - In CRM valid'!$G$2:$G$4699,"UK",'Relevant - In CRM valid'!$M$2:$M$4699,"Research")+COUNTIFS('Relevant - In CRM unknown'!$T$2:$T$253,$A647,'Relevant - In CRM unknown'!$G$2:$G$253,"UK",'Relevant - In CRM unknown'!$M$2:$M$253,"Research")+COUNTIFS('Relevant - IN NOW CRM valid'!$T$2:$T$2328,$A647,'Relevant - IN NOW CRM valid'!$G$2:$G$2328,"UK",'Relevant - IN NOW CRM valid'!$M$2:$M$2328,"Research")+COUNTIFS('Relevant - IN NOW CRM unknown'!$T$2:$T$1227,$A647,'Relevant - IN NOW CRM unknown'!$G$2:$G$1227,"UK",'Relevant - IN NOW CRM unknown'!$M$2:$M$1227,"Research")+COUNTIFS('Relevant - Not CRM not valid'!$T$2:$T$416,$A647,'Relevant - Not CRM not valid'!$G$2:$G$416,"UK",'Relevant - Not CRM not valid'!$M$2:$M$416,"Research")+COUNTIFS('Relevant - In CRM not valid'!$T$2:$T$46,$A647,'Relevant - In CRM not valid'!$G$2:$G$46,"UK",'Relevant - In CRM not valid'!$M$2:$M$46,"Research")</f>
        <v>0</v>
      </c>
      <c r="G647" s="2">
        <f>COUNTIFS('Relevant - In CRM valid'!$T$2:$T$4699,$A647,'Relevant - In CRM valid'!$G$2:$G$4699,"UK",'Relevant - In CRM valid'!$M$2:$M$4699,"Research",'Relevant - In CRM valid'!$R$2:$R$4699,"Senior")+COUNTIFS('Relevant - In CRM unknown'!$T$2:$T$253,$A647,'Relevant - In CRM unknown'!$G$2:$G$253,"UK",'Relevant - In CRM unknown'!$M$2:$M$253,"Research",'Relevant - In CRM unknown'!$R$2:$R$253,"Senior")+COUNTIFS('Relevant - IN NOW CRM valid'!$T$2:$T$2328,$A647,'Relevant - IN NOW CRM valid'!$G$2:$G$2328,"UK",'Relevant - IN NOW CRM valid'!$M$2:$M$2328,"Research",'Relevant - IN NOW CRM valid'!$R$2:$R$2328,"Senior")+COUNTIFS('Relevant - IN NOW CRM unknown'!$T$2:$T$1227,$A647,'Relevant - IN NOW CRM unknown'!$G$2:$G$1227,"UK",'Relevant - IN NOW CRM unknown'!$M$2:$M$1227,"Research",'Relevant - IN NOW CRM unknown'!$R$2:$R$1227,"Senior")+COUNTIFS('Relevant - Not CRM not valid'!$T$2:$T$416,$A647,'Relevant - Not CRM not valid'!$G$2:$G$416,"UK",'Relevant - Not CRM not valid'!$M$2:$M$416,"Research",'Relevant - Not CRM not valid'!$R$2:$R$416,"Senior")+COUNTIFS('Relevant - In CRM not valid'!$T$2:$T$46,$A647,'Relevant - In CRM not valid'!$G$2:$G$46,"UK",'Relevant - In CRM not valid'!$M$2:$M$46,"Research",'Relevant - In CRM not valid'!$R$2:$R$46,"Senior")</f>
        <v>0</v>
      </c>
      <c r="H647" s="2">
        <f>COUNTIFS('Relevant - In CRM valid'!$T$2:$T$4699,$A647,'Relevant - In CRM valid'!$G$2:$G$4699,"UK",'Relevant - In CRM valid'!$M$2:$M$4699,"Research",'Relevant - In CRM valid'!$R$2:$R$4699,"Operational")+COUNTIFS('Relevant - In CRM unknown'!$T$2:$T$253,$A647,'Relevant - In CRM unknown'!$G$2:$G$253,"UK",'Relevant - In CRM unknown'!$M$2:$M$253,"Research",'Relevant - In CRM unknown'!$R$2:$R$253,"Operational")+COUNTIFS('Relevant - IN NOW CRM valid'!$T$2:$T$2328,$A647,'Relevant - IN NOW CRM valid'!$G$2:$G$2328,"UK",'Relevant - IN NOW CRM valid'!$M$2:$M$2328,"Research",'Relevant - IN NOW CRM valid'!$R$2:$R$2328,"Operational")+COUNTIFS('Relevant - IN NOW CRM unknown'!$T$2:$T$1227,$A647,'Relevant - IN NOW CRM unknown'!$G$2:$G$1227,"UK",'Relevant - IN NOW CRM unknown'!$M$2:$M$1227,"Research",'Relevant - IN NOW CRM unknown'!$R$2:$R$1227,"Operational")+COUNTIFS('Relevant - Not CRM not valid'!$T$2:$T$416,$A647,'Relevant - Not CRM not valid'!$G$2:$G$416,"UK",'Relevant - Not CRM not valid'!$M$2:$M$416,"Research",'Relevant - Not CRM not valid'!$R$2:$R$416,"Operational")+COUNTIFS('Relevant - In CRM not valid'!$T$2:$T$46,$A647,'Relevant - In CRM not valid'!$G$2:$G$46,"UK",'Relevant - In CRM not valid'!$M$2:$M$46,"Research",'Relevant - In CRM not valid'!$R$2:$R$46,"Operational")</f>
        <v>0</v>
      </c>
      <c r="I647" s="2">
        <f>COUNTIFS('Relevant - In CRM valid'!$T$2:$T$4699,$A647,'Relevant - In CRM valid'!$G$2:$G$4699,"UK",'Relevant - In CRM valid'!$M$2:$M$4699,"Research",'Relevant - In CRM valid'!$R$2:$R$4699,"Academic")+COUNTIFS('Relevant - In CRM unknown'!$T$2:$T$253,$A647,'Relevant - In CRM unknown'!$G$2:$G$253,"UK",'Relevant - In CRM unknown'!$M$2:$M$253,"Research",'Relevant - In CRM unknown'!$R$2:$R$253,"Academic")+COUNTIFS('Relevant - IN NOW CRM valid'!$T$2:$T$2328,$A647,'Relevant - IN NOW CRM valid'!$G$2:$G$2328,"UK",'Relevant - IN NOW CRM valid'!$M$2:$M$2328,"Research",'Relevant - IN NOW CRM valid'!$R$2:$R$2328,"Academic")+COUNTIFS('Relevant - IN NOW CRM unknown'!$T$2:$T$1227,$A647,'Relevant - IN NOW CRM unknown'!$G$2:$G$1227,"UK",'Relevant - IN NOW CRM unknown'!$M$2:$M$1227,"Research",'Relevant - IN NOW CRM unknown'!$R$2:$R$1227,"Academic")+COUNTIFS('Relevant - Not CRM not valid'!$T$2:$T$416,$A647,'Relevant - Not CRM not valid'!$G$2:$G$416,"UK",'Relevant - Not CRM not valid'!$M$2:$M$416,"Research",'Relevant - Not CRM not valid'!$R$2:$R$416,"Academic")+COUNTIFS('Relevant - In CRM not valid'!$T$2:$T$46,$A647,'Relevant - In CRM not valid'!$G$2:$G$46,"UK",'Relevant - In CRM not valid'!$M$2:$M$46,"Research",'Relevant - In CRM not valid'!$R$2:$R$46,"Academic")</f>
        <v>0</v>
      </c>
      <c r="J647" s="2">
        <f>COUNTIFS('Relevant - In CRM valid'!$T$2:$T$4699,$A647,'Relevant - In CRM valid'!$G$2:$G$4699,"UK",'Relevant - In CRM valid'!$M$2:$M$4699,"Finance")+COUNTIFS('Relevant - In CRM unknown'!$T$2:$T$253,$A647,'Relevant - In CRM unknown'!$G$2:$G$253,"UK",'Relevant - In CRM unknown'!$M$2:$M$253,"Finance")+COUNTIFS('Relevant - IN NOW CRM valid'!$T$2:$T$2328,$A647,'Relevant - IN NOW CRM valid'!$G$2:$G$2328,"UK",'Relevant - IN NOW CRM valid'!$M$2:$M$2328,"Finance")+COUNTIFS('Relevant - IN NOW CRM unknown'!$T$2:$T$1227,$A647,'Relevant - IN NOW CRM unknown'!$G$2:$G$1227,"UK",'Relevant - IN NOW CRM unknown'!$M$2:$M$1227,"Finance")+COUNTIFS('Relevant - Not CRM not valid'!$T$2:$T$416,$A647,'Relevant - Not CRM not valid'!$G$2:$G$416,"UK",'Relevant - Not CRM not valid'!$M$2:$M$416,"Finance")+COUNTIFS('Relevant - In CRM not valid'!$T$2:$T$46,$A647,'Relevant - In CRM not valid'!$G$2:$G$46,"UK",'Relevant - In CRM not valid'!$M$2:$M$46,"Finance")</f>
        <v>1</v>
      </c>
      <c r="K647" s="2">
        <f>COUNTIFS('Relevant - In CRM valid'!$T$2:$T$4699,$A647,'Relevant - In CRM valid'!$G$2:$G$4699,"UK",'Relevant - In CRM valid'!$M$2:$M$4699,"IT/Systems")+COUNTIFS('Relevant - In CRM unknown'!$T$2:$T$253,$A647,'Relevant - In CRM unknown'!$G$2:$G$253,"UK",'Relevant - In CRM unknown'!$M$2:$M$253,"IT/Systems")+COUNTIFS('Relevant - IN NOW CRM valid'!$T$2:$T$2328,$A647,'Relevant - IN NOW CRM valid'!$G$2:$G$2328,"UK",'Relevant - IN NOW CRM valid'!$M$2:$M$2328,"IT/Systems")+COUNTIFS('Relevant - IN NOW CRM unknown'!$T$2:$T$1227,$A647,'Relevant - IN NOW CRM unknown'!$G$2:$G$1227,"UK",'Relevant - IN NOW CRM unknown'!$M$2:$M$1227,"IT/Systems")+COUNTIFS('Relevant - Not CRM not valid'!$T$2:$T$416,$A647,'Relevant - Not CRM not valid'!$G$2:$G$416,"UK",'Relevant - Not CRM not valid'!$M$2:$M$416,"IT/Systems")+COUNTIFS('Relevant - In CRM not valid'!$T$2:$T$46,$A647,'Relevant - In CRM not valid'!$G$2:$G$46,"UK",'Relevant - In CRM not valid'!$M$2:$M$46,"IT/Systems")</f>
        <v>0</v>
      </c>
      <c r="L647" s="2">
        <f>COUNTIFS('Relevant - In CRM valid'!$T$2:$T$4699,$A647,'Relevant - In CRM valid'!$G$2:$G$4699,"UK",'Relevant - In CRM valid'!$M$2:$M$4699,"")+COUNTIFS('Relevant - In CRM unknown'!$T$2:$T$253,$A647,'Relevant - In CRM unknown'!$G$2:$G$253,"UK",'Relevant - In CRM unknown'!$M$2:$M$253,"")+COUNTIFS('Relevant - IN NOW CRM valid'!$T$2:$T$2328,$A647,'Relevant - IN NOW CRM valid'!$G$2:$G$2328,"UK",'Relevant - IN NOW CRM valid'!$M$2:$M$2328,"")+COUNTIFS('Relevant - IN NOW CRM unknown'!$T$2:$T$1227,$A647,'Relevant - IN NOW CRM unknown'!$G$2:$G$1227,"UK",'Relevant - IN NOW CRM unknown'!$M$2:$M$1227,"")+COUNTIFS('Relevant - Not CRM not valid'!$T$2:$T$416,$A647,'Relevant - Not CRM not valid'!$G$2:$G$416,"UK",'Relevant - Not CRM not valid'!$M$2:$M$416,"")+COUNTIFS('Relevant - In CRM not valid'!$T$2:$T$46,$A647,'Relevant - In CRM not valid'!$G$2:$G$46,"UK",'Relevant - In CRM not valid'!$M$2:$M$46,"")</f>
        <v>0</v>
      </c>
      <c r="M647" s="2">
        <f t="shared" si="20"/>
        <v>1</v>
      </c>
      <c r="N647" s="2">
        <f>COUNTIFS('Relevant - In CRM valid'!$T$2:$T$4699,$A647,'Relevant - In CRM valid'!$G$2:$G$4699,"UK",'Relevant - In CRM valid'!$Q$2:$Q$4699,"valid")+COUNTIFS('Relevant - In CRM unknown'!$T$2:$T$253,$A647,'Relevant - In CRM unknown'!$G$2:$G$253,"UK",'Relevant - In CRM unknown'!$Q$2:$Q$253,"valid")+COUNTIFS('Relevant - IN NOW CRM valid'!$T$2:$T$2328,$A647,'Relevant - IN NOW CRM valid'!$G$2:$G$2328,"UK",'Relevant - IN NOW CRM valid'!$Q$2:$Q$2328,"valid")+COUNTIFS('Relevant - IN NOW CRM unknown'!$T$2:$T$1227,$A647,'Relevant - IN NOW CRM unknown'!$G$2:$G$1227,"UK",'Relevant - IN NOW CRM unknown'!$Q$2:$Q$1227,"valid")+COUNTIFS('Relevant - Not CRM not valid'!$T$2:$T$416,$A647,'Relevant - Not CRM not valid'!$G$2:$G$416,"UK",'Relevant - Not CRM not valid'!$Q$2:$Q$416,"valid")+COUNTIFS('Relevant - In CRM not valid'!$T$2:$T$46,$A647,'Relevant - In CRM not valid'!$G$2:$G$46,"UK",'Relevant - In CRM not valid'!$Q$2:$Q$46,"valid")</f>
        <v>0</v>
      </c>
      <c r="O647" s="2" t="str">
        <f t="shared" si="21"/>
        <v>Research  IT/Systems</v>
      </c>
    </row>
    <row r="648" spans="1:15" ht="15" customHeight="1">
      <c r="A648" s="2" t="s">
        <v>1403</v>
      </c>
      <c r="B648" s="2" t="s">
        <v>1404</v>
      </c>
      <c r="C648" s="2" t="s">
        <v>1570</v>
      </c>
      <c r="D648" s="2" t="str">
        <f>IFERROR(INDEX('UK Target Institutions'!$D$2:$D$727,MATCH($A648,'UK Target Institutions'!$A$2:$A$727,0)),"")</f>
        <v>No</v>
      </c>
      <c r="E648" s="2">
        <f>COUNTIFS('Relevant - In CRM valid'!$T$2:$T$4699,$A648,'Relevant - In CRM valid'!$G$2:$G$4699,"UK")+COUNTIFS('Relevant - In CRM unknown'!$T$2:$T$253,$A648,'Relevant - In CRM unknown'!$G$2:$G$253,"UK")+COUNTIFS('Relevant - IN NOW CRM valid'!$T$2:$T$2328,$A648,'Relevant - IN NOW CRM valid'!$G$2:$G$2328,"UK")+COUNTIFS('Relevant - IN NOW CRM unknown'!$T$2:$T$1227,$A648,'Relevant - IN NOW CRM unknown'!$G$2:$G$1227,"UK")+COUNTIFS('Relevant - Not CRM not valid'!$T$2:$T$416,$A648,'Relevant - Not CRM not valid'!$G$2:$G$416,"UK")+COUNTIFS('Relevant - In CRM not valid'!$T$2:$T$46,$A648,'Relevant - In CRM not valid'!$G$2:$G$46,"UK")</f>
        <v>1</v>
      </c>
      <c r="F648" s="2">
        <f>COUNTIFS('Relevant - In CRM valid'!$T$2:$T$4699,$A648,'Relevant - In CRM valid'!$G$2:$G$4699,"UK",'Relevant - In CRM valid'!$M$2:$M$4699,"Research")+COUNTIFS('Relevant - In CRM unknown'!$T$2:$T$253,$A648,'Relevant - In CRM unknown'!$G$2:$G$253,"UK",'Relevant - In CRM unknown'!$M$2:$M$253,"Research")+COUNTIFS('Relevant - IN NOW CRM valid'!$T$2:$T$2328,$A648,'Relevant - IN NOW CRM valid'!$G$2:$G$2328,"UK",'Relevant - IN NOW CRM valid'!$M$2:$M$2328,"Research")+COUNTIFS('Relevant - IN NOW CRM unknown'!$T$2:$T$1227,$A648,'Relevant - IN NOW CRM unknown'!$G$2:$G$1227,"UK",'Relevant - IN NOW CRM unknown'!$M$2:$M$1227,"Research")+COUNTIFS('Relevant - Not CRM not valid'!$T$2:$T$416,$A648,'Relevant - Not CRM not valid'!$G$2:$G$416,"UK",'Relevant - Not CRM not valid'!$M$2:$M$416,"Research")+COUNTIFS('Relevant - In CRM not valid'!$T$2:$T$46,$A648,'Relevant - In CRM not valid'!$G$2:$G$46,"UK",'Relevant - In CRM not valid'!$M$2:$M$46,"Research")</f>
        <v>0</v>
      </c>
      <c r="G648" s="2">
        <f>COUNTIFS('Relevant - In CRM valid'!$T$2:$T$4699,$A648,'Relevant - In CRM valid'!$G$2:$G$4699,"UK",'Relevant - In CRM valid'!$M$2:$M$4699,"Research",'Relevant - In CRM valid'!$R$2:$R$4699,"Senior")+COUNTIFS('Relevant - In CRM unknown'!$T$2:$T$253,$A648,'Relevant - In CRM unknown'!$G$2:$G$253,"UK",'Relevant - In CRM unknown'!$M$2:$M$253,"Research",'Relevant - In CRM unknown'!$R$2:$R$253,"Senior")+COUNTIFS('Relevant - IN NOW CRM valid'!$T$2:$T$2328,$A648,'Relevant - IN NOW CRM valid'!$G$2:$G$2328,"UK",'Relevant - IN NOW CRM valid'!$M$2:$M$2328,"Research",'Relevant - IN NOW CRM valid'!$R$2:$R$2328,"Senior")+COUNTIFS('Relevant - IN NOW CRM unknown'!$T$2:$T$1227,$A648,'Relevant - IN NOW CRM unknown'!$G$2:$G$1227,"UK",'Relevant - IN NOW CRM unknown'!$M$2:$M$1227,"Research",'Relevant - IN NOW CRM unknown'!$R$2:$R$1227,"Senior")+COUNTIFS('Relevant - Not CRM not valid'!$T$2:$T$416,$A648,'Relevant - Not CRM not valid'!$G$2:$G$416,"UK",'Relevant - Not CRM not valid'!$M$2:$M$416,"Research",'Relevant - Not CRM not valid'!$R$2:$R$416,"Senior")+COUNTIFS('Relevant - In CRM not valid'!$T$2:$T$46,$A648,'Relevant - In CRM not valid'!$G$2:$G$46,"UK",'Relevant - In CRM not valid'!$M$2:$M$46,"Research",'Relevant - In CRM not valid'!$R$2:$R$46,"Senior")</f>
        <v>0</v>
      </c>
      <c r="H648" s="2">
        <f>COUNTIFS('Relevant - In CRM valid'!$T$2:$T$4699,$A648,'Relevant - In CRM valid'!$G$2:$G$4699,"UK",'Relevant - In CRM valid'!$M$2:$M$4699,"Research",'Relevant - In CRM valid'!$R$2:$R$4699,"Operational")+COUNTIFS('Relevant - In CRM unknown'!$T$2:$T$253,$A648,'Relevant - In CRM unknown'!$G$2:$G$253,"UK",'Relevant - In CRM unknown'!$M$2:$M$253,"Research",'Relevant - In CRM unknown'!$R$2:$R$253,"Operational")+COUNTIFS('Relevant - IN NOW CRM valid'!$T$2:$T$2328,$A648,'Relevant - IN NOW CRM valid'!$G$2:$G$2328,"UK",'Relevant - IN NOW CRM valid'!$M$2:$M$2328,"Research",'Relevant - IN NOW CRM valid'!$R$2:$R$2328,"Operational")+COUNTIFS('Relevant - IN NOW CRM unknown'!$T$2:$T$1227,$A648,'Relevant - IN NOW CRM unknown'!$G$2:$G$1227,"UK",'Relevant - IN NOW CRM unknown'!$M$2:$M$1227,"Research",'Relevant - IN NOW CRM unknown'!$R$2:$R$1227,"Operational")+COUNTIFS('Relevant - Not CRM not valid'!$T$2:$T$416,$A648,'Relevant - Not CRM not valid'!$G$2:$G$416,"UK",'Relevant - Not CRM not valid'!$M$2:$M$416,"Research",'Relevant - Not CRM not valid'!$R$2:$R$416,"Operational")+COUNTIFS('Relevant - In CRM not valid'!$T$2:$T$46,$A648,'Relevant - In CRM not valid'!$G$2:$G$46,"UK",'Relevant - In CRM not valid'!$M$2:$M$46,"Research",'Relevant - In CRM not valid'!$R$2:$R$46,"Operational")</f>
        <v>0</v>
      </c>
      <c r="I648" s="2">
        <f>COUNTIFS('Relevant - In CRM valid'!$T$2:$T$4699,$A648,'Relevant - In CRM valid'!$G$2:$G$4699,"UK",'Relevant - In CRM valid'!$M$2:$M$4699,"Research",'Relevant - In CRM valid'!$R$2:$R$4699,"Academic")+COUNTIFS('Relevant - In CRM unknown'!$T$2:$T$253,$A648,'Relevant - In CRM unknown'!$G$2:$G$253,"UK",'Relevant - In CRM unknown'!$M$2:$M$253,"Research",'Relevant - In CRM unknown'!$R$2:$R$253,"Academic")+COUNTIFS('Relevant - IN NOW CRM valid'!$T$2:$T$2328,$A648,'Relevant - IN NOW CRM valid'!$G$2:$G$2328,"UK",'Relevant - IN NOW CRM valid'!$M$2:$M$2328,"Research",'Relevant - IN NOW CRM valid'!$R$2:$R$2328,"Academic")+COUNTIFS('Relevant - IN NOW CRM unknown'!$T$2:$T$1227,$A648,'Relevant - IN NOW CRM unknown'!$G$2:$G$1227,"UK",'Relevant - IN NOW CRM unknown'!$M$2:$M$1227,"Research",'Relevant - IN NOW CRM unknown'!$R$2:$R$1227,"Academic")+COUNTIFS('Relevant - Not CRM not valid'!$T$2:$T$416,$A648,'Relevant - Not CRM not valid'!$G$2:$G$416,"UK",'Relevant - Not CRM not valid'!$M$2:$M$416,"Research",'Relevant - Not CRM not valid'!$R$2:$R$416,"Academic")+COUNTIFS('Relevant - In CRM not valid'!$T$2:$T$46,$A648,'Relevant - In CRM not valid'!$G$2:$G$46,"UK",'Relevant - In CRM not valid'!$M$2:$M$46,"Research",'Relevant - In CRM not valid'!$R$2:$R$46,"Academic")</f>
        <v>0</v>
      </c>
      <c r="J648" s="2">
        <f>COUNTIFS('Relevant - In CRM valid'!$T$2:$T$4699,$A648,'Relevant - In CRM valid'!$G$2:$G$4699,"UK",'Relevant - In CRM valid'!$M$2:$M$4699,"Finance")+COUNTIFS('Relevant - In CRM unknown'!$T$2:$T$253,$A648,'Relevant - In CRM unknown'!$G$2:$G$253,"UK",'Relevant - In CRM unknown'!$M$2:$M$253,"Finance")+COUNTIFS('Relevant - IN NOW CRM valid'!$T$2:$T$2328,$A648,'Relevant - IN NOW CRM valid'!$G$2:$G$2328,"UK",'Relevant - IN NOW CRM valid'!$M$2:$M$2328,"Finance")+COUNTIFS('Relevant - IN NOW CRM unknown'!$T$2:$T$1227,$A648,'Relevant - IN NOW CRM unknown'!$G$2:$G$1227,"UK",'Relevant - IN NOW CRM unknown'!$M$2:$M$1227,"Finance")+COUNTIFS('Relevant - Not CRM not valid'!$T$2:$T$416,$A648,'Relevant - Not CRM not valid'!$G$2:$G$416,"UK",'Relevant - Not CRM not valid'!$M$2:$M$416,"Finance")+COUNTIFS('Relevant - In CRM not valid'!$T$2:$T$46,$A648,'Relevant - In CRM not valid'!$G$2:$G$46,"UK",'Relevant - In CRM not valid'!$M$2:$M$46,"Finance")</f>
        <v>1</v>
      </c>
      <c r="K648" s="2">
        <f>COUNTIFS('Relevant - In CRM valid'!$T$2:$T$4699,$A648,'Relevant - In CRM valid'!$G$2:$G$4699,"UK",'Relevant - In CRM valid'!$M$2:$M$4699,"IT/Systems")+COUNTIFS('Relevant - In CRM unknown'!$T$2:$T$253,$A648,'Relevant - In CRM unknown'!$G$2:$G$253,"UK",'Relevant - In CRM unknown'!$M$2:$M$253,"IT/Systems")+COUNTIFS('Relevant - IN NOW CRM valid'!$T$2:$T$2328,$A648,'Relevant - IN NOW CRM valid'!$G$2:$G$2328,"UK",'Relevant - IN NOW CRM valid'!$M$2:$M$2328,"IT/Systems")+COUNTIFS('Relevant - IN NOW CRM unknown'!$T$2:$T$1227,$A648,'Relevant - IN NOW CRM unknown'!$G$2:$G$1227,"UK",'Relevant - IN NOW CRM unknown'!$M$2:$M$1227,"IT/Systems")+COUNTIFS('Relevant - Not CRM not valid'!$T$2:$T$416,$A648,'Relevant - Not CRM not valid'!$G$2:$G$416,"UK",'Relevant - Not CRM not valid'!$M$2:$M$416,"IT/Systems")+COUNTIFS('Relevant - In CRM not valid'!$T$2:$T$46,$A648,'Relevant - In CRM not valid'!$G$2:$G$46,"UK",'Relevant - In CRM not valid'!$M$2:$M$46,"IT/Systems")</f>
        <v>0</v>
      </c>
      <c r="L648" s="2">
        <f>COUNTIFS('Relevant - In CRM valid'!$T$2:$T$4699,$A648,'Relevant - In CRM valid'!$G$2:$G$4699,"UK",'Relevant - In CRM valid'!$M$2:$M$4699,"")+COUNTIFS('Relevant - In CRM unknown'!$T$2:$T$253,$A648,'Relevant - In CRM unknown'!$G$2:$G$253,"UK",'Relevant - In CRM unknown'!$M$2:$M$253,"")+COUNTIFS('Relevant - IN NOW CRM valid'!$T$2:$T$2328,$A648,'Relevant - IN NOW CRM valid'!$G$2:$G$2328,"UK",'Relevant - IN NOW CRM valid'!$M$2:$M$2328,"")+COUNTIFS('Relevant - IN NOW CRM unknown'!$T$2:$T$1227,$A648,'Relevant - IN NOW CRM unknown'!$G$2:$G$1227,"UK",'Relevant - IN NOW CRM unknown'!$M$2:$M$1227,"")+COUNTIFS('Relevant - Not CRM not valid'!$T$2:$T$416,$A648,'Relevant - Not CRM not valid'!$G$2:$G$416,"UK",'Relevant - Not CRM not valid'!$M$2:$M$416,"")+COUNTIFS('Relevant - In CRM not valid'!$T$2:$T$46,$A648,'Relevant - In CRM not valid'!$G$2:$G$46,"UK",'Relevant - In CRM not valid'!$M$2:$M$46,"")</f>
        <v>0</v>
      </c>
      <c r="M648" s="2">
        <f t="shared" si="20"/>
        <v>1</v>
      </c>
      <c r="N648" s="2">
        <f>COUNTIFS('Relevant - In CRM valid'!$T$2:$T$4699,$A648,'Relevant - In CRM valid'!$G$2:$G$4699,"UK",'Relevant - In CRM valid'!$Q$2:$Q$4699,"valid")+COUNTIFS('Relevant - In CRM unknown'!$T$2:$T$253,$A648,'Relevant - In CRM unknown'!$G$2:$G$253,"UK",'Relevant - In CRM unknown'!$Q$2:$Q$253,"valid")+COUNTIFS('Relevant - IN NOW CRM valid'!$T$2:$T$2328,$A648,'Relevant - IN NOW CRM valid'!$G$2:$G$2328,"UK",'Relevant - IN NOW CRM valid'!$Q$2:$Q$2328,"valid")+COUNTIFS('Relevant - IN NOW CRM unknown'!$T$2:$T$1227,$A648,'Relevant - IN NOW CRM unknown'!$G$2:$G$1227,"UK",'Relevant - IN NOW CRM unknown'!$Q$2:$Q$1227,"valid")+COUNTIFS('Relevant - Not CRM not valid'!$T$2:$T$416,$A648,'Relevant - Not CRM not valid'!$G$2:$G$416,"UK",'Relevant - Not CRM not valid'!$Q$2:$Q$416,"valid")+COUNTIFS('Relevant - In CRM not valid'!$T$2:$T$46,$A648,'Relevant - In CRM not valid'!$G$2:$G$46,"UK",'Relevant - In CRM not valid'!$Q$2:$Q$46,"valid")</f>
        <v>0</v>
      </c>
      <c r="O648" s="2" t="str">
        <f t="shared" si="21"/>
        <v>Research  IT/Systems</v>
      </c>
    </row>
    <row r="649" spans="1:15" ht="15" customHeight="1">
      <c r="A649" s="2" t="s">
        <v>1405</v>
      </c>
      <c r="B649" s="2" t="s">
        <v>1406</v>
      </c>
      <c r="C649" s="2" t="s">
        <v>368</v>
      </c>
      <c r="D649" s="2" t="str">
        <f>IFERROR(INDEX('UK Target Institutions'!$D$2:$D$727,MATCH($A649,'UK Target Institutions'!$A$2:$A$727,0)),"")</f>
        <v>No</v>
      </c>
      <c r="E649" s="2">
        <f>COUNTIFS('Relevant - In CRM valid'!$T$2:$T$4699,$A649,'Relevant - In CRM valid'!$G$2:$G$4699,"UK")+COUNTIFS('Relevant - In CRM unknown'!$T$2:$T$253,$A649,'Relevant - In CRM unknown'!$G$2:$G$253,"UK")+COUNTIFS('Relevant - IN NOW CRM valid'!$T$2:$T$2328,$A649,'Relevant - IN NOW CRM valid'!$G$2:$G$2328,"UK")+COUNTIFS('Relevant - IN NOW CRM unknown'!$T$2:$T$1227,$A649,'Relevant - IN NOW CRM unknown'!$G$2:$G$1227,"UK")+COUNTIFS('Relevant - Not CRM not valid'!$T$2:$T$416,$A649,'Relevant - Not CRM not valid'!$G$2:$G$416,"UK")+COUNTIFS('Relevant - In CRM not valid'!$T$2:$T$46,$A649,'Relevant - In CRM not valid'!$G$2:$G$46,"UK")</f>
        <v>1</v>
      </c>
      <c r="F649" s="2">
        <f>COUNTIFS('Relevant - In CRM valid'!$T$2:$T$4699,$A649,'Relevant - In CRM valid'!$G$2:$G$4699,"UK",'Relevant - In CRM valid'!$M$2:$M$4699,"Research")+COUNTIFS('Relevant - In CRM unknown'!$T$2:$T$253,$A649,'Relevant - In CRM unknown'!$G$2:$G$253,"UK",'Relevant - In CRM unknown'!$M$2:$M$253,"Research")+COUNTIFS('Relevant - IN NOW CRM valid'!$T$2:$T$2328,$A649,'Relevant - IN NOW CRM valid'!$G$2:$G$2328,"UK",'Relevant - IN NOW CRM valid'!$M$2:$M$2328,"Research")+COUNTIFS('Relevant - IN NOW CRM unknown'!$T$2:$T$1227,$A649,'Relevant - IN NOW CRM unknown'!$G$2:$G$1227,"UK",'Relevant - IN NOW CRM unknown'!$M$2:$M$1227,"Research")+COUNTIFS('Relevant - Not CRM not valid'!$T$2:$T$416,$A649,'Relevant - Not CRM not valid'!$G$2:$G$416,"UK",'Relevant - Not CRM not valid'!$M$2:$M$416,"Research")+COUNTIFS('Relevant - In CRM not valid'!$T$2:$T$46,$A649,'Relevant - In CRM not valid'!$G$2:$G$46,"UK",'Relevant - In CRM not valid'!$M$2:$M$46,"Research")</f>
        <v>1</v>
      </c>
      <c r="G649" s="2">
        <f>COUNTIFS('Relevant - In CRM valid'!$T$2:$T$4699,$A649,'Relevant - In CRM valid'!$G$2:$G$4699,"UK",'Relevant - In CRM valid'!$M$2:$M$4699,"Research",'Relevant - In CRM valid'!$R$2:$R$4699,"Senior")+COUNTIFS('Relevant - In CRM unknown'!$T$2:$T$253,$A649,'Relevant - In CRM unknown'!$G$2:$G$253,"UK",'Relevant - In CRM unknown'!$M$2:$M$253,"Research",'Relevant - In CRM unknown'!$R$2:$R$253,"Senior")+COUNTIFS('Relevant - IN NOW CRM valid'!$T$2:$T$2328,$A649,'Relevant - IN NOW CRM valid'!$G$2:$G$2328,"UK",'Relevant - IN NOW CRM valid'!$M$2:$M$2328,"Research",'Relevant - IN NOW CRM valid'!$R$2:$R$2328,"Senior")+COUNTIFS('Relevant - IN NOW CRM unknown'!$T$2:$T$1227,$A649,'Relevant - IN NOW CRM unknown'!$G$2:$G$1227,"UK",'Relevant - IN NOW CRM unknown'!$M$2:$M$1227,"Research",'Relevant - IN NOW CRM unknown'!$R$2:$R$1227,"Senior")+COUNTIFS('Relevant - Not CRM not valid'!$T$2:$T$416,$A649,'Relevant - Not CRM not valid'!$G$2:$G$416,"UK",'Relevant - Not CRM not valid'!$M$2:$M$416,"Research",'Relevant - Not CRM not valid'!$R$2:$R$416,"Senior")+COUNTIFS('Relevant - In CRM not valid'!$T$2:$T$46,$A649,'Relevant - In CRM not valid'!$G$2:$G$46,"UK",'Relevant - In CRM not valid'!$M$2:$M$46,"Research",'Relevant - In CRM not valid'!$R$2:$R$46,"Senior")</f>
        <v>1</v>
      </c>
      <c r="H649" s="2">
        <f>COUNTIFS('Relevant - In CRM valid'!$T$2:$T$4699,$A649,'Relevant - In CRM valid'!$G$2:$G$4699,"UK",'Relevant - In CRM valid'!$M$2:$M$4699,"Research",'Relevant - In CRM valid'!$R$2:$R$4699,"Operational")+COUNTIFS('Relevant - In CRM unknown'!$T$2:$T$253,$A649,'Relevant - In CRM unknown'!$G$2:$G$253,"UK",'Relevant - In CRM unknown'!$M$2:$M$253,"Research",'Relevant - In CRM unknown'!$R$2:$R$253,"Operational")+COUNTIFS('Relevant - IN NOW CRM valid'!$T$2:$T$2328,$A649,'Relevant - IN NOW CRM valid'!$G$2:$G$2328,"UK",'Relevant - IN NOW CRM valid'!$M$2:$M$2328,"Research",'Relevant - IN NOW CRM valid'!$R$2:$R$2328,"Operational")+COUNTIFS('Relevant - IN NOW CRM unknown'!$T$2:$T$1227,$A649,'Relevant - IN NOW CRM unknown'!$G$2:$G$1227,"UK",'Relevant - IN NOW CRM unknown'!$M$2:$M$1227,"Research",'Relevant - IN NOW CRM unknown'!$R$2:$R$1227,"Operational")+COUNTIFS('Relevant - Not CRM not valid'!$T$2:$T$416,$A649,'Relevant - Not CRM not valid'!$G$2:$G$416,"UK",'Relevant - Not CRM not valid'!$M$2:$M$416,"Research",'Relevant - Not CRM not valid'!$R$2:$R$416,"Operational")+COUNTIFS('Relevant - In CRM not valid'!$T$2:$T$46,$A649,'Relevant - In CRM not valid'!$G$2:$G$46,"UK",'Relevant - In CRM not valid'!$M$2:$M$46,"Research",'Relevant - In CRM not valid'!$R$2:$R$46,"Operational")</f>
        <v>0</v>
      </c>
      <c r="I649" s="2">
        <f>COUNTIFS('Relevant - In CRM valid'!$T$2:$T$4699,$A649,'Relevant - In CRM valid'!$G$2:$G$4699,"UK",'Relevant - In CRM valid'!$M$2:$M$4699,"Research",'Relevant - In CRM valid'!$R$2:$R$4699,"Academic")+COUNTIFS('Relevant - In CRM unknown'!$T$2:$T$253,$A649,'Relevant - In CRM unknown'!$G$2:$G$253,"UK",'Relevant - In CRM unknown'!$M$2:$M$253,"Research",'Relevant - In CRM unknown'!$R$2:$R$253,"Academic")+COUNTIFS('Relevant - IN NOW CRM valid'!$T$2:$T$2328,$A649,'Relevant - IN NOW CRM valid'!$G$2:$G$2328,"UK",'Relevant - IN NOW CRM valid'!$M$2:$M$2328,"Research",'Relevant - IN NOW CRM valid'!$R$2:$R$2328,"Academic")+COUNTIFS('Relevant - IN NOW CRM unknown'!$T$2:$T$1227,$A649,'Relevant - IN NOW CRM unknown'!$G$2:$G$1227,"UK",'Relevant - IN NOW CRM unknown'!$M$2:$M$1227,"Research",'Relevant - IN NOW CRM unknown'!$R$2:$R$1227,"Academic")+COUNTIFS('Relevant - Not CRM not valid'!$T$2:$T$416,$A649,'Relevant - Not CRM not valid'!$G$2:$G$416,"UK",'Relevant - Not CRM not valid'!$M$2:$M$416,"Research",'Relevant - Not CRM not valid'!$R$2:$R$416,"Academic")+COUNTIFS('Relevant - In CRM not valid'!$T$2:$T$46,$A649,'Relevant - In CRM not valid'!$G$2:$G$46,"UK",'Relevant - In CRM not valid'!$M$2:$M$46,"Research",'Relevant - In CRM not valid'!$R$2:$R$46,"Academic")</f>
        <v>0</v>
      </c>
      <c r="J649" s="2">
        <f>COUNTIFS('Relevant - In CRM valid'!$T$2:$T$4699,$A649,'Relevant - In CRM valid'!$G$2:$G$4699,"UK",'Relevant - In CRM valid'!$M$2:$M$4699,"Finance")+COUNTIFS('Relevant - In CRM unknown'!$T$2:$T$253,$A649,'Relevant - In CRM unknown'!$G$2:$G$253,"UK",'Relevant - In CRM unknown'!$M$2:$M$253,"Finance")+COUNTIFS('Relevant - IN NOW CRM valid'!$T$2:$T$2328,$A649,'Relevant - IN NOW CRM valid'!$G$2:$G$2328,"UK",'Relevant - IN NOW CRM valid'!$M$2:$M$2328,"Finance")+COUNTIFS('Relevant - IN NOW CRM unknown'!$T$2:$T$1227,$A649,'Relevant - IN NOW CRM unknown'!$G$2:$G$1227,"UK",'Relevant - IN NOW CRM unknown'!$M$2:$M$1227,"Finance")+COUNTIFS('Relevant - Not CRM not valid'!$T$2:$T$416,$A649,'Relevant - Not CRM not valid'!$G$2:$G$416,"UK",'Relevant - Not CRM not valid'!$M$2:$M$416,"Finance")+COUNTIFS('Relevant - In CRM not valid'!$T$2:$T$46,$A649,'Relevant - In CRM not valid'!$G$2:$G$46,"UK",'Relevant - In CRM not valid'!$M$2:$M$46,"Finance")</f>
        <v>0</v>
      </c>
      <c r="K649" s="2">
        <f>COUNTIFS('Relevant - In CRM valid'!$T$2:$T$4699,$A649,'Relevant - In CRM valid'!$G$2:$G$4699,"UK",'Relevant - In CRM valid'!$M$2:$M$4699,"IT/Systems")+COUNTIFS('Relevant - In CRM unknown'!$T$2:$T$253,$A649,'Relevant - In CRM unknown'!$G$2:$G$253,"UK",'Relevant - In CRM unknown'!$M$2:$M$253,"IT/Systems")+COUNTIFS('Relevant - IN NOW CRM valid'!$T$2:$T$2328,$A649,'Relevant - IN NOW CRM valid'!$G$2:$G$2328,"UK",'Relevant - IN NOW CRM valid'!$M$2:$M$2328,"IT/Systems")+COUNTIFS('Relevant - IN NOW CRM unknown'!$T$2:$T$1227,$A649,'Relevant - IN NOW CRM unknown'!$G$2:$G$1227,"UK",'Relevant - IN NOW CRM unknown'!$M$2:$M$1227,"IT/Systems")+COUNTIFS('Relevant - Not CRM not valid'!$T$2:$T$416,$A649,'Relevant - Not CRM not valid'!$G$2:$G$416,"UK",'Relevant - Not CRM not valid'!$M$2:$M$416,"IT/Systems")+COUNTIFS('Relevant - In CRM not valid'!$T$2:$T$46,$A649,'Relevant - In CRM not valid'!$G$2:$G$46,"UK",'Relevant - In CRM not valid'!$M$2:$M$46,"IT/Systems")</f>
        <v>0</v>
      </c>
      <c r="L649" s="2">
        <f>COUNTIFS('Relevant - In CRM valid'!$T$2:$T$4699,$A649,'Relevant - In CRM valid'!$G$2:$G$4699,"UK",'Relevant - In CRM valid'!$M$2:$M$4699,"")+COUNTIFS('Relevant - In CRM unknown'!$T$2:$T$253,$A649,'Relevant - In CRM unknown'!$G$2:$G$253,"UK",'Relevant - In CRM unknown'!$M$2:$M$253,"")+COUNTIFS('Relevant - IN NOW CRM valid'!$T$2:$T$2328,$A649,'Relevant - IN NOW CRM valid'!$G$2:$G$2328,"UK",'Relevant - IN NOW CRM valid'!$M$2:$M$2328,"")+COUNTIFS('Relevant - IN NOW CRM unknown'!$T$2:$T$1227,$A649,'Relevant - IN NOW CRM unknown'!$G$2:$G$1227,"UK",'Relevant - IN NOW CRM unknown'!$M$2:$M$1227,"")+COUNTIFS('Relevant - Not CRM not valid'!$T$2:$T$416,$A649,'Relevant - Not CRM not valid'!$G$2:$G$416,"UK",'Relevant - Not CRM not valid'!$M$2:$M$416,"")+COUNTIFS('Relevant - In CRM not valid'!$T$2:$T$46,$A649,'Relevant - In CRM not valid'!$G$2:$G$46,"UK",'Relevant - In CRM not valid'!$M$2:$M$46,"")</f>
        <v>0</v>
      </c>
      <c r="M649" s="2">
        <f t="shared" si="20"/>
        <v>1</v>
      </c>
      <c r="N649" s="2">
        <f>COUNTIFS('Relevant - In CRM valid'!$T$2:$T$4699,$A649,'Relevant - In CRM valid'!$G$2:$G$4699,"UK",'Relevant - In CRM valid'!$Q$2:$Q$4699,"valid")+COUNTIFS('Relevant - In CRM unknown'!$T$2:$T$253,$A649,'Relevant - In CRM unknown'!$G$2:$G$253,"UK",'Relevant - In CRM unknown'!$Q$2:$Q$253,"valid")+COUNTIFS('Relevant - IN NOW CRM valid'!$T$2:$T$2328,$A649,'Relevant - IN NOW CRM valid'!$G$2:$G$2328,"UK",'Relevant - IN NOW CRM valid'!$Q$2:$Q$2328,"valid")+COUNTIFS('Relevant - IN NOW CRM unknown'!$T$2:$T$1227,$A649,'Relevant - IN NOW CRM unknown'!$G$2:$G$1227,"UK",'Relevant - IN NOW CRM unknown'!$Q$2:$Q$1227,"valid")+COUNTIFS('Relevant - Not CRM not valid'!$T$2:$T$416,$A649,'Relevant - Not CRM not valid'!$G$2:$G$416,"UK",'Relevant - Not CRM not valid'!$Q$2:$Q$416,"valid")+COUNTIFS('Relevant - In CRM not valid'!$T$2:$T$46,$A649,'Relevant - In CRM not valid'!$G$2:$G$46,"UK",'Relevant - In CRM not valid'!$Q$2:$Q$46,"valid")</f>
        <v>1</v>
      </c>
      <c r="O649" s="2" t="str">
        <f t="shared" si="21"/>
        <v>Finance  IT/Systems</v>
      </c>
    </row>
    <row r="650" spans="1:15" ht="15" customHeight="1">
      <c r="A650" s="2" t="s">
        <v>1407</v>
      </c>
      <c r="B650" s="2" t="s">
        <v>1408</v>
      </c>
      <c r="C650" s="2" t="s">
        <v>368</v>
      </c>
      <c r="D650" s="2" t="str">
        <f>IFERROR(INDEX('UK Target Institutions'!$D$2:$D$727,MATCH($A650,'UK Target Institutions'!$A$2:$A$727,0)),"")</f>
        <v>No</v>
      </c>
      <c r="E650" s="2">
        <f>COUNTIFS('Relevant - In CRM valid'!$T$2:$T$4699,$A650,'Relevant - In CRM valid'!$G$2:$G$4699,"UK")+COUNTIFS('Relevant - In CRM unknown'!$T$2:$T$253,$A650,'Relevant - In CRM unknown'!$G$2:$G$253,"UK")+COUNTIFS('Relevant - IN NOW CRM valid'!$T$2:$T$2328,$A650,'Relevant - IN NOW CRM valid'!$G$2:$G$2328,"UK")+COUNTIFS('Relevant - IN NOW CRM unknown'!$T$2:$T$1227,$A650,'Relevant - IN NOW CRM unknown'!$G$2:$G$1227,"UK")+COUNTIFS('Relevant - Not CRM not valid'!$T$2:$T$416,$A650,'Relevant - Not CRM not valid'!$G$2:$G$416,"UK")+COUNTIFS('Relevant - In CRM not valid'!$T$2:$T$46,$A650,'Relevant - In CRM not valid'!$G$2:$G$46,"UK")</f>
        <v>1</v>
      </c>
      <c r="F650" s="2">
        <f>COUNTIFS('Relevant - In CRM valid'!$T$2:$T$4699,$A650,'Relevant - In CRM valid'!$G$2:$G$4699,"UK",'Relevant - In CRM valid'!$M$2:$M$4699,"Research")+COUNTIFS('Relevant - In CRM unknown'!$T$2:$T$253,$A650,'Relevant - In CRM unknown'!$G$2:$G$253,"UK",'Relevant - In CRM unknown'!$M$2:$M$253,"Research")+COUNTIFS('Relevant - IN NOW CRM valid'!$T$2:$T$2328,$A650,'Relevant - IN NOW CRM valid'!$G$2:$G$2328,"UK",'Relevant - IN NOW CRM valid'!$M$2:$M$2328,"Research")+COUNTIFS('Relevant - IN NOW CRM unknown'!$T$2:$T$1227,$A650,'Relevant - IN NOW CRM unknown'!$G$2:$G$1227,"UK",'Relevant - IN NOW CRM unknown'!$M$2:$M$1227,"Research")+COUNTIFS('Relevant - Not CRM not valid'!$T$2:$T$416,$A650,'Relevant - Not CRM not valid'!$G$2:$G$416,"UK",'Relevant - Not CRM not valid'!$M$2:$M$416,"Research")+COUNTIFS('Relevant - In CRM not valid'!$T$2:$T$46,$A650,'Relevant - In CRM not valid'!$G$2:$G$46,"UK",'Relevant - In CRM not valid'!$M$2:$M$46,"Research")</f>
        <v>1</v>
      </c>
      <c r="G650" s="2">
        <f>COUNTIFS('Relevant - In CRM valid'!$T$2:$T$4699,$A650,'Relevant - In CRM valid'!$G$2:$G$4699,"UK",'Relevant - In CRM valid'!$M$2:$M$4699,"Research",'Relevant - In CRM valid'!$R$2:$R$4699,"Senior")+COUNTIFS('Relevant - In CRM unknown'!$T$2:$T$253,$A650,'Relevant - In CRM unknown'!$G$2:$G$253,"UK",'Relevant - In CRM unknown'!$M$2:$M$253,"Research",'Relevant - In CRM unknown'!$R$2:$R$253,"Senior")+COUNTIFS('Relevant - IN NOW CRM valid'!$T$2:$T$2328,$A650,'Relevant - IN NOW CRM valid'!$G$2:$G$2328,"UK",'Relevant - IN NOW CRM valid'!$M$2:$M$2328,"Research",'Relevant - IN NOW CRM valid'!$R$2:$R$2328,"Senior")+COUNTIFS('Relevant - IN NOW CRM unknown'!$T$2:$T$1227,$A650,'Relevant - IN NOW CRM unknown'!$G$2:$G$1227,"UK",'Relevant - IN NOW CRM unknown'!$M$2:$M$1227,"Research",'Relevant - IN NOW CRM unknown'!$R$2:$R$1227,"Senior")+COUNTIFS('Relevant - Not CRM not valid'!$T$2:$T$416,$A650,'Relevant - Not CRM not valid'!$G$2:$G$416,"UK",'Relevant - Not CRM not valid'!$M$2:$M$416,"Research",'Relevant - Not CRM not valid'!$R$2:$R$416,"Senior")+COUNTIFS('Relevant - In CRM not valid'!$T$2:$T$46,$A650,'Relevant - In CRM not valid'!$G$2:$G$46,"UK",'Relevant - In CRM not valid'!$M$2:$M$46,"Research",'Relevant - In CRM not valid'!$R$2:$R$46,"Senior")</f>
        <v>1</v>
      </c>
      <c r="H650" s="2">
        <f>COUNTIFS('Relevant - In CRM valid'!$T$2:$T$4699,$A650,'Relevant - In CRM valid'!$G$2:$G$4699,"UK",'Relevant - In CRM valid'!$M$2:$M$4699,"Research",'Relevant - In CRM valid'!$R$2:$R$4699,"Operational")+COUNTIFS('Relevant - In CRM unknown'!$T$2:$T$253,$A650,'Relevant - In CRM unknown'!$G$2:$G$253,"UK",'Relevant - In CRM unknown'!$M$2:$M$253,"Research",'Relevant - In CRM unknown'!$R$2:$R$253,"Operational")+COUNTIFS('Relevant - IN NOW CRM valid'!$T$2:$T$2328,$A650,'Relevant - IN NOW CRM valid'!$G$2:$G$2328,"UK",'Relevant - IN NOW CRM valid'!$M$2:$M$2328,"Research",'Relevant - IN NOW CRM valid'!$R$2:$R$2328,"Operational")+COUNTIFS('Relevant - IN NOW CRM unknown'!$T$2:$T$1227,$A650,'Relevant - IN NOW CRM unknown'!$G$2:$G$1227,"UK",'Relevant - IN NOW CRM unknown'!$M$2:$M$1227,"Research",'Relevant - IN NOW CRM unknown'!$R$2:$R$1227,"Operational")+COUNTIFS('Relevant - Not CRM not valid'!$T$2:$T$416,$A650,'Relevant - Not CRM not valid'!$G$2:$G$416,"UK",'Relevant - Not CRM not valid'!$M$2:$M$416,"Research",'Relevant - Not CRM not valid'!$R$2:$R$416,"Operational")+COUNTIFS('Relevant - In CRM not valid'!$T$2:$T$46,$A650,'Relevant - In CRM not valid'!$G$2:$G$46,"UK",'Relevant - In CRM not valid'!$M$2:$M$46,"Research",'Relevant - In CRM not valid'!$R$2:$R$46,"Operational")</f>
        <v>0</v>
      </c>
      <c r="I650" s="2">
        <f>COUNTIFS('Relevant - In CRM valid'!$T$2:$T$4699,$A650,'Relevant - In CRM valid'!$G$2:$G$4699,"UK",'Relevant - In CRM valid'!$M$2:$M$4699,"Research",'Relevant - In CRM valid'!$R$2:$R$4699,"Academic")+COUNTIFS('Relevant - In CRM unknown'!$T$2:$T$253,$A650,'Relevant - In CRM unknown'!$G$2:$G$253,"UK",'Relevant - In CRM unknown'!$M$2:$M$253,"Research",'Relevant - In CRM unknown'!$R$2:$R$253,"Academic")+COUNTIFS('Relevant - IN NOW CRM valid'!$T$2:$T$2328,$A650,'Relevant - IN NOW CRM valid'!$G$2:$G$2328,"UK",'Relevant - IN NOW CRM valid'!$M$2:$M$2328,"Research",'Relevant - IN NOW CRM valid'!$R$2:$R$2328,"Academic")+COUNTIFS('Relevant - IN NOW CRM unknown'!$T$2:$T$1227,$A650,'Relevant - IN NOW CRM unknown'!$G$2:$G$1227,"UK",'Relevant - IN NOW CRM unknown'!$M$2:$M$1227,"Research",'Relevant - IN NOW CRM unknown'!$R$2:$R$1227,"Academic")+COUNTIFS('Relevant - Not CRM not valid'!$T$2:$T$416,$A650,'Relevant - Not CRM not valid'!$G$2:$G$416,"UK",'Relevant - Not CRM not valid'!$M$2:$M$416,"Research",'Relevant - Not CRM not valid'!$R$2:$R$416,"Academic")+COUNTIFS('Relevant - In CRM not valid'!$T$2:$T$46,$A650,'Relevant - In CRM not valid'!$G$2:$G$46,"UK",'Relevant - In CRM not valid'!$M$2:$M$46,"Research",'Relevant - In CRM not valid'!$R$2:$R$46,"Academic")</f>
        <v>0</v>
      </c>
      <c r="J650" s="2">
        <f>COUNTIFS('Relevant - In CRM valid'!$T$2:$T$4699,$A650,'Relevant - In CRM valid'!$G$2:$G$4699,"UK",'Relevant - In CRM valid'!$M$2:$M$4699,"Finance")+COUNTIFS('Relevant - In CRM unknown'!$T$2:$T$253,$A650,'Relevant - In CRM unknown'!$G$2:$G$253,"UK",'Relevant - In CRM unknown'!$M$2:$M$253,"Finance")+COUNTIFS('Relevant - IN NOW CRM valid'!$T$2:$T$2328,$A650,'Relevant - IN NOW CRM valid'!$G$2:$G$2328,"UK",'Relevant - IN NOW CRM valid'!$M$2:$M$2328,"Finance")+COUNTIFS('Relevant - IN NOW CRM unknown'!$T$2:$T$1227,$A650,'Relevant - IN NOW CRM unknown'!$G$2:$G$1227,"UK",'Relevant - IN NOW CRM unknown'!$M$2:$M$1227,"Finance")+COUNTIFS('Relevant - Not CRM not valid'!$T$2:$T$416,$A650,'Relevant - Not CRM not valid'!$G$2:$G$416,"UK",'Relevant - Not CRM not valid'!$M$2:$M$416,"Finance")+COUNTIFS('Relevant - In CRM not valid'!$T$2:$T$46,$A650,'Relevant - In CRM not valid'!$G$2:$G$46,"UK",'Relevant - In CRM not valid'!$M$2:$M$46,"Finance")</f>
        <v>0</v>
      </c>
      <c r="K650" s="2">
        <f>COUNTIFS('Relevant - In CRM valid'!$T$2:$T$4699,$A650,'Relevant - In CRM valid'!$G$2:$G$4699,"UK",'Relevant - In CRM valid'!$M$2:$M$4699,"IT/Systems")+COUNTIFS('Relevant - In CRM unknown'!$T$2:$T$253,$A650,'Relevant - In CRM unknown'!$G$2:$G$253,"UK",'Relevant - In CRM unknown'!$M$2:$M$253,"IT/Systems")+COUNTIFS('Relevant - IN NOW CRM valid'!$T$2:$T$2328,$A650,'Relevant - IN NOW CRM valid'!$G$2:$G$2328,"UK",'Relevant - IN NOW CRM valid'!$M$2:$M$2328,"IT/Systems")+COUNTIFS('Relevant - IN NOW CRM unknown'!$T$2:$T$1227,$A650,'Relevant - IN NOW CRM unknown'!$G$2:$G$1227,"UK",'Relevant - IN NOW CRM unknown'!$M$2:$M$1227,"IT/Systems")+COUNTIFS('Relevant - Not CRM not valid'!$T$2:$T$416,$A650,'Relevant - Not CRM not valid'!$G$2:$G$416,"UK",'Relevant - Not CRM not valid'!$M$2:$M$416,"IT/Systems")+COUNTIFS('Relevant - In CRM not valid'!$T$2:$T$46,$A650,'Relevant - In CRM not valid'!$G$2:$G$46,"UK",'Relevant - In CRM not valid'!$M$2:$M$46,"IT/Systems")</f>
        <v>0</v>
      </c>
      <c r="L650" s="2">
        <f>COUNTIFS('Relevant - In CRM valid'!$T$2:$T$4699,$A650,'Relevant - In CRM valid'!$G$2:$G$4699,"UK",'Relevant - In CRM valid'!$M$2:$M$4699,"")+COUNTIFS('Relevant - In CRM unknown'!$T$2:$T$253,$A650,'Relevant - In CRM unknown'!$G$2:$G$253,"UK",'Relevant - In CRM unknown'!$M$2:$M$253,"")+COUNTIFS('Relevant - IN NOW CRM valid'!$T$2:$T$2328,$A650,'Relevant - IN NOW CRM valid'!$G$2:$G$2328,"UK",'Relevant - IN NOW CRM valid'!$M$2:$M$2328,"")+COUNTIFS('Relevant - IN NOW CRM unknown'!$T$2:$T$1227,$A650,'Relevant - IN NOW CRM unknown'!$G$2:$G$1227,"UK",'Relevant - IN NOW CRM unknown'!$M$2:$M$1227,"")+COUNTIFS('Relevant - Not CRM not valid'!$T$2:$T$416,$A650,'Relevant - Not CRM not valid'!$G$2:$G$416,"UK",'Relevant - Not CRM not valid'!$M$2:$M$416,"")+COUNTIFS('Relevant - In CRM not valid'!$T$2:$T$46,$A650,'Relevant - In CRM not valid'!$G$2:$G$46,"UK",'Relevant - In CRM not valid'!$M$2:$M$46,"")</f>
        <v>0</v>
      </c>
      <c r="M650" s="2">
        <f t="shared" si="20"/>
        <v>1</v>
      </c>
      <c r="N650" s="2">
        <f>COUNTIFS('Relevant - In CRM valid'!$T$2:$T$4699,$A650,'Relevant - In CRM valid'!$G$2:$G$4699,"UK",'Relevant - In CRM valid'!$Q$2:$Q$4699,"valid")+COUNTIFS('Relevant - In CRM unknown'!$T$2:$T$253,$A650,'Relevant - In CRM unknown'!$G$2:$G$253,"UK",'Relevant - In CRM unknown'!$Q$2:$Q$253,"valid")+COUNTIFS('Relevant - IN NOW CRM valid'!$T$2:$T$2328,$A650,'Relevant - IN NOW CRM valid'!$G$2:$G$2328,"UK",'Relevant - IN NOW CRM valid'!$Q$2:$Q$2328,"valid")+COUNTIFS('Relevant - IN NOW CRM unknown'!$T$2:$T$1227,$A650,'Relevant - IN NOW CRM unknown'!$G$2:$G$1227,"UK",'Relevant - IN NOW CRM unknown'!$Q$2:$Q$1227,"valid")+COUNTIFS('Relevant - Not CRM not valid'!$T$2:$T$416,$A650,'Relevant - Not CRM not valid'!$G$2:$G$416,"UK",'Relevant - Not CRM not valid'!$Q$2:$Q$416,"valid")+COUNTIFS('Relevant - In CRM not valid'!$T$2:$T$46,$A650,'Relevant - In CRM not valid'!$G$2:$G$46,"UK",'Relevant - In CRM not valid'!$Q$2:$Q$46,"valid")</f>
        <v>1</v>
      </c>
      <c r="O650" s="2" t="str">
        <f t="shared" si="21"/>
        <v>Finance  IT/Systems</v>
      </c>
    </row>
    <row r="651" spans="1:15" ht="15" customHeight="1">
      <c r="A651" s="2" t="s">
        <v>1409</v>
      </c>
      <c r="B651" s="2" t="s">
        <v>1410</v>
      </c>
      <c r="C651" s="2" t="s">
        <v>1570</v>
      </c>
      <c r="D651" s="2" t="str">
        <f>IFERROR(INDEX('UK Target Institutions'!$D$2:$D$727,MATCH($A651,'UK Target Institutions'!$A$2:$A$727,0)),"")</f>
        <v>No</v>
      </c>
      <c r="E651" s="2">
        <f>COUNTIFS('Relevant - In CRM valid'!$T$2:$T$4699,$A651,'Relevant - In CRM valid'!$G$2:$G$4699,"UK")+COUNTIFS('Relevant - In CRM unknown'!$T$2:$T$253,$A651,'Relevant - In CRM unknown'!$G$2:$G$253,"UK")+COUNTIFS('Relevant - IN NOW CRM valid'!$T$2:$T$2328,$A651,'Relevant - IN NOW CRM valid'!$G$2:$G$2328,"UK")+COUNTIFS('Relevant - IN NOW CRM unknown'!$T$2:$T$1227,$A651,'Relevant - IN NOW CRM unknown'!$G$2:$G$1227,"UK")+COUNTIFS('Relevant - Not CRM not valid'!$T$2:$T$416,$A651,'Relevant - Not CRM not valid'!$G$2:$G$416,"UK")+COUNTIFS('Relevant - In CRM not valid'!$T$2:$T$46,$A651,'Relevant - In CRM not valid'!$G$2:$G$46,"UK")</f>
        <v>1</v>
      </c>
      <c r="F651" s="2">
        <f>COUNTIFS('Relevant - In CRM valid'!$T$2:$T$4699,$A651,'Relevant - In CRM valid'!$G$2:$G$4699,"UK",'Relevant - In CRM valid'!$M$2:$M$4699,"Research")+COUNTIFS('Relevant - In CRM unknown'!$T$2:$T$253,$A651,'Relevant - In CRM unknown'!$G$2:$G$253,"UK",'Relevant - In CRM unknown'!$M$2:$M$253,"Research")+COUNTIFS('Relevant - IN NOW CRM valid'!$T$2:$T$2328,$A651,'Relevant - IN NOW CRM valid'!$G$2:$G$2328,"UK",'Relevant - IN NOW CRM valid'!$M$2:$M$2328,"Research")+COUNTIFS('Relevant - IN NOW CRM unknown'!$T$2:$T$1227,$A651,'Relevant - IN NOW CRM unknown'!$G$2:$G$1227,"UK",'Relevant - IN NOW CRM unknown'!$M$2:$M$1227,"Research")+COUNTIFS('Relevant - Not CRM not valid'!$T$2:$T$416,$A651,'Relevant - Not CRM not valid'!$G$2:$G$416,"UK",'Relevant - Not CRM not valid'!$M$2:$M$416,"Research")+COUNTIFS('Relevant - In CRM not valid'!$T$2:$T$46,$A651,'Relevant - In CRM not valid'!$G$2:$G$46,"UK",'Relevant - In CRM not valid'!$M$2:$M$46,"Research")</f>
        <v>0</v>
      </c>
      <c r="G651" s="2">
        <f>COUNTIFS('Relevant - In CRM valid'!$T$2:$T$4699,$A651,'Relevant - In CRM valid'!$G$2:$G$4699,"UK",'Relevant - In CRM valid'!$M$2:$M$4699,"Research",'Relevant - In CRM valid'!$R$2:$R$4699,"Senior")+COUNTIFS('Relevant - In CRM unknown'!$T$2:$T$253,$A651,'Relevant - In CRM unknown'!$G$2:$G$253,"UK",'Relevant - In CRM unknown'!$M$2:$M$253,"Research",'Relevant - In CRM unknown'!$R$2:$R$253,"Senior")+COUNTIFS('Relevant - IN NOW CRM valid'!$T$2:$T$2328,$A651,'Relevant - IN NOW CRM valid'!$G$2:$G$2328,"UK",'Relevant - IN NOW CRM valid'!$M$2:$M$2328,"Research",'Relevant - IN NOW CRM valid'!$R$2:$R$2328,"Senior")+COUNTIFS('Relevant - IN NOW CRM unknown'!$T$2:$T$1227,$A651,'Relevant - IN NOW CRM unknown'!$G$2:$G$1227,"UK",'Relevant - IN NOW CRM unknown'!$M$2:$M$1227,"Research",'Relevant - IN NOW CRM unknown'!$R$2:$R$1227,"Senior")+COUNTIFS('Relevant - Not CRM not valid'!$T$2:$T$416,$A651,'Relevant - Not CRM not valid'!$G$2:$G$416,"UK",'Relevant - Not CRM not valid'!$M$2:$M$416,"Research",'Relevant - Not CRM not valid'!$R$2:$R$416,"Senior")+COUNTIFS('Relevant - In CRM not valid'!$T$2:$T$46,$A651,'Relevant - In CRM not valid'!$G$2:$G$46,"UK",'Relevant - In CRM not valid'!$M$2:$M$46,"Research",'Relevant - In CRM not valid'!$R$2:$R$46,"Senior")</f>
        <v>0</v>
      </c>
      <c r="H651" s="2">
        <f>COUNTIFS('Relevant - In CRM valid'!$T$2:$T$4699,$A651,'Relevant - In CRM valid'!$G$2:$G$4699,"UK",'Relevant - In CRM valid'!$M$2:$M$4699,"Research",'Relevant - In CRM valid'!$R$2:$R$4699,"Operational")+COUNTIFS('Relevant - In CRM unknown'!$T$2:$T$253,$A651,'Relevant - In CRM unknown'!$G$2:$G$253,"UK",'Relevant - In CRM unknown'!$M$2:$M$253,"Research",'Relevant - In CRM unknown'!$R$2:$R$253,"Operational")+COUNTIFS('Relevant - IN NOW CRM valid'!$T$2:$T$2328,$A651,'Relevant - IN NOW CRM valid'!$G$2:$G$2328,"UK",'Relevant - IN NOW CRM valid'!$M$2:$M$2328,"Research",'Relevant - IN NOW CRM valid'!$R$2:$R$2328,"Operational")+COUNTIFS('Relevant - IN NOW CRM unknown'!$T$2:$T$1227,$A651,'Relevant - IN NOW CRM unknown'!$G$2:$G$1227,"UK",'Relevant - IN NOW CRM unknown'!$M$2:$M$1227,"Research",'Relevant - IN NOW CRM unknown'!$R$2:$R$1227,"Operational")+COUNTIFS('Relevant - Not CRM not valid'!$T$2:$T$416,$A651,'Relevant - Not CRM not valid'!$G$2:$G$416,"UK",'Relevant - Not CRM not valid'!$M$2:$M$416,"Research",'Relevant - Not CRM not valid'!$R$2:$R$416,"Operational")+COUNTIFS('Relevant - In CRM not valid'!$T$2:$T$46,$A651,'Relevant - In CRM not valid'!$G$2:$G$46,"UK",'Relevant - In CRM not valid'!$M$2:$M$46,"Research",'Relevant - In CRM not valid'!$R$2:$R$46,"Operational")</f>
        <v>0</v>
      </c>
      <c r="I651" s="2">
        <f>COUNTIFS('Relevant - In CRM valid'!$T$2:$T$4699,$A651,'Relevant - In CRM valid'!$G$2:$G$4699,"UK",'Relevant - In CRM valid'!$M$2:$M$4699,"Research",'Relevant - In CRM valid'!$R$2:$R$4699,"Academic")+COUNTIFS('Relevant - In CRM unknown'!$T$2:$T$253,$A651,'Relevant - In CRM unknown'!$G$2:$G$253,"UK",'Relevant - In CRM unknown'!$M$2:$M$253,"Research",'Relevant - In CRM unknown'!$R$2:$R$253,"Academic")+COUNTIFS('Relevant - IN NOW CRM valid'!$T$2:$T$2328,$A651,'Relevant - IN NOW CRM valid'!$G$2:$G$2328,"UK",'Relevant - IN NOW CRM valid'!$M$2:$M$2328,"Research",'Relevant - IN NOW CRM valid'!$R$2:$R$2328,"Academic")+COUNTIFS('Relevant - IN NOW CRM unknown'!$T$2:$T$1227,$A651,'Relevant - IN NOW CRM unknown'!$G$2:$G$1227,"UK",'Relevant - IN NOW CRM unknown'!$M$2:$M$1227,"Research",'Relevant - IN NOW CRM unknown'!$R$2:$R$1227,"Academic")+COUNTIFS('Relevant - Not CRM not valid'!$T$2:$T$416,$A651,'Relevant - Not CRM not valid'!$G$2:$G$416,"UK",'Relevant - Not CRM not valid'!$M$2:$M$416,"Research",'Relevant - Not CRM not valid'!$R$2:$R$416,"Academic")+COUNTIFS('Relevant - In CRM not valid'!$T$2:$T$46,$A651,'Relevant - In CRM not valid'!$G$2:$G$46,"UK",'Relevant - In CRM not valid'!$M$2:$M$46,"Research",'Relevant - In CRM not valid'!$R$2:$R$46,"Academic")</f>
        <v>0</v>
      </c>
      <c r="J651" s="2">
        <f>COUNTIFS('Relevant - In CRM valid'!$T$2:$T$4699,$A651,'Relevant - In CRM valid'!$G$2:$G$4699,"UK",'Relevant - In CRM valid'!$M$2:$M$4699,"Finance")+COUNTIFS('Relevant - In CRM unknown'!$T$2:$T$253,$A651,'Relevant - In CRM unknown'!$G$2:$G$253,"UK",'Relevant - In CRM unknown'!$M$2:$M$253,"Finance")+COUNTIFS('Relevant - IN NOW CRM valid'!$T$2:$T$2328,$A651,'Relevant - IN NOW CRM valid'!$G$2:$G$2328,"UK",'Relevant - IN NOW CRM valid'!$M$2:$M$2328,"Finance")+COUNTIFS('Relevant - IN NOW CRM unknown'!$T$2:$T$1227,$A651,'Relevant - IN NOW CRM unknown'!$G$2:$G$1227,"UK",'Relevant - IN NOW CRM unknown'!$M$2:$M$1227,"Finance")+COUNTIFS('Relevant - Not CRM not valid'!$T$2:$T$416,$A651,'Relevant - Not CRM not valid'!$G$2:$G$416,"UK",'Relevant - Not CRM not valid'!$M$2:$M$416,"Finance")+COUNTIFS('Relevant - In CRM not valid'!$T$2:$T$46,$A651,'Relevant - In CRM not valid'!$G$2:$G$46,"UK",'Relevant - In CRM not valid'!$M$2:$M$46,"Finance")</f>
        <v>1</v>
      </c>
      <c r="K651" s="2">
        <f>COUNTIFS('Relevant - In CRM valid'!$T$2:$T$4699,$A651,'Relevant - In CRM valid'!$G$2:$G$4699,"UK",'Relevant - In CRM valid'!$M$2:$M$4699,"IT/Systems")+COUNTIFS('Relevant - In CRM unknown'!$T$2:$T$253,$A651,'Relevant - In CRM unknown'!$G$2:$G$253,"UK",'Relevant - In CRM unknown'!$M$2:$M$253,"IT/Systems")+COUNTIFS('Relevant - IN NOW CRM valid'!$T$2:$T$2328,$A651,'Relevant - IN NOW CRM valid'!$G$2:$G$2328,"UK",'Relevant - IN NOW CRM valid'!$M$2:$M$2328,"IT/Systems")+COUNTIFS('Relevant - IN NOW CRM unknown'!$T$2:$T$1227,$A651,'Relevant - IN NOW CRM unknown'!$G$2:$G$1227,"UK",'Relevant - IN NOW CRM unknown'!$M$2:$M$1227,"IT/Systems")+COUNTIFS('Relevant - Not CRM not valid'!$T$2:$T$416,$A651,'Relevant - Not CRM not valid'!$G$2:$G$416,"UK",'Relevant - Not CRM not valid'!$M$2:$M$416,"IT/Systems")+COUNTIFS('Relevant - In CRM not valid'!$T$2:$T$46,$A651,'Relevant - In CRM not valid'!$G$2:$G$46,"UK",'Relevant - In CRM not valid'!$M$2:$M$46,"IT/Systems")</f>
        <v>0</v>
      </c>
      <c r="L651" s="2">
        <f>COUNTIFS('Relevant - In CRM valid'!$T$2:$T$4699,$A651,'Relevant - In CRM valid'!$G$2:$G$4699,"UK",'Relevant - In CRM valid'!$M$2:$M$4699,"")+COUNTIFS('Relevant - In CRM unknown'!$T$2:$T$253,$A651,'Relevant - In CRM unknown'!$G$2:$G$253,"UK",'Relevant - In CRM unknown'!$M$2:$M$253,"")+COUNTIFS('Relevant - IN NOW CRM valid'!$T$2:$T$2328,$A651,'Relevant - IN NOW CRM valid'!$G$2:$G$2328,"UK",'Relevant - IN NOW CRM valid'!$M$2:$M$2328,"")+COUNTIFS('Relevant - IN NOW CRM unknown'!$T$2:$T$1227,$A651,'Relevant - IN NOW CRM unknown'!$G$2:$G$1227,"UK",'Relevant - IN NOW CRM unknown'!$M$2:$M$1227,"")+COUNTIFS('Relevant - Not CRM not valid'!$T$2:$T$416,$A651,'Relevant - Not CRM not valid'!$G$2:$G$416,"UK",'Relevant - Not CRM not valid'!$M$2:$M$416,"")+COUNTIFS('Relevant - In CRM not valid'!$T$2:$T$46,$A651,'Relevant - In CRM not valid'!$G$2:$G$46,"UK",'Relevant - In CRM not valid'!$M$2:$M$46,"")</f>
        <v>0</v>
      </c>
      <c r="M651" s="2">
        <f t="shared" si="20"/>
        <v>1</v>
      </c>
      <c r="N651" s="2">
        <f>COUNTIFS('Relevant - In CRM valid'!$T$2:$T$4699,$A651,'Relevant - In CRM valid'!$G$2:$G$4699,"UK",'Relevant - In CRM valid'!$Q$2:$Q$4699,"valid")+COUNTIFS('Relevant - In CRM unknown'!$T$2:$T$253,$A651,'Relevant - In CRM unknown'!$G$2:$G$253,"UK",'Relevant - In CRM unknown'!$Q$2:$Q$253,"valid")+COUNTIFS('Relevant - IN NOW CRM valid'!$T$2:$T$2328,$A651,'Relevant - IN NOW CRM valid'!$G$2:$G$2328,"UK",'Relevant - IN NOW CRM valid'!$Q$2:$Q$2328,"valid")+COUNTIFS('Relevant - IN NOW CRM unknown'!$T$2:$T$1227,$A651,'Relevant - IN NOW CRM unknown'!$G$2:$G$1227,"UK",'Relevant - IN NOW CRM unknown'!$Q$2:$Q$1227,"valid")+COUNTIFS('Relevant - Not CRM not valid'!$T$2:$T$416,$A651,'Relevant - Not CRM not valid'!$G$2:$G$416,"UK",'Relevant - Not CRM not valid'!$Q$2:$Q$416,"valid")+COUNTIFS('Relevant - In CRM not valid'!$T$2:$T$46,$A651,'Relevant - In CRM not valid'!$G$2:$G$46,"UK",'Relevant - In CRM not valid'!$Q$2:$Q$46,"valid")</f>
        <v>1</v>
      </c>
      <c r="O651" s="2" t="str">
        <f t="shared" si="21"/>
        <v>Research  IT/Systems</v>
      </c>
    </row>
    <row r="652" spans="1:15" ht="15" customHeight="1">
      <c r="A652" s="2" t="s">
        <v>1411</v>
      </c>
      <c r="B652" s="2" t="s">
        <v>1412</v>
      </c>
      <c r="C652" s="2" t="s">
        <v>1570</v>
      </c>
      <c r="D652" s="2" t="str">
        <f>IFERROR(INDEX('UK Target Institutions'!$D$2:$D$727,MATCH($A652,'UK Target Institutions'!$A$2:$A$727,0)),"")</f>
        <v>No</v>
      </c>
      <c r="E652" s="2">
        <f>COUNTIFS('Relevant - In CRM valid'!$T$2:$T$4699,$A652,'Relevant - In CRM valid'!$G$2:$G$4699,"UK")+COUNTIFS('Relevant - In CRM unknown'!$T$2:$T$253,$A652,'Relevant - In CRM unknown'!$G$2:$G$253,"UK")+COUNTIFS('Relevant - IN NOW CRM valid'!$T$2:$T$2328,$A652,'Relevant - IN NOW CRM valid'!$G$2:$G$2328,"UK")+COUNTIFS('Relevant - IN NOW CRM unknown'!$T$2:$T$1227,$A652,'Relevant - IN NOW CRM unknown'!$G$2:$G$1227,"UK")+COUNTIFS('Relevant - Not CRM not valid'!$T$2:$T$416,$A652,'Relevant - Not CRM not valid'!$G$2:$G$416,"UK")+COUNTIFS('Relevant - In CRM not valid'!$T$2:$T$46,$A652,'Relevant - In CRM not valid'!$G$2:$G$46,"UK")</f>
        <v>1</v>
      </c>
      <c r="F652" s="2">
        <f>COUNTIFS('Relevant - In CRM valid'!$T$2:$T$4699,$A652,'Relevant - In CRM valid'!$G$2:$G$4699,"UK",'Relevant - In CRM valid'!$M$2:$M$4699,"Research")+COUNTIFS('Relevant - In CRM unknown'!$T$2:$T$253,$A652,'Relevant - In CRM unknown'!$G$2:$G$253,"UK",'Relevant - In CRM unknown'!$M$2:$M$253,"Research")+COUNTIFS('Relevant - IN NOW CRM valid'!$T$2:$T$2328,$A652,'Relevant - IN NOW CRM valid'!$G$2:$G$2328,"UK",'Relevant - IN NOW CRM valid'!$M$2:$M$2328,"Research")+COUNTIFS('Relevant - IN NOW CRM unknown'!$T$2:$T$1227,$A652,'Relevant - IN NOW CRM unknown'!$G$2:$G$1227,"UK",'Relevant - IN NOW CRM unknown'!$M$2:$M$1227,"Research")+COUNTIFS('Relevant - Not CRM not valid'!$T$2:$T$416,$A652,'Relevant - Not CRM not valid'!$G$2:$G$416,"UK",'Relevant - Not CRM not valid'!$M$2:$M$416,"Research")+COUNTIFS('Relevant - In CRM not valid'!$T$2:$T$46,$A652,'Relevant - In CRM not valid'!$G$2:$G$46,"UK",'Relevant - In CRM not valid'!$M$2:$M$46,"Research")</f>
        <v>1</v>
      </c>
      <c r="G652" s="2">
        <f>COUNTIFS('Relevant - In CRM valid'!$T$2:$T$4699,$A652,'Relevant - In CRM valid'!$G$2:$G$4699,"UK",'Relevant - In CRM valid'!$M$2:$M$4699,"Research",'Relevant - In CRM valid'!$R$2:$R$4699,"Senior")+COUNTIFS('Relevant - In CRM unknown'!$T$2:$T$253,$A652,'Relevant - In CRM unknown'!$G$2:$G$253,"UK",'Relevant - In CRM unknown'!$M$2:$M$253,"Research",'Relevant - In CRM unknown'!$R$2:$R$253,"Senior")+COUNTIFS('Relevant - IN NOW CRM valid'!$T$2:$T$2328,$A652,'Relevant - IN NOW CRM valid'!$G$2:$G$2328,"UK",'Relevant - IN NOW CRM valid'!$M$2:$M$2328,"Research",'Relevant - IN NOW CRM valid'!$R$2:$R$2328,"Senior")+COUNTIFS('Relevant - IN NOW CRM unknown'!$T$2:$T$1227,$A652,'Relevant - IN NOW CRM unknown'!$G$2:$G$1227,"UK",'Relevant - IN NOW CRM unknown'!$M$2:$M$1227,"Research",'Relevant - IN NOW CRM unknown'!$R$2:$R$1227,"Senior")+COUNTIFS('Relevant - Not CRM not valid'!$T$2:$T$416,$A652,'Relevant - Not CRM not valid'!$G$2:$G$416,"UK",'Relevant - Not CRM not valid'!$M$2:$M$416,"Research",'Relevant - Not CRM not valid'!$R$2:$R$416,"Senior")+COUNTIFS('Relevant - In CRM not valid'!$T$2:$T$46,$A652,'Relevant - In CRM not valid'!$G$2:$G$46,"UK",'Relevant - In CRM not valid'!$M$2:$M$46,"Research",'Relevant - In CRM not valid'!$R$2:$R$46,"Senior")</f>
        <v>1</v>
      </c>
      <c r="H652" s="2">
        <f>COUNTIFS('Relevant - In CRM valid'!$T$2:$T$4699,$A652,'Relevant - In CRM valid'!$G$2:$G$4699,"UK",'Relevant - In CRM valid'!$M$2:$M$4699,"Research",'Relevant - In CRM valid'!$R$2:$R$4699,"Operational")+COUNTIFS('Relevant - In CRM unknown'!$T$2:$T$253,$A652,'Relevant - In CRM unknown'!$G$2:$G$253,"UK",'Relevant - In CRM unknown'!$M$2:$M$253,"Research",'Relevant - In CRM unknown'!$R$2:$R$253,"Operational")+COUNTIFS('Relevant - IN NOW CRM valid'!$T$2:$T$2328,$A652,'Relevant - IN NOW CRM valid'!$G$2:$G$2328,"UK",'Relevant - IN NOW CRM valid'!$M$2:$M$2328,"Research",'Relevant - IN NOW CRM valid'!$R$2:$R$2328,"Operational")+COUNTIFS('Relevant - IN NOW CRM unknown'!$T$2:$T$1227,$A652,'Relevant - IN NOW CRM unknown'!$G$2:$G$1227,"UK",'Relevant - IN NOW CRM unknown'!$M$2:$M$1227,"Research",'Relevant - IN NOW CRM unknown'!$R$2:$R$1227,"Operational")+COUNTIFS('Relevant - Not CRM not valid'!$T$2:$T$416,$A652,'Relevant - Not CRM not valid'!$G$2:$G$416,"UK",'Relevant - Not CRM not valid'!$M$2:$M$416,"Research",'Relevant - Not CRM not valid'!$R$2:$R$416,"Operational")+COUNTIFS('Relevant - In CRM not valid'!$T$2:$T$46,$A652,'Relevant - In CRM not valid'!$G$2:$G$46,"UK",'Relevant - In CRM not valid'!$M$2:$M$46,"Research",'Relevant - In CRM not valid'!$R$2:$R$46,"Operational")</f>
        <v>0</v>
      </c>
      <c r="I652" s="2">
        <f>COUNTIFS('Relevant - In CRM valid'!$T$2:$T$4699,$A652,'Relevant - In CRM valid'!$G$2:$G$4699,"UK",'Relevant - In CRM valid'!$M$2:$M$4699,"Research",'Relevant - In CRM valid'!$R$2:$R$4699,"Academic")+COUNTIFS('Relevant - In CRM unknown'!$T$2:$T$253,$A652,'Relevant - In CRM unknown'!$G$2:$G$253,"UK",'Relevant - In CRM unknown'!$M$2:$M$253,"Research",'Relevant - In CRM unknown'!$R$2:$R$253,"Academic")+COUNTIFS('Relevant - IN NOW CRM valid'!$T$2:$T$2328,$A652,'Relevant - IN NOW CRM valid'!$G$2:$G$2328,"UK",'Relevant - IN NOW CRM valid'!$M$2:$M$2328,"Research",'Relevant - IN NOW CRM valid'!$R$2:$R$2328,"Academic")+COUNTIFS('Relevant - IN NOW CRM unknown'!$T$2:$T$1227,$A652,'Relevant - IN NOW CRM unknown'!$G$2:$G$1227,"UK",'Relevant - IN NOW CRM unknown'!$M$2:$M$1227,"Research",'Relevant - IN NOW CRM unknown'!$R$2:$R$1227,"Academic")+COUNTIFS('Relevant - Not CRM not valid'!$T$2:$T$416,$A652,'Relevant - Not CRM not valid'!$G$2:$G$416,"UK",'Relevant - Not CRM not valid'!$M$2:$M$416,"Research",'Relevant - Not CRM not valid'!$R$2:$R$416,"Academic")+COUNTIFS('Relevant - In CRM not valid'!$T$2:$T$46,$A652,'Relevant - In CRM not valid'!$G$2:$G$46,"UK",'Relevant - In CRM not valid'!$M$2:$M$46,"Research",'Relevant - In CRM not valid'!$R$2:$R$46,"Academic")</f>
        <v>0</v>
      </c>
      <c r="J652" s="2">
        <f>COUNTIFS('Relevant - In CRM valid'!$T$2:$T$4699,$A652,'Relevant - In CRM valid'!$G$2:$G$4699,"UK",'Relevant - In CRM valid'!$M$2:$M$4699,"Finance")+COUNTIFS('Relevant - In CRM unknown'!$T$2:$T$253,$A652,'Relevant - In CRM unknown'!$G$2:$G$253,"UK",'Relevant - In CRM unknown'!$M$2:$M$253,"Finance")+COUNTIFS('Relevant - IN NOW CRM valid'!$T$2:$T$2328,$A652,'Relevant - IN NOW CRM valid'!$G$2:$G$2328,"UK",'Relevant - IN NOW CRM valid'!$M$2:$M$2328,"Finance")+COUNTIFS('Relevant - IN NOW CRM unknown'!$T$2:$T$1227,$A652,'Relevant - IN NOW CRM unknown'!$G$2:$G$1227,"UK",'Relevant - IN NOW CRM unknown'!$M$2:$M$1227,"Finance")+COUNTIFS('Relevant - Not CRM not valid'!$T$2:$T$416,$A652,'Relevant - Not CRM not valid'!$G$2:$G$416,"UK",'Relevant - Not CRM not valid'!$M$2:$M$416,"Finance")+COUNTIFS('Relevant - In CRM not valid'!$T$2:$T$46,$A652,'Relevant - In CRM not valid'!$G$2:$G$46,"UK",'Relevant - In CRM not valid'!$M$2:$M$46,"Finance")</f>
        <v>0</v>
      </c>
      <c r="K652" s="2">
        <f>COUNTIFS('Relevant - In CRM valid'!$T$2:$T$4699,$A652,'Relevant - In CRM valid'!$G$2:$G$4699,"UK",'Relevant - In CRM valid'!$M$2:$M$4699,"IT/Systems")+COUNTIFS('Relevant - In CRM unknown'!$T$2:$T$253,$A652,'Relevant - In CRM unknown'!$G$2:$G$253,"UK",'Relevant - In CRM unknown'!$M$2:$M$253,"IT/Systems")+COUNTIFS('Relevant - IN NOW CRM valid'!$T$2:$T$2328,$A652,'Relevant - IN NOW CRM valid'!$G$2:$G$2328,"UK",'Relevant - IN NOW CRM valid'!$M$2:$M$2328,"IT/Systems")+COUNTIFS('Relevant - IN NOW CRM unknown'!$T$2:$T$1227,$A652,'Relevant - IN NOW CRM unknown'!$G$2:$G$1227,"UK",'Relevant - IN NOW CRM unknown'!$M$2:$M$1227,"IT/Systems")+COUNTIFS('Relevant - Not CRM not valid'!$T$2:$T$416,$A652,'Relevant - Not CRM not valid'!$G$2:$G$416,"UK",'Relevant - Not CRM not valid'!$M$2:$M$416,"IT/Systems")+COUNTIFS('Relevant - In CRM not valid'!$T$2:$T$46,$A652,'Relevant - In CRM not valid'!$G$2:$G$46,"UK",'Relevant - In CRM not valid'!$M$2:$M$46,"IT/Systems")</f>
        <v>0</v>
      </c>
      <c r="L652" s="2">
        <f>COUNTIFS('Relevant - In CRM valid'!$T$2:$T$4699,$A652,'Relevant - In CRM valid'!$G$2:$G$4699,"UK",'Relevant - In CRM valid'!$M$2:$M$4699,"")+COUNTIFS('Relevant - In CRM unknown'!$T$2:$T$253,$A652,'Relevant - In CRM unknown'!$G$2:$G$253,"UK",'Relevant - In CRM unknown'!$M$2:$M$253,"")+COUNTIFS('Relevant - IN NOW CRM valid'!$T$2:$T$2328,$A652,'Relevant - IN NOW CRM valid'!$G$2:$G$2328,"UK",'Relevant - IN NOW CRM valid'!$M$2:$M$2328,"")+COUNTIFS('Relevant - IN NOW CRM unknown'!$T$2:$T$1227,$A652,'Relevant - IN NOW CRM unknown'!$G$2:$G$1227,"UK",'Relevant - IN NOW CRM unknown'!$M$2:$M$1227,"")+COUNTIFS('Relevant - Not CRM not valid'!$T$2:$T$416,$A652,'Relevant - Not CRM not valid'!$G$2:$G$416,"UK",'Relevant - Not CRM not valid'!$M$2:$M$416,"")+COUNTIFS('Relevant - In CRM not valid'!$T$2:$T$46,$A652,'Relevant - In CRM not valid'!$G$2:$G$46,"UK",'Relevant - In CRM not valid'!$M$2:$M$46,"")</f>
        <v>0</v>
      </c>
      <c r="M652" s="2">
        <f t="shared" si="20"/>
        <v>1</v>
      </c>
      <c r="N652" s="2">
        <f>COUNTIFS('Relevant - In CRM valid'!$T$2:$T$4699,$A652,'Relevant - In CRM valid'!$G$2:$G$4699,"UK",'Relevant - In CRM valid'!$Q$2:$Q$4699,"valid")+COUNTIFS('Relevant - In CRM unknown'!$T$2:$T$253,$A652,'Relevant - In CRM unknown'!$G$2:$G$253,"UK",'Relevant - In CRM unknown'!$Q$2:$Q$253,"valid")+COUNTIFS('Relevant - IN NOW CRM valid'!$T$2:$T$2328,$A652,'Relevant - IN NOW CRM valid'!$G$2:$G$2328,"UK",'Relevant - IN NOW CRM valid'!$Q$2:$Q$2328,"valid")+COUNTIFS('Relevant - IN NOW CRM unknown'!$T$2:$T$1227,$A652,'Relevant - IN NOW CRM unknown'!$G$2:$G$1227,"UK",'Relevant - IN NOW CRM unknown'!$Q$2:$Q$1227,"valid")+COUNTIFS('Relevant - Not CRM not valid'!$T$2:$T$416,$A652,'Relevant - Not CRM not valid'!$G$2:$G$416,"UK",'Relevant - Not CRM not valid'!$Q$2:$Q$416,"valid")+COUNTIFS('Relevant - In CRM not valid'!$T$2:$T$46,$A652,'Relevant - In CRM not valid'!$G$2:$G$46,"UK",'Relevant - In CRM not valid'!$Q$2:$Q$46,"valid")</f>
        <v>1</v>
      </c>
      <c r="O652" s="2" t="str">
        <f t="shared" si="21"/>
        <v>Finance  IT/Systems</v>
      </c>
    </row>
    <row r="653" spans="1:15" ht="15" customHeight="1">
      <c r="A653" s="2" t="s">
        <v>1413</v>
      </c>
      <c r="B653" s="2" t="s">
        <v>1414</v>
      </c>
      <c r="C653" s="2" t="s">
        <v>368</v>
      </c>
      <c r="D653" s="2" t="str">
        <f>IFERROR(INDEX('UK Target Institutions'!$D$2:$D$727,MATCH($A653,'UK Target Institutions'!$A$2:$A$727,0)),"")</f>
        <v>No</v>
      </c>
      <c r="E653" s="2">
        <f>COUNTIFS('Relevant - In CRM valid'!$T$2:$T$4699,$A653,'Relevant - In CRM valid'!$G$2:$G$4699,"UK")+COUNTIFS('Relevant - In CRM unknown'!$T$2:$T$253,$A653,'Relevant - In CRM unknown'!$G$2:$G$253,"UK")+COUNTIFS('Relevant - IN NOW CRM valid'!$T$2:$T$2328,$A653,'Relevant - IN NOW CRM valid'!$G$2:$G$2328,"UK")+COUNTIFS('Relevant - IN NOW CRM unknown'!$T$2:$T$1227,$A653,'Relevant - IN NOW CRM unknown'!$G$2:$G$1227,"UK")+COUNTIFS('Relevant - Not CRM not valid'!$T$2:$T$416,$A653,'Relevant - Not CRM not valid'!$G$2:$G$416,"UK")+COUNTIFS('Relevant - In CRM not valid'!$T$2:$T$46,$A653,'Relevant - In CRM not valid'!$G$2:$G$46,"UK")</f>
        <v>1</v>
      </c>
      <c r="F653" s="2">
        <f>COUNTIFS('Relevant - In CRM valid'!$T$2:$T$4699,$A653,'Relevant - In CRM valid'!$G$2:$G$4699,"UK",'Relevant - In CRM valid'!$M$2:$M$4699,"Research")+COUNTIFS('Relevant - In CRM unknown'!$T$2:$T$253,$A653,'Relevant - In CRM unknown'!$G$2:$G$253,"UK",'Relevant - In CRM unknown'!$M$2:$M$253,"Research")+COUNTIFS('Relevant - IN NOW CRM valid'!$T$2:$T$2328,$A653,'Relevant - IN NOW CRM valid'!$G$2:$G$2328,"UK",'Relevant - IN NOW CRM valid'!$M$2:$M$2328,"Research")+COUNTIFS('Relevant - IN NOW CRM unknown'!$T$2:$T$1227,$A653,'Relevant - IN NOW CRM unknown'!$G$2:$G$1227,"UK",'Relevant - IN NOW CRM unknown'!$M$2:$M$1227,"Research")+COUNTIFS('Relevant - Not CRM not valid'!$T$2:$T$416,$A653,'Relevant - Not CRM not valid'!$G$2:$G$416,"UK",'Relevant - Not CRM not valid'!$M$2:$M$416,"Research")+COUNTIFS('Relevant - In CRM not valid'!$T$2:$T$46,$A653,'Relevant - In CRM not valid'!$G$2:$G$46,"UK",'Relevant - In CRM not valid'!$M$2:$M$46,"Research")</f>
        <v>1</v>
      </c>
      <c r="G653" s="2">
        <f>COUNTIFS('Relevant - In CRM valid'!$T$2:$T$4699,$A653,'Relevant - In CRM valid'!$G$2:$G$4699,"UK",'Relevant - In CRM valid'!$M$2:$M$4699,"Research",'Relevant - In CRM valid'!$R$2:$R$4699,"Senior")+COUNTIFS('Relevant - In CRM unknown'!$T$2:$T$253,$A653,'Relevant - In CRM unknown'!$G$2:$G$253,"UK",'Relevant - In CRM unknown'!$M$2:$M$253,"Research",'Relevant - In CRM unknown'!$R$2:$R$253,"Senior")+COUNTIFS('Relevant - IN NOW CRM valid'!$T$2:$T$2328,$A653,'Relevant - IN NOW CRM valid'!$G$2:$G$2328,"UK",'Relevant - IN NOW CRM valid'!$M$2:$M$2328,"Research",'Relevant - IN NOW CRM valid'!$R$2:$R$2328,"Senior")+COUNTIFS('Relevant - IN NOW CRM unknown'!$T$2:$T$1227,$A653,'Relevant - IN NOW CRM unknown'!$G$2:$G$1227,"UK",'Relevant - IN NOW CRM unknown'!$M$2:$M$1227,"Research",'Relevant - IN NOW CRM unknown'!$R$2:$R$1227,"Senior")+COUNTIFS('Relevant - Not CRM not valid'!$T$2:$T$416,$A653,'Relevant - Not CRM not valid'!$G$2:$G$416,"UK",'Relevant - Not CRM not valid'!$M$2:$M$416,"Research",'Relevant - Not CRM not valid'!$R$2:$R$416,"Senior")+COUNTIFS('Relevant - In CRM not valid'!$T$2:$T$46,$A653,'Relevant - In CRM not valid'!$G$2:$G$46,"UK",'Relevant - In CRM not valid'!$M$2:$M$46,"Research",'Relevant - In CRM not valid'!$R$2:$R$46,"Senior")</f>
        <v>1</v>
      </c>
      <c r="H653" s="2">
        <f>COUNTIFS('Relevant - In CRM valid'!$T$2:$T$4699,$A653,'Relevant - In CRM valid'!$G$2:$G$4699,"UK",'Relevant - In CRM valid'!$M$2:$M$4699,"Research",'Relevant - In CRM valid'!$R$2:$R$4699,"Operational")+COUNTIFS('Relevant - In CRM unknown'!$T$2:$T$253,$A653,'Relevant - In CRM unknown'!$G$2:$G$253,"UK",'Relevant - In CRM unknown'!$M$2:$M$253,"Research",'Relevant - In CRM unknown'!$R$2:$R$253,"Operational")+COUNTIFS('Relevant - IN NOW CRM valid'!$T$2:$T$2328,$A653,'Relevant - IN NOW CRM valid'!$G$2:$G$2328,"UK",'Relevant - IN NOW CRM valid'!$M$2:$M$2328,"Research",'Relevant - IN NOW CRM valid'!$R$2:$R$2328,"Operational")+COUNTIFS('Relevant - IN NOW CRM unknown'!$T$2:$T$1227,$A653,'Relevant - IN NOW CRM unknown'!$G$2:$G$1227,"UK",'Relevant - IN NOW CRM unknown'!$M$2:$M$1227,"Research",'Relevant - IN NOW CRM unknown'!$R$2:$R$1227,"Operational")+COUNTIFS('Relevant - Not CRM not valid'!$T$2:$T$416,$A653,'Relevant - Not CRM not valid'!$G$2:$G$416,"UK",'Relevant - Not CRM not valid'!$M$2:$M$416,"Research",'Relevant - Not CRM not valid'!$R$2:$R$416,"Operational")+COUNTIFS('Relevant - In CRM not valid'!$T$2:$T$46,$A653,'Relevant - In CRM not valid'!$G$2:$G$46,"UK",'Relevant - In CRM not valid'!$M$2:$M$46,"Research",'Relevant - In CRM not valid'!$R$2:$R$46,"Operational")</f>
        <v>0</v>
      </c>
      <c r="I653" s="2">
        <f>COUNTIFS('Relevant - In CRM valid'!$T$2:$T$4699,$A653,'Relevant - In CRM valid'!$G$2:$G$4699,"UK",'Relevant - In CRM valid'!$M$2:$M$4699,"Research",'Relevant - In CRM valid'!$R$2:$R$4699,"Academic")+COUNTIFS('Relevant - In CRM unknown'!$T$2:$T$253,$A653,'Relevant - In CRM unknown'!$G$2:$G$253,"UK",'Relevant - In CRM unknown'!$M$2:$M$253,"Research",'Relevant - In CRM unknown'!$R$2:$R$253,"Academic")+COUNTIFS('Relevant - IN NOW CRM valid'!$T$2:$T$2328,$A653,'Relevant - IN NOW CRM valid'!$G$2:$G$2328,"UK",'Relevant - IN NOW CRM valid'!$M$2:$M$2328,"Research",'Relevant - IN NOW CRM valid'!$R$2:$R$2328,"Academic")+COUNTIFS('Relevant - IN NOW CRM unknown'!$T$2:$T$1227,$A653,'Relevant - IN NOW CRM unknown'!$G$2:$G$1227,"UK",'Relevant - IN NOW CRM unknown'!$M$2:$M$1227,"Research",'Relevant - IN NOW CRM unknown'!$R$2:$R$1227,"Academic")+COUNTIFS('Relevant - Not CRM not valid'!$T$2:$T$416,$A653,'Relevant - Not CRM not valid'!$G$2:$G$416,"UK",'Relevant - Not CRM not valid'!$M$2:$M$416,"Research",'Relevant - Not CRM not valid'!$R$2:$R$416,"Academic")+COUNTIFS('Relevant - In CRM not valid'!$T$2:$T$46,$A653,'Relevant - In CRM not valid'!$G$2:$G$46,"UK",'Relevant - In CRM not valid'!$M$2:$M$46,"Research",'Relevant - In CRM not valid'!$R$2:$R$46,"Academic")</f>
        <v>0</v>
      </c>
      <c r="J653" s="2">
        <f>COUNTIFS('Relevant - In CRM valid'!$T$2:$T$4699,$A653,'Relevant - In CRM valid'!$G$2:$G$4699,"UK",'Relevant - In CRM valid'!$M$2:$M$4699,"Finance")+COUNTIFS('Relevant - In CRM unknown'!$T$2:$T$253,$A653,'Relevant - In CRM unknown'!$G$2:$G$253,"UK",'Relevant - In CRM unknown'!$M$2:$M$253,"Finance")+COUNTIFS('Relevant - IN NOW CRM valid'!$T$2:$T$2328,$A653,'Relevant - IN NOW CRM valid'!$G$2:$G$2328,"UK",'Relevant - IN NOW CRM valid'!$M$2:$M$2328,"Finance")+COUNTIFS('Relevant - IN NOW CRM unknown'!$T$2:$T$1227,$A653,'Relevant - IN NOW CRM unknown'!$G$2:$G$1227,"UK",'Relevant - IN NOW CRM unknown'!$M$2:$M$1227,"Finance")+COUNTIFS('Relevant - Not CRM not valid'!$T$2:$T$416,$A653,'Relevant - Not CRM not valid'!$G$2:$G$416,"UK",'Relevant - Not CRM not valid'!$M$2:$M$416,"Finance")+COUNTIFS('Relevant - In CRM not valid'!$T$2:$T$46,$A653,'Relevant - In CRM not valid'!$G$2:$G$46,"UK",'Relevant - In CRM not valid'!$M$2:$M$46,"Finance")</f>
        <v>0</v>
      </c>
      <c r="K653" s="2">
        <f>COUNTIFS('Relevant - In CRM valid'!$T$2:$T$4699,$A653,'Relevant - In CRM valid'!$G$2:$G$4699,"UK",'Relevant - In CRM valid'!$M$2:$M$4699,"IT/Systems")+COUNTIFS('Relevant - In CRM unknown'!$T$2:$T$253,$A653,'Relevant - In CRM unknown'!$G$2:$G$253,"UK",'Relevant - In CRM unknown'!$M$2:$M$253,"IT/Systems")+COUNTIFS('Relevant - IN NOW CRM valid'!$T$2:$T$2328,$A653,'Relevant - IN NOW CRM valid'!$G$2:$G$2328,"UK",'Relevant - IN NOW CRM valid'!$M$2:$M$2328,"IT/Systems")+COUNTIFS('Relevant - IN NOW CRM unknown'!$T$2:$T$1227,$A653,'Relevant - IN NOW CRM unknown'!$G$2:$G$1227,"UK",'Relevant - IN NOW CRM unknown'!$M$2:$M$1227,"IT/Systems")+COUNTIFS('Relevant - Not CRM not valid'!$T$2:$T$416,$A653,'Relevant - Not CRM not valid'!$G$2:$G$416,"UK",'Relevant - Not CRM not valid'!$M$2:$M$416,"IT/Systems")+COUNTIFS('Relevant - In CRM not valid'!$T$2:$T$46,$A653,'Relevant - In CRM not valid'!$G$2:$G$46,"UK",'Relevant - In CRM not valid'!$M$2:$M$46,"IT/Systems")</f>
        <v>0</v>
      </c>
      <c r="L653" s="2">
        <f>COUNTIFS('Relevant - In CRM valid'!$T$2:$T$4699,$A653,'Relevant - In CRM valid'!$G$2:$G$4699,"UK",'Relevant - In CRM valid'!$M$2:$M$4699,"")+COUNTIFS('Relevant - In CRM unknown'!$T$2:$T$253,$A653,'Relevant - In CRM unknown'!$G$2:$G$253,"UK",'Relevant - In CRM unknown'!$M$2:$M$253,"")+COUNTIFS('Relevant - IN NOW CRM valid'!$T$2:$T$2328,$A653,'Relevant - IN NOW CRM valid'!$G$2:$G$2328,"UK",'Relevant - IN NOW CRM valid'!$M$2:$M$2328,"")+COUNTIFS('Relevant - IN NOW CRM unknown'!$T$2:$T$1227,$A653,'Relevant - IN NOW CRM unknown'!$G$2:$G$1227,"UK",'Relevant - IN NOW CRM unknown'!$M$2:$M$1227,"")+COUNTIFS('Relevant - Not CRM not valid'!$T$2:$T$416,$A653,'Relevant - Not CRM not valid'!$G$2:$G$416,"UK",'Relevant - Not CRM not valid'!$M$2:$M$416,"")+COUNTIFS('Relevant - In CRM not valid'!$T$2:$T$46,$A653,'Relevant - In CRM not valid'!$G$2:$G$46,"UK",'Relevant - In CRM not valid'!$M$2:$M$46,"")</f>
        <v>0</v>
      </c>
      <c r="M653" s="2">
        <f t="shared" si="20"/>
        <v>1</v>
      </c>
      <c r="N653" s="2">
        <f>COUNTIFS('Relevant - In CRM valid'!$T$2:$T$4699,$A653,'Relevant - In CRM valid'!$G$2:$G$4699,"UK",'Relevant - In CRM valid'!$Q$2:$Q$4699,"valid")+COUNTIFS('Relevant - In CRM unknown'!$T$2:$T$253,$A653,'Relevant - In CRM unknown'!$G$2:$G$253,"UK",'Relevant - In CRM unknown'!$Q$2:$Q$253,"valid")+COUNTIFS('Relevant - IN NOW CRM valid'!$T$2:$T$2328,$A653,'Relevant - IN NOW CRM valid'!$G$2:$G$2328,"UK",'Relevant - IN NOW CRM valid'!$Q$2:$Q$2328,"valid")+COUNTIFS('Relevant - IN NOW CRM unknown'!$T$2:$T$1227,$A653,'Relevant - IN NOW CRM unknown'!$G$2:$G$1227,"UK",'Relevant - IN NOW CRM unknown'!$Q$2:$Q$1227,"valid")+COUNTIFS('Relevant - Not CRM not valid'!$T$2:$T$416,$A653,'Relevant - Not CRM not valid'!$G$2:$G$416,"UK",'Relevant - Not CRM not valid'!$Q$2:$Q$416,"valid")+COUNTIFS('Relevant - In CRM not valid'!$T$2:$T$46,$A653,'Relevant - In CRM not valid'!$G$2:$G$46,"UK",'Relevant - In CRM not valid'!$Q$2:$Q$46,"valid")</f>
        <v>1</v>
      </c>
      <c r="O653" s="2" t="str">
        <f t="shared" si="21"/>
        <v>Finance  IT/Systems</v>
      </c>
    </row>
    <row r="654" spans="1:15" ht="15" customHeight="1">
      <c r="A654" s="2" t="s">
        <v>1415</v>
      </c>
      <c r="B654" s="2" t="s">
        <v>1416</v>
      </c>
      <c r="C654" s="2" t="s">
        <v>1570</v>
      </c>
      <c r="D654" s="2" t="str">
        <f>IFERROR(INDEX('UK Target Institutions'!$D$2:$D$727,MATCH($A654,'UK Target Institutions'!$A$2:$A$727,0)),"")</f>
        <v>No</v>
      </c>
      <c r="E654" s="2">
        <f>COUNTIFS('Relevant - In CRM valid'!$T$2:$T$4699,$A654,'Relevant - In CRM valid'!$G$2:$G$4699,"UK")+COUNTIFS('Relevant - In CRM unknown'!$T$2:$T$253,$A654,'Relevant - In CRM unknown'!$G$2:$G$253,"UK")+COUNTIFS('Relevant - IN NOW CRM valid'!$T$2:$T$2328,$A654,'Relevant - IN NOW CRM valid'!$G$2:$G$2328,"UK")+COUNTIFS('Relevant - IN NOW CRM unknown'!$T$2:$T$1227,$A654,'Relevant - IN NOW CRM unknown'!$G$2:$G$1227,"UK")+COUNTIFS('Relevant - Not CRM not valid'!$T$2:$T$416,$A654,'Relevant - Not CRM not valid'!$G$2:$G$416,"UK")+COUNTIFS('Relevant - In CRM not valid'!$T$2:$T$46,$A654,'Relevant - In CRM not valid'!$G$2:$G$46,"UK")</f>
        <v>1</v>
      </c>
      <c r="F654" s="2">
        <f>COUNTIFS('Relevant - In CRM valid'!$T$2:$T$4699,$A654,'Relevant - In CRM valid'!$G$2:$G$4699,"UK",'Relevant - In CRM valid'!$M$2:$M$4699,"Research")+COUNTIFS('Relevant - In CRM unknown'!$T$2:$T$253,$A654,'Relevant - In CRM unknown'!$G$2:$G$253,"UK",'Relevant - In CRM unknown'!$M$2:$M$253,"Research")+COUNTIFS('Relevant - IN NOW CRM valid'!$T$2:$T$2328,$A654,'Relevant - IN NOW CRM valid'!$G$2:$G$2328,"UK",'Relevant - IN NOW CRM valid'!$M$2:$M$2328,"Research")+COUNTIFS('Relevant - IN NOW CRM unknown'!$T$2:$T$1227,$A654,'Relevant - IN NOW CRM unknown'!$G$2:$G$1227,"UK",'Relevant - IN NOW CRM unknown'!$M$2:$M$1227,"Research")+COUNTIFS('Relevant - Not CRM not valid'!$T$2:$T$416,$A654,'Relevant - Not CRM not valid'!$G$2:$G$416,"UK",'Relevant - Not CRM not valid'!$M$2:$M$416,"Research")+COUNTIFS('Relevant - In CRM not valid'!$T$2:$T$46,$A654,'Relevant - In CRM not valid'!$G$2:$G$46,"UK",'Relevant - In CRM not valid'!$M$2:$M$46,"Research")</f>
        <v>0</v>
      </c>
      <c r="G654" s="2">
        <f>COUNTIFS('Relevant - In CRM valid'!$T$2:$T$4699,$A654,'Relevant - In CRM valid'!$G$2:$G$4699,"UK",'Relevant - In CRM valid'!$M$2:$M$4699,"Research",'Relevant - In CRM valid'!$R$2:$R$4699,"Senior")+COUNTIFS('Relevant - In CRM unknown'!$T$2:$T$253,$A654,'Relevant - In CRM unknown'!$G$2:$G$253,"UK",'Relevant - In CRM unknown'!$M$2:$M$253,"Research",'Relevant - In CRM unknown'!$R$2:$R$253,"Senior")+COUNTIFS('Relevant - IN NOW CRM valid'!$T$2:$T$2328,$A654,'Relevant - IN NOW CRM valid'!$G$2:$G$2328,"UK",'Relevant - IN NOW CRM valid'!$M$2:$M$2328,"Research",'Relevant - IN NOW CRM valid'!$R$2:$R$2328,"Senior")+COUNTIFS('Relevant - IN NOW CRM unknown'!$T$2:$T$1227,$A654,'Relevant - IN NOW CRM unknown'!$G$2:$G$1227,"UK",'Relevant - IN NOW CRM unknown'!$M$2:$M$1227,"Research",'Relevant - IN NOW CRM unknown'!$R$2:$R$1227,"Senior")+COUNTIFS('Relevant - Not CRM not valid'!$T$2:$T$416,$A654,'Relevant - Not CRM not valid'!$G$2:$G$416,"UK",'Relevant - Not CRM not valid'!$M$2:$M$416,"Research",'Relevant - Not CRM not valid'!$R$2:$R$416,"Senior")+COUNTIFS('Relevant - In CRM not valid'!$T$2:$T$46,$A654,'Relevant - In CRM not valid'!$G$2:$G$46,"UK",'Relevant - In CRM not valid'!$M$2:$M$46,"Research",'Relevant - In CRM not valid'!$R$2:$R$46,"Senior")</f>
        <v>0</v>
      </c>
      <c r="H654" s="2">
        <f>COUNTIFS('Relevant - In CRM valid'!$T$2:$T$4699,$A654,'Relevant - In CRM valid'!$G$2:$G$4699,"UK",'Relevant - In CRM valid'!$M$2:$M$4699,"Research",'Relevant - In CRM valid'!$R$2:$R$4699,"Operational")+COUNTIFS('Relevant - In CRM unknown'!$T$2:$T$253,$A654,'Relevant - In CRM unknown'!$G$2:$G$253,"UK",'Relevant - In CRM unknown'!$M$2:$M$253,"Research",'Relevant - In CRM unknown'!$R$2:$R$253,"Operational")+COUNTIFS('Relevant - IN NOW CRM valid'!$T$2:$T$2328,$A654,'Relevant - IN NOW CRM valid'!$G$2:$G$2328,"UK",'Relevant - IN NOW CRM valid'!$M$2:$M$2328,"Research",'Relevant - IN NOW CRM valid'!$R$2:$R$2328,"Operational")+COUNTIFS('Relevant - IN NOW CRM unknown'!$T$2:$T$1227,$A654,'Relevant - IN NOW CRM unknown'!$G$2:$G$1227,"UK",'Relevant - IN NOW CRM unknown'!$M$2:$M$1227,"Research",'Relevant - IN NOW CRM unknown'!$R$2:$R$1227,"Operational")+COUNTIFS('Relevant - Not CRM not valid'!$T$2:$T$416,$A654,'Relevant - Not CRM not valid'!$G$2:$G$416,"UK",'Relevant - Not CRM not valid'!$M$2:$M$416,"Research",'Relevant - Not CRM not valid'!$R$2:$R$416,"Operational")+COUNTIFS('Relevant - In CRM not valid'!$T$2:$T$46,$A654,'Relevant - In CRM not valid'!$G$2:$G$46,"UK",'Relevant - In CRM not valid'!$M$2:$M$46,"Research",'Relevant - In CRM not valid'!$R$2:$R$46,"Operational")</f>
        <v>0</v>
      </c>
      <c r="I654" s="2">
        <f>COUNTIFS('Relevant - In CRM valid'!$T$2:$T$4699,$A654,'Relevant - In CRM valid'!$G$2:$G$4699,"UK",'Relevant - In CRM valid'!$M$2:$M$4699,"Research",'Relevant - In CRM valid'!$R$2:$R$4699,"Academic")+COUNTIFS('Relevant - In CRM unknown'!$T$2:$T$253,$A654,'Relevant - In CRM unknown'!$G$2:$G$253,"UK",'Relevant - In CRM unknown'!$M$2:$M$253,"Research",'Relevant - In CRM unknown'!$R$2:$R$253,"Academic")+COUNTIFS('Relevant - IN NOW CRM valid'!$T$2:$T$2328,$A654,'Relevant - IN NOW CRM valid'!$G$2:$G$2328,"UK",'Relevant - IN NOW CRM valid'!$M$2:$M$2328,"Research",'Relevant - IN NOW CRM valid'!$R$2:$R$2328,"Academic")+COUNTIFS('Relevant - IN NOW CRM unknown'!$T$2:$T$1227,$A654,'Relevant - IN NOW CRM unknown'!$G$2:$G$1227,"UK",'Relevant - IN NOW CRM unknown'!$M$2:$M$1227,"Research",'Relevant - IN NOW CRM unknown'!$R$2:$R$1227,"Academic")+COUNTIFS('Relevant - Not CRM not valid'!$T$2:$T$416,$A654,'Relevant - Not CRM not valid'!$G$2:$G$416,"UK",'Relevant - Not CRM not valid'!$M$2:$M$416,"Research",'Relevant - Not CRM not valid'!$R$2:$R$416,"Academic")+COUNTIFS('Relevant - In CRM not valid'!$T$2:$T$46,$A654,'Relevant - In CRM not valid'!$G$2:$G$46,"UK",'Relevant - In CRM not valid'!$M$2:$M$46,"Research",'Relevant - In CRM not valid'!$R$2:$R$46,"Academic")</f>
        <v>0</v>
      </c>
      <c r="J654" s="2">
        <f>COUNTIFS('Relevant - In CRM valid'!$T$2:$T$4699,$A654,'Relevant - In CRM valid'!$G$2:$G$4699,"UK",'Relevant - In CRM valid'!$M$2:$M$4699,"Finance")+COUNTIFS('Relevant - In CRM unknown'!$T$2:$T$253,$A654,'Relevant - In CRM unknown'!$G$2:$G$253,"UK",'Relevant - In CRM unknown'!$M$2:$M$253,"Finance")+COUNTIFS('Relevant - IN NOW CRM valid'!$T$2:$T$2328,$A654,'Relevant - IN NOW CRM valid'!$G$2:$G$2328,"UK",'Relevant - IN NOW CRM valid'!$M$2:$M$2328,"Finance")+COUNTIFS('Relevant - IN NOW CRM unknown'!$T$2:$T$1227,$A654,'Relevant - IN NOW CRM unknown'!$G$2:$G$1227,"UK",'Relevant - IN NOW CRM unknown'!$M$2:$M$1227,"Finance")+COUNTIFS('Relevant - Not CRM not valid'!$T$2:$T$416,$A654,'Relevant - Not CRM not valid'!$G$2:$G$416,"UK",'Relevant - Not CRM not valid'!$M$2:$M$416,"Finance")+COUNTIFS('Relevant - In CRM not valid'!$T$2:$T$46,$A654,'Relevant - In CRM not valid'!$G$2:$G$46,"UK",'Relevant - In CRM not valid'!$M$2:$M$46,"Finance")</f>
        <v>1</v>
      </c>
      <c r="K654" s="2">
        <f>COUNTIFS('Relevant - In CRM valid'!$T$2:$T$4699,$A654,'Relevant - In CRM valid'!$G$2:$G$4699,"UK",'Relevant - In CRM valid'!$M$2:$M$4699,"IT/Systems")+COUNTIFS('Relevant - In CRM unknown'!$T$2:$T$253,$A654,'Relevant - In CRM unknown'!$G$2:$G$253,"UK",'Relevant - In CRM unknown'!$M$2:$M$253,"IT/Systems")+COUNTIFS('Relevant - IN NOW CRM valid'!$T$2:$T$2328,$A654,'Relevant - IN NOW CRM valid'!$G$2:$G$2328,"UK",'Relevant - IN NOW CRM valid'!$M$2:$M$2328,"IT/Systems")+COUNTIFS('Relevant - IN NOW CRM unknown'!$T$2:$T$1227,$A654,'Relevant - IN NOW CRM unknown'!$G$2:$G$1227,"UK",'Relevant - IN NOW CRM unknown'!$M$2:$M$1227,"IT/Systems")+COUNTIFS('Relevant - Not CRM not valid'!$T$2:$T$416,$A654,'Relevant - Not CRM not valid'!$G$2:$G$416,"UK",'Relevant - Not CRM not valid'!$M$2:$M$416,"IT/Systems")+COUNTIFS('Relevant - In CRM not valid'!$T$2:$T$46,$A654,'Relevant - In CRM not valid'!$G$2:$G$46,"UK",'Relevant - In CRM not valid'!$M$2:$M$46,"IT/Systems")</f>
        <v>0</v>
      </c>
      <c r="L654" s="2">
        <f>COUNTIFS('Relevant - In CRM valid'!$T$2:$T$4699,$A654,'Relevant - In CRM valid'!$G$2:$G$4699,"UK",'Relevant - In CRM valid'!$M$2:$M$4699,"")+COUNTIFS('Relevant - In CRM unknown'!$T$2:$T$253,$A654,'Relevant - In CRM unknown'!$G$2:$G$253,"UK",'Relevant - In CRM unknown'!$M$2:$M$253,"")+COUNTIFS('Relevant - IN NOW CRM valid'!$T$2:$T$2328,$A654,'Relevant - IN NOW CRM valid'!$G$2:$G$2328,"UK",'Relevant - IN NOW CRM valid'!$M$2:$M$2328,"")+COUNTIFS('Relevant - IN NOW CRM unknown'!$T$2:$T$1227,$A654,'Relevant - IN NOW CRM unknown'!$G$2:$G$1227,"UK",'Relevant - IN NOW CRM unknown'!$M$2:$M$1227,"")+COUNTIFS('Relevant - Not CRM not valid'!$T$2:$T$416,$A654,'Relevant - Not CRM not valid'!$G$2:$G$416,"UK",'Relevant - Not CRM not valid'!$M$2:$M$416,"")+COUNTIFS('Relevant - In CRM not valid'!$T$2:$T$46,$A654,'Relevant - In CRM not valid'!$G$2:$G$46,"UK",'Relevant - In CRM not valid'!$M$2:$M$46,"")</f>
        <v>0</v>
      </c>
      <c r="M654" s="2">
        <f t="shared" si="20"/>
        <v>1</v>
      </c>
      <c r="N654" s="2">
        <f>COUNTIFS('Relevant - In CRM valid'!$T$2:$T$4699,$A654,'Relevant - In CRM valid'!$G$2:$G$4699,"UK",'Relevant - In CRM valid'!$Q$2:$Q$4699,"valid")+COUNTIFS('Relevant - In CRM unknown'!$T$2:$T$253,$A654,'Relevant - In CRM unknown'!$G$2:$G$253,"UK",'Relevant - In CRM unknown'!$Q$2:$Q$253,"valid")+COUNTIFS('Relevant - IN NOW CRM valid'!$T$2:$T$2328,$A654,'Relevant - IN NOW CRM valid'!$G$2:$G$2328,"UK",'Relevant - IN NOW CRM valid'!$Q$2:$Q$2328,"valid")+COUNTIFS('Relevant - IN NOW CRM unknown'!$T$2:$T$1227,$A654,'Relevant - IN NOW CRM unknown'!$G$2:$G$1227,"UK",'Relevant - IN NOW CRM unknown'!$Q$2:$Q$1227,"valid")+COUNTIFS('Relevant - Not CRM not valid'!$T$2:$T$416,$A654,'Relevant - Not CRM not valid'!$G$2:$G$416,"UK",'Relevant - Not CRM not valid'!$Q$2:$Q$416,"valid")+COUNTIFS('Relevant - In CRM not valid'!$T$2:$T$46,$A654,'Relevant - In CRM not valid'!$G$2:$G$46,"UK",'Relevant - In CRM not valid'!$Q$2:$Q$46,"valid")</f>
        <v>1</v>
      </c>
      <c r="O654" s="2" t="str">
        <f t="shared" si="21"/>
        <v>Research  IT/Systems</v>
      </c>
    </row>
    <row r="655" spans="1:15" ht="15" customHeight="1">
      <c r="A655" s="2" t="s">
        <v>1417</v>
      </c>
      <c r="B655" s="2" t="s">
        <v>1418</v>
      </c>
      <c r="C655" s="2" t="s">
        <v>1570</v>
      </c>
      <c r="D655" s="2" t="str">
        <f>IFERROR(INDEX('UK Target Institutions'!$D$2:$D$727,MATCH($A655,'UK Target Institutions'!$A$2:$A$727,0)),"")</f>
        <v>No</v>
      </c>
      <c r="E655" s="2">
        <f>COUNTIFS('Relevant - In CRM valid'!$T$2:$T$4699,$A655,'Relevant - In CRM valid'!$G$2:$G$4699,"UK")+COUNTIFS('Relevant - In CRM unknown'!$T$2:$T$253,$A655,'Relevant - In CRM unknown'!$G$2:$G$253,"UK")+COUNTIFS('Relevant - IN NOW CRM valid'!$T$2:$T$2328,$A655,'Relevant - IN NOW CRM valid'!$G$2:$G$2328,"UK")+COUNTIFS('Relevant - IN NOW CRM unknown'!$T$2:$T$1227,$A655,'Relevant - IN NOW CRM unknown'!$G$2:$G$1227,"UK")+COUNTIFS('Relevant - Not CRM not valid'!$T$2:$T$416,$A655,'Relevant - Not CRM not valid'!$G$2:$G$416,"UK")+COUNTIFS('Relevant - In CRM not valid'!$T$2:$T$46,$A655,'Relevant - In CRM not valid'!$G$2:$G$46,"UK")</f>
        <v>1</v>
      </c>
      <c r="F655" s="2">
        <f>COUNTIFS('Relevant - In CRM valid'!$T$2:$T$4699,$A655,'Relevant - In CRM valid'!$G$2:$G$4699,"UK",'Relevant - In CRM valid'!$M$2:$M$4699,"Research")+COUNTIFS('Relevant - In CRM unknown'!$T$2:$T$253,$A655,'Relevant - In CRM unknown'!$G$2:$G$253,"UK",'Relevant - In CRM unknown'!$M$2:$M$253,"Research")+COUNTIFS('Relevant - IN NOW CRM valid'!$T$2:$T$2328,$A655,'Relevant - IN NOW CRM valid'!$G$2:$G$2328,"UK",'Relevant - IN NOW CRM valid'!$M$2:$M$2328,"Research")+COUNTIFS('Relevant - IN NOW CRM unknown'!$T$2:$T$1227,$A655,'Relevant - IN NOW CRM unknown'!$G$2:$G$1227,"UK",'Relevant - IN NOW CRM unknown'!$M$2:$M$1227,"Research")+COUNTIFS('Relevant - Not CRM not valid'!$T$2:$T$416,$A655,'Relevant - Not CRM not valid'!$G$2:$G$416,"UK",'Relevant - Not CRM not valid'!$M$2:$M$416,"Research")+COUNTIFS('Relevant - In CRM not valid'!$T$2:$T$46,$A655,'Relevant - In CRM not valid'!$G$2:$G$46,"UK",'Relevant - In CRM not valid'!$M$2:$M$46,"Research")</f>
        <v>0</v>
      </c>
      <c r="G655" s="2">
        <f>COUNTIFS('Relevant - In CRM valid'!$T$2:$T$4699,$A655,'Relevant - In CRM valid'!$G$2:$G$4699,"UK",'Relevant - In CRM valid'!$M$2:$M$4699,"Research",'Relevant - In CRM valid'!$R$2:$R$4699,"Senior")+COUNTIFS('Relevant - In CRM unknown'!$T$2:$T$253,$A655,'Relevant - In CRM unknown'!$G$2:$G$253,"UK",'Relevant - In CRM unknown'!$M$2:$M$253,"Research",'Relevant - In CRM unknown'!$R$2:$R$253,"Senior")+COUNTIFS('Relevant - IN NOW CRM valid'!$T$2:$T$2328,$A655,'Relevant - IN NOW CRM valid'!$G$2:$G$2328,"UK",'Relevant - IN NOW CRM valid'!$M$2:$M$2328,"Research",'Relevant - IN NOW CRM valid'!$R$2:$R$2328,"Senior")+COUNTIFS('Relevant - IN NOW CRM unknown'!$T$2:$T$1227,$A655,'Relevant - IN NOW CRM unknown'!$G$2:$G$1227,"UK",'Relevant - IN NOW CRM unknown'!$M$2:$M$1227,"Research",'Relevant - IN NOW CRM unknown'!$R$2:$R$1227,"Senior")+COUNTIFS('Relevant - Not CRM not valid'!$T$2:$T$416,$A655,'Relevant - Not CRM not valid'!$G$2:$G$416,"UK",'Relevant - Not CRM not valid'!$M$2:$M$416,"Research",'Relevant - Not CRM not valid'!$R$2:$R$416,"Senior")+COUNTIFS('Relevant - In CRM not valid'!$T$2:$T$46,$A655,'Relevant - In CRM not valid'!$G$2:$G$46,"UK",'Relevant - In CRM not valid'!$M$2:$M$46,"Research",'Relevant - In CRM not valid'!$R$2:$R$46,"Senior")</f>
        <v>0</v>
      </c>
      <c r="H655" s="2">
        <f>COUNTIFS('Relevant - In CRM valid'!$T$2:$T$4699,$A655,'Relevant - In CRM valid'!$G$2:$G$4699,"UK",'Relevant - In CRM valid'!$M$2:$M$4699,"Research",'Relevant - In CRM valid'!$R$2:$R$4699,"Operational")+COUNTIFS('Relevant - In CRM unknown'!$T$2:$T$253,$A655,'Relevant - In CRM unknown'!$G$2:$G$253,"UK",'Relevant - In CRM unknown'!$M$2:$M$253,"Research",'Relevant - In CRM unknown'!$R$2:$R$253,"Operational")+COUNTIFS('Relevant - IN NOW CRM valid'!$T$2:$T$2328,$A655,'Relevant - IN NOW CRM valid'!$G$2:$G$2328,"UK",'Relevant - IN NOW CRM valid'!$M$2:$M$2328,"Research",'Relevant - IN NOW CRM valid'!$R$2:$R$2328,"Operational")+COUNTIFS('Relevant - IN NOW CRM unknown'!$T$2:$T$1227,$A655,'Relevant - IN NOW CRM unknown'!$G$2:$G$1227,"UK",'Relevant - IN NOW CRM unknown'!$M$2:$M$1227,"Research",'Relevant - IN NOW CRM unknown'!$R$2:$R$1227,"Operational")+COUNTIFS('Relevant - Not CRM not valid'!$T$2:$T$416,$A655,'Relevant - Not CRM not valid'!$G$2:$G$416,"UK",'Relevant - Not CRM not valid'!$M$2:$M$416,"Research",'Relevant - Not CRM not valid'!$R$2:$R$416,"Operational")+COUNTIFS('Relevant - In CRM not valid'!$T$2:$T$46,$A655,'Relevant - In CRM not valid'!$G$2:$G$46,"UK",'Relevant - In CRM not valid'!$M$2:$M$46,"Research",'Relevant - In CRM not valid'!$R$2:$R$46,"Operational")</f>
        <v>0</v>
      </c>
      <c r="I655" s="2">
        <f>COUNTIFS('Relevant - In CRM valid'!$T$2:$T$4699,$A655,'Relevant - In CRM valid'!$G$2:$G$4699,"UK",'Relevant - In CRM valid'!$M$2:$M$4699,"Research",'Relevant - In CRM valid'!$R$2:$R$4699,"Academic")+COUNTIFS('Relevant - In CRM unknown'!$T$2:$T$253,$A655,'Relevant - In CRM unknown'!$G$2:$G$253,"UK",'Relevant - In CRM unknown'!$M$2:$M$253,"Research",'Relevant - In CRM unknown'!$R$2:$R$253,"Academic")+COUNTIFS('Relevant - IN NOW CRM valid'!$T$2:$T$2328,$A655,'Relevant - IN NOW CRM valid'!$G$2:$G$2328,"UK",'Relevant - IN NOW CRM valid'!$M$2:$M$2328,"Research",'Relevant - IN NOW CRM valid'!$R$2:$R$2328,"Academic")+COUNTIFS('Relevant - IN NOW CRM unknown'!$T$2:$T$1227,$A655,'Relevant - IN NOW CRM unknown'!$G$2:$G$1227,"UK",'Relevant - IN NOW CRM unknown'!$M$2:$M$1227,"Research",'Relevant - IN NOW CRM unknown'!$R$2:$R$1227,"Academic")+COUNTIFS('Relevant - Not CRM not valid'!$T$2:$T$416,$A655,'Relevant - Not CRM not valid'!$G$2:$G$416,"UK",'Relevant - Not CRM not valid'!$M$2:$M$416,"Research",'Relevant - Not CRM not valid'!$R$2:$R$416,"Academic")+COUNTIFS('Relevant - In CRM not valid'!$T$2:$T$46,$A655,'Relevant - In CRM not valid'!$G$2:$G$46,"UK",'Relevant - In CRM not valid'!$M$2:$M$46,"Research",'Relevant - In CRM not valid'!$R$2:$R$46,"Academic")</f>
        <v>0</v>
      </c>
      <c r="J655" s="2">
        <f>COUNTIFS('Relevant - In CRM valid'!$T$2:$T$4699,$A655,'Relevant - In CRM valid'!$G$2:$G$4699,"UK",'Relevant - In CRM valid'!$M$2:$M$4699,"Finance")+COUNTIFS('Relevant - In CRM unknown'!$T$2:$T$253,$A655,'Relevant - In CRM unknown'!$G$2:$G$253,"UK",'Relevant - In CRM unknown'!$M$2:$M$253,"Finance")+COUNTIFS('Relevant - IN NOW CRM valid'!$T$2:$T$2328,$A655,'Relevant - IN NOW CRM valid'!$G$2:$G$2328,"UK",'Relevant - IN NOW CRM valid'!$M$2:$M$2328,"Finance")+COUNTIFS('Relevant - IN NOW CRM unknown'!$T$2:$T$1227,$A655,'Relevant - IN NOW CRM unknown'!$G$2:$G$1227,"UK",'Relevant - IN NOW CRM unknown'!$M$2:$M$1227,"Finance")+COUNTIFS('Relevant - Not CRM not valid'!$T$2:$T$416,$A655,'Relevant - Not CRM not valid'!$G$2:$G$416,"UK",'Relevant - Not CRM not valid'!$M$2:$M$416,"Finance")+COUNTIFS('Relevant - In CRM not valid'!$T$2:$T$46,$A655,'Relevant - In CRM not valid'!$G$2:$G$46,"UK",'Relevant - In CRM not valid'!$M$2:$M$46,"Finance")</f>
        <v>1</v>
      </c>
      <c r="K655" s="2">
        <f>COUNTIFS('Relevant - In CRM valid'!$T$2:$T$4699,$A655,'Relevant - In CRM valid'!$G$2:$G$4699,"UK",'Relevant - In CRM valid'!$M$2:$M$4699,"IT/Systems")+COUNTIFS('Relevant - In CRM unknown'!$T$2:$T$253,$A655,'Relevant - In CRM unknown'!$G$2:$G$253,"UK",'Relevant - In CRM unknown'!$M$2:$M$253,"IT/Systems")+COUNTIFS('Relevant - IN NOW CRM valid'!$T$2:$T$2328,$A655,'Relevant - IN NOW CRM valid'!$G$2:$G$2328,"UK",'Relevant - IN NOW CRM valid'!$M$2:$M$2328,"IT/Systems")+COUNTIFS('Relevant - IN NOW CRM unknown'!$T$2:$T$1227,$A655,'Relevant - IN NOW CRM unknown'!$G$2:$G$1227,"UK",'Relevant - IN NOW CRM unknown'!$M$2:$M$1227,"IT/Systems")+COUNTIFS('Relevant - Not CRM not valid'!$T$2:$T$416,$A655,'Relevant - Not CRM not valid'!$G$2:$G$416,"UK",'Relevant - Not CRM not valid'!$M$2:$M$416,"IT/Systems")+COUNTIFS('Relevant - In CRM not valid'!$T$2:$T$46,$A655,'Relevant - In CRM not valid'!$G$2:$G$46,"UK",'Relevant - In CRM not valid'!$M$2:$M$46,"IT/Systems")</f>
        <v>0</v>
      </c>
      <c r="L655" s="2">
        <f>COUNTIFS('Relevant - In CRM valid'!$T$2:$T$4699,$A655,'Relevant - In CRM valid'!$G$2:$G$4699,"UK",'Relevant - In CRM valid'!$M$2:$M$4699,"")+COUNTIFS('Relevant - In CRM unknown'!$T$2:$T$253,$A655,'Relevant - In CRM unknown'!$G$2:$G$253,"UK",'Relevant - In CRM unknown'!$M$2:$M$253,"")+COUNTIFS('Relevant - IN NOW CRM valid'!$T$2:$T$2328,$A655,'Relevant - IN NOW CRM valid'!$G$2:$G$2328,"UK",'Relevant - IN NOW CRM valid'!$M$2:$M$2328,"")+COUNTIFS('Relevant - IN NOW CRM unknown'!$T$2:$T$1227,$A655,'Relevant - IN NOW CRM unknown'!$G$2:$G$1227,"UK",'Relevant - IN NOW CRM unknown'!$M$2:$M$1227,"")+COUNTIFS('Relevant - Not CRM not valid'!$T$2:$T$416,$A655,'Relevant - Not CRM not valid'!$G$2:$G$416,"UK",'Relevant - Not CRM not valid'!$M$2:$M$416,"")+COUNTIFS('Relevant - In CRM not valid'!$T$2:$T$46,$A655,'Relevant - In CRM not valid'!$G$2:$G$46,"UK",'Relevant - In CRM not valid'!$M$2:$M$46,"")</f>
        <v>0</v>
      </c>
      <c r="M655" s="2">
        <f t="shared" si="20"/>
        <v>1</v>
      </c>
      <c r="N655" s="2">
        <f>COUNTIFS('Relevant - In CRM valid'!$T$2:$T$4699,$A655,'Relevant - In CRM valid'!$G$2:$G$4699,"UK",'Relevant - In CRM valid'!$Q$2:$Q$4699,"valid")+COUNTIFS('Relevant - In CRM unknown'!$T$2:$T$253,$A655,'Relevant - In CRM unknown'!$G$2:$G$253,"UK",'Relevant - In CRM unknown'!$Q$2:$Q$253,"valid")+COUNTIFS('Relevant - IN NOW CRM valid'!$T$2:$T$2328,$A655,'Relevant - IN NOW CRM valid'!$G$2:$G$2328,"UK",'Relevant - IN NOW CRM valid'!$Q$2:$Q$2328,"valid")+COUNTIFS('Relevant - IN NOW CRM unknown'!$T$2:$T$1227,$A655,'Relevant - IN NOW CRM unknown'!$G$2:$G$1227,"UK",'Relevant - IN NOW CRM unknown'!$Q$2:$Q$1227,"valid")+COUNTIFS('Relevant - Not CRM not valid'!$T$2:$T$416,$A655,'Relevant - Not CRM not valid'!$G$2:$G$416,"UK",'Relevant - Not CRM not valid'!$Q$2:$Q$416,"valid")+COUNTIFS('Relevant - In CRM not valid'!$T$2:$T$46,$A655,'Relevant - In CRM not valid'!$G$2:$G$46,"UK",'Relevant - In CRM not valid'!$Q$2:$Q$46,"valid")</f>
        <v>1</v>
      </c>
      <c r="O655" s="2" t="str">
        <f t="shared" si="21"/>
        <v>Research  IT/Systems</v>
      </c>
    </row>
    <row r="656" spans="1:15" ht="15" customHeight="1">
      <c r="A656" s="2" t="s">
        <v>1419</v>
      </c>
      <c r="B656" s="2" t="s">
        <v>1420</v>
      </c>
      <c r="C656" s="2" t="s">
        <v>1570</v>
      </c>
      <c r="D656" s="2" t="str">
        <f>IFERROR(INDEX('UK Target Institutions'!$D$2:$D$727,MATCH($A656,'UK Target Institutions'!$A$2:$A$727,0)),"")</f>
        <v>No</v>
      </c>
      <c r="E656" s="2">
        <f>COUNTIFS('Relevant - In CRM valid'!$T$2:$T$4699,$A656,'Relevant - In CRM valid'!$G$2:$G$4699,"UK")+COUNTIFS('Relevant - In CRM unknown'!$T$2:$T$253,$A656,'Relevant - In CRM unknown'!$G$2:$G$253,"UK")+COUNTIFS('Relevant - IN NOW CRM valid'!$T$2:$T$2328,$A656,'Relevant - IN NOW CRM valid'!$G$2:$G$2328,"UK")+COUNTIFS('Relevant - IN NOW CRM unknown'!$T$2:$T$1227,$A656,'Relevant - IN NOW CRM unknown'!$G$2:$G$1227,"UK")+COUNTIFS('Relevant - Not CRM not valid'!$T$2:$T$416,$A656,'Relevant - Not CRM not valid'!$G$2:$G$416,"UK")+COUNTIFS('Relevant - In CRM not valid'!$T$2:$T$46,$A656,'Relevant - In CRM not valid'!$G$2:$G$46,"UK")</f>
        <v>1</v>
      </c>
      <c r="F656" s="2">
        <f>COUNTIFS('Relevant - In CRM valid'!$T$2:$T$4699,$A656,'Relevant - In CRM valid'!$G$2:$G$4699,"UK",'Relevant - In CRM valid'!$M$2:$M$4699,"Research")+COUNTIFS('Relevant - In CRM unknown'!$T$2:$T$253,$A656,'Relevant - In CRM unknown'!$G$2:$G$253,"UK",'Relevant - In CRM unknown'!$M$2:$M$253,"Research")+COUNTIFS('Relevant - IN NOW CRM valid'!$T$2:$T$2328,$A656,'Relevant - IN NOW CRM valid'!$G$2:$G$2328,"UK",'Relevant - IN NOW CRM valid'!$M$2:$M$2328,"Research")+COUNTIFS('Relevant - IN NOW CRM unknown'!$T$2:$T$1227,$A656,'Relevant - IN NOW CRM unknown'!$G$2:$G$1227,"UK",'Relevant - IN NOW CRM unknown'!$M$2:$M$1227,"Research")+COUNTIFS('Relevant - Not CRM not valid'!$T$2:$T$416,$A656,'Relevant - Not CRM not valid'!$G$2:$G$416,"UK",'Relevant - Not CRM not valid'!$M$2:$M$416,"Research")+COUNTIFS('Relevant - In CRM not valid'!$T$2:$T$46,$A656,'Relevant - In CRM not valid'!$G$2:$G$46,"UK",'Relevant - In CRM not valid'!$M$2:$M$46,"Research")</f>
        <v>1</v>
      </c>
      <c r="G656" s="2">
        <f>COUNTIFS('Relevant - In CRM valid'!$T$2:$T$4699,$A656,'Relevant - In CRM valid'!$G$2:$G$4699,"UK",'Relevant - In CRM valid'!$M$2:$M$4699,"Research",'Relevant - In CRM valid'!$R$2:$R$4699,"Senior")+COUNTIFS('Relevant - In CRM unknown'!$T$2:$T$253,$A656,'Relevant - In CRM unknown'!$G$2:$G$253,"UK",'Relevant - In CRM unknown'!$M$2:$M$253,"Research",'Relevant - In CRM unknown'!$R$2:$R$253,"Senior")+COUNTIFS('Relevant - IN NOW CRM valid'!$T$2:$T$2328,$A656,'Relevant - IN NOW CRM valid'!$G$2:$G$2328,"UK",'Relevant - IN NOW CRM valid'!$M$2:$M$2328,"Research",'Relevant - IN NOW CRM valid'!$R$2:$R$2328,"Senior")+COUNTIFS('Relevant - IN NOW CRM unknown'!$T$2:$T$1227,$A656,'Relevant - IN NOW CRM unknown'!$G$2:$G$1227,"UK",'Relevant - IN NOW CRM unknown'!$M$2:$M$1227,"Research",'Relevant - IN NOW CRM unknown'!$R$2:$R$1227,"Senior")+COUNTIFS('Relevant - Not CRM not valid'!$T$2:$T$416,$A656,'Relevant - Not CRM not valid'!$G$2:$G$416,"UK",'Relevant - Not CRM not valid'!$M$2:$M$416,"Research",'Relevant - Not CRM not valid'!$R$2:$R$416,"Senior")+COUNTIFS('Relevant - In CRM not valid'!$T$2:$T$46,$A656,'Relevant - In CRM not valid'!$G$2:$G$46,"UK",'Relevant - In CRM not valid'!$M$2:$M$46,"Research",'Relevant - In CRM not valid'!$R$2:$R$46,"Senior")</f>
        <v>1</v>
      </c>
      <c r="H656" s="2">
        <f>COUNTIFS('Relevant - In CRM valid'!$T$2:$T$4699,$A656,'Relevant - In CRM valid'!$G$2:$G$4699,"UK",'Relevant - In CRM valid'!$M$2:$M$4699,"Research",'Relevant - In CRM valid'!$R$2:$R$4699,"Operational")+COUNTIFS('Relevant - In CRM unknown'!$T$2:$T$253,$A656,'Relevant - In CRM unknown'!$G$2:$G$253,"UK",'Relevant - In CRM unknown'!$M$2:$M$253,"Research",'Relevant - In CRM unknown'!$R$2:$R$253,"Operational")+COUNTIFS('Relevant - IN NOW CRM valid'!$T$2:$T$2328,$A656,'Relevant - IN NOW CRM valid'!$G$2:$G$2328,"UK",'Relevant - IN NOW CRM valid'!$M$2:$M$2328,"Research",'Relevant - IN NOW CRM valid'!$R$2:$R$2328,"Operational")+COUNTIFS('Relevant - IN NOW CRM unknown'!$T$2:$T$1227,$A656,'Relevant - IN NOW CRM unknown'!$G$2:$G$1227,"UK",'Relevant - IN NOW CRM unknown'!$M$2:$M$1227,"Research",'Relevant - IN NOW CRM unknown'!$R$2:$R$1227,"Operational")+COUNTIFS('Relevant - Not CRM not valid'!$T$2:$T$416,$A656,'Relevant - Not CRM not valid'!$G$2:$G$416,"UK",'Relevant - Not CRM not valid'!$M$2:$M$416,"Research",'Relevant - Not CRM not valid'!$R$2:$R$416,"Operational")+COUNTIFS('Relevant - In CRM not valid'!$T$2:$T$46,$A656,'Relevant - In CRM not valid'!$G$2:$G$46,"UK",'Relevant - In CRM not valid'!$M$2:$M$46,"Research",'Relevant - In CRM not valid'!$R$2:$R$46,"Operational")</f>
        <v>0</v>
      </c>
      <c r="I656" s="2">
        <f>COUNTIFS('Relevant - In CRM valid'!$T$2:$T$4699,$A656,'Relevant - In CRM valid'!$G$2:$G$4699,"UK",'Relevant - In CRM valid'!$M$2:$M$4699,"Research",'Relevant - In CRM valid'!$R$2:$R$4699,"Academic")+COUNTIFS('Relevant - In CRM unknown'!$T$2:$T$253,$A656,'Relevant - In CRM unknown'!$G$2:$G$253,"UK",'Relevant - In CRM unknown'!$M$2:$M$253,"Research",'Relevant - In CRM unknown'!$R$2:$R$253,"Academic")+COUNTIFS('Relevant - IN NOW CRM valid'!$T$2:$T$2328,$A656,'Relevant - IN NOW CRM valid'!$G$2:$G$2328,"UK",'Relevant - IN NOW CRM valid'!$M$2:$M$2328,"Research",'Relevant - IN NOW CRM valid'!$R$2:$R$2328,"Academic")+COUNTIFS('Relevant - IN NOW CRM unknown'!$T$2:$T$1227,$A656,'Relevant - IN NOW CRM unknown'!$G$2:$G$1227,"UK",'Relevant - IN NOW CRM unknown'!$M$2:$M$1227,"Research",'Relevant - IN NOW CRM unknown'!$R$2:$R$1227,"Academic")+COUNTIFS('Relevant - Not CRM not valid'!$T$2:$T$416,$A656,'Relevant - Not CRM not valid'!$G$2:$G$416,"UK",'Relevant - Not CRM not valid'!$M$2:$M$416,"Research",'Relevant - Not CRM not valid'!$R$2:$R$416,"Academic")+COUNTIFS('Relevant - In CRM not valid'!$T$2:$T$46,$A656,'Relevant - In CRM not valid'!$G$2:$G$46,"UK",'Relevant - In CRM not valid'!$M$2:$M$46,"Research",'Relevant - In CRM not valid'!$R$2:$R$46,"Academic")</f>
        <v>0</v>
      </c>
      <c r="J656" s="2">
        <f>COUNTIFS('Relevant - In CRM valid'!$T$2:$T$4699,$A656,'Relevant - In CRM valid'!$G$2:$G$4699,"UK",'Relevant - In CRM valid'!$M$2:$M$4699,"Finance")+COUNTIFS('Relevant - In CRM unknown'!$T$2:$T$253,$A656,'Relevant - In CRM unknown'!$G$2:$G$253,"UK",'Relevant - In CRM unknown'!$M$2:$M$253,"Finance")+COUNTIFS('Relevant - IN NOW CRM valid'!$T$2:$T$2328,$A656,'Relevant - IN NOW CRM valid'!$G$2:$G$2328,"UK",'Relevant - IN NOW CRM valid'!$M$2:$M$2328,"Finance")+COUNTIFS('Relevant - IN NOW CRM unknown'!$T$2:$T$1227,$A656,'Relevant - IN NOW CRM unknown'!$G$2:$G$1227,"UK",'Relevant - IN NOW CRM unknown'!$M$2:$M$1227,"Finance")+COUNTIFS('Relevant - Not CRM not valid'!$T$2:$T$416,$A656,'Relevant - Not CRM not valid'!$G$2:$G$416,"UK",'Relevant - Not CRM not valid'!$M$2:$M$416,"Finance")+COUNTIFS('Relevant - In CRM not valid'!$T$2:$T$46,$A656,'Relevant - In CRM not valid'!$G$2:$G$46,"UK",'Relevant - In CRM not valid'!$M$2:$M$46,"Finance")</f>
        <v>0</v>
      </c>
      <c r="K656" s="2">
        <f>COUNTIFS('Relevant - In CRM valid'!$T$2:$T$4699,$A656,'Relevant - In CRM valid'!$G$2:$G$4699,"UK",'Relevant - In CRM valid'!$M$2:$M$4699,"IT/Systems")+COUNTIFS('Relevant - In CRM unknown'!$T$2:$T$253,$A656,'Relevant - In CRM unknown'!$G$2:$G$253,"UK",'Relevant - In CRM unknown'!$M$2:$M$253,"IT/Systems")+COUNTIFS('Relevant - IN NOW CRM valid'!$T$2:$T$2328,$A656,'Relevant - IN NOW CRM valid'!$G$2:$G$2328,"UK",'Relevant - IN NOW CRM valid'!$M$2:$M$2328,"IT/Systems")+COUNTIFS('Relevant - IN NOW CRM unknown'!$T$2:$T$1227,$A656,'Relevant - IN NOW CRM unknown'!$G$2:$G$1227,"UK",'Relevant - IN NOW CRM unknown'!$M$2:$M$1227,"IT/Systems")+COUNTIFS('Relevant - Not CRM not valid'!$T$2:$T$416,$A656,'Relevant - Not CRM not valid'!$G$2:$G$416,"UK",'Relevant - Not CRM not valid'!$M$2:$M$416,"IT/Systems")+COUNTIFS('Relevant - In CRM not valid'!$T$2:$T$46,$A656,'Relevant - In CRM not valid'!$G$2:$G$46,"UK",'Relevant - In CRM not valid'!$M$2:$M$46,"IT/Systems")</f>
        <v>0</v>
      </c>
      <c r="L656" s="2">
        <f>COUNTIFS('Relevant - In CRM valid'!$T$2:$T$4699,$A656,'Relevant - In CRM valid'!$G$2:$G$4699,"UK",'Relevant - In CRM valid'!$M$2:$M$4699,"")+COUNTIFS('Relevant - In CRM unknown'!$T$2:$T$253,$A656,'Relevant - In CRM unknown'!$G$2:$G$253,"UK",'Relevant - In CRM unknown'!$M$2:$M$253,"")+COUNTIFS('Relevant - IN NOW CRM valid'!$T$2:$T$2328,$A656,'Relevant - IN NOW CRM valid'!$G$2:$G$2328,"UK",'Relevant - IN NOW CRM valid'!$M$2:$M$2328,"")+COUNTIFS('Relevant - IN NOW CRM unknown'!$T$2:$T$1227,$A656,'Relevant - IN NOW CRM unknown'!$G$2:$G$1227,"UK",'Relevant - IN NOW CRM unknown'!$M$2:$M$1227,"")+COUNTIFS('Relevant - Not CRM not valid'!$T$2:$T$416,$A656,'Relevant - Not CRM not valid'!$G$2:$G$416,"UK",'Relevant - Not CRM not valid'!$M$2:$M$416,"")+COUNTIFS('Relevant - In CRM not valid'!$T$2:$T$46,$A656,'Relevant - In CRM not valid'!$G$2:$G$46,"UK",'Relevant - In CRM not valid'!$M$2:$M$46,"")</f>
        <v>0</v>
      </c>
      <c r="M656" s="2">
        <f t="shared" si="20"/>
        <v>1</v>
      </c>
      <c r="N656" s="2">
        <f>COUNTIFS('Relevant - In CRM valid'!$T$2:$T$4699,$A656,'Relevant - In CRM valid'!$G$2:$G$4699,"UK",'Relevant - In CRM valid'!$Q$2:$Q$4699,"valid")+COUNTIFS('Relevant - In CRM unknown'!$T$2:$T$253,$A656,'Relevant - In CRM unknown'!$G$2:$G$253,"UK",'Relevant - In CRM unknown'!$Q$2:$Q$253,"valid")+COUNTIFS('Relevant - IN NOW CRM valid'!$T$2:$T$2328,$A656,'Relevant - IN NOW CRM valid'!$G$2:$G$2328,"UK",'Relevant - IN NOW CRM valid'!$Q$2:$Q$2328,"valid")+COUNTIFS('Relevant - IN NOW CRM unknown'!$T$2:$T$1227,$A656,'Relevant - IN NOW CRM unknown'!$G$2:$G$1227,"UK",'Relevant - IN NOW CRM unknown'!$Q$2:$Q$1227,"valid")+COUNTIFS('Relevant - Not CRM not valid'!$T$2:$T$416,$A656,'Relevant - Not CRM not valid'!$G$2:$G$416,"UK",'Relevant - Not CRM not valid'!$Q$2:$Q$416,"valid")+COUNTIFS('Relevant - In CRM not valid'!$T$2:$T$46,$A656,'Relevant - In CRM not valid'!$G$2:$G$46,"UK",'Relevant - In CRM not valid'!$Q$2:$Q$46,"valid")</f>
        <v>1</v>
      </c>
      <c r="O656" s="2" t="str">
        <f t="shared" si="21"/>
        <v>Finance  IT/Systems</v>
      </c>
    </row>
    <row r="657" spans="1:15" ht="15" customHeight="1">
      <c r="A657" s="2" t="s">
        <v>1421</v>
      </c>
      <c r="B657" s="2" t="s">
        <v>1422</v>
      </c>
      <c r="C657" s="2" t="s">
        <v>1570</v>
      </c>
      <c r="D657" s="2" t="str">
        <f>IFERROR(INDEX('UK Target Institutions'!$D$2:$D$727,MATCH($A657,'UK Target Institutions'!$A$2:$A$727,0)),"")</f>
        <v>No</v>
      </c>
      <c r="E657" s="2">
        <f>COUNTIFS('Relevant - In CRM valid'!$T$2:$T$4699,$A657,'Relevant - In CRM valid'!$G$2:$G$4699,"UK")+COUNTIFS('Relevant - In CRM unknown'!$T$2:$T$253,$A657,'Relevant - In CRM unknown'!$G$2:$G$253,"UK")+COUNTIFS('Relevant - IN NOW CRM valid'!$T$2:$T$2328,$A657,'Relevant - IN NOW CRM valid'!$G$2:$G$2328,"UK")+COUNTIFS('Relevant - IN NOW CRM unknown'!$T$2:$T$1227,$A657,'Relevant - IN NOW CRM unknown'!$G$2:$G$1227,"UK")+COUNTIFS('Relevant - Not CRM not valid'!$T$2:$T$416,$A657,'Relevant - Not CRM not valid'!$G$2:$G$416,"UK")+COUNTIFS('Relevant - In CRM not valid'!$T$2:$T$46,$A657,'Relevant - In CRM not valid'!$G$2:$G$46,"UK")</f>
        <v>1</v>
      </c>
      <c r="F657" s="2">
        <f>COUNTIFS('Relevant - In CRM valid'!$T$2:$T$4699,$A657,'Relevant - In CRM valid'!$G$2:$G$4699,"UK",'Relevant - In CRM valid'!$M$2:$M$4699,"Research")+COUNTIFS('Relevant - In CRM unknown'!$T$2:$T$253,$A657,'Relevant - In CRM unknown'!$G$2:$G$253,"UK",'Relevant - In CRM unknown'!$M$2:$M$253,"Research")+COUNTIFS('Relevant - IN NOW CRM valid'!$T$2:$T$2328,$A657,'Relevant - IN NOW CRM valid'!$G$2:$G$2328,"UK",'Relevant - IN NOW CRM valid'!$M$2:$M$2328,"Research")+COUNTIFS('Relevant - IN NOW CRM unknown'!$T$2:$T$1227,$A657,'Relevant - IN NOW CRM unknown'!$G$2:$G$1227,"UK",'Relevant - IN NOW CRM unknown'!$M$2:$M$1227,"Research")+COUNTIFS('Relevant - Not CRM not valid'!$T$2:$T$416,$A657,'Relevant - Not CRM not valid'!$G$2:$G$416,"UK",'Relevant - Not CRM not valid'!$M$2:$M$416,"Research")+COUNTIFS('Relevant - In CRM not valid'!$T$2:$T$46,$A657,'Relevant - In CRM not valid'!$G$2:$G$46,"UK",'Relevant - In CRM not valid'!$M$2:$M$46,"Research")</f>
        <v>1</v>
      </c>
      <c r="G657" s="2">
        <f>COUNTIFS('Relevant - In CRM valid'!$T$2:$T$4699,$A657,'Relevant - In CRM valid'!$G$2:$G$4699,"UK",'Relevant - In CRM valid'!$M$2:$M$4699,"Research",'Relevant - In CRM valid'!$R$2:$R$4699,"Senior")+COUNTIFS('Relevant - In CRM unknown'!$T$2:$T$253,$A657,'Relevant - In CRM unknown'!$G$2:$G$253,"UK",'Relevant - In CRM unknown'!$M$2:$M$253,"Research",'Relevant - In CRM unknown'!$R$2:$R$253,"Senior")+COUNTIFS('Relevant - IN NOW CRM valid'!$T$2:$T$2328,$A657,'Relevant - IN NOW CRM valid'!$G$2:$G$2328,"UK",'Relevant - IN NOW CRM valid'!$M$2:$M$2328,"Research",'Relevant - IN NOW CRM valid'!$R$2:$R$2328,"Senior")+COUNTIFS('Relevant - IN NOW CRM unknown'!$T$2:$T$1227,$A657,'Relevant - IN NOW CRM unknown'!$G$2:$G$1227,"UK",'Relevant - IN NOW CRM unknown'!$M$2:$M$1227,"Research",'Relevant - IN NOW CRM unknown'!$R$2:$R$1227,"Senior")+COUNTIFS('Relevant - Not CRM not valid'!$T$2:$T$416,$A657,'Relevant - Not CRM not valid'!$G$2:$G$416,"UK",'Relevant - Not CRM not valid'!$M$2:$M$416,"Research",'Relevant - Not CRM not valid'!$R$2:$R$416,"Senior")+COUNTIFS('Relevant - In CRM not valid'!$T$2:$T$46,$A657,'Relevant - In CRM not valid'!$G$2:$G$46,"UK",'Relevant - In CRM not valid'!$M$2:$M$46,"Research",'Relevant - In CRM not valid'!$R$2:$R$46,"Senior")</f>
        <v>1</v>
      </c>
      <c r="H657" s="2">
        <f>COUNTIFS('Relevant - In CRM valid'!$T$2:$T$4699,$A657,'Relevant - In CRM valid'!$G$2:$G$4699,"UK",'Relevant - In CRM valid'!$M$2:$M$4699,"Research",'Relevant - In CRM valid'!$R$2:$R$4699,"Operational")+COUNTIFS('Relevant - In CRM unknown'!$T$2:$T$253,$A657,'Relevant - In CRM unknown'!$G$2:$G$253,"UK",'Relevant - In CRM unknown'!$M$2:$M$253,"Research",'Relevant - In CRM unknown'!$R$2:$R$253,"Operational")+COUNTIFS('Relevant - IN NOW CRM valid'!$T$2:$T$2328,$A657,'Relevant - IN NOW CRM valid'!$G$2:$G$2328,"UK",'Relevant - IN NOW CRM valid'!$M$2:$M$2328,"Research",'Relevant - IN NOW CRM valid'!$R$2:$R$2328,"Operational")+COUNTIFS('Relevant - IN NOW CRM unknown'!$T$2:$T$1227,$A657,'Relevant - IN NOW CRM unknown'!$G$2:$G$1227,"UK",'Relevant - IN NOW CRM unknown'!$M$2:$M$1227,"Research",'Relevant - IN NOW CRM unknown'!$R$2:$R$1227,"Operational")+COUNTIFS('Relevant - Not CRM not valid'!$T$2:$T$416,$A657,'Relevant - Not CRM not valid'!$G$2:$G$416,"UK",'Relevant - Not CRM not valid'!$M$2:$M$416,"Research",'Relevant - Not CRM not valid'!$R$2:$R$416,"Operational")+COUNTIFS('Relevant - In CRM not valid'!$T$2:$T$46,$A657,'Relevant - In CRM not valid'!$G$2:$G$46,"UK",'Relevant - In CRM not valid'!$M$2:$M$46,"Research",'Relevant - In CRM not valid'!$R$2:$R$46,"Operational")</f>
        <v>0</v>
      </c>
      <c r="I657" s="2">
        <f>COUNTIFS('Relevant - In CRM valid'!$T$2:$T$4699,$A657,'Relevant - In CRM valid'!$G$2:$G$4699,"UK",'Relevant - In CRM valid'!$M$2:$M$4699,"Research",'Relevant - In CRM valid'!$R$2:$R$4699,"Academic")+COUNTIFS('Relevant - In CRM unknown'!$T$2:$T$253,$A657,'Relevant - In CRM unknown'!$G$2:$G$253,"UK",'Relevant - In CRM unknown'!$M$2:$M$253,"Research",'Relevant - In CRM unknown'!$R$2:$R$253,"Academic")+COUNTIFS('Relevant - IN NOW CRM valid'!$T$2:$T$2328,$A657,'Relevant - IN NOW CRM valid'!$G$2:$G$2328,"UK",'Relevant - IN NOW CRM valid'!$M$2:$M$2328,"Research",'Relevant - IN NOW CRM valid'!$R$2:$R$2328,"Academic")+COUNTIFS('Relevant - IN NOW CRM unknown'!$T$2:$T$1227,$A657,'Relevant - IN NOW CRM unknown'!$G$2:$G$1227,"UK",'Relevant - IN NOW CRM unknown'!$M$2:$M$1227,"Research",'Relevant - IN NOW CRM unknown'!$R$2:$R$1227,"Academic")+COUNTIFS('Relevant - Not CRM not valid'!$T$2:$T$416,$A657,'Relevant - Not CRM not valid'!$G$2:$G$416,"UK",'Relevant - Not CRM not valid'!$M$2:$M$416,"Research",'Relevant - Not CRM not valid'!$R$2:$R$416,"Academic")+COUNTIFS('Relevant - In CRM not valid'!$T$2:$T$46,$A657,'Relevant - In CRM not valid'!$G$2:$G$46,"UK",'Relevant - In CRM not valid'!$M$2:$M$46,"Research",'Relevant - In CRM not valid'!$R$2:$R$46,"Academic")</f>
        <v>0</v>
      </c>
      <c r="J657" s="2">
        <f>COUNTIFS('Relevant - In CRM valid'!$T$2:$T$4699,$A657,'Relevant - In CRM valid'!$G$2:$G$4699,"UK",'Relevant - In CRM valid'!$M$2:$M$4699,"Finance")+COUNTIFS('Relevant - In CRM unknown'!$T$2:$T$253,$A657,'Relevant - In CRM unknown'!$G$2:$G$253,"UK",'Relevant - In CRM unknown'!$M$2:$M$253,"Finance")+COUNTIFS('Relevant - IN NOW CRM valid'!$T$2:$T$2328,$A657,'Relevant - IN NOW CRM valid'!$G$2:$G$2328,"UK",'Relevant - IN NOW CRM valid'!$M$2:$M$2328,"Finance")+COUNTIFS('Relevant - IN NOW CRM unknown'!$T$2:$T$1227,$A657,'Relevant - IN NOW CRM unknown'!$G$2:$G$1227,"UK",'Relevant - IN NOW CRM unknown'!$M$2:$M$1227,"Finance")+COUNTIFS('Relevant - Not CRM not valid'!$T$2:$T$416,$A657,'Relevant - Not CRM not valid'!$G$2:$G$416,"UK",'Relevant - Not CRM not valid'!$M$2:$M$416,"Finance")+COUNTIFS('Relevant - In CRM not valid'!$T$2:$T$46,$A657,'Relevant - In CRM not valid'!$G$2:$G$46,"UK",'Relevant - In CRM not valid'!$M$2:$M$46,"Finance")</f>
        <v>0</v>
      </c>
      <c r="K657" s="2">
        <f>COUNTIFS('Relevant - In CRM valid'!$T$2:$T$4699,$A657,'Relevant - In CRM valid'!$G$2:$G$4699,"UK",'Relevant - In CRM valid'!$M$2:$M$4699,"IT/Systems")+COUNTIFS('Relevant - In CRM unknown'!$T$2:$T$253,$A657,'Relevant - In CRM unknown'!$G$2:$G$253,"UK",'Relevant - In CRM unknown'!$M$2:$M$253,"IT/Systems")+COUNTIFS('Relevant - IN NOW CRM valid'!$T$2:$T$2328,$A657,'Relevant - IN NOW CRM valid'!$G$2:$G$2328,"UK",'Relevant - IN NOW CRM valid'!$M$2:$M$2328,"IT/Systems")+COUNTIFS('Relevant - IN NOW CRM unknown'!$T$2:$T$1227,$A657,'Relevant - IN NOW CRM unknown'!$G$2:$G$1227,"UK",'Relevant - IN NOW CRM unknown'!$M$2:$M$1227,"IT/Systems")+COUNTIFS('Relevant - Not CRM not valid'!$T$2:$T$416,$A657,'Relevant - Not CRM not valid'!$G$2:$G$416,"UK",'Relevant - Not CRM not valid'!$M$2:$M$416,"IT/Systems")+COUNTIFS('Relevant - In CRM not valid'!$T$2:$T$46,$A657,'Relevant - In CRM not valid'!$G$2:$G$46,"UK",'Relevant - In CRM not valid'!$M$2:$M$46,"IT/Systems")</f>
        <v>0</v>
      </c>
      <c r="L657" s="2">
        <f>COUNTIFS('Relevant - In CRM valid'!$T$2:$T$4699,$A657,'Relevant - In CRM valid'!$G$2:$G$4699,"UK",'Relevant - In CRM valid'!$M$2:$M$4699,"")+COUNTIFS('Relevant - In CRM unknown'!$T$2:$T$253,$A657,'Relevant - In CRM unknown'!$G$2:$G$253,"UK",'Relevant - In CRM unknown'!$M$2:$M$253,"")+COUNTIFS('Relevant - IN NOW CRM valid'!$T$2:$T$2328,$A657,'Relevant - IN NOW CRM valid'!$G$2:$G$2328,"UK",'Relevant - IN NOW CRM valid'!$M$2:$M$2328,"")+COUNTIFS('Relevant - IN NOW CRM unknown'!$T$2:$T$1227,$A657,'Relevant - IN NOW CRM unknown'!$G$2:$G$1227,"UK",'Relevant - IN NOW CRM unknown'!$M$2:$M$1227,"")+COUNTIFS('Relevant - Not CRM not valid'!$T$2:$T$416,$A657,'Relevant - Not CRM not valid'!$G$2:$G$416,"UK",'Relevant - Not CRM not valid'!$M$2:$M$416,"")+COUNTIFS('Relevant - In CRM not valid'!$T$2:$T$46,$A657,'Relevant - In CRM not valid'!$G$2:$G$46,"UK",'Relevant - In CRM not valid'!$M$2:$M$46,"")</f>
        <v>0</v>
      </c>
      <c r="M657" s="2">
        <f t="shared" si="20"/>
        <v>1</v>
      </c>
      <c r="N657" s="2">
        <f>COUNTIFS('Relevant - In CRM valid'!$T$2:$T$4699,$A657,'Relevant - In CRM valid'!$G$2:$G$4699,"UK",'Relevant - In CRM valid'!$Q$2:$Q$4699,"valid")+COUNTIFS('Relevant - In CRM unknown'!$T$2:$T$253,$A657,'Relevant - In CRM unknown'!$G$2:$G$253,"UK",'Relevant - In CRM unknown'!$Q$2:$Q$253,"valid")+COUNTIFS('Relevant - IN NOW CRM valid'!$T$2:$T$2328,$A657,'Relevant - IN NOW CRM valid'!$G$2:$G$2328,"UK",'Relevant - IN NOW CRM valid'!$Q$2:$Q$2328,"valid")+COUNTIFS('Relevant - IN NOW CRM unknown'!$T$2:$T$1227,$A657,'Relevant - IN NOW CRM unknown'!$G$2:$G$1227,"UK",'Relevant - IN NOW CRM unknown'!$Q$2:$Q$1227,"valid")+COUNTIFS('Relevant - Not CRM not valid'!$T$2:$T$416,$A657,'Relevant - Not CRM not valid'!$G$2:$G$416,"UK",'Relevant - Not CRM not valid'!$Q$2:$Q$416,"valid")+COUNTIFS('Relevant - In CRM not valid'!$T$2:$T$46,$A657,'Relevant - In CRM not valid'!$G$2:$G$46,"UK",'Relevant - In CRM not valid'!$Q$2:$Q$46,"valid")</f>
        <v>1</v>
      </c>
      <c r="O657" s="2" t="str">
        <f t="shared" si="21"/>
        <v>Finance  IT/Systems</v>
      </c>
    </row>
    <row r="658" spans="1:15" ht="15" customHeight="1">
      <c r="A658" s="2" t="s">
        <v>1423</v>
      </c>
      <c r="B658" s="2" t="s">
        <v>1424</v>
      </c>
      <c r="C658" s="2" t="s">
        <v>95</v>
      </c>
      <c r="D658" s="2" t="str">
        <f>IFERROR(INDEX('UK Target Institutions'!$D$2:$D$727,MATCH($A658,'UK Target Institutions'!$A$2:$A$727,0)),"")</f>
        <v>Yes</v>
      </c>
      <c r="E658" s="2">
        <f>COUNTIFS('Relevant - In CRM valid'!$T$2:$T$4699,$A658,'Relevant - In CRM valid'!$G$2:$G$4699,"UK")+COUNTIFS('Relevant - In CRM unknown'!$T$2:$T$253,$A658,'Relevant - In CRM unknown'!$G$2:$G$253,"UK")+COUNTIFS('Relevant - IN NOW CRM valid'!$T$2:$T$2328,$A658,'Relevant - IN NOW CRM valid'!$G$2:$G$2328,"UK")+COUNTIFS('Relevant - IN NOW CRM unknown'!$T$2:$T$1227,$A658,'Relevant - IN NOW CRM unknown'!$G$2:$G$1227,"UK")+COUNTIFS('Relevant - Not CRM not valid'!$T$2:$T$416,$A658,'Relevant - Not CRM not valid'!$G$2:$G$416,"UK")+COUNTIFS('Relevant - In CRM not valid'!$T$2:$T$46,$A658,'Relevant - In CRM not valid'!$G$2:$G$46,"UK")</f>
        <v>1</v>
      </c>
      <c r="F658" s="2">
        <f>COUNTIFS('Relevant - In CRM valid'!$T$2:$T$4699,$A658,'Relevant - In CRM valid'!$G$2:$G$4699,"UK",'Relevant - In CRM valid'!$M$2:$M$4699,"Research")+COUNTIFS('Relevant - In CRM unknown'!$T$2:$T$253,$A658,'Relevant - In CRM unknown'!$G$2:$G$253,"UK",'Relevant - In CRM unknown'!$M$2:$M$253,"Research")+COUNTIFS('Relevant - IN NOW CRM valid'!$T$2:$T$2328,$A658,'Relevant - IN NOW CRM valid'!$G$2:$G$2328,"UK",'Relevant - IN NOW CRM valid'!$M$2:$M$2328,"Research")+COUNTIFS('Relevant - IN NOW CRM unknown'!$T$2:$T$1227,$A658,'Relevant - IN NOW CRM unknown'!$G$2:$G$1227,"UK",'Relevant - IN NOW CRM unknown'!$M$2:$M$1227,"Research")+COUNTIFS('Relevant - Not CRM not valid'!$T$2:$T$416,$A658,'Relevant - Not CRM not valid'!$G$2:$G$416,"UK",'Relevant - Not CRM not valid'!$M$2:$M$416,"Research")+COUNTIFS('Relevant - In CRM not valid'!$T$2:$T$46,$A658,'Relevant - In CRM not valid'!$G$2:$G$46,"UK",'Relevant - In CRM not valid'!$M$2:$M$46,"Research")</f>
        <v>1</v>
      </c>
      <c r="G658" s="2">
        <f>COUNTIFS('Relevant - In CRM valid'!$T$2:$T$4699,$A658,'Relevant - In CRM valid'!$G$2:$G$4699,"UK",'Relevant - In CRM valid'!$M$2:$M$4699,"Research",'Relevant - In CRM valid'!$R$2:$R$4699,"Senior")+COUNTIFS('Relevant - In CRM unknown'!$T$2:$T$253,$A658,'Relevant - In CRM unknown'!$G$2:$G$253,"UK",'Relevant - In CRM unknown'!$M$2:$M$253,"Research",'Relevant - In CRM unknown'!$R$2:$R$253,"Senior")+COUNTIFS('Relevant - IN NOW CRM valid'!$T$2:$T$2328,$A658,'Relevant - IN NOW CRM valid'!$G$2:$G$2328,"UK",'Relevant - IN NOW CRM valid'!$M$2:$M$2328,"Research",'Relevant - IN NOW CRM valid'!$R$2:$R$2328,"Senior")+COUNTIFS('Relevant - IN NOW CRM unknown'!$T$2:$T$1227,$A658,'Relevant - IN NOW CRM unknown'!$G$2:$G$1227,"UK",'Relevant - IN NOW CRM unknown'!$M$2:$M$1227,"Research",'Relevant - IN NOW CRM unknown'!$R$2:$R$1227,"Senior")+COUNTIFS('Relevant - Not CRM not valid'!$T$2:$T$416,$A658,'Relevant - Not CRM not valid'!$G$2:$G$416,"UK",'Relevant - Not CRM not valid'!$M$2:$M$416,"Research",'Relevant - Not CRM not valid'!$R$2:$R$416,"Senior")+COUNTIFS('Relevant - In CRM not valid'!$T$2:$T$46,$A658,'Relevant - In CRM not valid'!$G$2:$G$46,"UK",'Relevant - In CRM not valid'!$M$2:$M$46,"Research",'Relevant - In CRM not valid'!$R$2:$R$46,"Senior")</f>
        <v>0</v>
      </c>
      <c r="H658" s="2">
        <f>COUNTIFS('Relevant - In CRM valid'!$T$2:$T$4699,$A658,'Relevant - In CRM valid'!$G$2:$G$4699,"UK",'Relevant - In CRM valid'!$M$2:$M$4699,"Research",'Relevant - In CRM valid'!$R$2:$R$4699,"Operational")+COUNTIFS('Relevant - In CRM unknown'!$T$2:$T$253,$A658,'Relevant - In CRM unknown'!$G$2:$G$253,"UK",'Relevant - In CRM unknown'!$M$2:$M$253,"Research",'Relevant - In CRM unknown'!$R$2:$R$253,"Operational")+COUNTIFS('Relevant - IN NOW CRM valid'!$T$2:$T$2328,$A658,'Relevant - IN NOW CRM valid'!$G$2:$G$2328,"UK",'Relevant - IN NOW CRM valid'!$M$2:$M$2328,"Research",'Relevant - IN NOW CRM valid'!$R$2:$R$2328,"Operational")+COUNTIFS('Relevant - IN NOW CRM unknown'!$T$2:$T$1227,$A658,'Relevant - IN NOW CRM unknown'!$G$2:$G$1227,"UK",'Relevant - IN NOW CRM unknown'!$M$2:$M$1227,"Research",'Relevant - IN NOW CRM unknown'!$R$2:$R$1227,"Operational")+COUNTIFS('Relevant - Not CRM not valid'!$T$2:$T$416,$A658,'Relevant - Not CRM not valid'!$G$2:$G$416,"UK",'Relevant - Not CRM not valid'!$M$2:$M$416,"Research",'Relevant - Not CRM not valid'!$R$2:$R$416,"Operational")+COUNTIFS('Relevant - In CRM not valid'!$T$2:$T$46,$A658,'Relevant - In CRM not valid'!$G$2:$G$46,"UK",'Relevant - In CRM not valid'!$M$2:$M$46,"Research",'Relevant - In CRM not valid'!$R$2:$R$46,"Operational")</f>
        <v>1</v>
      </c>
      <c r="I658" s="2">
        <f>COUNTIFS('Relevant - In CRM valid'!$T$2:$T$4699,$A658,'Relevant - In CRM valid'!$G$2:$G$4699,"UK",'Relevant - In CRM valid'!$M$2:$M$4699,"Research",'Relevant - In CRM valid'!$R$2:$R$4699,"Academic")+COUNTIFS('Relevant - In CRM unknown'!$T$2:$T$253,$A658,'Relevant - In CRM unknown'!$G$2:$G$253,"UK",'Relevant - In CRM unknown'!$M$2:$M$253,"Research",'Relevant - In CRM unknown'!$R$2:$R$253,"Academic")+COUNTIFS('Relevant - IN NOW CRM valid'!$T$2:$T$2328,$A658,'Relevant - IN NOW CRM valid'!$G$2:$G$2328,"UK",'Relevant - IN NOW CRM valid'!$M$2:$M$2328,"Research",'Relevant - IN NOW CRM valid'!$R$2:$R$2328,"Academic")+COUNTIFS('Relevant - IN NOW CRM unknown'!$T$2:$T$1227,$A658,'Relevant - IN NOW CRM unknown'!$G$2:$G$1227,"UK",'Relevant - IN NOW CRM unknown'!$M$2:$M$1227,"Research",'Relevant - IN NOW CRM unknown'!$R$2:$R$1227,"Academic")+COUNTIFS('Relevant - Not CRM not valid'!$T$2:$T$416,$A658,'Relevant - Not CRM not valid'!$G$2:$G$416,"UK",'Relevant - Not CRM not valid'!$M$2:$M$416,"Research",'Relevant - Not CRM not valid'!$R$2:$R$416,"Academic")+COUNTIFS('Relevant - In CRM not valid'!$T$2:$T$46,$A658,'Relevant - In CRM not valid'!$G$2:$G$46,"UK",'Relevant - In CRM not valid'!$M$2:$M$46,"Research",'Relevant - In CRM not valid'!$R$2:$R$46,"Academic")</f>
        <v>0</v>
      </c>
      <c r="J658" s="2">
        <f>COUNTIFS('Relevant - In CRM valid'!$T$2:$T$4699,$A658,'Relevant - In CRM valid'!$G$2:$G$4699,"UK",'Relevant - In CRM valid'!$M$2:$M$4699,"Finance")+COUNTIFS('Relevant - In CRM unknown'!$T$2:$T$253,$A658,'Relevant - In CRM unknown'!$G$2:$G$253,"UK",'Relevant - In CRM unknown'!$M$2:$M$253,"Finance")+COUNTIFS('Relevant - IN NOW CRM valid'!$T$2:$T$2328,$A658,'Relevant - IN NOW CRM valid'!$G$2:$G$2328,"UK",'Relevant - IN NOW CRM valid'!$M$2:$M$2328,"Finance")+COUNTIFS('Relevant - IN NOW CRM unknown'!$T$2:$T$1227,$A658,'Relevant - IN NOW CRM unknown'!$G$2:$G$1227,"UK",'Relevant - IN NOW CRM unknown'!$M$2:$M$1227,"Finance")+COUNTIFS('Relevant - Not CRM not valid'!$T$2:$T$416,$A658,'Relevant - Not CRM not valid'!$G$2:$G$416,"UK",'Relevant - Not CRM not valid'!$M$2:$M$416,"Finance")+COUNTIFS('Relevant - In CRM not valid'!$T$2:$T$46,$A658,'Relevant - In CRM not valid'!$G$2:$G$46,"UK",'Relevant - In CRM not valid'!$M$2:$M$46,"Finance")</f>
        <v>0</v>
      </c>
      <c r="K658" s="2">
        <f>COUNTIFS('Relevant - In CRM valid'!$T$2:$T$4699,$A658,'Relevant - In CRM valid'!$G$2:$G$4699,"UK",'Relevant - In CRM valid'!$M$2:$M$4699,"IT/Systems")+COUNTIFS('Relevant - In CRM unknown'!$T$2:$T$253,$A658,'Relevant - In CRM unknown'!$G$2:$G$253,"UK",'Relevant - In CRM unknown'!$M$2:$M$253,"IT/Systems")+COUNTIFS('Relevant - IN NOW CRM valid'!$T$2:$T$2328,$A658,'Relevant - IN NOW CRM valid'!$G$2:$G$2328,"UK",'Relevant - IN NOW CRM valid'!$M$2:$M$2328,"IT/Systems")+COUNTIFS('Relevant - IN NOW CRM unknown'!$T$2:$T$1227,$A658,'Relevant - IN NOW CRM unknown'!$G$2:$G$1227,"UK",'Relevant - IN NOW CRM unknown'!$M$2:$M$1227,"IT/Systems")+COUNTIFS('Relevant - Not CRM not valid'!$T$2:$T$416,$A658,'Relevant - Not CRM not valid'!$G$2:$G$416,"UK",'Relevant - Not CRM not valid'!$M$2:$M$416,"IT/Systems")+COUNTIFS('Relevant - In CRM not valid'!$T$2:$T$46,$A658,'Relevant - In CRM not valid'!$G$2:$G$46,"UK",'Relevant - In CRM not valid'!$M$2:$M$46,"IT/Systems")</f>
        <v>0</v>
      </c>
      <c r="L658" s="2">
        <f>COUNTIFS('Relevant - In CRM valid'!$T$2:$T$4699,$A658,'Relevant - In CRM valid'!$G$2:$G$4699,"UK",'Relevant - In CRM valid'!$M$2:$M$4699,"")+COUNTIFS('Relevant - In CRM unknown'!$T$2:$T$253,$A658,'Relevant - In CRM unknown'!$G$2:$G$253,"UK",'Relevant - In CRM unknown'!$M$2:$M$253,"")+COUNTIFS('Relevant - IN NOW CRM valid'!$T$2:$T$2328,$A658,'Relevant - IN NOW CRM valid'!$G$2:$G$2328,"UK",'Relevant - IN NOW CRM valid'!$M$2:$M$2328,"")+COUNTIFS('Relevant - IN NOW CRM unknown'!$T$2:$T$1227,$A658,'Relevant - IN NOW CRM unknown'!$G$2:$G$1227,"UK",'Relevant - IN NOW CRM unknown'!$M$2:$M$1227,"")+COUNTIFS('Relevant - Not CRM not valid'!$T$2:$T$416,$A658,'Relevant - Not CRM not valid'!$G$2:$G$416,"UK",'Relevant - Not CRM not valid'!$M$2:$M$416,"")+COUNTIFS('Relevant - In CRM not valid'!$T$2:$T$46,$A658,'Relevant - In CRM not valid'!$G$2:$G$46,"UK",'Relevant - In CRM not valid'!$M$2:$M$46,"")</f>
        <v>0</v>
      </c>
      <c r="M658" s="2">
        <f t="shared" si="20"/>
        <v>1</v>
      </c>
      <c r="N658" s="2">
        <f>COUNTIFS('Relevant - In CRM valid'!$T$2:$T$4699,$A658,'Relevant - In CRM valid'!$G$2:$G$4699,"UK",'Relevant - In CRM valid'!$Q$2:$Q$4699,"valid")+COUNTIFS('Relevant - In CRM unknown'!$T$2:$T$253,$A658,'Relevant - In CRM unknown'!$G$2:$G$253,"UK",'Relevant - In CRM unknown'!$Q$2:$Q$253,"valid")+COUNTIFS('Relevant - IN NOW CRM valid'!$T$2:$T$2328,$A658,'Relevant - IN NOW CRM valid'!$G$2:$G$2328,"UK",'Relevant - IN NOW CRM valid'!$Q$2:$Q$2328,"valid")+COUNTIFS('Relevant - IN NOW CRM unknown'!$T$2:$T$1227,$A658,'Relevant - IN NOW CRM unknown'!$G$2:$G$1227,"UK",'Relevant - IN NOW CRM unknown'!$Q$2:$Q$1227,"valid")+COUNTIFS('Relevant - Not CRM not valid'!$T$2:$T$416,$A658,'Relevant - Not CRM not valid'!$G$2:$G$416,"UK",'Relevant - Not CRM not valid'!$Q$2:$Q$416,"valid")+COUNTIFS('Relevant - In CRM not valid'!$T$2:$T$46,$A658,'Relevant - In CRM not valid'!$G$2:$G$46,"UK",'Relevant - In CRM not valid'!$Q$2:$Q$46,"valid")</f>
        <v>0</v>
      </c>
      <c r="O658" s="2" t="str">
        <f t="shared" si="21"/>
        <v>Finance  IT/Systems</v>
      </c>
    </row>
    <row r="659" spans="1:15" ht="15" customHeight="1">
      <c r="A659" s="2" t="s">
        <v>1425</v>
      </c>
      <c r="B659" s="2" t="s">
        <v>1426</v>
      </c>
      <c r="C659" s="2" t="s">
        <v>1570</v>
      </c>
      <c r="D659" s="2" t="str">
        <f>IFERROR(INDEX('UK Target Institutions'!$D$2:$D$727,MATCH($A659,'UK Target Institutions'!$A$2:$A$727,0)),"")</f>
        <v>No</v>
      </c>
      <c r="E659" s="2">
        <f>COUNTIFS('Relevant - In CRM valid'!$T$2:$T$4699,$A659,'Relevant - In CRM valid'!$G$2:$G$4699,"UK")+COUNTIFS('Relevant - In CRM unknown'!$T$2:$T$253,$A659,'Relevant - In CRM unknown'!$G$2:$G$253,"UK")+COUNTIFS('Relevant - IN NOW CRM valid'!$T$2:$T$2328,$A659,'Relevant - IN NOW CRM valid'!$G$2:$G$2328,"UK")+COUNTIFS('Relevant - IN NOW CRM unknown'!$T$2:$T$1227,$A659,'Relevant - IN NOW CRM unknown'!$G$2:$G$1227,"UK")+COUNTIFS('Relevant - Not CRM not valid'!$T$2:$T$416,$A659,'Relevant - Not CRM not valid'!$G$2:$G$416,"UK")+COUNTIFS('Relevant - In CRM not valid'!$T$2:$T$46,$A659,'Relevant - In CRM not valid'!$G$2:$G$46,"UK")</f>
        <v>1</v>
      </c>
      <c r="F659" s="2">
        <f>COUNTIFS('Relevant - In CRM valid'!$T$2:$T$4699,$A659,'Relevant - In CRM valid'!$G$2:$G$4699,"UK",'Relevant - In CRM valid'!$M$2:$M$4699,"Research")+COUNTIFS('Relevant - In CRM unknown'!$T$2:$T$253,$A659,'Relevant - In CRM unknown'!$G$2:$G$253,"UK",'Relevant - In CRM unknown'!$M$2:$M$253,"Research")+COUNTIFS('Relevant - IN NOW CRM valid'!$T$2:$T$2328,$A659,'Relevant - IN NOW CRM valid'!$G$2:$G$2328,"UK",'Relevant - IN NOW CRM valid'!$M$2:$M$2328,"Research")+COUNTIFS('Relevant - IN NOW CRM unknown'!$T$2:$T$1227,$A659,'Relevant - IN NOW CRM unknown'!$G$2:$G$1227,"UK",'Relevant - IN NOW CRM unknown'!$M$2:$M$1227,"Research")+COUNTIFS('Relevant - Not CRM not valid'!$T$2:$T$416,$A659,'Relevant - Not CRM not valid'!$G$2:$G$416,"UK",'Relevant - Not CRM not valid'!$M$2:$M$416,"Research")+COUNTIFS('Relevant - In CRM not valid'!$T$2:$T$46,$A659,'Relevant - In CRM not valid'!$G$2:$G$46,"UK",'Relevant - In CRM not valid'!$M$2:$M$46,"Research")</f>
        <v>1</v>
      </c>
      <c r="G659" s="2">
        <f>COUNTIFS('Relevant - In CRM valid'!$T$2:$T$4699,$A659,'Relevant - In CRM valid'!$G$2:$G$4699,"UK",'Relevant - In CRM valid'!$M$2:$M$4699,"Research",'Relevant - In CRM valid'!$R$2:$R$4699,"Senior")+COUNTIFS('Relevant - In CRM unknown'!$T$2:$T$253,$A659,'Relevant - In CRM unknown'!$G$2:$G$253,"UK",'Relevant - In CRM unknown'!$M$2:$M$253,"Research",'Relevant - In CRM unknown'!$R$2:$R$253,"Senior")+COUNTIFS('Relevant - IN NOW CRM valid'!$T$2:$T$2328,$A659,'Relevant - IN NOW CRM valid'!$G$2:$G$2328,"UK",'Relevant - IN NOW CRM valid'!$M$2:$M$2328,"Research",'Relevant - IN NOW CRM valid'!$R$2:$R$2328,"Senior")+COUNTIFS('Relevant - IN NOW CRM unknown'!$T$2:$T$1227,$A659,'Relevant - IN NOW CRM unknown'!$G$2:$G$1227,"UK",'Relevant - IN NOW CRM unknown'!$M$2:$M$1227,"Research",'Relevant - IN NOW CRM unknown'!$R$2:$R$1227,"Senior")+COUNTIFS('Relevant - Not CRM not valid'!$T$2:$T$416,$A659,'Relevant - Not CRM not valid'!$G$2:$G$416,"UK",'Relevant - Not CRM not valid'!$M$2:$M$416,"Research",'Relevant - Not CRM not valid'!$R$2:$R$416,"Senior")+COUNTIFS('Relevant - In CRM not valid'!$T$2:$T$46,$A659,'Relevant - In CRM not valid'!$G$2:$G$46,"UK",'Relevant - In CRM not valid'!$M$2:$M$46,"Research",'Relevant - In CRM not valid'!$R$2:$R$46,"Senior")</f>
        <v>1</v>
      </c>
      <c r="H659" s="2">
        <f>COUNTIFS('Relevant - In CRM valid'!$T$2:$T$4699,$A659,'Relevant - In CRM valid'!$G$2:$G$4699,"UK",'Relevant - In CRM valid'!$M$2:$M$4699,"Research",'Relevant - In CRM valid'!$R$2:$R$4699,"Operational")+COUNTIFS('Relevant - In CRM unknown'!$T$2:$T$253,$A659,'Relevant - In CRM unknown'!$G$2:$G$253,"UK",'Relevant - In CRM unknown'!$M$2:$M$253,"Research",'Relevant - In CRM unknown'!$R$2:$R$253,"Operational")+COUNTIFS('Relevant - IN NOW CRM valid'!$T$2:$T$2328,$A659,'Relevant - IN NOW CRM valid'!$G$2:$G$2328,"UK",'Relevant - IN NOW CRM valid'!$M$2:$M$2328,"Research",'Relevant - IN NOW CRM valid'!$R$2:$R$2328,"Operational")+COUNTIFS('Relevant - IN NOW CRM unknown'!$T$2:$T$1227,$A659,'Relevant - IN NOW CRM unknown'!$G$2:$G$1227,"UK",'Relevant - IN NOW CRM unknown'!$M$2:$M$1227,"Research",'Relevant - IN NOW CRM unknown'!$R$2:$R$1227,"Operational")+COUNTIFS('Relevant - Not CRM not valid'!$T$2:$T$416,$A659,'Relevant - Not CRM not valid'!$G$2:$G$416,"UK",'Relevant - Not CRM not valid'!$M$2:$M$416,"Research",'Relevant - Not CRM not valid'!$R$2:$R$416,"Operational")+COUNTIFS('Relevant - In CRM not valid'!$T$2:$T$46,$A659,'Relevant - In CRM not valid'!$G$2:$G$46,"UK",'Relevant - In CRM not valid'!$M$2:$M$46,"Research",'Relevant - In CRM not valid'!$R$2:$R$46,"Operational")</f>
        <v>0</v>
      </c>
      <c r="I659" s="2">
        <f>COUNTIFS('Relevant - In CRM valid'!$T$2:$T$4699,$A659,'Relevant - In CRM valid'!$G$2:$G$4699,"UK",'Relevant - In CRM valid'!$M$2:$M$4699,"Research",'Relevant - In CRM valid'!$R$2:$R$4699,"Academic")+COUNTIFS('Relevant - In CRM unknown'!$T$2:$T$253,$A659,'Relevant - In CRM unknown'!$G$2:$G$253,"UK",'Relevant - In CRM unknown'!$M$2:$M$253,"Research",'Relevant - In CRM unknown'!$R$2:$R$253,"Academic")+COUNTIFS('Relevant - IN NOW CRM valid'!$T$2:$T$2328,$A659,'Relevant - IN NOW CRM valid'!$G$2:$G$2328,"UK",'Relevant - IN NOW CRM valid'!$M$2:$M$2328,"Research",'Relevant - IN NOW CRM valid'!$R$2:$R$2328,"Academic")+COUNTIFS('Relevant - IN NOW CRM unknown'!$T$2:$T$1227,$A659,'Relevant - IN NOW CRM unknown'!$G$2:$G$1227,"UK",'Relevant - IN NOW CRM unknown'!$M$2:$M$1227,"Research",'Relevant - IN NOW CRM unknown'!$R$2:$R$1227,"Academic")+COUNTIFS('Relevant - Not CRM not valid'!$T$2:$T$416,$A659,'Relevant - Not CRM not valid'!$G$2:$G$416,"UK",'Relevant - Not CRM not valid'!$M$2:$M$416,"Research",'Relevant - Not CRM not valid'!$R$2:$R$416,"Academic")+COUNTIFS('Relevant - In CRM not valid'!$T$2:$T$46,$A659,'Relevant - In CRM not valid'!$G$2:$G$46,"UK",'Relevant - In CRM not valid'!$M$2:$M$46,"Research",'Relevant - In CRM not valid'!$R$2:$R$46,"Academic")</f>
        <v>0</v>
      </c>
      <c r="J659" s="2">
        <f>COUNTIFS('Relevant - In CRM valid'!$T$2:$T$4699,$A659,'Relevant - In CRM valid'!$G$2:$G$4699,"UK",'Relevant - In CRM valid'!$M$2:$M$4699,"Finance")+COUNTIFS('Relevant - In CRM unknown'!$T$2:$T$253,$A659,'Relevant - In CRM unknown'!$G$2:$G$253,"UK",'Relevant - In CRM unknown'!$M$2:$M$253,"Finance")+COUNTIFS('Relevant - IN NOW CRM valid'!$T$2:$T$2328,$A659,'Relevant - IN NOW CRM valid'!$G$2:$G$2328,"UK",'Relevant - IN NOW CRM valid'!$M$2:$M$2328,"Finance")+COUNTIFS('Relevant - IN NOW CRM unknown'!$T$2:$T$1227,$A659,'Relevant - IN NOW CRM unknown'!$G$2:$G$1227,"UK",'Relevant - IN NOW CRM unknown'!$M$2:$M$1227,"Finance")+COUNTIFS('Relevant - Not CRM not valid'!$T$2:$T$416,$A659,'Relevant - Not CRM not valid'!$G$2:$G$416,"UK",'Relevant - Not CRM not valid'!$M$2:$M$416,"Finance")+COUNTIFS('Relevant - In CRM not valid'!$T$2:$T$46,$A659,'Relevant - In CRM not valid'!$G$2:$G$46,"UK",'Relevant - In CRM not valid'!$M$2:$M$46,"Finance")</f>
        <v>0</v>
      </c>
      <c r="K659" s="2">
        <f>COUNTIFS('Relevant - In CRM valid'!$T$2:$T$4699,$A659,'Relevant - In CRM valid'!$G$2:$G$4699,"UK",'Relevant - In CRM valid'!$M$2:$M$4699,"IT/Systems")+COUNTIFS('Relevant - In CRM unknown'!$T$2:$T$253,$A659,'Relevant - In CRM unknown'!$G$2:$G$253,"UK",'Relevant - In CRM unknown'!$M$2:$M$253,"IT/Systems")+COUNTIFS('Relevant - IN NOW CRM valid'!$T$2:$T$2328,$A659,'Relevant - IN NOW CRM valid'!$G$2:$G$2328,"UK",'Relevant - IN NOW CRM valid'!$M$2:$M$2328,"IT/Systems")+COUNTIFS('Relevant - IN NOW CRM unknown'!$T$2:$T$1227,$A659,'Relevant - IN NOW CRM unknown'!$G$2:$G$1227,"UK",'Relevant - IN NOW CRM unknown'!$M$2:$M$1227,"IT/Systems")+COUNTIFS('Relevant - Not CRM not valid'!$T$2:$T$416,$A659,'Relevant - Not CRM not valid'!$G$2:$G$416,"UK",'Relevant - Not CRM not valid'!$M$2:$M$416,"IT/Systems")+COUNTIFS('Relevant - In CRM not valid'!$T$2:$T$46,$A659,'Relevant - In CRM not valid'!$G$2:$G$46,"UK",'Relevant - In CRM not valid'!$M$2:$M$46,"IT/Systems")</f>
        <v>0</v>
      </c>
      <c r="L659" s="2">
        <f>COUNTIFS('Relevant - In CRM valid'!$T$2:$T$4699,$A659,'Relevant - In CRM valid'!$G$2:$G$4699,"UK",'Relevant - In CRM valid'!$M$2:$M$4699,"")+COUNTIFS('Relevant - In CRM unknown'!$T$2:$T$253,$A659,'Relevant - In CRM unknown'!$G$2:$G$253,"UK",'Relevant - In CRM unknown'!$M$2:$M$253,"")+COUNTIFS('Relevant - IN NOW CRM valid'!$T$2:$T$2328,$A659,'Relevant - IN NOW CRM valid'!$G$2:$G$2328,"UK",'Relevant - IN NOW CRM valid'!$M$2:$M$2328,"")+COUNTIFS('Relevant - IN NOW CRM unknown'!$T$2:$T$1227,$A659,'Relevant - IN NOW CRM unknown'!$G$2:$G$1227,"UK",'Relevant - IN NOW CRM unknown'!$M$2:$M$1227,"")+COUNTIFS('Relevant - Not CRM not valid'!$T$2:$T$416,$A659,'Relevant - Not CRM not valid'!$G$2:$G$416,"UK",'Relevant - Not CRM not valid'!$M$2:$M$416,"")+COUNTIFS('Relevant - In CRM not valid'!$T$2:$T$46,$A659,'Relevant - In CRM not valid'!$G$2:$G$46,"UK",'Relevant - In CRM not valid'!$M$2:$M$46,"")</f>
        <v>0</v>
      </c>
      <c r="M659" s="2">
        <f t="shared" si="20"/>
        <v>1</v>
      </c>
      <c r="N659" s="2">
        <f>COUNTIFS('Relevant - In CRM valid'!$T$2:$T$4699,$A659,'Relevant - In CRM valid'!$G$2:$G$4699,"UK",'Relevant - In CRM valid'!$Q$2:$Q$4699,"valid")+COUNTIFS('Relevant - In CRM unknown'!$T$2:$T$253,$A659,'Relevant - In CRM unknown'!$G$2:$G$253,"UK",'Relevant - In CRM unknown'!$Q$2:$Q$253,"valid")+COUNTIFS('Relevant - IN NOW CRM valid'!$T$2:$T$2328,$A659,'Relevant - IN NOW CRM valid'!$G$2:$G$2328,"UK",'Relevant - IN NOW CRM valid'!$Q$2:$Q$2328,"valid")+COUNTIFS('Relevant - IN NOW CRM unknown'!$T$2:$T$1227,$A659,'Relevant - IN NOW CRM unknown'!$G$2:$G$1227,"UK",'Relevant - IN NOW CRM unknown'!$Q$2:$Q$1227,"valid")+COUNTIFS('Relevant - Not CRM not valid'!$T$2:$T$416,$A659,'Relevant - Not CRM not valid'!$G$2:$G$416,"UK",'Relevant - Not CRM not valid'!$Q$2:$Q$416,"valid")+COUNTIFS('Relevant - In CRM not valid'!$T$2:$T$46,$A659,'Relevant - In CRM not valid'!$G$2:$G$46,"UK",'Relevant - In CRM not valid'!$Q$2:$Q$46,"valid")</f>
        <v>1</v>
      </c>
      <c r="O659" s="2" t="str">
        <f t="shared" si="21"/>
        <v>Finance  IT/Systems</v>
      </c>
    </row>
    <row r="660" spans="1:15" ht="15" customHeight="1">
      <c r="A660" s="2" t="s">
        <v>1427</v>
      </c>
      <c r="B660" s="2" t="s">
        <v>1428</v>
      </c>
      <c r="C660" s="2" t="s">
        <v>383</v>
      </c>
      <c r="D660" s="2" t="str">
        <f>IFERROR(INDEX('UK Target Institutions'!$D$2:$D$727,MATCH($A660,'UK Target Institutions'!$A$2:$A$727,0)),"")</f>
        <v>No</v>
      </c>
      <c r="E660" s="2">
        <f>COUNTIFS('Relevant - In CRM valid'!$T$2:$T$4699,$A660,'Relevant - In CRM valid'!$G$2:$G$4699,"UK")+COUNTIFS('Relevant - In CRM unknown'!$T$2:$T$253,$A660,'Relevant - In CRM unknown'!$G$2:$G$253,"UK")+COUNTIFS('Relevant - IN NOW CRM valid'!$T$2:$T$2328,$A660,'Relevant - IN NOW CRM valid'!$G$2:$G$2328,"UK")+COUNTIFS('Relevant - IN NOW CRM unknown'!$T$2:$T$1227,$A660,'Relevant - IN NOW CRM unknown'!$G$2:$G$1227,"UK")+COUNTIFS('Relevant - Not CRM not valid'!$T$2:$T$416,$A660,'Relevant - Not CRM not valid'!$G$2:$G$416,"UK")+COUNTIFS('Relevant - In CRM not valid'!$T$2:$T$46,$A660,'Relevant - In CRM not valid'!$G$2:$G$46,"UK")</f>
        <v>1</v>
      </c>
      <c r="F660" s="2">
        <f>COUNTIFS('Relevant - In CRM valid'!$T$2:$T$4699,$A660,'Relevant - In CRM valid'!$G$2:$G$4699,"UK",'Relevant - In CRM valid'!$M$2:$M$4699,"Research")+COUNTIFS('Relevant - In CRM unknown'!$T$2:$T$253,$A660,'Relevant - In CRM unknown'!$G$2:$G$253,"UK",'Relevant - In CRM unknown'!$M$2:$M$253,"Research")+COUNTIFS('Relevant - IN NOW CRM valid'!$T$2:$T$2328,$A660,'Relevant - IN NOW CRM valid'!$G$2:$G$2328,"UK",'Relevant - IN NOW CRM valid'!$M$2:$M$2328,"Research")+COUNTIFS('Relevant - IN NOW CRM unknown'!$T$2:$T$1227,$A660,'Relevant - IN NOW CRM unknown'!$G$2:$G$1227,"UK",'Relevant - IN NOW CRM unknown'!$M$2:$M$1227,"Research")+COUNTIFS('Relevant - Not CRM not valid'!$T$2:$T$416,$A660,'Relevant - Not CRM not valid'!$G$2:$G$416,"UK",'Relevant - Not CRM not valid'!$M$2:$M$416,"Research")+COUNTIFS('Relevant - In CRM not valid'!$T$2:$T$46,$A660,'Relevant - In CRM not valid'!$G$2:$G$46,"UK",'Relevant - In CRM not valid'!$M$2:$M$46,"Research")</f>
        <v>1</v>
      </c>
      <c r="G660" s="2">
        <f>COUNTIFS('Relevant - In CRM valid'!$T$2:$T$4699,$A660,'Relevant - In CRM valid'!$G$2:$G$4699,"UK",'Relevant - In CRM valid'!$M$2:$M$4699,"Research",'Relevant - In CRM valid'!$R$2:$R$4699,"Senior")+COUNTIFS('Relevant - In CRM unknown'!$T$2:$T$253,$A660,'Relevant - In CRM unknown'!$G$2:$G$253,"UK",'Relevant - In CRM unknown'!$M$2:$M$253,"Research",'Relevant - In CRM unknown'!$R$2:$R$253,"Senior")+COUNTIFS('Relevant - IN NOW CRM valid'!$T$2:$T$2328,$A660,'Relevant - IN NOW CRM valid'!$G$2:$G$2328,"UK",'Relevant - IN NOW CRM valid'!$M$2:$M$2328,"Research",'Relevant - IN NOW CRM valid'!$R$2:$R$2328,"Senior")+COUNTIFS('Relevant - IN NOW CRM unknown'!$T$2:$T$1227,$A660,'Relevant - IN NOW CRM unknown'!$G$2:$G$1227,"UK",'Relevant - IN NOW CRM unknown'!$M$2:$M$1227,"Research",'Relevant - IN NOW CRM unknown'!$R$2:$R$1227,"Senior")+COUNTIFS('Relevant - Not CRM not valid'!$T$2:$T$416,$A660,'Relevant - Not CRM not valid'!$G$2:$G$416,"UK",'Relevant - Not CRM not valid'!$M$2:$M$416,"Research",'Relevant - Not CRM not valid'!$R$2:$R$416,"Senior")+COUNTIFS('Relevant - In CRM not valid'!$T$2:$T$46,$A660,'Relevant - In CRM not valid'!$G$2:$G$46,"UK",'Relevant - In CRM not valid'!$M$2:$M$46,"Research",'Relevant - In CRM not valid'!$R$2:$R$46,"Senior")</f>
        <v>1</v>
      </c>
      <c r="H660" s="2">
        <f>COUNTIFS('Relevant - In CRM valid'!$T$2:$T$4699,$A660,'Relevant - In CRM valid'!$G$2:$G$4699,"UK",'Relevant - In CRM valid'!$M$2:$M$4699,"Research",'Relevant - In CRM valid'!$R$2:$R$4699,"Operational")+COUNTIFS('Relevant - In CRM unknown'!$T$2:$T$253,$A660,'Relevant - In CRM unknown'!$G$2:$G$253,"UK",'Relevant - In CRM unknown'!$M$2:$M$253,"Research",'Relevant - In CRM unknown'!$R$2:$R$253,"Operational")+COUNTIFS('Relevant - IN NOW CRM valid'!$T$2:$T$2328,$A660,'Relevant - IN NOW CRM valid'!$G$2:$G$2328,"UK",'Relevant - IN NOW CRM valid'!$M$2:$M$2328,"Research",'Relevant - IN NOW CRM valid'!$R$2:$R$2328,"Operational")+COUNTIFS('Relevant - IN NOW CRM unknown'!$T$2:$T$1227,$A660,'Relevant - IN NOW CRM unknown'!$G$2:$G$1227,"UK",'Relevant - IN NOW CRM unknown'!$M$2:$M$1227,"Research",'Relevant - IN NOW CRM unknown'!$R$2:$R$1227,"Operational")+COUNTIFS('Relevant - Not CRM not valid'!$T$2:$T$416,$A660,'Relevant - Not CRM not valid'!$G$2:$G$416,"UK",'Relevant - Not CRM not valid'!$M$2:$M$416,"Research",'Relevant - Not CRM not valid'!$R$2:$R$416,"Operational")+COUNTIFS('Relevant - In CRM not valid'!$T$2:$T$46,$A660,'Relevant - In CRM not valid'!$G$2:$G$46,"UK",'Relevant - In CRM not valid'!$M$2:$M$46,"Research",'Relevant - In CRM not valid'!$R$2:$R$46,"Operational")</f>
        <v>0</v>
      </c>
      <c r="I660" s="2">
        <f>COUNTIFS('Relevant - In CRM valid'!$T$2:$T$4699,$A660,'Relevant - In CRM valid'!$G$2:$G$4699,"UK",'Relevant - In CRM valid'!$M$2:$M$4699,"Research",'Relevant - In CRM valid'!$R$2:$R$4699,"Academic")+COUNTIFS('Relevant - In CRM unknown'!$T$2:$T$253,$A660,'Relevant - In CRM unknown'!$G$2:$G$253,"UK",'Relevant - In CRM unknown'!$M$2:$M$253,"Research",'Relevant - In CRM unknown'!$R$2:$R$253,"Academic")+COUNTIFS('Relevant - IN NOW CRM valid'!$T$2:$T$2328,$A660,'Relevant - IN NOW CRM valid'!$G$2:$G$2328,"UK",'Relevant - IN NOW CRM valid'!$M$2:$M$2328,"Research",'Relevant - IN NOW CRM valid'!$R$2:$R$2328,"Academic")+COUNTIFS('Relevant - IN NOW CRM unknown'!$T$2:$T$1227,$A660,'Relevant - IN NOW CRM unknown'!$G$2:$G$1227,"UK",'Relevant - IN NOW CRM unknown'!$M$2:$M$1227,"Research",'Relevant - IN NOW CRM unknown'!$R$2:$R$1227,"Academic")+COUNTIFS('Relevant - Not CRM not valid'!$T$2:$T$416,$A660,'Relevant - Not CRM not valid'!$G$2:$G$416,"UK",'Relevant - Not CRM not valid'!$M$2:$M$416,"Research",'Relevant - Not CRM not valid'!$R$2:$R$416,"Academic")+COUNTIFS('Relevant - In CRM not valid'!$T$2:$T$46,$A660,'Relevant - In CRM not valid'!$G$2:$G$46,"UK",'Relevant - In CRM not valid'!$M$2:$M$46,"Research",'Relevant - In CRM not valid'!$R$2:$R$46,"Academic")</f>
        <v>0</v>
      </c>
      <c r="J660" s="2">
        <f>COUNTIFS('Relevant - In CRM valid'!$T$2:$T$4699,$A660,'Relevant - In CRM valid'!$G$2:$G$4699,"UK",'Relevant - In CRM valid'!$M$2:$M$4699,"Finance")+COUNTIFS('Relevant - In CRM unknown'!$T$2:$T$253,$A660,'Relevant - In CRM unknown'!$G$2:$G$253,"UK",'Relevant - In CRM unknown'!$M$2:$M$253,"Finance")+COUNTIFS('Relevant - IN NOW CRM valid'!$T$2:$T$2328,$A660,'Relevant - IN NOW CRM valid'!$G$2:$G$2328,"UK",'Relevant - IN NOW CRM valid'!$M$2:$M$2328,"Finance")+COUNTIFS('Relevant - IN NOW CRM unknown'!$T$2:$T$1227,$A660,'Relevant - IN NOW CRM unknown'!$G$2:$G$1227,"UK",'Relevant - IN NOW CRM unknown'!$M$2:$M$1227,"Finance")+COUNTIFS('Relevant - Not CRM not valid'!$T$2:$T$416,$A660,'Relevant - Not CRM not valid'!$G$2:$G$416,"UK",'Relevant - Not CRM not valid'!$M$2:$M$416,"Finance")+COUNTIFS('Relevant - In CRM not valid'!$T$2:$T$46,$A660,'Relevant - In CRM not valid'!$G$2:$G$46,"UK",'Relevant - In CRM not valid'!$M$2:$M$46,"Finance")</f>
        <v>0</v>
      </c>
      <c r="K660" s="2">
        <f>COUNTIFS('Relevant - In CRM valid'!$T$2:$T$4699,$A660,'Relevant - In CRM valid'!$G$2:$G$4699,"UK",'Relevant - In CRM valid'!$M$2:$M$4699,"IT/Systems")+COUNTIFS('Relevant - In CRM unknown'!$T$2:$T$253,$A660,'Relevant - In CRM unknown'!$G$2:$G$253,"UK",'Relevant - In CRM unknown'!$M$2:$M$253,"IT/Systems")+COUNTIFS('Relevant - IN NOW CRM valid'!$T$2:$T$2328,$A660,'Relevant - IN NOW CRM valid'!$G$2:$G$2328,"UK",'Relevant - IN NOW CRM valid'!$M$2:$M$2328,"IT/Systems")+COUNTIFS('Relevant - IN NOW CRM unknown'!$T$2:$T$1227,$A660,'Relevant - IN NOW CRM unknown'!$G$2:$G$1227,"UK",'Relevant - IN NOW CRM unknown'!$M$2:$M$1227,"IT/Systems")+COUNTIFS('Relevant - Not CRM not valid'!$T$2:$T$416,$A660,'Relevant - Not CRM not valid'!$G$2:$G$416,"UK",'Relevant - Not CRM not valid'!$M$2:$M$416,"IT/Systems")+COUNTIFS('Relevant - In CRM not valid'!$T$2:$T$46,$A660,'Relevant - In CRM not valid'!$G$2:$G$46,"UK",'Relevant - In CRM not valid'!$M$2:$M$46,"IT/Systems")</f>
        <v>0</v>
      </c>
      <c r="L660" s="2">
        <f>COUNTIFS('Relevant - In CRM valid'!$T$2:$T$4699,$A660,'Relevant - In CRM valid'!$G$2:$G$4699,"UK",'Relevant - In CRM valid'!$M$2:$M$4699,"")+COUNTIFS('Relevant - In CRM unknown'!$T$2:$T$253,$A660,'Relevant - In CRM unknown'!$G$2:$G$253,"UK",'Relevant - In CRM unknown'!$M$2:$M$253,"")+COUNTIFS('Relevant - IN NOW CRM valid'!$T$2:$T$2328,$A660,'Relevant - IN NOW CRM valid'!$G$2:$G$2328,"UK",'Relevant - IN NOW CRM valid'!$M$2:$M$2328,"")+COUNTIFS('Relevant - IN NOW CRM unknown'!$T$2:$T$1227,$A660,'Relevant - IN NOW CRM unknown'!$G$2:$G$1227,"UK",'Relevant - IN NOW CRM unknown'!$M$2:$M$1227,"")+COUNTIFS('Relevant - Not CRM not valid'!$T$2:$T$416,$A660,'Relevant - Not CRM not valid'!$G$2:$G$416,"UK",'Relevant - Not CRM not valid'!$M$2:$M$416,"")+COUNTIFS('Relevant - In CRM not valid'!$T$2:$T$46,$A660,'Relevant - In CRM not valid'!$G$2:$G$46,"UK",'Relevant - In CRM not valid'!$M$2:$M$46,"")</f>
        <v>0</v>
      </c>
      <c r="M660" s="2">
        <f t="shared" si="20"/>
        <v>1</v>
      </c>
      <c r="N660" s="2">
        <f>COUNTIFS('Relevant - In CRM valid'!$T$2:$T$4699,$A660,'Relevant - In CRM valid'!$G$2:$G$4699,"UK",'Relevant - In CRM valid'!$Q$2:$Q$4699,"valid")+COUNTIFS('Relevant - In CRM unknown'!$T$2:$T$253,$A660,'Relevant - In CRM unknown'!$G$2:$G$253,"UK",'Relevant - In CRM unknown'!$Q$2:$Q$253,"valid")+COUNTIFS('Relevant - IN NOW CRM valid'!$T$2:$T$2328,$A660,'Relevant - IN NOW CRM valid'!$G$2:$G$2328,"UK",'Relevant - IN NOW CRM valid'!$Q$2:$Q$2328,"valid")+COUNTIFS('Relevant - IN NOW CRM unknown'!$T$2:$T$1227,$A660,'Relevant - IN NOW CRM unknown'!$G$2:$G$1227,"UK",'Relevant - IN NOW CRM unknown'!$Q$2:$Q$1227,"valid")+COUNTIFS('Relevant - Not CRM not valid'!$T$2:$T$416,$A660,'Relevant - Not CRM not valid'!$G$2:$G$416,"UK",'Relevant - Not CRM not valid'!$Q$2:$Q$416,"valid")+COUNTIFS('Relevant - In CRM not valid'!$T$2:$T$46,$A660,'Relevant - In CRM not valid'!$G$2:$G$46,"UK",'Relevant - In CRM not valid'!$Q$2:$Q$46,"valid")</f>
        <v>1</v>
      </c>
      <c r="O660" s="2" t="str">
        <f t="shared" si="21"/>
        <v>Finance  IT/Systems</v>
      </c>
    </row>
    <row r="661" spans="1:15" ht="15" customHeight="1">
      <c r="A661" s="2" t="s">
        <v>1429</v>
      </c>
      <c r="B661" s="2" t="s">
        <v>1430</v>
      </c>
      <c r="C661" s="2" t="s">
        <v>1570</v>
      </c>
      <c r="D661" s="2" t="str">
        <f>IFERROR(INDEX('UK Target Institutions'!$D$2:$D$727,MATCH($A661,'UK Target Institutions'!$A$2:$A$727,0)),"")</f>
        <v>No</v>
      </c>
      <c r="E661" s="2">
        <f>COUNTIFS('Relevant - In CRM valid'!$T$2:$T$4699,$A661,'Relevant - In CRM valid'!$G$2:$G$4699,"UK")+COUNTIFS('Relevant - In CRM unknown'!$T$2:$T$253,$A661,'Relevant - In CRM unknown'!$G$2:$G$253,"UK")+COUNTIFS('Relevant - IN NOW CRM valid'!$T$2:$T$2328,$A661,'Relevant - IN NOW CRM valid'!$G$2:$G$2328,"UK")+COUNTIFS('Relevant - IN NOW CRM unknown'!$T$2:$T$1227,$A661,'Relevant - IN NOW CRM unknown'!$G$2:$G$1227,"UK")+COUNTIFS('Relevant - Not CRM not valid'!$T$2:$T$416,$A661,'Relevant - Not CRM not valid'!$G$2:$G$416,"UK")+COUNTIFS('Relevant - In CRM not valid'!$T$2:$T$46,$A661,'Relevant - In CRM not valid'!$G$2:$G$46,"UK")</f>
        <v>1</v>
      </c>
      <c r="F661" s="2">
        <f>COUNTIFS('Relevant - In CRM valid'!$T$2:$T$4699,$A661,'Relevant - In CRM valid'!$G$2:$G$4699,"UK",'Relevant - In CRM valid'!$M$2:$M$4699,"Research")+COUNTIFS('Relevant - In CRM unknown'!$T$2:$T$253,$A661,'Relevant - In CRM unknown'!$G$2:$G$253,"UK",'Relevant - In CRM unknown'!$M$2:$M$253,"Research")+COUNTIFS('Relevant - IN NOW CRM valid'!$T$2:$T$2328,$A661,'Relevant - IN NOW CRM valid'!$G$2:$G$2328,"UK",'Relevant - IN NOW CRM valid'!$M$2:$M$2328,"Research")+COUNTIFS('Relevant - IN NOW CRM unknown'!$T$2:$T$1227,$A661,'Relevant - IN NOW CRM unknown'!$G$2:$G$1227,"UK",'Relevant - IN NOW CRM unknown'!$M$2:$M$1227,"Research")+COUNTIFS('Relevant - Not CRM not valid'!$T$2:$T$416,$A661,'Relevant - Not CRM not valid'!$G$2:$G$416,"UK",'Relevant - Not CRM not valid'!$M$2:$M$416,"Research")+COUNTIFS('Relevant - In CRM not valid'!$T$2:$T$46,$A661,'Relevant - In CRM not valid'!$G$2:$G$46,"UK",'Relevant - In CRM not valid'!$M$2:$M$46,"Research")</f>
        <v>1</v>
      </c>
      <c r="G661" s="2">
        <f>COUNTIFS('Relevant - In CRM valid'!$T$2:$T$4699,$A661,'Relevant - In CRM valid'!$G$2:$G$4699,"UK",'Relevant - In CRM valid'!$M$2:$M$4699,"Research",'Relevant - In CRM valid'!$R$2:$R$4699,"Senior")+COUNTIFS('Relevant - In CRM unknown'!$T$2:$T$253,$A661,'Relevant - In CRM unknown'!$G$2:$G$253,"UK",'Relevant - In CRM unknown'!$M$2:$M$253,"Research",'Relevant - In CRM unknown'!$R$2:$R$253,"Senior")+COUNTIFS('Relevant - IN NOW CRM valid'!$T$2:$T$2328,$A661,'Relevant - IN NOW CRM valid'!$G$2:$G$2328,"UK",'Relevant - IN NOW CRM valid'!$M$2:$M$2328,"Research",'Relevant - IN NOW CRM valid'!$R$2:$R$2328,"Senior")+COUNTIFS('Relevant - IN NOW CRM unknown'!$T$2:$T$1227,$A661,'Relevant - IN NOW CRM unknown'!$G$2:$G$1227,"UK",'Relevant - IN NOW CRM unknown'!$M$2:$M$1227,"Research",'Relevant - IN NOW CRM unknown'!$R$2:$R$1227,"Senior")+COUNTIFS('Relevant - Not CRM not valid'!$T$2:$T$416,$A661,'Relevant - Not CRM not valid'!$G$2:$G$416,"UK",'Relevant - Not CRM not valid'!$M$2:$M$416,"Research",'Relevant - Not CRM not valid'!$R$2:$R$416,"Senior")+COUNTIFS('Relevant - In CRM not valid'!$T$2:$T$46,$A661,'Relevant - In CRM not valid'!$G$2:$G$46,"UK",'Relevant - In CRM not valid'!$M$2:$M$46,"Research",'Relevant - In CRM not valid'!$R$2:$R$46,"Senior")</f>
        <v>1</v>
      </c>
      <c r="H661" s="2">
        <f>COUNTIFS('Relevant - In CRM valid'!$T$2:$T$4699,$A661,'Relevant - In CRM valid'!$G$2:$G$4699,"UK",'Relevant - In CRM valid'!$M$2:$M$4699,"Research",'Relevant - In CRM valid'!$R$2:$R$4699,"Operational")+COUNTIFS('Relevant - In CRM unknown'!$T$2:$T$253,$A661,'Relevant - In CRM unknown'!$G$2:$G$253,"UK",'Relevant - In CRM unknown'!$M$2:$M$253,"Research",'Relevant - In CRM unknown'!$R$2:$R$253,"Operational")+COUNTIFS('Relevant - IN NOW CRM valid'!$T$2:$T$2328,$A661,'Relevant - IN NOW CRM valid'!$G$2:$G$2328,"UK",'Relevant - IN NOW CRM valid'!$M$2:$M$2328,"Research",'Relevant - IN NOW CRM valid'!$R$2:$R$2328,"Operational")+COUNTIFS('Relevant - IN NOW CRM unknown'!$T$2:$T$1227,$A661,'Relevant - IN NOW CRM unknown'!$G$2:$G$1227,"UK",'Relevant - IN NOW CRM unknown'!$M$2:$M$1227,"Research",'Relevant - IN NOW CRM unknown'!$R$2:$R$1227,"Operational")+COUNTIFS('Relevant - Not CRM not valid'!$T$2:$T$416,$A661,'Relevant - Not CRM not valid'!$G$2:$G$416,"UK",'Relevant - Not CRM not valid'!$M$2:$M$416,"Research",'Relevant - Not CRM not valid'!$R$2:$R$416,"Operational")+COUNTIFS('Relevant - In CRM not valid'!$T$2:$T$46,$A661,'Relevant - In CRM not valid'!$G$2:$G$46,"UK",'Relevant - In CRM not valid'!$M$2:$M$46,"Research",'Relevant - In CRM not valid'!$R$2:$R$46,"Operational")</f>
        <v>0</v>
      </c>
      <c r="I661" s="2">
        <f>COUNTIFS('Relevant - In CRM valid'!$T$2:$T$4699,$A661,'Relevant - In CRM valid'!$G$2:$G$4699,"UK",'Relevant - In CRM valid'!$M$2:$M$4699,"Research",'Relevant - In CRM valid'!$R$2:$R$4699,"Academic")+COUNTIFS('Relevant - In CRM unknown'!$T$2:$T$253,$A661,'Relevant - In CRM unknown'!$G$2:$G$253,"UK",'Relevant - In CRM unknown'!$M$2:$M$253,"Research",'Relevant - In CRM unknown'!$R$2:$R$253,"Academic")+COUNTIFS('Relevant - IN NOW CRM valid'!$T$2:$T$2328,$A661,'Relevant - IN NOW CRM valid'!$G$2:$G$2328,"UK",'Relevant - IN NOW CRM valid'!$M$2:$M$2328,"Research",'Relevant - IN NOW CRM valid'!$R$2:$R$2328,"Academic")+COUNTIFS('Relevant - IN NOW CRM unknown'!$T$2:$T$1227,$A661,'Relevant - IN NOW CRM unknown'!$G$2:$G$1227,"UK",'Relevant - IN NOW CRM unknown'!$M$2:$M$1227,"Research",'Relevant - IN NOW CRM unknown'!$R$2:$R$1227,"Academic")+COUNTIFS('Relevant - Not CRM not valid'!$T$2:$T$416,$A661,'Relevant - Not CRM not valid'!$G$2:$G$416,"UK",'Relevant - Not CRM not valid'!$M$2:$M$416,"Research",'Relevant - Not CRM not valid'!$R$2:$R$416,"Academic")+COUNTIFS('Relevant - In CRM not valid'!$T$2:$T$46,$A661,'Relevant - In CRM not valid'!$G$2:$G$46,"UK",'Relevant - In CRM not valid'!$M$2:$M$46,"Research",'Relevant - In CRM not valid'!$R$2:$R$46,"Academic")</f>
        <v>0</v>
      </c>
      <c r="J661" s="2">
        <f>COUNTIFS('Relevant - In CRM valid'!$T$2:$T$4699,$A661,'Relevant - In CRM valid'!$G$2:$G$4699,"UK",'Relevant - In CRM valid'!$M$2:$M$4699,"Finance")+COUNTIFS('Relevant - In CRM unknown'!$T$2:$T$253,$A661,'Relevant - In CRM unknown'!$G$2:$G$253,"UK",'Relevant - In CRM unknown'!$M$2:$M$253,"Finance")+COUNTIFS('Relevant - IN NOW CRM valid'!$T$2:$T$2328,$A661,'Relevant - IN NOW CRM valid'!$G$2:$G$2328,"UK",'Relevant - IN NOW CRM valid'!$M$2:$M$2328,"Finance")+COUNTIFS('Relevant - IN NOW CRM unknown'!$T$2:$T$1227,$A661,'Relevant - IN NOW CRM unknown'!$G$2:$G$1227,"UK",'Relevant - IN NOW CRM unknown'!$M$2:$M$1227,"Finance")+COUNTIFS('Relevant - Not CRM not valid'!$T$2:$T$416,$A661,'Relevant - Not CRM not valid'!$G$2:$G$416,"UK",'Relevant - Not CRM not valid'!$M$2:$M$416,"Finance")+COUNTIFS('Relevant - In CRM not valid'!$T$2:$T$46,$A661,'Relevant - In CRM not valid'!$G$2:$G$46,"UK",'Relevant - In CRM not valid'!$M$2:$M$46,"Finance")</f>
        <v>0</v>
      </c>
      <c r="K661" s="2">
        <f>COUNTIFS('Relevant - In CRM valid'!$T$2:$T$4699,$A661,'Relevant - In CRM valid'!$G$2:$G$4699,"UK",'Relevant - In CRM valid'!$M$2:$M$4699,"IT/Systems")+COUNTIFS('Relevant - In CRM unknown'!$T$2:$T$253,$A661,'Relevant - In CRM unknown'!$G$2:$G$253,"UK",'Relevant - In CRM unknown'!$M$2:$M$253,"IT/Systems")+COUNTIFS('Relevant - IN NOW CRM valid'!$T$2:$T$2328,$A661,'Relevant - IN NOW CRM valid'!$G$2:$G$2328,"UK",'Relevant - IN NOW CRM valid'!$M$2:$M$2328,"IT/Systems")+COUNTIFS('Relevant - IN NOW CRM unknown'!$T$2:$T$1227,$A661,'Relevant - IN NOW CRM unknown'!$G$2:$G$1227,"UK",'Relevant - IN NOW CRM unknown'!$M$2:$M$1227,"IT/Systems")+COUNTIFS('Relevant - Not CRM not valid'!$T$2:$T$416,$A661,'Relevant - Not CRM not valid'!$G$2:$G$416,"UK",'Relevant - Not CRM not valid'!$M$2:$M$416,"IT/Systems")+COUNTIFS('Relevant - In CRM not valid'!$T$2:$T$46,$A661,'Relevant - In CRM not valid'!$G$2:$G$46,"UK",'Relevant - In CRM not valid'!$M$2:$M$46,"IT/Systems")</f>
        <v>0</v>
      </c>
      <c r="L661" s="2">
        <f>COUNTIFS('Relevant - In CRM valid'!$T$2:$T$4699,$A661,'Relevant - In CRM valid'!$G$2:$G$4699,"UK",'Relevant - In CRM valid'!$M$2:$M$4699,"")+COUNTIFS('Relevant - In CRM unknown'!$T$2:$T$253,$A661,'Relevant - In CRM unknown'!$G$2:$G$253,"UK",'Relevant - In CRM unknown'!$M$2:$M$253,"")+COUNTIFS('Relevant - IN NOW CRM valid'!$T$2:$T$2328,$A661,'Relevant - IN NOW CRM valid'!$G$2:$G$2328,"UK",'Relevant - IN NOW CRM valid'!$M$2:$M$2328,"")+COUNTIFS('Relevant - IN NOW CRM unknown'!$T$2:$T$1227,$A661,'Relevant - IN NOW CRM unknown'!$G$2:$G$1227,"UK",'Relevant - IN NOW CRM unknown'!$M$2:$M$1227,"")+COUNTIFS('Relevant - Not CRM not valid'!$T$2:$T$416,$A661,'Relevant - Not CRM not valid'!$G$2:$G$416,"UK",'Relevant - Not CRM not valid'!$M$2:$M$416,"")+COUNTIFS('Relevant - In CRM not valid'!$T$2:$T$46,$A661,'Relevant - In CRM not valid'!$G$2:$G$46,"UK",'Relevant - In CRM not valid'!$M$2:$M$46,"")</f>
        <v>0</v>
      </c>
      <c r="M661" s="2">
        <f t="shared" si="20"/>
        <v>1</v>
      </c>
      <c r="N661" s="2">
        <f>COUNTIFS('Relevant - In CRM valid'!$T$2:$T$4699,$A661,'Relevant - In CRM valid'!$G$2:$G$4699,"UK",'Relevant - In CRM valid'!$Q$2:$Q$4699,"valid")+COUNTIFS('Relevant - In CRM unknown'!$T$2:$T$253,$A661,'Relevant - In CRM unknown'!$G$2:$G$253,"UK",'Relevant - In CRM unknown'!$Q$2:$Q$253,"valid")+COUNTIFS('Relevant - IN NOW CRM valid'!$T$2:$T$2328,$A661,'Relevant - IN NOW CRM valid'!$G$2:$G$2328,"UK",'Relevant - IN NOW CRM valid'!$Q$2:$Q$2328,"valid")+COUNTIFS('Relevant - IN NOW CRM unknown'!$T$2:$T$1227,$A661,'Relevant - IN NOW CRM unknown'!$G$2:$G$1227,"UK",'Relevant - IN NOW CRM unknown'!$Q$2:$Q$1227,"valid")+COUNTIFS('Relevant - Not CRM not valid'!$T$2:$T$416,$A661,'Relevant - Not CRM not valid'!$G$2:$G$416,"UK",'Relevant - Not CRM not valid'!$Q$2:$Q$416,"valid")+COUNTIFS('Relevant - In CRM not valid'!$T$2:$T$46,$A661,'Relevant - In CRM not valid'!$G$2:$G$46,"UK",'Relevant - In CRM not valid'!$Q$2:$Q$46,"valid")</f>
        <v>1</v>
      </c>
      <c r="O661" s="2" t="str">
        <f t="shared" si="21"/>
        <v>Finance  IT/Systems</v>
      </c>
    </row>
    <row r="662" spans="1:15" ht="15" customHeight="1">
      <c r="A662" s="2" t="s">
        <v>1431</v>
      </c>
      <c r="B662" s="2" t="s">
        <v>1432</v>
      </c>
      <c r="C662" s="2" t="s">
        <v>525</v>
      </c>
      <c r="D662" s="2" t="str">
        <f>IFERROR(INDEX('UK Target Institutions'!$D$2:$D$727,MATCH($A662,'UK Target Institutions'!$A$2:$A$727,0)),"")</f>
        <v>No</v>
      </c>
      <c r="E662" s="2">
        <f>COUNTIFS('Relevant - In CRM valid'!$T$2:$T$4699,$A662,'Relevant - In CRM valid'!$G$2:$G$4699,"UK")+COUNTIFS('Relevant - In CRM unknown'!$T$2:$T$253,$A662,'Relevant - In CRM unknown'!$G$2:$G$253,"UK")+COUNTIFS('Relevant - IN NOW CRM valid'!$T$2:$T$2328,$A662,'Relevant - IN NOW CRM valid'!$G$2:$G$2328,"UK")+COUNTIFS('Relevant - IN NOW CRM unknown'!$T$2:$T$1227,$A662,'Relevant - IN NOW CRM unknown'!$G$2:$G$1227,"UK")+COUNTIFS('Relevant - Not CRM not valid'!$T$2:$T$416,$A662,'Relevant - Not CRM not valid'!$G$2:$G$416,"UK")+COUNTIFS('Relevant - In CRM not valid'!$T$2:$T$46,$A662,'Relevant - In CRM not valid'!$G$2:$G$46,"UK")</f>
        <v>1</v>
      </c>
      <c r="F662" s="2">
        <f>COUNTIFS('Relevant - In CRM valid'!$T$2:$T$4699,$A662,'Relevant - In CRM valid'!$G$2:$G$4699,"UK",'Relevant - In CRM valid'!$M$2:$M$4699,"Research")+COUNTIFS('Relevant - In CRM unknown'!$T$2:$T$253,$A662,'Relevant - In CRM unknown'!$G$2:$G$253,"UK",'Relevant - In CRM unknown'!$M$2:$M$253,"Research")+COUNTIFS('Relevant - IN NOW CRM valid'!$T$2:$T$2328,$A662,'Relevant - IN NOW CRM valid'!$G$2:$G$2328,"UK",'Relevant - IN NOW CRM valid'!$M$2:$M$2328,"Research")+COUNTIFS('Relevant - IN NOW CRM unknown'!$T$2:$T$1227,$A662,'Relevant - IN NOW CRM unknown'!$G$2:$G$1227,"UK",'Relevant - IN NOW CRM unknown'!$M$2:$M$1227,"Research")+COUNTIFS('Relevant - Not CRM not valid'!$T$2:$T$416,$A662,'Relevant - Not CRM not valid'!$G$2:$G$416,"UK",'Relevant - Not CRM not valid'!$M$2:$M$416,"Research")+COUNTIFS('Relevant - In CRM not valid'!$T$2:$T$46,$A662,'Relevant - In CRM not valid'!$G$2:$G$46,"UK",'Relevant - In CRM not valid'!$M$2:$M$46,"Research")</f>
        <v>0</v>
      </c>
      <c r="G662" s="2">
        <f>COUNTIFS('Relevant - In CRM valid'!$T$2:$T$4699,$A662,'Relevant - In CRM valid'!$G$2:$G$4699,"UK",'Relevant - In CRM valid'!$M$2:$M$4699,"Research",'Relevant - In CRM valid'!$R$2:$R$4699,"Senior")+COUNTIFS('Relevant - In CRM unknown'!$T$2:$T$253,$A662,'Relevant - In CRM unknown'!$G$2:$G$253,"UK",'Relevant - In CRM unknown'!$M$2:$M$253,"Research",'Relevant - In CRM unknown'!$R$2:$R$253,"Senior")+COUNTIFS('Relevant - IN NOW CRM valid'!$T$2:$T$2328,$A662,'Relevant - IN NOW CRM valid'!$G$2:$G$2328,"UK",'Relevant - IN NOW CRM valid'!$M$2:$M$2328,"Research",'Relevant - IN NOW CRM valid'!$R$2:$R$2328,"Senior")+COUNTIFS('Relevant - IN NOW CRM unknown'!$T$2:$T$1227,$A662,'Relevant - IN NOW CRM unknown'!$G$2:$G$1227,"UK",'Relevant - IN NOW CRM unknown'!$M$2:$M$1227,"Research",'Relevant - IN NOW CRM unknown'!$R$2:$R$1227,"Senior")+COUNTIFS('Relevant - Not CRM not valid'!$T$2:$T$416,$A662,'Relevant - Not CRM not valid'!$G$2:$G$416,"UK",'Relevant - Not CRM not valid'!$M$2:$M$416,"Research",'Relevant - Not CRM not valid'!$R$2:$R$416,"Senior")+COUNTIFS('Relevant - In CRM not valid'!$T$2:$T$46,$A662,'Relevant - In CRM not valid'!$G$2:$G$46,"UK",'Relevant - In CRM not valid'!$M$2:$M$46,"Research",'Relevant - In CRM not valid'!$R$2:$R$46,"Senior")</f>
        <v>0</v>
      </c>
      <c r="H662" s="2">
        <f>COUNTIFS('Relevant - In CRM valid'!$T$2:$T$4699,$A662,'Relevant - In CRM valid'!$G$2:$G$4699,"UK",'Relevant - In CRM valid'!$M$2:$M$4699,"Research",'Relevant - In CRM valid'!$R$2:$R$4699,"Operational")+COUNTIFS('Relevant - In CRM unknown'!$T$2:$T$253,$A662,'Relevant - In CRM unknown'!$G$2:$G$253,"UK",'Relevant - In CRM unknown'!$M$2:$M$253,"Research",'Relevant - In CRM unknown'!$R$2:$R$253,"Operational")+COUNTIFS('Relevant - IN NOW CRM valid'!$T$2:$T$2328,$A662,'Relevant - IN NOW CRM valid'!$G$2:$G$2328,"UK",'Relevant - IN NOW CRM valid'!$M$2:$M$2328,"Research",'Relevant - IN NOW CRM valid'!$R$2:$R$2328,"Operational")+COUNTIFS('Relevant - IN NOW CRM unknown'!$T$2:$T$1227,$A662,'Relevant - IN NOW CRM unknown'!$G$2:$G$1227,"UK",'Relevant - IN NOW CRM unknown'!$M$2:$M$1227,"Research",'Relevant - IN NOW CRM unknown'!$R$2:$R$1227,"Operational")+COUNTIFS('Relevant - Not CRM not valid'!$T$2:$T$416,$A662,'Relevant - Not CRM not valid'!$G$2:$G$416,"UK",'Relevant - Not CRM not valid'!$M$2:$M$416,"Research",'Relevant - Not CRM not valid'!$R$2:$R$416,"Operational")+COUNTIFS('Relevant - In CRM not valid'!$T$2:$T$46,$A662,'Relevant - In CRM not valid'!$G$2:$G$46,"UK",'Relevant - In CRM not valid'!$M$2:$M$46,"Research",'Relevant - In CRM not valid'!$R$2:$R$46,"Operational")</f>
        <v>0</v>
      </c>
      <c r="I662" s="2">
        <f>COUNTIFS('Relevant - In CRM valid'!$T$2:$T$4699,$A662,'Relevant - In CRM valid'!$G$2:$G$4699,"UK",'Relevant - In CRM valid'!$M$2:$M$4699,"Research",'Relevant - In CRM valid'!$R$2:$R$4699,"Academic")+COUNTIFS('Relevant - In CRM unknown'!$T$2:$T$253,$A662,'Relevant - In CRM unknown'!$G$2:$G$253,"UK",'Relevant - In CRM unknown'!$M$2:$M$253,"Research",'Relevant - In CRM unknown'!$R$2:$R$253,"Academic")+COUNTIFS('Relevant - IN NOW CRM valid'!$T$2:$T$2328,$A662,'Relevant - IN NOW CRM valid'!$G$2:$G$2328,"UK",'Relevant - IN NOW CRM valid'!$M$2:$M$2328,"Research",'Relevant - IN NOW CRM valid'!$R$2:$R$2328,"Academic")+COUNTIFS('Relevant - IN NOW CRM unknown'!$T$2:$T$1227,$A662,'Relevant - IN NOW CRM unknown'!$G$2:$G$1227,"UK",'Relevant - IN NOW CRM unknown'!$M$2:$M$1227,"Research",'Relevant - IN NOW CRM unknown'!$R$2:$R$1227,"Academic")+COUNTIFS('Relevant - Not CRM not valid'!$T$2:$T$416,$A662,'Relevant - Not CRM not valid'!$G$2:$G$416,"UK",'Relevant - Not CRM not valid'!$M$2:$M$416,"Research",'Relevant - Not CRM not valid'!$R$2:$R$416,"Academic")+COUNTIFS('Relevant - In CRM not valid'!$T$2:$T$46,$A662,'Relevant - In CRM not valid'!$G$2:$G$46,"UK",'Relevant - In CRM not valid'!$M$2:$M$46,"Research",'Relevant - In CRM not valid'!$R$2:$R$46,"Academic")</f>
        <v>0</v>
      </c>
      <c r="J662" s="2">
        <f>COUNTIFS('Relevant - In CRM valid'!$T$2:$T$4699,$A662,'Relevant - In CRM valid'!$G$2:$G$4699,"UK",'Relevant - In CRM valid'!$M$2:$M$4699,"Finance")+COUNTIFS('Relevant - In CRM unknown'!$T$2:$T$253,$A662,'Relevant - In CRM unknown'!$G$2:$G$253,"UK",'Relevant - In CRM unknown'!$M$2:$M$253,"Finance")+COUNTIFS('Relevant - IN NOW CRM valid'!$T$2:$T$2328,$A662,'Relevant - IN NOW CRM valid'!$G$2:$G$2328,"UK",'Relevant - IN NOW CRM valid'!$M$2:$M$2328,"Finance")+COUNTIFS('Relevant - IN NOW CRM unknown'!$T$2:$T$1227,$A662,'Relevant - IN NOW CRM unknown'!$G$2:$G$1227,"UK",'Relevant - IN NOW CRM unknown'!$M$2:$M$1227,"Finance")+COUNTIFS('Relevant - Not CRM not valid'!$T$2:$T$416,$A662,'Relevant - Not CRM not valid'!$G$2:$G$416,"UK",'Relevant - Not CRM not valid'!$M$2:$M$416,"Finance")+COUNTIFS('Relevant - In CRM not valid'!$T$2:$T$46,$A662,'Relevant - In CRM not valid'!$G$2:$G$46,"UK",'Relevant - In CRM not valid'!$M$2:$M$46,"Finance")</f>
        <v>1</v>
      </c>
      <c r="K662" s="2">
        <f>COUNTIFS('Relevant - In CRM valid'!$T$2:$T$4699,$A662,'Relevant - In CRM valid'!$G$2:$G$4699,"UK",'Relevant - In CRM valid'!$M$2:$M$4699,"IT/Systems")+COUNTIFS('Relevant - In CRM unknown'!$T$2:$T$253,$A662,'Relevant - In CRM unknown'!$G$2:$G$253,"UK",'Relevant - In CRM unknown'!$M$2:$M$253,"IT/Systems")+COUNTIFS('Relevant - IN NOW CRM valid'!$T$2:$T$2328,$A662,'Relevant - IN NOW CRM valid'!$G$2:$G$2328,"UK",'Relevant - IN NOW CRM valid'!$M$2:$M$2328,"IT/Systems")+COUNTIFS('Relevant - IN NOW CRM unknown'!$T$2:$T$1227,$A662,'Relevant - IN NOW CRM unknown'!$G$2:$G$1227,"UK",'Relevant - IN NOW CRM unknown'!$M$2:$M$1227,"IT/Systems")+COUNTIFS('Relevant - Not CRM not valid'!$T$2:$T$416,$A662,'Relevant - Not CRM not valid'!$G$2:$G$416,"UK",'Relevant - Not CRM not valid'!$M$2:$M$416,"IT/Systems")+COUNTIFS('Relevant - In CRM not valid'!$T$2:$T$46,$A662,'Relevant - In CRM not valid'!$G$2:$G$46,"UK",'Relevant - In CRM not valid'!$M$2:$M$46,"IT/Systems")</f>
        <v>0</v>
      </c>
      <c r="L662" s="2">
        <f>COUNTIFS('Relevant - In CRM valid'!$T$2:$T$4699,$A662,'Relevant - In CRM valid'!$G$2:$G$4699,"UK",'Relevant - In CRM valid'!$M$2:$M$4699,"")+COUNTIFS('Relevant - In CRM unknown'!$T$2:$T$253,$A662,'Relevant - In CRM unknown'!$G$2:$G$253,"UK",'Relevant - In CRM unknown'!$M$2:$M$253,"")+COUNTIFS('Relevant - IN NOW CRM valid'!$T$2:$T$2328,$A662,'Relevant - IN NOW CRM valid'!$G$2:$G$2328,"UK",'Relevant - IN NOW CRM valid'!$M$2:$M$2328,"")+COUNTIFS('Relevant - IN NOW CRM unknown'!$T$2:$T$1227,$A662,'Relevant - IN NOW CRM unknown'!$G$2:$G$1227,"UK",'Relevant - IN NOW CRM unknown'!$M$2:$M$1227,"")+COUNTIFS('Relevant - Not CRM not valid'!$T$2:$T$416,$A662,'Relevant - Not CRM not valid'!$G$2:$G$416,"UK",'Relevant - Not CRM not valid'!$M$2:$M$416,"")+COUNTIFS('Relevant - In CRM not valid'!$T$2:$T$46,$A662,'Relevant - In CRM not valid'!$G$2:$G$46,"UK",'Relevant - In CRM not valid'!$M$2:$M$46,"")</f>
        <v>0</v>
      </c>
      <c r="M662" s="2">
        <f t="shared" si="20"/>
        <v>1</v>
      </c>
      <c r="N662" s="2">
        <f>COUNTIFS('Relevant - In CRM valid'!$T$2:$T$4699,$A662,'Relevant - In CRM valid'!$G$2:$G$4699,"UK",'Relevant - In CRM valid'!$Q$2:$Q$4699,"valid")+COUNTIFS('Relevant - In CRM unknown'!$T$2:$T$253,$A662,'Relevant - In CRM unknown'!$G$2:$G$253,"UK",'Relevant - In CRM unknown'!$Q$2:$Q$253,"valid")+COUNTIFS('Relevant - IN NOW CRM valid'!$T$2:$T$2328,$A662,'Relevant - IN NOW CRM valid'!$G$2:$G$2328,"UK",'Relevant - IN NOW CRM valid'!$Q$2:$Q$2328,"valid")+COUNTIFS('Relevant - IN NOW CRM unknown'!$T$2:$T$1227,$A662,'Relevant - IN NOW CRM unknown'!$G$2:$G$1227,"UK",'Relevant - IN NOW CRM unknown'!$Q$2:$Q$1227,"valid")+COUNTIFS('Relevant - Not CRM not valid'!$T$2:$T$416,$A662,'Relevant - Not CRM not valid'!$G$2:$G$416,"UK",'Relevant - Not CRM not valid'!$Q$2:$Q$416,"valid")+COUNTIFS('Relevant - In CRM not valid'!$T$2:$T$46,$A662,'Relevant - In CRM not valid'!$G$2:$G$46,"UK",'Relevant - In CRM not valid'!$Q$2:$Q$46,"valid")</f>
        <v>1</v>
      </c>
      <c r="O662" s="2" t="str">
        <f t="shared" si="21"/>
        <v>Research  IT/Systems</v>
      </c>
    </row>
    <row r="663" spans="1:15" ht="15" customHeight="1">
      <c r="A663" s="2" t="s">
        <v>1433</v>
      </c>
      <c r="B663" s="2" t="s">
        <v>1434</v>
      </c>
      <c r="C663" s="2" t="s">
        <v>1570</v>
      </c>
      <c r="D663" s="2" t="str">
        <f>IFERROR(INDEX('UK Target Institutions'!$D$2:$D$727,MATCH($A663,'UK Target Institutions'!$A$2:$A$727,0)),"")</f>
        <v>No</v>
      </c>
      <c r="E663" s="2">
        <f>COUNTIFS('Relevant - In CRM valid'!$T$2:$T$4699,$A663,'Relevant - In CRM valid'!$G$2:$G$4699,"UK")+COUNTIFS('Relevant - In CRM unknown'!$T$2:$T$253,$A663,'Relevant - In CRM unknown'!$G$2:$G$253,"UK")+COUNTIFS('Relevant - IN NOW CRM valid'!$T$2:$T$2328,$A663,'Relevant - IN NOW CRM valid'!$G$2:$G$2328,"UK")+COUNTIFS('Relevant - IN NOW CRM unknown'!$T$2:$T$1227,$A663,'Relevant - IN NOW CRM unknown'!$G$2:$G$1227,"UK")+COUNTIFS('Relevant - Not CRM not valid'!$T$2:$T$416,$A663,'Relevant - Not CRM not valid'!$G$2:$G$416,"UK")+COUNTIFS('Relevant - In CRM not valid'!$T$2:$T$46,$A663,'Relevant - In CRM not valid'!$G$2:$G$46,"UK")</f>
        <v>1</v>
      </c>
      <c r="F663" s="2">
        <f>COUNTIFS('Relevant - In CRM valid'!$T$2:$T$4699,$A663,'Relevant - In CRM valid'!$G$2:$G$4699,"UK",'Relevant - In CRM valid'!$M$2:$M$4699,"Research")+COUNTIFS('Relevant - In CRM unknown'!$T$2:$T$253,$A663,'Relevant - In CRM unknown'!$G$2:$G$253,"UK",'Relevant - In CRM unknown'!$M$2:$M$253,"Research")+COUNTIFS('Relevant - IN NOW CRM valid'!$T$2:$T$2328,$A663,'Relevant - IN NOW CRM valid'!$G$2:$G$2328,"UK",'Relevant - IN NOW CRM valid'!$M$2:$M$2328,"Research")+COUNTIFS('Relevant - IN NOW CRM unknown'!$T$2:$T$1227,$A663,'Relevant - IN NOW CRM unknown'!$G$2:$G$1227,"UK",'Relevant - IN NOW CRM unknown'!$M$2:$M$1227,"Research")+COUNTIFS('Relevant - Not CRM not valid'!$T$2:$T$416,$A663,'Relevant - Not CRM not valid'!$G$2:$G$416,"UK",'Relevant - Not CRM not valid'!$M$2:$M$416,"Research")+COUNTIFS('Relevant - In CRM not valid'!$T$2:$T$46,$A663,'Relevant - In CRM not valid'!$G$2:$G$46,"UK",'Relevant - In CRM not valid'!$M$2:$M$46,"Research")</f>
        <v>0</v>
      </c>
      <c r="G663" s="2">
        <f>COUNTIFS('Relevant - In CRM valid'!$T$2:$T$4699,$A663,'Relevant - In CRM valid'!$G$2:$G$4699,"UK",'Relevant - In CRM valid'!$M$2:$M$4699,"Research",'Relevant - In CRM valid'!$R$2:$R$4699,"Senior")+COUNTIFS('Relevant - In CRM unknown'!$T$2:$T$253,$A663,'Relevant - In CRM unknown'!$G$2:$G$253,"UK",'Relevant - In CRM unknown'!$M$2:$M$253,"Research",'Relevant - In CRM unknown'!$R$2:$R$253,"Senior")+COUNTIFS('Relevant - IN NOW CRM valid'!$T$2:$T$2328,$A663,'Relevant - IN NOW CRM valid'!$G$2:$G$2328,"UK",'Relevant - IN NOW CRM valid'!$M$2:$M$2328,"Research",'Relevant - IN NOW CRM valid'!$R$2:$R$2328,"Senior")+COUNTIFS('Relevant - IN NOW CRM unknown'!$T$2:$T$1227,$A663,'Relevant - IN NOW CRM unknown'!$G$2:$G$1227,"UK",'Relevant - IN NOW CRM unknown'!$M$2:$M$1227,"Research",'Relevant - IN NOW CRM unknown'!$R$2:$R$1227,"Senior")+COUNTIFS('Relevant - Not CRM not valid'!$T$2:$T$416,$A663,'Relevant - Not CRM not valid'!$G$2:$G$416,"UK",'Relevant - Not CRM not valid'!$M$2:$M$416,"Research",'Relevant - Not CRM not valid'!$R$2:$R$416,"Senior")+COUNTIFS('Relevant - In CRM not valid'!$T$2:$T$46,$A663,'Relevant - In CRM not valid'!$G$2:$G$46,"UK",'Relevant - In CRM not valid'!$M$2:$M$46,"Research",'Relevant - In CRM not valid'!$R$2:$R$46,"Senior")</f>
        <v>0</v>
      </c>
      <c r="H663" s="2">
        <f>COUNTIFS('Relevant - In CRM valid'!$T$2:$T$4699,$A663,'Relevant - In CRM valid'!$G$2:$G$4699,"UK",'Relevant - In CRM valid'!$M$2:$M$4699,"Research",'Relevant - In CRM valid'!$R$2:$R$4699,"Operational")+COUNTIFS('Relevant - In CRM unknown'!$T$2:$T$253,$A663,'Relevant - In CRM unknown'!$G$2:$G$253,"UK",'Relevant - In CRM unknown'!$M$2:$M$253,"Research",'Relevant - In CRM unknown'!$R$2:$R$253,"Operational")+COUNTIFS('Relevant - IN NOW CRM valid'!$T$2:$T$2328,$A663,'Relevant - IN NOW CRM valid'!$G$2:$G$2328,"UK",'Relevant - IN NOW CRM valid'!$M$2:$M$2328,"Research",'Relevant - IN NOW CRM valid'!$R$2:$R$2328,"Operational")+COUNTIFS('Relevant - IN NOW CRM unknown'!$T$2:$T$1227,$A663,'Relevant - IN NOW CRM unknown'!$G$2:$G$1227,"UK",'Relevant - IN NOW CRM unknown'!$M$2:$M$1227,"Research",'Relevant - IN NOW CRM unknown'!$R$2:$R$1227,"Operational")+COUNTIFS('Relevant - Not CRM not valid'!$T$2:$T$416,$A663,'Relevant - Not CRM not valid'!$G$2:$G$416,"UK",'Relevant - Not CRM not valid'!$M$2:$M$416,"Research",'Relevant - Not CRM not valid'!$R$2:$R$416,"Operational")+COUNTIFS('Relevant - In CRM not valid'!$T$2:$T$46,$A663,'Relevant - In CRM not valid'!$G$2:$G$46,"UK",'Relevant - In CRM not valid'!$M$2:$M$46,"Research",'Relevant - In CRM not valid'!$R$2:$R$46,"Operational")</f>
        <v>0</v>
      </c>
      <c r="I663" s="2">
        <f>COUNTIFS('Relevant - In CRM valid'!$T$2:$T$4699,$A663,'Relevant - In CRM valid'!$G$2:$G$4699,"UK",'Relevant - In CRM valid'!$M$2:$M$4699,"Research",'Relevant - In CRM valid'!$R$2:$R$4699,"Academic")+COUNTIFS('Relevant - In CRM unknown'!$T$2:$T$253,$A663,'Relevant - In CRM unknown'!$G$2:$G$253,"UK",'Relevant - In CRM unknown'!$M$2:$M$253,"Research",'Relevant - In CRM unknown'!$R$2:$R$253,"Academic")+COUNTIFS('Relevant - IN NOW CRM valid'!$T$2:$T$2328,$A663,'Relevant - IN NOW CRM valid'!$G$2:$G$2328,"UK",'Relevant - IN NOW CRM valid'!$M$2:$M$2328,"Research",'Relevant - IN NOW CRM valid'!$R$2:$R$2328,"Academic")+COUNTIFS('Relevant - IN NOW CRM unknown'!$T$2:$T$1227,$A663,'Relevant - IN NOW CRM unknown'!$G$2:$G$1227,"UK",'Relevant - IN NOW CRM unknown'!$M$2:$M$1227,"Research",'Relevant - IN NOW CRM unknown'!$R$2:$R$1227,"Academic")+COUNTIFS('Relevant - Not CRM not valid'!$T$2:$T$416,$A663,'Relevant - Not CRM not valid'!$G$2:$G$416,"UK",'Relevant - Not CRM not valid'!$M$2:$M$416,"Research",'Relevant - Not CRM not valid'!$R$2:$R$416,"Academic")+COUNTIFS('Relevant - In CRM not valid'!$T$2:$T$46,$A663,'Relevant - In CRM not valid'!$G$2:$G$46,"UK",'Relevant - In CRM not valid'!$M$2:$M$46,"Research",'Relevant - In CRM not valid'!$R$2:$R$46,"Academic")</f>
        <v>0</v>
      </c>
      <c r="J663" s="2">
        <f>COUNTIFS('Relevant - In CRM valid'!$T$2:$T$4699,$A663,'Relevant - In CRM valid'!$G$2:$G$4699,"UK",'Relevant - In CRM valid'!$M$2:$M$4699,"Finance")+COUNTIFS('Relevant - In CRM unknown'!$T$2:$T$253,$A663,'Relevant - In CRM unknown'!$G$2:$G$253,"UK",'Relevant - In CRM unknown'!$M$2:$M$253,"Finance")+COUNTIFS('Relevant - IN NOW CRM valid'!$T$2:$T$2328,$A663,'Relevant - IN NOW CRM valid'!$G$2:$G$2328,"UK",'Relevant - IN NOW CRM valid'!$M$2:$M$2328,"Finance")+COUNTIFS('Relevant - IN NOW CRM unknown'!$T$2:$T$1227,$A663,'Relevant - IN NOW CRM unknown'!$G$2:$G$1227,"UK",'Relevant - IN NOW CRM unknown'!$M$2:$M$1227,"Finance")+COUNTIFS('Relevant - Not CRM not valid'!$T$2:$T$416,$A663,'Relevant - Not CRM not valid'!$G$2:$G$416,"UK",'Relevant - Not CRM not valid'!$M$2:$M$416,"Finance")+COUNTIFS('Relevant - In CRM not valid'!$T$2:$T$46,$A663,'Relevant - In CRM not valid'!$G$2:$G$46,"UK",'Relevant - In CRM not valid'!$M$2:$M$46,"Finance")</f>
        <v>0</v>
      </c>
      <c r="K663" s="2">
        <f>COUNTIFS('Relevant - In CRM valid'!$T$2:$T$4699,$A663,'Relevant - In CRM valid'!$G$2:$G$4699,"UK",'Relevant - In CRM valid'!$M$2:$M$4699,"IT/Systems")+COUNTIFS('Relevant - In CRM unknown'!$T$2:$T$253,$A663,'Relevant - In CRM unknown'!$G$2:$G$253,"UK",'Relevant - In CRM unknown'!$M$2:$M$253,"IT/Systems")+COUNTIFS('Relevant - IN NOW CRM valid'!$T$2:$T$2328,$A663,'Relevant - IN NOW CRM valid'!$G$2:$G$2328,"UK",'Relevant - IN NOW CRM valid'!$M$2:$M$2328,"IT/Systems")+COUNTIFS('Relevant - IN NOW CRM unknown'!$T$2:$T$1227,$A663,'Relevant - IN NOW CRM unknown'!$G$2:$G$1227,"UK",'Relevant - IN NOW CRM unknown'!$M$2:$M$1227,"IT/Systems")+COUNTIFS('Relevant - Not CRM not valid'!$T$2:$T$416,$A663,'Relevant - Not CRM not valid'!$G$2:$G$416,"UK",'Relevant - Not CRM not valid'!$M$2:$M$416,"IT/Systems")+COUNTIFS('Relevant - In CRM not valid'!$T$2:$T$46,$A663,'Relevant - In CRM not valid'!$G$2:$G$46,"UK",'Relevant - In CRM not valid'!$M$2:$M$46,"IT/Systems")</f>
        <v>1</v>
      </c>
      <c r="L663" s="2">
        <f>COUNTIFS('Relevant - In CRM valid'!$T$2:$T$4699,$A663,'Relevant - In CRM valid'!$G$2:$G$4699,"UK",'Relevant - In CRM valid'!$M$2:$M$4699,"")+COUNTIFS('Relevant - In CRM unknown'!$T$2:$T$253,$A663,'Relevant - In CRM unknown'!$G$2:$G$253,"UK",'Relevant - In CRM unknown'!$M$2:$M$253,"")+COUNTIFS('Relevant - IN NOW CRM valid'!$T$2:$T$2328,$A663,'Relevant - IN NOW CRM valid'!$G$2:$G$2328,"UK",'Relevant - IN NOW CRM valid'!$M$2:$M$2328,"")+COUNTIFS('Relevant - IN NOW CRM unknown'!$T$2:$T$1227,$A663,'Relevant - IN NOW CRM unknown'!$G$2:$G$1227,"UK",'Relevant - IN NOW CRM unknown'!$M$2:$M$1227,"")+COUNTIFS('Relevant - Not CRM not valid'!$T$2:$T$416,$A663,'Relevant - Not CRM not valid'!$G$2:$G$416,"UK",'Relevant - Not CRM not valid'!$M$2:$M$416,"")+COUNTIFS('Relevant - In CRM not valid'!$T$2:$T$46,$A663,'Relevant - In CRM not valid'!$G$2:$G$46,"UK",'Relevant - In CRM not valid'!$M$2:$M$46,"")</f>
        <v>0</v>
      </c>
      <c r="M663" s="2">
        <f t="shared" si="20"/>
        <v>1</v>
      </c>
      <c r="N663" s="2">
        <f>COUNTIFS('Relevant - In CRM valid'!$T$2:$T$4699,$A663,'Relevant - In CRM valid'!$G$2:$G$4699,"UK",'Relevant - In CRM valid'!$Q$2:$Q$4699,"valid")+COUNTIFS('Relevant - In CRM unknown'!$T$2:$T$253,$A663,'Relevant - In CRM unknown'!$G$2:$G$253,"UK",'Relevant - In CRM unknown'!$Q$2:$Q$253,"valid")+COUNTIFS('Relevant - IN NOW CRM valid'!$T$2:$T$2328,$A663,'Relevant - IN NOW CRM valid'!$G$2:$G$2328,"UK",'Relevant - IN NOW CRM valid'!$Q$2:$Q$2328,"valid")+COUNTIFS('Relevant - IN NOW CRM unknown'!$T$2:$T$1227,$A663,'Relevant - IN NOW CRM unknown'!$G$2:$G$1227,"UK",'Relevant - IN NOW CRM unknown'!$Q$2:$Q$1227,"valid")+COUNTIFS('Relevant - Not CRM not valid'!$T$2:$T$416,$A663,'Relevant - Not CRM not valid'!$G$2:$G$416,"UK",'Relevant - Not CRM not valid'!$Q$2:$Q$416,"valid")+COUNTIFS('Relevant - In CRM not valid'!$T$2:$T$46,$A663,'Relevant - In CRM not valid'!$G$2:$G$46,"UK",'Relevant - In CRM not valid'!$Q$2:$Q$46,"valid")</f>
        <v>0</v>
      </c>
      <c r="O663" s="2" t="str">
        <f t="shared" si="21"/>
        <v xml:space="preserve">Research  Finance  </v>
      </c>
    </row>
    <row r="664" spans="1:15" ht="15" customHeight="1">
      <c r="A664" s="2" t="s">
        <v>1435</v>
      </c>
      <c r="B664" s="2" t="s">
        <v>1436</v>
      </c>
      <c r="C664" s="2" t="s">
        <v>161</v>
      </c>
      <c r="D664" s="2" t="str">
        <f>IFERROR(INDEX('UK Target Institutions'!$D$2:$D$727,MATCH($A664,'UK Target Institutions'!$A$2:$A$727,0)),"")</f>
        <v>Yes</v>
      </c>
      <c r="E664" s="2">
        <f>COUNTIFS('Relevant - In CRM valid'!$T$2:$T$4699,$A664,'Relevant - In CRM valid'!$G$2:$G$4699,"UK")+COUNTIFS('Relevant - In CRM unknown'!$T$2:$T$253,$A664,'Relevant - In CRM unknown'!$G$2:$G$253,"UK")+COUNTIFS('Relevant - IN NOW CRM valid'!$T$2:$T$2328,$A664,'Relevant - IN NOW CRM valid'!$G$2:$G$2328,"UK")+COUNTIFS('Relevant - IN NOW CRM unknown'!$T$2:$T$1227,$A664,'Relevant - IN NOW CRM unknown'!$G$2:$G$1227,"UK")+COUNTIFS('Relevant - Not CRM not valid'!$T$2:$T$416,$A664,'Relevant - Not CRM not valid'!$G$2:$G$416,"UK")+COUNTIFS('Relevant - In CRM not valid'!$T$2:$T$46,$A664,'Relevant - In CRM not valid'!$G$2:$G$46,"UK")</f>
        <v>1</v>
      </c>
      <c r="F664" s="2">
        <f>COUNTIFS('Relevant - In CRM valid'!$T$2:$T$4699,$A664,'Relevant - In CRM valid'!$G$2:$G$4699,"UK",'Relevant - In CRM valid'!$M$2:$M$4699,"Research")+COUNTIFS('Relevant - In CRM unknown'!$T$2:$T$253,$A664,'Relevant - In CRM unknown'!$G$2:$G$253,"UK",'Relevant - In CRM unknown'!$M$2:$M$253,"Research")+COUNTIFS('Relevant - IN NOW CRM valid'!$T$2:$T$2328,$A664,'Relevant - IN NOW CRM valid'!$G$2:$G$2328,"UK",'Relevant - IN NOW CRM valid'!$M$2:$M$2328,"Research")+COUNTIFS('Relevant - IN NOW CRM unknown'!$T$2:$T$1227,$A664,'Relevant - IN NOW CRM unknown'!$G$2:$G$1227,"UK",'Relevant - IN NOW CRM unknown'!$M$2:$M$1227,"Research")+COUNTIFS('Relevant - Not CRM not valid'!$T$2:$T$416,$A664,'Relevant - Not CRM not valid'!$G$2:$G$416,"UK",'Relevant - Not CRM not valid'!$M$2:$M$416,"Research")+COUNTIFS('Relevant - In CRM not valid'!$T$2:$T$46,$A664,'Relevant - In CRM not valid'!$G$2:$G$46,"UK",'Relevant - In CRM not valid'!$M$2:$M$46,"Research")</f>
        <v>1</v>
      </c>
      <c r="G664" s="2">
        <f>COUNTIFS('Relevant - In CRM valid'!$T$2:$T$4699,$A664,'Relevant - In CRM valid'!$G$2:$G$4699,"UK",'Relevant - In CRM valid'!$M$2:$M$4699,"Research",'Relevant - In CRM valid'!$R$2:$R$4699,"Senior")+COUNTIFS('Relevant - In CRM unknown'!$T$2:$T$253,$A664,'Relevant - In CRM unknown'!$G$2:$G$253,"UK",'Relevant - In CRM unknown'!$M$2:$M$253,"Research",'Relevant - In CRM unknown'!$R$2:$R$253,"Senior")+COUNTIFS('Relevant - IN NOW CRM valid'!$T$2:$T$2328,$A664,'Relevant - IN NOW CRM valid'!$G$2:$G$2328,"UK",'Relevant - IN NOW CRM valid'!$M$2:$M$2328,"Research",'Relevant - IN NOW CRM valid'!$R$2:$R$2328,"Senior")+COUNTIFS('Relevant - IN NOW CRM unknown'!$T$2:$T$1227,$A664,'Relevant - IN NOW CRM unknown'!$G$2:$G$1227,"UK",'Relevant - IN NOW CRM unknown'!$M$2:$M$1227,"Research",'Relevant - IN NOW CRM unknown'!$R$2:$R$1227,"Senior")+COUNTIFS('Relevant - Not CRM not valid'!$T$2:$T$416,$A664,'Relevant - Not CRM not valid'!$G$2:$G$416,"UK",'Relevant - Not CRM not valid'!$M$2:$M$416,"Research",'Relevant - Not CRM not valid'!$R$2:$R$416,"Senior")+COUNTIFS('Relevant - In CRM not valid'!$T$2:$T$46,$A664,'Relevant - In CRM not valid'!$G$2:$G$46,"UK",'Relevant - In CRM not valid'!$M$2:$M$46,"Research",'Relevant - In CRM not valid'!$R$2:$R$46,"Senior")</f>
        <v>1</v>
      </c>
      <c r="H664" s="2">
        <f>COUNTIFS('Relevant - In CRM valid'!$T$2:$T$4699,$A664,'Relevant - In CRM valid'!$G$2:$G$4699,"UK",'Relevant - In CRM valid'!$M$2:$M$4699,"Research",'Relevant - In CRM valid'!$R$2:$R$4699,"Operational")+COUNTIFS('Relevant - In CRM unknown'!$T$2:$T$253,$A664,'Relevant - In CRM unknown'!$G$2:$G$253,"UK",'Relevant - In CRM unknown'!$M$2:$M$253,"Research",'Relevant - In CRM unknown'!$R$2:$R$253,"Operational")+COUNTIFS('Relevant - IN NOW CRM valid'!$T$2:$T$2328,$A664,'Relevant - IN NOW CRM valid'!$G$2:$G$2328,"UK",'Relevant - IN NOW CRM valid'!$M$2:$M$2328,"Research",'Relevant - IN NOW CRM valid'!$R$2:$R$2328,"Operational")+COUNTIFS('Relevant - IN NOW CRM unknown'!$T$2:$T$1227,$A664,'Relevant - IN NOW CRM unknown'!$G$2:$G$1227,"UK",'Relevant - IN NOW CRM unknown'!$M$2:$M$1227,"Research",'Relevant - IN NOW CRM unknown'!$R$2:$R$1227,"Operational")+COUNTIFS('Relevant - Not CRM not valid'!$T$2:$T$416,$A664,'Relevant - Not CRM not valid'!$G$2:$G$416,"UK",'Relevant - Not CRM not valid'!$M$2:$M$416,"Research",'Relevant - Not CRM not valid'!$R$2:$R$416,"Operational")+COUNTIFS('Relevant - In CRM not valid'!$T$2:$T$46,$A664,'Relevant - In CRM not valid'!$G$2:$G$46,"UK",'Relevant - In CRM not valid'!$M$2:$M$46,"Research",'Relevant - In CRM not valid'!$R$2:$R$46,"Operational")</f>
        <v>0</v>
      </c>
      <c r="I664" s="2">
        <f>COUNTIFS('Relevant - In CRM valid'!$T$2:$T$4699,$A664,'Relevant - In CRM valid'!$G$2:$G$4699,"UK",'Relevant - In CRM valid'!$M$2:$M$4699,"Research",'Relevant - In CRM valid'!$R$2:$R$4699,"Academic")+COUNTIFS('Relevant - In CRM unknown'!$T$2:$T$253,$A664,'Relevant - In CRM unknown'!$G$2:$G$253,"UK",'Relevant - In CRM unknown'!$M$2:$M$253,"Research",'Relevant - In CRM unknown'!$R$2:$R$253,"Academic")+COUNTIFS('Relevant - IN NOW CRM valid'!$T$2:$T$2328,$A664,'Relevant - IN NOW CRM valid'!$G$2:$G$2328,"UK",'Relevant - IN NOW CRM valid'!$M$2:$M$2328,"Research",'Relevant - IN NOW CRM valid'!$R$2:$R$2328,"Academic")+COUNTIFS('Relevant - IN NOW CRM unknown'!$T$2:$T$1227,$A664,'Relevant - IN NOW CRM unknown'!$G$2:$G$1227,"UK",'Relevant - IN NOW CRM unknown'!$M$2:$M$1227,"Research",'Relevant - IN NOW CRM unknown'!$R$2:$R$1227,"Academic")+COUNTIFS('Relevant - Not CRM not valid'!$T$2:$T$416,$A664,'Relevant - Not CRM not valid'!$G$2:$G$416,"UK",'Relevant - Not CRM not valid'!$M$2:$M$416,"Research",'Relevant - Not CRM not valid'!$R$2:$R$416,"Academic")+COUNTIFS('Relevant - In CRM not valid'!$T$2:$T$46,$A664,'Relevant - In CRM not valid'!$G$2:$G$46,"UK",'Relevant - In CRM not valid'!$M$2:$M$46,"Research",'Relevant - In CRM not valid'!$R$2:$R$46,"Academic")</f>
        <v>0</v>
      </c>
      <c r="J664" s="2">
        <f>COUNTIFS('Relevant - In CRM valid'!$T$2:$T$4699,$A664,'Relevant - In CRM valid'!$G$2:$G$4699,"UK",'Relevant - In CRM valid'!$M$2:$M$4699,"Finance")+COUNTIFS('Relevant - In CRM unknown'!$T$2:$T$253,$A664,'Relevant - In CRM unknown'!$G$2:$G$253,"UK",'Relevant - In CRM unknown'!$M$2:$M$253,"Finance")+COUNTIFS('Relevant - IN NOW CRM valid'!$T$2:$T$2328,$A664,'Relevant - IN NOW CRM valid'!$G$2:$G$2328,"UK",'Relevant - IN NOW CRM valid'!$M$2:$M$2328,"Finance")+COUNTIFS('Relevant - IN NOW CRM unknown'!$T$2:$T$1227,$A664,'Relevant - IN NOW CRM unknown'!$G$2:$G$1227,"UK",'Relevant - IN NOW CRM unknown'!$M$2:$M$1227,"Finance")+COUNTIFS('Relevant - Not CRM not valid'!$T$2:$T$416,$A664,'Relevant - Not CRM not valid'!$G$2:$G$416,"UK",'Relevant - Not CRM not valid'!$M$2:$M$416,"Finance")+COUNTIFS('Relevant - In CRM not valid'!$T$2:$T$46,$A664,'Relevant - In CRM not valid'!$G$2:$G$46,"UK",'Relevant - In CRM not valid'!$M$2:$M$46,"Finance")</f>
        <v>0</v>
      </c>
      <c r="K664" s="2">
        <f>COUNTIFS('Relevant - In CRM valid'!$T$2:$T$4699,$A664,'Relevant - In CRM valid'!$G$2:$G$4699,"UK",'Relevant - In CRM valid'!$M$2:$M$4699,"IT/Systems")+COUNTIFS('Relevant - In CRM unknown'!$T$2:$T$253,$A664,'Relevant - In CRM unknown'!$G$2:$G$253,"UK",'Relevant - In CRM unknown'!$M$2:$M$253,"IT/Systems")+COUNTIFS('Relevant - IN NOW CRM valid'!$T$2:$T$2328,$A664,'Relevant - IN NOW CRM valid'!$G$2:$G$2328,"UK",'Relevant - IN NOW CRM valid'!$M$2:$M$2328,"IT/Systems")+COUNTIFS('Relevant - IN NOW CRM unknown'!$T$2:$T$1227,$A664,'Relevant - IN NOW CRM unknown'!$G$2:$G$1227,"UK",'Relevant - IN NOW CRM unknown'!$M$2:$M$1227,"IT/Systems")+COUNTIFS('Relevant - Not CRM not valid'!$T$2:$T$416,$A664,'Relevant - Not CRM not valid'!$G$2:$G$416,"UK",'Relevant - Not CRM not valid'!$M$2:$M$416,"IT/Systems")+COUNTIFS('Relevant - In CRM not valid'!$T$2:$T$46,$A664,'Relevant - In CRM not valid'!$G$2:$G$46,"UK",'Relevant - In CRM not valid'!$M$2:$M$46,"IT/Systems")</f>
        <v>0</v>
      </c>
      <c r="L664" s="2">
        <f>COUNTIFS('Relevant - In CRM valid'!$T$2:$T$4699,$A664,'Relevant - In CRM valid'!$G$2:$G$4699,"UK",'Relevant - In CRM valid'!$M$2:$M$4699,"")+COUNTIFS('Relevant - In CRM unknown'!$T$2:$T$253,$A664,'Relevant - In CRM unknown'!$G$2:$G$253,"UK",'Relevant - In CRM unknown'!$M$2:$M$253,"")+COUNTIFS('Relevant - IN NOW CRM valid'!$T$2:$T$2328,$A664,'Relevant - IN NOW CRM valid'!$G$2:$G$2328,"UK",'Relevant - IN NOW CRM valid'!$M$2:$M$2328,"")+COUNTIFS('Relevant - IN NOW CRM unknown'!$T$2:$T$1227,$A664,'Relevant - IN NOW CRM unknown'!$G$2:$G$1227,"UK",'Relevant - IN NOW CRM unknown'!$M$2:$M$1227,"")+COUNTIFS('Relevant - Not CRM not valid'!$T$2:$T$416,$A664,'Relevant - Not CRM not valid'!$G$2:$G$416,"UK",'Relevant - Not CRM not valid'!$M$2:$M$416,"")+COUNTIFS('Relevant - In CRM not valid'!$T$2:$T$46,$A664,'Relevant - In CRM not valid'!$G$2:$G$46,"UK",'Relevant - In CRM not valid'!$M$2:$M$46,"")</f>
        <v>0</v>
      </c>
      <c r="M664" s="2">
        <f t="shared" si="20"/>
        <v>1</v>
      </c>
      <c r="N664" s="2">
        <f>COUNTIFS('Relevant - In CRM valid'!$T$2:$T$4699,$A664,'Relevant - In CRM valid'!$G$2:$G$4699,"UK",'Relevant - In CRM valid'!$Q$2:$Q$4699,"valid")+COUNTIFS('Relevant - In CRM unknown'!$T$2:$T$253,$A664,'Relevant - In CRM unknown'!$G$2:$G$253,"UK",'Relevant - In CRM unknown'!$Q$2:$Q$253,"valid")+COUNTIFS('Relevant - IN NOW CRM valid'!$T$2:$T$2328,$A664,'Relevant - IN NOW CRM valid'!$G$2:$G$2328,"UK",'Relevant - IN NOW CRM valid'!$Q$2:$Q$2328,"valid")+COUNTIFS('Relevant - IN NOW CRM unknown'!$T$2:$T$1227,$A664,'Relevant - IN NOW CRM unknown'!$G$2:$G$1227,"UK",'Relevant - IN NOW CRM unknown'!$Q$2:$Q$1227,"valid")+COUNTIFS('Relevant - Not CRM not valid'!$T$2:$T$416,$A664,'Relevant - Not CRM not valid'!$G$2:$G$416,"UK",'Relevant - Not CRM not valid'!$Q$2:$Q$416,"valid")+COUNTIFS('Relevant - In CRM not valid'!$T$2:$T$46,$A664,'Relevant - In CRM not valid'!$G$2:$G$46,"UK",'Relevant - In CRM not valid'!$Q$2:$Q$46,"valid")</f>
        <v>1</v>
      </c>
      <c r="O664" s="2" t="str">
        <f t="shared" si="21"/>
        <v>Finance  IT/Systems</v>
      </c>
    </row>
    <row r="665" spans="1:15" ht="15" customHeight="1">
      <c r="A665" s="2" t="s">
        <v>1437</v>
      </c>
      <c r="B665" s="2" t="s">
        <v>1438</v>
      </c>
      <c r="C665" s="2" t="s">
        <v>1570</v>
      </c>
      <c r="D665" s="2" t="str">
        <f>IFERROR(INDEX('UK Target Institutions'!$D$2:$D$727,MATCH($A665,'UK Target Institutions'!$A$2:$A$727,0)),"")</f>
        <v>No</v>
      </c>
      <c r="E665" s="2">
        <f>COUNTIFS('Relevant - In CRM valid'!$T$2:$T$4699,$A665,'Relevant - In CRM valid'!$G$2:$G$4699,"UK")+COUNTIFS('Relevant - In CRM unknown'!$T$2:$T$253,$A665,'Relevant - In CRM unknown'!$G$2:$G$253,"UK")+COUNTIFS('Relevant - IN NOW CRM valid'!$T$2:$T$2328,$A665,'Relevant - IN NOW CRM valid'!$G$2:$G$2328,"UK")+COUNTIFS('Relevant - IN NOW CRM unknown'!$T$2:$T$1227,$A665,'Relevant - IN NOW CRM unknown'!$G$2:$G$1227,"UK")+COUNTIFS('Relevant - Not CRM not valid'!$T$2:$T$416,$A665,'Relevant - Not CRM not valid'!$G$2:$G$416,"UK")+COUNTIFS('Relevant - In CRM not valid'!$T$2:$T$46,$A665,'Relevant - In CRM not valid'!$G$2:$G$46,"UK")</f>
        <v>1</v>
      </c>
      <c r="F665" s="2">
        <f>COUNTIFS('Relevant - In CRM valid'!$T$2:$T$4699,$A665,'Relevant - In CRM valid'!$G$2:$G$4699,"UK",'Relevant - In CRM valid'!$M$2:$M$4699,"Research")+COUNTIFS('Relevant - In CRM unknown'!$T$2:$T$253,$A665,'Relevant - In CRM unknown'!$G$2:$G$253,"UK",'Relevant - In CRM unknown'!$M$2:$M$253,"Research")+COUNTIFS('Relevant - IN NOW CRM valid'!$T$2:$T$2328,$A665,'Relevant - IN NOW CRM valid'!$G$2:$G$2328,"UK",'Relevant - IN NOW CRM valid'!$M$2:$M$2328,"Research")+COUNTIFS('Relevant - IN NOW CRM unknown'!$T$2:$T$1227,$A665,'Relevant - IN NOW CRM unknown'!$G$2:$G$1227,"UK",'Relevant - IN NOW CRM unknown'!$M$2:$M$1227,"Research")+COUNTIFS('Relevant - Not CRM not valid'!$T$2:$T$416,$A665,'Relevant - Not CRM not valid'!$G$2:$G$416,"UK",'Relevant - Not CRM not valid'!$M$2:$M$416,"Research")+COUNTIFS('Relevant - In CRM not valid'!$T$2:$T$46,$A665,'Relevant - In CRM not valid'!$G$2:$G$46,"UK",'Relevant - In CRM not valid'!$M$2:$M$46,"Research")</f>
        <v>1</v>
      </c>
      <c r="G665" s="2">
        <f>COUNTIFS('Relevant - In CRM valid'!$T$2:$T$4699,$A665,'Relevant - In CRM valid'!$G$2:$G$4699,"UK",'Relevant - In CRM valid'!$M$2:$M$4699,"Research",'Relevant - In CRM valid'!$R$2:$R$4699,"Senior")+COUNTIFS('Relevant - In CRM unknown'!$T$2:$T$253,$A665,'Relevant - In CRM unknown'!$G$2:$G$253,"UK",'Relevant - In CRM unknown'!$M$2:$M$253,"Research",'Relevant - In CRM unknown'!$R$2:$R$253,"Senior")+COUNTIFS('Relevant - IN NOW CRM valid'!$T$2:$T$2328,$A665,'Relevant - IN NOW CRM valid'!$G$2:$G$2328,"UK",'Relevant - IN NOW CRM valid'!$M$2:$M$2328,"Research",'Relevant - IN NOW CRM valid'!$R$2:$R$2328,"Senior")+COUNTIFS('Relevant - IN NOW CRM unknown'!$T$2:$T$1227,$A665,'Relevant - IN NOW CRM unknown'!$G$2:$G$1227,"UK",'Relevant - IN NOW CRM unknown'!$M$2:$M$1227,"Research",'Relevant - IN NOW CRM unknown'!$R$2:$R$1227,"Senior")+COUNTIFS('Relevant - Not CRM not valid'!$T$2:$T$416,$A665,'Relevant - Not CRM not valid'!$G$2:$G$416,"UK",'Relevant - Not CRM not valid'!$M$2:$M$416,"Research",'Relevant - Not CRM not valid'!$R$2:$R$416,"Senior")+COUNTIFS('Relevant - In CRM not valid'!$T$2:$T$46,$A665,'Relevant - In CRM not valid'!$G$2:$G$46,"UK",'Relevant - In CRM not valid'!$M$2:$M$46,"Research",'Relevant - In CRM not valid'!$R$2:$R$46,"Senior")</f>
        <v>0</v>
      </c>
      <c r="H665" s="2">
        <f>COUNTIFS('Relevant - In CRM valid'!$T$2:$T$4699,$A665,'Relevant - In CRM valid'!$G$2:$G$4699,"UK",'Relevant - In CRM valid'!$M$2:$M$4699,"Research",'Relevant - In CRM valid'!$R$2:$R$4699,"Operational")+COUNTIFS('Relevant - In CRM unknown'!$T$2:$T$253,$A665,'Relevant - In CRM unknown'!$G$2:$G$253,"UK",'Relevant - In CRM unknown'!$M$2:$M$253,"Research",'Relevant - In CRM unknown'!$R$2:$R$253,"Operational")+COUNTIFS('Relevant - IN NOW CRM valid'!$T$2:$T$2328,$A665,'Relevant - IN NOW CRM valid'!$G$2:$G$2328,"UK",'Relevant - IN NOW CRM valid'!$M$2:$M$2328,"Research",'Relevant - IN NOW CRM valid'!$R$2:$R$2328,"Operational")+COUNTIFS('Relevant - IN NOW CRM unknown'!$T$2:$T$1227,$A665,'Relevant - IN NOW CRM unknown'!$G$2:$G$1227,"UK",'Relevant - IN NOW CRM unknown'!$M$2:$M$1227,"Research",'Relevant - IN NOW CRM unknown'!$R$2:$R$1227,"Operational")+COUNTIFS('Relevant - Not CRM not valid'!$T$2:$T$416,$A665,'Relevant - Not CRM not valid'!$G$2:$G$416,"UK",'Relevant - Not CRM not valid'!$M$2:$M$416,"Research",'Relevant - Not CRM not valid'!$R$2:$R$416,"Operational")+COUNTIFS('Relevant - In CRM not valid'!$T$2:$T$46,$A665,'Relevant - In CRM not valid'!$G$2:$G$46,"UK",'Relevant - In CRM not valid'!$M$2:$M$46,"Research",'Relevant - In CRM not valid'!$R$2:$R$46,"Operational")</f>
        <v>1</v>
      </c>
      <c r="I665" s="2">
        <f>COUNTIFS('Relevant - In CRM valid'!$T$2:$T$4699,$A665,'Relevant - In CRM valid'!$G$2:$G$4699,"UK",'Relevant - In CRM valid'!$M$2:$M$4699,"Research",'Relevant - In CRM valid'!$R$2:$R$4699,"Academic")+COUNTIFS('Relevant - In CRM unknown'!$T$2:$T$253,$A665,'Relevant - In CRM unknown'!$G$2:$G$253,"UK",'Relevant - In CRM unknown'!$M$2:$M$253,"Research",'Relevant - In CRM unknown'!$R$2:$R$253,"Academic")+COUNTIFS('Relevant - IN NOW CRM valid'!$T$2:$T$2328,$A665,'Relevant - IN NOW CRM valid'!$G$2:$G$2328,"UK",'Relevant - IN NOW CRM valid'!$M$2:$M$2328,"Research",'Relevant - IN NOW CRM valid'!$R$2:$R$2328,"Academic")+COUNTIFS('Relevant - IN NOW CRM unknown'!$T$2:$T$1227,$A665,'Relevant - IN NOW CRM unknown'!$G$2:$G$1227,"UK",'Relevant - IN NOW CRM unknown'!$M$2:$M$1227,"Research",'Relevant - IN NOW CRM unknown'!$R$2:$R$1227,"Academic")+COUNTIFS('Relevant - Not CRM not valid'!$T$2:$T$416,$A665,'Relevant - Not CRM not valid'!$G$2:$G$416,"UK",'Relevant - Not CRM not valid'!$M$2:$M$416,"Research",'Relevant - Not CRM not valid'!$R$2:$R$416,"Academic")+COUNTIFS('Relevant - In CRM not valid'!$T$2:$T$46,$A665,'Relevant - In CRM not valid'!$G$2:$G$46,"UK",'Relevant - In CRM not valid'!$M$2:$M$46,"Research",'Relevant - In CRM not valid'!$R$2:$R$46,"Academic")</f>
        <v>0</v>
      </c>
      <c r="J665" s="2">
        <f>COUNTIFS('Relevant - In CRM valid'!$T$2:$T$4699,$A665,'Relevant - In CRM valid'!$G$2:$G$4699,"UK",'Relevant - In CRM valid'!$M$2:$M$4699,"Finance")+COUNTIFS('Relevant - In CRM unknown'!$T$2:$T$253,$A665,'Relevant - In CRM unknown'!$G$2:$G$253,"UK",'Relevant - In CRM unknown'!$M$2:$M$253,"Finance")+COUNTIFS('Relevant - IN NOW CRM valid'!$T$2:$T$2328,$A665,'Relevant - IN NOW CRM valid'!$G$2:$G$2328,"UK",'Relevant - IN NOW CRM valid'!$M$2:$M$2328,"Finance")+COUNTIFS('Relevant - IN NOW CRM unknown'!$T$2:$T$1227,$A665,'Relevant - IN NOW CRM unknown'!$G$2:$G$1227,"UK",'Relevant - IN NOW CRM unknown'!$M$2:$M$1227,"Finance")+COUNTIFS('Relevant - Not CRM not valid'!$T$2:$T$416,$A665,'Relevant - Not CRM not valid'!$G$2:$G$416,"UK",'Relevant - Not CRM not valid'!$M$2:$M$416,"Finance")+COUNTIFS('Relevant - In CRM not valid'!$T$2:$T$46,$A665,'Relevant - In CRM not valid'!$G$2:$G$46,"UK",'Relevant - In CRM not valid'!$M$2:$M$46,"Finance")</f>
        <v>0</v>
      </c>
      <c r="K665" s="2">
        <f>COUNTIFS('Relevant - In CRM valid'!$T$2:$T$4699,$A665,'Relevant - In CRM valid'!$G$2:$G$4699,"UK",'Relevant - In CRM valid'!$M$2:$M$4699,"IT/Systems")+COUNTIFS('Relevant - In CRM unknown'!$T$2:$T$253,$A665,'Relevant - In CRM unknown'!$G$2:$G$253,"UK",'Relevant - In CRM unknown'!$M$2:$M$253,"IT/Systems")+COUNTIFS('Relevant - IN NOW CRM valid'!$T$2:$T$2328,$A665,'Relevant - IN NOW CRM valid'!$G$2:$G$2328,"UK",'Relevant - IN NOW CRM valid'!$M$2:$M$2328,"IT/Systems")+COUNTIFS('Relevant - IN NOW CRM unknown'!$T$2:$T$1227,$A665,'Relevant - IN NOW CRM unknown'!$G$2:$G$1227,"UK",'Relevant - IN NOW CRM unknown'!$M$2:$M$1227,"IT/Systems")+COUNTIFS('Relevant - Not CRM not valid'!$T$2:$T$416,$A665,'Relevant - Not CRM not valid'!$G$2:$G$416,"UK",'Relevant - Not CRM not valid'!$M$2:$M$416,"IT/Systems")+COUNTIFS('Relevant - In CRM not valid'!$T$2:$T$46,$A665,'Relevant - In CRM not valid'!$G$2:$G$46,"UK",'Relevant - In CRM not valid'!$M$2:$M$46,"IT/Systems")</f>
        <v>0</v>
      </c>
      <c r="L665" s="2">
        <f>COUNTIFS('Relevant - In CRM valid'!$T$2:$T$4699,$A665,'Relevant - In CRM valid'!$G$2:$G$4699,"UK",'Relevant - In CRM valid'!$M$2:$M$4699,"")+COUNTIFS('Relevant - In CRM unknown'!$T$2:$T$253,$A665,'Relevant - In CRM unknown'!$G$2:$G$253,"UK",'Relevant - In CRM unknown'!$M$2:$M$253,"")+COUNTIFS('Relevant - IN NOW CRM valid'!$T$2:$T$2328,$A665,'Relevant - IN NOW CRM valid'!$G$2:$G$2328,"UK",'Relevant - IN NOW CRM valid'!$M$2:$M$2328,"")+COUNTIFS('Relevant - IN NOW CRM unknown'!$T$2:$T$1227,$A665,'Relevant - IN NOW CRM unknown'!$G$2:$G$1227,"UK",'Relevant - IN NOW CRM unknown'!$M$2:$M$1227,"")+COUNTIFS('Relevant - Not CRM not valid'!$T$2:$T$416,$A665,'Relevant - Not CRM not valid'!$G$2:$G$416,"UK",'Relevant - Not CRM not valid'!$M$2:$M$416,"")+COUNTIFS('Relevant - In CRM not valid'!$T$2:$T$46,$A665,'Relevant - In CRM not valid'!$G$2:$G$46,"UK",'Relevant - In CRM not valid'!$M$2:$M$46,"")</f>
        <v>0</v>
      </c>
      <c r="M665" s="2">
        <f t="shared" si="20"/>
        <v>1</v>
      </c>
      <c r="N665" s="2">
        <f>COUNTIFS('Relevant - In CRM valid'!$T$2:$T$4699,$A665,'Relevant - In CRM valid'!$G$2:$G$4699,"UK",'Relevant - In CRM valid'!$Q$2:$Q$4699,"valid")+COUNTIFS('Relevant - In CRM unknown'!$T$2:$T$253,$A665,'Relevant - In CRM unknown'!$G$2:$G$253,"UK",'Relevant - In CRM unknown'!$Q$2:$Q$253,"valid")+COUNTIFS('Relevant - IN NOW CRM valid'!$T$2:$T$2328,$A665,'Relevant - IN NOW CRM valid'!$G$2:$G$2328,"UK",'Relevant - IN NOW CRM valid'!$Q$2:$Q$2328,"valid")+COUNTIFS('Relevant - IN NOW CRM unknown'!$T$2:$T$1227,$A665,'Relevant - IN NOW CRM unknown'!$G$2:$G$1227,"UK",'Relevant - IN NOW CRM unknown'!$Q$2:$Q$1227,"valid")+COUNTIFS('Relevant - Not CRM not valid'!$T$2:$T$416,$A665,'Relevant - Not CRM not valid'!$G$2:$G$416,"UK",'Relevant - Not CRM not valid'!$Q$2:$Q$416,"valid")+COUNTIFS('Relevant - In CRM not valid'!$T$2:$T$46,$A665,'Relevant - In CRM not valid'!$G$2:$G$46,"UK",'Relevant - In CRM not valid'!$Q$2:$Q$46,"valid")</f>
        <v>0</v>
      </c>
      <c r="O665" s="2" t="str">
        <f t="shared" si="21"/>
        <v>Finance  IT/Systems</v>
      </c>
    </row>
    <row r="666" spans="1:15" ht="15" customHeight="1">
      <c r="A666" s="2" t="s">
        <v>1439</v>
      </c>
      <c r="B666" s="2" t="s">
        <v>1440</v>
      </c>
      <c r="C666" s="2" t="s">
        <v>95</v>
      </c>
      <c r="D666" s="2" t="str">
        <f>IFERROR(INDEX('UK Target Institutions'!$D$2:$D$727,MATCH($A666,'UK Target Institutions'!$A$2:$A$727,0)),"")</f>
        <v>Yes</v>
      </c>
      <c r="E666" s="2">
        <f>COUNTIFS('Relevant - In CRM valid'!$T$2:$T$4699,$A666,'Relevant - In CRM valid'!$G$2:$G$4699,"UK")+COUNTIFS('Relevant - In CRM unknown'!$T$2:$T$253,$A666,'Relevant - In CRM unknown'!$G$2:$G$253,"UK")+COUNTIFS('Relevant - IN NOW CRM valid'!$T$2:$T$2328,$A666,'Relevant - IN NOW CRM valid'!$G$2:$G$2328,"UK")+COUNTIFS('Relevant - IN NOW CRM unknown'!$T$2:$T$1227,$A666,'Relevant - IN NOW CRM unknown'!$G$2:$G$1227,"UK")+COUNTIFS('Relevant - Not CRM not valid'!$T$2:$T$416,$A666,'Relevant - Not CRM not valid'!$G$2:$G$416,"UK")+COUNTIFS('Relevant - In CRM not valid'!$T$2:$T$46,$A666,'Relevant - In CRM not valid'!$G$2:$G$46,"UK")</f>
        <v>1</v>
      </c>
      <c r="F666" s="2">
        <f>COUNTIFS('Relevant - In CRM valid'!$T$2:$T$4699,$A666,'Relevant - In CRM valid'!$G$2:$G$4699,"UK",'Relevant - In CRM valid'!$M$2:$M$4699,"Research")+COUNTIFS('Relevant - In CRM unknown'!$T$2:$T$253,$A666,'Relevant - In CRM unknown'!$G$2:$G$253,"UK",'Relevant - In CRM unknown'!$M$2:$M$253,"Research")+COUNTIFS('Relevant - IN NOW CRM valid'!$T$2:$T$2328,$A666,'Relevant - IN NOW CRM valid'!$G$2:$G$2328,"UK",'Relevant - IN NOW CRM valid'!$M$2:$M$2328,"Research")+COUNTIFS('Relevant - IN NOW CRM unknown'!$T$2:$T$1227,$A666,'Relevant - IN NOW CRM unknown'!$G$2:$G$1227,"UK",'Relevant - IN NOW CRM unknown'!$M$2:$M$1227,"Research")+COUNTIFS('Relevant - Not CRM not valid'!$T$2:$T$416,$A666,'Relevant - Not CRM not valid'!$G$2:$G$416,"UK",'Relevant - Not CRM not valid'!$M$2:$M$416,"Research")+COUNTIFS('Relevant - In CRM not valid'!$T$2:$T$46,$A666,'Relevant - In CRM not valid'!$G$2:$G$46,"UK",'Relevant - In CRM not valid'!$M$2:$M$46,"Research")</f>
        <v>0</v>
      </c>
      <c r="G666" s="2">
        <f>COUNTIFS('Relevant - In CRM valid'!$T$2:$T$4699,$A666,'Relevant - In CRM valid'!$G$2:$G$4699,"UK",'Relevant - In CRM valid'!$M$2:$M$4699,"Research",'Relevant - In CRM valid'!$R$2:$R$4699,"Senior")+COUNTIFS('Relevant - In CRM unknown'!$T$2:$T$253,$A666,'Relevant - In CRM unknown'!$G$2:$G$253,"UK",'Relevant - In CRM unknown'!$M$2:$M$253,"Research",'Relevant - In CRM unknown'!$R$2:$R$253,"Senior")+COUNTIFS('Relevant - IN NOW CRM valid'!$T$2:$T$2328,$A666,'Relevant - IN NOW CRM valid'!$G$2:$G$2328,"UK",'Relevant - IN NOW CRM valid'!$M$2:$M$2328,"Research",'Relevant - IN NOW CRM valid'!$R$2:$R$2328,"Senior")+COUNTIFS('Relevant - IN NOW CRM unknown'!$T$2:$T$1227,$A666,'Relevant - IN NOW CRM unknown'!$G$2:$G$1227,"UK",'Relevant - IN NOW CRM unknown'!$M$2:$M$1227,"Research",'Relevant - IN NOW CRM unknown'!$R$2:$R$1227,"Senior")+COUNTIFS('Relevant - Not CRM not valid'!$T$2:$T$416,$A666,'Relevant - Not CRM not valid'!$G$2:$G$416,"UK",'Relevant - Not CRM not valid'!$M$2:$M$416,"Research",'Relevant - Not CRM not valid'!$R$2:$R$416,"Senior")+COUNTIFS('Relevant - In CRM not valid'!$T$2:$T$46,$A666,'Relevant - In CRM not valid'!$G$2:$G$46,"UK",'Relevant - In CRM not valid'!$M$2:$M$46,"Research",'Relevant - In CRM not valid'!$R$2:$R$46,"Senior")</f>
        <v>0</v>
      </c>
      <c r="H666" s="2">
        <f>COUNTIFS('Relevant - In CRM valid'!$T$2:$T$4699,$A666,'Relevant - In CRM valid'!$G$2:$G$4699,"UK",'Relevant - In CRM valid'!$M$2:$M$4699,"Research",'Relevant - In CRM valid'!$R$2:$R$4699,"Operational")+COUNTIFS('Relevant - In CRM unknown'!$T$2:$T$253,$A666,'Relevant - In CRM unknown'!$G$2:$G$253,"UK",'Relevant - In CRM unknown'!$M$2:$M$253,"Research",'Relevant - In CRM unknown'!$R$2:$R$253,"Operational")+COUNTIFS('Relevant - IN NOW CRM valid'!$T$2:$T$2328,$A666,'Relevant - IN NOW CRM valid'!$G$2:$G$2328,"UK",'Relevant - IN NOW CRM valid'!$M$2:$M$2328,"Research",'Relevant - IN NOW CRM valid'!$R$2:$R$2328,"Operational")+COUNTIFS('Relevant - IN NOW CRM unknown'!$T$2:$T$1227,$A666,'Relevant - IN NOW CRM unknown'!$G$2:$G$1227,"UK",'Relevant - IN NOW CRM unknown'!$M$2:$M$1227,"Research",'Relevant - IN NOW CRM unknown'!$R$2:$R$1227,"Operational")+COUNTIFS('Relevant - Not CRM not valid'!$T$2:$T$416,$A666,'Relevant - Not CRM not valid'!$G$2:$G$416,"UK",'Relevant - Not CRM not valid'!$M$2:$M$416,"Research",'Relevant - Not CRM not valid'!$R$2:$R$416,"Operational")+COUNTIFS('Relevant - In CRM not valid'!$T$2:$T$46,$A666,'Relevant - In CRM not valid'!$G$2:$G$46,"UK",'Relevant - In CRM not valid'!$M$2:$M$46,"Research",'Relevant - In CRM not valid'!$R$2:$R$46,"Operational")</f>
        <v>0</v>
      </c>
      <c r="I666" s="2">
        <f>COUNTIFS('Relevant - In CRM valid'!$T$2:$T$4699,$A666,'Relevant - In CRM valid'!$G$2:$G$4699,"UK",'Relevant - In CRM valid'!$M$2:$M$4699,"Research",'Relevant - In CRM valid'!$R$2:$R$4699,"Academic")+COUNTIFS('Relevant - In CRM unknown'!$T$2:$T$253,$A666,'Relevant - In CRM unknown'!$G$2:$G$253,"UK",'Relevant - In CRM unknown'!$M$2:$M$253,"Research",'Relevant - In CRM unknown'!$R$2:$R$253,"Academic")+COUNTIFS('Relevant - IN NOW CRM valid'!$T$2:$T$2328,$A666,'Relevant - IN NOW CRM valid'!$G$2:$G$2328,"UK",'Relevant - IN NOW CRM valid'!$M$2:$M$2328,"Research",'Relevant - IN NOW CRM valid'!$R$2:$R$2328,"Academic")+COUNTIFS('Relevant - IN NOW CRM unknown'!$T$2:$T$1227,$A666,'Relevant - IN NOW CRM unknown'!$G$2:$G$1227,"UK",'Relevant - IN NOW CRM unknown'!$M$2:$M$1227,"Research",'Relevant - IN NOW CRM unknown'!$R$2:$R$1227,"Academic")+COUNTIFS('Relevant - Not CRM not valid'!$T$2:$T$416,$A666,'Relevant - Not CRM not valid'!$G$2:$G$416,"UK",'Relevant - Not CRM not valid'!$M$2:$M$416,"Research",'Relevant - Not CRM not valid'!$R$2:$R$416,"Academic")+COUNTIFS('Relevant - In CRM not valid'!$T$2:$T$46,$A666,'Relevant - In CRM not valid'!$G$2:$G$46,"UK",'Relevant - In CRM not valid'!$M$2:$M$46,"Research",'Relevant - In CRM not valid'!$R$2:$R$46,"Academic")</f>
        <v>0</v>
      </c>
      <c r="J666" s="2">
        <f>COUNTIFS('Relevant - In CRM valid'!$T$2:$T$4699,$A666,'Relevant - In CRM valid'!$G$2:$G$4699,"UK",'Relevant - In CRM valid'!$M$2:$M$4699,"Finance")+COUNTIFS('Relevant - In CRM unknown'!$T$2:$T$253,$A666,'Relevant - In CRM unknown'!$G$2:$G$253,"UK",'Relevant - In CRM unknown'!$M$2:$M$253,"Finance")+COUNTIFS('Relevant - IN NOW CRM valid'!$T$2:$T$2328,$A666,'Relevant - IN NOW CRM valid'!$G$2:$G$2328,"UK",'Relevant - IN NOW CRM valid'!$M$2:$M$2328,"Finance")+COUNTIFS('Relevant - IN NOW CRM unknown'!$T$2:$T$1227,$A666,'Relevant - IN NOW CRM unknown'!$G$2:$G$1227,"UK",'Relevant - IN NOW CRM unknown'!$M$2:$M$1227,"Finance")+COUNTIFS('Relevant - Not CRM not valid'!$T$2:$T$416,$A666,'Relevant - Not CRM not valid'!$G$2:$G$416,"UK",'Relevant - Not CRM not valid'!$M$2:$M$416,"Finance")+COUNTIFS('Relevant - In CRM not valid'!$T$2:$T$46,$A666,'Relevant - In CRM not valid'!$G$2:$G$46,"UK",'Relevant - In CRM not valid'!$M$2:$M$46,"Finance")</f>
        <v>0</v>
      </c>
      <c r="K666" s="2">
        <f>COUNTIFS('Relevant - In CRM valid'!$T$2:$T$4699,$A666,'Relevant - In CRM valid'!$G$2:$G$4699,"UK",'Relevant - In CRM valid'!$M$2:$M$4699,"IT/Systems")+COUNTIFS('Relevant - In CRM unknown'!$T$2:$T$253,$A666,'Relevant - In CRM unknown'!$G$2:$G$253,"UK",'Relevant - In CRM unknown'!$M$2:$M$253,"IT/Systems")+COUNTIFS('Relevant - IN NOW CRM valid'!$T$2:$T$2328,$A666,'Relevant - IN NOW CRM valid'!$G$2:$G$2328,"UK",'Relevant - IN NOW CRM valid'!$M$2:$M$2328,"IT/Systems")+COUNTIFS('Relevant - IN NOW CRM unknown'!$T$2:$T$1227,$A666,'Relevant - IN NOW CRM unknown'!$G$2:$G$1227,"UK",'Relevant - IN NOW CRM unknown'!$M$2:$M$1227,"IT/Systems")+COUNTIFS('Relevant - Not CRM not valid'!$T$2:$T$416,$A666,'Relevant - Not CRM not valid'!$G$2:$G$416,"UK",'Relevant - Not CRM not valid'!$M$2:$M$416,"IT/Systems")+COUNTIFS('Relevant - In CRM not valid'!$T$2:$T$46,$A666,'Relevant - In CRM not valid'!$G$2:$G$46,"UK",'Relevant - In CRM not valid'!$M$2:$M$46,"IT/Systems")</f>
        <v>0</v>
      </c>
      <c r="L666" s="2">
        <f>COUNTIFS('Relevant - In CRM valid'!$T$2:$T$4699,$A666,'Relevant - In CRM valid'!$G$2:$G$4699,"UK",'Relevant - In CRM valid'!$M$2:$M$4699,"")+COUNTIFS('Relevant - In CRM unknown'!$T$2:$T$253,$A666,'Relevant - In CRM unknown'!$G$2:$G$253,"UK",'Relevant - In CRM unknown'!$M$2:$M$253,"")+COUNTIFS('Relevant - IN NOW CRM valid'!$T$2:$T$2328,$A666,'Relevant - IN NOW CRM valid'!$G$2:$G$2328,"UK",'Relevant - IN NOW CRM valid'!$M$2:$M$2328,"")+COUNTIFS('Relevant - IN NOW CRM unknown'!$T$2:$T$1227,$A666,'Relevant - IN NOW CRM unknown'!$G$2:$G$1227,"UK",'Relevant - IN NOW CRM unknown'!$M$2:$M$1227,"")+COUNTIFS('Relevant - Not CRM not valid'!$T$2:$T$416,$A666,'Relevant - Not CRM not valid'!$G$2:$G$416,"UK",'Relevant - Not CRM not valid'!$M$2:$M$416,"")+COUNTIFS('Relevant - In CRM not valid'!$T$2:$T$46,$A666,'Relevant - In CRM not valid'!$G$2:$G$46,"UK",'Relevant - In CRM not valid'!$M$2:$M$46,"")</f>
        <v>0</v>
      </c>
      <c r="M666" s="2">
        <f t="shared" si="20"/>
        <v>0</v>
      </c>
      <c r="N666" s="2">
        <f>COUNTIFS('Relevant - In CRM valid'!$T$2:$T$4699,$A666,'Relevant - In CRM valid'!$G$2:$G$4699,"UK",'Relevant - In CRM valid'!$Q$2:$Q$4699,"valid")+COUNTIFS('Relevant - In CRM unknown'!$T$2:$T$253,$A666,'Relevant - In CRM unknown'!$G$2:$G$253,"UK",'Relevant - In CRM unknown'!$Q$2:$Q$253,"valid")+COUNTIFS('Relevant - IN NOW CRM valid'!$T$2:$T$2328,$A666,'Relevant - IN NOW CRM valid'!$G$2:$G$2328,"UK",'Relevant - IN NOW CRM valid'!$Q$2:$Q$2328,"valid")+COUNTIFS('Relevant - IN NOW CRM unknown'!$T$2:$T$1227,$A666,'Relevant - IN NOW CRM unknown'!$G$2:$G$1227,"UK",'Relevant - IN NOW CRM unknown'!$Q$2:$Q$1227,"valid")+COUNTIFS('Relevant - Not CRM not valid'!$T$2:$T$416,$A666,'Relevant - Not CRM not valid'!$G$2:$G$416,"UK",'Relevant - Not CRM not valid'!$Q$2:$Q$416,"valid")+COUNTIFS('Relevant - In CRM not valid'!$T$2:$T$46,$A666,'Relevant - In CRM not valid'!$G$2:$G$46,"UK",'Relevant - In CRM not valid'!$Q$2:$Q$46,"valid")</f>
        <v>1</v>
      </c>
      <c r="O666" s="2" t="str">
        <f t="shared" si="21"/>
        <v>Research  Finance  IT/Systems</v>
      </c>
    </row>
    <row r="667" spans="1:15" ht="15" customHeight="1">
      <c r="A667" s="2" t="s">
        <v>1441</v>
      </c>
      <c r="B667" s="2" t="s">
        <v>1442</v>
      </c>
      <c r="C667" s="2" t="s">
        <v>1570</v>
      </c>
      <c r="D667" s="2" t="str">
        <f>IFERROR(INDEX('UK Target Institutions'!$D$2:$D$727,MATCH($A667,'UK Target Institutions'!$A$2:$A$727,0)),"")</f>
        <v>No</v>
      </c>
      <c r="E667" s="2">
        <f>COUNTIFS('Relevant - In CRM valid'!$T$2:$T$4699,$A667,'Relevant - In CRM valid'!$G$2:$G$4699,"UK")+COUNTIFS('Relevant - In CRM unknown'!$T$2:$T$253,$A667,'Relevant - In CRM unknown'!$G$2:$G$253,"UK")+COUNTIFS('Relevant - IN NOW CRM valid'!$T$2:$T$2328,$A667,'Relevant - IN NOW CRM valid'!$G$2:$G$2328,"UK")+COUNTIFS('Relevant - IN NOW CRM unknown'!$T$2:$T$1227,$A667,'Relevant - IN NOW CRM unknown'!$G$2:$G$1227,"UK")+COUNTIFS('Relevant - Not CRM not valid'!$T$2:$T$416,$A667,'Relevant - Not CRM not valid'!$G$2:$G$416,"UK")+COUNTIFS('Relevant - In CRM not valid'!$T$2:$T$46,$A667,'Relevant - In CRM not valid'!$G$2:$G$46,"UK")</f>
        <v>1</v>
      </c>
      <c r="F667" s="2">
        <f>COUNTIFS('Relevant - In CRM valid'!$T$2:$T$4699,$A667,'Relevant - In CRM valid'!$G$2:$G$4699,"UK",'Relevant - In CRM valid'!$M$2:$M$4699,"Research")+COUNTIFS('Relevant - In CRM unknown'!$T$2:$T$253,$A667,'Relevant - In CRM unknown'!$G$2:$G$253,"UK",'Relevant - In CRM unknown'!$M$2:$M$253,"Research")+COUNTIFS('Relevant - IN NOW CRM valid'!$T$2:$T$2328,$A667,'Relevant - IN NOW CRM valid'!$G$2:$G$2328,"UK",'Relevant - IN NOW CRM valid'!$M$2:$M$2328,"Research")+COUNTIFS('Relevant - IN NOW CRM unknown'!$T$2:$T$1227,$A667,'Relevant - IN NOW CRM unknown'!$G$2:$G$1227,"UK",'Relevant - IN NOW CRM unknown'!$M$2:$M$1227,"Research")+COUNTIFS('Relevant - Not CRM not valid'!$T$2:$T$416,$A667,'Relevant - Not CRM not valid'!$G$2:$G$416,"UK",'Relevant - Not CRM not valid'!$M$2:$M$416,"Research")+COUNTIFS('Relevant - In CRM not valid'!$T$2:$T$46,$A667,'Relevant - In CRM not valid'!$G$2:$G$46,"UK",'Relevant - In CRM not valid'!$M$2:$M$46,"Research")</f>
        <v>1</v>
      </c>
      <c r="G667" s="2">
        <f>COUNTIFS('Relevant - In CRM valid'!$T$2:$T$4699,$A667,'Relevant - In CRM valid'!$G$2:$G$4699,"UK",'Relevant - In CRM valid'!$M$2:$M$4699,"Research",'Relevant - In CRM valid'!$R$2:$R$4699,"Senior")+COUNTIFS('Relevant - In CRM unknown'!$T$2:$T$253,$A667,'Relevant - In CRM unknown'!$G$2:$G$253,"UK",'Relevant - In CRM unknown'!$M$2:$M$253,"Research",'Relevant - In CRM unknown'!$R$2:$R$253,"Senior")+COUNTIFS('Relevant - IN NOW CRM valid'!$T$2:$T$2328,$A667,'Relevant - IN NOW CRM valid'!$G$2:$G$2328,"UK",'Relevant - IN NOW CRM valid'!$M$2:$M$2328,"Research",'Relevant - IN NOW CRM valid'!$R$2:$R$2328,"Senior")+COUNTIFS('Relevant - IN NOW CRM unknown'!$T$2:$T$1227,$A667,'Relevant - IN NOW CRM unknown'!$G$2:$G$1227,"UK",'Relevant - IN NOW CRM unknown'!$M$2:$M$1227,"Research",'Relevant - IN NOW CRM unknown'!$R$2:$R$1227,"Senior")+COUNTIFS('Relevant - Not CRM not valid'!$T$2:$T$416,$A667,'Relevant - Not CRM not valid'!$G$2:$G$416,"UK",'Relevant - Not CRM not valid'!$M$2:$M$416,"Research",'Relevant - Not CRM not valid'!$R$2:$R$416,"Senior")+COUNTIFS('Relevant - In CRM not valid'!$T$2:$T$46,$A667,'Relevant - In CRM not valid'!$G$2:$G$46,"UK",'Relevant - In CRM not valid'!$M$2:$M$46,"Research",'Relevant - In CRM not valid'!$R$2:$R$46,"Senior")</f>
        <v>1</v>
      </c>
      <c r="H667" s="2">
        <f>COUNTIFS('Relevant - In CRM valid'!$T$2:$T$4699,$A667,'Relevant - In CRM valid'!$G$2:$G$4699,"UK",'Relevant - In CRM valid'!$M$2:$M$4699,"Research",'Relevant - In CRM valid'!$R$2:$R$4699,"Operational")+COUNTIFS('Relevant - In CRM unknown'!$T$2:$T$253,$A667,'Relevant - In CRM unknown'!$G$2:$G$253,"UK",'Relevant - In CRM unknown'!$M$2:$M$253,"Research",'Relevant - In CRM unknown'!$R$2:$R$253,"Operational")+COUNTIFS('Relevant - IN NOW CRM valid'!$T$2:$T$2328,$A667,'Relevant - IN NOW CRM valid'!$G$2:$G$2328,"UK",'Relevant - IN NOW CRM valid'!$M$2:$M$2328,"Research",'Relevant - IN NOW CRM valid'!$R$2:$R$2328,"Operational")+COUNTIFS('Relevant - IN NOW CRM unknown'!$T$2:$T$1227,$A667,'Relevant - IN NOW CRM unknown'!$G$2:$G$1227,"UK",'Relevant - IN NOW CRM unknown'!$M$2:$M$1227,"Research",'Relevant - IN NOW CRM unknown'!$R$2:$R$1227,"Operational")+COUNTIFS('Relevant - Not CRM not valid'!$T$2:$T$416,$A667,'Relevant - Not CRM not valid'!$G$2:$G$416,"UK",'Relevant - Not CRM not valid'!$M$2:$M$416,"Research",'Relevant - Not CRM not valid'!$R$2:$R$416,"Operational")+COUNTIFS('Relevant - In CRM not valid'!$T$2:$T$46,$A667,'Relevant - In CRM not valid'!$G$2:$G$46,"UK",'Relevant - In CRM not valid'!$M$2:$M$46,"Research",'Relevant - In CRM not valid'!$R$2:$R$46,"Operational")</f>
        <v>0</v>
      </c>
      <c r="I667" s="2">
        <f>COUNTIFS('Relevant - In CRM valid'!$T$2:$T$4699,$A667,'Relevant - In CRM valid'!$G$2:$G$4699,"UK",'Relevant - In CRM valid'!$M$2:$M$4699,"Research",'Relevant - In CRM valid'!$R$2:$R$4699,"Academic")+COUNTIFS('Relevant - In CRM unknown'!$T$2:$T$253,$A667,'Relevant - In CRM unknown'!$G$2:$G$253,"UK",'Relevant - In CRM unknown'!$M$2:$M$253,"Research",'Relevant - In CRM unknown'!$R$2:$R$253,"Academic")+COUNTIFS('Relevant - IN NOW CRM valid'!$T$2:$T$2328,$A667,'Relevant - IN NOW CRM valid'!$G$2:$G$2328,"UK",'Relevant - IN NOW CRM valid'!$M$2:$M$2328,"Research",'Relevant - IN NOW CRM valid'!$R$2:$R$2328,"Academic")+COUNTIFS('Relevant - IN NOW CRM unknown'!$T$2:$T$1227,$A667,'Relevant - IN NOW CRM unknown'!$G$2:$G$1227,"UK",'Relevant - IN NOW CRM unknown'!$M$2:$M$1227,"Research",'Relevant - IN NOW CRM unknown'!$R$2:$R$1227,"Academic")+COUNTIFS('Relevant - Not CRM not valid'!$T$2:$T$416,$A667,'Relevant - Not CRM not valid'!$G$2:$G$416,"UK",'Relevant - Not CRM not valid'!$M$2:$M$416,"Research",'Relevant - Not CRM not valid'!$R$2:$R$416,"Academic")+COUNTIFS('Relevant - In CRM not valid'!$T$2:$T$46,$A667,'Relevant - In CRM not valid'!$G$2:$G$46,"UK",'Relevant - In CRM not valid'!$M$2:$M$46,"Research",'Relevant - In CRM not valid'!$R$2:$R$46,"Academic")</f>
        <v>0</v>
      </c>
      <c r="J667" s="2">
        <f>COUNTIFS('Relevant - In CRM valid'!$T$2:$T$4699,$A667,'Relevant - In CRM valid'!$G$2:$G$4699,"UK",'Relevant - In CRM valid'!$M$2:$M$4699,"Finance")+COUNTIFS('Relevant - In CRM unknown'!$T$2:$T$253,$A667,'Relevant - In CRM unknown'!$G$2:$G$253,"UK",'Relevant - In CRM unknown'!$M$2:$M$253,"Finance")+COUNTIFS('Relevant - IN NOW CRM valid'!$T$2:$T$2328,$A667,'Relevant - IN NOW CRM valid'!$G$2:$G$2328,"UK",'Relevant - IN NOW CRM valid'!$M$2:$M$2328,"Finance")+COUNTIFS('Relevant - IN NOW CRM unknown'!$T$2:$T$1227,$A667,'Relevant - IN NOW CRM unknown'!$G$2:$G$1227,"UK",'Relevant - IN NOW CRM unknown'!$M$2:$M$1227,"Finance")+COUNTIFS('Relevant - Not CRM not valid'!$T$2:$T$416,$A667,'Relevant - Not CRM not valid'!$G$2:$G$416,"UK",'Relevant - Not CRM not valid'!$M$2:$M$416,"Finance")+COUNTIFS('Relevant - In CRM not valid'!$T$2:$T$46,$A667,'Relevant - In CRM not valid'!$G$2:$G$46,"UK",'Relevant - In CRM not valid'!$M$2:$M$46,"Finance")</f>
        <v>0</v>
      </c>
      <c r="K667" s="2">
        <f>COUNTIFS('Relevant - In CRM valid'!$T$2:$T$4699,$A667,'Relevant - In CRM valid'!$G$2:$G$4699,"UK",'Relevant - In CRM valid'!$M$2:$M$4699,"IT/Systems")+COUNTIFS('Relevant - In CRM unknown'!$T$2:$T$253,$A667,'Relevant - In CRM unknown'!$G$2:$G$253,"UK",'Relevant - In CRM unknown'!$M$2:$M$253,"IT/Systems")+COUNTIFS('Relevant - IN NOW CRM valid'!$T$2:$T$2328,$A667,'Relevant - IN NOW CRM valid'!$G$2:$G$2328,"UK",'Relevant - IN NOW CRM valid'!$M$2:$M$2328,"IT/Systems")+COUNTIFS('Relevant - IN NOW CRM unknown'!$T$2:$T$1227,$A667,'Relevant - IN NOW CRM unknown'!$G$2:$G$1227,"UK",'Relevant - IN NOW CRM unknown'!$M$2:$M$1227,"IT/Systems")+COUNTIFS('Relevant - Not CRM not valid'!$T$2:$T$416,$A667,'Relevant - Not CRM not valid'!$G$2:$G$416,"UK",'Relevant - Not CRM not valid'!$M$2:$M$416,"IT/Systems")+COUNTIFS('Relevant - In CRM not valid'!$T$2:$T$46,$A667,'Relevant - In CRM not valid'!$G$2:$G$46,"UK",'Relevant - In CRM not valid'!$M$2:$M$46,"IT/Systems")</f>
        <v>0</v>
      </c>
      <c r="L667" s="2">
        <f>COUNTIFS('Relevant - In CRM valid'!$T$2:$T$4699,$A667,'Relevant - In CRM valid'!$G$2:$G$4699,"UK",'Relevant - In CRM valid'!$M$2:$M$4699,"")+COUNTIFS('Relevant - In CRM unknown'!$T$2:$T$253,$A667,'Relevant - In CRM unknown'!$G$2:$G$253,"UK",'Relevant - In CRM unknown'!$M$2:$M$253,"")+COUNTIFS('Relevant - IN NOW CRM valid'!$T$2:$T$2328,$A667,'Relevant - IN NOW CRM valid'!$G$2:$G$2328,"UK",'Relevant - IN NOW CRM valid'!$M$2:$M$2328,"")+COUNTIFS('Relevant - IN NOW CRM unknown'!$T$2:$T$1227,$A667,'Relevant - IN NOW CRM unknown'!$G$2:$G$1227,"UK",'Relevant - IN NOW CRM unknown'!$M$2:$M$1227,"")+COUNTIFS('Relevant - Not CRM not valid'!$T$2:$T$416,$A667,'Relevant - Not CRM not valid'!$G$2:$G$416,"UK",'Relevant - Not CRM not valid'!$M$2:$M$416,"")+COUNTIFS('Relevant - In CRM not valid'!$T$2:$T$46,$A667,'Relevant - In CRM not valid'!$G$2:$G$46,"UK",'Relevant - In CRM not valid'!$M$2:$M$46,"")</f>
        <v>0</v>
      </c>
      <c r="M667" s="2">
        <f t="shared" si="20"/>
        <v>1</v>
      </c>
      <c r="N667" s="2">
        <f>COUNTIFS('Relevant - In CRM valid'!$T$2:$T$4699,$A667,'Relevant - In CRM valid'!$G$2:$G$4699,"UK",'Relevant - In CRM valid'!$Q$2:$Q$4699,"valid")+COUNTIFS('Relevant - In CRM unknown'!$T$2:$T$253,$A667,'Relevant - In CRM unknown'!$G$2:$G$253,"UK",'Relevant - In CRM unknown'!$Q$2:$Q$253,"valid")+COUNTIFS('Relevant - IN NOW CRM valid'!$T$2:$T$2328,$A667,'Relevant - IN NOW CRM valid'!$G$2:$G$2328,"UK",'Relevant - IN NOW CRM valid'!$Q$2:$Q$2328,"valid")+COUNTIFS('Relevant - IN NOW CRM unknown'!$T$2:$T$1227,$A667,'Relevant - IN NOW CRM unknown'!$G$2:$G$1227,"UK",'Relevant - IN NOW CRM unknown'!$Q$2:$Q$1227,"valid")+COUNTIFS('Relevant - Not CRM not valid'!$T$2:$T$416,$A667,'Relevant - Not CRM not valid'!$G$2:$G$416,"UK",'Relevant - Not CRM not valid'!$Q$2:$Q$416,"valid")+COUNTIFS('Relevant - In CRM not valid'!$T$2:$T$46,$A667,'Relevant - In CRM not valid'!$G$2:$G$46,"UK",'Relevant - In CRM not valid'!$Q$2:$Q$46,"valid")</f>
        <v>1</v>
      </c>
      <c r="O667" s="2" t="str">
        <f t="shared" si="21"/>
        <v>Finance  IT/Systems</v>
      </c>
    </row>
    <row r="668" spans="1:15" ht="15" customHeight="1">
      <c r="A668" s="2" t="s">
        <v>1443</v>
      </c>
      <c r="B668" s="2" t="s">
        <v>1444</v>
      </c>
      <c r="C668" s="2" t="s">
        <v>525</v>
      </c>
      <c r="D668" s="2" t="str">
        <f>IFERROR(INDEX('UK Target Institutions'!$D$2:$D$727,MATCH($A668,'UK Target Institutions'!$A$2:$A$727,0)),"")</f>
        <v>No</v>
      </c>
      <c r="E668" s="2">
        <f>COUNTIFS('Relevant - In CRM valid'!$T$2:$T$4699,$A668,'Relevant - In CRM valid'!$G$2:$G$4699,"UK")+COUNTIFS('Relevant - In CRM unknown'!$T$2:$T$253,$A668,'Relevant - In CRM unknown'!$G$2:$G$253,"UK")+COUNTIFS('Relevant - IN NOW CRM valid'!$T$2:$T$2328,$A668,'Relevant - IN NOW CRM valid'!$G$2:$G$2328,"UK")+COUNTIFS('Relevant - IN NOW CRM unknown'!$T$2:$T$1227,$A668,'Relevant - IN NOW CRM unknown'!$G$2:$G$1227,"UK")+COUNTIFS('Relevant - Not CRM not valid'!$T$2:$T$416,$A668,'Relevant - Not CRM not valid'!$G$2:$G$416,"UK")+COUNTIFS('Relevant - In CRM not valid'!$T$2:$T$46,$A668,'Relevant - In CRM not valid'!$G$2:$G$46,"UK")</f>
        <v>1</v>
      </c>
      <c r="F668" s="2">
        <f>COUNTIFS('Relevant - In CRM valid'!$T$2:$T$4699,$A668,'Relevant - In CRM valid'!$G$2:$G$4699,"UK",'Relevant - In CRM valid'!$M$2:$M$4699,"Research")+COUNTIFS('Relevant - In CRM unknown'!$T$2:$T$253,$A668,'Relevant - In CRM unknown'!$G$2:$G$253,"UK",'Relevant - In CRM unknown'!$M$2:$M$253,"Research")+COUNTIFS('Relevant - IN NOW CRM valid'!$T$2:$T$2328,$A668,'Relevant - IN NOW CRM valid'!$G$2:$G$2328,"UK",'Relevant - IN NOW CRM valid'!$M$2:$M$2328,"Research")+COUNTIFS('Relevant - IN NOW CRM unknown'!$T$2:$T$1227,$A668,'Relevant - IN NOW CRM unknown'!$G$2:$G$1227,"UK",'Relevant - IN NOW CRM unknown'!$M$2:$M$1227,"Research")+COUNTIFS('Relevant - Not CRM not valid'!$T$2:$T$416,$A668,'Relevant - Not CRM not valid'!$G$2:$G$416,"UK",'Relevant - Not CRM not valid'!$M$2:$M$416,"Research")+COUNTIFS('Relevant - In CRM not valid'!$T$2:$T$46,$A668,'Relevant - In CRM not valid'!$G$2:$G$46,"UK",'Relevant - In CRM not valid'!$M$2:$M$46,"Research")</f>
        <v>0</v>
      </c>
      <c r="G668" s="2">
        <f>COUNTIFS('Relevant - In CRM valid'!$T$2:$T$4699,$A668,'Relevant - In CRM valid'!$G$2:$G$4699,"UK",'Relevant - In CRM valid'!$M$2:$M$4699,"Research",'Relevant - In CRM valid'!$R$2:$R$4699,"Senior")+COUNTIFS('Relevant - In CRM unknown'!$T$2:$T$253,$A668,'Relevant - In CRM unknown'!$G$2:$G$253,"UK",'Relevant - In CRM unknown'!$M$2:$M$253,"Research",'Relevant - In CRM unknown'!$R$2:$R$253,"Senior")+COUNTIFS('Relevant - IN NOW CRM valid'!$T$2:$T$2328,$A668,'Relevant - IN NOW CRM valid'!$G$2:$G$2328,"UK",'Relevant - IN NOW CRM valid'!$M$2:$M$2328,"Research",'Relevant - IN NOW CRM valid'!$R$2:$R$2328,"Senior")+COUNTIFS('Relevant - IN NOW CRM unknown'!$T$2:$T$1227,$A668,'Relevant - IN NOW CRM unknown'!$G$2:$G$1227,"UK",'Relevant - IN NOW CRM unknown'!$M$2:$M$1227,"Research",'Relevant - IN NOW CRM unknown'!$R$2:$R$1227,"Senior")+COUNTIFS('Relevant - Not CRM not valid'!$T$2:$T$416,$A668,'Relevant - Not CRM not valid'!$G$2:$G$416,"UK",'Relevant - Not CRM not valid'!$M$2:$M$416,"Research",'Relevant - Not CRM not valid'!$R$2:$R$416,"Senior")+COUNTIFS('Relevant - In CRM not valid'!$T$2:$T$46,$A668,'Relevant - In CRM not valid'!$G$2:$G$46,"UK",'Relevant - In CRM not valid'!$M$2:$M$46,"Research",'Relevant - In CRM not valid'!$R$2:$R$46,"Senior")</f>
        <v>0</v>
      </c>
      <c r="H668" s="2">
        <f>COUNTIFS('Relevant - In CRM valid'!$T$2:$T$4699,$A668,'Relevant - In CRM valid'!$G$2:$G$4699,"UK",'Relevant - In CRM valid'!$M$2:$M$4699,"Research",'Relevant - In CRM valid'!$R$2:$R$4699,"Operational")+COUNTIFS('Relevant - In CRM unknown'!$T$2:$T$253,$A668,'Relevant - In CRM unknown'!$G$2:$G$253,"UK",'Relevant - In CRM unknown'!$M$2:$M$253,"Research",'Relevant - In CRM unknown'!$R$2:$R$253,"Operational")+COUNTIFS('Relevant - IN NOW CRM valid'!$T$2:$T$2328,$A668,'Relevant - IN NOW CRM valid'!$G$2:$G$2328,"UK",'Relevant - IN NOW CRM valid'!$M$2:$M$2328,"Research",'Relevant - IN NOW CRM valid'!$R$2:$R$2328,"Operational")+COUNTIFS('Relevant - IN NOW CRM unknown'!$T$2:$T$1227,$A668,'Relevant - IN NOW CRM unknown'!$G$2:$G$1227,"UK",'Relevant - IN NOW CRM unknown'!$M$2:$M$1227,"Research",'Relevant - IN NOW CRM unknown'!$R$2:$R$1227,"Operational")+COUNTIFS('Relevant - Not CRM not valid'!$T$2:$T$416,$A668,'Relevant - Not CRM not valid'!$G$2:$G$416,"UK",'Relevant - Not CRM not valid'!$M$2:$M$416,"Research",'Relevant - Not CRM not valid'!$R$2:$R$416,"Operational")+COUNTIFS('Relevant - In CRM not valid'!$T$2:$T$46,$A668,'Relevant - In CRM not valid'!$G$2:$G$46,"UK",'Relevant - In CRM not valid'!$M$2:$M$46,"Research",'Relevant - In CRM not valid'!$R$2:$R$46,"Operational")</f>
        <v>0</v>
      </c>
      <c r="I668" s="2">
        <f>COUNTIFS('Relevant - In CRM valid'!$T$2:$T$4699,$A668,'Relevant - In CRM valid'!$G$2:$G$4699,"UK",'Relevant - In CRM valid'!$M$2:$M$4699,"Research",'Relevant - In CRM valid'!$R$2:$R$4699,"Academic")+COUNTIFS('Relevant - In CRM unknown'!$T$2:$T$253,$A668,'Relevant - In CRM unknown'!$G$2:$G$253,"UK",'Relevant - In CRM unknown'!$M$2:$M$253,"Research",'Relevant - In CRM unknown'!$R$2:$R$253,"Academic")+COUNTIFS('Relevant - IN NOW CRM valid'!$T$2:$T$2328,$A668,'Relevant - IN NOW CRM valid'!$G$2:$G$2328,"UK",'Relevant - IN NOW CRM valid'!$M$2:$M$2328,"Research",'Relevant - IN NOW CRM valid'!$R$2:$R$2328,"Academic")+COUNTIFS('Relevant - IN NOW CRM unknown'!$T$2:$T$1227,$A668,'Relevant - IN NOW CRM unknown'!$G$2:$G$1227,"UK",'Relevant - IN NOW CRM unknown'!$M$2:$M$1227,"Research",'Relevant - IN NOW CRM unknown'!$R$2:$R$1227,"Academic")+COUNTIFS('Relevant - Not CRM not valid'!$T$2:$T$416,$A668,'Relevant - Not CRM not valid'!$G$2:$G$416,"UK",'Relevant - Not CRM not valid'!$M$2:$M$416,"Research",'Relevant - Not CRM not valid'!$R$2:$R$416,"Academic")+COUNTIFS('Relevant - In CRM not valid'!$T$2:$T$46,$A668,'Relevant - In CRM not valid'!$G$2:$G$46,"UK",'Relevant - In CRM not valid'!$M$2:$M$46,"Research",'Relevant - In CRM not valid'!$R$2:$R$46,"Academic")</f>
        <v>0</v>
      </c>
      <c r="J668" s="2">
        <f>COUNTIFS('Relevant - In CRM valid'!$T$2:$T$4699,$A668,'Relevant - In CRM valid'!$G$2:$G$4699,"UK",'Relevant - In CRM valid'!$M$2:$M$4699,"Finance")+COUNTIFS('Relevant - In CRM unknown'!$T$2:$T$253,$A668,'Relevant - In CRM unknown'!$G$2:$G$253,"UK",'Relevant - In CRM unknown'!$M$2:$M$253,"Finance")+COUNTIFS('Relevant - IN NOW CRM valid'!$T$2:$T$2328,$A668,'Relevant - IN NOW CRM valid'!$G$2:$G$2328,"UK",'Relevant - IN NOW CRM valid'!$M$2:$M$2328,"Finance")+COUNTIFS('Relevant - IN NOW CRM unknown'!$T$2:$T$1227,$A668,'Relevant - IN NOW CRM unknown'!$G$2:$G$1227,"UK",'Relevant - IN NOW CRM unknown'!$M$2:$M$1227,"Finance")+COUNTIFS('Relevant - Not CRM not valid'!$T$2:$T$416,$A668,'Relevant - Not CRM not valid'!$G$2:$G$416,"UK",'Relevant - Not CRM not valid'!$M$2:$M$416,"Finance")+COUNTIFS('Relevant - In CRM not valid'!$T$2:$T$46,$A668,'Relevant - In CRM not valid'!$G$2:$G$46,"UK",'Relevant - In CRM not valid'!$M$2:$M$46,"Finance")</f>
        <v>1</v>
      </c>
      <c r="K668" s="2">
        <f>COUNTIFS('Relevant - In CRM valid'!$T$2:$T$4699,$A668,'Relevant - In CRM valid'!$G$2:$G$4699,"UK",'Relevant - In CRM valid'!$M$2:$M$4699,"IT/Systems")+COUNTIFS('Relevant - In CRM unknown'!$T$2:$T$253,$A668,'Relevant - In CRM unknown'!$G$2:$G$253,"UK",'Relevant - In CRM unknown'!$M$2:$M$253,"IT/Systems")+COUNTIFS('Relevant - IN NOW CRM valid'!$T$2:$T$2328,$A668,'Relevant - IN NOW CRM valid'!$G$2:$G$2328,"UK",'Relevant - IN NOW CRM valid'!$M$2:$M$2328,"IT/Systems")+COUNTIFS('Relevant - IN NOW CRM unknown'!$T$2:$T$1227,$A668,'Relevant - IN NOW CRM unknown'!$G$2:$G$1227,"UK",'Relevant - IN NOW CRM unknown'!$M$2:$M$1227,"IT/Systems")+COUNTIFS('Relevant - Not CRM not valid'!$T$2:$T$416,$A668,'Relevant - Not CRM not valid'!$G$2:$G$416,"UK",'Relevant - Not CRM not valid'!$M$2:$M$416,"IT/Systems")+COUNTIFS('Relevant - In CRM not valid'!$T$2:$T$46,$A668,'Relevant - In CRM not valid'!$G$2:$G$46,"UK",'Relevant - In CRM not valid'!$M$2:$M$46,"IT/Systems")</f>
        <v>0</v>
      </c>
      <c r="L668" s="2">
        <f>COUNTIFS('Relevant - In CRM valid'!$T$2:$T$4699,$A668,'Relevant - In CRM valid'!$G$2:$G$4699,"UK",'Relevant - In CRM valid'!$M$2:$M$4699,"")+COUNTIFS('Relevant - In CRM unknown'!$T$2:$T$253,$A668,'Relevant - In CRM unknown'!$G$2:$G$253,"UK",'Relevant - In CRM unknown'!$M$2:$M$253,"")+COUNTIFS('Relevant - IN NOW CRM valid'!$T$2:$T$2328,$A668,'Relevant - IN NOW CRM valid'!$G$2:$G$2328,"UK",'Relevant - IN NOW CRM valid'!$M$2:$M$2328,"")+COUNTIFS('Relevant - IN NOW CRM unknown'!$T$2:$T$1227,$A668,'Relevant - IN NOW CRM unknown'!$G$2:$G$1227,"UK",'Relevant - IN NOW CRM unknown'!$M$2:$M$1227,"")+COUNTIFS('Relevant - Not CRM not valid'!$T$2:$T$416,$A668,'Relevant - Not CRM not valid'!$G$2:$G$416,"UK",'Relevant - Not CRM not valid'!$M$2:$M$416,"")+COUNTIFS('Relevant - In CRM not valid'!$T$2:$T$46,$A668,'Relevant - In CRM not valid'!$G$2:$G$46,"UK",'Relevant - In CRM not valid'!$M$2:$M$46,"")</f>
        <v>0</v>
      </c>
      <c r="M668" s="2">
        <f t="shared" si="20"/>
        <v>1</v>
      </c>
      <c r="N668" s="2">
        <f>COUNTIFS('Relevant - In CRM valid'!$T$2:$T$4699,$A668,'Relevant - In CRM valid'!$G$2:$G$4699,"UK",'Relevant - In CRM valid'!$Q$2:$Q$4699,"valid")+COUNTIFS('Relevant - In CRM unknown'!$T$2:$T$253,$A668,'Relevant - In CRM unknown'!$G$2:$G$253,"UK",'Relevant - In CRM unknown'!$Q$2:$Q$253,"valid")+COUNTIFS('Relevant - IN NOW CRM valid'!$T$2:$T$2328,$A668,'Relevant - IN NOW CRM valid'!$G$2:$G$2328,"UK",'Relevant - IN NOW CRM valid'!$Q$2:$Q$2328,"valid")+COUNTIFS('Relevant - IN NOW CRM unknown'!$T$2:$T$1227,$A668,'Relevant - IN NOW CRM unknown'!$G$2:$G$1227,"UK",'Relevant - IN NOW CRM unknown'!$Q$2:$Q$1227,"valid")+COUNTIFS('Relevant - Not CRM not valid'!$T$2:$T$416,$A668,'Relevant - Not CRM not valid'!$G$2:$G$416,"UK",'Relevant - Not CRM not valid'!$Q$2:$Q$416,"valid")+COUNTIFS('Relevant - In CRM not valid'!$T$2:$T$46,$A668,'Relevant - In CRM not valid'!$G$2:$G$46,"UK",'Relevant - In CRM not valid'!$Q$2:$Q$46,"valid")</f>
        <v>1</v>
      </c>
      <c r="O668" s="2" t="str">
        <f t="shared" si="21"/>
        <v>Research  IT/Systems</v>
      </c>
    </row>
    <row r="669" spans="1:15" ht="15" customHeight="1">
      <c r="A669" s="2" t="s">
        <v>1445</v>
      </c>
      <c r="B669" s="2" t="s">
        <v>1446</v>
      </c>
      <c r="C669" s="2" t="s">
        <v>525</v>
      </c>
      <c r="D669" s="2" t="str">
        <f>IFERROR(INDEX('UK Target Institutions'!$D$2:$D$727,MATCH($A669,'UK Target Institutions'!$A$2:$A$727,0)),"")</f>
        <v>No</v>
      </c>
      <c r="E669" s="2">
        <f>COUNTIFS('Relevant - In CRM valid'!$T$2:$T$4699,$A669,'Relevant - In CRM valid'!$G$2:$G$4699,"UK")+COUNTIFS('Relevant - In CRM unknown'!$T$2:$T$253,$A669,'Relevant - In CRM unknown'!$G$2:$G$253,"UK")+COUNTIFS('Relevant - IN NOW CRM valid'!$T$2:$T$2328,$A669,'Relevant - IN NOW CRM valid'!$G$2:$G$2328,"UK")+COUNTIFS('Relevant - IN NOW CRM unknown'!$T$2:$T$1227,$A669,'Relevant - IN NOW CRM unknown'!$G$2:$G$1227,"UK")+COUNTIFS('Relevant - Not CRM not valid'!$T$2:$T$416,$A669,'Relevant - Not CRM not valid'!$G$2:$G$416,"UK")+COUNTIFS('Relevant - In CRM not valid'!$T$2:$T$46,$A669,'Relevant - In CRM not valid'!$G$2:$G$46,"UK")</f>
        <v>1</v>
      </c>
      <c r="F669" s="2">
        <f>COUNTIFS('Relevant - In CRM valid'!$T$2:$T$4699,$A669,'Relevant - In CRM valid'!$G$2:$G$4699,"UK",'Relevant - In CRM valid'!$M$2:$M$4699,"Research")+COUNTIFS('Relevant - In CRM unknown'!$T$2:$T$253,$A669,'Relevant - In CRM unknown'!$G$2:$G$253,"UK",'Relevant - In CRM unknown'!$M$2:$M$253,"Research")+COUNTIFS('Relevant - IN NOW CRM valid'!$T$2:$T$2328,$A669,'Relevant - IN NOW CRM valid'!$G$2:$G$2328,"UK",'Relevant - IN NOW CRM valid'!$M$2:$M$2328,"Research")+COUNTIFS('Relevant - IN NOW CRM unknown'!$T$2:$T$1227,$A669,'Relevant - IN NOW CRM unknown'!$G$2:$G$1227,"UK",'Relevant - IN NOW CRM unknown'!$M$2:$M$1227,"Research")+COUNTIFS('Relevant - Not CRM not valid'!$T$2:$T$416,$A669,'Relevant - Not CRM not valid'!$G$2:$G$416,"UK",'Relevant - Not CRM not valid'!$M$2:$M$416,"Research")+COUNTIFS('Relevant - In CRM not valid'!$T$2:$T$46,$A669,'Relevant - In CRM not valid'!$G$2:$G$46,"UK",'Relevant - In CRM not valid'!$M$2:$M$46,"Research")</f>
        <v>0</v>
      </c>
      <c r="G669" s="2">
        <f>COUNTIFS('Relevant - In CRM valid'!$T$2:$T$4699,$A669,'Relevant - In CRM valid'!$G$2:$G$4699,"UK",'Relevant - In CRM valid'!$M$2:$M$4699,"Research",'Relevant - In CRM valid'!$R$2:$R$4699,"Senior")+COUNTIFS('Relevant - In CRM unknown'!$T$2:$T$253,$A669,'Relevant - In CRM unknown'!$G$2:$G$253,"UK",'Relevant - In CRM unknown'!$M$2:$M$253,"Research",'Relevant - In CRM unknown'!$R$2:$R$253,"Senior")+COUNTIFS('Relevant - IN NOW CRM valid'!$T$2:$T$2328,$A669,'Relevant - IN NOW CRM valid'!$G$2:$G$2328,"UK",'Relevant - IN NOW CRM valid'!$M$2:$M$2328,"Research",'Relevant - IN NOW CRM valid'!$R$2:$R$2328,"Senior")+COUNTIFS('Relevant - IN NOW CRM unknown'!$T$2:$T$1227,$A669,'Relevant - IN NOW CRM unknown'!$G$2:$G$1227,"UK",'Relevant - IN NOW CRM unknown'!$M$2:$M$1227,"Research",'Relevant - IN NOW CRM unknown'!$R$2:$R$1227,"Senior")+COUNTIFS('Relevant - Not CRM not valid'!$T$2:$T$416,$A669,'Relevant - Not CRM not valid'!$G$2:$G$416,"UK",'Relevant - Not CRM not valid'!$M$2:$M$416,"Research",'Relevant - Not CRM not valid'!$R$2:$R$416,"Senior")+COUNTIFS('Relevant - In CRM not valid'!$T$2:$T$46,$A669,'Relevant - In CRM not valid'!$G$2:$G$46,"UK",'Relevant - In CRM not valid'!$M$2:$M$46,"Research",'Relevant - In CRM not valid'!$R$2:$R$46,"Senior")</f>
        <v>0</v>
      </c>
      <c r="H669" s="2">
        <f>COUNTIFS('Relevant - In CRM valid'!$T$2:$T$4699,$A669,'Relevant - In CRM valid'!$G$2:$G$4699,"UK",'Relevant - In CRM valid'!$M$2:$M$4699,"Research",'Relevant - In CRM valid'!$R$2:$R$4699,"Operational")+COUNTIFS('Relevant - In CRM unknown'!$T$2:$T$253,$A669,'Relevant - In CRM unknown'!$G$2:$G$253,"UK",'Relevant - In CRM unknown'!$M$2:$M$253,"Research",'Relevant - In CRM unknown'!$R$2:$R$253,"Operational")+COUNTIFS('Relevant - IN NOW CRM valid'!$T$2:$T$2328,$A669,'Relevant - IN NOW CRM valid'!$G$2:$G$2328,"UK",'Relevant - IN NOW CRM valid'!$M$2:$M$2328,"Research",'Relevant - IN NOW CRM valid'!$R$2:$R$2328,"Operational")+COUNTIFS('Relevant - IN NOW CRM unknown'!$T$2:$T$1227,$A669,'Relevant - IN NOW CRM unknown'!$G$2:$G$1227,"UK",'Relevant - IN NOW CRM unknown'!$M$2:$M$1227,"Research",'Relevant - IN NOW CRM unknown'!$R$2:$R$1227,"Operational")+COUNTIFS('Relevant - Not CRM not valid'!$T$2:$T$416,$A669,'Relevant - Not CRM not valid'!$G$2:$G$416,"UK",'Relevant - Not CRM not valid'!$M$2:$M$416,"Research",'Relevant - Not CRM not valid'!$R$2:$R$416,"Operational")+COUNTIFS('Relevant - In CRM not valid'!$T$2:$T$46,$A669,'Relevant - In CRM not valid'!$G$2:$G$46,"UK",'Relevant - In CRM not valid'!$M$2:$M$46,"Research",'Relevant - In CRM not valid'!$R$2:$R$46,"Operational")</f>
        <v>0</v>
      </c>
      <c r="I669" s="2">
        <f>COUNTIFS('Relevant - In CRM valid'!$T$2:$T$4699,$A669,'Relevant - In CRM valid'!$G$2:$G$4699,"UK",'Relevant - In CRM valid'!$M$2:$M$4699,"Research",'Relevant - In CRM valid'!$R$2:$R$4699,"Academic")+COUNTIFS('Relevant - In CRM unknown'!$T$2:$T$253,$A669,'Relevant - In CRM unknown'!$G$2:$G$253,"UK",'Relevant - In CRM unknown'!$M$2:$M$253,"Research",'Relevant - In CRM unknown'!$R$2:$R$253,"Academic")+COUNTIFS('Relevant - IN NOW CRM valid'!$T$2:$T$2328,$A669,'Relevant - IN NOW CRM valid'!$G$2:$G$2328,"UK",'Relevant - IN NOW CRM valid'!$M$2:$M$2328,"Research",'Relevant - IN NOW CRM valid'!$R$2:$R$2328,"Academic")+COUNTIFS('Relevant - IN NOW CRM unknown'!$T$2:$T$1227,$A669,'Relevant - IN NOW CRM unknown'!$G$2:$G$1227,"UK",'Relevant - IN NOW CRM unknown'!$M$2:$M$1227,"Research",'Relevant - IN NOW CRM unknown'!$R$2:$R$1227,"Academic")+COUNTIFS('Relevant - Not CRM not valid'!$T$2:$T$416,$A669,'Relevant - Not CRM not valid'!$G$2:$G$416,"UK",'Relevant - Not CRM not valid'!$M$2:$M$416,"Research",'Relevant - Not CRM not valid'!$R$2:$R$416,"Academic")+COUNTIFS('Relevant - In CRM not valid'!$T$2:$T$46,$A669,'Relevant - In CRM not valid'!$G$2:$G$46,"UK",'Relevant - In CRM not valid'!$M$2:$M$46,"Research",'Relevant - In CRM not valid'!$R$2:$R$46,"Academic")</f>
        <v>0</v>
      </c>
      <c r="J669" s="2">
        <f>COUNTIFS('Relevant - In CRM valid'!$T$2:$T$4699,$A669,'Relevant - In CRM valid'!$G$2:$G$4699,"UK",'Relevant - In CRM valid'!$M$2:$M$4699,"Finance")+COUNTIFS('Relevant - In CRM unknown'!$T$2:$T$253,$A669,'Relevant - In CRM unknown'!$G$2:$G$253,"UK",'Relevant - In CRM unknown'!$M$2:$M$253,"Finance")+COUNTIFS('Relevant - IN NOW CRM valid'!$T$2:$T$2328,$A669,'Relevant - IN NOW CRM valid'!$G$2:$G$2328,"UK",'Relevant - IN NOW CRM valid'!$M$2:$M$2328,"Finance")+COUNTIFS('Relevant - IN NOW CRM unknown'!$T$2:$T$1227,$A669,'Relevant - IN NOW CRM unknown'!$G$2:$G$1227,"UK",'Relevant - IN NOW CRM unknown'!$M$2:$M$1227,"Finance")+COUNTIFS('Relevant - Not CRM not valid'!$T$2:$T$416,$A669,'Relevant - Not CRM not valid'!$G$2:$G$416,"UK",'Relevant - Not CRM not valid'!$M$2:$M$416,"Finance")+COUNTIFS('Relevant - In CRM not valid'!$T$2:$T$46,$A669,'Relevant - In CRM not valid'!$G$2:$G$46,"UK",'Relevant - In CRM not valid'!$M$2:$M$46,"Finance")</f>
        <v>1</v>
      </c>
      <c r="K669" s="2">
        <f>COUNTIFS('Relevant - In CRM valid'!$T$2:$T$4699,$A669,'Relevant - In CRM valid'!$G$2:$G$4699,"UK",'Relevant - In CRM valid'!$M$2:$M$4699,"IT/Systems")+COUNTIFS('Relevant - In CRM unknown'!$T$2:$T$253,$A669,'Relevant - In CRM unknown'!$G$2:$G$253,"UK",'Relevant - In CRM unknown'!$M$2:$M$253,"IT/Systems")+COUNTIFS('Relevant - IN NOW CRM valid'!$T$2:$T$2328,$A669,'Relevant - IN NOW CRM valid'!$G$2:$G$2328,"UK",'Relevant - IN NOW CRM valid'!$M$2:$M$2328,"IT/Systems")+COUNTIFS('Relevant - IN NOW CRM unknown'!$T$2:$T$1227,$A669,'Relevant - IN NOW CRM unknown'!$G$2:$G$1227,"UK",'Relevant - IN NOW CRM unknown'!$M$2:$M$1227,"IT/Systems")+COUNTIFS('Relevant - Not CRM not valid'!$T$2:$T$416,$A669,'Relevant - Not CRM not valid'!$G$2:$G$416,"UK",'Relevant - Not CRM not valid'!$M$2:$M$416,"IT/Systems")+COUNTIFS('Relevant - In CRM not valid'!$T$2:$T$46,$A669,'Relevant - In CRM not valid'!$G$2:$G$46,"UK",'Relevant - In CRM not valid'!$M$2:$M$46,"IT/Systems")</f>
        <v>0</v>
      </c>
      <c r="L669" s="2">
        <f>COUNTIFS('Relevant - In CRM valid'!$T$2:$T$4699,$A669,'Relevant - In CRM valid'!$G$2:$G$4699,"UK",'Relevant - In CRM valid'!$M$2:$M$4699,"")+COUNTIFS('Relevant - In CRM unknown'!$T$2:$T$253,$A669,'Relevant - In CRM unknown'!$G$2:$G$253,"UK",'Relevant - In CRM unknown'!$M$2:$M$253,"")+COUNTIFS('Relevant - IN NOW CRM valid'!$T$2:$T$2328,$A669,'Relevant - IN NOW CRM valid'!$G$2:$G$2328,"UK",'Relevant - IN NOW CRM valid'!$M$2:$M$2328,"")+COUNTIFS('Relevant - IN NOW CRM unknown'!$T$2:$T$1227,$A669,'Relevant - IN NOW CRM unknown'!$G$2:$G$1227,"UK",'Relevant - IN NOW CRM unknown'!$M$2:$M$1227,"")+COUNTIFS('Relevant - Not CRM not valid'!$T$2:$T$416,$A669,'Relevant - Not CRM not valid'!$G$2:$G$416,"UK",'Relevant - Not CRM not valid'!$M$2:$M$416,"")+COUNTIFS('Relevant - In CRM not valid'!$T$2:$T$46,$A669,'Relevant - In CRM not valid'!$G$2:$G$46,"UK",'Relevant - In CRM not valid'!$M$2:$M$46,"")</f>
        <v>0</v>
      </c>
      <c r="M669" s="2">
        <f t="shared" si="20"/>
        <v>1</v>
      </c>
      <c r="N669" s="2">
        <f>COUNTIFS('Relevant - In CRM valid'!$T$2:$T$4699,$A669,'Relevant - In CRM valid'!$G$2:$G$4699,"UK",'Relevant - In CRM valid'!$Q$2:$Q$4699,"valid")+COUNTIFS('Relevant - In CRM unknown'!$T$2:$T$253,$A669,'Relevant - In CRM unknown'!$G$2:$G$253,"UK",'Relevant - In CRM unknown'!$Q$2:$Q$253,"valid")+COUNTIFS('Relevant - IN NOW CRM valid'!$T$2:$T$2328,$A669,'Relevant - IN NOW CRM valid'!$G$2:$G$2328,"UK",'Relevant - IN NOW CRM valid'!$Q$2:$Q$2328,"valid")+COUNTIFS('Relevant - IN NOW CRM unknown'!$T$2:$T$1227,$A669,'Relevant - IN NOW CRM unknown'!$G$2:$G$1227,"UK",'Relevant - IN NOW CRM unknown'!$Q$2:$Q$1227,"valid")+COUNTIFS('Relevant - Not CRM not valid'!$T$2:$T$416,$A669,'Relevant - Not CRM not valid'!$G$2:$G$416,"UK",'Relevant - Not CRM not valid'!$Q$2:$Q$416,"valid")+COUNTIFS('Relevant - In CRM not valid'!$T$2:$T$46,$A669,'Relevant - In CRM not valid'!$G$2:$G$46,"UK",'Relevant - In CRM not valid'!$Q$2:$Q$46,"valid")</f>
        <v>1</v>
      </c>
      <c r="O669" s="2" t="str">
        <f t="shared" si="21"/>
        <v>Research  IT/Systems</v>
      </c>
    </row>
    <row r="670" spans="1:15" ht="15" customHeight="1">
      <c r="A670" s="2" t="s">
        <v>1447</v>
      </c>
      <c r="B670" s="2" t="s">
        <v>1448</v>
      </c>
      <c r="C670" s="2" t="s">
        <v>525</v>
      </c>
      <c r="D670" s="2" t="str">
        <f>IFERROR(INDEX('UK Target Institutions'!$D$2:$D$727,MATCH($A670,'UK Target Institutions'!$A$2:$A$727,0)),"")</f>
        <v>No</v>
      </c>
      <c r="E670" s="2">
        <f>COUNTIFS('Relevant - In CRM valid'!$T$2:$T$4699,$A670,'Relevant - In CRM valid'!$G$2:$G$4699,"UK")+COUNTIFS('Relevant - In CRM unknown'!$T$2:$T$253,$A670,'Relevant - In CRM unknown'!$G$2:$G$253,"UK")+COUNTIFS('Relevant - IN NOW CRM valid'!$T$2:$T$2328,$A670,'Relevant - IN NOW CRM valid'!$G$2:$G$2328,"UK")+COUNTIFS('Relevant - IN NOW CRM unknown'!$T$2:$T$1227,$A670,'Relevant - IN NOW CRM unknown'!$G$2:$G$1227,"UK")+COUNTIFS('Relevant - Not CRM not valid'!$T$2:$T$416,$A670,'Relevant - Not CRM not valid'!$G$2:$G$416,"UK")+COUNTIFS('Relevant - In CRM not valid'!$T$2:$T$46,$A670,'Relevant - In CRM not valid'!$G$2:$G$46,"UK")</f>
        <v>1</v>
      </c>
      <c r="F670" s="2">
        <f>COUNTIFS('Relevant - In CRM valid'!$T$2:$T$4699,$A670,'Relevant - In CRM valid'!$G$2:$G$4699,"UK",'Relevant - In CRM valid'!$M$2:$M$4699,"Research")+COUNTIFS('Relevant - In CRM unknown'!$T$2:$T$253,$A670,'Relevant - In CRM unknown'!$G$2:$G$253,"UK",'Relevant - In CRM unknown'!$M$2:$M$253,"Research")+COUNTIFS('Relevant - IN NOW CRM valid'!$T$2:$T$2328,$A670,'Relevant - IN NOW CRM valid'!$G$2:$G$2328,"UK",'Relevant - IN NOW CRM valid'!$M$2:$M$2328,"Research")+COUNTIFS('Relevant - IN NOW CRM unknown'!$T$2:$T$1227,$A670,'Relevant - IN NOW CRM unknown'!$G$2:$G$1227,"UK",'Relevant - IN NOW CRM unknown'!$M$2:$M$1227,"Research")+COUNTIFS('Relevant - Not CRM not valid'!$T$2:$T$416,$A670,'Relevant - Not CRM not valid'!$G$2:$G$416,"UK",'Relevant - Not CRM not valid'!$M$2:$M$416,"Research")+COUNTIFS('Relevant - In CRM not valid'!$T$2:$T$46,$A670,'Relevant - In CRM not valid'!$G$2:$G$46,"UK",'Relevant - In CRM not valid'!$M$2:$M$46,"Research")</f>
        <v>0</v>
      </c>
      <c r="G670" s="2">
        <f>COUNTIFS('Relevant - In CRM valid'!$T$2:$T$4699,$A670,'Relevant - In CRM valid'!$G$2:$G$4699,"UK",'Relevant - In CRM valid'!$M$2:$M$4699,"Research",'Relevant - In CRM valid'!$R$2:$R$4699,"Senior")+COUNTIFS('Relevant - In CRM unknown'!$T$2:$T$253,$A670,'Relevant - In CRM unknown'!$G$2:$G$253,"UK",'Relevant - In CRM unknown'!$M$2:$M$253,"Research",'Relevant - In CRM unknown'!$R$2:$R$253,"Senior")+COUNTIFS('Relevant - IN NOW CRM valid'!$T$2:$T$2328,$A670,'Relevant - IN NOW CRM valid'!$G$2:$G$2328,"UK",'Relevant - IN NOW CRM valid'!$M$2:$M$2328,"Research",'Relevant - IN NOW CRM valid'!$R$2:$R$2328,"Senior")+COUNTIFS('Relevant - IN NOW CRM unknown'!$T$2:$T$1227,$A670,'Relevant - IN NOW CRM unknown'!$G$2:$G$1227,"UK",'Relevant - IN NOW CRM unknown'!$M$2:$M$1227,"Research",'Relevant - IN NOW CRM unknown'!$R$2:$R$1227,"Senior")+COUNTIFS('Relevant - Not CRM not valid'!$T$2:$T$416,$A670,'Relevant - Not CRM not valid'!$G$2:$G$416,"UK",'Relevant - Not CRM not valid'!$M$2:$M$416,"Research",'Relevant - Not CRM not valid'!$R$2:$R$416,"Senior")+COUNTIFS('Relevant - In CRM not valid'!$T$2:$T$46,$A670,'Relevant - In CRM not valid'!$G$2:$G$46,"UK",'Relevant - In CRM not valid'!$M$2:$M$46,"Research",'Relevant - In CRM not valid'!$R$2:$R$46,"Senior")</f>
        <v>0</v>
      </c>
      <c r="H670" s="2">
        <f>COUNTIFS('Relevant - In CRM valid'!$T$2:$T$4699,$A670,'Relevant - In CRM valid'!$G$2:$G$4699,"UK",'Relevant - In CRM valid'!$M$2:$M$4699,"Research",'Relevant - In CRM valid'!$R$2:$R$4699,"Operational")+COUNTIFS('Relevant - In CRM unknown'!$T$2:$T$253,$A670,'Relevant - In CRM unknown'!$G$2:$G$253,"UK",'Relevant - In CRM unknown'!$M$2:$M$253,"Research",'Relevant - In CRM unknown'!$R$2:$R$253,"Operational")+COUNTIFS('Relevant - IN NOW CRM valid'!$T$2:$T$2328,$A670,'Relevant - IN NOW CRM valid'!$G$2:$G$2328,"UK",'Relevant - IN NOW CRM valid'!$M$2:$M$2328,"Research",'Relevant - IN NOW CRM valid'!$R$2:$R$2328,"Operational")+COUNTIFS('Relevant - IN NOW CRM unknown'!$T$2:$T$1227,$A670,'Relevant - IN NOW CRM unknown'!$G$2:$G$1227,"UK",'Relevant - IN NOW CRM unknown'!$M$2:$M$1227,"Research",'Relevant - IN NOW CRM unknown'!$R$2:$R$1227,"Operational")+COUNTIFS('Relevant - Not CRM not valid'!$T$2:$T$416,$A670,'Relevant - Not CRM not valid'!$G$2:$G$416,"UK",'Relevant - Not CRM not valid'!$M$2:$M$416,"Research",'Relevant - Not CRM not valid'!$R$2:$R$416,"Operational")+COUNTIFS('Relevant - In CRM not valid'!$T$2:$T$46,$A670,'Relevant - In CRM not valid'!$G$2:$G$46,"UK",'Relevant - In CRM not valid'!$M$2:$M$46,"Research",'Relevant - In CRM not valid'!$R$2:$R$46,"Operational")</f>
        <v>0</v>
      </c>
      <c r="I670" s="2">
        <f>COUNTIFS('Relevant - In CRM valid'!$T$2:$T$4699,$A670,'Relevant - In CRM valid'!$G$2:$G$4699,"UK",'Relevant - In CRM valid'!$M$2:$M$4699,"Research",'Relevant - In CRM valid'!$R$2:$R$4699,"Academic")+COUNTIFS('Relevant - In CRM unknown'!$T$2:$T$253,$A670,'Relevant - In CRM unknown'!$G$2:$G$253,"UK",'Relevant - In CRM unknown'!$M$2:$M$253,"Research",'Relevant - In CRM unknown'!$R$2:$R$253,"Academic")+COUNTIFS('Relevant - IN NOW CRM valid'!$T$2:$T$2328,$A670,'Relevant - IN NOW CRM valid'!$G$2:$G$2328,"UK",'Relevant - IN NOW CRM valid'!$M$2:$M$2328,"Research",'Relevant - IN NOW CRM valid'!$R$2:$R$2328,"Academic")+COUNTIFS('Relevant - IN NOW CRM unknown'!$T$2:$T$1227,$A670,'Relevant - IN NOW CRM unknown'!$G$2:$G$1227,"UK",'Relevant - IN NOW CRM unknown'!$M$2:$M$1227,"Research",'Relevant - IN NOW CRM unknown'!$R$2:$R$1227,"Academic")+COUNTIFS('Relevant - Not CRM not valid'!$T$2:$T$416,$A670,'Relevant - Not CRM not valid'!$G$2:$G$416,"UK",'Relevant - Not CRM not valid'!$M$2:$M$416,"Research",'Relevant - Not CRM not valid'!$R$2:$R$416,"Academic")+COUNTIFS('Relevant - In CRM not valid'!$T$2:$T$46,$A670,'Relevant - In CRM not valid'!$G$2:$G$46,"UK",'Relevant - In CRM not valid'!$M$2:$M$46,"Research",'Relevant - In CRM not valid'!$R$2:$R$46,"Academic")</f>
        <v>0</v>
      </c>
      <c r="J670" s="2">
        <f>COUNTIFS('Relevant - In CRM valid'!$T$2:$T$4699,$A670,'Relevant - In CRM valid'!$G$2:$G$4699,"UK",'Relevant - In CRM valid'!$M$2:$M$4699,"Finance")+COUNTIFS('Relevant - In CRM unknown'!$T$2:$T$253,$A670,'Relevant - In CRM unknown'!$G$2:$G$253,"UK",'Relevant - In CRM unknown'!$M$2:$M$253,"Finance")+COUNTIFS('Relevant - IN NOW CRM valid'!$T$2:$T$2328,$A670,'Relevant - IN NOW CRM valid'!$G$2:$G$2328,"UK",'Relevant - IN NOW CRM valid'!$M$2:$M$2328,"Finance")+COUNTIFS('Relevant - IN NOW CRM unknown'!$T$2:$T$1227,$A670,'Relevant - IN NOW CRM unknown'!$G$2:$G$1227,"UK",'Relevant - IN NOW CRM unknown'!$M$2:$M$1227,"Finance")+COUNTIFS('Relevant - Not CRM not valid'!$T$2:$T$416,$A670,'Relevant - Not CRM not valid'!$G$2:$G$416,"UK",'Relevant - Not CRM not valid'!$M$2:$M$416,"Finance")+COUNTIFS('Relevant - In CRM not valid'!$T$2:$T$46,$A670,'Relevant - In CRM not valid'!$G$2:$G$46,"UK",'Relevant - In CRM not valid'!$M$2:$M$46,"Finance")</f>
        <v>1</v>
      </c>
      <c r="K670" s="2">
        <f>COUNTIFS('Relevant - In CRM valid'!$T$2:$T$4699,$A670,'Relevant - In CRM valid'!$G$2:$G$4699,"UK",'Relevant - In CRM valid'!$M$2:$M$4699,"IT/Systems")+COUNTIFS('Relevant - In CRM unknown'!$T$2:$T$253,$A670,'Relevant - In CRM unknown'!$G$2:$G$253,"UK",'Relevant - In CRM unknown'!$M$2:$M$253,"IT/Systems")+COUNTIFS('Relevant - IN NOW CRM valid'!$T$2:$T$2328,$A670,'Relevant - IN NOW CRM valid'!$G$2:$G$2328,"UK",'Relevant - IN NOW CRM valid'!$M$2:$M$2328,"IT/Systems")+COUNTIFS('Relevant - IN NOW CRM unknown'!$T$2:$T$1227,$A670,'Relevant - IN NOW CRM unknown'!$G$2:$G$1227,"UK",'Relevant - IN NOW CRM unknown'!$M$2:$M$1227,"IT/Systems")+COUNTIFS('Relevant - Not CRM not valid'!$T$2:$T$416,$A670,'Relevant - Not CRM not valid'!$G$2:$G$416,"UK",'Relevant - Not CRM not valid'!$M$2:$M$416,"IT/Systems")+COUNTIFS('Relevant - In CRM not valid'!$T$2:$T$46,$A670,'Relevant - In CRM not valid'!$G$2:$G$46,"UK",'Relevant - In CRM not valid'!$M$2:$M$46,"IT/Systems")</f>
        <v>0</v>
      </c>
      <c r="L670" s="2">
        <f>COUNTIFS('Relevant - In CRM valid'!$T$2:$T$4699,$A670,'Relevant - In CRM valid'!$G$2:$G$4699,"UK",'Relevant - In CRM valid'!$M$2:$M$4699,"")+COUNTIFS('Relevant - In CRM unknown'!$T$2:$T$253,$A670,'Relevant - In CRM unknown'!$G$2:$G$253,"UK",'Relevant - In CRM unknown'!$M$2:$M$253,"")+COUNTIFS('Relevant - IN NOW CRM valid'!$T$2:$T$2328,$A670,'Relevant - IN NOW CRM valid'!$G$2:$G$2328,"UK",'Relevant - IN NOW CRM valid'!$M$2:$M$2328,"")+COUNTIFS('Relevant - IN NOW CRM unknown'!$T$2:$T$1227,$A670,'Relevant - IN NOW CRM unknown'!$G$2:$G$1227,"UK",'Relevant - IN NOW CRM unknown'!$M$2:$M$1227,"")+COUNTIFS('Relevant - Not CRM not valid'!$T$2:$T$416,$A670,'Relevant - Not CRM not valid'!$G$2:$G$416,"UK",'Relevant - Not CRM not valid'!$M$2:$M$416,"")+COUNTIFS('Relevant - In CRM not valid'!$T$2:$T$46,$A670,'Relevant - In CRM not valid'!$G$2:$G$46,"UK",'Relevant - In CRM not valid'!$M$2:$M$46,"")</f>
        <v>0</v>
      </c>
      <c r="M670" s="2">
        <f t="shared" si="20"/>
        <v>1</v>
      </c>
      <c r="N670" s="2">
        <f>COUNTIFS('Relevant - In CRM valid'!$T$2:$T$4699,$A670,'Relevant - In CRM valid'!$G$2:$G$4699,"UK",'Relevant - In CRM valid'!$Q$2:$Q$4699,"valid")+COUNTIFS('Relevant - In CRM unknown'!$T$2:$T$253,$A670,'Relevant - In CRM unknown'!$G$2:$G$253,"UK",'Relevant - In CRM unknown'!$Q$2:$Q$253,"valid")+COUNTIFS('Relevant - IN NOW CRM valid'!$T$2:$T$2328,$A670,'Relevant - IN NOW CRM valid'!$G$2:$G$2328,"UK",'Relevant - IN NOW CRM valid'!$Q$2:$Q$2328,"valid")+COUNTIFS('Relevant - IN NOW CRM unknown'!$T$2:$T$1227,$A670,'Relevant - IN NOW CRM unknown'!$G$2:$G$1227,"UK",'Relevant - IN NOW CRM unknown'!$Q$2:$Q$1227,"valid")+COUNTIFS('Relevant - Not CRM not valid'!$T$2:$T$416,$A670,'Relevant - Not CRM not valid'!$G$2:$G$416,"UK",'Relevant - Not CRM not valid'!$Q$2:$Q$416,"valid")+COUNTIFS('Relevant - In CRM not valid'!$T$2:$T$46,$A670,'Relevant - In CRM not valid'!$G$2:$G$46,"UK",'Relevant - In CRM not valid'!$Q$2:$Q$46,"valid")</f>
        <v>1</v>
      </c>
      <c r="O670" s="2" t="str">
        <f t="shared" si="21"/>
        <v>Research  IT/Systems</v>
      </c>
    </row>
    <row r="671" spans="1:15" ht="15" customHeight="1">
      <c r="A671" s="2" t="s">
        <v>1449</v>
      </c>
      <c r="B671" s="2" t="s">
        <v>1450</v>
      </c>
      <c r="C671" s="2" t="s">
        <v>525</v>
      </c>
      <c r="D671" s="2" t="str">
        <f>IFERROR(INDEX('UK Target Institutions'!$D$2:$D$727,MATCH($A671,'UK Target Institutions'!$A$2:$A$727,0)),"")</f>
        <v>No</v>
      </c>
      <c r="E671" s="2">
        <f>COUNTIFS('Relevant - In CRM valid'!$T$2:$T$4699,$A671,'Relevant - In CRM valid'!$G$2:$G$4699,"UK")+COUNTIFS('Relevant - In CRM unknown'!$T$2:$T$253,$A671,'Relevant - In CRM unknown'!$G$2:$G$253,"UK")+COUNTIFS('Relevant - IN NOW CRM valid'!$T$2:$T$2328,$A671,'Relevant - IN NOW CRM valid'!$G$2:$G$2328,"UK")+COUNTIFS('Relevant - IN NOW CRM unknown'!$T$2:$T$1227,$A671,'Relevant - IN NOW CRM unknown'!$G$2:$G$1227,"UK")+COUNTIFS('Relevant - Not CRM not valid'!$T$2:$T$416,$A671,'Relevant - Not CRM not valid'!$G$2:$G$416,"UK")+COUNTIFS('Relevant - In CRM not valid'!$T$2:$T$46,$A671,'Relevant - In CRM not valid'!$G$2:$G$46,"UK")</f>
        <v>1</v>
      </c>
      <c r="F671" s="2">
        <f>COUNTIFS('Relevant - In CRM valid'!$T$2:$T$4699,$A671,'Relevant - In CRM valid'!$G$2:$G$4699,"UK",'Relevant - In CRM valid'!$M$2:$M$4699,"Research")+COUNTIFS('Relevant - In CRM unknown'!$T$2:$T$253,$A671,'Relevant - In CRM unknown'!$G$2:$G$253,"UK",'Relevant - In CRM unknown'!$M$2:$M$253,"Research")+COUNTIFS('Relevant - IN NOW CRM valid'!$T$2:$T$2328,$A671,'Relevant - IN NOW CRM valid'!$G$2:$G$2328,"UK",'Relevant - IN NOW CRM valid'!$M$2:$M$2328,"Research")+COUNTIFS('Relevant - IN NOW CRM unknown'!$T$2:$T$1227,$A671,'Relevant - IN NOW CRM unknown'!$G$2:$G$1227,"UK",'Relevant - IN NOW CRM unknown'!$M$2:$M$1227,"Research")+COUNTIFS('Relevant - Not CRM not valid'!$T$2:$T$416,$A671,'Relevant - Not CRM not valid'!$G$2:$G$416,"UK",'Relevant - Not CRM not valid'!$M$2:$M$416,"Research")+COUNTIFS('Relevant - In CRM not valid'!$T$2:$T$46,$A671,'Relevant - In CRM not valid'!$G$2:$G$46,"UK",'Relevant - In CRM not valid'!$M$2:$M$46,"Research")</f>
        <v>0</v>
      </c>
      <c r="G671" s="2">
        <f>COUNTIFS('Relevant - In CRM valid'!$T$2:$T$4699,$A671,'Relevant - In CRM valid'!$G$2:$G$4699,"UK",'Relevant - In CRM valid'!$M$2:$M$4699,"Research",'Relevant - In CRM valid'!$R$2:$R$4699,"Senior")+COUNTIFS('Relevant - In CRM unknown'!$T$2:$T$253,$A671,'Relevant - In CRM unknown'!$G$2:$G$253,"UK",'Relevant - In CRM unknown'!$M$2:$M$253,"Research",'Relevant - In CRM unknown'!$R$2:$R$253,"Senior")+COUNTIFS('Relevant - IN NOW CRM valid'!$T$2:$T$2328,$A671,'Relevant - IN NOW CRM valid'!$G$2:$G$2328,"UK",'Relevant - IN NOW CRM valid'!$M$2:$M$2328,"Research",'Relevant - IN NOW CRM valid'!$R$2:$R$2328,"Senior")+COUNTIFS('Relevant - IN NOW CRM unknown'!$T$2:$T$1227,$A671,'Relevant - IN NOW CRM unknown'!$G$2:$G$1227,"UK",'Relevant - IN NOW CRM unknown'!$M$2:$M$1227,"Research",'Relevant - IN NOW CRM unknown'!$R$2:$R$1227,"Senior")+COUNTIFS('Relevant - Not CRM not valid'!$T$2:$T$416,$A671,'Relevant - Not CRM not valid'!$G$2:$G$416,"UK",'Relevant - Not CRM not valid'!$M$2:$M$416,"Research",'Relevant - Not CRM not valid'!$R$2:$R$416,"Senior")+COUNTIFS('Relevant - In CRM not valid'!$T$2:$T$46,$A671,'Relevant - In CRM not valid'!$G$2:$G$46,"UK",'Relevant - In CRM not valid'!$M$2:$M$46,"Research",'Relevant - In CRM not valid'!$R$2:$R$46,"Senior")</f>
        <v>0</v>
      </c>
      <c r="H671" s="2">
        <f>COUNTIFS('Relevant - In CRM valid'!$T$2:$T$4699,$A671,'Relevant - In CRM valid'!$G$2:$G$4699,"UK",'Relevant - In CRM valid'!$M$2:$M$4699,"Research",'Relevant - In CRM valid'!$R$2:$R$4699,"Operational")+COUNTIFS('Relevant - In CRM unknown'!$T$2:$T$253,$A671,'Relevant - In CRM unknown'!$G$2:$G$253,"UK",'Relevant - In CRM unknown'!$M$2:$M$253,"Research",'Relevant - In CRM unknown'!$R$2:$R$253,"Operational")+COUNTIFS('Relevant - IN NOW CRM valid'!$T$2:$T$2328,$A671,'Relevant - IN NOW CRM valid'!$G$2:$G$2328,"UK",'Relevant - IN NOW CRM valid'!$M$2:$M$2328,"Research",'Relevant - IN NOW CRM valid'!$R$2:$R$2328,"Operational")+COUNTIFS('Relevant - IN NOW CRM unknown'!$T$2:$T$1227,$A671,'Relevant - IN NOW CRM unknown'!$G$2:$G$1227,"UK",'Relevant - IN NOW CRM unknown'!$M$2:$M$1227,"Research",'Relevant - IN NOW CRM unknown'!$R$2:$R$1227,"Operational")+COUNTIFS('Relevant - Not CRM not valid'!$T$2:$T$416,$A671,'Relevant - Not CRM not valid'!$G$2:$G$416,"UK",'Relevant - Not CRM not valid'!$M$2:$M$416,"Research",'Relevant - Not CRM not valid'!$R$2:$R$416,"Operational")+COUNTIFS('Relevant - In CRM not valid'!$T$2:$T$46,$A671,'Relevant - In CRM not valid'!$G$2:$G$46,"UK",'Relevant - In CRM not valid'!$M$2:$M$46,"Research",'Relevant - In CRM not valid'!$R$2:$R$46,"Operational")</f>
        <v>0</v>
      </c>
      <c r="I671" s="2">
        <f>COUNTIFS('Relevant - In CRM valid'!$T$2:$T$4699,$A671,'Relevant - In CRM valid'!$G$2:$G$4699,"UK",'Relevant - In CRM valid'!$M$2:$M$4699,"Research",'Relevant - In CRM valid'!$R$2:$R$4699,"Academic")+COUNTIFS('Relevant - In CRM unknown'!$T$2:$T$253,$A671,'Relevant - In CRM unknown'!$G$2:$G$253,"UK",'Relevant - In CRM unknown'!$M$2:$M$253,"Research",'Relevant - In CRM unknown'!$R$2:$R$253,"Academic")+COUNTIFS('Relevant - IN NOW CRM valid'!$T$2:$T$2328,$A671,'Relevant - IN NOW CRM valid'!$G$2:$G$2328,"UK",'Relevant - IN NOW CRM valid'!$M$2:$M$2328,"Research",'Relevant - IN NOW CRM valid'!$R$2:$R$2328,"Academic")+COUNTIFS('Relevant - IN NOW CRM unknown'!$T$2:$T$1227,$A671,'Relevant - IN NOW CRM unknown'!$G$2:$G$1227,"UK",'Relevant - IN NOW CRM unknown'!$M$2:$M$1227,"Research",'Relevant - IN NOW CRM unknown'!$R$2:$R$1227,"Academic")+COUNTIFS('Relevant - Not CRM not valid'!$T$2:$T$416,$A671,'Relevant - Not CRM not valid'!$G$2:$G$416,"UK",'Relevant - Not CRM not valid'!$M$2:$M$416,"Research",'Relevant - Not CRM not valid'!$R$2:$R$416,"Academic")+COUNTIFS('Relevant - In CRM not valid'!$T$2:$T$46,$A671,'Relevant - In CRM not valid'!$G$2:$G$46,"UK",'Relevant - In CRM not valid'!$M$2:$M$46,"Research",'Relevant - In CRM not valid'!$R$2:$R$46,"Academic")</f>
        <v>0</v>
      </c>
      <c r="J671" s="2">
        <f>COUNTIFS('Relevant - In CRM valid'!$T$2:$T$4699,$A671,'Relevant - In CRM valid'!$G$2:$G$4699,"UK",'Relevant - In CRM valid'!$M$2:$M$4699,"Finance")+COUNTIFS('Relevant - In CRM unknown'!$T$2:$T$253,$A671,'Relevant - In CRM unknown'!$G$2:$G$253,"UK",'Relevant - In CRM unknown'!$M$2:$M$253,"Finance")+COUNTIFS('Relevant - IN NOW CRM valid'!$T$2:$T$2328,$A671,'Relevant - IN NOW CRM valid'!$G$2:$G$2328,"UK",'Relevant - IN NOW CRM valid'!$M$2:$M$2328,"Finance")+COUNTIFS('Relevant - IN NOW CRM unknown'!$T$2:$T$1227,$A671,'Relevant - IN NOW CRM unknown'!$G$2:$G$1227,"UK",'Relevant - IN NOW CRM unknown'!$M$2:$M$1227,"Finance")+COUNTIFS('Relevant - Not CRM not valid'!$T$2:$T$416,$A671,'Relevant - Not CRM not valid'!$G$2:$G$416,"UK",'Relevant - Not CRM not valid'!$M$2:$M$416,"Finance")+COUNTIFS('Relevant - In CRM not valid'!$T$2:$T$46,$A671,'Relevant - In CRM not valid'!$G$2:$G$46,"UK",'Relevant - In CRM not valid'!$M$2:$M$46,"Finance")</f>
        <v>0</v>
      </c>
      <c r="K671" s="2">
        <f>COUNTIFS('Relevant - In CRM valid'!$T$2:$T$4699,$A671,'Relevant - In CRM valid'!$G$2:$G$4699,"UK",'Relevant - In CRM valid'!$M$2:$M$4699,"IT/Systems")+COUNTIFS('Relevant - In CRM unknown'!$T$2:$T$253,$A671,'Relevant - In CRM unknown'!$G$2:$G$253,"UK",'Relevant - In CRM unknown'!$M$2:$M$253,"IT/Systems")+COUNTIFS('Relevant - IN NOW CRM valid'!$T$2:$T$2328,$A671,'Relevant - IN NOW CRM valid'!$G$2:$G$2328,"UK",'Relevant - IN NOW CRM valid'!$M$2:$M$2328,"IT/Systems")+COUNTIFS('Relevant - IN NOW CRM unknown'!$T$2:$T$1227,$A671,'Relevant - IN NOW CRM unknown'!$G$2:$G$1227,"UK",'Relevant - IN NOW CRM unknown'!$M$2:$M$1227,"IT/Systems")+COUNTIFS('Relevant - Not CRM not valid'!$T$2:$T$416,$A671,'Relevant - Not CRM not valid'!$G$2:$G$416,"UK",'Relevant - Not CRM not valid'!$M$2:$M$416,"IT/Systems")+COUNTIFS('Relevant - In CRM not valid'!$T$2:$T$46,$A671,'Relevant - In CRM not valid'!$G$2:$G$46,"UK",'Relevant - In CRM not valid'!$M$2:$M$46,"IT/Systems")</f>
        <v>1</v>
      </c>
      <c r="L671" s="2">
        <f>COUNTIFS('Relevant - In CRM valid'!$T$2:$T$4699,$A671,'Relevant - In CRM valid'!$G$2:$G$4699,"UK",'Relevant - In CRM valid'!$M$2:$M$4699,"")+COUNTIFS('Relevant - In CRM unknown'!$T$2:$T$253,$A671,'Relevant - In CRM unknown'!$G$2:$G$253,"UK",'Relevant - In CRM unknown'!$M$2:$M$253,"")+COUNTIFS('Relevant - IN NOW CRM valid'!$T$2:$T$2328,$A671,'Relevant - IN NOW CRM valid'!$G$2:$G$2328,"UK",'Relevant - IN NOW CRM valid'!$M$2:$M$2328,"")+COUNTIFS('Relevant - IN NOW CRM unknown'!$T$2:$T$1227,$A671,'Relevant - IN NOW CRM unknown'!$G$2:$G$1227,"UK",'Relevant - IN NOW CRM unknown'!$M$2:$M$1227,"")+COUNTIFS('Relevant - Not CRM not valid'!$T$2:$T$416,$A671,'Relevant - Not CRM not valid'!$G$2:$G$416,"UK",'Relevant - Not CRM not valid'!$M$2:$M$416,"")+COUNTIFS('Relevant - In CRM not valid'!$T$2:$T$46,$A671,'Relevant - In CRM not valid'!$G$2:$G$46,"UK",'Relevant - In CRM not valid'!$M$2:$M$46,"")</f>
        <v>0</v>
      </c>
      <c r="M671" s="2">
        <f t="shared" si="20"/>
        <v>1</v>
      </c>
      <c r="N671" s="2">
        <f>COUNTIFS('Relevant - In CRM valid'!$T$2:$T$4699,$A671,'Relevant - In CRM valid'!$G$2:$G$4699,"UK",'Relevant - In CRM valid'!$Q$2:$Q$4699,"valid")+COUNTIFS('Relevant - In CRM unknown'!$T$2:$T$253,$A671,'Relevant - In CRM unknown'!$G$2:$G$253,"UK",'Relevant - In CRM unknown'!$Q$2:$Q$253,"valid")+COUNTIFS('Relevant - IN NOW CRM valid'!$T$2:$T$2328,$A671,'Relevant - IN NOW CRM valid'!$G$2:$G$2328,"UK",'Relevant - IN NOW CRM valid'!$Q$2:$Q$2328,"valid")+COUNTIFS('Relevant - IN NOW CRM unknown'!$T$2:$T$1227,$A671,'Relevant - IN NOW CRM unknown'!$G$2:$G$1227,"UK",'Relevant - IN NOW CRM unknown'!$Q$2:$Q$1227,"valid")+COUNTIFS('Relevant - Not CRM not valid'!$T$2:$T$416,$A671,'Relevant - Not CRM not valid'!$G$2:$G$416,"UK",'Relevant - Not CRM not valid'!$Q$2:$Q$416,"valid")+COUNTIFS('Relevant - In CRM not valid'!$T$2:$T$46,$A671,'Relevant - In CRM not valid'!$G$2:$G$46,"UK",'Relevant - In CRM not valid'!$Q$2:$Q$46,"valid")</f>
        <v>1</v>
      </c>
      <c r="O671" s="2" t="str">
        <f t="shared" si="21"/>
        <v xml:space="preserve">Research  Finance  </v>
      </c>
    </row>
    <row r="672" spans="1:15" ht="15" customHeight="1">
      <c r="A672" s="2" t="s">
        <v>1451</v>
      </c>
      <c r="B672" s="2" t="s">
        <v>1452</v>
      </c>
      <c r="C672" s="2" t="s">
        <v>1570</v>
      </c>
      <c r="D672" s="2" t="str">
        <f>IFERROR(INDEX('UK Target Institutions'!$D$2:$D$727,MATCH($A672,'UK Target Institutions'!$A$2:$A$727,0)),"")</f>
        <v>No</v>
      </c>
      <c r="E672" s="2">
        <f>COUNTIFS('Relevant - In CRM valid'!$T$2:$T$4699,$A672,'Relevant - In CRM valid'!$G$2:$G$4699,"UK")+COUNTIFS('Relevant - In CRM unknown'!$T$2:$T$253,$A672,'Relevant - In CRM unknown'!$G$2:$G$253,"UK")+COUNTIFS('Relevant - IN NOW CRM valid'!$T$2:$T$2328,$A672,'Relevant - IN NOW CRM valid'!$G$2:$G$2328,"UK")+COUNTIFS('Relevant - IN NOW CRM unknown'!$T$2:$T$1227,$A672,'Relevant - IN NOW CRM unknown'!$G$2:$G$1227,"UK")+COUNTIFS('Relevant - Not CRM not valid'!$T$2:$T$416,$A672,'Relevant - Not CRM not valid'!$G$2:$G$416,"UK")+COUNTIFS('Relevant - In CRM not valid'!$T$2:$T$46,$A672,'Relevant - In CRM not valid'!$G$2:$G$46,"UK")</f>
        <v>1</v>
      </c>
      <c r="F672" s="2">
        <f>COUNTIFS('Relevant - In CRM valid'!$T$2:$T$4699,$A672,'Relevant - In CRM valid'!$G$2:$G$4699,"UK",'Relevant - In CRM valid'!$M$2:$M$4699,"Research")+COUNTIFS('Relevant - In CRM unknown'!$T$2:$T$253,$A672,'Relevant - In CRM unknown'!$G$2:$G$253,"UK",'Relevant - In CRM unknown'!$M$2:$M$253,"Research")+COUNTIFS('Relevant - IN NOW CRM valid'!$T$2:$T$2328,$A672,'Relevant - IN NOW CRM valid'!$G$2:$G$2328,"UK",'Relevant - IN NOW CRM valid'!$M$2:$M$2328,"Research")+COUNTIFS('Relevant - IN NOW CRM unknown'!$T$2:$T$1227,$A672,'Relevant - IN NOW CRM unknown'!$G$2:$G$1227,"UK",'Relevant - IN NOW CRM unknown'!$M$2:$M$1227,"Research")+COUNTIFS('Relevant - Not CRM not valid'!$T$2:$T$416,$A672,'Relevant - Not CRM not valid'!$G$2:$G$416,"UK",'Relevant - Not CRM not valid'!$M$2:$M$416,"Research")+COUNTIFS('Relevant - In CRM not valid'!$T$2:$T$46,$A672,'Relevant - In CRM not valid'!$G$2:$G$46,"UK",'Relevant - In CRM not valid'!$M$2:$M$46,"Research")</f>
        <v>1</v>
      </c>
      <c r="G672" s="2">
        <f>COUNTIFS('Relevant - In CRM valid'!$T$2:$T$4699,$A672,'Relevant - In CRM valid'!$G$2:$G$4699,"UK",'Relevant - In CRM valid'!$M$2:$M$4699,"Research",'Relevant - In CRM valid'!$R$2:$R$4699,"Senior")+COUNTIFS('Relevant - In CRM unknown'!$T$2:$T$253,$A672,'Relevant - In CRM unknown'!$G$2:$G$253,"UK",'Relevant - In CRM unknown'!$M$2:$M$253,"Research",'Relevant - In CRM unknown'!$R$2:$R$253,"Senior")+COUNTIFS('Relevant - IN NOW CRM valid'!$T$2:$T$2328,$A672,'Relevant - IN NOW CRM valid'!$G$2:$G$2328,"UK",'Relevant - IN NOW CRM valid'!$M$2:$M$2328,"Research",'Relevant - IN NOW CRM valid'!$R$2:$R$2328,"Senior")+COUNTIFS('Relevant - IN NOW CRM unknown'!$T$2:$T$1227,$A672,'Relevant - IN NOW CRM unknown'!$G$2:$G$1227,"UK",'Relevant - IN NOW CRM unknown'!$M$2:$M$1227,"Research",'Relevant - IN NOW CRM unknown'!$R$2:$R$1227,"Senior")+COUNTIFS('Relevant - Not CRM not valid'!$T$2:$T$416,$A672,'Relevant - Not CRM not valid'!$G$2:$G$416,"UK",'Relevant - Not CRM not valid'!$M$2:$M$416,"Research",'Relevant - Not CRM not valid'!$R$2:$R$416,"Senior")+COUNTIFS('Relevant - In CRM not valid'!$T$2:$T$46,$A672,'Relevant - In CRM not valid'!$G$2:$G$46,"UK",'Relevant - In CRM not valid'!$M$2:$M$46,"Research",'Relevant - In CRM not valid'!$R$2:$R$46,"Senior")</f>
        <v>1</v>
      </c>
      <c r="H672" s="2">
        <f>COUNTIFS('Relevant - In CRM valid'!$T$2:$T$4699,$A672,'Relevant - In CRM valid'!$G$2:$G$4699,"UK",'Relevant - In CRM valid'!$M$2:$M$4699,"Research",'Relevant - In CRM valid'!$R$2:$R$4699,"Operational")+COUNTIFS('Relevant - In CRM unknown'!$T$2:$T$253,$A672,'Relevant - In CRM unknown'!$G$2:$G$253,"UK",'Relevant - In CRM unknown'!$M$2:$M$253,"Research",'Relevant - In CRM unknown'!$R$2:$R$253,"Operational")+COUNTIFS('Relevant - IN NOW CRM valid'!$T$2:$T$2328,$A672,'Relevant - IN NOW CRM valid'!$G$2:$G$2328,"UK",'Relevant - IN NOW CRM valid'!$M$2:$M$2328,"Research",'Relevant - IN NOW CRM valid'!$R$2:$R$2328,"Operational")+COUNTIFS('Relevant - IN NOW CRM unknown'!$T$2:$T$1227,$A672,'Relevant - IN NOW CRM unknown'!$G$2:$G$1227,"UK",'Relevant - IN NOW CRM unknown'!$M$2:$M$1227,"Research",'Relevant - IN NOW CRM unknown'!$R$2:$R$1227,"Operational")+COUNTIFS('Relevant - Not CRM not valid'!$T$2:$T$416,$A672,'Relevant - Not CRM not valid'!$G$2:$G$416,"UK",'Relevant - Not CRM not valid'!$M$2:$M$416,"Research",'Relevant - Not CRM not valid'!$R$2:$R$416,"Operational")+COUNTIFS('Relevant - In CRM not valid'!$T$2:$T$46,$A672,'Relevant - In CRM not valid'!$G$2:$G$46,"UK",'Relevant - In CRM not valid'!$M$2:$M$46,"Research",'Relevant - In CRM not valid'!$R$2:$R$46,"Operational")</f>
        <v>0</v>
      </c>
      <c r="I672" s="2">
        <f>COUNTIFS('Relevant - In CRM valid'!$T$2:$T$4699,$A672,'Relevant - In CRM valid'!$G$2:$G$4699,"UK",'Relevant - In CRM valid'!$M$2:$M$4699,"Research",'Relevant - In CRM valid'!$R$2:$R$4699,"Academic")+COUNTIFS('Relevant - In CRM unknown'!$T$2:$T$253,$A672,'Relevant - In CRM unknown'!$G$2:$G$253,"UK",'Relevant - In CRM unknown'!$M$2:$M$253,"Research",'Relevant - In CRM unknown'!$R$2:$R$253,"Academic")+COUNTIFS('Relevant - IN NOW CRM valid'!$T$2:$T$2328,$A672,'Relevant - IN NOW CRM valid'!$G$2:$G$2328,"UK",'Relevant - IN NOW CRM valid'!$M$2:$M$2328,"Research",'Relevant - IN NOW CRM valid'!$R$2:$R$2328,"Academic")+COUNTIFS('Relevant - IN NOW CRM unknown'!$T$2:$T$1227,$A672,'Relevant - IN NOW CRM unknown'!$G$2:$G$1227,"UK",'Relevant - IN NOW CRM unknown'!$M$2:$M$1227,"Research",'Relevant - IN NOW CRM unknown'!$R$2:$R$1227,"Academic")+COUNTIFS('Relevant - Not CRM not valid'!$T$2:$T$416,$A672,'Relevant - Not CRM not valid'!$G$2:$G$416,"UK",'Relevant - Not CRM not valid'!$M$2:$M$416,"Research",'Relevant - Not CRM not valid'!$R$2:$R$416,"Academic")+COUNTIFS('Relevant - In CRM not valid'!$T$2:$T$46,$A672,'Relevant - In CRM not valid'!$G$2:$G$46,"UK",'Relevant - In CRM not valid'!$M$2:$M$46,"Research",'Relevant - In CRM not valid'!$R$2:$R$46,"Academic")</f>
        <v>0</v>
      </c>
      <c r="J672" s="2">
        <f>COUNTIFS('Relevant - In CRM valid'!$T$2:$T$4699,$A672,'Relevant - In CRM valid'!$G$2:$G$4699,"UK",'Relevant - In CRM valid'!$M$2:$M$4699,"Finance")+COUNTIFS('Relevant - In CRM unknown'!$T$2:$T$253,$A672,'Relevant - In CRM unknown'!$G$2:$G$253,"UK",'Relevant - In CRM unknown'!$M$2:$M$253,"Finance")+COUNTIFS('Relevant - IN NOW CRM valid'!$T$2:$T$2328,$A672,'Relevant - IN NOW CRM valid'!$G$2:$G$2328,"UK",'Relevant - IN NOW CRM valid'!$M$2:$M$2328,"Finance")+COUNTIFS('Relevant - IN NOW CRM unknown'!$T$2:$T$1227,$A672,'Relevant - IN NOW CRM unknown'!$G$2:$G$1227,"UK",'Relevant - IN NOW CRM unknown'!$M$2:$M$1227,"Finance")+COUNTIFS('Relevant - Not CRM not valid'!$T$2:$T$416,$A672,'Relevant - Not CRM not valid'!$G$2:$G$416,"UK",'Relevant - Not CRM not valid'!$M$2:$M$416,"Finance")+COUNTIFS('Relevant - In CRM not valid'!$T$2:$T$46,$A672,'Relevant - In CRM not valid'!$G$2:$G$46,"UK",'Relevant - In CRM not valid'!$M$2:$M$46,"Finance")</f>
        <v>0</v>
      </c>
      <c r="K672" s="2">
        <f>COUNTIFS('Relevant - In CRM valid'!$T$2:$T$4699,$A672,'Relevant - In CRM valid'!$G$2:$G$4699,"UK",'Relevant - In CRM valid'!$M$2:$M$4699,"IT/Systems")+COUNTIFS('Relevant - In CRM unknown'!$T$2:$T$253,$A672,'Relevant - In CRM unknown'!$G$2:$G$253,"UK",'Relevant - In CRM unknown'!$M$2:$M$253,"IT/Systems")+COUNTIFS('Relevant - IN NOW CRM valid'!$T$2:$T$2328,$A672,'Relevant - IN NOW CRM valid'!$G$2:$G$2328,"UK",'Relevant - IN NOW CRM valid'!$M$2:$M$2328,"IT/Systems")+COUNTIFS('Relevant - IN NOW CRM unknown'!$T$2:$T$1227,$A672,'Relevant - IN NOW CRM unknown'!$G$2:$G$1227,"UK",'Relevant - IN NOW CRM unknown'!$M$2:$M$1227,"IT/Systems")+COUNTIFS('Relevant - Not CRM not valid'!$T$2:$T$416,$A672,'Relevant - Not CRM not valid'!$G$2:$G$416,"UK",'Relevant - Not CRM not valid'!$M$2:$M$416,"IT/Systems")+COUNTIFS('Relevant - In CRM not valid'!$T$2:$T$46,$A672,'Relevant - In CRM not valid'!$G$2:$G$46,"UK",'Relevant - In CRM not valid'!$M$2:$M$46,"IT/Systems")</f>
        <v>0</v>
      </c>
      <c r="L672" s="2">
        <f>COUNTIFS('Relevant - In CRM valid'!$T$2:$T$4699,$A672,'Relevant - In CRM valid'!$G$2:$G$4699,"UK",'Relevant - In CRM valid'!$M$2:$M$4699,"")+COUNTIFS('Relevant - In CRM unknown'!$T$2:$T$253,$A672,'Relevant - In CRM unknown'!$G$2:$G$253,"UK",'Relevant - In CRM unknown'!$M$2:$M$253,"")+COUNTIFS('Relevant - IN NOW CRM valid'!$T$2:$T$2328,$A672,'Relevant - IN NOW CRM valid'!$G$2:$G$2328,"UK",'Relevant - IN NOW CRM valid'!$M$2:$M$2328,"")+COUNTIFS('Relevant - IN NOW CRM unknown'!$T$2:$T$1227,$A672,'Relevant - IN NOW CRM unknown'!$G$2:$G$1227,"UK",'Relevant - IN NOW CRM unknown'!$M$2:$M$1227,"")+COUNTIFS('Relevant - Not CRM not valid'!$T$2:$T$416,$A672,'Relevant - Not CRM not valid'!$G$2:$G$416,"UK",'Relevant - Not CRM not valid'!$M$2:$M$416,"")+COUNTIFS('Relevant - In CRM not valid'!$T$2:$T$46,$A672,'Relevant - In CRM not valid'!$G$2:$G$46,"UK",'Relevant - In CRM not valid'!$M$2:$M$46,"")</f>
        <v>0</v>
      </c>
      <c r="M672" s="2">
        <f t="shared" si="20"/>
        <v>1</v>
      </c>
      <c r="N672" s="2">
        <f>COUNTIFS('Relevant - In CRM valid'!$T$2:$T$4699,$A672,'Relevant - In CRM valid'!$G$2:$G$4699,"UK",'Relevant - In CRM valid'!$Q$2:$Q$4699,"valid")+COUNTIFS('Relevant - In CRM unknown'!$T$2:$T$253,$A672,'Relevant - In CRM unknown'!$G$2:$G$253,"UK",'Relevant - In CRM unknown'!$Q$2:$Q$253,"valid")+COUNTIFS('Relevant - IN NOW CRM valid'!$T$2:$T$2328,$A672,'Relevant - IN NOW CRM valid'!$G$2:$G$2328,"UK",'Relevant - IN NOW CRM valid'!$Q$2:$Q$2328,"valid")+COUNTIFS('Relevant - IN NOW CRM unknown'!$T$2:$T$1227,$A672,'Relevant - IN NOW CRM unknown'!$G$2:$G$1227,"UK",'Relevant - IN NOW CRM unknown'!$Q$2:$Q$1227,"valid")+COUNTIFS('Relevant - Not CRM not valid'!$T$2:$T$416,$A672,'Relevant - Not CRM not valid'!$G$2:$G$416,"UK",'Relevant - Not CRM not valid'!$Q$2:$Q$416,"valid")+COUNTIFS('Relevant - In CRM not valid'!$T$2:$T$46,$A672,'Relevant - In CRM not valid'!$G$2:$G$46,"UK",'Relevant - In CRM not valid'!$Q$2:$Q$46,"valid")</f>
        <v>1</v>
      </c>
      <c r="O672" s="2" t="str">
        <f t="shared" si="21"/>
        <v>Finance  IT/Systems</v>
      </c>
    </row>
    <row r="673" spans="1:15" ht="15" customHeight="1">
      <c r="A673" s="2" t="s">
        <v>1453</v>
      </c>
      <c r="B673" s="2" t="s">
        <v>1454</v>
      </c>
      <c r="C673" s="2" t="s">
        <v>1570</v>
      </c>
      <c r="D673" s="2" t="str">
        <f>IFERROR(INDEX('UK Target Institutions'!$D$2:$D$727,MATCH($A673,'UK Target Institutions'!$A$2:$A$727,0)),"")</f>
        <v>No</v>
      </c>
      <c r="E673" s="2">
        <f>COUNTIFS('Relevant - In CRM valid'!$T$2:$T$4699,$A673,'Relevant - In CRM valid'!$G$2:$G$4699,"UK")+COUNTIFS('Relevant - In CRM unknown'!$T$2:$T$253,$A673,'Relevant - In CRM unknown'!$G$2:$G$253,"UK")+COUNTIFS('Relevant - IN NOW CRM valid'!$T$2:$T$2328,$A673,'Relevant - IN NOW CRM valid'!$G$2:$G$2328,"UK")+COUNTIFS('Relevant - IN NOW CRM unknown'!$T$2:$T$1227,$A673,'Relevant - IN NOW CRM unknown'!$G$2:$G$1227,"UK")+COUNTIFS('Relevant - Not CRM not valid'!$T$2:$T$416,$A673,'Relevant - Not CRM not valid'!$G$2:$G$416,"UK")+COUNTIFS('Relevant - In CRM not valid'!$T$2:$T$46,$A673,'Relevant - In CRM not valid'!$G$2:$G$46,"UK")</f>
        <v>1</v>
      </c>
      <c r="F673" s="2">
        <f>COUNTIFS('Relevant - In CRM valid'!$T$2:$T$4699,$A673,'Relevant - In CRM valid'!$G$2:$G$4699,"UK",'Relevant - In CRM valid'!$M$2:$M$4699,"Research")+COUNTIFS('Relevant - In CRM unknown'!$T$2:$T$253,$A673,'Relevant - In CRM unknown'!$G$2:$G$253,"UK",'Relevant - In CRM unknown'!$M$2:$M$253,"Research")+COUNTIFS('Relevant - IN NOW CRM valid'!$T$2:$T$2328,$A673,'Relevant - IN NOW CRM valid'!$G$2:$G$2328,"UK",'Relevant - IN NOW CRM valid'!$M$2:$M$2328,"Research")+COUNTIFS('Relevant - IN NOW CRM unknown'!$T$2:$T$1227,$A673,'Relevant - IN NOW CRM unknown'!$G$2:$G$1227,"UK",'Relevant - IN NOW CRM unknown'!$M$2:$M$1227,"Research")+COUNTIFS('Relevant - Not CRM not valid'!$T$2:$T$416,$A673,'Relevant - Not CRM not valid'!$G$2:$G$416,"UK",'Relevant - Not CRM not valid'!$M$2:$M$416,"Research")+COUNTIFS('Relevant - In CRM not valid'!$T$2:$T$46,$A673,'Relevant - In CRM not valid'!$G$2:$G$46,"UK",'Relevant - In CRM not valid'!$M$2:$M$46,"Research")</f>
        <v>0</v>
      </c>
      <c r="G673" s="2">
        <f>COUNTIFS('Relevant - In CRM valid'!$T$2:$T$4699,$A673,'Relevant - In CRM valid'!$G$2:$G$4699,"UK",'Relevant - In CRM valid'!$M$2:$M$4699,"Research",'Relevant - In CRM valid'!$R$2:$R$4699,"Senior")+COUNTIFS('Relevant - In CRM unknown'!$T$2:$T$253,$A673,'Relevant - In CRM unknown'!$G$2:$G$253,"UK",'Relevant - In CRM unknown'!$M$2:$M$253,"Research",'Relevant - In CRM unknown'!$R$2:$R$253,"Senior")+COUNTIFS('Relevant - IN NOW CRM valid'!$T$2:$T$2328,$A673,'Relevant - IN NOW CRM valid'!$G$2:$G$2328,"UK",'Relevant - IN NOW CRM valid'!$M$2:$M$2328,"Research",'Relevant - IN NOW CRM valid'!$R$2:$R$2328,"Senior")+COUNTIFS('Relevant - IN NOW CRM unknown'!$T$2:$T$1227,$A673,'Relevant - IN NOW CRM unknown'!$G$2:$G$1227,"UK",'Relevant - IN NOW CRM unknown'!$M$2:$M$1227,"Research",'Relevant - IN NOW CRM unknown'!$R$2:$R$1227,"Senior")+COUNTIFS('Relevant - Not CRM not valid'!$T$2:$T$416,$A673,'Relevant - Not CRM not valid'!$G$2:$G$416,"UK",'Relevant - Not CRM not valid'!$M$2:$M$416,"Research",'Relevant - Not CRM not valid'!$R$2:$R$416,"Senior")+COUNTIFS('Relevant - In CRM not valid'!$T$2:$T$46,$A673,'Relevant - In CRM not valid'!$G$2:$G$46,"UK",'Relevant - In CRM not valid'!$M$2:$M$46,"Research",'Relevant - In CRM not valid'!$R$2:$R$46,"Senior")</f>
        <v>0</v>
      </c>
      <c r="H673" s="2">
        <f>COUNTIFS('Relevant - In CRM valid'!$T$2:$T$4699,$A673,'Relevant - In CRM valid'!$G$2:$G$4699,"UK",'Relevant - In CRM valid'!$M$2:$M$4699,"Research",'Relevant - In CRM valid'!$R$2:$R$4699,"Operational")+COUNTIFS('Relevant - In CRM unknown'!$T$2:$T$253,$A673,'Relevant - In CRM unknown'!$G$2:$G$253,"UK",'Relevant - In CRM unknown'!$M$2:$M$253,"Research",'Relevant - In CRM unknown'!$R$2:$R$253,"Operational")+COUNTIFS('Relevant - IN NOW CRM valid'!$T$2:$T$2328,$A673,'Relevant - IN NOW CRM valid'!$G$2:$G$2328,"UK",'Relevant - IN NOW CRM valid'!$M$2:$M$2328,"Research",'Relevant - IN NOW CRM valid'!$R$2:$R$2328,"Operational")+COUNTIFS('Relevant - IN NOW CRM unknown'!$T$2:$T$1227,$A673,'Relevant - IN NOW CRM unknown'!$G$2:$G$1227,"UK",'Relevant - IN NOW CRM unknown'!$M$2:$M$1227,"Research",'Relevant - IN NOW CRM unknown'!$R$2:$R$1227,"Operational")+COUNTIFS('Relevant - Not CRM not valid'!$T$2:$T$416,$A673,'Relevant - Not CRM not valid'!$G$2:$G$416,"UK",'Relevant - Not CRM not valid'!$M$2:$M$416,"Research",'Relevant - Not CRM not valid'!$R$2:$R$416,"Operational")+COUNTIFS('Relevant - In CRM not valid'!$T$2:$T$46,$A673,'Relevant - In CRM not valid'!$G$2:$G$46,"UK",'Relevant - In CRM not valid'!$M$2:$M$46,"Research",'Relevant - In CRM not valid'!$R$2:$R$46,"Operational")</f>
        <v>0</v>
      </c>
      <c r="I673" s="2">
        <f>COUNTIFS('Relevant - In CRM valid'!$T$2:$T$4699,$A673,'Relevant - In CRM valid'!$G$2:$G$4699,"UK",'Relevant - In CRM valid'!$M$2:$M$4699,"Research",'Relevant - In CRM valid'!$R$2:$R$4699,"Academic")+COUNTIFS('Relevant - In CRM unknown'!$T$2:$T$253,$A673,'Relevant - In CRM unknown'!$G$2:$G$253,"UK",'Relevant - In CRM unknown'!$M$2:$M$253,"Research",'Relevant - In CRM unknown'!$R$2:$R$253,"Academic")+COUNTIFS('Relevant - IN NOW CRM valid'!$T$2:$T$2328,$A673,'Relevant - IN NOW CRM valid'!$G$2:$G$2328,"UK",'Relevant - IN NOW CRM valid'!$M$2:$M$2328,"Research",'Relevant - IN NOW CRM valid'!$R$2:$R$2328,"Academic")+COUNTIFS('Relevant - IN NOW CRM unknown'!$T$2:$T$1227,$A673,'Relevant - IN NOW CRM unknown'!$G$2:$G$1227,"UK",'Relevant - IN NOW CRM unknown'!$M$2:$M$1227,"Research",'Relevant - IN NOW CRM unknown'!$R$2:$R$1227,"Academic")+COUNTIFS('Relevant - Not CRM not valid'!$T$2:$T$416,$A673,'Relevant - Not CRM not valid'!$G$2:$G$416,"UK",'Relevant - Not CRM not valid'!$M$2:$M$416,"Research",'Relevant - Not CRM not valid'!$R$2:$R$416,"Academic")+COUNTIFS('Relevant - In CRM not valid'!$T$2:$T$46,$A673,'Relevant - In CRM not valid'!$G$2:$G$46,"UK",'Relevant - In CRM not valid'!$M$2:$M$46,"Research",'Relevant - In CRM not valid'!$R$2:$R$46,"Academic")</f>
        <v>0</v>
      </c>
      <c r="J673" s="2">
        <f>COUNTIFS('Relevant - In CRM valid'!$T$2:$T$4699,$A673,'Relevant - In CRM valid'!$G$2:$G$4699,"UK",'Relevant - In CRM valid'!$M$2:$M$4699,"Finance")+COUNTIFS('Relevant - In CRM unknown'!$T$2:$T$253,$A673,'Relevant - In CRM unknown'!$G$2:$G$253,"UK",'Relevant - In CRM unknown'!$M$2:$M$253,"Finance")+COUNTIFS('Relevant - IN NOW CRM valid'!$T$2:$T$2328,$A673,'Relevant - IN NOW CRM valid'!$G$2:$G$2328,"UK",'Relevant - IN NOW CRM valid'!$M$2:$M$2328,"Finance")+COUNTIFS('Relevant - IN NOW CRM unknown'!$T$2:$T$1227,$A673,'Relevant - IN NOW CRM unknown'!$G$2:$G$1227,"UK",'Relevant - IN NOW CRM unknown'!$M$2:$M$1227,"Finance")+COUNTIFS('Relevant - Not CRM not valid'!$T$2:$T$416,$A673,'Relevant - Not CRM not valid'!$G$2:$G$416,"UK",'Relevant - Not CRM not valid'!$M$2:$M$416,"Finance")+COUNTIFS('Relevant - In CRM not valid'!$T$2:$T$46,$A673,'Relevant - In CRM not valid'!$G$2:$G$46,"UK",'Relevant - In CRM not valid'!$M$2:$M$46,"Finance")</f>
        <v>1</v>
      </c>
      <c r="K673" s="2">
        <f>COUNTIFS('Relevant - In CRM valid'!$T$2:$T$4699,$A673,'Relevant - In CRM valid'!$G$2:$G$4699,"UK",'Relevant - In CRM valid'!$M$2:$M$4699,"IT/Systems")+COUNTIFS('Relevant - In CRM unknown'!$T$2:$T$253,$A673,'Relevant - In CRM unknown'!$G$2:$G$253,"UK",'Relevant - In CRM unknown'!$M$2:$M$253,"IT/Systems")+COUNTIFS('Relevant - IN NOW CRM valid'!$T$2:$T$2328,$A673,'Relevant - IN NOW CRM valid'!$G$2:$G$2328,"UK",'Relevant - IN NOW CRM valid'!$M$2:$M$2328,"IT/Systems")+COUNTIFS('Relevant - IN NOW CRM unknown'!$T$2:$T$1227,$A673,'Relevant - IN NOW CRM unknown'!$G$2:$G$1227,"UK",'Relevant - IN NOW CRM unknown'!$M$2:$M$1227,"IT/Systems")+COUNTIFS('Relevant - Not CRM not valid'!$T$2:$T$416,$A673,'Relevant - Not CRM not valid'!$G$2:$G$416,"UK",'Relevant - Not CRM not valid'!$M$2:$M$416,"IT/Systems")+COUNTIFS('Relevant - In CRM not valid'!$T$2:$T$46,$A673,'Relevant - In CRM not valid'!$G$2:$G$46,"UK",'Relevant - In CRM not valid'!$M$2:$M$46,"IT/Systems")</f>
        <v>0</v>
      </c>
      <c r="L673" s="2">
        <f>COUNTIFS('Relevant - In CRM valid'!$T$2:$T$4699,$A673,'Relevant - In CRM valid'!$G$2:$G$4699,"UK",'Relevant - In CRM valid'!$M$2:$M$4699,"")+COUNTIFS('Relevant - In CRM unknown'!$T$2:$T$253,$A673,'Relevant - In CRM unknown'!$G$2:$G$253,"UK",'Relevant - In CRM unknown'!$M$2:$M$253,"")+COUNTIFS('Relevant - IN NOW CRM valid'!$T$2:$T$2328,$A673,'Relevant - IN NOW CRM valid'!$G$2:$G$2328,"UK",'Relevant - IN NOW CRM valid'!$M$2:$M$2328,"")+COUNTIFS('Relevant - IN NOW CRM unknown'!$T$2:$T$1227,$A673,'Relevant - IN NOW CRM unknown'!$G$2:$G$1227,"UK",'Relevant - IN NOW CRM unknown'!$M$2:$M$1227,"")+COUNTIFS('Relevant - Not CRM not valid'!$T$2:$T$416,$A673,'Relevant - Not CRM not valid'!$G$2:$G$416,"UK",'Relevant - Not CRM not valid'!$M$2:$M$416,"")+COUNTIFS('Relevant - In CRM not valid'!$T$2:$T$46,$A673,'Relevant - In CRM not valid'!$G$2:$G$46,"UK",'Relevant - In CRM not valid'!$M$2:$M$46,"")</f>
        <v>0</v>
      </c>
      <c r="M673" s="2">
        <f t="shared" si="20"/>
        <v>1</v>
      </c>
      <c r="N673" s="2">
        <f>COUNTIFS('Relevant - In CRM valid'!$T$2:$T$4699,$A673,'Relevant - In CRM valid'!$G$2:$G$4699,"UK",'Relevant - In CRM valid'!$Q$2:$Q$4699,"valid")+COUNTIFS('Relevant - In CRM unknown'!$T$2:$T$253,$A673,'Relevant - In CRM unknown'!$G$2:$G$253,"UK",'Relevant - In CRM unknown'!$Q$2:$Q$253,"valid")+COUNTIFS('Relevant - IN NOW CRM valid'!$T$2:$T$2328,$A673,'Relevant - IN NOW CRM valid'!$G$2:$G$2328,"UK",'Relevant - IN NOW CRM valid'!$Q$2:$Q$2328,"valid")+COUNTIFS('Relevant - IN NOW CRM unknown'!$T$2:$T$1227,$A673,'Relevant - IN NOW CRM unknown'!$G$2:$G$1227,"UK",'Relevant - IN NOW CRM unknown'!$Q$2:$Q$1227,"valid")+COUNTIFS('Relevant - Not CRM not valid'!$T$2:$T$416,$A673,'Relevant - Not CRM not valid'!$G$2:$G$416,"UK",'Relevant - Not CRM not valid'!$Q$2:$Q$416,"valid")+COUNTIFS('Relevant - In CRM not valid'!$T$2:$T$46,$A673,'Relevant - In CRM not valid'!$G$2:$G$46,"UK",'Relevant - In CRM not valid'!$Q$2:$Q$46,"valid")</f>
        <v>1</v>
      </c>
      <c r="O673" s="2" t="str">
        <f t="shared" si="21"/>
        <v>Research  IT/Systems</v>
      </c>
    </row>
    <row r="674" spans="1:15" ht="15" customHeight="1">
      <c r="A674" s="2" t="s">
        <v>1455</v>
      </c>
      <c r="B674" s="2" t="s">
        <v>1456</v>
      </c>
      <c r="C674" s="2" t="s">
        <v>95</v>
      </c>
      <c r="D674" s="2" t="str">
        <f>IFERROR(INDEX('UK Target Institutions'!$D$2:$D$727,MATCH($A674,'UK Target Institutions'!$A$2:$A$727,0)),"")</f>
        <v>Yes</v>
      </c>
      <c r="E674" s="2">
        <f>COUNTIFS('Relevant - In CRM valid'!$T$2:$T$4699,$A674,'Relevant - In CRM valid'!$G$2:$G$4699,"UK")+COUNTIFS('Relevant - In CRM unknown'!$T$2:$T$253,$A674,'Relevant - In CRM unknown'!$G$2:$G$253,"UK")+COUNTIFS('Relevant - IN NOW CRM valid'!$T$2:$T$2328,$A674,'Relevant - IN NOW CRM valid'!$G$2:$G$2328,"UK")+COUNTIFS('Relevant - IN NOW CRM unknown'!$T$2:$T$1227,$A674,'Relevant - IN NOW CRM unknown'!$G$2:$G$1227,"UK")+COUNTIFS('Relevant - Not CRM not valid'!$T$2:$T$416,$A674,'Relevant - Not CRM not valid'!$G$2:$G$416,"UK")+COUNTIFS('Relevant - In CRM not valid'!$T$2:$T$46,$A674,'Relevant - In CRM not valid'!$G$2:$G$46,"UK")</f>
        <v>1</v>
      </c>
      <c r="F674" s="2">
        <f>COUNTIFS('Relevant - In CRM valid'!$T$2:$T$4699,$A674,'Relevant - In CRM valid'!$G$2:$G$4699,"UK",'Relevant - In CRM valid'!$M$2:$M$4699,"Research")+COUNTIFS('Relevant - In CRM unknown'!$T$2:$T$253,$A674,'Relevant - In CRM unknown'!$G$2:$G$253,"UK",'Relevant - In CRM unknown'!$M$2:$M$253,"Research")+COUNTIFS('Relevant - IN NOW CRM valid'!$T$2:$T$2328,$A674,'Relevant - IN NOW CRM valid'!$G$2:$G$2328,"UK",'Relevant - IN NOW CRM valid'!$M$2:$M$2328,"Research")+COUNTIFS('Relevant - IN NOW CRM unknown'!$T$2:$T$1227,$A674,'Relevant - IN NOW CRM unknown'!$G$2:$G$1227,"UK",'Relevant - IN NOW CRM unknown'!$M$2:$M$1227,"Research")+COUNTIFS('Relevant - Not CRM not valid'!$T$2:$T$416,$A674,'Relevant - Not CRM not valid'!$G$2:$G$416,"UK",'Relevant - Not CRM not valid'!$M$2:$M$416,"Research")+COUNTIFS('Relevant - In CRM not valid'!$T$2:$T$46,$A674,'Relevant - In CRM not valid'!$G$2:$G$46,"UK",'Relevant - In CRM not valid'!$M$2:$M$46,"Research")</f>
        <v>1</v>
      </c>
      <c r="G674" s="2">
        <f>COUNTIFS('Relevant - In CRM valid'!$T$2:$T$4699,$A674,'Relevant - In CRM valid'!$G$2:$G$4699,"UK",'Relevant - In CRM valid'!$M$2:$M$4699,"Research",'Relevant - In CRM valid'!$R$2:$R$4699,"Senior")+COUNTIFS('Relevant - In CRM unknown'!$T$2:$T$253,$A674,'Relevant - In CRM unknown'!$G$2:$G$253,"UK",'Relevant - In CRM unknown'!$M$2:$M$253,"Research",'Relevant - In CRM unknown'!$R$2:$R$253,"Senior")+COUNTIFS('Relevant - IN NOW CRM valid'!$T$2:$T$2328,$A674,'Relevant - IN NOW CRM valid'!$G$2:$G$2328,"UK",'Relevant - IN NOW CRM valid'!$M$2:$M$2328,"Research",'Relevant - IN NOW CRM valid'!$R$2:$R$2328,"Senior")+COUNTIFS('Relevant - IN NOW CRM unknown'!$T$2:$T$1227,$A674,'Relevant - IN NOW CRM unknown'!$G$2:$G$1227,"UK",'Relevant - IN NOW CRM unknown'!$M$2:$M$1227,"Research",'Relevant - IN NOW CRM unknown'!$R$2:$R$1227,"Senior")+COUNTIFS('Relevant - Not CRM not valid'!$T$2:$T$416,$A674,'Relevant - Not CRM not valid'!$G$2:$G$416,"UK",'Relevant - Not CRM not valid'!$M$2:$M$416,"Research",'Relevant - Not CRM not valid'!$R$2:$R$416,"Senior")+COUNTIFS('Relevant - In CRM not valid'!$T$2:$T$46,$A674,'Relevant - In CRM not valid'!$G$2:$G$46,"UK",'Relevant - In CRM not valid'!$M$2:$M$46,"Research",'Relevant - In CRM not valid'!$R$2:$R$46,"Senior")</f>
        <v>0</v>
      </c>
      <c r="H674" s="2">
        <f>COUNTIFS('Relevant - In CRM valid'!$T$2:$T$4699,$A674,'Relevant - In CRM valid'!$G$2:$G$4699,"UK",'Relevant - In CRM valid'!$M$2:$M$4699,"Research",'Relevant - In CRM valid'!$R$2:$R$4699,"Operational")+COUNTIFS('Relevant - In CRM unknown'!$T$2:$T$253,$A674,'Relevant - In CRM unknown'!$G$2:$G$253,"UK",'Relevant - In CRM unknown'!$M$2:$M$253,"Research",'Relevant - In CRM unknown'!$R$2:$R$253,"Operational")+COUNTIFS('Relevant - IN NOW CRM valid'!$T$2:$T$2328,$A674,'Relevant - IN NOW CRM valid'!$G$2:$G$2328,"UK",'Relevant - IN NOW CRM valid'!$M$2:$M$2328,"Research",'Relevant - IN NOW CRM valid'!$R$2:$R$2328,"Operational")+COUNTIFS('Relevant - IN NOW CRM unknown'!$T$2:$T$1227,$A674,'Relevant - IN NOW CRM unknown'!$G$2:$G$1227,"UK",'Relevant - IN NOW CRM unknown'!$M$2:$M$1227,"Research",'Relevant - IN NOW CRM unknown'!$R$2:$R$1227,"Operational")+COUNTIFS('Relevant - Not CRM not valid'!$T$2:$T$416,$A674,'Relevant - Not CRM not valid'!$G$2:$G$416,"UK",'Relevant - Not CRM not valid'!$M$2:$M$416,"Research",'Relevant - Not CRM not valid'!$R$2:$R$416,"Operational")+COUNTIFS('Relevant - In CRM not valid'!$T$2:$T$46,$A674,'Relevant - In CRM not valid'!$G$2:$G$46,"UK",'Relevant - In CRM not valid'!$M$2:$M$46,"Research",'Relevant - In CRM not valid'!$R$2:$R$46,"Operational")</f>
        <v>0</v>
      </c>
      <c r="I674" s="2">
        <f>COUNTIFS('Relevant - In CRM valid'!$T$2:$T$4699,$A674,'Relevant - In CRM valid'!$G$2:$G$4699,"UK",'Relevant - In CRM valid'!$M$2:$M$4699,"Research",'Relevant - In CRM valid'!$R$2:$R$4699,"Academic")+COUNTIFS('Relevant - In CRM unknown'!$T$2:$T$253,$A674,'Relevant - In CRM unknown'!$G$2:$G$253,"UK",'Relevant - In CRM unknown'!$M$2:$M$253,"Research",'Relevant - In CRM unknown'!$R$2:$R$253,"Academic")+COUNTIFS('Relevant - IN NOW CRM valid'!$T$2:$T$2328,$A674,'Relevant - IN NOW CRM valid'!$G$2:$G$2328,"UK",'Relevant - IN NOW CRM valid'!$M$2:$M$2328,"Research",'Relevant - IN NOW CRM valid'!$R$2:$R$2328,"Academic")+COUNTIFS('Relevant - IN NOW CRM unknown'!$T$2:$T$1227,$A674,'Relevant - IN NOW CRM unknown'!$G$2:$G$1227,"UK",'Relevant - IN NOW CRM unknown'!$M$2:$M$1227,"Research",'Relevant - IN NOW CRM unknown'!$R$2:$R$1227,"Academic")+COUNTIFS('Relevant - Not CRM not valid'!$T$2:$T$416,$A674,'Relevant - Not CRM not valid'!$G$2:$G$416,"UK",'Relevant - Not CRM not valid'!$M$2:$M$416,"Research",'Relevant - Not CRM not valid'!$R$2:$R$416,"Academic")+COUNTIFS('Relevant - In CRM not valid'!$T$2:$T$46,$A674,'Relevant - In CRM not valid'!$G$2:$G$46,"UK",'Relevant - In CRM not valid'!$M$2:$M$46,"Research",'Relevant - In CRM not valid'!$R$2:$R$46,"Academic")</f>
        <v>1</v>
      </c>
      <c r="J674" s="2">
        <f>COUNTIFS('Relevant - In CRM valid'!$T$2:$T$4699,$A674,'Relevant - In CRM valid'!$G$2:$G$4699,"UK",'Relevant - In CRM valid'!$M$2:$M$4699,"Finance")+COUNTIFS('Relevant - In CRM unknown'!$T$2:$T$253,$A674,'Relevant - In CRM unknown'!$G$2:$G$253,"UK",'Relevant - In CRM unknown'!$M$2:$M$253,"Finance")+COUNTIFS('Relevant - IN NOW CRM valid'!$T$2:$T$2328,$A674,'Relevant - IN NOW CRM valid'!$G$2:$G$2328,"UK",'Relevant - IN NOW CRM valid'!$M$2:$M$2328,"Finance")+COUNTIFS('Relevant - IN NOW CRM unknown'!$T$2:$T$1227,$A674,'Relevant - IN NOW CRM unknown'!$G$2:$G$1227,"UK",'Relevant - IN NOW CRM unknown'!$M$2:$M$1227,"Finance")+COUNTIFS('Relevant - Not CRM not valid'!$T$2:$T$416,$A674,'Relevant - Not CRM not valid'!$G$2:$G$416,"UK",'Relevant - Not CRM not valid'!$M$2:$M$416,"Finance")+COUNTIFS('Relevant - In CRM not valid'!$T$2:$T$46,$A674,'Relevant - In CRM not valid'!$G$2:$G$46,"UK",'Relevant - In CRM not valid'!$M$2:$M$46,"Finance")</f>
        <v>0</v>
      </c>
      <c r="K674" s="2">
        <f>COUNTIFS('Relevant - In CRM valid'!$T$2:$T$4699,$A674,'Relevant - In CRM valid'!$G$2:$G$4699,"UK",'Relevant - In CRM valid'!$M$2:$M$4699,"IT/Systems")+COUNTIFS('Relevant - In CRM unknown'!$T$2:$T$253,$A674,'Relevant - In CRM unknown'!$G$2:$G$253,"UK",'Relevant - In CRM unknown'!$M$2:$M$253,"IT/Systems")+COUNTIFS('Relevant - IN NOW CRM valid'!$T$2:$T$2328,$A674,'Relevant - IN NOW CRM valid'!$G$2:$G$2328,"UK",'Relevant - IN NOW CRM valid'!$M$2:$M$2328,"IT/Systems")+COUNTIFS('Relevant - IN NOW CRM unknown'!$T$2:$T$1227,$A674,'Relevant - IN NOW CRM unknown'!$G$2:$G$1227,"UK",'Relevant - IN NOW CRM unknown'!$M$2:$M$1227,"IT/Systems")+COUNTIFS('Relevant - Not CRM not valid'!$T$2:$T$416,$A674,'Relevant - Not CRM not valid'!$G$2:$G$416,"UK",'Relevant - Not CRM not valid'!$M$2:$M$416,"IT/Systems")+COUNTIFS('Relevant - In CRM not valid'!$T$2:$T$46,$A674,'Relevant - In CRM not valid'!$G$2:$G$46,"UK",'Relevant - In CRM not valid'!$M$2:$M$46,"IT/Systems")</f>
        <v>0</v>
      </c>
      <c r="L674" s="2">
        <f>COUNTIFS('Relevant - In CRM valid'!$T$2:$T$4699,$A674,'Relevant - In CRM valid'!$G$2:$G$4699,"UK",'Relevant - In CRM valid'!$M$2:$M$4699,"")+COUNTIFS('Relevant - In CRM unknown'!$T$2:$T$253,$A674,'Relevant - In CRM unknown'!$G$2:$G$253,"UK",'Relevant - In CRM unknown'!$M$2:$M$253,"")+COUNTIFS('Relevant - IN NOW CRM valid'!$T$2:$T$2328,$A674,'Relevant - IN NOW CRM valid'!$G$2:$G$2328,"UK",'Relevant - IN NOW CRM valid'!$M$2:$M$2328,"")+COUNTIFS('Relevant - IN NOW CRM unknown'!$T$2:$T$1227,$A674,'Relevant - IN NOW CRM unknown'!$G$2:$G$1227,"UK",'Relevant - IN NOW CRM unknown'!$M$2:$M$1227,"")+COUNTIFS('Relevant - Not CRM not valid'!$T$2:$T$416,$A674,'Relevant - Not CRM not valid'!$G$2:$G$416,"UK",'Relevant - Not CRM not valid'!$M$2:$M$416,"")+COUNTIFS('Relevant - In CRM not valid'!$T$2:$T$46,$A674,'Relevant - In CRM not valid'!$G$2:$G$46,"UK",'Relevant - In CRM not valid'!$M$2:$M$46,"")</f>
        <v>0</v>
      </c>
      <c r="M674" s="2">
        <f t="shared" si="20"/>
        <v>1</v>
      </c>
      <c r="N674" s="2">
        <f>COUNTIFS('Relevant - In CRM valid'!$T$2:$T$4699,$A674,'Relevant - In CRM valid'!$G$2:$G$4699,"UK",'Relevant - In CRM valid'!$Q$2:$Q$4699,"valid")+COUNTIFS('Relevant - In CRM unknown'!$T$2:$T$253,$A674,'Relevant - In CRM unknown'!$G$2:$G$253,"UK",'Relevant - In CRM unknown'!$Q$2:$Q$253,"valid")+COUNTIFS('Relevant - IN NOW CRM valid'!$T$2:$T$2328,$A674,'Relevant - IN NOW CRM valid'!$G$2:$G$2328,"UK",'Relevant - IN NOW CRM valid'!$Q$2:$Q$2328,"valid")+COUNTIFS('Relevant - IN NOW CRM unknown'!$T$2:$T$1227,$A674,'Relevant - IN NOW CRM unknown'!$G$2:$G$1227,"UK",'Relevant - IN NOW CRM unknown'!$Q$2:$Q$1227,"valid")+COUNTIFS('Relevant - Not CRM not valid'!$T$2:$T$416,$A674,'Relevant - Not CRM not valid'!$G$2:$G$416,"UK",'Relevant - Not CRM not valid'!$Q$2:$Q$416,"valid")+COUNTIFS('Relevant - In CRM not valid'!$T$2:$T$46,$A674,'Relevant - In CRM not valid'!$G$2:$G$46,"UK",'Relevant - In CRM not valid'!$Q$2:$Q$46,"valid")</f>
        <v>0</v>
      </c>
      <c r="O674" s="2" t="str">
        <f t="shared" si="21"/>
        <v>Finance  IT/Systems</v>
      </c>
    </row>
    <row r="675" spans="1:15" ht="15" customHeight="1">
      <c r="A675" s="2" t="s">
        <v>1457</v>
      </c>
      <c r="B675" s="2" t="s">
        <v>1458</v>
      </c>
      <c r="C675" s="2" t="s">
        <v>1570</v>
      </c>
      <c r="D675" s="2" t="str">
        <f>IFERROR(INDEX('UK Target Institutions'!$D$2:$D$727,MATCH($A675,'UK Target Institutions'!$A$2:$A$727,0)),"")</f>
        <v>No</v>
      </c>
      <c r="E675" s="2">
        <f>COUNTIFS('Relevant - In CRM valid'!$T$2:$T$4699,$A675,'Relevant - In CRM valid'!$G$2:$G$4699,"UK")+COUNTIFS('Relevant - In CRM unknown'!$T$2:$T$253,$A675,'Relevant - In CRM unknown'!$G$2:$G$253,"UK")+COUNTIFS('Relevant - IN NOW CRM valid'!$T$2:$T$2328,$A675,'Relevant - IN NOW CRM valid'!$G$2:$G$2328,"UK")+COUNTIFS('Relevant - IN NOW CRM unknown'!$T$2:$T$1227,$A675,'Relevant - IN NOW CRM unknown'!$G$2:$G$1227,"UK")+COUNTIFS('Relevant - Not CRM not valid'!$T$2:$T$416,$A675,'Relevant - Not CRM not valid'!$G$2:$G$416,"UK")+COUNTIFS('Relevant - In CRM not valid'!$T$2:$T$46,$A675,'Relevant - In CRM not valid'!$G$2:$G$46,"UK")</f>
        <v>1</v>
      </c>
      <c r="F675" s="2">
        <f>COUNTIFS('Relevant - In CRM valid'!$T$2:$T$4699,$A675,'Relevant - In CRM valid'!$G$2:$G$4699,"UK",'Relevant - In CRM valid'!$M$2:$M$4699,"Research")+COUNTIFS('Relevant - In CRM unknown'!$T$2:$T$253,$A675,'Relevant - In CRM unknown'!$G$2:$G$253,"UK",'Relevant - In CRM unknown'!$M$2:$M$253,"Research")+COUNTIFS('Relevant - IN NOW CRM valid'!$T$2:$T$2328,$A675,'Relevant - IN NOW CRM valid'!$G$2:$G$2328,"UK",'Relevant - IN NOW CRM valid'!$M$2:$M$2328,"Research")+COUNTIFS('Relevant - IN NOW CRM unknown'!$T$2:$T$1227,$A675,'Relevant - IN NOW CRM unknown'!$G$2:$G$1227,"UK",'Relevant - IN NOW CRM unknown'!$M$2:$M$1227,"Research")+COUNTIFS('Relevant - Not CRM not valid'!$T$2:$T$416,$A675,'Relevant - Not CRM not valid'!$G$2:$G$416,"UK",'Relevant - Not CRM not valid'!$M$2:$M$416,"Research")+COUNTIFS('Relevant - In CRM not valid'!$T$2:$T$46,$A675,'Relevant - In CRM not valid'!$G$2:$G$46,"UK",'Relevant - In CRM not valid'!$M$2:$M$46,"Research")</f>
        <v>0</v>
      </c>
      <c r="G675" s="2">
        <f>COUNTIFS('Relevant - In CRM valid'!$T$2:$T$4699,$A675,'Relevant - In CRM valid'!$G$2:$G$4699,"UK",'Relevant - In CRM valid'!$M$2:$M$4699,"Research",'Relevant - In CRM valid'!$R$2:$R$4699,"Senior")+COUNTIFS('Relevant - In CRM unknown'!$T$2:$T$253,$A675,'Relevant - In CRM unknown'!$G$2:$G$253,"UK",'Relevant - In CRM unknown'!$M$2:$M$253,"Research",'Relevant - In CRM unknown'!$R$2:$R$253,"Senior")+COUNTIFS('Relevant - IN NOW CRM valid'!$T$2:$T$2328,$A675,'Relevant - IN NOW CRM valid'!$G$2:$G$2328,"UK",'Relevant - IN NOW CRM valid'!$M$2:$M$2328,"Research",'Relevant - IN NOW CRM valid'!$R$2:$R$2328,"Senior")+COUNTIFS('Relevant - IN NOW CRM unknown'!$T$2:$T$1227,$A675,'Relevant - IN NOW CRM unknown'!$G$2:$G$1227,"UK",'Relevant - IN NOW CRM unknown'!$M$2:$M$1227,"Research",'Relevant - IN NOW CRM unknown'!$R$2:$R$1227,"Senior")+COUNTIFS('Relevant - Not CRM not valid'!$T$2:$T$416,$A675,'Relevant - Not CRM not valid'!$G$2:$G$416,"UK",'Relevant - Not CRM not valid'!$M$2:$M$416,"Research",'Relevant - Not CRM not valid'!$R$2:$R$416,"Senior")+COUNTIFS('Relevant - In CRM not valid'!$T$2:$T$46,$A675,'Relevant - In CRM not valid'!$G$2:$G$46,"UK",'Relevant - In CRM not valid'!$M$2:$M$46,"Research",'Relevant - In CRM not valid'!$R$2:$R$46,"Senior")</f>
        <v>0</v>
      </c>
      <c r="H675" s="2">
        <f>COUNTIFS('Relevant - In CRM valid'!$T$2:$T$4699,$A675,'Relevant - In CRM valid'!$G$2:$G$4699,"UK",'Relevant - In CRM valid'!$M$2:$M$4699,"Research",'Relevant - In CRM valid'!$R$2:$R$4699,"Operational")+COUNTIFS('Relevant - In CRM unknown'!$T$2:$T$253,$A675,'Relevant - In CRM unknown'!$G$2:$G$253,"UK",'Relevant - In CRM unknown'!$M$2:$M$253,"Research",'Relevant - In CRM unknown'!$R$2:$R$253,"Operational")+COUNTIFS('Relevant - IN NOW CRM valid'!$T$2:$T$2328,$A675,'Relevant - IN NOW CRM valid'!$G$2:$G$2328,"UK",'Relevant - IN NOW CRM valid'!$M$2:$M$2328,"Research",'Relevant - IN NOW CRM valid'!$R$2:$R$2328,"Operational")+COUNTIFS('Relevant - IN NOW CRM unknown'!$T$2:$T$1227,$A675,'Relevant - IN NOW CRM unknown'!$G$2:$G$1227,"UK",'Relevant - IN NOW CRM unknown'!$M$2:$M$1227,"Research",'Relevant - IN NOW CRM unknown'!$R$2:$R$1227,"Operational")+COUNTIFS('Relevant - Not CRM not valid'!$T$2:$T$416,$A675,'Relevant - Not CRM not valid'!$G$2:$G$416,"UK",'Relevant - Not CRM not valid'!$M$2:$M$416,"Research",'Relevant - Not CRM not valid'!$R$2:$R$416,"Operational")+COUNTIFS('Relevant - In CRM not valid'!$T$2:$T$46,$A675,'Relevant - In CRM not valid'!$G$2:$G$46,"UK",'Relevant - In CRM not valid'!$M$2:$M$46,"Research",'Relevant - In CRM not valid'!$R$2:$R$46,"Operational")</f>
        <v>0</v>
      </c>
      <c r="I675" s="2">
        <f>COUNTIFS('Relevant - In CRM valid'!$T$2:$T$4699,$A675,'Relevant - In CRM valid'!$G$2:$G$4699,"UK",'Relevant - In CRM valid'!$M$2:$M$4699,"Research",'Relevant - In CRM valid'!$R$2:$R$4699,"Academic")+COUNTIFS('Relevant - In CRM unknown'!$T$2:$T$253,$A675,'Relevant - In CRM unknown'!$G$2:$G$253,"UK",'Relevant - In CRM unknown'!$M$2:$M$253,"Research",'Relevant - In CRM unknown'!$R$2:$R$253,"Academic")+COUNTIFS('Relevant - IN NOW CRM valid'!$T$2:$T$2328,$A675,'Relevant - IN NOW CRM valid'!$G$2:$G$2328,"UK",'Relevant - IN NOW CRM valid'!$M$2:$M$2328,"Research",'Relevant - IN NOW CRM valid'!$R$2:$R$2328,"Academic")+COUNTIFS('Relevant - IN NOW CRM unknown'!$T$2:$T$1227,$A675,'Relevant - IN NOW CRM unknown'!$G$2:$G$1227,"UK",'Relevant - IN NOW CRM unknown'!$M$2:$M$1227,"Research",'Relevant - IN NOW CRM unknown'!$R$2:$R$1227,"Academic")+COUNTIFS('Relevant - Not CRM not valid'!$T$2:$T$416,$A675,'Relevant - Not CRM not valid'!$G$2:$G$416,"UK",'Relevant - Not CRM not valid'!$M$2:$M$416,"Research",'Relevant - Not CRM not valid'!$R$2:$R$416,"Academic")+COUNTIFS('Relevant - In CRM not valid'!$T$2:$T$46,$A675,'Relevant - In CRM not valid'!$G$2:$G$46,"UK",'Relevant - In CRM not valid'!$M$2:$M$46,"Research",'Relevant - In CRM not valid'!$R$2:$R$46,"Academic")</f>
        <v>0</v>
      </c>
      <c r="J675" s="2">
        <f>COUNTIFS('Relevant - In CRM valid'!$T$2:$T$4699,$A675,'Relevant - In CRM valid'!$G$2:$G$4699,"UK",'Relevant - In CRM valid'!$M$2:$M$4699,"Finance")+COUNTIFS('Relevant - In CRM unknown'!$T$2:$T$253,$A675,'Relevant - In CRM unknown'!$G$2:$G$253,"UK",'Relevant - In CRM unknown'!$M$2:$M$253,"Finance")+COUNTIFS('Relevant - IN NOW CRM valid'!$T$2:$T$2328,$A675,'Relevant - IN NOW CRM valid'!$G$2:$G$2328,"UK",'Relevant - IN NOW CRM valid'!$M$2:$M$2328,"Finance")+COUNTIFS('Relevant - IN NOW CRM unknown'!$T$2:$T$1227,$A675,'Relevant - IN NOW CRM unknown'!$G$2:$G$1227,"UK",'Relevant - IN NOW CRM unknown'!$M$2:$M$1227,"Finance")+COUNTIFS('Relevant - Not CRM not valid'!$T$2:$T$416,$A675,'Relevant - Not CRM not valid'!$G$2:$G$416,"UK",'Relevant - Not CRM not valid'!$M$2:$M$416,"Finance")+COUNTIFS('Relevant - In CRM not valid'!$T$2:$T$46,$A675,'Relevant - In CRM not valid'!$G$2:$G$46,"UK",'Relevant - In CRM not valid'!$M$2:$M$46,"Finance")</f>
        <v>1</v>
      </c>
      <c r="K675" s="2">
        <f>COUNTIFS('Relevant - In CRM valid'!$T$2:$T$4699,$A675,'Relevant - In CRM valid'!$G$2:$G$4699,"UK",'Relevant - In CRM valid'!$M$2:$M$4699,"IT/Systems")+COUNTIFS('Relevant - In CRM unknown'!$T$2:$T$253,$A675,'Relevant - In CRM unknown'!$G$2:$G$253,"UK",'Relevant - In CRM unknown'!$M$2:$M$253,"IT/Systems")+COUNTIFS('Relevant - IN NOW CRM valid'!$T$2:$T$2328,$A675,'Relevant - IN NOW CRM valid'!$G$2:$G$2328,"UK",'Relevant - IN NOW CRM valid'!$M$2:$M$2328,"IT/Systems")+COUNTIFS('Relevant - IN NOW CRM unknown'!$T$2:$T$1227,$A675,'Relevant - IN NOW CRM unknown'!$G$2:$G$1227,"UK",'Relevant - IN NOW CRM unknown'!$M$2:$M$1227,"IT/Systems")+COUNTIFS('Relevant - Not CRM not valid'!$T$2:$T$416,$A675,'Relevant - Not CRM not valid'!$G$2:$G$416,"UK",'Relevant - Not CRM not valid'!$M$2:$M$416,"IT/Systems")+COUNTIFS('Relevant - In CRM not valid'!$T$2:$T$46,$A675,'Relevant - In CRM not valid'!$G$2:$G$46,"UK",'Relevant - In CRM not valid'!$M$2:$M$46,"IT/Systems")</f>
        <v>0</v>
      </c>
      <c r="L675" s="2">
        <f>COUNTIFS('Relevant - In CRM valid'!$T$2:$T$4699,$A675,'Relevant - In CRM valid'!$G$2:$G$4699,"UK",'Relevant - In CRM valid'!$M$2:$M$4699,"")+COUNTIFS('Relevant - In CRM unknown'!$T$2:$T$253,$A675,'Relevant - In CRM unknown'!$G$2:$G$253,"UK",'Relevant - In CRM unknown'!$M$2:$M$253,"")+COUNTIFS('Relevant - IN NOW CRM valid'!$T$2:$T$2328,$A675,'Relevant - IN NOW CRM valid'!$G$2:$G$2328,"UK",'Relevant - IN NOW CRM valid'!$M$2:$M$2328,"")+COUNTIFS('Relevant - IN NOW CRM unknown'!$T$2:$T$1227,$A675,'Relevant - IN NOW CRM unknown'!$G$2:$G$1227,"UK",'Relevant - IN NOW CRM unknown'!$M$2:$M$1227,"")+COUNTIFS('Relevant - Not CRM not valid'!$T$2:$T$416,$A675,'Relevant - Not CRM not valid'!$G$2:$G$416,"UK",'Relevant - Not CRM not valid'!$M$2:$M$416,"")+COUNTIFS('Relevant - In CRM not valid'!$T$2:$T$46,$A675,'Relevant - In CRM not valid'!$G$2:$G$46,"UK",'Relevant - In CRM not valid'!$M$2:$M$46,"")</f>
        <v>0</v>
      </c>
      <c r="M675" s="2">
        <f t="shared" si="20"/>
        <v>1</v>
      </c>
      <c r="N675" s="2">
        <f>COUNTIFS('Relevant - In CRM valid'!$T$2:$T$4699,$A675,'Relevant - In CRM valid'!$G$2:$G$4699,"UK",'Relevant - In CRM valid'!$Q$2:$Q$4699,"valid")+COUNTIFS('Relevant - In CRM unknown'!$T$2:$T$253,$A675,'Relevant - In CRM unknown'!$G$2:$G$253,"UK",'Relevant - In CRM unknown'!$Q$2:$Q$253,"valid")+COUNTIFS('Relevant - IN NOW CRM valid'!$T$2:$T$2328,$A675,'Relevant - IN NOW CRM valid'!$G$2:$G$2328,"UK",'Relevant - IN NOW CRM valid'!$Q$2:$Q$2328,"valid")+COUNTIFS('Relevant - IN NOW CRM unknown'!$T$2:$T$1227,$A675,'Relevant - IN NOW CRM unknown'!$G$2:$G$1227,"UK",'Relevant - IN NOW CRM unknown'!$Q$2:$Q$1227,"valid")+COUNTIFS('Relevant - Not CRM not valid'!$T$2:$T$416,$A675,'Relevant - Not CRM not valid'!$G$2:$G$416,"UK",'Relevant - Not CRM not valid'!$Q$2:$Q$416,"valid")+COUNTIFS('Relevant - In CRM not valid'!$T$2:$T$46,$A675,'Relevant - In CRM not valid'!$G$2:$G$46,"UK",'Relevant - In CRM not valid'!$Q$2:$Q$46,"valid")</f>
        <v>1</v>
      </c>
      <c r="O675" s="2" t="str">
        <f t="shared" si="21"/>
        <v>Research  IT/Systems</v>
      </c>
    </row>
    <row r="676" spans="1:15" ht="15" customHeight="1">
      <c r="A676" s="2" t="s">
        <v>1459</v>
      </c>
      <c r="B676" s="2" t="s">
        <v>1460</v>
      </c>
      <c r="C676" s="2" t="s">
        <v>1570</v>
      </c>
      <c r="D676" s="2" t="str">
        <f>IFERROR(INDEX('UK Target Institutions'!$D$2:$D$727,MATCH($A676,'UK Target Institutions'!$A$2:$A$727,0)),"")</f>
        <v>No</v>
      </c>
      <c r="E676" s="2">
        <f>COUNTIFS('Relevant - In CRM valid'!$T$2:$T$4699,$A676,'Relevant - In CRM valid'!$G$2:$G$4699,"UK")+COUNTIFS('Relevant - In CRM unknown'!$T$2:$T$253,$A676,'Relevant - In CRM unknown'!$G$2:$G$253,"UK")+COUNTIFS('Relevant - IN NOW CRM valid'!$T$2:$T$2328,$A676,'Relevant - IN NOW CRM valid'!$G$2:$G$2328,"UK")+COUNTIFS('Relevant - IN NOW CRM unknown'!$T$2:$T$1227,$A676,'Relevant - IN NOW CRM unknown'!$G$2:$G$1227,"UK")+COUNTIFS('Relevant - Not CRM not valid'!$T$2:$T$416,$A676,'Relevant - Not CRM not valid'!$G$2:$G$416,"UK")+COUNTIFS('Relevant - In CRM not valid'!$T$2:$T$46,$A676,'Relevant - In CRM not valid'!$G$2:$G$46,"UK")</f>
        <v>1</v>
      </c>
      <c r="F676" s="2">
        <f>COUNTIFS('Relevant - In CRM valid'!$T$2:$T$4699,$A676,'Relevant - In CRM valid'!$G$2:$G$4699,"UK",'Relevant - In CRM valid'!$M$2:$M$4699,"Research")+COUNTIFS('Relevant - In CRM unknown'!$T$2:$T$253,$A676,'Relevant - In CRM unknown'!$G$2:$G$253,"UK",'Relevant - In CRM unknown'!$M$2:$M$253,"Research")+COUNTIFS('Relevant - IN NOW CRM valid'!$T$2:$T$2328,$A676,'Relevant - IN NOW CRM valid'!$G$2:$G$2328,"UK",'Relevant - IN NOW CRM valid'!$M$2:$M$2328,"Research")+COUNTIFS('Relevant - IN NOW CRM unknown'!$T$2:$T$1227,$A676,'Relevant - IN NOW CRM unknown'!$G$2:$G$1227,"UK",'Relevant - IN NOW CRM unknown'!$M$2:$M$1227,"Research")+COUNTIFS('Relevant - Not CRM not valid'!$T$2:$T$416,$A676,'Relevant - Not CRM not valid'!$G$2:$G$416,"UK",'Relevant - Not CRM not valid'!$M$2:$M$416,"Research")+COUNTIFS('Relevant - In CRM not valid'!$T$2:$T$46,$A676,'Relevant - In CRM not valid'!$G$2:$G$46,"UK",'Relevant - In CRM not valid'!$M$2:$M$46,"Research")</f>
        <v>0</v>
      </c>
      <c r="G676" s="2">
        <f>COUNTIFS('Relevant - In CRM valid'!$T$2:$T$4699,$A676,'Relevant - In CRM valid'!$G$2:$G$4699,"UK",'Relevant - In CRM valid'!$M$2:$M$4699,"Research",'Relevant - In CRM valid'!$R$2:$R$4699,"Senior")+COUNTIFS('Relevant - In CRM unknown'!$T$2:$T$253,$A676,'Relevant - In CRM unknown'!$G$2:$G$253,"UK",'Relevant - In CRM unknown'!$M$2:$M$253,"Research",'Relevant - In CRM unknown'!$R$2:$R$253,"Senior")+COUNTIFS('Relevant - IN NOW CRM valid'!$T$2:$T$2328,$A676,'Relevant - IN NOW CRM valid'!$G$2:$G$2328,"UK",'Relevant - IN NOW CRM valid'!$M$2:$M$2328,"Research",'Relevant - IN NOW CRM valid'!$R$2:$R$2328,"Senior")+COUNTIFS('Relevant - IN NOW CRM unknown'!$T$2:$T$1227,$A676,'Relevant - IN NOW CRM unknown'!$G$2:$G$1227,"UK",'Relevant - IN NOW CRM unknown'!$M$2:$M$1227,"Research",'Relevant - IN NOW CRM unknown'!$R$2:$R$1227,"Senior")+COUNTIFS('Relevant - Not CRM not valid'!$T$2:$T$416,$A676,'Relevant - Not CRM not valid'!$G$2:$G$416,"UK",'Relevant - Not CRM not valid'!$M$2:$M$416,"Research",'Relevant - Not CRM not valid'!$R$2:$R$416,"Senior")+COUNTIFS('Relevant - In CRM not valid'!$T$2:$T$46,$A676,'Relevant - In CRM not valid'!$G$2:$G$46,"UK",'Relevant - In CRM not valid'!$M$2:$M$46,"Research",'Relevant - In CRM not valid'!$R$2:$R$46,"Senior")</f>
        <v>0</v>
      </c>
      <c r="H676" s="2">
        <f>COUNTIFS('Relevant - In CRM valid'!$T$2:$T$4699,$A676,'Relevant - In CRM valid'!$G$2:$G$4699,"UK",'Relevant - In CRM valid'!$M$2:$M$4699,"Research",'Relevant - In CRM valid'!$R$2:$R$4699,"Operational")+COUNTIFS('Relevant - In CRM unknown'!$T$2:$T$253,$A676,'Relevant - In CRM unknown'!$G$2:$G$253,"UK",'Relevant - In CRM unknown'!$M$2:$M$253,"Research",'Relevant - In CRM unknown'!$R$2:$R$253,"Operational")+COUNTIFS('Relevant - IN NOW CRM valid'!$T$2:$T$2328,$A676,'Relevant - IN NOW CRM valid'!$G$2:$G$2328,"UK",'Relevant - IN NOW CRM valid'!$M$2:$M$2328,"Research",'Relevant - IN NOW CRM valid'!$R$2:$R$2328,"Operational")+COUNTIFS('Relevant - IN NOW CRM unknown'!$T$2:$T$1227,$A676,'Relevant - IN NOW CRM unknown'!$G$2:$G$1227,"UK",'Relevant - IN NOW CRM unknown'!$M$2:$M$1227,"Research",'Relevant - IN NOW CRM unknown'!$R$2:$R$1227,"Operational")+COUNTIFS('Relevant - Not CRM not valid'!$T$2:$T$416,$A676,'Relevant - Not CRM not valid'!$G$2:$G$416,"UK",'Relevant - Not CRM not valid'!$M$2:$M$416,"Research",'Relevant - Not CRM not valid'!$R$2:$R$416,"Operational")+COUNTIFS('Relevant - In CRM not valid'!$T$2:$T$46,$A676,'Relevant - In CRM not valid'!$G$2:$G$46,"UK",'Relevant - In CRM not valid'!$M$2:$M$46,"Research",'Relevant - In CRM not valid'!$R$2:$R$46,"Operational")</f>
        <v>0</v>
      </c>
      <c r="I676" s="2">
        <f>COUNTIFS('Relevant - In CRM valid'!$T$2:$T$4699,$A676,'Relevant - In CRM valid'!$G$2:$G$4699,"UK",'Relevant - In CRM valid'!$M$2:$M$4699,"Research",'Relevant - In CRM valid'!$R$2:$R$4699,"Academic")+COUNTIFS('Relevant - In CRM unknown'!$T$2:$T$253,$A676,'Relevant - In CRM unknown'!$G$2:$G$253,"UK",'Relevant - In CRM unknown'!$M$2:$M$253,"Research",'Relevant - In CRM unknown'!$R$2:$R$253,"Academic")+COUNTIFS('Relevant - IN NOW CRM valid'!$T$2:$T$2328,$A676,'Relevant - IN NOW CRM valid'!$G$2:$G$2328,"UK",'Relevant - IN NOW CRM valid'!$M$2:$M$2328,"Research",'Relevant - IN NOW CRM valid'!$R$2:$R$2328,"Academic")+COUNTIFS('Relevant - IN NOW CRM unknown'!$T$2:$T$1227,$A676,'Relevant - IN NOW CRM unknown'!$G$2:$G$1227,"UK",'Relevant - IN NOW CRM unknown'!$M$2:$M$1227,"Research",'Relevant - IN NOW CRM unknown'!$R$2:$R$1227,"Academic")+COUNTIFS('Relevant - Not CRM not valid'!$T$2:$T$416,$A676,'Relevant - Not CRM not valid'!$G$2:$G$416,"UK",'Relevant - Not CRM not valid'!$M$2:$M$416,"Research",'Relevant - Not CRM not valid'!$R$2:$R$416,"Academic")+COUNTIFS('Relevant - In CRM not valid'!$T$2:$T$46,$A676,'Relevant - In CRM not valid'!$G$2:$G$46,"UK",'Relevant - In CRM not valid'!$M$2:$M$46,"Research",'Relevant - In CRM not valid'!$R$2:$R$46,"Academic")</f>
        <v>0</v>
      </c>
      <c r="J676" s="2">
        <f>COUNTIFS('Relevant - In CRM valid'!$T$2:$T$4699,$A676,'Relevant - In CRM valid'!$G$2:$G$4699,"UK",'Relevant - In CRM valid'!$M$2:$M$4699,"Finance")+COUNTIFS('Relevant - In CRM unknown'!$T$2:$T$253,$A676,'Relevant - In CRM unknown'!$G$2:$G$253,"UK",'Relevant - In CRM unknown'!$M$2:$M$253,"Finance")+COUNTIFS('Relevant - IN NOW CRM valid'!$T$2:$T$2328,$A676,'Relevant - IN NOW CRM valid'!$G$2:$G$2328,"UK",'Relevant - IN NOW CRM valid'!$M$2:$M$2328,"Finance")+COUNTIFS('Relevant - IN NOW CRM unknown'!$T$2:$T$1227,$A676,'Relevant - IN NOW CRM unknown'!$G$2:$G$1227,"UK",'Relevant - IN NOW CRM unknown'!$M$2:$M$1227,"Finance")+COUNTIFS('Relevant - Not CRM not valid'!$T$2:$T$416,$A676,'Relevant - Not CRM not valid'!$G$2:$G$416,"UK",'Relevant - Not CRM not valid'!$M$2:$M$416,"Finance")+COUNTIFS('Relevant - In CRM not valid'!$T$2:$T$46,$A676,'Relevant - In CRM not valid'!$G$2:$G$46,"UK",'Relevant - In CRM not valid'!$M$2:$M$46,"Finance")</f>
        <v>1</v>
      </c>
      <c r="K676" s="2">
        <f>COUNTIFS('Relevant - In CRM valid'!$T$2:$T$4699,$A676,'Relevant - In CRM valid'!$G$2:$G$4699,"UK",'Relevant - In CRM valid'!$M$2:$M$4699,"IT/Systems")+COUNTIFS('Relevant - In CRM unknown'!$T$2:$T$253,$A676,'Relevant - In CRM unknown'!$G$2:$G$253,"UK",'Relevant - In CRM unknown'!$M$2:$M$253,"IT/Systems")+COUNTIFS('Relevant - IN NOW CRM valid'!$T$2:$T$2328,$A676,'Relevant - IN NOW CRM valid'!$G$2:$G$2328,"UK",'Relevant - IN NOW CRM valid'!$M$2:$M$2328,"IT/Systems")+COUNTIFS('Relevant - IN NOW CRM unknown'!$T$2:$T$1227,$A676,'Relevant - IN NOW CRM unknown'!$G$2:$G$1227,"UK",'Relevant - IN NOW CRM unknown'!$M$2:$M$1227,"IT/Systems")+COUNTIFS('Relevant - Not CRM not valid'!$T$2:$T$416,$A676,'Relevant - Not CRM not valid'!$G$2:$G$416,"UK",'Relevant - Not CRM not valid'!$M$2:$M$416,"IT/Systems")+COUNTIFS('Relevant - In CRM not valid'!$T$2:$T$46,$A676,'Relevant - In CRM not valid'!$G$2:$G$46,"UK",'Relevant - In CRM not valid'!$M$2:$M$46,"IT/Systems")</f>
        <v>0</v>
      </c>
      <c r="L676" s="2">
        <f>COUNTIFS('Relevant - In CRM valid'!$T$2:$T$4699,$A676,'Relevant - In CRM valid'!$G$2:$G$4699,"UK",'Relevant - In CRM valid'!$M$2:$M$4699,"")+COUNTIFS('Relevant - In CRM unknown'!$T$2:$T$253,$A676,'Relevant - In CRM unknown'!$G$2:$G$253,"UK",'Relevant - In CRM unknown'!$M$2:$M$253,"")+COUNTIFS('Relevant - IN NOW CRM valid'!$T$2:$T$2328,$A676,'Relevant - IN NOW CRM valid'!$G$2:$G$2328,"UK",'Relevant - IN NOW CRM valid'!$M$2:$M$2328,"")+COUNTIFS('Relevant - IN NOW CRM unknown'!$T$2:$T$1227,$A676,'Relevant - IN NOW CRM unknown'!$G$2:$G$1227,"UK",'Relevant - IN NOW CRM unknown'!$M$2:$M$1227,"")+COUNTIFS('Relevant - Not CRM not valid'!$T$2:$T$416,$A676,'Relevant - Not CRM not valid'!$G$2:$G$416,"UK",'Relevant - Not CRM not valid'!$M$2:$M$416,"")+COUNTIFS('Relevant - In CRM not valid'!$T$2:$T$46,$A676,'Relevant - In CRM not valid'!$G$2:$G$46,"UK",'Relevant - In CRM not valid'!$M$2:$M$46,"")</f>
        <v>0</v>
      </c>
      <c r="M676" s="2">
        <f t="shared" si="20"/>
        <v>1</v>
      </c>
      <c r="N676" s="2">
        <f>COUNTIFS('Relevant - In CRM valid'!$T$2:$T$4699,$A676,'Relevant - In CRM valid'!$G$2:$G$4699,"UK",'Relevant - In CRM valid'!$Q$2:$Q$4699,"valid")+COUNTIFS('Relevant - In CRM unknown'!$T$2:$T$253,$A676,'Relevant - In CRM unknown'!$G$2:$G$253,"UK",'Relevant - In CRM unknown'!$Q$2:$Q$253,"valid")+COUNTIFS('Relevant - IN NOW CRM valid'!$T$2:$T$2328,$A676,'Relevant - IN NOW CRM valid'!$G$2:$G$2328,"UK",'Relevant - IN NOW CRM valid'!$Q$2:$Q$2328,"valid")+COUNTIFS('Relevant - IN NOW CRM unknown'!$T$2:$T$1227,$A676,'Relevant - IN NOW CRM unknown'!$G$2:$G$1227,"UK",'Relevant - IN NOW CRM unknown'!$Q$2:$Q$1227,"valid")+COUNTIFS('Relevant - Not CRM not valid'!$T$2:$T$416,$A676,'Relevant - Not CRM not valid'!$G$2:$G$416,"UK",'Relevant - Not CRM not valid'!$Q$2:$Q$416,"valid")+COUNTIFS('Relevant - In CRM not valid'!$T$2:$T$46,$A676,'Relevant - In CRM not valid'!$G$2:$G$46,"UK",'Relevant - In CRM not valid'!$Q$2:$Q$46,"valid")</f>
        <v>1</v>
      </c>
      <c r="O676" s="2" t="str">
        <f t="shared" si="21"/>
        <v>Research  IT/Systems</v>
      </c>
    </row>
    <row r="677" spans="1:15" ht="15" customHeight="1">
      <c r="A677" s="2" t="s">
        <v>1461</v>
      </c>
      <c r="B677" s="2" t="s">
        <v>1462</v>
      </c>
      <c r="C677" s="2" t="s">
        <v>95</v>
      </c>
      <c r="D677" s="2" t="str">
        <f>IFERROR(INDEX('UK Target Institutions'!$D$2:$D$727,MATCH($A677,'UK Target Institutions'!$A$2:$A$727,0)),"")</f>
        <v>Yes</v>
      </c>
      <c r="E677" s="2">
        <f>COUNTIFS('Relevant - In CRM valid'!$T$2:$T$4699,$A677,'Relevant - In CRM valid'!$G$2:$G$4699,"UK")+COUNTIFS('Relevant - In CRM unknown'!$T$2:$T$253,$A677,'Relevant - In CRM unknown'!$G$2:$G$253,"UK")+COUNTIFS('Relevant - IN NOW CRM valid'!$T$2:$T$2328,$A677,'Relevant - IN NOW CRM valid'!$G$2:$G$2328,"UK")+COUNTIFS('Relevant - IN NOW CRM unknown'!$T$2:$T$1227,$A677,'Relevant - IN NOW CRM unknown'!$G$2:$G$1227,"UK")+COUNTIFS('Relevant - Not CRM not valid'!$T$2:$T$416,$A677,'Relevant - Not CRM not valid'!$G$2:$G$416,"UK")+COUNTIFS('Relevant - In CRM not valid'!$T$2:$T$46,$A677,'Relevant - In CRM not valid'!$G$2:$G$46,"UK")</f>
        <v>1</v>
      </c>
      <c r="F677" s="2">
        <f>COUNTIFS('Relevant - In CRM valid'!$T$2:$T$4699,$A677,'Relevant - In CRM valid'!$G$2:$G$4699,"UK",'Relevant - In CRM valid'!$M$2:$M$4699,"Research")+COUNTIFS('Relevant - In CRM unknown'!$T$2:$T$253,$A677,'Relevant - In CRM unknown'!$G$2:$G$253,"UK",'Relevant - In CRM unknown'!$M$2:$M$253,"Research")+COUNTIFS('Relevant - IN NOW CRM valid'!$T$2:$T$2328,$A677,'Relevant - IN NOW CRM valid'!$G$2:$G$2328,"UK",'Relevant - IN NOW CRM valid'!$M$2:$M$2328,"Research")+COUNTIFS('Relevant - IN NOW CRM unknown'!$T$2:$T$1227,$A677,'Relevant - IN NOW CRM unknown'!$G$2:$G$1227,"UK",'Relevant - IN NOW CRM unknown'!$M$2:$M$1227,"Research")+COUNTIFS('Relevant - Not CRM not valid'!$T$2:$T$416,$A677,'Relevant - Not CRM not valid'!$G$2:$G$416,"UK",'Relevant - Not CRM not valid'!$M$2:$M$416,"Research")+COUNTIFS('Relevant - In CRM not valid'!$T$2:$T$46,$A677,'Relevant - In CRM not valid'!$G$2:$G$46,"UK",'Relevant - In CRM not valid'!$M$2:$M$46,"Research")</f>
        <v>1</v>
      </c>
      <c r="G677" s="2">
        <f>COUNTIFS('Relevant - In CRM valid'!$T$2:$T$4699,$A677,'Relevant - In CRM valid'!$G$2:$G$4699,"UK",'Relevant - In CRM valid'!$M$2:$M$4699,"Research",'Relevant - In CRM valid'!$R$2:$R$4699,"Senior")+COUNTIFS('Relevant - In CRM unknown'!$T$2:$T$253,$A677,'Relevant - In CRM unknown'!$G$2:$G$253,"UK",'Relevant - In CRM unknown'!$M$2:$M$253,"Research",'Relevant - In CRM unknown'!$R$2:$R$253,"Senior")+COUNTIFS('Relevant - IN NOW CRM valid'!$T$2:$T$2328,$A677,'Relevant - IN NOW CRM valid'!$G$2:$G$2328,"UK",'Relevant - IN NOW CRM valid'!$M$2:$M$2328,"Research",'Relevant - IN NOW CRM valid'!$R$2:$R$2328,"Senior")+COUNTIFS('Relevant - IN NOW CRM unknown'!$T$2:$T$1227,$A677,'Relevant - IN NOW CRM unknown'!$G$2:$G$1227,"UK",'Relevant - IN NOW CRM unknown'!$M$2:$M$1227,"Research",'Relevant - IN NOW CRM unknown'!$R$2:$R$1227,"Senior")+COUNTIFS('Relevant - Not CRM not valid'!$T$2:$T$416,$A677,'Relevant - Not CRM not valid'!$G$2:$G$416,"UK",'Relevant - Not CRM not valid'!$M$2:$M$416,"Research",'Relevant - Not CRM not valid'!$R$2:$R$416,"Senior")+COUNTIFS('Relevant - In CRM not valid'!$T$2:$T$46,$A677,'Relevant - In CRM not valid'!$G$2:$G$46,"UK",'Relevant - In CRM not valid'!$M$2:$M$46,"Research",'Relevant - In CRM not valid'!$R$2:$R$46,"Senior")</f>
        <v>0</v>
      </c>
      <c r="H677" s="2">
        <f>COUNTIFS('Relevant - In CRM valid'!$T$2:$T$4699,$A677,'Relevant - In CRM valid'!$G$2:$G$4699,"UK",'Relevant - In CRM valid'!$M$2:$M$4699,"Research",'Relevant - In CRM valid'!$R$2:$R$4699,"Operational")+COUNTIFS('Relevant - In CRM unknown'!$T$2:$T$253,$A677,'Relevant - In CRM unknown'!$G$2:$G$253,"UK",'Relevant - In CRM unknown'!$M$2:$M$253,"Research",'Relevant - In CRM unknown'!$R$2:$R$253,"Operational")+COUNTIFS('Relevant - IN NOW CRM valid'!$T$2:$T$2328,$A677,'Relevant - IN NOW CRM valid'!$G$2:$G$2328,"UK",'Relevant - IN NOW CRM valid'!$M$2:$M$2328,"Research",'Relevant - IN NOW CRM valid'!$R$2:$R$2328,"Operational")+COUNTIFS('Relevant - IN NOW CRM unknown'!$T$2:$T$1227,$A677,'Relevant - IN NOW CRM unknown'!$G$2:$G$1227,"UK",'Relevant - IN NOW CRM unknown'!$M$2:$M$1227,"Research",'Relevant - IN NOW CRM unknown'!$R$2:$R$1227,"Operational")+COUNTIFS('Relevant - Not CRM not valid'!$T$2:$T$416,$A677,'Relevant - Not CRM not valid'!$G$2:$G$416,"UK",'Relevant - Not CRM not valid'!$M$2:$M$416,"Research",'Relevant - Not CRM not valid'!$R$2:$R$416,"Operational")+COUNTIFS('Relevant - In CRM not valid'!$T$2:$T$46,$A677,'Relevant - In CRM not valid'!$G$2:$G$46,"UK",'Relevant - In CRM not valid'!$M$2:$M$46,"Research",'Relevant - In CRM not valid'!$R$2:$R$46,"Operational")</f>
        <v>1</v>
      </c>
      <c r="I677" s="2">
        <f>COUNTIFS('Relevant - In CRM valid'!$T$2:$T$4699,$A677,'Relevant - In CRM valid'!$G$2:$G$4699,"UK",'Relevant - In CRM valid'!$M$2:$M$4699,"Research",'Relevant - In CRM valid'!$R$2:$R$4699,"Academic")+COUNTIFS('Relevant - In CRM unknown'!$T$2:$T$253,$A677,'Relevant - In CRM unknown'!$G$2:$G$253,"UK",'Relevant - In CRM unknown'!$M$2:$M$253,"Research",'Relevant - In CRM unknown'!$R$2:$R$253,"Academic")+COUNTIFS('Relevant - IN NOW CRM valid'!$T$2:$T$2328,$A677,'Relevant - IN NOW CRM valid'!$G$2:$G$2328,"UK",'Relevant - IN NOW CRM valid'!$M$2:$M$2328,"Research",'Relevant - IN NOW CRM valid'!$R$2:$R$2328,"Academic")+COUNTIFS('Relevant - IN NOW CRM unknown'!$T$2:$T$1227,$A677,'Relevant - IN NOW CRM unknown'!$G$2:$G$1227,"UK",'Relevant - IN NOW CRM unknown'!$M$2:$M$1227,"Research",'Relevant - IN NOW CRM unknown'!$R$2:$R$1227,"Academic")+COUNTIFS('Relevant - Not CRM not valid'!$T$2:$T$416,$A677,'Relevant - Not CRM not valid'!$G$2:$G$416,"UK",'Relevant - Not CRM not valid'!$M$2:$M$416,"Research",'Relevant - Not CRM not valid'!$R$2:$R$416,"Academic")+COUNTIFS('Relevant - In CRM not valid'!$T$2:$T$46,$A677,'Relevant - In CRM not valid'!$G$2:$G$46,"UK",'Relevant - In CRM not valid'!$M$2:$M$46,"Research",'Relevant - In CRM not valid'!$R$2:$R$46,"Academic")</f>
        <v>0</v>
      </c>
      <c r="J677" s="2">
        <f>COUNTIFS('Relevant - In CRM valid'!$T$2:$T$4699,$A677,'Relevant - In CRM valid'!$G$2:$G$4699,"UK",'Relevant - In CRM valid'!$M$2:$M$4699,"Finance")+COUNTIFS('Relevant - In CRM unknown'!$T$2:$T$253,$A677,'Relevant - In CRM unknown'!$G$2:$G$253,"UK",'Relevant - In CRM unknown'!$M$2:$M$253,"Finance")+COUNTIFS('Relevant - IN NOW CRM valid'!$T$2:$T$2328,$A677,'Relevant - IN NOW CRM valid'!$G$2:$G$2328,"UK",'Relevant - IN NOW CRM valid'!$M$2:$M$2328,"Finance")+COUNTIFS('Relevant - IN NOW CRM unknown'!$T$2:$T$1227,$A677,'Relevant - IN NOW CRM unknown'!$G$2:$G$1227,"UK",'Relevant - IN NOW CRM unknown'!$M$2:$M$1227,"Finance")+COUNTIFS('Relevant - Not CRM not valid'!$T$2:$T$416,$A677,'Relevant - Not CRM not valid'!$G$2:$G$416,"UK",'Relevant - Not CRM not valid'!$M$2:$M$416,"Finance")+COUNTIFS('Relevant - In CRM not valid'!$T$2:$T$46,$A677,'Relevant - In CRM not valid'!$G$2:$G$46,"UK",'Relevant - In CRM not valid'!$M$2:$M$46,"Finance")</f>
        <v>0</v>
      </c>
      <c r="K677" s="2">
        <f>COUNTIFS('Relevant - In CRM valid'!$T$2:$T$4699,$A677,'Relevant - In CRM valid'!$G$2:$G$4699,"UK",'Relevant - In CRM valid'!$M$2:$M$4699,"IT/Systems")+COUNTIFS('Relevant - In CRM unknown'!$T$2:$T$253,$A677,'Relevant - In CRM unknown'!$G$2:$G$253,"UK",'Relevant - In CRM unknown'!$M$2:$M$253,"IT/Systems")+COUNTIFS('Relevant - IN NOW CRM valid'!$T$2:$T$2328,$A677,'Relevant - IN NOW CRM valid'!$G$2:$G$2328,"UK",'Relevant - IN NOW CRM valid'!$M$2:$M$2328,"IT/Systems")+COUNTIFS('Relevant - IN NOW CRM unknown'!$T$2:$T$1227,$A677,'Relevant - IN NOW CRM unknown'!$G$2:$G$1227,"UK",'Relevant - IN NOW CRM unknown'!$M$2:$M$1227,"IT/Systems")+COUNTIFS('Relevant - Not CRM not valid'!$T$2:$T$416,$A677,'Relevant - Not CRM not valid'!$G$2:$G$416,"UK",'Relevant - Not CRM not valid'!$M$2:$M$416,"IT/Systems")+COUNTIFS('Relevant - In CRM not valid'!$T$2:$T$46,$A677,'Relevant - In CRM not valid'!$G$2:$G$46,"UK",'Relevant - In CRM not valid'!$M$2:$M$46,"IT/Systems")</f>
        <v>0</v>
      </c>
      <c r="L677" s="2">
        <f>COUNTIFS('Relevant - In CRM valid'!$T$2:$T$4699,$A677,'Relevant - In CRM valid'!$G$2:$G$4699,"UK",'Relevant - In CRM valid'!$M$2:$M$4699,"")+COUNTIFS('Relevant - In CRM unknown'!$T$2:$T$253,$A677,'Relevant - In CRM unknown'!$G$2:$G$253,"UK",'Relevant - In CRM unknown'!$M$2:$M$253,"")+COUNTIFS('Relevant - IN NOW CRM valid'!$T$2:$T$2328,$A677,'Relevant - IN NOW CRM valid'!$G$2:$G$2328,"UK",'Relevant - IN NOW CRM valid'!$M$2:$M$2328,"")+COUNTIFS('Relevant - IN NOW CRM unknown'!$T$2:$T$1227,$A677,'Relevant - IN NOW CRM unknown'!$G$2:$G$1227,"UK",'Relevant - IN NOW CRM unknown'!$M$2:$M$1227,"")+COUNTIFS('Relevant - Not CRM not valid'!$T$2:$T$416,$A677,'Relevant - Not CRM not valid'!$G$2:$G$416,"UK",'Relevant - Not CRM not valid'!$M$2:$M$416,"")+COUNTIFS('Relevant - In CRM not valid'!$T$2:$T$46,$A677,'Relevant - In CRM not valid'!$G$2:$G$46,"UK",'Relevant - In CRM not valid'!$M$2:$M$46,"")</f>
        <v>0</v>
      </c>
      <c r="M677" s="2">
        <f t="shared" si="20"/>
        <v>1</v>
      </c>
      <c r="N677" s="2">
        <f>COUNTIFS('Relevant - In CRM valid'!$T$2:$T$4699,$A677,'Relevant - In CRM valid'!$G$2:$G$4699,"UK",'Relevant - In CRM valid'!$Q$2:$Q$4699,"valid")+COUNTIFS('Relevant - In CRM unknown'!$T$2:$T$253,$A677,'Relevant - In CRM unknown'!$G$2:$G$253,"UK",'Relevant - In CRM unknown'!$Q$2:$Q$253,"valid")+COUNTIFS('Relevant - IN NOW CRM valid'!$T$2:$T$2328,$A677,'Relevant - IN NOW CRM valid'!$G$2:$G$2328,"UK",'Relevant - IN NOW CRM valid'!$Q$2:$Q$2328,"valid")+COUNTIFS('Relevant - IN NOW CRM unknown'!$T$2:$T$1227,$A677,'Relevant - IN NOW CRM unknown'!$G$2:$G$1227,"UK",'Relevant - IN NOW CRM unknown'!$Q$2:$Q$1227,"valid")+COUNTIFS('Relevant - Not CRM not valid'!$T$2:$T$416,$A677,'Relevant - Not CRM not valid'!$G$2:$G$416,"UK",'Relevant - Not CRM not valid'!$Q$2:$Q$416,"valid")+COUNTIFS('Relevant - In CRM not valid'!$T$2:$T$46,$A677,'Relevant - In CRM not valid'!$G$2:$G$46,"UK",'Relevant - In CRM not valid'!$Q$2:$Q$46,"valid")</f>
        <v>1</v>
      </c>
      <c r="O677" s="2" t="str">
        <f t="shared" si="21"/>
        <v>Finance  IT/Systems</v>
      </c>
    </row>
    <row r="678" spans="1:15" ht="15" customHeight="1">
      <c r="A678" s="2" t="s">
        <v>1463</v>
      </c>
      <c r="B678" s="2" t="s">
        <v>1464</v>
      </c>
      <c r="C678" s="2" t="s">
        <v>1570</v>
      </c>
      <c r="D678" s="2" t="str">
        <f>IFERROR(INDEX('UK Target Institutions'!$D$2:$D$727,MATCH($A678,'UK Target Institutions'!$A$2:$A$727,0)),"")</f>
        <v>No</v>
      </c>
      <c r="E678" s="2">
        <f>COUNTIFS('Relevant - In CRM valid'!$T$2:$T$4699,$A678,'Relevant - In CRM valid'!$G$2:$G$4699,"UK")+COUNTIFS('Relevant - In CRM unknown'!$T$2:$T$253,$A678,'Relevant - In CRM unknown'!$G$2:$G$253,"UK")+COUNTIFS('Relevant - IN NOW CRM valid'!$T$2:$T$2328,$A678,'Relevant - IN NOW CRM valid'!$G$2:$G$2328,"UK")+COUNTIFS('Relevant - IN NOW CRM unknown'!$T$2:$T$1227,$A678,'Relevant - IN NOW CRM unknown'!$G$2:$G$1227,"UK")+COUNTIFS('Relevant - Not CRM not valid'!$T$2:$T$416,$A678,'Relevant - Not CRM not valid'!$G$2:$G$416,"UK")+COUNTIFS('Relevant - In CRM not valid'!$T$2:$T$46,$A678,'Relevant - In CRM not valid'!$G$2:$G$46,"UK")</f>
        <v>1</v>
      </c>
      <c r="F678" s="2">
        <f>COUNTIFS('Relevant - In CRM valid'!$T$2:$T$4699,$A678,'Relevant - In CRM valid'!$G$2:$G$4699,"UK",'Relevant - In CRM valid'!$M$2:$M$4699,"Research")+COUNTIFS('Relevant - In CRM unknown'!$T$2:$T$253,$A678,'Relevant - In CRM unknown'!$G$2:$G$253,"UK",'Relevant - In CRM unknown'!$M$2:$M$253,"Research")+COUNTIFS('Relevant - IN NOW CRM valid'!$T$2:$T$2328,$A678,'Relevant - IN NOW CRM valid'!$G$2:$G$2328,"UK",'Relevant - IN NOW CRM valid'!$M$2:$M$2328,"Research")+COUNTIFS('Relevant - IN NOW CRM unknown'!$T$2:$T$1227,$A678,'Relevant - IN NOW CRM unknown'!$G$2:$G$1227,"UK",'Relevant - IN NOW CRM unknown'!$M$2:$M$1227,"Research")+COUNTIFS('Relevant - Not CRM not valid'!$T$2:$T$416,$A678,'Relevant - Not CRM not valid'!$G$2:$G$416,"UK",'Relevant - Not CRM not valid'!$M$2:$M$416,"Research")+COUNTIFS('Relevant - In CRM not valid'!$T$2:$T$46,$A678,'Relevant - In CRM not valid'!$G$2:$G$46,"UK",'Relevant - In CRM not valid'!$M$2:$M$46,"Research")</f>
        <v>1</v>
      </c>
      <c r="G678" s="2">
        <f>COUNTIFS('Relevant - In CRM valid'!$T$2:$T$4699,$A678,'Relevant - In CRM valid'!$G$2:$G$4699,"UK",'Relevant - In CRM valid'!$M$2:$M$4699,"Research",'Relevant - In CRM valid'!$R$2:$R$4699,"Senior")+COUNTIFS('Relevant - In CRM unknown'!$T$2:$T$253,$A678,'Relevant - In CRM unknown'!$G$2:$G$253,"UK",'Relevant - In CRM unknown'!$M$2:$M$253,"Research",'Relevant - In CRM unknown'!$R$2:$R$253,"Senior")+COUNTIFS('Relevant - IN NOW CRM valid'!$T$2:$T$2328,$A678,'Relevant - IN NOW CRM valid'!$G$2:$G$2328,"UK",'Relevant - IN NOW CRM valid'!$M$2:$M$2328,"Research",'Relevant - IN NOW CRM valid'!$R$2:$R$2328,"Senior")+COUNTIFS('Relevant - IN NOW CRM unknown'!$T$2:$T$1227,$A678,'Relevant - IN NOW CRM unknown'!$G$2:$G$1227,"UK",'Relevant - IN NOW CRM unknown'!$M$2:$M$1227,"Research",'Relevant - IN NOW CRM unknown'!$R$2:$R$1227,"Senior")+COUNTIFS('Relevant - Not CRM not valid'!$T$2:$T$416,$A678,'Relevant - Not CRM not valid'!$G$2:$G$416,"UK",'Relevant - Not CRM not valid'!$M$2:$M$416,"Research",'Relevant - Not CRM not valid'!$R$2:$R$416,"Senior")+COUNTIFS('Relevant - In CRM not valid'!$T$2:$T$46,$A678,'Relevant - In CRM not valid'!$G$2:$G$46,"UK",'Relevant - In CRM not valid'!$M$2:$M$46,"Research",'Relevant - In CRM not valid'!$R$2:$R$46,"Senior")</f>
        <v>0</v>
      </c>
      <c r="H678" s="2">
        <f>COUNTIFS('Relevant - In CRM valid'!$T$2:$T$4699,$A678,'Relevant - In CRM valid'!$G$2:$G$4699,"UK",'Relevant - In CRM valid'!$M$2:$M$4699,"Research",'Relevant - In CRM valid'!$R$2:$R$4699,"Operational")+COUNTIFS('Relevant - In CRM unknown'!$T$2:$T$253,$A678,'Relevant - In CRM unknown'!$G$2:$G$253,"UK",'Relevant - In CRM unknown'!$M$2:$M$253,"Research",'Relevant - In CRM unknown'!$R$2:$R$253,"Operational")+COUNTIFS('Relevant - IN NOW CRM valid'!$T$2:$T$2328,$A678,'Relevant - IN NOW CRM valid'!$G$2:$G$2328,"UK",'Relevant - IN NOW CRM valid'!$M$2:$M$2328,"Research",'Relevant - IN NOW CRM valid'!$R$2:$R$2328,"Operational")+COUNTIFS('Relevant - IN NOW CRM unknown'!$T$2:$T$1227,$A678,'Relevant - IN NOW CRM unknown'!$G$2:$G$1227,"UK",'Relevant - IN NOW CRM unknown'!$M$2:$M$1227,"Research",'Relevant - IN NOW CRM unknown'!$R$2:$R$1227,"Operational")+COUNTIFS('Relevant - Not CRM not valid'!$T$2:$T$416,$A678,'Relevant - Not CRM not valid'!$G$2:$G$416,"UK",'Relevant - Not CRM not valid'!$M$2:$M$416,"Research",'Relevant - Not CRM not valid'!$R$2:$R$416,"Operational")+COUNTIFS('Relevant - In CRM not valid'!$T$2:$T$46,$A678,'Relevant - In CRM not valid'!$G$2:$G$46,"UK",'Relevant - In CRM not valid'!$M$2:$M$46,"Research",'Relevant - In CRM not valid'!$R$2:$R$46,"Operational")</f>
        <v>1</v>
      </c>
      <c r="I678" s="2">
        <f>COUNTIFS('Relevant - In CRM valid'!$T$2:$T$4699,$A678,'Relevant - In CRM valid'!$G$2:$G$4699,"UK",'Relevant - In CRM valid'!$M$2:$M$4699,"Research",'Relevant - In CRM valid'!$R$2:$R$4699,"Academic")+COUNTIFS('Relevant - In CRM unknown'!$T$2:$T$253,$A678,'Relevant - In CRM unknown'!$G$2:$G$253,"UK",'Relevant - In CRM unknown'!$M$2:$M$253,"Research",'Relevant - In CRM unknown'!$R$2:$R$253,"Academic")+COUNTIFS('Relevant - IN NOW CRM valid'!$T$2:$T$2328,$A678,'Relevant - IN NOW CRM valid'!$G$2:$G$2328,"UK",'Relevant - IN NOW CRM valid'!$M$2:$M$2328,"Research",'Relevant - IN NOW CRM valid'!$R$2:$R$2328,"Academic")+COUNTIFS('Relevant - IN NOW CRM unknown'!$T$2:$T$1227,$A678,'Relevant - IN NOW CRM unknown'!$G$2:$G$1227,"UK",'Relevant - IN NOW CRM unknown'!$M$2:$M$1227,"Research",'Relevant - IN NOW CRM unknown'!$R$2:$R$1227,"Academic")+COUNTIFS('Relevant - Not CRM not valid'!$T$2:$T$416,$A678,'Relevant - Not CRM not valid'!$G$2:$G$416,"UK",'Relevant - Not CRM not valid'!$M$2:$M$416,"Research",'Relevant - Not CRM not valid'!$R$2:$R$416,"Academic")+COUNTIFS('Relevant - In CRM not valid'!$T$2:$T$46,$A678,'Relevant - In CRM not valid'!$G$2:$G$46,"UK",'Relevant - In CRM not valid'!$M$2:$M$46,"Research",'Relevant - In CRM not valid'!$R$2:$R$46,"Academic")</f>
        <v>0</v>
      </c>
      <c r="J678" s="2">
        <f>COUNTIFS('Relevant - In CRM valid'!$T$2:$T$4699,$A678,'Relevant - In CRM valid'!$G$2:$G$4699,"UK",'Relevant - In CRM valid'!$M$2:$M$4699,"Finance")+COUNTIFS('Relevant - In CRM unknown'!$T$2:$T$253,$A678,'Relevant - In CRM unknown'!$G$2:$G$253,"UK",'Relevant - In CRM unknown'!$M$2:$M$253,"Finance")+COUNTIFS('Relevant - IN NOW CRM valid'!$T$2:$T$2328,$A678,'Relevant - IN NOW CRM valid'!$G$2:$G$2328,"UK",'Relevant - IN NOW CRM valid'!$M$2:$M$2328,"Finance")+COUNTIFS('Relevant - IN NOW CRM unknown'!$T$2:$T$1227,$A678,'Relevant - IN NOW CRM unknown'!$G$2:$G$1227,"UK",'Relevant - IN NOW CRM unknown'!$M$2:$M$1227,"Finance")+COUNTIFS('Relevant - Not CRM not valid'!$T$2:$T$416,$A678,'Relevant - Not CRM not valid'!$G$2:$G$416,"UK",'Relevant - Not CRM not valid'!$M$2:$M$416,"Finance")+COUNTIFS('Relevant - In CRM not valid'!$T$2:$T$46,$A678,'Relevant - In CRM not valid'!$G$2:$G$46,"UK",'Relevant - In CRM not valid'!$M$2:$M$46,"Finance")</f>
        <v>0</v>
      </c>
      <c r="K678" s="2">
        <f>COUNTIFS('Relevant - In CRM valid'!$T$2:$T$4699,$A678,'Relevant - In CRM valid'!$G$2:$G$4699,"UK",'Relevant - In CRM valid'!$M$2:$M$4699,"IT/Systems")+COUNTIFS('Relevant - In CRM unknown'!$T$2:$T$253,$A678,'Relevant - In CRM unknown'!$G$2:$G$253,"UK",'Relevant - In CRM unknown'!$M$2:$M$253,"IT/Systems")+COUNTIFS('Relevant - IN NOW CRM valid'!$T$2:$T$2328,$A678,'Relevant - IN NOW CRM valid'!$G$2:$G$2328,"UK",'Relevant - IN NOW CRM valid'!$M$2:$M$2328,"IT/Systems")+COUNTIFS('Relevant - IN NOW CRM unknown'!$T$2:$T$1227,$A678,'Relevant - IN NOW CRM unknown'!$G$2:$G$1227,"UK",'Relevant - IN NOW CRM unknown'!$M$2:$M$1227,"IT/Systems")+COUNTIFS('Relevant - Not CRM not valid'!$T$2:$T$416,$A678,'Relevant - Not CRM not valid'!$G$2:$G$416,"UK",'Relevant - Not CRM not valid'!$M$2:$M$416,"IT/Systems")+COUNTIFS('Relevant - In CRM not valid'!$T$2:$T$46,$A678,'Relevant - In CRM not valid'!$G$2:$G$46,"UK",'Relevant - In CRM not valid'!$M$2:$M$46,"IT/Systems")</f>
        <v>0</v>
      </c>
      <c r="L678" s="2">
        <f>COUNTIFS('Relevant - In CRM valid'!$T$2:$T$4699,$A678,'Relevant - In CRM valid'!$G$2:$G$4699,"UK",'Relevant - In CRM valid'!$M$2:$M$4699,"")+COUNTIFS('Relevant - In CRM unknown'!$T$2:$T$253,$A678,'Relevant - In CRM unknown'!$G$2:$G$253,"UK",'Relevant - In CRM unknown'!$M$2:$M$253,"")+COUNTIFS('Relevant - IN NOW CRM valid'!$T$2:$T$2328,$A678,'Relevant - IN NOW CRM valid'!$G$2:$G$2328,"UK",'Relevant - IN NOW CRM valid'!$M$2:$M$2328,"")+COUNTIFS('Relevant - IN NOW CRM unknown'!$T$2:$T$1227,$A678,'Relevant - IN NOW CRM unknown'!$G$2:$G$1227,"UK",'Relevant - IN NOW CRM unknown'!$M$2:$M$1227,"")+COUNTIFS('Relevant - Not CRM not valid'!$T$2:$T$416,$A678,'Relevant - Not CRM not valid'!$G$2:$G$416,"UK",'Relevant - Not CRM not valid'!$M$2:$M$416,"")+COUNTIFS('Relevant - In CRM not valid'!$T$2:$T$46,$A678,'Relevant - In CRM not valid'!$G$2:$G$46,"UK",'Relevant - In CRM not valid'!$M$2:$M$46,"")</f>
        <v>0</v>
      </c>
      <c r="M678" s="2">
        <f t="shared" si="20"/>
        <v>1</v>
      </c>
      <c r="N678" s="2">
        <f>COUNTIFS('Relevant - In CRM valid'!$T$2:$T$4699,$A678,'Relevant - In CRM valid'!$G$2:$G$4699,"UK",'Relevant - In CRM valid'!$Q$2:$Q$4699,"valid")+COUNTIFS('Relevant - In CRM unknown'!$T$2:$T$253,$A678,'Relevant - In CRM unknown'!$G$2:$G$253,"UK",'Relevant - In CRM unknown'!$Q$2:$Q$253,"valid")+COUNTIFS('Relevant - IN NOW CRM valid'!$T$2:$T$2328,$A678,'Relevant - IN NOW CRM valid'!$G$2:$G$2328,"UK",'Relevant - IN NOW CRM valid'!$Q$2:$Q$2328,"valid")+COUNTIFS('Relevant - IN NOW CRM unknown'!$T$2:$T$1227,$A678,'Relevant - IN NOW CRM unknown'!$G$2:$G$1227,"UK",'Relevant - IN NOW CRM unknown'!$Q$2:$Q$1227,"valid")+COUNTIFS('Relevant - Not CRM not valid'!$T$2:$T$416,$A678,'Relevant - Not CRM not valid'!$G$2:$G$416,"UK",'Relevant - Not CRM not valid'!$Q$2:$Q$416,"valid")+COUNTIFS('Relevant - In CRM not valid'!$T$2:$T$46,$A678,'Relevant - In CRM not valid'!$G$2:$G$46,"UK",'Relevant - In CRM not valid'!$Q$2:$Q$46,"valid")</f>
        <v>0</v>
      </c>
      <c r="O678" s="2" t="str">
        <f t="shared" si="21"/>
        <v>Finance  IT/Systems</v>
      </c>
    </row>
    <row r="679" spans="1:15" ht="15" customHeight="1">
      <c r="A679" s="2" t="s">
        <v>1465</v>
      </c>
      <c r="B679" s="2" t="s">
        <v>1466</v>
      </c>
      <c r="C679" s="2" t="s">
        <v>1570</v>
      </c>
      <c r="D679" s="2" t="str">
        <f>IFERROR(INDEX('UK Target Institutions'!$D$2:$D$727,MATCH($A679,'UK Target Institutions'!$A$2:$A$727,0)),"")</f>
        <v>No</v>
      </c>
      <c r="E679" s="2">
        <f>COUNTIFS('Relevant - In CRM valid'!$T$2:$T$4699,$A679,'Relevant - In CRM valid'!$G$2:$G$4699,"UK")+COUNTIFS('Relevant - In CRM unknown'!$T$2:$T$253,$A679,'Relevant - In CRM unknown'!$G$2:$G$253,"UK")+COUNTIFS('Relevant - IN NOW CRM valid'!$T$2:$T$2328,$A679,'Relevant - IN NOW CRM valid'!$G$2:$G$2328,"UK")+COUNTIFS('Relevant - IN NOW CRM unknown'!$T$2:$T$1227,$A679,'Relevant - IN NOW CRM unknown'!$G$2:$G$1227,"UK")+COUNTIFS('Relevant - Not CRM not valid'!$T$2:$T$416,$A679,'Relevant - Not CRM not valid'!$G$2:$G$416,"UK")+COUNTIFS('Relevant - In CRM not valid'!$T$2:$T$46,$A679,'Relevant - In CRM not valid'!$G$2:$G$46,"UK")</f>
        <v>1</v>
      </c>
      <c r="F679" s="2">
        <f>COUNTIFS('Relevant - In CRM valid'!$T$2:$T$4699,$A679,'Relevant - In CRM valid'!$G$2:$G$4699,"UK",'Relevant - In CRM valid'!$M$2:$M$4699,"Research")+COUNTIFS('Relevant - In CRM unknown'!$T$2:$T$253,$A679,'Relevant - In CRM unknown'!$G$2:$G$253,"UK",'Relevant - In CRM unknown'!$M$2:$M$253,"Research")+COUNTIFS('Relevant - IN NOW CRM valid'!$T$2:$T$2328,$A679,'Relevant - IN NOW CRM valid'!$G$2:$G$2328,"UK",'Relevant - IN NOW CRM valid'!$M$2:$M$2328,"Research")+COUNTIFS('Relevant - IN NOW CRM unknown'!$T$2:$T$1227,$A679,'Relevant - IN NOW CRM unknown'!$G$2:$G$1227,"UK",'Relevant - IN NOW CRM unknown'!$M$2:$M$1227,"Research")+COUNTIFS('Relevant - Not CRM not valid'!$T$2:$T$416,$A679,'Relevant - Not CRM not valid'!$G$2:$G$416,"UK",'Relevant - Not CRM not valid'!$M$2:$M$416,"Research")+COUNTIFS('Relevant - In CRM not valid'!$T$2:$T$46,$A679,'Relevant - In CRM not valid'!$G$2:$G$46,"UK",'Relevant - In CRM not valid'!$M$2:$M$46,"Research")</f>
        <v>0</v>
      </c>
      <c r="G679" s="2">
        <f>COUNTIFS('Relevant - In CRM valid'!$T$2:$T$4699,$A679,'Relevant - In CRM valid'!$G$2:$G$4699,"UK",'Relevant - In CRM valid'!$M$2:$M$4699,"Research",'Relevant - In CRM valid'!$R$2:$R$4699,"Senior")+COUNTIFS('Relevant - In CRM unknown'!$T$2:$T$253,$A679,'Relevant - In CRM unknown'!$G$2:$G$253,"UK",'Relevant - In CRM unknown'!$M$2:$M$253,"Research",'Relevant - In CRM unknown'!$R$2:$R$253,"Senior")+COUNTIFS('Relevant - IN NOW CRM valid'!$T$2:$T$2328,$A679,'Relevant - IN NOW CRM valid'!$G$2:$G$2328,"UK",'Relevant - IN NOW CRM valid'!$M$2:$M$2328,"Research",'Relevant - IN NOW CRM valid'!$R$2:$R$2328,"Senior")+COUNTIFS('Relevant - IN NOW CRM unknown'!$T$2:$T$1227,$A679,'Relevant - IN NOW CRM unknown'!$G$2:$G$1227,"UK",'Relevant - IN NOW CRM unknown'!$M$2:$M$1227,"Research",'Relevant - IN NOW CRM unknown'!$R$2:$R$1227,"Senior")+COUNTIFS('Relevant - Not CRM not valid'!$T$2:$T$416,$A679,'Relevant - Not CRM not valid'!$G$2:$G$416,"UK",'Relevant - Not CRM not valid'!$M$2:$M$416,"Research",'Relevant - Not CRM not valid'!$R$2:$R$416,"Senior")+COUNTIFS('Relevant - In CRM not valid'!$T$2:$T$46,$A679,'Relevant - In CRM not valid'!$G$2:$G$46,"UK",'Relevant - In CRM not valid'!$M$2:$M$46,"Research",'Relevant - In CRM not valid'!$R$2:$R$46,"Senior")</f>
        <v>0</v>
      </c>
      <c r="H679" s="2">
        <f>COUNTIFS('Relevant - In CRM valid'!$T$2:$T$4699,$A679,'Relevant - In CRM valid'!$G$2:$G$4699,"UK",'Relevant - In CRM valid'!$M$2:$M$4699,"Research",'Relevant - In CRM valid'!$R$2:$R$4699,"Operational")+COUNTIFS('Relevant - In CRM unknown'!$T$2:$T$253,$A679,'Relevant - In CRM unknown'!$G$2:$G$253,"UK",'Relevant - In CRM unknown'!$M$2:$M$253,"Research",'Relevant - In CRM unknown'!$R$2:$R$253,"Operational")+COUNTIFS('Relevant - IN NOW CRM valid'!$T$2:$T$2328,$A679,'Relevant - IN NOW CRM valid'!$G$2:$G$2328,"UK",'Relevant - IN NOW CRM valid'!$M$2:$M$2328,"Research",'Relevant - IN NOW CRM valid'!$R$2:$R$2328,"Operational")+COUNTIFS('Relevant - IN NOW CRM unknown'!$T$2:$T$1227,$A679,'Relevant - IN NOW CRM unknown'!$G$2:$G$1227,"UK",'Relevant - IN NOW CRM unknown'!$M$2:$M$1227,"Research",'Relevant - IN NOW CRM unknown'!$R$2:$R$1227,"Operational")+COUNTIFS('Relevant - Not CRM not valid'!$T$2:$T$416,$A679,'Relevant - Not CRM not valid'!$G$2:$G$416,"UK",'Relevant - Not CRM not valid'!$M$2:$M$416,"Research",'Relevant - Not CRM not valid'!$R$2:$R$416,"Operational")+COUNTIFS('Relevant - In CRM not valid'!$T$2:$T$46,$A679,'Relevant - In CRM not valid'!$G$2:$G$46,"UK",'Relevant - In CRM not valid'!$M$2:$M$46,"Research",'Relevant - In CRM not valid'!$R$2:$R$46,"Operational")</f>
        <v>0</v>
      </c>
      <c r="I679" s="2">
        <f>COUNTIFS('Relevant - In CRM valid'!$T$2:$T$4699,$A679,'Relevant - In CRM valid'!$G$2:$G$4699,"UK",'Relevant - In CRM valid'!$M$2:$M$4699,"Research",'Relevant - In CRM valid'!$R$2:$R$4699,"Academic")+COUNTIFS('Relevant - In CRM unknown'!$T$2:$T$253,$A679,'Relevant - In CRM unknown'!$G$2:$G$253,"UK",'Relevant - In CRM unknown'!$M$2:$M$253,"Research",'Relevant - In CRM unknown'!$R$2:$R$253,"Academic")+COUNTIFS('Relevant - IN NOW CRM valid'!$T$2:$T$2328,$A679,'Relevant - IN NOW CRM valid'!$G$2:$G$2328,"UK",'Relevant - IN NOW CRM valid'!$M$2:$M$2328,"Research",'Relevant - IN NOW CRM valid'!$R$2:$R$2328,"Academic")+COUNTIFS('Relevant - IN NOW CRM unknown'!$T$2:$T$1227,$A679,'Relevant - IN NOW CRM unknown'!$G$2:$G$1227,"UK",'Relevant - IN NOW CRM unknown'!$M$2:$M$1227,"Research",'Relevant - IN NOW CRM unknown'!$R$2:$R$1227,"Academic")+COUNTIFS('Relevant - Not CRM not valid'!$T$2:$T$416,$A679,'Relevant - Not CRM not valid'!$G$2:$G$416,"UK",'Relevant - Not CRM not valid'!$M$2:$M$416,"Research",'Relevant - Not CRM not valid'!$R$2:$R$416,"Academic")+COUNTIFS('Relevant - In CRM not valid'!$T$2:$T$46,$A679,'Relevant - In CRM not valid'!$G$2:$G$46,"UK",'Relevant - In CRM not valid'!$M$2:$M$46,"Research",'Relevant - In CRM not valid'!$R$2:$R$46,"Academic")</f>
        <v>0</v>
      </c>
      <c r="J679" s="2">
        <f>COUNTIFS('Relevant - In CRM valid'!$T$2:$T$4699,$A679,'Relevant - In CRM valid'!$G$2:$G$4699,"UK",'Relevant - In CRM valid'!$M$2:$M$4699,"Finance")+COUNTIFS('Relevant - In CRM unknown'!$T$2:$T$253,$A679,'Relevant - In CRM unknown'!$G$2:$G$253,"UK",'Relevant - In CRM unknown'!$M$2:$M$253,"Finance")+COUNTIFS('Relevant - IN NOW CRM valid'!$T$2:$T$2328,$A679,'Relevant - IN NOW CRM valid'!$G$2:$G$2328,"UK",'Relevant - IN NOW CRM valid'!$M$2:$M$2328,"Finance")+COUNTIFS('Relevant - IN NOW CRM unknown'!$T$2:$T$1227,$A679,'Relevant - IN NOW CRM unknown'!$G$2:$G$1227,"UK",'Relevant - IN NOW CRM unknown'!$M$2:$M$1227,"Finance")+COUNTIFS('Relevant - Not CRM not valid'!$T$2:$T$416,$A679,'Relevant - Not CRM not valid'!$G$2:$G$416,"UK",'Relevant - Not CRM not valid'!$M$2:$M$416,"Finance")+COUNTIFS('Relevant - In CRM not valid'!$T$2:$T$46,$A679,'Relevant - In CRM not valid'!$G$2:$G$46,"UK",'Relevant - In CRM not valid'!$M$2:$M$46,"Finance")</f>
        <v>0</v>
      </c>
      <c r="K679" s="2">
        <f>COUNTIFS('Relevant - In CRM valid'!$T$2:$T$4699,$A679,'Relevant - In CRM valid'!$G$2:$G$4699,"UK",'Relevant - In CRM valid'!$M$2:$M$4699,"IT/Systems")+COUNTIFS('Relevant - In CRM unknown'!$T$2:$T$253,$A679,'Relevant - In CRM unknown'!$G$2:$G$253,"UK",'Relevant - In CRM unknown'!$M$2:$M$253,"IT/Systems")+COUNTIFS('Relevant - IN NOW CRM valid'!$T$2:$T$2328,$A679,'Relevant - IN NOW CRM valid'!$G$2:$G$2328,"UK",'Relevant - IN NOW CRM valid'!$M$2:$M$2328,"IT/Systems")+COUNTIFS('Relevant - IN NOW CRM unknown'!$T$2:$T$1227,$A679,'Relevant - IN NOW CRM unknown'!$G$2:$G$1227,"UK",'Relevant - IN NOW CRM unknown'!$M$2:$M$1227,"IT/Systems")+COUNTIFS('Relevant - Not CRM not valid'!$T$2:$T$416,$A679,'Relevant - Not CRM not valid'!$G$2:$G$416,"UK",'Relevant - Not CRM not valid'!$M$2:$M$416,"IT/Systems")+COUNTIFS('Relevant - In CRM not valid'!$T$2:$T$46,$A679,'Relevant - In CRM not valid'!$G$2:$G$46,"UK",'Relevant - In CRM not valid'!$M$2:$M$46,"IT/Systems")</f>
        <v>1</v>
      </c>
      <c r="L679" s="2">
        <f>COUNTIFS('Relevant - In CRM valid'!$T$2:$T$4699,$A679,'Relevant - In CRM valid'!$G$2:$G$4699,"UK",'Relevant - In CRM valid'!$M$2:$M$4699,"")+COUNTIFS('Relevant - In CRM unknown'!$T$2:$T$253,$A679,'Relevant - In CRM unknown'!$G$2:$G$253,"UK",'Relevant - In CRM unknown'!$M$2:$M$253,"")+COUNTIFS('Relevant - IN NOW CRM valid'!$T$2:$T$2328,$A679,'Relevant - IN NOW CRM valid'!$G$2:$G$2328,"UK",'Relevant - IN NOW CRM valid'!$M$2:$M$2328,"")+COUNTIFS('Relevant - IN NOW CRM unknown'!$T$2:$T$1227,$A679,'Relevant - IN NOW CRM unknown'!$G$2:$G$1227,"UK",'Relevant - IN NOW CRM unknown'!$M$2:$M$1227,"")+COUNTIFS('Relevant - Not CRM not valid'!$T$2:$T$416,$A679,'Relevant - Not CRM not valid'!$G$2:$G$416,"UK",'Relevant - Not CRM not valid'!$M$2:$M$416,"")+COUNTIFS('Relevant - In CRM not valid'!$T$2:$T$46,$A679,'Relevant - In CRM not valid'!$G$2:$G$46,"UK",'Relevant - In CRM not valid'!$M$2:$M$46,"")</f>
        <v>0</v>
      </c>
      <c r="M679" s="2">
        <f t="shared" si="20"/>
        <v>1</v>
      </c>
      <c r="N679" s="2">
        <f>COUNTIFS('Relevant - In CRM valid'!$T$2:$T$4699,$A679,'Relevant - In CRM valid'!$G$2:$G$4699,"UK",'Relevant - In CRM valid'!$Q$2:$Q$4699,"valid")+COUNTIFS('Relevant - In CRM unknown'!$T$2:$T$253,$A679,'Relevant - In CRM unknown'!$G$2:$G$253,"UK",'Relevant - In CRM unknown'!$Q$2:$Q$253,"valid")+COUNTIFS('Relevant - IN NOW CRM valid'!$T$2:$T$2328,$A679,'Relevant - IN NOW CRM valid'!$G$2:$G$2328,"UK",'Relevant - IN NOW CRM valid'!$Q$2:$Q$2328,"valid")+COUNTIFS('Relevant - IN NOW CRM unknown'!$T$2:$T$1227,$A679,'Relevant - IN NOW CRM unknown'!$G$2:$G$1227,"UK",'Relevant - IN NOW CRM unknown'!$Q$2:$Q$1227,"valid")+COUNTIFS('Relevant - Not CRM not valid'!$T$2:$T$416,$A679,'Relevant - Not CRM not valid'!$G$2:$G$416,"UK",'Relevant - Not CRM not valid'!$Q$2:$Q$416,"valid")+COUNTIFS('Relevant - In CRM not valid'!$T$2:$T$46,$A679,'Relevant - In CRM not valid'!$G$2:$G$46,"UK",'Relevant - In CRM not valid'!$Q$2:$Q$46,"valid")</f>
        <v>1</v>
      </c>
      <c r="O679" s="2" t="str">
        <f t="shared" si="21"/>
        <v xml:space="preserve">Research  Finance  </v>
      </c>
    </row>
    <row r="680" spans="1:15" ht="15" customHeight="1">
      <c r="A680" s="2" t="s">
        <v>1467</v>
      </c>
      <c r="B680" s="2" t="s">
        <v>1468</v>
      </c>
      <c r="C680" s="2" t="s">
        <v>263</v>
      </c>
      <c r="D680" s="2" t="str">
        <f>IFERROR(INDEX('UK Target Institutions'!$D$2:$D$727,MATCH($A680,'UK Target Institutions'!$A$2:$A$727,0)),"")</f>
        <v>No</v>
      </c>
      <c r="E680" s="2">
        <f>COUNTIFS('Relevant - In CRM valid'!$T$2:$T$4699,$A680,'Relevant - In CRM valid'!$G$2:$G$4699,"UK")+COUNTIFS('Relevant - In CRM unknown'!$T$2:$T$253,$A680,'Relevant - In CRM unknown'!$G$2:$G$253,"UK")+COUNTIFS('Relevant - IN NOW CRM valid'!$T$2:$T$2328,$A680,'Relevant - IN NOW CRM valid'!$G$2:$G$2328,"UK")+COUNTIFS('Relevant - IN NOW CRM unknown'!$T$2:$T$1227,$A680,'Relevant - IN NOW CRM unknown'!$G$2:$G$1227,"UK")+COUNTIFS('Relevant - Not CRM not valid'!$T$2:$T$416,$A680,'Relevant - Not CRM not valid'!$G$2:$G$416,"UK")+COUNTIFS('Relevant - In CRM not valid'!$T$2:$T$46,$A680,'Relevant - In CRM not valid'!$G$2:$G$46,"UK")</f>
        <v>1</v>
      </c>
      <c r="F680" s="2">
        <f>COUNTIFS('Relevant - In CRM valid'!$T$2:$T$4699,$A680,'Relevant - In CRM valid'!$G$2:$G$4699,"UK",'Relevant - In CRM valid'!$M$2:$M$4699,"Research")+COUNTIFS('Relevant - In CRM unknown'!$T$2:$T$253,$A680,'Relevant - In CRM unknown'!$G$2:$G$253,"UK",'Relevant - In CRM unknown'!$M$2:$M$253,"Research")+COUNTIFS('Relevant - IN NOW CRM valid'!$T$2:$T$2328,$A680,'Relevant - IN NOW CRM valid'!$G$2:$G$2328,"UK",'Relevant - IN NOW CRM valid'!$M$2:$M$2328,"Research")+COUNTIFS('Relevant - IN NOW CRM unknown'!$T$2:$T$1227,$A680,'Relevant - IN NOW CRM unknown'!$G$2:$G$1227,"UK",'Relevant - IN NOW CRM unknown'!$M$2:$M$1227,"Research")+COUNTIFS('Relevant - Not CRM not valid'!$T$2:$T$416,$A680,'Relevant - Not CRM not valid'!$G$2:$G$416,"UK",'Relevant - Not CRM not valid'!$M$2:$M$416,"Research")+COUNTIFS('Relevant - In CRM not valid'!$T$2:$T$46,$A680,'Relevant - In CRM not valid'!$G$2:$G$46,"UK",'Relevant - In CRM not valid'!$M$2:$M$46,"Research")</f>
        <v>0</v>
      </c>
      <c r="G680" s="2">
        <f>COUNTIFS('Relevant - In CRM valid'!$T$2:$T$4699,$A680,'Relevant - In CRM valid'!$G$2:$G$4699,"UK",'Relevant - In CRM valid'!$M$2:$M$4699,"Research",'Relevant - In CRM valid'!$R$2:$R$4699,"Senior")+COUNTIFS('Relevant - In CRM unknown'!$T$2:$T$253,$A680,'Relevant - In CRM unknown'!$G$2:$G$253,"UK",'Relevant - In CRM unknown'!$M$2:$M$253,"Research",'Relevant - In CRM unknown'!$R$2:$R$253,"Senior")+COUNTIFS('Relevant - IN NOW CRM valid'!$T$2:$T$2328,$A680,'Relevant - IN NOW CRM valid'!$G$2:$G$2328,"UK",'Relevant - IN NOW CRM valid'!$M$2:$M$2328,"Research",'Relevant - IN NOW CRM valid'!$R$2:$R$2328,"Senior")+COUNTIFS('Relevant - IN NOW CRM unknown'!$T$2:$T$1227,$A680,'Relevant - IN NOW CRM unknown'!$G$2:$G$1227,"UK",'Relevant - IN NOW CRM unknown'!$M$2:$M$1227,"Research",'Relevant - IN NOW CRM unknown'!$R$2:$R$1227,"Senior")+COUNTIFS('Relevant - Not CRM not valid'!$T$2:$T$416,$A680,'Relevant - Not CRM not valid'!$G$2:$G$416,"UK",'Relevant - Not CRM not valid'!$M$2:$M$416,"Research",'Relevant - Not CRM not valid'!$R$2:$R$416,"Senior")+COUNTIFS('Relevant - In CRM not valid'!$T$2:$T$46,$A680,'Relevant - In CRM not valid'!$G$2:$G$46,"UK",'Relevant - In CRM not valid'!$M$2:$M$46,"Research",'Relevant - In CRM not valid'!$R$2:$R$46,"Senior")</f>
        <v>0</v>
      </c>
      <c r="H680" s="2">
        <f>COUNTIFS('Relevant - In CRM valid'!$T$2:$T$4699,$A680,'Relevant - In CRM valid'!$G$2:$G$4699,"UK",'Relevant - In CRM valid'!$M$2:$M$4699,"Research",'Relevant - In CRM valid'!$R$2:$R$4699,"Operational")+COUNTIFS('Relevant - In CRM unknown'!$T$2:$T$253,$A680,'Relevant - In CRM unknown'!$G$2:$G$253,"UK",'Relevant - In CRM unknown'!$M$2:$M$253,"Research",'Relevant - In CRM unknown'!$R$2:$R$253,"Operational")+COUNTIFS('Relevant - IN NOW CRM valid'!$T$2:$T$2328,$A680,'Relevant - IN NOW CRM valid'!$G$2:$G$2328,"UK",'Relevant - IN NOW CRM valid'!$M$2:$M$2328,"Research",'Relevant - IN NOW CRM valid'!$R$2:$R$2328,"Operational")+COUNTIFS('Relevant - IN NOW CRM unknown'!$T$2:$T$1227,$A680,'Relevant - IN NOW CRM unknown'!$G$2:$G$1227,"UK",'Relevant - IN NOW CRM unknown'!$M$2:$M$1227,"Research",'Relevant - IN NOW CRM unknown'!$R$2:$R$1227,"Operational")+COUNTIFS('Relevant - Not CRM not valid'!$T$2:$T$416,$A680,'Relevant - Not CRM not valid'!$G$2:$G$416,"UK",'Relevant - Not CRM not valid'!$M$2:$M$416,"Research",'Relevant - Not CRM not valid'!$R$2:$R$416,"Operational")+COUNTIFS('Relevant - In CRM not valid'!$T$2:$T$46,$A680,'Relevant - In CRM not valid'!$G$2:$G$46,"UK",'Relevant - In CRM not valid'!$M$2:$M$46,"Research",'Relevant - In CRM not valid'!$R$2:$R$46,"Operational")</f>
        <v>0</v>
      </c>
      <c r="I680" s="2">
        <f>COUNTIFS('Relevant - In CRM valid'!$T$2:$T$4699,$A680,'Relevant - In CRM valid'!$G$2:$G$4699,"UK",'Relevant - In CRM valid'!$M$2:$M$4699,"Research",'Relevant - In CRM valid'!$R$2:$R$4699,"Academic")+COUNTIFS('Relevant - In CRM unknown'!$T$2:$T$253,$A680,'Relevant - In CRM unknown'!$G$2:$G$253,"UK",'Relevant - In CRM unknown'!$M$2:$M$253,"Research",'Relevant - In CRM unknown'!$R$2:$R$253,"Academic")+COUNTIFS('Relevant - IN NOW CRM valid'!$T$2:$T$2328,$A680,'Relevant - IN NOW CRM valid'!$G$2:$G$2328,"UK",'Relevant - IN NOW CRM valid'!$M$2:$M$2328,"Research",'Relevant - IN NOW CRM valid'!$R$2:$R$2328,"Academic")+COUNTIFS('Relevant - IN NOW CRM unknown'!$T$2:$T$1227,$A680,'Relevant - IN NOW CRM unknown'!$G$2:$G$1227,"UK",'Relevant - IN NOW CRM unknown'!$M$2:$M$1227,"Research",'Relevant - IN NOW CRM unknown'!$R$2:$R$1227,"Academic")+COUNTIFS('Relevant - Not CRM not valid'!$T$2:$T$416,$A680,'Relevant - Not CRM not valid'!$G$2:$G$416,"UK",'Relevant - Not CRM not valid'!$M$2:$M$416,"Research",'Relevant - Not CRM not valid'!$R$2:$R$416,"Academic")+COUNTIFS('Relevant - In CRM not valid'!$T$2:$T$46,$A680,'Relevant - In CRM not valid'!$G$2:$G$46,"UK",'Relevant - In CRM not valid'!$M$2:$M$46,"Research",'Relevant - In CRM not valid'!$R$2:$R$46,"Academic")</f>
        <v>0</v>
      </c>
      <c r="J680" s="2">
        <f>COUNTIFS('Relevant - In CRM valid'!$T$2:$T$4699,$A680,'Relevant - In CRM valid'!$G$2:$G$4699,"UK",'Relevant - In CRM valid'!$M$2:$M$4699,"Finance")+COUNTIFS('Relevant - In CRM unknown'!$T$2:$T$253,$A680,'Relevant - In CRM unknown'!$G$2:$G$253,"UK",'Relevant - In CRM unknown'!$M$2:$M$253,"Finance")+COUNTIFS('Relevant - IN NOW CRM valid'!$T$2:$T$2328,$A680,'Relevant - IN NOW CRM valid'!$G$2:$G$2328,"UK",'Relevant - IN NOW CRM valid'!$M$2:$M$2328,"Finance")+COUNTIFS('Relevant - IN NOW CRM unknown'!$T$2:$T$1227,$A680,'Relevant - IN NOW CRM unknown'!$G$2:$G$1227,"UK",'Relevant - IN NOW CRM unknown'!$M$2:$M$1227,"Finance")+COUNTIFS('Relevant - Not CRM not valid'!$T$2:$T$416,$A680,'Relevant - Not CRM not valid'!$G$2:$G$416,"UK",'Relevant - Not CRM not valid'!$M$2:$M$416,"Finance")+COUNTIFS('Relevant - In CRM not valid'!$T$2:$T$46,$A680,'Relevant - In CRM not valid'!$G$2:$G$46,"UK",'Relevant - In CRM not valid'!$M$2:$M$46,"Finance")</f>
        <v>0</v>
      </c>
      <c r="K680" s="2">
        <f>COUNTIFS('Relevant - In CRM valid'!$T$2:$T$4699,$A680,'Relevant - In CRM valid'!$G$2:$G$4699,"UK",'Relevant - In CRM valid'!$M$2:$M$4699,"IT/Systems")+COUNTIFS('Relevant - In CRM unknown'!$T$2:$T$253,$A680,'Relevant - In CRM unknown'!$G$2:$G$253,"UK",'Relevant - In CRM unknown'!$M$2:$M$253,"IT/Systems")+COUNTIFS('Relevant - IN NOW CRM valid'!$T$2:$T$2328,$A680,'Relevant - IN NOW CRM valid'!$G$2:$G$2328,"UK",'Relevant - IN NOW CRM valid'!$M$2:$M$2328,"IT/Systems")+COUNTIFS('Relevant - IN NOW CRM unknown'!$T$2:$T$1227,$A680,'Relevant - IN NOW CRM unknown'!$G$2:$G$1227,"UK",'Relevant - IN NOW CRM unknown'!$M$2:$M$1227,"IT/Systems")+COUNTIFS('Relevant - Not CRM not valid'!$T$2:$T$416,$A680,'Relevant - Not CRM not valid'!$G$2:$G$416,"UK",'Relevant - Not CRM not valid'!$M$2:$M$416,"IT/Systems")+COUNTIFS('Relevant - In CRM not valid'!$T$2:$T$46,$A680,'Relevant - In CRM not valid'!$G$2:$G$46,"UK",'Relevant - In CRM not valid'!$M$2:$M$46,"IT/Systems")</f>
        <v>1</v>
      </c>
      <c r="L680" s="2">
        <f>COUNTIFS('Relevant - In CRM valid'!$T$2:$T$4699,$A680,'Relevant - In CRM valid'!$G$2:$G$4699,"UK",'Relevant - In CRM valid'!$M$2:$M$4699,"")+COUNTIFS('Relevant - In CRM unknown'!$T$2:$T$253,$A680,'Relevant - In CRM unknown'!$G$2:$G$253,"UK",'Relevant - In CRM unknown'!$M$2:$M$253,"")+COUNTIFS('Relevant - IN NOW CRM valid'!$T$2:$T$2328,$A680,'Relevant - IN NOW CRM valid'!$G$2:$G$2328,"UK",'Relevant - IN NOW CRM valid'!$M$2:$M$2328,"")+COUNTIFS('Relevant - IN NOW CRM unknown'!$T$2:$T$1227,$A680,'Relevant - IN NOW CRM unknown'!$G$2:$G$1227,"UK",'Relevant - IN NOW CRM unknown'!$M$2:$M$1227,"")+COUNTIFS('Relevant - Not CRM not valid'!$T$2:$T$416,$A680,'Relevant - Not CRM not valid'!$G$2:$G$416,"UK",'Relevant - Not CRM not valid'!$M$2:$M$416,"")+COUNTIFS('Relevant - In CRM not valid'!$T$2:$T$46,$A680,'Relevant - In CRM not valid'!$G$2:$G$46,"UK",'Relevant - In CRM not valid'!$M$2:$M$46,"")</f>
        <v>0</v>
      </c>
      <c r="M680" s="2">
        <f t="shared" si="20"/>
        <v>1</v>
      </c>
      <c r="N680" s="2">
        <f>COUNTIFS('Relevant - In CRM valid'!$T$2:$T$4699,$A680,'Relevant - In CRM valid'!$G$2:$G$4699,"UK",'Relevant - In CRM valid'!$Q$2:$Q$4699,"valid")+COUNTIFS('Relevant - In CRM unknown'!$T$2:$T$253,$A680,'Relevant - In CRM unknown'!$G$2:$G$253,"UK",'Relevant - In CRM unknown'!$Q$2:$Q$253,"valid")+COUNTIFS('Relevant - IN NOW CRM valid'!$T$2:$T$2328,$A680,'Relevant - IN NOW CRM valid'!$G$2:$G$2328,"UK",'Relevant - IN NOW CRM valid'!$Q$2:$Q$2328,"valid")+COUNTIFS('Relevant - IN NOW CRM unknown'!$T$2:$T$1227,$A680,'Relevant - IN NOW CRM unknown'!$G$2:$G$1227,"UK",'Relevant - IN NOW CRM unknown'!$Q$2:$Q$1227,"valid")+COUNTIFS('Relevant - Not CRM not valid'!$T$2:$T$416,$A680,'Relevant - Not CRM not valid'!$G$2:$G$416,"UK",'Relevant - Not CRM not valid'!$Q$2:$Q$416,"valid")+COUNTIFS('Relevant - In CRM not valid'!$T$2:$T$46,$A680,'Relevant - In CRM not valid'!$G$2:$G$46,"UK",'Relevant - In CRM not valid'!$Q$2:$Q$46,"valid")</f>
        <v>1</v>
      </c>
      <c r="O680" s="2" t="str">
        <f t="shared" si="21"/>
        <v xml:space="preserve">Research  Finance  </v>
      </c>
    </row>
    <row r="681" spans="1:15" ht="15" customHeight="1">
      <c r="A681" s="2" t="s">
        <v>1469</v>
      </c>
      <c r="B681" s="2" t="s">
        <v>1470</v>
      </c>
      <c r="C681" s="2" t="s">
        <v>1570</v>
      </c>
      <c r="D681" s="2" t="str">
        <f>IFERROR(INDEX('UK Target Institutions'!$D$2:$D$727,MATCH($A681,'UK Target Institutions'!$A$2:$A$727,0)),"")</f>
        <v>Yes</v>
      </c>
      <c r="E681" s="2">
        <f>COUNTIFS('Relevant - In CRM valid'!$T$2:$T$4699,$A681,'Relevant - In CRM valid'!$G$2:$G$4699,"UK")+COUNTIFS('Relevant - In CRM unknown'!$T$2:$T$253,$A681,'Relevant - In CRM unknown'!$G$2:$G$253,"UK")+COUNTIFS('Relevant - IN NOW CRM valid'!$T$2:$T$2328,$A681,'Relevant - IN NOW CRM valid'!$G$2:$G$2328,"UK")+COUNTIFS('Relevant - IN NOW CRM unknown'!$T$2:$T$1227,$A681,'Relevant - IN NOW CRM unknown'!$G$2:$G$1227,"UK")+COUNTIFS('Relevant - Not CRM not valid'!$T$2:$T$416,$A681,'Relevant - Not CRM not valid'!$G$2:$G$416,"UK")+COUNTIFS('Relevant - In CRM not valid'!$T$2:$T$46,$A681,'Relevant - In CRM not valid'!$G$2:$G$46,"UK")</f>
        <v>1</v>
      </c>
      <c r="F681" s="2">
        <f>COUNTIFS('Relevant - In CRM valid'!$T$2:$T$4699,$A681,'Relevant - In CRM valid'!$G$2:$G$4699,"UK",'Relevant - In CRM valid'!$M$2:$M$4699,"Research")+COUNTIFS('Relevant - In CRM unknown'!$T$2:$T$253,$A681,'Relevant - In CRM unknown'!$G$2:$G$253,"UK",'Relevant - In CRM unknown'!$M$2:$M$253,"Research")+COUNTIFS('Relevant - IN NOW CRM valid'!$T$2:$T$2328,$A681,'Relevant - IN NOW CRM valid'!$G$2:$G$2328,"UK",'Relevant - IN NOW CRM valid'!$M$2:$M$2328,"Research")+COUNTIFS('Relevant - IN NOW CRM unknown'!$T$2:$T$1227,$A681,'Relevant - IN NOW CRM unknown'!$G$2:$G$1227,"UK",'Relevant - IN NOW CRM unknown'!$M$2:$M$1227,"Research")+COUNTIFS('Relevant - Not CRM not valid'!$T$2:$T$416,$A681,'Relevant - Not CRM not valid'!$G$2:$G$416,"UK",'Relevant - Not CRM not valid'!$M$2:$M$416,"Research")+COUNTIFS('Relevant - In CRM not valid'!$T$2:$T$46,$A681,'Relevant - In CRM not valid'!$G$2:$G$46,"UK",'Relevant - In CRM not valid'!$M$2:$M$46,"Research")</f>
        <v>1</v>
      </c>
      <c r="G681" s="2">
        <f>COUNTIFS('Relevant - In CRM valid'!$T$2:$T$4699,$A681,'Relevant - In CRM valid'!$G$2:$G$4699,"UK",'Relevant - In CRM valid'!$M$2:$M$4699,"Research",'Relevant - In CRM valid'!$R$2:$R$4699,"Senior")+COUNTIFS('Relevant - In CRM unknown'!$T$2:$T$253,$A681,'Relevant - In CRM unknown'!$G$2:$G$253,"UK",'Relevant - In CRM unknown'!$M$2:$M$253,"Research",'Relevant - In CRM unknown'!$R$2:$R$253,"Senior")+COUNTIFS('Relevant - IN NOW CRM valid'!$T$2:$T$2328,$A681,'Relevant - IN NOW CRM valid'!$G$2:$G$2328,"UK",'Relevant - IN NOW CRM valid'!$M$2:$M$2328,"Research",'Relevant - IN NOW CRM valid'!$R$2:$R$2328,"Senior")+COUNTIFS('Relevant - IN NOW CRM unknown'!$T$2:$T$1227,$A681,'Relevant - IN NOW CRM unknown'!$G$2:$G$1227,"UK",'Relevant - IN NOW CRM unknown'!$M$2:$M$1227,"Research",'Relevant - IN NOW CRM unknown'!$R$2:$R$1227,"Senior")+COUNTIFS('Relevant - Not CRM not valid'!$T$2:$T$416,$A681,'Relevant - Not CRM not valid'!$G$2:$G$416,"UK",'Relevant - Not CRM not valid'!$M$2:$M$416,"Research",'Relevant - Not CRM not valid'!$R$2:$R$416,"Senior")+COUNTIFS('Relevant - In CRM not valid'!$T$2:$T$46,$A681,'Relevant - In CRM not valid'!$G$2:$G$46,"UK",'Relevant - In CRM not valid'!$M$2:$M$46,"Research",'Relevant - In CRM not valid'!$R$2:$R$46,"Senior")</f>
        <v>0</v>
      </c>
      <c r="H681" s="2">
        <f>COUNTIFS('Relevant - In CRM valid'!$T$2:$T$4699,$A681,'Relevant - In CRM valid'!$G$2:$G$4699,"UK",'Relevant - In CRM valid'!$M$2:$M$4699,"Research",'Relevant - In CRM valid'!$R$2:$R$4699,"Operational")+COUNTIFS('Relevant - In CRM unknown'!$T$2:$T$253,$A681,'Relevant - In CRM unknown'!$G$2:$G$253,"UK",'Relevant - In CRM unknown'!$M$2:$M$253,"Research",'Relevant - In CRM unknown'!$R$2:$R$253,"Operational")+COUNTIFS('Relevant - IN NOW CRM valid'!$T$2:$T$2328,$A681,'Relevant - IN NOW CRM valid'!$G$2:$G$2328,"UK",'Relevant - IN NOW CRM valid'!$M$2:$M$2328,"Research",'Relevant - IN NOW CRM valid'!$R$2:$R$2328,"Operational")+COUNTIFS('Relevant - IN NOW CRM unknown'!$T$2:$T$1227,$A681,'Relevant - IN NOW CRM unknown'!$G$2:$G$1227,"UK",'Relevant - IN NOW CRM unknown'!$M$2:$M$1227,"Research",'Relevant - IN NOW CRM unknown'!$R$2:$R$1227,"Operational")+COUNTIFS('Relevant - Not CRM not valid'!$T$2:$T$416,$A681,'Relevant - Not CRM not valid'!$G$2:$G$416,"UK",'Relevant - Not CRM not valid'!$M$2:$M$416,"Research",'Relevant - Not CRM not valid'!$R$2:$R$416,"Operational")+COUNTIFS('Relevant - In CRM not valid'!$T$2:$T$46,$A681,'Relevant - In CRM not valid'!$G$2:$G$46,"UK",'Relevant - In CRM not valid'!$M$2:$M$46,"Research",'Relevant - In CRM not valid'!$R$2:$R$46,"Operational")</f>
        <v>0</v>
      </c>
      <c r="I681" s="2">
        <f>COUNTIFS('Relevant - In CRM valid'!$T$2:$T$4699,$A681,'Relevant - In CRM valid'!$G$2:$G$4699,"UK",'Relevant - In CRM valid'!$M$2:$M$4699,"Research",'Relevant - In CRM valid'!$R$2:$R$4699,"Academic")+COUNTIFS('Relevant - In CRM unknown'!$T$2:$T$253,$A681,'Relevant - In CRM unknown'!$G$2:$G$253,"UK",'Relevant - In CRM unknown'!$M$2:$M$253,"Research",'Relevant - In CRM unknown'!$R$2:$R$253,"Academic")+COUNTIFS('Relevant - IN NOW CRM valid'!$T$2:$T$2328,$A681,'Relevant - IN NOW CRM valid'!$G$2:$G$2328,"UK",'Relevant - IN NOW CRM valid'!$M$2:$M$2328,"Research",'Relevant - IN NOW CRM valid'!$R$2:$R$2328,"Academic")+COUNTIFS('Relevant - IN NOW CRM unknown'!$T$2:$T$1227,$A681,'Relevant - IN NOW CRM unknown'!$G$2:$G$1227,"UK",'Relevant - IN NOW CRM unknown'!$M$2:$M$1227,"Research",'Relevant - IN NOW CRM unknown'!$R$2:$R$1227,"Academic")+COUNTIFS('Relevant - Not CRM not valid'!$T$2:$T$416,$A681,'Relevant - Not CRM not valid'!$G$2:$G$416,"UK",'Relevant - Not CRM not valid'!$M$2:$M$416,"Research",'Relevant - Not CRM not valid'!$R$2:$R$416,"Academic")+COUNTIFS('Relevant - In CRM not valid'!$T$2:$T$46,$A681,'Relevant - In CRM not valid'!$G$2:$G$46,"UK",'Relevant - In CRM not valid'!$M$2:$M$46,"Research",'Relevant - In CRM not valid'!$R$2:$R$46,"Academic")</f>
        <v>0</v>
      </c>
      <c r="J681" s="2">
        <f>COUNTIFS('Relevant - In CRM valid'!$T$2:$T$4699,$A681,'Relevant - In CRM valid'!$G$2:$G$4699,"UK",'Relevant - In CRM valid'!$M$2:$M$4699,"Finance")+COUNTIFS('Relevant - In CRM unknown'!$T$2:$T$253,$A681,'Relevant - In CRM unknown'!$G$2:$G$253,"UK",'Relevant - In CRM unknown'!$M$2:$M$253,"Finance")+COUNTIFS('Relevant - IN NOW CRM valid'!$T$2:$T$2328,$A681,'Relevant - IN NOW CRM valid'!$G$2:$G$2328,"UK",'Relevant - IN NOW CRM valid'!$M$2:$M$2328,"Finance")+COUNTIFS('Relevant - IN NOW CRM unknown'!$T$2:$T$1227,$A681,'Relevant - IN NOW CRM unknown'!$G$2:$G$1227,"UK",'Relevant - IN NOW CRM unknown'!$M$2:$M$1227,"Finance")+COUNTIFS('Relevant - Not CRM not valid'!$T$2:$T$416,$A681,'Relevant - Not CRM not valid'!$G$2:$G$416,"UK",'Relevant - Not CRM not valid'!$M$2:$M$416,"Finance")+COUNTIFS('Relevant - In CRM not valid'!$T$2:$T$46,$A681,'Relevant - In CRM not valid'!$G$2:$G$46,"UK",'Relevant - In CRM not valid'!$M$2:$M$46,"Finance")</f>
        <v>0</v>
      </c>
      <c r="K681" s="2">
        <f>COUNTIFS('Relevant - In CRM valid'!$T$2:$T$4699,$A681,'Relevant - In CRM valid'!$G$2:$G$4699,"UK",'Relevant - In CRM valid'!$M$2:$M$4699,"IT/Systems")+COUNTIFS('Relevant - In CRM unknown'!$T$2:$T$253,$A681,'Relevant - In CRM unknown'!$G$2:$G$253,"UK",'Relevant - In CRM unknown'!$M$2:$M$253,"IT/Systems")+COUNTIFS('Relevant - IN NOW CRM valid'!$T$2:$T$2328,$A681,'Relevant - IN NOW CRM valid'!$G$2:$G$2328,"UK",'Relevant - IN NOW CRM valid'!$M$2:$M$2328,"IT/Systems")+COUNTIFS('Relevant - IN NOW CRM unknown'!$T$2:$T$1227,$A681,'Relevant - IN NOW CRM unknown'!$G$2:$G$1227,"UK",'Relevant - IN NOW CRM unknown'!$M$2:$M$1227,"IT/Systems")+COUNTIFS('Relevant - Not CRM not valid'!$T$2:$T$416,$A681,'Relevant - Not CRM not valid'!$G$2:$G$416,"UK",'Relevant - Not CRM not valid'!$M$2:$M$416,"IT/Systems")+COUNTIFS('Relevant - In CRM not valid'!$T$2:$T$46,$A681,'Relevant - In CRM not valid'!$G$2:$G$46,"UK",'Relevant - In CRM not valid'!$M$2:$M$46,"IT/Systems")</f>
        <v>0</v>
      </c>
      <c r="L681" s="2">
        <f>COUNTIFS('Relevant - In CRM valid'!$T$2:$T$4699,$A681,'Relevant - In CRM valid'!$G$2:$G$4699,"UK",'Relevant - In CRM valid'!$M$2:$M$4699,"")+COUNTIFS('Relevant - In CRM unknown'!$T$2:$T$253,$A681,'Relevant - In CRM unknown'!$G$2:$G$253,"UK",'Relevant - In CRM unknown'!$M$2:$M$253,"")+COUNTIFS('Relevant - IN NOW CRM valid'!$T$2:$T$2328,$A681,'Relevant - IN NOW CRM valid'!$G$2:$G$2328,"UK",'Relevant - IN NOW CRM valid'!$M$2:$M$2328,"")+COUNTIFS('Relevant - IN NOW CRM unknown'!$T$2:$T$1227,$A681,'Relevant - IN NOW CRM unknown'!$G$2:$G$1227,"UK",'Relevant - IN NOW CRM unknown'!$M$2:$M$1227,"")+COUNTIFS('Relevant - Not CRM not valid'!$T$2:$T$416,$A681,'Relevant - Not CRM not valid'!$G$2:$G$416,"UK",'Relevant - Not CRM not valid'!$M$2:$M$416,"")+COUNTIFS('Relevant - In CRM not valid'!$T$2:$T$46,$A681,'Relevant - In CRM not valid'!$G$2:$G$46,"UK",'Relevant - In CRM not valid'!$M$2:$M$46,"")</f>
        <v>0</v>
      </c>
      <c r="M681" s="2">
        <f t="shared" si="20"/>
        <v>1</v>
      </c>
      <c r="N681" s="2">
        <f>COUNTIFS('Relevant - In CRM valid'!$T$2:$T$4699,$A681,'Relevant - In CRM valid'!$G$2:$G$4699,"UK",'Relevant - In CRM valid'!$Q$2:$Q$4699,"valid")+COUNTIFS('Relevant - In CRM unknown'!$T$2:$T$253,$A681,'Relevant - In CRM unknown'!$G$2:$G$253,"UK",'Relevant - In CRM unknown'!$Q$2:$Q$253,"valid")+COUNTIFS('Relevant - IN NOW CRM valid'!$T$2:$T$2328,$A681,'Relevant - IN NOW CRM valid'!$G$2:$G$2328,"UK",'Relevant - IN NOW CRM valid'!$Q$2:$Q$2328,"valid")+COUNTIFS('Relevant - IN NOW CRM unknown'!$T$2:$T$1227,$A681,'Relevant - IN NOW CRM unknown'!$G$2:$G$1227,"UK",'Relevant - IN NOW CRM unknown'!$Q$2:$Q$1227,"valid")+COUNTIFS('Relevant - Not CRM not valid'!$T$2:$T$416,$A681,'Relevant - Not CRM not valid'!$G$2:$G$416,"UK",'Relevant - Not CRM not valid'!$Q$2:$Q$416,"valid")+COUNTIFS('Relevant - In CRM not valid'!$T$2:$T$46,$A681,'Relevant - In CRM not valid'!$G$2:$G$46,"UK",'Relevant - In CRM not valid'!$Q$2:$Q$46,"valid")</f>
        <v>0</v>
      </c>
      <c r="O681" s="2" t="str">
        <f t="shared" si="21"/>
        <v>Finance  IT/Systems</v>
      </c>
    </row>
    <row r="682" spans="1:15" ht="15" customHeight="1">
      <c r="A682" s="2" t="s">
        <v>1471</v>
      </c>
      <c r="B682" s="2" t="s">
        <v>1472</v>
      </c>
      <c r="C682" s="2" t="s">
        <v>1570</v>
      </c>
      <c r="D682" s="2" t="str">
        <f>IFERROR(INDEX('UK Target Institutions'!$D$2:$D$727,MATCH($A682,'UK Target Institutions'!$A$2:$A$727,0)),"")</f>
        <v>No</v>
      </c>
      <c r="E682" s="2">
        <f>COUNTIFS('Relevant - In CRM valid'!$T$2:$T$4699,$A682,'Relevant - In CRM valid'!$G$2:$G$4699,"UK")+COUNTIFS('Relevant - In CRM unknown'!$T$2:$T$253,$A682,'Relevant - In CRM unknown'!$G$2:$G$253,"UK")+COUNTIFS('Relevant - IN NOW CRM valid'!$T$2:$T$2328,$A682,'Relevant - IN NOW CRM valid'!$G$2:$G$2328,"UK")+COUNTIFS('Relevant - IN NOW CRM unknown'!$T$2:$T$1227,$A682,'Relevant - IN NOW CRM unknown'!$G$2:$G$1227,"UK")+COUNTIFS('Relevant - Not CRM not valid'!$T$2:$T$416,$A682,'Relevant - Not CRM not valid'!$G$2:$G$416,"UK")+COUNTIFS('Relevant - In CRM not valid'!$T$2:$T$46,$A682,'Relevant - In CRM not valid'!$G$2:$G$46,"UK")</f>
        <v>1</v>
      </c>
      <c r="F682" s="2">
        <f>COUNTIFS('Relevant - In CRM valid'!$T$2:$T$4699,$A682,'Relevant - In CRM valid'!$G$2:$G$4699,"UK",'Relevant - In CRM valid'!$M$2:$M$4699,"Research")+COUNTIFS('Relevant - In CRM unknown'!$T$2:$T$253,$A682,'Relevant - In CRM unknown'!$G$2:$G$253,"UK",'Relevant - In CRM unknown'!$M$2:$M$253,"Research")+COUNTIFS('Relevant - IN NOW CRM valid'!$T$2:$T$2328,$A682,'Relevant - IN NOW CRM valid'!$G$2:$G$2328,"UK",'Relevant - IN NOW CRM valid'!$M$2:$M$2328,"Research")+COUNTIFS('Relevant - IN NOW CRM unknown'!$T$2:$T$1227,$A682,'Relevant - IN NOW CRM unknown'!$G$2:$G$1227,"UK",'Relevant - IN NOW CRM unknown'!$M$2:$M$1227,"Research")+COUNTIFS('Relevant - Not CRM not valid'!$T$2:$T$416,$A682,'Relevant - Not CRM not valid'!$G$2:$G$416,"UK",'Relevant - Not CRM not valid'!$M$2:$M$416,"Research")+COUNTIFS('Relevant - In CRM not valid'!$T$2:$T$46,$A682,'Relevant - In CRM not valid'!$G$2:$G$46,"UK",'Relevant - In CRM not valid'!$M$2:$M$46,"Research")</f>
        <v>1</v>
      </c>
      <c r="G682" s="2">
        <f>COUNTIFS('Relevant - In CRM valid'!$T$2:$T$4699,$A682,'Relevant - In CRM valid'!$G$2:$G$4699,"UK",'Relevant - In CRM valid'!$M$2:$M$4699,"Research",'Relevant - In CRM valid'!$R$2:$R$4699,"Senior")+COUNTIFS('Relevant - In CRM unknown'!$T$2:$T$253,$A682,'Relevant - In CRM unknown'!$G$2:$G$253,"UK",'Relevant - In CRM unknown'!$M$2:$M$253,"Research",'Relevant - In CRM unknown'!$R$2:$R$253,"Senior")+COUNTIFS('Relevant - IN NOW CRM valid'!$T$2:$T$2328,$A682,'Relevant - IN NOW CRM valid'!$G$2:$G$2328,"UK",'Relevant - IN NOW CRM valid'!$M$2:$M$2328,"Research",'Relevant - IN NOW CRM valid'!$R$2:$R$2328,"Senior")+COUNTIFS('Relevant - IN NOW CRM unknown'!$T$2:$T$1227,$A682,'Relevant - IN NOW CRM unknown'!$G$2:$G$1227,"UK",'Relevant - IN NOW CRM unknown'!$M$2:$M$1227,"Research",'Relevant - IN NOW CRM unknown'!$R$2:$R$1227,"Senior")+COUNTIFS('Relevant - Not CRM not valid'!$T$2:$T$416,$A682,'Relevant - Not CRM not valid'!$G$2:$G$416,"UK",'Relevant - Not CRM not valid'!$M$2:$M$416,"Research",'Relevant - Not CRM not valid'!$R$2:$R$416,"Senior")+COUNTIFS('Relevant - In CRM not valid'!$T$2:$T$46,$A682,'Relevant - In CRM not valid'!$G$2:$G$46,"UK",'Relevant - In CRM not valid'!$M$2:$M$46,"Research",'Relevant - In CRM not valid'!$R$2:$R$46,"Senior")</f>
        <v>1</v>
      </c>
      <c r="H682" s="2">
        <f>COUNTIFS('Relevant - In CRM valid'!$T$2:$T$4699,$A682,'Relevant - In CRM valid'!$G$2:$G$4699,"UK",'Relevant - In CRM valid'!$M$2:$M$4699,"Research",'Relevant - In CRM valid'!$R$2:$R$4699,"Operational")+COUNTIFS('Relevant - In CRM unknown'!$T$2:$T$253,$A682,'Relevant - In CRM unknown'!$G$2:$G$253,"UK",'Relevant - In CRM unknown'!$M$2:$M$253,"Research",'Relevant - In CRM unknown'!$R$2:$R$253,"Operational")+COUNTIFS('Relevant - IN NOW CRM valid'!$T$2:$T$2328,$A682,'Relevant - IN NOW CRM valid'!$G$2:$G$2328,"UK",'Relevant - IN NOW CRM valid'!$M$2:$M$2328,"Research",'Relevant - IN NOW CRM valid'!$R$2:$R$2328,"Operational")+COUNTIFS('Relevant - IN NOW CRM unknown'!$T$2:$T$1227,$A682,'Relevant - IN NOW CRM unknown'!$G$2:$G$1227,"UK",'Relevant - IN NOW CRM unknown'!$M$2:$M$1227,"Research",'Relevant - IN NOW CRM unknown'!$R$2:$R$1227,"Operational")+COUNTIFS('Relevant - Not CRM not valid'!$T$2:$T$416,$A682,'Relevant - Not CRM not valid'!$G$2:$G$416,"UK",'Relevant - Not CRM not valid'!$M$2:$M$416,"Research",'Relevant - Not CRM not valid'!$R$2:$R$416,"Operational")+COUNTIFS('Relevant - In CRM not valid'!$T$2:$T$46,$A682,'Relevant - In CRM not valid'!$G$2:$G$46,"UK",'Relevant - In CRM not valid'!$M$2:$M$46,"Research",'Relevant - In CRM not valid'!$R$2:$R$46,"Operational")</f>
        <v>0</v>
      </c>
      <c r="I682" s="2">
        <f>COUNTIFS('Relevant - In CRM valid'!$T$2:$T$4699,$A682,'Relevant - In CRM valid'!$G$2:$G$4699,"UK",'Relevant - In CRM valid'!$M$2:$M$4699,"Research",'Relevant - In CRM valid'!$R$2:$R$4699,"Academic")+COUNTIFS('Relevant - In CRM unknown'!$T$2:$T$253,$A682,'Relevant - In CRM unknown'!$G$2:$G$253,"UK",'Relevant - In CRM unknown'!$M$2:$M$253,"Research",'Relevant - In CRM unknown'!$R$2:$R$253,"Academic")+COUNTIFS('Relevant - IN NOW CRM valid'!$T$2:$T$2328,$A682,'Relevant - IN NOW CRM valid'!$G$2:$G$2328,"UK",'Relevant - IN NOW CRM valid'!$M$2:$M$2328,"Research",'Relevant - IN NOW CRM valid'!$R$2:$R$2328,"Academic")+COUNTIFS('Relevant - IN NOW CRM unknown'!$T$2:$T$1227,$A682,'Relevant - IN NOW CRM unknown'!$G$2:$G$1227,"UK",'Relevant - IN NOW CRM unknown'!$M$2:$M$1227,"Research",'Relevant - IN NOW CRM unknown'!$R$2:$R$1227,"Academic")+COUNTIFS('Relevant - Not CRM not valid'!$T$2:$T$416,$A682,'Relevant - Not CRM not valid'!$G$2:$G$416,"UK",'Relevant - Not CRM not valid'!$M$2:$M$416,"Research",'Relevant - Not CRM not valid'!$R$2:$R$416,"Academic")+COUNTIFS('Relevant - In CRM not valid'!$T$2:$T$46,$A682,'Relevant - In CRM not valid'!$G$2:$G$46,"UK",'Relevant - In CRM not valid'!$M$2:$M$46,"Research",'Relevant - In CRM not valid'!$R$2:$R$46,"Academic")</f>
        <v>0</v>
      </c>
      <c r="J682" s="2">
        <f>COUNTIFS('Relevant - In CRM valid'!$T$2:$T$4699,$A682,'Relevant - In CRM valid'!$G$2:$G$4699,"UK",'Relevant - In CRM valid'!$M$2:$M$4699,"Finance")+COUNTIFS('Relevant - In CRM unknown'!$T$2:$T$253,$A682,'Relevant - In CRM unknown'!$G$2:$G$253,"UK",'Relevant - In CRM unknown'!$M$2:$M$253,"Finance")+COUNTIFS('Relevant - IN NOW CRM valid'!$T$2:$T$2328,$A682,'Relevant - IN NOW CRM valid'!$G$2:$G$2328,"UK",'Relevant - IN NOW CRM valid'!$M$2:$M$2328,"Finance")+COUNTIFS('Relevant - IN NOW CRM unknown'!$T$2:$T$1227,$A682,'Relevant - IN NOW CRM unknown'!$G$2:$G$1227,"UK",'Relevant - IN NOW CRM unknown'!$M$2:$M$1227,"Finance")+COUNTIFS('Relevant - Not CRM not valid'!$T$2:$T$416,$A682,'Relevant - Not CRM not valid'!$G$2:$G$416,"UK",'Relevant - Not CRM not valid'!$M$2:$M$416,"Finance")+COUNTIFS('Relevant - In CRM not valid'!$T$2:$T$46,$A682,'Relevant - In CRM not valid'!$G$2:$G$46,"UK",'Relevant - In CRM not valid'!$M$2:$M$46,"Finance")</f>
        <v>0</v>
      </c>
      <c r="K682" s="2">
        <f>COUNTIFS('Relevant - In CRM valid'!$T$2:$T$4699,$A682,'Relevant - In CRM valid'!$G$2:$G$4699,"UK",'Relevant - In CRM valid'!$M$2:$M$4699,"IT/Systems")+COUNTIFS('Relevant - In CRM unknown'!$T$2:$T$253,$A682,'Relevant - In CRM unknown'!$G$2:$G$253,"UK",'Relevant - In CRM unknown'!$M$2:$M$253,"IT/Systems")+COUNTIFS('Relevant - IN NOW CRM valid'!$T$2:$T$2328,$A682,'Relevant - IN NOW CRM valid'!$G$2:$G$2328,"UK",'Relevant - IN NOW CRM valid'!$M$2:$M$2328,"IT/Systems")+COUNTIFS('Relevant - IN NOW CRM unknown'!$T$2:$T$1227,$A682,'Relevant - IN NOW CRM unknown'!$G$2:$G$1227,"UK",'Relevant - IN NOW CRM unknown'!$M$2:$M$1227,"IT/Systems")+COUNTIFS('Relevant - Not CRM not valid'!$T$2:$T$416,$A682,'Relevant - Not CRM not valid'!$G$2:$G$416,"UK",'Relevant - Not CRM not valid'!$M$2:$M$416,"IT/Systems")+COUNTIFS('Relevant - In CRM not valid'!$T$2:$T$46,$A682,'Relevant - In CRM not valid'!$G$2:$G$46,"UK",'Relevant - In CRM not valid'!$M$2:$M$46,"IT/Systems")</f>
        <v>0</v>
      </c>
      <c r="L682" s="2">
        <f>COUNTIFS('Relevant - In CRM valid'!$T$2:$T$4699,$A682,'Relevant - In CRM valid'!$G$2:$G$4699,"UK",'Relevant - In CRM valid'!$M$2:$M$4699,"")+COUNTIFS('Relevant - In CRM unknown'!$T$2:$T$253,$A682,'Relevant - In CRM unknown'!$G$2:$G$253,"UK",'Relevant - In CRM unknown'!$M$2:$M$253,"")+COUNTIFS('Relevant - IN NOW CRM valid'!$T$2:$T$2328,$A682,'Relevant - IN NOW CRM valid'!$G$2:$G$2328,"UK",'Relevant - IN NOW CRM valid'!$M$2:$M$2328,"")+COUNTIFS('Relevant - IN NOW CRM unknown'!$T$2:$T$1227,$A682,'Relevant - IN NOW CRM unknown'!$G$2:$G$1227,"UK",'Relevant - IN NOW CRM unknown'!$M$2:$M$1227,"")+COUNTIFS('Relevant - Not CRM not valid'!$T$2:$T$416,$A682,'Relevant - Not CRM not valid'!$G$2:$G$416,"UK",'Relevant - Not CRM not valid'!$M$2:$M$416,"")+COUNTIFS('Relevant - In CRM not valid'!$T$2:$T$46,$A682,'Relevant - In CRM not valid'!$G$2:$G$46,"UK",'Relevant - In CRM not valid'!$M$2:$M$46,"")</f>
        <v>0</v>
      </c>
      <c r="M682" s="2">
        <f t="shared" si="20"/>
        <v>1</v>
      </c>
      <c r="N682" s="2">
        <f>COUNTIFS('Relevant - In CRM valid'!$T$2:$T$4699,$A682,'Relevant - In CRM valid'!$G$2:$G$4699,"UK",'Relevant - In CRM valid'!$Q$2:$Q$4699,"valid")+COUNTIFS('Relevant - In CRM unknown'!$T$2:$T$253,$A682,'Relevant - In CRM unknown'!$G$2:$G$253,"UK",'Relevant - In CRM unknown'!$Q$2:$Q$253,"valid")+COUNTIFS('Relevant - IN NOW CRM valid'!$T$2:$T$2328,$A682,'Relevant - IN NOW CRM valid'!$G$2:$G$2328,"UK",'Relevant - IN NOW CRM valid'!$Q$2:$Q$2328,"valid")+COUNTIFS('Relevant - IN NOW CRM unknown'!$T$2:$T$1227,$A682,'Relevant - IN NOW CRM unknown'!$G$2:$G$1227,"UK",'Relevant - IN NOW CRM unknown'!$Q$2:$Q$1227,"valid")+COUNTIFS('Relevant - Not CRM not valid'!$T$2:$T$416,$A682,'Relevant - Not CRM not valid'!$G$2:$G$416,"UK",'Relevant - Not CRM not valid'!$Q$2:$Q$416,"valid")+COUNTIFS('Relevant - In CRM not valid'!$T$2:$T$46,$A682,'Relevant - In CRM not valid'!$G$2:$G$46,"UK",'Relevant - In CRM not valid'!$Q$2:$Q$46,"valid")</f>
        <v>1</v>
      </c>
      <c r="O682" s="2" t="str">
        <f t="shared" si="21"/>
        <v>Finance  IT/Systems</v>
      </c>
    </row>
    <row r="683" spans="1:15" ht="15" customHeight="1">
      <c r="A683" s="2" t="s">
        <v>1473</v>
      </c>
      <c r="B683" s="2" t="s">
        <v>1474</v>
      </c>
      <c r="C683" s="2" t="s">
        <v>1570</v>
      </c>
      <c r="D683" s="2" t="str">
        <f>IFERROR(INDEX('UK Target Institutions'!$D$2:$D$727,MATCH($A683,'UK Target Institutions'!$A$2:$A$727,0)),"")</f>
        <v>No</v>
      </c>
      <c r="E683" s="2">
        <f>COUNTIFS('Relevant - In CRM valid'!$T$2:$T$4699,$A683,'Relevant - In CRM valid'!$G$2:$G$4699,"UK")+COUNTIFS('Relevant - In CRM unknown'!$T$2:$T$253,$A683,'Relevant - In CRM unknown'!$G$2:$G$253,"UK")+COUNTIFS('Relevant - IN NOW CRM valid'!$T$2:$T$2328,$A683,'Relevant - IN NOW CRM valid'!$G$2:$G$2328,"UK")+COUNTIFS('Relevant - IN NOW CRM unknown'!$T$2:$T$1227,$A683,'Relevant - IN NOW CRM unknown'!$G$2:$G$1227,"UK")+COUNTIFS('Relevant - Not CRM not valid'!$T$2:$T$416,$A683,'Relevant - Not CRM not valid'!$G$2:$G$416,"UK")+COUNTIFS('Relevant - In CRM not valid'!$T$2:$T$46,$A683,'Relevant - In CRM not valid'!$G$2:$G$46,"UK")</f>
        <v>1</v>
      </c>
      <c r="F683" s="2">
        <f>COUNTIFS('Relevant - In CRM valid'!$T$2:$T$4699,$A683,'Relevant - In CRM valid'!$G$2:$G$4699,"UK",'Relevant - In CRM valid'!$M$2:$M$4699,"Research")+COUNTIFS('Relevant - In CRM unknown'!$T$2:$T$253,$A683,'Relevant - In CRM unknown'!$G$2:$G$253,"UK",'Relevant - In CRM unknown'!$M$2:$M$253,"Research")+COUNTIFS('Relevant - IN NOW CRM valid'!$T$2:$T$2328,$A683,'Relevant - IN NOW CRM valid'!$G$2:$G$2328,"UK",'Relevant - IN NOW CRM valid'!$M$2:$M$2328,"Research")+COUNTIFS('Relevant - IN NOW CRM unknown'!$T$2:$T$1227,$A683,'Relevant - IN NOW CRM unknown'!$G$2:$G$1227,"UK",'Relevant - IN NOW CRM unknown'!$M$2:$M$1227,"Research")+COUNTIFS('Relevant - Not CRM not valid'!$T$2:$T$416,$A683,'Relevant - Not CRM not valid'!$G$2:$G$416,"UK",'Relevant - Not CRM not valid'!$M$2:$M$416,"Research")+COUNTIFS('Relevant - In CRM not valid'!$T$2:$T$46,$A683,'Relevant - In CRM not valid'!$G$2:$G$46,"UK",'Relevant - In CRM not valid'!$M$2:$M$46,"Research")</f>
        <v>0</v>
      </c>
      <c r="G683" s="2">
        <f>COUNTIFS('Relevant - In CRM valid'!$T$2:$T$4699,$A683,'Relevant - In CRM valid'!$G$2:$G$4699,"UK",'Relevant - In CRM valid'!$M$2:$M$4699,"Research",'Relevant - In CRM valid'!$R$2:$R$4699,"Senior")+COUNTIFS('Relevant - In CRM unknown'!$T$2:$T$253,$A683,'Relevant - In CRM unknown'!$G$2:$G$253,"UK",'Relevant - In CRM unknown'!$M$2:$M$253,"Research",'Relevant - In CRM unknown'!$R$2:$R$253,"Senior")+COUNTIFS('Relevant - IN NOW CRM valid'!$T$2:$T$2328,$A683,'Relevant - IN NOW CRM valid'!$G$2:$G$2328,"UK",'Relevant - IN NOW CRM valid'!$M$2:$M$2328,"Research",'Relevant - IN NOW CRM valid'!$R$2:$R$2328,"Senior")+COUNTIFS('Relevant - IN NOW CRM unknown'!$T$2:$T$1227,$A683,'Relevant - IN NOW CRM unknown'!$G$2:$G$1227,"UK",'Relevant - IN NOW CRM unknown'!$M$2:$M$1227,"Research",'Relevant - IN NOW CRM unknown'!$R$2:$R$1227,"Senior")+COUNTIFS('Relevant - Not CRM not valid'!$T$2:$T$416,$A683,'Relevant - Not CRM not valid'!$G$2:$G$416,"UK",'Relevant - Not CRM not valid'!$M$2:$M$416,"Research",'Relevant - Not CRM not valid'!$R$2:$R$416,"Senior")+COUNTIFS('Relevant - In CRM not valid'!$T$2:$T$46,$A683,'Relevant - In CRM not valid'!$G$2:$G$46,"UK",'Relevant - In CRM not valid'!$M$2:$M$46,"Research",'Relevant - In CRM not valid'!$R$2:$R$46,"Senior")</f>
        <v>0</v>
      </c>
      <c r="H683" s="2">
        <f>COUNTIFS('Relevant - In CRM valid'!$T$2:$T$4699,$A683,'Relevant - In CRM valid'!$G$2:$G$4699,"UK",'Relevant - In CRM valid'!$M$2:$M$4699,"Research",'Relevant - In CRM valid'!$R$2:$R$4699,"Operational")+COUNTIFS('Relevant - In CRM unknown'!$T$2:$T$253,$A683,'Relevant - In CRM unknown'!$G$2:$G$253,"UK",'Relevant - In CRM unknown'!$M$2:$M$253,"Research",'Relevant - In CRM unknown'!$R$2:$R$253,"Operational")+COUNTIFS('Relevant - IN NOW CRM valid'!$T$2:$T$2328,$A683,'Relevant - IN NOW CRM valid'!$G$2:$G$2328,"UK",'Relevant - IN NOW CRM valid'!$M$2:$M$2328,"Research",'Relevant - IN NOW CRM valid'!$R$2:$R$2328,"Operational")+COUNTIFS('Relevant - IN NOW CRM unknown'!$T$2:$T$1227,$A683,'Relevant - IN NOW CRM unknown'!$G$2:$G$1227,"UK",'Relevant - IN NOW CRM unknown'!$M$2:$M$1227,"Research",'Relevant - IN NOW CRM unknown'!$R$2:$R$1227,"Operational")+COUNTIFS('Relevant - Not CRM not valid'!$T$2:$T$416,$A683,'Relevant - Not CRM not valid'!$G$2:$G$416,"UK",'Relevant - Not CRM not valid'!$M$2:$M$416,"Research",'Relevant - Not CRM not valid'!$R$2:$R$416,"Operational")+COUNTIFS('Relevant - In CRM not valid'!$T$2:$T$46,$A683,'Relevant - In CRM not valid'!$G$2:$G$46,"UK",'Relevant - In CRM not valid'!$M$2:$M$46,"Research",'Relevant - In CRM not valid'!$R$2:$R$46,"Operational")</f>
        <v>0</v>
      </c>
      <c r="I683" s="2">
        <f>COUNTIFS('Relevant - In CRM valid'!$T$2:$T$4699,$A683,'Relevant - In CRM valid'!$G$2:$G$4699,"UK",'Relevant - In CRM valid'!$M$2:$M$4699,"Research",'Relevant - In CRM valid'!$R$2:$R$4699,"Academic")+COUNTIFS('Relevant - In CRM unknown'!$T$2:$T$253,$A683,'Relevant - In CRM unknown'!$G$2:$G$253,"UK",'Relevant - In CRM unknown'!$M$2:$M$253,"Research",'Relevant - In CRM unknown'!$R$2:$R$253,"Academic")+COUNTIFS('Relevant - IN NOW CRM valid'!$T$2:$T$2328,$A683,'Relevant - IN NOW CRM valid'!$G$2:$G$2328,"UK",'Relevant - IN NOW CRM valid'!$M$2:$M$2328,"Research",'Relevant - IN NOW CRM valid'!$R$2:$R$2328,"Academic")+COUNTIFS('Relevant - IN NOW CRM unknown'!$T$2:$T$1227,$A683,'Relevant - IN NOW CRM unknown'!$G$2:$G$1227,"UK",'Relevant - IN NOW CRM unknown'!$M$2:$M$1227,"Research",'Relevant - IN NOW CRM unknown'!$R$2:$R$1227,"Academic")+COUNTIFS('Relevant - Not CRM not valid'!$T$2:$T$416,$A683,'Relevant - Not CRM not valid'!$G$2:$G$416,"UK",'Relevant - Not CRM not valid'!$M$2:$M$416,"Research",'Relevant - Not CRM not valid'!$R$2:$R$416,"Academic")+COUNTIFS('Relevant - In CRM not valid'!$T$2:$T$46,$A683,'Relevant - In CRM not valid'!$G$2:$G$46,"UK",'Relevant - In CRM not valid'!$M$2:$M$46,"Research",'Relevant - In CRM not valid'!$R$2:$R$46,"Academic")</f>
        <v>0</v>
      </c>
      <c r="J683" s="2">
        <f>COUNTIFS('Relevant - In CRM valid'!$T$2:$T$4699,$A683,'Relevant - In CRM valid'!$G$2:$G$4699,"UK",'Relevant - In CRM valid'!$M$2:$M$4699,"Finance")+COUNTIFS('Relevant - In CRM unknown'!$T$2:$T$253,$A683,'Relevant - In CRM unknown'!$G$2:$G$253,"UK",'Relevant - In CRM unknown'!$M$2:$M$253,"Finance")+COUNTIFS('Relevant - IN NOW CRM valid'!$T$2:$T$2328,$A683,'Relevant - IN NOW CRM valid'!$G$2:$G$2328,"UK",'Relevant - IN NOW CRM valid'!$M$2:$M$2328,"Finance")+COUNTIFS('Relevant - IN NOW CRM unknown'!$T$2:$T$1227,$A683,'Relevant - IN NOW CRM unknown'!$G$2:$G$1227,"UK",'Relevant - IN NOW CRM unknown'!$M$2:$M$1227,"Finance")+COUNTIFS('Relevant - Not CRM not valid'!$T$2:$T$416,$A683,'Relevant - Not CRM not valid'!$G$2:$G$416,"UK",'Relevant - Not CRM not valid'!$M$2:$M$416,"Finance")+COUNTIFS('Relevant - In CRM not valid'!$T$2:$T$46,$A683,'Relevant - In CRM not valid'!$G$2:$G$46,"UK",'Relevant - In CRM not valid'!$M$2:$M$46,"Finance")</f>
        <v>1</v>
      </c>
      <c r="K683" s="2">
        <f>COUNTIFS('Relevant - In CRM valid'!$T$2:$T$4699,$A683,'Relevant - In CRM valid'!$G$2:$G$4699,"UK",'Relevant - In CRM valid'!$M$2:$M$4699,"IT/Systems")+COUNTIFS('Relevant - In CRM unknown'!$T$2:$T$253,$A683,'Relevant - In CRM unknown'!$G$2:$G$253,"UK",'Relevant - In CRM unknown'!$M$2:$M$253,"IT/Systems")+COUNTIFS('Relevant - IN NOW CRM valid'!$T$2:$T$2328,$A683,'Relevant - IN NOW CRM valid'!$G$2:$G$2328,"UK",'Relevant - IN NOW CRM valid'!$M$2:$M$2328,"IT/Systems")+COUNTIFS('Relevant - IN NOW CRM unknown'!$T$2:$T$1227,$A683,'Relevant - IN NOW CRM unknown'!$G$2:$G$1227,"UK",'Relevant - IN NOW CRM unknown'!$M$2:$M$1227,"IT/Systems")+COUNTIFS('Relevant - Not CRM not valid'!$T$2:$T$416,$A683,'Relevant - Not CRM not valid'!$G$2:$G$416,"UK",'Relevant - Not CRM not valid'!$M$2:$M$416,"IT/Systems")+COUNTIFS('Relevant - In CRM not valid'!$T$2:$T$46,$A683,'Relevant - In CRM not valid'!$G$2:$G$46,"UK",'Relevant - In CRM not valid'!$M$2:$M$46,"IT/Systems")</f>
        <v>0</v>
      </c>
      <c r="L683" s="2">
        <f>COUNTIFS('Relevant - In CRM valid'!$T$2:$T$4699,$A683,'Relevant - In CRM valid'!$G$2:$G$4699,"UK",'Relevant - In CRM valid'!$M$2:$M$4699,"")+COUNTIFS('Relevant - In CRM unknown'!$T$2:$T$253,$A683,'Relevant - In CRM unknown'!$G$2:$G$253,"UK",'Relevant - In CRM unknown'!$M$2:$M$253,"")+COUNTIFS('Relevant - IN NOW CRM valid'!$T$2:$T$2328,$A683,'Relevant - IN NOW CRM valid'!$G$2:$G$2328,"UK",'Relevant - IN NOW CRM valid'!$M$2:$M$2328,"")+COUNTIFS('Relevant - IN NOW CRM unknown'!$T$2:$T$1227,$A683,'Relevant - IN NOW CRM unknown'!$G$2:$G$1227,"UK",'Relevant - IN NOW CRM unknown'!$M$2:$M$1227,"")+COUNTIFS('Relevant - Not CRM not valid'!$T$2:$T$416,$A683,'Relevant - Not CRM not valid'!$G$2:$G$416,"UK",'Relevant - Not CRM not valid'!$M$2:$M$416,"")+COUNTIFS('Relevant - In CRM not valid'!$T$2:$T$46,$A683,'Relevant - In CRM not valid'!$G$2:$G$46,"UK",'Relevant - In CRM not valid'!$M$2:$M$46,"")</f>
        <v>0</v>
      </c>
      <c r="M683" s="2">
        <f t="shared" si="20"/>
        <v>1</v>
      </c>
      <c r="N683" s="2">
        <f>COUNTIFS('Relevant - In CRM valid'!$T$2:$T$4699,$A683,'Relevant - In CRM valid'!$G$2:$G$4699,"UK",'Relevant - In CRM valid'!$Q$2:$Q$4699,"valid")+COUNTIFS('Relevant - In CRM unknown'!$T$2:$T$253,$A683,'Relevant - In CRM unknown'!$G$2:$G$253,"UK",'Relevant - In CRM unknown'!$Q$2:$Q$253,"valid")+COUNTIFS('Relevant - IN NOW CRM valid'!$T$2:$T$2328,$A683,'Relevant - IN NOW CRM valid'!$G$2:$G$2328,"UK",'Relevant - IN NOW CRM valid'!$Q$2:$Q$2328,"valid")+COUNTIFS('Relevant - IN NOW CRM unknown'!$T$2:$T$1227,$A683,'Relevant - IN NOW CRM unknown'!$G$2:$G$1227,"UK",'Relevant - IN NOW CRM unknown'!$Q$2:$Q$1227,"valid")+COUNTIFS('Relevant - Not CRM not valid'!$T$2:$T$416,$A683,'Relevant - Not CRM not valid'!$G$2:$G$416,"UK",'Relevant - Not CRM not valid'!$Q$2:$Q$416,"valid")+COUNTIFS('Relevant - In CRM not valid'!$T$2:$T$46,$A683,'Relevant - In CRM not valid'!$G$2:$G$46,"UK",'Relevant - In CRM not valid'!$Q$2:$Q$46,"valid")</f>
        <v>1</v>
      </c>
      <c r="O683" s="2" t="str">
        <f t="shared" si="21"/>
        <v>Research  IT/Systems</v>
      </c>
    </row>
    <row r="684" spans="1:15" ht="15" customHeight="1">
      <c r="A684" s="2" t="s">
        <v>1475</v>
      </c>
      <c r="B684" s="2" t="s">
        <v>1476</v>
      </c>
      <c r="C684" s="2" t="s">
        <v>95</v>
      </c>
      <c r="D684" s="2" t="str">
        <f>IFERROR(INDEX('UK Target Institutions'!$D$2:$D$727,MATCH($A684,'UK Target Institutions'!$A$2:$A$727,0)),"")</f>
        <v>Yes</v>
      </c>
      <c r="E684" s="2">
        <f>COUNTIFS('Relevant - In CRM valid'!$T$2:$T$4699,$A684,'Relevant - In CRM valid'!$G$2:$G$4699,"UK")+COUNTIFS('Relevant - In CRM unknown'!$T$2:$T$253,$A684,'Relevant - In CRM unknown'!$G$2:$G$253,"UK")+COUNTIFS('Relevant - IN NOW CRM valid'!$T$2:$T$2328,$A684,'Relevant - IN NOW CRM valid'!$G$2:$G$2328,"UK")+COUNTIFS('Relevant - IN NOW CRM unknown'!$T$2:$T$1227,$A684,'Relevant - IN NOW CRM unknown'!$G$2:$G$1227,"UK")+COUNTIFS('Relevant - Not CRM not valid'!$T$2:$T$416,$A684,'Relevant - Not CRM not valid'!$G$2:$G$416,"UK")+COUNTIFS('Relevant - In CRM not valid'!$T$2:$T$46,$A684,'Relevant - In CRM not valid'!$G$2:$G$46,"UK")</f>
        <v>1</v>
      </c>
      <c r="F684" s="2">
        <f>COUNTIFS('Relevant - In CRM valid'!$T$2:$T$4699,$A684,'Relevant - In CRM valid'!$G$2:$G$4699,"UK",'Relevant - In CRM valid'!$M$2:$M$4699,"Research")+COUNTIFS('Relevant - In CRM unknown'!$T$2:$T$253,$A684,'Relevant - In CRM unknown'!$G$2:$G$253,"UK",'Relevant - In CRM unknown'!$M$2:$M$253,"Research")+COUNTIFS('Relevant - IN NOW CRM valid'!$T$2:$T$2328,$A684,'Relevant - IN NOW CRM valid'!$G$2:$G$2328,"UK",'Relevant - IN NOW CRM valid'!$M$2:$M$2328,"Research")+COUNTIFS('Relevant - IN NOW CRM unknown'!$T$2:$T$1227,$A684,'Relevant - IN NOW CRM unknown'!$G$2:$G$1227,"UK",'Relevant - IN NOW CRM unknown'!$M$2:$M$1227,"Research")+COUNTIFS('Relevant - Not CRM not valid'!$T$2:$T$416,$A684,'Relevant - Not CRM not valid'!$G$2:$G$416,"UK",'Relevant - Not CRM not valid'!$M$2:$M$416,"Research")+COUNTIFS('Relevant - In CRM not valid'!$T$2:$T$46,$A684,'Relevant - In CRM not valid'!$G$2:$G$46,"UK",'Relevant - In CRM not valid'!$M$2:$M$46,"Research")</f>
        <v>0</v>
      </c>
      <c r="G684" s="2">
        <f>COUNTIFS('Relevant - In CRM valid'!$T$2:$T$4699,$A684,'Relevant - In CRM valid'!$G$2:$G$4699,"UK",'Relevant - In CRM valid'!$M$2:$M$4699,"Research",'Relevant - In CRM valid'!$R$2:$R$4699,"Senior")+COUNTIFS('Relevant - In CRM unknown'!$T$2:$T$253,$A684,'Relevant - In CRM unknown'!$G$2:$G$253,"UK",'Relevant - In CRM unknown'!$M$2:$M$253,"Research",'Relevant - In CRM unknown'!$R$2:$R$253,"Senior")+COUNTIFS('Relevant - IN NOW CRM valid'!$T$2:$T$2328,$A684,'Relevant - IN NOW CRM valid'!$G$2:$G$2328,"UK",'Relevant - IN NOW CRM valid'!$M$2:$M$2328,"Research",'Relevant - IN NOW CRM valid'!$R$2:$R$2328,"Senior")+COUNTIFS('Relevant - IN NOW CRM unknown'!$T$2:$T$1227,$A684,'Relevant - IN NOW CRM unknown'!$G$2:$G$1227,"UK",'Relevant - IN NOW CRM unknown'!$M$2:$M$1227,"Research",'Relevant - IN NOW CRM unknown'!$R$2:$R$1227,"Senior")+COUNTIFS('Relevant - Not CRM not valid'!$T$2:$T$416,$A684,'Relevant - Not CRM not valid'!$G$2:$G$416,"UK",'Relevant - Not CRM not valid'!$M$2:$M$416,"Research",'Relevant - Not CRM not valid'!$R$2:$R$416,"Senior")+COUNTIFS('Relevant - In CRM not valid'!$T$2:$T$46,$A684,'Relevant - In CRM not valid'!$G$2:$G$46,"UK",'Relevant - In CRM not valid'!$M$2:$M$46,"Research",'Relevant - In CRM not valid'!$R$2:$R$46,"Senior")</f>
        <v>0</v>
      </c>
      <c r="H684" s="2">
        <f>COUNTIFS('Relevant - In CRM valid'!$T$2:$T$4699,$A684,'Relevant - In CRM valid'!$G$2:$G$4699,"UK",'Relevant - In CRM valid'!$M$2:$M$4699,"Research",'Relevant - In CRM valid'!$R$2:$R$4699,"Operational")+COUNTIFS('Relevant - In CRM unknown'!$T$2:$T$253,$A684,'Relevant - In CRM unknown'!$G$2:$G$253,"UK",'Relevant - In CRM unknown'!$M$2:$M$253,"Research",'Relevant - In CRM unknown'!$R$2:$R$253,"Operational")+COUNTIFS('Relevant - IN NOW CRM valid'!$T$2:$T$2328,$A684,'Relevant - IN NOW CRM valid'!$G$2:$G$2328,"UK",'Relevant - IN NOW CRM valid'!$M$2:$M$2328,"Research",'Relevant - IN NOW CRM valid'!$R$2:$R$2328,"Operational")+COUNTIFS('Relevant - IN NOW CRM unknown'!$T$2:$T$1227,$A684,'Relevant - IN NOW CRM unknown'!$G$2:$G$1227,"UK",'Relevant - IN NOW CRM unknown'!$M$2:$M$1227,"Research",'Relevant - IN NOW CRM unknown'!$R$2:$R$1227,"Operational")+COUNTIFS('Relevant - Not CRM not valid'!$T$2:$T$416,$A684,'Relevant - Not CRM not valid'!$G$2:$G$416,"UK",'Relevant - Not CRM not valid'!$M$2:$M$416,"Research",'Relevant - Not CRM not valid'!$R$2:$R$416,"Operational")+COUNTIFS('Relevant - In CRM not valid'!$T$2:$T$46,$A684,'Relevant - In CRM not valid'!$G$2:$G$46,"UK",'Relevant - In CRM not valid'!$M$2:$M$46,"Research",'Relevant - In CRM not valid'!$R$2:$R$46,"Operational")</f>
        <v>0</v>
      </c>
      <c r="I684" s="2">
        <f>COUNTIFS('Relevant - In CRM valid'!$T$2:$T$4699,$A684,'Relevant - In CRM valid'!$G$2:$G$4699,"UK",'Relevant - In CRM valid'!$M$2:$M$4699,"Research",'Relevant - In CRM valid'!$R$2:$R$4699,"Academic")+COUNTIFS('Relevant - In CRM unknown'!$T$2:$T$253,$A684,'Relevant - In CRM unknown'!$G$2:$G$253,"UK",'Relevant - In CRM unknown'!$M$2:$M$253,"Research",'Relevant - In CRM unknown'!$R$2:$R$253,"Academic")+COUNTIFS('Relevant - IN NOW CRM valid'!$T$2:$T$2328,$A684,'Relevant - IN NOW CRM valid'!$G$2:$G$2328,"UK",'Relevant - IN NOW CRM valid'!$M$2:$M$2328,"Research",'Relevant - IN NOW CRM valid'!$R$2:$R$2328,"Academic")+COUNTIFS('Relevant - IN NOW CRM unknown'!$T$2:$T$1227,$A684,'Relevant - IN NOW CRM unknown'!$G$2:$G$1227,"UK",'Relevant - IN NOW CRM unknown'!$M$2:$M$1227,"Research",'Relevant - IN NOW CRM unknown'!$R$2:$R$1227,"Academic")+COUNTIFS('Relevant - Not CRM not valid'!$T$2:$T$416,$A684,'Relevant - Not CRM not valid'!$G$2:$G$416,"UK",'Relevant - Not CRM not valid'!$M$2:$M$416,"Research",'Relevant - Not CRM not valid'!$R$2:$R$416,"Academic")+COUNTIFS('Relevant - In CRM not valid'!$T$2:$T$46,$A684,'Relevant - In CRM not valid'!$G$2:$G$46,"UK",'Relevant - In CRM not valid'!$M$2:$M$46,"Research",'Relevant - In CRM not valid'!$R$2:$R$46,"Academic")</f>
        <v>0</v>
      </c>
      <c r="J684" s="2">
        <f>COUNTIFS('Relevant - In CRM valid'!$T$2:$T$4699,$A684,'Relevant - In CRM valid'!$G$2:$G$4699,"UK",'Relevant - In CRM valid'!$M$2:$M$4699,"Finance")+COUNTIFS('Relevant - In CRM unknown'!$T$2:$T$253,$A684,'Relevant - In CRM unknown'!$G$2:$G$253,"UK",'Relevant - In CRM unknown'!$M$2:$M$253,"Finance")+COUNTIFS('Relevant - IN NOW CRM valid'!$T$2:$T$2328,$A684,'Relevant - IN NOW CRM valid'!$G$2:$G$2328,"UK",'Relevant - IN NOW CRM valid'!$M$2:$M$2328,"Finance")+COUNTIFS('Relevant - IN NOW CRM unknown'!$T$2:$T$1227,$A684,'Relevant - IN NOW CRM unknown'!$G$2:$G$1227,"UK",'Relevant - IN NOW CRM unknown'!$M$2:$M$1227,"Finance")+COUNTIFS('Relevant - Not CRM not valid'!$T$2:$T$416,$A684,'Relevant - Not CRM not valid'!$G$2:$G$416,"UK",'Relevant - Not CRM not valid'!$M$2:$M$416,"Finance")+COUNTIFS('Relevant - In CRM not valid'!$T$2:$T$46,$A684,'Relevant - In CRM not valid'!$G$2:$G$46,"UK",'Relevant - In CRM not valid'!$M$2:$M$46,"Finance")</f>
        <v>0</v>
      </c>
      <c r="K684" s="2">
        <f>COUNTIFS('Relevant - In CRM valid'!$T$2:$T$4699,$A684,'Relevant - In CRM valid'!$G$2:$G$4699,"UK",'Relevant - In CRM valid'!$M$2:$M$4699,"IT/Systems")+COUNTIFS('Relevant - In CRM unknown'!$T$2:$T$253,$A684,'Relevant - In CRM unknown'!$G$2:$G$253,"UK",'Relevant - In CRM unknown'!$M$2:$M$253,"IT/Systems")+COUNTIFS('Relevant - IN NOW CRM valid'!$T$2:$T$2328,$A684,'Relevant - IN NOW CRM valid'!$G$2:$G$2328,"UK",'Relevant - IN NOW CRM valid'!$M$2:$M$2328,"IT/Systems")+COUNTIFS('Relevant - IN NOW CRM unknown'!$T$2:$T$1227,$A684,'Relevant - IN NOW CRM unknown'!$G$2:$G$1227,"UK",'Relevant - IN NOW CRM unknown'!$M$2:$M$1227,"IT/Systems")+COUNTIFS('Relevant - Not CRM not valid'!$T$2:$T$416,$A684,'Relevant - Not CRM not valid'!$G$2:$G$416,"UK",'Relevant - Not CRM not valid'!$M$2:$M$416,"IT/Systems")+COUNTIFS('Relevant - In CRM not valid'!$T$2:$T$46,$A684,'Relevant - In CRM not valid'!$G$2:$G$46,"UK",'Relevant - In CRM not valid'!$M$2:$M$46,"IT/Systems")</f>
        <v>0</v>
      </c>
      <c r="L684" s="2">
        <f>COUNTIFS('Relevant - In CRM valid'!$T$2:$T$4699,$A684,'Relevant - In CRM valid'!$G$2:$G$4699,"UK",'Relevant - In CRM valid'!$M$2:$M$4699,"")+COUNTIFS('Relevant - In CRM unknown'!$T$2:$T$253,$A684,'Relevant - In CRM unknown'!$G$2:$G$253,"UK",'Relevant - In CRM unknown'!$M$2:$M$253,"")+COUNTIFS('Relevant - IN NOW CRM valid'!$T$2:$T$2328,$A684,'Relevant - IN NOW CRM valid'!$G$2:$G$2328,"UK",'Relevant - IN NOW CRM valid'!$M$2:$M$2328,"")+COUNTIFS('Relevant - IN NOW CRM unknown'!$T$2:$T$1227,$A684,'Relevant - IN NOW CRM unknown'!$G$2:$G$1227,"UK",'Relevant - IN NOW CRM unknown'!$M$2:$M$1227,"")+COUNTIFS('Relevant - Not CRM not valid'!$T$2:$T$416,$A684,'Relevant - Not CRM not valid'!$G$2:$G$416,"UK",'Relevant - Not CRM not valid'!$M$2:$M$416,"")+COUNTIFS('Relevant - In CRM not valid'!$T$2:$T$46,$A684,'Relevant - In CRM not valid'!$G$2:$G$46,"UK",'Relevant - In CRM not valid'!$M$2:$M$46,"")</f>
        <v>1</v>
      </c>
      <c r="M684" s="2">
        <f t="shared" si="20"/>
        <v>0</v>
      </c>
      <c r="N684" s="2">
        <f>COUNTIFS('Relevant - In CRM valid'!$T$2:$T$4699,$A684,'Relevant - In CRM valid'!$G$2:$G$4699,"UK",'Relevant - In CRM valid'!$Q$2:$Q$4699,"valid")+COUNTIFS('Relevant - In CRM unknown'!$T$2:$T$253,$A684,'Relevant - In CRM unknown'!$G$2:$G$253,"UK",'Relevant - In CRM unknown'!$Q$2:$Q$253,"valid")+COUNTIFS('Relevant - IN NOW CRM valid'!$T$2:$T$2328,$A684,'Relevant - IN NOW CRM valid'!$G$2:$G$2328,"UK",'Relevant - IN NOW CRM valid'!$Q$2:$Q$2328,"valid")+COUNTIFS('Relevant - IN NOW CRM unknown'!$T$2:$T$1227,$A684,'Relevant - IN NOW CRM unknown'!$G$2:$G$1227,"UK",'Relevant - IN NOW CRM unknown'!$Q$2:$Q$1227,"valid")+COUNTIFS('Relevant - Not CRM not valid'!$T$2:$T$416,$A684,'Relevant - Not CRM not valid'!$G$2:$G$416,"UK",'Relevant - Not CRM not valid'!$Q$2:$Q$416,"valid")+COUNTIFS('Relevant - In CRM not valid'!$T$2:$T$46,$A684,'Relevant - In CRM not valid'!$G$2:$G$46,"UK",'Relevant - In CRM not valid'!$Q$2:$Q$46,"valid")</f>
        <v>0</v>
      </c>
      <c r="O684" s="2" t="str">
        <f t="shared" si="21"/>
        <v>Research  Finance  IT/Systems</v>
      </c>
    </row>
    <row r="685" spans="1:15" ht="15" customHeight="1">
      <c r="A685" s="2" t="s">
        <v>1477</v>
      </c>
      <c r="B685" s="2" t="s">
        <v>1478</v>
      </c>
      <c r="C685" s="2" t="s">
        <v>1570</v>
      </c>
      <c r="D685" s="2" t="str">
        <f>IFERROR(INDEX('UK Target Institutions'!$D$2:$D$727,MATCH($A685,'UK Target Institutions'!$A$2:$A$727,0)),"")</f>
        <v>No</v>
      </c>
      <c r="E685" s="2">
        <f>COUNTIFS('Relevant - In CRM valid'!$T$2:$T$4699,$A685,'Relevant - In CRM valid'!$G$2:$G$4699,"UK")+COUNTIFS('Relevant - In CRM unknown'!$T$2:$T$253,$A685,'Relevant - In CRM unknown'!$G$2:$G$253,"UK")+COUNTIFS('Relevant - IN NOW CRM valid'!$T$2:$T$2328,$A685,'Relevant - IN NOW CRM valid'!$G$2:$G$2328,"UK")+COUNTIFS('Relevant - IN NOW CRM unknown'!$T$2:$T$1227,$A685,'Relevant - IN NOW CRM unknown'!$G$2:$G$1227,"UK")+COUNTIFS('Relevant - Not CRM not valid'!$T$2:$T$416,$A685,'Relevant - Not CRM not valid'!$G$2:$G$416,"UK")+COUNTIFS('Relevant - In CRM not valid'!$T$2:$T$46,$A685,'Relevant - In CRM not valid'!$G$2:$G$46,"UK")</f>
        <v>1</v>
      </c>
      <c r="F685" s="2">
        <f>COUNTIFS('Relevant - In CRM valid'!$T$2:$T$4699,$A685,'Relevant - In CRM valid'!$G$2:$G$4699,"UK",'Relevant - In CRM valid'!$M$2:$M$4699,"Research")+COUNTIFS('Relevant - In CRM unknown'!$T$2:$T$253,$A685,'Relevant - In CRM unknown'!$G$2:$G$253,"UK",'Relevant - In CRM unknown'!$M$2:$M$253,"Research")+COUNTIFS('Relevant - IN NOW CRM valid'!$T$2:$T$2328,$A685,'Relevant - IN NOW CRM valid'!$G$2:$G$2328,"UK",'Relevant - IN NOW CRM valid'!$M$2:$M$2328,"Research")+COUNTIFS('Relevant - IN NOW CRM unknown'!$T$2:$T$1227,$A685,'Relevant - IN NOW CRM unknown'!$G$2:$G$1227,"UK",'Relevant - IN NOW CRM unknown'!$M$2:$M$1227,"Research")+COUNTIFS('Relevant - Not CRM not valid'!$T$2:$T$416,$A685,'Relevant - Not CRM not valid'!$G$2:$G$416,"UK",'Relevant - Not CRM not valid'!$M$2:$M$416,"Research")+COUNTIFS('Relevant - In CRM not valid'!$T$2:$T$46,$A685,'Relevant - In CRM not valid'!$G$2:$G$46,"UK",'Relevant - In CRM not valid'!$M$2:$M$46,"Research")</f>
        <v>0</v>
      </c>
      <c r="G685" s="2">
        <f>COUNTIFS('Relevant - In CRM valid'!$T$2:$T$4699,$A685,'Relevant - In CRM valid'!$G$2:$G$4699,"UK",'Relevant - In CRM valid'!$M$2:$M$4699,"Research",'Relevant - In CRM valid'!$R$2:$R$4699,"Senior")+COUNTIFS('Relevant - In CRM unknown'!$T$2:$T$253,$A685,'Relevant - In CRM unknown'!$G$2:$G$253,"UK",'Relevant - In CRM unknown'!$M$2:$M$253,"Research",'Relevant - In CRM unknown'!$R$2:$R$253,"Senior")+COUNTIFS('Relevant - IN NOW CRM valid'!$T$2:$T$2328,$A685,'Relevant - IN NOW CRM valid'!$G$2:$G$2328,"UK",'Relevant - IN NOW CRM valid'!$M$2:$M$2328,"Research",'Relevant - IN NOW CRM valid'!$R$2:$R$2328,"Senior")+COUNTIFS('Relevant - IN NOW CRM unknown'!$T$2:$T$1227,$A685,'Relevant - IN NOW CRM unknown'!$G$2:$G$1227,"UK",'Relevant - IN NOW CRM unknown'!$M$2:$M$1227,"Research",'Relevant - IN NOW CRM unknown'!$R$2:$R$1227,"Senior")+COUNTIFS('Relevant - Not CRM not valid'!$T$2:$T$416,$A685,'Relevant - Not CRM not valid'!$G$2:$G$416,"UK",'Relevant - Not CRM not valid'!$M$2:$M$416,"Research",'Relevant - Not CRM not valid'!$R$2:$R$416,"Senior")+COUNTIFS('Relevant - In CRM not valid'!$T$2:$T$46,$A685,'Relevant - In CRM not valid'!$G$2:$G$46,"UK",'Relevant - In CRM not valid'!$M$2:$M$46,"Research",'Relevant - In CRM not valid'!$R$2:$R$46,"Senior")</f>
        <v>0</v>
      </c>
      <c r="H685" s="2">
        <f>COUNTIFS('Relevant - In CRM valid'!$T$2:$T$4699,$A685,'Relevant - In CRM valid'!$G$2:$G$4699,"UK",'Relevant - In CRM valid'!$M$2:$M$4699,"Research",'Relevant - In CRM valid'!$R$2:$R$4699,"Operational")+COUNTIFS('Relevant - In CRM unknown'!$T$2:$T$253,$A685,'Relevant - In CRM unknown'!$G$2:$G$253,"UK",'Relevant - In CRM unknown'!$M$2:$M$253,"Research",'Relevant - In CRM unknown'!$R$2:$R$253,"Operational")+COUNTIFS('Relevant - IN NOW CRM valid'!$T$2:$T$2328,$A685,'Relevant - IN NOW CRM valid'!$G$2:$G$2328,"UK",'Relevant - IN NOW CRM valid'!$M$2:$M$2328,"Research",'Relevant - IN NOW CRM valid'!$R$2:$R$2328,"Operational")+COUNTIFS('Relevant - IN NOW CRM unknown'!$T$2:$T$1227,$A685,'Relevant - IN NOW CRM unknown'!$G$2:$G$1227,"UK",'Relevant - IN NOW CRM unknown'!$M$2:$M$1227,"Research",'Relevant - IN NOW CRM unknown'!$R$2:$R$1227,"Operational")+COUNTIFS('Relevant - Not CRM not valid'!$T$2:$T$416,$A685,'Relevant - Not CRM not valid'!$G$2:$G$416,"UK",'Relevant - Not CRM not valid'!$M$2:$M$416,"Research",'Relevant - Not CRM not valid'!$R$2:$R$416,"Operational")+COUNTIFS('Relevant - In CRM not valid'!$T$2:$T$46,$A685,'Relevant - In CRM not valid'!$G$2:$G$46,"UK",'Relevant - In CRM not valid'!$M$2:$M$46,"Research",'Relevant - In CRM not valid'!$R$2:$R$46,"Operational")</f>
        <v>0</v>
      </c>
      <c r="I685" s="2">
        <f>COUNTIFS('Relevant - In CRM valid'!$T$2:$T$4699,$A685,'Relevant - In CRM valid'!$G$2:$G$4699,"UK",'Relevant - In CRM valid'!$M$2:$M$4699,"Research",'Relevant - In CRM valid'!$R$2:$R$4699,"Academic")+COUNTIFS('Relevant - In CRM unknown'!$T$2:$T$253,$A685,'Relevant - In CRM unknown'!$G$2:$G$253,"UK",'Relevant - In CRM unknown'!$M$2:$M$253,"Research",'Relevant - In CRM unknown'!$R$2:$R$253,"Academic")+COUNTIFS('Relevant - IN NOW CRM valid'!$T$2:$T$2328,$A685,'Relevant - IN NOW CRM valid'!$G$2:$G$2328,"UK",'Relevant - IN NOW CRM valid'!$M$2:$M$2328,"Research",'Relevant - IN NOW CRM valid'!$R$2:$R$2328,"Academic")+COUNTIFS('Relevant - IN NOW CRM unknown'!$T$2:$T$1227,$A685,'Relevant - IN NOW CRM unknown'!$G$2:$G$1227,"UK",'Relevant - IN NOW CRM unknown'!$M$2:$M$1227,"Research",'Relevant - IN NOW CRM unknown'!$R$2:$R$1227,"Academic")+COUNTIFS('Relevant - Not CRM not valid'!$T$2:$T$416,$A685,'Relevant - Not CRM not valid'!$G$2:$G$416,"UK",'Relevant - Not CRM not valid'!$M$2:$M$416,"Research",'Relevant - Not CRM not valid'!$R$2:$R$416,"Academic")+COUNTIFS('Relevant - In CRM not valid'!$T$2:$T$46,$A685,'Relevant - In CRM not valid'!$G$2:$G$46,"UK",'Relevant - In CRM not valid'!$M$2:$M$46,"Research",'Relevant - In CRM not valid'!$R$2:$R$46,"Academic")</f>
        <v>0</v>
      </c>
      <c r="J685" s="2">
        <f>COUNTIFS('Relevant - In CRM valid'!$T$2:$T$4699,$A685,'Relevant - In CRM valid'!$G$2:$G$4699,"UK",'Relevant - In CRM valid'!$M$2:$M$4699,"Finance")+COUNTIFS('Relevant - In CRM unknown'!$T$2:$T$253,$A685,'Relevant - In CRM unknown'!$G$2:$G$253,"UK",'Relevant - In CRM unknown'!$M$2:$M$253,"Finance")+COUNTIFS('Relevant - IN NOW CRM valid'!$T$2:$T$2328,$A685,'Relevant - IN NOW CRM valid'!$G$2:$G$2328,"UK",'Relevant - IN NOW CRM valid'!$M$2:$M$2328,"Finance")+COUNTIFS('Relevant - IN NOW CRM unknown'!$T$2:$T$1227,$A685,'Relevant - IN NOW CRM unknown'!$G$2:$G$1227,"UK",'Relevant - IN NOW CRM unknown'!$M$2:$M$1227,"Finance")+COUNTIFS('Relevant - Not CRM not valid'!$T$2:$T$416,$A685,'Relevant - Not CRM not valid'!$G$2:$G$416,"UK",'Relevant - Not CRM not valid'!$M$2:$M$416,"Finance")+COUNTIFS('Relevant - In CRM not valid'!$T$2:$T$46,$A685,'Relevant - In CRM not valid'!$G$2:$G$46,"UK",'Relevant - In CRM not valid'!$M$2:$M$46,"Finance")</f>
        <v>0</v>
      </c>
      <c r="K685" s="2">
        <f>COUNTIFS('Relevant - In CRM valid'!$T$2:$T$4699,$A685,'Relevant - In CRM valid'!$G$2:$G$4699,"UK",'Relevant - In CRM valid'!$M$2:$M$4699,"IT/Systems")+COUNTIFS('Relevant - In CRM unknown'!$T$2:$T$253,$A685,'Relevant - In CRM unknown'!$G$2:$G$253,"UK",'Relevant - In CRM unknown'!$M$2:$M$253,"IT/Systems")+COUNTIFS('Relevant - IN NOW CRM valid'!$T$2:$T$2328,$A685,'Relevant - IN NOW CRM valid'!$G$2:$G$2328,"UK",'Relevant - IN NOW CRM valid'!$M$2:$M$2328,"IT/Systems")+COUNTIFS('Relevant - IN NOW CRM unknown'!$T$2:$T$1227,$A685,'Relevant - IN NOW CRM unknown'!$G$2:$G$1227,"UK",'Relevant - IN NOW CRM unknown'!$M$2:$M$1227,"IT/Systems")+COUNTIFS('Relevant - Not CRM not valid'!$T$2:$T$416,$A685,'Relevant - Not CRM not valid'!$G$2:$G$416,"UK",'Relevant - Not CRM not valid'!$M$2:$M$416,"IT/Systems")+COUNTIFS('Relevant - In CRM not valid'!$T$2:$T$46,$A685,'Relevant - In CRM not valid'!$G$2:$G$46,"UK",'Relevant - In CRM not valid'!$M$2:$M$46,"IT/Systems")</f>
        <v>1</v>
      </c>
      <c r="L685" s="2">
        <f>COUNTIFS('Relevant - In CRM valid'!$T$2:$T$4699,$A685,'Relevant - In CRM valid'!$G$2:$G$4699,"UK",'Relevant - In CRM valid'!$M$2:$M$4699,"")+COUNTIFS('Relevant - In CRM unknown'!$T$2:$T$253,$A685,'Relevant - In CRM unknown'!$G$2:$G$253,"UK",'Relevant - In CRM unknown'!$M$2:$M$253,"")+COUNTIFS('Relevant - IN NOW CRM valid'!$T$2:$T$2328,$A685,'Relevant - IN NOW CRM valid'!$G$2:$G$2328,"UK",'Relevant - IN NOW CRM valid'!$M$2:$M$2328,"")+COUNTIFS('Relevant - IN NOW CRM unknown'!$T$2:$T$1227,$A685,'Relevant - IN NOW CRM unknown'!$G$2:$G$1227,"UK",'Relevant - IN NOW CRM unknown'!$M$2:$M$1227,"")+COUNTIFS('Relevant - Not CRM not valid'!$T$2:$T$416,$A685,'Relevant - Not CRM not valid'!$G$2:$G$416,"UK",'Relevant - Not CRM not valid'!$M$2:$M$416,"")+COUNTIFS('Relevant - In CRM not valid'!$T$2:$T$46,$A685,'Relevant - In CRM not valid'!$G$2:$G$46,"UK",'Relevant - In CRM not valid'!$M$2:$M$46,"")</f>
        <v>0</v>
      </c>
      <c r="M685" s="2">
        <f t="shared" si="20"/>
        <v>1</v>
      </c>
      <c r="N685" s="2">
        <f>COUNTIFS('Relevant - In CRM valid'!$T$2:$T$4699,$A685,'Relevant - In CRM valid'!$G$2:$G$4699,"UK",'Relevant - In CRM valid'!$Q$2:$Q$4699,"valid")+COUNTIFS('Relevant - In CRM unknown'!$T$2:$T$253,$A685,'Relevant - In CRM unknown'!$G$2:$G$253,"UK",'Relevant - In CRM unknown'!$Q$2:$Q$253,"valid")+COUNTIFS('Relevant - IN NOW CRM valid'!$T$2:$T$2328,$A685,'Relevant - IN NOW CRM valid'!$G$2:$G$2328,"UK",'Relevant - IN NOW CRM valid'!$Q$2:$Q$2328,"valid")+COUNTIFS('Relevant - IN NOW CRM unknown'!$T$2:$T$1227,$A685,'Relevant - IN NOW CRM unknown'!$G$2:$G$1227,"UK",'Relevant - IN NOW CRM unknown'!$Q$2:$Q$1227,"valid")+COUNTIFS('Relevant - Not CRM not valid'!$T$2:$T$416,$A685,'Relevant - Not CRM not valid'!$G$2:$G$416,"UK",'Relevant - Not CRM not valid'!$Q$2:$Q$416,"valid")+COUNTIFS('Relevant - In CRM not valid'!$T$2:$T$46,$A685,'Relevant - In CRM not valid'!$G$2:$G$46,"UK",'Relevant - In CRM not valid'!$Q$2:$Q$46,"valid")</f>
        <v>1</v>
      </c>
      <c r="O685" s="2" t="str">
        <f t="shared" si="21"/>
        <v xml:space="preserve">Research  Finance  </v>
      </c>
    </row>
    <row r="686" spans="1:15" ht="15" customHeight="1">
      <c r="A686" s="2" t="s">
        <v>1479</v>
      </c>
      <c r="B686" s="2" t="s">
        <v>1480</v>
      </c>
      <c r="C686" s="2" t="s">
        <v>1570</v>
      </c>
      <c r="D686" s="2" t="str">
        <f>IFERROR(INDEX('UK Target Institutions'!$D$2:$D$727,MATCH($A686,'UK Target Institutions'!$A$2:$A$727,0)),"")</f>
        <v>No</v>
      </c>
      <c r="E686" s="2">
        <f>COUNTIFS('Relevant - In CRM valid'!$T$2:$T$4699,$A686,'Relevant - In CRM valid'!$G$2:$G$4699,"UK")+COUNTIFS('Relevant - In CRM unknown'!$T$2:$T$253,$A686,'Relevant - In CRM unknown'!$G$2:$G$253,"UK")+COUNTIFS('Relevant - IN NOW CRM valid'!$T$2:$T$2328,$A686,'Relevant - IN NOW CRM valid'!$G$2:$G$2328,"UK")+COUNTIFS('Relevant - IN NOW CRM unknown'!$T$2:$T$1227,$A686,'Relevant - IN NOW CRM unknown'!$G$2:$G$1227,"UK")+COUNTIFS('Relevant - Not CRM not valid'!$T$2:$T$416,$A686,'Relevant - Not CRM not valid'!$G$2:$G$416,"UK")+COUNTIFS('Relevant - In CRM not valid'!$T$2:$T$46,$A686,'Relevant - In CRM not valid'!$G$2:$G$46,"UK")</f>
        <v>1</v>
      </c>
      <c r="F686" s="2">
        <f>COUNTIFS('Relevant - In CRM valid'!$T$2:$T$4699,$A686,'Relevant - In CRM valid'!$G$2:$G$4699,"UK",'Relevant - In CRM valid'!$M$2:$M$4699,"Research")+COUNTIFS('Relevant - In CRM unknown'!$T$2:$T$253,$A686,'Relevant - In CRM unknown'!$G$2:$G$253,"UK",'Relevant - In CRM unknown'!$M$2:$M$253,"Research")+COUNTIFS('Relevant - IN NOW CRM valid'!$T$2:$T$2328,$A686,'Relevant - IN NOW CRM valid'!$G$2:$G$2328,"UK",'Relevant - IN NOW CRM valid'!$M$2:$M$2328,"Research")+COUNTIFS('Relevant - IN NOW CRM unknown'!$T$2:$T$1227,$A686,'Relevant - IN NOW CRM unknown'!$G$2:$G$1227,"UK",'Relevant - IN NOW CRM unknown'!$M$2:$M$1227,"Research")+COUNTIFS('Relevant - Not CRM not valid'!$T$2:$T$416,$A686,'Relevant - Not CRM not valid'!$G$2:$G$416,"UK",'Relevant - Not CRM not valid'!$M$2:$M$416,"Research")+COUNTIFS('Relevant - In CRM not valid'!$T$2:$T$46,$A686,'Relevant - In CRM not valid'!$G$2:$G$46,"UK",'Relevant - In CRM not valid'!$M$2:$M$46,"Research")</f>
        <v>1</v>
      </c>
      <c r="G686" s="2">
        <f>COUNTIFS('Relevant - In CRM valid'!$T$2:$T$4699,$A686,'Relevant - In CRM valid'!$G$2:$G$4699,"UK",'Relevant - In CRM valid'!$M$2:$M$4699,"Research",'Relevant - In CRM valid'!$R$2:$R$4699,"Senior")+COUNTIFS('Relevant - In CRM unknown'!$T$2:$T$253,$A686,'Relevant - In CRM unknown'!$G$2:$G$253,"UK",'Relevant - In CRM unknown'!$M$2:$M$253,"Research",'Relevant - In CRM unknown'!$R$2:$R$253,"Senior")+COUNTIFS('Relevant - IN NOW CRM valid'!$T$2:$T$2328,$A686,'Relevant - IN NOW CRM valid'!$G$2:$G$2328,"UK",'Relevant - IN NOW CRM valid'!$M$2:$M$2328,"Research",'Relevant - IN NOW CRM valid'!$R$2:$R$2328,"Senior")+COUNTIFS('Relevant - IN NOW CRM unknown'!$T$2:$T$1227,$A686,'Relevant - IN NOW CRM unknown'!$G$2:$G$1227,"UK",'Relevant - IN NOW CRM unknown'!$M$2:$M$1227,"Research",'Relevant - IN NOW CRM unknown'!$R$2:$R$1227,"Senior")+COUNTIFS('Relevant - Not CRM not valid'!$T$2:$T$416,$A686,'Relevant - Not CRM not valid'!$G$2:$G$416,"UK",'Relevant - Not CRM not valid'!$M$2:$M$416,"Research",'Relevant - Not CRM not valid'!$R$2:$R$416,"Senior")+COUNTIFS('Relevant - In CRM not valid'!$T$2:$T$46,$A686,'Relevant - In CRM not valid'!$G$2:$G$46,"UK",'Relevant - In CRM not valid'!$M$2:$M$46,"Research",'Relevant - In CRM not valid'!$R$2:$R$46,"Senior")</f>
        <v>1</v>
      </c>
      <c r="H686" s="2">
        <f>COUNTIFS('Relevant - In CRM valid'!$T$2:$T$4699,$A686,'Relevant - In CRM valid'!$G$2:$G$4699,"UK",'Relevant - In CRM valid'!$M$2:$M$4699,"Research",'Relevant - In CRM valid'!$R$2:$R$4699,"Operational")+COUNTIFS('Relevant - In CRM unknown'!$T$2:$T$253,$A686,'Relevant - In CRM unknown'!$G$2:$G$253,"UK",'Relevant - In CRM unknown'!$M$2:$M$253,"Research",'Relevant - In CRM unknown'!$R$2:$R$253,"Operational")+COUNTIFS('Relevant - IN NOW CRM valid'!$T$2:$T$2328,$A686,'Relevant - IN NOW CRM valid'!$G$2:$G$2328,"UK",'Relevant - IN NOW CRM valid'!$M$2:$M$2328,"Research",'Relevant - IN NOW CRM valid'!$R$2:$R$2328,"Operational")+COUNTIFS('Relevant - IN NOW CRM unknown'!$T$2:$T$1227,$A686,'Relevant - IN NOW CRM unknown'!$G$2:$G$1227,"UK",'Relevant - IN NOW CRM unknown'!$M$2:$M$1227,"Research",'Relevant - IN NOW CRM unknown'!$R$2:$R$1227,"Operational")+COUNTIFS('Relevant - Not CRM not valid'!$T$2:$T$416,$A686,'Relevant - Not CRM not valid'!$G$2:$G$416,"UK",'Relevant - Not CRM not valid'!$M$2:$M$416,"Research",'Relevant - Not CRM not valid'!$R$2:$R$416,"Operational")+COUNTIFS('Relevant - In CRM not valid'!$T$2:$T$46,$A686,'Relevant - In CRM not valid'!$G$2:$G$46,"UK",'Relevant - In CRM not valid'!$M$2:$M$46,"Research",'Relevant - In CRM not valid'!$R$2:$R$46,"Operational")</f>
        <v>0</v>
      </c>
      <c r="I686" s="2">
        <f>COUNTIFS('Relevant - In CRM valid'!$T$2:$T$4699,$A686,'Relevant - In CRM valid'!$G$2:$G$4699,"UK",'Relevant - In CRM valid'!$M$2:$M$4699,"Research",'Relevant - In CRM valid'!$R$2:$R$4699,"Academic")+COUNTIFS('Relevant - In CRM unknown'!$T$2:$T$253,$A686,'Relevant - In CRM unknown'!$G$2:$G$253,"UK",'Relevant - In CRM unknown'!$M$2:$M$253,"Research",'Relevant - In CRM unknown'!$R$2:$R$253,"Academic")+COUNTIFS('Relevant - IN NOW CRM valid'!$T$2:$T$2328,$A686,'Relevant - IN NOW CRM valid'!$G$2:$G$2328,"UK",'Relevant - IN NOW CRM valid'!$M$2:$M$2328,"Research",'Relevant - IN NOW CRM valid'!$R$2:$R$2328,"Academic")+COUNTIFS('Relevant - IN NOW CRM unknown'!$T$2:$T$1227,$A686,'Relevant - IN NOW CRM unknown'!$G$2:$G$1227,"UK",'Relevant - IN NOW CRM unknown'!$M$2:$M$1227,"Research",'Relevant - IN NOW CRM unknown'!$R$2:$R$1227,"Academic")+COUNTIFS('Relevant - Not CRM not valid'!$T$2:$T$416,$A686,'Relevant - Not CRM not valid'!$G$2:$G$416,"UK",'Relevant - Not CRM not valid'!$M$2:$M$416,"Research",'Relevant - Not CRM not valid'!$R$2:$R$416,"Academic")+COUNTIFS('Relevant - In CRM not valid'!$T$2:$T$46,$A686,'Relevant - In CRM not valid'!$G$2:$G$46,"UK",'Relevant - In CRM not valid'!$M$2:$M$46,"Research",'Relevant - In CRM not valid'!$R$2:$R$46,"Academic")</f>
        <v>0</v>
      </c>
      <c r="J686" s="2">
        <f>COUNTIFS('Relevant - In CRM valid'!$T$2:$T$4699,$A686,'Relevant - In CRM valid'!$G$2:$G$4699,"UK",'Relevant - In CRM valid'!$M$2:$M$4699,"Finance")+COUNTIFS('Relevant - In CRM unknown'!$T$2:$T$253,$A686,'Relevant - In CRM unknown'!$G$2:$G$253,"UK",'Relevant - In CRM unknown'!$M$2:$M$253,"Finance")+COUNTIFS('Relevant - IN NOW CRM valid'!$T$2:$T$2328,$A686,'Relevant - IN NOW CRM valid'!$G$2:$G$2328,"UK",'Relevant - IN NOW CRM valid'!$M$2:$M$2328,"Finance")+COUNTIFS('Relevant - IN NOW CRM unknown'!$T$2:$T$1227,$A686,'Relevant - IN NOW CRM unknown'!$G$2:$G$1227,"UK",'Relevant - IN NOW CRM unknown'!$M$2:$M$1227,"Finance")+COUNTIFS('Relevant - Not CRM not valid'!$T$2:$T$416,$A686,'Relevant - Not CRM not valid'!$G$2:$G$416,"UK",'Relevant - Not CRM not valid'!$M$2:$M$416,"Finance")+COUNTIFS('Relevant - In CRM not valid'!$T$2:$T$46,$A686,'Relevant - In CRM not valid'!$G$2:$G$46,"UK",'Relevant - In CRM not valid'!$M$2:$M$46,"Finance")</f>
        <v>0</v>
      </c>
      <c r="K686" s="2">
        <f>COUNTIFS('Relevant - In CRM valid'!$T$2:$T$4699,$A686,'Relevant - In CRM valid'!$G$2:$G$4699,"UK",'Relevant - In CRM valid'!$M$2:$M$4699,"IT/Systems")+COUNTIFS('Relevant - In CRM unknown'!$T$2:$T$253,$A686,'Relevant - In CRM unknown'!$G$2:$G$253,"UK",'Relevant - In CRM unknown'!$M$2:$M$253,"IT/Systems")+COUNTIFS('Relevant - IN NOW CRM valid'!$T$2:$T$2328,$A686,'Relevant - IN NOW CRM valid'!$G$2:$G$2328,"UK",'Relevant - IN NOW CRM valid'!$M$2:$M$2328,"IT/Systems")+COUNTIFS('Relevant - IN NOW CRM unknown'!$T$2:$T$1227,$A686,'Relevant - IN NOW CRM unknown'!$G$2:$G$1227,"UK",'Relevant - IN NOW CRM unknown'!$M$2:$M$1227,"IT/Systems")+COUNTIFS('Relevant - Not CRM not valid'!$T$2:$T$416,$A686,'Relevant - Not CRM not valid'!$G$2:$G$416,"UK",'Relevant - Not CRM not valid'!$M$2:$M$416,"IT/Systems")+COUNTIFS('Relevant - In CRM not valid'!$T$2:$T$46,$A686,'Relevant - In CRM not valid'!$G$2:$G$46,"UK",'Relevant - In CRM not valid'!$M$2:$M$46,"IT/Systems")</f>
        <v>0</v>
      </c>
      <c r="L686" s="2">
        <f>COUNTIFS('Relevant - In CRM valid'!$T$2:$T$4699,$A686,'Relevant - In CRM valid'!$G$2:$G$4699,"UK",'Relevant - In CRM valid'!$M$2:$M$4699,"")+COUNTIFS('Relevant - In CRM unknown'!$T$2:$T$253,$A686,'Relevant - In CRM unknown'!$G$2:$G$253,"UK",'Relevant - In CRM unknown'!$M$2:$M$253,"")+COUNTIFS('Relevant - IN NOW CRM valid'!$T$2:$T$2328,$A686,'Relevant - IN NOW CRM valid'!$G$2:$G$2328,"UK",'Relevant - IN NOW CRM valid'!$M$2:$M$2328,"")+COUNTIFS('Relevant - IN NOW CRM unknown'!$T$2:$T$1227,$A686,'Relevant - IN NOW CRM unknown'!$G$2:$G$1227,"UK",'Relevant - IN NOW CRM unknown'!$M$2:$M$1227,"")+COUNTIFS('Relevant - Not CRM not valid'!$T$2:$T$416,$A686,'Relevant - Not CRM not valid'!$G$2:$G$416,"UK",'Relevant - Not CRM not valid'!$M$2:$M$416,"")+COUNTIFS('Relevant - In CRM not valid'!$T$2:$T$46,$A686,'Relevant - In CRM not valid'!$G$2:$G$46,"UK",'Relevant - In CRM not valid'!$M$2:$M$46,"")</f>
        <v>0</v>
      </c>
      <c r="M686" s="2">
        <f t="shared" si="20"/>
        <v>1</v>
      </c>
      <c r="N686" s="2">
        <f>COUNTIFS('Relevant - In CRM valid'!$T$2:$T$4699,$A686,'Relevant - In CRM valid'!$G$2:$G$4699,"UK",'Relevant - In CRM valid'!$Q$2:$Q$4699,"valid")+COUNTIFS('Relevant - In CRM unknown'!$T$2:$T$253,$A686,'Relevant - In CRM unknown'!$G$2:$G$253,"UK",'Relevant - In CRM unknown'!$Q$2:$Q$253,"valid")+COUNTIFS('Relevant - IN NOW CRM valid'!$T$2:$T$2328,$A686,'Relevant - IN NOW CRM valid'!$G$2:$G$2328,"UK",'Relevant - IN NOW CRM valid'!$Q$2:$Q$2328,"valid")+COUNTIFS('Relevant - IN NOW CRM unknown'!$T$2:$T$1227,$A686,'Relevant - IN NOW CRM unknown'!$G$2:$G$1227,"UK",'Relevant - IN NOW CRM unknown'!$Q$2:$Q$1227,"valid")+COUNTIFS('Relevant - Not CRM not valid'!$T$2:$T$416,$A686,'Relevant - Not CRM not valid'!$G$2:$G$416,"UK",'Relevant - Not CRM not valid'!$Q$2:$Q$416,"valid")+COUNTIFS('Relevant - In CRM not valid'!$T$2:$T$46,$A686,'Relevant - In CRM not valid'!$G$2:$G$46,"UK",'Relevant - In CRM not valid'!$Q$2:$Q$46,"valid")</f>
        <v>1</v>
      </c>
      <c r="O686" s="2" t="str">
        <f t="shared" si="21"/>
        <v>Finance  IT/Systems</v>
      </c>
    </row>
    <row r="687" spans="1:15" ht="15" customHeight="1">
      <c r="A687" s="2" t="s">
        <v>1481</v>
      </c>
      <c r="B687" s="2" t="s">
        <v>1482</v>
      </c>
      <c r="C687" s="2" t="s">
        <v>1570</v>
      </c>
      <c r="D687" s="2" t="str">
        <f>IFERROR(INDEX('UK Target Institutions'!$D$2:$D$727,MATCH($A687,'UK Target Institutions'!$A$2:$A$727,0)),"")</f>
        <v>No</v>
      </c>
      <c r="E687" s="2">
        <f>COUNTIFS('Relevant - In CRM valid'!$T$2:$T$4699,$A687,'Relevant - In CRM valid'!$G$2:$G$4699,"UK")+COUNTIFS('Relevant - In CRM unknown'!$T$2:$T$253,$A687,'Relevant - In CRM unknown'!$G$2:$G$253,"UK")+COUNTIFS('Relevant - IN NOW CRM valid'!$T$2:$T$2328,$A687,'Relevant - IN NOW CRM valid'!$G$2:$G$2328,"UK")+COUNTIFS('Relevant - IN NOW CRM unknown'!$T$2:$T$1227,$A687,'Relevant - IN NOW CRM unknown'!$G$2:$G$1227,"UK")+COUNTIFS('Relevant - Not CRM not valid'!$T$2:$T$416,$A687,'Relevant - Not CRM not valid'!$G$2:$G$416,"UK")+COUNTIFS('Relevant - In CRM not valid'!$T$2:$T$46,$A687,'Relevant - In CRM not valid'!$G$2:$G$46,"UK")</f>
        <v>1</v>
      </c>
      <c r="F687" s="2">
        <f>COUNTIFS('Relevant - In CRM valid'!$T$2:$T$4699,$A687,'Relevant - In CRM valid'!$G$2:$G$4699,"UK",'Relevant - In CRM valid'!$M$2:$M$4699,"Research")+COUNTIFS('Relevant - In CRM unknown'!$T$2:$T$253,$A687,'Relevant - In CRM unknown'!$G$2:$G$253,"UK",'Relevant - In CRM unknown'!$M$2:$M$253,"Research")+COUNTIFS('Relevant - IN NOW CRM valid'!$T$2:$T$2328,$A687,'Relevant - IN NOW CRM valid'!$G$2:$G$2328,"UK",'Relevant - IN NOW CRM valid'!$M$2:$M$2328,"Research")+COUNTIFS('Relevant - IN NOW CRM unknown'!$T$2:$T$1227,$A687,'Relevant - IN NOW CRM unknown'!$G$2:$G$1227,"UK",'Relevant - IN NOW CRM unknown'!$M$2:$M$1227,"Research")+COUNTIFS('Relevant - Not CRM not valid'!$T$2:$T$416,$A687,'Relevant - Not CRM not valid'!$G$2:$G$416,"UK",'Relevant - Not CRM not valid'!$M$2:$M$416,"Research")+COUNTIFS('Relevant - In CRM not valid'!$T$2:$T$46,$A687,'Relevant - In CRM not valid'!$G$2:$G$46,"UK",'Relevant - In CRM not valid'!$M$2:$M$46,"Research")</f>
        <v>0</v>
      </c>
      <c r="G687" s="2">
        <f>COUNTIFS('Relevant - In CRM valid'!$T$2:$T$4699,$A687,'Relevant - In CRM valid'!$G$2:$G$4699,"UK",'Relevant - In CRM valid'!$M$2:$M$4699,"Research",'Relevant - In CRM valid'!$R$2:$R$4699,"Senior")+COUNTIFS('Relevant - In CRM unknown'!$T$2:$T$253,$A687,'Relevant - In CRM unknown'!$G$2:$G$253,"UK",'Relevant - In CRM unknown'!$M$2:$M$253,"Research",'Relevant - In CRM unknown'!$R$2:$R$253,"Senior")+COUNTIFS('Relevant - IN NOW CRM valid'!$T$2:$T$2328,$A687,'Relevant - IN NOW CRM valid'!$G$2:$G$2328,"UK",'Relevant - IN NOW CRM valid'!$M$2:$M$2328,"Research",'Relevant - IN NOW CRM valid'!$R$2:$R$2328,"Senior")+COUNTIFS('Relevant - IN NOW CRM unknown'!$T$2:$T$1227,$A687,'Relevant - IN NOW CRM unknown'!$G$2:$G$1227,"UK",'Relevant - IN NOW CRM unknown'!$M$2:$M$1227,"Research",'Relevant - IN NOW CRM unknown'!$R$2:$R$1227,"Senior")+COUNTIFS('Relevant - Not CRM not valid'!$T$2:$T$416,$A687,'Relevant - Not CRM not valid'!$G$2:$G$416,"UK",'Relevant - Not CRM not valid'!$M$2:$M$416,"Research",'Relevant - Not CRM not valid'!$R$2:$R$416,"Senior")+COUNTIFS('Relevant - In CRM not valid'!$T$2:$T$46,$A687,'Relevant - In CRM not valid'!$G$2:$G$46,"UK",'Relevant - In CRM not valid'!$M$2:$M$46,"Research",'Relevant - In CRM not valid'!$R$2:$R$46,"Senior")</f>
        <v>0</v>
      </c>
      <c r="H687" s="2">
        <f>COUNTIFS('Relevant - In CRM valid'!$T$2:$T$4699,$A687,'Relevant - In CRM valid'!$G$2:$G$4699,"UK",'Relevant - In CRM valid'!$M$2:$M$4699,"Research",'Relevant - In CRM valid'!$R$2:$R$4699,"Operational")+COUNTIFS('Relevant - In CRM unknown'!$T$2:$T$253,$A687,'Relevant - In CRM unknown'!$G$2:$G$253,"UK",'Relevant - In CRM unknown'!$M$2:$M$253,"Research",'Relevant - In CRM unknown'!$R$2:$R$253,"Operational")+COUNTIFS('Relevant - IN NOW CRM valid'!$T$2:$T$2328,$A687,'Relevant - IN NOW CRM valid'!$G$2:$G$2328,"UK",'Relevant - IN NOW CRM valid'!$M$2:$M$2328,"Research",'Relevant - IN NOW CRM valid'!$R$2:$R$2328,"Operational")+COUNTIFS('Relevant - IN NOW CRM unknown'!$T$2:$T$1227,$A687,'Relevant - IN NOW CRM unknown'!$G$2:$G$1227,"UK",'Relevant - IN NOW CRM unknown'!$M$2:$M$1227,"Research",'Relevant - IN NOW CRM unknown'!$R$2:$R$1227,"Operational")+COUNTIFS('Relevant - Not CRM not valid'!$T$2:$T$416,$A687,'Relevant - Not CRM not valid'!$G$2:$G$416,"UK",'Relevant - Not CRM not valid'!$M$2:$M$416,"Research",'Relevant - Not CRM not valid'!$R$2:$R$416,"Operational")+COUNTIFS('Relevant - In CRM not valid'!$T$2:$T$46,$A687,'Relevant - In CRM not valid'!$G$2:$G$46,"UK",'Relevant - In CRM not valid'!$M$2:$M$46,"Research",'Relevant - In CRM not valid'!$R$2:$R$46,"Operational")</f>
        <v>0</v>
      </c>
      <c r="I687" s="2">
        <f>COUNTIFS('Relevant - In CRM valid'!$T$2:$T$4699,$A687,'Relevant - In CRM valid'!$G$2:$G$4699,"UK",'Relevant - In CRM valid'!$M$2:$M$4699,"Research",'Relevant - In CRM valid'!$R$2:$R$4699,"Academic")+COUNTIFS('Relevant - In CRM unknown'!$T$2:$T$253,$A687,'Relevant - In CRM unknown'!$G$2:$G$253,"UK",'Relevant - In CRM unknown'!$M$2:$M$253,"Research",'Relevant - In CRM unknown'!$R$2:$R$253,"Academic")+COUNTIFS('Relevant - IN NOW CRM valid'!$T$2:$T$2328,$A687,'Relevant - IN NOW CRM valid'!$G$2:$G$2328,"UK",'Relevant - IN NOW CRM valid'!$M$2:$M$2328,"Research",'Relevant - IN NOW CRM valid'!$R$2:$R$2328,"Academic")+COUNTIFS('Relevant - IN NOW CRM unknown'!$T$2:$T$1227,$A687,'Relevant - IN NOW CRM unknown'!$G$2:$G$1227,"UK",'Relevant - IN NOW CRM unknown'!$M$2:$M$1227,"Research",'Relevant - IN NOW CRM unknown'!$R$2:$R$1227,"Academic")+COUNTIFS('Relevant - Not CRM not valid'!$T$2:$T$416,$A687,'Relevant - Not CRM not valid'!$G$2:$G$416,"UK",'Relevant - Not CRM not valid'!$M$2:$M$416,"Research",'Relevant - Not CRM not valid'!$R$2:$R$416,"Academic")+COUNTIFS('Relevant - In CRM not valid'!$T$2:$T$46,$A687,'Relevant - In CRM not valid'!$G$2:$G$46,"UK",'Relevant - In CRM not valid'!$M$2:$M$46,"Research",'Relevant - In CRM not valid'!$R$2:$R$46,"Academic")</f>
        <v>0</v>
      </c>
      <c r="J687" s="2">
        <f>COUNTIFS('Relevant - In CRM valid'!$T$2:$T$4699,$A687,'Relevant - In CRM valid'!$G$2:$G$4699,"UK",'Relevant - In CRM valid'!$M$2:$M$4699,"Finance")+COUNTIFS('Relevant - In CRM unknown'!$T$2:$T$253,$A687,'Relevant - In CRM unknown'!$G$2:$G$253,"UK",'Relevant - In CRM unknown'!$M$2:$M$253,"Finance")+COUNTIFS('Relevant - IN NOW CRM valid'!$T$2:$T$2328,$A687,'Relevant - IN NOW CRM valid'!$G$2:$G$2328,"UK",'Relevant - IN NOW CRM valid'!$M$2:$M$2328,"Finance")+COUNTIFS('Relevant - IN NOW CRM unknown'!$T$2:$T$1227,$A687,'Relevant - IN NOW CRM unknown'!$G$2:$G$1227,"UK",'Relevant - IN NOW CRM unknown'!$M$2:$M$1227,"Finance")+COUNTIFS('Relevant - Not CRM not valid'!$T$2:$T$416,$A687,'Relevant - Not CRM not valid'!$G$2:$G$416,"UK",'Relevant - Not CRM not valid'!$M$2:$M$416,"Finance")+COUNTIFS('Relevant - In CRM not valid'!$T$2:$T$46,$A687,'Relevant - In CRM not valid'!$G$2:$G$46,"UK",'Relevant - In CRM not valid'!$M$2:$M$46,"Finance")</f>
        <v>0</v>
      </c>
      <c r="K687" s="2">
        <f>COUNTIFS('Relevant - In CRM valid'!$T$2:$T$4699,$A687,'Relevant - In CRM valid'!$G$2:$G$4699,"UK",'Relevant - In CRM valid'!$M$2:$M$4699,"IT/Systems")+COUNTIFS('Relevant - In CRM unknown'!$T$2:$T$253,$A687,'Relevant - In CRM unknown'!$G$2:$G$253,"UK",'Relevant - In CRM unknown'!$M$2:$M$253,"IT/Systems")+COUNTIFS('Relevant - IN NOW CRM valid'!$T$2:$T$2328,$A687,'Relevant - IN NOW CRM valid'!$G$2:$G$2328,"UK",'Relevant - IN NOW CRM valid'!$M$2:$M$2328,"IT/Systems")+COUNTIFS('Relevant - IN NOW CRM unknown'!$T$2:$T$1227,$A687,'Relevant - IN NOW CRM unknown'!$G$2:$G$1227,"UK",'Relevant - IN NOW CRM unknown'!$M$2:$M$1227,"IT/Systems")+COUNTIFS('Relevant - Not CRM not valid'!$T$2:$T$416,$A687,'Relevant - Not CRM not valid'!$G$2:$G$416,"UK",'Relevant - Not CRM not valid'!$M$2:$M$416,"IT/Systems")+COUNTIFS('Relevant - In CRM not valid'!$T$2:$T$46,$A687,'Relevant - In CRM not valid'!$G$2:$G$46,"UK",'Relevant - In CRM not valid'!$M$2:$M$46,"IT/Systems")</f>
        <v>1</v>
      </c>
      <c r="L687" s="2">
        <f>COUNTIFS('Relevant - In CRM valid'!$T$2:$T$4699,$A687,'Relevant - In CRM valid'!$G$2:$G$4699,"UK",'Relevant - In CRM valid'!$M$2:$M$4699,"")+COUNTIFS('Relevant - In CRM unknown'!$T$2:$T$253,$A687,'Relevant - In CRM unknown'!$G$2:$G$253,"UK",'Relevant - In CRM unknown'!$M$2:$M$253,"")+COUNTIFS('Relevant - IN NOW CRM valid'!$T$2:$T$2328,$A687,'Relevant - IN NOW CRM valid'!$G$2:$G$2328,"UK",'Relevant - IN NOW CRM valid'!$M$2:$M$2328,"")+COUNTIFS('Relevant - IN NOW CRM unknown'!$T$2:$T$1227,$A687,'Relevant - IN NOW CRM unknown'!$G$2:$G$1227,"UK",'Relevant - IN NOW CRM unknown'!$M$2:$M$1227,"")+COUNTIFS('Relevant - Not CRM not valid'!$T$2:$T$416,$A687,'Relevant - Not CRM not valid'!$G$2:$G$416,"UK",'Relevant - Not CRM not valid'!$M$2:$M$416,"")+COUNTIFS('Relevant - In CRM not valid'!$T$2:$T$46,$A687,'Relevant - In CRM not valid'!$G$2:$G$46,"UK",'Relevant - In CRM not valid'!$M$2:$M$46,"")</f>
        <v>0</v>
      </c>
      <c r="M687" s="2">
        <f t="shared" si="20"/>
        <v>1</v>
      </c>
      <c r="N687" s="2">
        <f>COUNTIFS('Relevant - In CRM valid'!$T$2:$T$4699,$A687,'Relevant - In CRM valid'!$G$2:$G$4699,"UK",'Relevant - In CRM valid'!$Q$2:$Q$4699,"valid")+COUNTIFS('Relevant - In CRM unknown'!$T$2:$T$253,$A687,'Relevant - In CRM unknown'!$G$2:$G$253,"UK",'Relevant - In CRM unknown'!$Q$2:$Q$253,"valid")+COUNTIFS('Relevant - IN NOW CRM valid'!$T$2:$T$2328,$A687,'Relevant - IN NOW CRM valid'!$G$2:$G$2328,"UK",'Relevant - IN NOW CRM valid'!$Q$2:$Q$2328,"valid")+COUNTIFS('Relevant - IN NOW CRM unknown'!$T$2:$T$1227,$A687,'Relevant - IN NOW CRM unknown'!$G$2:$G$1227,"UK",'Relevant - IN NOW CRM unknown'!$Q$2:$Q$1227,"valid")+COUNTIFS('Relevant - Not CRM not valid'!$T$2:$T$416,$A687,'Relevant - Not CRM not valid'!$G$2:$G$416,"UK",'Relevant - Not CRM not valid'!$Q$2:$Q$416,"valid")+COUNTIFS('Relevant - In CRM not valid'!$T$2:$T$46,$A687,'Relevant - In CRM not valid'!$G$2:$G$46,"UK",'Relevant - In CRM not valid'!$Q$2:$Q$46,"valid")</f>
        <v>1</v>
      </c>
      <c r="O687" s="2" t="str">
        <f t="shared" si="21"/>
        <v xml:space="preserve">Research  Finance  </v>
      </c>
    </row>
    <row r="688" spans="1:15" ht="15" customHeight="1">
      <c r="A688" s="2" t="s">
        <v>1483</v>
      </c>
      <c r="B688" s="2" t="s">
        <v>1484</v>
      </c>
      <c r="C688" s="2" t="s">
        <v>1570</v>
      </c>
      <c r="D688" s="2" t="str">
        <f>IFERROR(INDEX('UK Target Institutions'!$D$2:$D$727,MATCH($A688,'UK Target Institutions'!$A$2:$A$727,0)),"")</f>
        <v>No</v>
      </c>
      <c r="E688" s="2">
        <f>COUNTIFS('Relevant - In CRM valid'!$T$2:$T$4699,$A688,'Relevant - In CRM valid'!$G$2:$G$4699,"UK")+COUNTIFS('Relevant - In CRM unknown'!$T$2:$T$253,$A688,'Relevant - In CRM unknown'!$G$2:$G$253,"UK")+COUNTIFS('Relevant - IN NOW CRM valid'!$T$2:$T$2328,$A688,'Relevant - IN NOW CRM valid'!$G$2:$G$2328,"UK")+COUNTIFS('Relevant - IN NOW CRM unknown'!$T$2:$T$1227,$A688,'Relevant - IN NOW CRM unknown'!$G$2:$G$1227,"UK")+COUNTIFS('Relevant - Not CRM not valid'!$T$2:$T$416,$A688,'Relevant - Not CRM not valid'!$G$2:$G$416,"UK")+COUNTIFS('Relevant - In CRM not valid'!$T$2:$T$46,$A688,'Relevant - In CRM not valid'!$G$2:$G$46,"UK")</f>
        <v>1</v>
      </c>
      <c r="F688" s="2">
        <f>COUNTIFS('Relevant - In CRM valid'!$T$2:$T$4699,$A688,'Relevant - In CRM valid'!$G$2:$G$4699,"UK",'Relevant - In CRM valid'!$M$2:$M$4699,"Research")+COUNTIFS('Relevant - In CRM unknown'!$T$2:$T$253,$A688,'Relevant - In CRM unknown'!$G$2:$G$253,"UK",'Relevant - In CRM unknown'!$M$2:$M$253,"Research")+COUNTIFS('Relevant - IN NOW CRM valid'!$T$2:$T$2328,$A688,'Relevant - IN NOW CRM valid'!$G$2:$G$2328,"UK",'Relevant - IN NOW CRM valid'!$M$2:$M$2328,"Research")+COUNTIFS('Relevant - IN NOW CRM unknown'!$T$2:$T$1227,$A688,'Relevant - IN NOW CRM unknown'!$G$2:$G$1227,"UK",'Relevant - IN NOW CRM unknown'!$M$2:$M$1227,"Research")+COUNTIFS('Relevant - Not CRM not valid'!$T$2:$T$416,$A688,'Relevant - Not CRM not valid'!$G$2:$G$416,"UK",'Relevant - Not CRM not valid'!$M$2:$M$416,"Research")+COUNTIFS('Relevant - In CRM not valid'!$T$2:$T$46,$A688,'Relevant - In CRM not valid'!$G$2:$G$46,"UK",'Relevant - In CRM not valid'!$M$2:$M$46,"Research")</f>
        <v>0</v>
      </c>
      <c r="G688" s="2">
        <f>COUNTIFS('Relevant - In CRM valid'!$T$2:$T$4699,$A688,'Relevant - In CRM valid'!$G$2:$G$4699,"UK",'Relevant - In CRM valid'!$M$2:$M$4699,"Research",'Relevant - In CRM valid'!$R$2:$R$4699,"Senior")+COUNTIFS('Relevant - In CRM unknown'!$T$2:$T$253,$A688,'Relevant - In CRM unknown'!$G$2:$G$253,"UK",'Relevant - In CRM unknown'!$M$2:$M$253,"Research",'Relevant - In CRM unknown'!$R$2:$R$253,"Senior")+COUNTIFS('Relevant - IN NOW CRM valid'!$T$2:$T$2328,$A688,'Relevant - IN NOW CRM valid'!$G$2:$G$2328,"UK",'Relevant - IN NOW CRM valid'!$M$2:$M$2328,"Research",'Relevant - IN NOW CRM valid'!$R$2:$R$2328,"Senior")+COUNTIFS('Relevant - IN NOW CRM unknown'!$T$2:$T$1227,$A688,'Relevant - IN NOW CRM unknown'!$G$2:$G$1227,"UK",'Relevant - IN NOW CRM unknown'!$M$2:$M$1227,"Research",'Relevant - IN NOW CRM unknown'!$R$2:$R$1227,"Senior")+COUNTIFS('Relevant - Not CRM not valid'!$T$2:$T$416,$A688,'Relevant - Not CRM not valid'!$G$2:$G$416,"UK",'Relevant - Not CRM not valid'!$M$2:$M$416,"Research",'Relevant - Not CRM not valid'!$R$2:$R$416,"Senior")+COUNTIFS('Relevant - In CRM not valid'!$T$2:$T$46,$A688,'Relevant - In CRM not valid'!$G$2:$G$46,"UK",'Relevant - In CRM not valid'!$M$2:$M$46,"Research",'Relevant - In CRM not valid'!$R$2:$R$46,"Senior")</f>
        <v>0</v>
      </c>
      <c r="H688" s="2">
        <f>COUNTIFS('Relevant - In CRM valid'!$T$2:$T$4699,$A688,'Relevant - In CRM valid'!$G$2:$G$4699,"UK",'Relevant - In CRM valid'!$M$2:$M$4699,"Research",'Relevant - In CRM valid'!$R$2:$R$4699,"Operational")+COUNTIFS('Relevant - In CRM unknown'!$T$2:$T$253,$A688,'Relevant - In CRM unknown'!$G$2:$G$253,"UK",'Relevant - In CRM unknown'!$M$2:$M$253,"Research",'Relevant - In CRM unknown'!$R$2:$R$253,"Operational")+COUNTIFS('Relevant - IN NOW CRM valid'!$T$2:$T$2328,$A688,'Relevant - IN NOW CRM valid'!$G$2:$G$2328,"UK",'Relevant - IN NOW CRM valid'!$M$2:$M$2328,"Research",'Relevant - IN NOW CRM valid'!$R$2:$R$2328,"Operational")+COUNTIFS('Relevant - IN NOW CRM unknown'!$T$2:$T$1227,$A688,'Relevant - IN NOW CRM unknown'!$G$2:$G$1227,"UK",'Relevant - IN NOW CRM unknown'!$M$2:$M$1227,"Research",'Relevant - IN NOW CRM unknown'!$R$2:$R$1227,"Operational")+COUNTIFS('Relevant - Not CRM not valid'!$T$2:$T$416,$A688,'Relevant - Not CRM not valid'!$G$2:$G$416,"UK",'Relevant - Not CRM not valid'!$M$2:$M$416,"Research",'Relevant - Not CRM not valid'!$R$2:$R$416,"Operational")+COUNTIFS('Relevant - In CRM not valid'!$T$2:$T$46,$A688,'Relevant - In CRM not valid'!$G$2:$G$46,"UK",'Relevant - In CRM not valid'!$M$2:$M$46,"Research",'Relevant - In CRM not valid'!$R$2:$R$46,"Operational")</f>
        <v>0</v>
      </c>
      <c r="I688" s="2">
        <f>COUNTIFS('Relevant - In CRM valid'!$T$2:$T$4699,$A688,'Relevant - In CRM valid'!$G$2:$G$4699,"UK",'Relevant - In CRM valid'!$M$2:$M$4699,"Research",'Relevant - In CRM valid'!$R$2:$R$4699,"Academic")+COUNTIFS('Relevant - In CRM unknown'!$T$2:$T$253,$A688,'Relevant - In CRM unknown'!$G$2:$G$253,"UK",'Relevant - In CRM unknown'!$M$2:$M$253,"Research",'Relevant - In CRM unknown'!$R$2:$R$253,"Academic")+COUNTIFS('Relevant - IN NOW CRM valid'!$T$2:$T$2328,$A688,'Relevant - IN NOW CRM valid'!$G$2:$G$2328,"UK",'Relevant - IN NOW CRM valid'!$M$2:$M$2328,"Research",'Relevant - IN NOW CRM valid'!$R$2:$R$2328,"Academic")+COUNTIFS('Relevant - IN NOW CRM unknown'!$T$2:$T$1227,$A688,'Relevant - IN NOW CRM unknown'!$G$2:$G$1227,"UK",'Relevant - IN NOW CRM unknown'!$M$2:$M$1227,"Research",'Relevant - IN NOW CRM unknown'!$R$2:$R$1227,"Academic")+COUNTIFS('Relevant - Not CRM not valid'!$T$2:$T$416,$A688,'Relevant - Not CRM not valid'!$G$2:$G$416,"UK",'Relevant - Not CRM not valid'!$M$2:$M$416,"Research",'Relevant - Not CRM not valid'!$R$2:$R$416,"Academic")+COUNTIFS('Relevant - In CRM not valid'!$T$2:$T$46,$A688,'Relevant - In CRM not valid'!$G$2:$G$46,"UK",'Relevant - In CRM not valid'!$M$2:$M$46,"Research",'Relevant - In CRM not valid'!$R$2:$R$46,"Academic")</f>
        <v>0</v>
      </c>
      <c r="J688" s="2">
        <f>COUNTIFS('Relevant - In CRM valid'!$T$2:$T$4699,$A688,'Relevant - In CRM valid'!$G$2:$G$4699,"UK",'Relevant - In CRM valid'!$M$2:$M$4699,"Finance")+COUNTIFS('Relevant - In CRM unknown'!$T$2:$T$253,$A688,'Relevant - In CRM unknown'!$G$2:$G$253,"UK",'Relevant - In CRM unknown'!$M$2:$M$253,"Finance")+COUNTIFS('Relevant - IN NOW CRM valid'!$T$2:$T$2328,$A688,'Relevant - IN NOW CRM valid'!$G$2:$G$2328,"UK",'Relevant - IN NOW CRM valid'!$M$2:$M$2328,"Finance")+COUNTIFS('Relevant - IN NOW CRM unknown'!$T$2:$T$1227,$A688,'Relevant - IN NOW CRM unknown'!$G$2:$G$1227,"UK",'Relevant - IN NOW CRM unknown'!$M$2:$M$1227,"Finance")+COUNTIFS('Relevant - Not CRM not valid'!$T$2:$T$416,$A688,'Relevant - Not CRM not valid'!$G$2:$G$416,"UK",'Relevant - Not CRM not valid'!$M$2:$M$416,"Finance")+COUNTIFS('Relevant - In CRM not valid'!$T$2:$T$46,$A688,'Relevant - In CRM not valid'!$G$2:$G$46,"UK",'Relevant - In CRM not valid'!$M$2:$M$46,"Finance")</f>
        <v>1</v>
      </c>
      <c r="K688" s="2">
        <f>COUNTIFS('Relevant - In CRM valid'!$T$2:$T$4699,$A688,'Relevant - In CRM valid'!$G$2:$G$4699,"UK",'Relevant - In CRM valid'!$M$2:$M$4699,"IT/Systems")+COUNTIFS('Relevant - In CRM unknown'!$T$2:$T$253,$A688,'Relevant - In CRM unknown'!$G$2:$G$253,"UK",'Relevant - In CRM unknown'!$M$2:$M$253,"IT/Systems")+COUNTIFS('Relevant - IN NOW CRM valid'!$T$2:$T$2328,$A688,'Relevant - IN NOW CRM valid'!$G$2:$G$2328,"UK",'Relevant - IN NOW CRM valid'!$M$2:$M$2328,"IT/Systems")+COUNTIFS('Relevant - IN NOW CRM unknown'!$T$2:$T$1227,$A688,'Relevant - IN NOW CRM unknown'!$G$2:$G$1227,"UK",'Relevant - IN NOW CRM unknown'!$M$2:$M$1227,"IT/Systems")+COUNTIFS('Relevant - Not CRM not valid'!$T$2:$T$416,$A688,'Relevant - Not CRM not valid'!$G$2:$G$416,"UK",'Relevant - Not CRM not valid'!$M$2:$M$416,"IT/Systems")+COUNTIFS('Relevant - In CRM not valid'!$T$2:$T$46,$A688,'Relevant - In CRM not valid'!$G$2:$G$46,"UK",'Relevant - In CRM not valid'!$M$2:$M$46,"IT/Systems")</f>
        <v>0</v>
      </c>
      <c r="L688" s="2">
        <f>COUNTIFS('Relevant - In CRM valid'!$T$2:$T$4699,$A688,'Relevant - In CRM valid'!$G$2:$G$4699,"UK",'Relevant - In CRM valid'!$M$2:$M$4699,"")+COUNTIFS('Relevant - In CRM unknown'!$T$2:$T$253,$A688,'Relevant - In CRM unknown'!$G$2:$G$253,"UK",'Relevant - In CRM unknown'!$M$2:$M$253,"")+COUNTIFS('Relevant - IN NOW CRM valid'!$T$2:$T$2328,$A688,'Relevant - IN NOW CRM valid'!$G$2:$G$2328,"UK",'Relevant - IN NOW CRM valid'!$M$2:$M$2328,"")+COUNTIFS('Relevant - IN NOW CRM unknown'!$T$2:$T$1227,$A688,'Relevant - IN NOW CRM unknown'!$G$2:$G$1227,"UK",'Relevant - IN NOW CRM unknown'!$M$2:$M$1227,"")+COUNTIFS('Relevant - Not CRM not valid'!$T$2:$T$416,$A688,'Relevant - Not CRM not valid'!$G$2:$G$416,"UK",'Relevant - Not CRM not valid'!$M$2:$M$416,"")+COUNTIFS('Relevant - In CRM not valid'!$T$2:$T$46,$A688,'Relevant - In CRM not valid'!$G$2:$G$46,"UK",'Relevant - In CRM not valid'!$M$2:$M$46,"")</f>
        <v>0</v>
      </c>
      <c r="M688" s="2">
        <f t="shared" si="20"/>
        <v>1</v>
      </c>
      <c r="N688" s="2">
        <f>COUNTIFS('Relevant - In CRM valid'!$T$2:$T$4699,$A688,'Relevant - In CRM valid'!$G$2:$G$4699,"UK",'Relevant - In CRM valid'!$Q$2:$Q$4699,"valid")+COUNTIFS('Relevant - In CRM unknown'!$T$2:$T$253,$A688,'Relevant - In CRM unknown'!$G$2:$G$253,"UK",'Relevant - In CRM unknown'!$Q$2:$Q$253,"valid")+COUNTIFS('Relevant - IN NOW CRM valid'!$T$2:$T$2328,$A688,'Relevant - IN NOW CRM valid'!$G$2:$G$2328,"UK",'Relevant - IN NOW CRM valid'!$Q$2:$Q$2328,"valid")+COUNTIFS('Relevant - IN NOW CRM unknown'!$T$2:$T$1227,$A688,'Relevant - IN NOW CRM unknown'!$G$2:$G$1227,"UK",'Relevant - IN NOW CRM unknown'!$Q$2:$Q$1227,"valid")+COUNTIFS('Relevant - Not CRM not valid'!$T$2:$T$416,$A688,'Relevant - Not CRM not valid'!$G$2:$G$416,"UK",'Relevant - Not CRM not valid'!$Q$2:$Q$416,"valid")+COUNTIFS('Relevant - In CRM not valid'!$T$2:$T$46,$A688,'Relevant - In CRM not valid'!$G$2:$G$46,"UK",'Relevant - In CRM not valid'!$Q$2:$Q$46,"valid")</f>
        <v>1</v>
      </c>
      <c r="O688" s="2" t="str">
        <f t="shared" si="21"/>
        <v>Research  IT/Systems</v>
      </c>
    </row>
    <row r="689" spans="1:15" ht="15" customHeight="1">
      <c r="A689" s="2" t="s">
        <v>1485</v>
      </c>
      <c r="B689" s="2" t="s">
        <v>1486</v>
      </c>
      <c r="C689" s="2" t="s">
        <v>1570</v>
      </c>
      <c r="D689" s="2" t="str">
        <f>IFERROR(INDEX('UK Target Institutions'!$D$2:$D$727,MATCH($A689,'UK Target Institutions'!$A$2:$A$727,0)),"")</f>
        <v>No</v>
      </c>
      <c r="E689" s="2">
        <f>COUNTIFS('Relevant - In CRM valid'!$T$2:$T$4699,$A689,'Relevant - In CRM valid'!$G$2:$G$4699,"UK")+COUNTIFS('Relevant - In CRM unknown'!$T$2:$T$253,$A689,'Relevant - In CRM unknown'!$G$2:$G$253,"UK")+COUNTIFS('Relevant - IN NOW CRM valid'!$T$2:$T$2328,$A689,'Relevant - IN NOW CRM valid'!$G$2:$G$2328,"UK")+COUNTIFS('Relevant - IN NOW CRM unknown'!$T$2:$T$1227,$A689,'Relevant - IN NOW CRM unknown'!$G$2:$G$1227,"UK")+COUNTIFS('Relevant - Not CRM not valid'!$T$2:$T$416,$A689,'Relevant - Not CRM not valid'!$G$2:$G$416,"UK")+COUNTIFS('Relevant - In CRM not valid'!$T$2:$T$46,$A689,'Relevant - In CRM not valid'!$G$2:$G$46,"UK")</f>
        <v>1</v>
      </c>
      <c r="F689" s="2">
        <f>COUNTIFS('Relevant - In CRM valid'!$T$2:$T$4699,$A689,'Relevant - In CRM valid'!$G$2:$G$4699,"UK",'Relevant - In CRM valid'!$M$2:$M$4699,"Research")+COUNTIFS('Relevant - In CRM unknown'!$T$2:$T$253,$A689,'Relevant - In CRM unknown'!$G$2:$G$253,"UK",'Relevant - In CRM unknown'!$M$2:$M$253,"Research")+COUNTIFS('Relevant - IN NOW CRM valid'!$T$2:$T$2328,$A689,'Relevant - IN NOW CRM valid'!$G$2:$G$2328,"UK",'Relevant - IN NOW CRM valid'!$M$2:$M$2328,"Research")+COUNTIFS('Relevant - IN NOW CRM unknown'!$T$2:$T$1227,$A689,'Relevant - IN NOW CRM unknown'!$G$2:$G$1227,"UK",'Relevant - IN NOW CRM unknown'!$M$2:$M$1227,"Research")+COUNTIFS('Relevant - Not CRM not valid'!$T$2:$T$416,$A689,'Relevant - Not CRM not valid'!$G$2:$G$416,"UK",'Relevant - Not CRM not valid'!$M$2:$M$416,"Research")+COUNTIFS('Relevant - In CRM not valid'!$T$2:$T$46,$A689,'Relevant - In CRM not valid'!$G$2:$G$46,"UK",'Relevant - In CRM not valid'!$M$2:$M$46,"Research")</f>
        <v>0</v>
      </c>
      <c r="G689" s="2">
        <f>COUNTIFS('Relevant - In CRM valid'!$T$2:$T$4699,$A689,'Relevant - In CRM valid'!$G$2:$G$4699,"UK",'Relevant - In CRM valid'!$M$2:$M$4699,"Research",'Relevant - In CRM valid'!$R$2:$R$4699,"Senior")+COUNTIFS('Relevant - In CRM unknown'!$T$2:$T$253,$A689,'Relevant - In CRM unknown'!$G$2:$G$253,"UK",'Relevant - In CRM unknown'!$M$2:$M$253,"Research",'Relevant - In CRM unknown'!$R$2:$R$253,"Senior")+COUNTIFS('Relevant - IN NOW CRM valid'!$T$2:$T$2328,$A689,'Relevant - IN NOW CRM valid'!$G$2:$G$2328,"UK",'Relevant - IN NOW CRM valid'!$M$2:$M$2328,"Research",'Relevant - IN NOW CRM valid'!$R$2:$R$2328,"Senior")+COUNTIFS('Relevant - IN NOW CRM unknown'!$T$2:$T$1227,$A689,'Relevant - IN NOW CRM unknown'!$G$2:$G$1227,"UK",'Relevant - IN NOW CRM unknown'!$M$2:$M$1227,"Research",'Relevant - IN NOW CRM unknown'!$R$2:$R$1227,"Senior")+COUNTIFS('Relevant - Not CRM not valid'!$T$2:$T$416,$A689,'Relevant - Not CRM not valid'!$G$2:$G$416,"UK",'Relevant - Not CRM not valid'!$M$2:$M$416,"Research",'Relevant - Not CRM not valid'!$R$2:$R$416,"Senior")+COUNTIFS('Relevant - In CRM not valid'!$T$2:$T$46,$A689,'Relevant - In CRM not valid'!$G$2:$G$46,"UK",'Relevant - In CRM not valid'!$M$2:$M$46,"Research",'Relevant - In CRM not valid'!$R$2:$R$46,"Senior")</f>
        <v>0</v>
      </c>
      <c r="H689" s="2">
        <f>COUNTIFS('Relevant - In CRM valid'!$T$2:$T$4699,$A689,'Relevant - In CRM valid'!$G$2:$G$4699,"UK",'Relevant - In CRM valid'!$M$2:$M$4699,"Research",'Relevant - In CRM valid'!$R$2:$R$4699,"Operational")+COUNTIFS('Relevant - In CRM unknown'!$T$2:$T$253,$A689,'Relevant - In CRM unknown'!$G$2:$G$253,"UK",'Relevant - In CRM unknown'!$M$2:$M$253,"Research",'Relevant - In CRM unknown'!$R$2:$R$253,"Operational")+COUNTIFS('Relevant - IN NOW CRM valid'!$T$2:$T$2328,$A689,'Relevant - IN NOW CRM valid'!$G$2:$G$2328,"UK",'Relevant - IN NOW CRM valid'!$M$2:$M$2328,"Research",'Relevant - IN NOW CRM valid'!$R$2:$R$2328,"Operational")+COUNTIFS('Relevant - IN NOW CRM unknown'!$T$2:$T$1227,$A689,'Relevant - IN NOW CRM unknown'!$G$2:$G$1227,"UK",'Relevant - IN NOW CRM unknown'!$M$2:$M$1227,"Research",'Relevant - IN NOW CRM unknown'!$R$2:$R$1227,"Operational")+COUNTIFS('Relevant - Not CRM not valid'!$T$2:$T$416,$A689,'Relevant - Not CRM not valid'!$G$2:$G$416,"UK",'Relevant - Not CRM not valid'!$M$2:$M$416,"Research",'Relevant - Not CRM not valid'!$R$2:$R$416,"Operational")+COUNTIFS('Relevant - In CRM not valid'!$T$2:$T$46,$A689,'Relevant - In CRM not valid'!$G$2:$G$46,"UK",'Relevant - In CRM not valid'!$M$2:$M$46,"Research",'Relevant - In CRM not valid'!$R$2:$R$46,"Operational")</f>
        <v>0</v>
      </c>
      <c r="I689" s="2">
        <f>COUNTIFS('Relevant - In CRM valid'!$T$2:$T$4699,$A689,'Relevant - In CRM valid'!$G$2:$G$4699,"UK",'Relevant - In CRM valid'!$M$2:$M$4699,"Research",'Relevant - In CRM valid'!$R$2:$R$4699,"Academic")+COUNTIFS('Relevant - In CRM unknown'!$T$2:$T$253,$A689,'Relevant - In CRM unknown'!$G$2:$G$253,"UK",'Relevant - In CRM unknown'!$M$2:$M$253,"Research",'Relevant - In CRM unknown'!$R$2:$R$253,"Academic")+COUNTIFS('Relevant - IN NOW CRM valid'!$T$2:$T$2328,$A689,'Relevant - IN NOW CRM valid'!$G$2:$G$2328,"UK",'Relevant - IN NOW CRM valid'!$M$2:$M$2328,"Research",'Relevant - IN NOW CRM valid'!$R$2:$R$2328,"Academic")+COUNTIFS('Relevant - IN NOW CRM unknown'!$T$2:$T$1227,$A689,'Relevant - IN NOW CRM unknown'!$G$2:$G$1227,"UK",'Relevant - IN NOW CRM unknown'!$M$2:$M$1227,"Research",'Relevant - IN NOW CRM unknown'!$R$2:$R$1227,"Academic")+COUNTIFS('Relevant - Not CRM not valid'!$T$2:$T$416,$A689,'Relevant - Not CRM not valid'!$G$2:$G$416,"UK",'Relevant - Not CRM not valid'!$M$2:$M$416,"Research",'Relevant - Not CRM not valid'!$R$2:$R$416,"Academic")+COUNTIFS('Relevant - In CRM not valid'!$T$2:$T$46,$A689,'Relevant - In CRM not valid'!$G$2:$G$46,"UK",'Relevant - In CRM not valid'!$M$2:$M$46,"Research",'Relevant - In CRM not valid'!$R$2:$R$46,"Academic")</f>
        <v>0</v>
      </c>
      <c r="J689" s="2">
        <f>COUNTIFS('Relevant - In CRM valid'!$T$2:$T$4699,$A689,'Relevant - In CRM valid'!$G$2:$G$4699,"UK",'Relevant - In CRM valid'!$M$2:$M$4699,"Finance")+COUNTIFS('Relevant - In CRM unknown'!$T$2:$T$253,$A689,'Relevant - In CRM unknown'!$G$2:$G$253,"UK",'Relevant - In CRM unknown'!$M$2:$M$253,"Finance")+COUNTIFS('Relevant - IN NOW CRM valid'!$T$2:$T$2328,$A689,'Relevant - IN NOW CRM valid'!$G$2:$G$2328,"UK",'Relevant - IN NOW CRM valid'!$M$2:$M$2328,"Finance")+COUNTIFS('Relevant - IN NOW CRM unknown'!$T$2:$T$1227,$A689,'Relevant - IN NOW CRM unknown'!$G$2:$G$1227,"UK",'Relevant - IN NOW CRM unknown'!$M$2:$M$1227,"Finance")+COUNTIFS('Relevant - Not CRM not valid'!$T$2:$T$416,$A689,'Relevant - Not CRM not valid'!$G$2:$G$416,"UK",'Relevant - Not CRM not valid'!$M$2:$M$416,"Finance")+COUNTIFS('Relevant - In CRM not valid'!$T$2:$T$46,$A689,'Relevant - In CRM not valid'!$G$2:$G$46,"UK",'Relevant - In CRM not valid'!$M$2:$M$46,"Finance")</f>
        <v>1</v>
      </c>
      <c r="K689" s="2">
        <f>COUNTIFS('Relevant - In CRM valid'!$T$2:$T$4699,$A689,'Relevant - In CRM valid'!$G$2:$G$4699,"UK",'Relevant - In CRM valid'!$M$2:$M$4699,"IT/Systems")+COUNTIFS('Relevant - In CRM unknown'!$T$2:$T$253,$A689,'Relevant - In CRM unknown'!$G$2:$G$253,"UK",'Relevant - In CRM unknown'!$M$2:$M$253,"IT/Systems")+COUNTIFS('Relevant - IN NOW CRM valid'!$T$2:$T$2328,$A689,'Relevant - IN NOW CRM valid'!$G$2:$G$2328,"UK",'Relevant - IN NOW CRM valid'!$M$2:$M$2328,"IT/Systems")+COUNTIFS('Relevant - IN NOW CRM unknown'!$T$2:$T$1227,$A689,'Relevant - IN NOW CRM unknown'!$G$2:$G$1227,"UK",'Relevant - IN NOW CRM unknown'!$M$2:$M$1227,"IT/Systems")+COUNTIFS('Relevant - Not CRM not valid'!$T$2:$T$416,$A689,'Relevant - Not CRM not valid'!$G$2:$G$416,"UK",'Relevant - Not CRM not valid'!$M$2:$M$416,"IT/Systems")+COUNTIFS('Relevant - In CRM not valid'!$T$2:$T$46,$A689,'Relevant - In CRM not valid'!$G$2:$G$46,"UK",'Relevant - In CRM not valid'!$M$2:$M$46,"IT/Systems")</f>
        <v>0</v>
      </c>
      <c r="L689" s="2">
        <f>COUNTIFS('Relevant - In CRM valid'!$T$2:$T$4699,$A689,'Relevant - In CRM valid'!$G$2:$G$4699,"UK",'Relevant - In CRM valid'!$M$2:$M$4699,"")+COUNTIFS('Relevant - In CRM unknown'!$T$2:$T$253,$A689,'Relevant - In CRM unknown'!$G$2:$G$253,"UK",'Relevant - In CRM unknown'!$M$2:$M$253,"")+COUNTIFS('Relevant - IN NOW CRM valid'!$T$2:$T$2328,$A689,'Relevant - IN NOW CRM valid'!$G$2:$G$2328,"UK",'Relevant - IN NOW CRM valid'!$M$2:$M$2328,"")+COUNTIFS('Relevant - IN NOW CRM unknown'!$T$2:$T$1227,$A689,'Relevant - IN NOW CRM unknown'!$G$2:$G$1227,"UK",'Relevant - IN NOW CRM unknown'!$M$2:$M$1227,"")+COUNTIFS('Relevant - Not CRM not valid'!$T$2:$T$416,$A689,'Relevant - Not CRM not valid'!$G$2:$G$416,"UK",'Relevant - Not CRM not valid'!$M$2:$M$416,"")+COUNTIFS('Relevant - In CRM not valid'!$T$2:$T$46,$A689,'Relevant - In CRM not valid'!$G$2:$G$46,"UK",'Relevant - In CRM not valid'!$M$2:$M$46,"")</f>
        <v>0</v>
      </c>
      <c r="M689" s="2">
        <f t="shared" si="20"/>
        <v>1</v>
      </c>
      <c r="N689" s="2">
        <f>COUNTIFS('Relevant - In CRM valid'!$T$2:$T$4699,$A689,'Relevant - In CRM valid'!$G$2:$G$4699,"UK",'Relevant - In CRM valid'!$Q$2:$Q$4699,"valid")+COUNTIFS('Relevant - In CRM unknown'!$T$2:$T$253,$A689,'Relevant - In CRM unknown'!$G$2:$G$253,"UK",'Relevant - In CRM unknown'!$Q$2:$Q$253,"valid")+COUNTIFS('Relevant - IN NOW CRM valid'!$T$2:$T$2328,$A689,'Relevant - IN NOW CRM valid'!$G$2:$G$2328,"UK",'Relevant - IN NOW CRM valid'!$Q$2:$Q$2328,"valid")+COUNTIFS('Relevant - IN NOW CRM unknown'!$T$2:$T$1227,$A689,'Relevant - IN NOW CRM unknown'!$G$2:$G$1227,"UK",'Relevant - IN NOW CRM unknown'!$Q$2:$Q$1227,"valid")+COUNTIFS('Relevant - Not CRM not valid'!$T$2:$T$416,$A689,'Relevant - Not CRM not valid'!$G$2:$G$416,"UK",'Relevant - Not CRM not valid'!$Q$2:$Q$416,"valid")+COUNTIFS('Relevant - In CRM not valid'!$T$2:$T$46,$A689,'Relevant - In CRM not valid'!$G$2:$G$46,"UK",'Relevant - In CRM not valid'!$Q$2:$Q$46,"valid")</f>
        <v>1</v>
      </c>
      <c r="O689" s="2" t="str">
        <f t="shared" si="21"/>
        <v>Research  IT/Systems</v>
      </c>
    </row>
    <row r="690" spans="1:15" ht="15" customHeight="1">
      <c r="A690" s="2" t="s">
        <v>1487</v>
      </c>
      <c r="B690" s="2" t="s">
        <v>1488</v>
      </c>
      <c r="C690" s="2" t="s">
        <v>1570</v>
      </c>
      <c r="D690" s="2" t="str">
        <f>IFERROR(INDEX('UK Target Institutions'!$D$2:$D$727,MATCH($A690,'UK Target Institutions'!$A$2:$A$727,0)),"")</f>
        <v>No</v>
      </c>
      <c r="E690" s="2">
        <f>COUNTIFS('Relevant - In CRM valid'!$T$2:$T$4699,$A690,'Relevant - In CRM valid'!$G$2:$G$4699,"UK")+COUNTIFS('Relevant - In CRM unknown'!$T$2:$T$253,$A690,'Relevant - In CRM unknown'!$G$2:$G$253,"UK")+COUNTIFS('Relevant - IN NOW CRM valid'!$T$2:$T$2328,$A690,'Relevant - IN NOW CRM valid'!$G$2:$G$2328,"UK")+COUNTIFS('Relevant - IN NOW CRM unknown'!$T$2:$T$1227,$A690,'Relevant - IN NOW CRM unknown'!$G$2:$G$1227,"UK")+COUNTIFS('Relevant - Not CRM not valid'!$T$2:$T$416,$A690,'Relevant - Not CRM not valid'!$G$2:$G$416,"UK")+COUNTIFS('Relevant - In CRM not valid'!$T$2:$T$46,$A690,'Relevant - In CRM not valid'!$G$2:$G$46,"UK")</f>
        <v>1</v>
      </c>
      <c r="F690" s="2">
        <f>COUNTIFS('Relevant - In CRM valid'!$T$2:$T$4699,$A690,'Relevant - In CRM valid'!$G$2:$G$4699,"UK",'Relevant - In CRM valid'!$M$2:$M$4699,"Research")+COUNTIFS('Relevant - In CRM unknown'!$T$2:$T$253,$A690,'Relevant - In CRM unknown'!$G$2:$G$253,"UK",'Relevant - In CRM unknown'!$M$2:$M$253,"Research")+COUNTIFS('Relevant - IN NOW CRM valid'!$T$2:$T$2328,$A690,'Relevant - IN NOW CRM valid'!$G$2:$G$2328,"UK",'Relevant - IN NOW CRM valid'!$M$2:$M$2328,"Research")+COUNTIFS('Relevant - IN NOW CRM unknown'!$T$2:$T$1227,$A690,'Relevant - IN NOW CRM unknown'!$G$2:$G$1227,"UK",'Relevant - IN NOW CRM unknown'!$M$2:$M$1227,"Research")+COUNTIFS('Relevant - Not CRM not valid'!$T$2:$T$416,$A690,'Relevant - Not CRM not valid'!$G$2:$G$416,"UK",'Relevant - Not CRM not valid'!$M$2:$M$416,"Research")+COUNTIFS('Relevant - In CRM not valid'!$T$2:$T$46,$A690,'Relevant - In CRM not valid'!$G$2:$G$46,"UK",'Relevant - In CRM not valid'!$M$2:$M$46,"Research")</f>
        <v>1</v>
      </c>
      <c r="G690" s="2">
        <f>COUNTIFS('Relevant - In CRM valid'!$T$2:$T$4699,$A690,'Relevant - In CRM valid'!$G$2:$G$4699,"UK",'Relevant - In CRM valid'!$M$2:$M$4699,"Research",'Relevant - In CRM valid'!$R$2:$R$4699,"Senior")+COUNTIFS('Relevant - In CRM unknown'!$T$2:$T$253,$A690,'Relevant - In CRM unknown'!$G$2:$G$253,"UK",'Relevant - In CRM unknown'!$M$2:$M$253,"Research",'Relevant - In CRM unknown'!$R$2:$R$253,"Senior")+COUNTIFS('Relevant - IN NOW CRM valid'!$T$2:$T$2328,$A690,'Relevant - IN NOW CRM valid'!$G$2:$G$2328,"UK",'Relevant - IN NOW CRM valid'!$M$2:$M$2328,"Research",'Relevant - IN NOW CRM valid'!$R$2:$R$2328,"Senior")+COUNTIFS('Relevant - IN NOW CRM unknown'!$T$2:$T$1227,$A690,'Relevant - IN NOW CRM unknown'!$G$2:$G$1227,"UK",'Relevant - IN NOW CRM unknown'!$M$2:$M$1227,"Research",'Relevant - IN NOW CRM unknown'!$R$2:$R$1227,"Senior")+COUNTIFS('Relevant - Not CRM not valid'!$T$2:$T$416,$A690,'Relevant - Not CRM not valid'!$G$2:$G$416,"UK",'Relevant - Not CRM not valid'!$M$2:$M$416,"Research",'Relevant - Not CRM not valid'!$R$2:$R$416,"Senior")+COUNTIFS('Relevant - In CRM not valid'!$T$2:$T$46,$A690,'Relevant - In CRM not valid'!$G$2:$G$46,"UK",'Relevant - In CRM not valid'!$M$2:$M$46,"Research",'Relevant - In CRM not valid'!$R$2:$R$46,"Senior")</f>
        <v>1</v>
      </c>
      <c r="H690" s="2">
        <f>COUNTIFS('Relevant - In CRM valid'!$T$2:$T$4699,$A690,'Relevant - In CRM valid'!$G$2:$G$4699,"UK",'Relevant - In CRM valid'!$M$2:$M$4699,"Research",'Relevant - In CRM valid'!$R$2:$R$4699,"Operational")+COUNTIFS('Relevant - In CRM unknown'!$T$2:$T$253,$A690,'Relevant - In CRM unknown'!$G$2:$G$253,"UK",'Relevant - In CRM unknown'!$M$2:$M$253,"Research",'Relevant - In CRM unknown'!$R$2:$R$253,"Operational")+COUNTIFS('Relevant - IN NOW CRM valid'!$T$2:$T$2328,$A690,'Relevant - IN NOW CRM valid'!$G$2:$G$2328,"UK",'Relevant - IN NOW CRM valid'!$M$2:$M$2328,"Research",'Relevant - IN NOW CRM valid'!$R$2:$R$2328,"Operational")+COUNTIFS('Relevant - IN NOW CRM unknown'!$T$2:$T$1227,$A690,'Relevant - IN NOW CRM unknown'!$G$2:$G$1227,"UK",'Relevant - IN NOW CRM unknown'!$M$2:$M$1227,"Research",'Relevant - IN NOW CRM unknown'!$R$2:$R$1227,"Operational")+COUNTIFS('Relevant - Not CRM not valid'!$T$2:$T$416,$A690,'Relevant - Not CRM not valid'!$G$2:$G$416,"UK",'Relevant - Not CRM not valid'!$M$2:$M$416,"Research",'Relevant - Not CRM not valid'!$R$2:$R$416,"Operational")+COUNTIFS('Relevant - In CRM not valid'!$T$2:$T$46,$A690,'Relevant - In CRM not valid'!$G$2:$G$46,"UK",'Relevant - In CRM not valid'!$M$2:$M$46,"Research",'Relevant - In CRM not valid'!$R$2:$R$46,"Operational")</f>
        <v>0</v>
      </c>
      <c r="I690" s="2">
        <f>COUNTIFS('Relevant - In CRM valid'!$T$2:$T$4699,$A690,'Relevant - In CRM valid'!$G$2:$G$4699,"UK",'Relevant - In CRM valid'!$M$2:$M$4699,"Research",'Relevant - In CRM valid'!$R$2:$R$4699,"Academic")+COUNTIFS('Relevant - In CRM unknown'!$T$2:$T$253,$A690,'Relevant - In CRM unknown'!$G$2:$G$253,"UK",'Relevant - In CRM unknown'!$M$2:$M$253,"Research",'Relevant - In CRM unknown'!$R$2:$R$253,"Academic")+COUNTIFS('Relevant - IN NOW CRM valid'!$T$2:$T$2328,$A690,'Relevant - IN NOW CRM valid'!$G$2:$G$2328,"UK",'Relevant - IN NOW CRM valid'!$M$2:$M$2328,"Research",'Relevant - IN NOW CRM valid'!$R$2:$R$2328,"Academic")+COUNTIFS('Relevant - IN NOW CRM unknown'!$T$2:$T$1227,$A690,'Relevant - IN NOW CRM unknown'!$G$2:$G$1227,"UK",'Relevant - IN NOW CRM unknown'!$M$2:$M$1227,"Research",'Relevant - IN NOW CRM unknown'!$R$2:$R$1227,"Academic")+COUNTIFS('Relevant - Not CRM not valid'!$T$2:$T$416,$A690,'Relevant - Not CRM not valid'!$G$2:$G$416,"UK",'Relevant - Not CRM not valid'!$M$2:$M$416,"Research",'Relevant - Not CRM not valid'!$R$2:$R$416,"Academic")+COUNTIFS('Relevant - In CRM not valid'!$T$2:$T$46,$A690,'Relevant - In CRM not valid'!$G$2:$G$46,"UK",'Relevant - In CRM not valid'!$M$2:$M$46,"Research",'Relevant - In CRM not valid'!$R$2:$R$46,"Academic")</f>
        <v>0</v>
      </c>
      <c r="J690" s="2">
        <f>COUNTIFS('Relevant - In CRM valid'!$T$2:$T$4699,$A690,'Relevant - In CRM valid'!$G$2:$G$4699,"UK",'Relevant - In CRM valid'!$M$2:$M$4699,"Finance")+COUNTIFS('Relevant - In CRM unknown'!$T$2:$T$253,$A690,'Relevant - In CRM unknown'!$G$2:$G$253,"UK",'Relevant - In CRM unknown'!$M$2:$M$253,"Finance")+COUNTIFS('Relevant - IN NOW CRM valid'!$T$2:$T$2328,$A690,'Relevant - IN NOW CRM valid'!$G$2:$G$2328,"UK",'Relevant - IN NOW CRM valid'!$M$2:$M$2328,"Finance")+COUNTIFS('Relevant - IN NOW CRM unknown'!$T$2:$T$1227,$A690,'Relevant - IN NOW CRM unknown'!$G$2:$G$1227,"UK",'Relevant - IN NOW CRM unknown'!$M$2:$M$1227,"Finance")+COUNTIFS('Relevant - Not CRM not valid'!$T$2:$T$416,$A690,'Relevant - Not CRM not valid'!$G$2:$G$416,"UK",'Relevant - Not CRM not valid'!$M$2:$M$416,"Finance")+COUNTIFS('Relevant - In CRM not valid'!$T$2:$T$46,$A690,'Relevant - In CRM not valid'!$G$2:$G$46,"UK",'Relevant - In CRM not valid'!$M$2:$M$46,"Finance")</f>
        <v>0</v>
      </c>
      <c r="K690" s="2">
        <f>COUNTIFS('Relevant - In CRM valid'!$T$2:$T$4699,$A690,'Relevant - In CRM valid'!$G$2:$G$4699,"UK",'Relevant - In CRM valid'!$M$2:$M$4699,"IT/Systems")+COUNTIFS('Relevant - In CRM unknown'!$T$2:$T$253,$A690,'Relevant - In CRM unknown'!$G$2:$G$253,"UK",'Relevant - In CRM unknown'!$M$2:$M$253,"IT/Systems")+COUNTIFS('Relevant - IN NOW CRM valid'!$T$2:$T$2328,$A690,'Relevant - IN NOW CRM valid'!$G$2:$G$2328,"UK",'Relevant - IN NOW CRM valid'!$M$2:$M$2328,"IT/Systems")+COUNTIFS('Relevant - IN NOW CRM unknown'!$T$2:$T$1227,$A690,'Relevant - IN NOW CRM unknown'!$G$2:$G$1227,"UK",'Relevant - IN NOW CRM unknown'!$M$2:$M$1227,"IT/Systems")+COUNTIFS('Relevant - Not CRM not valid'!$T$2:$T$416,$A690,'Relevant - Not CRM not valid'!$G$2:$G$416,"UK",'Relevant - Not CRM not valid'!$M$2:$M$416,"IT/Systems")+COUNTIFS('Relevant - In CRM not valid'!$T$2:$T$46,$A690,'Relevant - In CRM not valid'!$G$2:$G$46,"UK",'Relevant - In CRM not valid'!$M$2:$M$46,"IT/Systems")</f>
        <v>0</v>
      </c>
      <c r="L690" s="2">
        <f>COUNTIFS('Relevant - In CRM valid'!$T$2:$T$4699,$A690,'Relevant - In CRM valid'!$G$2:$G$4699,"UK",'Relevant - In CRM valid'!$M$2:$M$4699,"")+COUNTIFS('Relevant - In CRM unknown'!$T$2:$T$253,$A690,'Relevant - In CRM unknown'!$G$2:$G$253,"UK",'Relevant - In CRM unknown'!$M$2:$M$253,"")+COUNTIFS('Relevant - IN NOW CRM valid'!$T$2:$T$2328,$A690,'Relevant - IN NOW CRM valid'!$G$2:$G$2328,"UK",'Relevant - IN NOW CRM valid'!$M$2:$M$2328,"")+COUNTIFS('Relevant - IN NOW CRM unknown'!$T$2:$T$1227,$A690,'Relevant - IN NOW CRM unknown'!$G$2:$G$1227,"UK",'Relevant - IN NOW CRM unknown'!$M$2:$M$1227,"")+COUNTIFS('Relevant - Not CRM not valid'!$T$2:$T$416,$A690,'Relevant - Not CRM not valid'!$G$2:$G$416,"UK",'Relevant - Not CRM not valid'!$M$2:$M$416,"")+COUNTIFS('Relevant - In CRM not valid'!$T$2:$T$46,$A690,'Relevant - In CRM not valid'!$G$2:$G$46,"UK",'Relevant - In CRM not valid'!$M$2:$M$46,"")</f>
        <v>0</v>
      </c>
      <c r="M690" s="2">
        <f t="shared" si="20"/>
        <v>1</v>
      </c>
      <c r="N690" s="2">
        <f>COUNTIFS('Relevant - In CRM valid'!$T$2:$T$4699,$A690,'Relevant - In CRM valid'!$G$2:$G$4699,"UK",'Relevant - In CRM valid'!$Q$2:$Q$4699,"valid")+COUNTIFS('Relevant - In CRM unknown'!$T$2:$T$253,$A690,'Relevant - In CRM unknown'!$G$2:$G$253,"UK",'Relevant - In CRM unknown'!$Q$2:$Q$253,"valid")+COUNTIFS('Relevant - IN NOW CRM valid'!$T$2:$T$2328,$A690,'Relevant - IN NOW CRM valid'!$G$2:$G$2328,"UK",'Relevant - IN NOW CRM valid'!$Q$2:$Q$2328,"valid")+COUNTIFS('Relevant - IN NOW CRM unknown'!$T$2:$T$1227,$A690,'Relevant - IN NOW CRM unknown'!$G$2:$G$1227,"UK",'Relevant - IN NOW CRM unknown'!$Q$2:$Q$1227,"valid")+COUNTIFS('Relevant - Not CRM not valid'!$T$2:$T$416,$A690,'Relevant - Not CRM not valid'!$G$2:$G$416,"UK",'Relevant - Not CRM not valid'!$Q$2:$Q$416,"valid")+COUNTIFS('Relevant - In CRM not valid'!$T$2:$T$46,$A690,'Relevant - In CRM not valid'!$G$2:$G$46,"UK",'Relevant - In CRM not valid'!$Q$2:$Q$46,"valid")</f>
        <v>1</v>
      </c>
      <c r="O690" s="2" t="str">
        <f t="shared" si="21"/>
        <v>Finance  IT/Systems</v>
      </c>
    </row>
    <row r="691" spans="1:15" ht="15" customHeight="1">
      <c r="A691" s="2" t="s">
        <v>1489</v>
      </c>
      <c r="B691" s="2" t="s">
        <v>1490</v>
      </c>
      <c r="C691" s="2" t="s">
        <v>1570</v>
      </c>
      <c r="D691" s="2" t="str">
        <f>IFERROR(INDEX('UK Target Institutions'!$D$2:$D$727,MATCH($A691,'UK Target Institutions'!$A$2:$A$727,0)),"")</f>
        <v>No</v>
      </c>
      <c r="E691" s="2">
        <f>COUNTIFS('Relevant - In CRM valid'!$T$2:$T$4699,$A691,'Relevant - In CRM valid'!$G$2:$G$4699,"UK")+COUNTIFS('Relevant - In CRM unknown'!$T$2:$T$253,$A691,'Relevant - In CRM unknown'!$G$2:$G$253,"UK")+COUNTIFS('Relevant - IN NOW CRM valid'!$T$2:$T$2328,$A691,'Relevant - IN NOW CRM valid'!$G$2:$G$2328,"UK")+COUNTIFS('Relevant - IN NOW CRM unknown'!$T$2:$T$1227,$A691,'Relevant - IN NOW CRM unknown'!$G$2:$G$1227,"UK")+COUNTIFS('Relevant - Not CRM not valid'!$T$2:$T$416,$A691,'Relevant - Not CRM not valid'!$G$2:$G$416,"UK")+COUNTIFS('Relevant - In CRM not valid'!$T$2:$T$46,$A691,'Relevant - In CRM not valid'!$G$2:$G$46,"UK")</f>
        <v>1</v>
      </c>
      <c r="F691" s="2">
        <f>COUNTIFS('Relevant - In CRM valid'!$T$2:$T$4699,$A691,'Relevant - In CRM valid'!$G$2:$G$4699,"UK",'Relevant - In CRM valid'!$M$2:$M$4699,"Research")+COUNTIFS('Relevant - In CRM unknown'!$T$2:$T$253,$A691,'Relevant - In CRM unknown'!$G$2:$G$253,"UK",'Relevant - In CRM unknown'!$M$2:$M$253,"Research")+COUNTIFS('Relevant - IN NOW CRM valid'!$T$2:$T$2328,$A691,'Relevant - IN NOW CRM valid'!$G$2:$G$2328,"UK",'Relevant - IN NOW CRM valid'!$M$2:$M$2328,"Research")+COUNTIFS('Relevant - IN NOW CRM unknown'!$T$2:$T$1227,$A691,'Relevant - IN NOW CRM unknown'!$G$2:$G$1227,"UK",'Relevant - IN NOW CRM unknown'!$M$2:$M$1227,"Research")+COUNTIFS('Relevant - Not CRM not valid'!$T$2:$T$416,$A691,'Relevant - Not CRM not valid'!$G$2:$G$416,"UK",'Relevant - Not CRM not valid'!$M$2:$M$416,"Research")+COUNTIFS('Relevant - In CRM not valid'!$T$2:$T$46,$A691,'Relevant - In CRM not valid'!$G$2:$G$46,"UK",'Relevant - In CRM not valid'!$M$2:$M$46,"Research")</f>
        <v>1</v>
      </c>
      <c r="G691" s="2">
        <f>COUNTIFS('Relevant - In CRM valid'!$T$2:$T$4699,$A691,'Relevant - In CRM valid'!$G$2:$G$4699,"UK",'Relevant - In CRM valid'!$M$2:$M$4699,"Research",'Relevant - In CRM valid'!$R$2:$R$4699,"Senior")+COUNTIFS('Relevant - In CRM unknown'!$T$2:$T$253,$A691,'Relevant - In CRM unknown'!$G$2:$G$253,"UK",'Relevant - In CRM unknown'!$M$2:$M$253,"Research",'Relevant - In CRM unknown'!$R$2:$R$253,"Senior")+COUNTIFS('Relevant - IN NOW CRM valid'!$T$2:$T$2328,$A691,'Relevant - IN NOW CRM valid'!$G$2:$G$2328,"UK",'Relevant - IN NOW CRM valid'!$M$2:$M$2328,"Research",'Relevant - IN NOW CRM valid'!$R$2:$R$2328,"Senior")+COUNTIFS('Relevant - IN NOW CRM unknown'!$T$2:$T$1227,$A691,'Relevant - IN NOW CRM unknown'!$G$2:$G$1227,"UK",'Relevant - IN NOW CRM unknown'!$M$2:$M$1227,"Research",'Relevant - IN NOW CRM unknown'!$R$2:$R$1227,"Senior")+COUNTIFS('Relevant - Not CRM not valid'!$T$2:$T$416,$A691,'Relevant - Not CRM not valid'!$G$2:$G$416,"UK",'Relevant - Not CRM not valid'!$M$2:$M$416,"Research",'Relevant - Not CRM not valid'!$R$2:$R$416,"Senior")+COUNTIFS('Relevant - In CRM not valid'!$T$2:$T$46,$A691,'Relevant - In CRM not valid'!$G$2:$G$46,"UK",'Relevant - In CRM not valid'!$M$2:$M$46,"Research",'Relevant - In CRM not valid'!$R$2:$R$46,"Senior")</f>
        <v>1</v>
      </c>
      <c r="H691" s="2">
        <f>COUNTIFS('Relevant - In CRM valid'!$T$2:$T$4699,$A691,'Relevant - In CRM valid'!$G$2:$G$4699,"UK",'Relevant - In CRM valid'!$M$2:$M$4699,"Research",'Relevant - In CRM valid'!$R$2:$R$4699,"Operational")+COUNTIFS('Relevant - In CRM unknown'!$T$2:$T$253,$A691,'Relevant - In CRM unknown'!$G$2:$G$253,"UK",'Relevant - In CRM unknown'!$M$2:$M$253,"Research",'Relevant - In CRM unknown'!$R$2:$R$253,"Operational")+COUNTIFS('Relevant - IN NOW CRM valid'!$T$2:$T$2328,$A691,'Relevant - IN NOW CRM valid'!$G$2:$G$2328,"UK",'Relevant - IN NOW CRM valid'!$M$2:$M$2328,"Research",'Relevant - IN NOW CRM valid'!$R$2:$R$2328,"Operational")+COUNTIFS('Relevant - IN NOW CRM unknown'!$T$2:$T$1227,$A691,'Relevant - IN NOW CRM unknown'!$G$2:$G$1227,"UK",'Relevant - IN NOW CRM unknown'!$M$2:$M$1227,"Research",'Relevant - IN NOW CRM unknown'!$R$2:$R$1227,"Operational")+COUNTIFS('Relevant - Not CRM not valid'!$T$2:$T$416,$A691,'Relevant - Not CRM not valid'!$G$2:$G$416,"UK",'Relevant - Not CRM not valid'!$M$2:$M$416,"Research",'Relevant - Not CRM not valid'!$R$2:$R$416,"Operational")+COUNTIFS('Relevant - In CRM not valid'!$T$2:$T$46,$A691,'Relevant - In CRM not valid'!$G$2:$G$46,"UK",'Relevant - In CRM not valid'!$M$2:$M$46,"Research",'Relevant - In CRM not valid'!$R$2:$R$46,"Operational")</f>
        <v>0</v>
      </c>
      <c r="I691" s="2">
        <f>COUNTIFS('Relevant - In CRM valid'!$T$2:$T$4699,$A691,'Relevant - In CRM valid'!$G$2:$G$4699,"UK",'Relevant - In CRM valid'!$M$2:$M$4699,"Research",'Relevant - In CRM valid'!$R$2:$R$4699,"Academic")+COUNTIFS('Relevant - In CRM unknown'!$T$2:$T$253,$A691,'Relevant - In CRM unknown'!$G$2:$G$253,"UK",'Relevant - In CRM unknown'!$M$2:$M$253,"Research",'Relevant - In CRM unknown'!$R$2:$R$253,"Academic")+COUNTIFS('Relevant - IN NOW CRM valid'!$T$2:$T$2328,$A691,'Relevant - IN NOW CRM valid'!$G$2:$G$2328,"UK",'Relevant - IN NOW CRM valid'!$M$2:$M$2328,"Research",'Relevant - IN NOW CRM valid'!$R$2:$R$2328,"Academic")+COUNTIFS('Relevant - IN NOW CRM unknown'!$T$2:$T$1227,$A691,'Relevant - IN NOW CRM unknown'!$G$2:$G$1227,"UK",'Relevant - IN NOW CRM unknown'!$M$2:$M$1227,"Research",'Relevant - IN NOW CRM unknown'!$R$2:$R$1227,"Academic")+COUNTIFS('Relevant - Not CRM not valid'!$T$2:$T$416,$A691,'Relevant - Not CRM not valid'!$G$2:$G$416,"UK",'Relevant - Not CRM not valid'!$M$2:$M$416,"Research",'Relevant - Not CRM not valid'!$R$2:$R$416,"Academic")+COUNTIFS('Relevant - In CRM not valid'!$T$2:$T$46,$A691,'Relevant - In CRM not valid'!$G$2:$G$46,"UK",'Relevant - In CRM not valid'!$M$2:$M$46,"Research",'Relevant - In CRM not valid'!$R$2:$R$46,"Academic")</f>
        <v>0</v>
      </c>
      <c r="J691" s="2">
        <f>COUNTIFS('Relevant - In CRM valid'!$T$2:$T$4699,$A691,'Relevant - In CRM valid'!$G$2:$G$4699,"UK",'Relevant - In CRM valid'!$M$2:$M$4699,"Finance")+COUNTIFS('Relevant - In CRM unknown'!$T$2:$T$253,$A691,'Relevant - In CRM unknown'!$G$2:$G$253,"UK",'Relevant - In CRM unknown'!$M$2:$M$253,"Finance")+COUNTIFS('Relevant - IN NOW CRM valid'!$T$2:$T$2328,$A691,'Relevant - IN NOW CRM valid'!$G$2:$G$2328,"UK",'Relevant - IN NOW CRM valid'!$M$2:$M$2328,"Finance")+COUNTIFS('Relevant - IN NOW CRM unknown'!$T$2:$T$1227,$A691,'Relevant - IN NOW CRM unknown'!$G$2:$G$1227,"UK",'Relevant - IN NOW CRM unknown'!$M$2:$M$1227,"Finance")+COUNTIFS('Relevant - Not CRM not valid'!$T$2:$T$416,$A691,'Relevant - Not CRM not valid'!$G$2:$G$416,"UK",'Relevant - Not CRM not valid'!$M$2:$M$416,"Finance")+COUNTIFS('Relevant - In CRM not valid'!$T$2:$T$46,$A691,'Relevant - In CRM not valid'!$G$2:$G$46,"UK",'Relevant - In CRM not valid'!$M$2:$M$46,"Finance")</f>
        <v>0</v>
      </c>
      <c r="K691" s="2">
        <f>COUNTIFS('Relevant - In CRM valid'!$T$2:$T$4699,$A691,'Relevant - In CRM valid'!$G$2:$G$4699,"UK",'Relevant - In CRM valid'!$M$2:$M$4699,"IT/Systems")+COUNTIFS('Relevant - In CRM unknown'!$T$2:$T$253,$A691,'Relevant - In CRM unknown'!$G$2:$G$253,"UK",'Relevant - In CRM unknown'!$M$2:$M$253,"IT/Systems")+COUNTIFS('Relevant - IN NOW CRM valid'!$T$2:$T$2328,$A691,'Relevant - IN NOW CRM valid'!$G$2:$G$2328,"UK",'Relevant - IN NOW CRM valid'!$M$2:$M$2328,"IT/Systems")+COUNTIFS('Relevant - IN NOW CRM unknown'!$T$2:$T$1227,$A691,'Relevant - IN NOW CRM unknown'!$G$2:$G$1227,"UK",'Relevant - IN NOW CRM unknown'!$M$2:$M$1227,"IT/Systems")+COUNTIFS('Relevant - Not CRM not valid'!$T$2:$T$416,$A691,'Relevant - Not CRM not valid'!$G$2:$G$416,"UK",'Relevant - Not CRM not valid'!$M$2:$M$416,"IT/Systems")+COUNTIFS('Relevant - In CRM not valid'!$T$2:$T$46,$A691,'Relevant - In CRM not valid'!$G$2:$G$46,"UK",'Relevant - In CRM not valid'!$M$2:$M$46,"IT/Systems")</f>
        <v>0</v>
      </c>
      <c r="L691" s="2">
        <f>COUNTIFS('Relevant - In CRM valid'!$T$2:$T$4699,$A691,'Relevant - In CRM valid'!$G$2:$G$4699,"UK",'Relevant - In CRM valid'!$M$2:$M$4699,"")+COUNTIFS('Relevant - In CRM unknown'!$T$2:$T$253,$A691,'Relevant - In CRM unknown'!$G$2:$G$253,"UK",'Relevant - In CRM unknown'!$M$2:$M$253,"")+COUNTIFS('Relevant - IN NOW CRM valid'!$T$2:$T$2328,$A691,'Relevant - IN NOW CRM valid'!$G$2:$G$2328,"UK",'Relevant - IN NOW CRM valid'!$M$2:$M$2328,"")+COUNTIFS('Relevant - IN NOW CRM unknown'!$T$2:$T$1227,$A691,'Relevant - IN NOW CRM unknown'!$G$2:$G$1227,"UK",'Relevant - IN NOW CRM unknown'!$M$2:$M$1227,"")+COUNTIFS('Relevant - Not CRM not valid'!$T$2:$T$416,$A691,'Relevant - Not CRM not valid'!$G$2:$G$416,"UK",'Relevant - Not CRM not valid'!$M$2:$M$416,"")+COUNTIFS('Relevant - In CRM not valid'!$T$2:$T$46,$A691,'Relevant - In CRM not valid'!$G$2:$G$46,"UK",'Relevant - In CRM not valid'!$M$2:$M$46,"")</f>
        <v>0</v>
      </c>
      <c r="M691" s="2">
        <f t="shared" si="20"/>
        <v>1</v>
      </c>
      <c r="N691" s="2">
        <f>COUNTIFS('Relevant - In CRM valid'!$T$2:$T$4699,$A691,'Relevant - In CRM valid'!$G$2:$G$4699,"UK",'Relevant - In CRM valid'!$Q$2:$Q$4699,"valid")+COUNTIFS('Relevant - In CRM unknown'!$T$2:$T$253,$A691,'Relevant - In CRM unknown'!$G$2:$G$253,"UK",'Relevant - In CRM unknown'!$Q$2:$Q$253,"valid")+COUNTIFS('Relevant - IN NOW CRM valid'!$T$2:$T$2328,$A691,'Relevant - IN NOW CRM valid'!$G$2:$G$2328,"UK",'Relevant - IN NOW CRM valid'!$Q$2:$Q$2328,"valid")+COUNTIFS('Relevant - IN NOW CRM unknown'!$T$2:$T$1227,$A691,'Relevant - IN NOW CRM unknown'!$G$2:$G$1227,"UK",'Relevant - IN NOW CRM unknown'!$Q$2:$Q$1227,"valid")+COUNTIFS('Relevant - Not CRM not valid'!$T$2:$T$416,$A691,'Relevant - Not CRM not valid'!$G$2:$G$416,"UK",'Relevant - Not CRM not valid'!$Q$2:$Q$416,"valid")+COUNTIFS('Relevant - In CRM not valid'!$T$2:$T$46,$A691,'Relevant - In CRM not valid'!$G$2:$G$46,"UK",'Relevant - In CRM not valid'!$Q$2:$Q$46,"valid")</f>
        <v>1</v>
      </c>
      <c r="O691" s="2" t="str">
        <f t="shared" si="21"/>
        <v>Finance  IT/Systems</v>
      </c>
    </row>
    <row r="692" spans="1:15" ht="15" customHeight="1">
      <c r="A692" s="2" t="s">
        <v>1491</v>
      </c>
      <c r="B692" s="2" t="s">
        <v>1492</v>
      </c>
      <c r="C692" s="2" t="s">
        <v>1570</v>
      </c>
      <c r="D692" s="2" t="str">
        <f>IFERROR(INDEX('UK Target Institutions'!$D$2:$D$727,MATCH($A692,'UK Target Institutions'!$A$2:$A$727,0)),"")</f>
        <v>No</v>
      </c>
      <c r="E692" s="2">
        <f>COUNTIFS('Relevant - In CRM valid'!$T$2:$T$4699,$A692,'Relevant - In CRM valid'!$G$2:$G$4699,"UK")+COUNTIFS('Relevant - In CRM unknown'!$T$2:$T$253,$A692,'Relevant - In CRM unknown'!$G$2:$G$253,"UK")+COUNTIFS('Relevant - IN NOW CRM valid'!$T$2:$T$2328,$A692,'Relevant - IN NOW CRM valid'!$G$2:$G$2328,"UK")+COUNTIFS('Relevant - IN NOW CRM unknown'!$T$2:$T$1227,$A692,'Relevant - IN NOW CRM unknown'!$G$2:$G$1227,"UK")+COUNTIFS('Relevant - Not CRM not valid'!$T$2:$T$416,$A692,'Relevant - Not CRM not valid'!$G$2:$G$416,"UK")+COUNTIFS('Relevant - In CRM not valid'!$T$2:$T$46,$A692,'Relevant - In CRM not valid'!$G$2:$G$46,"UK")</f>
        <v>1</v>
      </c>
      <c r="F692" s="2">
        <f>COUNTIFS('Relevant - In CRM valid'!$T$2:$T$4699,$A692,'Relevant - In CRM valid'!$G$2:$G$4699,"UK",'Relevant - In CRM valid'!$M$2:$M$4699,"Research")+COUNTIFS('Relevant - In CRM unknown'!$T$2:$T$253,$A692,'Relevant - In CRM unknown'!$G$2:$G$253,"UK",'Relevant - In CRM unknown'!$M$2:$M$253,"Research")+COUNTIFS('Relevant - IN NOW CRM valid'!$T$2:$T$2328,$A692,'Relevant - IN NOW CRM valid'!$G$2:$G$2328,"UK",'Relevant - IN NOW CRM valid'!$M$2:$M$2328,"Research")+COUNTIFS('Relevant - IN NOW CRM unknown'!$T$2:$T$1227,$A692,'Relevant - IN NOW CRM unknown'!$G$2:$G$1227,"UK",'Relevant - IN NOW CRM unknown'!$M$2:$M$1227,"Research")+COUNTIFS('Relevant - Not CRM not valid'!$T$2:$T$416,$A692,'Relevant - Not CRM not valid'!$G$2:$G$416,"UK",'Relevant - Not CRM not valid'!$M$2:$M$416,"Research")+COUNTIFS('Relevant - In CRM not valid'!$T$2:$T$46,$A692,'Relevant - In CRM not valid'!$G$2:$G$46,"UK",'Relevant - In CRM not valid'!$M$2:$M$46,"Research")</f>
        <v>1</v>
      </c>
      <c r="G692" s="2">
        <f>COUNTIFS('Relevant - In CRM valid'!$T$2:$T$4699,$A692,'Relevant - In CRM valid'!$G$2:$G$4699,"UK",'Relevant - In CRM valid'!$M$2:$M$4699,"Research",'Relevant - In CRM valid'!$R$2:$R$4699,"Senior")+COUNTIFS('Relevant - In CRM unknown'!$T$2:$T$253,$A692,'Relevant - In CRM unknown'!$G$2:$G$253,"UK",'Relevant - In CRM unknown'!$M$2:$M$253,"Research",'Relevant - In CRM unknown'!$R$2:$R$253,"Senior")+COUNTIFS('Relevant - IN NOW CRM valid'!$T$2:$T$2328,$A692,'Relevant - IN NOW CRM valid'!$G$2:$G$2328,"UK",'Relevant - IN NOW CRM valid'!$M$2:$M$2328,"Research",'Relevant - IN NOW CRM valid'!$R$2:$R$2328,"Senior")+COUNTIFS('Relevant - IN NOW CRM unknown'!$T$2:$T$1227,$A692,'Relevant - IN NOW CRM unknown'!$G$2:$G$1227,"UK",'Relevant - IN NOW CRM unknown'!$M$2:$M$1227,"Research",'Relevant - IN NOW CRM unknown'!$R$2:$R$1227,"Senior")+COUNTIFS('Relevant - Not CRM not valid'!$T$2:$T$416,$A692,'Relevant - Not CRM not valid'!$G$2:$G$416,"UK",'Relevant - Not CRM not valid'!$M$2:$M$416,"Research",'Relevant - Not CRM not valid'!$R$2:$R$416,"Senior")+COUNTIFS('Relevant - In CRM not valid'!$T$2:$T$46,$A692,'Relevant - In CRM not valid'!$G$2:$G$46,"UK",'Relevant - In CRM not valid'!$M$2:$M$46,"Research",'Relevant - In CRM not valid'!$R$2:$R$46,"Senior")</f>
        <v>1</v>
      </c>
      <c r="H692" s="2">
        <f>COUNTIFS('Relevant - In CRM valid'!$T$2:$T$4699,$A692,'Relevant - In CRM valid'!$G$2:$G$4699,"UK",'Relevant - In CRM valid'!$M$2:$M$4699,"Research",'Relevant - In CRM valid'!$R$2:$R$4699,"Operational")+COUNTIFS('Relevant - In CRM unknown'!$T$2:$T$253,$A692,'Relevant - In CRM unknown'!$G$2:$G$253,"UK",'Relevant - In CRM unknown'!$M$2:$M$253,"Research",'Relevant - In CRM unknown'!$R$2:$R$253,"Operational")+COUNTIFS('Relevant - IN NOW CRM valid'!$T$2:$T$2328,$A692,'Relevant - IN NOW CRM valid'!$G$2:$G$2328,"UK",'Relevant - IN NOW CRM valid'!$M$2:$M$2328,"Research",'Relevant - IN NOW CRM valid'!$R$2:$R$2328,"Operational")+COUNTIFS('Relevant - IN NOW CRM unknown'!$T$2:$T$1227,$A692,'Relevant - IN NOW CRM unknown'!$G$2:$G$1227,"UK",'Relevant - IN NOW CRM unknown'!$M$2:$M$1227,"Research",'Relevant - IN NOW CRM unknown'!$R$2:$R$1227,"Operational")+COUNTIFS('Relevant - Not CRM not valid'!$T$2:$T$416,$A692,'Relevant - Not CRM not valid'!$G$2:$G$416,"UK",'Relevant - Not CRM not valid'!$M$2:$M$416,"Research",'Relevant - Not CRM not valid'!$R$2:$R$416,"Operational")+COUNTIFS('Relevant - In CRM not valid'!$T$2:$T$46,$A692,'Relevant - In CRM not valid'!$G$2:$G$46,"UK",'Relevant - In CRM not valid'!$M$2:$M$46,"Research",'Relevant - In CRM not valid'!$R$2:$R$46,"Operational")</f>
        <v>0</v>
      </c>
      <c r="I692" s="2">
        <f>COUNTIFS('Relevant - In CRM valid'!$T$2:$T$4699,$A692,'Relevant - In CRM valid'!$G$2:$G$4699,"UK",'Relevant - In CRM valid'!$M$2:$M$4699,"Research",'Relevant - In CRM valid'!$R$2:$R$4699,"Academic")+COUNTIFS('Relevant - In CRM unknown'!$T$2:$T$253,$A692,'Relevant - In CRM unknown'!$G$2:$G$253,"UK",'Relevant - In CRM unknown'!$M$2:$M$253,"Research",'Relevant - In CRM unknown'!$R$2:$R$253,"Academic")+COUNTIFS('Relevant - IN NOW CRM valid'!$T$2:$T$2328,$A692,'Relevant - IN NOW CRM valid'!$G$2:$G$2328,"UK",'Relevant - IN NOW CRM valid'!$M$2:$M$2328,"Research",'Relevant - IN NOW CRM valid'!$R$2:$R$2328,"Academic")+COUNTIFS('Relevant - IN NOW CRM unknown'!$T$2:$T$1227,$A692,'Relevant - IN NOW CRM unknown'!$G$2:$G$1227,"UK",'Relevant - IN NOW CRM unknown'!$M$2:$M$1227,"Research",'Relevant - IN NOW CRM unknown'!$R$2:$R$1227,"Academic")+COUNTIFS('Relevant - Not CRM not valid'!$T$2:$T$416,$A692,'Relevant - Not CRM not valid'!$G$2:$G$416,"UK",'Relevant - Not CRM not valid'!$M$2:$M$416,"Research",'Relevant - Not CRM not valid'!$R$2:$R$416,"Academic")+COUNTIFS('Relevant - In CRM not valid'!$T$2:$T$46,$A692,'Relevant - In CRM not valid'!$G$2:$G$46,"UK",'Relevant - In CRM not valid'!$M$2:$M$46,"Research",'Relevant - In CRM not valid'!$R$2:$R$46,"Academic")</f>
        <v>0</v>
      </c>
      <c r="J692" s="2">
        <f>COUNTIFS('Relevant - In CRM valid'!$T$2:$T$4699,$A692,'Relevant - In CRM valid'!$G$2:$G$4699,"UK",'Relevant - In CRM valid'!$M$2:$M$4699,"Finance")+COUNTIFS('Relevant - In CRM unknown'!$T$2:$T$253,$A692,'Relevant - In CRM unknown'!$G$2:$G$253,"UK",'Relevant - In CRM unknown'!$M$2:$M$253,"Finance")+COUNTIFS('Relevant - IN NOW CRM valid'!$T$2:$T$2328,$A692,'Relevant - IN NOW CRM valid'!$G$2:$G$2328,"UK",'Relevant - IN NOW CRM valid'!$M$2:$M$2328,"Finance")+COUNTIFS('Relevant - IN NOW CRM unknown'!$T$2:$T$1227,$A692,'Relevant - IN NOW CRM unknown'!$G$2:$G$1227,"UK",'Relevant - IN NOW CRM unknown'!$M$2:$M$1227,"Finance")+COUNTIFS('Relevant - Not CRM not valid'!$T$2:$T$416,$A692,'Relevant - Not CRM not valid'!$G$2:$G$416,"UK",'Relevant - Not CRM not valid'!$M$2:$M$416,"Finance")+COUNTIFS('Relevant - In CRM not valid'!$T$2:$T$46,$A692,'Relevant - In CRM not valid'!$G$2:$G$46,"UK",'Relevant - In CRM not valid'!$M$2:$M$46,"Finance")</f>
        <v>0</v>
      </c>
      <c r="K692" s="2">
        <f>COUNTIFS('Relevant - In CRM valid'!$T$2:$T$4699,$A692,'Relevant - In CRM valid'!$G$2:$G$4699,"UK",'Relevant - In CRM valid'!$M$2:$M$4699,"IT/Systems")+COUNTIFS('Relevant - In CRM unknown'!$T$2:$T$253,$A692,'Relevant - In CRM unknown'!$G$2:$G$253,"UK",'Relevant - In CRM unknown'!$M$2:$M$253,"IT/Systems")+COUNTIFS('Relevant - IN NOW CRM valid'!$T$2:$T$2328,$A692,'Relevant - IN NOW CRM valid'!$G$2:$G$2328,"UK",'Relevant - IN NOW CRM valid'!$M$2:$M$2328,"IT/Systems")+COUNTIFS('Relevant - IN NOW CRM unknown'!$T$2:$T$1227,$A692,'Relevant - IN NOW CRM unknown'!$G$2:$G$1227,"UK",'Relevant - IN NOW CRM unknown'!$M$2:$M$1227,"IT/Systems")+COUNTIFS('Relevant - Not CRM not valid'!$T$2:$T$416,$A692,'Relevant - Not CRM not valid'!$G$2:$G$416,"UK",'Relevant - Not CRM not valid'!$M$2:$M$416,"IT/Systems")+COUNTIFS('Relevant - In CRM not valid'!$T$2:$T$46,$A692,'Relevant - In CRM not valid'!$G$2:$G$46,"UK",'Relevant - In CRM not valid'!$M$2:$M$46,"IT/Systems")</f>
        <v>0</v>
      </c>
      <c r="L692" s="2">
        <f>COUNTIFS('Relevant - In CRM valid'!$T$2:$T$4699,$A692,'Relevant - In CRM valid'!$G$2:$G$4699,"UK",'Relevant - In CRM valid'!$M$2:$M$4699,"")+COUNTIFS('Relevant - In CRM unknown'!$T$2:$T$253,$A692,'Relevant - In CRM unknown'!$G$2:$G$253,"UK",'Relevant - In CRM unknown'!$M$2:$M$253,"")+COUNTIFS('Relevant - IN NOW CRM valid'!$T$2:$T$2328,$A692,'Relevant - IN NOW CRM valid'!$G$2:$G$2328,"UK",'Relevant - IN NOW CRM valid'!$M$2:$M$2328,"")+COUNTIFS('Relevant - IN NOW CRM unknown'!$T$2:$T$1227,$A692,'Relevant - IN NOW CRM unknown'!$G$2:$G$1227,"UK",'Relevant - IN NOW CRM unknown'!$M$2:$M$1227,"")+COUNTIFS('Relevant - Not CRM not valid'!$T$2:$T$416,$A692,'Relevant - Not CRM not valid'!$G$2:$G$416,"UK",'Relevant - Not CRM not valid'!$M$2:$M$416,"")+COUNTIFS('Relevant - In CRM not valid'!$T$2:$T$46,$A692,'Relevant - In CRM not valid'!$G$2:$G$46,"UK",'Relevant - In CRM not valid'!$M$2:$M$46,"")</f>
        <v>0</v>
      </c>
      <c r="M692" s="2">
        <f t="shared" si="20"/>
        <v>1</v>
      </c>
      <c r="N692" s="2">
        <f>COUNTIFS('Relevant - In CRM valid'!$T$2:$T$4699,$A692,'Relevant - In CRM valid'!$G$2:$G$4699,"UK",'Relevant - In CRM valid'!$Q$2:$Q$4699,"valid")+COUNTIFS('Relevant - In CRM unknown'!$T$2:$T$253,$A692,'Relevant - In CRM unknown'!$G$2:$G$253,"UK",'Relevant - In CRM unknown'!$Q$2:$Q$253,"valid")+COUNTIFS('Relevant - IN NOW CRM valid'!$T$2:$T$2328,$A692,'Relevant - IN NOW CRM valid'!$G$2:$G$2328,"UK",'Relevant - IN NOW CRM valid'!$Q$2:$Q$2328,"valid")+COUNTIFS('Relevant - IN NOW CRM unknown'!$T$2:$T$1227,$A692,'Relevant - IN NOW CRM unknown'!$G$2:$G$1227,"UK",'Relevant - IN NOW CRM unknown'!$Q$2:$Q$1227,"valid")+COUNTIFS('Relevant - Not CRM not valid'!$T$2:$T$416,$A692,'Relevant - Not CRM not valid'!$G$2:$G$416,"UK",'Relevant - Not CRM not valid'!$Q$2:$Q$416,"valid")+COUNTIFS('Relevant - In CRM not valid'!$T$2:$T$46,$A692,'Relevant - In CRM not valid'!$G$2:$G$46,"UK",'Relevant - In CRM not valid'!$Q$2:$Q$46,"valid")</f>
        <v>1</v>
      </c>
      <c r="O692" s="2" t="str">
        <f t="shared" si="21"/>
        <v>Finance  IT/Systems</v>
      </c>
    </row>
    <row r="693" spans="1:15" ht="15" customHeight="1">
      <c r="A693" s="2" t="s">
        <v>1493</v>
      </c>
      <c r="B693" s="2" t="s">
        <v>1494</v>
      </c>
      <c r="C693" s="2" t="s">
        <v>1570</v>
      </c>
      <c r="D693" s="2" t="str">
        <f>IFERROR(INDEX('UK Target Institutions'!$D$2:$D$727,MATCH($A693,'UK Target Institutions'!$A$2:$A$727,0)),"")</f>
        <v>No</v>
      </c>
      <c r="E693" s="2">
        <f>COUNTIFS('Relevant - In CRM valid'!$T$2:$T$4699,$A693,'Relevant - In CRM valid'!$G$2:$G$4699,"UK")+COUNTIFS('Relevant - In CRM unknown'!$T$2:$T$253,$A693,'Relevant - In CRM unknown'!$G$2:$G$253,"UK")+COUNTIFS('Relevant - IN NOW CRM valid'!$T$2:$T$2328,$A693,'Relevant - IN NOW CRM valid'!$G$2:$G$2328,"UK")+COUNTIFS('Relevant - IN NOW CRM unknown'!$T$2:$T$1227,$A693,'Relevant - IN NOW CRM unknown'!$G$2:$G$1227,"UK")+COUNTIFS('Relevant - Not CRM not valid'!$T$2:$T$416,$A693,'Relevant - Not CRM not valid'!$G$2:$G$416,"UK")+COUNTIFS('Relevant - In CRM not valid'!$T$2:$T$46,$A693,'Relevant - In CRM not valid'!$G$2:$G$46,"UK")</f>
        <v>1</v>
      </c>
      <c r="F693" s="2">
        <f>COUNTIFS('Relevant - In CRM valid'!$T$2:$T$4699,$A693,'Relevant - In CRM valid'!$G$2:$G$4699,"UK",'Relevant - In CRM valid'!$M$2:$M$4699,"Research")+COUNTIFS('Relevant - In CRM unknown'!$T$2:$T$253,$A693,'Relevant - In CRM unknown'!$G$2:$G$253,"UK",'Relevant - In CRM unknown'!$M$2:$M$253,"Research")+COUNTIFS('Relevant - IN NOW CRM valid'!$T$2:$T$2328,$A693,'Relevant - IN NOW CRM valid'!$G$2:$G$2328,"UK",'Relevant - IN NOW CRM valid'!$M$2:$M$2328,"Research")+COUNTIFS('Relevant - IN NOW CRM unknown'!$T$2:$T$1227,$A693,'Relevant - IN NOW CRM unknown'!$G$2:$G$1227,"UK",'Relevant - IN NOW CRM unknown'!$M$2:$M$1227,"Research")+COUNTIFS('Relevant - Not CRM not valid'!$T$2:$T$416,$A693,'Relevant - Not CRM not valid'!$G$2:$G$416,"UK",'Relevant - Not CRM not valid'!$M$2:$M$416,"Research")+COUNTIFS('Relevant - In CRM not valid'!$T$2:$T$46,$A693,'Relevant - In CRM not valid'!$G$2:$G$46,"UK",'Relevant - In CRM not valid'!$M$2:$M$46,"Research")</f>
        <v>1</v>
      </c>
      <c r="G693" s="2">
        <f>COUNTIFS('Relevant - In CRM valid'!$T$2:$T$4699,$A693,'Relevant - In CRM valid'!$G$2:$G$4699,"UK",'Relevant - In CRM valid'!$M$2:$M$4699,"Research",'Relevant - In CRM valid'!$R$2:$R$4699,"Senior")+COUNTIFS('Relevant - In CRM unknown'!$T$2:$T$253,$A693,'Relevant - In CRM unknown'!$G$2:$G$253,"UK",'Relevant - In CRM unknown'!$M$2:$M$253,"Research",'Relevant - In CRM unknown'!$R$2:$R$253,"Senior")+COUNTIFS('Relevant - IN NOW CRM valid'!$T$2:$T$2328,$A693,'Relevant - IN NOW CRM valid'!$G$2:$G$2328,"UK",'Relevant - IN NOW CRM valid'!$M$2:$M$2328,"Research",'Relevant - IN NOW CRM valid'!$R$2:$R$2328,"Senior")+COUNTIFS('Relevant - IN NOW CRM unknown'!$T$2:$T$1227,$A693,'Relevant - IN NOW CRM unknown'!$G$2:$G$1227,"UK",'Relevant - IN NOW CRM unknown'!$M$2:$M$1227,"Research",'Relevant - IN NOW CRM unknown'!$R$2:$R$1227,"Senior")+COUNTIFS('Relevant - Not CRM not valid'!$T$2:$T$416,$A693,'Relevant - Not CRM not valid'!$G$2:$G$416,"UK",'Relevant - Not CRM not valid'!$M$2:$M$416,"Research",'Relevant - Not CRM not valid'!$R$2:$R$416,"Senior")+COUNTIFS('Relevant - In CRM not valid'!$T$2:$T$46,$A693,'Relevant - In CRM not valid'!$G$2:$G$46,"UK",'Relevant - In CRM not valid'!$M$2:$M$46,"Research",'Relevant - In CRM not valid'!$R$2:$R$46,"Senior")</f>
        <v>1</v>
      </c>
      <c r="H693" s="2">
        <f>COUNTIFS('Relevant - In CRM valid'!$T$2:$T$4699,$A693,'Relevant - In CRM valid'!$G$2:$G$4699,"UK",'Relevant - In CRM valid'!$M$2:$M$4699,"Research",'Relevant - In CRM valid'!$R$2:$R$4699,"Operational")+COUNTIFS('Relevant - In CRM unknown'!$T$2:$T$253,$A693,'Relevant - In CRM unknown'!$G$2:$G$253,"UK",'Relevant - In CRM unknown'!$M$2:$M$253,"Research",'Relevant - In CRM unknown'!$R$2:$R$253,"Operational")+COUNTIFS('Relevant - IN NOW CRM valid'!$T$2:$T$2328,$A693,'Relevant - IN NOW CRM valid'!$G$2:$G$2328,"UK",'Relevant - IN NOW CRM valid'!$M$2:$M$2328,"Research",'Relevant - IN NOW CRM valid'!$R$2:$R$2328,"Operational")+COUNTIFS('Relevant - IN NOW CRM unknown'!$T$2:$T$1227,$A693,'Relevant - IN NOW CRM unknown'!$G$2:$G$1227,"UK",'Relevant - IN NOW CRM unknown'!$M$2:$M$1227,"Research",'Relevant - IN NOW CRM unknown'!$R$2:$R$1227,"Operational")+COUNTIFS('Relevant - Not CRM not valid'!$T$2:$T$416,$A693,'Relevant - Not CRM not valid'!$G$2:$G$416,"UK",'Relevant - Not CRM not valid'!$M$2:$M$416,"Research",'Relevant - Not CRM not valid'!$R$2:$R$416,"Operational")+COUNTIFS('Relevant - In CRM not valid'!$T$2:$T$46,$A693,'Relevant - In CRM not valid'!$G$2:$G$46,"UK",'Relevant - In CRM not valid'!$M$2:$M$46,"Research",'Relevant - In CRM not valid'!$R$2:$R$46,"Operational")</f>
        <v>0</v>
      </c>
      <c r="I693" s="2">
        <f>COUNTIFS('Relevant - In CRM valid'!$T$2:$T$4699,$A693,'Relevant - In CRM valid'!$G$2:$G$4699,"UK",'Relevant - In CRM valid'!$M$2:$M$4699,"Research",'Relevant - In CRM valid'!$R$2:$R$4699,"Academic")+COUNTIFS('Relevant - In CRM unknown'!$T$2:$T$253,$A693,'Relevant - In CRM unknown'!$G$2:$G$253,"UK",'Relevant - In CRM unknown'!$M$2:$M$253,"Research",'Relevant - In CRM unknown'!$R$2:$R$253,"Academic")+COUNTIFS('Relevant - IN NOW CRM valid'!$T$2:$T$2328,$A693,'Relevant - IN NOW CRM valid'!$G$2:$G$2328,"UK",'Relevant - IN NOW CRM valid'!$M$2:$M$2328,"Research",'Relevant - IN NOW CRM valid'!$R$2:$R$2328,"Academic")+COUNTIFS('Relevant - IN NOW CRM unknown'!$T$2:$T$1227,$A693,'Relevant - IN NOW CRM unknown'!$G$2:$G$1227,"UK",'Relevant - IN NOW CRM unknown'!$M$2:$M$1227,"Research",'Relevant - IN NOW CRM unknown'!$R$2:$R$1227,"Academic")+COUNTIFS('Relevant - Not CRM not valid'!$T$2:$T$416,$A693,'Relevant - Not CRM not valid'!$G$2:$G$416,"UK",'Relevant - Not CRM not valid'!$M$2:$M$416,"Research",'Relevant - Not CRM not valid'!$R$2:$R$416,"Academic")+COUNTIFS('Relevant - In CRM not valid'!$T$2:$T$46,$A693,'Relevant - In CRM not valid'!$G$2:$G$46,"UK",'Relevant - In CRM not valid'!$M$2:$M$46,"Research",'Relevant - In CRM not valid'!$R$2:$R$46,"Academic")</f>
        <v>0</v>
      </c>
      <c r="J693" s="2">
        <f>COUNTIFS('Relevant - In CRM valid'!$T$2:$T$4699,$A693,'Relevant - In CRM valid'!$G$2:$G$4699,"UK",'Relevant - In CRM valid'!$M$2:$M$4699,"Finance")+COUNTIFS('Relevant - In CRM unknown'!$T$2:$T$253,$A693,'Relevant - In CRM unknown'!$G$2:$G$253,"UK",'Relevant - In CRM unknown'!$M$2:$M$253,"Finance")+COUNTIFS('Relevant - IN NOW CRM valid'!$T$2:$T$2328,$A693,'Relevant - IN NOW CRM valid'!$G$2:$G$2328,"UK",'Relevant - IN NOW CRM valid'!$M$2:$M$2328,"Finance")+COUNTIFS('Relevant - IN NOW CRM unknown'!$T$2:$T$1227,$A693,'Relevant - IN NOW CRM unknown'!$G$2:$G$1227,"UK",'Relevant - IN NOW CRM unknown'!$M$2:$M$1227,"Finance")+COUNTIFS('Relevant - Not CRM not valid'!$T$2:$T$416,$A693,'Relevant - Not CRM not valid'!$G$2:$G$416,"UK",'Relevant - Not CRM not valid'!$M$2:$M$416,"Finance")+COUNTIFS('Relevant - In CRM not valid'!$T$2:$T$46,$A693,'Relevant - In CRM not valid'!$G$2:$G$46,"UK",'Relevant - In CRM not valid'!$M$2:$M$46,"Finance")</f>
        <v>0</v>
      </c>
      <c r="K693" s="2">
        <f>COUNTIFS('Relevant - In CRM valid'!$T$2:$T$4699,$A693,'Relevant - In CRM valid'!$G$2:$G$4699,"UK",'Relevant - In CRM valid'!$M$2:$M$4699,"IT/Systems")+COUNTIFS('Relevant - In CRM unknown'!$T$2:$T$253,$A693,'Relevant - In CRM unknown'!$G$2:$G$253,"UK",'Relevant - In CRM unknown'!$M$2:$M$253,"IT/Systems")+COUNTIFS('Relevant - IN NOW CRM valid'!$T$2:$T$2328,$A693,'Relevant - IN NOW CRM valid'!$G$2:$G$2328,"UK",'Relevant - IN NOW CRM valid'!$M$2:$M$2328,"IT/Systems")+COUNTIFS('Relevant - IN NOW CRM unknown'!$T$2:$T$1227,$A693,'Relevant - IN NOW CRM unknown'!$G$2:$G$1227,"UK",'Relevant - IN NOW CRM unknown'!$M$2:$M$1227,"IT/Systems")+COUNTIFS('Relevant - Not CRM not valid'!$T$2:$T$416,$A693,'Relevant - Not CRM not valid'!$G$2:$G$416,"UK",'Relevant - Not CRM not valid'!$M$2:$M$416,"IT/Systems")+COUNTIFS('Relevant - In CRM not valid'!$T$2:$T$46,$A693,'Relevant - In CRM not valid'!$G$2:$G$46,"UK",'Relevant - In CRM not valid'!$M$2:$M$46,"IT/Systems")</f>
        <v>0</v>
      </c>
      <c r="L693" s="2">
        <f>COUNTIFS('Relevant - In CRM valid'!$T$2:$T$4699,$A693,'Relevant - In CRM valid'!$G$2:$G$4699,"UK",'Relevant - In CRM valid'!$M$2:$M$4699,"")+COUNTIFS('Relevant - In CRM unknown'!$T$2:$T$253,$A693,'Relevant - In CRM unknown'!$G$2:$G$253,"UK",'Relevant - In CRM unknown'!$M$2:$M$253,"")+COUNTIFS('Relevant - IN NOW CRM valid'!$T$2:$T$2328,$A693,'Relevant - IN NOW CRM valid'!$G$2:$G$2328,"UK",'Relevant - IN NOW CRM valid'!$M$2:$M$2328,"")+COUNTIFS('Relevant - IN NOW CRM unknown'!$T$2:$T$1227,$A693,'Relevant - IN NOW CRM unknown'!$G$2:$G$1227,"UK",'Relevant - IN NOW CRM unknown'!$M$2:$M$1227,"")+COUNTIFS('Relevant - Not CRM not valid'!$T$2:$T$416,$A693,'Relevant - Not CRM not valid'!$G$2:$G$416,"UK",'Relevant - Not CRM not valid'!$M$2:$M$416,"")+COUNTIFS('Relevant - In CRM not valid'!$T$2:$T$46,$A693,'Relevant - In CRM not valid'!$G$2:$G$46,"UK",'Relevant - In CRM not valid'!$M$2:$M$46,"")</f>
        <v>0</v>
      </c>
      <c r="M693" s="2">
        <f t="shared" si="20"/>
        <v>1</v>
      </c>
      <c r="N693" s="2">
        <f>COUNTIFS('Relevant - In CRM valid'!$T$2:$T$4699,$A693,'Relevant - In CRM valid'!$G$2:$G$4699,"UK",'Relevant - In CRM valid'!$Q$2:$Q$4699,"valid")+COUNTIFS('Relevant - In CRM unknown'!$T$2:$T$253,$A693,'Relevant - In CRM unknown'!$G$2:$G$253,"UK",'Relevant - In CRM unknown'!$Q$2:$Q$253,"valid")+COUNTIFS('Relevant - IN NOW CRM valid'!$T$2:$T$2328,$A693,'Relevant - IN NOW CRM valid'!$G$2:$G$2328,"UK",'Relevant - IN NOW CRM valid'!$Q$2:$Q$2328,"valid")+COUNTIFS('Relevant - IN NOW CRM unknown'!$T$2:$T$1227,$A693,'Relevant - IN NOW CRM unknown'!$G$2:$G$1227,"UK",'Relevant - IN NOW CRM unknown'!$Q$2:$Q$1227,"valid")+COUNTIFS('Relevant - Not CRM not valid'!$T$2:$T$416,$A693,'Relevant - Not CRM not valid'!$G$2:$G$416,"UK",'Relevant - Not CRM not valid'!$Q$2:$Q$416,"valid")+COUNTIFS('Relevant - In CRM not valid'!$T$2:$T$46,$A693,'Relevant - In CRM not valid'!$G$2:$G$46,"UK",'Relevant - In CRM not valid'!$Q$2:$Q$46,"valid")</f>
        <v>1</v>
      </c>
      <c r="O693" s="2" t="str">
        <f t="shared" si="21"/>
        <v>Finance  IT/Systems</v>
      </c>
    </row>
    <row r="694" spans="1:15" ht="15" customHeight="1">
      <c r="A694" s="2" t="s">
        <v>1495</v>
      </c>
      <c r="B694" s="2" t="s">
        <v>1496</v>
      </c>
      <c r="C694" s="2" t="s">
        <v>1570</v>
      </c>
      <c r="D694" s="2" t="str">
        <f>IFERROR(INDEX('UK Target Institutions'!$D$2:$D$727,MATCH($A694,'UK Target Institutions'!$A$2:$A$727,0)),"")</f>
        <v>No</v>
      </c>
      <c r="E694" s="2">
        <f>COUNTIFS('Relevant - In CRM valid'!$T$2:$T$4699,$A694,'Relevant - In CRM valid'!$G$2:$G$4699,"UK")+COUNTIFS('Relevant - In CRM unknown'!$T$2:$T$253,$A694,'Relevant - In CRM unknown'!$G$2:$G$253,"UK")+COUNTIFS('Relevant - IN NOW CRM valid'!$T$2:$T$2328,$A694,'Relevant - IN NOW CRM valid'!$G$2:$G$2328,"UK")+COUNTIFS('Relevant - IN NOW CRM unknown'!$T$2:$T$1227,$A694,'Relevant - IN NOW CRM unknown'!$G$2:$G$1227,"UK")+COUNTIFS('Relevant - Not CRM not valid'!$T$2:$T$416,$A694,'Relevant - Not CRM not valid'!$G$2:$G$416,"UK")+COUNTIFS('Relevant - In CRM not valid'!$T$2:$T$46,$A694,'Relevant - In CRM not valid'!$G$2:$G$46,"UK")</f>
        <v>1</v>
      </c>
      <c r="F694" s="2">
        <f>COUNTIFS('Relevant - In CRM valid'!$T$2:$T$4699,$A694,'Relevant - In CRM valid'!$G$2:$G$4699,"UK",'Relevant - In CRM valid'!$M$2:$M$4699,"Research")+COUNTIFS('Relevant - In CRM unknown'!$T$2:$T$253,$A694,'Relevant - In CRM unknown'!$G$2:$G$253,"UK",'Relevant - In CRM unknown'!$M$2:$M$253,"Research")+COUNTIFS('Relevant - IN NOW CRM valid'!$T$2:$T$2328,$A694,'Relevant - IN NOW CRM valid'!$G$2:$G$2328,"UK",'Relevant - IN NOW CRM valid'!$M$2:$M$2328,"Research")+COUNTIFS('Relevant - IN NOW CRM unknown'!$T$2:$T$1227,$A694,'Relevant - IN NOW CRM unknown'!$G$2:$G$1227,"UK",'Relevant - IN NOW CRM unknown'!$M$2:$M$1227,"Research")+COUNTIFS('Relevant - Not CRM not valid'!$T$2:$T$416,$A694,'Relevant - Not CRM not valid'!$G$2:$G$416,"UK",'Relevant - Not CRM not valid'!$M$2:$M$416,"Research")+COUNTIFS('Relevant - In CRM not valid'!$T$2:$T$46,$A694,'Relevant - In CRM not valid'!$G$2:$G$46,"UK",'Relevant - In CRM not valid'!$M$2:$M$46,"Research")</f>
        <v>1</v>
      </c>
      <c r="G694" s="2">
        <f>COUNTIFS('Relevant - In CRM valid'!$T$2:$T$4699,$A694,'Relevant - In CRM valid'!$G$2:$G$4699,"UK",'Relevant - In CRM valid'!$M$2:$M$4699,"Research",'Relevant - In CRM valid'!$R$2:$R$4699,"Senior")+COUNTIFS('Relevant - In CRM unknown'!$T$2:$T$253,$A694,'Relevant - In CRM unknown'!$G$2:$G$253,"UK",'Relevant - In CRM unknown'!$M$2:$M$253,"Research",'Relevant - In CRM unknown'!$R$2:$R$253,"Senior")+COUNTIFS('Relevant - IN NOW CRM valid'!$T$2:$T$2328,$A694,'Relevant - IN NOW CRM valid'!$G$2:$G$2328,"UK",'Relevant - IN NOW CRM valid'!$M$2:$M$2328,"Research",'Relevant - IN NOW CRM valid'!$R$2:$R$2328,"Senior")+COUNTIFS('Relevant - IN NOW CRM unknown'!$T$2:$T$1227,$A694,'Relevant - IN NOW CRM unknown'!$G$2:$G$1227,"UK",'Relevant - IN NOW CRM unknown'!$M$2:$M$1227,"Research",'Relevant - IN NOW CRM unknown'!$R$2:$R$1227,"Senior")+COUNTIFS('Relevant - Not CRM not valid'!$T$2:$T$416,$A694,'Relevant - Not CRM not valid'!$G$2:$G$416,"UK",'Relevant - Not CRM not valid'!$M$2:$M$416,"Research",'Relevant - Not CRM not valid'!$R$2:$R$416,"Senior")+COUNTIFS('Relevant - In CRM not valid'!$T$2:$T$46,$A694,'Relevant - In CRM not valid'!$G$2:$G$46,"UK",'Relevant - In CRM not valid'!$M$2:$M$46,"Research",'Relevant - In CRM not valid'!$R$2:$R$46,"Senior")</f>
        <v>1</v>
      </c>
      <c r="H694" s="2">
        <f>COUNTIFS('Relevant - In CRM valid'!$T$2:$T$4699,$A694,'Relevant - In CRM valid'!$G$2:$G$4699,"UK",'Relevant - In CRM valid'!$M$2:$M$4699,"Research",'Relevant - In CRM valid'!$R$2:$R$4699,"Operational")+COUNTIFS('Relevant - In CRM unknown'!$T$2:$T$253,$A694,'Relevant - In CRM unknown'!$G$2:$G$253,"UK",'Relevant - In CRM unknown'!$M$2:$M$253,"Research",'Relevant - In CRM unknown'!$R$2:$R$253,"Operational")+COUNTIFS('Relevant - IN NOW CRM valid'!$T$2:$T$2328,$A694,'Relevant - IN NOW CRM valid'!$G$2:$G$2328,"UK",'Relevant - IN NOW CRM valid'!$M$2:$M$2328,"Research",'Relevant - IN NOW CRM valid'!$R$2:$R$2328,"Operational")+COUNTIFS('Relevant - IN NOW CRM unknown'!$T$2:$T$1227,$A694,'Relevant - IN NOW CRM unknown'!$G$2:$G$1227,"UK",'Relevant - IN NOW CRM unknown'!$M$2:$M$1227,"Research",'Relevant - IN NOW CRM unknown'!$R$2:$R$1227,"Operational")+COUNTIFS('Relevant - Not CRM not valid'!$T$2:$T$416,$A694,'Relevant - Not CRM not valid'!$G$2:$G$416,"UK",'Relevant - Not CRM not valid'!$M$2:$M$416,"Research",'Relevant - Not CRM not valid'!$R$2:$R$416,"Operational")+COUNTIFS('Relevant - In CRM not valid'!$T$2:$T$46,$A694,'Relevant - In CRM not valid'!$G$2:$G$46,"UK",'Relevant - In CRM not valid'!$M$2:$M$46,"Research",'Relevant - In CRM not valid'!$R$2:$R$46,"Operational")</f>
        <v>0</v>
      </c>
      <c r="I694" s="2">
        <f>COUNTIFS('Relevant - In CRM valid'!$T$2:$T$4699,$A694,'Relevant - In CRM valid'!$G$2:$G$4699,"UK",'Relevant - In CRM valid'!$M$2:$M$4699,"Research",'Relevant - In CRM valid'!$R$2:$R$4699,"Academic")+COUNTIFS('Relevant - In CRM unknown'!$T$2:$T$253,$A694,'Relevant - In CRM unknown'!$G$2:$G$253,"UK",'Relevant - In CRM unknown'!$M$2:$M$253,"Research",'Relevant - In CRM unknown'!$R$2:$R$253,"Academic")+COUNTIFS('Relevant - IN NOW CRM valid'!$T$2:$T$2328,$A694,'Relevant - IN NOW CRM valid'!$G$2:$G$2328,"UK",'Relevant - IN NOW CRM valid'!$M$2:$M$2328,"Research",'Relevant - IN NOW CRM valid'!$R$2:$R$2328,"Academic")+COUNTIFS('Relevant - IN NOW CRM unknown'!$T$2:$T$1227,$A694,'Relevant - IN NOW CRM unknown'!$G$2:$G$1227,"UK",'Relevant - IN NOW CRM unknown'!$M$2:$M$1227,"Research",'Relevant - IN NOW CRM unknown'!$R$2:$R$1227,"Academic")+COUNTIFS('Relevant - Not CRM not valid'!$T$2:$T$416,$A694,'Relevant - Not CRM not valid'!$G$2:$G$416,"UK",'Relevant - Not CRM not valid'!$M$2:$M$416,"Research",'Relevant - Not CRM not valid'!$R$2:$R$416,"Academic")+COUNTIFS('Relevant - In CRM not valid'!$T$2:$T$46,$A694,'Relevant - In CRM not valid'!$G$2:$G$46,"UK",'Relevant - In CRM not valid'!$M$2:$M$46,"Research",'Relevant - In CRM not valid'!$R$2:$R$46,"Academic")</f>
        <v>0</v>
      </c>
      <c r="J694" s="2">
        <f>COUNTIFS('Relevant - In CRM valid'!$T$2:$T$4699,$A694,'Relevant - In CRM valid'!$G$2:$G$4699,"UK",'Relevant - In CRM valid'!$M$2:$M$4699,"Finance")+COUNTIFS('Relevant - In CRM unknown'!$T$2:$T$253,$A694,'Relevant - In CRM unknown'!$G$2:$G$253,"UK",'Relevant - In CRM unknown'!$M$2:$M$253,"Finance")+COUNTIFS('Relevant - IN NOW CRM valid'!$T$2:$T$2328,$A694,'Relevant - IN NOW CRM valid'!$G$2:$G$2328,"UK",'Relevant - IN NOW CRM valid'!$M$2:$M$2328,"Finance")+COUNTIFS('Relevant - IN NOW CRM unknown'!$T$2:$T$1227,$A694,'Relevant - IN NOW CRM unknown'!$G$2:$G$1227,"UK",'Relevant - IN NOW CRM unknown'!$M$2:$M$1227,"Finance")+COUNTIFS('Relevant - Not CRM not valid'!$T$2:$T$416,$A694,'Relevant - Not CRM not valid'!$G$2:$G$416,"UK",'Relevant - Not CRM not valid'!$M$2:$M$416,"Finance")+COUNTIFS('Relevant - In CRM not valid'!$T$2:$T$46,$A694,'Relevant - In CRM not valid'!$G$2:$G$46,"UK",'Relevant - In CRM not valid'!$M$2:$M$46,"Finance")</f>
        <v>0</v>
      </c>
      <c r="K694" s="2">
        <f>COUNTIFS('Relevant - In CRM valid'!$T$2:$T$4699,$A694,'Relevant - In CRM valid'!$G$2:$G$4699,"UK",'Relevant - In CRM valid'!$M$2:$M$4699,"IT/Systems")+COUNTIFS('Relevant - In CRM unknown'!$T$2:$T$253,$A694,'Relevant - In CRM unknown'!$G$2:$G$253,"UK",'Relevant - In CRM unknown'!$M$2:$M$253,"IT/Systems")+COUNTIFS('Relevant - IN NOW CRM valid'!$T$2:$T$2328,$A694,'Relevant - IN NOW CRM valid'!$G$2:$G$2328,"UK",'Relevant - IN NOW CRM valid'!$M$2:$M$2328,"IT/Systems")+COUNTIFS('Relevant - IN NOW CRM unknown'!$T$2:$T$1227,$A694,'Relevant - IN NOW CRM unknown'!$G$2:$G$1227,"UK",'Relevant - IN NOW CRM unknown'!$M$2:$M$1227,"IT/Systems")+COUNTIFS('Relevant - Not CRM not valid'!$T$2:$T$416,$A694,'Relevant - Not CRM not valid'!$G$2:$G$416,"UK",'Relevant - Not CRM not valid'!$M$2:$M$416,"IT/Systems")+COUNTIFS('Relevant - In CRM not valid'!$T$2:$T$46,$A694,'Relevant - In CRM not valid'!$G$2:$G$46,"UK",'Relevant - In CRM not valid'!$M$2:$M$46,"IT/Systems")</f>
        <v>0</v>
      </c>
      <c r="L694" s="2">
        <f>COUNTIFS('Relevant - In CRM valid'!$T$2:$T$4699,$A694,'Relevant - In CRM valid'!$G$2:$G$4699,"UK",'Relevant - In CRM valid'!$M$2:$M$4699,"")+COUNTIFS('Relevant - In CRM unknown'!$T$2:$T$253,$A694,'Relevant - In CRM unknown'!$G$2:$G$253,"UK",'Relevant - In CRM unknown'!$M$2:$M$253,"")+COUNTIFS('Relevant - IN NOW CRM valid'!$T$2:$T$2328,$A694,'Relevant - IN NOW CRM valid'!$G$2:$G$2328,"UK",'Relevant - IN NOW CRM valid'!$M$2:$M$2328,"")+COUNTIFS('Relevant - IN NOW CRM unknown'!$T$2:$T$1227,$A694,'Relevant - IN NOW CRM unknown'!$G$2:$G$1227,"UK",'Relevant - IN NOW CRM unknown'!$M$2:$M$1227,"")+COUNTIFS('Relevant - Not CRM not valid'!$T$2:$T$416,$A694,'Relevant - Not CRM not valid'!$G$2:$G$416,"UK",'Relevant - Not CRM not valid'!$M$2:$M$416,"")+COUNTIFS('Relevant - In CRM not valid'!$T$2:$T$46,$A694,'Relevant - In CRM not valid'!$G$2:$G$46,"UK",'Relevant - In CRM not valid'!$M$2:$M$46,"")</f>
        <v>0</v>
      </c>
      <c r="M694" s="2">
        <f t="shared" si="20"/>
        <v>1</v>
      </c>
      <c r="N694" s="2">
        <f>COUNTIFS('Relevant - In CRM valid'!$T$2:$T$4699,$A694,'Relevant - In CRM valid'!$G$2:$G$4699,"UK",'Relevant - In CRM valid'!$Q$2:$Q$4699,"valid")+COUNTIFS('Relevant - In CRM unknown'!$T$2:$T$253,$A694,'Relevant - In CRM unknown'!$G$2:$G$253,"UK",'Relevant - In CRM unknown'!$Q$2:$Q$253,"valid")+COUNTIFS('Relevant - IN NOW CRM valid'!$T$2:$T$2328,$A694,'Relevant - IN NOW CRM valid'!$G$2:$G$2328,"UK",'Relevant - IN NOW CRM valid'!$Q$2:$Q$2328,"valid")+COUNTIFS('Relevant - IN NOW CRM unknown'!$T$2:$T$1227,$A694,'Relevant - IN NOW CRM unknown'!$G$2:$G$1227,"UK",'Relevant - IN NOW CRM unknown'!$Q$2:$Q$1227,"valid")+COUNTIFS('Relevant - Not CRM not valid'!$T$2:$T$416,$A694,'Relevant - Not CRM not valid'!$G$2:$G$416,"UK",'Relevant - Not CRM not valid'!$Q$2:$Q$416,"valid")+COUNTIFS('Relevant - In CRM not valid'!$T$2:$T$46,$A694,'Relevant - In CRM not valid'!$G$2:$G$46,"UK",'Relevant - In CRM not valid'!$Q$2:$Q$46,"valid")</f>
        <v>1</v>
      </c>
      <c r="O694" s="2" t="str">
        <f t="shared" si="21"/>
        <v>Finance  IT/Systems</v>
      </c>
    </row>
    <row r="695" spans="1:15" ht="15" customHeight="1">
      <c r="A695" s="2" t="s">
        <v>1497</v>
      </c>
      <c r="B695" s="2" t="s">
        <v>1498</v>
      </c>
      <c r="C695" s="2" t="s">
        <v>1570</v>
      </c>
      <c r="D695" s="2" t="str">
        <f>IFERROR(INDEX('UK Target Institutions'!$D$2:$D$727,MATCH($A695,'UK Target Institutions'!$A$2:$A$727,0)),"")</f>
        <v>No</v>
      </c>
      <c r="E695" s="2">
        <f>COUNTIFS('Relevant - In CRM valid'!$T$2:$T$4699,$A695,'Relevant - In CRM valid'!$G$2:$G$4699,"UK")+COUNTIFS('Relevant - In CRM unknown'!$T$2:$T$253,$A695,'Relevant - In CRM unknown'!$G$2:$G$253,"UK")+COUNTIFS('Relevant - IN NOW CRM valid'!$T$2:$T$2328,$A695,'Relevant - IN NOW CRM valid'!$G$2:$G$2328,"UK")+COUNTIFS('Relevant - IN NOW CRM unknown'!$T$2:$T$1227,$A695,'Relevant - IN NOW CRM unknown'!$G$2:$G$1227,"UK")+COUNTIFS('Relevant - Not CRM not valid'!$T$2:$T$416,$A695,'Relevant - Not CRM not valid'!$G$2:$G$416,"UK")+COUNTIFS('Relevant - In CRM not valid'!$T$2:$T$46,$A695,'Relevant - In CRM not valid'!$G$2:$G$46,"UK")</f>
        <v>1</v>
      </c>
      <c r="F695" s="2">
        <f>COUNTIFS('Relevant - In CRM valid'!$T$2:$T$4699,$A695,'Relevant - In CRM valid'!$G$2:$G$4699,"UK",'Relevant - In CRM valid'!$M$2:$M$4699,"Research")+COUNTIFS('Relevant - In CRM unknown'!$T$2:$T$253,$A695,'Relevant - In CRM unknown'!$G$2:$G$253,"UK",'Relevant - In CRM unknown'!$M$2:$M$253,"Research")+COUNTIFS('Relevant - IN NOW CRM valid'!$T$2:$T$2328,$A695,'Relevant - IN NOW CRM valid'!$G$2:$G$2328,"UK",'Relevant - IN NOW CRM valid'!$M$2:$M$2328,"Research")+COUNTIFS('Relevant - IN NOW CRM unknown'!$T$2:$T$1227,$A695,'Relevant - IN NOW CRM unknown'!$G$2:$G$1227,"UK",'Relevant - IN NOW CRM unknown'!$M$2:$M$1227,"Research")+COUNTIFS('Relevant - Not CRM not valid'!$T$2:$T$416,$A695,'Relevant - Not CRM not valid'!$G$2:$G$416,"UK",'Relevant - Not CRM not valid'!$M$2:$M$416,"Research")+COUNTIFS('Relevant - In CRM not valid'!$T$2:$T$46,$A695,'Relevant - In CRM not valid'!$G$2:$G$46,"UK",'Relevant - In CRM not valid'!$M$2:$M$46,"Research")</f>
        <v>0</v>
      </c>
      <c r="G695" s="2">
        <f>COUNTIFS('Relevant - In CRM valid'!$T$2:$T$4699,$A695,'Relevant - In CRM valid'!$G$2:$G$4699,"UK",'Relevant - In CRM valid'!$M$2:$M$4699,"Research",'Relevant - In CRM valid'!$R$2:$R$4699,"Senior")+COUNTIFS('Relevant - In CRM unknown'!$T$2:$T$253,$A695,'Relevant - In CRM unknown'!$G$2:$G$253,"UK",'Relevant - In CRM unknown'!$M$2:$M$253,"Research",'Relevant - In CRM unknown'!$R$2:$R$253,"Senior")+COUNTIFS('Relevant - IN NOW CRM valid'!$T$2:$T$2328,$A695,'Relevant - IN NOW CRM valid'!$G$2:$G$2328,"UK",'Relevant - IN NOW CRM valid'!$M$2:$M$2328,"Research",'Relevant - IN NOW CRM valid'!$R$2:$R$2328,"Senior")+COUNTIFS('Relevant - IN NOW CRM unknown'!$T$2:$T$1227,$A695,'Relevant - IN NOW CRM unknown'!$G$2:$G$1227,"UK",'Relevant - IN NOW CRM unknown'!$M$2:$M$1227,"Research",'Relevant - IN NOW CRM unknown'!$R$2:$R$1227,"Senior")+COUNTIFS('Relevant - Not CRM not valid'!$T$2:$T$416,$A695,'Relevant - Not CRM not valid'!$G$2:$G$416,"UK",'Relevant - Not CRM not valid'!$M$2:$M$416,"Research",'Relevant - Not CRM not valid'!$R$2:$R$416,"Senior")+COUNTIFS('Relevant - In CRM not valid'!$T$2:$T$46,$A695,'Relevant - In CRM not valid'!$G$2:$G$46,"UK",'Relevant - In CRM not valid'!$M$2:$M$46,"Research",'Relevant - In CRM not valid'!$R$2:$R$46,"Senior")</f>
        <v>0</v>
      </c>
      <c r="H695" s="2">
        <f>COUNTIFS('Relevant - In CRM valid'!$T$2:$T$4699,$A695,'Relevant - In CRM valid'!$G$2:$G$4699,"UK",'Relevant - In CRM valid'!$M$2:$M$4699,"Research",'Relevant - In CRM valid'!$R$2:$R$4699,"Operational")+COUNTIFS('Relevant - In CRM unknown'!$T$2:$T$253,$A695,'Relevant - In CRM unknown'!$G$2:$G$253,"UK",'Relevant - In CRM unknown'!$M$2:$M$253,"Research",'Relevant - In CRM unknown'!$R$2:$R$253,"Operational")+COUNTIFS('Relevant - IN NOW CRM valid'!$T$2:$T$2328,$A695,'Relevant - IN NOW CRM valid'!$G$2:$G$2328,"UK",'Relevant - IN NOW CRM valid'!$M$2:$M$2328,"Research",'Relevant - IN NOW CRM valid'!$R$2:$R$2328,"Operational")+COUNTIFS('Relevant - IN NOW CRM unknown'!$T$2:$T$1227,$A695,'Relevant - IN NOW CRM unknown'!$G$2:$G$1227,"UK",'Relevant - IN NOW CRM unknown'!$M$2:$M$1227,"Research",'Relevant - IN NOW CRM unknown'!$R$2:$R$1227,"Operational")+COUNTIFS('Relevant - Not CRM not valid'!$T$2:$T$416,$A695,'Relevant - Not CRM not valid'!$G$2:$G$416,"UK",'Relevant - Not CRM not valid'!$M$2:$M$416,"Research",'Relevant - Not CRM not valid'!$R$2:$R$416,"Operational")+COUNTIFS('Relevant - In CRM not valid'!$T$2:$T$46,$A695,'Relevant - In CRM not valid'!$G$2:$G$46,"UK",'Relevant - In CRM not valid'!$M$2:$M$46,"Research",'Relevant - In CRM not valid'!$R$2:$R$46,"Operational")</f>
        <v>0</v>
      </c>
      <c r="I695" s="2">
        <f>COUNTIFS('Relevant - In CRM valid'!$T$2:$T$4699,$A695,'Relevant - In CRM valid'!$G$2:$G$4699,"UK",'Relevant - In CRM valid'!$M$2:$M$4699,"Research",'Relevant - In CRM valid'!$R$2:$R$4699,"Academic")+COUNTIFS('Relevant - In CRM unknown'!$T$2:$T$253,$A695,'Relevant - In CRM unknown'!$G$2:$G$253,"UK",'Relevant - In CRM unknown'!$M$2:$M$253,"Research",'Relevant - In CRM unknown'!$R$2:$R$253,"Academic")+COUNTIFS('Relevant - IN NOW CRM valid'!$T$2:$T$2328,$A695,'Relevant - IN NOW CRM valid'!$G$2:$G$2328,"UK",'Relevant - IN NOW CRM valid'!$M$2:$M$2328,"Research",'Relevant - IN NOW CRM valid'!$R$2:$R$2328,"Academic")+COUNTIFS('Relevant - IN NOW CRM unknown'!$T$2:$T$1227,$A695,'Relevant - IN NOW CRM unknown'!$G$2:$G$1227,"UK",'Relevant - IN NOW CRM unknown'!$M$2:$M$1227,"Research",'Relevant - IN NOW CRM unknown'!$R$2:$R$1227,"Academic")+COUNTIFS('Relevant - Not CRM not valid'!$T$2:$T$416,$A695,'Relevant - Not CRM not valid'!$G$2:$G$416,"UK",'Relevant - Not CRM not valid'!$M$2:$M$416,"Research",'Relevant - Not CRM not valid'!$R$2:$R$416,"Academic")+COUNTIFS('Relevant - In CRM not valid'!$T$2:$T$46,$A695,'Relevant - In CRM not valid'!$G$2:$G$46,"UK",'Relevant - In CRM not valid'!$M$2:$M$46,"Research",'Relevant - In CRM not valid'!$R$2:$R$46,"Academic")</f>
        <v>0</v>
      </c>
      <c r="J695" s="2">
        <f>COUNTIFS('Relevant - In CRM valid'!$T$2:$T$4699,$A695,'Relevant - In CRM valid'!$G$2:$G$4699,"UK",'Relevant - In CRM valid'!$M$2:$M$4699,"Finance")+COUNTIFS('Relevant - In CRM unknown'!$T$2:$T$253,$A695,'Relevant - In CRM unknown'!$G$2:$G$253,"UK",'Relevant - In CRM unknown'!$M$2:$M$253,"Finance")+COUNTIFS('Relevant - IN NOW CRM valid'!$T$2:$T$2328,$A695,'Relevant - IN NOW CRM valid'!$G$2:$G$2328,"UK",'Relevant - IN NOW CRM valid'!$M$2:$M$2328,"Finance")+COUNTIFS('Relevant - IN NOW CRM unknown'!$T$2:$T$1227,$A695,'Relevant - IN NOW CRM unknown'!$G$2:$G$1227,"UK",'Relevant - IN NOW CRM unknown'!$M$2:$M$1227,"Finance")+COUNTIFS('Relevant - Not CRM not valid'!$T$2:$T$416,$A695,'Relevant - Not CRM not valid'!$G$2:$G$416,"UK",'Relevant - Not CRM not valid'!$M$2:$M$416,"Finance")+COUNTIFS('Relevant - In CRM not valid'!$T$2:$T$46,$A695,'Relevant - In CRM not valid'!$G$2:$G$46,"UK",'Relevant - In CRM not valid'!$M$2:$M$46,"Finance")</f>
        <v>1</v>
      </c>
      <c r="K695" s="2">
        <f>COUNTIFS('Relevant - In CRM valid'!$T$2:$T$4699,$A695,'Relevant - In CRM valid'!$G$2:$G$4699,"UK",'Relevant - In CRM valid'!$M$2:$M$4699,"IT/Systems")+COUNTIFS('Relevant - In CRM unknown'!$T$2:$T$253,$A695,'Relevant - In CRM unknown'!$G$2:$G$253,"UK",'Relevant - In CRM unknown'!$M$2:$M$253,"IT/Systems")+COUNTIFS('Relevant - IN NOW CRM valid'!$T$2:$T$2328,$A695,'Relevant - IN NOW CRM valid'!$G$2:$G$2328,"UK",'Relevant - IN NOW CRM valid'!$M$2:$M$2328,"IT/Systems")+COUNTIFS('Relevant - IN NOW CRM unknown'!$T$2:$T$1227,$A695,'Relevant - IN NOW CRM unknown'!$G$2:$G$1227,"UK",'Relevant - IN NOW CRM unknown'!$M$2:$M$1227,"IT/Systems")+COUNTIFS('Relevant - Not CRM not valid'!$T$2:$T$416,$A695,'Relevant - Not CRM not valid'!$G$2:$G$416,"UK",'Relevant - Not CRM not valid'!$M$2:$M$416,"IT/Systems")+COUNTIFS('Relevant - In CRM not valid'!$T$2:$T$46,$A695,'Relevant - In CRM not valid'!$G$2:$G$46,"UK",'Relevant - In CRM not valid'!$M$2:$M$46,"IT/Systems")</f>
        <v>0</v>
      </c>
      <c r="L695" s="2">
        <f>COUNTIFS('Relevant - In CRM valid'!$T$2:$T$4699,$A695,'Relevant - In CRM valid'!$G$2:$G$4699,"UK",'Relevant - In CRM valid'!$M$2:$M$4699,"")+COUNTIFS('Relevant - In CRM unknown'!$T$2:$T$253,$A695,'Relevant - In CRM unknown'!$G$2:$G$253,"UK",'Relevant - In CRM unknown'!$M$2:$M$253,"")+COUNTIFS('Relevant - IN NOW CRM valid'!$T$2:$T$2328,$A695,'Relevant - IN NOW CRM valid'!$G$2:$G$2328,"UK",'Relevant - IN NOW CRM valid'!$M$2:$M$2328,"")+COUNTIFS('Relevant - IN NOW CRM unknown'!$T$2:$T$1227,$A695,'Relevant - IN NOW CRM unknown'!$G$2:$G$1227,"UK",'Relevant - IN NOW CRM unknown'!$M$2:$M$1227,"")+COUNTIFS('Relevant - Not CRM not valid'!$T$2:$T$416,$A695,'Relevant - Not CRM not valid'!$G$2:$G$416,"UK",'Relevant - Not CRM not valid'!$M$2:$M$416,"")+COUNTIFS('Relevant - In CRM not valid'!$T$2:$T$46,$A695,'Relevant - In CRM not valid'!$G$2:$G$46,"UK",'Relevant - In CRM not valid'!$M$2:$M$46,"")</f>
        <v>0</v>
      </c>
      <c r="M695" s="2">
        <f t="shared" si="20"/>
        <v>1</v>
      </c>
      <c r="N695" s="2">
        <f>COUNTIFS('Relevant - In CRM valid'!$T$2:$T$4699,$A695,'Relevant - In CRM valid'!$G$2:$G$4699,"UK",'Relevant - In CRM valid'!$Q$2:$Q$4699,"valid")+COUNTIFS('Relevant - In CRM unknown'!$T$2:$T$253,$A695,'Relevant - In CRM unknown'!$G$2:$G$253,"UK",'Relevant - In CRM unknown'!$Q$2:$Q$253,"valid")+COUNTIFS('Relevant - IN NOW CRM valid'!$T$2:$T$2328,$A695,'Relevant - IN NOW CRM valid'!$G$2:$G$2328,"UK",'Relevant - IN NOW CRM valid'!$Q$2:$Q$2328,"valid")+COUNTIFS('Relevant - IN NOW CRM unknown'!$T$2:$T$1227,$A695,'Relevant - IN NOW CRM unknown'!$G$2:$G$1227,"UK",'Relevant - IN NOW CRM unknown'!$Q$2:$Q$1227,"valid")+COUNTIFS('Relevant - Not CRM not valid'!$T$2:$T$416,$A695,'Relevant - Not CRM not valid'!$G$2:$G$416,"UK",'Relevant - Not CRM not valid'!$Q$2:$Q$416,"valid")+COUNTIFS('Relevant - In CRM not valid'!$T$2:$T$46,$A695,'Relevant - In CRM not valid'!$G$2:$G$46,"UK",'Relevant - In CRM not valid'!$Q$2:$Q$46,"valid")</f>
        <v>1</v>
      </c>
      <c r="O695" s="2" t="str">
        <f t="shared" si="21"/>
        <v>Research  IT/Systems</v>
      </c>
    </row>
    <row r="696" spans="1:15" ht="15" customHeight="1">
      <c r="A696" s="2" t="s">
        <v>1499</v>
      </c>
      <c r="B696" s="2" t="s">
        <v>1500</v>
      </c>
      <c r="C696" s="2" t="s">
        <v>1570</v>
      </c>
      <c r="D696" s="2" t="str">
        <f>IFERROR(INDEX('UK Target Institutions'!$D$2:$D$727,MATCH($A696,'UK Target Institutions'!$A$2:$A$727,0)),"")</f>
        <v>No</v>
      </c>
      <c r="E696" s="2">
        <f>COUNTIFS('Relevant - In CRM valid'!$T$2:$T$4699,$A696,'Relevant - In CRM valid'!$G$2:$G$4699,"UK")+COUNTIFS('Relevant - In CRM unknown'!$T$2:$T$253,$A696,'Relevant - In CRM unknown'!$G$2:$G$253,"UK")+COUNTIFS('Relevant - IN NOW CRM valid'!$T$2:$T$2328,$A696,'Relevant - IN NOW CRM valid'!$G$2:$G$2328,"UK")+COUNTIFS('Relevant - IN NOW CRM unknown'!$T$2:$T$1227,$A696,'Relevant - IN NOW CRM unknown'!$G$2:$G$1227,"UK")+COUNTIFS('Relevant - Not CRM not valid'!$T$2:$T$416,$A696,'Relevant - Not CRM not valid'!$G$2:$G$416,"UK")+COUNTIFS('Relevant - In CRM not valid'!$T$2:$T$46,$A696,'Relevant - In CRM not valid'!$G$2:$G$46,"UK")</f>
        <v>1</v>
      </c>
      <c r="F696" s="2">
        <f>COUNTIFS('Relevant - In CRM valid'!$T$2:$T$4699,$A696,'Relevant - In CRM valid'!$G$2:$G$4699,"UK",'Relevant - In CRM valid'!$M$2:$M$4699,"Research")+COUNTIFS('Relevant - In CRM unknown'!$T$2:$T$253,$A696,'Relevant - In CRM unknown'!$G$2:$G$253,"UK",'Relevant - In CRM unknown'!$M$2:$M$253,"Research")+COUNTIFS('Relevant - IN NOW CRM valid'!$T$2:$T$2328,$A696,'Relevant - IN NOW CRM valid'!$G$2:$G$2328,"UK",'Relevant - IN NOW CRM valid'!$M$2:$M$2328,"Research")+COUNTIFS('Relevant - IN NOW CRM unknown'!$T$2:$T$1227,$A696,'Relevant - IN NOW CRM unknown'!$G$2:$G$1227,"UK",'Relevant - IN NOW CRM unknown'!$M$2:$M$1227,"Research")+COUNTIFS('Relevant - Not CRM not valid'!$T$2:$T$416,$A696,'Relevant - Not CRM not valid'!$G$2:$G$416,"UK",'Relevant - Not CRM not valid'!$M$2:$M$416,"Research")+COUNTIFS('Relevant - In CRM not valid'!$T$2:$T$46,$A696,'Relevant - In CRM not valid'!$G$2:$G$46,"UK",'Relevant - In CRM not valid'!$M$2:$M$46,"Research")</f>
        <v>0</v>
      </c>
      <c r="G696" s="2">
        <f>COUNTIFS('Relevant - In CRM valid'!$T$2:$T$4699,$A696,'Relevant - In CRM valid'!$G$2:$G$4699,"UK",'Relevant - In CRM valid'!$M$2:$M$4699,"Research",'Relevant - In CRM valid'!$R$2:$R$4699,"Senior")+COUNTIFS('Relevant - In CRM unknown'!$T$2:$T$253,$A696,'Relevant - In CRM unknown'!$G$2:$G$253,"UK",'Relevant - In CRM unknown'!$M$2:$M$253,"Research",'Relevant - In CRM unknown'!$R$2:$R$253,"Senior")+COUNTIFS('Relevant - IN NOW CRM valid'!$T$2:$T$2328,$A696,'Relevant - IN NOW CRM valid'!$G$2:$G$2328,"UK",'Relevant - IN NOW CRM valid'!$M$2:$M$2328,"Research",'Relevant - IN NOW CRM valid'!$R$2:$R$2328,"Senior")+COUNTIFS('Relevant - IN NOW CRM unknown'!$T$2:$T$1227,$A696,'Relevant - IN NOW CRM unknown'!$G$2:$G$1227,"UK",'Relevant - IN NOW CRM unknown'!$M$2:$M$1227,"Research",'Relevant - IN NOW CRM unknown'!$R$2:$R$1227,"Senior")+COUNTIFS('Relevant - Not CRM not valid'!$T$2:$T$416,$A696,'Relevant - Not CRM not valid'!$G$2:$G$416,"UK",'Relevant - Not CRM not valid'!$M$2:$M$416,"Research",'Relevant - Not CRM not valid'!$R$2:$R$416,"Senior")+COUNTIFS('Relevant - In CRM not valid'!$T$2:$T$46,$A696,'Relevant - In CRM not valid'!$G$2:$G$46,"UK",'Relevant - In CRM not valid'!$M$2:$M$46,"Research",'Relevant - In CRM not valid'!$R$2:$R$46,"Senior")</f>
        <v>0</v>
      </c>
      <c r="H696" s="2">
        <f>COUNTIFS('Relevant - In CRM valid'!$T$2:$T$4699,$A696,'Relevant - In CRM valid'!$G$2:$G$4699,"UK",'Relevant - In CRM valid'!$M$2:$M$4699,"Research",'Relevant - In CRM valid'!$R$2:$R$4699,"Operational")+COUNTIFS('Relevant - In CRM unknown'!$T$2:$T$253,$A696,'Relevant - In CRM unknown'!$G$2:$G$253,"UK",'Relevant - In CRM unknown'!$M$2:$M$253,"Research",'Relevant - In CRM unknown'!$R$2:$R$253,"Operational")+COUNTIFS('Relevant - IN NOW CRM valid'!$T$2:$T$2328,$A696,'Relevant - IN NOW CRM valid'!$G$2:$G$2328,"UK",'Relevant - IN NOW CRM valid'!$M$2:$M$2328,"Research",'Relevant - IN NOW CRM valid'!$R$2:$R$2328,"Operational")+COUNTIFS('Relevant - IN NOW CRM unknown'!$T$2:$T$1227,$A696,'Relevant - IN NOW CRM unknown'!$G$2:$G$1227,"UK",'Relevant - IN NOW CRM unknown'!$M$2:$M$1227,"Research",'Relevant - IN NOW CRM unknown'!$R$2:$R$1227,"Operational")+COUNTIFS('Relevant - Not CRM not valid'!$T$2:$T$416,$A696,'Relevant - Not CRM not valid'!$G$2:$G$416,"UK",'Relevant - Not CRM not valid'!$M$2:$M$416,"Research",'Relevant - Not CRM not valid'!$R$2:$R$416,"Operational")+COUNTIFS('Relevant - In CRM not valid'!$T$2:$T$46,$A696,'Relevant - In CRM not valid'!$G$2:$G$46,"UK",'Relevant - In CRM not valid'!$M$2:$M$46,"Research",'Relevant - In CRM not valid'!$R$2:$R$46,"Operational")</f>
        <v>0</v>
      </c>
      <c r="I696" s="2">
        <f>COUNTIFS('Relevant - In CRM valid'!$T$2:$T$4699,$A696,'Relevant - In CRM valid'!$G$2:$G$4699,"UK",'Relevant - In CRM valid'!$M$2:$M$4699,"Research",'Relevant - In CRM valid'!$R$2:$R$4699,"Academic")+COUNTIFS('Relevant - In CRM unknown'!$T$2:$T$253,$A696,'Relevant - In CRM unknown'!$G$2:$G$253,"UK",'Relevant - In CRM unknown'!$M$2:$M$253,"Research",'Relevant - In CRM unknown'!$R$2:$R$253,"Academic")+COUNTIFS('Relevant - IN NOW CRM valid'!$T$2:$T$2328,$A696,'Relevant - IN NOW CRM valid'!$G$2:$G$2328,"UK",'Relevant - IN NOW CRM valid'!$M$2:$M$2328,"Research",'Relevant - IN NOW CRM valid'!$R$2:$R$2328,"Academic")+COUNTIFS('Relevant - IN NOW CRM unknown'!$T$2:$T$1227,$A696,'Relevant - IN NOW CRM unknown'!$G$2:$G$1227,"UK",'Relevant - IN NOW CRM unknown'!$M$2:$M$1227,"Research",'Relevant - IN NOW CRM unknown'!$R$2:$R$1227,"Academic")+COUNTIFS('Relevant - Not CRM not valid'!$T$2:$T$416,$A696,'Relevant - Not CRM not valid'!$G$2:$G$416,"UK",'Relevant - Not CRM not valid'!$M$2:$M$416,"Research",'Relevant - Not CRM not valid'!$R$2:$R$416,"Academic")+COUNTIFS('Relevant - In CRM not valid'!$T$2:$T$46,$A696,'Relevant - In CRM not valid'!$G$2:$G$46,"UK",'Relevant - In CRM not valid'!$M$2:$M$46,"Research",'Relevant - In CRM not valid'!$R$2:$R$46,"Academic")</f>
        <v>0</v>
      </c>
      <c r="J696" s="2">
        <f>COUNTIFS('Relevant - In CRM valid'!$T$2:$T$4699,$A696,'Relevant - In CRM valid'!$G$2:$G$4699,"UK",'Relevant - In CRM valid'!$M$2:$M$4699,"Finance")+COUNTIFS('Relevant - In CRM unknown'!$T$2:$T$253,$A696,'Relevant - In CRM unknown'!$G$2:$G$253,"UK",'Relevant - In CRM unknown'!$M$2:$M$253,"Finance")+COUNTIFS('Relevant - IN NOW CRM valid'!$T$2:$T$2328,$A696,'Relevant - IN NOW CRM valid'!$G$2:$G$2328,"UK",'Relevant - IN NOW CRM valid'!$M$2:$M$2328,"Finance")+COUNTIFS('Relevant - IN NOW CRM unknown'!$T$2:$T$1227,$A696,'Relevant - IN NOW CRM unknown'!$G$2:$G$1227,"UK",'Relevant - IN NOW CRM unknown'!$M$2:$M$1227,"Finance")+COUNTIFS('Relevant - Not CRM not valid'!$T$2:$T$416,$A696,'Relevant - Not CRM not valid'!$G$2:$G$416,"UK",'Relevant - Not CRM not valid'!$M$2:$M$416,"Finance")+COUNTIFS('Relevant - In CRM not valid'!$T$2:$T$46,$A696,'Relevant - In CRM not valid'!$G$2:$G$46,"UK",'Relevant - In CRM not valid'!$M$2:$M$46,"Finance")</f>
        <v>0</v>
      </c>
      <c r="K696" s="2">
        <f>COUNTIFS('Relevant - In CRM valid'!$T$2:$T$4699,$A696,'Relevant - In CRM valid'!$G$2:$G$4699,"UK",'Relevant - In CRM valid'!$M$2:$M$4699,"IT/Systems")+COUNTIFS('Relevant - In CRM unknown'!$T$2:$T$253,$A696,'Relevant - In CRM unknown'!$G$2:$G$253,"UK",'Relevant - In CRM unknown'!$M$2:$M$253,"IT/Systems")+COUNTIFS('Relevant - IN NOW CRM valid'!$T$2:$T$2328,$A696,'Relevant - IN NOW CRM valid'!$G$2:$G$2328,"UK",'Relevant - IN NOW CRM valid'!$M$2:$M$2328,"IT/Systems")+COUNTIFS('Relevant - IN NOW CRM unknown'!$T$2:$T$1227,$A696,'Relevant - IN NOW CRM unknown'!$G$2:$G$1227,"UK",'Relevant - IN NOW CRM unknown'!$M$2:$M$1227,"IT/Systems")+COUNTIFS('Relevant - Not CRM not valid'!$T$2:$T$416,$A696,'Relevant - Not CRM not valid'!$G$2:$G$416,"UK",'Relevant - Not CRM not valid'!$M$2:$M$416,"IT/Systems")+COUNTIFS('Relevant - In CRM not valid'!$T$2:$T$46,$A696,'Relevant - In CRM not valid'!$G$2:$G$46,"UK",'Relevant - In CRM not valid'!$M$2:$M$46,"IT/Systems")</f>
        <v>1</v>
      </c>
      <c r="L696" s="2">
        <f>COUNTIFS('Relevant - In CRM valid'!$T$2:$T$4699,$A696,'Relevant - In CRM valid'!$G$2:$G$4699,"UK",'Relevant - In CRM valid'!$M$2:$M$4699,"")+COUNTIFS('Relevant - In CRM unknown'!$T$2:$T$253,$A696,'Relevant - In CRM unknown'!$G$2:$G$253,"UK",'Relevant - In CRM unknown'!$M$2:$M$253,"")+COUNTIFS('Relevant - IN NOW CRM valid'!$T$2:$T$2328,$A696,'Relevant - IN NOW CRM valid'!$G$2:$G$2328,"UK",'Relevant - IN NOW CRM valid'!$M$2:$M$2328,"")+COUNTIFS('Relevant - IN NOW CRM unknown'!$T$2:$T$1227,$A696,'Relevant - IN NOW CRM unknown'!$G$2:$G$1227,"UK",'Relevant - IN NOW CRM unknown'!$M$2:$M$1227,"")+COUNTIFS('Relevant - Not CRM not valid'!$T$2:$T$416,$A696,'Relevant - Not CRM not valid'!$G$2:$G$416,"UK",'Relevant - Not CRM not valid'!$M$2:$M$416,"")+COUNTIFS('Relevant - In CRM not valid'!$T$2:$T$46,$A696,'Relevant - In CRM not valid'!$G$2:$G$46,"UK",'Relevant - In CRM not valid'!$M$2:$M$46,"")</f>
        <v>0</v>
      </c>
      <c r="M696" s="2">
        <f t="shared" si="20"/>
        <v>1</v>
      </c>
      <c r="N696" s="2">
        <f>COUNTIFS('Relevant - In CRM valid'!$T$2:$T$4699,$A696,'Relevant - In CRM valid'!$G$2:$G$4699,"UK",'Relevant - In CRM valid'!$Q$2:$Q$4699,"valid")+COUNTIFS('Relevant - In CRM unknown'!$T$2:$T$253,$A696,'Relevant - In CRM unknown'!$G$2:$G$253,"UK",'Relevant - In CRM unknown'!$Q$2:$Q$253,"valid")+COUNTIFS('Relevant - IN NOW CRM valid'!$T$2:$T$2328,$A696,'Relevant - IN NOW CRM valid'!$G$2:$G$2328,"UK",'Relevant - IN NOW CRM valid'!$Q$2:$Q$2328,"valid")+COUNTIFS('Relevant - IN NOW CRM unknown'!$T$2:$T$1227,$A696,'Relevant - IN NOW CRM unknown'!$G$2:$G$1227,"UK",'Relevant - IN NOW CRM unknown'!$Q$2:$Q$1227,"valid")+COUNTIFS('Relevant - Not CRM not valid'!$T$2:$T$416,$A696,'Relevant - Not CRM not valid'!$G$2:$G$416,"UK",'Relevant - Not CRM not valid'!$Q$2:$Q$416,"valid")+COUNTIFS('Relevant - In CRM not valid'!$T$2:$T$46,$A696,'Relevant - In CRM not valid'!$G$2:$G$46,"UK",'Relevant - In CRM not valid'!$Q$2:$Q$46,"valid")</f>
        <v>1</v>
      </c>
      <c r="O696" s="2" t="str">
        <f t="shared" si="21"/>
        <v xml:space="preserve">Research  Finance  </v>
      </c>
    </row>
    <row r="697" spans="1:15" ht="15" customHeight="1">
      <c r="A697" s="2" t="s">
        <v>1501</v>
      </c>
      <c r="B697" s="2" t="s">
        <v>1502</v>
      </c>
      <c r="C697" s="2" t="s">
        <v>383</v>
      </c>
      <c r="D697" s="2" t="str">
        <f>IFERROR(INDEX('UK Target Institutions'!$D$2:$D$727,MATCH($A697,'UK Target Institutions'!$A$2:$A$727,0)),"")</f>
        <v>No</v>
      </c>
      <c r="E697" s="2">
        <f>COUNTIFS('Relevant - In CRM valid'!$T$2:$T$4699,$A697,'Relevant - In CRM valid'!$G$2:$G$4699,"UK")+COUNTIFS('Relevant - In CRM unknown'!$T$2:$T$253,$A697,'Relevant - In CRM unknown'!$G$2:$G$253,"UK")+COUNTIFS('Relevant - IN NOW CRM valid'!$T$2:$T$2328,$A697,'Relevant - IN NOW CRM valid'!$G$2:$G$2328,"UK")+COUNTIFS('Relevant - IN NOW CRM unknown'!$T$2:$T$1227,$A697,'Relevant - IN NOW CRM unknown'!$G$2:$G$1227,"UK")+COUNTIFS('Relevant - Not CRM not valid'!$T$2:$T$416,$A697,'Relevant - Not CRM not valid'!$G$2:$G$416,"UK")+COUNTIFS('Relevant - In CRM not valid'!$T$2:$T$46,$A697,'Relevant - In CRM not valid'!$G$2:$G$46,"UK")</f>
        <v>1</v>
      </c>
      <c r="F697" s="2">
        <f>COUNTIFS('Relevant - In CRM valid'!$T$2:$T$4699,$A697,'Relevant - In CRM valid'!$G$2:$G$4699,"UK",'Relevant - In CRM valid'!$M$2:$M$4699,"Research")+COUNTIFS('Relevant - In CRM unknown'!$T$2:$T$253,$A697,'Relevant - In CRM unknown'!$G$2:$G$253,"UK",'Relevant - In CRM unknown'!$M$2:$M$253,"Research")+COUNTIFS('Relevant - IN NOW CRM valid'!$T$2:$T$2328,$A697,'Relevant - IN NOW CRM valid'!$G$2:$G$2328,"UK",'Relevant - IN NOW CRM valid'!$M$2:$M$2328,"Research")+COUNTIFS('Relevant - IN NOW CRM unknown'!$T$2:$T$1227,$A697,'Relevant - IN NOW CRM unknown'!$G$2:$G$1227,"UK",'Relevant - IN NOW CRM unknown'!$M$2:$M$1227,"Research")+COUNTIFS('Relevant - Not CRM not valid'!$T$2:$T$416,$A697,'Relevant - Not CRM not valid'!$G$2:$G$416,"UK",'Relevant - Not CRM not valid'!$M$2:$M$416,"Research")+COUNTIFS('Relevant - In CRM not valid'!$T$2:$T$46,$A697,'Relevant - In CRM not valid'!$G$2:$G$46,"UK",'Relevant - In CRM not valid'!$M$2:$M$46,"Research")</f>
        <v>0</v>
      </c>
      <c r="G697" s="2">
        <f>COUNTIFS('Relevant - In CRM valid'!$T$2:$T$4699,$A697,'Relevant - In CRM valid'!$G$2:$G$4699,"UK",'Relevant - In CRM valid'!$M$2:$M$4699,"Research",'Relevant - In CRM valid'!$R$2:$R$4699,"Senior")+COUNTIFS('Relevant - In CRM unknown'!$T$2:$T$253,$A697,'Relevant - In CRM unknown'!$G$2:$G$253,"UK",'Relevant - In CRM unknown'!$M$2:$M$253,"Research",'Relevant - In CRM unknown'!$R$2:$R$253,"Senior")+COUNTIFS('Relevant - IN NOW CRM valid'!$T$2:$T$2328,$A697,'Relevant - IN NOW CRM valid'!$G$2:$G$2328,"UK",'Relevant - IN NOW CRM valid'!$M$2:$M$2328,"Research",'Relevant - IN NOW CRM valid'!$R$2:$R$2328,"Senior")+COUNTIFS('Relevant - IN NOW CRM unknown'!$T$2:$T$1227,$A697,'Relevant - IN NOW CRM unknown'!$G$2:$G$1227,"UK",'Relevant - IN NOW CRM unknown'!$M$2:$M$1227,"Research",'Relevant - IN NOW CRM unknown'!$R$2:$R$1227,"Senior")+COUNTIFS('Relevant - Not CRM not valid'!$T$2:$T$416,$A697,'Relevant - Not CRM not valid'!$G$2:$G$416,"UK",'Relevant - Not CRM not valid'!$M$2:$M$416,"Research",'Relevant - Not CRM not valid'!$R$2:$R$416,"Senior")+COUNTIFS('Relevant - In CRM not valid'!$T$2:$T$46,$A697,'Relevant - In CRM not valid'!$G$2:$G$46,"UK",'Relevant - In CRM not valid'!$M$2:$M$46,"Research",'Relevant - In CRM not valid'!$R$2:$R$46,"Senior")</f>
        <v>0</v>
      </c>
      <c r="H697" s="2">
        <f>COUNTIFS('Relevant - In CRM valid'!$T$2:$T$4699,$A697,'Relevant - In CRM valid'!$G$2:$G$4699,"UK",'Relevant - In CRM valid'!$M$2:$M$4699,"Research",'Relevant - In CRM valid'!$R$2:$R$4699,"Operational")+COUNTIFS('Relevant - In CRM unknown'!$T$2:$T$253,$A697,'Relevant - In CRM unknown'!$G$2:$G$253,"UK",'Relevant - In CRM unknown'!$M$2:$M$253,"Research",'Relevant - In CRM unknown'!$R$2:$R$253,"Operational")+COUNTIFS('Relevant - IN NOW CRM valid'!$T$2:$T$2328,$A697,'Relevant - IN NOW CRM valid'!$G$2:$G$2328,"UK",'Relevant - IN NOW CRM valid'!$M$2:$M$2328,"Research",'Relevant - IN NOW CRM valid'!$R$2:$R$2328,"Operational")+COUNTIFS('Relevant - IN NOW CRM unknown'!$T$2:$T$1227,$A697,'Relevant - IN NOW CRM unknown'!$G$2:$G$1227,"UK",'Relevant - IN NOW CRM unknown'!$M$2:$M$1227,"Research",'Relevant - IN NOW CRM unknown'!$R$2:$R$1227,"Operational")+COUNTIFS('Relevant - Not CRM not valid'!$T$2:$T$416,$A697,'Relevant - Not CRM not valid'!$G$2:$G$416,"UK",'Relevant - Not CRM not valid'!$M$2:$M$416,"Research",'Relevant - Not CRM not valid'!$R$2:$R$416,"Operational")+COUNTIFS('Relevant - In CRM not valid'!$T$2:$T$46,$A697,'Relevant - In CRM not valid'!$G$2:$G$46,"UK",'Relevant - In CRM not valid'!$M$2:$M$46,"Research",'Relevant - In CRM not valid'!$R$2:$R$46,"Operational")</f>
        <v>0</v>
      </c>
      <c r="I697" s="2">
        <f>COUNTIFS('Relevant - In CRM valid'!$T$2:$T$4699,$A697,'Relevant - In CRM valid'!$G$2:$G$4699,"UK",'Relevant - In CRM valid'!$M$2:$M$4699,"Research",'Relevant - In CRM valid'!$R$2:$R$4699,"Academic")+COUNTIFS('Relevant - In CRM unknown'!$T$2:$T$253,$A697,'Relevant - In CRM unknown'!$G$2:$G$253,"UK",'Relevant - In CRM unknown'!$M$2:$M$253,"Research",'Relevant - In CRM unknown'!$R$2:$R$253,"Academic")+COUNTIFS('Relevant - IN NOW CRM valid'!$T$2:$T$2328,$A697,'Relevant - IN NOW CRM valid'!$G$2:$G$2328,"UK",'Relevant - IN NOW CRM valid'!$M$2:$M$2328,"Research",'Relevant - IN NOW CRM valid'!$R$2:$R$2328,"Academic")+COUNTIFS('Relevant - IN NOW CRM unknown'!$T$2:$T$1227,$A697,'Relevant - IN NOW CRM unknown'!$G$2:$G$1227,"UK",'Relevant - IN NOW CRM unknown'!$M$2:$M$1227,"Research",'Relevant - IN NOW CRM unknown'!$R$2:$R$1227,"Academic")+COUNTIFS('Relevant - Not CRM not valid'!$T$2:$T$416,$A697,'Relevant - Not CRM not valid'!$G$2:$G$416,"UK",'Relevant - Not CRM not valid'!$M$2:$M$416,"Research",'Relevant - Not CRM not valid'!$R$2:$R$416,"Academic")+COUNTIFS('Relevant - In CRM not valid'!$T$2:$T$46,$A697,'Relevant - In CRM not valid'!$G$2:$G$46,"UK",'Relevant - In CRM not valid'!$M$2:$M$46,"Research",'Relevant - In CRM not valid'!$R$2:$R$46,"Academic")</f>
        <v>0</v>
      </c>
      <c r="J697" s="2">
        <f>COUNTIFS('Relevant - In CRM valid'!$T$2:$T$4699,$A697,'Relevant - In CRM valid'!$G$2:$G$4699,"UK",'Relevant - In CRM valid'!$M$2:$M$4699,"Finance")+COUNTIFS('Relevant - In CRM unknown'!$T$2:$T$253,$A697,'Relevant - In CRM unknown'!$G$2:$G$253,"UK",'Relevant - In CRM unknown'!$M$2:$M$253,"Finance")+COUNTIFS('Relevant - IN NOW CRM valid'!$T$2:$T$2328,$A697,'Relevant - IN NOW CRM valid'!$G$2:$G$2328,"UK",'Relevant - IN NOW CRM valid'!$M$2:$M$2328,"Finance")+COUNTIFS('Relevant - IN NOW CRM unknown'!$T$2:$T$1227,$A697,'Relevant - IN NOW CRM unknown'!$G$2:$G$1227,"UK",'Relevant - IN NOW CRM unknown'!$M$2:$M$1227,"Finance")+COUNTIFS('Relevant - Not CRM not valid'!$T$2:$T$416,$A697,'Relevant - Not CRM not valid'!$G$2:$G$416,"UK",'Relevant - Not CRM not valid'!$M$2:$M$416,"Finance")+COUNTIFS('Relevant - In CRM not valid'!$T$2:$T$46,$A697,'Relevant - In CRM not valid'!$G$2:$G$46,"UK",'Relevant - In CRM not valid'!$M$2:$M$46,"Finance")</f>
        <v>1</v>
      </c>
      <c r="K697" s="2">
        <f>COUNTIFS('Relevant - In CRM valid'!$T$2:$T$4699,$A697,'Relevant - In CRM valid'!$G$2:$G$4699,"UK",'Relevant - In CRM valid'!$M$2:$M$4699,"IT/Systems")+COUNTIFS('Relevant - In CRM unknown'!$T$2:$T$253,$A697,'Relevant - In CRM unknown'!$G$2:$G$253,"UK",'Relevant - In CRM unknown'!$M$2:$M$253,"IT/Systems")+COUNTIFS('Relevant - IN NOW CRM valid'!$T$2:$T$2328,$A697,'Relevant - IN NOW CRM valid'!$G$2:$G$2328,"UK",'Relevant - IN NOW CRM valid'!$M$2:$M$2328,"IT/Systems")+COUNTIFS('Relevant - IN NOW CRM unknown'!$T$2:$T$1227,$A697,'Relevant - IN NOW CRM unknown'!$G$2:$G$1227,"UK",'Relevant - IN NOW CRM unknown'!$M$2:$M$1227,"IT/Systems")+COUNTIFS('Relevant - Not CRM not valid'!$T$2:$T$416,$A697,'Relevant - Not CRM not valid'!$G$2:$G$416,"UK",'Relevant - Not CRM not valid'!$M$2:$M$416,"IT/Systems")+COUNTIFS('Relevant - In CRM not valid'!$T$2:$T$46,$A697,'Relevant - In CRM not valid'!$G$2:$G$46,"UK",'Relevant - In CRM not valid'!$M$2:$M$46,"IT/Systems")</f>
        <v>0</v>
      </c>
      <c r="L697" s="2">
        <f>COUNTIFS('Relevant - In CRM valid'!$T$2:$T$4699,$A697,'Relevant - In CRM valid'!$G$2:$G$4699,"UK",'Relevant - In CRM valid'!$M$2:$M$4699,"")+COUNTIFS('Relevant - In CRM unknown'!$T$2:$T$253,$A697,'Relevant - In CRM unknown'!$G$2:$G$253,"UK",'Relevant - In CRM unknown'!$M$2:$M$253,"")+COUNTIFS('Relevant - IN NOW CRM valid'!$T$2:$T$2328,$A697,'Relevant - IN NOW CRM valid'!$G$2:$G$2328,"UK",'Relevant - IN NOW CRM valid'!$M$2:$M$2328,"")+COUNTIFS('Relevant - IN NOW CRM unknown'!$T$2:$T$1227,$A697,'Relevant - IN NOW CRM unknown'!$G$2:$G$1227,"UK",'Relevant - IN NOW CRM unknown'!$M$2:$M$1227,"")+COUNTIFS('Relevant - Not CRM not valid'!$T$2:$T$416,$A697,'Relevant - Not CRM not valid'!$G$2:$G$416,"UK",'Relevant - Not CRM not valid'!$M$2:$M$416,"")+COUNTIFS('Relevant - In CRM not valid'!$T$2:$T$46,$A697,'Relevant - In CRM not valid'!$G$2:$G$46,"UK",'Relevant - In CRM not valid'!$M$2:$M$46,"")</f>
        <v>0</v>
      </c>
      <c r="M697" s="2">
        <f t="shared" si="20"/>
        <v>1</v>
      </c>
      <c r="N697" s="2">
        <f>COUNTIFS('Relevant - In CRM valid'!$T$2:$T$4699,$A697,'Relevant - In CRM valid'!$G$2:$G$4699,"UK",'Relevant - In CRM valid'!$Q$2:$Q$4699,"valid")+COUNTIFS('Relevant - In CRM unknown'!$T$2:$T$253,$A697,'Relevant - In CRM unknown'!$G$2:$G$253,"UK",'Relevant - In CRM unknown'!$Q$2:$Q$253,"valid")+COUNTIFS('Relevant - IN NOW CRM valid'!$T$2:$T$2328,$A697,'Relevant - IN NOW CRM valid'!$G$2:$G$2328,"UK",'Relevant - IN NOW CRM valid'!$Q$2:$Q$2328,"valid")+COUNTIFS('Relevant - IN NOW CRM unknown'!$T$2:$T$1227,$A697,'Relevant - IN NOW CRM unknown'!$G$2:$G$1227,"UK",'Relevant - IN NOW CRM unknown'!$Q$2:$Q$1227,"valid")+COUNTIFS('Relevant - Not CRM not valid'!$T$2:$T$416,$A697,'Relevant - Not CRM not valid'!$G$2:$G$416,"UK",'Relevant - Not CRM not valid'!$Q$2:$Q$416,"valid")+COUNTIFS('Relevant - In CRM not valid'!$T$2:$T$46,$A697,'Relevant - In CRM not valid'!$G$2:$G$46,"UK",'Relevant - In CRM not valid'!$Q$2:$Q$46,"valid")</f>
        <v>1</v>
      </c>
      <c r="O697" s="2" t="str">
        <f t="shared" si="21"/>
        <v>Research  IT/Systems</v>
      </c>
    </row>
    <row r="698" spans="1:15" ht="15" customHeight="1">
      <c r="A698" s="2" t="s">
        <v>1503</v>
      </c>
      <c r="B698" s="2" t="s">
        <v>1504</v>
      </c>
      <c r="C698" s="2" t="s">
        <v>95</v>
      </c>
      <c r="D698" s="2" t="str">
        <f>IFERROR(INDEX('UK Target Institutions'!$D$2:$D$727,MATCH($A698,'UK Target Institutions'!$A$2:$A$727,0)),"")</f>
        <v>Yes</v>
      </c>
      <c r="E698" s="2">
        <f>COUNTIFS('Relevant - In CRM valid'!$T$2:$T$4699,$A698,'Relevant - In CRM valid'!$G$2:$G$4699,"UK")+COUNTIFS('Relevant - In CRM unknown'!$T$2:$T$253,$A698,'Relevant - In CRM unknown'!$G$2:$G$253,"UK")+COUNTIFS('Relevant - IN NOW CRM valid'!$T$2:$T$2328,$A698,'Relevant - IN NOW CRM valid'!$G$2:$G$2328,"UK")+COUNTIFS('Relevant - IN NOW CRM unknown'!$T$2:$T$1227,$A698,'Relevant - IN NOW CRM unknown'!$G$2:$G$1227,"UK")+COUNTIFS('Relevant - Not CRM not valid'!$T$2:$T$416,$A698,'Relevant - Not CRM not valid'!$G$2:$G$416,"UK")+COUNTIFS('Relevant - In CRM not valid'!$T$2:$T$46,$A698,'Relevant - In CRM not valid'!$G$2:$G$46,"UK")</f>
        <v>1</v>
      </c>
      <c r="F698" s="2">
        <f>COUNTIFS('Relevant - In CRM valid'!$T$2:$T$4699,$A698,'Relevant - In CRM valid'!$G$2:$G$4699,"UK",'Relevant - In CRM valid'!$M$2:$M$4699,"Research")+COUNTIFS('Relevant - In CRM unknown'!$T$2:$T$253,$A698,'Relevant - In CRM unknown'!$G$2:$G$253,"UK",'Relevant - In CRM unknown'!$M$2:$M$253,"Research")+COUNTIFS('Relevant - IN NOW CRM valid'!$T$2:$T$2328,$A698,'Relevant - IN NOW CRM valid'!$G$2:$G$2328,"UK",'Relevant - IN NOW CRM valid'!$M$2:$M$2328,"Research")+COUNTIFS('Relevant - IN NOW CRM unknown'!$T$2:$T$1227,$A698,'Relevant - IN NOW CRM unknown'!$G$2:$G$1227,"UK",'Relevant - IN NOW CRM unknown'!$M$2:$M$1227,"Research")+COUNTIFS('Relevant - Not CRM not valid'!$T$2:$T$416,$A698,'Relevant - Not CRM not valid'!$G$2:$G$416,"UK",'Relevant - Not CRM not valid'!$M$2:$M$416,"Research")+COUNTIFS('Relevant - In CRM not valid'!$T$2:$T$46,$A698,'Relevant - In CRM not valid'!$G$2:$G$46,"UK",'Relevant - In CRM not valid'!$M$2:$M$46,"Research")</f>
        <v>1</v>
      </c>
      <c r="G698" s="2">
        <f>COUNTIFS('Relevant - In CRM valid'!$T$2:$T$4699,$A698,'Relevant - In CRM valid'!$G$2:$G$4699,"UK",'Relevant - In CRM valid'!$M$2:$M$4699,"Research",'Relevant - In CRM valid'!$R$2:$R$4699,"Senior")+COUNTIFS('Relevant - In CRM unknown'!$T$2:$T$253,$A698,'Relevant - In CRM unknown'!$G$2:$G$253,"UK",'Relevant - In CRM unknown'!$M$2:$M$253,"Research",'Relevant - In CRM unknown'!$R$2:$R$253,"Senior")+COUNTIFS('Relevant - IN NOW CRM valid'!$T$2:$T$2328,$A698,'Relevant - IN NOW CRM valid'!$G$2:$G$2328,"UK",'Relevant - IN NOW CRM valid'!$M$2:$M$2328,"Research",'Relevant - IN NOW CRM valid'!$R$2:$R$2328,"Senior")+COUNTIFS('Relevant - IN NOW CRM unknown'!$T$2:$T$1227,$A698,'Relevant - IN NOW CRM unknown'!$G$2:$G$1227,"UK",'Relevant - IN NOW CRM unknown'!$M$2:$M$1227,"Research",'Relevant - IN NOW CRM unknown'!$R$2:$R$1227,"Senior")+COUNTIFS('Relevant - Not CRM not valid'!$T$2:$T$416,$A698,'Relevant - Not CRM not valid'!$G$2:$G$416,"UK",'Relevant - Not CRM not valid'!$M$2:$M$416,"Research",'Relevant - Not CRM not valid'!$R$2:$R$416,"Senior")+COUNTIFS('Relevant - In CRM not valid'!$T$2:$T$46,$A698,'Relevant - In CRM not valid'!$G$2:$G$46,"UK",'Relevant - In CRM not valid'!$M$2:$M$46,"Research",'Relevant - In CRM not valid'!$R$2:$R$46,"Senior")</f>
        <v>1</v>
      </c>
      <c r="H698" s="2">
        <f>COUNTIFS('Relevant - In CRM valid'!$T$2:$T$4699,$A698,'Relevant - In CRM valid'!$G$2:$G$4699,"UK",'Relevant - In CRM valid'!$M$2:$M$4699,"Research",'Relevant - In CRM valid'!$R$2:$R$4699,"Operational")+COUNTIFS('Relevant - In CRM unknown'!$T$2:$T$253,$A698,'Relevant - In CRM unknown'!$G$2:$G$253,"UK",'Relevant - In CRM unknown'!$M$2:$M$253,"Research",'Relevant - In CRM unknown'!$R$2:$R$253,"Operational")+COUNTIFS('Relevant - IN NOW CRM valid'!$T$2:$T$2328,$A698,'Relevant - IN NOW CRM valid'!$G$2:$G$2328,"UK",'Relevant - IN NOW CRM valid'!$M$2:$M$2328,"Research",'Relevant - IN NOW CRM valid'!$R$2:$R$2328,"Operational")+COUNTIFS('Relevant - IN NOW CRM unknown'!$T$2:$T$1227,$A698,'Relevant - IN NOW CRM unknown'!$G$2:$G$1227,"UK",'Relevant - IN NOW CRM unknown'!$M$2:$M$1227,"Research",'Relevant - IN NOW CRM unknown'!$R$2:$R$1227,"Operational")+COUNTIFS('Relevant - Not CRM not valid'!$T$2:$T$416,$A698,'Relevant - Not CRM not valid'!$G$2:$G$416,"UK",'Relevant - Not CRM not valid'!$M$2:$M$416,"Research",'Relevant - Not CRM not valid'!$R$2:$R$416,"Operational")+COUNTIFS('Relevant - In CRM not valid'!$T$2:$T$46,$A698,'Relevant - In CRM not valid'!$G$2:$G$46,"UK",'Relevant - In CRM not valid'!$M$2:$M$46,"Research",'Relevant - In CRM not valid'!$R$2:$R$46,"Operational")</f>
        <v>0</v>
      </c>
      <c r="I698" s="2">
        <f>COUNTIFS('Relevant - In CRM valid'!$T$2:$T$4699,$A698,'Relevant - In CRM valid'!$G$2:$G$4699,"UK",'Relevant - In CRM valid'!$M$2:$M$4699,"Research",'Relevant - In CRM valid'!$R$2:$R$4699,"Academic")+COUNTIFS('Relevant - In CRM unknown'!$T$2:$T$253,$A698,'Relevant - In CRM unknown'!$G$2:$G$253,"UK",'Relevant - In CRM unknown'!$M$2:$M$253,"Research",'Relevant - In CRM unknown'!$R$2:$R$253,"Academic")+COUNTIFS('Relevant - IN NOW CRM valid'!$T$2:$T$2328,$A698,'Relevant - IN NOW CRM valid'!$G$2:$G$2328,"UK",'Relevant - IN NOW CRM valid'!$M$2:$M$2328,"Research",'Relevant - IN NOW CRM valid'!$R$2:$R$2328,"Academic")+COUNTIFS('Relevant - IN NOW CRM unknown'!$T$2:$T$1227,$A698,'Relevant - IN NOW CRM unknown'!$G$2:$G$1227,"UK",'Relevant - IN NOW CRM unknown'!$M$2:$M$1227,"Research",'Relevant - IN NOW CRM unknown'!$R$2:$R$1227,"Academic")+COUNTIFS('Relevant - Not CRM not valid'!$T$2:$T$416,$A698,'Relevant - Not CRM not valid'!$G$2:$G$416,"UK",'Relevant - Not CRM not valid'!$M$2:$M$416,"Research",'Relevant - Not CRM not valid'!$R$2:$R$416,"Academic")+COUNTIFS('Relevant - In CRM not valid'!$T$2:$T$46,$A698,'Relevant - In CRM not valid'!$G$2:$G$46,"UK",'Relevant - In CRM not valid'!$M$2:$M$46,"Research",'Relevant - In CRM not valid'!$R$2:$R$46,"Academic")</f>
        <v>0</v>
      </c>
      <c r="J698" s="2">
        <f>COUNTIFS('Relevant - In CRM valid'!$T$2:$T$4699,$A698,'Relevant - In CRM valid'!$G$2:$G$4699,"UK",'Relevant - In CRM valid'!$M$2:$M$4699,"Finance")+COUNTIFS('Relevant - In CRM unknown'!$T$2:$T$253,$A698,'Relevant - In CRM unknown'!$G$2:$G$253,"UK",'Relevant - In CRM unknown'!$M$2:$M$253,"Finance")+COUNTIFS('Relevant - IN NOW CRM valid'!$T$2:$T$2328,$A698,'Relevant - IN NOW CRM valid'!$G$2:$G$2328,"UK",'Relevant - IN NOW CRM valid'!$M$2:$M$2328,"Finance")+COUNTIFS('Relevant - IN NOW CRM unknown'!$T$2:$T$1227,$A698,'Relevant - IN NOW CRM unknown'!$G$2:$G$1227,"UK",'Relevant - IN NOW CRM unknown'!$M$2:$M$1227,"Finance")+COUNTIFS('Relevant - Not CRM not valid'!$T$2:$T$416,$A698,'Relevant - Not CRM not valid'!$G$2:$G$416,"UK",'Relevant - Not CRM not valid'!$M$2:$M$416,"Finance")+COUNTIFS('Relevant - In CRM not valid'!$T$2:$T$46,$A698,'Relevant - In CRM not valid'!$G$2:$G$46,"UK",'Relevant - In CRM not valid'!$M$2:$M$46,"Finance")</f>
        <v>0</v>
      </c>
      <c r="K698" s="2">
        <f>COUNTIFS('Relevant - In CRM valid'!$T$2:$T$4699,$A698,'Relevant - In CRM valid'!$G$2:$G$4699,"UK",'Relevant - In CRM valid'!$M$2:$M$4699,"IT/Systems")+COUNTIFS('Relevant - In CRM unknown'!$T$2:$T$253,$A698,'Relevant - In CRM unknown'!$G$2:$G$253,"UK",'Relevant - In CRM unknown'!$M$2:$M$253,"IT/Systems")+COUNTIFS('Relevant - IN NOW CRM valid'!$T$2:$T$2328,$A698,'Relevant - IN NOW CRM valid'!$G$2:$G$2328,"UK",'Relevant - IN NOW CRM valid'!$M$2:$M$2328,"IT/Systems")+COUNTIFS('Relevant - IN NOW CRM unknown'!$T$2:$T$1227,$A698,'Relevant - IN NOW CRM unknown'!$G$2:$G$1227,"UK",'Relevant - IN NOW CRM unknown'!$M$2:$M$1227,"IT/Systems")+COUNTIFS('Relevant - Not CRM not valid'!$T$2:$T$416,$A698,'Relevant - Not CRM not valid'!$G$2:$G$416,"UK",'Relevant - Not CRM not valid'!$M$2:$M$416,"IT/Systems")+COUNTIFS('Relevant - In CRM not valid'!$T$2:$T$46,$A698,'Relevant - In CRM not valid'!$G$2:$G$46,"UK",'Relevant - In CRM not valid'!$M$2:$M$46,"IT/Systems")</f>
        <v>0</v>
      </c>
      <c r="L698" s="2">
        <f>COUNTIFS('Relevant - In CRM valid'!$T$2:$T$4699,$A698,'Relevant - In CRM valid'!$G$2:$G$4699,"UK",'Relevant - In CRM valid'!$M$2:$M$4699,"")+COUNTIFS('Relevant - In CRM unknown'!$T$2:$T$253,$A698,'Relevant - In CRM unknown'!$G$2:$G$253,"UK",'Relevant - In CRM unknown'!$M$2:$M$253,"")+COUNTIFS('Relevant - IN NOW CRM valid'!$T$2:$T$2328,$A698,'Relevant - IN NOW CRM valid'!$G$2:$G$2328,"UK",'Relevant - IN NOW CRM valid'!$M$2:$M$2328,"")+COUNTIFS('Relevant - IN NOW CRM unknown'!$T$2:$T$1227,$A698,'Relevant - IN NOW CRM unknown'!$G$2:$G$1227,"UK",'Relevant - IN NOW CRM unknown'!$M$2:$M$1227,"")+COUNTIFS('Relevant - Not CRM not valid'!$T$2:$T$416,$A698,'Relevant - Not CRM not valid'!$G$2:$G$416,"UK",'Relevant - Not CRM not valid'!$M$2:$M$416,"")+COUNTIFS('Relevant - In CRM not valid'!$T$2:$T$46,$A698,'Relevant - In CRM not valid'!$G$2:$G$46,"UK",'Relevant - In CRM not valid'!$M$2:$M$46,"")</f>
        <v>0</v>
      </c>
      <c r="M698" s="2">
        <f t="shared" si="20"/>
        <v>1</v>
      </c>
      <c r="N698" s="2">
        <f>COUNTIFS('Relevant - In CRM valid'!$T$2:$T$4699,$A698,'Relevant - In CRM valid'!$G$2:$G$4699,"UK",'Relevant - In CRM valid'!$Q$2:$Q$4699,"valid")+COUNTIFS('Relevant - In CRM unknown'!$T$2:$T$253,$A698,'Relevant - In CRM unknown'!$G$2:$G$253,"UK",'Relevant - In CRM unknown'!$Q$2:$Q$253,"valid")+COUNTIFS('Relevant - IN NOW CRM valid'!$T$2:$T$2328,$A698,'Relevant - IN NOW CRM valid'!$G$2:$G$2328,"UK",'Relevant - IN NOW CRM valid'!$Q$2:$Q$2328,"valid")+COUNTIFS('Relevant - IN NOW CRM unknown'!$T$2:$T$1227,$A698,'Relevant - IN NOW CRM unknown'!$G$2:$G$1227,"UK",'Relevant - IN NOW CRM unknown'!$Q$2:$Q$1227,"valid")+COUNTIFS('Relevant - Not CRM not valid'!$T$2:$T$416,$A698,'Relevant - Not CRM not valid'!$G$2:$G$416,"UK",'Relevant - Not CRM not valid'!$Q$2:$Q$416,"valid")+COUNTIFS('Relevant - In CRM not valid'!$T$2:$T$46,$A698,'Relevant - In CRM not valid'!$G$2:$G$46,"UK",'Relevant - In CRM not valid'!$Q$2:$Q$46,"valid")</f>
        <v>1</v>
      </c>
      <c r="O698" s="2" t="str">
        <f t="shared" si="21"/>
        <v>Finance  IT/Systems</v>
      </c>
    </row>
    <row r="699" spans="1:15" ht="15" customHeight="1">
      <c r="A699" s="2" t="s">
        <v>1505</v>
      </c>
      <c r="B699" s="2" t="s">
        <v>1506</v>
      </c>
      <c r="C699" s="2" t="s">
        <v>95</v>
      </c>
      <c r="D699" s="2" t="str">
        <f>IFERROR(INDEX('UK Target Institutions'!$D$2:$D$727,MATCH($A699,'UK Target Institutions'!$A$2:$A$727,0)),"")</f>
        <v>Yes</v>
      </c>
      <c r="E699" s="2">
        <f>COUNTIFS('Relevant - In CRM valid'!$T$2:$T$4699,$A699,'Relevant - In CRM valid'!$G$2:$G$4699,"UK")+COUNTIFS('Relevant - In CRM unknown'!$T$2:$T$253,$A699,'Relevant - In CRM unknown'!$G$2:$G$253,"UK")+COUNTIFS('Relevant - IN NOW CRM valid'!$T$2:$T$2328,$A699,'Relevant - IN NOW CRM valid'!$G$2:$G$2328,"UK")+COUNTIFS('Relevant - IN NOW CRM unknown'!$T$2:$T$1227,$A699,'Relevant - IN NOW CRM unknown'!$G$2:$G$1227,"UK")+COUNTIFS('Relevant - Not CRM not valid'!$T$2:$T$416,$A699,'Relevant - Not CRM not valid'!$G$2:$G$416,"UK")+COUNTIFS('Relevant - In CRM not valid'!$T$2:$T$46,$A699,'Relevant - In CRM not valid'!$G$2:$G$46,"UK")</f>
        <v>1</v>
      </c>
      <c r="F699" s="2">
        <f>COUNTIFS('Relevant - In CRM valid'!$T$2:$T$4699,$A699,'Relevant - In CRM valid'!$G$2:$G$4699,"UK",'Relevant - In CRM valid'!$M$2:$M$4699,"Research")+COUNTIFS('Relevant - In CRM unknown'!$T$2:$T$253,$A699,'Relevant - In CRM unknown'!$G$2:$G$253,"UK",'Relevant - In CRM unknown'!$M$2:$M$253,"Research")+COUNTIFS('Relevant - IN NOW CRM valid'!$T$2:$T$2328,$A699,'Relevant - IN NOW CRM valid'!$G$2:$G$2328,"UK",'Relevant - IN NOW CRM valid'!$M$2:$M$2328,"Research")+COUNTIFS('Relevant - IN NOW CRM unknown'!$T$2:$T$1227,$A699,'Relevant - IN NOW CRM unknown'!$G$2:$G$1227,"UK",'Relevant - IN NOW CRM unknown'!$M$2:$M$1227,"Research")+COUNTIFS('Relevant - Not CRM not valid'!$T$2:$T$416,$A699,'Relevant - Not CRM not valid'!$G$2:$G$416,"UK",'Relevant - Not CRM not valid'!$M$2:$M$416,"Research")+COUNTIFS('Relevant - In CRM not valid'!$T$2:$T$46,$A699,'Relevant - In CRM not valid'!$G$2:$G$46,"UK",'Relevant - In CRM not valid'!$M$2:$M$46,"Research")</f>
        <v>1</v>
      </c>
      <c r="G699" s="2">
        <f>COUNTIFS('Relevant - In CRM valid'!$T$2:$T$4699,$A699,'Relevant - In CRM valid'!$G$2:$G$4699,"UK",'Relevant - In CRM valid'!$M$2:$M$4699,"Research",'Relevant - In CRM valid'!$R$2:$R$4699,"Senior")+COUNTIFS('Relevant - In CRM unknown'!$T$2:$T$253,$A699,'Relevant - In CRM unknown'!$G$2:$G$253,"UK",'Relevant - In CRM unknown'!$M$2:$M$253,"Research",'Relevant - In CRM unknown'!$R$2:$R$253,"Senior")+COUNTIFS('Relevant - IN NOW CRM valid'!$T$2:$T$2328,$A699,'Relevant - IN NOW CRM valid'!$G$2:$G$2328,"UK",'Relevant - IN NOW CRM valid'!$M$2:$M$2328,"Research",'Relevant - IN NOW CRM valid'!$R$2:$R$2328,"Senior")+COUNTIFS('Relevant - IN NOW CRM unknown'!$T$2:$T$1227,$A699,'Relevant - IN NOW CRM unknown'!$G$2:$G$1227,"UK",'Relevant - IN NOW CRM unknown'!$M$2:$M$1227,"Research",'Relevant - IN NOW CRM unknown'!$R$2:$R$1227,"Senior")+COUNTIFS('Relevant - Not CRM not valid'!$T$2:$T$416,$A699,'Relevant - Not CRM not valid'!$G$2:$G$416,"UK",'Relevant - Not CRM not valid'!$M$2:$M$416,"Research",'Relevant - Not CRM not valid'!$R$2:$R$416,"Senior")+COUNTIFS('Relevant - In CRM not valid'!$T$2:$T$46,$A699,'Relevant - In CRM not valid'!$G$2:$G$46,"UK",'Relevant - In CRM not valid'!$M$2:$M$46,"Research",'Relevant - In CRM not valid'!$R$2:$R$46,"Senior")</f>
        <v>1</v>
      </c>
      <c r="H699" s="2">
        <f>COUNTIFS('Relevant - In CRM valid'!$T$2:$T$4699,$A699,'Relevant - In CRM valid'!$G$2:$G$4699,"UK",'Relevant - In CRM valid'!$M$2:$M$4699,"Research",'Relevant - In CRM valid'!$R$2:$R$4699,"Operational")+COUNTIFS('Relevant - In CRM unknown'!$T$2:$T$253,$A699,'Relevant - In CRM unknown'!$G$2:$G$253,"UK",'Relevant - In CRM unknown'!$M$2:$M$253,"Research",'Relevant - In CRM unknown'!$R$2:$R$253,"Operational")+COUNTIFS('Relevant - IN NOW CRM valid'!$T$2:$T$2328,$A699,'Relevant - IN NOW CRM valid'!$G$2:$G$2328,"UK",'Relevant - IN NOW CRM valid'!$M$2:$M$2328,"Research",'Relevant - IN NOW CRM valid'!$R$2:$R$2328,"Operational")+COUNTIFS('Relevant - IN NOW CRM unknown'!$T$2:$T$1227,$A699,'Relevant - IN NOW CRM unknown'!$G$2:$G$1227,"UK",'Relevant - IN NOW CRM unknown'!$M$2:$M$1227,"Research",'Relevant - IN NOW CRM unknown'!$R$2:$R$1227,"Operational")+COUNTIFS('Relevant - Not CRM not valid'!$T$2:$T$416,$A699,'Relevant - Not CRM not valid'!$G$2:$G$416,"UK",'Relevant - Not CRM not valid'!$M$2:$M$416,"Research",'Relevant - Not CRM not valid'!$R$2:$R$416,"Operational")+COUNTIFS('Relevant - In CRM not valid'!$T$2:$T$46,$A699,'Relevant - In CRM not valid'!$G$2:$G$46,"UK",'Relevant - In CRM not valid'!$M$2:$M$46,"Research",'Relevant - In CRM not valid'!$R$2:$R$46,"Operational")</f>
        <v>0</v>
      </c>
      <c r="I699" s="2">
        <f>COUNTIFS('Relevant - In CRM valid'!$T$2:$T$4699,$A699,'Relevant - In CRM valid'!$G$2:$G$4699,"UK",'Relevant - In CRM valid'!$M$2:$M$4699,"Research",'Relevant - In CRM valid'!$R$2:$R$4699,"Academic")+COUNTIFS('Relevant - In CRM unknown'!$T$2:$T$253,$A699,'Relevant - In CRM unknown'!$G$2:$G$253,"UK",'Relevant - In CRM unknown'!$M$2:$M$253,"Research",'Relevant - In CRM unknown'!$R$2:$R$253,"Academic")+COUNTIFS('Relevant - IN NOW CRM valid'!$T$2:$T$2328,$A699,'Relevant - IN NOW CRM valid'!$G$2:$G$2328,"UK",'Relevant - IN NOW CRM valid'!$M$2:$M$2328,"Research",'Relevant - IN NOW CRM valid'!$R$2:$R$2328,"Academic")+COUNTIFS('Relevant - IN NOW CRM unknown'!$T$2:$T$1227,$A699,'Relevant - IN NOW CRM unknown'!$G$2:$G$1227,"UK",'Relevant - IN NOW CRM unknown'!$M$2:$M$1227,"Research",'Relevant - IN NOW CRM unknown'!$R$2:$R$1227,"Academic")+COUNTIFS('Relevant - Not CRM not valid'!$T$2:$T$416,$A699,'Relevant - Not CRM not valid'!$G$2:$G$416,"UK",'Relevant - Not CRM not valid'!$M$2:$M$416,"Research",'Relevant - Not CRM not valid'!$R$2:$R$416,"Academic")+COUNTIFS('Relevant - In CRM not valid'!$T$2:$T$46,$A699,'Relevant - In CRM not valid'!$G$2:$G$46,"UK",'Relevant - In CRM not valid'!$M$2:$M$46,"Research",'Relevant - In CRM not valid'!$R$2:$R$46,"Academic")</f>
        <v>0</v>
      </c>
      <c r="J699" s="2">
        <f>COUNTIFS('Relevant - In CRM valid'!$T$2:$T$4699,$A699,'Relevant - In CRM valid'!$G$2:$G$4699,"UK",'Relevant - In CRM valid'!$M$2:$M$4699,"Finance")+COUNTIFS('Relevant - In CRM unknown'!$T$2:$T$253,$A699,'Relevant - In CRM unknown'!$G$2:$G$253,"UK",'Relevant - In CRM unknown'!$M$2:$M$253,"Finance")+COUNTIFS('Relevant - IN NOW CRM valid'!$T$2:$T$2328,$A699,'Relevant - IN NOW CRM valid'!$G$2:$G$2328,"UK",'Relevant - IN NOW CRM valid'!$M$2:$M$2328,"Finance")+COUNTIFS('Relevant - IN NOW CRM unknown'!$T$2:$T$1227,$A699,'Relevant - IN NOW CRM unknown'!$G$2:$G$1227,"UK",'Relevant - IN NOW CRM unknown'!$M$2:$M$1227,"Finance")+COUNTIFS('Relevant - Not CRM not valid'!$T$2:$T$416,$A699,'Relevant - Not CRM not valid'!$G$2:$G$416,"UK",'Relevant - Not CRM not valid'!$M$2:$M$416,"Finance")+COUNTIFS('Relevant - In CRM not valid'!$T$2:$T$46,$A699,'Relevant - In CRM not valid'!$G$2:$G$46,"UK",'Relevant - In CRM not valid'!$M$2:$M$46,"Finance")</f>
        <v>0</v>
      </c>
      <c r="K699" s="2">
        <f>COUNTIFS('Relevant - In CRM valid'!$T$2:$T$4699,$A699,'Relevant - In CRM valid'!$G$2:$G$4699,"UK",'Relevant - In CRM valid'!$M$2:$M$4699,"IT/Systems")+COUNTIFS('Relevant - In CRM unknown'!$T$2:$T$253,$A699,'Relevant - In CRM unknown'!$G$2:$G$253,"UK",'Relevant - In CRM unknown'!$M$2:$M$253,"IT/Systems")+COUNTIFS('Relevant - IN NOW CRM valid'!$T$2:$T$2328,$A699,'Relevant - IN NOW CRM valid'!$G$2:$G$2328,"UK",'Relevant - IN NOW CRM valid'!$M$2:$M$2328,"IT/Systems")+COUNTIFS('Relevant - IN NOW CRM unknown'!$T$2:$T$1227,$A699,'Relevant - IN NOW CRM unknown'!$G$2:$G$1227,"UK",'Relevant - IN NOW CRM unknown'!$M$2:$M$1227,"IT/Systems")+COUNTIFS('Relevant - Not CRM not valid'!$T$2:$T$416,$A699,'Relevant - Not CRM not valid'!$G$2:$G$416,"UK",'Relevant - Not CRM not valid'!$M$2:$M$416,"IT/Systems")+COUNTIFS('Relevant - In CRM not valid'!$T$2:$T$46,$A699,'Relevant - In CRM not valid'!$G$2:$G$46,"UK",'Relevant - In CRM not valid'!$M$2:$M$46,"IT/Systems")</f>
        <v>0</v>
      </c>
      <c r="L699" s="2">
        <f>COUNTIFS('Relevant - In CRM valid'!$T$2:$T$4699,$A699,'Relevant - In CRM valid'!$G$2:$G$4699,"UK",'Relevant - In CRM valid'!$M$2:$M$4699,"")+COUNTIFS('Relevant - In CRM unknown'!$T$2:$T$253,$A699,'Relevant - In CRM unknown'!$G$2:$G$253,"UK",'Relevant - In CRM unknown'!$M$2:$M$253,"")+COUNTIFS('Relevant - IN NOW CRM valid'!$T$2:$T$2328,$A699,'Relevant - IN NOW CRM valid'!$G$2:$G$2328,"UK",'Relevant - IN NOW CRM valid'!$M$2:$M$2328,"")+COUNTIFS('Relevant - IN NOW CRM unknown'!$T$2:$T$1227,$A699,'Relevant - IN NOW CRM unknown'!$G$2:$G$1227,"UK",'Relevant - IN NOW CRM unknown'!$M$2:$M$1227,"")+COUNTIFS('Relevant - Not CRM not valid'!$T$2:$T$416,$A699,'Relevant - Not CRM not valid'!$G$2:$G$416,"UK",'Relevant - Not CRM not valid'!$M$2:$M$416,"")+COUNTIFS('Relevant - In CRM not valid'!$T$2:$T$46,$A699,'Relevant - In CRM not valid'!$G$2:$G$46,"UK",'Relevant - In CRM not valid'!$M$2:$M$46,"")</f>
        <v>0</v>
      </c>
      <c r="M699" s="2">
        <f t="shared" si="20"/>
        <v>1</v>
      </c>
      <c r="N699" s="2">
        <f>COUNTIFS('Relevant - In CRM valid'!$T$2:$T$4699,$A699,'Relevant - In CRM valid'!$G$2:$G$4699,"UK",'Relevant - In CRM valid'!$Q$2:$Q$4699,"valid")+COUNTIFS('Relevant - In CRM unknown'!$T$2:$T$253,$A699,'Relevant - In CRM unknown'!$G$2:$G$253,"UK",'Relevant - In CRM unknown'!$Q$2:$Q$253,"valid")+COUNTIFS('Relevant - IN NOW CRM valid'!$T$2:$T$2328,$A699,'Relevant - IN NOW CRM valid'!$G$2:$G$2328,"UK",'Relevant - IN NOW CRM valid'!$Q$2:$Q$2328,"valid")+COUNTIFS('Relevant - IN NOW CRM unknown'!$T$2:$T$1227,$A699,'Relevant - IN NOW CRM unknown'!$G$2:$G$1227,"UK",'Relevant - IN NOW CRM unknown'!$Q$2:$Q$1227,"valid")+COUNTIFS('Relevant - Not CRM not valid'!$T$2:$T$416,$A699,'Relevant - Not CRM not valid'!$G$2:$G$416,"UK",'Relevant - Not CRM not valid'!$Q$2:$Q$416,"valid")+COUNTIFS('Relevant - In CRM not valid'!$T$2:$T$46,$A699,'Relevant - In CRM not valid'!$G$2:$G$46,"UK",'Relevant - In CRM not valid'!$Q$2:$Q$46,"valid")</f>
        <v>1</v>
      </c>
      <c r="O699" s="2" t="str">
        <f t="shared" si="21"/>
        <v>Finance  IT/Systems</v>
      </c>
    </row>
    <row r="700" spans="1:15" ht="15" customHeight="1">
      <c r="A700" s="2" t="s">
        <v>1507</v>
      </c>
      <c r="B700" s="2" t="s">
        <v>1508</v>
      </c>
      <c r="C700" s="2" t="s">
        <v>95</v>
      </c>
      <c r="D700" s="2" t="str">
        <f>IFERROR(INDEX('UK Target Institutions'!$D$2:$D$727,MATCH($A700,'UK Target Institutions'!$A$2:$A$727,0)),"")</f>
        <v>Yes</v>
      </c>
      <c r="E700" s="2">
        <f>COUNTIFS('Relevant - In CRM valid'!$T$2:$T$4699,$A700,'Relevant - In CRM valid'!$G$2:$G$4699,"UK")+COUNTIFS('Relevant - In CRM unknown'!$T$2:$T$253,$A700,'Relevant - In CRM unknown'!$G$2:$G$253,"UK")+COUNTIFS('Relevant - IN NOW CRM valid'!$T$2:$T$2328,$A700,'Relevant - IN NOW CRM valid'!$G$2:$G$2328,"UK")+COUNTIFS('Relevant - IN NOW CRM unknown'!$T$2:$T$1227,$A700,'Relevant - IN NOW CRM unknown'!$G$2:$G$1227,"UK")+COUNTIFS('Relevant - Not CRM not valid'!$T$2:$T$416,$A700,'Relevant - Not CRM not valid'!$G$2:$G$416,"UK")+COUNTIFS('Relevant - In CRM not valid'!$T$2:$T$46,$A700,'Relevant - In CRM not valid'!$G$2:$G$46,"UK")</f>
        <v>1</v>
      </c>
      <c r="F700" s="2">
        <f>COUNTIFS('Relevant - In CRM valid'!$T$2:$T$4699,$A700,'Relevant - In CRM valid'!$G$2:$G$4699,"UK",'Relevant - In CRM valid'!$M$2:$M$4699,"Research")+COUNTIFS('Relevant - In CRM unknown'!$T$2:$T$253,$A700,'Relevant - In CRM unknown'!$G$2:$G$253,"UK",'Relevant - In CRM unknown'!$M$2:$M$253,"Research")+COUNTIFS('Relevant - IN NOW CRM valid'!$T$2:$T$2328,$A700,'Relevant - IN NOW CRM valid'!$G$2:$G$2328,"UK",'Relevant - IN NOW CRM valid'!$M$2:$M$2328,"Research")+COUNTIFS('Relevant - IN NOW CRM unknown'!$T$2:$T$1227,$A700,'Relevant - IN NOW CRM unknown'!$G$2:$G$1227,"UK",'Relevant - IN NOW CRM unknown'!$M$2:$M$1227,"Research")+COUNTIFS('Relevant - Not CRM not valid'!$T$2:$T$416,$A700,'Relevant - Not CRM not valid'!$G$2:$G$416,"UK",'Relevant - Not CRM not valid'!$M$2:$M$416,"Research")+COUNTIFS('Relevant - In CRM not valid'!$T$2:$T$46,$A700,'Relevant - In CRM not valid'!$G$2:$G$46,"UK",'Relevant - In CRM not valid'!$M$2:$M$46,"Research")</f>
        <v>1</v>
      </c>
      <c r="G700" s="2">
        <f>COUNTIFS('Relevant - In CRM valid'!$T$2:$T$4699,$A700,'Relevant - In CRM valid'!$G$2:$G$4699,"UK",'Relevant - In CRM valid'!$M$2:$M$4699,"Research",'Relevant - In CRM valid'!$R$2:$R$4699,"Senior")+COUNTIFS('Relevant - In CRM unknown'!$T$2:$T$253,$A700,'Relevant - In CRM unknown'!$G$2:$G$253,"UK",'Relevant - In CRM unknown'!$M$2:$M$253,"Research",'Relevant - In CRM unknown'!$R$2:$R$253,"Senior")+COUNTIFS('Relevant - IN NOW CRM valid'!$T$2:$T$2328,$A700,'Relevant - IN NOW CRM valid'!$G$2:$G$2328,"UK",'Relevant - IN NOW CRM valid'!$M$2:$M$2328,"Research",'Relevant - IN NOW CRM valid'!$R$2:$R$2328,"Senior")+COUNTIFS('Relevant - IN NOW CRM unknown'!$T$2:$T$1227,$A700,'Relevant - IN NOW CRM unknown'!$G$2:$G$1227,"UK",'Relevant - IN NOW CRM unknown'!$M$2:$M$1227,"Research",'Relevant - IN NOW CRM unknown'!$R$2:$R$1227,"Senior")+COUNTIFS('Relevant - Not CRM not valid'!$T$2:$T$416,$A700,'Relevant - Not CRM not valid'!$G$2:$G$416,"UK",'Relevant - Not CRM not valid'!$M$2:$M$416,"Research",'Relevant - Not CRM not valid'!$R$2:$R$416,"Senior")+COUNTIFS('Relevant - In CRM not valid'!$T$2:$T$46,$A700,'Relevant - In CRM not valid'!$G$2:$G$46,"UK",'Relevant - In CRM not valid'!$M$2:$M$46,"Research",'Relevant - In CRM not valid'!$R$2:$R$46,"Senior")</f>
        <v>0</v>
      </c>
      <c r="H700" s="2">
        <f>COUNTIFS('Relevant - In CRM valid'!$T$2:$T$4699,$A700,'Relevant - In CRM valid'!$G$2:$G$4699,"UK",'Relevant - In CRM valid'!$M$2:$M$4699,"Research",'Relevant - In CRM valid'!$R$2:$R$4699,"Operational")+COUNTIFS('Relevant - In CRM unknown'!$T$2:$T$253,$A700,'Relevant - In CRM unknown'!$G$2:$G$253,"UK",'Relevant - In CRM unknown'!$M$2:$M$253,"Research",'Relevant - In CRM unknown'!$R$2:$R$253,"Operational")+COUNTIFS('Relevant - IN NOW CRM valid'!$T$2:$T$2328,$A700,'Relevant - IN NOW CRM valid'!$G$2:$G$2328,"UK",'Relevant - IN NOW CRM valid'!$M$2:$M$2328,"Research",'Relevant - IN NOW CRM valid'!$R$2:$R$2328,"Operational")+COUNTIFS('Relevant - IN NOW CRM unknown'!$T$2:$T$1227,$A700,'Relevant - IN NOW CRM unknown'!$G$2:$G$1227,"UK",'Relevant - IN NOW CRM unknown'!$M$2:$M$1227,"Research",'Relevant - IN NOW CRM unknown'!$R$2:$R$1227,"Operational")+COUNTIFS('Relevant - Not CRM not valid'!$T$2:$T$416,$A700,'Relevant - Not CRM not valid'!$G$2:$G$416,"UK",'Relevant - Not CRM not valid'!$M$2:$M$416,"Research",'Relevant - Not CRM not valid'!$R$2:$R$416,"Operational")+COUNTIFS('Relevant - In CRM not valid'!$T$2:$T$46,$A700,'Relevant - In CRM not valid'!$G$2:$G$46,"UK",'Relevant - In CRM not valid'!$M$2:$M$46,"Research",'Relevant - In CRM not valid'!$R$2:$R$46,"Operational")</f>
        <v>0</v>
      </c>
      <c r="I700" s="2">
        <f>COUNTIFS('Relevant - In CRM valid'!$T$2:$T$4699,$A700,'Relevant - In CRM valid'!$G$2:$G$4699,"UK",'Relevant - In CRM valid'!$M$2:$M$4699,"Research",'Relevant - In CRM valid'!$R$2:$R$4699,"Academic")+COUNTIFS('Relevant - In CRM unknown'!$T$2:$T$253,$A700,'Relevant - In CRM unknown'!$G$2:$G$253,"UK",'Relevant - In CRM unknown'!$M$2:$M$253,"Research",'Relevant - In CRM unknown'!$R$2:$R$253,"Academic")+COUNTIFS('Relevant - IN NOW CRM valid'!$T$2:$T$2328,$A700,'Relevant - IN NOW CRM valid'!$G$2:$G$2328,"UK",'Relevant - IN NOW CRM valid'!$M$2:$M$2328,"Research",'Relevant - IN NOW CRM valid'!$R$2:$R$2328,"Academic")+COUNTIFS('Relevant - IN NOW CRM unknown'!$T$2:$T$1227,$A700,'Relevant - IN NOW CRM unknown'!$G$2:$G$1227,"UK",'Relevant - IN NOW CRM unknown'!$M$2:$M$1227,"Research",'Relevant - IN NOW CRM unknown'!$R$2:$R$1227,"Academic")+COUNTIFS('Relevant - Not CRM not valid'!$T$2:$T$416,$A700,'Relevant - Not CRM not valid'!$G$2:$G$416,"UK",'Relevant - Not CRM not valid'!$M$2:$M$416,"Research",'Relevant - Not CRM not valid'!$R$2:$R$416,"Academic")+COUNTIFS('Relevant - In CRM not valid'!$T$2:$T$46,$A700,'Relevant - In CRM not valid'!$G$2:$G$46,"UK",'Relevant - In CRM not valid'!$M$2:$M$46,"Research",'Relevant - In CRM not valid'!$R$2:$R$46,"Academic")</f>
        <v>1</v>
      </c>
      <c r="J700" s="2">
        <f>COUNTIFS('Relevant - In CRM valid'!$T$2:$T$4699,$A700,'Relevant - In CRM valid'!$G$2:$G$4699,"UK",'Relevant - In CRM valid'!$M$2:$M$4699,"Finance")+COUNTIFS('Relevant - In CRM unknown'!$T$2:$T$253,$A700,'Relevant - In CRM unknown'!$G$2:$G$253,"UK",'Relevant - In CRM unknown'!$M$2:$M$253,"Finance")+COUNTIFS('Relevant - IN NOW CRM valid'!$T$2:$T$2328,$A700,'Relevant - IN NOW CRM valid'!$G$2:$G$2328,"UK",'Relevant - IN NOW CRM valid'!$M$2:$M$2328,"Finance")+COUNTIFS('Relevant - IN NOW CRM unknown'!$T$2:$T$1227,$A700,'Relevant - IN NOW CRM unknown'!$G$2:$G$1227,"UK",'Relevant - IN NOW CRM unknown'!$M$2:$M$1227,"Finance")+COUNTIFS('Relevant - Not CRM not valid'!$T$2:$T$416,$A700,'Relevant - Not CRM not valid'!$G$2:$G$416,"UK",'Relevant - Not CRM not valid'!$M$2:$M$416,"Finance")+COUNTIFS('Relevant - In CRM not valid'!$T$2:$T$46,$A700,'Relevant - In CRM not valid'!$G$2:$G$46,"UK",'Relevant - In CRM not valid'!$M$2:$M$46,"Finance")</f>
        <v>0</v>
      </c>
      <c r="K700" s="2">
        <f>COUNTIFS('Relevant - In CRM valid'!$T$2:$T$4699,$A700,'Relevant - In CRM valid'!$G$2:$G$4699,"UK",'Relevant - In CRM valid'!$M$2:$M$4699,"IT/Systems")+COUNTIFS('Relevant - In CRM unknown'!$T$2:$T$253,$A700,'Relevant - In CRM unknown'!$G$2:$G$253,"UK",'Relevant - In CRM unknown'!$M$2:$M$253,"IT/Systems")+COUNTIFS('Relevant - IN NOW CRM valid'!$T$2:$T$2328,$A700,'Relevant - IN NOW CRM valid'!$G$2:$G$2328,"UK",'Relevant - IN NOW CRM valid'!$M$2:$M$2328,"IT/Systems")+COUNTIFS('Relevant - IN NOW CRM unknown'!$T$2:$T$1227,$A700,'Relevant - IN NOW CRM unknown'!$G$2:$G$1227,"UK",'Relevant - IN NOW CRM unknown'!$M$2:$M$1227,"IT/Systems")+COUNTIFS('Relevant - Not CRM not valid'!$T$2:$T$416,$A700,'Relevant - Not CRM not valid'!$G$2:$G$416,"UK",'Relevant - Not CRM not valid'!$M$2:$M$416,"IT/Systems")+COUNTIFS('Relevant - In CRM not valid'!$T$2:$T$46,$A700,'Relevant - In CRM not valid'!$G$2:$G$46,"UK",'Relevant - In CRM not valid'!$M$2:$M$46,"IT/Systems")</f>
        <v>0</v>
      </c>
      <c r="L700" s="2">
        <f>COUNTIFS('Relevant - In CRM valid'!$T$2:$T$4699,$A700,'Relevant - In CRM valid'!$G$2:$G$4699,"UK",'Relevant - In CRM valid'!$M$2:$M$4699,"")+COUNTIFS('Relevant - In CRM unknown'!$T$2:$T$253,$A700,'Relevant - In CRM unknown'!$G$2:$G$253,"UK",'Relevant - In CRM unknown'!$M$2:$M$253,"")+COUNTIFS('Relevant - IN NOW CRM valid'!$T$2:$T$2328,$A700,'Relevant - IN NOW CRM valid'!$G$2:$G$2328,"UK",'Relevant - IN NOW CRM valid'!$M$2:$M$2328,"")+COUNTIFS('Relevant - IN NOW CRM unknown'!$T$2:$T$1227,$A700,'Relevant - IN NOW CRM unknown'!$G$2:$G$1227,"UK",'Relevant - IN NOW CRM unknown'!$M$2:$M$1227,"")+COUNTIFS('Relevant - Not CRM not valid'!$T$2:$T$416,$A700,'Relevant - Not CRM not valid'!$G$2:$G$416,"UK",'Relevant - Not CRM not valid'!$M$2:$M$416,"")+COUNTIFS('Relevant - In CRM not valid'!$T$2:$T$46,$A700,'Relevant - In CRM not valid'!$G$2:$G$46,"UK",'Relevant - In CRM not valid'!$M$2:$M$46,"")</f>
        <v>0</v>
      </c>
      <c r="M700" s="2">
        <f t="shared" si="20"/>
        <v>1</v>
      </c>
      <c r="N700" s="2">
        <f>COUNTIFS('Relevant - In CRM valid'!$T$2:$T$4699,$A700,'Relevant - In CRM valid'!$G$2:$G$4699,"UK",'Relevant - In CRM valid'!$Q$2:$Q$4699,"valid")+COUNTIFS('Relevant - In CRM unknown'!$T$2:$T$253,$A700,'Relevant - In CRM unknown'!$G$2:$G$253,"UK",'Relevant - In CRM unknown'!$Q$2:$Q$253,"valid")+COUNTIFS('Relevant - IN NOW CRM valid'!$T$2:$T$2328,$A700,'Relevant - IN NOW CRM valid'!$G$2:$G$2328,"UK",'Relevant - IN NOW CRM valid'!$Q$2:$Q$2328,"valid")+COUNTIFS('Relevant - IN NOW CRM unknown'!$T$2:$T$1227,$A700,'Relevant - IN NOW CRM unknown'!$G$2:$G$1227,"UK",'Relevant - IN NOW CRM unknown'!$Q$2:$Q$1227,"valid")+COUNTIFS('Relevant - Not CRM not valid'!$T$2:$T$416,$A700,'Relevant - Not CRM not valid'!$G$2:$G$416,"UK",'Relevant - Not CRM not valid'!$Q$2:$Q$416,"valid")+COUNTIFS('Relevant - In CRM not valid'!$T$2:$T$46,$A700,'Relevant - In CRM not valid'!$G$2:$G$46,"UK",'Relevant - In CRM not valid'!$Q$2:$Q$46,"valid")</f>
        <v>1</v>
      </c>
      <c r="O700" s="2" t="str">
        <f t="shared" si="21"/>
        <v>Finance  IT/Systems</v>
      </c>
    </row>
    <row r="701" spans="1:15" ht="15" customHeight="1">
      <c r="A701" s="2" t="s">
        <v>1509</v>
      </c>
      <c r="B701" s="2" t="s">
        <v>1510</v>
      </c>
      <c r="C701" s="2" t="s">
        <v>1570</v>
      </c>
      <c r="D701" s="2" t="str">
        <f>IFERROR(INDEX('UK Target Institutions'!$D$2:$D$727,MATCH($A701,'UK Target Institutions'!$A$2:$A$727,0)),"")</f>
        <v>No</v>
      </c>
      <c r="E701" s="2">
        <f>COUNTIFS('Relevant - In CRM valid'!$T$2:$T$4699,$A701,'Relevant - In CRM valid'!$G$2:$G$4699,"UK")+COUNTIFS('Relevant - In CRM unknown'!$T$2:$T$253,$A701,'Relevant - In CRM unknown'!$G$2:$G$253,"UK")+COUNTIFS('Relevant - IN NOW CRM valid'!$T$2:$T$2328,$A701,'Relevant - IN NOW CRM valid'!$G$2:$G$2328,"UK")+COUNTIFS('Relevant - IN NOW CRM unknown'!$T$2:$T$1227,$A701,'Relevant - IN NOW CRM unknown'!$G$2:$G$1227,"UK")+COUNTIFS('Relevant - Not CRM not valid'!$T$2:$T$416,$A701,'Relevant - Not CRM not valid'!$G$2:$G$416,"UK")+COUNTIFS('Relevant - In CRM not valid'!$T$2:$T$46,$A701,'Relevant - In CRM not valid'!$G$2:$G$46,"UK")</f>
        <v>1</v>
      </c>
      <c r="F701" s="2">
        <f>COUNTIFS('Relevant - In CRM valid'!$T$2:$T$4699,$A701,'Relevant - In CRM valid'!$G$2:$G$4699,"UK",'Relevant - In CRM valid'!$M$2:$M$4699,"Research")+COUNTIFS('Relevant - In CRM unknown'!$T$2:$T$253,$A701,'Relevant - In CRM unknown'!$G$2:$G$253,"UK",'Relevant - In CRM unknown'!$M$2:$M$253,"Research")+COUNTIFS('Relevant - IN NOW CRM valid'!$T$2:$T$2328,$A701,'Relevant - IN NOW CRM valid'!$G$2:$G$2328,"UK",'Relevant - IN NOW CRM valid'!$M$2:$M$2328,"Research")+COUNTIFS('Relevant - IN NOW CRM unknown'!$T$2:$T$1227,$A701,'Relevant - IN NOW CRM unknown'!$G$2:$G$1227,"UK",'Relevant - IN NOW CRM unknown'!$M$2:$M$1227,"Research")+COUNTIFS('Relevant - Not CRM not valid'!$T$2:$T$416,$A701,'Relevant - Not CRM not valid'!$G$2:$G$416,"UK",'Relevant - Not CRM not valid'!$M$2:$M$416,"Research")+COUNTIFS('Relevant - In CRM not valid'!$T$2:$T$46,$A701,'Relevant - In CRM not valid'!$G$2:$G$46,"UK",'Relevant - In CRM not valid'!$M$2:$M$46,"Research")</f>
        <v>1</v>
      </c>
      <c r="G701" s="2">
        <f>COUNTIFS('Relevant - In CRM valid'!$T$2:$T$4699,$A701,'Relevant - In CRM valid'!$G$2:$G$4699,"UK",'Relevant - In CRM valid'!$M$2:$M$4699,"Research",'Relevant - In CRM valid'!$R$2:$R$4699,"Senior")+COUNTIFS('Relevant - In CRM unknown'!$T$2:$T$253,$A701,'Relevant - In CRM unknown'!$G$2:$G$253,"UK",'Relevant - In CRM unknown'!$M$2:$M$253,"Research",'Relevant - In CRM unknown'!$R$2:$R$253,"Senior")+COUNTIFS('Relevant - IN NOW CRM valid'!$T$2:$T$2328,$A701,'Relevant - IN NOW CRM valid'!$G$2:$G$2328,"UK",'Relevant - IN NOW CRM valid'!$M$2:$M$2328,"Research",'Relevant - IN NOW CRM valid'!$R$2:$R$2328,"Senior")+COUNTIFS('Relevant - IN NOW CRM unknown'!$T$2:$T$1227,$A701,'Relevant - IN NOW CRM unknown'!$G$2:$G$1227,"UK",'Relevant - IN NOW CRM unknown'!$M$2:$M$1227,"Research",'Relevant - IN NOW CRM unknown'!$R$2:$R$1227,"Senior")+COUNTIFS('Relevant - Not CRM not valid'!$T$2:$T$416,$A701,'Relevant - Not CRM not valid'!$G$2:$G$416,"UK",'Relevant - Not CRM not valid'!$M$2:$M$416,"Research",'Relevant - Not CRM not valid'!$R$2:$R$416,"Senior")+COUNTIFS('Relevant - In CRM not valid'!$T$2:$T$46,$A701,'Relevant - In CRM not valid'!$G$2:$G$46,"UK",'Relevant - In CRM not valid'!$M$2:$M$46,"Research",'Relevant - In CRM not valid'!$R$2:$R$46,"Senior")</f>
        <v>0</v>
      </c>
      <c r="H701" s="2">
        <f>COUNTIFS('Relevant - In CRM valid'!$T$2:$T$4699,$A701,'Relevant - In CRM valid'!$G$2:$G$4699,"UK",'Relevant - In CRM valid'!$M$2:$M$4699,"Research",'Relevant - In CRM valid'!$R$2:$R$4699,"Operational")+COUNTIFS('Relevant - In CRM unknown'!$T$2:$T$253,$A701,'Relevant - In CRM unknown'!$G$2:$G$253,"UK",'Relevant - In CRM unknown'!$M$2:$M$253,"Research",'Relevant - In CRM unknown'!$R$2:$R$253,"Operational")+COUNTIFS('Relevant - IN NOW CRM valid'!$T$2:$T$2328,$A701,'Relevant - IN NOW CRM valid'!$G$2:$G$2328,"UK",'Relevant - IN NOW CRM valid'!$M$2:$M$2328,"Research",'Relevant - IN NOW CRM valid'!$R$2:$R$2328,"Operational")+COUNTIFS('Relevant - IN NOW CRM unknown'!$T$2:$T$1227,$A701,'Relevant - IN NOW CRM unknown'!$G$2:$G$1227,"UK",'Relevant - IN NOW CRM unknown'!$M$2:$M$1227,"Research",'Relevant - IN NOW CRM unknown'!$R$2:$R$1227,"Operational")+COUNTIFS('Relevant - Not CRM not valid'!$T$2:$T$416,$A701,'Relevant - Not CRM not valid'!$G$2:$G$416,"UK",'Relevant - Not CRM not valid'!$M$2:$M$416,"Research",'Relevant - Not CRM not valid'!$R$2:$R$416,"Operational")+COUNTIFS('Relevant - In CRM not valid'!$T$2:$T$46,$A701,'Relevant - In CRM not valid'!$G$2:$G$46,"UK",'Relevant - In CRM not valid'!$M$2:$M$46,"Research",'Relevant - In CRM not valid'!$R$2:$R$46,"Operational")</f>
        <v>1</v>
      </c>
      <c r="I701" s="2">
        <f>COUNTIFS('Relevant - In CRM valid'!$T$2:$T$4699,$A701,'Relevant - In CRM valid'!$G$2:$G$4699,"UK",'Relevant - In CRM valid'!$M$2:$M$4699,"Research",'Relevant - In CRM valid'!$R$2:$R$4699,"Academic")+COUNTIFS('Relevant - In CRM unknown'!$T$2:$T$253,$A701,'Relevant - In CRM unknown'!$G$2:$G$253,"UK",'Relevant - In CRM unknown'!$M$2:$M$253,"Research",'Relevant - In CRM unknown'!$R$2:$R$253,"Academic")+COUNTIFS('Relevant - IN NOW CRM valid'!$T$2:$T$2328,$A701,'Relevant - IN NOW CRM valid'!$G$2:$G$2328,"UK",'Relevant - IN NOW CRM valid'!$M$2:$M$2328,"Research",'Relevant - IN NOW CRM valid'!$R$2:$R$2328,"Academic")+COUNTIFS('Relevant - IN NOW CRM unknown'!$T$2:$T$1227,$A701,'Relevant - IN NOW CRM unknown'!$G$2:$G$1227,"UK",'Relevant - IN NOW CRM unknown'!$M$2:$M$1227,"Research",'Relevant - IN NOW CRM unknown'!$R$2:$R$1227,"Academic")+COUNTIFS('Relevant - Not CRM not valid'!$T$2:$T$416,$A701,'Relevant - Not CRM not valid'!$G$2:$G$416,"UK",'Relevant - Not CRM not valid'!$M$2:$M$416,"Research",'Relevant - Not CRM not valid'!$R$2:$R$416,"Academic")+COUNTIFS('Relevant - In CRM not valid'!$T$2:$T$46,$A701,'Relevant - In CRM not valid'!$G$2:$G$46,"UK",'Relevant - In CRM not valid'!$M$2:$M$46,"Research",'Relevant - In CRM not valid'!$R$2:$R$46,"Academic")</f>
        <v>0</v>
      </c>
      <c r="J701" s="2">
        <f>COUNTIFS('Relevant - In CRM valid'!$T$2:$T$4699,$A701,'Relevant - In CRM valid'!$G$2:$G$4699,"UK",'Relevant - In CRM valid'!$M$2:$M$4699,"Finance")+COUNTIFS('Relevant - In CRM unknown'!$T$2:$T$253,$A701,'Relevant - In CRM unknown'!$G$2:$G$253,"UK",'Relevant - In CRM unknown'!$M$2:$M$253,"Finance")+COUNTIFS('Relevant - IN NOW CRM valid'!$T$2:$T$2328,$A701,'Relevant - IN NOW CRM valid'!$G$2:$G$2328,"UK",'Relevant - IN NOW CRM valid'!$M$2:$M$2328,"Finance")+COUNTIFS('Relevant - IN NOW CRM unknown'!$T$2:$T$1227,$A701,'Relevant - IN NOW CRM unknown'!$G$2:$G$1227,"UK",'Relevant - IN NOW CRM unknown'!$M$2:$M$1227,"Finance")+COUNTIFS('Relevant - Not CRM not valid'!$T$2:$T$416,$A701,'Relevant - Not CRM not valid'!$G$2:$G$416,"UK",'Relevant - Not CRM not valid'!$M$2:$M$416,"Finance")+COUNTIFS('Relevant - In CRM not valid'!$T$2:$T$46,$A701,'Relevant - In CRM not valid'!$G$2:$G$46,"UK",'Relevant - In CRM not valid'!$M$2:$M$46,"Finance")</f>
        <v>0</v>
      </c>
      <c r="K701" s="2">
        <f>COUNTIFS('Relevant - In CRM valid'!$T$2:$T$4699,$A701,'Relevant - In CRM valid'!$G$2:$G$4699,"UK",'Relevant - In CRM valid'!$M$2:$M$4699,"IT/Systems")+COUNTIFS('Relevant - In CRM unknown'!$T$2:$T$253,$A701,'Relevant - In CRM unknown'!$G$2:$G$253,"UK",'Relevant - In CRM unknown'!$M$2:$M$253,"IT/Systems")+COUNTIFS('Relevant - IN NOW CRM valid'!$T$2:$T$2328,$A701,'Relevant - IN NOW CRM valid'!$G$2:$G$2328,"UK",'Relevant - IN NOW CRM valid'!$M$2:$M$2328,"IT/Systems")+COUNTIFS('Relevant - IN NOW CRM unknown'!$T$2:$T$1227,$A701,'Relevant - IN NOW CRM unknown'!$G$2:$G$1227,"UK",'Relevant - IN NOW CRM unknown'!$M$2:$M$1227,"IT/Systems")+COUNTIFS('Relevant - Not CRM not valid'!$T$2:$T$416,$A701,'Relevant - Not CRM not valid'!$G$2:$G$416,"UK",'Relevant - Not CRM not valid'!$M$2:$M$416,"IT/Systems")+COUNTIFS('Relevant - In CRM not valid'!$T$2:$T$46,$A701,'Relevant - In CRM not valid'!$G$2:$G$46,"UK",'Relevant - In CRM not valid'!$M$2:$M$46,"IT/Systems")</f>
        <v>0</v>
      </c>
      <c r="L701" s="2">
        <f>COUNTIFS('Relevant - In CRM valid'!$T$2:$T$4699,$A701,'Relevant - In CRM valid'!$G$2:$G$4699,"UK",'Relevant - In CRM valid'!$M$2:$M$4699,"")+COUNTIFS('Relevant - In CRM unknown'!$T$2:$T$253,$A701,'Relevant - In CRM unknown'!$G$2:$G$253,"UK",'Relevant - In CRM unknown'!$M$2:$M$253,"")+COUNTIFS('Relevant - IN NOW CRM valid'!$T$2:$T$2328,$A701,'Relevant - IN NOW CRM valid'!$G$2:$G$2328,"UK",'Relevant - IN NOW CRM valid'!$M$2:$M$2328,"")+COUNTIFS('Relevant - IN NOW CRM unknown'!$T$2:$T$1227,$A701,'Relevant - IN NOW CRM unknown'!$G$2:$G$1227,"UK",'Relevant - IN NOW CRM unknown'!$M$2:$M$1227,"")+COUNTIFS('Relevant - Not CRM not valid'!$T$2:$T$416,$A701,'Relevant - Not CRM not valid'!$G$2:$G$416,"UK",'Relevant - Not CRM not valid'!$M$2:$M$416,"")+COUNTIFS('Relevant - In CRM not valid'!$T$2:$T$46,$A701,'Relevant - In CRM not valid'!$G$2:$G$46,"UK",'Relevant - In CRM not valid'!$M$2:$M$46,"")</f>
        <v>0</v>
      </c>
      <c r="M701" s="2">
        <f t="shared" si="20"/>
        <v>1</v>
      </c>
      <c r="N701" s="2">
        <f>COUNTIFS('Relevant - In CRM valid'!$T$2:$T$4699,$A701,'Relevant - In CRM valid'!$G$2:$G$4699,"UK",'Relevant - In CRM valid'!$Q$2:$Q$4699,"valid")+COUNTIFS('Relevant - In CRM unknown'!$T$2:$T$253,$A701,'Relevant - In CRM unknown'!$G$2:$G$253,"UK",'Relevant - In CRM unknown'!$Q$2:$Q$253,"valid")+COUNTIFS('Relevant - IN NOW CRM valid'!$T$2:$T$2328,$A701,'Relevant - IN NOW CRM valid'!$G$2:$G$2328,"UK",'Relevant - IN NOW CRM valid'!$Q$2:$Q$2328,"valid")+COUNTIFS('Relevant - IN NOW CRM unknown'!$T$2:$T$1227,$A701,'Relevant - IN NOW CRM unknown'!$G$2:$G$1227,"UK",'Relevant - IN NOW CRM unknown'!$Q$2:$Q$1227,"valid")+COUNTIFS('Relevant - Not CRM not valid'!$T$2:$T$416,$A701,'Relevant - Not CRM not valid'!$G$2:$G$416,"UK",'Relevant - Not CRM not valid'!$Q$2:$Q$416,"valid")+COUNTIFS('Relevant - In CRM not valid'!$T$2:$T$46,$A701,'Relevant - In CRM not valid'!$G$2:$G$46,"UK",'Relevant - In CRM not valid'!$Q$2:$Q$46,"valid")</f>
        <v>1</v>
      </c>
      <c r="O701" s="2" t="str">
        <f t="shared" si="21"/>
        <v>Finance  IT/Systems</v>
      </c>
    </row>
    <row r="702" spans="1:15" ht="15" customHeight="1">
      <c r="A702" s="2" t="s">
        <v>1511</v>
      </c>
      <c r="B702" s="2" t="s">
        <v>1512</v>
      </c>
      <c r="C702" s="2" t="s">
        <v>1570</v>
      </c>
      <c r="D702" s="2" t="str">
        <f>IFERROR(INDEX('UK Target Institutions'!$D$2:$D$727,MATCH($A702,'UK Target Institutions'!$A$2:$A$727,0)),"")</f>
        <v>No</v>
      </c>
      <c r="E702" s="2">
        <f>COUNTIFS('Relevant - In CRM valid'!$T$2:$T$4699,$A702,'Relevant - In CRM valid'!$G$2:$G$4699,"UK")+COUNTIFS('Relevant - In CRM unknown'!$T$2:$T$253,$A702,'Relevant - In CRM unknown'!$G$2:$G$253,"UK")+COUNTIFS('Relevant - IN NOW CRM valid'!$T$2:$T$2328,$A702,'Relevant - IN NOW CRM valid'!$G$2:$G$2328,"UK")+COUNTIFS('Relevant - IN NOW CRM unknown'!$T$2:$T$1227,$A702,'Relevant - IN NOW CRM unknown'!$G$2:$G$1227,"UK")+COUNTIFS('Relevant - Not CRM not valid'!$T$2:$T$416,$A702,'Relevant - Not CRM not valid'!$G$2:$G$416,"UK")+COUNTIFS('Relevant - In CRM not valid'!$T$2:$T$46,$A702,'Relevant - In CRM not valid'!$G$2:$G$46,"UK")</f>
        <v>1</v>
      </c>
      <c r="F702" s="2">
        <f>COUNTIFS('Relevant - In CRM valid'!$T$2:$T$4699,$A702,'Relevant - In CRM valid'!$G$2:$G$4699,"UK",'Relevant - In CRM valid'!$M$2:$M$4699,"Research")+COUNTIFS('Relevant - In CRM unknown'!$T$2:$T$253,$A702,'Relevant - In CRM unknown'!$G$2:$G$253,"UK",'Relevant - In CRM unknown'!$M$2:$M$253,"Research")+COUNTIFS('Relevant - IN NOW CRM valid'!$T$2:$T$2328,$A702,'Relevant - IN NOW CRM valid'!$G$2:$G$2328,"UK",'Relevant - IN NOW CRM valid'!$M$2:$M$2328,"Research")+COUNTIFS('Relevant - IN NOW CRM unknown'!$T$2:$T$1227,$A702,'Relevant - IN NOW CRM unknown'!$G$2:$G$1227,"UK",'Relevant - IN NOW CRM unknown'!$M$2:$M$1227,"Research")+COUNTIFS('Relevant - Not CRM not valid'!$T$2:$T$416,$A702,'Relevant - Not CRM not valid'!$G$2:$G$416,"UK",'Relevant - Not CRM not valid'!$M$2:$M$416,"Research")+COUNTIFS('Relevant - In CRM not valid'!$T$2:$T$46,$A702,'Relevant - In CRM not valid'!$G$2:$G$46,"UK",'Relevant - In CRM not valid'!$M$2:$M$46,"Research")</f>
        <v>0</v>
      </c>
      <c r="G702" s="2">
        <f>COUNTIFS('Relevant - In CRM valid'!$T$2:$T$4699,$A702,'Relevant - In CRM valid'!$G$2:$G$4699,"UK",'Relevant - In CRM valid'!$M$2:$M$4699,"Research",'Relevant - In CRM valid'!$R$2:$R$4699,"Senior")+COUNTIFS('Relevant - In CRM unknown'!$T$2:$T$253,$A702,'Relevant - In CRM unknown'!$G$2:$G$253,"UK",'Relevant - In CRM unknown'!$M$2:$M$253,"Research",'Relevant - In CRM unknown'!$R$2:$R$253,"Senior")+COUNTIFS('Relevant - IN NOW CRM valid'!$T$2:$T$2328,$A702,'Relevant - IN NOW CRM valid'!$G$2:$G$2328,"UK",'Relevant - IN NOW CRM valid'!$M$2:$M$2328,"Research",'Relevant - IN NOW CRM valid'!$R$2:$R$2328,"Senior")+COUNTIFS('Relevant - IN NOW CRM unknown'!$T$2:$T$1227,$A702,'Relevant - IN NOW CRM unknown'!$G$2:$G$1227,"UK",'Relevant - IN NOW CRM unknown'!$M$2:$M$1227,"Research",'Relevant - IN NOW CRM unknown'!$R$2:$R$1227,"Senior")+COUNTIFS('Relevant - Not CRM not valid'!$T$2:$T$416,$A702,'Relevant - Not CRM not valid'!$G$2:$G$416,"UK",'Relevant - Not CRM not valid'!$M$2:$M$416,"Research",'Relevant - Not CRM not valid'!$R$2:$R$416,"Senior")+COUNTIFS('Relevant - In CRM not valid'!$T$2:$T$46,$A702,'Relevant - In CRM not valid'!$G$2:$G$46,"UK",'Relevant - In CRM not valid'!$M$2:$M$46,"Research",'Relevant - In CRM not valid'!$R$2:$R$46,"Senior")</f>
        <v>0</v>
      </c>
      <c r="H702" s="2">
        <f>COUNTIFS('Relevant - In CRM valid'!$T$2:$T$4699,$A702,'Relevant - In CRM valid'!$G$2:$G$4699,"UK",'Relevant - In CRM valid'!$M$2:$M$4699,"Research",'Relevant - In CRM valid'!$R$2:$R$4699,"Operational")+COUNTIFS('Relevant - In CRM unknown'!$T$2:$T$253,$A702,'Relevant - In CRM unknown'!$G$2:$G$253,"UK",'Relevant - In CRM unknown'!$M$2:$M$253,"Research",'Relevant - In CRM unknown'!$R$2:$R$253,"Operational")+COUNTIFS('Relevant - IN NOW CRM valid'!$T$2:$T$2328,$A702,'Relevant - IN NOW CRM valid'!$G$2:$G$2328,"UK",'Relevant - IN NOW CRM valid'!$M$2:$M$2328,"Research",'Relevant - IN NOW CRM valid'!$R$2:$R$2328,"Operational")+COUNTIFS('Relevant - IN NOW CRM unknown'!$T$2:$T$1227,$A702,'Relevant - IN NOW CRM unknown'!$G$2:$G$1227,"UK",'Relevant - IN NOW CRM unknown'!$M$2:$M$1227,"Research",'Relevant - IN NOW CRM unknown'!$R$2:$R$1227,"Operational")+COUNTIFS('Relevant - Not CRM not valid'!$T$2:$T$416,$A702,'Relevant - Not CRM not valid'!$G$2:$G$416,"UK",'Relevant - Not CRM not valid'!$M$2:$M$416,"Research",'Relevant - Not CRM not valid'!$R$2:$R$416,"Operational")+COUNTIFS('Relevant - In CRM not valid'!$T$2:$T$46,$A702,'Relevant - In CRM not valid'!$G$2:$G$46,"UK",'Relevant - In CRM not valid'!$M$2:$M$46,"Research",'Relevant - In CRM not valid'!$R$2:$R$46,"Operational")</f>
        <v>0</v>
      </c>
      <c r="I702" s="2">
        <f>COUNTIFS('Relevant - In CRM valid'!$T$2:$T$4699,$A702,'Relevant - In CRM valid'!$G$2:$G$4699,"UK",'Relevant - In CRM valid'!$M$2:$M$4699,"Research",'Relevant - In CRM valid'!$R$2:$R$4699,"Academic")+COUNTIFS('Relevant - In CRM unknown'!$T$2:$T$253,$A702,'Relevant - In CRM unknown'!$G$2:$G$253,"UK",'Relevant - In CRM unknown'!$M$2:$M$253,"Research",'Relevant - In CRM unknown'!$R$2:$R$253,"Academic")+COUNTIFS('Relevant - IN NOW CRM valid'!$T$2:$T$2328,$A702,'Relevant - IN NOW CRM valid'!$G$2:$G$2328,"UK",'Relevant - IN NOW CRM valid'!$M$2:$M$2328,"Research",'Relevant - IN NOW CRM valid'!$R$2:$R$2328,"Academic")+COUNTIFS('Relevant - IN NOW CRM unknown'!$T$2:$T$1227,$A702,'Relevant - IN NOW CRM unknown'!$G$2:$G$1227,"UK",'Relevant - IN NOW CRM unknown'!$M$2:$M$1227,"Research",'Relevant - IN NOW CRM unknown'!$R$2:$R$1227,"Academic")+COUNTIFS('Relevant - Not CRM not valid'!$T$2:$T$416,$A702,'Relevant - Not CRM not valid'!$G$2:$G$416,"UK",'Relevant - Not CRM not valid'!$M$2:$M$416,"Research",'Relevant - Not CRM not valid'!$R$2:$R$416,"Academic")+COUNTIFS('Relevant - In CRM not valid'!$T$2:$T$46,$A702,'Relevant - In CRM not valid'!$G$2:$G$46,"UK",'Relevant - In CRM not valid'!$M$2:$M$46,"Research",'Relevant - In CRM not valid'!$R$2:$R$46,"Academic")</f>
        <v>0</v>
      </c>
      <c r="J702" s="2">
        <f>COUNTIFS('Relevant - In CRM valid'!$T$2:$T$4699,$A702,'Relevant - In CRM valid'!$G$2:$G$4699,"UK",'Relevant - In CRM valid'!$M$2:$M$4699,"Finance")+COUNTIFS('Relevant - In CRM unknown'!$T$2:$T$253,$A702,'Relevant - In CRM unknown'!$G$2:$G$253,"UK",'Relevant - In CRM unknown'!$M$2:$M$253,"Finance")+COUNTIFS('Relevant - IN NOW CRM valid'!$T$2:$T$2328,$A702,'Relevant - IN NOW CRM valid'!$G$2:$G$2328,"UK",'Relevant - IN NOW CRM valid'!$M$2:$M$2328,"Finance")+COUNTIFS('Relevant - IN NOW CRM unknown'!$T$2:$T$1227,$A702,'Relevant - IN NOW CRM unknown'!$G$2:$G$1227,"UK",'Relevant - IN NOW CRM unknown'!$M$2:$M$1227,"Finance")+COUNTIFS('Relevant - Not CRM not valid'!$T$2:$T$416,$A702,'Relevant - Not CRM not valid'!$G$2:$G$416,"UK",'Relevant - Not CRM not valid'!$M$2:$M$416,"Finance")+COUNTIFS('Relevant - In CRM not valid'!$T$2:$T$46,$A702,'Relevant - In CRM not valid'!$G$2:$G$46,"UK",'Relevant - In CRM not valid'!$M$2:$M$46,"Finance")</f>
        <v>1</v>
      </c>
      <c r="K702" s="2">
        <f>COUNTIFS('Relevant - In CRM valid'!$T$2:$T$4699,$A702,'Relevant - In CRM valid'!$G$2:$G$4699,"UK",'Relevant - In CRM valid'!$M$2:$M$4699,"IT/Systems")+COUNTIFS('Relevant - In CRM unknown'!$T$2:$T$253,$A702,'Relevant - In CRM unknown'!$G$2:$G$253,"UK",'Relevant - In CRM unknown'!$M$2:$M$253,"IT/Systems")+COUNTIFS('Relevant - IN NOW CRM valid'!$T$2:$T$2328,$A702,'Relevant - IN NOW CRM valid'!$G$2:$G$2328,"UK",'Relevant - IN NOW CRM valid'!$M$2:$M$2328,"IT/Systems")+COUNTIFS('Relevant - IN NOW CRM unknown'!$T$2:$T$1227,$A702,'Relevant - IN NOW CRM unknown'!$G$2:$G$1227,"UK",'Relevant - IN NOW CRM unknown'!$M$2:$M$1227,"IT/Systems")+COUNTIFS('Relevant - Not CRM not valid'!$T$2:$T$416,$A702,'Relevant - Not CRM not valid'!$G$2:$G$416,"UK",'Relevant - Not CRM not valid'!$M$2:$M$416,"IT/Systems")+COUNTIFS('Relevant - In CRM not valid'!$T$2:$T$46,$A702,'Relevant - In CRM not valid'!$G$2:$G$46,"UK",'Relevant - In CRM not valid'!$M$2:$M$46,"IT/Systems")</f>
        <v>0</v>
      </c>
      <c r="L702" s="2">
        <f>COUNTIFS('Relevant - In CRM valid'!$T$2:$T$4699,$A702,'Relevant - In CRM valid'!$G$2:$G$4699,"UK",'Relevant - In CRM valid'!$M$2:$M$4699,"")+COUNTIFS('Relevant - In CRM unknown'!$T$2:$T$253,$A702,'Relevant - In CRM unknown'!$G$2:$G$253,"UK",'Relevant - In CRM unknown'!$M$2:$M$253,"")+COUNTIFS('Relevant - IN NOW CRM valid'!$T$2:$T$2328,$A702,'Relevant - IN NOW CRM valid'!$G$2:$G$2328,"UK",'Relevant - IN NOW CRM valid'!$M$2:$M$2328,"")+COUNTIFS('Relevant - IN NOW CRM unknown'!$T$2:$T$1227,$A702,'Relevant - IN NOW CRM unknown'!$G$2:$G$1227,"UK",'Relevant - IN NOW CRM unknown'!$M$2:$M$1227,"")+COUNTIFS('Relevant - Not CRM not valid'!$T$2:$T$416,$A702,'Relevant - Not CRM not valid'!$G$2:$G$416,"UK",'Relevant - Not CRM not valid'!$M$2:$M$416,"")+COUNTIFS('Relevant - In CRM not valid'!$T$2:$T$46,$A702,'Relevant - In CRM not valid'!$G$2:$G$46,"UK",'Relevant - In CRM not valid'!$M$2:$M$46,"")</f>
        <v>0</v>
      </c>
      <c r="M702" s="2">
        <f t="shared" si="20"/>
        <v>1</v>
      </c>
      <c r="N702" s="2">
        <f>COUNTIFS('Relevant - In CRM valid'!$T$2:$T$4699,$A702,'Relevant - In CRM valid'!$G$2:$G$4699,"UK",'Relevant - In CRM valid'!$Q$2:$Q$4699,"valid")+COUNTIFS('Relevant - In CRM unknown'!$T$2:$T$253,$A702,'Relevant - In CRM unknown'!$G$2:$G$253,"UK",'Relevant - In CRM unknown'!$Q$2:$Q$253,"valid")+COUNTIFS('Relevant - IN NOW CRM valid'!$T$2:$T$2328,$A702,'Relevant - IN NOW CRM valid'!$G$2:$G$2328,"UK",'Relevant - IN NOW CRM valid'!$Q$2:$Q$2328,"valid")+COUNTIFS('Relevant - IN NOW CRM unknown'!$T$2:$T$1227,$A702,'Relevant - IN NOW CRM unknown'!$G$2:$G$1227,"UK",'Relevant - IN NOW CRM unknown'!$Q$2:$Q$1227,"valid")+COUNTIFS('Relevant - Not CRM not valid'!$T$2:$T$416,$A702,'Relevant - Not CRM not valid'!$G$2:$G$416,"UK",'Relevant - Not CRM not valid'!$Q$2:$Q$416,"valid")+COUNTIFS('Relevant - In CRM not valid'!$T$2:$T$46,$A702,'Relevant - In CRM not valid'!$G$2:$G$46,"UK",'Relevant - In CRM not valid'!$Q$2:$Q$46,"valid")</f>
        <v>1</v>
      </c>
      <c r="O702" s="2" t="str">
        <f t="shared" si="21"/>
        <v>Research  IT/Systems</v>
      </c>
    </row>
    <row r="703" spans="1:15" ht="15" customHeight="1">
      <c r="A703" s="2" t="s">
        <v>1513</v>
      </c>
      <c r="B703" s="2" t="s">
        <v>1514</v>
      </c>
      <c r="C703" s="2" t="s">
        <v>383</v>
      </c>
      <c r="D703" s="2" t="str">
        <f>IFERROR(INDEX('UK Target Institutions'!$D$2:$D$727,MATCH($A703,'UK Target Institutions'!$A$2:$A$727,0)),"")</f>
        <v>No</v>
      </c>
      <c r="E703" s="2">
        <f>COUNTIFS('Relevant - In CRM valid'!$T$2:$T$4699,$A703,'Relevant - In CRM valid'!$G$2:$G$4699,"UK")+COUNTIFS('Relevant - In CRM unknown'!$T$2:$T$253,$A703,'Relevant - In CRM unknown'!$G$2:$G$253,"UK")+COUNTIFS('Relevant - IN NOW CRM valid'!$T$2:$T$2328,$A703,'Relevant - IN NOW CRM valid'!$G$2:$G$2328,"UK")+COUNTIFS('Relevant - IN NOW CRM unknown'!$T$2:$T$1227,$A703,'Relevant - IN NOW CRM unknown'!$G$2:$G$1227,"UK")+COUNTIFS('Relevant - Not CRM not valid'!$T$2:$T$416,$A703,'Relevant - Not CRM not valid'!$G$2:$G$416,"UK")+COUNTIFS('Relevant - In CRM not valid'!$T$2:$T$46,$A703,'Relevant - In CRM not valid'!$G$2:$G$46,"UK")</f>
        <v>1</v>
      </c>
      <c r="F703" s="2">
        <f>COUNTIFS('Relevant - In CRM valid'!$T$2:$T$4699,$A703,'Relevant - In CRM valid'!$G$2:$G$4699,"UK",'Relevant - In CRM valid'!$M$2:$M$4699,"Research")+COUNTIFS('Relevant - In CRM unknown'!$T$2:$T$253,$A703,'Relevant - In CRM unknown'!$G$2:$G$253,"UK",'Relevant - In CRM unknown'!$M$2:$M$253,"Research")+COUNTIFS('Relevant - IN NOW CRM valid'!$T$2:$T$2328,$A703,'Relevant - IN NOW CRM valid'!$G$2:$G$2328,"UK",'Relevant - IN NOW CRM valid'!$M$2:$M$2328,"Research")+COUNTIFS('Relevant - IN NOW CRM unknown'!$T$2:$T$1227,$A703,'Relevant - IN NOW CRM unknown'!$G$2:$G$1227,"UK",'Relevant - IN NOW CRM unknown'!$M$2:$M$1227,"Research")+COUNTIFS('Relevant - Not CRM not valid'!$T$2:$T$416,$A703,'Relevant - Not CRM not valid'!$G$2:$G$416,"UK",'Relevant - Not CRM not valid'!$M$2:$M$416,"Research")+COUNTIFS('Relevant - In CRM not valid'!$T$2:$T$46,$A703,'Relevant - In CRM not valid'!$G$2:$G$46,"UK",'Relevant - In CRM not valid'!$M$2:$M$46,"Research")</f>
        <v>0</v>
      </c>
      <c r="G703" s="2">
        <f>COUNTIFS('Relevant - In CRM valid'!$T$2:$T$4699,$A703,'Relevant - In CRM valid'!$G$2:$G$4699,"UK",'Relevant - In CRM valid'!$M$2:$M$4699,"Research",'Relevant - In CRM valid'!$R$2:$R$4699,"Senior")+COUNTIFS('Relevant - In CRM unknown'!$T$2:$T$253,$A703,'Relevant - In CRM unknown'!$G$2:$G$253,"UK",'Relevant - In CRM unknown'!$M$2:$M$253,"Research",'Relevant - In CRM unknown'!$R$2:$R$253,"Senior")+COUNTIFS('Relevant - IN NOW CRM valid'!$T$2:$T$2328,$A703,'Relevant - IN NOW CRM valid'!$G$2:$G$2328,"UK",'Relevant - IN NOW CRM valid'!$M$2:$M$2328,"Research",'Relevant - IN NOW CRM valid'!$R$2:$R$2328,"Senior")+COUNTIFS('Relevant - IN NOW CRM unknown'!$T$2:$T$1227,$A703,'Relevant - IN NOW CRM unknown'!$G$2:$G$1227,"UK",'Relevant - IN NOW CRM unknown'!$M$2:$M$1227,"Research",'Relevant - IN NOW CRM unknown'!$R$2:$R$1227,"Senior")+COUNTIFS('Relevant - Not CRM not valid'!$T$2:$T$416,$A703,'Relevant - Not CRM not valid'!$G$2:$G$416,"UK",'Relevant - Not CRM not valid'!$M$2:$M$416,"Research",'Relevant - Not CRM not valid'!$R$2:$R$416,"Senior")+COUNTIFS('Relevant - In CRM not valid'!$T$2:$T$46,$A703,'Relevant - In CRM not valid'!$G$2:$G$46,"UK",'Relevant - In CRM not valid'!$M$2:$M$46,"Research",'Relevant - In CRM not valid'!$R$2:$R$46,"Senior")</f>
        <v>0</v>
      </c>
      <c r="H703" s="2">
        <f>COUNTIFS('Relevant - In CRM valid'!$T$2:$T$4699,$A703,'Relevant - In CRM valid'!$G$2:$G$4699,"UK",'Relevant - In CRM valid'!$M$2:$M$4699,"Research",'Relevant - In CRM valid'!$R$2:$R$4699,"Operational")+COUNTIFS('Relevant - In CRM unknown'!$T$2:$T$253,$A703,'Relevant - In CRM unknown'!$G$2:$G$253,"UK",'Relevant - In CRM unknown'!$M$2:$M$253,"Research",'Relevant - In CRM unknown'!$R$2:$R$253,"Operational")+COUNTIFS('Relevant - IN NOW CRM valid'!$T$2:$T$2328,$A703,'Relevant - IN NOW CRM valid'!$G$2:$G$2328,"UK",'Relevant - IN NOW CRM valid'!$M$2:$M$2328,"Research",'Relevant - IN NOW CRM valid'!$R$2:$R$2328,"Operational")+COUNTIFS('Relevant - IN NOW CRM unknown'!$T$2:$T$1227,$A703,'Relevant - IN NOW CRM unknown'!$G$2:$G$1227,"UK",'Relevant - IN NOW CRM unknown'!$M$2:$M$1227,"Research",'Relevant - IN NOW CRM unknown'!$R$2:$R$1227,"Operational")+COUNTIFS('Relevant - Not CRM not valid'!$T$2:$T$416,$A703,'Relevant - Not CRM not valid'!$G$2:$G$416,"UK",'Relevant - Not CRM not valid'!$M$2:$M$416,"Research",'Relevant - Not CRM not valid'!$R$2:$R$416,"Operational")+COUNTIFS('Relevant - In CRM not valid'!$T$2:$T$46,$A703,'Relevant - In CRM not valid'!$G$2:$G$46,"UK",'Relevant - In CRM not valid'!$M$2:$M$46,"Research",'Relevant - In CRM not valid'!$R$2:$R$46,"Operational")</f>
        <v>0</v>
      </c>
      <c r="I703" s="2">
        <f>COUNTIFS('Relevant - In CRM valid'!$T$2:$T$4699,$A703,'Relevant - In CRM valid'!$G$2:$G$4699,"UK",'Relevant - In CRM valid'!$M$2:$M$4699,"Research",'Relevant - In CRM valid'!$R$2:$R$4699,"Academic")+COUNTIFS('Relevant - In CRM unknown'!$T$2:$T$253,$A703,'Relevant - In CRM unknown'!$G$2:$G$253,"UK",'Relevant - In CRM unknown'!$M$2:$M$253,"Research",'Relevant - In CRM unknown'!$R$2:$R$253,"Academic")+COUNTIFS('Relevant - IN NOW CRM valid'!$T$2:$T$2328,$A703,'Relevant - IN NOW CRM valid'!$G$2:$G$2328,"UK",'Relevant - IN NOW CRM valid'!$M$2:$M$2328,"Research",'Relevant - IN NOW CRM valid'!$R$2:$R$2328,"Academic")+COUNTIFS('Relevant - IN NOW CRM unknown'!$T$2:$T$1227,$A703,'Relevant - IN NOW CRM unknown'!$G$2:$G$1227,"UK",'Relevant - IN NOW CRM unknown'!$M$2:$M$1227,"Research",'Relevant - IN NOW CRM unknown'!$R$2:$R$1227,"Academic")+COUNTIFS('Relevant - Not CRM not valid'!$T$2:$T$416,$A703,'Relevant - Not CRM not valid'!$G$2:$G$416,"UK",'Relevant - Not CRM not valid'!$M$2:$M$416,"Research",'Relevant - Not CRM not valid'!$R$2:$R$416,"Academic")+COUNTIFS('Relevant - In CRM not valid'!$T$2:$T$46,$A703,'Relevant - In CRM not valid'!$G$2:$G$46,"UK",'Relevant - In CRM not valid'!$M$2:$M$46,"Research",'Relevant - In CRM not valid'!$R$2:$R$46,"Academic")</f>
        <v>0</v>
      </c>
      <c r="J703" s="2">
        <f>COUNTIFS('Relevant - In CRM valid'!$T$2:$T$4699,$A703,'Relevant - In CRM valid'!$G$2:$G$4699,"UK",'Relevant - In CRM valid'!$M$2:$M$4699,"Finance")+COUNTIFS('Relevant - In CRM unknown'!$T$2:$T$253,$A703,'Relevant - In CRM unknown'!$G$2:$G$253,"UK",'Relevant - In CRM unknown'!$M$2:$M$253,"Finance")+COUNTIFS('Relevant - IN NOW CRM valid'!$T$2:$T$2328,$A703,'Relevant - IN NOW CRM valid'!$G$2:$G$2328,"UK",'Relevant - IN NOW CRM valid'!$M$2:$M$2328,"Finance")+COUNTIFS('Relevant - IN NOW CRM unknown'!$T$2:$T$1227,$A703,'Relevant - IN NOW CRM unknown'!$G$2:$G$1227,"UK",'Relevant - IN NOW CRM unknown'!$M$2:$M$1227,"Finance")+COUNTIFS('Relevant - Not CRM not valid'!$T$2:$T$416,$A703,'Relevant - Not CRM not valid'!$G$2:$G$416,"UK",'Relevant - Not CRM not valid'!$M$2:$M$416,"Finance")+COUNTIFS('Relevant - In CRM not valid'!$T$2:$T$46,$A703,'Relevant - In CRM not valid'!$G$2:$G$46,"UK",'Relevant - In CRM not valid'!$M$2:$M$46,"Finance")</f>
        <v>1</v>
      </c>
      <c r="K703" s="2">
        <f>COUNTIFS('Relevant - In CRM valid'!$T$2:$T$4699,$A703,'Relevant - In CRM valid'!$G$2:$G$4699,"UK",'Relevant - In CRM valid'!$M$2:$M$4699,"IT/Systems")+COUNTIFS('Relevant - In CRM unknown'!$T$2:$T$253,$A703,'Relevant - In CRM unknown'!$G$2:$G$253,"UK",'Relevant - In CRM unknown'!$M$2:$M$253,"IT/Systems")+COUNTIFS('Relevant - IN NOW CRM valid'!$T$2:$T$2328,$A703,'Relevant - IN NOW CRM valid'!$G$2:$G$2328,"UK",'Relevant - IN NOW CRM valid'!$M$2:$M$2328,"IT/Systems")+COUNTIFS('Relevant - IN NOW CRM unknown'!$T$2:$T$1227,$A703,'Relevant - IN NOW CRM unknown'!$G$2:$G$1227,"UK",'Relevant - IN NOW CRM unknown'!$M$2:$M$1227,"IT/Systems")+COUNTIFS('Relevant - Not CRM not valid'!$T$2:$T$416,$A703,'Relevant - Not CRM not valid'!$G$2:$G$416,"UK",'Relevant - Not CRM not valid'!$M$2:$M$416,"IT/Systems")+COUNTIFS('Relevant - In CRM not valid'!$T$2:$T$46,$A703,'Relevant - In CRM not valid'!$G$2:$G$46,"UK",'Relevant - In CRM not valid'!$M$2:$M$46,"IT/Systems")</f>
        <v>0</v>
      </c>
      <c r="L703" s="2">
        <f>COUNTIFS('Relevant - In CRM valid'!$T$2:$T$4699,$A703,'Relevant - In CRM valid'!$G$2:$G$4699,"UK",'Relevant - In CRM valid'!$M$2:$M$4699,"")+COUNTIFS('Relevant - In CRM unknown'!$T$2:$T$253,$A703,'Relevant - In CRM unknown'!$G$2:$G$253,"UK",'Relevant - In CRM unknown'!$M$2:$M$253,"")+COUNTIFS('Relevant - IN NOW CRM valid'!$T$2:$T$2328,$A703,'Relevant - IN NOW CRM valid'!$G$2:$G$2328,"UK",'Relevant - IN NOW CRM valid'!$M$2:$M$2328,"")+COUNTIFS('Relevant - IN NOW CRM unknown'!$T$2:$T$1227,$A703,'Relevant - IN NOW CRM unknown'!$G$2:$G$1227,"UK",'Relevant - IN NOW CRM unknown'!$M$2:$M$1227,"")+COUNTIFS('Relevant - Not CRM not valid'!$T$2:$T$416,$A703,'Relevant - Not CRM not valid'!$G$2:$G$416,"UK",'Relevant - Not CRM not valid'!$M$2:$M$416,"")+COUNTIFS('Relevant - In CRM not valid'!$T$2:$T$46,$A703,'Relevant - In CRM not valid'!$G$2:$G$46,"UK",'Relevant - In CRM not valid'!$M$2:$M$46,"")</f>
        <v>0</v>
      </c>
      <c r="M703" s="2">
        <f t="shared" si="20"/>
        <v>1</v>
      </c>
      <c r="N703" s="2">
        <f>COUNTIFS('Relevant - In CRM valid'!$T$2:$T$4699,$A703,'Relevant - In CRM valid'!$G$2:$G$4699,"UK",'Relevant - In CRM valid'!$Q$2:$Q$4699,"valid")+COUNTIFS('Relevant - In CRM unknown'!$T$2:$T$253,$A703,'Relevant - In CRM unknown'!$G$2:$G$253,"UK",'Relevant - In CRM unknown'!$Q$2:$Q$253,"valid")+COUNTIFS('Relevant - IN NOW CRM valid'!$T$2:$T$2328,$A703,'Relevant - IN NOW CRM valid'!$G$2:$G$2328,"UK",'Relevant - IN NOW CRM valid'!$Q$2:$Q$2328,"valid")+COUNTIFS('Relevant - IN NOW CRM unknown'!$T$2:$T$1227,$A703,'Relevant - IN NOW CRM unknown'!$G$2:$G$1227,"UK",'Relevant - IN NOW CRM unknown'!$Q$2:$Q$1227,"valid")+COUNTIFS('Relevant - Not CRM not valid'!$T$2:$T$416,$A703,'Relevant - Not CRM not valid'!$G$2:$G$416,"UK",'Relevant - Not CRM not valid'!$Q$2:$Q$416,"valid")+COUNTIFS('Relevant - In CRM not valid'!$T$2:$T$46,$A703,'Relevant - In CRM not valid'!$G$2:$G$46,"UK",'Relevant - In CRM not valid'!$Q$2:$Q$46,"valid")</f>
        <v>1</v>
      </c>
      <c r="O703" s="2" t="str">
        <f t="shared" si="21"/>
        <v>Research  IT/Systems</v>
      </c>
    </row>
    <row r="704" spans="1:15" ht="15" customHeight="1">
      <c r="A704" s="2" t="s">
        <v>1515</v>
      </c>
      <c r="B704" s="2" t="s">
        <v>1516</v>
      </c>
      <c r="C704" s="2" t="s">
        <v>368</v>
      </c>
      <c r="D704" s="2" t="str">
        <f>IFERROR(INDEX('UK Target Institutions'!$D$2:$D$727,MATCH($A704,'UK Target Institutions'!$A$2:$A$727,0)),"")</f>
        <v>No</v>
      </c>
      <c r="E704" s="2">
        <f>COUNTIFS('Relevant - In CRM valid'!$T$2:$T$4699,$A704,'Relevant - In CRM valid'!$G$2:$G$4699,"UK")+COUNTIFS('Relevant - In CRM unknown'!$T$2:$T$253,$A704,'Relevant - In CRM unknown'!$G$2:$G$253,"UK")+COUNTIFS('Relevant - IN NOW CRM valid'!$T$2:$T$2328,$A704,'Relevant - IN NOW CRM valid'!$G$2:$G$2328,"UK")+COUNTIFS('Relevant - IN NOW CRM unknown'!$T$2:$T$1227,$A704,'Relevant - IN NOW CRM unknown'!$G$2:$G$1227,"UK")+COUNTIFS('Relevant - Not CRM not valid'!$T$2:$T$416,$A704,'Relevant - Not CRM not valid'!$G$2:$G$416,"UK")+COUNTIFS('Relevant - In CRM not valid'!$T$2:$T$46,$A704,'Relevant - In CRM not valid'!$G$2:$G$46,"UK")</f>
        <v>1</v>
      </c>
      <c r="F704" s="2">
        <f>COUNTIFS('Relevant - In CRM valid'!$T$2:$T$4699,$A704,'Relevant - In CRM valid'!$G$2:$G$4699,"UK",'Relevant - In CRM valid'!$M$2:$M$4699,"Research")+COUNTIFS('Relevant - In CRM unknown'!$T$2:$T$253,$A704,'Relevant - In CRM unknown'!$G$2:$G$253,"UK",'Relevant - In CRM unknown'!$M$2:$M$253,"Research")+COUNTIFS('Relevant - IN NOW CRM valid'!$T$2:$T$2328,$A704,'Relevant - IN NOW CRM valid'!$G$2:$G$2328,"UK",'Relevant - IN NOW CRM valid'!$M$2:$M$2328,"Research")+COUNTIFS('Relevant - IN NOW CRM unknown'!$T$2:$T$1227,$A704,'Relevant - IN NOW CRM unknown'!$G$2:$G$1227,"UK",'Relevant - IN NOW CRM unknown'!$M$2:$M$1227,"Research")+COUNTIFS('Relevant - Not CRM not valid'!$T$2:$T$416,$A704,'Relevant - Not CRM not valid'!$G$2:$G$416,"UK",'Relevant - Not CRM not valid'!$M$2:$M$416,"Research")+COUNTIFS('Relevant - In CRM not valid'!$T$2:$T$46,$A704,'Relevant - In CRM not valid'!$G$2:$G$46,"UK",'Relevant - In CRM not valid'!$M$2:$M$46,"Research")</f>
        <v>0</v>
      </c>
      <c r="G704" s="2">
        <f>COUNTIFS('Relevant - In CRM valid'!$T$2:$T$4699,$A704,'Relevant - In CRM valid'!$G$2:$G$4699,"UK",'Relevant - In CRM valid'!$M$2:$M$4699,"Research",'Relevant - In CRM valid'!$R$2:$R$4699,"Senior")+COUNTIFS('Relevant - In CRM unknown'!$T$2:$T$253,$A704,'Relevant - In CRM unknown'!$G$2:$G$253,"UK",'Relevant - In CRM unknown'!$M$2:$M$253,"Research",'Relevant - In CRM unknown'!$R$2:$R$253,"Senior")+COUNTIFS('Relevant - IN NOW CRM valid'!$T$2:$T$2328,$A704,'Relevant - IN NOW CRM valid'!$G$2:$G$2328,"UK",'Relevant - IN NOW CRM valid'!$M$2:$M$2328,"Research",'Relevant - IN NOW CRM valid'!$R$2:$R$2328,"Senior")+COUNTIFS('Relevant - IN NOW CRM unknown'!$T$2:$T$1227,$A704,'Relevant - IN NOW CRM unknown'!$G$2:$G$1227,"UK",'Relevant - IN NOW CRM unknown'!$M$2:$M$1227,"Research",'Relevant - IN NOW CRM unknown'!$R$2:$R$1227,"Senior")+COUNTIFS('Relevant - Not CRM not valid'!$T$2:$T$416,$A704,'Relevant - Not CRM not valid'!$G$2:$G$416,"UK",'Relevant - Not CRM not valid'!$M$2:$M$416,"Research",'Relevant - Not CRM not valid'!$R$2:$R$416,"Senior")+COUNTIFS('Relevant - In CRM not valid'!$T$2:$T$46,$A704,'Relevant - In CRM not valid'!$G$2:$G$46,"UK",'Relevant - In CRM not valid'!$M$2:$M$46,"Research",'Relevant - In CRM not valid'!$R$2:$R$46,"Senior")</f>
        <v>0</v>
      </c>
      <c r="H704" s="2">
        <f>COUNTIFS('Relevant - In CRM valid'!$T$2:$T$4699,$A704,'Relevant - In CRM valid'!$G$2:$G$4699,"UK",'Relevant - In CRM valid'!$M$2:$M$4699,"Research",'Relevant - In CRM valid'!$R$2:$R$4699,"Operational")+COUNTIFS('Relevant - In CRM unknown'!$T$2:$T$253,$A704,'Relevant - In CRM unknown'!$G$2:$G$253,"UK",'Relevant - In CRM unknown'!$M$2:$M$253,"Research",'Relevant - In CRM unknown'!$R$2:$R$253,"Operational")+COUNTIFS('Relevant - IN NOW CRM valid'!$T$2:$T$2328,$A704,'Relevant - IN NOW CRM valid'!$G$2:$G$2328,"UK",'Relevant - IN NOW CRM valid'!$M$2:$M$2328,"Research",'Relevant - IN NOW CRM valid'!$R$2:$R$2328,"Operational")+COUNTIFS('Relevant - IN NOW CRM unknown'!$T$2:$T$1227,$A704,'Relevant - IN NOW CRM unknown'!$G$2:$G$1227,"UK",'Relevant - IN NOW CRM unknown'!$M$2:$M$1227,"Research",'Relevant - IN NOW CRM unknown'!$R$2:$R$1227,"Operational")+COUNTIFS('Relevant - Not CRM not valid'!$T$2:$T$416,$A704,'Relevant - Not CRM not valid'!$G$2:$G$416,"UK",'Relevant - Not CRM not valid'!$M$2:$M$416,"Research",'Relevant - Not CRM not valid'!$R$2:$R$416,"Operational")+COUNTIFS('Relevant - In CRM not valid'!$T$2:$T$46,$A704,'Relevant - In CRM not valid'!$G$2:$G$46,"UK",'Relevant - In CRM not valid'!$M$2:$M$46,"Research",'Relevant - In CRM not valid'!$R$2:$R$46,"Operational")</f>
        <v>0</v>
      </c>
      <c r="I704" s="2">
        <f>COUNTIFS('Relevant - In CRM valid'!$T$2:$T$4699,$A704,'Relevant - In CRM valid'!$G$2:$G$4699,"UK",'Relevant - In CRM valid'!$M$2:$M$4699,"Research",'Relevant - In CRM valid'!$R$2:$R$4699,"Academic")+COUNTIFS('Relevant - In CRM unknown'!$T$2:$T$253,$A704,'Relevant - In CRM unknown'!$G$2:$G$253,"UK",'Relevant - In CRM unknown'!$M$2:$M$253,"Research",'Relevant - In CRM unknown'!$R$2:$R$253,"Academic")+COUNTIFS('Relevant - IN NOW CRM valid'!$T$2:$T$2328,$A704,'Relevant - IN NOW CRM valid'!$G$2:$G$2328,"UK",'Relevant - IN NOW CRM valid'!$M$2:$M$2328,"Research",'Relevant - IN NOW CRM valid'!$R$2:$R$2328,"Academic")+COUNTIFS('Relevant - IN NOW CRM unknown'!$T$2:$T$1227,$A704,'Relevant - IN NOW CRM unknown'!$G$2:$G$1227,"UK",'Relevant - IN NOW CRM unknown'!$M$2:$M$1227,"Research",'Relevant - IN NOW CRM unknown'!$R$2:$R$1227,"Academic")+COUNTIFS('Relevant - Not CRM not valid'!$T$2:$T$416,$A704,'Relevant - Not CRM not valid'!$G$2:$G$416,"UK",'Relevant - Not CRM not valid'!$M$2:$M$416,"Research",'Relevant - Not CRM not valid'!$R$2:$R$416,"Academic")+COUNTIFS('Relevant - In CRM not valid'!$T$2:$T$46,$A704,'Relevant - In CRM not valid'!$G$2:$G$46,"UK",'Relevant - In CRM not valid'!$M$2:$M$46,"Research",'Relevant - In CRM not valid'!$R$2:$R$46,"Academic")</f>
        <v>0</v>
      </c>
      <c r="J704" s="2">
        <f>COUNTIFS('Relevant - In CRM valid'!$T$2:$T$4699,$A704,'Relevant - In CRM valid'!$G$2:$G$4699,"UK",'Relevant - In CRM valid'!$M$2:$M$4699,"Finance")+COUNTIFS('Relevant - In CRM unknown'!$T$2:$T$253,$A704,'Relevant - In CRM unknown'!$G$2:$G$253,"UK",'Relevant - In CRM unknown'!$M$2:$M$253,"Finance")+COUNTIFS('Relevant - IN NOW CRM valid'!$T$2:$T$2328,$A704,'Relevant - IN NOW CRM valid'!$G$2:$G$2328,"UK",'Relevant - IN NOW CRM valid'!$M$2:$M$2328,"Finance")+COUNTIFS('Relevant - IN NOW CRM unknown'!$T$2:$T$1227,$A704,'Relevant - IN NOW CRM unknown'!$G$2:$G$1227,"UK",'Relevant - IN NOW CRM unknown'!$M$2:$M$1227,"Finance")+COUNTIFS('Relevant - Not CRM not valid'!$T$2:$T$416,$A704,'Relevant - Not CRM not valid'!$G$2:$G$416,"UK",'Relevant - Not CRM not valid'!$M$2:$M$416,"Finance")+COUNTIFS('Relevant - In CRM not valid'!$T$2:$T$46,$A704,'Relevant - In CRM not valid'!$G$2:$G$46,"UK",'Relevant - In CRM not valid'!$M$2:$M$46,"Finance")</f>
        <v>1</v>
      </c>
      <c r="K704" s="2">
        <f>COUNTIFS('Relevant - In CRM valid'!$T$2:$T$4699,$A704,'Relevant - In CRM valid'!$G$2:$G$4699,"UK",'Relevant - In CRM valid'!$M$2:$M$4699,"IT/Systems")+COUNTIFS('Relevant - In CRM unknown'!$T$2:$T$253,$A704,'Relevant - In CRM unknown'!$G$2:$G$253,"UK",'Relevant - In CRM unknown'!$M$2:$M$253,"IT/Systems")+COUNTIFS('Relevant - IN NOW CRM valid'!$T$2:$T$2328,$A704,'Relevant - IN NOW CRM valid'!$G$2:$G$2328,"UK",'Relevant - IN NOW CRM valid'!$M$2:$M$2328,"IT/Systems")+COUNTIFS('Relevant - IN NOW CRM unknown'!$T$2:$T$1227,$A704,'Relevant - IN NOW CRM unknown'!$G$2:$G$1227,"UK",'Relevant - IN NOW CRM unknown'!$M$2:$M$1227,"IT/Systems")+COUNTIFS('Relevant - Not CRM not valid'!$T$2:$T$416,$A704,'Relevant - Not CRM not valid'!$G$2:$G$416,"UK",'Relevant - Not CRM not valid'!$M$2:$M$416,"IT/Systems")+COUNTIFS('Relevant - In CRM not valid'!$T$2:$T$46,$A704,'Relevant - In CRM not valid'!$G$2:$G$46,"UK",'Relevant - In CRM not valid'!$M$2:$M$46,"IT/Systems")</f>
        <v>0</v>
      </c>
      <c r="L704" s="2">
        <f>COUNTIFS('Relevant - In CRM valid'!$T$2:$T$4699,$A704,'Relevant - In CRM valid'!$G$2:$G$4699,"UK",'Relevant - In CRM valid'!$M$2:$M$4699,"")+COUNTIFS('Relevant - In CRM unknown'!$T$2:$T$253,$A704,'Relevant - In CRM unknown'!$G$2:$G$253,"UK",'Relevant - In CRM unknown'!$M$2:$M$253,"")+COUNTIFS('Relevant - IN NOW CRM valid'!$T$2:$T$2328,$A704,'Relevant - IN NOW CRM valid'!$G$2:$G$2328,"UK",'Relevant - IN NOW CRM valid'!$M$2:$M$2328,"")+COUNTIFS('Relevant - IN NOW CRM unknown'!$T$2:$T$1227,$A704,'Relevant - IN NOW CRM unknown'!$G$2:$G$1227,"UK",'Relevant - IN NOW CRM unknown'!$M$2:$M$1227,"")+COUNTIFS('Relevant - Not CRM not valid'!$T$2:$T$416,$A704,'Relevant - Not CRM not valid'!$G$2:$G$416,"UK",'Relevant - Not CRM not valid'!$M$2:$M$416,"")+COUNTIFS('Relevant - In CRM not valid'!$T$2:$T$46,$A704,'Relevant - In CRM not valid'!$G$2:$G$46,"UK",'Relevant - In CRM not valid'!$M$2:$M$46,"")</f>
        <v>0</v>
      </c>
      <c r="M704" s="2">
        <f t="shared" si="20"/>
        <v>1</v>
      </c>
      <c r="N704" s="2">
        <f>COUNTIFS('Relevant - In CRM valid'!$T$2:$T$4699,$A704,'Relevant - In CRM valid'!$G$2:$G$4699,"UK",'Relevant - In CRM valid'!$Q$2:$Q$4699,"valid")+COUNTIFS('Relevant - In CRM unknown'!$T$2:$T$253,$A704,'Relevant - In CRM unknown'!$G$2:$G$253,"UK",'Relevant - In CRM unknown'!$Q$2:$Q$253,"valid")+COUNTIFS('Relevant - IN NOW CRM valid'!$T$2:$T$2328,$A704,'Relevant - IN NOW CRM valid'!$G$2:$G$2328,"UK",'Relevant - IN NOW CRM valid'!$Q$2:$Q$2328,"valid")+COUNTIFS('Relevant - IN NOW CRM unknown'!$T$2:$T$1227,$A704,'Relevant - IN NOW CRM unknown'!$G$2:$G$1227,"UK",'Relevant - IN NOW CRM unknown'!$Q$2:$Q$1227,"valid")+COUNTIFS('Relevant - Not CRM not valid'!$T$2:$T$416,$A704,'Relevant - Not CRM not valid'!$G$2:$G$416,"UK",'Relevant - Not CRM not valid'!$Q$2:$Q$416,"valid")+COUNTIFS('Relevant - In CRM not valid'!$T$2:$T$46,$A704,'Relevant - In CRM not valid'!$G$2:$G$46,"UK",'Relevant - In CRM not valid'!$Q$2:$Q$46,"valid")</f>
        <v>1</v>
      </c>
      <c r="O704" s="2" t="str">
        <f t="shared" si="21"/>
        <v>Research  IT/Systems</v>
      </c>
    </row>
    <row r="705" spans="1:15" ht="15" customHeight="1">
      <c r="A705" s="2" t="s">
        <v>1517</v>
      </c>
      <c r="B705" s="2" t="s">
        <v>1518</v>
      </c>
      <c r="C705" s="2" t="s">
        <v>95</v>
      </c>
      <c r="D705" s="2" t="str">
        <f>IFERROR(INDEX('UK Target Institutions'!$D$2:$D$727,MATCH($A705,'UK Target Institutions'!$A$2:$A$727,0)),"")</f>
        <v>Yes</v>
      </c>
      <c r="E705" s="2">
        <f>COUNTIFS('Relevant - In CRM valid'!$T$2:$T$4699,$A705,'Relevant - In CRM valid'!$G$2:$G$4699,"UK")+COUNTIFS('Relevant - In CRM unknown'!$T$2:$T$253,$A705,'Relevant - In CRM unknown'!$G$2:$G$253,"UK")+COUNTIFS('Relevant - IN NOW CRM valid'!$T$2:$T$2328,$A705,'Relevant - IN NOW CRM valid'!$G$2:$G$2328,"UK")+COUNTIFS('Relevant - IN NOW CRM unknown'!$T$2:$T$1227,$A705,'Relevant - IN NOW CRM unknown'!$G$2:$G$1227,"UK")+COUNTIFS('Relevant - Not CRM not valid'!$T$2:$T$416,$A705,'Relevant - Not CRM not valid'!$G$2:$G$416,"UK")+COUNTIFS('Relevant - In CRM not valid'!$T$2:$T$46,$A705,'Relevant - In CRM not valid'!$G$2:$G$46,"UK")</f>
        <v>1</v>
      </c>
      <c r="F705" s="2">
        <f>COUNTIFS('Relevant - In CRM valid'!$T$2:$T$4699,$A705,'Relevant - In CRM valid'!$G$2:$G$4699,"UK",'Relevant - In CRM valid'!$M$2:$M$4699,"Research")+COUNTIFS('Relevant - In CRM unknown'!$T$2:$T$253,$A705,'Relevant - In CRM unknown'!$G$2:$G$253,"UK",'Relevant - In CRM unknown'!$M$2:$M$253,"Research")+COUNTIFS('Relevant - IN NOW CRM valid'!$T$2:$T$2328,$A705,'Relevant - IN NOW CRM valid'!$G$2:$G$2328,"UK",'Relevant - IN NOW CRM valid'!$M$2:$M$2328,"Research")+COUNTIFS('Relevant - IN NOW CRM unknown'!$T$2:$T$1227,$A705,'Relevant - IN NOW CRM unknown'!$G$2:$G$1227,"UK",'Relevant - IN NOW CRM unknown'!$M$2:$M$1227,"Research")+COUNTIFS('Relevant - Not CRM not valid'!$T$2:$T$416,$A705,'Relevant - Not CRM not valid'!$G$2:$G$416,"UK",'Relevant - Not CRM not valid'!$M$2:$M$416,"Research")+COUNTIFS('Relevant - In CRM not valid'!$T$2:$T$46,$A705,'Relevant - In CRM not valid'!$G$2:$G$46,"UK",'Relevant - In CRM not valid'!$M$2:$M$46,"Research")</f>
        <v>0</v>
      </c>
      <c r="G705" s="2">
        <f>COUNTIFS('Relevant - In CRM valid'!$T$2:$T$4699,$A705,'Relevant - In CRM valid'!$G$2:$G$4699,"UK",'Relevant - In CRM valid'!$M$2:$M$4699,"Research",'Relevant - In CRM valid'!$R$2:$R$4699,"Senior")+COUNTIFS('Relevant - In CRM unknown'!$T$2:$T$253,$A705,'Relevant - In CRM unknown'!$G$2:$G$253,"UK",'Relevant - In CRM unknown'!$M$2:$M$253,"Research",'Relevant - In CRM unknown'!$R$2:$R$253,"Senior")+COUNTIFS('Relevant - IN NOW CRM valid'!$T$2:$T$2328,$A705,'Relevant - IN NOW CRM valid'!$G$2:$G$2328,"UK",'Relevant - IN NOW CRM valid'!$M$2:$M$2328,"Research",'Relevant - IN NOW CRM valid'!$R$2:$R$2328,"Senior")+COUNTIFS('Relevant - IN NOW CRM unknown'!$T$2:$T$1227,$A705,'Relevant - IN NOW CRM unknown'!$G$2:$G$1227,"UK",'Relevant - IN NOW CRM unknown'!$M$2:$M$1227,"Research",'Relevant - IN NOW CRM unknown'!$R$2:$R$1227,"Senior")+COUNTIFS('Relevant - Not CRM not valid'!$T$2:$T$416,$A705,'Relevant - Not CRM not valid'!$G$2:$G$416,"UK",'Relevant - Not CRM not valid'!$M$2:$M$416,"Research",'Relevant - Not CRM not valid'!$R$2:$R$416,"Senior")+COUNTIFS('Relevant - In CRM not valid'!$T$2:$T$46,$A705,'Relevant - In CRM not valid'!$G$2:$G$46,"UK",'Relevant - In CRM not valid'!$M$2:$M$46,"Research",'Relevant - In CRM not valid'!$R$2:$R$46,"Senior")</f>
        <v>0</v>
      </c>
      <c r="H705" s="2">
        <f>COUNTIFS('Relevant - In CRM valid'!$T$2:$T$4699,$A705,'Relevant - In CRM valid'!$G$2:$G$4699,"UK",'Relevant - In CRM valid'!$M$2:$M$4699,"Research",'Relevant - In CRM valid'!$R$2:$R$4699,"Operational")+COUNTIFS('Relevant - In CRM unknown'!$T$2:$T$253,$A705,'Relevant - In CRM unknown'!$G$2:$G$253,"UK",'Relevant - In CRM unknown'!$M$2:$M$253,"Research",'Relevant - In CRM unknown'!$R$2:$R$253,"Operational")+COUNTIFS('Relevant - IN NOW CRM valid'!$T$2:$T$2328,$A705,'Relevant - IN NOW CRM valid'!$G$2:$G$2328,"UK",'Relevant - IN NOW CRM valid'!$M$2:$M$2328,"Research",'Relevant - IN NOW CRM valid'!$R$2:$R$2328,"Operational")+COUNTIFS('Relevant - IN NOW CRM unknown'!$T$2:$T$1227,$A705,'Relevant - IN NOW CRM unknown'!$G$2:$G$1227,"UK",'Relevant - IN NOW CRM unknown'!$M$2:$M$1227,"Research",'Relevant - IN NOW CRM unknown'!$R$2:$R$1227,"Operational")+COUNTIFS('Relevant - Not CRM not valid'!$T$2:$T$416,$A705,'Relevant - Not CRM not valid'!$G$2:$G$416,"UK",'Relevant - Not CRM not valid'!$M$2:$M$416,"Research",'Relevant - Not CRM not valid'!$R$2:$R$416,"Operational")+COUNTIFS('Relevant - In CRM not valid'!$T$2:$T$46,$A705,'Relevant - In CRM not valid'!$G$2:$G$46,"UK",'Relevant - In CRM not valid'!$M$2:$M$46,"Research",'Relevant - In CRM not valid'!$R$2:$R$46,"Operational")</f>
        <v>0</v>
      </c>
      <c r="I705" s="2">
        <f>COUNTIFS('Relevant - In CRM valid'!$T$2:$T$4699,$A705,'Relevant - In CRM valid'!$G$2:$G$4699,"UK",'Relevant - In CRM valid'!$M$2:$M$4699,"Research",'Relevant - In CRM valid'!$R$2:$R$4699,"Academic")+COUNTIFS('Relevant - In CRM unknown'!$T$2:$T$253,$A705,'Relevant - In CRM unknown'!$G$2:$G$253,"UK",'Relevant - In CRM unknown'!$M$2:$M$253,"Research",'Relevant - In CRM unknown'!$R$2:$R$253,"Academic")+COUNTIFS('Relevant - IN NOW CRM valid'!$T$2:$T$2328,$A705,'Relevant - IN NOW CRM valid'!$G$2:$G$2328,"UK",'Relevant - IN NOW CRM valid'!$M$2:$M$2328,"Research",'Relevant - IN NOW CRM valid'!$R$2:$R$2328,"Academic")+COUNTIFS('Relevant - IN NOW CRM unknown'!$T$2:$T$1227,$A705,'Relevant - IN NOW CRM unknown'!$G$2:$G$1227,"UK",'Relevant - IN NOW CRM unknown'!$M$2:$M$1227,"Research",'Relevant - IN NOW CRM unknown'!$R$2:$R$1227,"Academic")+COUNTIFS('Relevant - Not CRM not valid'!$T$2:$T$416,$A705,'Relevant - Not CRM not valid'!$G$2:$G$416,"UK",'Relevant - Not CRM not valid'!$M$2:$M$416,"Research",'Relevant - Not CRM not valid'!$R$2:$R$416,"Academic")+COUNTIFS('Relevant - In CRM not valid'!$T$2:$T$46,$A705,'Relevant - In CRM not valid'!$G$2:$G$46,"UK",'Relevant - In CRM not valid'!$M$2:$M$46,"Research",'Relevant - In CRM not valid'!$R$2:$R$46,"Academic")</f>
        <v>0</v>
      </c>
      <c r="J705" s="2">
        <f>COUNTIFS('Relevant - In CRM valid'!$T$2:$T$4699,$A705,'Relevant - In CRM valid'!$G$2:$G$4699,"UK",'Relevant - In CRM valid'!$M$2:$M$4699,"Finance")+COUNTIFS('Relevant - In CRM unknown'!$T$2:$T$253,$A705,'Relevant - In CRM unknown'!$G$2:$G$253,"UK",'Relevant - In CRM unknown'!$M$2:$M$253,"Finance")+COUNTIFS('Relevant - IN NOW CRM valid'!$T$2:$T$2328,$A705,'Relevant - IN NOW CRM valid'!$G$2:$G$2328,"UK",'Relevant - IN NOW CRM valid'!$M$2:$M$2328,"Finance")+COUNTIFS('Relevant - IN NOW CRM unknown'!$T$2:$T$1227,$A705,'Relevant - IN NOW CRM unknown'!$G$2:$G$1227,"UK",'Relevant - IN NOW CRM unknown'!$M$2:$M$1227,"Finance")+COUNTIFS('Relevant - Not CRM not valid'!$T$2:$T$416,$A705,'Relevant - Not CRM not valid'!$G$2:$G$416,"UK",'Relevant - Not CRM not valid'!$M$2:$M$416,"Finance")+COUNTIFS('Relevant - In CRM not valid'!$T$2:$T$46,$A705,'Relevant - In CRM not valid'!$G$2:$G$46,"UK",'Relevant - In CRM not valid'!$M$2:$M$46,"Finance")</f>
        <v>0</v>
      </c>
      <c r="K705" s="2">
        <f>COUNTIFS('Relevant - In CRM valid'!$T$2:$T$4699,$A705,'Relevant - In CRM valid'!$G$2:$G$4699,"UK",'Relevant - In CRM valid'!$M$2:$M$4699,"IT/Systems")+COUNTIFS('Relevant - In CRM unknown'!$T$2:$T$253,$A705,'Relevant - In CRM unknown'!$G$2:$G$253,"UK",'Relevant - In CRM unknown'!$M$2:$M$253,"IT/Systems")+COUNTIFS('Relevant - IN NOW CRM valid'!$T$2:$T$2328,$A705,'Relevant - IN NOW CRM valid'!$G$2:$G$2328,"UK",'Relevant - IN NOW CRM valid'!$M$2:$M$2328,"IT/Systems")+COUNTIFS('Relevant - IN NOW CRM unknown'!$T$2:$T$1227,$A705,'Relevant - IN NOW CRM unknown'!$G$2:$G$1227,"UK",'Relevant - IN NOW CRM unknown'!$M$2:$M$1227,"IT/Systems")+COUNTIFS('Relevant - Not CRM not valid'!$T$2:$T$416,$A705,'Relevant - Not CRM not valid'!$G$2:$G$416,"UK",'Relevant - Not CRM not valid'!$M$2:$M$416,"IT/Systems")+COUNTIFS('Relevant - In CRM not valid'!$T$2:$T$46,$A705,'Relevant - In CRM not valid'!$G$2:$G$46,"UK",'Relevant - In CRM not valid'!$M$2:$M$46,"IT/Systems")</f>
        <v>0</v>
      </c>
      <c r="L705" s="2">
        <f>COUNTIFS('Relevant - In CRM valid'!$T$2:$T$4699,$A705,'Relevant - In CRM valid'!$G$2:$G$4699,"UK",'Relevant - In CRM valid'!$M$2:$M$4699,"")+COUNTIFS('Relevant - In CRM unknown'!$T$2:$T$253,$A705,'Relevant - In CRM unknown'!$G$2:$G$253,"UK",'Relevant - In CRM unknown'!$M$2:$M$253,"")+COUNTIFS('Relevant - IN NOW CRM valid'!$T$2:$T$2328,$A705,'Relevant - IN NOW CRM valid'!$G$2:$G$2328,"UK",'Relevant - IN NOW CRM valid'!$M$2:$M$2328,"")+COUNTIFS('Relevant - IN NOW CRM unknown'!$T$2:$T$1227,$A705,'Relevant - IN NOW CRM unknown'!$G$2:$G$1227,"UK",'Relevant - IN NOW CRM unknown'!$M$2:$M$1227,"")+COUNTIFS('Relevant - Not CRM not valid'!$T$2:$T$416,$A705,'Relevant - Not CRM not valid'!$G$2:$G$416,"UK",'Relevant - Not CRM not valid'!$M$2:$M$416,"")+COUNTIFS('Relevant - In CRM not valid'!$T$2:$T$46,$A705,'Relevant - In CRM not valid'!$G$2:$G$46,"UK",'Relevant - In CRM not valid'!$M$2:$M$46,"")</f>
        <v>0</v>
      </c>
      <c r="M705" s="2">
        <f t="shared" si="20"/>
        <v>0</v>
      </c>
      <c r="N705" s="2">
        <f>COUNTIFS('Relevant - In CRM valid'!$T$2:$T$4699,$A705,'Relevant - In CRM valid'!$G$2:$G$4699,"UK",'Relevant - In CRM valid'!$Q$2:$Q$4699,"valid")+COUNTIFS('Relevant - In CRM unknown'!$T$2:$T$253,$A705,'Relevant - In CRM unknown'!$G$2:$G$253,"UK",'Relevant - In CRM unknown'!$Q$2:$Q$253,"valid")+COUNTIFS('Relevant - IN NOW CRM valid'!$T$2:$T$2328,$A705,'Relevant - IN NOW CRM valid'!$G$2:$G$2328,"UK",'Relevant - IN NOW CRM valid'!$Q$2:$Q$2328,"valid")+COUNTIFS('Relevant - IN NOW CRM unknown'!$T$2:$T$1227,$A705,'Relevant - IN NOW CRM unknown'!$G$2:$G$1227,"UK",'Relevant - IN NOW CRM unknown'!$Q$2:$Q$1227,"valid")+COUNTIFS('Relevant - Not CRM not valid'!$T$2:$T$416,$A705,'Relevant - Not CRM not valid'!$G$2:$G$416,"UK",'Relevant - Not CRM not valid'!$Q$2:$Q$416,"valid")+COUNTIFS('Relevant - In CRM not valid'!$T$2:$T$46,$A705,'Relevant - In CRM not valid'!$G$2:$G$46,"UK",'Relevant - In CRM not valid'!$Q$2:$Q$46,"valid")</f>
        <v>1</v>
      </c>
      <c r="O705" s="2" t="str">
        <f t="shared" si="21"/>
        <v>Research  Finance  IT/Systems</v>
      </c>
    </row>
    <row r="706" spans="1:15" ht="15" customHeight="1">
      <c r="A706" s="2" t="s">
        <v>1519</v>
      </c>
      <c r="B706" s="2" t="s">
        <v>1520</v>
      </c>
      <c r="C706" s="2" t="s">
        <v>1570</v>
      </c>
      <c r="D706" s="2" t="str">
        <f>IFERROR(INDEX('UK Target Institutions'!$D$2:$D$727,MATCH($A706,'UK Target Institutions'!$A$2:$A$727,0)),"")</f>
        <v>No</v>
      </c>
      <c r="E706" s="2">
        <f>COUNTIFS('Relevant - In CRM valid'!$T$2:$T$4699,$A706,'Relevant - In CRM valid'!$G$2:$G$4699,"UK")+COUNTIFS('Relevant - In CRM unknown'!$T$2:$T$253,$A706,'Relevant - In CRM unknown'!$G$2:$G$253,"UK")+COUNTIFS('Relevant - IN NOW CRM valid'!$T$2:$T$2328,$A706,'Relevant - IN NOW CRM valid'!$G$2:$G$2328,"UK")+COUNTIFS('Relevant - IN NOW CRM unknown'!$T$2:$T$1227,$A706,'Relevant - IN NOW CRM unknown'!$G$2:$G$1227,"UK")+COUNTIFS('Relevant - Not CRM not valid'!$T$2:$T$416,$A706,'Relevant - Not CRM not valid'!$G$2:$G$416,"UK")+COUNTIFS('Relevant - In CRM not valid'!$T$2:$T$46,$A706,'Relevant - In CRM not valid'!$G$2:$G$46,"UK")</f>
        <v>1</v>
      </c>
      <c r="F706" s="2">
        <f>COUNTIFS('Relevant - In CRM valid'!$T$2:$T$4699,$A706,'Relevant - In CRM valid'!$G$2:$G$4699,"UK",'Relevant - In CRM valid'!$M$2:$M$4699,"Research")+COUNTIFS('Relevant - In CRM unknown'!$T$2:$T$253,$A706,'Relevant - In CRM unknown'!$G$2:$G$253,"UK",'Relevant - In CRM unknown'!$M$2:$M$253,"Research")+COUNTIFS('Relevant - IN NOW CRM valid'!$T$2:$T$2328,$A706,'Relevant - IN NOW CRM valid'!$G$2:$G$2328,"UK",'Relevant - IN NOW CRM valid'!$M$2:$M$2328,"Research")+COUNTIFS('Relevant - IN NOW CRM unknown'!$T$2:$T$1227,$A706,'Relevant - IN NOW CRM unknown'!$G$2:$G$1227,"UK",'Relevant - IN NOW CRM unknown'!$M$2:$M$1227,"Research")+COUNTIFS('Relevant - Not CRM not valid'!$T$2:$T$416,$A706,'Relevant - Not CRM not valid'!$G$2:$G$416,"UK",'Relevant - Not CRM not valid'!$M$2:$M$416,"Research")+COUNTIFS('Relevant - In CRM not valid'!$T$2:$T$46,$A706,'Relevant - In CRM not valid'!$G$2:$G$46,"UK",'Relevant - In CRM not valid'!$M$2:$M$46,"Research")</f>
        <v>0</v>
      </c>
      <c r="G706" s="2">
        <f>COUNTIFS('Relevant - In CRM valid'!$T$2:$T$4699,$A706,'Relevant - In CRM valid'!$G$2:$G$4699,"UK",'Relevant - In CRM valid'!$M$2:$M$4699,"Research",'Relevant - In CRM valid'!$R$2:$R$4699,"Senior")+COUNTIFS('Relevant - In CRM unknown'!$T$2:$T$253,$A706,'Relevant - In CRM unknown'!$G$2:$G$253,"UK",'Relevant - In CRM unknown'!$M$2:$M$253,"Research",'Relevant - In CRM unknown'!$R$2:$R$253,"Senior")+COUNTIFS('Relevant - IN NOW CRM valid'!$T$2:$T$2328,$A706,'Relevant - IN NOW CRM valid'!$G$2:$G$2328,"UK",'Relevant - IN NOW CRM valid'!$M$2:$M$2328,"Research",'Relevant - IN NOW CRM valid'!$R$2:$R$2328,"Senior")+COUNTIFS('Relevant - IN NOW CRM unknown'!$T$2:$T$1227,$A706,'Relevant - IN NOW CRM unknown'!$G$2:$G$1227,"UK",'Relevant - IN NOW CRM unknown'!$M$2:$M$1227,"Research",'Relevant - IN NOW CRM unknown'!$R$2:$R$1227,"Senior")+COUNTIFS('Relevant - Not CRM not valid'!$T$2:$T$416,$A706,'Relevant - Not CRM not valid'!$G$2:$G$416,"UK",'Relevant - Not CRM not valid'!$M$2:$M$416,"Research",'Relevant - Not CRM not valid'!$R$2:$R$416,"Senior")+COUNTIFS('Relevant - In CRM not valid'!$T$2:$T$46,$A706,'Relevant - In CRM not valid'!$G$2:$G$46,"UK",'Relevant - In CRM not valid'!$M$2:$M$46,"Research",'Relevant - In CRM not valid'!$R$2:$R$46,"Senior")</f>
        <v>0</v>
      </c>
      <c r="H706" s="2">
        <f>COUNTIFS('Relevant - In CRM valid'!$T$2:$T$4699,$A706,'Relevant - In CRM valid'!$G$2:$G$4699,"UK",'Relevant - In CRM valid'!$M$2:$M$4699,"Research",'Relevant - In CRM valid'!$R$2:$R$4699,"Operational")+COUNTIFS('Relevant - In CRM unknown'!$T$2:$T$253,$A706,'Relevant - In CRM unknown'!$G$2:$G$253,"UK",'Relevant - In CRM unknown'!$M$2:$M$253,"Research",'Relevant - In CRM unknown'!$R$2:$R$253,"Operational")+COUNTIFS('Relevant - IN NOW CRM valid'!$T$2:$T$2328,$A706,'Relevant - IN NOW CRM valid'!$G$2:$G$2328,"UK",'Relevant - IN NOW CRM valid'!$M$2:$M$2328,"Research",'Relevant - IN NOW CRM valid'!$R$2:$R$2328,"Operational")+COUNTIFS('Relevant - IN NOW CRM unknown'!$T$2:$T$1227,$A706,'Relevant - IN NOW CRM unknown'!$G$2:$G$1227,"UK",'Relevant - IN NOW CRM unknown'!$M$2:$M$1227,"Research",'Relevant - IN NOW CRM unknown'!$R$2:$R$1227,"Operational")+COUNTIFS('Relevant - Not CRM not valid'!$T$2:$T$416,$A706,'Relevant - Not CRM not valid'!$G$2:$G$416,"UK",'Relevant - Not CRM not valid'!$M$2:$M$416,"Research",'Relevant - Not CRM not valid'!$R$2:$R$416,"Operational")+COUNTIFS('Relevant - In CRM not valid'!$T$2:$T$46,$A706,'Relevant - In CRM not valid'!$G$2:$G$46,"UK",'Relevant - In CRM not valid'!$M$2:$M$46,"Research",'Relevant - In CRM not valid'!$R$2:$R$46,"Operational")</f>
        <v>0</v>
      </c>
      <c r="I706" s="2">
        <f>COUNTIFS('Relevant - In CRM valid'!$T$2:$T$4699,$A706,'Relevant - In CRM valid'!$G$2:$G$4699,"UK",'Relevant - In CRM valid'!$M$2:$M$4699,"Research",'Relevant - In CRM valid'!$R$2:$R$4699,"Academic")+COUNTIFS('Relevant - In CRM unknown'!$T$2:$T$253,$A706,'Relevant - In CRM unknown'!$G$2:$G$253,"UK",'Relevant - In CRM unknown'!$M$2:$M$253,"Research",'Relevant - In CRM unknown'!$R$2:$R$253,"Academic")+COUNTIFS('Relevant - IN NOW CRM valid'!$T$2:$T$2328,$A706,'Relevant - IN NOW CRM valid'!$G$2:$G$2328,"UK",'Relevant - IN NOW CRM valid'!$M$2:$M$2328,"Research",'Relevant - IN NOW CRM valid'!$R$2:$R$2328,"Academic")+COUNTIFS('Relevant - IN NOW CRM unknown'!$T$2:$T$1227,$A706,'Relevant - IN NOW CRM unknown'!$G$2:$G$1227,"UK",'Relevant - IN NOW CRM unknown'!$M$2:$M$1227,"Research",'Relevant - IN NOW CRM unknown'!$R$2:$R$1227,"Academic")+COUNTIFS('Relevant - Not CRM not valid'!$T$2:$T$416,$A706,'Relevant - Not CRM not valid'!$G$2:$G$416,"UK",'Relevant - Not CRM not valid'!$M$2:$M$416,"Research",'Relevant - Not CRM not valid'!$R$2:$R$416,"Academic")+COUNTIFS('Relevant - In CRM not valid'!$T$2:$T$46,$A706,'Relevant - In CRM not valid'!$G$2:$G$46,"UK",'Relevant - In CRM not valid'!$M$2:$M$46,"Research",'Relevant - In CRM not valid'!$R$2:$R$46,"Academic")</f>
        <v>0</v>
      </c>
      <c r="J706" s="2">
        <f>COUNTIFS('Relevant - In CRM valid'!$T$2:$T$4699,$A706,'Relevant - In CRM valid'!$G$2:$G$4699,"UK",'Relevant - In CRM valid'!$M$2:$M$4699,"Finance")+COUNTIFS('Relevant - In CRM unknown'!$T$2:$T$253,$A706,'Relevant - In CRM unknown'!$G$2:$G$253,"UK",'Relevant - In CRM unknown'!$M$2:$M$253,"Finance")+COUNTIFS('Relevant - IN NOW CRM valid'!$T$2:$T$2328,$A706,'Relevant - IN NOW CRM valid'!$G$2:$G$2328,"UK",'Relevant - IN NOW CRM valid'!$M$2:$M$2328,"Finance")+COUNTIFS('Relevant - IN NOW CRM unknown'!$T$2:$T$1227,$A706,'Relevant - IN NOW CRM unknown'!$G$2:$G$1227,"UK",'Relevant - IN NOW CRM unknown'!$M$2:$M$1227,"Finance")+COUNTIFS('Relevant - Not CRM not valid'!$T$2:$T$416,$A706,'Relevant - Not CRM not valid'!$G$2:$G$416,"UK",'Relevant - Not CRM not valid'!$M$2:$M$416,"Finance")+COUNTIFS('Relevant - In CRM not valid'!$T$2:$T$46,$A706,'Relevant - In CRM not valid'!$G$2:$G$46,"UK",'Relevant - In CRM not valid'!$M$2:$M$46,"Finance")</f>
        <v>0</v>
      </c>
      <c r="K706" s="2">
        <f>COUNTIFS('Relevant - In CRM valid'!$T$2:$T$4699,$A706,'Relevant - In CRM valid'!$G$2:$G$4699,"UK",'Relevant - In CRM valid'!$M$2:$M$4699,"IT/Systems")+COUNTIFS('Relevant - In CRM unknown'!$T$2:$T$253,$A706,'Relevant - In CRM unknown'!$G$2:$G$253,"UK",'Relevant - In CRM unknown'!$M$2:$M$253,"IT/Systems")+COUNTIFS('Relevant - IN NOW CRM valid'!$T$2:$T$2328,$A706,'Relevant - IN NOW CRM valid'!$G$2:$G$2328,"UK",'Relevant - IN NOW CRM valid'!$M$2:$M$2328,"IT/Systems")+COUNTIFS('Relevant - IN NOW CRM unknown'!$T$2:$T$1227,$A706,'Relevant - IN NOW CRM unknown'!$G$2:$G$1227,"UK",'Relevant - IN NOW CRM unknown'!$M$2:$M$1227,"IT/Systems")+COUNTIFS('Relevant - Not CRM not valid'!$T$2:$T$416,$A706,'Relevant - Not CRM not valid'!$G$2:$G$416,"UK",'Relevant - Not CRM not valid'!$M$2:$M$416,"IT/Systems")+COUNTIFS('Relevant - In CRM not valid'!$T$2:$T$46,$A706,'Relevant - In CRM not valid'!$G$2:$G$46,"UK",'Relevant - In CRM not valid'!$M$2:$M$46,"IT/Systems")</f>
        <v>1</v>
      </c>
      <c r="L706" s="2">
        <f>COUNTIFS('Relevant - In CRM valid'!$T$2:$T$4699,$A706,'Relevant - In CRM valid'!$G$2:$G$4699,"UK",'Relevant - In CRM valid'!$M$2:$M$4699,"")+COUNTIFS('Relevant - In CRM unknown'!$T$2:$T$253,$A706,'Relevant - In CRM unknown'!$G$2:$G$253,"UK",'Relevant - In CRM unknown'!$M$2:$M$253,"")+COUNTIFS('Relevant - IN NOW CRM valid'!$T$2:$T$2328,$A706,'Relevant - IN NOW CRM valid'!$G$2:$G$2328,"UK",'Relevant - IN NOW CRM valid'!$M$2:$M$2328,"")+COUNTIFS('Relevant - IN NOW CRM unknown'!$T$2:$T$1227,$A706,'Relevant - IN NOW CRM unknown'!$G$2:$G$1227,"UK",'Relevant - IN NOW CRM unknown'!$M$2:$M$1227,"")+COUNTIFS('Relevant - Not CRM not valid'!$T$2:$T$416,$A706,'Relevant - Not CRM not valid'!$G$2:$G$416,"UK",'Relevant - Not CRM not valid'!$M$2:$M$416,"")+COUNTIFS('Relevant - In CRM not valid'!$T$2:$T$46,$A706,'Relevant - In CRM not valid'!$G$2:$G$46,"UK",'Relevant - In CRM not valid'!$M$2:$M$46,"")</f>
        <v>0</v>
      </c>
      <c r="M706" s="2">
        <f t="shared" ref="M706:M727" si="22">(F706&gt;0)+(J706&gt;0)+(K706&gt;0)</f>
        <v>1</v>
      </c>
      <c r="N706" s="2">
        <f>COUNTIFS('Relevant - In CRM valid'!$T$2:$T$4699,$A706,'Relevant - In CRM valid'!$G$2:$G$4699,"UK",'Relevant - In CRM valid'!$Q$2:$Q$4699,"valid")+COUNTIFS('Relevant - In CRM unknown'!$T$2:$T$253,$A706,'Relevant - In CRM unknown'!$G$2:$G$253,"UK",'Relevant - In CRM unknown'!$Q$2:$Q$253,"valid")+COUNTIFS('Relevant - IN NOW CRM valid'!$T$2:$T$2328,$A706,'Relevant - IN NOW CRM valid'!$G$2:$G$2328,"UK",'Relevant - IN NOW CRM valid'!$Q$2:$Q$2328,"valid")+COUNTIFS('Relevant - IN NOW CRM unknown'!$T$2:$T$1227,$A706,'Relevant - IN NOW CRM unknown'!$G$2:$G$1227,"UK",'Relevant - IN NOW CRM unknown'!$Q$2:$Q$1227,"valid")+COUNTIFS('Relevant - Not CRM not valid'!$T$2:$T$416,$A706,'Relevant - Not CRM not valid'!$G$2:$G$416,"UK",'Relevant - Not CRM not valid'!$Q$2:$Q$416,"valid")+COUNTIFS('Relevant - In CRM not valid'!$T$2:$T$46,$A706,'Relevant - In CRM not valid'!$G$2:$G$46,"UK",'Relevant - In CRM not valid'!$Q$2:$Q$46,"valid")</f>
        <v>0</v>
      </c>
      <c r="O706" s="2" t="str">
        <f t="shared" ref="O706:O727" si="23">IF(F706=0,"Research  ","")&amp;IF(J706=0,"Finance  ","")&amp;IF(K706=0,"IT/Systems","")</f>
        <v xml:space="preserve">Research  Finance  </v>
      </c>
    </row>
    <row r="707" spans="1:15" ht="15" customHeight="1">
      <c r="A707" s="2" t="s">
        <v>1521</v>
      </c>
      <c r="B707" s="2" t="s">
        <v>1522</v>
      </c>
      <c r="C707" s="2" t="s">
        <v>1570</v>
      </c>
      <c r="D707" s="2" t="str">
        <f>IFERROR(INDEX('UK Target Institutions'!$D$2:$D$727,MATCH($A707,'UK Target Institutions'!$A$2:$A$727,0)),"")</f>
        <v>No</v>
      </c>
      <c r="E707" s="2">
        <f>COUNTIFS('Relevant - In CRM valid'!$T$2:$T$4699,$A707,'Relevant - In CRM valid'!$G$2:$G$4699,"UK")+COUNTIFS('Relevant - In CRM unknown'!$T$2:$T$253,$A707,'Relevant - In CRM unknown'!$G$2:$G$253,"UK")+COUNTIFS('Relevant - IN NOW CRM valid'!$T$2:$T$2328,$A707,'Relevant - IN NOW CRM valid'!$G$2:$G$2328,"UK")+COUNTIFS('Relevant - IN NOW CRM unknown'!$T$2:$T$1227,$A707,'Relevant - IN NOW CRM unknown'!$G$2:$G$1227,"UK")+COUNTIFS('Relevant - Not CRM not valid'!$T$2:$T$416,$A707,'Relevant - Not CRM not valid'!$G$2:$G$416,"UK")+COUNTIFS('Relevant - In CRM not valid'!$T$2:$T$46,$A707,'Relevant - In CRM not valid'!$G$2:$G$46,"UK")</f>
        <v>1</v>
      </c>
      <c r="F707" s="2">
        <f>COUNTIFS('Relevant - In CRM valid'!$T$2:$T$4699,$A707,'Relevant - In CRM valid'!$G$2:$G$4699,"UK",'Relevant - In CRM valid'!$M$2:$M$4699,"Research")+COUNTIFS('Relevant - In CRM unknown'!$T$2:$T$253,$A707,'Relevant - In CRM unknown'!$G$2:$G$253,"UK",'Relevant - In CRM unknown'!$M$2:$M$253,"Research")+COUNTIFS('Relevant - IN NOW CRM valid'!$T$2:$T$2328,$A707,'Relevant - IN NOW CRM valid'!$G$2:$G$2328,"UK",'Relevant - IN NOW CRM valid'!$M$2:$M$2328,"Research")+COUNTIFS('Relevant - IN NOW CRM unknown'!$T$2:$T$1227,$A707,'Relevant - IN NOW CRM unknown'!$G$2:$G$1227,"UK",'Relevant - IN NOW CRM unknown'!$M$2:$M$1227,"Research")+COUNTIFS('Relevant - Not CRM not valid'!$T$2:$T$416,$A707,'Relevant - Not CRM not valid'!$G$2:$G$416,"UK",'Relevant - Not CRM not valid'!$M$2:$M$416,"Research")+COUNTIFS('Relevant - In CRM not valid'!$T$2:$T$46,$A707,'Relevant - In CRM not valid'!$G$2:$G$46,"UK",'Relevant - In CRM not valid'!$M$2:$M$46,"Research")</f>
        <v>0</v>
      </c>
      <c r="G707" s="2">
        <f>COUNTIFS('Relevant - In CRM valid'!$T$2:$T$4699,$A707,'Relevant - In CRM valid'!$G$2:$G$4699,"UK",'Relevant - In CRM valid'!$M$2:$M$4699,"Research",'Relevant - In CRM valid'!$R$2:$R$4699,"Senior")+COUNTIFS('Relevant - In CRM unknown'!$T$2:$T$253,$A707,'Relevant - In CRM unknown'!$G$2:$G$253,"UK",'Relevant - In CRM unknown'!$M$2:$M$253,"Research",'Relevant - In CRM unknown'!$R$2:$R$253,"Senior")+COUNTIFS('Relevant - IN NOW CRM valid'!$T$2:$T$2328,$A707,'Relevant - IN NOW CRM valid'!$G$2:$G$2328,"UK",'Relevant - IN NOW CRM valid'!$M$2:$M$2328,"Research",'Relevant - IN NOW CRM valid'!$R$2:$R$2328,"Senior")+COUNTIFS('Relevant - IN NOW CRM unknown'!$T$2:$T$1227,$A707,'Relevant - IN NOW CRM unknown'!$G$2:$G$1227,"UK",'Relevant - IN NOW CRM unknown'!$M$2:$M$1227,"Research",'Relevant - IN NOW CRM unknown'!$R$2:$R$1227,"Senior")+COUNTIFS('Relevant - Not CRM not valid'!$T$2:$T$416,$A707,'Relevant - Not CRM not valid'!$G$2:$G$416,"UK",'Relevant - Not CRM not valid'!$M$2:$M$416,"Research",'Relevant - Not CRM not valid'!$R$2:$R$416,"Senior")+COUNTIFS('Relevant - In CRM not valid'!$T$2:$T$46,$A707,'Relevant - In CRM not valid'!$G$2:$G$46,"UK",'Relevant - In CRM not valid'!$M$2:$M$46,"Research",'Relevant - In CRM not valid'!$R$2:$R$46,"Senior")</f>
        <v>0</v>
      </c>
      <c r="H707" s="2">
        <f>COUNTIFS('Relevant - In CRM valid'!$T$2:$T$4699,$A707,'Relevant - In CRM valid'!$G$2:$G$4699,"UK",'Relevant - In CRM valid'!$M$2:$M$4699,"Research",'Relevant - In CRM valid'!$R$2:$R$4699,"Operational")+COUNTIFS('Relevant - In CRM unknown'!$T$2:$T$253,$A707,'Relevant - In CRM unknown'!$G$2:$G$253,"UK",'Relevant - In CRM unknown'!$M$2:$M$253,"Research",'Relevant - In CRM unknown'!$R$2:$R$253,"Operational")+COUNTIFS('Relevant - IN NOW CRM valid'!$T$2:$T$2328,$A707,'Relevant - IN NOW CRM valid'!$G$2:$G$2328,"UK",'Relevant - IN NOW CRM valid'!$M$2:$M$2328,"Research",'Relevant - IN NOW CRM valid'!$R$2:$R$2328,"Operational")+COUNTIFS('Relevant - IN NOW CRM unknown'!$T$2:$T$1227,$A707,'Relevant - IN NOW CRM unknown'!$G$2:$G$1227,"UK",'Relevant - IN NOW CRM unknown'!$M$2:$M$1227,"Research",'Relevant - IN NOW CRM unknown'!$R$2:$R$1227,"Operational")+COUNTIFS('Relevant - Not CRM not valid'!$T$2:$T$416,$A707,'Relevant - Not CRM not valid'!$G$2:$G$416,"UK",'Relevant - Not CRM not valid'!$M$2:$M$416,"Research",'Relevant - Not CRM not valid'!$R$2:$R$416,"Operational")+COUNTIFS('Relevant - In CRM not valid'!$T$2:$T$46,$A707,'Relevant - In CRM not valid'!$G$2:$G$46,"UK",'Relevant - In CRM not valid'!$M$2:$M$46,"Research",'Relevant - In CRM not valid'!$R$2:$R$46,"Operational")</f>
        <v>0</v>
      </c>
      <c r="I707" s="2">
        <f>COUNTIFS('Relevant - In CRM valid'!$T$2:$T$4699,$A707,'Relevant - In CRM valid'!$G$2:$G$4699,"UK",'Relevant - In CRM valid'!$M$2:$M$4699,"Research",'Relevant - In CRM valid'!$R$2:$R$4699,"Academic")+COUNTIFS('Relevant - In CRM unknown'!$T$2:$T$253,$A707,'Relevant - In CRM unknown'!$G$2:$G$253,"UK",'Relevant - In CRM unknown'!$M$2:$M$253,"Research",'Relevant - In CRM unknown'!$R$2:$R$253,"Academic")+COUNTIFS('Relevant - IN NOW CRM valid'!$T$2:$T$2328,$A707,'Relevant - IN NOW CRM valid'!$G$2:$G$2328,"UK",'Relevant - IN NOW CRM valid'!$M$2:$M$2328,"Research",'Relevant - IN NOW CRM valid'!$R$2:$R$2328,"Academic")+COUNTIFS('Relevant - IN NOW CRM unknown'!$T$2:$T$1227,$A707,'Relevant - IN NOW CRM unknown'!$G$2:$G$1227,"UK",'Relevant - IN NOW CRM unknown'!$M$2:$M$1227,"Research",'Relevant - IN NOW CRM unknown'!$R$2:$R$1227,"Academic")+COUNTIFS('Relevant - Not CRM not valid'!$T$2:$T$416,$A707,'Relevant - Not CRM not valid'!$G$2:$G$416,"UK",'Relevant - Not CRM not valid'!$M$2:$M$416,"Research",'Relevant - Not CRM not valid'!$R$2:$R$416,"Academic")+COUNTIFS('Relevant - In CRM not valid'!$T$2:$T$46,$A707,'Relevant - In CRM not valid'!$G$2:$G$46,"UK",'Relevant - In CRM not valid'!$M$2:$M$46,"Research",'Relevant - In CRM not valid'!$R$2:$R$46,"Academic")</f>
        <v>0</v>
      </c>
      <c r="J707" s="2">
        <f>COUNTIFS('Relevant - In CRM valid'!$T$2:$T$4699,$A707,'Relevant - In CRM valid'!$G$2:$G$4699,"UK",'Relevant - In CRM valid'!$M$2:$M$4699,"Finance")+COUNTIFS('Relevant - In CRM unknown'!$T$2:$T$253,$A707,'Relevant - In CRM unknown'!$G$2:$G$253,"UK",'Relevant - In CRM unknown'!$M$2:$M$253,"Finance")+COUNTIFS('Relevant - IN NOW CRM valid'!$T$2:$T$2328,$A707,'Relevant - IN NOW CRM valid'!$G$2:$G$2328,"UK",'Relevant - IN NOW CRM valid'!$M$2:$M$2328,"Finance")+COUNTIFS('Relevant - IN NOW CRM unknown'!$T$2:$T$1227,$A707,'Relevant - IN NOW CRM unknown'!$G$2:$G$1227,"UK",'Relevant - IN NOW CRM unknown'!$M$2:$M$1227,"Finance")+COUNTIFS('Relevant - Not CRM not valid'!$T$2:$T$416,$A707,'Relevant - Not CRM not valid'!$G$2:$G$416,"UK",'Relevant - Not CRM not valid'!$M$2:$M$416,"Finance")+COUNTIFS('Relevant - In CRM not valid'!$T$2:$T$46,$A707,'Relevant - In CRM not valid'!$G$2:$G$46,"UK",'Relevant - In CRM not valid'!$M$2:$M$46,"Finance")</f>
        <v>1</v>
      </c>
      <c r="K707" s="2">
        <f>COUNTIFS('Relevant - In CRM valid'!$T$2:$T$4699,$A707,'Relevant - In CRM valid'!$G$2:$G$4699,"UK",'Relevant - In CRM valid'!$M$2:$M$4699,"IT/Systems")+COUNTIFS('Relevant - In CRM unknown'!$T$2:$T$253,$A707,'Relevant - In CRM unknown'!$G$2:$G$253,"UK",'Relevant - In CRM unknown'!$M$2:$M$253,"IT/Systems")+COUNTIFS('Relevant - IN NOW CRM valid'!$T$2:$T$2328,$A707,'Relevant - IN NOW CRM valid'!$G$2:$G$2328,"UK",'Relevant - IN NOW CRM valid'!$M$2:$M$2328,"IT/Systems")+COUNTIFS('Relevant - IN NOW CRM unknown'!$T$2:$T$1227,$A707,'Relevant - IN NOW CRM unknown'!$G$2:$G$1227,"UK",'Relevant - IN NOW CRM unknown'!$M$2:$M$1227,"IT/Systems")+COUNTIFS('Relevant - Not CRM not valid'!$T$2:$T$416,$A707,'Relevant - Not CRM not valid'!$G$2:$G$416,"UK",'Relevant - Not CRM not valid'!$M$2:$M$416,"IT/Systems")+COUNTIFS('Relevant - In CRM not valid'!$T$2:$T$46,$A707,'Relevant - In CRM not valid'!$G$2:$G$46,"UK",'Relevant - In CRM not valid'!$M$2:$M$46,"IT/Systems")</f>
        <v>0</v>
      </c>
      <c r="L707" s="2">
        <f>COUNTIFS('Relevant - In CRM valid'!$T$2:$T$4699,$A707,'Relevant - In CRM valid'!$G$2:$G$4699,"UK",'Relevant - In CRM valid'!$M$2:$M$4699,"")+COUNTIFS('Relevant - In CRM unknown'!$T$2:$T$253,$A707,'Relevant - In CRM unknown'!$G$2:$G$253,"UK",'Relevant - In CRM unknown'!$M$2:$M$253,"")+COUNTIFS('Relevant - IN NOW CRM valid'!$T$2:$T$2328,$A707,'Relevant - IN NOW CRM valid'!$G$2:$G$2328,"UK",'Relevant - IN NOW CRM valid'!$M$2:$M$2328,"")+COUNTIFS('Relevant - IN NOW CRM unknown'!$T$2:$T$1227,$A707,'Relevant - IN NOW CRM unknown'!$G$2:$G$1227,"UK",'Relevant - IN NOW CRM unknown'!$M$2:$M$1227,"")+COUNTIFS('Relevant - Not CRM not valid'!$T$2:$T$416,$A707,'Relevant - Not CRM not valid'!$G$2:$G$416,"UK",'Relevant - Not CRM not valid'!$M$2:$M$416,"")+COUNTIFS('Relevant - In CRM not valid'!$T$2:$T$46,$A707,'Relevant - In CRM not valid'!$G$2:$G$46,"UK",'Relevant - In CRM not valid'!$M$2:$M$46,"")</f>
        <v>0</v>
      </c>
      <c r="M707" s="2">
        <f t="shared" si="22"/>
        <v>1</v>
      </c>
      <c r="N707" s="2">
        <f>COUNTIFS('Relevant - In CRM valid'!$T$2:$T$4699,$A707,'Relevant - In CRM valid'!$G$2:$G$4699,"UK",'Relevant - In CRM valid'!$Q$2:$Q$4699,"valid")+COUNTIFS('Relevant - In CRM unknown'!$T$2:$T$253,$A707,'Relevant - In CRM unknown'!$G$2:$G$253,"UK",'Relevant - In CRM unknown'!$Q$2:$Q$253,"valid")+COUNTIFS('Relevant - IN NOW CRM valid'!$T$2:$T$2328,$A707,'Relevant - IN NOW CRM valid'!$G$2:$G$2328,"UK",'Relevant - IN NOW CRM valid'!$Q$2:$Q$2328,"valid")+COUNTIFS('Relevant - IN NOW CRM unknown'!$T$2:$T$1227,$A707,'Relevant - IN NOW CRM unknown'!$G$2:$G$1227,"UK",'Relevant - IN NOW CRM unknown'!$Q$2:$Q$1227,"valid")+COUNTIFS('Relevant - Not CRM not valid'!$T$2:$T$416,$A707,'Relevant - Not CRM not valid'!$G$2:$G$416,"UK",'Relevant - Not CRM not valid'!$Q$2:$Q$416,"valid")+COUNTIFS('Relevant - In CRM not valid'!$T$2:$T$46,$A707,'Relevant - In CRM not valid'!$G$2:$G$46,"UK",'Relevant - In CRM not valid'!$Q$2:$Q$46,"valid")</f>
        <v>1</v>
      </c>
      <c r="O707" s="2" t="str">
        <f t="shared" si="23"/>
        <v>Research  IT/Systems</v>
      </c>
    </row>
    <row r="708" spans="1:15" ht="15" customHeight="1">
      <c r="A708" s="2" t="s">
        <v>1523</v>
      </c>
      <c r="B708" s="2" t="s">
        <v>1524</v>
      </c>
      <c r="C708" s="2" t="s">
        <v>525</v>
      </c>
      <c r="D708" s="2" t="str">
        <f>IFERROR(INDEX('UK Target Institutions'!$D$2:$D$727,MATCH($A708,'UK Target Institutions'!$A$2:$A$727,0)),"")</f>
        <v>No</v>
      </c>
      <c r="E708" s="2">
        <f>COUNTIFS('Relevant - In CRM valid'!$T$2:$T$4699,$A708,'Relevant - In CRM valid'!$G$2:$G$4699,"UK")+COUNTIFS('Relevant - In CRM unknown'!$T$2:$T$253,$A708,'Relevant - In CRM unknown'!$G$2:$G$253,"UK")+COUNTIFS('Relevant - IN NOW CRM valid'!$T$2:$T$2328,$A708,'Relevant - IN NOW CRM valid'!$G$2:$G$2328,"UK")+COUNTIFS('Relevant - IN NOW CRM unknown'!$T$2:$T$1227,$A708,'Relevant - IN NOW CRM unknown'!$G$2:$G$1227,"UK")+COUNTIFS('Relevant - Not CRM not valid'!$T$2:$T$416,$A708,'Relevant - Not CRM not valid'!$G$2:$G$416,"UK")+COUNTIFS('Relevant - In CRM not valid'!$T$2:$T$46,$A708,'Relevant - In CRM not valid'!$G$2:$G$46,"UK")</f>
        <v>1</v>
      </c>
      <c r="F708" s="2">
        <f>COUNTIFS('Relevant - In CRM valid'!$T$2:$T$4699,$A708,'Relevant - In CRM valid'!$G$2:$G$4699,"UK",'Relevant - In CRM valid'!$M$2:$M$4699,"Research")+COUNTIFS('Relevant - In CRM unknown'!$T$2:$T$253,$A708,'Relevant - In CRM unknown'!$G$2:$G$253,"UK",'Relevant - In CRM unknown'!$M$2:$M$253,"Research")+COUNTIFS('Relevant - IN NOW CRM valid'!$T$2:$T$2328,$A708,'Relevant - IN NOW CRM valid'!$G$2:$G$2328,"UK",'Relevant - IN NOW CRM valid'!$M$2:$M$2328,"Research")+COUNTIFS('Relevant - IN NOW CRM unknown'!$T$2:$T$1227,$A708,'Relevant - IN NOW CRM unknown'!$G$2:$G$1227,"UK",'Relevant - IN NOW CRM unknown'!$M$2:$M$1227,"Research")+COUNTIFS('Relevant - Not CRM not valid'!$T$2:$T$416,$A708,'Relevant - Not CRM not valid'!$G$2:$G$416,"UK",'Relevant - Not CRM not valid'!$M$2:$M$416,"Research")+COUNTIFS('Relevant - In CRM not valid'!$T$2:$T$46,$A708,'Relevant - In CRM not valid'!$G$2:$G$46,"UK",'Relevant - In CRM not valid'!$M$2:$M$46,"Research")</f>
        <v>0</v>
      </c>
      <c r="G708" s="2">
        <f>COUNTIFS('Relevant - In CRM valid'!$T$2:$T$4699,$A708,'Relevant - In CRM valid'!$G$2:$G$4699,"UK",'Relevant - In CRM valid'!$M$2:$M$4699,"Research",'Relevant - In CRM valid'!$R$2:$R$4699,"Senior")+COUNTIFS('Relevant - In CRM unknown'!$T$2:$T$253,$A708,'Relevant - In CRM unknown'!$G$2:$G$253,"UK",'Relevant - In CRM unknown'!$M$2:$M$253,"Research",'Relevant - In CRM unknown'!$R$2:$R$253,"Senior")+COUNTIFS('Relevant - IN NOW CRM valid'!$T$2:$T$2328,$A708,'Relevant - IN NOW CRM valid'!$G$2:$G$2328,"UK",'Relevant - IN NOW CRM valid'!$M$2:$M$2328,"Research",'Relevant - IN NOW CRM valid'!$R$2:$R$2328,"Senior")+COUNTIFS('Relevant - IN NOW CRM unknown'!$T$2:$T$1227,$A708,'Relevant - IN NOW CRM unknown'!$G$2:$G$1227,"UK",'Relevant - IN NOW CRM unknown'!$M$2:$M$1227,"Research",'Relevant - IN NOW CRM unknown'!$R$2:$R$1227,"Senior")+COUNTIFS('Relevant - Not CRM not valid'!$T$2:$T$416,$A708,'Relevant - Not CRM not valid'!$G$2:$G$416,"UK",'Relevant - Not CRM not valid'!$M$2:$M$416,"Research",'Relevant - Not CRM not valid'!$R$2:$R$416,"Senior")+COUNTIFS('Relevant - In CRM not valid'!$T$2:$T$46,$A708,'Relevant - In CRM not valid'!$G$2:$G$46,"UK",'Relevant - In CRM not valid'!$M$2:$M$46,"Research",'Relevant - In CRM not valid'!$R$2:$R$46,"Senior")</f>
        <v>0</v>
      </c>
      <c r="H708" s="2">
        <f>COUNTIFS('Relevant - In CRM valid'!$T$2:$T$4699,$A708,'Relevant - In CRM valid'!$G$2:$G$4699,"UK",'Relevant - In CRM valid'!$M$2:$M$4699,"Research",'Relevant - In CRM valid'!$R$2:$R$4699,"Operational")+COUNTIFS('Relevant - In CRM unknown'!$T$2:$T$253,$A708,'Relevant - In CRM unknown'!$G$2:$G$253,"UK",'Relevant - In CRM unknown'!$M$2:$M$253,"Research",'Relevant - In CRM unknown'!$R$2:$R$253,"Operational")+COUNTIFS('Relevant - IN NOW CRM valid'!$T$2:$T$2328,$A708,'Relevant - IN NOW CRM valid'!$G$2:$G$2328,"UK",'Relevant - IN NOW CRM valid'!$M$2:$M$2328,"Research",'Relevant - IN NOW CRM valid'!$R$2:$R$2328,"Operational")+COUNTIFS('Relevant - IN NOW CRM unknown'!$T$2:$T$1227,$A708,'Relevant - IN NOW CRM unknown'!$G$2:$G$1227,"UK",'Relevant - IN NOW CRM unknown'!$M$2:$M$1227,"Research",'Relevant - IN NOW CRM unknown'!$R$2:$R$1227,"Operational")+COUNTIFS('Relevant - Not CRM not valid'!$T$2:$T$416,$A708,'Relevant - Not CRM not valid'!$G$2:$G$416,"UK",'Relevant - Not CRM not valid'!$M$2:$M$416,"Research",'Relevant - Not CRM not valid'!$R$2:$R$416,"Operational")+COUNTIFS('Relevant - In CRM not valid'!$T$2:$T$46,$A708,'Relevant - In CRM not valid'!$G$2:$G$46,"UK",'Relevant - In CRM not valid'!$M$2:$M$46,"Research",'Relevant - In CRM not valid'!$R$2:$R$46,"Operational")</f>
        <v>0</v>
      </c>
      <c r="I708" s="2">
        <f>COUNTIFS('Relevant - In CRM valid'!$T$2:$T$4699,$A708,'Relevant - In CRM valid'!$G$2:$G$4699,"UK",'Relevant - In CRM valid'!$M$2:$M$4699,"Research",'Relevant - In CRM valid'!$R$2:$R$4699,"Academic")+COUNTIFS('Relevant - In CRM unknown'!$T$2:$T$253,$A708,'Relevant - In CRM unknown'!$G$2:$G$253,"UK",'Relevant - In CRM unknown'!$M$2:$M$253,"Research",'Relevant - In CRM unknown'!$R$2:$R$253,"Academic")+COUNTIFS('Relevant - IN NOW CRM valid'!$T$2:$T$2328,$A708,'Relevant - IN NOW CRM valid'!$G$2:$G$2328,"UK",'Relevant - IN NOW CRM valid'!$M$2:$M$2328,"Research",'Relevant - IN NOW CRM valid'!$R$2:$R$2328,"Academic")+COUNTIFS('Relevant - IN NOW CRM unknown'!$T$2:$T$1227,$A708,'Relevant - IN NOW CRM unknown'!$G$2:$G$1227,"UK",'Relevant - IN NOW CRM unknown'!$M$2:$M$1227,"Research",'Relevant - IN NOW CRM unknown'!$R$2:$R$1227,"Academic")+COUNTIFS('Relevant - Not CRM not valid'!$T$2:$T$416,$A708,'Relevant - Not CRM not valid'!$G$2:$G$416,"UK",'Relevant - Not CRM not valid'!$M$2:$M$416,"Research",'Relevant - Not CRM not valid'!$R$2:$R$416,"Academic")+COUNTIFS('Relevant - In CRM not valid'!$T$2:$T$46,$A708,'Relevant - In CRM not valid'!$G$2:$G$46,"UK",'Relevant - In CRM not valid'!$M$2:$M$46,"Research",'Relevant - In CRM not valid'!$R$2:$R$46,"Academic")</f>
        <v>0</v>
      </c>
      <c r="J708" s="2">
        <f>COUNTIFS('Relevant - In CRM valid'!$T$2:$T$4699,$A708,'Relevant - In CRM valid'!$G$2:$G$4699,"UK",'Relevant - In CRM valid'!$M$2:$M$4699,"Finance")+COUNTIFS('Relevant - In CRM unknown'!$T$2:$T$253,$A708,'Relevant - In CRM unknown'!$G$2:$G$253,"UK",'Relevant - In CRM unknown'!$M$2:$M$253,"Finance")+COUNTIFS('Relevant - IN NOW CRM valid'!$T$2:$T$2328,$A708,'Relevant - IN NOW CRM valid'!$G$2:$G$2328,"UK",'Relevant - IN NOW CRM valid'!$M$2:$M$2328,"Finance")+COUNTIFS('Relevant - IN NOW CRM unknown'!$T$2:$T$1227,$A708,'Relevant - IN NOW CRM unknown'!$G$2:$G$1227,"UK",'Relevant - IN NOW CRM unknown'!$M$2:$M$1227,"Finance")+COUNTIFS('Relevant - Not CRM not valid'!$T$2:$T$416,$A708,'Relevant - Not CRM not valid'!$G$2:$G$416,"UK",'Relevant - Not CRM not valid'!$M$2:$M$416,"Finance")+COUNTIFS('Relevant - In CRM not valid'!$T$2:$T$46,$A708,'Relevant - In CRM not valid'!$G$2:$G$46,"UK",'Relevant - In CRM not valid'!$M$2:$M$46,"Finance")</f>
        <v>1</v>
      </c>
      <c r="K708" s="2">
        <f>COUNTIFS('Relevant - In CRM valid'!$T$2:$T$4699,$A708,'Relevant - In CRM valid'!$G$2:$G$4699,"UK",'Relevant - In CRM valid'!$M$2:$M$4699,"IT/Systems")+COUNTIFS('Relevant - In CRM unknown'!$T$2:$T$253,$A708,'Relevant - In CRM unknown'!$G$2:$G$253,"UK",'Relevant - In CRM unknown'!$M$2:$M$253,"IT/Systems")+COUNTIFS('Relevant - IN NOW CRM valid'!$T$2:$T$2328,$A708,'Relevant - IN NOW CRM valid'!$G$2:$G$2328,"UK",'Relevant - IN NOW CRM valid'!$M$2:$M$2328,"IT/Systems")+COUNTIFS('Relevant - IN NOW CRM unknown'!$T$2:$T$1227,$A708,'Relevant - IN NOW CRM unknown'!$G$2:$G$1227,"UK",'Relevant - IN NOW CRM unknown'!$M$2:$M$1227,"IT/Systems")+COUNTIFS('Relevant - Not CRM not valid'!$T$2:$T$416,$A708,'Relevant - Not CRM not valid'!$G$2:$G$416,"UK",'Relevant - Not CRM not valid'!$M$2:$M$416,"IT/Systems")+COUNTIFS('Relevant - In CRM not valid'!$T$2:$T$46,$A708,'Relevant - In CRM not valid'!$G$2:$G$46,"UK",'Relevant - In CRM not valid'!$M$2:$M$46,"IT/Systems")</f>
        <v>0</v>
      </c>
      <c r="L708" s="2">
        <f>COUNTIFS('Relevant - In CRM valid'!$T$2:$T$4699,$A708,'Relevant - In CRM valid'!$G$2:$G$4699,"UK",'Relevant - In CRM valid'!$M$2:$M$4699,"")+COUNTIFS('Relevant - In CRM unknown'!$T$2:$T$253,$A708,'Relevant - In CRM unknown'!$G$2:$G$253,"UK",'Relevant - In CRM unknown'!$M$2:$M$253,"")+COUNTIFS('Relevant - IN NOW CRM valid'!$T$2:$T$2328,$A708,'Relevant - IN NOW CRM valid'!$G$2:$G$2328,"UK",'Relevant - IN NOW CRM valid'!$M$2:$M$2328,"")+COUNTIFS('Relevant - IN NOW CRM unknown'!$T$2:$T$1227,$A708,'Relevant - IN NOW CRM unknown'!$G$2:$G$1227,"UK",'Relevant - IN NOW CRM unknown'!$M$2:$M$1227,"")+COUNTIFS('Relevant - Not CRM not valid'!$T$2:$T$416,$A708,'Relevant - Not CRM not valid'!$G$2:$G$416,"UK",'Relevant - Not CRM not valid'!$M$2:$M$416,"")+COUNTIFS('Relevant - In CRM not valid'!$T$2:$T$46,$A708,'Relevant - In CRM not valid'!$G$2:$G$46,"UK",'Relevant - In CRM not valid'!$M$2:$M$46,"")</f>
        <v>0</v>
      </c>
      <c r="M708" s="2">
        <f t="shared" si="22"/>
        <v>1</v>
      </c>
      <c r="N708" s="2">
        <f>COUNTIFS('Relevant - In CRM valid'!$T$2:$T$4699,$A708,'Relevant - In CRM valid'!$G$2:$G$4699,"UK",'Relevant - In CRM valid'!$Q$2:$Q$4699,"valid")+COUNTIFS('Relevant - In CRM unknown'!$T$2:$T$253,$A708,'Relevant - In CRM unknown'!$G$2:$G$253,"UK",'Relevant - In CRM unknown'!$Q$2:$Q$253,"valid")+COUNTIFS('Relevant - IN NOW CRM valid'!$T$2:$T$2328,$A708,'Relevant - IN NOW CRM valid'!$G$2:$G$2328,"UK",'Relevant - IN NOW CRM valid'!$Q$2:$Q$2328,"valid")+COUNTIFS('Relevant - IN NOW CRM unknown'!$T$2:$T$1227,$A708,'Relevant - IN NOW CRM unknown'!$G$2:$G$1227,"UK",'Relevant - IN NOW CRM unknown'!$Q$2:$Q$1227,"valid")+COUNTIFS('Relevant - Not CRM not valid'!$T$2:$T$416,$A708,'Relevant - Not CRM not valid'!$G$2:$G$416,"UK",'Relevant - Not CRM not valid'!$Q$2:$Q$416,"valid")+COUNTIFS('Relevant - In CRM not valid'!$T$2:$T$46,$A708,'Relevant - In CRM not valid'!$G$2:$G$46,"UK",'Relevant - In CRM not valid'!$Q$2:$Q$46,"valid")</f>
        <v>1</v>
      </c>
      <c r="O708" s="2" t="str">
        <f t="shared" si="23"/>
        <v>Research  IT/Systems</v>
      </c>
    </row>
    <row r="709" spans="1:15" ht="15" customHeight="1">
      <c r="A709" s="2" t="s">
        <v>1525</v>
      </c>
      <c r="B709" s="2" t="s">
        <v>1526</v>
      </c>
      <c r="C709" s="2" t="s">
        <v>1570</v>
      </c>
      <c r="D709" s="2" t="str">
        <f>IFERROR(INDEX('UK Target Institutions'!$D$2:$D$727,MATCH($A709,'UK Target Institutions'!$A$2:$A$727,0)),"")</f>
        <v>No</v>
      </c>
      <c r="E709" s="2">
        <f>COUNTIFS('Relevant - In CRM valid'!$T$2:$T$4699,$A709,'Relevant - In CRM valid'!$G$2:$G$4699,"UK")+COUNTIFS('Relevant - In CRM unknown'!$T$2:$T$253,$A709,'Relevant - In CRM unknown'!$G$2:$G$253,"UK")+COUNTIFS('Relevant - IN NOW CRM valid'!$T$2:$T$2328,$A709,'Relevant - IN NOW CRM valid'!$G$2:$G$2328,"UK")+COUNTIFS('Relevant - IN NOW CRM unknown'!$T$2:$T$1227,$A709,'Relevant - IN NOW CRM unknown'!$G$2:$G$1227,"UK")+COUNTIFS('Relevant - Not CRM not valid'!$T$2:$T$416,$A709,'Relevant - Not CRM not valid'!$G$2:$G$416,"UK")+COUNTIFS('Relevant - In CRM not valid'!$T$2:$T$46,$A709,'Relevant - In CRM not valid'!$G$2:$G$46,"UK")</f>
        <v>1</v>
      </c>
      <c r="F709" s="2">
        <f>COUNTIFS('Relevant - In CRM valid'!$T$2:$T$4699,$A709,'Relevant - In CRM valid'!$G$2:$G$4699,"UK",'Relevant - In CRM valid'!$M$2:$M$4699,"Research")+COUNTIFS('Relevant - In CRM unknown'!$T$2:$T$253,$A709,'Relevant - In CRM unknown'!$G$2:$G$253,"UK",'Relevant - In CRM unknown'!$M$2:$M$253,"Research")+COUNTIFS('Relevant - IN NOW CRM valid'!$T$2:$T$2328,$A709,'Relevant - IN NOW CRM valid'!$G$2:$G$2328,"UK",'Relevant - IN NOW CRM valid'!$M$2:$M$2328,"Research")+COUNTIFS('Relevant - IN NOW CRM unknown'!$T$2:$T$1227,$A709,'Relevant - IN NOW CRM unknown'!$G$2:$G$1227,"UK",'Relevant - IN NOW CRM unknown'!$M$2:$M$1227,"Research")+COUNTIFS('Relevant - Not CRM not valid'!$T$2:$T$416,$A709,'Relevant - Not CRM not valid'!$G$2:$G$416,"UK",'Relevant - Not CRM not valid'!$M$2:$M$416,"Research")+COUNTIFS('Relevant - In CRM not valid'!$T$2:$T$46,$A709,'Relevant - In CRM not valid'!$G$2:$G$46,"UK",'Relevant - In CRM not valid'!$M$2:$M$46,"Research")</f>
        <v>1</v>
      </c>
      <c r="G709" s="2">
        <f>COUNTIFS('Relevant - In CRM valid'!$T$2:$T$4699,$A709,'Relevant - In CRM valid'!$G$2:$G$4699,"UK",'Relevant - In CRM valid'!$M$2:$M$4699,"Research",'Relevant - In CRM valid'!$R$2:$R$4699,"Senior")+COUNTIFS('Relevant - In CRM unknown'!$T$2:$T$253,$A709,'Relevant - In CRM unknown'!$G$2:$G$253,"UK",'Relevant - In CRM unknown'!$M$2:$M$253,"Research",'Relevant - In CRM unknown'!$R$2:$R$253,"Senior")+COUNTIFS('Relevant - IN NOW CRM valid'!$T$2:$T$2328,$A709,'Relevant - IN NOW CRM valid'!$G$2:$G$2328,"UK",'Relevant - IN NOW CRM valid'!$M$2:$M$2328,"Research",'Relevant - IN NOW CRM valid'!$R$2:$R$2328,"Senior")+COUNTIFS('Relevant - IN NOW CRM unknown'!$T$2:$T$1227,$A709,'Relevant - IN NOW CRM unknown'!$G$2:$G$1227,"UK",'Relevant - IN NOW CRM unknown'!$M$2:$M$1227,"Research",'Relevant - IN NOW CRM unknown'!$R$2:$R$1227,"Senior")+COUNTIFS('Relevant - Not CRM not valid'!$T$2:$T$416,$A709,'Relevant - Not CRM not valid'!$G$2:$G$416,"UK",'Relevant - Not CRM not valid'!$M$2:$M$416,"Research",'Relevant - Not CRM not valid'!$R$2:$R$416,"Senior")+COUNTIFS('Relevant - In CRM not valid'!$T$2:$T$46,$A709,'Relevant - In CRM not valid'!$G$2:$G$46,"UK",'Relevant - In CRM not valid'!$M$2:$M$46,"Research",'Relevant - In CRM not valid'!$R$2:$R$46,"Senior")</f>
        <v>1</v>
      </c>
      <c r="H709" s="2">
        <f>COUNTIFS('Relevant - In CRM valid'!$T$2:$T$4699,$A709,'Relevant - In CRM valid'!$G$2:$G$4699,"UK",'Relevant - In CRM valid'!$M$2:$M$4699,"Research",'Relevant - In CRM valid'!$R$2:$R$4699,"Operational")+COUNTIFS('Relevant - In CRM unknown'!$T$2:$T$253,$A709,'Relevant - In CRM unknown'!$G$2:$G$253,"UK",'Relevant - In CRM unknown'!$M$2:$M$253,"Research",'Relevant - In CRM unknown'!$R$2:$R$253,"Operational")+COUNTIFS('Relevant - IN NOW CRM valid'!$T$2:$T$2328,$A709,'Relevant - IN NOW CRM valid'!$G$2:$G$2328,"UK",'Relevant - IN NOW CRM valid'!$M$2:$M$2328,"Research",'Relevant - IN NOW CRM valid'!$R$2:$R$2328,"Operational")+COUNTIFS('Relevant - IN NOW CRM unknown'!$T$2:$T$1227,$A709,'Relevant - IN NOW CRM unknown'!$G$2:$G$1227,"UK",'Relevant - IN NOW CRM unknown'!$M$2:$M$1227,"Research",'Relevant - IN NOW CRM unknown'!$R$2:$R$1227,"Operational")+COUNTIFS('Relevant - Not CRM not valid'!$T$2:$T$416,$A709,'Relevant - Not CRM not valid'!$G$2:$G$416,"UK",'Relevant - Not CRM not valid'!$M$2:$M$416,"Research",'Relevant - Not CRM not valid'!$R$2:$R$416,"Operational")+COUNTIFS('Relevant - In CRM not valid'!$T$2:$T$46,$A709,'Relevant - In CRM not valid'!$G$2:$G$46,"UK",'Relevant - In CRM not valid'!$M$2:$M$46,"Research",'Relevant - In CRM not valid'!$R$2:$R$46,"Operational")</f>
        <v>0</v>
      </c>
      <c r="I709" s="2">
        <f>COUNTIFS('Relevant - In CRM valid'!$T$2:$T$4699,$A709,'Relevant - In CRM valid'!$G$2:$G$4699,"UK",'Relevant - In CRM valid'!$M$2:$M$4699,"Research",'Relevant - In CRM valid'!$R$2:$R$4699,"Academic")+COUNTIFS('Relevant - In CRM unknown'!$T$2:$T$253,$A709,'Relevant - In CRM unknown'!$G$2:$G$253,"UK",'Relevant - In CRM unknown'!$M$2:$M$253,"Research",'Relevant - In CRM unknown'!$R$2:$R$253,"Academic")+COUNTIFS('Relevant - IN NOW CRM valid'!$T$2:$T$2328,$A709,'Relevant - IN NOW CRM valid'!$G$2:$G$2328,"UK",'Relevant - IN NOW CRM valid'!$M$2:$M$2328,"Research",'Relevant - IN NOW CRM valid'!$R$2:$R$2328,"Academic")+COUNTIFS('Relevant - IN NOW CRM unknown'!$T$2:$T$1227,$A709,'Relevant - IN NOW CRM unknown'!$G$2:$G$1227,"UK",'Relevant - IN NOW CRM unknown'!$M$2:$M$1227,"Research",'Relevant - IN NOW CRM unknown'!$R$2:$R$1227,"Academic")+COUNTIFS('Relevant - Not CRM not valid'!$T$2:$T$416,$A709,'Relevant - Not CRM not valid'!$G$2:$G$416,"UK",'Relevant - Not CRM not valid'!$M$2:$M$416,"Research",'Relevant - Not CRM not valid'!$R$2:$R$416,"Academic")+COUNTIFS('Relevant - In CRM not valid'!$T$2:$T$46,$A709,'Relevant - In CRM not valid'!$G$2:$G$46,"UK",'Relevant - In CRM not valid'!$M$2:$M$46,"Research",'Relevant - In CRM not valid'!$R$2:$R$46,"Academic")</f>
        <v>0</v>
      </c>
      <c r="J709" s="2">
        <f>COUNTIFS('Relevant - In CRM valid'!$T$2:$T$4699,$A709,'Relevant - In CRM valid'!$G$2:$G$4699,"UK",'Relevant - In CRM valid'!$M$2:$M$4699,"Finance")+COUNTIFS('Relevant - In CRM unknown'!$T$2:$T$253,$A709,'Relevant - In CRM unknown'!$G$2:$G$253,"UK",'Relevant - In CRM unknown'!$M$2:$M$253,"Finance")+COUNTIFS('Relevant - IN NOW CRM valid'!$T$2:$T$2328,$A709,'Relevant - IN NOW CRM valid'!$G$2:$G$2328,"UK",'Relevant - IN NOW CRM valid'!$M$2:$M$2328,"Finance")+COUNTIFS('Relevant - IN NOW CRM unknown'!$T$2:$T$1227,$A709,'Relevant - IN NOW CRM unknown'!$G$2:$G$1227,"UK",'Relevant - IN NOW CRM unknown'!$M$2:$M$1227,"Finance")+COUNTIFS('Relevant - Not CRM not valid'!$T$2:$T$416,$A709,'Relevant - Not CRM not valid'!$G$2:$G$416,"UK",'Relevant - Not CRM not valid'!$M$2:$M$416,"Finance")+COUNTIFS('Relevant - In CRM not valid'!$T$2:$T$46,$A709,'Relevant - In CRM not valid'!$G$2:$G$46,"UK",'Relevant - In CRM not valid'!$M$2:$M$46,"Finance")</f>
        <v>0</v>
      </c>
      <c r="K709" s="2">
        <f>COUNTIFS('Relevant - In CRM valid'!$T$2:$T$4699,$A709,'Relevant - In CRM valid'!$G$2:$G$4699,"UK",'Relevant - In CRM valid'!$M$2:$M$4699,"IT/Systems")+COUNTIFS('Relevant - In CRM unknown'!$T$2:$T$253,$A709,'Relevant - In CRM unknown'!$G$2:$G$253,"UK",'Relevant - In CRM unknown'!$M$2:$M$253,"IT/Systems")+COUNTIFS('Relevant - IN NOW CRM valid'!$T$2:$T$2328,$A709,'Relevant - IN NOW CRM valid'!$G$2:$G$2328,"UK",'Relevant - IN NOW CRM valid'!$M$2:$M$2328,"IT/Systems")+COUNTIFS('Relevant - IN NOW CRM unknown'!$T$2:$T$1227,$A709,'Relevant - IN NOW CRM unknown'!$G$2:$G$1227,"UK",'Relevant - IN NOW CRM unknown'!$M$2:$M$1227,"IT/Systems")+COUNTIFS('Relevant - Not CRM not valid'!$T$2:$T$416,$A709,'Relevant - Not CRM not valid'!$G$2:$G$416,"UK",'Relevant - Not CRM not valid'!$M$2:$M$416,"IT/Systems")+COUNTIFS('Relevant - In CRM not valid'!$T$2:$T$46,$A709,'Relevant - In CRM not valid'!$G$2:$G$46,"UK",'Relevant - In CRM not valid'!$M$2:$M$46,"IT/Systems")</f>
        <v>0</v>
      </c>
      <c r="L709" s="2">
        <f>COUNTIFS('Relevant - In CRM valid'!$T$2:$T$4699,$A709,'Relevant - In CRM valid'!$G$2:$G$4699,"UK",'Relevant - In CRM valid'!$M$2:$M$4699,"")+COUNTIFS('Relevant - In CRM unknown'!$T$2:$T$253,$A709,'Relevant - In CRM unknown'!$G$2:$G$253,"UK",'Relevant - In CRM unknown'!$M$2:$M$253,"")+COUNTIFS('Relevant - IN NOW CRM valid'!$T$2:$T$2328,$A709,'Relevant - IN NOW CRM valid'!$G$2:$G$2328,"UK",'Relevant - IN NOW CRM valid'!$M$2:$M$2328,"")+COUNTIFS('Relevant - IN NOW CRM unknown'!$T$2:$T$1227,$A709,'Relevant - IN NOW CRM unknown'!$G$2:$G$1227,"UK",'Relevant - IN NOW CRM unknown'!$M$2:$M$1227,"")+COUNTIFS('Relevant - Not CRM not valid'!$T$2:$T$416,$A709,'Relevant - Not CRM not valid'!$G$2:$G$416,"UK",'Relevant - Not CRM not valid'!$M$2:$M$416,"")+COUNTIFS('Relevant - In CRM not valid'!$T$2:$T$46,$A709,'Relevant - In CRM not valid'!$G$2:$G$46,"UK",'Relevant - In CRM not valid'!$M$2:$M$46,"")</f>
        <v>0</v>
      </c>
      <c r="M709" s="2">
        <f t="shared" si="22"/>
        <v>1</v>
      </c>
      <c r="N709" s="2">
        <f>COUNTIFS('Relevant - In CRM valid'!$T$2:$T$4699,$A709,'Relevant - In CRM valid'!$G$2:$G$4699,"UK",'Relevant - In CRM valid'!$Q$2:$Q$4699,"valid")+COUNTIFS('Relevant - In CRM unknown'!$T$2:$T$253,$A709,'Relevant - In CRM unknown'!$G$2:$G$253,"UK",'Relevant - In CRM unknown'!$Q$2:$Q$253,"valid")+COUNTIFS('Relevant - IN NOW CRM valid'!$T$2:$T$2328,$A709,'Relevant - IN NOW CRM valid'!$G$2:$G$2328,"UK",'Relevant - IN NOW CRM valid'!$Q$2:$Q$2328,"valid")+COUNTIFS('Relevant - IN NOW CRM unknown'!$T$2:$T$1227,$A709,'Relevant - IN NOW CRM unknown'!$G$2:$G$1227,"UK",'Relevant - IN NOW CRM unknown'!$Q$2:$Q$1227,"valid")+COUNTIFS('Relevant - Not CRM not valid'!$T$2:$T$416,$A709,'Relevant - Not CRM not valid'!$G$2:$G$416,"UK",'Relevant - Not CRM not valid'!$Q$2:$Q$416,"valid")+COUNTIFS('Relevant - In CRM not valid'!$T$2:$T$46,$A709,'Relevant - In CRM not valid'!$G$2:$G$46,"UK",'Relevant - In CRM not valid'!$Q$2:$Q$46,"valid")</f>
        <v>1</v>
      </c>
      <c r="O709" s="2" t="str">
        <f t="shared" si="23"/>
        <v>Finance  IT/Systems</v>
      </c>
    </row>
    <row r="710" spans="1:15" ht="15" customHeight="1">
      <c r="A710" s="2" t="s">
        <v>1527</v>
      </c>
      <c r="B710" s="2" t="s">
        <v>1528</v>
      </c>
      <c r="C710" s="2" t="s">
        <v>1570</v>
      </c>
      <c r="D710" s="2" t="str">
        <f>IFERROR(INDEX('UK Target Institutions'!$D$2:$D$727,MATCH($A710,'UK Target Institutions'!$A$2:$A$727,0)),"")</f>
        <v>No</v>
      </c>
      <c r="E710" s="2">
        <f>COUNTIFS('Relevant - In CRM valid'!$T$2:$T$4699,$A710,'Relevant - In CRM valid'!$G$2:$G$4699,"UK")+COUNTIFS('Relevant - In CRM unknown'!$T$2:$T$253,$A710,'Relevant - In CRM unknown'!$G$2:$G$253,"UK")+COUNTIFS('Relevant - IN NOW CRM valid'!$T$2:$T$2328,$A710,'Relevant - IN NOW CRM valid'!$G$2:$G$2328,"UK")+COUNTIFS('Relevant - IN NOW CRM unknown'!$T$2:$T$1227,$A710,'Relevant - IN NOW CRM unknown'!$G$2:$G$1227,"UK")+COUNTIFS('Relevant - Not CRM not valid'!$T$2:$T$416,$A710,'Relevant - Not CRM not valid'!$G$2:$G$416,"UK")+COUNTIFS('Relevant - In CRM not valid'!$T$2:$T$46,$A710,'Relevant - In CRM not valid'!$G$2:$G$46,"UK")</f>
        <v>1</v>
      </c>
      <c r="F710" s="2">
        <f>COUNTIFS('Relevant - In CRM valid'!$T$2:$T$4699,$A710,'Relevant - In CRM valid'!$G$2:$G$4699,"UK",'Relevant - In CRM valid'!$M$2:$M$4699,"Research")+COUNTIFS('Relevant - In CRM unknown'!$T$2:$T$253,$A710,'Relevant - In CRM unknown'!$G$2:$G$253,"UK",'Relevant - In CRM unknown'!$M$2:$M$253,"Research")+COUNTIFS('Relevant - IN NOW CRM valid'!$T$2:$T$2328,$A710,'Relevant - IN NOW CRM valid'!$G$2:$G$2328,"UK",'Relevant - IN NOW CRM valid'!$M$2:$M$2328,"Research")+COUNTIFS('Relevant - IN NOW CRM unknown'!$T$2:$T$1227,$A710,'Relevant - IN NOW CRM unknown'!$G$2:$G$1227,"UK",'Relevant - IN NOW CRM unknown'!$M$2:$M$1227,"Research")+COUNTIFS('Relevant - Not CRM not valid'!$T$2:$T$416,$A710,'Relevant - Not CRM not valid'!$G$2:$G$416,"UK",'Relevant - Not CRM not valid'!$M$2:$M$416,"Research")+COUNTIFS('Relevant - In CRM not valid'!$T$2:$T$46,$A710,'Relevant - In CRM not valid'!$G$2:$G$46,"UK",'Relevant - In CRM not valid'!$M$2:$M$46,"Research")</f>
        <v>1</v>
      </c>
      <c r="G710" s="2">
        <f>COUNTIFS('Relevant - In CRM valid'!$T$2:$T$4699,$A710,'Relevant - In CRM valid'!$G$2:$G$4699,"UK",'Relevant - In CRM valid'!$M$2:$M$4699,"Research",'Relevant - In CRM valid'!$R$2:$R$4699,"Senior")+COUNTIFS('Relevant - In CRM unknown'!$T$2:$T$253,$A710,'Relevant - In CRM unknown'!$G$2:$G$253,"UK",'Relevant - In CRM unknown'!$M$2:$M$253,"Research",'Relevant - In CRM unknown'!$R$2:$R$253,"Senior")+COUNTIFS('Relevant - IN NOW CRM valid'!$T$2:$T$2328,$A710,'Relevant - IN NOW CRM valid'!$G$2:$G$2328,"UK",'Relevant - IN NOW CRM valid'!$M$2:$M$2328,"Research",'Relevant - IN NOW CRM valid'!$R$2:$R$2328,"Senior")+COUNTIFS('Relevant - IN NOW CRM unknown'!$T$2:$T$1227,$A710,'Relevant - IN NOW CRM unknown'!$G$2:$G$1227,"UK",'Relevant - IN NOW CRM unknown'!$M$2:$M$1227,"Research",'Relevant - IN NOW CRM unknown'!$R$2:$R$1227,"Senior")+COUNTIFS('Relevant - Not CRM not valid'!$T$2:$T$416,$A710,'Relevant - Not CRM not valid'!$G$2:$G$416,"UK",'Relevant - Not CRM not valid'!$M$2:$M$416,"Research",'Relevant - Not CRM not valid'!$R$2:$R$416,"Senior")+COUNTIFS('Relevant - In CRM not valid'!$T$2:$T$46,$A710,'Relevant - In CRM not valid'!$G$2:$G$46,"UK",'Relevant - In CRM not valid'!$M$2:$M$46,"Research",'Relevant - In CRM not valid'!$R$2:$R$46,"Senior")</f>
        <v>1</v>
      </c>
      <c r="H710" s="2">
        <f>COUNTIFS('Relevant - In CRM valid'!$T$2:$T$4699,$A710,'Relevant - In CRM valid'!$G$2:$G$4699,"UK",'Relevant - In CRM valid'!$M$2:$M$4699,"Research",'Relevant - In CRM valid'!$R$2:$R$4699,"Operational")+COUNTIFS('Relevant - In CRM unknown'!$T$2:$T$253,$A710,'Relevant - In CRM unknown'!$G$2:$G$253,"UK",'Relevant - In CRM unknown'!$M$2:$M$253,"Research",'Relevant - In CRM unknown'!$R$2:$R$253,"Operational")+COUNTIFS('Relevant - IN NOW CRM valid'!$T$2:$T$2328,$A710,'Relevant - IN NOW CRM valid'!$G$2:$G$2328,"UK",'Relevant - IN NOW CRM valid'!$M$2:$M$2328,"Research",'Relevant - IN NOW CRM valid'!$R$2:$R$2328,"Operational")+COUNTIFS('Relevant - IN NOW CRM unknown'!$T$2:$T$1227,$A710,'Relevant - IN NOW CRM unknown'!$G$2:$G$1227,"UK",'Relevant - IN NOW CRM unknown'!$M$2:$M$1227,"Research",'Relevant - IN NOW CRM unknown'!$R$2:$R$1227,"Operational")+COUNTIFS('Relevant - Not CRM not valid'!$T$2:$T$416,$A710,'Relevant - Not CRM not valid'!$G$2:$G$416,"UK",'Relevant - Not CRM not valid'!$M$2:$M$416,"Research",'Relevant - Not CRM not valid'!$R$2:$R$416,"Operational")+COUNTIFS('Relevant - In CRM not valid'!$T$2:$T$46,$A710,'Relevant - In CRM not valid'!$G$2:$G$46,"UK",'Relevant - In CRM not valid'!$M$2:$M$46,"Research",'Relevant - In CRM not valid'!$R$2:$R$46,"Operational")</f>
        <v>0</v>
      </c>
      <c r="I710" s="2">
        <f>COUNTIFS('Relevant - In CRM valid'!$T$2:$T$4699,$A710,'Relevant - In CRM valid'!$G$2:$G$4699,"UK",'Relevant - In CRM valid'!$M$2:$M$4699,"Research",'Relevant - In CRM valid'!$R$2:$R$4699,"Academic")+COUNTIFS('Relevant - In CRM unknown'!$T$2:$T$253,$A710,'Relevant - In CRM unknown'!$G$2:$G$253,"UK",'Relevant - In CRM unknown'!$M$2:$M$253,"Research",'Relevant - In CRM unknown'!$R$2:$R$253,"Academic")+COUNTIFS('Relevant - IN NOW CRM valid'!$T$2:$T$2328,$A710,'Relevant - IN NOW CRM valid'!$G$2:$G$2328,"UK",'Relevant - IN NOW CRM valid'!$M$2:$M$2328,"Research",'Relevant - IN NOW CRM valid'!$R$2:$R$2328,"Academic")+COUNTIFS('Relevant - IN NOW CRM unknown'!$T$2:$T$1227,$A710,'Relevant - IN NOW CRM unknown'!$G$2:$G$1227,"UK",'Relevant - IN NOW CRM unknown'!$M$2:$M$1227,"Research",'Relevant - IN NOW CRM unknown'!$R$2:$R$1227,"Academic")+COUNTIFS('Relevant - Not CRM not valid'!$T$2:$T$416,$A710,'Relevant - Not CRM not valid'!$G$2:$G$416,"UK",'Relevant - Not CRM not valid'!$M$2:$M$416,"Research",'Relevant - Not CRM not valid'!$R$2:$R$416,"Academic")+COUNTIFS('Relevant - In CRM not valid'!$T$2:$T$46,$A710,'Relevant - In CRM not valid'!$G$2:$G$46,"UK",'Relevant - In CRM not valid'!$M$2:$M$46,"Research",'Relevant - In CRM not valid'!$R$2:$R$46,"Academic")</f>
        <v>0</v>
      </c>
      <c r="J710" s="2">
        <f>COUNTIFS('Relevant - In CRM valid'!$T$2:$T$4699,$A710,'Relevant - In CRM valid'!$G$2:$G$4699,"UK",'Relevant - In CRM valid'!$M$2:$M$4699,"Finance")+COUNTIFS('Relevant - In CRM unknown'!$T$2:$T$253,$A710,'Relevant - In CRM unknown'!$G$2:$G$253,"UK",'Relevant - In CRM unknown'!$M$2:$M$253,"Finance")+COUNTIFS('Relevant - IN NOW CRM valid'!$T$2:$T$2328,$A710,'Relevant - IN NOW CRM valid'!$G$2:$G$2328,"UK",'Relevant - IN NOW CRM valid'!$M$2:$M$2328,"Finance")+COUNTIFS('Relevant - IN NOW CRM unknown'!$T$2:$T$1227,$A710,'Relevant - IN NOW CRM unknown'!$G$2:$G$1227,"UK",'Relevant - IN NOW CRM unknown'!$M$2:$M$1227,"Finance")+COUNTIFS('Relevant - Not CRM not valid'!$T$2:$T$416,$A710,'Relevant - Not CRM not valid'!$G$2:$G$416,"UK",'Relevant - Not CRM not valid'!$M$2:$M$416,"Finance")+COUNTIFS('Relevant - In CRM not valid'!$T$2:$T$46,$A710,'Relevant - In CRM not valid'!$G$2:$G$46,"UK",'Relevant - In CRM not valid'!$M$2:$M$46,"Finance")</f>
        <v>0</v>
      </c>
      <c r="K710" s="2">
        <f>COUNTIFS('Relevant - In CRM valid'!$T$2:$T$4699,$A710,'Relevant - In CRM valid'!$G$2:$G$4699,"UK",'Relevant - In CRM valid'!$M$2:$M$4699,"IT/Systems")+COUNTIFS('Relevant - In CRM unknown'!$T$2:$T$253,$A710,'Relevant - In CRM unknown'!$G$2:$G$253,"UK",'Relevant - In CRM unknown'!$M$2:$M$253,"IT/Systems")+COUNTIFS('Relevant - IN NOW CRM valid'!$T$2:$T$2328,$A710,'Relevant - IN NOW CRM valid'!$G$2:$G$2328,"UK",'Relevant - IN NOW CRM valid'!$M$2:$M$2328,"IT/Systems")+COUNTIFS('Relevant - IN NOW CRM unknown'!$T$2:$T$1227,$A710,'Relevant - IN NOW CRM unknown'!$G$2:$G$1227,"UK",'Relevant - IN NOW CRM unknown'!$M$2:$M$1227,"IT/Systems")+COUNTIFS('Relevant - Not CRM not valid'!$T$2:$T$416,$A710,'Relevant - Not CRM not valid'!$G$2:$G$416,"UK",'Relevant - Not CRM not valid'!$M$2:$M$416,"IT/Systems")+COUNTIFS('Relevant - In CRM not valid'!$T$2:$T$46,$A710,'Relevant - In CRM not valid'!$G$2:$G$46,"UK",'Relevant - In CRM not valid'!$M$2:$M$46,"IT/Systems")</f>
        <v>0</v>
      </c>
      <c r="L710" s="2">
        <f>COUNTIFS('Relevant - In CRM valid'!$T$2:$T$4699,$A710,'Relevant - In CRM valid'!$G$2:$G$4699,"UK",'Relevant - In CRM valid'!$M$2:$M$4699,"")+COUNTIFS('Relevant - In CRM unknown'!$T$2:$T$253,$A710,'Relevant - In CRM unknown'!$G$2:$G$253,"UK",'Relevant - In CRM unknown'!$M$2:$M$253,"")+COUNTIFS('Relevant - IN NOW CRM valid'!$T$2:$T$2328,$A710,'Relevant - IN NOW CRM valid'!$G$2:$G$2328,"UK",'Relevant - IN NOW CRM valid'!$M$2:$M$2328,"")+COUNTIFS('Relevant - IN NOW CRM unknown'!$T$2:$T$1227,$A710,'Relevant - IN NOW CRM unknown'!$G$2:$G$1227,"UK",'Relevant - IN NOW CRM unknown'!$M$2:$M$1227,"")+COUNTIFS('Relevant - Not CRM not valid'!$T$2:$T$416,$A710,'Relevant - Not CRM not valid'!$G$2:$G$416,"UK",'Relevant - Not CRM not valid'!$M$2:$M$416,"")+COUNTIFS('Relevant - In CRM not valid'!$T$2:$T$46,$A710,'Relevant - In CRM not valid'!$G$2:$G$46,"UK",'Relevant - In CRM not valid'!$M$2:$M$46,"")</f>
        <v>0</v>
      </c>
      <c r="M710" s="2">
        <f t="shared" si="22"/>
        <v>1</v>
      </c>
      <c r="N710" s="2">
        <f>COUNTIFS('Relevant - In CRM valid'!$T$2:$T$4699,$A710,'Relevant - In CRM valid'!$G$2:$G$4699,"UK",'Relevant - In CRM valid'!$Q$2:$Q$4699,"valid")+COUNTIFS('Relevant - In CRM unknown'!$T$2:$T$253,$A710,'Relevant - In CRM unknown'!$G$2:$G$253,"UK",'Relevant - In CRM unknown'!$Q$2:$Q$253,"valid")+COUNTIFS('Relevant - IN NOW CRM valid'!$T$2:$T$2328,$A710,'Relevant - IN NOW CRM valid'!$G$2:$G$2328,"UK",'Relevant - IN NOW CRM valid'!$Q$2:$Q$2328,"valid")+COUNTIFS('Relevant - IN NOW CRM unknown'!$T$2:$T$1227,$A710,'Relevant - IN NOW CRM unknown'!$G$2:$G$1227,"UK",'Relevant - IN NOW CRM unknown'!$Q$2:$Q$1227,"valid")+COUNTIFS('Relevant - Not CRM not valid'!$T$2:$T$416,$A710,'Relevant - Not CRM not valid'!$G$2:$G$416,"UK",'Relevant - Not CRM not valid'!$Q$2:$Q$416,"valid")+COUNTIFS('Relevant - In CRM not valid'!$T$2:$T$46,$A710,'Relevant - In CRM not valid'!$G$2:$G$46,"UK",'Relevant - In CRM not valid'!$Q$2:$Q$46,"valid")</f>
        <v>1</v>
      </c>
      <c r="O710" s="2" t="str">
        <f t="shared" si="23"/>
        <v>Finance  IT/Systems</v>
      </c>
    </row>
    <row r="711" spans="1:15" ht="15" customHeight="1">
      <c r="A711" s="2" t="s">
        <v>1529</v>
      </c>
      <c r="B711" s="2" t="s">
        <v>1530</v>
      </c>
      <c r="C711" s="2" t="s">
        <v>1570</v>
      </c>
      <c r="D711" s="2" t="str">
        <f>IFERROR(INDEX('UK Target Institutions'!$D$2:$D$727,MATCH($A711,'UK Target Institutions'!$A$2:$A$727,0)),"")</f>
        <v>No</v>
      </c>
      <c r="E711" s="2">
        <f>COUNTIFS('Relevant - In CRM valid'!$T$2:$T$4699,$A711,'Relevant - In CRM valid'!$G$2:$G$4699,"UK")+COUNTIFS('Relevant - In CRM unknown'!$T$2:$T$253,$A711,'Relevant - In CRM unknown'!$G$2:$G$253,"UK")+COUNTIFS('Relevant - IN NOW CRM valid'!$T$2:$T$2328,$A711,'Relevant - IN NOW CRM valid'!$G$2:$G$2328,"UK")+COUNTIFS('Relevant - IN NOW CRM unknown'!$T$2:$T$1227,$A711,'Relevant - IN NOW CRM unknown'!$G$2:$G$1227,"UK")+COUNTIFS('Relevant - Not CRM not valid'!$T$2:$T$416,$A711,'Relevant - Not CRM not valid'!$G$2:$G$416,"UK")+COUNTIFS('Relevant - In CRM not valid'!$T$2:$T$46,$A711,'Relevant - In CRM not valid'!$G$2:$G$46,"UK")</f>
        <v>1</v>
      </c>
      <c r="F711" s="2">
        <f>COUNTIFS('Relevant - In CRM valid'!$T$2:$T$4699,$A711,'Relevant - In CRM valid'!$G$2:$G$4699,"UK",'Relevant - In CRM valid'!$M$2:$M$4699,"Research")+COUNTIFS('Relevant - In CRM unknown'!$T$2:$T$253,$A711,'Relevant - In CRM unknown'!$G$2:$G$253,"UK",'Relevant - In CRM unknown'!$M$2:$M$253,"Research")+COUNTIFS('Relevant - IN NOW CRM valid'!$T$2:$T$2328,$A711,'Relevant - IN NOW CRM valid'!$G$2:$G$2328,"UK",'Relevant - IN NOW CRM valid'!$M$2:$M$2328,"Research")+COUNTIFS('Relevant - IN NOW CRM unknown'!$T$2:$T$1227,$A711,'Relevant - IN NOW CRM unknown'!$G$2:$G$1227,"UK",'Relevant - IN NOW CRM unknown'!$M$2:$M$1227,"Research")+COUNTIFS('Relevant - Not CRM not valid'!$T$2:$T$416,$A711,'Relevant - Not CRM not valid'!$G$2:$G$416,"UK",'Relevant - Not CRM not valid'!$M$2:$M$416,"Research")+COUNTIFS('Relevant - In CRM not valid'!$T$2:$T$46,$A711,'Relevant - In CRM not valid'!$G$2:$G$46,"UK",'Relevant - In CRM not valid'!$M$2:$M$46,"Research")</f>
        <v>1</v>
      </c>
      <c r="G711" s="2">
        <f>COUNTIFS('Relevant - In CRM valid'!$T$2:$T$4699,$A711,'Relevant - In CRM valid'!$G$2:$G$4699,"UK",'Relevant - In CRM valid'!$M$2:$M$4699,"Research",'Relevant - In CRM valid'!$R$2:$R$4699,"Senior")+COUNTIFS('Relevant - In CRM unknown'!$T$2:$T$253,$A711,'Relevant - In CRM unknown'!$G$2:$G$253,"UK",'Relevant - In CRM unknown'!$M$2:$M$253,"Research",'Relevant - In CRM unknown'!$R$2:$R$253,"Senior")+COUNTIFS('Relevant - IN NOW CRM valid'!$T$2:$T$2328,$A711,'Relevant - IN NOW CRM valid'!$G$2:$G$2328,"UK",'Relevant - IN NOW CRM valid'!$M$2:$M$2328,"Research",'Relevant - IN NOW CRM valid'!$R$2:$R$2328,"Senior")+COUNTIFS('Relevant - IN NOW CRM unknown'!$T$2:$T$1227,$A711,'Relevant - IN NOW CRM unknown'!$G$2:$G$1227,"UK",'Relevant - IN NOW CRM unknown'!$M$2:$M$1227,"Research",'Relevant - IN NOW CRM unknown'!$R$2:$R$1227,"Senior")+COUNTIFS('Relevant - Not CRM not valid'!$T$2:$T$416,$A711,'Relevant - Not CRM not valid'!$G$2:$G$416,"UK",'Relevant - Not CRM not valid'!$M$2:$M$416,"Research",'Relevant - Not CRM not valid'!$R$2:$R$416,"Senior")+COUNTIFS('Relevant - In CRM not valid'!$T$2:$T$46,$A711,'Relevant - In CRM not valid'!$G$2:$G$46,"UK",'Relevant - In CRM not valid'!$M$2:$M$46,"Research",'Relevant - In CRM not valid'!$R$2:$R$46,"Senior")</f>
        <v>1</v>
      </c>
      <c r="H711" s="2">
        <f>COUNTIFS('Relevant - In CRM valid'!$T$2:$T$4699,$A711,'Relevant - In CRM valid'!$G$2:$G$4699,"UK",'Relevant - In CRM valid'!$M$2:$M$4699,"Research",'Relevant - In CRM valid'!$R$2:$R$4699,"Operational")+COUNTIFS('Relevant - In CRM unknown'!$T$2:$T$253,$A711,'Relevant - In CRM unknown'!$G$2:$G$253,"UK",'Relevant - In CRM unknown'!$M$2:$M$253,"Research",'Relevant - In CRM unknown'!$R$2:$R$253,"Operational")+COUNTIFS('Relevant - IN NOW CRM valid'!$T$2:$T$2328,$A711,'Relevant - IN NOW CRM valid'!$G$2:$G$2328,"UK",'Relevant - IN NOW CRM valid'!$M$2:$M$2328,"Research",'Relevant - IN NOW CRM valid'!$R$2:$R$2328,"Operational")+COUNTIFS('Relevant - IN NOW CRM unknown'!$T$2:$T$1227,$A711,'Relevant - IN NOW CRM unknown'!$G$2:$G$1227,"UK",'Relevant - IN NOW CRM unknown'!$M$2:$M$1227,"Research",'Relevant - IN NOW CRM unknown'!$R$2:$R$1227,"Operational")+COUNTIFS('Relevant - Not CRM not valid'!$T$2:$T$416,$A711,'Relevant - Not CRM not valid'!$G$2:$G$416,"UK",'Relevant - Not CRM not valid'!$M$2:$M$416,"Research",'Relevant - Not CRM not valid'!$R$2:$R$416,"Operational")+COUNTIFS('Relevant - In CRM not valid'!$T$2:$T$46,$A711,'Relevant - In CRM not valid'!$G$2:$G$46,"UK",'Relevant - In CRM not valid'!$M$2:$M$46,"Research",'Relevant - In CRM not valid'!$R$2:$R$46,"Operational")</f>
        <v>0</v>
      </c>
      <c r="I711" s="2">
        <f>COUNTIFS('Relevant - In CRM valid'!$T$2:$T$4699,$A711,'Relevant - In CRM valid'!$G$2:$G$4699,"UK",'Relevant - In CRM valid'!$M$2:$M$4699,"Research",'Relevant - In CRM valid'!$R$2:$R$4699,"Academic")+COUNTIFS('Relevant - In CRM unknown'!$T$2:$T$253,$A711,'Relevant - In CRM unknown'!$G$2:$G$253,"UK",'Relevant - In CRM unknown'!$M$2:$M$253,"Research",'Relevant - In CRM unknown'!$R$2:$R$253,"Academic")+COUNTIFS('Relevant - IN NOW CRM valid'!$T$2:$T$2328,$A711,'Relevant - IN NOW CRM valid'!$G$2:$G$2328,"UK",'Relevant - IN NOW CRM valid'!$M$2:$M$2328,"Research",'Relevant - IN NOW CRM valid'!$R$2:$R$2328,"Academic")+COUNTIFS('Relevant - IN NOW CRM unknown'!$T$2:$T$1227,$A711,'Relevant - IN NOW CRM unknown'!$G$2:$G$1227,"UK",'Relevant - IN NOW CRM unknown'!$M$2:$M$1227,"Research",'Relevant - IN NOW CRM unknown'!$R$2:$R$1227,"Academic")+COUNTIFS('Relevant - Not CRM not valid'!$T$2:$T$416,$A711,'Relevant - Not CRM not valid'!$G$2:$G$416,"UK",'Relevant - Not CRM not valid'!$M$2:$M$416,"Research",'Relevant - Not CRM not valid'!$R$2:$R$416,"Academic")+COUNTIFS('Relevant - In CRM not valid'!$T$2:$T$46,$A711,'Relevant - In CRM not valid'!$G$2:$G$46,"UK",'Relevant - In CRM not valid'!$M$2:$M$46,"Research",'Relevant - In CRM not valid'!$R$2:$R$46,"Academic")</f>
        <v>0</v>
      </c>
      <c r="J711" s="2">
        <f>COUNTIFS('Relevant - In CRM valid'!$T$2:$T$4699,$A711,'Relevant - In CRM valid'!$G$2:$G$4699,"UK",'Relevant - In CRM valid'!$M$2:$M$4699,"Finance")+COUNTIFS('Relevant - In CRM unknown'!$T$2:$T$253,$A711,'Relevant - In CRM unknown'!$G$2:$G$253,"UK",'Relevant - In CRM unknown'!$M$2:$M$253,"Finance")+COUNTIFS('Relevant - IN NOW CRM valid'!$T$2:$T$2328,$A711,'Relevant - IN NOW CRM valid'!$G$2:$G$2328,"UK",'Relevant - IN NOW CRM valid'!$M$2:$M$2328,"Finance")+COUNTIFS('Relevant - IN NOW CRM unknown'!$T$2:$T$1227,$A711,'Relevant - IN NOW CRM unknown'!$G$2:$G$1227,"UK",'Relevant - IN NOW CRM unknown'!$M$2:$M$1227,"Finance")+COUNTIFS('Relevant - Not CRM not valid'!$T$2:$T$416,$A711,'Relevant - Not CRM not valid'!$G$2:$G$416,"UK",'Relevant - Not CRM not valid'!$M$2:$M$416,"Finance")+COUNTIFS('Relevant - In CRM not valid'!$T$2:$T$46,$A711,'Relevant - In CRM not valid'!$G$2:$G$46,"UK",'Relevant - In CRM not valid'!$M$2:$M$46,"Finance")</f>
        <v>0</v>
      </c>
      <c r="K711" s="2">
        <f>COUNTIFS('Relevant - In CRM valid'!$T$2:$T$4699,$A711,'Relevant - In CRM valid'!$G$2:$G$4699,"UK",'Relevant - In CRM valid'!$M$2:$M$4699,"IT/Systems")+COUNTIFS('Relevant - In CRM unknown'!$T$2:$T$253,$A711,'Relevant - In CRM unknown'!$G$2:$G$253,"UK",'Relevant - In CRM unknown'!$M$2:$M$253,"IT/Systems")+COUNTIFS('Relevant - IN NOW CRM valid'!$T$2:$T$2328,$A711,'Relevant - IN NOW CRM valid'!$G$2:$G$2328,"UK",'Relevant - IN NOW CRM valid'!$M$2:$M$2328,"IT/Systems")+COUNTIFS('Relevant - IN NOW CRM unknown'!$T$2:$T$1227,$A711,'Relevant - IN NOW CRM unknown'!$G$2:$G$1227,"UK",'Relevant - IN NOW CRM unknown'!$M$2:$M$1227,"IT/Systems")+COUNTIFS('Relevant - Not CRM not valid'!$T$2:$T$416,$A711,'Relevant - Not CRM not valid'!$G$2:$G$416,"UK",'Relevant - Not CRM not valid'!$M$2:$M$416,"IT/Systems")+COUNTIFS('Relevant - In CRM not valid'!$T$2:$T$46,$A711,'Relevant - In CRM not valid'!$G$2:$G$46,"UK",'Relevant - In CRM not valid'!$M$2:$M$46,"IT/Systems")</f>
        <v>0</v>
      </c>
      <c r="L711" s="2">
        <f>COUNTIFS('Relevant - In CRM valid'!$T$2:$T$4699,$A711,'Relevant - In CRM valid'!$G$2:$G$4699,"UK",'Relevant - In CRM valid'!$M$2:$M$4699,"")+COUNTIFS('Relevant - In CRM unknown'!$T$2:$T$253,$A711,'Relevant - In CRM unknown'!$G$2:$G$253,"UK",'Relevant - In CRM unknown'!$M$2:$M$253,"")+COUNTIFS('Relevant - IN NOW CRM valid'!$T$2:$T$2328,$A711,'Relevant - IN NOW CRM valid'!$G$2:$G$2328,"UK",'Relevant - IN NOW CRM valid'!$M$2:$M$2328,"")+COUNTIFS('Relevant - IN NOW CRM unknown'!$T$2:$T$1227,$A711,'Relevant - IN NOW CRM unknown'!$G$2:$G$1227,"UK",'Relevant - IN NOW CRM unknown'!$M$2:$M$1227,"")+COUNTIFS('Relevant - Not CRM not valid'!$T$2:$T$416,$A711,'Relevant - Not CRM not valid'!$G$2:$G$416,"UK",'Relevant - Not CRM not valid'!$M$2:$M$416,"")+COUNTIFS('Relevant - In CRM not valid'!$T$2:$T$46,$A711,'Relevant - In CRM not valid'!$G$2:$G$46,"UK",'Relevant - In CRM not valid'!$M$2:$M$46,"")</f>
        <v>0</v>
      </c>
      <c r="M711" s="2">
        <f t="shared" si="22"/>
        <v>1</v>
      </c>
      <c r="N711" s="2">
        <f>COUNTIFS('Relevant - In CRM valid'!$T$2:$T$4699,$A711,'Relevant - In CRM valid'!$G$2:$G$4699,"UK",'Relevant - In CRM valid'!$Q$2:$Q$4699,"valid")+COUNTIFS('Relevant - In CRM unknown'!$T$2:$T$253,$A711,'Relevant - In CRM unknown'!$G$2:$G$253,"UK",'Relevant - In CRM unknown'!$Q$2:$Q$253,"valid")+COUNTIFS('Relevant - IN NOW CRM valid'!$T$2:$T$2328,$A711,'Relevant - IN NOW CRM valid'!$G$2:$G$2328,"UK",'Relevant - IN NOW CRM valid'!$Q$2:$Q$2328,"valid")+COUNTIFS('Relevant - IN NOW CRM unknown'!$T$2:$T$1227,$A711,'Relevant - IN NOW CRM unknown'!$G$2:$G$1227,"UK",'Relevant - IN NOW CRM unknown'!$Q$2:$Q$1227,"valid")+COUNTIFS('Relevant - Not CRM not valid'!$T$2:$T$416,$A711,'Relevant - Not CRM not valid'!$G$2:$G$416,"UK",'Relevant - Not CRM not valid'!$Q$2:$Q$416,"valid")+COUNTIFS('Relevant - In CRM not valid'!$T$2:$T$46,$A711,'Relevant - In CRM not valid'!$G$2:$G$46,"UK",'Relevant - In CRM not valid'!$Q$2:$Q$46,"valid")</f>
        <v>1</v>
      </c>
      <c r="O711" s="2" t="str">
        <f t="shared" si="23"/>
        <v>Finance  IT/Systems</v>
      </c>
    </row>
    <row r="712" spans="1:15" ht="15" customHeight="1">
      <c r="A712" s="2" t="s">
        <v>1531</v>
      </c>
      <c r="B712" s="2" t="s">
        <v>1532</v>
      </c>
      <c r="C712" s="2" t="s">
        <v>525</v>
      </c>
      <c r="D712" s="2" t="str">
        <f>IFERROR(INDEX('UK Target Institutions'!$D$2:$D$727,MATCH($A712,'UK Target Institutions'!$A$2:$A$727,0)),"")</f>
        <v>No</v>
      </c>
      <c r="E712" s="2">
        <f>COUNTIFS('Relevant - In CRM valid'!$T$2:$T$4699,$A712,'Relevant - In CRM valid'!$G$2:$G$4699,"UK")+COUNTIFS('Relevant - In CRM unknown'!$T$2:$T$253,$A712,'Relevant - In CRM unknown'!$G$2:$G$253,"UK")+COUNTIFS('Relevant - IN NOW CRM valid'!$T$2:$T$2328,$A712,'Relevant - IN NOW CRM valid'!$G$2:$G$2328,"UK")+COUNTIFS('Relevant - IN NOW CRM unknown'!$T$2:$T$1227,$A712,'Relevant - IN NOW CRM unknown'!$G$2:$G$1227,"UK")+COUNTIFS('Relevant - Not CRM not valid'!$T$2:$T$416,$A712,'Relevant - Not CRM not valid'!$G$2:$G$416,"UK")+COUNTIFS('Relevant - In CRM not valid'!$T$2:$T$46,$A712,'Relevant - In CRM not valid'!$G$2:$G$46,"UK")</f>
        <v>1</v>
      </c>
      <c r="F712" s="2">
        <f>COUNTIFS('Relevant - In CRM valid'!$T$2:$T$4699,$A712,'Relevant - In CRM valid'!$G$2:$G$4699,"UK",'Relevant - In CRM valid'!$M$2:$M$4699,"Research")+COUNTIFS('Relevant - In CRM unknown'!$T$2:$T$253,$A712,'Relevant - In CRM unknown'!$G$2:$G$253,"UK",'Relevant - In CRM unknown'!$M$2:$M$253,"Research")+COUNTIFS('Relevant - IN NOW CRM valid'!$T$2:$T$2328,$A712,'Relevant - IN NOW CRM valid'!$G$2:$G$2328,"UK",'Relevant - IN NOW CRM valid'!$M$2:$M$2328,"Research")+COUNTIFS('Relevant - IN NOW CRM unknown'!$T$2:$T$1227,$A712,'Relevant - IN NOW CRM unknown'!$G$2:$G$1227,"UK",'Relevant - IN NOW CRM unknown'!$M$2:$M$1227,"Research")+COUNTIFS('Relevant - Not CRM not valid'!$T$2:$T$416,$A712,'Relevant - Not CRM not valid'!$G$2:$G$416,"UK",'Relevant - Not CRM not valid'!$M$2:$M$416,"Research")+COUNTIFS('Relevant - In CRM not valid'!$T$2:$T$46,$A712,'Relevant - In CRM not valid'!$G$2:$G$46,"UK",'Relevant - In CRM not valid'!$M$2:$M$46,"Research")</f>
        <v>0</v>
      </c>
      <c r="G712" s="2">
        <f>COUNTIFS('Relevant - In CRM valid'!$T$2:$T$4699,$A712,'Relevant - In CRM valid'!$G$2:$G$4699,"UK",'Relevant - In CRM valid'!$M$2:$M$4699,"Research",'Relevant - In CRM valid'!$R$2:$R$4699,"Senior")+COUNTIFS('Relevant - In CRM unknown'!$T$2:$T$253,$A712,'Relevant - In CRM unknown'!$G$2:$G$253,"UK",'Relevant - In CRM unknown'!$M$2:$M$253,"Research",'Relevant - In CRM unknown'!$R$2:$R$253,"Senior")+COUNTIFS('Relevant - IN NOW CRM valid'!$T$2:$T$2328,$A712,'Relevant - IN NOW CRM valid'!$G$2:$G$2328,"UK",'Relevant - IN NOW CRM valid'!$M$2:$M$2328,"Research",'Relevant - IN NOW CRM valid'!$R$2:$R$2328,"Senior")+COUNTIFS('Relevant - IN NOW CRM unknown'!$T$2:$T$1227,$A712,'Relevant - IN NOW CRM unknown'!$G$2:$G$1227,"UK",'Relevant - IN NOW CRM unknown'!$M$2:$M$1227,"Research",'Relevant - IN NOW CRM unknown'!$R$2:$R$1227,"Senior")+COUNTIFS('Relevant - Not CRM not valid'!$T$2:$T$416,$A712,'Relevant - Not CRM not valid'!$G$2:$G$416,"UK",'Relevant - Not CRM not valid'!$M$2:$M$416,"Research",'Relevant - Not CRM not valid'!$R$2:$R$416,"Senior")+COUNTIFS('Relevant - In CRM not valid'!$T$2:$T$46,$A712,'Relevant - In CRM not valid'!$G$2:$G$46,"UK",'Relevant - In CRM not valid'!$M$2:$M$46,"Research",'Relevant - In CRM not valid'!$R$2:$R$46,"Senior")</f>
        <v>0</v>
      </c>
      <c r="H712" s="2">
        <f>COUNTIFS('Relevant - In CRM valid'!$T$2:$T$4699,$A712,'Relevant - In CRM valid'!$G$2:$G$4699,"UK",'Relevant - In CRM valid'!$M$2:$M$4699,"Research",'Relevant - In CRM valid'!$R$2:$R$4699,"Operational")+COUNTIFS('Relevant - In CRM unknown'!$T$2:$T$253,$A712,'Relevant - In CRM unknown'!$G$2:$G$253,"UK",'Relevant - In CRM unknown'!$M$2:$M$253,"Research",'Relevant - In CRM unknown'!$R$2:$R$253,"Operational")+COUNTIFS('Relevant - IN NOW CRM valid'!$T$2:$T$2328,$A712,'Relevant - IN NOW CRM valid'!$G$2:$G$2328,"UK",'Relevant - IN NOW CRM valid'!$M$2:$M$2328,"Research",'Relevant - IN NOW CRM valid'!$R$2:$R$2328,"Operational")+COUNTIFS('Relevant - IN NOW CRM unknown'!$T$2:$T$1227,$A712,'Relevant - IN NOW CRM unknown'!$G$2:$G$1227,"UK",'Relevant - IN NOW CRM unknown'!$M$2:$M$1227,"Research",'Relevant - IN NOW CRM unknown'!$R$2:$R$1227,"Operational")+COUNTIFS('Relevant - Not CRM not valid'!$T$2:$T$416,$A712,'Relevant - Not CRM not valid'!$G$2:$G$416,"UK",'Relevant - Not CRM not valid'!$M$2:$M$416,"Research",'Relevant - Not CRM not valid'!$R$2:$R$416,"Operational")+COUNTIFS('Relevant - In CRM not valid'!$T$2:$T$46,$A712,'Relevant - In CRM not valid'!$G$2:$G$46,"UK",'Relevant - In CRM not valid'!$M$2:$M$46,"Research",'Relevant - In CRM not valid'!$R$2:$R$46,"Operational")</f>
        <v>0</v>
      </c>
      <c r="I712" s="2">
        <f>COUNTIFS('Relevant - In CRM valid'!$T$2:$T$4699,$A712,'Relevant - In CRM valid'!$G$2:$G$4699,"UK",'Relevant - In CRM valid'!$M$2:$M$4699,"Research",'Relevant - In CRM valid'!$R$2:$R$4699,"Academic")+COUNTIFS('Relevant - In CRM unknown'!$T$2:$T$253,$A712,'Relevant - In CRM unknown'!$G$2:$G$253,"UK",'Relevant - In CRM unknown'!$M$2:$M$253,"Research",'Relevant - In CRM unknown'!$R$2:$R$253,"Academic")+COUNTIFS('Relevant - IN NOW CRM valid'!$T$2:$T$2328,$A712,'Relevant - IN NOW CRM valid'!$G$2:$G$2328,"UK",'Relevant - IN NOW CRM valid'!$M$2:$M$2328,"Research",'Relevant - IN NOW CRM valid'!$R$2:$R$2328,"Academic")+COUNTIFS('Relevant - IN NOW CRM unknown'!$T$2:$T$1227,$A712,'Relevant - IN NOW CRM unknown'!$G$2:$G$1227,"UK",'Relevant - IN NOW CRM unknown'!$M$2:$M$1227,"Research",'Relevant - IN NOW CRM unknown'!$R$2:$R$1227,"Academic")+COUNTIFS('Relevant - Not CRM not valid'!$T$2:$T$416,$A712,'Relevant - Not CRM not valid'!$G$2:$G$416,"UK",'Relevant - Not CRM not valid'!$M$2:$M$416,"Research",'Relevant - Not CRM not valid'!$R$2:$R$416,"Academic")+COUNTIFS('Relevant - In CRM not valid'!$T$2:$T$46,$A712,'Relevant - In CRM not valid'!$G$2:$G$46,"UK",'Relevant - In CRM not valid'!$M$2:$M$46,"Research",'Relevant - In CRM not valid'!$R$2:$R$46,"Academic")</f>
        <v>0</v>
      </c>
      <c r="J712" s="2">
        <f>COUNTIFS('Relevant - In CRM valid'!$T$2:$T$4699,$A712,'Relevant - In CRM valid'!$G$2:$G$4699,"UK",'Relevant - In CRM valid'!$M$2:$M$4699,"Finance")+COUNTIFS('Relevant - In CRM unknown'!$T$2:$T$253,$A712,'Relevant - In CRM unknown'!$G$2:$G$253,"UK",'Relevant - In CRM unknown'!$M$2:$M$253,"Finance")+COUNTIFS('Relevant - IN NOW CRM valid'!$T$2:$T$2328,$A712,'Relevant - IN NOW CRM valid'!$G$2:$G$2328,"UK",'Relevant - IN NOW CRM valid'!$M$2:$M$2328,"Finance")+COUNTIFS('Relevant - IN NOW CRM unknown'!$T$2:$T$1227,$A712,'Relevant - IN NOW CRM unknown'!$G$2:$G$1227,"UK",'Relevant - IN NOW CRM unknown'!$M$2:$M$1227,"Finance")+COUNTIFS('Relevant - Not CRM not valid'!$T$2:$T$416,$A712,'Relevant - Not CRM not valid'!$G$2:$G$416,"UK",'Relevant - Not CRM not valid'!$M$2:$M$416,"Finance")+COUNTIFS('Relevant - In CRM not valid'!$T$2:$T$46,$A712,'Relevant - In CRM not valid'!$G$2:$G$46,"UK",'Relevant - In CRM not valid'!$M$2:$M$46,"Finance")</f>
        <v>1</v>
      </c>
      <c r="K712" s="2">
        <f>COUNTIFS('Relevant - In CRM valid'!$T$2:$T$4699,$A712,'Relevant - In CRM valid'!$G$2:$G$4699,"UK",'Relevant - In CRM valid'!$M$2:$M$4699,"IT/Systems")+COUNTIFS('Relevant - In CRM unknown'!$T$2:$T$253,$A712,'Relevant - In CRM unknown'!$G$2:$G$253,"UK",'Relevant - In CRM unknown'!$M$2:$M$253,"IT/Systems")+COUNTIFS('Relevant - IN NOW CRM valid'!$T$2:$T$2328,$A712,'Relevant - IN NOW CRM valid'!$G$2:$G$2328,"UK",'Relevant - IN NOW CRM valid'!$M$2:$M$2328,"IT/Systems")+COUNTIFS('Relevant - IN NOW CRM unknown'!$T$2:$T$1227,$A712,'Relevant - IN NOW CRM unknown'!$G$2:$G$1227,"UK",'Relevant - IN NOW CRM unknown'!$M$2:$M$1227,"IT/Systems")+COUNTIFS('Relevant - Not CRM not valid'!$T$2:$T$416,$A712,'Relevant - Not CRM not valid'!$G$2:$G$416,"UK",'Relevant - Not CRM not valid'!$M$2:$M$416,"IT/Systems")+COUNTIFS('Relevant - In CRM not valid'!$T$2:$T$46,$A712,'Relevant - In CRM not valid'!$G$2:$G$46,"UK",'Relevant - In CRM not valid'!$M$2:$M$46,"IT/Systems")</f>
        <v>0</v>
      </c>
      <c r="L712" s="2">
        <f>COUNTIFS('Relevant - In CRM valid'!$T$2:$T$4699,$A712,'Relevant - In CRM valid'!$G$2:$G$4699,"UK",'Relevant - In CRM valid'!$M$2:$M$4699,"")+COUNTIFS('Relevant - In CRM unknown'!$T$2:$T$253,$A712,'Relevant - In CRM unknown'!$G$2:$G$253,"UK",'Relevant - In CRM unknown'!$M$2:$M$253,"")+COUNTIFS('Relevant - IN NOW CRM valid'!$T$2:$T$2328,$A712,'Relevant - IN NOW CRM valid'!$G$2:$G$2328,"UK",'Relevant - IN NOW CRM valid'!$M$2:$M$2328,"")+COUNTIFS('Relevant - IN NOW CRM unknown'!$T$2:$T$1227,$A712,'Relevant - IN NOW CRM unknown'!$G$2:$G$1227,"UK",'Relevant - IN NOW CRM unknown'!$M$2:$M$1227,"")+COUNTIFS('Relevant - Not CRM not valid'!$T$2:$T$416,$A712,'Relevant - Not CRM not valid'!$G$2:$G$416,"UK",'Relevant - Not CRM not valid'!$M$2:$M$416,"")+COUNTIFS('Relevant - In CRM not valid'!$T$2:$T$46,$A712,'Relevant - In CRM not valid'!$G$2:$G$46,"UK",'Relevant - In CRM not valid'!$M$2:$M$46,"")</f>
        <v>0</v>
      </c>
      <c r="M712" s="2">
        <f t="shared" si="22"/>
        <v>1</v>
      </c>
      <c r="N712" s="2">
        <f>COUNTIFS('Relevant - In CRM valid'!$T$2:$T$4699,$A712,'Relevant - In CRM valid'!$G$2:$G$4699,"UK",'Relevant - In CRM valid'!$Q$2:$Q$4699,"valid")+COUNTIFS('Relevant - In CRM unknown'!$T$2:$T$253,$A712,'Relevant - In CRM unknown'!$G$2:$G$253,"UK",'Relevant - In CRM unknown'!$Q$2:$Q$253,"valid")+COUNTIFS('Relevant - IN NOW CRM valid'!$T$2:$T$2328,$A712,'Relevant - IN NOW CRM valid'!$G$2:$G$2328,"UK",'Relevant - IN NOW CRM valid'!$Q$2:$Q$2328,"valid")+COUNTIFS('Relevant - IN NOW CRM unknown'!$T$2:$T$1227,$A712,'Relevant - IN NOW CRM unknown'!$G$2:$G$1227,"UK",'Relevant - IN NOW CRM unknown'!$Q$2:$Q$1227,"valid")+COUNTIFS('Relevant - Not CRM not valid'!$T$2:$T$416,$A712,'Relevant - Not CRM not valid'!$G$2:$G$416,"UK",'Relevant - Not CRM not valid'!$Q$2:$Q$416,"valid")+COUNTIFS('Relevant - In CRM not valid'!$T$2:$T$46,$A712,'Relevant - In CRM not valid'!$G$2:$G$46,"UK",'Relevant - In CRM not valid'!$Q$2:$Q$46,"valid")</f>
        <v>1</v>
      </c>
      <c r="O712" s="2" t="str">
        <f t="shared" si="23"/>
        <v>Research  IT/Systems</v>
      </c>
    </row>
    <row r="713" spans="1:15" ht="15" customHeight="1">
      <c r="A713" s="2" t="s">
        <v>1533</v>
      </c>
      <c r="B713" s="2" t="s">
        <v>1534</v>
      </c>
      <c r="C713" s="2" t="s">
        <v>1570</v>
      </c>
      <c r="D713" s="2" t="str">
        <f>IFERROR(INDEX('UK Target Institutions'!$D$2:$D$727,MATCH($A713,'UK Target Institutions'!$A$2:$A$727,0)),"")</f>
        <v>No</v>
      </c>
      <c r="E713" s="2">
        <f>COUNTIFS('Relevant - In CRM valid'!$T$2:$T$4699,$A713,'Relevant - In CRM valid'!$G$2:$G$4699,"UK")+COUNTIFS('Relevant - In CRM unknown'!$T$2:$T$253,$A713,'Relevant - In CRM unknown'!$G$2:$G$253,"UK")+COUNTIFS('Relevant - IN NOW CRM valid'!$T$2:$T$2328,$A713,'Relevant - IN NOW CRM valid'!$G$2:$G$2328,"UK")+COUNTIFS('Relevant - IN NOW CRM unknown'!$T$2:$T$1227,$A713,'Relevant - IN NOW CRM unknown'!$G$2:$G$1227,"UK")+COUNTIFS('Relevant - Not CRM not valid'!$T$2:$T$416,$A713,'Relevant - Not CRM not valid'!$G$2:$G$416,"UK")+COUNTIFS('Relevant - In CRM not valid'!$T$2:$T$46,$A713,'Relevant - In CRM not valid'!$G$2:$G$46,"UK")</f>
        <v>1</v>
      </c>
      <c r="F713" s="2">
        <f>COUNTIFS('Relevant - In CRM valid'!$T$2:$T$4699,$A713,'Relevant - In CRM valid'!$G$2:$G$4699,"UK",'Relevant - In CRM valid'!$M$2:$M$4699,"Research")+COUNTIFS('Relevant - In CRM unknown'!$T$2:$T$253,$A713,'Relevant - In CRM unknown'!$G$2:$G$253,"UK",'Relevant - In CRM unknown'!$M$2:$M$253,"Research")+COUNTIFS('Relevant - IN NOW CRM valid'!$T$2:$T$2328,$A713,'Relevant - IN NOW CRM valid'!$G$2:$G$2328,"UK",'Relevant - IN NOW CRM valid'!$M$2:$M$2328,"Research")+COUNTIFS('Relevant - IN NOW CRM unknown'!$T$2:$T$1227,$A713,'Relevant - IN NOW CRM unknown'!$G$2:$G$1227,"UK",'Relevant - IN NOW CRM unknown'!$M$2:$M$1227,"Research")+COUNTIFS('Relevant - Not CRM not valid'!$T$2:$T$416,$A713,'Relevant - Not CRM not valid'!$G$2:$G$416,"UK",'Relevant - Not CRM not valid'!$M$2:$M$416,"Research")+COUNTIFS('Relevant - In CRM not valid'!$T$2:$T$46,$A713,'Relevant - In CRM not valid'!$G$2:$G$46,"UK",'Relevant - In CRM not valid'!$M$2:$M$46,"Research")</f>
        <v>1</v>
      </c>
      <c r="G713" s="2">
        <f>COUNTIFS('Relevant - In CRM valid'!$T$2:$T$4699,$A713,'Relevant - In CRM valid'!$G$2:$G$4699,"UK",'Relevant - In CRM valid'!$M$2:$M$4699,"Research",'Relevant - In CRM valid'!$R$2:$R$4699,"Senior")+COUNTIFS('Relevant - In CRM unknown'!$T$2:$T$253,$A713,'Relevant - In CRM unknown'!$G$2:$G$253,"UK",'Relevant - In CRM unknown'!$M$2:$M$253,"Research",'Relevant - In CRM unknown'!$R$2:$R$253,"Senior")+COUNTIFS('Relevant - IN NOW CRM valid'!$T$2:$T$2328,$A713,'Relevant - IN NOW CRM valid'!$G$2:$G$2328,"UK",'Relevant - IN NOW CRM valid'!$M$2:$M$2328,"Research",'Relevant - IN NOW CRM valid'!$R$2:$R$2328,"Senior")+COUNTIFS('Relevant - IN NOW CRM unknown'!$T$2:$T$1227,$A713,'Relevant - IN NOW CRM unknown'!$G$2:$G$1227,"UK",'Relevant - IN NOW CRM unknown'!$M$2:$M$1227,"Research",'Relevant - IN NOW CRM unknown'!$R$2:$R$1227,"Senior")+COUNTIFS('Relevant - Not CRM not valid'!$T$2:$T$416,$A713,'Relevant - Not CRM not valid'!$G$2:$G$416,"UK",'Relevant - Not CRM not valid'!$M$2:$M$416,"Research",'Relevant - Not CRM not valid'!$R$2:$R$416,"Senior")+COUNTIFS('Relevant - In CRM not valid'!$T$2:$T$46,$A713,'Relevant - In CRM not valid'!$G$2:$G$46,"UK",'Relevant - In CRM not valid'!$M$2:$M$46,"Research",'Relevant - In CRM not valid'!$R$2:$R$46,"Senior")</f>
        <v>1</v>
      </c>
      <c r="H713" s="2">
        <f>COUNTIFS('Relevant - In CRM valid'!$T$2:$T$4699,$A713,'Relevant - In CRM valid'!$G$2:$G$4699,"UK",'Relevant - In CRM valid'!$M$2:$M$4699,"Research",'Relevant - In CRM valid'!$R$2:$R$4699,"Operational")+COUNTIFS('Relevant - In CRM unknown'!$T$2:$T$253,$A713,'Relevant - In CRM unknown'!$G$2:$G$253,"UK",'Relevant - In CRM unknown'!$M$2:$M$253,"Research",'Relevant - In CRM unknown'!$R$2:$R$253,"Operational")+COUNTIFS('Relevant - IN NOW CRM valid'!$T$2:$T$2328,$A713,'Relevant - IN NOW CRM valid'!$G$2:$G$2328,"UK",'Relevant - IN NOW CRM valid'!$M$2:$M$2328,"Research",'Relevant - IN NOW CRM valid'!$R$2:$R$2328,"Operational")+COUNTIFS('Relevant - IN NOW CRM unknown'!$T$2:$T$1227,$A713,'Relevant - IN NOW CRM unknown'!$G$2:$G$1227,"UK",'Relevant - IN NOW CRM unknown'!$M$2:$M$1227,"Research",'Relevant - IN NOW CRM unknown'!$R$2:$R$1227,"Operational")+COUNTIFS('Relevant - Not CRM not valid'!$T$2:$T$416,$A713,'Relevant - Not CRM not valid'!$G$2:$G$416,"UK",'Relevant - Not CRM not valid'!$M$2:$M$416,"Research",'Relevant - Not CRM not valid'!$R$2:$R$416,"Operational")+COUNTIFS('Relevant - In CRM not valid'!$T$2:$T$46,$A713,'Relevant - In CRM not valid'!$G$2:$G$46,"UK",'Relevant - In CRM not valid'!$M$2:$M$46,"Research",'Relevant - In CRM not valid'!$R$2:$R$46,"Operational")</f>
        <v>0</v>
      </c>
      <c r="I713" s="2">
        <f>COUNTIFS('Relevant - In CRM valid'!$T$2:$T$4699,$A713,'Relevant - In CRM valid'!$G$2:$G$4699,"UK",'Relevant - In CRM valid'!$M$2:$M$4699,"Research",'Relevant - In CRM valid'!$R$2:$R$4699,"Academic")+COUNTIFS('Relevant - In CRM unknown'!$T$2:$T$253,$A713,'Relevant - In CRM unknown'!$G$2:$G$253,"UK",'Relevant - In CRM unknown'!$M$2:$M$253,"Research",'Relevant - In CRM unknown'!$R$2:$R$253,"Academic")+COUNTIFS('Relevant - IN NOW CRM valid'!$T$2:$T$2328,$A713,'Relevant - IN NOW CRM valid'!$G$2:$G$2328,"UK",'Relevant - IN NOW CRM valid'!$M$2:$M$2328,"Research",'Relevant - IN NOW CRM valid'!$R$2:$R$2328,"Academic")+COUNTIFS('Relevant - IN NOW CRM unknown'!$T$2:$T$1227,$A713,'Relevant - IN NOW CRM unknown'!$G$2:$G$1227,"UK",'Relevant - IN NOW CRM unknown'!$M$2:$M$1227,"Research",'Relevant - IN NOW CRM unknown'!$R$2:$R$1227,"Academic")+COUNTIFS('Relevant - Not CRM not valid'!$T$2:$T$416,$A713,'Relevant - Not CRM not valid'!$G$2:$G$416,"UK",'Relevant - Not CRM not valid'!$M$2:$M$416,"Research",'Relevant - Not CRM not valid'!$R$2:$R$416,"Academic")+COUNTIFS('Relevant - In CRM not valid'!$T$2:$T$46,$A713,'Relevant - In CRM not valid'!$G$2:$G$46,"UK",'Relevant - In CRM not valid'!$M$2:$M$46,"Research",'Relevant - In CRM not valid'!$R$2:$R$46,"Academic")</f>
        <v>0</v>
      </c>
      <c r="J713" s="2">
        <f>COUNTIFS('Relevant - In CRM valid'!$T$2:$T$4699,$A713,'Relevant - In CRM valid'!$G$2:$G$4699,"UK",'Relevant - In CRM valid'!$M$2:$M$4699,"Finance")+COUNTIFS('Relevant - In CRM unknown'!$T$2:$T$253,$A713,'Relevant - In CRM unknown'!$G$2:$G$253,"UK",'Relevant - In CRM unknown'!$M$2:$M$253,"Finance")+COUNTIFS('Relevant - IN NOW CRM valid'!$T$2:$T$2328,$A713,'Relevant - IN NOW CRM valid'!$G$2:$G$2328,"UK",'Relevant - IN NOW CRM valid'!$M$2:$M$2328,"Finance")+COUNTIFS('Relevant - IN NOW CRM unknown'!$T$2:$T$1227,$A713,'Relevant - IN NOW CRM unknown'!$G$2:$G$1227,"UK",'Relevant - IN NOW CRM unknown'!$M$2:$M$1227,"Finance")+COUNTIFS('Relevant - Not CRM not valid'!$T$2:$T$416,$A713,'Relevant - Not CRM not valid'!$G$2:$G$416,"UK",'Relevant - Not CRM not valid'!$M$2:$M$416,"Finance")+COUNTIFS('Relevant - In CRM not valid'!$T$2:$T$46,$A713,'Relevant - In CRM not valid'!$G$2:$G$46,"UK",'Relevant - In CRM not valid'!$M$2:$M$46,"Finance")</f>
        <v>0</v>
      </c>
      <c r="K713" s="2">
        <f>COUNTIFS('Relevant - In CRM valid'!$T$2:$T$4699,$A713,'Relevant - In CRM valid'!$G$2:$G$4699,"UK",'Relevant - In CRM valid'!$M$2:$M$4699,"IT/Systems")+COUNTIFS('Relevant - In CRM unknown'!$T$2:$T$253,$A713,'Relevant - In CRM unknown'!$G$2:$G$253,"UK",'Relevant - In CRM unknown'!$M$2:$M$253,"IT/Systems")+COUNTIFS('Relevant - IN NOW CRM valid'!$T$2:$T$2328,$A713,'Relevant - IN NOW CRM valid'!$G$2:$G$2328,"UK",'Relevant - IN NOW CRM valid'!$M$2:$M$2328,"IT/Systems")+COUNTIFS('Relevant - IN NOW CRM unknown'!$T$2:$T$1227,$A713,'Relevant - IN NOW CRM unknown'!$G$2:$G$1227,"UK",'Relevant - IN NOW CRM unknown'!$M$2:$M$1227,"IT/Systems")+COUNTIFS('Relevant - Not CRM not valid'!$T$2:$T$416,$A713,'Relevant - Not CRM not valid'!$G$2:$G$416,"UK",'Relevant - Not CRM not valid'!$M$2:$M$416,"IT/Systems")+COUNTIFS('Relevant - In CRM not valid'!$T$2:$T$46,$A713,'Relevant - In CRM not valid'!$G$2:$G$46,"UK",'Relevant - In CRM not valid'!$M$2:$M$46,"IT/Systems")</f>
        <v>0</v>
      </c>
      <c r="L713" s="2">
        <f>COUNTIFS('Relevant - In CRM valid'!$T$2:$T$4699,$A713,'Relevant - In CRM valid'!$G$2:$G$4699,"UK",'Relevant - In CRM valid'!$M$2:$M$4699,"")+COUNTIFS('Relevant - In CRM unknown'!$T$2:$T$253,$A713,'Relevant - In CRM unknown'!$G$2:$G$253,"UK",'Relevant - In CRM unknown'!$M$2:$M$253,"")+COUNTIFS('Relevant - IN NOW CRM valid'!$T$2:$T$2328,$A713,'Relevant - IN NOW CRM valid'!$G$2:$G$2328,"UK",'Relevant - IN NOW CRM valid'!$M$2:$M$2328,"")+COUNTIFS('Relevant - IN NOW CRM unknown'!$T$2:$T$1227,$A713,'Relevant - IN NOW CRM unknown'!$G$2:$G$1227,"UK",'Relevant - IN NOW CRM unknown'!$M$2:$M$1227,"")+COUNTIFS('Relevant - Not CRM not valid'!$T$2:$T$416,$A713,'Relevant - Not CRM not valid'!$G$2:$G$416,"UK",'Relevant - Not CRM not valid'!$M$2:$M$416,"")+COUNTIFS('Relevant - In CRM not valid'!$T$2:$T$46,$A713,'Relevant - In CRM not valid'!$G$2:$G$46,"UK",'Relevant - In CRM not valid'!$M$2:$M$46,"")</f>
        <v>0</v>
      </c>
      <c r="M713" s="2">
        <f t="shared" si="22"/>
        <v>1</v>
      </c>
      <c r="N713" s="2">
        <f>COUNTIFS('Relevant - In CRM valid'!$T$2:$T$4699,$A713,'Relevant - In CRM valid'!$G$2:$G$4699,"UK",'Relevant - In CRM valid'!$Q$2:$Q$4699,"valid")+COUNTIFS('Relevant - In CRM unknown'!$T$2:$T$253,$A713,'Relevant - In CRM unknown'!$G$2:$G$253,"UK",'Relevant - In CRM unknown'!$Q$2:$Q$253,"valid")+COUNTIFS('Relevant - IN NOW CRM valid'!$T$2:$T$2328,$A713,'Relevant - IN NOW CRM valid'!$G$2:$G$2328,"UK",'Relevant - IN NOW CRM valid'!$Q$2:$Q$2328,"valid")+COUNTIFS('Relevant - IN NOW CRM unknown'!$T$2:$T$1227,$A713,'Relevant - IN NOW CRM unknown'!$G$2:$G$1227,"UK",'Relevant - IN NOW CRM unknown'!$Q$2:$Q$1227,"valid")+COUNTIFS('Relevant - Not CRM not valid'!$T$2:$T$416,$A713,'Relevant - Not CRM not valid'!$G$2:$G$416,"UK",'Relevant - Not CRM not valid'!$Q$2:$Q$416,"valid")+COUNTIFS('Relevant - In CRM not valid'!$T$2:$T$46,$A713,'Relevant - In CRM not valid'!$G$2:$G$46,"UK",'Relevant - In CRM not valid'!$Q$2:$Q$46,"valid")</f>
        <v>1</v>
      </c>
      <c r="O713" s="2" t="str">
        <f t="shared" si="23"/>
        <v>Finance  IT/Systems</v>
      </c>
    </row>
    <row r="714" spans="1:15" ht="15" customHeight="1">
      <c r="A714" s="2" t="s">
        <v>1535</v>
      </c>
      <c r="B714" s="2" t="s">
        <v>1536</v>
      </c>
      <c r="C714" s="2" t="s">
        <v>525</v>
      </c>
      <c r="D714" s="2" t="str">
        <f>IFERROR(INDEX('UK Target Institutions'!$D$2:$D$727,MATCH($A714,'UK Target Institutions'!$A$2:$A$727,0)),"")</f>
        <v>No</v>
      </c>
      <c r="E714" s="2">
        <f>COUNTIFS('Relevant - In CRM valid'!$T$2:$T$4699,$A714,'Relevant - In CRM valid'!$G$2:$G$4699,"UK")+COUNTIFS('Relevant - In CRM unknown'!$T$2:$T$253,$A714,'Relevant - In CRM unknown'!$G$2:$G$253,"UK")+COUNTIFS('Relevant - IN NOW CRM valid'!$T$2:$T$2328,$A714,'Relevant - IN NOW CRM valid'!$G$2:$G$2328,"UK")+COUNTIFS('Relevant - IN NOW CRM unknown'!$T$2:$T$1227,$A714,'Relevant - IN NOW CRM unknown'!$G$2:$G$1227,"UK")+COUNTIFS('Relevant - Not CRM not valid'!$T$2:$T$416,$A714,'Relevant - Not CRM not valid'!$G$2:$G$416,"UK")+COUNTIFS('Relevant - In CRM not valid'!$T$2:$T$46,$A714,'Relevant - In CRM not valid'!$G$2:$G$46,"UK")</f>
        <v>1</v>
      </c>
      <c r="F714" s="2">
        <f>COUNTIFS('Relevant - In CRM valid'!$T$2:$T$4699,$A714,'Relevant - In CRM valid'!$G$2:$G$4699,"UK",'Relevant - In CRM valid'!$M$2:$M$4699,"Research")+COUNTIFS('Relevant - In CRM unknown'!$T$2:$T$253,$A714,'Relevant - In CRM unknown'!$G$2:$G$253,"UK",'Relevant - In CRM unknown'!$M$2:$M$253,"Research")+COUNTIFS('Relevant - IN NOW CRM valid'!$T$2:$T$2328,$A714,'Relevant - IN NOW CRM valid'!$G$2:$G$2328,"UK",'Relevant - IN NOW CRM valid'!$M$2:$M$2328,"Research")+COUNTIFS('Relevant - IN NOW CRM unknown'!$T$2:$T$1227,$A714,'Relevant - IN NOW CRM unknown'!$G$2:$G$1227,"UK",'Relevant - IN NOW CRM unknown'!$M$2:$M$1227,"Research")+COUNTIFS('Relevant - Not CRM not valid'!$T$2:$T$416,$A714,'Relevant - Not CRM not valid'!$G$2:$G$416,"UK",'Relevant - Not CRM not valid'!$M$2:$M$416,"Research")+COUNTIFS('Relevant - In CRM not valid'!$T$2:$T$46,$A714,'Relevant - In CRM not valid'!$G$2:$G$46,"UK",'Relevant - In CRM not valid'!$M$2:$M$46,"Research")</f>
        <v>1</v>
      </c>
      <c r="G714" s="2">
        <f>COUNTIFS('Relevant - In CRM valid'!$T$2:$T$4699,$A714,'Relevant - In CRM valid'!$G$2:$G$4699,"UK",'Relevant - In CRM valid'!$M$2:$M$4699,"Research",'Relevant - In CRM valid'!$R$2:$R$4699,"Senior")+COUNTIFS('Relevant - In CRM unknown'!$T$2:$T$253,$A714,'Relevant - In CRM unknown'!$G$2:$G$253,"UK",'Relevant - In CRM unknown'!$M$2:$M$253,"Research",'Relevant - In CRM unknown'!$R$2:$R$253,"Senior")+COUNTIFS('Relevant - IN NOW CRM valid'!$T$2:$T$2328,$A714,'Relevant - IN NOW CRM valid'!$G$2:$G$2328,"UK",'Relevant - IN NOW CRM valid'!$M$2:$M$2328,"Research",'Relevant - IN NOW CRM valid'!$R$2:$R$2328,"Senior")+COUNTIFS('Relevant - IN NOW CRM unknown'!$T$2:$T$1227,$A714,'Relevant - IN NOW CRM unknown'!$G$2:$G$1227,"UK",'Relevant - IN NOW CRM unknown'!$M$2:$M$1227,"Research",'Relevant - IN NOW CRM unknown'!$R$2:$R$1227,"Senior")+COUNTIFS('Relevant - Not CRM not valid'!$T$2:$T$416,$A714,'Relevant - Not CRM not valid'!$G$2:$G$416,"UK",'Relevant - Not CRM not valid'!$M$2:$M$416,"Research",'Relevant - Not CRM not valid'!$R$2:$R$416,"Senior")+COUNTIFS('Relevant - In CRM not valid'!$T$2:$T$46,$A714,'Relevant - In CRM not valid'!$G$2:$G$46,"UK",'Relevant - In CRM not valid'!$M$2:$M$46,"Research",'Relevant - In CRM not valid'!$R$2:$R$46,"Senior")</f>
        <v>1</v>
      </c>
      <c r="H714" s="2">
        <f>COUNTIFS('Relevant - In CRM valid'!$T$2:$T$4699,$A714,'Relevant - In CRM valid'!$G$2:$G$4699,"UK",'Relevant - In CRM valid'!$M$2:$M$4699,"Research",'Relevant - In CRM valid'!$R$2:$R$4699,"Operational")+COUNTIFS('Relevant - In CRM unknown'!$T$2:$T$253,$A714,'Relevant - In CRM unknown'!$G$2:$G$253,"UK",'Relevant - In CRM unknown'!$M$2:$M$253,"Research",'Relevant - In CRM unknown'!$R$2:$R$253,"Operational")+COUNTIFS('Relevant - IN NOW CRM valid'!$T$2:$T$2328,$A714,'Relevant - IN NOW CRM valid'!$G$2:$G$2328,"UK",'Relevant - IN NOW CRM valid'!$M$2:$M$2328,"Research",'Relevant - IN NOW CRM valid'!$R$2:$R$2328,"Operational")+COUNTIFS('Relevant - IN NOW CRM unknown'!$T$2:$T$1227,$A714,'Relevant - IN NOW CRM unknown'!$G$2:$G$1227,"UK",'Relevant - IN NOW CRM unknown'!$M$2:$M$1227,"Research",'Relevant - IN NOW CRM unknown'!$R$2:$R$1227,"Operational")+COUNTIFS('Relevant - Not CRM not valid'!$T$2:$T$416,$A714,'Relevant - Not CRM not valid'!$G$2:$G$416,"UK",'Relevant - Not CRM not valid'!$M$2:$M$416,"Research",'Relevant - Not CRM not valid'!$R$2:$R$416,"Operational")+COUNTIFS('Relevant - In CRM not valid'!$T$2:$T$46,$A714,'Relevant - In CRM not valid'!$G$2:$G$46,"UK",'Relevant - In CRM not valid'!$M$2:$M$46,"Research",'Relevant - In CRM not valid'!$R$2:$R$46,"Operational")</f>
        <v>0</v>
      </c>
      <c r="I714" s="2">
        <f>COUNTIFS('Relevant - In CRM valid'!$T$2:$T$4699,$A714,'Relevant - In CRM valid'!$G$2:$G$4699,"UK",'Relevant - In CRM valid'!$M$2:$M$4699,"Research",'Relevant - In CRM valid'!$R$2:$R$4699,"Academic")+COUNTIFS('Relevant - In CRM unknown'!$T$2:$T$253,$A714,'Relevant - In CRM unknown'!$G$2:$G$253,"UK",'Relevant - In CRM unknown'!$M$2:$M$253,"Research",'Relevant - In CRM unknown'!$R$2:$R$253,"Academic")+COUNTIFS('Relevant - IN NOW CRM valid'!$T$2:$T$2328,$A714,'Relevant - IN NOW CRM valid'!$G$2:$G$2328,"UK",'Relevant - IN NOW CRM valid'!$M$2:$M$2328,"Research",'Relevant - IN NOW CRM valid'!$R$2:$R$2328,"Academic")+COUNTIFS('Relevant - IN NOW CRM unknown'!$T$2:$T$1227,$A714,'Relevant - IN NOW CRM unknown'!$G$2:$G$1227,"UK",'Relevant - IN NOW CRM unknown'!$M$2:$M$1227,"Research",'Relevant - IN NOW CRM unknown'!$R$2:$R$1227,"Academic")+COUNTIFS('Relevant - Not CRM not valid'!$T$2:$T$416,$A714,'Relevant - Not CRM not valid'!$G$2:$G$416,"UK",'Relevant - Not CRM not valid'!$M$2:$M$416,"Research",'Relevant - Not CRM not valid'!$R$2:$R$416,"Academic")+COUNTIFS('Relevant - In CRM not valid'!$T$2:$T$46,$A714,'Relevant - In CRM not valid'!$G$2:$G$46,"UK",'Relevant - In CRM not valid'!$M$2:$M$46,"Research",'Relevant - In CRM not valid'!$R$2:$R$46,"Academic")</f>
        <v>0</v>
      </c>
      <c r="J714" s="2">
        <f>COUNTIFS('Relevant - In CRM valid'!$T$2:$T$4699,$A714,'Relevant - In CRM valid'!$G$2:$G$4699,"UK",'Relevant - In CRM valid'!$M$2:$M$4699,"Finance")+COUNTIFS('Relevant - In CRM unknown'!$T$2:$T$253,$A714,'Relevant - In CRM unknown'!$G$2:$G$253,"UK",'Relevant - In CRM unknown'!$M$2:$M$253,"Finance")+COUNTIFS('Relevant - IN NOW CRM valid'!$T$2:$T$2328,$A714,'Relevant - IN NOW CRM valid'!$G$2:$G$2328,"UK",'Relevant - IN NOW CRM valid'!$M$2:$M$2328,"Finance")+COUNTIFS('Relevant - IN NOW CRM unknown'!$T$2:$T$1227,$A714,'Relevant - IN NOW CRM unknown'!$G$2:$G$1227,"UK",'Relevant - IN NOW CRM unknown'!$M$2:$M$1227,"Finance")+COUNTIFS('Relevant - Not CRM not valid'!$T$2:$T$416,$A714,'Relevant - Not CRM not valid'!$G$2:$G$416,"UK",'Relevant - Not CRM not valid'!$M$2:$M$416,"Finance")+COUNTIFS('Relevant - In CRM not valid'!$T$2:$T$46,$A714,'Relevant - In CRM not valid'!$G$2:$G$46,"UK",'Relevant - In CRM not valid'!$M$2:$M$46,"Finance")</f>
        <v>0</v>
      </c>
      <c r="K714" s="2">
        <f>COUNTIFS('Relevant - In CRM valid'!$T$2:$T$4699,$A714,'Relevant - In CRM valid'!$G$2:$G$4699,"UK",'Relevant - In CRM valid'!$M$2:$M$4699,"IT/Systems")+COUNTIFS('Relevant - In CRM unknown'!$T$2:$T$253,$A714,'Relevant - In CRM unknown'!$G$2:$G$253,"UK",'Relevant - In CRM unknown'!$M$2:$M$253,"IT/Systems")+COUNTIFS('Relevant - IN NOW CRM valid'!$T$2:$T$2328,$A714,'Relevant - IN NOW CRM valid'!$G$2:$G$2328,"UK",'Relevant - IN NOW CRM valid'!$M$2:$M$2328,"IT/Systems")+COUNTIFS('Relevant - IN NOW CRM unknown'!$T$2:$T$1227,$A714,'Relevant - IN NOW CRM unknown'!$G$2:$G$1227,"UK",'Relevant - IN NOW CRM unknown'!$M$2:$M$1227,"IT/Systems")+COUNTIFS('Relevant - Not CRM not valid'!$T$2:$T$416,$A714,'Relevant - Not CRM not valid'!$G$2:$G$416,"UK",'Relevant - Not CRM not valid'!$M$2:$M$416,"IT/Systems")+COUNTIFS('Relevant - In CRM not valid'!$T$2:$T$46,$A714,'Relevant - In CRM not valid'!$G$2:$G$46,"UK",'Relevant - In CRM not valid'!$M$2:$M$46,"IT/Systems")</f>
        <v>0</v>
      </c>
      <c r="L714" s="2">
        <f>COUNTIFS('Relevant - In CRM valid'!$T$2:$T$4699,$A714,'Relevant - In CRM valid'!$G$2:$G$4699,"UK",'Relevant - In CRM valid'!$M$2:$M$4699,"")+COUNTIFS('Relevant - In CRM unknown'!$T$2:$T$253,$A714,'Relevant - In CRM unknown'!$G$2:$G$253,"UK",'Relevant - In CRM unknown'!$M$2:$M$253,"")+COUNTIFS('Relevant - IN NOW CRM valid'!$T$2:$T$2328,$A714,'Relevant - IN NOW CRM valid'!$G$2:$G$2328,"UK",'Relevant - IN NOW CRM valid'!$M$2:$M$2328,"")+COUNTIFS('Relevant - IN NOW CRM unknown'!$T$2:$T$1227,$A714,'Relevant - IN NOW CRM unknown'!$G$2:$G$1227,"UK",'Relevant - IN NOW CRM unknown'!$M$2:$M$1227,"")+COUNTIFS('Relevant - Not CRM not valid'!$T$2:$T$416,$A714,'Relevant - Not CRM not valid'!$G$2:$G$416,"UK",'Relevant - Not CRM not valid'!$M$2:$M$416,"")+COUNTIFS('Relevant - In CRM not valid'!$T$2:$T$46,$A714,'Relevant - In CRM not valid'!$G$2:$G$46,"UK",'Relevant - In CRM not valid'!$M$2:$M$46,"")</f>
        <v>0</v>
      </c>
      <c r="M714" s="2">
        <f t="shared" si="22"/>
        <v>1</v>
      </c>
      <c r="N714" s="2">
        <f>COUNTIFS('Relevant - In CRM valid'!$T$2:$T$4699,$A714,'Relevant - In CRM valid'!$G$2:$G$4699,"UK",'Relevant - In CRM valid'!$Q$2:$Q$4699,"valid")+COUNTIFS('Relevant - In CRM unknown'!$T$2:$T$253,$A714,'Relevant - In CRM unknown'!$G$2:$G$253,"UK",'Relevant - In CRM unknown'!$Q$2:$Q$253,"valid")+COUNTIFS('Relevant - IN NOW CRM valid'!$T$2:$T$2328,$A714,'Relevant - IN NOW CRM valid'!$G$2:$G$2328,"UK",'Relevant - IN NOW CRM valid'!$Q$2:$Q$2328,"valid")+COUNTIFS('Relevant - IN NOW CRM unknown'!$T$2:$T$1227,$A714,'Relevant - IN NOW CRM unknown'!$G$2:$G$1227,"UK",'Relevant - IN NOW CRM unknown'!$Q$2:$Q$1227,"valid")+COUNTIFS('Relevant - Not CRM not valid'!$T$2:$T$416,$A714,'Relevant - Not CRM not valid'!$G$2:$G$416,"UK",'Relevant - Not CRM not valid'!$Q$2:$Q$416,"valid")+COUNTIFS('Relevant - In CRM not valid'!$T$2:$T$46,$A714,'Relevant - In CRM not valid'!$G$2:$G$46,"UK",'Relevant - In CRM not valid'!$Q$2:$Q$46,"valid")</f>
        <v>1</v>
      </c>
      <c r="O714" s="2" t="str">
        <f t="shared" si="23"/>
        <v>Finance  IT/Systems</v>
      </c>
    </row>
    <row r="715" spans="1:15" ht="15" customHeight="1">
      <c r="A715" s="2" t="s">
        <v>1537</v>
      </c>
      <c r="B715" s="2" t="s">
        <v>1538</v>
      </c>
      <c r="C715" s="2" t="s">
        <v>1570</v>
      </c>
      <c r="D715" s="2" t="str">
        <f>IFERROR(INDEX('UK Target Institutions'!$D$2:$D$727,MATCH($A715,'UK Target Institutions'!$A$2:$A$727,0)),"")</f>
        <v>No</v>
      </c>
      <c r="E715" s="2">
        <f>COUNTIFS('Relevant - In CRM valid'!$T$2:$T$4699,$A715,'Relevant - In CRM valid'!$G$2:$G$4699,"UK")+COUNTIFS('Relevant - In CRM unknown'!$T$2:$T$253,$A715,'Relevant - In CRM unknown'!$G$2:$G$253,"UK")+COUNTIFS('Relevant - IN NOW CRM valid'!$T$2:$T$2328,$A715,'Relevant - IN NOW CRM valid'!$G$2:$G$2328,"UK")+COUNTIFS('Relevant - IN NOW CRM unknown'!$T$2:$T$1227,$A715,'Relevant - IN NOW CRM unknown'!$G$2:$G$1227,"UK")+COUNTIFS('Relevant - Not CRM not valid'!$T$2:$T$416,$A715,'Relevant - Not CRM not valid'!$G$2:$G$416,"UK")+COUNTIFS('Relevant - In CRM not valid'!$T$2:$T$46,$A715,'Relevant - In CRM not valid'!$G$2:$G$46,"UK")</f>
        <v>1</v>
      </c>
      <c r="F715" s="2">
        <f>COUNTIFS('Relevant - In CRM valid'!$T$2:$T$4699,$A715,'Relevant - In CRM valid'!$G$2:$G$4699,"UK",'Relevant - In CRM valid'!$M$2:$M$4699,"Research")+COUNTIFS('Relevant - In CRM unknown'!$T$2:$T$253,$A715,'Relevant - In CRM unknown'!$G$2:$G$253,"UK",'Relevant - In CRM unknown'!$M$2:$M$253,"Research")+COUNTIFS('Relevant - IN NOW CRM valid'!$T$2:$T$2328,$A715,'Relevant - IN NOW CRM valid'!$G$2:$G$2328,"UK",'Relevant - IN NOW CRM valid'!$M$2:$M$2328,"Research")+COUNTIFS('Relevant - IN NOW CRM unknown'!$T$2:$T$1227,$A715,'Relevant - IN NOW CRM unknown'!$G$2:$G$1227,"UK",'Relevant - IN NOW CRM unknown'!$M$2:$M$1227,"Research")+COUNTIFS('Relevant - Not CRM not valid'!$T$2:$T$416,$A715,'Relevant - Not CRM not valid'!$G$2:$G$416,"UK",'Relevant - Not CRM not valid'!$M$2:$M$416,"Research")+COUNTIFS('Relevant - In CRM not valid'!$T$2:$T$46,$A715,'Relevant - In CRM not valid'!$G$2:$G$46,"UK",'Relevant - In CRM not valid'!$M$2:$M$46,"Research")</f>
        <v>0</v>
      </c>
      <c r="G715" s="2">
        <f>COUNTIFS('Relevant - In CRM valid'!$T$2:$T$4699,$A715,'Relevant - In CRM valid'!$G$2:$G$4699,"UK",'Relevant - In CRM valid'!$M$2:$M$4699,"Research",'Relevant - In CRM valid'!$R$2:$R$4699,"Senior")+COUNTIFS('Relevant - In CRM unknown'!$T$2:$T$253,$A715,'Relevant - In CRM unknown'!$G$2:$G$253,"UK",'Relevant - In CRM unknown'!$M$2:$M$253,"Research",'Relevant - In CRM unknown'!$R$2:$R$253,"Senior")+COUNTIFS('Relevant - IN NOW CRM valid'!$T$2:$T$2328,$A715,'Relevant - IN NOW CRM valid'!$G$2:$G$2328,"UK",'Relevant - IN NOW CRM valid'!$M$2:$M$2328,"Research",'Relevant - IN NOW CRM valid'!$R$2:$R$2328,"Senior")+COUNTIFS('Relevant - IN NOW CRM unknown'!$T$2:$T$1227,$A715,'Relevant - IN NOW CRM unknown'!$G$2:$G$1227,"UK",'Relevant - IN NOW CRM unknown'!$M$2:$M$1227,"Research",'Relevant - IN NOW CRM unknown'!$R$2:$R$1227,"Senior")+COUNTIFS('Relevant - Not CRM not valid'!$T$2:$T$416,$A715,'Relevant - Not CRM not valid'!$G$2:$G$416,"UK",'Relevant - Not CRM not valid'!$M$2:$M$416,"Research",'Relevant - Not CRM not valid'!$R$2:$R$416,"Senior")+COUNTIFS('Relevant - In CRM not valid'!$T$2:$T$46,$A715,'Relevant - In CRM not valid'!$G$2:$G$46,"UK",'Relevant - In CRM not valid'!$M$2:$M$46,"Research",'Relevant - In CRM not valid'!$R$2:$R$46,"Senior")</f>
        <v>0</v>
      </c>
      <c r="H715" s="2">
        <f>COUNTIFS('Relevant - In CRM valid'!$T$2:$T$4699,$A715,'Relevant - In CRM valid'!$G$2:$G$4699,"UK",'Relevant - In CRM valid'!$M$2:$M$4699,"Research",'Relevant - In CRM valid'!$R$2:$R$4699,"Operational")+COUNTIFS('Relevant - In CRM unknown'!$T$2:$T$253,$A715,'Relevant - In CRM unknown'!$G$2:$G$253,"UK",'Relevant - In CRM unknown'!$M$2:$M$253,"Research",'Relevant - In CRM unknown'!$R$2:$R$253,"Operational")+COUNTIFS('Relevant - IN NOW CRM valid'!$T$2:$T$2328,$A715,'Relevant - IN NOW CRM valid'!$G$2:$G$2328,"UK",'Relevant - IN NOW CRM valid'!$M$2:$M$2328,"Research",'Relevant - IN NOW CRM valid'!$R$2:$R$2328,"Operational")+COUNTIFS('Relevant - IN NOW CRM unknown'!$T$2:$T$1227,$A715,'Relevant - IN NOW CRM unknown'!$G$2:$G$1227,"UK",'Relevant - IN NOW CRM unknown'!$M$2:$M$1227,"Research",'Relevant - IN NOW CRM unknown'!$R$2:$R$1227,"Operational")+COUNTIFS('Relevant - Not CRM not valid'!$T$2:$T$416,$A715,'Relevant - Not CRM not valid'!$G$2:$G$416,"UK",'Relevant - Not CRM not valid'!$M$2:$M$416,"Research",'Relevant - Not CRM not valid'!$R$2:$R$416,"Operational")+COUNTIFS('Relevant - In CRM not valid'!$T$2:$T$46,$A715,'Relevant - In CRM not valid'!$G$2:$G$46,"UK",'Relevant - In CRM not valid'!$M$2:$M$46,"Research",'Relevant - In CRM not valid'!$R$2:$R$46,"Operational")</f>
        <v>0</v>
      </c>
      <c r="I715" s="2">
        <f>COUNTIFS('Relevant - In CRM valid'!$T$2:$T$4699,$A715,'Relevant - In CRM valid'!$G$2:$G$4699,"UK",'Relevant - In CRM valid'!$M$2:$M$4699,"Research",'Relevant - In CRM valid'!$R$2:$R$4699,"Academic")+COUNTIFS('Relevant - In CRM unknown'!$T$2:$T$253,$A715,'Relevant - In CRM unknown'!$G$2:$G$253,"UK",'Relevant - In CRM unknown'!$M$2:$M$253,"Research",'Relevant - In CRM unknown'!$R$2:$R$253,"Academic")+COUNTIFS('Relevant - IN NOW CRM valid'!$T$2:$T$2328,$A715,'Relevant - IN NOW CRM valid'!$G$2:$G$2328,"UK",'Relevant - IN NOW CRM valid'!$M$2:$M$2328,"Research",'Relevant - IN NOW CRM valid'!$R$2:$R$2328,"Academic")+COUNTIFS('Relevant - IN NOW CRM unknown'!$T$2:$T$1227,$A715,'Relevant - IN NOW CRM unknown'!$G$2:$G$1227,"UK",'Relevant - IN NOW CRM unknown'!$M$2:$M$1227,"Research",'Relevant - IN NOW CRM unknown'!$R$2:$R$1227,"Academic")+COUNTIFS('Relevant - Not CRM not valid'!$T$2:$T$416,$A715,'Relevant - Not CRM not valid'!$G$2:$G$416,"UK",'Relevant - Not CRM not valid'!$M$2:$M$416,"Research",'Relevant - Not CRM not valid'!$R$2:$R$416,"Academic")+COUNTIFS('Relevant - In CRM not valid'!$T$2:$T$46,$A715,'Relevant - In CRM not valid'!$G$2:$G$46,"UK",'Relevant - In CRM not valid'!$M$2:$M$46,"Research",'Relevant - In CRM not valid'!$R$2:$R$46,"Academic")</f>
        <v>0</v>
      </c>
      <c r="J715" s="2">
        <f>COUNTIFS('Relevant - In CRM valid'!$T$2:$T$4699,$A715,'Relevant - In CRM valid'!$G$2:$G$4699,"UK",'Relevant - In CRM valid'!$M$2:$M$4699,"Finance")+COUNTIFS('Relevant - In CRM unknown'!$T$2:$T$253,$A715,'Relevant - In CRM unknown'!$G$2:$G$253,"UK",'Relevant - In CRM unknown'!$M$2:$M$253,"Finance")+COUNTIFS('Relevant - IN NOW CRM valid'!$T$2:$T$2328,$A715,'Relevant - IN NOW CRM valid'!$G$2:$G$2328,"UK",'Relevant - IN NOW CRM valid'!$M$2:$M$2328,"Finance")+COUNTIFS('Relevant - IN NOW CRM unknown'!$T$2:$T$1227,$A715,'Relevant - IN NOW CRM unknown'!$G$2:$G$1227,"UK",'Relevant - IN NOW CRM unknown'!$M$2:$M$1227,"Finance")+COUNTIFS('Relevant - Not CRM not valid'!$T$2:$T$416,$A715,'Relevant - Not CRM not valid'!$G$2:$G$416,"UK",'Relevant - Not CRM not valid'!$M$2:$M$416,"Finance")+COUNTIFS('Relevant - In CRM not valid'!$T$2:$T$46,$A715,'Relevant - In CRM not valid'!$G$2:$G$46,"UK",'Relevant - In CRM not valid'!$M$2:$M$46,"Finance")</f>
        <v>1</v>
      </c>
      <c r="K715" s="2">
        <f>COUNTIFS('Relevant - In CRM valid'!$T$2:$T$4699,$A715,'Relevant - In CRM valid'!$G$2:$G$4699,"UK",'Relevant - In CRM valid'!$M$2:$M$4699,"IT/Systems")+COUNTIFS('Relevant - In CRM unknown'!$T$2:$T$253,$A715,'Relevant - In CRM unknown'!$G$2:$G$253,"UK",'Relevant - In CRM unknown'!$M$2:$M$253,"IT/Systems")+COUNTIFS('Relevant - IN NOW CRM valid'!$T$2:$T$2328,$A715,'Relevant - IN NOW CRM valid'!$G$2:$G$2328,"UK",'Relevant - IN NOW CRM valid'!$M$2:$M$2328,"IT/Systems")+COUNTIFS('Relevant - IN NOW CRM unknown'!$T$2:$T$1227,$A715,'Relevant - IN NOW CRM unknown'!$G$2:$G$1227,"UK",'Relevant - IN NOW CRM unknown'!$M$2:$M$1227,"IT/Systems")+COUNTIFS('Relevant - Not CRM not valid'!$T$2:$T$416,$A715,'Relevant - Not CRM not valid'!$G$2:$G$416,"UK",'Relevant - Not CRM not valid'!$M$2:$M$416,"IT/Systems")+COUNTIFS('Relevant - In CRM not valid'!$T$2:$T$46,$A715,'Relevant - In CRM not valid'!$G$2:$G$46,"UK",'Relevant - In CRM not valid'!$M$2:$M$46,"IT/Systems")</f>
        <v>0</v>
      </c>
      <c r="L715" s="2">
        <f>COUNTIFS('Relevant - In CRM valid'!$T$2:$T$4699,$A715,'Relevant - In CRM valid'!$G$2:$G$4699,"UK",'Relevant - In CRM valid'!$M$2:$M$4699,"")+COUNTIFS('Relevant - In CRM unknown'!$T$2:$T$253,$A715,'Relevant - In CRM unknown'!$G$2:$G$253,"UK",'Relevant - In CRM unknown'!$M$2:$M$253,"")+COUNTIFS('Relevant - IN NOW CRM valid'!$T$2:$T$2328,$A715,'Relevant - IN NOW CRM valid'!$G$2:$G$2328,"UK",'Relevant - IN NOW CRM valid'!$M$2:$M$2328,"")+COUNTIFS('Relevant - IN NOW CRM unknown'!$T$2:$T$1227,$A715,'Relevant - IN NOW CRM unknown'!$G$2:$G$1227,"UK",'Relevant - IN NOW CRM unknown'!$M$2:$M$1227,"")+COUNTIFS('Relevant - Not CRM not valid'!$T$2:$T$416,$A715,'Relevant - Not CRM not valid'!$G$2:$G$416,"UK",'Relevant - Not CRM not valid'!$M$2:$M$416,"")+COUNTIFS('Relevant - In CRM not valid'!$T$2:$T$46,$A715,'Relevant - In CRM not valid'!$G$2:$G$46,"UK",'Relevant - In CRM not valid'!$M$2:$M$46,"")</f>
        <v>0</v>
      </c>
      <c r="M715" s="2">
        <f t="shared" si="22"/>
        <v>1</v>
      </c>
      <c r="N715" s="2">
        <f>COUNTIFS('Relevant - In CRM valid'!$T$2:$T$4699,$A715,'Relevant - In CRM valid'!$G$2:$G$4699,"UK",'Relevant - In CRM valid'!$Q$2:$Q$4699,"valid")+COUNTIFS('Relevant - In CRM unknown'!$T$2:$T$253,$A715,'Relevant - In CRM unknown'!$G$2:$G$253,"UK",'Relevant - In CRM unknown'!$Q$2:$Q$253,"valid")+COUNTIFS('Relevant - IN NOW CRM valid'!$T$2:$T$2328,$A715,'Relevant - IN NOW CRM valid'!$G$2:$G$2328,"UK",'Relevant - IN NOW CRM valid'!$Q$2:$Q$2328,"valid")+COUNTIFS('Relevant - IN NOW CRM unknown'!$T$2:$T$1227,$A715,'Relevant - IN NOW CRM unknown'!$G$2:$G$1227,"UK",'Relevant - IN NOW CRM unknown'!$Q$2:$Q$1227,"valid")+COUNTIFS('Relevant - Not CRM not valid'!$T$2:$T$416,$A715,'Relevant - Not CRM not valid'!$G$2:$G$416,"UK",'Relevant - Not CRM not valid'!$Q$2:$Q$416,"valid")+COUNTIFS('Relevant - In CRM not valid'!$T$2:$T$46,$A715,'Relevant - In CRM not valid'!$G$2:$G$46,"UK",'Relevant - In CRM not valid'!$Q$2:$Q$46,"valid")</f>
        <v>1</v>
      </c>
      <c r="O715" s="2" t="str">
        <f t="shared" si="23"/>
        <v>Research  IT/Systems</v>
      </c>
    </row>
    <row r="716" spans="1:15" ht="15" customHeight="1">
      <c r="A716" s="2" t="s">
        <v>1539</v>
      </c>
      <c r="B716" s="2" t="s">
        <v>1540</v>
      </c>
      <c r="C716" s="2" t="s">
        <v>525</v>
      </c>
      <c r="D716" s="2" t="str">
        <f>IFERROR(INDEX('UK Target Institutions'!$D$2:$D$727,MATCH($A716,'UK Target Institutions'!$A$2:$A$727,0)),"")</f>
        <v>No</v>
      </c>
      <c r="E716" s="2">
        <f>COUNTIFS('Relevant - In CRM valid'!$T$2:$T$4699,$A716,'Relevant - In CRM valid'!$G$2:$G$4699,"UK")+COUNTIFS('Relevant - In CRM unknown'!$T$2:$T$253,$A716,'Relevant - In CRM unknown'!$G$2:$G$253,"UK")+COUNTIFS('Relevant - IN NOW CRM valid'!$T$2:$T$2328,$A716,'Relevant - IN NOW CRM valid'!$G$2:$G$2328,"UK")+COUNTIFS('Relevant - IN NOW CRM unknown'!$T$2:$T$1227,$A716,'Relevant - IN NOW CRM unknown'!$G$2:$G$1227,"UK")+COUNTIFS('Relevant - Not CRM not valid'!$T$2:$T$416,$A716,'Relevant - Not CRM not valid'!$G$2:$G$416,"UK")+COUNTIFS('Relevant - In CRM not valid'!$T$2:$T$46,$A716,'Relevant - In CRM not valid'!$G$2:$G$46,"UK")</f>
        <v>1</v>
      </c>
      <c r="F716" s="2">
        <f>COUNTIFS('Relevant - In CRM valid'!$T$2:$T$4699,$A716,'Relevant - In CRM valid'!$G$2:$G$4699,"UK",'Relevant - In CRM valid'!$M$2:$M$4699,"Research")+COUNTIFS('Relevant - In CRM unknown'!$T$2:$T$253,$A716,'Relevant - In CRM unknown'!$G$2:$G$253,"UK",'Relevant - In CRM unknown'!$M$2:$M$253,"Research")+COUNTIFS('Relevant - IN NOW CRM valid'!$T$2:$T$2328,$A716,'Relevant - IN NOW CRM valid'!$G$2:$G$2328,"UK",'Relevant - IN NOW CRM valid'!$M$2:$M$2328,"Research")+COUNTIFS('Relevant - IN NOW CRM unknown'!$T$2:$T$1227,$A716,'Relevant - IN NOW CRM unknown'!$G$2:$G$1227,"UK",'Relevant - IN NOW CRM unknown'!$M$2:$M$1227,"Research")+COUNTIFS('Relevant - Not CRM not valid'!$T$2:$T$416,$A716,'Relevant - Not CRM not valid'!$G$2:$G$416,"UK",'Relevant - Not CRM not valid'!$M$2:$M$416,"Research")+COUNTIFS('Relevant - In CRM not valid'!$T$2:$T$46,$A716,'Relevant - In CRM not valid'!$G$2:$G$46,"UK",'Relevant - In CRM not valid'!$M$2:$M$46,"Research")</f>
        <v>0</v>
      </c>
      <c r="G716" s="2">
        <f>COUNTIFS('Relevant - In CRM valid'!$T$2:$T$4699,$A716,'Relevant - In CRM valid'!$G$2:$G$4699,"UK",'Relevant - In CRM valid'!$M$2:$M$4699,"Research",'Relevant - In CRM valid'!$R$2:$R$4699,"Senior")+COUNTIFS('Relevant - In CRM unknown'!$T$2:$T$253,$A716,'Relevant - In CRM unknown'!$G$2:$G$253,"UK",'Relevant - In CRM unknown'!$M$2:$M$253,"Research",'Relevant - In CRM unknown'!$R$2:$R$253,"Senior")+COUNTIFS('Relevant - IN NOW CRM valid'!$T$2:$T$2328,$A716,'Relevant - IN NOW CRM valid'!$G$2:$G$2328,"UK",'Relevant - IN NOW CRM valid'!$M$2:$M$2328,"Research",'Relevant - IN NOW CRM valid'!$R$2:$R$2328,"Senior")+COUNTIFS('Relevant - IN NOW CRM unknown'!$T$2:$T$1227,$A716,'Relevant - IN NOW CRM unknown'!$G$2:$G$1227,"UK",'Relevant - IN NOW CRM unknown'!$M$2:$M$1227,"Research",'Relevant - IN NOW CRM unknown'!$R$2:$R$1227,"Senior")+COUNTIFS('Relevant - Not CRM not valid'!$T$2:$T$416,$A716,'Relevant - Not CRM not valid'!$G$2:$G$416,"UK",'Relevant - Not CRM not valid'!$M$2:$M$416,"Research",'Relevant - Not CRM not valid'!$R$2:$R$416,"Senior")+COUNTIFS('Relevant - In CRM not valid'!$T$2:$T$46,$A716,'Relevant - In CRM not valid'!$G$2:$G$46,"UK",'Relevant - In CRM not valid'!$M$2:$M$46,"Research",'Relevant - In CRM not valid'!$R$2:$R$46,"Senior")</f>
        <v>0</v>
      </c>
      <c r="H716" s="2">
        <f>COUNTIFS('Relevant - In CRM valid'!$T$2:$T$4699,$A716,'Relevant - In CRM valid'!$G$2:$G$4699,"UK",'Relevant - In CRM valid'!$M$2:$M$4699,"Research",'Relevant - In CRM valid'!$R$2:$R$4699,"Operational")+COUNTIFS('Relevant - In CRM unknown'!$T$2:$T$253,$A716,'Relevant - In CRM unknown'!$G$2:$G$253,"UK",'Relevant - In CRM unknown'!$M$2:$M$253,"Research",'Relevant - In CRM unknown'!$R$2:$R$253,"Operational")+COUNTIFS('Relevant - IN NOW CRM valid'!$T$2:$T$2328,$A716,'Relevant - IN NOW CRM valid'!$G$2:$G$2328,"UK",'Relevant - IN NOW CRM valid'!$M$2:$M$2328,"Research",'Relevant - IN NOW CRM valid'!$R$2:$R$2328,"Operational")+COUNTIFS('Relevant - IN NOW CRM unknown'!$T$2:$T$1227,$A716,'Relevant - IN NOW CRM unknown'!$G$2:$G$1227,"UK",'Relevant - IN NOW CRM unknown'!$M$2:$M$1227,"Research",'Relevant - IN NOW CRM unknown'!$R$2:$R$1227,"Operational")+COUNTIFS('Relevant - Not CRM not valid'!$T$2:$T$416,$A716,'Relevant - Not CRM not valid'!$G$2:$G$416,"UK",'Relevant - Not CRM not valid'!$M$2:$M$416,"Research",'Relevant - Not CRM not valid'!$R$2:$R$416,"Operational")+COUNTIFS('Relevant - In CRM not valid'!$T$2:$T$46,$A716,'Relevant - In CRM not valid'!$G$2:$G$46,"UK",'Relevant - In CRM not valid'!$M$2:$M$46,"Research",'Relevant - In CRM not valid'!$R$2:$R$46,"Operational")</f>
        <v>0</v>
      </c>
      <c r="I716" s="2">
        <f>COUNTIFS('Relevant - In CRM valid'!$T$2:$T$4699,$A716,'Relevant - In CRM valid'!$G$2:$G$4699,"UK",'Relevant - In CRM valid'!$M$2:$M$4699,"Research",'Relevant - In CRM valid'!$R$2:$R$4699,"Academic")+COUNTIFS('Relevant - In CRM unknown'!$T$2:$T$253,$A716,'Relevant - In CRM unknown'!$G$2:$G$253,"UK",'Relevant - In CRM unknown'!$M$2:$M$253,"Research",'Relevant - In CRM unknown'!$R$2:$R$253,"Academic")+COUNTIFS('Relevant - IN NOW CRM valid'!$T$2:$T$2328,$A716,'Relevant - IN NOW CRM valid'!$G$2:$G$2328,"UK",'Relevant - IN NOW CRM valid'!$M$2:$M$2328,"Research",'Relevant - IN NOW CRM valid'!$R$2:$R$2328,"Academic")+COUNTIFS('Relevant - IN NOW CRM unknown'!$T$2:$T$1227,$A716,'Relevant - IN NOW CRM unknown'!$G$2:$G$1227,"UK",'Relevant - IN NOW CRM unknown'!$M$2:$M$1227,"Research",'Relevant - IN NOW CRM unknown'!$R$2:$R$1227,"Academic")+COUNTIFS('Relevant - Not CRM not valid'!$T$2:$T$416,$A716,'Relevant - Not CRM not valid'!$G$2:$G$416,"UK",'Relevant - Not CRM not valid'!$M$2:$M$416,"Research",'Relevant - Not CRM not valid'!$R$2:$R$416,"Academic")+COUNTIFS('Relevant - In CRM not valid'!$T$2:$T$46,$A716,'Relevant - In CRM not valid'!$G$2:$G$46,"UK",'Relevant - In CRM not valid'!$M$2:$M$46,"Research",'Relevant - In CRM not valid'!$R$2:$R$46,"Academic")</f>
        <v>0</v>
      </c>
      <c r="J716" s="2">
        <f>COUNTIFS('Relevant - In CRM valid'!$T$2:$T$4699,$A716,'Relevant - In CRM valid'!$G$2:$G$4699,"UK",'Relevant - In CRM valid'!$M$2:$M$4699,"Finance")+COUNTIFS('Relevant - In CRM unknown'!$T$2:$T$253,$A716,'Relevant - In CRM unknown'!$G$2:$G$253,"UK",'Relevant - In CRM unknown'!$M$2:$M$253,"Finance")+COUNTIFS('Relevant - IN NOW CRM valid'!$T$2:$T$2328,$A716,'Relevant - IN NOW CRM valid'!$G$2:$G$2328,"UK",'Relevant - IN NOW CRM valid'!$M$2:$M$2328,"Finance")+COUNTIFS('Relevant - IN NOW CRM unknown'!$T$2:$T$1227,$A716,'Relevant - IN NOW CRM unknown'!$G$2:$G$1227,"UK",'Relevant - IN NOW CRM unknown'!$M$2:$M$1227,"Finance")+COUNTIFS('Relevant - Not CRM not valid'!$T$2:$T$416,$A716,'Relevant - Not CRM not valid'!$G$2:$G$416,"UK",'Relevant - Not CRM not valid'!$M$2:$M$416,"Finance")+COUNTIFS('Relevant - In CRM not valid'!$T$2:$T$46,$A716,'Relevant - In CRM not valid'!$G$2:$G$46,"UK",'Relevant - In CRM not valid'!$M$2:$M$46,"Finance")</f>
        <v>1</v>
      </c>
      <c r="K716" s="2">
        <f>COUNTIFS('Relevant - In CRM valid'!$T$2:$T$4699,$A716,'Relevant - In CRM valid'!$G$2:$G$4699,"UK",'Relevant - In CRM valid'!$M$2:$M$4699,"IT/Systems")+COUNTIFS('Relevant - In CRM unknown'!$T$2:$T$253,$A716,'Relevant - In CRM unknown'!$G$2:$G$253,"UK",'Relevant - In CRM unknown'!$M$2:$M$253,"IT/Systems")+COUNTIFS('Relevant - IN NOW CRM valid'!$T$2:$T$2328,$A716,'Relevant - IN NOW CRM valid'!$G$2:$G$2328,"UK",'Relevant - IN NOW CRM valid'!$M$2:$M$2328,"IT/Systems")+COUNTIFS('Relevant - IN NOW CRM unknown'!$T$2:$T$1227,$A716,'Relevant - IN NOW CRM unknown'!$G$2:$G$1227,"UK",'Relevant - IN NOW CRM unknown'!$M$2:$M$1227,"IT/Systems")+COUNTIFS('Relevant - Not CRM not valid'!$T$2:$T$416,$A716,'Relevant - Not CRM not valid'!$G$2:$G$416,"UK",'Relevant - Not CRM not valid'!$M$2:$M$416,"IT/Systems")+COUNTIFS('Relevant - In CRM not valid'!$T$2:$T$46,$A716,'Relevant - In CRM not valid'!$G$2:$G$46,"UK",'Relevant - In CRM not valid'!$M$2:$M$46,"IT/Systems")</f>
        <v>0</v>
      </c>
      <c r="L716" s="2">
        <f>COUNTIFS('Relevant - In CRM valid'!$T$2:$T$4699,$A716,'Relevant - In CRM valid'!$G$2:$G$4699,"UK",'Relevant - In CRM valid'!$M$2:$M$4699,"")+COUNTIFS('Relevant - In CRM unknown'!$T$2:$T$253,$A716,'Relevant - In CRM unknown'!$G$2:$G$253,"UK",'Relevant - In CRM unknown'!$M$2:$M$253,"")+COUNTIFS('Relevant - IN NOW CRM valid'!$T$2:$T$2328,$A716,'Relevant - IN NOW CRM valid'!$G$2:$G$2328,"UK",'Relevant - IN NOW CRM valid'!$M$2:$M$2328,"")+COUNTIFS('Relevant - IN NOW CRM unknown'!$T$2:$T$1227,$A716,'Relevant - IN NOW CRM unknown'!$G$2:$G$1227,"UK",'Relevant - IN NOW CRM unknown'!$M$2:$M$1227,"")+COUNTIFS('Relevant - Not CRM not valid'!$T$2:$T$416,$A716,'Relevant - Not CRM not valid'!$G$2:$G$416,"UK",'Relevant - Not CRM not valid'!$M$2:$M$416,"")+COUNTIFS('Relevant - In CRM not valid'!$T$2:$T$46,$A716,'Relevant - In CRM not valid'!$G$2:$G$46,"UK",'Relevant - In CRM not valid'!$M$2:$M$46,"")</f>
        <v>0</v>
      </c>
      <c r="M716" s="2">
        <f t="shared" si="22"/>
        <v>1</v>
      </c>
      <c r="N716" s="2">
        <f>COUNTIFS('Relevant - In CRM valid'!$T$2:$T$4699,$A716,'Relevant - In CRM valid'!$G$2:$G$4699,"UK",'Relevant - In CRM valid'!$Q$2:$Q$4699,"valid")+COUNTIFS('Relevant - In CRM unknown'!$T$2:$T$253,$A716,'Relevant - In CRM unknown'!$G$2:$G$253,"UK",'Relevant - In CRM unknown'!$Q$2:$Q$253,"valid")+COUNTIFS('Relevant - IN NOW CRM valid'!$T$2:$T$2328,$A716,'Relevant - IN NOW CRM valid'!$G$2:$G$2328,"UK",'Relevant - IN NOW CRM valid'!$Q$2:$Q$2328,"valid")+COUNTIFS('Relevant - IN NOW CRM unknown'!$T$2:$T$1227,$A716,'Relevant - IN NOW CRM unknown'!$G$2:$G$1227,"UK",'Relevant - IN NOW CRM unknown'!$Q$2:$Q$1227,"valid")+COUNTIFS('Relevant - Not CRM not valid'!$T$2:$T$416,$A716,'Relevant - Not CRM not valid'!$G$2:$G$416,"UK",'Relevant - Not CRM not valid'!$Q$2:$Q$416,"valid")+COUNTIFS('Relevant - In CRM not valid'!$T$2:$T$46,$A716,'Relevant - In CRM not valid'!$G$2:$G$46,"UK",'Relevant - In CRM not valid'!$Q$2:$Q$46,"valid")</f>
        <v>1</v>
      </c>
      <c r="O716" s="2" t="str">
        <f t="shared" si="23"/>
        <v>Research  IT/Systems</v>
      </c>
    </row>
    <row r="717" spans="1:15" ht="15" customHeight="1">
      <c r="A717" s="2" t="s">
        <v>1541</v>
      </c>
      <c r="B717" s="2" t="s">
        <v>1542</v>
      </c>
      <c r="C717" s="2" t="s">
        <v>1570</v>
      </c>
      <c r="D717" s="2" t="str">
        <f>IFERROR(INDEX('UK Target Institutions'!$D$2:$D$727,MATCH($A717,'UK Target Institutions'!$A$2:$A$727,0)),"")</f>
        <v>No</v>
      </c>
      <c r="E717" s="2">
        <f>COUNTIFS('Relevant - In CRM valid'!$T$2:$T$4699,$A717,'Relevant - In CRM valid'!$G$2:$G$4699,"UK")+COUNTIFS('Relevant - In CRM unknown'!$T$2:$T$253,$A717,'Relevant - In CRM unknown'!$G$2:$G$253,"UK")+COUNTIFS('Relevant - IN NOW CRM valid'!$T$2:$T$2328,$A717,'Relevant - IN NOW CRM valid'!$G$2:$G$2328,"UK")+COUNTIFS('Relevant - IN NOW CRM unknown'!$T$2:$T$1227,$A717,'Relevant - IN NOW CRM unknown'!$G$2:$G$1227,"UK")+COUNTIFS('Relevant - Not CRM not valid'!$T$2:$T$416,$A717,'Relevant - Not CRM not valid'!$G$2:$G$416,"UK")+COUNTIFS('Relevant - In CRM not valid'!$T$2:$T$46,$A717,'Relevant - In CRM not valid'!$G$2:$G$46,"UK")</f>
        <v>1</v>
      </c>
      <c r="F717" s="2">
        <f>COUNTIFS('Relevant - In CRM valid'!$T$2:$T$4699,$A717,'Relevant - In CRM valid'!$G$2:$G$4699,"UK",'Relevant - In CRM valid'!$M$2:$M$4699,"Research")+COUNTIFS('Relevant - In CRM unknown'!$T$2:$T$253,$A717,'Relevant - In CRM unknown'!$G$2:$G$253,"UK",'Relevant - In CRM unknown'!$M$2:$M$253,"Research")+COUNTIFS('Relevant - IN NOW CRM valid'!$T$2:$T$2328,$A717,'Relevant - IN NOW CRM valid'!$G$2:$G$2328,"UK",'Relevant - IN NOW CRM valid'!$M$2:$M$2328,"Research")+COUNTIFS('Relevant - IN NOW CRM unknown'!$T$2:$T$1227,$A717,'Relevant - IN NOW CRM unknown'!$G$2:$G$1227,"UK",'Relevant - IN NOW CRM unknown'!$M$2:$M$1227,"Research")+COUNTIFS('Relevant - Not CRM not valid'!$T$2:$T$416,$A717,'Relevant - Not CRM not valid'!$G$2:$G$416,"UK",'Relevant - Not CRM not valid'!$M$2:$M$416,"Research")+COUNTIFS('Relevant - In CRM not valid'!$T$2:$T$46,$A717,'Relevant - In CRM not valid'!$G$2:$G$46,"UK",'Relevant - In CRM not valid'!$M$2:$M$46,"Research")</f>
        <v>0</v>
      </c>
      <c r="G717" s="2">
        <f>COUNTIFS('Relevant - In CRM valid'!$T$2:$T$4699,$A717,'Relevant - In CRM valid'!$G$2:$G$4699,"UK",'Relevant - In CRM valid'!$M$2:$M$4699,"Research",'Relevant - In CRM valid'!$R$2:$R$4699,"Senior")+COUNTIFS('Relevant - In CRM unknown'!$T$2:$T$253,$A717,'Relevant - In CRM unknown'!$G$2:$G$253,"UK",'Relevant - In CRM unknown'!$M$2:$M$253,"Research",'Relevant - In CRM unknown'!$R$2:$R$253,"Senior")+COUNTIFS('Relevant - IN NOW CRM valid'!$T$2:$T$2328,$A717,'Relevant - IN NOW CRM valid'!$G$2:$G$2328,"UK",'Relevant - IN NOW CRM valid'!$M$2:$M$2328,"Research",'Relevant - IN NOW CRM valid'!$R$2:$R$2328,"Senior")+COUNTIFS('Relevant - IN NOW CRM unknown'!$T$2:$T$1227,$A717,'Relevant - IN NOW CRM unknown'!$G$2:$G$1227,"UK",'Relevant - IN NOW CRM unknown'!$M$2:$M$1227,"Research",'Relevant - IN NOW CRM unknown'!$R$2:$R$1227,"Senior")+COUNTIFS('Relevant - Not CRM not valid'!$T$2:$T$416,$A717,'Relevant - Not CRM not valid'!$G$2:$G$416,"UK",'Relevant - Not CRM not valid'!$M$2:$M$416,"Research",'Relevant - Not CRM not valid'!$R$2:$R$416,"Senior")+COUNTIFS('Relevant - In CRM not valid'!$T$2:$T$46,$A717,'Relevant - In CRM not valid'!$G$2:$G$46,"UK",'Relevant - In CRM not valid'!$M$2:$M$46,"Research",'Relevant - In CRM not valid'!$R$2:$R$46,"Senior")</f>
        <v>0</v>
      </c>
      <c r="H717" s="2">
        <f>COUNTIFS('Relevant - In CRM valid'!$T$2:$T$4699,$A717,'Relevant - In CRM valid'!$G$2:$G$4699,"UK",'Relevant - In CRM valid'!$M$2:$M$4699,"Research",'Relevant - In CRM valid'!$R$2:$R$4699,"Operational")+COUNTIFS('Relevant - In CRM unknown'!$T$2:$T$253,$A717,'Relevant - In CRM unknown'!$G$2:$G$253,"UK",'Relevant - In CRM unknown'!$M$2:$M$253,"Research",'Relevant - In CRM unknown'!$R$2:$R$253,"Operational")+COUNTIFS('Relevant - IN NOW CRM valid'!$T$2:$T$2328,$A717,'Relevant - IN NOW CRM valid'!$G$2:$G$2328,"UK",'Relevant - IN NOW CRM valid'!$M$2:$M$2328,"Research",'Relevant - IN NOW CRM valid'!$R$2:$R$2328,"Operational")+COUNTIFS('Relevant - IN NOW CRM unknown'!$T$2:$T$1227,$A717,'Relevant - IN NOW CRM unknown'!$G$2:$G$1227,"UK",'Relevant - IN NOW CRM unknown'!$M$2:$M$1227,"Research",'Relevant - IN NOW CRM unknown'!$R$2:$R$1227,"Operational")+COUNTIFS('Relevant - Not CRM not valid'!$T$2:$T$416,$A717,'Relevant - Not CRM not valid'!$G$2:$G$416,"UK",'Relevant - Not CRM not valid'!$M$2:$M$416,"Research",'Relevant - Not CRM not valid'!$R$2:$R$416,"Operational")+COUNTIFS('Relevant - In CRM not valid'!$T$2:$T$46,$A717,'Relevant - In CRM not valid'!$G$2:$G$46,"UK",'Relevant - In CRM not valid'!$M$2:$M$46,"Research",'Relevant - In CRM not valid'!$R$2:$R$46,"Operational")</f>
        <v>0</v>
      </c>
      <c r="I717" s="2">
        <f>COUNTIFS('Relevant - In CRM valid'!$T$2:$T$4699,$A717,'Relevant - In CRM valid'!$G$2:$G$4699,"UK",'Relevant - In CRM valid'!$M$2:$M$4699,"Research",'Relevant - In CRM valid'!$R$2:$R$4699,"Academic")+COUNTIFS('Relevant - In CRM unknown'!$T$2:$T$253,$A717,'Relevant - In CRM unknown'!$G$2:$G$253,"UK",'Relevant - In CRM unknown'!$M$2:$M$253,"Research",'Relevant - In CRM unknown'!$R$2:$R$253,"Academic")+COUNTIFS('Relevant - IN NOW CRM valid'!$T$2:$T$2328,$A717,'Relevant - IN NOW CRM valid'!$G$2:$G$2328,"UK",'Relevant - IN NOW CRM valid'!$M$2:$M$2328,"Research",'Relevant - IN NOW CRM valid'!$R$2:$R$2328,"Academic")+COUNTIFS('Relevant - IN NOW CRM unknown'!$T$2:$T$1227,$A717,'Relevant - IN NOW CRM unknown'!$G$2:$G$1227,"UK",'Relevant - IN NOW CRM unknown'!$M$2:$M$1227,"Research",'Relevant - IN NOW CRM unknown'!$R$2:$R$1227,"Academic")+COUNTIFS('Relevant - Not CRM not valid'!$T$2:$T$416,$A717,'Relevant - Not CRM not valid'!$G$2:$G$416,"UK",'Relevant - Not CRM not valid'!$M$2:$M$416,"Research",'Relevant - Not CRM not valid'!$R$2:$R$416,"Academic")+COUNTIFS('Relevant - In CRM not valid'!$T$2:$T$46,$A717,'Relevant - In CRM not valid'!$G$2:$G$46,"UK",'Relevant - In CRM not valid'!$M$2:$M$46,"Research",'Relevant - In CRM not valid'!$R$2:$R$46,"Academic")</f>
        <v>0</v>
      </c>
      <c r="J717" s="2">
        <f>COUNTIFS('Relevant - In CRM valid'!$T$2:$T$4699,$A717,'Relevant - In CRM valid'!$G$2:$G$4699,"UK",'Relevant - In CRM valid'!$M$2:$M$4699,"Finance")+COUNTIFS('Relevant - In CRM unknown'!$T$2:$T$253,$A717,'Relevant - In CRM unknown'!$G$2:$G$253,"UK",'Relevant - In CRM unknown'!$M$2:$M$253,"Finance")+COUNTIFS('Relevant - IN NOW CRM valid'!$T$2:$T$2328,$A717,'Relevant - IN NOW CRM valid'!$G$2:$G$2328,"UK",'Relevant - IN NOW CRM valid'!$M$2:$M$2328,"Finance")+COUNTIFS('Relevant - IN NOW CRM unknown'!$T$2:$T$1227,$A717,'Relevant - IN NOW CRM unknown'!$G$2:$G$1227,"UK",'Relevant - IN NOW CRM unknown'!$M$2:$M$1227,"Finance")+COUNTIFS('Relevant - Not CRM not valid'!$T$2:$T$416,$A717,'Relevant - Not CRM not valid'!$G$2:$G$416,"UK",'Relevant - Not CRM not valid'!$M$2:$M$416,"Finance")+COUNTIFS('Relevant - In CRM not valid'!$T$2:$T$46,$A717,'Relevant - In CRM not valid'!$G$2:$G$46,"UK",'Relevant - In CRM not valid'!$M$2:$M$46,"Finance")</f>
        <v>1</v>
      </c>
      <c r="K717" s="2">
        <f>COUNTIFS('Relevant - In CRM valid'!$T$2:$T$4699,$A717,'Relevant - In CRM valid'!$G$2:$G$4699,"UK",'Relevant - In CRM valid'!$M$2:$M$4699,"IT/Systems")+COUNTIFS('Relevant - In CRM unknown'!$T$2:$T$253,$A717,'Relevant - In CRM unknown'!$G$2:$G$253,"UK",'Relevant - In CRM unknown'!$M$2:$M$253,"IT/Systems")+COUNTIFS('Relevant - IN NOW CRM valid'!$T$2:$T$2328,$A717,'Relevant - IN NOW CRM valid'!$G$2:$G$2328,"UK",'Relevant - IN NOW CRM valid'!$M$2:$M$2328,"IT/Systems")+COUNTIFS('Relevant - IN NOW CRM unknown'!$T$2:$T$1227,$A717,'Relevant - IN NOW CRM unknown'!$G$2:$G$1227,"UK",'Relevant - IN NOW CRM unknown'!$M$2:$M$1227,"IT/Systems")+COUNTIFS('Relevant - Not CRM not valid'!$T$2:$T$416,$A717,'Relevant - Not CRM not valid'!$G$2:$G$416,"UK",'Relevant - Not CRM not valid'!$M$2:$M$416,"IT/Systems")+COUNTIFS('Relevant - In CRM not valid'!$T$2:$T$46,$A717,'Relevant - In CRM not valid'!$G$2:$G$46,"UK",'Relevant - In CRM not valid'!$M$2:$M$46,"IT/Systems")</f>
        <v>0</v>
      </c>
      <c r="L717" s="2">
        <f>COUNTIFS('Relevant - In CRM valid'!$T$2:$T$4699,$A717,'Relevant - In CRM valid'!$G$2:$G$4699,"UK",'Relevant - In CRM valid'!$M$2:$M$4699,"")+COUNTIFS('Relevant - In CRM unknown'!$T$2:$T$253,$A717,'Relevant - In CRM unknown'!$G$2:$G$253,"UK",'Relevant - In CRM unknown'!$M$2:$M$253,"")+COUNTIFS('Relevant - IN NOW CRM valid'!$T$2:$T$2328,$A717,'Relevant - IN NOW CRM valid'!$G$2:$G$2328,"UK",'Relevant - IN NOW CRM valid'!$M$2:$M$2328,"")+COUNTIFS('Relevant - IN NOW CRM unknown'!$T$2:$T$1227,$A717,'Relevant - IN NOW CRM unknown'!$G$2:$G$1227,"UK",'Relevant - IN NOW CRM unknown'!$M$2:$M$1227,"")+COUNTIFS('Relevant - Not CRM not valid'!$T$2:$T$416,$A717,'Relevant - Not CRM not valid'!$G$2:$G$416,"UK",'Relevant - Not CRM not valid'!$M$2:$M$416,"")+COUNTIFS('Relevant - In CRM not valid'!$T$2:$T$46,$A717,'Relevant - In CRM not valid'!$G$2:$G$46,"UK",'Relevant - In CRM not valid'!$M$2:$M$46,"")</f>
        <v>0</v>
      </c>
      <c r="M717" s="2">
        <f t="shared" si="22"/>
        <v>1</v>
      </c>
      <c r="N717" s="2">
        <f>COUNTIFS('Relevant - In CRM valid'!$T$2:$T$4699,$A717,'Relevant - In CRM valid'!$G$2:$G$4699,"UK",'Relevant - In CRM valid'!$Q$2:$Q$4699,"valid")+COUNTIFS('Relevant - In CRM unknown'!$T$2:$T$253,$A717,'Relevant - In CRM unknown'!$G$2:$G$253,"UK",'Relevant - In CRM unknown'!$Q$2:$Q$253,"valid")+COUNTIFS('Relevant - IN NOW CRM valid'!$T$2:$T$2328,$A717,'Relevant - IN NOW CRM valid'!$G$2:$G$2328,"UK",'Relevant - IN NOW CRM valid'!$Q$2:$Q$2328,"valid")+COUNTIFS('Relevant - IN NOW CRM unknown'!$T$2:$T$1227,$A717,'Relevant - IN NOW CRM unknown'!$G$2:$G$1227,"UK",'Relevant - IN NOW CRM unknown'!$Q$2:$Q$1227,"valid")+COUNTIFS('Relevant - Not CRM not valid'!$T$2:$T$416,$A717,'Relevant - Not CRM not valid'!$G$2:$G$416,"UK",'Relevant - Not CRM not valid'!$Q$2:$Q$416,"valid")+COUNTIFS('Relevant - In CRM not valid'!$T$2:$T$46,$A717,'Relevant - In CRM not valid'!$G$2:$G$46,"UK",'Relevant - In CRM not valid'!$Q$2:$Q$46,"valid")</f>
        <v>1</v>
      </c>
      <c r="O717" s="2" t="str">
        <f t="shared" si="23"/>
        <v>Research  IT/Systems</v>
      </c>
    </row>
    <row r="718" spans="1:15" ht="15" customHeight="1">
      <c r="A718" s="2" t="s">
        <v>1543</v>
      </c>
      <c r="B718" s="2" t="s">
        <v>1544</v>
      </c>
      <c r="C718" s="2" t="s">
        <v>368</v>
      </c>
      <c r="D718" s="2" t="str">
        <f>IFERROR(INDEX('UK Target Institutions'!$D$2:$D$727,MATCH($A718,'UK Target Institutions'!$A$2:$A$727,0)),"")</f>
        <v>No</v>
      </c>
      <c r="E718" s="2">
        <f>COUNTIFS('Relevant - In CRM valid'!$T$2:$T$4699,$A718,'Relevant - In CRM valid'!$G$2:$G$4699,"UK")+COUNTIFS('Relevant - In CRM unknown'!$T$2:$T$253,$A718,'Relevant - In CRM unknown'!$G$2:$G$253,"UK")+COUNTIFS('Relevant - IN NOW CRM valid'!$T$2:$T$2328,$A718,'Relevant - IN NOW CRM valid'!$G$2:$G$2328,"UK")+COUNTIFS('Relevant - IN NOW CRM unknown'!$T$2:$T$1227,$A718,'Relevant - IN NOW CRM unknown'!$G$2:$G$1227,"UK")+COUNTIFS('Relevant - Not CRM not valid'!$T$2:$T$416,$A718,'Relevant - Not CRM not valid'!$G$2:$G$416,"UK")+COUNTIFS('Relevant - In CRM not valid'!$T$2:$T$46,$A718,'Relevant - In CRM not valid'!$G$2:$G$46,"UK")</f>
        <v>1</v>
      </c>
      <c r="F718" s="2">
        <f>COUNTIFS('Relevant - In CRM valid'!$T$2:$T$4699,$A718,'Relevant - In CRM valid'!$G$2:$G$4699,"UK",'Relevant - In CRM valid'!$M$2:$M$4699,"Research")+COUNTIFS('Relevant - In CRM unknown'!$T$2:$T$253,$A718,'Relevant - In CRM unknown'!$G$2:$G$253,"UK",'Relevant - In CRM unknown'!$M$2:$M$253,"Research")+COUNTIFS('Relevant - IN NOW CRM valid'!$T$2:$T$2328,$A718,'Relevant - IN NOW CRM valid'!$G$2:$G$2328,"UK",'Relevant - IN NOW CRM valid'!$M$2:$M$2328,"Research")+COUNTIFS('Relevant - IN NOW CRM unknown'!$T$2:$T$1227,$A718,'Relevant - IN NOW CRM unknown'!$G$2:$G$1227,"UK",'Relevant - IN NOW CRM unknown'!$M$2:$M$1227,"Research")+COUNTIFS('Relevant - Not CRM not valid'!$T$2:$T$416,$A718,'Relevant - Not CRM not valid'!$G$2:$G$416,"UK",'Relevant - Not CRM not valid'!$M$2:$M$416,"Research")+COUNTIFS('Relevant - In CRM not valid'!$T$2:$T$46,$A718,'Relevant - In CRM not valid'!$G$2:$G$46,"UK",'Relevant - In CRM not valid'!$M$2:$M$46,"Research")</f>
        <v>1</v>
      </c>
      <c r="G718" s="2">
        <f>COUNTIFS('Relevant - In CRM valid'!$T$2:$T$4699,$A718,'Relevant - In CRM valid'!$G$2:$G$4699,"UK",'Relevant - In CRM valid'!$M$2:$M$4699,"Research",'Relevant - In CRM valid'!$R$2:$R$4699,"Senior")+COUNTIFS('Relevant - In CRM unknown'!$T$2:$T$253,$A718,'Relevant - In CRM unknown'!$G$2:$G$253,"UK",'Relevant - In CRM unknown'!$M$2:$M$253,"Research",'Relevant - In CRM unknown'!$R$2:$R$253,"Senior")+COUNTIFS('Relevant - IN NOW CRM valid'!$T$2:$T$2328,$A718,'Relevant - IN NOW CRM valid'!$G$2:$G$2328,"UK",'Relevant - IN NOW CRM valid'!$M$2:$M$2328,"Research",'Relevant - IN NOW CRM valid'!$R$2:$R$2328,"Senior")+COUNTIFS('Relevant - IN NOW CRM unknown'!$T$2:$T$1227,$A718,'Relevant - IN NOW CRM unknown'!$G$2:$G$1227,"UK",'Relevant - IN NOW CRM unknown'!$M$2:$M$1227,"Research",'Relevant - IN NOW CRM unknown'!$R$2:$R$1227,"Senior")+COUNTIFS('Relevant - Not CRM not valid'!$T$2:$T$416,$A718,'Relevant - Not CRM not valid'!$G$2:$G$416,"UK",'Relevant - Not CRM not valid'!$M$2:$M$416,"Research",'Relevant - Not CRM not valid'!$R$2:$R$416,"Senior")+COUNTIFS('Relevant - In CRM not valid'!$T$2:$T$46,$A718,'Relevant - In CRM not valid'!$G$2:$G$46,"UK",'Relevant - In CRM not valid'!$M$2:$M$46,"Research",'Relevant - In CRM not valid'!$R$2:$R$46,"Senior")</f>
        <v>1</v>
      </c>
      <c r="H718" s="2">
        <f>COUNTIFS('Relevant - In CRM valid'!$T$2:$T$4699,$A718,'Relevant - In CRM valid'!$G$2:$G$4699,"UK",'Relevant - In CRM valid'!$M$2:$M$4699,"Research",'Relevant - In CRM valid'!$R$2:$R$4699,"Operational")+COUNTIFS('Relevant - In CRM unknown'!$T$2:$T$253,$A718,'Relevant - In CRM unknown'!$G$2:$G$253,"UK",'Relevant - In CRM unknown'!$M$2:$M$253,"Research",'Relevant - In CRM unknown'!$R$2:$R$253,"Operational")+COUNTIFS('Relevant - IN NOW CRM valid'!$T$2:$T$2328,$A718,'Relevant - IN NOW CRM valid'!$G$2:$G$2328,"UK",'Relevant - IN NOW CRM valid'!$M$2:$M$2328,"Research",'Relevant - IN NOW CRM valid'!$R$2:$R$2328,"Operational")+COUNTIFS('Relevant - IN NOW CRM unknown'!$T$2:$T$1227,$A718,'Relevant - IN NOW CRM unknown'!$G$2:$G$1227,"UK",'Relevant - IN NOW CRM unknown'!$M$2:$M$1227,"Research",'Relevant - IN NOW CRM unknown'!$R$2:$R$1227,"Operational")+COUNTIFS('Relevant - Not CRM not valid'!$T$2:$T$416,$A718,'Relevant - Not CRM not valid'!$G$2:$G$416,"UK",'Relevant - Not CRM not valid'!$M$2:$M$416,"Research",'Relevant - Not CRM not valid'!$R$2:$R$416,"Operational")+COUNTIFS('Relevant - In CRM not valid'!$T$2:$T$46,$A718,'Relevant - In CRM not valid'!$G$2:$G$46,"UK",'Relevant - In CRM not valid'!$M$2:$M$46,"Research",'Relevant - In CRM not valid'!$R$2:$R$46,"Operational")</f>
        <v>0</v>
      </c>
      <c r="I718" s="2">
        <f>COUNTIFS('Relevant - In CRM valid'!$T$2:$T$4699,$A718,'Relevant - In CRM valid'!$G$2:$G$4699,"UK",'Relevant - In CRM valid'!$M$2:$M$4699,"Research",'Relevant - In CRM valid'!$R$2:$R$4699,"Academic")+COUNTIFS('Relevant - In CRM unknown'!$T$2:$T$253,$A718,'Relevant - In CRM unknown'!$G$2:$G$253,"UK",'Relevant - In CRM unknown'!$M$2:$M$253,"Research",'Relevant - In CRM unknown'!$R$2:$R$253,"Academic")+COUNTIFS('Relevant - IN NOW CRM valid'!$T$2:$T$2328,$A718,'Relevant - IN NOW CRM valid'!$G$2:$G$2328,"UK",'Relevant - IN NOW CRM valid'!$M$2:$M$2328,"Research",'Relevant - IN NOW CRM valid'!$R$2:$R$2328,"Academic")+COUNTIFS('Relevant - IN NOW CRM unknown'!$T$2:$T$1227,$A718,'Relevant - IN NOW CRM unknown'!$G$2:$G$1227,"UK",'Relevant - IN NOW CRM unknown'!$M$2:$M$1227,"Research",'Relevant - IN NOW CRM unknown'!$R$2:$R$1227,"Academic")+COUNTIFS('Relevant - Not CRM not valid'!$T$2:$T$416,$A718,'Relevant - Not CRM not valid'!$G$2:$G$416,"UK",'Relevant - Not CRM not valid'!$M$2:$M$416,"Research",'Relevant - Not CRM not valid'!$R$2:$R$416,"Academic")+COUNTIFS('Relevant - In CRM not valid'!$T$2:$T$46,$A718,'Relevant - In CRM not valid'!$G$2:$G$46,"UK",'Relevant - In CRM not valid'!$M$2:$M$46,"Research",'Relevant - In CRM not valid'!$R$2:$R$46,"Academic")</f>
        <v>0</v>
      </c>
      <c r="J718" s="2">
        <f>COUNTIFS('Relevant - In CRM valid'!$T$2:$T$4699,$A718,'Relevant - In CRM valid'!$G$2:$G$4699,"UK",'Relevant - In CRM valid'!$M$2:$M$4699,"Finance")+COUNTIFS('Relevant - In CRM unknown'!$T$2:$T$253,$A718,'Relevant - In CRM unknown'!$G$2:$G$253,"UK",'Relevant - In CRM unknown'!$M$2:$M$253,"Finance")+COUNTIFS('Relevant - IN NOW CRM valid'!$T$2:$T$2328,$A718,'Relevant - IN NOW CRM valid'!$G$2:$G$2328,"UK",'Relevant - IN NOW CRM valid'!$M$2:$M$2328,"Finance")+COUNTIFS('Relevant - IN NOW CRM unknown'!$T$2:$T$1227,$A718,'Relevant - IN NOW CRM unknown'!$G$2:$G$1227,"UK",'Relevant - IN NOW CRM unknown'!$M$2:$M$1227,"Finance")+COUNTIFS('Relevant - Not CRM not valid'!$T$2:$T$416,$A718,'Relevant - Not CRM not valid'!$G$2:$G$416,"UK",'Relevant - Not CRM not valid'!$M$2:$M$416,"Finance")+COUNTIFS('Relevant - In CRM not valid'!$T$2:$T$46,$A718,'Relevant - In CRM not valid'!$G$2:$G$46,"UK",'Relevant - In CRM not valid'!$M$2:$M$46,"Finance")</f>
        <v>0</v>
      </c>
      <c r="K718" s="2">
        <f>COUNTIFS('Relevant - In CRM valid'!$T$2:$T$4699,$A718,'Relevant - In CRM valid'!$G$2:$G$4699,"UK",'Relevant - In CRM valid'!$M$2:$M$4699,"IT/Systems")+COUNTIFS('Relevant - In CRM unknown'!$T$2:$T$253,$A718,'Relevant - In CRM unknown'!$G$2:$G$253,"UK",'Relevant - In CRM unknown'!$M$2:$M$253,"IT/Systems")+COUNTIFS('Relevant - IN NOW CRM valid'!$T$2:$T$2328,$A718,'Relevant - IN NOW CRM valid'!$G$2:$G$2328,"UK",'Relevant - IN NOW CRM valid'!$M$2:$M$2328,"IT/Systems")+COUNTIFS('Relevant - IN NOW CRM unknown'!$T$2:$T$1227,$A718,'Relevant - IN NOW CRM unknown'!$G$2:$G$1227,"UK",'Relevant - IN NOW CRM unknown'!$M$2:$M$1227,"IT/Systems")+COUNTIFS('Relevant - Not CRM not valid'!$T$2:$T$416,$A718,'Relevant - Not CRM not valid'!$G$2:$G$416,"UK",'Relevant - Not CRM not valid'!$M$2:$M$416,"IT/Systems")+COUNTIFS('Relevant - In CRM not valid'!$T$2:$T$46,$A718,'Relevant - In CRM not valid'!$G$2:$G$46,"UK",'Relevant - In CRM not valid'!$M$2:$M$46,"IT/Systems")</f>
        <v>0</v>
      </c>
      <c r="L718" s="2">
        <f>COUNTIFS('Relevant - In CRM valid'!$T$2:$T$4699,$A718,'Relevant - In CRM valid'!$G$2:$G$4699,"UK",'Relevant - In CRM valid'!$M$2:$M$4699,"")+COUNTIFS('Relevant - In CRM unknown'!$T$2:$T$253,$A718,'Relevant - In CRM unknown'!$G$2:$G$253,"UK",'Relevant - In CRM unknown'!$M$2:$M$253,"")+COUNTIFS('Relevant - IN NOW CRM valid'!$T$2:$T$2328,$A718,'Relevant - IN NOW CRM valid'!$G$2:$G$2328,"UK",'Relevant - IN NOW CRM valid'!$M$2:$M$2328,"")+COUNTIFS('Relevant - IN NOW CRM unknown'!$T$2:$T$1227,$A718,'Relevant - IN NOW CRM unknown'!$G$2:$G$1227,"UK",'Relevant - IN NOW CRM unknown'!$M$2:$M$1227,"")+COUNTIFS('Relevant - Not CRM not valid'!$T$2:$T$416,$A718,'Relevant - Not CRM not valid'!$G$2:$G$416,"UK",'Relevant - Not CRM not valid'!$M$2:$M$416,"")+COUNTIFS('Relevant - In CRM not valid'!$T$2:$T$46,$A718,'Relevant - In CRM not valid'!$G$2:$G$46,"UK",'Relevant - In CRM not valid'!$M$2:$M$46,"")</f>
        <v>0</v>
      </c>
      <c r="M718" s="2">
        <f t="shared" si="22"/>
        <v>1</v>
      </c>
      <c r="N718" s="2">
        <f>COUNTIFS('Relevant - In CRM valid'!$T$2:$T$4699,$A718,'Relevant - In CRM valid'!$G$2:$G$4699,"UK",'Relevant - In CRM valid'!$Q$2:$Q$4699,"valid")+COUNTIFS('Relevant - In CRM unknown'!$T$2:$T$253,$A718,'Relevant - In CRM unknown'!$G$2:$G$253,"UK",'Relevant - In CRM unknown'!$Q$2:$Q$253,"valid")+COUNTIFS('Relevant - IN NOW CRM valid'!$T$2:$T$2328,$A718,'Relevant - IN NOW CRM valid'!$G$2:$G$2328,"UK",'Relevant - IN NOW CRM valid'!$Q$2:$Q$2328,"valid")+COUNTIFS('Relevant - IN NOW CRM unknown'!$T$2:$T$1227,$A718,'Relevant - IN NOW CRM unknown'!$G$2:$G$1227,"UK",'Relevant - IN NOW CRM unknown'!$Q$2:$Q$1227,"valid")+COUNTIFS('Relevant - Not CRM not valid'!$T$2:$T$416,$A718,'Relevant - Not CRM not valid'!$G$2:$G$416,"UK",'Relevant - Not CRM not valid'!$Q$2:$Q$416,"valid")+COUNTIFS('Relevant - In CRM not valid'!$T$2:$T$46,$A718,'Relevant - In CRM not valid'!$G$2:$G$46,"UK",'Relevant - In CRM not valid'!$Q$2:$Q$46,"valid")</f>
        <v>1</v>
      </c>
      <c r="O718" s="2" t="str">
        <f t="shared" si="23"/>
        <v>Finance  IT/Systems</v>
      </c>
    </row>
    <row r="719" spans="1:15" ht="15" customHeight="1">
      <c r="A719" s="2" t="s">
        <v>1545</v>
      </c>
      <c r="B719" s="2" t="s">
        <v>1546</v>
      </c>
      <c r="C719" s="2" t="s">
        <v>95</v>
      </c>
      <c r="D719" s="2" t="str">
        <f>IFERROR(INDEX('UK Target Institutions'!$D$2:$D$727,MATCH($A719,'UK Target Institutions'!$A$2:$A$727,0)),"")</f>
        <v>Yes</v>
      </c>
      <c r="E719" s="2">
        <f>COUNTIFS('Relevant - In CRM valid'!$T$2:$T$4699,$A719,'Relevant - In CRM valid'!$G$2:$G$4699,"UK")+COUNTIFS('Relevant - In CRM unknown'!$T$2:$T$253,$A719,'Relevant - In CRM unknown'!$G$2:$G$253,"UK")+COUNTIFS('Relevant - IN NOW CRM valid'!$T$2:$T$2328,$A719,'Relevant - IN NOW CRM valid'!$G$2:$G$2328,"UK")+COUNTIFS('Relevant - IN NOW CRM unknown'!$T$2:$T$1227,$A719,'Relevant - IN NOW CRM unknown'!$G$2:$G$1227,"UK")+COUNTIFS('Relevant - Not CRM not valid'!$T$2:$T$416,$A719,'Relevant - Not CRM not valid'!$G$2:$G$416,"UK")+COUNTIFS('Relevant - In CRM not valid'!$T$2:$T$46,$A719,'Relevant - In CRM not valid'!$G$2:$G$46,"UK")</f>
        <v>1</v>
      </c>
      <c r="F719" s="2">
        <f>COUNTIFS('Relevant - In CRM valid'!$T$2:$T$4699,$A719,'Relevant - In CRM valid'!$G$2:$G$4699,"UK",'Relevant - In CRM valid'!$M$2:$M$4699,"Research")+COUNTIFS('Relevant - In CRM unknown'!$T$2:$T$253,$A719,'Relevant - In CRM unknown'!$G$2:$G$253,"UK",'Relevant - In CRM unknown'!$M$2:$M$253,"Research")+COUNTIFS('Relevant - IN NOW CRM valid'!$T$2:$T$2328,$A719,'Relevant - IN NOW CRM valid'!$G$2:$G$2328,"UK",'Relevant - IN NOW CRM valid'!$M$2:$M$2328,"Research")+COUNTIFS('Relevant - IN NOW CRM unknown'!$T$2:$T$1227,$A719,'Relevant - IN NOW CRM unknown'!$G$2:$G$1227,"UK",'Relevant - IN NOW CRM unknown'!$M$2:$M$1227,"Research")+COUNTIFS('Relevant - Not CRM not valid'!$T$2:$T$416,$A719,'Relevant - Not CRM not valid'!$G$2:$G$416,"UK",'Relevant - Not CRM not valid'!$M$2:$M$416,"Research")+COUNTIFS('Relevant - In CRM not valid'!$T$2:$T$46,$A719,'Relevant - In CRM not valid'!$G$2:$G$46,"UK",'Relevant - In CRM not valid'!$M$2:$M$46,"Research")</f>
        <v>0</v>
      </c>
      <c r="G719" s="2">
        <f>COUNTIFS('Relevant - In CRM valid'!$T$2:$T$4699,$A719,'Relevant - In CRM valid'!$G$2:$G$4699,"UK",'Relevant - In CRM valid'!$M$2:$M$4699,"Research",'Relevant - In CRM valid'!$R$2:$R$4699,"Senior")+COUNTIFS('Relevant - In CRM unknown'!$T$2:$T$253,$A719,'Relevant - In CRM unknown'!$G$2:$G$253,"UK",'Relevant - In CRM unknown'!$M$2:$M$253,"Research",'Relevant - In CRM unknown'!$R$2:$R$253,"Senior")+COUNTIFS('Relevant - IN NOW CRM valid'!$T$2:$T$2328,$A719,'Relevant - IN NOW CRM valid'!$G$2:$G$2328,"UK",'Relevant - IN NOW CRM valid'!$M$2:$M$2328,"Research",'Relevant - IN NOW CRM valid'!$R$2:$R$2328,"Senior")+COUNTIFS('Relevant - IN NOW CRM unknown'!$T$2:$T$1227,$A719,'Relevant - IN NOW CRM unknown'!$G$2:$G$1227,"UK",'Relevant - IN NOW CRM unknown'!$M$2:$M$1227,"Research",'Relevant - IN NOW CRM unknown'!$R$2:$R$1227,"Senior")+COUNTIFS('Relevant - Not CRM not valid'!$T$2:$T$416,$A719,'Relevant - Not CRM not valid'!$G$2:$G$416,"UK",'Relevant - Not CRM not valid'!$M$2:$M$416,"Research",'Relevant - Not CRM not valid'!$R$2:$R$416,"Senior")+COUNTIFS('Relevant - In CRM not valid'!$T$2:$T$46,$A719,'Relevant - In CRM not valid'!$G$2:$G$46,"UK",'Relevant - In CRM not valid'!$M$2:$M$46,"Research",'Relevant - In CRM not valid'!$R$2:$R$46,"Senior")</f>
        <v>0</v>
      </c>
      <c r="H719" s="2">
        <f>COUNTIFS('Relevant - In CRM valid'!$T$2:$T$4699,$A719,'Relevant - In CRM valid'!$G$2:$G$4699,"UK",'Relevant - In CRM valid'!$M$2:$M$4699,"Research",'Relevant - In CRM valid'!$R$2:$R$4699,"Operational")+COUNTIFS('Relevant - In CRM unknown'!$T$2:$T$253,$A719,'Relevant - In CRM unknown'!$G$2:$G$253,"UK",'Relevant - In CRM unknown'!$M$2:$M$253,"Research",'Relevant - In CRM unknown'!$R$2:$R$253,"Operational")+COUNTIFS('Relevant - IN NOW CRM valid'!$T$2:$T$2328,$A719,'Relevant - IN NOW CRM valid'!$G$2:$G$2328,"UK",'Relevant - IN NOW CRM valid'!$M$2:$M$2328,"Research",'Relevant - IN NOW CRM valid'!$R$2:$R$2328,"Operational")+COUNTIFS('Relevant - IN NOW CRM unknown'!$T$2:$T$1227,$A719,'Relevant - IN NOW CRM unknown'!$G$2:$G$1227,"UK",'Relevant - IN NOW CRM unknown'!$M$2:$M$1227,"Research",'Relevant - IN NOW CRM unknown'!$R$2:$R$1227,"Operational")+COUNTIFS('Relevant - Not CRM not valid'!$T$2:$T$416,$A719,'Relevant - Not CRM not valid'!$G$2:$G$416,"UK",'Relevant - Not CRM not valid'!$M$2:$M$416,"Research",'Relevant - Not CRM not valid'!$R$2:$R$416,"Operational")+COUNTIFS('Relevant - In CRM not valid'!$T$2:$T$46,$A719,'Relevant - In CRM not valid'!$G$2:$G$46,"UK",'Relevant - In CRM not valid'!$M$2:$M$46,"Research",'Relevant - In CRM not valid'!$R$2:$R$46,"Operational")</f>
        <v>0</v>
      </c>
      <c r="I719" s="2">
        <f>COUNTIFS('Relevant - In CRM valid'!$T$2:$T$4699,$A719,'Relevant - In CRM valid'!$G$2:$G$4699,"UK",'Relevant - In CRM valid'!$M$2:$M$4699,"Research",'Relevant - In CRM valid'!$R$2:$R$4699,"Academic")+COUNTIFS('Relevant - In CRM unknown'!$T$2:$T$253,$A719,'Relevant - In CRM unknown'!$G$2:$G$253,"UK",'Relevant - In CRM unknown'!$M$2:$M$253,"Research",'Relevant - In CRM unknown'!$R$2:$R$253,"Academic")+COUNTIFS('Relevant - IN NOW CRM valid'!$T$2:$T$2328,$A719,'Relevant - IN NOW CRM valid'!$G$2:$G$2328,"UK",'Relevant - IN NOW CRM valid'!$M$2:$M$2328,"Research",'Relevant - IN NOW CRM valid'!$R$2:$R$2328,"Academic")+COUNTIFS('Relevant - IN NOW CRM unknown'!$T$2:$T$1227,$A719,'Relevant - IN NOW CRM unknown'!$G$2:$G$1227,"UK",'Relevant - IN NOW CRM unknown'!$M$2:$M$1227,"Research",'Relevant - IN NOW CRM unknown'!$R$2:$R$1227,"Academic")+COUNTIFS('Relevant - Not CRM not valid'!$T$2:$T$416,$A719,'Relevant - Not CRM not valid'!$G$2:$G$416,"UK",'Relevant - Not CRM not valid'!$M$2:$M$416,"Research",'Relevant - Not CRM not valid'!$R$2:$R$416,"Academic")+COUNTIFS('Relevant - In CRM not valid'!$T$2:$T$46,$A719,'Relevant - In CRM not valid'!$G$2:$G$46,"UK",'Relevant - In CRM not valid'!$M$2:$M$46,"Research",'Relevant - In CRM not valid'!$R$2:$R$46,"Academic")</f>
        <v>0</v>
      </c>
      <c r="J719" s="2">
        <f>COUNTIFS('Relevant - In CRM valid'!$T$2:$T$4699,$A719,'Relevant - In CRM valid'!$G$2:$G$4699,"UK",'Relevant - In CRM valid'!$M$2:$M$4699,"Finance")+COUNTIFS('Relevant - In CRM unknown'!$T$2:$T$253,$A719,'Relevant - In CRM unknown'!$G$2:$G$253,"UK",'Relevant - In CRM unknown'!$M$2:$M$253,"Finance")+COUNTIFS('Relevant - IN NOW CRM valid'!$T$2:$T$2328,$A719,'Relevant - IN NOW CRM valid'!$G$2:$G$2328,"UK",'Relevant - IN NOW CRM valid'!$M$2:$M$2328,"Finance")+COUNTIFS('Relevant - IN NOW CRM unknown'!$T$2:$T$1227,$A719,'Relevant - IN NOW CRM unknown'!$G$2:$G$1227,"UK",'Relevant - IN NOW CRM unknown'!$M$2:$M$1227,"Finance")+COUNTIFS('Relevant - Not CRM not valid'!$T$2:$T$416,$A719,'Relevant - Not CRM not valid'!$G$2:$G$416,"UK",'Relevant - Not CRM not valid'!$M$2:$M$416,"Finance")+COUNTIFS('Relevant - In CRM not valid'!$T$2:$T$46,$A719,'Relevant - In CRM not valid'!$G$2:$G$46,"UK",'Relevant - In CRM not valid'!$M$2:$M$46,"Finance")</f>
        <v>1</v>
      </c>
      <c r="K719" s="2">
        <f>COUNTIFS('Relevant - In CRM valid'!$T$2:$T$4699,$A719,'Relevant - In CRM valid'!$G$2:$G$4699,"UK",'Relevant - In CRM valid'!$M$2:$M$4699,"IT/Systems")+COUNTIFS('Relevant - In CRM unknown'!$T$2:$T$253,$A719,'Relevant - In CRM unknown'!$G$2:$G$253,"UK",'Relevant - In CRM unknown'!$M$2:$M$253,"IT/Systems")+COUNTIFS('Relevant - IN NOW CRM valid'!$T$2:$T$2328,$A719,'Relevant - IN NOW CRM valid'!$G$2:$G$2328,"UK",'Relevant - IN NOW CRM valid'!$M$2:$M$2328,"IT/Systems")+COUNTIFS('Relevant - IN NOW CRM unknown'!$T$2:$T$1227,$A719,'Relevant - IN NOW CRM unknown'!$G$2:$G$1227,"UK",'Relevant - IN NOW CRM unknown'!$M$2:$M$1227,"IT/Systems")+COUNTIFS('Relevant - Not CRM not valid'!$T$2:$T$416,$A719,'Relevant - Not CRM not valid'!$G$2:$G$416,"UK",'Relevant - Not CRM not valid'!$M$2:$M$416,"IT/Systems")+COUNTIFS('Relevant - In CRM not valid'!$T$2:$T$46,$A719,'Relevant - In CRM not valid'!$G$2:$G$46,"UK",'Relevant - In CRM not valid'!$M$2:$M$46,"IT/Systems")</f>
        <v>0</v>
      </c>
      <c r="L719" s="2">
        <f>COUNTIFS('Relevant - In CRM valid'!$T$2:$T$4699,$A719,'Relevant - In CRM valid'!$G$2:$G$4699,"UK",'Relevant - In CRM valid'!$M$2:$M$4699,"")+COUNTIFS('Relevant - In CRM unknown'!$T$2:$T$253,$A719,'Relevant - In CRM unknown'!$G$2:$G$253,"UK",'Relevant - In CRM unknown'!$M$2:$M$253,"")+COUNTIFS('Relevant - IN NOW CRM valid'!$T$2:$T$2328,$A719,'Relevant - IN NOW CRM valid'!$G$2:$G$2328,"UK",'Relevant - IN NOW CRM valid'!$M$2:$M$2328,"")+COUNTIFS('Relevant - IN NOW CRM unknown'!$T$2:$T$1227,$A719,'Relevant - IN NOW CRM unknown'!$G$2:$G$1227,"UK",'Relevant - IN NOW CRM unknown'!$M$2:$M$1227,"")+COUNTIFS('Relevant - Not CRM not valid'!$T$2:$T$416,$A719,'Relevant - Not CRM not valid'!$G$2:$G$416,"UK",'Relevant - Not CRM not valid'!$M$2:$M$416,"")+COUNTIFS('Relevant - In CRM not valid'!$T$2:$T$46,$A719,'Relevant - In CRM not valid'!$G$2:$G$46,"UK",'Relevant - In CRM not valid'!$M$2:$M$46,"")</f>
        <v>0</v>
      </c>
      <c r="M719" s="2">
        <f t="shared" si="22"/>
        <v>1</v>
      </c>
      <c r="N719" s="2">
        <f>COUNTIFS('Relevant - In CRM valid'!$T$2:$T$4699,$A719,'Relevant - In CRM valid'!$G$2:$G$4699,"UK",'Relevant - In CRM valid'!$Q$2:$Q$4699,"valid")+COUNTIFS('Relevant - In CRM unknown'!$T$2:$T$253,$A719,'Relevant - In CRM unknown'!$G$2:$G$253,"UK",'Relevant - In CRM unknown'!$Q$2:$Q$253,"valid")+COUNTIFS('Relevant - IN NOW CRM valid'!$T$2:$T$2328,$A719,'Relevant - IN NOW CRM valid'!$G$2:$G$2328,"UK",'Relevant - IN NOW CRM valid'!$Q$2:$Q$2328,"valid")+COUNTIFS('Relevant - IN NOW CRM unknown'!$T$2:$T$1227,$A719,'Relevant - IN NOW CRM unknown'!$G$2:$G$1227,"UK",'Relevant - IN NOW CRM unknown'!$Q$2:$Q$1227,"valid")+COUNTIFS('Relevant - Not CRM not valid'!$T$2:$T$416,$A719,'Relevant - Not CRM not valid'!$G$2:$G$416,"UK",'Relevant - Not CRM not valid'!$Q$2:$Q$416,"valid")+COUNTIFS('Relevant - In CRM not valid'!$T$2:$T$46,$A719,'Relevant - In CRM not valid'!$G$2:$G$46,"UK",'Relevant - In CRM not valid'!$Q$2:$Q$46,"valid")</f>
        <v>1</v>
      </c>
      <c r="O719" s="2" t="str">
        <f t="shared" si="23"/>
        <v>Research  IT/Systems</v>
      </c>
    </row>
    <row r="720" spans="1:15" ht="15" customHeight="1">
      <c r="A720" s="2" t="s">
        <v>1547</v>
      </c>
      <c r="B720" s="2" t="s">
        <v>1548</v>
      </c>
      <c r="C720" s="2" t="s">
        <v>1570</v>
      </c>
      <c r="D720" s="2" t="str">
        <f>IFERROR(INDEX('UK Target Institutions'!$D$2:$D$727,MATCH($A720,'UK Target Institutions'!$A$2:$A$727,0)),"")</f>
        <v>No</v>
      </c>
      <c r="E720" s="2">
        <f>COUNTIFS('Relevant - In CRM valid'!$T$2:$T$4699,$A720,'Relevant - In CRM valid'!$G$2:$G$4699,"UK")+COUNTIFS('Relevant - In CRM unknown'!$T$2:$T$253,$A720,'Relevant - In CRM unknown'!$G$2:$G$253,"UK")+COUNTIFS('Relevant - IN NOW CRM valid'!$T$2:$T$2328,$A720,'Relevant - IN NOW CRM valid'!$G$2:$G$2328,"UK")+COUNTIFS('Relevant - IN NOW CRM unknown'!$T$2:$T$1227,$A720,'Relevant - IN NOW CRM unknown'!$G$2:$G$1227,"UK")+COUNTIFS('Relevant - Not CRM not valid'!$T$2:$T$416,$A720,'Relevant - Not CRM not valid'!$G$2:$G$416,"UK")+COUNTIFS('Relevant - In CRM not valid'!$T$2:$T$46,$A720,'Relevant - In CRM not valid'!$G$2:$G$46,"UK")</f>
        <v>1</v>
      </c>
      <c r="F720" s="2">
        <f>COUNTIFS('Relevant - In CRM valid'!$T$2:$T$4699,$A720,'Relevant - In CRM valid'!$G$2:$G$4699,"UK",'Relevant - In CRM valid'!$M$2:$M$4699,"Research")+COUNTIFS('Relevant - In CRM unknown'!$T$2:$T$253,$A720,'Relevant - In CRM unknown'!$G$2:$G$253,"UK",'Relevant - In CRM unknown'!$M$2:$M$253,"Research")+COUNTIFS('Relevant - IN NOW CRM valid'!$T$2:$T$2328,$A720,'Relevant - IN NOW CRM valid'!$G$2:$G$2328,"UK",'Relevant - IN NOW CRM valid'!$M$2:$M$2328,"Research")+COUNTIFS('Relevant - IN NOW CRM unknown'!$T$2:$T$1227,$A720,'Relevant - IN NOW CRM unknown'!$G$2:$G$1227,"UK",'Relevant - IN NOW CRM unknown'!$M$2:$M$1227,"Research")+COUNTIFS('Relevant - Not CRM not valid'!$T$2:$T$416,$A720,'Relevant - Not CRM not valid'!$G$2:$G$416,"UK",'Relevant - Not CRM not valid'!$M$2:$M$416,"Research")+COUNTIFS('Relevant - In CRM not valid'!$T$2:$T$46,$A720,'Relevant - In CRM not valid'!$G$2:$G$46,"UK",'Relevant - In CRM not valid'!$M$2:$M$46,"Research")</f>
        <v>0</v>
      </c>
      <c r="G720" s="2">
        <f>COUNTIFS('Relevant - In CRM valid'!$T$2:$T$4699,$A720,'Relevant - In CRM valid'!$G$2:$G$4699,"UK",'Relevant - In CRM valid'!$M$2:$M$4699,"Research",'Relevant - In CRM valid'!$R$2:$R$4699,"Senior")+COUNTIFS('Relevant - In CRM unknown'!$T$2:$T$253,$A720,'Relevant - In CRM unknown'!$G$2:$G$253,"UK",'Relevant - In CRM unknown'!$M$2:$M$253,"Research",'Relevant - In CRM unknown'!$R$2:$R$253,"Senior")+COUNTIFS('Relevant - IN NOW CRM valid'!$T$2:$T$2328,$A720,'Relevant - IN NOW CRM valid'!$G$2:$G$2328,"UK",'Relevant - IN NOW CRM valid'!$M$2:$M$2328,"Research",'Relevant - IN NOW CRM valid'!$R$2:$R$2328,"Senior")+COUNTIFS('Relevant - IN NOW CRM unknown'!$T$2:$T$1227,$A720,'Relevant - IN NOW CRM unknown'!$G$2:$G$1227,"UK",'Relevant - IN NOW CRM unknown'!$M$2:$M$1227,"Research",'Relevant - IN NOW CRM unknown'!$R$2:$R$1227,"Senior")+COUNTIFS('Relevant - Not CRM not valid'!$T$2:$T$416,$A720,'Relevant - Not CRM not valid'!$G$2:$G$416,"UK",'Relevant - Not CRM not valid'!$M$2:$M$416,"Research",'Relevant - Not CRM not valid'!$R$2:$R$416,"Senior")+COUNTIFS('Relevant - In CRM not valid'!$T$2:$T$46,$A720,'Relevant - In CRM not valid'!$G$2:$G$46,"UK",'Relevant - In CRM not valid'!$M$2:$M$46,"Research",'Relevant - In CRM not valid'!$R$2:$R$46,"Senior")</f>
        <v>0</v>
      </c>
      <c r="H720" s="2">
        <f>COUNTIFS('Relevant - In CRM valid'!$T$2:$T$4699,$A720,'Relevant - In CRM valid'!$G$2:$G$4699,"UK",'Relevant - In CRM valid'!$M$2:$M$4699,"Research",'Relevant - In CRM valid'!$R$2:$R$4699,"Operational")+COUNTIFS('Relevant - In CRM unknown'!$T$2:$T$253,$A720,'Relevant - In CRM unknown'!$G$2:$G$253,"UK",'Relevant - In CRM unknown'!$M$2:$M$253,"Research",'Relevant - In CRM unknown'!$R$2:$R$253,"Operational")+COUNTIFS('Relevant - IN NOW CRM valid'!$T$2:$T$2328,$A720,'Relevant - IN NOW CRM valid'!$G$2:$G$2328,"UK",'Relevant - IN NOW CRM valid'!$M$2:$M$2328,"Research",'Relevant - IN NOW CRM valid'!$R$2:$R$2328,"Operational")+COUNTIFS('Relevant - IN NOW CRM unknown'!$T$2:$T$1227,$A720,'Relevant - IN NOW CRM unknown'!$G$2:$G$1227,"UK",'Relevant - IN NOW CRM unknown'!$M$2:$M$1227,"Research",'Relevant - IN NOW CRM unknown'!$R$2:$R$1227,"Operational")+COUNTIFS('Relevant - Not CRM not valid'!$T$2:$T$416,$A720,'Relevant - Not CRM not valid'!$G$2:$G$416,"UK",'Relevant - Not CRM not valid'!$M$2:$M$416,"Research",'Relevant - Not CRM not valid'!$R$2:$R$416,"Operational")+COUNTIFS('Relevant - In CRM not valid'!$T$2:$T$46,$A720,'Relevant - In CRM not valid'!$G$2:$G$46,"UK",'Relevant - In CRM not valid'!$M$2:$M$46,"Research",'Relevant - In CRM not valid'!$R$2:$R$46,"Operational")</f>
        <v>0</v>
      </c>
      <c r="I720" s="2">
        <f>COUNTIFS('Relevant - In CRM valid'!$T$2:$T$4699,$A720,'Relevant - In CRM valid'!$G$2:$G$4699,"UK",'Relevant - In CRM valid'!$M$2:$M$4699,"Research",'Relevant - In CRM valid'!$R$2:$R$4699,"Academic")+COUNTIFS('Relevant - In CRM unknown'!$T$2:$T$253,$A720,'Relevant - In CRM unknown'!$G$2:$G$253,"UK",'Relevant - In CRM unknown'!$M$2:$M$253,"Research",'Relevant - In CRM unknown'!$R$2:$R$253,"Academic")+COUNTIFS('Relevant - IN NOW CRM valid'!$T$2:$T$2328,$A720,'Relevant - IN NOW CRM valid'!$G$2:$G$2328,"UK",'Relevant - IN NOW CRM valid'!$M$2:$M$2328,"Research",'Relevant - IN NOW CRM valid'!$R$2:$R$2328,"Academic")+COUNTIFS('Relevant - IN NOW CRM unknown'!$T$2:$T$1227,$A720,'Relevant - IN NOW CRM unknown'!$G$2:$G$1227,"UK",'Relevant - IN NOW CRM unknown'!$M$2:$M$1227,"Research",'Relevant - IN NOW CRM unknown'!$R$2:$R$1227,"Academic")+COUNTIFS('Relevant - Not CRM not valid'!$T$2:$T$416,$A720,'Relevant - Not CRM not valid'!$G$2:$G$416,"UK",'Relevant - Not CRM not valid'!$M$2:$M$416,"Research",'Relevant - Not CRM not valid'!$R$2:$R$416,"Academic")+COUNTIFS('Relevant - In CRM not valid'!$T$2:$T$46,$A720,'Relevant - In CRM not valid'!$G$2:$G$46,"UK",'Relevant - In CRM not valid'!$M$2:$M$46,"Research",'Relevant - In CRM not valid'!$R$2:$R$46,"Academic")</f>
        <v>0</v>
      </c>
      <c r="J720" s="2">
        <f>COUNTIFS('Relevant - In CRM valid'!$T$2:$T$4699,$A720,'Relevant - In CRM valid'!$G$2:$G$4699,"UK",'Relevant - In CRM valid'!$M$2:$M$4699,"Finance")+COUNTIFS('Relevant - In CRM unknown'!$T$2:$T$253,$A720,'Relevant - In CRM unknown'!$G$2:$G$253,"UK",'Relevant - In CRM unknown'!$M$2:$M$253,"Finance")+COUNTIFS('Relevant - IN NOW CRM valid'!$T$2:$T$2328,$A720,'Relevant - IN NOW CRM valid'!$G$2:$G$2328,"UK",'Relevant - IN NOW CRM valid'!$M$2:$M$2328,"Finance")+COUNTIFS('Relevant - IN NOW CRM unknown'!$T$2:$T$1227,$A720,'Relevant - IN NOW CRM unknown'!$G$2:$G$1227,"UK",'Relevant - IN NOW CRM unknown'!$M$2:$M$1227,"Finance")+COUNTIFS('Relevant - Not CRM not valid'!$T$2:$T$416,$A720,'Relevant - Not CRM not valid'!$G$2:$G$416,"UK",'Relevant - Not CRM not valid'!$M$2:$M$416,"Finance")+COUNTIFS('Relevant - In CRM not valid'!$T$2:$T$46,$A720,'Relevant - In CRM not valid'!$G$2:$G$46,"UK",'Relevant - In CRM not valid'!$M$2:$M$46,"Finance")</f>
        <v>1</v>
      </c>
      <c r="K720" s="2">
        <f>COUNTIFS('Relevant - In CRM valid'!$T$2:$T$4699,$A720,'Relevant - In CRM valid'!$G$2:$G$4699,"UK",'Relevant - In CRM valid'!$M$2:$M$4699,"IT/Systems")+COUNTIFS('Relevant - In CRM unknown'!$T$2:$T$253,$A720,'Relevant - In CRM unknown'!$G$2:$G$253,"UK",'Relevant - In CRM unknown'!$M$2:$M$253,"IT/Systems")+COUNTIFS('Relevant - IN NOW CRM valid'!$T$2:$T$2328,$A720,'Relevant - IN NOW CRM valid'!$G$2:$G$2328,"UK",'Relevant - IN NOW CRM valid'!$M$2:$M$2328,"IT/Systems")+COUNTIFS('Relevant - IN NOW CRM unknown'!$T$2:$T$1227,$A720,'Relevant - IN NOW CRM unknown'!$G$2:$G$1227,"UK",'Relevant - IN NOW CRM unknown'!$M$2:$M$1227,"IT/Systems")+COUNTIFS('Relevant - Not CRM not valid'!$T$2:$T$416,$A720,'Relevant - Not CRM not valid'!$G$2:$G$416,"UK",'Relevant - Not CRM not valid'!$M$2:$M$416,"IT/Systems")+COUNTIFS('Relevant - In CRM not valid'!$T$2:$T$46,$A720,'Relevant - In CRM not valid'!$G$2:$G$46,"UK",'Relevant - In CRM not valid'!$M$2:$M$46,"IT/Systems")</f>
        <v>0</v>
      </c>
      <c r="L720" s="2">
        <f>COUNTIFS('Relevant - In CRM valid'!$T$2:$T$4699,$A720,'Relevant - In CRM valid'!$G$2:$G$4699,"UK",'Relevant - In CRM valid'!$M$2:$M$4699,"")+COUNTIFS('Relevant - In CRM unknown'!$T$2:$T$253,$A720,'Relevant - In CRM unknown'!$G$2:$G$253,"UK",'Relevant - In CRM unknown'!$M$2:$M$253,"")+COUNTIFS('Relevant - IN NOW CRM valid'!$T$2:$T$2328,$A720,'Relevant - IN NOW CRM valid'!$G$2:$G$2328,"UK",'Relevant - IN NOW CRM valid'!$M$2:$M$2328,"")+COUNTIFS('Relevant - IN NOW CRM unknown'!$T$2:$T$1227,$A720,'Relevant - IN NOW CRM unknown'!$G$2:$G$1227,"UK",'Relevant - IN NOW CRM unknown'!$M$2:$M$1227,"")+COUNTIFS('Relevant - Not CRM not valid'!$T$2:$T$416,$A720,'Relevant - Not CRM not valid'!$G$2:$G$416,"UK",'Relevant - Not CRM not valid'!$M$2:$M$416,"")+COUNTIFS('Relevant - In CRM not valid'!$T$2:$T$46,$A720,'Relevant - In CRM not valid'!$G$2:$G$46,"UK",'Relevant - In CRM not valid'!$M$2:$M$46,"")</f>
        <v>0</v>
      </c>
      <c r="M720" s="2">
        <f t="shared" si="22"/>
        <v>1</v>
      </c>
      <c r="N720" s="2">
        <f>COUNTIFS('Relevant - In CRM valid'!$T$2:$T$4699,$A720,'Relevant - In CRM valid'!$G$2:$G$4699,"UK",'Relevant - In CRM valid'!$Q$2:$Q$4699,"valid")+COUNTIFS('Relevant - In CRM unknown'!$T$2:$T$253,$A720,'Relevant - In CRM unknown'!$G$2:$G$253,"UK",'Relevant - In CRM unknown'!$Q$2:$Q$253,"valid")+COUNTIFS('Relevant - IN NOW CRM valid'!$T$2:$T$2328,$A720,'Relevant - IN NOW CRM valid'!$G$2:$G$2328,"UK",'Relevant - IN NOW CRM valid'!$Q$2:$Q$2328,"valid")+COUNTIFS('Relevant - IN NOW CRM unknown'!$T$2:$T$1227,$A720,'Relevant - IN NOW CRM unknown'!$G$2:$G$1227,"UK",'Relevant - IN NOW CRM unknown'!$Q$2:$Q$1227,"valid")+COUNTIFS('Relevant - Not CRM not valid'!$T$2:$T$416,$A720,'Relevant - Not CRM not valid'!$G$2:$G$416,"UK",'Relevant - Not CRM not valid'!$Q$2:$Q$416,"valid")+COUNTIFS('Relevant - In CRM not valid'!$T$2:$T$46,$A720,'Relevant - In CRM not valid'!$G$2:$G$46,"UK",'Relevant - In CRM not valid'!$Q$2:$Q$46,"valid")</f>
        <v>1</v>
      </c>
      <c r="O720" s="2" t="str">
        <f t="shared" si="23"/>
        <v>Research  IT/Systems</v>
      </c>
    </row>
    <row r="721" spans="1:15" ht="15" customHeight="1">
      <c r="A721" s="2" t="s">
        <v>1549</v>
      </c>
      <c r="B721" s="2" t="s">
        <v>1550</v>
      </c>
      <c r="C721" s="2" t="s">
        <v>383</v>
      </c>
      <c r="D721" s="2" t="str">
        <f>IFERROR(INDEX('UK Target Institutions'!$D$2:$D$727,MATCH($A721,'UK Target Institutions'!$A$2:$A$727,0)),"")</f>
        <v>No</v>
      </c>
      <c r="E721" s="2">
        <f>COUNTIFS('Relevant - In CRM valid'!$T$2:$T$4699,$A721,'Relevant - In CRM valid'!$G$2:$G$4699,"UK")+COUNTIFS('Relevant - In CRM unknown'!$T$2:$T$253,$A721,'Relevant - In CRM unknown'!$G$2:$G$253,"UK")+COUNTIFS('Relevant - IN NOW CRM valid'!$T$2:$T$2328,$A721,'Relevant - IN NOW CRM valid'!$G$2:$G$2328,"UK")+COUNTIFS('Relevant - IN NOW CRM unknown'!$T$2:$T$1227,$A721,'Relevant - IN NOW CRM unknown'!$G$2:$G$1227,"UK")+COUNTIFS('Relevant - Not CRM not valid'!$T$2:$T$416,$A721,'Relevant - Not CRM not valid'!$G$2:$G$416,"UK")+COUNTIFS('Relevant - In CRM not valid'!$T$2:$T$46,$A721,'Relevant - In CRM not valid'!$G$2:$G$46,"UK")</f>
        <v>1</v>
      </c>
      <c r="F721" s="2">
        <f>COUNTIFS('Relevant - In CRM valid'!$T$2:$T$4699,$A721,'Relevant - In CRM valid'!$G$2:$G$4699,"UK",'Relevant - In CRM valid'!$M$2:$M$4699,"Research")+COUNTIFS('Relevant - In CRM unknown'!$T$2:$T$253,$A721,'Relevant - In CRM unknown'!$G$2:$G$253,"UK",'Relevant - In CRM unknown'!$M$2:$M$253,"Research")+COUNTIFS('Relevant - IN NOW CRM valid'!$T$2:$T$2328,$A721,'Relevant - IN NOW CRM valid'!$G$2:$G$2328,"UK",'Relevant - IN NOW CRM valid'!$M$2:$M$2328,"Research")+COUNTIFS('Relevant - IN NOW CRM unknown'!$T$2:$T$1227,$A721,'Relevant - IN NOW CRM unknown'!$G$2:$G$1227,"UK",'Relevant - IN NOW CRM unknown'!$M$2:$M$1227,"Research")+COUNTIFS('Relevant - Not CRM not valid'!$T$2:$T$416,$A721,'Relevant - Not CRM not valid'!$G$2:$G$416,"UK",'Relevant - Not CRM not valid'!$M$2:$M$416,"Research")+COUNTIFS('Relevant - In CRM not valid'!$T$2:$T$46,$A721,'Relevant - In CRM not valid'!$G$2:$G$46,"UK",'Relevant - In CRM not valid'!$M$2:$M$46,"Research")</f>
        <v>1</v>
      </c>
      <c r="G721" s="2">
        <f>COUNTIFS('Relevant - In CRM valid'!$T$2:$T$4699,$A721,'Relevant - In CRM valid'!$G$2:$G$4699,"UK",'Relevant - In CRM valid'!$M$2:$M$4699,"Research",'Relevant - In CRM valid'!$R$2:$R$4699,"Senior")+COUNTIFS('Relevant - In CRM unknown'!$T$2:$T$253,$A721,'Relevant - In CRM unknown'!$G$2:$G$253,"UK",'Relevant - In CRM unknown'!$M$2:$M$253,"Research",'Relevant - In CRM unknown'!$R$2:$R$253,"Senior")+COUNTIFS('Relevant - IN NOW CRM valid'!$T$2:$T$2328,$A721,'Relevant - IN NOW CRM valid'!$G$2:$G$2328,"UK",'Relevant - IN NOW CRM valid'!$M$2:$M$2328,"Research",'Relevant - IN NOW CRM valid'!$R$2:$R$2328,"Senior")+COUNTIFS('Relevant - IN NOW CRM unknown'!$T$2:$T$1227,$A721,'Relevant - IN NOW CRM unknown'!$G$2:$G$1227,"UK",'Relevant - IN NOW CRM unknown'!$M$2:$M$1227,"Research",'Relevant - IN NOW CRM unknown'!$R$2:$R$1227,"Senior")+COUNTIFS('Relevant - Not CRM not valid'!$T$2:$T$416,$A721,'Relevant - Not CRM not valid'!$G$2:$G$416,"UK",'Relevant - Not CRM not valid'!$M$2:$M$416,"Research",'Relevant - Not CRM not valid'!$R$2:$R$416,"Senior")+COUNTIFS('Relevant - In CRM not valid'!$T$2:$T$46,$A721,'Relevant - In CRM not valid'!$G$2:$G$46,"UK",'Relevant - In CRM not valid'!$M$2:$M$46,"Research",'Relevant - In CRM not valid'!$R$2:$R$46,"Senior")</f>
        <v>1</v>
      </c>
      <c r="H721" s="2">
        <f>COUNTIFS('Relevant - In CRM valid'!$T$2:$T$4699,$A721,'Relevant - In CRM valid'!$G$2:$G$4699,"UK",'Relevant - In CRM valid'!$M$2:$M$4699,"Research",'Relevant - In CRM valid'!$R$2:$R$4699,"Operational")+COUNTIFS('Relevant - In CRM unknown'!$T$2:$T$253,$A721,'Relevant - In CRM unknown'!$G$2:$G$253,"UK",'Relevant - In CRM unknown'!$M$2:$M$253,"Research",'Relevant - In CRM unknown'!$R$2:$R$253,"Operational")+COUNTIFS('Relevant - IN NOW CRM valid'!$T$2:$T$2328,$A721,'Relevant - IN NOW CRM valid'!$G$2:$G$2328,"UK",'Relevant - IN NOW CRM valid'!$M$2:$M$2328,"Research",'Relevant - IN NOW CRM valid'!$R$2:$R$2328,"Operational")+COUNTIFS('Relevant - IN NOW CRM unknown'!$T$2:$T$1227,$A721,'Relevant - IN NOW CRM unknown'!$G$2:$G$1227,"UK",'Relevant - IN NOW CRM unknown'!$M$2:$M$1227,"Research",'Relevant - IN NOW CRM unknown'!$R$2:$R$1227,"Operational")+COUNTIFS('Relevant - Not CRM not valid'!$T$2:$T$416,$A721,'Relevant - Not CRM not valid'!$G$2:$G$416,"UK",'Relevant - Not CRM not valid'!$M$2:$M$416,"Research",'Relevant - Not CRM not valid'!$R$2:$R$416,"Operational")+COUNTIFS('Relevant - In CRM not valid'!$T$2:$T$46,$A721,'Relevant - In CRM not valid'!$G$2:$G$46,"UK",'Relevant - In CRM not valid'!$M$2:$M$46,"Research",'Relevant - In CRM not valid'!$R$2:$R$46,"Operational")</f>
        <v>0</v>
      </c>
      <c r="I721" s="2">
        <f>COUNTIFS('Relevant - In CRM valid'!$T$2:$T$4699,$A721,'Relevant - In CRM valid'!$G$2:$G$4699,"UK",'Relevant - In CRM valid'!$M$2:$M$4699,"Research",'Relevant - In CRM valid'!$R$2:$R$4699,"Academic")+COUNTIFS('Relevant - In CRM unknown'!$T$2:$T$253,$A721,'Relevant - In CRM unknown'!$G$2:$G$253,"UK",'Relevant - In CRM unknown'!$M$2:$M$253,"Research",'Relevant - In CRM unknown'!$R$2:$R$253,"Academic")+COUNTIFS('Relevant - IN NOW CRM valid'!$T$2:$T$2328,$A721,'Relevant - IN NOW CRM valid'!$G$2:$G$2328,"UK",'Relevant - IN NOW CRM valid'!$M$2:$M$2328,"Research",'Relevant - IN NOW CRM valid'!$R$2:$R$2328,"Academic")+COUNTIFS('Relevant - IN NOW CRM unknown'!$T$2:$T$1227,$A721,'Relevant - IN NOW CRM unknown'!$G$2:$G$1227,"UK",'Relevant - IN NOW CRM unknown'!$M$2:$M$1227,"Research",'Relevant - IN NOW CRM unknown'!$R$2:$R$1227,"Academic")+COUNTIFS('Relevant - Not CRM not valid'!$T$2:$T$416,$A721,'Relevant - Not CRM not valid'!$G$2:$G$416,"UK",'Relevant - Not CRM not valid'!$M$2:$M$416,"Research",'Relevant - Not CRM not valid'!$R$2:$R$416,"Academic")+COUNTIFS('Relevant - In CRM not valid'!$T$2:$T$46,$A721,'Relevant - In CRM not valid'!$G$2:$G$46,"UK",'Relevant - In CRM not valid'!$M$2:$M$46,"Research",'Relevant - In CRM not valid'!$R$2:$R$46,"Academic")</f>
        <v>0</v>
      </c>
      <c r="J721" s="2">
        <f>COUNTIFS('Relevant - In CRM valid'!$T$2:$T$4699,$A721,'Relevant - In CRM valid'!$G$2:$G$4699,"UK",'Relevant - In CRM valid'!$M$2:$M$4699,"Finance")+COUNTIFS('Relevant - In CRM unknown'!$T$2:$T$253,$A721,'Relevant - In CRM unknown'!$G$2:$G$253,"UK",'Relevant - In CRM unknown'!$M$2:$M$253,"Finance")+COUNTIFS('Relevant - IN NOW CRM valid'!$T$2:$T$2328,$A721,'Relevant - IN NOW CRM valid'!$G$2:$G$2328,"UK",'Relevant - IN NOW CRM valid'!$M$2:$M$2328,"Finance")+COUNTIFS('Relevant - IN NOW CRM unknown'!$T$2:$T$1227,$A721,'Relevant - IN NOW CRM unknown'!$G$2:$G$1227,"UK",'Relevant - IN NOW CRM unknown'!$M$2:$M$1227,"Finance")+COUNTIFS('Relevant - Not CRM not valid'!$T$2:$T$416,$A721,'Relevant - Not CRM not valid'!$G$2:$G$416,"UK",'Relevant - Not CRM not valid'!$M$2:$M$416,"Finance")+COUNTIFS('Relevant - In CRM not valid'!$T$2:$T$46,$A721,'Relevant - In CRM not valid'!$G$2:$G$46,"UK",'Relevant - In CRM not valid'!$M$2:$M$46,"Finance")</f>
        <v>0</v>
      </c>
      <c r="K721" s="2">
        <f>COUNTIFS('Relevant - In CRM valid'!$T$2:$T$4699,$A721,'Relevant - In CRM valid'!$G$2:$G$4699,"UK",'Relevant - In CRM valid'!$M$2:$M$4699,"IT/Systems")+COUNTIFS('Relevant - In CRM unknown'!$T$2:$T$253,$A721,'Relevant - In CRM unknown'!$G$2:$G$253,"UK",'Relevant - In CRM unknown'!$M$2:$M$253,"IT/Systems")+COUNTIFS('Relevant - IN NOW CRM valid'!$T$2:$T$2328,$A721,'Relevant - IN NOW CRM valid'!$G$2:$G$2328,"UK",'Relevant - IN NOW CRM valid'!$M$2:$M$2328,"IT/Systems")+COUNTIFS('Relevant - IN NOW CRM unknown'!$T$2:$T$1227,$A721,'Relevant - IN NOW CRM unknown'!$G$2:$G$1227,"UK",'Relevant - IN NOW CRM unknown'!$M$2:$M$1227,"IT/Systems")+COUNTIFS('Relevant - Not CRM not valid'!$T$2:$T$416,$A721,'Relevant - Not CRM not valid'!$G$2:$G$416,"UK",'Relevant - Not CRM not valid'!$M$2:$M$416,"IT/Systems")+COUNTIFS('Relevant - In CRM not valid'!$T$2:$T$46,$A721,'Relevant - In CRM not valid'!$G$2:$G$46,"UK",'Relevant - In CRM not valid'!$M$2:$M$46,"IT/Systems")</f>
        <v>0</v>
      </c>
      <c r="L721" s="2">
        <f>COUNTIFS('Relevant - In CRM valid'!$T$2:$T$4699,$A721,'Relevant - In CRM valid'!$G$2:$G$4699,"UK",'Relevant - In CRM valid'!$M$2:$M$4699,"")+COUNTIFS('Relevant - In CRM unknown'!$T$2:$T$253,$A721,'Relevant - In CRM unknown'!$G$2:$G$253,"UK",'Relevant - In CRM unknown'!$M$2:$M$253,"")+COUNTIFS('Relevant - IN NOW CRM valid'!$T$2:$T$2328,$A721,'Relevant - IN NOW CRM valid'!$G$2:$G$2328,"UK",'Relevant - IN NOW CRM valid'!$M$2:$M$2328,"")+COUNTIFS('Relevant - IN NOW CRM unknown'!$T$2:$T$1227,$A721,'Relevant - IN NOW CRM unknown'!$G$2:$G$1227,"UK",'Relevant - IN NOW CRM unknown'!$M$2:$M$1227,"")+COUNTIFS('Relevant - Not CRM not valid'!$T$2:$T$416,$A721,'Relevant - Not CRM not valid'!$G$2:$G$416,"UK",'Relevant - Not CRM not valid'!$M$2:$M$416,"")+COUNTIFS('Relevant - In CRM not valid'!$T$2:$T$46,$A721,'Relevant - In CRM not valid'!$G$2:$G$46,"UK",'Relevant - In CRM not valid'!$M$2:$M$46,"")</f>
        <v>0</v>
      </c>
      <c r="M721" s="2">
        <f t="shared" si="22"/>
        <v>1</v>
      </c>
      <c r="N721" s="2">
        <f>COUNTIFS('Relevant - In CRM valid'!$T$2:$T$4699,$A721,'Relevant - In CRM valid'!$G$2:$G$4699,"UK",'Relevant - In CRM valid'!$Q$2:$Q$4699,"valid")+COUNTIFS('Relevant - In CRM unknown'!$T$2:$T$253,$A721,'Relevant - In CRM unknown'!$G$2:$G$253,"UK",'Relevant - In CRM unknown'!$Q$2:$Q$253,"valid")+COUNTIFS('Relevant - IN NOW CRM valid'!$T$2:$T$2328,$A721,'Relevant - IN NOW CRM valid'!$G$2:$G$2328,"UK",'Relevant - IN NOW CRM valid'!$Q$2:$Q$2328,"valid")+COUNTIFS('Relevant - IN NOW CRM unknown'!$T$2:$T$1227,$A721,'Relevant - IN NOW CRM unknown'!$G$2:$G$1227,"UK",'Relevant - IN NOW CRM unknown'!$Q$2:$Q$1227,"valid")+COUNTIFS('Relevant - Not CRM not valid'!$T$2:$T$416,$A721,'Relevant - Not CRM not valid'!$G$2:$G$416,"UK",'Relevant - Not CRM not valid'!$Q$2:$Q$416,"valid")+COUNTIFS('Relevant - In CRM not valid'!$T$2:$T$46,$A721,'Relevant - In CRM not valid'!$G$2:$G$46,"UK",'Relevant - In CRM not valid'!$Q$2:$Q$46,"valid")</f>
        <v>0</v>
      </c>
      <c r="O721" s="2" t="str">
        <f t="shared" si="23"/>
        <v>Finance  IT/Systems</v>
      </c>
    </row>
    <row r="722" spans="1:15" ht="15" customHeight="1">
      <c r="A722" s="2" t="s">
        <v>1551</v>
      </c>
      <c r="B722" s="2" t="s">
        <v>1552</v>
      </c>
      <c r="C722" s="2" t="s">
        <v>1570</v>
      </c>
      <c r="D722" s="2" t="str">
        <f>IFERROR(INDEX('UK Target Institutions'!$D$2:$D$727,MATCH($A722,'UK Target Institutions'!$A$2:$A$727,0)),"")</f>
        <v>No</v>
      </c>
      <c r="E722" s="2">
        <f>COUNTIFS('Relevant - In CRM valid'!$T$2:$T$4699,$A722,'Relevant - In CRM valid'!$G$2:$G$4699,"UK")+COUNTIFS('Relevant - In CRM unknown'!$T$2:$T$253,$A722,'Relevant - In CRM unknown'!$G$2:$G$253,"UK")+COUNTIFS('Relevant - IN NOW CRM valid'!$T$2:$T$2328,$A722,'Relevant - IN NOW CRM valid'!$G$2:$G$2328,"UK")+COUNTIFS('Relevant - IN NOW CRM unknown'!$T$2:$T$1227,$A722,'Relevant - IN NOW CRM unknown'!$G$2:$G$1227,"UK")+COUNTIFS('Relevant - Not CRM not valid'!$T$2:$T$416,$A722,'Relevant - Not CRM not valid'!$G$2:$G$416,"UK")+COUNTIFS('Relevant - In CRM not valid'!$T$2:$T$46,$A722,'Relevant - In CRM not valid'!$G$2:$G$46,"UK")</f>
        <v>1</v>
      </c>
      <c r="F722" s="2">
        <f>COUNTIFS('Relevant - In CRM valid'!$T$2:$T$4699,$A722,'Relevant - In CRM valid'!$G$2:$G$4699,"UK",'Relevant - In CRM valid'!$M$2:$M$4699,"Research")+COUNTIFS('Relevant - In CRM unknown'!$T$2:$T$253,$A722,'Relevant - In CRM unknown'!$G$2:$G$253,"UK",'Relevant - In CRM unknown'!$M$2:$M$253,"Research")+COUNTIFS('Relevant - IN NOW CRM valid'!$T$2:$T$2328,$A722,'Relevant - IN NOW CRM valid'!$G$2:$G$2328,"UK",'Relevant - IN NOW CRM valid'!$M$2:$M$2328,"Research")+COUNTIFS('Relevant - IN NOW CRM unknown'!$T$2:$T$1227,$A722,'Relevant - IN NOW CRM unknown'!$G$2:$G$1227,"UK",'Relevant - IN NOW CRM unknown'!$M$2:$M$1227,"Research")+COUNTIFS('Relevant - Not CRM not valid'!$T$2:$T$416,$A722,'Relevant - Not CRM not valid'!$G$2:$G$416,"UK",'Relevant - Not CRM not valid'!$M$2:$M$416,"Research")+COUNTIFS('Relevant - In CRM not valid'!$T$2:$T$46,$A722,'Relevant - In CRM not valid'!$G$2:$G$46,"UK",'Relevant - In CRM not valid'!$M$2:$M$46,"Research")</f>
        <v>1</v>
      </c>
      <c r="G722" s="2">
        <f>COUNTIFS('Relevant - In CRM valid'!$T$2:$T$4699,$A722,'Relevant - In CRM valid'!$G$2:$G$4699,"UK",'Relevant - In CRM valid'!$M$2:$M$4699,"Research",'Relevant - In CRM valid'!$R$2:$R$4699,"Senior")+COUNTIFS('Relevant - In CRM unknown'!$T$2:$T$253,$A722,'Relevant - In CRM unknown'!$G$2:$G$253,"UK",'Relevant - In CRM unknown'!$M$2:$M$253,"Research",'Relevant - In CRM unknown'!$R$2:$R$253,"Senior")+COUNTIFS('Relevant - IN NOW CRM valid'!$T$2:$T$2328,$A722,'Relevant - IN NOW CRM valid'!$G$2:$G$2328,"UK",'Relevant - IN NOW CRM valid'!$M$2:$M$2328,"Research",'Relevant - IN NOW CRM valid'!$R$2:$R$2328,"Senior")+COUNTIFS('Relevant - IN NOW CRM unknown'!$T$2:$T$1227,$A722,'Relevant - IN NOW CRM unknown'!$G$2:$G$1227,"UK",'Relevant - IN NOW CRM unknown'!$M$2:$M$1227,"Research",'Relevant - IN NOW CRM unknown'!$R$2:$R$1227,"Senior")+COUNTIFS('Relevant - Not CRM not valid'!$T$2:$T$416,$A722,'Relevant - Not CRM not valid'!$G$2:$G$416,"UK",'Relevant - Not CRM not valid'!$M$2:$M$416,"Research",'Relevant - Not CRM not valid'!$R$2:$R$416,"Senior")+COUNTIFS('Relevant - In CRM not valid'!$T$2:$T$46,$A722,'Relevant - In CRM not valid'!$G$2:$G$46,"UK",'Relevant - In CRM not valid'!$M$2:$M$46,"Research",'Relevant - In CRM not valid'!$R$2:$R$46,"Senior")</f>
        <v>1</v>
      </c>
      <c r="H722" s="2">
        <f>COUNTIFS('Relevant - In CRM valid'!$T$2:$T$4699,$A722,'Relevant - In CRM valid'!$G$2:$G$4699,"UK",'Relevant - In CRM valid'!$M$2:$M$4699,"Research",'Relevant - In CRM valid'!$R$2:$R$4699,"Operational")+COUNTIFS('Relevant - In CRM unknown'!$T$2:$T$253,$A722,'Relevant - In CRM unknown'!$G$2:$G$253,"UK",'Relevant - In CRM unknown'!$M$2:$M$253,"Research",'Relevant - In CRM unknown'!$R$2:$R$253,"Operational")+COUNTIFS('Relevant - IN NOW CRM valid'!$T$2:$T$2328,$A722,'Relevant - IN NOW CRM valid'!$G$2:$G$2328,"UK",'Relevant - IN NOW CRM valid'!$M$2:$M$2328,"Research",'Relevant - IN NOW CRM valid'!$R$2:$R$2328,"Operational")+COUNTIFS('Relevant - IN NOW CRM unknown'!$T$2:$T$1227,$A722,'Relevant - IN NOW CRM unknown'!$G$2:$G$1227,"UK",'Relevant - IN NOW CRM unknown'!$M$2:$M$1227,"Research",'Relevant - IN NOW CRM unknown'!$R$2:$R$1227,"Operational")+COUNTIFS('Relevant - Not CRM not valid'!$T$2:$T$416,$A722,'Relevant - Not CRM not valid'!$G$2:$G$416,"UK",'Relevant - Not CRM not valid'!$M$2:$M$416,"Research",'Relevant - Not CRM not valid'!$R$2:$R$416,"Operational")+COUNTIFS('Relevant - In CRM not valid'!$T$2:$T$46,$A722,'Relevant - In CRM not valid'!$G$2:$G$46,"UK",'Relevant - In CRM not valid'!$M$2:$M$46,"Research",'Relevant - In CRM not valid'!$R$2:$R$46,"Operational")</f>
        <v>0</v>
      </c>
      <c r="I722" s="2">
        <f>COUNTIFS('Relevant - In CRM valid'!$T$2:$T$4699,$A722,'Relevant - In CRM valid'!$G$2:$G$4699,"UK",'Relevant - In CRM valid'!$M$2:$M$4699,"Research",'Relevant - In CRM valid'!$R$2:$R$4699,"Academic")+COUNTIFS('Relevant - In CRM unknown'!$T$2:$T$253,$A722,'Relevant - In CRM unknown'!$G$2:$G$253,"UK",'Relevant - In CRM unknown'!$M$2:$M$253,"Research",'Relevant - In CRM unknown'!$R$2:$R$253,"Academic")+COUNTIFS('Relevant - IN NOW CRM valid'!$T$2:$T$2328,$A722,'Relevant - IN NOW CRM valid'!$G$2:$G$2328,"UK",'Relevant - IN NOW CRM valid'!$M$2:$M$2328,"Research",'Relevant - IN NOW CRM valid'!$R$2:$R$2328,"Academic")+COUNTIFS('Relevant - IN NOW CRM unknown'!$T$2:$T$1227,$A722,'Relevant - IN NOW CRM unknown'!$G$2:$G$1227,"UK",'Relevant - IN NOW CRM unknown'!$M$2:$M$1227,"Research",'Relevant - IN NOW CRM unknown'!$R$2:$R$1227,"Academic")+COUNTIFS('Relevant - Not CRM not valid'!$T$2:$T$416,$A722,'Relevant - Not CRM not valid'!$G$2:$G$416,"UK",'Relevant - Not CRM not valid'!$M$2:$M$416,"Research",'Relevant - Not CRM not valid'!$R$2:$R$416,"Academic")+COUNTIFS('Relevant - In CRM not valid'!$T$2:$T$46,$A722,'Relevant - In CRM not valid'!$G$2:$G$46,"UK",'Relevant - In CRM not valid'!$M$2:$M$46,"Research",'Relevant - In CRM not valid'!$R$2:$R$46,"Academic")</f>
        <v>0</v>
      </c>
      <c r="J722" s="2">
        <f>COUNTIFS('Relevant - In CRM valid'!$T$2:$T$4699,$A722,'Relevant - In CRM valid'!$G$2:$G$4699,"UK",'Relevant - In CRM valid'!$M$2:$M$4699,"Finance")+COUNTIFS('Relevant - In CRM unknown'!$T$2:$T$253,$A722,'Relevant - In CRM unknown'!$G$2:$G$253,"UK",'Relevant - In CRM unknown'!$M$2:$M$253,"Finance")+COUNTIFS('Relevant - IN NOW CRM valid'!$T$2:$T$2328,$A722,'Relevant - IN NOW CRM valid'!$G$2:$G$2328,"UK",'Relevant - IN NOW CRM valid'!$M$2:$M$2328,"Finance")+COUNTIFS('Relevant - IN NOW CRM unknown'!$T$2:$T$1227,$A722,'Relevant - IN NOW CRM unknown'!$G$2:$G$1227,"UK",'Relevant - IN NOW CRM unknown'!$M$2:$M$1227,"Finance")+COUNTIFS('Relevant - Not CRM not valid'!$T$2:$T$416,$A722,'Relevant - Not CRM not valid'!$G$2:$G$416,"UK",'Relevant - Not CRM not valid'!$M$2:$M$416,"Finance")+COUNTIFS('Relevant - In CRM not valid'!$T$2:$T$46,$A722,'Relevant - In CRM not valid'!$G$2:$G$46,"UK",'Relevant - In CRM not valid'!$M$2:$M$46,"Finance")</f>
        <v>0</v>
      </c>
      <c r="K722" s="2">
        <f>COUNTIFS('Relevant - In CRM valid'!$T$2:$T$4699,$A722,'Relevant - In CRM valid'!$G$2:$G$4699,"UK",'Relevant - In CRM valid'!$M$2:$M$4699,"IT/Systems")+COUNTIFS('Relevant - In CRM unknown'!$T$2:$T$253,$A722,'Relevant - In CRM unknown'!$G$2:$G$253,"UK",'Relevant - In CRM unknown'!$M$2:$M$253,"IT/Systems")+COUNTIFS('Relevant - IN NOW CRM valid'!$T$2:$T$2328,$A722,'Relevant - IN NOW CRM valid'!$G$2:$G$2328,"UK",'Relevant - IN NOW CRM valid'!$M$2:$M$2328,"IT/Systems")+COUNTIFS('Relevant - IN NOW CRM unknown'!$T$2:$T$1227,$A722,'Relevant - IN NOW CRM unknown'!$G$2:$G$1227,"UK",'Relevant - IN NOW CRM unknown'!$M$2:$M$1227,"IT/Systems")+COUNTIFS('Relevant - Not CRM not valid'!$T$2:$T$416,$A722,'Relevant - Not CRM not valid'!$G$2:$G$416,"UK",'Relevant - Not CRM not valid'!$M$2:$M$416,"IT/Systems")+COUNTIFS('Relevant - In CRM not valid'!$T$2:$T$46,$A722,'Relevant - In CRM not valid'!$G$2:$G$46,"UK",'Relevant - In CRM not valid'!$M$2:$M$46,"IT/Systems")</f>
        <v>0</v>
      </c>
      <c r="L722" s="2">
        <f>COUNTIFS('Relevant - In CRM valid'!$T$2:$T$4699,$A722,'Relevant - In CRM valid'!$G$2:$G$4699,"UK",'Relevant - In CRM valid'!$M$2:$M$4699,"")+COUNTIFS('Relevant - In CRM unknown'!$T$2:$T$253,$A722,'Relevant - In CRM unknown'!$G$2:$G$253,"UK",'Relevant - In CRM unknown'!$M$2:$M$253,"")+COUNTIFS('Relevant - IN NOW CRM valid'!$T$2:$T$2328,$A722,'Relevant - IN NOW CRM valid'!$G$2:$G$2328,"UK",'Relevant - IN NOW CRM valid'!$M$2:$M$2328,"")+COUNTIFS('Relevant - IN NOW CRM unknown'!$T$2:$T$1227,$A722,'Relevant - IN NOW CRM unknown'!$G$2:$G$1227,"UK",'Relevant - IN NOW CRM unknown'!$M$2:$M$1227,"")+COUNTIFS('Relevant - Not CRM not valid'!$T$2:$T$416,$A722,'Relevant - Not CRM not valid'!$G$2:$G$416,"UK",'Relevant - Not CRM not valid'!$M$2:$M$416,"")+COUNTIFS('Relevant - In CRM not valid'!$T$2:$T$46,$A722,'Relevant - In CRM not valid'!$G$2:$G$46,"UK",'Relevant - In CRM not valid'!$M$2:$M$46,"")</f>
        <v>0</v>
      </c>
      <c r="M722" s="2">
        <f t="shared" si="22"/>
        <v>1</v>
      </c>
      <c r="N722" s="2">
        <f>COUNTIFS('Relevant - In CRM valid'!$T$2:$T$4699,$A722,'Relevant - In CRM valid'!$G$2:$G$4699,"UK",'Relevant - In CRM valid'!$Q$2:$Q$4699,"valid")+COUNTIFS('Relevant - In CRM unknown'!$T$2:$T$253,$A722,'Relevant - In CRM unknown'!$G$2:$G$253,"UK",'Relevant - In CRM unknown'!$Q$2:$Q$253,"valid")+COUNTIFS('Relevant - IN NOW CRM valid'!$T$2:$T$2328,$A722,'Relevant - IN NOW CRM valid'!$G$2:$G$2328,"UK",'Relevant - IN NOW CRM valid'!$Q$2:$Q$2328,"valid")+COUNTIFS('Relevant - IN NOW CRM unknown'!$T$2:$T$1227,$A722,'Relevant - IN NOW CRM unknown'!$G$2:$G$1227,"UK",'Relevant - IN NOW CRM unknown'!$Q$2:$Q$1227,"valid")+COUNTIFS('Relevant - Not CRM not valid'!$T$2:$T$416,$A722,'Relevant - Not CRM not valid'!$G$2:$G$416,"UK",'Relevant - Not CRM not valid'!$Q$2:$Q$416,"valid")+COUNTIFS('Relevant - In CRM not valid'!$T$2:$T$46,$A722,'Relevant - In CRM not valid'!$G$2:$G$46,"UK",'Relevant - In CRM not valid'!$Q$2:$Q$46,"valid")</f>
        <v>1</v>
      </c>
      <c r="O722" s="2" t="str">
        <f t="shared" si="23"/>
        <v>Finance  IT/Systems</v>
      </c>
    </row>
    <row r="723" spans="1:15" ht="15" customHeight="1">
      <c r="A723" s="2" t="s">
        <v>1553</v>
      </c>
      <c r="B723" s="2" t="s">
        <v>1554</v>
      </c>
      <c r="C723" s="2" t="s">
        <v>1570</v>
      </c>
      <c r="D723" s="2" t="str">
        <f>IFERROR(INDEX('UK Target Institutions'!$D$2:$D$727,MATCH($A723,'UK Target Institutions'!$A$2:$A$727,0)),"")</f>
        <v>No</v>
      </c>
      <c r="E723" s="2">
        <f>COUNTIFS('Relevant - In CRM valid'!$T$2:$T$4699,$A723,'Relevant - In CRM valid'!$G$2:$G$4699,"UK")+COUNTIFS('Relevant - In CRM unknown'!$T$2:$T$253,$A723,'Relevant - In CRM unknown'!$G$2:$G$253,"UK")+COUNTIFS('Relevant - IN NOW CRM valid'!$T$2:$T$2328,$A723,'Relevant - IN NOW CRM valid'!$G$2:$G$2328,"UK")+COUNTIFS('Relevant - IN NOW CRM unknown'!$T$2:$T$1227,$A723,'Relevant - IN NOW CRM unknown'!$G$2:$G$1227,"UK")+COUNTIFS('Relevant - Not CRM not valid'!$T$2:$T$416,$A723,'Relevant - Not CRM not valid'!$G$2:$G$416,"UK")+COUNTIFS('Relevant - In CRM not valid'!$T$2:$T$46,$A723,'Relevant - In CRM not valid'!$G$2:$G$46,"UK")</f>
        <v>1</v>
      </c>
      <c r="F723" s="2">
        <f>COUNTIFS('Relevant - In CRM valid'!$T$2:$T$4699,$A723,'Relevant - In CRM valid'!$G$2:$G$4699,"UK",'Relevant - In CRM valid'!$M$2:$M$4699,"Research")+COUNTIFS('Relevant - In CRM unknown'!$T$2:$T$253,$A723,'Relevant - In CRM unknown'!$G$2:$G$253,"UK",'Relevant - In CRM unknown'!$M$2:$M$253,"Research")+COUNTIFS('Relevant - IN NOW CRM valid'!$T$2:$T$2328,$A723,'Relevant - IN NOW CRM valid'!$G$2:$G$2328,"UK",'Relevant - IN NOW CRM valid'!$M$2:$M$2328,"Research")+COUNTIFS('Relevant - IN NOW CRM unknown'!$T$2:$T$1227,$A723,'Relevant - IN NOW CRM unknown'!$G$2:$G$1227,"UK",'Relevant - IN NOW CRM unknown'!$M$2:$M$1227,"Research")+COUNTIFS('Relevant - Not CRM not valid'!$T$2:$T$416,$A723,'Relevant - Not CRM not valid'!$G$2:$G$416,"UK",'Relevant - Not CRM not valid'!$M$2:$M$416,"Research")+COUNTIFS('Relevant - In CRM not valid'!$T$2:$T$46,$A723,'Relevant - In CRM not valid'!$G$2:$G$46,"UK",'Relevant - In CRM not valid'!$M$2:$M$46,"Research")</f>
        <v>1</v>
      </c>
      <c r="G723" s="2">
        <f>COUNTIFS('Relevant - In CRM valid'!$T$2:$T$4699,$A723,'Relevant - In CRM valid'!$G$2:$G$4699,"UK",'Relevant - In CRM valid'!$M$2:$M$4699,"Research",'Relevant - In CRM valid'!$R$2:$R$4699,"Senior")+COUNTIFS('Relevant - In CRM unknown'!$T$2:$T$253,$A723,'Relevant - In CRM unknown'!$G$2:$G$253,"UK",'Relevant - In CRM unknown'!$M$2:$M$253,"Research",'Relevant - In CRM unknown'!$R$2:$R$253,"Senior")+COUNTIFS('Relevant - IN NOW CRM valid'!$T$2:$T$2328,$A723,'Relevant - IN NOW CRM valid'!$G$2:$G$2328,"UK",'Relevant - IN NOW CRM valid'!$M$2:$M$2328,"Research",'Relevant - IN NOW CRM valid'!$R$2:$R$2328,"Senior")+COUNTIFS('Relevant - IN NOW CRM unknown'!$T$2:$T$1227,$A723,'Relevant - IN NOW CRM unknown'!$G$2:$G$1227,"UK",'Relevant - IN NOW CRM unknown'!$M$2:$M$1227,"Research",'Relevant - IN NOW CRM unknown'!$R$2:$R$1227,"Senior")+COUNTIFS('Relevant - Not CRM not valid'!$T$2:$T$416,$A723,'Relevant - Not CRM not valid'!$G$2:$G$416,"UK",'Relevant - Not CRM not valid'!$M$2:$M$416,"Research",'Relevant - Not CRM not valid'!$R$2:$R$416,"Senior")+COUNTIFS('Relevant - In CRM not valid'!$T$2:$T$46,$A723,'Relevant - In CRM not valid'!$G$2:$G$46,"UK",'Relevant - In CRM not valid'!$M$2:$M$46,"Research",'Relevant - In CRM not valid'!$R$2:$R$46,"Senior")</f>
        <v>1</v>
      </c>
      <c r="H723" s="2">
        <f>COUNTIFS('Relevant - In CRM valid'!$T$2:$T$4699,$A723,'Relevant - In CRM valid'!$G$2:$G$4699,"UK",'Relevant - In CRM valid'!$M$2:$M$4699,"Research",'Relevant - In CRM valid'!$R$2:$R$4699,"Operational")+COUNTIFS('Relevant - In CRM unknown'!$T$2:$T$253,$A723,'Relevant - In CRM unknown'!$G$2:$G$253,"UK",'Relevant - In CRM unknown'!$M$2:$M$253,"Research",'Relevant - In CRM unknown'!$R$2:$R$253,"Operational")+COUNTIFS('Relevant - IN NOW CRM valid'!$T$2:$T$2328,$A723,'Relevant - IN NOW CRM valid'!$G$2:$G$2328,"UK",'Relevant - IN NOW CRM valid'!$M$2:$M$2328,"Research",'Relevant - IN NOW CRM valid'!$R$2:$R$2328,"Operational")+COUNTIFS('Relevant - IN NOW CRM unknown'!$T$2:$T$1227,$A723,'Relevant - IN NOW CRM unknown'!$G$2:$G$1227,"UK",'Relevant - IN NOW CRM unknown'!$M$2:$M$1227,"Research",'Relevant - IN NOW CRM unknown'!$R$2:$R$1227,"Operational")+COUNTIFS('Relevant - Not CRM not valid'!$T$2:$T$416,$A723,'Relevant - Not CRM not valid'!$G$2:$G$416,"UK",'Relevant - Not CRM not valid'!$M$2:$M$416,"Research",'Relevant - Not CRM not valid'!$R$2:$R$416,"Operational")+COUNTIFS('Relevant - In CRM not valid'!$T$2:$T$46,$A723,'Relevant - In CRM not valid'!$G$2:$G$46,"UK",'Relevant - In CRM not valid'!$M$2:$M$46,"Research",'Relevant - In CRM not valid'!$R$2:$R$46,"Operational")</f>
        <v>0</v>
      </c>
      <c r="I723" s="2">
        <f>COUNTIFS('Relevant - In CRM valid'!$T$2:$T$4699,$A723,'Relevant - In CRM valid'!$G$2:$G$4699,"UK",'Relevant - In CRM valid'!$M$2:$M$4699,"Research",'Relevant - In CRM valid'!$R$2:$R$4699,"Academic")+COUNTIFS('Relevant - In CRM unknown'!$T$2:$T$253,$A723,'Relevant - In CRM unknown'!$G$2:$G$253,"UK",'Relevant - In CRM unknown'!$M$2:$M$253,"Research",'Relevant - In CRM unknown'!$R$2:$R$253,"Academic")+COUNTIFS('Relevant - IN NOW CRM valid'!$T$2:$T$2328,$A723,'Relevant - IN NOW CRM valid'!$G$2:$G$2328,"UK",'Relevant - IN NOW CRM valid'!$M$2:$M$2328,"Research",'Relevant - IN NOW CRM valid'!$R$2:$R$2328,"Academic")+COUNTIFS('Relevant - IN NOW CRM unknown'!$T$2:$T$1227,$A723,'Relevant - IN NOW CRM unknown'!$G$2:$G$1227,"UK",'Relevant - IN NOW CRM unknown'!$M$2:$M$1227,"Research",'Relevant - IN NOW CRM unknown'!$R$2:$R$1227,"Academic")+COUNTIFS('Relevant - Not CRM not valid'!$T$2:$T$416,$A723,'Relevant - Not CRM not valid'!$G$2:$G$416,"UK",'Relevant - Not CRM not valid'!$M$2:$M$416,"Research",'Relevant - Not CRM not valid'!$R$2:$R$416,"Academic")+COUNTIFS('Relevant - In CRM not valid'!$T$2:$T$46,$A723,'Relevant - In CRM not valid'!$G$2:$G$46,"UK",'Relevant - In CRM not valid'!$M$2:$M$46,"Research",'Relevant - In CRM not valid'!$R$2:$R$46,"Academic")</f>
        <v>0</v>
      </c>
      <c r="J723" s="2">
        <f>COUNTIFS('Relevant - In CRM valid'!$T$2:$T$4699,$A723,'Relevant - In CRM valid'!$G$2:$G$4699,"UK",'Relevant - In CRM valid'!$M$2:$M$4699,"Finance")+COUNTIFS('Relevant - In CRM unknown'!$T$2:$T$253,$A723,'Relevant - In CRM unknown'!$G$2:$G$253,"UK",'Relevant - In CRM unknown'!$M$2:$M$253,"Finance")+COUNTIFS('Relevant - IN NOW CRM valid'!$T$2:$T$2328,$A723,'Relevant - IN NOW CRM valid'!$G$2:$G$2328,"UK",'Relevant - IN NOW CRM valid'!$M$2:$M$2328,"Finance")+COUNTIFS('Relevant - IN NOW CRM unknown'!$T$2:$T$1227,$A723,'Relevant - IN NOW CRM unknown'!$G$2:$G$1227,"UK",'Relevant - IN NOW CRM unknown'!$M$2:$M$1227,"Finance")+COUNTIFS('Relevant - Not CRM not valid'!$T$2:$T$416,$A723,'Relevant - Not CRM not valid'!$G$2:$G$416,"UK",'Relevant - Not CRM not valid'!$M$2:$M$416,"Finance")+COUNTIFS('Relevant - In CRM not valid'!$T$2:$T$46,$A723,'Relevant - In CRM not valid'!$G$2:$G$46,"UK",'Relevant - In CRM not valid'!$M$2:$M$46,"Finance")</f>
        <v>0</v>
      </c>
      <c r="K723" s="2">
        <f>COUNTIFS('Relevant - In CRM valid'!$T$2:$T$4699,$A723,'Relevant - In CRM valid'!$G$2:$G$4699,"UK",'Relevant - In CRM valid'!$M$2:$M$4699,"IT/Systems")+COUNTIFS('Relevant - In CRM unknown'!$T$2:$T$253,$A723,'Relevant - In CRM unknown'!$G$2:$G$253,"UK",'Relevant - In CRM unknown'!$M$2:$M$253,"IT/Systems")+COUNTIFS('Relevant - IN NOW CRM valid'!$T$2:$T$2328,$A723,'Relevant - IN NOW CRM valid'!$G$2:$G$2328,"UK",'Relevant - IN NOW CRM valid'!$M$2:$M$2328,"IT/Systems")+COUNTIFS('Relevant - IN NOW CRM unknown'!$T$2:$T$1227,$A723,'Relevant - IN NOW CRM unknown'!$G$2:$G$1227,"UK",'Relevant - IN NOW CRM unknown'!$M$2:$M$1227,"IT/Systems")+COUNTIFS('Relevant - Not CRM not valid'!$T$2:$T$416,$A723,'Relevant - Not CRM not valid'!$G$2:$G$416,"UK",'Relevant - Not CRM not valid'!$M$2:$M$416,"IT/Systems")+COUNTIFS('Relevant - In CRM not valid'!$T$2:$T$46,$A723,'Relevant - In CRM not valid'!$G$2:$G$46,"UK",'Relevant - In CRM not valid'!$M$2:$M$46,"IT/Systems")</f>
        <v>0</v>
      </c>
      <c r="L723" s="2">
        <f>COUNTIFS('Relevant - In CRM valid'!$T$2:$T$4699,$A723,'Relevant - In CRM valid'!$G$2:$G$4699,"UK",'Relevant - In CRM valid'!$M$2:$M$4699,"")+COUNTIFS('Relevant - In CRM unknown'!$T$2:$T$253,$A723,'Relevant - In CRM unknown'!$G$2:$G$253,"UK",'Relevant - In CRM unknown'!$M$2:$M$253,"")+COUNTIFS('Relevant - IN NOW CRM valid'!$T$2:$T$2328,$A723,'Relevant - IN NOW CRM valid'!$G$2:$G$2328,"UK",'Relevant - IN NOW CRM valid'!$M$2:$M$2328,"")+COUNTIFS('Relevant - IN NOW CRM unknown'!$T$2:$T$1227,$A723,'Relevant - IN NOW CRM unknown'!$G$2:$G$1227,"UK",'Relevant - IN NOW CRM unknown'!$M$2:$M$1227,"")+COUNTIFS('Relevant - Not CRM not valid'!$T$2:$T$416,$A723,'Relevant - Not CRM not valid'!$G$2:$G$416,"UK",'Relevant - Not CRM not valid'!$M$2:$M$416,"")+COUNTIFS('Relevant - In CRM not valid'!$T$2:$T$46,$A723,'Relevant - In CRM not valid'!$G$2:$G$46,"UK",'Relevant - In CRM not valid'!$M$2:$M$46,"")</f>
        <v>0</v>
      </c>
      <c r="M723" s="2">
        <f t="shared" si="22"/>
        <v>1</v>
      </c>
      <c r="N723" s="2">
        <f>COUNTIFS('Relevant - In CRM valid'!$T$2:$T$4699,$A723,'Relevant - In CRM valid'!$G$2:$G$4699,"UK",'Relevant - In CRM valid'!$Q$2:$Q$4699,"valid")+COUNTIFS('Relevant - In CRM unknown'!$T$2:$T$253,$A723,'Relevant - In CRM unknown'!$G$2:$G$253,"UK",'Relevant - In CRM unknown'!$Q$2:$Q$253,"valid")+COUNTIFS('Relevant - IN NOW CRM valid'!$T$2:$T$2328,$A723,'Relevant - IN NOW CRM valid'!$G$2:$G$2328,"UK",'Relevant - IN NOW CRM valid'!$Q$2:$Q$2328,"valid")+COUNTIFS('Relevant - IN NOW CRM unknown'!$T$2:$T$1227,$A723,'Relevant - IN NOW CRM unknown'!$G$2:$G$1227,"UK",'Relevant - IN NOW CRM unknown'!$Q$2:$Q$1227,"valid")+COUNTIFS('Relevant - Not CRM not valid'!$T$2:$T$416,$A723,'Relevant - Not CRM not valid'!$G$2:$G$416,"UK",'Relevant - Not CRM not valid'!$Q$2:$Q$416,"valid")+COUNTIFS('Relevant - In CRM not valid'!$T$2:$T$46,$A723,'Relevant - In CRM not valid'!$G$2:$G$46,"UK",'Relevant - In CRM not valid'!$Q$2:$Q$46,"valid")</f>
        <v>1</v>
      </c>
      <c r="O723" s="2" t="str">
        <f t="shared" si="23"/>
        <v>Finance  IT/Systems</v>
      </c>
    </row>
    <row r="724" spans="1:15" ht="15" customHeight="1">
      <c r="A724" s="2" t="s">
        <v>1555</v>
      </c>
      <c r="B724" s="2" t="s">
        <v>1556</v>
      </c>
      <c r="C724" s="2" t="s">
        <v>368</v>
      </c>
      <c r="D724" s="2" t="str">
        <f>IFERROR(INDEX('UK Target Institutions'!$D$2:$D$727,MATCH($A724,'UK Target Institutions'!$A$2:$A$727,0)),"")</f>
        <v>No</v>
      </c>
      <c r="E724" s="2">
        <f>COUNTIFS('Relevant - In CRM valid'!$T$2:$T$4699,$A724,'Relevant - In CRM valid'!$G$2:$G$4699,"UK")+COUNTIFS('Relevant - In CRM unknown'!$T$2:$T$253,$A724,'Relevant - In CRM unknown'!$G$2:$G$253,"UK")+COUNTIFS('Relevant - IN NOW CRM valid'!$T$2:$T$2328,$A724,'Relevant - IN NOW CRM valid'!$G$2:$G$2328,"UK")+COUNTIFS('Relevant - IN NOW CRM unknown'!$T$2:$T$1227,$A724,'Relevant - IN NOW CRM unknown'!$G$2:$G$1227,"UK")+COUNTIFS('Relevant - Not CRM not valid'!$T$2:$T$416,$A724,'Relevant - Not CRM not valid'!$G$2:$G$416,"UK")+COUNTIFS('Relevant - In CRM not valid'!$T$2:$T$46,$A724,'Relevant - In CRM not valid'!$G$2:$G$46,"UK")</f>
        <v>1</v>
      </c>
      <c r="F724" s="2">
        <f>COUNTIFS('Relevant - In CRM valid'!$T$2:$T$4699,$A724,'Relevant - In CRM valid'!$G$2:$G$4699,"UK",'Relevant - In CRM valid'!$M$2:$M$4699,"Research")+COUNTIFS('Relevant - In CRM unknown'!$T$2:$T$253,$A724,'Relevant - In CRM unknown'!$G$2:$G$253,"UK",'Relevant - In CRM unknown'!$M$2:$M$253,"Research")+COUNTIFS('Relevant - IN NOW CRM valid'!$T$2:$T$2328,$A724,'Relevant - IN NOW CRM valid'!$G$2:$G$2328,"UK",'Relevant - IN NOW CRM valid'!$M$2:$M$2328,"Research")+COUNTIFS('Relevant - IN NOW CRM unknown'!$T$2:$T$1227,$A724,'Relevant - IN NOW CRM unknown'!$G$2:$G$1227,"UK",'Relevant - IN NOW CRM unknown'!$M$2:$M$1227,"Research")+COUNTIFS('Relevant - Not CRM not valid'!$T$2:$T$416,$A724,'Relevant - Not CRM not valid'!$G$2:$G$416,"UK",'Relevant - Not CRM not valid'!$M$2:$M$416,"Research")+COUNTIFS('Relevant - In CRM not valid'!$T$2:$T$46,$A724,'Relevant - In CRM not valid'!$G$2:$G$46,"UK",'Relevant - In CRM not valid'!$M$2:$M$46,"Research")</f>
        <v>1</v>
      </c>
      <c r="G724" s="2">
        <f>COUNTIFS('Relevant - In CRM valid'!$T$2:$T$4699,$A724,'Relevant - In CRM valid'!$G$2:$G$4699,"UK",'Relevant - In CRM valid'!$M$2:$M$4699,"Research",'Relevant - In CRM valid'!$R$2:$R$4699,"Senior")+COUNTIFS('Relevant - In CRM unknown'!$T$2:$T$253,$A724,'Relevant - In CRM unknown'!$G$2:$G$253,"UK",'Relevant - In CRM unknown'!$M$2:$M$253,"Research",'Relevant - In CRM unknown'!$R$2:$R$253,"Senior")+COUNTIFS('Relevant - IN NOW CRM valid'!$T$2:$T$2328,$A724,'Relevant - IN NOW CRM valid'!$G$2:$G$2328,"UK",'Relevant - IN NOW CRM valid'!$M$2:$M$2328,"Research",'Relevant - IN NOW CRM valid'!$R$2:$R$2328,"Senior")+COUNTIFS('Relevant - IN NOW CRM unknown'!$T$2:$T$1227,$A724,'Relevant - IN NOW CRM unknown'!$G$2:$G$1227,"UK",'Relevant - IN NOW CRM unknown'!$M$2:$M$1227,"Research",'Relevant - IN NOW CRM unknown'!$R$2:$R$1227,"Senior")+COUNTIFS('Relevant - Not CRM not valid'!$T$2:$T$416,$A724,'Relevant - Not CRM not valid'!$G$2:$G$416,"UK",'Relevant - Not CRM not valid'!$M$2:$M$416,"Research",'Relevant - Not CRM not valid'!$R$2:$R$416,"Senior")+COUNTIFS('Relevant - In CRM not valid'!$T$2:$T$46,$A724,'Relevant - In CRM not valid'!$G$2:$G$46,"UK",'Relevant - In CRM not valid'!$M$2:$M$46,"Research",'Relevant - In CRM not valid'!$R$2:$R$46,"Senior")</f>
        <v>1</v>
      </c>
      <c r="H724" s="2">
        <f>COUNTIFS('Relevant - In CRM valid'!$T$2:$T$4699,$A724,'Relevant - In CRM valid'!$G$2:$G$4699,"UK",'Relevant - In CRM valid'!$M$2:$M$4699,"Research",'Relevant - In CRM valid'!$R$2:$R$4699,"Operational")+COUNTIFS('Relevant - In CRM unknown'!$T$2:$T$253,$A724,'Relevant - In CRM unknown'!$G$2:$G$253,"UK",'Relevant - In CRM unknown'!$M$2:$M$253,"Research",'Relevant - In CRM unknown'!$R$2:$R$253,"Operational")+COUNTIFS('Relevant - IN NOW CRM valid'!$T$2:$T$2328,$A724,'Relevant - IN NOW CRM valid'!$G$2:$G$2328,"UK",'Relevant - IN NOW CRM valid'!$M$2:$M$2328,"Research",'Relevant - IN NOW CRM valid'!$R$2:$R$2328,"Operational")+COUNTIFS('Relevant - IN NOW CRM unknown'!$T$2:$T$1227,$A724,'Relevant - IN NOW CRM unknown'!$G$2:$G$1227,"UK",'Relevant - IN NOW CRM unknown'!$M$2:$M$1227,"Research",'Relevant - IN NOW CRM unknown'!$R$2:$R$1227,"Operational")+COUNTIFS('Relevant - Not CRM not valid'!$T$2:$T$416,$A724,'Relevant - Not CRM not valid'!$G$2:$G$416,"UK",'Relevant - Not CRM not valid'!$M$2:$M$416,"Research",'Relevant - Not CRM not valid'!$R$2:$R$416,"Operational")+COUNTIFS('Relevant - In CRM not valid'!$T$2:$T$46,$A724,'Relevant - In CRM not valid'!$G$2:$G$46,"UK",'Relevant - In CRM not valid'!$M$2:$M$46,"Research",'Relevant - In CRM not valid'!$R$2:$R$46,"Operational")</f>
        <v>0</v>
      </c>
      <c r="I724" s="2">
        <f>COUNTIFS('Relevant - In CRM valid'!$T$2:$T$4699,$A724,'Relevant - In CRM valid'!$G$2:$G$4699,"UK",'Relevant - In CRM valid'!$M$2:$M$4699,"Research",'Relevant - In CRM valid'!$R$2:$R$4699,"Academic")+COUNTIFS('Relevant - In CRM unknown'!$T$2:$T$253,$A724,'Relevant - In CRM unknown'!$G$2:$G$253,"UK",'Relevant - In CRM unknown'!$M$2:$M$253,"Research",'Relevant - In CRM unknown'!$R$2:$R$253,"Academic")+COUNTIFS('Relevant - IN NOW CRM valid'!$T$2:$T$2328,$A724,'Relevant - IN NOW CRM valid'!$G$2:$G$2328,"UK",'Relevant - IN NOW CRM valid'!$M$2:$M$2328,"Research",'Relevant - IN NOW CRM valid'!$R$2:$R$2328,"Academic")+COUNTIFS('Relevant - IN NOW CRM unknown'!$T$2:$T$1227,$A724,'Relevant - IN NOW CRM unknown'!$G$2:$G$1227,"UK",'Relevant - IN NOW CRM unknown'!$M$2:$M$1227,"Research",'Relevant - IN NOW CRM unknown'!$R$2:$R$1227,"Academic")+COUNTIFS('Relevant - Not CRM not valid'!$T$2:$T$416,$A724,'Relevant - Not CRM not valid'!$G$2:$G$416,"UK",'Relevant - Not CRM not valid'!$M$2:$M$416,"Research",'Relevant - Not CRM not valid'!$R$2:$R$416,"Academic")+COUNTIFS('Relevant - In CRM not valid'!$T$2:$T$46,$A724,'Relevant - In CRM not valid'!$G$2:$G$46,"UK",'Relevant - In CRM not valid'!$M$2:$M$46,"Research",'Relevant - In CRM not valid'!$R$2:$R$46,"Academic")</f>
        <v>0</v>
      </c>
      <c r="J724" s="2">
        <f>COUNTIFS('Relevant - In CRM valid'!$T$2:$T$4699,$A724,'Relevant - In CRM valid'!$G$2:$G$4699,"UK",'Relevant - In CRM valid'!$M$2:$M$4699,"Finance")+COUNTIFS('Relevant - In CRM unknown'!$T$2:$T$253,$A724,'Relevant - In CRM unknown'!$G$2:$G$253,"UK",'Relevant - In CRM unknown'!$M$2:$M$253,"Finance")+COUNTIFS('Relevant - IN NOW CRM valid'!$T$2:$T$2328,$A724,'Relevant - IN NOW CRM valid'!$G$2:$G$2328,"UK",'Relevant - IN NOW CRM valid'!$M$2:$M$2328,"Finance")+COUNTIFS('Relevant - IN NOW CRM unknown'!$T$2:$T$1227,$A724,'Relevant - IN NOW CRM unknown'!$G$2:$G$1227,"UK",'Relevant - IN NOW CRM unknown'!$M$2:$M$1227,"Finance")+COUNTIFS('Relevant - Not CRM not valid'!$T$2:$T$416,$A724,'Relevant - Not CRM not valid'!$G$2:$G$416,"UK",'Relevant - Not CRM not valid'!$M$2:$M$416,"Finance")+COUNTIFS('Relevant - In CRM not valid'!$T$2:$T$46,$A724,'Relevant - In CRM not valid'!$G$2:$G$46,"UK",'Relevant - In CRM not valid'!$M$2:$M$46,"Finance")</f>
        <v>0</v>
      </c>
      <c r="K724" s="2">
        <f>COUNTIFS('Relevant - In CRM valid'!$T$2:$T$4699,$A724,'Relevant - In CRM valid'!$G$2:$G$4699,"UK",'Relevant - In CRM valid'!$M$2:$M$4699,"IT/Systems")+COUNTIFS('Relevant - In CRM unknown'!$T$2:$T$253,$A724,'Relevant - In CRM unknown'!$G$2:$G$253,"UK",'Relevant - In CRM unknown'!$M$2:$M$253,"IT/Systems")+COUNTIFS('Relevant - IN NOW CRM valid'!$T$2:$T$2328,$A724,'Relevant - IN NOW CRM valid'!$G$2:$G$2328,"UK",'Relevant - IN NOW CRM valid'!$M$2:$M$2328,"IT/Systems")+COUNTIFS('Relevant - IN NOW CRM unknown'!$T$2:$T$1227,$A724,'Relevant - IN NOW CRM unknown'!$G$2:$G$1227,"UK",'Relevant - IN NOW CRM unknown'!$M$2:$M$1227,"IT/Systems")+COUNTIFS('Relevant - Not CRM not valid'!$T$2:$T$416,$A724,'Relevant - Not CRM not valid'!$G$2:$G$416,"UK",'Relevant - Not CRM not valid'!$M$2:$M$416,"IT/Systems")+COUNTIFS('Relevant - In CRM not valid'!$T$2:$T$46,$A724,'Relevant - In CRM not valid'!$G$2:$G$46,"UK",'Relevant - In CRM not valid'!$M$2:$M$46,"IT/Systems")</f>
        <v>0</v>
      </c>
      <c r="L724" s="2">
        <f>COUNTIFS('Relevant - In CRM valid'!$T$2:$T$4699,$A724,'Relevant - In CRM valid'!$G$2:$G$4699,"UK",'Relevant - In CRM valid'!$M$2:$M$4699,"")+COUNTIFS('Relevant - In CRM unknown'!$T$2:$T$253,$A724,'Relevant - In CRM unknown'!$G$2:$G$253,"UK",'Relevant - In CRM unknown'!$M$2:$M$253,"")+COUNTIFS('Relevant - IN NOW CRM valid'!$T$2:$T$2328,$A724,'Relevant - IN NOW CRM valid'!$G$2:$G$2328,"UK",'Relevant - IN NOW CRM valid'!$M$2:$M$2328,"")+COUNTIFS('Relevant - IN NOW CRM unknown'!$T$2:$T$1227,$A724,'Relevant - IN NOW CRM unknown'!$G$2:$G$1227,"UK",'Relevant - IN NOW CRM unknown'!$M$2:$M$1227,"")+COUNTIFS('Relevant - Not CRM not valid'!$T$2:$T$416,$A724,'Relevant - Not CRM not valid'!$G$2:$G$416,"UK",'Relevant - Not CRM not valid'!$M$2:$M$416,"")+COUNTIFS('Relevant - In CRM not valid'!$T$2:$T$46,$A724,'Relevant - In CRM not valid'!$G$2:$G$46,"UK",'Relevant - In CRM not valid'!$M$2:$M$46,"")</f>
        <v>0</v>
      </c>
      <c r="M724" s="2">
        <f t="shared" si="22"/>
        <v>1</v>
      </c>
      <c r="N724" s="2">
        <f>COUNTIFS('Relevant - In CRM valid'!$T$2:$T$4699,$A724,'Relevant - In CRM valid'!$G$2:$G$4699,"UK",'Relevant - In CRM valid'!$Q$2:$Q$4699,"valid")+COUNTIFS('Relevant - In CRM unknown'!$T$2:$T$253,$A724,'Relevant - In CRM unknown'!$G$2:$G$253,"UK",'Relevant - In CRM unknown'!$Q$2:$Q$253,"valid")+COUNTIFS('Relevant - IN NOW CRM valid'!$T$2:$T$2328,$A724,'Relevant - IN NOW CRM valid'!$G$2:$G$2328,"UK",'Relevant - IN NOW CRM valid'!$Q$2:$Q$2328,"valid")+COUNTIFS('Relevant - IN NOW CRM unknown'!$T$2:$T$1227,$A724,'Relevant - IN NOW CRM unknown'!$G$2:$G$1227,"UK",'Relevant - IN NOW CRM unknown'!$Q$2:$Q$1227,"valid")+COUNTIFS('Relevant - Not CRM not valid'!$T$2:$T$416,$A724,'Relevant - Not CRM not valid'!$G$2:$G$416,"UK",'Relevant - Not CRM not valid'!$Q$2:$Q$416,"valid")+COUNTIFS('Relevant - In CRM not valid'!$T$2:$T$46,$A724,'Relevant - In CRM not valid'!$G$2:$G$46,"UK",'Relevant - In CRM not valid'!$Q$2:$Q$46,"valid")</f>
        <v>1</v>
      </c>
      <c r="O724" s="2" t="str">
        <f t="shared" si="23"/>
        <v>Finance  IT/Systems</v>
      </c>
    </row>
    <row r="725" spans="1:15" ht="15" customHeight="1">
      <c r="A725" s="2" t="s">
        <v>1557</v>
      </c>
      <c r="B725" s="2" t="s">
        <v>1558</v>
      </c>
      <c r="C725" s="2" t="s">
        <v>95</v>
      </c>
      <c r="D725" s="2" t="str">
        <f>IFERROR(INDEX('UK Target Institutions'!$D$2:$D$727,MATCH($A725,'UK Target Institutions'!$A$2:$A$727,0)),"")</f>
        <v>Yes</v>
      </c>
      <c r="E725" s="2">
        <f>COUNTIFS('Relevant - In CRM valid'!$T$2:$T$4699,$A725,'Relevant - In CRM valid'!$G$2:$G$4699,"UK")+COUNTIFS('Relevant - In CRM unknown'!$T$2:$T$253,$A725,'Relevant - In CRM unknown'!$G$2:$G$253,"UK")+COUNTIFS('Relevant - IN NOW CRM valid'!$T$2:$T$2328,$A725,'Relevant - IN NOW CRM valid'!$G$2:$G$2328,"UK")+COUNTIFS('Relevant - IN NOW CRM unknown'!$T$2:$T$1227,$A725,'Relevant - IN NOW CRM unknown'!$G$2:$G$1227,"UK")+COUNTIFS('Relevant - Not CRM not valid'!$T$2:$T$416,$A725,'Relevant - Not CRM not valid'!$G$2:$G$416,"UK")+COUNTIFS('Relevant - In CRM not valid'!$T$2:$T$46,$A725,'Relevant - In CRM not valid'!$G$2:$G$46,"UK")</f>
        <v>1</v>
      </c>
      <c r="F725" s="2">
        <f>COUNTIFS('Relevant - In CRM valid'!$T$2:$T$4699,$A725,'Relevant - In CRM valid'!$G$2:$G$4699,"UK",'Relevant - In CRM valid'!$M$2:$M$4699,"Research")+COUNTIFS('Relevant - In CRM unknown'!$T$2:$T$253,$A725,'Relevant - In CRM unknown'!$G$2:$G$253,"UK",'Relevant - In CRM unknown'!$M$2:$M$253,"Research")+COUNTIFS('Relevant - IN NOW CRM valid'!$T$2:$T$2328,$A725,'Relevant - IN NOW CRM valid'!$G$2:$G$2328,"UK",'Relevant - IN NOW CRM valid'!$M$2:$M$2328,"Research")+COUNTIFS('Relevant - IN NOW CRM unknown'!$T$2:$T$1227,$A725,'Relevant - IN NOW CRM unknown'!$G$2:$G$1227,"UK",'Relevant - IN NOW CRM unknown'!$M$2:$M$1227,"Research")+COUNTIFS('Relevant - Not CRM not valid'!$T$2:$T$416,$A725,'Relevant - Not CRM not valid'!$G$2:$G$416,"UK",'Relevant - Not CRM not valid'!$M$2:$M$416,"Research")+COUNTIFS('Relevant - In CRM not valid'!$T$2:$T$46,$A725,'Relevant - In CRM not valid'!$G$2:$G$46,"UK",'Relevant - In CRM not valid'!$M$2:$M$46,"Research")</f>
        <v>1</v>
      </c>
      <c r="G725" s="2">
        <f>COUNTIFS('Relevant - In CRM valid'!$T$2:$T$4699,$A725,'Relevant - In CRM valid'!$G$2:$G$4699,"UK",'Relevant - In CRM valid'!$M$2:$M$4699,"Research",'Relevant - In CRM valid'!$R$2:$R$4699,"Senior")+COUNTIFS('Relevant - In CRM unknown'!$T$2:$T$253,$A725,'Relevant - In CRM unknown'!$G$2:$G$253,"UK",'Relevant - In CRM unknown'!$M$2:$M$253,"Research",'Relevant - In CRM unknown'!$R$2:$R$253,"Senior")+COUNTIFS('Relevant - IN NOW CRM valid'!$T$2:$T$2328,$A725,'Relevant - IN NOW CRM valid'!$G$2:$G$2328,"UK",'Relevant - IN NOW CRM valid'!$M$2:$M$2328,"Research",'Relevant - IN NOW CRM valid'!$R$2:$R$2328,"Senior")+COUNTIFS('Relevant - IN NOW CRM unknown'!$T$2:$T$1227,$A725,'Relevant - IN NOW CRM unknown'!$G$2:$G$1227,"UK",'Relevant - IN NOW CRM unknown'!$M$2:$M$1227,"Research",'Relevant - IN NOW CRM unknown'!$R$2:$R$1227,"Senior")+COUNTIFS('Relevant - Not CRM not valid'!$T$2:$T$416,$A725,'Relevant - Not CRM not valid'!$G$2:$G$416,"UK",'Relevant - Not CRM not valid'!$M$2:$M$416,"Research",'Relevant - Not CRM not valid'!$R$2:$R$416,"Senior")+COUNTIFS('Relevant - In CRM not valid'!$T$2:$T$46,$A725,'Relevant - In CRM not valid'!$G$2:$G$46,"UK",'Relevant - In CRM not valid'!$M$2:$M$46,"Research",'Relevant - In CRM not valid'!$R$2:$R$46,"Senior")</f>
        <v>0</v>
      </c>
      <c r="H725" s="2">
        <f>COUNTIFS('Relevant - In CRM valid'!$T$2:$T$4699,$A725,'Relevant - In CRM valid'!$G$2:$G$4699,"UK",'Relevant - In CRM valid'!$M$2:$M$4699,"Research",'Relevant - In CRM valid'!$R$2:$R$4699,"Operational")+COUNTIFS('Relevant - In CRM unknown'!$T$2:$T$253,$A725,'Relevant - In CRM unknown'!$G$2:$G$253,"UK",'Relevant - In CRM unknown'!$M$2:$M$253,"Research",'Relevant - In CRM unknown'!$R$2:$R$253,"Operational")+COUNTIFS('Relevant - IN NOW CRM valid'!$T$2:$T$2328,$A725,'Relevant - IN NOW CRM valid'!$G$2:$G$2328,"UK",'Relevant - IN NOW CRM valid'!$M$2:$M$2328,"Research",'Relevant - IN NOW CRM valid'!$R$2:$R$2328,"Operational")+COUNTIFS('Relevant - IN NOW CRM unknown'!$T$2:$T$1227,$A725,'Relevant - IN NOW CRM unknown'!$G$2:$G$1227,"UK",'Relevant - IN NOW CRM unknown'!$M$2:$M$1227,"Research",'Relevant - IN NOW CRM unknown'!$R$2:$R$1227,"Operational")+COUNTIFS('Relevant - Not CRM not valid'!$T$2:$T$416,$A725,'Relevant - Not CRM not valid'!$G$2:$G$416,"UK",'Relevant - Not CRM not valid'!$M$2:$M$416,"Research",'Relevant - Not CRM not valid'!$R$2:$R$416,"Operational")+COUNTIFS('Relevant - In CRM not valid'!$T$2:$T$46,$A725,'Relevant - In CRM not valid'!$G$2:$G$46,"UK",'Relevant - In CRM not valid'!$M$2:$M$46,"Research",'Relevant - In CRM not valid'!$R$2:$R$46,"Operational")</f>
        <v>0</v>
      </c>
      <c r="I725" s="2">
        <f>COUNTIFS('Relevant - In CRM valid'!$T$2:$T$4699,$A725,'Relevant - In CRM valid'!$G$2:$G$4699,"UK",'Relevant - In CRM valid'!$M$2:$M$4699,"Research",'Relevant - In CRM valid'!$R$2:$R$4699,"Academic")+COUNTIFS('Relevant - In CRM unknown'!$T$2:$T$253,$A725,'Relevant - In CRM unknown'!$G$2:$G$253,"UK",'Relevant - In CRM unknown'!$M$2:$M$253,"Research",'Relevant - In CRM unknown'!$R$2:$R$253,"Academic")+COUNTIFS('Relevant - IN NOW CRM valid'!$T$2:$T$2328,$A725,'Relevant - IN NOW CRM valid'!$G$2:$G$2328,"UK",'Relevant - IN NOW CRM valid'!$M$2:$M$2328,"Research",'Relevant - IN NOW CRM valid'!$R$2:$R$2328,"Academic")+COUNTIFS('Relevant - IN NOW CRM unknown'!$T$2:$T$1227,$A725,'Relevant - IN NOW CRM unknown'!$G$2:$G$1227,"UK",'Relevant - IN NOW CRM unknown'!$M$2:$M$1227,"Research",'Relevant - IN NOW CRM unknown'!$R$2:$R$1227,"Academic")+COUNTIFS('Relevant - Not CRM not valid'!$T$2:$T$416,$A725,'Relevant - Not CRM not valid'!$G$2:$G$416,"UK",'Relevant - Not CRM not valid'!$M$2:$M$416,"Research",'Relevant - Not CRM not valid'!$R$2:$R$416,"Academic")+COUNTIFS('Relevant - In CRM not valid'!$T$2:$T$46,$A725,'Relevant - In CRM not valid'!$G$2:$G$46,"UK",'Relevant - In CRM not valid'!$M$2:$M$46,"Research",'Relevant - In CRM not valid'!$R$2:$R$46,"Academic")</f>
        <v>0</v>
      </c>
      <c r="J725" s="2">
        <f>COUNTIFS('Relevant - In CRM valid'!$T$2:$T$4699,$A725,'Relevant - In CRM valid'!$G$2:$G$4699,"UK",'Relevant - In CRM valid'!$M$2:$M$4699,"Finance")+COUNTIFS('Relevant - In CRM unknown'!$T$2:$T$253,$A725,'Relevant - In CRM unknown'!$G$2:$G$253,"UK",'Relevant - In CRM unknown'!$M$2:$M$253,"Finance")+COUNTIFS('Relevant - IN NOW CRM valid'!$T$2:$T$2328,$A725,'Relevant - IN NOW CRM valid'!$G$2:$G$2328,"UK",'Relevant - IN NOW CRM valid'!$M$2:$M$2328,"Finance")+COUNTIFS('Relevant - IN NOW CRM unknown'!$T$2:$T$1227,$A725,'Relevant - IN NOW CRM unknown'!$G$2:$G$1227,"UK",'Relevant - IN NOW CRM unknown'!$M$2:$M$1227,"Finance")+COUNTIFS('Relevant - Not CRM not valid'!$T$2:$T$416,$A725,'Relevant - Not CRM not valid'!$G$2:$G$416,"UK",'Relevant - Not CRM not valid'!$M$2:$M$416,"Finance")+COUNTIFS('Relevant - In CRM not valid'!$T$2:$T$46,$A725,'Relevant - In CRM not valid'!$G$2:$G$46,"UK",'Relevant - In CRM not valid'!$M$2:$M$46,"Finance")</f>
        <v>0</v>
      </c>
      <c r="K725" s="2">
        <f>COUNTIFS('Relevant - In CRM valid'!$T$2:$T$4699,$A725,'Relevant - In CRM valid'!$G$2:$G$4699,"UK",'Relevant - In CRM valid'!$M$2:$M$4699,"IT/Systems")+COUNTIFS('Relevant - In CRM unknown'!$T$2:$T$253,$A725,'Relevant - In CRM unknown'!$G$2:$G$253,"UK",'Relevant - In CRM unknown'!$M$2:$M$253,"IT/Systems")+COUNTIFS('Relevant - IN NOW CRM valid'!$T$2:$T$2328,$A725,'Relevant - IN NOW CRM valid'!$G$2:$G$2328,"UK",'Relevant - IN NOW CRM valid'!$M$2:$M$2328,"IT/Systems")+COUNTIFS('Relevant - IN NOW CRM unknown'!$T$2:$T$1227,$A725,'Relevant - IN NOW CRM unknown'!$G$2:$G$1227,"UK",'Relevant - IN NOW CRM unknown'!$M$2:$M$1227,"IT/Systems")+COUNTIFS('Relevant - Not CRM not valid'!$T$2:$T$416,$A725,'Relevant - Not CRM not valid'!$G$2:$G$416,"UK",'Relevant - Not CRM not valid'!$M$2:$M$416,"IT/Systems")+COUNTIFS('Relevant - In CRM not valid'!$T$2:$T$46,$A725,'Relevant - In CRM not valid'!$G$2:$G$46,"UK",'Relevant - In CRM not valid'!$M$2:$M$46,"IT/Systems")</f>
        <v>0</v>
      </c>
      <c r="L725" s="2">
        <f>COUNTIFS('Relevant - In CRM valid'!$T$2:$T$4699,$A725,'Relevant - In CRM valid'!$G$2:$G$4699,"UK",'Relevant - In CRM valid'!$M$2:$M$4699,"")+COUNTIFS('Relevant - In CRM unknown'!$T$2:$T$253,$A725,'Relevant - In CRM unknown'!$G$2:$G$253,"UK",'Relevant - In CRM unknown'!$M$2:$M$253,"")+COUNTIFS('Relevant - IN NOW CRM valid'!$T$2:$T$2328,$A725,'Relevant - IN NOW CRM valid'!$G$2:$G$2328,"UK",'Relevant - IN NOW CRM valid'!$M$2:$M$2328,"")+COUNTIFS('Relevant - IN NOW CRM unknown'!$T$2:$T$1227,$A725,'Relevant - IN NOW CRM unknown'!$G$2:$G$1227,"UK",'Relevant - IN NOW CRM unknown'!$M$2:$M$1227,"")+COUNTIFS('Relevant - Not CRM not valid'!$T$2:$T$416,$A725,'Relevant - Not CRM not valid'!$G$2:$G$416,"UK",'Relevant - Not CRM not valid'!$M$2:$M$416,"")+COUNTIFS('Relevant - In CRM not valid'!$T$2:$T$46,$A725,'Relevant - In CRM not valid'!$G$2:$G$46,"UK",'Relevant - In CRM not valid'!$M$2:$M$46,"")</f>
        <v>0</v>
      </c>
      <c r="M725" s="2">
        <f t="shared" si="22"/>
        <v>1</v>
      </c>
      <c r="N725" s="2">
        <f>COUNTIFS('Relevant - In CRM valid'!$T$2:$T$4699,$A725,'Relevant - In CRM valid'!$G$2:$G$4699,"UK",'Relevant - In CRM valid'!$Q$2:$Q$4699,"valid")+COUNTIFS('Relevant - In CRM unknown'!$T$2:$T$253,$A725,'Relevant - In CRM unknown'!$G$2:$G$253,"UK",'Relevant - In CRM unknown'!$Q$2:$Q$253,"valid")+COUNTIFS('Relevant - IN NOW CRM valid'!$T$2:$T$2328,$A725,'Relevant - IN NOW CRM valid'!$G$2:$G$2328,"UK",'Relevant - IN NOW CRM valid'!$Q$2:$Q$2328,"valid")+COUNTIFS('Relevant - IN NOW CRM unknown'!$T$2:$T$1227,$A725,'Relevant - IN NOW CRM unknown'!$G$2:$G$1227,"UK",'Relevant - IN NOW CRM unknown'!$Q$2:$Q$1227,"valid")+COUNTIFS('Relevant - Not CRM not valid'!$T$2:$T$416,$A725,'Relevant - Not CRM not valid'!$G$2:$G$416,"UK",'Relevant - Not CRM not valid'!$Q$2:$Q$416,"valid")+COUNTIFS('Relevant - In CRM not valid'!$T$2:$T$46,$A725,'Relevant - In CRM not valid'!$G$2:$G$46,"UK",'Relevant - In CRM not valid'!$Q$2:$Q$46,"valid")</f>
        <v>0</v>
      </c>
      <c r="O725" s="2" t="str">
        <f t="shared" si="23"/>
        <v>Finance  IT/Systems</v>
      </c>
    </row>
    <row r="726" spans="1:15" ht="15" customHeight="1">
      <c r="A726" s="2" t="s">
        <v>1559</v>
      </c>
      <c r="B726" s="2" t="s">
        <v>1560</v>
      </c>
      <c r="C726" s="2" t="s">
        <v>525</v>
      </c>
      <c r="D726" s="2" t="str">
        <f>IFERROR(INDEX('UK Target Institutions'!$D$2:$D$727,MATCH($A726,'UK Target Institutions'!$A$2:$A$727,0)),"")</f>
        <v>No</v>
      </c>
      <c r="E726" s="2">
        <f>COUNTIFS('Relevant - In CRM valid'!$T$2:$T$4699,$A726,'Relevant - In CRM valid'!$G$2:$G$4699,"UK")+COUNTIFS('Relevant - In CRM unknown'!$T$2:$T$253,$A726,'Relevant - In CRM unknown'!$G$2:$G$253,"UK")+COUNTIFS('Relevant - IN NOW CRM valid'!$T$2:$T$2328,$A726,'Relevant - IN NOW CRM valid'!$G$2:$G$2328,"UK")+COUNTIFS('Relevant - IN NOW CRM unknown'!$T$2:$T$1227,$A726,'Relevant - IN NOW CRM unknown'!$G$2:$G$1227,"UK")+COUNTIFS('Relevant - Not CRM not valid'!$T$2:$T$416,$A726,'Relevant - Not CRM not valid'!$G$2:$G$416,"UK")+COUNTIFS('Relevant - In CRM not valid'!$T$2:$T$46,$A726,'Relevant - In CRM not valid'!$G$2:$G$46,"UK")</f>
        <v>1</v>
      </c>
      <c r="F726" s="2">
        <f>COUNTIFS('Relevant - In CRM valid'!$T$2:$T$4699,$A726,'Relevant - In CRM valid'!$G$2:$G$4699,"UK",'Relevant - In CRM valid'!$M$2:$M$4699,"Research")+COUNTIFS('Relevant - In CRM unknown'!$T$2:$T$253,$A726,'Relevant - In CRM unknown'!$G$2:$G$253,"UK",'Relevant - In CRM unknown'!$M$2:$M$253,"Research")+COUNTIFS('Relevant - IN NOW CRM valid'!$T$2:$T$2328,$A726,'Relevant - IN NOW CRM valid'!$G$2:$G$2328,"UK",'Relevant - IN NOW CRM valid'!$M$2:$M$2328,"Research")+COUNTIFS('Relevant - IN NOW CRM unknown'!$T$2:$T$1227,$A726,'Relevant - IN NOW CRM unknown'!$G$2:$G$1227,"UK",'Relevant - IN NOW CRM unknown'!$M$2:$M$1227,"Research")+COUNTIFS('Relevant - Not CRM not valid'!$T$2:$T$416,$A726,'Relevant - Not CRM not valid'!$G$2:$G$416,"UK",'Relevant - Not CRM not valid'!$M$2:$M$416,"Research")+COUNTIFS('Relevant - In CRM not valid'!$T$2:$T$46,$A726,'Relevant - In CRM not valid'!$G$2:$G$46,"UK",'Relevant - In CRM not valid'!$M$2:$M$46,"Research")</f>
        <v>0</v>
      </c>
      <c r="G726" s="2">
        <f>COUNTIFS('Relevant - In CRM valid'!$T$2:$T$4699,$A726,'Relevant - In CRM valid'!$G$2:$G$4699,"UK",'Relevant - In CRM valid'!$M$2:$M$4699,"Research",'Relevant - In CRM valid'!$R$2:$R$4699,"Senior")+COUNTIFS('Relevant - In CRM unknown'!$T$2:$T$253,$A726,'Relevant - In CRM unknown'!$G$2:$G$253,"UK",'Relevant - In CRM unknown'!$M$2:$M$253,"Research",'Relevant - In CRM unknown'!$R$2:$R$253,"Senior")+COUNTIFS('Relevant - IN NOW CRM valid'!$T$2:$T$2328,$A726,'Relevant - IN NOW CRM valid'!$G$2:$G$2328,"UK",'Relevant - IN NOW CRM valid'!$M$2:$M$2328,"Research",'Relevant - IN NOW CRM valid'!$R$2:$R$2328,"Senior")+COUNTIFS('Relevant - IN NOW CRM unknown'!$T$2:$T$1227,$A726,'Relevant - IN NOW CRM unknown'!$G$2:$G$1227,"UK",'Relevant - IN NOW CRM unknown'!$M$2:$M$1227,"Research",'Relevant - IN NOW CRM unknown'!$R$2:$R$1227,"Senior")+COUNTIFS('Relevant - Not CRM not valid'!$T$2:$T$416,$A726,'Relevant - Not CRM not valid'!$G$2:$G$416,"UK",'Relevant - Not CRM not valid'!$M$2:$M$416,"Research",'Relevant - Not CRM not valid'!$R$2:$R$416,"Senior")+COUNTIFS('Relevant - In CRM not valid'!$T$2:$T$46,$A726,'Relevant - In CRM not valid'!$G$2:$G$46,"UK",'Relevant - In CRM not valid'!$M$2:$M$46,"Research",'Relevant - In CRM not valid'!$R$2:$R$46,"Senior")</f>
        <v>0</v>
      </c>
      <c r="H726" s="2">
        <f>COUNTIFS('Relevant - In CRM valid'!$T$2:$T$4699,$A726,'Relevant - In CRM valid'!$G$2:$G$4699,"UK",'Relevant - In CRM valid'!$M$2:$M$4699,"Research",'Relevant - In CRM valid'!$R$2:$R$4699,"Operational")+COUNTIFS('Relevant - In CRM unknown'!$T$2:$T$253,$A726,'Relevant - In CRM unknown'!$G$2:$G$253,"UK",'Relevant - In CRM unknown'!$M$2:$M$253,"Research",'Relevant - In CRM unknown'!$R$2:$R$253,"Operational")+COUNTIFS('Relevant - IN NOW CRM valid'!$T$2:$T$2328,$A726,'Relevant - IN NOW CRM valid'!$G$2:$G$2328,"UK",'Relevant - IN NOW CRM valid'!$M$2:$M$2328,"Research",'Relevant - IN NOW CRM valid'!$R$2:$R$2328,"Operational")+COUNTIFS('Relevant - IN NOW CRM unknown'!$T$2:$T$1227,$A726,'Relevant - IN NOW CRM unknown'!$G$2:$G$1227,"UK",'Relevant - IN NOW CRM unknown'!$M$2:$M$1227,"Research",'Relevant - IN NOW CRM unknown'!$R$2:$R$1227,"Operational")+COUNTIFS('Relevant - Not CRM not valid'!$T$2:$T$416,$A726,'Relevant - Not CRM not valid'!$G$2:$G$416,"UK",'Relevant - Not CRM not valid'!$M$2:$M$416,"Research",'Relevant - Not CRM not valid'!$R$2:$R$416,"Operational")+COUNTIFS('Relevant - In CRM not valid'!$T$2:$T$46,$A726,'Relevant - In CRM not valid'!$G$2:$G$46,"UK",'Relevant - In CRM not valid'!$M$2:$M$46,"Research",'Relevant - In CRM not valid'!$R$2:$R$46,"Operational")</f>
        <v>0</v>
      </c>
      <c r="I726" s="2">
        <f>COUNTIFS('Relevant - In CRM valid'!$T$2:$T$4699,$A726,'Relevant - In CRM valid'!$G$2:$G$4699,"UK",'Relevant - In CRM valid'!$M$2:$M$4699,"Research",'Relevant - In CRM valid'!$R$2:$R$4699,"Academic")+COUNTIFS('Relevant - In CRM unknown'!$T$2:$T$253,$A726,'Relevant - In CRM unknown'!$G$2:$G$253,"UK",'Relevant - In CRM unknown'!$M$2:$M$253,"Research",'Relevant - In CRM unknown'!$R$2:$R$253,"Academic")+COUNTIFS('Relevant - IN NOW CRM valid'!$T$2:$T$2328,$A726,'Relevant - IN NOW CRM valid'!$G$2:$G$2328,"UK",'Relevant - IN NOW CRM valid'!$M$2:$M$2328,"Research",'Relevant - IN NOW CRM valid'!$R$2:$R$2328,"Academic")+COUNTIFS('Relevant - IN NOW CRM unknown'!$T$2:$T$1227,$A726,'Relevant - IN NOW CRM unknown'!$G$2:$G$1227,"UK",'Relevant - IN NOW CRM unknown'!$M$2:$M$1227,"Research",'Relevant - IN NOW CRM unknown'!$R$2:$R$1227,"Academic")+COUNTIFS('Relevant - Not CRM not valid'!$T$2:$T$416,$A726,'Relevant - Not CRM not valid'!$G$2:$G$416,"UK",'Relevant - Not CRM not valid'!$M$2:$M$416,"Research",'Relevant - Not CRM not valid'!$R$2:$R$416,"Academic")+COUNTIFS('Relevant - In CRM not valid'!$T$2:$T$46,$A726,'Relevant - In CRM not valid'!$G$2:$G$46,"UK",'Relevant - In CRM not valid'!$M$2:$M$46,"Research",'Relevant - In CRM not valid'!$R$2:$R$46,"Academic")</f>
        <v>0</v>
      </c>
      <c r="J726" s="2">
        <f>COUNTIFS('Relevant - In CRM valid'!$T$2:$T$4699,$A726,'Relevant - In CRM valid'!$G$2:$G$4699,"UK",'Relevant - In CRM valid'!$M$2:$M$4699,"Finance")+COUNTIFS('Relevant - In CRM unknown'!$T$2:$T$253,$A726,'Relevant - In CRM unknown'!$G$2:$G$253,"UK",'Relevant - In CRM unknown'!$M$2:$M$253,"Finance")+COUNTIFS('Relevant - IN NOW CRM valid'!$T$2:$T$2328,$A726,'Relevant - IN NOW CRM valid'!$G$2:$G$2328,"UK",'Relevant - IN NOW CRM valid'!$M$2:$M$2328,"Finance")+COUNTIFS('Relevant - IN NOW CRM unknown'!$T$2:$T$1227,$A726,'Relevant - IN NOW CRM unknown'!$G$2:$G$1227,"UK",'Relevant - IN NOW CRM unknown'!$M$2:$M$1227,"Finance")+COUNTIFS('Relevant - Not CRM not valid'!$T$2:$T$416,$A726,'Relevant - Not CRM not valid'!$G$2:$G$416,"UK",'Relevant - Not CRM not valid'!$M$2:$M$416,"Finance")+COUNTIFS('Relevant - In CRM not valid'!$T$2:$T$46,$A726,'Relevant - In CRM not valid'!$G$2:$G$46,"UK",'Relevant - In CRM not valid'!$M$2:$M$46,"Finance")</f>
        <v>1</v>
      </c>
      <c r="K726" s="2">
        <f>COUNTIFS('Relevant - In CRM valid'!$T$2:$T$4699,$A726,'Relevant - In CRM valid'!$G$2:$G$4699,"UK",'Relevant - In CRM valid'!$M$2:$M$4699,"IT/Systems")+COUNTIFS('Relevant - In CRM unknown'!$T$2:$T$253,$A726,'Relevant - In CRM unknown'!$G$2:$G$253,"UK",'Relevant - In CRM unknown'!$M$2:$M$253,"IT/Systems")+COUNTIFS('Relevant - IN NOW CRM valid'!$T$2:$T$2328,$A726,'Relevant - IN NOW CRM valid'!$G$2:$G$2328,"UK",'Relevant - IN NOW CRM valid'!$M$2:$M$2328,"IT/Systems")+COUNTIFS('Relevant - IN NOW CRM unknown'!$T$2:$T$1227,$A726,'Relevant - IN NOW CRM unknown'!$G$2:$G$1227,"UK",'Relevant - IN NOW CRM unknown'!$M$2:$M$1227,"IT/Systems")+COUNTIFS('Relevant - Not CRM not valid'!$T$2:$T$416,$A726,'Relevant - Not CRM not valid'!$G$2:$G$416,"UK",'Relevant - Not CRM not valid'!$M$2:$M$416,"IT/Systems")+COUNTIFS('Relevant - In CRM not valid'!$T$2:$T$46,$A726,'Relevant - In CRM not valid'!$G$2:$G$46,"UK",'Relevant - In CRM not valid'!$M$2:$M$46,"IT/Systems")</f>
        <v>0</v>
      </c>
      <c r="L726" s="2">
        <f>COUNTIFS('Relevant - In CRM valid'!$T$2:$T$4699,$A726,'Relevant - In CRM valid'!$G$2:$G$4699,"UK",'Relevant - In CRM valid'!$M$2:$M$4699,"")+COUNTIFS('Relevant - In CRM unknown'!$T$2:$T$253,$A726,'Relevant - In CRM unknown'!$G$2:$G$253,"UK",'Relevant - In CRM unknown'!$M$2:$M$253,"")+COUNTIFS('Relevant - IN NOW CRM valid'!$T$2:$T$2328,$A726,'Relevant - IN NOW CRM valid'!$G$2:$G$2328,"UK",'Relevant - IN NOW CRM valid'!$M$2:$M$2328,"")+COUNTIFS('Relevant - IN NOW CRM unknown'!$T$2:$T$1227,$A726,'Relevant - IN NOW CRM unknown'!$G$2:$G$1227,"UK",'Relevant - IN NOW CRM unknown'!$M$2:$M$1227,"")+COUNTIFS('Relevant - Not CRM not valid'!$T$2:$T$416,$A726,'Relevant - Not CRM not valid'!$G$2:$G$416,"UK",'Relevant - Not CRM not valid'!$M$2:$M$416,"")+COUNTIFS('Relevant - In CRM not valid'!$T$2:$T$46,$A726,'Relevant - In CRM not valid'!$G$2:$G$46,"UK",'Relevant - In CRM not valid'!$M$2:$M$46,"")</f>
        <v>0</v>
      </c>
      <c r="M726" s="2">
        <f t="shared" si="22"/>
        <v>1</v>
      </c>
      <c r="N726" s="2">
        <f>COUNTIFS('Relevant - In CRM valid'!$T$2:$T$4699,$A726,'Relevant - In CRM valid'!$G$2:$G$4699,"UK",'Relevant - In CRM valid'!$Q$2:$Q$4699,"valid")+COUNTIFS('Relevant - In CRM unknown'!$T$2:$T$253,$A726,'Relevant - In CRM unknown'!$G$2:$G$253,"UK",'Relevant - In CRM unknown'!$Q$2:$Q$253,"valid")+COUNTIFS('Relevant - IN NOW CRM valid'!$T$2:$T$2328,$A726,'Relevant - IN NOW CRM valid'!$G$2:$G$2328,"UK",'Relevant - IN NOW CRM valid'!$Q$2:$Q$2328,"valid")+COUNTIFS('Relevant - IN NOW CRM unknown'!$T$2:$T$1227,$A726,'Relevant - IN NOW CRM unknown'!$G$2:$G$1227,"UK",'Relevant - IN NOW CRM unknown'!$Q$2:$Q$1227,"valid")+COUNTIFS('Relevant - Not CRM not valid'!$T$2:$T$416,$A726,'Relevant - Not CRM not valid'!$G$2:$G$416,"UK",'Relevant - Not CRM not valid'!$Q$2:$Q$416,"valid")+COUNTIFS('Relevant - In CRM not valid'!$T$2:$T$46,$A726,'Relevant - In CRM not valid'!$G$2:$G$46,"UK",'Relevant - In CRM not valid'!$Q$2:$Q$46,"valid")</f>
        <v>1</v>
      </c>
      <c r="O726" s="2" t="str">
        <f t="shared" si="23"/>
        <v>Research  IT/Systems</v>
      </c>
    </row>
    <row r="727" spans="1:15" ht="15" customHeight="1">
      <c r="A727" s="2" t="s">
        <v>1561</v>
      </c>
      <c r="B727" s="2" t="s">
        <v>1562</v>
      </c>
      <c r="C727" s="2" t="s">
        <v>95</v>
      </c>
      <c r="D727" s="2" t="str">
        <f>IFERROR(INDEX('UK Target Institutions'!$D$2:$D$727,MATCH($A727,'UK Target Institutions'!$A$2:$A$727,0)),"")</f>
        <v>Yes</v>
      </c>
      <c r="E727" s="2">
        <f>COUNTIFS('Relevant - In CRM valid'!$T$2:$T$4699,$A727,'Relevant - In CRM valid'!$G$2:$G$4699,"UK")+COUNTIFS('Relevant - In CRM unknown'!$T$2:$T$253,$A727,'Relevant - In CRM unknown'!$G$2:$G$253,"UK")+COUNTIFS('Relevant - IN NOW CRM valid'!$T$2:$T$2328,$A727,'Relevant - IN NOW CRM valid'!$G$2:$G$2328,"UK")+COUNTIFS('Relevant - IN NOW CRM unknown'!$T$2:$T$1227,$A727,'Relevant - IN NOW CRM unknown'!$G$2:$G$1227,"UK")+COUNTIFS('Relevant - Not CRM not valid'!$T$2:$T$416,$A727,'Relevant - Not CRM not valid'!$G$2:$G$416,"UK")+COUNTIFS('Relevant - In CRM not valid'!$T$2:$T$46,$A727,'Relevant - In CRM not valid'!$G$2:$G$46,"UK")</f>
        <v>1</v>
      </c>
      <c r="F727" s="2">
        <f>COUNTIFS('Relevant - In CRM valid'!$T$2:$T$4699,$A727,'Relevant - In CRM valid'!$G$2:$G$4699,"UK",'Relevant - In CRM valid'!$M$2:$M$4699,"Research")+COUNTIFS('Relevant - In CRM unknown'!$T$2:$T$253,$A727,'Relevant - In CRM unknown'!$G$2:$G$253,"UK",'Relevant - In CRM unknown'!$M$2:$M$253,"Research")+COUNTIFS('Relevant - IN NOW CRM valid'!$T$2:$T$2328,$A727,'Relevant - IN NOW CRM valid'!$G$2:$G$2328,"UK",'Relevant - IN NOW CRM valid'!$M$2:$M$2328,"Research")+COUNTIFS('Relevant - IN NOW CRM unknown'!$T$2:$T$1227,$A727,'Relevant - IN NOW CRM unknown'!$G$2:$G$1227,"UK",'Relevant - IN NOW CRM unknown'!$M$2:$M$1227,"Research")+COUNTIFS('Relevant - Not CRM not valid'!$T$2:$T$416,$A727,'Relevant - Not CRM not valid'!$G$2:$G$416,"UK",'Relevant - Not CRM not valid'!$M$2:$M$416,"Research")+COUNTIFS('Relevant - In CRM not valid'!$T$2:$T$46,$A727,'Relevant - In CRM not valid'!$G$2:$G$46,"UK",'Relevant - In CRM not valid'!$M$2:$M$46,"Research")</f>
        <v>0</v>
      </c>
      <c r="G727" s="2">
        <f>COUNTIFS('Relevant - In CRM valid'!$T$2:$T$4699,$A727,'Relevant - In CRM valid'!$G$2:$G$4699,"UK",'Relevant - In CRM valid'!$M$2:$M$4699,"Research",'Relevant - In CRM valid'!$R$2:$R$4699,"Senior")+COUNTIFS('Relevant - In CRM unknown'!$T$2:$T$253,$A727,'Relevant - In CRM unknown'!$G$2:$G$253,"UK",'Relevant - In CRM unknown'!$M$2:$M$253,"Research",'Relevant - In CRM unknown'!$R$2:$R$253,"Senior")+COUNTIFS('Relevant - IN NOW CRM valid'!$T$2:$T$2328,$A727,'Relevant - IN NOW CRM valid'!$G$2:$G$2328,"UK",'Relevant - IN NOW CRM valid'!$M$2:$M$2328,"Research",'Relevant - IN NOW CRM valid'!$R$2:$R$2328,"Senior")+COUNTIFS('Relevant - IN NOW CRM unknown'!$T$2:$T$1227,$A727,'Relevant - IN NOW CRM unknown'!$G$2:$G$1227,"UK",'Relevant - IN NOW CRM unknown'!$M$2:$M$1227,"Research",'Relevant - IN NOW CRM unknown'!$R$2:$R$1227,"Senior")+COUNTIFS('Relevant - Not CRM not valid'!$T$2:$T$416,$A727,'Relevant - Not CRM not valid'!$G$2:$G$416,"UK",'Relevant - Not CRM not valid'!$M$2:$M$416,"Research",'Relevant - Not CRM not valid'!$R$2:$R$416,"Senior")+COUNTIFS('Relevant - In CRM not valid'!$T$2:$T$46,$A727,'Relevant - In CRM not valid'!$G$2:$G$46,"UK",'Relevant - In CRM not valid'!$M$2:$M$46,"Research",'Relevant - In CRM not valid'!$R$2:$R$46,"Senior")</f>
        <v>0</v>
      </c>
      <c r="H727" s="2">
        <f>COUNTIFS('Relevant - In CRM valid'!$T$2:$T$4699,$A727,'Relevant - In CRM valid'!$G$2:$G$4699,"UK",'Relevant - In CRM valid'!$M$2:$M$4699,"Research",'Relevant - In CRM valid'!$R$2:$R$4699,"Operational")+COUNTIFS('Relevant - In CRM unknown'!$T$2:$T$253,$A727,'Relevant - In CRM unknown'!$G$2:$G$253,"UK",'Relevant - In CRM unknown'!$M$2:$M$253,"Research",'Relevant - In CRM unknown'!$R$2:$R$253,"Operational")+COUNTIFS('Relevant - IN NOW CRM valid'!$T$2:$T$2328,$A727,'Relevant - IN NOW CRM valid'!$G$2:$G$2328,"UK",'Relevant - IN NOW CRM valid'!$M$2:$M$2328,"Research",'Relevant - IN NOW CRM valid'!$R$2:$R$2328,"Operational")+COUNTIFS('Relevant - IN NOW CRM unknown'!$T$2:$T$1227,$A727,'Relevant - IN NOW CRM unknown'!$G$2:$G$1227,"UK",'Relevant - IN NOW CRM unknown'!$M$2:$M$1227,"Research",'Relevant - IN NOW CRM unknown'!$R$2:$R$1227,"Operational")+COUNTIFS('Relevant - Not CRM not valid'!$T$2:$T$416,$A727,'Relevant - Not CRM not valid'!$G$2:$G$416,"UK",'Relevant - Not CRM not valid'!$M$2:$M$416,"Research",'Relevant - Not CRM not valid'!$R$2:$R$416,"Operational")+COUNTIFS('Relevant - In CRM not valid'!$T$2:$T$46,$A727,'Relevant - In CRM not valid'!$G$2:$G$46,"UK",'Relevant - In CRM not valid'!$M$2:$M$46,"Research",'Relevant - In CRM not valid'!$R$2:$R$46,"Operational")</f>
        <v>0</v>
      </c>
      <c r="I727" s="2">
        <f>COUNTIFS('Relevant - In CRM valid'!$T$2:$T$4699,$A727,'Relevant - In CRM valid'!$G$2:$G$4699,"UK",'Relevant - In CRM valid'!$M$2:$M$4699,"Research",'Relevant - In CRM valid'!$R$2:$R$4699,"Academic")+COUNTIFS('Relevant - In CRM unknown'!$T$2:$T$253,$A727,'Relevant - In CRM unknown'!$G$2:$G$253,"UK",'Relevant - In CRM unknown'!$M$2:$M$253,"Research",'Relevant - In CRM unknown'!$R$2:$R$253,"Academic")+COUNTIFS('Relevant - IN NOW CRM valid'!$T$2:$T$2328,$A727,'Relevant - IN NOW CRM valid'!$G$2:$G$2328,"UK",'Relevant - IN NOW CRM valid'!$M$2:$M$2328,"Research",'Relevant - IN NOW CRM valid'!$R$2:$R$2328,"Academic")+COUNTIFS('Relevant - IN NOW CRM unknown'!$T$2:$T$1227,$A727,'Relevant - IN NOW CRM unknown'!$G$2:$G$1227,"UK",'Relevant - IN NOW CRM unknown'!$M$2:$M$1227,"Research",'Relevant - IN NOW CRM unknown'!$R$2:$R$1227,"Academic")+COUNTIFS('Relevant - Not CRM not valid'!$T$2:$T$416,$A727,'Relevant - Not CRM not valid'!$G$2:$G$416,"UK",'Relevant - Not CRM not valid'!$M$2:$M$416,"Research",'Relevant - Not CRM not valid'!$R$2:$R$416,"Academic")+COUNTIFS('Relevant - In CRM not valid'!$T$2:$T$46,$A727,'Relevant - In CRM not valid'!$G$2:$G$46,"UK",'Relevant - In CRM not valid'!$M$2:$M$46,"Research",'Relevant - In CRM not valid'!$R$2:$R$46,"Academic")</f>
        <v>0</v>
      </c>
      <c r="J727" s="2">
        <f>COUNTIFS('Relevant - In CRM valid'!$T$2:$T$4699,$A727,'Relevant - In CRM valid'!$G$2:$G$4699,"UK",'Relevant - In CRM valid'!$M$2:$M$4699,"Finance")+COUNTIFS('Relevant - In CRM unknown'!$T$2:$T$253,$A727,'Relevant - In CRM unknown'!$G$2:$G$253,"UK",'Relevant - In CRM unknown'!$M$2:$M$253,"Finance")+COUNTIFS('Relevant - IN NOW CRM valid'!$T$2:$T$2328,$A727,'Relevant - IN NOW CRM valid'!$G$2:$G$2328,"UK",'Relevant - IN NOW CRM valid'!$M$2:$M$2328,"Finance")+COUNTIFS('Relevant - IN NOW CRM unknown'!$T$2:$T$1227,$A727,'Relevant - IN NOW CRM unknown'!$G$2:$G$1227,"UK",'Relevant - IN NOW CRM unknown'!$M$2:$M$1227,"Finance")+COUNTIFS('Relevant - Not CRM not valid'!$T$2:$T$416,$A727,'Relevant - Not CRM not valid'!$G$2:$G$416,"UK",'Relevant - Not CRM not valid'!$M$2:$M$416,"Finance")+COUNTIFS('Relevant - In CRM not valid'!$T$2:$T$46,$A727,'Relevant - In CRM not valid'!$G$2:$G$46,"UK",'Relevant - In CRM not valid'!$M$2:$M$46,"Finance")</f>
        <v>0</v>
      </c>
      <c r="K727" s="2">
        <f>COUNTIFS('Relevant - In CRM valid'!$T$2:$T$4699,$A727,'Relevant - In CRM valid'!$G$2:$G$4699,"UK",'Relevant - In CRM valid'!$M$2:$M$4699,"IT/Systems")+COUNTIFS('Relevant - In CRM unknown'!$T$2:$T$253,$A727,'Relevant - In CRM unknown'!$G$2:$G$253,"UK",'Relevant - In CRM unknown'!$M$2:$M$253,"IT/Systems")+COUNTIFS('Relevant - IN NOW CRM valid'!$T$2:$T$2328,$A727,'Relevant - IN NOW CRM valid'!$G$2:$G$2328,"UK",'Relevant - IN NOW CRM valid'!$M$2:$M$2328,"IT/Systems")+COUNTIFS('Relevant - IN NOW CRM unknown'!$T$2:$T$1227,$A727,'Relevant - IN NOW CRM unknown'!$G$2:$G$1227,"UK",'Relevant - IN NOW CRM unknown'!$M$2:$M$1227,"IT/Systems")+COUNTIFS('Relevant - Not CRM not valid'!$T$2:$T$416,$A727,'Relevant - Not CRM not valid'!$G$2:$G$416,"UK",'Relevant - Not CRM not valid'!$M$2:$M$416,"IT/Systems")+COUNTIFS('Relevant - In CRM not valid'!$T$2:$T$46,$A727,'Relevant - In CRM not valid'!$G$2:$G$46,"UK",'Relevant - In CRM not valid'!$M$2:$M$46,"IT/Systems")</f>
        <v>0</v>
      </c>
      <c r="L727" s="2">
        <f>COUNTIFS('Relevant - In CRM valid'!$T$2:$T$4699,$A727,'Relevant - In CRM valid'!$G$2:$G$4699,"UK",'Relevant - In CRM valid'!$M$2:$M$4699,"")+COUNTIFS('Relevant - In CRM unknown'!$T$2:$T$253,$A727,'Relevant - In CRM unknown'!$G$2:$G$253,"UK",'Relevant - In CRM unknown'!$M$2:$M$253,"")+COUNTIFS('Relevant - IN NOW CRM valid'!$T$2:$T$2328,$A727,'Relevant - IN NOW CRM valid'!$G$2:$G$2328,"UK",'Relevant - IN NOW CRM valid'!$M$2:$M$2328,"")+COUNTIFS('Relevant - IN NOW CRM unknown'!$T$2:$T$1227,$A727,'Relevant - IN NOW CRM unknown'!$G$2:$G$1227,"UK",'Relevant - IN NOW CRM unknown'!$M$2:$M$1227,"")+COUNTIFS('Relevant - Not CRM not valid'!$T$2:$T$416,$A727,'Relevant - Not CRM not valid'!$G$2:$G$416,"UK",'Relevant - Not CRM not valid'!$M$2:$M$416,"")+COUNTIFS('Relevant - In CRM not valid'!$T$2:$T$46,$A727,'Relevant - In CRM not valid'!$G$2:$G$46,"UK",'Relevant - In CRM not valid'!$M$2:$M$46,"")</f>
        <v>1</v>
      </c>
      <c r="M727" s="2">
        <f t="shared" si="22"/>
        <v>0</v>
      </c>
      <c r="N727" s="2">
        <f>COUNTIFS('Relevant - In CRM valid'!$T$2:$T$4699,$A727,'Relevant - In CRM valid'!$G$2:$G$4699,"UK",'Relevant - In CRM valid'!$Q$2:$Q$4699,"valid")+COUNTIFS('Relevant - In CRM unknown'!$T$2:$T$253,$A727,'Relevant - In CRM unknown'!$G$2:$G$253,"UK",'Relevant - In CRM unknown'!$Q$2:$Q$253,"valid")+COUNTIFS('Relevant - IN NOW CRM valid'!$T$2:$T$2328,$A727,'Relevant - IN NOW CRM valid'!$G$2:$G$2328,"UK",'Relevant - IN NOW CRM valid'!$Q$2:$Q$2328,"valid")+COUNTIFS('Relevant - IN NOW CRM unknown'!$T$2:$T$1227,$A727,'Relevant - IN NOW CRM unknown'!$G$2:$G$1227,"UK",'Relevant - IN NOW CRM unknown'!$Q$2:$Q$1227,"valid")+COUNTIFS('Relevant - Not CRM not valid'!$T$2:$T$416,$A727,'Relevant - Not CRM not valid'!$G$2:$G$416,"UK",'Relevant - Not CRM not valid'!$Q$2:$Q$416,"valid")+COUNTIFS('Relevant - In CRM not valid'!$T$2:$T$46,$A727,'Relevant - In CRM not valid'!$G$2:$G$46,"UK",'Relevant - In CRM not valid'!$Q$2:$Q$46,"valid")</f>
        <v>1</v>
      </c>
      <c r="O727" s="2" t="str">
        <f t="shared" si="23"/>
        <v>Research  Finance  IT/Systems</v>
      </c>
    </row>
  </sheetData>
  <autoFilter ref="A1:O72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29"/>
  <sheetViews>
    <sheetView zoomScaleNormal="100" workbookViewId="0">
      <pane xSplit="1" ySplit="1" topLeftCell="B297" activePane="bottomRight" state="frozen"/>
      <selection pane="bottomRight" activeCell="A205" sqref="A205"/>
      <selection pane="bottomLeft" activeCell="A2" sqref="A2"/>
      <selection pane="topRight" activeCell="B1" sqref="B1"/>
    </sheetView>
  </sheetViews>
  <sheetFormatPr defaultColWidth="8.7109375" defaultRowHeight="14.45"/>
  <cols>
    <col min="1" max="1" width="40" customWidth="1"/>
    <col min="2" max="2" width="12" customWidth="1"/>
    <col min="3" max="4" width="10" customWidth="1"/>
    <col min="5" max="5" width="11" customWidth="1"/>
    <col min="6" max="6" width="12" customWidth="1"/>
    <col min="7" max="7" width="26" customWidth="1"/>
    <col min="8" max="8" width="11" customWidth="1"/>
  </cols>
  <sheetData>
    <row r="1" spans="1:9" ht="27.75" customHeight="1">
      <c r="A1" s="13" t="s">
        <v>1573</v>
      </c>
      <c r="B1" s="13" t="s">
        <v>89</v>
      </c>
      <c r="C1" s="13" t="s">
        <v>1566</v>
      </c>
      <c r="D1" s="13" t="s">
        <v>59</v>
      </c>
      <c r="E1" s="13" t="s">
        <v>60</v>
      </c>
      <c r="F1" s="13" t="s">
        <v>90</v>
      </c>
      <c r="G1" s="13" t="s">
        <v>1574</v>
      </c>
      <c r="H1" s="13" t="s">
        <v>1575</v>
      </c>
      <c r="I1" s="37" t="s">
        <v>1576</v>
      </c>
    </row>
    <row r="2" spans="1:9" ht="15" customHeight="1">
      <c r="A2" s="2" t="str" cm="1">
        <f t="array" ref="A2:A309">_xlfn._xlws.FILTER('UK Target Institutions'!B2:B729,'UK Target Institutions'!D2:D729="Yes")</f>
        <v>University of Manchester</v>
      </c>
      <c r="B2" s="2">
        <f>IF($I2="","",IFERROR(INDEX('UK Institution Coverage'!$E$2:$E$727,MATCH($I2,'UK Institution Coverage'!$A$2:$A$727,0)),0))</f>
        <v>205</v>
      </c>
      <c r="C2" s="2">
        <f>IF($I2="","",IFERROR(INDEX('UK Institution Coverage'!$F$2:$F$727,MATCH($I2,'UK Institution Coverage'!$A$2:$A$727,0)),0))</f>
        <v>156</v>
      </c>
      <c r="D2" s="2">
        <f>IF($I2="","",IFERROR(INDEX('UK Institution Coverage'!$J$2:$J$727,MATCH($I2,'UK Institution Coverage'!$A$2:$A$727,0)),0))</f>
        <v>39</v>
      </c>
      <c r="E2" s="2">
        <f>IF($I2="","",IFERROR(INDEX('UK Institution Coverage'!$K$2:$K$727,MATCH($I2,'UK Institution Coverage'!$A$2:$A$727,0)),0))</f>
        <v>8</v>
      </c>
      <c r="F2" s="2">
        <f>IF($I2="","",IFERROR(INDEX('UK Institution Coverage'!$M$2:$M$727,MATCH($I2,'UK Institution Coverage'!$A$2:$A$727,0)),0))</f>
        <v>3</v>
      </c>
      <c r="G2" s="2" t="str">
        <f>IF($I2="","",IF($F2=3,"complete",IF($C2=0,"Research  ","")&amp;IF($D2=0,"Finance  ","")&amp;IF($E2=0,"IT/Systems","")))</f>
        <v>complete</v>
      </c>
      <c r="H2" s="2" t="str">
        <f>IF($I2="","",IF($F2=3,"-",IF($B2&gt;=20,"1 - high",IF($B2&gt;=5,"2 - medium","3 - low"))))</f>
        <v>-</v>
      </c>
      <c r="I2" s="38" t="str" cm="1">
        <f t="array" ref="I2:I309">_xlfn._xlws.FILTER('UK Target Institutions'!A2:A729,'UK Target Institutions'!D2:D729="Yes")</f>
        <v>manchester university</v>
      </c>
    </row>
    <row r="3" spans="1:9" ht="15" customHeight="1">
      <c r="A3" s="2" t="str">
        <v>King's College London</v>
      </c>
      <c r="B3" s="2">
        <f>IF($I3="","",IFERROR(INDEX('UK Institution Coverage'!$E$2:$E$727,MATCH($I3,'UK Institution Coverage'!$A$2:$A$727,0)),0))</f>
        <v>177</v>
      </c>
      <c r="C3" s="2">
        <f>IF($I3="","",IFERROR(INDEX('UK Institution Coverage'!$F$2:$F$727,MATCH($I3,'UK Institution Coverage'!$A$2:$A$727,0)),0))</f>
        <v>173</v>
      </c>
      <c r="D3" s="2">
        <f>IF($I3="","",IFERROR(INDEX('UK Institution Coverage'!$J$2:$J$727,MATCH($I3,'UK Institution Coverage'!$A$2:$A$727,0)),0))</f>
        <v>2</v>
      </c>
      <c r="E3" s="2">
        <f>IF($I3="","",IFERROR(INDEX('UK Institution Coverage'!$K$2:$K$727,MATCH($I3,'UK Institution Coverage'!$A$2:$A$727,0)),0))</f>
        <v>1</v>
      </c>
      <c r="F3" s="2">
        <f>IF($I3="","",IFERROR(INDEX('UK Institution Coverage'!$M$2:$M$727,MATCH($I3,'UK Institution Coverage'!$A$2:$A$727,0)),0))</f>
        <v>3</v>
      </c>
      <c r="G3" s="2" t="str">
        <f t="shared" ref="G3:G66" si="0">IF($I3="","",IF($F3=3,"complete",IF($C3=0,"Research  ","")&amp;IF($D3=0,"Finance  ","")&amp;IF($E3=0,"IT/Systems","")))</f>
        <v>complete</v>
      </c>
      <c r="H3" s="2" t="str">
        <f t="shared" ref="H3:H66" si="1">IF($I3="","",IF($F3=3,"-",IF($B3&gt;=20,"1 - high",IF($B3&gt;=5,"2 - medium","3 - low"))))</f>
        <v>-</v>
      </c>
      <c r="I3" t="str">
        <v>king s college london</v>
      </c>
    </row>
    <row r="4" spans="1:9" ht="15" customHeight="1">
      <c r="A4" s="2" t="str">
        <v>Coventry University</v>
      </c>
      <c r="B4" s="2">
        <f>IF($I4="","",IFERROR(INDEX('UK Institution Coverage'!$E$2:$E$727,MATCH($I4,'UK Institution Coverage'!$A$2:$A$727,0)),0))</f>
        <v>168</v>
      </c>
      <c r="C4" s="2">
        <f>IF($I4="","",IFERROR(INDEX('UK Institution Coverage'!$F$2:$F$727,MATCH($I4,'UK Institution Coverage'!$A$2:$A$727,0)),0))</f>
        <v>147</v>
      </c>
      <c r="D4" s="2">
        <f>IF($I4="","",IFERROR(INDEX('UK Institution Coverage'!$J$2:$J$727,MATCH($I4,'UK Institution Coverage'!$A$2:$A$727,0)),0))</f>
        <v>10</v>
      </c>
      <c r="E4" s="2">
        <f>IF($I4="","",IFERROR(INDEX('UK Institution Coverage'!$K$2:$K$727,MATCH($I4,'UK Institution Coverage'!$A$2:$A$727,0)),0))</f>
        <v>4</v>
      </c>
      <c r="F4" s="2">
        <f>IF($I4="","",IFERROR(INDEX('UK Institution Coverage'!$M$2:$M$727,MATCH($I4,'UK Institution Coverage'!$A$2:$A$727,0)),0))</f>
        <v>3</v>
      </c>
      <c r="G4" s="2" t="str">
        <f t="shared" si="0"/>
        <v>complete</v>
      </c>
      <c r="H4" s="2" t="str">
        <f t="shared" si="1"/>
        <v>-</v>
      </c>
      <c r="I4" t="str">
        <v>coventry university</v>
      </c>
    </row>
    <row r="5" spans="1:9" ht="15" customHeight="1">
      <c r="A5" s="2" t="str">
        <v>University of Sussex</v>
      </c>
      <c r="B5" s="2">
        <f>IF($I5="","",IFERROR(INDEX('UK Institution Coverage'!$E$2:$E$727,MATCH($I5,'UK Institution Coverage'!$A$2:$A$727,0)),0))</f>
        <v>158</v>
      </c>
      <c r="C5" s="2">
        <f>IF($I5="","",IFERROR(INDEX('UK Institution Coverage'!$F$2:$F$727,MATCH($I5,'UK Institution Coverage'!$A$2:$A$727,0)),0))</f>
        <v>117</v>
      </c>
      <c r="D5" s="2">
        <f>IF($I5="","",IFERROR(INDEX('UK Institution Coverage'!$J$2:$J$727,MATCH($I5,'UK Institution Coverage'!$A$2:$A$727,0)),0))</f>
        <v>22</v>
      </c>
      <c r="E5" s="2">
        <f>IF($I5="","",IFERROR(INDEX('UK Institution Coverage'!$K$2:$K$727,MATCH($I5,'UK Institution Coverage'!$A$2:$A$727,0)),0))</f>
        <v>4</v>
      </c>
      <c r="F5" s="2">
        <f>IF($I5="","",IFERROR(INDEX('UK Institution Coverage'!$M$2:$M$727,MATCH($I5,'UK Institution Coverage'!$A$2:$A$727,0)),0))</f>
        <v>3</v>
      </c>
      <c r="G5" s="2" t="str">
        <f t="shared" si="0"/>
        <v>complete</v>
      </c>
      <c r="H5" s="2" t="str">
        <f t="shared" si="1"/>
        <v>-</v>
      </c>
      <c r="I5" t="str">
        <v>sussex university</v>
      </c>
    </row>
    <row r="6" spans="1:9" ht="15" customHeight="1">
      <c r="A6" s="2" t="str">
        <v>University of Edinburgh</v>
      </c>
      <c r="B6" s="2">
        <f>IF($I6="","",IFERROR(INDEX('UK Institution Coverage'!$E$2:$E$727,MATCH($I6,'UK Institution Coverage'!$A$2:$A$727,0)),0))</f>
        <v>131</v>
      </c>
      <c r="C6" s="2">
        <f>IF($I6="","",IFERROR(INDEX('UK Institution Coverage'!$F$2:$F$727,MATCH($I6,'UK Institution Coverage'!$A$2:$A$727,0)),0))</f>
        <v>86</v>
      </c>
      <c r="D6" s="2">
        <f>IF($I6="","",IFERROR(INDEX('UK Institution Coverage'!$J$2:$J$727,MATCH($I6,'UK Institution Coverage'!$A$2:$A$727,0)),0))</f>
        <v>31</v>
      </c>
      <c r="E6" s="2">
        <f>IF($I6="","",IFERROR(INDEX('UK Institution Coverage'!$K$2:$K$727,MATCH($I6,'UK Institution Coverage'!$A$2:$A$727,0)),0))</f>
        <v>7</v>
      </c>
      <c r="F6" s="2">
        <f>IF($I6="","",IFERROR(INDEX('UK Institution Coverage'!$M$2:$M$727,MATCH($I6,'UK Institution Coverage'!$A$2:$A$727,0)),0))</f>
        <v>3</v>
      </c>
      <c r="G6" s="2" t="str">
        <f t="shared" si="0"/>
        <v>complete</v>
      </c>
      <c r="H6" s="2" t="str">
        <f t="shared" si="1"/>
        <v>-</v>
      </c>
      <c r="I6" t="str">
        <v>edinburgh university</v>
      </c>
    </row>
    <row r="7" spans="1:9" ht="15" customHeight="1">
      <c r="A7" s="2" t="str">
        <v>University of Liverpool</v>
      </c>
      <c r="B7" s="2">
        <f>IF($I7="","",IFERROR(INDEX('UK Institution Coverage'!$E$2:$E$727,MATCH($I7,'UK Institution Coverage'!$A$2:$A$727,0)),0))</f>
        <v>124</v>
      </c>
      <c r="C7" s="2">
        <f>IF($I7="","",IFERROR(INDEX('UK Institution Coverage'!$F$2:$F$727,MATCH($I7,'UK Institution Coverage'!$A$2:$A$727,0)),0))</f>
        <v>108</v>
      </c>
      <c r="D7" s="2">
        <f>IF($I7="","",IFERROR(INDEX('UK Institution Coverage'!$J$2:$J$727,MATCH($I7,'UK Institution Coverage'!$A$2:$A$727,0)),0))</f>
        <v>12</v>
      </c>
      <c r="E7" s="2">
        <f>IF($I7="","",IFERROR(INDEX('UK Institution Coverage'!$K$2:$K$727,MATCH($I7,'UK Institution Coverage'!$A$2:$A$727,0)),0))</f>
        <v>2</v>
      </c>
      <c r="F7" s="2">
        <f>IF($I7="","",IFERROR(INDEX('UK Institution Coverage'!$M$2:$M$727,MATCH($I7,'UK Institution Coverage'!$A$2:$A$727,0)),0))</f>
        <v>3</v>
      </c>
      <c r="G7" s="2" t="str">
        <f t="shared" si="0"/>
        <v>complete</v>
      </c>
      <c r="H7" s="2" t="str">
        <f t="shared" si="1"/>
        <v>-</v>
      </c>
      <c r="I7" t="str">
        <v>liverpool university</v>
      </c>
    </row>
    <row r="8" spans="1:9" ht="15" customHeight="1">
      <c r="A8" s="2" t="str">
        <v>The University of Sheffield</v>
      </c>
      <c r="B8" s="2">
        <f>IF($I8="","",IFERROR(INDEX('UK Institution Coverage'!$E$2:$E$727,MATCH($I8,'UK Institution Coverage'!$A$2:$A$727,0)),0))</f>
        <v>115</v>
      </c>
      <c r="C8" s="2">
        <f>IF($I8="","",IFERROR(INDEX('UK Institution Coverage'!$F$2:$F$727,MATCH($I8,'UK Institution Coverage'!$A$2:$A$727,0)),0))</f>
        <v>95</v>
      </c>
      <c r="D8" s="2">
        <f>IF($I8="","",IFERROR(INDEX('UK Institution Coverage'!$J$2:$J$727,MATCH($I8,'UK Institution Coverage'!$A$2:$A$727,0)),0))</f>
        <v>14</v>
      </c>
      <c r="E8" s="2">
        <f>IF($I8="","",IFERROR(INDEX('UK Institution Coverage'!$K$2:$K$727,MATCH($I8,'UK Institution Coverage'!$A$2:$A$727,0)),0))</f>
        <v>3</v>
      </c>
      <c r="F8" s="2">
        <f>IF($I8="","",IFERROR(INDEX('UK Institution Coverage'!$M$2:$M$727,MATCH($I8,'UK Institution Coverage'!$A$2:$A$727,0)),0))</f>
        <v>3</v>
      </c>
      <c r="G8" s="2" t="str">
        <f t="shared" si="0"/>
        <v>complete</v>
      </c>
      <c r="H8" s="2" t="str">
        <f t="shared" si="1"/>
        <v>-</v>
      </c>
      <c r="I8" t="str">
        <v>sheffield university</v>
      </c>
    </row>
    <row r="9" spans="1:9" ht="15" customHeight="1">
      <c r="A9" s="2" t="str">
        <v>The Manchester Metropolitan University</v>
      </c>
      <c r="B9" s="2">
        <f>IF($I9="","",IFERROR(INDEX('UK Institution Coverage'!$E$2:$E$727,MATCH($I9,'UK Institution Coverage'!$A$2:$A$727,0)),0))</f>
        <v>109</v>
      </c>
      <c r="C9" s="2">
        <f>IF($I9="","",IFERROR(INDEX('UK Institution Coverage'!$F$2:$F$727,MATCH($I9,'UK Institution Coverage'!$A$2:$A$727,0)),0))</f>
        <v>76</v>
      </c>
      <c r="D9" s="2">
        <f>IF($I9="","",IFERROR(INDEX('UK Institution Coverage'!$J$2:$J$727,MATCH($I9,'UK Institution Coverage'!$A$2:$A$727,0)),0))</f>
        <v>17</v>
      </c>
      <c r="E9" s="2">
        <f>IF($I9="","",IFERROR(INDEX('UK Institution Coverage'!$K$2:$K$727,MATCH($I9,'UK Institution Coverage'!$A$2:$A$727,0)),0))</f>
        <v>14</v>
      </c>
      <c r="F9" s="2">
        <f>IF($I9="","",IFERROR(INDEX('UK Institution Coverage'!$M$2:$M$727,MATCH($I9,'UK Institution Coverage'!$A$2:$A$727,0)),0))</f>
        <v>3</v>
      </c>
      <c r="G9" s="2" t="str">
        <f t="shared" si="0"/>
        <v>complete</v>
      </c>
      <c r="H9" s="2" t="str">
        <f t="shared" si="1"/>
        <v>-</v>
      </c>
      <c r="I9" t="str">
        <v>manchester metropolitan university</v>
      </c>
    </row>
    <row r="10" spans="1:9" ht="15" customHeight="1">
      <c r="A10" s="2" t="str">
        <v>University of York</v>
      </c>
      <c r="B10" s="2">
        <f>IF($I10="","",IFERROR(INDEX('UK Institution Coverage'!$E$2:$E$727,MATCH($I10,'UK Institution Coverage'!$A$2:$A$727,0)),0))</f>
        <v>92</v>
      </c>
      <c r="C10" s="2">
        <f>IF($I10="","",IFERROR(INDEX('UK Institution Coverage'!$F$2:$F$727,MATCH($I10,'UK Institution Coverage'!$A$2:$A$727,0)),0))</f>
        <v>77</v>
      </c>
      <c r="D10" s="2">
        <f>IF($I10="","",IFERROR(INDEX('UK Institution Coverage'!$J$2:$J$727,MATCH($I10,'UK Institution Coverage'!$A$2:$A$727,0)),0))</f>
        <v>10</v>
      </c>
      <c r="E10" s="2">
        <f>IF($I10="","",IFERROR(INDEX('UK Institution Coverage'!$K$2:$K$727,MATCH($I10,'UK Institution Coverage'!$A$2:$A$727,0)),0))</f>
        <v>3</v>
      </c>
      <c r="F10" s="2">
        <f>IF($I10="","",IFERROR(INDEX('UK Institution Coverage'!$M$2:$M$727,MATCH($I10,'UK Institution Coverage'!$A$2:$A$727,0)),0))</f>
        <v>3</v>
      </c>
      <c r="G10" s="2" t="str">
        <f t="shared" si="0"/>
        <v>complete</v>
      </c>
      <c r="H10" s="2" t="str">
        <f t="shared" si="1"/>
        <v>-</v>
      </c>
      <c r="I10" t="str">
        <v>york university</v>
      </c>
    </row>
    <row r="11" spans="1:9" ht="15" customHeight="1">
      <c r="A11" s="2" t="str">
        <v>Cardiff University</v>
      </c>
      <c r="B11" s="2">
        <f>IF($I11="","",IFERROR(INDEX('UK Institution Coverage'!$E$2:$E$727,MATCH($I11,'UK Institution Coverage'!$A$2:$A$727,0)),0))</f>
        <v>86</v>
      </c>
      <c r="C11" s="2">
        <f>IF($I11="","",IFERROR(INDEX('UK Institution Coverage'!$F$2:$F$727,MATCH($I11,'UK Institution Coverage'!$A$2:$A$727,0)),0))</f>
        <v>52</v>
      </c>
      <c r="D11" s="2">
        <f>IF($I11="","",IFERROR(INDEX('UK Institution Coverage'!$J$2:$J$727,MATCH($I11,'UK Institution Coverage'!$A$2:$A$727,0)),0))</f>
        <v>19</v>
      </c>
      <c r="E11" s="2">
        <f>IF($I11="","",IFERROR(INDEX('UK Institution Coverage'!$K$2:$K$727,MATCH($I11,'UK Institution Coverage'!$A$2:$A$727,0)),0))</f>
        <v>7</v>
      </c>
      <c r="F11" s="2">
        <f>IF($I11="","",IFERROR(INDEX('UK Institution Coverage'!$M$2:$M$727,MATCH($I11,'UK Institution Coverage'!$A$2:$A$727,0)),0))</f>
        <v>3</v>
      </c>
      <c r="G11" s="2" t="str">
        <f t="shared" si="0"/>
        <v>complete</v>
      </c>
      <c r="H11" s="2" t="str">
        <f t="shared" si="1"/>
        <v>-</v>
      </c>
      <c r="I11" t="str">
        <v>cardiff university</v>
      </c>
    </row>
    <row r="12" spans="1:9" ht="15" customHeight="1">
      <c r="A12" s="2" t="str">
        <v>University Of Exeter</v>
      </c>
      <c r="B12" s="2">
        <f>IF($I12="","",IFERROR(INDEX('UK Institution Coverage'!$E$2:$E$727,MATCH($I12,'UK Institution Coverage'!$A$2:$A$727,0)),0))</f>
        <v>95</v>
      </c>
      <c r="C12" s="2">
        <f>IF($I12="","",IFERROR(INDEX('UK Institution Coverage'!$F$2:$F$727,MATCH($I12,'UK Institution Coverage'!$A$2:$A$727,0)),0))</f>
        <v>73</v>
      </c>
      <c r="D12" s="2">
        <f>IF($I12="","",IFERROR(INDEX('UK Institution Coverage'!$J$2:$J$727,MATCH($I12,'UK Institution Coverage'!$A$2:$A$727,0)),0))</f>
        <v>13</v>
      </c>
      <c r="E12" s="2">
        <f>IF($I12="","",IFERROR(INDEX('UK Institution Coverage'!$K$2:$K$727,MATCH($I12,'UK Institution Coverage'!$A$2:$A$727,0)),0))</f>
        <v>9</v>
      </c>
      <c r="F12" s="2">
        <f>IF($I12="","",IFERROR(INDEX('UK Institution Coverage'!$M$2:$M$727,MATCH($I12,'UK Institution Coverage'!$A$2:$A$727,0)),0))</f>
        <v>3</v>
      </c>
      <c r="G12" s="2" t="str">
        <f t="shared" si="0"/>
        <v>complete</v>
      </c>
      <c r="H12" s="2" t="str">
        <f t="shared" si="1"/>
        <v>-</v>
      </c>
      <c r="I12" t="str">
        <v>exeter university</v>
      </c>
    </row>
    <row r="13" spans="1:9" ht="15" customHeight="1">
      <c r="A13" s="2" t="str">
        <v>Newcastle University</v>
      </c>
      <c r="B13" s="2">
        <f>IF($I13="","",IFERROR(INDEX('UK Institution Coverage'!$E$2:$E$727,MATCH($I13,'UK Institution Coverage'!$A$2:$A$727,0)),0))</f>
        <v>87</v>
      </c>
      <c r="C13" s="2">
        <f>IF($I13="","",IFERROR(INDEX('UK Institution Coverage'!$F$2:$F$727,MATCH($I13,'UK Institution Coverage'!$A$2:$A$727,0)),0))</f>
        <v>86</v>
      </c>
      <c r="D13" s="2">
        <f>IF($I13="","",IFERROR(INDEX('UK Institution Coverage'!$J$2:$J$727,MATCH($I13,'UK Institution Coverage'!$A$2:$A$727,0)),0))</f>
        <v>0</v>
      </c>
      <c r="E13" s="2">
        <f>IF($I13="","",IFERROR(INDEX('UK Institution Coverage'!$K$2:$K$727,MATCH($I13,'UK Institution Coverage'!$A$2:$A$727,0)),0))</f>
        <v>1</v>
      </c>
      <c r="F13" s="2">
        <f>IF($I13="","",IFERROR(INDEX('UK Institution Coverage'!$M$2:$M$727,MATCH($I13,'UK Institution Coverage'!$A$2:$A$727,0)),0))</f>
        <v>2</v>
      </c>
      <c r="G13" s="2" t="str">
        <f t="shared" si="0"/>
        <v xml:space="preserve">Finance  </v>
      </c>
      <c r="H13" s="2" t="str">
        <f t="shared" si="1"/>
        <v>1 - high</v>
      </c>
      <c r="I13" t="str">
        <v>newcastle university</v>
      </c>
    </row>
    <row r="14" spans="1:9" ht="15" customHeight="1">
      <c r="A14" s="2" t="str">
        <v>The Open University</v>
      </c>
      <c r="B14" s="2">
        <f>IF($I14="","",IFERROR(INDEX('UK Institution Coverage'!$E$2:$E$727,MATCH($I14,'UK Institution Coverage'!$A$2:$A$727,0)),0))</f>
        <v>90</v>
      </c>
      <c r="C14" s="2">
        <f>IF($I14="","",IFERROR(INDEX('UK Institution Coverage'!$F$2:$F$727,MATCH($I14,'UK Institution Coverage'!$A$2:$A$727,0)),0))</f>
        <v>70</v>
      </c>
      <c r="D14" s="2">
        <f>IF($I14="","",IFERROR(INDEX('UK Institution Coverage'!$J$2:$J$727,MATCH($I14,'UK Institution Coverage'!$A$2:$A$727,0)),0))</f>
        <v>12</v>
      </c>
      <c r="E14" s="2">
        <f>IF($I14="","",IFERROR(INDEX('UK Institution Coverage'!$K$2:$K$727,MATCH($I14,'UK Institution Coverage'!$A$2:$A$727,0)),0))</f>
        <v>5</v>
      </c>
      <c r="F14" s="2">
        <f>IF($I14="","",IFERROR(INDEX('UK Institution Coverage'!$M$2:$M$727,MATCH($I14,'UK Institution Coverage'!$A$2:$A$727,0)),0))</f>
        <v>3</v>
      </c>
      <c r="G14" s="2" t="str">
        <f t="shared" si="0"/>
        <v>complete</v>
      </c>
      <c r="H14" s="2" t="str">
        <f t="shared" si="1"/>
        <v>-</v>
      </c>
      <c r="I14" t="str">
        <v>open university</v>
      </c>
    </row>
    <row r="15" spans="1:9" ht="15" customHeight="1">
      <c r="A15" s="2" t="str">
        <v>Anglia Ruskin University</v>
      </c>
      <c r="B15" s="2">
        <f>IF($I15="","",IFERROR(INDEX('UK Institution Coverage'!$E$2:$E$727,MATCH($I15,'UK Institution Coverage'!$A$2:$A$727,0)),0))</f>
        <v>89</v>
      </c>
      <c r="C15" s="2">
        <f>IF($I15="","",IFERROR(INDEX('UK Institution Coverage'!$F$2:$F$727,MATCH($I15,'UK Institution Coverage'!$A$2:$A$727,0)),0))</f>
        <v>66</v>
      </c>
      <c r="D15" s="2">
        <f>IF($I15="","",IFERROR(INDEX('UK Institution Coverage'!$J$2:$J$727,MATCH($I15,'UK Institution Coverage'!$A$2:$A$727,0)),0))</f>
        <v>4</v>
      </c>
      <c r="E15" s="2">
        <f>IF($I15="","",IFERROR(INDEX('UK Institution Coverage'!$K$2:$K$727,MATCH($I15,'UK Institution Coverage'!$A$2:$A$727,0)),0))</f>
        <v>6</v>
      </c>
      <c r="F15" s="2">
        <f>IF($I15="","",IFERROR(INDEX('UK Institution Coverage'!$M$2:$M$727,MATCH($I15,'UK Institution Coverage'!$A$2:$A$727,0)),0))</f>
        <v>3</v>
      </c>
      <c r="G15" s="2" t="str">
        <f t="shared" si="0"/>
        <v>complete</v>
      </c>
      <c r="H15" s="2" t="str">
        <f t="shared" si="1"/>
        <v>-</v>
      </c>
      <c r="I15" t="str">
        <v>anglia ruskin university</v>
      </c>
    </row>
    <row r="16" spans="1:9" ht="15" customHeight="1">
      <c r="A16" s="2" t="str">
        <v>University of Glasgow</v>
      </c>
      <c r="B16" s="2">
        <f>IF($I16="","",IFERROR(INDEX('UK Institution Coverage'!$E$2:$E$727,MATCH($I16,'UK Institution Coverage'!$A$2:$A$727,0)),0))</f>
        <v>77</v>
      </c>
      <c r="C16" s="2">
        <f>IF($I16="","",IFERROR(INDEX('UK Institution Coverage'!$F$2:$F$727,MATCH($I16,'UK Institution Coverage'!$A$2:$A$727,0)),0))</f>
        <v>72</v>
      </c>
      <c r="D16" s="2">
        <f>IF($I16="","",IFERROR(INDEX('UK Institution Coverage'!$J$2:$J$727,MATCH($I16,'UK Institution Coverage'!$A$2:$A$727,0)),0))</f>
        <v>1</v>
      </c>
      <c r="E16" s="2">
        <f>IF($I16="","",IFERROR(INDEX('UK Institution Coverage'!$K$2:$K$727,MATCH($I16,'UK Institution Coverage'!$A$2:$A$727,0)),0))</f>
        <v>4</v>
      </c>
      <c r="F16" s="2">
        <f>IF($I16="","",IFERROR(INDEX('UK Institution Coverage'!$M$2:$M$727,MATCH($I16,'UK Institution Coverage'!$A$2:$A$727,0)),0))</f>
        <v>3</v>
      </c>
      <c r="G16" s="2" t="str">
        <f t="shared" si="0"/>
        <v>complete</v>
      </c>
      <c r="H16" s="2" t="str">
        <f t="shared" si="1"/>
        <v>-</v>
      </c>
      <c r="I16" t="str">
        <v>glasgow university</v>
      </c>
    </row>
    <row r="17" spans="1:9" ht="15" customHeight="1">
      <c r="A17" s="2" t="str">
        <v>The London School of Economics and Political Science</v>
      </c>
      <c r="B17" s="2">
        <f>IF($I17="","",IFERROR(INDEX('UK Institution Coverage'!$E$2:$E$727,MATCH($I17,'UK Institution Coverage'!$A$2:$A$727,0)),0))</f>
        <v>72</v>
      </c>
      <c r="C17" s="2">
        <f>IF($I17="","",IFERROR(INDEX('UK Institution Coverage'!$F$2:$F$727,MATCH($I17,'UK Institution Coverage'!$A$2:$A$727,0)),0))</f>
        <v>65</v>
      </c>
      <c r="D17" s="2">
        <f>IF($I17="","",IFERROR(INDEX('UK Institution Coverage'!$J$2:$J$727,MATCH($I17,'UK Institution Coverage'!$A$2:$A$727,0)),0))</f>
        <v>5</v>
      </c>
      <c r="E17" s="2">
        <f>IF($I17="","",IFERROR(INDEX('UK Institution Coverage'!$K$2:$K$727,MATCH($I17,'UK Institution Coverage'!$A$2:$A$727,0)),0))</f>
        <v>2</v>
      </c>
      <c r="F17" s="2">
        <f>IF($I17="","",IFERROR(INDEX('UK Institution Coverage'!$M$2:$M$727,MATCH($I17,'UK Institution Coverage'!$A$2:$A$727,0)),0))</f>
        <v>3</v>
      </c>
      <c r="G17" s="2" t="str">
        <f t="shared" si="0"/>
        <v>complete</v>
      </c>
      <c r="H17" s="2" t="str">
        <f t="shared" si="1"/>
        <v>-</v>
      </c>
      <c r="I17" t="str">
        <v>london school of economics and political science</v>
      </c>
    </row>
    <row r="18" spans="1:9" ht="15" customHeight="1">
      <c r="A18" s="2" t="str">
        <v>Queen's University Belfast</v>
      </c>
      <c r="B18" s="2">
        <f>IF($I18="","",IFERROR(INDEX('UK Institution Coverage'!$E$2:$E$727,MATCH($I18,'UK Institution Coverage'!$A$2:$A$727,0)),0))</f>
        <v>72</v>
      </c>
      <c r="C18" s="2">
        <f>IF($I18="","",IFERROR(INDEX('UK Institution Coverage'!$F$2:$F$727,MATCH($I18,'UK Institution Coverage'!$A$2:$A$727,0)),0))</f>
        <v>57</v>
      </c>
      <c r="D18" s="2">
        <f>IF($I18="","",IFERROR(INDEX('UK Institution Coverage'!$J$2:$J$727,MATCH($I18,'UK Institution Coverage'!$A$2:$A$727,0)),0))</f>
        <v>11</v>
      </c>
      <c r="E18" s="2">
        <f>IF($I18="","",IFERROR(INDEX('UK Institution Coverage'!$K$2:$K$727,MATCH($I18,'UK Institution Coverage'!$A$2:$A$727,0)),0))</f>
        <v>2</v>
      </c>
      <c r="F18" s="2">
        <f>IF($I18="","",IFERROR(INDEX('UK Institution Coverage'!$M$2:$M$727,MATCH($I18,'UK Institution Coverage'!$A$2:$A$727,0)),0))</f>
        <v>3</v>
      </c>
      <c r="G18" s="2" t="str">
        <f t="shared" si="0"/>
        <v>complete</v>
      </c>
      <c r="H18" s="2" t="str">
        <f t="shared" si="1"/>
        <v>-</v>
      </c>
      <c r="I18" t="str">
        <v>queen s university belfast</v>
      </c>
    </row>
    <row r="19" spans="1:9" ht="15" customHeight="1">
      <c r="A19" s="2" t="str">
        <v>Swansea University</v>
      </c>
      <c r="B19" s="2">
        <f>IF($I19="","",IFERROR(INDEX('UK Institution Coverage'!$E$2:$E$727,MATCH($I19,'UK Institution Coverage'!$A$2:$A$727,0)),0))</f>
        <v>70</v>
      </c>
      <c r="C19" s="2">
        <f>IF($I19="","",IFERROR(INDEX('UK Institution Coverage'!$F$2:$F$727,MATCH($I19,'UK Institution Coverage'!$A$2:$A$727,0)),0))</f>
        <v>52</v>
      </c>
      <c r="D19" s="2">
        <f>IF($I19="","",IFERROR(INDEX('UK Institution Coverage'!$J$2:$J$727,MATCH($I19,'UK Institution Coverage'!$A$2:$A$727,0)),0))</f>
        <v>8</v>
      </c>
      <c r="E19" s="2">
        <f>IF($I19="","",IFERROR(INDEX('UK Institution Coverage'!$K$2:$K$727,MATCH($I19,'UK Institution Coverage'!$A$2:$A$727,0)),0))</f>
        <v>2</v>
      </c>
      <c r="F19" s="2">
        <f>IF($I19="","",IFERROR(INDEX('UK Institution Coverage'!$M$2:$M$727,MATCH($I19,'UK Institution Coverage'!$A$2:$A$727,0)),0))</f>
        <v>3</v>
      </c>
      <c r="G19" s="2" t="str">
        <f t="shared" si="0"/>
        <v>complete</v>
      </c>
      <c r="H19" s="2" t="str">
        <f t="shared" si="1"/>
        <v>-</v>
      </c>
      <c r="I19" t="str">
        <v>swansea university</v>
      </c>
    </row>
    <row r="20" spans="1:9" ht="15" customHeight="1">
      <c r="A20" s="2" t="str">
        <v>University of the Arts London</v>
      </c>
      <c r="B20" s="2">
        <f>IF($I20="","",IFERROR(INDEX('UK Institution Coverage'!$E$2:$E$727,MATCH($I20,'UK Institution Coverage'!$A$2:$A$727,0)),0))</f>
        <v>69</v>
      </c>
      <c r="C20" s="2">
        <f>IF($I20="","",IFERROR(INDEX('UK Institution Coverage'!$F$2:$F$727,MATCH($I20,'UK Institution Coverage'!$A$2:$A$727,0)),0))</f>
        <v>40</v>
      </c>
      <c r="D20" s="2">
        <f>IF($I20="","",IFERROR(INDEX('UK Institution Coverage'!$J$2:$J$727,MATCH($I20,'UK Institution Coverage'!$A$2:$A$727,0)),0))</f>
        <v>22</v>
      </c>
      <c r="E20" s="2">
        <f>IF($I20="","",IFERROR(INDEX('UK Institution Coverage'!$K$2:$K$727,MATCH($I20,'UK Institution Coverage'!$A$2:$A$727,0)),0))</f>
        <v>6</v>
      </c>
      <c r="F20" s="2">
        <f>IF($I20="","",IFERROR(INDEX('UK Institution Coverage'!$M$2:$M$727,MATCH($I20,'UK Institution Coverage'!$A$2:$A$727,0)),0))</f>
        <v>3</v>
      </c>
      <c r="G20" s="2" t="str">
        <f t="shared" si="0"/>
        <v>complete</v>
      </c>
      <c r="H20" s="2" t="str">
        <f t="shared" si="1"/>
        <v>-</v>
      </c>
      <c r="I20" t="str">
        <v>the arts london university</v>
      </c>
    </row>
    <row r="21" spans="1:9" ht="15" customHeight="1">
      <c r="A21" s="2" t="str">
        <v>University of Leeds</v>
      </c>
      <c r="B21" s="2">
        <f>IF($I21="","",IFERROR(INDEX('UK Institution Coverage'!$E$2:$E$727,MATCH($I21,'UK Institution Coverage'!$A$2:$A$727,0)),0))</f>
        <v>68</v>
      </c>
      <c r="C21" s="2">
        <f>IF($I21="","",IFERROR(INDEX('UK Institution Coverage'!$F$2:$F$727,MATCH($I21,'UK Institution Coverage'!$A$2:$A$727,0)),0))</f>
        <v>58</v>
      </c>
      <c r="D21" s="2">
        <f>IF($I21="","",IFERROR(INDEX('UK Institution Coverage'!$J$2:$J$727,MATCH($I21,'UK Institution Coverage'!$A$2:$A$727,0)),0))</f>
        <v>7</v>
      </c>
      <c r="E21" s="2">
        <f>IF($I21="","",IFERROR(INDEX('UK Institution Coverage'!$K$2:$K$727,MATCH($I21,'UK Institution Coverage'!$A$2:$A$727,0)),0))</f>
        <v>3</v>
      </c>
      <c r="F21" s="2">
        <f>IF($I21="","",IFERROR(INDEX('UK Institution Coverage'!$M$2:$M$727,MATCH($I21,'UK Institution Coverage'!$A$2:$A$727,0)),0))</f>
        <v>3</v>
      </c>
      <c r="G21" s="2" t="str">
        <f t="shared" si="0"/>
        <v>complete</v>
      </c>
      <c r="H21" s="2" t="str">
        <f t="shared" si="1"/>
        <v>-</v>
      </c>
      <c r="I21" t="str">
        <v>leeds university</v>
      </c>
    </row>
    <row r="22" spans="1:9" ht="15" customHeight="1">
      <c r="A22" s="2" t="str">
        <v>Queen Mary University of London</v>
      </c>
      <c r="B22" s="2">
        <f>IF($I22="","",IFERROR(INDEX('UK Institution Coverage'!$E$2:$E$727,MATCH($I22,'UK Institution Coverage'!$A$2:$A$727,0)),0))</f>
        <v>72</v>
      </c>
      <c r="C22" s="2">
        <f>IF($I22="","",IFERROR(INDEX('UK Institution Coverage'!$F$2:$F$727,MATCH($I22,'UK Institution Coverage'!$A$2:$A$727,0)),0))</f>
        <v>41</v>
      </c>
      <c r="D22" s="2">
        <f>IF($I22="","",IFERROR(INDEX('UK Institution Coverage'!$J$2:$J$727,MATCH($I22,'UK Institution Coverage'!$A$2:$A$727,0)),0))</f>
        <v>15</v>
      </c>
      <c r="E22" s="2">
        <f>IF($I22="","",IFERROR(INDEX('UK Institution Coverage'!$K$2:$K$727,MATCH($I22,'UK Institution Coverage'!$A$2:$A$727,0)),0))</f>
        <v>8</v>
      </c>
      <c r="F22" s="2">
        <f>IF($I22="","",IFERROR(INDEX('UK Institution Coverage'!$M$2:$M$727,MATCH($I22,'UK Institution Coverage'!$A$2:$A$727,0)),0))</f>
        <v>3</v>
      </c>
      <c r="G22" s="2" t="str">
        <f t="shared" si="0"/>
        <v>complete</v>
      </c>
      <c r="H22" s="2" t="str">
        <f t="shared" si="1"/>
        <v>-</v>
      </c>
      <c r="I22" t="str">
        <v>queen mary university of london</v>
      </c>
    </row>
    <row r="23" spans="1:9" ht="15" customHeight="1">
      <c r="A23" s="2" t="str">
        <v>University of Nottingham</v>
      </c>
      <c r="B23" s="2">
        <f>IF($I23="","",IFERROR(INDEX('UK Institution Coverage'!$E$2:$E$727,MATCH($I23,'UK Institution Coverage'!$A$2:$A$727,0)),0))</f>
        <v>67</v>
      </c>
      <c r="C23" s="2">
        <f>IF($I23="","",IFERROR(INDEX('UK Institution Coverage'!$F$2:$F$727,MATCH($I23,'UK Institution Coverage'!$A$2:$A$727,0)),0))</f>
        <v>41</v>
      </c>
      <c r="D23" s="2">
        <f>IF($I23="","",IFERROR(INDEX('UK Institution Coverage'!$J$2:$J$727,MATCH($I23,'UK Institution Coverage'!$A$2:$A$727,0)),0))</f>
        <v>20</v>
      </c>
      <c r="E23" s="2">
        <f>IF($I23="","",IFERROR(INDEX('UK Institution Coverage'!$K$2:$K$727,MATCH($I23,'UK Institution Coverage'!$A$2:$A$727,0)),0))</f>
        <v>5</v>
      </c>
      <c r="F23" s="2">
        <f>IF($I23="","",IFERROR(INDEX('UK Institution Coverage'!$M$2:$M$727,MATCH($I23,'UK Institution Coverage'!$A$2:$A$727,0)),0))</f>
        <v>3</v>
      </c>
      <c r="G23" s="2" t="str">
        <f t="shared" si="0"/>
        <v>complete</v>
      </c>
      <c r="H23" s="2" t="str">
        <f t="shared" si="1"/>
        <v>-</v>
      </c>
      <c r="I23" t="str">
        <v>nottingham university</v>
      </c>
    </row>
    <row r="24" spans="1:9" ht="15" customHeight="1">
      <c r="A24" s="2" t="str">
        <v>University of Warwick</v>
      </c>
      <c r="B24" s="2">
        <f>IF($I24="","",IFERROR(INDEX('UK Institution Coverage'!$E$2:$E$727,MATCH($I24,'UK Institution Coverage'!$A$2:$A$727,0)),0))</f>
        <v>65</v>
      </c>
      <c r="C24" s="2">
        <f>IF($I24="","",IFERROR(INDEX('UK Institution Coverage'!$F$2:$F$727,MATCH($I24,'UK Institution Coverage'!$A$2:$A$727,0)),0))</f>
        <v>42</v>
      </c>
      <c r="D24" s="2">
        <f>IF($I24="","",IFERROR(INDEX('UK Institution Coverage'!$J$2:$J$727,MATCH($I24,'UK Institution Coverage'!$A$2:$A$727,0)),0))</f>
        <v>22</v>
      </c>
      <c r="E24" s="2">
        <f>IF($I24="","",IFERROR(INDEX('UK Institution Coverage'!$K$2:$K$727,MATCH($I24,'UK Institution Coverage'!$A$2:$A$727,0)),0))</f>
        <v>1</v>
      </c>
      <c r="F24" s="2">
        <f>IF($I24="","",IFERROR(INDEX('UK Institution Coverage'!$M$2:$M$727,MATCH($I24,'UK Institution Coverage'!$A$2:$A$727,0)),0))</f>
        <v>3</v>
      </c>
      <c r="G24" s="2" t="str">
        <f t="shared" si="0"/>
        <v>complete</v>
      </c>
      <c r="H24" s="2" t="str">
        <f t="shared" si="1"/>
        <v>-</v>
      </c>
      <c r="I24" t="str">
        <v>warwick university</v>
      </c>
    </row>
    <row r="25" spans="1:9" ht="15" customHeight="1">
      <c r="A25" s="2" t="str">
        <v>University of Salford</v>
      </c>
      <c r="B25" s="2">
        <f>IF($I25="","",IFERROR(INDEX('UK Institution Coverage'!$E$2:$E$727,MATCH($I25,'UK Institution Coverage'!$A$2:$A$727,0)),0))</f>
        <v>62</v>
      </c>
      <c r="C25" s="2">
        <f>IF($I25="","",IFERROR(INDEX('UK Institution Coverage'!$F$2:$F$727,MATCH($I25,'UK Institution Coverage'!$A$2:$A$727,0)),0))</f>
        <v>42</v>
      </c>
      <c r="D25" s="2">
        <f>IF($I25="","",IFERROR(INDEX('UK Institution Coverage'!$J$2:$J$727,MATCH($I25,'UK Institution Coverage'!$A$2:$A$727,0)),0))</f>
        <v>11</v>
      </c>
      <c r="E25" s="2">
        <f>IF($I25="","",IFERROR(INDEX('UK Institution Coverage'!$K$2:$K$727,MATCH($I25,'UK Institution Coverage'!$A$2:$A$727,0)),0))</f>
        <v>9</v>
      </c>
      <c r="F25" s="2">
        <f>IF($I25="","",IFERROR(INDEX('UK Institution Coverage'!$M$2:$M$727,MATCH($I25,'UK Institution Coverage'!$A$2:$A$727,0)),0))</f>
        <v>3</v>
      </c>
      <c r="G25" s="2" t="str">
        <f t="shared" si="0"/>
        <v>complete</v>
      </c>
      <c r="H25" s="2" t="str">
        <f t="shared" si="1"/>
        <v>-</v>
      </c>
      <c r="I25" t="str">
        <v>salford university</v>
      </c>
    </row>
    <row r="26" spans="1:9" ht="15" customHeight="1">
      <c r="A26" s="2" t="str">
        <v>University of the West of England</v>
      </c>
      <c r="B26" s="2">
        <f>IF($I26="","",IFERROR(INDEX('UK Institution Coverage'!$E$2:$E$727,MATCH($I26,'UK Institution Coverage'!$A$2:$A$727,0)),0))</f>
        <v>58</v>
      </c>
      <c r="C26" s="2">
        <f>IF($I26="","",IFERROR(INDEX('UK Institution Coverage'!$F$2:$F$727,MATCH($I26,'UK Institution Coverage'!$A$2:$A$727,0)),0))</f>
        <v>41</v>
      </c>
      <c r="D26" s="2">
        <f>IF($I26="","",IFERROR(INDEX('UK Institution Coverage'!$J$2:$J$727,MATCH($I26,'UK Institution Coverage'!$A$2:$A$727,0)),0))</f>
        <v>10</v>
      </c>
      <c r="E26" s="2">
        <f>IF($I26="","",IFERROR(INDEX('UK Institution Coverage'!$K$2:$K$727,MATCH($I26,'UK Institution Coverage'!$A$2:$A$727,0)),0))</f>
        <v>3</v>
      </c>
      <c r="F26" s="2">
        <f>IF($I26="","",IFERROR(INDEX('UK Institution Coverage'!$M$2:$M$727,MATCH($I26,'UK Institution Coverage'!$A$2:$A$727,0)),0))</f>
        <v>3</v>
      </c>
      <c r="G26" s="2" t="str">
        <f t="shared" si="0"/>
        <v>complete</v>
      </c>
      <c r="H26" s="2" t="str">
        <f t="shared" si="1"/>
        <v>-</v>
      </c>
      <c r="I26" t="str">
        <v>the west of england university</v>
      </c>
    </row>
    <row r="27" spans="1:9" ht="15" customHeight="1">
      <c r="A27" s="2" t="str">
        <v>University of Bristol</v>
      </c>
      <c r="B27" s="2">
        <f>IF($I27="","",IFERROR(INDEX('UK Institution Coverage'!$E$2:$E$727,MATCH($I27,'UK Institution Coverage'!$A$2:$A$727,0)),0))</f>
        <v>58</v>
      </c>
      <c r="C27" s="2">
        <f>IF($I27="","",IFERROR(INDEX('UK Institution Coverage'!$F$2:$F$727,MATCH($I27,'UK Institution Coverage'!$A$2:$A$727,0)),0))</f>
        <v>33</v>
      </c>
      <c r="D27" s="2">
        <f>IF($I27="","",IFERROR(INDEX('UK Institution Coverage'!$J$2:$J$727,MATCH($I27,'UK Institution Coverage'!$A$2:$A$727,0)),0))</f>
        <v>13</v>
      </c>
      <c r="E27" s="2">
        <f>IF($I27="","",IFERROR(INDEX('UK Institution Coverage'!$K$2:$K$727,MATCH($I27,'UK Institution Coverage'!$A$2:$A$727,0)),0))</f>
        <v>6</v>
      </c>
      <c r="F27" s="2">
        <f>IF($I27="","",IFERROR(INDEX('UK Institution Coverage'!$M$2:$M$727,MATCH($I27,'UK Institution Coverage'!$A$2:$A$727,0)),0))</f>
        <v>3</v>
      </c>
      <c r="G27" s="2" t="str">
        <f t="shared" si="0"/>
        <v>complete</v>
      </c>
      <c r="H27" s="2" t="str">
        <f t="shared" si="1"/>
        <v>-</v>
      </c>
      <c r="I27" t="str">
        <v>bristol university</v>
      </c>
    </row>
    <row r="28" spans="1:9" ht="15" customHeight="1">
      <c r="A28" s="2" t="str">
        <v>University of East London</v>
      </c>
      <c r="B28" s="2">
        <f>IF($I28="","",IFERROR(INDEX('UK Institution Coverage'!$E$2:$E$727,MATCH($I28,'UK Institution Coverage'!$A$2:$A$727,0)),0))</f>
        <v>61</v>
      </c>
      <c r="C28" s="2">
        <f>IF($I28="","",IFERROR(INDEX('UK Institution Coverage'!$F$2:$F$727,MATCH($I28,'UK Institution Coverage'!$A$2:$A$727,0)),0))</f>
        <v>40</v>
      </c>
      <c r="D28" s="2">
        <f>IF($I28="","",IFERROR(INDEX('UK Institution Coverage'!$J$2:$J$727,MATCH($I28,'UK Institution Coverage'!$A$2:$A$727,0)),0))</f>
        <v>9</v>
      </c>
      <c r="E28" s="2">
        <f>IF($I28="","",IFERROR(INDEX('UK Institution Coverage'!$K$2:$K$727,MATCH($I28,'UK Institution Coverage'!$A$2:$A$727,0)),0))</f>
        <v>6</v>
      </c>
      <c r="F28" s="2">
        <f>IF($I28="","",IFERROR(INDEX('UK Institution Coverage'!$M$2:$M$727,MATCH($I28,'UK Institution Coverage'!$A$2:$A$727,0)),0))</f>
        <v>3</v>
      </c>
      <c r="G28" s="2" t="str">
        <f t="shared" si="0"/>
        <v>complete</v>
      </c>
      <c r="H28" s="2" t="str">
        <f t="shared" si="1"/>
        <v>-</v>
      </c>
      <c r="I28" t="str">
        <v>east london university</v>
      </c>
    </row>
    <row r="29" spans="1:9" ht="15" customHeight="1">
      <c r="A29" s="2" t="str">
        <v>University of Portsmouth</v>
      </c>
      <c r="B29" s="2">
        <f>IF($I29="","",IFERROR(INDEX('UK Institution Coverage'!$E$2:$E$727,MATCH($I29,'UK Institution Coverage'!$A$2:$A$727,0)),0))</f>
        <v>58</v>
      </c>
      <c r="C29" s="2">
        <f>IF($I29="","",IFERROR(INDEX('UK Institution Coverage'!$F$2:$F$727,MATCH($I29,'UK Institution Coverage'!$A$2:$A$727,0)),0))</f>
        <v>52</v>
      </c>
      <c r="D29" s="2">
        <f>IF($I29="","",IFERROR(INDEX('UK Institution Coverage'!$J$2:$J$727,MATCH($I29,'UK Institution Coverage'!$A$2:$A$727,0)),0))</f>
        <v>5</v>
      </c>
      <c r="E29" s="2">
        <f>IF($I29="","",IFERROR(INDEX('UK Institution Coverage'!$K$2:$K$727,MATCH($I29,'UK Institution Coverage'!$A$2:$A$727,0)),0))</f>
        <v>1</v>
      </c>
      <c r="F29" s="2">
        <f>IF($I29="","",IFERROR(INDEX('UK Institution Coverage'!$M$2:$M$727,MATCH($I29,'UK Institution Coverage'!$A$2:$A$727,0)),0))</f>
        <v>3</v>
      </c>
      <c r="G29" s="2" t="str">
        <f t="shared" si="0"/>
        <v>complete</v>
      </c>
      <c r="H29" s="2" t="str">
        <f t="shared" si="1"/>
        <v>-</v>
      </c>
      <c r="I29" t="str">
        <v>portsmouth university</v>
      </c>
    </row>
    <row r="30" spans="1:9" ht="15" customHeight="1">
      <c r="A30" s="2" t="str">
        <v>University of Aberdeen</v>
      </c>
      <c r="B30" s="2">
        <f>IF($I30="","",IFERROR(INDEX('UK Institution Coverage'!$E$2:$E$727,MATCH($I30,'UK Institution Coverage'!$A$2:$A$727,0)),0))</f>
        <v>52</v>
      </c>
      <c r="C30" s="2">
        <f>IF($I30="","",IFERROR(INDEX('UK Institution Coverage'!$F$2:$F$727,MATCH($I30,'UK Institution Coverage'!$A$2:$A$727,0)),0))</f>
        <v>43</v>
      </c>
      <c r="D30" s="2">
        <f>IF($I30="","",IFERROR(INDEX('UK Institution Coverage'!$J$2:$J$727,MATCH($I30,'UK Institution Coverage'!$A$2:$A$727,0)),0))</f>
        <v>7</v>
      </c>
      <c r="E30" s="2">
        <f>IF($I30="","",IFERROR(INDEX('UK Institution Coverage'!$K$2:$K$727,MATCH($I30,'UK Institution Coverage'!$A$2:$A$727,0)),0))</f>
        <v>1</v>
      </c>
      <c r="F30" s="2">
        <f>IF($I30="","",IFERROR(INDEX('UK Institution Coverage'!$M$2:$M$727,MATCH($I30,'UK Institution Coverage'!$A$2:$A$727,0)),0))</f>
        <v>3</v>
      </c>
      <c r="G30" s="2" t="str">
        <f t="shared" si="0"/>
        <v>complete</v>
      </c>
      <c r="H30" s="2" t="str">
        <f t="shared" si="1"/>
        <v>-</v>
      </c>
      <c r="I30" t="str">
        <v>aberdeen university</v>
      </c>
    </row>
    <row r="31" spans="1:9" ht="15" customHeight="1">
      <c r="A31" s="2" t="str">
        <v>Birmingham City University</v>
      </c>
      <c r="B31" s="2">
        <f>IF($I31="","",IFERROR(INDEX('UK Institution Coverage'!$E$2:$E$727,MATCH($I31,'UK Institution Coverage'!$A$2:$A$727,0)),0))</f>
        <v>52</v>
      </c>
      <c r="C31" s="2">
        <f>IF($I31="","",IFERROR(INDEX('UK Institution Coverage'!$F$2:$F$727,MATCH($I31,'UK Institution Coverage'!$A$2:$A$727,0)),0))</f>
        <v>37</v>
      </c>
      <c r="D31" s="2">
        <f>IF($I31="","",IFERROR(INDEX('UK Institution Coverage'!$J$2:$J$727,MATCH($I31,'UK Institution Coverage'!$A$2:$A$727,0)),0))</f>
        <v>7</v>
      </c>
      <c r="E31" s="2">
        <f>IF($I31="","",IFERROR(INDEX('UK Institution Coverage'!$K$2:$K$727,MATCH($I31,'UK Institution Coverage'!$A$2:$A$727,0)),0))</f>
        <v>7</v>
      </c>
      <c r="F31" s="2">
        <f>IF($I31="","",IFERROR(INDEX('UK Institution Coverage'!$M$2:$M$727,MATCH($I31,'UK Institution Coverage'!$A$2:$A$727,0)),0))</f>
        <v>3</v>
      </c>
      <c r="G31" s="2" t="str">
        <f t="shared" si="0"/>
        <v>complete</v>
      </c>
      <c r="H31" s="2" t="str">
        <f t="shared" si="1"/>
        <v>-</v>
      </c>
      <c r="I31" t="str">
        <v>birmingham city university</v>
      </c>
    </row>
    <row r="32" spans="1:9" ht="15" customHeight="1">
      <c r="A32" s="2" t="str">
        <v>University of Birmingham</v>
      </c>
      <c r="B32" s="2">
        <f>IF($I32="","",IFERROR(INDEX('UK Institution Coverage'!$E$2:$E$727,MATCH($I32,'UK Institution Coverage'!$A$2:$A$727,0)),0))</f>
        <v>55</v>
      </c>
      <c r="C32" s="2">
        <f>IF($I32="","",IFERROR(INDEX('UK Institution Coverage'!$F$2:$F$727,MATCH($I32,'UK Institution Coverage'!$A$2:$A$727,0)),0))</f>
        <v>44</v>
      </c>
      <c r="D32" s="2">
        <f>IF($I32="","",IFERROR(INDEX('UK Institution Coverage'!$J$2:$J$727,MATCH($I32,'UK Institution Coverage'!$A$2:$A$727,0)),0))</f>
        <v>4</v>
      </c>
      <c r="E32" s="2">
        <f>IF($I32="","",IFERROR(INDEX('UK Institution Coverage'!$K$2:$K$727,MATCH($I32,'UK Institution Coverage'!$A$2:$A$727,0)),0))</f>
        <v>4</v>
      </c>
      <c r="F32" s="2">
        <f>IF($I32="","",IFERROR(INDEX('UK Institution Coverage'!$M$2:$M$727,MATCH($I32,'UK Institution Coverage'!$A$2:$A$727,0)),0))</f>
        <v>3</v>
      </c>
      <c r="G32" s="2" t="str">
        <f t="shared" si="0"/>
        <v>complete</v>
      </c>
      <c r="H32" s="2" t="str">
        <f t="shared" si="1"/>
        <v>-</v>
      </c>
      <c r="I32" t="str">
        <v>birmingham university</v>
      </c>
    </row>
    <row r="33" spans="1:9" ht="15" customHeight="1">
      <c r="A33" s="2" t="str">
        <v>National Oceanography Centre</v>
      </c>
      <c r="B33" s="2">
        <f>IF($I33="","",IFERROR(INDEX('UK Institution Coverage'!$E$2:$E$727,MATCH($I33,'UK Institution Coverage'!$A$2:$A$727,0)),0))</f>
        <v>50</v>
      </c>
      <c r="C33" s="2">
        <f>IF($I33="","",IFERROR(INDEX('UK Institution Coverage'!$F$2:$F$727,MATCH($I33,'UK Institution Coverage'!$A$2:$A$727,0)),0))</f>
        <v>14</v>
      </c>
      <c r="D33" s="2">
        <f>IF($I33="","",IFERROR(INDEX('UK Institution Coverage'!$J$2:$J$727,MATCH($I33,'UK Institution Coverage'!$A$2:$A$727,0)),0))</f>
        <v>14</v>
      </c>
      <c r="E33" s="2">
        <f>IF($I33="","",IFERROR(INDEX('UK Institution Coverage'!$K$2:$K$727,MATCH($I33,'UK Institution Coverage'!$A$2:$A$727,0)),0))</f>
        <v>6</v>
      </c>
      <c r="F33" s="2">
        <f>IF($I33="","",IFERROR(INDEX('UK Institution Coverage'!$M$2:$M$727,MATCH($I33,'UK Institution Coverage'!$A$2:$A$727,0)),0))</f>
        <v>3</v>
      </c>
      <c r="G33" s="2" t="str">
        <f t="shared" si="0"/>
        <v>complete</v>
      </c>
      <c r="H33" s="2" t="str">
        <f t="shared" si="1"/>
        <v>-</v>
      </c>
      <c r="I33" t="str">
        <v>national oceanography centre</v>
      </c>
    </row>
    <row r="34" spans="1:9" ht="15" customHeight="1">
      <c r="A34" s="2" t="str">
        <v>University of Reading</v>
      </c>
      <c r="B34" s="2">
        <f>IF($I34="","",IFERROR(INDEX('UK Institution Coverage'!$E$2:$E$727,MATCH($I34,'UK Institution Coverage'!$A$2:$A$727,0)),0))</f>
        <v>49</v>
      </c>
      <c r="C34" s="2">
        <f>IF($I34="","",IFERROR(INDEX('UK Institution Coverage'!$F$2:$F$727,MATCH($I34,'UK Institution Coverage'!$A$2:$A$727,0)),0))</f>
        <v>30</v>
      </c>
      <c r="D34" s="2">
        <f>IF($I34="","",IFERROR(INDEX('UK Institution Coverage'!$J$2:$J$727,MATCH($I34,'UK Institution Coverage'!$A$2:$A$727,0)),0))</f>
        <v>7</v>
      </c>
      <c r="E34" s="2">
        <f>IF($I34="","",IFERROR(INDEX('UK Institution Coverage'!$K$2:$K$727,MATCH($I34,'UK Institution Coverage'!$A$2:$A$727,0)),0))</f>
        <v>6</v>
      </c>
      <c r="F34" s="2">
        <f>IF($I34="","",IFERROR(INDEX('UK Institution Coverage'!$M$2:$M$727,MATCH($I34,'UK Institution Coverage'!$A$2:$A$727,0)),0))</f>
        <v>3</v>
      </c>
      <c r="G34" s="2" t="str">
        <f t="shared" si="0"/>
        <v>complete</v>
      </c>
      <c r="H34" s="2" t="str">
        <f t="shared" si="1"/>
        <v>-</v>
      </c>
      <c r="I34" t="str">
        <v>reading university</v>
      </c>
    </row>
    <row r="35" spans="1:9" ht="15" customHeight="1">
      <c r="A35" s="2" t="str">
        <v>University of Oxford</v>
      </c>
      <c r="B35" s="2">
        <f>IF($I35="","",IFERROR(INDEX('UK Institution Coverage'!$E$2:$E$727,MATCH($I35,'UK Institution Coverage'!$A$2:$A$727,0)),0))</f>
        <v>48</v>
      </c>
      <c r="C35" s="2">
        <f>IF($I35="","",IFERROR(INDEX('UK Institution Coverage'!$F$2:$F$727,MATCH($I35,'UK Institution Coverage'!$A$2:$A$727,0)),0))</f>
        <v>30</v>
      </c>
      <c r="D35" s="2">
        <f>IF($I35="","",IFERROR(INDEX('UK Institution Coverage'!$J$2:$J$727,MATCH($I35,'UK Institution Coverage'!$A$2:$A$727,0)),0))</f>
        <v>12</v>
      </c>
      <c r="E35" s="2">
        <f>IF($I35="","",IFERROR(INDEX('UK Institution Coverage'!$K$2:$K$727,MATCH($I35,'UK Institution Coverage'!$A$2:$A$727,0)),0))</f>
        <v>6</v>
      </c>
      <c r="F35" s="2">
        <f>IF($I35="","",IFERROR(INDEX('UK Institution Coverage'!$M$2:$M$727,MATCH($I35,'UK Institution Coverage'!$A$2:$A$727,0)),0))</f>
        <v>3</v>
      </c>
      <c r="G35" s="2" t="str">
        <f t="shared" si="0"/>
        <v>complete</v>
      </c>
      <c r="H35" s="2" t="str">
        <f t="shared" si="1"/>
        <v>-</v>
      </c>
      <c r="I35" t="str">
        <v>oxford university</v>
      </c>
    </row>
    <row r="36" spans="1:9" ht="15" customHeight="1">
      <c r="A36" s="2" t="str">
        <v>Nottingham Trent University</v>
      </c>
      <c r="B36" s="2">
        <f>IF($I36="","",IFERROR(INDEX('UK Institution Coverage'!$E$2:$E$727,MATCH($I36,'UK Institution Coverage'!$A$2:$A$727,0)),0))</f>
        <v>46</v>
      </c>
      <c r="C36" s="2">
        <f>IF($I36="","",IFERROR(INDEX('UK Institution Coverage'!$F$2:$F$727,MATCH($I36,'UK Institution Coverage'!$A$2:$A$727,0)),0))</f>
        <v>38</v>
      </c>
      <c r="D36" s="2">
        <f>IF($I36="","",IFERROR(INDEX('UK Institution Coverage'!$J$2:$J$727,MATCH($I36,'UK Institution Coverage'!$A$2:$A$727,0)),0))</f>
        <v>3</v>
      </c>
      <c r="E36" s="2">
        <f>IF($I36="","",IFERROR(INDEX('UK Institution Coverage'!$K$2:$K$727,MATCH($I36,'UK Institution Coverage'!$A$2:$A$727,0)),0))</f>
        <v>4</v>
      </c>
      <c r="F36" s="2">
        <f>IF($I36="","",IFERROR(INDEX('UK Institution Coverage'!$M$2:$M$727,MATCH($I36,'UK Institution Coverage'!$A$2:$A$727,0)),0))</f>
        <v>3</v>
      </c>
      <c r="G36" s="2" t="str">
        <f t="shared" si="0"/>
        <v>complete</v>
      </c>
      <c r="H36" s="2" t="str">
        <f t="shared" si="1"/>
        <v>-</v>
      </c>
      <c r="I36" t="str">
        <v>nottingham trent university</v>
      </c>
    </row>
    <row r="37" spans="1:9" ht="15" customHeight="1">
      <c r="A37" s="2" t="str">
        <v>De Montfort University</v>
      </c>
      <c r="B37" s="2">
        <f>IF($I37="","",IFERROR(INDEX('UK Institution Coverage'!$E$2:$E$727,MATCH($I37,'UK Institution Coverage'!$A$2:$A$727,0)),0))</f>
        <v>45</v>
      </c>
      <c r="C37" s="2">
        <f>IF($I37="","",IFERROR(INDEX('UK Institution Coverage'!$F$2:$F$727,MATCH($I37,'UK Institution Coverage'!$A$2:$A$727,0)),0))</f>
        <v>40</v>
      </c>
      <c r="D37" s="2">
        <f>IF($I37="","",IFERROR(INDEX('UK Institution Coverage'!$J$2:$J$727,MATCH($I37,'UK Institution Coverage'!$A$2:$A$727,0)),0))</f>
        <v>2</v>
      </c>
      <c r="E37" s="2">
        <f>IF($I37="","",IFERROR(INDEX('UK Institution Coverage'!$K$2:$K$727,MATCH($I37,'UK Institution Coverage'!$A$2:$A$727,0)),0))</f>
        <v>2</v>
      </c>
      <c r="F37" s="2">
        <f>IF($I37="","",IFERROR(INDEX('UK Institution Coverage'!$M$2:$M$727,MATCH($I37,'UK Institution Coverage'!$A$2:$A$727,0)),0))</f>
        <v>3</v>
      </c>
      <c r="G37" s="2" t="str">
        <f t="shared" si="0"/>
        <v>complete</v>
      </c>
      <c r="H37" s="2" t="str">
        <f t="shared" si="1"/>
        <v>-</v>
      </c>
      <c r="I37" t="str">
        <v>de montfort university</v>
      </c>
    </row>
    <row r="38" spans="1:9" ht="15" customHeight="1">
      <c r="A38" s="2" t="str">
        <v>Durham University</v>
      </c>
      <c r="B38" s="2">
        <f>IF($I38="","",IFERROR(INDEX('UK Institution Coverage'!$E$2:$E$727,MATCH($I38,'UK Institution Coverage'!$A$2:$A$727,0)),0))</f>
        <v>45</v>
      </c>
      <c r="C38" s="2">
        <f>IF($I38="","",IFERROR(INDEX('UK Institution Coverage'!$F$2:$F$727,MATCH($I38,'UK Institution Coverage'!$A$2:$A$727,0)),0))</f>
        <v>35</v>
      </c>
      <c r="D38" s="2">
        <f>IF($I38="","",IFERROR(INDEX('UK Institution Coverage'!$J$2:$J$727,MATCH($I38,'UK Institution Coverage'!$A$2:$A$727,0)),0))</f>
        <v>8</v>
      </c>
      <c r="E38" s="2">
        <f>IF($I38="","",IFERROR(INDEX('UK Institution Coverage'!$K$2:$K$727,MATCH($I38,'UK Institution Coverage'!$A$2:$A$727,0)),0))</f>
        <v>2</v>
      </c>
      <c r="F38" s="2">
        <f>IF($I38="","",IFERROR(INDEX('UK Institution Coverage'!$M$2:$M$727,MATCH($I38,'UK Institution Coverage'!$A$2:$A$727,0)),0))</f>
        <v>3</v>
      </c>
      <c r="G38" s="2" t="str">
        <f t="shared" si="0"/>
        <v>complete</v>
      </c>
      <c r="H38" s="2" t="str">
        <f t="shared" si="1"/>
        <v>-</v>
      </c>
      <c r="I38" t="str">
        <v>durham university</v>
      </c>
    </row>
    <row r="39" spans="1:9" ht="15" customHeight="1">
      <c r="A39" s="2" t="str">
        <v>University of Surrey</v>
      </c>
      <c r="B39" s="2">
        <f>IF($I39="","",IFERROR(INDEX('UK Institution Coverage'!$E$2:$E$727,MATCH($I39,'UK Institution Coverage'!$A$2:$A$727,0)),0))</f>
        <v>45</v>
      </c>
      <c r="C39" s="2">
        <f>IF($I39="","",IFERROR(INDEX('UK Institution Coverage'!$F$2:$F$727,MATCH($I39,'UK Institution Coverage'!$A$2:$A$727,0)),0))</f>
        <v>31</v>
      </c>
      <c r="D39" s="2">
        <f>IF($I39="","",IFERROR(INDEX('UK Institution Coverage'!$J$2:$J$727,MATCH($I39,'UK Institution Coverage'!$A$2:$A$727,0)),0))</f>
        <v>8</v>
      </c>
      <c r="E39" s="2">
        <f>IF($I39="","",IFERROR(INDEX('UK Institution Coverage'!$K$2:$K$727,MATCH($I39,'UK Institution Coverage'!$A$2:$A$727,0)),0))</f>
        <v>2</v>
      </c>
      <c r="F39" s="2">
        <f>IF($I39="","",IFERROR(INDEX('UK Institution Coverage'!$M$2:$M$727,MATCH($I39,'UK Institution Coverage'!$A$2:$A$727,0)),0))</f>
        <v>3</v>
      </c>
      <c r="G39" s="2" t="str">
        <f t="shared" si="0"/>
        <v>complete</v>
      </c>
      <c r="H39" s="2" t="str">
        <f t="shared" si="1"/>
        <v>-</v>
      </c>
      <c r="I39" t="str">
        <v>surrey university</v>
      </c>
    </row>
    <row r="40" spans="1:9" ht="15" customHeight="1">
      <c r="A40" s="2" t="str">
        <v>Keele University</v>
      </c>
      <c r="B40" s="2">
        <f>IF($I40="","",IFERROR(INDEX('UK Institution Coverage'!$E$2:$E$727,MATCH($I40,'UK Institution Coverage'!$A$2:$A$727,0)),0))</f>
        <v>42</v>
      </c>
      <c r="C40" s="2">
        <f>IF($I40="","",IFERROR(INDEX('UK Institution Coverage'!$F$2:$F$727,MATCH($I40,'UK Institution Coverage'!$A$2:$A$727,0)),0))</f>
        <v>30</v>
      </c>
      <c r="D40" s="2">
        <f>IF($I40="","",IFERROR(INDEX('UK Institution Coverage'!$J$2:$J$727,MATCH($I40,'UK Institution Coverage'!$A$2:$A$727,0)),0))</f>
        <v>8</v>
      </c>
      <c r="E40" s="2">
        <f>IF($I40="","",IFERROR(INDEX('UK Institution Coverage'!$K$2:$K$727,MATCH($I40,'UK Institution Coverage'!$A$2:$A$727,0)),0))</f>
        <v>3</v>
      </c>
      <c r="F40" s="2">
        <f>IF($I40="","",IFERROR(INDEX('UK Institution Coverage'!$M$2:$M$727,MATCH($I40,'UK Institution Coverage'!$A$2:$A$727,0)),0))</f>
        <v>3</v>
      </c>
      <c r="G40" s="2" t="str">
        <f t="shared" si="0"/>
        <v>complete</v>
      </c>
      <c r="H40" s="2" t="str">
        <f t="shared" si="1"/>
        <v>-</v>
      </c>
      <c r="I40" t="str">
        <v>keele university</v>
      </c>
    </row>
    <row r="41" spans="1:9" ht="15" customHeight="1">
      <c r="A41" s="2" t="str">
        <v>Bournemouth University</v>
      </c>
      <c r="B41" s="2">
        <f>IF($I41="","",IFERROR(INDEX('UK Institution Coverage'!$E$2:$E$727,MATCH($I41,'UK Institution Coverage'!$A$2:$A$727,0)),0))</f>
        <v>41</v>
      </c>
      <c r="C41" s="2">
        <f>IF($I41="","",IFERROR(INDEX('UK Institution Coverage'!$F$2:$F$727,MATCH($I41,'UK Institution Coverage'!$A$2:$A$727,0)),0))</f>
        <v>35</v>
      </c>
      <c r="D41" s="2">
        <f>IF($I41="","",IFERROR(INDEX('UK Institution Coverage'!$J$2:$J$727,MATCH($I41,'UK Institution Coverage'!$A$2:$A$727,0)),0))</f>
        <v>3</v>
      </c>
      <c r="E41" s="2">
        <f>IF($I41="","",IFERROR(INDEX('UK Institution Coverage'!$K$2:$K$727,MATCH($I41,'UK Institution Coverage'!$A$2:$A$727,0)),0))</f>
        <v>2</v>
      </c>
      <c r="F41" s="2">
        <f>IF($I41="","",IFERROR(INDEX('UK Institution Coverage'!$M$2:$M$727,MATCH($I41,'UK Institution Coverage'!$A$2:$A$727,0)),0))</f>
        <v>3</v>
      </c>
      <c r="G41" s="2" t="str">
        <f t="shared" si="0"/>
        <v>complete</v>
      </c>
      <c r="H41" s="2" t="str">
        <f t="shared" si="1"/>
        <v>-</v>
      </c>
      <c r="I41" t="str">
        <v>bournemouth university</v>
      </c>
    </row>
    <row r="42" spans="1:9" ht="15" customHeight="1">
      <c r="A42" s="2" t="str">
        <v>University of Lincoln</v>
      </c>
      <c r="B42" s="2">
        <f>IF($I42="","",IFERROR(INDEX('UK Institution Coverage'!$E$2:$E$727,MATCH($I42,'UK Institution Coverage'!$A$2:$A$727,0)),0))</f>
        <v>42</v>
      </c>
      <c r="C42" s="2">
        <f>IF($I42="","",IFERROR(INDEX('UK Institution Coverage'!$F$2:$F$727,MATCH($I42,'UK Institution Coverage'!$A$2:$A$727,0)),0))</f>
        <v>35</v>
      </c>
      <c r="D42" s="2">
        <f>IF($I42="","",IFERROR(INDEX('UK Institution Coverage'!$J$2:$J$727,MATCH($I42,'UK Institution Coverage'!$A$2:$A$727,0)),0))</f>
        <v>6</v>
      </c>
      <c r="E42" s="2">
        <f>IF($I42="","",IFERROR(INDEX('UK Institution Coverage'!$K$2:$K$727,MATCH($I42,'UK Institution Coverage'!$A$2:$A$727,0)),0))</f>
        <v>1</v>
      </c>
      <c r="F42" s="2">
        <f>IF($I42="","",IFERROR(INDEX('UK Institution Coverage'!$M$2:$M$727,MATCH($I42,'UK Institution Coverage'!$A$2:$A$727,0)),0))</f>
        <v>3</v>
      </c>
      <c r="G42" s="2" t="str">
        <f t="shared" si="0"/>
        <v>complete</v>
      </c>
      <c r="H42" s="2" t="str">
        <f t="shared" si="1"/>
        <v>-</v>
      </c>
      <c r="I42" t="str">
        <v>lincoln university</v>
      </c>
    </row>
    <row r="43" spans="1:9" ht="15" customHeight="1">
      <c r="A43" s="2" t="str">
        <v>University of Westminster</v>
      </c>
      <c r="B43" s="2">
        <f>IF($I43="","",IFERROR(INDEX('UK Institution Coverage'!$E$2:$E$727,MATCH($I43,'UK Institution Coverage'!$A$2:$A$727,0)),0))</f>
        <v>43</v>
      </c>
      <c r="C43" s="2">
        <f>IF($I43="","",IFERROR(INDEX('UK Institution Coverage'!$F$2:$F$727,MATCH($I43,'UK Institution Coverage'!$A$2:$A$727,0)),0))</f>
        <v>29</v>
      </c>
      <c r="D43" s="2">
        <f>IF($I43="","",IFERROR(INDEX('UK Institution Coverage'!$J$2:$J$727,MATCH($I43,'UK Institution Coverage'!$A$2:$A$727,0)),0))</f>
        <v>8</v>
      </c>
      <c r="E43" s="2">
        <f>IF($I43="","",IFERROR(INDEX('UK Institution Coverage'!$K$2:$K$727,MATCH($I43,'UK Institution Coverage'!$A$2:$A$727,0)),0))</f>
        <v>5</v>
      </c>
      <c r="F43" s="2">
        <f>IF($I43="","",IFERROR(INDEX('UK Institution Coverage'!$M$2:$M$727,MATCH($I43,'UK Institution Coverage'!$A$2:$A$727,0)),0))</f>
        <v>3</v>
      </c>
      <c r="G43" s="2" t="str">
        <f t="shared" si="0"/>
        <v>complete</v>
      </c>
      <c r="H43" s="2" t="str">
        <f t="shared" si="1"/>
        <v>-</v>
      </c>
      <c r="I43" t="str">
        <v>westminster university</v>
      </c>
    </row>
    <row r="44" spans="1:9" ht="15" customHeight="1">
      <c r="A44" s="2" t="str">
        <v>Cranfield University</v>
      </c>
      <c r="B44" s="2">
        <f>IF($I44="","",IFERROR(INDEX('UK Institution Coverage'!$E$2:$E$727,MATCH($I44,'UK Institution Coverage'!$A$2:$A$727,0)),0))</f>
        <v>41</v>
      </c>
      <c r="C44" s="2">
        <f>IF($I44="","",IFERROR(INDEX('UK Institution Coverage'!$F$2:$F$727,MATCH($I44,'UK Institution Coverage'!$A$2:$A$727,0)),0))</f>
        <v>29</v>
      </c>
      <c r="D44" s="2">
        <f>IF($I44="","",IFERROR(INDEX('UK Institution Coverage'!$J$2:$J$727,MATCH($I44,'UK Institution Coverage'!$A$2:$A$727,0)),0))</f>
        <v>9</v>
      </c>
      <c r="E44" s="2">
        <f>IF($I44="","",IFERROR(INDEX('UK Institution Coverage'!$K$2:$K$727,MATCH($I44,'UK Institution Coverage'!$A$2:$A$727,0)),0))</f>
        <v>3</v>
      </c>
      <c r="F44" s="2">
        <f>IF($I44="","",IFERROR(INDEX('UK Institution Coverage'!$M$2:$M$727,MATCH($I44,'UK Institution Coverage'!$A$2:$A$727,0)),0))</f>
        <v>3</v>
      </c>
      <c r="G44" s="2" t="str">
        <f t="shared" si="0"/>
        <v>complete</v>
      </c>
      <c r="H44" s="2" t="str">
        <f t="shared" si="1"/>
        <v>-</v>
      </c>
      <c r="I44" t="str">
        <v>cranfield university</v>
      </c>
    </row>
    <row r="45" spans="1:9" ht="15" customHeight="1">
      <c r="A45" s="2" t="str">
        <v>National Centre for Social Research</v>
      </c>
      <c r="B45" s="2">
        <f>IF($I45="","",IFERROR(INDEX('UK Institution Coverage'!$E$2:$E$727,MATCH($I45,'UK Institution Coverage'!$A$2:$A$727,0)),0))</f>
        <v>39</v>
      </c>
      <c r="C45" s="2">
        <f>IF($I45="","",IFERROR(INDEX('UK Institution Coverage'!$F$2:$F$727,MATCH($I45,'UK Institution Coverage'!$A$2:$A$727,0)),0))</f>
        <v>21</v>
      </c>
      <c r="D45" s="2">
        <f>IF($I45="","",IFERROR(INDEX('UK Institution Coverage'!$J$2:$J$727,MATCH($I45,'UK Institution Coverage'!$A$2:$A$727,0)),0))</f>
        <v>2</v>
      </c>
      <c r="E45" s="2">
        <f>IF($I45="","",IFERROR(INDEX('UK Institution Coverage'!$K$2:$K$727,MATCH($I45,'UK Institution Coverage'!$A$2:$A$727,0)),0))</f>
        <v>2</v>
      </c>
      <c r="F45" s="2">
        <f>IF($I45="","",IFERROR(INDEX('UK Institution Coverage'!$M$2:$M$727,MATCH($I45,'UK Institution Coverage'!$A$2:$A$727,0)),0))</f>
        <v>3</v>
      </c>
      <c r="G45" s="2" t="str">
        <f t="shared" si="0"/>
        <v>complete</v>
      </c>
      <c r="H45" s="2" t="str">
        <f t="shared" si="1"/>
        <v>-</v>
      </c>
      <c r="I45" t="str">
        <v>national centre for social research</v>
      </c>
    </row>
    <row r="46" spans="1:9" ht="15" customHeight="1">
      <c r="A46" s="2" t="str">
        <v>University of Strathclyde</v>
      </c>
      <c r="B46" s="2">
        <f>IF($I46="","",IFERROR(INDEX('UK Institution Coverage'!$E$2:$E$727,MATCH($I46,'UK Institution Coverage'!$A$2:$A$727,0)),0))</f>
        <v>41</v>
      </c>
      <c r="C46" s="2">
        <f>IF($I46="","",IFERROR(INDEX('UK Institution Coverage'!$F$2:$F$727,MATCH($I46,'UK Institution Coverage'!$A$2:$A$727,0)),0))</f>
        <v>36</v>
      </c>
      <c r="D46" s="2">
        <f>IF($I46="","",IFERROR(INDEX('UK Institution Coverage'!$J$2:$J$727,MATCH($I46,'UK Institution Coverage'!$A$2:$A$727,0)),0))</f>
        <v>2</v>
      </c>
      <c r="E46" s="2">
        <f>IF($I46="","",IFERROR(INDEX('UK Institution Coverage'!$K$2:$K$727,MATCH($I46,'UK Institution Coverage'!$A$2:$A$727,0)),0))</f>
        <v>2</v>
      </c>
      <c r="F46" s="2">
        <f>IF($I46="","",IFERROR(INDEX('UK Institution Coverage'!$M$2:$M$727,MATCH($I46,'UK Institution Coverage'!$A$2:$A$727,0)),0))</f>
        <v>3</v>
      </c>
      <c r="G46" s="2" t="str">
        <f t="shared" si="0"/>
        <v>complete</v>
      </c>
      <c r="H46" s="2" t="str">
        <f t="shared" si="1"/>
        <v>-</v>
      </c>
      <c r="I46" t="str">
        <v>strathclyde university</v>
      </c>
    </row>
    <row r="47" spans="1:9" ht="15" customHeight="1">
      <c r="A47" s="2" t="str">
        <v>Bangor University</v>
      </c>
      <c r="B47" s="2">
        <f>IF($I47="","",IFERROR(INDEX('UK Institution Coverage'!$E$2:$E$727,MATCH($I47,'UK Institution Coverage'!$A$2:$A$727,0)),0))</f>
        <v>38</v>
      </c>
      <c r="C47" s="2">
        <f>IF($I47="","",IFERROR(INDEX('UK Institution Coverage'!$F$2:$F$727,MATCH($I47,'UK Institution Coverage'!$A$2:$A$727,0)),0))</f>
        <v>25</v>
      </c>
      <c r="D47" s="2">
        <f>IF($I47="","",IFERROR(INDEX('UK Institution Coverage'!$J$2:$J$727,MATCH($I47,'UK Institution Coverage'!$A$2:$A$727,0)),0))</f>
        <v>8</v>
      </c>
      <c r="E47" s="2">
        <f>IF($I47="","",IFERROR(INDEX('UK Institution Coverage'!$K$2:$K$727,MATCH($I47,'UK Institution Coverage'!$A$2:$A$727,0)),0))</f>
        <v>2</v>
      </c>
      <c r="F47" s="2">
        <f>IF($I47="","",IFERROR(INDEX('UK Institution Coverage'!$M$2:$M$727,MATCH($I47,'UK Institution Coverage'!$A$2:$A$727,0)),0))</f>
        <v>3</v>
      </c>
      <c r="G47" s="2" t="str">
        <f t="shared" si="0"/>
        <v>complete</v>
      </c>
      <c r="H47" s="2" t="str">
        <f t="shared" si="1"/>
        <v>-</v>
      </c>
      <c r="I47" t="str">
        <v>bangor university</v>
      </c>
    </row>
    <row r="48" spans="1:9" ht="15" customHeight="1">
      <c r="A48" s="2" t="str">
        <v>National Gallery</v>
      </c>
      <c r="B48" s="2">
        <f>IF($I48="","",IFERROR(INDEX('UK Institution Coverage'!$E$2:$E$727,MATCH($I48,'UK Institution Coverage'!$A$2:$A$727,0)),0))</f>
        <v>38</v>
      </c>
      <c r="C48" s="2">
        <f>IF($I48="","",IFERROR(INDEX('UK Institution Coverage'!$F$2:$F$727,MATCH($I48,'UK Institution Coverage'!$A$2:$A$727,0)),0))</f>
        <v>8</v>
      </c>
      <c r="D48" s="2">
        <f>IF($I48="","",IFERROR(INDEX('UK Institution Coverage'!$J$2:$J$727,MATCH($I48,'UK Institution Coverage'!$A$2:$A$727,0)),0))</f>
        <v>14</v>
      </c>
      <c r="E48" s="2">
        <f>IF($I48="","",IFERROR(INDEX('UK Institution Coverage'!$K$2:$K$727,MATCH($I48,'UK Institution Coverage'!$A$2:$A$727,0)),0))</f>
        <v>4</v>
      </c>
      <c r="F48" s="2">
        <f>IF($I48="","",IFERROR(INDEX('UK Institution Coverage'!$M$2:$M$727,MATCH($I48,'UK Institution Coverage'!$A$2:$A$727,0)),0))</f>
        <v>3</v>
      </c>
      <c r="G48" s="2" t="str">
        <f t="shared" si="0"/>
        <v>complete</v>
      </c>
      <c r="H48" s="2" t="str">
        <f t="shared" si="1"/>
        <v>-</v>
      </c>
      <c r="I48" t="str">
        <v>national gallery</v>
      </c>
    </row>
    <row r="49" spans="1:9" ht="15" customHeight="1">
      <c r="A49" s="2" t="str">
        <v>Northumbria University</v>
      </c>
      <c r="B49" s="2">
        <f>IF($I49="","",IFERROR(INDEX('UK Institution Coverage'!$E$2:$E$727,MATCH($I49,'UK Institution Coverage'!$A$2:$A$727,0)),0))</f>
        <v>38</v>
      </c>
      <c r="C49" s="2">
        <f>IF($I49="","",IFERROR(INDEX('UK Institution Coverage'!$F$2:$F$727,MATCH($I49,'UK Institution Coverage'!$A$2:$A$727,0)),0))</f>
        <v>34</v>
      </c>
      <c r="D49" s="2">
        <f>IF($I49="","",IFERROR(INDEX('UK Institution Coverage'!$J$2:$J$727,MATCH($I49,'UK Institution Coverage'!$A$2:$A$727,0)),0))</f>
        <v>1</v>
      </c>
      <c r="E49" s="2">
        <f>IF($I49="","",IFERROR(INDEX('UK Institution Coverage'!$K$2:$K$727,MATCH($I49,'UK Institution Coverage'!$A$2:$A$727,0)),0))</f>
        <v>3</v>
      </c>
      <c r="F49" s="2">
        <f>IF($I49="","",IFERROR(INDEX('UK Institution Coverage'!$M$2:$M$727,MATCH($I49,'UK Institution Coverage'!$A$2:$A$727,0)),0))</f>
        <v>3</v>
      </c>
      <c r="G49" s="2" t="str">
        <f t="shared" si="0"/>
        <v>complete</v>
      </c>
      <c r="H49" s="2" t="str">
        <f t="shared" si="1"/>
        <v>-</v>
      </c>
      <c r="I49" t="str">
        <v>northumbria university</v>
      </c>
    </row>
    <row r="50" spans="1:9" ht="15" customHeight="1">
      <c r="A50" s="2" t="str">
        <v>University of Kent</v>
      </c>
      <c r="B50" s="2">
        <f>IF($I50="","",IFERROR(INDEX('UK Institution Coverage'!$E$2:$E$727,MATCH($I50,'UK Institution Coverage'!$A$2:$A$727,0)),0))</f>
        <v>37</v>
      </c>
      <c r="C50" s="2">
        <f>IF($I50="","",IFERROR(INDEX('UK Institution Coverage'!$F$2:$F$727,MATCH($I50,'UK Institution Coverage'!$A$2:$A$727,0)),0))</f>
        <v>25</v>
      </c>
      <c r="D50" s="2">
        <f>IF($I50="","",IFERROR(INDEX('UK Institution Coverage'!$J$2:$J$727,MATCH($I50,'UK Institution Coverage'!$A$2:$A$727,0)),0))</f>
        <v>3</v>
      </c>
      <c r="E50" s="2">
        <f>IF($I50="","",IFERROR(INDEX('UK Institution Coverage'!$K$2:$K$727,MATCH($I50,'UK Institution Coverage'!$A$2:$A$727,0)),0))</f>
        <v>5</v>
      </c>
      <c r="F50" s="2">
        <f>IF($I50="","",IFERROR(INDEX('UK Institution Coverage'!$M$2:$M$727,MATCH($I50,'UK Institution Coverage'!$A$2:$A$727,0)),0))</f>
        <v>3</v>
      </c>
      <c r="G50" s="2" t="str">
        <f t="shared" si="0"/>
        <v>complete</v>
      </c>
      <c r="H50" s="2" t="str">
        <f t="shared" si="1"/>
        <v>-</v>
      </c>
      <c r="I50" t="str">
        <v>kent university</v>
      </c>
    </row>
    <row r="51" spans="1:9" ht="15" customHeight="1">
      <c r="A51" s="2" t="str">
        <v>University of Leicester</v>
      </c>
      <c r="B51" s="2">
        <f>IF($I51="","",IFERROR(INDEX('UK Institution Coverage'!$E$2:$E$727,MATCH($I51,'UK Institution Coverage'!$A$2:$A$727,0)),0))</f>
        <v>37</v>
      </c>
      <c r="C51" s="2">
        <f>IF($I51="","",IFERROR(INDEX('UK Institution Coverage'!$F$2:$F$727,MATCH($I51,'UK Institution Coverage'!$A$2:$A$727,0)),0))</f>
        <v>25</v>
      </c>
      <c r="D51" s="2">
        <f>IF($I51="","",IFERROR(INDEX('UK Institution Coverage'!$J$2:$J$727,MATCH($I51,'UK Institution Coverage'!$A$2:$A$727,0)),0))</f>
        <v>8</v>
      </c>
      <c r="E51" s="2">
        <f>IF($I51="","",IFERROR(INDEX('UK Institution Coverage'!$K$2:$K$727,MATCH($I51,'UK Institution Coverage'!$A$2:$A$727,0)),0))</f>
        <v>3</v>
      </c>
      <c r="F51" s="2">
        <f>IF($I51="","",IFERROR(INDEX('UK Institution Coverage'!$M$2:$M$727,MATCH($I51,'UK Institution Coverage'!$A$2:$A$727,0)),0))</f>
        <v>3</v>
      </c>
      <c r="G51" s="2" t="str">
        <f t="shared" si="0"/>
        <v>complete</v>
      </c>
      <c r="H51" s="2" t="str">
        <f t="shared" si="1"/>
        <v>-</v>
      </c>
      <c r="I51" t="str">
        <v>leicester university</v>
      </c>
    </row>
    <row r="52" spans="1:9" ht="15" customHeight="1">
      <c r="A52" s="2" t="str">
        <v>University of Southampton</v>
      </c>
      <c r="B52" s="2">
        <f>IF($I52="","",IFERROR(INDEX('UK Institution Coverage'!$E$2:$E$727,MATCH($I52,'UK Institution Coverage'!$A$2:$A$727,0)),0))</f>
        <v>38</v>
      </c>
      <c r="C52" s="2">
        <f>IF($I52="","",IFERROR(INDEX('UK Institution Coverage'!$F$2:$F$727,MATCH($I52,'UK Institution Coverage'!$A$2:$A$727,0)),0))</f>
        <v>25</v>
      </c>
      <c r="D52" s="2">
        <f>IF($I52="","",IFERROR(INDEX('UK Institution Coverage'!$J$2:$J$727,MATCH($I52,'UK Institution Coverage'!$A$2:$A$727,0)),0))</f>
        <v>10</v>
      </c>
      <c r="E52" s="2">
        <f>IF($I52="","",IFERROR(INDEX('UK Institution Coverage'!$K$2:$K$727,MATCH($I52,'UK Institution Coverage'!$A$2:$A$727,0)),0))</f>
        <v>3</v>
      </c>
      <c r="F52" s="2">
        <f>IF($I52="","",IFERROR(INDEX('UK Institution Coverage'!$M$2:$M$727,MATCH($I52,'UK Institution Coverage'!$A$2:$A$727,0)),0))</f>
        <v>3</v>
      </c>
      <c r="G52" s="2" t="str">
        <f t="shared" si="0"/>
        <v>complete</v>
      </c>
      <c r="H52" s="2" t="str">
        <f t="shared" si="1"/>
        <v>-</v>
      </c>
      <c r="I52" t="str">
        <v>southampton university</v>
      </c>
    </row>
    <row r="53" spans="1:9" ht="15" customHeight="1">
      <c r="A53" s="2" t="str">
        <v>University of Bedfordshire</v>
      </c>
      <c r="B53" s="2">
        <f>IF($I53="","",IFERROR(INDEX('UK Institution Coverage'!$E$2:$E$727,MATCH($I53,'UK Institution Coverage'!$A$2:$A$727,0)),0))</f>
        <v>37</v>
      </c>
      <c r="C53" s="2">
        <f>IF($I53="","",IFERROR(INDEX('UK Institution Coverage'!$F$2:$F$727,MATCH($I53,'UK Institution Coverage'!$A$2:$A$727,0)),0))</f>
        <v>26</v>
      </c>
      <c r="D53" s="2">
        <f>IF($I53="","",IFERROR(INDEX('UK Institution Coverage'!$J$2:$J$727,MATCH($I53,'UK Institution Coverage'!$A$2:$A$727,0)),0))</f>
        <v>6</v>
      </c>
      <c r="E53" s="2">
        <f>IF($I53="","",IFERROR(INDEX('UK Institution Coverage'!$K$2:$K$727,MATCH($I53,'UK Institution Coverage'!$A$2:$A$727,0)),0))</f>
        <v>3</v>
      </c>
      <c r="F53" s="2">
        <f>IF($I53="","",IFERROR(INDEX('UK Institution Coverage'!$M$2:$M$727,MATCH($I53,'UK Institution Coverage'!$A$2:$A$727,0)),0))</f>
        <v>3</v>
      </c>
      <c r="G53" s="2" t="str">
        <f t="shared" si="0"/>
        <v>complete</v>
      </c>
      <c r="H53" s="2" t="str">
        <f t="shared" si="1"/>
        <v>-</v>
      </c>
      <c r="I53" t="str">
        <v>bedfordshire university</v>
      </c>
    </row>
    <row r="54" spans="1:9" ht="15" customHeight="1">
      <c r="A54" s="2" t="str">
        <v>London School Of Hygiene And Tropical Medicine U. Of London</v>
      </c>
      <c r="B54" s="2">
        <f>IF($I54="","",IFERROR(INDEX('UK Institution Coverage'!$E$2:$E$727,MATCH($I54,'UK Institution Coverage'!$A$2:$A$727,0)),0))</f>
        <v>34</v>
      </c>
      <c r="C54" s="2">
        <f>IF($I54="","",IFERROR(INDEX('UK Institution Coverage'!$F$2:$F$727,MATCH($I54,'UK Institution Coverage'!$A$2:$A$727,0)),0))</f>
        <v>25</v>
      </c>
      <c r="D54" s="2">
        <f>IF($I54="","",IFERROR(INDEX('UK Institution Coverage'!$J$2:$J$727,MATCH($I54,'UK Institution Coverage'!$A$2:$A$727,0)),0))</f>
        <v>5</v>
      </c>
      <c r="E54" s="2">
        <f>IF($I54="","",IFERROR(INDEX('UK Institution Coverage'!$K$2:$K$727,MATCH($I54,'UK Institution Coverage'!$A$2:$A$727,0)),0))</f>
        <v>4</v>
      </c>
      <c r="F54" s="2">
        <f>IF($I54="","",IFERROR(INDEX('UK Institution Coverage'!$M$2:$M$727,MATCH($I54,'UK Institution Coverage'!$A$2:$A$727,0)),0))</f>
        <v>3</v>
      </c>
      <c r="G54" s="2" t="str">
        <f t="shared" si="0"/>
        <v>complete</v>
      </c>
      <c r="H54" s="2" t="str">
        <f t="shared" si="1"/>
        <v>-</v>
      </c>
      <c r="I54" t="str">
        <v>london school of hygiene and tropical medicine u of london</v>
      </c>
    </row>
    <row r="55" spans="1:9" ht="15" customHeight="1">
      <c r="A55" s="2" t="str">
        <v>Canterbury Christ Church University</v>
      </c>
      <c r="B55" s="2">
        <f>IF($I55="","",IFERROR(INDEX('UK Institution Coverage'!$E$2:$E$727,MATCH($I55,'UK Institution Coverage'!$A$2:$A$727,0)),0))</f>
        <v>32</v>
      </c>
      <c r="C55" s="2">
        <f>IF($I55="","",IFERROR(INDEX('UK Institution Coverage'!$F$2:$F$727,MATCH($I55,'UK Institution Coverage'!$A$2:$A$727,0)),0))</f>
        <v>25</v>
      </c>
      <c r="D55" s="2">
        <f>IF($I55="","",IFERROR(INDEX('UK Institution Coverage'!$J$2:$J$727,MATCH($I55,'UK Institution Coverage'!$A$2:$A$727,0)),0))</f>
        <v>5</v>
      </c>
      <c r="E55" s="2">
        <f>IF($I55="","",IFERROR(INDEX('UK Institution Coverage'!$K$2:$K$727,MATCH($I55,'UK Institution Coverage'!$A$2:$A$727,0)),0))</f>
        <v>2</v>
      </c>
      <c r="F55" s="2">
        <f>IF($I55="","",IFERROR(INDEX('UK Institution Coverage'!$M$2:$M$727,MATCH($I55,'UK Institution Coverage'!$A$2:$A$727,0)),0))</f>
        <v>3</v>
      </c>
      <c r="G55" s="2" t="str">
        <f t="shared" si="0"/>
        <v>complete</v>
      </c>
      <c r="H55" s="2" t="str">
        <f t="shared" si="1"/>
        <v>-</v>
      </c>
      <c r="I55" t="str">
        <v>canterbury christ church university</v>
      </c>
    </row>
    <row r="56" spans="1:9" ht="15" customHeight="1">
      <c r="A56" s="2" t="str">
        <v>University of Essex</v>
      </c>
      <c r="B56" s="2">
        <f>IF($I56="","",IFERROR(INDEX('UK Institution Coverage'!$E$2:$E$727,MATCH($I56,'UK Institution Coverage'!$A$2:$A$727,0)),0))</f>
        <v>33</v>
      </c>
      <c r="C56" s="2">
        <f>IF($I56="","",IFERROR(INDEX('UK Institution Coverage'!$F$2:$F$727,MATCH($I56,'UK Institution Coverage'!$A$2:$A$727,0)),0))</f>
        <v>24</v>
      </c>
      <c r="D56" s="2">
        <f>IF($I56="","",IFERROR(INDEX('UK Institution Coverage'!$J$2:$J$727,MATCH($I56,'UK Institution Coverage'!$A$2:$A$727,0)),0))</f>
        <v>6</v>
      </c>
      <c r="E56" s="2">
        <f>IF($I56="","",IFERROR(INDEX('UK Institution Coverage'!$K$2:$K$727,MATCH($I56,'UK Institution Coverage'!$A$2:$A$727,0)),0))</f>
        <v>2</v>
      </c>
      <c r="F56" s="2">
        <f>IF($I56="","",IFERROR(INDEX('UK Institution Coverage'!$M$2:$M$727,MATCH($I56,'UK Institution Coverage'!$A$2:$A$727,0)),0))</f>
        <v>3</v>
      </c>
      <c r="G56" s="2" t="str">
        <f t="shared" si="0"/>
        <v>complete</v>
      </c>
      <c r="H56" s="2" t="str">
        <f t="shared" si="1"/>
        <v>-</v>
      </c>
      <c r="I56" t="str">
        <v>essex university</v>
      </c>
    </row>
    <row r="57" spans="1:9" ht="15" customHeight="1">
      <c r="A57" s="2" t="str">
        <v>St George's University Of London</v>
      </c>
      <c r="B57" s="2">
        <f>IF($I57="","",IFERROR(INDEX('UK Institution Coverage'!$E$2:$E$727,MATCH($I57,'UK Institution Coverage'!$A$2:$A$727,0)),0))</f>
        <v>33</v>
      </c>
      <c r="C57" s="2">
        <f>IF($I57="","",IFERROR(INDEX('UK Institution Coverage'!$F$2:$F$727,MATCH($I57,'UK Institution Coverage'!$A$2:$A$727,0)),0))</f>
        <v>31</v>
      </c>
      <c r="D57" s="2">
        <f>IF($I57="","",IFERROR(INDEX('UK Institution Coverage'!$J$2:$J$727,MATCH($I57,'UK Institution Coverage'!$A$2:$A$727,0)),0))</f>
        <v>0</v>
      </c>
      <c r="E57" s="2">
        <f>IF($I57="","",IFERROR(INDEX('UK Institution Coverage'!$K$2:$K$727,MATCH($I57,'UK Institution Coverage'!$A$2:$A$727,0)),0))</f>
        <v>2</v>
      </c>
      <c r="F57" s="2">
        <f>IF($I57="","",IFERROR(INDEX('UK Institution Coverage'!$M$2:$M$727,MATCH($I57,'UK Institution Coverage'!$A$2:$A$727,0)),0))</f>
        <v>2</v>
      </c>
      <c r="G57" s="2" t="str">
        <f t="shared" si="0"/>
        <v xml:space="preserve">Finance  </v>
      </c>
      <c r="H57" s="2" t="str">
        <f t="shared" si="1"/>
        <v>1 - high</v>
      </c>
      <c r="I57" t="str">
        <v>st george s university of london</v>
      </c>
    </row>
    <row r="58" spans="1:9" ht="15" customHeight="1">
      <c r="A58" s="2" t="str">
        <v>Middlesex University</v>
      </c>
      <c r="B58" s="2">
        <f>IF($I58="","",IFERROR(INDEX('UK Institution Coverage'!$E$2:$E$727,MATCH($I58,'UK Institution Coverage'!$A$2:$A$727,0)),0))</f>
        <v>32</v>
      </c>
      <c r="C58" s="2">
        <f>IF($I58="","",IFERROR(INDEX('UK Institution Coverage'!$F$2:$F$727,MATCH($I58,'UK Institution Coverage'!$A$2:$A$727,0)),0))</f>
        <v>21</v>
      </c>
      <c r="D58" s="2">
        <f>IF($I58="","",IFERROR(INDEX('UK Institution Coverage'!$J$2:$J$727,MATCH($I58,'UK Institution Coverage'!$A$2:$A$727,0)),0))</f>
        <v>6</v>
      </c>
      <c r="E58" s="2">
        <f>IF($I58="","",IFERROR(INDEX('UK Institution Coverage'!$K$2:$K$727,MATCH($I58,'UK Institution Coverage'!$A$2:$A$727,0)),0))</f>
        <v>5</v>
      </c>
      <c r="F58" s="2">
        <f>IF($I58="","",IFERROR(INDEX('UK Institution Coverage'!$M$2:$M$727,MATCH($I58,'UK Institution Coverage'!$A$2:$A$727,0)),0))</f>
        <v>3</v>
      </c>
      <c r="G58" s="2" t="str">
        <f t="shared" si="0"/>
        <v>complete</v>
      </c>
      <c r="H58" s="2" t="str">
        <f t="shared" si="1"/>
        <v>-</v>
      </c>
      <c r="I58" t="str">
        <v>middlesex university</v>
      </c>
    </row>
    <row r="59" spans="1:9" ht="15" customHeight="1">
      <c r="A59" s="2" t="str">
        <v>Leeds Beckett University</v>
      </c>
      <c r="B59" s="2">
        <f>IF($I59="","",IFERROR(INDEX('UK Institution Coverage'!$E$2:$E$727,MATCH($I59,'UK Institution Coverage'!$A$2:$A$727,0)),0))</f>
        <v>31</v>
      </c>
      <c r="C59" s="2">
        <f>IF($I59="","",IFERROR(INDEX('UK Institution Coverage'!$F$2:$F$727,MATCH($I59,'UK Institution Coverage'!$A$2:$A$727,0)),0))</f>
        <v>29</v>
      </c>
      <c r="D59" s="2">
        <f>IF($I59="","",IFERROR(INDEX('UK Institution Coverage'!$J$2:$J$727,MATCH($I59,'UK Institution Coverage'!$A$2:$A$727,0)),0))</f>
        <v>0</v>
      </c>
      <c r="E59" s="2">
        <f>IF($I59="","",IFERROR(INDEX('UK Institution Coverage'!$K$2:$K$727,MATCH($I59,'UK Institution Coverage'!$A$2:$A$727,0)),0))</f>
        <v>2</v>
      </c>
      <c r="F59" s="2">
        <f>IF($I59="","",IFERROR(INDEX('UK Institution Coverage'!$M$2:$M$727,MATCH($I59,'UK Institution Coverage'!$A$2:$A$727,0)),0))</f>
        <v>2</v>
      </c>
      <c r="G59" s="2" t="str">
        <f t="shared" si="0"/>
        <v xml:space="preserve">Finance  </v>
      </c>
      <c r="H59" s="2" t="str">
        <f t="shared" si="1"/>
        <v>1 - high</v>
      </c>
      <c r="I59" t="str">
        <v>leeds beckett university</v>
      </c>
    </row>
    <row r="60" spans="1:9" ht="15" customHeight="1">
      <c r="A60" s="2" t="str">
        <v>Oxford Brookes University</v>
      </c>
      <c r="B60" s="2">
        <f>IF($I60="","",IFERROR(INDEX('UK Institution Coverage'!$E$2:$E$727,MATCH($I60,'UK Institution Coverage'!$A$2:$A$727,0)),0))</f>
        <v>31</v>
      </c>
      <c r="C60" s="2">
        <f>IF($I60="","",IFERROR(INDEX('UK Institution Coverage'!$F$2:$F$727,MATCH($I60,'UK Institution Coverage'!$A$2:$A$727,0)),0))</f>
        <v>19</v>
      </c>
      <c r="D60" s="2">
        <f>IF($I60="","",IFERROR(INDEX('UK Institution Coverage'!$J$2:$J$727,MATCH($I60,'UK Institution Coverage'!$A$2:$A$727,0)),0))</f>
        <v>8</v>
      </c>
      <c r="E60" s="2">
        <f>IF($I60="","",IFERROR(INDEX('UK Institution Coverage'!$K$2:$K$727,MATCH($I60,'UK Institution Coverage'!$A$2:$A$727,0)),0))</f>
        <v>2</v>
      </c>
      <c r="F60" s="2">
        <f>IF($I60="","",IFERROR(INDEX('UK Institution Coverage'!$M$2:$M$727,MATCH($I60,'UK Institution Coverage'!$A$2:$A$727,0)),0))</f>
        <v>3</v>
      </c>
      <c r="G60" s="2" t="str">
        <f t="shared" si="0"/>
        <v>complete</v>
      </c>
      <c r="H60" s="2" t="str">
        <f t="shared" si="1"/>
        <v>-</v>
      </c>
      <c r="I60" t="str">
        <v>oxford brookes university</v>
      </c>
    </row>
    <row r="61" spans="1:9" ht="15" customHeight="1">
      <c r="A61" s="2" t="str">
        <v>Aston University</v>
      </c>
      <c r="B61" s="2">
        <f>IF($I61="","",IFERROR(INDEX('UK Institution Coverage'!$E$2:$E$727,MATCH($I61,'UK Institution Coverage'!$A$2:$A$727,0)),0))</f>
        <v>30</v>
      </c>
      <c r="C61" s="2">
        <f>IF($I61="","",IFERROR(INDEX('UK Institution Coverage'!$F$2:$F$727,MATCH($I61,'UK Institution Coverage'!$A$2:$A$727,0)),0))</f>
        <v>23</v>
      </c>
      <c r="D61" s="2">
        <f>IF($I61="","",IFERROR(INDEX('UK Institution Coverage'!$J$2:$J$727,MATCH($I61,'UK Institution Coverage'!$A$2:$A$727,0)),0))</f>
        <v>5</v>
      </c>
      <c r="E61" s="2">
        <f>IF($I61="","",IFERROR(INDEX('UK Institution Coverage'!$K$2:$K$727,MATCH($I61,'UK Institution Coverage'!$A$2:$A$727,0)),0))</f>
        <v>2</v>
      </c>
      <c r="F61" s="2">
        <f>IF($I61="","",IFERROR(INDEX('UK Institution Coverage'!$M$2:$M$727,MATCH($I61,'UK Institution Coverage'!$A$2:$A$727,0)),0))</f>
        <v>3</v>
      </c>
      <c r="G61" s="2" t="str">
        <f t="shared" si="0"/>
        <v>complete</v>
      </c>
      <c r="H61" s="2" t="str">
        <f t="shared" si="1"/>
        <v>-</v>
      </c>
      <c r="I61" t="str">
        <v>aston university</v>
      </c>
    </row>
    <row r="62" spans="1:9" ht="15" customHeight="1">
      <c r="A62" s="2" t="str">
        <v>University of Bradford</v>
      </c>
      <c r="B62" s="2">
        <f>IF($I62="","",IFERROR(INDEX('UK Institution Coverage'!$E$2:$E$727,MATCH($I62,'UK Institution Coverage'!$A$2:$A$727,0)),0))</f>
        <v>30</v>
      </c>
      <c r="C62" s="2">
        <f>IF($I62="","",IFERROR(INDEX('UK Institution Coverage'!$F$2:$F$727,MATCH($I62,'UK Institution Coverage'!$A$2:$A$727,0)),0))</f>
        <v>28</v>
      </c>
      <c r="D62" s="2">
        <f>IF($I62="","",IFERROR(INDEX('UK Institution Coverage'!$J$2:$J$727,MATCH($I62,'UK Institution Coverage'!$A$2:$A$727,0)),0))</f>
        <v>1</v>
      </c>
      <c r="E62" s="2">
        <f>IF($I62="","",IFERROR(INDEX('UK Institution Coverage'!$K$2:$K$727,MATCH($I62,'UK Institution Coverage'!$A$2:$A$727,0)),0))</f>
        <v>1</v>
      </c>
      <c r="F62" s="2">
        <f>IF($I62="","",IFERROR(INDEX('UK Institution Coverage'!$M$2:$M$727,MATCH($I62,'UK Institution Coverage'!$A$2:$A$727,0)),0))</f>
        <v>3</v>
      </c>
      <c r="G62" s="2" t="str">
        <f t="shared" si="0"/>
        <v>complete</v>
      </c>
      <c r="H62" s="2" t="str">
        <f t="shared" si="1"/>
        <v>-</v>
      </c>
      <c r="I62" t="str">
        <v>bradford university</v>
      </c>
    </row>
    <row r="63" spans="1:9" ht="15" customHeight="1">
      <c r="A63" s="2" t="str">
        <v>Edinburgh Napier University</v>
      </c>
      <c r="B63" s="2">
        <f>IF($I63="","",IFERROR(INDEX('UK Institution Coverage'!$E$2:$E$727,MATCH($I63,'UK Institution Coverage'!$A$2:$A$727,0)),0))</f>
        <v>30</v>
      </c>
      <c r="C63" s="2">
        <f>IF($I63="","",IFERROR(INDEX('UK Institution Coverage'!$F$2:$F$727,MATCH($I63,'UK Institution Coverage'!$A$2:$A$727,0)),0))</f>
        <v>23</v>
      </c>
      <c r="D63" s="2">
        <f>IF($I63="","",IFERROR(INDEX('UK Institution Coverage'!$J$2:$J$727,MATCH($I63,'UK Institution Coverage'!$A$2:$A$727,0)),0))</f>
        <v>3</v>
      </c>
      <c r="E63" s="2">
        <f>IF($I63="","",IFERROR(INDEX('UK Institution Coverage'!$K$2:$K$727,MATCH($I63,'UK Institution Coverage'!$A$2:$A$727,0)),0))</f>
        <v>3</v>
      </c>
      <c r="F63" s="2">
        <f>IF($I63="","",IFERROR(INDEX('UK Institution Coverage'!$M$2:$M$727,MATCH($I63,'UK Institution Coverage'!$A$2:$A$727,0)),0))</f>
        <v>3</v>
      </c>
      <c r="G63" s="2" t="str">
        <f t="shared" si="0"/>
        <v>complete</v>
      </c>
      <c r="H63" s="2" t="str">
        <f t="shared" si="1"/>
        <v>-</v>
      </c>
      <c r="I63" t="str">
        <v>edinburgh napier university</v>
      </c>
    </row>
    <row r="64" spans="1:9" ht="15" customHeight="1">
      <c r="A64" s="2" t="str">
        <v>University of Hull</v>
      </c>
      <c r="B64" s="2">
        <f>IF($I64="","",IFERROR(INDEX('UK Institution Coverage'!$E$2:$E$727,MATCH($I64,'UK Institution Coverage'!$A$2:$A$727,0)),0))</f>
        <v>30</v>
      </c>
      <c r="C64" s="2">
        <f>IF($I64="","",IFERROR(INDEX('UK Institution Coverage'!$F$2:$F$727,MATCH($I64,'UK Institution Coverage'!$A$2:$A$727,0)),0))</f>
        <v>28</v>
      </c>
      <c r="D64" s="2">
        <f>IF($I64="","",IFERROR(INDEX('UK Institution Coverage'!$J$2:$J$727,MATCH($I64,'UK Institution Coverage'!$A$2:$A$727,0)),0))</f>
        <v>2</v>
      </c>
      <c r="E64" s="2">
        <f>IF($I64="","",IFERROR(INDEX('UK Institution Coverage'!$K$2:$K$727,MATCH($I64,'UK Institution Coverage'!$A$2:$A$727,0)),0))</f>
        <v>0</v>
      </c>
      <c r="F64" s="2">
        <f>IF($I64="","",IFERROR(INDEX('UK Institution Coverage'!$M$2:$M$727,MATCH($I64,'UK Institution Coverage'!$A$2:$A$727,0)),0))</f>
        <v>2</v>
      </c>
      <c r="G64" s="2" t="str">
        <f t="shared" si="0"/>
        <v>IT/Systems</v>
      </c>
      <c r="H64" s="2" t="str">
        <f t="shared" si="1"/>
        <v>1 - high</v>
      </c>
      <c r="I64" t="str">
        <v>hull university</v>
      </c>
    </row>
    <row r="65" spans="1:9" ht="15" customHeight="1">
      <c r="A65" s="2" t="str">
        <v>Ulster University</v>
      </c>
      <c r="B65" s="2">
        <f>IF($I65="","",IFERROR(INDEX('UK Institution Coverage'!$E$2:$E$727,MATCH($I65,'UK Institution Coverage'!$A$2:$A$727,0)),0))</f>
        <v>30</v>
      </c>
      <c r="C65" s="2">
        <f>IF($I65="","",IFERROR(INDEX('UK Institution Coverage'!$F$2:$F$727,MATCH($I65,'UK Institution Coverage'!$A$2:$A$727,0)),0))</f>
        <v>26</v>
      </c>
      <c r="D65" s="2">
        <f>IF($I65="","",IFERROR(INDEX('UK Institution Coverage'!$J$2:$J$727,MATCH($I65,'UK Institution Coverage'!$A$2:$A$727,0)),0))</f>
        <v>2</v>
      </c>
      <c r="E65" s="2">
        <f>IF($I65="","",IFERROR(INDEX('UK Institution Coverage'!$K$2:$K$727,MATCH($I65,'UK Institution Coverage'!$A$2:$A$727,0)),0))</f>
        <v>2</v>
      </c>
      <c r="F65" s="2">
        <f>IF($I65="","",IFERROR(INDEX('UK Institution Coverage'!$M$2:$M$727,MATCH($I65,'UK Institution Coverage'!$A$2:$A$727,0)),0))</f>
        <v>3</v>
      </c>
      <c r="G65" s="2" t="str">
        <f t="shared" si="0"/>
        <v>complete</v>
      </c>
      <c r="H65" s="2" t="str">
        <f t="shared" si="1"/>
        <v>-</v>
      </c>
      <c r="I65" t="str">
        <v>ulster university</v>
      </c>
    </row>
    <row r="66" spans="1:9" ht="15" customHeight="1">
      <c r="A66" s="2" t="str">
        <v>Cardiff Metropolitan University</v>
      </c>
      <c r="B66" s="2">
        <f>IF($I66="","",IFERROR(INDEX('UK Institution Coverage'!$E$2:$E$727,MATCH($I66,'UK Institution Coverage'!$A$2:$A$727,0)),0))</f>
        <v>28</v>
      </c>
      <c r="C66" s="2">
        <f>IF($I66="","",IFERROR(INDEX('UK Institution Coverage'!$F$2:$F$727,MATCH($I66,'UK Institution Coverage'!$A$2:$A$727,0)),0))</f>
        <v>24</v>
      </c>
      <c r="D66" s="2">
        <f>IF($I66="","",IFERROR(INDEX('UK Institution Coverage'!$J$2:$J$727,MATCH($I66,'UK Institution Coverage'!$A$2:$A$727,0)),0))</f>
        <v>3</v>
      </c>
      <c r="E66" s="2">
        <f>IF($I66="","",IFERROR(INDEX('UK Institution Coverage'!$K$2:$K$727,MATCH($I66,'UK Institution Coverage'!$A$2:$A$727,0)),0))</f>
        <v>0</v>
      </c>
      <c r="F66" s="2">
        <f>IF($I66="","",IFERROR(INDEX('UK Institution Coverage'!$M$2:$M$727,MATCH($I66,'UK Institution Coverage'!$A$2:$A$727,0)),0))</f>
        <v>2</v>
      </c>
      <c r="G66" s="2" t="str">
        <f t="shared" si="0"/>
        <v>IT/Systems</v>
      </c>
      <c r="H66" s="2" t="str">
        <f t="shared" si="1"/>
        <v>1 - high</v>
      </c>
      <c r="I66" t="str">
        <v>cardiff metropolitan university</v>
      </c>
    </row>
    <row r="67" spans="1:9" ht="15" customHeight="1">
      <c r="A67" s="2" t="str">
        <v>Institute of Development Studies</v>
      </c>
      <c r="B67" s="2">
        <f>IF($I67="","",IFERROR(INDEX('UK Institution Coverage'!$E$2:$E$727,MATCH($I67,'UK Institution Coverage'!$A$2:$A$727,0)),0))</f>
        <v>27</v>
      </c>
      <c r="C67" s="2">
        <f>IF($I67="","",IFERROR(INDEX('UK Institution Coverage'!$F$2:$F$727,MATCH($I67,'UK Institution Coverage'!$A$2:$A$727,0)),0))</f>
        <v>22</v>
      </c>
      <c r="D67" s="2">
        <f>IF($I67="","",IFERROR(INDEX('UK Institution Coverage'!$J$2:$J$727,MATCH($I67,'UK Institution Coverage'!$A$2:$A$727,0)),0))</f>
        <v>3</v>
      </c>
      <c r="E67" s="2">
        <f>IF($I67="","",IFERROR(INDEX('UK Institution Coverage'!$K$2:$K$727,MATCH($I67,'UK Institution Coverage'!$A$2:$A$727,0)),0))</f>
        <v>0</v>
      </c>
      <c r="F67" s="2">
        <f>IF($I67="","",IFERROR(INDEX('UK Institution Coverage'!$M$2:$M$727,MATCH($I67,'UK Institution Coverage'!$A$2:$A$727,0)),0))</f>
        <v>2</v>
      </c>
      <c r="G67" s="2" t="str">
        <f t="shared" ref="G67:G130" si="2">IF($I67="","",IF($F67=3,"complete",IF($C67=0,"Research  ","")&amp;IF($D67=0,"Finance  ","")&amp;IF($E67=0,"IT/Systems","")))</f>
        <v>IT/Systems</v>
      </c>
      <c r="H67" s="2" t="str">
        <f t="shared" ref="H67:H130" si="3">IF($I67="","",IF($F67=3,"-",IF($B67&gt;=20,"1 - high",IF($B67&gt;=5,"2 - medium","3 - low"))))</f>
        <v>1 - high</v>
      </c>
      <c r="I67" t="str">
        <v>institute of development studies</v>
      </c>
    </row>
    <row r="68" spans="1:9" ht="15" customHeight="1">
      <c r="A68" s="2" t="str">
        <v>Liverpool John Moores University</v>
      </c>
      <c r="B68" s="2">
        <f>IF($I68="","",IFERROR(INDEX('UK Institution Coverage'!$E$2:$E$727,MATCH($I68,'UK Institution Coverage'!$A$2:$A$727,0)),0))</f>
        <v>27</v>
      </c>
      <c r="C68" s="2">
        <f>IF($I68="","",IFERROR(INDEX('UK Institution Coverage'!$F$2:$F$727,MATCH($I68,'UK Institution Coverage'!$A$2:$A$727,0)),0))</f>
        <v>21</v>
      </c>
      <c r="D68" s="2">
        <f>IF($I68="","",IFERROR(INDEX('UK Institution Coverage'!$J$2:$J$727,MATCH($I68,'UK Institution Coverage'!$A$2:$A$727,0)),0))</f>
        <v>4</v>
      </c>
      <c r="E68" s="2">
        <f>IF($I68="","",IFERROR(INDEX('UK Institution Coverage'!$K$2:$K$727,MATCH($I68,'UK Institution Coverage'!$A$2:$A$727,0)),0))</f>
        <v>2</v>
      </c>
      <c r="F68" s="2">
        <f>IF($I68="","",IFERROR(INDEX('UK Institution Coverage'!$M$2:$M$727,MATCH($I68,'UK Institution Coverage'!$A$2:$A$727,0)),0))</f>
        <v>3</v>
      </c>
      <c r="G68" s="2" t="str">
        <f t="shared" si="2"/>
        <v>complete</v>
      </c>
      <c r="H68" s="2" t="str">
        <f t="shared" si="3"/>
        <v>-</v>
      </c>
      <c r="I68" t="str">
        <v>liverpool john moores university</v>
      </c>
    </row>
    <row r="69" spans="1:9" ht="15" customHeight="1">
      <c r="A69" s="2" t="str">
        <v>University of Stirling</v>
      </c>
      <c r="B69" s="2">
        <f>IF($I69="","",IFERROR(INDEX('UK Institution Coverage'!$E$2:$E$727,MATCH($I69,'UK Institution Coverage'!$A$2:$A$727,0)),0))</f>
        <v>27</v>
      </c>
      <c r="C69" s="2">
        <f>IF($I69="","",IFERROR(INDEX('UK Institution Coverage'!$F$2:$F$727,MATCH($I69,'UK Institution Coverage'!$A$2:$A$727,0)),0))</f>
        <v>20</v>
      </c>
      <c r="D69" s="2">
        <f>IF($I69="","",IFERROR(INDEX('UK Institution Coverage'!$J$2:$J$727,MATCH($I69,'UK Institution Coverage'!$A$2:$A$727,0)),0))</f>
        <v>4</v>
      </c>
      <c r="E69" s="2">
        <f>IF($I69="","",IFERROR(INDEX('UK Institution Coverage'!$K$2:$K$727,MATCH($I69,'UK Institution Coverage'!$A$2:$A$727,0)),0))</f>
        <v>1</v>
      </c>
      <c r="F69" s="2">
        <f>IF($I69="","",IFERROR(INDEX('UK Institution Coverage'!$M$2:$M$727,MATCH($I69,'UK Institution Coverage'!$A$2:$A$727,0)),0))</f>
        <v>3</v>
      </c>
      <c r="G69" s="2" t="str">
        <f t="shared" si="2"/>
        <v>complete</v>
      </c>
      <c r="H69" s="2" t="str">
        <f t="shared" si="3"/>
        <v>-</v>
      </c>
      <c r="I69" t="str">
        <v>stirling university</v>
      </c>
    </row>
    <row r="70" spans="1:9" ht="15" customHeight="1">
      <c r="A70" s="2" t="str">
        <v>UCL</v>
      </c>
      <c r="B70" s="2">
        <f>IF($I70="","",IFERROR(INDEX('UK Institution Coverage'!$E$2:$E$727,MATCH($I70,'UK Institution Coverage'!$A$2:$A$727,0)),0))</f>
        <v>27</v>
      </c>
      <c r="C70" s="2">
        <f>IF($I70="","",IFERROR(INDEX('UK Institution Coverage'!$F$2:$F$727,MATCH($I70,'UK Institution Coverage'!$A$2:$A$727,0)),0))</f>
        <v>15</v>
      </c>
      <c r="D70" s="2">
        <f>IF($I70="","",IFERROR(INDEX('UK Institution Coverage'!$J$2:$J$727,MATCH($I70,'UK Institution Coverage'!$A$2:$A$727,0)),0))</f>
        <v>11</v>
      </c>
      <c r="E70" s="2">
        <f>IF($I70="","",IFERROR(INDEX('UK Institution Coverage'!$K$2:$K$727,MATCH($I70,'UK Institution Coverage'!$A$2:$A$727,0)),0))</f>
        <v>1</v>
      </c>
      <c r="F70" s="2">
        <f>IF($I70="","",IFERROR(INDEX('UK Institution Coverage'!$M$2:$M$727,MATCH($I70,'UK Institution Coverage'!$A$2:$A$727,0)),0))</f>
        <v>3</v>
      </c>
      <c r="G70" s="2" t="str">
        <f t="shared" si="2"/>
        <v>complete</v>
      </c>
      <c r="H70" s="2" t="str">
        <f t="shared" si="3"/>
        <v>-</v>
      </c>
      <c r="I70" t="str">
        <v>ucl</v>
      </c>
    </row>
    <row r="71" spans="1:9" ht="15" customHeight="1">
      <c r="A71" s="2" t="str">
        <v>City St George's, University of London</v>
      </c>
      <c r="B71" s="2">
        <f>IF($I71="","",IFERROR(INDEX('UK Institution Coverage'!$E$2:$E$727,MATCH($I71,'UK Institution Coverage'!$A$2:$A$727,0)),0))</f>
        <v>26</v>
      </c>
      <c r="C71" s="2">
        <f>IF($I71="","",IFERROR(INDEX('UK Institution Coverage'!$F$2:$F$727,MATCH($I71,'UK Institution Coverage'!$A$2:$A$727,0)),0))</f>
        <v>14</v>
      </c>
      <c r="D71" s="2">
        <f>IF($I71="","",IFERROR(INDEX('UK Institution Coverage'!$J$2:$J$727,MATCH($I71,'UK Institution Coverage'!$A$2:$A$727,0)),0))</f>
        <v>9</v>
      </c>
      <c r="E71" s="2">
        <f>IF($I71="","",IFERROR(INDEX('UK Institution Coverage'!$K$2:$K$727,MATCH($I71,'UK Institution Coverage'!$A$2:$A$727,0)),0))</f>
        <v>1</v>
      </c>
      <c r="F71" s="2">
        <f>IF($I71="","",IFERROR(INDEX('UK Institution Coverage'!$M$2:$M$727,MATCH($I71,'UK Institution Coverage'!$A$2:$A$727,0)),0))</f>
        <v>3</v>
      </c>
      <c r="G71" s="2" t="str">
        <f t="shared" si="2"/>
        <v>complete</v>
      </c>
      <c r="H71" s="2" t="str">
        <f t="shared" si="3"/>
        <v>-</v>
      </c>
      <c r="I71" t="str">
        <v>city st george s university of london</v>
      </c>
    </row>
    <row r="72" spans="1:9" ht="15" customHeight="1">
      <c r="A72" s="2" t="str">
        <v>Historic Environment Scotland</v>
      </c>
      <c r="B72" s="2">
        <f>IF($I72="","",IFERROR(INDEX('UK Institution Coverage'!$E$2:$E$727,MATCH($I72,'UK Institution Coverage'!$A$2:$A$727,0)),0))</f>
        <v>26</v>
      </c>
      <c r="C72" s="2">
        <f>IF($I72="","",IFERROR(INDEX('UK Institution Coverage'!$F$2:$F$727,MATCH($I72,'UK Institution Coverage'!$A$2:$A$727,0)),0))</f>
        <v>9</v>
      </c>
      <c r="D72" s="2">
        <f>IF($I72="","",IFERROR(INDEX('UK Institution Coverage'!$J$2:$J$727,MATCH($I72,'UK Institution Coverage'!$A$2:$A$727,0)),0))</f>
        <v>4</v>
      </c>
      <c r="E72" s="2">
        <f>IF($I72="","",IFERROR(INDEX('UK Institution Coverage'!$K$2:$K$727,MATCH($I72,'UK Institution Coverage'!$A$2:$A$727,0)),0))</f>
        <v>6</v>
      </c>
      <c r="F72" s="2">
        <f>IF($I72="","",IFERROR(INDEX('UK Institution Coverage'!$M$2:$M$727,MATCH($I72,'UK Institution Coverage'!$A$2:$A$727,0)),0))</f>
        <v>3</v>
      </c>
      <c r="G72" s="2" t="str">
        <f t="shared" si="2"/>
        <v>complete</v>
      </c>
      <c r="H72" s="2" t="str">
        <f t="shared" si="3"/>
        <v>-</v>
      </c>
      <c r="I72" t="str">
        <v>historic environment scotland</v>
      </c>
    </row>
    <row r="73" spans="1:9" ht="15" customHeight="1">
      <c r="A73" s="2" t="str">
        <v>University of Roehampton London</v>
      </c>
      <c r="B73" s="2">
        <f>IF($I73="","",IFERROR(INDEX('UK Institution Coverage'!$E$2:$E$727,MATCH($I73,'UK Institution Coverage'!$A$2:$A$727,0)),0))</f>
        <v>26</v>
      </c>
      <c r="C73" s="2">
        <f>IF($I73="","",IFERROR(INDEX('UK Institution Coverage'!$F$2:$F$727,MATCH($I73,'UK Institution Coverage'!$A$2:$A$727,0)),0))</f>
        <v>12</v>
      </c>
      <c r="D73" s="2">
        <f>IF($I73="","",IFERROR(INDEX('UK Institution Coverage'!$J$2:$J$727,MATCH($I73,'UK Institution Coverage'!$A$2:$A$727,0)),0))</f>
        <v>5</v>
      </c>
      <c r="E73" s="2">
        <f>IF($I73="","",IFERROR(INDEX('UK Institution Coverage'!$K$2:$K$727,MATCH($I73,'UK Institution Coverage'!$A$2:$A$727,0)),0))</f>
        <v>6</v>
      </c>
      <c r="F73" s="2">
        <f>IF($I73="","",IFERROR(INDEX('UK Institution Coverage'!$M$2:$M$727,MATCH($I73,'UK Institution Coverage'!$A$2:$A$727,0)),0))</f>
        <v>3</v>
      </c>
      <c r="G73" s="2" t="str">
        <f t="shared" si="2"/>
        <v>complete</v>
      </c>
      <c r="H73" s="2" t="str">
        <f t="shared" si="3"/>
        <v>-</v>
      </c>
      <c r="I73" t="str">
        <v>roehampton london university</v>
      </c>
    </row>
    <row r="74" spans="1:9" ht="15" customHeight="1">
      <c r="A74" s="2" t="str">
        <v>Bath Spa University</v>
      </c>
      <c r="B74" s="2">
        <f>IF($I74="","",IFERROR(INDEX('UK Institution Coverage'!$E$2:$E$727,MATCH($I74,'UK Institution Coverage'!$A$2:$A$727,0)),0))</f>
        <v>26</v>
      </c>
      <c r="C74" s="2">
        <f>IF($I74="","",IFERROR(INDEX('UK Institution Coverage'!$F$2:$F$727,MATCH($I74,'UK Institution Coverage'!$A$2:$A$727,0)),0))</f>
        <v>19</v>
      </c>
      <c r="D74" s="2">
        <f>IF($I74="","",IFERROR(INDEX('UK Institution Coverage'!$J$2:$J$727,MATCH($I74,'UK Institution Coverage'!$A$2:$A$727,0)),0))</f>
        <v>5</v>
      </c>
      <c r="E74" s="2">
        <f>IF($I74="","",IFERROR(INDEX('UK Institution Coverage'!$K$2:$K$727,MATCH($I74,'UK Institution Coverage'!$A$2:$A$727,0)),0))</f>
        <v>2</v>
      </c>
      <c r="F74" s="2">
        <f>IF($I74="","",IFERROR(INDEX('UK Institution Coverage'!$M$2:$M$727,MATCH($I74,'UK Institution Coverage'!$A$2:$A$727,0)),0))</f>
        <v>3</v>
      </c>
      <c r="G74" s="2" t="str">
        <f t="shared" si="2"/>
        <v>complete</v>
      </c>
      <c r="H74" s="2" t="str">
        <f t="shared" si="3"/>
        <v>-</v>
      </c>
      <c r="I74" t="str">
        <v>bath spa university</v>
      </c>
    </row>
    <row r="75" spans="1:9" ht="15" customHeight="1">
      <c r="A75" s="2" t="str">
        <v>University of Huddersfield</v>
      </c>
      <c r="B75" s="2">
        <f>IF($I75="","",IFERROR(INDEX('UK Institution Coverage'!$E$2:$E$727,MATCH($I75,'UK Institution Coverage'!$A$2:$A$727,0)),0))</f>
        <v>28</v>
      </c>
      <c r="C75" s="2">
        <f>IF($I75="","",IFERROR(INDEX('UK Institution Coverage'!$F$2:$F$727,MATCH($I75,'UK Institution Coverage'!$A$2:$A$727,0)),0))</f>
        <v>24</v>
      </c>
      <c r="D75" s="2">
        <f>IF($I75="","",IFERROR(INDEX('UK Institution Coverage'!$J$2:$J$727,MATCH($I75,'UK Institution Coverage'!$A$2:$A$727,0)),0))</f>
        <v>2</v>
      </c>
      <c r="E75" s="2">
        <f>IF($I75="","",IFERROR(INDEX('UK Institution Coverage'!$K$2:$K$727,MATCH($I75,'UK Institution Coverage'!$A$2:$A$727,0)),0))</f>
        <v>2</v>
      </c>
      <c r="F75" s="2">
        <f>IF($I75="","",IFERROR(INDEX('UK Institution Coverage'!$M$2:$M$727,MATCH($I75,'UK Institution Coverage'!$A$2:$A$727,0)),0))</f>
        <v>3</v>
      </c>
      <c r="G75" s="2" t="str">
        <f t="shared" si="2"/>
        <v>complete</v>
      </c>
      <c r="H75" s="2" t="str">
        <f t="shared" si="3"/>
        <v>-</v>
      </c>
      <c r="I75" t="str">
        <v>huddersfield university</v>
      </c>
    </row>
    <row r="76" spans="1:9" ht="15" customHeight="1">
      <c r="A76" s="2" t="str">
        <v>Kingston University</v>
      </c>
      <c r="B76" s="2">
        <f>IF($I76="","",IFERROR(INDEX('UK Institution Coverage'!$E$2:$E$727,MATCH($I76,'UK Institution Coverage'!$A$2:$A$727,0)),0))</f>
        <v>25</v>
      </c>
      <c r="C76" s="2">
        <f>IF($I76="","",IFERROR(INDEX('UK Institution Coverage'!$F$2:$F$727,MATCH($I76,'UK Institution Coverage'!$A$2:$A$727,0)),0))</f>
        <v>13</v>
      </c>
      <c r="D76" s="2">
        <f>IF($I76="","",IFERROR(INDEX('UK Institution Coverage'!$J$2:$J$727,MATCH($I76,'UK Institution Coverage'!$A$2:$A$727,0)),0))</f>
        <v>10</v>
      </c>
      <c r="E76" s="2">
        <f>IF($I76="","",IFERROR(INDEX('UK Institution Coverage'!$K$2:$K$727,MATCH($I76,'UK Institution Coverage'!$A$2:$A$727,0)),0))</f>
        <v>2</v>
      </c>
      <c r="F76" s="2">
        <f>IF($I76="","",IFERROR(INDEX('UK Institution Coverage'!$M$2:$M$727,MATCH($I76,'UK Institution Coverage'!$A$2:$A$727,0)),0))</f>
        <v>3</v>
      </c>
      <c r="G76" s="2" t="str">
        <f t="shared" si="2"/>
        <v>complete</v>
      </c>
      <c r="H76" s="2" t="str">
        <f t="shared" si="3"/>
        <v>-</v>
      </c>
      <c r="I76" t="str">
        <v>kingston university</v>
      </c>
    </row>
    <row r="77" spans="1:9" ht="15" customHeight="1">
      <c r="A77" s="2" t="str">
        <v>Liverpool School Of Tropical Medicine</v>
      </c>
      <c r="B77" s="2">
        <f>IF($I77="","",IFERROR(INDEX('UK Institution Coverage'!$E$2:$E$727,MATCH($I77,'UK Institution Coverage'!$A$2:$A$727,0)),0))</f>
        <v>24</v>
      </c>
      <c r="C77" s="2">
        <f>IF($I77="","",IFERROR(INDEX('UK Institution Coverage'!$F$2:$F$727,MATCH($I77,'UK Institution Coverage'!$A$2:$A$727,0)),0))</f>
        <v>16</v>
      </c>
      <c r="D77" s="2">
        <f>IF($I77="","",IFERROR(INDEX('UK Institution Coverage'!$J$2:$J$727,MATCH($I77,'UK Institution Coverage'!$A$2:$A$727,0)),0))</f>
        <v>5</v>
      </c>
      <c r="E77" s="2">
        <f>IF($I77="","",IFERROR(INDEX('UK Institution Coverage'!$K$2:$K$727,MATCH($I77,'UK Institution Coverage'!$A$2:$A$727,0)),0))</f>
        <v>1</v>
      </c>
      <c r="F77" s="2">
        <f>IF($I77="","",IFERROR(INDEX('UK Institution Coverage'!$M$2:$M$727,MATCH($I77,'UK Institution Coverage'!$A$2:$A$727,0)),0))</f>
        <v>3</v>
      </c>
      <c r="G77" s="2" t="str">
        <f t="shared" si="2"/>
        <v>complete</v>
      </c>
      <c r="H77" s="2" t="str">
        <f t="shared" si="3"/>
        <v>-</v>
      </c>
      <c r="I77" t="str">
        <v>liverpool school of tropical medicine</v>
      </c>
    </row>
    <row r="78" spans="1:9" ht="15" customHeight="1">
      <c r="A78" s="2" t="str">
        <v>Staffordshire University</v>
      </c>
      <c r="B78" s="2">
        <f>IF($I78="","",IFERROR(INDEX('UK Institution Coverage'!$E$2:$E$727,MATCH($I78,'UK Institution Coverage'!$A$2:$A$727,0)),0))</f>
        <v>25</v>
      </c>
      <c r="C78" s="2">
        <f>IF($I78="","",IFERROR(INDEX('UK Institution Coverage'!$F$2:$F$727,MATCH($I78,'UK Institution Coverage'!$A$2:$A$727,0)),0))</f>
        <v>19</v>
      </c>
      <c r="D78" s="2">
        <f>IF($I78="","",IFERROR(INDEX('UK Institution Coverage'!$J$2:$J$727,MATCH($I78,'UK Institution Coverage'!$A$2:$A$727,0)),0))</f>
        <v>4</v>
      </c>
      <c r="E78" s="2">
        <f>IF($I78="","",IFERROR(INDEX('UK Institution Coverage'!$K$2:$K$727,MATCH($I78,'UK Institution Coverage'!$A$2:$A$727,0)),0))</f>
        <v>2</v>
      </c>
      <c r="F78" s="2">
        <f>IF($I78="","",IFERROR(INDEX('UK Institution Coverage'!$M$2:$M$727,MATCH($I78,'UK Institution Coverage'!$A$2:$A$727,0)),0))</f>
        <v>3</v>
      </c>
      <c r="G78" s="2" t="str">
        <f t="shared" si="2"/>
        <v>complete</v>
      </c>
      <c r="H78" s="2" t="str">
        <f t="shared" si="3"/>
        <v>-</v>
      </c>
      <c r="I78" t="str">
        <v>staffordshire university</v>
      </c>
    </row>
    <row r="79" spans="1:9" ht="15" customHeight="1">
      <c r="A79" s="2" t="str">
        <v>Birkbeck, University of London</v>
      </c>
      <c r="B79" s="2">
        <f>IF($I79="","",IFERROR(INDEX('UK Institution Coverage'!$E$2:$E$727,MATCH($I79,'UK Institution Coverage'!$A$2:$A$727,0)),0))</f>
        <v>22</v>
      </c>
      <c r="C79" s="2">
        <f>IF($I79="","",IFERROR(INDEX('UK Institution Coverage'!$F$2:$F$727,MATCH($I79,'UK Institution Coverage'!$A$2:$A$727,0)),0))</f>
        <v>13</v>
      </c>
      <c r="D79" s="2">
        <f>IF($I79="","",IFERROR(INDEX('UK Institution Coverage'!$J$2:$J$727,MATCH($I79,'UK Institution Coverage'!$A$2:$A$727,0)),0))</f>
        <v>4</v>
      </c>
      <c r="E79" s="2">
        <f>IF($I79="","",IFERROR(INDEX('UK Institution Coverage'!$K$2:$K$727,MATCH($I79,'UK Institution Coverage'!$A$2:$A$727,0)),0))</f>
        <v>4</v>
      </c>
      <c r="F79" s="2">
        <f>IF($I79="","",IFERROR(INDEX('UK Institution Coverage'!$M$2:$M$727,MATCH($I79,'UK Institution Coverage'!$A$2:$A$727,0)),0))</f>
        <v>3</v>
      </c>
      <c r="G79" s="2" t="str">
        <f t="shared" si="2"/>
        <v>complete</v>
      </c>
      <c r="H79" s="2" t="str">
        <f t="shared" si="3"/>
        <v>-</v>
      </c>
      <c r="I79" t="str">
        <v>birkbeck university of london</v>
      </c>
    </row>
    <row r="80" spans="1:9" ht="15" customHeight="1">
      <c r="A80" s="2" t="str">
        <v>London Business School</v>
      </c>
      <c r="B80" s="2">
        <f>IF($I80="","",IFERROR(INDEX('UK Institution Coverage'!$E$2:$E$727,MATCH($I80,'UK Institution Coverage'!$A$2:$A$727,0)),0))</f>
        <v>23</v>
      </c>
      <c r="C80" s="2">
        <f>IF($I80="","",IFERROR(INDEX('UK Institution Coverage'!$F$2:$F$727,MATCH($I80,'UK Institution Coverage'!$A$2:$A$727,0)),0))</f>
        <v>16</v>
      </c>
      <c r="D80" s="2">
        <f>IF($I80="","",IFERROR(INDEX('UK Institution Coverage'!$J$2:$J$727,MATCH($I80,'UK Institution Coverage'!$A$2:$A$727,0)),0))</f>
        <v>4</v>
      </c>
      <c r="E80" s="2">
        <f>IF($I80="","",IFERROR(INDEX('UK Institution Coverage'!$K$2:$K$727,MATCH($I80,'UK Institution Coverage'!$A$2:$A$727,0)),0))</f>
        <v>3</v>
      </c>
      <c r="F80" s="2">
        <f>IF($I80="","",IFERROR(INDEX('UK Institution Coverage'!$M$2:$M$727,MATCH($I80,'UK Institution Coverage'!$A$2:$A$727,0)),0))</f>
        <v>3</v>
      </c>
      <c r="G80" s="2" t="str">
        <f t="shared" si="2"/>
        <v>complete</v>
      </c>
      <c r="H80" s="2" t="str">
        <f t="shared" si="3"/>
        <v>-</v>
      </c>
      <c r="I80" t="str">
        <v>london business school</v>
      </c>
    </row>
    <row r="81" spans="1:9" ht="15" customHeight="1">
      <c r="A81" s="2" t="str">
        <v>National Physical Laboratory</v>
      </c>
      <c r="B81" s="2">
        <f>IF($I81="","",IFERROR(INDEX('UK Institution Coverage'!$E$2:$E$727,MATCH($I81,'UK Institution Coverage'!$A$2:$A$727,0)),0))</f>
        <v>23</v>
      </c>
      <c r="C81" s="2">
        <f>IF($I81="","",IFERROR(INDEX('UK Institution Coverage'!$F$2:$F$727,MATCH($I81,'UK Institution Coverage'!$A$2:$A$727,0)),0))</f>
        <v>1</v>
      </c>
      <c r="D81" s="2">
        <f>IF($I81="","",IFERROR(INDEX('UK Institution Coverage'!$J$2:$J$727,MATCH($I81,'UK Institution Coverage'!$A$2:$A$727,0)),0))</f>
        <v>9</v>
      </c>
      <c r="E81" s="2">
        <f>IF($I81="","",IFERROR(INDEX('UK Institution Coverage'!$K$2:$K$727,MATCH($I81,'UK Institution Coverage'!$A$2:$A$727,0)),0))</f>
        <v>8</v>
      </c>
      <c r="F81" s="2">
        <f>IF($I81="","",IFERROR(INDEX('UK Institution Coverage'!$M$2:$M$727,MATCH($I81,'UK Institution Coverage'!$A$2:$A$727,0)),0))</f>
        <v>3</v>
      </c>
      <c r="G81" s="2" t="str">
        <f t="shared" si="2"/>
        <v>complete</v>
      </c>
      <c r="H81" s="2" t="str">
        <f t="shared" si="3"/>
        <v>-</v>
      </c>
      <c r="I81" t="str">
        <v>national physical laboratory</v>
      </c>
    </row>
    <row r="82" spans="1:9" ht="15" customHeight="1">
      <c r="A82" s="2" t="str">
        <v>The Alan Turing Institute</v>
      </c>
      <c r="B82" s="2">
        <f>IF($I82="","",IFERROR(INDEX('UK Institution Coverage'!$E$2:$E$727,MATCH($I82,'UK Institution Coverage'!$A$2:$A$727,0)),0))</f>
        <v>22</v>
      </c>
      <c r="C82" s="2">
        <f>IF($I82="","",IFERROR(INDEX('UK Institution Coverage'!$F$2:$F$727,MATCH($I82,'UK Institution Coverage'!$A$2:$A$727,0)),0))</f>
        <v>8</v>
      </c>
      <c r="D82" s="2">
        <f>IF($I82="","",IFERROR(INDEX('UK Institution Coverage'!$J$2:$J$727,MATCH($I82,'UK Institution Coverage'!$A$2:$A$727,0)),0))</f>
        <v>2</v>
      </c>
      <c r="E82" s="2">
        <f>IF($I82="","",IFERROR(INDEX('UK Institution Coverage'!$K$2:$K$727,MATCH($I82,'UK Institution Coverage'!$A$2:$A$727,0)),0))</f>
        <v>3</v>
      </c>
      <c r="F82" s="2">
        <f>IF($I82="","",IFERROR(INDEX('UK Institution Coverage'!$M$2:$M$727,MATCH($I82,'UK Institution Coverage'!$A$2:$A$727,0)),0))</f>
        <v>3</v>
      </c>
      <c r="G82" s="2" t="str">
        <f t="shared" si="2"/>
        <v>complete</v>
      </c>
      <c r="H82" s="2" t="str">
        <f t="shared" si="3"/>
        <v>-</v>
      </c>
      <c r="I82" t="str">
        <v>alan turing institute</v>
      </c>
    </row>
    <row r="83" spans="1:9" ht="15" customHeight="1">
      <c r="A83" s="2" t="str">
        <v>Brunel University London</v>
      </c>
      <c r="B83" s="2">
        <f>IF($I83="","",IFERROR(INDEX('UK Institution Coverage'!$E$2:$E$727,MATCH($I83,'UK Institution Coverage'!$A$2:$A$727,0)),0))</f>
        <v>22</v>
      </c>
      <c r="C83" s="2">
        <f>IF($I83="","",IFERROR(INDEX('UK Institution Coverage'!$F$2:$F$727,MATCH($I83,'UK Institution Coverage'!$A$2:$A$727,0)),0))</f>
        <v>19</v>
      </c>
      <c r="D83" s="2">
        <f>IF($I83="","",IFERROR(INDEX('UK Institution Coverage'!$J$2:$J$727,MATCH($I83,'UK Institution Coverage'!$A$2:$A$727,0)),0))</f>
        <v>1</v>
      </c>
      <c r="E83" s="2">
        <f>IF($I83="","",IFERROR(INDEX('UK Institution Coverage'!$K$2:$K$727,MATCH($I83,'UK Institution Coverage'!$A$2:$A$727,0)),0))</f>
        <v>2</v>
      </c>
      <c r="F83" s="2">
        <f>IF($I83="","",IFERROR(INDEX('UK Institution Coverage'!$M$2:$M$727,MATCH($I83,'UK Institution Coverage'!$A$2:$A$727,0)),0))</f>
        <v>3</v>
      </c>
      <c r="G83" s="2" t="str">
        <f t="shared" si="2"/>
        <v>complete</v>
      </c>
      <c r="H83" s="2" t="str">
        <f t="shared" si="3"/>
        <v>-</v>
      </c>
      <c r="I83" t="str">
        <v>brunel university london</v>
      </c>
    </row>
    <row r="84" spans="1:9" ht="15" customHeight="1">
      <c r="A84" s="2" t="str">
        <v>Heriot-Watt University</v>
      </c>
      <c r="B84" s="2">
        <f>IF($I84="","",IFERROR(INDEX('UK Institution Coverage'!$E$2:$E$727,MATCH($I84,'UK Institution Coverage'!$A$2:$A$727,0)),0))</f>
        <v>23</v>
      </c>
      <c r="C84" s="2">
        <f>IF($I84="","",IFERROR(INDEX('UK Institution Coverage'!$F$2:$F$727,MATCH($I84,'UK Institution Coverage'!$A$2:$A$727,0)),0))</f>
        <v>13</v>
      </c>
      <c r="D84" s="2">
        <f>IF($I84="","",IFERROR(INDEX('UK Institution Coverage'!$J$2:$J$727,MATCH($I84,'UK Institution Coverage'!$A$2:$A$727,0)),0))</f>
        <v>8</v>
      </c>
      <c r="E84" s="2">
        <f>IF($I84="","",IFERROR(INDEX('UK Institution Coverage'!$K$2:$K$727,MATCH($I84,'UK Institution Coverage'!$A$2:$A$727,0)),0))</f>
        <v>2</v>
      </c>
      <c r="F84" s="2">
        <f>IF($I84="","",IFERROR(INDEX('UK Institution Coverage'!$M$2:$M$727,MATCH($I84,'UK Institution Coverage'!$A$2:$A$727,0)),0))</f>
        <v>3</v>
      </c>
      <c r="G84" s="2" t="str">
        <f t="shared" si="2"/>
        <v>complete</v>
      </c>
      <c r="H84" s="2" t="str">
        <f t="shared" si="3"/>
        <v>-</v>
      </c>
      <c r="I84" t="str">
        <v>heriot watt university</v>
      </c>
    </row>
    <row r="85" spans="1:9" ht="15" customHeight="1">
      <c r="A85" s="2" t="str">
        <v>Imperial College London</v>
      </c>
      <c r="B85" s="2">
        <f>IF($I85="","",IFERROR(INDEX('UK Institution Coverage'!$E$2:$E$727,MATCH($I85,'UK Institution Coverage'!$A$2:$A$727,0)),0))</f>
        <v>22</v>
      </c>
      <c r="C85" s="2">
        <f>IF($I85="","",IFERROR(INDEX('UK Institution Coverage'!$F$2:$F$727,MATCH($I85,'UK Institution Coverage'!$A$2:$A$727,0)),0))</f>
        <v>20</v>
      </c>
      <c r="D85" s="2">
        <f>IF($I85="","",IFERROR(INDEX('UK Institution Coverage'!$J$2:$J$727,MATCH($I85,'UK Institution Coverage'!$A$2:$A$727,0)),0))</f>
        <v>0</v>
      </c>
      <c r="E85" s="2">
        <f>IF($I85="","",IFERROR(INDEX('UK Institution Coverage'!$K$2:$K$727,MATCH($I85,'UK Institution Coverage'!$A$2:$A$727,0)),0))</f>
        <v>2</v>
      </c>
      <c r="F85" s="2">
        <f>IF($I85="","",IFERROR(INDEX('UK Institution Coverage'!$M$2:$M$727,MATCH($I85,'UK Institution Coverage'!$A$2:$A$727,0)),0))</f>
        <v>2</v>
      </c>
      <c r="G85" s="2" t="str">
        <f t="shared" si="2"/>
        <v xml:space="preserve">Finance  </v>
      </c>
      <c r="H85" s="2" t="str">
        <f t="shared" si="3"/>
        <v>1 - high</v>
      </c>
      <c r="I85" t="str">
        <v>imperial college london</v>
      </c>
    </row>
    <row r="86" spans="1:9" ht="15" customHeight="1">
      <c r="A86" s="2" t="str">
        <v>University of West London</v>
      </c>
      <c r="B86" s="2">
        <f>IF($I86="","",IFERROR(INDEX('UK Institution Coverage'!$E$2:$E$727,MATCH($I86,'UK Institution Coverage'!$A$2:$A$727,0)),0))</f>
        <v>22</v>
      </c>
      <c r="C86" s="2">
        <f>IF($I86="","",IFERROR(INDEX('UK Institution Coverage'!$F$2:$F$727,MATCH($I86,'UK Institution Coverage'!$A$2:$A$727,0)),0))</f>
        <v>16</v>
      </c>
      <c r="D86" s="2">
        <f>IF($I86="","",IFERROR(INDEX('UK Institution Coverage'!$J$2:$J$727,MATCH($I86,'UK Institution Coverage'!$A$2:$A$727,0)),0))</f>
        <v>2</v>
      </c>
      <c r="E86" s="2">
        <f>IF($I86="","",IFERROR(INDEX('UK Institution Coverage'!$K$2:$K$727,MATCH($I86,'UK Institution Coverage'!$A$2:$A$727,0)),0))</f>
        <v>3</v>
      </c>
      <c r="F86" s="2">
        <f>IF($I86="","",IFERROR(INDEX('UK Institution Coverage'!$M$2:$M$727,MATCH($I86,'UK Institution Coverage'!$A$2:$A$727,0)),0))</f>
        <v>3</v>
      </c>
      <c r="G86" s="2" t="str">
        <f t="shared" si="2"/>
        <v>complete</v>
      </c>
      <c r="H86" s="2" t="str">
        <f t="shared" si="3"/>
        <v>-</v>
      </c>
      <c r="I86" t="str">
        <v>west london university</v>
      </c>
    </row>
    <row r="87" spans="1:9" ht="15" customHeight="1">
      <c r="A87" s="2" t="str">
        <v>University of Bath</v>
      </c>
      <c r="B87" s="2">
        <f>IF($I87="","",IFERROR(INDEX('UK Institution Coverage'!$E$2:$E$727,MATCH($I87,'UK Institution Coverage'!$A$2:$A$727,0)),0))</f>
        <v>23</v>
      </c>
      <c r="C87" s="2">
        <f>IF($I87="","",IFERROR(INDEX('UK Institution Coverage'!$F$2:$F$727,MATCH($I87,'UK Institution Coverage'!$A$2:$A$727,0)),0))</f>
        <v>19</v>
      </c>
      <c r="D87" s="2">
        <f>IF($I87="","",IFERROR(INDEX('UK Institution Coverage'!$J$2:$J$727,MATCH($I87,'UK Institution Coverage'!$A$2:$A$727,0)),0))</f>
        <v>2</v>
      </c>
      <c r="E87" s="2">
        <f>IF($I87="","",IFERROR(INDEX('UK Institution Coverage'!$K$2:$K$727,MATCH($I87,'UK Institution Coverage'!$A$2:$A$727,0)),0))</f>
        <v>2</v>
      </c>
      <c r="F87" s="2">
        <f>IF($I87="","",IFERROR(INDEX('UK Institution Coverage'!$M$2:$M$727,MATCH($I87,'UK Institution Coverage'!$A$2:$A$727,0)),0))</f>
        <v>3</v>
      </c>
      <c r="G87" s="2" t="str">
        <f t="shared" si="2"/>
        <v>complete</v>
      </c>
      <c r="H87" s="2" t="str">
        <f t="shared" si="3"/>
        <v>-</v>
      </c>
      <c r="I87" t="str">
        <v>bath university</v>
      </c>
    </row>
    <row r="88" spans="1:9" ht="15" customHeight="1">
      <c r="A88" s="2" t="str">
        <v>University of South Wales</v>
      </c>
      <c r="B88" s="2">
        <f>IF($I88="","",IFERROR(INDEX('UK Institution Coverage'!$E$2:$E$727,MATCH($I88,'UK Institution Coverage'!$A$2:$A$727,0)),0))</f>
        <v>21</v>
      </c>
      <c r="C88" s="2">
        <f>IF($I88="","",IFERROR(INDEX('UK Institution Coverage'!$F$2:$F$727,MATCH($I88,'UK Institution Coverage'!$A$2:$A$727,0)),0))</f>
        <v>18</v>
      </c>
      <c r="D88" s="2">
        <f>IF($I88="","",IFERROR(INDEX('UK Institution Coverage'!$J$2:$J$727,MATCH($I88,'UK Institution Coverage'!$A$2:$A$727,0)),0))</f>
        <v>1</v>
      </c>
      <c r="E88" s="2">
        <f>IF($I88="","",IFERROR(INDEX('UK Institution Coverage'!$K$2:$K$727,MATCH($I88,'UK Institution Coverage'!$A$2:$A$727,0)),0))</f>
        <v>2</v>
      </c>
      <c r="F88" s="2">
        <f>IF($I88="","",IFERROR(INDEX('UK Institution Coverage'!$M$2:$M$727,MATCH($I88,'UK Institution Coverage'!$A$2:$A$727,0)),0))</f>
        <v>3</v>
      </c>
      <c r="G88" s="2" t="str">
        <f t="shared" si="2"/>
        <v>complete</v>
      </c>
      <c r="H88" s="2" t="str">
        <f t="shared" si="3"/>
        <v>-</v>
      </c>
      <c r="I88" t="str">
        <v>south wales university</v>
      </c>
    </row>
    <row r="89" spans="1:9" ht="15" customHeight="1">
      <c r="A89" s="2" t="str">
        <v>University of Central Lancashire</v>
      </c>
      <c r="B89" s="2">
        <f>IF($I89="","",IFERROR(INDEX('UK Institution Coverage'!$E$2:$E$727,MATCH($I89,'UK Institution Coverage'!$A$2:$A$727,0)),0))</f>
        <v>20</v>
      </c>
      <c r="C89" s="2">
        <f>IF($I89="","",IFERROR(INDEX('UK Institution Coverage'!$F$2:$F$727,MATCH($I89,'UK Institution Coverage'!$A$2:$A$727,0)),0))</f>
        <v>18</v>
      </c>
      <c r="D89" s="2">
        <f>IF($I89="","",IFERROR(INDEX('UK Institution Coverage'!$J$2:$J$727,MATCH($I89,'UK Institution Coverage'!$A$2:$A$727,0)),0))</f>
        <v>1</v>
      </c>
      <c r="E89" s="2">
        <f>IF($I89="","",IFERROR(INDEX('UK Institution Coverage'!$K$2:$K$727,MATCH($I89,'UK Institution Coverage'!$A$2:$A$727,0)),0))</f>
        <v>0</v>
      </c>
      <c r="F89" s="2">
        <f>IF($I89="","",IFERROR(INDEX('UK Institution Coverage'!$M$2:$M$727,MATCH($I89,'UK Institution Coverage'!$A$2:$A$727,0)),0))</f>
        <v>2</v>
      </c>
      <c r="G89" s="2" t="str">
        <f t="shared" si="2"/>
        <v>IT/Systems</v>
      </c>
      <c r="H89" s="2" t="str">
        <f t="shared" si="3"/>
        <v>1 - high</v>
      </c>
      <c r="I89" t="str">
        <v>central lancashire university</v>
      </c>
    </row>
    <row r="90" spans="1:9" ht="15" customHeight="1">
      <c r="A90" s="2" t="str">
        <v>University of Dundee</v>
      </c>
      <c r="B90" s="2">
        <f>IF($I90="","",IFERROR(INDEX('UK Institution Coverage'!$E$2:$E$727,MATCH($I90,'UK Institution Coverage'!$A$2:$A$727,0)),0))</f>
        <v>20</v>
      </c>
      <c r="C90" s="2">
        <f>IF($I90="","",IFERROR(INDEX('UK Institution Coverage'!$F$2:$F$727,MATCH($I90,'UK Institution Coverage'!$A$2:$A$727,0)),0))</f>
        <v>15</v>
      </c>
      <c r="D90" s="2">
        <f>IF($I90="","",IFERROR(INDEX('UK Institution Coverage'!$J$2:$J$727,MATCH($I90,'UK Institution Coverage'!$A$2:$A$727,0)),0))</f>
        <v>3</v>
      </c>
      <c r="E90" s="2">
        <f>IF($I90="","",IFERROR(INDEX('UK Institution Coverage'!$K$2:$K$727,MATCH($I90,'UK Institution Coverage'!$A$2:$A$727,0)),0))</f>
        <v>0</v>
      </c>
      <c r="F90" s="2">
        <f>IF($I90="","",IFERROR(INDEX('UK Institution Coverage'!$M$2:$M$727,MATCH($I90,'UK Institution Coverage'!$A$2:$A$727,0)),0))</f>
        <v>2</v>
      </c>
      <c r="G90" s="2" t="str">
        <f t="shared" si="2"/>
        <v>IT/Systems</v>
      </c>
      <c r="H90" s="2" t="str">
        <f t="shared" si="3"/>
        <v>1 - high</v>
      </c>
      <c r="I90" t="str">
        <v>dundee university</v>
      </c>
    </row>
    <row r="91" spans="1:9" ht="15" customHeight="1">
      <c r="A91" s="2" t="str">
        <v>Malaria Consortium (UK)</v>
      </c>
      <c r="B91" s="2">
        <f>IF($I91="","",IFERROR(INDEX('UK Institution Coverage'!$E$2:$E$727,MATCH($I91,'UK Institution Coverage'!$A$2:$A$727,0)),0))</f>
        <v>20</v>
      </c>
      <c r="C91" s="2">
        <f>IF($I91="","",IFERROR(INDEX('UK Institution Coverage'!$F$2:$F$727,MATCH($I91,'UK Institution Coverage'!$A$2:$A$727,0)),0))</f>
        <v>5</v>
      </c>
      <c r="D91" s="2">
        <f>IF($I91="","",IFERROR(INDEX('UK Institution Coverage'!$J$2:$J$727,MATCH($I91,'UK Institution Coverage'!$A$2:$A$727,0)),0))</f>
        <v>4</v>
      </c>
      <c r="E91" s="2">
        <f>IF($I91="","",IFERROR(INDEX('UK Institution Coverage'!$K$2:$K$727,MATCH($I91,'UK Institution Coverage'!$A$2:$A$727,0)),0))</f>
        <v>1</v>
      </c>
      <c r="F91" s="2">
        <f>IF($I91="","",IFERROR(INDEX('UK Institution Coverage'!$M$2:$M$727,MATCH($I91,'UK Institution Coverage'!$A$2:$A$727,0)),0))</f>
        <v>3</v>
      </c>
      <c r="G91" s="2" t="str">
        <f t="shared" si="2"/>
        <v>complete</v>
      </c>
      <c r="H91" s="2" t="str">
        <f t="shared" si="3"/>
        <v>-</v>
      </c>
      <c r="I91" t="str">
        <v>malaria consortium</v>
      </c>
    </row>
    <row r="92" spans="1:9" ht="15" customHeight="1">
      <c r="A92" s="2" t="str">
        <v>University Of Worcester</v>
      </c>
      <c r="B92" s="2">
        <f>IF($I92="","",IFERROR(INDEX('UK Institution Coverage'!$E$2:$E$727,MATCH($I92,'UK Institution Coverage'!$A$2:$A$727,0)),0))</f>
        <v>21</v>
      </c>
      <c r="C92" s="2">
        <f>IF($I92="","",IFERROR(INDEX('UK Institution Coverage'!$F$2:$F$727,MATCH($I92,'UK Institution Coverage'!$A$2:$A$727,0)),0))</f>
        <v>15</v>
      </c>
      <c r="D92" s="2">
        <f>IF($I92="","",IFERROR(INDEX('UK Institution Coverage'!$J$2:$J$727,MATCH($I92,'UK Institution Coverage'!$A$2:$A$727,0)),0))</f>
        <v>3</v>
      </c>
      <c r="E92" s="2">
        <f>IF($I92="","",IFERROR(INDEX('UK Institution Coverage'!$K$2:$K$727,MATCH($I92,'UK Institution Coverage'!$A$2:$A$727,0)),0))</f>
        <v>3</v>
      </c>
      <c r="F92" s="2">
        <f>IF($I92="","",IFERROR(INDEX('UK Institution Coverage'!$M$2:$M$727,MATCH($I92,'UK Institution Coverage'!$A$2:$A$727,0)),0))</f>
        <v>3</v>
      </c>
      <c r="G92" s="2" t="str">
        <f t="shared" si="2"/>
        <v>complete</v>
      </c>
      <c r="H92" s="2" t="str">
        <f t="shared" si="3"/>
        <v>-</v>
      </c>
      <c r="I92" t="str">
        <v>worcester university</v>
      </c>
    </row>
    <row r="93" spans="1:9" ht="15" customHeight="1">
      <c r="A93" s="2" t="str">
        <v>National Nuclear Laboratory</v>
      </c>
      <c r="B93" s="2">
        <f>IF($I93="","",IFERROR(INDEX('UK Institution Coverage'!$E$2:$E$727,MATCH($I93,'UK Institution Coverage'!$A$2:$A$727,0)),0))</f>
        <v>19</v>
      </c>
      <c r="C93" s="2">
        <f>IF($I93="","",IFERROR(INDEX('UK Institution Coverage'!$F$2:$F$727,MATCH($I93,'UK Institution Coverage'!$A$2:$A$727,0)),0))</f>
        <v>3</v>
      </c>
      <c r="D93" s="2">
        <f>IF($I93="","",IFERROR(INDEX('UK Institution Coverage'!$J$2:$J$727,MATCH($I93,'UK Institution Coverage'!$A$2:$A$727,0)),0))</f>
        <v>6</v>
      </c>
      <c r="E93" s="2">
        <f>IF($I93="","",IFERROR(INDEX('UK Institution Coverage'!$K$2:$K$727,MATCH($I93,'UK Institution Coverage'!$A$2:$A$727,0)),0))</f>
        <v>2</v>
      </c>
      <c r="F93" s="2">
        <f>IF($I93="","",IFERROR(INDEX('UK Institution Coverage'!$M$2:$M$727,MATCH($I93,'UK Institution Coverage'!$A$2:$A$727,0)),0))</f>
        <v>3</v>
      </c>
      <c r="G93" s="2" t="str">
        <f t="shared" si="2"/>
        <v>complete</v>
      </c>
      <c r="H93" s="2" t="str">
        <f t="shared" si="3"/>
        <v>-</v>
      </c>
      <c r="I93" t="str">
        <v>national nuclear laboratory</v>
      </c>
    </row>
    <row r="94" spans="1:9" ht="15" customHeight="1">
      <c r="A94" s="2" t="str">
        <v>Glasgow Caledonian University</v>
      </c>
      <c r="B94" s="2">
        <f>IF($I94="","",IFERROR(INDEX('UK Institution Coverage'!$E$2:$E$727,MATCH($I94,'UK Institution Coverage'!$A$2:$A$727,0)),0))</f>
        <v>18</v>
      </c>
      <c r="C94" s="2">
        <f>IF($I94="","",IFERROR(INDEX('UK Institution Coverage'!$F$2:$F$727,MATCH($I94,'UK Institution Coverage'!$A$2:$A$727,0)),0))</f>
        <v>15</v>
      </c>
      <c r="D94" s="2">
        <f>IF($I94="","",IFERROR(INDEX('UK Institution Coverage'!$J$2:$J$727,MATCH($I94,'UK Institution Coverage'!$A$2:$A$727,0)),0))</f>
        <v>2</v>
      </c>
      <c r="E94" s="2">
        <f>IF($I94="","",IFERROR(INDEX('UK Institution Coverage'!$K$2:$K$727,MATCH($I94,'UK Institution Coverage'!$A$2:$A$727,0)),0))</f>
        <v>1</v>
      </c>
      <c r="F94" s="2">
        <f>IF($I94="","",IFERROR(INDEX('UK Institution Coverage'!$M$2:$M$727,MATCH($I94,'UK Institution Coverage'!$A$2:$A$727,0)),0))</f>
        <v>3</v>
      </c>
      <c r="G94" s="2" t="str">
        <f t="shared" si="2"/>
        <v>complete</v>
      </c>
      <c r="H94" s="2" t="str">
        <f t="shared" si="3"/>
        <v>-</v>
      </c>
      <c r="I94" t="str">
        <v>glasgow caledonian university</v>
      </c>
    </row>
    <row r="95" spans="1:9" ht="15" customHeight="1">
      <c r="A95" s="2" t="str">
        <v>University of Greenwich</v>
      </c>
      <c r="B95" s="2">
        <f>IF($I95="","",IFERROR(INDEX('UK Institution Coverage'!$E$2:$E$727,MATCH($I95,'UK Institution Coverage'!$A$2:$A$727,0)),0))</f>
        <v>18</v>
      </c>
      <c r="C95" s="2">
        <f>IF($I95="","",IFERROR(INDEX('UK Institution Coverage'!$F$2:$F$727,MATCH($I95,'UK Institution Coverage'!$A$2:$A$727,0)),0))</f>
        <v>14</v>
      </c>
      <c r="D95" s="2">
        <f>IF($I95="","",IFERROR(INDEX('UK Institution Coverage'!$J$2:$J$727,MATCH($I95,'UK Institution Coverage'!$A$2:$A$727,0)),0))</f>
        <v>2</v>
      </c>
      <c r="E95" s="2">
        <f>IF($I95="","",IFERROR(INDEX('UK Institution Coverage'!$K$2:$K$727,MATCH($I95,'UK Institution Coverage'!$A$2:$A$727,0)),0))</f>
        <v>2</v>
      </c>
      <c r="F95" s="2">
        <f>IF($I95="","",IFERROR(INDEX('UK Institution Coverage'!$M$2:$M$727,MATCH($I95,'UK Institution Coverage'!$A$2:$A$727,0)),0))</f>
        <v>3</v>
      </c>
      <c r="G95" s="2" t="str">
        <f t="shared" si="2"/>
        <v>complete</v>
      </c>
      <c r="H95" s="2" t="str">
        <f t="shared" si="3"/>
        <v>-</v>
      </c>
      <c r="I95" t="str">
        <v>greenwich university</v>
      </c>
    </row>
    <row r="96" spans="1:9" ht="15" customHeight="1">
      <c r="A96" s="2" t="str">
        <v>London South Bank University</v>
      </c>
      <c r="B96" s="2">
        <f>IF($I96="","",IFERROR(INDEX('UK Institution Coverage'!$E$2:$E$727,MATCH($I96,'UK Institution Coverage'!$A$2:$A$727,0)),0))</f>
        <v>19</v>
      </c>
      <c r="C96" s="2">
        <f>IF($I96="","",IFERROR(INDEX('UK Institution Coverage'!$F$2:$F$727,MATCH($I96,'UK Institution Coverage'!$A$2:$A$727,0)),0))</f>
        <v>13</v>
      </c>
      <c r="D96" s="2">
        <f>IF($I96="","",IFERROR(INDEX('UK Institution Coverage'!$J$2:$J$727,MATCH($I96,'UK Institution Coverage'!$A$2:$A$727,0)),0))</f>
        <v>5</v>
      </c>
      <c r="E96" s="2">
        <f>IF($I96="","",IFERROR(INDEX('UK Institution Coverage'!$K$2:$K$727,MATCH($I96,'UK Institution Coverage'!$A$2:$A$727,0)),0))</f>
        <v>1</v>
      </c>
      <c r="F96" s="2">
        <f>IF($I96="","",IFERROR(INDEX('UK Institution Coverage'!$M$2:$M$727,MATCH($I96,'UK Institution Coverage'!$A$2:$A$727,0)),0))</f>
        <v>3</v>
      </c>
      <c r="G96" s="2" t="str">
        <f t="shared" si="2"/>
        <v>complete</v>
      </c>
      <c r="H96" s="2" t="str">
        <f t="shared" si="3"/>
        <v>-</v>
      </c>
      <c r="I96" t="str">
        <v>london south bank university</v>
      </c>
    </row>
    <row r="97" spans="1:9" ht="15" customHeight="1">
      <c r="A97" s="2" t="str">
        <v>University of Northampton</v>
      </c>
      <c r="B97" s="2">
        <f>IF($I97="","",IFERROR(INDEX('UK Institution Coverage'!$E$2:$E$727,MATCH($I97,'UK Institution Coverage'!$A$2:$A$727,0)),0))</f>
        <v>18</v>
      </c>
      <c r="C97" s="2">
        <f>IF($I97="","",IFERROR(INDEX('UK Institution Coverage'!$F$2:$F$727,MATCH($I97,'UK Institution Coverage'!$A$2:$A$727,0)),0))</f>
        <v>13</v>
      </c>
      <c r="D97" s="2">
        <f>IF($I97="","",IFERROR(INDEX('UK Institution Coverage'!$J$2:$J$727,MATCH($I97,'UK Institution Coverage'!$A$2:$A$727,0)),0))</f>
        <v>3</v>
      </c>
      <c r="E97" s="2">
        <f>IF($I97="","",IFERROR(INDEX('UK Institution Coverage'!$K$2:$K$727,MATCH($I97,'UK Institution Coverage'!$A$2:$A$727,0)),0))</f>
        <v>2</v>
      </c>
      <c r="F97" s="2">
        <f>IF($I97="","",IFERROR(INDEX('UK Institution Coverage'!$M$2:$M$727,MATCH($I97,'UK Institution Coverage'!$A$2:$A$727,0)),0))</f>
        <v>3</v>
      </c>
      <c r="G97" s="2" t="str">
        <f t="shared" si="2"/>
        <v>complete</v>
      </c>
      <c r="H97" s="2" t="str">
        <f t="shared" si="3"/>
        <v>-</v>
      </c>
      <c r="I97" t="str">
        <v>northampton university</v>
      </c>
    </row>
    <row r="98" spans="1:9" ht="15" customHeight="1">
      <c r="A98" s="2" t="str">
        <v>University Of Plymouth</v>
      </c>
      <c r="B98" s="2">
        <f>IF($I98="","",IFERROR(INDEX('UK Institution Coverage'!$E$2:$E$727,MATCH($I98,'UK Institution Coverage'!$A$2:$A$727,0)),0))</f>
        <v>18</v>
      </c>
      <c r="C98" s="2">
        <f>IF($I98="","",IFERROR(INDEX('UK Institution Coverage'!$F$2:$F$727,MATCH($I98,'UK Institution Coverage'!$A$2:$A$727,0)),0))</f>
        <v>11</v>
      </c>
      <c r="D98" s="2">
        <f>IF($I98="","",IFERROR(INDEX('UK Institution Coverage'!$J$2:$J$727,MATCH($I98,'UK Institution Coverage'!$A$2:$A$727,0)),0))</f>
        <v>4</v>
      </c>
      <c r="E98" s="2">
        <f>IF($I98="","",IFERROR(INDEX('UK Institution Coverage'!$K$2:$K$727,MATCH($I98,'UK Institution Coverage'!$A$2:$A$727,0)),0))</f>
        <v>2</v>
      </c>
      <c r="F98" s="2">
        <f>IF($I98="","",IFERROR(INDEX('UK Institution Coverage'!$M$2:$M$727,MATCH($I98,'UK Institution Coverage'!$A$2:$A$727,0)),0))</f>
        <v>3</v>
      </c>
      <c r="G98" s="2" t="str">
        <f t="shared" si="2"/>
        <v>complete</v>
      </c>
      <c r="H98" s="2" t="str">
        <f t="shared" si="3"/>
        <v>-</v>
      </c>
      <c r="I98" t="str">
        <v>plymouth university</v>
      </c>
    </row>
    <row r="99" spans="1:9" ht="15" customHeight="1">
      <c r="A99" s="2" t="str">
        <v>University of East Anglia</v>
      </c>
      <c r="B99" s="2">
        <f>IF($I99="","",IFERROR(INDEX('UK Institution Coverage'!$E$2:$E$727,MATCH($I99,'UK Institution Coverage'!$A$2:$A$727,0)),0))</f>
        <v>17</v>
      </c>
      <c r="C99" s="2">
        <f>IF($I99="","",IFERROR(INDEX('UK Institution Coverage'!$F$2:$F$727,MATCH($I99,'UK Institution Coverage'!$A$2:$A$727,0)),0))</f>
        <v>10</v>
      </c>
      <c r="D99" s="2">
        <f>IF($I99="","",IFERROR(INDEX('UK Institution Coverage'!$J$2:$J$727,MATCH($I99,'UK Institution Coverage'!$A$2:$A$727,0)),0))</f>
        <v>4</v>
      </c>
      <c r="E99" s="2">
        <f>IF($I99="","",IFERROR(INDEX('UK Institution Coverage'!$K$2:$K$727,MATCH($I99,'UK Institution Coverage'!$A$2:$A$727,0)),0))</f>
        <v>3</v>
      </c>
      <c r="F99" s="2">
        <f>IF($I99="","",IFERROR(INDEX('UK Institution Coverage'!$M$2:$M$727,MATCH($I99,'UK Institution Coverage'!$A$2:$A$727,0)),0))</f>
        <v>3</v>
      </c>
      <c r="G99" s="2" t="str">
        <f t="shared" si="2"/>
        <v>complete</v>
      </c>
      <c r="H99" s="2" t="str">
        <f t="shared" si="3"/>
        <v>-</v>
      </c>
      <c r="I99" t="str">
        <v>east anglia university</v>
      </c>
    </row>
    <row r="100" spans="1:9" ht="15" customHeight="1">
      <c r="A100" s="2" t="str">
        <v>Goldsmiths, University of London</v>
      </c>
      <c r="B100" s="2">
        <f>IF($I100="","",IFERROR(INDEX('UK Institution Coverage'!$E$2:$E$727,MATCH($I100,'UK Institution Coverage'!$A$2:$A$727,0)),0))</f>
        <v>17</v>
      </c>
      <c r="C100" s="2">
        <f>IF($I100="","",IFERROR(INDEX('UK Institution Coverage'!$F$2:$F$727,MATCH($I100,'UK Institution Coverage'!$A$2:$A$727,0)),0))</f>
        <v>13</v>
      </c>
      <c r="D100" s="2">
        <f>IF($I100="","",IFERROR(INDEX('UK Institution Coverage'!$J$2:$J$727,MATCH($I100,'UK Institution Coverage'!$A$2:$A$727,0)),0))</f>
        <v>2</v>
      </c>
      <c r="E100" s="2">
        <f>IF($I100="","",IFERROR(INDEX('UK Institution Coverage'!$K$2:$K$727,MATCH($I100,'UK Institution Coverage'!$A$2:$A$727,0)),0))</f>
        <v>2</v>
      </c>
      <c r="F100" s="2">
        <f>IF($I100="","",IFERROR(INDEX('UK Institution Coverage'!$M$2:$M$727,MATCH($I100,'UK Institution Coverage'!$A$2:$A$727,0)),0))</f>
        <v>3</v>
      </c>
      <c r="G100" s="2" t="str">
        <f t="shared" si="2"/>
        <v>complete</v>
      </c>
      <c r="H100" s="2" t="str">
        <f t="shared" si="3"/>
        <v>-</v>
      </c>
      <c r="I100" t="str">
        <v>goldsmiths university of london</v>
      </c>
    </row>
    <row r="101" spans="1:9" ht="15" customHeight="1">
      <c r="A101" s="2" t="str">
        <v>Niab</v>
      </c>
      <c r="B101" s="2">
        <f>IF($I101="","",IFERROR(INDEX('UK Institution Coverage'!$E$2:$E$727,MATCH($I101,'UK Institution Coverage'!$A$2:$A$727,0)),0))</f>
        <v>17</v>
      </c>
      <c r="C101" s="2">
        <f>IF($I101="","",IFERROR(INDEX('UK Institution Coverage'!$F$2:$F$727,MATCH($I101,'UK Institution Coverage'!$A$2:$A$727,0)),0))</f>
        <v>7</v>
      </c>
      <c r="D101" s="2">
        <f>IF($I101="","",IFERROR(INDEX('UK Institution Coverage'!$J$2:$J$727,MATCH($I101,'UK Institution Coverage'!$A$2:$A$727,0)),0))</f>
        <v>1</v>
      </c>
      <c r="E101" s="2">
        <f>IF($I101="","",IFERROR(INDEX('UK Institution Coverage'!$K$2:$K$727,MATCH($I101,'UK Institution Coverage'!$A$2:$A$727,0)),0))</f>
        <v>2</v>
      </c>
      <c r="F101" s="2">
        <f>IF($I101="","",IFERROR(INDEX('UK Institution Coverage'!$M$2:$M$727,MATCH($I101,'UK Institution Coverage'!$A$2:$A$727,0)),0))</f>
        <v>3</v>
      </c>
      <c r="G101" s="2" t="str">
        <f t="shared" si="2"/>
        <v>complete</v>
      </c>
      <c r="H101" s="2" t="str">
        <f t="shared" si="3"/>
        <v>-</v>
      </c>
      <c r="I101" t="str">
        <v>niab</v>
      </c>
    </row>
    <row r="102" spans="1:9" ht="15" customHeight="1">
      <c r="A102" s="2" t="str">
        <v>University of St Andrews</v>
      </c>
      <c r="B102" s="2">
        <f>IF($I102="","",IFERROR(INDEX('UK Institution Coverage'!$E$2:$E$727,MATCH($I102,'UK Institution Coverage'!$A$2:$A$727,0)),0))</f>
        <v>17</v>
      </c>
      <c r="C102" s="2">
        <f>IF($I102="","",IFERROR(INDEX('UK Institution Coverage'!$F$2:$F$727,MATCH($I102,'UK Institution Coverage'!$A$2:$A$727,0)),0))</f>
        <v>10</v>
      </c>
      <c r="D102" s="2">
        <f>IF($I102="","",IFERROR(INDEX('UK Institution Coverage'!$J$2:$J$727,MATCH($I102,'UK Institution Coverage'!$A$2:$A$727,0)),0))</f>
        <v>1</v>
      </c>
      <c r="E102" s="2">
        <f>IF($I102="","",IFERROR(INDEX('UK Institution Coverage'!$K$2:$K$727,MATCH($I102,'UK Institution Coverage'!$A$2:$A$727,0)),0))</f>
        <v>4</v>
      </c>
      <c r="F102" s="2">
        <f>IF($I102="","",IFERROR(INDEX('UK Institution Coverage'!$M$2:$M$727,MATCH($I102,'UK Institution Coverage'!$A$2:$A$727,0)),0))</f>
        <v>3</v>
      </c>
      <c r="G102" s="2" t="str">
        <f t="shared" si="2"/>
        <v>complete</v>
      </c>
      <c r="H102" s="2" t="str">
        <f t="shared" si="3"/>
        <v>-</v>
      </c>
      <c r="I102" t="str">
        <v>st andrews university</v>
      </c>
    </row>
    <row r="103" spans="1:9" ht="15" customHeight="1">
      <c r="A103" s="2" t="str">
        <v>University for the Creative Arts</v>
      </c>
      <c r="B103" s="2">
        <f>IF($I103="","",IFERROR(INDEX('UK Institution Coverage'!$E$2:$E$727,MATCH($I103,'UK Institution Coverage'!$A$2:$A$727,0)),0))</f>
        <v>17</v>
      </c>
      <c r="C103" s="2">
        <f>IF($I103="","",IFERROR(INDEX('UK Institution Coverage'!$F$2:$F$727,MATCH($I103,'UK Institution Coverage'!$A$2:$A$727,0)),0))</f>
        <v>10</v>
      </c>
      <c r="D103" s="2">
        <f>IF($I103="","",IFERROR(INDEX('UK Institution Coverage'!$J$2:$J$727,MATCH($I103,'UK Institution Coverage'!$A$2:$A$727,0)),0))</f>
        <v>5</v>
      </c>
      <c r="E103" s="2">
        <f>IF($I103="","",IFERROR(INDEX('UK Institution Coverage'!$K$2:$K$727,MATCH($I103,'UK Institution Coverage'!$A$2:$A$727,0)),0))</f>
        <v>2</v>
      </c>
      <c r="F103" s="2">
        <f>IF($I103="","",IFERROR(INDEX('UK Institution Coverage'!$M$2:$M$727,MATCH($I103,'UK Institution Coverage'!$A$2:$A$727,0)),0))</f>
        <v>3</v>
      </c>
      <c r="G103" s="2" t="str">
        <f t="shared" si="2"/>
        <v>complete</v>
      </c>
      <c r="H103" s="2" t="str">
        <f t="shared" si="3"/>
        <v>-</v>
      </c>
      <c r="I103" t="str">
        <v>university for the creative arts</v>
      </c>
    </row>
    <row r="104" spans="1:9" ht="15" customHeight="1">
      <c r="A104" s="2" t="str">
        <v>University of Cambridge</v>
      </c>
      <c r="B104" s="2">
        <f>IF($I104="","",IFERROR(INDEX('UK Institution Coverage'!$E$2:$E$727,MATCH($I104,'UK Institution Coverage'!$A$2:$A$727,0)),0))</f>
        <v>17</v>
      </c>
      <c r="C104" s="2">
        <f>IF($I104="","",IFERROR(INDEX('UK Institution Coverage'!$F$2:$F$727,MATCH($I104,'UK Institution Coverage'!$A$2:$A$727,0)),0))</f>
        <v>9</v>
      </c>
      <c r="D104" s="2">
        <f>IF($I104="","",IFERROR(INDEX('UK Institution Coverage'!$J$2:$J$727,MATCH($I104,'UK Institution Coverage'!$A$2:$A$727,0)),0))</f>
        <v>6</v>
      </c>
      <c r="E104" s="2">
        <f>IF($I104="","",IFERROR(INDEX('UK Institution Coverage'!$K$2:$K$727,MATCH($I104,'UK Institution Coverage'!$A$2:$A$727,0)),0))</f>
        <v>2</v>
      </c>
      <c r="F104" s="2">
        <f>IF($I104="","",IFERROR(INDEX('UK Institution Coverage'!$M$2:$M$727,MATCH($I104,'UK Institution Coverage'!$A$2:$A$727,0)),0))</f>
        <v>3</v>
      </c>
      <c r="G104" s="2" t="str">
        <f t="shared" si="2"/>
        <v>complete</v>
      </c>
      <c r="H104" s="2" t="str">
        <f t="shared" si="3"/>
        <v>-</v>
      </c>
      <c r="I104" t="str">
        <v>cambridge university</v>
      </c>
    </row>
    <row r="105" spans="1:9" ht="15" customHeight="1">
      <c r="A105" s="2" t="str">
        <v>The Francis Crick Institute</v>
      </c>
      <c r="B105" s="2">
        <f>IF($I105="","",IFERROR(INDEX('UK Institution Coverage'!$E$2:$E$727,MATCH($I105,'UK Institution Coverage'!$A$2:$A$727,0)),0))</f>
        <v>16</v>
      </c>
      <c r="C105" s="2">
        <f>IF($I105="","",IFERROR(INDEX('UK Institution Coverage'!$F$2:$F$727,MATCH($I105,'UK Institution Coverage'!$A$2:$A$727,0)),0))</f>
        <v>15</v>
      </c>
      <c r="D105" s="2">
        <f>IF($I105="","",IFERROR(INDEX('UK Institution Coverage'!$J$2:$J$727,MATCH($I105,'UK Institution Coverage'!$A$2:$A$727,0)),0))</f>
        <v>0</v>
      </c>
      <c r="E105" s="2">
        <f>IF($I105="","",IFERROR(INDEX('UK Institution Coverage'!$K$2:$K$727,MATCH($I105,'UK Institution Coverage'!$A$2:$A$727,0)),0))</f>
        <v>1</v>
      </c>
      <c r="F105" s="2">
        <f>IF($I105="","",IFERROR(INDEX('UK Institution Coverage'!$M$2:$M$727,MATCH($I105,'UK Institution Coverage'!$A$2:$A$727,0)),0))</f>
        <v>2</v>
      </c>
      <c r="G105" s="2" t="str">
        <f t="shared" si="2"/>
        <v xml:space="preserve">Finance  </v>
      </c>
      <c r="H105" s="2" t="str">
        <f t="shared" si="3"/>
        <v>2 - medium</v>
      </c>
      <c r="I105" t="str">
        <v>francis crick institute</v>
      </c>
    </row>
    <row r="106" spans="1:9" ht="15" customHeight="1">
      <c r="A106" s="2" t="str">
        <v>Harper Adams University</v>
      </c>
      <c r="B106" s="2">
        <f>IF($I106="","",IFERROR(INDEX('UK Institution Coverage'!$E$2:$E$727,MATCH($I106,'UK Institution Coverage'!$A$2:$A$727,0)),0))</f>
        <v>16</v>
      </c>
      <c r="C106" s="2">
        <f>IF($I106="","",IFERROR(INDEX('UK Institution Coverage'!$F$2:$F$727,MATCH($I106,'UK Institution Coverage'!$A$2:$A$727,0)),0))</f>
        <v>10</v>
      </c>
      <c r="D106" s="2">
        <f>IF($I106="","",IFERROR(INDEX('UK Institution Coverage'!$J$2:$J$727,MATCH($I106,'UK Institution Coverage'!$A$2:$A$727,0)),0))</f>
        <v>3</v>
      </c>
      <c r="E106" s="2">
        <f>IF($I106="","",IFERROR(INDEX('UK Institution Coverage'!$K$2:$K$727,MATCH($I106,'UK Institution Coverage'!$A$2:$A$727,0)),0))</f>
        <v>1</v>
      </c>
      <c r="F106" s="2">
        <f>IF($I106="","",IFERROR(INDEX('UK Institution Coverage'!$M$2:$M$727,MATCH($I106,'UK Institution Coverage'!$A$2:$A$727,0)),0))</f>
        <v>3</v>
      </c>
      <c r="G106" s="2" t="str">
        <f t="shared" si="2"/>
        <v>complete</v>
      </c>
      <c r="H106" s="2" t="str">
        <f t="shared" si="3"/>
        <v>-</v>
      </c>
      <c r="I106" t="str">
        <v>harper adams university</v>
      </c>
    </row>
    <row r="107" spans="1:9" ht="15" customHeight="1">
      <c r="A107" s="2" t="str">
        <v>Loughborough University</v>
      </c>
      <c r="B107" s="2">
        <f>IF($I107="","",IFERROR(INDEX('UK Institution Coverage'!$E$2:$E$727,MATCH($I107,'UK Institution Coverage'!$A$2:$A$727,0)),0))</f>
        <v>16</v>
      </c>
      <c r="C107" s="2">
        <f>IF($I107="","",IFERROR(INDEX('UK Institution Coverage'!$F$2:$F$727,MATCH($I107,'UK Institution Coverage'!$A$2:$A$727,0)),0))</f>
        <v>14</v>
      </c>
      <c r="D107" s="2">
        <f>IF($I107="","",IFERROR(INDEX('UK Institution Coverage'!$J$2:$J$727,MATCH($I107,'UK Institution Coverage'!$A$2:$A$727,0)),0))</f>
        <v>1</v>
      </c>
      <c r="E107" s="2">
        <f>IF($I107="","",IFERROR(INDEX('UK Institution Coverage'!$K$2:$K$727,MATCH($I107,'UK Institution Coverage'!$A$2:$A$727,0)),0))</f>
        <v>1</v>
      </c>
      <c r="F107" s="2">
        <f>IF($I107="","",IFERROR(INDEX('UK Institution Coverage'!$M$2:$M$727,MATCH($I107,'UK Institution Coverage'!$A$2:$A$727,0)),0))</f>
        <v>3</v>
      </c>
      <c r="G107" s="2" t="str">
        <f t="shared" si="2"/>
        <v>complete</v>
      </c>
      <c r="H107" s="2" t="str">
        <f t="shared" si="3"/>
        <v>-</v>
      </c>
      <c r="I107" t="str">
        <v>loughborough university</v>
      </c>
    </row>
    <row r="108" spans="1:9" ht="15" customHeight="1">
      <c r="A108" s="2" t="str">
        <v>Royal Holloway, University of London</v>
      </c>
      <c r="B108" s="2">
        <f>IF($I108="","",IFERROR(INDEX('UK Institution Coverage'!$E$2:$E$727,MATCH($I108,'UK Institution Coverage'!$A$2:$A$727,0)),0))</f>
        <v>16</v>
      </c>
      <c r="C108" s="2">
        <f>IF($I108="","",IFERROR(INDEX('UK Institution Coverage'!$F$2:$F$727,MATCH($I108,'UK Institution Coverage'!$A$2:$A$727,0)),0))</f>
        <v>8</v>
      </c>
      <c r="D108" s="2">
        <f>IF($I108="","",IFERROR(INDEX('UK Institution Coverage'!$J$2:$J$727,MATCH($I108,'UK Institution Coverage'!$A$2:$A$727,0)),0))</f>
        <v>4</v>
      </c>
      <c r="E108" s="2">
        <f>IF($I108="","",IFERROR(INDEX('UK Institution Coverage'!$K$2:$K$727,MATCH($I108,'UK Institution Coverage'!$A$2:$A$727,0)),0))</f>
        <v>3</v>
      </c>
      <c r="F108" s="2">
        <f>IF($I108="","",IFERROR(INDEX('UK Institution Coverage'!$M$2:$M$727,MATCH($I108,'UK Institution Coverage'!$A$2:$A$727,0)),0))</f>
        <v>3</v>
      </c>
      <c r="G108" s="2" t="str">
        <f t="shared" si="2"/>
        <v>complete</v>
      </c>
      <c r="H108" s="2" t="str">
        <f t="shared" si="3"/>
        <v>-</v>
      </c>
      <c r="I108" t="str">
        <v>royal holloway university of london</v>
      </c>
    </row>
    <row r="109" spans="1:9" ht="15" customHeight="1">
      <c r="A109" s="2" t="str">
        <v>SOAS University of London</v>
      </c>
      <c r="B109" s="2">
        <f>IF($I109="","",IFERROR(INDEX('UK Institution Coverage'!$E$2:$E$727,MATCH($I109,'UK Institution Coverage'!$A$2:$A$727,0)),0))</f>
        <v>16</v>
      </c>
      <c r="C109" s="2">
        <f>IF($I109="","",IFERROR(INDEX('UK Institution Coverage'!$F$2:$F$727,MATCH($I109,'UK Institution Coverage'!$A$2:$A$727,0)),0))</f>
        <v>9</v>
      </c>
      <c r="D109" s="2">
        <f>IF($I109="","",IFERROR(INDEX('UK Institution Coverage'!$J$2:$J$727,MATCH($I109,'UK Institution Coverage'!$A$2:$A$727,0)),0))</f>
        <v>5</v>
      </c>
      <c r="E109" s="2">
        <f>IF($I109="","",IFERROR(INDEX('UK Institution Coverage'!$K$2:$K$727,MATCH($I109,'UK Institution Coverage'!$A$2:$A$727,0)),0))</f>
        <v>1</v>
      </c>
      <c r="F109" s="2">
        <f>IF($I109="","",IFERROR(INDEX('UK Institution Coverage'!$M$2:$M$727,MATCH($I109,'UK Institution Coverage'!$A$2:$A$727,0)),0))</f>
        <v>3</v>
      </c>
      <c r="G109" s="2" t="str">
        <f t="shared" si="2"/>
        <v>complete</v>
      </c>
      <c r="H109" s="2" t="str">
        <f t="shared" si="3"/>
        <v>-</v>
      </c>
      <c r="I109" t="str">
        <v>soas university of london</v>
      </c>
    </row>
    <row r="110" spans="1:9" ht="15" customHeight="1">
      <c r="A110" s="2" t="str">
        <v>Solent University (Southampton)</v>
      </c>
      <c r="B110" s="2">
        <f>IF($I110="","",IFERROR(INDEX('UK Institution Coverage'!$E$2:$E$727,MATCH($I110,'UK Institution Coverage'!$A$2:$A$727,0)),0))</f>
        <v>21</v>
      </c>
      <c r="C110" s="2">
        <f>IF($I110="","",IFERROR(INDEX('UK Institution Coverage'!$F$2:$F$727,MATCH($I110,'UK Institution Coverage'!$A$2:$A$727,0)),0))</f>
        <v>14</v>
      </c>
      <c r="D110" s="2">
        <f>IF($I110="","",IFERROR(INDEX('UK Institution Coverage'!$J$2:$J$727,MATCH($I110,'UK Institution Coverage'!$A$2:$A$727,0)),0))</f>
        <v>3</v>
      </c>
      <c r="E110" s="2">
        <f>IF($I110="","",IFERROR(INDEX('UK Institution Coverage'!$K$2:$K$727,MATCH($I110,'UK Institution Coverage'!$A$2:$A$727,0)),0))</f>
        <v>4</v>
      </c>
      <c r="F110" s="2">
        <f>IF($I110="","",IFERROR(INDEX('UK Institution Coverage'!$M$2:$M$727,MATCH($I110,'UK Institution Coverage'!$A$2:$A$727,0)),0))</f>
        <v>3</v>
      </c>
      <c r="G110" s="2" t="str">
        <f t="shared" si="2"/>
        <v>complete</v>
      </c>
      <c r="H110" s="2" t="str">
        <f t="shared" si="3"/>
        <v>-</v>
      </c>
      <c r="I110" t="str">
        <v>solent university</v>
      </c>
    </row>
    <row r="111" spans="1:9" ht="15" customHeight="1">
      <c r="A111" s="2" t="str">
        <v>University of the West of Scotland</v>
      </c>
      <c r="B111" s="2">
        <f>IF($I111="","",IFERROR(INDEX('UK Institution Coverage'!$E$2:$E$727,MATCH($I111,'UK Institution Coverage'!$A$2:$A$727,0)),0))</f>
        <v>16</v>
      </c>
      <c r="C111" s="2">
        <f>IF($I111="","",IFERROR(INDEX('UK Institution Coverage'!$F$2:$F$727,MATCH($I111,'UK Institution Coverage'!$A$2:$A$727,0)),0))</f>
        <v>12</v>
      </c>
      <c r="D111" s="2">
        <f>IF($I111="","",IFERROR(INDEX('UK Institution Coverage'!$J$2:$J$727,MATCH($I111,'UK Institution Coverage'!$A$2:$A$727,0)),0))</f>
        <v>1</v>
      </c>
      <c r="E111" s="2">
        <f>IF($I111="","",IFERROR(INDEX('UK Institution Coverage'!$K$2:$K$727,MATCH($I111,'UK Institution Coverage'!$A$2:$A$727,0)),0))</f>
        <v>3</v>
      </c>
      <c r="F111" s="2">
        <f>IF($I111="","",IFERROR(INDEX('UK Institution Coverage'!$M$2:$M$727,MATCH($I111,'UK Institution Coverage'!$A$2:$A$727,0)),0))</f>
        <v>3</v>
      </c>
      <c r="G111" s="2" t="str">
        <f t="shared" si="2"/>
        <v>complete</v>
      </c>
      <c r="H111" s="2" t="str">
        <f t="shared" si="3"/>
        <v>-</v>
      </c>
      <c r="I111" t="str">
        <v>the west of scotland university</v>
      </c>
    </row>
    <row r="112" spans="1:9" ht="15" customHeight="1">
      <c r="A112" s="2" t="str">
        <v>University College Birmingham</v>
      </c>
      <c r="B112" s="2">
        <f>IF($I112="","",IFERROR(INDEX('UK Institution Coverage'!$E$2:$E$727,MATCH($I112,'UK Institution Coverage'!$A$2:$A$727,0)),0))</f>
        <v>17</v>
      </c>
      <c r="C112" s="2">
        <f>IF($I112="","",IFERROR(INDEX('UK Institution Coverage'!$F$2:$F$727,MATCH($I112,'UK Institution Coverage'!$A$2:$A$727,0)),0))</f>
        <v>7</v>
      </c>
      <c r="D112" s="2">
        <f>IF($I112="","",IFERROR(INDEX('UK Institution Coverage'!$J$2:$J$727,MATCH($I112,'UK Institution Coverage'!$A$2:$A$727,0)),0))</f>
        <v>2</v>
      </c>
      <c r="E112" s="2">
        <f>IF($I112="","",IFERROR(INDEX('UK Institution Coverage'!$K$2:$K$727,MATCH($I112,'UK Institution Coverage'!$A$2:$A$727,0)),0))</f>
        <v>4</v>
      </c>
      <c r="F112" s="2">
        <f>IF($I112="","",IFERROR(INDEX('UK Institution Coverage'!$M$2:$M$727,MATCH($I112,'UK Institution Coverage'!$A$2:$A$727,0)),0))</f>
        <v>3</v>
      </c>
      <c r="G112" s="2" t="str">
        <f t="shared" si="2"/>
        <v>complete</v>
      </c>
      <c r="H112" s="2" t="str">
        <f t="shared" si="3"/>
        <v>-</v>
      </c>
      <c r="I112" t="str">
        <v>university college birmingham</v>
      </c>
    </row>
    <row r="113" spans="1:9" ht="15" customHeight="1">
      <c r="A113" s="2" t="str">
        <v>University College London</v>
      </c>
      <c r="B113" s="2">
        <f>IF($I113="","",IFERROR(INDEX('UK Institution Coverage'!$E$2:$E$727,MATCH($I113,'UK Institution Coverage'!$A$2:$A$727,0)),0))</f>
        <v>16</v>
      </c>
      <c r="C113" s="2">
        <f>IF($I113="","",IFERROR(INDEX('UK Institution Coverage'!$F$2:$F$727,MATCH($I113,'UK Institution Coverage'!$A$2:$A$727,0)),0))</f>
        <v>9</v>
      </c>
      <c r="D113" s="2">
        <f>IF($I113="","",IFERROR(INDEX('UK Institution Coverage'!$J$2:$J$727,MATCH($I113,'UK Institution Coverage'!$A$2:$A$727,0)),0))</f>
        <v>7</v>
      </c>
      <c r="E113" s="2">
        <f>IF($I113="","",IFERROR(INDEX('UK Institution Coverage'!$K$2:$K$727,MATCH($I113,'UK Institution Coverage'!$A$2:$A$727,0)),0))</f>
        <v>0</v>
      </c>
      <c r="F113" s="2">
        <f>IF($I113="","",IFERROR(INDEX('UK Institution Coverage'!$M$2:$M$727,MATCH($I113,'UK Institution Coverage'!$A$2:$A$727,0)),0))</f>
        <v>2</v>
      </c>
      <c r="G113" s="2" t="str">
        <f t="shared" si="2"/>
        <v>IT/Systems</v>
      </c>
      <c r="H113" s="2" t="str">
        <f t="shared" si="3"/>
        <v>2 - medium</v>
      </c>
      <c r="I113" t="str">
        <v>university college london</v>
      </c>
    </row>
    <row r="114" spans="1:9" ht="15" customHeight="1">
      <c r="A114" s="2" t="str">
        <v>Aberystwyth University</v>
      </c>
      <c r="B114" s="2">
        <f>IF($I114="","",IFERROR(INDEX('UK Institution Coverage'!$E$2:$E$727,MATCH($I114,'UK Institution Coverage'!$A$2:$A$727,0)),0))</f>
        <v>15</v>
      </c>
      <c r="C114" s="2">
        <f>IF($I114="","",IFERROR(INDEX('UK Institution Coverage'!$F$2:$F$727,MATCH($I114,'UK Institution Coverage'!$A$2:$A$727,0)),0))</f>
        <v>11</v>
      </c>
      <c r="D114" s="2">
        <f>IF($I114="","",IFERROR(INDEX('UK Institution Coverage'!$J$2:$J$727,MATCH($I114,'UK Institution Coverage'!$A$2:$A$727,0)),0))</f>
        <v>1</v>
      </c>
      <c r="E114" s="2">
        <f>IF($I114="","",IFERROR(INDEX('UK Institution Coverage'!$K$2:$K$727,MATCH($I114,'UK Institution Coverage'!$A$2:$A$727,0)),0))</f>
        <v>3</v>
      </c>
      <c r="F114" s="2">
        <f>IF($I114="","",IFERROR(INDEX('UK Institution Coverage'!$M$2:$M$727,MATCH($I114,'UK Institution Coverage'!$A$2:$A$727,0)),0))</f>
        <v>3</v>
      </c>
      <c r="G114" s="2" t="str">
        <f t="shared" si="2"/>
        <v>complete</v>
      </c>
      <c r="H114" s="2" t="str">
        <f t="shared" si="3"/>
        <v>-</v>
      </c>
      <c r="I114" t="str">
        <v>aberystwyth university</v>
      </c>
    </row>
    <row r="115" spans="1:9" ht="15" customHeight="1">
      <c r="A115" s="2" t="str">
        <v>City St Georges University Of London</v>
      </c>
      <c r="B115" s="2">
        <f>IF($I115="","",IFERROR(INDEX('UK Institution Coverage'!$E$2:$E$727,MATCH($I115,'UK Institution Coverage'!$A$2:$A$727,0)),0))</f>
        <v>15</v>
      </c>
      <c r="C115" s="2">
        <f>IF($I115="","",IFERROR(INDEX('UK Institution Coverage'!$F$2:$F$727,MATCH($I115,'UK Institution Coverage'!$A$2:$A$727,0)),0))</f>
        <v>6</v>
      </c>
      <c r="D115" s="2">
        <f>IF($I115="","",IFERROR(INDEX('UK Institution Coverage'!$J$2:$J$727,MATCH($I115,'UK Institution Coverage'!$A$2:$A$727,0)),0))</f>
        <v>3</v>
      </c>
      <c r="E115" s="2">
        <f>IF($I115="","",IFERROR(INDEX('UK Institution Coverage'!$K$2:$K$727,MATCH($I115,'UK Institution Coverage'!$A$2:$A$727,0)),0))</f>
        <v>6</v>
      </c>
      <c r="F115" s="2">
        <f>IF($I115="","",IFERROR(INDEX('UK Institution Coverage'!$M$2:$M$727,MATCH($I115,'UK Institution Coverage'!$A$2:$A$727,0)),0))</f>
        <v>3</v>
      </c>
      <c r="G115" s="2" t="str">
        <f t="shared" si="2"/>
        <v>complete</v>
      </c>
      <c r="H115" s="2" t="str">
        <f t="shared" si="3"/>
        <v>-</v>
      </c>
      <c r="I115" t="str">
        <v>city st georges university of london</v>
      </c>
    </row>
    <row r="116" spans="1:9" ht="15" customHeight="1">
      <c r="A116" s="2" t="str">
        <v>Queen Margaret University</v>
      </c>
      <c r="B116" s="2">
        <f>IF($I116="","",IFERROR(INDEX('UK Institution Coverage'!$E$2:$E$727,MATCH($I116,'UK Institution Coverage'!$A$2:$A$727,0)),0))</f>
        <v>15</v>
      </c>
      <c r="C116" s="2">
        <f>IF($I116="","",IFERROR(INDEX('UK Institution Coverage'!$F$2:$F$727,MATCH($I116,'UK Institution Coverage'!$A$2:$A$727,0)),0))</f>
        <v>6</v>
      </c>
      <c r="D116" s="2">
        <f>IF($I116="","",IFERROR(INDEX('UK Institution Coverage'!$J$2:$J$727,MATCH($I116,'UK Institution Coverage'!$A$2:$A$727,0)),0))</f>
        <v>4</v>
      </c>
      <c r="E116" s="2">
        <f>IF($I116="","",IFERROR(INDEX('UK Institution Coverage'!$K$2:$K$727,MATCH($I116,'UK Institution Coverage'!$A$2:$A$727,0)),0))</f>
        <v>1</v>
      </c>
      <c r="F116" s="2">
        <f>IF($I116="","",IFERROR(INDEX('UK Institution Coverage'!$M$2:$M$727,MATCH($I116,'UK Institution Coverage'!$A$2:$A$727,0)),0))</f>
        <v>3</v>
      </c>
      <c r="G116" s="2" t="str">
        <f t="shared" si="2"/>
        <v>complete</v>
      </c>
      <c r="H116" s="2" t="str">
        <f t="shared" si="3"/>
        <v>-</v>
      </c>
      <c r="I116" t="str">
        <v>queen margaret university</v>
      </c>
    </row>
    <row r="117" spans="1:9" ht="15" customHeight="1">
      <c r="A117" s="2" t="str">
        <v>Royal Veterinary College</v>
      </c>
      <c r="B117" s="2">
        <f>IF($I117="","",IFERROR(INDEX('UK Institution Coverage'!$E$2:$E$727,MATCH($I117,'UK Institution Coverage'!$A$2:$A$727,0)),0))</f>
        <v>15</v>
      </c>
      <c r="C117" s="2">
        <f>IF($I117="","",IFERROR(INDEX('UK Institution Coverage'!$F$2:$F$727,MATCH($I117,'UK Institution Coverage'!$A$2:$A$727,0)),0))</f>
        <v>6</v>
      </c>
      <c r="D117" s="2">
        <f>IF($I117="","",IFERROR(INDEX('UK Institution Coverage'!$J$2:$J$727,MATCH($I117,'UK Institution Coverage'!$A$2:$A$727,0)),0))</f>
        <v>4</v>
      </c>
      <c r="E117" s="2">
        <f>IF($I117="","",IFERROR(INDEX('UK Institution Coverage'!$K$2:$K$727,MATCH($I117,'UK Institution Coverage'!$A$2:$A$727,0)),0))</f>
        <v>4</v>
      </c>
      <c r="F117" s="2">
        <f>IF($I117="","",IFERROR(INDEX('UK Institution Coverage'!$M$2:$M$727,MATCH($I117,'UK Institution Coverage'!$A$2:$A$727,0)),0))</f>
        <v>3</v>
      </c>
      <c r="G117" s="2" t="str">
        <f t="shared" si="2"/>
        <v>complete</v>
      </c>
      <c r="H117" s="2" t="str">
        <f t="shared" si="3"/>
        <v>-</v>
      </c>
      <c r="I117" t="str">
        <v>royal veterinary college</v>
      </c>
    </row>
    <row r="118" spans="1:9" ht="15" customHeight="1">
      <c r="A118" s="2" t="str">
        <v>School of Advanced Study (Univ of London)</v>
      </c>
      <c r="B118" s="2">
        <f>IF($I118="","",IFERROR(INDEX('UK Institution Coverage'!$E$2:$E$727,MATCH($I118,'UK Institution Coverage'!$A$2:$A$727,0)),0))</f>
        <v>15</v>
      </c>
      <c r="C118" s="2">
        <f>IF($I118="","",IFERROR(INDEX('UK Institution Coverage'!$F$2:$F$727,MATCH($I118,'UK Institution Coverage'!$A$2:$A$727,0)),0))</f>
        <v>10</v>
      </c>
      <c r="D118" s="2">
        <f>IF($I118="","",IFERROR(INDEX('UK Institution Coverage'!$J$2:$J$727,MATCH($I118,'UK Institution Coverage'!$A$2:$A$727,0)),0))</f>
        <v>0</v>
      </c>
      <c r="E118" s="2">
        <f>IF($I118="","",IFERROR(INDEX('UK Institution Coverage'!$K$2:$K$727,MATCH($I118,'UK Institution Coverage'!$A$2:$A$727,0)),0))</f>
        <v>2</v>
      </c>
      <c r="F118" s="2">
        <f>IF($I118="","",IFERROR(INDEX('UK Institution Coverage'!$M$2:$M$727,MATCH($I118,'UK Institution Coverage'!$A$2:$A$727,0)),0))</f>
        <v>2</v>
      </c>
      <c r="G118" s="2" t="str">
        <f t="shared" si="2"/>
        <v xml:space="preserve">Finance  </v>
      </c>
      <c r="H118" s="2" t="str">
        <f t="shared" si="3"/>
        <v>2 - medium</v>
      </c>
      <c r="I118" t="str">
        <v>school of advanced study</v>
      </c>
    </row>
    <row r="119" spans="1:9" ht="15" customHeight="1">
      <c r="A119" s="2" t="str">
        <v>Universities UK</v>
      </c>
      <c r="B119" s="2">
        <f>IF($I119="","",IFERROR(INDEX('UK Institution Coverage'!$E$2:$E$727,MATCH($I119,'UK Institution Coverage'!$A$2:$A$727,0)),0))</f>
        <v>15</v>
      </c>
      <c r="C119" s="2">
        <f>IF($I119="","",IFERROR(INDEX('UK Institution Coverage'!$F$2:$F$727,MATCH($I119,'UK Institution Coverage'!$A$2:$A$727,0)),0))</f>
        <v>3</v>
      </c>
      <c r="D119" s="2">
        <f>IF($I119="","",IFERROR(INDEX('UK Institution Coverage'!$J$2:$J$727,MATCH($I119,'UK Institution Coverage'!$A$2:$A$727,0)),0))</f>
        <v>1</v>
      </c>
      <c r="E119" s="2">
        <f>IF($I119="","",IFERROR(INDEX('UK Institution Coverage'!$K$2:$K$727,MATCH($I119,'UK Institution Coverage'!$A$2:$A$727,0)),0))</f>
        <v>2</v>
      </c>
      <c r="F119" s="2">
        <f>IF($I119="","",IFERROR(INDEX('UK Institution Coverage'!$M$2:$M$727,MATCH($I119,'UK Institution Coverage'!$A$2:$A$727,0)),0))</f>
        <v>3</v>
      </c>
      <c r="G119" s="2" t="str">
        <f t="shared" si="2"/>
        <v>complete</v>
      </c>
      <c r="H119" s="2" t="str">
        <f t="shared" si="3"/>
        <v>-</v>
      </c>
      <c r="I119" t="str">
        <v>universities uk</v>
      </c>
    </row>
    <row r="120" spans="1:9" ht="15" customHeight="1">
      <c r="A120" s="2" t="str">
        <v>EMBL-EBI (European Bioinformatics Institute)</v>
      </c>
      <c r="B120" s="2">
        <f>IF($I120="","",IFERROR(INDEX('UK Institution Coverage'!$E$2:$E$727,MATCH($I120,'UK Institution Coverage'!$A$2:$A$727,0)),0))</f>
        <v>14</v>
      </c>
      <c r="C120" s="2">
        <f>IF($I120="","",IFERROR(INDEX('UK Institution Coverage'!$F$2:$F$727,MATCH($I120,'UK Institution Coverage'!$A$2:$A$727,0)),0))</f>
        <v>11</v>
      </c>
      <c r="D120" s="2">
        <f>IF($I120="","",IFERROR(INDEX('UK Institution Coverage'!$J$2:$J$727,MATCH($I120,'UK Institution Coverage'!$A$2:$A$727,0)),0))</f>
        <v>3</v>
      </c>
      <c r="E120" s="2">
        <f>IF($I120="","",IFERROR(INDEX('UK Institution Coverage'!$K$2:$K$727,MATCH($I120,'UK Institution Coverage'!$A$2:$A$727,0)),0))</f>
        <v>0</v>
      </c>
      <c r="F120" s="2">
        <f>IF($I120="","",IFERROR(INDEX('UK Institution Coverage'!$M$2:$M$727,MATCH($I120,'UK Institution Coverage'!$A$2:$A$727,0)),0))</f>
        <v>2</v>
      </c>
      <c r="G120" s="2" t="str">
        <f t="shared" si="2"/>
        <v>IT/Systems</v>
      </c>
      <c r="H120" s="2" t="str">
        <f t="shared" si="3"/>
        <v>2 - medium</v>
      </c>
      <c r="I120" t="str">
        <v>embl ebi</v>
      </c>
    </row>
    <row r="121" spans="1:9" ht="15" customHeight="1">
      <c r="A121" s="2" t="str">
        <v>Jisc</v>
      </c>
      <c r="B121" s="2">
        <f>IF($I121="","",IFERROR(INDEX('UK Institution Coverage'!$E$2:$E$727,MATCH($I121,'UK Institution Coverage'!$A$2:$A$727,0)),0))</f>
        <v>14</v>
      </c>
      <c r="C121" s="2">
        <f>IF($I121="","",IFERROR(INDEX('UK Institution Coverage'!$F$2:$F$727,MATCH($I121,'UK Institution Coverage'!$A$2:$A$727,0)),0))</f>
        <v>5</v>
      </c>
      <c r="D121" s="2">
        <f>IF($I121="","",IFERROR(INDEX('UK Institution Coverage'!$J$2:$J$727,MATCH($I121,'UK Institution Coverage'!$A$2:$A$727,0)),0))</f>
        <v>1</v>
      </c>
      <c r="E121" s="2">
        <f>IF($I121="","",IFERROR(INDEX('UK Institution Coverage'!$K$2:$K$727,MATCH($I121,'UK Institution Coverage'!$A$2:$A$727,0)),0))</f>
        <v>4</v>
      </c>
      <c r="F121" s="2">
        <f>IF($I121="","",IFERROR(INDEX('UK Institution Coverage'!$M$2:$M$727,MATCH($I121,'UK Institution Coverage'!$A$2:$A$727,0)),0))</f>
        <v>3</v>
      </c>
      <c r="G121" s="2" t="str">
        <f t="shared" si="2"/>
        <v>complete</v>
      </c>
      <c r="H121" s="2" t="str">
        <f t="shared" si="3"/>
        <v>-</v>
      </c>
      <c r="I121" t="str">
        <v>jisc</v>
      </c>
    </row>
    <row r="122" spans="1:9" ht="15" customHeight="1">
      <c r="A122" s="2" t="str">
        <v>London Metropolitan University</v>
      </c>
      <c r="B122" s="2">
        <f>IF($I122="","",IFERROR(INDEX('UK Institution Coverage'!$E$2:$E$727,MATCH($I122,'UK Institution Coverage'!$A$2:$A$727,0)),0))</f>
        <v>14</v>
      </c>
      <c r="C122" s="2">
        <f>IF($I122="","",IFERROR(INDEX('UK Institution Coverage'!$F$2:$F$727,MATCH($I122,'UK Institution Coverage'!$A$2:$A$727,0)),0))</f>
        <v>6</v>
      </c>
      <c r="D122" s="2">
        <f>IF($I122="","",IFERROR(INDEX('UK Institution Coverage'!$J$2:$J$727,MATCH($I122,'UK Institution Coverage'!$A$2:$A$727,0)),0))</f>
        <v>4</v>
      </c>
      <c r="E122" s="2">
        <f>IF($I122="","",IFERROR(INDEX('UK Institution Coverage'!$K$2:$K$727,MATCH($I122,'UK Institution Coverage'!$A$2:$A$727,0)),0))</f>
        <v>4</v>
      </c>
      <c r="F122" s="2">
        <f>IF($I122="","",IFERROR(INDEX('UK Institution Coverage'!$M$2:$M$727,MATCH($I122,'UK Institution Coverage'!$A$2:$A$727,0)),0))</f>
        <v>3</v>
      </c>
      <c r="G122" s="2" t="str">
        <f t="shared" si="2"/>
        <v>complete</v>
      </c>
      <c r="H122" s="2" t="str">
        <f t="shared" si="3"/>
        <v>-</v>
      </c>
      <c r="I122" t="str">
        <v>london metropolitan university</v>
      </c>
    </row>
    <row r="123" spans="1:9" ht="15" customHeight="1">
      <c r="A123" s="2" t="str">
        <v>University of Sunderland</v>
      </c>
      <c r="B123" s="2">
        <f>IF($I123="","",IFERROR(INDEX('UK Institution Coverage'!$E$2:$E$727,MATCH($I123,'UK Institution Coverage'!$A$2:$A$727,0)),0))</f>
        <v>16</v>
      </c>
      <c r="C123" s="2">
        <f>IF($I123="","",IFERROR(INDEX('UK Institution Coverage'!$F$2:$F$727,MATCH($I123,'UK Institution Coverage'!$A$2:$A$727,0)),0))</f>
        <v>12</v>
      </c>
      <c r="D123" s="2">
        <f>IF($I123="","",IFERROR(INDEX('UK Institution Coverage'!$J$2:$J$727,MATCH($I123,'UK Institution Coverage'!$A$2:$A$727,0)),0))</f>
        <v>3</v>
      </c>
      <c r="E123" s="2">
        <f>IF($I123="","",IFERROR(INDEX('UK Institution Coverage'!$K$2:$K$727,MATCH($I123,'UK Institution Coverage'!$A$2:$A$727,0)),0))</f>
        <v>1</v>
      </c>
      <c r="F123" s="2">
        <f>IF($I123="","",IFERROR(INDEX('UK Institution Coverage'!$M$2:$M$727,MATCH($I123,'UK Institution Coverage'!$A$2:$A$727,0)),0))</f>
        <v>3</v>
      </c>
      <c r="G123" s="2" t="str">
        <f t="shared" si="2"/>
        <v>complete</v>
      </c>
      <c r="H123" s="2" t="str">
        <f t="shared" si="3"/>
        <v>-</v>
      </c>
      <c r="I123" t="str">
        <v>sunderland university</v>
      </c>
    </row>
    <row r="124" spans="1:9" ht="15" customHeight="1">
      <c r="A124" s="2" t="str">
        <v>CABI</v>
      </c>
      <c r="B124" s="2">
        <f>IF($I124="","",IFERROR(INDEX('UK Institution Coverage'!$E$2:$E$727,MATCH($I124,'UK Institution Coverage'!$A$2:$A$727,0)),0))</f>
        <v>13</v>
      </c>
      <c r="C124" s="2">
        <f>IF($I124="","",IFERROR(INDEX('UK Institution Coverage'!$F$2:$F$727,MATCH($I124,'UK Institution Coverage'!$A$2:$A$727,0)),0))</f>
        <v>2</v>
      </c>
      <c r="D124" s="2">
        <f>IF($I124="","",IFERROR(INDEX('UK Institution Coverage'!$J$2:$J$727,MATCH($I124,'UK Institution Coverage'!$A$2:$A$727,0)),0))</f>
        <v>3</v>
      </c>
      <c r="E124" s="2">
        <f>IF($I124="","",IFERROR(INDEX('UK Institution Coverage'!$K$2:$K$727,MATCH($I124,'UK Institution Coverage'!$A$2:$A$727,0)),0))</f>
        <v>3</v>
      </c>
      <c r="F124" s="2">
        <f>IF($I124="","",IFERROR(INDEX('UK Institution Coverage'!$M$2:$M$727,MATCH($I124,'UK Institution Coverage'!$A$2:$A$727,0)),0))</f>
        <v>3</v>
      </c>
      <c r="G124" s="2" t="str">
        <f t="shared" si="2"/>
        <v>complete</v>
      </c>
      <c r="H124" s="2" t="str">
        <f t="shared" si="3"/>
        <v>-</v>
      </c>
      <c r="I124" t="str">
        <v>cabi</v>
      </c>
    </row>
    <row r="125" spans="1:9" ht="15" customHeight="1">
      <c r="A125" s="2" t="str">
        <v>Royal College of Art</v>
      </c>
      <c r="B125" s="2">
        <f>IF($I125="","",IFERROR(INDEX('UK Institution Coverage'!$E$2:$E$727,MATCH($I125,'UK Institution Coverage'!$A$2:$A$727,0)),0))</f>
        <v>13</v>
      </c>
      <c r="C125" s="2">
        <f>IF($I125="","",IFERROR(INDEX('UK Institution Coverage'!$F$2:$F$727,MATCH($I125,'UK Institution Coverage'!$A$2:$A$727,0)),0))</f>
        <v>8</v>
      </c>
      <c r="D125" s="2">
        <f>IF($I125="","",IFERROR(INDEX('UK Institution Coverage'!$J$2:$J$727,MATCH($I125,'UK Institution Coverage'!$A$2:$A$727,0)),0))</f>
        <v>4</v>
      </c>
      <c r="E125" s="2">
        <f>IF($I125="","",IFERROR(INDEX('UK Institution Coverage'!$K$2:$K$727,MATCH($I125,'UK Institution Coverage'!$A$2:$A$727,0)),0))</f>
        <v>0</v>
      </c>
      <c r="F125" s="2">
        <f>IF($I125="","",IFERROR(INDEX('UK Institution Coverage'!$M$2:$M$727,MATCH($I125,'UK Institution Coverage'!$A$2:$A$727,0)),0))</f>
        <v>2</v>
      </c>
      <c r="G125" s="2" t="str">
        <f t="shared" si="2"/>
        <v>IT/Systems</v>
      </c>
      <c r="H125" s="2" t="str">
        <f t="shared" si="3"/>
        <v>2 - medium</v>
      </c>
      <c r="I125" t="str">
        <v>royal college of art</v>
      </c>
    </row>
    <row r="126" spans="1:9" ht="15" customHeight="1">
      <c r="A126" s="2" t="str">
        <v>Sheffield Hallam University</v>
      </c>
      <c r="B126" s="2">
        <f>IF($I126="","",IFERROR(INDEX('UK Institution Coverage'!$E$2:$E$727,MATCH($I126,'UK Institution Coverage'!$A$2:$A$727,0)),0))</f>
        <v>13</v>
      </c>
      <c r="C126" s="2">
        <f>IF($I126="","",IFERROR(INDEX('UK Institution Coverage'!$F$2:$F$727,MATCH($I126,'UK Institution Coverage'!$A$2:$A$727,0)),0))</f>
        <v>10</v>
      </c>
      <c r="D126" s="2">
        <f>IF($I126="","",IFERROR(INDEX('UK Institution Coverage'!$J$2:$J$727,MATCH($I126,'UK Institution Coverage'!$A$2:$A$727,0)),0))</f>
        <v>2</v>
      </c>
      <c r="E126" s="2">
        <f>IF($I126="","",IFERROR(INDEX('UK Institution Coverage'!$K$2:$K$727,MATCH($I126,'UK Institution Coverage'!$A$2:$A$727,0)),0))</f>
        <v>1</v>
      </c>
      <c r="F126" s="2">
        <f>IF($I126="","",IFERROR(INDEX('UK Institution Coverage'!$M$2:$M$727,MATCH($I126,'UK Institution Coverage'!$A$2:$A$727,0)),0))</f>
        <v>3</v>
      </c>
      <c r="G126" s="2" t="str">
        <f t="shared" si="2"/>
        <v>complete</v>
      </c>
      <c r="H126" s="2" t="str">
        <f t="shared" si="3"/>
        <v>-</v>
      </c>
      <c r="I126" t="str">
        <v>sheffield hallam university</v>
      </c>
    </row>
    <row r="127" spans="1:9" ht="15" customHeight="1">
      <c r="A127" s="2" t="str">
        <v>SRUC</v>
      </c>
      <c r="B127" s="2">
        <f>IF($I127="","",IFERROR(INDEX('UK Institution Coverage'!$E$2:$E$727,MATCH($I127,'UK Institution Coverage'!$A$2:$A$727,0)),0))</f>
        <v>13</v>
      </c>
      <c r="C127" s="2">
        <f>IF($I127="","",IFERROR(INDEX('UK Institution Coverage'!$F$2:$F$727,MATCH($I127,'UK Institution Coverage'!$A$2:$A$727,0)),0))</f>
        <v>12</v>
      </c>
      <c r="D127" s="2">
        <f>IF($I127="","",IFERROR(INDEX('UK Institution Coverage'!$J$2:$J$727,MATCH($I127,'UK Institution Coverage'!$A$2:$A$727,0)),0))</f>
        <v>1</v>
      </c>
      <c r="E127" s="2">
        <f>IF($I127="","",IFERROR(INDEX('UK Institution Coverage'!$K$2:$K$727,MATCH($I127,'UK Institution Coverage'!$A$2:$A$727,0)),0))</f>
        <v>0</v>
      </c>
      <c r="F127" s="2">
        <f>IF($I127="","",IFERROR(INDEX('UK Institution Coverage'!$M$2:$M$727,MATCH($I127,'UK Institution Coverage'!$A$2:$A$727,0)),0))</f>
        <v>2</v>
      </c>
      <c r="G127" s="2" t="str">
        <f t="shared" si="2"/>
        <v>IT/Systems</v>
      </c>
      <c r="H127" s="2" t="str">
        <f t="shared" si="3"/>
        <v>2 - medium</v>
      </c>
      <c r="I127" t="str">
        <v>sruc</v>
      </c>
    </row>
    <row r="128" spans="1:9" ht="15" customHeight="1">
      <c r="A128" s="2" t="str">
        <v>UK Dementia Research Institute</v>
      </c>
      <c r="B128" s="2">
        <f>IF($I128="","",IFERROR(INDEX('UK Institution Coverage'!$E$2:$E$727,MATCH($I128,'UK Institution Coverage'!$A$2:$A$727,0)),0))</f>
        <v>13</v>
      </c>
      <c r="C128" s="2">
        <f>IF($I128="","",IFERROR(INDEX('UK Institution Coverage'!$F$2:$F$727,MATCH($I128,'UK Institution Coverage'!$A$2:$A$727,0)),0))</f>
        <v>9</v>
      </c>
      <c r="D128" s="2">
        <f>IF($I128="","",IFERROR(INDEX('UK Institution Coverage'!$J$2:$J$727,MATCH($I128,'UK Institution Coverage'!$A$2:$A$727,0)),0))</f>
        <v>3</v>
      </c>
      <c r="E128" s="2">
        <f>IF($I128="","",IFERROR(INDEX('UK Institution Coverage'!$K$2:$K$727,MATCH($I128,'UK Institution Coverage'!$A$2:$A$727,0)),0))</f>
        <v>1</v>
      </c>
      <c r="F128" s="2">
        <f>IF($I128="","",IFERROR(INDEX('UK Institution Coverage'!$M$2:$M$727,MATCH($I128,'UK Institution Coverage'!$A$2:$A$727,0)),0))</f>
        <v>3</v>
      </c>
      <c r="G128" s="2" t="str">
        <f t="shared" si="2"/>
        <v>complete</v>
      </c>
      <c r="H128" s="2" t="str">
        <f t="shared" si="3"/>
        <v>-</v>
      </c>
      <c r="I128" t="str">
        <v>uk dementia research institute</v>
      </c>
    </row>
    <row r="129" spans="1:9" ht="15" customHeight="1">
      <c r="A129" s="2" t="str">
        <v>Brunel University Of London</v>
      </c>
      <c r="B129" s="2">
        <f>IF($I129="","",IFERROR(INDEX('UK Institution Coverage'!$E$2:$E$727,MATCH($I129,'UK Institution Coverage'!$A$2:$A$727,0)),0))</f>
        <v>12</v>
      </c>
      <c r="C129" s="2">
        <f>IF($I129="","",IFERROR(INDEX('UK Institution Coverage'!$F$2:$F$727,MATCH($I129,'UK Institution Coverage'!$A$2:$A$727,0)),0))</f>
        <v>7</v>
      </c>
      <c r="D129" s="2">
        <f>IF($I129="","",IFERROR(INDEX('UK Institution Coverage'!$J$2:$J$727,MATCH($I129,'UK Institution Coverage'!$A$2:$A$727,0)),0))</f>
        <v>4</v>
      </c>
      <c r="E129" s="2">
        <f>IF($I129="","",IFERROR(INDEX('UK Institution Coverage'!$K$2:$K$727,MATCH($I129,'UK Institution Coverage'!$A$2:$A$727,0)),0))</f>
        <v>1</v>
      </c>
      <c r="F129" s="2">
        <f>IF($I129="","",IFERROR(INDEX('UK Institution Coverage'!$M$2:$M$727,MATCH($I129,'UK Institution Coverage'!$A$2:$A$727,0)),0))</f>
        <v>3</v>
      </c>
      <c r="G129" s="2" t="str">
        <f t="shared" si="2"/>
        <v>complete</v>
      </c>
      <c r="H129" s="2" t="str">
        <f t="shared" si="3"/>
        <v>-</v>
      </c>
      <c r="I129" t="str">
        <v>brunel university of london</v>
      </c>
    </row>
    <row r="130" spans="1:9" ht="15" customHeight="1">
      <c r="A130" s="2" t="str">
        <v>University of Chester</v>
      </c>
      <c r="B130" s="2">
        <f>IF($I130="","",IFERROR(INDEX('UK Institution Coverage'!$E$2:$E$727,MATCH($I130,'UK Institution Coverage'!$A$2:$A$727,0)),0))</f>
        <v>12</v>
      </c>
      <c r="C130" s="2">
        <f>IF($I130="","",IFERROR(INDEX('UK Institution Coverage'!$F$2:$F$727,MATCH($I130,'UK Institution Coverage'!$A$2:$A$727,0)),0))</f>
        <v>11</v>
      </c>
      <c r="D130" s="2">
        <f>IF($I130="","",IFERROR(INDEX('UK Institution Coverage'!$J$2:$J$727,MATCH($I130,'UK Institution Coverage'!$A$2:$A$727,0)),0))</f>
        <v>1</v>
      </c>
      <c r="E130" s="2">
        <f>IF($I130="","",IFERROR(INDEX('UK Institution Coverage'!$K$2:$K$727,MATCH($I130,'UK Institution Coverage'!$A$2:$A$727,0)),0))</f>
        <v>0</v>
      </c>
      <c r="F130" s="2">
        <f>IF($I130="","",IFERROR(INDEX('UK Institution Coverage'!$M$2:$M$727,MATCH($I130,'UK Institution Coverage'!$A$2:$A$727,0)),0))</f>
        <v>2</v>
      </c>
      <c r="G130" s="2" t="str">
        <f t="shared" si="2"/>
        <v>IT/Systems</v>
      </c>
      <c r="H130" s="2" t="str">
        <f t="shared" si="3"/>
        <v>2 - medium</v>
      </c>
      <c r="I130" t="str">
        <v>chester university</v>
      </c>
    </row>
    <row r="131" spans="1:9" ht="15" customHeight="1">
      <c r="A131" s="2" t="str">
        <v>University of Cumbria</v>
      </c>
      <c r="B131" s="2">
        <f>IF($I131="","",IFERROR(INDEX('UK Institution Coverage'!$E$2:$E$727,MATCH($I131,'UK Institution Coverage'!$A$2:$A$727,0)),0))</f>
        <v>11</v>
      </c>
      <c r="C131" s="2">
        <f>IF($I131="","",IFERROR(INDEX('UK Institution Coverage'!$F$2:$F$727,MATCH($I131,'UK Institution Coverage'!$A$2:$A$727,0)),0))</f>
        <v>6</v>
      </c>
      <c r="D131" s="2">
        <f>IF($I131="","",IFERROR(INDEX('UK Institution Coverage'!$J$2:$J$727,MATCH($I131,'UK Institution Coverage'!$A$2:$A$727,0)),0))</f>
        <v>4</v>
      </c>
      <c r="E131" s="2">
        <f>IF($I131="","",IFERROR(INDEX('UK Institution Coverage'!$K$2:$K$727,MATCH($I131,'UK Institution Coverage'!$A$2:$A$727,0)),0))</f>
        <v>1</v>
      </c>
      <c r="F131" s="2">
        <f>IF($I131="","",IFERROR(INDEX('UK Institution Coverage'!$M$2:$M$727,MATCH($I131,'UK Institution Coverage'!$A$2:$A$727,0)),0))</f>
        <v>3</v>
      </c>
      <c r="G131" s="2" t="str">
        <f t="shared" ref="G131:G194" si="4">IF($I131="","",IF($F131=3,"complete",IF($C131=0,"Research  ","")&amp;IF($D131=0,"Finance  ","")&amp;IF($E131=0,"IT/Systems","")))</f>
        <v>complete</v>
      </c>
      <c r="H131" s="2" t="str">
        <f t="shared" ref="H131:H194" si="5">IF($I131="","",IF($F131=3,"-",IF($B131&gt;=20,"1 - high",IF($B131&gt;=5,"2 - medium","3 - low"))))</f>
        <v>-</v>
      </c>
      <c r="I131" t="str">
        <v>cumbria university</v>
      </c>
    </row>
    <row r="132" spans="1:9" ht="15" customHeight="1">
      <c r="A132" s="2" t="str">
        <v>University Of Hertfordshire</v>
      </c>
      <c r="B132" s="2">
        <f>IF($I132="","",IFERROR(INDEX('UK Institution Coverage'!$E$2:$E$727,MATCH($I132,'UK Institution Coverage'!$A$2:$A$727,0)),0))</f>
        <v>10</v>
      </c>
      <c r="C132" s="2">
        <f>IF($I132="","",IFERROR(INDEX('UK Institution Coverage'!$F$2:$F$727,MATCH($I132,'UK Institution Coverage'!$A$2:$A$727,0)),0))</f>
        <v>6</v>
      </c>
      <c r="D132" s="2">
        <f>IF($I132="","",IFERROR(INDEX('UK Institution Coverage'!$J$2:$J$727,MATCH($I132,'UK Institution Coverage'!$A$2:$A$727,0)),0))</f>
        <v>1</v>
      </c>
      <c r="E132" s="2">
        <f>IF($I132="","",IFERROR(INDEX('UK Institution Coverage'!$K$2:$K$727,MATCH($I132,'UK Institution Coverage'!$A$2:$A$727,0)),0))</f>
        <v>2</v>
      </c>
      <c r="F132" s="2">
        <f>IF($I132="","",IFERROR(INDEX('UK Institution Coverage'!$M$2:$M$727,MATCH($I132,'UK Institution Coverage'!$A$2:$A$727,0)),0))</f>
        <v>3</v>
      </c>
      <c r="G132" s="2" t="str">
        <f t="shared" si="4"/>
        <v>complete</v>
      </c>
      <c r="H132" s="2" t="str">
        <f t="shared" si="5"/>
        <v>-</v>
      </c>
      <c r="I132" t="str">
        <v>hertfordshire university</v>
      </c>
    </row>
    <row r="133" spans="1:9" ht="15" customHeight="1">
      <c r="A133" s="2" t="str">
        <v>British Museum</v>
      </c>
      <c r="B133" s="2">
        <f>IF($I133="","",IFERROR(INDEX('UK Institution Coverage'!$E$2:$E$727,MATCH($I133,'UK Institution Coverage'!$A$2:$A$727,0)),0))</f>
        <v>9</v>
      </c>
      <c r="C133" s="2">
        <f>IF($I133="","",IFERROR(INDEX('UK Institution Coverage'!$F$2:$F$727,MATCH($I133,'UK Institution Coverage'!$A$2:$A$727,0)),0))</f>
        <v>7</v>
      </c>
      <c r="D133" s="2">
        <f>IF($I133="","",IFERROR(INDEX('UK Institution Coverage'!$J$2:$J$727,MATCH($I133,'UK Institution Coverage'!$A$2:$A$727,0)),0))</f>
        <v>2</v>
      </c>
      <c r="E133" s="2">
        <f>IF($I133="","",IFERROR(INDEX('UK Institution Coverage'!$K$2:$K$727,MATCH($I133,'UK Institution Coverage'!$A$2:$A$727,0)),0))</f>
        <v>0</v>
      </c>
      <c r="F133" s="2">
        <f>IF($I133="","",IFERROR(INDEX('UK Institution Coverage'!$M$2:$M$727,MATCH($I133,'UK Institution Coverage'!$A$2:$A$727,0)),0))</f>
        <v>2</v>
      </c>
      <c r="G133" s="2" t="str">
        <f t="shared" si="4"/>
        <v>IT/Systems</v>
      </c>
      <c r="H133" s="2" t="str">
        <f t="shared" si="5"/>
        <v>2 - medium</v>
      </c>
      <c r="I133" t="str">
        <v>british museum</v>
      </c>
    </row>
    <row r="134" spans="1:9" ht="15" customHeight="1">
      <c r="A134" s="2" t="str">
        <v>City University Of London</v>
      </c>
      <c r="B134" s="2">
        <f>IF($I134="","",IFERROR(INDEX('UK Institution Coverage'!$E$2:$E$727,MATCH($I134,'UK Institution Coverage'!$A$2:$A$727,0)),0))</f>
        <v>9</v>
      </c>
      <c r="C134" s="2">
        <f>IF($I134="","",IFERROR(INDEX('UK Institution Coverage'!$F$2:$F$727,MATCH($I134,'UK Institution Coverage'!$A$2:$A$727,0)),0))</f>
        <v>9</v>
      </c>
      <c r="D134" s="2">
        <f>IF($I134="","",IFERROR(INDEX('UK Institution Coverage'!$J$2:$J$727,MATCH($I134,'UK Institution Coverage'!$A$2:$A$727,0)),0))</f>
        <v>0</v>
      </c>
      <c r="E134" s="2">
        <f>IF($I134="","",IFERROR(INDEX('UK Institution Coverage'!$K$2:$K$727,MATCH($I134,'UK Institution Coverage'!$A$2:$A$727,0)),0))</f>
        <v>0</v>
      </c>
      <c r="F134" s="2">
        <f>IF($I134="","",IFERROR(INDEX('UK Institution Coverage'!$M$2:$M$727,MATCH($I134,'UK Institution Coverage'!$A$2:$A$727,0)),0))</f>
        <v>1</v>
      </c>
      <c r="G134" s="2" t="str">
        <f t="shared" si="4"/>
        <v>Finance  IT/Systems</v>
      </c>
      <c r="H134" s="2" t="str">
        <f t="shared" si="5"/>
        <v>2 - medium</v>
      </c>
      <c r="I134" t="str">
        <v>city university of london</v>
      </c>
    </row>
    <row r="135" spans="1:9" ht="15" customHeight="1">
      <c r="A135" s="2" t="str">
        <v>Edge Hill University</v>
      </c>
      <c r="B135" s="2">
        <f>IF($I135="","",IFERROR(INDEX('UK Institution Coverage'!$E$2:$E$727,MATCH($I135,'UK Institution Coverage'!$A$2:$A$727,0)),0))</f>
        <v>10</v>
      </c>
      <c r="C135" s="2">
        <f>IF($I135="","",IFERROR(INDEX('UK Institution Coverage'!$F$2:$F$727,MATCH($I135,'UK Institution Coverage'!$A$2:$A$727,0)),0))</f>
        <v>7</v>
      </c>
      <c r="D135" s="2">
        <f>IF($I135="","",IFERROR(INDEX('UK Institution Coverage'!$J$2:$J$727,MATCH($I135,'UK Institution Coverage'!$A$2:$A$727,0)),0))</f>
        <v>3</v>
      </c>
      <c r="E135" s="2">
        <f>IF($I135="","",IFERROR(INDEX('UK Institution Coverage'!$K$2:$K$727,MATCH($I135,'UK Institution Coverage'!$A$2:$A$727,0)),0))</f>
        <v>0</v>
      </c>
      <c r="F135" s="2">
        <f>IF($I135="","",IFERROR(INDEX('UK Institution Coverage'!$M$2:$M$727,MATCH($I135,'UK Institution Coverage'!$A$2:$A$727,0)),0))</f>
        <v>2</v>
      </c>
      <c r="G135" s="2" t="str">
        <f t="shared" si="4"/>
        <v>IT/Systems</v>
      </c>
      <c r="H135" s="2" t="str">
        <f t="shared" si="5"/>
        <v>2 - medium</v>
      </c>
      <c r="I135" t="str">
        <v>edge hill university</v>
      </c>
    </row>
    <row r="136" spans="1:9" ht="15" customHeight="1">
      <c r="A136" s="2" t="str">
        <v>International Institute for Environment and Development</v>
      </c>
      <c r="B136" s="2">
        <f>IF($I136="","",IFERROR(INDEX('UK Institution Coverage'!$E$2:$E$727,MATCH($I136,'UK Institution Coverage'!$A$2:$A$727,0)),0))</f>
        <v>9</v>
      </c>
      <c r="C136" s="2">
        <f>IF($I136="","",IFERROR(INDEX('UK Institution Coverage'!$F$2:$F$727,MATCH($I136,'UK Institution Coverage'!$A$2:$A$727,0)),0))</f>
        <v>3</v>
      </c>
      <c r="D136" s="2">
        <f>IF($I136="","",IFERROR(INDEX('UK Institution Coverage'!$J$2:$J$727,MATCH($I136,'UK Institution Coverage'!$A$2:$A$727,0)),0))</f>
        <v>2</v>
      </c>
      <c r="E136" s="2">
        <f>IF($I136="","",IFERROR(INDEX('UK Institution Coverage'!$K$2:$K$727,MATCH($I136,'UK Institution Coverage'!$A$2:$A$727,0)),0))</f>
        <v>1</v>
      </c>
      <c r="F136" s="2">
        <f>IF($I136="","",IFERROR(INDEX('UK Institution Coverage'!$M$2:$M$727,MATCH($I136,'UK Institution Coverage'!$A$2:$A$727,0)),0))</f>
        <v>3</v>
      </c>
      <c r="G136" s="2" t="str">
        <f t="shared" si="4"/>
        <v>complete</v>
      </c>
      <c r="H136" s="2" t="str">
        <f t="shared" si="5"/>
        <v>-</v>
      </c>
      <c r="I136" t="str">
        <v>international institute for environment and development</v>
      </c>
    </row>
    <row r="137" spans="1:9" ht="15" customHeight="1">
      <c r="A137" s="2" t="str">
        <v>Robert Gordon University</v>
      </c>
      <c r="B137" s="2">
        <f>IF($I137="","",IFERROR(INDEX('UK Institution Coverage'!$E$2:$E$727,MATCH($I137,'UK Institution Coverage'!$A$2:$A$727,0)),0))</f>
        <v>9</v>
      </c>
      <c r="C137" s="2">
        <f>IF($I137="","",IFERROR(INDEX('UK Institution Coverage'!$F$2:$F$727,MATCH($I137,'UK Institution Coverage'!$A$2:$A$727,0)),0))</f>
        <v>8</v>
      </c>
      <c r="D137" s="2">
        <f>IF($I137="","",IFERROR(INDEX('UK Institution Coverage'!$J$2:$J$727,MATCH($I137,'UK Institution Coverage'!$A$2:$A$727,0)),0))</f>
        <v>1</v>
      </c>
      <c r="E137" s="2">
        <f>IF($I137="","",IFERROR(INDEX('UK Institution Coverage'!$K$2:$K$727,MATCH($I137,'UK Institution Coverage'!$A$2:$A$727,0)),0))</f>
        <v>0</v>
      </c>
      <c r="F137" s="2">
        <f>IF($I137="","",IFERROR(INDEX('UK Institution Coverage'!$M$2:$M$727,MATCH($I137,'UK Institution Coverage'!$A$2:$A$727,0)),0))</f>
        <v>2</v>
      </c>
      <c r="G137" s="2" t="str">
        <f t="shared" si="4"/>
        <v>IT/Systems</v>
      </c>
      <c r="H137" s="2" t="str">
        <f t="shared" si="5"/>
        <v>2 - medium</v>
      </c>
      <c r="I137" t="str">
        <v>robert gordon university</v>
      </c>
    </row>
    <row r="138" spans="1:9" ht="15" customHeight="1">
      <c r="A138" s="2" t="str">
        <v>York St John University</v>
      </c>
      <c r="B138" s="2">
        <f>IF($I138="","",IFERROR(INDEX('UK Institution Coverage'!$E$2:$E$727,MATCH($I138,'UK Institution Coverage'!$A$2:$A$727,0)),0))</f>
        <v>10</v>
      </c>
      <c r="C138" s="2">
        <f>IF($I138="","",IFERROR(INDEX('UK Institution Coverage'!$F$2:$F$727,MATCH($I138,'UK Institution Coverage'!$A$2:$A$727,0)),0))</f>
        <v>8</v>
      </c>
      <c r="D138" s="2">
        <f>IF($I138="","",IFERROR(INDEX('UK Institution Coverage'!$J$2:$J$727,MATCH($I138,'UK Institution Coverage'!$A$2:$A$727,0)),0))</f>
        <v>0</v>
      </c>
      <c r="E138" s="2">
        <f>IF($I138="","",IFERROR(INDEX('UK Institution Coverage'!$K$2:$K$727,MATCH($I138,'UK Institution Coverage'!$A$2:$A$727,0)),0))</f>
        <v>2</v>
      </c>
      <c r="F138" s="2">
        <f>IF($I138="","",IFERROR(INDEX('UK Institution Coverage'!$M$2:$M$727,MATCH($I138,'UK Institution Coverage'!$A$2:$A$727,0)),0))</f>
        <v>2</v>
      </c>
      <c r="G138" s="2" t="str">
        <f t="shared" si="4"/>
        <v xml:space="preserve">Finance  </v>
      </c>
      <c r="H138" s="2" t="str">
        <f t="shared" si="5"/>
        <v>2 - medium</v>
      </c>
      <c r="I138" t="str">
        <v>york st john university</v>
      </c>
    </row>
    <row r="139" spans="1:9" ht="15" customHeight="1">
      <c r="A139" s="2" t="str">
        <v>Abertay University</v>
      </c>
      <c r="B139" s="2">
        <f>IF($I139="","",IFERROR(INDEX('UK Institution Coverage'!$E$2:$E$727,MATCH($I139,'UK Institution Coverage'!$A$2:$A$727,0)),0))</f>
        <v>8</v>
      </c>
      <c r="C139" s="2">
        <f>IF($I139="","",IFERROR(INDEX('UK Institution Coverage'!$F$2:$F$727,MATCH($I139,'UK Institution Coverage'!$A$2:$A$727,0)),0))</f>
        <v>5</v>
      </c>
      <c r="D139" s="2">
        <f>IF($I139="","",IFERROR(INDEX('UK Institution Coverage'!$J$2:$J$727,MATCH($I139,'UK Institution Coverage'!$A$2:$A$727,0)),0))</f>
        <v>1</v>
      </c>
      <c r="E139" s="2">
        <f>IF($I139="","",IFERROR(INDEX('UK Institution Coverage'!$K$2:$K$727,MATCH($I139,'UK Institution Coverage'!$A$2:$A$727,0)),0))</f>
        <v>2</v>
      </c>
      <c r="F139" s="2">
        <f>IF($I139="","",IFERROR(INDEX('UK Institution Coverage'!$M$2:$M$727,MATCH($I139,'UK Institution Coverage'!$A$2:$A$727,0)),0))</f>
        <v>3</v>
      </c>
      <c r="G139" s="2" t="str">
        <f t="shared" si="4"/>
        <v>complete</v>
      </c>
      <c r="H139" s="2" t="str">
        <f t="shared" si="5"/>
        <v>-</v>
      </c>
      <c r="I139" t="str">
        <v>abertay university</v>
      </c>
    </row>
    <row r="140" spans="1:9" ht="15" customHeight="1">
      <c r="A140" s="2" t="str">
        <v>University of Derby</v>
      </c>
      <c r="B140" s="2">
        <f>IF($I140="","",IFERROR(INDEX('UK Institution Coverage'!$E$2:$E$727,MATCH($I140,'UK Institution Coverage'!$A$2:$A$727,0)),0))</f>
        <v>8</v>
      </c>
      <c r="C140" s="2">
        <f>IF($I140="","",IFERROR(INDEX('UK Institution Coverage'!$F$2:$F$727,MATCH($I140,'UK Institution Coverage'!$A$2:$A$727,0)),0))</f>
        <v>3</v>
      </c>
      <c r="D140" s="2">
        <f>IF($I140="","",IFERROR(INDEX('UK Institution Coverage'!$J$2:$J$727,MATCH($I140,'UK Institution Coverage'!$A$2:$A$727,0)),0))</f>
        <v>2</v>
      </c>
      <c r="E140" s="2">
        <f>IF($I140="","",IFERROR(INDEX('UK Institution Coverage'!$K$2:$K$727,MATCH($I140,'UK Institution Coverage'!$A$2:$A$727,0)),0))</f>
        <v>2</v>
      </c>
      <c r="F140" s="2">
        <f>IF($I140="","",IFERROR(INDEX('UK Institution Coverage'!$M$2:$M$727,MATCH($I140,'UK Institution Coverage'!$A$2:$A$727,0)),0))</f>
        <v>3</v>
      </c>
      <c r="G140" s="2" t="str">
        <f t="shared" si="4"/>
        <v>complete</v>
      </c>
      <c r="H140" s="2" t="str">
        <f t="shared" si="5"/>
        <v>-</v>
      </c>
      <c r="I140" t="str">
        <v>derby university</v>
      </c>
    </row>
    <row r="141" spans="1:9" ht="15" customHeight="1">
      <c r="A141" s="2" t="str">
        <v>Falmouth University</v>
      </c>
      <c r="B141" s="2">
        <f>IF($I141="","",IFERROR(INDEX('UK Institution Coverage'!$E$2:$E$727,MATCH($I141,'UK Institution Coverage'!$A$2:$A$727,0)),0))</f>
        <v>8</v>
      </c>
      <c r="C141" s="2">
        <f>IF($I141="","",IFERROR(INDEX('UK Institution Coverage'!$F$2:$F$727,MATCH($I141,'UK Institution Coverage'!$A$2:$A$727,0)),0))</f>
        <v>6</v>
      </c>
      <c r="D141" s="2">
        <f>IF($I141="","",IFERROR(INDEX('UK Institution Coverage'!$J$2:$J$727,MATCH($I141,'UK Institution Coverage'!$A$2:$A$727,0)),0))</f>
        <v>1</v>
      </c>
      <c r="E141" s="2">
        <f>IF($I141="","",IFERROR(INDEX('UK Institution Coverage'!$K$2:$K$727,MATCH($I141,'UK Institution Coverage'!$A$2:$A$727,0)),0))</f>
        <v>1</v>
      </c>
      <c r="F141" s="2">
        <f>IF($I141="","",IFERROR(INDEX('UK Institution Coverage'!$M$2:$M$727,MATCH($I141,'UK Institution Coverage'!$A$2:$A$727,0)),0))</f>
        <v>3</v>
      </c>
      <c r="G141" s="2" t="str">
        <f t="shared" si="4"/>
        <v>complete</v>
      </c>
      <c r="H141" s="2" t="str">
        <f t="shared" si="5"/>
        <v>-</v>
      </c>
      <c r="I141" t="str">
        <v>falmouth university</v>
      </c>
    </row>
    <row r="142" spans="1:9" ht="15" customHeight="1">
      <c r="A142" s="2" t="str">
        <v>University of Gloucestershire</v>
      </c>
      <c r="B142" s="2">
        <f>IF($I142="","",IFERROR(INDEX('UK Institution Coverage'!$E$2:$E$727,MATCH($I142,'UK Institution Coverage'!$A$2:$A$727,0)),0))</f>
        <v>8</v>
      </c>
      <c r="C142" s="2">
        <f>IF($I142="","",IFERROR(INDEX('UK Institution Coverage'!$F$2:$F$727,MATCH($I142,'UK Institution Coverage'!$A$2:$A$727,0)),0))</f>
        <v>7</v>
      </c>
      <c r="D142" s="2">
        <f>IF($I142="","",IFERROR(INDEX('UK Institution Coverage'!$J$2:$J$727,MATCH($I142,'UK Institution Coverage'!$A$2:$A$727,0)),0))</f>
        <v>1</v>
      </c>
      <c r="E142" s="2">
        <f>IF($I142="","",IFERROR(INDEX('UK Institution Coverage'!$K$2:$K$727,MATCH($I142,'UK Institution Coverage'!$A$2:$A$727,0)),0))</f>
        <v>0</v>
      </c>
      <c r="F142" s="2">
        <f>IF($I142="","",IFERROR(INDEX('UK Institution Coverage'!$M$2:$M$727,MATCH($I142,'UK Institution Coverage'!$A$2:$A$727,0)),0))</f>
        <v>2</v>
      </c>
      <c r="G142" s="2" t="str">
        <f t="shared" si="4"/>
        <v>IT/Systems</v>
      </c>
      <c r="H142" s="2" t="str">
        <f t="shared" si="5"/>
        <v>2 - medium</v>
      </c>
      <c r="I142" t="str">
        <v>gloucestershire university</v>
      </c>
    </row>
    <row r="143" spans="1:9" ht="15" customHeight="1">
      <c r="A143" s="2" t="str">
        <v>National Foundation For Educational Research</v>
      </c>
      <c r="B143" s="2">
        <f>IF($I143="","",IFERROR(INDEX('UK Institution Coverage'!$E$2:$E$727,MATCH($I143,'UK Institution Coverage'!$A$2:$A$727,0)),0))</f>
        <v>8</v>
      </c>
      <c r="C143" s="2">
        <f>IF($I143="","",IFERROR(INDEX('UK Institution Coverage'!$F$2:$F$727,MATCH($I143,'UK Institution Coverage'!$A$2:$A$727,0)),0))</f>
        <v>8</v>
      </c>
      <c r="D143" s="2">
        <f>IF($I143="","",IFERROR(INDEX('UK Institution Coverage'!$J$2:$J$727,MATCH($I143,'UK Institution Coverage'!$A$2:$A$727,0)),0))</f>
        <v>0</v>
      </c>
      <c r="E143" s="2">
        <f>IF($I143="","",IFERROR(INDEX('UK Institution Coverage'!$K$2:$K$727,MATCH($I143,'UK Institution Coverage'!$A$2:$A$727,0)),0))</f>
        <v>0</v>
      </c>
      <c r="F143" s="2">
        <f>IF($I143="","",IFERROR(INDEX('UK Institution Coverage'!$M$2:$M$727,MATCH($I143,'UK Institution Coverage'!$A$2:$A$727,0)),0))</f>
        <v>1</v>
      </c>
      <c r="G143" s="2" t="str">
        <f t="shared" si="4"/>
        <v>Finance  IT/Systems</v>
      </c>
      <c r="H143" s="2" t="str">
        <f t="shared" si="5"/>
        <v>2 - medium</v>
      </c>
      <c r="I143" t="str">
        <v>national foundation for educational research</v>
      </c>
    </row>
    <row r="144" spans="1:9" ht="15" customHeight="1">
      <c r="A144" s="2" t="str">
        <v>Royal Holloway</v>
      </c>
      <c r="B144" s="2">
        <f>IF($I144="","",IFERROR(INDEX('UK Institution Coverage'!$E$2:$E$727,MATCH($I144,'UK Institution Coverage'!$A$2:$A$727,0)),0))</f>
        <v>8</v>
      </c>
      <c r="C144" s="2">
        <f>IF($I144="","",IFERROR(INDEX('UK Institution Coverage'!$F$2:$F$727,MATCH($I144,'UK Institution Coverage'!$A$2:$A$727,0)),0))</f>
        <v>6</v>
      </c>
      <c r="D144" s="2">
        <f>IF($I144="","",IFERROR(INDEX('UK Institution Coverage'!$J$2:$J$727,MATCH($I144,'UK Institution Coverage'!$A$2:$A$727,0)),0))</f>
        <v>1</v>
      </c>
      <c r="E144" s="2">
        <f>IF($I144="","",IFERROR(INDEX('UK Institution Coverage'!$K$2:$K$727,MATCH($I144,'UK Institution Coverage'!$A$2:$A$727,0)),0))</f>
        <v>1</v>
      </c>
      <c r="F144" s="2">
        <f>IF($I144="","",IFERROR(INDEX('UK Institution Coverage'!$M$2:$M$727,MATCH($I144,'UK Institution Coverage'!$A$2:$A$727,0)),0))</f>
        <v>3</v>
      </c>
      <c r="G144" s="2" t="str">
        <f t="shared" si="4"/>
        <v>complete</v>
      </c>
      <c r="H144" s="2" t="str">
        <f t="shared" si="5"/>
        <v>-</v>
      </c>
      <c r="I144" t="str">
        <v>royal holloway</v>
      </c>
    </row>
    <row r="145" spans="1:9" ht="15" customHeight="1">
      <c r="A145" s="2" t="str">
        <v>St Marys University Twickenham</v>
      </c>
      <c r="B145" s="2">
        <f>IF($I145="","",IFERROR(INDEX('UK Institution Coverage'!$E$2:$E$727,MATCH($I145,'UK Institution Coverage'!$A$2:$A$727,0)),0))</f>
        <v>8</v>
      </c>
      <c r="C145" s="2">
        <f>IF($I145="","",IFERROR(INDEX('UK Institution Coverage'!$F$2:$F$727,MATCH($I145,'UK Institution Coverage'!$A$2:$A$727,0)),0))</f>
        <v>4</v>
      </c>
      <c r="D145" s="2">
        <f>IF($I145="","",IFERROR(INDEX('UK Institution Coverage'!$J$2:$J$727,MATCH($I145,'UK Institution Coverage'!$A$2:$A$727,0)),0))</f>
        <v>3</v>
      </c>
      <c r="E145" s="2">
        <f>IF($I145="","",IFERROR(INDEX('UK Institution Coverage'!$K$2:$K$727,MATCH($I145,'UK Institution Coverage'!$A$2:$A$727,0)),0))</f>
        <v>1</v>
      </c>
      <c r="F145" s="2">
        <f>IF($I145="","",IFERROR(INDEX('UK Institution Coverage'!$M$2:$M$727,MATCH($I145,'UK Institution Coverage'!$A$2:$A$727,0)),0))</f>
        <v>3</v>
      </c>
      <c r="G145" s="2" t="str">
        <f t="shared" si="4"/>
        <v>complete</v>
      </c>
      <c r="H145" s="2" t="str">
        <f t="shared" si="5"/>
        <v>-</v>
      </c>
      <c r="I145" t="str">
        <v>st marys university twickenham</v>
      </c>
    </row>
    <row r="146" spans="1:9" ht="15" customHeight="1">
      <c r="A146" s="2" t="str">
        <v>Teeside University</v>
      </c>
      <c r="B146" s="2">
        <f>IF($I146="","",IFERROR(INDEX('UK Institution Coverage'!$E$2:$E$727,MATCH($I146,'UK Institution Coverage'!$A$2:$A$727,0)),0))</f>
        <v>9</v>
      </c>
      <c r="C146" s="2">
        <f>IF($I146="","",IFERROR(INDEX('UK Institution Coverage'!$F$2:$F$727,MATCH($I146,'UK Institution Coverage'!$A$2:$A$727,0)),0))</f>
        <v>4</v>
      </c>
      <c r="D146" s="2">
        <f>IF($I146="","",IFERROR(INDEX('UK Institution Coverage'!$J$2:$J$727,MATCH($I146,'UK Institution Coverage'!$A$2:$A$727,0)),0))</f>
        <v>2</v>
      </c>
      <c r="E146" s="2">
        <f>IF($I146="","",IFERROR(INDEX('UK Institution Coverage'!$K$2:$K$727,MATCH($I146,'UK Institution Coverage'!$A$2:$A$727,0)),0))</f>
        <v>3</v>
      </c>
      <c r="F146" s="2">
        <f>IF($I146="","",IFERROR(INDEX('UK Institution Coverage'!$M$2:$M$727,MATCH($I146,'UK Institution Coverage'!$A$2:$A$727,0)),0))</f>
        <v>3</v>
      </c>
      <c r="G146" s="2" t="str">
        <f t="shared" si="4"/>
        <v>complete</v>
      </c>
      <c r="H146" s="2" t="str">
        <f t="shared" si="5"/>
        <v>-</v>
      </c>
      <c r="I146" t="str">
        <v>teeside university</v>
      </c>
    </row>
    <row r="147" spans="1:9" ht="15" customHeight="1">
      <c r="A147" s="2" t="str">
        <v>Leeds Trinity University</v>
      </c>
      <c r="B147" s="2">
        <f>IF($I147="","",IFERROR(INDEX('UK Institution Coverage'!$E$2:$E$727,MATCH($I147,'UK Institution Coverage'!$A$2:$A$727,0)),0))</f>
        <v>7</v>
      </c>
      <c r="C147" s="2">
        <f>IF($I147="","",IFERROR(INDEX('UK Institution Coverage'!$F$2:$F$727,MATCH($I147,'UK Institution Coverage'!$A$2:$A$727,0)),0))</f>
        <v>4</v>
      </c>
      <c r="D147" s="2">
        <f>IF($I147="","",IFERROR(INDEX('UK Institution Coverage'!$J$2:$J$727,MATCH($I147,'UK Institution Coverage'!$A$2:$A$727,0)),0))</f>
        <v>1</v>
      </c>
      <c r="E147" s="2">
        <f>IF($I147="","",IFERROR(INDEX('UK Institution Coverage'!$K$2:$K$727,MATCH($I147,'UK Institution Coverage'!$A$2:$A$727,0)),0))</f>
        <v>2</v>
      </c>
      <c r="F147" s="2">
        <f>IF($I147="","",IFERROR(INDEX('UK Institution Coverage'!$M$2:$M$727,MATCH($I147,'UK Institution Coverage'!$A$2:$A$727,0)),0))</f>
        <v>3</v>
      </c>
      <c r="G147" s="2" t="str">
        <f t="shared" si="4"/>
        <v>complete</v>
      </c>
      <c r="H147" s="2" t="str">
        <f t="shared" si="5"/>
        <v>-</v>
      </c>
      <c r="I147" t="str">
        <v>leeds trinity university</v>
      </c>
    </row>
    <row r="148" spans="1:9" ht="15" customHeight="1">
      <c r="A148" s="2" t="str">
        <v>Royal College Of Music</v>
      </c>
      <c r="B148" s="2">
        <f>IF($I148="","",IFERROR(INDEX('UK Institution Coverage'!$E$2:$E$727,MATCH($I148,'UK Institution Coverage'!$A$2:$A$727,0)),0))</f>
        <v>7</v>
      </c>
      <c r="C148" s="2">
        <f>IF($I148="","",IFERROR(INDEX('UK Institution Coverage'!$F$2:$F$727,MATCH($I148,'UK Institution Coverage'!$A$2:$A$727,0)),0))</f>
        <v>2</v>
      </c>
      <c r="D148" s="2">
        <f>IF($I148="","",IFERROR(INDEX('UK Institution Coverage'!$J$2:$J$727,MATCH($I148,'UK Institution Coverage'!$A$2:$A$727,0)),0))</f>
        <v>5</v>
      </c>
      <c r="E148" s="2">
        <f>IF($I148="","",IFERROR(INDEX('UK Institution Coverage'!$K$2:$K$727,MATCH($I148,'UK Institution Coverage'!$A$2:$A$727,0)),0))</f>
        <v>0</v>
      </c>
      <c r="F148" s="2">
        <f>IF($I148="","",IFERROR(INDEX('UK Institution Coverage'!$M$2:$M$727,MATCH($I148,'UK Institution Coverage'!$A$2:$A$727,0)),0))</f>
        <v>2</v>
      </c>
      <c r="G148" s="2" t="str">
        <f t="shared" si="4"/>
        <v>IT/Systems</v>
      </c>
      <c r="H148" s="2" t="str">
        <f t="shared" si="5"/>
        <v>2 - medium</v>
      </c>
      <c r="I148" t="str">
        <v>royal college of music</v>
      </c>
    </row>
    <row r="149" spans="1:9" ht="15" customHeight="1">
      <c r="A149" s="2" t="str">
        <v>TEESSIDE UNIVERSITY</v>
      </c>
      <c r="B149" s="2">
        <f>IF($I149="","",IFERROR(INDEX('UK Institution Coverage'!$E$2:$E$727,MATCH($I149,'UK Institution Coverage'!$A$2:$A$727,0)),0))</f>
        <v>7</v>
      </c>
      <c r="C149" s="2">
        <f>IF($I149="","",IFERROR(INDEX('UK Institution Coverage'!$F$2:$F$727,MATCH($I149,'UK Institution Coverage'!$A$2:$A$727,0)),0))</f>
        <v>7</v>
      </c>
      <c r="D149" s="2">
        <f>IF($I149="","",IFERROR(INDEX('UK Institution Coverage'!$J$2:$J$727,MATCH($I149,'UK Institution Coverage'!$A$2:$A$727,0)),0))</f>
        <v>0</v>
      </c>
      <c r="E149" s="2">
        <f>IF($I149="","",IFERROR(INDEX('UK Institution Coverage'!$K$2:$K$727,MATCH($I149,'UK Institution Coverage'!$A$2:$A$727,0)),0))</f>
        <v>0</v>
      </c>
      <c r="F149" s="2">
        <f>IF($I149="","",IFERROR(INDEX('UK Institution Coverage'!$M$2:$M$727,MATCH($I149,'UK Institution Coverage'!$A$2:$A$727,0)),0))</f>
        <v>1</v>
      </c>
      <c r="G149" s="2" t="str">
        <f t="shared" si="4"/>
        <v>Finance  IT/Systems</v>
      </c>
      <c r="H149" s="2" t="str">
        <f t="shared" si="5"/>
        <v>2 - medium</v>
      </c>
      <c r="I149" t="str">
        <v>teesside university</v>
      </c>
    </row>
    <row r="150" spans="1:9" ht="15" customHeight="1">
      <c r="A150" s="2" t="str">
        <v>University Of The Highlands And Islands</v>
      </c>
      <c r="B150" s="2">
        <f>IF($I150="","",IFERROR(INDEX('UK Institution Coverage'!$E$2:$E$727,MATCH($I150,'UK Institution Coverage'!$A$2:$A$727,0)),0))</f>
        <v>7</v>
      </c>
      <c r="C150" s="2">
        <f>IF($I150="","",IFERROR(INDEX('UK Institution Coverage'!$F$2:$F$727,MATCH($I150,'UK Institution Coverage'!$A$2:$A$727,0)),0))</f>
        <v>5</v>
      </c>
      <c r="D150" s="2">
        <f>IF($I150="","",IFERROR(INDEX('UK Institution Coverage'!$J$2:$J$727,MATCH($I150,'UK Institution Coverage'!$A$2:$A$727,0)),0))</f>
        <v>2</v>
      </c>
      <c r="E150" s="2">
        <f>IF($I150="","",IFERROR(INDEX('UK Institution Coverage'!$K$2:$K$727,MATCH($I150,'UK Institution Coverage'!$A$2:$A$727,0)),0))</f>
        <v>0</v>
      </c>
      <c r="F150" s="2">
        <f>IF($I150="","",IFERROR(INDEX('UK Institution Coverage'!$M$2:$M$727,MATCH($I150,'UK Institution Coverage'!$A$2:$A$727,0)),0))</f>
        <v>2</v>
      </c>
      <c r="G150" s="2" t="str">
        <f t="shared" si="4"/>
        <v>IT/Systems</v>
      </c>
      <c r="H150" s="2" t="str">
        <f t="shared" si="5"/>
        <v>2 - medium</v>
      </c>
      <c r="I150" t="str">
        <v>the highlands and islands university</v>
      </c>
    </row>
    <row r="151" spans="1:9" ht="15" customHeight="1">
      <c r="A151" s="2" t="str">
        <v>University of Wales Trinity Saint David</v>
      </c>
      <c r="B151" s="2">
        <f>IF($I151="","",IFERROR(INDEX('UK Institution Coverage'!$E$2:$E$727,MATCH($I151,'UK Institution Coverage'!$A$2:$A$727,0)),0))</f>
        <v>7</v>
      </c>
      <c r="C151" s="2">
        <f>IF($I151="","",IFERROR(INDEX('UK Institution Coverage'!$F$2:$F$727,MATCH($I151,'UK Institution Coverage'!$A$2:$A$727,0)),0))</f>
        <v>7</v>
      </c>
      <c r="D151" s="2">
        <f>IF($I151="","",IFERROR(INDEX('UK Institution Coverage'!$J$2:$J$727,MATCH($I151,'UK Institution Coverage'!$A$2:$A$727,0)),0))</f>
        <v>0</v>
      </c>
      <c r="E151" s="2">
        <f>IF($I151="","",IFERROR(INDEX('UK Institution Coverage'!$K$2:$K$727,MATCH($I151,'UK Institution Coverage'!$A$2:$A$727,0)),0))</f>
        <v>0</v>
      </c>
      <c r="F151" s="2">
        <f>IF($I151="","",IFERROR(INDEX('UK Institution Coverage'!$M$2:$M$727,MATCH($I151,'UK Institution Coverage'!$A$2:$A$727,0)),0))</f>
        <v>1</v>
      </c>
      <c r="G151" s="2" t="str">
        <f t="shared" si="4"/>
        <v>Finance  IT/Systems</v>
      </c>
      <c r="H151" s="2" t="str">
        <f t="shared" si="5"/>
        <v>2 - medium</v>
      </c>
      <c r="I151" t="str">
        <v>wales trinity saint david university</v>
      </c>
    </row>
    <row r="152" spans="1:9" ht="15" customHeight="1">
      <c r="A152" s="2" t="str">
        <v>Arden University</v>
      </c>
      <c r="B152" s="2">
        <f>IF($I152="","",IFERROR(INDEX('UK Institution Coverage'!$E$2:$E$727,MATCH($I152,'UK Institution Coverage'!$A$2:$A$727,0)),0))</f>
        <v>6</v>
      </c>
      <c r="C152" s="2">
        <f>IF($I152="","",IFERROR(INDEX('UK Institution Coverage'!$F$2:$F$727,MATCH($I152,'UK Institution Coverage'!$A$2:$A$727,0)),0))</f>
        <v>4</v>
      </c>
      <c r="D152" s="2">
        <f>IF($I152="","",IFERROR(INDEX('UK Institution Coverage'!$J$2:$J$727,MATCH($I152,'UK Institution Coverage'!$A$2:$A$727,0)),0))</f>
        <v>0</v>
      </c>
      <c r="E152" s="2">
        <f>IF($I152="","",IFERROR(INDEX('UK Institution Coverage'!$K$2:$K$727,MATCH($I152,'UK Institution Coverage'!$A$2:$A$727,0)),0))</f>
        <v>2</v>
      </c>
      <c r="F152" s="2">
        <f>IF($I152="","",IFERROR(INDEX('UK Institution Coverage'!$M$2:$M$727,MATCH($I152,'UK Institution Coverage'!$A$2:$A$727,0)),0))</f>
        <v>2</v>
      </c>
      <c r="G152" s="2" t="str">
        <f t="shared" si="4"/>
        <v xml:space="preserve">Finance  </v>
      </c>
      <c r="H152" s="2" t="str">
        <f t="shared" si="5"/>
        <v>2 - medium</v>
      </c>
      <c r="I152" t="str">
        <v>arden university</v>
      </c>
    </row>
    <row r="153" spans="1:9" ht="15" customHeight="1">
      <c r="A153" s="2" t="str">
        <v>Brighton and Sussex Medical School</v>
      </c>
      <c r="B153" s="2">
        <f>IF($I153="","",IFERROR(INDEX('UK Institution Coverage'!$E$2:$E$727,MATCH($I153,'UK Institution Coverage'!$A$2:$A$727,0)),0))</f>
        <v>6</v>
      </c>
      <c r="C153" s="2">
        <f>IF($I153="","",IFERROR(INDEX('UK Institution Coverage'!$F$2:$F$727,MATCH($I153,'UK Institution Coverage'!$A$2:$A$727,0)),0))</f>
        <v>5</v>
      </c>
      <c r="D153" s="2">
        <f>IF($I153="","",IFERROR(INDEX('UK Institution Coverage'!$J$2:$J$727,MATCH($I153,'UK Institution Coverage'!$A$2:$A$727,0)),0))</f>
        <v>1</v>
      </c>
      <c r="E153" s="2">
        <f>IF($I153="","",IFERROR(INDEX('UK Institution Coverage'!$K$2:$K$727,MATCH($I153,'UK Institution Coverage'!$A$2:$A$727,0)),0))</f>
        <v>0</v>
      </c>
      <c r="F153" s="2">
        <f>IF($I153="","",IFERROR(INDEX('UK Institution Coverage'!$M$2:$M$727,MATCH($I153,'UK Institution Coverage'!$A$2:$A$727,0)),0))</f>
        <v>2</v>
      </c>
      <c r="G153" s="2" t="str">
        <f t="shared" si="4"/>
        <v>IT/Systems</v>
      </c>
      <c r="H153" s="2" t="str">
        <f t="shared" si="5"/>
        <v>2 - medium</v>
      </c>
      <c r="I153" t="str">
        <v>brighton and sussex medical school</v>
      </c>
    </row>
    <row r="154" spans="1:9" ht="15" customHeight="1">
      <c r="A154" s="2" t="str">
        <v>University of Brighton</v>
      </c>
      <c r="B154" s="2">
        <f>IF($I154="","",IFERROR(INDEX('UK Institution Coverage'!$E$2:$E$727,MATCH($I154,'UK Institution Coverage'!$A$2:$A$727,0)),0))</f>
        <v>6</v>
      </c>
      <c r="C154" s="2">
        <f>IF($I154="","",IFERROR(INDEX('UK Institution Coverage'!$F$2:$F$727,MATCH($I154,'UK Institution Coverage'!$A$2:$A$727,0)),0))</f>
        <v>4</v>
      </c>
      <c r="D154" s="2">
        <f>IF($I154="","",IFERROR(INDEX('UK Institution Coverage'!$J$2:$J$727,MATCH($I154,'UK Institution Coverage'!$A$2:$A$727,0)),0))</f>
        <v>1</v>
      </c>
      <c r="E154" s="2">
        <f>IF($I154="","",IFERROR(INDEX('UK Institution Coverage'!$K$2:$K$727,MATCH($I154,'UK Institution Coverage'!$A$2:$A$727,0)),0))</f>
        <v>1</v>
      </c>
      <c r="F154" s="2">
        <f>IF($I154="","",IFERROR(INDEX('UK Institution Coverage'!$M$2:$M$727,MATCH($I154,'UK Institution Coverage'!$A$2:$A$727,0)),0))</f>
        <v>3</v>
      </c>
      <c r="G154" s="2" t="str">
        <f t="shared" si="4"/>
        <v>complete</v>
      </c>
      <c r="H154" s="2" t="str">
        <f t="shared" si="5"/>
        <v>-</v>
      </c>
      <c r="I154" t="str">
        <v>brighton university</v>
      </c>
    </row>
    <row r="155" spans="1:9" ht="15" customHeight="1">
      <c r="A155" s="2" t="str">
        <v>Buckinghamshire New University</v>
      </c>
      <c r="B155" s="2">
        <f>IF($I155="","",IFERROR(INDEX('UK Institution Coverage'!$E$2:$E$727,MATCH($I155,'UK Institution Coverage'!$A$2:$A$727,0)),0))</f>
        <v>6</v>
      </c>
      <c r="C155" s="2">
        <f>IF($I155="","",IFERROR(INDEX('UK Institution Coverage'!$F$2:$F$727,MATCH($I155,'UK Institution Coverage'!$A$2:$A$727,0)),0))</f>
        <v>4</v>
      </c>
      <c r="D155" s="2">
        <f>IF($I155="","",IFERROR(INDEX('UK Institution Coverage'!$J$2:$J$727,MATCH($I155,'UK Institution Coverage'!$A$2:$A$727,0)),0))</f>
        <v>0</v>
      </c>
      <c r="E155" s="2">
        <f>IF($I155="","",IFERROR(INDEX('UK Institution Coverage'!$K$2:$K$727,MATCH($I155,'UK Institution Coverage'!$A$2:$A$727,0)),0))</f>
        <v>2</v>
      </c>
      <c r="F155" s="2">
        <f>IF($I155="","",IFERROR(INDEX('UK Institution Coverage'!$M$2:$M$727,MATCH($I155,'UK Institution Coverage'!$A$2:$A$727,0)),0))</f>
        <v>2</v>
      </c>
      <c r="G155" s="2" t="str">
        <f t="shared" si="4"/>
        <v xml:space="preserve">Finance  </v>
      </c>
      <c r="H155" s="2" t="str">
        <f t="shared" si="5"/>
        <v>2 - medium</v>
      </c>
      <c r="I155" t="str">
        <v>buckinghamshire new university</v>
      </c>
    </row>
    <row r="156" spans="1:9" ht="15" customHeight="1">
      <c r="A156" s="2" t="str">
        <v>The Courtauld Institute of Art</v>
      </c>
      <c r="B156" s="2">
        <f>IF($I156="","",IFERROR(INDEX('UK Institution Coverage'!$E$2:$E$727,MATCH($I156,'UK Institution Coverage'!$A$2:$A$727,0)),0))</f>
        <v>6</v>
      </c>
      <c r="C156" s="2">
        <f>IF($I156="","",IFERROR(INDEX('UK Institution Coverage'!$F$2:$F$727,MATCH($I156,'UK Institution Coverage'!$A$2:$A$727,0)),0))</f>
        <v>2</v>
      </c>
      <c r="D156" s="2">
        <f>IF($I156="","",IFERROR(INDEX('UK Institution Coverage'!$J$2:$J$727,MATCH($I156,'UK Institution Coverage'!$A$2:$A$727,0)),0))</f>
        <v>2</v>
      </c>
      <c r="E156" s="2">
        <f>IF($I156="","",IFERROR(INDEX('UK Institution Coverage'!$K$2:$K$727,MATCH($I156,'UK Institution Coverage'!$A$2:$A$727,0)),0))</f>
        <v>1</v>
      </c>
      <c r="F156" s="2">
        <f>IF($I156="","",IFERROR(INDEX('UK Institution Coverage'!$M$2:$M$727,MATCH($I156,'UK Institution Coverage'!$A$2:$A$727,0)),0))</f>
        <v>3</v>
      </c>
      <c r="G156" s="2" t="str">
        <f t="shared" si="4"/>
        <v>complete</v>
      </c>
      <c r="H156" s="2" t="str">
        <f t="shared" si="5"/>
        <v>-</v>
      </c>
      <c r="I156" t="str">
        <v>courtauld institute of art</v>
      </c>
    </row>
    <row r="157" spans="1:9" ht="15" customHeight="1">
      <c r="A157" s="2" t="str">
        <v>The Glasgow School of Art</v>
      </c>
      <c r="B157" s="2">
        <f>IF($I157="","",IFERROR(INDEX('UK Institution Coverage'!$E$2:$E$727,MATCH($I157,'UK Institution Coverage'!$A$2:$A$727,0)),0))</f>
        <v>6</v>
      </c>
      <c r="C157" s="2">
        <f>IF($I157="","",IFERROR(INDEX('UK Institution Coverage'!$F$2:$F$727,MATCH($I157,'UK Institution Coverage'!$A$2:$A$727,0)),0))</f>
        <v>3</v>
      </c>
      <c r="D157" s="2">
        <f>IF($I157="","",IFERROR(INDEX('UK Institution Coverage'!$J$2:$J$727,MATCH($I157,'UK Institution Coverage'!$A$2:$A$727,0)),0))</f>
        <v>2</v>
      </c>
      <c r="E157" s="2">
        <f>IF($I157="","",IFERROR(INDEX('UK Institution Coverage'!$K$2:$K$727,MATCH($I157,'UK Institution Coverage'!$A$2:$A$727,0)),0))</f>
        <v>1</v>
      </c>
      <c r="F157" s="2">
        <f>IF($I157="","",IFERROR(INDEX('UK Institution Coverage'!$M$2:$M$727,MATCH($I157,'UK Institution Coverage'!$A$2:$A$727,0)),0))</f>
        <v>3</v>
      </c>
      <c r="G157" s="2" t="str">
        <f t="shared" si="4"/>
        <v>complete</v>
      </c>
      <c r="H157" s="2" t="str">
        <f t="shared" si="5"/>
        <v>-</v>
      </c>
      <c r="I157" t="str">
        <v>glasgow school of art</v>
      </c>
    </row>
    <row r="158" spans="1:9" ht="15" customHeight="1">
      <c r="A158" s="2" t="str">
        <v>The James Hutton Institute</v>
      </c>
      <c r="B158" s="2">
        <f>IF($I158="","",IFERROR(INDEX('UK Institution Coverage'!$E$2:$E$727,MATCH($I158,'UK Institution Coverage'!$A$2:$A$727,0)),0))</f>
        <v>6</v>
      </c>
      <c r="C158" s="2">
        <f>IF($I158="","",IFERROR(INDEX('UK Institution Coverage'!$F$2:$F$727,MATCH($I158,'UK Institution Coverage'!$A$2:$A$727,0)),0))</f>
        <v>3</v>
      </c>
      <c r="D158" s="2">
        <f>IF($I158="","",IFERROR(INDEX('UK Institution Coverage'!$J$2:$J$727,MATCH($I158,'UK Institution Coverage'!$A$2:$A$727,0)),0))</f>
        <v>2</v>
      </c>
      <c r="E158" s="2">
        <f>IF($I158="","",IFERROR(INDEX('UK Institution Coverage'!$K$2:$K$727,MATCH($I158,'UK Institution Coverage'!$A$2:$A$727,0)),0))</f>
        <v>1</v>
      </c>
      <c r="F158" s="2">
        <f>IF($I158="","",IFERROR(INDEX('UK Institution Coverage'!$M$2:$M$727,MATCH($I158,'UK Institution Coverage'!$A$2:$A$727,0)),0))</f>
        <v>3</v>
      </c>
      <c r="G158" s="2" t="str">
        <f t="shared" si="4"/>
        <v>complete</v>
      </c>
      <c r="H158" s="2" t="str">
        <f t="shared" si="5"/>
        <v>-</v>
      </c>
      <c r="I158" t="str">
        <v>james hutton institute</v>
      </c>
    </row>
    <row r="159" spans="1:9" ht="15" customHeight="1">
      <c r="A159" s="2" t="str">
        <v>Norwich University of the Arts</v>
      </c>
      <c r="B159" s="2">
        <f>IF($I159="","",IFERROR(INDEX('UK Institution Coverage'!$E$2:$E$727,MATCH($I159,'UK Institution Coverage'!$A$2:$A$727,0)),0))</f>
        <v>6</v>
      </c>
      <c r="C159" s="2">
        <f>IF($I159="","",IFERROR(INDEX('UK Institution Coverage'!$F$2:$F$727,MATCH($I159,'UK Institution Coverage'!$A$2:$A$727,0)),0))</f>
        <v>5</v>
      </c>
      <c r="D159" s="2">
        <f>IF($I159="","",IFERROR(INDEX('UK Institution Coverage'!$J$2:$J$727,MATCH($I159,'UK Institution Coverage'!$A$2:$A$727,0)),0))</f>
        <v>1</v>
      </c>
      <c r="E159" s="2">
        <f>IF($I159="","",IFERROR(INDEX('UK Institution Coverage'!$K$2:$K$727,MATCH($I159,'UK Institution Coverage'!$A$2:$A$727,0)),0))</f>
        <v>0</v>
      </c>
      <c r="F159" s="2">
        <f>IF($I159="","",IFERROR(INDEX('UK Institution Coverage'!$M$2:$M$727,MATCH($I159,'UK Institution Coverage'!$A$2:$A$727,0)),0))</f>
        <v>2</v>
      </c>
      <c r="G159" s="2" t="str">
        <f t="shared" si="4"/>
        <v>IT/Systems</v>
      </c>
      <c r="H159" s="2" t="str">
        <f t="shared" si="5"/>
        <v>2 - medium</v>
      </c>
      <c r="I159" t="str">
        <v>norwich university of the arts</v>
      </c>
    </row>
    <row r="160" spans="1:9" ht="15" customHeight="1">
      <c r="A160" s="2" t="str">
        <v>Ravensbourne University London</v>
      </c>
      <c r="B160" s="2">
        <f>IF($I160="","",IFERROR(INDEX('UK Institution Coverage'!$E$2:$E$727,MATCH($I160,'UK Institution Coverage'!$A$2:$A$727,0)),0))</f>
        <v>6</v>
      </c>
      <c r="C160" s="2">
        <f>IF($I160="","",IFERROR(INDEX('UK Institution Coverage'!$F$2:$F$727,MATCH($I160,'UK Institution Coverage'!$A$2:$A$727,0)),0))</f>
        <v>2</v>
      </c>
      <c r="D160" s="2">
        <f>IF($I160="","",IFERROR(INDEX('UK Institution Coverage'!$J$2:$J$727,MATCH($I160,'UK Institution Coverage'!$A$2:$A$727,0)),0))</f>
        <v>3</v>
      </c>
      <c r="E160" s="2">
        <f>IF($I160="","",IFERROR(INDEX('UK Institution Coverage'!$K$2:$K$727,MATCH($I160,'UK Institution Coverage'!$A$2:$A$727,0)),0))</f>
        <v>1</v>
      </c>
      <c r="F160" s="2">
        <f>IF($I160="","",IFERROR(INDEX('UK Institution Coverage'!$M$2:$M$727,MATCH($I160,'UK Institution Coverage'!$A$2:$A$727,0)),0))</f>
        <v>3</v>
      </c>
      <c r="G160" s="2" t="str">
        <f t="shared" si="4"/>
        <v>complete</v>
      </c>
      <c r="H160" s="2" t="str">
        <f t="shared" si="5"/>
        <v>-</v>
      </c>
      <c r="I160" t="str">
        <v>ravensbourne university london</v>
      </c>
    </row>
    <row r="161" spans="1:9" ht="15" customHeight="1">
      <c r="A161" s="2" t="str">
        <v>University Of Roehampton</v>
      </c>
      <c r="B161" s="2">
        <f>IF($I161="","",IFERROR(INDEX('UK Institution Coverage'!$E$2:$E$727,MATCH($I161,'UK Institution Coverage'!$A$2:$A$727,0)),0))</f>
        <v>6</v>
      </c>
      <c r="C161" s="2">
        <f>IF($I161="","",IFERROR(INDEX('UK Institution Coverage'!$F$2:$F$727,MATCH($I161,'UK Institution Coverage'!$A$2:$A$727,0)),0))</f>
        <v>2</v>
      </c>
      <c r="D161" s="2">
        <f>IF($I161="","",IFERROR(INDEX('UK Institution Coverage'!$J$2:$J$727,MATCH($I161,'UK Institution Coverage'!$A$2:$A$727,0)),0))</f>
        <v>3</v>
      </c>
      <c r="E161" s="2">
        <f>IF($I161="","",IFERROR(INDEX('UK Institution Coverage'!$K$2:$K$727,MATCH($I161,'UK Institution Coverage'!$A$2:$A$727,0)),0))</f>
        <v>1</v>
      </c>
      <c r="F161" s="2">
        <f>IF($I161="","",IFERROR(INDEX('UK Institution Coverage'!$M$2:$M$727,MATCH($I161,'UK Institution Coverage'!$A$2:$A$727,0)),0))</f>
        <v>3</v>
      </c>
      <c r="G161" s="2" t="str">
        <f t="shared" si="4"/>
        <v>complete</v>
      </c>
      <c r="H161" s="2" t="str">
        <f t="shared" si="5"/>
        <v>-</v>
      </c>
      <c r="I161" t="str">
        <v>roehampton university</v>
      </c>
    </row>
    <row r="162" spans="1:9" ht="15" customHeight="1">
      <c r="A162" s="2" t="str">
        <v>Royal Agricultural University</v>
      </c>
      <c r="B162" s="2">
        <f>IF($I162="","",IFERROR(INDEX('UK Institution Coverage'!$E$2:$E$727,MATCH($I162,'UK Institution Coverage'!$A$2:$A$727,0)),0))</f>
        <v>6</v>
      </c>
      <c r="C162" s="2">
        <f>IF($I162="","",IFERROR(INDEX('UK Institution Coverage'!$F$2:$F$727,MATCH($I162,'UK Institution Coverage'!$A$2:$A$727,0)),0))</f>
        <v>4</v>
      </c>
      <c r="D162" s="2">
        <f>IF($I162="","",IFERROR(INDEX('UK Institution Coverage'!$J$2:$J$727,MATCH($I162,'UK Institution Coverage'!$A$2:$A$727,0)),0))</f>
        <v>1</v>
      </c>
      <c r="E162" s="2">
        <f>IF($I162="","",IFERROR(INDEX('UK Institution Coverage'!$K$2:$K$727,MATCH($I162,'UK Institution Coverage'!$A$2:$A$727,0)),0))</f>
        <v>1</v>
      </c>
      <c r="F162" s="2">
        <f>IF($I162="","",IFERROR(INDEX('UK Institution Coverage'!$M$2:$M$727,MATCH($I162,'UK Institution Coverage'!$A$2:$A$727,0)),0))</f>
        <v>3</v>
      </c>
      <c r="G162" s="2" t="str">
        <f t="shared" si="4"/>
        <v>complete</v>
      </c>
      <c r="H162" s="2" t="str">
        <f t="shared" si="5"/>
        <v>-</v>
      </c>
      <c r="I162" t="str">
        <v>royal agricultural university</v>
      </c>
    </row>
    <row r="163" spans="1:9" ht="15" customHeight="1">
      <c r="A163" s="2" t="str">
        <v>The Royal Central School Of Speech And Drama</v>
      </c>
      <c r="B163" s="2">
        <f>IF($I163="","",IFERROR(INDEX('UK Institution Coverage'!$E$2:$E$727,MATCH($I163,'UK Institution Coverage'!$A$2:$A$727,0)),0))</f>
        <v>6</v>
      </c>
      <c r="C163" s="2">
        <f>IF($I163="","",IFERROR(INDEX('UK Institution Coverage'!$F$2:$F$727,MATCH($I163,'UK Institution Coverage'!$A$2:$A$727,0)),0))</f>
        <v>2</v>
      </c>
      <c r="D163" s="2">
        <f>IF($I163="","",IFERROR(INDEX('UK Institution Coverage'!$J$2:$J$727,MATCH($I163,'UK Institution Coverage'!$A$2:$A$727,0)),0))</f>
        <v>3</v>
      </c>
      <c r="E163" s="2">
        <f>IF($I163="","",IFERROR(INDEX('UK Institution Coverage'!$K$2:$K$727,MATCH($I163,'UK Institution Coverage'!$A$2:$A$727,0)),0))</f>
        <v>1</v>
      </c>
      <c r="F163" s="2">
        <f>IF($I163="","",IFERROR(INDEX('UK Institution Coverage'!$M$2:$M$727,MATCH($I163,'UK Institution Coverage'!$A$2:$A$727,0)),0))</f>
        <v>3</v>
      </c>
      <c r="G163" s="2" t="str">
        <f t="shared" si="4"/>
        <v>complete</v>
      </c>
      <c r="H163" s="2" t="str">
        <f t="shared" si="5"/>
        <v>-</v>
      </c>
      <c r="I163" t="str">
        <v>royal central school of speech and drama</v>
      </c>
    </row>
    <row r="164" spans="1:9" ht="15" customHeight="1">
      <c r="A164" s="2" t="str">
        <v>Wrexham University</v>
      </c>
      <c r="B164" s="2">
        <f>IF($I164="","",IFERROR(INDEX('UK Institution Coverage'!$E$2:$E$727,MATCH($I164,'UK Institution Coverage'!$A$2:$A$727,0)),0))</f>
        <v>6</v>
      </c>
      <c r="C164" s="2">
        <f>IF($I164="","",IFERROR(INDEX('UK Institution Coverage'!$F$2:$F$727,MATCH($I164,'UK Institution Coverage'!$A$2:$A$727,0)),0))</f>
        <v>2</v>
      </c>
      <c r="D164" s="2">
        <f>IF($I164="","",IFERROR(INDEX('UK Institution Coverage'!$J$2:$J$727,MATCH($I164,'UK Institution Coverage'!$A$2:$A$727,0)),0))</f>
        <v>2</v>
      </c>
      <c r="E164" s="2">
        <f>IF($I164="","",IFERROR(INDEX('UK Institution Coverage'!$K$2:$K$727,MATCH($I164,'UK Institution Coverage'!$A$2:$A$727,0)),0))</f>
        <v>1</v>
      </c>
      <c r="F164" s="2">
        <f>IF($I164="","",IFERROR(INDEX('UK Institution Coverage'!$M$2:$M$727,MATCH($I164,'UK Institution Coverage'!$A$2:$A$727,0)),0))</f>
        <v>3</v>
      </c>
      <c r="G164" s="2" t="str">
        <f t="shared" si="4"/>
        <v>complete</v>
      </c>
      <c r="H164" s="2" t="str">
        <f t="shared" si="5"/>
        <v>-</v>
      </c>
      <c r="I164" t="str">
        <v>wrexham university</v>
      </c>
    </row>
    <row r="165" spans="1:9" ht="15" customHeight="1">
      <c r="A165" s="2" t="str">
        <v>BRAC University</v>
      </c>
      <c r="B165" s="2">
        <f>IF($I165="","",IFERROR(INDEX('UK Institution Coverage'!$E$2:$E$727,MATCH($I165,'UK Institution Coverage'!$A$2:$A$727,0)),0))</f>
        <v>5</v>
      </c>
      <c r="C165" s="2">
        <f>IF($I165="","",IFERROR(INDEX('UK Institution Coverage'!$F$2:$F$727,MATCH($I165,'UK Institution Coverage'!$A$2:$A$727,0)),0))</f>
        <v>3</v>
      </c>
      <c r="D165" s="2">
        <f>IF($I165="","",IFERROR(INDEX('UK Institution Coverage'!$J$2:$J$727,MATCH($I165,'UK Institution Coverage'!$A$2:$A$727,0)),0))</f>
        <v>1</v>
      </c>
      <c r="E165" s="2">
        <f>IF($I165="","",IFERROR(INDEX('UK Institution Coverage'!$K$2:$K$727,MATCH($I165,'UK Institution Coverage'!$A$2:$A$727,0)),0))</f>
        <v>1</v>
      </c>
      <c r="F165" s="2">
        <f>IF($I165="","",IFERROR(INDEX('UK Institution Coverage'!$M$2:$M$727,MATCH($I165,'UK Institution Coverage'!$A$2:$A$727,0)),0))</f>
        <v>3</v>
      </c>
      <c r="G165" s="2" t="str">
        <f t="shared" si="4"/>
        <v>complete</v>
      </c>
      <c r="H165" s="2" t="str">
        <f t="shared" si="5"/>
        <v>-</v>
      </c>
      <c r="I165" t="str">
        <v>brac university</v>
      </c>
    </row>
    <row r="166" spans="1:9" ht="15" customHeight="1">
      <c r="A166" s="2" t="str">
        <v>British Antarctic Survey</v>
      </c>
      <c r="B166" s="2">
        <f>IF($I166="","",IFERROR(INDEX('UK Institution Coverage'!$E$2:$E$727,MATCH($I166,'UK Institution Coverage'!$A$2:$A$727,0)),0))</f>
        <v>5</v>
      </c>
      <c r="C166" s="2">
        <f>IF($I166="","",IFERROR(INDEX('UK Institution Coverage'!$F$2:$F$727,MATCH($I166,'UK Institution Coverage'!$A$2:$A$727,0)),0))</f>
        <v>3</v>
      </c>
      <c r="D166" s="2">
        <f>IF($I166="","",IFERROR(INDEX('UK Institution Coverage'!$J$2:$J$727,MATCH($I166,'UK Institution Coverage'!$A$2:$A$727,0)),0))</f>
        <v>0</v>
      </c>
      <c r="E166" s="2">
        <f>IF($I166="","",IFERROR(INDEX('UK Institution Coverage'!$K$2:$K$727,MATCH($I166,'UK Institution Coverage'!$A$2:$A$727,0)),0))</f>
        <v>0</v>
      </c>
      <c r="F166" s="2">
        <f>IF($I166="","",IFERROR(INDEX('UK Institution Coverage'!$M$2:$M$727,MATCH($I166,'UK Institution Coverage'!$A$2:$A$727,0)),0))</f>
        <v>1</v>
      </c>
      <c r="G166" s="2" t="str">
        <f t="shared" si="4"/>
        <v>Finance  IT/Systems</v>
      </c>
      <c r="H166" s="2" t="str">
        <f t="shared" si="5"/>
        <v>2 - medium</v>
      </c>
      <c r="I166" t="str">
        <v>british antarctic survey</v>
      </c>
    </row>
    <row r="167" spans="1:9" ht="15" customHeight="1">
      <c r="A167" s="2" t="str">
        <v>University of Buckingham</v>
      </c>
      <c r="B167" s="2">
        <f>IF($I167="","",IFERROR(INDEX('UK Institution Coverage'!$E$2:$E$727,MATCH($I167,'UK Institution Coverage'!$A$2:$A$727,0)),0))</f>
        <v>5</v>
      </c>
      <c r="C167" s="2">
        <f>IF($I167="","",IFERROR(INDEX('UK Institution Coverage'!$F$2:$F$727,MATCH($I167,'UK Institution Coverage'!$A$2:$A$727,0)),0))</f>
        <v>2</v>
      </c>
      <c r="D167" s="2">
        <f>IF($I167="","",IFERROR(INDEX('UK Institution Coverage'!$J$2:$J$727,MATCH($I167,'UK Institution Coverage'!$A$2:$A$727,0)),0))</f>
        <v>2</v>
      </c>
      <c r="E167" s="2">
        <f>IF($I167="","",IFERROR(INDEX('UK Institution Coverage'!$K$2:$K$727,MATCH($I167,'UK Institution Coverage'!$A$2:$A$727,0)),0))</f>
        <v>1</v>
      </c>
      <c r="F167" s="2">
        <f>IF($I167="","",IFERROR(INDEX('UK Institution Coverage'!$M$2:$M$727,MATCH($I167,'UK Institution Coverage'!$A$2:$A$727,0)),0))</f>
        <v>3</v>
      </c>
      <c r="G167" s="2" t="str">
        <f t="shared" si="4"/>
        <v>complete</v>
      </c>
      <c r="H167" s="2" t="str">
        <f t="shared" si="5"/>
        <v>-</v>
      </c>
      <c r="I167" t="str">
        <v>buckingham university</v>
      </c>
    </row>
    <row r="168" spans="1:9" ht="15" customHeight="1">
      <c r="A168" s="2" t="str">
        <v>University of Chichester</v>
      </c>
      <c r="B168" s="2">
        <f>IF($I168="","",IFERROR(INDEX('UK Institution Coverage'!$E$2:$E$727,MATCH($I168,'UK Institution Coverage'!$A$2:$A$727,0)),0))</f>
        <v>5</v>
      </c>
      <c r="C168" s="2">
        <f>IF($I168="","",IFERROR(INDEX('UK Institution Coverage'!$F$2:$F$727,MATCH($I168,'UK Institution Coverage'!$A$2:$A$727,0)),0))</f>
        <v>1</v>
      </c>
      <c r="D168" s="2">
        <f>IF($I168="","",IFERROR(INDEX('UK Institution Coverage'!$J$2:$J$727,MATCH($I168,'UK Institution Coverage'!$A$2:$A$727,0)),0))</f>
        <v>3</v>
      </c>
      <c r="E168" s="2">
        <f>IF($I168="","",IFERROR(INDEX('UK Institution Coverage'!$K$2:$K$727,MATCH($I168,'UK Institution Coverage'!$A$2:$A$727,0)),0))</f>
        <v>1</v>
      </c>
      <c r="F168" s="2">
        <f>IF($I168="","",IFERROR(INDEX('UK Institution Coverage'!$M$2:$M$727,MATCH($I168,'UK Institution Coverage'!$A$2:$A$727,0)),0))</f>
        <v>3</v>
      </c>
      <c r="G168" s="2" t="str">
        <f t="shared" si="4"/>
        <v>complete</v>
      </c>
      <c r="H168" s="2" t="str">
        <f t="shared" si="5"/>
        <v>-</v>
      </c>
      <c r="I168" t="str">
        <v>chichester university</v>
      </c>
    </row>
    <row r="169" spans="1:9" ht="15" customHeight="1">
      <c r="A169" s="2" t="str">
        <v>Earlham Institute</v>
      </c>
      <c r="B169" s="2">
        <f>IF($I169="","",IFERROR(INDEX('UK Institution Coverage'!$E$2:$E$727,MATCH($I169,'UK Institution Coverage'!$A$2:$A$727,0)),0))</f>
        <v>5</v>
      </c>
      <c r="C169" s="2">
        <f>IF($I169="","",IFERROR(INDEX('UK Institution Coverage'!$F$2:$F$727,MATCH($I169,'UK Institution Coverage'!$A$2:$A$727,0)),0))</f>
        <v>2</v>
      </c>
      <c r="D169" s="2">
        <f>IF($I169="","",IFERROR(INDEX('UK Institution Coverage'!$J$2:$J$727,MATCH($I169,'UK Institution Coverage'!$A$2:$A$727,0)),0))</f>
        <v>0</v>
      </c>
      <c r="E169" s="2">
        <f>IF($I169="","",IFERROR(INDEX('UK Institution Coverage'!$K$2:$K$727,MATCH($I169,'UK Institution Coverage'!$A$2:$A$727,0)),0))</f>
        <v>1</v>
      </c>
      <c r="F169" s="2">
        <f>IF($I169="","",IFERROR(INDEX('UK Institution Coverage'!$M$2:$M$727,MATCH($I169,'UK Institution Coverage'!$A$2:$A$727,0)),0))</f>
        <v>2</v>
      </c>
      <c r="G169" s="2" t="str">
        <f t="shared" si="4"/>
        <v xml:space="preserve">Finance  </v>
      </c>
      <c r="H169" s="2" t="str">
        <f t="shared" si="5"/>
        <v>2 - medium</v>
      </c>
      <c r="I169" t="str">
        <v>earlham institute</v>
      </c>
    </row>
    <row r="170" spans="1:9" ht="15" customHeight="1">
      <c r="A170" s="2" t="str">
        <v>London School of Hygiene &amp; Tropical Medicine</v>
      </c>
      <c r="B170" s="2">
        <f>IF($I170="","",IFERROR(INDEX('UK Institution Coverage'!$E$2:$E$727,MATCH($I170,'UK Institution Coverage'!$A$2:$A$727,0)),0))</f>
        <v>5</v>
      </c>
      <c r="C170" s="2">
        <f>IF($I170="","",IFERROR(INDEX('UK Institution Coverage'!$F$2:$F$727,MATCH($I170,'UK Institution Coverage'!$A$2:$A$727,0)),0))</f>
        <v>2</v>
      </c>
      <c r="D170" s="2">
        <f>IF($I170="","",IFERROR(INDEX('UK Institution Coverage'!$J$2:$J$727,MATCH($I170,'UK Institution Coverage'!$A$2:$A$727,0)),0))</f>
        <v>3</v>
      </c>
      <c r="E170" s="2">
        <f>IF($I170="","",IFERROR(INDEX('UK Institution Coverage'!$K$2:$K$727,MATCH($I170,'UK Institution Coverage'!$A$2:$A$727,0)),0))</f>
        <v>0</v>
      </c>
      <c r="F170" s="2">
        <f>IF($I170="","",IFERROR(INDEX('UK Institution Coverage'!$M$2:$M$727,MATCH($I170,'UK Institution Coverage'!$A$2:$A$727,0)),0))</f>
        <v>2</v>
      </c>
      <c r="G170" s="2" t="str">
        <f t="shared" si="4"/>
        <v>IT/Systems</v>
      </c>
      <c r="H170" s="2" t="str">
        <f t="shared" si="5"/>
        <v>2 - medium</v>
      </c>
      <c r="I170" t="str">
        <v>london school of hygiene and tropical medicine</v>
      </c>
    </row>
    <row r="171" spans="1:9" ht="15" customHeight="1">
      <c r="A171" s="2" t="str">
        <v>University of London</v>
      </c>
      <c r="B171" s="2">
        <f>IF($I171="","",IFERROR(INDEX('UK Institution Coverage'!$E$2:$E$727,MATCH($I171,'UK Institution Coverage'!$A$2:$A$727,0)),0))</f>
        <v>5</v>
      </c>
      <c r="C171" s="2">
        <f>IF($I171="","",IFERROR(INDEX('UK Institution Coverage'!$F$2:$F$727,MATCH($I171,'UK Institution Coverage'!$A$2:$A$727,0)),0))</f>
        <v>0</v>
      </c>
      <c r="D171" s="2">
        <f>IF($I171="","",IFERROR(INDEX('UK Institution Coverage'!$J$2:$J$727,MATCH($I171,'UK Institution Coverage'!$A$2:$A$727,0)),0))</f>
        <v>2</v>
      </c>
      <c r="E171" s="2">
        <f>IF($I171="","",IFERROR(INDEX('UK Institution Coverage'!$K$2:$K$727,MATCH($I171,'UK Institution Coverage'!$A$2:$A$727,0)),0))</f>
        <v>3</v>
      </c>
      <c r="F171" s="2">
        <f>IF($I171="","",IFERROR(INDEX('UK Institution Coverage'!$M$2:$M$727,MATCH($I171,'UK Institution Coverage'!$A$2:$A$727,0)),0))</f>
        <v>2</v>
      </c>
      <c r="G171" s="2" t="str">
        <f t="shared" si="4"/>
        <v xml:space="preserve">Research  </v>
      </c>
      <c r="H171" s="2" t="str">
        <f t="shared" si="5"/>
        <v>2 - medium</v>
      </c>
      <c r="I171" t="str">
        <v>london university</v>
      </c>
    </row>
    <row r="172" spans="1:9" ht="15" customHeight="1">
      <c r="A172" s="2" t="str">
        <v>Arts University Bournemouth</v>
      </c>
      <c r="B172" s="2">
        <f>IF($I172="","",IFERROR(INDEX('UK Institution Coverage'!$E$2:$E$727,MATCH($I172,'UK Institution Coverage'!$A$2:$A$727,0)),0))</f>
        <v>4</v>
      </c>
      <c r="C172" s="2">
        <f>IF($I172="","",IFERROR(INDEX('UK Institution Coverage'!$F$2:$F$727,MATCH($I172,'UK Institution Coverage'!$A$2:$A$727,0)),0))</f>
        <v>2</v>
      </c>
      <c r="D172" s="2">
        <f>IF($I172="","",IFERROR(INDEX('UK Institution Coverage'!$J$2:$J$727,MATCH($I172,'UK Institution Coverage'!$A$2:$A$727,0)),0))</f>
        <v>1</v>
      </c>
      <c r="E172" s="2">
        <f>IF($I172="","",IFERROR(INDEX('UK Institution Coverage'!$K$2:$K$727,MATCH($I172,'UK Institution Coverage'!$A$2:$A$727,0)),0))</f>
        <v>1</v>
      </c>
      <c r="F172" s="2">
        <f>IF($I172="","",IFERROR(INDEX('UK Institution Coverage'!$M$2:$M$727,MATCH($I172,'UK Institution Coverage'!$A$2:$A$727,0)),0))</f>
        <v>3</v>
      </c>
      <c r="G172" s="2" t="str">
        <f t="shared" si="4"/>
        <v>complete</v>
      </c>
      <c r="H172" s="2" t="str">
        <f t="shared" si="5"/>
        <v>-</v>
      </c>
      <c r="I172" t="str">
        <v>arts university bournemouth</v>
      </c>
    </row>
    <row r="173" spans="1:9" ht="15" customHeight="1">
      <c r="A173" s="2" t="str">
        <v>Guildhall School of Music &amp; Drama</v>
      </c>
      <c r="B173" s="2">
        <f>IF($I173="","",IFERROR(INDEX('UK Institution Coverage'!$E$2:$E$727,MATCH($I173,'UK Institution Coverage'!$A$2:$A$727,0)),0))</f>
        <v>4</v>
      </c>
      <c r="C173" s="2">
        <f>IF($I173="","",IFERROR(INDEX('UK Institution Coverage'!$F$2:$F$727,MATCH($I173,'UK Institution Coverage'!$A$2:$A$727,0)),0))</f>
        <v>3</v>
      </c>
      <c r="D173" s="2">
        <f>IF($I173="","",IFERROR(INDEX('UK Institution Coverage'!$J$2:$J$727,MATCH($I173,'UK Institution Coverage'!$A$2:$A$727,0)),0))</f>
        <v>0</v>
      </c>
      <c r="E173" s="2">
        <f>IF($I173="","",IFERROR(INDEX('UK Institution Coverage'!$K$2:$K$727,MATCH($I173,'UK Institution Coverage'!$A$2:$A$727,0)),0))</f>
        <v>1</v>
      </c>
      <c r="F173" s="2">
        <f>IF($I173="","",IFERROR(INDEX('UK Institution Coverage'!$M$2:$M$727,MATCH($I173,'UK Institution Coverage'!$A$2:$A$727,0)),0))</f>
        <v>2</v>
      </c>
      <c r="G173" s="2" t="str">
        <f t="shared" si="4"/>
        <v xml:space="preserve">Finance  </v>
      </c>
      <c r="H173" s="2" t="str">
        <f t="shared" si="5"/>
        <v>3 - low</v>
      </c>
      <c r="I173" t="str">
        <v>guildhall school of music and drama</v>
      </c>
    </row>
    <row r="174" spans="1:9" ht="15" customHeight="1">
      <c r="A174" s="2" t="str">
        <v>Health Sciences University</v>
      </c>
      <c r="B174" s="2">
        <f>IF($I174="","",IFERROR(INDEX('UK Institution Coverage'!$E$2:$E$727,MATCH($I174,'UK Institution Coverage'!$A$2:$A$727,0)),0))</f>
        <v>4</v>
      </c>
      <c r="C174" s="2">
        <f>IF($I174="","",IFERROR(INDEX('UK Institution Coverage'!$F$2:$F$727,MATCH($I174,'UK Institution Coverage'!$A$2:$A$727,0)),0))</f>
        <v>2</v>
      </c>
      <c r="D174" s="2">
        <f>IF($I174="","",IFERROR(INDEX('UK Institution Coverage'!$J$2:$J$727,MATCH($I174,'UK Institution Coverage'!$A$2:$A$727,0)),0))</f>
        <v>1</v>
      </c>
      <c r="E174" s="2">
        <f>IF($I174="","",IFERROR(INDEX('UK Institution Coverage'!$K$2:$K$727,MATCH($I174,'UK Institution Coverage'!$A$2:$A$727,0)),0))</f>
        <v>1</v>
      </c>
      <c r="F174" s="2">
        <f>IF($I174="","",IFERROR(INDEX('UK Institution Coverage'!$M$2:$M$727,MATCH($I174,'UK Institution Coverage'!$A$2:$A$727,0)),0))</f>
        <v>3</v>
      </c>
      <c r="G174" s="2" t="str">
        <f t="shared" si="4"/>
        <v>complete</v>
      </c>
      <c r="H174" s="2" t="str">
        <f t="shared" si="5"/>
        <v>-</v>
      </c>
      <c r="I174" t="str">
        <v>health sciences university</v>
      </c>
    </row>
    <row r="175" spans="1:9" ht="15" customHeight="1">
      <c r="A175" s="2" t="str">
        <v>INTO University Partnerships</v>
      </c>
      <c r="B175" s="2">
        <f>IF($I175="","",IFERROR(INDEX('UK Institution Coverage'!$E$2:$E$727,MATCH($I175,'UK Institution Coverage'!$A$2:$A$727,0)),0))</f>
        <v>4</v>
      </c>
      <c r="C175" s="2">
        <f>IF($I175="","",IFERROR(INDEX('UK Institution Coverage'!$F$2:$F$727,MATCH($I175,'UK Institution Coverage'!$A$2:$A$727,0)),0))</f>
        <v>1</v>
      </c>
      <c r="D175" s="2">
        <f>IF($I175="","",IFERROR(INDEX('UK Institution Coverage'!$J$2:$J$727,MATCH($I175,'UK Institution Coverage'!$A$2:$A$727,0)),0))</f>
        <v>3</v>
      </c>
      <c r="E175" s="2">
        <f>IF($I175="","",IFERROR(INDEX('UK Institution Coverage'!$K$2:$K$727,MATCH($I175,'UK Institution Coverage'!$A$2:$A$727,0)),0))</f>
        <v>0</v>
      </c>
      <c r="F175" s="2">
        <f>IF($I175="","",IFERROR(INDEX('UK Institution Coverage'!$M$2:$M$727,MATCH($I175,'UK Institution Coverage'!$A$2:$A$727,0)),0))</f>
        <v>2</v>
      </c>
      <c r="G175" s="2" t="str">
        <f t="shared" si="4"/>
        <v>IT/Systems</v>
      </c>
      <c r="H175" s="2" t="str">
        <f t="shared" si="5"/>
        <v>3 - low</v>
      </c>
      <c r="I175" t="str">
        <v>into university partnerships</v>
      </c>
    </row>
    <row r="176" spans="1:9" ht="15" customHeight="1">
      <c r="A176" s="2" t="str">
        <v>The University of Law</v>
      </c>
      <c r="B176" s="2">
        <f>IF($I176="","",IFERROR(INDEX('UK Institution Coverage'!$E$2:$E$727,MATCH($I176,'UK Institution Coverage'!$A$2:$A$727,0)),0))</f>
        <v>4</v>
      </c>
      <c r="C176" s="2">
        <f>IF($I176="","",IFERROR(INDEX('UK Institution Coverage'!$F$2:$F$727,MATCH($I176,'UK Institution Coverage'!$A$2:$A$727,0)),0))</f>
        <v>2</v>
      </c>
      <c r="D176" s="2">
        <f>IF($I176="","",IFERROR(INDEX('UK Institution Coverage'!$J$2:$J$727,MATCH($I176,'UK Institution Coverage'!$A$2:$A$727,0)),0))</f>
        <v>0</v>
      </c>
      <c r="E176" s="2">
        <f>IF($I176="","",IFERROR(INDEX('UK Institution Coverage'!$K$2:$K$727,MATCH($I176,'UK Institution Coverage'!$A$2:$A$727,0)),0))</f>
        <v>2</v>
      </c>
      <c r="F176" s="2">
        <f>IF($I176="","",IFERROR(INDEX('UK Institution Coverage'!$M$2:$M$727,MATCH($I176,'UK Institution Coverage'!$A$2:$A$727,0)),0))</f>
        <v>2</v>
      </c>
      <c r="G176" s="2" t="str">
        <f t="shared" si="4"/>
        <v xml:space="preserve">Finance  </v>
      </c>
      <c r="H176" s="2" t="str">
        <f t="shared" si="5"/>
        <v>3 - low</v>
      </c>
      <c r="I176" t="str">
        <v>law university</v>
      </c>
    </row>
    <row r="177" spans="1:9" ht="15" customHeight="1">
      <c r="A177" s="2" t="str">
        <v>Leeds Arts University</v>
      </c>
      <c r="B177" s="2">
        <f>IF($I177="","",IFERROR(INDEX('UK Institution Coverage'!$E$2:$E$727,MATCH($I177,'UK Institution Coverage'!$A$2:$A$727,0)),0))</f>
        <v>4</v>
      </c>
      <c r="C177" s="2">
        <f>IF($I177="","",IFERROR(INDEX('UK Institution Coverage'!$F$2:$F$727,MATCH($I177,'UK Institution Coverage'!$A$2:$A$727,0)),0))</f>
        <v>1</v>
      </c>
      <c r="D177" s="2">
        <f>IF($I177="","",IFERROR(INDEX('UK Institution Coverage'!$J$2:$J$727,MATCH($I177,'UK Institution Coverage'!$A$2:$A$727,0)),0))</f>
        <v>2</v>
      </c>
      <c r="E177" s="2">
        <f>IF($I177="","",IFERROR(INDEX('UK Institution Coverage'!$K$2:$K$727,MATCH($I177,'UK Institution Coverage'!$A$2:$A$727,0)),0))</f>
        <v>1</v>
      </c>
      <c r="F177" s="2">
        <f>IF($I177="","",IFERROR(INDEX('UK Institution Coverage'!$M$2:$M$727,MATCH($I177,'UK Institution Coverage'!$A$2:$A$727,0)),0))</f>
        <v>3</v>
      </c>
      <c r="G177" s="2" t="str">
        <f t="shared" si="4"/>
        <v>complete</v>
      </c>
      <c r="H177" s="2" t="str">
        <f t="shared" si="5"/>
        <v>-</v>
      </c>
      <c r="I177" t="str">
        <v>leeds arts university</v>
      </c>
    </row>
    <row r="178" spans="1:9" ht="15" customHeight="1">
      <c r="A178" s="2" t="str">
        <v>Royal Northern College of Music</v>
      </c>
      <c r="B178" s="2">
        <f>IF($I178="","",IFERROR(INDEX('UK Institution Coverage'!$E$2:$E$727,MATCH($I178,'UK Institution Coverage'!$A$2:$A$727,0)),0))</f>
        <v>4</v>
      </c>
      <c r="C178" s="2">
        <f>IF($I178="","",IFERROR(INDEX('UK Institution Coverage'!$F$2:$F$727,MATCH($I178,'UK Institution Coverage'!$A$2:$A$727,0)),0))</f>
        <v>1</v>
      </c>
      <c r="D178" s="2">
        <f>IF($I178="","",IFERROR(INDEX('UK Institution Coverage'!$J$2:$J$727,MATCH($I178,'UK Institution Coverage'!$A$2:$A$727,0)),0))</f>
        <v>3</v>
      </c>
      <c r="E178" s="2">
        <f>IF($I178="","",IFERROR(INDEX('UK Institution Coverage'!$K$2:$K$727,MATCH($I178,'UK Institution Coverage'!$A$2:$A$727,0)),0))</f>
        <v>0</v>
      </c>
      <c r="F178" s="2">
        <f>IF($I178="","",IFERROR(INDEX('UK Institution Coverage'!$M$2:$M$727,MATCH($I178,'UK Institution Coverage'!$A$2:$A$727,0)),0))</f>
        <v>2</v>
      </c>
      <c r="G178" s="2" t="str">
        <f t="shared" si="4"/>
        <v>IT/Systems</v>
      </c>
      <c r="H178" s="2" t="str">
        <f t="shared" si="5"/>
        <v>3 - low</v>
      </c>
      <c r="I178" t="str">
        <v>royal northern college of music</v>
      </c>
    </row>
    <row r="179" spans="1:9" ht="15" customHeight="1">
      <c r="A179" s="2" t="str">
        <v>University of Suffolk</v>
      </c>
      <c r="B179" s="2">
        <f>IF($I179="","",IFERROR(INDEX('UK Institution Coverage'!$E$2:$E$727,MATCH($I179,'UK Institution Coverage'!$A$2:$A$727,0)),0))</f>
        <v>4</v>
      </c>
      <c r="C179" s="2">
        <f>IF($I179="","",IFERROR(INDEX('UK Institution Coverage'!$F$2:$F$727,MATCH($I179,'UK Institution Coverage'!$A$2:$A$727,0)),0))</f>
        <v>4</v>
      </c>
      <c r="D179" s="2">
        <f>IF($I179="","",IFERROR(INDEX('UK Institution Coverage'!$J$2:$J$727,MATCH($I179,'UK Institution Coverage'!$A$2:$A$727,0)),0))</f>
        <v>0</v>
      </c>
      <c r="E179" s="2">
        <f>IF($I179="","",IFERROR(INDEX('UK Institution Coverage'!$K$2:$K$727,MATCH($I179,'UK Institution Coverage'!$A$2:$A$727,0)),0))</f>
        <v>0</v>
      </c>
      <c r="F179" s="2">
        <f>IF($I179="","",IFERROR(INDEX('UK Institution Coverage'!$M$2:$M$727,MATCH($I179,'UK Institution Coverage'!$A$2:$A$727,0)),0))</f>
        <v>1</v>
      </c>
      <c r="G179" s="2" t="str">
        <f t="shared" si="4"/>
        <v>Finance  IT/Systems</v>
      </c>
      <c r="H179" s="2" t="str">
        <f t="shared" si="5"/>
        <v>3 - low</v>
      </c>
      <c r="I179" t="str">
        <v>suffolk university</v>
      </c>
    </row>
    <row r="180" spans="1:9" ht="15" customHeight="1">
      <c r="A180" s="2" t="str">
        <v>TASO</v>
      </c>
      <c r="B180" s="2">
        <f>IF($I180="","",IFERROR(INDEX('UK Institution Coverage'!$E$2:$E$727,MATCH($I180,'UK Institution Coverage'!$A$2:$A$727,0)),0))</f>
        <v>4</v>
      </c>
      <c r="C180" s="2">
        <f>IF($I180="","",IFERROR(INDEX('UK Institution Coverage'!$F$2:$F$727,MATCH($I180,'UK Institution Coverage'!$A$2:$A$727,0)),0))</f>
        <v>4</v>
      </c>
      <c r="D180" s="2">
        <f>IF($I180="","",IFERROR(INDEX('UK Institution Coverage'!$J$2:$J$727,MATCH($I180,'UK Institution Coverage'!$A$2:$A$727,0)),0))</f>
        <v>0</v>
      </c>
      <c r="E180" s="2">
        <f>IF($I180="","",IFERROR(INDEX('UK Institution Coverage'!$K$2:$K$727,MATCH($I180,'UK Institution Coverage'!$A$2:$A$727,0)),0))</f>
        <v>0</v>
      </c>
      <c r="F180" s="2">
        <f>IF($I180="","",IFERROR(INDEX('UK Institution Coverage'!$M$2:$M$727,MATCH($I180,'UK Institution Coverage'!$A$2:$A$727,0)),0))</f>
        <v>1</v>
      </c>
      <c r="G180" s="2" t="str">
        <f t="shared" si="4"/>
        <v>Finance  IT/Systems</v>
      </c>
      <c r="H180" s="2" t="str">
        <f t="shared" si="5"/>
        <v>3 - low</v>
      </c>
      <c r="I180" t="str">
        <v>taso</v>
      </c>
    </row>
    <row r="181" spans="1:9" ht="15" customHeight="1">
      <c r="A181" s="2" t="str">
        <v>University of Winchester</v>
      </c>
      <c r="B181" s="2">
        <f>IF($I181="","",IFERROR(INDEX('UK Institution Coverage'!$E$2:$E$727,MATCH($I181,'UK Institution Coverage'!$A$2:$A$727,0)),0))</f>
        <v>4</v>
      </c>
      <c r="C181" s="2">
        <f>IF($I181="","",IFERROR(INDEX('UK Institution Coverage'!$F$2:$F$727,MATCH($I181,'UK Institution Coverage'!$A$2:$A$727,0)),0))</f>
        <v>4</v>
      </c>
      <c r="D181" s="2">
        <f>IF($I181="","",IFERROR(INDEX('UK Institution Coverage'!$J$2:$J$727,MATCH($I181,'UK Institution Coverage'!$A$2:$A$727,0)),0))</f>
        <v>0</v>
      </c>
      <c r="E181" s="2">
        <f>IF($I181="","",IFERROR(INDEX('UK Institution Coverage'!$K$2:$K$727,MATCH($I181,'UK Institution Coverage'!$A$2:$A$727,0)),0))</f>
        <v>0</v>
      </c>
      <c r="F181" s="2">
        <f>IF($I181="","",IFERROR(INDEX('UK Institution Coverage'!$M$2:$M$727,MATCH($I181,'UK Institution Coverage'!$A$2:$A$727,0)),0))</f>
        <v>1</v>
      </c>
      <c r="G181" s="2" t="str">
        <f t="shared" si="4"/>
        <v>Finance  IT/Systems</v>
      </c>
      <c r="H181" s="2" t="str">
        <f t="shared" si="5"/>
        <v>3 - low</v>
      </c>
      <c r="I181" t="str">
        <v>winchester university</v>
      </c>
    </row>
    <row r="182" spans="1:9" ht="15" customHeight="1">
      <c r="A182" s="2" t="str">
        <v>University of Wolverhampton</v>
      </c>
      <c r="B182" s="2">
        <f>IF($I182="","",IFERROR(INDEX('UK Institution Coverage'!$E$2:$E$727,MATCH($I182,'UK Institution Coverage'!$A$2:$A$727,0)),0))</f>
        <v>4</v>
      </c>
      <c r="C182" s="2">
        <f>IF($I182="","",IFERROR(INDEX('UK Institution Coverage'!$F$2:$F$727,MATCH($I182,'UK Institution Coverage'!$A$2:$A$727,0)),0))</f>
        <v>3</v>
      </c>
      <c r="D182" s="2">
        <f>IF($I182="","",IFERROR(INDEX('UK Institution Coverage'!$J$2:$J$727,MATCH($I182,'UK Institution Coverage'!$A$2:$A$727,0)),0))</f>
        <v>0</v>
      </c>
      <c r="E182" s="2">
        <f>IF($I182="","",IFERROR(INDEX('UK Institution Coverage'!$K$2:$K$727,MATCH($I182,'UK Institution Coverage'!$A$2:$A$727,0)),0))</f>
        <v>1</v>
      </c>
      <c r="F182" s="2">
        <f>IF($I182="","",IFERROR(INDEX('UK Institution Coverage'!$M$2:$M$727,MATCH($I182,'UK Institution Coverage'!$A$2:$A$727,0)),0))</f>
        <v>2</v>
      </c>
      <c r="G182" s="2" t="str">
        <f t="shared" si="4"/>
        <v xml:space="preserve">Finance  </v>
      </c>
      <c r="H182" s="2" t="str">
        <f t="shared" si="5"/>
        <v>3 - low</v>
      </c>
      <c r="I182" t="str">
        <v>wolverhampton university</v>
      </c>
    </row>
    <row r="183" spans="1:9" ht="15" customHeight="1">
      <c r="A183" s="2" t="str">
        <v>Bayes Business School</v>
      </c>
      <c r="B183" s="2">
        <f>IF($I183="","",IFERROR(INDEX('UK Institution Coverage'!$E$2:$E$727,MATCH($I183,'UK Institution Coverage'!$A$2:$A$727,0)),0))</f>
        <v>3</v>
      </c>
      <c r="C183" s="2">
        <f>IF($I183="","",IFERROR(INDEX('UK Institution Coverage'!$F$2:$F$727,MATCH($I183,'UK Institution Coverage'!$A$2:$A$727,0)),0))</f>
        <v>3</v>
      </c>
      <c r="D183" s="2">
        <f>IF($I183="","",IFERROR(INDEX('UK Institution Coverage'!$J$2:$J$727,MATCH($I183,'UK Institution Coverage'!$A$2:$A$727,0)),0))</f>
        <v>0</v>
      </c>
      <c r="E183" s="2">
        <f>IF($I183="","",IFERROR(INDEX('UK Institution Coverage'!$K$2:$K$727,MATCH($I183,'UK Institution Coverage'!$A$2:$A$727,0)),0))</f>
        <v>0</v>
      </c>
      <c r="F183" s="2">
        <f>IF($I183="","",IFERROR(INDEX('UK Institution Coverage'!$M$2:$M$727,MATCH($I183,'UK Institution Coverage'!$A$2:$A$727,0)),0))</f>
        <v>1</v>
      </c>
      <c r="G183" s="2" t="str">
        <f t="shared" si="4"/>
        <v>Finance  IT/Systems</v>
      </c>
      <c r="H183" s="2" t="str">
        <f t="shared" si="5"/>
        <v>3 - low</v>
      </c>
      <c r="I183" t="str">
        <v>bayes business school</v>
      </c>
    </row>
    <row r="184" spans="1:9" ht="15" customHeight="1">
      <c r="A184" s="2" t="str">
        <v>GuildHE</v>
      </c>
      <c r="B184" s="2">
        <f>IF($I184="","",IFERROR(INDEX('UK Institution Coverage'!$E$2:$E$727,MATCH($I184,'UK Institution Coverage'!$A$2:$A$727,0)),0))</f>
        <v>3</v>
      </c>
      <c r="C184" s="2">
        <f>IF($I184="","",IFERROR(INDEX('UK Institution Coverage'!$F$2:$F$727,MATCH($I184,'UK Institution Coverage'!$A$2:$A$727,0)),0))</f>
        <v>1</v>
      </c>
      <c r="D184" s="2">
        <f>IF($I184="","",IFERROR(INDEX('UK Institution Coverage'!$J$2:$J$727,MATCH($I184,'UK Institution Coverage'!$A$2:$A$727,0)),0))</f>
        <v>1</v>
      </c>
      <c r="E184" s="2">
        <f>IF($I184="","",IFERROR(INDEX('UK Institution Coverage'!$K$2:$K$727,MATCH($I184,'UK Institution Coverage'!$A$2:$A$727,0)),0))</f>
        <v>0</v>
      </c>
      <c r="F184" s="2">
        <f>IF($I184="","",IFERROR(INDEX('UK Institution Coverage'!$M$2:$M$727,MATCH($I184,'UK Institution Coverage'!$A$2:$A$727,0)),0))</f>
        <v>2</v>
      </c>
      <c r="G184" s="2" t="str">
        <f t="shared" si="4"/>
        <v>IT/Systems</v>
      </c>
      <c r="H184" s="2" t="str">
        <f t="shared" si="5"/>
        <v>3 - low</v>
      </c>
      <c r="I184" t="str">
        <v>guildhe</v>
      </c>
    </row>
    <row r="185" spans="1:9" ht="15" customHeight="1">
      <c r="A185" s="2" t="str">
        <v>IOE - UCL's Faculty Of Education And Society</v>
      </c>
      <c r="B185" s="2">
        <f>IF($I185="","",IFERROR(INDEX('UK Institution Coverage'!$E$2:$E$727,MATCH($I185,'UK Institution Coverage'!$A$2:$A$727,0)),0))</f>
        <v>3</v>
      </c>
      <c r="C185" s="2">
        <f>IF($I185="","",IFERROR(INDEX('UK Institution Coverage'!$F$2:$F$727,MATCH($I185,'UK Institution Coverage'!$A$2:$A$727,0)),0))</f>
        <v>3</v>
      </c>
      <c r="D185" s="2">
        <f>IF($I185="","",IFERROR(INDEX('UK Institution Coverage'!$J$2:$J$727,MATCH($I185,'UK Institution Coverage'!$A$2:$A$727,0)),0))</f>
        <v>0</v>
      </c>
      <c r="E185" s="2">
        <f>IF($I185="","",IFERROR(INDEX('UK Institution Coverage'!$K$2:$K$727,MATCH($I185,'UK Institution Coverage'!$A$2:$A$727,0)),0))</f>
        <v>0</v>
      </c>
      <c r="F185" s="2">
        <f>IF($I185="","",IFERROR(INDEX('UK Institution Coverage'!$M$2:$M$727,MATCH($I185,'UK Institution Coverage'!$A$2:$A$727,0)),0))</f>
        <v>1</v>
      </c>
      <c r="G185" s="2" t="str">
        <f t="shared" si="4"/>
        <v>Finance  IT/Systems</v>
      </c>
      <c r="H185" s="2" t="str">
        <f t="shared" si="5"/>
        <v>3 - low</v>
      </c>
      <c r="I185" t="str">
        <v>ioe ucl s faculty of education and society</v>
      </c>
    </row>
    <row r="186" spans="1:9" ht="15" customHeight="1">
      <c r="A186" s="2" t="str">
        <v>Liverpool Hope University</v>
      </c>
      <c r="B186" s="2">
        <f>IF($I186="","",IFERROR(INDEX('UK Institution Coverage'!$E$2:$E$727,MATCH($I186,'UK Institution Coverage'!$A$2:$A$727,0)),0))</f>
        <v>5</v>
      </c>
      <c r="C186" s="2">
        <f>IF($I186="","",IFERROR(INDEX('UK Institution Coverage'!$F$2:$F$727,MATCH($I186,'UK Institution Coverage'!$A$2:$A$727,0)),0))</f>
        <v>4</v>
      </c>
      <c r="D186" s="2">
        <f>IF($I186="","",IFERROR(INDEX('UK Institution Coverage'!$J$2:$J$727,MATCH($I186,'UK Institution Coverage'!$A$2:$A$727,0)),0))</f>
        <v>0</v>
      </c>
      <c r="E186" s="2">
        <f>IF($I186="","",IFERROR(INDEX('UK Institution Coverage'!$K$2:$K$727,MATCH($I186,'UK Institution Coverage'!$A$2:$A$727,0)),0))</f>
        <v>1</v>
      </c>
      <c r="F186" s="2">
        <f>IF($I186="","",IFERROR(INDEX('UK Institution Coverage'!$M$2:$M$727,MATCH($I186,'UK Institution Coverage'!$A$2:$A$727,0)),0))</f>
        <v>2</v>
      </c>
      <c r="G186" s="2" t="str">
        <f t="shared" si="4"/>
        <v xml:space="preserve">Finance  </v>
      </c>
      <c r="H186" s="2" t="str">
        <f t="shared" si="5"/>
        <v>2 - medium</v>
      </c>
      <c r="I186" t="str">
        <v>liverpool hope university</v>
      </c>
    </row>
    <row r="187" spans="1:9" ht="15" customHeight="1">
      <c r="A187" s="2" t="str">
        <v>Medical Research Council</v>
      </c>
      <c r="B187" s="2">
        <f>IF($I187="","",IFERROR(INDEX('UK Institution Coverage'!$E$2:$E$727,MATCH($I187,'UK Institution Coverage'!$A$2:$A$727,0)),0))</f>
        <v>3</v>
      </c>
      <c r="C187" s="2">
        <f>IF($I187="","",IFERROR(INDEX('UK Institution Coverage'!$F$2:$F$727,MATCH($I187,'UK Institution Coverage'!$A$2:$A$727,0)),0))</f>
        <v>2</v>
      </c>
      <c r="D187" s="2">
        <f>IF($I187="","",IFERROR(INDEX('UK Institution Coverage'!$J$2:$J$727,MATCH($I187,'UK Institution Coverage'!$A$2:$A$727,0)),0))</f>
        <v>1</v>
      </c>
      <c r="E187" s="2">
        <f>IF($I187="","",IFERROR(INDEX('UK Institution Coverage'!$K$2:$K$727,MATCH($I187,'UK Institution Coverage'!$A$2:$A$727,0)),0))</f>
        <v>0</v>
      </c>
      <c r="F187" s="2">
        <f>IF($I187="","",IFERROR(INDEX('UK Institution Coverage'!$M$2:$M$727,MATCH($I187,'UK Institution Coverage'!$A$2:$A$727,0)),0))</f>
        <v>2</v>
      </c>
      <c r="G187" s="2" t="str">
        <f t="shared" si="4"/>
        <v>IT/Systems</v>
      </c>
      <c r="H187" s="2" t="str">
        <f t="shared" si="5"/>
        <v>3 - low</v>
      </c>
      <c r="I187" t="str">
        <v>medical research council</v>
      </c>
    </row>
    <row r="188" spans="1:9" ht="15" customHeight="1">
      <c r="A188" s="2" t="str">
        <v>Metanoia Institute</v>
      </c>
      <c r="B188" s="2">
        <f>IF($I188="","",IFERROR(INDEX('UK Institution Coverage'!$E$2:$E$727,MATCH($I188,'UK Institution Coverage'!$A$2:$A$727,0)),0))</f>
        <v>3</v>
      </c>
      <c r="C188" s="2">
        <f>IF($I188="","",IFERROR(INDEX('UK Institution Coverage'!$F$2:$F$727,MATCH($I188,'UK Institution Coverage'!$A$2:$A$727,0)),0))</f>
        <v>0</v>
      </c>
      <c r="D188" s="2">
        <f>IF($I188="","",IFERROR(INDEX('UK Institution Coverage'!$J$2:$J$727,MATCH($I188,'UK Institution Coverage'!$A$2:$A$727,0)),0))</f>
        <v>3</v>
      </c>
      <c r="E188" s="2">
        <f>IF($I188="","",IFERROR(INDEX('UK Institution Coverage'!$K$2:$K$727,MATCH($I188,'UK Institution Coverage'!$A$2:$A$727,0)),0))</f>
        <v>0</v>
      </c>
      <c r="F188" s="2">
        <f>IF($I188="","",IFERROR(INDEX('UK Institution Coverage'!$M$2:$M$727,MATCH($I188,'UK Institution Coverage'!$A$2:$A$727,0)),0))</f>
        <v>1</v>
      </c>
      <c r="G188" s="2" t="str">
        <f t="shared" si="4"/>
        <v>Research  IT/Systems</v>
      </c>
      <c r="H188" s="2" t="str">
        <f t="shared" si="5"/>
        <v>3 - low</v>
      </c>
      <c r="I188" t="str">
        <v>metanoia institute</v>
      </c>
    </row>
    <row r="189" spans="1:9" ht="15" customHeight="1">
      <c r="A189" s="2" t="str">
        <v>NatCen Social Research</v>
      </c>
      <c r="B189" s="2">
        <f>IF($I189="","",IFERROR(INDEX('UK Institution Coverage'!$E$2:$E$727,MATCH($I189,'UK Institution Coverage'!$A$2:$A$727,0)),0))</f>
        <v>3</v>
      </c>
      <c r="C189" s="2">
        <f>IF($I189="","",IFERROR(INDEX('UK Institution Coverage'!$F$2:$F$727,MATCH($I189,'UK Institution Coverage'!$A$2:$A$727,0)),0))</f>
        <v>3</v>
      </c>
      <c r="D189" s="2">
        <f>IF($I189="","",IFERROR(INDEX('UK Institution Coverage'!$J$2:$J$727,MATCH($I189,'UK Institution Coverage'!$A$2:$A$727,0)),0))</f>
        <v>0</v>
      </c>
      <c r="E189" s="2">
        <f>IF($I189="","",IFERROR(INDEX('UK Institution Coverage'!$K$2:$K$727,MATCH($I189,'UK Institution Coverage'!$A$2:$A$727,0)),0))</f>
        <v>0</v>
      </c>
      <c r="F189" s="2">
        <f>IF($I189="","",IFERROR(INDEX('UK Institution Coverage'!$M$2:$M$727,MATCH($I189,'UK Institution Coverage'!$A$2:$A$727,0)),0))</f>
        <v>1</v>
      </c>
      <c r="G189" s="2" t="str">
        <f t="shared" si="4"/>
        <v>Finance  IT/Systems</v>
      </c>
      <c r="H189" s="2" t="str">
        <f t="shared" si="5"/>
        <v>3 - low</v>
      </c>
      <c r="I189" t="str">
        <v>natcen social research</v>
      </c>
    </row>
    <row r="190" spans="1:9" ht="15" customHeight="1">
      <c r="A190" s="2" t="str">
        <v>Paul Mellon Centre For Studies In British Art</v>
      </c>
      <c r="B190" s="2">
        <f>IF($I190="","",IFERROR(INDEX('UK Institution Coverage'!$E$2:$E$727,MATCH($I190,'UK Institution Coverage'!$A$2:$A$727,0)),0))</f>
        <v>3</v>
      </c>
      <c r="C190" s="2">
        <f>IF($I190="","",IFERROR(INDEX('UK Institution Coverage'!$F$2:$F$727,MATCH($I190,'UK Institution Coverage'!$A$2:$A$727,0)),0))</f>
        <v>2</v>
      </c>
      <c r="D190" s="2">
        <f>IF($I190="","",IFERROR(INDEX('UK Institution Coverage'!$J$2:$J$727,MATCH($I190,'UK Institution Coverage'!$A$2:$A$727,0)),0))</f>
        <v>1</v>
      </c>
      <c r="E190" s="2">
        <f>IF($I190="","",IFERROR(INDEX('UK Institution Coverage'!$K$2:$K$727,MATCH($I190,'UK Institution Coverage'!$A$2:$A$727,0)),0))</f>
        <v>0</v>
      </c>
      <c r="F190" s="2">
        <f>IF($I190="","",IFERROR(INDEX('UK Institution Coverage'!$M$2:$M$727,MATCH($I190,'UK Institution Coverage'!$A$2:$A$727,0)),0))</f>
        <v>2</v>
      </c>
      <c r="G190" s="2" t="str">
        <f t="shared" si="4"/>
        <v>IT/Systems</v>
      </c>
      <c r="H190" s="2" t="str">
        <f t="shared" si="5"/>
        <v>3 - low</v>
      </c>
      <c r="I190" t="str">
        <v>paul mellon centre for studies in british art</v>
      </c>
    </row>
    <row r="191" spans="1:9" ht="15" customHeight="1">
      <c r="A191" s="2" t="str">
        <v>Plymouth Marine Laboratory (PML)</v>
      </c>
      <c r="B191" s="2">
        <f>IF($I191="","",IFERROR(INDEX('UK Institution Coverage'!$E$2:$E$727,MATCH($I191,'UK Institution Coverage'!$A$2:$A$727,0)),0))</f>
        <v>3</v>
      </c>
      <c r="C191" s="2">
        <f>IF($I191="","",IFERROR(INDEX('UK Institution Coverage'!$F$2:$F$727,MATCH($I191,'UK Institution Coverage'!$A$2:$A$727,0)),0))</f>
        <v>3</v>
      </c>
      <c r="D191" s="2">
        <f>IF($I191="","",IFERROR(INDEX('UK Institution Coverage'!$J$2:$J$727,MATCH($I191,'UK Institution Coverage'!$A$2:$A$727,0)),0))</f>
        <v>0</v>
      </c>
      <c r="E191" s="2">
        <f>IF($I191="","",IFERROR(INDEX('UK Institution Coverage'!$K$2:$K$727,MATCH($I191,'UK Institution Coverage'!$A$2:$A$727,0)),0))</f>
        <v>0</v>
      </c>
      <c r="F191" s="2">
        <f>IF($I191="","",IFERROR(INDEX('UK Institution Coverage'!$M$2:$M$727,MATCH($I191,'UK Institution Coverage'!$A$2:$A$727,0)),0))</f>
        <v>1</v>
      </c>
      <c r="G191" s="2" t="str">
        <f t="shared" si="4"/>
        <v>Finance  IT/Systems</v>
      </c>
      <c r="H191" s="2" t="str">
        <f t="shared" si="5"/>
        <v>3 - low</v>
      </c>
      <c r="I191" t="str">
        <v>plymouth marine laboratory</v>
      </c>
    </row>
    <row r="192" spans="1:9" ht="15" customHeight="1">
      <c r="A192" s="2" t="str">
        <v>Regent's University London</v>
      </c>
      <c r="B192" s="2">
        <f>IF($I192="","",IFERROR(INDEX('UK Institution Coverage'!$E$2:$E$727,MATCH($I192,'UK Institution Coverage'!$A$2:$A$727,0)),0))</f>
        <v>3</v>
      </c>
      <c r="C192" s="2">
        <f>IF($I192="","",IFERROR(INDEX('UK Institution Coverage'!$F$2:$F$727,MATCH($I192,'UK Institution Coverage'!$A$2:$A$727,0)),0))</f>
        <v>0</v>
      </c>
      <c r="D192" s="2">
        <f>IF($I192="","",IFERROR(INDEX('UK Institution Coverage'!$J$2:$J$727,MATCH($I192,'UK Institution Coverage'!$A$2:$A$727,0)),0))</f>
        <v>1</v>
      </c>
      <c r="E192" s="2">
        <f>IF($I192="","",IFERROR(INDEX('UK Institution Coverage'!$K$2:$K$727,MATCH($I192,'UK Institution Coverage'!$A$2:$A$727,0)),0))</f>
        <v>2</v>
      </c>
      <c r="F192" s="2">
        <f>IF($I192="","",IFERROR(INDEX('UK Institution Coverage'!$M$2:$M$727,MATCH($I192,'UK Institution Coverage'!$A$2:$A$727,0)),0))</f>
        <v>2</v>
      </c>
      <c r="G192" s="2" t="str">
        <f t="shared" si="4"/>
        <v xml:space="preserve">Research  </v>
      </c>
      <c r="H192" s="2" t="str">
        <f t="shared" si="5"/>
        <v>3 - low</v>
      </c>
      <c r="I192" t="str">
        <v>regent s university london</v>
      </c>
    </row>
    <row r="193" spans="1:9" ht="15" customHeight="1">
      <c r="A193" s="2" t="str">
        <v>UK Centre for Ecology &amp; Hydrology (UKCEH)</v>
      </c>
      <c r="B193" s="2">
        <f>IF($I193="","",IFERROR(INDEX('UK Institution Coverage'!$E$2:$E$727,MATCH($I193,'UK Institution Coverage'!$A$2:$A$727,0)),0))</f>
        <v>3</v>
      </c>
      <c r="C193" s="2">
        <f>IF($I193="","",IFERROR(INDEX('UK Institution Coverage'!$F$2:$F$727,MATCH($I193,'UK Institution Coverage'!$A$2:$A$727,0)),0))</f>
        <v>3</v>
      </c>
      <c r="D193" s="2">
        <f>IF($I193="","",IFERROR(INDEX('UK Institution Coverage'!$J$2:$J$727,MATCH($I193,'UK Institution Coverage'!$A$2:$A$727,0)),0))</f>
        <v>0</v>
      </c>
      <c r="E193" s="2">
        <f>IF($I193="","",IFERROR(INDEX('UK Institution Coverage'!$K$2:$K$727,MATCH($I193,'UK Institution Coverage'!$A$2:$A$727,0)),0))</f>
        <v>0</v>
      </c>
      <c r="F193" s="2">
        <f>IF($I193="","",IFERROR(INDEX('UK Institution Coverage'!$M$2:$M$727,MATCH($I193,'UK Institution Coverage'!$A$2:$A$727,0)),0))</f>
        <v>1</v>
      </c>
      <c r="G193" s="2" t="str">
        <f t="shared" si="4"/>
        <v>Finance  IT/Systems</v>
      </c>
      <c r="H193" s="2" t="str">
        <f t="shared" si="5"/>
        <v>3 - low</v>
      </c>
      <c r="I193" t="str">
        <v>uk centre for ecology and hydrology</v>
      </c>
    </row>
    <row r="194" spans="1:9" ht="15" customHeight="1">
      <c r="A194" s="2" t="str">
        <v>Universities Scotland</v>
      </c>
      <c r="B194" s="2">
        <f>IF($I194="","",IFERROR(INDEX('UK Institution Coverage'!$E$2:$E$727,MATCH($I194,'UK Institution Coverage'!$A$2:$A$727,0)),0))</f>
        <v>3</v>
      </c>
      <c r="C194" s="2">
        <f>IF($I194="","",IFERROR(INDEX('UK Institution Coverage'!$F$2:$F$727,MATCH($I194,'UK Institution Coverage'!$A$2:$A$727,0)),0))</f>
        <v>2</v>
      </c>
      <c r="D194" s="2">
        <f>IF($I194="","",IFERROR(INDEX('UK Institution Coverage'!$J$2:$J$727,MATCH($I194,'UK Institution Coverage'!$A$2:$A$727,0)),0))</f>
        <v>0</v>
      </c>
      <c r="E194" s="2">
        <f>IF($I194="","",IFERROR(INDEX('UK Institution Coverage'!$K$2:$K$727,MATCH($I194,'UK Institution Coverage'!$A$2:$A$727,0)),0))</f>
        <v>0</v>
      </c>
      <c r="F194" s="2">
        <f>IF($I194="","",IFERROR(INDEX('UK Institution Coverage'!$M$2:$M$727,MATCH($I194,'UK Institution Coverage'!$A$2:$A$727,0)),0))</f>
        <v>1</v>
      </c>
      <c r="G194" s="2" t="str">
        <f t="shared" si="4"/>
        <v>Finance  IT/Systems</v>
      </c>
      <c r="H194" s="2" t="str">
        <f t="shared" si="5"/>
        <v>3 - low</v>
      </c>
      <c r="I194" t="str">
        <v>universities scotland</v>
      </c>
    </row>
    <row r="195" spans="1:9" ht="15" customHeight="1">
      <c r="A195" s="2" t="str">
        <v>Advance HE</v>
      </c>
      <c r="B195" s="2">
        <f>IF($I195="","",IFERROR(INDEX('UK Institution Coverage'!$E$2:$E$727,MATCH($I195,'UK Institution Coverage'!$A$2:$A$727,0)),0))</f>
        <v>2</v>
      </c>
      <c r="C195" s="2">
        <f>IF($I195="","",IFERROR(INDEX('UK Institution Coverage'!$F$2:$F$727,MATCH($I195,'UK Institution Coverage'!$A$2:$A$727,0)),0))</f>
        <v>1</v>
      </c>
      <c r="D195" s="2">
        <f>IF($I195="","",IFERROR(INDEX('UK Institution Coverage'!$J$2:$J$727,MATCH($I195,'UK Institution Coverage'!$A$2:$A$727,0)),0))</f>
        <v>0</v>
      </c>
      <c r="E195" s="2">
        <f>IF($I195="","",IFERROR(INDEX('UK Institution Coverage'!$K$2:$K$727,MATCH($I195,'UK Institution Coverage'!$A$2:$A$727,0)),0))</f>
        <v>0</v>
      </c>
      <c r="F195" s="2">
        <f>IF($I195="","",IFERROR(INDEX('UK Institution Coverage'!$M$2:$M$727,MATCH($I195,'UK Institution Coverage'!$A$2:$A$727,0)),0))</f>
        <v>1</v>
      </c>
      <c r="G195" s="2" t="str">
        <f t="shared" ref="G195:G258" si="6">IF($I195="","",IF($F195=3,"complete",IF($C195=0,"Research  ","")&amp;IF($D195=0,"Finance  ","")&amp;IF($E195=0,"IT/Systems","")))</f>
        <v>Finance  IT/Systems</v>
      </c>
      <c r="H195" s="2" t="str">
        <f t="shared" ref="H195:H258" si="7">IF($I195="","",IF($F195=3,"-",IF($B195&gt;=20,"1 - high",IF($B195&gt;=5,"2 - medium","3 - low"))))</f>
        <v>3 - low</v>
      </c>
      <c r="I195" t="str">
        <v>advance he</v>
      </c>
    </row>
    <row r="196" spans="1:9" ht="15" customHeight="1">
      <c r="A196" s="2" t="str">
        <v>All Nations Christian College</v>
      </c>
      <c r="B196" s="2">
        <f>IF($I196="","",IFERROR(INDEX('UK Institution Coverage'!$E$2:$E$727,MATCH($I196,'UK Institution Coverage'!$A$2:$A$727,0)),0))</f>
        <v>2</v>
      </c>
      <c r="C196" s="2">
        <f>IF($I196="","",IFERROR(INDEX('UK Institution Coverage'!$F$2:$F$727,MATCH($I196,'UK Institution Coverage'!$A$2:$A$727,0)),0))</f>
        <v>1</v>
      </c>
      <c r="D196" s="2">
        <f>IF($I196="","",IFERROR(INDEX('UK Institution Coverage'!$J$2:$J$727,MATCH($I196,'UK Institution Coverage'!$A$2:$A$727,0)),0))</f>
        <v>1</v>
      </c>
      <c r="E196" s="2">
        <f>IF($I196="","",IFERROR(INDEX('UK Institution Coverage'!$K$2:$K$727,MATCH($I196,'UK Institution Coverage'!$A$2:$A$727,0)),0))</f>
        <v>0</v>
      </c>
      <c r="F196" s="2">
        <f>IF($I196="","",IFERROR(INDEX('UK Institution Coverage'!$M$2:$M$727,MATCH($I196,'UK Institution Coverage'!$A$2:$A$727,0)),0))</f>
        <v>2</v>
      </c>
      <c r="G196" s="2" t="str">
        <f t="shared" si="6"/>
        <v>IT/Systems</v>
      </c>
      <c r="H196" s="2" t="str">
        <f t="shared" si="7"/>
        <v>3 - low</v>
      </c>
      <c r="I196" t="str">
        <v>all nations christian college</v>
      </c>
    </row>
    <row r="197" spans="1:9" ht="15" customHeight="1">
      <c r="A197" s="2" t="str">
        <v>Alliance Manchester Business School</v>
      </c>
      <c r="B197" s="2">
        <f>IF($I197="","",IFERROR(INDEX('UK Institution Coverage'!$E$2:$E$727,MATCH($I197,'UK Institution Coverage'!$A$2:$A$727,0)),0))</f>
        <v>2</v>
      </c>
      <c r="C197" s="2">
        <f>IF($I197="","",IFERROR(INDEX('UK Institution Coverage'!$F$2:$F$727,MATCH($I197,'UK Institution Coverage'!$A$2:$A$727,0)),0))</f>
        <v>2</v>
      </c>
      <c r="D197" s="2">
        <f>IF($I197="","",IFERROR(INDEX('UK Institution Coverage'!$J$2:$J$727,MATCH($I197,'UK Institution Coverage'!$A$2:$A$727,0)),0))</f>
        <v>0</v>
      </c>
      <c r="E197" s="2">
        <f>IF($I197="","",IFERROR(INDEX('UK Institution Coverage'!$K$2:$K$727,MATCH($I197,'UK Institution Coverage'!$A$2:$A$727,0)),0))</f>
        <v>0</v>
      </c>
      <c r="F197" s="2">
        <f>IF($I197="","",IFERROR(INDEX('UK Institution Coverage'!$M$2:$M$727,MATCH($I197,'UK Institution Coverage'!$A$2:$A$727,0)),0))</f>
        <v>1</v>
      </c>
      <c r="G197" s="2" t="str">
        <f t="shared" si="6"/>
        <v>Finance  IT/Systems</v>
      </c>
      <c r="H197" s="2" t="str">
        <f t="shared" si="7"/>
        <v>3 - low</v>
      </c>
      <c r="I197" t="str">
        <v>alliance manchester business school</v>
      </c>
    </row>
    <row r="198" spans="1:9" ht="15" customHeight="1">
      <c r="A198" s="2" t="str">
        <v>Cambridge Judge Business School</v>
      </c>
      <c r="B198" s="2">
        <f>IF($I198="","",IFERROR(INDEX('UK Institution Coverage'!$E$2:$E$727,MATCH($I198,'UK Institution Coverage'!$A$2:$A$727,0)),0))</f>
        <v>2</v>
      </c>
      <c r="C198" s="2">
        <f>IF($I198="","",IFERROR(INDEX('UK Institution Coverage'!$F$2:$F$727,MATCH($I198,'UK Institution Coverage'!$A$2:$A$727,0)),0))</f>
        <v>2</v>
      </c>
      <c r="D198" s="2">
        <f>IF($I198="","",IFERROR(INDEX('UK Institution Coverage'!$J$2:$J$727,MATCH($I198,'UK Institution Coverage'!$A$2:$A$727,0)),0))</f>
        <v>0</v>
      </c>
      <c r="E198" s="2">
        <f>IF($I198="","",IFERROR(INDEX('UK Institution Coverage'!$K$2:$K$727,MATCH($I198,'UK Institution Coverage'!$A$2:$A$727,0)),0))</f>
        <v>0</v>
      </c>
      <c r="F198" s="2">
        <f>IF($I198="","",IFERROR(INDEX('UK Institution Coverage'!$M$2:$M$727,MATCH($I198,'UK Institution Coverage'!$A$2:$A$727,0)),0))</f>
        <v>1</v>
      </c>
      <c r="G198" s="2" t="str">
        <f t="shared" si="6"/>
        <v>Finance  IT/Systems</v>
      </c>
      <c r="H198" s="2" t="str">
        <f t="shared" si="7"/>
        <v>3 - low</v>
      </c>
      <c r="I198" t="str">
        <v>cambridge judge business school</v>
      </c>
    </row>
    <row r="199" spans="1:9" ht="15" customHeight="1">
      <c r="A199" s="2" t="str">
        <v>Cardiff Business School</v>
      </c>
      <c r="B199" s="2">
        <f>IF($I199="","",IFERROR(INDEX('UK Institution Coverage'!$E$2:$E$727,MATCH($I199,'UK Institution Coverage'!$A$2:$A$727,0)),0))</f>
        <v>2</v>
      </c>
      <c r="C199" s="2">
        <f>IF($I199="","",IFERROR(INDEX('UK Institution Coverage'!$F$2:$F$727,MATCH($I199,'UK Institution Coverage'!$A$2:$A$727,0)),0))</f>
        <v>2</v>
      </c>
      <c r="D199" s="2">
        <f>IF($I199="","",IFERROR(INDEX('UK Institution Coverage'!$J$2:$J$727,MATCH($I199,'UK Institution Coverage'!$A$2:$A$727,0)),0))</f>
        <v>0</v>
      </c>
      <c r="E199" s="2">
        <f>IF($I199="","",IFERROR(INDEX('UK Institution Coverage'!$K$2:$K$727,MATCH($I199,'UK Institution Coverage'!$A$2:$A$727,0)),0))</f>
        <v>0</v>
      </c>
      <c r="F199" s="2">
        <f>IF($I199="","",IFERROR(INDEX('UK Institution Coverage'!$M$2:$M$727,MATCH($I199,'UK Institution Coverage'!$A$2:$A$727,0)),0))</f>
        <v>1</v>
      </c>
      <c r="G199" s="2" t="str">
        <f t="shared" si="6"/>
        <v>Finance  IT/Systems</v>
      </c>
      <c r="H199" s="2" t="str">
        <f t="shared" si="7"/>
        <v>3 - low</v>
      </c>
      <c r="I199" t="str">
        <v>cardiff business school</v>
      </c>
    </row>
    <row r="200" spans="1:9" ht="15" customHeight="1">
      <c r="A200" s="2" t="str">
        <v>Carnegie Trust For The Universities Of Scotland</v>
      </c>
      <c r="B200" s="2">
        <f>IF($I200="","",IFERROR(INDEX('UK Institution Coverage'!$E$2:$E$727,MATCH($I200,'UK Institution Coverage'!$A$2:$A$727,0)),0))</f>
        <v>2</v>
      </c>
      <c r="C200" s="2">
        <f>IF($I200="","",IFERROR(INDEX('UK Institution Coverage'!$F$2:$F$727,MATCH($I200,'UK Institution Coverage'!$A$2:$A$727,0)),0))</f>
        <v>1</v>
      </c>
      <c r="D200" s="2">
        <f>IF($I200="","",IFERROR(INDEX('UK Institution Coverage'!$J$2:$J$727,MATCH($I200,'UK Institution Coverage'!$A$2:$A$727,0)),0))</f>
        <v>1</v>
      </c>
      <c r="E200" s="2">
        <f>IF($I200="","",IFERROR(INDEX('UK Institution Coverage'!$K$2:$K$727,MATCH($I200,'UK Institution Coverage'!$A$2:$A$727,0)),0))</f>
        <v>0</v>
      </c>
      <c r="F200" s="2">
        <f>IF($I200="","",IFERROR(INDEX('UK Institution Coverage'!$M$2:$M$727,MATCH($I200,'UK Institution Coverage'!$A$2:$A$727,0)),0))</f>
        <v>2</v>
      </c>
      <c r="G200" s="2" t="str">
        <f t="shared" si="6"/>
        <v>IT/Systems</v>
      </c>
      <c r="H200" s="2" t="str">
        <f t="shared" si="7"/>
        <v>3 - low</v>
      </c>
      <c r="I200" t="str">
        <v>carnegie trust for the universities of scotland</v>
      </c>
    </row>
    <row r="201" spans="1:9" ht="15" customHeight="1">
      <c r="A201" s="2" t="str">
        <v>Colchester Institute</v>
      </c>
      <c r="B201" s="2">
        <f>IF($I201="","",IFERROR(INDEX('UK Institution Coverage'!$E$2:$E$727,MATCH($I201,'UK Institution Coverage'!$A$2:$A$727,0)),0))</f>
        <v>2</v>
      </c>
      <c r="C201" s="2">
        <f>IF($I201="","",IFERROR(INDEX('UK Institution Coverage'!$F$2:$F$727,MATCH($I201,'UK Institution Coverage'!$A$2:$A$727,0)),0))</f>
        <v>0</v>
      </c>
      <c r="D201" s="2">
        <f>IF($I201="","",IFERROR(INDEX('UK Institution Coverage'!$J$2:$J$727,MATCH($I201,'UK Institution Coverage'!$A$2:$A$727,0)),0))</f>
        <v>1</v>
      </c>
      <c r="E201" s="2">
        <f>IF($I201="","",IFERROR(INDEX('UK Institution Coverage'!$K$2:$K$727,MATCH($I201,'UK Institution Coverage'!$A$2:$A$727,0)),0))</f>
        <v>1</v>
      </c>
      <c r="F201" s="2">
        <f>IF($I201="","",IFERROR(INDEX('UK Institution Coverage'!$M$2:$M$727,MATCH($I201,'UK Institution Coverage'!$A$2:$A$727,0)),0))</f>
        <v>2</v>
      </c>
      <c r="G201" s="2" t="str">
        <f t="shared" si="6"/>
        <v xml:space="preserve">Research  </v>
      </c>
      <c r="H201" s="2" t="str">
        <f t="shared" si="7"/>
        <v>3 - low</v>
      </c>
      <c r="I201" t="str">
        <v>colchester institute</v>
      </c>
    </row>
    <row r="202" spans="1:9" ht="15" customHeight="1">
      <c r="A202" s="2" t="str">
        <v>Committee of University Chairs</v>
      </c>
      <c r="B202" s="2">
        <f>IF($I202="","",IFERROR(INDEX('UK Institution Coverage'!$E$2:$E$727,MATCH($I202,'UK Institution Coverage'!$A$2:$A$727,0)),0))</f>
        <v>2</v>
      </c>
      <c r="C202" s="2">
        <f>IF($I202="","",IFERROR(INDEX('UK Institution Coverage'!$F$2:$F$727,MATCH($I202,'UK Institution Coverage'!$A$2:$A$727,0)),0))</f>
        <v>0</v>
      </c>
      <c r="D202" s="2">
        <f>IF($I202="","",IFERROR(INDEX('UK Institution Coverage'!$J$2:$J$727,MATCH($I202,'UK Institution Coverage'!$A$2:$A$727,0)),0))</f>
        <v>0</v>
      </c>
      <c r="E202" s="2">
        <f>IF($I202="","",IFERROR(INDEX('UK Institution Coverage'!$K$2:$K$727,MATCH($I202,'UK Institution Coverage'!$A$2:$A$727,0)),0))</f>
        <v>0</v>
      </c>
      <c r="F202" s="2">
        <f>IF($I202="","",IFERROR(INDEX('UK Institution Coverage'!$M$2:$M$727,MATCH($I202,'UK Institution Coverage'!$A$2:$A$727,0)),0))</f>
        <v>0</v>
      </c>
      <c r="G202" s="2" t="str">
        <f t="shared" si="6"/>
        <v>Research  Finance  IT/Systems</v>
      </c>
      <c r="H202" s="2" t="str">
        <f t="shared" si="7"/>
        <v>3 - low</v>
      </c>
      <c r="I202" t="str">
        <v>committee of university chairs</v>
      </c>
    </row>
    <row r="203" spans="1:9" ht="15" customHeight="1">
      <c r="A203" s="2" t="str">
        <v>Department Of Engineering At The University Of Cambridge</v>
      </c>
      <c r="B203" s="2">
        <f>IF($I203="","",IFERROR(INDEX('UK Institution Coverage'!$E$2:$E$727,MATCH($I203,'UK Institution Coverage'!$A$2:$A$727,0)),0))</f>
        <v>2</v>
      </c>
      <c r="C203" s="2">
        <f>IF($I203="","",IFERROR(INDEX('UK Institution Coverage'!$F$2:$F$727,MATCH($I203,'UK Institution Coverage'!$A$2:$A$727,0)),0))</f>
        <v>2</v>
      </c>
      <c r="D203" s="2">
        <f>IF($I203="","",IFERROR(INDEX('UK Institution Coverage'!$J$2:$J$727,MATCH($I203,'UK Institution Coverage'!$A$2:$A$727,0)),0))</f>
        <v>0</v>
      </c>
      <c r="E203" s="2">
        <f>IF($I203="","",IFERROR(INDEX('UK Institution Coverage'!$K$2:$K$727,MATCH($I203,'UK Institution Coverage'!$A$2:$A$727,0)),0))</f>
        <v>0</v>
      </c>
      <c r="F203" s="2">
        <f>IF($I203="","",IFERROR(INDEX('UK Institution Coverage'!$M$2:$M$727,MATCH($I203,'UK Institution Coverage'!$A$2:$A$727,0)),0))</f>
        <v>1</v>
      </c>
      <c r="G203" s="2" t="str">
        <f t="shared" si="6"/>
        <v>Finance  IT/Systems</v>
      </c>
      <c r="H203" s="2" t="str">
        <f t="shared" si="7"/>
        <v>3 - low</v>
      </c>
      <c r="I203" t="str">
        <v>department of engineering at the university of cambridge</v>
      </c>
    </row>
    <row r="204" spans="1:9" ht="15" customHeight="1">
      <c r="A204" s="2" t="str">
        <v>Institute For Jewish Policy Research</v>
      </c>
      <c r="B204" s="2">
        <f>IF($I204="","",IFERROR(INDEX('UK Institution Coverage'!$E$2:$E$727,MATCH($I204,'UK Institution Coverage'!$A$2:$A$727,0)),0))</f>
        <v>2</v>
      </c>
      <c r="C204" s="2">
        <f>IF($I204="","",IFERROR(INDEX('UK Institution Coverage'!$F$2:$F$727,MATCH($I204,'UK Institution Coverage'!$A$2:$A$727,0)),0))</f>
        <v>2</v>
      </c>
      <c r="D204" s="2">
        <f>IF($I204="","",IFERROR(INDEX('UK Institution Coverage'!$J$2:$J$727,MATCH($I204,'UK Institution Coverage'!$A$2:$A$727,0)),0))</f>
        <v>0</v>
      </c>
      <c r="E204" s="2">
        <f>IF($I204="","",IFERROR(INDEX('UK Institution Coverage'!$K$2:$K$727,MATCH($I204,'UK Institution Coverage'!$A$2:$A$727,0)),0))</f>
        <v>0</v>
      </c>
      <c r="F204" s="2">
        <f>IF($I204="","",IFERROR(INDEX('UK Institution Coverage'!$M$2:$M$727,MATCH($I204,'UK Institution Coverage'!$A$2:$A$727,0)),0))</f>
        <v>1</v>
      </c>
      <c r="G204" s="2" t="str">
        <f t="shared" si="6"/>
        <v>Finance  IT/Systems</v>
      </c>
      <c r="H204" s="2" t="str">
        <f t="shared" si="7"/>
        <v>3 - low</v>
      </c>
      <c r="I204" t="str">
        <v>institute for jewish policy research</v>
      </c>
    </row>
    <row r="205" spans="1:9" ht="15" customHeight="1">
      <c r="A205" s="2" t="str">
        <v>The Institute Of Ismaili Studies</v>
      </c>
      <c r="B205" s="2">
        <f>IF($I205="","",IFERROR(INDEX('UK Institution Coverage'!$E$2:$E$727,MATCH($I205,'UK Institution Coverage'!$A$2:$A$727,0)),0))</f>
        <v>2</v>
      </c>
      <c r="C205" s="2">
        <f>IF($I205="","",IFERROR(INDEX('UK Institution Coverage'!$F$2:$F$727,MATCH($I205,'UK Institution Coverage'!$A$2:$A$727,0)),0))</f>
        <v>2</v>
      </c>
      <c r="D205" s="2">
        <f>IF($I205="","",IFERROR(INDEX('UK Institution Coverage'!$J$2:$J$727,MATCH($I205,'UK Institution Coverage'!$A$2:$A$727,0)),0))</f>
        <v>0</v>
      </c>
      <c r="E205" s="2">
        <f>IF($I205="","",IFERROR(INDEX('UK Institution Coverage'!$K$2:$K$727,MATCH($I205,'UK Institution Coverage'!$A$2:$A$727,0)),0))</f>
        <v>0</v>
      </c>
      <c r="F205" s="2">
        <f>IF($I205="","",IFERROR(INDEX('UK Institution Coverage'!$M$2:$M$727,MATCH($I205,'UK Institution Coverage'!$A$2:$A$727,0)),0))</f>
        <v>1</v>
      </c>
      <c r="G205" s="2" t="str">
        <f t="shared" si="6"/>
        <v>Finance  IT/Systems</v>
      </c>
      <c r="H205" s="2" t="str">
        <f t="shared" si="7"/>
        <v>3 - low</v>
      </c>
      <c r="I205" t="str">
        <v>institute of ismaili studies</v>
      </c>
    </row>
    <row r="206" spans="1:9" ht="15" customHeight="1">
      <c r="A206" s="2" t="str">
        <v>John Innes Centre</v>
      </c>
      <c r="B206" s="2">
        <f>IF($I206="","",IFERROR(INDEX('UK Institution Coverage'!$E$2:$E$727,MATCH($I206,'UK Institution Coverage'!$A$2:$A$727,0)),0))</f>
        <v>2</v>
      </c>
      <c r="C206" s="2">
        <f>IF($I206="","",IFERROR(INDEX('UK Institution Coverage'!$F$2:$F$727,MATCH($I206,'UK Institution Coverage'!$A$2:$A$727,0)),0))</f>
        <v>0</v>
      </c>
      <c r="D206" s="2">
        <f>IF($I206="","",IFERROR(INDEX('UK Institution Coverage'!$J$2:$J$727,MATCH($I206,'UK Institution Coverage'!$A$2:$A$727,0)),0))</f>
        <v>0</v>
      </c>
      <c r="E206" s="2">
        <f>IF($I206="","",IFERROR(INDEX('UK Institution Coverage'!$K$2:$K$727,MATCH($I206,'UK Institution Coverage'!$A$2:$A$727,0)),0))</f>
        <v>0</v>
      </c>
      <c r="F206" s="2">
        <f>IF($I206="","",IFERROR(INDEX('UK Institution Coverage'!$M$2:$M$727,MATCH($I206,'UK Institution Coverage'!$A$2:$A$727,0)),0))</f>
        <v>0</v>
      </c>
      <c r="G206" s="2" t="str">
        <f t="shared" si="6"/>
        <v>Research  Finance  IT/Systems</v>
      </c>
      <c r="H206" s="2" t="str">
        <f t="shared" si="7"/>
        <v>3 - low</v>
      </c>
      <c r="I206" t="str">
        <v>john innes centre</v>
      </c>
    </row>
    <row r="207" spans="1:9" ht="15" customHeight="1">
      <c r="A207" s="2" t="str">
        <v>LMA - Liverpool</v>
      </c>
      <c r="B207" s="2">
        <f>IF($I207="","",IFERROR(INDEX('UK Institution Coverage'!$E$2:$E$727,MATCH($I207,'UK Institution Coverage'!$A$2:$A$727,0)),0))</f>
        <v>2</v>
      </c>
      <c r="C207" s="2">
        <f>IF($I207="","",IFERROR(INDEX('UK Institution Coverage'!$F$2:$F$727,MATCH($I207,'UK Institution Coverage'!$A$2:$A$727,0)),0))</f>
        <v>0</v>
      </c>
      <c r="D207" s="2">
        <f>IF($I207="","",IFERROR(INDEX('UK Institution Coverage'!$J$2:$J$727,MATCH($I207,'UK Institution Coverage'!$A$2:$A$727,0)),0))</f>
        <v>2</v>
      </c>
      <c r="E207" s="2">
        <f>IF($I207="","",IFERROR(INDEX('UK Institution Coverage'!$K$2:$K$727,MATCH($I207,'UK Institution Coverage'!$A$2:$A$727,0)),0))</f>
        <v>0</v>
      </c>
      <c r="F207" s="2">
        <f>IF($I207="","",IFERROR(INDEX('UK Institution Coverage'!$M$2:$M$727,MATCH($I207,'UK Institution Coverage'!$A$2:$A$727,0)),0))</f>
        <v>1</v>
      </c>
      <c r="G207" s="2" t="str">
        <f t="shared" si="6"/>
        <v>Research  IT/Systems</v>
      </c>
      <c r="H207" s="2" t="str">
        <f t="shared" si="7"/>
        <v>3 - low</v>
      </c>
      <c r="I207" t="str">
        <v>lma liverpool</v>
      </c>
    </row>
    <row r="208" spans="1:9" ht="15" customHeight="1">
      <c r="A208" s="2" t="str">
        <v>MEL Research</v>
      </c>
      <c r="B208" s="2">
        <f>IF($I208="","",IFERROR(INDEX('UK Institution Coverage'!$E$2:$E$727,MATCH($I208,'UK Institution Coverage'!$A$2:$A$727,0)),0))</f>
        <v>2</v>
      </c>
      <c r="C208" s="2">
        <f>IF($I208="","",IFERROR(INDEX('UK Institution Coverage'!$F$2:$F$727,MATCH($I208,'UK Institution Coverage'!$A$2:$A$727,0)),0))</f>
        <v>2</v>
      </c>
      <c r="D208" s="2">
        <f>IF($I208="","",IFERROR(INDEX('UK Institution Coverage'!$J$2:$J$727,MATCH($I208,'UK Institution Coverage'!$A$2:$A$727,0)),0))</f>
        <v>0</v>
      </c>
      <c r="E208" s="2">
        <f>IF($I208="","",IFERROR(INDEX('UK Institution Coverage'!$K$2:$K$727,MATCH($I208,'UK Institution Coverage'!$A$2:$A$727,0)),0))</f>
        <v>0</v>
      </c>
      <c r="F208" s="2">
        <f>IF($I208="","",IFERROR(INDEX('UK Institution Coverage'!$M$2:$M$727,MATCH($I208,'UK Institution Coverage'!$A$2:$A$727,0)),0))</f>
        <v>1</v>
      </c>
      <c r="G208" s="2" t="str">
        <f t="shared" si="6"/>
        <v>Finance  IT/Systems</v>
      </c>
      <c r="H208" s="2" t="str">
        <f t="shared" si="7"/>
        <v>3 - low</v>
      </c>
      <c r="I208" t="str">
        <v>mel research</v>
      </c>
    </row>
    <row r="209" spans="1:9" ht="15" customHeight="1">
      <c r="A209" s="2" t="str">
        <v>National Institute Of Economic And Social Research</v>
      </c>
      <c r="B209" s="2">
        <f>IF($I209="","",IFERROR(INDEX('UK Institution Coverage'!$E$2:$E$727,MATCH($I209,'UK Institution Coverage'!$A$2:$A$727,0)),0))</f>
        <v>2</v>
      </c>
      <c r="C209" s="2">
        <f>IF($I209="","",IFERROR(INDEX('UK Institution Coverage'!$F$2:$F$727,MATCH($I209,'UK Institution Coverage'!$A$2:$A$727,0)),0))</f>
        <v>2</v>
      </c>
      <c r="D209" s="2">
        <f>IF($I209="","",IFERROR(INDEX('UK Institution Coverage'!$J$2:$J$727,MATCH($I209,'UK Institution Coverage'!$A$2:$A$727,0)),0))</f>
        <v>0</v>
      </c>
      <c r="E209" s="2">
        <f>IF($I209="","",IFERROR(INDEX('UK Institution Coverage'!$K$2:$K$727,MATCH($I209,'UK Institution Coverage'!$A$2:$A$727,0)),0))</f>
        <v>0</v>
      </c>
      <c r="F209" s="2">
        <f>IF($I209="","",IFERROR(INDEX('UK Institution Coverage'!$M$2:$M$727,MATCH($I209,'UK Institution Coverage'!$A$2:$A$727,0)),0))</f>
        <v>1</v>
      </c>
      <c r="G209" s="2" t="str">
        <f t="shared" si="6"/>
        <v>Finance  IT/Systems</v>
      </c>
      <c r="H209" s="2" t="str">
        <f t="shared" si="7"/>
        <v>3 - low</v>
      </c>
      <c r="I209" t="str">
        <v>national institute of economic and social research</v>
      </c>
    </row>
    <row r="210" spans="1:9" ht="15" customHeight="1">
      <c r="A210" s="2" t="str">
        <v>National Institute Of Teaching And Education</v>
      </c>
      <c r="B210" s="2">
        <f>IF($I210="","",IFERROR(INDEX('UK Institution Coverage'!$E$2:$E$727,MATCH($I210,'UK Institution Coverage'!$A$2:$A$727,0)),0))</f>
        <v>2</v>
      </c>
      <c r="C210" s="2">
        <f>IF($I210="","",IFERROR(INDEX('UK Institution Coverage'!$F$2:$F$727,MATCH($I210,'UK Institution Coverage'!$A$2:$A$727,0)),0))</f>
        <v>1</v>
      </c>
      <c r="D210" s="2">
        <f>IF($I210="","",IFERROR(INDEX('UK Institution Coverage'!$J$2:$J$727,MATCH($I210,'UK Institution Coverage'!$A$2:$A$727,0)),0))</f>
        <v>0</v>
      </c>
      <c r="E210" s="2">
        <f>IF($I210="","",IFERROR(INDEX('UK Institution Coverage'!$K$2:$K$727,MATCH($I210,'UK Institution Coverage'!$A$2:$A$727,0)),0))</f>
        <v>1</v>
      </c>
      <c r="F210" s="2">
        <f>IF($I210="","",IFERROR(INDEX('UK Institution Coverage'!$M$2:$M$727,MATCH($I210,'UK Institution Coverage'!$A$2:$A$727,0)),0))</f>
        <v>2</v>
      </c>
      <c r="G210" s="2" t="str">
        <f t="shared" si="6"/>
        <v xml:space="preserve">Finance  </v>
      </c>
      <c r="H210" s="2" t="str">
        <f t="shared" si="7"/>
        <v>3 - low</v>
      </c>
      <c r="I210" t="str">
        <v>national institute of teaching and education</v>
      </c>
    </row>
    <row r="211" spans="1:9" ht="15" customHeight="1">
      <c r="A211" s="2" t="str">
        <v>Newbold College Of Higher Education</v>
      </c>
      <c r="B211" s="2">
        <f>IF($I211="","",IFERROR(INDEX('UK Institution Coverage'!$E$2:$E$727,MATCH($I211,'UK Institution Coverage'!$A$2:$A$727,0)),0))</f>
        <v>2</v>
      </c>
      <c r="C211" s="2">
        <f>IF($I211="","",IFERROR(INDEX('UK Institution Coverage'!$F$2:$F$727,MATCH($I211,'UK Institution Coverage'!$A$2:$A$727,0)),0))</f>
        <v>1</v>
      </c>
      <c r="D211" s="2">
        <f>IF($I211="","",IFERROR(INDEX('UK Institution Coverage'!$J$2:$J$727,MATCH($I211,'UK Institution Coverage'!$A$2:$A$727,0)),0))</f>
        <v>1</v>
      </c>
      <c r="E211" s="2">
        <f>IF($I211="","",IFERROR(INDEX('UK Institution Coverage'!$K$2:$K$727,MATCH($I211,'UK Institution Coverage'!$A$2:$A$727,0)),0))</f>
        <v>0</v>
      </c>
      <c r="F211" s="2">
        <f>IF($I211="","",IFERROR(INDEX('UK Institution Coverage'!$M$2:$M$727,MATCH($I211,'UK Institution Coverage'!$A$2:$A$727,0)),0))</f>
        <v>2</v>
      </c>
      <c r="G211" s="2" t="str">
        <f t="shared" si="6"/>
        <v>IT/Systems</v>
      </c>
      <c r="H211" s="2" t="str">
        <f t="shared" si="7"/>
        <v>3 - low</v>
      </c>
      <c r="I211" t="str">
        <v>newbold college of higher education</v>
      </c>
    </row>
    <row r="212" spans="1:9" ht="15" customHeight="1">
      <c r="A212" s="2" t="str">
        <v>Qa Research</v>
      </c>
      <c r="B212" s="2">
        <f>IF($I212="","",IFERROR(INDEX('UK Institution Coverage'!$E$2:$E$727,MATCH($I212,'UK Institution Coverage'!$A$2:$A$727,0)),0))</f>
        <v>2</v>
      </c>
      <c r="C212" s="2">
        <f>IF($I212="","",IFERROR(INDEX('UK Institution Coverage'!$F$2:$F$727,MATCH($I212,'UK Institution Coverage'!$A$2:$A$727,0)),0))</f>
        <v>2</v>
      </c>
      <c r="D212" s="2">
        <f>IF($I212="","",IFERROR(INDEX('UK Institution Coverage'!$J$2:$J$727,MATCH($I212,'UK Institution Coverage'!$A$2:$A$727,0)),0))</f>
        <v>0</v>
      </c>
      <c r="E212" s="2">
        <f>IF($I212="","",IFERROR(INDEX('UK Institution Coverage'!$K$2:$K$727,MATCH($I212,'UK Institution Coverage'!$A$2:$A$727,0)),0))</f>
        <v>0</v>
      </c>
      <c r="F212" s="2">
        <f>IF($I212="","",IFERROR(INDEX('UK Institution Coverage'!$M$2:$M$727,MATCH($I212,'UK Institution Coverage'!$A$2:$A$727,0)),0))</f>
        <v>1</v>
      </c>
      <c r="G212" s="2" t="str">
        <f t="shared" si="6"/>
        <v>Finance  IT/Systems</v>
      </c>
      <c r="H212" s="2" t="str">
        <f t="shared" si="7"/>
        <v>3 - low</v>
      </c>
      <c r="I212" t="str">
        <v>qa research</v>
      </c>
    </row>
    <row r="213" spans="1:9" ht="15" customHeight="1">
      <c r="A213" s="2" t="str">
        <v>RAND Europe</v>
      </c>
      <c r="B213" s="2">
        <f>IF($I213="","",IFERROR(INDEX('UK Institution Coverage'!$E$2:$E$727,MATCH($I213,'UK Institution Coverage'!$A$2:$A$727,0)),0))</f>
        <v>2</v>
      </c>
      <c r="C213" s="2">
        <f>IF($I213="","",IFERROR(INDEX('UK Institution Coverage'!$F$2:$F$727,MATCH($I213,'UK Institution Coverage'!$A$2:$A$727,0)),0))</f>
        <v>2</v>
      </c>
      <c r="D213" s="2">
        <f>IF($I213="","",IFERROR(INDEX('UK Institution Coverage'!$J$2:$J$727,MATCH($I213,'UK Institution Coverage'!$A$2:$A$727,0)),0))</f>
        <v>0</v>
      </c>
      <c r="E213" s="2">
        <f>IF($I213="","",IFERROR(INDEX('UK Institution Coverage'!$K$2:$K$727,MATCH($I213,'UK Institution Coverage'!$A$2:$A$727,0)),0))</f>
        <v>0</v>
      </c>
      <c r="F213" s="2">
        <f>IF($I213="","",IFERROR(INDEX('UK Institution Coverage'!$M$2:$M$727,MATCH($I213,'UK Institution Coverage'!$A$2:$A$727,0)),0))</f>
        <v>1</v>
      </c>
      <c r="G213" s="2" t="str">
        <f t="shared" si="6"/>
        <v>Finance  IT/Systems</v>
      </c>
      <c r="H213" s="2" t="str">
        <f t="shared" si="7"/>
        <v>3 - low</v>
      </c>
      <c r="I213" t="str">
        <v>rand europe</v>
      </c>
    </row>
    <row r="214" spans="1:9" ht="15" customHeight="1">
      <c r="A214" s="2" t="str">
        <v>Rose Bruford College</v>
      </c>
      <c r="B214" s="2">
        <f>IF($I214="","",IFERROR(INDEX('UK Institution Coverage'!$E$2:$E$727,MATCH($I214,'UK Institution Coverage'!$A$2:$A$727,0)),0))</f>
        <v>2</v>
      </c>
      <c r="C214" s="2">
        <f>IF($I214="","",IFERROR(INDEX('UK Institution Coverage'!$F$2:$F$727,MATCH($I214,'UK Institution Coverage'!$A$2:$A$727,0)),0))</f>
        <v>2</v>
      </c>
      <c r="D214" s="2">
        <f>IF($I214="","",IFERROR(INDEX('UK Institution Coverage'!$J$2:$J$727,MATCH($I214,'UK Institution Coverage'!$A$2:$A$727,0)),0))</f>
        <v>0</v>
      </c>
      <c r="E214" s="2">
        <f>IF($I214="","",IFERROR(INDEX('UK Institution Coverage'!$K$2:$K$727,MATCH($I214,'UK Institution Coverage'!$A$2:$A$727,0)),0))</f>
        <v>0</v>
      </c>
      <c r="F214" s="2">
        <f>IF($I214="","",IFERROR(INDEX('UK Institution Coverage'!$M$2:$M$727,MATCH($I214,'UK Institution Coverage'!$A$2:$A$727,0)),0))</f>
        <v>1</v>
      </c>
      <c r="G214" s="2" t="str">
        <f t="shared" si="6"/>
        <v>Finance  IT/Systems</v>
      </c>
      <c r="H214" s="2" t="str">
        <f t="shared" si="7"/>
        <v>3 - low</v>
      </c>
      <c r="I214" t="str">
        <v>rose bruford college</v>
      </c>
    </row>
    <row r="215" spans="1:9" ht="15" customHeight="1">
      <c r="A215" s="2" t="str">
        <v>St John's College - University of Cambridge</v>
      </c>
      <c r="B215" s="2">
        <f>IF($I215="","",IFERROR(INDEX('UK Institution Coverage'!$E$2:$E$727,MATCH($I215,'UK Institution Coverage'!$A$2:$A$727,0)),0))</f>
        <v>2</v>
      </c>
      <c r="C215" s="2">
        <f>IF($I215="","",IFERROR(INDEX('UK Institution Coverage'!$F$2:$F$727,MATCH($I215,'UK Institution Coverage'!$A$2:$A$727,0)),0))</f>
        <v>0</v>
      </c>
      <c r="D215" s="2">
        <f>IF($I215="","",IFERROR(INDEX('UK Institution Coverage'!$J$2:$J$727,MATCH($I215,'UK Institution Coverage'!$A$2:$A$727,0)),0))</f>
        <v>1</v>
      </c>
      <c r="E215" s="2">
        <f>IF($I215="","",IFERROR(INDEX('UK Institution Coverage'!$K$2:$K$727,MATCH($I215,'UK Institution Coverage'!$A$2:$A$727,0)),0))</f>
        <v>1</v>
      </c>
      <c r="F215" s="2">
        <f>IF($I215="","",IFERROR(INDEX('UK Institution Coverage'!$M$2:$M$727,MATCH($I215,'UK Institution Coverage'!$A$2:$A$727,0)),0))</f>
        <v>2</v>
      </c>
      <c r="G215" s="2" t="str">
        <f t="shared" si="6"/>
        <v xml:space="preserve">Research  </v>
      </c>
      <c r="H215" s="2" t="str">
        <f t="shared" si="7"/>
        <v>3 - low</v>
      </c>
      <c r="I215" t="str">
        <v>st john s college university of cambridge</v>
      </c>
    </row>
    <row r="216" spans="1:9" ht="15" customHeight="1">
      <c r="A216" s="2" t="str">
        <v>University of St Mark &amp; St John</v>
      </c>
      <c r="B216" s="2">
        <f>IF($I216="","",IFERROR(INDEX('UK Institution Coverage'!$E$2:$E$727,MATCH($I216,'UK Institution Coverage'!$A$2:$A$727,0)),0))</f>
        <v>2</v>
      </c>
      <c r="C216" s="2">
        <f>IF($I216="","",IFERROR(INDEX('UK Institution Coverage'!$F$2:$F$727,MATCH($I216,'UK Institution Coverage'!$A$2:$A$727,0)),0))</f>
        <v>1</v>
      </c>
      <c r="D216" s="2">
        <f>IF($I216="","",IFERROR(INDEX('UK Institution Coverage'!$J$2:$J$727,MATCH($I216,'UK Institution Coverage'!$A$2:$A$727,0)),0))</f>
        <v>0</v>
      </c>
      <c r="E216" s="2">
        <f>IF($I216="","",IFERROR(INDEX('UK Institution Coverage'!$K$2:$K$727,MATCH($I216,'UK Institution Coverage'!$A$2:$A$727,0)),0))</f>
        <v>1</v>
      </c>
      <c r="F216" s="2">
        <f>IF($I216="","",IFERROR(INDEX('UK Institution Coverage'!$M$2:$M$727,MATCH($I216,'UK Institution Coverage'!$A$2:$A$727,0)),0))</f>
        <v>2</v>
      </c>
      <c r="G216" s="2" t="str">
        <f t="shared" si="6"/>
        <v xml:space="preserve">Finance  </v>
      </c>
      <c r="H216" s="2" t="str">
        <f t="shared" si="7"/>
        <v>3 - low</v>
      </c>
      <c r="I216" t="str">
        <v>st mark and st john university</v>
      </c>
    </row>
    <row r="217" spans="1:9" ht="15" customHeight="1">
      <c r="A217" s="2" t="str">
        <v>St Mary's University</v>
      </c>
      <c r="B217" s="2">
        <f>IF($I217="","",IFERROR(INDEX('UK Institution Coverage'!$E$2:$E$727,MATCH($I217,'UK Institution Coverage'!$A$2:$A$727,0)),0))</f>
        <v>2</v>
      </c>
      <c r="C217" s="2">
        <f>IF($I217="","",IFERROR(INDEX('UK Institution Coverage'!$F$2:$F$727,MATCH($I217,'UK Institution Coverage'!$A$2:$A$727,0)),0))</f>
        <v>2</v>
      </c>
      <c r="D217" s="2">
        <f>IF($I217="","",IFERROR(INDEX('UK Institution Coverage'!$J$2:$J$727,MATCH($I217,'UK Institution Coverage'!$A$2:$A$727,0)),0))</f>
        <v>0</v>
      </c>
      <c r="E217" s="2">
        <f>IF($I217="","",IFERROR(INDEX('UK Institution Coverage'!$K$2:$K$727,MATCH($I217,'UK Institution Coverage'!$A$2:$A$727,0)),0))</f>
        <v>0</v>
      </c>
      <c r="F217" s="2">
        <f>IF($I217="","",IFERROR(INDEX('UK Institution Coverage'!$M$2:$M$727,MATCH($I217,'UK Institution Coverage'!$A$2:$A$727,0)),0))</f>
        <v>1</v>
      </c>
      <c r="G217" s="2" t="str">
        <f t="shared" si="6"/>
        <v>Finance  IT/Systems</v>
      </c>
      <c r="H217" s="2" t="str">
        <f t="shared" si="7"/>
        <v>3 - low</v>
      </c>
      <c r="I217" t="str">
        <v>st mary s university</v>
      </c>
    </row>
    <row r="218" spans="1:9" ht="15" customHeight="1">
      <c r="A218" s="2" t="str">
        <v>Trinity Laban</v>
      </c>
      <c r="B218" s="2">
        <f>IF($I218="","",IFERROR(INDEX('UK Institution Coverage'!$E$2:$E$727,MATCH($I218,'UK Institution Coverage'!$A$2:$A$727,0)),0))</f>
        <v>2</v>
      </c>
      <c r="C218" s="2">
        <f>IF($I218="","",IFERROR(INDEX('UK Institution Coverage'!$F$2:$F$727,MATCH($I218,'UK Institution Coverage'!$A$2:$A$727,0)),0))</f>
        <v>0</v>
      </c>
      <c r="D218" s="2">
        <f>IF($I218="","",IFERROR(INDEX('UK Institution Coverage'!$J$2:$J$727,MATCH($I218,'UK Institution Coverage'!$A$2:$A$727,0)),0))</f>
        <v>2</v>
      </c>
      <c r="E218" s="2">
        <f>IF($I218="","",IFERROR(INDEX('UK Institution Coverage'!$K$2:$K$727,MATCH($I218,'UK Institution Coverage'!$A$2:$A$727,0)),0))</f>
        <v>0</v>
      </c>
      <c r="F218" s="2">
        <f>IF($I218="","",IFERROR(INDEX('UK Institution Coverage'!$M$2:$M$727,MATCH($I218,'UK Institution Coverage'!$A$2:$A$727,0)),0))</f>
        <v>1</v>
      </c>
      <c r="G218" s="2" t="str">
        <f t="shared" si="6"/>
        <v>Research  IT/Systems</v>
      </c>
      <c r="H218" s="2" t="str">
        <f t="shared" si="7"/>
        <v>3 - low</v>
      </c>
      <c r="I218" t="str">
        <v>trinity laban</v>
      </c>
    </row>
    <row r="219" spans="1:9" ht="15" customHeight="1">
      <c r="A219" s="2" t="str">
        <v>UCFB</v>
      </c>
      <c r="B219" s="2">
        <f>IF($I219="","",IFERROR(INDEX('UK Institution Coverage'!$E$2:$E$727,MATCH($I219,'UK Institution Coverage'!$A$2:$A$727,0)),0))</f>
        <v>2</v>
      </c>
      <c r="C219" s="2">
        <f>IF($I219="","",IFERROR(INDEX('UK Institution Coverage'!$F$2:$F$727,MATCH($I219,'UK Institution Coverage'!$A$2:$A$727,0)),0))</f>
        <v>0</v>
      </c>
      <c r="D219" s="2">
        <f>IF($I219="","",IFERROR(INDEX('UK Institution Coverage'!$J$2:$J$727,MATCH($I219,'UK Institution Coverage'!$A$2:$A$727,0)),0))</f>
        <v>2</v>
      </c>
      <c r="E219" s="2">
        <f>IF($I219="","",IFERROR(INDEX('UK Institution Coverage'!$K$2:$K$727,MATCH($I219,'UK Institution Coverage'!$A$2:$A$727,0)),0))</f>
        <v>0</v>
      </c>
      <c r="F219" s="2">
        <f>IF($I219="","",IFERROR(INDEX('UK Institution Coverage'!$M$2:$M$727,MATCH($I219,'UK Institution Coverage'!$A$2:$A$727,0)),0))</f>
        <v>1</v>
      </c>
      <c r="G219" s="2" t="str">
        <f t="shared" si="6"/>
        <v>Research  IT/Systems</v>
      </c>
      <c r="H219" s="2" t="str">
        <f t="shared" si="7"/>
        <v>3 - low</v>
      </c>
      <c r="I219" t="str">
        <v>ucfb</v>
      </c>
    </row>
    <row r="220" spans="1:9" ht="15" customHeight="1">
      <c r="A220" s="2" t="str">
        <v>UHR Universities Human Resources</v>
      </c>
      <c r="B220" s="2">
        <f>IF($I220="","",IFERROR(INDEX('UK Institution Coverage'!$E$2:$E$727,MATCH($I220,'UK Institution Coverage'!$A$2:$A$727,0)),0))</f>
        <v>2</v>
      </c>
      <c r="C220" s="2">
        <f>IF($I220="","",IFERROR(INDEX('UK Institution Coverage'!$F$2:$F$727,MATCH($I220,'UK Institution Coverage'!$A$2:$A$727,0)),0))</f>
        <v>2</v>
      </c>
      <c r="D220" s="2">
        <f>IF($I220="","",IFERROR(INDEX('UK Institution Coverage'!$J$2:$J$727,MATCH($I220,'UK Institution Coverage'!$A$2:$A$727,0)),0))</f>
        <v>0</v>
      </c>
      <c r="E220" s="2">
        <f>IF($I220="","",IFERROR(INDEX('UK Institution Coverage'!$K$2:$K$727,MATCH($I220,'UK Institution Coverage'!$A$2:$A$727,0)),0))</f>
        <v>0</v>
      </c>
      <c r="F220" s="2">
        <f>IF($I220="","",IFERROR(INDEX('UK Institution Coverage'!$M$2:$M$727,MATCH($I220,'UK Institution Coverage'!$A$2:$A$727,0)),0))</f>
        <v>1</v>
      </c>
      <c r="G220" s="2" t="str">
        <f t="shared" si="6"/>
        <v>Finance  IT/Systems</v>
      </c>
      <c r="H220" s="2" t="str">
        <f t="shared" si="7"/>
        <v>3 - low</v>
      </c>
      <c r="I220" t="str">
        <v>uhr universities human resources</v>
      </c>
    </row>
    <row r="221" spans="1:9" ht="15" customHeight="1">
      <c r="A221" s="2" t="str">
        <v>University College London Hospitals NHS Foundation Trust</v>
      </c>
      <c r="B221" s="2">
        <f>IF($I221="","",IFERROR(INDEX('UK Institution Coverage'!$E$2:$E$727,MATCH($I221,'UK Institution Coverage'!$A$2:$A$727,0)),0))</f>
        <v>2</v>
      </c>
      <c r="C221" s="2">
        <f>IF($I221="","",IFERROR(INDEX('UK Institution Coverage'!$F$2:$F$727,MATCH($I221,'UK Institution Coverage'!$A$2:$A$727,0)),0))</f>
        <v>1</v>
      </c>
      <c r="D221" s="2">
        <f>IF($I221="","",IFERROR(INDEX('UK Institution Coverage'!$J$2:$J$727,MATCH($I221,'UK Institution Coverage'!$A$2:$A$727,0)),0))</f>
        <v>1</v>
      </c>
      <c r="E221" s="2">
        <f>IF($I221="","",IFERROR(INDEX('UK Institution Coverage'!$K$2:$K$727,MATCH($I221,'UK Institution Coverage'!$A$2:$A$727,0)),0))</f>
        <v>0</v>
      </c>
      <c r="F221" s="2">
        <f>IF($I221="","",IFERROR(INDEX('UK Institution Coverage'!$M$2:$M$727,MATCH($I221,'UK Institution Coverage'!$A$2:$A$727,0)),0))</f>
        <v>2</v>
      </c>
      <c r="G221" s="2" t="str">
        <f t="shared" si="6"/>
        <v>IT/Systems</v>
      </c>
      <c r="H221" s="2" t="str">
        <f t="shared" si="7"/>
        <v>3 - low</v>
      </c>
      <c r="I221" t="str">
        <v>university college london hospitals nhs foundation trust</v>
      </c>
    </row>
    <row r="222" spans="1:9" ht="15" customHeight="1">
      <c r="A222" s="2" t="str">
        <v>University Of Warwick - Warwick Business School</v>
      </c>
      <c r="B222" s="2">
        <f>IF($I222="","",IFERROR(INDEX('UK Institution Coverage'!$E$2:$E$727,MATCH($I222,'UK Institution Coverage'!$A$2:$A$727,0)),0))</f>
        <v>2</v>
      </c>
      <c r="C222" s="2">
        <f>IF($I222="","",IFERROR(INDEX('UK Institution Coverage'!$F$2:$F$727,MATCH($I222,'UK Institution Coverage'!$A$2:$A$727,0)),0))</f>
        <v>0</v>
      </c>
      <c r="D222" s="2">
        <f>IF($I222="","",IFERROR(INDEX('UK Institution Coverage'!$J$2:$J$727,MATCH($I222,'UK Institution Coverage'!$A$2:$A$727,0)),0))</f>
        <v>2</v>
      </c>
      <c r="E222" s="2">
        <f>IF($I222="","",IFERROR(INDEX('UK Institution Coverage'!$K$2:$K$727,MATCH($I222,'UK Institution Coverage'!$A$2:$A$727,0)),0))</f>
        <v>0</v>
      </c>
      <c r="F222" s="2">
        <f>IF($I222="","",IFERROR(INDEX('UK Institution Coverage'!$M$2:$M$727,MATCH($I222,'UK Institution Coverage'!$A$2:$A$727,0)),0))</f>
        <v>1</v>
      </c>
      <c r="G222" s="2" t="str">
        <f t="shared" si="6"/>
        <v>Research  IT/Systems</v>
      </c>
      <c r="H222" s="2" t="str">
        <f t="shared" si="7"/>
        <v>3 - low</v>
      </c>
      <c r="I222" t="str">
        <v>warwick warwick business school university</v>
      </c>
    </row>
    <row r="223" spans="1:9" ht="15" customHeight="1">
      <c r="A223" s="2" t="str">
        <v>Wellcome Sanger Institute</v>
      </c>
      <c r="B223" s="2">
        <f>IF($I223="","",IFERROR(INDEX('UK Institution Coverage'!$E$2:$E$727,MATCH($I223,'UK Institution Coverage'!$A$2:$A$727,0)),0))</f>
        <v>2</v>
      </c>
      <c r="C223" s="2">
        <f>IF($I223="","",IFERROR(INDEX('UK Institution Coverage'!$F$2:$F$727,MATCH($I223,'UK Institution Coverage'!$A$2:$A$727,0)),0))</f>
        <v>2</v>
      </c>
      <c r="D223" s="2">
        <f>IF($I223="","",IFERROR(INDEX('UK Institution Coverage'!$J$2:$J$727,MATCH($I223,'UK Institution Coverage'!$A$2:$A$727,0)),0))</f>
        <v>0</v>
      </c>
      <c r="E223" s="2">
        <f>IF($I223="","",IFERROR(INDEX('UK Institution Coverage'!$K$2:$K$727,MATCH($I223,'UK Institution Coverage'!$A$2:$A$727,0)),0))</f>
        <v>0</v>
      </c>
      <c r="F223" s="2">
        <f>IF($I223="","",IFERROR(INDEX('UK Institution Coverage'!$M$2:$M$727,MATCH($I223,'UK Institution Coverage'!$A$2:$A$727,0)),0))</f>
        <v>1</v>
      </c>
      <c r="G223" s="2" t="str">
        <f t="shared" si="6"/>
        <v>Finance  IT/Systems</v>
      </c>
      <c r="H223" s="2" t="str">
        <f t="shared" si="7"/>
        <v>3 - low</v>
      </c>
      <c r="I223" t="str">
        <v>wellcome sanger institute</v>
      </c>
    </row>
    <row r="224" spans="1:9" ht="15" customHeight="1">
      <c r="A224" s="2" t="str">
        <v>Wigan &amp; Leigh College And University Centre</v>
      </c>
      <c r="B224" s="2">
        <f>IF($I224="","",IFERROR(INDEX('UK Institution Coverage'!$E$2:$E$727,MATCH($I224,'UK Institution Coverage'!$A$2:$A$727,0)),0))</f>
        <v>2</v>
      </c>
      <c r="C224" s="2">
        <f>IF($I224="","",IFERROR(INDEX('UK Institution Coverage'!$F$2:$F$727,MATCH($I224,'UK Institution Coverage'!$A$2:$A$727,0)),0))</f>
        <v>0</v>
      </c>
      <c r="D224" s="2">
        <f>IF($I224="","",IFERROR(INDEX('UK Institution Coverage'!$J$2:$J$727,MATCH($I224,'UK Institution Coverage'!$A$2:$A$727,0)),0))</f>
        <v>2</v>
      </c>
      <c r="E224" s="2">
        <f>IF($I224="","",IFERROR(INDEX('UK Institution Coverage'!$K$2:$K$727,MATCH($I224,'UK Institution Coverage'!$A$2:$A$727,0)),0))</f>
        <v>0</v>
      </c>
      <c r="F224" s="2">
        <f>IF($I224="","",IFERROR(INDEX('UK Institution Coverage'!$M$2:$M$727,MATCH($I224,'UK Institution Coverage'!$A$2:$A$727,0)),0))</f>
        <v>1</v>
      </c>
      <c r="G224" s="2" t="str">
        <f t="shared" si="6"/>
        <v>Research  IT/Systems</v>
      </c>
      <c r="H224" s="2" t="str">
        <f t="shared" si="7"/>
        <v>3 - low</v>
      </c>
      <c r="I224" t="str">
        <v>wigan and leigh college and university centre</v>
      </c>
    </row>
    <row r="225" spans="1:9" ht="15" customHeight="1">
      <c r="A225" s="2" t="str">
        <v>ABI Research</v>
      </c>
      <c r="B225" s="2">
        <f>IF($I225="","",IFERROR(INDEX('UK Institution Coverage'!$E$2:$E$727,MATCH($I225,'UK Institution Coverage'!$A$2:$A$727,0)),0))</f>
        <v>1</v>
      </c>
      <c r="C225" s="2">
        <f>IF($I225="","",IFERROR(INDEX('UK Institution Coverage'!$F$2:$F$727,MATCH($I225,'UK Institution Coverage'!$A$2:$A$727,0)),0))</f>
        <v>1</v>
      </c>
      <c r="D225" s="2">
        <f>IF($I225="","",IFERROR(INDEX('UK Institution Coverage'!$J$2:$J$727,MATCH($I225,'UK Institution Coverage'!$A$2:$A$727,0)),0))</f>
        <v>0</v>
      </c>
      <c r="E225" s="2">
        <f>IF($I225="","",IFERROR(INDEX('UK Institution Coverage'!$K$2:$K$727,MATCH($I225,'UK Institution Coverage'!$A$2:$A$727,0)),0))</f>
        <v>0</v>
      </c>
      <c r="F225" s="2">
        <f>IF($I225="","",IFERROR(INDEX('UK Institution Coverage'!$M$2:$M$727,MATCH($I225,'UK Institution Coverage'!$A$2:$A$727,0)),0))</f>
        <v>1</v>
      </c>
      <c r="G225" s="2" t="str">
        <f t="shared" si="6"/>
        <v>Finance  IT/Systems</v>
      </c>
      <c r="H225" s="2" t="str">
        <f t="shared" si="7"/>
        <v>3 - low</v>
      </c>
      <c r="I225" t="str">
        <v>abi research</v>
      </c>
    </row>
    <row r="226" spans="1:9" ht="15" customHeight="1">
      <c r="A226" s="2" t="str">
        <v>Academy Of Music &amp; Sound</v>
      </c>
      <c r="B226" s="2">
        <f>IF($I226="","",IFERROR(INDEX('UK Institution Coverage'!$E$2:$E$727,MATCH($I226,'UK Institution Coverage'!$A$2:$A$727,0)),0))</f>
        <v>1</v>
      </c>
      <c r="C226" s="2">
        <f>IF($I226="","",IFERROR(INDEX('UK Institution Coverage'!$F$2:$F$727,MATCH($I226,'UK Institution Coverage'!$A$2:$A$727,0)),0))</f>
        <v>0</v>
      </c>
      <c r="D226" s="2">
        <f>IF($I226="","",IFERROR(INDEX('UK Institution Coverage'!$J$2:$J$727,MATCH($I226,'UK Institution Coverage'!$A$2:$A$727,0)),0))</f>
        <v>1</v>
      </c>
      <c r="E226" s="2">
        <f>IF($I226="","",IFERROR(INDEX('UK Institution Coverage'!$K$2:$K$727,MATCH($I226,'UK Institution Coverage'!$A$2:$A$727,0)),0))</f>
        <v>0</v>
      </c>
      <c r="F226" s="2">
        <f>IF($I226="","",IFERROR(INDEX('UK Institution Coverage'!$M$2:$M$727,MATCH($I226,'UK Institution Coverage'!$A$2:$A$727,0)),0))</f>
        <v>1</v>
      </c>
      <c r="G226" s="2" t="str">
        <f t="shared" si="6"/>
        <v>Research  IT/Systems</v>
      </c>
      <c r="H226" s="2" t="str">
        <f t="shared" si="7"/>
        <v>3 - low</v>
      </c>
      <c r="I226" t="str">
        <v>academy of music and sound</v>
      </c>
    </row>
    <row r="227" spans="1:9" ht="15" customHeight="1">
      <c r="A227" s="2" t="str">
        <v>Ada Lovelace Institute</v>
      </c>
      <c r="B227" s="2">
        <f>IF($I227="","",IFERROR(INDEX('UK Institution Coverage'!$E$2:$E$727,MATCH($I227,'UK Institution Coverage'!$A$2:$A$727,0)),0))</f>
        <v>1</v>
      </c>
      <c r="C227" s="2">
        <f>IF($I227="","",IFERROR(INDEX('UK Institution Coverage'!$F$2:$F$727,MATCH($I227,'UK Institution Coverage'!$A$2:$A$727,0)),0))</f>
        <v>1</v>
      </c>
      <c r="D227" s="2">
        <f>IF($I227="","",IFERROR(INDEX('UK Institution Coverage'!$J$2:$J$727,MATCH($I227,'UK Institution Coverage'!$A$2:$A$727,0)),0))</f>
        <v>0</v>
      </c>
      <c r="E227" s="2">
        <f>IF($I227="","",IFERROR(INDEX('UK Institution Coverage'!$K$2:$K$727,MATCH($I227,'UK Institution Coverage'!$A$2:$A$727,0)),0))</f>
        <v>0</v>
      </c>
      <c r="F227" s="2">
        <f>IF($I227="","",IFERROR(INDEX('UK Institution Coverage'!$M$2:$M$727,MATCH($I227,'UK Institution Coverage'!$A$2:$A$727,0)),0))</f>
        <v>1</v>
      </c>
      <c r="G227" s="2" t="str">
        <f t="shared" si="6"/>
        <v>Finance  IT/Systems</v>
      </c>
      <c r="H227" s="2" t="str">
        <f t="shared" si="7"/>
        <v>3 - low</v>
      </c>
      <c r="I227" t="str">
        <v>ada lovelace institute</v>
      </c>
    </row>
    <row r="228" spans="1:9" ht="15" customHeight="1">
      <c r="A228" s="2" t="str">
        <v>African Institute For Development Policy</v>
      </c>
      <c r="B228" s="2">
        <f>IF($I228="","",IFERROR(INDEX('UK Institution Coverage'!$E$2:$E$727,MATCH($I228,'UK Institution Coverage'!$A$2:$A$727,0)),0))</f>
        <v>1</v>
      </c>
      <c r="C228" s="2">
        <f>IF($I228="","",IFERROR(INDEX('UK Institution Coverage'!$F$2:$F$727,MATCH($I228,'UK Institution Coverage'!$A$2:$A$727,0)),0))</f>
        <v>1</v>
      </c>
      <c r="D228" s="2">
        <f>IF($I228="","",IFERROR(INDEX('UK Institution Coverage'!$J$2:$J$727,MATCH($I228,'UK Institution Coverage'!$A$2:$A$727,0)),0))</f>
        <v>0</v>
      </c>
      <c r="E228" s="2">
        <f>IF($I228="","",IFERROR(INDEX('UK Institution Coverage'!$K$2:$K$727,MATCH($I228,'UK Institution Coverage'!$A$2:$A$727,0)),0))</f>
        <v>0</v>
      </c>
      <c r="F228" s="2">
        <f>IF($I228="","",IFERROR(INDEX('UK Institution Coverage'!$M$2:$M$727,MATCH($I228,'UK Institution Coverage'!$A$2:$A$727,0)),0))</f>
        <v>1</v>
      </c>
      <c r="G228" s="2" t="str">
        <f t="shared" si="6"/>
        <v>Finance  IT/Systems</v>
      </c>
      <c r="H228" s="2" t="str">
        <f t="shared" si="7"/>
        <v>3 - low</v>
      </c>
      <c r="I228" t="str">
        <v>african institute for development policy</v>
      </c>
    </row>
    <row r="229" spans="1:9" ht="15" customHeight="1">
      <c r="A229" s="2" t="str">
        <v>Arc Universities Group</v>
      </c>
      <c r="B229" s="2">
        <f>IF($I229="","",IFERROR(INDEX('UK Institution Coverage'!$E$2:$E$727,MATCH($I229,'UK Institution Coverage'!$A$2:$A$727,0)),0))</f>
        <v>1</v>
      </c>
      <c r="C229" s="2">
        <f>IF($I229="","",IFERROR(INDEX('UK Institution Coverage'!$F$2:$F$727,MATCH($I229,'UK Institution Coverage'!$A$2:$A$727,0)),0))</f>
        <v>0</v>
      </c>
      <c r="D229" s="2">
        <f>IF($I229="","",IFERROR(INDEX('UK Institution Coverage'!$J$2:$J$727,MATCH($I229,'UK Institution Coverage'!$A$2:$A$727,0)),0))</f>
        <v>0</v>
      </c>
      <c r="E229" s="2">
        <f>IF($I229="","",IFERROR(INDEX('UK Institution Coverage'!$K$2:$K$727,MATCH($I229,'UK Institution Coverage'!$A$2:$A$727,0)),0))</f>
        <v>0</v>
      </c>
      <c r="F229" s="2">
        <f>IF($I229="","",IFERROR(INDEX('UK Institution Coverage'!$M$2:$M$727,MATCH($I229,'UK Institution Coverage'!$A$2:$A$727,0)),0))</f>
        <v>0</v>
      </c>
      <c r="G229" s="2" t="str">
        <f t="shared" si="6"/>
        <v>Research  Finance  IT/Systems</v>
      </c>
      <c r="H229" s="2" t="str">
        <f t="shared" si="7"/>
        <v>3 - low</v>
      </c>
      <c r="I229" t="str">
        <v>arc universities group</v>
      </c>
    </row>
    <row r="230" spans="1:9" ht="15" customHeight="1">
      <c r="A230" s="2" t="str">
        <v>Association of Heads of University Administration (AHUA)</v>
      </c>
      <c r="B230" s="2">
        <f>IF($I230="","",IFERROR(INDEX('UK Institution Coverage'!$E$2:$E$727,MATCH($I230,'UK Institution Coverage'!$A$2:$A$727,0)),0))</f>
        <v>1</v>
      </c>
      <c r="C230" s="2">
        <f>IF($I230="","",IFERROR(INDEX('UK Institution Coverage'!$F$2:$F$727,MATCH($I230,'UK Institution Coverage'!$A$2:$A$727,0)),0))</f>
        <v>0</v>
      </c>
      <c r="D230" s="2">
        <f>IF($I230="","",IFERROR(INDEX('UK Institution Coverage'!$J$2:$J$727,MATCH($I230,'UK Institution Coverage'!$A$2:$A$727,0)),0))</f>
        <v>0</v>
      </c>
      <c r="E230" s="2">
        <f>IF($I230="","",IFERROR(INDEX('UK Institution Coverage'!$K$2:$K$727,MATCH($I230,'UK Institution Coverage'!$A$2:$A$727,0)),0))</f>
        <v>0</v>
      </c>
      <c r="F230" s="2">
        <f>IF($I230="","",IFERROR(INDEX('UK Institution Coverage'!$M$2:$M$727,MATCH($I230,'UK Institution Coverage'!$A$2:$A$727,0)),0))</f>
        <v>0</v>
      </c>
      <c r="G230" s="2" t="str">
        <f t="shared" si="6"/>
        <v>Research  Finance  IT/Systems</v>
      </c>
      <c r="H230" s="2" t="str">
        <f t="shared" si="7"/>
        <v>3 - low</v>
      </c>
      <c r="I230" t="str">
        <v>association of heads of university administration</v>
      </c>
    </row>
    <row r="231" spans="1:9" ht="15" customHeight="1">
      <c r="A231" s="2" t="str">
        <v>The Babraham Institute</v>
      </c>
      <c r="B231" s="2">
        <f>IF($I231="","",IFERROR(INDEX('UK Institution Coverage'!$E$2:$E$727,MATCH($I231,'UK Institution Coverage'!$A$2:$A$727,0)),0))</f>
        <v>1</v>
      </c>
      <c r="C231" s="2">
        <f>IF($I231="","",IFERROR(INDEX('UK Institution Coverage'!$F$2:$F$727,MATCH($I231,'UK Institution Coverage'!$A$2:$A$727,0)),0))</f>
        <v>1</v>
      </c>
      <c r="D231" s="2">
        <f>IF($I231="","",IFERROR(INDEX('UK Institution Coverage'!$J$2:$J$727,MATCH($I231,'UK Institution Coverage'!$A$2:$A$727,0)),0))</f>
        <v>0</v>
      </c>
      <c r="E231" s="2">
        <f>IF($I231="","",IFERROR(INDEX('UK Institution Coverage'!$K$2:$K$727,MATCH($I231,'UK Institution Coverage'!$A$2:$A$727,0)),0))</f>
        <v>0</v>
      </c>
      <c r="F231" s="2">
        <f>IF($I231="","",IFERROR(INDEX('UK Institution Coverage'!$M$2:$M$727,MATCH($I231,'UK Institution Coverage'!$A$2:$A$727,0)),0))</f>
        <v>1</v>
      </c>
      <c r="G231" s="2" t="str">
        <f t="shared" si="6"/>
        <v>Finance  IT/Systems</v>
      </c>
      <c r="H231" s="2" t="str">
        <f t="shared" si="7"/>
        <v>3 - low</v>
      </c>
      <c r="I231" t="str">
        <v>babraham institute</v>
      </c>
    </row>
    <row r="232" spans="1:9" ht="15" customHeight="1">
      <c r="A232" s="2" t="str">
        <v>Bayes Centre</v>
      </c>
      <c r="B232" s="2">
        <f>IF($I232="","",IFERROR(INDEX('UK Institution Coverage'!$E$2:$E$727,MATCH($I232,'UK Institution Coverage'!$A$2:$A$727,0)),0))</f>
        <v>1</v>
      </c>
      <c r="C232" s="2">
        <f>IF($I232="","",IFERROR(INDEX('UK Institution Coverage'!$F$2:$F$727,MATCH($I232,'UK Institution Coverage'!$A$2:$A$727,0)),0))</f>
        <v>1</v>
      </c>
      <c r="D232" s="2">
        <f>IF($I232="","",IFERROR(INDEX('UK Institution Coverage'!$J$2:$J$727,MATCH($I232,'UK Institution Coverage'!$A$2:$A$727,0)),0))</f>
        <v>0</v>
      </c>
      <c r="E232" s="2">
        <f>IF($I232="","",IFERROR(INDEX('UK Institution Coverage'!$K$2:$K$727,MATCH($I232,'UK Institution Coverage'!$A$2:$A$727,0)),0))</f>
        <v>0</v>
      </c>
      <c r="F232" s="2">
        <f>IF($I232="","",IFERROR(INDEX('UK Institution Coverage'!$M$2:$M$727,MATCH($I232,'UK Institution Coverage'!$A$2:$A$727,0)),0))</f>
        <v>1</v>
      </c>
      <c r="G232" s="2" t="str">
        <f t="shared" si="6"/>
        <v>Finance  IT/Systems</v>
      </c>
      <c r="H232" s="2" t="str">
        <f t="shared" si="7"/>
        <v>3 - low</v>
      </c>
      <c r="I232" t="str">
        <v>bayes centre</v>
      </c>
    </row>
    <row r="233" spans="1:9" ht="15" customHeight="1">
      <c r="A233" s="2" t="str">
        <v>Bennett Institute For Applied Data Science</v>
      </c>
      <c r="B233" s="2">
        <f>IF($I233="","",IFERROR(INDEX('UK Institution Coverage'!$E$2:$E$727,MATCH($I233,'UK Institution Coverage'!$A$2:$A$727,0)),0))</f>
        <v>1</v>
      </c>
      <c r="C233" s="2">
        <f>IF($I233="","",IFERROR(INDEX('UK Institution Coverage'!$F$2:$F$727,MATCH($I233,'UK Institution Coverage'!$A$2:$A$727,0)),0))</f>
        <v>1</v>
      </c>
      <c r="D233" s="2">
        <f>IF($I233="","",IFERROR(INDEX('UK Institution Coverage'!$J$2:$J$727,MATCH($I233,'UK Institution Coverage'!$A$2:$A$727,0)),0))</f>
        <v>0</v>
      </c>
      <c r="E233" s="2">
        <f>IF($I233="","",IFERROR(INDEX('UK Institution Coverage'!$K$2:$K$727,MATCH($I233,'UK Institution Coverage'!$A$2:$A$727,0)),0))</f>
        <v>0</v>
      </c>
      <c r="F233" s="2">
        <f>IF($I233="","",IFERROR(INDEX('UK Institution Coverage'!$M$2:$M$727,MATCH($I233,'UK Institution Coverage'!$A$2:$A$727,0)),0))</f>
        <v>1</v>
      </c>
      <c r="G233" s="2" t="str">
        <f t="shared" si="6"/>
        <v>Finance  IT/Systems</v>
      </c>
      <c r="H233" s="2" t="str">
        <f t="shared" si="7"/>
        <v>3 - low</v>
      </c>
      <c r="I233" t="str">
        <v>bennett institute for applied data science</v>
      </c>
    </row>
    <row r="234" spans="1:9" ht="15" customHeight="1">
      <c r="A234" s="2" t="str">
        <v>BIMM Institute</v>
      </c>
      <c r="B234" s="2">
        <f>IF($I234="","",IFERROR(INDEX('UK Institution Coverage'!$E$2:$E$727,MATCH($I234,'UK Institution Coverage'!$A$2:$A$727,0)),0))</f>
        <v>1</v>
      </c>
      <c r="C234" s="2">
        <f>IF($I234="","",IFERROR(INDEX('UK Institution Coverage'!$F$2:$F$727,MATCH($I234,'UK Institution Coverage'!$A$2:$A$727,0)),0))</f>
        <v>0</v>
      </c>
      <c r="D234" s="2">
        <f>IF($I234="","",IFERROR(INDEX('UK Institution Coverage'!$J$2:$J$727,MATCH($I234,'UK Institution Coverage'!$A$2:$A$727,0)),0))</f>
        <v>1</v>
      </c>
      <c r="E234" s="2">
        <f>IF($I234="","",IFERROR(INDEX('UK Institution Coverage'!$K$2:$K$727,MATCH($I234,'UK Institution Coverage'!$A$2:$A$727,0)),0))</f>
        <v>0</v>
      </c>
      <c r="F234" s="2">
        <f>IF($I234="","",IFERROR(INDEX('UK Institution Coverage'!$M$2:$M$727,MATCH($I234,'UK Institution Coverage'!$A$2:$A$727,0)),0))</f>
        <v>1</v>
      </c>
      <c r="G234" s="2" t="str">
        <f t="shared" si="6"/>
        <v>Research  IT/Systems</v>
      </c>
      <c r="H234" s="2" t="str">
        <f t="shared" si="7"/>
        <v>3 - low</v>
      </c>
      <c r="I234" t="str">
        <v>bimm institute</v>
      </c>
    </row>
    <row r="235" spans="1:9" ht="15" customHeight="1">
      <c r="A235" s="2" t="str">
        <v>BIMM University</v>
      </c>
      <c r="B235" s="2">
        <f>IF($I235="","",IFERROR(INDEX('UK Institution Coverage'!$E$2:$E$727,MATCH($I235,'UK Institution Coverage'!$A$2:$A$727,0)),0))</f>
        <v>1</v>
      </c>
      <c r="C235" s="2">
        <f>IF($I235="","",IFERROR(INDEX('UK Institution Coverage'!$F$2:$F$727,MATCH($I235,'UK Institution Coverage'!$A$2:$A$727,0)),0))</f>
        <v>1</v>
      </c>
      <c r="D235" s="2">
        <f>IF($I235="","",IFERROR(INDEX('UK Institution Coverage'!$J$2:$J$727,MATCH($I235,'UK Institution Coverage'!$A$2:$A$727,0)),0))</f>
        <v>0</v>
      </c>
      <c r="E235" s="2">
        <f>IF($I235="","",IFERROR(INDEX('UK Institution Coverage'!$K$2:$K$727,MATCH($I235,'UK Institution Coverage'!$A$2:$A$727,0)),0))</f>
        <v>0</v>
      </c>
      <c r="F235" s="2">
        <f>IF($I235="","",IFERROR(INDEX('UK Institution Coverage'!$M$2:$M$727,MATCH($I235,'UK Institution Coverage'!$A$2:$A$727,0)),0))</f>
        <v>1</v>
      </c>
      <c r="G235" s="2" t="str">
        <f t="shared" si="6"/>
        <v>Finance  IT/Systems</v>
      </c>
      <c r="H235" s="2" t="str">
        <f t="shared" si="7"/>
        <v>3 - low</v>
      </c>
      <c r="I235" t="str">
        <v>bimm university</v>
      </c>
    </row>
    <row r="236" spans="1:9" ht="15" customHeight="1">
      <c r="A236" s="2" t="str">
        <v>Blue Marble Research</v>
      </c>
      <c r="B236" s="2">
        <f>IF($I236="","",IFERROR(INDEX('UK Institution Coverage'!$E$2:$E$727,MATCH($I236,'UK Institution Coverage'!$A$2:$A$727,0)),0))</f>
        <v>1</v>
      </c>
      <c r="C236" s="2">
        <f>IF($I236="","",IFERROR(INDEX('UK Institution Coverage'!$F$2:$F$727,MATCH($I236,'UK Institution Coverage'!$A$2:$A$727,0)),0))</f>
        <v>1</v>
      </c>
      <c r="D236" s="2">
        <f>IF($I236="","",IFERROR(INDEX('UK Institution Coverage'!$J$2:$J$727,MATCH($I236,'UK Institution Coverage'!$A$2:$A$727,0)),0))</f>
        <v>0</v>
      </c>
      <c r="E236" s="2">
        <f>IF($I236="","",IFERROR(INDEX('UK Institution Coverage'!$K$2:$K$727,MATCH($I236,'UK Institution Coverage'!$A$2:$A$727,0)),0))</f>
        <v>0</v>
      </c>
      <c r="F236" s="2">
        <f>IF($I236="","",IFERROR(INDEX('UK Institution Coverage'!$M$2:$M$727,MATCH($I236,'UK Institution Coverage'!$A$2:$A$727,0)),0))</f>
        <v>1</v>
      </c>
      <c r="G236" s="2" t="str">
        <f t="shared" si="6"/>
        <v>Finance  IT/Systems</v>
      </c>
      <c r="H236" s="2" t="str">
        <f t="shared" si="7"/>
        <v>3 - low</v>
      </c>
      <c r="I236" t="str">
        <v>blue marble research</v>
      </c>
    </row>
    <row r="237" spans="1:9" ht="15" customHeight="1">
      <c r="A237" s="2" t="str">
        <v>BMG Research</v>
      </c>
      <c r="B237" s="2">
        <f>IF($I237="","",IFERROR(INDEX('UK Institution Coverage'!$E$2:$E$727,MATCH($I237,'UK Institution Coverage'!$A$2:$A$727,0)),0))</f>
        <v>1</v>
      </c>
      <c r="C237" s="2">
        <f>IF($I237="","",IFERROR(INDEX('UK Institution Coverage'!$F$2:$F$727,MATCH($I237,'UK Institution Coverage'!$A$2:$A$727,0)),0))</f>
        <v>1</v>
      </c>
      <c r="D237" s="2">
        <f>IF($I237="","",IFERROR(INDEX('UK Institution Coverage'!$J$2:$J$727,MATCH($I237,'UK Institution Coverage'!$A$2:$A$727,0)),0))</f>
        <v>0</v>
      </c>
      <c r="E237" s="2">
        <f>IF($I237="","",IFERROR(INDEX('UK Institution Coverage'!$K$2:$K$727,MATCH($I237,'UK Institution Coverage'!$A$2:$A$727,0)),0))</f>
        <v>0</v>
      </c>
      <c r="F237" s="2">
        <f>IF($I237="","",IFERROR(INDEX('UK Institution Coverage'!$M$2:$M$727,MATCH($I237,'UK Institution Coverage'!$A$2:$A$727,0)),0))</f>
        <v>1</v>
      </c>
      <c r="G237" s="2" t="str">
        <f t="shared" si="6"/>
        <v>Finance  IT/Systems</v>
      </c>
      <c r="H237" s="2" t="str">
        <f t="shared" si="7"/>
        <v>3 - low</v>
      </c>
      <c r="I237" t="str">
        <v>bmg research</v>
      </c>
    </row>
    <row r="238" spans="1:9" ht="15" customHeight="1">
      <c r="A238" s="2" t="str">
        <v>The Bodleian Libraries University Of Oxford</v>
      </c>
      <c r="B238" s="2">
        <f>IF($I238="","",IFERROR(INDEX('UK Institution Coverage'!$E$2:$E$727,MATCH($I238,'UK Institution Coverage'!$A$2:$A$727,0)),0))</f>
        <v>1</v>
      </c>
      <c r="C238" s="2">
        <f>IF($I238="","",IFERROR(INDEX('UK Institution Coverage'!$F$2:$F$727,MATCH($I238,'UK Institution Coverage'!$A$2:$A$727,0)),0))</f>
        <v>1</v>
      </c>
      <c r="D238" s="2">
        <f>IF($I238="","",IFERROR(INDEX('UK Institution Coverage'!$J$2:$J$727,MATCH($I238,'UK Institution Coverage'!$A$2:$A$727,0)),0))</f>
        <v>0</v>
      </c>
      <c r="E238" s="2">
        <f>IF($I238="","",IFERROR(INDEX('UK Institution Coverage'!$K$2:$K$727,MATCH($I238,'UK Institution Coverage'!$A$2:$A$727,0)),0))</f>
        <v>0</v>
      </c>
      <c r="F238" s="2">
        <f>IF($I238="","",IFERROR(INDEX('UK Institution Coverage'!$M$2:$M$727,MATCH($I238,'UK Institution Coverage'!$A$2:$A$727,0)),0))</f>
        <v>1</v>
      </c>
      <c r="G238" s="2" t="str">
        <f t="shared" si="6"/>
        <v>Finance  IT/Systems</v>
      </c>
      <c r="H238" s="2" t="str">
        <f t="shared" si="7"/>
        <v>3 - low</v>
      </c>
      <c r="I238" t="str">
        <v>bodleian libraries university of oxford</v>
      </c>
    </row>
    <row r="239" spans="1:9" ht="15" customHeight="1">
      <c r="A239" s="2" t="str">
        <v>California Polytechnic State University</v>
      </c>
      <c r="B239" s="2">
        <f>IF($I239="","",IFERROR(INDEX('UK Institution Coverage'!$E$2:$E$727,MATCH($I239,'UK Institution Coverage'!$A$2:$A$727,0)),0))</f>
        <v>1</v>
      </c>
      <c r="C239" s="2">
        <f>IF($I239="","",IFERROR(INDEX('UK Institution Coverage'!$F$2:$F$727,MATCH($I239,'UK Institution Coverage'!$A$2:$A$727,0)),0))</f>
        <v>0</v>
      </c>
      <c r="D239" s="2">
        <f>IF($I239="","",IFERROR(INDEX('UK Institution Coverage'!$J$2:$J$727,MATCH($I239,'UK Institution Coverage'!$A$2:$A$727,0)),0))</f>
        <v>1</v>
      </c>
      <c r="E239" s="2">
        <f>IF($I239="","",IFERROR(INDEX('UK Institution Coverage'!$K$2:$K$727,MATCH($I239,'UK Institution Coverage'!$A$2:$A$727,0)),0))</f>
        <v>0</v>
      </c>
      <c r="F239" s="2">
        <f>IF($I239="","",IFERROR(INDEX('UK Institution Coverage'!$M$2:$M$727,MATCH($I239,'UK Institution Coverage'!$A$2:$A$727,0)),0))</f>
        <v>1</v>
      </c>
      <c r="G239" s="2" t="str">
        <f t="shared" si="6"/>
        <v>Research  IT/Systems</v>
      </c>
      <c r="H239" s="2" t="str">
        <f t="shared" si="7"/>
        <v>3 - low</v>
      </c>
      <c r="I239" t="str">
        <v>california polytechnic state university</v>
      </c>
    </row>
    <row r="240" spans="1:9" ht="15" customHeight="1">
      <c r="A240" s="2" t="str">
        <v>Cardiff University Students Union</v>
      </c>
      <c r="B240" s="2">
        <f>IF($I240="","",IFERROR(INDEX('UK Institution Coverage'!$E$2:$E$727,MATCH($I240,'UK Institution Coverage'!$A$2:$A$727,0)),0))</f>
        <v>1</v>
      </c>
      <c r="C240" s="2">
        <f>IF($I240="","",IFERROR(INDEX('UK Institution Coverage'!$F$2:$F$727,MATCH($I240,'UK Institution Coverage'!$A$2:$A$727,0)),0))</f>
        <v>1</v>
      </c>
      <c r="D240" s="2">
        <f>IF($I240="","",IFERROR(INDEX('UK Institution Coverage'!$J$2:$J$727,MATCH($I240,'UK Institution Coverage'!$A$2:$A$727,0)),0))</f>
        <v>0</v>
      </c>
      <c r="E240" s="2">
        <f>IF($I240="","",IFERROR(INDEX('UK Institution Coverage'!$K$2:$K$727,MATCH($I240,'UK Institution Coverage'!$A$2:$A$727,0)),0))</f>
        <v>0</v>
      </c>
      <c r="F240" s="2">
        <f>IF($I240="","",IFERROR(INDEX('UK Institution Coverage'!$M$2:$M$727,MATCH($I240,'UK Institution Coverage'!$A$2:$A$727,0)),0))</f>
        <v>1</v>
      </c>
      <c r="G240" s="2" t="str">
        <f t="shared" si="6"/>
        <v>Finance  IT/Systems</v>
      </c>
      <c r="H240" s="2" t="str">
        <f t="shared" si="7"/>
        <v>3 - low</v>
      </c>
      <c r="I240" t="str">
        <v>cardiff university students union</v>
      </c>
    </row>
    <row r="241" spans="1:9" ht="15" customHeight="1">
      <c r="A241" s="2" t="str">
        <v>Centre For Health Economics</v>
      </c>
      <c r="B241" s="2">
        <f>IF($I241="","",IFERROR(INDEX('UK Institution Coverage'!$E$2:$E$727,MATCH($I241,'UK Institution Coverage'!$A$2:$A$727,0)),0))</f>
        <v>1</v>
      </c>
      <c r="C241" s="2">
        <f>IF($I241="","",IFERROR(INDEX('UK Institution Coverage'!$F$2:$F$727,MATCH($I241,'UK Institution Coverage'!$A$2:$A$727,0)),0))</f>
        <v>1</v>
      </c>
      <c r="D241" s="2">
        <f>IF($I241="","",IFERROR(INDEX('UK Institution Coverage'!$J$2:$J$727,MATCH($I241,'UK Institution Coverage'!$A$2:$A$727,0)),0))</f>
        <v>0</v>
      </c>
      <c r="E241" s="2">
        <f>IF($I241="","",IFERROR(INDEX('UK Institution Coverage'!$K$2:$K$727,MATCH($I241,'UK Institution Coverage'!$A$2:$A$727,0)),0))</f>
        <v>0</v>
      </c>
      <c r="F241" s="2">
        <f>IF($I241="","",IFERROR(INDEX('UK Institution Coverage'!$M$2:$M$727,MATCH($I241,'UK Institution Coverage'!$A$2:$A$727,0)),0))</f>
        <v>1</v>
      </c>
      <c r="G241" s="2" t="str">
        <f t="shared" si="6"/>
        <v>Finance  IT/Systems</v>
      </c>
      <c r="H241" s="2" t="str">
        <f t="shared" si="7"/>
        <v>3 - low</v>
      </c>
      <c r="I241" t="str">
        <v>centre for health economics</v>
      </c>
    </row>
    <row r="242" spans="1:9" ht="15" customHeight="1">
      <c r="A242" s="2" t="str">
        <v>The Chartered Institute Of Export &amp; International Trade</v>
      </c>
      <c r="B242" s="2">
        <f>IF($I242="","",IFERROR(INDEX('UK Institution Coverage'!$E$2:$E$727,MATCH($I242,'UK Institution Coverage'!$A$2:$A$727,0)),0))</f>
        <v>1</v>
      </c>
      <c r="C242" s="2">
        <f>IF($I242="","",IFERROR(INDEX('UK Institution Coverage'!$F$2:$F$727,MATCH($I242,'UK Institution Coverage'!$A$2:$A$727,0)),0))</f>
        <v>0</v>
      </c>
      <c r="D242" s="2">
        <f>IF($I242="","",IFERROR(INDEX('UK Institution Coverage'!$J$2:$J$727,MATCH($I242,'UK Institution Coverage'!$A$2:$A$727,0)),0))</f>
        <v>1</v>
      </c>
      <c r="E242" s="2">
        <f>IF($I242="","",IFERROR(INDEX('UK Institution Coverage'!$K$2:$K$727,MATCH($I242,'UK Institution Coverage'!$A$2:$A$727,0)),0))</f>
        <v>0</v>
      </c>
      <c r="F242" s="2">
        <f>IF($I242="","",IFERROR(INDEX('UK Institution Coverage'!$M$2:$M$727,MATCH($I242,'UK Institution Coverage'!$A$2:$A$727,0)),0))</f>
        <v>1</v>
      </c>
      <c r="G242" s="2" t="str">
        <f t="shared" si="6"/>
        <v>Research  IT/Systems</v>
      </c>
      <c r="H242" s="2" t="str">
        <f t="shared" si="7"/>
        <v>3 - low</v>
      </c>
      <c r="I242" t="str">
        <v>chartered institute of export and international trade</v>
      </c>
    </row>
    <row r="243" spans="1:9" ht="15" customHeight="1">
      <c r="A243" s="2" t="str">
        <v>CHILDWISE Research</v>
      </c>
      <c r="B243" s="2">
        <f>IF($I243="","",IFERROR(INDEX('UK Institution Coverage'!$E$2:$E$727,MATCH($I243,'UK Institution Coverage'!$A$2:$A$727,0)),0))</f>
        <v>1</v>
      </c>
      <c r="C243" s="2">
        <f>IF($I243="","",IFERROR(INDEX('UK Institution Coverage'!$F$2:$F$727,MATCH($I243,'UK Institution Coverage'!$A$2:$A$727,0)),0))</f>
        <v>1</v>
      </c>
      <c r="D243" s="2">
        <f>IF($I243="","",IFERROR(INDEX('UK Institution Coverage'!$J$2:$J$727,MATCH($I243,'UK Institution Coverage'!$A$2:$A$727,0)),0))</f>
        <v>0</v>
      </c>
      <c r="E243" s="2">
        <f>IF($I243="","",IFERROR(INDEX('UK Institution Coverage'!$K$2:$K$727,MATCH($I243,'UK Institution Coverage'!$A$2:$A$727,0)),0))</f>
        <v>0</v>
      </c>
      <c r="F243" s="2">
        <f>IF($I243="","",IFERROR(INDEX('UK Institution Coverage'!$M$2:$M$727,MATCH($I243,'UK Institution Coverage'!$A$2:$A$727,0)),0))</f>
        <v>1</v>
      </c>
      <c r="G243" s="2" t="str">
        <f t="shared" si="6"/>
        <v>Finance  IT/Systems</v>
      </c>
      <c r="H243" s="2" t="str">
        <f t="shared" si="7"/>
        <v>3 - low</v>
      </c>
      <c r="I243" t="str">
        <v>childwise research</v>
      </c>
    </row>
    <row r="244" spans="1:9" ht="15" customHeight="1">
      <c r="A244" s="2" t="str">
        <v>Community And Patient Preference Research</v>
      </c>
      <c r="B244" s="2">
        <f>IF($I244="","",IFERROR(INDEX('UK Institution Coverage'!$E$2:$E$727,MATCH($I244,'UK Institution Coverage'!$A$2:$A$727,0)),0))</f>
        <v>1</v>
      </c>
      <c r="C244" s="2">
        <f>IF($I244="","",IFERROR(INDEX('UK Institution Coverage'!$F$2:$F$727,MATCH($I244,'UK Institution Coverage'!$A$2:$A$727,0)),0))</f>
        <v>1</v>
      </c>
      <c r="D244" s="2">
        <f>IF($I244="","",IFERROR(INDEX('UK Institution Coverage'!$J$2:$J$727,MATCH($I244,'UK Institution Coverage'!$A$2:$A$727,0)),0))</f>
        <v>0</v>
      </c>
      <c r="E244" s="2">
        <f>IF($I244="","",IFERROR(INDEX('UK Institution Coverage'!$K$2:$K$727,MATCH($I244,'UK Institution Coverage'!$A$2:$A$727,0)),0))</f>
        <v>0</v>
      </c>
      <c r="F244" s="2">
        <f>IF($I244="","",IFERROR(INDEX('UK Institution Coverage'!$M$2:$M$727,MATCH($I244,'UK Institution Coverage'!$A$2:$A$727,0)),0))</f>
        <v>1</v>
      </c>
      <c r="G244" s="2" t="str">
        <f t="shared" si="6"/>
        <v>Finance  IT/Systems</v>
      </c>
      <c r="H244" s="2" t="str">
        <f t="shared" si="7"/>
        <v>3 - low</v>
      </c>
      <c r="I244" t="str">
        <v>community and patient preference research</v>
      </c>
    </row>
    <row r="245" spans="1:9" ht="15" customHeight="1">
      <c r="A245" s="2" t="str">
        <v>Coresight Research</v>
      </c>
      <c r="B245" s="2">
        <f>IF($I245="","",IFERROR(INDEX('UK Institution Coverage'!$E$2:$E$727,MATCH($I245,'UK Institution Coverage'!$A$2:$A$727,0)),0))</f>
        <v>1</v>
      </c>
      <c r="C245" s="2">
        <f>IF($I245="","",IFERROR(INDEX('UK Institution Coverage'!$F$2:$F$727,MATCH($I245,'UK Institution Coverage'!$A$2:$A$727,0)),0))</f>
        <v>1</v>
      </c>
      <c r="D245" s="2">
        <f>IF($I245="","",IFERROR(INDEX('UK Institution Coverage'!$J$2:$J$727,MATCH($I245,'UK Institution Coverage'!$A$2:$A$727,0)),0))</f>
        <v>0</v>
      </c>
      <c r="E245" s="2">
        <f>IF($I245="","",IFERROR(INDEX('UK Institution Coverage'!$K$2:$K$727,MATCH($I245,'UK Institution Coverage'!$A$2:$A$727,0)),0))</f>
        <v>0</v>
      </c>
      <c r="F245" s="2">
        <f>IF($I245="","",IFERROR(INDEX('UK Institution Coverage'!$M$2:$M$727,MATCH($I245,'UK Institution Coverage'!$A$2:$A$727,0)),0))</f>
        <v>1</v>
      </c>
      <c r="G245" s="2" t="str">
        <f t="shared" si="6"/>
        <v>Finance  IT/Systems</v>
      </c>
      <c r="H245" s="2" t="str">
        <f t="shared" si="7"/>
        <v>3 - low</v>
      </c>
      <c r="I245" t="str">
        <v>coresight research</v>
      </c>
    </row>
    <row r="246" spans="1:9" ht="15" customHeight="1">
      <c r="A246" s="2" t="str">
        <v>CoSector - University of London</v>
      </c>
      <c r="B246" s="2">
        <f>IF($I246="","",IFERROR(INDEX('UK Institution Coverage'!$E$2:$E$727,MATCH($I246,'UK Institution Coverage'!$A$2:$A$727,0)),0))</f>
        <v>1</v>
      </c>
      <c r="C246" s="2">
        <f>IF($I246="","",IFERROR(INDEX('UK Institution Coverage'!$F$2:$F$727,MATCH($I246,'UK Institution Coverage'!$A$2:$A$727,0)),0))</f>
        <v>1</v>
      </c>
      <c r="D246" s="2">
        <f>IF($I246="","",IFERROR(INDEX('UK Institution Coverage'!$J$2:$J$727,MATCH($I246,'UK Institution Coverage'!$A$2:$A$727,0)),0))</f>
        <v>0</v>
      </c>
      <c r="E246" s="2">
        <f>IF($I246="","",IFERROR(INDEX('UK Institution Coverage'!$K$2:$K$727,MATCH($I246,'UK Institution Coverage'!$A$2:$A$727,0)),0))</f>
        <v>0</v>
      </c>
      <c r="F246" s="2">
        <f>IF($I246="","",IFERROR(INDEX('UK Institution Coverage'!$M$2:$M$727,MATCH($I246,'UK Institution Coverage'!$A$2:$A$727,0)),0))</f>
        <v>1</v>
      </c>
      <c r="G246" s="2" t="str">
        <f t="shared" si="6"/>
        <v>Finance  IT/Systems</v>
      </c>
      <c r="H246" s="2" t="str">
        <f t="shared" si="7"/>
        <v>3 - low</v>
      </c>
      <c r="I246" t="str">
        <v>cosector university of london</v>
      </c>
    </row>
    <row r="247" spans="1:9" ht="15" customHeight="1">
      <c r="A247" s="2" t="str">
        <v>Courtauld Institute of Art, U. of London</v>
      </c>
      <c r="B247" s="2">
        <f>IF($I247="","",IFERROR(INDEX('UK Institution Coverage'!$E$2:$E$727,MATCH($I247,'UK Institution Coverage'!$A$2:$A$727,0)),0))</f>
        <v>1</v>
      </c>
      <c r="C247" s="2">
        <f>IF($I247="","",IFERROR(INDEX('UK Institution Coverage'!$F$2:$F$727,MATCH($I247,'UK Institution Coverage'!$A$2:$A$727,0)),0))</f>
        <v>1</v>
      </c>
      <c r="D247" s="2">
        <f>IF($I247="","",IFERROR(INDEX('UK Institution Coverage'!$J$2:$J$727,MATCH($I247,'UK Institution Coverage'!$A$2:$A$727,0)),0))</f>
        <v>0</v>
      </c>
      <c r="E247" s="2">
        <f>IF($I247="","",IFERROR(INDEX('UK Institution Coverage'!$K$2:$K$727,MATCH($I247,'UK Institution Coverage'!$A$2:$A$727,0)),0))</f>
        <v>0</v>
      </c>
      <c r="F247" s="2">
        <f>IF($I247="","",IFERROR(INDEX('UK Institution Coverage'!$M$2:$M$727,MATCH($I247,'UK Institution Coverage'!$A$2:$A$727,0)),0))</f>
        <v>1</v>
      </c>
      <c r="G247" s="2" t="str">
        <f t="shared" si="6"/>
        <v>Finance  IT/Systems</v>
      </c>
      <c r="H247" s="2" t="str">
        <f t="shared" si="7"/>
        <v>3 - low</v>
      </c>
      <c r="I247" t="str">
        <v>courtauld institute of art u of london</v>
      </c>
    </row>
    <row r="248" spans="1:9" ht="15" customHeight="1">
      <c r="A248" s="2" t="str">
        <v>Coventry University / UHCW</v>
      </c>
      <c r="B248" s="2">
        <f>IF($I248="","",IFERROR(INDEX('UK Institution Coverage'!$E$2:$E$727,MATCH($I248,'UK Institution Coverage'!$A$2:$A$727,0)),0))</f>
        <v>1</v>
      </c>
      <c r="C248" s="2">
        <f>IF($I248="","",IFERROR(INDEX('UK Institution Coverage'!$F$2:$F$727,MATCH($I248,'UK Institution Coverage'!$A$2:$A$727,0)),0))</f>
        <v>1</v>
      </c>
      <c r="D248" s="2">
        <f>IF($I248="","",IFERROR(INDEX('UK Institution Coverage'!$J$2:$J$727,MATCH($I248,'UK Institution Coverage'!$A$2:$A$727,0)),0))</f>
        <v>0</v>
      </c>
      <c r="E248" s="2">
        <f>IF($I248="","",IFERROR(INDEX('UK Institution Coverage'!$K$2:$K$727,MATCH($I248,'UK Institution Coverage'!$A$2:$A$727,0)),0))</f>
        <v>0</v>
      </c>
      <c r="F248" s="2">
        <f>IF($I248="","",IFERROR(INDEX('UK Institution Coverage'!$M$2:$M$727,MATCH($I248,'UK Institution Coverage'!$A$2:$A$727,0)),0))</f>
        <v>1</v>
      </c>
      <c r="G248" s="2" t="str">
        <f t="shared" si="6"/>
        <v>Finance  IT/Systems</v>
      </c>
      <c r="H248" s="2" t="str">
        <f t="shared" si="7"/>
        <v>3 - low</v>
      </c>
      <c r="I248" t="str">
        <v>coventry university uhcw</v>
      </c>
    </row>
    <row r="249" spans="1:9" ht="15" customHeight="1">
      <c r="A249" s="2" t="str">
        <v>Discovery Research</v>
      </c>
      <c r="B249" s="2">
        <f>IF($I249="","",IFERROR(INDEX('UK Institution Coverage'!$E$2:$E$727,MATCH($I249,'UK Institution Coverage'!$A$2:$A$727,0)),0))</f>
        <v>1</v>
      </c>
      <c r="C249" s="2">
        <f>IF($I249="","",IFERROR(INDEX('UK Institution Coverage'!$F$2:$F$727,MATCH($I249,'UK Institution Coverage'!$A$2:$A$727,0)),0))</f>
        <v>1</v>
      </c>
      <c r="D249" s="2">
        <f>IF($I249="","",IFERROR(INDEX('UK Institution Coverage'!$J$2:$J$727,MATCH($I249,'UK Institution Coverage'!$A$2:$A$727,0)),0))</f>
        <v>0</v>
      </c>
      <c r="E249" s="2">
        <f>IF($I249="","",IFERROR(INDEX('UK Institution Coverage'!$K$2:$K$727,MATCH($I249,'UK Institution Coverage'!$A$2:$A$727,0)),0))</f>
        <v>0</v>
      </c>
      <c r="F249" s="2">
        <f>IF($I249="","",IFERROR(INDEX('UK Institution Coverage'!$M$2:$M$727,MATCH($I249,'UK Institution Coverage'!$A$2:$A$727,0)),0))</f>
        <v>1</v>
      </c>
      <c r="G249" s="2" t="str">
        <f t="shared" si="6"/>
        <v>Finance  IT/Systems</v>
      </c>
      <c r="H249" s="2" t="str">
        <f t="shared" si="7"/>
        <v>3 - low</v>
      </c>
      <c r="I249" t="str">
        <v>discovery research</v>
      </c>
    </row>
    <row r="250" spans="1:9" ht="15" customHeight="1">
      <c r="A250" s="2" t="str">
        <v>University Of Edinburgh Business School</v>
      </c>
      <c r="B250" s="2">
        <f>IF($I250="","",IFERROR(INDEX('UK Institution Coverage'!$E$2:$E$727,MATCH($I250,'UK Institution Coverage'!$A$2:$A$727,0)),0))</f>
        <v>1</v>
      </c>
      <c r="C250" s="2">
        <f>IF($I250="","",IFERROR(INDEX('UK Institution Coverage'!$F$2:$F$727,MATCH($I250,'UK Institution Coverage'!$A$2:$A$727,0)),0))</f>
        <v>1</v>
      </c>
      <c r="D250" s="2">
        <f>IF($I250="","",IFERROR(INDEX('UK Institution Coverage'!$J$2:$J$727,MATCH($I250,'UK Institution Coverage'!$A$2:$A$727,0)),0))</f>
        <v>0</v>
      </c>
      <c r="E250" s="2">
        <f>IF($I250="","",IFERROR(INDEX('UK Institution Coverage'!$K$2:$K$727,MATCH($I250,'UK Institution Coverage'!$A$2:$A$727,0)),0))</f>
        <v>0</v>
      </c>
      <c r="F250" s="2">
        <f>IF($I250="","",IFERROR(INDEX('UK Institution Coverage'!$M$2:$M$727,MATCH($I250,'UK Institution Coverage'!$A$2:$A$727,0)),0))</f>
        <v>1</v>
      </c>
      <c r="G250" s="2" t="str">
        <f t="shared" si="6"/>
        <v>Finance  IT/Systems</v>
      </c>
      <c r="H250" s="2" t="str">
        <f t="shared" si="7"/>
        <v>3 - low</v>
      </c>
      <c r="I250" t="str">
        <v>edinburgh business school university</v>
      </c>
    </row>
    <row r="251" spans="1:9" ht="15" customHeight="1">
      <c r="A251" s="2" t="str">
        <v>University Of Edinburgh Law School</v>
      </c>
      <c r="B251" s="2">
        <f>IF($I251="","",IFERROR(INDEX('UK Institution Coverage'!$E$2:$E$727,MATCH($I251,'UK Institution Coverage'!$A$2:$A$727,0)),0))</f>
        <v>1</v>
      </c>
      <c r="C251" s="2">
        <f>IF($I251="","",IFERROR(INDEX('UK Institution Coverage'!$F$2:$F$727,MATCH($I251,'UK Institution Coverage'!$A$2:$A$727,0)),0))</f>
        <v>1</v>
      </c>
      <c r="D251" s="2">
        <f>IF($I251="","",IFERROR(INDEX('UK Institution Coverage'!$J$2:$J$727,MATCH($I251,'UK Institution Coverage'!$A$2:$A$727,0)),0))</f>
        <v>0</v>
      </c>
      <c r="E251" s="2">
        <f>IF($I251="","",IFERROR(INDEX('UK Institution Coverage'!$K$2:$K$727,MATCH($I251,'UK Institution Coverage'!$A$2:$A$727,0)),0))</f>
        <v>0</v>
      </c>
      <c r="F251" s="2">
        <f>IF($I251="","",IFERROR(INDEX('UK Institution Coverage'!$M$2:$M$727,MATCH($I251,'UK Institution Coverage'!$A$2:$A$727,0)),0))</f>
        <v>1</v>
      </c>
      <c r="G251" s="2" t="str">
        <f t="shared" si="6"/>
        <v>Finance  IT/Systems</v>
      </c>
      <c r="H251" s="2" t="str">
        <f t="shared" si="7"/>
        <v>3 - low</v>
      </c>
      <c r="I251" t="str">
        <v>edinburgh law school university</v>
      </c>
    </row>
    <row r="252" spans="1:9" ht="15" customHeight="1">
      <c r="A252" s="2" t="str">
        <v>Edinburgh University Studentsâ€‹ Association</v>
      </c>
      <c r="B252" s="2">
        <f>IF($I252="","",IFERROR(INDEX('UK Institution Coverage'!$E$2:$E$727,MATCH($I252,'UK Institution Coverage'!$A$2:$A$727,0)),0))</f>
        <v>1</v>
      </c>
      <c r="C252" s="2">
        <f>IF($I252="","",IFERROR(INDEX('UK Institution Coverage'!$F$2:$F$727,MATCH($I252,'UK Institution Coverage'!$A$2:$A$727,0)),0))</f>
        <v>0</v>
      </c>
      <c r="D252" s="2">
        <f>IF($I252="","",IFERROR(INDEX('UK Institution Coverage'!$J$2:$J$727,MATCH($I252,'UK Institution Coverage'!$A$2:$A$727,0)),0))</f>
        <v>1</v>
      </c>
      <c r="E252" s="2">
        <f>IF($I252="","",IFERROR(INDEX('UK Institution Coverage'!$K$2:$K$727,MATCH($I252,'UK Institution Coverage'!$A$2:$A$727,0)),0))</f>
        <v>0</v>
      </c>
      <c r="F252" s="2">
        <f>IF($I252="","",IFERROR(INDEX('UK Institution Coverage'!$M$2:$M$727,MATCH($I252,'UK Institution Coverage'!$A$2:$A$727,0)),0))</f>
        <v>1</v>
      </c>
      <c r="G252" s="2" t="str">
        <f t="shared" si="6"/>
        <v>Research  IT/Systems</v>
      </c>
      <c r="H252" s="2" t="str">
        <f t="shared" si="7"/>
        <v>3 - low</v>
      </c>
      <c r="I252" t="str">
        <v>edinburgh university students association</v>
      </c>
    </row>
    <row r="253" spans="1:9" ht="15" customHeight="1">
      <c r="A253" s="2" t="str">
        <v>The European Futures Observatory</v>
      </c>
      <c r="B253" s="2">
        <f>IF($I253="","",IFERROR(INDEX('UK Institution Coverage'!$E$2:$E$727,MATCH($I253,'UK Institution Coverage'!$A$2:$A$727,0)),0))</f>
        <v>1</v>
      </c>
      <c r="C253" s="2">
        <f>IF($I253="","",IFERROR(INDEX('UK Institution Coverage'!$F$2:$F$727,MATCH($I253,'UK Institution Coverage'!$A$2:$A$727,0)),0))</f>
        <v>1</v>
      </c>
      <c r="D253" s="2">
        <f>IF($I253="","",IFERROR(INDEX('UK Institution Coverage'!$J$2:$J$727,MATCH($I253,'UK Institution Coverage'!$A$2:$A$727,0)),0))</f>
        <v>0</v>
      </c>
      <c r="E253" s="2">
        <f>IF($I253="","",IFERROR(INDEX('UK Institution Coverage'!$K$2:$K$727,MATCH($I253,'UK Institution Coverage'!$A$2:$A$727,0)),0))</f>
        <v>0</v>
      </c>
      <c r="F253" s="2">
        <f>IF($I253="","",IFERROR(INDEX('UK Institution Coverage'!$M$2:$M$727,MATCH($I253,'UK Institution Coverage'!$A$2:$A$727,0)),0))</f>
        <v>1</v>
      </c>
      <c r="G253" s="2" t="str">
        <f t="shared" si="6"/>
        <v>Finance  IT/Systems</v>
      </c>
      <c r="H253" s="2" t="str">
        <f t="shared" si="7"/>
        <v>3 - low</v>
      </c>
      <c r="I253" t="str">
        <v>european futures observatory</v>
      </c>
    </row>
    <row r="254" spans="1:9" ht="15" customHeight="1">
      <c r="A254" s="2" t="str">
        <v>The Faraday Institute For Science And Religion</v>
      </c>
      <c r="B254" s="2">
        <f>IF($I254="","",IFERROR(INDEX('UK Institution Coverage'!$E$2:$E$727,MATCH($I254,'UK Institution Coverage'!$A$2:$A$727,0)),0))</f>
        <v>1</v>
      </c>
      <c r="C254" s="2">
        <f>IF($I254="","",IFERROR(INDEX('UK Institution Coverage'!$F$2:$F$727,MATCH($I254,'UK Institution Coverage'!$A$2:$A$727,0)),0))</f>
        <v>1</v>
      </c>
      <c r="D254" s="2">
        <f>IF($I254="","",IFERROR(INDEX('UK Institution Coverage'!$J$2:$J$727,MATCH($I254,'UK Institution Coverage'!$A$2:$A$727,0)),0))</f>
        <v>0</v>
      </c>
      <c r="E254" s="2">
        <f>IF($I254="","",IFERROR(INDEX('UK Institution Coverage'!$K$2:$K$727,MATCH($I254,'UK Institution Coverage'!$A$2:$A$727,0)),0))</f>
        <v>0</v>
      </c>
      <c r="F254" s="2">
        <f>IF($I254="","",IFERROR(INDEX('UK Institution Coverage'!$M$2:$M$727,MATCH($I254,'UK Institution Coverage'!$A$2:$A$727,0)),0))</f>
        <v>1</v>
      </c>
      <c r="G254" s="2" t="str">
        <f t="shared" si="6"/>
        <v>Finance  IT/Systems</v>
      </c>
      <c r="H254" s="2" t="str">
        <f t="shared" si="7"/>
        <v>3 - low</v>
      </c>
      <c r="I254" t="str">
        <v>faraday institute for science and religion</v>
      </c>
    </row>
    <row r="255" spans="1:9" ht="15" customHeight="1">
      <c r="A255" s="2" t="str">
        <v>Flinders University</v>
      </c>
      <c r="B255" s="2">
        <f>IF($I255="","",IFERROR(INDEX('UK Institution Coverage'!$E$2:$E$727,MATCH($I255,'UK Institution Coverage'!$A$2:$A$727,0)),0))</f>
        <v>1</v>
      </c>
      <c r="C255" s="2">
        <f>IF($I255="","",IFERROR(INDEX('UK Institution Coverage'!$F$2:$F$727,MATCH($I255,'UK Institution Coverage'!$A$2:$A$727,0)),0))</f>
        <v>1</v>
      </c>
      <c r="D255" s="2">
        <f>IF($I255="","",IFERROR(INDEX('UK Institution Coverage'!$J$2:$J$727,MATCH($I255,'UK Institution Coverage'!$A$2:$A$727,0)),0))</f>
        <v>0</v>
      </c>
      <c r="E255" s="2">
        <f>IF($I255="","",IFERROR(INDEX('UK Institution Coverage'!$K$2:$K$727,MATCH($I255,'UK Institution Coverage'!$A$2:$A$727,0)),0))</f>
        <v>0</v>
      </c>
      <c r="F255" s="2">
        <f>IF($I255="","",IFERROR(INDEX('UK Institution Coverage'!$M$2:$M$727,MATCH($I255,'UK Institution Coverage'!$A$2:$A$727,0)),0))</f>
        <v>1</v>
      </c>
      <c r="G255" s="2" t="str">
        <f t="shared" si="6"/>
        <v>Finance  IT/Systems</v>
      </c>
      <c r="H255" s="2" t="str">
        <f t="shared" si="7"/>
        <v>3 - low</v>
      </c>
      <c r="I255" t="str">
        <v>flinders university</v>
      </c>
    </row>
    <row r="256" spans="1:9" ht="15" customHeight="1">
      <c r="A256" s="2" t="str">
        <v>Future Biomanufacturing Research Hub</v>
      </c>
      <c r="B256" s="2">
        <f>IF($I256="","",IFERROR(INDEX('UK Institution Coverage'!$E$2:$E$727,MATCH($I256,'UK Institution Coverage'!$A$2:$A$727,0)),0))</f>
        <v>1</v>
      </c>
      <c r="C256" s="2">
        <f>IF($I256="","",IFERROR(INDEX('UK Institution Coverage'!$F$2:$F$727,MATCH($I256,'UK Institution Coverage'!$A$2:$A$727,0)),0))</f>
        <v>1</v>
      </c>
      <c r="D256" s="2">
        <f>IF($I256="","",IFERROR(INDEX('UK Institution Coverage'!$J$2:$J$727,MATCH($I256,'UK Institution Coverage'!$A$2:$A$727,0)),0))</f>
        <v>0</v>
      </c>
      <c r="E256" s="2">
        <f>IF($I256="","",IFERROR(INDEX('UK Institution Coverage'!$K$2:$K$727,MATCH($I256,'UK Institution Coverage'!$A$2:$A$727,0)),0))</f>
        <v>0</v>
      </c>
      <c r="F256" s="2">
        <f>IF($I256="","",IFERROR(INDEX('UK Institution Coverage'!$M$2:$M$727,MATCH($I256,'UK Institution Coverage'!$A$2:$A$727,0)),0))</f>
        <v>1</v>
      </c>
      <c r="G256" s="2" t="str">
        <f t="shared" si="6"/>
        <v>Finance  IT/Systems</v>
      </c>
      <c r="H256" s="2" t="str">
        <f t="shared" si="7"/>
        <v>3 - low</v>
      </c>
      <c r="I256" t="str">
        <v>future biomanufacturing research hub</v>
      </c>
    </row>
    <row r="257" spans="1:9" ht="15" customHeight="1">
      <c r="A257" s="2" t="str">
        <v>Future Focus Research</v>
      </c>
      <c r="B257" s="2">
        <f>IF($I257="","",IFERROR(INDEX('UK Institution Coverage'!$E$2:$E$727,MATCH($I257,'UK Institution Coverage'!$A$2:$A$727,0)),0))</f>
        <v>1</v>
      </c>
      <c r="C257" s="2">
        <f>IF($I257="","",IFERROR(INDEX('UK Institution Coverage'!$F$2:$F$727,MATCH($I257,'UK Institution Coverage'!$A$2:$A$727,0)),0))</f>
        <v>1</v>
      </c>
      <c r="D257" s="2">
        <f>IF($I257="","",IFERROR(INDEX('UK Institution Coverage'!$J$2:$J$727,MATCH($I257,'UK Institution Coverage'!$A$2:$A$727,0)),0))</f>
        <v>0</v>
      </c>
      <c r="E257" s="2">
        <f>IF($I257="","",IFERROR(INDEX('UK Institution Coverage'!$K$2:$K$727,MATCH($I257,'UK Institution Coverage'!$A$2:$A$727,0)),0))</f>
        <v>0</v>
      </c>
      <c r="F257" s="2">
        <f>IF($I257="","",IFERROR(INDEX('UK Institution Coverage'!$M$2:$M$727,MATCH($I257,'UK Institution Coverage'!$A$2:$A$727,0)),0))</f>
        <v>1</v>
      </c>
      <c r="G257" s="2" t="str">
        <f t="shared" si="6"/>
        <v>Finance  IT/Systems</v>
      </c>
      <c r="H257" s="2" t="str">
        <f t="shared" si="7"/>
        <v>3 - low</v>
      </c>
      <c r="I257" t="str">
        <v>future focus research</v>
      </c>
    </row>
    <row r="258" spans="1:9" ht="15" customHeight="1">
      <c r="A258" s="2" t="str">
        <v>The Gallery Trust</v>
      </c>
      <c r="B258" s="2">
        <f>IF($I258="","",IFERROR(INDEX('UK Institution Coverage'!$E$2:$E$727,MATCH($I258,'UK Institution Coverage'!$A$2:$A$727,0)),0))</f>
        <v>1</v>
      </c>
      <c r="C258" s="2">
        <f>IF($I258="","",IFERROR(INDEX('UK Institution Coverage'!$F$2:$F$727,MATCH($I258,'UK Institution Coverage'!$A$2:$A$727,0)),0))</f>
        <v>0</v>
      </c>
      <c r="D258" s="2">
        <f>IF($I258="","",IFERROR(INDEX('UK Institution Coverage'!$J$2:$J$727,MATCH($I258,'UK Institution Coverage'!$A$2:$A$727,0)),0))</f>
        <v>1</v>
      </c>
      <c r="E258" s="2">
        <f>IF($I258="","",IFERROR(INDEX('UK Institution Coverage'!$K$2:$K$727,MATCH($I258,'UK Institution Coverage'!$A$2:$A$727,0)),0))</f>
        <v>0</v>
      </c>
      <c r="F258" s="2">
        <f>IF($I258="","",IFERROR(INDEX('UK Institution Coverage'!$M$2:$M$727,MATCH($I258,'UK Institution Coverage'!$A$2:$A$727,0)),0))</f>
        <v>1</v>
      </c>
      <c r="G258" s="2" t="str">
        <f t="shared" si="6"/>
        <v>Research  IT/Systems</v>
      </c>
      <c r="H258" s="2" t="str">
        <f t="shared" si="7"/>
        <v>3 - low</v>
      </c>
      <c r="I258" t="str">
        <v>gallery trust</v>
      </c>
    </row>
    <row r="259" spans="1:9" ht="15" customHeight="1">
      <c r="A259" s="2" t="str">
        <v>Global Entrepreneurship And Development Institute</v>
      </c>
      <c r="B259" s="2">
        <f>IF($I259="","",IFERROR(INDEX('UK Institution Coverage'!$E$2:$E$727,MATCH($I259,'UK Institution Coverage'!$A$2:$A$727,0)),0))</f>
        <v>1</v>
      </c>
      <c r="C259" s="2">
        <f>IF($I259="","",IFERROR(INDEX('UK Institution Coverage'!$F$2:$F$727,MATCH($I259,'UK Institution Coverage'!$A$2:$A$727,0)),0))</f>
        <v>1</v>
      </c>
      <c r="D259" s="2">
        <f>IF($I259="","",IFERROR(INDEX('UK Institution Coverage'!$J$2:$J$727,MATCH($I259,'UK Institution Coverage'!$A$2:$A$727,0)),0))</f>
        <v>0</v>
      </c>
      <c r="E259" s="2">
        <f>IF($I259="","",IFERROR(INDEX('UK Institution Coverage'!$K$2:$K$727,MATCH($I259,'UK Institution Coverage'!$A$2:$A$727,0)),0))</f>
        <v>0</v>
      </c>
      <c r="F259" s="2">
        <f>IF($I259="","",IFERROR(INDEX('UK Institution Coverage'!$M$2:$M$727,MATCH($I259,'UK Institution Coverage'!$A$2:$A$727,0)),0))</f>
        <v>1</v>
      </c>
      <c r="G259" s="2" t="str">
        <f t="shared" ref="G259:G322" si="8">IF($I259="","",IF($F259=3,"complete",IF($C259=0,"Research  ","")&amp;IF($D259=0,"Finance  ","")&amp;IF($E259=0,"IT/Systems","")))</f>
        <v>Finance  IT/Systems</v>
      </c>
      <c r="H259" s="2" t="str">
        <f t="shared" ref="H259:H322" si="9">IF($I259="","",IF($F259=3,"-",IF($B259&gt;=20,"1 - high",IF($B259&gt;=5,"2 - medium","3 - low"))))</f>
        <v>3 - low</v>
      </c>
      <c r="I259" t="str">
        <v>global entrepreneurship and development institute</v>
      </c>
    </row>
    <row r="260" spans="1:9" ht="15" customHeight="1">
      <c r="A260" s="2" t="str">
        <v>Global University Systems</v>
      </c>
      <c r="B260" s="2">
        <f>IF($I260="","",IFERROR(INDEX('UK Institution Coverage'!$E$2:$E$727,MATCH($I260,'UK Institution Coverage'!$A$2:$A$727,0)),0))</f>
        <v>1</v>
      </c>
      <c r="C260" s="2">
        <f>IF($I260="","",IFERROR(INDEX('UK Institution Coverage'!$F$2:$F$727,MATCH($I260,'UK Institution Coverage'!$A$2:$A$727,0)),0))</f>
        <v>0</v>
      </c>
      <c r="D260" s="2">
        <f>IF($I260="","",IFERROR(INDEX('UK Institution Coverage'!$J$2:$J$727,MATCH($I260,'UK Institution Coverage'!$A$2:$A$727,0)),0))</f>
        <v>0</v>
      </c>
      <c r="E260" s="2">
        <f>IF($I260="","",IFERROR(INDEX('UK Institution Coverage'!$K$2:$K$727,MATCH($I260,'UK Institution Coverage'!$A$2:$A$727,0)),0))</f>
        <v>0</v>
      </c>
      <c r="F260" s="2">
        <f>IF($I260="","",IFERROR(INDEX('UK Institution Coverage'!$M$2:$M$727,MATCH($I260,'UK Institution Coverage'!$A$2:$A$727,0)),0))</f>
        <v>0</v>
      </c>
      <c r="G260" s="2" t="str">
        <f t="shared" si="8"/>
        <v>Research  Finance  IT/Systems</v>
      </c>
      <c r="H260" s="2" t="str">
        <f t="shared" si="9"/>
        <v>3 - low</v>
      </c>
      <c r="I260" t="str">
        <v>global university systems</v>
      </c>
    </row>
    <row r="261" spans="1:9" ht="15" customHeight="1">
      <c r="A261" s="2" t="str">
        <v>The Griffin Institute</v>
      </c>
      <c r="B261" s="2">
        <f>IF($I261="","",IFERROR(INDEX('UK Institution Coverage'!$E$2:$E$727,MATCH($I261,'UK Institution Coverage'!$A$2:$A$727,0)),0))</f>
        <v>1</v>
      </c>
      <c r="C261" s="2">
        <f>IF($I261="","",IFERROR(INDEX('UK Institution Coverage'!$F$2:$F$727,MATCH($I261,'UK Institution Coverage'!$A$2:$A$727,0)),0))</f>
        <v>1</v>
      </c>
      <c r="D261" s="2">
        <f>IF($I261="","",IFERROR(INDEX('UK Institution Coverage'!$J$2:$J$727,MATCH($I261,'UK Institution Coverage'!$A$2:$A$727,0)),0))</f>
        <v>0</v>
      </c>
      <c r="E261" s="2">
        <f>IF($I261="","",IFERROR(INDEX('UK Institution Coverage'!$K$2:$K$727,MATCH($I261,'UK Institution Coverage'!$A$2:$A$727,0)),0))</f>
        <v>0</v>
      </c>
      <c r="F261" s="2">
        <f>IF($I261="","",IFERROR(INDEX('UK Institution Coverage'!$M$2:$M$727,MATCH($I261,'UK Institution Coverage'!$A$2:$A$727,0)),0))</f>
        <v>1</v>
      </c>
      <c r="G261" s="2" t="str">
        <f t="shared" si="8"/>
        <v>Finance  IT/Systems</v>
      </c>
      <c r="H261" s="2" t="str">
        <f t="shared" si="9"/>
        <v>3 - low</v>
      </c>
      <c r="I261" t="str">
        <v>griffin institute</v>
      </c>
    </row>
    <row r="262" spans="1:9" ht="15" customHeight="1">
      <c r="A262" s="2" t="str">
        <v>Gusto Research</v>
      </c>
      <c r="B262" s="2">
        <f>IF($I262="","",IFERROR(INDEX('UK Institution Coverage'!$E$2:$E$727,MATCH($I262,'UK Institution Coverage'!$A$2:$A$727,0)),0))</f>
        <v>1</v>
      </c>
      <c r="C262" s="2">
        <f>IF($I262="","",IFERROR(INDEX('UK Institution Coverage'!$F$2:$F$727,MATCH($I262,'UK Institution Coverage'!$A$2:$A$727,0)),0))</f>
        <v>1</v>
      </c>
      <c r="D262" s="2">
        <f>IF($I262="","",IFERROR(INDEX('UK Institution Coverage'!$J$2:$J$727,MATCH($I262,'UK Institution Coverage'!$A$2:$A$727,0)),0))</f>
        <v>0</v>
      </c>
      <c r="E262" s="2">
        <f>IF($I262="","",IFERROR(INDEX('UK Institution Coverage'!$K$2:$K$727,MATCH($I262,'UK Institution Coverage'!$A$2:$A$727,0)),0))</f>
        <v>0</v>
      </c>
      <c r="F262" s="2">
        <f>IF($I262="","",IFERROR(INDEX('UK Institution Coverage'!$M$2:$M$727,MATCH($I262,'UK Institution Coverage'!$A$2:$A$727,0)),0))</f>
        <v>1</v>
      </c>
      <c r="G262" s="2" t="str">
        <f t="shared" si="8"/>
        <v>Finance  IT/Systems</v>
      </c>
      <c r="H262" s="2" t="str">
        <f t="shared" si="9"/>
        <v>3 - low</v>
      </c>
      <c r="I262" t="str">
        <v>gusto research</v>
      </c>
    </row>
    <row r="263" spans="1:9" ht="15" customHeight="1">
      <c r="A263" s="2" t="str">
        <v>Harbin Institute Of Technology Shenzhen</v>
      </c>
      <c r="B263" s="2">
        <f>IF($I263="","",IFERROR(INDEX('UK Institution Coverage'!$E$2:$E$727,MATCH($I263,'UK Institution Coverage'!$A$2:$A$727,0)),0))</f>
        <v>1</v>
      </c>
      <c r="C263" s="2">
        <f>IF($I263="","",IFERROR(INDEX('UK Institution Coverage'!$F$2:$F$727,MATCH($I263,'UK Institution Coverage'!$A$2:$A$727,0)),0))</f>
        <v>1</v>
      </c>
      <c r="D263" s="2">
        <f>IF($I263="","",IFERROR(INDEX('UK Institution Coverage'!$J$2:$J$727,MATCH($I263,'UK Institution Coverage'!$A$2:$A$727,0)),0))</f>
        <v>0</v>
      </c>
      <c r="E263" s="2">
        <f>IF($I263="","",IFERROR(INDEX('UK Institution Coverage'!$K$2:$K$727,MATCH($I263,'UK Institution Coverage'!$A$2:$A$727,0)),0))</f>
        <v>0</v>
      </c>
      <c r="F263" s="2">
        <f>IF($I263="","",IFERROR(INDEX('UK Institution Coverage'!$M$2:$M$727,MATCH($I263,'UK Institution Coverage'!$A$2:$A$727,0)),0))</f>
        <v>1</v>
      </c>
      <c r="G263" s="2" t="str">
        <f t="shared" si="8"/>
        <v>Finance  IT/Systems</v>
      </c>
      <c r="H263" s="2" t="str">
        <f t="shared" si="9"/>
        <v>3 - low</v>
      </c>
      <c r="I263" t="str">
        <v>harbin institute of technology shenzhen</v>
      </c>
    </row>
    <row r="264" spans="1:9" ht="15" customHeight="1">
      <c r="A264" s="2" t="str">
        <v>Hartpury University and Hartpury College</v>
      </c>
      <c r="B264" s="2">
        <f>IF($I264="","",IFERROR(INDEX('UK Institution Coverage'!$E$2:$E$727,MATCH($I264,'UK Institution Coverage'!$A$2:$A$727,0)),0))</f>
        <v>1</v>
      </c>
      <c r="C264" s="2">
        <f>IF($I264="","",IFERROR(INDEX('UK Institution Coverage'!$F$2:$F$727,MATCH($I264,'UK Institution Coverage'!$A$2:$A$727,0)),0))</f>
        <v>1</v>
      </c>
      <c r="D264" s="2">
        <f>IF($I264="","",IFERROR(INDEX('UK Institution Coverage'!$J$2:$J$727,MATCH($I264,'UK Institution Coverage'!$A$2:$A$727,0)),0))</f>
        <v>0</v>
      </c>
      <c r="E264" s="2">
        <f>IF($I264="","",IFERROR(INDEX('UK Institution Coverage'!$K$2:$K$727,MATCH($I264,'UK Institution Coverage'!$A$2:$A$727,0)),0))</f>
        <v>0</v>
      </c>
      <c r="F264" s="2">
        <f>IF($I264="","",IFERROR(INDEX('UK Institution Coverage'!$M$2:$M$727,MATCH($I264,'UK Institution Coverage'!$A$2:$A$727,0)),0))</f>
        <v>1</v>
      </c>
      <c r="G264" s="2" t="str">
        <f t="shared" si="8"/>
        <v>Finance  IT/Systems</v>
      </c>
      <c r="H264" s="2" t="str">
        <f t="shared" si="9"/>
        <v>3 - low</v>
      </c>
      <c r="I264" t="str">
        <v>hartpury university and hartpury college</v>
      </c>
    </row>
    <row r="265" spans="1:9" ht="15" customHeight="1">
      <c r="A265" s="2" t="str">
        <v>Hull York Medical School</v>
      </c>
      <c r="B265" s="2">
        <f>IF($I265="","",IFERROR(INDEX('UK Institution Coverage'!$E$2:$E$727,MATCH($I265,'UK Institution Coverage'!$A$2:$A$727,0)),0))</f>
        <v>1</v>
      </c>
      <c r="C265" s="2">
        <f>IF($I265="","",IFERROR(INDEX('UK Institution Coverage'!$F$2:$F$727,MATCH($I265,'UK Institution Coverage'!$A$2:$A$727,0)),0))</f>
        <v>1</v>
      </c>
      <c r="D265" s="2">
        <f>IF($I265="","",IFERROR(INDEX('UK Institution Coverage'!$J$2:$J$727,MATCH($I265,'UK Institution Coverage'!$A$2:$A$727,0)),0))</f>
        <v>0</v>
      </c>
      <c r="E265" s="2">
        <f>IF($I265="","",IFERROR(INDEX('UK Institution Coverage'!$K$2:$K$727,MATCH($I265,'UK Institution Coverage'!$A$2:$A$727,0)),0))</f>
        <v>0</v>
      </c>
      <c r="F265" s="2">
        <f>IF($I265="","",IFERROR(INDEX('UK Institution Coverage'!$M$2:$M$727,MATCH($I265,'UK Institution Coverage'!$A$2:$A$727,0)),0))</f>
        <v>1</v>
      </c>
      <c r="G265" s="2" t="str">
        <f t="shared" si="8"/>
        <v>Finance  IT/Systems</v>
      </c>
      <c r="H265" s="2" t="str">
        <f t="shared" si="9"/>
        <v>3 - low</v>
      </c>
      <c r="I265" t="str">
        <v>hull york medical school</v>
      </c>
    </row>
    <row r="266" spans="1:9" ht="15" customHeight="1">
      <c r="A266" s="2" t="str">
        <v>Humanities Research Institute University Of Buckingham</v>
      </c>
      <c r="B266" s="2">
        <f>IF($I266="","",IFERROR(INDEX('UK Institution Coverage'!$E$2:$E$727,MATCH($I266,'UK Institution Coverage'!$A$2:$A$727,0)),0))</f>
        <v>1</v>
      </c>
      <c r="C266" s="2">
        <f>IF($I266="","",IFERROR(INDEX('UK Institution Coverage'!$F$2:$F$727,MATCH($I266,'UK Institution Coverage'!$A$2:$A$727,0)),0))</f>
        <v>1</v>
      </c>
      <c r="D266" s="2">
        <f>IF($I266="","",IFERROR(INDEX('UK Institution Coverage'!$J$2:$J$727,MATCH($I266,'UK Institution Coverage'!$A$2:$A$727,0)),0))</f>
        <v>0</v>
      </c>
      <c r="E266" s="2">
        <f>IF($I266="","",IFERROR(INDEX('UK Institution Coverage'!$K$2:$K$727,MATCH($I266,'UK Institution Coverage'!$A$2:$A$727,0)),0))</f>
        <v>0</v>
      </c>
      <c r="F266" s="2">
        <f>IF($I266="","",IFERROR(INDEX('UK Institution Coverage'!$M$2:$M$727,MATCH($I266,'UK Institution Coverage'!$A$2:$A$727,0)),0))</f>
        <v>1</v>
      </c>
      <c r="G266" s="2" t="str">
        <f t="shared" si="8"/>
        <v>Finance  IT/Systems</v>
      </c>
      <c r="H266" s="2" t="str">
        <f t="shared" si="9"/>
        <v>3 - low</v>
      </c>
      <c r="I266" t="str">
        <v>humanities research institute university of buckingham</v>
      </c>
    </row>
    <row r="267" spans="1:9" ht="15" customHeight="1">
      <c r="A267" s="2" t="str">
        <v>Ibn Rushd Centre Of Excellence For Islamic Research</v>
      </c>
      <c r="B267" s="2">
        <f>IF($I267="","",IFERROR(INDEX('UK Institution Coverage'!$E$2:$E$727,MATCH($I267,'UK Institution Coverage'!$A$2:$A$727,0)),0))</f>
        <v>1</v>
      </c>
      <c r="C267" s="2">
        <f>IF($I267="","",IFERROR(INDEX('UK Institution Coverage'!$F$2:$F$727,MATCH($I267,'UK Institution Coverage'!$A$2:$A$727,0)),0))</f>
        <v>1</v>
      </c>
      <c r="D267" s="2">
        <f>IF($I267="","",IFERROR(INDEX('UK Institution Coverage'!$J$2:$J$727,MATCH($I267,'UK Institution Coverage'!$A$2:$A$727,0)),0))</f>
        <v>0</v>
      </c>
      <c r="E267" s="2">
        <f>IF($I267="","",IFERROR(INDEX('UK Institution Coverage'!$K$2:$K$727,MATCH($I267,'UK Institution Coverage'!$A$2:$A$727,0)),0))</f>
        <v>0</v>
      </c>
      <c r="F267" s="2">
        <f>IF($I267="","",IFERROR(INDEX('UK Institution Coverage'!$M$2:$M$727,MATCH($I267,'UK Institution Coverage'!$A$2:$A$727,0)),0))</f>
        <v>1</v>
      </c>
      <c r="G267" s="2" t="str">
        <f t="shared" si="8"/>
        <v>Finance  IT/Systems</v>
      </c>
      <c r="H267" s="2" t="str">
        <f t="shared" si="9"/>
        <v>3 - low</v>
      </c>
      <c r="I267" t="str">
        <v>ibn rushd centre of excellence for islamic research</v>
      </c>
    </row>
    <row r="268" spans="1:9" ht="15" customHeight="1">
      <c r="A268" s="2" t="str">
        <v>IFF Research</v>
      </c>
      <c r="B268" s="2">
        <f>IF($I268="","",IFERROR(INDEX('UK Institution Coverage'!$E$2:$E$727,MATCH($I268,'UK Institution Coverage'!$A$2:$A$727,0)),0))</f>
        <v>1</v>
      </c>
      <c r="C268" s="2">
        <f>IF($I268="","",IFERROR(INDEX('UK Institution Coverage'!$F$2:$F$727,MATCH($I268,'UK Institution Coverage'!$A$2:$A$727,0)),0))</f>
        <v>1</v>
      </c>
      <c r="D268" s="2">
        <f>IF($I268="","",IFERROR(INDEX('UK Institution Coverage'!$J$2:$J$727,MATCH($I268,'UK Institution Coverage'!$A$2:$A$727,0)),0))</f>
        <v>0</v>
      </c>
      <c r="E268" s="2">
        <f>IF($I268="","",IFERROR(INDEX('UK Institution Coverage'!$K$2:$K$727,MATCH($I268,'UK Institution Coverage'!$A$2:$A$727,0)),0))</f>
        <v>0</v>
      </c>
      <c r="F268" s="2">
        <f>IF($I268="","",IFERROR(INDEX('UK Institution Coverage'!$M$2:$M$727,MATCH($I268,'UK Institution Coverage'!$A$2:$A$727,0)),0))</f>
        <v>1</v>
      </c>
      <c r="G268" s="2" t="str">
        <f t="shared" si="8"/>
        <v>Finance  IT/Systems</v>
      </c>
      <c r="H268" s="2" t="str">
        <f t="shared" si="9"/>
        <v>3 - low</v>
      </c>
      <c r="I268" t="str">
        <v>iff research</v>
      </c>
    </row>
    <row r="269" spans="1:9" ht="15" customHeight="1">
      <c r="A269" s="2" t="str">
        <v>IMPEL COLLEGE OF LONDON LTD</v>
      </c>
      <c r="B269" s="2">
        <f>IF($I269="","",IFERROR(INDEX('UK Institution Coverage'!$E$2:$E$727,MATCH($I269,'UK Institution Coverage'!$A$2:$A$727,0)),0))</f>
        <v>1</v>
      </c>
      <c r="C269" s="2">
        <f>IF($I269="","",IFERROR(INDEX('UK Institution Coverage'!$F$2:$F$727,MATCH($I269,'UK Institution Coverage'!$A$2:$A$727,0)),0))</f>
        <v>0</v>
      </c>
      <c r="D269" s="2">
        <f>IF($I269="","",IFERROR(INDEX('UK Institution Coverage'!$J$2:$J$727,MATCH($I269,'UK Institution Coverage'!$A$2:$A$727,0)),0))</f>
        <v>1</v>
      </c>
      <c r="E269" s="2">
        <f>IF($I269="","",IFERROR(INDEX('UK Institution Coverage'!$K$2:$K$727,MATCH($I269,'UK Institution Coverage'!$A$2:$A$727,0)),0))</f>
        <v>0</v>
      </c>
      <c r="F269" s="2">
        <f>IF($I269="","",IFERROR(INDEX('UK Institution Coverage'!$M$2:$M$727,MATCH($I269,'UK Institution Coverage'!$A$2:$A$727,0)),0))</f>
        <v>1</v>
      </c>
      <c r="G269" s="2" t="str">
        <f t="shared" si="8"/>
        <v>Research  IT/Systems</v>
      </c>
      <c r="H269" s="2" t="str">
        <f t="shared" si="9"/>
        <v>3 - low</v>
      </c>
      <c r="I269" t="str">
        <v>impel college of london ltd</v>
      </c>
    </row>
    <row r="270" spans="1:9" ht="15" customHeight="1">
      <c r="A270" s="2" t="str">
        <v>Inchbald School Of Design</v>
      </c>
      <c r="B270" s="2">
        <f>IF($I270="","",IFERROR(INDEX('UK Institution Coverage'!$E$2:$E$727,MATCH($I270,'UK Institution Coverage'!$A$2:$A$727,0)),0))</f>
        <v>1</v>
      </c>
      <c r="C270" s="2">
        <f>IF($I270="","",IFERROR(INDEX('UK Institution Coverage'!$F$2:$F$727,MATCH($I270,'UK Institution Coverage'!$A$2:$A$727,0)),0))</f>
        <v>0</v>
      </c>
      <c r="D270" s="2">
        <f>IF($I270="","",IFERROR(INDEX('UK Institution Coverage'!$J$2:$J$727,MATCH($I270,'UK Institution Coverage'!$A$2:$A$727,0)),0))</f>
        <v>0</v>
      </c>
      <c r="E270" s="2">
        <f>IF($I270="","",IFERROR(INDEX('UK Institution Coverage'!$K$2:$K$727,MATCH($I270,'UK Institution Coverage'!$A$2:$A$727,0)),0))</f>
        <v>1</v>
      </c>
      <c r="F270" s="2">
        <f>IF($I270="","",IFERROR(INDEX('UK Institution Coverage'!$M$2:$M$727,MATCH($I270,'UK Institution Coverage'!$A$2:$A$727,0)),0))</f>
        <v>1</v>
      </c>
      <c r="G270" s="2" t="str">
        <f t="shared" si="8"/>
        <v xml:space="preserve">Research  Finance  </v>
      </c>
      <c r="H270" s="2" t="str">
        <f t="shared" si="9"/>
        <v>3 - low</v>
      </c>
      <c r="I270" t="str">
        <v>inchbald school of design</v>
      </c>
    </row>
    <row r="271" spans="1:9" ht="15" customHeight="1">
      <c r="A271" s="2" t="str">
        <v>Institute For Fiscal Studies</v>
      </c>
      <c r="B271" s="2">
        <f>IF($I271="","",IFERROR(INDEX('UK Institution Coverage'!$E$2:$E$727,MATCH($I271,'UK Institution Coverage'!$A$2:$A$727,0)),0))</f>
        <v>1</v>
      </c>
      <c r="C271" s="2">
        <f>IF($I271="","",IFERROR(INDEX('UK Institution Coverage'!$F$2:$F$727,MATCH($I271,'UK Institution Coverage'!$A$2:$A$727,0)),0))</f>
        <v>1</v>
      </c>
      <c r="D271" s="2">
        <f>IF($I271="","",IFERROR(INDEX('UK Institution Coverage'!$J$2:$J$727,MATCH($I271,'UK Institution Coverage'!$A$2:$A$727,0)),0))</f>
        <v>0</v>
      </c>
      <c r="E271" s="2">
        <f>IF($I271="","",IFERROR(INDEX('UK Institution Coverage'!$K$2:$K$727,MATCH($I271,'UK Institution Coverage'!$A$2:$A$727,0)),0))</f>
        <v>0</v>
      </c>
      <c r="F271" s="2">
        <f>IF($I271="","",IFERROR(INDEX('UK Institution Coverage'!$M$2:$M$727,MATCH($I271,'UK Institution Coverage'!$A$2:$A$727,0)),0))</f>
        <v>1</v>
      </c>
      <c r="G271" s="2" t="str">
        <f t="shared" si="8"/>
        <v>Finance  IT/Systems</v>
      </c>
      <c r="H271" s="2" t="str">
        <f t="shared" si="9"/>
        <v>3 - low</v>
      </c>
      <c r="I271" t="str">
        <v>institute for fiscal studies</v>
      </c>
    </row>
    <row r="272" spans="1:9" ht="15" customHeight="1">
      <c r="A272" s="2" t="str">
        <v>Institute For Voluntary Action Research</v>
      </c>
      <c r="B272" s="2">
        <f>IF($I272="","",IFERROR(INDEX('UK Institution Coverage'!$E$2:$E$727,MATCH($I272,'UK Institution Coverage'!$A$2:$A$727,0)),0))</f>
        <v>1</v>
      </c>
      <c r="C272" s="2">
        <f>IF($I272="","",IFERROR(INDEX('UK Institution Coverage'!$F$2:$F$727,MATCH($I272,'UK Institution Coverage'!$A$2:$A$727,0)),0))</f>
        <v>1</v>
      </c>
      <c r="D272" s="2">
        <f>IF($I272="","",IFERROR(INDEX('UK Institution Coverage'!$J$2:$J$727,MATCH($I272,'UK Institution Coverage'!$A$2:$A$727,0)),0))</f>
        <v>0</v>
      </c>
      <c r="E272" s="2">
        <f>IF($I272="","",IFERROR(INDEX('UK Institution Coverage'!$K$2:$K$727,MATCH($I272,'UK Institution Coverage'!$A$2:$A$727,0)),0))</f>
        <v>0</v>
      </c>
      <c r="F272" s="2">
        <f>IF($I272="","",IFERROR(INDEX('UK Institution Coverage'!$M$2:$M$727,MATCH($I272,'UK Institution Coverage'!$A$2:$A$727,0)),0))</f>
        <v>1</v>
      </c>
      <c r="G272" s="2" t="str">
        <f t="shared" si="8"/>
        <v>Finance  IT/Systems</v>
      </c>
      <c r="H272" s="2" t="str">
        <f t="shared" si="9"/>
        <v>3 - low</v>
      </c>
      <c r="I272" t="str">
        <v>institute for voluntary action research</v>
      </c>
    </row>
    <row r="273" spans="1:9" ht="15" customHeight="1">
      <c r="A273" s="2" t="str">
        <v>Institute For War &amp; Peace Reporting</v>
      </c>
      <c r="B273" s="2">
        <f>IF($I273="","",IFERROR(INDEX('UK Institution Coverage'!$E$2:$E$727,MATCH($I273,'UK Institution Coverage'!$A$2:$A$727,0)),0))</f>
        <v>1</v>
      </c>
      <c r="C273" s="2">
        <f>IF($I273="","",IFERROR(INDEX('UK Institution Coverage'!$F$2:$F$727,MATCH($I273,'UK Institution Coverage'!$A$2:$A$727,0)),0))</f>
        <v>0</v>
      </c>
      <c r="D273" s="2">
        <f>IF($I273="","",IFERROR(INDEX('UK Institution Coverage'!$J$2:$J$727,MATCH($I273,'UK Institution Coverage'!$A$2:$A$727,0)),0))</f>
        <v>1</v>
      </c>
      <c r="E273" s="2">
        <f>IF($I273="","",IFERROR(INDEX('UK Institution Coverage'!$K$2:$K$727,MATCH($I273,'UK Institution Coverage'!$A$2:$A$727,0)),0))</f>
        <v>0</v>
      </c>
      <c r="F273" s="2">
        <f>IF($I273="","",IFERROR(INDEX('UK Institution Coverage'!$M$2:$M$727,MATCH($I273,'UK Institution Coverage'!$A$2:$A$727,0)),0))</f>
        <v>1</v>
      </c>
      <c r="G273" s="2" t="str">
        <f t="shared" si="8"/>
        <v>Research  IT/Systems</v>
      </c>
      <c r="H273" s="2" t="str">
        <f t="shared" si="9"/>
        <v>3 - low</v>
      </c>
      <c r="I273" t="str">
        <v>institute for war and peace reporting</v>
      </c>
    </row>
    <row r="274" spans="1:9" ht="15" customHeight="1">
      <c r="A274" s="2" t="str">
        <v>Kennedy Institute Of Rheumatology</v>
      </c>
      <c r="B274" s="2">
        <f>IF($I274="","",IFERROR(INDEX('UK Institution Coverage'!$E$2:$E$727,MATCH($I274,'UK Institution Coverage'!$A$2:$A$727,0)),0))</f>
        <v>1</v>
      </c>
      <c r="C274" s="2">
        <f>IF($I274="","",IFERROR(INDEX('UK Institution Coverage'!$F$2:$F$727,MATCH($I274,'UK Institution Coverage'!$A$2:$A$727,0)),0))</f>
        <v>1</v>
      </c>
      <c r="D274" s="2">
        <f>IF($I274="","",IFERROR(INDEX('UK Institution Coverage'!$J$2:$J$727,MATCH($I274,'UK Institution Coverage'!$A$2:$A$727,0)),0))</f>
        <v>0</v>
      </c>
      <c r="E274" s="2">
        <f>IF($I274="","",IFERROR(INDEX('UK Institution Coverage'!$K$2:$K$727,MATCH($I274,'UK Institution Coverage'!$A$2:$A$727,0)),0))</f>
        <v>0</v>
      </c>
      <c r="F274" s="2">
        <f>IF($I274="","",IFERROR(INDEX('UK Institution Coverage'!$M$2:$M$727,MATCH($I274,'UK Institution Coverage'!$A$2:$A$727,0)),0))</f>
        <v>1</v>
      </c>
      <c r="G274" s="2" t="str">
        <f t="shared" si="8"/>
        <v>Finance  IT/Systems</v>
      </c>
      <c r="H274" s="2" t="str">
        <f t="shared" si="9"/>
        <v>3 - low</v>
      </c>
      <c r="I274" t="str">
        <v>kennedy institute of rheumatology</v>
      </c>
    </row>
    <row r="275" spans="1:9" ht="15" customHeight="1">
      <c r="A275" s="2" t="str">
        <v>University of Lancashire</v>
      </c>
      <c r="B275" s="2">
        <f>IF($I275="","",IFERROR(INDEX('UK Institution Coverage'!$E$2:$E$727,MATCH($I275,'UK Institution Coverage'!$A$2:$A$727,0)),0))</f>
        <v>1</v>
      </c>
      <c r="C275" s="2">
        <f>IF($I275="","",IFERROR(INDEX('UK Institution Coverage'!$F$2:$F$727,MATCH($I275,'UK Institution Coverage'!$A$2:$A$727,0)),0))</f>
        <v>0</v>
      </c>
      <c r="D275" s="2">
        <f>IF($I275="","",IFERROR(INDEX('UK Institution Coverage'!$J$2:$J$727,MATCH($I275,'UK Institution Coverage'!$A$2:$A$727,0)),0))</f>
        <v>1</v>
      </c>
      <c r="E275" s="2">
        <f>IF($I275="","",IFERROR(INDEX('UK Institution Coverage'!$K$2:$K$727,MATCH($I275,'UK Institution Coverage'!$A$2:$A$727,0)),0))</f>
        <v>0</v>
      </c>
      <c r="F275" s="2">
        <f>IF($I275="","",IFERROR(INDEX('UK Institution Coverage'!$M$2:$M$727,MATCH($I275,'UK Institution Coverage'!$A$2:$A$727,0)),0))</f>
        <v>1</v>
      </c>
      <c r="G275" s="2" t="str">
        <f t="shared" si="8"/>
        <v>Research  IT/Systems</v>
      </c>
      <c r="H275" s="2" t="str">
        <f t="shared" si="9"/>
        <v>3 - low</v>
      </c>
      <c r="I275" t="str">
        <v>lancashire university</v>
      </c>
    </row>
    <row r="276" spans="1:9" ht="15" customHeight="1">
      <c r="A276" s="2" t="str">
        <v>Leeds University Business School</v>
      </c>
      <c r="B276" s="2">
        <f>IF($I276="","",IFERROR(INDEX('UK Institution Coverage'!$E$2:$E$727,MATCH($I276,'UK Institution Coverage'!$A$2:$A$727,0)),0))</f>
        <v>1</v>
      </c>
      <c r="C276" s="2">
        <f>IF($I276="","",IFERROR(INDEX('UK Institution Coverage'!$F$2:$F$727,MATCH($I276,'UK Institution Coverage'!$A$2:$A$727,0)),0))</f>
        <v>1</v>
      </c>
      <c r="D276" s="2">
        <f>IF($I276="","",IFERROR(INDEX('UK Institution Coverage'!$J$2:$J$727,MATCH($I276,'UK Institution Coverage'!$A$2:$A$727,0)),0))</f>
        <v>0</v>
      </c>
      <c r="E276" s="2">
        <f>IF($I276="","",IFERROR(INDEX('UK Institution Coverage'!$K$2:$K$727,MATCH($I276,'UK Institution Coverage'!$A$2:$A$727,0)),0))</f>
        <v>0</v>
      </c>
      <c r="F276" s="2">
        <f>IF($I276="","",IFERROR(INDEX('UK Institution Coverage'!$M$2:$M$727,MATCH($I276,'UK Institution Coverage'!$A$2:$A$727,0)),0))</f>
        <v>1</v>
      </c>
      <c r="G276" s="2" t="str">
        <f t="shared" si="8"/>
        <v>Finance  IT/Systems</v>
      </c>
      <c r="H276" s="2" t="str">
        <f t="shared" si="9"/>
        <v>3 - low</v>
      </c>
      <c r="I276" t="str">
        <v>leeds university business school</v>
      </c>
    </row>
    <row r="277" spans="1:9" ht="15" customHeight="1">
      <c r="A277" s="2" t="str">
        <v>London School Of Management Education</v>
      </c>
      <c r="B277" s="2">
        <f>IF($I277="","",IFERROR(INDEX('UK Institution Coverage'!$E$2:$E$727,MATCH($I277,'UK Institution Coverage'!$A$2:$A$727,0)),0))</f>
        <v>1</v>
      </c>
      <c r="C277" s="2">
        <f>IF($I277="","",IFERROR(INDEX('UK Institution Coverage'!$F$2:$F$727,MATCH($I277,'UK Institution Coverage'!$A$2:$A$727,0)),0))</f>
        <v>1</v>
      </c>
      <c r="D277" s="2">
        <f>IF($I277="","",IFERROR(INDEX('UK Institution Coverage'!$J$2:$J$727,MATCH($I277,'UK Institution Coverage'!$A$2:$A$727,0)),0))</f>
        <v>0</v>
      </c>
      <c r="E277" s="2">
        <f>IF($I277="","",IFERROR(INDEX('UK Institution Coverage'!$K$2:$K$727,MATCH($I277,'UK Institution Coverage'!$A$2:$A$727,0)),0))</f>
        <v>0</v>
      </c>
      <c r="F277" s="2">
        <f>IF($I277="","",IFERROR(INDEX('UK Institution Coverage'!$M$2:$M$727,MATCH($I277,'UK Institution Coverage'!$A$2:$A$727,0)),0))</f>
        <v>1</v>
      </c>
      <c r="G277" s="2" t="str">
        <f t="shared" si="8"/>
        <v>Finance  IT/Systems</v>
      </c>
      <c r="H277" s="2" t="str">
        <f t="shared" si="9"/>
        <v>3 - low</v>
      </c>
      <c r="I277" t="str">
        <v>london school of management education</v>
      </c>
    </row>
    <row r="278" spans="1:9" ht="15" customHeight="1">
      <c r="A278" s="2" t="str">
        <v>London School Of Theology</v>
      </c>
      <c r="B278" s="2">
        <f>IF($I278="","",IFERROR(INDEX('UK Institution Coverage'!$E$2:$E$727,MATCH($I278,'UK Institution Coverage'!$A$2:$A$727,0)),0))</f>
        <v>1</v>
      </c>
      <c r="C278" s="2">
        <f>IF($I278="","",IFERROR(INDEX('UK Institution Coverage'!$F$2:$F$727,MATCH($I278,'UK Institution Coverage'!$A$2:$A$727,0)),0))</f>
        <v>1</v>
      </c>
      <c r="D278" s="2">
        <f>IF($I278="","",IFERROR(INDEX('UK Institution Coverage'!$J$2:$J$727,MATCH($I278,'UK Institution Coverage'!$A$2:$A$727,0)),0))</f>
        <v>0</v>
      </c>
      <c r="E278" s="2">
        <f>IF($I278="","",IFERROR(INDEX('UK Institution Coverage'!$K$2:$K$727,MATCH($I278,'UK Institution Coverage'!$A$2:$A$727,0)),0))</f>
        <v>0</v>
      </c>
      <c r="F278" s="2">
        <f>IF($I278="","",IFERROR(INDEX('UK Institution Coverage'!$M$2:$M$727,MATCH($I278,'UK Institution Coverage'!$A$2:$A$727,0)),0))</f>
        <v>1</v>
      </c>
      <c r="G278" s="2" t="str">
        <f t="shared" si="8"/>
        <v>Finance  IT/Systems</v>
      </c>
      <c r="H278" s="2" t="str">
        <f t="shared" si="9"/>
        <v>3 - low</v>
      </c>
      <c r="I278" t="str">
        <v>london school of theology</v>
      </c>
    </row>
    <row r="279" spans="1:9" ht="15" customHeight="1">
      <c r="A279" s="2" t="str">
        <v>LSE Middle East Centre</v>
      </c>
      <c r="B279" s="2">
        <f>IF($I279="","",IFERROR(INDEX('UK Institution Coverage'!$E$2:$E$727,MATCH($I279,'UK Institution Coverage'!$A$2:$A$727,0)),0))</f>
        <v>1</v>
      </c>
      <c r="C279" s="2">
        <f>IF($I279="","",IFERROR(INDEX('UK Institution Coverage'!$F$2:$F$727,MATCH($I279,'UK Institution Coverage'!$A$2:$A$727,0)),0))</f>
        <v>1</v>
      </c>
      <c r="D279" s="2">
        <f>IF($I279="","",IFERROR(INDEX('UK Institution Coverage'!$J$2:$J$727,MATCH($I279,'UK Institution Coverage'!$A$2:$A$727,0)),0))</f>
        <v>0</v>
      </c>
      <c r="E279" s="2">
        <f>IF($I279="","",IFERROR(INDEX('UK Institution Coverage'!$K$2:$K$727,MATCH($I279,'UK Institution Coverage'!$A$2:$A$727,0)),0))</f>
        <v>0</v>
      </c>
      <c r="F279" s="2">
        <f>IF($I279="","",IFERROR(INDEX('UK Institution Coverage'!$M$2:$M$727,MATCH($I279,'UK Institution Coverage'!$A$2:$A$727,0)),0))</f>
        <v>1</v>
      </c>
      <c r="G279" s="2" t="str">
        <f t="shared" si="8"/>
        <v>Finance  IT/Systems</v>
      </c>
      <c r="H279" s="2" t="str">
        <f t="shared" si="9"/>
        <v>3 - low</v>
      </c>
      <c r="I279" t="str">
        <v>lse middle east centre</v>
      </c>
    </row>
    <row r="280" spans="1:9" ht="15" customHeight="1">
      <c r="A280" s="2" t="str">
        <v>The University Of Manchester Law School</v>
      </c>
      <c r="B280" s="2">
        <f>IF($I280="","",IFERROR(INDEX('UK Institution Coverage'!$E$2:$E$727,MATCH($I280,'UK Institution Coverage'!$A$2:$A$727,0)),0))</f>
        <v>1</v>
      </c>
      <c r="C280" s="2">
        <f>IF($I280="","",IFERROR(INDEX('UK Institution Coverage'!$F$2:$F$727,MATCH($I280,'UK Institution Coverage'!$A$2:$A$727,0)),0))</f>
        <v>1</v>
      </c>
      <c r="D280" s="2">
        <f>IF($I280="","",IFERROR(INDEX('UK Institution Coverage'!$J$2:$J$727,MATCH($I280,'UK Institution Coverage'!$A$2:$A$727,0)),0))</f>
        <v>0</v>
      </c>
      <c r="E280" s="2">
        <f>IF($I280="","",IFERROR(INDEX('UK Institution Coverage'!$K$2:$K$727,MATCH($I280,'UK Institution Coverage'!$A$2:$A$727,0)),0))</f>
        <v>0</v>
      </c>
      <c r="F280" s="2">
        <f>IF($I280="","",IFERROR(INDEX('UK Institution Coverage'!$M$2:$M$727,MATCH($I280,'UK Institution Coverage'!$A$2:$A$727,0)),0))</f>
        <v>1</v>
      </c>
      <c r="G280" s="2" t="str">
        <f t="shared" si="8"/>
        <v>Finance  IT/Systems</v>
      </c>
      <c r="H280" s="2" t="str">
        <f t="shared" si="9"/>
        <v>3 - low</v>
      </c>
      <c r="I280" t="str">
        <v>manchester law school university</v>
      </c>
    </row>
    <row r="281" spans="1:9" ht="15" customHeight="1">
      <c r="A281" s="2" t="str">
        <v>Medical Research Council London Institute of Medical Sciences</v>
      </c>
      <c r="B281" s="2">
        <f>IF($I281="","",IFERROR(INDEX('UK Institution Coverage'!$E$2:$E$727,MATCH($I281,'UK Institution Coverage'!$A$2:$A$727,0)),0))</f>
        <v>1</v>
      </c>
      <c r="C281" s="2">
        <f>IF($I281="","",IFERROR(INDEX('UK Institution Coverage'!$F$2:$F$727,MATCH($I281,'UK Institution Coverage'!$A$2:$A$727,0)),0))</f>
        <v>1</v>
      </c>
      <c r="D281" s="2">
        <f>IF($I281="","",IFERROR(INDEX('UK Institution Coverage'!$J$2:$J$727,MATCH($I281,'UK Institution Coverage'!$A$2:$A$727,0)),0))</f>
        <v>0</v>
      </c>
      <c r="E281" s="2">
        <f>IF($I281="","",IFERROR(INDEX('UK Institution Coverage'!$K$2:$K$727,MATCH($I281,'UK Institution Coverage'!$A$2:$A$727,0)),0))</f>
        <v>0</v>
      </c>
      <c r="F281" s="2">
        <f>IF($I281="","",IFERROR(INDEX('UK Institution Coverage'!$M$2:$M$727,MATCH($I281,'UK Institution Coverage'!$A$2:$A$727,0)),0))</f>
        <v>1</v>
      </c>
      <c r="G281" s="2" t="str">
        <f t="shared" si="8"/>
        <v>Finance  IT/Systems</v>
      </c>
      <c r="H281" s="2" t="str">
        <f t="shared" si="9"/>
        <v>3 - low</v>
      </c>
      <c r="I281" t="str">
        <v>medical research council london institute of medical sciences</v>
      </c>
    </row>
    <row r="282" spans="1:9" ht="15" customHeight="1">
      <c r="A282" s="2" t="str">
        <v>Modern Slavery And Human Rights Policy And Evidence Centre</v>
      </c>
      <c r="B282" s="2">
        <f>IF($I282="","",IFERROR(INDEX('UK Institution Coverage'!$E$2:$E$727,MATCH($I282,'UK Institution Coverage'!$A$2:$A$727,0)),0))</f>
        <v>1</v>
      </c>
      <c r="C282" s="2">
        <f>IF($I282="","",IFERROR(INDEX('UK Institution Coverage'!$F$2:$F$727,MATCH($I282,'UK Institution Coverage'!$A$2:$A$727,0)),0))</f>
        <v>1</v>
      </c>
      <c r="D282" s="2">
        <f>IF($I282="","",IFERROR(INDEX('UK Institution Coverage'!$J$2:$J$727,MATCH($I282,'UK Institution Coverage'!$A$2:$A$727,0)),0))</f>
        <v>0</v>
      </c>
      <c r="E282" s="2">
        <f>IF($I282="","",IFERROR(INDEX('UK Institution Coverage'!$K$2:$K$727,MATCH($I282,'UK Institution Coverage'!$A$2:$A$727,0)),0))</f>
        <v>0</v>
      </c>
      <c r="F282" s="2">
        <f>IF($I282="","",IFERROR(INDEX('UK Institution Coverage'!$M$2:$M$727,MATCH($I282,'UK Institution Coverage'!$A$2:$A$727,0)),0))</f>
        <v>1</v>
      </c>
      <c r="G282" s="2" t="str">
        <f t="shared" si="8"/>
        <v>Finance  IT/Systems</v>
      </c>
      <c r="H282" s="2" t="str">
        <f t="shared" si="9"/>
        <v>3 - low</v>
      </c>
      <c r="I282" t="str">
        <v>modern slavery and human rights policy and evidence centre</v>
      </c>
    </row>
    <row r="283" spans="1:9" ht="15" customHeight="1">
      <c r="A283" s="2" t="str">
        <v>Myriad Research</v>
      </c>
      <c r="B283" s="2">
        <f>IF($I283="","",IFERROR(INDEX('UK Institution Coverage'!$E$2:$E$727,MATCH($I283,'UK Institution Coverage'!$A$2:$A$727,0)),0))</f>
        <v>1</v>
      </c>
      <c r="C283" s="2">
        <f>IF($I283="","",IFERROR(INDEX('UK Institution Coverage'!$F$2:$F$727,MATCH($I283,'UK Institution Coverage'!$A$2:$A$727,0)),0))</f>
        <v>1</v>
      </c>
      <c r="D283" s="2">
        <f>IF($I283="","",IFERROR(INDEX('UK Institution Coverage'!$J$2:$J$727,MATCH($I283,'UK Institution Coverage'!$A$2:$A$727,0)),0))</f>
        <v>0</v>
      </c>
      <c r="E283" s="2">
        <f>IF($I283="","",IFERROR(INDEX('UK Institution Coverage'!$K$2:$K$727,MATCH($I283,'UK Institution Coverage'!$A$2:$A$727,0)),0))</f>
        <v>0</v>
      </c>
      <c r="F283" s="2">
        <f>IF($I283="","",IFERROR(INDEX('UK Institution Coverage'!$M$2:$M$727,MATCH($I283,'UK Institution Coverage'!$A$2:$A$727,0)),0))</f>
        <v>1</v>
      </c>
      <c r="G283" s="2" t="str">
        <f t="shared" si="8"/>
        <v>Finance  IT/Systems</v>
      </c>
      <c r="H283" s="2" t="str">
        <f t="shared" si="9"/>
        <v>3 - low</v>
      </c>
      <c r="I283" t="str">
        <v>myriad research</v>
      </c>
    </row>
    <row r="284" spans="1:9" ht="15" customHeight="1">
      <c r="A284" s="2" t="str">
        <v>N8 Research Partnership</v>
      </c>
      <c r="B284" s="2">
        <f>IF($I284="","",IFERROR(INDEX('UK Institution Coverage'!$E$2:$E$727,MATCH($I284,'UK Institution Coverage'!$A$2:$A$727,0)),0))</f>
        <v>1</v>
      </c>
      <c r="C284" s="2">
        <f>IF($I284="","",IFERROR(INDEX('UK Institution Coverage'!$F$2:$F$727,MATCH($I284,'UK Institution Coverage'!$A$2:$A$727,0)),0))</f>
        <v>1</v>
      </c>
      <c r="D284" s="2">
        <f>IF($I284="","",IFERROR(INDEX('UK Institution Coverage'!$J$2:$J$727,MATCH($I284,'UK Institution Coverage'!$A$2:$A$727,0)),0))</f>
        <v>0</v>
      </c>
      <c r="E284" s="2">
        <f>IF($I284="","",IFERROR(INDEX('UK Institution Coverage'!$K$2:$K$727,MATCH($I284,'UK Institution Coverage'!$A$2:$A$727,0)),0))</f>
        <v>0</v>
      </c>
      <c r="F284" s="2">
        <f>IF($I284="","",IFERROR(INDEX('UK Institution Coverage'!$M$2:$M$727,MATCH($I284,'UK Institution Coverage'!$A$2:$A$727,0)),0))</f>
        <v>1</v>
      </c>
      <c r="G284" s="2" t="str">
        <f t="shared" si="8"/>
        <v>Finance  IT/Systems</v>
      </c>
      <c r="H284" s="2" t="str">
        <f t="shared" si="9"/>
        <v>3 - low</v>
      </c>
      <c r="I284" t="str">
        <v>n8 research partnership</v>
      </c>
    </row>
    <row r="285" spans="1:9" ht="15" customHeight="1">
      <c r="A285" s="2" t="str">
        <v>Newman University Birmingham</v>
      </c>
      <c r="B285" s="2">
        <f>IF($I285="","",IFERROR(INDEX('UK Institution Coverage'!$E$2:$E$727,MATCH($I285,'UK Institution Coverage'!$A$2:$A$727,0)),0))</f>
        <v>1</v>
      </c>
      <c r="C285" s="2">
        <f>IF($I285="","",IFERROR(INDEX('UK Institution Coverage'!$F$2:$F$727,MATCH($I285,'UK Institution Coverage'!$A$2:$A$727,0)),0))</f>
        <v>1</v>
      </c>
      <c r="D285" s="2">
        <f>IF($I285="","",IFERROR(INDEX('UK Institution Coverage'!$J$2:$J$727,MATCH($I285,'UK Institution Coverage'!$A$2:$A$727,0)),0))</f>
        <v>0</v>
      </c>
      <c r="E285" s="2">
        <f>IF($I285="","",IFERROR(INDEX('UK Institution Coverage'!$K$2:$K$727,MATCH($I285,'UK Institution Coverage'!$A$2:$A$727,0)),0))</f>
        <v>0</v>
      </c>
      <c r="F285" s="2">
        <f>IF($I285="","",IFERROR(INDEX('UK Institution Coverage'!$M$2:$M$727,MATCH($I285,'UK Institution Coverage'!$A$2:$A$727,0)),0))</f>
        <v>1</v>
      </c>
      <c r="G285" s="2" t="str">
        <f t="shared" si="8"/>
        <v>Finance  IT/Systems</v>
      </c>
      <c r="H285" s="2" t="str">
        <f t="shared" si="9"/>
        <v>3 - low</v>
      </c>
      <c r="I285" t="str">
        <v>newman university birmingham</v>
      </c>
    </row>
    <row r="286" spans="1:9" ht="15" customHeight="1">
      <c r="A286" s="2" t="str">
        <v>University Of Northampton Studentsâ€‹ Union</v>
      </c>
      <c r="B286" s="2">
        <f>IF($I286="","",IFERROR(INDEX('UK Institution Coverage'!$E$2:$E$727,MATCH($I286,'UK Institution Coverage'!$A$2:$A$727,0)),0))</f>
        <v>1</v>
      </c>
      <c r="C286" s="2">
        <f>IF($I286="","",IFERROR(INDEX('UK Institution Coverage'!$F$2:$F$727,MATCH($I286,'UK Institution Coverage'!$A$2:$A$727,0)),0))</f>
        <v>0</v>
      </c>
      <c r="D286" s="2">
        <f>IF($I286="","",IFERROR(INDEX('UK Institution Coverage'!$J$2:$J$727,MATCH($I286,'UK Institution Coverage'!$A$2:$A$727,0)),0))</f>
        <v>1</v>
      </c>
      <c r="E286" s="2">
        <f>IF($I286="","",IFERROR(INDEX('UK Institution Coverage'!$K$2:$K$727,MATCH($I286,'UK Institution Coverage'!$A$2:$A$727,0)),0))</f>
        <v>0</v>
      </c>
      <c r="F286" s="2">
        <f>IF($I286="","",IFERROR(INDEX('UK Institution Coverage'!$M$2:$M$727,MATCH($I286,'UK Institution Coverage'!$A$2:$A$727,0)),0))</f>
        <v>1</v>
      </c>
      <c r="G286" s="2" t="str">
        <f t="shared" si="8"/>
        <v>Research  IT/Systems</v>
      </c>
      <c r="H286" s="2" t="str">
        <f t="shared" si="9"/>
        <v>3 - low</v>
      </c>
      <c r="I286" t="str">
        <v>northampton students union university</v>
      </c>
    </row>
    <row r="287" spans="1:9" ht="15" customHeight="1">
      <c r="A287" s="2" t="str">
        <v>Orpheus Institute</v>
      </c>
      <c r="B287" s="2">
        <f>IF($I287="","",IFERROR(INDEX('UK Institution Coverage'!$E$2:$E$727,MATCH($I287,'UK Institution Coverage'!$A$2:$A$727,0)),0))</f>
        <v>1</v>
      </c>
      <c r="C287" s="2">
        <f>IF($I287="","",IFERROR(INDEX('UK Institution Coverage'!$F$2:$F$727,MATCH($I287,'UK Institution Coverage'!$A$2:$A$727,0)),0))</f>
        <v>1</v>
      </c>
      <c r="D287" s="2">
        <f>IF($I287="","",IFERROR(INDEX('UK Institution Coverage'!$J$2:$J$727,MATCH($I287,'UK Institution Coverage'!$A$2:$A$727,0)),0))</f>
        <v>0</v>
      </c>
      <c r="E287" s="2">
        <f>IF($I287="","",IFERROR(INDEX('UK Institution Coverage'!$K$2:$K$727,MATCH($I287,'UK Institution Coverage'!$A$2:$A$727,0)),0))</f>
        <v>0</v>
      </c>
      <c r="F287" s="2">
        <f>IF($I287="","",IFERROR(INDEX('UK Institution Coverage'!$M$2:$M$727,MATCH($I287,'UK Institution Coverage'!$A$2:$A$727,0)),0))</f>
        <v>1</v>
      </c>
      <c r="G287" s="2" t="str">
        <f t="shared" si="8"/>
        <v>Finance  IT/Systems</v>
      </c>
      <c r="H287" s="2" t="str">
        <f t="shared" si="9"/>
        <v>3 - low</v>
      </c>
      <c r="I287" t="str">
        <v>orpheus institute</v>
      </c>
    </row>
    <row r="288" spans="1:9" ht="15" customHeight="1">
      <c r="A288" s="2" t="str">
        <v>Oxford Centre For Hindu Studies</v>
      </c>
      <c r="B288" s="2">
        <f>IF($I288="","",IFERROR(INDEX('UK Institution Coverage'!$E$2:$E$727,MATCH($I288,'UK Institution Coverage'!$A$2:$A$727,0)),0))</f>
        <v>1</v>
      </c>
      <c r="C288" s="2">
        <f>IF($I288="","",IFERROR(INDEX('UK Institution Coverage'!$F$2:$F$727,MATCH($I288,'UK Institution Coverage'!$A$2:$A$727,0)),0))</f>
        <v>1</v>
      </c>
      <c r="D288" s="2">
        <f>IF($I288="","",IFERROR(INDEX('UK Institution Coverage'!$J$2:$J$727,MATCH($I288,'UK Institution Coverage'!$A$2:$A$727,0)),0))</f>
        <v>0</v>
      </c>
      <c r="E288" s="2">
        <f>IF($I288="","",IFERROR(INDEX('UK Institution Coverage'!$K$2:$K$727,MATCH($I288,'UK Institution Coverage'!$A$2:$A$727,0)),0))</f>
        <v>0</v>
      </c>
      <c r="F288" s="2">
        <f>IF($I288="","",IFERROR(INDEX('UK Institution Coverage'!$M$2:$M$727,MATCH($I288,'UK Institution Coverage'!$A$2:$A$727,0)),0))</f>
        <v>1</v>
      </c>
      <c r="G288" s="2" t="str">
        <f t="shared" si="8"/>
        <v>Finance  IT/Systems</v>
      </c>
      <c r="H288" s="2" t="str">
        <f t="shared" si="9"/>
        <v>3 - low</v>
      </c>
      <c r="I288" t="str">
        <v>oxford centre for hindu studies</v>
      </c>
    </row>
    <row r="289" spans="1:9" ht="15" customHeight="1">
      <c r="A289" s="2" t="str">
        <v>PDR International Centre For Design And Research</v>
      </c>
      <c r="B289" s="2">
        <f>IF($I289="","",IFERROR(INDEX('UK Institution Coverage'!$E$2:$E$727,MATCH($I289,'UK Institution Coverage'!$A$2:$A$727,0)),0))</f>
        <v>1</v>
      </c>
      <c r="C289" s="2">
        <f>IF($I289="","",IFERROR(INDEX('UK Institution Coverage'!$F$2:$F$727,MATCH($I289,'UK Institution Coverage'!$A$2:$A$727,0)),0))</f>
        <v>1</v>
      </c>
      <c r="D289" s="2">
        <f>IF($I289="","",IFERROR(INDEX('UK Institution Coverage'!$J$2:$J$727,MATCH($I289,'UK Institution Coverage'!$A$2:$A$727,0)),0))</f>
        <v>0</v>
      </c>
      <c r="E289" s="2">
        <f>IF($I289="","",IFERROR(INDEX('UK Institution Coverage'!$K$2:$K$727,MATCH($I289,'UK Institution Coverage'!$A$2:$A$727,0)),0))</f>
        <v>0</v>
      </c>
      <c r="F289" s="2">
        <f>IF($I289="","",IFERROR(INDEX('UK Institution Coverage'!$M$2:$M$727,MATCH($I289,'UK Institution Coverage'!$A$2:$A$727,0)),0))</f>
        <v>1</v>
      </c>
      <c r="G289" s="2" t="str">
        <f t="shared" si="8"/>
        <v>Finance  IT/Systems</v>
      </c>
      <c r="H289" s="2" t="str">
        <f t="shared" si="9"/>
        <v>3 - low</v>
      </c>
      <c r="I289" t="str">
        <v>pdr international centre for design and research</v>
      </c>
    </row>
    <row r="290" spans="1:9" ht="15" customHeight="1">
      <c r="A290" s="2" t="str">
        <v>Qatar Computing Research Institute</v>
      </c>
      <c r="B290" s="2">
        <f>IF($I290="","",IFERROR(INDEX('UK Institution Coverage'!$E$2:$E$727,MATCH($I290,'UK Institution Coverage'!$A$2:$A$727,0)),0))</f>
        <v>1</v>
      </c>
      <c r="C290" s="2">
        <f>IF($I290="","",IFERROR(INDEX('UK Institution Coverage'!$F$2:$F$727,MATCH($I290,'UK Institution Coverage'!$A$2:$A$727,0)),0))</f>
        <v>1</v>
      </c>
      <c r="D290" s="2">
        <f>IF($I290="","",IFERROR(INDEX('UK Institution Coverage'!$J$2:$J$727,MATCH($I290,'UK Institution Coverage'!$A$2:$A$727,0)),0))</f>
        <v>0</v>
      </c>
      <c r="E290" s="2">
        <f>IF($I290="","",IFERROR(INDEX('UK Institution Coverage'!$K$2:$K$727,MATCH($I290,'UK Institution Coverage'!$A$2:$A$727,0)),0))</f>
        <v>0</v>
      </c>
      <c r="F290" s="2">
        <f>IF($I290="","",IFERROR(INDEX('UK Institution Coverage'!$M$2:$M$727,MATCH($I290,'UK Institution Coverage'!$A$2:$A$727,0)),0))</f>
        <v>1</v>
      </c>
      <c r="G290" s="2" t="str">
        <f t="shared" si="8"/>
        <v>Finance  IT/Systems</v>
      </c>
      <c r="H290" s="2" t="str">
        <f t="shared" si="9"/>
        <v>3 - low</v>
      </c>
      <c r="I290" t="str">
        <v>qatar computing research institute</v>
      </c>
    </row>
    <row r="291" spans="1:9" ht="15" customHeight="1">
      <c r="A291" s="2" t="str">
        <v>Quadram Institute Bioscience</v>
      </c>
      <c r="B291" s="2">
        <f>IF($I291="","",IFERROR(INDEX('UK Institution Coverage'!$E$2:$E$727,MATCH($I291,'UK Institution Coverage'!$A$2:$A$727,0)),0))</f>
        <v>1</v>
      </c>
      <c r="C291" s="2">
        <f>IF($I291="","",IFERROR(INDEX('UK Institution Coverage'!$F$2:$F$727,MATCH($I291,'UK Institution Coverage'!$A$2:$A$727,0)),0))</f>
        <v>0</v>
      </c>
      <c r="D291" s="2">
        <f>IF($I291="","",IFERROR(INDEX('UK Institution Coverage'!$J$2:$J$727,MATCH($I291,'UK Institution Coverage'!$A$2:$A$727,0)),0))</f>
        <v>0</v>
      </c>
      <c r="E291" s="2">
        <f>IF($I291="","",IFERROR(INDEX('UK Institution Coverage'!$K$2:$K$727,MATCH($I291,'UK Institution Coverage'!$A$2:$A$727,0)),0))</f>
        <v>0</v>
      </c>
      <c r="F291" s="2">
        <f>IF($I291="","",IFERROR(INDEX('UK Institution Coverage'!$M$2:$M$727,MATCH($I291,'UK Institution Coverage'!$A$2:$A$727,0)),0))</f>
        <v>0</v>
      </c>
      <c r="G291" s="2" t="str">
        <f t="shared" si="8"/>
        <v>Research  Finance  IT/Systems</v>
      </c>
      <c r="H291" s="2" t="str">
        <f t="shared" si="9"/>
        <v>3 - low</v>
      </c>
      <c r="I291" t="str">
        <v>quadram institute bioscience</v>
      </c>
    </row>
    <row r="292" spans="1:9" ht="15" customHeight="1">
      <c r="A292" s="2" t="str">
        <v>Research By Design</v>
      </c>
      <c r="B292" s="2">
        <f>IF($I292="","",IFERROR(INDEX('UK Institution Coverage'!$E$2:$E$727,MATCH($I292,'UK Institution Coverage'!$A$2:$A$727,0)),0))</f>
        <v>1</v>
      </c>
      <c r="C292" s="2">
        <f>IF($I292="","",IFERROR(INDEX('UK Institution Coverage'!$F$2:$F$727,MATCH($I292,'UK Institution Coverage'!$A$2:$A$727,0)),0))</f>
        <v>1</v>
      </c>
      <c r="D292" s="2">
        <f>IF($I292="","",IFERROR(INDEX('UK Institution Coverage'!$J$2:$J$727,MATCH($I292,'UK Institution Coverage'!$A$2:$A$727,0)),0))</f>
        <v>0</v>
      </c>
      <c r="E292" s="2">
        <f>IF($I292="","",IFERROR(INDEX('UK Institution Coverage'!$K$2:$K$727,MATCH($I292,'UK Institution Coverage'!$A$2:$A$727,0)),0))</f>
        <v>0</v>
      </c>
      <c r="F292" s="2">
        <f>IF($I292="","",IFERROR(INDEX('UK Institution Coverage'!$M$2:$M$727,MATCH($I292,'UK Institution Coverage'!$A$2:$A$727,0)),0))</f>
        <v>1</v>
      </c>
      <c r="G292" s="2" t="str">
        <f t="shared" si="8"/>
        <v>Finance  IT/Systems</v>
      </c>
      <c r="H292" s="2" t="str">
        <f t="shared" si="9"/>
        <v>3 - low</v>
      </c>
      <c r="I292" t="str">
        <v>research by design</v>
      </c>
    </row>
    <row r="293" spans="1:9" ht="15" customHeight="1">
      <c r="A293" s="2" t="str">
        <v>Research England, UK Research Councils</v>
      </c>
      <c r="B293" s="2">
        <f>IF($I293="","",IFERROR(INDEX('UK Institution Coverage'!$E$2:$E$727,MATCH($I293,'UK Institution Coverage'!$A$2:$A$727,0)),0))</f>
        <v>1</v>
      </c>
      <c r="C293" s="2">
        <f>IF($I293="","",IFERROR(INDEX('UK Institution Coverage'!$F$2:$F$727,MATCH($I293,'UK Institution Coverage'!$A$2:$A$727,0)),0))</f>
        <v>0</v>
      </c>
      <c r="D293" s="2">
        <f>IF($I293="","",IFERROR(INDEX('UK Institution Coverage'!$J$2:$J$727,MATCH($I293,'UK Institution Coverage'!$A$2:$A$727,0)),0))</f>
        <v>0</v>
      </c>
      <c r="E293" s="2">
        <f>IF($I293="","",IFERROR(INDEX('UK Institution Coverage'!$K$2:$K$727,MATCH($I293,'UK Institution Coverage'!$A$2:$A$727,0)),0))</f>
        <v>0</v>
      </c>
      <c r="F293" s="2">
        <f>IF($I293="","",IFERROR(INDEX('UK Institution Coverage'!$M$2:$M$727,MATCH($I293,'UK Institution Coverage'!$A$2:$A$727,0)),0))</f>
        <v>0</v>
      </c>
      <c r="G293" s="2" t="str">
        <f t="shared" si="8"/>
        <v>Research  Finance  IT/Systems</v>
      </c>
      <c r="H293" s="2" t="str">
        <f t="shared" si="9"/>
        <v>3 - low</v>
      </c>
      <c r="I293" t="str">
        <v>research england uk research councils</v>
      </c>
    </row>
    <row r="294" spans="1:9" ht="15" customHeight="1">
      <c r="A294" s="2" t="str">
        <v>Roffey Park Institute</v>
      </c>
      <c r="B294" s="2">
        <f>IF($I294="","",IFERROR(INDEX('UK Institution Coverage'!$E$2:$E$727,MATCH($I294,'UK Institution Coverage'!$A$2:$A$727,0)),0))</f>
        <v>1</v>
      </c>
      <c r="C294" s="2">
        <f>IF($I294="","",IFERROR(INDEX('UK Institution Coverage'!$F$2:$F$727,MATCH($I294,'UK Institution Coverage'!$A$2:$A$727,0)),0))</f>
        <v>0</v>
      </c>
      <c r="D294" s="2">
        <f>IF($I294="","",IFERROR(INDEX('UK Institution Coverage'!$J$2:$J$727,MATCH($I294,'UK Institution Coverage'!$A$2:$A$727,0)),0))</f>
        <v>1</v>
      </c>
      <c r="E294" s="2">
        <f>IF($I294="","",IFERROR(INDEX('UK Institution Coverage'!$K$2:$K$727,MATCH($I294,'UK Institution Coverage'!$A$2:$A$727,0)),0))</f>
        <v>0</v>
      </c>
      <c r="F294" s="2">
        <f>IF($I294="","",IFERROR(INDEX('UK Institution Coverage'!$M$2:$M$727,MATCH($I294,'UK Institution Coverage'!$A$2:$A$727,0)),0))</f>
        <v>1</v>
      </c>
      <c r="G294" s="2" t="str">
        <f t="shared" si="8"/>
        <v>Research  IT/Systems</v>
      </c>
      <c r="H294" s="2" t="str">
        <f t="shared" si="9"/>
        <v>3 - low</v>
      </c>
      <c r="I294" t="str">
        <v>roffey park institute</v>
      </c>
    </row>
    <row r="295" spans="1:9" ht="15" customHeight="1">
      <c r="A295" s="2" t="str">
        <v>The Sainsbury Laboratory</v>
      </c>
      <c r="B295" s="2">
        <f>IF($I295="","",IFERROR(INDEX('UK Institution Coverage'!$E$2:$E$727,MATCH($I295,'UK Institution Coverage'!$A$2:$A$727,0)),0))</f>
        <v>1</v>
      </c>
      <c r="C295" s="2">
        <f>IF($I295="","",IFERROR(INDEX('UK Institution Coverage'!$F$2:$F$727,MATCH($I295,'UK Institution Coverage'!$A$2:$A$727,0)),0))</f>
        <v>0</v>
      </c>
      <c r="D295" s="2">
        <f>IF($I295="","",IFERROR(INDEX('UK Institution Coverage'!$J$2:$J$727,MATCH($I295,'UK Institution Coverage'!$A$2:$A$727,0)),0))</f>
        <v>0</v>
      </c>
      <c r="E295" s="2">
        <f>IF($I295="","",IFERROR(INDEX('UK Institution Coverage'!$K$2:$K$727,MATCH($I295,'UK Institution Coverage'!$A$2:$A$727,0)),0))</f>
        <v>0</v>
      </c>
      <c r="F295" s="2">
        <f>IF($I295="","",IFERROR(INDEX('UK Institution Coverage'!$M$2:$M$727,MATCH($I295,'UK Institution Coverage'!$A$2:$A$727,0)),0))</f>
        <v>0</v>
      </c>
      <c r="G295" s="2" t="str">
        <f t="shared" si="8"/>
        <v>Research  Finance  IT/Systems</v>
      </c>
      <c r="H295" s="2" t="str">
        <f t="shared" si="9"/>
        <v>3 - low</v>
      </c>
      <c r="I295" t="str">
        <v>sainsbury laboratory</v>
      </c>
    </row>
    <row r="296" spans="1:9" ht="15" customHeight="1">
      <c r="A296" s="2" t="str">
        <v>SOAS</v>
      </c>
      <c r="B296" s="2">
        <f>IF($I296="","",IFERROR(INDEX('UK Institution Coverage'!$E$2:$E$727,MATCH($I296,'UK Institution Coverage'!$A$2:$A$727,0)),0))</f>
        <v>1</v>
      </c>
      <c r="C296" s="2">
        <f>IF($I296="","",IFERROR(INDEX('UK Institution Coverage'!$F$2:$F$727,MATCH($I296,'UK Institution Coverage'!$A$2:$A$727,0)),0))</f>
        <v>1</v>
      </c>
      <c r="D296" s="2">
        <f>IF($I296="","",IFERROR(INDEX('UK Institution Coverage'!$J$2:$J$727,MATCH($I296,'UK Institution Coverage'!$A$2:$A$727,0)),0))</f>
        <v>0</v>
      </c>
      <c r="E296" s="2">
        <f>IF($I296="","",IFERROR(INDEX('UK Institution Coverage'!$K$2:$K$727,MATCH($I296,'UK Institution Coverage'!$A$2:$A$727,0)),0))</f>
        <v>0</v>
      </c>
      <c r="F296" s="2">
        <f>IF($I296="","",IFERROR(INDEX('UK Institution Coverage'!$M$2:$M$727,MATCH($I296,'UK Institution Coverage'!$A$2:$A$727,0)),0))</f>
        <v>1</v>
      </c>
      <c r="G296" s="2" t="str">
        <f t="shared" si="8"/>
        <v>Finance  IT/Systems</v>
      </c>
      <c r="H296" s="2" t="str">
        <f t="shared" si="9"/>
        <v>3 - low</v>
      </c>
      <c r="I296" t="str">
        <v>soas</v>
      </c>
    </row>
    <row r="297" spans="1:9" ht="15" customHeight="1">
      <c r="A297" s="2" t="str">
        <v>Southern African Social Policy Research Institute</v>
      </c>
      <c r="B297" s="2">
        <f>IF($I297="","",IFERROR(INDEX('UK Institution Coverage'!$E$2:$E$727,MATCH($I297,'UK Institution Coverage'!$A$2:$A$727,0)),0))</f>
        <v>1</v>
      </c>
      <c r="C297" s="2">
        <f>IF($I297="","",IFERROR(INDEX('UK Institution Coverage'!$F$2:$F$727,MATCH($I297,'UK Institution Coverage'!$A$2:$A$727,0)),0))</f>
        <v>1</v>
      </c>
      <c r="D297" s="2">
        <f>IF($I297="","",IFERROR(INDEX('UK Institution Coverage'!$J$2:$J$727,MATCH($I297,'UK Institution Coverage'!$A$2:$A$727,0)),0))</f>
        <v>0</v>
      </c>
      <c r="E297" s="2">
        <f>IF($I297="","",IFERROR(INDEX('UK Institution Coverage'!$K$2:$K$727,MATCH($I297,'UK Institution Coverage'!$A$2:$A$727,0)),0))</f>
        <v>0</v>
      </c>
      <c r="F297" s="2">
        <f>IF($I297="","",IFERROR(INDEX('UK Institution Coverage'!$M$2:$M$727,MATCH($I297,'UK Institution Coverage'!$A$2:$A$727,0)),0))</f>
        <v>1</v>
      </c>
      <c r="G297" s="2" t="str">
        <f t="shared" si="8"/>
        <v>Finance  IT/Systems</v>
      </c>
      <c r="H297" s="2" t="str">
        <f t="shared" si="9"/>
        <v>3 - low</v>
      </c>
      <c r="I297" t="str">
        <v>southern african social policy research institute</v>
      </c>
    </row>
    <row r="298" spans="1:9" ht="15" customHeight="1">
      <c r="A298" s="2" t="str">
        <v>Southern Universities Management Services</v>
      </c>
      <c r="B298" s="2">
        <f>IF($I298="","",IFERROR(INDEX('UK Institution Coverage'!$E$2:$E$727,MATCH($I298,'UK Institution Coverage'!$A$2:$A$727,0)),0))</f>
        <v>1</v>
      </c>
      <c r="C298" s="2">
        <f>IF($I298="","",IFERROR(INDEX('UK Institution Coverage'!$F$2:$F$727,MATCH($I298,'UK Institution Coverage'!$A$2:$A$727,0)),0))</f>
        <v>0</v>
      </c>
      <c r="D298" s="2">
        <f>IF($I298="","",IFERROR(INDEX('UK Institution Coverage'!$J$2:$J$727,MATCH($I298,'UK Institution Coverage'!$A$2:$A$727,0)),0))</f>
        <v>0</v>
      </c>
      <c r="E298" s="2">
        <f>IF($I298="","",IFERROR(INDEX('UK Institution Coverage'!$K$2:$K$727,MATCH($I298,'UK Institution Coverage'!$A$2:$A$727,0)),0))</f>
        <v>0</v>
      </c>
      <c r="F298" s="2">
        <f>IF($I298="","",IFERROR(INDEX('UK Institution Coverage'!$M$2:$M$727,MATCH($I298,'UK Institution Coverage'!$A$2:$A$727,0)),0))</f>
        <v>0</v>
      </c>
      <c r="G298" s="2" t="str">
        <f t="shared" si="8"/>
        <v>Research  Finance  IT/Systems</v>
      </c>
      <c r="H298" s="2" t="str">
        <f t="shared" si="9"/>
        <v>3 - low</v>
      </c>
      <c r="I298" t="str">
        <v>southern universities management services</v>
      </c>
    </row>
    <row r="299" spans="1:9" ht="15" customHeight="1">
      <c r="A299" s="2" t="str">
        <v>Stranmillis University College Belfast</v>
      </c>
      <c r="B299" s="2">
        <f>IF($I299="","",IFERROR(INDEX('UK Institution Coverage'!$E$2:$E$727,MATCH($I299,'UK Institution Coverage'!$A$2:$A$727,0)),0))</f>
        <v>1</v>
      </c>
      <c r="C299" s="2">
        <f>IF($I299="","",IFERROR(INDEX('UK Institution Coverage'!$F$2:$F$727,MATCH($I299,'UK Institution Coverage'!$A$2:$A$727,0)),0))</f>
        <v>1</v>
      </c>
      <c r="D299" s="2">
        <f>IF($I299="","",IFERROR(INDEX('UK Institution Coverage'!$J$2:$J$727,MATCH($I299,'UK Institution Coverage'!$A$2:$A$727,0)),0))</f>
        <v>0</v>
      </c>
      <c r="E299" s="2">
        <f>IF($I299="","",IFERROR(INDEX('UK Institution Coverage'!$K$2:$K$727,MATCH($I299,'UK Institution Coverage'!$A$2:$A$727,0)),0))</f>
        <v>0</v>
      </c>
      <c r="F299" s="2">
        <f>IF($I299="","",IFERROR(INDEX('UK Institution Coverage'!$M$2:$M$727,MATCH($I299,'UK Institution Coverage'!$A$2:$A$727,0)),0))</f>
        <v>1</v>
      </c>
      <c r="G299" s="2" t="str">
        <f t="shared" si="8"/>
        <v>Finance  IT/Systems</v>
      </c>
      <c r="H299" s="2" t="str">
        <f t="shared" si="9"/>
        <v>3 - low</v>
      </c>
      <c r="I299" t="str">
        <v>stranmillis university college belfast</v>
      </c>
    </row>
    <row r="300" spans="1:9" ht="15" customHeight="1">
      <c r="A300" s="2" t="str">
        <v>Students Union UCL</v>
      </c>
      <c r="B300" s="2">
        <f>IF($I300="","",IFERROR(INDEX('UK Institution Coverage'!$E$2:$E$727,MATCH($I300,'UK Institution Coverage'!$A$2:$A$727,0)),0))</f>
        <v>1</v>
      </c>
      <c r="C300" s="2">
        <f>IF($I300="","",IFERROR(INDEX('UK Institution Coverage'!$F$2:$F$727,MATCH($I300,'UK Institution Coverage'!$A$2:$A$727,0)),0))</f>
        <v>1</v>
      </c>
      <c r="D300" s="2">
        <f>IF($I300="","",IFERROR(INDEX('UK Institution Coverage'!$J$2:$J$727,MATCH($I300,'UK Institution Coverage'!$A$2:$A$727,0)),0))</f>
        <v>0</v>
      </c>
      <c r="E300" s="2">
        <f>IF($I300="","",IFERROR(INDEX('UK Institution Coverage'!$K$2:$K$727,MATCH($I300,'UK Institution Coverage'!$A$2:$A$727,0)),0))</f>
        <v>0</v>
      </c>
      <c r="F300" s="2">
        <f>IF($I300="","",IFERROR(INDEX('UK Institution Coverage'!$M$2:$M$727,MATCH($I300,'UK Institution Coverage'!$A$2:$A$727,0)),0))</f>
        <v>1</v>
      </c>
      <c r="G300" s="2" t="str">
        <f t="shared" si="8"/>
        <v>Finance  IT/Systems</v>
      </c>
      <c r="H300" s="2" t="str">
        <f t="shared" si="9"/>
        <v>3 - low</v>
      </c>
      <c r="I300" t="str">
        <v>students union ucl</v>
      </c>
    </row>
    <row r="301" spans="1:9" ht="15" customHeight="1">
      <c r="A301" s="2" t="str">
        <v>Telltale Research</v>
      </c>
      <c r="B301" s="2">
        <f>IF($I301="","",IFERROR(INDEX('UK Institution Coverage'!$E$2:$E$727,MATCH($I301,'UK Institution Coverage'!$A$2:$A$727,0)),0))</f>
        <v>1</v>
      </c>
      <c r="C301" s="2">
        <f>IF($I301="","",IFERROR(INDEX('UK Institution Coverage'!$F$2:$F$727,MATCH($I301,'UK Institution Coverage'!$A$2:$A$727,0)),0))</f>
        <v>1</v>
      </c>
      <c r="D301" s="2">
        <f>IF($I301="","",IFERROR(INDEX('UK Institution Coverage'!$J$2:$J$727,MATCH($I301,'UK Institution Coverage'!$A$2:$A$727,0)),0))</f>
        <v>0</v>
      </c>
      <c r="E301" s="2">
        <f>IF($I301="","",IFERROR(INDEX('UK Institution Coverage'!$K$2:$K$727,MATCH($I301,'UK Institution Coverage'!$A$2:$A$727,0)),0))</f>
        <v>0</v>
      </c>
      <c r="F301" s="2">
        <f>IF($I301="","",IFERROR(INDEX('UK Institution Coverage'!$M$2:$M$727,MATCH($I301,'UK Institution Coverage'!$A$2:$A$727,0)),0))</f>
        <v>1</v>
      </c>
      <c r="G301" s="2" t="str">
        <f t="shared" si="8"/>
        <v>Finance  IT/Systems</v>
      </c>
      <c r="H301" s="2" t="str">
        <f t="shared" si="9"/>
        <v>3 - low</v>
      </c>
      <c r="I301" t="str">
        <v>telltale research</v>
      </c>
    </row>
    <row r="302" spans="1:9" ht="15" customHeight="1">
      <c r="A302" s="2" t="str">
        <v>University of the Built Environment</v>
      </c>
      <c r="B302" s="2">
        <f>IF($I302="","",IFERROR(INDEX('UK Institution Coverage'!$E$2:$E$727,MATCH($I302,'UK Institution Coverage'!$A$2:$A$727,0)),0))</f>
        <v>1</v>
      </c>
      <c r="C302" s="2">
        <f>IF($I302="","",IFERROR(INDEX('UK Institution Coverage'!$F$2:$F$727,MATCH($I302,'UK Institution Coverage'!$A$2:$A$727,0)),0))</f>
        <v>0</v>
      </c>
      <c r="D302" s="2">
        <f>IF($I302="","",IFERROR(INDEX('UK Institution Coverage'!$J$2:$J$727,MATCH($I302,'UK Institution Coverage'!$A$2:$A$727,0)),0))</f>
        <v>0</v>
      </c>
      <c r="E302" s="2">
        <f>IF($I302="","",IFERROR(INDEX('UK Institution Coverage'!$K$2:$K$727,MATCH($I302,'UK Institution Coverage'!$A$2:$A$727,0)),0))</f>
        <v>0</v>
      </c>
      <c r="F302" s="2">
        <f>IF($I302="","",IFERROR(INDEX('UK Institution Coverage'!$M$2:$M$727,MATCH($I302,'UK Institution Coverage'!$A$2:$A$727,0)),0))</f>
        <v>0</v>
      </c>
      <c r="G302" s="2" t="str">
        <f t="shared" si="8"/>
        <v>Research  Finance  IT/Systems</v>
      </c>
      <c r="H302" s="2" t="str">
        <f t="shared" si="9"/>
        <v>3 - low</v>
      </c>
      <c r="I302" t="str">
        <v>the built environment university</v>
      </c>
    </row>
    <row r="303" spans="1:9" ht="15" customHeight="1">
      <c r="A303" s="2" t="str">
        <v>UCL Centre For Advanced Research Computing</v>
      </c>
      <c r="B303" s="2">
        <f>IF($I303="","",IFERROR(INDEX('UK Institution Coverage'!$E$2:$E$727,MATCH($I303,'UK Institution Coverage'!$A$2:$A$727,0)),0))</f>
        <v>1</v>
      </c>
      <c r="C303" s="2">
        <f>IF($I303="","",IFERROR(INDEX('UK Institution Coverage'!$F$2:$F$727,MATCH($I303,'UK Institution Coverage'!$A$2:$A$727,0)),0))</f>
        <v>1</v>
      </c>
      <c r="D303" s="2">
        <f>IF($I303="","",IFERROR(INDEX('UK Institution Coverage'!$J$2:$J$727,MATCH($I303,'UK Institution Coverage'!$A$2:$A$727,0)),0))</f>
        <v>0</v>
      </c>
      <c r="E303" s="2">
        <f>IF($I303="","",IFERROR(INDEX('UK Institution Coverage'!$K$2:$K$727,MATCH($I303,'UK Institution Coverage'!$A$2:$A$727,0)),0))</f>
        <v>0</v>
      </c>
      <c r="F303" s="2">
        <f>IF($I303="","",IFERROR(INDEX('UK Institution Coverage'!$M$2:$M$727,MATCH($I303,'UK Institution Coverage'!$A$2:$A$727,0)),0))</f>
        <v>1</v>
      </c>
      <c r="G303" s="2" t="str">
        <f t="shared" si="8"/>
        <v>Finance  IT/Systems</v>
      </c>
      <c r="H303" s="2" t="str">
        <f t="shared" si="9"/>
        <v>3 - low</v>
      </c>
      <c r="I303" t="str">
        <v>ucl centre for advanced research computing</v>
      </c>
    </row>
    <row r="304" spans="1:9" ht="15" customHeight="1">
      <c r="A304" s="2" t="str">
        <v>UCL Faculty Of Life Sciences</v>
      </c>
      <c r="B304" s="2">
        <f>IF($I304="","",IFERROR(INDEX('UK Institution Coverage'!$E$2:$E$727,MATCH($I304,'UK Institution Coverage'!$A$2:$A$727,0)),0))</f>
        <v>1</v>
      </c>
      <c r="C304" s="2">
        <f>IF($I304="","",IFERROR(INDEX('UK Institution Coverage'!$F$2:$F$727,MATCH($I304,'UK Institution Coverage'!$A$2:$A$727,0)),0))</f>
        <v>1</v>
      </c>
      <c r="D304" s="2">
        <f>IF($I304="","",IFERROR(INDEX('UK Institution Coverage'!$J$2:$J$727,MATCH($I304,'UK Institution Coverage'!$A$2:$A$727,0)),0))</f>
        <v>0</v>
      </c>
      <c r="E304" s="2">
        <f>IF($I304="","",IFERROR(INDEX('UK Institution Coverage'!$K$2:$K$727,MATCH($I304,'UK Institution Coverage'!$A$2:$A$727,0)),0))</f>
        <v>0</v>
      </c>
      <c r="F304" s="2">
        <f>IF($I304="","",IFERROR(INDEX('UK Institution Coverage'!$M$2:$M$727,MATCH($I304,'UK Institution Coverage'!$A$2:$A$727,0)),0))</f>
        <v>1</v>
      </c>
      <c r="G304" s="2" t="str">
        <f t="shared" si="8"/>
        <v>Finance  IT/Systems</v>
      </c>
      <c r="H304" s="2" t="str">
        <f t="shared" si="9"/>
        <v>3 - low</v>
      </c>
      <c r="I304" t="str">
        <v>ucl faculty of life sciences</v>
      </c>
    </row>
    <row r="305" spans="1:9" ht="15" customHeight="1">
      <c r="A305" s="2" t="str">
        <v>UCL School Of Management</v>
      </c>
      <c r="B305" s="2">
        <f>IF($I305="","",IFERROR(INDEX('UK Institution Coverage'!$E$2:$E$727,MATCH($I305,'UK Institution Coverage'!$A$2:$A$727,0)),0))</f>
        <v>1</v>
      </c>
      <c r="C305" s="2">
        <f>IF($I305="","",IFERROR(INDEX('UK Institution Coverage'!$F$2:$F$727,MATCH($I305,'UK Institution Coverage'!$A$2:$A$727,0)),0))</f>
        <v>1</v>
      </c>
      <c r="D305" s="2">
        <f>IF($I305="","",IFERROR(INDEX('UK Institution Coverage'!$J$2:$J$727,MATCH($I305,'UK Institution Coverage'!$A$2:$A$727,0)),0))</f>
        <v>0</v>
      </c>
      <c r="E305" s="2">
        <f>IF($I305="","",IFERROR(INDEX('UK Institution Coverage'!$K$2:$K$727,MATCH($I305,'UK Institution Coverage'!$A$2:$A$727,0)),0))</f>
        <v>0</v>
      </c>
      <c r="F305" s="2">
        <f>IF($I305="","",IFERROR(INDEX('UK Institution Coverage'!$M$2:$M$727,MATCH($I305,'UK Institution Coverage'!$A$2:$A$727,0)),0))</f>
        <v>1</v>
      </c>
      <c r="G305" s="2" t="str">
        <f t="shared" si="8"/>
        <v>Finance  IT/Systems</v>
      </c>
      <c r="H305" s="2" t="str">
        <f t="shared" si="9"/>
        <v>3 - low</v>
      </c>
      <c r="I305" t="str">
        <v>ucl school of management</v>
      </c>
    </row>
    <row r="306" spans="1:9" ht="15" customHeight="1">
      <c r="A306" s="2" t="str">
        <v>University and Colleges Employers Association (UCEA)</v>
      </c>
      <c r="B306" s="2">
        <f>IF($I306="","",IFERROR(INDEX('UK Institution Coverage'!$E$2:$E$727,MATCH($I306,'UK Institution Coverage'!$A$2:$A$727,0)),0))</f>
        <v>1</v>
      </c>
      <c r="C306" s="2">
        <f>IF($I306="","",IFERROR(INDEX('UK Institution Coverage'!$F$2:$F$727,MATCH($I306,'UK Institution Coverage'!$A$2:$A$727,0)),0))</f>
        <v>0</v>
      </c>
      <c r="D306" s="2">
        <f>IF($I306="","",IFERROR(INDEX('UK Institution Coverage'!$J$2:$J$727,MATCH($I306,'UK Institution Coverage'!$A$2:$A$727,0)),0))</f>
        <v>0</v>
      </c>
      <c r="E306" s="2">
        <f>IF($I306="","",IFERROR(INDEX('UK Institution Coverage'!$K$2:$K$727,MATCH($I306,'UK Institution Coverage'!$A$2:$A$727,0)),0))</f>
        <v>0</v>
      </c>
      <c r="F306" s="2">
        <f>IF($I306="","",IFERROR(INDEX('UK Institution Coverage'!$M$2:$M$727,MATCH($I306,'UK Institution Coverage'!$A$2:$A$727,0)),0))</f>
        <v>0</v>
      </c>
      <c r="G306" s="2" t="str">
        <f t="shared" si="8"/>
        <v>Research  Finance  IT/Systems</v>
      </c>
      <c r="H306" s="2" t="str">
        <f t="shared" si="9"/>
        <v>3 - low</v>
      </c>
      <c r="I306" t="str">
        <v>university and colleges employers association</v>
      </c>
    </row>
    <row r="307" spans="1:9" ht="15" customHeight="1">
      <c r="A307" s="2" t="str">
        <v>Wiltshire College &amp; University Centre</v>
      </c>
      <c r="B307" s="2">
        <f>IF($I307="","",IFERROR(INDEX('UK Institution Coverage'!$E$2:$E$727,MATCH($I307,'UK Institution Coverage'!$A$2:$A$727,0)),0))</f>
        <v>1</v>
      </c>
      <c r="C307" s="2">
        <f>IF($I307="","",IFERROR(INDEX('UK Institution Coverage'!$F$2:$F$727,MATCH($I307,'UK Institution Coverage'!$A$2:$A$727,0)),0))</f>
        <v>0</v>
      </c>
      <c r="D307" s="2">
        <f>IF($I307="","",IFERROR(INDEX('UK Institution Coverage'!$J$2:$J$727,MATCH($I307,'UK Institution Coverage'!$A$2:$A$727,0)),0))</f>
        <v>1</v>
      </c>
      <c r="E307" s="2">
        <f>IF($I307="","",IFERROR(INDEX('UK Institution Coverage'!$K$2:$K$727,MATCH($I307,'UK Institution Coverage'!$A$2:$A$727,0)),0))</f>
        <v>0</v>
      </c>
      <c r="F307" s="2">
        <f>IF($I307="","",IFERROR(INDEX('UK Institution Coverage'!$M$2:$M$727,MATCH($I307,'UK Institution Coverage'!$A$2:$A$727,0)),0))</f>
        <v>1</v>
      </c>
      <c r="G307" s="2" t="str">
        <f t="shared" si="8"/>
        <v>Research  IT/Systems</v>
      </c>
      <c r="H307" s="2" t="str">
        <f t="shared" si="9"/>
        <v>3 - low</v>
      </c>
      <c r="I307" t="str">
        <v>wiltshire college and university centre</v>
      </c>
    </row>
    <row r="308" spans="1:9" ht="15" customHeight="1">
      <c r="A308" s="2" t="str">
        <v>Yale Law School</v>
      </c>
      <c r="B308" s="2">
        <f>IF($I308="","",IFERROR(INDEX('UK Institution Coverage'!$E$2:$E$727,MATCH($I308,'UK Institution Coverage'!$A$2:$A$727,0)),0))</f>
        <v>1</v>
      </c>
      <c r="C308" s="2">
        <f>IF($I308="","",IFERROR(INDEX('UK Institution Coverage'!$F$2:$F$727,MATCH($I308,'UK Institution Coverage'!$A$2:$A$727,0)),0))</f>
        <v>1</v>
      </c>
      <c r="D308" s="2">
        <f>IF($I308="","",IFERROR(INDEX('UK Institution Coverage'!$J$2:$J$727,MATCH($I308,'UK Institution Coverage'!$A$2:$A$727,0)),0))</f>
        <v>0</v>
      </c>
      <c r="E308" s="2">
        <f>IF($I308="","",IFERROR(INDEX('UK Institution Coverage'!$K$2:$K$727,MATCH($I308,'UK Institution Coverage'!$A$2:$A$727,0)),0))</f>
        <v>0</v>
      </c>
      <c r="F308" s="2">
        <f>IF($I308="","",IFERROR(INDEX('UK Institution Coverage'!$M$2:$M$727,MATCH($I308,'UK Institution Coverage'!$A$2:$A$727,0)),0))</f>
        <v>1</v>
      </c>
      <c r="G308" s="2" t="str">
        <f t="shared" si="8"/>
        <v>Finance  IT/Systems</v>
      </c>
      <c r="H308" s="2" t="str">
        <f t="shared" si="9"/>
        <v>3 - low</v>
      </c>
      <c r="I308" t="str">
        <v>yale law school</v>
      </c>
    </row>
    <row r="309" spans="1:9" ht="15" customHeight="1">
      <c r="A309" s="2" t="str">
        <v>Yorkshire Universities</v>
      </c>
      <c r="B309" s="2">
        <f>IF($I309="","",IFERROR(INDEX('UK Institution Coverage'!$E$2:$E$727,MATCH($I309,'UK Institution Coverage'!$A$2:$A$727,0)),0))</f>
        <v>1</v>
      </c>
      <c r="C309" s="2">
        <f>IF($I309="","",IFERROR(INDEX('UK Institution Coverage'!$F$2:$F$727,MATCH($I309,'UK Institution Coverage'!$A$2:$A$727,0)),0))</f>
        <v>0</v>
      </c>
      <c r="D309" s="2">
        <f>IF($I309="","",IFERROR(INDEX('UK Institution Coverage'!$J$2:$J$727,MATCH($I309,'UK Institution Coverage'!$A$2:$A$727,0)),0))</f>
        <v>0</v>
      </c>
      <c r="E309" s="2">
        <f>IF($I309="","",IFERROR(INDEX('UK Institution Coverage'!$K$2:$K$727,MATCH($I309,'UK Institution Coverage'!$A$2:$A$727,0)),0))</f>
        <v>0</v>
      </c>
      <c r="F309" s="2">
        <f>IF($I309="","",IFERROR(INDEX('UK Institution Coverage'!$M$2:$M$727,MATCH($I309,'UK Institution Coverage'!$A$2:$A$727,0)),0))</f>
        <v>0</v>
      </c>
      <c r="G309" s="2" t="str">
        <f t="shared" si="8"/>
        <v>Research  Finance  IT/Systems</v>
      </c>
      <c r="H309" s="2" t="str">
        <f t="shared" si="9"/>
        <v>3 - low</v>
      </c>
      <c r="I309" t="str">
        <v>yorkshire universities</v>
      </c>
    </row>
    <row r="310" spans="1:9" ht="15" customHeight="1">
      <c r="A310" s="2"/>
      <c r="B310" s="2" t="str">
        <f>IF($I310="","",IFERROR(INDEX('UK Institution Coverage'!$E$2:$E$727,MATCH($I310,'UK Institution Coverage'!$A$2:$A$727,0)),0))</f>
        <v/>
      </c>
      <c r="C310" s="2" t="str">
        <f>IF($I310="","",IFERROR(INDEX('UK Institution Coverage'!$F$2:$F$727,MATCH($I310,'UK Institution Coverage'!$A$2:$A$727,0)),0))</f>
        <v/>
      </c>
      <c r="D310" s="2" t="str">
        <f>IF($I310="","",IFERROR(INDEX('UK Institution Coverage'!$J$2:$J$727,MATCH($I310,'UK Institution Coverage'!$A$2:$A$727,0)),0))</f>
        <v/>
      </c>
      <c r="E310" s="2" t="str">
        <f>IF($I310="","",IFERROR(INDEX('UK Institution Coverage'!$K$2:$K$727,MATCH($I310,'UK Institution Coverage'!$A$2:$A$727,0)),0))</f>
        <v/>
      </c>
      <c r="F310" s="2" t="str">
        <f>IF($I310="","",IFERROR(INDEX('UK Institution Coverage'!$M$2:$M$727,MATCH($I310,'UK Institution Coverage'!$A$2:$A$727,0)),0))</f>
        <v/>
      </c>
      <c r="G310" s="2" t="str">
        <f t="shared" si="8"/>
        <v/>
      </c>
      <c r="H310" s="2" t="str">
        <f t="shared" si="9"/>
        <v/>
      </c>
    </row>
    <row r="311" spans="1:9" ht="15" customHeight="1">
      <c r="A311" s="2"/>
      <c r="B311" s="2" t="str">
        <f>IF($I311="","",IFERROR(INDEX('UK Institution Coverage'!$E$2:$E$727,MATCH($I311,'UK Institution Coverage'!$A$2:$A$727,0)),0))</f>
        <v/>
      </c>
      <c r="C311" s="2" t="str">
        <f>IF($I311="","",IFERROR(INDEX('UK Institution Coverage'!$F$2:$F$727,MATCH($I311,'UK Institution Coverage'!$A$2:$A$727,0)),0))</f>
        <v/>
      </c>
      <c r="D311" s="2" t="str">
        <f>IF($I311="","",IFERROR(INDEX('UK Institution Coverage'!$J$2:$J$727,MATCH($I311,'UK Institution Coverage'!$A$2:$A$727,0)),0))</f>
        <v/>
      </c>
      <c r="E311" s="2" t="str">
        <f>IF($I311="","",IFERROR(INDEX('UK Institution Coverage'!$K$2:$K$727,MATCH($I311,'UK Institution Coverage'!$A$2:$A$727,0)),0))</f>
        <v/>
      </c>
      <c r="F311" s="2" t="str">
        <f>IF($I311="","",IFERROR(INDEX('UK Institution Coverage'!$M$2:$M$727,MATCH($I311,'UK Institution Coverage'!$A$2:$A$727,0)),0))</f>
        <v/>
      </c>
      <c r="G311" s="2" t="str">
        <f t="shared" si="8"/>
        <v/>
      </c>
      <c r="H311" s="2" t="str">
        <f t="shared" si="9"/>
        <v/>
      </c>
    </row>
    <row r="312" spans="1:9" ht="15" customHeight="1">
      <c r="A312" s="2"/>
      <c r="B312" s="2" t="str">
        <f>IF($I312="","",IFERROR(INDEX('UK Institution Coverage'!$E$2:$E$727,MATCH($I312,'UK Institution Coverage'!$A$2:$A$727,0)),0))</f>
        <v/>
      </c>
      <c r="C312" s="2" t="str">
        <f>IF($I312="","",IFERROR(INDEX('UK Institution Coverage'!$F$2:$F$727,MATCH($I312,'UK Institution Coverage'!$A$2:$A$727,0)),0))</f>
        <v/>
      </c>
      <c r="D312" s="2" t="str">
        <f>IF($I312="","",IFERROR(INDEX('UK Institution Coverage'!$J$2:$J$727,MATCH($I312,'UK Institution Coverage'!$A$2:$A$727,0)),0))</f>
        <v/>
      </c>
      <c r="E312" s="2" t="str">
        <f>IF($I312="","",IFERROR(INDEX('UK Institution Coverage'!$K$2:$K$727,MATCH($I312,'UK Institution Coverage'!$A$2:$A$727,0)),0))</f>
        <v/>
      </c>
      <c r="F312" s="2" t="str">
        <f>IF($I312="","",IFERROR(INDEX('UK Institution Coverage'!$M$2:$M$727,MATCH($I312,'UK Institution Coverage'!$A$2:$A$727,0)),0))</f>
        <v/>
      </c>
      <c r="G312" s="2" t="str">
        <f t="shared" si="8"/>
        <v/>
      </c>
      <c r="H312" s="2" t="str">
        <f t="shared" si="9"/>
        <v/>
      </c>
    </row>
    <row r="313" spans="1:9" ht="15" customHeight="1">
      <c r="A313" s="2"/>
      <c r="B313" s="2" t="str">
        <f>IF($I313="","",IFERROR(INDEX('UK Institution Coverage'!$E$2:$E$727,MATCH($I313,'UK Institution Coverage'!$A$2:$A$727,0)),0))</f>
        <v/>
      </c>
      <c r="C313" s="2" t="str">
        <f>IF($I313="","",IFERROR(INDEX('UK Institution Coverage'!$F$2:$F$727,MATCH($I313,'UK Institution Coverage'!$A$2:$A$727,0)),0))</f>
        <v/>
      </c>
      <c r="D313" s="2" t="str">
        <f>IF($I313="","",IFERROR(INDEX('UK Institution Coverage'!$J$2:$J$727,MATCH($I313,'UK Institution Coverage'!$A$2:$A$727,0)),0))</f>
        <v/>
      </c>
      <c r="E313" s="2" t="str">
        <f>IF($I313="","",IFERROR(INDEX('UK Institution Coverage'!$K$2:$K$727,MATCH($I313,'UK Institution Coverage'!$A$2:$A$727,0)),0))</f>
        <v/>
      </c>
      <c r="F313" s="2" t="str">
        <f>IF($I313="","",IFERROR(INDEX('UK Institution Coverage'!$M$2:$M$727,MATCH($I313,'UK Institution Coverage'!$A$2:$A$727,0)),0))</f>
        <v/>
      </c>
      <c r="G313" s="2" t="str">
        <f t="shared" si="8"/>
        <v/>
      </c>
      <c r="H313" s="2" t="str">
        <f t="shared" si="9"/>
        <v/>
      </c>
    </row>
    <row r="314" spans="1:9" ht="15" customHeight="1">
      <c r="A314" s="2"/>
      <c r="B314" s="2" t="str">
        <f>IF($I314="","",IFERROR(INDEX('UK Institution Coverage'!$E$2:$E$727,MATCH($I314,'UK Institution Coverage'!$A$2:$A$727,0)),0))</f>
        <v/>
      </c>
      <c r="C314" s="2" t="str">
        <f>IF($I314="","",IFERROR(INDEX('UK Institution Coverage'!$F$2:$F$727,MATCH($I314,'UK Institution Coverage'!$A$2:$A$727,0)),0))</f>
        <v/>
      </c>
      <c r="D314" s="2" t="str">
        <f>IF($I314="","",IFERROR(INDEX('UK Institution Coverage'!$J$2:$J$727,MATCH($I314,'UK Institution Coverage'!$A$2:$A$727,0)),0))</f>
        <v/>
      </c>
      <c r="E314" s="2" t="str">
        <f>IF($I314="","",IFERROR(INDEX('UK Institution Coverage'!$K$2:$K$727,MATCH($I314,'UK Institution Coverage'!$A$2:$A$727,0)),0))</f>
        <v/>
      </c>
      <c r="F314" s="2" t="str">
        <f>IF($I314="","",IFERROR(INDEX('UK Institution Coverage'!$M$2:$M$727,MATCH($I314,'UK Institution Coverage'!$A$2:$A$727,0)),0))</f>
        <v/>
      </c>
      <c r="G314" s="2" t="str">
        <f t="shared" si="8"/>
        <v/>
      </c>
      <c r="H314" s="2" t="str">
        <f t="shared" si="9"/>
        <v/>
      </c>
    </row>
    <row r="315" spans="1:9" ht="15" customHeight="1">
      <c r="A315" s="2"/>
      <c r="B315" s="2" t="str">
        <f>IF($I315="","",IFERROR(INDEX('UK Institution Coverage'!$E$2:$E$727,MATCH($I315,'UK Institution Coverage'!$A$2:$A$727,0)),0))</f>
        <v/>
      </c>
      <c r="C315" s="2" t="str">
        <f>IF($I315="","",IFERROR(INDEX('UK Institution Coverage'!$F$2:$F$727,MATCH($I315,'UK Institution Coverage'!$A$2:$A$727,0)),0))</f>
        <v/>
      </c>
      <c r="D315" s="2" t="str">
        <f>IF($I315="","",IFERROR(INDEX('UK Institution Coverage'!$J$2:$J$727,MATCH($I315,'UK Institution Coverage'!$A$2:$A$727,0)),0))</f>
        <v/>
      </c>
      <c r="E315" s="2" t="str">
        <f>IF($I315="","",IFERROR(INDEX('UK Institution Coverage'!$K$2:$K$727,MATCH($I315,'UK Institution Coverage'!$A$2:$A$727,0)),0))</f>
        <v/>
      </c>
      <c r="F315" s="2" t="str">
        <f>IF($I315="","",IFERROR(INDEX('UK Institution Coverage'!$M$2:$M$727,MATCH($I315,'UK Institution Coverage'!$A$2:$A$727,0)),0))</f>
        <v/>
      </c>
      <c r="G315" s="2" t="str">
        <f t="shared" si="8"/>
        <v/>
      </c>
      <c r="H315" s="2" t="str">
        <f t="shared" si="9"/>
        <v/>
      </c>
    </row>
    <row r="316" spans="1:9" ht="15" customHeight="1">
      <c r="A316" s="2"/>
      <c r="B316" s="2" t="str">
        <f>IF($I316="","",IFERROR(INDEX('UK Institution Coverage'!$E$2:$E$727,MATCH($I316,'UK Institution Coverage'!$A$2:$A$727,0)),0))</f>
        <v/>
      </c>
      <c r="C316" s="2" t="str">
        <f>IF($I316="","",IFERROR(INDEX('UK Institution Coverage'!$F$2:$F$727,MATCH($I316,'UK Institution Coverage'!$A$2:$A$727,0)),0))</f>
        <v/>
      </c>
      <c r="D316" s="2" t="str">
        <f>IF($I316="","",IFERROR(INDEX('UK Institution Coverage'!$J$2:$J$727,MATCH($I316,'UK Institution Coverage'!$A$2:$A$727,0)),0))</f>
        <v/>
      </c>
      <c r="E316" s="2" t="str">
        <f>IF($I316="","",IFERROR(INDEX('UK Institution Coverage'!$K$2:$K$727,MATCH($I316,'UK Institution Coverage'!$A$2:$A$727,0)),0))</f>
        <v/>
      </c>
      <c r="F316" s="2" t="str">
        <f>IF($I316="","",IFERROR(INDEX('UK Institution Coverage'!$M$2:$M$727,MATCH($I316,'UK Institution Coverage'!$A$2:$A$727,0)),0))</f>
        <v/>
      </c>
      <c r="G316" s="2" t="str">
        <f t="shared" si="8"/>
        <v/>
      </c>
      <c r="H316" s="2" t="str">
        <f t="shared" si="9"/>
        <v/>
      </c>
    </row>
    <row r="317" spans="1:9" ht="15" customHeight="1">
      <c r="A317" s="2"/>
      <c r="B317" s="2" t="str">
        <f>IF($I317="","",IFERROR(INDEX('UK Institution Coverage'!$E$2:$E$727,MATCH($I317,'UK Institution Coverage'!$A$2:$A$727,0)),0))</f>
        <v/>
      </c>
      <c r="C317" s="2" t="str">
        <f>IF($I317="","",IFERROR(INDEX('UK Institution Coverage'!$F$2:$F$727,MATCH($I317,'UK Institution Coverage'!$A$2:$A$727,0)),0))</f>
        <v/>
      </c>
      <c r="D317" s="2" t="str">
        <f>IF($I317="","",IFERROR(INDEX('UK Institution Coverage'!$J$2:$J$727,MATCH($I317,'UK Institution Coverage'!$A$2:$A$727,0)),0))</f>
        <v/>
      </c>
      <c r="E317" s="2" t="str">
        <f>IF($I317="","",IFERROR(INDEX('UK Institution Coverage'!$K$2:$K$727,MATCH($I317,'UK Institution Coverage'!$A$2:$A$727,0)),0))</f>
        <v/>
      </c>
      <c r="F317" s="2" t="str">
        <f>IF($I317="","",IFERROR(INDEX('UK Institution Coverage'!$M$2:$M$727,MATCH($I317,'UK Institution Coverage'!$A$2:$A$727,0)),0))</f>
        <v/>
      </c>
      <c r="G317" s="2" t="str">
        <f t="shared" si="8"/>
        <v/>
      </c>
      <c r="H317" s="2" t="str">
        <f t="shared" si="9"/>
        <v/>
      </c>
    </row>
    <row r="318" spans="1:9" ht="15" customHeight="1">
      <c r="A318" s="2"/>
      <c r="B318" s="2" t="str">
        <f>IF($I318="","",IFERROR(INDEX('UK Institution Coverage'!$E$2:$E$727,MATCH($I318,'UK Institution Coverage'!$A$2:$A$727,0)),0))</f>
        <v/>
      </c>
      <c r="C318" s="2" t="str">
        <f>IF($I318="","",IFERROR(INDEX('UK Institution Coverage'!$F$2:$F$727,MATCH($I318,'UK Institution Coverage'!$A$2:$A$727,0)),0))</f>
        <v/>
      </c>
      <c r="D318" s="2" t="str">
        <f>IF($I318="","",IFERROR(INDEX('UK Institution Coverage'!$J$2:$J$727,MATCH($I318,'UK Institution Coverage'!$A$2:$A$727,0)),0))</f>
        <v/>
      </c>
      <c r="E318" s="2" t="str">
        <f>IF($I318="","",IFERROR(INDEX('UK Institution Coverage'!$K$2:$K$727,MATCH($I318,'UK Institution Coverage'!$A$2:$A$727,0)),0))</f>
        <v/>
      </c>
      <c r="F318" s="2" t="str">
        <f>IF($I318="","",IFERROR(INDEX('UK Institution Coverage'!$M$2:$M$727,MATCH($I318,'UK Institution Coverage'!$A$2:$A$727,0)),0))</f>
        <v/>
      </c>
      <c r="G318" s="2" t="str">
        <f t="shared" si="8"/>
        <v/>
      </c>
      <c r="H318" s="2" t="str">
        <f t="shared" si="9"/>
        <v/>
      </c>
    </row>
    <row r="319" spans="1:9" ht="15" customHeight="1">
      <c r="A319" s="2"/>
      <c r="B319" s="2" t="str">
        <f>IF($I319="","",IFERROR(INDEX('UK Institution Coverage'!$E$2:$E$727,MATCH($I319,'UK Institution Coverage'!$A$2:$A$727,0)),0))</f>
        <v/>
      </c>
      <c r="C319" s="2" t="str">
        <f>IF($I319="","",IFERROR(INDEX('UK Institution Coverage'!$F$2:$F$727,MATCH($I319,'UK Institution Coverage'!$A$2:$A$727,0)),0))</f>
        <v/>
      </c>
      <c r="D319" s="2" t="str">
        <f>IF($I319="","",IFERROR(INDEX('UK Institution Coverage'!$J$2:$J$727,MATCH($I319,'UK Institution Coverage'!$A$2:$A$727,0)),0))</f>
        <v/>
      </c>
      <c r="E319" s="2" t="str">
        <f>IF($I319="","",IFERROR(INDEX('UK Institution Coverage'!$K$2:$K$727,MATCH($I319,'UK Institution Coverage'!$A$2:$A$727,0)),0))</f>
        <v/>
      </c>
      <c r="F319" s="2" t="str">
        <f>IF($I319="","",IFERROR(INDEX('UK Institution Coverage'!$M$2:$M$727,MATCH($I319,'UK Institution Coverage'!$A$2:$A$727,0)),0))</f>
        <v/>
      </c>
      <c r="G319" s="2" t="str">
        <f t="shared" si="8"/>
        <v/>
      </c>
      <c r="H319" s="2" t="str">
        <f t="shared" si="9"/>
        <v/>
      </c>
    </row>
    <row r="320" spans="1:9" ht="15" customHeight="1">
      <c r="A320" s="2"/>
      <c r="B320" s="2" t="str">
        <f>IF($I320="","",IFERROR(INDEX('UK Institution Coverage'!$E$2:$E$727,MATCH($I320,'UK Institution Coverage'!$A$2:$A$727,0)),0))</f>
        <v/>
      </c>
      <c r="C320" s="2" t="str">
        <f>IF($I320="","",IFERROR(INDEX('UK Institution Coverage'!$F$2:$F$727,MATCH($I320,'UK Institution Coverage'!$A$2:$A$727,0)),0))</f>
        <v/>
      </c>
      <c r="D320" s="2" t="str">
        <f>IF($I320="","",IFERROR(INDEX('UK Institution Coverage'!$J$2:$J$727,MATCH($I320,'UK Institution Coverage'!$A$2:$A$727,0)),0))</f>
        <v/>
      </c>
      <c r="E320" s="2" t="str">
        <f>IF($I320="","",IFERROR(INDEX('UK Institution Coverage'!$K$2:$K$727,MATCH($I320,'UK Institution Coverage'!$A$2:$A$727,0)),0))</f>
        <v/>
      </c>
      <c r="F320" s="2" t="str">
        <f>IF($I320="","",IFERROR(INDEX('UK Institution Coverage'!$M$2:$M$727,MATCH($I320,'UK Institution Coverage'!$A$2:$A$727,0)),0))</f>
        <v/>
      </c>
      <c r="G320" s="2" t="str">
        <f t="shared" si="8"/>
        <v/>
      </c>
      <c r="H320" s="2" t="str">
        <f t="shared" si="9"/>
        <v/>
      </c>
    </row>
    <row r="321" spans="1:8" ht="15" customHeight="1">
      <c r="A321" s="2"/>
      <c r="B321" s="2" t="str">
        <f>IF($I321="","",IFERROR(INDEX('UK Institution Coverage'!$E$2:$E$727,MATCH($I321,'UK Institution Coverage'!$A$2:$A$727,0)),0))</f>
        <v/>
      </c>
      <c r="C321" s="2" t="str">
        <f>IF($I321="","",IFERROR(INDEX('UK Institution Coverage'!$F$2:$F$727,MATCH($I321,'UK Institution Coverage'!$A$2:$A$727,0)),0))</f>
        <v/>
      </c>
      <c r="D321" s="2" t="str">
        <f>IF($I321="","",IFERROR(INDEX('UK Institution Coverage'!$J$2:$J$727,MATCH($I321,'UK Institution Coverage'!$A$2:$A$727,0)),0))</f>
        <v/>
      </c>
      <c r="E321" s="2" t="str">
        <f>IF($I321="","",IFERROR(INDEX('UK Institution Coverage'!$K$2:$K$727,MATCH($I321,'UK Institution Coverage'!$A$2:$A$727,0)),0))</f>
        <v/>
      </c>
      <c r="F321" s="2" t="str">
        <f>IF($I321="","",IFERROR(INDEX('UK Institution Coverage'!$M$2:$M$727,MATCH($I321,'UK Institution Coverage'!$A$2:$A$727,0)),0))</f>
        <v/>
      </c>
      <c r="G321" s="2" t="str">
        <f t="shared" si="8"/>
        <v/>
      </c>
      <c r="H321" s="2" t="str">
        <f t="shared" si="9"/>
        <v/>
      </c>
    </row>
    <row r="322" spans="1:8" ht="15" customHeight="1">
      <c r="A322" s="2"/>
      <c r="B322" s="2" t="str">
        <f>IF($I322="","",IFERROR(INDEX('UK Institution Coverage'!$E$2:$E$727,MATCH($I322,'UK Institution Coverage'!$A$2:$A$727,0)),0))</f>
        <v/>
      </c>
      <c r="C322" s="2" t="str">
        <f>IF($I322="","",IFERROR(INDEX('UK Institution Coverage'!$F$2:$F$727,MATCH($I322,'UK Institution Coverage'!$A$2:$A$727,0)),0))</f>
        <v/>
      </c>
      <c r="D322" s="2" t="str">
        <f>IF($I322="","",IFERROR(INDEX('UK Institution Coverage'!$J$2:$J$727,MATCH($I322,'UK Institution Coverage'!$A$2:$A$727,0)),0))</f>
        <v/>
      </c>
      <c r="E322" s="2" t="str">
        <f>IF($I322="","",IFERROR(INDEX('UK Institution Coverage'!$K$2:$K$727,MATCH($I322,'UK Institution Coverage'!$A$2:$A$727,0)),0))</f>
        <v/>
      </c>
      <c r="F322" s="2" t="str">
        <f>IF($I322="","",IFERROR(INDEX('UK Institution Coverage'!$M$2:$M$727,MATCH($I322,'UK Institution Coverage'!$A$2:$A$727,0)),0))</f>
        <v/>
      </c>
      <c r="G322" s="2" t="str">
        <f t="shared" si="8"/>
        <v/>
      </c>
      <c r="H322" s="2" t="str">
        <f t="shared" si="9"/>
        <v/>
      </c>
    </row>
    <row r="323" spans="1:8" ht="15" customHeight="1">
      <c r="A323" s="2"/>
      <c r="B323" s="2" t="str">
        <f>IF($I323="","",IFERROR(INDEX('UK Institution Coverage'!$E$2:$E$727,MATCH($I323,'UK Institution Coverage'!$A$2:$A$727,0)),0))</f>
        <v/>
      </c>
      <c r="C323" s="2" t="str">
        <f>IF($I323="","",IFERROR(INDEX('UK Institution Coverage'!$F$2:$F$727,MATCH($I323,'UK Institution Coverage'!$A$2:$A$727,0)),0))</f>
        <v/>
      </c>
      <c r="D323" s="2" t="str">
        <f>IF($I323="","",IFERROR(INDEX('UK Institution Coverage'!$J$2:$J$727,MATCH($I323,'UK Institution Coverage'!$A$2:$A$727,0)),0))</f>
        <v/>
      </c>
      <c r="E323" s="2" t="str">
        <f>IF($I323="","",IFERROR(INDEX('UK Institution Coverage'!$K$2:$K$727,MATCH($I323,'UK Institution Coverage'!$A$2:$A$727,0)),0))</f>
        <v/>
      </c>
      <c r="F323" s="2" t="str">
        <f>IF($I323="","",IFERROR(INDEX('UK Institution Coverage'!$M$2:$M$727,MATCH($I323,'UK Institution Coverage'!$A$2:$A$727,0)),0))</f>
        <v/>
      </c>
      <c r="G323" s="2" t="str">
        <f t="shared" ref="G323:G386" si="10">IF($I323="","",IF($F323=3,"complete",IF($C323=0,"Research  ","")&amp;IF($D323=0,"Finance  ","")&amp;IF($E323=0,"IT/Systems","")))</f>
        <v/>
      </c>
      <c r="H323" s="2" t="str">
        <f t="shared" ref="H323:H386" si="11">IF($I323="","",IF($F323=3,"-",IF($B323&gt;=20,"1 - high",IF($B323&gt;=5,"2 - medium","3 - low"))))</f>
        <v/>
      </c>
    </row>
    <row r="324" spans="1:8" ht="15" customHeight="1">
      <c r="A324" s="2"/>
      <c r="B324" s="2" t="str">
        <f>IF($I324="","",IFERROR(INDEX('UK Institution Coverage'!$E$2:$E$727,MATCH($I324,'UK Institution Coverage'!$A$2:$A$727,0)),0))</f>
        <v/>
      </c>
      <c r="C324" s="2" t="str">
        <f>IF($I324="","",IFERROR(INDEX('UK Institution Coverage'!$F$2:$F$727,MATCH($I324,'UK Institution Coverage'!$A$2:$A$727,0)),0))</f>
        <v/>
      </c>
      <c r="D324" s="2" t="str">
        <f>IF($I324="","",IFERROR(INDEX('UK Institution Coverage'!$J$2:$J$727,MATCH($I324,'UK Institution Coverage'!$A$2:$A$727,0)),0))</f>
        <v/>
      </c>
      <c r="E324" s="2" t="str">
        <f>IF($I324="","",IFERROR(INDEX('UK Institution Coverage'!$K$2:$K$727,MATCH($I324,'UK Institution Coverage'!$A$2:$A$727,0)),0))</f>
        <v/>
      </c>
      <c r="F324" s="2" t="str">
        <f>IF($I324="","",IFERROR(INDEX('UK Institution Coverage'!$M$2:$M$727,MATCH($I324,'UK Institution Coverage'!$A$2:$A$727,0)),0))</f>
        <v/>
      </c>
      <c r="G324" s="2" t="str">
        <f t="shared" si="10"/>
        <v/>
      </c>
      <c r="H324" s="2" t="str">
        <f t="shared" si="11"/>
        <v/>
      </c>
    </row>
    <row r="325" spans="1:8" ht="15" customHeight="1">
      <c r="A325" s="2"/>
      <c r="B325" s="2" t="str">
        <f>IF($I325="","",IFERROR(INDEX('UK Institution Coverage'!$E$2:$E$727,MATCH($I325,'UK Institution Coverage'!$A$2:$A$727,0)),0))</f>
        <v/>
      </c>
      <c r="C325" s="2" t="str">
        <f>IF($I325="","",IFERROR(INDEX('UK Institution Coverage'!$F$2:$F$727,MATCH($I325,'UK Institution Coverage'!$A$2:$A$727,0)),0))</f>
        <v/>
      </c>
      <c r="D325" s="2" t="str">
        <f>IF($I325="","",IFERROR(INDEX('UK Institution Coverage'!$J$2:$J$727,MATCH($I325,'UK Institution Coverage'!$A$2:$A$727,0)),0))</f>
        <v/>
      </c>
      <c r="E325" s="2" t="str">
        <f>IF($I325="","",IFERROR(INDEX('UK Institution Coverage'!$K$2:$K$727,MATCH($I325,'UK Institution Coverage'!$A$2:$A$727,0)),0))</f>
        <v/>
      </c>
      <c r="F325" s="2" t="str">
        <f>IF($I325="","",IFERROR(INDEX('UK Institution Coverage'!$M$2:$M$727,MATCH($I325,'UK Institution Coverage'!$A$2:$A$727,0)),0))</f>
        <v/>
      </c>
      <c r="G325" s="2" t="str">
        <f t="shared" si="10"/>
        <v/>
      </c>
      <c r="H325" s="2" t="str">
        <f t="shared" si="11"/>
        <v/>
      </c>
    </row>
    <row r="326" spans="1:8" ht="15" customHeight="1">
      <c r="A326" s="2"/>
      <c r="B326" s="2" t="str">
        <f>IF($I326="","",IFERROR(INDEX('UK Institution Coverage'!$E$2:$E$727,MATCH($I326,'UK Institution Coverage'!$A$2:$A$727,0)),0))</f>
        <v/>
      </c>
      <c r="C326" s="2" t="str">
        <f>IF($I326="","",IFERROR(INDEX('UK Institution Coverage'!$F$2:$F$727,MATCH($I326,'UK Institution Coverage'!$A$2:$A$727,0)),0))</f>
        <v/>
      </c>
      <c r="D326" s="2" t="str">
        <f>IF($I326="","",IFERROR(INDEX('UK Institution Coverage'!$J$2:$J$727,MATCH($I326,'UK Institution Coverage'!$A$2:$A$727,0)),0))</f>
        <v/>
      </c>
      <c r="E326" s="2" t="str">
        <f>IF($I326="","",IFERROR(INDEX('UK Institution Coverage'!$K$2:$K$727,MATCH($I326,'UK Institution Coverage'!$A$2:$A$727,0)),0))</f>
        <v/>
      </c>
      <c r="F326" s="2" t="str">
        <f>IF($I326="","",IFERROR(INDEX('UK Institution Coverage'!$M$2:$M$727,MATCH($I326,'UK Institution Coverage'!$A$2:$A$727,0)),0))</f>
        <v/>
      </c>
      <c r="G326" s="2" t="str">
        <f t="shared" si="10"/>
        <v/>
      </c>
      <c r="H326" s="2" t="str">
        <f t="shared" si="11"/>
        <v/>
      </c>
    </row>
    <row r="327" spans="1:8" ht="15" customHeight="1">
      <c r="A327" s="2"/>
      <c r="B327" s="2" t="str">
        <f>IF($I327="","",IFERROR(INDEX('UK Institution Coverage'!$E$2:$E$727,MATCH($I327,'UK Institution Coverage'!$A$2:$A$727,0)),0))</f>
        <v/>
      </c>
      <c r="C327" s="2" t="str">
        <f>IF($I327="","",IFERROR(INDEX('UK Institution Coverage'!$F$2:$F$727,MATCH($I327,'UK Institution Coverage'!$A$2:$A$727,0)),0))</f>
        <v/>
      </c>
      <c r="D327" s="2" t="str">
        <f>IF($I327="","",IFERROR(INDEX('UK Institution Coverage'!$J$2:$J$727,MATCH($I327,'UK Institution Coverage'!$A$2:$A$727,0)),0))</f>
        <v/>
      </c>
      <c r="E327" s="2" t="str">
        <f>IF($I327="","",IFERROR(INDEX('UK Institution Coverage'!$K$2:$K$727,MATCH($I327,'UK Institution Coverage'!$A$2:$A$727,0)),0))</f>
        <v/>
      </c>
      <c r="F327" s="2" t="str">
        <f>IF($I327="","",IFERROR(INDEX('UK Institution Coverage'!$M$2:$M$727,MATCH($I327,'UK Institution Coverage'!$A$2:$A$727,0)),0))</f>
        <v/>
      </c>
      <c r="G327" s="2" t="str">
        <f t="shared" si="10"/>
        <v/>
      </c>
      <c r="H327" s="2" t="str">
        <f t="shared" si="11"/>
        <v/>
      </c>
    </row>
    <row r="328" spans="1:8" ht="15" customHeight="1">
      <c r="A328" s="2"/>
      <c r="B328" s="2" t="str">
        <f>IF($I328="","",IFERROR(INDEX('UK Institution Coverage'!$E$2:$E$727,MATCH($I328,'UK Institution Coverage'!$A$2:$A$727,0)),0))</f>
        <v/>
      </c>
      <c r="C328" s="2" t="str">
        <f>IF($I328="","",IFERROR(INDEX('UK Institution Coverage'!$F$2:$F$727,MATCH($I328,'UK Institution Coverage'!$A$2:$A$727,0)),0))</f>
        <v/>
      </c>
      <c r="D328" s="2" t="str">
        <f>IF($I328="","",IFERROR(INDEX('UK Institution Coverage'!$J$2:$J$727,MATCH($I328,'UK Institution Coverage'!$A$2:$A$727,0)),0))</f>
        <v/>
      </c>
      <c r="E328" s="2" t="str">
        <f>IF($I328="","",IFERROR(INDEX('UK Institution Coverage'!$K$2:$K$727,MATCH($I328,'UK Institution Coverage'!$A$2:$A$727,0)),0))</f>
        <v/>
      </c>
      <c r="F328" s="2" t="str">
        <f>IF($I328="","",IFERROR(INDEX('UK Institution Coverage'!$M$2:$M$727,MATCH($I328,'UK Institution Coverage'!$A$2:$A$727,0)),0))</f>
        <v/>
      </c>
      <c r="G328" s="2" t="str">
        <f t="shared" si="10"/>
        <v/>
      </c>
      <c r="H328" s="2" t="str">
        <f t="shared" si="11"/>
        <v/>
      </c>
    </row>
    <row r="329" spans="1:8" ht="15" customHeight="1">
      <c r="A329" s="2"/>
      <c r="B329" s="2" t="str">
        <f>IF($I329="","",IFERROR(INDEX('UK Institution Coverage'!$E$2:$E$727,MATCH($I329,'UK Institution Coverage'!$A$2:$A$727,0)),0))</f>
        <v/>
      </c>
      <c r="C329" s="2" t="str">
        <f>IF($I329="","",IFERROR(INDEX('UK Institution Coverage'!$F$2:$F$727,MATCH($I329,'UK Institution Coverage'!$A$2:$A$727,0)),0))</f>
        <v/>
      </c>
      <c r="D329" s="2" t="str">
        <f>IF($I329="","",IFERROR(INDEX('UK Institution Coverage'!$J$2:$J$727,MATCH($I329,'UK Institution Coverage'!$A$2:$A$727,0)),0))</f>
        <v/>
      </c>
      <c r="E329" s="2" t="str">
        <f>IF($I329="","",IFERROR(INDEX('UK Institution Coverage'!$K$2:$K$727,MATCH($I329,'UK Institution Coverage'!$A$2:$A$727,0)),0))</f>
        <v/>
      </c>
      <c r="F329" s="2" t="str">
        <f>IF($I329="","",IFERROR(INDEX('UK Institution Coverage'!$M$2:$M$727,MATCH($I329,'UK Institution Coverage'!$A$2:$A$727,0)),0))</f>
        <v/>
      </c>
      <c r="G329" s="2" t="str">
        <f t="shared" si="10"/>
        <v/>
      </c>
      <c r="H329" s="2" t="str">
        <f t="shared" si="11"/>
        <v/>
      </c>
    </row>
    <row r="330" spans="1:8" ht="15" customHeight="1">
      <c r="A330" s="2"/>
      <c r="B330" s="2" t="str">
        <f>IF($I330="","",IFERROR(INDEX('UK Institution Coverage'!$E$2:$E$727,MATCH($I330,'UK Institution Coverage'!$A$2:$A$727,0)),0))</f>
        <v/>
      </c>
      <c r="C330" s="2" t="str">
        <f>IF($I330="","",IFERROR(INDEX('UK Institution Coverage'!$F$2:$F$727,MATCH($I330,'UK Institution Coverage'!$A$2:$A$727,0)),0))</f>
        <v/>
      </c>
      <c r="D330" s="2" t="str">
        <f>IF($I330="","",IFERROR(INDEX('UK Institution Coverage'!$J$2:$J$727,MATCH($I330,'UK Institution Coverage'!$A$2:$A$727,0)),0))</f>
        <v/>
      </c>
      <c r="E330" s="2" t="str">
        <f>IF($I330="","",IFERROR(INDEX('UK Institution Coverage'!$K$2:$K$727,MATCH($I330,'UK Institution Coverage'!$A$2:$A$727,0)),0))</f>
        <v/>
      </c>
      <c r="F330" s="2" t="str">
        <f>IF($I330="","",IFERROR(INDEX('UK Institution Coverage'!$M$2:$M$727,MATCH($I330,'UK Institution Coverage'!$A$2:$A$727,0)),0))</f>
        <v/>
      </c>
      <c r="G330" s="2" t="str">
        <f t="shared" si="10"/>
        <v/>
      </c>
      <c r="H330" s="2" t="str">
        <f t="shared" si="11"/>
        <v/>
      </c>
    </row>
    <row r="331" spans="1:8" ht="15" customHeight="1">
      <c r="A331" s="2"/>
      <c r="B331" s="2" t="str">
        <f>IF($I331="","",IFERROR(INDEX('UK Institution Coverage'!$E$2:$E$727,MATCH($I331,'UK Institution Coverage'!$A$2:$A$727,0)),0))</f>
        <v/>
      </c>
      <c r="C331" s="2" t="str">
        <f>IF($I331="","",IFERROR(INDEX('UK Institution Coverage'!$F$2:$F$727,MATCH($I331,'UK Institution Coverage'!$A$2:$A$727,0)),0))</f>
        <v/>
      </c>
      <c r="D331" s="2" t="str">
        <f>IF($I331="","",IFERROR(INDEX('UK Institution Coverage'!$J$2:$J$727,MATCH($I331,'UK Institution Coverage'!$A$2:$A$727,0)),0))</f>
        <v/>
      </c>
      <c r="E331" s="2" t="str">
        <f>IF($I331="","",IFERROR(INDEX('UK Institution Coverage'!$K$2:$K$727,MATCH($I331,'UK Institution Coverage'!$A$2:$A$727,0)),0))</f>
        <v/>
      </c>
      <c r="F331" s="2" t="str">
        <f>IF($I331="","",IFERROR(INDEX('UK Institution Coverage'!$M$2:$M$727,MATCH($I331,'UK Institution Coverage'!$A$2:$A$727,0)),0))</f>
        <v/>
      </c>
      <c r="G331" s="2" t="str">
        <f t="shared" si="10"/>
        <v/>
      </c>
      <c r="H331" s="2" t="str">
        <f t="shared" si="11"/>
        <v/>
      </c>
    </row>
    <row r="332" spans="1:8" ht="15" customHeight="1">
      <c r="A332" s="2"/>
      <c r="B332" s="2" t="str">
        <f>IF($I332="","",IFERROR(INDEX('UK Institution Coverage'!$E$2:$E$727,MATCH($I332,'UK Institution Coverage'!$A$2:$A$727,0)),0))</f>
        <v/>
      </c>
      <c r="C332" s="2" t="str">
        <f>IF($I332="","",IFERROR(INDEX('UK Institution Coverage'!$F$2:$F$727,MATCH($I332,'UK Institution Coverage'!$A$2:$A$727,0)),0))</f>
        <v/>
      </c>
      <c r="D332" s="2" t="str">
        <f>IF($I332="","",IFERROR(INDEX('UK Institution Coverage'!$J$2:$J$727,MATCH($I332,'UK Institution Coverage'!$A$2:$A$727,0)),0))</f>
        <v/>
      </c>
      <c r="E332" s="2" t="str">
        <f>IF($I332="","",IFERROR(INDEX('UK Institution Coverage'!$K$2:$K$727,MATCH($I332,'UK Institution Coverage'!$A$2:$A$727,0)),0))</f>
        <v/>
      </c>
      <c r="F332" s="2" t="str">
        <f>IF($I332="","",IFERROR(INDEX('UK Institution Coverage'!$M$2:$M$727,MATCH($I332,'UK Institution Coverage'!$A$2:$A$727,0)),0))</f>
        <v/>
      </c>
      <c r="G332" s="2" t="str">
        <f t="shared" si="10"/>
        <v/>
      </c>
      <c r="H332" s="2" t="str">
        <f t="shared" si="11"/>
        <v/>
      </c>
    </row>
    <row r="333" spans="1:8" ht="15" customHeight="1">
      <c r="A333" s="2"/>
      <c r="B333" s="2" t="str">
        <f>IF($I333="","",IFERROR(INDEX('UK Institution Coverage'!$E$2:$E$727,MATCH($I333,'UK Institution Coverage'!$A$2:$A$727,0)),0))</f>
        <v/>
      </c>
      <c r="C333" s="2" t="str">
        <f>IF($I333="","",IFERROR(INDEX('UK Institution Coverage'!$F$2:$F$727,MATCH($I333,'UK Institution Coverage'!$A$2:$A$727,0)),0))</f>
        <v/>
      </c>
      <c r="D333" s="2" t="str">
        <f>IF($I333="","",IFERROR(INDEX('UK Institution Coverage'!$J$2:$J$727,MATCH($I333,'UK Institution Coverage'!$A$2:$A$727,0)),0))</f>
        <v/>
      </c>
      <c r="E333" s="2" t="str">
        <f>IF($I333="","",IFERROR(INDEX('UK Institution Coverage'!$K$2:$K$727,MATCH($I333,'UK Institution Coverage'!$A$2:$A$727,0)),0))</f>
        <v/>
      </c>
      <c r="F333" s="2" t="str">
        <f>IF($I333="","",IFERROR(INDEX('UK Institution Coverage'!$M$2:$M$727,MATCH($I333,'UK Institution Coverage'!$A$2:$A$727,0)),0))</f>
        <v/>
      </c>
      <c r="G333" s="2" t="str">
        <f t="shared" si="10"/>
        <v/>
      </c>
      <c r="H333" s="2" t="str">
        <f t="shared" si="11"/>
        <v/>
      </c>
    </row>
    <row r="334" spans="1:8" ht="15" customHeight="1">
      <c r="A334" s="2"/>
      <c r="B334" s="2" t="str">
        <f>IF($I334="","",IFERROR(INDEX('UK Institution Coverage'!$E$2:$E$727,MATCH($I334,'UK Institution Coverage'!$A$2:$A$727,0)),0))</f>
        <v/>
      </c>
      <c r="C334" s="2" t="str">
        <f>IF($I334="","",IFERROR(INDEX('UK Institution Coverage'!$F$2:$F$727,MATCH($I334,'UK Institution Coverage'!$A$2:$A$727,0)),0))</f>
        <v/>
      </c>
      <c r="D334" s="2" t="str">
        <f>IF($I334="","",IFERROR(INDEX('UK Institution Coverage'!$J$2:$J$727,MATCH($I334,'UK Institution Coverage'!$A$2:$A$727,0)),0))</f>
        <v/>
      </c>
      <c r="E334" s="2" t="str">
        <f>IF($I334="","",IFERROR(INDEX('UK Institution Coverage'!$K$2:$K$727,MATCH($I334,'UK Institution Coverage'!$A$2:$A$727,0)),0))</f>
        <v/>
      </c>
      <c r="F334" s="2" t="str">
        <f>IF($I334="","",IFERROR(INDEX('UK Institution Coverage'!$M$2:$M$727,MATCH($I334,'UK Institution Coverage'!$A$2:$A$727,0)),0))</f>
        <v/>
      </c>
      <c r="G334" s="2" t="str">
        <f t="shared" si="10"/>
        <v/>
      </c>
      <c r="H334" s="2" t="str">
        <f t="shared" si="11"/>
        <v/>
      </c>
    </row>
    <row r="335" spans="1:8" ht="15" customHeight="1">
      <c r="A335" s="2"/>
      <c r="B335" s="2" t="str">
        <f>IF($I335="","",IFERROR(INDEX('UK Institution Coverage'!$E$2:$E$727,MATCH($I335,'UK Institution Coverage'!$A$2:$A$727,0)),0))</f>
        <v/>
      </c>
      <c r="C335" s="2" t="str">
        <f>IF($I335="","",IFERROR(INDEX('UK Institution Coverage'!$F$2:$F$727,MATCH($I335,'UK Institution Coverage'!$A$2:$A$727,0)),0))</f>
        <v/>
      </c>
      <c r="D335" s="2" t="str">
        <f>IF($I335="","",IFERROR(INDEX('UK Institution Coverage'!$J$2:$J$727,MATCH($I335,'UK Institution Coverage'!$A$2:$A$727,0)),0))</f>
        <v/>
      </c>
      <c r="E335" s="2" t="str">
        <f>IF($I335="","",IFERROR(INDEX('UK Institution Coverage'!$K$2:$K$727,MATCH($I335,'UK Institution Coverage'!$A$2:$A$727,0)),0))</f>
        <v/>
      </c>
      <c r="F335" s="2" t="str">
        <f>IF($I335="","",IFERROR(INDEX('UK Institution Coverage'!$M$2:$M$727,MATCH($I335,'UK Institution Coverage'!$A$2:$A$727,0)),0))</f>
        <v/>
      </c>
      <c r="G335" s="2" t="str">
        <f t="shared" si="10"/>
        <v/>
      </c>
      <c r="H335" s="2" t="str">
        <f t="shared" si="11"/>
        <v/>
      </c>
    </row>
    <row r="336" spans="1:8" ht="15" customHeight="1">
      <c r="A336" s="2"/>
      <c r="B336" s="2" t="str">
        <f>IF($I336="","",IFERROR(INDEX('UK Institution Coverage'!$E$2:$E$727,MATCH($I336,'UK Institution Coverage'!$A$2:$A$727,0)),0))</f>
        <v/>
      </c>
      <c r="C336" s="2" t="str">
        <f>IF($I336="","",IFERROR(INDEX('UK Institution Coverage'!$F$2:$F$727,MATCH($I336,'UK Institution Coverage'!$A$2:$A$727,0)),0))</f>
        <v/>
      </c>
      <c r="D336" s="2" t="str">
        <f>IF($I336="","",IFERROR(INDEX('UK Institution Coverage'!$J$2:$J$727,MATCH($I336,'UK Institution Coverage'!$A$2:$A$727,0)),0))</f>
        <v/>
      </c>
      <c r="E336" s="2" t="str">
        <f>IF($I336="","",IFERROR(INDEX('UK Institution Coverage'!$K$2:$K$727,MATCH($I336,'UK Institution Coverage'!$A$2:$A$727,0)),0))</f>
        <v/>
      </c>
      <c r="F336" s="2" t="str">
        <f>IF($I336="","",IFERROR(INDEX('UK Institution Coverage'!$M$2:$M$727,MATCH($I336,'UK Institution Coverage'!$A$2:$A$727,0)),0))</f>
        <v/>
      </c>
      <c r="G336" s="2" t="str">
        <f t="shared" si="10"/>
        <v/>
      </c>
      <c r="H336" s="2" t="str">
        <f t="shared" si="11"/>
        <v/>
      </c>
    </row>
    <row r="337" spans="1:8" ht="15" customHeight="1">
      <c r="A337" s="2"/>
      <c r="B337" s="2" t="str">
        <f>IF($I337="","",IFERROR(INDEX('UK Institution Coverage'!$E$2:$E$727,MATCH($I337,'UK Institution Coverage'!$A$2:$A$727,0)),0))</f>
        <v/>
      </c>
      <c r="C337" s="2" t="str">
        <f>IF($I337="","",IFERROR(INDEX('UK Institution Coverage'!$F$2:$F$727,MATCH($I337,'UK Institution Coverage'!$A$2:$A$727,0)),0))</f>
        <v/>
      </c>
      <c r="D337" s="2" t="str">
        <f>IF($I337="","",IFERROR(INDEX('UK Institution Coverage'!$J$2:$J$727,MATCH($I337,'UK Institution Coverage'!$A$2:$A$727,0)),0))</f>
        <v/>
      </c>
      <c r="E337" s="2" t="str">
        <f>IF($I337="","",IFERROR(INDEX('UK Institution Coverage'!$K$2:$K$727,MATCH($I337,'UK Institution Coverage'!$A$2:$A$727,0)),0))</f>
        <v/>
      </c>
      <c r="F337" s="2" t="str">
        <f>IF($I337="","",IFERROR(INDEX('UK Institution Coverage'!$M$2:$M$727,MATCH($I337,'UK Institution Coverage'!$A$2:$A$727,0)),0))</f>
        <v/>
      </c>
      <c r="G337" s="2" t="str">
        <f t="shared" si="10"/>
        <v/>
      </c>
      <c r="H337" s="2" t="str">
        <f t="shared" si="11"/>
        <v/>
      </c>
    </row>
    <row r="338" spans="1:8" ht="15" customHeight="1">
      <c r="A338" s="2"/>
      <c r="B338" s="2" t="str">
        <f>IF($I338="","",IFERROR(INDEX('UK Institution Coverage'!$E$2:$E$727,MATCH($I338,'UK Institution Coverage'!$A$2:$A$727,0)),0))</f>
        <v/>
      </c>
      <c r="C338" s="2" t="str">
        <f>IF($I338="","",IFERROR(INDEX('UK Institution Coverage'!$F$2:$F$727,MATCH($I338,'UK Institution Coverage'!$A$2:$A$727,0)),0))</f>
        <v/>
      </c>
      <c r="D338" s="2" t="str">
        <f>IF($I338="","",IFERROR(INDEX('UK Institution Coverage'!$J$2:$J$727,MATCH($I338,'UK Institution Coverage'!$A$2:$A$727,0)),0))</f>
        <v/>
      </c>
      <c r="E338" s="2" t="str">
        <f>IF($I338="","",IFERROR(INDEX('UK Institution Coverage'!$K$2:$K$727,MATCH($I338,'UK Institution Coverage'!$A$2:$A$727,0)),0))</f>
        <v/>
      </c>
      <c r="F338" s="2" t="str">
        <f>IF($I338="","",IFERROR(INDEX('UK Institution Coverage'!$M$2:$M$727,MATCH($I338,'UK Institution Coverage'!$A$2:$A$727,0)),0))</f>
        <v/>
      </c>
      <c r="G338" s="2" t="str">
        <f t="shared" si="10"/>
        <v/>
      </c>
      <c r="H338" s="2" t="str">
        <f t="shared" si="11"/>
        <v/>
      </c>
    </row>
    <row r="339" spans="1:8" ht="15" customHeight="1">
      <c r="A339" s="2"/>
      <c r="B339" s="2" t="str">
        <f>IF($I339="","",IFERROR(INDEX('UK Institution Coverage'!$E$2:$E$727,MATCH($I339,'UK Institution Coverage'!$A$2:$A$727,0)),0))</f>
        <v/>
      </c>
      <c r="C339" s="2" t="str">
        <f>IF($I339="","",IFERROR(INDEX('UK Institution Coverage'!$F$2:$F$727,MATCH($I339,'UK Institution Coverage'!$A$2:$A$727,0)),0))</f>
        <v/>
      </c>
      <c r="D339" s="2" t="str">
        <f>IF($I339="","",IFERROR(INDEX('UK Institution Coverage'!$J$2:$J$727,MATCH($I339,'UK Institution Coverage'!$A$2:$A$727,0)),0))</f>
        <v/>
      </c>
      <c r="E339" s="2" t="str">
        <f>IF($I339="","",IFERROR(INDEX('UK Institution Coverage'!$K$2:$K$727,MATCH($I339,'UK Institution Coverage'!$A$2:$A$727,0)),0))</f>
        <v/>
      </c>
      <c r="F339" s="2" t="str">
        <f>IF($I339="","",IFERROR(INDEX('UK Institution Coverage'!$M$2:$M$727,MATCH($I339,'UK Institution Coverage'!$A$2:$A$727,0)),0))</f>
        <v/>
      </c>
      <c r="G339" s="2" t="str">
        <f t="shared" si="10"/>
        <v/>
      </c>
      <c r="H339" s="2" t="str">
        <f t="shared" si="11"/>
        <v/>
      </c>
    </row>
    <row r="340" spans="1:8" ht="15" customHeight="1">
      <c r="A340" s="2"/>
      <c r="B340" s="2" t="str">
        <f>IF($I340="","",IFERROR(INDEX('UK Institution Coverage'!$E$2:$E$727,MATCH($I340,'UK Institution Coverage'!$A$2:$A$727,0)),0))</f>
        <v/>
      </c>
      <c r="C340" s="2" t="str">
        <f>IF($I340="","",IFERROR(INDEX('UK Institution Coverage'!$F$2:$F$727,MATCH($I340,'UK Institution Coverage'!$A$2:$A$727,0)),0))</f>
        <v/>
      </c>
      <c r="D340" s="2" t="str">
        <f>IF($I340="","",IFERROR(INDEX('UK Institution Coverage'!$J$2:$J$727,MATCH($I340,'UK Institution Coverage'!$A$2:$A$727,0)),0))</f>
        <v/>
      </c>
      <c r="E340" s="2" t="str">
        <f>IF($I340="","",IFERROR(INDEX('UK Institution Coverage'!$K$2:$K$727,MATCH($I340,'UK Institution Coverage'!$A$2:$A$727,0)),0))</f>
        <v/>
      </c>
      <c r="F340" s="2" t="str">
        <f>IF($I340="","",IFERROR(INDEX('UK Institution Coverage'!$M$2:$M$727,MATCH($I340,'UK Institution Coverage'!$A$2:$A$727,0)),0))</f>
        <v/>
      </c>
      <c r="G340" s="2" t="str">
        <f t="shared" si="10"/>
        <v/>
      </c>
      <c r="H340" s="2" t="str">
        <f t="shared" si="11"/>
        <v/>
      </c>
    </row>
    <row r="341" spans="1:8" ht="15" customHeight="1">
      <c r="A341" s="2"/>
      <c r="B341" s="2" t="str">
        <f>IF($I341="","",IFERROR(INDEX('UK Institution Coverage'!$E$2:$E$727,MATCH($I341,'UK Institution Coverage'!$A$2:$A$727,0)),0))</f>
        <v/>
      </c>
      <c r="C341" s="2" t="str">
        <f>IF($I341="","",IFERROR(INDEX('UK Institution Coverage'!$F$2:$F$727,MATCH($I341,'UK Institution Coverage'!$A$2:$A$727,0)),0))</f>
        <v/>
      </c>
      <c r="D341" s="2" t="str">
        <f>IF($I341="","",IFERROR(INDEX('UK Institution Coverage'!$J$2:$J$727,MATCH($I341,'UK Institution Coverage'!$A$2:$A$727,0)),0))</f>
        <v/>
      </c>
      <c r="E341" s="2" t="str">
        <f>IF($I341="","",IFERROR(INDEX('UK Institution Coverage'!$K$2:$K$727,MATCH($I341,'UK Institution Coverage'!$A$2:$A$727,0)),0))</f>
        <v/>
      </c>
      <c r="F341" s="2" t="str">
        <f>IF($I341="","",IFERROR(INDEX('UK Institution Coverage'!$M$2:$M$727,MATCH($I341,'UK Institution Coverage'!$A$2:$A$727,0)),0))</f>
        <v/>
      </c>
      <c r="G341" s="2" t="str">
        <f t="shared" si="10"/>
        <v/>
      </c>
      <c r="H341" s="2" t="str">
        <f t="shared" si="11"/>
        <v/>
      </c>
    </row>
    <row r="342" spans="1:8" ht="15" customHeight="1">
      <c r="A342" s="2"/>
      <c r="B342" s="2" t="str">
        <f>IF($I342="","",IFERROR(INDEX('UK Institution Coverage'!$E$2:$E$727,MATCH($I342,'UK Institution Coverage'!$A$2:$A$727,0)),0))</f>
        <v/>
      </c>
      <c r="C342" s="2" t="str">
        <f>IF($I342="","",IFERROR(INDEX('UK Institution Coverage'!$F$2:$F$727,MATCH($I342,'UK Institution Coverage'!$A$2:$A$727,0)),0))</f>
        <v/>
      </c>
      <c r="D342" s="2" t="str">
        <f>IF($I342="","",IFERROR(INDEX('UK Institution Coverage'!$J$2:$J$727,MATCH($I342,'UK Institution Coverage'!$A$2:$A$727,0)),0))</f>
        <v/>
      </c>
      <c r="E342" s="2" t="str">
        <f>IF($I342="","",IFERROR(INDEX('UK Institution Coverage'!$K$2:$K$727,MATCH($I342,'UK Institution Coverage'!$A$2:$A$727,0)),0))</f>
        <v/>
      </c>
      <c r="F342" s="2" t="str">
        <f>IF($I342="","",IFERROR(INDEX('UK Institution Coverage'!$M$2:$M$727,MATCH($I342,'UK Institution Coverage'!$A$2:$A$727,0)),0))</f>
        <v/>
      </c>
      <c r="G342" s="2" t="str">
        <f t="shared" si="10"/>
        <v/>
      </c>
      <c r="H342" s="2" t="str">
        <f t="shared" si="11"/>
        <v/>
      </c>
    </row>
    <row r="343" spans="1:8" ht="15" customHeight="1">
      <c r="A343" s="2"/>
      <c r="B343" s="2" t="str">
        <f>IF($I343="","",IFERROR(INDEX('UK Institution Coverage'!$E$2:$E$727,MATCH($I343,'UK Institution Coverage'!$A$2:$A$727,0)),0))</f>
        <v/>
      </c>
      <c r="C343" s="2" t="str">
        <f>IF($I343="","",IFERROR(INDEX('UK Institution Coverage'!$F$2:$F$727,MATCH($I343,'UK Institution Coverage'!$A$2:$A$727,0)),0))</f>
        <v/>
      </c>
      <c r="D343" s="2" t="str">
        <f>IF($I343="","",IFERROR(INDEX('UK Institution Coverage'!$J$2:$J$727,MATCH($I343,'UK Institution Coverage'!$A$2:$A$727,0)),0))</f>
        <v/>
      </c>
      <c r="E343" s="2" t="str">
        <f>IF($I343="","",IFERROR(INDEX('UK Institution Coverage'!$K$2:$K$727,MATCH($I343,'UK Institution Coverage'!$A$2:$A$727,0)),0))</f>
        <v/>
      </c>
      <c r="F343" s="2" t="str">
        <f>IF($I343="","",IFERROR(INDEX('UK Institution Coverage'!$M$2:$M$727,MATCH($I343,'UK Institution Coverage'!$A$2:$A$727,0)),0))</f>
        <v/>
      </c>
      <c r="G343" s="2" t="str">
        <f t="shared" si="10"/>
        <v/>
      </c>
      <c r="H343" s="2" t="str">
        <f t="shared" si="11"/>
        <v/>
      </c>
    </row>
    <row r="344" spans="1:8" ht="15" customHeight="1">
      <c r="A344" s="2"/>
      <c r="B344" s="2" t="str">
        <f>IF($I344="","",IFERROR(INDEX('UK Institution Coverage'!$E$2:$E$727,MATCH($I344,'UK Institution Coverage'!$A$2:$A$727,0)),0))</f>
        <v/>
      </c>
      <c r="C344" s="2" t="str">
        <f>IF($I344="","",IFERROR(INDEX('UK Institution Coverage'!$F$2:$F$727,MATCH($I344,'UK Institution Coverage'!$A$2:$A$727,0)),0))</f>
        <v/>
      </c>
      <c r="D344" s="2" t="str">
        <f>IF($I344="","",IFERROR(INDEX('UK Institution Coverage'!$J$2:$J$727,MATCH($I344,'UK Institution Coverage'!$A$2:$A$727,0)),0))</f>
        <v/>
      </c>
      <c r="E344" s="2" t="str">
        <f>IF($I344="","",IFERROR(INDEX('UK Institution Coverage'!$K$2:$K$727,MATCH($I344,'UK Institution Coverage'!$A$2:$A$727,0)),0))</f>
        <v/>
      </c>
      <c r="F344" s="2" t="str">
        <f>IF($I344="","",IFERROR(INDEX('UK Institution Coverage'!$M$2:$M$727,MATCH($I344,'UK Institution Coverage'!$A$2:$A$727,0)),0))</f>
        <v/>
      </c>
      <c r="G344" s="2" t="str">
        <f t="shared" si="10"/>
        <v/>
      </c>
      <c r="H344" s="2" t="str">
        <f t="shared" si="11"/>
        <v/>
      </c>
    </row>
    <row r="345" spans="1:8" ht="15" customHeight="1">
      <c r="A345" s="2"/>
      <c r="B345" s="2" t="str">
        <f>IF($I345="","",IFERROR(INDEX('UK Institution Coverage'!$E$2:$E$727,MATCH($I345,'UK Institution Coverage'!$A$2:$A$727,0)),0))</f>
        <v/>
      </c>
      <c r="C345" s="2" t="str">
        <f>IF($I345="","",IFERROR(INDEX('UK Institution Coverage'!$F$2:$F$727,MATCH($I345,'UK Institution Coverage'!$A$2:$A$727,0)),0))</f>
        <v/>
      </c>
      <c r="D345" s="2" t="str">
        <f>IF($I345="","",IFERROR(INDEX('UK Institution Coverage'!$J$2:$J$727,MATCH($I345,'UK Institution Coverage'!$A$2:$A$727,0)),0))</f>
        <v/>
      </c>
      <c r="E345" s="2" t="str">
        <f>IF($I345="","",IFERROR(INDEX('UK Institution Coverage'!$K$2:$K$727,MATCH($I345,'UK Institution Coverage'!$A$2:$A$727,0)),0))</f>
        <v/>
      </c>
      <c r="F345" s="2" t="str">
        <f>IF($I345="","",IFERROR(INDEX('UK Institution Coverage'!$M$2:$M$727,MATCH($I345,'UK Institution Coverage'!$A$2:$A$727,0)),0))</f>
        <v/>
      </c>
      <c r="G345" s="2" t="str">
        <f t="shared" si="10"/>
        <v/>
      </c>
      <c r="H345" s="2" t="str">
        <f t="shared" si="11"/>
        <v/>
      </c>
    </row>
    <row r="346" spans="1:8" ht="15" customHeight="1">
      <c r="A346" s="2"/>
      <c r="B346" s="2" t="str">
        <f>IF($I346="","",IFERROR(INDEX('UK Institution Coverage'!$E$2:$E$727,MATCH($I346,'UK Institution Coverage'!$A$2:$A$727,0)),0))</f>
        <v/>
      </c>
      <c r="C346" s="2" t="str">
        <f>IF($I346="","",IFERROR(INDEX('UK Institution Coverage'!$F$2:$F$727,MATCH($I346,'UK Institution Coverage'!$A$2:$A$727,0)),0))</f>
        <v/>
      </c>
      <c r="D346" s="2" t="str">
        <f>IF($I346="","",IFERROR(INDEX('UK Institution Coverage'!$J$2:$J$727,MATCH($I346,'UK Institution Coverage'!$A$2:$A$727,0)),0))</f>
        <v/>
      </c>
      <c r="E346" s="2" t="str">
        <f>IF($I346="","",IFERROR(INDEX('UK Institution Coverage'!$K$2:$K$727,MATCH($I346,'UK Institution Coverage'!$A$2:$A$727,0)),0))</f>
        <v/>
      </c>
      <c r="F346" s="2" t="str">
        <f>IF($I346="","",IFERROR(INDEX('UK Institution Coverage'!$M$2:$M$727,MATCH($I346,'UK Institution Coverage'!$A$2:$A$727,0)),0))</f>
        <v/>
      </c>
      <c r="G346" s="2" t="str">
        <f t="shared" si="10"/>
        <v/>
      </c>
      <c r="H346" s="2" t="str">
        <f t="shared" si="11"/>
        <v/>
      </c>
    </row>
    <row r="347" spans="1:8" ht="15" customHeight="1">
      <c r="A347" s="2"/>
      <c r="B347" s="2" t="str">
        <f>IF($I347="","",IFERROR(INDEX('UK Institution Coverage'!$E$2:$E$727,MATCH($I347,'UK Institution Coverage'!$A$2:$A$727,0)),0))</f>
        <v/>
      </c>
      <c r="C347" s="2" t="str">
        <f>IF($I347="","",IFERROR(INDEX('UK Institution Coverage'!$F$2:$F$727,MATCH($I347,'UK Institution Coverage'!$A$2:$A$727,0)),0))</f>
        <v/>
      </c>
      <c r="D347" s="2" t="str">
        <f>IF($I347="","",IFERROR(INDEX('UK Institution Coverage'!$J$2:$J$727,MATCH($I347,'UK Institution Coverage'!$A$2:$A$727,0)),0))</f>
        <v/>
      </c>
      <c r="E347" s="2" t="str">
        <f>IF($I347="","",IFERROR(INDEX('UK Institution Coverage'!$K$2:$K$727,MATCH($I347,'UK Institution Coverage'!$A$2:$A$727,0)),0))</f>
        <v/>
      </c>
      <c r="F347" s="2" t="str">
        <f>IF($I347="","",IFERROR(INDEX('UK Institution Coverage'!$M$2:$M$727,MATCH($I347,'UK Institution Coverage'!$A$2:$A$727,0)),0))</f>
        <v/>
      </c>
      <c r="G347" s="2" t="str">
        <f t="shared" si="10"/>
        <v/>
      </c>
      <c r="H347" s="2" t="str">
        <f t="shared" si="11"/>
        <v/>
      </c>
    </row>
    <row r="348" spans="1:8" ht="15" customHeight="1">
      <c r="A348" s="2"/>
      <c r="B348" s="2" t="str">
        <f>IF($I348="","",IFERROR(INDEX('UK Institution Coverage'!$E$2:$E$727,MATCH($I348,'UK Institution Coverage'!$A$2:$A$727,0)),0))</f>
        <v/>
      </c>
      <c r="C348" s="2" t="str">
        <f>IF($I348="","",IFERROR(INDEX('UK Institution Coverage'!$F$2:$F$727,MATCH($I348,'UK Institution Coverage'!$A$2:$A$727,0)),0))</f>
        <v/>
      </c>
      <c r="D348" s="2" t="str">
        <f>IF($I348="","",IFERROR(INDEX('UK Institution Coverage'!$J$2:$J$727,MATCH($I348,'UK Institution Coverage'!$A$2:$A$727,0)),0))</f>
        <v/>
      </c>
      <c r="E348" s="2" t="str">
        <f>IF($I348="","",IFERROR(INDEX('UK Institution Coverage'!$K$2:$K$727,MATCH($I348,'UK Institution Coverage'!$A$2:$A$727,0)),0))</f>
        <v/>
      </c>
      <c r="F348" s="2" t="str">
        <f>IF($I348="","",IFERROR(INDEX('UK Institution Coverage'!$M$2:$M$727,MATCH($I348,'UK Institution Coverage'!$A$2:$A$727,0)),0))</f>
        <v/>
      </c>
      <c r="G348" s="2" t="str">
        <f t="shared" si="10"/>
        <v/>
      </c>
      <c r="H348" s="2" t="str">
        <f t="shared" si="11"/>
        <v/>
      </c>
    </row>
    <row r="349" spans="1:8" ht="15" customHeight="1">
      <c r="A349" s="2"/>
      <c r="B349" s="2" t="str">
        <f>IF($I349="","",IFERROR(INDEX('UK Institution Coverage'!$E$2:$E$727,MATCH($I349,'UK Institution Coverage'!$A$2:$A$727,0)),0))</f>
        <v/>
      </c>
      <c r="C349" s="2" t="str">
        <f>IF($I349="","",IFERROR(INDEX('UK Institution Coverage'!$F$2:$F$727,MATCH($I349,'UK Institution Coverage'!$A$2:$A$727,0)),0))</f>
        <v/>
      </c>
      <c r="D349" s="2" t="str">
        <f>IF($I349="","",IFERROR(INDEX('UK Institution Coverage'!$J$2:$J$727,MATCH($I349,'UK Institution Coverage'!$A$2:$A$727,0)),0))</f>
        <v/>
      </c>
      <c r="E349" s="2" t="str">
        <f>IF($I349="","",IFERROR(INDEX('UK Institution Coverage'!$K$2:$K$727,MATCH($I349,'UK Institution Coverage'!$A$2:$A$727,0)),0))</f>
        <v/>
      </c>
      <c r="F349" s="2" t="str">
        <f>IF($I349="","",IFERROR(INDEX('UK Institution Coverage'!$M$2:$M$727,MATCH($I349,'UK Institution Coverage'!$A$2:$A$727,0)),0))</f>
        <v/>
      </c>
      <c r="G349" s="2" t="str">
        <f t="shared" si="10"/>
        <v/>
      </c>
      <c r="H349" s="2" t="str">
        <f t="shared" si="11"/>
        <v/>
      </c>
    </row>
    <row r="350" spans="1:8" ht="15" customHeight="1">
      <c r="A350" s="2"/>
      <c r="B350" s="2" t="str">
        <f>IF($I350="","",IFERROR(INDEX('UK Institution Coverage'!$E$2:$E$727,MATCH($I350,'UK Institution Coverage'!$A$2:$A$727,0)),0))</f>
        <v/>
      </c>
      <c r="C350" s="2" t="str">
        <f>IF($I350="","",IFERROR(INDEX('UK Institution Coverage'!$F$2:$F$727,MATCH($I350,'UK Institution Coverage'!$A$2:$A$727,0)),0))</f>
        <v/>
      </c>
      <c r="D350" s="2" t="str">
        <f>IF($I350="","",IFERROR(INDEX('UK Institution Coverage'!$J$2:$J$727,MATCH($I350,'UK Institution Coverage'!$A$2:$A$727,0)),0))</f>
        <v/>
      </c>
      <c r="E350" s="2" t="str">
        <f>IF($I350="","",IFERROR(INDEX('UK Institution Coverage'!$K$2:$K$727,MATCH($I350,'UK Institution Coverage'!$A$2:$A$727,0)),0))</f>
        <v/>
      </c>
      <c r="F350" s="2" t="str">
        <f>IF($I350="","",IFERROR(INDEX('UK Institution Coverage'!$M$2:$M$727,MATCH($I350,'UK Institution Coverage'!$A$2:$A$727,0)),0))</f>
        <v/>
      </c>
      <c r="G350" s="2" t="str">
        <f t="shared" si="10"/>
        <v/>
      </c>
      <c r="H350" s="2" t="str">
        <f t="shared" si="11"/>
        <v/>
      </c>
    </row>
    <row r="351" spans="1:8" ht="15" customHeight="1">
      <c r="A351" s="2"/>
      <c r="B351" s="2" t="str">
        <f>IF($I351="","",IFERROR(INDEX('UK Institution Coverage'!$E$2:$E$727,MATCH($I351,'UK Institution Coverage'!$A$2:$A$727,0)),0))</f>
        <v/>
      </c>
      <c r="C351" s="2" t="str">
        <f>IF($I351="","",IFERROR(INDEX('UK Institution Coverage'!$F$2:$F$727,MATCH($I351,'UK Institution Coverage'!$A$2:$A$727,0)),0))</f>
        <v/>
      </c>
      <c r="D351" s="2" t="str">
        <f>IF($I351="","",IFERROR(INDEX('UK Institution Coverage'!$J$2:$J$727,MATCH($I351,'UK Institution Coverage'!$A$2:$A$727,0)),0))</f>
        <v/>
      </c>
      <c r="E351" s="2" t="str">
        <f>IF($I351="","",IFERROR(INDEX('UK Institution Coverage'!$K$2:$K$727,MATCH($I351,'UK Institution Coverage'!$A$2:$A$727,0)),0))</f>
        <v/>
      </c>
      <c r="F351" s="2" t="str">
        <f>IF($I351="","",IFERROR(INDEX('UK Institution Coverage'!$M$2:$M$727,MATCH($I351,'UK Institution Coverage'!$A$2:$A$727,0)),0))</f>
        <v/>
      </c>
      <c r="G351" s="2" t="str">
        <f t="shared" si="10"/>
        <v/>
      </c>
      <c r="H351" s="2" t="str">
        <f t="shared" si="11"/>
        <v/>
      </c>
    </row>
    <row r="352" spans="1:8" ht="15" customHeight="1">
      <c r="A352" s="2"/>
      <c r="B352" s="2" t="str">
        <f>IF($I352="","",IFERROR(INDEX('UK Institution Coverage'!$E$2:$E$727,MATCH($I352,'UK Institution Coverage'!$A$2:$A$727,0)),0))</f>
        <v/>
      </c>
      <c r="C352" s="2" t="str">
        <f>IF($I352="","",IFERROR(INDEX('UK Institution Coverage'!$F$2:$F$727,MATCH($I352,'UK Institution Coverage'!$A$2:$A$727,0)),0))</f>
        <v/>
      </c>
      <c r="D352" s="2" t="str">
        <f>IF($I352="","",IFERROR(INDEX('UK Institution Coverage'!$J$2:$J$727,MATCH($I352,'UK Institution Coverage'!$A$2:$A$727,0)),0))</f>
        <v/>
      </c>
      <c r="E352" s="2" t="str">
        <f>IF($I352="","",IFERROR(INDEX('UK Institution Coverage'!$K$2:$K$727,MATCH($I352,'UK Institution Coverage'!$A$2:$A$727,0)),0))</f>
        <v/>
      </c>
      <c r="F352" s="2" t="str">
        <f>IF($I352="","",IFERROR(INDEX('UK Institution Coverage'!$M$2:$M$727,MATCH($I352,'UK Institution Coverage'!$A$2:$A$727,0)),0))</f>
        <v/>
      </c>
      <c r="G352" s="2" t="str">
        <f t="shared" si="10"/>
        <v/>
      </c>
      <c r="H352" s="2" t="str">
        <f t="shared" si="11"/>
        <v/>
      </c>
    </row>
    <row r="353" spans="1:8" ht="15" customHeight="1">
      <c r="A353" s="2"/>
      <c r="B353" s="2" t="str">
        <f>IF($I353="","",IFERROR(INDEX('UK Institution Coverage'!$E$2:$E$727,MATCH($I353,'UK Institution Coverage'!$A$2:$A$727,0)),0))</f>
        <v/>
      </c>
      <c r="C353" s="2" t="str">
        <f>IF($I353="","",IFERROR(INDEX('UK Institution Coverage'!$F$2:$F$727,MATCH($I353,'UK Institution Coverage'!$A$2:$A$727,0)),0))</f>
        <v/>
      </c>
      <c r="D353" s="2" t="str">
        <f>IF($I353="","",IFERROR(INDEX('UK Institution Coverage'!$J$2:$J$727,MATCH($I353,'UK Institution Coverage'!$A$2:$A$727,0)),0))</f>
        <v/>
      </c>
      <c r="E353" s="2" t="str">
        <f>IF($I353="","",IFERROR(INDEX('UK Institution Coverage'!$K$2:$K$727,MATCH($I353,'UK Institution Coverage'!$A$2:$A$727,0)),0))</f>
        <v/>
      </c>
      <c r="F353" s="2" t="str">
        <f>IF($I353="","",IFERROR(INDEX('UK Institution Coverage'!$M$2:$M$727,MATCH($I353,'UK Institution Coverage'!$A$2:$A$727,0)),0))</f>
        <v/>
      </c>
      <c r="G353" s="2" t="str">
        <f t="shared" si="10"/>
        <v/>
      </c>
      <c r="H353" s="2" t="str">
        <f t="shared" si="11"/>
        <v/>
      </c>
    </row>
    <row r="354" spans="1:8" ht="15" customHeight="1">
      <c r="A354" s="2"/>
      <c r="B354" s="2" t="str">
        <f>IF($I354="","",IFERROR(INDEX('UK Institution Coverage'!$E$2:$E$727,MATCH($I354,'UK Institution Coverage'!$A$2:$A$727,0)),0))</f>
        <v/>
      </c>
      <c r="C354" s="2" t="str">
        <f>IF($I354="","",IFERROR(INDEX('UK Institution Coverage'!$F$2:$F$727,MATCH($I354,'UK Institution Coverage'!$A$2:$A$727,0)),0))</f>
        <v/>
      </c>
      <c r="D354" s="2" t="str">
        <f>IF($I354="","",IFERROR(INDEX('UK Institution Coverage'!$J$2:$J$727,MATCH($I354,'UK Institution Coverage'!$A$2:$A$727,0)),0))</f>
        <v/>
      </c>
      <c r="E354" s="2" t="str">
        <f>IF($I354="","",IFERROR(INDEX('UK Institution Coverage'!$K$2:$K$727,MATCH($I354,'UK Institution Coverage'!$A$2:$A$727,0)),0))</f>
        <v/>
      </c>
      <c r="F354" s="2" t="str">
        <f>IF($I354="","",IFERROR(INDEX('UK Institution Coverage'!$M$2:$M$727,MATCH($I354,'UK Institution Coverage'!$A$2:$A$727,0)),0))</f>
        <v/>
      </c>
      <c r="G354" s="2" t="str">
        <f t="shared" si="10"/>
        <v/>
      </c>
      <c r="H354" s="2" t="str">
        <f t="shared" si="11"/>
        <v/>
      </c>
    </row>
    <row r="355" spans="1:8" ht="15" customHeight="1">
      <c r="A355" s="2"/>
      <c r="B355" s="2" t="str">
        <f>IF($I355="","",IFERROR(INDEX('UK Institution Coverage'!$E$2:$E$727,MATCH($I355,'UK Institution Coverage'!$A$2:$A$727,0)),0))</f>
        <v/>
      </c>
      <c r="C355" s="2" t="str">
        <f>IF($I355="","",IFERROR(INDEX('UK Institution Coverage'!$F$2:$F$727,MATCH($I355,'UK Institution Coverage'!$A$2:$A$727,0)),0))</f>
        <v/>
      </c>
      <c r="D355" s="2" t="str">
        <f>IF($I355="","",IFERROR(INDEX('UK Institution Coverage'!$J$2:$J$727,MATCH($I355,'UK Institution Coverage'!$A$2:$A$727,0)),0))</f>
        <v/>
      </c>
      <c r="E355" s="2" t="str">
        <f>IF($I355="","",IFERROR(INDEX('UK Institution Coverage'!$K$2:$K$727,MATCH($I355,'UK Institution Coverage'!$A$2:$A$727,0)),0))</f>
        <v/>
      </c>
      <c r="F355" s="2" t="str">
        <f>IF($I355="","",IFERROR(INDEX('UK Institution Coverage'!$M$2:$M$727,MATCH($I355,'UK Institution Coverage'!$A$2:$A$727,0)),0))</f>
        <v/>
      </c>
      <c r="G355" s="2" t="str">
        <f t="shared" si="10"/>
        <v/>
      </c>
      <c r="H355" s="2" t="str">
        <f t="shared" si="11"/>
        <v/>
      </c>
    </row>
    <row r="356" spans="1:8" ht="15" customHeight="1">
      <c r="A356" s="2"/>
      <c r="B356" s="2" t="str">
        <f>IF($I356="","",IFERROR(INDEX('UK Institution Coverage'!$E$2:$E$727,MATCH($I356,'UK Institution Coverage'!$A$2:$A$727,0)),0))</f>
        <v/>
      </c>
      <c r="C356" s="2" t="str">
        <f>IF($I356="","",IFERROR(INDEX('UK Institution Coverage'!$F$2:$F$727,MATCH($I356,'UK Institution Coverage'!$A$2:$A$727,0)),0))</f>
        <v/>
      </c>
      <c r="D356" s="2" t="str">
        <f>IF($I356="","",IFERROR(INDEX('UK Institution Coverage'!$J$2:$J$727,MATCH($I356,'UK Institution Coverage'!$A$2:$A$727,0)),0))</f>
        <v/>
      </c>
      <c r="E356" s="2" t="str">
        <f>IF($I356="","",IFERROR(INDEX('UK Institution Coverage'!$K$2:$K$727,MATCH($I356,'UK Institution Coverage'!$A$2:$A$727,0)),0))</f>
        <v/>
      </c>
      <c r="F356" s="2" t="str">
        <f>IF($I356="","",IFERROR(INDEX('UK Institution Coverage'!$M$2:$M$727,MATCH($I356,'UK Institution Coverage'!$A$2:$A$727,0)),0))</f>
        <v/>
      </c>
      <c r="G356" s="2" t="str">
        <f t="shared" si="10"/>
        <v/>
      </c>
      <c r="H356" s="2" t="str">
        <f t="shared" si="11"/>
        <v/>
      </c>
    </row>
    <row r="357" spans="1:8" ht="15" customHeight="1">
      <c r="A357" s="2"/>
      <c r="B357" s="2" t="str">
        <f>IF($I357="","",IFERROR(INDEX('UK Institution Coverage'!$E$2:$E$727,MATCH($I357,'UK Institution Coverage'!$A$2:$A$727,0)),0))</f>
        <v/>
      </c>
      <c r="C357" s="2" t="str">
        <f>IF($I357="","",IFERROR(INDEX('UK Institution Coverage'!$F$2:$F$727,MATCH($I357,'UK Institution Coverage'!$A$2:$A$727,0)),0))</f>
        <v/>
      </c>
      <c r="D357" s="2" t="str">
        <f>IF($I357="","",IFERROR(INDEX('UK Institution Coverage'!$J$2:$J$727,MATCH($I357,'UK Institution Coverage'!$A$2:$A$727,0)),0))</f>
        <v/>
      </c>
      <c r="E357" s="2" t="str">
        <f>IF($I357="","",IFERROR(INDEX('UK Institution Coverage'!$K$2:$K$727,MATCH($I357,'UK Institution Coverage'!$A$2:$A$727,0)),0))</f>
        <v/>
      </c>
      <c r="F357" s="2" t="str">
        <f>IF($I357="","",IFERROR(INDEX('UK Institution Coverage'!$M$2:$M$727,MATCH($I357,'UK Institution Coverage'!$A$2:$A$727,0)),0))</f>
        <v/>
      </c>
      <c r="G357" s="2" t="str">
        <f t="shared" si="10"/>
        <v/>
      </c>
      <c r="H357" s="2" t="str">
        <f t="shared" si="11"/>
        <v/>
      </c>
    </row>
    <row r="358" spans="1:8" ht="15" customHeight="1">
      <c r="A358" s="2"/>
      <c r="B358" s="2" t="str">
        <f>IF($I358="","",IFERROR(INDEX('UK Institution Coverage'!$E$2:$E$727,MATCH($I358,'UK Institution Coverage'!$A$2:$A$727,0)),0))</f>
        <v/>
      </c>
      <c r="C358" s="2" t="str">
        <f>IF($I358="","",IFERROR(INDEX('UK Institution Coverage'!$F$2:$F$727,MATCH($I358,'UK Institution Coverage'!$A$2:$A$727,0)),0))</f>
        <v/>
      </c>
      <c r="D358" s="2" t="str">
        <f>IF($I358="","",IFERROR(INDEX('UK Institution Coverage'!$J$2:$J$727,MATCH($I358,'UK Institution Coverage'!$A$2:$A$727,0)),0))</f>
        <v/>
      </c>
      <c r="E358" s="2" t="str">
        <f>IF($I358="","",IFERROR(INDEX('UK Institution Coverage'!$K$2:$K$727,MATCH($I358,'UK Institution Coverage'!$A$2:$A$727,0)),0))</f>
        <v/>
      </c>
      <c r="F358" s="2" t="str">
        <f>IF($I358="","",IFERROR(INDEX('UK Institution Coverage'!$M$2:$M$727,MATCH($I358,'UK Institution Coverage'!$A$2:$A$727,0)),0))</f>
        <v/>
      </c>
      <c r="G358" s="2" t="str">
        <f t="shared" si="10"/>
        <v/>
      </c>
      <c r="H358" s="2" t="str">
        <f t="shared" si="11"/>
        <v/>
      </c>
    </row>
    <row r="359" spans="1:8" ht="15" customHeight="1">
      <c r="A359" s="2"/>
      <c r="B359" s="2" t="str">
        <f>IF($I359="","",IFERROR(INDEX('UK Institution Coverage'!$E$2:$E$727,MATCH($I359,'UK Institution Coverage'!$A$2:$A$727,0)),0))</f>
        <v/>
      </c>
      <c r="C359" s="2" t="str">
        <f>IF($I359="","",IFERROR(INDEX('UK Institution Coverage'!$F$2:$F$727,MATCH($I359,'UK Institution Coverage'!$A$2:$A$727,0)),0))</f>
        <v/>
      </c>
      <c r="D359" s="2" t="str">
        <f>IF($I359="","",IFERROR(INDEX('UK Institution Coverage'!$J$2:$J$727,MATCH($I359,'UK Institution Coverage'!$A$2:$A$727,0)),0))</f>
        <v/>
      </c>
      <c r="E359" s="2" t="str">
        <f>IF($I359="","",IFERROR(INDEX('UK Institution Coverage'!$K$2:$K$727,MATCH($I359,'UK Institution Coverage'!$A$2:$A$727,0)),0))</f>
        <v/>
      </c>
      <c r="F359" s="2" t="str">
        <f>IF($I359="","",IFERROR(INDEX('UK Institution Coverage'!$M$2:$M$727,MATCH($I359,'UK Institution Coverage'!$A$2:$A$727,0)),0))</f>
        <v/>
      </c>
      <c r="G359" s="2" t="str">
        <f t="shared" si="10"/>
        <v/>
      </c>
      <c r="H359" s="2" t="str">
        <f t="shared" si="11"/>
        <v/>
      </c>
    </row>
    <row r="360" spans="1:8" ht="15" customHeight="1">
      <c r="A360" s="2"/>
      <c r="B360" s="2" t="str">
        <f>IF($I360="","",IFERROR(INDEX('UK Institution Coverage'!$E$2:$E$727,MATCH($I360,'UK Institution Coverage'!$A$2:$A$727,0)),0))</f>
        <v/>
      </c>
      <c r="C360" s="2" t="str">
        <f>IF($I360="","",IFERROR(INDEX('UK Institution Coverage'!$F$2:$F$727,MATCH($I360,'UK Institution Coverage'!$A$2:$A$727,0)),0))</f>
        <v/>
      </c>
      <c r="D360" s="2" t="str">
        <f>IF($I360="","",IFERROR(INDEX('UK Institution Coverage'!$J$2:$J$727,MATCH($I360,'UK Institution Coverage'!$A$2:$A$727,0)),0))</f>
        <v/>
      </c>
      <c r="E360" s="2" t="str">
        <f>IF($I360="","",IFERROR(INDEX('UK Institution Coverage'!$K$2:$K$727,MATCH($I360,'UK Institution Coverage'!$A$2:$A$727,0)),0))</f>
        <v/>
      </c>
      <c r="F360" s="2" t="str">
        <f>IF($I360="","",IFERROR(INDEX('UK Institution Coverage'!$M$2:$M$727,MATCH($I360,'UK Institution Coverage'!$A$2:$A$727,0)),0))</f>
        <v/>
      </c>
      <c r="G360" s="2" t="str">
        <f t="shared" si="10"/>
        <v/>
      </c>
      <c r="H360" s="2" t="str">
        <f t="shared" si="11"/>
        <v/>
      </c>
    </row>
    <row r="361" spans="1:8" ht="15" customHeight="1">
      <c r="A361" s="2"/>
      <c r="B361" s="2" t="str">
        <f>IF($I361="","",IFERROR(INDEX('UK Institution Coverage'!$E$2:$E$727,MATCH($I361,'UK Institution Coverage'!$A$2:$A$727,0)),0))</f>
        <v/>
      </c>
      <c r="C361" s="2" t="str">
        <f>IF($I361="","",IFERROR(INDEX('UK Institution Coverage'!$F$2:$F$727,MATCH($I361,'UK Institution Coverage'!$A$2:$A$727,0)),0))</f>
        <v/>
      </c>
      <c r="D361" s="2" t="str">
        <f>IF($I361="","",IFERROR(INDEX('UK Institution Coverage'!$J$2:$J$727,MATCH($I361,'UK Institution Coverage'!$A$2:$A$727,0)),0))</f>
        <v/>
      </c>
      <c r="E361" s="2" t="str">
        <f>IF($I361="","",IFERROR(INDEX('UK Institution Coverage'!$K$2:$K$727,MATCH($I361,'UK Institution Coverage'!$A$2:$A$727,0)),0))</f>
        <v/>
      </c>
      <c r="F361" s="2" t="str">
        <f>IF($I361="","",IFERROR(INDEX('UK Institution Coverage'!$M$2:$M$727,MATCH($I361,'UK Institution Coverage'!$A$2:$A$727,0)),0))</f>
        <v/>
      </c>
      <c r="G361" s="2" t="str">
        <f t="shared" si="10"/>
        <v/>
      </c>
      <c r="H361" s="2" t="str">
        <f t="shared" si="11"/>
        <v/>
      </c>
    </row>
    <row r="362" spans="1:8" ht="15" customHeight="1">
      <c r="A362" s="2"/>
      <c r="B362" s="2" t="str">
        <f>IF($I362="","",IFERROR(INDEX('UK Institution Coverage'!$E$2:$E$727,MATCH($I362,'UK Institution Coverage'!$A$2:$A$727,0)),0))</f>
        <v/>
      </c>
      <c r="C362" s="2" t="str">
        <f>IF($I362="","",IFERROR(INDEX('UK Institution Coverage'!$F$2:$F$727,MATCH($I362,'UK Institution Coverage'!$A$2:$A$727,0)),0))</f>
        <v/>
      </c>
      <c r="D362" s="2" t="str">
        <f>IF($I362="","",IFERROR(INDEX('UK Institution Coverage'!$J$2:$J$727,MATCH($I362,'UK Institution Coverage'!$A$2:$A$727,0)),0))</f>
        <v/>
      </c>
      <c r="E362" s="2" t="str">
        <f>IF($I362="","",IFERROR(INDEX('UK Institution Coverage'!$K$2:$K$727,MATCH($I362,'UK Institution Coverage'!$A$2:$A$727,0)),0))</f>
        <v/>
      </c>
      <c r="F362" s="2" t="str">
        <f>IF($I362="","",IFERROR(INDEX('UK Institution Coverage'!$M$2:$M$727,MATCH($I362,'UK Institution Coverage'!$A$2:$A$727,0)),0))</f>
        <v/>
      </c>
      <c r="G362" s="2" t="str">
        <f t="shared" si="10"/>
        <v/>
      </c>
      <c r="H362" s="2" t="str">
        <f t="shared" si="11"/>
        <v/>
      </c>
    </row>
    <row r="363" spans="1:8" ht="15" customHeight="1">
      <c r="A363" s="2"/>
      <c r="B363" s="2" t="str">
        <f>IF($I363="","",IFERROR(INDEX('UK Institution Coverage'!$E$2:$E$727,MATCH($I363,'UK Institution Coverage'!$A$2:$A$727,0)),0))</f>
        <v/>
      </c>
      <c r="C363" s="2" t="str">
        <f>IF($I363="","",IFERROR(INDEX('UK Institution Coverage'!$F$2:$F$727,MATCH($I363,'UK Institution Coverage'!$A$2:$A$727,0)),0))</f>
        <v/>
      </c>
      <c r="D363" s="2" t="str">
        <f>IF($I363="","",IFERROR(INDEX('UK Institution Coverage'!$J$2:$J$727,MATCH($I363,'UK Institution Coverage'!$A$2:$A$727,0)),0))</f>
        <v/>
      </c>
      <c r="E363" s="2" t="str">
        <f>IF($I363="","",IFERROR(INDEX('UK Institution Coverage'!$K$2:$K$727,MATCH($I363,'UK Institution Coverage'!$A$2:$A$727,0)),0))</f>
        <v/>
      </c>
      <c r="F363" s="2" t="str">
        <f>IF($I363="","",IFERROR(INDEX('UK Institution Coverage'!$M$2:$M$727,MATCH($I363,'UK Institution Coverage'!$A$2:$A$727,0)),0))</f>
        <v/>
      </c>
      <c r="G363" s="2" t="str">
        <f t="shared" si="10"/>
        <v/>
      </c>
      <c r="H363" s="2" t="str">
        <f t="shared" si="11"/>
        <v/>
      </c>
    </row>
    <row r="364" spans="1:8" ht="15" customHeight="1">
      <c r="A364" s="2"/>
      <c r="B364" s="2" t="str">
        <f>IF($I364="","",IFERROR(INDEX('UK Institution Coverage'!$E$2:$E$727,MATCH($I364,'UK Institution Coverage'!$A$2:$A$727,0)),0))</f>
        <v/>
      </c>
      <c r="C364" s="2" t="str">
        <f>IF($I364="","",IFERROR(INDEX('UK Institution Coverage'!$F$2:$F$727,MATCH($I364,'UK Institution Coverage'!$A$2:$A$727,0)),0))</f>
        <v/>
      </c>
      <c r="D364" s="2" t="str">
        <f>IF($I364="","",IFERROR(INDEX('UK Institution Coverage'!$J$2:$J$727,MATCH($I364,'UK Institution Coverage'!$A$2:$A$727,0)),0))</f>
        <v/>
      </c>
      <c r="E364" s="2" t="str">
        <f>IF($I364="","",IFERROR(INDEX('UK Institution Coverage'!$K$2:$K$727,MATCH($I364,'UK Institution Coverage'!$A$2:$A$727,0)),0))</f>
        <v/>
      </c>
      <c r="F364" s="2" t="str">
        <f>IF($I364="","",IFERROR(INDEX('UK Institution Coverage'!$M$2:$M$727,MATCH($I364,'UK Institution Coverage'!$A$2:$A$727,0)),0))</f>
        <v/>
      </c>
      <c r="G364" s="2" t="str">
        <f t="shared" si="10"/>
        <v/>
      </c>
      <c r="H364" s="2" t="str">
        <f t="shared" si="11"/>
        <v/>
      </c>
    </row>
    <row r="365" spans="1:8" ht="15" customHeight="1">
      <c r="A365" s="2"/>
      <c r="B365" s="2" t="str">
        <f>IF($I365="","",IFERROR(INDEX('UK Institution Coverage'!$E$2:$E$727,MATCH($I365,'UK Institution Coverage'!$A$2:$A$727,0)),0))</f>
        <v/>
      </c>
      <c r="C365" s="2" t="str">
        <f>IF($I365="","",IFERROR(INDEX('UK Institution Coverage'!$F$2:$F$727,MATCH($I365,'UK Institution Coverage'!$A$2:$A$727,0)),0))</f>
        <v/>
      </c>
      <c r="D365" s="2" t="str">
        <f>IF($I365="","",IFERROR(INDEX('UK Institution Coverage'!$J$2:$J$727,MATCH($I365,'UK Institution Coverage'!$A$2:$A$727,0)),0))</f>
        <v/>
      </c>
      <c r="E365" s="2" t="str">
        <f>IF($I365="","",IFERROR(INDEX('UK Institution Coverage'!$K$2:$K$727,MATCH($I365,'UK Institution Coverage'!$A$2:$A$727,0)),0))</f>
        <v/>
      </c>
      <c r="F365" s="2" t="str">
        <f>IF($I365="","",IFERROR(INDEX('UK Institution Coverage'!$M$2:$M$727,MATCH($I365,'UK Institution Coverage'!$A$2:$A$727,0)),0))</f>
        <v/>
      </c>
      <c r="G365" s="2" t="str">
        <f t="shared" si="10"/>
        <v/>
      </c>
      <c r="H365" s="2" t="str">
        <f t="shared" si="11"/>
        <v/>
      </c>
    </row>
    <row r="366" spans="1:8" ht="15" customHeight="1">
      <c r="A366" s="2"/>
      <c r="B366" s="2" t="str">
        <f>IF($I366="","",IFERROR(INDEX('UK Institution Coverage'!$E$2:$E$727,MATCH($I366,'UK Institution Coverage'!$A$2:$A$727,0)),0))</f>
        <v/>
      </c>
      <c r="C366" s="2" t="str">
        <f>IF($I366="","",IFERROR(INDEX('UK Institution Coverage'!$F$2:$F$727,MATCH($I366,'UK Institution Coverage'!$A$2:$A$727,0)),0))</f>
        <v/>
      </c>
      <c r="D366" s="2" t="str">
        <f>IF($I366="","",IFERROR(INDEX('UK Institution Coverage'!$J$2:$J$727,MATCH($I366,'UK Institution Coverage'!$A$2:$A$727,0)),0))</f>
        <v/>
      </c>
      <c r="E366" s="2" t="str">
        <f>IF($I366="","",IFERROR(INDEX('UK Institution Coverage'!$K$2:$K$727,MATCH($I366,'UK Institution Coverage'!$A$2:$A$727,0)),0))</f>
        <v/>
      </c>
      <c r="F366" s="2" t="str">
        <f>IF($I366="","",IFERROR(INDEX('UK Institution Coverage'!$M$2:$M$727,MATCH($I366,'UK Institution Coverage'!$A$2:$A$727,0)),0))</f>
        <v/>
      </c>
      <c r="G366" s="2" t="str">
        <f t="shared" si="10"/>
        <v/>
      </c>
      <c r="H366" s="2" t="str">
        <f t="shared" si="11"/>
        <v/>
      </c>
    </row>
    <row r="367" spans="1:8" ht="15" customHeight="1">
      <c r="A367" s="2"/>
      <c r="B367" s="2" t="str">
        <f>IF($I367="","",IFERROR(INDEX('UK Institution Coverage'!$E$2:$E$727,MATCH($I367,'UK Institution Coverage'!$A$2:$A$727,0)),0))</f>
        <v/>
      </c>
      <c r="C367" s="2" t="str">
        <f>IF($I367="","",IFERROR(INDEX('UK Institution Coverage'!$F$2:$F$727,MATCH($I367,'UK Institution Coverage'!$A$2:$A$727,0)),0))</f>
        <v/>
      </c>
      <c r="D367" s="2" t="str">
        <f>IF($I367="","",IFERROR(INDEX('UK Institution Coverage'!$J$2:$J$727,MATCH($I367,'UK Institution Coverage'!$A$2:$A$727,0)),0))</f>
        <v/>
      </c>
      <c r="E367" s="2" t="str">
        <f>IF($I367="","",IFERROR(INDEX('UK Institution Coverage'!$K$2:$K$727,MATCH($I367,'UK Institution Coverage'!$A$2:$A$727,0)),0))</f>
        <v/>
      </c>
      <c r="F367" s="2" t="str">
        <f>IF($I367="","",IFERROR(INDEX('UK Institution Coverage'!$M$2:$M$727,MATCH($I367,'UK Institution Coverage'!$A$2:$A$727,0)),0))</f>
        <v/>
      </c>
      <c r="G367" s="2" t="str">
        <f t="shared" si="10"/>
        <v/>
      </c>
      <c r="H367" s="2" t="str">
        <f t="shared" si="11"/>
        <v/>
      </c>
    </row>
    <row r="368" spans="1:8" ht="15" customHeight="1">
      <c r="A368" s="2"/>
      <c r="B368" s="2" t="str">
        <f>IF($I368="","",IFERROR(INDEX('UK Institution Coverage'!$E$2:$E$727,MATCH($I368,'UK Institution Coverage'!$A$2:$A$727,0)),0))</f>
        <v/>
      </c>
      <c r="C368" s="2" t="str">
        <f>IF($I368="","",IFERROR(INDEX('UK Institution Coverage'!$F$2:$F$727,MATCH($I368,'UK Institution Coverage'!$A$2:$A$727,0)),0))</f>
        <v/>
      </c>
      <c r="D368" s="2" t="str">
        <f>IF($I368="","",IFERROR(INDEX('UK Institution Coverage'!$J$2:$J$727,MATCH($I368,'UK Institution Coverage'!$A$2:$A$727,0)),0))</f>
        <v/>
      </c>
      <c r="E368" s="2" t="str">
        <f>IF($I368="","",IFERROR(INDEX('UK Institution Coverage'!$K$2:$K$727,MATCH($I368,'UK Institution Coverage'!$A$2:$A$727,0)),0))</f>
        <v/>
      </c>
      <c r="F368" s="2" t="str">
        <f>IF($I368="","",IFERROR(INDEX('UK Institution Coverage'!$M$2:$M$727,MATCH($I368,'UK Institution Coverage'!$A$2:$A$727,0)),0))</f>
        <v/>
      </c>
      <c r="G368" s="2" t="str">
        <f t="shared" si="10"/>
        <v/>
      </c>
      <c r="H368" s="2" t="str">
        <f t="shared" si="11"/>
        <v/>
      </c>
    </row>
    <row r="369" spans="1:8" ht="15" customHeight="1">
      <c r="A369" s="2"/>
      <c r="B369" s="2" t="str">
        <f>IF($I369="","",IFERROR(INDEX('UK Institution Coverage'!$E$2:$E$727,MATCH($I369,'UK Institution Coverage'!$A$2:$A$727,0)),0))</f>
        <v/>
      </c>
      <c r="C369" s="2" t="str">
        <f>IF($I369="","",IFERROR(INDEX('UK Institution Coverage'!$F$2:$F$727,MATCH($I369,'UK Institution Coverage'!$A$2:$A$727,0)),0))</f>
        <v/>
      </c>
      <c r="D369" s="2" t="str">
        <f>IF($I369="","",IFERROR(INDEX('UK Institution Coverage'!$J$2:$J$727,MATCH($I369,'UK Institution Coverage'!$A$2:$A$727,0)),0))</f>
        <v/>
      </c>
      <c r="E369" s="2" t="str">
        <f>IF($I369="","",IFERROR(INDEX('UK Institution Coverage'!$K$2:$K$727,MATCH($I369,'UK Institution Coverage'!$A$2:$A$727,0)),0))</f>
        <v/>
      </c>
      <c r="F369" s="2" t="str">
        <f>IF($I369="","",IFERROR(INDEX('UK Institution Coverage'!$M$2:$M$727,MATCH($I369,'UK Institution Coverage'!$A$2:$A$727,0)),0))</f>
        <v/>
      </c>
      <c r="G369" s="2" t="str">
        <f t="shared" si="10"/>
        <v/>
      </c>
      <c r="H369" s="2" t="str">
        <f t="shared" si="11"/>
        <v/>
      </c>
    </row>
    <row r="370" spans="1:8" ht="15" customHeight="1">
      <c r="A370" s="2"/>
      <c r="B370" s="2" t="str">
        <f>IF($I370="","",IFERROR(INDEX('UK Institution Coverage'!$E$2:$E$727,MATCH($I370,'UK Institution Coverage'!$A$2:$A$727,0)),0))</f>
        <v/>
      </c>
      <c r="C370" s="2" t="str">
        <f>IF($I370="","",IFERROR(INDEX('UK Institution Coverage'!$F$2:$F$727,MATCH($I370,'UK Institution Coverage'!$A$2:$A$727,0)),0))</f>
        <v/>
      </c>
      <c r="D370" s="2" t="str">
        <f>IF($I370="","",IFERROR(INDEX('UK Institution Coverage'!$J$2:$J$727,MATCH($I370,'UK Institution Coverage'!$A$2:$A$727,0)),0))</f>
        <v/>
      </c>
      <c r="E370" s="2" t="str">
        <f>IF($I370="","",IFERROR(INDEX('UK Institution Coverage'!$K$2:$K$727,MATCH($I370,'UK Institution Coverage'!$A$2:$A$727,0)),0))</f>
        <v/>
      </c>
      <c r="F370" s="2" t="str">
        <f>IF($I370="","",IFERROR(INDEX('UK Institution Coverage'!$M$2:$M$727,MATCH($I370,'UK Institution Coverage'!$A$2:$A$727,0)),0))</f>
        <v/>
      </c>
      <c r="G370" s="2" t="str">
        <f t="shared" si="10"/>
        <v/>
      </c>
      <c r="H370" s="2" t="str">
        <f t="shared" si="11"/>
        <v/>
      </c>
    </row>
    <row r="371" spans="1:8" ht="15" customHeight="1">
      <c r="A371" s="2"/>
      <c r="B371" s="2" t="str">
        <f>IF($I371="","",IFERROR(INDEX('UK Institution Coverage'!$E$2:$E$727,MATCH($I371,'UK Institution Coverage'!$A$2:$A$727,0)),0))</f>
        <v/>
      </c>
      <c r="C371" s="2" t="str">
        <f>IF($I371="","",IFERROR(INDEX('UK Institution Coverage'!$F$2:$F$727,MATCH($I371,'UK Institution Coverage'!$A$2:$A$727,0)),0))</f>
        <v/>
      </c>
      <c r="D371" s="2" t="str">
        <f>IF($I371="","",IFERROR(INDEX('UK Institution Coverage'!$J$2:$J$727,MATCH($I371,'UK Institution Coverage'!$A$2:$A$727,0)),0))</f>
        <v/>
      </c>
      <c r="E371" s="2" t="str">
        <f>IF($I371="","",IFERROR(INDEX('UK Institution Coverage'!$K$2:$K$727,MATCH($I371,'UK Institution Coverage'!$A$2:$A$727,0)),0))</f>
        <v/>
      </c>
      <c r="F371" s="2" t="str">
        <f>IF($I371="","",IFERROR(INDEX('UK Institution Coverage'!$M$2:$M$727,MATCH($I371,'UK Institution Coverage'!$A$2:$A$727,0)),0))</f>
        <v/>
      </c>
      <c r="G371" s="2" t="str">
        <f t="shared" si="10"/>
        <v/>
      </c>
      <c r="H371" s="2" t="str">
        <f t="shared" si="11"/>
        <v/>
      </c>
    </row>
    <row r="372" spans="1:8" ht="15" customHeight="1">
      <c r="A372" s="2"/>
      <c r="B372" s="2" t="str">
        <f>IF($I372="","",IFERROR(INDEX('UK Institution Coverage'!$E$2:$E$727,MATCH($I372,'UK Institution Coverage'!$A$2:$A$727,0)),0))</f>
        <v/>
      </c>
      <c r="C372" s="2" t="str">
        <f>IF($I372="","",IFERROR(INDEX('UK Institution Coverage'!$F$2:$F$727,MATCH($I372,'UK Institution Coverage'!$A$2:$A$727,0)),0))</f>
        <v/>
      </c>
      <c r="D372" s="2" t="str">
        <f>IF($I372="","",IFERROR(INDEX('UK Institution Coverage'!$J$2:$J$727,MATCH($I372,'UK Institution Coverage'!$A$2:$A$727,0)),0))</f>
        <v/>
      </c>
      <c r="E372" s="2" t="str">
        <f>IF($I372="","",IFERROR(INDEX('UK Institution Coverage'!$K$2:$K$727,MATCH($I372,'UK Institution Coverage'!$A$2:$A$727,0)),0))</f>
        <v/>
      </c>
      <c r="F372" s="2" t="str">
        <f>IF($I372="","",IFERROR(INDEX('UK Institution Coverage'!$M$2:$M$727,MATCH($I372,'UK Institution Coverage'!$A$2:$A$727,0)),0))</f>
        <v/>
      </c>
      <c r="G372" s="2" t="str">
        <f t="shared" si="10"/>
        <v/>
      </c>
      <c r="H372" s="2" t="str">
        <f t="shared" si="11"/>
        <v/>
      </c>
    </row>
    <row r="373" spans="1:8" ht="15" customHeight="1">
      <c r="A373" s="2"/>
      <c r="B373" s="2" t="str">
        <f>IF($I373="","",IFERROR(INDEX('UK Institution Coverage'!$E$2:$E$727,MATCH($I373,'UK Institution Coverage'!$A$2:$A$727,0)),0))</f>
        <v/>
      </c>
      <c r="C373" s="2" t="str">
        <f>IF($I373="","",IFERROR(INDEX('UK Institution Coverage'!$F$2:$F$727,MATCH($I373,'UK Institution Coverage'!$A$2:$A$727,0)),0))</f>
        <v/>
      </c>
      <c r="D373" s="2" t="str">
        <f>IF($I373="","",IFERROR(INDEX('UK Institution Coverage'!$J$2:$J$727,MATCH($I373,'UK Institution Coverage'!$A$2:$A$727,0)),0))</f>
        <v/>
      </c>
      <c r="E373" s="2" t="str">
        <f>IF($I373="","",IFERROR(INDEX('UK Institution Coverage'!$K$2:$K$727,MATCH($I373,'UK Institution Coverage'!$A$2:$A$727,0)),0))</f>
        <v/>
      </c>
      <c r="F373" s="2" t="str">
        <f>IF($I373="","",IFERROR(INDEX('UK Institution Coverage'!$M$2:$M$727,MATCH($I373,'UK Institution Coverage'!$A$2:$A$727,0)),0))</f>
        <v/>
      </c>
      <c r="G373" s="2" t="str">
        <f t="shared" si="10"/>
        <v/>
      </c>
      <c r="H373" s="2" t="str">
        <f t="shared" si="11"/>
        <v/>
      </c>
    </row>
    <row r="374" spans="1:8" ht="15" customHeight="1">
      <c r="A374" s="2"/>
      <c r="B374" s="2" t="str">
        <f>IF($I374="","",IFERROR(INDEX('UK Institution Coverage'!$E$2:$E$727,MATCH($I374,'UK Institution Coverage'!$A$2:$A$727,0)),0))</f>
        <v/>
      </c>
      <c r="C374" s="2" t="str">
        <f>IF($I374="","",IFERROR(INDEX('UK Institution Coverage'!$F$2:$F$727,MATCH($I374,'UK Institution Coverage'!$A$2:$A$727,0)),0))</f>
        <v/>
      </c>
      <c r="D374" s="2" t="str">
        <f>IF($I374="","",IFERROR(INDEX('UK Institution Coverage'!$J$2:$J$727,MATCH($I374,'UK Institution Coverage'!$A$2:$A$727,0)),0))</f>
        <v/>
      </c>
      <c r="E374" s="2" t="str">
        <f>IF($I374="","",IFERROR(INDEX('UK Institution Coverage'!$K$2:$K$727,MATCH($I374,'UK Institution Coverage'!$A$2:$A$727,0)),0))</f>
        <v/>
      </c>
      <c r="F374" s="2" t="str">
        <f>IF($I374="","",IFERROR(INDEX('UK Institution Coverage'!$M$2:$M$727,MATCH($I374,'UK Institution Coverage'!$A$2:$A$727,0)),0))</f>
        <v/>
      </c>
      <c r="G374" s="2" t="str">
        <f t="shared" si="10"/>
        <v/>
      </c>
      <c r="H374" s="2" t="str">
        <f t="shared" si="11"/>
        <v/>
      </c>
    </row>
    <row r="375" spans="1:8" ht="15" customHeight="1">
      <c r="A375" s="2"/>
      <c r="B375" s="2" t="str">
        <f>IF($I375="","",IFERROR(INDEX('UK Institution Coverage'!$E$2:$E$727,MATCH($I375,'UK Institution Coverage'!$A$2:$A$727,0)),0))</f>
        <v/>
      </c>
      <c r="C375" s="2" t="str">
        <f>IF($I375="","",IFERROR(INDEX('UK Institution Coverage'!$F$2:$F$727,MATCH($I375,'UK Institution Coverage'!$A$2:$A$727,0)),0))</f>
        <v/>
      </c>
      <c r="D375" s="2" t="str">
        <f>IF($I375="","",IFERROR(INDEX('UK Institution Coverage'!$J$2:$J$727,MATCH($I375,'UK Institution Coverage'!$A$2:$A$727,0)),0))</f>
        <v/>
      </c>
      <c r="E375" s="2" t="str">
        <f>IF($I375="","",IFERROR(INDEX('UK Institution Coverage'!$K$2:$K$727,MATCH($I375,'UK Institution Coverage'!$A$2:$A$727,0)),0))</f>
        <v/>
      </c>
      <c r="F375" s="2" t="str">
        <f>IF($I375="","",IFERROR(INDEX('UK Institution Coverage'!$M$2:$M$727,MATCH($I375,'UK Institution Coverage'!$A$2:$A$727,0)),0))</f>
        <v/>
      </c>
      <c r="G375" s="2" t="str">
        <f t="shared" si="10"/>
        <v/>
      </c>
      <c r="H375" s="2" t="str">
        <f t="shared" si="11"/>
        <v/>
      </c>
    </row>
    <row r="376" spans="1:8" ht="15" customHeight="1">
      <c r="A376" s="2"/>
      <c r="B376" s="2" t="str">
        <f>IF($I376="","",IFERROR(INDEX('UK Institution Coverage'!$E$2:$E$727,MATCH($I376,'UK Institution Coverage'!$A$2:$A$727,0)),0))</f>
        <v/>
      </c>
      <c r="C376" s="2" t="str">
        <f>IF($I376="","",IFERROR(INDEX('UK Institution Coverage'!$F$2:$F$727,MATCH($I376,'UK Institution Coverage'!$A$2:$A$727,0)),0))</f>
        <v/>
      </c>
      <c r="D376" s="2" t="str">
        <f>IF($I376="","",IFERROR(INDEX('UK Institution Coverage'!$J$2:$J$727,MATCH($I376,'UK Institution Coverage'!$A$2:$A$727,0)),0))</f>
        <v/>
      </c>
      <c r="E376" s="2" t="str">
        <f>IF($I376="","",IFERROR(INDEX('UK Institution Coverage'!$K$2:$K$727,MATCH($I376,'UK Institution Coverage'!$A$2:$A$727,0)),0))</f>
        <v/>
      </c>
      <c r="F376" s="2" t="str">
        <f>IF($I376="","",IFERROR(INDEX('UK Institution Coverage'!$M$2:$M$727,MATCH($I376,'UK Institution Coverage'!$A$2:$A$727,0)),0))</f>
        <v/>
      </c>
      <c r="G376" s="2" t="str">
        <f t="shared" si="10"/>
        <v/>
      </c>
      <c r="H376" s="2" t="str">
        <f t="shared" si="11"/>
        <v/>
      </c>
    </row>
    <row r="377" spans="1:8" ht="15" customHeight="1">
      <c r="A377" s="2"/>
      <c r="B377" s="2" t="str">
        <f>IF($I377="","",IFERROR(INDEX('UK Institution Coverage'!$E$2:$E$727,MATCH($I377,'UK Institution Coverage'!$A$2:$A$727,0)),0))</f>
        <v/>
      </c>
      <c r="C377" s="2" t="str">
        <f>IF($I377="","",IFERROR(INDEX('UK Institution Coverage'!$F$2:$F$727,MATCH($I377,'UK Institution Coverage'!$A$2:$A$727,0)),0))</f>
        <v/>
      </c>
      <c r="D377" s="2" t="str">
        <f>IF($I377="","",IFERROR(INDEX('UK Institution Coverage'!$J$2:$J$727,MATCH($I377,'UK Institution Coverage'!$A$2:$A$727,0)),0))</f>
        <v/>
      </c>
      <c r="E377" s="2" t="str">
        <f>IF($I377="","",IFERROR(INDEX('UK Institution Coverage'!$K$2:$K$727,MATCH($I377,'UK Institution Coverage'!$A$2:$A$727,0)),0))</f>
        <v/>
      </c>
      <c r="F377" s="2" t="str">
        <f>IF($I377="","",IFERROR(INDEX('UK Institution Coverage'!$M$2:$M$727,MATCH($I377,'UK Institution Coverage'!$A$2:$A$727,0)),0))</f>
        <v/>
      </c>
      <c r="G377" s="2" t="str">
        <f t="shared" si="10"/>
        <v/>
      </c>
      <c r="H377" s="2" t="str">
        <f t="shared" si="11"/>
        <v/>
      </c>
    </row>
    <row r="378" spans="1:8" ht="15" customHeight="1">
      <c r="A378" s="2"/>
      <c r="B378" s="2" t="str">
        <f>IF($I378="","",IFERROR(INDEX('UK Institution Coverage'!$E$2:$E$727,MATCH($I378,'UK Institution Coverage'!$A$2:$A$727,0)),0))</f>
        <v/>
      </c>
      <c r="C378" s="2" t="str">
        <f>IF($I378="","",IFERROR(INDEX('UK Institution Coverage'!$F$2:$F$727,MATCH($I378,'UK Institution Coverage'!$A$2:$A$727,0)),0))</f>
        <v/>
      </c>
      <c r="D378" s="2" t="str">
        <f>IF($I378="","",IFERROR(INDEX('UK Institution Coverage'!$J$2:$J$727,MATCH($I378,'UK Institution Coverage'!$A$2:$A$727,0)),0))</f>
        <v/>
      </c>
      <c r="E378" s="2" t="str">
        <f>IF($I378="","",IFERROR(INDEX('UK Institution Coverage'!$K$2:$K$727,MATCH($I378,'UK Institution Coverage'!$A$2:$A$727,0)),0))</f>
        <v/>
      </c>
      <c r="F378" s="2" t="str">
        <f>IF($I378="","",IFERROR(INDEX('UK Institution Coverage'!$M$2:$M$727,MATCH($I378,'UK Institution Coverage'!$A$2:$A$727,0)),0))</f>
        <v/>
      </c>
      <c r="G378" s="2" t="str">
        <f t="shared" si="10"/>
        <v/>
      </c>
      <c r="H378" s="2" t="str">
        <f t="shared" si="11"/>
        <v/>
      </c>
    </row>
    <row r="379" spans="1:8" ht="15" customHeight="1">
      <c r="A379" s="2"/>
      <c r="B379" s="2" t="str">
        <f>IF($I379="","",IFERROR(INDEX('UK Institution Coverage'!$E$2:$E$727,MATCH($I379,'UK Institution Coverage'!$A$2:$A$727,0)),0))</f>
        <v/>
      </c>
      <c r="C379" s="2" t="str">
        <f>IF($I379="","",IFERROR(INDEX('UK Institution Coverage'!$F$2:$F$727,MATCH($I379,'UK Institution Coverage'!$A$2:$A$727,0)),0))</f>
        <v/>
      </c>
      <c r="D379" s="2" t="str">
        <f>IF($I379="","",IFERROR(INDEX('UK Institution Coverage'!$J$2:$J$727,MATCH($I379,'UK Institution Coverage'!$A$2:$A$727,0)),0))</f>
        <v/>
      </c>
      <c r="E379" s="2" t="str">
        <f>IF($I379="","",IFERROR(INDEX('UK Institution Coverage'!$K$2:$K$727,MATCH($I379,'UK Institution Coverage'!$A$2:$A$727,0)),0))</f>
        <v/>
      </c>
      <c r="F379" s="2" t="str">
        <f>IF($I379="","",IFERROR(INDEX('UK Institution Coverage'!$M$2:$M$727,MATCH($I379,'UK Institution Coverage'!$A$2:$A$727,0)),0))</f>
        <v/>
      </c>
      <c r="G379" s="2" t="str">
        <f t="shared" si="10"/>
        <v/>
      </c>
      <c r="H379" s="2" t="str">
        <f t="shared" si="11"/>
        <v/>
      </c>
    </row>
    <row r="380" spans="1:8" ht="15" customHeight="1">
      <c r="A380" s="2"/>
      <c r="B380" s="2" t="str">
        <f>IF($I380="","",IFERROR(INDEX('UK Institution Coverage'!$E$2:$E$727,MATCH($I380,'UK Institution Coverage'!$A$2:$A$727,0)),0))</f>
        <v/>
      </c>
      <c r="C380" s="2" t="str">
        <f>IF($I380="","",IFERROR(INDEX('UK Institution Coverage'!$F$2:$F$727,MATCH($I380,'UK Institution Coverage'!$A$2:$A$727,0)),0))</f>
        <v/>
      </c>
      <c r="D380" s="2" t="str">
        <f>IF($I380="","",IFERROR(INDEX('UK Institution Coverage'!$J$2:$J$727,MATCH($I380,'UK Institution Coverage'!$A$2:$A$727,0)),0))</f>
        <v/>
      </c>
      <c r="E380" s="2" t="str">
        <f>IF($I380="","",IFERROR(INDEX('UK Institution Coverage'!$K$2:$K$727,MATCH($I380,'UK Institution Coverage'!$A$2:$A$727,0)),0))</f>
        <v/>
      </c>
      <c r="F380" s="2" t="str">
        <f>IF($I380="","",IFERROR(INDEX('UK Institution Coverage'!$M$2:$M$727,MATCH($I380,'UK Institution Coverage'!$A$2:$A$727,0)),0))</f>
        <v/>
      </c>
      <c r="G380" s="2" t="str">
        <f t="shared" si="10"/>
        <v/>
      </c>
      <c r="H380" s="2" t="str">
        <f t="shared" si="11"/>
        <v/>
      </c>
    </row>
    <row r="381" spans="1:8" ht="15" customHeight="1">
      <c r="A381" s="2"/>
      <c r="B381" s="2" t="str">
        <f>IF($I381="","",IFERROR(INDEX('UK Institution Coverage'!$E$2:$E$727,MATCH($I381,'UK Institution Coverage'!$A$2:$A$727,0)),0))</f>
        <v/>
      </c>
      <c r="C381" s="2" t="str">
        <f>IF($I381="","",IFERROR(INDEX('UK Institution Coverage'!$F$2:$F$727,MATCH($I381,'UK Institution Coverage'!$A$2:$A$727,0)),0))</f>
        <v/>
      </c>
      <c r="D381" s="2" t="str">
        <f>IF($I381="","",IFERROR(INDEX('UK Institution Coverage'!$J$2:$J$727,MATCH($I381,'UK Institution Coverage'!$A$2:$A$727,0)),0))</f>
        <v/>
      </c>
      <c r="E381" s="2" t="str">
        <f>IF($I381="","",IFERROR(INDEX('UK Institution Coverage'!$K$2:$K$727,MATCH($I381,'UK Institution Coverage'!$A$2:$A$727,0)),0))</f>
        <v/>
      </c>
      <c r="F381" s="2" t="str">
        <f>IF($I381="","",IFERROR(INDEX('UK Institution Coverage'!$M$2:$M$727,MATCH($I381,'UK Institution Coverage'!$A$2:$A$727,0)),0))</f>
        <v/>
      </c>
      <c r="G381" s="2" t="str">
        <f t="shared" si="10"/>
        <v/>
      </c>
      <c r="H381" s="2" t="str">
        <f t="shared" si="11"/>
        <v/>
      </c>
    </row>
    <row r="382" spans="1:8" ht="15" customHeight="1">
      <c r="A382" s="2"/>
      <c r="B382" s="2" t="str">
        <f>IF($I382="","",IFERROR(INDEX('UK Institution Coverage'!$E$2:$E$727,MATCH($I382,'UK Institution Coverage'!$A$2:$A$727,0)),0))</f>
        <v/>
      </c>
      <c r="C382" s="2" t="str">
        <f>IF($I382="","",IFERROR(INDEX('UK Institution Coverage'!$F$2:$F$727,MATCH($I382,'UK Institution Coverage'!$A$2:$A$727,0)),0))</f>
        <v/>
      </c>
      <c r="D382" s="2" t="str">
        <f>IF($I382="","",IFERROR(INDEX('UK Institution Coverage'!$J$2:$J$727,MATCH($I382,'UK Institution Coverage'!$A$2:$A$727,0)),0))</f>
        <v/>
      </c>
      <c r="E382" s="2" t="str">
        <f>IF($I382="","",IFERROR(INDEX('UK Institution Coverage'!$K$2:$K$727,MATCH($I382,'UK Institution Coverage'!$A$2:$A$727,0)),0))</f>
        <v/>
      </c>
      <c r="F382" s="2" t="str">
        <f>IF($I382="","",IFERROR(INDEX('UK Institution Coverage'!$M$2:$M$727,MATCH($I382,'UK Institution Coverage'!$A$2:$A$727,0)),0))</f>
        <v/>
      </c>
      <c r="G382" s="2" t="str">
        <f t="shared" si="10"/>
        <v/>
      </c>
      <c r="H382" s="2" t="str">
        <f t="shared" si="11"/>
        <v/>
      </c>
    </row>
    <row r="383" spans="1:8" ht="15" customHeight="1">
      <c r="A383" s="2"/>
      <c r="B383" s="2" t="str">
        <f>IF($I383="","",IFERROR(INDEX('UK Institution Coverage'!$E$2:$E$727,MATCH($I383,'UK Institution Coverage'!$A$2:$A$727,0)),0))</f>
        <v/>
      </c>
      <c r="C383" s="2" t="str">
        <f>IF($I383="","",IFERROR(INDEX('UK Institution Coverage'!$F$2:$F$727,MATCH($I383,'UK Institution Coverage'!$A$2:$A$727,0)),0))</f>
        <v/>
      </c>
      <c r="D383" s="2" t="str">
        <f>IF($I383="","",IFERROR(INDEX('UK Institution Coverage'!$J$2:$J$727,MATCH($I383,'UK Institution Coverage'!$A$2:$A$727,0)),0))</f>
        <v/>
      </c>
      <c r="E383" s="2" t="str">
        <f>IF($I383="","",IFERROR(INDEX('UK Institution Coverage'!$K$2:$K$727,MATCH($I383,'UK Institution Coverage'!$A$2:$A$727,0)),0))</f>
        <v/>
      </c>
      <c r="F383" s="2" t="str">
        <f>IF($I383="","",IFERROR(INDEX('UK Institution Coverage'!$M$2:$M$727,MATCH($I383,'UK Institution Coverage'!$A$2:$A$727,0)),0))</f>
        <v/>
      </c>
      <c r="G383" s="2" t="str">
        <f t="shared" si="10"/>
        <v/>
      </c>
      <c r="H383" s="2" t="str">
        <f t="shared" si="11"/>
        <v/>
      </c>
    </row>
    <row r="384" spans="1:8" ht="15" customHeight="1">
      <c r="A384" s="2"/>
      <c r="B384" s="2" t="str">
        <f>IF($I384="","",IFERROR(INDEX('UK Institution Coverage'!$E$2:$E$727,MATCH($I384,'UK Institution Coverage'!$A$2:$A$727,0)),0))</f>
        <v/>
      </c>
      <c r="C384" s="2" t="str">
        <f>IF($I384="","",IFERROR(INDEX('UK Institution Coverage'!$F$2:$F$727,MATCH($I384,'UK Institution Coverage'!$A$2:$A$727,0)),0))</f>
        <v/>
      </c>
      <c r="D384" s="2" t="str">
        <f>IF($I384="","",IFERROR(INDEX('UK Institution Coverage'!$J$2:$J$727,MATCH($I384,'UK Institution Coverage'!$A$2:$A$727,0)),0))</f>
        <v/>
      </c>
      <c r="E384" s="2" t="str">
        <f>IF($I384="","",IFERROR(INDEX('UK Institution Coverage'!$K$2:$K$727,MATCH($I384,'UK Institution Coverage'!$A$2:$A$727,0)),0))</f>
        <v/>
      </c>
      <c r="F384" s="2" t="str">
        <f>IF($I384="","",IFERROR(INDEX('UK Institution Coverage'!$M$2:$M$727,MATCH($I384,'UK Institution Coverage'!$A$2:$A$727,0)),0))</f>
        <v/>
      </c>
      <c r="G384" s="2" t="str">
        <f t="shared" si="10"/>
        <v/>
      </c>
      <c r="H384" s="2" t="str">
        <f t="shared" si="11"/>
        <v/>
      </c>
    </row>
    <row r="385" spans="1:8" ht="15" customHeight="1">
      <c r="A385" s="2"/>
      <c r="B385" s="2" t="str">
        <f>IF($I385="","",IFERROR(INDEX('UK Institution Coverage'!$E$2:$E$727,MATCH($I385,'UK Institution Coverage'!$A$2:$A$727,0)),0))</f>
        <v/>
      </c>
      <c r="C385" s="2" t="str">
        <f>IF($I385="","",IFERROR(INDEX('UK Institution Coverage'!$F$2:$F$727,MATCH($I385,'UK Institution Coverage'!$A$2:$A$727,0)),0))</f>
        <v/>
      </c>
      <c r="D385" s="2" t="str">
        <f>IF($I385="","",IFERROR(INDEX('UK Institution Coverage'!$J$2:$J$727,MATCH($I385,'UK Institution Coverage'!$A$2:$A$727,0)),0))</f>
        <v/>
      </c>
      <c r="E385" s="2" t="str">
        <f>IF($I385="","",IFERROR(INDEX('UK Institution Coverage'!$K$2:$K$727,MATCH($I385,'UK Institution Coverage'!$A$2:$A$727,0)),0))</f>
        <v/>
      </c>
      <c r="F385" s="2" t="str">
        <f>IF($I385="","",IFERROR(INDEX('UK Institution Coverage'!$M$2:$M$727,MATCH($I385,'UK Institution Coverage'!$A$2:$A$727,0)),0))</f>
        <v/>
      </c>
      <c r="G385" s="2" t="str">
        <f t="shared" si="10"/>
        <v/>
      </c>
      <c r="H385" s="2" t="str">
        <f t="shared" si="11"/>
        <v/>
      </c>
    </row>
    <row r="386" spans="1:8" ht="15" customHeight="1">
      <c r="A386" s="2"/>
      <c r="B386" s="2" t="str">
        <f>IF($I386="","",IFERROR(INDEX('UK Institution Coverage'!$E$2:$E$727,MATCH($I386,'UK Institution Coverage'!$A$2:$A$727,0)),0))</f>
        <v/>
      </c>
      <c r="C386" s="2" t="str">
        <f>IF($I386="","",IFERROR(INDEX('UK Institution Coverage'!$F$2:$F$727,MATCH($I386,'UK Institution Coverage'!$A$2:$A$727,0)),0))</f>
        <v/>
      </c>
      <c r="D386" s="2" t="str">
        <f>IF($I386="","",IFERROR(INDEX('UK Institution Coverage'!$J$2:$J$727,MATCH($I386,'UK Institution Coverage'!$A$2:$A$727,0)),0))</f>
        <v/>
      </c>
      <c r="E386" s="2" t="str">
        <f>IF($I386="","",IFERROR(INDEX('UK Institution Coverage'!$K$2:$K$727,MATCH($I386,'UK Institution Coverage'!$A$2:$A$727,0)),0))</f>
        <v/>
      </c>
      <c r="F386" s="2" t="str">
        <f>IF($I386="","",IFERROR(INDEX('UK Institution Coverage'!$M$2:$M$727,MATCH($I386,'UK Institution Coverage'!$A$2:$A$727,0)),0))</f>
        <v/>
      </c>
      <c r="G386" s="2" t="str">
        <f t="shared" si="10"/>
        <v/>
      </c>
      <c r="H386" s="2" t="str">
        <f t="shared" si="11"/>
        <v/>
      </c>
    </row>
    <row r="387" spans="1:8" ht="15" customHeight="1">
      <c r="A387" s="2"/>
      <c r="B387" s="2" t="str">
        <f>IF($I387="","",IFERROR(INDEX('UK Institution Coverage'!$E$2:$E$727,MATCH($I387,'UK Institution Coverage'!$A$2:$A$727,0)),0))</f>
        <v/>
      </c>
      <c r="C387" s="2" t="str">
        <f>IF($I387="","",IFERROR(INDEX('UK Institution Coverage'!$F$2:$F$727,MATCH($I387,'UK Institution Coverage'!$A$2:$A$727,0)),0))</f>
        <v/>
      </c>
      <c r="D387" s="2" t="str">
        <f>IF($I387="","",IFERROR(INDEX('UK Institution Coverage'!$J$2:$J$727,MATCH($I387,'UK Institution Coverage'!$A$2:$A$727,0)),0))</f>
        <v/>
      </c>
      <c r="E387" s="2" t="str">
        <f>IF($I387="","",IFERROR(INDEX('UK Institution Coverage'!$K$2:$K$727,MATCH($I387,'UK Institution Coverage'!$A$2:$A$727,0)),0))</f>
        <v/>
      </c>
      <c r="F387" s="2" t="str">
        <f>IF($I387="","",IFERROR(INDEX('UK Institution Coverage'!$M$2:$M$727,MATCH($I387,'UK Institution Coverage'!$A$2:$A$727,0)),0))</f>
        <v/>
      </c>
      <c r="G387" s="2" t="str">
        <f t="shared" ref="G387:G450" si="12">IF($I387="","",IF($F387=3,"complete",IF($C387=0,"Research  ","")&amp;IF($D387=0,"Finance  ","")&amp;IF($E387=0,"IT/Systems","")))</f>
        <v/>
      </c>
      <c r="H387" s="2" t="str">
        <f t="shared" ref="H387:H450" si="13">IF($I387="","",IF($F387=3,"-",IF($B387&gt;=20,"1 - high",IF($B387&gt;=5,"2 - medium","3 - low"))))</f>
        <v/>
      </c>
    </row>
    <row r="388" spans="1:8" ht="15" customHeight="1">
      <c r="A388" s="2"/>
      <c r="B388" s="2" t="str">
        <f>IF($I388="","",IFERROR(INDEX('UK Institution Coverage'!$E$2:$E$727,MATCH($I388,'UK Institution Coverage'!$A$2:$A$727,0)),0))</f>
        <v/>
      </c>
      <c r="C388" s="2" t="str">
        <f>IF($I388="","",IFERROR(INDEX('UK Institution Coverage'!$F$2:$F$727,MATCH($I388,'UK Institution Coverage'!$A$2:$A$727,0)),0))</f>
        <v/>
      </c>
      <c r="D388" s="2" t="str">
        <f>IF($I388="","",IFERROR(INDEX('UK Institution Coverage'!$J$2:$J$727,MATCH($I388,'UK Institution Coverage'!$A$2:$A$727,0)),0))</f>
        <v/>
      </c>
      <c r="E388" s="2" t="str">
        <f>IF($I388="","",IFERROR(INDEX('UK Institution Coverage'!$K$2:$K$727,MATCH($I388,'UK Institution Coverage'!$A$2:$A$727,0)),0))</f>
        <v/>
      </c>
      <c r="F388" s="2" t="str">
        <f>IF($I388="","",IFERROR(INDEX('UK Institution Coverage'!$M$2:$M$727,MATCH($I388,'UK Institution Coverage'!$A$2:$A$727,0)),0))</f>
        <v/>
      </c>
      <c r="G388" s="2" t="str">
        <f t="shared" si="12"/>
        <v/>
      </c>
      <c r="H388" s="2" t="str">
        <f t="shared" si="13"/>
        <v/>
      </c>
    </row>
    <row r="389" spans="1:8" ht="15" customHeight="1">
      <c r="A389" s="2"/>
      <c r="B389" s="2" t="str">
        <f>IF($I389="","",IFERROR(INDEX('UK Institution Coverage'!$E$2:$E$727,MATCH($I389,'UK Institution Coverage'!$A$2:$A$727,0)),0))</f>
        <v/>
      </c>
      <c r="C389" s="2" t="str">
        <f>IF($I389="","",IFERROR(INDEX('UK Institution Coverage'!$F$2:$F$727,MATCH($I389,'UK Institution Coverage'!$A$2:$A$727,0)),0))</f>
        <v/>
      </c>
      <c r="D389" s="2" t="str">
        <f>IF($I389="","",IFERROR(INDEX('UK Institution Coverage'!$J$2:$J$727,MATCH($I389,'UK Institution Coverage'!$A$2:$A$727,0)),0))</f>
        <v/>
      </c>
      <c r="E389" s="2" t="str">
        <f>IF($I389="","",IFERROR(INDEX('UK Institution Coverage'!$K$2:$K$727,MATCH($I389,'UK Institution Coverage'!$A$2:$A$727,0)),0))</f>
        <v/>
      </c>
      <c r="F389" s="2" t="str">
        <f>IF($I389="","",IFERROR(INDEX('UK Institution Coverage'!$M$2:$M$727,MATCH($I389,'UK Institution Coverage'!$A$2:$A$727,0)),0))</f>
        <v/>
      </c>
      <c r="G389" s="2" t="str">
        <f t="shared" si="12"/>
        <v/>
      </c>
      <c r="H389" s="2" t="str">
        <f t="shared" si="13"/>
        <v/>
      </c>
    </row>
    <row r="390" spans="1:8" ht="15" customHeight="1">
      <c r="A390" s="2"/>
      <c r="B390" s="2" t="str">
        <f>IF($I390="","",IFERROR(INDEX('UK Institution Coverage'!$E$2:$E$727,MATCH($I390,'UK Institution Coverage'!$A$2:$A$727,0)),0))</f>
        <v/>
      </c>
      <c r="C390" s="2" t="str">
        <f>IF($I390="","",IFERROR(INDEX('UK Institution Coverage'!$F$2:$F$727,MATCH($I390,'UK Institution Coverage'!$A$2:$A$727,0)),0))</f>
        <v/>
      </c>
      <c r="D390" s="2" t="str">
        <f>IF($I390="","",IFERROR(INDEX('UK Institution Coverage'!$J$2:$J$727,MATCH($I390,'UK Institution Coverage'!$A$2:$A$727,0)),0))</f>
        <v/>
      </c>
      <c r="E390" s="2" t="str">
        <f>IF($I390="","",IFERROR(INDEX('UK Institution Coverage'!$K$2:$K$727,MATCH($I390,'UK Institution Coverage'!$A$2:$A$727,0)),0))</f>
        <v/>
      </c>
      <c r="F390" s="2" t="str">
        <f>IF($I390="","",IFERROR(INDEX('UK Institution Coverage'!$M$2:$M$727,MATCH($I390,'UK Institution Coverage'!$A$2:$A$727,0)),0))</f>
        <v/>
      </c>
      <c r="G390" s="2" t="str">
        <f t="shared" si="12"/>
        <v/>
      </c>
      <c r="H390" s="2" t="str">
        <f t="shared" si="13"/>
        <v/>
      </c>
    </row>
    <row r="391" spans="1:8" ht="15" customHeight="1">
      <c r="A391" s="2"/>
      <c r="B391" s="2" t="str">
        <f>IF($I391="","",IFERROR(INDEX('UK Institution Coverage'!$E$2:$E$727,MATCH($I391,'UK Institution Coverage'!$A$2:$A$727,0)),0))</f>
        <v/>
      </c>
      <c r="C391" s="2" t="str">
        <f>IF($I391="","",IFERROR(INDEX('UK Institution Coverage'!$F$2:$F$727,MATCH($I391,'UK Institution Coverage'!$A$2:$A$727,0)),0))</f>
        <v/>
      </c>
      <c r="D391" s="2" t="str">
        <f>IF($I391="","",IFERROR(INDEX('UK Institution Coverage'!$J$2:$J$727,MATCH($I391,'UK Institution Coverage'!$A$2:$A$727,0)),0))</f>
        <v/>
      </c>
      <c r="E391" s="2" t="str">
        <f>IF($I391="","",IFERROR(INDEX('UK Institution Coverage'!$K$2:$K$727,MATCH($I391,'UK Institution Coverage'!$A$2:$A$727,0)),0))</f>
        <v/>
      </c>
      <c r="F391" s="2" t="str">
        <f>IF($I391="","",IFERROR(INDEX('UK Institution Coverage'!$M$2:$M$727,MATCH($I391,'UK Institution Coverage'!$A$2:$A$727,0)),0))</f>
        <v/>
      </c>
      <c r="G391" s="2" t="str">
        <f t="shared" si="12"/>
        <v/>
      </c>
      <c r="H391" s="2" t="str">
        <f t="shared" si="13"/>
        <v/>
      </c>
    </row>
    <row r="392" spans="1:8" ht="15" customHeight="1">
      <c r="A392" s="2"/>
      <c r="B392" s="2" t="str">
        <f>IF($I392="","",IFERROR(INDEX('UK Institution Coverage'!$E$2:$E$727,MATCH($I392,'UK Institution Coverage'!$A$2:$A$727,0)),0))</f>
        <v/>
      </c>
      <c r="C392" s="2" t="str">
        <f>IF($I392="","",IFERROR(INDEX('UK Institution Coverage'!$F$2:$F$727,MATCH($I392,'UK Institution Coverage'!$A$2:$A$727,0)),0))</f>
        <v/>
      </c>
      <c r="D392" s="2" t="str">
        <f>IF($I392="","",IFERROR(INDEX('UK Institution Coverage'!$J$2:$J$727,MATCH($I392,'UK Institution Coverage'!$A$2:$A$727,0)),0))</f>
        <v/>
      </c>
      <c r="E392" s="2" t="str">
        <f>IF($I392="","",IFERROR(INDEX('UK Institution Coverage'!$K$2:$K$727,MATCH($I392,'UK Institution Coverage'!$A$2:$A$727,0)),0))</f>
        <v/>
      </c>
      <c r="F392" s="2" t="str">
        <f>IF($I392="","",IFERROR(INDEX('UK Institution Coverage'!$M$2:$M$727,MATCH($I392,'UK Institution Coverage'!$A$2:$A$727,0)),0))</f>
        <v/>
      </c>
      <c r="G392" s="2" t="str">
        <f t="shared" si="12"/>
        <v/>
      </c>
      <c r="H392" s="2" t="str">
        <f t="shared" si="13"/>
        <v/>
      </c>
    </row>
    <row r="393" spans="1:8" ht="15" customHeight="1">
      <c r="A393" s="2"/>
      <c r="B393" s="2" t="str">
        <f>IF($I393="","",IFERROR(INDEX('UK Institution Coverage'!$E$2:$E$727,MATCH($I393,'UK Institution Coverage'!$A$2:$A$727,0)),0))</f>
        <v/>
      </c>
      <c r="C393" s="2" t="str">
        <f>IF($I393="","",IFERROR(INDEX('UK Institution Coverage'!$F$2:$F$727,MATCH($I393,'UK Institution Coverage'!$A$2:$A$727,0)),0))</f>
        <v/>
      </c>
      <c r="D393" s="2" t="str">
        <f>IF($I393="","",IFERROR(INDEX('UK Institution Coverage'!$J$2:$J$727,MATCH($I393,'UK Institution Coverage'!$A$2:$A$727,0)),0))</f>
        <v/>
      </c>
      <c r="E393" s="2" t="str">
        <f>IF($I393="","",IFERROR(INDEX('UK Institution Coverage'!$K$2:$K$727,MATCH($I393,'UK Institution Coverage'!$A$2:$A$727,0)),0))</f>
        <v/>
      </c>
      <c r="F393" s="2" t="str">
        <f>IF($I393="","",IFERROR(INDEX('UK Institution Coverage'!$M$2:$M$727,MATCH($I393,'UK Institution Coverage'!$A$2:$A$727,0)),0))</f>
        <v/>
      </c>
      <c r="G393" s="2" t="str">
        <f t="shared" si="12"/>
        <v/>
      </c>
      <c r="H393" s="2" t="str">
        <f t="shared" si="13"/>
        <v/>
      </c>
    </row>
    <row r="394" spans="1:8" ht="15" customHeight="1">
      <c r="A394" s="2"/>
      <c r="B394" s="2" t="str">
        <f>IF($I394="","",IFERROR(INDEX('UK Institution Coverage'!$E$2:$E$727,MATCH($I394,'UK Institution Coverage'!$A$2:$A$727,0)),0))</f>
        <v/>
      </c>
      <c r="C394" s="2" t="str">
        <f>IF($I394="","",IFERROR(INDEX('UK Institution Coverage'!$F$2:$F$727,MATCH($I394,'UK Institution Coverage'!$A$2:$A$727,0)),0))</f>
        <v/>
      </c>
      <c r="D394" s="2" t="str">
        <f>IF($I394="","",IFERROR(INDEX('UK Institution Coverage'!$J$2:$J$727,MATCH($I394,'UK Institution Coverage'!$A$2:$A$727,0)),0))</f>
        <v/>
      </c>
      <c r="E394" s="2" t="str">
        <f>IF($I394="","",IFERROR(INDEX('UK Institution Coverage'!$K$2:$K$727,MATCH($I394,'UK Institution Coverage'!$A$2:$A$727,0)),0))</f>
        <v/>
      </c>
      <c r="F394" s="2" t="str">
        <f>IF($I394="","",IFERROR(INDEX('UK Institution Coverage'!$M$2:$M$727,MATCH($I394,'UK Institution Coverage'!$A$2:$A$727,0)),0))</f>
        <v/>
      </c>
      <c r="G394" s="2" t="str">
        <f t="shared" si="12"/>
        <v/>
      </c>
      <c r="H394" s="2" t="str">
        <f t="shared" si="13"/>
        <v/>
      </c>
    </row>
    <row r="395" spans="1:8" ht="15" customHeight="1">
      <c r="A395" s="2"/>
      <c r="B395" s="2" t="str">
        <f>IF($I395="","",IFERROR(INDEX('UK Institution Coverage'!$E$2:$E$727,MATCH($I395,'UK Institution Coverage'!$A$2:$A$727,0)),0))</f>
        <v/>
      </c>
      <c r="C395" s="2" t="str">
        <f>IF($I395="","",IFERROR(INDEX('UK Institution Coverage'!$F$2:$F$727,MATCH($I395,'UK Institution Coverage'!$A$2:$A$727,0)),0))</f>
        <v/>
      </c>
      <c r="D395" s="2" t="str">
        <f>IF($I395="","",IFERROR(INDEX('UK Institution Coverage'!$J$2:$J$727,MATCH($I395,'UK Institution Coverage'!$A$2:$A$727,0)),0))</f>
        <v/>
      </c>
      <c r="E395" s="2" t="str">
        <f>IF($I395="","",IFERROR(INDEX('UK Institution Coverage'!$K$2:$K$727,MATCH($I395,'UK Institution Coverage'!$A$2:$A$727,0)),0))</f>
        <v/>
      </c>
      <c r="F395" s="2" t="str">
        <f>IF($I395="","",IFERROR(INDEX('UK Institution Coverage'!$M$2:$M$727,MATCH($I395,'UK Institution Coverage'!$A$2:$A$727,0)),0))</f>
        <v/>
      </c>
      <c r="G395" s="2" t="str">
        <f t="shared" si="12"/>
        <v/>
      </c>
      <c r="H395" s="2" t="str">
        <f t="shared" si="13"/>
        <v/>
      </c>
    </row>
    <row r="396" spans="1:8" ht="15" customHeight="1">
      <c r="A396" s="2"/>
      <c r="B396" s="2" t="str">
        <f>IF($I396="","",IFERROR(INDEX('UK Institution Coverage'!$E$2:$E$727,MATCH($I396,'UK Institution Coverage'!$A$2:$A$727,0)),0))</f>
        <v/>
      </c>
      <c r="C396" s="2" t="str">
        <f>IF($I396="","",IFERROR(INDEX('UK Institution Coverage'!$F$2:$F$727,MATCH($I396,'UK Institution Coverage'!$A$2:$A$727,0)),0))</f>
        <v/>
      </c>
      <c r="D396" s="2" t="str">
        <f>IF($I396="","",IFERROR(INDEX('UK Institution Coverage'!$J$2:$J$727,MATCH($I396,'UK Institution Coverage'!$A$2:$A$727,0)),0))</f>
        <v/>
      </c>
      <c r="E396" s="2" t="str">
        <f>IF($I396="","",IFERROR(INDEX('UK Institution Coverage'!$K$2:$K$727,MATCH($I396,'UK Institution Coverage'!$A$2:$A$727,0)),0))</f>
        <v/>
      </c>
      <c r="F396" s="2" t="str">
        <f>IF($I396="","",IFERROR(INDEX('UK Institution Coverage'!$M$2:$M$727,MATCH($I396,'UK Institution Coverage'!$A$2:$A$727,0)),0))</f>
        <v/>
      </c>
      <c r="G396" s="2" t="str">
        <f t="shared" si="12"/>
        <v/>
      </c>
      <c r="H396" s="2" t="str">
        <f t="shared" si="13"/>
        <v/>
      </c>
    </row>
    <row r="397" spans="1:8" ht="15" customHeight="1">
      <c r="A397" s="2"/>
      <c r="B397" s="2" t="str">
        <f>IF($I397="","",IFERROR(INDEX('UK Institution Coverage'!$E$2:$E$727,MATCH($I397,'UK Institution Coverage'!$A$2:$A$727,0)),0))</f>
        <v/>
      </c>
      <c r="C397" s="2" t="str">
        <f>IF($I397="","",IFERROR(INDEX('UK Institution Coverage'!$F$2:$F$727,MATCH($I397,'UK Institution Coverage'!$A$2:$A$727,0)),0))</f>
        <v/>
      </c>
      <c r="D397" s="2" t="str">
        <f>IF($I397="","",IFERROR(INDEX('UK Institution Coverage'!$J$2:$J$727,MATCH($I397,'UK Institution Coverage'!$A$2:$A$727,0)),0))</f>
        <v/>
      </c>
      <c r="E397" s="2" t="str">
        <f>IF($I397="","",IFERROR(INDEX('UK Institution Coverage'!$K$2:$K$727,MATCH($I397,'UK Institution Coverage'!$A$2:$A$727,0)),0))</f>
        <v/>
      </c>
      <c r="F397" s="2" t="str">
        <f>IF($I397="","",IFERROR(INDEX('UK Institution Coverage'!$M$2:$M$727,MATCH($I397,'UK Institution Coverage'!$A$2:$A$727,0)),0))</f>
        <v/>
      </c>
      <c r="G397" s="2" t="str">
        <f t="shared" si="12"/>
        <v/>
      </c>
      <c r="H397" s="2" t="str">
        <f t="shared" si="13"/>
        <v/>
      </c>
    </row>
    <row r="398" spans="1:8" ht="15" customHeight="1">
      <c r="A398" s="2"/>
      <c r="B398" s="2" t="str">
        <f>IF($I398="","",IFERROR(INDEX('UK Institution Coverage'!$E$2:$E$727,MATCH($I398,'UK Institution Coverage'!$A$2:$A$727,0)),0))</f>
        <v/>
      </c>
      <c r="C398" s="2" t="str">
        <f>IF($I398="","",IFERROR(INDEX('UK Institution Coverage'!$F$2:$F$727,MATCH($I398,'UK Institution Coverage'!$A$2:$A$727,0)),0))</f>
        <v/>
      </c>
      <c r="D398" s="2" t="str">
        <f>IF($I398="","",IFERROR(INDEX('UK Institution Coverage'!$J$2:$J$727,MATCH($I398,'UK Institution Coverage'!$A$2:$A$727,0)),0))</f>
        <v/>
      </c>
      <c r="E398" s="2" t="str">
        <f>IF($I398="","",IFERROR(INDEX('UK Institution Coverage'!$K$2:$K$727,MATCH($I398,'UK Institution Coverage'!$A$2:$A$727,0)),0))</f>
        <v/>
      </c>
      <c r="F398" s="2" t="str">
        <f>IF($I398="","",IFERROR(INDEX('UK Institution Coverage'!$M$2:$M$727,MATCH($I398,'UK Institution Coverage'!$A$2:$A$727,0)),0))</f>
        <v/>
      </c>
      <c r="G398" s="2" t="str">
        <f t="shared" si="12"/>
        <v/>
      </c>
      <c r="H398" s="2" t="str">
        <f t="shared" si="13"/>
        <v/>
      </c>
    </row>
    <row r="399" spans="1:8" ht="15" customHeight="1">
      <c r="A399" s="2"/>
      <c r="B399" s="2" t="str">
        <f>IF($I399="","",IFERROR(INDEX('UK Institution Coverage'!$E$2:$E$727,MATCH($I399,'UK Institution Coverage'!$A$2:$A$727,0)),0))</f>
        <v/>
      </c>
      <c r="C399" s="2" t="str">
        <f>IF($I399="","",IFERROR(INDEX('UK Institution Coverage'!$F$2:$F$727,MATCH($I399,'UK Institution Coverage'!$A$2:$A$727,0)),0))</f>
        <v/>
      </c>
      <c r="D399" s="2" t="str">
        <f>IF($I399="","",IFERROR(INDEX('UK Institution Coverage'!$J$2:$J$727,MATCH($I399,'UK Institution Coverage'!$A$2:$A$727,0)),0))</f>
        <v/>
      </c>
      <c r="E399" s="2" t="str">
        <f>IF($I399="","",IFERROR(INDEX('UK Institution Coverage'!$K$2:$K$727,MATCH($I399,'UK Institution Coverage'!$A$2:$A$727,0)),0))</f>
        <v/>
      </c>
      <c r="F399" s="2" t="str">
        <f>IF($I399="","",IFERROR(INDEX('UK Institution Coverage'!$M$2:$M$727,MATCH($I399,'UK Institution Coverage'!$A$2:$A$727,0)),0))</f>
        <v/>
      </c>
      <c r="G399" s="2" t="str">
        <f t="shared" si="12"/>
        <v/>
      </c>
      <c r="H399" s="2" t="str">
        <f t="shared" si="13"/>
        <v/>
      </c>
    </row>
    <row r="400" spans="1:8" ht="15" customHeight="1">
      <c r="A400" s="2"/>
      <c r="B400" s="2" t="str">
        <f>IF($I400="","",IFERROR(INDEX('UK Institution Coverage'!$E$2:$E$727,MATCH($I400,'UK Institution Coverage'!$A$2:$A$727,0)),0))</f>
        <v/>
      </c>
      <c r="C400" s="2" t="str">
        <f>IF($I400="","",IFERROR(INDEX('UK Institution Coverage'!$F$2:$F$727,MATCH($I400,'UK Institution Coverage'!$A$2:$A$727,0)),0))</f>
        <v/>
      </c>
      <c r="D400" s="2" t="str">
        <f>IF($I400="","",IFERROR(INDEX('UK Institution Coverage'!$J$2:$J$727,MATCH($I400,'UK Institution Coverage'!$A$2:$A$727,0)),0))</f>
        <v/>
      </c>
      <c r="E400" s="2" t="str">
        <f>IF($I400="","",IFERROR(INDEX('UK Institution Coverage'!$K$2:$K$727,MATCH($I400,'UK Institution Coverage'!$A$2:$A$727,0)),0))</f>
        <v/>
      </c>
      <c r="F400" s="2" t="str">
        <f>IF($I400="","",IFERROR(INDEX('UK Institution Coverage'!$M$2:$M$727,MATCH($I400,'UK Institution Coverage'!$A$2:$A$727,0)),0))</f>
        <v/>
      </c>
      <c r="G400" s="2" t="str">
        <f t="shared" si="12"/>
        <v/>
      </c>
      <c r="H400" s="2" t="str">
        <f t="shared" si="13"/>
        <v/>
      </c>
    </row>
    <row r="401" spans="1:8" ht="15" customHeight="1">
      <c r="A401" s="2"/>
      <c r="B401" s="2" t="str">
        <f>IF($I401="","",IFERROR(INDEX('UK Institution Coverage'!$E$2:$E$727,MATCH($I401,'UK Institution Coverage'!$A$2:$A$727,0)),0))</f>
        <v/>
      </c>
      <c r="C401" s="2" t="str">
        <f>IF($I401="","",IFERROR(INDEX('UK Institution Coverage'!$F$2:$F$727,MATCH($I401,'UK Institution Coverage'!$A$2:$A$727,0)),0))</f>
        <v/>
      </c>
      <c r="D401" s="2" t="str">
        <f>IF($I401="","",IFERROR(INDEX('UK Institution Coverage'!$J$2:$J$727,MATCH($I401,'UK Institution Coverage'!$A$2:$A$727,0)),0))</f>
        <v/>
      </c>
      <c r="E401" s="2" t="str">
        <f>IF($I401="","",IFERROR(INDEX('UK Institution Coverage'!$K$2:$K$727,MATCH($I401,'UK Institution Coverage'!$A$2:$A$727,0)),0))</f>
        <v/>
      </c>
      <c r="F401" s="2" t="str">
        <f>IF($I401="","",IFERROR(INDEX('UK Institution Coverage'!$M$2:$M$727,MATCH($I401,'UK Institution Coverage'!$A$2:$A$727,0)),0))</f>
        <v/>
      </c>
      <c r="G401" s="2" t="str">
        <f t="shared" si="12"/>
        <v/>
      </c>
      <c r="H401" s="2" t="str">
        <f t="shared" si="13"/>
        <v/>
      </c>
    </row>
    <row r="402" spans="1:8" ht="15" customHeight="1">
      <c r="A402" s="2"/>
      <c r="B402" s="2" t="str">
        <f>IF($I402="","",IFERROR(INDEX('UK Institution Coverage'!$E$2:$E$727,MATCH($I402,'UK Institution Coverage'!$A$2:$A$727,0)),0))</f>
        <v/>
      </c>
      <c r="C402" s="2" t="str">
        <f>IF($I402="","",IFERROR(INDEX('UK Institution Coverage'!$F$2:$F$727,MATCH($I402,'UK Institution Coverage'!$A$2:$A$727,0)),0))</f>
        <v/>
      </c>
      <c r="D402" s="2" t="str">
        <f>IF($I402="","",IFERROR(INDEX('UK Institution Coverage'!$J$2:$J$727,MATCH($I402,'UK Institution Coverage'!$A$2:$A$727,0)),0))</f>
        <v/>
      </c>
      <c r="E402" s="2" t="str">
        <f>IF($I402="","",IFERROR(INDEX('UK Institution Coverage'!$K$2:$K$727,MATCH($I402,'UK Institution Coverage'!$A$2:$A$727,0)),0))</f>
        <v/>
      </c>
      <c r="F402" s="2" t="str">
        <f>IF($I402="","",IFERROR(INDEX('UK Institution Coverage'!$M$2:$M$727,MATCH($I402,'UK Institution Coverage'!$A$2:$A$727,0)),0))</f>
        <v/>
      </c>
      <c r="G402" s="2" t="str">
        <f t="shared" si="12"/>
        <v/>
      </c>
      <c r="H402" s="2" t="str">
        <f t="shared" si="13"/>
        <v/>
      </c>
    </row>
    <row r="403" spans="1:8" ht="15" customHeight="1">
      <c r="A403" s="2"/>
      <c r="B403" s="2" t="str">
        <f>IF($I403="","",IFERROR(INDEX('UK Institution Coverage'!$E$2:$E$727,MATCH($I403,'UK Institution Coverage'!$A$2:$A$727,0)),0))</f>
        <v/>
      </c>
      <c r="C403" s="2" t="str">
        <f>IF($I403="","",IFERROR(INDEX('UK Institution Coverage'!$F$2:$F$727,MATCH($I403,'UK Institution Coverage'!$A$2:$A$727,0)),0))</f>
        <v/>
      </c>
      <c r="D403" s="2" t="str">
        <f>IF($I403="","",IFERROR(INDEX('UK Institution Coverage'!$J$2:$J$727,MATCH($I403,'UK Institution Coverage'!$A$2:$A$727,0)),0))</f>
        <v/>
      </c>
      <c r="E403" s="2" t="str">
        <f>IF($I403="","",IFERROR(INDEX('UK Institution Coverage'!$K$2:$K$727,MATCH($I403,'UK Institution Coverage'!$A$2:$A$727,0)),0))</f>
        <v/>
      </c>
      <c r="F403" s="2" t="str">
        <f>IF($I403="","",IFERROR(INDEX('UK Institution Coverage'!$M$2:$M$727,MATCH($I403,'UK Institution Coverage'!$A$2:$A$727,0)),0))</f>
        <v/>
      </c>
      <c r="G403" s="2" t="str">
        <f t="shared" si="12"/>
        <v/>
      </c>
      <c r="H403" s="2" t="str">
        <f t="shared" si="13"/>
        <v/>
      </c>
    </row>
    <row r="404" spans="1:8" ht="15" customHeight="1">
      <c r="A404" s="2"/>
      <c r="B404" s="2" t="str">
        <f>IF($I404="","",IFERROR(INDEX('UK Institution Coverage'!$E$2:$E$727,MATCH($I404,'UK Institution Coverage'!$A$2:$A$727,0)),0))</f>
        <v/>
      </c>
      <c r="C404" s="2" t="str">
        <f>IF($I404="","",IFERROR(INDEX('UK Institution Coverage'!$F$2:$F$727,MATCH($I404,'UK Institution Coverage'!$A$2:$A$727,0)),0))</f>
        <v/>
      </c>
      <c r="D404" s="2" t="str">
        <f>IF($I404="","",IFERROR(INDEX('UK Institution Coverage'!$J$2:$J$727,MATCH($I404,'UK Institution Coverage'!$A$2:$A$727,0)),0))</f>
        <v/>
      </c>
      <c r="E404" s="2" t="str">
        <f>IF($I404="","",IFERROR(INDEX('UK Institution Coverage'!$K$2:$K$727,MATCH($I404,'UK Institution Coverage'!$A$2:$A$727,0)),0))</f>
        <v/>
      </c>
      <c r="F404" s="2" t="str">
        <f>IF($I404="","",IFERROR(INDEX('UK Institution Coverage'!$M$2:$M$727,MATCH($I404,'UK Institution Coverage'!$A$2:$A$727,0)),0))</f>
        <v/>
      </c>
      <c r="G404" s="2" t="str">
        <f t="shared" si="12"/>
        <v/>
      </c>
      <c r="H404" s="2" t="str">
        <f t="shared" si="13"/>
        <v/>
      </c>
    </row>
    <row r="405" spans="1:8" ht="15" customHeight="1">
      <c r="A405" s="2"/>
      <c r="B405" s="2" t="str">
        <f>IF($I405="","",IFERROR(INDEX('UK Institution Coverage'!$E$2:$E$727,MATCH($I405,'UK Institution Coverage'!$A$2:$A$727,0)),0))</f>
        <v/>
      </c>
      <c r="C405" s="2" t="str">
        <f>IF($I405="","",IFERROR(INDEX('UK Institution Coverage'!$F$2:$F$727,MATCH($I405,'UK Institution Coverage'!$A$2:$A$727,0)),0))</f>
        <v/>
      </c>
      <c r="D405" s="2" t="str">
        <f>IF($I405="","",IFERROR(INDEX('UK Institution Coverage'!$J$2:$J$727,MATCH($I405,'UK Institution Coverage'!$A$2:$A$727,0)),0))</f>
        <v/>
      </c>
      <c r="E405" s="2" t="str">
        <f>IF($I405="","",IFERROR(INDEX('UK Institution Coverage'!$K$2:$K$727,MATCH($I405,'UK Institution Coverage'!$A$2:$A$727,0)),0))</f>
        <v/>
      </c>
      <c r="F405" s="2" t="str">
        <f>IF($I405="","",IFERROR(INDEX('UK Institution Coverage'!$M$2:$M$727,MATCH($I405,'UK Institution Coverage'!$A$2:$A$727,0)),0))</f>
        <v/>
      </c>
      <c r="G405" s="2" t="str">
        <f t="shared" si="12"/>
        <v/>
      </c>
      <c r="H405" s="2" t="str">
        <f t="shared" si="13"/>
        <v/>
      </c>
    </row>
    <row r="406" spans="1:8" ht="15" customHeight="1">
      <c r="A406" s="2"/>
      <c r="B406" s="2" t="str">
        <f>IF($I406="","",IFERROR(INDEX('UK Institution Coverage'!$E$2:$E$727,MATCH($I406,'UK Institution Coverage'!$A$2:$A$727,0)),0))</f>
        <v/>
      </c>
      <c r="C406" s="2" t="str">
        <f>IF($I406="","",IFERROR(INDEX('UK Institution Coverage'!$F$2:$F$727,MATCH($I406,'UK Institution Coverage'!$A$2:$A$727,0)),0))</f>
        <v/>
      </c>
      <c r="D406" s="2" t="str">
        <f>IF($I406="","",IFERROR(INDEX('UK Institution Coverage'!$J$2:$J$727,MATCH($I406,'UK Institution Coverage'!$A$2:$A$727,0)),0))</f>
        <v/>
      </c>
      <c r="E406" s="2" t="str">
        <f>IF($I406="","",IFERROR(INDEX('UK Institution Coverage'!$K$2:$K$727,MATCH($I406,'UK Institution Coverage'!$A$2:$A$727,0)),0))</f>
        <v/>
      </c>
      <c r="F406" s="2" t="str">
        <f>IF($I406="","",IFERROR(INDEX('UK Institution Coverage'!$M$2:$M$727,MATCH($I406,'UK Institution Coverage'!$A$2:$A$727,0)),0))</f>
        <v/>
      </c>
      <c r="G406" s="2" t="str">
        <f t="shared" si="12"/>
        <v/>
      </c>
      <c r="H406" s="2" t="str">
        <f t="shared" si="13"/>
        <v/>
      </c>
    </row>
    <row r="407" spans="1:8" ht="15" customHeight="1">
      <c r="A407" s="2"/>
      <c r="B407" s="2" t="str">
        <f>IF($I407="","",IFERROR(INDEX('UK Institution Coverage'!$E$2:$E$727,MATCH($I407,'UK Institution Coverage'!$A$2:$A$727,0)),0))</f>
        <v/>
      </c>
      <c r="C407" s="2" t="str">
        <f>IF($I407="","",IFERROR(INDEX('UK Institution Coverage'!$F$2:$F$727,MATCH($I407,'UK Institution Coverage'!$A$2:$A$727,0)),0))</f>
        <v/>
      </c>
      <c r="D407" s="2" t="str">
        <f>IF($I407="","",IFERROR(INDEX('UK Institution Coverage'!$J$2:$J$727,MATCH($I407,'UK Institution Coverage'!$A$2:$A$727,0)),0))</f>
        <v/>
      </c>
      <c r="E407" s="2" t="str">
        <f>IF($I407="","",IFERROR(INDEX('UK Institution Coverage'!$K$2:$K$727,MATCH($I407,'UK Institution Coverage'!$A$2:$A$727,0)),0))</f>
        <v/>
      </c>
      <c r="F407" s="2" t="str">
        <f>IF($I407="","",IFERROR(INDEX('UK Institution Coverage'!$M$2:$M$727,MATCH($I407,'UK Institution Coverage'!$A$2:$A$727,0)),0))</f>
        <v/>
      </c>
      <c r="G407" s="2" t="str">
        <f t="shared" si="12"/>
        <v/>
      </c>
      <c r="H407" s="2" t="str">
        <f t="shared" si="13"/>
        <v/>
      </c>
    </row>
    <row r="408" spans="1:8" ht="15" customHeight="1">
      <c r="A408" s="2"/>
      <c r="B408" s="2" t="str">
        <f>IF($I408="","",IFERROR(INDEX('UK Institution Coverage'!$E$2:$E$727,MATCH($I408,'UK Institution Coverage'!$A$2:$A$727,0)),0))</f>
        <v/>
      </c>
      <c r="C408" s="2" t="str">
        <f>IF($I408="","",IFERROR(INDEX('UK Institution Coverage'!$F$2:$F$727,MATCH($I408,'UK Institution Coverage'!$A$2:$A$727,0)),0))</f>
        <v/>
      </c>
      <c r="D408" s="2" t="str">
        <f>IF($I408="","",IFERROR(INDEX('UK Institution Coverage'!$J$2:$J$727,MATCH($I408,'UK Institution Coverage'!$A$2:$A$727,0)),0))</f>
        <v/>
      </c>
      <c r="E408" s="2" t="str">
        <f>IF($I408="","",IFERROR(INDEX('UK Institution Coverage'!$K$2:$K$727,MATCH($I408,'UK Institution Coverage'!$A$2:$A$727,0)),0))</f>
        <v/>
      </c>
      <c r="F408" s="2" t="str">
        <f>IF($I408="","",IFERROR(INDEX('UK Institution Coverage'!$M$2:$M$727,MATCH($I408,'UK Institution Coverage'!$A$2:$A$727,0)),0))</f>
        <v/>
      </c>
      <c r="G408" s="2" t="str">
        <f t="shared" si="12"/>
        <v/>
      </c>
      <c r="H408" s="2" t="str">
        <f t="shared" si="13"/>
        <v/>
      </c>
    </row>
    <row r="409" spans="1:8" ht="15" customHeight="1">
      <c r="A409" s="2"/>
      <c r="B409" s="2" t="str">
        <f>IF($I409="","",IFERROR(INDEX('UK Institution Coverage'!$E$2:$E$727,MATCH($I409,'UK Institution Coverage'!$A$2:$A$727,0)),0))</f>
        <v/>
      </c>
      <c r="C409" s="2" t="str">
        <f>IF($I409="","",IFERROR(INDEX('UK Institution Coverage'!$F$2:$F$727,MATCH($I409,'UK Institution Coverage'!$A$2:$A$727,0)),0))</f>
        <v/>
      </c>
      <c r="D409" s="2" t="str">
        <f>IF($I409="","",IFERROR(INDEX('UK Institution Coverage'!$J$2:$J$727,MATCH($I409,'UK Institution Coverage'!$A$2:$A$727,0)),0))</f>
        <v/>
      </c>
      <c r="E409" s="2" t="str">
        <f>IF($I409="","",IFERROR(INDEX('UK Institution Coverage'!$K$2:$K$727,MATCH($I409,'UK Institution Coverage'!$A$2:$A$727,0)),0))</f>
        <v/>
      </c>
      <c r="F409" s="2" t="str">
        <f>IF($I409="","",IFERROR(INDEX('UK Institution Coverage'!$M$2:$M$727,MATCH($I409,'UK Institution Coverage'!$A$2:$A$727,0)),0))</f>
        <v/>
      </c>
      <c r="G409" s="2" t="str">
        <f t="shared" si="12"/>
        <v/>
      </c>
      <c r="H409" s="2" t="str">
        <f t="shared" si="13"/>
        <v/>
      </c>
    </row>
    <row r="410" spans="1:8" ht="15" customHeight="1">
      <c r="A410" s="2"/>
      <c r="B410" s="2" t="str">
        <f>IF($I410="","",IFERROR(INDEX('UK Institution Coverage'!$E$2:$E$727,MATCH($I410,'UK Institution Coverage'!$A$2:$A$727,0)),0))</f>
        <v/>
      </c>
      <c r="C410" s="2" t="str">
        <f>IF($I410="","",IFERROR(INDEX('UK Institution Coverage'!$F$2:$F$727,MATCH($I410,'UK Institution Coverage'!$A$2:$A$727,0)),0))</f>
        <v/>
      </c>
      <c r="D410" s="2" t="str">
        <f>IF($I410="","",IFERROR(INDEX('UK Institution Coverage'!$J$2:$J$727,MATCH($I410,'UK Institution Coverage'!$A$2:$A$727,0)),0))</f>
        <v/>
      </c>
      <c r="E410" s="2" t="str">
        <f>IF($I410="","",IFERROR(INDEX('UK Institution Coverage'!$K$2:$K$727,MATCH($I410,'UK Institution Coverage'!$A$2:$A$727,0)),0))</f>
        <v/>
      </c>
      <c r="F410" s="2" t="str">
        <f>IF($I410="","",IFERROR(INDEX('UK Institution Coverage'!$M$2:$M$727,MATCH($I410,'UK Institution Coverage'!$A$2:$A$727,0)),0))</f>
        <v/>
      </c>
      <c r="G410" s="2" t="str">
        <f t="shared" si="12"/>
        <v/>
      </c>
      <c r="H410" s="2" t="str">
        <f t="shared" si="13"/>
        <v/>
      </c>
    </row>
    <row r="411" spans="1:8" ht="15" customHeight="1">
      <c r="A411" s="2"/>
      <c r="B411" s="2" t="str">
        <f>IF($I411="","",IFERROR(INDEX('UK Institution Coverage'!$E$2:$E$727,MATCH($I411,'UK Institution Coverage'!$A$2:$A$727,0)),0))</f>
        <v/>
      </c>
      <c r="C411" s="2" t="str">
        <f>IF($I411="","",IFERROR(INDEX('UK Institution Coverage'!$F$2:$F$727,MATCH($I411,'UK Institution Coverage'!$A$2:$A$727,0)),0))</f>
        <v/>
      </c>
      <c r="D411" s="2" t="str">
        <f>IF($I411="","",IFERROR(INDEX('UK Institution Coverage'!$J$2:$J$727,MATCH($I411,'UK Institution Coverage'!$A$2:$A$727,0)),0))</f>
        <v/>
      </c>
      <c r="E411" s="2" t="str">
        <f>IF($I411="","",IFERROR(INDEX('UK Institution Coverage'!$K$2:$K$727,MATCH($I411,'UK Institution Coverage'!$A$2:$A$727,0)),0))</f>
        <v/>
      </c>
      <c r="F411" s="2" t="str">
        <f>IF($I411="","",IFERROR(INDEX('UK Institution Coverage'!$M$2:$M$727,MATCH($I411,'UK Institution Coverage'!$A$2:$A$727,0)),0))</f>
        <v/>
      </c>
      <c r="G411" s="2" t="str">
        <f t="shared" si="12"/>
        <v/>
      </c>
      <c r="H411" s="2" t="str">
        <f t="shared" si="13"/>
        <v/>
      </c>
    </row>
    <row r="412" spans="1:8" ht="15" customHeight="1">
      <c r="A412" s="2"/>
      <c r="B412" s="2" t="str">
        <f>IF($I412="","",IFERROR(INDEX('UK Institution Coverage'!$E$2:$E$727,MATCH($I412,'UK Institution Coverage'!$A$2:$A$727,0)),0))</f>
        <v/>
      </c>
      <c r="C412" s="2" t="str">
        <f>IF($I412="","",IFERROR(INDEX('UK Institution Coverage'!$F$2:$F$727,MATCH($I412,'UK Institution Coverage'!$A$2:$A$727,0)),0))</f>
        <v/>
      </c>
      <c r="D412" s="2" t="str">
        <f>IF($I412="","",IFERROR(INDEX('UK Institution Coverage'!$J$2:$J$727,MATCH($I412,'UK Institution Coverage'!$A$2:$A$727,0)),0))</f>
        <v/>
      </c>
      <c r="E412" s="2" t="str">
        <f>IF($I412="","",IFERROR(INDEX('UK Institution Coverage'!$K$2:$K$727,MATCH($I412,'UK Institution Coverage'!$A$2:$A$727,0)),0))</f>
        <v/>
      </c>
      <c r="F412" s="2" t="str">
        <f>IF($I412="","",IFERROR(INDEX('UK Institution Coverage'!$M$2:$M$727,MATCH($I412,'UK Institution Coverage'!$A$2:$A$727,0)),0))</f>
        <v/>
      </c>
      <c r="G412" s="2" t="str">
        <f t="shared" si="12"/>
        <v/>
      </c>
      <c r="H412" s="2" t="str">
        <f t="shared" si="13"/>
        <v/>
      </c>
    </row>
    <row r="413" spans="1:8" ht="15" customHeight="1">
      <c r="A413" s="2"/>
      <c r="B413" s="2" t="str">
        <f>IF($I413="","",IFERROR(INDEX('UK Institution Coverage'!$E$2:$E$727,MATCH($I413,'UK Institution Coverage'!$A$2:$A$727,0)),0))</f>
        <v/>
      </c>
      <c r="C413" s="2" t="str">
        <f>IF($I413="","",IFERROR(INDEX('UK Institution Coverage'!$F$2:$F$727,MATCH($I413,'UK Institution Coverage'!$A$2:$A$727,0)),0))</f>
        <v/>
      </c>
      <c r="D413" s="2" t="str">
        <f>IF($I413="","",IFERROR(INDEX('UK Institution Coverage'!$J$2:$J$727,MATCH($I413,'UK Institution Coverage'!$A$2:$A$727,0)),0))</f>
        <v/>
      </c>
      <c r="E413" s="2" t="str">
        <f>IF($I413="","",IFERROR(INDEX('UK Institution Coverage'!$K$2:$K$727,MATCH($I413,'UK Institution Coverage'!$A$2:$A$727,0)),0))</f>
        <v/>
      </c>
      <c r="F413" s="2" t="str">
        <f>IF($I413="","",IFERROR(INDEX('UK Institution Coverage'!$M$2:$M$727,MATCH($I413,'UK Institution Coverage'!$A$2:$A$727,0)),0))</f>
        <v/>
      </c>
      <c r="G413" s="2" t="str">
        <f t="shared" si="12"/>
        <v/>
      </c>
      <c r="H413" s="2" t="str">
        <f t="shared" si="13"/>
        <v/>
      </c>
    </row>
    <row r="414" spans="1:8" ht="15" customHeight="1">
      <c r="A414" s="2"/>
      <c r="B414" s="2" t="str">
        <f>IF($I414="","",IFERROR(INDEX('UK Institution Coverage'!$E$2:$E$727,MATCH($I414,'UK Institution Coverage'!$A$2:$A$727,0)),0))</f>
        <v/>
      </c>
      <c r="C414" s="2" t="str">
        <f>IF($I414="","",IFERROR(INDEX('UK Institution Coverage'!$F$2:$F$727,MATCH($I414,'UK Institution Coverage'!$A$2:$A$727,0)),0))</f>
        <v/>
      </c>
      <c r="D414" s="2" t="str">
        <f>IF($I414="","",IFERROR(INDEX('UK Institution Coverage'!$J$2:$J$727,MATCH($I414,'UK Institution Coverage'!$A$2:$A$727,0)),0))</f>
        <v/>
      </c>
      <c r="E414" s="2" t="str">
        <f>IF($I414="","",IFERROR(INDEX('UK Institution Coverage'!$K$2:$K$727,MATCH($I414,'UK Institution Coverage'!$A$2:$A$727,0)),0))</f>
        <v/>
      </c>
      <c r="F414" s="2" t="str">
        <f>IF($I414="","",IFERROR(INDEX('UK Institution Coverage'!$M$2:$M$727,MATCH($I414,'UK Institution Coverage'!$A$2:$A$727,0)),0))</f>
        <v/>
      </c>
      <c r="G414" s="2" t="str">
        <f t="shared" si="12"/>
        <v/>
      </c>
      <c r="H414" s="2" t="str">
        <f t="shared" si="13"/>
        <v/>
      </c>
    </row>
    <row r="415" spans="1:8" ht="15" customHeight="1">
      <c r="A415" s="2"/>
      <c r="B415" s="2" t="str">
        <f>IF($I415="","",IFERROR(INDEX('UK Institution Coverage'!$E$2:$E$727,MATCH($I415,'UK Institution Coverage'!$A$2:$A$727,0)),0))</f>
        <v/>
      </c>
      <c r="C415" s="2" t="str">
        <f>IF($I415="","",IFERROR(INDEX('UK Institution Coverage'!$F$2:$F$727,MATCH($I415,'UK Institution Coverage'!$A$2:$A$727,0)),0))</f>
        <v/>
      </c>
      <c r="D415" s="2" t="str">
        <f>IF($I415="","",IFERROR(INDEX('UK Institution Coverage'!$J$2:$J$727,MATCH($I415,'UK Institution Coverage'!$A$2:$A$727,0)),0))</f>
        <v/>
      </c>
      <c r="E415" s="2" t="str">
        <f>IF($I415="","",IFERROR(INDEX('UK Institution Coverage'!$K$2:$K$727,MATCH($I415,'UK Institution Coverage'!$A$2:$A$727,0)),0))</f>
        <v/>
      </c>
      <c r="F415" s="2" t="str">
        <f>IF($I415="","",IFERROR(INDEX('UK Institution Coverage'!$M$2:$M$727,MATCH($I415,'UK Institution Coverage'!$A$2:$A$727,0)),0))</f>
        <v/>
      </c>
      <c r="G415" s="2" t="str">
        <f t="shared" si="12"/>
        <v/>
      </c>
      <c r="H415" s="2" t="str">
        <f t="shared" si="13"/>
        <v/>
      </c>
    </row>
    <row r="416" spans="1:8" ht="15" customHeight="1">
      <c r="A416" s="2"/>
      <c r="B416" s="2" t="str">
        <f>IF($I416="","",IFERROR(INDEX('UK Institution Coverage'!$E$2:$E$727,MATCH($I416,'UK Institution Coverage'!$A$2:$A$727,0)),0))</f>
        <v/>
      </c>
      <c r="C416" s="2" t="str">
        <f>IF($I416="","",IFERROR(INDEX('UK Institution Coverage'!$F$2:$F$727,MATCH($I416,'UK Institution Coverage'!$A$2:$A$727,0)),0))</f>
        <v/>
      </c>
      <c r="D416" s="2" t="str">
        <f>IF($I416="","",IFERROR(INDEX('UK Institution Coverage'!$J$2:$J$727,MATCH($I416,'UK Institution Coverage'!$A$2:$A$727,0)),0))</f>
        <v/>
      </c>
      <c r="E416" s="2" t="str">
        <f>IF($I416="","",IFERROR(INDEX('UK Institution Coverage'!$K$2:$K$727,MATCH($I416,'UK Institution Coverage'!$A$2:$A$727,0)),0))</f>
        <v/>
      </c>
      <c r="F416" s="2" t="str">
        <f>IF($I416="","",IFERROR(INDEX('UK Institution Coverage'!$M$2:$M$727,MATCH($I416,'UK Institution Coverage'!$A$2:$A$727,0)),0))</f>
        <v/>
      </c>
      <c r="G416" s="2" t="str">
        <f t="shared" si="12"/>
        <v/>
      </c>
      <c r="H416" s="2" t="str">
        <f t="shared" si="13"/>
        <v/>
      </c>
    </row>
    <row r="417" spans="1:8" ht="15" customHeight="1">
      <c r="A417" s="2"/>
      <c r="B417" s="2" t="str">
        <f>IF($I417="","",IFERROR(INDEX('UK Institution Coverage'!$E$2:$E$727,MATCH($I417,'UK Institution Coverage'!$A$2:$A$727,0)),0))</f>
        <v/>
      </c>
      <c r="C417" s="2" t="str">
        <f>IF($I417="","",IFERROR(INDEX('UK Institution Coverage'!$F$2:$F$727,MATCH($I417,'UK Institution Coverage'!$A$2:$A$727,0)),0))</f>
        <v/>
      </c>
      <c r="D417" s="2" t="str">
        <f>IF($I417="","",IFERROR(INDEX('UK Institution Coverage'!$J$2:$J$727,MATCH($I417,'UK Institution Coverage'!$A$2:$A$727,0)),0))</f>
        <v/>
      </c>
      <c r="E417" s="2" t="str">
        <f>IF($I417="","",IFERROR(INDEX('UK Institution Coverage'!$K$2:$K$727,MATCH($I417,'UK Institution Coverage'!$A$2:$A$727,0)),0))</f>
        <v/>
      </c>
      <c r="F417" s="2" t="str">
        <f>IF($I417="","",IFERROR(INDEX('UK Institution Coverage'!$M$2:$M$727,MATCH($I417,'UK Institution Coverage'!$A$2:$A$727,0)),0))</f>
        <v/>
      </c>
      <c r="G417" s="2" t="str">
        <f t="shared" si="12"/>
        <v/>
      </c>
      <c r="H417" s="2" t="str">
        <f t="shared" si="13"/>
        <v/>
      </c>
    </row>
    <row r="418" spans="1:8" ht="15" customHeight="1">
      <c r="A418" s="2"/>
      <c r="B418" s="2" t="str">
        <f>IF($I418="","",IFERROR(INDEX('UK Institution Coverage'!$E$2:$E$727,MATCH($I418,'UK Institution Coverage'!$A$2:$A$727,0)),0))</f>
        <v/>
      </c>
      <c r="C418" s="2" t="str">
        <f>IF($I418="","",IFERROR(INDEX('UK Institution Coverage'!$F$2:$F$727,MATCH($I418,'UK Institution Coverage'!$A$2:$A$727,0)),0))</f>
        <v/>
      </c>
      <c r="D418" s="2" t="str">
        <f>IF($I418="","",IFERROR(INDEX('UK Institution Coverage'!$J$2:$J$727,MATCH($I418,'UK Institution Coverage'!$A$2:$A$727,0)),0))</f>
        <v/>
      </c>
      <c r="E418" s="2" t="str">
        <f>IF($I418="","",IFERROR(INDEX('UK Institution Coverage'!$K$2:$K$727,MATCH($I418,'UK Institution Coverage'!$A$2:$A$727,0)),0))</f>
        <v/>
      </c>
      <c r="F418" s="2" t="str">
        <f>IF($I418="","",IFERROR(INDEX('UK Institution Coverage'!$M$2:$M$727,MATCH($I418,'UK Institution Coverage'!$A$2:$A$727,0)),0))</f>
        <v/>
      </c>
      <c r="G418" s="2" t="str">
        <f t="shared" si="12"/>
        <v/>
      </c>
      <c r="H418" s="2" t="str">
        <f t="shared" si="13"/>
        <v/>
      </c>
    </row>
    <row r="419" spans="1:8" ht="15" customHeight="1">
      <c r="A419" s="2"/>
      <c r="B419" s="2" t="str">
        <f>IF($I419="","",IFERROR(INDEX('UK Institution Coverage'!$E$2:$E$727,MATCH($I419,'UK Institution Coverage'!$A$2:$A$727,0)),0))</f>
        <v/>
      </c>
      <c r="C419" s="2" t="str">
        <f>IF($I419="","",IFERROR(INDEX('UK Institution Coverage'!$F$2:$F$727,MATCH($I419,'UK Institution Coverage'!$A$2:$A$727,0)),0))</f>
        <v/>
      </c>
      <c r="D419" s="2" t="str">
        <f>IF($I419="","",IFERROR(INDEX('UK Institution Coverage'!$J$2:$J$727,MATCH($I419,'UK Institution Coverage'!$A$2:$A$727,0)),0))</f>
        <v/>
      </c>
      <c r="E419" s="2" t="str">
        <f>IF($I419="","",IFERROR(INDEX('UK Institution Coverage'!$K$2:$K$727,MATCH($I419,'UK Institution Coverage'!$A$2:$A$727,0)),0))</f>
        <v/>
      </c>
      <c r="F419" s="2" t="str">
        <f>IF($I419="","",IFERROR(INDEX('UK Institution Coverage'!$M$2:$M$727,MATCH($I419,'UK Institution Coverage'!$A$2:$A$727,0)),0))</f>
        <v/>
      </c>
      <c r="G419" s="2" t="str">
        <f t="shared" si="12"/>
        <v/>
      </c>
      <c r="H419" s="2" t="str">
        <f t="shared" si="13"/>
        <v/>
      </c>
    </row>
    <row r="420" spans="1:8" ht="15" customHeight="1">
      <c r="A420" s="2"/>
      <c r="B420" s="2" t="str">
        <f>IF($I420="","",IFERROR(INDEX('UK Institution Coverage'!$E$2:$E$727,MATCH($I420,'UK Institution Coverage'!$A$2:$A$727,0)),0))</f>
        <v/>
      </c>
      <c r="C420" s="2" t="str">
        <f>IF($I420="","",IFERROR(INDEX('UK Institution Coverage'!$F$2:$F$727,MATCH($I420,'UK Institution Coverage'!$A$2:$A$727,0)),0))</f>
        <v/>
      </c>
      <c r="D420" s="2" t="str">
        <f>IF($I420="","",IFERROR(INDEX('UK Institution Coverage'!$J$2:$J$727,MATCH($I420,'UK Institution Coverage'!$A$2:$A$727,0)),0))</f>
        <v/>
      </c>
      <c r="E420" s="2" t="str">
        <f>IF($I420="","",IFERROR(INDEX('UK Institution Coverage'!$K$2:$K$727,MATCH($I420,'UK Institution Coverage'!$A$2:$A$727,0)),0))</f>
        <v/>
      </c>
      <c r="F420" s="2" t="str">
        <f>IF($I420="","",IFERROR(INDEX('UK Institution Coverage'!$M$2:$M$727,MATCH($I420,'UK Institution Coverage'!$A$2:$A$727,0)),0))</f>
        <v/>
      </c>
      <c r="G420" s="2" t="str">
        <f t="shared" si="12"/>
        <v/>
      </c>
      <c r="H420" s="2" t="str">
        <f t="shared" si="13"/>
        <v/>
      </c>
    </row>
    <row r="421" spans="1:8" ht="15" customHeight="1">
      <c r="A421" s="2"/>
      <c r="B421" s="2" t="str">
        <f>IF($I421="","",IFERROR(INDEX('UK Institution Coverage'!$E$2:$E$727,MATCH($I421,'UK Institution Coverage'!$A$2:$A$727,0)),0))</f>
        <v/>
      </c>
      <c r="C421" s="2" t="str">
        <f>IF($I421="","",IFERROR(INDEX('UK Institution Coverage'!$F$2:$F$727,MATCH($I421,'UK Institution Coverage'!$A$2:$A$727,0)),0))</f>
        <v/>
      </c>
      <c r="D421" s="2" t="str">
        <f>IF($I421="","",IFERROR(INDEX('UK Institution Coverage'!$J$2:$J$727,MATCH($I421,'UK Institution Coverage'!$A$2:$A$727,0)),0))</f>
        <v/>
      </c>
      <c r="E421" s="2" t="str">
        <f>IF($I421="","",IFERROR(INDEX('UK Institution Coverage'!$K$2:$K$727,MATCH($I421,'UK Institution Coverage'!$A$2:$A$727,0)),0))</f>
        <v/>
      </c>
      <c r="F421" s="2" t="str">
        <f>IF($I421="","",IFERROR(INDEX('UK Institution Coverage'!$M$2:$M$727,MATCH($I421,'UK Institution Coverage'!$A$2:$A$727,0)),0))</f>
        <v/>
      </c>
      <c r="G421" s="2" t="str">
        <f t="shared" si="12"/>
        <v/>
      </c>
      <c r="H421" s="2" t="str">
        <f t="shared" si="13"/>
        <v/>
      </c>
    </row>
    <row r="422" spans="1:8" ht="15" customHeight="1">
      <c r="A422" s="2"/>
      <c r="B422" s="2" t="str">
        <f>IF($I422="","",IFERROR(INDEX('UK Institution Coverage'!$E$2:$E$727,MATCH($I422,'UK Institution Coverage'!$A$2:$A$727,0)),0))</f>
        <v/>
      </c>
      <c r="C422" s="2" t="str">
        <f>IF($I422="","",IFERROR(INDEX('UK Institution Coverage'!$F$2:$F$727,MATCH($I422,'UK Institution Coverage'!$A$2:$A$727,0)),0))</f>
        <v/>
      </c>
      <c r="D422" s="2" t="str">
        <f>IF($I422="","",IFERROR(INDEX('UK Institution Coverage'!$J$2:$J$727,MATCH($I422,'UK Institution Coverage'!$A$2:$A$727,0)),0))</f>
        <v/>
      </c>
      <c r="E422" s="2" t="str">
        <f>IF($I422="","",IFERROR(INDEX('UK Institution Coverage'!$K$2:$K$727,MATCH($I422,'UK Institution Coverage'!$A$2:$A$727,0)),0))</f>
        <v/>
      </c>
      <c r="F422" s="2" t="str">
        <f>IF($I422="","",IFERROR(INDEX('UK Institution Coverage'!$M$2:$M$727,MATCH($I422,'UK Institution Coverage'!$A$2:$A$727,0)),0))</f>
        <v/>
      </c>
      <c r="G422" s="2" t="str">
        <f t="shared" si="12"/>
        <v/>
      </c>
      <c r="H422" s="2" t="str">
        <f t="shared" si="13"/>
        <v/>
      </c>
    </row>
    <row r="423" spans="1:8" ht="15" customHeight="1">
      <c r="A423" s="2"/>
      <c r="B423" s="2" t="str">
        <f>IF($I423="","",IFERROR(INDEX('UK Institution Coverage'!$E$2:$E$727,MATCH($I423,'UK Institution Coverage'!$A$2:$A$727,0)),0))</f>
        <v/>
      </c>
      <c r="C423" s="2" t="str">
        <f>IF($I423="","",IFERROR(INDEX('UK Institution Coverage'!$F$2:$F$727,MATCH($I423,'UK Institution Coverage'!$A$2:$A$727,0)),0))</f>
        <v/>
      </c>
      <c r="D423" s="2" t="str">
        <f>IF($I423="","",IFERROR(INDEX('UK Institution Coverage'!$J$2:$J$727,MATCH($I423,'UK Institution Coverage'!$A$2:$A$727,0)),0))</f>
        <v/>
      </c>
      <c r="E423" s="2" t="str">
        <f>IF($I423="","",IFERROR(INDEX('UK Institution Coverage'!$K$2:$K$727,MATCH($I423,'UK Institution Coverage'!$A$2:$A$727,0)),0))</f>
        <v/>
      </c>
      <c r="F423" s="2" t="str">
        <f>IF($I423="","",IFERROR(INDEX('UK Institution Coverage'!$M$2:$M$727,MATCH($I423,'UK Institution Coverage'!$A$2:$A$727,0)),0))</f>
        <v/>
      </c>
      <c r="G423" s="2" t="str">
        <f t="shared" si="12"/>
        <v/>
      </c>
      <c r="H423" s="2" t="str">
        <f t="shared" si="13"/>
        <v/>
      </c>
    </row>
    <row r="424" spans="1:8" ht="15" customHeight="1">
      <c r="A424" s="2"/>
      <c r="B424" s="2" t="str">
        <f>IF($I424="","",IFERROR(INDEX('UK Institution Coverage'!$E$2:$E$727,MATCH($I424,'UK Institution Coverage'!$A$2:$A$727,0)),0))</f>
        <v/>
      </c>
      <c r="C424" s="2" t="str">
        <f>IF($I424="","",IFERROR(INDEX('UK Institution Coverage'!$F$2:$F$727,MATCH($I424,'UK Institution Coverage'!$A$2:$A$727,0)),0))</f>
        <v/>
      </c>
      <c r="D424" s="2" t="str">
        <f>IF($I424="","",IFERROR(INDEX('UK Institution Coverage'!$J$2:$J$727,MATCH($I424,'UK Institution Coverage'!$A$2:$A$727,0)),0))</f>
        <v/>
      </c>
      <c r="E424" s="2" t="str">
        <f>IF($I424="","",IFERROR(INDEX('UK Institution Coverage'!$K$2:$K$727,MATCH($I424,'UK Institution Coverage'!$A$2:$A$727,0)),0))</f>
        <v/>
      </c>
      <c r="F424" s="2" t="str">
        <f>IF($I424="","",IFERROR(INDEX('UK Institution Coverage'!$M$2:$M$727,MATCH($I424,'UK Institution Coverage'!$A$2:$A$727,0)),0))</f>
        <v/>
      </c>
      <c r="G424" s="2" t="str">
        <f t="shared" si="12"/>
        <v/>
      </c>
      <c r="H424" s="2" t="str">
        <f t="shared" si="13"/>
        <v/>
      </c>
    </row>
    <row r="425" spans="1:8" ht="15" customHeight="1">
      <c r="A425" s="2"/>
      <c r="B425" s="2" t="str">
        <f>IF($I425="","",IFERROR(INDEX('UK Institution Coverage'!$E$2:$E$727,MATCH($I425,'UK Institution Coverage'!$A$2:$A$727,0)),0))</f>
        <v/>
      </c>
      <c r="C425" s="2" t="str">
        <f>IF($I425="","",IFERROR(INDEX('UK Institution Coverage'!$F$2:$F$727,MATCH($I425,'UK Institution Coverage'!$A$2:$A$727,0)),0))</f>
        <v/>
      </c>
      <c r="D425" s="2" t="str">
        <f>IF($I425="","",IFERROR(INDEX('UK Institution Coverage'!$J$2:$J$727,MATCH($I425,'UK Institution Coverage'!$A$2:$A$727,0)),0))</f>
        <v/>
      </c>
      <c r="E425" s="2" t="str">
        <f>IF($I425="","",IFERROR(INDEX('UK Institution Coverage'!$K$2:$K$727,MATCH($I425,'UK Institution Coverage'!$A$2:$A$727,0)),0))</f>
        <v/>
      </c>
      <c r="F425" s="2" t="str">
        <f>IF($I425="","",IFERROR(INDEX('UK Institution Coverage'!$M$2:$M$727,MATCH($I425,'UK Institution Coverage'!$A$2:$A$727,0)),0))</f>
        <v/>
      </c>
      <c r="G425" s="2" t="str">
        <f t="shared" si="12"/>
        <v/>
      </c>
      <c r="H425" s="2" t="str">
        <f t="shared" si="13"/>
        <v/>
      </c>
    </row>
    <row r="426" spans="1:8" ht="15" customHeight="1">
      <c r="A426" s="2"/>
      <c r="B426" s="2" t="str">
        <f>IF($I426="","",IFERROR(INDEX('UK Institution Coverage'!$E$2:$E$727,MATCH($I426,'UK Institution Coverage'!$A$2:$A$727,0)),0))</f>
        <v/>
      </c>
      <c r="C426" s="2" t="str">
        <f>IF($I426="","",IFERROR(INDEX('UK Institution Coverage'!$F$2:$F$727,MATCH($I426,'UK Institution Coverage'!$A$2:$A$727,0)),0))</f>
        <v/>
      </c>
      <c r="D426" s="2" t="str">
        <f>IF($I426="","",IFERROR(INDEX('UK Institution Coverage'!$J$2:$J$727,MATCH($I426,'UK Institution Coverage'!$A$2:$A$727,0)),0))</f>
        <v/>
      </c>
      <c r="E426" s="2" t="str">
        <f>IF($I426="","",IFERROR(INDEX('UK Institution Coverage'!$K$2:$K$727,MATCH($I426,'UK Institution Coverage'!$A$2:$A$727,0)),0))</f>
        <v/>
      </c>
      <c r="F426" s="2" t="str">
        <f>IF($I426="","",IFERROR(INDEX('UK Institution Coverage'!$M$2:$M$727,MATCH($I426,'UK Institution Coverage'!$A$2:$A$727,0)),0))</f>
        <v/>
      </c>
      <c r="G426" s="2" t="str">
        <f t="shared" si="12"/>
        <v/>
      </c>
      <c r="H426" s="2" t="str">
        <f t="shared" si="13"/>
        <v/>
      </c>
    </row>
    <row r="427" spans="1:8" ht="15" customHeight="1">
      <c r="A427" s="2"/>
      <c r="B427" s="2" t="str">
        <f>IF($I427="","",IFERROR(INDEX('UK Institution Coverage'!$E$2:$E$727,MATCH($I427,'UK Institution Coverage'!$A$2:$A$727,0)),0))</f>
        <v/>
      </c>
      <c r="C427" s="2" t="str">
        <f>IF($I427="","",IFERROR(INDEX('UK Institution Coverage'!$F$2:$F$727,MATCH($I427,'UK Institution Coverage'!$A$2:$A$727,0)),0))</f>
        <v/>
      </c>
      <c r="D427" s="2" t="str">
        <f>IF($I427="","",IFERROR(INDEX('UK Institution Coverage'!$J$2:$J$727,MATCH($I427,'UK Institution Coverage'!$A$2:$A$727,0)),0))</f>
        <v/>
      </c>
      <c r="E427" s="2" t="str">
        <f>IF($I427="","",IFERROR(INDEX('UK Institution Coverage'!$K$2:$K$727,MATCH($I427,'UK Institution Coverage'!$A$2:$A$727,0)),0))</f>
        <v/>
      </c>
      <c r="F427" s="2" t="str">
        <f>IF($I427="","",IFERROR(INDEX('UK Institution Coverage'!$M$2:$M$727,MATCH($I427,'UK Institution Coverage'!$A$2:$A$727,0)),0))</f>
        <v/>
      </c>
      <c r="G427" s="2" t="str">
        <f t="shared" si="12"/>
        <v/>
      </c>
      <c r="H427" s="2" t="str">
        <f t="shared" si="13"/>
        <v/>
      </c>
    </row>
    <row r="428" spans="1:8" ht="15" customHeight="1">
      <c r="A428" s="2"/>
      <c r="B428" s="2" t="str">
        <f>IF($I428="","",IFERROR(INDEX('UK Institution Coverage'!$E$2:$E$727,MATCH($I428,'UK Institution Coverage'!$A$2:$A$727,0)),0))</f>
        <v/>
      </c>
      <c r="C428" s="2" t="str">
        <f>IF($I428="","",IFERROR(INDEX('UK Institution Coverage'!$F$2:$F$727,MATCH($I428,'UK Institution Coverage'!$A$2:$A$727,0)),0))</f>
        <v/>
      </c>
      <c r="D428" s="2" t="str">
        <f>IF($I428="","",IFERROR(INDEX('UK Institution Coverage'!$J$2:$J$727,MATCH($I428,'UK Institution Coverage'!$A$2:$A$727,0)),0))</f>
        <v/>
      </c>
      <c r="E428" s="2" t="str">
        <f>IF($I428="","",IFERROR(INDEX('UK Institution Coverage'!$K$2:$K$727,MATCH($I428,'UK Institution Coverage'!$A$2:$A$727,0)),0))</f>
        <v/>
      </c>
      <c r="F428" s="2" t="str">
        <f>IF($I428="","",IFERROR(INDEX('UK Institution Coverage'!$M$2:$M$727,MATCH($I428,'UK Institution Coverage'!$A$2:$A$727,0)),0))</f>
        <v/>
      </c>
      <c r="G428" s="2" t="str">
        <f t="shared" si="12"/>
        <v/>
      </c>
      <c r="H428" s="2" t="str">
        <f t="shared" si="13"/>
        <v/>
      </c>
    </row>
    <row r="429" spans="1:8" ht="15" customHeight="1">
      <c r="A429" s="2"/>
      <c r="B429" s="2" t="str">
        <f>IF($I429="","",IFERROR(INDEX('UK Institution Coverage'!$E$2:$E$727,MATCH($I429,'UK Institution Coverage'!$A$2:$A$727,0)),0))</f>
        <v/>
      </c>
      <c r="C429" s="2" t="str">
        <f>IF($I429="","",IFERROR(INDEX('UK Institution Coverage'!$F$2:$F$727,MATCH($I429,'UK Institution Coverage'!$A$2:$A$727,0)),0))</f>
        <v/>
      </c>
      <c r="D429" s="2" t="str">
        <f>IF($I429="","",IFERROR(INDEX('UK Institution Coverage'!$J$2:$J$727,MATCH($I429,'UK Institution Coverage'!$A$2:$A$727,0)),0))</f>
        <v/>
      </c>
      <c r="E429" s="2" t="str">
        <f>IF($I429="","",IFERROR(INDEX('UK Institution Coverage'!$K$2:$K$727,MATCH($I429,'UK Institution Coverage'!$A$2:$A$727,0)),0))</f>
        <v/>
      </c>
      <c r="F429" s="2" t="str">
        <f>IF($I429="","",IFERROR(INDEX('UK Institution Coverage'!$M$2:$M$727,MATCH($I429,'UK Institution Coverage'!$A$2:$A$727,0)),0))</f>
        <v/>
      </c>
      <c r="G429" s="2" t="str">
        <f t="shared" si="12"/>
        <v/>
      </c>
      <c r="H429" s="2" t="str">
        <f t="shared" si="13"/>
        <v/>
      </c>
    </row>
    <row r="430" spans="1:8" ht="15" customHeight="1">
      <c r="A430" s="2"/>
      <c r="B430" s="2" t="str">
        <f>IF($I430="","",IFERROR(INDEX('UK Institution Coverage'!$E$2:$E$727,MATCH($I430,'UK Institution Coverage'!$A$2:$A$727,0)),0))</f>
        <v/>
      </c>
      <c r="C430" s="2" t="str">
        <f>IF($I430="","",IFERROR(INDEX('UK Institution Coverage'!$F$2:$F$727,MATCH($I430,'UK Institution Coverage'!$A$2:$A$727,0)),0))</f>
        <v/>
      </c>
      <c r="D430" s="2" t="str">
        <f>IF($I430="","",IFERROR(INDEX('UK Institution Coverage'!$J$2:$J$727,MATCH($I430,'UK Institution Coverage'!$A$2:$A$727,0)),0))</f>
        <v/>
      </c>
      <c r="E430" s="2" t="str">
        <f>IF($I430="","",IFERROR(INDEX('UK Institution Coverage'!$K$2:$K$727,MATCH($I430,'UK Institution Coverage'!$A$2:$A$727,0)),0))</f>
        <v/>
      </c>
      <c r="F430" s="2" t="str">
        <f>IF($I430="","",IFERROR(INDEX('UK Institution Coverage'!$M$2:$M$727,MATCH($I430,'UK Institution Coverage'!$A$2:$A$727,0)),0))</f>
        <v/>
      </c>
      <c r="G430" s="2" t="str">
        <f t="shared" si="12"/>
        <v/>
      </c>
      <c r="H430" s="2" t="str">
        <f t="shared" si="13"/>
        <v/>
      </c>
    </row>
    <row r="431" spans="1:8" ht="15" customHeight="1">
      <c r="A431" s="2"/>
      <c r="B431" s="2" t="str">
        <f>IF($I431="","",IFERROR(INDEX('UK Institution Coverage'!$E$2:$E$727,MATCH($I431,'UK Institution Coverage'!$A$2:$A$727,0)),0))</f>
        <v/>
      </c>
      <c r="C431" s="2" t="str">
        <f>IF($I431="","",IFERROR(INDEX('UK Institution Coverage'!$F$2:$F$727,MATCH($I431,'UK Institution Coverage'!$A$2:$A$727,0)),0))</f>
        <v/>
      </c>
      <c r="D431" s="2" t="str">
        <f>IF($I431="","",IFERROR(INDEX('UK Institution Coverage'!$J$2:$J$727,MATCH($I431,'UK Institution Coverage'!$A$2:$A$727,0)),0))</f>
        <v/>
      </c>
      <c r="E431" s="2" t="str">
        <f>IF($I431="","",IFERROR(INDEX('UK Institution Coverage'!$K$2:$K$727,MATCH($I431,'UK Institution Coverage'!$A$2:$A$727,0)),0))</f>
        <v/>
      </c>
      <c r="F431" s="2" t="str">
        <f>IF($I431="","",IFERROR(INDEX('UK Institution Coverage'!$M$2:$M$727,MATCH($I431,'UK Institution Coverage'!$A$2:$A$727,0)),0))</f>
        <v/>
      </c>
      <c r="G431" s="2" t="str">
        <f t="shared" si="12"/>
        <v/>
      </c>
      <c r="H431" s="2" t="str">
        <f t="shared" si="13"/>
        <v/>
      </c>
    </row>
    <row r="432" spans="1:8" ht="15" customHeight="1">
      <c r="A432" s="2"/>
      <c r="B432" s="2" t="str">
        <f>IF($I432="","",IFERROR(INDEX('UK Institution Coverage'!$E$2:$E$727,MATCH($I432,'UK Institution Coverage'!$A$2:$A$727,0)),0))</f>
        <v/>
      </c>
      <c r="C432" s="2" t="str">
        <f>IF($I432="","",IFERROR(INDEX('UK Institution Coverage'!$F$2:$F$727,MATCH($I432,'UK Institution Coverage'!$A$2:$A$727,0)),0))</f>
        <v/>
      </c>
      <c r="D432" s="2" t="str">
        <f>IF($I432="","",IFERROR(INDEX('UK Institution Coverage'!$J$2:$J$727,MATCH($I432,'UK Institution Coverage'!$A$2:$A$727,0)),0))</f>
        <v/>
      </c>
      <c r="E432" s="2" t="str">
        <f>IF($I432="","",IFERROR(INDEX('UK Institution Coverage'!$K$2:$K$727,MATCH($I432,'UK Institution Coverage'!$A$2:$A$727,0)),0))</f>
        <v/>
      </c>
      <c r="F432" s="2" t="str">
        <f>IF($I432="","",IFERROR(INDEX('UK Institution Coverage'!$M$2:$M$727,MATCH($I432,'UK Institution Coverage'!$A$2:$A$727,0)),0))</f>
        <v/>
      </c>
      <c r="G432" s="2" t="str">
        <f t="shared" si="12"/>
        <v/>
      </c>
      <c r="H432" s="2" t="str">
        <f t="shared" si="13"/>
        <v/>
      </c>
    </row>
    <row r="433" spans="1:8" ht="15" customHeight="1">
      <c r="A433" s="2"/>
      <c r="B433" s="2" t="str">
        <f>IF($I433="","",IFERROR(INDEX('UK Institution Coverage'!$E$2:$E$727,MATCH($I433,'UK Institution Coverage'!$A$2:$A$727,0)),0))</f>
        <v/>
      </c>
      <c r="C433" s="2" t="str">
        <f>IF($I433="","",IFERROR(INDEX('UK Institution Coverage'!$F$2:$F$727,MATCH($I433,'UK Institution Coverage'!$A$2:$A$727,0)),0))</f>
        <v/>
      </c>
      <c r="D433" s="2" t="str">
        <f>IF($I433="","",IFERROR(INDEX('UK Institution Coverage'!$J$2:$J$727,MATCH($I433,'UK Institution Coverage'!$A$2:$A$727,0)),0))</f>
        <v/>
      </c>
      <c r="E433" s="2" t="str">
        <f>IF($I433="","",IFERROR(INDEX('UK Institution Coverage'!$K$2:$K$727,MATCH($I433,'UK Institution Coverage'!$A$2:$A$727,0)),0))</f>
        <v/>
      </c>
      <c r="F433" s="2" t="str">
        <f>IF($I433="","",IFERROR(INDEX('UK Institution Coverage'!$M$2:$M$727,MATCH($I433,'UK Institution Coverage'!$A$2:$A$727,0)),0))</f>
        <v/>
      </c>
      <c r="G433" s="2" t="str">
        <f t="shared" si="12"/>
        <v/>
      </c>
      <c r="H433" s="2" t="str">
        <f t="shared" si="13"/>
        <v/>
      </c>
    </row>
    <row r="434" spans="1:8" ht="15" customHeight="1">
      <c r="A434" s="2"/>
      <c r="B434" s="2" t="str">
        <f>IF($I434="","",IFERROR(INDEX('UK Institution Coverage'!$E$2:$E$727,MATCH($I434,'UK Institution Coverage'!$A$2:$A$727,0)),0))</f>
        <v/>
      </c>
      <c r="C434" s="2" t="str">
        <f>IF($I434="","",IFERROR(INDEX('UK Institution Coverage'!$F$2:$F$727,MATCH($I434,'UK Institution Coverage'!$A$2:$A$727,0)),0))</f>
        <v/>
      </c>
      <c r="D434" s="2" t="str">
        <f>IF($I434="","",IFERROR(INDEX('UK Institution Coverage'!$J$2:$J$727,MATCH($I434,'UK Institution Coverage'!$A$2:$A$727,0)),0))</f>
        <v/>
      </c>
      <c r="E434" s="2" t="str">
        <f>IF($I434="","",IFERROR(INDEX('UK Institution Coverage'!$K$2:$K$727,MATCH($I434,'UK Institution Coverage'!$A$2:$A$727,0)),0))</f>
        <v/>
      </c>
      <c r="F434" s="2" t="str">
        <f>IF($I434="","",IFERROR(INDEX('UK Institution Coverage'!$M$2:$M$727,MATCH($I434,'UK Institution Coverage'!$A$2:$A$727,0)),0))</f>
        <v/>
      </c>
      <c r="G434" s="2" t="str">
        <f t="shared" si="12"/>
        <v/>
      </c>
      <c r="H434" s="2" t="str">
        <f t="shared" si="13"/>
        <v/>
      </c>
    </row>
    <row r="435" spans="1:8" ht="15" customHeight="1">
      <c r="A435" s="2"/>
      <c r="B435" s="2" t="str">
        <f>IF($I435="","",IFERROR(INDEX('UK Institution Coverage'!$E$2:$E$727,MATCH($I435,'UK Institution Coverage'!$A$2:$A$727,0)),0))</f>
        <v/>
      </c>
      <c r="C435" s="2" t="str">
        <f>IF($I435="","",IFERROR(INDEX('UK Institution Coverage'!$F$2:$F$727,MATCH($I435,'UK Institution Coverage'!$A$2:$A$727,0)),0))</f>
        <v/>
      </c>
      <c r="D435" s="2" t="str">
        <f>IF($I435="","",IFERROR(INDEX('UK Institution Coverage'!$J$2:$J$727,MATCH($I435,'UK Institution Coverage'!$A$2:$A$727,0)),0))</f>
        <v/>
      </c>
      <c r="E435" s="2" t="str">
        <f>IF($I435="","",IFERROR(INDEX('UK Institution Coverage'!$K$2:$K$727,MATCH($I435,'UK Institution Coverage'!$A$2:$A$727,0)),0))</f>
        <v/>
      </c>
      <c r="F435" s="2" t="str">
        <f>IF($I435="","",IFERROR(INDEX('UK Institution Coverage'!$M$2:$M$727,MATCH($I435,'UK Institution Coverage'!$A$2:$A$727,0)),0))</f>
        <v/>
      </c>
      <c r="G435" s="2" t="str">
        <f t="shared" si="12"/>
        <v/>
      </c>
      <c r="H435" s="2" t="str">
        <f t="shared" si="13"/>
        <v/>
      </c>
    </row>
    <row r="436" spans="1:8" ht="15" customHeight="1">
      <c r="A436" s="2"/>
      <c r="B436" s="2" t="str">
        <f>IF($I436="","",IFERROR(INDEX('UK Institution Coverage'!$E$2:$E$727,MATCH($I436,'UK Institution Coverage'!$A$2:$A$727,0)),0))</f>
        <v/>
      </c>
      <c r="C436" s="2" t="str">
        <f>IF($I436="","",IFERROR(INDEX('UK Institution Coverage'!$F$2:$F$727,MATCH($I436,'UK Institution Coverage'!$A$2:$A$727,0)),0))</f>
        <v/>
      </c>
      <c r="D436" s="2" t="str">
        <f>IF($I436="","",IFERROR(INDEX('UK Institution Coverage'!$J$2:$J$727,MATCH($I436,'UK Institution Coverage'!$A$2:$A$727,0)),0))</f>
        <v/>
      </c>
      <c r="E436" s="2" t="str">
        <f>IF($I436="","",IFERROR(INDEX('UK Institution Coverage'!$K$2:$K$727,MATCH($I436,'UK Institution Coverage'!$A$2:$A$727,0)),0))</f>
        <v/>
      </c>
      <c r="F436" s="2" t="str">
        <f>IF($I436="","",IFERROR(INDEX('UK Institution Coverage'!$M$2:$M$727,MATCH($I436,'UK Institution Coverage'!$A$2:$A$727,0)),0))</f>
        <v/>
      </c>
      <c r="G436" s="2" t="str">
        <f t="shared" si="12"/>
        <v/>
      </c>
      <c r="H436" s="2" t="str">
        <f t="shared" si="13"/>
        <v/>
      </c>
    </row>
    <row r="437" spans="1:8" ht="15" customHeight="1">
      <c r="A437" s="2"/>
      <c r="B437" s="2" t="str">
        <f>IF($I437="","",IFERROR(INDEX('UK Institution Coverage'!$E$2:$E$727,MATCH($I437,'UK Institution Coverage'!$A$2:$A$727,0)),0))</f>
        <v/>
      </c>
      <c r="C437" s="2" t="str">
        <f>IF($I437="","",IFERROR(INDEX('UK Institution Coverage'!$F$2:$F$727,MATCH($I437,'UK Institution Coverage'!$A$2:$A$727,0)),0))</f>
        <v/>
      </c>
      <c r="D437" s="2" t="str">
        <f>IF($I437="","",IFERROR(INDEX('UK Institution Coverage'!$J$2:$J$727,MATCH($I437,'UK Institution Coverage'!$A$2:$A$727,0)),0))</f>
        <v/>
      </c>
      <c r="E437" s="2" t="str">
        <f>IF($I437="","",IFERROR(INDEX('UK Institution Coverage'!$K$2:$K$727,MATCH($I437,'UK Institution Coverage'!$A$2:$A$727,0)),0))</f>
        <v/>
      </c>
      <c r="F437" s="2" t="str">
        <f>IF($I437="","",IFERROR(INDEX('UK Institution Coverage'!$M$2:$M$727,MATCH($I437,'UK Institution Coverage'!$A$2:$A$727,0)),0))</f>
        <v/>
      </c>
      <c r="G437" s="2" t="str">
        <f t="shared" si="12"/>
        <v/>
      </c>
      <c r="H437" s="2" t="str">
        <f t="shared" si="13"/>
        <v/>
      </c>
    </row>
    <row r="438" spans="1:8" ht="15" customHeight="1">
      <c r="A438" s="2"/>
      <c r="B438" s="2" t="str">
        <f>IF($I438="","",IFERROR(INDEX('UK Institution Coverage'!$E$2:$E$727,MATCH($I438,'UK Institution Coverage'!$A$2:$A$727,0)),0))</f>
        <v/>
      </c>
      <c r="C438" s="2" t="str">
        <f>IF($I438="","",IFERROR(INDEX('UK Institution Coverage'!$F$2:$F$727,MATCH($I438,'UK Institution Coverage'!$A$2:$A$727,0)),0))</f>
        <v/>
      </c>
      <c r="D438" s="2" t="str">
        <f>IF($I438="","",IFERROR(INDEX('UK Institution Coverage'!$J$2:$J$727,MATCH($I438,'UK Institution Coverage'!$A$2:$A$727,0)),0))</f>
        <v/>
      </c>
      <c r="E438" s="2" t="str">
        <f>IF($I438="","",IFERROR(INDEX('UK Institution Coverage'!$K$2:$K$727,MATCH($I438,'UK Institution Coverage'!$A$2:$A$727,0)),0))</f>
        <v/>
      </c>
      <c r="F438" s="2" t="str">
        <f>IF($I438="","",IFERROR(INDEX('UK Institution Coverage'!$M$2:$M$727,MATCH($I438,'UK Institution Coverage'!$A$2:$A$727,0)),0))</f>
        <v/>
      </c>
      <c r="G438" s="2" t="str">
        <f t="shared" si="12"/>
        <v/>
      </c>
      <c r="H438" s="2" t="str">
        <f t="shared" si="13"/>
        <v/>
      </c>
    </row>
    <row r="439" spans="1:8" ht="15" customHeight="1">
      <c r="A439" s="2"/>
      <c r="B439" s="2" t="str">
        <f>IF($I439="","",IFERROR(INDEX('UK Institution Coverage'!$E$2:$E$727,MATCH($I439,'UK Institution Coverage'!$A$2:$A$727,0)),0))</f>
        <v/>
      </c>
      <c r="C439" s="2" t="str">
        <f>IF($I439="","",IFERROR(INDEX('UK Institution Coverage'!$F$2:$F$727,MATCH($I439,'UK Institution Coverage'!$A$2:$A$727,0)),0))</f>
        <v/>
      </c>
      <c r="D439" s="2" t="str">
        <f>IF($I439="","",IFERROR(INDEX('UK Institution Coverage'!$J$2:$J$727,MATCH($I439,'UK Institution Coverage'!$A$2:$A$727,0)),0))</f>
        <v/>
      </c>
      <c r="E439" s="2" t="str">
        <f>IF($I439="","",IFERROR(INDEX('UK Institution Coverage'!$K$2:$K$727,MATCH($I439,'UK Institution Coverage'!$A$2:$A$727,0)),0))</f>
        <v/>
      </c>
      <c r="F439" s="2" t="str">
        <f>IF($I439="","",IFERROR(INDEX('UK Institution Coverage'!$M$2:$M$727,MATCH($I439,'UK Institution Coverage'!$A$2:$A$727,0)),0))</f>
        <v/>
      </c>
      <c r="G439" s="2" t="str">
        <f t="shared" si="12"/>
        <v/>
      </c>
      <c r="H439" s="2" t="str">
        <f t="shared" si="13"/>
        <v/>
      </c>
    </row>
    <row r="440" spans="1:8" ht="15" customHeight="1">
      <c r="A440" s="2"/>
      <c r="B440" s="2" t="str">
        <f>IF($I440="","",IFERROR(INDEX('UK Institution Coverage'!$E$2:$E$727,MATCH($I440,'UK Institution Coverage'!$A$2:$A$727,0)),0))</f>
        <v/>
      </c>
      <c r="C440" s="2" t="str">
        <f>IF($I440="","",IFERROR(INDEX('UK Institution Coverage'!$F$2:$F$727,MATCH($I440,'UK Institution Coverage'!$A$2:$A$727,0)),0))</f>
        <v/>
      </c>
      <c r="D440" s="2" t="str">
        <f>IF($I440="","",IFERROR(INDEX('UK Institution Coverage'!$J$2:$J$727,MATCH($I440,'UK Institution Coverage'!$A$2:$A$727,0)),0))</f>
        <v/>
      </c>
      <c r="E440" s="2" t="str">
        <f>IF($I440="","",IFERROR(INDEX('UK Institution Coverage'!$K$2:$K$727,MATCH($I440,'UK Institution Coverage'!$A$2:$A$727,0)),0))</f>
        <v/>
      </c>
      <c r="F440" s="2" t="str">
        <f>IF($I440="","",IFERROR(INDEX('UK Institution Coverage'!$M$2:$M$727,MATCH($I440,'UK Institution Coverage'!$A$2:$A$727,0)),0))</f>
        <v/>
      </c>
      <c r="G440" s="2" t="str">
        <f t="shared" si="12"/>
        <v/>
      </c>
      <c r="H440" s="2" t="str">
        <f t="shared" si="13"/>
        <v/>
      </c>
    </row>
    <row r="441" spans="1:8" ht="15" customHeight="1">
      <c r="A441" s="2"/>
      <c r="B441" s="2" t="str">
        <f>IF($I441="","",IFERROR(INDEX('UK Institution Coverage'!$E$2:$E$727,MATCH($I441,'UK Institution Coverage'!$A$2:$A$727,0)),0))</f>
        <v/>
      </c>
      <c r="C441" s="2" t="str">
        <f>IF($I441="","",IFERROR(INDEX('UK Institution Coverage'!$F$2:$F$727,MATCH($I441,'UK Institution Coverage'!$A$2:$A$727,0)),0))</f>
        <v/>
      </c>
      <c r="D441" s="2" t="str">
        <f>IF($I441="","",IFERROR(INDEX('UK Institution Coverage'!$J$2:$J$727,MATCH($I441,'UK Institution Coverage'!$A$2:$A$727,0)),0))</f>
        <v/>
      </c>
      <c r="E441" s="2" t="str">
        <f>IF($I441="","",IFERROR(INDEX('UK Institution Coverage'!$K$2:$K$727,MATCH($I441,'UK Institution Coverage'!$A$2:$A$727,0)),0))</f>
        <v/>
      </c>
      <c r="F441" s="2" t="str">
        <f>IF($I441="","",IFERROR(INDEX('UK Institution Coverage'!$M$2:$M$727,MATCH($I441,'UK Institution Coverage'!$A$2:$A$727,0)),0))</f>
        <v/>
      </c>
      <c r="G441" s="2" t="str">
        <f t="shared" si="12"/>
        <v/>
      </c>
      <c r="H441" s="2" t="str">
        <f t="shared" si="13"/>
        <v/>
      </c>
    </row>
    <row r="442" spans="1:8" ht="15" customHeight="1">
      <c r="A442" s="2"/>
      <c r="B442" s="2" t="str">
        <f>IF($I442="","",IFERROR(INDEX('UK Institution Coverage'!$E$2:$E$727,MATCH($I442,'UK Institution Coverage'!$A$2:$A$727,0)),0))</f>
        <v/>
      </c>
      <c r="C442" s="2" t="str">
        <f>IF($I442="","",IFERROR(INDEX('UK Institution Coverage'!$F$2:$F$727,MATCH($I442,'UK Institution Coverage'!$A$2:$A$727,0)),0))</f>
        <v/>
      </c>
      <c r="D442" s="2" t="str">
        <f>IF($I442="","",IFERROR(INDEX('UK Institution Coverage'!$J$2:$J$727,MATCH($I442,'UK Institution Coverage'!$A$2:$A$727,0)),0))</f>
        <v/>
      </c>
      <c r="E442" s="2" t="str">
        <f>IF($I442="","",IFERROR(INDEX('UK Institution Coverage'!$K$2:$K$727,MATCH($I442,'UK Institution Coverage'!$A$2:$A$727,0)),0))</f>
        <v/>
      </c>
      <c r="F442" s="2" t="str">
        <f>IF($I442="","",IFERROR(INDEX('UK Institution Coverage'!$M$2:$M$727,MATCH($I442,'UK Institution Coverage'!$A$2:$A$727,0)),0))</f>
        <v/>
      </c>
      <c r="G442" s="2" t="str">
        <f t="shared" si="12"/>
        <v/>
      </c>
      <c r="H442" s="2" t="str">
        <f t="shared" si="13"/>
        <v/>
      </c>
    </row>
    <row r="443" spans="1:8" ht="15" customHeight="1">
      <c r="A443" s="2"/>
      <c r="B443" s="2" t="str">
        <f>IF($I443="","",IFERROR(INDEX('UK Institution Coverage'!$E$2:$E$727,MATCH($I443,'UK Institution Coverage'!$A$2:$A$727,0)),0))</f>
        <v/>
      </c>
      <c r="C443" s="2" t="str">
        <f>IF($I443="","",IFERROR(INDEX('UK Institution Coverage'!$F$2:$F$727,MATCH($I443,'UK Institution Coverage'!$A$2:$A$727,0)),0))</f>
        <v/>
      </c>
      <c r="D443" s="2" t="str">
        <f>IF($I443="","",IFERROR(INDEX('UK Institution Coverage'!$J$2:$J$727,MATCH($I443,'UK Institution Coverage'!$A$2:$A$727,0)),0))</f>
        <v/>
      </c>
      <c r="E443" s="2" t="str">
        <f>IF($I443="","",IFERROR(INDEX('UK Institution Coverage'!$K$2:$K$727,MATCH($I443,'UK Institution Coverage'!$A$2:$A$727,0)),0))</f>
        <v/>
      </c>
      <c r="F443" s="2" t="str">
        <f>IF($I443="","",IFERROR(INDEX('UK Institution Coverage'!$M$2:$M$727,MATCH($I443,'UK Institution Coverage'!$A$2:$A$727,0)),0))</f>
        <v/>
      </c>
      <c r="G443" s="2" t="str">
        <f t="shared" si="12"/>
        <v/>
      </c>
      <c r="H443" s="2" t="str">
        <f t="shared" si="13"/>
        <v/>
      </c>
    </row>
    <row r="444" spans="1:8" ht="15" customHeight="1">
      <c r="A444" s="2"/>
      <c r="B444" s="2" t="str">
        <f>IF($I444="","",IFERROR(INDEX('UK Institution Coverage'!$E$2:$E$727,MATCH($I444,'UK Institution Coverage'!$A$2:$A$727,0)),0))</f>
        <v/>
      </c>
      <c r="C444" s="2" t="str">
        <f>IF($I444="","",IFERROR(INDEX('UK Institution Coverage'!$F$2:$F$727,MATCH($I444,'UK Institution Coverage'!$A$2:$A$727,0)),0))</f>
        <v/>
      </c>
      <c r="D444" s="2" t="str">
        <f>IF($I444="","",IFERROR(INDEX('UK Institution Coverage'!$J$2:$J$727,MATCH($I444,'UK Institution Coverage'!$A$2:$A$727,0)),0))</f>
        <v/>
      </c>
      <c r="E444" s="2" t="str">
        <f>IF($I444="","",IFERROR(INDEX('UK Institution Coverage'!$K$2:$K$727,MATCH($I444,'UK Institution Coverage'!$A$2:$A$727,0)),0))</f>
        <v/>
      </c>
      <c r="F444" s="2" t="str">
        <f>IF($I444="","",IFERROR(INDEX('UK Institution Coverage'!$M$2:$M$727,MATCH($I444,'UK Institution Coverage'!$A$2:$A$727,0)),0))</f>
        <v/>
      </c>
      <c r="G444" s="2" t="str">
        <f t="shared" si="12"/>
        <v/>
      </c>
      <c r="H444" s="2" t="str">
        <f t="shared" si="13"/>
        <v/>
      </c>
    </row>
    <row r="445" spans="1:8" ht="15" customHeight="1">
      <c r="A445" s="2"/>
      <c r="B445" s="2" t="str">
        <f>IF($I445="","",IFERROR(INDEX('UK Institution Coverage'!$E$2:$E$727,MATCH($I445,'UK Institution Coverage'!$A$2:$A$727,0)),0))</f>
        <v/>
      </c>
      <c r="C445" s="2" t="str">
        <f>IF($I445="","",IFERROR(INDEX('UK Institution Coverage'!$F$2:$F$727,MATCH($I445,'UK Institution Coverage'!$A$2:$A$727,0)),0))</f>
        <v/>
      </c>
      <c r="D445" s="2" t="str">
        <f>IF($I445="","",IFERROR(INDEX('UK Institution Coverage'!$J$2:$J$727,MATCH($I445,'UK Institution Coverage'!$A$2:$A$727,0)),0))</f>
        <v/>
      </c>
      <c r="E445" s="2" t="str">
        <f>IF($I445="","",IFERROR(INDEX('UK Institution Coverage'!$K$2:$K$727,MATCH($I445,'UK Institution Coverage'!$A$2:$A$727,0)),0))</f>
        <v/>
      </c>
      <c r="F445" s="2" t="str">
        <f>IF($I445="","",IFERROR(INDEX('UK Institution Coverage'!$M$2:$M$727,MATCH($I445,'UK Institution Coverage'!$A$2:$A$727,0)),0))</f>
        <v/>
      </c>
      <c r="G445" s="2" t="str">
        <f t="shared" si="12"/>
        <v/>
      </c>
      <c r="H445" s="2" t="str">
        <f t="shared" si="13"/>
        <v/>
      </c>
    </row>
    <row r="446" spans="1:8" ht="15" customHeight="1">
      <c r="A446" s="2"/>
      <c r="B446" s="2" t="str">
        <f>IF($I446="","",IFERROR(INDEX('UK Institution Coverage'!$E$2:$E$727,MATCH($I446,'UK Institution Coverage'!$A$2:$A$727,0)),0))</f>
        <v/>
      </c>
      <c r="C446" s="2" t="str">
        <f>IF($I446="","",IFERROR(INDEX('UK Institution Coverage'!$F$2:$F$727,MATCH($I446,'UK Institution Coverage'!$A$2:$A$727,0)),0))</f>
        <v/>
      </c>
      <c r="D446" s="2" t="str">
        <f>IF($I446="","",IFERROR(INDEX('UK Institution Coverage'!$J$2:$J$727,MATCH($I446,'UK Institution Coverage'!$A$2:$A$727,0)),0))</f>
        <v/>
      </c>
      <c r="E446" s="2" t="str">
        <f>IF($I446="","",IFERROR(INDEX('UK Institution Coverage'!$K$2:$K$727,MATCH($I446,'UK Institution Coverage'!$A$2:$A$727,0)),0))</f>
        <v/>
      </c>
      <c r="F446" s="2" t="str">
        <f>IF($I446="","",IFERROR(INDEX('UK Institution Coverage'!$M$2:$M$727,MATCH($I446,'UK Institution Coverage'!$A$2:$A$727,0)),0))</f>
        <v/>
      </c>
      <c r="G446" s="2" t="str">
        <f t="shared" si="12"/>
        <v/>
      </c>
      <c r="H446" s="2" t="str">
        <f t="shared" si="13"/>
        <v/>
      </c>
    </row>
    <row r="447" spans="1:8" ht="15" customHeight="1">
      <c r="A447" s="2"/>
      <c r="B447" s="2" t="str">
        <f>IF($I447="","",IFERROR(INDEX('UK Institution Coverage'!$E$2:$E$727,MATCH($I447,'UK Institution Coverage'!$A$2:$A$727,0)),0))</f>
        <v/>
      </c>
      <c r="C447" s="2" t="str">
        <f>IF($I447="","",IFERROR(INDEX('UK Institution Coverage'!$F$2:$F$727,MATCH($I447,'UK Institution Coverage'!$A$2:$A$727,0)),0))</f>
        <v/>
      </c>
      <c r="D447" s="2" t="str">
        <f>IF($I447="","",IFERROR(INDEX('UK Institution Coverage'!$J$2:$J$727,MATCH($I447,'UK Institution Coverage'!$A$2:$A$727,0)),0))</f>
        <v/>
      </c>
      <c r="E447" s="2" t="str">
        <f>IF($I447="","",IFERROR(INDEX('UK Institution Coverage'!$K$2:$K$727,MATCH($I447,'UK Institution Coverage'!$A$2:$A$727,0)),0))</f>
        <v/>
      </c>
      <c r="F447" s="2" t="str">
        <f>IF($I447="","",IFERROR(INDEX('UK Institution Coverage'!$M$2:$M$727,MATCH($I447,'UK Institution Coverage'!$A$2:$A$727,0)),0))</f>
        <v/>
      </c>
      <c r="G447" s="2" t="str">
        <f t="shared" si="12"/>
        <v/>
      </c>
      <c r="H447" s="2" t="str">
        <f t="shared" si="13"/>
        <v/>
      </c>
    </row>
    <row r="448" spans="1:8" ht="15" customHeight="1">
      <c r="A448" s="2"/>
      <c r="B448" s="2" t="str">
        <f>IF($I448="","",IFERROR(INDEX('UK Institution Coverage'!$E$2:$E$727,MATCH($I448,'UK Institution Coverage'!$A$2:$A$727,0)),0))</f>
        <v/>
      </c>
      <c r="C448" s="2" t="str">
        <f>IF($I448="","",IFERROR(INDEX('UK Institution Coverage'!$F$2:$F$727,MATCH($I448,'UK Institution Coverage'!$A$2:$A$727,0)),0))</f>
        <v/>
      </c>
      <c r="D448" s="2" t="str">
        <f>IF($I448="","",IFERROR(INDEX('UK Institution Coverage'!$J$2:$J$727,MATCH($I448,'UK Institution Coverage'!$A$2:$A$727,0)),0))</f>
        <v/>
      </c>
      <c r="E448" s="2" t="str">
        <f>IF($I448="","",IFERROR(INDEX('UK Institution Coverage'!$K$2:$K$727,MATCH($I448,'UK Institution Coverage'!$A$2:$A$727,0)),0))</f>
        <v/>
      </c>
      <c r="F448" s="2" t="str">
        <f>IF($I448="","",IFERROR(INDEX('UK Institution Coverage'!$M$2:$M$727,MATCH($I448,'UK Institution Coverage'!$A$2:$A$727,0)),0))</f>
        <v/>
      </c>
      <c r="G448" s="2" t="str">
        <f t="shared" si="12"/>
        <v/>
      </c>
      <c r="H448" s="2" t="str">
        <f t="shared" si="13"/>
        <v/>
      </c>
    </row>
    <row r="449" spans="1:8" ht="15" customHeight="1">
      <c r="A449" s="2"/>
      <c r="B449" s="2" t="str">
        <f>IF($I449="","",IFERROR(INDEX('UK Institution Coverage'!$E$2:$E$727,MATCH($I449,'UK Institution Coverage'!$A$2:$A$727,0)),0))</f>
        <v/>
      </c>
      <c r="C449" s="2" t="str">
        <f>IF($I449="","",IFERROR(INDEX('UK Institution Coverage'!$F$2:$F$727,MATCH($I449,'UK Institution Coverage'!$A$2:$A$727,0)),0))</f>
        <v/>
      </c>
      <c r="D449" s="2" t="str">
        <f>IF($I449="","",IFERROR(INDEX('UK Institution Coverage'!$J$2:$J$727,MATCH($I449,'UK Institution Coverage'!$A$2:$A$727,0)),0))</f>
        <v/>
      </c>
      <c r="E449" s="2" t="str">
        <f>IF($I449="","",IFERROR(INDEX('UK Institution Coverage'!$K$2:$K$727,MATCH($I449,'UK Institution Coverage'!$A$2:$A$727,0)),0))</f>
        <v/>
      </c>
      <c r="F449" s="2" t="str">
        <f>IF($I449="","",IFERROR(INDEX('UK Institution Coverage'!$M$2:$M$727,MATCH($I449,'UK Institution Coverage'!$A$2:$A$727,0)),0))</f>
        <v/>
      </c>
      <c r="G449" s="2" t="str">
        <f t="shared" si="12"/>
        <v/>
      </c>
      <c r="H449" s="2" t="str">
        <f t="shared" si="13"/>
        <v/>
      </c>
    </row>
    <row r="450" spans="1:8" ht="15" customHeight="1">
      <c r="A450" s="2"/>
      <c r="B450" s="2" t="str">
        <f>IF($I450="","",IFERROR(INDEX('UK Institution Coverage'!$E$2:$E$727,MATCH($I450,'UK Institution Coverage'!$A$2:$A$727,0)),0))</f>
        <v/>
      </c>
      <c r="C450" s="2" t="str">
        <f>IF($I450="","",IFERROR(INDEX('UK Institution Coverage'!$F$2:$F$727,MATCH($I450,'UK Institution Coverage'!$A$2:$A$727,0)),0))</f>
        <v/>
      </c>
      <c r="D450" s="2" t="str">
        <f>IF($I450="","",IFERROR(INDEX('UK Institution Coverage'!$J$2:$J$727,MATCH($I450,'UK Institution Coverage'!$A$2:$A$727,0)),0))</f>
        <v/>
      </c>
      <c r="E450" s="2" t="str">
        <f>IF($I450="","",IFERROR(INDEX('UK Institution Coverage'!$K$2:$K$727,MATCH($I450,'UK Institution Coverage'!$A$2:$A$727,0)),0))</f>
        <v/>
      </c>
      <c r="F450" s="2" t="str">
        <f>IF($I450="","",IFERROR(INDEX('UK Institution Coverage'!$M$2:$M$727,MATCH($I450,'UK Institution Coverage'!$A$2:$A$727,0)),0))</f>
        <v/>
      </c>
      <c r="G450" s="2" t="str">
        <f t="shared" si="12"/>
        <v/>
      </c>
      <c r="H450" s="2" t="str">
        <f t="shared" si="13"/>
        <v/>
      </c>
    </row>
    <row r="451" spans="1:8" ht="15" customHeight="1">
      <c r="A451" s="2"/>
      <c r="B451" s="2" t="str">
        <f>IF($I451="","",IFERROR(INDEX('UK Institution Coverage'!$E$2:$E$727,MATCH($I451,'UK Institution Coverage'!$A$2:$A$727,0)),0))</f>
        <v/>
      </c>
      <c r="C451" s="2" t="str">
        <f>IF($I451="","",IFERROR(INDEX('UK Institution Coverage'!$F$2:$F$727,MATCH($I451,'UK Institution Coverage'!$A$2:$A$727,0)),0))</f>
        <v/>
      </c>
      <c r="D451" s="2" t="str">
        <f>IF($I451="","",IFERROR(INDEX('UK Institution Coverage'!$J$2:$J$727,MATCH($I451,'UK Institution Coverage'!$A$2:$A$727,0)),0))</f>
        <v/>
      </c>
      <c r="E451" s="2" t="str">
        <f>IF($I451="","",IFERROR(INDEX('UK Institution Coverage'!$K$2:$K$727,MATCH($I451,'UK Institution Coverage'!$A$2:$A$727,0)),0))</f>
        <v/>
      </c>
      <c r="F451" s="2" t="str">
        <f>IF($I451="","",IFERROR(INDEX('UK Institution Coverage'!$M$2:$M$727,MATCH($I451,'UK Institution Coverage'!$A$2:$A$727,0)),0))</f>
        <v/>
      </c>
      <c r="G451" s="2" t="str">
        <f t="shared" ref="G451:G514" si="14">IF($I451="","",IF($F451=3,"complete",IF($C451=0,"Research  ","")&amp;IF($D451=0,"Finance  ","")&amp;IF($E451=0,"IT/Systems","")))</f>
        <v/>
      </c>
      <c r="H451" s="2" t="str">
        <f t="shared" ref="H451:H514" si="15">IF($I451="","",IF($F451=3,"-",IF($B451&gt;=20,"1 - high",IF($B451&gt;=5,"2 - medium","3 - low"))))</f>
        <v/>
      </c>
    </row>
    <row r="452" spans="1:8" ht="15" customHeight="1">
      <c r="A452" s="2"/>
      <c r="B452" s="2" t="str">
        <f>IF($I452="","",IFERROR(INDEX('UK Institution Coverage'!$E$2:$E$727,MATCH($I452,'UK Institution Coverage'!$A$2:$A$727,0)),0))</f>
        <v/>
      </c>
      <c r="C452" s="2" t="str">
        <f>IF($I452="","",IFERROR(INDEX('UK Institution Coverage'!$F$2:$F$727,MATCH($I452,'UK Institution Coverage'!$A$2:$A$727,0)),0))</f>
        <v/>
      </c>
      <c r="D452" s="2" t="str">
        <f>IF($I452="","",IFERROR(INDEX('UK Institution Coverage'!$J$2:$J$727,MATCH($I452,'UK Institution Coverage'!$A$2:$A$727,0)),0))</f>
        <v/>
      </c>
      <c r="E452" s="2" t="str">
        <f>IF($I452="","",IFERROR(INDEX('UK Institution Coverage'!$K$2:$K$727,MATCH($I452,'UK Institution Coverage'!$A$2:$A$727,0)),0))</f>
        <v/>
      </c>
      <c r="F452" s="2" t="str">
        <f>IF($I452="","",IFERROR(INDEX('UK Institution Coverage'!$M$2:$M$727,MATCH($I452,'UK Institution Coverage'!$A$2:$A$727,0)),0))</f>
        <v/>
      </c>
      <c r="G452" s="2" t="str">
        <f t="shared" si="14"/>
        <v/>
      </c>
      <c r="H452" s="2" t="str">
        <f t="shared" si="15"/>
        <v/>
      </c>
    </row>
    <row r="453" spans="1:8" ht="15" customHeight="1">
      <c r="A453" s="2"/>
      <c r="B453" s="2" t="str">
        <f>IF($I453="","",IFERROR(INDEX('UK Institution Coverage'!$E$2:$E$727,MATCH($I453,'UK Institution Coverage'!$A$2:$A$727,0)),0))</f>
        <v/>
      </c>
      <c r="C453" s="2" t="str">
        <f>IF($I453="","",IFERROR(INDEX('UK Institution Coverage'!$F$2:$F$727,MATCH($I453,'UK Institution Coverage'!$A$2:$A$727,0)),0))</f>
        <v/>
      </c>
      <c r="D453" s="2" t="str">
        <f>IF($I453="","",IFERROR(INDEX('UK Institution Coverage'!$J$2:$J$727,MATCH($I453,'UK Institution Coverage'!$A$2:$A$727,0)),0))</f>
        <v/>
      </c>
      <c r="E453" s="2" t="str">
        <f>IF($I453="","",IFERROR(INDEX('UK Institution Coverage'!$K$2:$K$727,MATCH($I453,'UK Institution Coverage'!$A$2:$A$727,0)),0))</f>
        <v/>
      </c>
      <c r="F453" s="2" t="str">
        <f>IF($I453="","",IFERROR(INDEX('UK Institution Coverage'!$M$2:$M$727,MATCH($I453,'UK Institution Coverage'!$A$2:$A$727,0)),0))</f>
        <v/>
      </c>
      <c r="G453" s="2" t="str">
        <f t="shared" si="14"/>
        <v/>
      </c>
      <c r="H453" s="2" t="str">
        <f t="shared" si="15"/>
        <v/>
      </c>
    </row>
    <row r="454" spans="1:8" ht="15" customHeight="1">
      <c r="A454" s="2"/>
      <c r="B454" s="2" t="str">
        <f>IF($I454="","",IFERROR(INDEX('UK Institution Coverage'!$E$2:$E$727,MATCH($I454,'UK Institution Coverage'!$A$2:$A$727,0)),0))</f>
        <v/>
      </c>
      <c r="C454" s="2" t="str">
        <f>IF($I454="","",IFERROR(INDEX('UK Institution Coverage'!$F$2:$F$727,MATCH($I454,'UK Institution Coverage'!$A$2:$A$727,0)),0))</f>
        <v/>
      </c>
      <c r="D454" s="2" t="str">
        <f>IF($I454="","",IFERROR(INDEX('UK Institution Coverage'!$J$2:$J$727,MATCH($I454,'UK Institution Coverage'!$A$2:$A$727,0)),0))</f>
        <v/>
      </c>
      <c r="E454" s="2" t="str">
        <f>IF($I454="","",IFERROR(INDEX('UK Institution Coverage'!$K$2:$K$727,MATCH($I454,'UK Institution Coverage'!$A$2:$A$727,0)),0))</f>
        <v/>
      </c>
      <c r="F454" s="2" t="str">
        <f>IF($I454="","",IFERROR(INDEX('UK Institution Coverage'!$M$2:$M$727,MATCH($I454,'UK Institution Coverage'!$A$2:$A$727,0)),0))</f>
        <v/>
      </c>
      <c r="G454" s="2" t="str">
        <f t="shared" si="14"/>
        <v/>
      </c>
      <c r="H454" s="2" t="str">
        <f t="shared" si="15"/>
        <v/>
      </c>
    </row>
    <row r="455" spans="1:8" ht="15" customHeight="1">
      <c r="A455" s="2"/>
      <c r="B455" s="2" t="str">
        <f>IF($I455="","",IFERROR(INDEX('UK Institution Coverage'!$E$2:$E$727,MATCH($I455,'UK Institution Coverage'!$A$2:$A$727,0)),0))</f>
        <v/>
      </c>
      <c r="C455" s="2" t="str">
        <f>IF($I455="","",IFERROR(INDEX('UK Institution Coverage'!$F$2:$F$727,MATCH($I455,'UK Institution Coverage'!$A$2:$A$727,0)),0))</f>
        <v/>
      </c>
      <c r="D455" s="2" t="str">
        <f>IF($I455="","",IFERROR(INDEX('UK Institution Coverage'!$J$2:$J$727,MATCH($I455,'UK Institution Coverage'!$A$2:$A$727,0)),0))</f>
        <v/>
      </c>
      <c r="E455" s="2" t="str">
        <f>IF($I455="","",IFERROR(INDEX('UK Institution Coverage'!$K$2:$K$727,MATCH($I455,'UK Institution Coverage'!$A$2:$A$727,0)),0))</f>
        <v/>
      </c>
      <c r="F455" s="2" t="str">
        <f>IF($I455="","",IFERROR(INDEX('UK Institution Coverage'!$M$2:$M$727,MATCH($I455,'UK Institution Coverage'!$A$2:$A$727,0)),0))</f>
        <v/>
      </c>
      <c r="G455" s="2" t="str">
        <f t="shared" si="14"/>
        <v/>
      </c>
      <c r="H455" s="2" t="str">
        <f t="shared" si="15"/>
        <v/>
      </c>
    </row>
    <row r="456" spans="1:8" ht="15" customHeight="1">
      <c r="A456" s="2"/>
      <c r="B456" s="2" t="str">
        <f>IF($I456="","",IFERROR(INDEX('UK Institution Coverage'!$E$2:$E$727,MATCH($I456,'UK Institution Coverage'!$A$2:$A$727,0)),0))</f>
        <v/>
      </c>
      <c r="C456" s="2" t="str">
        <f>IF($I456="","",IFERROR(INDEX('UK Institution Coverage'!$F$2:$F$727,MATCH($I456,'UK Institution Coverage'!$A$2:$A$727,0)),0))</f>
        <v/>
      </c>
      <c r="D456" s="2" t="str">
        <f>IF($I456="","",IFERROR(INDEX('UK Institution Coverage'!$J$2:$J$727,MATCH($I456,'UK Institution Coverage'!$A$2:$A$727,0)),0))</f>
        <v/>
      </c>
      <c r="E456" s="2" t="str">
        <f>IF($I456="","",IFERROR(INDEX('UK Institution Coverage'!$K$2:$K$727,MATCH($I456,'UK Institution Coverage'!$A$2:$A$727,0)),0))</f>
        <v/>
      </c>
      <c r="F456" s="2" t="str">
        <f>IF($I456="","",IFERROR(INDEX('UK Institution Coverage'!$M$2:$M$727,MATCH($I456,'UK Institution Coverage'!$A$2:$A$727,0)),0))</f>
        <v/>
      </c>
      <c r="G456" s="2" t="str">
        <f t="shared" si="14"/>
        <v/>
      </c>
      <c r="H456" s="2" t="str">
        <f t="shared" si="15"/>
        <v/>
      </c>
    </row>
    <row r="457" spans="1:8" ht="15" customHeight="1">
      <c r="A457" s="2"/>
      <c r="B457" s="2" t="str">
        <f>IF($I457="","",IFERROR(INDEX('UK Institution Coverage'!$E$2:$E$727,MATCH($I457,'UK Institution Coverage'!$A$2:$A$727,0)),0))</f>
        <v/>
      </c>
      <c r="C457" s="2" t="str">
        <f>IF($I457="","",IFERROR(INDEX('UK Institution Coverage'!$F$2:$F$727,MATCH($I457,'UK Institution Coverage'!$A$2:$A$727,0)),0))</f>
        <v/>
      </c>
      <c r="D457" s="2" t="str">
        <f>IF($I457="","",IFERROR(INDEX('UK Institution Coverage'!$J$2:$J$727,MATCH($I457,'UK Institution Coverage'!$A$2:$A$727,0)),0))</f>
        <v/>
      </c>
      <c r="E457" s="2" t="str">
        <f>IF($I457="","",IFERROR(INDEX('UK Institution Coverage'!$K$2:$K$727,MATCH($I457,'UK Institution Coverage'!$A$2:$A$727,0)),0))</f>
        <v/>
      </c>
      <c r="F457" s="2" t="str">
        <f>IF($I457="","",IFERROR(INDEX('UK Institution Coverage'!$M$2:$M$727,MATCH($I457,'UK Institution Coverage'!$A$2:$A$727,0)),0))</f>
        <v/>
      </c>
      <c r="G457" s="2" t="str">
        <f t="shared" si="14"/>
        <v/>
      </c>
      <c r="H457" s="2" t="str">
        <f t="shared" si="15"/>
        <v/>
      </c>
    </row>
    <row r="458" spans="1:8" ht="15" customHeight="1">
      <c r="A458" s="2"/>
      <c r="B458" s="2" t="str">
        <f>IF($I458="","",IFERROR(INDEX('UK Institution Coverage'!$E$2:$E$727,MATCH($I458,'UK Institution Coverage'!$A$2:$A$727,0)),0))</f>
        <v/>
      </c>
      <c r="C458" s="2" t="str">
        <f>IF($I458="","",IFERROR(INDEX('UK Institution Coverage'!$F$2:$F$727,MATCH($I458,'UK Institution Coverage'!$A$2:$A$727,0)),0))</f>
        <v/>
      </c>
      <c r="D458" s="2" t="str">
        <f>IF($I458="","",IFERROR(INDEX('UK Institution Coverage'!$J$2:$J$727,MATCH($I458,'UK Institution Coverage'!$A$2:$A$727,0)),0))</f>
        <v/>
      </c>
      <c r="E458" s="2" t="str">
        <f>IF($I458="","",IFERROR(INDEX('UK Institution Coverage'!$K$2:$K$727,MATCH($I458,'UK Institution Coverage'!$A$2:$A$727,0)),0))</f>
        <v/>
      </c>
      <c r="F458" s="2" t="str">
        <f>IF($I458="","",IFERROR(INDEX('UK Institution Coverage'!$M$2:$M$727,MATCH($I458,'UK Institution Coverage'!$A$2:$A$727,0)),0))</f>
        <v/>
      </c>
      <c r="G458" s="2" t="str">
        <f t="shared" si="14"/>
        <v/>
      </c>
      <c r="H458" s="2" t="str">
        <f t="shared" si="15"/>
        <v/>
      </c>
    </row>
    <row r="459" spans="1:8" ht="15" customHeight="1">
      <c r="A459" s="2"/>
      <c r="B459" s="2" t="str">
        <f>IF($I459="","",IFERROR(INDEX('UK Institution Coverage'!$E$2:$E$727,MATCH($I459,'UK Institution Coverage'!$A$2:$A$727,0)),0))</f>
        <v/>
      </c>
      <c r="C459" s="2" t="str">
        <f>IF($I459="","",IFERROR(INDEX('UK Institution Coverage'!$F$2:$F$727,MATCH($I459,'UK Institution Coverage'!$A$2:$A$727,0)),0))</f>
        <v/>
      </c>
      <c r="D459" s="2" t="str">
        <f>IF($I459="","",IFERROR(INDEX('UK Institution Coverage'!$J$2:$J$727,MATCH($I459,'UK Institution Coverage'!$A$2:$A$727,0)),0))</f>
        <v/>
      </c>
      <c r="E459" s="2" t="str">
        <f>IF($I459="","",IFERROR(INDEX('UK Institution Coverage'!$K$2:$K$727,MATCH($I459,'UK Institution Coverage'!$A$2:$A$727,0)),0))</f>
        <v/>
      </c>
      <c r="F459" s="2" t="str">
        <f>IF($I459="","",IFERROR(INDEX('UK Institution Coverage'!$M$2:$M$727,MATCH($I459,'UK Institution Coverage'!$A$2:$A$727,0)),0))</f>
        <v/>
      </c>
      <c r="G459" s="2" t="str">
        <f t="shared" si="14"/>
        <v/>
      </c>
      <c r="H459" s="2" t="str">
        <f t="shared" si="15"/>
        <v/>
      </c>
    </row>
    <row r="460" spans="1:8" ht="15" customHeight="1">
      <c r="A460" s="2"/>
      <c r="B460" s="2" t="str">
        <f>IF($I460="","",IFERROR(INDEX('UK Institution Coverage'!$E$2:$E$727,MATCH($I460,'UK Institution Coverage'!$A$2:$A$727,0)),0))</f>
        <v/>
      </c>
      <c r="C460" s="2" t="str">
        <f>IF($I460="","",IFERROR(INDEX('UK Institution Coverage'!$F$2:$F$727,MATCH($I460,'UK Institution Coverage'!$A$2:$A$727,0)),0))</f>
        <v/>
      </c>
      <c r="D460" s="2" t="str">
        <f>IF($I460="","",IFERROR(INDEX('UK Institution Coverage'!$J$2:$J$727,MATCH($I460,'UK Institution Coverage'!$A$2:$A$727,0)),0))</f>
        <v/>
      </c>
      <c r="E460" s="2" t="str">
        <f>IF($I460="","",IFERROR(INDEX('UK Institution Coverage'!$K$2:$K$727,MATCH($I460,'UK Institution Coverage'!$A$2:$A$727,0)),0))</f>
        <v/>
      </c>
      <c r="F460" s="2" t="str">
        <f>IF($I460="","",IFERROR(INDEX('UK Institution Coverage'!$M$2:$M$727,MATCH($I460,'UK Institution Coverage'!$A$2:$A$727,0)),0))</f>
        <v/>
      </c>
      <c r="G460" s="2" t="str">
        <f t="shared" si="14"/>
        <v/>
      </c>
      <c r="H460" s="2" t="str">
        <f t="shared" si="15"/>
        <v/>
      </c>
    </row>
    <row r="461" spans="1:8" ht="15" customHeight="1">
      <c r="A461" s="2"/>
      <c r="B461" s="2" t="str">
        <f>IF($I461="","",IFERROR(INDEX('UK Institution Coverage'!$E$2:$E$727,MATCH($I461,'UK Institution Coverage'!$A$2:$A$727,0)),0))</f>
        <v/>
      </c>
      <c r="C461" s="2" t="str">
        <f>IF($I461="","",IFERROR(INDEX('UK Institution Coverage'!$F$2:$F$727,MATCH($I461,'UK Institution Coverage'!$A$2:$A$727,0)),0))</f>
        <v/>
      </c>
      <c r="D461" s="2" t="str">
        <f>IF($I461="","",IFERROR(INDEX('UK Institution Coverage'!$J$2:$J$727,MATCH($I461,'UK Institution Coverage'!$A$2:$A$727,0)),0))</f>
        <v/>
      </c>
      <c r="E461" s="2" t="str">
        <f>IF($I461="","",IFERROR(INDEX('UK Institution Coverage'!$K$2:$K$727,MATCH($I461,'UK Institution Coverage'!$A$2:$A$727,0)),0))</f>
        <v/>
      </c>
      <c r="F461" s="2" t="str">
        <f>IF($I461="","",IFERROR(INDEX('UK Institution Coverage'!$M$2:$M$727,MATCH($I461,'UK Institution Coverage'!$A$2:$A$727,0)),0))</f>
        <v/>
      </c>
      <c r="G461" s="2" t="str">
        <f t="shared" si="14"/>
        <v/>
      </c>
      <c r="H461" s="2" t="str">
        <f t="shared" si="15"/>
        <v/>
      </c>
    </row>
    <row r="462" spans="1:8" ht="15" customHeight="1">
      <c r="A462" s="2"/>
      <c r="B462" s="2" t="str">
        <f>IF($I462="","",IFERROR(INDEX('UK Institution Coverage'!$E$2:$E$727,MATCH($I462,'UK Institution Coverage'!$A$2:$A$727,0)),0))</f>
        <v/>
      </c>
      <c r="C462" s="2" t="str">
        <f>IF($I462="","",IFERROR(INDEX('UK Institution Coverage'!$F$2:$F$727,MATCH($I462,'UK Institution Coverage'!$A$2:$A$727,0)),0))</f>
        <v/>
      </c>
      <c r="D462" s="2" t="str">
        <f>IF($I462="","",IFERROR(INDEX('UK Institution Coverage'!$J$2:$J$727,MATCH($I462,'UK Institution Coverage'!$A$2:$A$727,0)),0))</f>
        <v/>
      </c>
      <c r="E462" s="2" t="str">
        <f>IF($I462="","",IFERROR(INDEX('UK Institution Coverage'!$K$2:$K$727,MATCH($I462,'UK Institution Coverage'!$A$2:$A$727,0)),0))</f>
        <v/>
      </c>
      <c r="F462" s="2" t="str">
        <f>IF($I462="","",IFERROR(INDEX('UK Institution Coverage'!$M$2:$M$727,MATCH($I462,'UK Institution Coverage'!$A$2:$A$727,0)),0))</f>
        <v/>
      </c>
      <c r="G462" s="2" t="str">
        <f t="shared" si="14"/>
        <v/>
      </c>
      <c r="H462" s="2" t="str">
        <f t="shared" si="15"/>
        <v/>
      </c>
    </row>
    <row r="463" spans="1:8" ht="15" customHeight="1">
      <c r="A463" s="2"/>
      <c r="B463" s="2" t="str">
        <f>IF($I463="","",IFERROR(INDEX('UK Institution Coverage'!$E$2:$E$727,MATCH($I463,'UK Institution Coverage'!$A$2:$A$727,0)),0))</f>
        <v/>
      </c>
      <c r="C463" s="2" t="str">
        <f>IF($I463="","",IFERROR(INDEX('UK Institution Coverage'!$F$2:$F$727,MATCH($I463,'UK Institution Coverage'!$A$2:$A$727,0)),0))</f>
        <v/>
      </c>
      <c r="D463" s="2" t="str">
        <f>IF($I463="","",IFERROR(INDEX('UK Institution Coverage'!$J$2:$J$727,MATCH($I463,'UK Institution Coverage'!$A$2:$A$727,0)),0))</f>
        <v/>
      </c>
      <c r="E463" s="2" t="str">
        <f>IF($I463="","",IFERROR(INDEX('UK Institution Coverage'!$K$2:$K$727,MATCH($I463,'UK Institution Coverage'!$A$2:$A$727,0)),0))</f>
        <v/>
      </c>
      <c r="F463" s="2" t="str">
        <f>IF($I463="","",IFERROR(INDEX('UK Institution Coverage'!$M$2:$M$727,MATCH($I463,'UK Institution Coverage'!$A$2:$A$727,0)),0))</f>
        <v/>
      </c>
      <c r="G463" s="2" t="str">
        <f t="shared" si="14"/>
        <v/>
      </c>
      <c r="H463" s="2" t="str">
        <f t="shared" si="15"/>
        <v/>
      </c>
    </row>
    <row r="464" spans="1:8" ht="15" customHeight="1">
      <c r="A464" s="2"/>
      <c r="B464" s="2" t="str">
        <f>IF($I464="","",IFERROR(INDEX('UK Institution Coverage'!$E$2:$E$727,MATCH($I464,'UK Institution Coverage'!$A$2:$A$727,0)),0))</f>
        <v/>
      </c>
      <c r="C464" s="2" t="str">
        <f>IF($I464="","",IFERROR(INDEX('UK Institution Coverage'!$F$2:$F$727,MATCH($I464,'UK Institution Coverage'!$A$2:$A$727,0)),0))</f>
        <v/>
      </c>
      <c r="D464" s="2" t="str">
        <f>IF($I464="","",IFERROR(INDEX('UK Institution Coverage'!$J$2:$J$727,MATCH($I464,'UK Institution Coverage'!$A$2:$A$727,0)),0))</f>
        <v/>
      </c>
      <c r="E464" s="2" t="str">
        <f>IF($I464="","",IFERROR(INDEX('UK Institution Coverage'!$K$2:$K$727,MATCH($I464,'UK Institution Coverage'!$A$2:$A$727,0)),0))</f>
        <v/>
      </c>
      <c r="F464" s="2" t="str">
        <f>IF($I464="","",IFERROR(INDEX('UK Institution Coverage'!$M$2:$M$727,MATCH($I464,'UK Institution Coverage'!$A$2:$A$727,0)),0))</f>
        <v/>
      </c>
      <c r="G464" s="2" t="str">
        <f t="shared" si="14"/>
        <v/>
      </c>
      <c r="H464" s="2" t="str">
        <f t="shared" si="15"/>
        <v/>
      </c>
    </row>
    <row r="465" spans="1:8" ht="15" customHeight="1">
      <c r="A465" s="2"/>
      <c r="B465" s="2" t="str">
        <f>IF($I465="","",IFERROR(INDEX('UK Institution Coverage'!$E$2:$E$727,MATCH($I465,'UK Institution Coverage'!$A$2:$A$727,0)),0))</f>
        <v/>
      </c>
      <c r="C465" s="2" t="str">
        <f>IF($I465="","",IFERROR(INDEX('UK Institution Coverage'!$F$2:$F$727,MATCH($I465,'UK Institution Coverage'!$A$2:$A$727,0)),0))</f>
        <v/>
      </c>
      <c r="D465" s="2" t="str">
        <f>IF($I465="","",IFERROR(INDEX('UK Institution Coverage'!$J$2:$J$727,MATCH($I465,'UK Institution Coverage'!$A$2:$A$727,0)),0))</f>
        <v/>
      </c>
      <c r="E465" s="2" t="str">
        <f>IF($I465="","",IFERROR(INDEX('UK Institution Coverage'!$K$2:$K$727,MATCH($I465,'UK Institution Coverage'!$A$2:$A$727,0)),0))</f>
        <v/>
      </c>
      <c r="F465" s="2" t="str">
        <f>IF($I465="","",IFERROR(INDEX('UK Institution Coverage'!$M$2:$M$727,MATCH($I465,'UK Institution Coverage'!$A$2:$A$727,0)),0))</f>
        <v/>
      </c>
      <c r="G465" s="2" t="str">
        <f t="shared" si="14"/>
        <v/>
      </c>
      <c r="H465" s="2" t="str">
        <f t="shared" si="15"/>
        <v/>
      </c>
    </row>
    <row r="466" spans="1:8" ht="15" customHeight="1">
      <c r="A466" s="2"/>
      <c r="B466" s="2" t="str">
        <f>IF($I466="","",IFERROR(INDEX('UK Institution Coverage'!$E$2:$E$727,MATCH($I466,'UK Institution Coverage'!$A$2:$A$727,0)),0))</f>
        <v/>
      </c>
      <c r="C466" s="2" t="str">
        <f>IF($I466="","",IFERROR(INDEX('UK Institution Coverage'!$F$2:$F$727,MATCH($I466,'UK Institution Coverage'!$A$2:$A$727,0)),0))</f>
        <v/>
      </c>
      <c r="D466" s="2" t="str">
        <f>IF($I466="","",IFERROR(INDEX('UK Institution Coverage'!$J$2:$J$727,MATCH($I466,'UK Institution Coverage'!$A$2:$A$727,0)),0))</f>
        <v/>
      </c>
      <c r="E466" s="2" t="str">
        <f>IF($I466="","",IFERROR(INDEX('UK Institution Coverage'!$K$2:$K$727,MATCH($I466,'UK Institution Coverage'!$A$2:$A$727,0)),0))</f>
        <v/>
      </c>
      <c r="F466" s="2" t="str">
        <f>IF($I466="","",IFERROR(INDEX('UK Institution Coverage'!$M$2:$M$727,MATCH($I466,'UK Institution Coverage'!$A$2:$A$727,0)),0))</f>
        <v/>
      </c>
      <c r="G466" s="2" t="str">
        <f t="shared" si="14"/>
        <v/>
      </c>
      <c r="H466" s="2" t="str">
        <f t="shared" si="15"/>
        <v/>
      </c>
    </row>
    <row r="467" spans="1:8" ht="15" customHeight="1">
      <c r="A467" s="2"/>
      <c r="B467" s="2" t="str">
        <f>IF($I467="","",IFERROR(INDEX('UK Institution Coverage'!$E$2:$E$727,MATCH($I467,'UK Institution Coverage'!$A$2:$A$727,0)),0))</f>
        <v/>
      </c>
      <c r="C467" s="2" t="str">
        <f>IF($I467="","",IFERROR(INDEX('UK Institution Coverage'!$F$2:$F$727,MATCH($I467,'UK Institution Coverage'!$A$2:$A$727,0)),0))</f>
        <v/>
      </c>
      <c r="D467" s="2" t="str">
        <f>IF($I467="","",IFERROR(INDEX('UK Institution Coverage'!$J$2:$J$727,MATCH($I467,'UK Institution Coverage'!$A$2:$A$727,0)),0))</f>
        <v/>
      </c>
      <c r="E467" s="2" t="str">
        <f>IF($I467="","",IFERROR(INDEX('UK Institution Coverage'!$K$2:$K$727,MATCH($I467,'UK Institution Coverage'!$A$2:$A$727,0)),0))</f>
        <v/>
      </c>
      <c r="F467" s="2" t="str">
        <f>IF($I467="","",IFERROR(INDEX('UK Institution Coverage'!$M$2:$M$727,MATCH($I467,'UK Institution Coverage'!$A$2:$A$727,0)),0))</f>
        <v/>
      </c>
      <c r="G467" s="2" t="str">
        <f t="shared" si="14"/>
        <v/>
      </c>
      <c r="H467" s="2" t="str">
        <f t="shared" si="15"/>
        <v/>
      </c>
    </row>
    <row r="468" spans="1:8" ht="15" customHeight="1">
      <c r="A468" s="2"/>
      <c r="B468" s="2" t="str">
        <f>IF($I468="","",IFERROR(INDEX('UK Institution Coverage'!$E$2:$E$727,MATCH($I468,'UK Institution Coverage'!$A$2:$A$727,0)),0))</f>
        <v/>
      </c>
      <c r="C468" s="2" t="str">
        <f>IF($I468="","",IFERROR(INDEX('UK Institution Coverage'!$F$2:$F$727,MATCH($I468,'UK Institution Coverage'!$A$2:$A$727,0)),0))</f>
        <v/>
      </c>
      <c r="D468" s="2" t="str">
        <f>IF($I468="","",IFERROR(INDEX('UK Institution Coverage'!$J$2:$J$727,MATCH($I468,'UK Institution Coverage'!$A$2:$A$727,0)),0))</f>
        <v/>
      </c>
      <c r="E468" s="2" t="str">
        <f>IF($I468="","",IFERROR(INDEX('UK Institution Coverage'!$K$2:$K$727,MATCH($I468,'UK Institution Coverage'!$A$2:$A$727,0)),0))</f>
        <v/>
      </c>
      <c r="F468" s="2" t="str">
        <f>IF($I468="","",IFERROR(INDEX('UK Institution Coverage'!$M$2:$M$727,MATCH($I468,'UK Institution Coverage'!$A$2:$A$727,0)),0))</f>
        <v/>
      </c>
      <c r="G468" s="2" t="str">
        <f t="shared" si="14"/>
        <v/>
      </c>
      <c r="H468" s="2" t="str">
        <f t="shared" si="15"/>
        <v/>
      </c>
    </row>
    <row r="469" spans="1:8" ht="15" customHeight="1">
      <c r="A469" s="2"/>
      <c r="B469" s="2" t="str">
        <f>IF($I469="","",IFERROR(INDEX('UK Institution Coverage'!$E$2:$E$727,MATCH($I469,'UK Institution Coverage'!$A$2:$A$727,0)),0))</f>
        <v/>
      </c>
      <c r="C469" s="2" t="str">
        <f>IF($I469="","",IFERROR(INDEX('UK Institution Coverage'!$F$2:$F$727,MATCH($I469,'UK Institution Coverage'!$A$2:$A$727,0)),0))</f>
        <v/>
      </c>
      <c r="D469" s="2" t="str">
        <f>IF($I469="","",IFERROR(INDEX('UK Institution Coverage'!$J$2:$J$727,MATCH($I469,'UK Institution Coverage'!$A$2:$A$727,0)),0))</f>
        <v/>
      </c>
      <c r="E469" s="2" t="str">
        <f>IF($I469="","",IFERROR(INDEX('UK Institution Coverage'!$K$2:$K$727,MATCH($I469,'UK Institution Coverage'!$A$2:$A$727,0)),0))</f>
        <v/>
      </c>
      <c r="F469" s="2" t="str">
        <f>IF($I469="","",IFERROR(INDEX('UK Institution Coverage'!$M$2:$M$727,MATCH($I469,'UK Institution Coverage'!$A$2:$A$727,0)),0))</f>
        <v/>
      </c>
      <c r="G469" s="2" t="str">
        <f t="shared" si="14"/>
        <v/>
      </c>
      <c r="H469" s="2" t="str">
        <f t="shared" si="15"/>
        <v/>
      </c>
    </row>
    <row r="470" spans="1:8" ht="15" customHeight="1">
      <c r="A470" s="2"/>
      <c r="B470" s="2" t="str">
        <f>IF($I470="","",IFERROR(INDEX('UK Institution Coverage'!$E$2:$E$727,MATCH($I470,'UK Institution Coverage'!$A$2:$A$727,0)),0))</f>
        <v/>
      </c>
      <c r="C470" s="2" t="str">
        <f>IF($I470="","",IFERROR(INDEX('UK Institution Coverage'!$F$2:$F$727,MATCH($I470,'UK Institution Coverage'!$A$2:$A$727,0)),0))</f>
        <v/>
      </c>
      <c r="D470" s="2" t="str">
        <f>IF($I470="","",IFERROR(INDEX('UK Institution Coverage'!$J$2:$J$727,MATCH($I470,'UK Institution Coverage'!$A$2:$A$727,0)),0))</f>
        <v/>
      </c>
      <c r="E470" s="2" t="str">
        <f>IF($I470="","",IFERROR(INDEX('UK Institution Coverage'!$K$2:$K$727,MATCH($I470,'UK Institution Coverage'!$A$2:$A$727,0)),0))</f>
        <v/>
      </c>
      <c r="F470" s="2" t="str">
        <f>IF($I470="","",IFERROR(INDEX('UK Institution Coverage'!$M$2:$M$727,MATCH($I470,'UK Institution Coverage'!$A$2:$A$727,0)),0))</f>
        <v/>
      </c>
      <c r="G470" s="2" t="str">
        <f t="shared" si="14"/>
        <v/>
      </c>
      <c r="H470" s="2" t="str">
        <f t="shared" si="15"/>
        <v/>
      </c>
    </row>
    <row r="471" spans="1:8" ht="15" customHeight="1">
      <c r="A471" s="2"/>
      <c r="B471" s="2" t="str">
        <f>IF($I471="","",IFERROR(INDEX('UK Institution Coverage'!$E$2:$E$727,MATCH($I471,'UK Institution Coverage'!$A$2:$A$727,0)),0))</f>
        <v/>
      </c>
      <c r="C471" s="2" t="str">
        <f>IF($I471="","",IFERROR(INDEX('UK Institution Coverage'!$F$2:$F$727,MATCH($I471,'UK Institution Coverage'!$A$2:$A$727,0)),0))</f>
        <v/>
      </c>
      <c r="D471" s="2" t="str">
        <f>IF($I471="","",IFERROR(INDEX('UK Institution Coverage'!$J$2:$J$727,MATCH($I471,'UK Institution Coverage'!$A$2:$A$727,0)),0))</f>
        <v/>
      </c>
      <c r="E471" s="2" t="str">
        <f>IF($I471="","",IFERROR(INDEX('UK Institution Coverage'!$K$2:$K$727,MATCH($I471,'UK Institution Coverage'!$A$2:$A$727,0)),0))</f>
        <v/>
      </c>
      <c r="F471" s="2" t="str">
        <f>IF($I471="","",IFERROR(INDEX('UK Institution Coverage'!$M$2:$M$727,MATCH($I471,'UK Institution Coverage'!$A$2:$A$727,0)),0))</f>
        <v/>
      </c>
      <c r="G471" s="2" t="str">
        <f t="shared" si="14"/>
        <v/>
      </c>
      <c r="H471" s="2" t="str">
        <f t="shared" si="15"/>
        <v/>
      </c>
    </row>
    <row r="472" spans="1:8" ht="15" customHeight="1">
      <c r="A472" s="2"/>
      <c r="B472" s="2" t="str">
        <f>IF($I472="","",IFERROR(INDEX('UK Institution Coverage'!$E$2:$E$727,MATCH($I472,'UK Institution Coverage'!$A$2:$A$727,0)),0))</f>
        <v/>
      </c>
      <c r="C472" s="2" t="str">
        <f>IF($I472="","",IFERROR(INDEX('UK Institution Coverage'!$F$2:$F$727,MATCH($I472,'UK Institution Coverage'!$A$2:$A$727,0)),0))</f>
        <v/>
      </c>
      <c r="D472" s="2" t="str">
        <f>IF($I472="","",IFERROR(INDEX('UK Institution Coverage'!$J$2:$J$727,MATCH($I472,'UK Institution Coverage'!$A$2:$A$727,0)),0))</f>
        <v/>
      </c>
      <c r="E472" s="2" t="str">
        <f>IF($I472="","",IFERROR(INDEX('UK Institution Coverage'!$K$2:$K$727,MATCH($I472,'UK Institution Coverage'!$A$2:$A$727,0)),0))</f>
        <v/>
      </c>
      <c r="F472" s="2" t="str">
        <f>IF($I472="","",IFERROR(INDEX('UK Institution Coverage'!$M$2:$M$727,MATCH($I472,'UK Institution Coverage'!$A$2:$A$727,0)),0))</f>
        <v/>
      </c>
      <c r="G472" s="2" t="str">
        <f t="shared" si="14"/>
        <v/>
      </c>
      <c r="H472" s="2" t="str">
        <f t="shared" si="15"/>
        <v/>
      </c>
    </row>
    <row r="473" spans="1:8" ht="15" customHeight="1">
      <c r="A473" s="2"/>
      <c r="B473" s="2" t="str">
        <f>IF($I473="","",IFERROR(INDEX('UK Institution Coverage'!$E$2:$E$727,MATCH($I473,'UK Institution Coverage'!$A$2:$A$727,0)),0))</f>
        <v/>
      </c>
      <c r="C473" s="2" t="str">
        <f>IF($I473="","",IFERROR(INDEX('UK Institution Coverage'!$F$2:$F$727,MATCH($I473,'UK Institution Coverage'!$A$2:$A$727,0)),0))</f>
        <v/>
      </c>
      <c r="D473" s="2" t="str">
        <f>IF($I473="","",IFERROR(INDEX('UK Institution Coverage'!$J$2:$J$727,MATCH($I473,'UK Institution Coverage'!$A$2:$A$727,0)),0))</f>
        <v/>
      </c>
      <c r="E473" s="2" t="str">
        <f>IF($I473="","",IFERROR(INDEX('UK Institution Coverage'!$K$2:$K$727,MATCH($I473,'UK Institution Coverage'!$A$2:$A$727,0)),0))</f>
        <v/>
      </c>
      <c r="F473" s="2" t="str">
        <f>IF($I473="","",IFERROR(INDEX('UK Institution Coverage'!$M$2:$M$727,MATCH($I473,'UK Institution Coverage'!$A$2:$A$727,0)),0))</f>
        <v/>
      </c>
      <c r="G473" s="2" t="str">
        <f t="shared" si="14"/>
        <v/>
      </c>
      <c r="H473" s="2" t="str">
        <f t="shared" si="15"/>
        <v/>
      </c>
    </row>
    <row r="474" spans="1:8" ht="15" customHeight="1">
      <c r="A474" s="2"/>
      <c r="B474" s="2" t="str">
        <f>IF($I474="","",IFERROR(INDEX('UK Institution Coverage'!$E$2:$E$727,MATCH($I474,'UK Institution Coverage'!$A$2:$A$727,0)),0))</f>
        <v/>
      </c>
      <c r="C474" s="2" t="str">
        <f>IF($I474="","",IFERROR(INDEX('UK Institution Coverage'!$F$2:$F$727,MATCH($I474,'UK Institution Coverage'!$A$2:$A$727,0)),0))</f>
        <v/>
      </c>
      <c r="D474" s="2" t="str">
        <f>IF($I474="","",IFERROR(INDEX('UK Institution Coverage'!$J$2:$J$727,MATCH($I474,'UK Institution Coverage'!$A$2:$A$727,0)),0))</f>
        <v/>
      </c>
      <c r="E474" s="2" t="str">
        <f>IF($I474="","",IFERROR(INDEX('UK Institution Coverage'!$K$2:$K$727,MATCH($I474,'UK Institution Coverage'!$A$2:$A$727,0)),0))</f>
        <v/>
      </c>
      <c r="F474" s="2" t="str">
        <f>IF($I474="","",IFERROR(INDEX('UK Institution Coverage'!$M$2:$M$727,MATCH($I474,'UK Institution Coverage'!$A$2:$A$727,0)),0))</f>
        <v/>
      </c>
      <c r="G474" s="2" t="str">
        <f t="shared" si="14"/>
        <v/>
      </c>
      <c r="H474" s="2" t="str">
        <f t="shared" si="15"/>
        <v/>
      </c>
    </row>
    <row r="475" spans="1:8" ht="15" customHeight="1">
      <c r="A475" s="2"/>
      <c r="B475" s="2" t="str">
        <f>IF($I475="","",IFERROR(INDEX('UK Institution Coverage'!$E$2:$E$727,MATCH($I475,'UK Institution Coverage'!$A$2:$A$727,0)),0))</f>
        <v/>
      </c>
      <c r="C475" s="2" t="str">
        <f>IF($I475="","",IFERROR(INDEX('UK Institution Coverage'!$F$2:$F$727,MATCH($I475,'UK Institution Coverage'!$A$2:$A$727,0)),0))</f>
        <v/>
      </c>
      <c r="D475" s="2" t="str">
        <f>IF($I475="","",IFERROR(INDEX('UK Institution Coverage'!$J$2:$J$727,MATCH($I475,'UK Institution Coverage'!$A$2:$A$727,0)),0))</f>
        <v/>
      </c>
      <c r="E475" s="2" t="str">
        <f>IF($I475="","",IFERROR(INDEX('UK Institution Coverage'!$K$2:$K$727,MATCH($I475,'UK Institution Coverage'!$A$2:$A$727,0)),0))</f>
        <v/>
      </c>
      <c r="F475" s="2" t="str">
        <f>IF($I475="","",IFERROR(INDEX('UK Institution Coverage'!$M$2:$M$727,MATCH($I475,'UK Institution Coverage'!$A$2:$A$727,0)),0))</f>
        <v/>
      </c>
      <c r="G475" s="2" t="str">
        <f t="shared" si="14"/>
        <v/>
      </c>
      <c r="H475" s="2" t="str">
        <f t="shared" si="15"/>
        <v/>
      </c>
    </row>
    <row r="476" spans="1:8" ht="15" customHeight="1">
      <c r="A476" s="2"/>
      <c r="B476" s="2" t="str">
        <f>IF($I476="","",IFERROR(INDEX('UK Institution Coverage'!$E$2:$E$727,MATCH($I476,'UK Institution Coverage'!$A$2:$A$727,0)),0))</f>
        <v/>
      </c>
      <c r="C476" s="2" t="str">
        <f>IF($I476="","",IFERROR(INDEX('UK Institution Coverage'!$F$2:$F$727,MATCH($I476,'UK Institution Coverage'!$A$2:$A$727,0)),0))</f>
        <v/>
      </c>
      <c r="D476" s="2" t="str">
        <f>IF($I476="","",IFERROR(INDEX('UK Institution Coverage'!$J$2:$J$727,MATCH($I476,'UK Institution Coverage'!$A$2:$A$727,0)),0))</f>
        <v/>
      </c>
      <c r="E476" s="2" t="str">
        <f>IF($I476="","",IFERROR(INDEX('UK Institution Coverage'!$K$2:$K$727,MATCH($I476,'UK Institution Coverage'!$A$2:$A$727,0)),0))</f>
        <v/>
      </c>
      <c r="F476" s="2" t="str">
        <f>IF($I476="","",IFERROR(INDEX('UK Institution Coverage'!$M$2:$M$727,MATCH($I476,'UK Institution Coverage'!$A$2:$A$727,0)),0))</f>
        <v/>
      </c>
      <c r="G476" s="2" t="str">
        <f t="shared" si="14"/>
        <v/>
      </c>
      <c r="H476" s="2" t="str">
        <f t="shared" si="15"/>
        <v/>
      </c>
    </row>
    <row r="477" spans="1:8" ht="15" customHeight="1">
      <c r="A477" s="2"/>
      <c r="B477" s="2" t="str">
        <f>IF($I477="","",IFERROR(INDEX('UK Institution Coverage'!$E$2:$E$727,MATCH($I477,'UK Institution Coverage'!$A$2:$A$727,0)),0))</f>
        <v/>
      </c>
      <c r="C477" s="2" t="str">
        <f>IF($I477="","",IFERROR(INDEX('UK Institution Coverage'!$F$2:$F$727,MATCH($I477,'UK Institution Coverage'!$A$2:$A$727,0)),0))</f>
        <v/>
      </c>
      <c r="D477" s="2" t="str">
        <f>IF($I477="","",IFERROR(INDEX('UK Institution Coverage'!$J$2:$J$727,MATCH($I477,'UK Institution Coverage'!$A$2:$A$727,0)),0))</f>
        <v/>
      </c>
      <c r="E477" s="2" t="str">
        <f>IF($I477="","",IFERROR(INDEX('UK Institution Coverage'!$K$2:$K$727,MATCH($I477,'UK Institution Coverage'!$A$2:$A$727,0)),0))</f>
        <v/>
      </c>
      <c r="F477" s="2" t="str">
        <f>IF($I477="","",IFERROR(INDEX('UK Institution Coverage'!$M$2:$M$727,MATCH($I477,'UK Institution Coverage'!$A$2:$A$727,0)),0))</f>
        <v/>
      </c>
      <c r="G477" s="2" t="str">
        <f t="shared" si="14"/>
        <v/>
      </c>
      <c r="H477" s="2" t="str">
        <f t="shared" si="15"/>
        <v/>
      </c>
    </row>
    <row r="478" spans="1:8" ht="15" customHeight="1">
      <c r="A478" s="2"/>
      <c r="B478" s="2" t="str">
        <f>IF($I478="","",IFERROR(INDEX('UK Institution Coverage'!$E$2:$E$727,MATCH($I478,'UK Institution Coverage'!$A$2:$A$727,0)),0))</f>
        <v/>
      </c>
      <c r="C478" s="2" t="str">
        <f>IF($I478="","",IFERROR(INDEX('UK Institution Coverage'!$F$2:$F$727,MATCH($I478,'UK Institution Coverage'!$A$2:$A$727,0)),0))</f>
        <v/>
      </c>
      <c r="D478" s="2" t="str">
        <f>IF($I478="","",IFERROR(INDEX('UK Institution Coverage'!$J$2:$J$727,MATCH($I478,'UK Institution Coverage'!$A$2:$A$727,0)),0))</f>
        <v/>
      </c>
      <c r="E478" s="2" t="str">
        <f>IF($I478="","",IFERROR(INDEX('UK Institution Coverage'!$K$2:$K$727,MATCH($I478,'UK Institution Coverage'!$A$2:$A$727,0)),0))</f>
        <v/>
      </c>
      <c r="F478" s="2" t="str">
        <f>IF($I478="","",IFERROR(INDEX('UK Institution Coverage'!$M$2:$M$727,MATCH($I478,'UK Institution Coverage'!$A$2:$A$727,0)),0))</f>
        <v/>
      </c>
      <c r="G478" s="2" t="str">
        <f t="shared" si="14"/>
        <v/>
      </c>
      <c r="H478" s="2" t="str">
        <f t="shared" si="15"/>
        <v/>
      </c>
    </row>
    <row r="479" spans="1:8" ht="15" customHeight="1">
      <c r="A479" s="2"/>
      <c r="B479" s="2" t="str">
        <f>IF($I479="","",IFERROR(INDEX('UK Institution Coverage'!$E$2:$E$727,MATCH($I479,'UK Institution Coverage'!$A$2:$A$727,0)),0))</f>
        <v/>
      </c>
      <c r="C479" s="2" t="str">
        <f>IF($I479="","",IFERROR(INDEX('UK Institution Coverage'!$F$2:$F$727,MATCH($I479,'UK Institution Coverage'!$A$2:$A$727,0)),0))</f>
        <v/>
      </c>
      <c r="D479" s="2" t="str">
        <f>IF($I479="","",IFERROR(INDEX('UK Institution Coverage'!$J$2:$J$727,MATCH($I479,'UK Institution Coverage'!$A$2:$A$727,0)),0))</f>
        <v/>
      </c>
      <c r="E479" s="2" t="str">
        <f>IF($I479="","",IFERROR(INDEX('UK Institution Coverage'!$K$2:$K$727,MATCH($I479,'UK Institution Coverage'!$A$2:$A$727,0)),0))</f>
        <v/>
      </c>
      <c r="F479" s="2" t="str">
        <f>IF($I479="","",IFERROR(INDEX('UK Institution Coverage'!$M$2:$M$727,MATCH($I479,'UK Institution Coverage'!$A$2:$A$727,0)),0))</f>
        <v/>
      </c>
      <c r="G479" s="2" t="str">
        <f t="shared" si="14"/>
        <v/>
      </c>
      <c r="H479" s="2" t="str">
        <f t="shared" si="15"/>
        <v/>
      </c>
    </row>
    <row r="480" spans="1:8" ht="15" customHeight="1">
      <c r="A480" s="2"/>
      <c r="B480" s="2" t="str">
        <f>IF($I480="","",IFERROR(INDEX('UK Institution Coverage'!$E$2:$E$727,MATCH($I480,'UK Institution Coverage'!$A$2:$A$727,0)),0))</f>
        <v/>
      </c>
      <c r="C480" s="2" t="str">
        <f>IF($I480="","",IFERROR(INDEX('UK Institution Coverage'!$F$2:$F$727,MATCH($I480,'UK Institution Coverage'!$A$2:$A$727,0)),0))</f>
        <v/>
      </c>
      <c r="D480" s="2" t="str">
        <f>IF($I480="","",IFERROR(INDEX('UK Institution Coverage'!$J$2:$J$727,MATCH($I480,'UK Institution Coverage'!$A$2:$A$727,0)),0))</f>
        <v/>
      </c>
      <c r="E480" s="2" t="str">
        <f>IF($I480="","",IFERROR(INDEX('UK Institution Coverage'!$K$2:$K$727,MATCH($I480,'UK Institution Coverage'!$A$2:$A$727,0)),0))</f>
        <v/>
      </c>
      <c r="F480" s="2" t="str">
        <f>IF($I480="","",IFERROR(INDEX('UK Institution Coverage'!$M$2:$M$727,MATCH($I480,'UK Institution Coverage'!$A$2:$A$727,0)),0))</f>
        <v/>
      </c>
      <c r="G480" s="2" t="str">
        <f t="shared" si="14"/>
        <v/>
      </c>
      <c r="H480" s="2" t="str">
        <f t="shared" si="15"/>
        <v/>
      </c>
    </row>
    <row r="481" spans="1:8" ht="15" customHeight="1">
      <c r="A481" s="2"/>
      <c r="B481" s="2" t="str">
        <f>IF($I481="","",IFERROR(INDEX('UK Institution Coverage'!$E$2:$E$727,MATCH($I481,'UK Institution Coverage'!$A$2:$A$727,0)),0))</f>
        <v/>
      </c>
      <c r="C481" s="2" t="str">
        <f>IF($I481="","",IFERROR(INDEX('UK Institution Coverage'!$F$2:$F$727,MATCH($I481,'UK Institution Coverage'!$A$2:$A$727,0)),0))</f>
        <v/>
      </c>
      <c r="D481" s="2" t="str">
        <f>IF($I481="","",IFERROR(INDEX('UK Institution Coverage'!$J$2:$J$727,MATCH($I481,'UK Institution Coverage'!$A$2:$A$727,0)),0))</f>
        <v/>
      </c>
      <c r="E481" s="2" t="str">
        <f>IF($I481="","",IFERROR(INDEX('UK Institution Coverage'!$K$2:$K$727,MATCH($I481,'UK Institution Coverage'!$A$2:$A$727,0)),0))</f>
        <v/>
      </c>
      <c r="F481" s="2" t="str">
        <f>IF($I481="","",IFERROR(INDEX('UK Institution Coverage'!$M$2:$M$727,MATCH($I481,'UK Institution Coverage'!$A$2:$A$727,0)),0))</f>
        <v/>
      </c>
      <c r="G481" s="2" t="str">
        <f t="shared" si="14"/>
        <v/>
      </c>
      <c r="H481" s="2" t="str">
        <f t="shared" si="15"/>
        <v/>
      </c>
    </row>
    <row r="482" spans="1:8" ht="15" customHeight="1">
      <c r="A482" s="2"/>
      <c r="B482" s="2" t="str">
        <f>IF($I482="","",IFERROR(INDEX('UK Institution Coverage'!$E$2:$E$727,MATCH($I482,'UK Institution Coverage'!$A$2:$A$727,0)),0))</f>
        <v/>
      </c>
      <c r="C482" s="2" t="str">
        <f>IF($I482="","",IFERROR(INDEX('UK Institution Coverage'!$F$2:$F$727,MATCH($I482,'UK Institution Coverage'!$A$2:$A$727,0)),0))</f>
        <v/>
      </c>
      <c r="D482" s="2" t="str">
        <f>IF($I482="","",IFERROR(INDEX('UK Institution Coverage'!$J$2:$J$727,MATCH($I482,'UK Institution Coverage'!$A$2:$A$727,0)),0))</f>
        <v/>
      </c>
      <c r="E482" s="2" t="str">
        <f>IF($I482="","",IFERROR(INDEX('UK Institution Coverage'!$K$2:$K$727,MATCH($I482,'UK Institution Coverage'!$A$2:$A$727,0)),0))</f>
        <v/>
      </c>
      <c r="F482" s="2" t="str">
        <f>IF($I482="","",IFERROR(INDEX('UK Institution Coverage'!$M$2:$M$727,MATCH($I482,'UK Institution Coverage'!$A$2:$A$727,0)),0))</f>
        <v/>
      </c>
      <c r="G482" s="2" t="str">
        <f t="shared" si="14"/>
        <v/>
      </c>
      <c r="H482" s="2" t="str">
        <f t="shared" si="15"/>
        <v/>
      </c>
    </row>
    <row r="483" spans="1:8" ht="15" customHeight="1">
      <c r="A483" s="2"/>
      <c r="B483" s="2" t="str">
        <f>IF($I483="","",IFERROR(INDEX('UK Institution Coverage'!$E$2:$E$727,MATCH($I483,'UK Institution Coverage'!$A$2:$A$727,0)),0))</f>
        <v/>
      </c>
      <c r="C483" s="2" t="str">
        <f>IF($I483="","",IFERROR(INDEX('UK Institution Coverage'!$F$2:$F$727,MATCH($I483,'UK Institution Coverage'!$A$2:$A$727,0)),0))</f>
        <v/>
      </c>
      <c r="D483" s="2" t="str">
        <f>IF($I483="","",IFERROR(INDEX('UK Institution Coverage'!$J$2:$J$727,MATCH($I483,'UK Institution Coverage'!$A$2:$A$727,0)),0))</f>
        <v/>
      </c>
      <c r="E483" s="2" t="str">
        <f>IF($I483="","",IFERROR(INDEX('UK Institution Coverage'!$K$2:$K$727,MATCH($I483,'UK Institution Coverage'!$A$2:$A$727,0)),0))</f>
        <v/>
      </c>
      <c r="F483" s="2" t="str">
        <f>IF($I483="","",IFERROR(INDEX('UK Institution Coverage'!$M$2:$M$727,MATCH($I483,'UK Institution Coverage'!$A$2:$A$727,0)),0))</f>
        <v/>
      </c>
      <c r="G483" s="2" t="str">
        <f t="shared" si="14"/>
        <v/>
      </c>
      <c r="H483" s="2" t="str">
        <f t="shared" si="15"/>
        <v/>
      </c>
    </row>
    <row r="484" spans="1:8" ht="15" customHeight="1">
      <c r="A484" s="2"/>
      <c r="B484" s="2" t="str">
        <f>IF($I484="","",IFERROR(INDEX('UK Institution Coverage'!$E$2:$E$727,MATCH($I484,'UK Institution Coverage'!$A$2:$A$727,0)),0))</f>
        <v/>
      </c>
      <c r="C484" s="2" t="str">
        <f>IF($I484="","",IFERROR(INDEX('UK Institution Coverage'!$F$2:$F$727,MATCH($I484,'UK Institution Coverage'!$A$2:$A$727,0)),0))</f>
        <v/>
      </c>
      <c r="D484" s="2" t="str">
        <f>IF($I484="","",IFERROR(INDEX('UK Institution Coverage'!$J$2:$J$727,MATCH($I484,'UK Institution Coverage'!$A$2:$A$727,0)),0))</f>
        <v/>
      </c>
      <c r="E484" s="2" t="str">
        <f>IF($I484="","",IFERROR(INDEX('UK Institution Coverage'!$K$2:$K$727,MATCH($I484,'UK Institution Coverage'!$A$2:$A$727,0)),0))</f>
        <v/>
      </c>
      <c r="F484" s="2" t="str">
        <f>IF($I484="","",IFERROR(INDEX('UK Institution Coverage'!$M$2:$M$727,MATCH($I484,'UK Institution Coverage'!$A$2:$A$727,0)),0))</f>
        <v/>
      </c>
      <c r="G484" s="2" t="str">
        <f t="shared" si="14"/>
        <v/>
      </c>
      <c r="H484" s="2" t="str">
        <f t="shared" si="15"/>
        <v/>
      </c>
    </row>
    <row r="485" spans="1:8" ht="15" customHeight="1">
      <c r="A485" s="2"/>
      <c r="B485" s="2" t="str">
        <f>IF($I485="","",IFERROR(INDEX('UK Institution Coverage'!$E$2:$E$727,MATCH($I485,'UK Institution Coverage'!$A$2:$A$727,0)),0))</f>
        <v/>
      </c>
      <c r="C485" s="2" t="str">
        <f>IF($I485="","",IFERROR(INDEX('UK Institution Coverage'!$F$2:$F$727,MATCH($I485,'UK Institution Coverage'!$A$2:$A$727,0)),0))</f>
        <v/>
      </c>
      <c r="D485" s="2" t="str">
        <f>IF($I485="","",IFERROR(INDEX('UK Institution Coverage'!$J$2:$J$727,MATCH($I485,'UK Institution Coverage'!$A$2:$A$727,0)),0))</f>
        <v/>
      </c>
      <c r="E485" s="2" t="str">
        <f>IF($I485="","",IFERROR(INDEX('UK Institution Coverage'!$K$2:$K$727,MATCH($I485,'UK Institution Coverage'!$A$2:$A$727,0)),0))</f>
        <v/>
      </c>
      <c r="F485" s="2" t="str">
        <f>IF($I485="","",IFERROR(INDEX('UK Institution Coverage'!$M$2:$M$727,MATCH($I485,'UK Institution Coverage'!$A$2:$A$727,0)),0))</f>
        <v/>
      </c>
      <c r="G485" s="2" t="str">
        <f t="shared" si="14"/>
        <v/>
      </c>
      <c r="H485" s="2" t="str">
        <f t="shared" si="15"/>
        <v/>
      </c>
    </row>
    <row r="486" spans="1:8" ht="15" customHeight="1">
      <c r="A486" s="2"/>
      <c r="B486" s="2" t="str">
        <f>IF($I486="","",IFERROR(INDEX('UK Institution Coverage'!$E$2:$E$727,MATCH($I486,'UK Institution Coverage'!$A$2:$A$727,0)),0))</f>
        <v/>
      </c>
      <c r="C486" s="2" t="str">
        <f>IF($I486="","",IFERROR(INDEX('UK Institution Coverage'!$F$2:$F$727,MATCH($I486,'UK Institution Coverage'!$A$2:$A$727,0)),0))</f>
        <v/>
      </c>
      <c r="D486" s="2" t="str">
        <f>IF($I486="","",IFERROR(INDEX('UK Institution Coverage'!$J$2:$J$727,MATCH($I486,'UK Institution Coverage'!$A$2:$A$727,0)),0))</f>
        <v/>
      </c>
      <c r="E486" s="2" t="str">
        <f>IF($I486="","",IFERROR(INDEX('UK Institution Coverage'!$K$2:$K$727,MATCH($I486,'UK Institution Coverage'!$A$2:$A$727,0)),0))</f>
        <v/>
      </c>
      <c r="F486" s="2" t="str">
        <f>IF($I486="","",IFERROR(INDEX('UK Institution Coverage'!$M$2:$M$727,MATCH($I486,'UK Institution Coverage'!$A$2:$A$727,0)),0))</f>
        <v/>
      </c>
      <c r="G486" s="2" t="str">
        <f t="shared" si="14"/>
        <v/>
      </c>
      <c r="H486" s="2" t="str">
        <f t="shared" si="15"/>
        <v/>
      </c>
    </row>
    <row r="487" spans="1:8" ht="15" customHeight="1">
      <c r="A487" s="2"/>
      <c r="B487" s="2" t="str">
        <f>IF($I487="","",IFERROR(INDEX('UK Institution Coverage'!$E$2:$E$727,MATCH($I487,'UK Institution Coverage'!$A$2:$A$727,0)),0))</f>
        <v/>
      </c>
      <c r="C487" s="2" t="str">
        <f>IF($I487="","",IFERROR(INDEX('UK Institution Coverage'!$F$2:$F$727,MATCH($I487,'UK Institution Coverage'!$A$2:$A$727,0)),0))</f>
        <v/>
      </c>
      <c r="D487" s="2" t="str">
        <f>IF($I487="","",IFERROR(INDEX('UK Institution Coverage'!$J$2:$J$727,MATCH($I487,'UK Institution Coverage'!$A$2:$A$727,0)),0))</f>
        <v/>
      </c>
      <c r="E487" s="2" t="str">
        <f>IF($I487="","",IFERROR(INDEX('UK Institution Coverage'!$K$2:$K$727,MATCH($I487,'UK Institution Coverage'!$A$2:$A$727,0)),0))</f>
        <v/>
      </c>
      <c r="F487" s="2" t="str">
        <f>IF($I487="","",IFERROR(INDEX('UK Institution Coverage'!$M$2:$M$727,MATCH($I487,'UK Institution Coverage'!$A$2:$A$727,0)),0))</f>
        <v/>
      </c>
      <c r="G487" s="2" t="str">
        <f t="shared" si="14"/>
        <v/>
      </c>
      <c r="H487" s="2" t="str">
        <f t="shared" si="15"/>
        <v/>
      </c>
    </row>
    <row r="488" spans="1:8" ht="15" customHeight="1">
      <c r="A488" s="2"/>
      <c r="B488" s="2" t="str">
        <f>IF($I488="","",IFERROR(INDEX('UK Institution Coverage'!$E$2:$E$727,MATCH($I488,'UK Institution Coverage'!$A$2:$A$727,0)),0))</f>
        <v/>
      </c>
      <c r="C488" s="2" t="str">
        <f>IF($I488="","",IFERROR(INDEX('UK Institution Coverage'!$F$2:$F$727,MATCH($I488,'UK Institution Coverage'!$A$2:$A$727,0)),0))</f>
        <v/>
      </c>
      <c r="D488" s="2" t="str">
        <f>IF($I488="","",IFERROR(INDEX('UK Institution Coverage'!$J$2:$J$727,MATCH($I488,'UK Institution Coverage'!$A$2:$A$727,0)),0))</f>
        <v/>
      </c>
      <c r="E488" s="2" t="str">
        <f>IF($I488="","",IFERROR(INDEX('UK Institution Coverage'!$K$2:$K$727,MATCH($I488,'UK Institution Coverage'!$A$2:$A$727,0)),0))</f>
        <v/>
      </c>
      <c r="F488" s="2" t="str">
        <f>IF($I488="","",IFERROR(INDEX('UK Institution Coverage'!$M$2:$M$727,MATCH($I488,'UK Institution Coverage'!$A$2:$A$727,0)),0))</f>
        <v/>
      </c>
      <c r="G488" s="2" t="str">
        <f t="shared" si="14"/>
        <v/>
      </c>
      <c r="H488" s="2" t="str">
        <f t="shared" si="15"/>
        <v/>
      </c>
    </row>
    <row r="489" spans="1:8" ht="15" customHeight="1">
      <c r="A489" s="2"/>
      <c r="B489" s="2" t="str">
        <f>IF($I489="","",IFERROR(INDEX('UK Institution Coverage'!$E$2:$E$727,MATCH($I489,'UK Institution Coverage'!$A$2:$A$727,0)),0))</f>
        <v/>
      </c>
      <c r="C489" s="2" t="str">
        <f>IF($I489="","",IFERROR(INDEX('UK Institution Coverage'!$F$2:$F$727,MATCH($I489,'UK Institution Coverage'!$A$2:$A$727,0)),0))</f>
        <v/>
      </c>
      <c r="D489" s="2" t="str">
        <f>IF($I489="","",IFERROR(INDEX('UK Institution Coverage'!$J$2:$J$727,MATCH($I489,'UK Institution Coverage'!$A$2:$A$727,0)),0))</f>
        <v/>
      </c>
      <c r="E489" s="2" t="str">
        <f>IF($I489="","",IFERROR(INDEX('UK Institution Coverage'!$K$2:$K$727,MATCH($I489,'UK Institution Coverage'!$A$2:$A$727,0)),0))</f>
        <v/>
      </c>
      <c r="F489" s="2" t="str">
        <f>IF($I489="","",IFERROR(INDEX('UK Institution Coverage'!$M$2:$M$727,MATCH($I489,'UK Institution Coverage'!$A$2:$A$727,0)),0))</f>
        <v/>
      </c>
      <c r="G489" s="2" t="str">
        <f t="shared" si="14"/>
        <v/>
      </c>
      <c r="H489" s="2" t="str">
        <f t="shared" si="15"/>
        <v/>
      </c>
    </row>
    <row r="490" spans="1:8" ht="15" customHeight="1">
      <c r="A490" s="2"/>
      <c r="B490" s="2" t="str">
        <f>IF($I490="","",IFERROR(INDEX('UK Institution Coverage'!$E$2:$E$727,MATCH($I490,'UK Institution Coverage'!$A$2:$A$727,0)),0))</f>
        <v/>
      </c>
      <c r="C490" s="2" t="str">
        <f>IF($I490="","",IFERROR(INDEX('UK Institution Coverage'!$F$2:$F$727,MATCH($I490,'UK Institution Coverage'!$A$2:$A$727,0)),0))</f>
        <v/>
      </c>
      <c r="D490" s="2" t="str">
        <f>IF($I490="","",IFERROR(INDEX('UK Institution Coverage'!$J$2:$J$727,MATCH($I490,'UK Institution Coverage'!$A$2:$A$727,0)),0))</f>
        <v/>
      </c>
      <c r="E490" s="2" t="str">
        <f>IF($I490="","",IFERROR(INDEX('UK Institution Coverage'!$K$2:$K$727,MATCH($I490,'UK Institution Coverage'!$A$2:$A$727,0)),0))</f>
        <v/>
      </c>
      <c r="F490" s="2" t="str">
        <f>IF($I490="","",IFERROR(INDEX('UK Institution Coverage'!$M$2:$M$727,MATCH($I490,'UK Institution Coverage'!$A$2:$A$727,0)),0))</f>
        <v/>
      </c>
      <c r="G490" s="2" t="str">
        <f t="shared" si="14"/>
        <v/>
      </c>
      <c r="H490" s="2" t="str">
        <f t="shared" si="15"/>
        <v/>
      </c>
    </row>
    <row r="491" spans="1:8" ht="15" customHeight="1">
      <c r="A491" s="2"/>
      <c r="B491" s="2" t="str">
        <f>IF($I491="","",IFERROR(INDEX('UK Institution Coverage'!$E$2:$E$727,MATCH($I491,'UK Institution Coverage'!$A$2:$A$727,0)),0))</f>
        <v/>
      </c>
      <c r="C491" s="2" t="str">
        <f>IF($I491="","",IFERROR(INDEX('UK Institution Coverage'!$F$2:$F$727,MATCH($I491,'UK Institution Coverage'!$A$2:$A$727,0)),0))</f>
        <v/>
      </c>
      <c r="D491" s="2" t="str">
        <f>IF($I491="","",IFERROR(INDEX('UK Institution Coverage'!$J$2:$J$727,MATCH($I491,'UK Institution Coverage'!$A$2:$A$727,0)),0))</f>
        <v/>
      </c>
      <c r="E491" s="2" t="str">
        <f>IF($I491="","",IFERROR(INDEX('UK Institution Coverage'!$K$2:$K$727,MATCH($I491,'UK Institution Coverage'!$A$2:$A$727,0)),0))</f>
        <v/>
      </c>
      <c r="F491" s="2" t="str">
        <f>IF($I491="","",IFERROR(INDEX('UK Institution Coverage'!$M$2:$M$727,MATCH($I491,'UK Institution Coverage'!$A$2:$A$727,0)),0))</f>
        <v/>
      </c>
      <c r="G491" s="2" t="str">
        <f t="shared" si="14"/>
        <v/>
      </c>
      <c r="H491" s="2" t="str">
        <f t="shared" si="15"/>
        <v/>
      </c>
    </row>
    <row r="492" spans="1:8" ht="15" customHeight="1">
      <c r="A492" s="2"/>
      <c r="B492" s="2" t="str">
        <f>IF($I492="","",IFERROR(INDEX('UK Institution Coverage'!$E$2:$E$727,MATCH($I492,'UK Institution Coverage'!$A$2:$A$727,0)),0))</f>
        <v/>
      </c>
      <c r="C492" s="2" t="str">
        <f>IF($I492="","",IFERROR(INDEX('UK Institution Coverage'!$F$2:$F$727,MATCH($I492,'UK Institution Coverage'!$A$2:$A$727,0)),0))</f>
        <v/>
      </c>
      <c r="D492" s="2" t="str">
        <f>IF($I492="","",IFERROR(INDEX('UK Institution Coverage'!$J$2:$J$727,MATCH($I492,'UK Institution Coverage'!$A$2:$A$727,0)),0))</f>
        <v/>
      </c>
      <c r="E492" s="2" t="str">
        <f>IF($I492="","",IFERROR(INDEX('UK Institution Coverage'!$K$2:$K$727,MATCH($I492,'UK Institution Coverage'!$A$2:$A$727,0)),0))</f>
        <v/>
      </c>
      <c r="F492" s="2" t="str">
        <f>IF($I492="","",IFERROR(INDEX('UK Institution Coverage'!$M$2:$M$727,MATCH($I492,'UK Institution Coverage'!$A$2:$A$727,0)),0))</f>
        <v/>
      </c>
      <c r="G492" s="2" t="str">
        <f t="shared" si="14"/>
        <v/>
      </c>
      <c r="H492" s="2" t="str">
        <f t="shared" si="15"/>
        <v/>
      </c>
    </row>
    <row r="493" spans="1:8" ht="15" customHeight="1">
      <c r="A493" s="2"/>
      <c r="B493" s="2" t="str">
        <f>IF($I493="","",IFERROR(INDEX('UK Institution Coverage'!$E$2:$E$727,MATCH($I493,'UK Institution Coverage'!$A$2:$A$727,0)),0))</f>
        <v/>
      </c>
      <c r="C493" s="2" t="str">
        <f>IF($I493="","",IFERROR(INDEX('UK Institution Coverage'!$F$2:$F$727,MATCH($I493,'UK Institution Coverage'!$A$2:$A$727,0)),0))</f>
        <v/>
      </c>
      <c r="D493" s="2" t="str">
        <f>IF($I493="","",IFERROR(INDEX('UK Institution Coverage'!$J$2:$J$727,MATCH($I493,'UK Institution Coverage'!$A$2:$A$727,0)),0))</f>
        <v/>
      </c>
      <c r="E493" s="2" t="str">
        <f>IF($I493="","",IFERROR(INDEX('UK Institution Coverage'!$K$2:$K$727,MATCH($I493,'UK Institution Coverage'!$A$2:$A$727,0)),0))</f>
        <v/>
      </c>
      <c r="F493" s="2" t="str">
        <f>IF($I493="","",IFERROR(INDEX('UK Institution Coverage'!$M$2:$M$727,MATCH($I493,'UK Institution Coverage'!$A$2:$A$727,0)),0))</f>
        <v/>
      </c>
      <c r="G493" s="2" t="str">
        <f t="shared" si="14"/>
        <v/>
      </c>
      <c r="H493" s="2" t="str">
        <f t="shared" si="15"/>
        <v/>
      </c>
    </row>
    <row r="494" spans="1:8" ht="15" customHeight="1">
      <c r="A494" s="2"/>
      <c r="B494" s="2" t="str">
        <f>IF($I494="","",IFERROR(INDEX('UK Institution Coverage'!$E$2:$E$727,MATCH($I494,'UK Institution Coverage'!$A$2:$A$727,0)),0))</f>
        <v/>
      </c>
      <c r="C494" s="2" t="str">
        <f>IF($I494="","",IFERROR(INDEX('UK Institution Coverage'!$F$2:$F$727,MATCH($I494,'UK Institution Coverage'!$A$2:$A$727,0)),0))</f>
        <v/>
      </c>
      <c r="D494" s="2" t="str">
        <f>IF($I494="","",IFERROR(INDEX('UK Institution Coverage'!$J$2:$J$727,MATCH($I494,'UK Institution Coverage'!$A$2:$A$727,0)),0))</f>
        <v/>
      </c>
      <c r="E494" s="2" t="str">
        <f>IF($I494="","",IFERROR(INDEX('UK Institution Coverage'!$K$2:$K$727,MATCH($I494,'UK Institution Coverage'!$A$2:$A$727,0)),0))</f>
        <v/>
      </c>
      <c r="F494" s="2" t="str">
        <f>IF($I494="","",IFERROR(INDEX('UK Institution Coverage'!$M$2:$M$727,MATCH($I494,'UK Institution Coverage'!$A$2:$A$727,0)),0))</f>
        <v/>
      </c>
      <c r="G494" s="2" t="str">
        <f t="shared" si="14"/>
        <v/>
      </c>
      <c r="H494" s="2" t="str">
        <f t="shared" si="15"/>
        <v/>
      </c>
    </row>
    <row r="495" spans="1:8" ht="15" customHeight="1">
      <c r="A495" s="2"/>
      <c r="B495" s="2" t="str">
        <f>IF($I495="","",IFERROR(INDEX('UK Institution Coverage'!$E$2:$E$727,MATCH($I495,'UK Institution Coverage'!$A$2:$A$727,0)),0))</f>
        <v/>
      </c>
      <c r="C495" s="2" t="str">
        <f>IF($I495="","",IFERROR(INDEX('UK Institution Coverage'!$F$2:$F$727,MATCH($I495,'UK Institution Coverage'!$A$2:$A$727,0)),0))</f>
        <v/>
      </c>
      <c r="D495" s="2" t="str">
        <f>IF($I495="","",IFERROR(INDEX('UK Institution Coverage'!$J$2:$J$727,MATCH($I495,'UK Institution Coverage'!$A$2:$A$727,0)),0))</f>
        <v/>
      </c>
      <c r="E495" s="2" t="str">
        <f>IF($I495="","",IFERROR(INDEX('UK Institution Coverage'!$K$2:$K$727,MATCH($I495,'UK Institution Coverage'!$A$2:$A$727,0)),0))</f>
        <v/>
      </c>
      <c r="F495" s="2" t="str">
        <f>IF($I495="","",IFERROR(INDEX('UK Institution Coverage'!$M$2:$M$727,MATCH($I495,'UK Institution Coverage'!$A$2:$A$727,0)),0))</f>
        <v/>
      </c>
      <c r="G495" s="2" t="str">
        <f t="shared" si="14"/>
        <v/>
      </c>
      <c r="H495" s="2" t="str">
        <f t="shared" si="15"/>
        <v/>
      </c>
    </row>
    <row r="496" spans="1:8" ht="15" customHeight="1">
      <c r="A496" s="2"/>
      <c r="B496" s="2" t="str">
        <f>IF($I496="","",IFERROR(INDEX('UK Institution Coverage'!$E$2:$E$727,MATCH($I496,'UK Institution Coverage'!$A$2:$A$727,0)),0))</f>
        <v/>
      </c>
      <c r="C496" s="2" t="str">
        <f>IF($I496="","",IFERROR(INDEX('UK Institution Coverage'!$F$2:$F$727,MATCH($I496,'UK Institution Coverage'!$A$2:$A$727,0)),0))</f>
        <v/>
      </c>
      <c r="D496" s="2" t="str">
        <f>IF($I496="","",IFERROR(INDEX('UK Institution Coverage'!$J$2:$J$727,MATCH($I496,'UK Institution Coverage'!$A$2:$A$727,0)),0))</f>
        <v/>
      </c>
      <c r="E496" s="2" t="str">
        <f>IF($I496="","",IFERROR(INDEX('UK Institution Coverage'!$K$2:$K$727,MATCH($I496,'UK Institution Coverage'!$A$2:$A$727,0)),0))</f>
        <v/>
      </c>
      <c r="F496" s="2" t="str">
        <f>IF($I496="","",IFERROR(INDEX('UK Institution Coverage'!$M$2:$M$727,MATCH($I496,'UK Institution Coverage'!$A$2:$A$727,0)),0))</f>
        <v/>
      </c>
      <c r="G496" s="2" t="str">
        <f t="shared" si="14"/>
        <v/>
      </c>
      <c r="H496" s="2" t="str">
        <f t="shared" si="15"/>
        <v/>
      </c>
    </row>
    <row r="497" spans="1:8" ht="15" customHeight="1">
      <c r="A497" s="2"/>
      <c r="B497" s="2" t="str">
        <f>IF($I497="","",IFERROR(INDEX('UK Institution Coverage'!$E$2:$E$727,MATCH($I497,'UK Institution Coverage'!$A$2:$A$727,0)),0))</f>
        <v/>
      </c>
      <c r="C497" s="2" t="str">
        <f>IF($I497="","",IFERROR(INDEX('UK Institution Coverage'!$F$2:$F$727,MATCH($I497,'UK Institution Coverage'!$A$2:$A$727,0)),0))</f>
        <v/>
      </c>
      <c r="D497" s="2" t="str">
        <f>IF($I497="","",IFERROR(INDEX('UK Institution Coverage'!$J$2:$J$727,MATCH($I497,'UK Institution Coverage'!$A$2:$A$727,0)),0))</f>
        <v/>
      </c>
      <c r="E497" s="2" t="str">
        <f>IF($I497="","",IFERROR(INDEX('UK Institution Coverage'!$K$2:$K$727,MATCH($I497,'UK Institution Coverage'!$A$2:$A$727,0)),0))</f>
        <v/>
      </c>
      <c r="F497" s="2" t="str">
        <f>IF($I497="","",IFERROR(INDEX('UK Institution Coverage'!$M$2:$M$727,MATCH($I497,'UK Institution Coverage'!$A$2:$A$727,0)),0))</f>
        <v/>
      </c>
      <c r="G497" s="2" t="str">
        <f t="shared" si="14"/>
        <v/>
      </c>
      <c r="H497" s="2" t="str">
        <f t="shared" si="15"/>
        <v/>
      </c>
    </row>
    <row r="498" spans="1:8" ht="15" customHeight="1">
      <c r="A498" s="2"/>
      <c r="B498" s="2" t="str">
        <f>IF($I498="","",IFERROR(INDEX('UK Institution Coverage'!$E$2:$E$727,MATCH($I498,'UK Institution Coverage'!$A$2:$A$727,0)),0))</f>
        <v/>
      </c>
      <c r="C498" s="2" t="str">
        <f>IF($I498="","",IFERROR(INDEX('UK Institution Coverage'!$F$2:$F$727,MATCH($I498,'UK Institution Coverage'!$A$2:$A$727,0)),0))</f>
        <v/>
      </c>
      <c r="D498" s="2" t="str">
        <f>IF($I498="","",IFERROR(INDEX('UK Institution Coverage'!$J$2:$J$727,MATCH($I498,'UK Institution Coverage'!$A$2:$A$727,0)),0))</f>
        <v/>
      </c>
      <c r="E498" s="2" t="str">
        <f>IF($I498="","",IFERROR(INDEX('UK Institution Coverage'!$K$2:$K$727,MATCH($I498,'UK Institution Coverage'!$A$2:$A$727,0)),0))</f>
        <v/>
      </c>
      <c r="F498" s="2" t="str">
        <f>IF($I498="","",IFERROR(INDEX('UK Institution Coverage'!$M$2:$M$727,MATCH($I498,'UK Institution Coverage'!$A$2:$A$727,0)),0))</f>
        <v/>
      </c>
      <c r="G498" s="2" t="str">
        <f t="shared" si="14"/>
        <v/>
      </c>
      <c r="H498" s="2" t="str">
        <f t="shared" si="15"/>
        <v/>
      </c>
    </row>
    <row r="499" spans="1:8" ht="15" customHeight="1">
      <c r="A499" s="2"/>
      <c r="B499" s="2" t="str">
        <f>IF($I499="","",IFERROR(INDEX('UK Institution Coverage'!$E$2:$E$727,MATCH($I499,'UK Institution Coverage'!$A$2:$A$727,0)),0))</f>
        <v/>
      </c>
      <c r="C499" s="2" t="str">
        <f>IF($I499="","",IFERROR(INDEX('UK Institution Coverage'!$F$2:$F$727,MATCH($I499,'UK Institution Coverage'!$A$2:$A$727,0)),0))</f>
        <v/>
      </c>
      <c r="D499" s="2" t="str">
        <f>IF($I499="","",IFERROR(INDEX('UK Institution Coverage'!$J$2:$J$727,MATCH($I499,'UK Institution Coverage'!$A$2:$A$727,0)),0))</f>
        <v/>
      </c>
      <c r="E499" s="2" t="str">
        <f>IF($I499="","",IFERROR(INDEX('UK Institution Coverage'!$K$2:$K$727,MATCH($I499,'UK Institution Coverage'!$A$2:$A$727,0)),0))</f>
        <v/>
      </c>
      <c r="F499" s="2" t="str">
        <f>IF($I499="","",IFERROR(INDEX('UK Institution Coverage'!$M$2:$M$727,MATCH($I499,'UK Institution Coverage'!$A$2:$A$727,0)),0))</f>
        <v/>
      </c>
      <c r="G499" s="2" t="str">
        <f t="shared" si="14"/>
        <v/>
      </c>
      <c r="H499" s="2" t="str">
        <f t="shared" si="15"/>
        <v/>
      </c>
    </row>
    <row r="500" spans="1:8" ht="15" customHeight="1">
      <c r="A500" s="2"/>
      <c r="B500" s="2" t="str">
        <f>IF($I500="","",IFERROR(INDEX('UK Institution Coverage'!$E$2:$E$727,MATCH($I500,'UK Institution Coverage'!$A$2:$A$727,0)),0))</f>
        <v/>
      </c>
      <c r="C500" s="2" t="str">
        <f>IF($I500="","",IFERROR(INDEX('UK Institution Coverage'!$F$2:$F$727,MATCH($I500,'UK Institution Coverage'!$A$2:$A$727,0)),0))</f>
        <v/>
      </c>
      <c r="D500" s="2" t="str">
        <f>IF($I500="","",IFERROR(INDEX('UK Institution Coverage'!$J$2:$J$727,MATCH($I500,'UK Institution Coverage'!$A$2:$A$727,0)),0))</f>
        <v/>
      </c>
      <c r="E500" s="2" t="str">
        <f>IF($I500="","",IFERROR(INDEX('UK Institution Coverage'!$K$2:$K$727,MATCH($I500,'UK Institution Coverage'!$A$2:$A$727,0)),0))</f>
        <v/>
      </c>
      <c r="F500" s="2" t="str">
        <f>IF($I500="","",IFERROR(INDEX('UK Institution Coverage'!$M$2:$M$727,MATCH($I500,'UK Institution Coverage'!$A$2:$A$727,0)),0))</f>
        <v/>
      </c>
      <c r="G500" s="2" t="str">
        <f t="shared" si="14"/>
        <v/>
      </c>
      <c r="H500" s="2" t="str">
        <f t="shared" si="15"/>
        <v/>
      </c>
    </row>
    <row r="501" spans="1:8" ht="15" customHeight="1">
      <c r="A501" s="2"/>
      <c r="B501" s="2" t="str">
        <f>IF($I501="","",IFERROR(INDEX('UK Institution Coverage'!$E$2:$E$727,MATCH($I501,'UK Institution Coverage'!$A$2:$A$727,0)),0))</f>
        <v/>
      </c>
      <c r="C501" s="2" t="str">
        <f>IF($I501="","",IFERROR(INDEX('UK Institution Coverage'!$F$2:$F$727,MATCH($I501,'UK Institution Coverage'!$A$2:$A$727,0)),0))</f>
        <v/>
      </c>
      <c r="D501" s="2" t="str">
        <f>IF($I501="","",IFERROR(INDEX('UK Institution Coverage'!$J$2:$J$727,MATCH($I501,'UK Institution Coverage'!$A$2:$A$727,0)),0))</f>
        <v/>
      </c>
      <c r="E501" s="2" t="str">
        <f>IF($I501="","",IFERROR(INDEX('UK Institution Coverage'!$K$2:$K$727,MATCH($I501,'UK Institution Coverage'!$A$2:$A$727,0)),0))</f>
        <v/>
      </c>
      <c r="F501" s="2" t="str">
        <f>IF($I501="","",IFERROR(INDEX('UK Institution Coverage'!$M$2:$M$727,MATCH($I501,'UK Institution Coverage'!$A$2:$A$727,0)),0))</f>
        <v/>
      </c>
      <c r="G501" s="2" t="str">
        <f t="shared" si="14"/>
        <v/>
      </c>
      <c r="H501" s="2" t="str">
        <f t="shared" si="15"/>
        <v/>
      </c>
    </row>
    <row r="502" spans="1:8" ht="15" customHeight="1">
      <c r="A502" s="2"/>
      <c r="B502" s="2" t="str">
        <f>IF($I502="","",IFERROR(INDEX('UK Institution Coverage'!$E$2:$E$727,MATCH($I502,'UK Institution Coverage'!$A$2:$A$727,0)),0))</f>
        <v/>
      </c>
      <c r="C502" s="2" t="str">
        <f>IF($I502="","",IFERROR(INDEX('UK Institution Coverage'!$F$2:$F$727,MATCH($I502,'UK Institution Coverage'!$A$2:$A$727,0)),0))</f>
        <v/>
      </c>
      <c r="D502" s="2" t="str">
        <f>IF($I502="","",IFERROR(INDEX('UK Institution Coverage'!$J$2:$J$727,MATCH($I502,'UK Institution Coverage'!$A$2:$A$727,0)),0))</f>
        <v/>
      </c>
      <c r="E502" s="2" t="str">
        <f>IF($I502="","",IFERROR(INDEX('UK Institution Coverage'!$K$2:$K$727,MATCH($I502,'UK Institution Coverage'!$A$2:$A$727,0)),0))</f>
        <v/>
      </c>
      <c r="F502" s="2" t="str">
        <f>IF($I502="","",IFERROR(INDEX('UK Institution Coverage'!$M$2:$M$727,MATCH($I502,'UK Institution Coverage'!$A$2:$A$727,0)),0))</f>
        <v/>
      </c>
      <c r="G502" s="2" t="str">
        <f t="shared" si="14"/>
        <v/>
      </c>
      <c r="H502" s="2" t="str">
        <f t="shared" si="15"/>
        <v/>
      </c>
    </row>
    <row r="503" spans="1:8" ht="15" customHeight="1">
      <c r="A503" s="2"/>
      <c r="B503" s="2" t="str">
        <f>IF($I503="","",IFERROR(INDEX('UK Institution Coverage'!$E$2:$E$727,MATCH($I503,'UK Institution Coverage'!$A$2:$A$727,0)),0))</f>
        <v/>
      </c>
      <c r="C503" s="2" t="str">
        <f>IF($I503="","",IFERROR(INDEX('UK Institution Coverage'!$F$2:$F$727,MATCH($I503,'UK Institution Coverage'!$A$2:$A$727,0)),0))</f>
        <v/>
      </c>
      <c r="D503" s="2" t="str">
        <f>IF($I503="","",IFERROR(INDEX('UK Institution Coverage'!$J$2:$J$727,MATCH($I503,'UK Institution Coverage'!$A$2:$A$727,0)),0))</f>
        <v/>
      </c>
      <c r="E503" s="2" t="str">
        <f>IF($I503="","",IFERROR(INDEX('UK Institution Coverage'!$K$2:$K$727,MATCH($I503,'UK Institution Coverage'!$A$2:$A$727,0)),0))</f>
        <v/>
      </c>
      <c r="F503" s="2" t="str">
        <f>IF($I503="","",IFERROR(INDEX('UK Institution Coverage'!$M$2:$M$727,MATCH($I503,'UK Institution Coverage'!$A$2:$A$727,0)),0))</f>
        <v/>
      </c>
      <c r="G503" s="2" t="str">
        <f t="shared" si="14"/>
        <v/>
      </c>
      <c r="H503" s="2" t="str">
        <f t="shared" si="15"/>
        <v/>
      </c>
    </row>
    <row r="504" spans="1:8" ht="15" customHeight="1">
      <c r="A504" s="2"/>
      <c r="B504" s="2" t="str">
        <f>IF($I504="","",IFERROR(INDEX('UK Institution Coverage'!$E$2:$E$727,MATCH($I504,'UK Institution Coverage'!$A$2:$A$727,0)),0))</f>
        <v/>
      </c>
      <c r="C504" s="2" t="str">
        <f>IF($I504="","",IFERROR(INDEX('UK Institution Coverage'!$F$2:$F$727,MATCH($I504,'UK Institution Coverage'!$A$2:$A$727,0)),0))</f>
        <v/>
      </c>
      <c r="D504" s="2" t="str">
        <f>IF($I504="","",IFERROR(INDEX('UK Institution Coverage'!$J$2:$J$727,MATCH($I504,'UK Institution Coverage'!$A$2:$A$727,0)),0))</f>
        <v/>
      </c>
      <c r="E504" s="2" t="str">
        <f>IF($I504="","",IFERROR(INDEX('UK Institution Coverage'!$K$2:$K$727,MATCH($I504,'UK Institution Coverage'!$A$2:$A$727,0)),0))</f>
        <v/>
      </c>
      <c r="F504" s="2" t="str">
        <f>IF($I504="","",IFERROR(INDEX('UK Institution Coverage'!$M$2:$M$727,MATCH($I504,'UK Institution Coverage'!$A$2:$A$727,0)),0))</f>
        <v/>
      </c>
      <c r="G504" s="2" t="str">
        <f t="shared" si="14"/>
        <v/>
      </c>
      <c r="H504" s="2" t="str">
        <f t="shared" si="15"/>
        <v/>
      </c>
    </row>
    <row r="505" spans="1:8" ht="15" customHeight="1">
      <c r="A505" s="2"/>
      <c r="B505" s="2" t="str">
        <f>IF($I505="","",IFERROR(INDEX('UK Institution Coverage'!$E$2:$E$727,MATCH($I505,'UK Institution Coverage'!$A$2:$A$727,0)),0))</f>
        <v/>
      </c>
      <c r="C505" s="2" t="str">
        <f>IF($I505="","",IFERROR(INDEX('UK Institution Coverage'!$F$2:$F$727,MATCH($I505,'UK Institution Coverage'!$A$2:$A$727,0)),0))</f>
        <v/>
      </c>
      <c r="D505" s="2" t="str">
        <f>IF($I505="","",IFERROR(INDEX('UK Institution Coverage'!$J$2:$J$727,MATCH($I505,'UK Institution Coverage'!$A$2:$A$727,0)),0))</f>
        <v/>
      </c>
      <c r="E505" s="2" t="str">
        <f>IF($I505="","",IFERROR(INDEX('UK Institution Coverage'!$K$2:$K$727,MATCH($I505,'UK Institution Coverage'!$A$2:$A$727,0)),0))</f>
        <v/>
      </c>
      <c r="F505" s="2" t="str">
        <f>IF($I505="","",IFERROR(INDEX('UK Institution Coverage'!$M$2:$M$727,MATCH($I505,'UK Institution Coverage'!$A$2:$A$727,0)),0))</f>
        <v/>
      </c>
      <c r="G505" s="2" t="str">
        <f t="shared" si="14"/>
        <v/>
      </c>
      <c r="H505" s="2" t="str">
        <f t="shared" si="15"/>
        <v/>
      </c>
    </row>
    <row r="506" spans="1:8" ht="15" customHeight="1">
      <c r="A506" s="2"/>
      <c r="B506" s="2" t="str">
        <f>IF($I506="","",IFERROR(INDEX('UK Institution Coverage'!$E$2:$E$727,MATCH($I506,'UK Institution Coverage'!$A$2:$A$727,0)),0))</f>
        <v/>
      </c>
      <c r="C506" s="2" t="str">
        <f>IF($I506="","",IFERROR(INDEX('UK Institution Coverage'!$F$2:$F$727,MATCH($I506,'UK Institution Coverage'!$A$2:$A$727,0)),0))</f>
        <v/>
      </c>
      <c r="D506" s="2" t="str">
        <f>IF($I506="","",IFERROR(INDEX('UK Institution Coverage'!$J$2:$J$727,MATCH($I506,'UK Institution Coverage'!$A$2:$A$727,0)),0))</f>
        <v/>
      </c>
      <c r="E506" s="2" t="str">
        <f>IF($I506="","",IFERROR(INDEX('UK Institution Coverage'!$K$2:$K$727,MATCH($I506,'UK Institution Coverage'!$A$2:$A$727,0)),0))</f>
        <v/>
      </c>
      <c r="F506" s="2" t="str">
        <f>IF($I506="","",IFERROR(INDEX('UK Institution Coverage'!$M$2:$M$727,MATCH($I506,'UK Institution Coverage'!$A$2:$A$727,0)),0))</f>
        <v/>
      </c>
      <c r="G506" s="2" t="str">
        <f t="shared" si="14"/>
        <v/>
      </c>
      <c r="H506" s="2" t="str">
        <f t="shared" si="15"/>
        <v/>
      </c>
    </row>
    <row r="507" spans="1:8" ht="15" customHeight="1">
      <c r="A507" s="2"/>
      <c r="B507" s="2" t="str">
        <f>IF($I507="","",IFERROR(INDEX('UK Institution Coverage'!$E$2:$E$727,MATCH($I507,'UK Institution Coverage'!$A$2:$A$727,0)),0))</f>
        <v/>
      </c>
      <c r="C507" s="2" t="str">
        <f>IF($I507="","",IFERROR(INDEX('UK Institution Coverage'!$F$2:$F$727,MATCH($I507,'UK Institution Coverage'!$A$2:$A$727,0)),0))</f>
        <v/>
      </c>
      <c r="D507" s="2" t="str">
        <f>IF($I507="","",IFERROR(INDEX('UK Institution Coverage'!$J$2:$J$727,MATCH($I507,'UK Institution Coverage'!$A$2:$A$727,0)),0))</f>
        <v/>
      </c>
      <c r="E507" s="2" t="str">
        <f>IF($I507="","",IFERROR(INDEX('UK Institution Coverage'!$K$2:$K$727,MATCH($I507,'UK Institution Coverage'!$A$2:$A$727,0)),0))</f>
        <v/>
      </c>
      <c r="F507" s="2" t="str">
        <f>IF($I507="","",IFERROR(INDEX('UK Institution Coverage'!$M$2:$M$727,MATCH($I507,'UK Institution Coverage'!$A$2:$A$727,0)),0))</f>
        <v/>
      </c>
      <c r="G507" s="2" t="str">
        <f t="shared" si="14"/>
        <v/>
      </c>
      <c r="H507" s="2" t="str">
        <f t="shared" si="15"/>
        <v/>
      </c>
    </row>
    <row r="508" spans="1:8" ht="15" customHeight="1">
      <c r="A508" s="2"/>
      <c r="B508" s="2" t="str">
        <f>IF($I508="","",IFERROR(INDEX('UK Institution Coverage'!$E$2:$E$727,MATCH($I508,'UK Institution Coverage'!$A$2:$A$727,0)),0))</f>
        <v/>
      </c>
      <c r="C508" s="2" t="str">
        <f>IF($I508="","",IFERROR(INDEX('UK Institution Coverage'!$F$2:$F$727,MATCH($I508,'UK Institution Coverage'!$A$2:$A$727,0)),0))</f>
        <v/>
      </c>
      <c r="D508" s="2" t="str">
        <f>IF($I508="","",IFERROR(INDEX('UK Institution Coverage'!$J$2:$J$727,MATCH($I508,'UK Institution Coverage'!$A$2:$A$727,0)),0))</f>
        <v/>
      </c>
      <c r="E508" s="2" t="str">
        <f>IF($I508="","",IFERROR(INDEX('UK Institution Coverage'!$K$2:$K$727,MATCH($I508,'UK Institution Coverage'!$A$2:$A$727,0)),0))</f>
        <v/>
      </c>
      <c r="F508" s="2" t="str">
        <f>IF($I508="","",IFERROR(INDEX('UK Institution Coverage'!$M$2:$M$727,MATCH($I508,'UK Institution Coverage'!$A$2:$A$727,0)),0))</f>
        <v/>
      </c>
      <c r="G508" s="2" t="str">
        <f t="shared" si="14"/>
        <v/>
      </c>
      <c r="H508" s="2" t="str">
        <f t="shared" si="15"/>
        <v/>
      </c>
    </row>
    <row r="509" spans="1:8" ht="15" customHeight="1">
      <c r="A509" s="2"/>
      <c r="B509" s="2" t="str">
        <f>IF($I509="","",IFERROR(INDEX('UK Institution Coverage'!$E$2:$E$727,MATCH($I509,'UK Institution Coverage'!$A$2:$A$727,0)),0))</f>
        <v/>
      </c>
      <c r="C509" s="2" t="str">
        <f>IF($I509="","",IFERROR(INDEX('UK Institution Coverage'!$F$2:$F$727,MATCH($I509,'UK Institution Coverage'!$A$2:$A$727,0)),0))</f>
        <v/>
      </c>
      <c r="D509" s="2" t="str">
        <f>IF($I509="","",IFERROR(INDEX('UK Institution Coverage'!$J$2:$J$727,MATCH($I509,'UK Institution Coverage'!$A$2:$A$727,0)),0))</f>
        <v/>
      </c>
      <c r="E509" s="2" t="str">
        <f>IF($I509="","",IFERROR(INDEX('UK Institution Coverage'!$K$2:$K$727,MATCH($I509,'UK Institution Coverage'!$A$2:$A$727,0)),0))</f>
        <v/>
      </c>
      <c r="F509" s="2" t="str">
        <f>IF($I509="","",IFERROR(INDEX('UK Institution Coverage'!$M$2:$M$727,MATCH($I509,'UK Institution Coverage'!$A$2:$A$727,0)),0))</f>
        <v/>
      </c>
      <c r="G509" s="2" t="str">
        <f t="shared" si="14"/>
        <v/>
      </c>
      <c r="H509" s="2" t="str">
        <f t="shared" si="15"/>
        <v/>
      </c>
    </row>
    <row r="510" spans="1:8" ht="15" customHeight="1">
      <c r="A510" s="2"/>
      <c r="B510" s="2" t="str">
        <f>IF($I510="","",IFERROR(INDEX('UK Institution Coverage'!$E$2:$E$727,MATCH($I510,'UK Institution Coverage'!$A$2:$A$727,0)),0))</f>
        <v/>
      </c>
      <c r="C510" s="2" t="str">
        <f>IF($I510="","",IFERROR(INDEX('UK Institution Coverage'!$F$2:$F$727,MATCH($I510,'UK Institution Coverage'!$A$2:$A$727,0)),0))</f>
        <v/>
      </c>
      <c r="D510" s="2" t="str">
        <f>IF($I510="","",IFERROR(INDEX('UK Institution Coverage'!$J$2:$J$727,MATCH($I510,'UK Institution Coverage'!$A$2:$A$727,0)),0))</f>
        <v/>
      </c>
      <c r="E510" s="2" t="str">
        <f>IF($I510="","",IFERROR(INDEX('UK Institution Coverage'!$K$2:$K$727,MATCH($I510,'UK Institution Coverage'!$A$2:$A$727,0)),0))</f>
        <v/>
      </c>
      <c r="F510" s="2" t="str">
        <f>IF($I510="","",IFERROR(INDEX('UK Institution Coverage'!$M$2:$M$727,MATCH($I510,'UK Institution Coverage'!$A$2:$A$727,0)),0))</f>
        <v/>
      </c>
      <c r="G510" s="2" t="str">
        <f t="shared" si="14"/>
        <v/>
      </c>
      <c r="H510" s="2" t="str">
        <f t="shared" si="15"/>
        <v/>
      </c>
    </row>
    <row r="511" spans="1:8" ht="15" customHeight="1">
      <c r="A511" s="2"/>
      <c r="B511" s="2" t="str">
        <f>IF($I511="","",IFERROR(INDEX('UK Institution Coverage'!$E$2:$E$727,MATCH($I511,'UK Institution Coverage'!$A$2:$A$727,0)),0))</f>
        <v/>
      </c>
      <c r="C511" s="2" t="str">
        <f>IF($I511="","",IFERROR(INDEX('UK Institution Coverage'!$F$2:$F$727,MATCH($I511,'UK Institution Coverage'!$A$2:$A$727,0)),0))</f>
        <v/>
      </c>
      <c r="D511" s="2" t="str">
        <f>IF($I511="","",IFERROR(INDEX('UK Institution Coverage'!$J$2:$J$727,MATCH($I511,'UK Institution Coverage'!$A$2:$A$727,0)),0))</f>
        <v/>
      </c>
      <c r="E511" s="2" t="str">
        <f>IF($I511="","",IFERROR(INDEX('UK Institution Coverage'!$K$2:$K$727,MATCH($I511,'UK Institution Coverage'!$A$2:$A$727,0)),0))</f>
        <v/>
      </c>
      <c r="F511" s="2" t="str">
        <f>IF($I511="","",IFERROR(INDEX('UK Institution Coverage'!$M$2:$M$727,MATCH($I511,'UK Institution Coverage'!$A$2:$A$727,0)),0))</f>
        <v/>
      </c>
      <c r="G511" s="2" t="str">
        <f t="shared" si="14"/>
        <v/>
      </c>
      <c r="H511" s="2" t="str">
        <f t="shared" si="15"/>
        <v/>
      </c>
    </row>
    <row r="512" spans="1:8" ht="15" customHeight="1">
      <c r="A512" s="2"/>
      <c r="B512" s="2" t="str">
        <f>IF($I512="","",IFERROR(INDEX('UK Institution Coverage'!$E$2:$E$727,MATCH($I512,'UK Institution Coverage'!$A$2:$A$727,0)),0))</f>
        <v/>
      </c>
      <c r="C512" s="2" t="str">
        <f>IF($I512="","",IFERROR(INDEX('UK Institution Coverage'!$F$2:$F$727,MATCH($I512,'UK Institution Coverage'!$A$2:$A$727,0)),0))</f>
        <v/>
      </c>
      <c r="D512" s="2" t="str">
        <f>IF($I512="","",IFERROR(INDEX('UK Institution Coverage'!$J$2:$J$727,MATCH($I512,'UK Institution Coverage'!$A$2:$A$727,0)),0))</f>
        <v/>
      </c>
      <c r="E512" s="2" t="str">
        <f>IF($I512="","",IFERROR(INDEX('UK Institution Coverage'!$K$2:$K$727,MATCH($I512,'UK Institution Coverage'!$A$2:$A$727,0)),0))</f>
        <v/>
      </c>
      <c r="F512" s="2" t="str">
        <f>IF($I512="","",IFERROR(INDEX('UK Institution Coverage'!$M$2:$M$727,MATCH($I512,'UK Institution Coverage'!$A$2:$A$727,0)),0))</f>
        <v/>
      </c>
      <c r="G512" s="2" t="str">
        <f t="shared" si="14"/>
        <v/>
      </c>
      <c r="H512" s="2" t="str">
        <f t="shared" si="15"/>
        <v/>
      </c>
    </row>
    <row r="513" spans="1:8" ht="15" customHeight="1">
      <c r="A513" s="2"/>
      <c r="B513" s="2" t="str">
        <f>IF($I513="","",IFERROR(INDEX('UK Institution Coverage'!$E$2:$E$727,MATCH($I513,'UK Institution Coverage'!$A$2:$A$727,0)),0))</f>
        <v/>
      </c>
      <c r="C513" s="2" t="str">
        <f>IF($I513="","",IFERROR(INDEX('UK Institution Coverage'!$F$2:$F$727,MATCH($I513,'UK Institution Coverage'!$A$2:$A$727,0)),0))</f>
        <v/>
      </c>
      <c r="D513" s="2" t="str">
        <f>IF($I513="","",IFERROR(INDEX('UK Institution Coverage'!$J$2:$J$727,MATCH($I513,'UK Institution Coverage'!$A$2:$A$727,0)),0))</f>
        <v/>
      </c>
      <c r="E513" s="2" t="str">
        <f>IF($I513="","",IFERROR(INDEX('UK Institution Coverage'!$K$2:$K$727,MATCH($I513,'UK Institution Coverage'!$A$2:$A$727,0)),0))</f>
        <v/>
      </c>
      <c r="F513" s="2" t="str">
        <f>IF($I513="","",IFERROR(INDEX('UK Institution Coverage'!$M$2:$M$727,MATCH($I513,'UK Institution Coverage'!$A$2:$A$727,0)),0))</f>
        <v/>
      </c>
      <c r="G513" s="2" t="str">
        <f t="shared" si="14"/>
        <v/>
      </c>
      <c r="H513" s="2" t="str">
        <f t="shared" si="15"/>
        <v/>
      </c>
    </row>
    <row r="514" spans="1:8" ht="15" customHeight="1">
      <c r="A514" s="2"/>
      <c r="B514" s="2" t="str">
        <f>IF($I514="","",IFERROR(INDEX('UK Institution Coverage'!$E$2:$E$727,MATCH($I514,'UK Institution Coverage'!$A$2:$A$727,0)),0))</f>
        <v/>
      </c>
      <c r="C514" s="2" t="str">
        <f>IF($I514="","",IFERROR(INDEX('UK Institution Coverage'!$F$2:$F$727,MATCH($I514,'UK Institution Coverage'!$A$2:$A$727,0)),0))</f>
        <v/>
      </c>
      <c r="D514" s="2" t="str">
        <f>IF($I514="","",IFERROR(INDEX('UK Institution Coverage'!$J$2:$J$727,MATCH($I514,'UK Institution Coverage'!$A$2:$A$727,0)),0))</f>
        <v/>
      </c>
      <c r="E514" s="2" t="str">
        <f>IF($I514="","",IFERROR(INDEX('UK Institution Coverage'!$K$2:$K$727,MATCH($I514,'UK Institution Coverage'!$A$2:$A$727,0)),0))</f>
        <v/>
      </c>
      <c r="F514" s="2" t="str">
        <f>IF($I514="","",IFERROR(INDEX('UK Institution Coverage'!$M$2:$M$727,MATCH($I514,'UK Institution Coverage'!$A$2:$A$727,0)),0))</f>
        <v/>
      </c>
      <c r="G514" s="2" t="str">
        <f t="shared" si="14"/>
        <v/>
      </c>
      <c r="H514" s="2" t="str">
        <f t="shared" si="15"/>
        <v/>
      </c>
    </row>
    <row r="515" spans="1:8" ht="15" customHeight="1">
      <c r="A515" s="2"/>
      <c r="B515" s="2" t="str">
        <f>IF($I515="","",IFERROR(INDEX('UK Institution Coverage'!$E$2:$E$727,MATCH($I515,'UK Institution Coverage'!$A$2:$A$727,0)),0))</f>
        <v/>
      </c>
      <c r="C515" s="2" t="str">
        <f>IF($I515="","",IFERROR(INDEX('UK Institution Coverage'!$F$2:$F$727,MATCH($I515,'UK Institution Coverage'!$A$2:$A$727,0)),0))</f>
        <v/>
      </c>
      <c r="D515" s="2" t="str">
        <f>IF($I515="","",IFERROR(INDEX('UK Institution Coverage'!$J$2:$J$727,MATCH($I515,'UK Institution Coverage'!$A$2:$A$727,0)),0))</f>
        <v/>
      </c>
      <c r="E515" s="2" t="str">
        <f>IF($I515="","",IFERROR(INDEX('UK Institution Coverage'!$K$2:$K$727,MATCH($I515,'UK Institution Coverage'!$A$2:$A$727,0)),0))</f>
        <v/>
      </c>
      <c r="F515" s="2" t="str">
        <f>IF($I515="","",IFERROR(INDEX('UK Institution Coverage'!$M$2:$M$727,MATCH($I515,'UK Institution Coverage'!$A$2:$A$727,0)),0))</f>
        <v/>
      </c>
      <c r="G515" s="2" t="str">
        <f t="shared" ref="G515:G578" si="16">IF($I515="","",IF($F515=3,"complete",IF($C515=0,"Research  ","")&amp;IF($D515=0,"Finance  ","")&amp;IF($E515=0,"IT/Systems","")))</f>
        <v/>
      </c>
      <c r="H515" s="2" t="str">
        <f t="shared" ref="H515:H578" si="17">IF($I515="","",IF($F515=3,"-",IF($B515&gt;=20,"1 - high",IF($B515&gt;=5,"2 - medium","3 - low"))))</f>
        <v/>
      </c>
    </row>
    <row r="516" spans="1:8" ht="15" customHeight="1">
      <c r="A516" s="2"/>
      <c r="B516" s="2" t="str">
        <f>IF($I516="","",IFERROR(INDEX('UK Institution Coverage'!$E$2:$E$727,MATCH($I516,'UK Institution Coverage'!$A$2:$A$727,0)),0))</f>
        <v/>
      </c>
      <c r="C516" s="2" t="str">
        <f>IF($I516="","",IFERROR(INDEX('UK Institution Coverage'!$F$2:$F$727,MATCH($I516,'UK Institution Coverage'!$A$2:$A$727,0)),0))</f>
        <v/>
      </c>
      <c r="D516" s="2" t="str">
        <f>IF($I516="","",IFERROR(INDEX('UK Institution Coverage'!$J$2:$J$727,MATCH($I516,'UK Institution Coverage'!$A$2:$A$727,0)),0))</f>
        <v/>
      </c>
      <c r="E516" s="2" t="str">
        <f>IF($I516="","",IFERROR(INDEX('UK Institution Coverage'!$K$2:$K$727,MATCH($I516,'UK Institution Coverage'!$A$2:$A$727,0)),0))</f>
        <v/>
      </c>
      <c r="F516" s="2" t="str">
        <f>IF($I516="","",IFERROR(INDEX('UK Institution Coverage'!$M$2:$M$727,MATCH($I516,'UK Institution Coverage'!$A$2:$A$727,0)),0))</f>
        <v/>
      </c>
      <c r="G516" s="2" t="str">
        <f t="shared" si="16"/>
        <v/>
      </c>
      <c r="H516" s="2" t="str">
        <f t="shared" si="17"/>
        <v/>
      </c>
    </row>
    <row r="517" spans="1:8" ht="15" customHeight="1">
      <c r="A517" s="2"/>
      <c r="B517" s="2" t="str">
        <f>IF($I517="","",IFERROR(INDEX('UK Institution Coverage'!$E$2:$E$727,MATCH($I517,'UK Institution Coverage'!$A$2:$A$727,0)),0))</f>
        <v/>
      </c>
      <c r="C517" s="2" t="str">
        <f>IF($I517="","",IFERROR(INDEX('UK Institution Coverage'!$F$2:$F$727,MATCH($I517,'UK Institution Coverage'!$A$2:$A$727,0)),0))</f>
        <v/>
      </c>
      <c r="D517" s="2" t="str">
        <f>IF($I517="","",IFERROR(INDEX('UK Institution Coverage'!$J$2:$J$727,MATCH($I517,'UK Institution Coverage'!$A$2:$A$727,0)),0))</f>
        <v/>
      </c>
      <c r="E517" s="2" t="str">
        <f>IF($I517="","",IFERROR(INDEX('UK Institution Coverage'!$K$2:$K$727,MATCH($I517,'UK Institution Coverage'!$A$2:$A$727,0)),0))</f>
        <v/>
      </c>
      <c r="F517" s="2" t="str">
        <f>IF($I517="","",IFERROR(INDEX('UK Institution Coverage'!$M$2:$M$727,MATCH($I517,'UK Institution Coverage'!$A$2:$A$727,0)),0))</f>
        <v/>
      </c>
      <c r="G517" s="2" t="str">
        <f t="shared" si="16"/>
        <v/>
      </c>
      <c r="H517" s="2" t="str">
        <f t="shared" si="17"/>
        <v/>
      </c>
    </row>
    <row r="518" spans="1:8" ht="15" customHeight="1">
      <c r="A518" s="2"/>
      <c r="B518" s="2" t="str">
        <f>IF($I518="","",IFERROR(INDEX('UK Institution Coverage'!$E$2:$E$727,MATCH($I518,'UK Institution Coverage'!$A$2:$A$727,0)),0))</f>
        <v/>
      </c>
      <c r="C518" s="2" t="str">
        <f>IF($I518="","",IFERROR(INDEX('UK Institution Coverage'!$F$2:$F$727,MATCH($I518,'UK Institution Coverage'!$A$2:$A$727,0)),0))</f>
        <v/>
      </c>
      <c r="D518" s="2" t="str">
        <f>IF($I518="","",IFERROR(INDEX('UK Institution Coverage'!$J$2:$J$727,MATCH($I518,'UK Institution Coverage'!$A$2:$A$727,0)),0))</f>
        <v/>
      </c>
      <c r="E518" s="2" t="str">
        <f>IF($I518="","",IFERROR(INDEX('UK Institution Coverage'!$K$2:$K$727,MATCH($I518,'UK Institution Coverage'!$A$2:$A$727,0)),0))</f>
        <v/>
      </c>
      <c r="F518" s="2" t="str">
        <f>IF($I518="","",IFERROR(INDEX('UK Institution Coverage'!$M$2:$M$727,MATCH($I518,'UK Institution Coverage'!$A$2:$A$727,0)),0))</f>
        <v/>
      </c>
      <c r="G518" s="2" t="str">
        <f t="shared" si="16"/>
        <v/>
      </c>
      <c r="H518" s="2" t="str">
        <f t="shared" si="17"/>
        <v/>
      </c>
    </row>
    <row r="519" spans="1:8" ht="15" customHeight="1">
      <c r="A519" s="2"/>
      <c r="B519" s="2" t="str">
        <f>IF($I519="","",IFERROR(INDEX('UK Institution Coverage'!$E$2:$E$727,MATCH($I519,'UK Institution Coverage'!$A$2:$A$727,0)),0))</f>
        <v/>
      </c>
      <c r="C519" s="2" t="str">
        <f>IF($I519="","",IFERROR(INDEX('UK Institution Coverage'!$F$2:$F$727,MATCH($I519,'UK Institution Coverage'!$A$2:$A$727,0)),0))</f>
        <v/>
      </c>
      <c r="D519" s="2" t="str">
        <f>IF($I519="","",IFERROR(INDEX('UK Institution Coverage'!$J$2:$J$727,MATCH($I519,'UK Institution Coverage'!$A$2:$A$727,0)),0))</f>
        <v/>
      </c>
      <c r="E519" s="2" t="str">
        <f>IF($I519="","",IFERROR(INDEX('UK Institution Coverage'!$K$2:$K$727,MATCH($I519,'UK Institution Coverage'!$A$2:$A$727,0)),0))</f>
        <v/>
      </c>
      <c r="F519" s="2" t="str">
        <f>IF($I519="","",IFERROR(INDEX('UK Institution Coverage'!$M$2:$M$727,MATCH($I519,'UK Institution Coverage'!$A$2:$A$727,0)),0))</f>
        <v/>
      </c>
      <c r="G519" s="2" t="str">
        <f t="shared" si="16"/>
        <v/>
      </c>
      <c r="H519" s="2" t="str">
        <f t="shared" si="17"/>
        <v/>
      </c>
    </row>
    <row r="520" spans="1:8" ht="15" customHeight="1">
      <c r="A520" s="2"/>
      <c r="B520" s="2" t="str">
        <f>IF($I520="","",IFERROR(INDEX('UK Institution Coverage'!$E$2:$E$727,MATCH($I520,'UK Institution Coverage'!$A$2:$A$727,0)),0))</f>
        <v/>
      </c>
      <c r="C520" s="2" t="str">
        <f>IF($I520="","",IFERROR(INDEX('UK Institution Coverage'!$F$2:$F$727,MATCH($I520,'UK Institution Coverage'!$A$2:$A$727,0)),0))</f>
        <v/>
      </c>
      <c r="D520" s="2" t="str">
        <f>IF($I520="","",IFERROR(INDEX('UK Institution Coverage'!$J$2:$J$727,MATCH($I520,'UK Institution Coverage'!$A$2:$A$727,0)),0))</f>
        <v/>
      </c>
      <c r="E520" s="2" t="str">
        <f>IF($I520="","",IFERROR(INDEX('UK Institution Coverage'!$K$2:$K$727,MATCH($I520,'UK Institution Coverage'!$A$2:$A$727,0)),0))</f>
        <v/>
      </c>
      <c r="F520" s="2" t="str">
        <f>IF($I520="","",IFERROR(INDEX('UK Institution Coverage'!$M$2:$M$727,MATCH($I520,'UK Institution Coverage'!$A$2:$A$727,0)),0))</f>
        <v/>
      </c>
      <c r="G520" s="2" t="str">
        <f t="shared" si="16"/>
        <v/>
      </c>
      <c r="H520" s="2" t="str">
        <f t="shared" si="17"/>
        <v/>
      </c>
    </row>
    <row r="521" spans="1:8" ht="15" customHeight="1">
      <c r="A521" s="2"/>
      <c r="B521" s="2" t="str">
        <f>IF($I521="","",IFERROR(INDEX('UK Institution Coverage'!$E$2:$E$727,MATCH($I521,'UK Institution Coverage'!$A$2:$A$727,0)),0))</f>
        <v/>
      </c>
      <c r="C521" s="2" t="str">
        <f>IF($I521="","",IFERROR(INDEX('UK Institution Coverage'!$F$2:$F$727,MATCH($I521,'UK Institution Coverage'!$A$2:$A$727,0)),0))</f>
        <v/>
      </c>
      <c r="D521" s="2" t="str">
        <f>IF($I521="","",IFERROR(INDEX('UK Institution Coverage'!$J$2:$J$727,MATCH($I521,'UK Institution Coverage'!$A$2:$A$727,0)),0))</f>
        <v/>
      </c>
      <c r="E521" s="2" t="str">
        <f>IF($I521="","",IFERROR(INDEX('UK Institution Coverage'!$K$2:$K$727,MATCH($I521,'UK Institution Coverage'!$A$2:$A$727,0)),0))</f>
        <v/>
      </c>
      <c r="F521" s="2" t="str">
        <f>IF($I521="","",IFERROR(INDEX('UK Institution Coverage'!$M$2:$M$727,MATCH($I521,'UK Institution Coverage'!$A$2:$A$727,0)),0))</f>
        <v/>
      </c>
      <c r="G521" s="2" t="str">
        <f t="shared" si="16"/>
        <v/>
      </c>
      <c r="H521" s="2" t="str">
        <f t="shared" si="17"/>
        <v/>
      </c>
    </row>
    <row r="522" spans="1:8" ht="15" customHeight="1">
      <c r="A522" s="2"/>
      <c r="B522" s="2" t="str">
        <f>IF($I522="","",IFERROR(INDEX('UK Institution Coverage'!$E$2:$E$727,MATCH($I522,'UK Institution Coverage'!$A$2:$A$727,0)),0))</f>
        <v/>
      </c>
      <c r="C522" s="2" t="str">
        <f>IF($I522="","",IFERROR(INDEX('UK Institution Coverage'!$F$2:$F$727,MATCH($I522,'UK Institution Coverage'!$A$2:$A$727,0)),0))</f>
        <v/>
      </c>
      <c r="D522" s="2" t="str">
        <f>IF($I522="","",IFERROR(INDEX('UK Institution Coverage'!$J$2:$J$727,MATCH($I522,'UK Institution Coverage'!$A$2:$A$727,0)),0))</f>
        <v/>
      </c>
      <c r="E522" s="2" t="str">
        <f>IF($I522="","",IFERROR(INDEX('UK Institution Coverage'!$K$2:$K$727,MATCH($I522,'UK Institution Coverage'!$A$2:$A$727,0)),0))</f>
        <v/>
      </c>
      <c r="F522" s="2" t="str">
        <f>IF($I522="","",IFERROR(INDEX('UK Institution Coverage'!$M$2:$M$727,MATCH($I522,'UK Institution Coverage'!$A$2:$A$727,0)),0))</f>
        <v/>
      </c>
      <c r="G522" s="2" t="str">
        <f t="shared" si="16"/>
        <v/>
      </c>
      <c r="H522" s="2" t="str">
        <f t="shared" si="17"/>
        <v/>
      </c>
    </row>
    <row r="523" spans="1:8" ht="15" customHeight="1">
      <c r="A523" s="2"/>
      <c r="B523" s="2" t="str">
        <f>IF($I523="","",IFERROR(INDEX('UK Institution Coverage'!$E$2:$E$727,MATCH($I523,'UK Institution Coverage'!$A$2:$A$727,0)),0))</f>
        <v/>
      </c>
      <c r="C523" s="2" t="str">
        <f>IF($I523="","",IFERROR(INDEX('UK Institution Coverage'!$F$2:$F$727,MATCH($I523,'UK Institution Coverage'!$A$2:$A$727,0)),0))</f>
        <v/>
      </c>
      <c r="D523" s="2" t="str">
        <f>IF($I523="","",IFERROR(INDEX('UK Institution Coverage'!$J$2:$J$727,MATCH($I523,'UK Institution Coverage'!$A$2:$A$727,0)),0))</f>
        <v/>
      </c>
      <c r="E523" s="2" t="str">
        <f>IF($I523="","",IFERROR(INDEX('UK Institution Coverage'!$K$2:$K$727,MATCH($I523,'UK Institution Coverage'!$A$2:$A$727,0)),0))</f>
        <v/>
      </c>
      <c r="F523" s="2" t="str">
        <f>IF($I523="","",IFERROR(INDEX('UK Institution Coverage'!$M$2:$M$727,MATCH($I523,'UK Institution Coverage'!$A$2:$A$727,0)),0))</f>
        <v/>
      </c>
      <c r="G523" s="2" t="str">
        <f t="shared" si="16"/>
        <v/>
      </c>
      <c r="H523" s="2" t="str">
        <f t="shared" si="17"/>
        <v/>
      </c>
    </row>
    <row r="524" spans="1:8" ht="15" customHeight="1">
      <c r="A524" s="2"/>
      <c r="B524" s="2" t="str">
        <f>IF($I524="","",IFERROR(INDEX('UK Institution Coverage'!$E$2:$E$727,MATCH($I524,'UK Institution Coverage'!$A$2:$A$727,0)),0))</f>
        <v/>
      </c>
      <c r="C524" s="2" t="str">
        <f>IF($I524="","",IFERROR(INDEX('UK Institution Coverage'!$F$2:$F$727,MATCH($I524,'UK Institution Coverage'!$A$2:$A$727,0)),0))</f>
        <v/>
      </c>
      <c r="D524" s="2" t="str">
        <f>IF($I524="","",IFERROR(INDEX('UK Institution Coverage'!$J$2:$J$727,MATCH($I524,'UK Institution Coverage'!$A$2:$A$727,0)),0))</f>
        <v/>
      </c>
      <c r="E524" s="2" t="str">
        <f>IF($I524="","",IFERROR(INDEX('UK Institution Coverage'!$K$2:$K$727,MATCH($I524,'UK Institution Coverage'!$A$2:$A$727,0)),0))</f>
        <v/>
      </c>
      <c r="F524" s="2" t="str">
        <f>IF($I524="","",IFERROR(INDEX('UK Institution Coverage'!$M$2:$M$727,MATCH($I524,'UK Institution Coverage'!$A$2:$A$727,0)),0))</f>
        <v/>
      </c>
      <c r="G524" s="2" t="str">
        <f t="shared" si="16"/>
        <v/>
      </c>
      <c r="H524" s="2" t="str">
        <f t="shared" si="17"/>
        <v/>
      </c>
    </row>
    <row r="525" spans="1:8" ht="15" customHeight="1">
      <c r="A525" s="2"/>
      <c r="B525" s="2" t="str">
        <f>IF($I525="","",IFERROR(INDEX('UK Institution Coverage'!$E$2:$E$727,MATCH($I525,'UK Institution Coverage'!$A$2:$A$727,0)),0))</f>
        <v/>
      </c>
      <c r="C525" s="2" t="str">
        <f>IF($I525="","",IFERROR(INDEX('UK Institution Coverage'!$F$2:$F$727,MATCH($I525,'UK Institution Coverage'!$A$2:$A$727,0)),0))</f>
        <v/>
      </c>
      <c r="D525" s="2" t="str">
        <f>IF($I525="","",IFERROR(INDEX('UK Institution Coverage'!$J$2:$J$727,MATCH($I525,'UK Institution Coverage'!$A$2:$A$727,0)),0))</f>
        <v/>
      </c>
      <c r="E525" s="2" t="str">
        <f>IF($I525="","",IFERROR(INDEX('UK Institution Coverage'!$K$2:$K$727,MATCH($I525,'UK Institution Coverage'!$A$2:$A$727,0)),0))</f>
        <v/>
      </c>
      <c r="F525" s="2" t="str">
        <f>IF($I525="","",IFERROR(INDEX('UK Institution Coverage'!$M$2:$M$727,MATCH($I525,'UK Institution Coverage'!$A$2:$A$727,0)),0))</f>
        <v/>
      </c>
      <c r="G525" s="2" t="str">
        <f t="shared" si="16"/>
        <v/>
      </c>
      <c r="H525" s="2" t="str">
        <f t="shared" si="17"/>
        <v/>
      </c>
    </row>
    <row r="526" spans="1:8" ht="15" customHeight="1">
      <c r="A526" s="2"/>
      <c r="B526" s="2" t="str">
        <f>IF($I526="","",IFERROR(INDEX('UK Institution Coverage'!$E$2:$E$727,MATCH($I526,'UK Institution Coverage'!$A$2:$A$727,0)),0))</f>
        <v/>
      </c>
      <c r="C526" s="2" t="str">
        <f>IF($I526="","",IFERROR(INDEX('UK Institution Coverage'!$F$2:$F$727,MATCH($I526,'UK Institution Coverage'!$A$2:$A$727,0)),0))</f>
        <v/>
      </c>
      <c r="D526" s="2" t="str">
        <f>IF($I526="","",IFERROR(INDEX('UK Institution Coverage'!$J$2:$J$727,MATCH($I526,'UK Institution Coverage'!$A$2:$A$727,0)),0))</f>
        <v/>
      </c>
      <c r="E526" s="2" t="str">
        <f>IF($I526="","",IFERROR(INDEX('UK Institution Coverage'!$K$2:$K$727,MATCH($I526,'UK Institution Coverage'!$A$2:$A$727,0)),0))</f>
        <v/>
      </c>
      <c r="F526" s="2" t="str">
        <f>IF($I526="","",IFERROR(INDEX('UK Institution Coverage'!$M$2:$M$727,MATCH($I526,'UK Institution Coverage'!$A$2:$A$727,0)),0))</f>
        <v/>
      </c>
      <c r="G526" s="2" t="str">
        <f t="shared" si="16"/>
        <v/>
      </c>
      <c r="H526" s="2" t="str">
        <f t="shared" si="17"/>
        <v/>
      </c>
    </row>
    <row r="527" spans="1:8" ht="15" customHeight="1">
      <c r="A527" s="2"/>
      <c r="B527" s="2" t="str">
        <f>IF($I527="","",IFERROR(INDEX('UK Institution Coverage'!$E$2:$E$727,MATCH($I527,'UK Institution Coverage'!$A$2:$A$727,0)),0))</f>
        <v/>
      </c>
      <c r="C527" s="2" t="str">
        <f>IF($I527="","",IFERROR(INDEX('UK Institution Coverage'!$F$2:$F$727,MATCH($I527,'UK Institution Coverage'!$A$2:$A$727,0)),0))</f>
        <v/>
      </c>
      <c r="D527" s="2" t="str">
        <f>IF($I527="","",IFERROR(INDEX('UK Institution Coverage'!$J$2:$J$727,MATCH($I527,'UK Institution Coverage'!$A$2:$A$727,0)),0))</f>
        <v/>
      </c>
      <c r="E527" s="2" t="str">
        <f>IF($I527="","",IFERROR(INDEX('UK Institution Coverage'!$K$2:$K$727,MATCH($I527,'UK Institution Coverage'!$A$2:$A$727,0)),0))</f>
        <v/>
      </c>
      <c r="F527" s="2" t="str">
        <f>IF($I527="","",IFERROR(INDEX('UK Institution Coverage'!$M$2:$M$727,MATCH($I527,'UK Institution Coverage'!$A$2:$A$727,0)),0))</f>
        <v/>
      </c>
      <c r="G527" s="2" t="str">
        <f t="shared" si="16"/>
        <v/>
      </c>
      <c r="H527" s="2" t="str">
        <f t="shared" si="17"/>
        <v/>
      </c>
    </row>
    <row r="528" spans="1:8" ht="15" customHeight="1">
      <c r="A528" s="2"/>
      <c r="B528" s="2" t="str">
        <f>IF($I528="","",IFERROR(INDEX('UK Institution Coverage'!$E$2:$E$727,MATCH($I528,'UK Institution Coverage'!$A$2:$A$727,0)),0))</f>
        <v/>
      </c>
      <c r="C528" s="2" t="str">
        <f>IF($I528="","",IFERROR(INDEX('UK Institution Coverage'!$F$2:$F$727,MATCH($I528,'UK Institution Coverage'!$A$2:$A$727,0)),0))</f>
        <v/>
      </c>
      <c r="D528" s="2" t="str">
        <f>IF($I528="","",IFERROR(INDEX('UK Institution Coverage'!$J$2:$J$727,MATCH($I528,'UK Institution Coverage'!$A$2:$A$727,0)),0))</f>
        <v/>
      </c>
      <c r="E528" s="2" t="str">
        <f>IF($I528="","",IFERROR(INDEX('UK Institution Coverage'!$K$2:$K$727,MATCH($I528,'UK Institution Coverage'!$A$2:$A$727,0)),0))</f>
        <v/>
      </c>
      <c r="F528" s="2" t="str">
        <f>IF($I528="","",IFERROR(INDEX('UK Institution Coverage'!$M$2:$M$727,MATCH($I528,'UK Institution Coverage'!$A$2:$A$727,0)),0))</f>
        <v/>
      </c>
      <c r="G528" s="2" t="str">
        <f t="shared" si="16"/>
        <v/>
      </c>
      <c r="H528" s="2" t="str">
        <f t="shared" si="17"/>
        <v/>
      </c>
    </row>
    <row r="529" spans="1:8" ht="15" customHeight="1">
      <c r="A529" s="2"/>
      <c r="B529" s="2" t="str">
        <f>IF($I529="","",IFERROR(INDEX('UK Institution Coverage'!$E$2:$E$727,MATCH($I529,'UK Institution Coverage'!$A$2:$A$727,0)),0))</f>
        <v/>
      </c>
      <c r="C529" s="2" t="str">
        <f>IF($I529="","",IFERROR(INDEX('UK Institution Coverage'!$F$2:$F$727,MATCH($I529,'UK Institution Coverage'!$A$2:$A$727,0)),0))</f>
        <v/>
      </c>
      <c r="D529" s="2" t="str">
        <f>IF($I529="","",IFERROR(INDEX('UK Institution Coverage'!$J$2:$J$727,MATCH($I529,'UK Institution Coverage'!$A$2:$A$727,0)),0))</f>
        <v/>
      </c>
      <c r="E529" s="2" t="str">
        <f>IF($I529="","",IFERROR(INDEX('UK Institution Coverage'!$K$2:$K$727,MATCH($I529,'UK Institution Coverage'!$A$2:$A$727,0)),0))</f>
        <v/>
      </c>
      <c r="F529" s="2" t="str">
        <f>IF($I529="","",IFERROR(INDEX('UK Institution Coverage'!$M$2:$M$727,MATCH($I529,'UK Institution Coverage'!$A$2:$A$727,0)),0))</f>
        <v/>
      </c>
      <c r="G529" s="2" t="str">
        <f t="shared" si="16"/>
        <v/>
      </c>
      <c r="H529" s="2" t="str">
        <f t="shared" si="17"/>
        <v/>
      </c>
    </row>
    <row r="530" spans="1:8" ht="15" customHeight="1">
      <c r="A530" s="2"/>
      <c r="B530" s="2" t="str">
        <f>IF($I530="","",IFERROR(INDEX('UK Institution Coverage'!$E$2:$E$727,MATCH($I530,'UK Institution Coverage'!$A$2:$A$727,0)),0))</f>
        <v/>
      </c>
      <c r="C530" s="2" t="str">
        <f>IF($I530="","",IFERROR(INDEX('UK Institution Coverage'!$F$2:$F$727,MATCH($I530,'UK Institution Coverage'!$A$2:$A$727,0)),0))</f>
        <v/>
      </c>
      <c r="D530" s="2" t="str">
        <f>IF($I530="","",IFERROR(INDEX('UK Institution Coverage'!$J$2:$J$727,MATCH($I530,'UK Institution Coverage'!$A$2:$A$727,0)),0))</f>
        <v/>
      </c>
      <c r="E530" s="2" t="str">
        <f>IF($I530="","",IFERROR(INDEX('UK Institution Coverage'!$K$2:$K$727,MATCH($I530,'UK Institution Coverage'!$A$2:$A$727,0)),0))</f>
        <v/>
      </c>
      <c r="F530" s="2" t="str">
        <f>IF($I530="","",IFERROR(INDEX('UK Institution Coverage'!$M$2:$M$727,MATCH($I530,'UK Institution Coverage'!$A$2:$A$727,0)),0))</f>
        <v/>
      </c>
      <c r="G530" s="2" t="str">
        <f t="shared" si="16"/>
        <v/>
      </c>
      <c r="H530" s="2" t="str">
        <f t="shared" si="17"/>
        <v/>
      </c>
    </row>
    <row r="531" spans="1:8" ht="15" customHeight="1">
      <c r="A531" s="2"/>
      <c r="B531" s="2" t="str">
        <f>IF($I531="","",IFERROR(INDEX('UK Institution Coverage'!$E$2:$E$727,MATCH($I531,'UK Institution Coverage'!$A$2:$A$727,0)),0))</f>
        <v/>
      </c>
      <c r="C531" s="2" t="str">
        <f>IF($I531="","",IFERROR(INDEX('UK Institution Coverage'!$F$2:$F$727,MATCH($I531,'UK Institution Coverage'!$A$2:$A$727,0)),0))</f>
        <v/>
      </c>
      <c r="D531" s="2" t="str">
        <f>IF($I531="","",IFERROR(INDEX('UK Institution Coverage'!$J$2:$J$727,MATCH($I531,'UK Institution Coverage'!$A$2:$A$727,0)),0))</f>
        <v/>
      </c>
      <c r="E531" s="2" t="str">
        <f>IF($I531="","",IFERROR(INDEX('UK Institution Coverage'!$K$2:$K$727,MATCH($I531,'UK Institution Coverage'!$A$2:$A$727,0)),0))</f>
        <v/>
      </c>
      <c r="F531" s="2" t="str">
        <f>IF($I531="","",IFERROR(INDEX('UK Institution Coverage'!$M$2:$M$727,MATCH($I531,'UK Institution Coverage'!$A$2:$A$727,0)),0))</f>
        <v/>
      </c>
      <c r="G531" s="2" t="str">
        <f t="shared" si="16"/>
        <v/>
      </c>
      <c r="H531" s="2" t="str">
        <f t="shared" si="17"/>
        <v/>
      </c>
    </row>
    <row r="532" spans="1:8" ht="15" customHeight="1">
      <c r="A532" s="2"/>
      <c r="B532" s="2" t="str">
        <f>IF($I532="","",IFERROR(INDEX('UK Institution Coverage'!$E$2:$E$727,MATCH($I532,'UK Institution Coverage'!$A$2:$A$727,0)),0))</f>
        <v/>
      </c>
      <c r="C532" s="2" t="str">
        <f>IF($I532="","",IFERROR(INDEX('UK Institution Coverage'!$F$2:$F$727,MATCH($I532,'UK Institution Coverage'!$A$2:$A$727,0)),0))</f>
        <v/>
      </c>
      <c r="D532" s="2" t="str">
        <f>IF($I532="","",IFERROR(INDEX('UK Institution Coverage'!$J$2:$J$727,MATCH($I532,'UK Institution Coverage'!$A$2:$A$727,0)),0))</f>
        <v/>
      </c>
      <c r="E532" s="2" t="str">
        <f>IF($I532="","",IFERROR(INDEX('UK Institution Coverage'!$K$2:$K$727,MATCH($I532,'UK Institution Coverage'!$A$2:$A$727,0)),0))</f>
        <v/>
      </c>
      <c r="F532" s="2" t="str">
        <f>IF($I532="","",IFERROR(INDEX('UK Institution Coverage'!$M$2:$M$727,MATCH($I532,'UK Institution Coverage'!$A$2:$A$727,0)),0))</f>
        <v/>
      </c>
      <c r="G532" s="2" t="str">
        <f t="shared" si="16"/>
        <v/>
      </c>
      <c r="H532" s="2" t="str">
        <f t="shared" si="17"/>
        <v/>
      </c>
    </row>
    <row r="533" spans="1:8" ht="15" customHeight="1">
      <c r="A533" s="2"/>
      <c r="B533" s="2" t="str">
        <f>IF($I533="","",IFERROR(INDEX('UK Institution Coverage'!$E$2:$E$727,MATCH($I533,'UK Institution Coverage'!$A$2:$A$727,0)),0))</f>
        <v/>
      </c>
      <c r="C533" s="2" t="str">
        <f>IF($I533="","",IFERROR(INDEX('UK Institution Coverage'!$F$2:$F$727,MATCH($I533,'UK Institution Coverage'!$A$2:$A$727,0)),0))</f>
        <v/>
      </c>
      <c r="D533" s="2" t="str">
        <f>IF($I533="","",IFERROR(INDEX('UK Institution Coverage'!$J$2:$J$727,MATCH($I533,'UK Institution Coverage'!$A$2:$A$727,0)),0))</f>
        <v/>
      </c>
      <c r="E533" s="2" t="str">
        <f>IF($I533="","",IFERROR(INDEX('UK Institution Coverage'!$K$2:$K$727,MATCH($I533,'UK Institution Coverage'!$A$2:$A$727,0)),0))</f>
        <v/>
      </c>
      <c r="F533" s="2" t="str">
        <f>IF($I533="","",IFERROR(INDEX('UK Institution Coverage'!$M$2:$M$727,MATCH($I533,'UK Institution Coverage'!$A$2:$A$727,0)),0))</f>
        <v/>
      </c>
      <c r="G533" s="2" t="str">
        <f t="shared" si="16"/>
        <v/>
      </c>
      <c r="H533" s="2" t="str">
        <f t="shared" si="17"/>
        <v/>
      </c>
    </row>
    <row r="534" spans="1:8" ht="15" customHeight="1">
      <c r="A534" s="2"/>
      <c r="B534" s="2" t="str">
        <f>IF($I534="","",IFERROR(INDEX('UK Institution Coverage'!$E$2:$E$727,MATCH($I534,'UK Institution Coverage'!$A$2:$A$727,0)),0))</f>
        <v/>
      </c>
      <c r="C534" s="2" t="str">
        <f>IF($I534="","",IFERROR(INDEX('UK Institution Coverage'!$F$2:$F$727,MATCH($I534,'UK Institution Coverage'!$A$2:$A$727,0)),0))</f>
        <v/>
      </c>
      <c r="D534" s="2" t="str">
        <f>IF($I534="","",IFERROR(INDEX('UK Institution Coverage'!$J$2:$J$727,MATCH($I534,'UK Institution Coverage'!$A$2:$A$727,0)),0))</f>
        <v/>
      </c>
      <c r="E534" s="2" t="str">
        <f>IF($I534="","",IFERROR(INDEX('UK Institution Coverage'!$K$2:$K$727,MATCH($I534,'UK Institution Coverage'!$A$2:$A$727,0)),0))</f>
        <v/>
      </c>
      <c r="F534" s="2" t="str">
        <f>IF($I534="","",IFERROR(INDEX('UK Institution Coverage'!$M$2:$M$727,MATCH($I534,'UK Institution Coverage'!$A$2:$A$727,0)),0))</f>
        <v/>
      </c>
      <c r="G534" s="2" t="str">
        <f t="shared" si="16"/>
        <v/>
      </c>
      <c r="H534" s="2" t="str">
        <f t="shared" si="17"/>
        <v/>
      </c>
    </row>
    <row r="535" spans="1:8" ht="15" customHeight="1">
      <c r="A535" s="2"/>
      <c r="B535" s="2" t="str">
        <f>IF($I535="","",IFERROR(INDEX('UK Institution Coverage'!$E$2:$E$727,MATCH($I535,'UK Institution Coverage'!$A$2:$A$727,0)),0))</f>
        <v/>
      </c>
      <c r="C535" s="2" t="str">
        <f>IF($I535="","",IFERROR(INDEX('UK Institution Coverage'!$F$2:$F$727,MATCH($I535,'UK Institution Coverage'!$A$2:$A$727,0)),0))</f>
        <v/>
      </c>
      <c r="D535" s="2" t="str">
        <f>IF($I535="","",IFERROR(INDEX('UK Institution Coverage'!$J$2:$J$727,MATCH($I535,'UK Institution Coverage'!$A$2:$A$727,0)),0))</f>
        <v/>
      </c>
      <c r="E535" s="2" t="str">
        <f>IF($I535="","",IFERROR(INDEX('UK Institution Coverage'!$K$2:$K$727,MATCH($I535,'UK Institution Coverage'!$A$2:$A$727,0)),0))</f>
        <v/>
      </c>
      <c r="F535" s="2" t="str">
        <f>IF($I535="","",IFERROR(INDEX('UK Institution Coverage'!$M$2:$M$727,MATCH($I535,'UK Institution Coverage'!$A$2:$A$727,0)),0))</f>
        <v/>
      </c>
      <c r="G535" s="2" t="str">
        <f t="shared" si="16"/>
        <v/>
      </c>
      <c r="H535" s="2" t="str">
        <f t="shared" si="17"/>
        <v/>
      </c>
    </row>
    <row r="536" spans="1:8" ht="15" customHeight="1">
      <c r="A536" s="2"/>
      <c r="B536" s="2" t="str">
        <f>IF($I536="","",IFERROR(INDEX('UK Institution Coverage'!$E$2:$E$727,MATCH($I536,'UK Institution Coverage'!$A$2:$A$727,0)),0))</f>
        <v/>
      </c>
      <c r="C536" s="2" t="str">
        <f>IF($I536="","",IFERROR(INDEX('UK Institution Coverage'!$F$2:$F$727,MATCH($I536,'UK Institution Coverage'!$A$2:$A$727,0)),0))</f>
        <v/>
      </c>
      <c r="D536" s="2" t="str">
        <f>IF($I536="","",IFERROR(INDEX('UK Institution Coverage'!$J$2:$J$727,MATCH($I536,'UK Institution Coverage'!$A$2:$A$727,0)),0))</f>
        <v/>
      </c>
      <c r="E536" s="2" t="str">
        <f>IF($I536="","",IFERROR(INDEX('UK Institution Coverage'!$K$2:$K$727,MATCH($I536,'UK Institution Coverage'!$A$2:$A$727,0)),0))</f>
        <v/>
      </c>
      <c r="F536" s="2" t="str">
        <f>IF($I536="","",IFERROR(INDEX('UK Institution Coverage'!$M$2:$M$727,MATCH($I536,'UK Institution Coverage'!$A$2:$A$727,0)),0))</f>
        <v/>
      </c>
      <c r="G536" s="2" t="str">
        <f t="shared" si="16"/>
        <v/>
      </c>
      <c r="H536" s="2" t="str">
        <f t="shared" si="17"/>
        <v/>
      </c>
    </row>
    <row r="537" spans="1:8" ht="15" customHeight="1">
      <c r="A537" s="2"/>
      <c r="B537" s="2" t="str">
        <f>IF($I537="","",IFERROR(INDEX('UK Institution Coverage'!$E$2:$E$727,MATCH($I537,'UK Institution Coverage'!$A$2:$A$727,0)),0))</f>
        <v/>
      </c>
      <c r="C537" s="2" t="str">
        <f>IF($I537="","",IFERROR(INDEX('UK Institution Coverage'!$F$2:$F$727,MATCH($I537,'UK Institution Coverage'!$A$2:$A$727,0)),0))</f>
        <v/>
      </c>
      <c r="D537" s="2" t="str">
        <f>IF($I537="","",IFERROR(INDEX('UK Institution Coverage'!$J$2:$J$727,MATCH($I537,'UK Institution Coverage'!$A$2:$A$727,0)),0))</f>
        <v/>
      </c>
      <c r="E537" s="2" t="str">
        <f>IF($I537="","",IFERROR(INDEX('UK Institution Coverage'!$K$2:$K$727,MATCH($I537,'UK Institution Coverage'!$A$2:$A$727,0)),0))</f>
        <v/>
      </c>
      <c r="F537" s="2" t="str">
        <f>IF($I537="","",IFERROR(INDEX('UK Institution Coverage'!$M$2:$M$727,MATCH($I537,'UK Institution Coverage'!$A$2:$A$727,0)),0))</f>
        <v/>
      </c>
      <c r="G537" s="2" t="str">
        <f t="shared" si="16"/>
        <v/>
      </c>
      <c r="H537" s="2" t="str">
        <f t="shared" si="17"/>
        <v/>
      </c>
    </row>
    <row r="538" spans="1:8" ht="15" customHeight="1">
      <c r="A538" s="2"/>
      <c r="B538" s="2" t="str">
        <f>IF($I538="","",IFERROR(INDEX('UK Institution Coverage'!$E$2:$E$727,MATCH($I538,'UK Institution Coverage'!$A$2:$A$727,0)),0))</f>
        <v/>
      </c>
      <c r="C538" s="2" t="str">
        <f>IF($I538="","",IFERROR(INDEX('UK Institution Coverage'!$F$2:$F$727,MATCH($I538,'UK Institution Coverage'!$A$2:$A$727,0)),0))</f>
        <v/>
      </c>
      <c r="D538" s="2" t="str">
        <f>IF($I538="","",IFERROR(INDEX('UK Institution Coverage'!$J$2:$J$727,MATCH($I538,'UK Institution Coverage'!$A$2:$A$727,0)),0))</f>
        <v/>
      </c>
      <c r="E538" s="2" t="str">
        <f>IF($I538="","",IFERROR(INDEX('UK Institution Coverage'!$K$2:$K$727,MATCH($I538,'UK Institution Coverage'!$A$2:$A$727,0)),0))</f>
        <v/>
      </c>
      <c r="F538" s="2" t="str">
        <f>IF($I538="","",IFERROR(INDEX('UK Institution Coverage'!$M$2:$M$727,MATCH($I538,'UK Institution Coverage'!$A$2:$A$727,0)),0))</f>
        <v/>
      </c>
      <c r="G538" s="2" t="str">
        <f t="shared" si="16"/>
        <v/>
      </c>
      <c r="H538" s="2" t="str">
        <f t="shared" si="17"/>
        <v/>
      </c>
    </row>
    <row r="539" spans="1:8" ht="15" customHeight="1">
      <c r="A539" s="2"/>
      <c r="B539" s="2" t="str">
        <f>IF($I539="","",IFERROR(INDEX('UK Institution Coverage'!$E$2:$E$727,MATCH($I539,'UK Institution Coverage'!$A$2:$A$727,0)),0))</f>
        <v/>
      </c>
      <c r="C539" s="2" t="str">
        <f>IF($I539="","",IFERROR(INDEX('UK Institution Coverage'!$F$2:$F$727,MATCH($I539,'UK Institution Coverage'!$A$2:$A$727,0)),0))</f>
        <v/>
      </c>
      <c r="D539" s="2" t="str">
        <f>IF($I539="","",IFERROR(INDEX('UK Institution Coverage'!$J$2:$J$727,MATCH($I539,'UK Institution Coverage'!$A$2:$A$727,0)),0))</f>
        <v/>
      </c>
      <c r="E539" s="2" t="str">
        <f>IF($I539="","",IFERROR(INDEX('UK Institution Coverage'!$K$2:$K$727,MATCH($I539,'UK Institution Coverage'!$A$2:$A$727,0)),0))</f>
        <v/>
      </c>
      <c r="F539" s="2" t="str">
        <f>IF($I539="","",IFERROR(INDEX('UK Institution Coverage'!$M$2:$M$727,MATCH($I539,'UK Institution Coverage'!$A$2:$A$727,0)),0))</f>
        <v/>
      </c>
      <c r="G539" s="2" t="str">
        <f t="shared" si="16"/>
        <v/>
      </c>
      <c r="H539" s="2" t="str">
        <f t="shared" si="17"/>
        <v/>
      </c>
    </row>
    <row r="540" spans="1:8" ht="15" customHeight="1">
      <c r="A540" s="2"/>
      <c r="B540" s="2" t="str">
        <f>IF($I540="","",IFERROR(INDEX('UK Institution Coverage'!$E$2:$E$727,MATCH($I540,'UK Institution Coverage'!$A$2:$A$727,0)),0))</f>
        <v/>
      </c>
      <c r="C540" s="2" t="str">
        <f>IF($I540="","",IFERROR(INDEX('UK Institution Coverage'!$F$2:$F$727,MATCH($I540,'UK Institution Coverage'!$A$2:$A$727,0)),0))</f>
        <v/>
      </c>
      <c r="D540" s="2" t="str">
        <f>IF($I540="","",IFERROR(INDEX('UK Institution Coverage'!$J$2:$J$727,MATCH($I540,'UK Institution Coverage'!$A$2:$A$727,0)),0))</f>
        <v/>
      </c>
      <c r="E540" s="2" t="str">
        <f>IF($I540="","",IFERROR(INDEX('UK Institution Coverage'!$K$2:$K$727,MATCH($I540,'UK Institution Coverage'!$A$2:$A$727,0)),0))</f>
        <v/>
      </c>
      <c r="F540" s="2" t="str">
        <f>IF($I540="","",IFERROR(INDEX('UK Institution Coverage'!$M$2:$M$727,MATCH($I540,'UK Institution Coverage'!$A$2:$A$727,0)),0))</f>
        <v/>
      </c>
      <c r="G540" s="2" t="str">
        <f t="shared" si="16"/>
        <v/>
      </c>
      <c r="H540" s="2" t="str">
        <f t="shared" si="17"/>
        <v/>
      </c>
    </row>
    <row r="541" spans="1:8" ht="15" customHeight="1">
      <c r="A541" s="2"/>
      <c r="B541" s="2" t="str">
        <f>IF($I541="","",IFERROR(INDEX('UK Institution Coverage'!$E$2:$E$727,MATCH($I541,'UK Institution Coverage'!$A$2:$A$727,0)),0))</f>
        <v/>
      </c>
      <c r="C541" s="2" t="str">
        <f>IF($I541="","",IFERROR(INDEX('UK Institution Coverage'!$F$2:$F$727,MATCH($I541,'UK Institution Coverage'!$A$2:$A$727,0)),0))</f>
        <v/>
      </c>
      <c r="D541" s="2" t="str">
        <f>IF($I541="","",IFERROR(INDEX('UK Institution Coverage'!$J$2:$J$727,MATCH($I541,'UK Institution Coverage'!$A$2:$A$727,0)),0))</f>
        <v/>
      </c>
      <c r="E541" s="2" t="str">
        <f>IF($I541="","",IFERROR(INDEX('UK Institution Coverage'!$K$2:$K$727,MATCH($I541,'UK Institution Coverage'!$A$2:$A$727,0)),0))</f>
        <v/>
      </c>
      <c r="F541" s="2" t="str">
        <f>IF($I541="","",IFERROR(INDEX('UK Institution Coverage'!$M$2:$M$727,MATCH($I541,'UK Institution Coverage'!$A$2:$A$727,0)),0))</f>
        <v/>
      </c>
      <c r="G541" s="2" t="str">
        <f t="shared" si="16"/>
        <v/>
      </c>
      <c r="H541" s="2" t="str">
        <f t="shared" si="17"/>
        <v/>
      </c>
    </row>
    <row r="542" spans="1:8" ht="15" customHeight="1">
      <c r="A542" s="2"/>
      <c r="B542" s="2" t="str">
        <f>IF($I542="","",IFERROR(INDEX('UK Institution Coverage'!$E$2:$E$727,MATCH($I542,'UK Institution Coverage'!$A$2:$A$727,0)),0))</f>
        <v/>
      </c>
      <c r="C542" s="2" t="str">
        <f>IF($I542="","",IFERROR(INDEX('UK Institution Coverage'!$F$2:$F$727,MATCH($I542,'UK Institution Coverage'!$A$2:$A$727,0)),0))</f>
        <v/>
      </c>
      <c r="D542" s="2" t="str">
        <f>IF($I542="","",IFERROR(INDEX('UK Institution Coverage'!$J$2:$J$727,MATCH($I542,'UK Institution Coverage'!$A$2:$A$727,0)),0))</f>
        <v/>
      </c>
      <c r="E542" s="2" t="str">
        <f>IF($I542="","",IFERROR(INDEX('UK Institution Coverage'!$K$2:$K$727,MATCH($I542,'UK Institution Coverage'!$A$2:$A$727,0)),0))</f>
        <v/>
      </c>
      <c r="F542" s="2" t="str">
        <f>IF($I542="","",IFERROR(INDEX('UK Institution Coverage'!$M$2:$M$727,MATCH($I542,'UK Institution Coverage'!$A$2:$A$727,0)),0))</f>
        <v/>
      </c>
      <c r="G542" s="2" t="str">
        <f t="shared" si="16"/>
        <v/>
      </c>
      <c r="H542" s="2" t="str">
        <f t="shared" si="17"/>
        <v/>
      </c>
    </row>
    <row r="543" spans="1:8" ht="15" customHeight="1">
      <c r="A543" s="2"/>
      <c r="B543" s="2" t="str">
        <f>IF($I543="","",IFERROR(INDEX('UK Institution Coverage'!$E$2:$E$727,MATCH($I543,'UK Institution Coverage'!$A$2:$A$727,0)),0))</f>
        <v/>
      </c>
      <c r="C543" s="2" t="str">
        <f>IF($I543="","",IFERROR(INDEX('UK Institution Coverage'!$F$2:$F$727,MATCH($I543,'UK Institution Coverage'!$A$2:$A$727,0)),0))</f>
        <v/>
      </c>
      <c r="D543" s="2" t="str">
        <f>IF($I543="","",IFERROR(INDEX('UK Institution Coverage'!$J$2:$J$727,MATCH($I543,'UK Institution Coverage'!$A$2:$A$727,0)),0))</f>
        <v/>
      </c>
      <c r="E543" s="2" t="str">
        <f>IF($I543="","",IFERROR(INDEX('UK Institution Coverage'!$K$2:$K$727,MATCH($I543,'UK Institution Coverage'!$A$2:$A$727,0)),0))</f>
        <v/>
      </c>
      <c r="F543" s="2" t="str">
        <f>IF($I543="","",IFERROR(INDEX('UK Institution Coverage'!$M$2:$M$727,MATCH($I543,'UK Institution Coverage'!$A$2:$A$727,0)),0))</f>
        <v/>
      </c>
      <c r="G543" s="2" t="str">
        <f t="shared" si="16"/>
        <v/>
      </c>
      <c r="H543" s="2" t="str">
        <f t="shared" si="17"/>
        <v/>
      </c>
    </row>
    <row r="544" spans="1:8" ht="15" customHeight="1">
      <c r="A544" s="2"/>
      <c r="B544" s="2" t="str">
        <f>IF($I544="","",IFERROR(INDEX('UK Institution Coverage'!$E$2:$E$727,MATCH($I544,'UK Institution Coverage'!$A$2:$A$727,0)),0))</f>
        <v/>
      </c>
      <c r="C544" s="2" t="str">
        <f>IF($I544="","",IFERROR(INDEX('UK Institution Coverage'!$F$2:$F$727,MATCH($I544,'UK Institution Coverage'!$A$2:$A$727,0)),0))</f>
        <v/>
      </c>
      <c r="D544" s="2" t="str">
        <f>IF($I544="","",IFERROR(INDEX('UK Institution Coverage'!$J$2:$J$727,MATCH($I544,'UK Institution Coverage'!$A$2:$A$727,0)),0))</f>
        <v/>
      </c>
      <c r="E544" s="2" t="str">
        <f>IF($I544="","",IFERROR(INDEX('UK Institution Coverage'!$K$2:$K$727,MATCH($I544,'UK Institution Coverage'!$A$2:$A$727,0)),0))</f>
        <v/>
      </c>
      <c r="F544" s="2" t="str">
        <f>IF($I544="","",IFERROR(INDEX('UK Institution Coverage'!$M$2:$M$727,MATCH($I544,'UK Institution Coverage'!$A$2:$A$727,0)),0))</f>
        <v/>
      </c>
      <c r="G544" s="2" t="str">
        <f t="shared" si="16"/>
        <v/>
      </c>
      <c r="H544" s="2" t="str">
        <f t="shared" si="17"/>
        <v/>
      </c>
    </row>
    <row r="545" spans="1:8" ht="15" customHeight="1">
      <c r="A545" s="2"/>
      <c r="B545" s="2" t="str">
        <f>IF($I545="","",IFERROR(INDEX('UK Institution Coverage'!$E$2:$E$727,MATCH($I545,'UK Institution Coverage'!$A$2:$A$727,0)),0))</f>
        <v/>
      </c>
      <c r="C545" s="2" t="str">
        <f>IF($I545="","",IFERROR(INDEX('UK Institution Coverage'!$F$2:$F$727,MATCH($I545,'UK Institution Coverage'!$A$2:$A$727,0)),0))</f>
        <v/>
      </c>
      <c r="D545" s="2" t="str">
        <f>IF($I545="","",IFERROR(INDEX('UK Institution Coverage'!$J$2:$J$727,MATCH($I545,'UK Institution Coverage'!$A$2:$A$727,0)),0))</f>
        <v/>
      </c>
      <c r="E545" s="2" t="str">
        <f>IF($I545="","",IFERROR(INDEX('UK Institution Coverage'!$K$2:$K$727,MATCH($I545,'UK Institution Coverage'!$A$2:$A$727,0)),0))</f>
        <v/>
      </c>
      <c r="F545" s="2" t="str">
        <f>IF($I545="","",IFERROR(INDEX('UK Institution Coverage'!$M$2:$M$727,MATCH($I545,'UK Institution Coverage'!$A$2:$A$727,0)),0))</f>
        <v/>
      </c>
      <c r="G545" s="2" t="str">
        <f t="shared" si="16"/>
        <v/>
      </c>
      <c r="H545" s="2" t="str">
        <f t="shared" si="17"/>
        <v/>
      </c>
    </row>
    <row r="546" spans="1:8" ht="15" customHeight="1">
      <c r="A546" s="2"/>
      <c r="B546" s="2" t="str">
        <f>IF($I546="","",IFERROR(INDEX('UK Institution Coverage'!$E$2:$E$727,MATCH($I546,'UK Institution Coverage'!$A$2:$A$727,0)),0))</f>
        <v/>
      </c>
      <c r="C546" s="2" t="str">
        <f>IF($I546="","",IFERROR(INDEX('UK Institution Coverage'!$F$2:$F$727,MATCH($I546,'UK Institution Coverage'!$A$2:$A$727,0)),0))</f>
        <v/>
      </c>
      <c r="D546" s="2" t="str">
        <f>IF($I546="","",IFERROR(INDEX('UK Institution Coverage'!$J$2:$J$727,MATCH($I546,'UK Institution Coverage'!$A$2:$A$727,0)),0))</f>
        <v/>
      </c>
      <c r="E546" s="2" t="str">
        <f>IF($I546="","",IFERROR(INDEX('UK Institution Coverage'!$K$2:$K$727,MATCH($I546,'UK Institution Coverage'!$A$2:$A$727,0)),0))</f>
        <v/>
      </c>
      <c r="F546" s="2" t="str">
        <f>IF($I546="","",IFERROR(INDEX('UK Institution Coverage'!$M$2:$M$727,MATCH($I546,'UK Institution Coverage'!$A$2:$A$727,0)),0))</f>
        <v/>
      </c>
      <c r="G546" s="2" t="str">
        <f t="shared" si="16"/>
        <v/>
      </c>
      <c r="H546" s="2" t="str">
        <f t="shared" si="17"/>
        <v/>
      </c>
    </row>
    <row r="547" spans="1:8" ht="15" customHeight="1">
      <c r="A547" s="2"/>
      <c r="B547" s="2" t="str">
        <f>IF($I547="","",IFERROR(INDEX('UK Institution Coverage'!$E$2:$E$727,MATCH($I547,'UK Institution Coverage'!$A$2:$A$727,0)),0))</f>
        <v/>
      </c>
      <c r="C547" s="2" t="str">
        <f>IF($I547="","",IFERROR(INDEX('UK Institution Coverage'!$F$2:$F$727,MATCH($I547,'UK Institution Coverage'!$A$2:$A$727,0)),0))</f>
        <v/>
      </c>
      <c r="D547" s="2" t="str">
        <f>IF($I547="","",IFERROR(INDEX('UK Institution Coverage'!$J$2:$J$727,MATCH($I547,'UK Institution Coverage'!$A$2:$A$727,0)),0))</f>
        <v/>
      </c>
      <c r="E547" s="2" t="str">
        <f>IF($I547="","",IFERROR(INDEX('UK Institution Coverage'!$K$2:$K$727,MATCH($I547,'UK Institution Coverage'!$A$2:$A$727,0)),0))</f>
        <v/>
      </c>
      <c r="F547" s="2" t="str">
        <f>IF($I547="","",IFERROR(INDEX('UK Institution Coverage'!$M$2:$M$727,MATCH($I547,'UK Institution Coverage'!$A$2:$A$727,0)),0))</f>
        <v/>
      </c>
      <c r="G547" s="2" t="str">
        <f t="shared" si="16"/>
        <v/>
      </c>
      <c r="H547" s="2" t="str">
        <f t="shared" si="17"/>
        <v/>
      </c>
    </row>
    <row r="548" spans="1:8" ht="15" customHeight="1">
      <c r="A548" s="2"/>
      <c r="B548" s="2" t="str">
        <f>IF($I548="","",IFERROR(INDEX('UK Institution Coverage'!$E$2:$E$727,MATCH($I548,'UK Institution Coverage'!$A$2:$A$727,0)),0))</f>
        <v/>
      </c>
      <c r="C548" s="2" t="str">
        <f>IF($I548="","",IFERROR(INDEX('UK Institution Coverage'!$F$2:$F$727,MATCH($I548,'UK Institution Coverage'!$A$2:$A$727,0)),0))</f>
        <v/>
      </c>
      <c r="D548" s="2" t="str">
        <f>IF($I548="","",IFERROR(INDEX('UK Institution Coverage'!$J$2:$J$727,MATCH($I548,'UK Institution Coverage'!$A$2:$A$727,0)),0))</f>
        <v/>
      </c>
      <c r="E548" s="2" t="str">
        <f>IF($I548="","",IFERROR(INDEX('UK Institution Coverage'!$K$2:$K$727,MATCH($I548,'UK Institution Coverage'!$A$2:$A$727,0)),0))</f>
        <v/>
      </c>
      <c r="F548" s="2" t="str">
        <f>IF($I548="","",IFERROR(INDEX('UK Institution Coverage'!$M$2:$M$727,MATCH($I548,'UK Institution Coverage'!$A$2:$A$727,0)),0))</f>
        <v/>
      </c>
      <c r="G548" s="2" t="str">
        <f t="shared" si="16"/>
        <v/>
      </c>
      <c r="H548" s="2" t="str">
        <f t="shared" si="17"/>
        <v/>
      </c>
    </row>
    <row r="549" spans="1:8" ht="15" customHeight="1">
      <c r="A549" s="2"/>
      <c r="B549" s="2" t="str">
        <f>IF($I549="","",IFERROR(INDEX('UK Institution Coverage'!$E$2:$E$727,MATCH($I549,'UK Institution Coverage'!$A$2:$A$727,0)),0))</f>
        <v/>
      </c>
      <c r="C549" s="2" t="str">
        <f>IF($I549="","",IFERROR(INDEX('UK Institution Coverage'!$F$2:$F$727,MATCH($I549,'UK Institution Coverage'!$A$2:$A$727,0)),0))</f>
        <v/>
      </c>
      <c r="D549" s="2" t="str">
        <f>IF($I549="","",IFERROR(INDEX('UK Institution Coverage'!$J$2:$J$727,MATCH($I549,'UK Institution Coverage'!$A$2:$A$727,0)),0))</f>
        <v/>
      </c>
      <c r="E549" s="2" t="str">
        <f>IF($I549="","",IFERROR(INDEX('UK Institution Coverage'!$K$2:$K$727,MATCH($I549,'UK Institution Coverage'!$A$2:$A$727,0)),0))</f>
        <v/>
      </c>
      <c r="F549" s="2" t="str">
        <f>IF($I549="","",IFERROR(INDEX('UK Institution Coverage'!$M$2:$M$727,MATCH($I549,'UK Institution Coverage'!$A$2:$A$727,0)),0))</f>
        <v/>
      </c>
      <c r="G549" s="2" t="str">
        <f t="shared" si="16"/>
        <v/>
      </c>
      <c r="H549" s="2" t="str">
        <f t="shared" si="17"/>
        <v/>
      </c>
    </row>
    <row r="550" spans="1:8" ht="15" customHeight="1">
      <c r="A550" s="2"/>
      <c r="B550" s="2" t="str">
        <f>IF($I550="","",IFERROR(INDEX('UK Institution Coverage'!$E$2:$E$727,MATCH($I550,'UK Institution Coverage'!$A$2:$A$727,0)),0))</f>
        <v/>
      </c>
      <c r="C550" s="2" t="str">
        <f>IF($I550="","",IFERROR(INDEX('UK Institution Coverage'!$F$2:$F$727,MATCH($I550,'UK Institution Coverage'!$A$2:$A$727,0)),0))</f>
        <v/>
      </c>
      <c r="D550" s="2" t="str">
        <f>IF($I550="","",IFERROR(INDEX('UK Institution Coverage'!$J$2:$J$727,MATCH($I550,'UK Institution Coverage'!$A$2:$A$727,0)),0))</f>
        <v/>
      </c>
      <c r="E550" s="2" t="str">
        <f>IF($I550="","",IFERROR(INDEX('UK Institution Coverage'!$K$2:$K$727,MATCH($I550,'UK Institution Coverage'!$A$2:$A$727,0)),0))</f>
        <v/>
      </c>
      <c r="F550" s="2" t="str">
        <f>IF($I550="","",IFERROR(INDEX('UK Institution Coverage'!$M$2:$M$727,MATCH($I550,'UK Institution Coverage'!$A$2:$A$727,0)),0))</f>
        <v/>
      </c>
      <c r="G550" s="2" t="str">
        <f t="shared" si="16"/>
        <v/>
      </c>
      <c r="H550" s="2" t="str">
        <f t="shared" si="17"/>
        <v/>
      </c>
    </row>
    <row r="551" spans="1:8" ht="15" customHeight="1">
      <c r="A551" s="2"/>
      <c r="B551" s="2" t="str">
        <f>IF($I551="","",IFERROR(INDEX('UK Institution Coverage'!$E$2:$E$727,MATCH($I551,'UK Institution Coverage'!$A$2:$A$727,0)),0))</f>
        <v/>
      </c>
      <c r="C551" s="2" t="str">
        <f>IF($I551="","",IFERROR(INDEX('UK Institution Coverage'!$F$2:$F$727,MATCH($I551,'UK Institution Coverage'!$A$2:$A$727,0)),0))</f>
        <v/>
      </c>
      <c r="D551" s="2" t="str">
        <f>IF($I551="","",IFERROR(INDEX('UK Institution Coverage'!$J$2:$J$727,MATCH($I551,'UK Institution Coverage'!$A$2:$A$727,0)),0))</f>
        <v/>
      </c>
      <c r="E551" s="2" t="str">
        <f>IF($I551="","",IFERROR(INDEX('UK Institution Coverage'!$K$2:$K$727,MATCH($I551,'UK Institution Coverage'!$A$2:$A$727,0)),0))</f>
        <v/>
      </c>
      <c r="F551" s="2" t="str">
        <f>IF($I551="","",IFERROR(INDEX('UK Institution Coverage'!$M$2:$M$727,MATCH($I551,'UK Institution Coverage'!$A$2:$A$727,0)),0))</f>
        <v/>
      </c>
      <c r="G551" s="2" t="str">
        <f t="shared" si="16"/>
        <v/>
      </c>
      <c r="H551" s="2" t="str">
        <f t="shared" si="17"/>
        <v/>
      </c>
    </row>
    <row r="552" spans="1:8" ht="15" customHeight="1">
      <c r="A552" s="2"/>
      <c r="B552" s="2" t="str">
        <f>IF($I552="","",IFERROR(INDEX('UK Institution Coverage'!$E$2:$E$727,MATCH($I552,'UK Institution Coverage'!$A$2:$A$727,0)),0))</f>
        <v/>
      </c>
      <c r="C552" s="2" t="str">
        <f>IF($I552="","",IFERROR(INDEX('UK Institution Coverage'!$F$2:$F$727,MATCH($I552,'UK Institution Coverage'!$A$2:$A$727,0)),0))</f>
        <v/>
      </c>
      <c r="D552" s="2" t="str">
        <f>IF($I552="","",IFERROR(INDEX('UK Institution Coverage'!$J$2:$J$727,MATCH($I552,'UK Institution Coverage'!$A$2:$A$727,0)),0))</f>
        <v/>
      </c>
      <c r="E552" s="2" t="str">
        <f>IF($I552="","",IFERROR(INDEX('UK Institution Coverage'!$K$2:$K$727,MATCH($I552,'UK Institution Coverage'!$A$2:$A$727,0)),0))</f>
        <v/>
      </c>
      <c r="F552" s="2" t="str">
        <f>IF($I552="","",IFERROR(INDEX('UK Institution Coverage'!$M$2:$M$727,MATCH($I552,'UK Institution Coverage'!$A$2:$A$727,0)),0))</f>
        <v/>
      </c>
      <c r="G552" s="2" t="str">
        <f t="shared" si="16"/>
        <v/>
      </c>
      <c r="H552" s="2" t="str">
        <f t="shared" si="17"/>
        <v/>
      </c>
    </row>
    <row r="553" spans="1:8" ht="15" customHeight="1">
      <c r="A553" s="2"/>
      <c r="B553" s="2" t="str">
        <f>IF($I553="","",IFERROR(INDEX('UK Institution Coverage'!$E$2:$E$727,MATCH($I553,'UK Institution Coverage'!$A$2:$A$727,0)),0))</f>
        <v/>
      </c>
      <c r="C553" s="2" t="str">
        <f>IF($I553="","",IFERROR(INDEX('UK Institution Coverage'!$F$2:$F$727,MATCH($I553,'UK Institution Coverage'!$A$2:$A$727,0)),0))</f>
        <v/>
      </c>
      <c r="D553" s="2" t="str">
        <f>IF($I553="","",IFERROR(INDEX('UK Institution Coverage'!$J$2:$J$727,MATCH($I553,'UK Institution Coverage'!$A$2:$A$727,0)),0))</f>
        <v/>
      </c>
      <c r="E553" s="2" t="str">
        <f>IF($I553="","",IFERROR(INDEX('UK Institution Coverage'!$K$2:$K$727,MATCH($I553,'UK Institution Coverage'!$A$2:$A$727,0)),0))</f>
        <v/>
      </c>
      <c r="F553" s="2" t="str">
        <f>IF($I553="","",IFERROR(INDEX('UK Institution Coverage'!$M$2:$M$727,MATCH($I553,'UK Institution Coverage'!$A$2:$A$727,0)),0))</f>
        <v/>
      </c>
      <c r="G553" s="2" t="str">
        <f t="shared" si="16"/>
        <v/>
      </c>
      <c r="H553" s="2" t="str">
        <f t="shared" si="17"/>
        <v/>
      </c>
    </row>
    <row r="554" spans="1:8" ht="15" customHeight="1">
      <c r="A554" s="2"/>
      <c r="B554" s="2" t="str">
        <f>IF($I554="","",IFERROR(INDEX('UK Institution Coverage'!$E$2:$E$727,MATCH($I554,'UK Institution Coverage'!$A$2:$A$727,0)),0))</f>
        <v/>
      </c>
      <c r="C554" s="2" t="str">
        <f>IF($I554="","",IFERROR(INDEX('UK Institution Coverage'!$F$2:$F$727,MATCH($I554,'UK Institution Coverage'!$A$2:$A$727,0)),0))</f>
        <v/>
      </c>
      <c r="D554" s="2" t="str">
        <f>IF($I554="","",IFERROR(INDEX('UK Institution Coverage'!$J$2:$J$727,MATCH($I554,'UK Institution Coverage'!$A$2:$A$727,0)),0))</f>
        <v/>
      </c>
      <c r="E554" s="2" t="str">
        <f>IF($I554="","",IFERROR(INDEX('UK Institution Coverage'!$K$2:$K$727,MATCH($I554,'UK Institution Coverage'!$A$2:$A$727,0)),0))</f>
        <v/>
      </c>
      <c r="F554" s="2" t="str">
        <f>IF($I554="","",IFERROR(INDEX('UK Institution Coverage'!$M$2:$M$727,MATCH($I554,'UK Institution Coverage'!$A$2:$A$727,0)),0))</f>
        <v/>
      </c>
      <c r="G554" s="2" t="str">
        <f t="shared" si="16"/>
        <v/>
      </c>
      <c r="H554" s="2" t="str">
        <f t="shared" si="17"/>
        <v/>
      </c>
    </row>
    <row r="555" spans="1:8" ht="15" customHeight="1">
      <c r="A555" s="2"/>
      <c r="B555" s="2" t="str">
        <f>IF($I555="","",IFERROR(INDEX('UK Institution Coverage'!$E$2:$E$727,MATCH($I555,'UK Institution Coverage'!$A$2:$A$727,0)),0))</f>
        <v/>
      </c>
      <c r="C555" s="2" t="str">
        <f>IF($I555="","",IFERROR(INDEX('UK Institution Coverage'!$F$2:$F$727,MATCH($I555,'UK Institution Coverage'!$A$2:$A$727,0)),0))</f>
        <v/>
      </c>
      <c r="D555" s="2" t="str">
        <f>IF($I555="","",IFERROR(INDEX('UK Institution Coverage'!$J$2:$J$727,MATCH($I555,'UK Institution Coverage'!$A$2:$A$727,0)),0))</f>
        <v/>
      </c>
      <c r="E555" s="2" t="str">
        <f>IF($I555="","",IFERROR(INDEX('UK Institution Coverage'!$K$2:$K$727,MATCH($I555,'UK Institution Coverage'!$A$2:$A$727,0)),0))</f>
        <v/>
      </c>
      <c r="F555" s="2" t="str">
        <f>IF($I555="","",IFERROR(INDEX('UK Institution Coverage'!$M$2:$M$727,MATCH($I555,'UK Institution Coverage'!$A$2:$A$727,0)),0))</f>
        <v/>
      </c>
      <c r="G555" s="2" t="str">
        <f t="shared" si="16"/>
        <v/>
      </c>
      <c r="H555" s="2" t="str">
        <f t="shared" si="17"/>
        <v/>
      </c>
    </row>
    <row r="556" spans="1:8" ht="15" customHeight="1">
      <c r="A556" s="2"/>
      <c r="B556" s="2" t="str">
        <f>IF($I556="","",IFERROR(INDEX('UK Institution Coverage'!$E$2:$E$727,MATCH($I556,'UK Institution Coverage'!$A$2:$A$727,0)),0))</f>
        <v/>
      </c>
      <c r="C556" s="2" t="str">
        <f>IF($I556="","",IFERROR(INDEX('UK Institution Coverage'!$F$2:$F$727,MATCH($I556,'UK Institution Coverage'!$A$2:$A$727,0)),0))</f>
        <v/>
      </c>
      <c r="D556" s="2" t="str">
        <f>IF($I556="","",IFERROR(INDEX('UK Institution Coverage'!$J$2:$J$727,MATCH($I556,'UK Institution Coverage'!$A$2:$A$727,0)),0))</f>
        <v/>
      </c>
      <c r="E556" s="2" t="str">
        <f>IF($I556="","",IFERROR(INDEX('UK Institution Coverage'!$K$2:$K$727,MATCH($I556,'UK Institution Coverage'!$A$2:$A$727,0)),0))</f>
        <v/>
      </c>
      <c r="F556" s="2" t="str">
        <f>IF($I556="","",IFERROR(INDEX('UK Institution Coverage'!$M$2:$M$727,MATCH($I556,'UK Institution Coverage'!$A$2:$A$727,0)),0))</f>
        <v/>
      </c>
      <c r="G556" s="2" t="str">
        <f t="shared" si="16"/>
        <v/>
      </c>
      <c r="H556" s="2" t="str">
        <f t="shared" si="17"/>
        <v/>
      </c>
    </row>
    <row r="557" spans="1:8" ht="15" customHeight="1">
      <c r="A557" s="2"/>
      <c r="B557" s="2" t="str">
        <f>IF($I557="","",IFERROR(INDEX('UK Institution Coverage'!$E$2:$E$727,MATCH($I557,'UK Institution Coverage'!$A$2:$A$727,0)),0))</f>
        <v/>
      </c>
      <c r="C557" s="2" t="str">
        <f>IF($I557="","",IFERROR(INDEX('UK Institution Coverage'!$F$2:$F$727,MATCH($I557,'UK Institution Coverage'!$A$2:$A$727,0)),0))</f>
        <v/>
      </c>
      <c r="D557" s="2" t="str">
        <f>IF($I557="","",IFERROR(INDEX('UK Institution Coverage'!$J$2:$J$727,MATCH($I557,'UK Institution Coverage'!$A$2:$A$727,0)),0))</f>
        <v/>
      </c>
      <c r="E557" s="2" t="str">
        <f>IF($I557="","",IFERROR(INDEX('UK Institution Coverage'!$K$2:$K$727,MATCH($I557,'UK Institution Coverage'!$A$2:$A$727,0)),0))</f>
        <v/>
      </c>
      <c r="F557" s="2" t="str">
        <f>IF($I557="","",IFERROR(INDEX('UK Institution Coverage'!$M$2:$M$727,MATCH($I557,'UK Institution Coverage'!$A$2:$A$727,0)),0))</f>
        <v/>
      </c>
      <c r="G557" s="2" t="str">
        <f t="shared" si="16"/>
        <v/>
      </c>
      <c r="H557" s="2" t="str">
        <f t="shared" si="17"/>
        <v/>
      </c>
    </row>
    <row r="558" spans="1:8" ht="15" customHeight="1">
      <c r="A558" s="2"/>
      <c r="B558" s="2" t="str">
        <f>IF($I558="","",IFERROR(INDEX('UK Institution Coverage'!$E$2:$E$727,MATCH($I558,'UK Institution Coverage'!$A$2:$A$727,0)),0))</f>
        <v/>
      </c>
      <c r="C558" s="2" t="str">
        <f>IF($I558="","",IFERROR(INDEX('UK Institution Coverage'!$F$2:$F$727,MATCH($I558,'UK Institution Coverage'!$A$2:$A$727,0)),0))</f>
        <v/>
      </c>
      <c r="D558" s="2" t="str">
        <f>IF($I558="","",IFERROR(INDEX('UK Institution Coverage'!$J$2:$J$727,MATCH($I558,'UK Institution Coverage'!$A$2:$A$727,0)),0))</f>
        <v/>
      </c>
      <c r="E558" s="2" t="str">
        <f>IF($I558="","",IFERROR(INDEX('UK Institution Coverage'!$K$2:$K$727,MATCH($I558,'UK Institution Coverage'!$A$2:$A$727,0)),0))</f>
        <v/>
      </c>
      <c r="F558" s="2" t="str">
        <f>IF($I558="","",IFERROR(INDEX('UK Institution Coverage'!$M$2:$M$727,MATCH($I558,'UK Institution Coverage'!$A$2:$A$727,0)),0))</f>
        <v/>
      </c>
      <c r="G558" s="2" t="str">
        <f t="shared" si="16"/>
        <v/>
      </c>
      <c r="H558" s="2" t="str">
        <f t="shared" si="17"/>
        <v/>
      </c>
    </row>
    <row r="559" spans="1:8" ht="15" customHeight="1">
      <c r="A559" s="2"/>
      <c r="B559" s="2" t="str">
        <f>IF($I559="","",IFERROR(INDEX('UK Institution Coverage'!$E$2:$E$727,MATCH($I559,'UK Institution Coverage'!$A$2:$A$727,0)),0))</f>
        <v/>
      </c>
      <c r="C559" s="2" t="str">
        <f>IF($I559="","",IFERROR(INDEX('UK Institution Coverage'!$F$2:$F$727,MATCH($I559,'UK Institution Coverage'!$A$2:$A$727,0)),0))</f>
        <v/>
      </c>
      <c r="D559" s="2" t="str">
        <f>IF($I559="","",IFERROR(INDEX('UK Institution Coverage'!$J$2:$J$727,MATCH($I559,'UK Institution Coverage'!$A$2:$A$727,0)),0))</f>
        <v/>
      </c>
      <c r="E559" s="2" t="str">
        <f>IF($I559="","",IFERROR(INDEX('UK Institution Coverage'!$K$2:$K$727,MATCH($I559,'UK Institution Coverage'!$A$2:$A$727,0)),0))</f>
        <v/>
      </c>
      <c r="F559" s="2" t="str">
        <f>IF($I559="","",IFERROR(INDEX('UK Institution Coverage'!$M$2:$M$727,MATCH($I559,'UK Institution Coverage'!$A$2:$A$727,0)),0))</f>
        <v/>
      </c>
      <c r="G559" s="2" t="str">
        <f t="shared" si="16"/>
        <v/>
      </c>
      <c r="H559" s="2" t="str">
        <f t="shared" si="17"/>
        <v/>
      </c>
    </row>
    <row r="560" spans="1:8" ht="15" customHeight="1">
      <c r="A560" s="2"/>
      <c r="B560" s="2" t="str">
        <f>IF($I560="","",IFERROR(INDEX('UK Institution Coverage'!$E$2:$E$727,MATCH($I560,'UK Institution Coverage'!$A$2:$A$727,0)),0))</f>
        <v/>
      </c>
      <c r="C560" s="2" t="str">
        <f>IF($I560="","",IFERROR(INDEX('UK Institution Coverage'!$F$2:$F$727,MATCH($I560,'UK Institution Coverage'!$A$2:$A$727,0)),0))</f>
        <v/>
      </c>
      <c r="D560" s="2" t="str">
        <f>IF($I560="","",IFERROR(INDEX('UK Institution Coverage'!$J$2:$J$727,MATCH($I560,'UK Institution Coverage'!$A$2:$A$727,0)),0))</f>
        <v/>
      </c>
      <c r="E560" s="2" t="str">
        <f>IF($I560="","",IFERROR(INDEX('UK Institution Coverage'!$K$2:$K$727,MATCH($I560,'UK Institution Coverage'!$A$2:$A$727,0)),0))</f>
        <v/>
      </c>
      <c r="F560" s="2" t="str">
        <f>IF($I560="","",IFERROR(INDEX('UK Institution Coverage'!$M$2:$M$727,MATCH($I560,'UK Institution Coverage'!$A$2:$A$727,0)),0))</f>
        <v/>
      </c>
      <c r="G560" s="2" t="str">
        <f t="shared" si="16"/>
        <v/>
      </c>
      <c r="H560" s="2" t="str">
        <f t="shared" si="17"/>
        <v/>
      </c>
    </row>
    <row r="561" spans="1:8" ht="15" customHeight="1">
      <c r="A561" s="2"/>
      <c r="B561" s="2" t="str">
        <f>IF($I561="","",IFERROR(INDEX('UK Institution Coverage'!$E$2:$E$727,MATCH($I561,'UK Institution Coverage'!$A$2:$A$727,0)),0))</f>
        <v/>
      </c>
      <c r="C561" s="2" t="str">
        <f>IF($I561="","",IFERROR(INDEX('UK Institution Coverage'!$F$2:$F$727,MATCH($I561,'UK Institution Coverage'!$A$2:$A$727,0)),0))</f>
        <v/>
      </c>
      <c r="D561" s="2" t="str">
        <f>IF($I561="","",IFERROR(INDEX('UK Institution Coverage'!$J$2:$J$727,MATCH($I561,'UK Institution Coverage'!$A$2:$A$727,0)),0))</f>
        <v/>
      </c>
      <c r="E561" s="2" t="str">
        <f>IF($I561="","",IFERROR(INDEX('UK Institution Coverage'!$K$2:$K$727,MATCH($I561,'UK Institution Coverage'!$A$2:$A$727,0)),0))</f>
        <v/>
      </c>
      <c r="F561" s="2" t="str">
        <f>IF($I561="","",IFERROR(INDEX('UK Institution Coverage'!$M$2:$M$727,MATCH($I561,'UK Institution Coverage'!$A$2:$A$727,0)),0))</f>
        <v/>
      </c>
      <c r="G561" s="2" t="str">
        <f t="shared" si="16"/>
        <v/>
      </c>
      <c r="H561" s="2" t="str">
        <f t="shared" si="17"/>
        <v/>
      </c>
    </row>
    <row r="562" spans="1:8" ht="15" customHeight="1">
      <c r="A562" s="2"/>
      <c r="B562" s="2" t="str">
        <f>IF($I562="","",IFERROR(INDEX('UK Institution Coverage'!$E$2:$E$727,MATCH($I562,'UK Institution Coverage'!$A$2:$A$727,0)),0))</f>
        <v/>
      </c>
      <c r="C562" s="2" t="str">
        <f>IF($I562="","",IFERROR(INDEX('UK Institution Coverage'!$F$2:$F$727,MATCH($I562,'UK Institution Coverage'!$A$2:$A$727,0)),0))</f>
        <v/>
      </c>
      <c r="D562" s="2" t="str">
        <f>IF($I562="","",IFERROR(INDEX('UK Institution Coverage'!$J$2:$J$727,MATCH($I562,'UK Institution Coverage'!$A$2:$A$727,0)),0))</f>
        <v/>
      </c>
      <c r="E562" s="2" t="str">
        <f>IF($I562="","",IFERROR(INDEX('UK Institution Coverage'!$K$2:$K$727,MATCH($I562,'UK Institution Coverage'!$A$2:$A$727,0)),0))</f>
        <v/>
      </c>
      <c r="F562" s="2" t="str">
        <f>IF($I562="","",IFERROR(INDEX('UK Institution Coverage'!$M$2:$M$727,MATCH($I562,'UK Institution Coverage'!$A$2:$A$727,0)),0))</f>
        <v/>
      </c>
      <c r="G562" s="2" t="str">
        <f t="shared" si="16"/>
        <v/>
      </c>
      <c r="H562" s="2" t="str">
        <f t="shared" si="17"/>
        <v/>
      </c>
    </row>
    <row r="563" spans="1:8" ht="15" customHeight="1">
      <c r="A563" s="2"/>
      <c r="B563" s="2" t="str">
        <f>IF($I563="","",IFERROR(INDEX('UK Institution Coverage'!$E$2:$E$727,MATCH($I563,'UK Institution Coverage'!$A$2:$A$727,0)),0))</f>
        <v/>
      </c>
      <c r="C563" s="2" t="str">
        <f>IF($I563="","",IFERROR(INDEX('UK Institution Coverage'!$F$2:$F$727,MATCH($I563,'UK Institution Coverage'!$A$2:$A$727,0)),0))</f>
        <v/>
      </c>
      <c r="D563" s="2" t="str">
        <f>IF($I563="","",IFERROR(INDEX('UK Institution Coverage'!$J$2:$J$727,MATCH($I563,'UK Institution Coverage'!$A$2:$A$727,0)),0))</f>
        <v/>
      </c>
      <c r="E563" s="2" t="str">
        <f>IF($I563="","",IFERROR(INDEX('UK Institution Coverage'!$K$2:$K$727,MATCH($I563,'UK Institution Coverage'!$A$2:$A$727,0)),0))</f>
        <v/>
      </c>
      <c r="F563" s="2" t="str">
        <f>IF($I563="","",IFERROR(INDEX('UK Institution Coverage'!$M$2:$M$727,MATCH($I563,'UK Institution Coverage'!$A$2:$A$727,0)),0))</f>
        <v/>
      </c>
      <c r="G563" s="2" t="str">
        <f t="shared" si="16"/>
        <v/>
      </c>
      <c r="H563" s="2" t="str">
        <f t="shared" si="17"/>
        <v/>
      </c>
    </row>
    <row r="564" spans="1:8" ht="15" customHeight="1">
      <c r="A564" s="2"/>
      <c r="B564" s="2" t="str">
        <f>IF($I564="","",IFERROR(INDEX('UK Institution Coverage'!$E$2:$E$727,MATCH($I564,'UK Institution Coverage'!$A$2:$A$727,0)),0))</f>
        <v/>
      </c>
      <c r="C564" s="2" t="str">
        <f>IF($I564="","",IFERROR(INDEX('UK Institution Coverage'!$F$2:$F$727,MATCH($I564,'UK Institution Coverage'!$A$2:$A$727,0)),0))</f>
        <v/>
      </c>
      <c r="D564" s="2" t="str">
        <f>IF($I564="","",IFERROR(INDEX('UK Institution Coverage'!$J$2:$J$727,MATCH($I564,'UK Institution Coverage'!$A$2:$A$727,0)),0))</f>
        <v/>
      </c>
      <c r="E564" s="2" t="str">
        <f>IF($I564="","",IFERROR(INDEX('UK Institution Coverage'!$K$2:$K$727,MATCH($I564,'UK Institution Coverage'!$A$2:$A$727,0)),0))</f>
        <v/>
      </c>
      <c r="F564" s="2" t="str">
        <f>IF($I564="","",IFERROR(INDEX('UK Institution Coverage'!$M$2:$M$727,MATCH($I564,'UK Institution Coverage'!$A$2:$A$727,0)),0))</f>
        <v/>
      </c>
      <c r="G564" s="2" t="str">
        <f t="shared" si="16"/>
        <v/>
      </c>
      <c r="H564" s="2" t="str">
        <f t="shared" si="17"/>
        <v/>
      </c>
    </row>
    <row r="565" spans="1:8" ht="15" customHeight="1">
      <c r="A565" s="2"/>
      <c r="B565" s="2" t="str">
        <f>IF($I565="","",IFERROR(INDEX('UK Institution Coverage'!$E$2:$E$727,MATCH($I565,'UK Institution Coverage'!$A$2:$A$727,0)),0))</f>
        <v/>
      </c>
      <c r="C565" s="2" t="str">
        <f>IF($I565="","",IFERROR(INDEX('UK Institution Coverage'!$F$2:$F$727,MATCH($I565,'UK Institution Coverage'!$A$2:$A$727,0)),0))</f>
        <v/>
      </c>
      <c r="D565" s="2" t="str">
        <f>IF($I565="","",IFERROR(INDEX('UK Institution Coverage'!$J$2:$J$727,MATCH($I565,'UK Institution Coverage'!$A$2:$A$727,0)),0))</f>
        <v/>
      </c>
      <c r="E565" s="2" t="str">
        <f>IF($I565="","",IFERROR(INDEX('UK Institution Coverage'!$K$2:$K$727,MATCH($I565,'UK Institution Coverage'!$A$2:$A$727,0)),0))</f>
        <v/>
      </c>
      <c r="F565" s="2" t="str">
        <f>IF($I565="","",IFERROR(INDEX('UK Institution Coverage'!$M$2:$M$727,MATCH($I565,'UK Institution Coverage'!$A$2:$A$727,0)),0))</f>
        <v/>
      </c>
      <c r="G565" s="2" t="str">
        <f t="shared" si="16"/>
        <v/>
      </c>
      <c r="H565" s="2" t="str">
        <f t="shared" si="17"/>
        <v/>
      </c>
    </row>
    <row r="566" spans="1:8" ht="15" customHeight="1">
      <c r="A566" s="2"/>
      <c r="B566" s="2" t="str">
        <f>IF($I566="","",IFERROR(INDEX('UK Institution Coverage'!$E$2:$E$727,MATCH($I566,'UK Institution Coverage'!$A$2:$A$727,0)),0))</f>
        <v/>
      </c>
      <c r="C566" s="2" t="str">
        <f>IF($I566="","",IFERROR(INDEX('UK Institution Coverage'!$F$2:$F$727,MATCH($I566,'UK Institution Coverage'!$A$2:$A$727,0)),0))</f>
        <v/>
      </c>
      <c r="D566" s="2" t="str">
        <f>IF($I566="","",IFERROR(INDEX('UK Institution Coverage'!$J$2:$J$727,MATCH($I566,'UK Institution Coverage'!$A$2:$A$727,0)),0))</f>
        <v/>
      </c>
      <c r="E566" s="2" t="str">
        <f>IF($I566="","",IFERROR(INDEX('UK Institution Coverage'!$K$2:$K$727,MATCH($I566,'UK Institution Coverage'!$A$2:$A$727,0)),0))</f>
        <v/>
      </c>
      <c r="F566" s="2" t="str">
        <f>IF($I566="","",IFERROR(INDEX('UK Institution Coverage'!$M$2:$M$727,MATCH($I566,'UK Institution Coverage'!$A$2:$A$727,0)),0))</f>
        <v/>
      </c>
      <c r="G566" s="2" t="str">
        <f t="shared" si="16"/>
        <v/>
      </c>
      <c r="H566" s="2" t="str">
        <f t="shared" si="17"/>
        <v/>
      </c>
    </row>
    <row r="567" spans="1:8" ht="15" customHeight="1">
      <c r="A567" s="2"/>
      <c r="B567" s="2" t="str">
        <f>IF($I567="","",IFERROR(INDEX('UK Institution Coverage'!$E$2:$E$727,MATCH($I567,'UK Institution Coverage'!$A$2:$A$727,0)),0))</f>
        <v/>
      </c>
      <c r="C567" s="2" t="str">
        <f>IF($I567="","",IFERROR(INDEX('UK Institution Coverage'!$F$2:$F$727,MATCH($I567,'UK Institution Coverage'!$A$2:$A$727,0)),0))</f>
        <v/>
      </c>
      <c r="D567" s="2" t="str">
        <f>IF($I567="","",IFERROR(INDEX('UK Institution Coverage'!$J$2:$J$727,MATCH($I567,'UK Institution Coverage'!$A$2:$A$727,0)),0))</f>
        <v/>
      </c>
      <c r="E567" s="2" t="str">
        <f>IF($I567="","",IFERROR(INDEX('UK Institution Coverage'!$K$2:$K$727,MATCH($I567,'UK Institution Coverage'!$A$2:$A$727,0)),0))</f>
        <v/>
      </c>
      <c r="F567" s="2" t="str">
        <f>IF($I567="","",IFERROR(INDEX('UK Institution Coverage'!$M$2:$M$727,MATCH($I567,'UK Institution Coverage'!$A$2:$A$727,0)),0))</f>
        <v/>
      </c>
      <c r="G567" s="2" t="str">
        <f t="shared" si="16"/>
        <v/>
      </c>
      <c r="H567" s="2" t="str">
        <f t="shared" si="17"/>
        <v/>
      </c>
    </row>
    <row r="568" spans="1:8" ht="15" customHeight="1">
      <c r="A568" s="2"/>
      <c r="B568" s="2" t="str">
        <f>IF($I568="","",IFERROR(INDEX('UK Institution Coverage'!$E$2:$E$727,MATCH($I568,'UK Institution Coverage'!$A$2:$A$727,0)),0))</f>
        <v/>
      </c>
      <c r="C568" s="2" t="str">
        <f>IF($I568="","",IFERROR(INDEX('UK Institution Coverage'!$F$2:$F$727,MATCH($I568,'UK Institution Coverage'!$A$2:$A$727,0)),0))</f>
        <v/>
      </c>
      <c r="D568" s="2" t="str">
        <f>IF($I568="","",IFERROR(INDEX('UK Institution Coverage'!$J$2:$J$727,MATCH($I568,'UK Institution Coverage'!$A$2:$A$727,0)),0))</f>
        <v/>
      </c>
      <c r="E568" s="2" t="str">
        <f>IF($I568="","",IFERROR(INDEX('UK Institution Coverage'!$K$2:$K$727,MATCH($I568,'UK Institution Coverage'!$A$2:$A$727,0)),0))</f>
        <v/>
      </c>
      <c r="F568" s="2" t="str">
        <f>IF($I568="","",IFERROR(INDEX('UK Institution Coverage'!$M$2:$M$727,MATCH($I568,'UK Institution Coverage'!$A$2:$A$727,0)),0))</f>
        <v/>
      </c>
      <c r="G568" s="2" t="str">
        <f t="shared" si="16"/>
        <v/>
      </c>
      <c r="H568" s="2" t="str">
        <f t="shared" si="17"/>
        <v/>
      </c>
    </row>
    <row r="569" spans="1:8" ht="15" customHeight="1">
      <c r="A569" s="2"/>
      <c r="B569" s="2" t="str">
        <f>IF($I569="","",IFERROR(INDEX('UK Institution Coverage'!$E$2:$E$727,MATCH($I569,'UK Institution Coverage'!$A$2:$A$727,0)),0))</f>
        <v/>
      </c>
      <c r="C569" s="2" t="str">
        <f>IF($I569="","",IFERROR(INDEX('UK Institution Coverage'!$F$2:$F$727,MATCH($I569,'UK Institution Coverage'!$A$2:$A$727,0)),0))</f>
        <v/>
      </c>
      <c r="D569" s="2" t="str">
        <f>IF($I569="","",IFERROR(INDEX('UK Institution Coverage'!$J$2:$J$727,MATCH($I569,'UK Institution Coverage'!$A$2:$A$727,0)),0))</f>
        <v/>
      </c>
      <c r="E569" s="2" t="str">
        <f>IF($I569="","",IFERROR(INDEX('UK Institution Coverage'!$K$2:$K$727,MATCH($I569,'UK Institution Coverage'!$A$2:$A$727,0)),0))</f>
        <v/>
      </c>
      <c r="F569" s="2" t="str">
        <f>IF($I569="","",IFERROR(INDEX('UK Institution Coverage'!$M$2:$M$727,MATCH($I569,'UK Institution Coverage'!$A$2:$A$727,0)),0))</f>
        <v/>
      </c>
      <c r="G569" s="2" t="str">
        <f t="shared" si="16"/>
        <v/>
      </c>
      <c r="H569" s="2" t="str">
        <f t="shared" si="17"/>
        <v/>
      </c>
    </row>
    <row r="570" spans="1:8" ht="15" customHeight="1">
      <c r="A570" s="2"/>
      <c r="B570" s="2" t="str">
        <f>IF($I570="","",IFERROR(INDEX('UK Institution Coverage'!$E$2:$E$727,MATCH($I570,'UK Institution Coverage'!$A$2:$A$727,0)),0))</f>
        <v/>
      </c>
      <c r="C570" s="2" t="str">
        <f>IF($I570="","",IFERROR(INDEX('UK Institution Coverage'!$F$2:$F$727,MATCH($I570,'UK Institution Coverage'!$A$2:$A$727,0)),0))</f>
        <v/>
      </c>
      <c r="D570" s="2" t="str">
        <f>IF($I570="","",IFERROR(INDEX('UK Institution Coverage'!$J$2:$J$727,MATCH($I570,'UK Institution Coverage'!$A$2:$A$727,0)),0))</f>
        <v/>
      </c>
      <c r="E570" s="2" t="str">
        <f>IF($I570="","",IFERROR(INDEX('UK Institution Coverage'!$K$2:$K$727,MATCH($I570,'UK Institution Coverage'!$A$2:$A$727,0)),0))</f>
        <v/>
      </c>
      <c r="F570" s="2" t="str">
        <f>IF($I570="","",IFERROR(INDEX('UK Institution Coverage'!$M$2:$M$727,MATCH($I570,'UK Institution Coverage'!$A$2:$A$727,0)),0))</f>
        <v/>
      </c>
      <c r="G570" s="2" t="str">
        <f t="shared" si="16"/>
        <v/>
      </c>
      <c r="H570" s="2" t="str">
        <f t="shared" si="17"/>
        <v/>
      </c>
    </row>
    <row r="571" spans="1:8" ht="15" customHeight="1">
      <c r="A571" s="2"/>
      <c r="B571" s="2" t="str">
        <f>IF($I571="","",IFERROR(INDEX('UK Institution Coverage'!$E$2:$E$727,MATCH($I571,'UK Institution Coverage'!$A$2:$A$727,0)),0))</f>
        <v/>
      </c>
      <c r="C571" s="2" t="str">
        <f>IF($I571="","",IFERROR(INDEX('UK Institution Coverage'!$F$2:$F$727,MATCH($I571,'UK Institution Coverage'!$A$2:$A$727,0)),0))</f>
        <v/>
      </c>
      <c r="D571" s="2" t="str">
        <f>IF($I571="","",IFERROR(INDEX('UK Institution Coverage'!$J$2:$J$727,MATCH($I571,'UK Institution Coverage'!$A$2:$A$727,0)),0))</f>
        <v/>
      </c>
      <c r="E571" s="2" t="str">
        <f>IF($I571="","",IFERROR(INDEX('UK Institution Coverage'!$K$2:$K$727,MATCH($I571,'UK Institution Coverage'!$A$2:$A$727,0)),0))</f>
        <v/>
      </c>
      <c r="F571" s="2" t="str">
        <f>IF($I571="","",IFERROR(INDEX('UK Institution Coverage'!$M$2:$M$727,MATCH($I571,'UK Institution Coverage'!$A$2:$A$727,0)),0))</f>
        <v/>
      </c>
      <c r="G571" s="2" t="str">
        <f t="shared" si="16"/>
        <v/>
      </c>
      <c r="H571" s="2" t="str">
        <f t="shared" si="17"/>
        <v/>
      </c>
    </row>
    <row r="572" spans="1:8" ht="15" customHeight="1">
      <c r="A572" s="2"/>
      <c r="B572" s="2" t="str">
        <f>IF($I572="","",IFERROR(INDEX('UK Institution Coverage'!$E$2:$E$727,MATCH($I572,'UK Institution Coverage'!$A$2:$A$727,0)),0))</f>
        <v/>
      </c>
      <c r="C572" s="2" t="str">
        <f>IF($I572="","",IFERROR(INDEX('UK Institution Coverage'!$F$2:$F$727,MATCH($I572,'UK Institution Coverage'!$A$2:$A$727,0)),0))</f>
        <v/>
      </c>
      <c r="D572" s="2" t="str">
        <f>IF($I572="","",IFERROR(INDEX('UK Institution Coverage'!$J$2:$J$727,MATCH($I572,'UK Institution Coverage'!$A$2:$A$727,0)),0))</f>
        <v/>
      </c>
      <c r="E572" s="2" t="str">
        <f>IF($I572="","",IFERROR(INDEX('UK Institution Coverage'!$K$2:$K$727,MATCH($I572,'UK Institution Coverage'!$A$2:$A$727,0)),0))</f>
        <v/>
      </c>
      <c r="F572" s="2" t="str">
        <f>IF($I572="","",IFERROR(INDEX('UK Institution Coverage'!$M$2:$M$727,MATCH($I572,'UK Institution Coverage'!$A$2:$A$727,0)),0))</f>
        <v/>
      </c>
      <c r="G572" s="2" t="str">
        <f t="shared" si="16"/>
        <v/>
      </c>
      <c r="H572" s="2" t="str">
        <f t="shared" si="17"/>
        <v/>
      </c>
    </row>
    <row r="573" spans="1:8" ht="15" customHeight="1">
      <c r="A573" s="2"/>
      <c r="B573" s="2" t="str">
        <f>IF($I573="","",IFERROR(INDEX('UK Institution Coverage'!$E$2:$E$727,MATCH($I573,'UK Institution Coverage'!$A$2:$A$727,0)),0))</f>
        <v/>
      </c>
      <c r="C573" s="2" t="str">
        <f>IF($I573="","",IFERROR(INDEX('UK Institution Coverage'!$F$2:$F$727,MATCH($I573,'UK Institution Coverage'!$A$2:$A$727,0)),0))</f>
        <v/>
      </c>
      <c r="D573" s="2" t="str">
        <f>IF($I573="","",IFERROR(INDEX('UK Institution Coverage'!$J$2:$J$727,MATCH($I573,'UK Institution Coverage'!$A$2:$A$727,0)),0))</f>
        <v/>
      </c>
      <c r="E573" s="2" t="str">
        <f>IF($I573="","",IFERROR(INDEX('UK Institution Coverage'!$K$2:$K$727,MATCH($I573,'UK Institution Coverage'!$A$2:$A$727,0)),0))</f>
        <v/>
      </c>
      <c r="F573" s="2" t="str">
        <f>IF($I573="","",IFERROR(INDEX('UK Institution Coverage'!$M$2:$M$727,MATCH($I573,'UK Institution Coverage'!$A$2:$A$727,0)),0))</f>
        <v/>
      </c>
      <c r="G573" s="2" t="str">
        <f t="shared" si="16"/>
        <v/>
      </c>
      <c r="H573" s="2" t="str">
        <f t="shared" si="17"/>
        <v/>
      </c>
    </row>
    <row r="574" spans="1:8" ht="15" customHeight="1">
      <c r="A574" s="2"/>
      <c r="B574" s="2" t="str">
        <f>IF($I574="","",IFERROR(INDEX('UK Institution Coverage'!$E$2:$E$727,MATCH($I574,'UK Institution Coverage'!$A$2:$A$727,0)),0))</f>
        <v/>
      </c>
      <c r="C574" s="2" t="str">
        <f>IF($I574="","",IFERROR(INDEX('UK Institution Coverage'!$F$2:$F$727,MATCH($I574,'UK Institution Coverage'!$A$2:$A$727,0)),0))</f>
        <v/>
      </c>
      <c r="D574" s="2" t="str">
        <f>IF($I574="","",IFERROR(INDEX('UK Institution Coverage'!$J$2:$J$727,MATCH($I574,'UK Institution Coverage'!$A$2:$A$727,0)),0))</f>
        <v/>
      </c>
      <c r="E574" s="2" t="str">
        <f>IF($I574="","",IFERROR(INDEX('UK Institution Coverage'!$K$2:$K$727,MATCH($I574,'UK Institution Coverage'!$A$2:$A$727,0)),0))</f>
        <v/>
      </c>
      <c r="F574" s="2" t="str">
        <f>IF($I574="","",IFERROR(INDEX('UK Institution Coverage'!$M$2:$M$727,MATCH($I574,'UK Institution Coverage'!$A$2:$A$727,0)),0))</f>
        <v/>
      </c>
      <c r="G574" s="2" t="str">
        <f t="shared" si="16"/>
        <v/>
      </c>
      <c r="H574" s="2" t="str">
        <f t="shared" si="17"/>
        <v/>
      </c>
    </row>
    <row r="575" spans="1:8" ht="15" customHeight="1">
      <c r="A575" s="2"/>
      <c r="B575" s="2" t="str">
        <f>IF($I575="","",IFERROR(INDEX('UK Institution Coverage'!$E$2:$E$727,MATCH($I575,'UK Institution Coverage'!$A$2:$A$727,0)),0))</f>
        <v/>
      </c>
      <c r="C575" s="2" t="str">
        <f>IF($I575="","",IFERROR(INDEX('UK Institution Coverage'!$F$2:$F$727,MATCH($I575,'UK Institution Coverage'!$A$2:$A$727,0)),0))</f>
        <v/>
      </c>
      <c r="D575" s="2" t="str">
        <f>IF($I575="","",IFERROR(INDEX('UK Institution Coverage'!$J$2:$J$727,MATCH($I575,'UK Institution Coverage'!$A$2:$A$727,0)),0))</f>
        <v/>
      </c>
      <c r="E575" s="2" t="str">
        <f>IF($I575="","",IFERROR(INDEX('UK Institution Coverage'!$K$2:$K$727,MATCH($I575,'UK Institution Coverage'!$A$2:$A$727,0)),0))</f>
        <v/>
      </c>
      <c r="F575" s="2" t="str">
        <f>IF($I575="","",IFERROR(INDEX('UK Institution Coverage'!$M$2:$M$727,MATCH($I575,'UK Institution Coverage'!$A$2:$A$727,0)),0))</f>
        <v/>
      </c>
      <c r="G575" s="2" t="str">
        <f t="shared" si="16"/>
        <v/>
      </c>
      <c r="H575" s="2" t="str">
        <f t="shared" si="17"/>
        <v/>
      </c>
    </row>
    <row r="576" spans="1:8" ht="15" customHeight="1">
      <c r="A576" s="2"/>
      <c r="B576" s="2" t="str">
        <f>IF($I576="","",IFERROR(INDEX('UK Institution Coverage'!$E$2:$E$727,MATCH($I576,'UK Institution Coverage'!$A$2:$A$727,0)),0))</f>
        <v/>
      </c>
      <c r="C576" s="2" t="str">
        <f>IF($I576="","",IFERROR(INDEX('UK Institution Coverage'!$F$2:$F$727,MATCH($I576,'UK Institution Coverage'!$A$2:$A$727,0)),0))</f>
        <v/>
      </c>
      <c r="D576" s="2" t="str">
        <f>IF($I576="","",IFERROR(INDEX('UK Institution Coverage'!$J$2:$J$727,MATCH($I576,'UK Institution Coverage'!$A$2:$A$727,0)),0))</f>
        <v/>
      </c>
      <c r="E576" s="2" t="str">
        <f>IF($I576="","",IFERROR(INDEX('UK Institution Coverage'!$K$2:$K$727,MATCH($I576,'UK Institution Coverage'!$A$2:$A$727,0)),0))</f>
        <v/>
      </c>
      <c r="F576" s="2" t="str">
        <f>IF($I576="","",IFERROR(INDEX('UK Institution Coverage'!$M$2:$M$727,MATCH($I576,'UK Institution Coverage'!$A$2:$A$727,0)),0))</f>
        <v/>
      </c>
      <c r="G576" s="2" t="str">
        <f t="shared" si="16"/>
        <v/>
      </c>
      <c r="H576" s="2" t="str">
        <f t="shared" si="17"/>
        <v/>
      </c>
    </row>
    <row r="577" spans="1:8" ht="15" customHeight="1">
      <c r="A577" s="2"/>
      <c r="B577" s="2" t="str">
        <f>IF($I577="","",IFERROR(INDEX('UK Institution Coverage'!$E$2:$E$727,MATCH($I577,'UK Institution Coverage'!$A$2:$A$727,0)),0))</f>
        <v/>
      </c>
      <c r="C577" s="2" t="str">
        <f>IF($I577="","",IFERROR(INDEX('UK Institution Coverage'!$F$2:$F$727,MATCH($I577,'UK Institution Coverage'!$A$2:$A$727,0)),0))</f>
        <v/>
      </c>
      <c r="D577" s="2" t="str">
        <f>IF($I577="","",IFERROR(INDEX('UK Institution Coverage'!$J$2:$J$727,MATCH($I577,'UK Institution Coverage'!$A$2:$A$727,0)),0))</f>
        <v/>
      </c>
      <c r="E577" s="2" t="str">
        <f>IF($I577="","",IFERROR(INDEX('UK Institution Coverage'!$K$2:$K$727,MATCH($I577,'UK Institution Coverage'!$A$2:$A$727,0)),0))</f>
        <v/>
      </c>
      <c r="F577" s="2" t="str">
        <f>IF($I577="","",IFERROR(INDEX('UK Institution Coverage'!$M$2:$M$727,MATCH($I577,'UK Institution Coverage'!$A$2:$A$727,0)),0))</f>
        <v/>
      </c>
      <c r="G577" s="2" t="str">
        <f t="shared" si="16"/>
        <v/>
      </c>
      <c r="H577" s="2" t="str">
        <f t="shared" si="17"/>
        <v/>
      </c>
    </row>
    <row r="578" spans="1:8" ht="15" customHeight="1">
      <c r="A578" s="2"/>
      <c r="B578" s="2" t="str">
        <f>IF($I578="","",IFERROR(INDEX('UK Institution Coverage'!$E$2:$E$727,MATCH($I578,'UK Institution Coverage'!$A$2:$A$727,0)),0))</f>
        <v/>
      </c>
      <c r="C578" s="2" t="str">
        <f>IF($I578="","",IFERROR(INDEX('UK Institution Coverage'!$F$2:$F$727,MATCH($I578,'UK Institution Coverage'!$A$2:$A$727,0)),0))</f>
        <v/>
      </c>
      <c r="D578" s="2" t="str">
        <f>IF($I578="","",IFERROR(INDEX('UK Institution Coverage'!$J$2:$J$727,MATCH($I578,'UK Institution Coverage'!$A$2:$A$727,0)),0))</f>
        <v/>
      </c>
      <c r="E578" s="2" t="str">
        <f>IF($I578="","",IFERROR(INDEX('UK Institution Coverage'!$K$2:$K$727,MATCH($I578,'UK Institution Coverage'!$A$2:$A$727,0)),0))</f>
        <v/>
      </c>
      <c r="F578" s="2" t="str">
        <f>IF($I578="","",IFERROR(INDEX('UK Institution Coverage'!$M$2:$M$727,MATCH($I578,'UK Institution Coverage'!$A$2:$A$727,0)),0))</f>
        <v/>
      </c>
      <c r="G578" s="2" t="str">
        <f t="shared" si="16"/>
        <v/>
      </c>
      <c r="H578" s="2" t="str">
        <f t="shared" si="17"/>
        <v/>
      </c>
    </row>
    <row r="579" spans="1:8" ht="15" customHeight="1">
      <c r="A579" s="2"/>
      <c r="B579" s="2" t="str">
        <f>IF($I579="","",IFERROR(INDEX('UK Institution Coverage'!$E$2:$E$727,MATCH($I579,'UK Institution Coverage'!$A$2:$A$727,0)),0))</f>
        <v/>
      </c>
      <c r="C579" s="2" t="str">
        <f>IF($I579="","",IFERROR(INDEX('UK Institution Coverage'!$F$2:$F$727,MATCH($I579,'UK Institution Coverage'!$A$2:$A$727,0)),0))</f>
        <v/>
      </c>
      <c r="D579" s="2" t="str">
        <f>IF($I579="","",IFERROR(INDEX('UK Institution Coverage'!$J$2:$J$727,MATCH($I579,'UK Institution Coverage'!$A$2:$A$727,0)),0))</f>
        <v/>
      </c>
      <c r="E579" s="2" t="str">
        <f>IF($I579="","",IFERROR(INDEX('UK Institution Coverage'!$K$2:$K$727,MATCH($I579,'UK Institution Coverage'!$A$2:$A$727,0)),0))</f>
        <v/>
      </c>
      <c r="F579" s="2" t="str">
        <f>IF($I579="","",IFERROR(INDEX('UK Institution Coverage'!$M$2:$M$727,MATCH($I579,'UK Institution Coverage'!$A$2:$A$727,0)),0))</f>
        <v/>
      </c>
      <c r="G579" s="2" t="str">
        <f t="shared" ref="G579:G642" si="18">IF($I579="","",IF($F579=3,"complete",IF($C579=0,"Research  ","")&amp;IF($D579=0,"Finance  ","")&amp;IF($E579=0,"IT/Systems","")))</f>
        <v/>
      </c>
      <c r="H579" s="2" t="str">
        <f t="shared" ref="H579:H642" si="19">IF($I579="","",IF($F579=3,"-",IF($B579&gt;=20,"1 - high",IF($B579&gt;=5,"2 - medium","3 - low"))))</f>
        <v/>
      </c>
    </row>
    <row r="580" spans="1:8" ht="15" customHeight="1">
      <c r="A580" s="2"/>
      <c r="B580" s="2" t="str">
        <f>IF($I580="","",IFERROR(INDEX('UK Institution Coverage'!$E$2:$E$727,MATCH($I580,'UK Institution Coverage'!$A$2:$A$727,0)),0))</f>
        <v/>
      </c>
      <c r="C580" s="2" t="str">
        <f>IF($I580="","",IFERROR(INDEX('UK Institution Coverage'!$F$2:$F$727,MATCH($I580,'UK Institution Coverage'!$A$2:$A$727,0)),0))</f>
        <v/>
      </c>
      <c r="D580" s="2" t="str">
        <f>IF($I580="","",IFERROR(INDEX('UK Institution Coverage'!$J$2:$J$727,MATCH($I580,'UK Institution Coverage'!$A$2:$A$727,0)),0))</f>
        <v/>
      </c>
      <c r="E580" s="2" t="str">
        <f>IF($I580="","",IFERROR(INDEX('UK Institution Coverage'!$K$2:$K$727,MATCH($I580,'UK Institution Coverage'!$A$2:$A$727,0)),0))</f>
        <v/>
      </c>
      <c r="F580" s="2" t="str">
        <f>IF($I580="","",IFERROR(INDEX('UK Institution Coverage'!$M$2:$M$727,MATCH($I580,'UK Institution Coverage'!$A$2:$A$727,0)),0))</f>
        <v/>
      </c>
      <c r="G580" s="2" t="str">
        <f t="shared" si="18"/>
        <v/>
      </c>
      <c r="H580" s="2" t="str">
        <f t="shared" si="19"/>
        <v/>
      </c>
    </row>
    <row r="581" spans="1:8" ht="15" customHeight="1">
      <c r="A581" s="2"/>
      <c r="B581" s="2" t="str">
        <f>IF($I581="","",IFERROR(INDEX('UK Institution Coverage'!$E$2:$E$727,MATCH($I581,'UK Institution Coverage'!$A$2:$A$727,0)),0))</f>
        <v/>
      </c>
      <c r="C581" s="2" t="str">
        <f>IF($I581="","",IFERROR(INDEX('UK Institution Coverage'!$F$2:$F$727,MATCH($I581,'UK Institution Coverage'!$A$2:$A$727,0)),0))</f>
        <v/>
      </c>
      <c r="D581" s="2" t="str">
        <f>IF($I581="","",IFERROR(INDEX('UK Institution Coverage'!$J$2:$J$727,MATCH($I581,'UK Institution Coverage'!$A$2:$A$727,0)),0))</f>
        <v/>
      </c>
      <c r="E581" s="2" t="str">
        <f>IF($I581="","",IFERROR(INDEX('UK Institution Coverage'!$K$2:$K$727,MATCH($I581,'UK Institution Coverage'!$A$2:$A$727,0)),0))</f>
        <v/>
      </c>
      <c r="F581" s="2" t="str">
        <f>IF($I581="","",IFERROR(INDEX('UK Institution Coverage'!$M$2:$M$727,MATCH($I581,'UK Institution Coverage'!$A$2:$A$727,0)),0))</f>
        <v/>
      </c>
      <c r="G581" s="2" t="str">
        <f t="shared" si="18"/>
        <v/>
      </c>
      <c r="H581" s="2" t="str">
        <f t="shared" si="19"/>
        <v/>
      </c>
    </row>
    <row r="582" spans="1:8" ht="15" customHeight="1">
      <c r="A582" s="2"/>
      <c r="B582" s="2" t="str">
        <f>IF($I582="","",IFERROR(INDEX('UK Institution Coverage'!$E$2:$E$727,MATCH($I582,'UK Institution Coverage'!$A$2:$A$727,0)),0))</f>
        <v/>
      </c>
      <c r="C582" s="2" t="str">
        <f>IF($I582="","",IFERROR(INDEX('UK Institution Coverage'!$F$2:$F$727,MATCH($I582,'UK Institution Coverage'!$A$2:$A$727,0)),0))</f>
        <v/>
      </c>
      <c r="D582" s="2" t="str">
        <f>IF($I582="","",IFERROR(INDEX('UK Institution Coverage'!$J$2:$J$727,MATCH($I582,'UK Institution Coverage'!$A$2:$A$727,0)),0))</f>
        <v/>
      </c>
      <c r="E582" s="2" t="str">
        <f>IF($I582="","",IFERROR(INDEX('UK Institution Coverage'!$K$2:$K$727,MATCH($I582,'UK Institution Coverage'!$A$2:$A$727,0)),0))</f>
        <v/>
      </c>
      <c r="F582" s="2" t="str">
        <f>IF($I582="","",IFERROR(INDEX('UK Institution Coverage'!$M$2:$M$727,MATCH($I582,'UK Institution Coverage'!$A$2:$A$727,0)),0))</f>
        <v/>
      </c>
      <c r="G582" s="2" t="str">
        <f t="shared" si="18"/>
        <v/>
      </c>
      <c r="H582" s="2" t="str">
        <f t="shared" si="19"/>
        <v/>
      </c>
    </row>
    <row r="583" spans="1:8" ht="15" customHeight="1">
      <c r="A583" s="2"/>
      <c r="B583" s="2" t="str">
        <f>IF($I583="","",IFERROR(INDEX('UK Institution Coverage'!$E$2:$E$727,MATCH($I583,'UK Institution Coverage'!$A$2:$A$727,0)),0))</f>
        <v/>
      </c>
      <c r="C583" s="2" t="str">
        <f>IF($I583="","",IFERROR(INDEX('UK Institution Coverage'!$F$2:$F$727,MATCH($I583,'UK Institution Coverage'!$A$2:$A$727,0)),0))</f>
        <v/>
      </c>
      <c r="D583" s="2" t="str">
        <f>IF($I583="","",IFERROR(INDEX('UK Institution Coverage'!$J$2:$J$727,MATCH($I583,'UK Institution Coverage'!$A$2:$A$727,0)),0))</f>
        <v/>
      </c>
      <c r="E583" s="2" t="str">
        <f>IF($I583="","",IFERROR(INDEX('UK Institution Coverage'!$K$2:$K$727,MATCH($I583,'UK Institution Coverage'!$A$2:$A$727,0)),0))</f>
        <v/>
      </c>
      <c r="F583" s="2" t="str">
        <f>IF($I583="","",IFERROR(INDEX('UK Institution Coverage'!$M$2:$M$727,MATCH($I583,'UK Institution Coverage'!$A$2:$A$727,0)),0))</f>
        <v/>
      </c>
      <c r="G583" s="2" t="str">
        <f t="shared" si="18"/>
        <v/>
      </c>
      <c r="H583" s="2" t="str">
        <f t="shared" si="19"/>
        <v/>
      </c>
    </row>
    <row r="584" spans="1:8" ht="15" customHeight="1">
      <c r="A584" s="2"/>
      <c r="B584" s="2" t="str">
        <f>IF($I584="","",IFERROR(INDEX('UK Institution Coverage'!$E$2:$E$727,MATCH($I584,'UK Institution Coverage'!$A$2:$A$727,0)),0))</f>
        <v/>
      </c>
      <c r="C584" s="2" t="str">
        <f>IF($I584="","",IFERROR(INDEX('UK Institution Coverage'!$F$2:$F$727,MATCH($I584,'UK Institution Coverage'!$A$2:$A$727,0)),0))</f>
        <v/>
      </c>
      <c r="D584" s="2" t="str">
        <f>IF($I584="","",IFERROR(INDEX('UK Institution Coverage'!$J$2:$J$727,MATCH($I584,'UK Institution Coverage'!$A$2:$A$727,0)),0))</f>
        <v/>
      </c>
      <c r="E584" s="2" t="str">
        <f>IF($I584="","",IFERROR(INDEX('UK Institution Coverage'!$K$2:$K$727,MATCH($I584,'UK Institution Coverage'!$A$2:$A$727,0)),0))</f>
        <v/>
      </c>
      <c r="F584" s="2" t="str">
        <f>IF($I584="","",IFERROR(INDEX('UK Institution Coverage'!$M$2:$M$727,MATCH($I584,'UK Institution Coverage'!$A$2:$A$727,0)),0))</f>
        <v/>
      </c>
      <c r="G584" s="2" t="str">
        <f t="shared" si="18"/>
        <v/>
      </c>
      <c r="H584" s="2" t="str">
        <f t="shared" si="19"/>
        <v/>
      </c>
    </row>
    <row r="585" spans="1:8" ht="15" customHeight="1">
      <c r="A585" s="2"/>
      <c r="B585" s="2" t="str">
        <f>IF($I585="","",IFERROR(INDEX('UK Institution Coverage'!$E$2:$E$727,MATCH($I585,'UK Institution Coverage'!$A$2:$A$727,0)),0))</f>
        <v/>
      </c>
      <c r="C585" s="2" t="str">
        <f>IF($I585="","",IFERROR(INDEX('UK Institution Coverage'!$F$2:$F$727,MATCH($I585,'UK Institution Coverage'!$A$2:$A$727,0)),0))</f>
        <v/>
      </c>
      <c r="D585" s="2" t="str">
        <f>IF($I585="","",IFERROR(INDEX('UK Institution Coverage'!$J$2:$J$727,MATCH($I585,'UK Institution Coverage'!$A$2:$A$727,0)),0))</f>
        <v/>
      </c>
      <c r="E585" s="2" t="str">
        <f>IF($I585="","",IFERROR(INDEX('UK Institution Coverage'!$K$2:$K$727,MATCH($I585,'UK Institution Coverage'!$A$2:$A$727,0)),0))</f>
        <v/>
      </c>
      <c r="F585" s="2" t="str">
        <f>IF($I585="","",IFERROR(INDEX('UK Institution Coverage'!$M$2:$M$727,MATCH($I585,'UK Institution Coverage'!$A$2:$A$727,0)),0))</f>
        <v/>
      </c>
      <c r="G585" s="2" t="str">
        <f t="shared" si="18"/>
        <v/>
      </c>
      <c r="H585" s="2" t="str">
        <f t="shared" si="19"/>
        <v/>
      </c>
    </row>
    <row r="586" spans="1:8" ht="15" customHeight="1">
      <c r="A586" s="2"/>
      <c r="B586" s="2" t="str">
        <f>IF($I586="","",IFERROR(INDEX('UK Institution Coverage'!$E$2:$E$727,MATCH($I586,'UK Institution Coverage'!$A$2:$A$727,0)),0))</f>
        <v/>
      </c>
      <c r="C586" s="2" t="str">
        <f>IF($I586="","",IFERROR(INDEX('UK Institution Coverage'!$F$2:$F$727,MATCH($I586,'UK Institution Coverage'!$A$2:$A$727,0)),0))</f>
        <v/>
      </c>
      <c r="D586" s="2" t="str">
        <f>IF($I586="","",IFERROR(INDEX('UK Institution Coverage'!$J$2:$J$727,MATCH($I586,'UK Institution Coverage'!$A$2:$A$727,0)),0))</f>
        <v/>
      </c>
      <c r="E586" s="2" t="str">
        <f>IF($I586="","",IFERROR(INDEX('UK Institution Coverage'!$K$2:$K$727,MATCH($I586,'UK Institution Coverage'!$A$2:$A$727,0)),0))</f>
        <v/>
      </c>
      <c r="F586" s="2" t="str">
        <f>IF($I586="","",IFERROR(INDEX('UK Institution Coverage'!$M$2:$M$727,MATCH($I586,'UK Institution Coverage'!$A$2:$A$727,0)),0))</f>
        <v/>
      </c>
      <c r="G586" s="2" t="str">
        <f t="shared" si="18"/>
        <v/>
      </c>
      <c r="H586" s="2" t="str">
        <f t="shared" si="19"/>
        <v/>
      </c>
    </row>
    <row r="587" spans="1:8" ht="15" customHeight="1">
      <c r="A587" s="2"/>
      <c r="B587" s="2" t="str">
        <f>IF($I587="","",IFERROR(INDEX('UK Institution Coverage'!$E$2:$E$727,MATCH($I587,'UK Institution Coverage'!$A$2:$A$727,0)),0))</f>
        <v/>
      </c>
      <c r="C587" s="2" t="str">
        <f>IF($I587="","",IFERROR(INDEX('UK Institution Coverage'!$F$2:$F$727,MATCH($I587,'UK Institution Coverage'!$A$2:$A$727,0)),0))</f>
        <v/>
      </c>
      <c r="D587" s="2" t="str">
        <f>IF($I587="","",IFERROR(INDEX('UK Institution Coverage'!$J$2:$J$727,MATCH($I587,'UK Institution Coverage'!$A$2:$A$727,0)),0))</f>
        <v/>
      </c>
      <c r="E587" s="2" t="str">
        <f>IF($I587="","",IFERROR(INDEX('UK Institution Coverage'!$K$2:$K$727,MATCH($I587,'UK Institution Coverage'!$A$2:$A$727,0)),0))</f>
        <v/>
      </c>
      <c r="F587" s="2" t="str">
        <f>IF($I587="","",IFERROR(INDEX('UK Institution Coverage'!$M$2:$M$727,MATCH($I587,'UK Institution Coverage'!$A$2:$A$727,0)),0))</f>
        <v/>
      </c>
      <c r="G587" s="2" t="str">
        <f t="shared" si="18"/>
        <v/>
      </c>
      <c r="H587" s="2" t="str">
        <f t="shared" si="19"/>
        <v/>
      </c>
    </row>
    <row r="588" spans="1:8" ht="15" customHeight="1">
      <c r="A588" s="2"/>
      <c r="B588" s="2" t="str">
        <f>IF($I588="","",IFERROR(INDEX('UK Institution Coverage'!$E$2:$E$727,MATCH($I588,'UK Institution Coverage'!$A$2:$A$727,0)),0))</f>
        <v/>
      </c>
      <c r="C588" s="2" t="str">
        <f>IF($I588="","",IFERROR(INDEX('UK Institution Coverage'!$F$2:$F$727,MATCH($I588,'UK Institution Coverage'!$A$2:$A$727,0)),0))</f>
        <v/>
      </c>
      <c r="D588" s="2" t="str">
        <f>IF($I588="","",IFERROR(INDEX('UK Institution Coverage'!$J$2:$J$727,MATCH($I588,'UK Institution Coverage'!$A$2:$A$727,0)),0))</f>
        <v/>
      </c>
      <c r="E588" s="2" t="str">
        <f>IF($I588="","",IFERROR(INDEX('UK Institution Coverage'!$K$2:$K$727,MATCH($I588,'UK Institution Coverage'!$A$2:$A$727,0)),0))</f>
        <v/>
      </c>
      <c r="F588" s="2" t="str">
        <f>IF($I588="","",IFERROR(INDEX('UK Institution Coverage'!$M$2:$M$727,MATCH($I588,'UK Institution Coverage'!$A$2:$A$727,0)),0))</f>
        <v/>
      </c>
      <c r="G588" s="2" t="str">
        <f t="shared" si="18"/>
        <v/>
      </c>
      <c r="H588" s="2" t="str">
        <f t="shared" si="19"/>
        <v/>
      </c>
    </row>
    <row r="589" spans="1:8" ht="15" customHeight="1">
      <c r="A589" s="2"/>
      <c r="B589" s="2" t="str">
        <f>IF($I589="","",IFERROR(INDEX('UK Institution Coverage'!$E$2:$E$727,MATCH($I589,'UK Institution Coverage'!$A$2:$A$727,0)),0))</f>
        <v/>
      </c>
      <c r="C589" s="2" t="str">
        <f>IF($I589="","",IFERROR(INDEX('UK Institution Coverage'!$F$2:$F$727,MATCH($I589,'UK Institution Coverage'!$A$2:$A$727,0)),0))</f>
        <v/>
      </c>
      <c r="D589" s="2" t="str">
        <f>IF($I589="","",IFERROR(INDEX('UK Institution Coverage'!$J$2:$J$727,MATCH($I589,'UK Institution Coverage'!$A$2:$A$727,0)),0))</f>
        <v/>
      </c>
      <c r="E589" s="2" t="str">
        <f>IF($I589="","",IFERROR(INDEX('UK Institution Coverage'!$K$2:$K$727,MATCH($I589,'UK Institution Coverage'!$A$2:$A$727,0)),0))</f>
        <v/>
      </c>
      <c r="F589" s="2" t="str">
        <f>IF($I589="","",IFERROR(INDEX('UK Institution Coverage'!$M$2:$M$727,MATCH($I589,'UK Institution Coverage'!$A$2:$A$727,0)),0))</f>
        <v/>
      </c>
      <c r="G589" s="2" t="str">
        <f t="shared" si="18"/>
        <v/>
      </c>
      <c r="H589" s="2" t="str">
        <f t="shared" si="19"/>
        <v/>
      </c>
    </row>
    <row r="590" spans="1:8" ht="15" customHeight="1">
      <c r="A590" s="2"/>
      <c r="B590" s="2" t="str">
        <f>IF($I590="","",IFERROR(INDEX('UK Institution Coverage'!$E$2:$E$727,MATCH($I590,'UK Institution Coverage'!$A$2:$A$727,0)),0))</f>
        <v/>
      </c>
      <c r="C590" s="2" t="str">
        <f>IF($I590="","",IFERROR(INDEX('UK Institution Coverage'!$F$2:$F$727,MATCH($I590,'UK Institution Coverage'!$A$2:$A$727,0)),0))</f>
        <v/>
      </c>
      <c r="D590" s="2" t="str">
        <f>IF($I590="","",IFERROR(INDEX('UK Institution Coverage'!$J$2:$J$727,MATCH($I590,'UK Institution Coverage'!$A$2:$A$727,0)),0))</f>
        <v/>
      </c>
      <c r="E590" s="2" t="str">
        <f>IF($I590="","",IFERROR(INDEX('UK Institution Coverage'!$K$2:$K$727,MATCH($I590,'UK Institution Coverage'!$A$2:$A$727,0)),0))</f>
        <v/>
      </c>
      <c r="F590" s="2" t="str">
        <f>IF($I590="","",IFERROR(INDEX('UK Institution Coverage'!$M$2:$M$727,MATCH($I590,'UK Institution Coverage'!$A$2:$A$727,0)),0))</f>
        <v/>
      </c>
      <c r="G590" s="2" t="str">
        <f t="shared" si="18"/>
        <v/>
      </c>
      <c r="H590" s="2" t="str">
        <f t="shared" si="19"/>
        <v/>
      </c>
    </row>
    <row r="591" spans="1:8" ht="15" customHeight="1">
      <c r="A591" s="2"/>
      <c r="B591" s="2" t="str">
        <f>IF($I591="","",IFERROR(INDEX('UK Institution Coverage'!$E$2:$E$727,MATCH($I591,'UK Institution Coverage'!$A$2:$A$727,0)),0))</f>
        <v/>
      </c>
      <c r="C591" s="2" t="str">
        <f>IF($I591="","",IFERROR(INDEX('UK Institution Coverage'!$F$2:$F$727,MATCH($I591,'UK Institution Coverage'!$A$2:$A$727,0)),0))</f>
        <v/>
      </c>
      <c r="D591" s="2" t="str">
        <f>IF($I591="","",IFERROR(INDEX('UK Institution Coverage'!$J$2:$J$727,MATCH($I591,'UK Institution Coverage'!$A$2:$A$727,0)),0))</f>
        <v/>
      </c>
      <c r="E591" s="2" t="str">
        <f>IF($I591="","",IFERROR(INDEX('UK Institution Coverage'!$K$2:$K$727,MATCH($I591,'UK Institution Coverage'!$A$2:$A$727,0)),0))</f>
        <v/>
      </c>
      <c r="F591" s="2" t="str">
        <f>IF($I591="","",IFERROR(INDEX('UK Institution Coverage'!$M$2:$M$727,MATCH($I591,'UK Institution Coverage'!$A$2:$A$727,0)),0))</f>
        <v/>
      </c>
      <c r="G591" s="2" t="str">
        <f t="shared" si="18"/>
        <v/>
      </c>
      <c r="H591" s="2" t="str">
        <f t="shared" si="19"/>
        <v/>
      </c>
    </row>
    <row r="592" spans="1:8" ht="15" customHeight="1">
      <c r="A592" s="2"/>
      <c r="B592" s="2" t="str">
        <f>IF($I592="","",IFERROR(INDEX('UK Institution Coverage'!$E$2:$E$727,MATCH($I592,'UK Institution Coverage'!$A$2:$A$727,0)),0))</f>
        <v/>
      </c>
      <c r="C592" s="2" t="str">
        <f>IF($I592="","",IFERROR(INDEX('UK Institution Coverage'!$F$2:$F$727,MATCH($I592,'UK Institution Coverage'!$A$2:$A$727,0)),0))</f>
        <v/>
      </c>
      <c r="D592" s="2" t="str">
        <f>IF($I592="","",IFERROR(INDEX('UK Institution Coverage'!$J$2:$J$727,MATCH($I592,'UK Institution Coverage'!$A$2:$A$727,0)),0))</f>
        <v/>
      </c>
      <c r="E592" s="2" t="str">
        <f>IF($I592="","",IFERROR(INDEX('UK Institution Coverage'!$K$2:$K$727,MATCH($I592,'UK Institution Coverage'!$A$2:$A$727,0)),0))</f>
        <v/>
      </c>
      <c r="F592" s="2" t="str">
        <f>IF($I592="","",IFERROR(INDEX('UK Institution Coverage'!$M$2:$M$727,MATCH($I592,'UK Institution Coverage'!$A$2:$A$727,0)),0))</f>
        <v/>
      </c>
      <c r="G592" s="2" t="str">
        <f t="shared" si="18"/>
        <v/>
      </c>
      <c r="H592" s="2" t="str">
        <f t="shared" si="19"/>
        <v/>
      </c>
    </row>
    <row r="593" spans="1:8" ht="15" customHeight="1">
      <c r="A593" s="2"/>
      <c r="B593" s="2" t="str">
        <f>IF($I593="","",IFERROR(INDEX('UK Institution Coverage'!$E$2:$E$727,MATCH($I593,'UK Institution Coverage'!$A$2:$A$727,0)),0))</f>
        <v/>
      </c>
      <c r="C593" s="2" t="str">
        <f>IF($I593="","",IFERROR(INDEX('UK Institution Coverage'!$F$2:$F$727,MATCH($I593,'UK Institution Coverage'!$A$2:$A$727,0)),0))</f>
        <v/>
      </c>
      <c r="D593" s="2" t="str">
        <f>IF($I593="","",IFERROR(INDEX('UK Institution Coverage'!$J$2:$J$727,MATCH($I593,'UK Institution Coverage'!$A$2:$A$727,0)),0))</f>
        <v/>
      </c>
      <c r="E593" s="2" t="str">
        <f>IF($I593="","",IFERROR(INDEX('UK Institution Coverage'!$K$2:$K$727,MATCH($I593,'UK Institution Coverage'!$A$2:$A$727,0)),0))</f>
        <v/>
      </c>
      <c r="F593" s="2" t="str">
        <f>IF($I593="","",IFERROR(INDEX('UK Institution Coverage'!$M$2:$M$727,MATCH($I593,'UK Institution Coverage'!$A$2:$A$727,0)),0))</f>
        <v/>
      </c>
      <c r="G593" s="2" t="str">
        <f t="shared" si="18"/>
        <v/>
      </c>
      <c r="H593" s="2" t="str">
        <f t="shared" si="19"/>
        <v/>
      </c>
    </row>
    <row r="594" spans="1:8" ht="15" customHeight="1">
      <c r="A594" s="2"/>
      <c r="B594" s="2" t="str">
        <f>IF($I594="","",IFERROR(INDEX('UK Institution Coverage'!$E$2:$E$727,MATCH($I594,'UK Institution Coverage'!$A$2:$A$727,0)),0))</f>
        <v/>
      </c>
      <c r="C594" s="2" t="str">
        <f>IF($I594="","",IFERROR(INDEX('UK Institution Coverage'!$F$2:$F$727,MATCH($I594,'UK Institution Coverage'!$A$2:$A$727,0)),0))</f>
        <v/>
      </c>
      <c r="D594" s="2" t="str">
        <f>IF($I594="","",IFERROR(INDEX('UK Institution Coverage'!$J$2:$J$727,MATCH($I594,'UK Institution Coverage'!$A$2:$A$727,0)),0))</f>
        <v/>
      </c>
      <c r="E594" s="2" t="str">
        <f>IF($I594="","",IFERROR(INDEX('UK Institution Coverage'!$K$2:$K$727,MATCH($I594,'UK Institution Coverage'!$A$2:$A$727,0)),0))</f>
        <v/>
      </c>
      <c r="F594" s="2" t="str">
        <f>IF($I594="","",IFERROR(INDEX('UK Institution Coverage'!$M$2:$M$727,MATCH($I594,'UK Institution Coverage'!$A$2:$A$727,0)),0))</f>
        <v/>
      </c>
      <c r="G594" s="2" t="str">
        <f t="shared" si="18"/>
        <v/>
      </c>
      <c r="H594" s="2" t="str">
        <f t="shared" si="19"/>
        <v/>
      </c>
    </row>
    <row r="595" spans="1:8" ht="15" customHeight="1">
      <c r="A595" s="2"/>
      <c r="B595" s="2" t="str">
        <f>IF($I595="","",IFERROR(INDEX('UK Institution Coverage'!$E$2:$E$727,MATCH($I595,'UK Institution Coverage'!$A$2:$A$727,0)),0))</f>
        <v/>
      </c>
      <c r="C595" s="2" t="str">
        <f>IF($I595="","",IFERROR(INDEX('UK Institution Coverage'!$F$2:$F$727,MATCH($I595,'UK Institution Coverage'!$A$2:$A$727,0)),0))</f>
        <v/>
      </c>
      <c r="D595" s="2" t="str">
        <f>IF($I595="","",IFERROR(INDEX('UK Institution Coverage'!$J$2:$J$727,MATCH($I595,'UK Institution Coverage'!$A$2:$A$727,0)),0))</f>
        <v/>
      </c>
      <c r="E595" s="2" t="str">
        <f>IF($I595="","",IFERROR(INDEX('UK Institution Coverage'!$K$2:$K$727,MATCH($I595,'UK Institution Coverage'!$A$2:$A$727,0)),0))</f>
        <v/>
      </c>
      <c r="F595" s="2" t="str">
        <f>IF($I595="","",IFERROR(INDEX('UK Institution Coverage'!$M$2:$M$727,MATCH($I595,'UK Institution Coverage'!$A$2:$A$727,0)),0))</f>
        <v/>
      </c>
      <c r="G595" s="2" t="str">
        <f t="shared" si="18"/>
        <v/>
      </c>
      <c r="H595" s="2" t="str">
        <f t="shared" si="19"/>
        <v/>
      </c>
    </row>
    <row r="596" spans="1:8" ht="15" customHeight="1">
      <c r="A596" s="2"/>
      <c r="B596" s="2" t="str">
        <f>IF($I596="","",IFERROR(INDEX('UK Institution Coverage'!$E$2:$E$727,MATCH($I596,'UK Institution Coverage'!$A$2:$A$727,0)),0))</f>
        <v/>
      </c>
      <c r="C596" s="2" t="str">
        <f>IF($I596="","",IFERROR(INDEX('UK Institution Coverage'!$F$2:$F$727,MATCH($I596,'UK Institution Coverage'!$A$2:$A$727,0)),0))</f>
        <v/>
      </c>
      <c r="D596" s="2" t="str">
        <f>IF($I596="","",IFERROR(INDEX('UK Institution Coverage'!$J$2:$J$727,MATCH($I596,'UK Institution Coverage'!$A$2:$A$727,0)),0))</f>
        <v/>
      </c>
      <c r="E596" s="2" t="str">
        <f>IF($I596="","",IFERROR(INDEX('UK Institution Coverage'!$K$2:$K$727,MATCH($I596,'UK Institution Coverage'!$A$2:$A$727,0)),0))</f>
        <v/>
      </c>
      <c r="F596" s="2" t="str">
        <f>IF($I596="","",IFERROR(INDEX('UK Institution Coverage'!$M$2:$M$727,MATCH($I596,'UK Institution Coverage'!$A$2:$A$727,0)),0))</f>
        <v/>
      </c>
      <c r="G596" s="2" t="str">
        <f t="shared" si="18"/>
        <v/>
      </c>
      <c r="H596" s="2" t="str">
        <f t="shared" si="19"/>
        <v/>
      </c>
    </row>
    <row r="597" spans="1:8" ht="15" customHeight="1">
      <c r="A597" s="2"/>
      <c r="B597" s="2" t="str">
        <f>IF($I597="","",IFERROR(INDEX('UK Institution Coverage'!$E$2:$E$727,MATCH($I597,'UK Institution Coverage'!$A$2:$A$727,0)),0))</f>
        <v/>
      </c>
      <c r="C597" s="2" t="str">
        <f>IF($I597="","",IFERROR(INDEX('UK Institution Coverage'!$F$2:$F$727,MATCH($I597,'UK Institution Coverage'!$A$2:$A$727,0)),0))</f>
        <v/>
      </c>
      <c r="D597" s="2" t="str">
        <f>IF($I597="","",IFERROR(INDEX('UK Institution Coverage'!$J$2:$J$727,MATCH($I597,'UK Institution Coverage'!$A$2:$A$727,0)),0))</f>
        <v/>
      </c>
      <c r="E597" s="2" t="str">
        <f>IF($I597="","",IFERROR(INDEX('UK Institution Coverage'!$K$2:$K$727,MATCH($I597,'UK Institution Coverage'!$A$2:$A$727,0)),0))</f>
        <v/>
      </c>
      <c r="F597" s="2" t="str">
        <f>IF($I597="","",IFERROR(INDEX('UK Institution Coverage'!$M$2:$M$727,MATCH($I597,'UK Institution Coverage'!$A$2:$A$727,0)),0))</f>
        <v/>
      </c>
      <c r="G597" s="2" t="str">
        <f t="shared" si="18"/>
        <v/>
      </c>
      <c r="H597" s="2" t="str">
        <f t="shared" si="19"/>
        <v/>
      </c>
    </row>
    <row r="598" spans="1:8" ht="15" customHeight="1">
      <c r="A598" s="2"/>
      <c r="B598" s="2" t="str">
        <f>IF($I598="","",IFERROR(INDEX('UK Institution Coverage'!$E$2:$E$727,MATCH($I598,'UK Institution Coverage'!$A$2:$A$727,0)),0))</f>
        <v/>
      </c>
      <c r="C598" s="2" t="str">
        <f>IF($I598="","",IFERROR(INDEX('UK Institution Coverage'!$F$2:$F$727,MATCH($I598,'UK Institution Coverage'!$A$2:$A$727,0)),0))</f>
        <v/>
      </c>
      <c r="D598" s="2" t="str">
        <f>IF($I598="","",IFERROR(INDEX('UK Institution Coverage'!$J$2:$J$727,MATCH($I598,'UK Institution Coverage'!$A$2:$A$727,0)),0))</f>
        <v/>
      </c>
      <c r="E598" s="2" t="str">
        <f>IF($I598="","",IFERROR(INDEX('UK Institution Coverage'!$K$2:$K$727,MATCH($I598,'UK Institution Coverage'!$A$2:$A$727,0)),0))</f>
        <v/>
      </c>
      <c r="F598" s="2" t="str">
        <f>IF($I598="","",IFERROR(INDEX('UK Institution Coverage'!$M$2:$M$727,MATCH($I598,'UK Institution Coverage'!$A$2:$A$727,0)),0))</f>
        <v/>
      </c>
      <c r="G598" s="2" t="str">
        <f t="shared" si="18"/>
        <v/>
      </c>
      <c r="H598" s="2" t="str">
        <f t="shared" si="19"/>
        <v/>
      </c>
    </row>
    <row r="599" spans="1:8" ht="15" customHeight="1">
      <c r="A599" s="2"/>
      <c r="B599" s="2" t="str">
        <f>IF($I599="","",IFERROR(INDEX('UK Institution Coverage'!$E$2:$E$727,MATCH($I599,'UK Institution Coverage'!$A$2:$A$727,0)),0))</f>
        <v/>
      </c>
      <c r="C599" s="2" t="str">
        <f>IF($I599="","",IFERROR(INDEX('UK Institution Coverage'!$F$2:$F$727,MATCH($I599,'UK Institution Coverage'!$A$2:$A$727,0)),0))</f>
        <v/>
      </c>
      <c r="D599" s="2" t="str">
        <f>IF($I599="","",IFERROR(INDEX('UK Institution Coverage'!$J$2:$J$727,MATCH($I599,'UK Institution Coverage'!$A$2:$A$727,0)),0))</f>
        <v/>
      </c>
      <c r="E599" s="2" t="str">
        <f>IF($I599="","",IFERROR(INDEX('UK Institution Coverage'!$K$2:$K$727,MATCH($I599,'UK Institution Coverage'!$A$2:$A$727,0)),0))</f>
        <v/>
      </c>
      <c r="F599" s="2" t="str">
        <f>IF($I599="","",IFERROR(INDEX('UK Institution Coverage'!$M$2:$M$727,MATCH($I599,'UK Institution Coverage'!$A$2:$A$727,0)),0))</f>
        <v/>
      </c>
      <c r="G599" s="2" t="str">
        <f t="shared" si="18"/>
        <v/>
      </c>
      <c r="H599" s="2" t="str">
        <f t="shared" si="19"/>
        <v/>
      </c>
    </row>
    <row r="600" spans="1:8" ht="15" customHeight="1">
      <c r="A600" s="2"/>
      <c r="B600" s="2" t="str">
        <f>IF($I600="","",IFERROR(INDEX('UK Institution Coverage'!$E$2:$E$727,MATCH($I600,'UK Institution Coverage'!$A$2:$A$727,0)),0))</f>
        <v/>
      </c>
      <c r="C600" s="2" t="str">
        <f>IF($I600="","",IFERROR(INDEX('UK Institution Coverage'!$F$2:$F$727,MATCH($I600,'UK Institution Coverage'!$A$2:$A$727,0)),0))</f>
        <v/>
      </c>
      <c r="D600" s="2" t="str">
        <f>IF($I600="","",IFERROR(INDEX('UK Institution Coverage'!$J$2:$J$727,MATCH($I600,'UK Institution Coverage'!$A$2:$A$727,0)),0))</f>
        <v/>
      </c>
      <c r="E600" s="2" t="str">
        <f>IF($I600="","",IFERROR(INDEX('UK Institution Coverage'!$K$2:$K$727,MATCH($I600,'UK Institution Coverage'!$A$2:$A$727,0)),0))</f>
        <v/>
      </c>
      <c r="F600" s="2" t="str">
        <f>IF($I600="","",IFERROR(INDEX('UK Institution Coverage'!$M$2:$M$727,MATCH($I600,'UK Institution Coverage'!$A$2:$A$727,0)),0))</f>
        <v/>
      </c>
      <c r="G600" s="2" t="str">
        <f t="shared" si="18"/>
        <v/>
      </c>
      <c r="H600" s="2" t="str">
        <f t="shared" si="19"/>
        <v/>
      </c>
    </row>
    <row r="601" spans="1:8" ht="15" customHeight="1">
      <c r="A601" s="2"/>
      <c r="B601" s="2" t="str">
        <f>IF($I601="","",IFERROR(INDEX('UK Institution Coverage'!$E$2:$E$727,MATCH($I601,'UK Institution Coverage'!$A$2:$A$727,0)),0))</f>
        <v/>
      </c>
      <c r="C601" s="2" t="str">
        <f>IF($I601="","",IFERROR(INDEX('UK Institution Coverage'!$F$2:$F$727,MATCH($I601,'UK Institution Coverage'!$A$2:$A$727,0)),0))</f>
        <v/>
      </c>
      <c r="D601" s="2" t="str">
        <f>IF($I601="","",IFERROR(INDEX('UK Institution Coverage'!$J$2:$J$727,MATCH($I601,'UK Institution Coverage'!$A$2:$A$727,0)),0))</f>
        <v/>
      </c>
      <c r="E601" s="2" t="str">
        <f>IF($I601="","",IFERROR(INDEX('UK Institution Coverage'!$K$2:$K$727,MATCH($I601,'UK Institution Coverage'!$A$2:$A$727,0)),0))</f>
        <v/>
      </c>
      <c r="F601" s="2" t="str">
        <f>IF($I601="","",IFERROR(INDEX('UK Institution Coverage'!$M$2:$M$727,MATCH($I601,'UK Institution Coverage'!$A$2:$A$727,0)),0))</f>
        <v/>
      </c>
      <c r="G601" s="2" t="str">
        <f t="shared" si="18"/>
        <v/>
      </c>
      <c r="H601" s="2" t="str">
        <f t="shared" si="19"/>
        <v/>
      </c>
    </row>
    <row r="602" spans="1:8" ht="15" customHeight="1">
      <c r="A602" s="2"/>
      <c r="B602" s="2" t="str">
        <f>IF($I602="","",IFERROR(INDEX('UK Institution Coverage'!$E$2:$E$727,MATCH($I602,'UK Institution Coverage'!$A$2:$A$727,0)),0))</f>
        <v/>
      </c>
      <c r="C602" s="2" t="str">
        <f>IF($I602="","",IFERROR(INDEX('UK Institution Coverage'!$F$2:$F$727,MATCH($I602,'UK Institution Coverage'!$A$2:$A$727,0)),0))</f>
        <v/>
      </c>
      <c r="D602" s="2" t="str">
        <f>IF($I602="","",IFERROR(INDEX('UK Institution Coverage'!$J$2:$J$727,MATCH($I602,'UK Institution Coverage'!$A$2:$A$727,0)),0))</f>
        <v/>
      </c>
      <c r="E602" s="2" t="str">
        <f>IF($I602="","",IFERROR(INDEX('UK Institution Coverage'!$K$2:$K$727,MATCH($I602,'UK Institution Coverage'!$A$2:$A$727,0)),0))</f>
        <v/>
      </c>
      <c r="F602" s="2" t="str">
        <f>IF($I602="","",IFERROR(INDEX('UK Institution Coverage'!$M$2:$M$727,MATCH($I602,'UK Institution Coverage'!$A$2:$A$727,0)),0))</f>
        <v/>
      </c>
      <c r="G602" s="2" t="str">
        <f t="shared" si="18"/>
        <v/>
      </c>
      <c r="H602" s="2" t="str">
        <f t="shared" si="19"/>
        <v/>
      </c>
    </row>
    <row r="603" spans="1:8" ht="15" customHeight="1">
      <c r="A603" s="2"/>
      <c r="B603" s="2" t="str">
        <f>IF($I603="","",IFERROR(INDEX('UK Institution Coverage'!$E$2:$E$727,MATCH($I603,'UK Institution Coverage'!$A$2:$A$727,0)),0))</f>
        <v/>
      </c>
      <c r="C603" s="2" t="str">
        <f>IF($I603="","",IFERROR(INDEX('UK Institution Coverage'!$F$2:$F$727,MATCH($I603,'UK Institution Coverage'!$A$2:$A$727,0)),0))</f>
        <v/>
      </c>
      <c r="D603" s="2" t="str">
        <f>IF($I603="","",IFERROR(INDEX('UK Institution Coverage'!$J$2:$J$727,MATCH($I603,'UK Institution Coverage'!$A$2:$A$727,0)),0))</f>
        <v/>
      </c>
      <c r="E603" s="2" t="str">
        <f>IF($I603="","",IFERROR(INDEX('UK Institution Coverage'!$K$2:$K$727,MATCH($I603,'UK Institution Coverage'!$A$2:$A$727,0)),0))</f>
        <v/>
      </c>
      <c r="F603" s="2" t="str">
        <f>IF($I603="","",IFERROR(INDEX('UK Institution Coverage'!$M$2:$M$727,MATCH($I603,'UK Institution Coverage'!$A$2:$A$727,0)),0))</f>
        <v/>
      </c>
      <c r="G603" s="2" t="str">
        <f t="shared" si="18"/>
        <v/>
      </c>
      <c r="H603" s="2" t="str">
        <f t="shared" si="19"/>
        <v/>
      </c>
    </row>
    <row r="604" spans="1:8" ht="15" customHeight="1">
      <c r="A604" s="2"/>
      <c r="B604" s="2" t="str">
        <f>IF($I604="","",IFERROR(INDEX('UK Institution Coverage'!$E$2:$E$727,MATCH($I604,'UK Institution Coverage'!$A$2:$A$727,0)),0))</f>
        <v/>
      </c>
      <c r="C604" s="2" t="str">
        <f>IF($I604="","",IFERROR(INDEX('UK Institution Coverage'!$F$2:$F$727,MATCH($I604,'UK Institution Coverage'!$A$2:$A$727,0)),0))</f>
        <v/>
      </c>
      <c r="D604" s="2" t="str">
        <f>IF($I604="","",IFERROR(INDEX('UK Institution Coverage'!$J$2:$J$727,MATCH($I604,'UK Institution Coverage'!$A$2:$A$727,0)),0))</f>
        <v/>
      </c>
      <c r="E604" s="2" t="str">
        <f>IF($I604="","",IFERROR(INDEX('UK Institution Coverage'!$K$2:$K$727,MATCH($I604,'UK Institution Coverage'!$A$2:$A$727,0)),0))</f>
        <v/>
      </c>
      <c r="F604" s="2" t="str">
        <f>IF($I604="","",IFERROR(INDEX('UK Institution Coverage'!$M$2:$M$727,MATCH($I604,'UK Institution Coverage'!$A$2:$A$727,0)),0))</f>
        <v/>
      </c>
      <c r="G604" s="2" t="str">
        <f t="shared" si="18"/>
        <v/>
      </c>
      <c r="H604" s="2" t="str">
        <f t="shared" si="19"/>
        <v/>
      </c>
    </row>
    <row r="605" spans="1:8" ht="15" customHeight="1">
      <c r="A605" s="2"/>
      <c r="B605" s="2" t="str">
        <f>IF($I605="","",IFERROR(INDEX('UK Institution Coverage'!$E$2:$E$727,MATCH($I605,'UK Institution Coverage'!$A$2:$A$727,0)),0))</f>
        <v/>
      </c>
      <c r="C605" s="2" t="str">
        <f>IF($I605="","",IFERROR(INDEX('UK Institution Coverage'!$F$2:$F$727,MATCH($I605,'UK Institution Coverage'!$A$2:$A$727,0)),0))</f>
        <v/>
      </c>
      <c r="D605" s="2" t="str">
        <f>IF($I605="","",IFERROR(INDEX('UK Institution Coverage'!$J$2:$J$727,MATCH($I605,'UK Institution Coverage'!$A$2:$A$727,0)),0))</f>
        <v/>
      </c>
      <c r="E605" s="2" t="str">
        <f>IF($I605="","",IFERROR(INDEX('UK Institution Coverage'!$K$2:$K$727,MATCH($I605,'UK Institution Coverage'!$A$2:$A$727,0)),0))</f>
        <v/>
      </c>
      <c r="F605" s="2" t="str">
        <f>IF($I605="","",IFERROR(INDEX('UK Institution Coverage'!$M$2:$M$727,MATCH($I605,'UK Institution Coverage'!$A$2:$A$727,0)),0))</f>
        <v/>
      </c>
      <c r="G605" s="2" t="str">
        <f t="shared" si="18"/>
        <v/>
      </c>
      <c r="H605" s="2" t="str">
        <f t="shared" si="19"/>
        <v/>
      </c>
    </row>
    <row r="606" spans="1:8" ht="15" customHeight="1">
      <c r="A606" s="2"/>
      <c r="B606" s="2" t="str">
        <f>IF($I606="","",IFERROR(INDEX('UK Institution Coverage'!$E$2:$E$727,MATCH($I606,'UK Institution Coverage'!$A$2:$A$727,0)),0))</f>
        <v/>
      </c>
      <c r="C606" s="2" t="str">
        <f>IF($I606="","",IFERROR(INDEX('UK Institution Coverage'!$F$2:$F$727,MATCH($I606,'UK Institution Coverage'!$A$2:$A$727,0)),0))</f>
        <v/>
      </c>
      <c r="D606" s="2" t="str">
        <f>IF($I606="","",IFERROR(INDEX('UK Institution Coverage'!$J$2:$J$727,MATCH($I606,'UK Institution Coverage'!$A$2:$A$727,0)),0))</f>
        <v/>
      </c>
      <c r="E606" s="2" t="str">
        <f>IF($I606="","",IFERROR(INDEX('UK Institution Coverage'!$K$2:$K$727,MATCH($I606,'UK Institution Coverage'!$A$2:$A$727,0)),0))</f>
        <v/>
      </c>
      <c r="F606" s="2" t="str">
        <f>IF($I606="","",IFERROR(INDEX('UK Institution Coverage'!$M$2:$M$727,MATCH($I606,'UK Institution Coverage'!$A$2:$A$727,0)),0))</f>
        <v/>
      </c>
      <c r="G606" s="2" t="str">
        <f t="shared" si="18"/>
        <v/>
      </c>
      <c r="H606" s="2" t="str">
        <f t="shared" si="19"/>
        <v/>
      </c>
    </row>
    <row r="607" spans="1:8" ht="15" customHeight="1">
      <c r="A607" s="2"/>
      <c r="B607" s="2" t="str">
        <f>IF($I607="","",IFERROR(INDEX('UK Institution Coverage'!$E$2:$E$727,MATCH($I607,'UK Institution Coverage'!$A$2:$A$727,0)),0))</f>
        <v/>
      </c>
      <c r="C607" s="2" t="str">
        <f>IF($I607="","",IFERROR(INDEX('UK Institution Coverage'!$F$2:$F$727,MATCH($I607,'UK Institution Coverage'!$A$2:$A$727,0)),0))</f>
        <v/>
      </c>
      <c r="D607" s="2" t="str">
        <f>IF($I607="","",IFERROR(INDEX('UK Institution Coverage'!$J$2:$J$727,MATCH($I607,'UK Institution Coverage'!$A$2:$A$727,0)),0))</f>
        <v/>
      </c>
      <c r="E607" s="2" t="str">
        <f>IF($I607="","",IFERROR(INDEX('UK Institution Coverage'!$K$2:$K$727,MATCH($I607,'UK Institution Coverage'!$A$2:$A$727,0)),0))</f>
        <v/>
      </c>
      <c r="F607" s="2" t="str">
        <f>IF($I607="","",IFERROR(INDEX('UK Institution Coverage'!$M$2:$M$727,MATCH($I607,'UK Institution Coverage'!$A$2:$A$727,0)),0))</f>
        <v/>
      </c>
      <c r="G607" s="2" t="str">
        <f t="shared" si="18"/>
        <v/>
      </c>
      <c r="H607" s="2" t="str">
        <f t="shared" si="19"/>
        <v/>
      </c>
    </row>
    <row r="608" spans="1:8" ht="15" customHeight="1">
      <c r="A608" s="2"/>
      <c r="B608" s="2" t="str">
        <f>IF($I608="","",IFERROR(INDEX('UK Institution Coverage'!$E$2:$E$727,MATCH($I608,'UK Institution Coverage'!$A$2:$A$727,0)),0))</f>
        <v/>
      </c>
      <c r="C608" s="2" t="str">
        <f>IF($I608="","",IFERROR(INDEX('UK Institution Coverage'!$F$2:$F$727,MATCH($I608,'UK Institution Coverage'!$A$2:$A$727,0)),0))</f>
        <v/>
      </c>
      <c r="D608" s="2" t="str">
        <f>IF($I608="","",IFERROR(INDEX('UK Institution Coverage'!$J$2:$J$727,MATCH($I608,'UK Institution Coverage'!$A$2:$A$727,0)),0))</f>
        <v/>
      </c>
      <c r="E608" s="2" t="str">
        <f>IF($I608="","",IFERROR(INDEX('UK Institution Coverage'!$K$2:$K$727,MATCH($I608,'UK Institution Coverage'!$A$2:$A$727,0)),0))</f>
        <v/>
      </c>
      <c r="F608" s="2" t="str">
        <f>IF($I608="","",IFERROR(INDEX('UK Institution Coverage'!$M$2:$M$727,MATCH($I608,'UK Institution Coverage'!$A$2:$A$727,0)),0))</f>
        <v/>
      </c>
      <c r="G608" s="2" t="str">
        <f t="shared" si="18"/>
        <v/>
      </c>
      <c r="H608" s="2" t="str">
        <f t="shared" si="19"/>
        <v/>
      </c>
    </row>
    <row r="609" spans="1:8" ht="15" customHeight="1">
      <c r="A609" s="2"/>
      <c r="B609" s="2" t="str">
        <f>IF($I609="","",IFERROR(INDEX('UK Institution Coverage'!$E$2:$E$727,MATCH($I609,'UK Institution Coverage'!$A$2:$A$727,0)),0))</f>
        <v/>
      </c>
      <c r="C609" s="2" t="str">
        <f>IF($I609="","",IFERROR(INDEX('UK Institution Coverage'!$F$2:$F$727,MATCH($I609,'UK Institution Coverage'!$A$2:$A$727,0)),0))</f>
        <v/>
      </c>
      <c r="D609" s="2" t="str">
        <f>IF($I609="","",IFERROR(INDEX('UK Institution Coverage'!$J$2:$J$727,MATCH($I609,'UK Institution Coverage'!$A$2:$A$727,0)),0))</f>
        <v/>
      </c>
      <c r="E609" s="2" t="str">
        <f>IF($I609="","",IFERROR(INDEX('UK Institution Coverage'!$K$2:$K$727,MATCH($I609,'UK Institution Coverage'!$A$2:$A$727,0)),0))</f>
        <v/>
      </c>
      <c r="F609" s="2" t="str">
        <f>IF($I609="","",IFERROR(INDEX('UK Institution Coverage'!$M$2:$M$727,MATCH($I609,'UK Institution Coverage'!$A$2:$A$727,0)),0))</f>
        <v/>
      </c>
      <c r="G609" s="2" t="str">
        <f t="shared" si="18"/>
        <v/>
      </c>
      <c r="H609" s="2" t="str">
        <f t="shared" si="19"/>
        <v/>
      </c>
    </row>
    <row r="610" spans="1:8" ht="15" customHeight="1">
      <c r="A610" s="2"/>
      <c r="B610" s="2" t="str">
        <f>IF($I610="","",IFERROR(INDEX('UK Institution Coverage'!$E$2:$E$727,MATCH($I610,'UK Institution Coverage'!$A$2:$A$727,0)),0))</f>
        <v/>
      </c>
      <c r="C610" s="2" t="str">
        <f>IF($I610="","",IFERROR(INDEX('UK Institution Coverage'!$F$2:$F$727,MATCH($I610,'UK Institution Coverage'!$A$2:$A$727,0)),0))</f>
        <v/>
      </c>
      <c r="D610" s="2" t="str">
        <f>IF($I610="","",IFERROR(INDEX('UK Institution Coverage'!$J$2:$J$727,MATCH($I610,'UK Institution Coverage'!$A$2:$A$727,0)),0))</f>
        <v/>
      </c>
      <c r="E610" s="2" t="str">
        <f>IF($I610="","",IFERROR(INDEX('UK Institution Coverage'!$K$2:$K$727,MATCH($I610,'UK Institution Coverage'!$A$2:$A$727,0)),0))</f>
        <v/>
      </c>
      <c r="F610" s="2" t="str">
        <f>IF($I610="","",IFERROR(INDEX('UK Institution Coverage'!$M$2:$M$727,MATCH($I610,'UK Institution Coverage'!$A$2:$A$727,0)),0))</f>
        <v/>
      </c>
      <c r="G610" s="2" t="str">
        <f t="shared" si="18"/>
        <v/>
      </c>
      <c r="H610" s="2" t="str">
        <f t="shared" si="19"/>
        <v/>
      </c>
    </row>
    <row r="611" spans="1:8" ht="15" customHeight="1">
      <c r="A611" s="2"/>
      <c r="B611" s="2" t="str">
        <f>IF($I611="","",IFERROR(INDEX('UK Institution Coverage'!$E$2:$E$727,MATCH($I611,'UK Institution Coverage'!$A$2:$A$727,0)),0))</f>
        <v/>
      </c>
      <c r="C611" s="2" t="str">
        <f>IF($I611="","",IFERROR(INDEX('UK Institution Coverage'!$F$2:$F$727,MATCH($I611,'UK Institution Coverage'!$A$2:$A$727,0)),0))</f>
        <v/>
      </c>
      <c r="D611" s="2" t="str">
        <f>IF($I611="","",IFERROR(INDEX('UK Institution Coverage'!$J$2:$J$727,MATCH($I611,'UK Institution Coverage'!$A$2:$A$727,0)),0))</f>
        <v/>
      </c>
      <c r="E611" s="2" t="str">
        <f>IF($I611="","",IFERROR(INDEX('UK Institution Coverage'!$K$2:$K$727,MATCH($I611,'UK Institution Coverage'!$A$2:$A$727,0)),0))</f>
        <v/>
      </c>
      <c r="F611" s="2" t="str">
        <f>IF($I611="","",IFERROR(INDEX('UK Institution Coverage'!$M$2:$M$727,MATCH($I611,'UK Institution Coverage'!$A$2:$A$727,0)),0))</f>
        <v/>
      </c>
      <c r="G611" s="2" t="str">
        <f t="shared" si="18"/>
        <v/>
      </c>
      <c r="H611" s="2" t="str">
        <f t="shared" si="19"/>
        <v/>
      </c>
    </row>
    <row r="612" spans="1:8" ht="15" customHeight="1">
      <c r="A612" s="2"/>
      <c r="B612" s="2" t="str">
        <f>IF($I612="","",IFERROR(INDEX('UK Institution Coverage'!$E$2:$E$727,MATCH($I612,'UK Institution Coverage'!$A$2:$A$727,0)),0))</f>
        <v/>
      </c>
      <c r="C612" s="2" t="str">
        <f>IF($I612="","",IFERROR(INDEX('UK Institution Coverage'!$F$2:$F$727,MATCH($I612,'UK Institution Coverage'!$A$2:$A$727,0)),0))</f>
        <v/>
      </c>
      <c r="D612" s="2" t="str">
        <f>IF($I612="","",IFERROR(INDEX('UK Institution Coverage'!$J$2:$J$727,MATCH($I612,'UK Institution Coverage'!$A$2:$A$727,0)),0))</f>
        <v/>
      </c>
      <c r="E612" s="2" t="str">
        <f>IF($I612="","",IFERROR(INDEX('UK Institution Coverage'!$K$2:$K$727,MATCH($I612,'UK Institution Coverage'!$A$2:$A$727,0)),0))</f>
        <v/>
      </c>
      <c r="F612" s="2" t="str">
        <f>IF($I612="","",IFERROR(INDEX('UK Institution Coverage'!$M$2:$M$727,MATCH($I612,'UK Institution Coverage'!$A$2:$A$727,0)),0))</f>
        <v/>
      </c>
      <c r="G612" s="2" t="str">
        <f t="shared" si="18"/>
        <v/>
      </c>
      <c r="H612" s="2" t="str">
        <f t="shared" si="19"/>
        <v/>
      </c>
    </row>
    <row r="613" spans="1:8" ht="15" customHeight="1">
      <c r="A613" s="2"/>
      <c r="B613" s="2" t="str">
        <f>IF($I613="","",IFERROR(INDEX('UK Institution Coverage'!$E$2:$E$727,MATCH($I613,'UK Institution Coverage'!$A$2:$A$727,0)),0))</f>
        <v/>
      </c>
      <c r="C613" s="2" t="str">
        <f>IF($I613="","",IFERROR(INDEX('UK Institution Coverage'!$F$2:$F$727,MATCH($I613,'UK Institution Coverage'!$A$2:$A$727,0)),0))</f>
        <v/>
      </c>
      <c r="D613" s="2" t="str">
        <f>IF($I613="","",IFERROR(INDEX('UK Institution Coverage'!$J$2:$J$727,MATCH($I613,'UK Institution Coverage'!$A$2:$A$727,0)),0))</f>
        <v/>
      </c>
      <c r="E613" s="2" t="str">
        <f>IF($I613="","",IFERROR(INDEX('UK Institution Coverage'!$K$2:$K$727,MATCH($I613,'UK Institution Coverage'!$A$2:$A$727,0)),0))</f>
        <v/>
      </c>
      <c r="F613" s="2" t="str">
        <f>IF($I613="","",IFERROR(INDEX('UK Institution Coverage'!$M$2:$M$727,MATCH($I613,'UK Institution Coverage'!$A$2:$A$727,0)),0))</f>
        <v/>
      </c>
      <c r="G613" s="2" t="str">
        <f t="shared" si="18"/>
        <v/>
      </c>
      <c r="H613" s="2" t="str">
        <f t="shared" si="19"/>
        <v/>
      </c>
    </row>
    <row r="614" spans="1:8" ht="15" customHeight="1">
      <c r="A614" s="2"/>
      <c r="B614" s="2" t="str">
        <f>IF($I614="","",IFERROR(INDEX('UK Institution Coverage'!$E$2:$E$727,MATCH($I614,'UK Institution Coverage'!$A$2:$A$727,0)),0))</f>
        <v/>
      </c>
      <c r="C614" s="2" t="str">
        <f>IF($I614="","",IFERROR(INDEX('UK Institution Coverage'!$F$2:$F$727,MATCH($I614,'UK Institution Coverage'!$A$2:$A$727,0)),0))</f>
        <v/>
      </c>
      <c r="D614" s="2" t="str">
        <f>IF($I614="","",IFERROR(INDEX('UK Institution Coverage'!$J$2:$J$727,MATCH($I614,'UK Institution Coverage'!$A$2:$A$727,0)),0))</f>
        <v/>
      </c>
      <c r="E614" s="2" t="str">
        <f>IF($I614="","",IFERROR(INDEX('UK Institution Coverage'!$K$2:$K$727,MATCH($I614,'UK Institution Coverage'!$A$2:$A$727,0)),0))</f>
        <v/>
      </c>
      <c r="F614" s="2" t="str">
        <f>IF($I614="","",IFERROR(INDEX('UK Institution Coverage'!$M$2:$M$727,MATCH($I614,'UK Institution Coverage'!$A$2:$A$727,0)),0))</f>
        <v/>
      </c>
      <c r="G614" s="2" t="str">
        <f t="shared" si="18"/>
        <v/>
      </c>
      <c r="H614" s="2" t="str">
        <f t="shared" si="19"/>
        <v/>
      </c>
    </row>
    <row r="615" spans="1:8" ht="15" customHeight="1">
      <c r="A615" s="2"/>
      <c r="B615" s="2" t="str">
        <f>IF($I615="","",IFERROR(INDEX('UK Institution Coverage'!$E$2:$E$727,MATCH($I615,'UK Institution Coverage'!$A$2:$A$727,0)),0))</f>
        <v/>
      </c>
      <c r="C615" s="2" t="str">
        <f>IF($I615="","",IFERROR(INDEX('UK Institution Coverage'!$F$2:$F$727,MATCH($I615,'UK Institution Coverage'!$A$2:$A$727,0)),0))</f>
        <v/>
      </c>
      <c r="D615" s="2" t="str">
        <f>IF($I615="","",IFERROR(INDEX('UK Institution Coverage'!$J$2:$J$727,MATCH($I615,'UK Institution Coverage'!$A$2:$A$727,0)),0))</f>
        <v/>
      </c>
      <c r="E615" s="2" t="str">
        <f>IF($I615="","",IFERROR(INDEX('UK Institution Coverage'!$K$2:$K$727,MATCH($I615,'UK Institution Coverage'!$A$2:$A$727,0)),0))</f>
        <v/>
      </c>
      <c r="F615" s="2" t="str">
        <f>IF($I615="","",IFERROR(INDEX('UK Institution Coverage'!$M$2:$M$727,MATCH($I615,'UK Institution Coverage'!$A$2:$A$727,0)),0))</f>
        <v/>
      </c>
      <c r="G615" s="2" t="str">
        <f t="shared" si="18"/>
        <v/>
      </c>
      <c r="H615" s="2" t="str">
        <f t="shared" si="19"/>
        <v/>
      </c>
    </row>
    <row r="616" spans="1:8" ht="15" customHeight="1">
      <c r="A616" s="2"/>
      <c r="B616" s="2" t="str">
        <f>IF($I616="","",IFERROR(INDEX('UK Institution Coverage'!$E$2:$E$727,MATCH($I616,'UK Institution Coverage'!$A$2:$A$727,0)),0))</f>
        <v/>
      </c>
      <c r="C616" s="2" t="str">
        <f>IF($I616="","",IFERROR(INDEX('UK Institution Coverage'!$F$2:$F$727,MATCH($I616,'UK Institution Coverage'!$A$2:$A$727,0)),0))</f>
        <v/>
      </c>
      <c r="D616" s="2" t="str">
        <f>IF($I616="","",IFERROR(INDEX('UK Institution Coverage'!$J$2:$J$727,MATCH($I616,'UK Institution Coverage'!$A$2:$A$727,0)),0))</f>
        <v/>
      </c>
      <c r="E616" s="2" t="str">
        <f>IF($I616="","",IFERROR(INDEX('UK Institution Coverage'!$K$2:$K$727,MATCH($I616,'UK Institution Coverage'!$A$2:$A$727,0)),0))</f>
        <v/>
      </c>
      <c r="F616" s="2" t="str">
        <f>IF($I616="","",IFERROR(INDEX('UK Institution Coverage'!$M$2:$M$727,MATCH($I616,'UK Institution Coverage'!$A$2:$A$727,0)),0))</f>
        <v/>
      </c>
      <c r="G616" s="2" t="str">
        <f t="shared" si="18"/>
        <v/>
      </c>
      <c r="H616" s="2" t="str">
        <f t="shared" si="19"/>
        <v/>
      </c>
    </row>
    <row r="617" spans="1:8" ht="15" customHeight="1">
      <c r="A617" s="2"/>
      <c r="B617" s="2" t="str">
        <f>IF($I617="","",IFERROR(INDEX('UK Institution Coverage'!$E$2:$E$727,MATCH($I617,'UK Institution Coverage'!$A$2:$A$727,0)),0))</f>
        <v/>
      </c>
      <c r="C617" s="2" t="str">
        <f>IF($I617="","",IFERROR(INDEX('UK Institution Coverage'!$F$2:$F$727,MATCH($I617,'UK Institution Coverage'!$A$2:$A$727,0)),0))</f>
        <v/>
      </c>
      <c r="D617" s="2" t="str">
        <f>IF($I617="","",IFERROR(INDEX('UK Institution Coverage'!$J$2:$J$727,MATCH($I617,'UK Institution Coverage'!$A$2:$A$727,0)),0))</f>
        <v/>
      </c>
      <c r="E617" s="2" t="str">
        <f>IF($I617="","",IFERROR(INDEX('UK Institution Coverage'!$K$2:$K$727,MATCH($I617,'UK Institution Coverage'!$A$2:$A$727,0)),0))</f>
        <v/>
      </c>
      <c r="F617" s="2" t="str">
        <f>IF($I617="","",IFERROR(INDEX('UK Institution Coverage'!$M$2:$M$727,MATCH($I617,'UK Institution Coverage'!$A$2:$A$727,0)),0))</f>
        <v/>
      </c>
      <c r="G617" s="2" t="str">
        <f t="shared" si="18"/>
        <v/>
      </c>
      <c r="H617" s="2" t="str">
        <f t="shared" si="19"/>
        <v/>
      </c>
    </row>
    <row r="618" spans="1:8" ht="15" customHeight="1">
      <c r="A618" s="2"/>
      <c r="B618" s="2" t="str">
        <f>IF($I618="","",IFERROR(INDEX('UK Institution Coverage'!$E$2:$E$727,MATCH($I618,'UK Institution Coverage'!$A$2:$A$727,0)),0))</f>
        <v/>
      </c>
      <c r="C618" s="2" t="str">
        <f>IF($I618="","",IFERROR(INDEX('UK Institution Coverage'!$F$2:$F$727,MATCH($I618,'UK Institution Coverage'!$A$2:$A$727,0)),0))</f>
        <v/>
      </c>
      <c r="D618" s="2" t="str">
        <f>IF($I618="","",IFERROR(INDEX('UK Institution Coverage'!$J$2:$J$727,MATCH($I618,'UK Institution Coverage'!$A$2:$A$727,0)),0))</f>
        <v/>
      </c>
      <c r="E618" s="2" t="str">
        <f>IF($I618="","",IFERROR(INDEX('UK Institution Coverage'!$K$2:$K$727,MATCH($I618,'UK Institution Coverage'!$A$2:$A$727,0)),0))</f>
        <v/>
      </c>
      <c r="F618" s="2" t="str">
        <f>IF($I618="","",IFERROR(INDEX('UK Institution Coverage'!$M$2:$M$727,MATCH($I618,'UK Institution Coverage'!$A$2:$A$727,0)),0))</f>
        <v/>
      </c>
      <c r="G618" s="2" t="str">
        <f t="shared" si="18"/>
        <v/>
      </c>
      <c r="H618" s="2" t="str">
        <f t="shared" si="19"/>
        <v/>
      </c>
    </row>
    <row r="619" spans="1:8" ht="15" customHeight="1">
      <c r="A619" s="2"/>
      <c r="B619" s="2" t="str">
        <f>IF($I619="","",IFERROR(INDEX('UK Institution Coverage'!$E$2:$E$727,MATCH($I619,'UK Institution Coverage'!$A$2:$A$727,0)),0))</f>
        <v/>
      </c>
      <c r="C619" s="2" t="str">
        <f>IF($I619="","",IFERROR(INDEX('UK Institution Coverage'!$F$2:$F$727,MATCH($I619,'UK Institution Coverage'!$A$2:$A$727,0)),0))</f>
        <v/>
      </c>
      <c r="D619" s="2" t="str">
        <f>IF($I619="","",IFERROR(INDEX('UK Institution Coverage'!$J$2:$J$727,MATCH($I619,'UK Institution Coverage'!$A$2:$A$727,0)),0))</f>
        <v/>
      </c>
      <c r="E619" s="2" t="str">
        <f>IF($I619="","",IFERROR(INDEX('UK Institution Coverage'!$K$2:$K$727,MATCH($I619,'UK Institution Coverage'!$A$2:$A$727,0)),0))</f>
        <v/>
      </c>
      <c r="F619" s="2" t="str">
        <f>IF($I619="","",IFERROR(INDEX('UK Institution Coverage'!$M$2:$M$727,MATCH($I619,'UK Institution Coverage'!$A$2:$A$727,0)),0))</f>
        <v/>
      </c>
      <c r="G619" s="2" t="str">
        <f t="shared" si="18"/>
        <v/>
      </c>
      <c r="H619" s="2" t="str">
        <f t="shared" si="19"/>
        <v/>
      </c>
    </row>
    <row r="620" spans="1:8" ht="15" customHeight="1">
      <c r="A620" s="2"/>
      <c r="B620" s="2" t="str">
        <f>IF($I620="","",IFERROR(INDEX('UK Institution Coverage'!$E$2:$E$727,MATCH($I620,'UK Institution Coverage'!$A$2:$A$727,0)),0))</f>
        <v/>
      </c>
      <c r="C620" s="2" t="str">
        <f>IF($I620="","",IFERROR(INDEX('UK Institution Coverage'!$F$2:$F$727,MATCH($I620,'UK Institution Coverage'!$A$2:$A$727,0)),0))</f>
        <v/>
      </c>
      <c r="D620" s="2" t="str">
        <f>IF($I620="","",IFERROR(INDEX('UK Institution Coverage'!$J$2:$J$727,MATCH($I620,'UK Institution Coverage'!$A$2:$A$727,0)),0))</f>
        <v/>
      </c>
      <c r="E620" s="2" t="str">
        <f>IF($I620="","",IFERROR(INDEX('UK Institution Coverage'!$K$2:$K$727,MATCH($I620,'UK Institution Coverage'!$A$2:$A$727,0)),0))</f>
        <v/>
      </c>
      <c r="F620" s="2" t="str">
        <f>IF($I620="","",IFERROR(INDEX('UK Institution Coverage'!$M$2:$M$727,MATCH($I620,'UK Institution Coverage'!$A$2:$A$727,0)),0))</f>
        <v/>
      </c>
      <c r="G620" s="2" t="str">
        <f t="shared" si="18"/>
        <v/>
      </c>
      <c r="H620" s="2" t="str">
        <f t="shared" si="19"/>
        <v/>
      </c>
    </row>
    <row r="621" spans="1:8" ht="15" customHeight="1">
      <c r="A621" s="2"/>
      <c r="B621" s="2" t="str">
        <f>IF($I621="","",IFERROR(INDEX('UK Institution Coverage'!$E$2:$E$727,MATCH($I621,'UK Institution Coverage'!$A$2:$A$727,0)),0))</f>
        <v/>
      </c>
      <c r="C621" s="2" t="str">
        <f>IF($I621="","",IFERROR(INDEX('UK Institution Coverage'!$F$2:$F$727,MATCH($I621,'UK Institution Coverage'!$A$2:$A$727,0)),0))</f>
        <v/>
      </c>
      <c r="D621" s="2" t="str">
        <f>IF($I621="","",IFERROR(INDEX('UK Institution Coverage'!$J$2:$J$727,MATCH($I621,'UK Institution Coverage'!$A$2:$A$727,0)),0))</f>
        <v/>
      </c>
      <c r="E621" s="2" t="str">
        <f>IF($I621="","",IFERROR(INDEX('UK Institution Coverage'!$K$2:$K$727,MATCH($I621,'UK Institution Coverage'!$A$2:$A$727,0)),0))</f>
        <v/>
      </c>
      <c r="F621" s="2" t="str">
        <f>IF($I621="","",IFERROR(INDEX('UK Institution Coverage'!$M$2:$M$727,MATCH($I621,'UK Institution Coverage'!$A$2:$A$727,0)),0))</f>
        <v/>
      </c>
      <c r="G621" s="2" t="str">
        <f t="shared" si="18"/>
        <v/>
      </c>
      <c r="H621" s="2" t="str">
        <f t="shared" si="19"/>
        <v/>
      </c>
    </row>
    <row r="622" spans="1:8" ht="15" customHeight="1">
      <c r="A622" s="2"/>
      <c r="B622" s="2" t="str">
        <f>IF($I622="","",IFERROR(INDEX('UK Institution Coverage'!$E$2:$E$727,MATCH($I622,'UK Institution Coverage'!$A$2:$A$727,0)),0))</f>
        <v/>
      </c>
      <c r="C622" s="2" t="str">
        <f>IF($I622="","",IFERROR(INDEX('UK Institution Coverage'!$F$2:$F$727,MATCH($I622,'UK Institution Coverage'!$A$2:$A$727,0)),0))</f>
        <v/>
      </c>
      <c r="D622" s="2" t="str">
        <f>IF($I622="","",IFERROR(INDEX('UK Institution Coverage'!$J$2:$J$727,MATCH($I622,'UK Institution Coverage'!$A$2:$A$727,0)),0))</f>
        <v/>
      </c>
      <c r="E622" s="2" t="str">
        <f>IF($I622="","",IFERROR(INDEX('UK Institution Coverage'!$K$2:$K$727,MATCH($I622,'UK Institution Coverage'!$A$2:$A$727,0)),0))</f>
        <v/>
      </c>
      <c r="F622" s="2" t="str">
        <f>IF($I622="","",IFERROR(INDEX('UK Institution Coverage'!$M$2:$M$727,MATCH($I622,'UK Institution Coverage'!$A$2:$A$727,0)),0))</f>
        <v/>
      </c>
      <c r="G622" s="2" t="str">
        <f t="shared" si="18"/>
        <v/>
      </c>
      <c r="H622" s="2" t="str">
        <f t="shared" si="19"/>
        <v/>
      </c>
    </row>
    <row r="623" spans="1:8" ht="15" customHeight="1">
      <c r="A623" s="2"/>
      <c r="B623" s="2" t="str">
        <f>IF($I623="","",IFERROR(INDEX('UK Institution Coverage'!$E$2:$E$727,MATCH($I623,'UK Institution Coverage'!$A$2:$A$727,0)),0))</f>
        <v/>
      </c>
      <c r="C623" s="2" t="str">
        <f>IF($I623="","",IFERROR(INDEX('UK Institution Coverage'!$F$2:$F$727,MATCH($I623,'UK Institution Coverage'!$A$2:$A$727,0)),0))</f>
        <v/>
      </c>
      <c r="D623" s="2" t="str">
        <f>IF($I623="","",IFERROR(INDEX('UK Institution Coverage'!$J$2:$J$727,MATCH($I623,'UK Institution Coverage'!$A$2:$A$727,0)),0))</f>
        <v/>
      </c>
      <c r="E623" s="2" t="str">
        <f>IF($I623="","",IFERROR(INDEX('UK Institution Coverage'!$K$2:$K$727,MATCH($I623,'UK Institution Coverage'!$A$2:$A$727,0)),0))</f>
        <v/>
      </c>
      <c r="F623" s="2" t="str">
        <f>IF($I623="","",IFERROR(INDEX('UK Institution Coverage'!$M$2:$M$727,MATCH($I623,'UK Institution Coverage'!$A$2:$A$727,0)),0))</f>
        <v/>
      </c>
      <c r="G623" s="2" t="str">
        <f t="shared" si="18"/>
        <v/>
      </c>
      <c r="H623" s="2" t="str">
        <f t="shared" si="19"/>
        <v/>
      </c>
    </row>
    <row r="624" spans="1:8" ht="15" customHeight="1">
      <c r="A624" s="2"/>
      <c r="B624" s="2" t="str">
        <f>IF($I624="","",IFERROR(INDEX('UK Institution Coverage'!$E$2:$E$727,MATCH($I624,'UK Institution Coverage'!$A$2:$A$727,0)),0))</f>
        <v/>
      </c>
      <c r="C624" s="2" t="str">
        <f>IF($I624="","",IFERROR(INDEX('UK Institution Coverage'!$F$2:$F$727,MATCH($I624,'UK Institution Coverage'!$A$2:$A$727,0)),0))</f>
        <v/>
      </c>
      <c r="D624" s="2" t="str">
        <f>IF($I624="","",IFERROR(INDEX('UK Institution Coverage'!$J$2:$J$727,MATCH($I624,'UK Institution Coverage'!$A$2:$A$727,0)),0))</f>
        <v/>
      </c>
      <c r="E624" s="2" t="str">
        <f>IF($I624="","",IFERROR(INDEX('UK Institution Coverage'!$K$2:$K$727,MATCH($I624,'UK Institution Coverage'!$A$2:$A$727,0)),0))</f>
        <v/>
      </c>
      <c r="F624" s="2" t="str">
        <f>IF($I624="","",IFERROR(INDEX('UK Institution Coverage'!$M$2:$M$727,MATCH($I624,'UK Institution Coverage'!$A$2:$A$727,0)),0))</f>
        <v/>
      </c>
      <c r="G624" s="2" t="str">
        <f t="shared" si="18"/>
        <v/>
      </c>
      <c r="H624" s="2" t="str">
        <f t="shared" si="19"/>
        <v/>
      </c>
    </row>
    <row r="625" spans="1:8" ht="15" customHeight="1">
      <c r="A625" s="2"/>
      <c r="B625" s="2" t="str">
        <f>IF($I625="","",IFERROR(INDEX('UK Institution Coverage'!$E$2:$E$727,MATCH($I625,'UK Institution Coverage'!$A$2:$A$727,0)),0))</f>
        <v/>
      </c>
      <c r="C625" s="2" t="str">
        <f>IF($I625="","",IFERROR(INDEX('UK Institution Coverage'!$F$2:$F$727,MATCH($I625,'UK Institution Coverage'!$A$2:$A$727,0)),0))</f>
        <v/>
      </c>
      <c r="D625" s="2" t="str">
        <f>IF($I625="","",IFERROR(INDEX('UK Institution Coverage'!$J$2:$J$727,MATCH($I625,'UK Institution Coverage'!$A$2:$A$727,0)),0))</f>
        <v/>
      </c>
      <c r="E625" s="2" t="str">
        <f>IF($I625="","",IFERROR(INDEX('UK Institution Coverage'!$K$2:$K$727,MATCH($I625,'UK Institution Coverage'!$A$2:$A$727,0)),0))</f>
        <v/>
      </c>
      <c r="F625" s="2" t="str">
        <f>IF($I625="","",IFERROR(INDEX('UK Institution Coverage'!$M$2:$M$727,MATCH($I625,'UK Institution Coverage'!$A$2:$A$727,0)),0))</f>
        <v/>
      </c>
      <c r="G625" s="2" t="str">
        <f t="shared" si="18"/>
        <v/>
      </c>
      <c r="H625" s="2" t="str">
        <f t="shared" si="19"/>
        <v/>
      </c>
    </row>
    <row r="626" spans="1:8" ht="15" customHeight="1">
      <c r="A626" s="2"/>
      <c r="B626" s="2" t="str">
        <f>IF($I626="","",IFERROR(INDEX('UK Institution Coverage'!$E$2:$E$727,MATCH($I626,'UK Institution Coverage'!$A$2:$A$727,0)),0))</f>
        <v/>
      </c>
      <c r="C626" s="2" t="str">
        <f>IF($I626="","",IFERROR(INDEX('UK Institution Coverage'!$F$2:$F$727,MATCH($I626,'UK Institution Coverage'!$A$2:$A$727,0)),0))</f>
        <v/>
      </c>
      <c r="D626" s="2" t="str">
        <f>IF($I626="","",IFERROR(INDEX('UK Institution Coverage'!$J$2:$J$727,MATCH($I626,'UK Institution Coverage'!$A$2:$A$727,0)),0))</f>
        <v/>
      </c>
      <c r="E626" s="2" t="str">
        <f>IF($I626="","",IFERROR(INDEX('UK Institution Coverage'!$K$2:$K$727,MATCH($I626,'UK Institution Coverage'!$A$2:$A$727,0)),0))</f>
        <v/>
      </c>
      <c r="F626" s="2" t="str">
        <f>IF($I626="","",IFERROR(INDEX('UK Institution Coverage'!$M$2:$M$727,MATCH($I626,'UK Institution Coverage'!$A$2:$A$727,0)),0))</f>
        <v/>
      </c>
      <c r="G626" s="2" t="str">
        <f t="shared" si="18"/>
        <v/>
      </c>
      <c r="H626" s="2" t="str">
        <f t="shared" si="19"/>
        <v/>
      </c>
    </row>
    <row r="627" spans="1:8" ht="15" customHeight="1">
      <c r="A627" s="2"/>
      <c r="B627" s="2" t="str">
        <f>IF($I627="","",IFERROR(INDEX('UK Institution Coverage'!$E$2:$E$727,MATCH($I627,'UK Institution Coverage'!$A$2:$A$727,0)),0))</f>
        <v/>
      </c>
      <c r="C627" s="2" t="str">
        <f>IF($I627="","",IFERROR(INDEX('UK Institution Coverage'!$F$2:$F$727,MATCH($I627,'UK Institution Coverage'!$A$2:$A$727,0)),0))</f>
        <v/>
      </c>
      <c r="D627" s="2" t="str">
        <f>IF($I627="","",IFERROR(INDEX('UK Institution Coverage'!$J$2:$J$727,MATCH($I627,'UK Institution Coverage'!$A$2:$A$727,0)),0))</f>
        <v/>
      </c>
      <c r="E627" s="2" t="str">
        <f>IF($I627="","",IFERROR(INDEX('UK Institution Coverage'!$K$2:$K$727,MATCH($I627,'UK Institution Coverage'!$A$2:$A$727,0)),0))</f>
        <v/>
      </c>
      <c r="F627" s="2" t="str">
        <f>IF($I627="","",IFERROR(INDEX('UK Institution Coverage'!$M$2:$M$727,MATCH($I627,'UK Institution Coverage'!$A$2:$A$727,0)),0))</f>
        <v/>
      </c>
      <c r="G627" s="2" t="str">
        <f t="shared" si="18"/>
        <v/>
      </c>
      <c r="H627" s="2" t="str">
        <f t="shared" si="19"/>
        <v/>
      </c>
    </row>
    <row r="628" spans="1:8" ht="15" customHeight="1">
      <c r="A628" s="2"/>
      <c r="B628" s="2" t="str">
        <f>IF($I628="","",IFERROR(INDEX('UK Institution Coverage'!$E$2:$E$727,MATCH($I628,'UK Institution Coverage'!$A$2:$A$727,0)),0))</f>
        <v/>
      </c>
      <c r="C628" s="2" t="str">
        <f>IF($I628="","",IFERROR(INDEX('UK Institution Coverage'!$F$2:$F$727,MATCH($I628,'UK Institution Coverage'!$A$2:$A$727,0)),0))</f>
        <v/>
      </c>
      <c r="D628" s="2" t="str">
        <f>IF($I628="","",IFERROR(INDEX('UK Institution Coverage'!$J$2:$J$727,MATCH($I628,'UK Institution Coverage'!$A$2:$A$727,0)),0))</f>
        <v/>
      </c>
      <c r="E628" s="2" t="str">
        <f>IF($I628="","",IFERROR(INDEX('UK Institution Coverage'!$K$2:$K$727,MATCH($I628,'UK Institution Coverage'!$A$2:$A$727,0)),0))</f>
        <v/>
      </c>
      <c r="F628" s="2" t="str">
        <f>IF($I628="","",IFERROR(INDEX('UK Institution Coverage'!$M$2:$M$727,MATCH($I628,'UK Institution Coverage'!$A$2:$A$727,0)),0))</f>
        <v/>
      </c>
      <c r="G628" s="2" t="str">
        <f t="shared" si="18"/>
        <v/>
      </c>
      <c r="H628" s="2" t="str">
        <f t="shared" si="19"/>
        <v/>
      </c>
    </row>
    <row r="629" spans="1:8" ht="15" customHeight="1">
      <c r="A629" s="2"/>
      <c r="B629" s="2" t="str">
        <f>IF($I629="","",IFERROR(INDEX('UK Institution Coverage'!$E$2:$E$727,MATCH($I629,'UK Institution Coverage'!$A$2:$A$727,0)),0))</f>
        <v/>
      </c>
      <c r="C629" s="2" t="str">
        <f>IF($I629="","",IFERROR(INDEX('UK Institution Coverage'!$F$2:$F$727,MATCH($I629,'UK Institution Coverage'!$A$2:$A$727,0)),0))</f>
        <v/>
      </c>
      <c r="D629" s="2" t="str">
        <f>IF($I629="","",IFERROR(INDEX('UK Institution Coverage'!$J$2:$J$727,MATCH($I629,'UK Institution Coverage'!$A$2:$A$727,0)),0))</f>
        <v/>
      </c>
      <c r="E629" s="2" t="str">
        <f>IF($I629="","",IFERROR(INDEX('UK Institution Coverage'!$K$2:$K$727,MATCH($I629,'UK Institution Coverage'!$A$2:$A$727,0)),0))</f>
        <v/>
      </c>
      <c r="F629" s="2" t="str">
        <f>IF($I629="","",IFERROR(INDEX('UK Institution Coverage'!$M$2:$M$727,MATCH($I629,'UK Institution Coverage'!$A$2:$A$727,0)),0))</f>
        <v/>
      </c>
      <c r="G629" s="2" t="str">
        <f t="shared" si="18"/>
        <v/>
      </c>
      <c r="H629" s="2" t="str">
        <f t="shared" si="19"/>
        <v/>
      </c>
    </row>
    <row r="630" spans="1:8" ht="15" customHeight="1">
      <c r="A630" s="2"/>
      <c r="B630" s="2" t="str">
        <f>IF($I630="","",IFERROR(INDEX('UK Institution Coverage'!$E$2:$E$727,MATCH($I630,'UK Institution Coverage'!$A$2:$A$727,0)),0))</f>
        <v/>
      </c>
      <c r="C630" s="2" t="str">
        <f>IF($I630="","",IFERROR(INDEX('UK Institution Coverage'!$F$2:$F$727,MATCH($I630,'UK Institution Coverage'!$A$2:$A$727,0)),0))</f>
        <v/>
      </c>
      <c r="D630" s="2" t="str">
        <f>IF($I630="","",IFERROR(INDEX('UK Institution Coverage'!$J$2:$J$727,MATCH($I630,'UK Institution Coverage'!$A$2:$A$727,0)),0))</f>
        <v/>
      </c>
      <c r="E630" s="2" t="str">
        <f>IF($I630="","",IFERROR(INDEX('UK Institution Coverage'!$K$2:$K$727,MATCH($I630,'UK Institution Coverage'!$A$2:$A$727,0)),0))</f>
        <v/>
      </c>
      <c r="F630" s="2" t="str">
        <f>IF($I630="","",IFERROR(INDEX('UK Institution Coverage'!$M$2:$M$727,MATCH($I630,'UK Institution Coverage'!$A$2:$A$727,0)),0))</f>
        <v/>
      </c>
      <c r="G630" s="2" t="str">
        <f t="shared" si="18"/>
        <v/>
      </c>
      <c r="H630" s="2" t="str">
        <f t="shared" si="19"/>
        <v/>
      </c>
    </row>
    <row r="631" spans="1:8" ht="15" customHeight="1">
      <c r="A631" s="2"/>
      <c r="B631" s="2" t="str">
        <f>IF($I631="","",IFERROR(INDEX('UK Institution Coverage'!$E$2:$E$727,MATCH($I631,'UK Institution Coverage'!$A$2:$A$727,0)),0))</f>
        <v/>
      </c>
      <c r="C631" s="2" t="str">
        <f>IF($I631="","",IFERROR(INDEX('UK Institution Coverage'!$F$2:$F$727,MATCH($I631,'UK Institution Coverage'!$A$2:$A$727,0)),0))</f>
        <v/>
      </c>
      <c r="D631" s="2" t="str">
        <f>IF($I631="","",IFERROR(INDEX('UK Institution Coverage'!$J$2:$J$727,MATCH($I631,'UK Institution Coverage'!$A$2:$A$727,0)),0))</f>
        <v/>
      </c>
      <c r="E631" s="2" t="str">
        <f>IF($I631="","",IFERROR(INDEX('UK Institution Coverage'!$K$2:$K$727,MATCH($I631,'UK Institution Coverage'!$A$2:$A$727,0)),0))</f>
        <v/>
      </c>
      <c r="F631" s="2" t="str">
        <f>IF($I631="","",IFERROR(INDEX('UK Institution Coverage'!$M$2:$M$727,MATCH($I631,'UK Institution Coverage'!$A$2:$A$727,0)),0))</f>
        <v/>
      </c>
      <c r="G631" s="2" t="str">
        <f t="shared" si="18"/>
        <v/>
      </c>
      <c r="H631" s="2" t="str">
        <f t="shared" si="19"/>
        <v/>
      </c>
    </row>
    <row r="632" spans="1:8" ht="15" customHeight="1">
      <c r="A632" s="2"/>
      <c r="B632" s="2" t="str">
        <f>IF($I632="","",IFERROR(INDEX('UK Institution Coverage'!$E$2:$E$727,MATCH($I632,'UK Institution Coverage'!$A$2:$A$727,0)),0))</f>
        <v/>
      </c>
      <c r="C632" s="2" t="str">
        <f>IF($I632="","",IFERROR(INDEX('UK Institution Coverage'!$F$2:$F$727,MATCH($I632,'UK Institution Coverage'!$A$2:$A$727,0)),0))</f>
        <v/>
      </c>
      <c r="D632" s="2" t="str">
        <f>IF($I632="","",IFERROR(INDEX('UK Institution Coverage'!$J$2:$J$727,MATCH($I632,'UK Institution Coverage'!$A$2:$A$727,0)),0))</f>
        <v/>
      </c>
      <c r="E632" s="2" t="str">
        <f>IF($I632="","",IFERROR(INDEX('UK Institution Coverage'!$K$2:$K$727,MATCH($I632,'UK Institution Coverage'!$A$2:$A$727,0)),0))</f>
        <v/>
      </c>
      <c r="F632" s="2" t="str">
        <f>IF($I632="","",IFERROR(INDEX('UK Institution Coverage'!$M$2:$M$727,MATCH($I632,'UK Institution Coverage'!$A$2:$A$727,0)),0))</f>
        <v/>
      </c>
      <c r="G632" s="2" t="str">
        <f t="shared" si="18"/>
        <v/>
      </c>
      <c r="H632" s="2" t="str">
        <f t="shared" si="19"/>
        <v/>
      </c>
    </row>
    <row r="633" spans="1:8" ht="15" customHeight="1">
      <c r="A633" s="2"/>
      <c r="B633" s="2" t="str">
        <f>IF($I633="","",IFERROR(INDEX('UK Institution Coverage'!$E$2:$E$727,MATCH($I633,'UK Institution Coverage'!$A$2:$A$727,0)),0))</f>
        <v/>
      </c>
      <c r="C633" s="2" t="str">
        <f>IF($I633="","",IFERROR(INDEX('UK Institution Coverage'!$F$2:$F$727,MATCH($I633,'UK Institution Coverage'!$A$2:$A$727,0)),0))</f>
        <v/>
      </c>
      <c r="D633" s="2" t="str">
        <f>IF($I633="","",IFERROR(INDEX('UK Institution Coverage'!$J$2:$J$727,MATCH($I633,'UK Institution Coverage'!$A$2:$A$727,0)),0))</f>
        <v/>
      </c>
      <c r="E633" s="2" t="str">
        <f>IF($I633="","",IFERROR(INDEX('UK Institution Coverage'!$K$2:$K$727,MATCH($I633,'UK Institution Coverage'!$A$2:$A$727,0)),0))</f>
        <v/>
      </c>
      <c r="F633" s="2" t="str">
        <f>IF($I633="","",IFERROR(INDEX('UK Institution Coverage'!$M$2:$M$727,MATCH($I633,'UK Institution Coverage'!$A$2:$A$727,0)),0))</f>
        <v/>
      </c>
      <c r="G633" s="2" t="str">
        <f t="shared" si="18"/>
        <v/>
      </c>
      <c r="H633" s="2" t="str">
        <f t="shared" si="19"/>
        <v/>
      </c>
    </row>
    <row r="634" spans="1:8" ht="15" customHeight="1">
      <c r="A634" s="2"/>
      <c r="B634" s="2" t="str">
        <f>IF($I634="","",IFERROR(INDEX('UK Institution Coverage'!$E$2:$E$727,MATCH($I634,'UK Institution Coverage'!$A$2:$A$727,0)),0))</f>
        <v/>
      </c>
      <c r="C634" s="2" t="str">
        <f>IF($I634="","",IFERROR(INDEX('UK Institution Coverage'!$F$2:$F$727,MATCH($I634,'UK Institution Coverage'!$A$2:$A$727,0)),0))</f>
        <v/>
      </c>
      <c r="D634" s="2" t="str">
        <f>IF($I634="","",IFERROR(INDEX('UK Institution Coverage'!$J$2:$J$727,MATCH($I634,'UK Institution Coverage'!$A$2:$A$727,0)),0))</f>
        <v/>
      </c>
      <c r="E634" s="2" t="str">
        <f>IF($I634="","",IFERROR(INDEX('UK Institution Coverage'!$K$2:$K$727,MATCH($I634,'UK Institution Coverage'!$A$2:$A$727,0)),0))</f>
        <v/>
      </c>
      <c r="F634" s="2" t="str">
        <f>IF($I634="","",IFERROR(INDEX('UK Institution Coverage'!$M$2:$M$727,MATCH($I634,'UK Institution Coverage'!$A$2:$A$727,0)),0))</f>
        <v/>
      </c>
      <c r="G634" s="2" t="str">
        <f t="shared" si="18"/>
        <v/>
      </c>
      <c r="H634" s="2" t="str">
        <f t="shared" si="19"/>
        <v/>
      </c>
    </row>
    <row r="635" spans="1:8" ht="15" customHeight="1">
      <c r="A635" s="2"/>
      <c r="B635" s="2" t="str">
        <f>IF($I635="","",IFERROR(INDEX('UK Institution Coverage'!$E$2:$E$727,MATCH($I635,'UK Institution Coverage'!$A$2:$A$727,0)),0))</f>
        <v/>
      </c>
      <c r="C635" s="2" t="str">
        <f>IF($I635="","",IFERROR(INDEX('UK Institution Coverage'!$F$2:$F$727,MATCH($I635,'UK Institution Coverage'!$A$2:$A$727,0)),0))</f>
        <v/>
      </c>
      <c r="D635" s="2" t="str">
        <f>IF($I635="","",IFERROR(INDEX('UK Institution Coverage'!$J$2:$J$727,MATCH($I635,'UK Institution Coverage'!$A$2:$A$727,0)),0))</f>
        <v/>
      </c>
      <c r="E635" s="2" t="str">
        <f>IF($I635="","",IFERROR(INDEX('UK Institution Coverage'!$K$2:$K$727,MATCH($I635,'UK Institution Coverage'!$A$2:$A$727,0)),0))</f>
        <v/>
      </c>
      <c r="F635" s="2" t="str">
        <f>IF($I635="","",IFERROR(INDEX('UK Institution Coverage'!$M$2:$M$727,MATCH($I635,'UK Institution Coverage'!$A$2:$A$727,0)),0))</f>
        <v/>
      </c>
      <c r="G635" s="2" t="str">
        <f t="shared" si="18"/>
        <v/>
      </c>
      <c r="H635" s="2" t="str">
        <f t="shared" si="19"/>
        <v/>
      </c>
    </row>
    <row r="636" spans="1:8" ht="15" customHeight="1">
      <c r="A636" s="2"/>
      <c r="B636" s="2" t="str">
        <f>IF($I636="","",IFERROR(INDEX('UK Institution Coverage'!$E$2:$E$727,MATCH($I636,'UK Institution Coverage'!$A$2:$A$727,0)),0))</f>
        <v/>
      </c>
      <c r="C636" s="2" t="str">
        <f>IF($I636="","",IFERROR(INDEX('UK Institution Coverage'!$F$2:$F$727,MATCH($I636,'UK Institution Coverage'!$A$2:$A$727,0)),0))</f>
        <v/>
      </c>
      <c r="D636" s="2" t="str">
        <f>IF($I636="","",IFERROR(INDEX('UK Institution Coverage'!$J$2:$J$727,MATCH($I636,'UK Institution Coverage'!$A$2:$A$727,0)),0))</f>
        <v/>
      </c>
      <c r="E636" s="2" t="str">
        <f>IF($I636="","",IFERROR(INDEX('UK Institution Coverage'!$K$2:$K$727,MATCH($I636,'UK Institution Coverage'!$A$2:$A$727,0)),0))</f>
        <v/>
      </c>
      <c r="F636" s="2" t="str">
        <f>IF($I636="","",IFERROR(INDEX('UK Institution Coverage'!$M$2:$M$727,MATCH($I636,'UK Institution Coverage'!$A$2:$A$727,0)),0))</f>
        <v/>
      </c>
      <c r="G636" s="2" t="str">
        <f t="shared" si="18"/>
        <v/>
      </c>
      <c r="H636" s="2" t="str">
        <f t="shared" si="19"/>
        <v/>
      </c>
    </row>
    <row r="637" spans="1:8" ht="15" customHeight="1">
      <c r="A637" s="2"/>
      <c r="B637" s="2" t="str">
        <f>IF($I637="","",IFERROR(INDEX('UK Institution Coverage'!$E$2:$E$727,MATCH($I637,'UK Institution Coverage'!$A$2:$A$727,0)),0))</f>
        <v/>
      </c>
      <c r="C637" s="2" t="str">
        <f>IF($I637="","",IFERROR(INDEX('UK Institution Coverage'!$F$2:$F$727,MATCH($I637,'UK Institution Coverage'!$A$2:$A$727,0)),0))</f>
        <v/>
      </c>
      <c r="D637" s="2" t="str">
        <f>IF($I637="","",IFERROR(INDEX('UK Institution Coverage'!$J$2:$J$727,MATCH($I637,'UK Institution Coverage'!$A$2:$A$727,0)),0))</f>
        <v/>
      </c>
      <c r="E637" s="2" t="str">
        <f>IF($I637="","",IFERROR(INDEX('UK Institution Coverage'!$K$2:$K$727,MATCH($I637,'UK Institution Coverage'!$A$2:$A$727,0)),0))</f>
        <v/>
      </c>
      <c r="F637" s="2" t="str">
        <f>IF($I637="","",IFERROR(INDEX('UK Institution Coverage'!$M$2:$M$727,MATCH($I637,'UK Institution Coverage'!$A$2:$A$727,0)),0))</f>
        <v/>
      </c>
      <c r="G637" s="2" t="str">
        <f t="shared" si="18"/>
        <v/>
      </c>
      <c r="H637" s="2" t="str">
        <f t="shared" si="19"/>
        <v/>
      </c>
    </row>
    <row r="638" spans="1:8" ht="15" customHeight="1">
      <c r="A638" s="2"/>
      <c r="B638" s="2" t="str">
        <f>IF($I638="","",IFERROR(INDEX('UK Institution Coverage'!$E$2:$E$727,MATCH($I638,'UK Institution Coverage'!$A$2:$A$727,0)),0))</f>
        <v/>
      </c>
      <c r="C638" s="2" t="str">
        <f>IF($I638="","",IFERROR(INDEX('UK Institution Coverage'!$F$2:$F$727,MATCH($I638,'UK Institution Coverage'!$A$2:$A$727,0)),0))</f>
        <v/>
      </c>
      <c r="D638" s="2" t="str">
        <f>IF($I638="","",IFERROR(INDEX('UK Institution Coverage'!$J$2:$J$727,MATCH($I638,'UK Institution Coverage'!$A$2:$A$727,0)),0))</f>
        <v/>
      </c>
      <c r="E638" s="2" t="str">
        <f>IF($I638="","",IFERROR(INDEX('UK Institution Coverage'!$K$2:$K$727,MATCH($I638,'UK Institution Coverage'!$A$2:$A$727,0)),0))</f>
        <v/>
      </c>
      <c r="F638" s="2" t="str">
        <f>IF($I638="","",IFERROR(INDEX('UK Institution Coverage'!$M$2:$M$727,MATCH($I638,'UK Institution Coverage'!$A$2:$A$727,0)),0))</f>
        <v/>
      </c>
      <c r="G638" s="2" t="str">
        <f t="shared" si="18"/>
        <v/>
      </c>
      <c r="H638" s="2" t="str">
        <f t="shared" si="19"/>
        <v/>
      </c>
    </row>
    <row r="639" spans="1:8" ht="15" customHeight="1">
      <c r="A639" s="2"/>
      <c r="B639" s="2" t="str">
        <f>IF($I639="","",IFERROR(INDEX('UK Institution Coverage'!$E$2:$E$727,MATCH($I639,'UK Institution Coverage'!$A$2:$A$727,0)),0))</f>
        <v/>
      </c>
      <c r="C639" s="2" t="str">
        <f>IF($I639="","",IFERROR(INDEX('UK Institution Coverage'!$F$2:$F$727,MATCH($I639,'UK Institution Coverage'!$A$2:$A$727,0)),0))</f>
        <v/>
      </c>
      <c r="D639" s="2" t="str">
        <f>IF($I639="","",IFERROR(INDEX('UK Institution Coverage'!$J$2:$J$727,MATCH($I639,'UK Institution Coverage'!$A$2:$A$727,0)),0))</f>
        <v/>
      </c>
      <c r="E639" s="2" t="str">
        <f>IF($I639="","",IFERROR(INDEX('UK Institution Coverage'!$K$2:$K$727,MATCH($I639,'UK Institution Coverage'!$A$2:$A$727,0)),0))</f>
        <v/>
      </c>
      <c r="F639" s="2" t="str">
        <f>IF($I639="","",IFERROR(INDEX('UK Institution Coverage'!$M$2:$M$727,MATCH($I639,'UK Institution Coverage'!$A$2:$A$727,0)),0))</f>
        <v/>
      </c>
      <c r="G639" s="2" t="str">
        <f t="shared" si="18"/>
        <v/>
      </c>
      <c r="H639" s="2" t="str">
        <f t="shared" si="19"/>
        <v/>
      </c>
    </row>
    <row r="640" spans="1:8" ht="15" customHeight="1">
      <c r="A640" s="2"/>
      <c r="B640" s="2" t="str">
        <f>IF($I640="","",IFERROR(INDEX('UK Institution Coverage'!$E$2:$E$727,MATCH($I640,'UK Institution Coverage'!$A$2:$A$727,0)),0))</f>
        <v/>
      </c>
      <c r="C640" s="2" t="str">
        <f>IF($I640="","",IFERROR(INDEX('UK Institution Coverage'!$F$2:$F$727,MATCH($I640,'UK Institution Coverage'!$A$2:$A$727,0)),0))</f>
        <v/>
      </c>
      <c r="D640" s="2" t="str">
        <f>IF($I640="","",IFERROR(INDEX('UK Institution Coverage'!$J$2:$J$727,MATCH($I640,'UK Institution Coverage'!$A$2:$A$727,0)),0))</f>
        <v/>
      </c>
      <c r="E640" s="2" t="str">
        <f>IF($I640="","",IFERROR(INDEX('UK Institution Coverage'!$K$2:$K$727,MATCH($I640,'UK Institution Coverage'!$A$2:$A$727,0)),0))</f>
        <v/>
      </c>
      <c r="F640" s="2" t="str">
        <f>IF($I640="","",IFERROR(INDEX('UK Institution Coverage'!$M$2:$M$727,MATCH($I640,'UK Institution Coverage'!$A$2:$A$727,0)),0))</f>
        <v/>
      </c>
      <c r="G640" s="2" t="str">
        <f t="shared" si="18"/>
        <v/>
      </c>
      <c r="H640" s="2" t="str">
        <f t="shared" si="19"/>
        <v/>
      </c>
    </row>
    <row r="641" spans="1:8" ht="15" customHeight="1">
      <c r="A641" s="2"/>
      <c r="B641" s="2" t="str">
        <f>IF($I641="","",IFERROR(INDEX('UK Institution Coverage'!$E$2:$E$727,MATCH($I641,'UK Institution Coverage'!$A$2:$A$727,0)),0))</f>
        <v/>
      </c>
      <c r="C641" s="2" t="str">
        <f>IF($I641="","",IFERROR(INDEX('UK Institution Coverage'!$F$2:$F$727,MATCH($I641,'UK Institution Coverage'!$A$2:$A$727,0)),0))</f>
        <v/>
      </c>
      <c r="D641" s="2" t="str">
        <f>IF($I641="","",IFERROR(INDEX('UK Institution Coverage'!$J$2:$J$727,MATCH($I641,'UK Institution Coverage'!$A$2:$A$727,0)),0))</f>
        <v/>
      </c>
      <c r="E641" s="2" t="str">
        <f>IF($I641="","",IFERROR(INDEX('UK Institution Coverage'!$K$2:$K$727,MATCH($I641,'UK Institution Coverage'!$A$2:$A$727,0)),0))</f>
        <v/>
      </c>
      <c r="F641" s="2" t="str">
        <f>IF($I641="","",IFERROR(INDEX('UK Institution Coverage'!$M$2:$M$727,MATCH($I641,'UK Institution Coverage'!$A$2:$A$727,0)),0))</f>
        <v/>
      </c>
      <c r="G641" s="2" t="str">
        <f t="shared" si="18"/>
        <v/>
      </c>
      <c r="H641" s="2" t="str">
        <f t="shared" si="19"/>
        <v/>
      </c>
    </row>
    <row r="642" spans="1:8" ht="15" customHeight="1">
      <c r="A642" s="2"/>
      <c r="B642" s="2" t="str">
        <f>IF($I642="","",IFERROR(INDEX('UK Institution Coverage'!$E$2:$E$727,MATCH($I642,'UK Institution Coverage'!$A$2:$A$727,0)),0))</f>
        <v/>
      </c>
      <c r="C642" s="2" t="str">
        <f>IF($I642="","",IFERROR(INDEX('UK Institution Coverage'!$F$2:$F$727,MATCH($I642,'UK Institution Coverage'!$A$2:$A$727,0)),0))</f>
        <v/>
      </c>
      <c r="D642" s="2" t="str">
        <f>IF($I642="","",IFERROR(INDEX('UK Institution Coverage'!$J$2:$J$727,MATCH($I642,'UK Institution Coverage'!$A$2:$A$727,0)),0))</f>
        <v/>
      </c>
      <c r="E642" s="2" t="str">
        <f>IF($I642="","",IFERROR(INDEX('UK Institution Coverage'!$K$2:$K$727,MATCH($I642,'UK Institution Coverage'!$A$2:$A$727,0)),0))</f>
        <v/>
      </c>
      <c r="F642" s="2" t="str">
        <f>IF($I642="","",IFERROR(INDEX('UK Institution Coverage'!$M$2:$M$727,MATCH($I642,'UK Institution Coverage'!$A$2:$A$727,0)),0))</f>
        <v/>
      </c>
      <c r="G642" s="2" t="str">
        <f t="shared" si="18"/>
        <v/>
      </c>
      <c r="H642" s="2" t="str">
        <f t="shared" si="19"/>
        <v/>
      </c>
    </row>
    <row r="643" spans="1:8" ht="15" customHeight="1">
      <c r="A643" s="2"/>
      <c r="B643" s="2" t="str">
        <f>IF($I643="","",IFERROR(INDEX('UK Institution Coverage'!$E$2:$E$727,MATCH($I643,'UK Institution Coverage'!$A$2:$A$727,0)),0))</f>
        <v/>
      </c>
      <c r="C643" s="2" t="str">
        <f>IF($I643="","",IFERROR(INDEX('UK Institution Coverage'!$F$2:$F$727,MATCH($I643,'UK Institution Coverage'!$A$2:$A$727,0)),0))</f>
        <v/>
      </c>
      <c r="D643" s="2" t="str">
        <f>IF($I643="","",IFERROR(INDEX('UK Institution Coverage'!$J$2:$J$727,MATCH($I643,'UK Institution Coverage'!$A$2:$A$727,0)),0))</f>
        <v/>
      </c>
      <c r="E643" s="2" t="str">
        <f>IF($I643="","",IFERROR(INDEX('UK Institution Coverage'!$K$2:$K$727,MATCH($I643,'UK Institution Coverage'!$A$2:$A$727,0)),0))</f>
        <v/>
      </c>
      <c r="F643" s="2" t="str">
        <f>IF($I643="","",IFERROR(INDEX('UK Institution Coverage'!$M$2:$M$727,MATCH($I643,'UK Institution Coverage'!$A$2:$A$727,0)),0))</f>
        <v/>
      </c>
      <c r="G643" s="2" t="str">
        <f t="shared" ref="G643:G706" si="20">IF($I643="","",IF($F643=3,"complete",IF($C643=0,"Research  ","")&amp;IF($D643=0,"Finance  ","")&amp;IF($E643=0,"IT/Systems","")))</f>
        <v/>
      </c>
      <c r="H643" s="2" t="str">
        <f t="shared" ref="H643:H706" si="21">IF($I643="","",IF($F643=3,"-",IF($B643&gt;=20,"1 - high",IF($B643&gt;=5,"2 - medium","3 - low"))))</f>
        <v/>
      </c>
    </row>
    <row r="644" spans="1:8" ht="15" customHeight="1">
      <c r="A644" s="2"/>
      <c r="B644" s="2" t="str">
        <f>IF($I644="","",IFERROR(INDEX('UK Institution Coverage'!$E$2:$E$727,MATCH($I644,'UK Institution Coverage'!$A$2:$A$727,0)),0))</f>
        <v/>
      </c>
      <c r="C644" s="2" t="str">
        <f>IF($I644="","",IFERROR(INDEX('UK Institution Coverage'!$F$2:$F$727,MATCH($I644,'UK Institution Coverage'!$A$2:$A$727,0)),0))</f>
        <v/>
      </c>
      <c r="D644" s="2" t="str">
        <f>IF($I644="","",IFERROR(INDEX('UK Institution Coverage'!$J$2:$J$727,MATCH($I644,'UK Institution Coverage'!$A$2:$A$727,0)),0))</f>
        <v/>
      </c>
      <c r="E644" s="2" t="str">
        <f>IF($I644="","",IFERROR(INDEX('UK Institution Coverage'!$K$2:$K$727,MATCH($I644,'UK Institution Coverage'!$A$2:$A$727,0)),0))</f>
        <v/>
      </c>
      <c r="F644" s="2" t="str">
        <f>IF($I644="","",IFERROR(INDEX('UK Institution Coverage'!$M$2:$M$727,MATCH($I644,'UK Institution Coverage'!$A$2:$A$727,0)),0))</f>
        <v/>
      </c>
      <c r="G644" s="2" t="str">
        <f t="shared" si="20"/>
        <v/>
      </c>
      <c r="H644" s="2" t="str">
        <f t="shared" si="21"/>
        <v/>
      </c>
    </row>
    <row r="645" spans="1:8" ht="15" customHeight="1">
      <c r="A645" s="2"/>
      <c r="B645" s="2" t="str">
        <f>IF($I645="","",IFERROR(INDEX('UK Institution Coverage'!$E$2:$E$727,MATCH($I645,'UK Institution Coverage'!$A$2:$A$727,0)),0))</f>
        <v/>
      </c>
      <c r="C645" s="2" t="str">
        <f>IF($I645="","",IFERROR(INDEX('UK Institution Coverage'!$F$2:$F$727,MATCH($I645,'UK Institution Coverage'!$A$2:$A$727,0)),0))</f>
        <v/>
      </c>
      <c r="D645" s="2" t="str">
        <f>IF($I645="","",IFERROR(INDEX('UK Institution Coverage'!$J$2:$J$727,MATCH($I645,'UK Institution Coverage'!$A$2:$A$727,0)),0))</f>
        <v/>
      </c>
      <c r="E645" s="2" t="str">
        <f>IF($I645="","",IFERROR(INDEX('UK Institution Coverage'!$K$2:$K$727,MATCH($I645,'UK Institution Coverage'!$A$2:$A$727,0)),0))</f>
        <v/>
      </c>
      <c r="F645" s="2" t="str">
        <f>IF($I645="","",IFERROR(INDEX('UK Institution Coverage'!$M$2:$M$727,MATCH($I645,'UK Institution Coverage'!$A$2:$A$727,0)),0))</f>
        <v/>
      </c>
      <c r="G645" s="2" t="str">
        <f t="shared" si="20"/>
        <v/>
      </c>
      <c r="H645" s="2" t="str">
        <f t="shared" si="21"/>
        <v/>
      </c>
    </row>
    <row r="646" spans="1:8" ht="15" customHeight="1">
      <c r="A646" s="2"/>
      <c r="B646" s="2" t="str">
        <f>IF($I646="","",IFERROR(INDEX('UK Institution Coverage'!$E$2:$E$727,MATCH($I646,'UK Institution Coverage'!$A$2:$A$727,0)),0))</f>
        <v/>
      </c>
      <c r="C646" s="2" t="str">
        <f>IF($I646="","",IFERROR(INDEX('UK Institution Coverage'!$F$2:$F$727,MATCH($I646,'UK Institution Coverage'!$A$2:$A$727,0)),0))</f>
        <v/>
      </c>
      <c r="D646" s="2" t="str">
        <f>IF($I646="","",IFERROR(INDEX('UK Institution Coverage'!$J$2:$J$727,MATCH($I646,'UK Institution Coverage'!$A$2:$A$727,0)),0))</f>
        <v/>
      </c>
      <c r="E646" s="2" t="str">
        <f>IF($I646="","",IFERROR(INDEX('UK Institution Coverage'!$K$2:$K$727,MATCH($I646,'UK Institution Coverage'!$A$2:$A$727,0)),0))</f>
        <v/>
      </c>
      <c r="F646" s="2" t="str">
        <f>IF($I646="","",IFERROR(INDEX('UK Institution Coverage'!$M$2:$M$727,MATCH($I646,'UK Institution Coverage'!$A$2:$A$727,0)),0))</f>
        <v/>
      </c>
      <c r="G646" s="2" t="str">
        <f t="shared" si="20"/>
        <v/>
      </c>
      <c r="H646" s="2" t="str">
        <f t="shared" si="21"/>
        <v/>
      </c>
    </row>
    <row r="647" spans="1:8" ht="15" customHeight="1">
      <c r="A647" s="2"/>
      <c r="B647" s="2" t="str">
        <f>IF($I647="","",IFERROR(INDEX('UK Institution Coverage'!$E$2:$E$727,MATCH($I647,'UK Institution Coverage'!$A$2:$A$727,0)),0))</f>
        <v/>
      </c>
      <c r="C647" s="2" t="str">
        <f>IF($I647="","",IFERROR(INDEX('UK Institution Coverage'!$F$2:$F$727,MATCH($I647,'UK Institution Coverage'!$A$2:$A$727,0)),0))</f>
        <v/>
      </c>
      <c r="D647" s="2" t="str">
        <f>IF($I647="","",IFERROR(INDEX('UK Institution Coverage'!$J$2:$J$727,MATCH($I647,'UK Institution Coverage'!$A$2:$A$727,0)),0))</f>
        <v/>
      </c>
      <c r="E647" s="2" t="str">
        <f>IF($I647="","",IFERROR(INDEX('UK Institution Coverage'!$K$2:$K$727,MATCH($I647,'UK Institution Coverage'!$A$2:$A$727,0)),0))</f>
        <v/>
      </c>
      <c r="F647" s="2" t="str">
        <f>IF($I647="","",IFERROR(INDEX('UK Institution Coverage'!$M$2:$M$727,MATCH($I647,'UK Institution Coverage'!$A$2:$A$727,0)),0))</f>
        <v/>
      </c>
      <c r="G647" s="2" t="str">
        <f t="shared" si="20"/>
        <v/>
      </c>
      <c r="H647" s="2" t="str">
        <f t="shared" si="21"/>
        <v/>
      </c>
    </row>
    <row r="648" spans="1:8" ht="15" customHeight="1">
      <c r="A648" s="2"/>
      <c r="B648" s="2" t="str">
        <f>IF($I648="","",IFERROR(INDEX('UK Institution Coverage'!$E$2:$E$727,MATCH($I648,'UK Institution Coverage'!$A$2:$A$727,0)),0))</f>
        <v/>
      </c>
      <c r="C648" s="2" t="str">
        <f>IF($I648="","",IFERROR(INDEX('UK Institution Coverage'!$F$2:$F$727,MATCH($I648,'UK Institution Coverage'!$A$2:$A$727,0)),0))</f>
        <v/>
      </c>
      <c r="D648" s="2" t="str">
        <f>IF($I648="","",IFERROR(INDEX('UK Institution Coverage'!$J$2:$J$727,MATCH($I648,'UK Institution Coverage'!$A$2:$A$727,0)),0))</f>
        <v/>
      </c>
      <c r="E648" s="2" t="str">
        <f>IF($I648="","",IFERROR(INDEX('UK Institution Coverage'!$K$2:$K$727,MATCH($I648,'UK Institution Coverage'!$A$2:$A$727,0)),0))</f>
        <v/>
      </c>
      <c r="F648" s="2" t="str">
        <f>IF($I648="","",IFERROR(INDEX('UK Institution Coverage'!$M$2:$M$727,MATCH($I648,'UK Institution Coverage'!$A$2:$A$727,0)),0))</f>
        <v/>
      </c>
      <c r="G648" s="2" t="str">
        <f t="shared" si="20"/>
        <v/>
      </c>
      <c r="H648" s="2" t="str">
        <f t="shared" si="21"/>
        <v/>
      </c>
    </row>
    <row r="649" spans="1:8" ht="15" customHeight="1">
      <c r="A649" s="2"/>
      <c r="B649" s="2" t="str">
        <f>IF($I649="","",IFERROR(INDEX('UK Institution Coverage'!$E$2:$E$727,MATCH($I649,'UK Institution Coverage'!$A$2:$A$727,0)),0))</f>
        <v/>
      </c>
      <c r="C649" s="2" t="str">
        <f>IF($I649="","",IFERROR(INDEX('UK Institution Coverage'!$F$2:$F$727,MATCH($I649,'UK Institution Coverage'!$A$2:$A$727,0)),0))</f>
        <v/>
      </c>
      <c r="D649" s="2" t="str">
        <f>IF($I649="","",IFERROR(INDEX('UK Institution Coverage'!$J$2:$J$727,MATCH($I649,'UK Institution Coverage'!$A$2:$A$727,0)),0))</f>
        <v/>
      </c>
      <c r="E649" s="2" t="str">
        <f>IF($I649="","",IFERROR(INDEX('UK Institution Coverage'!$K$2:$K$727,MATCH($I649,'UK Institution Coverage'!$A$2:$A$727,0)),0))</f>
        <v/>
      </c>
      <c r="F649" s="2" t="str">
        <f>IF($I649="","",IFERROR(INDEX('UK Institution Coverage'!$M$2:$M$727,MATCH($I649,'UK Institution Coverage'!$A$2:$A$727,0)),0))</f>
        <v/>
      </c>
      <c r="G649" s="2" t="str">
        <f t="shared" si="20"/>
        <v/>
      </c>
      <c r="H649" s="2" t="str">
        <f t="shared" si="21"/>
        <v/>
      </c>
    </row>
    <row r="650" spans="1:8" ht="15" customHeight="1">
      <c r="A650" s="2"/>
      <c r="B650" s="2" t="str">
        <f>IF($I650="","",IFERROR(INDEX('UK Institution Coverage'!$E$2:$E$727,MATCH($I650,'UK Institution Coverage'!$A$2:$A$727,0)),0))</f>
        <v/>
      </c>
      <c r="C650" s="2" t="str">
        <f>IF($I650="","",IFERROR(INDEX('UK Institution Coverage'!$F$2:$F$727,MATCH($I650,'UK Institution Coverage'!$A$2:$A$727,0)),0))</f>
        <v/>
      </c>
      <c r="D650" s="2" t="str">
        <f>IF($I650="","",IFERROR(INDEX('UK Institution Coverage'!$J$2:$J$727,MATCH($I650,'UK Institution Coverage'!$A$2:$A$727,0)),0))</f>
        <v/>
      </c>
      <c r="E650" s="2" t="str">
        <f>IF($I650="","",IFERROR(INDEX('UK Institution Coverage'!$K$2:$K$727,MATCH($I650,'UK Institution Coverage'!$A$2:$A$727,0)),0))</f>
        <v/>
      </c>
      <c r="F650" s="2" t="str">
        <f>IF($I650="","",IFERROR(INDEX('UK Institution Coverage'!$M$2:$M$727,MATCH($I650,'UK Institution Coverage'!$A$2:$A$727,0)),0))</f>
        <v/>
      </c>
      <c r="G650" s="2" t="str">
        <f t="shared" si="20"/>
        <v/>
      </c>
      <c r="H650" s="2" t="str">
        <f t="shared" si="21"/>
        <v/>
      </c>
    </row>
    <row r="651" spans="1:8" ht="15" customHeight="1">
      <c r="A651" s="2"/>
      <c r="B651" s="2" t="str">
        <f>IF($I651="","",IFERROR(INDEX('UK Institution Coverage'!$E$2:$E$727,MATCH($I651,'UK Institution Coverage'!$A$2:$A$727,0)),0))</f>
        <v/>
      </c>
      <c r="C651" s="2" t="str">
        <f>IF($I651="","",IFERROR(INDEX('UK Institution Coverage'!$F$2:$F$727,MATCH($I651,'UK Institution Coverage'!$A$2:$A$727,0)),0))</f>
        <v/>
      </c>
      <c r="D651" s="2" t="str">
        <f>IF($I651="","",IFERROR(INDEX('UK Institution Coverage'!$J$2:$J$727,MATCH($I651,'UK Institution Coverage'!$A$2:$A$727,0)),0))</f>
        <v/>
      </c>
      <c r="E651" s="2" t="str">
        <f>IF($I651="","",IFERROR(INDEX('UK Institution Coverage'!$K$2:$K$727,MATCH($I651,'UK Institution Coverage'!$A$2:$A$727,0)),0))</f>
        <v/>
      </c>
      <c r="F651" s="2" t="str">
        <f>IF($I651="","",IFERROR(INDEX('UK Institution Coverage'!$M$2:$M$727,MATCH($I651,'UK Institution Coverage'!$A$2:$A$727,0)),0))</f>
        <v/>
      </c>
      <c r="G651" s="2" t="str">
        <f t="shared" si="20"/>
        <v/>
      </c>
      <c r="H651" s="2" t="str">
        <f t="shared" si="21"/>
        <v/>
      </c>
    </row>
    <row r="652" spans="1:8" ht="15" customHeight="1">
      <c r="A652" s="2"/>
      <c r="B652" s="2" t="str">
        <f>IF($I652="","",IFERROR(INDEX('UK Institution Coverage'!$E$2:$E$727,MATCH($I652,'UK Institution Coverage'!$A$2:$A$727,0)),0))</f>
        <v/>
      </c>
      <c r="C652" s="2" t="str">
        <f>IF($I652="","",IFERROR(INDEX('UK Institution Coverage'!$F$2:$F$727,MATCH($I652,'UK Institution Coverage'!$A$2:$A$727,0)),0))</f>
        <v/>
      </c>
      <c r="D652" s="2" t="str">
        <f>IF($I652="","",IFERROR(INDEX('UK Institution Coverage'!$J$2:$J$727,MATCH($I652,'UK Institution Coverage'!$A$2:$A$727,0)),0))</f>
        <v/>
      </c>
      <c r="E652" s="2" t="str">
        <f>IF($I652="","",IFERROR(INDEX('UK Institution Coverage'!$K$2:$K$727,MATCH($I652,'UK Institution Coverage'!$A$2:$A$727,0)),0))</f>
        <v/>
      </c>
      <c r="F652" s="2" t="str">
        <f>IF($I652="","",IFERROR(INDEX('UK Institution Coverage'!$M$2:$M$727,MATCH($I652,'UK Institution Coverage'!$A$2:$A$727,0)),0))</f>
        <v/>
      </c>
      <c r="G652" s="2" t="str">
        <f t="shared" si="20"/>
        <v/>
      </c>
      <c r="H652" s="2" t="str">
        <f t="shared" si="21"/>
        <v/>
      </c>
    </row>
    <row r="653" spans="1:8" ht="15" customHeight="1">
      <c r="A653" s="2"/>
      <c r="B653" s="2" t="str">
        <f>IF($I653="","",IFERROR(INDEX('UK Institution Coverage'!$E$2:$E$727,MATCH($I653,'UK Institution Coverage'!$A$2:$A$727,0)),0))</f>
        <v/>
      </c>
      <c r="C653" s="2" t="str">
        <f>IF($I653="","",IFERROR(INDEX('UK Institution Coverage'!$F$2:$F$727,MATCH($I653,'UK Institution Coverage'!$A$2:$A$727,0)),0))</f>
        <v/>
      </c>
      <c r="D653" s="2" t="str">
        <f>IF($I653="","",IFERROR(INDEX('UK Institution Coverage'!$J$2:$J$727,MATCH($I653,'UK Institution Coverage'!$A$2:$A$727,0)),0))</f>
        <v/>
      </c>
      <c r="E653" s="2" t="str">
        <f>IF($I653="","",IFERROR(INDEX('UK Institution Coverage'!$K$2:$K$727,MATCH($I653,'UK Institution Coverage'!$A$2:$A$727,0)),0))</f>
        <v/>
      </c>
      <c r="F653" s="2" t="str">
        <f>IF($I653="","",IFERROR(INDEX('UK Institution Coverage'!$M$2:$M$727,MATCH($I653,'UK Institution Coverage'!$A$2:$A$727,0)),0))</f>
        <v/>
      </c>
      <c r="G653" s="2" t="str">
        <f t="shared" si="20"/>
        <v/>
      </c>
      <c r="H653" s="2" t="str">
        <f t="shared" si="21"/>
        <v/>
      </c>
    </row>
    <row r="654" spans="1:8" ht="15" customHeight="1">
      <c r="A654" s="2"/>
      <c r="B654" s="2" t="str">
        <f>IF($I654="","",IFERROR(INDEX('UK Institution Coverage'!$E$2:$E$727,MATCH($I654,'UK Institution Coverage'!$A$2:$A$727,0)),0))</f>
        <v/>
      </c>
      <c r="C654" s="2" t="str">
        <f>IF($I654="","",IFERROR(INDEX('UK Institution Coverage'!$F$2:$F$727,MATCH($I654,'UK Institution Coverage'!$A$2:$A$727,0)),0))</f>
        <v/>
      </c>
      <c r="D654" s="2" t="str">
        <f>IF($I654="","",IFERROR(INDEX('UK Institution Coverage'!$J$2:$J$727,MATCH($I654,'UK Institution Coverage'!$A$2:$A$727,0)),0))</f>
        <v/>
      </c>
      <c r="E654" s="2" t="str">
        <f>IF($I654="","",IFERROR(INDEX('UK Institution Coverage'!$K$2:$K$727,MATCH($I654,'UK Institution Coverage'!$A$2:$A$727,0)),0))</f>
        <v/>
      </c>
      <c r="F654" s="2" t="str">
        <f>IF($I654="","",IFERROR(INDEX('UK Institution Coverage'!$M$2:$M$727,MATCH($I654,'UK Institution Coverage'!$A$2:$A$727,0)),0))</f>
        <v/>
      </c>
      <c r="G654" s="2" t="str">
        <f t="shared" si="20"/>
        <v/>
      </c>
      <c r="H654" s="2" t="str">
        <f t="shared" si="21"/>
        <v/>
      </c>
    </row>
    <row r="655" spans="1:8" ht="15" customHeight="1">
      <c r="A655" s="2"/>
      <c r="B655" s="2" t="str">
        <f>IF($I655="","",IFERROR(INDEX('UK Institution Coverage'!$E$2:$E$727,MATCH($I655,'UK Institution Coverage'!$A$2:$A$727,0)),0))</f>
        <v/>
      </c>
      <c r="C655" s="2" t="str">
        <f>IF($I655="","",IFERROR(INDEX('UK Institution Coverage'!$F$2:$F$727,MATCH($I655,'UK Institution Coverage'!$A$2:$A$727,0)),0))</f>
        <v/>
      </c>
      <c r="D655" s="2" t="str">
        <f>IF($I655="","",IFERROR(INDEX('UK Institution Coverage'!$J$2:$J$727,MATCH($I655,'UK Institution Coverage'!$A$2:$A$727,0)),0))</f>
        <v/>
      </c>
      <c r="E655" s="2" t="str">
        <f>IF($I655="","",IFERROR(INDEX('UK Institution Coverage'!$K$2:$K$727,MATCH($I655,'UK Institution Coverage'!$A$2:$A$727,0)),0))</f>
        <v/>
      </c>
      <c r="F655" s="2" t="str">
        <f>IF($I655="","",IFERROR(INDEX('UK Institution Coverage'!$M$2:$M$727,MATCH($I655,'UK Institution Coverage'!$A$2:$A$727,0)),0))</f>
        <v/>
      </c>
      <c r="G655" s="2" t="str">
        <f t="shared" si="20"/>
        <v/>
      </c>
      <c r="H655" s="2" t="str">
        <f t="shared" si="21"/>
        <v/>
      </c>
    </row>
    <row r="656" spans="1:8" ht="15" customHeight="1">
      <c r="A656" s="2"/>
      <c r="B656" s="2" t="str">
        <f>IF($I656="","",IFERROR(INDEX('UK Institution Coverage'!$E$2:$E$727,MATCH($I656,'UK Institution Coverage'!$A$2:$A$727,0)),0))</f>
        <v/>
      </c>
      <c r="C656" s="2" t="str">
        <f>IF($I656="","",IFERROR(INDEX('UK Institution Coverage'!$F$2:$F$727,MATCH($I656,'UK Institution Coverage'!$A$2:$A$727,0)),0))</f>
        <v/>
      </c>
      <c r="D656" s="2" t="str">
        <f>IF($I656="","",IFERROR(INDEX('UK Institution Coverage'!$J$2:$J$727,MATCH($I656,'UK Institution Coverage'!$A$2:$A$727,0)),0))</f>
        <v/>
      </c>
      <c r="E656" s="2" t="str">
        <f>IF($I656="","",IFERROR(INDEX('UK Institution Coverage'!$K$2:$K$727,MATCH($I656,'UK Institution Coverage'!$A$2:$A$727,0)),0))</f>
        <v/>
      </c>
      <c r="F656" s="2" t="str">
        <f>IF($I656="","",IFERROR(INDEX('UK Institution Coverage'!$M$2:$M$727,MATCH($I656,'UK Institution Coverage'!$A$2:$A$727,0)),0))</f>
        <v/>
      </c>
      <c r="G656" s="2" t="str">
        <f t="shared" si="20"/>
        <v/>
      </c>
      <c r="H656" s="2" t="str">
        <f t="shared" si="21"/>
        <v/>
      </c>
    </row>
    <row r="657" spans="1:8" ht="15" customHeight="1">
      <c r="A657" s="2"/>
      <c r="B657" s="2" t="str">
        <f>IF($I657="","",IFERROR(INDEX('UK Institution Coverage'!$E$2:$E$727,MATCH($I657,'UK Institution Coverage'!$A$2:$A$727,0)),0))</f>
        <v/>
      </c>
      <c r="C657" s="2" t="str">
        <f>IF($I657="","",IFERROR(INDEX('UK Institution Coverage'!$F$2:$F$727,MATCH($I657,'UK Institution Coverage'!$A$2:$A$727,0)),0))</f>
        <v/>
      </c>
      <c r="D657" s="2" t="str">
        <f>IF($I657="","",IFERROR(INDEX('UK Institution Coverage'!$J$2:$J$727,MATCH($I657,'UK Institution Coverage'!$A$2:$A$727,0)),0))</f>
        <v/>
      </c>
      <c r="E657" s="2" t="str">
        <f>IF($I657="","",IFERROR(INDEX('UK Institution Coverage'!$K$2:$K$727,MATCH($I657,'UK Institution Coverage'!$A$2:$A$727,0)),0))</f>
        <v/>
      </c>
      <c r="F657" s="2" t="str">
        <f>IF($I657="","",IFERROR(INDEX('UK Institution Coverage'!$M$2:$M$727,MATCH($I657,'UK Institution Coverage'!$A$2:$A$727,0)),0))</f>
        <v/>
      </c>
      <c r="G657" s="2" t="str">
        <f t="shared" si="20"/>
        <v/>
      </c>
      <c r="H657" s="2" t="str">
        <f t="shared" si="21"/>
        <v/>
      </c>
    </row>
    <row r="658" spans="1:8" ht="15" customHeight="1">
      <c r="A658" s="2"/>
      <c r="B658" s="2" t="str">
        <f>IF($I658="","",IFERROR(INDEX('UK Institution Coverage'!$E$2:$E$727,MATCH($I658,'UK Institution Coverage'!$A$2:$A$727,0)),0))</f>
        <v/>
      </c>
      <c r="C658" s="2" t="str">
        <f>IF($I658="","",IFERROR(INDEX('UK Institution Coverage'!$F$2:$F$727,MATCH($I658,'UK Institution Coverage'!$A$2:$A$727,0)),0))</f>
        <v/>
      </c>
      <c r="D658" s="2" t="str">
        <f>IF($I658="","",IFERROR(INDEX('UK Institution Coverage'!$J$2:$J$727,MATCH($I658,'UK Institution Coverage'!$A$2:$A$727,0)),0))</f>
        <v/>
      </c>
      <c r="E658" s="2" t="str">
        <f>IF($I658="","",IFERROR(INDEX('UK Institution Coverage'!$K$2:$K$727,MATCH($I658,'UK Institution Coverage'!$A$2:$A$727,0)),0))</f>
        <v/>
      </c>
      <c r="F658" s="2" t="str">
        <f>IF($I658="","",IFERROR(INDEX('UK Institution Coverage'!$M$2:$M$727,MATCH($I658,'UK Institution Coverage'!$A$2:$A$727,0)),0))</f>
        <v/>
      </c>
      <c r="G658" s="2" t="str">
        <f t="shared" si="20"/>
        <v/>
      </c>
      <c r="H658" s="2" t="str">
        <f t="shared" si="21"/>
        <v/>
      </c>
    </row>
    <row r="659" spans="1:8" ht="15" customHeight="1">
      <c r="A659" s="2"/>
      <c r="B659" s="2" t="str">
        <f>IF($I659="","",IFERROR(INDEX('UK Institution Coverage'!$E$2:$E$727,MATCH($I659,'UK Institution Coverage'!$A$2:$A$727,0)),0))</f>
        <v/>
      </c>
      <c r="C659" s="2" t="str">
        <f>IF($I659="","",IFERROR(INDEX('UK Institution Coverage'!$F$2:$F$727,MATCH($I659,'UK Institution Coverage'!$A$2:$A$727,0)),0))</f>
        <v/>
      </c>
      <c r="D659" s="2" t="str">
        <f>IF($I659="","",IFERROR(INDEX('UK Institution Coverage'!$J$2:$J$727,MATCH($I659,'UK Institution Coverage'!$A$2:$A$727,0)),0))</f>
        <v/>
      </c>
      <c r="E659" s="2" t="str">
        <f>IF($I659="","",IFERROR(INDEX('UK Institution Coverage'!$K$2:$K$727,MATCH($I659,'UK Institution Coverage'!$A$2:$A$727,0)),0))</f>
        <v/>
      </c>
      <c r="F659" s="2" t="str">
        <f>IF($I659="","",IFERROR(INDEX('UK Institution Coverage'!$M$2:$M$727,MATCH($I659,'UK Institution Coverage'!$A$2:$A$727,0)),0))</f>
        <v/>
      </c>
      <c r="G659" s="2" t="str">
        <f t="shared" si="20"/>
        <v/>
      </c>
      <c r="H659" s="2" t="str">
        <f t="shared" si="21"/>
        <v/>
      </c>
    </row>
    <row r="660" spans="1:8" ht="15" customHeight="1">
      <c r="A660" s="2"/>
      <c r="B660" s="2" t="str">
        <f>IF($I660="","",IFERROR(INDEX('UK Institution Coverage'!$E$2:$E$727,MATCH($I660,'UK Institution Coverage'!$A$2:$A$727,0)),0))</f>
        <v/>
      </c>
      <c r="C660" s="2" t="str">
        <f>IF($I660="","",IFERROR(INDEX('UK Institution Coverage'!$F$2:$F$727,MATCH($I660,'UK Institution Coverage'!$A$2:$A$727,0)),0))</f>
        <v/>
      </c>
      <c r="D660" s="2" t="str">
        <f>IF($I660="","",IFERROR(INDEX('UK Institution Coverage'!$J$2:$J$727,MATCH($I660,'UK Institution Coverage'!$A$2:$A$727,0)),0))</f>
        <v/>
      </c>
      <c r="E660" s="2" t="str">
        <f>IF($I660="","",IFERROR(INDEX('UK Institution Coverage'!$K$2:$K$727,MATCH($I660,'UK Institution Coverage'!$A$2:$A$727,0)),0))</f>
        <v/>
      </c>
      <c r="F660" s="2" t="str">
        <f>IF($I660="","",IFERROR(INDEX('UK Institution Coverage'!$M$2:$M$727,MATCH($I660,'UK Institution Coverage'!$A$2:$A$727,0)),0))</f>
        <v/>
      </c>
      <c r="G660" s="2" t="str">
        <f t="shared" si="20"/>
        <v/>
      </c>
      <c r="H660" s="2" t="str">
        <f t="shared" si="21"/>
        <v/>
      </c>
    </row>
    <row r="661" spans="1:8" ht="15" customHeight="1">
      <c r="A661" s="2"/>
      <c r="B661" s="2" t="str">
        <f>IF($I661="","",IFERROR(INDEX('UK Institution Coverage'!$E$2:$E$727,MATCH($I661,'UK Institution Coverage'!$A$2:$A$727,0)),0))</f>
        <v/>
      </c>
      <c r="C661" s="2" t="str">
        <f>IF($I661="","",IFERROR(INDEX('UK Institution Coverage'!$F$2:$F$727,MATCH($I661,'UK Institution Coverage'!$A$2:$A$727,0)),0))</f>
        <v/>
      </c>
      <c r="D661" s="2" t="str">
        <f>IF($I661="","",IFERROR(INDEX('UK Institution Coverage'!$J$2:$J$727,MATCH($I661,'UK Institution Coverage'!$A$2:$A$727,0)),0))</f>
        <v/>
      </c>
      <c r="E661" s="2" t="str">
        <f>IF($I661="","",IFERROR(INDEX('UK Institution Coverage'!$K$2:$K$727,MATCH($I661,'UK Institution Coverage'!$A$2:$A$727,0)),0))</f>
        <v/>
      </c>
      <c r="F661" s="2" t="str">
        <f>IF($I661="","",IFERROR(INDEX('UK Institution Coverage'!$M$2:$M$727,MATCH($I661,'UK Institution Coverage'!$A$2:$A$727,0)),0))</f>
        <v/>
      </c>
      <c r="G661" s="2" t="str">
        <f t="shared" si="20"/>
        <v/>
      </c>
      <c r="H661" s="2" t="str">
        <f t="shared" si="21"/>
        <v/>
      </c>
    </row>
    <row r="662" spans="1:8" ht="15" customHeight="1">
      <c r="A662" s="2"/>
      <c r="B662" s="2" t="str">
        <f>IF($I662="","",IFERROR(INDEX('UK Institution Coverage'!$E$2:$E$727,MATCH($I662,'UK Institution Coverage'!$A$2:$A$727,0)),0))</f>
        <v/>
      </c>
      <c r="C662" s="2" t="str">
        <f>IF($I662="","",IFERROR(INDEX('UK Institution Coverage'!$F$2:$F$727,MATCH($I662,'UK Institution Coverage'!$A$2:$A$727,0)),0))</f>
        <v/>
      </c>
      <c r="D662" s="2" t="str">
        <f>IF($I662="","",IFERROR(INDEX('UK Institution Coverage'!$J$2:$J$727,MATCH($I662,'UK Institution Coverage'!$A$2:$A$727,0)),0))</f>
        <v/>
      </c>
      <c r="E662" s="2" t="str">
        <f>IF($I662="","",IFERROR(INDEX('UK Institution Coverage'!$K$2:$K$727,MATCH($I662,'UK Institution Coverage'!$A$2:$A$727,0)),0))</f>
        <v/>
      </c>
      <c r="F662" s="2" t="str">
        <f>IF($I662="","",IFERROR(INDEX('UK Institution Coverage'!$M$2:$M$727,MATCH($I662,'UK Institution Coverage'!$A$2:$A$727,0)),0))</f>
        <v/>
      </c>
      <c r="G662" s="2" t="str">
        <f t="shared" si="20"/>
        <v/>
      </c>
      <c r="H662" s="2" t="str">
        <f t="shared" si="21"/>
        <v/>
      </c>
    </row>
    <row r="663" spans="1:8" ht="15" customHeight="1">
      <c r="A663" s="2"/>
      <c r="B663" s="2" t="str">
        <f>IF($I663="","",IFERROR(INDEX('UK Institution Coverage'!$E$2:$E$727,MATCH($I663,'UK Institution Coverage'!$A$2:$A$727,0)),0))</f>
        <v/>
      </c>
      <c r="C663" s="2" t="str">
        <f>IF($I663="","",IFERROR(INDEX('UK Institution Coverage'!$F$2:$F$727,MATCH($I663,'UK Institution Coverage'!$A$2:$A$727,0)),0))</f>
        <v/>
      </c>
      <c r="D663" s="2" t="str">
        <f>IF($I663="","",IFERROR(INDEX('UK Institution Coverage'!$J$2:$J$727,MATCH($I663,'UK Institution Coverage'!$A$2:$A$727,0)),0))</f>
        <v/>
      </c>
      <c r="E663" s="2" t="str">
        <f>IF($I663="","",IFERROR(INDEX('UK Institution Coverage'!$K$2:$K$727,MATCH($I663,'UK Institution Coverage'!$A$2:$A$727,0)),0))</f>
        <v/>
      </c>
      <c r="F663" s="2" t="str">
        <f>IF($I663="","",IFERROR(INDEX('UK Institution Coverage'!$M$2:$M$727,MATCH($I663,'UK Institution Coverage'!$A$2:$A$727,0)),0))</f>
        <v/>
      </c>
      <c r="G663" s="2" t="str">
        <f t="shared" si="20"/>
        <v/>
      </c>
      <c r="H663" s="2" t="str">
        <f t="shared" si="21"/>
        <v/>
      </c>
    </row>
    <row r="664" spans="1:8" ht="15" customHeight="1">
      <c r="A664" s="2"/>
      <c r="B664" s="2" t="str">
        <f>IF($I664="","",IFERROR(INDEX('UK Institution Coverage'!$E$2:$E$727,MATCH($I664,'UK Institution Coverage'!$A$2:$A$727,0)),0))</f>
        <v/>
      </c>
      <c r="C664" s="2" t="str">
        <f>IF($I664="","",IFERROR(INDEX('UK Institution Coverage'!$F$2:$F$727,MATCH($I664,'UK Institution Coverage'!$A$2:$A$727,0)),0))</f>
        <v/>
      </c>
      <c r="D664" s="2" t="str">
        <f>IF($I664="","",IFERROR(INDEX('UK Institution Coverage'!$J$2:$J$727,MATCH($I664,'UK Institution Coverage'!$A$2:$A$727,0)),0))</f>
        <v/>
      </c>
      <c r="E664" s="2" t="str">
        <f>IF($I664="","",IFERROR(INDEX('UK Institution Coverage'!$K$2:$K$727,MATCH($I664,'UK Institution Coverage'!$A$2:$A$727,0)),0))</f>
        <v/>
      </c>
      <c r="F664" s="2" t="str">
        <f>IF($I664="","",IFERROR(INDEX('UK Institution Coverage'!$M$2:$M$727,MATCH($I664,'UK Institution Coverage'!$A$2:$A$727,0)),0))</f>
        <v/>
      </c>
      <c r="G664" s="2" t="str">
        <f t="shared" si="20"/>
        <v/>
      </c>
      <c r="H664" s="2" t="str">
        <f t="shared" si="21"/>
        <v/>
      </c>
    </row>
    <row r="665" spans="1:8" ht="15" customHeight="1">
      <c r="A665" s="2"/>
      <c r="B665" s="2" t="str">
        <f>IF($I665="","",IFERROR(INDEX('UK Institution Coverage'!$E$2:$E$727,MATCH($I665,'UK Institution Coverage'!$A$2:$A$727,0)),0))</f>
        <v/>
      </c>
      <c r="C665" s="2" t="str">
        <f>IF($I665="","",IFERROR(INDEX('UK Institution Coverage'!$F$2:$F$727,MATCH($I665,'UK Institution Coverage'!$A$2:$A$727,0)),0))</f>
        <v/>
      </c>
      <c r="D665" s="2" t="str">
        <f>IF($I665="","",IFERROR(INDEX('UK Institution Coverage'!$J$2:$J$727,MATCH($I665,'UK Institution Coverage'!$A$2:$A$727,0)),0))</f>
        <v/>
      </c>
      <c r="E665" s="2" t="str">
        <f>IF($I665="","",IFERROR(INDEX('UK Institution Coverage'!$K$2:$K$727,MATCH($I665,'UK Institution Coverage'!$A$2:$A$727,0)),0))</f>
        <v/>
      </c>
      <c r="F665" s="2" t="str">
        <f>IF($I665="","",IFERROR(INDEX('UK Institution Coverage'!$M$2:$M$727,MATCH($I665,'UK Institution Coverage'!$A$2:$A$727,0)),0))</f>
        <v/>
      </c>
      <c r="G665" s="2" t="str">
        <f t="shared" si="20"/>
        <v/>
      </c>
      <c r="H665" s="2" t="str">
        <f t="shared" si="21"/>
        <v/>
      </c>
    </row>
    <row r="666" spans="1:8" ht="15" customHeight="1">
      <c r="A666" s="2"/>
      <c r="B666" s="2" t="str">
        <f>IF($I666="","",IFERROR(INDEX('UK Institution Coverage'!$E$2:$E$727,MATCH($I666,'UK Institution Coverage'!$A$2:$A$727,0)),0))</f>
        <v/>
      </c>
      <c r="C666" s="2" t="str">
        <f>IF($I666="","",IFERROR(INDEX('UK Institution Coverage'!$F$2:$F$727,MATCH($I666,'UK Institution Coverage'!$A$2:$A$727,0)),0))</f>
        <v/>
      </c>
      <c r="D666" s="2" t="str">
        <f>IF($I666="","",IFERROR(INDEX('UK Institution Coverage'!$J$2:$J$727,MATCH($I666,'UK Institution Coverage'!$A$2:$A$727,0)),0))</f>
        <v/>
      </c>
      <c r="E666" s="2" t="str">
        <f>IF($I666="","",IFERROR(INDEX('UK Institution Coverage'!$K$2:$K$727,MATCH($I666,'UK Institution Coverage'!$A$2:$A$727,0)),0))</f>
        <v/>
      </c>
      <c r="F666" s="2" t="str">
        <f>IF($I666="","",IFERROR(INDEX('UK Institution Coverage'!$M$2:$M$727,MATCH($I666,'UK Institution Coverage'!$A$2:$A$727,0)),0))</f>
        <v/>
      </c>
      <c r="G666" s="2" t="str">
        <f t="shared" si="20"/>
        <v/>
      </c>
      <c r="H666" s="2" t="str">
        <f t="shared" si="21"/>
        <v/>
      </c>
    </row>
    <row r="667" spans="1:8" ht="15" customHeight="1">
      <c r="A667" s="2"/>
      <c r="B667" s="2" t="str">
        <f>IF($I667="","",IFERROR(INDEX('UK Institution Coverage'!$E$2:$E$727,MATCH($I667,'UK Institution Coverage'!$A$2:$A$727,0)),0))</f>
        <v/>
      </c>
      <c r="C667" s="2" t="str">
        <f>IF($I667="","",IFERROR(INDEX('UK Institution Coverage'!$F$2:$F$727,MATCH($I667,'UK Institution Coverage'!$A$2:$A$727,0)),0))</f>
        <v/>
      </c>
      <c r="D667" s="2" t="str">
        <f>IF($I667="","",IFERROR(INDEX('UK Institution Coverage'!$J$2:$J$727,MATCH($I667,'UK Institution Coverage'!$A$2:$A$727,0)),0))</f>
        <v/>
      </c>
      <c r="E667" s="2" t="str">
        <f>IF($I667="","",IFERROR(INDEX('UK Institution Coverage'!$K$2:$K$727,MATCH($I667,'UK Institution Coverage'!$A$2:$A$727,0)),0))</f>
        <v/>
      </c>
      <c r="F667" s="2" t="str">
        <f>IF($I667="","",IFERROR(INDEX('UK Institution Coverage'!$M$2:$M$727,MATCH($I667,'UK Institution Coverage'!$A$2:$A$727,0)),0))</f>
        <v/>
      </c>
      <c r="G667" s="2" t="str">
        <f t="shared" si="20"/>
        <v/>
      </c>
      <c r="H667" s="2" t="str">
        <f t="shared" si="21"/>
        <v/>
      </c>
    </row>
    <row r="668" spans="1:8" ht="15" customHeight="1">
      <c r="A668" s="2"/>
      <c r="B668" s="2" t="str">
        <f>IF($I668="","",IFERROR(INDEX('UK Institution Coverage'!$E$2:$E$727,MATCH($I668,'UK Institution Coverage'!$A$2:$A$727,0)),0))</f>
        <v/>
      </c>
      <c r="C668" s="2" t="str">
        <f>IF($I668="","",IFERROR(INDEX('UK Institution Coverage'!$F$2:$F$727,MATCH($I668,'UK Institution Coverage'!$A$2:$A$727,0)),0))</f>
        <v/>
      </c>
      <c r="D668" s="2" t="str">
        <f>IF($I668="","",IFERROR(INDEX('UK Institution Coverage'!$J$2:$J$727,MATCH($I668,'UK Institution Coverage'!$A$2:$A$727,0)),0))</f>
        <v/>
      </c>
      <c r="E668" s="2" t="str">
        <f>IF($I668="","",IFERROR(INDEX('UK Institution Coverage'!$K$2:$K$727,MATCH($I668,'UK Institution Coverage'!$A$2:$A$727,0)),0))</f>
        <v/>
      </c>
      <c r="F668" s="2" t="str">
        <f>IF($I668="","",IFERROR(INDEX('UK Institution Coverage'!$M$2:$M$727,MATCH($I668,'UK Institution Coverage'!$A$2:$A$727,0)),0))</f>
        <v/>
      </c>
      <c r="G668" s="2" t="str">
        <f t="shared" si="20"/>
        <v/>
      </c>
      <c r="H668" s="2" t="str">
        <f t="shared" si="21"/>
        <v/>
      </c>
    </row>
    <row r="669" spans="1:8" ht="15" customHeight="1">
      <c r="A669" s="2"/>
      <c r="B669" s="2" t="str">
        <f>IF($I669="","",IFERROR(INDEX('UK Institution Coverage'!$E$2:$E$727,MATCH($I669,'UK Institution Coverage'!$A$2:$A$727,0)),0))</f>
        <v/>
      </c>
      <c r="C669" s="2" t="str">
        <f>IF($I669="","",IFERROR(INDEX('UK Institution Coverage'!$F$2:$F$727,MATCH($I669,'UK Institution Coverage'!$A$2:$A$727,0)),0))</f>
        <v/>
      </c>
      <c r="D669" s="2" t="str">
        <f>IF($I669="","",IFERROR(INDEX('UK Institution Coverage'!$J$2:$J$727,MATCH($I669,'UK Institution Coverage'!$A$2:$A$727,0)),0))</f>
        <v/>
      </c>
      <c r="E669" s="2" t="str">
        <f>IF($I669="","",IFERROR(INDEX('UK Institution Coverage'!$K$2:$K$727,MATCH($I669,'UK Institution Coverage'!$A$2:$A$727,0)),0))</f>
        <v/>
      </c>
      <c r="F669" s="2" t="str">
        <f>IF($I669="","",IFERROR(INDEX('UK Institution Coverage'!$M$2:$M$727,MATCH($I669,'UK Institution Coverage'!$A$2:$A$727,0)),0))</f>
        <v/>
      </c>
      <c r="G669" s="2" t="str">
        <f t="shared" si="20"/>
        <v/>
      </c>
      <c r="H669" s="2" t="str">
        <f t="shared" si="21"/>
        <v/>
      </c>
    </row>
    <row r="670" spans="1:8" ht="15" customHeight="1">
      <c r="A670" s="2"/>
      <c r="B670" s="2" t="str">
        <f>IF($I670="","",IFERROR(INDEX('UK Institution Coverage'!$E$2:$E$727,MATCH($I670,'UK Institution Coverage'!$A$2:$A$727,0)),0))</f>
        <v/>
      </c>
      <c r="C670" s="2" t="str">
        <f>IF($I670="","",IFERROR(INDEX('UK Institution Coverage'!$F$2:$F$727,MATCH($I670,'UK Institution Coverage'!$A$2:$A$727,0)),0))</f>
        <v/>
      </c>
      <c r="D670" s="2" t="str">
        <f>IF($I670="","",IFERROR(INDEX('UK Institution Coverage'!$J$2:$J$727,MATCH($I670,'UK Institution Coverage'!$A$2:$A$727,0)),0))</f>
        <v/>
      </c>
      <c r="E670" s="2" t="str">
        <f>IF($I670="","",IFERROR(INDEX('UK Institution Coverage'!$K$2:$K$727,MATCH($I670,'UK Institution Coverage'!$A$2:$A$727,0)),0))</f>
        <v/>
      </c>
      <c r="F670" s="2" t="str">
        <f>IF($I670="","",IFERROR(INDEX('UK Institution Coverage'!$M$2:$M$727,MATCH($I670,'UK Institution Coverage'!$A$2:$A$727,0)),0))</f>
        <v/>
      </c>
      <c r="G670" s="2" t="str">
        <f t="shared" si="20"/>
        <v/>
      </c>
      <c r="H670" s="2" t="str">
        <f t="shared" si="21"/>
        <v/>
      </c>
    </row>
    <row r="671" spans="1:8" ht="15" customHeight="1">
      <c r="A671" s="2"/>
      <c r="B671" s="2" t="str">
        <f>IF($I671="","",IFERROR(INDEX('UK Institution Coverage'!$E$2:$E$727,MATCH($I671,'UK Institution Coverage'!$A$2:$A$727,0)),0))</f>
        <v/>
      </c>
      <c r="C671" s="2" t="str">
        <f>IF($I671="","",IFERROR(INDEX('UK Institution Coverage'!$F$2:$F$727,MATCH($I671,'UK Institution Coverage'!$A$2:$A$727,0)),0))</f>
        <v/>
      </c>
      <c r="D671" s="2" t="str">
        <f>IF($I671="","",IFERROR(INDEX('UK Institution Coverage'!$J$2:$J$727,MATCH($I671,'UK Institution Coverage'!$A$2:$A$727,0)),0))</f>
        <v/>
      </c>
      <c r="E671" s="2" t="str">
        <f>IF($I671="","",IFERROR(INDEX('UK Institution Coverage'!$K$2:$K$727,MATCH($I671,'UK Institution Coverage'!$A$2:$A$727,0)),0))</f>
        <v/>
      </c>
      <c r="F671" s="2" t="str">
        <f>IF($I671="","",IFERROR(INDEX('UK Institution Coverage'!$M$2:$M$727,MATCH($I671,'UK Institution Coverage'!$A$2:$A$727,0)),0))</f>
        <v/>
      </c>
      <c r="G671" s="2" t="str">
        <f t="shared" si="20"/>
        <v/>
      </c>
      <c r="H671" s="2" t="str">
        <f t="shared" si="21"/>
        <v/>
      </c>
    </row>
    <row r="672" spans="1:8" ht="15" customHeight="1">
      <c r="A672" s="2"/>
      <c r="B672" s="2" t="str">
        <f>IF($I672="","",IFERROR(INDEX('UK Institution Coverage'!$E$2:$E$727,MATCH($I672,'UK Institution Coverage'!$A$2:$A$727,0)),0))</f>
        <v/>
      </c>
      <c r="C672" s="2" t="str">
        <f>IF($I672="","",IFERROR(INDEX('UK Institution Coverage'!$F$2:$F$727,MATCH($I672,'UK Institution Coverage'!$A$2:$A$727,0)),0))</f>
        <v/>
      </c>
      <c r="D672" s="2" t="str">
        <f>IF($I672="","",IFERROR(INDEX('UK Institution Coverage'!$J$2:$J$727,MATCH($I672,'UK Institution Coverage'!$A$2:$A$727,0)),0))</f>
        <v/>
      </c>
      <c r="E672" s="2" t="str">
        <f>IF($I672="","",IFERROR(INDEX('UK Institution Coverage'!$K$2:$K$727,MATCH($I672,'UK Institution Coverage'!$A$2:$A$727,0)),0))</f>
        <v/>
      </c>
      <c r="F672" s="2" t="str">
        <f>IF($I672="","",IFERROR(INDEX('UK Institution Coverage'!$M$2:$M$727,MATCH($I672,'UK Institution Coverage'!$A$2:$A$727,0)),0))</f>
        <v/>
      </c>
      <c r="G672" s="2" t="str">
        <f t="shared" si="20"/>
        <v/>
      </c>
      <c r="H672" s="2" t="str">
        <f t="shared" si="21"/>
        <v/>
      </c>
    </row>
    <row r="673" spans="1:8" ht="15" customHeight="1">
      <c r="A673" s="2"/>
      <c r="B673" s="2" t="str">
        <f>IF($I673="","",IFERROR(INDEX('UK Institution Coverage'!$E$2:$E$727,MATCH($I673,'UK Institution Coverage'!$A$2:$A$727,0)),0))</f>
        <v/>
      </c>
      <c r="C673" s="2" t="str">
        <f>IF($I673="","",IFERROR(INDEX('UK Institution Coverage'!$F$2:$F$727,MATCH($I673,'UK Institution Coverage'!$A$2:$A$727,0)),0))</f>
        <v/>
      </c>
      <c r="D673" s="2" t="str">
        <f>IF($I673="","",IFERROR(INDEX('UK Institution Coverage'!$J$2:$J$727,MATCH($I673,'UK Institution Coverage'!$A$2:$A$727,0)),0))</f>
        <v/>
      </c>
      <c r="E673" s="2" t="str">
        <f>IF($I673="","",IFERROR(INDEX('UK Institution Coverage'!$K$2:$K$727,MATCH($I673,'UK Institution Coverage'!$A$2:$A$727,0)),0))</f>
        <v/>
      </c>
      <c r="F673" s="2" t="str">
        <f>IF($I673="","",IFERROR(INDEX('UK Institution Coverage'!$M$2:$M$727,MATCH($I673,'UK Institution Coverage'!$A$2:$A$727,0)),0))</f>
        <v/>
      </c>
      <c r="G673" s="2" t="str">
        <f t="shared" si="20"/>
        <v/>
      </c>
      <c r="H673" s="2" t="str">
        <f t="shared" si="21"/>
        <v/>
      </c>
    </row>
    <row r="674" spans="1:8" ht="15" customHeight="1">
      <c r="A674" s="2"/>
      <c r="B674" s="2" t="str">
        <f>IF($I674="","",IFERROR(INDEX('UK Institution Coverage'!$E$2:$E$727,MATCH($I674,'UK Institution Coverage'!$A$2:$A$727,0)),0))</f>
        <v/>
      </c>
      <c r="C674" s="2" t="str">
        <f>IF($I674="","",IFERROR(INDEX('UK Institution Coverage'!$F$2:$F$727,MATCH($I674,'UK Institution Coverage'!$A$2:$A$727,0)),0))</f>
        <v/>
      </c>
      <c r="D674" s="2" t="str">
        <f>IF($I674="","",IFERROR(INDEX('UK Institution Coverage'!$J$2:$J$727,MATCH($I674,'UK Institution Coverage'!$A$2:$A$727,0)),0))</f>
        <v/>
      </c>
      <c r="E674" s="2" t="str">
        <f>IF($I674="","",IFERROR(INDEX('UK Institution Coverage'!$K$2:$K$727,MATCH($I674,'UK Institution Coverage'!$A$2:$A$727,0)),0))</f>
        <v/>
      </c>
      <c r="F674" s="2" t="str">
        <f>IF($I674="","",IFERROR(INDEX('UK Institution Coverage'!$M$2:$M$727,MATCH($I674,'UK Institution Coverage'!$A$2:$A$727,0)),0))</f>
        <v/>
      </c>
      <c r="G674" s="2" t="str">
        <f t="shared" si="20"/>
        <v/>
      </c>
      <c r="H674" s="2" t="str">
        <f t="shared" si="21"/>
        <v/>
      </c>
    </row>
    <row r="675" spans="1:8" ht="15" customHeight="1">
      <c r="A675" s="2"/>
      <c r="B675" s="2" t="str">
        <f>IF($I675="","",IFERROR(INDEX('UK Institution Coverage'!$E$2:$E$727,MATCH($I675,'UK Institution Coverage'!$A$2:$A$727,0)),0))</f>
        <v/>
      </c>
      <c r="C675" s="2" t="str">
        <f>IF($I675="","",IFERROR(INDEX('UK Institution Coverage'!$F$2:$F$727,MATCH($I675,'UK Institution Coverage'!$A$2:$A$727,0)),0))</f>
        <v/>
      </c>
      <c r="D675" s="2" t="str">
        <f>IF($I675="","",IFERROR(INDEX('UK Institution Coverage'!$J$2:$J$727,MATCH($I675,'UK Institution Coverage'!$A$2:$A$727,0)),0))</f>
        <v/>
      </c>
      <c r="E675" s="2" t="str">
        <f>IF($I675="","",IFERROR(INDEX('UK Institution Coverage'!$K$2:$K$727,MATCH($I675,'UK Institution Coverage'!$A$2:$A$727,0)),0))</f>
        <v/>
      </c>
      <c r="F675" s="2" t="str">
        <f>IF($I675="","",IFERROR(INDEX('UK Institution Coverage'!$M$2:$M$727,MATCH($I675,'UK Institution Coverage'!$A$2:$A$727,0)),0))</f>
        <v/>
      </c>
      <c r="G675" s="2" t="str">
        <f t="shared" si="20"/>
        <v/>
      </c>
      <c r="H675" s="2" t="str">
        <f t="shared" si="21"/>
        <v/>
      </c>
    </row>
    <row r="676" spans="1:8" ht="15" customHeight="1">
      <c r="A676" s="2"/>
      <c r="B676" s="2" t="str">
        <f>IF($I676="","",IFERROR(INDEX('UK Institution Coverage'!$E$2:$E$727,MATCH($I676,'UK Institution Coverage'!$A$2:$A$727,0)),0))</f>
        <v/>
      </c>
      <c r="C676" s="2" t="str">
        <f>IF($I676="","",IFERROR(INDEX('UK Institution Coverage'!$F$2:$F$727,MATCH($I676,'UK Institution Coverage'!$A$2:$A$727,0)),0))</f>
        <v/>
      </c>
      <c r="D676" s="2" t="str">
        <f>IF($I676="","",IFERROR(INDEX('UK Institution Coverage'!$J$2:$J$727,MATCH($I676,'UK Institution Coverage'!$A$2:$A$727,0)),0))</f>
        <v/>
      </c>
      <c r="E676" s="2" t="str">
        <f>IF($I676="","",IFERROR(INDEX('UK Institution Coverage'!$K$2:$K$727,MATCH($I676,'UK Institution Coverage'!$A$2:$A$727,0)),0))</f>
        <v/>
      </c>
      <c r="F676" s="2" t="str">
        <f>IF($I676="","",IFERROR(INDEX('UK Institution Coverage'!$M$2:$M$727,MATCH($I676,'UK Institution Coverage'!$A$2:$A$727,0)),0))</f>
        <v/>
      </c>
      <c r="G676" s="2" t="str">
        <f t="shared" si="20"/>
        <v/>
      </c>
      <c r="H676" s="2" t="str">
        <f t="shared" si="21"/>
        <v/>
      </c>
    </row>
    <row r="677" spans="1:8" ht="15" customHeight="1">
      <c r="A677" s="2"/>
      <c r="B677" s="2" t="str">
        <f>IF($I677="","",IFERROR(INDEX('UK Institution Coverage'!$E$2:$E$727,MATCH($I677,'UK Institution Coverage'!$A$2:$A$727,0)),0))</f>
        <v/>
      </c>
      <c r="C677" s="2" t="str">
        <f>IF($I677="","",IFERROR(INDEX('UK Institution Coverage'!$F$2:$F$727,MATCH($I677,'UK Institution Coverage'!$A$2:$A$727,0)),0))</f>
        <v/>
      </c>
      <c r="D677" s="2" t="str">
        <f>IF($I677="","",IFERROR(INDEX('UK Institution Coverage'!$J$2:$J$727,MATCH($I677,'UK Institution Coverage'!$A$2:$A$727,0)),0))</f>
        <v/>
      </c>
      <c r="E677" s="2" t="str">
        <f>IF($I677="","",IFERROR(INDEX('UK Institution Coverage'!$K$2:$K$727,MATCH($I677,'UK Institution Coverage'!$A$2:$A$727,0)),0))</f>
        <v/>
      </c>
      <c r="F677" s="2" t="str">
        <f>IF($I677="","",IFERROR(INDEX('UK Institution Coverage'!$M$2:$M$727,MATCH($I677,'UK Institution Coverage'!$A$2:$A$727,0)),0))</f>
        <v/>
      </c>
      <c r="G677" s="2" t="str">
        <f t="shared" si="20"/>
        <v/>
      </c>
      <c r="H677" s="2" t="str">
        <f t="shared" si="21"/>
        <v/>
      </c>
    </row>
    <row r="678" spans="1:8" ht="15" customHeight="1">
      <c r="A678" s="2"/>
      <c r="B678" s="2" t="str">
        <f>IF($I678="","",IFERROR(INDEX('UK Institution Coverage'!$E$2:$E$727,MATCH($I678,'UK Institution Coverage'!$A$2:$A$727,0)),0))</f>
        <v/>
      </c>
      <c r="C678" s="2" t="str">
        <f>IF($I678="","",IFERROR(INDEX('UK Institution Coverage'!$F$2:$F$727,MATCH($I678,'UK Institution Coverage'!$A$2:$A$727,0)),0))</f>
        <v/>
      </c>
      <c r="D678" s="2" t="str">
        <f>IF($I678="","",IFERROR(INDEX('UK Institution Coverage'!$J$2:$J$727,MATCH($I678,'UK Institution Coverage'!$A$2:$A$727,0)),0))</f>
        <v/>
      </c>
      <c r="E678" s="2" t="str">
        <f>IF($I678="","",IFERROR(INDEX('UK Institution Coverage'!$K$2:$K$727,MATCH($I678,'UK Institution Coverage'!$A$2:$A$727,0)),0))</f>
        <v/>
      </c>
      <c r="F678" s="2" t="str">
        <f>IF($I678="","",IFERROR(INDEX('UK Institution Coverage'!$M$2:$M$727,MATCH($I678,'UK Institution Coverage'!$A$2:$A$727,0)),0))</f>
        <v/>
      </c>
      <c r="G678" s="2" t="str">
        <f t="shared" si="20"/>
        <v/>
      </c>
      <c r="H678" s="2" t="str">
        <f t="shared" si="21"/>
        <v/>
      </c>
    </row>
    <row r="679" spans="1:8" ht="15" customHeight="1">
      <c r="A679" s="2"/>
      <c r="B679" s="2" t="str">
        <f>IF($I679="","",IFERROR(INDEX('UK Institution Coverage'!$E$2:$E$727,MATCH($I679,'UK Institution Coverage'!$A$2:$A$727,0)),0))</f>
        <v/>
      </c>
      <c r="C679" s="2" t="str">
        <f>IF($I679="","",IFERROR(INDEX('UK Institution Coverage'!$F$2:$F$727,MATCH($I679,'UK Institution Coverage'!$A$2:$A$727,0)),0))</f>
        <v/>
      </c>
      <c r="D679" s="2" t="str">
        <f>IF($I679="","",IFERROR(INDEX('UK Institution Coverage'!$J$2:$J$727,MATCH($I679,'UK Institution Coverage'!$A$2:$A$727,0)),0))</f>
        <v/>
      </c>
      <c r="E679" s="2" t="str">
        <f>IF($I679="","",IFERROR(INDEX('UK Institution Coverage'!$K$2:$K$727,MATCH($I679,'UK Institution Coverage'!$A$2:$A$727,0)),0))</f>
        <v/>
      </c>
      <c r="F679" s="2" t="str">
        <f>IF($I679="","",IFERROR(INDEX('UK Institution Coverage'!$M$2:$M$727,MATCH($I679,'UK Institution Coverage'!$A$2:$A$727,0)),0))</f>
        <v/>
      </c>
      <c r="G679" s="2" t="str">
        <f t="shared" si="20"/>
        <v/>
      </c>
      <c r="H679" s="2" t="str">
        <f t="shared" si="21"/>
        <v/>
      </c>
    </row>
    <row r="680" spans="1:8" ht="15" customHeight="1">
      <c r="A680" s="2"/>
      <c r="B680" s="2" t="str">
        <f>IF($I680="","",IFERROR(INDEX('UK Institution Coverage'!$E$2:$E$727,MATCH($I680,'UK Institution Coverage'!$A$2:$A$727,0)),0))</f>
        <v/>
      </c>
      <c r="C680" s="2" t="str">
        <f>IF($I680="","",IFERROR(INDEX('UK Institution Coverage'!$F$2:$F$727,MATCH($I680,'UK Institution Coverage'!$A$2:$A$727,0)),0))</f>
        <v/>
      </c>
      <c r="D680" s="2" t="str">
        <f>IF($I680="","",IFERROR(INDEX('UK Institution Coverage'!$J$2:$J$727,MATCH($I680,'UK Institution Coverage'!$A$2:$A$727,0)),0))</f>
        <v/>
      </c>
      <c r="E680" s="2" t="str">
        <f>IF($I680="","",IFERROR(INDEX('UK Institution Coverage'!$K$2:$K$727,MATCH($I680,'UK Institution Coverage'!$A$2:$A$727,0)),0))</f>
        <v/>
      </c>
      <c r="F680" s="2" t="str">
        <f>IF($I680="","",IFERROR(INDEX('UK Institution Coverage'!$M$2:$M$727,MATCH($I680,'UK Institution Coverage'!$A$2:$A$727,0)),0))</f>
        <v/>
      </c>
      <c r="G680" s="2" t="str">
        <f t="shared" si="20"/>
        <v/>
      </c>
      <c r="H680" s="2" t="str">
        <f t="shared" si="21"/>
        <v/>
      </c>
    </row>
    <row r="681" spans="1:8" ht="15" customHeight="1">
      <c r="A681" s="2"/>
      <c r="B681" s="2" t="str">
        <f>IF($I681="","",IFERROR(INDEX('UK Institution Coverage'!$E$2:$E$727,MATCH($I681,'UK Institution Coverage'!$A$2:$A$727,0)),0))</f>
        <v/>
      </c>
      <c r="C681" s="2" t="str">
        <f>IF($I681="","",IFERROR(INDEX('UK Institution Coverage'!$F$2:$F$727,MATCH($I681,'UK Institution Coverage'!$A$2:$A$727,0)),0))</f>
        <v/>
      </c>
      <c r="D681" s="2" t="str">
        <f>IF($I681="","",IFERROR(INDEX('UK Institution Coverage'!$J$2:$J$727,MATCH($I681,'UK Institution Coverage'!$A$2:$A$727,0)),0))</f>
        <v/>
      </c>
      <c r="E681" s="2" t="str">
        <f>IF($I681="","",IFERROR(INDEX('UK Institution Coverage'!$K$2:$K$727,MATCH($I681,'UK Institution Coverage'!$A$2:$A$727,0)),0))</f>
        <v/>
      </c>
      <c r="F681" s="2" t="str">
        <f>IF($I681="","",IFERROR(INDEX('UK Institution Coverage'!$M$2:$M$727,MATCH($I681,'UK Institution Coverage'!$A$2:$A$727,0)),0))</f>
        <v/>
      </c>
      <c r="G681" s="2" t="str">
        <f t="shared" si="20"/>
        <v/>
      </c>
      <c r="H681" s="2" t="str">
        <f t="shared" si="21"/>
        <v/>
      </c>
    </row>
    <row r="682" spans="1:8" ht="15" customHeight="1">
      <c r="A682" s="2"/>
      <c r="B682" s="2" t="str">
        <f>IF($I682="","",IFERROR(INDEX('UK Institution Coverage'!$E$2:$E$727,MATCH($I682,'UK Institution Coverage'!$A$2:$A$727,0)),0))</f>
        <v/>
      </c>
      <c r="C682" s="2" t="str">
        <f>IF($I682="","",IFERROR(INDEX('UK Institution Coverage'!$F$2:$F$727,MATCH($I682,'UK Institution Coverage'!$A$2:$A$727,0)),0))</f>
        <v/>
      </c>
      <c r="D682" s="2" t="str">
        <f>IF($I682="","",IFERROR(INDEX('UK Institution Coverage'!$J$2:$J$727,MATCH($I682,'UK Institution Coverage'!$A$2:$A$727,0)),0))</f>
        <v/>
      </c>
      <c r="E682" s="2" t="str">
        <f>IF($I682="","",IFERROR(INDEX('UK Institution Coverage'!$K$2:$K$727,MATCH($I682,'UK Institution Coverage'!$A$2:$A$727,0)),0))</f>
        <v/>
      </c>
      <c r="F682" s="2" t="str">
        <f>IF($I682="","",IFERROR(INDEX('UK Institution Coverage'!$M$2:$M$727,MATCH($I682,'UK Institution Coverage'!$A$2:$A$727,0)),0))</f>
        <v/>
      </c>
      <c r="G682" s="2" t="str">
        <f t="shared" si="20"/>
        <v/>
      </c>
      <c r="H682" s="2" t="str">
        <f t="shared" si="21"/>
        <v/>
      </c>
    </row>
    <row r="683" spans="1:8" ht="15" customHeight="1">
      <c r="A683" s="2"/>
      <c r="B683" s="2" t="str">
        <f>IF($I683="","",IFERROR(INDEX('UK Institution Coverage'!$E$2:$E$727,MATCH($I683,'UK Institution Coverage'!$A$2:$A$727,0)),0))</f>
        <v/>
      </c>
      <c r="C683" s="2" t="str">
        <f>IF($I683="","",IFERROR(INDEX('UK Institution Coverage'!$F$2:$F$727,MATCH($I683,'UK Institution Coverage'!$A$2:$A$727,0)),0))</f>
        <v/>
      </c>
      <c r="D683" s="2" t="str">
        <f>IF($I683="","",IFERROR(INDEX('UK Institution Coverage'!$J$2:$J$727,MATCH($I683,'UK Institution Coverage'!$A$2:$A$727,0)),0))</f>
        <v/>
      </c>
      <c r="E683" s="2" t="str">
        <f>IF($I683="","",IFERROR(INDEX('UK Institution Coverage'!$K$2:$K$727,MATCH($I683,'UK Institution Coverage'!$A$2:$A$727,0)),0))</f>
        <v/>
      </c>
      <c r="F683" s="2" t="str">
        <f>IF($I683="","",IFERROR(INDEX('UK Institution Coverage'!$M$2:$M$727,MATCH($I683,'UK Institution Coverage'!$A$2:$A$727,0)),0))</f>
        <v/>
      </c>
      <c r="G683" s="2" t="str">
        <f t="shared" si="20"/>
        <v/>
      </c>
      <c r="H683" s="2" t="str">
        <f t="shared" si="21"/>
        <v/>
      </c>
    </row>
    <row r="684" spans="1:8" ht="15" customHeight="1">
      <c r="A684" s="2"/>
      <c r="B684" s="2" t="str">
        <f>IF($I684="","",IFERROR(INDEX('UK Institution Coverage'!$E$2:$E$727,MATCH($I684,'UK Institution Coverage'!$A$2:$A$727,0)),0))</f>
        <v/>
      </c>
      <c r="C684" s="2" t="str">
        <f>IF($I684="","",IFERROR(INDEX('UK Institution Coverage'!$F$2:$F$727,MATCH($I684,'UK Institution Coverage'!$A$2:$A$727,0)),0))</f>
        <v/>
      </c>
      <c r="D684" s="2" t="str">
        <f>IF($I684="","",IFERROR(INDEX('UK Institution Coverage'!$J$2:$J$727,MATCH($I684,'UK Institution Coverage'!$A$2:$A$727,0)),0))</f>
        <v/>
      </c>
      <c r="E684" s="2" t="str">
        <f>IF($I684="","",IFERROR(INDEX('UK Institution Coverage'!$K$2:$K$727,MATCH($I684,'UK Institution Coverage'!$A$2:$A$727,0)),0))</f>
        <v/>
      </c>
      <c r="F684" s="2" t="str">
        <f>IF($I684="","",IFERROR(INDEX('UK Institution Coverage'!$M$2:$M$727,MATCH($I684,'UK Institution Coverage'!$A$2:$A$727,0)),0))</f>
        <v/>
      </c>
      <c r="G684" s="2" t="str">
        <f t="shared" si="20"/>
        <v/>
      </c>
      <c r="H684" s="2" t="str">
        <f t="shared" si="21"/>
        <v/>
      </c>
    </row>
    <row r="685" spans="1:8" ht="15" customHeight="1">
      <c r="A685" s="2"/>
      <c r="B685" s="2" t="str">
        <f>IF($I685="","",IFERROR(INDEX('UK Institution Coverage'!$E$2:$E$727,MATCH($I685,'UK Institution Coverage'!$A$2:$A$727,0)),0))</f>
        <v/>
      </c>
      <c r="C685" s="2" t="str">
        <f>IF($I685="","",IFERROR(INDEX('UK Institution Coverage'!$F$2:$F$727,MATCH($I685,'UK Institution Coverage'!$A$2:$A$727,0)),0))</f>
        <v/>
      </c>
      <c r="D685" s="2" t="str">
        <f>IF($I685="","",IFERROR(INDEX('UK Institution Coverage'!$J$2:$J$727,MATCH($I685,'UK Institution Coverage'!$A$2:$A$727,0)),0))</f>
        <v/>
      </c>
      <c r="E685" s="2" t="str">
        <f>IF($I685="","",IFERROR(INDEX('UK Institution Coverage'!$K$2:$K$727,MATCH($I685,'UK Institution Coverage'!$A$2:$A$727,0)),0))</f>
        <v/>
      </c>
      <c r="F685" s="2" t="str">
        <f>IF($I685="","",IFERROR(INDEX('UK Institution Coverage'!$M$2:$M$727,MATCH($I685,'UK Institution Coverage'!$A$2:$A$727,0)),0))</f>
        <v/>
      </c>
      <c r="G685" s="2" t="str">
        <f t="shared" si="20"/>
        <v/>
      </c>
      <c r="H685" s="2" t="str">
        <f t="shared" si="21"/>
        <v/>
      </c>
    </row>
    <row r="686" spans="1:8" ht="15" customHeight="1">
      <c r="A686" s="2"/>
      <c r="B686" s="2" t="str">
        <f>IF($I686="","",IFERROR(INDEX('UK Institution Coverage'!$E$2:$E$727,MATCH($I686,'UK Institution Coverage'!$A$2:$A$727,0)),0))</f>
        <v/>
      </c>
      <c r="C686" s="2" t="str">
        <f>IF($I686="","",IFERROR(INDEX('UK Institution Coverage'!$F$2:$F$727,MATCH($I686,'UK Institution Coverage'!$A$2:$A$727,0)),0))</f>
        <v/>
      </c>
      <c r="D686" s="2" t="str">
        <f>IF($I686="","",IFERROR(INDEX('UK Institution Coverage'!$J$2:$J$727,MATCH($I686,'UK Institution Coverage'!$A$2:$A$727,0)),0))</f>
        <v/>
      </c>
      <c r="E686" s="2" t="str">
        <f>IF($I686="","",IFERROR(INDEX('UK Institution Coverage'!$K$2:$K$727,MATCH($I686,'UK Institution Coverage'!$A$2:$A$727,0)),0))</f>
        <v/>
      </c>
      <c r="F686" s="2" t="str">
        <f>IF($I686="","",IFERROR(INDEX('UK Institution Coverage'!$M$2:$M$727,MATCH($I686,'UK Institution Coverage'!$A$2:$A$727,0)),0))</f>
        <v/>
      </c>
      <c r="G686" s="2" t="str">
        <f t="shared" si="20"/>
        <v/>
      </c>
      <c r="H686" s="2" t="str">
        <f t="shared" si="21"/>
        <v/>
      </c>
    </row>
    <row r="687" spans="1:8" ht="15" customHeight="1">
      <c r="A687" s="2"/>
      <c r="B687" s="2" t="str">
        <f>IF($I687="","",IFERROR(INDEX('UK Institution Coverage'!$E$2:$E$727,MATCH($I687,'UK Institution Coverage'!$A$2:$A$727,0)),0))</f>
        <v/>
      </c>
      <c r="C687" s="2" t="str">
        <f>IF($I687="","",IFERROR(INDEX('UK Institution Coverage'!$F$2:$F$727,MATCH($I687,'UK Institution Coverage'!$A$2:$A$727,0)),0))</f>
        <v/>
      </c>
      <c r="D687" s="2" t="str">
        <f>IF($I687="","",IFERROR(INDEX('UK Institution Coverage'!$J$2:$J$727,MATCH($I687,'UK Institution Coverage'!$A$2:$A$727,0)),0))</f>
        <v/>
      </c>
      <c r="E687" s="2" t="str">
        <f>IF($I687="","",IFERROR(INDEX('UK Institution Coverage'!$K$2:$K$727,MATCH($I687,'UK Institution Coverage'!$A$2:$A$727,0)),0))</f>
        <v/>
      </c>
      <c r="F687" s="2" t="str">
        <f>IF($I687="","",IFERROR(INDEX('UK Institution Coverage'!$M$2:$M$727,MATCH($I687,'UK Institution Coverage'!$A$2:$A$727,0)),0))</f>
        <v/>
      </c>
      <c r="G687" s="2" t="str">
        <f t="shared" si="20"/>
        <v/>
      </c>
      <c r="H687" s="2" t="str">
        <f t="shared" si="21"/>
        <v/>
      </c>
    </row>
    <row r="688" spans="1:8" ht="15" customHeight="1">
      <c r="A688" s="2"/>
      <c r="B688" s="2" t="str">
        <f>IF($I688="","",IFERROR(INDEX('UK Institution Coverage'!$E$2:$E$727,MATCH($I688,'UK Institution Coverage'!$A$2:$A$727,0)),0))</f>
        <v/>
      </c>
      <c r="C688" s="2" t="str">
        <f>IF($I688="","",IFERROR(INDEX('UK Institution Coverage'!$F$2:$F$727,MATCH($I688,'UK Institution Coverage'!$A$2:$A$727,0)),0))</f>
        <v/>
      </c>
      <c r="D688" s="2" t="str">
        <f>IF($I688="","",IFERROR(INDEX('UK Institution Coverage'!$J$2:$J$727,MATCH($I688,'UK Institution Coverage'!$A$2:$A$727,0)),0))</f>
        <v/>
      </c>
      <c r="E688" s="2" t="str">
        <f>IF($I688="","",IFERROR(INDEX('UK Institution Coverage'!$K$2:$K$727,MATCH($I688,'UK Institution Coverage'!$A$2:$A$727,0)),0))</f>
        <v/>
      </c>
      <c r="F688" s="2" t="str">
        <f>IF($I688="","",IFERROR(INDEX('UK Institution Coverage'!$M$2:$M$727,MATCH($I688,'UK Institution Coverage'!$A$2:$A$727,0)),0))</f>
        <v/>
      </c>
      <c r="G688" s="2" t="str">
        <f t="shared" si="20"/>
        <v/>
      </c>
      <c r="H688" s="2" t="str">
        <f t="shared" si="21"/>
        <v/>
      </c>
    </row>
    <row r="689" spans="1:8" ht="15" customHeight="1">
      <c r="A689" s="2"/>
      <c r="B689" s="2" t="str">
        <f>IF($I689="","",IFERROR(INDEX('UK Institution Coverage'!$E$2:$E$727,MATCH($I689,'UK Institution Coverage'!$A$2:$A$727,0)),0))</f>
        <v/>
      </c>
      <c r="C689" s="2" t="str">
        <f>IF($I689="","",IFERROR(INDEX('UK Institution Coverage'!$F$2:$F$727,MATCH($I689,'UK Institution Coverage'!$A$2:$A$727,0)),0))</f>
        <v/>
      </c>
      <c r="D689" s="2" t="str">
        <f>IF($I689="","",IFERROR(INDEX('UK Institution Coverage'!$J$2:$J$727,MATCH($I689,'UK Institution Coverage'!$A$2:$A$727,0)),0))</f>
        <v/>
      </c>
      <c r="E689" s="2" t="str">
        <f>IF($I689="","",IFERROR(INDEX('UK Institution Coverage'!$K$2:$K$727,MATCH($I689,'UK Institution Coverage'!$A$2:$A$727,0)),0))</f>
        <v/>
      </c>
      <c r="F689" s="2" t="str">
        <f>IF($I689="","",IFERROR(INDEX('UK Institution Coverage'!$M$2:$M$727,MATCH($I689,'UK Institution Coverage'!$A$2:$A$727,0)),0))</f>
        <v/>
      </c>
      <c r="G689" s="2" t="str">
        <f t="shared" si="20"/>
        <v/>
      </c>
      <c r="H689" s="2" t="str">
        <f t="shared" si="21"/>
        <v/>
      </c>
    </row>
    <row r="690" spans="1:8" ht="15" customHeight="1">
      <c r="A690" s="2"/>
      <c r="B690" s="2" t="str">
        <f>IF($I690="","",IFERROR(INDEX('UK Institution Coverage'!$E$2:$E$727,MATCH($I690,'UK Institution Coverage'!$A$2:$A$727,0)),0))</f>
        <v/>
      </c>
      <c r="C690" s="2" t="str">
        <f>IF($I690="","",IFERROR(INDEX('UK Institution Coverage'!$F$2:$F$727,MATCH($I690,'UK Institution Coverage'!$A$2:$A$727,0)),0))</f>
        <v/>
      </c>
      <c r="D690" s="2" t="str">
        <f>IF($I690="","",IFERROR(INDEX('UK Institution Coverage'!$J$2:$J$727,MATCH($I690,'UK Institution Coverage'!$A$2:$A$727,0)),0))</f>
        <v/>
      </c>
      <c r="E690" s="2" t="str">
        <f>IF($I690="","",IFERROR(INDEX('UK Institution Coverage'!$K$2:$K$727,MATCH($I690,'UK Institution Coverage'!$A$2:$A$727,0)),0))</f>
        <v/>
      </c>
      <c r="F690" s="2" t="str">
        <f>IF($I690="","",IFERROR(INDEX('UK Institution Coverage'!$M$2:$M$727,MATCH($I690,'UK Institution Coverage'!$A$2:$A$727,0)),0))</f>
        <v/>
      </c>
      <c r="G690" s="2" t="str">
        <f t="shared" si="20"/>
        <v/>
      </c>
      <c r="H690" s="2" t="str">
        <f t="shared" si="21"/>
        <v/>
      </c>
    </row>
    <row r="691" spans="1:8" ht="15" customHeight="1">
      <c r="A691" s="2"/>
      <c r="B691" s="2" t="str">
        <f>IF($I691="","",IFERROR(INDEX('UK Institution Coverage'!$E$2:$E$727,MATCH($I691,'UK Institution Coverage'!$A$2:$A$727,0)),0))</f>
        <v/>
      </c>
      <c r="C691" s="2" t="str">
        <f>IF($I691="","",IFERROR(INDEX('UK Institution Coverage'!$F$2:$F$727,MATCH($I691,'UK Institution Coverage'!$A$2:$A$727,0)),0))</f>
        <v/>
      </c>
      <c r="D691" s="2" t="str">
        <f>IF($I691="","",IFERROR(INDEX('UK Institution Coverage'!$J$2:$J$727,MATCH($I691,'UK Institution Coverage'!$A$2:$A$727,0)),0))</f>
        <v/>
      </c>
      <c r="E691" s="2" t="str">
        <f>IF($I691="","",IFERROR(INDEX('UK Institution Coverage'!$K$2:$K$727,MATCH($I691,'UK Institution Coverage'!$A$2:$A$727,0)),0))</f>
        <v/>
      </c>
      <c r="F691" s="2" t="str">
        <f>IF($I691="","",IFERROR(INDEX('UK Institution Coverage'!$M$2:$M$727,MATCH($I691,'UK Institution Coverage'!$A$2:$A$727,0)),0))</f>
        <v/>
      </c>
      <c r="G691" s="2" t="str">
        <f t="shared" si="20"/>
        <v/>
      </c>
      <c r="H691" s="2" t="str">
        <f t="shared" si="21"/>
        <v/>
      </c>
    </row>
    <row r="692" spans="1:8" ht="15" customHeight="1">
      <c r="A692" s="2"/>
      <c r="B692" s="2" t="str">
        <f>IF($I692="","",IFERROR(INDEX('UK Institution Coverage'!$E$2:$E$727,MATCH($I692,'UK Institution Coverage'!$A$2:$A$727,0)),0))</f>
        <v/>
      </c>
      <c r="C692" s="2" t="str">
        <f>IF($I692="","",IFERROR(INDEX('UK Institution Coverage'!$F$2:$F$727,MATCH($I692,'UK Institution Coverage'!$A$2:$A$727,0)),0))</f>
        <v/>
      </c>
      <c r="D692" s="2" t="str">
        <f>IF($I692="","",IFERROR(INDEX('UK Institution Coverage'!$J$2:$J$727,MATCH($I692,'UK Institution Coverage'!$A$2:$A$727,0)),0))</f>
        <v/>
      </c>
      <c r="E692" s="2" t="str">
        <f>IF($I692="","",IFERROR(INDEX('UK Institution Coverage'!$K$2:$K$727,MATCH($I692,'UK Institution Coverage'!$A$2:$A$727,0)),0))</f>
        <v/>
      </c>
      <c r="F692" s="2" t="str">
        <f>IF($I692="","",IFERROR(INDEX('UK Institution Coverage'!$M$2:$M$727,MATCH($I692,'UK Institution Coverage'!$A$2:$A$727,0)),0))</f>
        <v/>
      </c>
      <c r="G692" s="2" t="str">
        <f t="shared" si="20"/>
        <v/>
      </c>
      <c r="H692" s="2" t="str">
        <f t="shared" si="21"/>
        <v/>
      </c>
    </row>
    <row r="693" spans="1:8" ht="15" customHeight="1">
      <c r="A693" s="2"/>
      <c r="B693" s="2" t="str">
        <f>IF($I693="","",IFERROR(INDEX('UK Institution Coverage'!$E$2:$E$727,MATCH($I693,'UK Institution Coverage'!$A$2:$A$727,0)),0))</f>
        <v/>
      </c>
      <c r="C693" s="2" t="str">
        <f>IF($I693="","",IFERROR(INDEX('UK Institution Coverage'!$F$2:$F$727,MATCH($I693,'UK Institution Coverage'!$A$2:$A$727,0)),0))</f>
        <v/>
      </c>
      <c r="D693" s="2" t="str">
        <f>IF($I693="","",IFERROR(INDEX('UK Institution Coverage'!$J$2:$J$727,MATCH($I693,'UK Institution Coverage'!$A$2:$A$727,0)),0))</f>
        <v/>
      </c>
      <c r="E693" s="2" t="str">
        <f>IF($I693="","",IFERROR(INDEX('UK Institution Coverage'!$K$2:$K$727,MATCH($I693,'UK Institution Coverage'!$A$2:$A$727,0)),0))</f>
        <v/>
      </c>
      <c r="F693" s="2" t="str">
        <f>IF($I693="","",IFERROR(INDEX('UK Institution Coverage'!$M$2:$M$727,MATCH($I693,'UK Institution Coverage'!$A$2:$A$727,0)),0))</f>
        <v/>
      </c>
      <c r="G693" s="2" t="str">
        <f t="shared" si="20"/>
        <v/>
      </c>
      <c r="H693" s="2" t="str">
        <f t="shared" si="21"/>
        <v/>
      </c>
    </row>
    <row r="694" spans="1:8" ht="15" customHeight="1">
      <c r="A694" s="2"/>
      <c r="B694" s="2" t="str">
        <f>IF($I694="","",IFERROR(INDEX('UK Institution Coverage'!$E$2:$E$727,MATCH($I694,'UK Institution Coverage'!$A$2:$A$727,0)),0))</f>
        <v/>
      </c>
      <c r="C694" s="2" t="str">
        <f>IF($I694="","",IFERROR(INDEX('UK Institution Coverage'!$F$2:$F$727,MATCH($I694,'UK Institution Coverage'!$A$2:$A$727,0)),0))</f>
        <v/>
      </c>
      <c r="D694" s="2" t="str">
        <f>IF($I694="","",IFERROR(INDEX('UK Institution Coverage'!$J$2:$J$727,MATCH($I694,'UK Institution Coverage'!$A$2:$A$727,0)),0))</f>
        <v/>
      </c>
      <c r="E694" s="2" t="str">
        <f>IF($I694="","",IFERROR(INDEX('UK Institution Coverage'!$K$2:$K$727,MATCH($I694,'UK Institution Coverage'!$A$2:$A$727,0)),0))</f>
        <v/>
      </c>
      <c r="F694" s="2" t="str">
        <f>IF($I694="","",IFERROR(INDEX('UK Institution Coverage'!$M$2:$M$727,MATCH($I694,'UK Institution Coverage'!$A$2:$A$727,0)),0))</f>
        <v/>
      </c>
      <c r="G694" s="2" t="str">
        <f t="shared" si="20"/>
        <v/>
      </c>
      <c r="H694" s="2" t="str">
        <f t="shared" si="21"/>
        <v/>
      </c>
    </row>
    <row r="695" spans="1:8" ht="15" customHeight="1">
      <c r="A695" s="2"/>
      <c r="B695" s="2" t="str">
        <f>IF($I695="","",IFERROR(INDEX('UK Institution Coverage'!$E$2:$E$727,MATCH($I695,'UK Institution Coverage'!$A$2:$A$727,0)),0))</f>
        <v/>
      </c>
      <c r="C695" s="2" t="str">
        <f>IF($I695="","",IFERROR(INDEX('UK Institution Coverage'!$F$2:$F$727,MATCH($I695,'UK Institution Coverage'!$A$2:$A$727,0)),0))</f>
        <v/>
      </c>
      <c r="D695" s="2" t="str">
        <f>IF($I695="","",IFERROR(INDEX('UK Institution Coverage'!$J$2:$J$727,MATCH($I695,'UK Institution Coverage'!$A$2:$A$727,0)),0))</f>
        <v/>
      </c>
      <c r="E695" s="2" t="str">
        <f>IF($I695="","",IFERROR(INDEX('UK Institution Coverage'!$K$2:$K$727,MATCH($I695,'UK Institution Coverage'!$A$2:$A$727,0)),0))</f>
        <v/>
      </c>
      <c r="F695" s="2" t="str">
        <f>IF($I695="","",IFERROR(INDEX('UK Institution Coverage'!$M$2:$M$727,MATCH($I695,'UK Institution Coverage'!$A$2:$A$727,0)),0))</f>
        <v/>
      </c>
      <c r="G695" s="2" t="str">
        <f t="shared" si="20"/>
        <v/>
      </c>
      <c r="H695" s="2" t="str">
        <f t="shared" si="21"/>
        <v/>
      </c>
    </row>
    <row r="696" spans="1:8" ht="15" customHeight="1">
      <c r="A696" s="2"/>
      <c r="B696" s="2" t="str">
        <f>IF($I696="","",IFERROR(INDEX('UK Institution Coverage'!$E$2:$E$727,MATCH($I696,'UK Institution Coverage'!$A$2:$A$727,0)),0))</f>
        <v/>
      </c>
      <c r="C696" s="2" t="str">
        <f>IF($I696="","",IFERROR(INDEX('UK Institution Coverage'!$F$2:$F$727,MATCH($I696,'UK Institution Coverage'!$A$2:$A$727,0)),0))</f>
        <v/>
      </c>
      <c r="D696" s="2" t="str">
        <f>IF($I696="","",IFERROR(INDEX('UK Institution Coverage'!$J$2:$J$727,MATCH($I696,'UK Institution Coverage'!$A$2:$A$727,0)),0))</f>
        <v/>
      </c>
      <c r="E696" s="2" t="str">
        <f>IF($I696="","",IFERROR(INDEX('UK Institution Coverage'!$K$2:$K$727,MATCH($I696,'UK Institution Coverage'!$A$2:$A$727,0)),0))</f>
        <v/>
      </c>
      <c r="F696" s="2" t="str">
        <f>IF($I696="","",IFERROR(INDEX('UK Institution Coverage'!$M$2:$M$727,MATCH($I696,'UK Institution Coverage'!$A$2:$A$727,0)),0))</f>
        <v/>
      </c>
      <c r="G696" s="2" t="str">
        <f t="shared" si="20"/>
        <v/>
      </c>
      <c r="H696" s="2" t="str">
        <f t="shared" si="21"/>
        <v/>
      </c>
    </row>
    <row r="697" spans="1:8" ht="15" customHeight="1">
      <c r="A697" s="2"/>
      <c r="B697" s="2" t="str">
        <f>IF($I697="","",IFERROR(INDEX('UK Institution Coverage'!$E$2:$E$727,MATCH($I697,'UK Institution Coverage'!$A$2:$A$727,0)),0))</f>
        <v/>
      </c>
      <c r="C697" s="2" t="str">
        <f>IF($I697="","",IFERROR(INDEX('UK Institution Coverage'!$F$2:$F$727,MATCH($I697,'UK Institution Coverage'!$A$2:$A$727,0)),0))</f>
        <v/>
      </c>
      <c r="D697" s="2" t="str">
        <f>IF($I697="","",IFERROR(INDEX('UK Institution Coverage'!$J$2:$J$727,MATCH($I697,'UK Institution Coverage'!$A$2:$A$727,0)),0))</f>
        <v/>
      </c>
      <c r="E697" s="2" t="str">
        <f>IF($I697="","",IFERROR(INDEX('UK Institution Coverage'!$K$2:$K$727,MATCH($I697,'UK Institution Coverage'!$A$2:$A$727,0)),0))</f>
        <v/>
      </c>
      <c r="F697" s="2" t="str">
        <f>IF($I697="","",IFERROR(INDEX('UK Institution Coverage'!$M$2:$M$727,MATCH($I697,'UK Institution Coverage'!$A$2:$A$727,0)),0))</f>
        <v/>
      </c>
      <c r="G697" s="2" t="str">
        <f t="shared" si="20"/>
        <v/>
      </c>
      <c r="H697" s="2" t="str">
        <f t="shared" si="21"/>
        <v/>
      </c>
    </row>
    <row r="698" spans="1:8" ht="15" customHeight="1">
      <c r="A698" s="2"/>
      <c r="B698" s="2" t="str">
        <f>IF($I698="","",IFERROR(INDEX('UK Institution Coverage'!$E$2:$E$727,MATCH($I698,'UK Institution Coverage'!$A$2:$A$727,0)),0))</f>
        <v/>
      </c>
      <c r="C698" s="2" t="str">
        <f>IF($I698="","",IFERROR(INDEX('UK Institution Coverage'!$F$2:$F$727,MATCH($I698,'UK Institution Coverage'!$A$2:$A$727,0)),0))</f>
        <v/>
      </c>
      <c r="D698" s="2" t="str">
        <f>IF($I698="","",IFERROR(INDEX('UK Institution Coverage'!$J$2:$J$727,MATCH($I698,'UK Institution Coverage'!$A$2:$A$727,0)),0))</f>
        <v/>
      </c>
      <c r="E698" s="2" t="str">
        <f>IF($I698="","",IFERROR(INDEX('UK Institution Coverage'!$K$2:$K$727,MATCH($I698,'UK Institution Coverage'!$A$2:$A$727,0)),0))</f>
        <v/>
      </c>
      <c r="F698" s="2" t="str">
        <f>IF($I698="","",IFERROR(INDEX('UK Institution Coverage'!$M$2:$M$727,MATCH($I698,'UK Institution Coverage'!$A$2:$A$727,0)),0))</f>
        <v/>
      </c>
      <c r="G698" s="2" t="str">
        <f t="shared" si="20"/>
        <v/>
      </c>
      <c r="H698" s="2" t="str">
        <f t="shared" si="21"/>
        <v/>
      </c>
    </row>
    <row r="699" spans="1:8" ht="15" customHeight="1">
      <c r="A699" s="2"/>
      <c r="B699" s="2" t="str">
        <f>IF($I699="","",IFERROR(INDEX('UK Institution Coverage'!$E$2:$E$727,MATCH($I699,'UK Institution Coverage'!$A$2:$A$727,0)),0))</f>
        <v/>
      </c>
      <c r="C699" s="2" t="str">
        <f>IF($I699="","",IFERROR(INDEX('UK Institution Coverage'!$F$2:$F$727,MATCH($I699,'UK Institution Coverage'!$A$2:$A$727,0)),0))</f>
        <v/>
      </c>
      <c r="D699" s="2" t="str">
        <f>IF($I699="","",IFERROR(INDEX('UK Institution Coverage'!$J$2:$J$727,MATCH($I699,'UK Institution Coverage'!$A$2:$A$727,0)),0))</f>
        <v/>
      </c>
      <c r="E699" s="2" t="str">
        <f>IF($I699="","",IFERROR(INDEX('UK Institution Coverage'!$K$2:$K$727,MATCH($I699,'UK Institution Coverage'!$A$2:$A$727,0)),0))</f>
        <v/>
      </c>
      <c r="F699" s="2" t="str">
        <f>IF($I699="","",IFERROR(INDEX('UK Institution Coverage'!$M$2:$M$727,MATCH($I699,'UK Institution Coverage'!$A$2:$A$727,0)),0))</f>
        <v/>
      </c>
      <c r="G699" s="2" t="str">
        <f t="shared" si="20"/>
        <v/>
      </c>
      <c r="H699" s="2" t="str">
        <f t="shared" si="21"/>
        <v/>
      </c>
    </row>
    <row r="700" spans="1:8" ht="15" customHeight="1">
      <c r="A700" s="2"/>
      <c r="B700" s="2" t="str">
        <f>IF($I700="","",IFERROR(INDEX('UK Institution Coverage'!$E$2:$E$727,MATCH($I700,'UK Institution Coverage'!$A$2:$A$727,0)),0))</f>
        <v/>
      </c>
      <c r="C700" s="2" t="str">
        <f>IF($I700="","",IFERROR(INDEX('UK Institution Coverage'!$F$2:$F$727,MATCH($I700,'UK Institution Coverage'!$A$2:$A$727,0)),0))</f>
        <v/>
      </c>
      <c r="D700" s="2" t="str">
        <f>IF($I700="","",IFERROR(INDEX('UK Institution Coverage'!$J$2:$J$727,MATCH($I700,'UK Institution Coverage'!$A$2:$A$727,0)),0))</f>
        <v/>
      </c>
      <c r="E700" s="2" t="str">
        <f>IF($I700="","",IFERROR(INDEX('UK Institution Coverage'!$K$2:$K$727,MATCH($I700,'UK Institution Coverage'!$A$2:$A$727,0)),0))</f>
        <v/>
      </c>
      <c r="F700" s="2" t="str">
        <f>IF($I700="","",IFERROR(INDEX('UK Institution Coverage'!$M$2:$M$727,MATCH($I700,'UK Institution Coverage'!$A$2:$A$727,0)),0))</f>
        <v/>
      </c>
      <c r="G700" s="2" t="str">
        <f t="shared" si="20"/>
        <v/>
      </c>
      <c r="H700" s="2" t="str">
        <f t="shared" si="21"/>
        <v/>
      </c>
    </row>
    <row r="701" spans="1:8" ht="15" customHeight="1">
      <c r="A701" s="2"/>
      <c r="B701" s="2" t="str">
        <f>IF($I701="","",IFERROR(INDEX('UK Institution Coverage'!$E$2:$E$727,MATCH($I701,'UK Institution Coverage'!$A$2:$A$727,0)),0))</f>
        <v/>
      </c>
      <c r="C701" s="2" t="str">
        <f>IF($I701="","",IFERROR(INDEX('UK Institution Coverage'!$F$2:$F$727,MATCH($I701,'UK Institution Coverage'!$A$2:$A$727,0)),0))</f>
        <v/>
      </c>
      <c r="D701" s="2" t="str">
        <f>IF($I701="","",IFERROR(INDEX('UK Institution Coverage'!$J$2:$J$727,MATCH($I701,'UK Institution Coverage'!$A$2:$A$727,0)),0))</f>
        <v/>
      </c>
      <c r="E701" s="2" t="str">
        <f>IF($I701="","",IFERROR(INDEX('UK Institution Coverage'!$K$2:$K$727,MATCH($I701,'UK Institution Coverage'!$A$2:$A$727,0)),0))</f>
        <v/>
      </c>
      <c r="F701" s="2" t="str">
        <f>IF($I701="","",IFERROR(INDEX('UK Institution Coverage'!$M$2:$M$727,MATCH($I701,'UK Institution Coverage'!$A$2:$A$727,0)),0))</f>
        <v/>
      </c>
      <c r="G701" s="2" t="str">
        <f t="shared" si="20"/>
        <v/>
      </c>
      <c r="H701" s="2" t="str">
        <f t="shared" si="21"/>
        <v/>
      </c>
    </row>
    <row r="702" spans="1:8" ht="15" customHeight="1">
      <c r="A702" s="2"/>
      <c r="B702" s="2" t="str">
        <f>IF($I702="","",IFERROR(INDEX('UK Institution Coverage'!$E$2:$E$727,MATCH($I702,'UK Institution Coverage'!$A$2:$A$727,0)),0))</f>
        <v/>
      </c>
      <c r="C702" s="2" t="str">
        <f>IF($I702="","",IFERROR(INDEX('UK Institution Coverage'!$F$2:$F$727,MATCH($I702,'UK Institution Coverage'!$A$2:$A$727,0)),0))</f>
        <v/>
      </c>
      <c r="D702" s="2" t="str">
        <f>IF($I702="","",IFERROR(INDEX('UK Institution Coverage'!$J$2:$J$727,MATCH($I702,'UK Institution Coverage'!$A$2:$A$727,0)),0))</f>
        <v/>
      </c>
      <c r="E702" s="2" t="str">
        <f>IF($I702="","",IFERROR(INDEX('UK Institution Coverage'!$K$2:$K$727,MATCH($I702,'UK Institution Coverage'!$A$2:$A$727,0)),0))</f>
        <v/>
      </c>
      <c r="F702" s="2" t="str">
        <f>IF($I702="","",IFERROR(INDEX('UK Institution Coverage'!$M$2:$M$727,MATCH($I702,'UK Institution Coverage'!$A$2:$A$727,0)),0))</f>
        <v/>
      </c>
      <c r="G702" s="2" t="str">
        <f t="shared" si="20"/>
        <v/>
      </c>
      <c r="H702" s="2" t="str">
        <f t="shared" si="21"/>
        <v/>
      </c>
    </row>
    <row r="703" spans="1:8" ht="15" customHeight="1">
      <c r="A703" s="2"/>
      <c r="B703" s="2" t="str">
        <f>IF($I703="","",IFERROR(INDEX('UK Institution Coverage'!$E$2:$E$727,MATCH($I703,'UK Institution Coverage'!$A$2:$A$727,0)),0))</f>
        <v/>
      </c>
      <c r="C703" s="2" t="str">
        <f>IF($I703="","",IFERROR(INDEX('UK Institution Coverage'!$F$2:$F$727,MATCH($I703,'UK Institution Coverage'!$A$2:$A$727,0)),0))</f>
        <v/>
      </c>
      <c r="D703" s="2" t="str">
        <f>IF($I703="","",IFERROR(INDEX('UK Institution Coverage'!$J$2:$J$727,MATCH($I703,'UK Institution Coverage'!$A$2:$A$727,0)),0))</f>
        <v/>
      </c>
      <c r="E703" s="2" t="str">
        <f>IF($I703="","",IFERROR(INDEX('UK Institution Coverage'!$K$2:$K$727,MATCH($I703,'UK Institution Coverage'!$A$2:$A$727,0)),0))</f>
        <v/>
      </c>
      <c r="F703" s="2" t="str">
        <f>IF($I703="","",IFERROR(INDEX('UK Institution Coverage'!$M$2:$M$727,MATCH($I703,'UK Institution Coverage'!$A$2:$A$727,0)),0))</f>
        <v/>
      </c>
      <c r="G703" s="2" t="str">
        <f t="shared" si="20"/>
        <v/>
      </c>
      <c r="H703" s="2" t="str">
        <f t="shared" si="21"/>
        <v/>
      </c>
    </row>
    <row r="704" spans="1:8" ht="15" customHeight="1">
      <c r="A704" s="2"/>
      <c r="B704" s="2" t="str">
        <f>IF($I704="","",IFERROR(INDEX('UK Institution Coverage'!$E$2:$E$727,MATCH($I704,'UK Institution Coverage'!$A$2:$A$727,0)),0))</f>
        <v/>
      </c>
      <c r="C704" s="2" t="str">
        <f>IF($I704="","",IFERROR(INDEX('UK Institution Coverage'!$F$2:$F$727,MATCH($I704,'UK Institution Coverage'!$A$2:$A$727,0)),0))</f>
        <v/>
      </c>
      <c r="D704" s="2" t="str">
        <f>IF($I704="","",IFERROR(INDEX('UK Institution Coverage'!$J$2:$J$727,MATCH($I704,'UK Institution Coverage'!$A$2:$A$727,0)),0))</f>
        <v/>
      </c>
      <c r="E704" s="2" t="str">
        <f>IF($I704="","",IFERROR(INDEX('UK Institution Coverage'!$K$2:$K$727,MATCH($I704,'UK Institution Coverage'!$A$2:$A$727,0)),0))</f>
        <v/>
      </c>
      <c r="F704" s="2" t="str">
        <f>IF($I704="","",IFERROR(INDEX('UK Institution Coverage'!$M$2:$M$727,MATCH($I704,'UK Institution Coverage'!$A$2:$A$727,0)),0))</f>
        <v/>
      </c>
      <c r="G704" s="2" t="str">
        <f t="shared" si="20"/>
        <v/>
      </c>
      <c r="H704" s="2" t="str">
        <f t="shared" si="21"/>
        <v/>
      </c>
    </row>
    <row r="705" spans="1:8" ht="15" customHeight="1">
      <c r="A705" s="2"/>
      <c r="B705" s="2" t="str">
        <f>IF($I705="","",IFERROR(INDEX('UK Institution Coverage'!$E$2:$E$727,MATCH($I705,'UK Institution Coverage'!$A$2:$A$727,0)),0))</f>
        <v/>
      </c>
      <c r="C705" s="2" t="str">
        <f>IF($I705="","",IFERROR(INDEX('UK Institution Coverage'!$F$2:$F$727,MATCH($I705,'UK Institution Coverage'!$A$2:$A$727,0)),0))</f>
        <v/>
      </c>
      <c r="D705" s="2" t="str">
        <f>IF($I705="","",IFERROR(INDEX('UK Institution Coverage'!$J$2:$J$727,MATCH($I705,'UK Institution Coverage'!$A$2:$A$727,0)),0))</f>
        <v/>
      </c>
      <c r="E705" s="2" t="str">
        <f>IF($I705="","",IFERROR(INDEX('UK Institution Coverage'!$K$2:$K$727,MATCH($I705,'UK Institution Coverage'!$A$2:$A$727,0)),0))</f>
        <v/>
      </c>
      <c r="F705" s="2" t="str">
        <f>IF($I705="","",IFERROR(INDEX('UK Institution Coverage'!$M$2:$M$727,MATCH($I705,'UK Institution Coverage'!$A$2:$A$727,0)),0))</f>
        <v/>
      </c>
      <c r="G705" s="2" t="str">
        <f t="shared" si="20"/>
        <v/>
      </c>
      <c r="H705" s="2" t="str">
        <f t="shared" si="21"/>
        <v/>
      </c>
    </row>
    <row r="706" spans="1:8" ht="15" customHeight="1">
      <c r="A706" s="2"/>
      <c r="B706" s="2" t="str">
        <f>IF($I706="","",IFERROR(INDEX('UK Institution Coverage'!$E$2:$E$727,MATCH($I706,'UK Institution Coverage'!$A$2:$A$727,0)),0))</f>
        <v/>
      </c>
      <c r="C706" s="2" t="str">
        <f>IF($I706="","",IFERROR(INDEX('UK Institution Coverage'!$F$2:$F$727,MATCH($I706,'UK Institution Coverage'!$A$2:$A$727,0)),0))</f>
        <v/>
      </c>
      <c r="D706" s="2" t="str">
        <f>IF($I706="","",IFERROR(INDEX('UK Institution Coverage'!$J$2:$J$727,MATCH($I706,'UK Institution Coverage'!$A$2:$A$727,0)),0))</f>
        <v/>
      </c>
      <c r="E706" s="2" t="str">
        <f>IF($I706="","",IFERROR(INDEX('UK Institution Coverage'!$K$2:$K$727,MATCH($I706,'UK Institution Coverage'!$A$2:$A$727,0)),0))</f>
        <v/>
      </c>
      <c r="F706" s="2" t="str">
        <f>IF($I706="","",IFERROR(INDEX('UK Institution Coverage'!$M$2:$M$727,MATCH($I706,'UK Institution Coverage'!$A$2:$A$727,0)),0))</f>
        <v/>
      </c>
      <c r="G706" s="2" t="str">
        <f t="shared" si="20"/>
        <v/>
      </c>
      <c r="H706" s="2" t="str">
        <f t="shared" si="21"/>
        <v/>
      </c>
    </row>
    <row r="707" spans="1:8" ht="15" customHeight="1">
      <c r="A707" s="2"/>
      <c r="B707" s="2" t="str">
        <f>IF($I707="","",IFERROR(INDEX('UK Institution Coverage'!$E$2:$E$727,MATCH($I707,'UK Institution Coverage'!$A$2:$A$727,0)),0))</f>
        <v/>
      </c>
      <c r="C707" s="2" t="str">
        <f>IF($I707="","",IFERROR(INDEX('UK Institution Coverage'!$F$2:$F$727,MATCH($I707,'UK Institution Coverage'!$A$2:$A$727,0)),0))</f>
        <v/>
      </c>
      <c r="D707" s="2" t="str">
        <f>IF($I707="","",IFERROR(INDEX('UK Institution Coverage'!$J$2:$J$727,MATCH($I707,'UK Institution Coverage'!$A$2:$A$727,0)),0))</f>
        <v/>
      </c>
      <c r="E707" s="2" t="str">
        <f>IF($I707="","",IFERROR(INDEX('UK Institution Coverage'!$K$2:$K$727,MATCH($I707,'UK Institution Coverage'!$A$2:$A$727,0)),0))</f>
        <v/>
      </c>
      <c r="F707" s="2" t="str">
        <f>IF($I707="","",IFERROR(INDEX('UK Institution Coverage'!$M$2:$M$727,MATCH($I707,'UK Institution Coverage'!$A$2:$A$727,0)),0))</f>
        <v/>
      </c>
      <c r="G707" s="2" t="str">
        <f t="shared" ref="G707:G729" si="22">IF($I707="","",IF($F707=3,"complete",IF($C707=0,"Research  ","")&amp;IF($D707=0,"Finance  ","")&amp;IF($E707=0,"IT/Systems","")))</f>
        <v/>
      </c>
      <c r="H707" s="2" t="str">
        <f t="shared" ref="H707:H729" si="23">IF($I707="","",IF($F707=3,"-",IF($B707&gt;=20,"1 - high",IF($B707&gt;=5,"2 - medium","3 - low"))))</f>
        <v/>
      </c>
    </row>
    <row r="708" spans="1:8" ht="15" customHeight="1">
      <c r="A708" s="2"/>
      <c r="B708" s="2" t="str">
        <f>IF($I708="","",IFERROR(INDEX('UK Institution Coverage'!$E$2:$E$727,MATCH($I708,'UK Institution Coverage'!$A$2:$A$727,0)),0))</f>
        <v/>
      </c>
      <c r="C708" s="2" t="str">
        <f>IF($I708="","",IFERROR(INDEX('UK Institution Coverage'!$F$2:$F$727,MATCH($I708,'UK Institution Coverage'!$A$2:$A$727,0)),0))</f>
        <v/>
      </c>
      <c r="D708" s="2" t="str">
        <f>IF($I708="","",IFERROR(INDEX('UK Institution Coverage'!$J$2:$J$727,MATCH($I708,'UK Institution Coverage'!$A$2:$A$727,0)),0))</f>
        <v/>
      </c>
      <c r="E708" s="2" t="str">
        <f>IF($I708="","",IFERROR(INDEX('UK Institution Coverage'!$K$2:$K$727,MATCH($I708,'UK Institution Coverage'!$A$2:$A$727,0)),0))</f>
        <v/>
      </c>
      <c r="F708" s="2" t="str">
        <f>IF($I708="","",IFERROR(INDEX('UK Institution Coverage'!$M$2:$M$727,MATCH($I708,'UK Institution Coverage'!$A$2:$A$727,0)),0))</f>
        <v/>
      </c>
      <c r="G708" s="2" t="str">
        <f t="shared" si="22"/>
        <v/>
      </c>
      <c r="H708" s="2" t="str">
        <f t="shared" si="23"/>
        <v/>
      </c>
    </row>
    <row r="709" spans="1:8" ht="15" customHeight="1">
      <c r="A709" s="2"/>
      <c r="B709" s="2" t="str">
        <f>IF($I709="","",IFERROR(INDEX('UK Institution Coverage'!$E$2:$E$727,MATCH($I709,'UK Institution Coverage'!$A$2:$A$727,0)),0))</f>
        <v/>
      </c>
      <c r="C709" s="2" t="str">
        <f>IF($I709="","",IFERROR(INDEX('UK Institution Coverage'!$F$2:$F$727,MATCH($I709,'UK Institution Coverage'!$A$2:$A$727,0)),0))</f>
        <v/>
      </c>
      <c r="D709" s="2" t="str">
        <f>IF($I709="","",IFERROR(INDEX('UK Institution Coverage'!$J$2:$J$727,MATCH($I709,'UK Institution Coverage'!$A$2:$A$727,0)),0))</f>
        <v/>
      </c>
      <c r="E709" s="2" t="str">
        <f>IF($I709="","",IFERROR(INDEX('UK Institution Coverage'!$K$2:$K$727,MATCH($I709,'UK Institution Coverage'!$A$2:$A$727,0)),0))</f>
        <v/>
      </c>
      <c r="F709" s="2" t="str">
        <f>IF($I709="","",IFERROR(INDEX('UK Institution Coverage'!$M$2:$M$727,MATCH($I709,'UK Institution Coverage'!$A$2:$A$727,0)),0))</f>
        <v/>
      </c>
      <c r="G709" s="2" t="str">
        <f t="shared" si="22"/>
        <v/>
      </c>
      <c r="H709" s="2" t="str">
        <f t="shared" si="23"/>
        <v/>
      </c>
    </row>
    <row r="710" spans="1:8" ht="15" customHeight="1">
      <c r="A710" s="2"/>
      <c r="B710" s="2" t="str">
        <f>IF($I710="","",IFERROR(INDEX('UK Institution Coverage'!$E$2:$E$727,MATCH($I710,'UK Institution Coverage'!$A$2:$A$727,0)),0))</f>
        <v/>
      </c>
      <c r="C710" s="2" t="str">
        <f>IF($I710="","",IFERROR(INDEX('UK Institution Coverage'!$F$2:$F$727,MATCH($I710,'UK Institution Coverage'!$A$2:$A$727,0)),0))</f>
        <v/>
      </c>
      <c r="D710" s="2" t="str">
        <f>IF($I710="","",IFERROR(INDEX('UK Institution Coverage'!$J$2:$J$727,MATCH($I710,'UK Institution Coverage'!$A$2:$A$727,0)),0))</f>
        <v/>
      </c>
      <c r="E710" s="2" t="str">
        <f>IF($I710="","",IFERROR(INDEX('UK Institution Coverage'!$K$2:$K$727,MATCH($I710,'UK Institution Coverage'!$A$2:$A$727,0)),0))</f>
        <v/>
      </c>
      <c r="F710" s="2" t="str">
        <f>IF($I710="","",IFERROR(INDEX('UK Institution Coverage'!$M$2:$M$727,MATCH($I710,'UK Institution Coverage'!$A$2:$A$727,0)),0))</f>
        <v/>
      </c>
      <c r="G710" s="2" t="str">
        <f t="shared" si="22"/>
        <v/>
      </c>
      <c r="H710" s="2" t="str">
        <f t="shared" si="23"/>
        <v/>
      </c>
    </row>
    <row r="711" spans="1:8" ht="15" customHeight="1">
      <c r="A711" s="2"/>
      <c r="B711" s="2" t="str">
        <f>IF($I711="","",IFERROR(INDEX('UK Institution Coverage'!$E$2:$E$727,MATCH($I711,'UK Institution Coverage'!$A$2:$A$727,0)),0))</f>
        <v/>
      </c>
      <c r="C711" s="2" t="str">
        <f>IF($I711="","",IFERROR(INDEX('UK Institution Coverage'!$F$2:$F$727,MATCH($I711,'UK Institution Coverage'!$A$2:$A$727,0)),0))</f>
        <v/>
      </c>
      <c r="D711" s="2" t="str">
        <f>IF($I711="","",IFERROR(INDEX('UK Institution Coverage'!$J$2:$J$727,MATCH($I711,'UK Institution Coverage'!$A$2:$A$727,0)),0))</f>
        <v/>
      </c>
      <c r="E711" s="2" t="str">
        <f>IF($I711="","",IFERROR(INDEX('UK Institution Coverage'!$K$2:$K$727,MATCH($I711,'UK Institution Coverage'!$A$2:$A$727,0)),0))</f>
        <v/>
      </c>
      <c r="F711" s="2" t="str">
        <f>IF($I711="","",IFERROR(INDEX('UK Institution Coverage'!$M$2:$M$727,MATCH($I711,'UK Institution Coverage'!$A$2:$A$727,0)),0))</f>
        <v/>
      </c>
      <c r="G711" s="2" t="str">
        <f t="shared" si="22"/>
        <v/>
      </c>
      <c r="H711" s="2" t="str">
        <f t="shared" si="23"/>
        <v/>
      </c>
    </row>
    <row r="712" spans="1:8" ht="15" customHeight="1">
      <c r="A712" s="2"/>
      <c r="B712" s="2" t="str">
        <f>IF($I712="","",IFERROR(INDEX('UK Institution Coverage'!$E$2:$E$727,MATCH($I712,'UK Institution Coverage'!$A$2:$A$727,0)),0))</f>
        <v/>
      </c>
      <c r="C712" s="2" t="str">
        <f>IF($I712="","",IFERROR(INDEX('UK Institution Coverage'!$F$2:$F$727,MATCH($I712,'UK Institution Coverage'!$A$2:$A$727,0)),0))</f>
        <v/>
      </c>
      <c r="D712" s="2" t="str">
        <f>IF($I712="","",IFERROR(INDEX('UK Institution Coverage'!$J$2:$J$727,MATCH($I712,'UK Institution Coverage'!$A$2:$A$727,0)),0))</f>
        <v/>
      </c>
      <c r="E712" s="2" t="str">
        <f>IF($I712="","",IFERROR(INDEX('UK Institution Coverage'!$K$2:$K$727,MATCH($I712,'UK Institution Coverage'!$A$2:$A$727,0)),0))</f>
        <v/>
      </c>
      <c r="F712" s="2" t="str">
        <f>IF($I712="","",IFERROR(INDEX('UK Institution Coverage'!$M$2:$M$727,MATCH($I712,'UK Institution Coverage'!$A$2:$A$727,0)),0))</f>
        <v/>
      </c>
      <c r="G712" s="2" t="str">
        <f t="shared" si="22"/>
        <v/>
      </c>
      <c r="H712" s="2" t="str">
        <f t="shared" si="23"/>
        <v/>
      </c>
    </row>
    <row r="713" spans="1:8" ht="15" customHeight="1">
      <c r="A713" s="2"/>
      <c r="B713" s="2" t="str">
        <f>IF($I713="","",IFERROR(INDEX('UK Institution Coverage'!$E$2:$E$727,MATCH($I713,'UK Institution Coverage'!$A$2:$A$727,0)),0))</f>
        <v/>
      </c>
      <c r="C713" s="2" t="str">
        <f>IF($I713="","",IFERROR(INDEX('UK Institution Coverage'!$F$2:$F$727,MATCH($I713,'UK Institution Coverage'!$A$2:$A$727,0)),0))</f>
        <v/>
      </c>
      <c r="D713" s="2" t="str">
        <f>IF($I713="","",IFERROR(INDEX('UK Institution Coverage'!$J$2:$J$727,MATCH($I713,'UK Institution Coverage'!$A$2:$A$727,0)),0))</f>
        <v/>
      </c>
      <c r="E713" s="2" t="str">
        <f>IF($I713="","",IFERROR(INDEX('UK Institution Coverage'!$K$2:$K$727,MATCH($I713,'UK Institution Coverage'!$A$2:$A$727,0)),0))</f>
        <v/>
      </c>
      <c r="F713" s="2" t="str">
        <f>IF($I713="","",IFERROR(INDEX('UK Institution Coverage'!$M$2:$M$727,MATCH($I713,'UK Institution Coverage'!$A$2:$A$727,0)),0))</f>
        <v/>
      </c>
      <c r="G713" s="2" t="str">
        <f t="shared" si="22"/>
        <v/>
      </c>
      <c r="H713" s="2" t="str">
        <f t="shared" si="23"/>
        <v/>
      </c>
    </row>
    <row r="714" spans="1:8" ht="15" customHeight="1">
      <c r="A714" s="2"/>
      <c r="B714" s="2" t="str">
        <f>IF($I714="","",IFERROR(INDEX('UK Institution Coverage'!$E$2:$E$727,MATCH($I714,'UK Institution Coverage'!$A$2:$A$727,0)),0))</f>
        <v/>
      </c>
      <c r="C714" s="2" t="str">
        <f>IF($I714="","",IFERROR(INDEX('UK Institution Coverage'!$F$2:$F$727,MATCH($I714,'UK Institution Coverage'!$A$2:$A$727,0)),0))</f>
        <v/>
      </c>
      <c r="D714" s="2" t="str">
        <f>IF($I714="","",IFERROR(INDEX('UK Institution Coverage'!$J$2:$J$727,MATCH($I714,'UK Institution Coverage'!$A$2:$A$727,0)),0))</f>
        <v/>
      </c>
      <c r="E714" s="2" t="str">
        <f>IF($I714="","",IFERROR(INDEX('UK Institution Coverage'!$K$2:$K$727,MATCH($I714,'UK Institution Coverage'!$A$2:$A$727,0)),0))</f>
        <v/>
      </c>
      <c r="F714" s="2" t="str">
        <f>IF($I714="","",IFERROR(INDEX('UK Institution Coverage'!$M$2:$M$727,MATCH($I714,'UK Institution Coverage'!$A$2:$A$727,0)),0))</f>
        <v/>
      </c>
      <c r="G714" s="2" t="str">
        <f t="shared" si="22"/>
        <v/>
      </c>
      <c r="H714" s="2" t="str">
        <f t="shared" si="23"/>
        <v/>
      </c>
    </row>
    <row r="715" spans="1:8" ht="15" customHeight="1">
      <c r="A715" s="2"/>
      <c r="B715" s="2" t="str">
        <f>IF($I715="","",IFERROR(INDEX('UK Institution Coverage'!$E$2:$E$727,MATCH($I715,'UK Institution Coverage'!$A$2:$A$727,0)),0))</f>
        <v/>
      </c>
      <c r="C715" s="2" t="str">
        <f>IF($I715="","",IFERROR(INDEX('UK Institution Coverage'!$F$2:$F$727,MATCH($I715,'UK Institution Coverage'!$A$2:$A$727,0)),0))</f>
        <v/>
      </c>
      <c r="D715" s="2" t="str">
        <f>IF($I715="","",IFERROR(INDEX('UK Institution Coverage'!$J$2:$J$727,MATCH($I715,'UK Institution Coverage'!$A$2:$A$727,0)),0))</f>
        <v/>
      </c>
      <c r="E715" s="2" t="str">
        <f>IF($I715="","",IFERROR(INDEX('UK Institution Coverage'!$K$2:$K$727,MATCH($I715,'UK Institution Coverage'!$A$2:$A$727,0)),0))</f>
        <v/>
      </c>
      <c r="F715" s="2" t="str">
        <f>IF($I715="","",IFERROR(INDEX('UK Institution Coverage'!$M$2:$M$727,MATCH($I715,'UK Institution Coverage'!$A$2:$A$727,0)),0))</f>
        <v/>
      </c>
      <c r="G715" s="2" t="str">
        <f t="shared" si="22"/>
        <v/>
      </c>
      <c r="H715" s="2" t="str">
        <f t="shared" si="23"/>
        <v/>
      </c>
    </row>
    <row r="716" spans="1:8" ht="15" customHeight="1">
      <c r="A716" s="2"/>
      <c r="B716" s="2" t="str">
        <f>IF($I716="","",IFERROR(INDEX('UK Institution Coverage'!$E$2:$E$727,MATCH($I716,'UK Institution Coverage'!$A$2:$A$727,0)),0))</f>
        <v/>
      </c>
      <c r="C716" s="2" t="str">
        <f>IF($I716="","",IFERROR(INDEX('UK Institution Coverage'!$F$2:$F$727,MATCH($I716,'UK Institution Coverage'!$A$2:$A$727,0)),0))</f>
        <v/>
      </c>
      <c r="D716" s="2" t="str">
        <f>IF($I716="","",IFERROR(INDEX('UK Institution Coverage'!$J$2:$J$727,MATCH($I716,'UK Institution Coverage'!$A$2:$A$727,0)),0))</f>
        <v/>
      </c>
      <c r="E716" s="2" t="str">
        <f>IF($I716="","",IFERROR(INDEX('UK Institution Coverage'!$K$2:$K$727,MATCH($I716,'UK Institution Coverage'!$A$2:$A$727,0)),0))</f>
        <v/>
      </c>
      <c r="F716" s="2" t="str">
        <f>IF($I716="","",IFERROR(INDEX('UK Institution Coverage'!$M$2:$M$727,MATCH($I716,'UK Institution Coverage'!$A$2:$A$727,0)),0))</f>
        <v/>
      </c>
      <c r="G716" s="2" t="str">
        <f t="shared" si="22"/>
        <v/>
      </c>
      <c r="H716" s="2" t="str">
        <f t="shared" si="23"/>
        <v/>
      </c>
    </row>
    <row r="717" spans="1:8" ht="15" customHeight="1">
      <c r="A717" s="2"/>
      <c r="B717" s="2" t="str">
        <f>IF($I717="","",IFERROR(INDEX('UK Institution Coverage'!$E$2:$E$727,MATCH($I717,'UK Institution Coverage'!$A$2:$A$727,0)),0))</f>
        <v/>
      </c>
      <c r="C717" s="2" t="str">
        <f>IF($I717="","",IFERROR(INDEX('UK Institution Coverage'!$F$2:$F$727,MATCH($I717,'UK Institution Coverage'!$A$2:$A$727,0)),0))</f>
        <v/>
      </c>
      <c r="D717" s="2" t="str">
        <f>IF($I717="","",IFERROR(INDEX('UK Institution Coverage'!$J$2:$J$727,MATCH($I717,'UK Institution Coverage'!$A$2:$A$727,0)),0))</f>
        <v/>
      </c>
      <c r="E717" s="2" t="str">
        <f>IF($I717="","",IFERROR(INDEX('UK Institution Coverage'!$K$2:$K$727,MATCH($I717,'UK Institution Coverage'!$A$2:$A$727,0)),0))</f>
        <v/>
      </c>
      <c r="F717" s="2" t="str">
        <f>IF($I717="","",IFERROR(INDEX('UK Institution Coverage'!$M$2:$M$727,MATCH($I717,'UK Institution Coverage'!$A$2:$A$727,0)),0))</f>
        <v/>
      </c>
      <c r="G717" s="2" t="str">
        <f t="shared" si="22"/>
        <v/>
      </c>
      <c r="H717" s="2" t="str">
        <f t="shared" si="23"/>
        <v/>
      </c>
    </row>
    <row r="718" spans="1:8" ht="15" customHeight="1">
      <c r="A718" s="2"/>
      <c r="B718" s="2" t="str">
        <f>IF($I718="","",IFERROR(INDEX('UK Institution Coverage'!$E$2:$E$727,MATCH($I718,'UK Institution Coverage'!$A$2:$A$727,0)),0))</f>
        <v/>
      </c>
      <c r="C718" s="2" t="str">
        <f>IF($I718="","",IFERROR(INDEX('UK Institution Coverage'!$F$2:$F$727,MATCH($I718,'UK Institution Coverage'!$A$2:$A$727,0)),0))</f>
        <v/>
      </c>
      <c r="D718" s="2" t="str">
        <f>IF($I718="","",IFERROR(INDEX('UK Institution Coverage'!$J$2:$J$727,MATCH($I718,'UK Institution Coverage'!$A$2:$A$727,0)),0))</f>
        <v/>
      </c>
      <c r="E718" s="2" t="str">
        <f>IF($I718="","",IFERROR(INDEX('UK Institution Coverage'!$K$2:$K$727,MATCH($I718,'UK Institution Coverage'!$A$2:$A$727,0)),0))</f>
        <v/>
      </c>
      <c r="F718" s="2" t="str">
        <f>IF($I718="","",IFERROR(INDEX('UK Institution Coverage'!$M$2:$M$727,MATCH($I718,'UK Institution Coverage'!$A$2:$A$727,0)),0))</f>
        <v/>
      </c>
      <c r="G718" s="2" t="str">
        <f t="shared" si="22"/>
        <v/>
      </c>
      <c r="H718" s="2" t="str">
        <f t="shared" si="23"/>
        <v/>
      </c>
    </row>
    <row r="719" spans="1:8" ht="15" customHeight="1">
      <c r="A719" s="2"/>
      <c r="B719" s="2" t="str">
        <f>IF($I719="","",IFERROR(INDEX('UK Institution Coverage'!$E$2:$E$727,MATCH($I719,'UK Institution Coverage'!$A$2:$A$727,0)),0))</f>
        <v/>
      </c>
      <c r="C719" s="2" t="str">
        <f>IF($I719="","",IFERROR(INDEX('UK Institution Coverage'!$F$2:$F$727,MATCH($I719,'UK Institution Coverage'!$A$2:$A$727,0)),0))</f>
        <v/>
      </c>
      <c r="D719" s="2" t="str">
        <f>IF($I719="","",IFERROR(INDEX('UK Institution Coverage'!$J$2:$J$727,MATCH($I719,'UK Institution Coverage'!$A$2:$A$727,0)),0))</f>
        <v/>
      </c>
      <c r="E719" s="2" t="str">
        <f>IF($I719="","",IFERROR(INDEX('UK Institution Coverage'!$K$2:$K$727,MATCH($I719,'UK Institution Coverage'!$A$2:$A$727,0)),0))</f>
        <v/>
      </c>
      <c r="F719" s="2" t="str">
        <f>IF($I719="","",IFERROR(INDEX('UK Institution Coverage'!$M$2:$M$727,MATCH($I719,'UK Institution Coverage'!$A$2:$A$727,0)),0))</f>
        <v/>
      </c>
      <c r="G719" s="2" t="str">
        <f t="shared" si="22"/>
        <v/>
      </c>
      <c r="H719" s="2" t="str">
        <f t="shared" si="23"/>
        <v/>
      </c>
    </row>
    <row r="720" spans="1:8" ht="15" customHeight="1">
      <c r="A720" s="2"/>
      <c r="B720" s="2" t="str">
        <f>IF($I720="","",IFERROR(INDEX('UK Institution Coverage'!$E$2:$E$727,MATCH($I720,'UK Institution Coverage'!$A$2:$A$727,0)),0))</f>
        <v/>
      </c>
      <c r="C720" s="2" t="str">
        <f>IF($I720="","",IFERROR(INDEX('UK Institution Coverage'!$F$2:$F$727,MATCH($I720,'UK Institution Coverage'!$A$2:$A$727,0)),0))</f>
        <v/>
      </c>
      <c r="D720" s="2" t="str">
        <f>IF($I720="","",IFERROR(INDEX('UK Institution Coverage'!$J$2:$J$727,MATCH($I720,'UK Institution Coverage'!$A$2:$A$727,0)),0))</f>
        <v/>
      </c>
      <c r="E720" s="2" t="str">
        <f>IF($I720="","",IFERROR(INDEX('UK Institution Coverage'!$K$2:$K$727,MATCH($I720,'UK Institution Coverage'!$A$2:$A$727,0)),0))</f>
        <v/>
      </c>
      <c r="F720" s="2" t="str">
        <f>IF($I720="","",IFERROR(INDEX('UK Institution Coverage'!$M$2:$M$727,MATCH($I720,'UK Institution Coverage'!$A$2:$A$727,0)),0))</f>
        <v/>
      </c>
      <c r="G720" s="2" t="str">
        <f t="shared" si="22"/>
        <v/>
      </c>
      <c r="H720" s="2" t="str">
        <f t="shared" si="23"/>
        <v/>
      </c>
    </row>
    <row r="721" spans="1:8" ht="15" customHeight="1">
      <c r="A721" s="2"/>
      <c r="B721" s="2" t="str">
        <f>IF($I721="","",IFERROR(INDEX('UK Institution Coverage'!$E$2:$E$727,MATCH($I721,'UK Institution Coverage'!$A$2:$A$727,0)),0))</f>
        <v/>
      </c>
      <c r="C721" s="2" t="str">
        <f>IF($I721="","",IFERROR(INDEX('UK Institution Coverage'!$F$2:$F$727,MATCH($I721,'UK Institution Coverage'!$A$2:$A$727,0)),0))</f>
        <v/>
      </c>
      <c r="D721" s="2" t="str">
        <f>IF($I721="","",IFERROR(INDEX('UK Institution Coverage'!$J$2:$J$727,MATCH($I721,'UK Institution Coverage'!$A$2:$A$727,0)),0))</f>
        <v/>
      </c>
      <c r="E721" s="2" t="str">
        <f>IF($I721="","",IFERROR(INDEX('UK Institution Coverage'!$K$2:$K$727,MATCH($I721,'UK Institution Coverage'!$A$2:$A$727,0)),0))</f>
        <v/>
      </c>
      <c r="F721" s="2" t="str">
        <f>IF($I721="","",IFERROR(INDEX('UK Institution Coverage'!$M$2:$M$727,MATCH($I721,'UK Institution Coverage'!$A$2:$A$727,0)),0))</f>
        <v/>
      </c>
      <c r="G721" s="2" t="str">
        <f t="shared" si="22"/>
        <v/>
      </c>
      <c r="H721" s="2" t="str">
        <f t="shared" si="23"/>
        <v/>
      </c>
    </row>
    <row r="722" spans="1:8" ht="15" customHeight="1">
      <c r="A722" s="2"/>
      <c r="B722" s="2" t="str">
        <f>IF($I722="","",IFERROR(INDEX('UK Institution Coverage'!$E$2:$E$727,MATCH($I722,'UK Institution Coverage'!$A$2:$A$727,0)),0))</f>
        <v/>
      </c>
      <c r="C722" s="2" t="str">
        <f>IF($I722="","",IFERROR(INDEX('UK Institution Coverage'!$F$2:$F$727,MATCH($I722,'UK Institution Coverage'!$A$2:$A$727,0)),0))</f>
        <v/>
      </c>
      <c r="D722" s="2" t="str">
        <f>IF($I722="","",IFERROR(INDEX('UK Institution Coverage'!$J$2:$J$727,MATCH($I722,'UK Institution Coverage'!$A$2:$A$727,0)),0))</f>
        <v/>
      </c>
      <c r="E722" s="2" t="str">
        <f>IF($I722="","",IFERROR(INDEX('UK Institution Coverage'!$K$2:$K$727,MATCH($I722,'UK Institution Coverage'!$A$2:$A$727,0)),0))</f>
        <v/>
      </c>
      <c r="F722" s="2" t="str">
        <f>IF($I722="","",IFERROR(INDEX('UK Institution Coverage'!$M$2:$M$727,MATCH($I722,'UK Institution Coverage'!$A$2:$A$727,0)),0))</f>
        <v/>
      </c>
      <c r="G722" s="2" t="str">
        <f t="shared" si="22"/>
        <v/>
      </c>
      <c r="H722" s="2" t="str">
        <f t="shared" si="23"/>
        <v/>
      </c>
    </row>
    <row r="723" spans="1:8" ht="15" customHeight="1">
      <c r="A723" s="2"/>
      <c r="B723" s="2" t="str">
        <f>IF($I723="","",IFERROR(INDEX('UK Institution Coverage'!$E$2:$E$727,MATCH($I723,'UK Institution Coverage'!$A$2:$A$727,0)),0))</f>
        <v/>
      </c>
      <c r="C723" s="2" t="str">
        <f>IF($I723="","",IFERROR(INDEX('UK Institution Coverage'!$F$2:$F$727,MATCH($I723,'UK Institution Coverage'!$A$2:$A$727,0)),0))</f>
        <v/>
      </c>
      <c r="D723" s="2" t="str">
        <f>IF($I723="","",IFERROR(INDEX('UK Institution Coverage'!$J$2:$J$727,MATCH($I723,'UK Institution Coverage'!$A$2:$A$727,0)),0))</f>
        <v/>
      </c>
      <c r="E723" s="2" t="str">
        <f>IF($I723="","",IFERROR(INDEX('UK Institution Coverage'!$K$2:$K$727,MATCH($I723,'UK Institution Coverage'!$A$2:$A$727,0)),0))</f>
        <v/>
      </c>
      <c r="F723" s="2" t="str">
        <f>IF($I723="","",IFERROR(INDEX('UK Institution Coverage'!$M$2:$M$727,MATCH($I723,'UK Institution Coverage'!$A$2:$A$727,0)),0))</f>
        <v/>
      </c>
      <c r="G723" s="2" t="str">
        <f t="shared" si="22"/>
        <v/>
      </c>
      <c r="H723" s="2" t="str">
        <f t="shared" si="23"/>
        <v/>
      </c>
    </row>
    <row r="724" spans="1:8" ht="15" customHeight="1">
      <c r="A724" s="2"/>
      <c r="B724" s="2" t="str">
        <f>IF($I724="","",IFERROR(INDEX('UK Institution Coverage'!$E$2:$E$727,MATCH($I724,'UK Institution Coverage'!$A$2:$A$727,0)),0))</f>
        <v/>
      </c>
      <c r="C724" s="2" t="str">
        <f>IF($I724="","",IFERROR(INDEX('UK Institution Coverage'!$F$2:$F$727,MATCH($I724,'UK Institution Coverage'!$A$2:$A$727,0)),0))</f>
        <v/>
      </c>
      <c r="D724" s="2" t="str">
        <f>IF($I724="","",IFERROR(INDEX('UK Institution Coverage'!$J$2:$J$727,MATCH($I724,'UK Institution Coverage'!$A$2:$A$727,0)),0))</f>
        <v/>
      </c>
      <c r="E724" s="2" t="str">
        <f>IF($I724="","",IFERROR(INDEX('UK Institution Coverage'!$K$2:$K$727,MATCH($I724,'UK Institution Coverage'!$A$2:$A$727,0)),0))</f>
        <v/>
      </c>
      <c r="F724" s="2" t="str">
        <f>IF($I724="","",IFERROR(INDEX('UK Institution Coverage'!$M$2:$M$727,MATCH($I724,'UK Institution Coverage'!$A$2:$A$727,0)),0))</f>
        <v/>
      </c>
      <c r="G724" s="2" t="str">
        <f t="shared" si="22"/>
        <v/>
      </c>
      <c r="H724" s="2" t="str">
        <f t="shared" si="23"/>
        <v/>
      </c>
    </row>
    <row r="725" spans="1:8" ht="15" customHeight="1">
      <c r="A725" s="2"/>
      <c r="B725" s="2" t="str">
        <f>IF($I725="","",IFERROR(INDEX('UK Institution Coverage'!$E$2:$E$727,MATCH($I725,'UK Institution Coverage'!$A$2:$A$727,0)),0))</f>
        <v/>
      </c>
      <c r="C725" s="2" t="str">
        <f>IF($I725="","",IFERROR(INDEX('UK Institution Coverage'!$F$2:$F$727,MATCH($I725,'UK Institution Coverage'!$A$2:$A$727,0)),0))</f>
        <v/>
      </c>
      <c r="D725" s="2" t="str">
        <f>IF($I725="","",IFERROR(INDEX('UK Institution Coverage'!$J$2:$J$727,MATCH($I725,'UK Institution Coverage'!$A$2:$A$727,0)),0))</f>
        <v/>
      </c>
      <c r="E725" s="2" t="str">
        <f>IF($I725="","",IFERROR(INDEX('UK Institution Coverage'!$K$2:$K$727,MATCH($I725,'UK Institution Coverage'!$A$2:$A$727,0)),0))</f>
        <v/>
      </c>
      <c r="F725" s="2" t="str">
        <f>IF($I725="","",IFERROR(INDEX('UK Institution Coverage'!$M$2:$M$727,MATCH($I725,'UK Institution Coverage'!$A$2:$A$727,0)),0))</f>
        <v/>
      </c>
      <c r="G725" s="2" t="str">
        <f t="shared" si="22"/>
        <v/>
      </c>
      <c r="H725" s="2" t="str">
        <f t="shared" si="23"/>
        <v/>
      </c>
    </row>
    <row r="726" spans="1:8" ht="15" customHeight="1">
      <c r="A726" s="2"/>
      <c r="B726" s="2" t="str">
        <f>IF($I726="","",IFERROR(INDEX('UK Institution Coverage'!$E$2:$E$727,MATCH($I726,'UK Institution Coverage'!$A$2:$A$727,0)),0))</f>
        <v/>
      </c>
      <c r="C726" s="2" t="str">
        <f>IF($I726="","",IFERROR(INDEX('UK Institution Coverage'!$F$2:$F$727,MATCH($I726,'UK Institution Coverage'!$A$2:$A$727,0)),0))</f>
        <v/>
      </c>
      <c r="D726" s="2" t="str">
        <f>IF($I726="","",IFERROR(INDEX('UK Institution Coverage'!$J$2:$J$727,MATCH($I726,'UK Institution Coverage'!$A$2:$A$727,0)),0))</f>
        <v/>
      </c>
      <c r="E726" s="2" t="str">
        <f>IF($I726="","",IFERROR(INDEX('UK Institution Coverage'!$K$2:$K$727,MATCH($I726,'UK Institution Coverage'!$A$2:$A$727,0)),0))</f>
        <v/>
      </c>
      <c r="F726" s="2" t="str">
        <f>IF($I726="","",IFERROR(INDEX('UK Institution Coverage'!$M$2:$M$727,MATCH($I726,'UK Institution Coverage'!$A$2:$A$727,0)),0))</f>
        <v/>
      </c>
      <c r="G726" s="2" t="str">
        <f t="shared" si="22"/>
        <v/>
      </c>
      <c r="H726" s="2" t="str">
        <f t="shared" si="23"/>
        <v/>
      </c>
    </row>
    <row r="727" spans="1:8" ht="15" customHeight="1">
      <c r="A727" s="2"/>
      <c r="B727" s="2" t="str">
        <f>IF($I727="","",IFERROR(INDEX('UK Institution Coverage'!$E$2:$E$727,MATCH($I727,'UK Institution Coverage'!$A$2:$A$727,0)),0))</f>
        <v/>
      </c>
      <c r="C727" s="2" t="str">
        <f>IF($I727="","",IFERROR(INDEX('UK Institution Coverage'!$F$2:$F$727,MATCH($I727,'UK Institution Coverage'!$A$2:$A$727,0)),0))</f>
        <v/>
      </c>
      <c r="D727" s="2" t="str">
        <f>IF($I727="","",IFERROR(INDEX('UK Institution Coverage'!$J$2:$J$727,MATCH($I727,'UK Institution Coverage'!$A$2:$A$727,0)),0))</f>
        <v/>
      </c>
      <c r="E727" s="2" t="str">
        <f>IF($I727="","",IFERROR(INDEX('UK Institution Coverage'!$K$2:$K$727,MATCH($I727,'UK Institution Coverage'!$A$2:$A$727,0)),0))</f>
        <v/>
      </c>
      <c r="F727" s="2" t="str">
        <f>IF($I727="","",IFERROR(INDEX('UK Institution Coverage'!$M$2:$M$727,MATCH($I727,'UK Institution Coverage'!$A$2:$A$727,0)),0))</f>
        <v/>
      </c>
      <c r="G727" s="2" t="str">
        <f t="shared" si="22"/>
        <v/>
      </c>
      <c r="H727" s="2" t="str">
        <f t="shared" si="23"/>
        <v/>
      </c>
    </row>
    <row r="728" spans="1:8">
      <c r="B728" t="str">
        <f>IF($I728="","",IFERROR(INDEX('UK Institution Coverage'!$E$2:$E$727,MATCH($I728,'UK Institution Coverage'!$A$2:$A$727,0)),0))</f>
        <v/>
      </c>
      <c r="C728" t="str">
        <f>IF($I728="","",IFERROR(INDEX('UK Institution Coverage'!$F$2:$F$727,MATCH($I728,'UK Institution Coverage'!$A$2:$A$727,0)),0))</f>
        <v/>
      </c>
      <c r="D728" t="str">
        <f>IF($I728="","",IFERROR(INDEX('UK Institution Coverage'!$J$2:$J$727,MATCH($I728,'UK Institution Coverage'!$A$2:$A$727,0)),0))</f>
        <v/>
      </c>
      <c r="E728" t="str">
        <f>IF($I728="","",IFERROR(INDEX('UK Institution Coverage'!$K$2:$K$727,MATCH($I728,'UK Institution Coverage'!$A$2:$A$727,0)),0))</f>
        <v/>
      </c>
      <c r="F728" t="str">
        <f>IF($I728="","",IFERROR(INDEX('UK Institution Coverage'!$M$2:$M$727,MATCH($I728,'UK Institution Coverage'!$A$2:$A$727,0)),0))</f>
        <v/>
      </c>
      <c r="G728" t="str">
        <f t="shared" si="22"/>
        <v/>
      </c>
      <c r="H728" t="str">
        <f t="shared" si="23"/>
        <v/>
      </c>
    </row>
    <row r="729" spans="1:8" ht="15" customHeight="1">
      <c r="A729" s="6"/>
      <c r="B729" t="str">
        <f>IF($I729="","",IFERROR(INDEX('UK Institution Coverage'!$E$2:$E$727,MATCH($I729,'UK Institution Coverage'!$A$2:$A$727,0)),0))</f>
        <v/>
      </c>
      <c r="C729" t="str">
        <f>IF($I729="","",IFERROR(INDEX('UK Institution Coverage'!$F$2:$F$727,MATCH($I729,'UK Institution Coverage'!$A$2:$A$727,0)),0))</f>
        <v/>
      </c>
      <c r="D729" t="str">
        <f>IF($I729="","",IFERROR(INDEX('UK Institution Coverage'!$J$2:$J$727,MATCH($I729,'UK Institution Coverage'!$A$2:$A$727,0)),0))</f>
        <v/>
      </c>
      <c r="E729" t="str">
        <f>IF($I729="","",IFERROR(INDEX('UK Institution Coverage'!$K$2:$K$727,MATCH($I729,'UK Institution Coverage'!$A$2:$A$727,0)),0))</f>
        <v/>
      </c>
      <c r="F729" t="str">
        <f>IF($I729="","",IFERROR(INDEX('UK Institution Coverage'!$M$2:$M$727,MATCH($I729,'UK Institution Coverage'!$A$2:$A$727,0)),0))</f>
        <v/>
      </c>
      <c r="G729" t="str">
        <f t="shared" si="22"/>
        <v/>
      </c>
      <c r="H729" t="str">
        <f t="shared" si="23"/>
        <v/>
      </c>
    </row>
  </sheetData>
  <autoFilter ref="A1:H72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topLeftCell="A26" zoomScaleNormal="100" workbookViewId="0"/>
  </sheetViews>
  <sheetFormatPr defaultColWidth="8.7109375" defaultRowHeight="14.45"/>
  <cols>
    <col min="1" max="1" width="30" customWidth="1"/>
    <col min="2" max="7" width="17" customWidth="1"/>
  </cols>
  <sheetData>
    <row r="1" spans="1:7" ht="19.5" customHeight="1">
      <c r="A1" s="1" t="s">
        <v>10</v>
      </c>
    </row>
    <row r="2" spans="1:7" ht="15" customHeight="1">
      <c r="A2" s="6" t="s">
        <v>1577</v>
      </c>
    </row>
    <row r="4" spans="1:7" ht="15" customHeight="1">
      <c r="A4" s="7" t="s">
        <v>1578</v>
      </c>
      <c r="B4" s="8"/>
      <c r="C4" s="8"/>
      <c r="D4" s="8"/>
      <c r="E4" s="8"/>
      <c r="F4" s="8"/>
      <c r="G4" s="8"/>
    </row>
    <row r="5" spans="1:7" ht="15" customHeight="1">
      <c r="A5" s="4" t="s">
        <v>19</v>
      </c>
      <c r="B5" s="4" t="s">
        <v>1579</v>
      </c>
      <c r="C5" s="4" t="s">
        <v>1580</v>
      </c>
      <c r="D5" s="4" t="s">
        <v>82</v>
      </c>
      <c r="E5" s="4" t="s">
        <v>1581</v>
      </c>
      <c r="F5" s="4" t="s">
        <v>1582</v>
      </c>
      <c r="G5" s="4" t="s">
        <v>1583</v>
      </c>
    </row>
    <row r="6" spans="1:7" ht="15" customHeight="1">
      <c r="A6" s="2" t="s">
        <v>84</v>
      </c>
      <c r="B6" s="12"/>
      <c r="C6" s="12"/>
      <c r="D6" s="12"/>
      <c r="E6" s="2">
        <v>2</v>
      </c>
      <c r="F6" s="2" t="str">
        <f>IF(B6="","",B6-E6)</f>
        <v/>
      </c>
      <c r="G6" s="12"/>
    </row>
    <row r="7" spans="1:7" ht="15" customHeight="1">
      <c r="A7" s="2" t="s">
        <v>85</v>
      </c>
      <c r="B7" s="12"/>
      <c r="C7" s="12"/>
      <c r="D7" s="12"/>
      <c r="E7" s="2">
        <v>2</v>
      </c>
      <c r="F7" s="2" t="str">
        <f>IF(B7="","",B7-E7)</f>
        <v/>
      </c>
      <c r="G7" s="12"/>
    </row>
    <row r="8" spans="1:7" ht="15" customHeight="1">
      <c r="A8" s="2" t="s">
        <v>59</v>
      </c>
      <c r="B8" s="12"/>
      <c r="C8" s="12"/>
      <c r="D8" s="12"/>
      <c r="E8" s="2">
        <v>2</v>
      </c>
      <c r="F8" s="2" t="str">
        <f>IF(B8="","",B8-E8)</f>
        <v/>
      </c>
      <c r="G8" s="12"/>
    </row>
    <row r="9" spans="1:7" ht="15" customHeight="1">
      <c r="A9" s="2" t="s">
        <v>60</v>
      </c>
      <c r="B9" s="12"/>
      <c r="C9" s="12"/>
      <c r="D9" s="12"/>
      <c r="E9" s="2">
        <v>2</v>
      </c>
      <c r="F9" s="2" t="str">
        <f>IF(B9="","",B9-E9)</f>
        <v/>
      </c>
      <c r="G9" s="12"/>
    </row>
    <row r="10" spans="1:7" ht="15" customHeight="1">
      <c r="A10" s="9" t="s">
        <v>1584</v>
      </c>
      <c r="B10" s="9">
        <f>SUM(B6:B9)</f>
        <v>0</v>
      </c>
      <c r="D10" s="9">
        <f>SUM(D6:D9)</f>
        <v>0</v>
      </c>
    </row>
    <row r="13" spans="1:7" ht="15" customHeight="1">
      <c r="A13" s="7" t="s">
        <v>1578</v>
      </c>
      <c r="B13" s="8"/>
      <c r="C13" s="8"/>
      <c r="D13" s="8"/>
      <c r="E13" s="8"/>
      <c r="F13" s="8"/>
      <c r="G13" s="8"/>
    </row>
    <row r="14" spans="1:7" ht="15" customHeight="1">
      <c r="A14" s="4" t="s">
        <v>19</v>
      </c>
      <c r="B14" s="4" t="s">
        <v>1579</v>
      </c>
      <c r="C14" s="4" t="s">
        <v>1580</v>
      </c>
      <c r="D14" s="4" t="s">
        <v>82</v>
      </c>
      <c r="E14" s="4" t="s">
        <v>1581</v>
      </c>
      <c r="F14" s="4" t="s">
        <v>1582</v>
      </c>
      <c r="G14" s="4" t="s">
        <v>1583</v>
      </c>
    </row>
    <row r="15" spans="1:7" ht="15" customHeight="1">
      <c r="A15" s="2" t="s">
        <v>84</v>
      </c>
      <c r="B15" s="12"/>
      <c r="C15" s="12"/>
      <c r="D15" s="12"/>
      <c r="E15" s="2">
        <v>2</v>
      </c>
      <c r="F15" s="2" t="str">
        <f>IF(B15="","",B15-E15)</f>
        <v/>
      </c>
      <c r="G15" s="12"/>
    </row>
    <row r="16" spans="1:7" ht="15" customHeight="1">
      <c r="A16" s="2" t="s">
        <v>85</v>
      </c>
      <c r="B16" s="12"/>
      <c r="C16" s="12"/>
      <c r="D16" s="12"/>
      <c r="E16" s="2">
        <v>2</v>
      </c>
      <c r="F16" s="2" t="str">
        <f>IF(B16="","",B16-E16)</f>
        <v/>
      </c>
      <c r="G16" s="12"/>
    </row>
    <row r="17" spans="1:7" ht="15" customHeight="1">
      <c r="A17" s="2" t="s">
        <v>59</v>
      </c>
      <c r="B17" s="12"/>
      <c r="C17" s="12"/>
      <c r="D17" s="12"/>
      <c r="E17" s="2">
        <v>2</v>
      </c>
      <c r="F17" s="2" t="str">
        <f>IF(B17="","",B17-E17)</f>
        <v/>
      </c>
      <c r="G17" s="12"/>
    </row>
    <row r="18" spans="1:7" ht="15" customHeight="1">
      <c r="A18" s="2" t="s">
        <v>60</v>
      </c>
      <c r="B18" s="12"/>
      <c r="C18" s="12"/>
      <c r="D18" s="12"/>
      <c r="E18" s="2">
        <v>2</v>
      </c>
      <c r="F18" s="2" t="str">
        <f>IF(B18="","",B18-E18)</f>
        <v/>
      </c>
      <c r="G18" s="12"/>
    </row>
    <row r="19" spans="1:7" ht="15" customHeight="1">
      <c r="A19" s="9" t="s">
        <v>1584</v>
      </c>
      <c r="B19" s="9">
        <f>SUM(B15:B18)</f>
        <v>0</v>
      </c>
      <c r="D19" s="9">
        <f>SUM(D15:D18)</f>
        <v>0</v>
      </c>
    </row>
    <row r="22" spans="1:7" ht="15" customHeight="1">
      <c r="A22" s="7" t="s">
        <v>1578</v>
      </c>
      <c r="B22" s="8"/>
      <c r="C22" s="8"/>
      <c r="D22" s="8"/>
      <c r="E22" s="8"/>
      <c r="F22" s="8"/>
      <c r="G22" s="8"/>
    </row>
    <row r="23" spans="1:7" ht="15" customHeight="1">
      <c r="A23" s="4" t="s">
        <v>19</v>
      </c>
      <c r="B23" s="4" t="s">
        <v>1579</v>
      </c>
      <c r="C23" s="4" t="s">
        <v>1580</v>
      </c>
      <c r="D23" s="4" t="s">
        <v>82</v>
      </c>
      <c r="E23" s="4" t="s">
        <v>1581</v>
      </c>
      <c r="F23" s="4" t="s">
        <v>1582</v>
      </c>
      <c r="G23" s="4" t="s">
        <v>1583</v>
      </c>
    </row>
    <row r="24" spans="1:7" ht="15" customHeight="1">
      <c r="A24" s="2" t="s">
        <v>84</v>
      </c>
      <c r="B24" s="12"/>
      <c r="C24" s="12"/>
      <c r="D24" s="12"/>
      <c r="E24" s="2">
        <v>2</v>
      </c>
      <c r="F24" s="2" t="str">
        <f>IF(B24="","",B24-E24)</f>
        <v/>
      </c>
      <c r="G24" s="12"/>
    </row>
    <row r="25" spans="1:7" ht="15" customHeight="1">
      <c r="A25" s="2" t="s">
        <v>85</v>
      </c>
      <c r="B25" s="12"/>
      <c r="C25" s="12"/>
      <c r="D25" s="12"/>
      <c r="E25" s="2">
        <v>2</v>
      </c>
      <c r="F25" s="2" t="str">
        <f>IF(B25="","",B25-E25)</f>
        <v/>
      </c>
      <c r="G25" s="12"/>
    </row>
    <row r="26" spans="1:7" ht="15" customHeight="1">
      <c r="A26" s="2" t="s">
        <v>59</v>
      </c>
      <c r="B26" s="12"/>
      <c r="C26" s="12"/>
      <c r="D26" s="12"/>
      <c r="E26" s="2">
        <v>2</v>
      </c>
      <c r="F26" s="2" t="str">
        <f>IF(B26="","",B26-E26)</f>
        <v/>
      </c>
      <c r="G26" s="12"/>
    </row>
    <row r="27" spans="1:7" ht="15" customHeight="1">
      <c r="A27" s="2" t="s">
        <v>60</v>
      </c>
      <c r="B27" s="12"/>
      <c r="C27" s="12"/>
      <c r="D27" s="12"/>
      <c r="E27" s="2">
        <v>2</v>
      </c>
      <c r="F27" s="2" t="str">
        <f>IF(B27="","",B27-E27)</f>
        <v/>
      </c>
      <c r="G27" s="12"/>
    </row>
    <row r="28" spans="1:7" ht="15" customHeight="1">
      <c r="A28" s="9" t="s">
        <v>1584</v>
      </c>
      <c r="B28" s="9">
        <f>SUM(B24:B27)</f>
        <v>0</v>
      </c>
      <c r="D28" s="9">
        <f>SUM(D24:D27)</f>
        <v>0</v>
      </c>
    </row>
    <row r="31" spans="1:7" ht="15" customHeight="1">
      <c r="A31" s="6" t="s">
        <v>1585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zoomScaleNormal="100" workbookViewId="0"/>
  </sheetViews>
  <sheetFormatPr defaultColWidth="8.7109375" defaultRowHeight="14.45"/>
  <cols>
    <col min="1" max="1" width="34" customWidth="1"/>
    <col min="2" max="7" width="15" customWidth="1"/>
  </cols>
  <sheetData>
    <row r="1" spans="1:7" ht="19.5" customHeight="1">
      <c r="A1" s="1" t="s">
        <v>1586</v>
      </c>
    </row>
    <row r="2" spans="1:7" ht="15" customHeight="1">
      <c r="A2" s="6" t="s">
        <v>1587</v>
      </c>
    </row>
    <row r="4" spans="1:7" ht="15" customHeight="1">
      <c r="A4" s="7" t="s">
        <v>1588</v>
      </c>
      <c r="B4" s="8"/>
      <c r="C4" s="8"/>
      <c r="D4" s="8"/>
      <c r="E4" s="8"/>
      <c r="F4" s="8"/>
      <c r="G4" s="8"/>
    </row>
    <row r="5" spans="1:7" ht="15" customHeight="1">
      <c r="A5" s="4" t="s">
        <v>1589</v>
      </c>
      <c r="B5" s="4" t="s">
        <v>1590</v>
      </c>
      <c r="C5" s="4" t="s">
        <v>1591</v>
      </c>
      <c r="D5" s="4" t="s">
        <v>1592</v>
      </c>
      <c r="E5" s="4" t="s">
        <v>1593</v>
      </c>
      <c r="F5" s="4" t="s">
        <v>1594</v>
      </c>
      <c r="G5" s="4" t="s">
        <v>1595</v>
      </c>
    </row>
    <row r="6" spans="1:7" ht="15" customHeight="1">
      <c r="A6" s="2" t="s">
        <v>1579</v>
      </c>
      <c r="B6" s="16"/>
      <c r="C6" s="16"/>
      <c r="D6" s="16"/>
      <c r="E6" s="16"/>
      <c r="F6" s="16"/>
      <c r="G6" s="16"/>
    </row>
    <row r="7" spans="1:7" ht="15" customHeight="1">
      <c r="A7" s="2" t="s">
        <v>1596</v>
      </c>
      <c r="B7" s="16"/>
      <c r="C7" s="16"/>
      <c r="D7" s="16"/>
      <c r="E7" s="16"/>
      <c r="F7" s="16"/>
      <c r="G7" s="16"/>
    </row>
    <row r="8" spans="1:7" ht="15" customHeight="1">
      <c r="A8" s="2" t="s">
        <v>1597</v>
      </c>
      <c r="B8" s="11" t="str">
        <f t="shared" ref="B8:G8" si="0">IFERROR(B7/B6,"")</f>
        <v/>
      </c>
      <c r="C8" s="11" t="str">
        <f t="shared" si="0"/>
        <v/>
      </c>
      <c r="D8" s="11" t="str">
        <f t="shared" si="0"/>
        <v/>
      </c>
      <c r="E8" s="11" t="str">
        <f t="shared" si="0"/>
        <v/>
      </c>
      <c r="F8" s="11" t="str">
        <f t="shared" si="0"/>
        <v/>
      </c>
      <c r="G8" s="11" t="str">
        <f t="shared" si="0"/>
        <v/>
      </c>
    </row>
    <row r="9" spans="1:7" ht="15" customHeight="1">
      <c r="A9" s="2" t="s">
        <v>1598</v>
      </c>
      <c r="B9" s="16"/>
      <c r="C9" s="16"/>
      <c r="D9" s="16"/>
      <c r="E9" s="16"/>
      <c r="F9" s="16"/>
      <c r="G9" s="16"/>
    </row>
    <row r="10" spans="1:7" ht="15" customHeight="1">
      <c r="A10" s="2" t="s">
        <v>1599</v>
      </c>
      <c r="B10" s="11" t="str">
        <f t="shared" ref="B10:G10" si="1">IFERROR(B9/B7,"")</f>
        <v/>
      </c>
      <c r="C10" s="11" t="str">
        <f t="shared" si="1"/>
        <v/>
      </c>
      <c r="D10" s="11" t="str">
        <f t="shared" si="1"/>
        <v/>
      </c>
      <c r="E10" s="11" t="str">
        <f t="shared" si="1"/>
        <v/>
      </c>
      <c r="F10" s="11" t="str">
        <f t="shared" si="1"/>
        <v/>
      </c>
      <c r="G10" s="11" t="str">
        <f t="shared" si="1"/>
        <v/>
      </c>
    </row>
    <row r="11" spans="1:7" ht="15" customHeight="1">
      <c r="A11" s="2" t="s">
        <v>1600</v>
      </c>
      <c r="B11" s="16"/>
      <c r="C11" s="16"/>
      <c r="D11" s="16"/>
      <c r="E11" s="16"/>
      <c r="F11" s="16"/>
      <c r="G11" s="16"/>
    </row>
    <row r="12" spans="1:7" ht="15" customHeight="1">
      <c r="A12" s="2" t="s">
        <v>1601</v>
      </c>
      <c r="B12" s="11" t="str">
        <f t="shared" ref="B12:G12" si="2">IFERROR(B11/B7,"")</f>
        <v/>
      </c>
      <c r="C12" s="11" t="str">
        <f t="shared" si="2"/>
        <v/>
      </c>
      <c r="D12" s="11" t="str">
        <f t="shared" si="2"/>
        <v/>
      </c>
      <c r="E12" s="11" t="str">
        <f t="shared" si="2"/>
        <v/>
      </c>
      <c r="F12" s="11" t="str">
        <f t="shared" si="2"/>
        <v/>
      </c>
      <c r="G12" s="11" t="str">
        <f t="shared" si="2"/>
        <v/>
      </c>
    </row>
    <row r="13" spans="1:7" ht="15" customHeight="1">
      <c r="A13" s="2" t="s">
        <v>1602</v>
      </c>
      <c r="B13" s="16"/>
      <c r="C13" s="16"/>
      <c r="D13" s="16"/>
      <c r="E13" s="16"/>
      <c r="F13" s="16"/>
      <c r="G13" s="16"/>
    </row>
    <row r="14" spans="1:7" ht="15" customHeight="1">
      <c r="A14" s="2" t="s">
        <v>1603</v>
      </c>
      <c r="B14" s="17"/>
      <c r="C14" s="17"/>
      <c r="D14" s="17"/>
      <c r="E14" s="17"/>
      <c r="F14" s="17"/>
      <c r="G14" s="17"/>
    </row>
    <row r="15" spans="1:7" ht="15" customHeight="1">
      <c r="A15" s="2" t="s">
        <v>1604</v>
      </c>
      <c r="B15" s="11" t="str">
        <f t="shared" ref="B15:G15" si="3">IFERROR(B14/B11,"")</f>
        <v/>
      </c>
      <c r="C15" s="11" t="str">
        <f t="shared" si="3"/>
        <v/>
      </c>
      <c r="D15" s="11" t="str">
        <f t="shared" si="3"/>
        <v/>
      </c>
      <c r="E15" s="11" t="str">
        <f t="shared" si="3"/>
        <v/>
      </c>
      <c r="F15" s="11" t="str">
        <f t="shared" si="3"/>
        <v/>
      </c>
      <c r="G15" s="11" t="str">
        <f t="shared" si="3"/>
        <v/>
      </c>
    </row>
    <row r="16" spans="1:7" ht="15" customHeight="1">
      <c r="A16" s="2" t="s">
        <v>1605</v>
      </c>
      <c r="B16" s="16"/>
      <c r="C16" s="16"/>
      <c r="D16" s="16"/>
      <c r="E16" s="16"/>
      <c r="F16" s="16"/>
      <c r="G16" s="16"/>
    </row>
    <row r="17" spans="1:7" ht="15" customHeight="1">
      <c r="A17" s="2" t="s">
        <v>1606</v>
      </c>
      <c r="B17" s="11" t="str">
        <f t="shared" ref="B17:G17" si="4">IFERROR(B16/B6,"")</f>
        <v/>
      </c>
      <c r="C17" s="11" t="str">
        <f t="shared" si="4"/>
        <v/>
      </c>
      <c r="D17" s="11" t="str">
        <f t="shared" si="4"/>
        <v/>
      </c>
      <c r="E17" s="11" t="str">
        <f t="shared" si="4"/>
        <v/>
      </c>
      <c r="F17" s="11" t="str">
        <f t="shared" si="4"/>
        <v/>
      </c>
      <c r="G17" s="11" t="str">
        <f t="shared" si="4"/>
        <v/>
      </c>
    </row>
    <row r="18" spans="1:7" ht="15" customHeight="1">
      <c r="A18" s="2" t="s">
        <v>1607</v>
      </c>
      <c r="B18" s="16"/>
      <c r="C18" s="16"/>
      <c r="D18" s="16"/>
      <c r="E18" s="16"/>
      <c r="F18" s="16"/>
      <c r="G18" s="16"/>
    </row>
    <row r="21" spans="1:7" ht="15" customHeight="1">
      <c r="A21" s="7" t="s">
        <v>1608</v>
      </c>
      <c r="B21" s="8"/>
      <c r="C21" s="8"/>
      <c r="D21" s="8"/>
      <c r="E21" s="8"/>
      <c r="F21" s="8"/>
      <c r="G21" s="8"/>
    </row>
    <row r="22" spans="1:7" ht="15" customHeight="1">
      <c r="A22" s="4" t="s">
        <v>1609</v>
      </c>
      <c r="B22" s="4" t="s">
        <v>1610</v>
      </c>
      <c r="C22" s="4" t="s">
        <v>1598</v>
      </c>
      <c r="D22" s="4" t="s">
        <v>1600</v>
      </c>
      <c r="E22" s="4" t="s">
        <v>1611</v>
      </c>
      <c r="F22" s="4" t="s">
        <v>1612</v>
      </c>
      <c r="G22" s="4" t="s">
        <v>1583</v>
      </c>
    </row>
    <row r="23" spans="1:7" ht="15" customHeight="1">
      <c r="A23" s="2" t="s">
        <v>1613</v>
      </c>
      <c r="B23" s="12"/>
      <c r="C23" s="12"/>
      <c r="D23" s="12"/>
      <c r="E23" s="12"/>
      <c r="F23" s="12"/>
      <c r="G23" s="12"/>
    </row>
    <row r="24" spans="1:7" ht="15" customHeight="1">
      <c r="A24" s="2" t="s">
        <v>1614</v>
      </c>
      <c r="B24" s="12"/>
      <c r="C24" s="12"/>
      <c r="D24" s="12"/>
      <c r="E24" s="12"/>
      <c r="F24" s="12"/>
      <c r="G24" s="12"/>
    </row>
    <row r="25" spans="1:7" ht="15" customHeight="1">
      <c r="A25" s="2" t="s">
        <v>1615</v>
      </c>
      <c r="B25" s="12"/>
      <c r="C25" s="12"/>
      <c r="D25" s="12"/>
      <c r="E25" s="12"/>
      <c r="F25" s="12"/>
      <c r="G25" s="12"/>
    </row>
    <row r="26" spans="1:7" ht="15" customHeight="1">
      <c r="A26" s="2" t="s">
        <v>1616</v>
      </c>
      <c r="B26" s="12"/>
      <c r="C26" s="12"/>
      <c r="D26" s="12"/>
      <c r="E26" s="12"/>
      <c r="F26" s="12"/>
      <c r="G26" s="12"/>
    </row>
    <row r="27" spans="1:7" ht="15" customHeight="1">
      <c r="A27" s="2" t="s">
        <v>1617</v>
      </c>
      <c r="B27" s="12"/>
      <c r="C27" s="12"/>
      <c r="D27" s="12"/>
      <c r="E27" s="12"/>
      <c r="F27" s="12"/>
      <c r="G27" s="12"/>
    </row>
    <row r="30" spans="1:7" ht="15" customHeight="1">
      <c r="A30" s="7" t="s">
        <v>1618</v>
      </c>
      <c r="B30" s="8"/>
      <c r="C30" s="8"/>
      <c r="D30" s="8"/>
      <c r="E30" s="8"/>
      <c r="F30" s="8"/>
      <c r="G30" s="8"/>
    </row>
    <row r="31" spans="1:7" ht="15" customHeight="1">
      <c r="A31" s="4"/>
      <c r="B31" s="4" t="s">
        <v>1619</v>
      </c>
      <c r="C31" s="4" t="s">
        <v>1620</v>
      </c>
      <c r="D31" s="4" t="s">
        <v>1621</v>
      </c>
      <c r="E31" s="4" t="s">
        <v>1622</v>
      </c>
    </row>
    <row r="32" spans="1:7" ht="15" customHeight="1">
      <c r="A32" s="2" t="s">
        <v>1623</v>
      </c>
      <c r="B32" s="12"/>
      <c r="C32" s="12"/>
      <c r="D32" s="12"/>
      <c r="E32" s="12"/>
    </row>
    <row r="33" spans="1:5" ht="15" customHeight="1">
      <c r="A33" s="2" t="s">
        <v>1624</v>
      </c>
      <c r="B33" s="12"/>
      <c r="C33" s="12"/>
      <c r="D33" s="12"/>
      <c r="E33" s="12"/>
    </row>
    <row r="34" spans="1:5" ht="15" customHeight="1">
      <c r="A34" s="2" t="s">
        <v>1625</v>
      </c>
      <c r="B34" s="12"/>
      <c r="C34" s="12"/>
      <c r="D34" s="12"/>
      <c r="E34" s="12"/>
    </row>
    <row r="35" spans="1:5" ht="15" customHeight="1">
      <c r="A35" s="2" t="s">
        <v>1626</v>
      </c>
      <c r="B35" s="12"/>
      <c r="C35" s="12"/>
      <c r="D35" s="12"/>
      <c r="E35" s="12"/>
    </row>
    <row r="36" spans="1:5" ht="15" customHeight="1">
      <c r="A36" s="2" t="s">
        <v>1627</v>
      </c>
      <c r="B36" s="12"/>
      <c r="C36" s="12"/>
      <c r="D36" s="12"/>
      <c r="E36" s="12"/>
    </row>
    <row r="37" spans="1:5" ht="15" customHeight="1">
      <c r="A37" s="2" t="s">
        <v>1628</v>
      </c>
      <c r="B37" s="12"/>
      <c r="C37" s="12"/>
      <c r="D37" s="12"/>
      <c r="E37" s="12"/>
    </row>
    <row r="38" spans="1:5" ht="15" customHeight="1">
      <c r="A38" s="2" t="s">
        <v>1599</v>
      </c>
      <c r="B38" s="12"/>
      <c r="C38" s="12"/>
      <c r="D38" s="12"/>
      <c r="E38" s="12"/>
    </row>
    <row r="39" spans="1:5" ht="15" customHeight="1">
      <c r="A39" s="2" t="s">
        <v>1601</v>
      </c>
      <c r="B39" s="12"/>
      <c r="C39" s="12"/>
      <c r="D39" s="12"/>
      <c r="E39" s="12"/>
    </row>
    <row r="40" spans="1:5" ht="15" customHeight="1">
      <c r="A40" s="2" t="s">
        <v>1612</v>
      </c>
      <c r="B40" s="12"/>
      <c r="C40" s="12"/>
      <c r="D40" s="12"/>
      <c r="E40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5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8" customWidth="1"/>
    <col min="2" max="2" width="8" customWidth="1"/>
    <col min="3" max="3" width="50" customWidth="1"/>
    <col min="4" max="4" width="38" customWidth="1"/>
    <col min="5" max="5" width="16" customWidth="1"/>
    <col min="6" max="6" width="34" customWidth="1"/>
  </cols>
  <sheetData>
    <row r="1" spans="1:6" ht="15" customHeight="1">
      <c r="A1" s="13" t="s">
        <v>1629</v>
      </c>
      <c r="B1" s="13" t="s">
        <v>1630</v>
      </c>
      <c r="C1" s="13" t="s">
        <v>1631</v>
      </c>
      <c r="D1" s="13" t="s">
        <v>1573</v>
      </c>
      <c r="E1" s="13" t="s">
        <v>1632</v>
      </c>
      <c r="F1" s="13" t="s">
        <v>1633</v>
      </c>
    </row>
    <row r="2" spans="1:6" ht="15" customHeight="1">
      <c r="A2" s="2" t="s">
        <v>1634</v>
      </c>
      <c r="B2" s="2">
        <v>744</v>
      </c>
      <c r="C2" s="2" t="s">
        <v>1635</v>
      </c>
      <c r="D2" s="2" t="s">
        <v>116</v>
      </c>
      <c r="E2" s="2" t="s">
        <v>59</v>
      </c>
      <c r="F2" s="2" t="s">
        <v>1636</v>
      </c>
    </row>
    <row r="3" spans="1:6" ht="15" customHeight="1">
      <c r="A3" s="2" t="s">
        <v>1637</v>
      </c>
      <c r="B3" s="2">
        <v>3204</v>
      </c>
      <c r="C3" s="2" t="s">
        <v>1638</v>
      </c>
      <c r="D3" s="2" t="s">
        <v>1639</v>
      </c>
      <c r="E3" s="2" t="s">
        <v>59</v>
      </c>
      <c r="F3" s="2" t="s">
        <v>1636</v>
      </c>
    </row>
    <row r="4" spans="1:6" ht="15" customHeight="1">
      <c r="A4" s="2" t="s">
        <v>1637</v>
      </c>
      <c r="B4" s="2">
        <v>1706</v>
      </c>
      <c r="C4" s="2" t="s">
        <v>1640</v>
      </c>
      <c r="D4" s="2" t="s">
        <v>252</v>
      </c>
      <c r="E4" s="2" t="s">
        <v>59</v>
      </c>
      <c r="F4" s="2" t="s">
        <v>1636</v>
      </c>
    </row>
    <row r="5" spans="1:6" ht="15" customHeight="1">
      <c r="A5" s="2" t="s">
        <v>1634</v>
      </c>
      <c r="B5" s="2">
        <v>705</v>
      </c>
      <c r="C5" s="2" t="s">
        <v>1641</v>
      </c>
      <c r="D5" s="2" t="s">
        <v>357</v>
      </c>
      <c r="E5" s="2" t="s">
        <v>59</v>
      </c>
      <c r="F5" s="2" t="s">
        <v>1636</v>
      </c>
    </row>
    <row r="6" spans="1:6" ht="15" customHeight="1">
      <c r="A6" s="2" t="s">
        <v>1637</v>
      </c>
      <c r="B6" s="2">
        <v>1770</v>
      </c>
      <c r="C6" s="2" t="s">
        <v>1642</v>
      </c>
      <c r="D6" s="2" t="s">
        <v>214</v>
      </c>
      <c r="E6" s="2" t="s">
        <v>59</v>
      </c>
      <c r="F6" s="2" t="s">
        <v>1636</v>
      </c>
    </row>
    <row r="7" spans="1:6" ht="15" customHeight="1">
      <c r="A7" s="2" t="s">
        <v>1634</v>
      </c>
      <c r="B7" s="2">
        <v>695</v>
      </c>
      <c r="C7" s="2" t="s">
        <v>1643</v>
      </c>
      <c r="D7" s="2" t="s">
        <v>220</v>
      </c>
      <c r="E7" s="2" t="s">
        <v>59</v>
      </c>
      <c r="F7" s="2" t="s">
        <v>1636</v>
      </c>
    </row>
    <row r="8" spans="1:6" ht="15" customHeight="1">
      <c r="A8" s="2" t="s">
        <v>1634</v>
      </c>
      <c r="B8" s="2">
        <v>694</v>
      </c>
      <c r="C8" s="2" t="s">
        <v>1644</v>
      </c>
      <c r="D8" s="2" t="s">
        <v>184</v>
      </c>
      <c r="E8" s="2" t="s">
        <v>59</v>
      </c>
      <c r="F8" s="2" t="s">
        <v>1636</v>
      </c>
    </row>
    <row r="9" spans="1:6" ht="15" customHeight="1">
      <c r="A9" s="2" t="s">
        <v>1634</v>
      </c>
      <c r="B9" s="2">
        <v>691</v>
      </c>
      <c r="C9" s="2" t="s">
        <v>1645</v>
      </c>
      <c r="D9" s="2" t="s">
        <v>166</v>
      </c>
      <c r="E9" s="2" t="s">
        <v>59</v>
      </c>
      <c r="F9" s="2" t="s">
        <v>1636</v>
      </c>
    </row>
    <row r="10" spans="1:6" ht="15" customHeight="1">
      <c r="A10" s="2" t="s">
        <v>1634</v>
      </c>
      <c r="B10" s="2">
        <v>688</v>
      </c>
      <c r="C10" s="2" t="s">
        <v>1646</v>
      </c>
      <c r="D10" s="2" t="s">
        <v>166</v>
      </c>
      <c r="E10" s="2" t="s">
        <v>59</v>
      </c>
      <c r="F10" s="2" t="s">
        <v>1636</v>
      </c>
    </row>
    <row r="11" spans="1:6" ht="15" customHeight="1">
      <c r="A11" s="2" t="s">
        <v>1634</v>
      </c>
      <c r="B11" s="2">
        <v>684</v>
      </c>
      <c r="C11" s="2" t="s">
        <v>1647</v>
      </c>
      <c r="D11" s="2" t="s">
        <v>108</v>
      </c>
      <c r="E11" s="2" t="s">
        <v>59</v>
      </c>
      <c r="F11" s="2" t="s">
        <v>1636</v>
      </c>
    </row>
    <row r="12" spans="1:6" ht="15" customHeight="1">
      <c r="A12" s="2" t="s">
        <v>1637</v>
      </c>
      <c r="B12" s="2">
        <v>3066</v>
      </c>
      <c r="C12" s="2" t="s">
        <v>1648</v>
      </c>
      <c r="D12" s="2" t="s">
        <v>1649</v>
      </c>
      <c r="E12" s="2" t="s">
        <v>59</v>
      </c>
      <c r="F12" s="2" t="s">
        <v>1636</v>
      </c>
    </row>
    <row r="13" spans="1:6" ht="15" customHeight="1">
      <c r="A13" s="2" t="s">
        <v>1637</v>
      </c>
      <c r="B13" s="2">
        <v>1393</v>
      </c>
      <c r="C13" s="2" t="s">
        <v>1650</v>
      </c>
      <c r="D13" s="2" t="s">
        <v>172</v>
      </c>
      <c r="E13" s="2" t="s">
        <v>59</v>
      </c>
      <c r="F13" s="2" t="s">
        <v>1636</v>
      </c>
    </row>
    <row r="14" spans="1:6" ht="15" customHeight="1">
      <c r="A14" s="2" t="s">
        <v>1637</v>
      </c>
      <c r="B14" s="2">
        <v>1395</v>
      </c>
      <c r="C14" s="2" t="s">
        <v>1650</v>
      </c>
      <c r="D14" s="2" t="s">
        <v>172</v>
      </c>
      <c r="E14" s="2" t="s">
        <v>59</v>
      </c>
      <c r="F14" s="2" t="s">
        <v>1636</v>
      </c>
    </row>
    <row r="15" spans="1:6" ht="15" customHeight="1">
      <c r="A15" s="2" t="s">
        <v>1637</v>
      </c>
      <c r="B15" s="2">
        <v>3183</v>
      </c>
      <c r="C15" s="2" t="s">
        <v>1651</v>
      </c>
      <c r="D15" s="2" t="s">
        <v>1639</v>
      </c>
      <c r="E15" s="2" t="s">
        <v>59</v>
      </c>
      <c r="F15" s="2" t="s">
        <v>1636</v>
      </c>
    </row>
    <row r="16" spans="1:6" ht="15" customHeight="1">
      <c r="A16" s="2" t="s">
        <v>1637</v>
      </c>
      <c r="B16" s="2">
        <v>3518</v>
      </c>
      <c r="C16" s="2" t="s">
        <v>1652</v>
      </c>
      <c r="D16" s="2" t="s">
        <v>200</v>
      </c>
      <c r="E16" s="2" t="s">
        <v>59</v>
      </c>
      <c r="F16" s="2" t="s">
        <v>1636</v>
      </c>
    </row>
    <row r="17" spans="1:6" ht="15" customHeight="1">
      <c r="A17" s="2" t="s">
        <v>1637</v>
      </c>
      <c r="B17" s="2">
        <v>1679</v>
      </c>
      <c r="C17" s="2" t="s">
        <v>1653</v>
      </c>
      <c r="D17" s="2" t="s">
        <v>232</v>
      </c>
      <c r="E17" s="2" t="s">
        <v>59</v>
      </c>
      <c r="F17" s="2" t="s">
        <v>1636</v>
      </c>
    </row>
    <row r="18" spans="1:6" ht="15" customHeight="1">
      <c r="A18" s="2" t="s">
        <v>1634</v>
      </c>
      <c r="B18" s="2">
        <v>666</v>
      </c>
      <c r="C18" s="2" t="s">
        <v>1654</v>
      </c>
      <c r="D18" s="2" t="s">
        <v>184</v>
      </c>
      <c r="E18" s="2" t="s">
        <v>59</v>
      </c>
      <c r="F18" s="2" t="s">
        <v>1636</v>
      </c>
    </row>
    <row r="19" spans="1:6" ht="15" customHeight="1">
      <c r="A19" s="2" t="s">
        <v>1637</v>
      </c>
      <c r="B19" s="2">
        <v>3540</v>
      </c>
      <c r="C19" s="2" t="s">
        <v>1655</v>
      </c>
      <c r="D19" s="2" t="s">
        <v>94</v>
      </c>
      <c r="E19" s="2" t="s">
        <v>59</v>
      </c>
      <c r="F19" s="2" t="s">
        <v>1636</v>
      </c>
    </row>
    <row r="20" spans="1:6" ht="15" customHeight="1">
      <c r="A20" s="2" t="s">
        <v>1637</v>
      </c>
      <c r="B20" s="2">
        <v>1083</v>
      </c>
      <c r="C20" s="2" t="s">
        <v>1656</v>
      </c>
      <c r="D20" s="2" t="s">
        <v>190</v>
      </c>
      <c r="E20" s="2" t="s">
        <v>59</v>
      </c>
      <c r="F20" s="2" t="s">
        <v>1636</v>
      </c>
    </row>
    <row r="21" spans="1:6" ht="15" customHeight="1">
      <c r="A21" s="2" t="s">
        <v>1634</v>
      </c>
      <c r="B21" s="2">
        <v>181</v>
      </c>
      <c r="C21" s="2" t="s">
        <v>1657</v>
      </c>
      <c r="D21" s="2" t="s">
        <v>256</v>
      </c>
      <c r="E21" s="2" t="s">
        <v>59</v>
      </c>
      <c r="F21" s="2" t="s">
        <v>1636</v>
      </c>
    </row>
    <row r="22" spans="1:6" ht="15" customHeight="1">
      <c r="A22" s="2" t="s">
        <v>1637</v>
      </c>
      <c r="B22" s="2">
        <v>2971</v>
      </c>
      <c r="C22" s="2" t="s">
        <v>1658</v>
      </c>
      <c r="D22" s="2" t="s">
        <v>112</v>
      </c>
      <c r="E22" s="2" t="s">
        <v>59</v>
      </c>
      <c r="F22" s="2" t="s">
        <v>1636</v>
      </c>
    </row>
    <row r="23" spans="1:6" ht="15" customHeight="1">
      <c r="A23" s="2" t="s">
        <v>1637</v>
      </c>
      <c r="B23" s="2">
        <v>3354</v>
      </c>
      <c r="C23" s="2" t="s">
        <v>1659</v>
      </c>
      <c r="D23" s="2" t="s">
        <v>104</v>
      </c>
      <c r="E23" s="2" t="s">
        <v>59</v>
      </c>
      <c r="F23" s="2" t="s">
        <v>1636</v>
      </c>
    </row>
    <row r="24" spans="1:6" ht="15" customHeight="1">
      <c r="A24" s="2" t="s">
        <v>1637</v>
      </c>
      <c r="B24" s="2">
        <v>2515</v>
      </c>
      <c r="C24" s="2" t="s">
        <v>1660</v>
      </c>
      <c r="D24" s="2" t="s">
        <v>1661</v>
      </c>
      <c r="E24" s="2"/>
      <c r="F24" s="2" t="s">
        <v>1662</v>
      </c>
    </row>
    <row r="25" spans="1:6" ht="15" customHeight="1">
      <c r="A25" s="2" t="s">
        <v>1637</v>
      </c>
      <c r="B25" s="2">
        <v>2516</v>
      </c>
      <c r="C25" s="2" t="s">
        <v>1660</v>
      </c>
      <c r="D25" s="2" t="s">
        <v>1663</v>
      </c>
      <c r="E25" s="2"/>
      <c r="F25" s="2" t="s">
        <v>1662</v>
      </c>
    </row>
    <row r="26" spans="1:6" ht="15" customHeight="1">
      <c r="A26" s="2" t="s">
        <v>1637</v>
      </c>
      <c r="B26" s="2">
        <v>2517</v>
      </c>
      <c r="C26" s="2" t="s">
        <v>1660</v>
      </c>
      <c r="D26" s="2" t="s">
        <v>1664</v>
      </c>
      <c r="E26" s="2"/>
      <c r="F26" s="2" t="s">
        <v>1662</v>
      </c>
    </row>
    <row r="27" spans="1:6" ht="15" customHeight="1">
      <c r="A27" s="2" t="s">
        <v>1637</v>
      </c>
      <c r="B27" s="2">
        <v>2518</v>
      </c>
      <c r="C27" s="2" t="s">
        <v>1660</v>
      </c>
      <c r="D27" s="2" t="s">
        <v>1664</v>
      </c>
      <c r="E27" s="2"/>
      <c r="F27" s="2" t="s">
        <v>1662</v>
      </c>
    </row>
    <row r="28" spans="1:6" ht="15" customHeight="1">
      <c r="A28" s="2" t="s">
        <v>1637</v>
      </c>
      <c r="B28" s="2">
        <v>2519</v>
      </c>
      <c r="C28" s="2" t="s">
        <v>1660</v>
      </c>
      <c r="D28" s="2" t="s">
        <v>1664</v>
      </c>
      <c r="E28" s="2"/>
      <c r="F28" s="2" t="s">
        <v>1662</v>
      </c>
    </row>
    <row r="29" spans="1:6" ht="15" customHeight="1">
      <c r="A29" s="2" t="s">
        <v>1637</v>
      </c>
      <c r="B29" s="2">
        <v>2520</v>
      </c>
      <c r="C29" s="2" t="s">
        <v>1660</v>
      </c>
      <c r="D29" s="2" t="s">
        <v>1661</v>
      </c>
      <c r="E29" s="2"/>
      <c r="F29" s="2" t="s">
        <v>1662</v>
      </c>
    </row>
    <row r="30" spans="1:6" ht="15" customHeight="1">
      <c r="A30" s="2" t="s">
        <v>1637</v>
      </c>
      <c r="B30" s="2">
        <v>2521</v>
      </c>
      <c r="C30" s="2" t="s">
        <v>1660</v>
      </c>
      <c r="D30" s="2" t="s">
        <v>1664</v>
      </c>
      <c r="E30" s="2"/>
      <c r="F30" s="2" t="s">
        <v>1662</v>
      </c>
    </row>
    <row r="31" spans="1:6" ht="15" customHeight="1">
      <c r="A31" s="2" t="s">
        <v>1637</v>
      </c>
      <c r="B31" s="2">
        <v>2522</v>
      </c>
      <c r="C31" s="2" t="s">
        <v>1660</v>
      </c>
      <c r="D31" s="2" t="s">
        <v>1664</v>
      </c>
      <c r="E31" s="2"/>
      <c r="F31" s="2" t="s">
        <v>1662</v>
      </c>
    </row>
    <row r="32" spans="1:6" ht="15" customHeight="1">
      <c r="A32" s="2" t="s">
        <v>1637</v>
      </c>
      <c r="B32" s="2">
        <v>2523</v>
      </c>
      <c r="C32" s="2" t="s">
        <v>1660</v>
      </c>
      <c r="D32" s="2" t="s">
        <v>1664</v>
      </c>
      <c r="E32" s="2"/>
      <c r="F32" s="2" t="s">
        <v>1662</v>
      </c>
    </row>
    <row r="33" spans="1:6" ht="15" customHeight="1">
      <c r="A33" s="2" t="s">
        <v>1637</v>
      </c>
      <c r="B33" s="2">
        <v>2524</v>
      </c>
      <c r="C33" s="2" t="s">
        <v>1660</v>
      </c>
      <c r="D33" s="2" t="s">
        <v>1664</v>
      </c>
      <c r="E33" s="2"/>
      <c r="F33" s="2" t="s">
        <v>1662</v>
      </c>
    </row>
    <row r="34" spans="1:6" ht="15" customHeight="1">
      <c r="A34" s="2" t="s">
        <v>1637</v>
      </c>
      <c r="B34" s="2">
        <v>2525</v>
      </c>
      <c r="C34" s="2" t="s">
        <v>1660</v>
      </c>
      <c r="D34" s="2" t="s">
        <v>140</v>
      </c>
      <c r="E34" s="2"/>
      <c r="F34" s="2" t="s">
        <v>1662</v>
      </c>
    </row>
    <row r="35" spans="1:6" ht="15" customHeight="1">
      <c r="A35" s="2" t="s">
        <v>1637</v>
      </c>
      <c r="B35" s="2">
        <v>2526</v>
      </c>
      <c r="C35" s="2" t="s">
        <v>1660</v>
      </c>
      <c r="D35" s="2" t="s">
        <v>1661</v>
      </c>
      <c r="E35" s="2"/>
      <c r="F35" s="2" t="s">
        <v>1662</v>
      </c>
    </row>
    <row r="36" spans="1:6" ht="15" customHeight="1">
      <c r="A36" s="2" t="s">
        <v>1637</v>
      </c>
      <c r="B36" s="2">
        <v>2527</v>
      </c>
      <c r="C36" s="2" t="s">
        <v>1660</v>
      </c>
      <c r="D36" s="2" t="s">
        <v>1664</v>
      </c>
      <c r="E36" s="2"/>
      <c r="F36" s="2" t="s">
        <v>1662</v>
      </c>
    </row>
    <row r="37" spans="1:6" ht="15" customHeight="1">
      <c r="A37" s="2" t="s">
        <v>1637</v>
      </c>
      <c r="B37" s="2">
        <v>2528</v>
      </c>
      <c r="C37" s="2" t="s">
        <v>1660</v>
      </c>
      <c r="D37" s="2" t="s">
        <v>1664</v>
      </c>
      <c r="E37" s="2"/>
      <c r="F37" s="2" t="s">
        <v>1662</v>
      </c>
    </row>
    <row r="38" spans="1:6" ht="15" customHeight="1">
      <c r="A38" s="2" t="s">
        <v>1637</v>
      </c>
      <c r="B38" s="2">
        <v>2529</v>
      </c>
      <c r="C38" s="2" t="s">
        <v>1660</v>
      </c>
      <c r="D38" s="2"/>
      <c r="E38" s="2"/>
      <c r="F38" s="2" t="s">
        <v>1662</v>
      </c>
    </row>
    <row r="39" spans="1:6" ht="15" customHeight="1">
      <c r="A39" s="2" t="s">
        <v>1637</v>
      </c>
      <c r="B39" s="2">
        <v>1321</v>
      </c>
      <c r="C39" s="2" t="s">
        <v>1665</v>
      </c>
      <c r="D39" s="2" t="s">
        <v>102</v>
      </c>
      <c r="E39" s="2"/>
      <c r="F39" s="2" t="s">
        <v>1666</v>
      </c>
    </row>
    <row r="40" spans="1:6" ht="15" customHeight="1">
      <c r="A40" s="2" t="s">
        <v>1637</v>
      </c>
      <c r="B40" s="2">
        <v>2722</v>
      </c>
      <c r="C40" s="2" t="s">
        <v>1667</v>
      </c>
      <c r="D40" s="2" t="s">
        <v>1668</v>
      </c>
      <c r="E40" s="2"/>
      <c r="F40" s="2" t="s">
        <v>1666</v>
      </c>
    </row>
    <row r="41" spans="1:6" ht="15" customHeight="1">
      <c r="A41" s="2" t="s">
        <v>1637</v>
      </c>
      <c r="B41" s="2">
        <v>1341</v>
      </c>
      <c r="C41" s="2" t="s">
        <v>1669</v>
      </c>
      <c r="D41" s="2" t="s">
        <v>1670</v>
      </c>
      <c r="E41" s="2"/>
      <c r="F41" s="2" t="s">
        <v>1666</v>
      </c>
    </row>
    <row r="42" spans="1:6" ht="15" customHeight="1">
      <c r="A42" s="2" t="s">
        <v>1637</v>
      </c>
      <c r="B42" s="2">
        <v>3487</v>
      </c>
      <c r="C42" s="2" t="s">
        <v>1671</v>
      </c>
      <c r="D42" s="2" t="s">
        <v>1672</v>
      </c>
      <c r="E42" s="2"/>
      <c r="F42" s="2" t="s">
        <v>1666</v>
      </c>
    </row>
    <row r="43" spans="1:6" ht="15" customHeight="1">
      <c r="A43" s="2" t="s">
        <v>1637</v>
      </c>
      <c r="B43" s="2">
        <v>1453</v>
      </c>
      <c r="C43" s="2" t="s">
        <v>1673</v>
      </c>
      <c r="D43" s="2" t="s">
        <v>1674</v>
      </c>
      <c r="E43" s="2"/>
      <c r="F43" s="2" t="s">
        <v>1666</v>
      </c>
    </row>
    <row r="44" spans="1:6" ht="15" customHeight="1">
      <c r="A44" s="2" t="s">
        <v>1637</v>
      </c>
      <c r="B44" s="2">
        <v>1350</v>
      </c>
      <c r="C44" s="2" t="s">
        <v>1675</v>
      </c>
      <c r="D44" s="2" t="s">
        <v>1670</v>
      </c>
      <c r="E44" s="2"/>
      <c r="F44" s="2" t="s">
        <v>1666</v>
      </c>
    </row>
    <row r="45" spans="1:6" ht="15" customHeight="1">
      <c r="A45" s="2" t="s">
        <v>1637</v>
      </c>
      <c r="B45" s="2">
        <v>3370</v>
      </c>
      <c r="C45" s="2" t="s">
        <v>1676</v>
      </c>
      <c r="D45" s="2" t="s">
        <v>104</v>
      </c>
      <c r="E45" s="2"/>
      <c r="F45" s="2" t="s">
        <v>1666</v>
      </c>
    </row>
    <row r="46" spans="1:6" ht="15" customHeight="1">
      <c r="A46" s="2" t="s">
        <v>1637</v>
      </c>
      <c r="B46" s="2">
        <v>3666</v>
      </c>
      <c r="C46" s="2" t="s">
        <v>1677</v>
      </c>
      <c r="D46" s="2" t="s">
        <v>1678</v>
      </c>
      <c r="E46" s="2"/>
      <c r="F46" s="2" t="s">
        <v>1666</v>
      </c>
    </row>
    <row r="47" spans="1:6" ht="15" customHeight="1">
      <c r="A47" s="2" t="s">
        <v>1637</v>
      </c>
      <c r="B47" s="2">
        <v>3633</v>
      </c>
      <c r="C47" s="2" t="s">
        <v>1679</v>
      </c>
      <c r="D47" s="2" t="s">
        <v>114</v>
      </c>
      <c r="E47" s="2"/>
      <c r="F47" s="2" t="s">
        <v>1666</v>
      </c>
    </row>
    <row r="48" spans="1:6" ht="15" customHeight="1">
      <c r="A48" s="2" t="s">
        <v>1637</v>
      </c>
      <c r="B48" s="2">
        <v>1472</v>
      </c>
      <c r="C48" s="2" t="s">
        <v>1680</v>
      </c>
      <c r="D48" s="2" t="s">
        <v>854</v>
      </c>
      <c r="E48" s="2"/>
      <c r="F48" s="2" t="s">
        <v>1666</v>
      </c>
    </row>
    <row r="49" spans="1:6" ht="15" customHeight="1">
      <c r="A49" s="2" t="s">
        <v>1637</v>
      </c>
      <c r="B49" s="2">
        <v>3380</v>
      </c>
      <c r="C49" s="2" t="s">
        <v>1681</v>
      </c>
      <c r="D49" s="2" t="s">
        <v>104</v>
      </c>
      <c r="E49" s="2"/>
      <c r="F49" s="2" t="s">
        <v>1666</v>
      </c>
    </row>
    <row r="50" spans="1:6" ht="15" customHeight="1">
      <c r="A50" s="2" t="s">
        <v>1637</v>
      </c>
      <c r="B50" s="2">
        <v>1661</v>
      </c>
      <c r="C50" s="2" t="s">
        <v>1682</v>
      </c>
      <c r="D50" s="2" t="s">
        <v>242</v>
      </c>
      <c r="E50" s="2"/>
      <c r="F50" s="2" t="s">
        <v>1666</v>
      </c>
    </row>
    <row r="51" spans="1:6" ht="15" customHeight="1">
      <c r="A51" s="2" t="s">
        <v>1637</v>
      </c>
      <c r="B51" s="2">
        <v>1474</v>
      </c>
      <c r="C51" s="2" t="s">
        <v>1683</v>
      </c>
      <c r="D51" s="2" t="s">
        <v>1684</v>
      </c>
      <c r="E51" s="2"/>
      <c r="F51" s="2" t="s">
        <v>1666</v>
      </c>
    </row>
    <row r="52" spans="1:6" ht="15" customHeight="1">
      <c r="A52" s="2" t="s">
        <v>1637</v>
      </c>
      <c r="B52" s="2">
        <v>3118</v>
      </c>
      <c r="C52" s="2" t="s">
        <v>1685</v>
      </c>
      <c r="D52" s="2" t="s">
        <v>1686</v>
      </c>
      <c r="E52" s="2"/>
      <c r="F52" s="2" t="s">
        <v>1666</v>
      </c>
    </row>
    <row r="53" spans="1:6" ht="15" customHeight="1">
      <c r="A53" s="2" t="s">
        <v>1637</v>
      </c>
      <c r="B53" s="2">
        <v>2881</v>
      </c>
      <c r="C53" s="2" t="s">
        <v>1687</v>
      </c>
      <c r="D53" s="2" t="s">
        <v>132</v>
      </c>
      <c r="E53" s="2"/>
      <c r="F53" s="2" t="s">
        <v>1666</v>
      </c>
    </row>
    <row r="54" spans="1:6" ht="15" customHeight="1">
      <c r="A54" s="2" t="s">
        <v>1637</v>
      </c>
      <c r="B54" s="2">
        <v>3126</v>
      </c>
      <c r="C54" s="2" t="s">
        <v>1688</v>
      </c>
      <c r="D54" s="2" t="s">
        <v>1686</v>
      </c>
      <c r="E54" s="2"/>
      <c r="F54" s="2" t="s">
        <v>1666</v>
      </c>
    </row>
    <row r="55" spans="1:6" ht="15" customHeight="1">
      <c r="A55" s="2" t="s">
        <v>1637</v>
      </c>
      <c r="B55" s="2">
        <v>2572</v>
      </c>
      <c r="C55" s="2" t="s">
        <v>1689</v>
      </c>
      <c r="D55" s="2" t="s">
        <v>288</v>
      </c>
      <c r="E55" s="2"/>
      <c r="F55" s="2" t="s">
        <v>1666</v>
      </c>
    </row>
    <row r="56" spans="1:6" ht="15" customHeight="1">
      <c r="A56" s="2" t="s">
        <v>1637</v>
      </c>
      <c r="B56" s="2">
        <v>2728</v>
      </c>
      <c r="C56" s="2" t="s">
        <v>1690</v>
      </c>
      <c r="D56" s="2" t="s">
        <v>1668</v>
      </c>
      <c r="E56" s="2"/>
      <c r="F56" s="2" t="s">
        <v>1666</v>
      </c>
    </row>
    <row r="57" spans="1:6" ht="15" customHeight="1">
      <c r="A57" s="2" t="s">
        <v>1637</v>
      </c>
      <c r="B57" s="2">
        <v>2609</v>
      </c>
      <c r="C57" s="2" t="s">
        <v>1691</v>
      </c>
      <c r="D57" s="2" t="s">
        <v>160</v>
      </c>
      <c r="E57" s="2"/>
      <c r="F57" s="2" t="s">
        <v>1666</v>
      </c>
    </row>
    <row r="58" spans="1:6" ht="15" customHeight="1">
      <c r="A58" s="2" t="s">
        <v>1637</v>
      </c>
      <c r="B58" s="2">
        <v>1154</v>
      </c>
      <c r="C58" s="2" t="s">
        <v>1692</v>
      </c>
      <c r="D58" s="2" t="s">
        <v>367</v>
      </c>
      <c r="E58" s="2"/>
      <c r="F58" s="2" t="s">
        <v>1666</v>
      </c>
    </row>
    <row r="59" spans="1:6" ht="15" customHeight="1">
      <c r="A59" s="2" t="s">
        <v>1637</v>
      </c>
      <c r="B59" s="2">
        <v>2626</v>
      </c>
      <c r="C59" s="2" t="s">
        <v>1693</v>
      </c>
      <c r="D59" s="2" t="s">
        <v>260</v>
      </c>
      <c r="E59" s="2"/>
      <c r="F59" s="2" t="s">
        <v>1666</v>
      </c>
    </row>
    <row r="60" spans="1:6" ht="15" customHeight="1">
      <c r="A60" s="2" t="s">
        <v>1637</v>
      </c>
      <c r="B60" s="2">
        <v>3119</v>
      </c>
      <c r="C60" s="2" t="s">
        <v>1694</v>
      </c>
      <c r="D60" s="2" t="s">
        <v>1686</v>
      </c>
      <c r="E60" s="2"/>
      <c r="F60" s="2" t="s">
        <v>1666</v>
      </c>
    </row>
    <row r="61" spans="1:6" ht="15" customHeight="1">
      <c r="A61" s="2" t="s">
        <v>1637</v>
      </c>
      <c r="B61" s="2">
        <v>3116</v>
      </c>
      <c r="C61" s="2" t="s">
        <v>1695</v>
      </c>
      <c r="D61" s="2" t="s">
        <v>1686</v>
      </c>
      <c r="E61" s="2"/>
      <c r="F61" s="2" t="s">
        <v>1666</v>
      </c>
    </row>
    <row r="62" spans="1:6" ht="15" customHeight="1">
      <c r="A62" s="2" t="s">
        <v>1637</v>
      </c>
      <c r="B62" s="2">
        <v>3433</v>
      </c>
      <c r="C62" s="2" t="s">
        <v>1696</v>
      </c>
      <c r="D62" s="2" t="s">
        <v>148</v>
      </c>
      <c r="E62" s="2"/>
      <c r="F62" s="2" t="s">
        <v>1666</v>
      </c>
    </row>
    <row r="63" spans="1:6" ht="15" customHeight="1">
      <c r="A63" s="2" t="s">
        <v>1637</v>
      </c>
      <c r="B63" s="2">
        <v>3414</v>
      </c>
      <c r="C63" s="2" t="s">
        <v>1697</v>
      </c>
      <c r="D63" s="2" t="s">
        <v>256</v>
      </c>
      <c r="E63" s="2"/>
      <c r="F63" s="2" t="s">
        <v>1666</v>
      </c>
    </row>
    <row r="64" spans="1:6" ht="15" customHeight="1">
      <c r="A64" s="2" t="s">
        <v>1637</v>
      </c>
      <c r="B64" s="2">
        <v>1297</v>
      </c>
      <c r="C64" s="2" t="s">
        <v>1698</v>
      </c>
      <c r="D64" s="2" t="s">
        <v>102</v>
      </c>
      <c r="E64" s="2"/>
      <c r="F64" s="2" t="s">
        <v>1666</v>
      </c>
    </row>
    <row r="65" spans="1:6" ht="15" customHeight="1">
      <c r="A65" s="2" t="s">
        <v>1637</v>
      </c>
      <c r="B65" s="2">
        <v>3434</v>
      </c>
      <c r="C65" s="2" t="s">
        <v>1699</v>
      </c>
      <c r="D65" s="2" t="s">
        <v>148</v>
      </c>
      <c r="E65" s="2"/>
      <c r="F65" s="2" t="s">
        <v>1666</v>
      </c>
    </row>
    <row r="66" spans="1:6" ht="15" customHeight="1">
      <c r="A66" s="2" t="s">
        <v>1637</v>
      </c>
      <c r="B66" s="2">
        <v>2893</v>
      </c>
      <c r="C66" s="2" t="s">
        <v>1700</v>
      </c>
      <c r="D66" s="2" t="s">
        <v>132</v>
      </c>
      <c r="E66" s="2"/>
      <c r="F66" s="2" t="s">
        <v>1666</v>
      </c>
    </row>
    <row r="67" spans="1:6" ht="15" customHeight="1">
      <c r="A67" s="2" t="s">
        <v>1637</v>
      </c>
      <c r="B67" s="2">
        <v>2898</v>
      </c>
      <c r="C67" s="2" t="s">
        <v>1701</v>
      </c>
      <c r="D67" s="2" t="s">
        <v>132</v>
      </c>
      <c r="E67" s="2"/>
      <c r="F67" s="2" t="s">
        <v>1666</v>
      </c>
    </row>
    <row r="68" spans="1:6" ht="15" customHeight="1">
      <c r="A68" s="2" t="s">
        <v>1637</v>
      </c>
      <c r="B68" s="2">
        <v>1720</v>
      </c>
      <c r="C68" s="2" t="s">
        <v>1702</v>
      </c>
      <c r="D68" s="2" t="s">
        <v>284</v>
      </c>
      <c r="E68" s="2"/>
      <c r="F68" s="2" t="s">
        <v>1666</v>
      </c>
    </row>
    <row r="69" spans="1:6" ht="15" customHeight="1">
      <c r="A69" s="2" t="s">
        <v>1637</v>
      </c>
      <c r="B69" s="2">
        <v>1735</v>
      </c>
      <c r="C69" s="2" t="s">
        <v>1703</v>
      </c>
      <c r="D69" s="2" t="s">
        <v>284</v>
      </c>
      <c r="E69" s="2"/>
      <c r="F69" s="2" t="s">
        <v>1666</v>
      </c>
    </row>
    <row r="70" spans="1:6" ht="15" customHeight="1">
      <c r="A70" s="2" t="s">
        <v>1637</v>
      </c>
      <c r="B70" s="2">
        <v>2906</v>
      </c>
      <c r="C70" s="2" t="s">
        <v>1704</v>
      </c>
      <c r="D70" s="2" t="s">
        <v>132</v>
      </c>
      <c r="E70" s="2"/>
      <c r="F70" s="2" t="s">
        <v>1666</v>
      </c>
    </row>
    <row r="71" spans="1:6" ht="15" customHeight="1">
      <c r="A71" s="2" t="s">
        <v>1637</v>
      </c>
      <c r="B71" s="2">
        <v>1037</v>
      </c>
      <c r="C71" s="2" t="s">
        <v>1705</v>
      </c>
      <c r="D71" s="2" t="s">
        <v>124</v>
      </c>
      <c r="E71" s="2"/>
      <c r="F71" s="2" t="s">
        <v>1666</v>
      </c>
    </row>
    <row r="72" spans="1:6" ht="15" customHeight="1">
      <c r="A72" s="2" t="s">
        <v>1637</v>
      </c>
      <c r="B72" s="2">
        <v>2692</v>
      </c>
      <c r="C72" s="2" t="s">
        <v>1706</v>
      </c>
      <c r="D72" s="2" t="s">
        <v>218</v>
      </c>
      <c r="E72" s="2"/>
      <c r="F72" s="2" t="s">
        <v>1666</v>
      </c>
    </row>
    <row r="73" spans="1:6" ht="15" customHeight="1">
      <c r="A73" s="2" t="s">
        <v>1637</v>
      </c>
      <c r="B73" s="2">
        <v>1031</v>
      </c>
      <c r="C73" s="2" t="s">
        <v>1707</v>
      </c>
      <c r="D73" s="2" t="s">
        <v>124</v>
      </c>
      <c r="E73" s="2"/>
      <c r="F73" s="2" t="s">
        <v>1666</v>
      </c>
    </row>
    <row r="74" spans="1:6" ht="15" customHeight="1">
      <c r="A74" s="2" t="s">
        <v>1637</v>
      </c>
      <c r="B74" s="2">
        <v>1463</v>
      </c>
      <c r="C74" s="2" t="s">
        <v>1708</v>
      </c>
      <c r="D74" s="2" t="s">
        <v>565</v>
      </c>
      <c r="E74" s="2"/>
      <c r="F74" s="2" t="s">
        <v>1666</v>
      </c>
    </row>
    <row r="75" spans="1:6" ht="15" customHeight="1">
      <c r="A75" s="2" t="s">
        <v>1637</v>
      </c>
      <c r="B75" s="2">
        <v>2593</v>
      </c>
      <c r="C75" s="2" t="s">
        <v>1708</v>
      </c>
      <c r="D75" s="2" t="s">
        <v>160</v>
      </c>
      <c r="E75" s="2"/>
      <c r="F75" s="2" t="s">
        <v>1666</v>
      </c>
    </row>
    <row r="76" spans="1:6" ht="15" customHeight="1">
      <c r="A76" s="2" t="s">
        <v>1637</v>
      </c>
      <c r="B76" s="2">
        <v>3088</v>
      </c>
      <c r="C76" s="2" t="s">
        <v>1709</v>
      </c>
      <c r="D76" s="2" t="s">
        <v>110</v>
      </c>
      <c r="E76" s="2"/>
      <c r="F76" s="2" t="s">
        <v>1666</v>
      </c>
    </row>
    <row r="77" spans="1:6" ht="15" customHeight="1">
      <c r="A77" s="2" t="s">
        <v>1637</v>
      </c>
      <c r="B77" s="2">
        <v>3092</v>
      </c>
      <c r="C77" s="2" t="s">
        <v>1710</v>
      </c>
      <c r="D77" s="2" t="s">
        <v>110</v>
      </c>
      <c r="E77" s="2"/>
      <c r="F77" s="2" t="s">
        <v>1666</v>
      </c>
    </row>
    <row r="78" spans="1:6" ht="15" customHeight="1">
      <c r="A78" s="2" t="s">
        <v>1637</v>
      </c>
      <c r="B78" s="2">
        <v>3479</v>
      </c>
      <c r="C78" s="2" t="s">
        <v>1711</v>
      </c>
      <c r="D78" s="2" t="s">
        <v>150</v>
      </c>
      <c r="E78" s="2"/>
      <c r="F78" s="2" t="s">
        <v>1666</v>
      </c>
    </row>
    <row r="79" spans="1:6" ht="15" customHeight="1">
      <c r="A79" s="2" t="s">
        <v>1637</v>
      </c>
      <c r="B79" s="2">
        <v>1383</v>
      </c>
      <c r="C79" s="2" t="s">
        <v>1712</v>
      </c>
      <c r="D79" s="2" t="s">
        <v>170</v>
      </c>
      <c r="E79" s="2"/>
      <c r="F79" s="2" t="s">
        <v>1666</v>
      </c>
    </row>
    <row r="80" spans="1:6" ht="15" customHeight="1">
      <c r="A80" s="2" t="s">
        <v>1637</v>
      </c>
      <c r="B80" s="2">
        <v>1733</v>
      </c>
      <c r="C80" s="2" t="s">
        <v>1713</v>
      </c>
      <c r="D80" s="2" t="s">
        <v>284</v>
      </c>
      <c r="E80" s="2"/>
      <c r="F80" s="2" t="s">
        <v>1666</v>
      </c>
    </row>
    <row r="81" spans="1:6" ht="15" customHeight="1">
      <c r="A81" s="2" t="s">
        <v>1637</v>
      </c>
      <c r="B81" s="2">
        <v>2635</v>
      </c>
      <c r="C81" s="2" t="s">
        <v>1714</v>
      </c>
      <c r="D81" s="2" t="s">
        <v>304</v>
      </c>
      <c r="E81" s="2"/>
      <c r="F81" s="2" t="s">
        <v>1666</v>
      </c>
    </row>
    <row r="82" spans="1:6" ht="15" customHeight="1">
      <c r="A82" s="2" t="s">
        <v>1637</v>
      </c>
      <c r="B82" s="2">
        <v>2592</v>
      </c>
      <c r="C82" s="2" t="s">
        <v>1715</v>
      </c>
      <c r="D82" s="2" t="s">
        <v>160</v>
      </c>
      <c r="E82" s="2"/>
      <c r="F82" s="2" t="s">
        <v>1666</v>
      </c>
    </row>
    <row r="83" spans="1:6" ht="15" customHeight="1">
      <c r="A83" s="2" t="s">
        <v>1637</v>
      </c>
      <c r="B83" s="2">
        <v>1555</v>
      </c>
      <c r="C83" s="2" t="s">
        <v>1716</v>
      </c>
      <c r="D83" s="2" t="s">
        <v>340</v>
      </c>
      <c r="E83" s="2"/>
      <c r="F83" s="2" t="s">
        <v>1666</v>
      </c>
    </row>
    <row r="84" spans="1:6" ht="15" customHeight="1">
      <c r="A84" s="2" t="s">
        <v>1637</v>
      </c>
      <c r="B84" s="2">
        <v>3340</v>
      </c>
      <c r="C84" s="2" t="s">
        <v>1717</v>
      </c>
      <c r="D84" s="2" t="s">
        <v>1718</v>
      </c>
      <c r="E84" s="2"/>
      <c r="F84" s="2" t="s">
        <v>1666</v>
      </c>
    </row>
    <row r="85" spans="1:6" ht="15" customHeight="1">
      <c r="A85" s="2" t="s">
        <v>1637</v>
      </c>
      <c r="B85" s="2">
        <v>1668</v>
      </c>
      <c r="C85" s="2" t="s">
        <v>1719</v>
      </c>
      <c r="D85" s="2" t="s">
        <v>242</v>
      </c>
      <c r="E85" s="2"/>
      <c r="F85" s="2" t="s">
        <v>1666</v>
      </c>
    </row>
    <row r="86" spans="1:6" ht="15" customHeight="1">
      <c r="A86" s="2" t="s">
        <v>1637</v>
      </c>
      <c r="B86" s="2">
        <v>2750</v>
      </c>
      <c r="C86" s="2" t="s">
        <v>1720</v>
      </c>
      <c r="D86" s="2" t="s">
        <v>306</v>
      </c>
      <c r="E86" s="2"/>
      <c r="F86" s="2" t="s">
        <v>1666</v>
      </c>
    </row>
    <row r="87" spans="1:6" ht="15" customHeight="1">
      <c r="A87" s="2" t="s">
        <v>1637</v>
      </c>
      <c r="B87" s="2">
        <v>3493</v>
      </c>
      <c r="C87" s="2" t="s">
        <v>1721</v>
      </c>
      <c r="D87" s="2" t="s">
        <v>1672</v>
      </c>
      <c r="E87" s="2"/>
      <c r="F87" s="2" t="s">
        <v>1666</v>
      </c>
    </row>
    <row r="88" spans="1:6" ht="15" customHeight="1">
      <c r="A88" s="2" t="s">
        <v>1637</v>
      </c>
      <c r="B88" s="2">
        <v>1333</v>
      </c>
      <c r="C88" s="2" t="s">
        <v>1722</v>
      </c>
      <c r="D88" s="2" t="s">
        <v>102</v>
      </c>
      <c r="E88" s="2"/>
      <c r="F88" s="2" t="s">
        <v>1666</v>
      </c>
    </row>
    <row r="89" spans="1:6" ht="15" customHeight="1">
      <c r="A89" s="2" t="s">
        <v>1637</v>
      </c>
      <c r="B89" s="2">
        <v>1032</v>
      </c>
      <c r="C89" s="2" t="s">
        <v>1723</v>
      </c>
      <c r="D89" s="2" t="s">
        <v>124</v>
      </c>
      <c r="E89" s="2"/>
      <c r="F89" s="2" t="s">
        <v>1666</v>
      </c>
    </row>
    <row r="90" spans="1:6" ht="15" customHeight="1">
      <c r="A90" s="2" t="s">
        <v>1637</v>
      </c>
      <c r="B90" s="2">
        <v>1170</v>
      </c>
      <c r="C90" s="2" t="s">
        <v>1724</v>
      </c>
      <c r="D90" s="2" t="s">
        <v>455</v>
      </c>
      <c r="E90" s="2"/>
      <c r="F90" s="2" t="s">
        <v>1666</v>
      </c>
    </row>
    <row r="91" spans="1:6" ht="15" customHeight="1">
      <c r="A91" s="2" t="s">
        <v>1637</v>
      </c>
      <c r="B91" s="2">
        <v>1466</v>
      </c>
      <c r="C91" s="2" t="s">
        <v>1724</v>
      </c>
      <c r="D91" s="2" t="s">
        <v>758</v>
      </c>
      <c r="E91" s="2"/>
      <c r="F91" s="2" t="s">
        <v>1666</v>
      </c>
    </row>
    <row r="92" spans="1:6" ht="15" customHeight="1">
      <c r="A92" s="2" t="s">
        <v>1637</v>
      </c>
      <c r="B92" s="2">
        <v>1476</v>
      </c>
      <c r="C92" s="2" t="s">
        <v>1724</v>
      </c>
      <c r="D92" s="2" t="s">
        <v>902</v>
      </c>
      <c r="E92" s="2"/>
      <c r="F92" s="2" t="s">
        <v>1666</v>
      </c>
    </row>
    <row r="93" spans="1:6" ht="15" customHeight="1">
      <c r="A93" s="2" t="s">
        <v>1637</v>
      </c>
      <c r="B93" s="2">
        <v>1489</v>
      </c>
      <c r="C93" s="2" t="s">
        <v>1724</v>
      </c>
      <c r="D93" s="2" t="s">
        <v>1040</v>
      </c>
      <c r="E93" s="2"/>
      <c r="F93" s="2" t="s">
        <v>1666</v>
      </c>
    </row>
    <row r="94" spans="1:6" ht="15" customHeight="1">
      <c r="A94" s="2" t="s">
        <v>1637</v>
      </c>
      <c r="B94" s="2">
        <v>1504</v>
      </c>
      <c r="C94" s="2" t="s">
        <v>1724</v>
      </c>
      <c r="D94" s="2" t="s">
        <v>1204</v>
      </c>
      <c r="E94" s="2"/>
      <c r="F94" s="2" t="s">
        <v>1666</v>
      </c>
    </row>
    <row r="95" spans="1:6" ht="15" customHeight="1">
      <c r="A95" s="2" t="s">
        <v>1637</v>
      </c>
      <c r="B95" s="2">
        <v>1517</v>
      </c>
      <c r="C95" s="2" t="s">
        <v>1724</v>
      </c>
      <c r="D95" s="2" t="s">
        <v>555</v>
      </c>
      <c r="E95" s="2"/>
      <c r="F95" s="2" t="s">
        <v>1666</v>
      </c>
    </row>
    <row r="96" spans="1:6" ht="15" customHeight="1">
      <c r="A96" s="2" t="s">
        <v>1637</v>
      </c>
      <c r="B96" s="2">
        <v>1682</v>
      </c>
      <c r="C96" s="2" t="s">
        <v>1724</v>
      </c>
      <c r="D96" s="2" t="s">
        <v>380</v>
      </c>
      <c r="E96" s="2"/>
      <c r="F96" s="2" t="s">
        <v>1666</v>
      </c>
    </row>
    <row r="97" spans="1:6" ht="15" customHeight="1">
      <c r="A97" s="2" t="s">
        <v>1637</v>
      </c>
      <c r="B97" s="2">
        <v>2658</v>
      </c>
      <c r="C97" s="2" t="s">
        <v>1724</v>
      </c>
      <c r="D97" s="2" t="s">
        <v>630</v>
      </c>
      <c r="E97" s="2"/>
      <c r="F97" s="2" t="s">
        <v>1666</v>
      </c>
    </row>
    <row r="98" spans="1:6" ht="15" customHeight="1">
      <c r="A98" s="2" t="s">
        <v>1637</v>
      </c>
      <c r="B98" s="2">
        <v>2663</v>
      </c>
      <c r="C98" s="2" t="s">
        <v>1724</v>
      </c>
      <c r="D98" s="2" t="s">
        <v>461</v>
      </c>
      <c r="E98" s="2"/>
      <c r="F98" s="2" t="s">
        <v>1666</v>
      </c>
    </row>
    <row r="99" spans="1:6" ht="15" customHeight="1">
      <c r="A99" s="2" t="s">
        <v>1637</v>
      </c>
      <c r="B99" s="2">
        <v>3071</v>
      </c>
      <c r="C99" s="2" t="s">
        <v>1724</v>
      </c>
      <c r="D99" s="2" t="s">
        <v>1649</v>
      </c>
      <c r="E99" s="2"/>
      <c r="F99" s="2" t="s">
        <v>1666</v>
      </c>
    </row>
    <row r="100" spans="1:6" ht="15" customHeight="1">
      <c r="A100" s="2" t="s">
        <v>1637</v>
      </c>
      <c r="B100" s="2">
        <v>1250</v>
      </c>
      <c r="C100" s="2" t="s">
        <v>1725</v>
      </c>
      <c r="D100" s="2" t="s">
        <v>116</v>
      </c>
      <c r="E100" s="2"/>
      <c r="F100" s="2" t="s">
        <v>1666</v>
      </c>
    </row>
    <row r="101" spans="1:6" ht="15" customHeight="1">
      <c r="A101" s="2" t="s">
        <v>1637</v>
      </c>
      <c r="B101" s="2">
        <v>1244</v>
      </c>
      <c r="C101" s="2" t="s">
        <v>1726</v>
      </c>
      <c r="D101" s="2" t="s">
        <v>116</v>
      </c>
      <c r="E101" s="2"/>
      <c r="F101" s="2" t="s">
        <v>1666</v>
      </c>
    </row>
    <row r="102" spans="1:6" ht="15" customHeight="1">
      <c r="A102" s="2" t="s">
        <v>1637</v>
      </c>
      <c r="B102" s="2">
        <v>1257</v>
      </c>
      <c r="C102" s="2" t="s">
        <v>1727</v>
      </c>
      <c r="D102" s="2" t="s">
        <v>240</v>
      </c>
      <c r="E102" s="2"/>
      <c r="F102" s="2" t="s">
        <v>1666</v>
      </c>
    </row>
    <row r="103" spans="1:6" ht="15" customHeight="1">
      <c r="A103" s="2" t="s">
        <v>1637</v>
      </c>
      <c r="B103" s="2">
        <v>3029</v>
      </c>
      <c r="C103" s="2" t="s">
        <v>1728</v>
      </c>
      <c r="D103" s="2" t="s">
        <v>122</v>
      </c>
      <c r="E103" s="2"/>
      <c r="F103" s="2" t="s">
        <v>1666</v>
      </c>
    </row>
    <row r="104" spans="1:6" ht="15" customHeight="1">
      <c r="A104" s="2" t="s">
        <v>1637</v>
      </c>
      <c r="B104" s="2">
        <v>2718</v>
      </c>
      <c r="C104" s="2" t="s">
        <v>1729</v>
      </c>
      <c r="D104" s="2" t="s">
        <v>130</v>
      </c>
      <c r="E104" s="2"/>
      <c r="F104" s="2" t="s">
        <v>1666</v>
      </c>
    </row>
    <row r="105" spans="1:6" ht="15" customHeight="1">
      <c r="A105" s="2" t="s">
        <v>1637</v>
      </c>
      <c r="B105" s="2">
        <v>1014</v>
      </c>
      <c r="C105" s="2" t="s">
        <v>1730</v>
      </c>
      <c r="D105" s="2" t="s">
        <v>124</v>
      </c>
      <c r="E105" s="2"/>
      <c r="F105" s="2" t="s">
        <v>1666</v>
      </c>
    </row>
    <row r="106" spans="1:6" ht="15" customHeight="1">
      <c r="A106" s="2" t="s">
        <v>1637</v>
      </c>
      <c r="B106" s="2">
        <v>1018</v>
      </c>
      <c r="C106" s="2" t="s">
        <v>1730</v>
      </c>
      <c r="D106" s="2" t="s">
        <v>124</v>
      </c>
      <c r="E106" s="2"/>
      <c r="F106" s="2" t="s">
        <v>1666</v>
      </c>
    </row>
    <row r="107" spans="1:6" ht="15" customHeight="1">
      <c r="A107" s="2" t="s">
        <v>1637</v>
      </c>
      <c r="B107" s="2">
        <v>1434</v>
      </c>
      <c r="C107" s="2" t="s">
        <v>1731</v>
      </c>
      <c r="D107" s="2" t="s">
        <v>1732</v>
      </c>
      <c r="E107" s="2"/>
      <c r="F107" s="2" t="s">
        <v>1666</v>
      </c>
    </row>
    <row r="108" spans="1:6" ht="15" customHeight="1">
      <c r="A108" s="2" t="s">
        <v>1637</v>
      </c>
      <c r="B108" s="2">
        <v>1251</v>
      </c>
      <c r="C108" s="2" t="s">
        <v>1733</v>
      </c>
      <c r="D108" s="2" t="s">
        <v>116</v>
      </c>
      <c r="E108" s="2"/>
      <c r="F108" s="2" t="s">
        <v>1666</v>
      </c>
    </row>
    <row r="109" spans="1:6" ht="15" customHeight="1">
      <c r="A109" s="2" t="s">
        <v>1637</v>
      </c>
      <c r="B109" s="2">
        <v>3457</v>
      </c>
      <c r="C109" s="2" t="s">
        <v>1734</v>
      </c>
      <c r="D109" s="2" t="s">
        <v>282</v>
      </c>
      <c r="E109" s="2"/>
      <c r="F109" s="2" t="s">
        <v>1666</v>
      </c>
    </row>
    <row r="110" spans="1:6" ht="15" customHeight="1">
      <c r="A110" s="2" t="s">
        <v>1637</v>
      </c>
      <c r="B110" s="2">
        <v>1240</v>
      </c>
      <c r="C110" s="2" t="s">
        <v>1735</v>
      </c>
      <c r="D110" s="2" t="s">
        <v>116</v>
      </c>
      <c r="E110" s="2"/>
      <c r="F110" s="2" t="s">
        <v>1666</v>
      </c>
    </row>
    <row r="111" spans="1:6" ht="15" customHeight="1">
      <c r="A111" s="2" t="s">
        <v>1637</v>
      </c>
      <c r="B111" s="2">
        <v>3516</v>
      </c>
      <c r="C111" s="2" t="s">
        <v>1736</v>
      </c>
      <c r="D111" s="2" t="s">
        <v>200</v>
      </c>
      <c r="E111" s="2"/>
      <c r="F111" s="2" t="s">
        <v>1666</v>
      </c>
    </row>
    <row r="112" spans="1:6" ht="15" customHeight="1">
      <c r="A112" s="2" t="s">
        <v>1637</v>
      </c>
      <c r="B112" s="2">
        <v>3549</v>
      </c>
      <c r="C112" s="2" t="s">
        <v>1737</v>
      </c>
      <c r="D112" s="2" t="s">
        <v>94</v>
      </c>
      <c r="E112" s="2"/>
      <c r="F112" s="2" t="s">
        <v>1666</v>
      </c>
    </row>
    <row r="113" spans="1:6" ht="15" customHeight="1">
      <c r="A113" s="2" t="s">
        <v>1637</v>
      </c>
      <c r="B113" s="2">
        <v>1242</v>
      </c>
      <c r="C113" s="2" t="s">
        <v>1738</v>
      </c>
      <c r="D113" s="2" t="s">
        <v>116</v>
      </c>
      <c r="E113" s="2"/>
      <c r="F113" s="2" t="s">
        <v>1666</v>
      </c>
    </row>
    <row r="114" spans="1:6" ht="15" customHeight="1">
      <c r="A114" s="2" t="s">
        <v>1637</v>
      </c>
      <c r="B114" s="2">
        <v>1030</v>
      </c>
      <c r="C114" s="2" t="s">
        <v>1739</v>
      </c>
      <c r="D114" s="2" t="s">
        <v>124</v>
      </c>
      <c r="E114" s="2"/>
      <c r="F114" s="2" t="s">
        <v>1666</v>
      </c>
    </row>
    <row r="115" spans="1:6" ht="15" customHeight="1">
      <c r="A115" s="2" t="s">
        <v>1637</v>
      </c>
      <c r="B115" s="2">
        <v>2731</v>
      </c>
      <c r="C115" s="2" t="s">
        <v>1740</v>
      </c>
      <c r="D115" s="2" t="s">
        <v>1668</v>
      </c>
      <c r="E115" s="2"/>
      <c r="F115" s="2" t="s">
        <v>1666</v>
      </c>
    </row>
    <row r="116" spans="1:6" ht="15" customHeight="1">
      <c r="A116" s="2" t="s">
        <v>1637</v>
      </c>
      <c r="B116" s="2">
        <v>3079</v>
      </c>
      <c r="C116" s="2" t="s">
        <v>1741</v>
      </c>
      <c r="D116" s="2" t="s">
        <v>1649</v>
      </c>
      <c r="E116" s="2"/>
      <c r="F116" s="2" t="s">
        <v>1666</v>
      </c>
    </row>
    <row r="117" spans="1:6" ht="15" customHeight="1">
      <c r="A117" s="2" t="s">
        <v>1637</v>
      </c>
      <c r="B117" s="2">
        <v>3343</v>
      </c>
      <c r="C117" s="2" t="s">
        <v>1742</v>
      </c>
      <c r="D117" s="2" t="s">
        <v>1718</v>
      </c>
      <c r="E117" s="2"/>
      <c r="F117" s="2" t="s">
        <v>1666</v>
      </c>
    </row>
    <row r="118" spans="1:6" ht="15" customHeight="1">
      <c r="A118" s="2" t="s">
        <v>1637</v>
      </c>
      <c r="B118" s="2">
        <v>3604</v>
      </c>
      <c r="C118" s="2" t="s">
        <v>1743</v>
      </c>
      <c r="D118" s="2" t="s">
        <v>182</v>
      </c>
      <c r="E118" s="2"/>
      <c r="F118" s="2" t="s">
        <v>1666</v>
      </c>
    </row>
    <row r="119" spans="1:6" ht="15" customHeight="1">
      <c r="A119" s="2" t="s">
        <v>1637</v>
      </c>
      <c r="B119" s="2">
        <v>1034</v>
      </c>
      <c r="C119" s="2" t="s">
        <v>1744</v>
      </c>
      <c r="D119" s="2" t="s">
        <v>124</v>
      </c>
      <c r="E119" s="2"/>
      <c r="F119" s="2" t="s">
        <v>1666</v>
      </c>
    </row>
    <row r="120" spans="1:6" ht="15" customHeight="1">
      <c r="A120" s="2" t="s">
        <v>1637</v>
      </c>
      <c r="B120" s="2">
        <v>1253</v>
      </c>
      <c r="C120" s="2" t="s">
        <v>1745</v>
      </c>
      <c r="D120" s="2" t="s">
        <v>116</v>
      </c>
      <c r="E120" s="2"/>
      <c r="F120" s="2" t="s">
        <v>1666</v>
      </c>
    </row>
    <row r="121" spans="1:6" ht="15" customHeight="1">
      <c r="A121" s="2" t="s">
        <v>1637</v>
      </c>
      <c r="B121" s="2">
        <v>3385</v>
      </c>
      <c r="C121" s="2" t="s">
        <v>1746</v>
      </c>
      <c r="D121" s="2" t="s">
        <v>104</v>
      </c>
      <c r="E121" s="2"/>
      <c r="F121" s="2" t="s">
        <v>1666</v>
      </c>
    </row>
    <row r="122" spans="1:6" ht="15" customHeight="1">
      <c r="A122" s="2" t="s">
        <v>1637</v>
      </c>
      <c r="B122" s="2">
        <v>2545</v>
      </c>
      <c r="C122" s="2" t="s">
        <v>1747</v>
      </c>
      <c r="D122" s="2" t="s">
        <v>186</v>
      </c>
      <c r="E122" s="2"/>
      <c r="F122" s="2" t="s">
        <v>1666</v>
      </c>
    </row>
    <row r="123" spans="1:6" ht="15" customHeight="1">
      <c r="A123" s="2" t="s">
        <v>1637</v>
      </c>
      <c r="B123" s="2">
        <v>2712</v>
      </c>
      <c r="C123" s="2" t="s">
        <v>1748</v>
      </c>
      <c r="D123" s="2" t="s">
        <v>130</v>
      </c>
      <c r="E123" s="2"/>
      <c r="F123" s="2" t="s">
        <v>1666</v>
      </c>
    </row>
    <row r="124" spans="1:6" ht="15" customHeight="1">
      <c r="A124" s="2" t="s">
        <v>1637</v>
      </c>
      <c r="B124" s="2">
        <v>2588</v>
      </c>
      <c r="C124" s="2" t="s">
        <v>1749</v>
      </c>
      <c r="D124" s="2" t="s">
        <v>160</v>
      </c>
      <c r="E124" s="2"/>
      <c r="F124" s="2" t="s">
        <v>1666</v>
      </c>
    </row>
    <row r="125" spans="1:6" ht="15" customHeight="1">
      <c r="A125" s="2" t="s">
        <v>1637</v>
      </c>
      <c r="B125" s="2">
        <v>2536</v>
      </c>
      <c r="C125" s="2" t="s">
        <v>1750</v>
      </c>
      <c r="D125" s="2" t="s">
        <v>186</v>
      </c>
      <c r="E125" s="2"/>
      <c r="F125" s="2" t="s">
        <v>1666</v>
      </c>
    </row>
    <row r="126" spans="1:6" ht="15" customHeight="1">
      <c r="A126" s="2" t="s">
        <v>1637</v>
      </c>
      <c r="B126" s="2">
        <v>3482</v>
      </c>
      <c r="C126" s="2" t="s">
        <v>1751</v>
      </c>
      <c r="D126" s="2" t="s">
        <v>150</v>
      </c>
      <c r="E126" s="2"/>
      <c r="F126" s="2" t="s">
        <v>1666</v>
      </c>
    </row>
    <row r="127" spans="1:6" ht="15" customHeight="1">
      <c r="A127" s="2" t="s">
        <v>1637</v>
      </c>
      <c r="B127" s="2">
        <v>2709</v>
      </c>
      <c r="C127" s="2" t="s">
        <v>1752</v>
      </c>
      <c r="D127" s="2" t="s">
        <v>334</v>
      </c>
      <c r="E127" s="2"/>
      <c r="F127" s="2" t="s">
        <v>1666</v>
      </c>
    </row>
    <row r="128" spans="1:6" ht="15" customHeight="1">
      <c r="A128" s="2" t="s">
        <v>1637</v>
      </c>
      <c r="B128" s="2">
        <v>3468</v>
      </c>
      <c r="C128" s="2" t="s">
        <v>1753</v>
      </c>
      <c r="D128" s="2" t="s">
        <v>150</v>
      </c>
      <c r="E128" s="2"/>
      <c r="F128" s="2" t="s">
        <v>1666</v>
      </c>
    </row>
    <row r="129" spans="1:6" ht="15" customHeight="1">
      <c r="A129" s="2" t="s">
        <v>1637</v>
      </c>
      <c r="B129" s="2">
        <v>2637</v>
      </c>
      <c r="C129" s="2" t="s">
        <v>1754</v>
      </c>
      <c r="D129" s="2" t="s">
        <v>304</v>
      </c>
      <c r="E129" s="2"/>
      <c r="F129" s="2" t="s">
        <v>1666</v>
      </c>
    </row>
    <row r="130" spans="1:6" ht="15" customHeight="1">
      <c r="A130" s="2" t="s">
        <v>1637</v>
      </c>
      <c r="B130" s="2">
        <v>1578</v>
      </c>
      <c r="C130" s="2" t="s">
        <v>1755</v>
      </c>
      <c r="D130" s="2" t="s">
        <v>164</v>
      </c>
      <c r="E130" s="2"/>
      <c r="F130" s="2" t="s">
        <v>1666</v>
      </c>
    </row>
    <row r="131" spans="1:6" ht="15" customHeight="1">
      <c r="A131" s="2" t="s">
        <v>1637</v>
      </c>
      <c r="B131" s="2">
        <v>2531</v>
      </c>
      <c r="C131" s="2" t="s">
        <v>1756</v>
      </c>
      <c r="D131" s="2" t="s">
        <v>186</v>
      </c>
      <c r="E131" s="2"/>
      <c r="F131" s="2" t="s">
        <v>1666</v>
      </c>
    </row>
    <row r="132" spans="1:6" ht="15" customHeight="1">
      <c r="A132" s="2" t="s">
        <v>1637</v>
      </c>
      <c r="B132" s="2">
        <v>1644</v>
      </c>
      <c r="C132" s="2" t="s">
        <v>1757</v>
      </c>
      <c r="D132" s="2" t="s">
        <v>405</v>
      </c>
      <c r="E132" s="2"/>
      <c r="F132" s="2" t="s">
        <v>1666</v>
      </c>
    </row>
    <row r="133" spans="1:6" ht="15" customHeight="1">
      <c r="A133" s="2" t="s">
        <v>1637</v>
      </c>
      <c r="B133" s="2">
        <v>2605</v>
      </c>
      <c r="C133" s="2" t="s">
        <v>1758</v>
      </c>
      <c r="D133" s="2" t="s">
        <v>160</v>
      </c>
      <c r="E133" s="2"/>
      <c r="F133" s="2" t="s">
        <v>1666</v>
      </c>
    </row>
    <row r="134" spans="1:6" ht="15" customHeight="1">
      <c r="A134" s="2" t="s">
        <v>1637</v>
      </c>
      <c r="B134" s="2">
        <v>3565</v>
      </c>
      <c r="C134" s="2" t="s">
        <v>1759</v>
      </c>
      <c r="D134" s="2" t="s">
        <v>164</v>
      </c>
      <c r="E134" s="2"/>
      <c r="F134" s="2" t="s">
        <v>1666</v>
      </c>
    </row>
    <row r="135" spans="1:6" ht="15" customHeight="1">
      <c r="A135" s="2" t="s">
        <v>1637</v>
      </c>
      <c r="B135" s="2">
        <v>1734</v>
      </c>
      <c r="C135" s="2" t="s">
        <v>1760</v>
      </c>
      <c r="D135" s="2" t="s">
        <v>284</v>
      </c>
      <c r="E135" s="2"/>
      <c r="F135" s="2" t="s">
        <v>1666</v>
      </c>
    </row>
    <row r="136" spans="1:6" ht="15" customHeight="1">
      <c r="A136" s="2" t="s">
        <v>1637</v>
      </c>
      <c r="B136" s="2">
        <v>2557</v>
      </c>
      <c r="C136" s="2" t="s">
        <v>1761</v>
      </c>
      <c r="D136" s="2" t="s">
        <v>186</v>
      </c>
      <c r="E136" s="2"/>
      <c r="F136" s="2" t="s">
        <v>1666</v>
      </c>
    </row>
    <row r="137" spans="1:6" ht="15" customHeight="1">
      <c r="A137" s="2" t="s">
        <v>1637</v>
      </c>
      <c r="B137" s="2">
        <v>2549</v>
      </c>
      <c r="C137" s="2" t="s">
        <v>1762</v>
      </c>
      <c r="D137" s="2" t="s">
        <v>186</v>
      </c>
      <c r="E137" s="2"/>
      <c r="F137" s="2" t="s">
        <v>1666</v>
      </c>
    </row>
    <row r="138" spans="1:6" ht="15" customHeight="1">
      <c r="A138" s="2" t="s">
        <v>1637</v>
      </c>
      <c r="B138" s="2">
        <v>1657</v>
      </c>
      <c r="C138" s="2" t="s">
        <v>1763</v>
      </c>
      <c r="D138" s="2" t="s">
        <v>242</v>
      </c>
      <c r="E138" s="2"/>
      <c r="F138" s="2" t="s">
        <v>1666</v>
      </c>
    </row>
    <row r="139" spans="1:6" ht="15" customHeight="1">
      <c r="A139" s="2" t="s">
        <v>1637</v>
      </c>
      <c r="B139" s="2">
        <v>1532</v>
      </c>
      <c r="C139" s="2" t="s">
        <v>1764</v>
      </c>
      <c r="D139" s="2" t="s">
        <v>561</v>
      </c>
      <c r="E139" s="2"/>
      <c r="F139" s="2" t="s">
        <v>1666</v>
      </c>
    </row>
    <row r="140" spans="1:6" ht="15" customHeight="1">
      <c r="A140" s="2" t="s">
        <v>1637</v>
      </c>
      <c r="B140" s="2">
        <v>1496</v>
      </c>
      <c r="C140" s="2" t="s">
        <v>1765</v>
      </c>
      <c r="D140" s="2" t="s">
        <v>347</v>
      </c>
      <c r="E140" s="2"/>
      <c r="F140" s="2" t="s">
        <v>1666</v>
      </c>
    </row>
    <row r="141" spans="1:6" ht="15" customHeight="1">
      <c r="A141" s="2" t="s">
        <v>1637</v>
      </c>
      <c r="B141" s="2">
        <v>2551</v>
      </c>
      <c r="C141" s="2" t="s">
        <v>1766</v>
      </c>
      <c r="D141" s="2" t="s">
        <v>186</v>
      </c>
      <c r="E141" s="2"/>
      <c r="F141" s="2" t="s">
        <v>1666</v>
      </c>
    </row>
    <row r="142" spans="1:6" ht="15" customHeight="1">
      <c r="A142" s="2" t="s">
        <v>1637</v>
      </c>
      <c r="B142" s="2">
        <v>2601</v>
      </c>
      <c r="C142" s="2" t="s">
        <v>1767</v>
      </c>
      <c r="D142" s="2" t="s">
        <v>160</v>
      </c>
      <c r="E142" s="2"/>
      <c r="F142" s="2" t="s">
        <v>1666</v>
      </c>
    </row>
    <row r="143" spans="1:6" ht="15" customHeight="1">
      <c r="A143" s="2" t="s">
        <v>1637</v>
      </c>
      <c r="B143" s="2">
        <v>2607</v>
      </c>
      <c r="C143" s="2" t="s">
        <v>1768</v>
      </c>
      <c r="D143" s="2" t="s">
        <v>160</v>
      </c>
      <c r="E143" s="2"/>
      <c r="F143" s="2" t="s">
        <v>1666</v>
      </c>
    </row>
    <row r="144" spans="1:6" ht="15" customHeight="1">
      <c r="A144" s="2" t="s">
        <v>1637</v>
      </c>
      <c r="B144" s="2">
        <v>2945</v>
      </c>
      <c r="C144" s="2" t="s">
        <v>1768</v>
      </c>
      <c r="D144" s="2" t="s">
        <v>266</v>
      </c>
      <c r="E144" s="2"/>
      <c r="F144" s="2" t="s">
        <v>1666</v>
      </c>
    </row>
    <row r="145" spans="1:6" ht="15" customHeight="1">
      <c r="A145" s="2" t="s">
        <v>1637</v>
      </c>
      <c r="B145" s="2">
        <v>2943</v>
      </c>
      <c r="C145" s="2" t="s">
        <v>1769</v>
      </c>
      <c r="D145" s="2" t="s">
        <v>266</v>
      </c>
      <c r="E145" s="2"/>
      <c r="F145" s="2" t="s">
        <v>1666</v>
      </c>
    </row>
    <row r="146" spans="1:6" ht="15" customHeight="1">
      <c r="A146" s="2" t="s">
        <v>1637</v>
      </c>
      <c r="B146" s="2">
        <v>1562</v>
      </c>
      <c r="C146" s="2" t="s">
        <v>1770</v>
      </c>
      <c r="D146" s="2" t="s">
        <v>204</v>
      </c>
      <c r="E146" s="2"/>
      <c r="F146" s="2" t="s">
        <v>1666</v>
      </c>
    </row>
    <row r="147" spans="1:6" ht="15" customHeight="1">
      <c r="A147" s="2" t="s">
        <v>1637</v>
      </c>
      <c r="B147" s="2">
        <v>3638</v>
      </c>
      <c r="C147" s="2" t="s">
        <v>1771</v>
      </c>
      <c r="D147" s="2" t="s">
        <v>146</v>
      </c>
      <c r="E147" s="2"/>
      <c r="F147" s="2" t="s">
        <v>1666</v>
      </c>
    </row>
    <row r="148" spans="1:6" ht="15" customHeight="1">
      <c r="A148" s="2" t="s">
        <v>1637</v>
      </c>
      <c r="B148" s="2">
        <v>2548</v>
      </c>
      <c r="C148" s="2" t="s">
        <v>1772</v>
      </c>
      <c r="D148" s="2" t="s">
        <v>186</v>
      </c>
      <c r="E148" s="2"/>
      <c r="F148" s="2" t="s">
        <v>1666</v>
      </c>
    </row>
    <row r="149" spans="1:6" ht="15" customHeight="1">
      <c r="A149" s="2" t="s">
        <v>1637</v>
      </c>
      <c r="B149" s="2">
        <v>1171</v>
      </c>
      <c r="C149" s="2" t="s">
        <v>1773</v>
      </c>
      <c r="D149" s="2" t="s">
        <v>455</v>
      </c>
      <c r="E149" s="2"/>
      <c r="F149" s="2" t="s">
        <v>1666</v>
      </c>
    </row>
    <row r="150" spans="1:6" ht="15" customHeight="1">
      <c r="A150" s="2" t="s">
        <v>1637</v>
      </c>
      <c r="B150" s="2">
        <v>1490</v>
      </c>
      <c r="C150" s="2" t="s">
        <v>1774</v>
      </c>
      <c r="D150" s="2" t="s">
        <v>522</v>
      </c>
      <c r="E150" s="2"/>
      <c r="F150" s="2" t="s">
        <v>1666</v>
      </c>
    </row>
    <row r="151" spans="1:6" ht="15" customHeight="1">
      <c r="A151" s="2" t="s">
        <v>1637</v>
      </c>
      <c r="B151" s="2">
        <v>3469</v>
      </c>
      <c r="C151" s="2" t="s">
        <v>1775</v>
      </c>
      <c r="D151" s="2" t="s">
        <v>150</v>
      </c>
      <c r="E151" s="2"/>
      <c r="F151" s="2" t="s">
        <v>1666</v>
      </c>
    </row>
    <row r="152" spans="1:6" ht="15" customHeight="1">
      <c r="A152" s="2" t="s">
        <v>1637</v>
      </c>
      <c r="B152" s="2">
        <v>1625</v>
      </c>
      <c r="C152" s="2" t="s">
        <v>1776</v>
      </c>
      <c r="D152" s="2" t="s">
        <v>1777</v>
      </c>
      <c r="E152" s="2"/>
      <c r="F152" s="2" t="s">
        <v>1666</v>
      </c>
    </row>
    <row r="153" spans="1:6" ht="15" customHeight="1">
      <c r="A153" s="2" t="s">
        <v>1637</v>
      </c>
      <c r="B153" s="2">
        <v>2944</v>
      </c>
      <c r="C153" s="2" t="s">
        <v>1778</v>
      </c>
      <c r="D153" s="2" t="s">
        <v>266</v>
      </c>
      <c r="E153" s="2"/>
      <c r="F153" s="2" t="s">
        <v>1666</v>
      </c>
    </row>
    <row r="154" spans="1:6" ht="15" customHeight="1">
      <c r="A154" s="2" t="s">
        <v>1637</v>
      </c>
      <c r="B154" s="2">
        <v>2749</v>
      </c>
      <c r="C154" s="2" t="s">
        <v>1779</v>
      </c>
      <c r="D154" s="2" t="s">
        <v>338</v>
      </c>
      <c r="E154" s="2"/>
      <c r="F154" s="2" t="s">
        <v>1666</v>
      </c>
    </row>
    <row r="155" spans="1:6" ht="15" customHeight="1">
      <c r="A155" s="2" t="s">
        <v>1637</v>
      </c>
      <c r="B155" s="2">
        <v>3458</v>
      </c>
      <c r="C155" s="2" t="s">
        <v>1780</v>
      </c>
      <c r="D155" s="2" t="s">
        <v>282</v>
      </c>
      <c r="E155" s="2"/>
      <c r="F155" s="2" t="s">
        <v>1666</v>
      </c>
    </row>
    <row r="156" spans="1:6" ht="15" customHeight="1">
      <c r="A156" s="2" t="s">
        <v>1637</v>
      </c>
      <c r="B156" s="2">
        <v>2638</v>
      </c>
      <c r="C156" s="2" t="s">
        <v>1781</v>
      </c>
      <c r="D156" s="2" t="s">
        <v>304</v>
      </c>
      <c r="E156" s="2"/>
      <c r="F156" s="2" t="s">
        <v>1666</v>
      </c>
    </row>
    <row r="157" spans="1:6" ht="15" customHeight="1">
      <c r="A157" s="2" t="s">
        <v>1637</v>
      </c>
      <c r="B157" s="2">
        <v>1584</v>
      </c>
      <c r="C157" s="2" t="s">
        <v>1782</v>
      </c>
      <c r="D157" s="2" t="s">
        <v>188</v>
      </c>
      <c r="E157" s="2"/>
      <c r="F157" s="2" t="s">
        <v>1666</v>
      </c>
    </row>
    <row r="158" spans="1:6" ht="15" customHeight="1">
      <c r="A158" s="2" t="s">
        <v>1637</v>
      </c>
      <c r="B158" s="2">
        <v>1549</v>
      </c>
      <c r="C158" s="2" t="s">
        <v>1783</v>
      </c>
      <c r="D158" s="2" t="s">
        <v>340</v>
      </c>
      <c r="E158" s="2"/>
      <c r="F158" s="2" t="s">
        <v>1666</v>
      </c>
    </row>
    <row r="159" spans="1:6" ht="15" customHeight="1">
      <c r="A159" s="2" t="s">
        <v>1637</v>
      </c>
      <c r="B159" s="2">
        <v>3348</v>
      </c>
      <c r="C159" s="2" t="s">
        <v>1784</v>
      </c>
      <c r="D159" s="2" t="s">
        <v>1718</v>
      </c>
      <c r="E159" s="2"/>
      <c r="F159" s="2" t="s">
        <v>1666</v>
      </c>
    </row>
    <row r="160" spans="1:6" ht="15" customHeight="1">
      <c r="A160" s="2" t="s">
        <v>1637</v>
      </c>
      <c r="B160" s="2">
        <v>1499</v>
      </c>
      <c r="C160" s="2" t="s">
        <v>1785</v>
      </c>
      <c r="D160" s="2" t="s">
        <v>176</v>
      </c>
      <c r="E160" s="2"/>
      <c r="F160" s="2" t="s">
        <v>1666</v>
      </c>
    </row>
    <row r="161" spans="1:6" ht="15" customHeight="1">
      <c r="A161" s="2" t="s">
        <v>1637</v>
      </c>
      <c r="B161" s="2">
        <v>1588</v>
      </c>
      <c r="C161" s="2" t="s">
        <v>1786</v>
      </c>
      <c r="D161" s="2" t="s">
        <v>146</v>
      </c>
      <c r="E161" s="2"/>
      <c r="F161" s="2" t="s">
        <v>1666</v>
      </c>
    </row>
    <row r="162" spans="1:6" ht="15" customHeight="1">
      <c r="A162" s="2" t="s">
        <v>1637</v>
      </c>
      <c r="B162" s="2">
        <v>2555</v>
      </c>
      <c r="C162" s="2" t="s">
        <v>1787</v>
      </c>
      <c r="D162" s="2" t="s">
        <v>186</v>
      </c>
      <c r="E162" s="2"/>
      <c r="F162" s="2" t="s">
        <v>1666</v>
      </c>
    </row>
    <row r="163" spans="1:6" ht="15" customHeight="1">
      <c r="A163" s="2" t="s">
        <v>1637</v>
      </c>
      <c r="B163" s="2">
        <v>1060</v>
      </c>
      <c r="C163" s="2" t="s">
        <v>1788</v>
      </c>
      <c r="D163" s="2" t="s">
        <v>342</v>
      </c>
      <c r="E163" s="2"/>
      <c r="F163" s="2" t="s">
        <v>1666</v>
      </c>
    </row>
    <row r="164" spans="1:6" ht="15" customHeight="1">
      <c r="A164" s="2" t="s">
        <v>1637</v>
      </c>
      <c r="B164" s="2">
        <v>1438</v>
      </c>
      <c r="C164" s="2" t="s">
        <v>1789</v>
      </c>
      <c r="D164" s="2" t="s">
        <v>1732</v>
      </c>
      <c r="E164" s="2"/>
      <c r="F164" s="2" t="s">
        <v>1666</v>
      </c>
    </row>
    <row r="165" spans="1:6" ht="15" customHeight="1">
      <c r="A165" s="2" t="s">
        <v>1637</v>
      </c>
      <c r="B165" s="2">
        <v>1427</v>
      </c>
      <c r="C165" s="2" t="s">
        <v>1790</v>
      </c>
      <c r="D165" s="2" t="s">
        <v>1732</v>
      </c>
      <c r="E165" s="2"/>
      <c r="F165" s="2" t="s">
        <v>1666</v>
      </c>
    </row>
    <row r="166" spans="1:6" ht="15" customHeight="1">
      <c r="A166" s="2" t="s">
        <v>1637</v>
      </c>
      <c r="B166" s="2">
        <v>2539</v>
      </c>
      <c r="C166" s="2" t="s">
        <v>1791</v>
      </c>
      <c r="D166" s="2" t="s">
        <v>186</v>
      </c>
      <c r="E166" s="2"/>
      <c r="F166" s="2" t="s">
        <v>1666</v>
      </c>
    </row>
    <row r="167" spans="1:6" ht="15" customHeight="1">
      <c r="A167" s="2" t="s">
        <v>1637</v>
      </c>
      <c r="B167" s="2">
        <v>1182</v>
      </c>
      <c r="C167" s="2" t="s">
        <v>1792</v>
      </c>
      <c r="D167" s="2" t="s">
        <v>353</v>
      </c>
      <c r="E167" s="2"/>
      <c r="F167" s="2" t="s">
        <v>1666</v>
      </c>
    </row>
    <row r="168" spans="1:6" ht="15" customHeight="1">
      <c r="A168" s="2" t="s">
        <v>1637</v>
      </c>
      <c r="B168" s="2">
        <v>1756</v>
      </c>
      <c r="C168" s="2" t="s">
        <v>1793</v>
      </c>
      <c r="D168" s="2" t="s">
        <v>1794</v>
      </c>
      <c r="E168" s="2"/>
      <c r="F168" s="2" t="s">
        <v>1666</v>
      </c>
    </row>
    <row r="169" spans="1:6" ht="15" customHeight="1">
      <c r="A169" s="2" t="s">
        <v>1637</v>
      </c>
      <c r="B169" s="2">
        <v>1186</v>
      </c>
      <c r="C169" s="2" t="s">
        <v>1795</v>
      </c>
      <c r="D169" s="2" t="s">
        <v>1796</v>
      </c>
      <c r="E169" s="2"/>
      <c r="F169" s="2" t="s">
        <v>1666</v>
      </c>
    </row>
    <row r="170" spans="1:6" ht="15" customHeight="1">
      <c r="A170" s="2" t="s">
        <v>1637</v>
      </c>
      <c r="B170" s="2">
        <v>3454</v>
      </c>
      <c r="C170" s="2" t="s">
        <v>1797</v>
      </c>
      <c r="D170" s="2" t="s">
        <v>280</v>
      </c>
      <c r="E170" s="2"/>
      <c r="F170" s="2" t="s">
        <v>1666</v>
      </c>
    </row>
    <row r="171" spans="1:6" ht="15" customHeight="1">
      <c r="A171" s="2" t="s">
        <v>1637</v>
      </c>
      <c r="B171" s="2">
        <v>1546</v>
      </c>
      <c r="C171" s="2" t="s">
        <v>1798</v>
      </c>
      <c r="D171" s="2" t="s">
        <v>340</v>
      </c>
      <c r="E171" s="2"/>
      <c r="F171" s="2" t="s">
        <v>1666</v>
      </c>
    </row>
    <row r="172" spans="1:6" ht="15" customHeight="1">
      <c r="A172" s="2" t="s">
        <v>1637</v>
      </c>
      <c r="B172" s="2">
        <v>1348</v>
      </c>
      <c r="C172" s="2" t="s">
        <v>1799</v>
      </c>
      <c r="D172" s="2" t="s">
        <v>1670</v>
      </c>
      <c r="E172" s="2"/>
      <c r="F172" s="2" t="s">
        <v>1666</v>
      </c>
    </row>
    <row r="173" spans="1:6" ht="15" customHeight="1">
      <c r="A173" s="2" t="s">
        <v>1637</v>
      </c>
      <c r="B173" s="2">
        <v>1425</v>
      </c>
      <c r="C173" s="2" t="s">
        <v>1800</v>
      </c>
      <c r="D173" s="2" t="s">
        <v>1732</v>
      </c>
      <c r="E173" s="2"/>
      <c r="F173" s="2" t="s">
        <v>1666</v>
      </c>
    </row>
    <row r="174" spans="1:6" ht="15" customHeight="1">
      <c r="A174" s="2" t="s">
        <v>1637</v>
      </c>
      <c r="B174" s="2">
        <v>1552</v>
      </c>
      <c r="C174" s="2" t="s">
        <v>1801</v>
      </c>
      <c r="D174" s="2" t="s">
        <v>340</v>
      </c>
      <c r="E174" s="2"/>
      <c r="F174" s="2" t="s">
        <v>1666</v>
      </c>
    </row>
    <row r="175" spans="1:6" ht="15" customHeight="1">
      <c r="A175" s="2" t="s">
        <v>1637</v>
      </c>
      <c r="B175" s="2">
        <v>3429</v>
      </c>
      <c r="C175" s="2" t="s">
        <v>1802</v>
      </c>
      <c r="D175" s="2" t="s">
        <v>158</v>
      </c>
      <c r="E175" s="2"/>
      <c r="F175" s="2" t="s">
        <v>1666</v>
      </c>
    </row>
    <row r="176" spans="1:6" ht="15" customHeight="1">
      <c r="A176" s="2" t="s">
        <v>1637</v>
      </c>
      <c r="B176" s="2">
        <v>1043</v>
      </c>
      <c r="C176" s="2" t="s">
        <v>1803</v>
      </c>
      <c r="D176" s="2" t="s">
        <v>342</v>
      </c>
      <c r="E176" s="2"/>
      <c r="F176" s="2" t="s">
        <v>1666</v>
      </c>
    </row>
    <row r="177" spans="1:6" ht="15" customHeight="1">
      <c r="A177" s="2" t="s">
        <v>1637</v>
      </c>
      <c r="B177" s="2">
        <v>1066</v>
      </c>
      <c r="C177" s="2" t="s">
        <v>1803</v>
      </c>
      <c r="D177" s="2" t="s">
        <v>342</v>
      </c>
      <c r="E177" s="2"/>
      <c r="F177" s="2" t="s">
        <v>1666</v>
      </c>
    </row>
    <row r="178" spans="1:6" ht="15" customHeight="1">
      <c r="A178" s="2" t="s">
        <v>1637</v>
      </c>
      <c r="B178" s="2">
        <v>1164</v>
      </c>
      <c r="C178" s="2" t="s">
        <v>1803</v>
      </c>
      <c r="D178" s="2" t="s">
        <v>156</v>
      </c>
      <c r="E178" s="2"/>
      <c r="F178" s="2" t="s">
        <v>1666</v>
      </c>
    </row>
    <row r="179" spans="1:6" ht="15" customHeight="1">
      <c r="A179" s="2" t="s">
        <v>1637</v>
      </c>
      <c r="B179" s="2">
        <v>1468</v>
      </c>
      <c r="C179" s="2" t="s">
        <v>1803</v>
      </c>
      <c r="D179" s="2" t="s">
        <v>766</v>
      </c>
      <c r="E179" s="2"/>
      <c r="F179" s="2" t="s">
        <v>1666</v>
      </c>
    </row>
    <row r="180" spans="1:6" ht="15" customHeight="1">
      <c r="A180" s="2" t="s">
        <v>1637</v>
      </c>
      <c r="B180" s="2">
        <v>1471</v>
      </c>
      <c r="C180" s="2" t="s">
        <v>1803</v>
      </c>
      <c r="D180" s="2" t="s">
        <v>832</v>
      </c>
      <c r="E180" s="2"/>
      <c r="F180" s="2" t="s">
        <v>1666</v>
      </c>
    </row>
    <row r="181" spans="1:6" ht="15" customHeight="1">
      <c r="A181" s="2" t="s">
        <v>1637</v>
      </c>
      <c r="B181" s="2">
        <v>1596</v>
      </c>
      <c r="C181" s="2" t="s">
        <v>1803</v>
      </c>
      <c r="D181" s="2" t="s">
        <v>1562</v>
      </c>
      <c r="E181" s="2"/>
      <c r="F181" s="2" t="s">
        <v>1666</v>
      </c>
    </row>
    <row r="182" spans="1:6" ht="15" customHeight="1">
      <c r="A182" s="2" t="s">
        <v>1637</v>
      </c>
      <c r="B182" s="2">
        <v>2577</v>
      </c>
      <c r="C182" s="2" t="s">
        <v>1803</v>
      </c>
      <c r="D182" s="2" t="s">
        <v>288</v>
      </c>
      <c r="E182" s="2"/>
      <c r="F182" s="2" t="s">
        <v>1666</v>
      </c>
    </row>
    <row r="183" spans="1:6" ht="15" customHeight="1">
      <c r="A183" s="2" t="s">
        <v>1637</v>
      </c>
      <c r="B183" s="2">
        <v>2664</v>
      </c>
      <c r="C183" s="2" t="s">
        <v>1803</v>
      </c>
      <c r="D183" s="2" t="s">
        <v>1394</v>
      </c>
      <c r="E183" s="2"/>
      <c r="F183" s="2" t="s">
        <v>1666</v>
      </c>
    </row>
    <row r="184" spans="1:6" ht="15" customHeight="1">
      <c r="A184" s="2" t="s">
        <v>1637</v>
      </c>
      <c r="B184" s="2">
        <v>3678</v>
      </c>
      <c r="C184" s="2" t="s">
        <v>1804</v>
      </c>
      <c r="D184" s="2" t="s">
        <v>1805</v>
      </c>
      <c r="E184" s="2"/>
      <c r="F184" s="2" t="s">
        <v>1666</v>
      </c>
    </row>
    <row r="185" spans="1:6" ht="15" customHeight="1">
      <c r="A185" s="2" t="s">
        <v>1637</v>
      </c>
      <c r="B185" s="2">
        <v>1564</v>
      </c>
      <c r="C185" s="2" t="s">
        <v>1806</v>
      </c>
      <c r="D185" s="2" t="s">
        <v>148</v>
      </c>
      <c r="E185" s="2"/>
      <c r="F185" s="2" t="s">
        <v>1666</v>
      </c>
    </row>
    <row r="186" spans="1:6" ht="15" customHeight="1">
      <c r="A186" s="2" t="s">
        <v>1637</v>
      </c>
      <c r="B186" s="2">
        <v>1184</v>
      </c>
      <c r="C186" s="2" t="s">
        <v>1807</v>
      </c>
      <c r="D186" s="2" t="s">
        <v>353</v>
      </c>
      <c r="E186" s="2"/>
      <c r="F186" s="2" t="s">
        <v>1666</v>
      </c>
    </row>
    <row r="187" spans="1:6" ht="15" customHeight="1">
      <c r="A187" s="2" t="s">
        <v>1637</v>
      </c>
      <c r="B187" s="2">
        <v>2697</v>
      </c>
      <c r="C187" s="2" t="s">
        <v>1808</v>
      </c>
      <c r="D187" s="2" t="s">
        <v>218</v>
      </c>
      <c r="E187" s="2"/>
      <c r="F187" s="2" t="s">
        <v>1666</v>
      </c>
    </row>
    <row r="188" spans="1:6" ht="15" customHeight="1">
      <c r="A188" s="2" t="s">
        <v>1637</v>
      </c>
      <c r="B188" s="2">
        <v>1688</v>
      </c>
      <c r="C188" s="2" t="s">
        <v>1809</v>
      </c>
      <c r="D188" s="2" t="s">
        <v>380</v>
      </c>
      <c r="E188" s="2"/>
      <c r="F188" s="2" t="s">
        <v>1666</v>
      </c>
    </row>
    <row r="189" spans="1:6" ht="15" customHeight="1">
      <c r="A189" s="2" t="s">
        <v>1637</v>
      </c>
      <c r="B189" s="2">
        <v>1044</v>
      </c>
      <c r="C189" s="2" t="s">
        <v>1810</v>
      </c>
      <c r="D189" s="2" t="s">
        <v>342</v>
      </c>
      <c r="E189" s="2"/>
      <c r="F189" s="2" t="s">
        <v>1666</v>
      </c>
    </row>
    <row r="190" spans="1:6" ht="15" customHeight="1">
      <c r="A190" s="2" t="s">
        <v>1637</v>
      </c>
      <c r="B190" s="2">
        <v>1177</v>
      </c>
      <c r="C190" s="2" t="s">
        <v>1811</v>
      </c>
      <c r="D190" s="2" t="s">
        <v>353</v>
      </c>
      <c r="E190" s="2"/>
      <c r="F190" s="2" t="s">
        <v>1666</v>
      </c>
    </row>
    <row r="191" spans="1:6" ht="15" customHeight="1">
      <c r="A191" s="2" t="s">
        <v>1637</v>
      </c>
      <c r="B191" s="2">
        <v>1151</v>
      </c>
      <c r="C191" s="2" t="s">
        <v>1812</v>
      </c>
      <c r="D191" s="2" t="s">
        <v>367</v>
      </c>
      <c r="E191" s="2"/>
      <c r="F191" s="2" t="s">
        <v>1666</v>
      </c>
    </row>
    <row r="192" spans="1:6" ht="15" customHeight="1">
      <c r="A192" s="2" t="s">
        <v>1637</v>
      </c>
      <c r="B192" s="2">
        <v>1033</v>
      </c>
      <c r="C192" s="2" t="s">
        <v>1813</v>
      </c>
      <c r="D192" s="2" t="s">
        <v>124</v>
      </c>
      <c r="E192" s="2"/>
      <c r="F192" s="2" t="s">
        <v>1666</v>
      </c>
    </row>
    <row r="193" spans="1:6" ht="15" customHeight="1">
      <c r="A193" s="2" t="s">
        <v>1637</v>
      </c>
      <c r="B193" s="2">
        <v>1045</v>
      </c>
      <c r="C193" s="2" t="s">
        <v>1814</v>
      </c>
      <c r="D193" s="2" t="s">
        <v>342</v>
      </c>
      <c r="E193" s="2"/>
      <c r="F193" s="2" t="s">
        <v>1666</v>
      </c>
    </row>
    <row r="194" spans="1:6" ht="15" customHeight="1">
      <c r="A194" s="2" t="s">
        <v>1637</v>
      </c>
      <c r="B194" s="2">
        <v>1518</v>
      </c>
      <c r="C194" s="2" t="s">
        <v>1815</v>
      </c>
      <c r="D194" s="2" t="s">
        <v>555</v>
      </c>
      <c r="E194" s="2"/>
      <c r="F194" s="2" t="s">
        <v>1666</v>
      </c>
    </row>
    <row r="195" spans="1:6" ht="15" customHeight="1">
      <c r="A195" s="2" t="s">
        <v>1637</v>
      </c>
      <c r="B195" s="2">
        <v>3473</v>
      </c>
      <c r="C195" s="2" t="s">
        <v>1816</v>
      </c>
      <c r="D195" s="2" t="s">
        <v>150</v>
      </c>
      <c r="E195" s="2"/>
      <c r="F195" s="2" t="s">
        <v>1666</v>
      </c>
    </row>
    <row r="196" spans="1:6" ht="15" customHeight="1">
      <c r="A196" s="2" t="s">
        <v>1637</v>
      </c>
      <c r="B196" s="2">
        <v>3432</v>
      </c>
      <c r="C196" s="2" t="s">
        <v>1817</v>
      </c>
      <c r="D196" s="2" t="s">
        <v>158</v>
      </c>
      <c r="E196" s="2"/>
      <c r="F196" s="2" t="s">
        <v>1666</v>
      </c>
    </row>
    <row r="197" spans="1:6" ht="15" customHeight="1">
      <c r="A197" s="2" t="s">
        <v>1637</v>
      </c>
      <c r="B197" s="2">
        <v>3360</v>
      </c>
      <c r="C197" s="2" t="s">
        <v>1818</v>
      </c>
      <c r="D197" s="2" t="s">
        <v>104</v>
      </c>
      <c r="E197" s="2"/>
      <c r="F197" s="2" t="s">
        <v>1666</v>
      </c>
    </row>
    <row r="198" spans="1:6" ht="15" customHeight="1">
      <c r="A198" s="2" t="s">
        <v>1637</v>
      </c>
      <c r="B198" s="2">
        <v>3373</v>
      </c>
      <c r="C198" s="2" t="s">
        <v>1819</v>
      </c>
      <c r="D198" s="2" t="s">
        <v>104</v>
      </c>
      <c r="E198" s="2"/>
      <c r="F198" s="2" t="s">
        <v>1666</v>
      </c>
    </row>
    <row r="199" spans="1:6" ht="15" customHeight="1">
      <c r="A199" s="2" t="s">
        <v>1637</v>
      </c>
      <c r="B199" s="2">
        <v>3033</v>
      </c>
      <c r="C199" s="2" t="s">
        <v>1820</v>
      </c>
      <c r="D199" s="2" t="s">
        <v>122</v>
      </c>
      <c r="E199" s="2"/>
      <c r="F199" s="2" t="s">
        <v>1666</v>
      </c>
    </row>
    <row r="200" spans="1:6" ht="15" customHeight="1">
      <c r="A200" s="2" t="s">
        <v>1637</v>
      </c>
      <c r="B200" s="2">
        <v>3060</v>
      </c>
      <c r="C200" s="2" t="s">
        <v>1821</v>
      </c>
      <c r="D200" s="2" t="s">
        <v>1649</v>
      </c>
      <c r="E200" s="2"/>
      <c r="F200" s="2" t="s">
        <v>1666</v>
      </c>
    </row>
    <row r="201" spans="1:6" ht="15" customHeight="1">
      <c r="A201" s="2" t="s">
        <v>1637</v>
      </c>
      <c r="B201" s="2">
        <v>2610</v>
      </c>
      <c r="C201" s="2" t="s">
        <v>1822</v>
      </c>
      <c r="D201" s="2" t="s">
        <v>160</v>
      </c>
      <c r="E201" s="2"/>
      <c r="F201" s="2" t="s">
        <v>1666</v>
      </c>
    </row>
    <row r="202" spans="1:6" ht="15" customHeight="1">
      <c r="A202" s="2" t="s">
        <v>1637</v>
      </c>
      <c r="B202" s="2">
        <v>1283</v>
      </c>
      <c r="C202" s="2" t="s">
        <v>1823</v>
      </c>
      <c r="D202" s="2" t="s">
        <v>102</v>
      </c>
      <c r="E202" s="2"/>
      <c r="F202" s="2" t="s">
        <v>1666</v>
      </c>
    </row>
    <row r="203" spans="1:6" ht="15" customHeight="1">
      <c r="A203" s="2" t="s">
        <v>1637</v>
      </c>
      <c r="B203" s="2">
        <v>3080</v>
      </c>
      <c r="C203" s="2" t="s">
        <v>1824</v>
      </c>
      <c r="D203" s="2" t="s">
        <v>1649</v>
      </c>
      <c r="E203" s="2"/>
      <c r="F203" s="2" t="s">
        <v>1666</v>
      </c>
    </row>
    <row r="204" spans="1:6" ht="15" customHeight="1">
      <c r="A204" s="2" t="s">
        <v>1637</v>
      </c>
      <c r="B204" s="2">
        <v>3061</v>
      </c>
      <c r="C204" s="2" t="s">
        <v>1825</v>
      </c>
      <c r="D204" s="2" t="s">
        <v>1649</v>
      </c>
      <c r="E204" s="2"/>
      <c r="F204" s="2" t="s">
        <v>1666</v>
      </c>
    </row>
    <row r="205" spans="1:6" ht="15" customHeight="1">
      <c r="A205" s="2" t="s">
        <v>1637</v>
      </c>
      <c r="B205" s="2">
        <v>3090</v>
      </c>
      <c r="C205" s="2" t="s">
        <v>1826</v>
      </c>
      <c r="D205" s="2" t="s">
        <v>110</v>
      </c>
      <c r="E205" s="2"/>
      <c r="F205" s="2" t="s">
        <v>1666</v>
      </c>
    </row>
    <row r="206" spans="1:6" ht="15" customHeight="1">
      <c r="A206" s="2" t="s">
        <v>1637</v>
      </c>
      <c r="B206" s="2">
        <v>1649</v>
      </c>
      <c r="C206" s="2" t="s">
        <v>1827</v>
      </c>
      <c r="D206" s="2" t="s">
        <v>242</v>
      </c>
      <c r="E206" s="2"/>
      <c r="F206" s="2" t="s">
        <v>1666</v>
      </c>
    </row>
    <row r="207" spans="1:6" ht="15" customHeight="1">
      <c r="A207" s="2" t="s">
        <v>1637</v>
      </c>
      <c r="B207" s="2">
        <v>3417</v>
      </c>
      <c r="C207" s="2" t="s">
        <v>1828</v>
      </c>
      <c r="D207" s="2" t="s">
        <v>326</v>
      </c>
      <c r="E207" s="2"/>
      <c r="F207" s="2" t="s">
        <v>1666</v>
      </c>
    </row>
    <row r="208" spans="1:6" ht="15" customHeight="1">
      <c r="A208" s="2" t="s">
        <v>1637</v>
      </c>
      <c r="B208" s="2">
        <v>2947</v>
      </c>
      <c r="C208" s="2" t="s">
        <v>1829</v>
      </c>
      <c r="D208" s="2" t="s">
        <v>266</v>
      </c>
      <c r="E208" s="2"/>
      <c r="F208" s="2" t="s">
        <v>1666</v>
      </c>
    </row>
    <row r="209" spans="1:6" ht="15" customHeight="1">
      <c r="A209" s="2" t="s">
        <v>1637</v>
      </c>
      <c r="B209" s="2">
        <v>2688</v>
      </c>
      <c r="C209" s="2" t="s">
        <v>1830</v>
      </c>
      <c r="D209" s="2" t="s">
        <v>262</v>
      </c>
      <c r="E209" s="2"/>
      <c r="F209" s="2" t="s">
        <v>1666</v>
      </c>
    </row>
    <row r="210" spans="1:6" ht="15" customHeight="1">
      <c r="A210" s="2" t="s">
        <v>1637</v>
      </c>
      <c r="B210" s="2">
        <v>3031</v>
      </c>
      <c r="C210" s="2" t="s">
        <v>1831</v>
      </c>
      <c r="D210" s="2" t="s">
        <v>122</v>
      </c>
      <c r="E210" s="2"/>
      <c r="F210" s="2" t="s">
        <v>1666</v>
      </c>
    </row>
    <row r="211" spans="1:6" ht="15" customHeight="1">
      <c r="A211" s="2" t="s">
        <v>1637</v>
      </c>
      <c r="B211" s="2">
        <v>2708</v>
      </c>
      <c r="C211" s="2" t="s">
        <v>1832</v>
      </c>
      <c r="D211" s="2" t="s">
        <v>334</v>
      </c>
      <c r="E211" s="2"/>
      <c r="F211" s="2" t="s">
        <v>1666</v>
      </c>
    </row>
    <row r="212" spans="1:6" ht="15" customHeight="1">
      <c r="A212" s="2" t="s">
        <v>1637</v>
      </c>
      <c r="B212" s="2">
        <v>3019</v>
      </c>
      <c r="C212" s="2" t="s">
        <v>1833</v>
      </c>
      <c r="D212" s="2" t="s">
        <v>192</v>
      </c>
      <c r="E212" s="2"/>
      <c r="F212" s="2" t="s">
        <v>1666</v>
      </c>
    </row>
    <row r="213" spans="1:6" ht="15" customHeight="1">
      <c r="A213" s="2" t="s">
        <v>1637</v>
      </c>
      <c r="B213" s="2">
        <v>2597</v>
      </c>
      <c r="C213" s="2" t="s">
        <v>1834</v>
      </c>
      <c r="D213" s="2" t="s">
        <v>160</v>
      </c>
      <c r="E213" s="2"/>
      <c r="F213" s="2" t="s">
        <v>1666</v>
      </c>
    </row>
    <row r="214" spans="1:6" ht="15" customHeight="1">
      <c r="A214" s="2" t="s">
        <v>1637</v>
      </c>
      <c r="B214" s="2">
        <v>1024</v>
      </c>
      <c r="C214" s="2" t="s">
        <v>1835</v>
      </c>
      <c r="D214" s="2" t="s">
        <v>124</v>
      </c>
      <c r="E214" s="2"/>
      <c r="F214" s="2" t="s">
        <v>1666</v>
      </c>
    </row>
    <row r="215" spans="1:6" ht="15" customHeight="1">
      <c r="A215" s="2" t="s">
        <v>1637</v>
      </c>
      <c r="B215" s="2">
        <v>1203</v>
      </c>
      <c r="C215" s="2" t="s">
        <v>1836</v>
      </c>
      <c r="D215" s="2" t="s">
        <v>1796</v>
      </c>
      <c r="E215" s="2"/>
      <c r="F215" s="2" t="s">
        <v>1666</v>
      </c>
    </row>
    <row r="216" spans="1:6" ht="15" customHeight="1">
      <c r="A216" s="2" t="s">
        <v>1637</v>
      </c>
      <c r="B216" s="2">
        <v>1035</v>
      </c>
      <c r="C216" s="2" t="s">
        <v>1837</v>
      </c>
      <c r="D216" s="2" t="s">
        <v>124</v>
      </c>
      <c r="E216" s="2"/>
      <c r="F216" s="2" t="s">
        <v>1666</v>
      </c>
    </row>
    <row r="217" spans="1:6" ht="15" customHeight="1">
      <c r="A217" s="2" t="s">
        <v>1637</v>
      </c>
      <c r="B217" s="2">
        <v>1469</v>
      </c>
      <c r="C217" s="2" t="s">
        <v>1838</v>
      </c>
      <c r="D217" s="2" t="s">
        <v>780</v>
      </c>
      <c r="E217" s="2"/>
      <c r="F217" s="2" t="s">
        <v>1666</v>
      </c>
    </row>
    <row r="218" spans="1:6" ht="15" customHeight="1">
      <c r="A218" s="2" t="s">
        <v>1637</v>
      </c>
      <c r="B218" s="2">
        <v>3478</v>
      </c>
      <c r="C218" s="2" t="s">
        <v>1839</v>
      </c>
      <c r="D218" s="2" t="s">
        <v>150</v>
      </c>
      <c r="E218" s="2"/>
      <c r="F218" s="2" t="s">
        <v>1666</v>
      </c>
    </row>
    <row r="219" spans="1:6" ht="15" customHeight="1">
      <c r="A219" s="2" t="s">
        <v>1637</v>
      </c>
      <c r="B219" s="2">
        <v>1193</v>
      </c>
      <c r="C219" s="2" t="s">
        <v>1840</v>
      </c>
      <c r="D219" s="2" t="s">
        <v>1796</v>
      </c>
      <c r="E219" s="2"/>
      <c r="F219" s="2" t="s">
        <v>1666</v>
      </c>
    </row>
    <row r="220" spans="1:6" ht="15" customHeight="1">
      <c r="A220" s="2" t="s">
        <v>1637</v>
      </c>
      <c r="B220" s="2">
        <v>1462</v>
      </c>
      <c r="C220" s="2" t="s">
        <v>1841</v>
      </c>
      <c r="D220" s="2" t="s">
        <v>1674</v>
      </c>
      <c r="E220" s="2"/>
      <c r="F220" s="2" t="s">
        <v>1666</v>
      </c>
    </row>
    <row r="221" spans="1:6" ht="15" customHeight="1">
      <c r="A221" s="2" t="s">
        <v>1637</v>
      </c>
      <c r="B221" s="2">
        <v>1669</v>
      </c>
      <c r="C221" s="2" t="s">
        <v>1842</v>
      </c>
      <c r="D221" s="2" t="s">
        <v>242</v>
      </c>
      <c r="E221" s="2"/>
      <c r="F221" s="2" t="s">
        <v>1666</v>
      </c>
    </row>
    <row r="222" spans="1:6" ht="15" customHeight="1">
      <c r="A222" s="2" t="s">
        <v>1637</v>
      </c>
      <c r="B222" s="2">
        <v>3377</v>
      </c>
      <c r="C222" s="2" t="s">
        <v>1843</v>
      </c>
      <c r="D222" s="2" t="s">
        <v>104</v>
      </c>
      <c r="E222" s="2"/>
      <c r="F222" s="2" t="s">
        <v>1666</v>
      </c>
    </row>
    <row r="223" spans="1:6" ht="15" customHeight="1">
      <c r="A223" s="2" t="s">
        <v>1637</v>
      </c>
      <c r="B223" s="2">
        <v>2642</v>
      </c>
      <c r="C223" s="2" t="s">
        <v>1844</v>
      </c>
      <c r="D223" s="2" t="s">
        <v>304</v>
      </c>
      <c r="E223" s="2"/>
      <c r="F223" s="2" t="s">
        <v>1666</v>
      </c>
    </row>
    <row r="224" spans="1:6" ht="15" customHeight="1">
      <c r="A224" s="2" t="s">
        <v>1637</v>
      </c>
      <c r="B224" s="2">
        <v>1046</v>
      </c>
      <c r="C224" s="2" t="s">
        <v>1845</v>
      </c>
      <c r="D224" s="2" t="s">
        <v>342</v>
      </c>
      <c r="E224" s="2"/>
      <c r="F224" s="2" t="s">
        <v>1666</v>
      </c>
    </row>
    <row r="225" spans="1:6" ht="15" customHeight="1">
      <c r="A225" s="2" t="s">
        <v>1637</v>
      </c>
      <c r="B225" s="2">
        <v>1454</v>
      </c>
      <c r="C225" s="2" t="s">
        <v>1846</v>
      </c>
      <c r="D225" s="2" t="s">
        <v>1674</v>
      </c>
      <c r="E225" s="2"/>
      <c r="F225" s="2" t="s">
        <v>1666</v>
      </c>
    </row>
    <row r="226" spans="1:6" ht="15" customHeight="1">
      <c r="A226" s="2" t="s">
        <v>1637</v>
      </c>
      <c r="B226" s="2">
        <v>3507</v>
      </c>
      <c r="C226" s="2" t="s">
        <v>1847</v>
      </c>
      <c r="D226" s="2" t="s">
        <v>198</v>
      </c>
      <c r="E226" s="2"/>
      <c r="F226" s="2" t="s">
        <v>1666</v>
      </c>
    </row>
    <row r="227" spans="1:6" ht="15" customHeight="1">
      <c r="A227" s="2" t="s">
        <v>1637</v>
      </c>
      <c r="B227" s="2">
        <v>3508</v>
      </c>
      <c r="C227" s="2" t="s">
        <v>1847</v>
      </c>
      <c r="D227" s="2" t="s">
        <v>198</v>
      </c>
      <c r="E227" s="2"/>
      <c r="F227" s="2" t="s">
        <v>1666</v>
      </c>
    </row>
    <row r="228" spans="1:6" ht="15" customHeight="1">
      <c r="A228" s="2" t="s">
        <v>1637</v>
      </c>
      <c r="B228" s="2">
        <v>1498</v>
      </c>
      <c r="C228" s="2" t="s">
        <v>1848</v>
      </c>
      <c r="D228" s="2" t="s">
        <v>1144</v>
      </c>
      <c r="E228" s="2"/>
      <c r="F228" s="2" t="s">
        <v>1666</v>
      </c>
    </row>
    <row r="229" spans="1:6" ht="15" customHeight="1">
      <c r="A229" s="2" t="s">
        <v>1637</v>
      </c>
      <c r="B229" s="2">
        <v>2535</v>
      </c>
      <c r="C229" s="2" t="s">
        <v>1849</v>
      </c>
      <c r="D229" s="2" t="s">
        <v>186</v>
      </c>
      <c r="E229" s="2"/>
      <c r="F229" s="2" t="s">
        <v>1666</v>
      </c>
    </row>
    <row r="230" spans="1:6" ht="15" customHeight="1">
      <c r="A230" s="2" t="s">
        <v>1637</v>
      </c>
      <c r="B230" s="2">
        <v>1663</v>
      </c>
      <c r="C230" s="2" t="s">
        <v>1850</v>
      </c>
      <c r="D230" s="2" t="s">
        <v>242</v>
      </c>
      <c r="E230" s="2"/>
      <c r="F230" s="2" t="s">
        <v>1666</v>
      </c>
    </row>
    <row r="231" spans="1:6" ht="15" customHeight="1">
      <c r="A231" s="2" t="s">
        <v>1637</v>
      </c>
      <c r="B231" s="2">
        <v>3627</v>
      </c>
      <c r="C231" s="2" t="s">
        <v>1851</v>
      </c>
      <c r="D231" s="2" t="s">
        <v>114</v>
      </c>
      <c r="E231" s="2"/>
      <c r="F231" s="2" t="s">
        <v>1666</v>
      </c>
    </row>
    <row r="232" spans="1:6" ht="15" customHeight="1">
      <c r="A232" s="2" t="s">
        <v>1637</v>
      </c>
      <c r="B232" s="2">
        <v>2746</v>
      </c>
      <c r="C232" s="2" t="s">
        <v>1852</v>
      </c>
      <c r="D232" s="2" t="s">
        <v>338</v>
      </c>
      <c r="E232" s="2"/>
      <c r="F232" s="2" t="s">
        <v>1666</v>
      </c>
    </row>
    <row r="233" spans="1:6" ht="15" customHeight="1">
      <c r="A233" s="2" t="s">
        <v>1637</v>
      </c>
      <c r="B233" s="2">
        <v>1495</v>
      </c>
      <c r="C233" s="2" t="s">
        <v>1853</v>
      </c>
      <c r="D233" s="2" t="s">
        <v>347</v>
      </c>
      <c r="E233" s="2"/>
      <c r="F233" s="2" t="s">
        <v>1666</v>
      </c>
    </row>
    <row r="234" spans="1:6" ht="15" customHeight="1">
      <c r="A234" s="2" t="s">
        <v>1637</v>
      </c>
      <c r="B234" s="2">
        <v>3498</v>
      </c>
      <c r="C234" s="2" t="s">
        <v>1854</v>
      </c>
      <c r="D234" s="2" t="s">
        <v>198</v>
      </c>
      <c r="E234" s="2"/>
      <c r="F234" s="2" t="s">
        <v>1666</v>
      </c>
    </row>
    <row r="235" spans="1:6" ht="15" customHeight="1">
      <c r="A235" s="2" t="s">
        <v>1637</v>
      </c>
      <c r="B235" s="2">
        <v>2987</v>
      </c>
      <c r="C235" s="2" t="s">
        <v>1855</v>
      </c>
      <c r="D235" s="2" t="s">
        <v>192</v>
      </c>
      <c r="E235" s="2"/>
      <c r="F235" s="2" t="s">
        <v>1666</v>
      </c>
    </row>
    <row r="236" spans="1:6" ht="15" customHeight="1">
      <c r="A236" s="2" t="s">
        <v>1637</v>
      </c>
      <c r="B236" s="2">
        <v>1340</v>
      </c>
      <c r="C236" s="2" t="s">
        <v>1856</v>
      </c>
      <c r="D236" s="2" t="s">
        <v>1670</v>
      </c>
      <c r="E236" s="2"/>
      <c r="F236" s="2" t="s">
        <v>1666</v>
      </c>
    </row>
    <row r="237" spans="1:6" ht="15" customHeight="1">
      <c r="A237" s="2" t="s">
        <v>1637</v>
      </c>
      <c r="B237" s="2">
        <v>1249</v>
      </c>
      <c r="C237" s="2" t="s">
        <v>1857</v>
      </c>
      <c r="D237" s="2" t="s">
        <v>116</v>
      </c>
      <c r="E237" s="2"/>
      <c r="F237" s="2" t="s">
        <v>1666</v>
      </c>
    </row>
    <row r="238" spans="1:6" ht="15" customHeight="1">
      <c r="A238" s="2" t="s">
        <v>1637</v>
      </c>
      <c r="B238" s="2">
        <v>3420</v>
      </c>
      <c r="C238" s="2" t="s">
        <v>1858</v>
      </c>
      <c r="D238" s="2" t="s">
        <v>326</v>
      </c>
      <c r="E238" s="2"/>
      <c r="F238" s="2" t="s">
        <v>1666</v>
      </c>
    </row>
    <row r="239" spans="1:6" ht="15" customHeight="1">
      <c r="A239" s="2" t="s">
        <v>1637</v>
      </c>
      <c r="B239" s="2">
        <v>1519</v>
      </c>
      <c r="C239" s="2" t="s">
        <v>1859</v>
      </c>
      <c r="D239" s="2" t="s">
        <v>334</v>
      </c>
      <c r="E239" s="2"/>
      <c r="F239" s="2" t="s">
        <v>1666</v>
      </c>
    </row>
    <row r="240" spans="1:6" ht="15" customHeight="1">
      <c r="A240" s="2" t="s">
        <v>1637</v>
      </c>
      <c r="B240" s="2">
        <v>1506</v>
      </c>
      <c r="C240" s="2" t="s">
        <v>1860</v>
      </c>
      <c r="D240" s="2" t="s">
        <v>1861</v>
      </c>
      <c r="E240" s="2"/>
      <c r="F240" s="2" t="s">
        <v>1666</v>
      </c>
    </row>
    <row r="241" spans="1:6" ht="15" customHeight="1">
      <c r="A241" s="2" t="s">
        <v>1637</v>
      </c>
      <c r="B241" s="2">
        <v>3525</v>
      </c>
      <c r="C241" s="2" t="s">
        <v>1862</v>
      </c>
      <c r="D241" s="2" t="s">
        <v>1863</v>
      </c>
      <c r="E241" s="2"/>
      <c r="F241" s="2" t="s">
        <v>1666</v>
      </c>
    </row>
    <row r="242" spans="1:6" ht="15" customHeight="1">
      <c r="A242" s="2" t="s">
        <v>1637</v>
      </c>
      <c r="B242" s="2">
        <v>1194</v>
      </c>
      <c r="C242" s="2" t="s">
        <v>1864</v>
      </c>
      <c r="D242" s="2" t="s">
        <v>1796</v>
      </c>
      <c r="E242" s="2"/>
      <c r="F242" s="2" t="s">
        <v>1666</v>
      </c>
    </row>
    <row r="243" spans="1:6" ht="15" customHeight="1">
      <c r="A243" s="2" t="s">
        <v>1637</v>
      </c>
      <c r="B243" s="2">
        <v>1523</v>
      </c>
      <c r="C243" s="2" t="s">
        <v>1865</v>
      </c>
      <c r="D243" s="2" t="s">
        <v>1380</v>
      </c>
      <c r="E243" s="2"/>
      <c r="F243" s="2" t="s">
        <v>1666</v>
      </c>
    </row>
    <row r="244" spans="1:6" ht="15" customHeight="1">
      <c r="A244" s="2" t="s">
        <v>1637</v>
      </c>
      <c r="B244" s="2">
        <v>2532</v>
      </c>
      <c r="C244" s="2" t="s">
        <v>1866</v>
      </c>
      <c r="D244" s="2" t="s">
        <v>186</v>
      </c>
      <c r="E244" s="2"/>
      <c r="F244" s="2" t="s">
        <v>1666</v>
      </c>
    </row>
    <row r="245" spans="1:6" ht="15" customHeight="1">
      <c r="A245" s="2" t="s">
        <v>1637</v>
      </c>
      <c r="B245" s="2">
        <v>1424</v>
      </c>
      <c r="C245" s="2" t="s">
        <v>1867</v>
      </c>
      <c r="D245" s="2" t="s">
        <v>1868</v>
      </c>
      <c r="E245" s="2"/>
      <c r="F245" s="2" t="s">
        <v>1666</v>
      </c>
    </row>
    <row r="246" spans="1:6" ht="15" customHeight="1">
      <c r="A246" s="2" t="s">
        <v>1637</v>
      </c>
      <c r="B246" s="2">
        <v>2890</v>
      </c>
      <c r="C246" s="2" t="s">
        <v>1869</v>
      </c>
      <c r="D246" s="2" t="s">
        <v>132</v>
      </c>
      <c r="E246" s="2"/>
      <c r="F246" s="2" t="s">
        <v>1666</v>
      </c>
    </row>
    <row r="247" spans="1:6" ht="15" customHeight="1">
      <c r="A247" s="2" t="s">
        <v>1637</v>
      </c>
      <c r="B247" s="2">
        <v>2891</v>
      </c>
      <c r="C247" s="2" t="s">
        <v>1869</v>
      </c>
      <c r="D247" s="2" t="s">
        <v>132</v>
      </c>
      <c r="E247" s="2"/>
      <c r="F247" s="2" t="s">
        <v>1666</v>
      </c>
    </row>
    <row r="248" spans="1:6" ht="15" customHeight="1">
      <c r="A248" s="2" t="s">
        <v>1637</v>
      </c>
      <c r="B248" s="2">
        <v>2892</v>
      </c>
      <c r="C248" s="2" t="s">
        <v>1869</v>
      </c>
      <c r="D248" s="2" t="s">
        <v>132</v>
      </c>
      <c r="E248" s="2"/>
      <c r="F248" s="2" t="s">
        <v>1666</v>
      </c>
    </row>
    <row r="249" spans="1:6" ht="15" customHeight="1">
      <c r="A249" s="2" t="s">
        <v>1637</v>
      </c>
      <c r="B249" s="2">
        <v>3353</v>
      </c>
      <c r="C249" s="2" t="s">
        <v>1870</v>
      </c>
      <c r="D249" s="2" t="s">
        <v>104</v>
      </c>
      <c r="E249" s="2"/>
      <c r="F249" s="2" t="s">
        <v>1666</v>
      </c>
    </row>
    <row r="250" spans="1:6" ht="15" customHeight="1">
      <c r="A250" s="2" t="s">
        <v>1637</v>
      </c>
      <c r="B250" s="2">
        <v>3366</v>
      </c>
      <c r="C250" s="2" t="s">
        <v>1871</v>
      </c>
      <c r="D250" s="2" t="s">
        <v>104</v>
      </c>
      <c r="E250" s="2"/>
      <c r="F250" s="2" t="s">
        <v>1666</v>
      </c>
    </row>
    <row r="251" spans="1:6" ht="15" customHeight="1">
      <c r="A251" s="2" t="s">
        <v>1637</v>
      </c>
      <c r="B251" s="2">
        <v>3350</v>
      </c>
      <c r="C251" s="2" t="s">
        <v>1872</v>
      </c>
      <c r="D251" s="2" t="s">
        <v>104</v>
      </c>
      <c r="E251" s="2"/>
      <c r="F251" s="2" t="s">
        <v>1666</v>
      </c>
    </row>
    <row r="252" spans="1:6" ht="15" customHeight="1">
      <c r="A252" s="2" t="s">
        <v>1637</v>
      </c>
      <c r="B252" s="2">
        <v>1751</v>
      </c>
      <c r="C252" s="2" t="s">
        <v>1873</v>
      </c>
      <c r="D252" s="2" t="s">
        <v>1794</v>
      </c>
      <c r="E252" s="2"/>
      <c r="F252" s="2" t="s">
        <v>1666</v>
      </c>
    </row>
    <row r="253" spans="1:6" ht="15" customHeight="1">
      <c r="A253" s="2" t="s">
        <v>1637</v>
      </c>
      <c r="B253" s="2">
        <v>2614</v>
      </c>
      <c r="C253" s="2" t="s">
        <v>1874</v>
      </c>
      <c r="D253" s="2" t="s">
        <v>160</v>
      </c>
      <c r="E253" s="2"/>
      <c r="F253" s="2" t="s">
        <v>1666</v>
      </c>
    </row>
    <row r="254" spans="1:6" ht="15" customHeight="1">
      <c r="A254" s="2" t="s">
        <v>1637</v>
      </c>
      <c r="B254" s="2">
        <v>3375</v>
      </c>
      <c r="C254" s="2" t="s">
        <v>1875</v>
      </c>
      <c r="D254" s="2" t="s">
        <v>104</v>
      </c>
      <c r="E254" s="2"/>
      <c r="F254" s="2" t="s">
        <v>1666</v>
      </c>
    </row>
    <row r="255" spans="1:6" ht="15" customHeight="1">
      <c r="A255" s="2" t="s">
        <v>1637</v>
      </c>
      <c r="B255" s="2">
        <v>1238</v>
      </c>
      <c r="C255" s="2" t="s">
        <v>1876</v>
      </c>
      <c r="D255" s="2" t="s">
        <v>116</v>
      </c>
      <c r="E255" s="2"/>
      <c r="F255" s="2" t="s">
        <v>1666</v>
      </c>
    </row>
    <row r="256" spans="1:6" ht="15" customHeight="1">
      <c r="A256" s="2" t="s">
        <v>1637</v>
      </c>
      <c r="B256" s="2">
        <v>2946</v>
      </c>
      <c r="C256" s="2" t="s">
        <v>1877</v>
      </c>
      <c r="D256" s="2" t="s">
        <v>266</v>
      </c>
      <c r="E256" s="2"/>
      <c r="F256" s="2" t="s">
        <v>1666</v>
      </c>
    </row>
    <row r="257" spans="1:6" ht="15" customHeight="1">
      <c r="A257" s="2" t="s">
        <v>1637</v>
      </c>
      <c r="B257" s="2">
        <v>3376</v>
      </c>
      <c r="C257" s="2" t="s">
        <v>1878</v>
      </c>
      <c r="D257" s="2" t="s">
        <v>104</v>
      </c>
      <c r="E257" s="2"/>
      <c r="F257" s="2" t="s">
        <v>1666</v>
      </c>
    </row>
    <row r="258" spans="1:6" ht="15" customHeight="1">
      <c r="A258" s="2" t="s">
        <v>1637</v>
      </c>
      <c r="B258" s="2">
        <v>3449</v>
      </c>
      <c r="C258" s="2" t="s">
        <v>1879</v>
      </c>
      <c r="D258" s="2" t="s">
        <v>148</v>
      </c>
      <c r="E258" s="2"/>
      <c r="F258" s="2" t="s">
        <v>1666</v>
      </c>
    </row>
    <row r="259" spans="1:6" ht="15" customHeight="1">
      <c r="A259" s="2" t="s">
        <v>1637</v>
      </c>
      <c r="B259" s="2">
        <v>1322</v>
      </c>
      <c r="C259" s="2" t="s">
        <v>1880</v>
      </c>
      <c r="D259" s="2" t="s">
        <v>102</v>
      </c>
      <c r="E259" s="2"/>
      <c r="F259" s="2" t="s">
        <v>1666</v>
      </c>
    </row>
    <row r="260" spans="1:6" ht="15" customHeight="1">
      <c r="A260" s="2" t="s">
        <v>1637</v>
      </c>
      <c r="B260" s="2">
        <v>1738</v>
      </c>
      <c r="C260" s="2" t="s">
        <v>1881</v>
      </c>
      <c r="D260" s="2" t="s">
        <v>284</v>
      </c>
      <c r="E260" s="2"/>
      <c r="F260" s="2" t="s">
        <v>1666</v>
      </c>
    </row>
    <row r="261" spans="1:6" ht="15" customHeight="1">
      <c r="A261" s="2" t="s">
        <v>1637</v>
      </c>
      <c r="B261" s="2">
        <v>1491</v>
      </c>
      <c r="C261" s="2" t="s">
        <v>1882</v>
      </c>
      <c r="D261" s="2" t="s">
        <v>1090</v>
      </c>
      <c r="E261" s="2"/>
      <c r="F261" s="2" t="s">
        <v>1666</v>
      </c>
    </row>
    <row r="262" spans="1:6" ht="15" customHeight="1">
      <c r="A262" s="2" t="s">
        <v>1637</v>
      </c>
      <c r="B262" s="2">
        <v>3299</v>
      </c>
      <c r="C262" s="2" t="s">
        <v>1883</v>
      </c>
      <c r="D262" s="2" t="s">
        <v>1884</v>
      </c>
      <c r="E262" s="2"/>
      <c r="F262" s="2" t="s">
        <v>1666</v>
      </c>
    </row>
    <row r="263" spans="1:6" ht="15" customHeight="1">
      <c r="A263" s="2" t="s">
        <v>1637</v>
      </c>
      <c r="B263" s="2">
        <v>1047</v>
      </c>
      <c r="C263" s="2" t="s">
        <v>1885</v>
      </c>
      <c r="D263" s="2" t="s">
        <v>342</v>
      </c>
      <c r="E263" s="2"/>
      <c r="F263" s="2" t="s">
        <v>1666</v>
      </c>
    </row>
    <row r="264" spans="1:6" ht="15" customHeight="1">
      <c r="A264" s="2" t="s">
        <v>1637</v>
      </c>
      <c r="B264" s="2">
        <v>1545</v>
      </c>
      <c r="C264" s="2" t="s">
        <v>1886</v>
      </c>
      <c r="D264" s="2" t="s">
        <v>340</v>
      </c>
      <c r="E264" s="2"/>
      <c r="F264" s="2" t="s">
        <v>1666</v>
      </c>
    </row>
    <row r="265" spans="1:6" ht="15" customHeight="1">
      <c r="A265" s="2" t="s">
        <v>1637</v>
      </c>
      <c r="B265" s="2">
        <v>1486</v>
      </c>
      <c r="C265" s="2" t="s">
        <v>1887</v>
      </c>
      <c r="D265" s="2" t="s">
        <v>1032</v>
      </c>
      <c r="E265" s="2"/>
      <c r="F265" s="2" t="s">
        <v>1666</v>
      </c>
    </row>
    <row r="266" spans="1:6" ht="15" customHeight="1">
      <c r="A266" s="2" t="s">
        <v>1637</v>
      </c>
      <c r="B266" s="2">
        <v>1488</v>
      </c>
      <c r="C266" s="2" t="s">
        <v>1888</v>
      </c>
      <c r="D266" s="2" t="s">
        <v>1038</v>
      </c>
      <c r="E266" s="2"/>
      <c r="F266" s="2" t="s">
        <v>1666</v>
      </c>
    </row>
    <row r="267" spans="1:6" ht="15" customHeight="1">
      <c r="A267" s="2" t="s">
        <v>1637</v>
      </c>
      <c r="B267" s="2">
        <v>1502</v>
      </c>
      <c r="C267" s="2" t="s">
        <v>1888</v>
      </c>
      <c r="D267" s="2" t="s">
        <v>533</v>
      </c>
      <c r="E267" s="2"/>
      <c r="F267" s="2" t="s">
        <v>1666</v>
      </c>
    </row>
    <row r="268" spans="1:6" ht="15" customHeight="1">
      <c r="A268" s="2" t="s">
        <v>1637</v>
      </c>
      <c r="B268" s="2">
        <v>1507</v>
      </c>
      <c r="C268" s="2" t="s">
        <v>1888</v>
      </c>
      <c r="D268" s="2" t="s">
        <v>650</v>
      </c>
      <c r="E268" s="2"/>
      <c r="F268" s="2" t="s">
        <v>1666</v>
      </c>
    </row>
    <row r="269" spans="1:6" ht="15" customHeight="1">
      <c r="A269" s="2" t="s">
        <v>1637</v>
      </c>
      <c r="B269" s="2">
        <v>1533</v>
      </c>
      <c r="C269" s="2" t="s">
        <v>1888</v>
      </c>
      <c r="D269" s="2" t="s">
        <v>561</v>
      </c>
      <c r="E269" s="2"/>
      <c r="F269" s="2" t="s">
        <v>1666</v>
      </c>
    </row>
    <row r="270" spans="1:6" ht="15" customHeight="1">
      <c r="A270" s="2" t="s">
        <v>1637</v>
      </c>
      <c r="B270" s="2">
        <v>1599</v>
      </c>
      <c r="C270" s="2" t="s">
        <v>1889</v>
      </c>
      <c r="D270" s="2" t="s">
        <v>555</v>
      </c>
      <c r="E270" s="2"/>
      <c r="F270" s="2" t="s">
        <v>1666</v>
      </c>
    </row>
    <row r="271" spans="1:6" ht="15" customHeight="1">
      <c r="A271" s="2" t="s">
        <v>1637</v>
      </c>
      <c r="B271" s="2">
        <v>1531</v>
      </c>
      <c r="C271" s="2" t="s">
        <v>1890</v>
      </c>
      <c r="D271" s="2" t="s">
        <v>561</v>
      </c>
      <c r="E271" s="2"/>
      <c r="F271" s="2" t="s">
        <v>1666</v>
      </c>
    </row>
    <row r="272" spans="1:6" ht="15" customHeight="1">
      <c r="A272" s="2" t="s">
        <v>1637</v>
      </c>
      <c r="B272" s="2">
        <v>1503</v>
      </c>
      <c r="C272" s="2" t="s">
        <v>1891</v>
      </c>
      <c r="D272" s="2" t="s">
        <v>533</v>
      </c>
      <c r="E272" s="2"/>
      <c r="F272" s="2" t="s">
        <v>1666</v>
      </c>
    </row>
    <row r="273" spans="1:6" ht="15" customHeight="1">
      <c r="A273" s="2" t="s">
        <v>1637</v>
      </c>
      <c r="B273" s="2">
        <v>1259</v>
      </c>
      <c r="C273" s="2" t="s">
        <v>1892</v>
      </c>
      <c r="D273" s="2" t="s">
        <v>240</v>
      </c>
      <c r="E273" s="2"/>
      <c r="F273" s="2" t="s">
        <v>1666</v>
      </c>
    </row>
    <row r="274" spans="1:6" ht="15" customHeight="1">
      <c r="A274" s="2" t="s">
        <v>1637</v>
      </c>
      <c r="B274" s="2">
        <v>1554</v>
      </c>
      <c r="C274" s="2" t="s">
        <v>1893</v>
      </c>
      <c r="D274" s="2" t="s">
        <v>340</v>
      </c>
      <c r="E274" s="2"/>
      <c r="F274" s="2" t="s">
        <v>1666</v>
      </c>
    </row>
    <row r="275" spans="1:6" ht="15" customHeight="1">
      <c r="A275" s="2" t="s">
        <v>1637</v>
      </c>
      <c r="B275" s="2">
        <v>1482</v>
      </c>
      <c r="C275" s="2" t="s">
        <v>1894</v>
      </c>
      <c r="D275" s="2" t="s">
        <v>956</v>
      </c>
      <c r="E275" s="2"/>
      <c r="F275" s="2" t="s">
        <v>1666</v>
      </c>
    </row>
    <row r="276" spans="1:6" ht="15" customHeight="1">
      <c r="A276" s="2" t="s">
        <v>1637</v>
      </c>
      <c r="B276" s="2">
        <v>1601</v>
      </c>
      <c r="C276" s="2" t="s">
        <v>1895</v>
      </c>
      <c r="D276" s="2" t="s">
        <v>650</v>
      </c>
      <c r="E276" s="2"/>
      <c r="F276" s="2" t="s">
        <v>1666</v>
      </c>
    </row>
    <row r="277" spans="1:6" ht="15" customHeight="1">
      <c r="A277" s="2" t="s">
        <v>1637</v>
      </c>
      <c r="B277" s="2">
        <v>1630</v>
      </c>
      <c r="C277" s="2" t="s">
        <v>1896</v>
      </c>
      <c r="D277" s="2" t="s">
        <v>1777</v>
      </c>
      <c r="E277" s="2"/>
      <c r="F277" s="2" t="s">
        <v>1666</v>
      </c>
    </row>
    <row r="278" spans="1:6" ht="15" customHeight="1">
      <c r="A278" s="2" t="s">
        <v>1637</v>
      </c>
      <c r="B278" s="2">
        <v>1726</v>
      </c>
      <c r="C278" s="2" t="s">
        <v>1897</v>
      </c>
      <c r="D278" s="2" t="s">
        <v>284</v>
      </c>
      <c r="E278" s="2"/>
      <c r="F278" s="2" t="s">
        <v>1666</v>
      </c>
    </row>
    <row r="279" spans="1:6" ht="15" customHeight="1">
      <c r="A279" s="2" t="s">
        <v>1637</v>
      </c>
      <c r="B279" s="2">
        <v>1730</v>
      </c>
      <c r="C279" s="2" t="s">
        <v>1897</v>
      </c>
      <c r="D279" s="2" t="s">
        <v>284</v>
      </c>
      <c r="E279" s="2"/>
      <c r="F279" s="2" t="s">
        <v>1666</v>
      </c>
    </row>
    <row r="280" spans="1:6" ht="15" customHeight="1">
      <c r="A280" s="2" t="s">
        <v>1637</v>
      </c>
      <c r="B280" s="2">
        <v>3297</v>
      </c>
      <c r="C280" s="2" t="s">
        <v>1898</v>
      </c>
      <c r="D280" s="2" t="s">
        <v>1884</v>
      </c>
      <c r="E280" s="2"/>
      <c r="F280" s="2" t="s">
        <v>1666</v>
      </c>
    </row>
    <row r="281" spans="1:6" ht="15" customHeight="1">
      <c r="A281" s="2" t="s">
        <v>1637</v>
      </c>
      <c r="B281" s="2">
        <v>3173</v>
      </c>
      <c r="C281" s="2" t="s">
        <v>1899</v>
      </c>
      <c r="D281" s="2" t="s">
        <v>1900</v>
      </c>
      <c r="E281" s="2"/>
      <c r="F281" s="2" t="s">
        <v>1666</v>
      </c>
    </row>
    <row r="282" spans="1:6" ht="15" customHeight="1">
      <c r="A282" s="2" t="s">
        <v>1637</v>
      </c>
      <c r="B282" s="2">
        <v>1516</v>
      </c>
      <c r="C282" s="2" t="s">
        <v>1901</v>
      </c>
      <c r="D282" s="2" t="s">
        <v>545</v>
      </c>
      <c r="E282" s="2"/>
      <c r="F282" s="2" t="s">
        <v>1666</v>
      </c>
    </row>
    <row r="283" spans="1:6" ht="15" customHeight="1">
      <c r="A283" s="2" t="s">
        <v>1637</v>
      </c>
      <c r="B283" s="2">
        <v>1493</v>
      </c>
      <c r="C283" s="2" t="s">
        <v>1902</v>
      </c>
      <c r="D283" s="2" t="s">
        <v>347</v>
      </c>
      <c r="E283" s="2"/>
      <c r="F283" s="2" t="s">
        <v>1666</v>
      </c>
    </row>
    <row r="284" spans="1:6" ht="15" customHeight="1">
      <c r="A284" s="2" t="s">
        <v>1637</v>
      </c>
      <c r="B284" s="2">
        <v>1529</v>
      </c>
      <c r="C284" s="2" t="s">
        <v>1903</v>
      </c>
      <c r="D284" s="2" t="s">
        <v>492</v>
      </c>
      <c r="E284" s="2"/>
      <c r="F284" s="2" t="s">
        <v>1666</v>
      </c>
    </row>
    <row r="285" spans="1:6" ht="15" customHeight="1">
      <c r="A285" s="2" t="s">
        <v>1637</v>
      </c>
      <c r="B285" s="2">
        <v>1528</v>
      </c>
      <c r="C285" s="2" t="s">
        <v>1904</v>
      </c>
      <c r="D285" s="2" t="s">
        <v>492</v>
      </c>
      <c r="E285" s="2"/>
      <c r="F285" s="2" t="s">
        <v>1666</v>
      </c>
    </row>
    <row r="286" spans="1:6" ht="15" customHeight="1">
      <c r="A286" s="2" t="s">
        <v>1637</v>
      </c>
      <c r="B286" s="2">
        <v>1459</v>
      </c>
      <c r="C286" s="2" t="s">
        <v>1905</v>
      </c>
      <c r="D286" s="2" t="s">
        <v>1674</v>
      </c>
      <c r="E286" s="2"/>
      <c r="F286" s="2" t="s">
        <v>1666</v>
      </c>
    </row>
    <row r="287" spans="1:6" ht="15" customHeight="1">
      <c r="A287" s="2" t="s">
        <v>1637</v>
      </c>
      <c r="B287" s="2">
        <v>3430</v>
      </c>
      <c r="C287" s="2" t="s">
        <v>1906</v>
      </c>
      <c r="D287" s="2" t="s">
        <v>158</v>
      </c>
      <c r="E287" s="2"/>
      <c r="F287" s="2" t="s">
        <v>1666</v>
      </c>
    </row>
    <row r="288" spans="1:6" ht="15" customHeight="1">
      <c r="A288" s="2" t="s">
        <v>1637</v>
      </c>
      <c r="B288" s="2">
        <v>3485</v>
      </c>
      <c r="C288" s="2" t="s">
        <v>1907</v>
      </c>
      <c r="D288" s="2" t="s">
        <v>1672</v>
      </c>
      <c r="E288" s="2"/>
      <c r="F288" s="2" t="s">
        <v>1666</v>
      </c>
    </row>
    <row r="289" spans="1:6" ht="15" customHeight="1">
      <c r="A289" s="2" t="s">
        <v>1637</v>
      </c>
      <c r="B289" s="2">
        <v>1196</v>
      </c>
      <c r="C289" s="2" t="s">
        <v>1908</v>
      </c>
      <c r="D289" s="2" t="s">
        <v>1796</v>
      </c>
      <c r="E289" s="2"/>
      <c r="F289" s="2" t="s">
        <v>1666</v>
      </c>
    </row>
    <row r="290" spans="1:6" ht="15" customHeight="1">
      <c r="A290" s="2" t="s">
        <v>1637</v>
      </c>
      <c r="B290" s="2">
        <v>1195</v>
      </c>
      <c r="C290" s="2" t="s">
        <v>1909</v>
      </c>
      <c r="D290" s="2" t="s">
        <v>1796</v>
      </c>
      <c r="E290" s="2"/>
      <c r="F290" s="2" t="s">
        <v>1666</v>
      </c>
    </row>
    <row r="291" spans="1:6" ht="15" customHeight="1">
      <c r="A291" s="2" t="s">
        <v>1637</v>
      </c>
      <c r="B291" s="2">
        <v>2558</v>
      </c>
      <c r="C291" s="2" t="s">
        <v>1910</v>
      </c>
      <c r="D291" s="2" t="s">
        <v>186</v>
      </c>
      <c r="E291" s="2"/>
      <c r="F291" s="2" t="s">
        <v>1666</v>
      </c>
    </row>
    <row r="292" spans="1:6" ht="15" customHeight="1">
      <c r="A292" s="2" t="s">
        <v>1637</v>
      </c>
      <c r="B292" s="2">
        <v>3369</v>
      </c>
      <c r="C292" s="2" t="s">
        <v>1911</v>
      </c>
      <c r="D292" s="2" t="s">
        <v>104</v>
      </c>
      <c r="E292" s="2"/>
      <c r="F292" s="2" t="s">
        <v>1666</v>
      </c>
    </row>
    <row r="293" spans="1:6" ht="15" customHeight="1">
      <c r="A293" s="2" t="s">
        <v>1637</v>
      </c>
      <c r="B293" s="2">
        <v>2093</v>
      </c>
      <c r="C293" s="2" t="s">
        <v>1912</v>
      </c>
      <c r="D293" s="2" t="s">
        <v>1913</v>
      </c>
      <c r="E293" s="2"/>
      <c r="F293" s="2" t="s">
        <v>1666</v>
      </c>
    </row>
    <row r="294" spans="1:6" ht="15" customHeight="1">
      <c r="A294" s="2" t="s">
        <v>1637</v>
      </c>
      <c r="B294" s="2">
        <v>1861</v>
      </c>
      <c r="C294" s="2" t="s">
        <v>1914</v>
      </c>
      <c r="D294" s="2" t="s">
        <v>1913</v>
      </c>
      <c r="E294" s="2"/>
      <c r="F294" s="2" t="s">
        <v>1666</v>
      </c>
    </row>
    <row r="295" spans="1:6" ht="15" customHeight="1">
      <c r="A295" s="2" t="s">
        <v>1637</v>
      </c>
      <c r="B295" s="2">
        <v>2198</v>
      </c>
      <c r="C295" s="2" t="s">
        <v>1915</v>
      </c>
      <c r="D295" s="2" t="s">
        <v>1913</v>
      </c>
      <c r="E295" s="2"/>
      <c r="F295" s="2" t="s">
        <v>1666</v>
      </c>
    </row>
    <row r="296" spans="1:6" ht="15" customHeight="1">
      <c r="A296" s="2" t="s">
        <v>1637</v>
      </c>
      <c r="B296" s="2">
        <v>2897</v>
      </c>
      <c r="C296" s="2" t="s">
        <v>1916</v>
      </c>
      <c r="D296" s="2" t="s">
        <v>132</v>
      </c>
      <c r="E296" s="2"/>
      <c r="F296" s="2" t="s">
        <v>1666</v>
      </c>
    </row>
    <row r="297" spans="1:6" ht="15" customHeight="1">
      <c r="A297" s="2" t="s">
        <v>1637</v>
      </c>
      <c r="B297" s="2">
        <v>3016</v>
      </c>
      <c r="C297" s="2" t="s">
        <v>1917</v>
      </c>
      <c r="D297" s="2" t="s">
        <v>192</v>
      </c>
      <c r="E297" s="2"/>
      <c r="F297" s="2" t="s">
        <v>1666</v>
      </c>
    </row>
    <row r="298" spans="1:6" ht="15" customHeight="1">
      <c r="A298" s="2" t="s">
        <v>1637</v>
      </c>
      <c r="B298" s="2">
        <v>2999</v>
      </c>
      <c r="C298" s="2" t="s">
        <v>1918</v>
      </c>
      <c r="D298" s="2" t="s">
        <v>192</v>
      </c>
      <c r="E298" s="2"/>
      <c r="F298" s="2" t="s">
        <v>1666</v>
      </c>
    </row>
    <row r="299" spans="1:6" ht="15" customHeight="1">
      <c r="A299" s="2" t="s">
        <v>1637</v>
      </c>
      <c r="B299" s="2">
        <v>1527</v>
      </c>
      <c r="C299" s="2" t="s">
        <v>1919</v>
      </c>
      <c r="D299" s="2" t="s">
        <v>492</v>
      </c>
      <c r="E299" s="2"/>
      <c r="F299" s="2" t="s">
        <v>1666</v>
      </c>
    </row>
    <row r="300" spans="1:6" ht="15" customHeight="1">
      <c r="A300" s="2" t="s">
        <v>1637</v>
      </c>
      <c r="B300" s="2">
        <v>1551</v>
      </c>
      <c r="C300" s="2" t="s">
        <v>1920</v>
      </c>
      <c r="D300" s="2" t="s">
        <v>340</v>
      </c>
      <c r="E300" s="2"/>
      <c r="F300" s="2" t="s">
        <v>1666</v>
      </c>
    </row>
    <row r="301" spans="1:6" ht="15" customHeight="1">
      <c r="A301" s="2" t="s">
        <v>1637</v>
      </c>
      <c r="B301" s="2">
        <v>1347</v>
      </c>
      <c r="C301" s="2" t="s">
        <v>1921</v>
      </c>
      <c r="D301" s="2" t="s">
        <v>1670</v>
      </c>
      <c r="E301" s="2"/>
      <c r="F301" s="2" t="s">
        <v>1666</v>
      </c>
    </row>
    <row r="302" spans="1:6" ht="15" customHeight="1">
      <c r="A302" s="2" t="s">
        <v>1637</v>
      </c>
      <c r="B302" s="2">
        <v>1365</v>
      </c>
      <c r="C302" s="2" t="s">
        <v>1921</v>
      </c>
      <c r="D302" s="2" t="s">
        <v>1670</v>
      </c>
      <c r="E302" s="2"/>
      <c r="F302" s="2" t="s">
        <v>1666</v>
      </c>
    </row>
    <row r="303" spans="1:6" ht="15" customHeight="1">
      <c r="A303" s="2" t="s">
        <v>1637</v>
      </c>
      <c r="B303" s="2">
        <v>2770</v>
      </c>
      <c r="C303" s="2" t="s">
        <v>1922</v>
      </c>
      <c r="D303" s="2" t="s">
        <v>1663</v>
      </c>
      <c r="E303" s="2"/>
      <c r="F303" s="2" t="s">
        <v>1666</v>
      </c>
    </row>
    <row r="304" spans="1:6" ht="15" customHeight="1">
      <c r="A304" s="2" t="s">
        <v>1637</v>
      </c>
      <c r="B304" s="2">
        <v>2561</v>
      </c>
      <c r="C304" s="2" t="s">
        <v>1923</v>
      </c>
      <c r="D304" s="2" t="s">
        <v>288</v>
      </c>
      <c r="E304" s="2"/>
      <c r="F304" s="2" t="s">
        <v>1666</v>
      </c>
    </row>
    <row r="305" spans="1:6" ht="15" customHeight="1">
      <c r="A305" s="2" t="s">
        <v>1637</v>
      </c>
      <c r="B305" s="2">
        <v>1501</v>
      </c>
      <c r="C305" s="2" t="s">
        <v>1924</v>
      </c>
      <c r="D305" s="2" t="s">
        <v>533</v>
      </c>
      <c r="E305" s="2"/>
      <c r="F305" s="2" t="s">
        <v>1666</v>
      </c>
    </row>
    <row r="306" spans="1:6" ht="15" customHeight="1">
      <c r="A306" s="2" t="s">
        <v>1637</v>
      </c>
      <c r="B306" s="2">
        <v>1587</v>
      </c>
      <c r="C306" s="2" t="s">
        <v>1925</v>
      </c>
      <c r="D306" s="2" t="s">
        <v>1476</v>
      </c>
      <c r="E306" s="2"/>
      <c r="F306" s="2" t="s">
        <v>1666</v>
      </c>
    </row>
    <row r="307" spans="1:6" ht="15" customHeight="1">
      <c r="A307" s="2" t="s">
        <v>1637</v>
      </c>
      <c r="B307" s="2">
        <v>1593</v>
      </c>
      <c r="C307" s="2" t="s">
        <v>1926</v>
      </c>
      <c r="D307" s="2" t="s">
        <v>451</v>
      </c>
      <c r="E307" s="2"/>
      <c r="F307" s="2" t="s">
        <v>1666</v>
      </c>
    </row>
    <row r="308" spans="1:6" ht="15" customHeight="1">
      <c r="A308" s="2" t="s">
        <v>1637</v>
      </c>
      <c r="B308" s="2">
        <v>3363</v>
      </c>
      <c r="C308" s="2" t="s">
        <v>1927</v>
      </c>
      <c r="D308" s="2" t="s">
        <v>104</v>
      </c>
      <c r="E308" s="2"/>
      <c r="F308" s="2" t="s">
        <v>1666</v>
      </c>
    </row>
    <row r="309" spans="1:6" ht="15" customHeight="1">
      <c r="A309" s="2" t="s">
        <v>1637</v>
      </c>
      <c r="B309" s="2">
        <v>1337</v>
      </c>
      <c r="C309" s="2" t="s">
        <v>1928</v>
      </c>
      <c r="D309" s="2" t="s">
        <v>102</v>
      </c>
      <c r="E309" s="2"/>
      <c r="F309" s="2" t="s">
        <v>1666</v>
      </c>
    </row>
    <row r="310" spans="1:6" ht="15" customHeight="1">
      <c r="A310" s="2" t="s">
        <v>1637</v>
      </c>
      <c r="B310" s="2">
        <v>3497</v>
      </c>
      <c r="C310" s="2" t="s">
        <v>1929</v>
      </c>
      <c r="D310" s="2" t="s">
        <v>198</v>
      </c>
      <c r="E310" s="2"/>
      <c r="F310" s="2" t="s">
        <v>1666</v>
      </c>
    </row>
    <row r="311" spans="1:6" ht="15" customHeight="1">
      <c r="A311" s="2" t="s">
        <v>1637</v>
      </c>
      <c r="B311" s="2">
        <v>1633</v>
      </c>
      <c r="C311" s="2" t="s">
        <v>1930</v>
      </c>
      <c r="D311" s="2" t="s">
        <v>1777</v>
      </c>
      <c r="E311" s="2"/>
      <c r="F311" s="2" t="s">
        <v>1666</v>
      </c>
    </row>
    <row r="312" spans="1:6" ht="15" customHeight="1">
      <c r="A312" s="2" t="s">
        <v>1637</v>
      </c>
      <c r="B312" s="2">
        <v>1354</v>
      </c>
      <c r="C312" s="2" t="s">
        <v>1931</v>
      </c>
      <c r="D312" s="2" t="s">
        <v>1670</v>
      </c>
      <c r="E312" s="2"/>
      <c r="F312" s="2" t="s">
        <v>1666</v>
      </c>
    </row>
    <row r="313" spans="1:6" ht="15" customHeight="1">
      <c r="A313" s="2" t="s">
        <v>1637</v>
      </c>
      <c r="B313" s="2">
        <v>1198</v>
      </c>
      <c r="C313" s="2" t="s">
        <v>1932</v>
      </c>
      <c r="D313" s="2" t="s">
        <v>1796</v>
      </c>
      <c r="E313" s="2"/>
      <c r="F313" s="2" t="s">
        <v>1666</v>
      </c>
    </row>
    <row r="314" spans="1:6" ht="15" customHeight="1">
      <c r="A314" s="2" t="s">
        <v>1637</v>
      </c>
      <c r="B314" s="2">
        <v>1148</v>
      </c>
      <c r="C314" s="2" t="s">
        <v>1933</v>
      </c>
      <c r="D314" s="2" t="s">
        <v>367</v>
      </c>
      <c r="E314" s="2"/>
      <c r="F314" s="2" t="s">
        <v>1666</v>
      </c>
    </row>
    <row r="315" spans="1:6" ht="15" customHeight="1">
      <c r="A315" s="2" t="s">
        <v>1637</v>
      </c>
      <c r="B315" s="2">
        <v>1590</v>
      </c>
      <c r="C315" s="2" t="s">
        <v>1934</v>
      </c>
      <c r="D315" s="2" t="s">
        <v>274</v>
      </c>
      <c r="E315" s="2"/>
      <c r="F315" s="2" t="s">
        <v>1666</v>
      </c>
    </row>
    <row r="316" spans="1:6" ht="15" customHeight="1">
      <c r="A316" s="2" t="s">
        <v>1637</v>
      </c>
      <c r="B316" s="2">
        <v>2940</v>
      </c>
      <c r="C316" s="2" t="s">
        <v>1935</v>
      </c>
      <c r="D316" s="2" t="s">
        <v>266</v>
      </c>
      <c r="E316" s="2"/>
      <c r="F316" s="2" t="s">
        <v>1666</v>
      </c>
    </row>
    <row r="317" spans="1:6" ht="15" customHeight="1">
      <c r="A317" s="2" t="s">
        <v>1637</v>
      </c>
      <c r="B317" s="2">
        <v>2729</v>
      </c>
      <c r="C317" s="2" t="s">
        <v>1936</v>
      </c>
      <c r="D317" s="2" t="s">
        <v>1668</v>
      </c>
      <c r="E317" s="2"/>
      <c r="F317" s="2" t="s">
        <v>1666</v>
      </c>
    </row>
    <row r="318" spans="1:6" ht="15" customHeight="1">
      <c r="A318" s="2" t="s">
        <v>1637</v>
      </c>
      <c r="B318" s="2">
        <v>2720</v>
      </c>
      <c r="C318" s="2" t="s">
        <v>1937</v>
      </c>
      <c r="D318" s="2" t="s">
        <v>1668</v>
      </c>
      <c r="E318" s="2"/>
      <c r="F318" s="2" t="s">
        <v>1666</v>
      </c>
    </row>
    <row r="319" spans="1:6" ht="15" customHeight="1">
      <c r="A319" s="2" t="s">
        <v>1637</v>
      </c>
      <c r="B319" s="2">
        <v>3492</v>
      </c>
      <c r="C319" s="2" t="s">
        <v>1938</v>
      </c>
      <c r="D319" s="2" t="s">
        <v>1672</v>
      </c>
      <c r="E319" s="2"/>
      <c r="F319" s="2" t="s">
        <v>1666</v>
      </c>
    </row>
    <row r="320" spans="1:6" ht="15" customHeight="1">
      <c r="A320" s="2" t="s">
        <v>1637</v>
      </c>
      <c r="B320" s="2">
        <v>3489</v>
      </c>
      <c r="C320" s="2" t="s">
        <v>1939</v>
      </c>
      <c r="D320" s="2" t="s">
        <v>1672</v>
      </c>
      <c r="E320" s="2"/>
      <c r="F320" s="2" t="s">
        <v>1666</v>
      </c>
    </row>
    <row r="321" spans="1:6" ht="15" customHeight="1">
      <c r="A321" s="2" t="s">
        <v>1637</v>
      </c>
      <c r="B321" s="2">
        <v>2683</v>
      </c>
      <c r="C321" s="2" t="s">
        <v>1940</v>
      </c>
      <c r="D321" s="2" t="s">
        <v>262</v>
      </c>
      <c r="E321" s="2"/>
      <c r="F321" s="2" t="s">
        <v>1666</v>
      </c>
    </row>
    <row r="322" spans="1:6" ht="15" customHeight="1">
      <c r="A322" s="2" t="s">
        <v>1637</v>
      </c>
      <c r="B322" s="2" t="s">
        <v>1941</v>
      </c>
      <c r="C322" s="2" t="s">
        <v>1942</v>
      </c>
      <c r="D322" s="2" t="s">
        <v>1943</v>
      </c>
      <c r="E322" s="2"/>
      <c r="F322" s="2" t="s">
        <v>1944</v>
      </c>
    </row>
    <row r="323" spans="1:6" ht="15" customHeight="1">
      <c r="A323" s="2" t="s">
        <v>1637</v>
      </c>
      <c r="B323" s="2" t="s">
        <v>1945</v>
      </c>
      <c r="C323" s="2" t="s">
        <v>1946</v>
      </c>
      <c r="D323" s="2" t="s">
        <v>1947</v>
      </c>
      <c r="E323" s="2"/>
      <c r="F323" s="2" t="s">
        <v>1944</v>
      </c>
    </row>
    <row r="324" spans="1:6" ht="15" customHeight="1">
      <c r="A324" s="2" t="s">
        <v>1637</v>
      </c>
      <c r="B324" s="2" t="s">
        <v>1948</v>
      </c>
      <c r="C324" s="2" t="s">
        <v>1949</v>
      </c>
      <c r="D324" s="2" t="s">
        <v>1950</v>
      </c>
      <c r="E324" s="2"/>
      <c r="F324" s="2" t="s">
        <v>1944</v>
      </c>
    </row>
    <row r="325" spans="1:6" ht="15" customHeight="1">
      <c r="A325" s="2" t="s">
        <v>1637</v>
      </c>
      <c r="B325" s="2" t="s">
        <v>1951</v>
      </c>
      <c r="C325" s="2" t="s">
        <v>1952</v>
      </c>
      <c r="D325" s="2" t="s">
        <v>1953</v>
      </c>
      <c r="E325" s="2"/>
      <c r="F325" s="2" t="s">
        <v>1944</v>
      </c>
    </row>
    <row r="326" spans="1:6" ht="15" customHeight="1">
      <c r="A326" s="2" t="s">
        <v>1637</v>
      </c>
      <c r="B326" s="2" t="s">
        <v>1954</v>
      </c>
      <c r="C326" s="2" t="s">
        <v>1955</v>
      </c>
      <c r="D326" s="2" t="s">
        <v>1956</v>
      </c>
      <c r="E326" s="2"/>
      <c r="F326" s="2" t="s">
        <v>1944</v>
      </c>
    </row>
    <row r="327" spans="1:6" ht="15" customHeight="1">
      <c r="A327" s="2" t="s">
        <v>1637</v>
      </c>
      <c r="B327" s="2" t="s">
        <v>1957</v>
      </c>
      <c r="C327" s="2" t="s">
        <v>1958</v>
      </c>
      <c r="D327" s="2" t="s">
        <v>1959</v>
      </c>
      <c r="E327" s="2"/>
      <c r="F327" s="2" t="s">
        <v>1944</v>
      </c>
    </row>
    <row r="328" spans="1:6" ht="15" customHeight="1">
      <c r="A328" s="2" t="s">
        <v>1637</v>
      </c>
      <c r="B328" s="2" t="s">
        <v>1960</v>
      </c>
      <c r="C328" s="2" t="s">
        <v>1961</v>
      </c>
      <c r="D328" s="2" t="s">
        <v>1962</v>
      </c>
      <c r="E328" s="2"/>
      <c r="F328" s="2" t="s">
        <v>1944</v>
      </c>
    </row>
    <row r="329" spans="1:6" ht="15" customHeight="1">
      <c r="A329" s="2" t="s">
        <v>1637</v>
      </c>
      <c r="B329" s="2" t="s">
        <v>1963</v>
      </c>
      <c r="C329" s="2" t="s">
        <v>1964</v>
      </c>
      <c r="D329" s="2" t="s">
        <v>1965</v>
      </c>
      <c r="E329" s="2"/>
      <c r="F329" s="2" t="s">
        <v>1944</v>
      </c>
    </row>
    <row r="330" spans="1:6" ht="15" customHeight="1">
      <c r="A330" s="2" t="s">
        <v>1637</v>
      </c>
      <c r="B330" s="2" t="s">
        <v>1966</v>
      </c>
      <c r="C330" s="2" t="s">
        <v>1967</v>
      </c>
      <c r="D330" s="2" t="s">
        <v>1968</v>
      </c>
      <c r="E330" s="2"/>
      <c r="F330" s="2" t="s">
        <v>1944</v>
      </c>
    </row>
    <row r="331" spans="1:6" ht="15" customHeight="1">
      <c r="A331" s="2" t="s">
        <v>1637</v>
      </c>
      <c r="B331" s="2" t="s">
        <v>1969</v>
      </c>
      <c r="C331" s="2" t="s">
        <v>1970</v>
      </c>
      <c r="D331" s="2" t="s">
        <v>1971</v>
      </c>
      <c r="E331" s="2"/>
      <c r="F331" s="2" t="s">
        <v>1944</v>
      </c>
    </row>
    <row r="332" spans="1:6" ht="15" customHeight="1">
      <c r="A332" s="2" t="s">
        <v>1637</v>
      </c>
      <c r="B332" s="2" t="s">
        <v>1972</v>
      </c>
      <c r="C332" s="2" t="s">
        <v>1973</v>
      </c>
      <c r="D332" s="2" t="s">
        <v>1974</v>
      </c>
      <c r="E332" s="2"/>
      <c r="F332" s="2" t="s">
        <v>1944</v>
      </c>
    </row>
    <row r="333" spans="1:6" ht="15" customHeight="1">
      <c r="A333" s="2" t="s">
        <v>1637</v>
      </c>
      <c r="B333" s="2" t="s">
        <v>1975</v>
      </c>
      <c r="C333" s="2" t="s">
        <v>1976</v>
      </c>
      <c r="D333" s="2" t="s">
        <v>1977</v>
      </c>
      <c r="E333" s="2"/>
      <c r="F333" s="2" t="s">
        <v>1944</v>
      </c>
    </row>
    <row r="334" spans="1:6" ht="15" customHeight="1">
      <c r="A334" s="2" t="s">
        <v>1637</v>
      </c>
      <c r="B334" s="2" t="s">
        <v>1978</v>
      </c>
      <c r="C334" s="2" t="s">
        <v>1979</v>
      </c>
      <c r="D334" s="2" t="s">
        <v>1980</v>
      </c>
      <c r="E334" s="2"/>
      <c r="F334" s="2" t="s">
        <v>1944</v>
      </c>
    </row>
    <row r="335" spans="1:6" ht="15" customHeight="1">
      <c r="A335" s="2" t="s">
        <v>1637</v>
      </c>
      <c r="B335" s="2" t="s">
        <v>1981</v>
      </c>
      <c r="C335" s="2" t="s">
        <v>1982</v>
      </c>
      <c r="D335" s="2" t="s">
        <v>1983</v>
      </c>
      <c r="E335" s="2"/>
      <c r="F335" s="2" t="s">
        <v>1944</v>
      </c>
    </row>
    <row r="336" spans="1:6" ht="15" customHeight="1">
      <c r="A336" s="2" t="s">
        <v>1637</v>
      </c>
      <c r="B336" s="2" t="s">
        <v>1984</v>
      </c>
      <c r="C336" s="2" t="s">
        <v>1985</v>
      </c>
      <c r="D336" s="2" t="s">
        <v>1971</v>
      </c>
      <c r="E336" s="2"/>
      <c r="F336" s="2" t="s">
        <v>1944</v>
      </c>
    </row>
    <row r="337" spans="1:6" ht="15" customHeight="1">
      <c r="A337" s="2" t="s">
        <v>1637</v>
      </c>
      <c r="B337" s="2" t="s">
        <v>1986</v>
      </c>
      <c r="C337" s="2" t="s">
        <v>1987</v>
      </c>
      <c r="D337" s="2" t="s">
        <v>1988</v>
      </c>
      <c r="E337" s="2"/>
      <c r="F337" s="2" t="s">
        <v>1944</v>
      </c>
    </row>
    <row r="338" spans="1:6" ht="15" customHeight="1">
      <c r="A338" s="2" t="s">
        <v>1637</v>
      </c>
      <c r="B338" s="2" t="s">
        <v>1989</v>
      </c>
      <c r="C338" s="2" t="s">
        <v>1990</v>
      </c>
      <c r="D338" s="2" t="s">
        <v>1991</v>
      </c>
      <c r="E338" s="2"/>
      <c r="F338" s="2" t="s">
        <v>1944</v>
      </c>
    </row>
    <row r="339" spans="1:6" ht="15" customHeight="1">
      <c r="A339" s="2" t="s">
        <v>1637</v>
      </c>
      <c r="B339" s="2" t="s">
        <v>1992</v>
      </c>
      <c r="C339" s="2" t="s">
        <v>1993</v>
      </c>
      <c r="D339" s="2" t="s">
        <v>1994</v>
      </c>
      <c r="E339" s="2"/>
      <c r="F339" s="2" t="s">
        <v>1944</v>
      </c>
    </row>
    <row r="340" spans="1:6" ht="15" customHeight="1">
      <c r="A340" s="2" t="s">
        <v>1637</v>
      </c>
      <c r="B340" s="2" t="s">
        <v>1995</v>
      </c>
      <c r="C340" s="2" t="s">
        <v>1996</v>
      </c>
      <c r="D340" s="2" t="s">
        <v>1997</v>
      </c>
      <c r="E340" s="2"/>
      <c r="F340" s="2" t="s">
        <v>1944</v>
      </c>
    </row>
    <row r="341" spans="1:6" ht="15" customHeight="1">
      <c r="A341" s="2" t="s">
        <v>1637</v>
      </c>
      <c r="B341" s="2" t="s">
        <v>1998</v>
      </c>
      <c r="C341" s="2" t="s">
        <v>1999</v>
      </c>
      <c r="D341" s="2" t="s">
        <v>2000</v>
      </c>
      <c r="E341" s="2"/>
      <c r="F341" s="2" t="s">
        <v>1944</v>
      </c>
    </row>
    <row r="342" spans="1:6" ht="15" customHeight="1">
      <c r="A342" s="2" t="s">
        <v>1637</v>
      </c>
      <c r="B342" s="2" t="s">
        <v>2001</v>
      </c>
      <c r="C342" s="2" t="s">
        <v>2002</v>
      </c>
      <c r="D342" s="2" t="s">
        <v>2003</v>
      </c>
      <c r="E342" s="2"/>
      <c r="F342" s="2" t="s">
        <v>1944</v>
      </c>
    </row>
    <row r="343" spans="1:6" ht="15" customHeight="1">
      <c r="A343" s="2" t="s">
        <v>1637</v>
      </c>
      <c r="B343" s="2" t="s">
        <v>2004</v>
      </c>
      <c r="C343" s="2" t="s">
        <v>2005</v>
      </c>
      <c r="D343" s="2" t="s">
        <v>2006</v>
      </c>
      <c r="E343" s="2"/>
      <c r="F343" s="2" t="s">
        <v>1944</v>
      </c>
    </row>
    <row r="344" spans="1:6" ht="15" customHeight="1">
      <c r="A344" s="2" t="s">
        <v>1637</v>
      </c>
      <c r="B344" s="2" t="s">
        <v>2007</v>
      </c>
      <c r="C344" s="2" t="s">
        <v>2008</v>
      </c>
      <c r="D344" s="2" t="s">
        <v>2009</v>
      </c>
      <c r="E344" s="2"/>
      <c r="F344" s="2" t="s">
        <v>1944</v>
      </c>
    </row>
    <row r="345" spans="1:6" ht="15" customHeight="1">
      <c r="A345" s="2" t="s">
        <v>1637</v>
      </c>
      <c r="B345" s="2" t="s">
        <v>2010</v>
      </c>
      <c r="C345" s="2" t="s">
        <v>2011</v>
      </c>
      <c r="D345" s="2" t="s">
        <v>2012</v>
      </c>
      <c r="E345" s="2"/>
      <c r="F345" s="2" t="s">
        <v>1944</v>
      </c>
    </row>
    <row r="346" spans="1:6" ht="15" customHeight="1">
      <c r="A346" s="2" t="s">
        <v>1637</v>
      </c>
      <c r="B346" s="2" t="s">
        <v>2013</v>
      </c>
      <c r="C346" s="2" t="s">
        <v>2014</v>
      </c>
      <c r="D346" s="2" t="s">
        <v>2015</v>
      </c>
      <c r="E346" s="2"/>
      <c r="F346" s="2" t="s">
        <v>1944</v>
      </c>
    </row>
    <row r="347" spans="1:6" ht="15" customHeight="1">
      <c r="A347" s="2" t="s">
        <v>1637</v>
      </c>
      <c r="B347" s="2" t="s">
        <v>2016</v>
      </c>
      <c r="C347" s="2" t="s">
        <v>2017</v>
      </c>
      <c r="D347" s="2" t="s">
        <v>2018</v>
      </c>
      <c r="E347" s="2"/>
      <c r="F347" s="2" t="s">
        <v>1944</v>
      </c>
    </row>
    <row r="348" spans="1:6" ht="15" customHeight="1">
      <c r="A348" s="2" t="s">
        <v>1637</v>
      </c>
      <c r="B348" s="2" t="s">
        <v>2019</v>
      </c>
      <c r="C348" s="2" t="s">
        <v>2020</v>
      </c>
      <c r="D348" s="2" t="s">
        <v>2021</v>
      </c>
      <c r="E348" s="2"/>
      <c r="F348" s="2" t="s">
        <v>1944</v>
      </c>
    </row>
    <row r="349" spans="1:6" ht="15" customHeight="1">
      <c r="A349" s="2" t="s">
        <v>1637</v>
      </c>
      <c r="B349" s="2" t="s">
        <v>2022</v>
      </c>
      <c r="C349" s="2" t="s">
        <v>2023</v>
      </c>
      <c r="D349" s="2" t="s">
        <v>2024</v>
      </c>
      <c r="E349" s="2"/>
      <c r="F349" s="2" t="s">
        <v>1944</v>
      </c>
    </row>
    <row r="350" spans="1:6" ht="15" customHeight="1">
      <c r="A350" s="2" t="s">
        <v>1637</v>
      </c>
      <c r="B350" s="2" t="s">
        <v>2025</v>
      </c>
      <c r="C350" s="2" t="s">
        <v>2026</v>
      </c>
      <c r="D350" s="2" t="s">
        <v>2027</v>
      </c>
      <c r="E350" s="2"/>
      <c r="F350" s="2" t="s">
        <v>1944</v>
      </c>
    </row>
    <row r="351" spans="1:6" ht="15" customHeight="1"/>
    <row r="352" spans="1:6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</sheetData>
  <autoFilter ref="A1:F350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17346"/>
  </sheetPr>
  <dimension ref="A1:V4712"/>
  <sheetViews>
    <sheetView topLeftCell="B1" zoomScaleNormal="100" workbookViewId="0">
      <pane ySplit="1" topLeftCell="A2" activePane="bottomLeft" state="frozen"/>
      <selection pane="bottomLeft" activeCell="B1014" sqref="B1014"/>
      <selection activeCell="B1" sqref="B1"/>
    </sheetView>
  </sheetViews>
  <sheetFormatPr defaultColWidth="8.7109375" defaultRowHeight="14.45"/>
  <cols>
    <col min="1" max="1" width="129.140625" customWidth="1"/>
    <col min="2" max="2" width="13.140625" customWidth="1"/>
    <col min="3" max="3" width="22.5703125" customWidth="1"/>
    <col min="4" max="4" width="55.42578125" customWidth="1"/>
    <col min="5" max="5" width="19.7109375" customWidth="1"/>
    <col min="6" max="6" width="89.5703125" customWidth="1"/>
    <col min="7" max="7" width="7.5703125" customWidth="1"/>
    <col min="8" max="8" width="40.85546875" customWidth="1"/>
    <col min="9" max="10" width="17.5703125" customWidth="1"/>
    <col min="11" max="11" width="15.28515625" customWidth="1"/>
    <col min="12" max="12" width="17.5703125" customWidth="1"/>
    <col min="13" max="13" width="9.85546875" customWidth="1"/>
    <col min="14" max="14" width="6.7109375" customWidth="1"/>
    <col min="15" max="15" width="71.140625" customWidth="1"/>
    <col min="16" max="16" width="123.5703125" customWidth="1"/>
    <col min="17" max="17" width="10.5703125" customWidth="1"/>
    <col min="18" max="18" width="15" customWidth="1"/>
    <col min="19" max="19" width="17" customWidth="1"/>
    <col min="20" max="20" width="34" customWidth="1"/>
    <col min="21" max="21" width="32" customWidth="1"/>
    <col min="22" max="22" width="30" customWidth="1"/>
  </cols>
  <sheetData>
    <row r="1" spans="1:22" ht="14.25" customHeight="1">
      <c r="A1" s="18" t="s">
        <v>2028</v>
      </c>
      <c r="B1" s="18" t="s">
        <v>2029</v>
      </c>
      <c r="C1" s="18" t="s">
        <v>2030</v>
      </c>
      <c r="D1" s="18" t="s">
        <v>2031</v>
      </c>
      <c r="E1" s="18" t="s">
        <v>2032</v>
      </c>
      <c r="F1" s="18" t="s">
        <v>1631</v>
      </c>
      <c r="G1" s="18" t="s">
        <v>23</v>
      </c>
      <c r="H1" s="18" t="s">
        <v>2033</v>
      </c>
      <c r="I1" s="18" t="s">
        <v>2034</v>
      </c>
      <c r="J1" s="18" t="s">
        <v>2035</v>
      </c>
      <c r="K1" s="18" t="s">
        <v>2036</v>
      </c>
      <c r="L1" s="18" t="s">
        <v>2037</v>
      </c>
      <c r="M1" s="18" t="s">
        <v>19</v>
      </c>
      <c r="N1" s="18" t="s">
        <v>2038</v>
      </c>
      <c r="O1" s="18" t="s">
        <v>2039</v>
      </c>
      <c r="P1" s="18" t="s">
        <v>2040</v>
      </c>
      <c r="Q1" s="18" t="s">
        <v>29</v>
      </c>
      <c r="R1" s="15" t="s">
        <v>21</v>
      </c>
      <c r="S1" s="15" t="s">
        <v>2041</v>
      </c>
      <c r="T1" s="15" t="s">
        <v>25</v>
      </c>
      <c r="U1" s="15" t="s">
        <v>31</v>
      </c>
      <c r="V1" s="15" t="s">
        <v>2042</v>
      </c>
    </row>
    <row r="2" spans="1:22" ht="14.25" customHeight="1">
      <c r="A2" s="19" t="s">
        <v>2043</v>
      </c>
      <c r="B2" s="19" t="s">
        <v>2044</v>
      </c>
      <c r="C2" s="19" t="s">
        <v>2045</v>
      </c>
      <c r="D2" s="19" t="s">
        <v>112</v>
      </c>
      <c r="E2" s="19" t="s">
        <v>96</v>
      </c>
      <c r="F2" s="19" t="s">
        <v>1700</v>
      </c>
      <c r="G2" s="19" t="s">
        <v>2046</v>
      </c>
      <c r="H2" s="19" t="s">
        <v>2047</v>
      </c>
      <c r="I2" s="19"/>
      <c r="J2" s="19"/>
      <c r="K2" s="19"/>
      <c r="L2" s="19"/>
      <c r="M2" s="19" t="s">
        <v>1566</v>
      </c>
      <c r="N2" s="19" t="s">
        <v>2048</v>
      </c>
      <c r="O2" s="19" t="s">
        <v>2049</v>
      </c>
      <c r="P2" s="19" t="s">
        <v>2050</v>
      </c>
      <c r="Q2" s="19" t="s">
        <v>2051</v>
      </c>
      <c r="R2" s="2" t="s">
        <v>2052</v>
      </c>
      <c r="S2" s="2"/>
      <c r="T2" s="2" t="s">
        <v>111</v>
      </c>
      <c r="U2" s="2"/>
      <c r="V2" s="2"/>
    </row>
    <row r="3" spans="1:22" ht="14.25" customHeight="1">
      <c r="A3" s="19" t="s">
        <v>2053</v>
      </c>
      <c r="B3" s="19" t="s">
        <v>2054</v>
      </c>
      <c r="C3" s="19" t="s">
        <v>2055</v>
      </c>
      <c r="D3" s="19" t="s">
        <v>112</v>
      </c>
      <c r="E3" s="19" t="s">
        <v>96</v>
      </c>
      <c r="F3" s="19" t="s">
        <v>2056</v>
      </c>
      <c r="G3" s="19" t="s">
        <v>2046</v>
      </c>
      <c r="H3" s="19" t="s">
        <v>2057</v>
      </c>
      <c r="I3" s="19"/>
      <c r="J3" s="19"/>
      <c r="K3" s="19"/>
      <c r="L3" s="19"/>
      <c r="M3" s="19" t="s">
        <v>1566</v>
      </c>
      <c r="N3" s="19" t="s">
        <v>2058</v>
      </c>
      <c r="O3" s="19" t="s">
        <v>2059</v>
      </c>
      <c r="P3" s="19" t="s">
        <v>2050</v>
      </c>
      <c r="Q3" s="19" t="s">
        <v>2051</v>
      </c>
      <c r="R3" s="2" t="s">
        <v>2052</v>
      </c>
      <c r="S3" s="2"/>
      <c r="T3" s="2" t="s">
        <v>111</v>
      </c>
      <c r="U3" s="2"/>
      <c r="V3" s="2"/>
    </row>
    <row r="4" spans="1:22" ht="14.25" customHeight="1">
      <c r="A4" s="19" t="s">
        <v>2060</v>
      </c>
      <c r="B4" s="19" t="s">
        <v>2061</v>
      </c>
      <c r="C4" s="19" t="s">
        <v>2062</v>
      </c>
      <c r="D4" s="19" t="s">
        <v>244</v>
      </c>
      <c r="E4" s="19" t="s">
        <v>96</v>
      </c>
      <c r="F4" s="19" t="s">
        <v>2063</v>
      </c>
      <c r="G4" s="19" t="s">
        <v>2046</v>
      </c>
      <c r="H4" s="19" t="s">
        <v>2064</v>
      </c>
      <c r="I4" s="19"/>
      <c r="J4" s="19"/>
      <c r="K4" s="19"/>
      <c r="L4" s="19"/>
      <c r="M4" s="19" t="s">
        <v>1566</v>
      </c>
      <c r="N4" s="19" t="s">
        <v>2058</v>
      </c>
      <c r="O4" s="19" t="s">
        <v>2065</v>
      </c>
      <c r="P4" s="19" t="s">
        <v>2066</v>
      </c>
      <c r="Q4" s="19" t="s">
        <v>2051</v>
      </c>
      <c r="R4" s="2" t="s">
        <v>2067</v>
      </c>
      <c r="S4" s="2"/>
      <c r="T4" s="2" t="s">
        <v>243</v>
      </c>
      <c r="U4" s="2"/>
      <c r="V4" s="2"/>
    </row>
    <row r="5" spans="1:22" ht="14.25" customHeight="1">
      <c r="A5" s="19" t="s">
        <v>2068</v>
      </c>
      <c r="B5" s="19" t="s">
        <v>2069</v>
      </c>
      <c r="C5" s="19" t="s">
        <v>2070</v>
      </c>
      <c r="D5" s="19" t="s">
        <v>112</v>
      </c>
      <c r="E5" s="19" t="s">
        <v>96</v>
      </c>
      <c r="F5" s="19" t="s">
        <v>2071</v>
      </c>
      <c r="G5" s="19" t="s">
        <v>2046</v>
      </c>
      <c r="H5" s="19" t="s">
        <v>2072</v>
      </c>
      <c r="I5" s="19"/>
      <c r="J5" s="19"/>
      <c r="K5" s="19"/>
      <c r="L5" s="19"/>
      <c r="M5" s="19" t="s">
        <v>1566</v>
      </c>
      <c r="N5" s="19" t="s">
        <v>2058</v>
      </c>
      <c r="O5" s="19" t="s">
        <v>2059</v>
      </c>
      <c r="P5" s="19" t="s">
        <v>2050</v>
      </c>
      <c r="Q5" s="19" t="s">
        <v>2051</v>
      </c>
      <c r="R5" s="2" t="s">
        <v>2052</v>
      </c>
      <c r="S5" s="2"/>
      <c r="T5" s="2" t="s">
        <v>111</v>
      </c>
      <c r="U5" s="2"/>
      <c r="V5" s="2"/>
    </row>
    <row r="6" spans="1:22" ht="14.25" customHeight="1">
      <c r="A6" s="19" t="s">
        <v>2073</v>
      </c>
      <c r="B6" s="19" t="s">
        <v>2074</v>
      </c>
      <c r="C6" s="19" t="s">
        <v>2075</v>
      </c>
      <c r="D6" s="19" t="s">
        <v>370</v>
      </c>
      <c r="E6" s="19" t="s">
        <v>96</v>
      </c>
      <c r="F6" s="19" t="s">
        <v>2076</v>
      </c>
      <c r="G6" s="19" t="s">
        <v>2046</v>
      </c>
      <c r="H6" s="19" t="s">
        <v>2077</v>
      </c>
      <c r="I6" s="19"/>
      <c r="J6" s="19"/>
      <c r="K6" s="19"/>
      <c r="L6" s="19"/>
      <c r="M6" s="19" t="s">
        <v>1566</v>
      </c>
      <c r="N6" s="19" t="s">
        <v>2058</v>
      </c>
      <c r="O6" s="19" t="s">
        <v>2078</v>
      </c>
      <c r="P6" s="19" t="s">
        <v>2079</v>
      </c>
      <c r="Q6" s="19" t="s">
        <v>2051</v>
      </c>
      <c r="R6" s="2" t="s">
        <v>2067</v>
      </c>
      <c r="S6" s="2"/>
      <c r="T6" s="2" t="s">
        <v>369</v>
      </c>
      <c r="U6" s="2"/>
      <c r="V6" s="2"/>
    </row>
    <row r="7" spans="1:22" ht="14.25" customHeight="1">
      <c r="A7" s="19" t="s">
        <v>2080</v>
      </c>
      <c r="B7" s="19" t="s">
        <v>2081</v>
      </c>
      <c r="C7" s="19" t="s">
        <v>2082</v>
      </c>
      <c r="D7" s="19" t="s">
        <v>124</v>
      </c>
      <c r="E7" s="19" t="s">
        <v>96</v>
      </c>
      <c r="F7" s="19" t="s">
        <v>2083</v>
      </c>
      <c r="G7" s="19" t="s">
        <v>2046</v>
      </c>
      <c r="H7" s="19" t="s">
        <v>2084</v>
      </c>
      <c r="I7" s="19" t="s">
        <v>2085</v>
      </c>
      <c r="J7" s="19"/>
      <c r="K7" s="19"/>
      <c r="L7" s="19"/>
      <c r="M7" s="19" t="s">
        <v>1566</v>
      </c>
      <c r="N7" s="19" t="s">
        <v>2058</v>
      </c>
      <c r="O7" s="19" t="s">
        <v>2078</v>
      </c>
      <c r="P7" s="19" t="s">
        <v>2086</v>
      </c>
      <c r="Q7" s="19" t="s">
        <v>2051</v>
      </c>
      <c r="R7" s="2" t="s">
        <v>2067</v>
      </c>
      <c r="S7" s="2"/>
      <c r="T7" s="2" t="s">
        <v>123</v>
      </c>
      <c r="U7" s="2"/>
      <c r="V7" s="2"/>
    </row>
    <row r="8" spans="1:22" ht="14.25" customHeight="1">
      <c r="A8" s="19" t="s">
        <v>2087</v>
      </c>
      <c r="B8" s="19" t="s">
        <v>2088</v>
      </c>
      <c r="C8" s="19" t="s">
        <v>2089</v>
      </c>
      <c r="D8" s="19" t="s">
        <v>1663</v>
      </c>
      <c r="E8" s="19" t="s">
        <v>96</v>
      </c>
      <c r="F8" s="19" t="s">
        <v>2090</v>
      </c>
      <c r="G8" s="19" t="s">
        <v>2091</v>
      </c>
      <c r="H8" s="19" t="s">
        <v>2092</v>
      </c>
      <c r="I8" s="19"/>
      <c r="J8" s="19"/>
      <c r="K8" s="19"/>
      <c r="L8" s="19"/>
      <c r="M8" s="19" t="s">
        <v>1566</v>
      </c>
      <c r="N8" s="19" t="s">
        <v>2058</v>
      </c>
      <c r="O8" s="19" t="s">
        <v>2093</v>
      </c>
      <c r="P8" s="19" t="s">
        <v>2094</v>
      </c>
      <c r="Q8" s="19" t="s">
        <v>2051</v>
      </c>
      <c r="R8" s="2" t="s">
        <v>2067</v>
      </c>
      <c r="S8" s="2"/>
      <c r="T8" s="2" t="s">
        <v>2095</v>
      </c>
      <c r="U8" s="2"/>
      <c r="V8" s="2"/>
    </row>
    <row r="9" spans="1:22" ht="14.25" customHeight="1">
      <c r="A9" s="19" t="s">
        <v>2096</v>
      </c>
      <c r="B9" s="19" t="s">
        <v>2097</v>
      </c>
      <c r="C9" s="19" t="s">
        <v>2098</v>
      </c>
      <c r="D9" s="19" t="s">
        <v>1663</v>
      </c>
      <c r="E9" s="19" t="s">
        <v>96</v>
      </c>
      <c r="F9" s="19" t="s">
        <v>2099</v>
      </c>
      <c r="G9" s="19" t="s">
        <v>2091</v>
      </c>
      <c r="H9" s="19" t="s">
        <v>2100</v>
      </c>
      <c r="I9" s="19"/>
      <c r="J9" s="19"/>
      <c r="K9" s="19"/>
      <c r="L9" s="19"/>
      <c r="M9" s="19" t="s">
        <v>59</v>
      </c>
      <c r="N9" s="19" t="s">
        <v>2058</v>
      </c>
      <c r="O9" s="19" t="s">
        <v>2101</v>
      </c>
      <c r="P9" s="19" t="s">
        <v>2094</v>
      </c>
      <c r="Q9" s="19" t="s">
        <v>2051</v>
      </c>
      <c r="R9" s="2"/>
      <c r="S9" s="2"/>
      <c r="T9" s="2" t="s">
        <v>2095</v>
      </c>
      <c r="U9" s="2"/>
      <c r="V9" s="2"/>
    </row>
    <row r="10" spans="1:22" ht="14.25" customHeight="1">
      <c r="A10" s="19" t="s">
        <v>2102</v>
      </c>
      <c r="B10" s="19" t="s">
        <v>2103</v>
      </c>
      <c r="C10" s="19" t="s">
        <v>2104</v>
      </c>
      <c r="D10" s="19" t="s">
        <v>126</v>
      </c>
      <c r="E10" s="19" t="s">
        <v>96</v>
      </c>
      <c r="F10" s="19" t="s">
        <v>2105</v>
      </c>
      <c r="G10" s="19" t="s">
        <v>2046</v>
      </c>
      <c r="H10" s="19" t="s">
        <v>2106</v>
      </c>
      <c r="I10" s="19"/>
      <c r="J10" s="19"/>
      <c r="K10" s="19"/>
      <c r="L10" s="19"/>
      <c r="M10" s="19" t="s">
        <v>60</v>
      </c>
      <c r="N10" s="19" t="s">
        <v>2058</v>
      </c>
      <c r="O10" s="19" t="s">
        <v>2107</v>
      </c>
      <c r="P10" s="19" t="s">
        <v>2108</v>
      </c>
      <c r="Q10" s="19" t="s">
        <v>2051</v>
      </c>
      <c r="R10" s="2"/>
      <c r="S10" s="2"/>
      <c r="T10" s="2" t="s">
        <v>125</v>
      </c>
      <c r="U10" s="2"/>
      <c r="V10" s="2"/>
    </row>
    <row r="11" spans="1:22" ht="14.25" customHeight="1">
      <c r="A11" s="19" t="s">
        <v>2109</v>
      </c>
      <c r="B11" s="19" t="s">
        <v>2110</v>
      </c>
      <c r="C11" s="19" t="s">
        <v>2111</v>
      </c>
      <c r="D11" s="19" t="s">
        <v>130</v>
      </c>
      <c r="E11" s="19" t="s">
        <v>96</v>
      </c>
      <c r="F11" s="19" t="s">
        <v>2112</v>
      </c>
      <c r="G11" s="19" t="s">
        <v>2046</v>
      </c>
      <c r="H11" s="19" t="s">
        <v>2113</v>
      </c>
      <c r="I11" s="19"/>
      <c r="J11" s="19"/>
      <c r="K11" s="19"/>
      <c r="L11" s="19"/>
      <c r="M11" s="19" t="s">
        <v>1566</v>
      </c>
      <c r="N11" s="19" t="s">
        <v>2058</v>
      </c>
      <c r="O11" s="19" t="s">
        <v>2093</v>
      </c>
      <c r="P11" s="19" t="s">
        <v>2114</v>
      </c>
      <c r="Q11" s="19" t="s">
        <v>2051</v>
      </c>
      <c r="R11" s="2" t="s">
        <v>2067</v>
      </c>
      <c r="S11" s="2"/>
      <c r="T11" s="2" t="s">
        <v>129</v>
      </c>
      <c r="U11" s="2"/>
      <c r="V11" s="2"/>
    </row>
    <row r="12" spans="1:22" ht="14.25" customHeight="1">
      <c r="A12" s="19" t="s">
        <v>2115</v>
      </c>
      <c r="B12" s="19" t="s">
        <v>2116</v>
      </c>
      <c r="C12" s="19" t="s">
        <v>2117</v>
      </c>
      <c r="D12" s="19" t="s">
        <v>138</v>
      </c>
      <c r="E12" s="19" t="s">
        <v>96</v>
      </c>
      <c r="F12" s="19" t="s">
        <v>2118</v>
      </c>
      <c r="G12" s="19" t="s">
        <v>2046</v>
      </c>
      <c r="H12" s="19" t="s">
        <v>2119</v>
      </c>
      <c r="I12" s="19"/>
      <c r="J12" s="19"/>
      <c r="K12" s="19"/>
      <c r="L12" s="19"/>
      <c r="M12" s="19" t="s">
        <v>1566</v>
      </c>
      <c r="N12" s="19" t="s">
        <v>2058</v>
      </c>
      <c r="O12" s="19" t="s">
        <v>2120</v>
      </c>
      <c r="P12" s="19" t="s">
        <v>2050</v>
      </c>
      <c r="Q12" s="19" t="s">
        <v>2051</v>
      </c>
      <c r="R12" s="2" t="s">
        <v>2052</v>
      </c>
      <c r="S12" s="2"/>
      <c r="T12" s="2" t="s">
        <v>137</v>
      </c>
      <c r="U12" s="2"/>
      <c r="V12" s="2"/>
    </row>
    <row r="13" spans="1:22" ht="14.25" customHeight="1">
      <c r="A13" s="19" t="s">
        <v>2121</v>
      </c>
      <c r="B13" s="19" t="s">
        <v>2122</v>
      </c>
      <c r="C13" s="19" t="s">
        <v>2123</v>
      </c>
      <c r="D13" s="19" t="s">
        <v>112</v>
      </c>
      <c r="E13" s="19" t="s">
        <v>96</v>
      </c>
      <c r="F13" s="19" t="s">
        <v>2124</v>
      </c>
      <c r="G13" s="19" t="s">
        <v>2046</v>
      </c>
      <c r="H13" s="19" t="s">
        <v>2125</v>
      </c>
      <c r="I13" s="19"/>
      <c r="J13" s="19"/>
      <c r="K13" s="19"/>
      <c r="L13" s="19" t="s">
        <v>2126</v>
      </c>
      <c r="M13" s="19" t="s">
        <v>1566</v>
      </c>
      <c r="N13" s="19" t="s">
        <v>2058</v>
      </c>
      <c r="O13" s="19" t="s">
        <v>2093</v>
      </c>
      <c r="P13" s="19" t="s">
        <v>2127</v>
      </c>
      <c r="Q13" s="19" t="s">
        <v>2051</v>
      </c>
      <c r="R13" s="2" t="s">
        <v>2067</v>
      </c>
      <c r="S13" s="2"/>
      <c r="T13" s="2" t="s">
        <v>111</v>
      </c>
      <c r="U13" s="2"/>
      <c r="V13" s="2"/>
    </row>
    <row r="14" spans="1:22" ht="14.25" customHeight="1">
      <c r="A14" s="19" t="s">
        <v>2128</v>
      </c>
      <c r="B14" s="19" t="s">
        <v>2122</v>
      </c>
      <c r="C14" s="19" t="s">
        <v>2129</v>
      </c>
      <c r="D14" s="19" t="s">
        <v>158</v>
      </c>
      <c r="E14" s="19" t="s">
        <v>96</v>
      </c>
      <c r="F14" s="19" t="s">
        <v>2130</v>
      </c>
      <c r="G14" s="19" t="s">
        <v>2046</v>
      </c>
      <c r="H14" s="19" t="s">
        <v>2131</v>
      </c>
      <c r="I14" s="19"/>
      <c r="J14" s="19"/>
      <c r="K14" s="19"/>
      <c r="L14" s="19"/>
      <c r="M14" s="19" t="s">
        <v>1566</v>
      </c>
      <c r="N14" s="19" t="s">
        <v>2058</v>
      </c>
      <c r="O14" s="19" t="s">
        <v>2132</v>
      </c>
      <c r="P14" s="19" t="s">
        <v>2133</v>
      </c>
      <c r="Q14" s="19" t="s">
        <v>2051</v>
      </c>
      <c r="R14" s="2" t="s">
        <v>2067</v>
      </c>
      <c r="S14" s="2"/>
      <c r="T14" s="2" t="s">
        <v>157</v>
      </c>
      <c r="U14" s="2"/>
      <c r="V14" s="2"/>
    </row>
    <row r="15" spans="1:22" ht="14.25" customHeight="1">
      <c r="A15" s="19" t="s">
        <v>2134</v>
      </c>
      <c r="B15" s="19" t="s">
        <v>2135</v>
      </c>
      <c r="C15" s="19" t="s">
        <v>2136</v>
      </c>
      <c r="D15" s="19" t="s">
        <v>180</v>
      </c>
      <c r="E15" s="19" t="s">
        <v>96</v>
      </c>
      <c r="F15" s="19" t="s">
        <v>2137</v>
      </c>
      <c r="G15" s="19" t="s">
        <v>2046</v>
      </c>
      <c r="H15" s="19" t="s">
        <v>2138</v>
      </c>
      <c r="I15" s="19"/>
      <c r="J15" s="19"/>
      <c r="K15" s="19"/>
      <c r="L15" s="19"/>
      <c r="M15" s="19" t="s">
        <v>1566</v>
      </c>
      <c r="N15" s="19" t="s">
        <v>2058</v>
      </c>
      <c r="O15" s="19" t="s">
        <v>2139</v>
      </c>
      <c r="P15" s="19" t="s">
        <v>2050</v>
      </c>
      <c r="Q15" s="19" t="s">
        <v>2051</v>
      </c>
      <c r="R15" s="2" t="s">
        <v>2052</v>
      </c>
      <c r="S15" s="2"/>
      <c r="T15" s="2" t="s">
        <v>179</v>
      </c>
      <c r="U15" s="2"/>
      <c r="V15" s="2"/>
    </row>
    <row r="16" spans="1:22" ht="14.25" customHeight="1">
      <c r="A16" s="19" t="s">
        <v>2140</v>
      </c>
      <c r="B16" s="19" t="s">
        <v>2141</v>
      </c>
      <c r="C16" s="19" t="s">
        <v>2142</v>
      </c>
      <c r="D16" s="19" t="s">
        <v>106</v>
      </c>
      <c r="E16" s="19" t="s">
        <v>96</v>
      </c>
      <c r="F16" s="19" t="s">
        <v>2143</v>
      </c>
      <c r="G16" s="19" t="s">
        <v>2046</v>
      </c>
      <c r="H16" s="19" t="s">
        <v>2144</v>
      </c>
      <c r="I16" s="19"/>
      <c r="J16" s="19"/>
      <c r="K16" s="19"/>
      <c r="L16" s="19"/>
      <c r="M16" s="19" t="s">
        <v>1566</v>
      </c>
      <c r="N16" s="19" t="s">
        <v>2058</v>
      </c>
      <c r="O16" s="19" t="s">
        <v>2145</v>
      </c>
      <c r="P16" s="19" t="s">
        <v>2146</v>
      </c>
      <c r="Q16" s="19" t="s">
        <v>2051</v>
      </c>
      <c r="R16" s="2" t="s">
        <v>2067</v>
      </c>
      <c r="S16" s="2"/>
      <c r="T16" s="2" t="s">
        <v>105</v>
      </c>
      <c r="U16" s="2"/>
      <c r="V16" s="2"/>
    </row>
    <row r="17" spans="1:22" ht="14.25" customHeight="1">
      <c r="A17" s="19" t="s">
        <v>2147</v>
      </c>
      <c r="B17" s="19" t="s">
        <v>2148</v>
      </c>
      <c r="C17" s="19" t="s">
        <v>2149</v>
      </c>
      <c r="D17" s="19" t="s">
        <v>94</v>
      </c>
      <c r="E17" s="19" t="s">
        <v>96</v>
      </c>
      <c r="F17" s="19" t="s">
        <v>2150</v>
      </c>
      <c r="G17" s="19" t="s">
        <v>2046</v>
      </c>
      <c r="H17" s="19" t="s">
        <v>2151</v>
      </c>
      <c r="I17" s="19"/>
      <c r="J17" s="19"/>
      <c r="K17" s="19"/>
      <c r="L17" s="19" t="s">
        <v>2152</v>
      </c>
      <c r="M17" s="19" t="s">
        <v>1566</v>
      </c>
      <c r="N17" s="19" t="s">
        <v>2058</v>
      </c>
      <c r="O17" s="19" t="s">
        <v>2153</v>
      </c>
      <c r="P17" s="19" t="s">
        <v>2154</v>
      </c>
      <c r="Q17" s="19" t="s">
        <v>2051</v>
      </c>
      <c r="R17" s="2" t="s">
        <v>2052</v>
      </c>
      <c r="S17" s="2"/>
      <c r="T17" s="2" t="s">
        <v>93</v>
      </c>
      <c r="U17" s="2"/>
      <c r="V17" s="2"/>
    </row>
    <row r="18" spans="1:22" ht="14.25" customHeight="1">
      <c r="A18" s="19" t="s">
        <v>2155</v>
      </c>
      <c r="B18" s="19" t="s">
        <v>2156</v>
      </c>
      <c r="C18" s="19" t="s">
        <v>2157</v>
      </c>
      <c r="D18" s="19" t="s">
        <v>200</v>
      </c>
      <c r="E18" s="19" t="s">
        <v>96</v>
      </c>
      <c r="F18" s="19" t="s">
        <v>2158</v>
      </c>
      <c r="G18" s="19" t="s">
        <v>2046</v>
      </c>
      <c r="H18" s="19" t="s">
        <v>2159</v>
      </c>
      <c r="I18" s="19"/>
      <c r="J18" s="19"/>
      <c r="K18" s="19"/>
      <c r="L18" s="19"/>
      <c r="M18" s="19" t="s">
        <v>1566</v>
      </c>
      <c r="N18" s="19" t="s">
        <v>2058</v>
      </c>
      <c r="O18" s="19" t="s">
        <v>2120</v>
      </c>
      <c r="P18" s="19" t="s">
        <v>2160</v>
      </c>
      <c r="Q18" s="19" t="s">
        <v>2051</v>
      </c>
      <c r="R18" s="2" t="s">
        <v>2067</v>
      </c>
      <c r="S18" s="2"/>
      <c r="T18" s="2" t="s">
        <v>199</v>
      </c>
      <c r="U18" s="2"/>
      <c r="V18" s="2"/>
    </row>
    <row r="19" spans="1:22" ht="14.25" customHeight="1">
      <c r="A19" s="19" t="s">
        <v>2161</v>
      </c>
      <c r="B19" s="19" t="s">
        <v>2162</v>
      </c>
      <c r="C19" s="19" t="s">
        <v>2163</v>
      </c>
      <c r="D19" s="19" t="s">
        <v>134</v>
      </c>
      <c r="E19" s="19" t="s">
        <v>96</v>
      </c>
      <c r="F19" s="19" t="s">
        <v>2164</v>
      </c>
      <c r="G19" s="19" t="s">
        <v>2046</v>
      </c>
      <c r="H19" s="19" t="s">
        <v>2165</v>
      </c>
      <c r="I19" s="19"/>
      <c r="J19" s="19"/>
      <c r="K19" s="19"/>
      <c r="L19" s="19"/>
      <c r="M19" s="19" t="s">
        <v>1566</v>
      </c>
      <c r="N19" s="19" t="s">
        <v>2058</v>
      </c>
      <c r="O19" s="19" t="s">
        <v>2078</v>
      </c>
      <c r="P19" s="19" t="s">
        <v>2166</v>
      </c>
      <c r="Q19" s="19" t="s">
        <v>2051</v>
      </c>
      <c r="R19" s="2" t="s">
        <v>2067</v>
      </c>
      <c r="S19" s="2"/>
      <c r="T19" s="2" t="s">
        <v>133</v>
      </c>
      <c r="U19" s="2"/>
      <c r="V19" s="2"/>
    </row>
    <row r="20" spans="1:22" ht="14.25" customHeight="1">
      <c r="A20" s="19" t="s">
        <v>2167</v>
      </c>
      <c r="B20" s="19" t="s">
        <v>2168</v>
      </c>
      <c r="C20" s="19" t="s">
        <v>2169</v>
      </c>
      <c r="D20" s="19" t="s">
        <v>106</v>
      </c>
      <c r="E20" s="19" t="s">
        <v>96</v>
      </c>
      <c r="F20" s="19" t="s">
        <v>2170</v>
      </c>
      <c r="G20" s="19" t="s">
        <v>2046</v>
      </c>
      <c r="H20" s="19" t="s">
        <v>2171</v>
      </c>
      <c r="I20" s="19"/>
      <c r="J20" s="19"/>
      <c r="K20" s="19"/>
      <c r="L20" s="19"/>
      <c r="M20" s="19" t="s">
        <v>59</v>
      </c>
      <c r="N20" s="19" t="s">
        <v>2058</v>
      </c>
      <c r="O20" s="19" t="s">
        <v>2172</v>
      </c>
      <c r="P20" s="19" t="s">
        <v>2173</v>
      </c>
      <c r="Q20" s="19" t="s">
        <v>2051</v>
      </c>
      <c r="R20" s="2"/>
      <c r="S20" s="2"/>
      <c r="T20" s="2" t="s">
        <v>105</v>
      </c>
      <c r="U20" s="2"/>
      <c r="V20" s="2"/>
    </row>
    <row r="21" spans="1:22" ht="14.25" customHeight="1">
      <c r="A21" s="19" t="s">
        <v>2174</v>
      </c>
      <c r="B21" s="19" t="s">
        <v>2175</v>
      </c>
      <c r="C21" s="19" t="s">
        <v>2176</v>
      </c>
      <c r="D21" s="19" t="s">
        <v>138</v>
      </c>
      <c r="E21" s="19" t="s">
        <v>96</v>
      </c>
      <c r="F21" s="19" t="s">
        <v>2177</v>
      </c>
      <c r="G21" s="19" t="s">
        <v>2046</v>
      </c>
      <c r="H21" s="19" t="s">
        <v>2178</v>
      </c>
      <c r="I21" s="19"/>
      <c r="J21" s="19"/>
      <c r="K21" s="19"/>
      <c r="L21" s="19"/>
      <c r="M21" s="19" t="s">
        <v>1566</v>
      </c>
      <c r="N21" s="19" t="s">
        <v>2048</v>
      </c>
      <c r="O21" s="19" t="s">
        <v>2179</v>
      </c>
      <c r="P21" s="19" t="s">
        <v>2050</v>
      </c>
      <c r="Q21" s="19" t="s">
        <v>2051</v>
      </c>
      <c r="R21" s="2" t="s">
        <v>2067</v>
      </c>
      <c r="S21" s="2"/>
      <c r="T21" s="2" t="s">
        <v>137</v>
      </c>
      <c r="U21" s="2"/>
      <c r="V21" s="2"/>
    </row>
    <row r="22" spans="1:22" ht="14.25" customHeight="1">
      <c r="A22" s="19" t="s">
        <v>2180</v>
      </c>
      <c r="B22" s="19" t="s">
        <v>2181</v>
      </c>
      <c r="C22" s="19" t="s">
        <v>2182</v>
      </c>
      <c r="D22" s="19" t="s">
        <v>270</v>
      </c>
      <c r="E22" s="19" t="s">
        <v>96</v>
      </c>
      <c r="F22" s="19" t="s">
        <v>2183</v>
      </c>
      <c r="G22" s="19" t="s">
        <v>2046</v>
      </c>
      <c r="H22" s="19" t="s">
        <v>2184</v>
      </c>
      <c r="I22" s="19" t="s">
        <v>2185</v>
      </c>
      <c r="J22" s="19"/>
      <c r="K22" s="19"/>
      <c r="L22" s="19"/>
      <c r="M22" s="19" t="s">
        <v>60</v>
      </c>
      <c r="N22" s="19" t="s">
        <v>2058</v>
      </c>
      <c r="O22" s="19" t="s">
        <v>2186</v>
      </c>
      <c r="P22" s="19" t="s">
        <v>2187</v>
      </c>
      <c r="Q22" s="19" t="s">
        <v>2051</v>
      </c>
      <c r="R22" s="2"/>
      <c r="S22" s="2"/>
      <c r="T22" s="2" t="s">
        <v>269</v>
      </c>
      <c r="U22" s="2"/>
      <c r="V22" s="2"/>
    </row>
    <row r="23" spans="1:22" ht="14.25" customHeight="1">
      <c r="A23" s="19" t="s">
        <v>2188</v>
      </c>
      <c r="B23" s="19" t="s">
        <v>2189</v>
      </c>
      <c r="C23" s="19" t="s">
        <v>2190</v>
      </c>
      <c r="D23" s="19" t="s">
        <v>106</v>
      </c>
      <c r="E23" s="19" t="s">
        <v>96</v>
      </c>
      <c r="F23" s="19" t="s">
        <v>2191</v>
      </c>
      <c r="G23" s="19" t="s">
        <v>2046</v>
      </c>
      <c r="H23" s="19" t="s">
        <v>2192</v>
      </c>
      <c r="I23" s="19"/>
      <c r="J23" s="19"/>
      <c r="K23" s="19"/>
      <c r="L23" s="19"/>
      <c r="M23" s="19" t="s">
        <v>1566</v>
      </c>
      <c r="N23" s="19" t="s">
        <v>2058</v>
      </c>
      <c r="O23" s="19" t="s">
        <v>2193</v>
      </c>
      <c r="P23" s="19" t="s">
        <v>2050</v>
      </c>
      <c r="Q23" s="19" t="s">
        <v>2051</v>
      </c>
      <c r="R23" s="2" t="s">
        <v>2067</v>
      </c>
      <c r="S23" s="2"/>
      <c r="T23" s="2" t="s">
        <v>105</v>
      </c>
      <c r="U23" s="2"/>
      <c r="V23" s="2"/>
    </row>
    <row r="24" spans="1:22" ht="14.25" customHeight="1">
      <c r="A24" s="19" t="s">
        <v>2194</v>
      </c>
      <c r="B24" s="19" t="s">
        <v>2195</v>
      </c>
      <c r="C24" s="19" t="s">
        <v>2196</v>
      </c>
      <c r="D24" s="19" t="s">
        <v>158</v>
      </c>
      <c r="E24" s="19" t="s">
        <v>96</v>
      </c>
      <c r="F24" s="19" t="s">
        <v>2197</v>
      </c>
      <c r="G24" s="19" t="s">
        <v>2046</v>
      </c>
      <c r="H24" s="19" t="s">
        <v>2198</v>
      </c>
      <c r="I24" s="19"/>
      <c r="J24" s="19"/>
      <c r="K24" s="19"/>
      <c r="L24" s="19"/>
      <c r="M24" s="19" t="s">
        <v>1566</v>
      </c>
      <c r="N24" s="19" t="s">
        <v>2048</v>
      </c>
      <c r="O24" s="19" t="s">
        <v>2199</v>
      </c>
      <c r="P24" s="19" t="s">
        <v>2050</v>
      </c>
      <c r="Q24" s="19" t="s">
        <v>2051</v>
      </c>
      <c r="R24" s="2" t="s">
        <v>2200</v>
      </c>
      <c r="S24" s="2"/>
      <c r="T24" s="2" t="s">
        <v>157</v>
      </c>
      <c r="U24" s="2"/>
      <c r="V24" s="2"/>
    </row>
    <row r="25" spans="1:22" ht="14.25" customHeight="1">
      <c r="A25" s="19" t="s">
        <v>2201</v>
      </c>
      <c r="B25" s="19" t="s">
        <v>2195</v>
      </c>
      <c r="C25" s="19" t="s">
        <v>2202</v>
      </c>
      <c r="D25" s="19" t="s">
        <v>124</v>
      </c>
      <c r="E25" s="19" t="s">
        <v>96</v>
      </c>
      <c r="F25" s="19" t="s">
        <v>2203</v>
      </c>
      <c r="G25" s="19" t="s">
        <v>2046</v>
      </c>
      <c r="H25" s="19" t="s">
        <v>2204</v>
      </c>
      <c r="I25" s="19"/>
      <c r="J25" s="19"/>
      <c r="K25" s="19"/>
      <c r="L25" s="19"/>
      <c r="M25" s="19" t="s">
        <v>1566</v>
      </c>
      <c r="N25" s="19" t="s">
        <v>2058</v>
      </c>
      <c r="O25" s="19" t="s">
        <v>2093</v>
      </c>
      <c r="P25" s="19" t="s">
        <v>2205</v>
      </c>
      <c r="Q25" s="19" t="s">
        <v>2051</v>
      </c>
      <c r="R25" s="2" t="s">
        <v>2067</v>
      </c>
      <c r="S25" s="2"/>
      <c r="T25" s="2" t="s">
        <v>123</v>
      </c>
      <c r="U25" s="2" t="s">
        <v>2206</v>
      </c>
      <c r="V25" s="2"/>
    </row>
    <row r="26" spans="1:22" ht="14.25" customHeight="1">
      <c r="A26" s="19" t="s">
        <v>2207</v>
      </c>
      <c r="B26" s="19" t="s">
        <v>2208</v>
      </c>
      <c r="C26" s="19" t="s">
        <v>2209</v>
      </c>
      <c r="D26" s="19" t="s">
        <v>138</v>
      </c>
      <c r="E26" s="19" t="s">
        <v>96</v>
      </c>
      <c r="F26" s="19" t="s">
        <v>2210</v>
      </c>
      <c r="G26" s="19" t="s">
        <v>2046</v>
      </c>
      <c r="H26" s="19" t="s">
        <v>2211</v>
      </c>
      <c r="I26" s="19" t="s">
        <v>2212</v>
      </c>
      <c r="J26" s="19"/>
      <c r="K26" s="19"/>
      <c r="L26" s="19"/>
      <c r="M26" s="19" t="s">
        <v>59</v>
      </c>
      <c r="N26" s="19" t="s">
        <v>2058</v>
      </c>
      <c r="O26" s="19" t="s">
        <v>2101</v>
      </c>
      <c r="P26" s="19" t="s">
        <v>2213</v>
      </c>
      <c r="Q26" s="19" t="s">
        <v>2051</v>
      </c>
      <c r="R26" s="2"/>
      <c r="S26" s="2"/>
      <c r="T26" s="2" t="s">
        <v>137</v>
      </c>
      <c r="U26" s="2"/>
      <c r="V26" s="2"/>
    </row>
    <row r="27" spans="1:22" ht="14.25" customHeight="1">
      <c r="A27" s="19" t="s">
        <v>2214</v>
      </c>
      <c r="B27" s="19" t="s">
        <v>2208</v>
      </c>
      <c r="C27" s="19" t="s">
        <v>2215</v>
      </c>
      <c r="D27" s="19" t="s">
        <v>134</v>
      </c>
      <c r="E27" s="19" t="s">
        <v>96</v>
      </c>
      <c r="F27" s="19" t="s">
        <v>2216</v>
      </c>
      <c r="G27" s="19" t="s">
        <v>2046</v>
      </c>
      <c r="H27" s="19" t="s">
        <v>2217</v>
      </c>
      <c r="I27" s="19"/>
      <c r="J27" s="19"/>
      <c r="K27" s="19"/>
      <c r="L27" s="19"/>
      <c r="M27" s="19" t="s">
        <v>1566</v>
      </c>
      <c r="N27" s="19" t="s">
        <v>2058</v>
      </c>
      <c r="O27" s="19" t="s">
        <v>2218</v>
      </c>
      <c r="P27" s="19" t="s">
        <v>2219</v>
      </c>
      <c r="Q27" s="19" t="s">
        <v>2051</v>
      </c>
      <c r="R27" s="2" t="s">
        <v>2052</v>
      </c>
      <c r="S27" s="2"/>
      <c r="T27" s="2" t="s">
        <v>133</v>
      </c>
      <c r="U27" s="2"/>
      <c r="V27" s="2"/>
    </row>
    <row r="28" spans="1:22" ht="14.25" customHeight="1">
      <c r="A28" s="19" t="s">
        <v>2220</v>
      </c>
      <c r="B28" s="19" t="s">
        <v>2221</v>
      </c>
      <c r="C28" s="19" t="s">
        <v>2222</v>
      </c>
      <c r="D28" s="19" t="s">
        <v>106</v>
      </c>
      <c r="E28" s="19" t="s">
        <v>96</v>
      </c>
      <c r="F28" s="19" t="s">
        <v>2223</v>
      </c>
      <c r="G28" s="19" t="s">
        <v>2046</v>
      </c>
      <c r="H28" s="19" t="s">
        <v>2224</v>
      </c>
      <c r="I28" s="19"/>
      <c r="J28" s="19"/>
      <c r="K28" s="19"/>
      <c r="L28" s="19"/>
      <c r="M28" s="19" t="s">
        <v>1566</v>
      </c>
      <c r="N28" s="19" t="s">
        <v>2058</v>
      </c>
      <c r="O28" s="19" t="s">
        <v>2145</v>
      </c>
      <c r="P28" s="19" t="s">
        <v>2225</v>
      </c>
      <c r="Q28" s="19" t="s">
        <v>2051</v>
      </c>
      <c r="R28" s="2" t="s">
        <v>2067</v>
      </c>
      <c r="S28" s="2"/>
      <c r="T28" s="2" t="s">
        <v>105</v>
      </c>
      <c r="U28" s="2"/>
      <c r="V28" s="2"/>
    </row>
    <row r="29" spans="1:22" ht="14.25" customHeight="1">
      <c r="A29" s="19" t="s">
        <v>2226</v>
      </c>
      <c r="B29" s="19" t="s">
        <v>2227</v>
      </c>
      <c r="C29" s="19" t="s">
        <v>2228</v>
      </c>
      <c r="D29" s="19" t="s">
        <v>114</v>
      </c>
      <c r="E29" s="19" t="s">
        <v>96</v>
      </c>
      <c r="F29" s="19" t="s">
        <v>2229</v>
      </c>
      <c r="G29" s="19" t="s">
        <v>2046</v>
      </c>
      <c r="H29" s="19" t="s">
        <v>2230</v>
      </c>
      <c r="I29" s="19" t="s">
        <v>2231</v>
      </c>
      <c r="J29" s="19"/>
      <c r="K29" s="19"/>
      <c r="L29" s="19"/>
      <c r="M29" s="19" t="s">
        <v>1566</v>
      </c>
      <c r="N29" s="19" t="s">
        <v>2058</v>
      </c>
      <c r="O29" s="19" t="s">
        <v>2232</v>
      </c>
      <c r="P29" s="19" t="s">
        <v>2050</v>
      </c>
      <c r="Q29" s="19" t="s">
        <v>2051</v>
      </c>
      <c r="R29" s="2" t="s">
        <v>2067</v>
      </c>
      <c r="S29" s="2"/>
      <c r="T29" s="2" t="s">
        <v>113</v>
      </c>
      <c r="U29" s="2"/>
      <c r="V29" s="2"/>
    </row>
    <row r="30" spans="1:22" ht="14.25" customHeight="1">
      <c r="A30" s="19" t="s">
        <v>2233</v>
      </c>
      <c r="B30" s="19" t="s">
        <v>2234</v>
      </c>
      <c r="C30" s="19" t="s">
        <v>2235</v>
      </c>
      <c r="D30" s="19" t="s">
        <v>112</v>
      </c>
      <c r="E30" s="19" t="s">
        <v>96</v>
      </c>
      <c r="F30" s="19" t="s">
        <v>1915</v>
      </c>
      <c r="G30" s="19" t="s">
        <v>2046</v>
      </c>
      <c r="H30" s="19" t="s">
        <v>2236</v>
      </c>
      <c r="I30" s="19" t="s">
        <v>2237</v>
      </c>
      <c r="J30" s="19"/>
      <c r="K30" s="19"/>
      <c r="L30" s="19"/>
      <c r="M30" s="19" t="s">
        <v>1566</v>
      </c>
      <c r="N30" s="19" t="s">
        <v>2048</v>
      </c>
      <c r="O30" s="19" t="s">
        <v>2049</v>
      </c>
      <c r="P30" s="19" t="s">
        <v>2050</v>
      </c>
      <c r="Q30" s="19" t="s">
        <v>2051</v>
      </c>
      <c r="R30" s="2" t="s">
        <v>2052</v>
      </c>
      <c r="S30" s="2"/>
      <c r="T30" s="2" t="s">
        <v>111</v>
      </c>
      <c r="U30" s="2"/>
      <c r="V30" s="2"/>
    </row>
    <row r="31" spans="1:22" ht="14.25" customHeight="1">
      <c r="A31" s="19" t="s">
        <v>2238</v>
      </c>
      <c r="B31" s="19" t="s">
        <v>2239</v>
      </c>
      <c r="C31" s="19" t="s">
        <v>2240</v>
      </c>
      <c r="D31" s="19" t="s">
        <v>138</v>
      </c>
      <c r="E31" s="19" t="s">
        <v>96</v>
      </c>
      <c r="F31" s="19" t="s">
        <v>2241</v>
      </c>
      <c r="G31" s="19" t="s">
        <v>2046</v>
      </c>
      <c r="H31" s="19" t="s">
        <v>2242</v>
      </c>
      <c r="I31" s="19" t="s">
        <v>2243</v>
      </c>
      <c r="J31" s="19"/>
      <c r="K31" s="19"/>
      <c r="L31" s="19"/>
      <c r="M31" s="19" t="s">
        <v>1566</v>
      </c>
      <c r="N31" s="19" t="s">
        <v>2048</v>
      </c>
      <c r="O31" s="19" t="s">
        <v>2179</v>
      </c>
      <c r="P31" s="19" t="s">
        <v>2050</v>
      </c>
      <c r="Q31" s="19" t="s">
        <v>2051</v>
      </c>
      <c r="R31" s="2" t="s">
        <v>2067</v>
      </c>
      <c r="S31" s="2"/>
      <c r="T31" s="2" t="s">
        <v>137</v>
      </c>
      <c r="U31" s="2"/>
      <c r="V31" s="2"/>
    </row>
    <row r="32" spans="1:22" ht="14.25" customHeight="1">
      <c r="A32" s="19" t="s">
        <v>2244</v>
      </c>
      <c r="B32" s="19" t="s">
        <v>2245</v>
      </c>
      <c r="C32" s="19" t="s">
        <v>2246</v>
      </c>
      <c r="D32" s="19" t="s">
        <v>182</v>
      </c>
      <c r="E32" s="19" t="s">
        <v>96</v>
      </c>
      <c r="F32" s="19" t="s">
        <v>2112</v>
      </c>
      <c r="G32" s="19" t="s">
        <v>2046</v>
      </c>
      <c r="H32" s="19" t="s">
        <v>2247</v>
      </c>
      <c r="I32" s="19"/>
      <c r="J32" s="19"/>
      <c r="K32" s="19"/>
      <c r="L32" s="19"/>
      <c r="M32" s="19" t="s">
        <v>1566</v>
      </c>
      <c r="N32" s="19" t="s">
        <v>2058</v>
      </c>
      <c r="O32" s="19" t="s">
        <v>2093</v>
      </c>
      <c r="P32" s="19" t="s">
        <v>2066</v>
      </c>
      <c r="Q32" s="19" t="s">
        <v>2051</v>
      </c>
      <c r="R32" s="2" t="s">
        <v>2067</v>
      </c>
      <c r="S32" s="2"/>
      <c r="T32" s="2" t="s">
        <v>181</v>
      </c>
      <c r="U32" s="2"/>
      <c r="V32" s="2"/>
    </row>
    <row r="33" spans="1:22" ht="14.25" customHeight="1">
      <c r="A33" s="19" t="s">
        <v>2248</v>
      </c>
      <c r="B33" s="19" t="s">
        <v>2249</v>
      </c>
      <c r="C33" s="19" t="s">
        <v>2250</v>
      </c>
      <c r="D33" s="19" t="s">
        <v>138</v>
      </c>
      <c r="E33" s="19" t="s">
        <v>96</v>
      </c>
      <c r="F33" s="19" t="s">
        <v>2251</v>
      </c>
      <c r="G33" s="19" t="s">
        <v>2046</v>
      </c>
      <c r="H33" s="19" t="s">
        <v>2252</v>
      </c>
      <c r="I33" s="19"/>
      <c r="J33" s="19"/>
      <c r="K33" s="19"/>
      <c r="L33" s="19"/>
      <c r="M33" s="19" t="s">
        <v>1566</v>
      </c>
      <c r="N33" s="19" t="s">
        <v>2058</v>
      </c>
      <c r="O33" s="19" t="s">
        <v>2253</v>
      </c>
      <c r="P33" s="19" t="s">
        <v>2050</v>
      </c>
      <c r="Q33" s="19" t="s">
        <v>2051</v>
      </c>
      <c r="R33" s="2" t="s">
        <v>2052</v>
      </c>
      <c r="S33" s="2"/>
      <c r="T33" s="2" t="s">
        <v>137</v>
      </c>
      <c r="U33" s="2"/>
      <c r="V33" s="2"/>
    </row>
    <row r="34" spans="1:22" ht="14.25" customHeight="1">
      <c r="A34" s="19" t="s">
        <v>2254</v>
      </c>
      <c r="B34" s="19" t="s">
        <v>2255</v>
      </c>
      <c r="C34" s="19" t="s">
        <v>2256</v>
      </c>
      <c r="D34" s="19" t="s">
        <v>188</v>
      </c>
      <c r="E34" s="19" t="s">
        <v>96</v>
      </c>
      <c r="F34" s="19" t="s">
        <v>2257</v>
      </c>
      <c r="G34" s="19" t="s">
        <v>2046</v>
      </c>
      <c r="H34" s="19" t="s">
        <v>2258</v>
      </c>
      <c r="I34" s="19"/>
      <c r="J34" s="19"/>
      <c r="K34" s="19"/>
      <c r="L34" s="19"/>
      <c r="M34" s="19" t="s">
        <v>1566</v>
      </c>
      <c r="N34" s="19" t="s">
        <v>2058</v>
      </c>
      <c r="O34" s="19" t="s">
        <v>2259</v>
      </c>
      <c r="P34" s="19" t="s">
        <v>2066</v>
      </c>
      <c r="Q34" s="19" t="s">
        <v>2051</v>
      </c>
      <c r="R34" s="2" t="s">
        <v>2067</v>
      </c>
      <c r="S34" s="2"/>
      <c r="T34" s="2" t="s">
        <v>187</v>
      </c>
      <c r="U34" s="2"/>
      <c r="V34" s="2"/>
    </row>
    <row r="35" spans="1:22" ht="14.25" customHeight="1">
      <c r="A35" s="19" t="s">
        <v>2260</v>
      </c>
      <c r="B35" s="19" t="s">
        <v>2261</v>
      </c>
      <c r="C35" s="19" t="s">
        <v>2262</v>
      </c>
      <c r="D35" s="19" t="s">
        <v>126</v>
      </c>
      <c r="E35" s="19" t="s">
        <v>96</v>
      </c>
      <c r="F35" s="19" t="s">
        <v>2263</v>
      </c>
      <c r="G35" s="19" t="s">
        <v>2046</v>
      </c>
      <c r="H35" s="19" t="s">
        <v>2264</v>
      </c>
      <c r="I35" s="19"/>
      <c r="J35" s="19"/>
      <c r="K35" s="19"/>
      <c r="L35" s="19"/>
      <c r="M35" s="19" t="s">
        <v>1566</v>
      </c>
      <c r="N35" s="19" t="s">
        <v>2058</v>
      </c>
      <c r="O35" s="19" t="s">
        <v>2153</v>
      </c>
      <c r="P35" s="19" t="s">
        <v>2265</v>
      </c>
      <c r="Q35" s="19" t="s">
        <v>2051</v>
      </c>
      <c r="R35" s="2" t="s">
        <v>2052</v>
      </c>
      <c r="S35" s="2"/>
      <c r="T35" s="2" t="s">
        <v>125</v>
      </c>
      <c r="U35" s="2"/>
      <c r="V35" s="2"/>
    </row>
    <row r="36" spans="1:22" ht="14.25" customHeight="1">
      <c r="A36" s="19" t="s">
        <v>2266</v>
      </c>
      <c r="B36" s="19" t="s">
        <v>2267</v>
      </c>
      <c r="C36" s="19" t="s">
        <v>2268</v>
      </c>
      <c r="D36" s="19" t="s">
        <v>334</v>
      </c>
      <c r="E36" s="19" t="s">
        <v>96</v>
      </c>
      <c r="F36" s="19" t="s">
        <v>2269</v>
      </c>
      <c r="G36" s="19" t="s">
        <v>2046</v>
      </c>
      <c r="H36" s="19" t="s">
        <v>2270</v>
      </c>
      <c r="I36" s="19" t="s">
        <v>2271</v>
      </c>
      <c r="J36" s="19"/>
      <c r="K36" s="19"/>
      <c r="L36" s="19"/>
      <c r="M36" s="19" t="s">
        <v>1566</v>
      </c>
      <c r="N36" s="19" t="s">
        <v>2058</v>
      </c>
      <c r="O36" s="19" t="s">
        <v>2145</v>
      </c>
      <c r="P36" s="19" t="s">
        <v>2272</v>
      </c>
      <c r="Q36" s="19" t="s">
        <v>2051</v>
      </c>
      <c r="R36" s="2" t="s">
        <v>2067</v>
      </c>
      <c r="S36" s="2"/>
      <c r="T36" s="2" t="s">
        <v>333</v>
      </c>
      <c r="U36" s="2"/>
      <c r="V36" s="2"/>
    </row>
    <row r="37" spans="1:22" ht="14.25" customHeight="1">
      <c r="A37" s="19" t="s">
        <v>2273</v>
      </c>
      <c r="B37" s="19" t="s">
        <v>2267</v>
      </c>
      <c r="C37" s="19" t="s">
        <v>2274</v>
      </c>
      <c r="D37" s="19" t="s">
        <v>240</v>
      </c>
      <c r="E37" s="19" t="s">
        <v>96</v>
      </c>
      <c r="F37" s="19" t="s">
        <v>2101</v>
      </c>
      <c r="G37" s="19" t="s">
        <v>2046</v>
      </c>
      <c r="H37" s="19" t="s">
        <v>2275</v>
      </c>
      <c r="I37" s="19"/>
      <c r="J37" s="19"/>
      <c r="K37" s="19"/>
      <c r="L37" s="19"/>
      <c r="M37" s="19" t="s">
        <v>59</v>
      </c>
      <c r="N37" s="19" t="s">
        <v>2058</v>
      </c>
      <c r="O37" s="19" t="s">
        <v>2101</v>
      </c>
      <c r="P37" s="19" t="s">
        <v>2050</v>
      </c>
      <c r="Q37" s="19" t="s">
        <v>2051</v>
      </c>
      <c r="R37" s="2"/>
      <c r="S37" s="2"/>
      <c r="T37" s="2" t="s">
        <v>239</v>
      </c>
      <c r="U37" s="2"/>
      <c r="V37" s="2"/>
    </row>
    <row r="38" spans="1:22" ht="14.25" customHeight="1">
      <c r="A38" s="19" t="s">
        <v>2276</v>
      </c>
      <c r="B38" s="19" t="s">
        <v>2267</v>
      </c>
      <c r="C38" s="19" t="s">
        <v>2277</v>
      </c>
      <c r="D38" s="19" t="s">
        <v>389</v>
      </c>
      <c r="E38" s="19" t="s">
        <v>96</v>
      </c>
      <c r="F38" s="19" t="s">
        <v>2278</v>
      </c>
      <c r="G38" s="19" t="s">
        <v>2046</v>
      </c>
      <c r="H38" s="19" t="s">
        <v>2279</v>
      </c>
      <c r="I38" s="19"/>
      <c r="J38" s="19"/>
      <c r="K38" s="19"/>
      <c r="L38" s="19"/>
      <c r="M38" s="19" t="s">
        <v>60</v>
      </c>
      <c r="N38" s="19" t="s">
        <v>2058</v>
      </c>
      <c r="O38" s="19" t="s">
        <v>2186</v>
      </c>
      <c r="P38" s="19" t="s">
        <v>2280</v>
      </c>
      <c r="Q38" s="19" t="s">
        <v>2051</v>
      </c>
      <c r="R38" s="2"/>
      <c r="S38" s="2"/>
      <c r="T38" s="2" t="s">
        <v>388</v>
      </c>
      <c r="U38" s="2"/>
      <c r="V38" s="2"/>
    </row>
    <row r="39" spans="1:22" ht="14.25" customHeight="1">
      <c r="A39" s="19" t="s">
        <v>2281</v>
      </c>
      <c r="B39" s="19" t="s">
        <v>2282</v>
      </c>
      <c r="C39" s="19" t="s">
        <v>2283</v>
      </c>
      <c r="D39" s="19" t="s">
        <v>128</v>
      </c>
      <c r="E39" s="19" t="s">
        <v>96</v>
      </c>
      <c r="F39" s="19" t="s">
        <v>2284</v>
      </c>
      <c r="G39" s="19" t="s">
        <v>2046</v>
      </c>
      <c r="H39" s="19" t="s">
        <v>2285</v>
      </c>
      <c r="I39" s="19" t="s">
        <v>2286</v>
      </c>
      <c r="J39" s="19"/>
      <c r="K39" s="19"/>
      <c r="L39" s="19" t="s">
        <v>2287</v>
      </c>
      <c r="M39" s="19" t="s">
        <v>1566</v>
      </c>
      <c r="N39" s="19" t="s">
        <v>2058</v>
      </c>
      <c r="O39" s="19" t="s">
        <v>2288</v>
      </c>
      <c r="P39" s="19" t="s">
        <v>2289</v>
      </c>
      <c r="Q39" s="19" t="s">
        <v>2051</v>
      </c>
      <c r="R39" s="2" t="s">
        <v>2067</v>
      </c>
      <c r="S39" s="2"/>
      <c r="T39" s="2" t="s">
        <v>127</v>
      </c>
      <c r="U39" s="2"/>
      <c r="V39" s="2"/>
    </row>
    <row r="40" spans="1:22" ht="14.25" customHeight="1">
      <c r="A40" s="19" t="s">
        <v>2290</v>
      </c>
      <c r="B40" s="19" t="s">
        <v>2291</v>
      </c>
      <c r="C40" s="19" t="s">
        <v>2292</v>
      </c>
      <c r="D40" s="19" t="s">
        <v>124</v>
      </c>
      <c r="E40" s="19" t="s">
        <v>96</v>
      </c>
      <c r="F40" s="19" t="s">
        <v>2293</v>
      </c>
      <c r="G40" s="19" t="s">
        <v>2046</v>
      </c>
      <c r="H40" s="19" t="s">
        <v>2294</v>
      </c>
      <c r="I40" s="19"/>
      <c r="J40" s="19"/>
      <c r="K40" s="19"/>
      <c r="L40" s="19"/>
      <c r="M40" s="19" t="s">
        <v>1566</v>
      </c>
      <c r="N40" s="19" t="s">
        <v>2048</v>
      </c>
      <c r="O40" s="19" t="s">
        <v>2179</v>
      </c>
      <c r="P40" s="19" t="s">
        <v>2295</v>
      </c>
      <c r="Q40" s="19" t="s">
        <v>2051</v>
      </c>
      <c r="R40" s="2" t="s">
        <v>2067</v>
      </c>
      <c r="S40" s="2"/>
      <c r="T40" s="2" t="s">
        <v>123</v>
      </c>
      <c r="U40" s="2"/>
      <c r="V40" s="2"/>
    </row>
    <row r="41" spans="1:22" ht="14.25" customHeight="1">
      <c r="A41" s="19" t="s">
        <v>2296</v>
      </c>
      <c r="B41" s="19" t="s">
        <v>2297</v>
      </c>
      <c r="C41" s="19" t="s">
        <v>2298</v>
      </c>
      <c r="D41" s="19" t="s">
        <v>180</v>
      </c>
      <c r="E41" s="19" t="s">
        <v>96</v>
      </c>
      <c r="F41" s="19" t="s">
        <v>2299</v>
      </c>
      <c r="G41" s="19" t="s">
        <v>2046</v>
      </c>
      <c r="H41" s="19" t="s">
        <v>2300</v>
      </c>
      <c r="I41" s="19"/>
      <c r="J41" s="19"/>
      <c r="K41" s="19"/>
      <c r="L41" s="19"/>
      <c r="M41" s="19" t="s">
        <v>59</v>
      </c>
      <c r="N41" s="19" t="s">
        <v>2048</v>
      </c>
      <c r="O41" s="19" t="s">
        <v>2301</v>
      </c>
      <c r="P41" s="19" t="s">
        <v>2050</v>
      </c>
      <c r="Q41" s="19" t="s">
        <v>2051</v>
      </c>
      <c r="R41" s="2"/>
      <c r="S41" s="2"/>
      <c r="T41" s="2" t="s">
        <v>179</v>
      </c>
      <c r="U41" s="2"/>
      <c r="V41" s="2"/>
    </row>
    <row r="42" spans="1:22" ht="14.25" customHeight="1">
      <c r="A42" s="19" t="s">
        <v>2302</v>
      </c>
      <c r="B42" s="19" t="s">
        <v>2297</v>
      </c>
      <c r="C42" s="19" t="s">
        <v>2303</v>
      </c>
      <c r="D42" s="19" t="s">
        <v>154</v>
      </c>
      <c r="E42" s="19" t="s">
        <v>96</v>
      </c>
      <c r="F42" s="19" t="s">
        <v>2304</v>
      </c>
      <c r="G42" s="19" t="s">
        <v>2046</v>
      </c>
      <c r="H42" s="19" t="s">
        <v>2305</v>
      </c>
      <c r="I42" s="19"/>
      <c r="J42" s="19"/>
      <c r="K42" s="19"/>
      <c r="L42" s="19"/>
      <c r="M42" s="19" t="s">
        <v>1566</v>
      </c>
      <c r="N42" s="19" t="s">
        <v>2048</v>
      </c>
      <c r="O42" s="19" t="s">
        <v>2179</v>
      </c>
      <c r="P42" s="19" t="s">
        <v>2050</v>
      </c>
      <c r="Q42" s="19" t="s">
        <v>2051</v>
      </c>
      <c r="R42" s="2" t="s">
        <v>2067</v>
      </c>
      <c r="S42" s="2"/>
      <c r="T42" s="2" t="s">
        <v>153</v>
      </c>
      <c r="U42" s="2"/>
      <c r="V42" s="2"/>
    </row>
    <row r="43" spans="1:22" ht="14.25" customHeight="1">
      <c r="A43" s="19" t="s">
        <v>2306</v>
      </c>
      <c r="B43" s="19" t="s">
        <v>2297</v>
      </c>
      <c r="C43" s="19" t="s">
        <v>2307</v>
      </c>
      <c r="D43" s="19" t="s">
        <v>180</v>
      </c>
      <c r="E43" s="19" t="s">
        <v>96</v>
      </c>
      <c r="F43" s="19" t="s">
        <v>2308</v>
      </c>
      <c r="G43" s="19" t="s">
        <v>2046</v>
      </c>
      <c r="H43" s="19" t="s">
        <v>2309</v>
      </c>
      <c r="I43" s="19"/>
      <c r="J43" s="19"/>
      <c r="K43" s="19"/>
      <c r="L43" s="19"/>
      <c r="M43" s="19" t="s">
        <v>1566</v>
      </c>
      <c r="N43" s="19" t="s">
        <v>2058</v>
      </c>
      <c r="O43" s="19" t="s">
        <v>2078</v>
      </c>
      <c r="P43" s="19" t="s">
        <v>2050</v>
      </c>
      <c r="Q43" s="19" t="s">
        <v>2051</v>
      </c>
      <c r="R43" s="2" t="s">
        <v>2067</v>
      </c>
      <c r="S43" s="2"/>
      <c r="T43" s="2" t="s">
        <v>179</v>
      </c>
      <c r="U43" s="2"/>
      <c r="V43" s="2"/>
    </row>
    <row r="44" spans="1:22" ht="14.25" customHeight="1">
      <c r="A44" s="19" t="s">
        <v>2310</v>
      </c>
      <c r="B44" s="19" t="s">
        <v>2311</v>
      </c>
      <c r="C44" s="19" t="s">
        <v>2312</v>
      </c>
      <c r="D44" s="19" t="s">
        <v>306</v>
      </c>
      <c r="E44" s="19" t="s">
        <v>96</v>
      </c>
      <c r="F44" s="19" t="s">
        <v>2313</v>
      </c>
      <c r="G44" s="19" t="s">
        <v>2046</v>
      </c>
      <c r="H44" s="19" t="s">
        <v>2314</v>
      </c>
      <c r="I44" s="19"/>
      <c r="J44" s="19" t="s">
        <v>2315</v>
      </c>
      <c r="K44" s="19"/>
      <c r="L44" s="19"/>
      <c r="M44" s="19" t="s">
        <v>60</v>
      </c>
      <c r="N44" s="19" t="s">
        <v>2058</v>
      </c>
      <c r="O44" s="19" t="s">
        <v>2316</v>
      </c>
      <c r="P44" s="19" t="s">
        <v>2317</v>
      </c>
      <c r="Q44" s="19" t="s">
        <v>2051</v>
      </c>
      <c r="R44" s="2"/>
      <c r="S44" s="2"/>
      <c r="T44" s="2" t="s">
        <v>305</v>
      </c>
      <c r="U44" s="2"/>
      <c r="V44" s="2"/>
    </row>
    <row r="45" spans="1:22" ht="14.25" customHeight="1">
      <c r="A45" s="19" t="s">
        <v>2318</v>
      </c>
      <c r="B45" s="19" t="s">
        <v>2311</v>
      </c>
      <c r="C45" s="19" t="s">
        <v>2319</v>
      </c>
      <c r="D45" s="19" t="s">
        <v>254</v>
      </c>
      <c r="E45" s="19" t="s">
        <v>96</v>
      </c>
      <c r="F45" s="19" t="s">
        <v>2320</v>
      </c>
      <c r="G45" s="19" t="s">
        <v>2046</v>
      </c>
      <c r="H45" s="19" t="s">
        <v>2321</v>
      </c>
      <c r="I45" s="19"/>
      <c r="J45" s="19"/>
      <c r="K45" s="19"/>
      <c r="L45" s="19"/>
      <c r="M45" s="19" t="s">
        <v>59</v>
      </c>
      <c r="N45" s="19" t="s">
        <v>2058</v>
      </c>
      <c r="O45" s="19" t="s">
        <v>2322</v>
      </c>
      <c r="P45" s="19" t="s">
        <v>2323</v>
      </c>
      <c r="Q45" s="19" t="s">
        <v>2051</v>
      </c>
      <c r="R45" s="2"/>
      <c r="S45" s="2"/>
      <c r="T45" s="2" t="s">
        <v>253</v>
      </c>
      <c r="U45" s="2"/>
      <c r="V45" s="2"/>
    </row>
    <row r="46" spans="1:22" ht="14.25" customHeight="1">
      <c r="A46" s="19" t="s">
        <v>2324</v>
      </c>
      <c r="B46" s="19" t="s">
        <v>2311</v>
      </c>
      <c r="C46" s="19" t="s">
        <v>2325</v>
      </c>
      <c r="D46" s="19" t="s">
        <v>385</v>
      </c>
      <c r="E46" s="19" t="s">
        <v>96</v>
      </c>
      <c r="F46" s="19" t="s">
        <v>2326</v>
      </c>
      <c r="G46" s="19" t="s">
        <v>2046</v>
      </c>
      <c r="H46" s="19" t="s">
        <v>2327</v>
      </c>
      <c r="I46" s="19" t="s">
        <v>2328</v>
      </c>
      <c r="J46" s="19"/>
      <c r="K46" s="19"/>
      <c r="L46" s="19"/>
      <c r="M46" s="19" t="s">
        <v>1566</v>
      </c>
      <c r="N46" s="19" t="s">
        <v>2058</v>
      </c>
      <c r="O46" s="19" t="s">
        <v>2193</v>
      </c>
      <c r="P46" s="19" t="s">
        <v>2050</v>
      </c>
      <c r="Q46" s="19" t="s">
        <v>2051</v>
      </c>
      <c r="R46" s="2" t="s">
        <v>2067</v>
      </c>
      <c r="S46" s="2"/>
      <c r="T46" s="2" t="s">
        <v>384</v>
      </c>
      <c r="U46" s="2"/>
      <c r="V46" s="2"/>
    </row>
    <row r="47" spans="1:22" ht="14.25" customHeight="1">
      <c r="A47" s="19" t="s">
        <v>2329</v>
      </c>
      <c r="B47" s="19" t="s">
        <v>2330</v>
      </c>
      <c r="C47" s="19" t="s">
        <v>2331</v>
      </c>
      <c r="D47" s="19" t="s">
        <v>138</v>
      </c>
      <c r="E47" s="19" t="s">
        <v>96</v>
      </c>
      <c r="F47" s="19" t="s">
        <v>2332</v>
      </c>
      <c r="G47" s="19" t="s">
        <v>2046</v>
      </c>
      <c r="H47" s="19" t="s">
        <v>2333</v>
      </c>
      <c r="I47" s="19" t="s">
        <v>2334</v>
      </c>
      <c r="J47" s="19"/>
      <c r="K47" s="19"/>
      <c r="L47" s="19"/>
      <c r="M47" s="19" t="s">
        <v>1566</v>
      </c>
      <c r="N47" s="19" t="s">
        <v>2058</v>
      </c>
      <c r="O47" s="19" t="s">
        <v>2120</v>
      </c>
      <c r="P47" s="19" t="s">
        <v>2050</v>
      </c>
      <c r="Q47" s="19" t="s">
        <v>2051</v>
      </c>
      <c r="R47" s="2" t="s">
        <v>2052</v>
      </c>
      <c r="S47" s="2"/>
      <c r="T47" s="2" t="s">
        <v>137</v>
      </c>
      <c r="U47" s="2"/>
      <c r="V47" s="2"/>
    </row>
    <row r="48" spans="1:22" ht="14.25" customHeight="1">
      <c r="A48" s="19" t="s">
        <v>2335</v>
      </c>
      <c r="B48" s="19" t="s">
        <v>2330</v>
      </c>
      <c r="C48" s="19" t="s">
        <v>2336</v>
      </c>
      <c r="D48" s="19" t="s">
        <v>106</v>
      </c>
      <c r="E48" s="19" t="s">
        <v>96</v>
      </c>
      <c r="F48" s="19" t="s">
        <v>2090</v>
      </c>
      <c r="G48" s="19" t="s">
        <v>2046</v>
      </c>
      <c r="H48" s="19" t="s">
        <v>2337</v>
      </c>
      <c r="I48" s="19"/>
      <c r="J48" s="19"/>
      <c r="K48" s="19"/>
      <c r="L48" s="19"/>
      <c r="M48" s="19" t="s">
        <v>1566</v>
      </c>
      <c r="N48" s="19" t="s">
        <v>2058</v>
      </c>
      <c r="O48" s="19" t="s">
        <v>2093</v>
      </c>
      <c r="P48" s="19" t="s">
        <v>2146</v>
      </c>
      <c r="Q48" s="19" t="s">
        <v>2051</v>
      </c>
      <c r="R48" s="2" t="s">
        <v>2067</v>
      </c>
      <c r="S48" s="2"/>
      <c r="T48" s="2" t="s">
        <v>105</v>
      </c>
      <c r="U48" s="2"/>
      <c r="V48" s="2"/>
    </row>
    <row r="49" spans="1:22" ht="14.25" customHeight="1">
      <c r="A49" s="19" t="s">
        <v>2338</v>
      </c>
      <c r="B49" s="19" t="s">
        <v>2330</v>
      </c>
      <c r="C49" s="19" t="s">
        <v>2339</v>
      </c>
      <c r="D49" s="19" t="s">
        <v>248</v>
      </c>
      <c r="E49" s="19" t="s">
        <v>96</v>
      </c>
      <c r="F49" s="19" t="s">
        <v>2340</v>
      </c>
      <c r="G49" s="19" t="s">
        <v>2046</v>
      </c>
      <c r="H49" s="19" t="s">
        <v>2341</v>
      </c>
      <c r="I49" s="19"/>
      <c r="J49" s="19"/>
      <c r="K49" s="19"/>
      <c r="L49" s="19"/>
      <c r="M49" s="19" t="s">
        <v>60</v>
      </c>
      <c r="N49" s="19" t="s">
        <v>2058</v>
      </c>
      <c r="O49" s="19" t="s">
        <v>2186</v>
      </c>
      <c r="P49" s="19" t="s">
        <v>2108</v>
      </c>
      <c r="Q49" s="19" t="s">
        <v>2051</v>
      </c>
      <c r="R49" s="2"/>
      <c r="S49" s="2"/>
      <c r="T49" s="2" t="s">
        <v>247</v>
      </c>
      <c r="U49" s="2"/>
      <c r="V49" s="2"/>
    </row>
    <row r="50" spans="1:22" ht="14.25" customHeight="1">
      <c r="A50" s="19" t="s">
        <v>2342</v>
      </c>
      <c r="B50" s="19" t="s">
        <v>2311</v>
      </c>
      <c r="C50" s="19" t="s">
        <v>2343</v>
      </c>
      <c r="D50" s="19" t="s">
        <v>482</v>
      </c>
      <c r="E50" s="19" t="s">
        <v>96</v>
      </c>
      <c r="F50" s="19" t="s">
        <v>2344</v>
      </c>
      <c r="G50" s="19" t="s">
        <v>2046</v>
      </c>
      <c r="H50" s="19" t="s">
        <v>2345</v>
      </c>
      <c r="I50" s="19"/>
      <c r="J50" s="19"/>
      <c r="K50" s="19"/>
      <c r="L50" s="19"/>
      <c r="M50" s="19" t="s">
        <v>60</v>
      </c>
      <c r="N50" s="19" t="s">
        <v>2058</v>
      </c>
      <c r="O50" s="19" t="s">
        <v>2107</v>
      </c>
      <c r="P50" s="19" t="s">
        <v>2346</v>
      </c>
      <c r="Q50" s="19" t="s">
        <v>2051</v>
      </c>
      <c r="R50" s="2"/>
      <c r="S50" s="2"/>
      <c r="T50" s="2" t="s">
        <v>481</v>
      </c>
      <c r="U50" s="2"/>
      <c r="V50" s="2"/>
    </row>
    <row r="51" spans="1:22" ht="14.25" customHeight="1">
      <c r="A51" s="19" t="s">
        <v>2347</v>
      </c>
      <c r="B51" s="19" t="s">
        <v>2311</v>
      </c>
      <c r="C51" s="19" t="s">
        <v>2348</v>
      </c>
      <c r="D51" s="19" t="s">
        <v>114</v>
      </c>
      <c r="E51" s="19" t="s">
        <v>96</v>
      </c>
      <c r="F51" s="19" t="s">
        <v>2349</v>
      </c>
      <c r="G51" s="19" t="s">
        <v>2046</v>
      </c>
      <c r="H51" s="19" t="s">
        <v>2350</v>
      </c>
      <c r="I51" s="19" t="s">
        <v>2351</v>
      </c>
      <c r="J51" s="19"/>
      <c r="K51" s="19"/>
      <c r="L51" s="19"/>
      <c r="M51" s="19" t="s">
        <v>60</v>
      </c>
      <c r="N51" s="19" t="s">
        <v>2058</v>
      </c>
      <c r="O51" s="19" t="s">
        <v>2352</v>
      </c>
      <c r="P51" s="19" t="s">
        <v>2050</v>
      </c>
      <c r="Q51" s="19" t="s">
        <v>2051</v>
      </c>
      <c r="R51" s="2"/>
      <c r="S51" s="2"/>
      <c r="T51" s="2" t="s">
        <v>113</v>
      </c>
      <c r="U51" s="2"/>
      <c r="V51" s="2"/>
    </row>
    <row r="52" spans="1:22" ht="14.25" customHeight="1">
      <c r="A52" s="19" t="s">
        <v>2353</v>
      </c>
      <c r="B52" s="19" t="s">
        <v>2354</v>
      </c>
      <c r="C52" s="19" t="s">
        <v>2355</v>
      </c>
      <c r="D52" s="19" t="s">
        <v>150</v>
      </c>
      <c r="E52" s="19" t="s">
        <v>96</v>
      </c>
      <c r="F52" s="19" t="s">
        <v>2356</v>
      </c>
      <c r="G52" s="19" t="s">
        <v>2046</v>
      </c>
      <c r="H52" s="19" t="s">
        <v>2357</v>
      </c>
      <c r="I52" s="19" t="s">
        <v>2358</v>
      </c>
      <c r="J52" s="19"/>
      <c r="K52" s="19"/>
      <c r="L52" s="19"/>
      <c r="M52" s="19" t="s">
        <v>60</v>
      </c>
      <c r="N52" s="19" t="s">
        <v>2058</v>
      </c>
      <c r="O52" s="19" t="s">
        <v>2186</v>
      </c>
      <c r="P52" s="19" t="s">
        <v>2359</v>
      </c>
      <c r="Q52" s="19" t="s">
        <v>2051</v>
      </c>
      <c r="R52" s="2"/>
      <c r="S52" s="2"/>
      <c r="T52" s="2" t="s">
        <v>149</v>
      </c>
      <c r="U52" s="2" t="s">
        <v>2360</v>
      </c>
      <c r="V52" s="2"/>
    </row>
    <row r="53" spans="1:22" ht="14.25" customHeight="1">
      <c r="A53" s="19" t="s">
        <v>2361</v>
      </c>
      <c r="B53" s="19" t="s">
        <v>2354</v>
      </c>
      <c r="C53" s="19" t="s">
        <v>2362</v>
      </c>
      <c r="D53" s="19" t="s">
        <v>138</v>
      </c>
      <c r="E53" s="19" t="s">
        <v>96</v>
      </c>
      <c r="F53" s="19" t="s">
        <v>2363</v>
      </c>
      <c r="G53" s="19" t="s">
        <v>2046</v>
      </c>
      <c r="H53" s="19" t="s">
        <v>2364</v>
      </c>
      <c r="I53" s="19" t="s">
        <v>2365</v>
      </c>
      <c r="J53" s="19"/>
      <c r="K53" s="19"/>
      <c r="L53" s="19"/>
      <c r="M53" s="19" t="s">
        <v>1566</v>
      </c>
      <c r="N53" s="19" t="s">
        <v>2058</v>
      </c>
      <c r="O53" s="19" t="s">
        <v>2366</v>
      </c>
      <c r="P53" s="19" t="s">
        <v>2367</v>
      </c>
      <c r="Q53" s="19" t="s">
        <v>2051</v>
      </c>
      <c r="R53" s="2" t="s">
        <v>2067</v>
      </c>
      <c r="S53" s="2"/>
      <c r="T53" s="2" t="s">
        <v>137</v>
      </c>
      <c r="U53" s="2"/>
      <c r="V53" s="2"/>
    </row>
    <row r="54" spans="1:22" ht="14.25" customHeight="1">
      <c r="A54" s="19" t="s">
        <v>2368</v>
      </c>
      <c r="B54" s="19" t="s">
        <v>2354</v>
      </c>
      <c r="C54" s="19" t="s">
        <v>2369</v>
      </c>
      <c r="D54" s="19" t="s">
        <v>403</v>
      </c>
      <c r="E54" s="19" t="s">
        <v>96</v>
      </c>
      <c r="F54" s="19" t="s">
        <v>2370</v>
      </c>
      <c r="G54" s="19" t="s">
        <v>2046</v>
      </c>
      <c r="H54" s="19" t="s">
        <v>2371</v>
      </c>
      <c r="I54" s="19"/>
      <c r="J54" s="19"/>
      <c r="K54" s="19"/>
      <c r="L54" s="19"/>
      <c r="M54" s="19" t="s">
        <v>1566</v>
      </c>
      <c r="N54" s="19" t="s">
        <v>2058</v>
      </c>
      <c r="O54" s="19" t="s">
        <v>2078</v>
      </c>
      <c r="P54" s="19" t="s">
        <v>2372</v>
      </c>
      <c r="Q54" s="19" t="s">
        <v>2051</v>
      </c>
      <c r="R54" s="2" t="s">
        <v>2067</v>
      </c>
      <c r="S54" s="2"/>
      <c r="T54" s="2" t="s">
        <v>402</v>
      </c>
      <c r="U54" s="2"/>
      <c r="V54" s="2"/>
    </row>
    <row r="55" spans="1:22" ht="14.25" customHeight="1">
      <c r="A55" s="19" t="s">
        <v>2373</v>
      </c>
      <c r="B55" s="19" t="s">
        <v>2311</v>
      </c>
      <c r="C55" s="19" t="s">
        <v>2374</v>
      </c>
      <c r="D55" s="19" t="s">
        <v>300</v>
      </c>
      <c r="E55" s="19" t="s">
        <v>96</v>
      </c>
      <c r="F55" s="19" t="s">
        <v>2375</v>
      </c>
      <c r="G55" s="19" t="s">
        <v>2046</v>
      </c>
      <c r="H55" s="19" t="s">
        <v>2376</v>
      </c>
      <c r="I55" s="19"/>
      <c r="J55" s="19"/>
      <c r="K55" s="19"/>
      <c r="L55" s="19"/>
      <c r="M55" s="19" t="s">
        <v>1566</v>
      </c>
      <c r="N55" s="19" t="s">
        <v>2058</v>
      </c>
      <c r="O55" s="19" t="s">
        <v>2059</v>
      </c>
      <c r="P55" s="19" t="s">
        <v>2377</v>
      </c>
      <c r="Q55" s="19" t="s">
        <v>2051</v>
      </c>
      <c r="R55" s="2" t="s">
        <v>2067</v>
      </c>
      <c r="S55" s="2"/>
      <c r="T55" s="2" t="s">
        <v>299</v>
      </c>
      <c r="U55" s="2"/>
      <c r="V55" s="2"/>
    </row>
    <row r="56" spans="1:22" ht="14.25" customHeight="1">
      <c r="A56" s="19" t="s">
        <v>2378</v>
      </c>
      <c r="B56" s="19" t="s">
        <v>2379</v>
      </c>
      <c r="C56" s="19" t="s">
        <v>2380</v>
      </c>
      <c r="D56" s="19" t="s">
        <v>240</v>
      </c>
      <c r="E56" s="19" t="s">
        <v>96</v>
      </c>
      <c r="F56" s="19" t="s">
        <v>2381</v>
      </c>
      <c r="G56" s="19" t="s">
        <v>2046</v>
      </c>
      <c r="H56" s="19" t="s">
        <v>2382</v>
      </c>
      <c r="I56" s="19"/>
      <c r="J56" s="19"/>
      <c r="K56" s="19"/>
      <c r="L56" s="19"/>
      <c r="M56" s="19" t="s">
        <v>1566</v>
      </c>
      <c r="N56" s="19" t="s">
        <v>2058</v>
      </c>
      <c r="O56" s="19" t="s">
        <v>2383</v>
      </c>
      <c r="P56" s="19" t="s">
        <v>2384</v>
      </c>
      <c r="Q56" s="19" t="s">
        <v>2051</v>
      </c>
      <c r="R56" s="2" t="s">
        <v>2067</v>
      </c>
      <c r="S56" s="2"/>
      <c r="T56" s="2" t="s">
        <v>239</v>
      </c>
      <c r="U56" s="2"/>
      <c r="V56" s="2"/>
    </row>
    <row r="57" spans="1:22" ht="14.25" customHeight="1">
      <c r="A57" s="19" t="s">
        <v>2385</v>
      </c>
      <c r="B57" s="19" t="s">
        <v>2379</v>
      </c>
      <c r="C57" s="19" t="s">
        <v>2386</v>
      </c>
      <c r="D57" s="19" t="s">
        <v>1663</v>
      </c>
      <c r="E57" s="19" t="s">
        <v>96</v>
      </c>
      <c r="F57" s="19" t="s">
        <v>2210</v>
      </c>
      <c r="G57" s="19" t="s">
        <v>2091</v>
      </c>
      <c r="H57" s="19" t="s">
        <v>2387</v>
      </c>
      <c r="I57" s="19"/>
      <c r="J57" s="19"/>
      <c r="K57" s="19"/>
      <c r="L57" s="19"/>
      <c r="M57" s="19" t="s">
        <v>59</v>
      </c>
      <c r="N57" s="19" t="s">
        <v>2058</v>
      </c>
      <c r="O57" s="19" t="s">
        <v>2101</v>
      </c>
      <c r="P57" s="19" t="s">
        <v>2094</v>
      </c>
      <c r="Q57" s="19" t="s">
        <v>2051</v>
      </c>
      <c r="R57" s="2"/>
      <c r="S57" s="2"/>
      <c r="T57" s="2" t="s">
        <v>2095</v>
      </c>
      <c r="U57" s="2"/>
      <c r="V57" s="2"/>
    </row>
    <row r="58" spans="1:22" ht="14.25" customHeight="1">
      <c r="A58" s="19" t="s">
        <v>2388</v>
      </c>
      <c r="B58" s="19" t="s">
        <v>2389</v>
      </c>
      <c r="C58" s="19" t="s">
        <v>2390</v>
      </c>
      <c r="D58" s="19" t="s">
        <v>403</v>
      </c>
      <c r="E58" s="19" t="s">
        <v>96</v>
      </c>
      <c r="F58" s="19" t="s">
        <v>2391</v>
      </c>
      <c r="G58" s="19" t="s">
        <v>2046</v>
      </c>
      <c r="H58" s="19" t="s">
        <v>2392</v>
      </c>
      <c r="I58" s="19"/>
      <c r="J58" s="19"/>
      <c r="K58" s="19"/>
      <c r="L58" s="19"/>
      <c r="M58" s="19" t="s">
        <v>1566</v>
      </c>
      <c r="N58" s="19" t="s">
        <v>2058</v>
      </c>
      <c r="O58" s="19" t="s">
        <v>2093</v>
      </c>
      <c r="P58" s="19" t="s">
        <v>2393</v>
      </c>
      <c r="Q58" s="19" t="s">
        <v>2051</v>
      </c>
      <c r="R58" s="2" t="s">
        <v>2067</v>
      </c>
      <c r="S58" s="2"/>
      <c r="T58" s="2" t="s">
        <v>402</v>
      </c>
      <c r="U58" s="2"/>
      <c r="V58" s="2"/>
    </row>
    <row r="59" spans="1:22" ht="14.25" customHeight="1">
      <c r="A59" s="19" t="s">
        <v>2394</v>
      </c>
      <c r="B59" s="19" t="s">
        <v>2311</v>
      </c>
      <c r="C59" s="19" t="s">
        <v>2395</v>
      </c>
      <c r="D59" s="19" t="s">
        <v>246</v>
      </c>
      <c r="E59" s="19" t="s">
        <v>96</v>
      </c>
      <c r="F59" s="19" t="s">
        <v>2396</v>
      </c>
      <c r="G59" s="19" t="s">
        <v>2046</v>
      </c>
      <c r="H59" s="19" t="s">
        <v>2397</v>
      </c>
      <c r="I59" s="19"/>
      <c r="J59" s="19"/>
      <c r="K59" s="19"/>
      <c r="L59" s="19"/>
      <c r="M59" s="19" t="s">
        <v>1566</v>
      </c>
      <c r="N59" s="19" t="s">
        <v>2048</v>
      </c>
      <c r="O59" s="19" t="s">
        <v>2179</v>
      </c>
      <c r="P59" s="19" t="s">
        <v>2398</v>
      </c>
      <c r="Q59" s="19" t="s">
        <v>2051</v>
      </c>
      <c r="R59" s="2" t="s">
        <v>2067</v>
      </c>
      <c r="S59" s="2"/>
      <c r="T59" s="2" t="s">
        <v>245</v>
      </c>
      <c r="U59" s="2"/>
      <c r="V59" s="2"/>
    </row>
    <row r="60" spans="1:22" ht="14.25" customHeight="1">
      <c r="A60" s="19" t="s">
        <v>2399</v>
      </c>
      <c r="B60" s="19" t="s">
        <v>2400</v>
      </c>
      <c r="C60" s="19" t="s">
        <v>2401</v>
      </c>
      <c r="D60" s="19" t="s">
        <v>2402</v>
      </c>
      <c r="E60" s="19" t="s">
        <v>96</v>
      </c>
      <c r="F60" s="19" t="s">
        <v>2403</v>
      </c>
      <c r="G60" s="19" t="s">
        <v>2404</v>
      </c>
      <c r="H60" s="19" t="s">
        <v>2405</v>
      </c>
      <c r="I60" s="19" t="s">
        <v>2406</v>
      </c>
      <c r="J60" s="19"/>
      <c r="K60" s="19"/>
      <c r="L60" s="19" t="s">
        <v>2407</v>
      </c>
      <c r="M60" s="19" t="s">
        <v>59</v>
      </c>
      <c r="N60" s="19" t="s">
        <v>2058</v>
      </c>
      <c r="O60" s="19" t="s">
        <v>2101</v>
      </c>
      <c r="P60" s="19" t="s">
        <v>2408</v>
      </c>
      <c r="Q60" s="19" t="s">
        <v>2051</v>
      </c>
      <c r="R60" s="2"/>
      <c r="S60" s="2"/>
      <c r="T60" s="2" t="s">
        <v>2409</v>
      </c>
      <c r="U60" s="2"/>
      <c r="V60" s="2"/>
    </row>
    <row r="61" spans="1:22" ht="14.25" customHeight="1">
      <c r="A61" s="19" t="s">
        <v>2410</v>
      </c>
      <c r="B61" s="19" t="s">
        <v>2411</v>
      </c>
      <c r="C61" s="19" t="s">
        <v>2412</v>
      </c>
      <c r="D61" s="19" t="s">
        <v>134</v>
      </c>
      <c r="E61" s="19" t="s">
        <v>96</v>
      </c>
      <c r="F61" s="19" t="s">
        <v>2413</v>
      </c>
      <c r="G61" s="19" t="s">
        <v>2046</v>
      </c>
      <c r="H61" s="19" t="s">
        <v>2414</v>
      </c>
      <c r="I61" s="19" t="s">
        <v>2415</v>
      </c>
      <c r="J61" s="19"/>
      <c r="K61" s="19"/>
      <c r="L61" s="19"/>
      <c r="M61" s="19" t="s">
        <v>1566</v>
      </c>
      <c r="N61" s="19" t="s">
        <v>2058</v>
      </c>
      <c r="O61" s="19" t="s">
        <v>2093</v>
      </c>
      <c r="P61" s="19" t="s">
        <v>2050</v>
      </c>
      <c r="Q61" s="19" t="s">
        <v>2051</v>
      </c>
      <c r="R61" s="2" t="s">
        <v>2067</v>
      </c>
      <c r="S61" s="2"/>
      <c r="T61" s="2" t="s">
        <v>133</v>
      </c>
      <c r="U61" s="2"/>
      <c r="V61" s="2"/>
    </row>
    <row r="62" spans="1:22" ht="14.25" customHeight="1">
      <c r="A62" s="19" t="s">
        <v>2416</v>
      </c>
      <c r="B62" s="19" t="s">
        <v>2411</v>
      </c>
      <c r="C62" s="19" t="s">
        <v>2417</v>
      </c>
      <c r="D62" s="19" t="s">
        <v>2418</v>
      </c>
      <c r="E62" s="19" t="s">
        <v>96</v>
      </c>
      <c r="F62" s="19" t="s">
        <v>2419</v>
      </c>
      <c r="G62" s="19" t="s">
        <v>2046</v>
      </c>
      <c r="H62" s="19" t="s">
        <v>2420</v>
      </c>
      <c r="I62" s="19" t="s">
        <v>2421</v>
      </c>
      <c r="J62" s="19"/>
      <c r="K62" s="19"/>
      <c r="L62" s="19"/>
      <c r="M62" s="19" t="s">
        <v>59</v>
      </c>
      <c r="N62" s="19" t="s">
        <v>2058</v>
      </c>
      <c r="O62" s="19" t="s">
        <v>2101</v>
      </c>
      <c r="P62" s="19" t="s">
        <v>2422</v>
      </c>
      <c r="Q62" s="19" t="s">
        <v>2051</v>
      </c>
      <c r="R62" s="2"/>
      <c r="S62" s="2"/>
      <c r="T62" s="2" t="s">
        <v>301</v>
      </c>
      <c r="U62" s="2"/>
      <c r="V62" s="2"/>
    </row>
    <row r="63" spans="1:22" ht="14.25" customHeight="1">
      <c r="A63" s="19" t="s">
        <v>2423</v>
      </c>
      <c r="B63" s="19" t="s">
        <v>2411</v>
      </c>
      <c r="C63" s="19" t="s">
        <v>2424</v>
      </c>
      <c r="D63" s="19" t="s">
        <v>180</v>
      </c>
      <c r="E63" s="19" t="s">
        <v>96</v>
      </c>
      <c r="F63" s="19" t="s">
        <v>2090</v>
      </c>
      <c r="G63" s="19" t="s">
        <v>2046</v>
      </c>
      <c r="H63" s="19" t="s">
        <v>2425</v>
      </c>
      <c r="I63" s="19" t="s">
        <v>2426</v>
      </c>
      <c r="J63" s="19" t="s">
        <v>2427</v>
      </c>
      <c r="K63" s="19"/>
      <c r="L63" s="19"/>
      <c r="M63" s="19" t="s">
        <v>1566</v>
      </c>
      <c r="N63" s="19" t="s">
        <v>2058</v>
      </c>
      <c r="O63" s="19" t="s">
        <v>2093</v>
      </c>
      <c r="P63" s="19" t="s">
        <v>2428</v>
      </c>
      <c r="Q63" s="19" t="s">
        <v>2051</v>
      </c>
      <c r="R63" s="2" t="s">
        <v>2067</v>
      </c>
      <c r="S63" s="2"/>
      <c r="T63" s="2" t="s">
        <v>179</v>
      </c>
      <c r="U63" s="2"/>
      <c r="V63" s="2"/>
    </row>
    <row r="64" spans="1:22" ht="14.25" customHeight="1">
      <c r="A64" s="19" t="s">
        <v>2429</v>
      </c>
      <c r="B64" s="19" t="s">
        <v>2411</v>
      </c>
      <c r="C64" s="19" t="s">
        <v>2430</v>
      </c>
      <c r="D64" s="19" t="s">
        <v>144</v>
      </c>
      <c r="E64" s="19" t="s">
        <v>96</v>
      </c>
      <c r="F64" s="19" t="s">
        <v>2431</v>
      </c>
      <c r="G64" s="19" t="s">
        <v>2046</v>
      </c>
      <c r="H64" s="19" t="s">
        <v>2432</v>
      </c>
      <c r="I64" s="19" t="s">
        <v>2433</v>
      </c>
      <c r="J64" s="19"/>
      <c r="K64" s="19"/>
      <c r="L64" s="19" t="s">
        <v>2434</v>
      </c>
      <c r="M64" s="19" t="s">
        <v>1566</v>
      </c>
      <c r="N64" s="19" t="s">
        <v>2058</v>
      </c>
      <c r="O64" s="19" t="s">
        <v>2078</v>
      </c>
      <c r="P64" s="19" t="s">
        <v>2435</v>
      </c>
      <c r="Q64" s="19" t="s">
        <v>2051</v>
      </c>
      <c r="R64" s="2" t="s">
        <v>2067</v>
      </c>
      <c r="S64" s="2"/>
      <c r="T64" s="2" t="s">
        <v>143</v>
      </c>
      <c r="U64" s="2"/>
      <c r="V64" s="2"/>
    </row>
    <row r="65" spans="1:22" ht="14.25" customHeight="1">
      <c r="A65" s="19" t="s">
        <v>2436</v>
      </c>
      <c r="B65" s="19" t="s">
        <v>2411</v>
      </c>
      <c r="C65" s="19" t="s">
        <v>2437</v>
      </c>
      <c r="D65" s="19" t="s">
        <v>122</v>
      </c>
      <c r="E65" s="19" t="s">
        <v>96</v>
      </c>
      <c r="F65" s="19" t="s">
        <v>2438</v>
      </c>
      <c r="G65" s="19" t="s">
        <v>2046</v>
      </c>
      <c r="H65" s="19" t="s">
        <v>2439</v>
      </c>
      <c r="I65" s="19"/>
      <c r="J65" s="19"/>
      <c r="K65" s="19"/>
      <c r="L65" s="19"/>
      <c r="M65" s="19" t="s">
        <v>59</v>
      </c>
      <c r="N65" s="19" t="s">
        <v>2058</v>
      </c>
      <c r="O65" s="19" t="s">
        <v>2440</v>
      </c>
      <c r="P65" s="19" t="s">
        <v>2441</v>
      </c>
      <c r="Q65" s="19" t="s">
        <v>2051</v>
      </c>
      <c r="R65" s="2"/>
      <c r="S65" s="2"/>
      <c r="T65" s="2" t="s">
        <v>121</v>
      </c>
      <c r="U65" s="2"/>
      <c r="V65" s="2"/>
    </row>
    <row r="66" spans="1:22" ht="14.25" customHeight="1">
      <c r="A66" s="19" t="s">
        <v>2442</v>
      </c>
      <c r="B66" s="19" t="s">
        <v>2443</v>
      </c>
      <c r="C66" s="19" t="s">
        <v>2444</v>
      </c>
      <c r="D66" s="19" t="s">
        <v>122</v>
      </c>
      <c r="E66" s="19" t="s">
        <v>96</v>
      </c>
      <c r="F66" s="19" t="s">
        <v>2445</v>
      </c>
      <c r="G66" s="19" t="s">
        <v>2046</v>
      </c>
      <c r="H66" s="19" t="s">
        <v>2446</v>
      </c>
      <c r="I66" s="19"/>
      <c r="J66" s="19"/>
      <c r="K66" s="19"/>
      <c r="L66" s="19"/>
      <c r="M66" s="19" t="s">
        <v>1566</v>
      </c>
      <c r="N66" s="19" t="s">
        <v>2058</v>
      </c>
      <c r="O66" s="19" t="s">
        <v>2153</v>
      </c>
      <c r="P66" s="19" t="s">
        <v>2166</v>
      </c>
      <c r="Q66" s="19" t="s">
        <v>2051</v>
      </c>
      <c r="R66" s="2" t="s">
        <v>2052</v>
      </c>
      <c r="S66" s="2"/>
      <c r="T66" s="2" t="s">
        <v>121</v>
      </c>
      <c r="U66" s="2"/>
      <c r="V66" s="2"/>
    </row>
    <row r="67" spans="1:22" ht="14.25" customHeight="1">
      <c r="A67" s="19" t="s">
        <v>2447</v>
      </c>
      <c r="B67" s="19" t="s">
        <v>2411</v>
      </c>
      <c r="C67" s="19" t="s">
        <v>2448</v>
      </c>
      <c r="D67" s="19" t="s">
        <v>294</v>
      </c>
      <c r="E67" s="19" t="s">
        <v>96</v>
      </c>
      <c r="F67" s="19" t="s">
        <v>2449</v>
      </c>
      <c r="G67" s="19" t="s">
        <v>2046</v>
      </c>
      <c r="H67" s="19" t="s">
        <v>2450</v>
      </c>
      <c r="I67" s="19"/>
      <c r="J67" s="19"/>
      <c r="K67" s="19"/>
      <c r="L67" s="19"/>
      <c r="M67" s="19" t="s">
        <v>59</v>
      </c>
      <c r="N67" s="19" t="s">
        <v>2058</v>
      </c>
      <c r="O67" s="19" t="s">
        <v>2322</v>
      </c>
      <c r="P67" s="19" t="s">
        <v>2050</v>
      </c>
      <c r="Q67" s="19" t="s">
        <v>2051</v>
      </c>
      <c r="R67" s="2"/>
      <c r="S67" s="2"/>
      <c r="T67" s="2" t="s">
        <v>293</v>
      </c>
      <c r="U67" s="2"/>
      <c r="V67" s="2"/>
    </row>
    <row r="68" spans="1:22" ht="14.25" customHeight="1">
      <c r="A68" s="19" t="s">
        <v>2451</v>
      </c>
      <c r="B68" s="19" t="s">
        <v>2452</v>
      </c>
      <c r="C68" s="19" t="s">
        <v>2453</v>
      </c>
      <c r="D68" s="19" t="s">
        <v>204</v>
      </c>
      <c r="E68" s="19" t="s">
        <v>96</v>
      </c>
      <c r="F68" s="19" t="s">
        <v>2454</v>
      </c>
      <c r="G68" s="19" t="s">
        <v>2046</v>
      </c>
      <c r="H68" s="19" t="s">
        <v>2455</v>
      </c>
      <c r="I68" s="19"/>
      <c r="J68" s="19"/>
      <c r="K68" s="19"/>
      <c r="L68" s="19"/>
      <c r="M68" s="19" t="s">
        <v>1566</v>
      </c>
      <c r="N68" s="19" t="s">
        <v>2048</v>
      </c>
      <c r="O68" s="19" t="s">
        <v>2179</v>
      </c>
      <c r="P68" s="19" t="s">
        <v>2456</v>
      </c>
      <c r="Q68" s="19" t="s">
        <v>2051</v>
      </c>
      <c r="R68" s="2" t="s">
        <v>2067</v>
      </c>
      <c r="S68" s="2"/>
      <c r="T68" s="2" t="s">
        <v>203</v>
      </c>
      <c r="U68" s="2"/>
      <c r="V68" s="2"/>
    </row>
    <row r="69" spans="1:22" ht="14.25" customHeight="1">
      <c r="A69" s="19" t="s">
        <v>2457</v>
      </c>
      <c r="B69" s="19" t="s">
        <v>2458</v>
      </c>
      <c r="C69" s="19" t="s">
        <v>2459</v>
      </c>
      <c r="D69" s="19" t="s">
        <v>106</v>
      </c>
      <c r="E69" s="19" t="s">
        <v>96</v>
      </c>
      <c r="F69" s="19" t="s">
        <v>2460</v>
      </c>
      <c r="G69" s="19" t="s">
        <v>2046</v>
      </c>
      <c r="H69" s="19" t="s">
        <v>2461</v>
      </c>
      <c r="I69" s="19" t="s">
        <v>2462</v>
      </c>
      <c r="J69" s="19"/>
      <c r="K69" s="19"/>
      <c r="L69" s="19"/>
      <c r="M69" s="19" t="s">
        <v>1566</v>
      </c>
      <c r="N69" s="19" t="s">
        <v>2058</v>
      </c>
      <c r="O69" s="19" t="s">
        <v>2145</v>
      </c>
      <c r="P69" s="19" t="s">
        <v>2463</v>
      </c>
      <c r="Q69" s="19" t="s">
        <v>2051</v>
      </c>
      <c r="R69" s="2" t="s">
        <v>2067</v>
      </c>
      <c r="S69" s="2"/>
      <c r="T69" s="2" t="s">
        <v>105</v>
      </c>
      <c r="U69" s="2"/>
      <c r="V69" s="2"/>
    </row>
    <row r="70" spans="1:22" ht="14.25" customHeight="1">
      <c r="A70" s="19" t="s">
        <v>2464</v>
      </c>
      <c r="B70" s="19" t="s">
        <v>2465</v>
      </c>
      <c r="C70" s="19" t="s">
        <v>2466</v>
      </c>
      <c r="D70" s="19" t="s">
        <v>114</v>
      </c>
      <c r="E70" s="19" t="s">
        <v>96</v>
      </c>
      <c r="F70" s="19" t="s">
        <v>2467</v>
      </c>
      <c r="G70" s="19" t="s">
        <v>2046</v>
      </c>
      <c r="H70" s="19" t="s">
        <v>2468</v>
      </c>
      <c r="I70" s="19" t="s">
        <v>2469</v>
      </c>
      <c r="J70" s="19"/>
      <c r="K70" s="19"/>
      <c r="L70" s="19"/>
      <c r="M70" s="19" t="s">
        <v>1566</v>
      </c>
      <c r="N70" s="19" t="s">
        <v>2048</v>
      </c>
      <c r="O70" s="19" t="s">
        <v>2179</v>
      </c>
      <c r="P70" s="19" t="s">
        <v>2166</v>
      </c>
      <c r="Q70" s="19" t="s">
        <v>2051</v>
      </c>
      <c r="R70" s="2" t="s">
        <v>2067</v>
      </c>
      <c r="S70" s="2"/>
      <c r="T70" s="2" t="s">
        <v>113</v>
      </c>
      <c r="U70" s="2"/>
      <c r="V70" s="2"/>
    </row>
    <row r="71" spans="1:22" ht="14.25" customHeight="1">
      <c r="A71" s="19" t="s">
        <v>2470</v>
      </c>
      <c r="B71" s="19" t="s">
        <v>2471</v>
      </c>
      <c r="C71" s="19" t="s">
        <v>2472</v>
      </c>
      <c r="D71" s="19" t="s">
        <v>138</v>
      </c>
      <c r="E71" s="19" t="s">
        <v>96</v>
      </c>
      <c r="F71" s="19" t="s">
        <v>2473</v>
      </c>
      <c r="G71" s="19" t="s">
        <v>2046</v>
      </c>
      <c r="H71" s="19" t="s">
        <v>2474</v>
      </c>
      <c r="I71" s="19" t="s">
        <v>2475</v>
      </c>
      <c r="J71" s="19"/>
      <c r="K71" s="19"/>
      <c r="L71" s="19"/>
      <c r="M71" s="19" t="s">
        <v>59</v>
      </c>
      <c r="N71" s="19" t="s">
        <v>2048</v>
      </c>
      <c r="O71" s="19" t="s">
        <v>2301</v>
      </c>
      <c r="P71" s="19" t="s">
        <v>2213</v>
      </c>
      <c r="Q71" s="19" t="s">
        <v>2051</v>
      </c>
      <c r="R71" s="2"/>
      <c r="S71" s="2"/>
      <c r="T71" s="2" t="s">
        <v>137</v>
      </c>
      <c r="U71" s="2"/>
      <c r="V71" s="2"/>
    </row>
    <row r="72" spans="1:22" ht="14.25" customHeight="1">
      <c r="A72" s="19" t="s">
        <v>2476</v>
      </c>
      <c r="B72" s="19" t="s">
        <v>2477</v>
      </c>
      <c r="C72" s="19" t="s">
        <v>2478</v>
      </c>
      <c r="D72" s="19" t="s">
        <v>240</v>
      </c>
      <c r="E72" s="19" t="s">
        <v>96</v>
      </c>
      <c r="F72" s="19" t="s">
        <v>2473</v>
      </c>
      <c r="G72" s="19" t="s">
        <v>2046</v>
      </c>
      <c r="H72" s="19" t="s">
        <v>2479</v>
      </c>
      <c r="I72" s="19"/>
      <c r="J72" s="19"/>
      <c r="K72" s="19"/>
      <c r="L72" s="19"/>
      <c r="M72" s="19" t="s">
        <v>59</v>
      </c>
      <c r="N72" s="19" t="s">
        <v>2048</v>
      </c>
      <c r="O72" s="19" t="s">
        <v>2301</v>
      </c>
      <c r="P72" s="19" t="s">
        <v>2213</v>
      </c>
      <c r="Q72" s="19" t="s">
        <v>2051</v>
      </c>
      <c r="R72" s="2"/>
      <c r="S72" s="2"/>
      <c r="T72" s="2" t="s">
        <v>239</v>
      </c>
      <c r="U72" s="2"/>
      <c r="V72" s="2"/>
    </row>
    <row r="73" spans="1:22" ht="14.25" customHeight="1">
      <c r="A73" s="19" t="s">
        <v>2480</v>
      </c>
      <c r="B73" s="19" t="s">
        <v>2471</v>
      </c>
      <c r="C73" s="19" t="s">
        <v>2481</v>
      </c>
      <c r="D73" s="19" t="s">
        <v>134</v>
      </c>
      <c r="E73" s="19" t="s">
        <v>96</v>
      </c>
      <c r="F73" s="19" t="s">
        <v>2482</v>
      </c>
      <c r="G73" s="19" t="s">
        <v>2046</v>
      </c>
      <c r="H73" s="19" t="s">
        <v>2483</v>
      </c>
      <c r="I73" s="19" t="s">
        <v>2484</v>
      </c>
      <c r="J73" s="19"/>
      <c r="K73" s="19"/>
      <c r="L73" s="19"/>
      <c r="M73" s="19" t="s">
        <v>1566</v>
      </c>
      <c r="N73" s="19" t="s">
        <v>2058</v>
      </c>
      <c r="O73" s="19" t="s">
        <v>2132</v>
      </c>
      <c r="P73" s="19" t="s">
        <v>2485</v>
      </c>
      <c r="Q73" s="19" t="s">
        <v>2051</v>
      </c>
      <c r="R73" s="2" t="s">
        <v>2067</v>
      </c>
      <c r="S73" s="2"/>
      <c r="T73" s="2" t="s">
        <v>133</v>
      </c>
      <c r="U73" s="2"/>
      <c r="V73" s="2"/>
    </row>
    <row r="74" spans="1:22" ht="14.25" customHeight="1">
      <c r="A74" s="19" t="s">
        <v>2486</v>
      </c>
      <c r="B74" s="19" t="s">
        <v>2487</v>
      </c>
      <c r="C74" s="19" t="s">
        <v>2488</v>
      </c>
      <c r="D74" s="19" t="s">
        <v>124</v>
      </c>
      <c r="E74" s="19" t="s">
        <v>96</v>
      </c>
      <c r="F74" s="19" t="s">
        <v>2489</v>
      </c>
      <c r="G74" s="19" t="s">
        <v>2046</v>
      </c>
      <c r="H74" s="19" t="s">
        <v>2490</v>
      </c>
      <c r="I74" s="19"/>
      <c r="J74" s="19"/>
      <c r="K74" s="19"/>
      <c r="L74" s="19"/>
      <c r="M74" s="19" t="s">
        <v>60</v>
      </c>
      <c r="N74" s="19" t="s">
        <v>2058</v>
      </c>
      <c r="O74" s="19" t="s">
        <v>2491</v>
      </c>
      <c r="P74" s="19" t="s">
        <v>2492</v>
      </c>
      <c r="Q74" s="19" t="s">
        <v>2051</v>
      </c>
      <c r="R74" s="2"/>
      <c r="S74" s="2"/>
      <c r="T74" s="2" t="s">
        <v>123</v>
      </c>
      <c r="U74" s="2"/>
      <c r="V74" s="2"/>
    </row>
    <row r="75" spans="1:22" ht="14.25" customHeight="1">
      <c r="A75" s="19" t="s">
        <v>2493</v>
      </c>
      <c r="B75" s="19" t="s">
        <v>2487</v>
      </c>
      <c r="C75" s="19" t="s">
        <v>2494</v>
      </c>
      <c r="D75" s="19" t="s">
        <v>138</v>
      </c>
      <c r="E75" s="19" t="s">
        <v>96</v>
      </c>
      <c r="F75" s="19" t="s">
        <v>2495</v>
      </c>
      <c r="G75" s="19" t="s">
        <v>2046</v>
      </c>
      <c r="H75" s="19" t="s">
        <v>2496</v>
      </c>
      <c r="I75" s="19"/>
      <c r="J75" s="19" t="s">
        <v>2497</v>
      </c>
      <c r="K75" s="19"/>
      <c r="L75" s="19"/>
      <c r="M75" s="19" t="s">
        <v>60</v>
      </c>
      <c r="N75" s="19" t="s">
        <v>2058</v>
      </c>
      <c r="O75" s="19" t="s">
        <v>2186</v>
      </c>
      <c r="P75" s="19" t="s">
        <v>2498</v>
      </c>
      <c r="Q75" s="19" t="s">
        <v>2051</v>
      </c>
      <c r="R75" s="2"/>
      <c r="S75" s="2"/>
      <c r="T75" s="2" t="s">
        <v>137</v>
      </c>
      <c r="U75" s="2"/>
      <c r="V75" s="2"/>
    </row>
    <row r="76" spans="1:22" ht="14.25" customHeight="1">
      <c r="A76" s="19" t="s">
        <v>2499</v>
      </c>
      <c r="B76" s="19" t="s">
        <v>2500</v>
      </c>
      <c r="C76" s="19" t="s">
        <v>2501</v>
      </c>
      <c r="D76" s="19" t="s">
        <v>334</v>
      </c>
      <c r="E76" s="19" t="s">
        <v>96</v>
      </c>
      <c r="F76" s="19" t="s">
        <v>2502</v>
      </c>
      <c r="G76" s="19" t="s">
        <v>2046</v>
      </c>
      <c r="H76" s="19" t="s">
        <v>2503</v>
      </c>
      <c r="I76" s="19" t="s">
        <v>2504</v>
      </c>
      <c r="J76" s="19"/>
      <c r="K76" s="19"/>
      <c r="L76" s="19"/>
      <c r="M76" s="19" t="s">
        <v>60</v>
      </c>
      <c r="N76" s="19" t="s">
        <v>2058</v>
      </c>
      <c r="O76" s="19" t="s">
        <v>2186</v>
      </c>
      <c r="P76" s="19" t="s">
        <v>2505</v>
      </c>
      <c r="Q76" s="19" t="s">
        <v>2051</v>
      </c>
      <c r="R76" s="2"/>
      <c r="S76" s="2"/>
      <c r="T76" s="2" t="s">
        <v>333</v>
      </c>
      <c r="U76" s="2" t="s">
        <v>2506</v>
      </c>
      <c r="V76" s="2"/>
    </row>
    <row r="77" spans="1:22" ht="14.25" customHeight="1">
      <c r="A77" s="19" t="s">
        <v>2507</v>
      </c>
      <c r="B77" s="19" t="s">
        <v>2411</v>
      </c>
      <c r="C77" s="19" t="s">
        <v>2508</v>
      </c>
      <c r="D77" s="19" t="s">
        <v>138</v>
      </c>
      <c r="E77" s="19" t="s">
        <v>96</v>
      </c>
      <c r="F77" s="19" t="s">
        <v>2509</v>
      </c>
      <c r="G77" s="19" t="s">
        <v>2046</v>
      </c>
      <c r="H77" s="19" t="s">
        <v>2510</v>
      </c>
      <c r="I77" s="19" t="s">
        <v>2511</v>
      </c>
      <c r="J77" s="19" t="s">
        <v>2512</v>
      </c>
      <c r="K77" s="19"/>
      <c r="L77" s="19"/>
      <c r="M77" s="19" t="s">
        <v>1566</v>
      </c>
      <c r="N77" s="19" t="s">
        <v>2058</v>
      </c>
      <c r="O77" s="19" t="s">
        <v>2145</v>
      </c>
      <c r="P77" s="19" t="s">
        <v>2513</v>
      </c>
      <c r="Q77" s="19" t="s">
        <v>2051</v>
      </c>
      <c r="R77" s="2" t="s">
        <v>2067</v>
      </c>
      <c r="S77" s="2"/>
      <c r="T77" s="2" t="s">
        <v>137</v>
      </c>
      <c r="U77" s="2"/>
      <c r="V77" s="2"/>
    </row>
    <row r="78" spans="1:22" ht="14.25" customHeight="1">
      <c r="A78" s="19" t="s">
        <v>2514</v>
      </c>
      <c r="B78" s="19" t="s">
        <v>2515</v>
      </c>
      <c r="C78" s="19" t="s">
        <v>2516</v>
      </c>
      <c r="D78" s="19" t="s">
        <v>144</v>
      </c>
      <c r="E78" s="19" t="s">
        <v>96</v>
      </c>
      <c r="F78" s="19" t="s">
        <v>2517</v>
      </c>
      <c r="G78" s="19" t="s">
        <v>2046</v>
      </c>
      <c r="H78" s="19" t="s">
        <v>2518</v>
      </c>
      <c r="I78" s="19"/>
      <c r="J78" s="19"/>
      <c r="K78" s="19"/>
      <c r="L78" s="19"/>
      <c r="M78" s="19" t="s">
        <v>1566</v>
      </c>
      <c r="N78" s="19" t="s">
        <v>2048</v>
      </c>
      <c r="O78" s="19" t="s">
        <v>2179</v>
      </c>
      <c r="P78" s="19" t="s">
        <v>2519</v>
      </c>
      <c r="Q78" s="19" t="s">
        <v>2051</v>
      </c>
      <c r="R78" s="2" t="s">
        <v>2067</v>
      </c>
      <c r="S78" s="2"/>
      <c r="T78" s="2" t="s">
        <v>143</v>
      </c>
      <c r="U78" s="2"/>
      <c r="V78" s="2"/>
    </row>
    <row r="79" spans="1:22" ht="14.25" customHeight="1">
      <c r="A79" s="19" t="s">
        <v>2520</v>
      </c>
      <c r="B79" s="19" t="s">
        <v>2515</v>
      </c>
      <c r="C79" s="19" t="s">
        <v>2521</v>
      </c>
      <c r="D79" s="19" t="s">
        <v>184</v>
      </c>
      <c r="E79" s="19" t="s">
        <v>96</v>
      </c>
      <c r="F79" s="19" t="s">
        <v>2170</v>
      </c>
      <c r="G79" s="19" t="s">
        <v>2046</v>
      </c>
      <c r="H79" s="19" t="s">
        <v>2522</v>
      </c>
      <c r="I79" s="19"/>
      <c r="J79" s="19"/>
      <c r="K79" s="19"/>
      <c r="L79" s="19"/>
      <c r="M79" s="19" t="s">
        <v>59</v>
      </c>
      <c r="N79" s="19" t="s">
        <v>2058</v>
      </c>
      <c r="O79" s="19" t="s">
        <v>2172</v>
      </c>
      <c r="P79" s="19" t="s">
        <v>2523</v>
      </c>
      <c r="Q79" s="19" t="s">
        <v>2051</v>
      </c>
      <c r="R79" s="2"/>
      <c r="S79" s="2"/>
      <c r="T79" s="2" t="s">
        <v>183</v>
      </c>
      <c r="U79" s="2"/>
      <c r="V79" s="2"/>
    </row>
    <row r="80" spans="1:22" ht="14.25" customHeight="1">
      <c r="A80" s="19" t="s">
        <v>2524</v>
      </c>
      <c r="B80" s="19" t="s">
        <v>2515</v>
      </c>
      <c r="C80" s="19" t="s">
        <v>2525</v>
      </c>
      <c r="D80" s="19" t="s">
        <v>168</v>
      </c>
      <c r="E80" s="19" t="s">
        <v>96</v>
      </c>
      <c r="F80" s="19" t="s">
        <v>2526</v>
      </c>
      <c r="G80" s="19" t="s">
        <v>2046</v>
      </c>
      <c r="H80" s="19" t="s">
        <v>2527</v>
      </c>
      <c r="I80" s="19"/>
      <c r="J80" s="19"/>
      <c r="K80" s="19"/>
      <c r="L80" s="19"/>
      <c r="M80" s="19" t="s">
        <v>1566</v>
      </c>
      <c r="N80" s="19" t="s">
        <v>2058</v>
      </c>
      <c r="O80" s="19" t="s">
        <v>2528</v>
      </c>
      <c r="P80" s="19" t="s">
        <v>2529</v>
      </c>
      <c r="Q80" s="19" t="s">
        <v>2051</v>
      </c>
      <c r="R80" s="2" t="s">
        <v>2067</v>
      </c>
      <c r="S80" s="2"/>
      <c r="T80" s="2" t="s">
        <v>167</v>
      </c>
      <c r="U80" s="2"/>
      <c r="V80" s="2"/>
    </row>
    <row r="81" spans="1:22" ht="14.25" customHeight="1">
      <c r="A81" s="19" t="s">
        <v>2530</v>
      </c>
      <c r="B81" s="19" t="s">
        <v>2515</v>
      </c>
      <c r="C81" s="19" t="s">
        <v>2531</v>
      </c>
      <c r="D81" s="19" t="s">
        <v>246</v>
      </c>
      <c r="E81" s="19" t="s">
        <v>96</v>
      </c>
      <c r="F81" s="19" t="s">
        <v>2532</v>
      </c>
      <c r="G81" s="19" t="s">
        <v>2046</v>
      </c>
      <c r="H81" s="19" t="s">
        <v>2533</v>
      </c>
      <c r="I81" s="19"/>
      <c r="J81" s="19"/>
      <c r="K81" s="19"/>
      <c r="L81" s="19"/>
      <c r="M81" s="19" t="s">
        <v>1566</v>
      </c>
      <c r="N81" s="19" t="s">
        <v>2058</v>
      </c>
      <c r="O81" s="19" t="s">
        <v>2145</v>
      </c>
      <c r="P81" s="19" t="s">
        <v>2534</v>
      </c>
      <c r="Q81" s="19" t="s">
        <v>2051</v>
      </c>
      <c r="R81" s="2" t="s">
        <v>2067</v>
      </c>
      <c r="S81" s="2"/>
      <c r="T81" s="2" t="s">
        <v>245</v>
      </c>
      <c r="U81" s="2"/>
      <c r="V81" s="2"/>
    </row>
    <row r="82" spans="1:22" ht="14.25" customHeight="1">
      <c r="A82" s="19" t="s">
        <v>2535</v>
      </c>
      <c r="B82" s="19" t="s">
        <v>2536</v>
      </c>
      <c r="C82" s="19" t="s">
        <v>2537</v>
      </c>
      <c r="D82" s="19" t="s">
        <v>244</v>
      </c>
      <c r="E82" s="19" t="s">
        <v>96</v>
      </c>
      <c r="F82" s="19" t="s">
        <v>2538</v>
      </c>
      <c r="G82" s="19" t="s">
        <v>2046</v>
      </c>
      <c r="H82" s="19" t="s">
        <v>2539</v>
      </c>
      <c r="I82" s="19"/>
      <c r="J82" s="19"/>
      <c r="K82" s="19"/>
      <c r="L82" s="19"/>
      <c r="M82" s="19" t="s">
        <v>1566</v>
      </c>
      <c r="N82" s="19" t="s">
        <v>2058</v>
      </c>
      <c r="O82" s="19" t="s">
        <v>2093</v>
      </c>
      <c r="P82" s="19" t="s">
        <v>2066</v>
      </c>
      <c r="Q82" s="19" t="s">
        <v>2051</v>
      </c>
      <c r="R82" s="2" t="s">
        <v>2067</v>
      </c>
      <c r="S82" s="2"/>
      <c r="T82" s="2" t="s">
        <v>243</v>
      </c>
      <c r="U82" s="2"/>
      <c r="V82" s="2"/>
    </row>
    <row r="83" spans="1:22" ht="14.25" customHeight="1">
      <c r="A83" s="19" t="s">
        <v>2540</v>
      </c>
      <c r="B83" s="19" t="s">
        <v>2515</v>
      </c>
      <c r="C83" s="19" t="s">
        <v>2541</v>
      </c>
      <c r="D83" s="19" t="s">
        <v>114</v>
      </c>
      <c r="E83" s="19" t="s">
        <v>96</v>
      </c>
      <c r="F83" s="19" t="s">
        <v>2542</v>
      </c>
      <c r="G83" s="19" t="s">
        <v>2046</v>
      </c>
      <c r="H83" s="19" t="s">
        <v>2543</v>
      </c>
      <c r="I83" s="19"/>
      <c r="J83" s="19"/>
      <c r="K83" s="19"/>
      <c r="L83" s="19"/>
      <c r="M83" s="19" t="s">
        <v>60</v>
      </c>
      <c r="N83" s="19" t="s">
        <v>2058</v>
      </c>
      <c r="O83" s="19" t="s">
        <v>2542</v>
      </c>
      <c r="P83" s="19" t="s">
        <v>2544</v>
      </c>
      <c r="Q83" s="19" t="s">
        <v>2051</v>
      </c>
      <c r="R83" s="2"/>
      <c r="S83" s="2"/>
      <c r="T83" s="2" t="s">
        <v>113</v>
      </c>
      <c r="U83" s="2"/>
      <c r="V83" s="2"/>
    </row>
    <row r="84" spans="1:22" ht="14.25" customHeight="1">
      <c r="A84" s="19" t="s">
        <v>2545</v>
      </c>
      <c r="B84" s="19" t="s">
        <v>2515</v>
      </c>
      <c r="C84" s="19" t="s">
        <v>2546</v>
      </c>
      <c r="D84" s="19" t="s">
        <v>276</v>
      </c>
      <c r="E84" s="19" t="s">
        <v>96</v>
      </c>
      <c r="F84" s="19" t="s">
        <v>2547</v>
      </c>
      <c r="G84" s="19" t="s">
        <v>2046</v>
      </c>
      <c r="H84" s="19" t="s">
        <v>2548</v>
      </c>
      <c r="I84" s="19"/>
      <c r="J84" s="19"/>
      <c r="K84" s="19"/>
      <c r="L84" s="19"/>
      <c r="M84" s="19" t="s">
        <v>1566</v>
      </c>
      <c r="N84" s="19" t="s">
        <v>2058</v>
      </c>
      <c r="O84" s="19" t="s">
        <v>2153</v>
      </c>
      <c r="P84" s="19" t="s">
        <v>2108</v>
      </c>
      <c r="Q84" s="19" t="s">
        <v>2051</v>
      </c>
      <c r="R84" s="2" t="s">
        <v>2052</v>
      </c>
      <c r="S84" s="2"/>
      <c r="T84" s="2" t="s">
        <v>275</v>
      </c>
      <c r="U84" s="2"/>
      <c r="V84" s="2"/>
    </row>
    <row r="85" spans="1:22" ht="14.25" customHeight="1">
      <c r="A85" s="19" t="s">
        <v>2549</v>
      </c>
      <c r="B85" s="19" t="s">
        <v>2515</v>
      </c>
      <c r="C85" s="19" t="s">
        <v>2550</v>
      </c>
      <c r="D85" s="19" t="s">
        <v>200</v>
      </c>
      <c r="E85" s="19" t="s">
        <v>96</v>
      </c>
      <c r="F85" s="19" t="s">
        <v>2551</v>
      </c>
      <c r="G85" s="19" t="s">
        <v>2046</v>
      </c>
      <c r="H85" s="19" t="s">
        <v>2552</v>
      </c>
      <c r="I85" s="19"/>
      <c r="J85" s="19"/>
      <c r="K85" s="19"/>
      <c r="L85" s="19"/>
      <c r="M85" s="19" t="s">
        <v>1566</v>
      </c>
      <c r="N85" s="19" t="s">
        <v>2048</v>
      </c>
      <c r="O85" s="19" t="s">
        <v>2179</v>
      </c>
      <c r="P85" s="19" t="s">
        <v>2050</v>
      </c>
      <c r="Q85" s="19" t="s">
        <v>2051</v>
      </c>
      <c r="R85" s="2" t="s">
        <v>2067</v>
      </c>
      <c r="S85" s="2"/>
      <c r="T85" s="2" t="s">
        <v>199</v>
      </c>
      <c r="U85" s="2"/>
      <c r="V85" s="2"/>
    </row>
    <row r="86" spans="1:22" ht="14.25" customHeight="1">
      <c r="A86" s="19" t="s">
        <v>2553</v>
      </c>
      <c r="B86" s="19" t="s">
        <v>2515</v>
      </c>
      <c r="C86" s="19" t="s">
        <v>2554</v>
      </c>
      <c r="D86" s="19" t="s">
        <v>226</v>
      </c>
      <c r="E86" s="19" t="s">
        <v>96</v>
      </c>
      <c r="F86" s="19" t="s">
        <v>2555</v>
      </c>
      <c r="G86" s="19" t="s">
        <v>2046</v>
      </c>
      <c r="H86" s="19" t="s">
        <v>2556</v>
      </c>
      <c r="I86" s="19" t="s">
        <v>2557</v>
      </c>
      <c r="J86" s="19"/>
      <c r="K86" s="19"/>
      <c r="L86" s="19"/>
      <c r="M86" s="19" t="s">
        <v>1566</v>
      </c>
      <c r="N86" s="19" t="s">
        <v>2048</v>
      </c>
      <c r="O86" s="19" t="s">
        <v>2179</v>
      </c>
      <c r="P86" s="19" t="s">
        <v>2166</v>
      </c>
      <c r="Q86" s="19" t="s">
        <v>2051</v>
      </c>
      <c r="R86" s="2" t="s">
        <v>2067</v>
      </c>
      <c r="S86" s="2"/>
      <c r="T86" s="2" t="s">
        <v>225</v>
      </c>
      <c r="U86" s="2"/>
      <c r="V86" s="2"/>
    </row>
    <row r="87" spans="1:22" ht="14.25" customHeight="1">
      <c r="A87" s="19" t="s">
        <v>2558</v>
      </c>
      <c r="B87" s="19" t="s">
        <v>2515</v>
      </c>
      <c r="C87" s="19" t="s">
        <v>2559</v>
      </c>
      <c r="D87" s="19" t="s">
        <v>278</v>
      </c>
      <c r="E87" s="19" t="s">
        <v>96</v>
      </c>
      <c r="F87" s="19" t="s">
        <v>2560</v>
      </c>
      <c r="G87" s="19" t="s">
        <v>2046</v>
      </c>
      <c r="H87" s="19" t="s">
        <v>2561</v>
      </c>
      <c r="I87" s="19"/>
      <c r="J87" s="19"/>
      <c r="K87" s="19"/>
      <c r="L87" s="19"/>
      <c r="M87" s="19" t="s">
        <v>1566</v>
      </c>
      <c r="N87" s="19" t="s">
        <v>2058</v>
      </c>
      <c r="O87" s="19" t="s">
        <v>2560</v>
      </c>
      <c r="P87" s="19" t="s">
        <v>2562</v>
      </c>
      <c r="Q87" s="19" t="s">
        <v>2051</v>
      </c>
      <c r="R87" s="2" t="s">
        <v>2052</v>
      </c>
      <c r="S87" s="2"/>
      <c r="T87" s="2" t="s">
        <v>277</v>
      </c>
      <c r="U87" s="2"/>
      <c r="V87" s="2"/>
    </row>
    <row r="88" spans="1:22" ht="14.25" customHeight="1">
      <c r="A88" s="19" t="s">
        <v>2563</v>
      </c>
      <c r="B88" s="19" t="s">
        <v>2515</v>
      </c>
      <c r="C88" s="19" t="s">
        <v>2564</v>
      </c>
      <c r="D88" s="19" t="s">
        <v>114</v>
      </c>
      <c r="E88" s="19" t="s">
        <v>96</v>
      </c>
      <c r="F88" s="19" t="s">
        <v>2565</v>
      </c>
      <c r="G88" s="19" t="s">
        <v>2046</v>
      </c>
      <c r="H88" s="19" t="s">
        <v>2566</v>
      </c>
      <c r="I88" s="19"/>
      <c r="J88" s="19"/>
      <c r="K88" s="19"/>
      <c r="L88" s="19"/>
      <c r="M88" s="19" t="s">
        <v>1566</v>
      </c>
      <c r="N88" s="19" t="s">
        <v>2048</v>
      </c>
      <c r="O88" s="19" t="s">
        <v>2179</v>
      </c>
      <c r="P88" s="19" t="s">
        <v>2050</v>
      </c>
      <c r="Q88" s="19" t="s">
        <v>2051</v>
      </c>
      <c r="R88" s="2" t="s">
        <v>2067</v>
      </c>
      <c r="S88" s="2"/>
      <c r="T88" s="2" t="s">
        <v>113</v>
      </c>
      <c r="U88" s="2"/>
      <c r="V88" s="2"/>
    </row>
    <row r="89" spans="1:22" ht="14.25" customHeight="1">
      <c r="A89" s="19" t="s">
        <v>2567</v>
      </c>
      <c r="B89" s="19" t="s">
        <v>2536</v>
      </c>
      <c r="C89" s="19" t="s">
        <v>2568</v>
      </c>
      <c r="D89" s="19" t="s">
        <v>118</v>
      </c>
      <c r="E89" s="19" t="s">
        <v>96</v>
      </c>
      <c r="F89" s="19" t="s">
        <v>2569</v>
      </c>
      <c r="G89" s="19" t="s">
        <v>2046</v>
      </c>
      <c r="H89" s="19" t="s">
        <v>2570</v>
      </c>
      <c r="I89" s="19"/>
      <c r="J89" s="19"/>
      <c r="K89" s="19"/>
      <c r="L89" s="19"/>
      <c r="M89" s="19" t="s">
        <v>59</v>
      </c>
      <c r="N89" s="19" t="s">
        <v>2058</v>
      </c>
      <c r="O89" s="19" t="s">
        <v>2571</v>
      </c>
      <c r="P89" s="19" t="s">
        <v>2359</v>
      </c>
      <c r="Q89" s="19" t="s">
        <v>2051</v>
      </c>
      <c r="R89" s="2"/>
      <c r="S89" s="2"/>
      <c r="T89" s="2" t="s">
        <v>117</v>
      </c>
      <c r="U89" s="2"/>
      <c r="V89" s="2"/>
    </row>
    <row r="90" spans="1:22" ht="14.25" customHeight="1">
      <c r="A90" s="19" t="s">
        <v>2572</v>
      </c>
      <c r="B90" s="19" t="s">
        <v>2573</v>
      </c>
      <c r="C90" s="19" t="s">
        <v>2574</v>
      </c>
      <c r="D90" s="19" t="s">
        <v>122</v>
      </c>
      <c r="E90" s="19" t="s">
        <v>96</v>
      </c>
      <c r="F90" s="19" t="s">
        <v>2575</v>
      </c>
      <c r="G90" s="19" t="s">
        <v>2046</v>
      </c>
      <c r="H90" s="19" t="s">
        <v>2576</v>
      </c>
      <c r="I90" s="19" t="s">
        <v>2577</v>
      </c>
      <c r="J90" s="19"/>
      <c r="K90" s="19"/>
      <c r="L90" s="19"/>
      <c r="M90" s="19" t="s">
        <v>59</v>
      </c>
      <c r="N90" s="19" t="s">
        <v>2058</v>
      </c>
      <c r="O90" s="19" t="s">
        <v>2172</v>
      </c>
      <c r="P90" s="19" t="s">
        <v>2050</v>
      </c>
      <c r="Q90" s="19" t="s">
        <v>2051</v>
      </c>
      <c r="R90" s="2"/>
      <c r="S90" s="2"/>
      <c r="T90" s="2" t="s">
        <v>121</v>
      </c>
      <c r="U90" s="2"/>
      <c r="V90" s="2"/>
    </row>
    <row r="91" spans="1:22" ht="14.25" customHeight="1">
      <c r="A91" s="19" t="s">
        <v>2578</v>
      </c>
      <c r="B91" s="19" t="s">
        <v>2579</v>
      </c>
      <c r="C91" s="19" t="s">
        <v>2580</v>
      </c>
      <c r="D91" s="19" t="s">
        <v>106</v>
      </c>
      <c r="E91" s="19" t="s">
        <v>96</v>
      </c>
      <c r="F91" s="19" t="s">
        <v>1655</v>
      </c>
      <c r="G91" s="19" t="s">
        <v>2046</v>
      </c>
      <c r="H91" s="19" t="s">
        <v>2581</v>
      </c>
      <c r="I91" s="19" t="s">
        <v>2582</v>
      </c>
      <c r="J91" s="19"/>
      <c r="K91" s="19"/>
      <c r="L91" s="19"/>
      <c r="M91" s="19" t="s">
        <v>59</v>
      </c>
      <c r="N91" s="19" t="s">
        <v>2058</v>
      </c>
      <c r="O91" s="19" t="s">
        <v>2583</v>
      </c>
      <c r="P91" s="19" t="s">
        <v>2384</v>
      </c>
      <c r="Q91" s="19" t="s">
        <v>2051</v>
      </c>
      <c r="R91" s="2"/>
      <c r="S91" s="2"/>
      <c r="T91" s="2" t="s">
        <v>105</v>
      </c>
      <c r="U91" s="2"/>
      <c r="V91" s="2"/>
    </row>
    <row r="92" spans="1:22" ht="14.25" customHeight="1">
      <c r="A92" s="19" t="s">
        <v>2584</v>
      </c>
      <c r="B92" s="19" t="s">
        <v>2585</v>
      </c>
      <c r="C92" s="19" t="s">
        <v>2586</v>
      </c>
      <c r="D92" s="19" t="s">
        <v>154</v>
      </c>
      <c r="E92" s="19" t="s">
        <v>96</v>
      </c>
      <c r="F92" s="19" t="s">
        <v>2587</v>
      </c>
      <c r="G92" s="19" t="s">
        <v>2046</v>
      </c>
      <c r="H92" s="19" t="s">
        <v>2588</v>
      </c>
      <c r="I92" s="19" t="s">
        <v>2589</v>
      </c>
      <c r="J92" s="19"/>
      <c r="K92" s="19"/>
      <c r="L92" s="19"/>
      <c r="M92" s="19" t="s">
        <v>1566</v>
      </c>
      <c r="N92" s="19" t="s">
        <v>2058</v>
      </c>
      <c r="O92" s="19" t="s">
        <v>2093</v>
      </c>
      <c r="P92" s="19" t="s">
        <v>2050</v>
      </c>
      <c r="Q92" s="19" t="s">
        <v>2051</v>
      </c>
      <c r="R92" s="2" t="s">
        <v>2067</v>
      </c>
      <c r="S92" s="2"/>
      <c r="T92" s="2" t="s">
        <v>153</v>
      </c>
      <c r="U92" s="2"/>
      <c r="V92" s="2"/>
    </row>
    <row r="93" spans="1:22" ht="14.25" customHeight="1">
      <c r="A93" s="19" t="s">
        <v>2590</v>
      </c>
      <c r="B93" s="19" t="s">
        <v>2585</v>
      </c>
      <c r="C93" s="19" t="s">
        <v>2591</v>
      </c>
      <c r="D93" s="19" t="s">
        <v>106</v>
      </c>
      <c r="E93" s="19" t="s">
        <v>96</v>
      </c>
      <c r="F93" s="19" t="s">
        <v>2592</v>
      </c>
      <c r="G93" s="19" t="s">
        <v>2046</v>
      </c>
      <c r="H93" s="19" t="s">
        <v>2593</v>
      </c>
      <c r="I93" s="19"/>
      <c r="J93" s="19"/>
      <c r="K93" s="19"/>
      <c r="L93" s="19"/>
      <c r="M93" s="19" t="s">
        <v>1566</v>
      </c>
      <c r="N93" s="19" t="s">
        <v>2058</v>
      </c>
      <c r="O93" s="19" t="s">
        <v>2145</v>
      </c>
      <c r="P93" s="19" t="s">
        <v>2050</v>
      </c>
      <c r="Q93" s="19" t="s">
        <v>2051</v>
      </c>
      <c r="R93" s="2" t="s">
        <v>2067</v>
      </c>
      <c r="S93" s="2"/>
      <c r="T93" s="2" t="s">
        <v>105</v>
      </c>
      <c r="U93" s="2"/>
      <c r="V93" s="2"/>
    </row>
    <row r="94" spans="1:22" ht="14.25" customHeight="1">
      <c r="A94" s="19" t="s">
        <v>2594</v>
      </c>
      <c r="B94" s="19" t="s">
        <v>2585</v>
      </c>
      <c r="C94" s="19" t="s">
        <v>2595</v>
      </c>
      <c r="D94" s="19" t="s">
        <v>112</v>
      </c>
      <c r="E94" s="19" t="s">
        <v>96</v>
      </c>
      <c r="F94" s="19" t="s">
        <v>2596</v>
      </c>
      <c r="G94" s="19" t="s">
        <v>2046</v>
      </c>
      <c r="H94" s="19" t="s">
        <v>2597</v>
      </c>
      <c r="I94" s="19"/>
      <c r="J94" s="19" t="s">
        <v>2598</v>
      </c>
      <c r="K94" s="19"/>
      <c r="L94" s="19" t="s">
        <v>2126</v>
      </c>
      <c r="M94" s="19" t="s">
        <v>1566</v>
      </c>
      <c r="N94" s="19" t="s">
        <v>2058</v>
      </c>
      <c r="O94" s="19" t="s">
        <v>2093</v>
      </c>
      <c r="P94" s="19" t="s">
        <v>2599</v>
      </c>
      <c r="Q94" s="19" t="s">
        <v>2051</v>
      </c>
      <c r="R94" s="2" t="s">
        <v>2067</v>
      </c>
      <c r="S94" s="2"/>
      <c r="T94" s="2" t="s">
        <v>111</v>
      </c>
      <c r="U94" s="2"/>
      <c r="V94" s="2"/>
    </row>
    <row r="95" spans="1:22" ht="14.25" customHeight="1">
      <c r="A95" s="19" t="s">
        <v>2600</v>
      </c>
      <c r="B95" s="19" t="s">
        <v>2585</v>
      </c>
      <c r="C95" s="19" t="s">
        <v>2601</v>
      </c>
      <c r="D95" s="19" t="s">
        <v>106</v>
      </c>
      <c r="E95" s="19" t="s">
        <v>96</v>
      </c>
      <c r="F95" s="19" t="s">
        <v>2473</v>
      </c>
      <c r="G95" s="19" t="s">
        <v>2046</v>
      </c>
      <c r="H95" s="19" t="s">
        <v>2602</v>
      </c>
      <c r="I95" s="19"/>
      <c r="J95" s="19"/>
      <c r="K95" s="19"/>
      <c r="L95" s="19"/>
      <c r="M95" s="19" t="s">
        <v>59</v>
      </c>
      <c r="N95" s="19" t="s">
        <v>2048</v>
      </c>
      <c r="O95" s="19" t="s">
        <v>2301</v>
      </c>
      <c r="P95" s="19" t="s">
        <v>2498</v>
      </c>
      <c r="Q95" s="19" t="s">
        <v>2051</v>
      </c>
      <c r="R95" s="2"/>
      <c r="S95" s="2"/>
      <c r="T95" s="2" t="s">
        <v>105</v>
      </c>
      <c r="U95" s="2"/>
      <c r="V95" s="2"/>
    </row>
    <row r="96" spans="1:22" ht="14.25" customHeight="1">
      <c r="A96" s="19" t="s">
        <v>2603</v>
      </c>
      <c r="B96" s="19" t="s">
        <v>2604</v>
      </c>
      <c r="C96" s="19" t="s">
        <v>2605</v>
      </c>
      <c r="D96" s="19" t="s">
        <v>278</v>
      </c>
      <c r="E96" s="19" t="s">
        <v>96</v>
      </c>
      <c r="F96" s="19" t="s">
        <v>2606</v>
      </c>
      <c r="G96" s="19" t="s">
        <v>2046</v>
      </c>
      <c r="H96" s="19" t="s">
        <v>2607</v>
      </c>
      <c r="I96" s="19"/>
      <c r="J96" s="19"/>
      <c r="K96" s="19"/>
      <c r="L96" s="19"/>
      <c r="M96" s="19" t="s">
        <v>1566</v>
      </c>
      <c r="N96" s="19" t="s">
        <v>2058</v>
      </c>
      <c r="O96" s="19" t="s">
        <v>2608</v>
      </c>
      <c r="P96" s="19" t="s">
        <v>2609</v>
      </c>
      <c r="Q96" s="19" t="s">
        <v>2051</v>
      </c>
      <c r="R96" s="2" t="s">
        <v>2052</v>
      </c>
      <c r="S96" s="2"/>
      <c r="T96" s="2" t="s">
        <v>277</v>
      </c>
      <c r="U96" s="2"/>
      <c r="V96" s="2"/>
    </row>
    <row r="97" spans="1:22" ht="14.25" customHeight="1">
      <c r="A97" s="19" t="s">
        <v>2610</v>
      </c>
      <c r="B97" s="19" t="s">
        <v>2611</v>
      </c>
      <c r="C97" s="19" t="s">
        <v>2612</v>
      </c>
      <c r="D97" s="19" t="s">
        <v>306</v>
      </c>
      <c r="E97" s="19" t="s">
        <v>96</v>
      </c>
      <c r="F97" s="19" t="s">
        <v>2613</v>
      </c>
      <c r="G97" s="19" t="s">
        <v>2046</v>
      </c>
      <c r="H97" s="19" t="s">
        <v>2614</v>
      </c>
      <c r="I97" s="19"/>
      <c r="J97" s="19"/>
      <c r="K97" s="19"/>
      <c r="L97" s="19"/>
      <c r="M97" s="19" t="s">
        <v>1566</v>
      </c>
      <c r="N97" s="19" t="s">
        <v>2058</v>
      </c>
      <c r="O97" s="19" t="s">
        <v>2193</v>
      </c>
      <c r="P97" s="19" t="s">
        <v>2050</v>
      </c>
      <c r="Q97" s="19" t="s">
        <v>2051</v>
      </c>
      <c r="R97" s="2" t="s">
        <v>2067</v>
      </c>
      <c r="S97" s="2"/>
      <c r="T97" s="2" t="s">
        <v>305</v>
      </c>
      <c r="U97" s="2"/>
      <c r="V97" s="2"/>
    </row>
    <row r="98" spans="1:22" ht="14.25" customHeight="1">
      <c r="A98" s="19" t="s">
        <v>2615</v>
      </c>
      <c r="B98" s="19" t="s">
        <v>2616</v>
      </c>
      <c r="C98" s="19" t="s">
        <v>2617</v>
      </c>
      <c r="D98" s="19" t="s">
        <v>130</v>
      </c>
      <c r="E98" s="19" t="s">
        <v>96</v>
      </c>
      <c r="F98" s="19" t="s">
        <v>2618</v>
      </c>
      <c r="G98" s="19" t="s">
        <v>2046</v>
      </c>
      <c r="H98" s="19" t="s">
        <v>2619</v>
      </c>
      <c r="I98" s="19"/>
      <c r="J98" s="19"/>
      <c r="K98" s="19"/>
      <c r="L98" s="19"/>
      <c r="M98" s="19" t="s">
        <v>1566</v>
      </c>
      <c r="N98" s="19" t="s">
        <v>2058</v>
      </c>
      <c r="O98" s="19" t="s">
        <v>2093</v>
      </c>
      <c r="P98" s="19" t="s">
        <v>2620</v>
      </c>
      <c r="Q98" s="19" t="s">
        <v>2051</v>
      </c>
      <c r="R98" s="2" t="s">
        <v>2067</v>
      </c>
      <c r="S98" s="2"/>
      <c r="T98" s="2" t="s">
        <v>129</v>
      </c>
      <c r="U98" s="2"/>
      <c r="V98" s="2"/>
    </row>
    <row r="99" spans="1:22" ht="14.25" customHeight="1">
      <c r="A99" s="19" t="s">
        <v>2621</v>
      </c>
      <c r="B99" s="19" t="s">
        <v>2622</v>
      </c>
      <c r="C99" s="19" t="s">
        <v>2623</v>
      </c>
      <c r="D99" s="19" t="s">
        <v>106</v>
      </c>
      <c r="E99" s="19" t="s">
        <v>96</v>
      </c>
      <c r="F99" s="19" t="s">
        <v>2624</v>
      </c>
      <c r="G99" s="19" t="s">
        <v>2046</v>
      </c>
      <c r="H99" s="19" t="s">
        <v>2625</v>
      </c>
      <c r="I99" s="19"/>
      <c r="J99" s="19"/>
      <c r="K99" s="19"/>
      <c r="L99" s="19"/>
      <c r="M99" s="19" t="s">
        <v>1566</v>
      </c>
      <c r="N99" s="19" t="s">
        <v>2048</v>
      </c>
      <c r="O99" s="19" t="s">
        <v>2199</v>
      </c>
      <c r="P99" s="19" t="s">
        <v>2050</v>
      </c>
      <c r="Q99" s="19" t="s">
        <v>2051</v>
      </c>
      <c r="R99" s="2" t="s">
        <v>2067</v>
      </c>
      <c r="S99" s="2"/>
      <c r="T99" s="2" t="s">
        <v>105</v>
      </c>
      <c r="U99" s="2"/>
      <c r="V99" s="2"/>
    </row>
    <row r="100" spans="1:22" ht="14.25" customHeight="1">
      <c r="A100" s="19" t="s">
        <v>2626</v>
      </c>
      <c r="B100" s="19" t="s">
        <v>2627</v>
      </c>
      <c r="C100" s="19" t="s">
        <v>2628</v>
      </c>
      <c r="D100" s="19" t="s">
        <v>94</v>
      </c>
      <c r="E100" s="19" t="s">
        <v>96</v>
      </c>
      <c r="F100" s="19" t="s">
        <v>2172</v>
      </c>
      <c r="G100" s="19" t="s">
        <v>2046</v>
      </c>
      <c r="H100" s="19" t="s">
        <v>2629</v>
      </c>
      <c r="I100" s="19"/>
      <c r="J100" s="19"/>
      <c r="K100" s="19"/>
      <c r="L100" s="19" t="s">
        <v>2630</v>
      </c>
      <c r="M100" s="19" t="s">
        <v>59</v>
      </c>
      <c r="N100" s="19" t="s">
        <v>2058</v>
      </c>
      <c r="O100" s="19" t="s">
        <v>2172</v>
      </c>
      <c r="P100" s="19" t="s">
        <v>2631</v>
      </c>
      <c r="Q100" s="19" t="s">
        <v>2051</v>
      </c>
      <c r="R100" s="2"/>
      <c r="S100" s="2"/>
      <c r="T100" s="2" t="s">
        <v>93</v>
      </c>
      <c r="U100" s="2"/>
      <c r="V100" s="2"/>
    </row>
    <row r="101" spans="1:22" ht="14.25" customHeight="1">
      <c r="A101" s="19" t="s">
        <v>2632</v>
      </c>
      <c r="B101" s="19" t="s">
        <v>2633</v>
      </c>
      <c r="C101" s="19" t="s">
        <v>2634</v>
      </c>
      <c r="D101" s="19" t="s">
        <v>270</v>
      </c>
      <c r="E101" s="19" t="s">
        <v>96</v>
      </c>
      <c r="F101" s="19" t="s">
        <v>2473</v>
      </c>
      <c r="G101" s="19" t="s">
        <v>2046</v>
      </c>
      <c r="H101" s="19" t="s">
        <v>2635</v>
      </c>
      <c r="I101" s="19"/>
      <c r="J101" s="19"/>
      <c r="K101" s="19"/>
      <c r="L101" s="19"/>
      <c r="M101" s="19" t="s">
        <v>59</v>
      </c>
      <c r="N101" s="19" t="s">
        <v>2048</v>
      </c>
      <c r="O101" s="19" t="s">
        <v>2301</v>
      </c>
      <c r="P101" s="19" t="s">
        <v>2050</v>
      </c>
      <c r="Q101" s="19" t="s">
        <v>2051</v>
      </c>
      <c r="R101" s="2"/>
      <c r="S101" s="2"/>
      <c r="T101" s="2" t="s">
        <v>269</v>
      </c>
      <c r="U101" s="2"/>
      <c r="V101" s="2"/>
    </row>
    <row r="102" spans="1:22" ht="14.25" customHeight="1">
      <c r="A102" s="19" t="s">
        <v>2636</v>
      </c>
      <c r="B102" s="19" t="s">
        <v>2633</v>
      </c>
      <c r="C102" s="19" t="s">
        <v>2637</v>
      </c>
      <c r="D102" s="19" t="s">
        <v>106</v>
      </c>
      <c r="E102" s="19" t="s">
        <v>96</v>
      </c>
      <c r="F102" s="19" t="s">
        <v>2638</v>
      </c>
      <c r="G102" s="19" t="s">
        <v>2046</v>
      </c>
      <c r="H102" s="19" t="s">
        <v>2639</v>
      </c>
      <c r="I102" s="19" t="s">
        <v>2640</v>
      </c>
      <c r="J102" s="19"/>
      <c r="K102" s="19"/>
      <c r="L102" s="19"/>
      <c r="M102" s="19" t="s">
        <v>1566</v>
      </c>
      <c r="N102" s="19" t="s">
        <v>2048</v>
      </c>
      <c r="O102" s="19" t="s">
        <v>2179</v>
      </c>
      <c r="P102" s="19" t="s">
        <v>2050</v>
      </c>
      <c r="Q102" s="19" t="s">
        <v>2051</v>
      </c>
      <c r="R102" s="2" t="s">
        <v>2067</v>
      </c>
      <c r="S102" s="2"/>
      <c r="T102" s="2" t="s">
        <v>105</v>
      </c>
      <c r="U102" s="2"/>
      <c r="V102" s="2"/>
    </row>
    <row r="103" spans="1:22" ht="14.25" customHeight="1">
      <c r="A103" s="19" t="s">
        <v>2641</v>
      </c>
      <c r="B103" s="19" t="s">
        <v>2642</v>
      </c>
      <c r="C103" s="19" t="s">
        <v>2643</v>
      </c>
      <c r="D103" s="19" t="s">
        <v>138</v>
      </c>
      <c r="E103" s="19" t="s">
        <v>96</v>
      </c>
      <c r="F103" s="19" t="s">
        <v>2644</v>
      </c>
      <c r="G103" s="19" t="s">
        <v>2046</v>
      </c>
      <c r="H103" s="19" t="s">
        <v>2645</v>
      </c>
      <c r="I103" s="19" t="s">
        <v>2646</v>
      </c>
      <c r="J103" s="19"/>
      <c r="K103" s="19"/>
      <c r="L103" s="19"/>
      <c r="M103" s="19" t="s">
        <v>60</v>
      </c>
      <c r="N103" s="19" t="s">
        <v>2058</v>
      </c>
      <c r="O103" s="19" t="s">
        <v>2316</v>
      </c>
      <c r="P103" s="19" t="s">
        <v>2498</v>
      </c>
      <c r="Q103" s="19" t="s">
        <v>2051</v>
      </c>
      <c r="R103" s="2"/>
      <c r="S103" s="2"/>
      <c r="T103" s="2" t="s">
        <v>137</v>
      </c>
      <c r="U103" s="2"/>
      <c r="V103" s="2"/>
    </row>
    <row r="104" spans="1:22" ht="14.25" customHeight="1">
      <c r="A104" s="19" t="s">
        <v>2647</v>
      </c>
      <c r="B104" s="19" t="s">
        <v>2648</v>
      </c>
      <c r="C104" s="19" t="s">
        <v>2649</v>
      </c>
      <c r="D104" s="19" t="s">
        <v>128</v>
      </c>
      <c r="E104" s="19" t="s">
        <v>96</v>
      </c>
      <c r="F104" s="19" t="s">
        <v>2473</v>
      </c>
      <c r="G104" s="19" t="s">
        <v>2046</v>
      </c>
      <c r="H104" s="19" t="s">
        <v>2650</v>
      </c>
      <c r="I104" s="19"/>
      <c r="J104" s="19"/>
      <c r="K104" s="19"/>
      <c r="L104" s="19" t="s">
        <v>2287</v>
      </c>
      <c r="M104" s="19" t="s">
        <v>59</v>
      </c>
      <c r="N104" s="19" t="s">
        <v>2048</v>
      </c>
      <c r="O104" s="19" t="s">
        <v>2301</v>
      </c>
      <c r="P104" s="19" t="s">
        <v>2422</v>
      </c>
      <c r="Q104" s="19" t="s">
        <v>2051</v>
      </c>
      <c r="R104" s="2"/>
      <c r="S104" s="2"/>
      <c r="T104" s="2" t="s">
        <v>127</v>
      </c>
      <c r="U104" s="2"/>
      <c r="V104" s="2"/>
    </row>
    <row r="105" spans="1:22" ht="14.25" customHeight="1">
      <c r="A105" s="19" t="s">
        <v>2651</v>
      </c>
      <c r="B105" s="19" t="s">
        <v>2652</v>
      </c>
      <c r="C105" s="19" t="s">
        <v>2653</v>
      </c>
      <c r="D105" s="19" t="s">
        <v>106</v>
      </c>
      <c r="E105" s="19" t="s">
        <v>96</v>
      </c>
      <c r="F105" s="19" t="s">
        <v>2654</v>
      </c>
      <c r="G105" s="19" t="s">
        <v>2046</v>
      </c>
      <c r="H105" s="19" t="s">
        <v>2655</v>
      </c>
      <c r="I105" s="19"/>
      <c r="J105" s="19"/>
      <c r="K105" s="19"/>
      <c r="L105" s="19"/>
      <c r="M105" s="19" t="s">
        <v>1566</v>
      </c>
      <c r="N105" s="19" t="s">
        <v>2058</v>
      </c>
      <c r="O105" s="19" t="s">
        <v>2145</v>
      </c>
      <c r="P105" s="19" t="s">
        <v>2656</v>
      </c>
      <c r="Q105" s="19" t="s">
        <v>2051</v>
      </c>
      <c r="R105" s="2" t="s">
        <v>2067</v>
      </c>
      <c r="S105" s="2"/>
      <c r="T105" s="2" t="s">
        <v>105</v>
      </c>
      <c r="U105" s="2"/>
      <c r="V105" s="2"/>
    </row>
    <row r="106" spans="1:22" ht="14.25" customHeight="1">
      <c r="A106" s="19" t="s">
        <v>2657</v>
      </c>
      <c r="B106" s="19" t="s">
        <v>2658</v>
      </c>
      <c r="C106" s="19" t="s">
        <v>2659</v>
      </c>
      <c r="D106" s="19" t="s">
        <v>158</v>
      </c>
      <c r="E106" s="19" t="s">
        <v>96</v>
      </c>
      <c r="F106" s="19" t="s">
        <v>2660</v>
      </c>
      <c r="G106" s="19" t="s">
        <v>2046</v>
      </c>
      <c r="H106" s="19" t="s">
        <v>2661</v>
      </c>
      <c r="I106" s="19"/>
      <c r="J106" s="19"/>
      <c r="K106" s="19"/>
      <c r="L106" s="19"/>
      <c r="M106" s="19" t="s">
        <v>1566</v>
      </c>
      <c r="N106" s="19" t="s">
        <v>2058</v>
      </c>
      <c r="O106" s="19" t="s">
        <v>2132</v>
      </c>
      <c r="P106" s="19" t="s">
        <v>2050</v>
      </c>
      <c r="Q106" s="19" t="s">
        <v>2051</v>
      </c>
      <c r="R106" s="2" t="s">
        <v>2052</v>
      </c>
      <c r="S106" s="2"/>
      <c r="T106" s="2" t="s">
        <v>157</v>
      </c>
      <c r="U106" s="2"/>
      <c r="V106" s="2"/>
    </row>
    <row r="107" spans="1:22" ht="14.25" customHeight="1">
      <c r="A107" s="19" t="s">
        <v>2662</v>
      </c>
      <c r="B107" s="19" t="s">
        <v>2663</v>
      </c>
      <c r="C107" s="19" t="s">
        <v>2664</v>
      </c>
      <c r="D107" s="19" t="s">
        <v>134</v>
      </c>
      <c r="E107" s="19" t="s">
        <v>96</v>
      </c>
      <c r="F107" s="19" t="s">
        <v>2665</v>
      </c>
      <c r="G107" s="19" t="s">
        <v>2046</v>
      </c>
      <c r="H107" s="19" t="s">
        <v>2666</v>
      </c>
      <c r="I107" s="19" t="s">
        <v>2667</v>
      </c>
      <c r="J107" s="19"/>
      <c r="K107" s="19"/>
      <c r="L107" s="19"/>
      <c r="M107" s="19" t="s">
        <v>59</v>
      </c>
      <c r="N107" s="19" t="s">
        <v>2058</v>
      </c>
      <c r="O107" s="19" t="s">
        <v>2172</v>
      </c>
      <c r="P107" s="19" t="s">
        <v>2050</v>
      </c>
      <c r="Q107" s="19" t="s">
        <v>2051</v>
      </c>
      <c r="R107" s="2"/>
      <c r="S107" s="2"/>
      <c r="T107" s="2" t="s">
        <v>133</v>
      </c>
      <c r="U107" s="2"/>
      <c r="V107" s="2"/>
    </row>
    <row r="108" spans="1:22" ht="14.25" customHeight="1">
      <c r="A108" s="19" t="s">
        <v>2668</v>
      </c>
      <c r="B108" s="19" t="s">
        <v>2663</v>
      </c>
      <c r="C108" s="19" t="s">
        <v>2669</v>
      </c>
      <c r="D108" s="19" t="s">
        <v>124</v>
      </c>
      <c r="E108" s="19" t="s">
        <v>96</v>
      </c>
      <c r="F108" s="19" t="s">
        <v>2670</v>
      </c>
      <c r="G108" s="19" t="s">
        <v>2046</v>
      </c>
      <c r="H108" s="19" t="s">
        <v>2671</v>
      </c>
      <c r="I108" s="19"/>
      <c r="J108" s="19"/>
      <c r="K108" s="19"/>
      <c r="L108" s="19"/>
      <c r="M108" s="19" t="s">
        <v>1566</v>
      </c>
      <c r="N108" s="19" t="s">
        <v>2058</v>
      </c>
      <c r="O108" s="19" t="s">
        <v>2672</v>
      </c>
      <c r="P108" s="19" t="s">
        <v>2673</v>
      </c>
      <c r="Q108" s="19" t="s">
        <v>2051</v>
      </c>
      <c r="R108" s="2" t="s">
        <v>2052</v>
      </c>
      <c r="S108" s="2"/>
      <c r="T108" s="2" t="s">
        <v>123</v>
      </c>
      <c r="U108" s="2"/>
      <c r="V108" s="2"/>
    </row>
    <row r="109" spans="1:22" ht="14.25" customHeight="1">
      <c r="A109" s="19" t="s">
        <v>2674</v>
      </c>
      <c r="B109" s="19" t="s">
        <v>2675</v>
      </c>
      <c r="C109" s="19" t="s">
        <v>2676</v>
      </c>
      <c r="D109" s="19" t="s">
        <v>182</v>
      </c>
      <c r="E109" s="19" t="s">
        <v>96</v>
      </c>
      <c r="F109" s="19" t="s">
        <v>2677</v>
      </c>
      <c r="G109" s="19" t="s">
        <v>2046</v>
      </c>
      <c r="H109" s="19" t="s">
        <v>2678</v>
      </c>
      <c r="I109" s="19"/>
      <c r="J109" s="19"/>
      <c r="K109" s="19"/>
      <c r="L109" s="19"/>
      <c r="M109" s="19" t="s">
        <v>60</v>
      </c>
      <c r="N109" s="19" t="s">
        <v>2058</v>
      </c>
      <c r="O109" s="19" t="s">
        <v>2186</v>
      </c>
      <c r="P109" s="19" t="s">
        <v>2679</v>
      </c>
      <c r="Q109" s="19" t="s">
        <v>2051</v>
      </c>
      <c r="R109" s="2"/>
      <c r="S109" s="2"/>
      <c r="T109" s="2" t="s">
        <v>181</v>
      </c>
      <c r="U109" s="2"/>
      <c r="V109" s="2"/>
    </row>
    <row r="110" spans="1:22" ht="14.25" customHeight="1">
      <c r="A110" s="19" t="s">
        <v>2680</v>
      </c>
      <c r="B110" s="19" t="s">
        <v>2681</v>
      </c>
      <c r="C110" s="19" t="s">
        <v>2682</v>
      </c>
      <c r="D110" s="19" t="s">
        <v>124</v>
      </c>
      <c r="E110" s="19" t="s">
        <v>96</v>
      </c>
      <c r="F110" s="19" t="s">
        <v>2683</v>
      </c>
      <c r="G110" s="19" t="s">
        <v>2046</v>
      </c>
      <c r="H110" s="19" t="s">
        <v>2684</v>
      </c>
      <c r="I110" s="19" t="s">
        <v>2085</v>
      </c>
      <c r="J110" s="19"/>
      <c r="K110" s="19"/>
      <c r="L110" s="19"/>
      <c r="M110" s="19" t="s">
        <v>1566</v>
      </c>
      <c r="N110" s="19" t="s">
        <v>2058</v>
      </c>
      <c r="O110" s="19" t="s">
        <v>2672</v>
      </c>
      <c r="P110" s="19" t="s">
        <v>2086</v>
      </c>
      <c r="Q110" s="19" t="s">
        <v>2051</v>
      </c>
      <c r="R110" s="2" t="s">
        <v>2052</v>
      </c>
      <c r="S110" s="2"/>
      <c r="T110" s="2" t="s">
        <v>123</v>
      </c>
      <c r="U110" s="2"/>
      <c r="V110" s="2"/>
    </row>
    <row r="111" spans="1:22" ht="14.25" customHeight="1">
      <c r="A111" s="19" t="s">
        <v>2685</v>
      </c>
      <c r="B111" s="19" t="s">
        <v>2686</v>
      </c>
      <c r="C111" s="19" t="s">
        <v>2687</v>
      </c>
      <c r="D111" s="19" t="s">
        <v>1663</v>
      </c>
      <c r="E111" s="19" t="s">
        <v>96</v>
      </c>
      <c r="F111" s="19" t="s">
        <v>2090</v>
      </c>
      <c r="G111" s="19" t="s">
        <v>2091</v>
      </c>
      <c r="H111" s="19" t="s">
        <v>2688</v>
      </c>
      <c r="I111" s="19"/>
      <c r="J111" s="19"/>
      <c r="K111" s="19"/>
      <c r="L111" s="19"/>
      <c r="M111" s="19" t="s">
        <v>1566</v>
      </c>
      <c r="N111" s="19" t="s">
        <v>2058</v>
      </c>
      <c r="O111" s="19" t="s">
        <v>2093</v>
      </c>
      <c r="P111" s="19" t="s">
        <v>2094</v>
      </c>
      <c r="Q111" s="19" t="s">
        <v>2051</v>
      </c>
      <c r="R111" s="2" t="s">
        <v>2067</v>
      </c>
      <c r="S111" s="2"/>
      <c r="T111" s="2" t="s">
        <v>2095</v>
      </c>
      <c r="U111" s="2"/>
      <c r="V111" s="2"/>
    </row>
    <row r="112" spans="1:22" ht="14.25" customHeight="1">
      <c r="A112" s="19" t="s">
        <v>2689</v>
      </c>
      <c r="B112" s="19" t="s">
        <v>2690</v>
      </c>
      <c r="C112" s="19" t="s">
        <v>2691</v>
      </c>
      <c r="D112" s="19" t="s">
        <v>152</v>
      </c>
      <c r="E112" s="19" t="s">
        <v>96</v>
      </c>
      <c r="F112" s="19" t="s">
        <v>2692</v>
      </c>
      <c r="G112" s="19" t="s">
        <v>2046</v>
      </c>
      <c r="H112" s="19" t="s">
        <v>2693</v>
      </c>
      <c r="I112" s="19"/>
      <c r="J112" s="19"/>
      <c r="K112" s="19"/>
      <c r="L112" s="19"/>
      <c r="M112" s="19" t="s">
        <v>59</v>
      </c>
      <c r="N112" s="19" t="s">
        <v>2058</v>
      </c>
      <c r="O112" s="19" t="s">
        <v>2101</v>
      </c>
      <c r="P112" s="19" t="s">
        <v>2456</v>
      </c>
      <c r="Q112" s="19" t="s">
        <v>2051</v>
      </c>
      <c r="R112" s="2"/>
      <c r="S112" s="2"/>
      <c r="T112" s="2" t="s">
        <v>151</v>
      </c>
      <c r="U112" s="2"/>
      <c r="V112" s="2"/>
    </row>
    <row r="113" spans="1:22" ht="14.25" customHeight="1">
      <c r="A113" s="19" t="s">
        <v>2694</v>
      </c>
      <c r="B113" s="19" t="s">
        <v>2695</v>
      </c>
      <c r="C113" s="19" t="s">
        <v>2696</v>
      </c>
      <c r="D113" s="19" t="s">
        <v>387</v>
      </c>
      <c r="E113" s="19" t="s">
        <v>96</v>
      </c>
      <c r="F113" s="19" t="s">
        <v>2697</v>
      </c>
      <c r="G113" s="19" t="s">
        <v>2046</v>
      </c>
      <c r="H113" s="19" t="s">
        <v>2698</v>
      </c>
      <c r="I113" s="19"/>
      <c r="J113" s="19"/>
      <c r="K113" s="19"/>
      <c r="L113" s="19"/>
      <c r="M113" s="19" t="s">
        <v>1566</v>
      </c>
      <c r="N113" s="19" t="s">
        <v>2058</v>
      </c>
      <c r="O113" s="19" t="s">
        <v>2078</v>
      </c>
      <c r="P113" s="19" t="s">
        <v>2372</v>
      </c>
      <c r="Q113" s="19" t="s">
        <v>2051</v>
      </c>
      <c r="R113" s="2" t="s">
        <v>2067</v>
      </c>
      <c r="S113" s="2"/>
      <c r="T113" s="2" t="s">
        <v>386</v>
      </c>
      <c r="U113" s="2"/>
      <c r="V113" s="2"/>
    </row>
    <row r="114" spans="1:22" ht="14.25" customHeight="1">
      <c r="A114" s="19" t="s">
        <v>2699</v>
      </c>
      <c r="B114" s="19" t="s">
        <v>2700</v>
      </c>
      <c r="C114" s="19" t="s">
        <v>2701</v>
      </c>
      <c r="D114" s="19" t="s">
        <v>106</v>
      </c>
      <c r="E114" s="19" t="s">
        <v>96</v>
      </c>
      <c r="F114" s="19" t="s">
        <v>2702</v>
      </c>
      <c r="G114" s="19" t="s">
        <v>2046</v>
      </c>
      <c r="H114" s="19" t="s">
        <v>2703</v>
      </c>
      <c r="I114" s="19"/>
      <c r="J114" s="19"/>
      <c r="K114" s="19"/>
      <c r="L114" s="19"/>
      <c r="M114" s="19" t="s">
        <v>1566</v>
      </c>
      <c r="N114" s="19" t="s">
        <v>2058</v>
      </c>
      <c r="O114" s="19" t="s">
        <v>2704</v>
      </c>
      <c r="P114" s="19" t="s">
        <v>2050</v>
      </c>
      <c r="Q114" s="19" t="s">
        <v>2051</v>
      </c>
      <c r="R114" s="2" t="s">
        <v>2067</v>
      </c>
      <c r="S114" s="2"/>
      <c r="T114" s="2" t="s">
        <v>105</v>
      </c>
      <c r="U114" s="2"/>
      <c r="V114" s="2"/>
    </row>
    <row r="115" spans="1:22" ht="14.25" customHeight="1">
      <c r="A115" s="19" t="s">
        <v>2705</v>
      </c>
      <c r="B115" s="19" t="s">
        <v>2695</v>
      </c>
      <c r="C115" s="19" t="s">
        <v>2706</v>
      </c>
      <c r="D115" s="19" t="s">
        <v>314</v>
      </c>
      <c r="E115" s="19" t="s">
        <v>96</v>
      </c>
      <c r="F115" s="19" t="s">
        <v>2707</v>
      </c>
      <c r="G115" s="19" t="s">
        <v>2046</v>
      </c>
      <c r="H115" s="19" t="s">
        <v>2708</v>
      </c>
      <c r="I115" s="19"/>
      <c r="J115" s="19"/>
      <c r="K115" s="19"/>
      <c r="L115" s="19"/>
      <c r="M115" s="19" t="s">
        <v>59</v>
      </c>
      <c r="N115" s="19" t="s">
        <v>2058</v>
      </c>
      <c r="O115" s="19" t="s">
        <v>2709</v>
      </c>
      <c r="P115" s="19" t="s">
        <v>2050</v>
      </c>
      <c r="Q115" s="19" t="s">
        <v>2051</v>
      </c>
      <c r="R115" s="2"/>
      <c r="S115" s="2"/>
      <c r="T115" s="2" t="s">
        <v>313</v>
      </c>
      <c r="U115" s="2"/>
      <c r="V115" s="2"/>
    </row>
    <row r="116" spans="1:22" ht="14.25" customHeight="1">
      <c r="A116" s="19" t="s">
        <v>2710</v>
      </c>
      <c r="B116" s="19" t="s">
        <v>2695</v>
      </c>
      <c r="C116" s="19" t="s">
        <v>2711</v>
      </c>
      <c r="D116" s="19" t="s">
        <v>94</v>
      </c>
      <c r="E116" s="19" t="s">
        <v>96</v>
      </c>
      <c r="F116" s="19" t="s">
        <v>2712</v>
      </c>
      <c r="G116" s="19" t="s">
        <v>2046</v>
      </c>
      <c r="H116" s="19" t="s">
        <v>2713</v>
      </c>
      <c r="I116" s="19" t="s">
        <v>2714</v>
      </c>
      <c r="J116" s="19" t="s">
        <v>2715</v>
      </c>
      <c r="K116" s="19"/>
      <c r="L116" s="19" t="s">
        <v>2630</v>
      </c>
      <c r="M116" s="19" t="s">
        <v>1566</v>
      </c>
      <c r="N116" s="19" t="s">
        <v>2058</v>
      </c>
      <c r="O116" s="19" t="s">
        <v>2093</v>
      </c>
      <c r="P116" s="19" t="s">
        <v>2716</v>
      </c>
      <c r="Q116" s="19" t="s">
        <v>2051</v>
      </c>
      <c r="R116" s="2" t="s">
        <v>2067</v>
      </c>
      <c r="S116" s="2"/>
      <c r="T116" s="2" t="s">
        <v>93</v>
      </c>
      <c r="U116" s="2"/>
      <c r="V116" s="2"/>
    </row>
    <row r="117" spans="1:22" ht="14.25" customHeight="1">
      <c r="A117" s="19" t="s">
        <v>2717</v>
      </c>
      <c r="B117" s="19" t="s">
        <v>2695</v>
      </c>
      <c r="C117" s="19" t="s">
        <v>2718</v>
      </c>
      <c r="D117" s="19" t="s">
        <v>112</v>
      </c>
      <c r="E117" s="19" t="s">
        <v>96</v>
      </c>
      <c r="F117" s="19" t="s">
        <v>2719</v>
      </c>
      <c r="G117" s="19" t="s">
        <v>2046</v>
      </c>
      <c r="H117" s="19" t="s">
        <v>2720</v>
      </c>
      <c r="I117" s="19"/>
      <c r="J117" s="19"/>
      <c r="K117" s="19"/>
      <c r="L117" s="19"/>
      <c r="M117" s="19" t="s">
        <v>1566</v>
      </c>
      <c r="N117" s="19" t="s">
        <v>2058</v>
      </c>
      <c r="O117" s="19" t="s">
        <v>2145</v>
      </c>
      <c r="P117" s="19" t="s">
        <v>2050</v>
      </c>
      <c r="Q117" s="19" t="s">
        <v>2051</v>
      </c>
      <c r="R117" s="2" t="s">
        <v>2067</v>
      </c>
      <c r="S117" s="2"/>
      <c r="T117" s="2" t="s">
        <v>111</v>
      </c>
      <c r="U117" s="2"/>
      <c r="V117" s="2"/>
    </row>
    <row r="118" spans="1:22" ht="14.25" customHeight="1">
      <c r="A118" s="19" t="s">
        <v>2721</v>
      </c>
      <c r="B118" s="19" t="s">
        <v>2690</v>
      </c>
      <c r="C118" s="19" t="s">
        <v>2722</v>
      </c>
      <c r="D118" s="19" t="s">
        <v>286</v>
      </c>
      <c r="E118" s="19" t="s">
        <v>96</v>
      </c>
      <c r="F118" s="19" t="s">
        <v>2723</v>
      </c>
      <c r="G118" s="19" t="s">
        <v>2046</v>
      </c>
      <c r="H118" s="19" t="s">
        <v>2724</v>
      </c>
      <c r="I118" s="19"/>
      <c r="J118" s="19"/>
      <c r="K118" s="19"/>
      <c r="L118" s="19"/>
      <c r="M118" s="19" t="s">
        <v>59</v>
      </c>
      <c r="N118" s="19" t="s">
        <v>2058</v>
      </c>
      <c r="O118" s="19" t="s">
        <v>2723</v>
      </c>
      <c r="P118" s="19" t="s">
        <v>2359</v>
      </c>
      <c r="Q118" s="19" t="s">
        <v>2051</v>
      </c>
      <c r="R118" s="2"/>
      <c r="S118" s="2"/>
      <c r="T118" s="2" t="s">
        <v>285</v>
      </c>
      <c r="U118" s="2"/>
      <c r="V118" s="2"/>
    </row>
    <row r="119" spans="1:22" ht="14.25" customHeight="1">
      <c r="A119" s="19" t="s">
        <v>2725</v>
      </c>
      <c r="B119" s="19" t="s">
        <v>2726</v>
      </c>
      <c r="C119" s="19" t="s">
        <v>2727</v>
      </c>
      <c r="D119" s="19" t="s">
        <v>182</v>
      </c>
      <c r="E119" s="19" t="s">
        <v>96</v>
      </c>
      <c r="F119" s="19" t="s">
        <v>2728</v>
      </c>
      <c r="G119" s="19" t="s">
        <v>2046</v>
      </c>
      <c r="H119" s="19" t="s">
        <v>2729</v>
      </c>
      <c r="I119" s="19"/>
      <c r="J119" s="19"/>
      <c r="K119" s="19"/>
      <c r="L119" s="19"/>
      <c r="M119" s="19" t="s">
        <v>59</v>
      </c>
      <c r="N119" s="19" t="s">
        <v>2058</v>
      </c>
      <c r="O119" s="19" t="s">
        <v>2583</v>
      </c>
      <c r="P119" s="19" t="s">
        <v>2730</v>
      </c>
      <c r="Q119" s="19" t="s">
        <v>2051</v>
      </c>
      <c r="R119" s="2"/>
      <c r="S119" s="2"/>
      <c r="T119" s="2" t="s">
        <v>181</v>
      </c>
      <c r="U119" s="2"/>
      <c r="V119" s="2"/>
    </row>
    <row r="120" spans="1:22" ht="14.25" customHeight="1">
      <c r="A120" s="19" t="s">
        <v>2731</v>
      </c>
      <c r="B120" s="19" t="s">
        <v>2732</v>
      </c>
      <c r="C120" s="19" t="s">
        <v>2733</v>
      </c>
      <c r="D120" s="19" t="s">
        <v>106</v>
      </c>
      <c r="E120" s="19" t="s">
        <v>96</v>
      </c>
      <c r="F120" s="19" t="s">
        <v>2734</v>
      </c>
      <c r="G120" s="19" t="s">
        <v>2046</v>
      </c>
      <c r="H120" s="19" t="s">
        <v>2735</v>
      </c>
      <c r="I120" s="19" t="s">
        <v>2736</v>
      </c>
      <c r="J120" s="19"/>
      <c r="K120" s="19"/>
      <c r="L120" s="19"/>
      <c r="M120" s="19" t="s">
        <v>60</v>
      </c>
      <c r="N120" s="19" t="s">
        <v>2058</v>
      </c>
      <c r="O120" s="19" t="s">
        <v>2737</v>
      </c>
      <c r="P120" s="19" t="s">
        <v>2050</v>
      </c>
      <c r="Q120" s="19" t="s">
        <v>2051</v>
      </c>
      <c r="R120" s="2"/>
      <c r="S120" s="2"/>
      <c r="T120" s="2" t="s">
        <v>105</v>
      </c>
      <c r="U120" s="2"/>
      <c r="V120" s="2"/>
    </row>
    <row r="121" spans="1:22" ht="14.25" customHeight="1">
      <c r="A121" s="19" t="s">
        <v>2738</v>
      </c>
      <c r="B121" s="19" t="s">
        <v>2739</v>
      </c>
      <c r="C121" s="19" t="s">
        <v>2208</v>
      </c>
      <c r="D121" s="19" t="s">
        <v>200</v>
      </c>
      <c r="E121" s="19" t="s">
        <v>96</v>
      </c>
      <c r="F121" s="19" t="s">
        <v>2740</v>
      </c>
      <c r="G121" s="19" t="s">
        <v>2046</v>
      </c>
      <c r="H121" s="19" t="s">
        <v>2741</v>
      </c>
      <c r="I121" s="19"/>
      <c r="J121" s="19"/>
      <c r="K121" s="19"/>
      <c r="L121" s="19"/>
      <c r="M121" s="19" t="s">
        <v>1566</v>
      </c>
      <c r="N121" s="19" t="s">
        <v>2058</v>
      </c>
      <c r="O121" s="19" t="s">
        <v>2078</v>
      </c>
      <c r="P121" s="19" t="s">
        <v>2166</v>
      </c>
      <c r="Q121" s="19" t="s">
        <v>2051</v>
      </c>
      <c r="R121" s="2" t="s">
        <v>2067</v>
      </c>
      <c r="S121" s="2"/>
      <c r="T121" s="2" t="s">
        <v>199</v>
      </c>
      <c r="U121" s="2"/>
      <c r="V121" s="2"/>
    </row>
    <row r="122" spans="1:22" ht="14.25" customHeight="1">
      <c r="A122" s="19" t="s">
        <v>2742</v>
      </c>
      <c r="B122" s="19" t="s">
        <v>2739</v>
      </c>
      <c r="C122" s="19" t="s">
        <v>2743</v>
      </c>
      <c r="D122" s="19" t="s">
        <v>294</v>
      </c>
      <c r="E122" s="19" t="s">
        <v>96</v>
      </c>
      <c r="F122" s="19" t="s">
        <v>2391</v>
      </c>
      <c r="G122" s="19" t="s">
        <v>2046</v>
      </c>
      <c r="H122" s="19" t="s">
        <v>2744</v>
      </c>
      <c r="I122" s="19"/>
      <c r="J122" s="19"/>
      <c r="K122" s="19"/>
      <c r="L122" s="19"/>
      <c r="M122" s="19" t="s">
        <v>1566</v>
      </c>
      <c r="N122" s="19" t="s">
        <v>2058</v>
      </c>
      <c r="O122" s="19" t="s">
        <v>2093</v>
      </c>
      <c r="P122" s="19" t="s">
        <v>2050</v>
      </c>
      <c r="Q122" s="19" t="s">
        <v>2051</v>
      </c>
      <c r="R122" s="2" t="s">
        <v>2067</v>
      </c>
      <c r="S122" s="2"/>
      <c r="T122" s="2" t="s">
        <v>293</v>
      </c>
      <c r="U122" s="2"/>
      <c r="V122" s="2"/>
    </row>
    <row r="123" spans="1:22" ht="14.25" customHeight="1">
      <c r="A123" s="19" t="s">
        <v>2745</v>
      </c>
      <c r="B123" s="19" t="s">
        <v>2739</v>
      </c>
      <c r="C123" s="19" t="s">
        <v>2746</v>
      </c>
      <c r="D123" s="19" t="s">
        <v>236</v>
      </c>
      <c r="E123" s="19" t="s">
        <v>96</v>
      </c>
      <c r="F123" s="19" t="s">
        <v>2747</v>
      </c>
      <c r="G123" s="19" t="s">
        <v>2046</v>
      </c>
      <c r="H123" s="19" t="s">
        <v>2748</v>
      </c>
      <c r="I123" s="19"/>
      <c r="J123" s="19"/>
      <c r="K123" s="19"/>
      <c r="L123" s="19"/>
      <c r="M123" s="19" t="s">
        <v>1566</v>
      </c>
      <c r="N123" s="19" t="s">
        <v>2048</v>
      </c>
      <c r="O123" s="19" t="s">
        <v>2179</v>
      </c>
      <c r="P123" s="19" t="s">
        <v>2050</v>
      </c>
      <c r="Q123" s="19" t="s">
        <v>2051</v>
      </c>
      <c r="R123" s="2" t="s">
        <v>2067</v>
      </c>
      <c r="S123" s="2"/>
      <c r="T123" s="2" t="s">
        <v>235</v>
      </c>
      <c r="U123" s="2"/>
      <c r="V123" s="2"/>
    </row>
    <row r="124" spans="1:22" ht="14.25" customHeight="1">
      <c r="A124" s="19" t="s">
        <v>2749</v>
      </c>
      <c r="B124" s="19" t="s">
        <v>2739</v>
      </c>
      <c r="C124" s="19" t="s">
        <v>2750</v>
      </c>
      <c r="D124" s="19" t="s">
        <v>150</v>
      </c>
      <c r="E124" s="19" t="s">
        <v>96</v>
      </c>
      <c r="F124" s="19" t="s">
        <v>2751</v>
      </c>
      <c r="G124" s="19" t="s">
        <v>2046</v>
      </c>
      <c r="H124" s="19" t="s">
        <v>2752</v>
      </c>
      <c r="I124" s="19"/>
      <c r="J124" s="19"/>
      <c r="K124" s="19"/>
      <c r="L124" s="19"/>
      <c r="M124" s="19" t="s">
        <v>1566</v>
      </c>
      <c r="N124" s="19" t="s">
        <v>2048</v>
      </c>
      <c r="O124" s="19" t="s">
        <v>2179</v>
      </c>
      <c r="P124" s="19" t="s">
        <v>2753</v>
      </c>
      <c r="Q124" s="19" t="s">
        <v>2051</v>
      </c>
      <c r="R124" s="2" t="s">
        <v>2067</v>
      </c>
      <c r="S124" s="2"/>
      <c r="T124" s="2" t="s">
        <v>149</v>
      </c>
      <c r="U124" s="2"/>
      <c r="V124" s="2"/>
    </row>
    <row r="125" spans="1:22" ht="14.25" customHeight="1">
      <c r="A125" s="19" t="s">
        <v>2754</v>
      </c>
      <c r="B125" s="19" t="s">
        <v>2739</v>
      </c>
      <c r="C125" s="19" t="s">
        <v>2755</v>
      </c>
      <c r="D125" s="19" t="s">
        <v>314</v>
      </c>
      <c r="E125" s="19" t="s">
        <v>96</v>
      </c>
      <c r="F125" s="19" t="s">
        <v>2756</v>
      </c>
      <c r="G125" s="19" t="s">
        <v>2046</v>
      </c>
      <c r="H125" s="19" t="s">
        <v>2757</v>
      </c>
      <c r="I125" s="19"/>
      <c r="J125" s="19"/>
      <c r="K125" s="19"/>
      <c r="L125" s="19"/>
      <c r="M125" s="19" t="s">
        <v>59</v>
      </c>
      <c r="N125" s="19" t="s">
        <v>2058</v>
      </c>
      <c r="O125" s="19" t="s">
        <v>2322</v>
      </c>
      <c r="P125" s="19" t="s">
        <v>2050</v>
      </c>
      <c r="Q125" s="19" t="s">
        <v>2051</v>
      </c>
      <c r="R125" s="2"/>
      <c r="S125" s="2"/>
      <c r="T125" s="2" t="s">
        <v>313</v>
      </c>
      <c r="U125" s="2"/>
      <c r="V125" s="2"/>
    </row>
    <row r="126" spans="1:22" ht="14.25" customHeight="1">
      <c r="A126" s="19" t="s">
        <v>2758</v>
      </c>
      <c r="B126" s="19" t="s">
        <v>2739</v>
      </c>
      <c r="C126" s="19" t="s">
        <v>2759</v>
      </c>
      <c r="D126" s="19" t="s">
        <v>138</v>
      </c>
      <c r="E126" s="19" t="s">
        <v>96</v>
      </c>
      <c r="F126" s="19" t="s">
        <v>2344</v>
      </c>
      <c r="G126" s="19" t="s">
        <v>2046</v>
      </c>
      <c r="H126" s="19" t="s">
        <v>2760</v>
      </c>
      <c r="I126" s="19"/>
      <c r="J126" s="19" t="s">
        <v>2761</v>
      </c>
      <c r="K126" s="19"/>
      <c r="L126" s="19"/>
      <c r="M126" s="19" t="s">
        <v>60</v>
      </c>
      <c r="N126" s="19" t="s">
        <v>2058</v>
      </c>
      <c r="O126" s="19" t="s">
        <v>2186</v>
      </c>
      <c r="P126" s="19" t="s">
        <v>2762</v>
      </c>
      <c r="Q126" s="19" t="s">
        <v>2051</v>
      </c>
      <c r="R126" s="2"/>
      <c r="S126" s="2"/>
      <c r="T126" s="2" t="s">
        <v>137</v>
      </c>
      <c r="U126" s="2"/>
      <c r="V126" s="2"/>
    </row>
    <row r="127" spans="1:22" ht="14.25" customHeight="1">
      <c r="A127" s="19" t="s">
        <v>2763</v>
      </c>
      <c r="B127" s="19" t="s">
        <v>2764</v>
      </c>
      <c r="C127" s="19" t="s">
        <v>2478</v>
      </c>
      <c r="D127" s="19" t="s">
        <v>270</v>
      </c>
      <c r="E127" s="19" t="s">
        <v>96</v>
      </c>
      <c r="F127" s="19" t="s">
        <v>2765</v>
      </c>
      <c r="G127" s="19" t="s">
        <v>2046</v>
      </c>
      <c r="H127" s="19" t="s">
        <v>2766</v>
      </c>
      <c r="I127" s="19"/>
      <c r="J127" s="19"/>
      <c r="K127" s="19"/>
      <c r="L127" s="19"/>
      <c r="M127" s="19" t="s">
        <v>1566</v>
      </c>
      <c r="N127" s="19" t="s">
        <v>2058</v>
      </c>
      <c r="O127" s="19" t="s">
        <v>2093</v>
      </c>
      <c r="P127" s="19" t="s">
        <v>2050</v>
      </c>
      <c r="Q127" s="19" t="s">
        <v>2051</v>
      </c>
      <c r="R127" s="2" t="s">
        <v>2067</v>
      </c>
      <c r="S127" s="2"/>
      <c r="T127" s="2" t="s">
        <v>269</v>
      </c>
      <c r="U127" s="2"/>
      <c r="V127" s="2"/>
    </row>
    <row r="128" spans="1:22" ht="14.25" customHeight="1">
      <c r="A128" s="19" t="s">
        <v>2767</v>
      </c>
      <c r="B128" s="19" t="s">
        <v>2768</v>
      </c>
      <c r="C128" s="19" t="s">
        <v>2769</v>
      </c>
      <c r="D128" s="19" t="s">
        <v>278</v>
      </c>
      <c r="E128" s="19" t="s">
        <v>96</v>
      </c>
      <c r="F128" s="19" t="s">
        <v>2770</v>
      </c>
      <c r="G128" s="19" t="s">
        <v>2046</v>
      </c>
      <c r="H128" s="19" t="s">
        <v>2771</v>
      </c>
      <c r="I128" s="19"/>
      <c r="J128" s="19"/>
      <c r="K128" s="19"/>
      <c r="L128" s="19"/>
      <c r="M128" s="19" t="s">
        <v>1566</v>
      </c>
      <c r="N128" s="19" t="s">
        <v>2058</v>
      </c>
      <c r="O128" s="19" t="s">
        <v>2772</v>
      </c>
      <c r="P128" s="19" t="s">
        <v>2372</v>
      </c>
      <c r="Q128" s="19" t="s">
        <v>2051</v>
      </c>
      <c r="R128" s="2" t="s">
        <v>2052</v>
      </c>
      <c r="S128" s="2"/>
      <c r="T128" s="2" t="s">
        <v>277</v>
      </c>
      <c r="U128" s="2"/>
      <c r="V128" s="2"/>
    </row>
    <row r="129" spans="1:22" ht="14.25" customHeight="1">
      <c r="A129" s="19" t="s">
        <v>2773</v>
      </c>
      <c r="B129" s="19" t="s">
        <v>2768</v>
      </c>
      <c r="C129" s="19" t="s">
        <v>2774</v>
      </c>
      <c r="D129" s="19" t="s">
        <v>200</v>
      </c>
      <c r="E129" s="19" t="s">
        <v>96</v>
      </c>
      <c r="F129" s="19" t="s">
        <v>2775</v>
      </c>
      <c r="G129" s="19" t="s">
        <v>2046</v>
      </c>
      <c r="H129" s="19" t="s">
        <v>2776</v>
      </c>
      <c r="I129" s="19"/>
      <c r="J129" s="19"/>
      <c r="K129" s="19"/>
      <c r="L129" s="19"/>
      <c r="M129" s="19" t="s">
        <v>1566</v>
      </c>
      <c r="N129" s="19" t="s">
        <v>2058</v>
      </c>
      <c r="O129" s="19" t="s">
        <v>2093</v>
      </c>
      <c r="P129" s="19" t="s">
        <v>2166</v>
      </c>
      <c r="Q129" s="19" t="s">
        <v>2051</v>
      </c>
      <c r="R129" s="2" t="s">
        <v>2067</v>
      </c>
      <c r="S129" s="2"/>
      <c r="T129" s="2" t="s">
        <v>199</v>
      </c>
      <c r="U129" s="2"/>
      <c r="V129" s="2"/>
    </row>
    <row r="130" spans="1:22" ht="14.25" customHeight="1">
      <c r="A130" s="19" t="s">
        <v>2777</v>
      </c>
      <c r="B130" s="19" t="s">
        <v>2778</v>
      </c>
      <c r="C130" s="19" t="s">
        <v>2779</v>
      </c>
      <c r="D130" s="19" t="s">
        <v>150</v>
      </c>
      <c r="E130" s="19" t="s">
        <v>96</v>
      </c>
      <c r="F130" s="19" t="s">
        <v>2780</v>
      </c>
      <c r="G130" s="19" t="s">
        <v>2046</v>
      </c>
      <c r="H130" s="19" t="s">
        <v>2781</v>
      </c>
      <c r="I130" s="19" t="s">
        <v>2782</v>
      </c>
      <c r="J130" s="19"/>
      <c r="K130" s="19"/>
      <c r="L130" s="19"/>
      <c r="M130" s="19" t="s">
        <v>1566</v>
      </c>
      <c r="N130" s="19" t="s">
        <v>2058</v>
      </c>
      <c r="O130" s="19" t="s">
        <v>2093</v>
      </c>
      <c r="P130" s="19" t="s">
        <v>2050</v>
      </c>
      <c r="Q130" s="19" t="s">
        <v>2051</v>
      </c>
      <c r="R130" s="2" t="s">
        <v>2067</v>
      </c>
      <c r="S130" s="2"/>
      <c r="T130" s="2" t="s">
        <v>149</v>
      </c>
      <c r="U130" s="2"/>
      <c r="V130" s="2"/>
    </row>
    <row r="131" spans="1:22" ht="14.25" customHeight="1">
      <c r="A131" s="19" t="s">
        <v>2783</v>
      </c>
      <c r="B131" s="19" t="s">
        <v>2784</v>
      </c>
      <c r="C131" s="19" t="s">
        <v>2785</v>
      </c>
      <c r="D131" s="19" t="s">
        <v>226</v>
      </c>
      <c r="E131" s="19" t="s">
        <v>96</v>
      </c>
      <c r="F131" s="19" t="s">
        <v>2786</v>
      </c>
      <c r="G131" s="19" t="s">
        <v>2046</v>
      </c>
      <c r="H131" s="19" t="s">
        <v>2787</v>
      </c>
      <c r="I131" s="19"/>
      <c r="J131" s="19"/>
      <c r="K131" s="19"/>
      <c r="L131" s="19"/>
      <c r="M131" s="19" t="s">
        <v>1566</v>
      </c>
      <c r="N131" s="19" t="s">
        <v>2058</v>
      </c>
      <c r="O131" s="19" t="s">
        <v>2093</v>
      </c>
      <c r="P131" s="19" t="s">
        <v>2050</v>
      </c>
      <c r="Q131" s="19" t="s">
        <v>2051</v>
      </c>
      <c r="R131" s="2" t="s">
        <v>2067</v>
      </c>
      <c r="S131" s="2"/>
      <c r="T131" s="2" t="s">
        <v>225</v>
      </c>
      <c r="U131" s="2"/>
      <c r="V131" s="2"/>
    </row>
    <row r="132" spans="1:22" ht="14.25" customHeight="1">
      <c r="A132" s="19" t="s">
        <v>2788</v>
      </c>
      <c r="B132" s="19" t="s">
        <v>2789</v>
      </c>
      <c r="C132" s="19" t="s">
        <v>2790</v>
      </c>
      <c r="D132" s="19" t="s">
        <v>154</v>
      </c>
      <c r="E132" s="19" t="s">
        <v>96</v>
      </c>
      <c r="F132" s="19" t="s">
        <v>2791</v>
      </c>
      <c r="G132" s="19" t="s">
        <v>2046</v>
      </c>
      <c r="H132" s="19" t="s">
        <v>2792</v>
      </c>
      <c r="I132" s="19"/>
      <c r="J132" s="19"/>
      <c r="K132" s="19"/>
      <c r="L132" s="19"/>
      <c r="M132" s="19" t="s">
        <v>1566</v>
      </c>
      <c r="N132" s="19" t="s">
        <v>2058</v>
      </c>
      <c r="O132" s="19" t="s">
        <v>2093</v>
      </c>
      <c r="P132" s="19" t="s">
        <v>2485</v>
      </c>
      <c r="Q132" s="19" t="s">
        <v>2051</v>
      </c>
      <c r="R132" s="2" t="s">
        <v>2067</v>
      </c>
      <c r="S132" s="2"/>
      <c r="T132" s="2" t="s">
        <v>153</v>
      </c>
      <c r="U132" s="2"/>
      <c r="V132" s="2"/>
    </row>
    <row r="133" spans="1:22" ht="14.25" customHeight="1">
      <c r="A133" s="19" t="s">
        <v>2793</v>
      </c>
      <c r="B133" s="19" t="s">
        <v>2794</v>
      </c>
      <c r="C133" s="19" t="s">
        <v>2795</v>
      </c>
      <c r="D133" s="19" t="s">
        <v>240</v>
      </c>
      <c r="E133" s="19" t="s">
        <v>96</v>
      </c>
      <c r="F133" s="19" t="s">
        <v>2796</v>
      </c>
      <c r="G133" s="19" t="s">
        <v>2046</v>
      </c>
      <c r="H133" s="19" t="s">
        <v>2797</v>
      </c>
      <c r="I133" s="19"/>
      <c r="J133" s="19"/>
      <c r="K133" s="19"/>
      <c r="L133" s="19"/>
      <c r="M133" s="19" t="s">
        <v>59</v>
      </c>
      <c r="N133" s="19" t="s">
        <v>2058</v>
      </c>
      <c r="O133" s="19" t="s">
        <v>2798</v>
      </c>
      <c r="P133" s="19" t="s">
        <v>2050</v>
      </c>
      <c r="Q133" s="19" t="s">
        <v>2051</v>
      </c>
      <c r="R133" s="2"/>
      <c r="S133" s="2"/>
      <c r="T133" s="2" t="s">
        <v>239</v>
      </c>
      <c r="U133" s="2"/>
      <c r="V133" s="2"/>
    </row>
    <row r="134" spans="1:22" ht="14.25" customHeight="1">
      <c r="A134" s="19" t="s">
        <v>2799</v>
      </c>
      <c r="B134" s="19" t="s">
        <v>2800</v>
      </c>
      <c r="C134" s="19" t="s">
        <v>2801</v>
      </c>
      <c r="D134" s="19" t="s">
        <v>134</v>
      </c>
      <c r="E134" s="19" t="s">
        <v>96</v>
      </c>
      <c r="F134" s="19" t="s">
        <v>2802</v>
      </c>
      <c r="G134" s="19" t="s">
        <v>2046</v>
      </c>
      <c r="H134" s="19" t="s">
        <v>2803</v>
      </c>
      <c r="I134" s="19"/>
      <c r="J134" s="19"/>
      <c r="K134" s="19"/>
      <c r="L134" s="19"/>
      <c r="M134" s="19" t="s">
        <v>60</v>
      </c>
      <c r="N134" s="19" t="s">
        <v>2058</v>
      </c>
      <c r="O134" s="19" t="s">
        <v>2802</v>
      </c>
      <c r="P134" s="19" t="s">
        <v>2050</v>
      </c>
      <c r="Q134" s="19" t="s">
        <v>2051</v>
      </c>
      <c r="R134" s="2"/>
      <c r="S134" s="2"/>
      <c r="T134" s="2" t="s">
        <v>133</v>
      </c>
      <c r="U134" s="2"/>
      <c r="V134" s="2"/>
    </row>
    <row r="135" spans="1:22" ht="14.25" customHeight="1">
      <c r="A135" s="19" t="s">
        <v>2804</v>
      </c>
      <c r="B135" s="19" t="s">
        <v>2805</v>
      </c>
      <c r="C135" s="19" t="s">
        <v>2806</v>
      </c>
      <c r="D135" s="19" t="s">
        <v>144</v>
      </c>
      <c r="E135" s="19" t="s">
        <v>96</v>
      </c>
      <c r="F135" s="19" t="s">
        <v>2538</v>
      </c>
      <c r="G135" s="19" t="s">
        <v>2046</v>
      </c>
      <c r="H135" s="19" t="s">
        <v>2807</v>
      </c>
      <c r="I135" s="19"/>
      <c r="J135" s="19"/>
      <c r="K135" s="19"/>
      <c r="L135" s="19" t="s">
        <v>2434</v>
      </c>
      <c r="M135" s="19" t="s">
        <v>1566</v>
      </c>
      <c r="N135" s="19" t="s">
        <v>2058</v>
      </c>
      <c r="O135" s="19" t="s">
        <v>2093</v>
      </c>
      <c r="P135" s="19" t="s">
        <v>2808</v>
      </c>
      <c r="Q135" s="19" t="s">
        <v>2051</v>
      </c>
      <c r="R135" s="2" t="s">
        <v>2067</v>
      </c>
      <c r="S135" s="2"/>
      <c r="T135" s="2" t="s">
        <v>143</v>
      </c>
      <c r="U135" s="2"/>
      <c r="V135" s="2"/>
    </row>
    <row r="136" spans="1:22" ht="14.25" customHeight="1">
      <c r="A136" s="19" t="s">
        <v>2809</v>
      </c>
      <c r="B136" s="19" t="s">
        <v>2805</v>
      </c>
      <c r="C136" s="19" t="s">
        <v>2810</v>
      </c>
      <c r="D136" s="19" t="s">
        <v>158</v>
      </c>
      <c r="E136" s="19" t="s">
        <v>96</v>
      </c>
      <c r="F136" s="19" t="s">
        <v>2811</v>
      </c>
      <c r="G136" s="19" t="s">
        <v>2046</v>
      </c>
      <c r="H136" s="19" t="s">
        <v>2812</v>
      </c>
      <c r="I136" s="19"/>
      <c r="J136" s="19"/>
      <c r="K136" s="19"/>
      <c r="L136" s="19"/>
      <c r="M136" s="19" t="s">
        <v>1566</v>
      </c>
      <c r="N136" s="19" t="s">
        <v>2058</v>
      </c>
      <c r="O136" s="19" t="s">
        <v>2078</v>
      </c>
      <c r="P136" s="19" t="s">
        <v>2050</v>
      </c>
      <c r="Q136" s="19" t="s">
        <v>2051</v>
      </c>
      <c r="R136" s="2" t="s">
        <v>2067</v>
      </c>
      <c r="S136" s="2"/>
      <c r="T136" s="2" t="s">
        <v>157</v>
      </c>
      <c r="U136" s="2"/>
      <c r="V136" s="2"/>
    </row>
    <row r="137" spans="1:22" ht="14.25" customHeight="1">
      <c r="A137" s="19" t="s">
        <v>2813</v>
      </c>
      <c r="B137" s="19" t="s">
        <v>2805</v>
      </c>
      <c r="C137" s="19" t="s">
        <v>2814</v>
      </c>
      <c r="D137" s="19" t="s">
        <v>134</v>
      </c>
      <c r="E137" s="19" t="s">
        <v>96</v>
      </c>
      <c r="F137" s="19" t="s">
        <v>2815</v>
      </c>
      <c r="G137" s="19" t="s">
        <v>2046</v>
      </c>
      <c r="H137" s="19" t="s">
        <v>2816</v>
      </c>
      <c r="I137" s="19"/>
      <c r="J137" s="19"/>
      <c r="K137" s="19"/>
      <c r="L137" s="19"/>
      <c r="M137" s="19" t="s">
        <v>59</v>
      </c>
      <c r="N137" s="19" t="s">
        <v>2058</v>
      </c>
      <c r="O137" s="19" t="s">
        <v>2583</v>
      </c>
      <c r="P137" s="19" t="s">
        <v>2050</v>
      </c>
      <c r="Q137" s="19" t="s">
        <v>2051</v>
      </c>
      <c r="R137" s="2"/>
      <c r="S137" s="2"/>
      <c r="T137" s="2" t="s">
        <v>133</v>
      </c>
      <c r="U137" s="2"/>
      <c r="V137" s="2"/>
    </row>
    <row r="138" spans="1:22" ht="14.25" customHeight="1">
      <c r="A138" s="19" t="s">
        <v>2817</v>
      </c>
      <c r="B138" s="19" t="s">
        <v>2805</v>
      </c>
      <c r="C138" s="19" t="s">
        <v>2664</v>
      </c>
      <c r="D138" s="19" t="s">
        <v>106</v>
      </c>
      <c r="E138" s="19" t="s">
        <v>96</v>
      </c>
      <c r="F138" s="19" t="s">
        <v>2818</v>
      </c>
      <c r="G138" s="19" t="s">
        <v>2046</v>
      </c>
      <c r="H138" s="19" t="s">
        <v>2819</v>
      </c>
      <c r="I138" s="19" t="s">
        <v>2820</v>
      </c>
      <c r="J138" s="19"/>
      <c r="K138" s="19"/>
      <c r="L138" s="19"/>
      <c r="M138" s="19" t="s">
        <v>1566</v>
      </c>
      <c r="N138" s="19" t="s">
        <v>2048</v>
      </c>
      <c r="O138" s="19" t="s">
        <v>2179</v>
      </c>
      <c r="P138" s="19" t="s">
        <v>2821</v>
      </c>
      <c r="Q138" s="19" t="s">
        <v>2051</v>
      </c>
      <c r="R138" s="2" t="s">
        <v>2052</v>
      </c>
      <c r="S138" s="2"/>
      <c r="T138" s="2" t="s">
        <v>105</v>
      </c>
      <c r="U138" s="2"/>
      <c r="V138" s="2"/>
    </row>
    <row r="139" spans="1:22" ht="14.25" customHeight="1">
      <c r="A139" s="19" t="s">
        <v>2822</v>
      </c>
      <c r="B139" s="19" t="s">
        <v>2805</v>
      </c>
      <c r="C139" s="19" t="s">
        <v>2823</v>
      </c>
      <c r="D139" s="19" t="s">
        <v>138</v>
      </c>
      <c r="E139" s="19" t="s">
        <v>96</v>
      </c>
      <c r="F139" s="19" t="s">
        <v>2824</v>
      </c>
      <c r="G139" s="19" t="s">
        <v>2046</v>
      </c>
      <c r="H139" s="19" t="s">
        <v>2825</v>
      </c>
      <c r="I139" s="19"/>
      <c r="J139" s="19" t="s">
        <v>2826</v>
      </c>
      <c r="K139" s="19"/>
      <c r="L139" s="19"/>
      <c r="M139" s="19" t="s">
        <v>60</v>
      </c>
      <c r="N139" s="19" t="s">
        <v>2058</v>
      </c>
      <c r="O139" s="19" t="s">
        <v>2316</v>
      </c>
      <c r="P139" s="19" t="s">
        <v>2213</v>
      </c>
      <c r="Q139" s="19" t="s">
        <v>2051</v>
      </c>
      <c r="R139" s="2"/>
      <c r="S139" s="2"/>
      <c r="T139" s="2" t="s">
        <v>137</v>
      </c>
      <c r="U139" s="2"/>
      <c r="V139" s="2"/>
    </row>
    <row r="140" spans="1:22" ht="14.25" customHeight="1">
      <c r="A140" s="19" t="s">
        <v>2827</v>
      </c>
      <c r="B140" s="19" t="s">
        <v>2828</v>
      </c>
      <c r="C140" s="19" t="s">
        <v>2829</v>
      </c>
      <c r="D140" s="19" t="s">
        <v>246</v>
      </c>
      <c r="E140" s="19" t="s">
        <v>96</v>
      </c>
      <c r="F140" s="19" t="s">
        <v>2824</v>
      </c>
      <c r="G140" s="19" t="s">
        <v>2046</v>
      </c>
      <c r="H140" s="19" t="s">
        <v>2830</v>
      </c>
      <c r="I140" s="19" t="s">
        <v>2831</v>
      </c>
      <c r="J140" s="19" t="s">
        <v>2832</v>
      </c>
      <c r="K140" s="19"/>
      <c r="L140" s="19"/>
      <c r="M140" s="19" t="s">
        <v>60</v>
      </c>
      <c r="N140" s="19" t="s">
        <v>2058</v>
      </c>
      <c r="O140" s="19" t="s">
        <v>2316</v>
      </c>
      <c r="P140" s="19" t="s">
        <v>2833</v>
      </c>
      <c r="Q140" s="19" t="s">
        <v>2051</v>
      </c>
      <c r="R140" s="2"/>
      <c r="S140" s="2"/>
      <c r="T140" s="2" t="s">
        <v>245</v>
      </c>
      <c r="U140" s="2"/>
      <c r="V140" s="2"/>
    </row>
    <row r="141" spans="1:22" ht="14.25" customHeight="1">
      <c r="A141" s="19" t="s">
        <v>2834</v>
      </c>
      <c r="B141" s="19" t="s">
        <v>2835</v>
      </c>
      <c r="C141" s="19" t="s">
        <v>2836</v>
      </c>
      <c r="D141" s="19" t="s">
        <v>254</v>
      </c>
      <c r="E141" s="19" t="s">
        <v>96</v>
      </c>
      <c r="F141" s="19" t="s">
        <v>2837</v>
      </c>
      <c r="G141" s="19" t="s">
        <v>2046</v>
      </c>
      <c r="H141" s="19" t="s">
        <v>2838</v>
      </c>
      <c r="I141" s="19" t="s">
        <v>2839</v>
      </c>
      <c r="J141" s="19"/>
      <c r="K141" s="19"/>
      <c r="L141" s="19"/>
      <c r="M141" s="19" t="s">
        <v>1566</v>
      </c>
      <c r="N141" s="19" t="s">
        <v>2058</v>
      </c>
      <c r="O141" s="19" t="s">
        <v>2078</v>
      </c>
      <c r="P141" s="19" t="s">
        <v>2840</v>
      </c>
      <c r="Q141" s="19" t="s">
        <v>2051</v>
      </c>
      <c r="R141" s="2" t="s">
        <v>2067</v>
      </c>
      <c r="S141" s="2"/>
      <c r="T141" s="2" t="s">
        <v>253</v>
      </c>
      <c r="U141" s="2"/>
      <c r="V141" s="2"/>
    </row>
    <row r="142" spans="1:22" ht="14.25" customHeight="1">
      <c r="A142" s="19" t="s">
        <v>2841</v>
      </c>
      <c r="B142" s="19" t="s">
        <v>2842</v>
      </c>
      <c r="C142" s="19" t="s">
        <v>2843</v>
      </c>
      <c r="D142" s="19" t="s">
        <v>144</v>
      </c>
      <c r="E142" s="19" t="s">
        <v>96</v>
      </c>
      <c r="F142" s="19" t="s">
        <v>2844</v>
      </c>
      <c r="G142" s="19" t="s">
        <v>2046</v>
      </c>
      <c r="H142" s="19" t="s">
        <v>2845</v>
      </c>
      <c r="I142" s="19" t="s">
        <v>2846</v>
      </c>
      <c r="J142" s="19"/>
      <c r="K142" s="19"/>
      <c r="L142" s="19" t="s">
        <v>2434</v>
      </c>
      <c r="M142" s="19" t="s">
        <v>1566</v>
      </c>
      <c r="N142" s="19" t="s">
        <v>2058</v>
      </c>
      <c r="O142" s="19" t="s">
        <v>2078</v>
      </c>
      <c r="P142" s="19" t="s">
        <v>2821</v>
      </c>
      <c r="Q142" s="19" t="s">
        <v>2051</v>
      </c>
      <c r="R142" s="2" t="s">
        <v>2067</v>
      </c>
      <c r="S142" s="2"/>
      <c r="T142" s="2" t="s">
        <v>143</v>
      </c>
      <c r="U142" s="2"/>
      <c r="V142" s="2"/>
    </row>
    <row r="143" spans="1:22" ht="14.25" customHeight="1">
      <c r="A143" s="19" t="s">
        <v>2847</v>
      </c>
      <c r="B143" s="19" t="s">
        <v>2848</v>
      </c>
      <c r="C143" s="19" t="s">
        <v>2849</v>
      </c>
      <c r="D143" s="19" t="s">
        <v>188</v>
      </c>
      <c r="E143" s="19" t="s">
        <v>96</v>
      </c>
      <c r="F143" s="19" t="s">
        <v>2326</v>
      </c>
      <c r="G143" s="19" t="s">
        <v>2046</v>
      </c>
      <c r="H143" s="19" t="s">
        <v>2850</v>
      </c>
      <c r="I143" s="19" t="s">
        <v>2851</v>
      </c>
      <c r="J143" s="19"/>
      <c r="K143" s="19"/>
      <c r="L143" s="19" t="s">
        <v>2852</v>
      </c>
      <c r="M143" s="19" t="s">
        <v>1566</v>
      </c>
      <c r="N143" s="19" t="s">
        <v>2058</v>
      </c>
      <c r="O143" s="19" t="s">
        <v>2193</v>
      </c>
      <c r="P143" s="19" t="s">
        <v>2853</v>
      </c>
      <c r="Q143" s="19" t="s">
        <v>2051</v>
      </c>
      <c r="R143" s="2" t="s">
        <v>2067</v>
      </c>
      <c r="S143" s="2"/>
      <c r="T143" s="2" t="s">
        <v>187</v>
      </c>
      <c r="U143" s="2"/>
      <c r="V143" s="2"/>
    </row>
    <row r="144" spans="1:22" ht="14.25" customHeight="1">
      <c r="A144" s="19" t="s">
        <v>2854</v>
      </c>
      <c r="B144" s="19" t="s">
        <v>2122</v>
      </c>
      <c r="C144" s="19" t="s">
        <v>2855</v>
      </c>
      <c r="D144" s="19" t="s">
        <v>134</v>
      </c>
      <c r="E144" s="19" t="s">
        <v>96</v>
      </c>
      <c r="F144" s="19" t="s">
        <v>2856</v>
      </c>
      <c r="G144" s="19" t="s">
        <v>2046</v>
      </c>
      <c r="H144" s="19" t="s">
        <v>2857</v>
      </c>
      <c r="I144" s="19"/>
      <c r="J144" s="19"/>
      <c r="K144" s="19"/>
      <c r="L144" s="19"/>
      <c r="M144" s="19" t="s">
        <v>1566</v>
      </c>
      <c r="N144" s="19" t="s">
        <v>2058</v>
      </c>
      <c r="O144" s="19" t="s">
        <v>2858</v>
      </c>
      <c r="P144" s="19" t="s">
        <v>2050</v>
      </c>
      <c r="Q144" s="19" t="s">
        <v>2051</v>
      </c>
      <c r="R144" s="2" t="s">
        <v>2067</v>
      </c>
      <c r="S144" s="2"/>
      <c r="T144" s="2" t="s">
        <v>133</v>
      </c>
      <c r="U144" s="2"/>
      <c r="V144" s="2"/>
    </row>
    <row r="145" spans="1:22" ht="14.25" customHeight="1">
      <c r="A145" s="19" t="s">
        <v>2859</v>
      </c>
      <c r="B145" s="19" t="s">
        <v>2195</v>
      </c>
      <c r="C145" s="19" t="s">
        <v>2860</v>
      </c>
      <c r="D145" s="19" t="s">
        <v>122</v>
      </c>
      <c r="E145" s="19" t="s">
        <v>96</v>
      </c>
      <c r="F145" s="19" t="s">
        <v>2193</v>
      </c>
      <c r="G145" s="19" t="s">
        <v>2046</v>
      </c>
      <c r="H145" s="19" t="s">
        <v>2861</v>
      </c>
      <c r="I145" s="19"/>
      <c r="J145" s="19"/>
      <c r="K145" s="19"/>
      <c r="L145" s="19"/>
      <c r="M145" s="19" t="s">
        <v>1566</v>
      </c>
      <c r="N145" s="19" t="s">
        <v>2058</v>
      </c>
      <c r="O145" s="19" t="s">
        <v>2193</v>
      </c>
      <c r="P145" s="19" t="s">
        <v>2050</v>
      </c>
      <c r="Q145" s="19" t="s">
        <v>2051</v>
      </c>
      <c r="R145" s="2" t="s">
        <v>2067</v>
      </c>
      <c r="S145" s="2"/>
      <c r="T145" s="2" t="s">
        <v>121</v>
      </c>
      <c r="U145" s="2"/>
      <c r="V145" s="2"/>
    </row>
    <row r="146" spans="1:22" ht="14.25" customHeight="1">
      <c r="A146" s="19" t="s">
        <v>2862</v>
      </c>
      <c r="B146" s="19" t="s">
        <v>2863</v>
      </c>
      <c r="C146" s="19" t="s">
        <v>2864</v>
      </c>
      <c r="D146" s="19" t="s">
        <v>124</v>
      </c>
      <c r="E146" s="19" t="s">
        <v>96</v>
      </c>
      <c r="F146" s="19" t="s">
        <v>2865</v>
      </c>
      <c r="G146" s="19" t="s">
        <v>2046</v>
      </c>
      <c r="H146" s="19" t="s">
        <v>2866</v>
      </c>
      <c r="I146" s="19"/>
      <c r="J146" s="19"/>
      <c r="K146" s="19"/>
      <c r="L146" s="19"/>
      <c r="M146" s="19" t="s">
        <v>1566</v>
      </c>
      <c r="N146" s="19" t="s">
        <v>2048</v>
      </c>
      <c r="O146" s="19" t="s">
        <v>2179</v>
      </c>
      <c r="P146" s="19" t="s">
        <v>2050</v>
      </c>
      <c r="Q146" s="19" t="s">
        <v>2051</v>
      </c>
      <c r="R146" s="2" t="s">
        <v>2067</v>
      </c>
      <c r="S146" s="2"/>
      <c r="T146" s="2" t="s">
        <v>123</v>
      </c>
      <c r="U146" s="2"/>
      <c r="V146" s="2"/>
    </row>
    <row r="147" spans="1:22" ht="14.25" customHeight="1">
      <c r="A147" s="19" t="s">
        <v>2867</v>
      </c>
      <c r="B147" s="19" t="s">
        <v>2868</v>
      </c>
      <c r="C147" s="19" t="s">
        <v>2869</v>
      </c>
      <c r="D147" s="19" t="s">
        <v>150</v>
      </c>
      <c r="E147" s="19" t="s">
        <v>96</v>
      </c>
      <c r="F147" s="19" t="s">
        <v>2870</v>
      </c>
      <c r="G147" s="19" t="s">
        <v>2046</v>
      </c>
      <c r="H147" s="19" t="s">
        <v>2871</v>
      </c>
      <c r="I147" s="19" t="s">
        <v>2872</v>
      </c>
      <c r="J147" s="19"/>
      <c r="K147" s="19"/>
      <c r="L147" s="19"/>
      <c r="M147" s="19" t="s">
        <v>1566</v>
      </c>
      <c r="N147" s="19" t="s">
        <v>2058</v>
      </c>
      <c r="O147" s="19" t="s">
        <v>2093</v>
      </c>
      <c r="P147" s="19" t="s">
        <v>2050</v>
      </c>
      <c r="Q147" s="19" t="s">
        <v>2051</v>
      </c>
      <c r="R147" s="2" t="s">
        <v>2067</v>
      </c>
      <c r="S147" s="2"/>
      <c r="T147" s="2" t="s">
        <v>149</v>
      </c>
      <c r="U147" s="2"/>
      <c r="V147" s="2"/>
    </row>
    <row r="148" spans="1:22" ht="14.25" customHeight="1">
      <c r="A148" s="19" t="s">
        <v>2873</v>
      </c>
      <c r="B148" s="19" t="s">
        <v>2874</v>
      </c>
      <c r="C148" s="19" t="s">
        <v>2875</v>
      </c>
      <c r="D148" s="19" t="s">
        <v>124</v>
      </c>
      <c r="E148" s="19" t="s">
        <v>96</v>
      </c>
      <c r="F148" s="19" t="s">
        <v>2876</v>
      </c>
      <c r="G148" s="19" t="s">
        <v>2046</v>
      </c>
      <c r="H148" s="19" t="s">
        <v>2877</v>
      </c>
      <c r="I148" s="19" t="s">
        <v>2878</v>
      </c>
      <c r="J148" s="19"/>
      <c r="K148" s="19" t="s">
        <v>2085</v>
      </c>
      <c r="L148" s="19"/>
      <c r="M148" s="19" t="s">
        <v>1566</v>
      </c>
      <c r="N148" s="19" t="s">
        <v>2058</v>
      </c>
      <c r="O148" s="19" t="s">
        <v>2232</v>
      </c>
      <c r="P148" s="19" t="s">
        <v>2879</v>
      </c>
      <c r="Q148" s="19" t="s">
        <v>2051</v>
      </c>
      <c r="R148" s="2" t="s">
        <v>2067</v>
      </c>
      <c r="S148" s="2"/>
      <c r="T148" s="2" t="s">
        <v>123</v>
      </c>
      <c r="U148" s="2"/>
      <c r="V148" s="2"/>
    </row>
    <row r="149" spans="1:22" ht="14.25" customHeight="1">
      <c r="A149" s="19" t="s">
        <v>2880</v>
      </c>
      <c r="B149" s="19" t="s">
        <v>2881</v>
      </c>
      <c r="C149" s="19" t="s">
        <v>2882</v>
      </c>
      <c r="D149" s="19" t="s">
        <v>156</v>
      </c>
      <c r="E149" s="19" t="s">
        <v>96</v>
      </c>
      <c r="F149" s="19" t="s">
        <v>2883</v>
      </c>
      <c r="G149" s="19" t="s">
        <v>2046</v>
      </c>
      <c r="H149" s="19" t="s">
        <v>2884</v>
      </c>
      <c r="I149" s="19"/>
      <c r="J149" s="19"/>
      <c r="K149" s="19"/>
      <c r="L149" s="19"/>
      <c r="M149" s="19" t="s">
        <v>1566</v>
      </c>
      <c r="N149" s="19" t="s">
        <v>2058</v>
      </c>
      <c r="O149" s="19" t="s">
        <v>2078</v>
      </c>
      <c r="P149" s="19" t="s">
        <v>2885</v>
      </c>
      <c r="Q149" s="19" t="s">
        <v>2051</v>
      </c>
      <c r="R149" s="2" t="s">
        <v>2067</v>
      </c>
      <c r="S149" s="2"/>
      <c r="T149" s="2" t="s">
        <v>155</v>
      </c>
      <c r="U149" s="2"/>
      <c r="V149" s="2"/>
    </row>
    <row r="150" spans="1:22" ht="14.25" customHeight="1">
      <c r="A150" s="19" t="s">
        <v>2886</v>
      </c>
      <c r="B150" s="19" t="s">
        <v>2887</v>
      </c>
      <c r="C150" s="19" t="s">
        <v>2888</v>
      </c>
      <c r="D150" s="19" t="s">
        <v>150</v>
      </c>
      <c r="E150" s="19" t="s">
        <v>96</v>
      </c>
      <c r="F150" s="19" t="s">
        <v>2889</v>
      </c>
      <c r="G150" s="19" t="s">
        <v>2046</v>
      </c>
      <c r="H150" s="19" t="s">
        <v>2890</v>
      </c>
      <c r="I150" s="19"/>
      <c r="J150" s="19"/>
      <c r="K150" s="19"/>
      <c r="L150" s="19"/>
      <c r="M150" s="19" t="s">
        <v>1566</v>
      </c>
      <c r="N150" s="19" t="s">
        <v>2058</v>
      </c>
      <c r="O150" s="19" t="s">
        <v>2232</v>
      </c>
      <c r="P150" s="19" t="s">
        <v>2359</v>
      </c>
      <c r="Q150" s="19" t="s">
        <v>2051</v>
      </c>
      <c r="R150" s="2" t="s">
        <v>2067</v>
      </c>
      <c r="S150" s="2"/>
      <c r="T150" s="2" t="s">
        <v>149</v>
      </c>
      <c r="U150" s="2"/>
      <c r="V150" s="2"/>
    </row>
    <row r="151" spans="1:22" ht="14.25" customHeight="1">
      <c r="A151" s="19" t="s">
        <v>2891</v>
      </c>
      <c r="B151" s="19" t="s">
        <v>2892</v>
      </c>
      <c r="C151" s="19" t="s">
        <v>2893</v>
      </c>
      <c r="D151" s="19" t="s">
        <v>270</v>
      </c>
      <c r="E151" s="19" t="s">
        <v>96</v>
      </c>
      <c r="F151" s="19" t="s">
        <v>2093</v>
      </c>
      <c r="G151" s="19" t="s">
        <v>2046</v>
      </c>
      <c r="H151" s="19" t="s">
        <v>2894</v>
      </c>
      <c r="I151" s="19"/>
      <c r="J151" s="19"/>
      <c r="K151" s="19"/>
      <c r="L151" s="19"/>
      <c r="M151" s="19" t="s">
        <v>1566</v>
      </c>
      <c r="N151" s="19" t="s">
        <v>2058</v>
      </c>
      <c r="O151" s="19" t="s">
        <v>2093</v>
      </c>
      <c r="P151" s="19" t="s">
        <v>2050</v>
      </c>
      <c r="Q151" s="19" t="s">
        <v>2051</v>
      </c>
      <c r="R151" s="2" t="s">
        <v>2067</v>
      </c>
      <c r="S151" s="2"/>
      <c r="T151" s="2" t="s">
        <v>269</v>
      </c>
      <c r="U151" s="2"/>
      <c r="V151" s="2"/>
    </row>
    <row r="152" spans="1:22" ht="14.25" customHeight="1">
      <c r="A152" s="19" t="s">
        <v>2895</v>
      </c>
      <c r="B152" s="19" t="s">
        <v>2896</v>
      </c>
      <c r="C152" s="19" t="s">
        <v>2897</v>
      </c>
      <c r="D152" s="19" t="s">
        <v>150</v>
      </c>
      <c r="E152" s="19" t="s">
        <v>96</v>
      </c>
      <c r="F152" s="19" t="s">
        <v>2898</v>
      </c>
      <c r="G152" s="19" t="s">
        <v>2046</v>
      </c>
      <c r="H152" s="19" t="s">
        <v>2899</v>
      </c>
      <c r="I152" s="19"/>
      <c r="J152" s="19"/>
      <c r="K152" s="19"/>
      <c r="L152" s="19"/>
      <c r="M152" s="19" t="s">
        <v>1566</v>
      </c>
      <c r="N152" s="19" t="s">
        <v>2058</v>
      </c>
      <c r="O152" s="19" t="s">
        <v>2193</v>
      </c>
      <c r="P152" s="19" t="s">
        <v>2050</v>
      </c>
      <c r="Q152" s="19" t="s">
        <v>2051</v>
      </c>
      <c r="R152" s="2" t="s">
        <v>2067</v>
      </c>
      <c r="S152" s="2"/>
      <c r="T152" s="2" t="s">
        <v>149</v>
      </c>
      <c r="U152" s="2"/>
      <c r="V152" s="2"/>
    </row>
    <row r="153" spans="1:22" ht="14.25" customHeight="1">
      <c r="A153" s="19" t="s">
        <v>2900</v>
      </c>
      <c r="B153" s="19" t="s">
        <v>2901</v>
      </c>
      <c r="C153" s="19" t="s">
        <v>2902</v>
      </c>
      <c r="D153" s="19" t="s">
        <v>537</v>
      </c>
      <c r="E153" s="19" t="s">
        <v>96</v>
      </c>
      <c r="F153" s="19" t="s">
        <v>2903</v>
      </c>
      <c r="G153" s="19" t="s">
        <v>2046</v>
      </c>
      <c r="H153" s="19" t="s">
        <v>2904</v>
      </c>
      <c r="I153" s="19"/>
      <c r="J153" s="19"/>
      <c r="K153" s="19"/>
      <c r="L153" s="19"/>
      <c r="M153" s="19" t="s">
        <v>1566</v>
      </c>
      <c r="N153" s="19" t="s">
        <v>2058</v>
      </c>
      <c r="O153" s="19" t="s">
        <v>2905</v>
      </c>
      <c r="P153" s="19" t="s">
        <v>2906</v>
      </c>
      <c r="Q153" s="19" t="s">
        <v>2051</v>
      </c>
      <c r="R153" s="2" t="s">
        <v>2067</v>
      </c>
      <c r="S153" s="2"/>
      <c r="T153" s="2" t="s">
        <v>536</v>
      </c>
      <c r="U153" s="2"/>
      <c r="V153" s="2"/>
    </row>
    <row r="154" spans="1:22" ht="14.25" customHeight="1">
      <c r="A154" s="19" t="s">
        <v>2907</v>
      </c>
      <c r="B154" s="19" t="s">
        <v>2908</v>
      </c>
      <c r="C154" s="19" t="s">
        <v>2909</v>
      </c>
      <c r="D154" s="19" t="s">
        <v>134</v>
      </c>
      <c r="E154" s="19" t="s">
        <v>96</v>
      </c>
      <c r="F154" s="19" t="s">
        <v>2815</v>
      </c>
      <c r="G154" s="19" t="s">
        <v>2046</v>
      </c>
      <c r="H154" s="19" t="s">
        <v>2910</v>
      </c>
      <c r="I154" s="19"/>
      <c r="J154" s="19"/>
      <c r="K154" s="19"/>
      <c r="L154" s="19"/>
      <c r="M154" s="19" t="s">
        <v>59</v>
      </c>
      <c r="N154" s="19" t="s">
        <v>2058</v>
      </c>
      <c r="O154" s="19" t="s">
        <v>2583</v>
      </c>
      <c r="P154" s="19" t="s">
        <v>2050</v>
      </c>
      <c r="Q154" s="19" t="s">
        <v>2051</v>
      </c>
      <c r="R154" s="2"/>
      <c r="S154" s="2"/>
      <c r="T154" s="2" t="s">
        <v>133</v>
      </c>
      <c r="U154" s="2"/>
      <c r="V154" s="2"/>
    </row>
    <row r="155" spans="1:22" ht="14.25" customHeight="1">
      <c r="A155" s="19" t="s">
        <v>2911</v>
      </c>
      <c r="B155" s="19" t="s">
        <v>2354</v>
      </c>
      <c r="C155" s="19" t="s">
        <v>2912</v>
      </c>
      <c r="D155" s="19" t="s">
        <v>144</v>
      </c>
      <c r="E155" s="19" t="s">
        <v>96</v>
      </c>
      <c r="F155" s="19" t="s">
        <v>2913</v>
      </c>
      <c r="G155" s="19" t="s">
        <v>2046</v>
      </c>
      <c r="H155" s="19" t="s">
        <v>2914</v>
      </c>
      <c r="I155" s="19"/>
      <c r="J155" s="19"/>
      <c r="K155" s="19"/>
      <c r="L155" s="19" t="s">
        <v>2434</v>
      </c>
      <c r="M155" s="19" t="s">
        <v>1566</v>
      </c>
      <c r="N155" s="19" t="s">
        <v>2048</v>
      </c>
      <c r="O155" s="19" t="s">
        <v>2179</v>
      </c>
      <c r="P155" s="19" t="s">
        <v>2915</v>
      </c>
      <c r="Q155" s="19" t="s">
        <v>2051</v>
      </c>
      <c r="R155" s="2" t="s">
        <v>2067</v>
      </c>
      <c r="S155" s="2"/>
      <c r="T155" s="2" t="s">
        <v>143</v>
      </c>
      <c r="U155" s="2"/>
      <c r="V155" s="2"/>
    </row>
    <row r="156" spans="1:22" ht="14.25" customHeight="1">
      <c r="A156" s="19" t="s">
        <v>2916</v>
      </c>
      <c r="B156" s="19" t="s">
        <v>2917</v>
      </c>
      <c r="C156" s="19" t="s">
        <v>2918</v>
      </c>
      <c r="D156" s="19" t="s">
        <v>326</v>
      </c>
      <c r="E156" s="19" t="s">
        <v>96</v>
      </c>
      <c r="F156" s="19" t="s">
        <v>2919</v>
      </c>
      <c r="G156" s="19" t="s">
        <v>2046</v>
      </c>
      <c r="H156" s="19" t="s">
        <v>2920</v>
      </c>
      <c r="I156" s="19"/>
      <c r="J156" s="19"/>
      <c r="K156" s="19"/>
      <c r="L156" s="19"/>
      <c r="M156" s="19" t="s">
        <v>60</v>
      </c>
      <c r="N156" s="19" t="s">
        <v>2058</v>
      </c>
      <c r="O156" s="19" t="s">
        <v>2186</v>
      </c>
      <c r="P156" s="19" t="s">
        <v>2377</v>
      </c>
      <c r="Q156" s="19" t="s">
        <v>2051</v>
      </c>
      <c r="R156" s="2"/>
      <c r="S156" s="2"/>
      <c r="T156" s="2" t="s">
        <v>325</v>
      </c>
      <c r="U156" s="2" t="s">
        <v>2921</v>
      </c>
      <c r="V156" s="2"/>
    </row>
    <row r="157" spans="1:22" ht="14.25" customHeight="1">
      <c r="A157" s="19" t="s">
        <v>2922</v>
      </c>
      <c r="B157" s="19" t="s">
        <v>2923</v>
      </c>
      <c r="C157" s="19" t="s">
        <v>2459</v>
      </c>
      <c r="D157" s="19" t="s">
        <v>152</v>
      </c>
      <c r="E157" s="19" t="s">
        <v>96</v>
      </c>
      <c r="F157" s="19" t="s">
        <v>2473</v>
      </c>
      <c r="G157" s="19" t="s">
        <v>2046</v>
      </c>
      <c r="H157" s="19" t="s">
        <v>2924</v>
      </c>
      <c r="I157" s="19" t="s">
        <v>2925</v>
      </c>
      <c r="J157" s="19" t="s">
        <v>2926</v>
      </c>
      <c r="K157" s="19"/>
      <c r="L157" s="19"/>
      <c r="M157" s="19" t="s">
        <v>59</v>
      </c>
      <c r="N157" s="19" t="s">
        <v>2048</v>
      </c>
      <c r="O157" s="19" t="s">
        <v>2301</v>
      </c>
      <c r="P157" s="19" t="s">
        <v>2927</v>
      </c>
      <c r="Q157" s="19" t="s">
        <v>2051</v>
      </c>
      <c r="R157" s="2"/>
      <c r="S157" s="2"/>
      <c r="T157" s="2" t="s">
        <v>151</v>
      </c>
      <c r="U157" s="2"/>
      <c r="V157" s="2"/>
    </row>
    <row r="158" spans="1:22" ht="14.25" customHeight="1">
      <c r="A158" s="19" t="s">
        <v>2928</v>
      </c>
      <c r="B158" s="19" t="s">
        <v>2929</v>
      </c>
      <c r="C158" s="19" t="s">
        <v>2568</v>
      </c>
      <c r="D158" s="19" t="s">
        <v>112</v>
      </c>
      <c r="E158" s="19" t="s">
        <v>96</v>
      </c>
      <c r="F158" s="19" t="s">
        <v>2930</v>
      </c>
      <c r="G158" s="19" t="s">
        <v>2046</v>
      </c>
      <c r="H158" s="19" t="s">
        <v>2931</v>
      </c>
      <c r="I158" s="19" t="s">
        <v>2932</v>
      </c>
      <c r="J158" s="19"/>
      <c r="K158" s="19"/>
      <c r="L158" s="19"/>
      <c r="M158" s="19" t="s">
        <v>60</v>
      </c>
      <c r="N158" s="19" t="s">
        <v>2058</v>
      </c>
      <c r="O158" s="19" t="s">
        <v>2542</v>
      </c>
      <c r="P158" s="19" t="s">
        <v>2050</v>
      </c>
      <c r="Q158" s="19" t="s">
        <v>2051</v>
      </c>
      <c r="R158" s="2"/>
      <c r="S158" s="2"/>
      <c r="T158" s="2" t="s">
        <v>111</v>
      </c>
      <c r="U158" s="2"/>
      <c r="V158" s="2"/>
    </row>
    <row r="159" spans="1:22" ht="14.25" customHeight="1">
      <c r="A159" s="19" t="s">
        <v>2933</v>
      </c>
      <c r="B159" s="19" t="s">
        <v>2934</v>
      </c>
      <c r="C159" s="19" t="s">
        <v>2935</v>
      </c>
      <c r="D159" s="19" t="s">
        <v>94</v>
      </c>
      <c r="E159" s="19" t="s">
        <v>96</v>
      </c>
      <c r="F159" s="19" t="s">
        <v>2936</v>
      </c>
      <c r="G159" s="19" t="s">
        <v>2046</v>
      </c>
      <c r="H159" s="19" t="s">
        <v>2937</v>
      </c>
      <c r="I159" s="19" t="s">
        <v>2938</v>
      </c>
      <c r="J159" s="19"/>
      <c r="K159" s="19"/>
      <c r="L159" s="19" t="s">
        <v>2630</v>
      </c>
      <c r="M159" s="19" t="s">
        <v>59</v>
      </c>
      <c r="N159" s="19" t="s">
        <v>2058</v>
      </c>
      <c r="O159" s="19" t="s">
        <v>2101</v>
      </c>
      <c r="P159" s="19" t="s">
        <v>2422</v>
      </c>
      <c r="Q159" s="19" t="s">
        <v>2051</v>
      </c>
      <c r="R159" s="2"/>
      <c r="S159" s="2"/>
      <c r="T159" s="2" t="s">
        <v>93</v>
      </c>
      <c r="U159" s="2"/>
      <c r="V159" s="2"/>
    </row>
    <row r="160" spans="1:22" ht="14.25" customHeight="1">
      <c r="A160" s="19" t="s">
        <v>2939</v>
      </c>
      <c r="B160" s="19" t="s">
        <v>2940</v>
      </c>
      <c r="C160" s="19" t="s">
        <v>2941</v>
      </c>
      <c r="D160" s="19" t="s">
        <v>200</v>
      </c>
      <c r="E160" s="19" t="s">
        <v>96</v>
      </c>
      <c r="F160" s="19" t="s">
        <v>2322</v>
      </c>
      <c r="G160" s="19" t="s">
        <v>2046</v>
      </c>
      <c r="H160" s="19" t="s">
        <v>2942</v>
      </c>
      <c r="I160" s="19"/>
      <c r="J160" s="19"/>
      <c r="K160" s="19"/>
      <c r="L160" s="19"/>
      <c r="M160" s="19" t="s">
        <v>59</v>
      </c>
      <c r="N160" s="19" t="s">
        <v>2058</v>
      </c>
      <c r="O160" s="19" t="s">
        <v>2322</v>
      </c>
      <c r="P160" s="19" t="s">
        <v>2359</v>
      </c>
      <c r="Q160" s="19" t="s">
        <v>2051</v>
      </c>
      <c r="R160" s="2"/>
      <c r="S160" s="2"/>
      <c r="T160" s="2" t="s">
        <v>199</v>
      </c>
      <c r="U160" s="2"/>
      <c r="V160" s="2"/>
    </row>
    <row r="161" spans="1:22" ht="14.25" customHeight="1">
      <c r="A161" s="19" t="s">
        <v>2943</v>
      </c>
      <c r="B161" s="19" t="s">
        <v>2044</v>
      </c>
      <c r="C161" s="19" t="s">
        <v>2944</v>
      </c>
      <c r="D161" s="19" t="s">
        <v>106</v>
      </c>
      <c r="E161" s="19" t="s">
        <v>96</v>
      </c>
      <c r="F161" s="19" t="s">
        <v>2191</v>
      </c>
      <c r="G161" s="19" t="s">
        <v>2046</v>
      </c>
      <c r="H161" s="19" t="s">
        <v>2945</v>
      </c>
      <c r="I161" s="19"/>
      <c r="J161" s="19"/>
      <c r="K161" s="19"/>
      <c r="L161" s="19"/>
      <c r="M161" s="19" t="s">
        <v>1566</v>
      </c>
      <c r="N161" s="19" t="s">
        <v>2058</v>
      </c>
      <c r="O161" s="19" t="s">
        <v>2193</v>
      </c>
      <c r="P161" s="19" t="s">
        <v>2498</v>
      </c>
      <c r="Q161" s="19" t="s">
        <v>2051</v>
      </c>
      <c r="R161" s="2" t="s">
        <v>2067</v>
      </c>
      <c r="S161" s="2"/>
      <c r="T161" s="2" t="s">
        <v>105</v>
      </c>
      <c r="U161" s="2"/>
      <c r="V161" s="2"/>
    </row>
    <row r="162" spans="1:22" ht="14.25" customHeight="1">
      <c r="A162" s="19" t="s">
        <v>2946</v>
      </c>
      <c r="B162" s="19" t="s">
        <v>2044</v>
      </c>
      <c r="C162" s="19" t="s">
        <v>2829</v>
      </c>
      <c r="D162" s="19" t="s">
        <v>378</v>
      </c>
      <c r="E162" s="19" t="s">
        <v>96</v>
      </c>
      <c r="F162" s="19" t="s">
        <v>2947</v>
      </c>
      <c r="G162" s="19" t="s">
        <v>2046</v>
      </c>
      <c r="H162" s="19" t="s">
        <v>2948</v>
      </c>
      <c r="I162" s="19"/>
      <c r="J162" s="19" t="s">
        <v>2949</v>
      </c>
      <c r="K162" s="19"/>
      <c r="L162" s="19"/>
      <c r="M162" s="19" t="s">
        <v>1566</v>
      </c>
      <c r="N162" s="19" t="s">
        <v>2058</v>
      </c>
      <c r="O162" s="19" t="s">
        <v>2772</v>
      </c>
      <c r="P162" s="19" t="s">
        <v>2950</v>
      </c>
      <c r="Q162" s="19" t="s">
        <v>2051</v>
      </c>
      <c r="R162" s="2" t="s">
        <v>2052</v>
      </c>
      <c r="S162" s="2"/>
      <c r="T162" s="2" t="s">
        <v>377</v>
      </c>
      <c r="U162" s="2"/>
      <c r="V162" s="2"/>
    </row>
    <row r="163" spans="1:22" ht="14.25" customHeight="1">
      <c r="A163" s="19" t="s">
        <v>2951</v>
      </c>
      <c r="B163" s="19" t="s">
        <v>2044</v>
      </c>
      <c r="C163" s="19" t="s">
        <v>2952</v>
      </c>
      <c r="D163" s="19" t="s">
        <v>182</v>
      </c>
      <c r="E163" s="19" t="s">
        <v>96</v>
      </c>
      <c r="F163" s="19" t="s">
        <v>2090</v>
      </c>
      <c r="G163" s="19" t="s">
        <v>2046</v>
      </c>
      <c r="H163" s="19" t="s">
        <v>2953</v>
      </c>
      <c r="I163" s="19"/>
      <c r="J163" s="19"/>
      <c r="K163" s="19"/>
      <c r="L163" s="19"/>
      <c r="M163" s="19" t="s">
        <v>1566</v>
      </c>
      <c r="N163" s="19" t="s">
        <v>2058</v>
      </c>
      <c r="O163" s="19" t="s">
        <v>2093</v>
      </c>
      <c r="P163" s="19" t="s">
        <v>2066</v>
      </c>
      <c r="Q163" s="19" t="s">
        <v>2051</v>
      </c>
      <c r="R163" s="2" t="s">
        <v>2067</v>
      </c>
      <c r="S163" s="2"/>
      <c r="T163" s="2" t="s">
        <v>181</v>
      </c>
      <c r="U163" s="2"/>
      <c r="V163" s="2"/>
    </row>
    <row r="164" spans="1:22" ht="14.25" customHeight="1">
      <c r="A164" s="19" t="s">
        <v>2954</v>
      </c>
      <c r="B164" s="19" t="s">
        <v>2044</v>
      </c>
      <c r="C164" s="19" t="s">
        <v>2955</v>
      </c>
      <c r="D164" s="19" t="s">
        <v>154</v>
      </c>
      <c r="E164" s="19" t="s">
        <v>96</v>
      </c>
      <c r="F164" s="19" t="s">
        <v>2191</v>
      </c>
      <c r="G164" s="19" t="s">
        <v>2046</v>
      </c>
      <c r="H164" s="19" t="s">
        <v>2956</v>
      </c>
      <c r="I164" s="19" t="s">
        <v>2957</v>
      </c>
      <c r="J164" s="19"/>
      <c r="K164" s="19"/>
      <c r="L164" s="19" t="s">
        <v>2958</v>
      </c>
      <c r="M164" s="19" t="s">
        <v>1566</v>
      </c>
      <c r="N164" s="19" t="s">
        <v>2058</v>
      </c>
      <c r="O164" s="19" t="s">
        <v>2193</v>
      </c>
      <c r="P164" s="19" t="s">
        <v>2959</v>
      </c>
      <c r="Q164" s="19" t="s">
        <v>2051</v>
      </c>
      <c r="R164" s="2" t="s">
        <v>2067</v>
      </c>
      <c r="S164" s="2"/>
      <c r="T164" s="2" t="s">
        <v>153</v>
      </c>
      <c r="U164" s="2"/>
      <c r="V164" s="2"/>
    </row>
    <row r="165" spans="1:22" ht="14.25" customHeight="1">
      <c r="A165" s="19" t="s">
        <v>2960</v>
      </c>
      <c r="B165" s="19" t="s">
        <v>2044</v>
      </c>
      <c r="C165" s="19" t="s">
        <v>2961</v>
      </c>
      <c r="D165" s="19" t="s">
        <v>196</v>
      </c>
      <c r="E165" s="19" t="s">
        <v>96</v>
      </c>
      <c r="F165" s="19" t="s">
        <v>2962</v>
      </c>
      <c r="G165" s="19" t="s">
        <v>2046</v>
      </c>
      <c r="H165" s="19" t="s">
        <v>2963</v>
      </c>
      <c r="I165" s="19"/>
      <c r="J165" s="19"/>
      <c r="K165" s="19"/>
      <c r="L165" s="19"/>
      <c r="M165" s="19" t="s">
        <v>60</v>
      </c>
      <c r="N165" s="19" t="s">
        <v>2058</v>
      </c>
      <c r="O165" s="19" t="s">
        <v>2964</v>
      </c>
      <c r="P165" s="19" t="s">
        <v>2965</v>
      </c>
      <c r="Q165" s="19" t="s">
        <v>2051</v>
      </c>
      <c r="R165" s="2"/>
      <c r="S165" s="2"/>
      <c r="T165" s="2" t="s">
        <v>195</v>
      </c>
      <c r="U165" s="2"/>
      <c r="V165" s="2"/>
    </row>
    <row r="166" spans="1:22" ht="14.25" customHeight="1">
      <c r="A166" s="19" t="s">
        <v>2966</v>
      </c>
      <c r="B166" s="19" t="s">
        <v>2044</v>
      </c>
      <c r="C166" s="19" t="s">
        <v>2967</v>
      </c>
      <c r="D166" s="19" t="s">
        <v>138</v>
      </c>
      <c r="E166" s="19" t="s">
        <v>96</v>
      </c>
      <c r="F166" s="19" t="s">
        <v>2210</v>
      </c>
      <c r="G166" s="19" t="s">
        <v>2046</v>
      </c>
      <c r="H166" s="19" t="s">
        <v>2968</v>
      </c>
      <c r="I166" s="19"/>
      <c r="J166" s="19"/>
      <c r="K166" s="19"/>
      <c r="L166" s="19"/>
      <c r="M166" s="19" t="s">
        <v>59</v>
      </c>
      <c r="N166" s="19" t="s">
        <v>2058</v>
      </c>
      <c r="O166" s="19" t="s">
        <v>2101</v>
      </c>
      <c r="P166" s="19" t="s">
        <v>2969</v>
      </c>
      <c r="Q166" s="19" t="s">
        <v>2051</v>
      </c>
      <c r="R166" s="2"/>
      <c r="S166" s="2"/>
      <c r="T166" s="2" t="s">
        <v>137</v>
      </c>
      <c r="U166" s="2"/>
      <c r="V166" s="2"/>
    </row>
    <row r="167" spans="1:22" ht="14.25" customHeight="1">
      <c r="A167" s="19" t="s">
        <v>2970</v>
      </c>
      <c r="B167" s="19" t="s">
        <v>2971</v>
      </c>
      <c r="C167" s="19" t="s">
        <v>2972</v>
      </c>
      <c r="D167" s="19" t="s">
        <v>106</v>
      </c>
      <c r="E167" s="19" t="s">
        <v>96</v>
      </c>
      <c r="F167" s="19" t="s">
        <v>2973</v>
      </c>
      <c r="G167" s="19" t="s">
        <v>2046</v>
      </c>
      <c r="H167" s="19" t="s">
        <v>2974</v>
      </c>
      <c r="I167" s="19" t="s">
        <v>2975</v>
      </c>
      <c r="J167" s="19"/>
      <c r="K167" s="19"/>
      <c r="L167" s="19"/>
      <c r="M167" s="19" t="s">
        <v>60</v>
      </c>
      <c r="N167" s="19" t="s">
        <v>2058</v>
      </c>
      <c r="O167" s="19" t="s">
        <v>2352</v>
      </c>
      <c r="P167" s="19" t="s">
        <v>2498</v>
      </c>
      <c r="Q167" s="19" t="s">
        <v>2051</v>
      </c>
      <c r="R167" s="2"/>
      <c r="S167" s="2"/>
      <c r="T167" s="2" t="s">
        <v>105</v>
      </c>
      <c r="U167" s="2"/>
      <c r="V167" s="2"/>
    </row>
    <row r="168" spans="1:22" ht="14.25" customHeight="1">
      <c r="A168" s="19" t="s">
        <v>2976</v>
      </c>
      <c r="B168" s="19" t="s">
        <v>2977</v>
      </c>
      <c r="C168" s="19" t="s">
        <v>2978</v>
      </c>
      <c r="D168" s="19" t="s">
        <v>1663</v>
      </c>
      <c r="E168" s="19" t="s">
        <v>96</v>
      </c>
      <c r="F168" s="19" t="s">
        <v>2210</v>
      </c>
      <c r="G168" s="19" t="s">
        <v>2091</v>
      </c>
      <c r="H168" s="19" t="s">
        <v>2979</v>
      </c>
      <c r="I168" s="19"/>
      <c r="J168" s="19"/>
      <c r="K168" s="19"/>
      <c r="L168" s="19"/>
      <c r="M168" s="19" t="s">
        <v>59</v>
      </c>
      <c r="N168" s="19" t="s">
        <v>2058</v>
      </c>
      <c r="O168" s="19" t="s">
        <v>2101</v>
      </c>
      <c r="P168" s="19" t="s">
        <v>2094</v>
      </c>
      <c r="Q168" s="19" t="s">
        <v>2051</v>
      </c>
      <c r="R168" s="2"/>
      <c r="S168" s="2"/>
      <c r="T168" s="2" t="s">
        <v>2095</v>
      </c>
      <c r="U168" s="2"/>
      <c r="V168" s="2"/>
    </row>
    <row r="169" spans="1:22" ht="14.25" customHeight="1">
      <c r="A169" s="19" t="s">
        <v>2980</v>
      </c>
      <c r="B169" s="19" t="s">
        <v>2940</v>
      </c>
      <c r="C169" s="19" t="s">
        <v>2981</v>
      </c>
      <c r="D169" s="19" t="s">
        <v>395</v>
      </c>
      <c r="E169" s="19" t="s">
        <v>96</v>
      </c>
      <c r="F169" s="19" t="s">
        <v>2982</v>
      </c>
      <c r="G169" s="19" t="s">
        <v>2046</v>
      </c>
      <c r="H169" s="19" t="s">
        <v>2983</v>
      </c>
      <c r="I169" s="19"/>
      <c r="J169" s="19"/>
      <c r="K169" s="19"/>
      <c r="L169" s="19"/>
      <c r="M169" s="19" t="s">
        <v>1566</v>
      </c>
      <c r="N169" s="19" t="s">
        <v>2058</v>
      </c>
      <c r="O169" s="19" t="s">
        <v>2153</v>
      </c>
      <c r="P169" s="19" t="s">
        <v>2372</v>
      </c>
      <c r="Q169" s="19" t="s">
        <v>2051</v>
      </c>
      <c r="R169" s="2" t="s">
        <v>2052</v>
      </c>
      <c r="S169" s="2"/>
      <c r="T169" s="2" t="s">
        <v>394</v>
      </c>
      <c r="U169" s="2"/>
      <c r="V169" s="2"/>
    </row>
    <row r="170" spans="1:22" ht="14.25" customHeight="1">
      <c r="A170" s="19" t="s">
        <v>2984</v>
      </c>
      <c r="B170" s="19" t="s">
        <v>2940</v>
      </c>
      <c r="C170" s="19" t="s">
        <v>2985</v>
      </c>
      <c r="D170" s="19" t="s">
        <v>122</v>
      </c>
      <c r="E170" s="19" t="s">
        <v>96</v>
      </c>
      <c r="F170" s="19" t="s">
        <v>2320</v>
      </c>
      <c r="G170" s="19" t="s">
        <v>2046</v>
      </c>
      <c r="H170" s="19" t="s">
        <v>2986</v>
      </c>
      <c r="I170" s="19" t="s">
        <v>2987</v>
      </c>
      <c r="J170" s="19" t="s">
        <v>2988</v>
      </c>
      <c r="K170" s="19"/>
      <c r="L170" s="19"/>
      <c r="M170" s="19" t="s">
        <v>59</v>
      </c>
      <c r="N170" s="19" t="s">
        <v>2058</v>
      </c>
      <c r="O170" s="19" t="s">
        <v>2322</v>
      </c>
      <c r="P170" s="19" t="s">
        <v>2989</v>
      </c>
      <c r="Q170" s="19" t="s">
        <v>2051</v>
      </c>
      <c r="R170" s="2"/>
      <c r="S170" s="2"/>
      <c r="T170" s="2" t="s">
        <v>121</v>
      </c>
      <c r="U170" s="2"/>
      <c r="V170" s="2"/>
    </row>
    <row r="171" spans="1:22" ht="14.25" customHeight="1">
      <c r="A171" s="19" t="s">
        <v>2990</v>
      </c>
      <c r="B171" s="19" t="s">
        <v>2940</v>
      </c>
      <c r="C171" s="19" t="s">
        <v>2991</v>
      </c>
      <c r="D171" s="19" t="s">
        <v>112</v>
      </c>
      <c r="E171" s="19" t="s">
        <v>96</v>
      </c>
      <c r="F171" s="19" t="s">
        <v>2992</v>
      </c>
      <c r="G171" s="19" t="s">
        <v>2046</v>
      </c>
      <c r="H171" s="19" t="s">
        <v>2993</v>
      </c>
      <c r="I171" s="19" t="s">
        <v>2994</v>
      </c>
      <c r="J171" s="19"/>
      <c r="K171" s="19"/>
      <c r="L171" s="19"/>
      <c r="M171" s="19" t="s">
        <v>59</v>
      </c>
      <c r="N171" s="19" t="s">
        <v>2058</v>
      </c>
      <c r="O171" s="19" t="s">
        <v>2172</v>
      </c>
      <c r="P171" s="19" t="s">
        <v>2050</v>
      </c>
      <c r="Q171" s="19" t="s">
        <v>2051</v>
      </c>
      <c r="R171" s="2"/>
      <c r="S171" s="2"/>
      <c r="T171" s="2" t="s">
        <v>111</v>
      </c>
      <c r="U171" s="2"/>
      <c r="V171" s="2"/>
    </row>
    <row r="172" spans="1:22" ht="14.25" customHeight="1">
      <c r="A172" s="19" t="s">
        <v>2995</v>
      </c>
      <c r="B172" s="19" t="s">
        <v>2940</v>
      </c>
      <c r="C172" s="19" t="s">
        <v>2996</v>
      </c>
      <c r="D172" s="19" t="s">
        <v>114</v>
      </c>
      <c r="E172" s="19" t="s">
        <v>96</v>
      </c>
      <c r="F172" s="19" t="s">
        <v>2997</v>
      </c>
      <c r="G172" s="19" t="s">
        <v>2046</v>
      </c>
      <c r="H172" s="19" t="s">
        <v>2998</v>
      </c>
      <c r="I172" s="19"/>
      <c r="J172" s="19"/>
      <c r="K172" s="19"/>
      <c r="L172" s="19"/>
      <c r="M172" s="19" t="s">
        <v>1566</v>
      </c>
      <c r="N172" s="19" t="s">
        <v>2058</v>
      </c>
      <c r="O172" s="19" t="s">
        <v>2120</v>
      </c>
      <c r="P172" s="19" t="s">
        <v>2050</v>
      </c>
      <c r="Q172" s="19" t="s">
        <v>2051</v>
      </c>
      <c r="R172" s="2" t="s">
        <v>2052</v>
      </c>
      <c r="S172" s="2"/>
      <c r="T172" s="2" t="s">
        <v>113</v>
      </c>
      <c r="U172" s="2"/>
      <c r="V172" s="2"/>
    </row>
    <row r="173" spans="1:22" ht="14.25" customHeight="1">
      <c r="A173" s="19" t="s">
        <v>2999</v>
      </c>
      <c r="B173" s="19" t="s">
        <v>2940</v>
      </c>
      <c r="C173" s="19" t="s">
        <v>3000</v>
      </c>
      <c r="D173" s="19" t="s">
        <v>150</v>
      </c>
      <c r="E173" s="19" t="s">
        <v>96</v>
      </c>
      <c r="F173" s="19" t="s">
        <v>3001</v>
      </c>
      <c r="G173" s="19" t="s">
        <v>2046</v>
      </c>
      <c r="H173" s="19" t="s">
        <v>3002</v>
      </c>
      <c r="I173" s="19"/>
      <c r="J173" s="19"/>
      <c r="K173" s="19"/>
      <c r="L173" s="19"/>
      <c r="M173" s="19" t="s">
        <v>1566</v>
      </c>
      <c r="N173" s="19" t="s">
        <v>2058</v>
      </c>
      <c r="O173" s="19" t="s">
        <v>2145</v>
      </c>
      <c r="P173" s="19" t="s">
        <v>2166</v>
      </c>
      <c r="Q173" s="19" t="s">
        <v>2051</v>
      </c>
      <c r="R173" s="2" t="s">
        <v>2067</v>
      </c>
      <c r="S173" s="2"/>
      <c r="T173" s="2" t="s">
        <v>149</v>
      </c>
      <c r="U173" s="2"/>
      <c r="V173" s="2"/>
    </row>
    <row r="174" spans="1:22" ht="14.25" customHeight="1">
      <c r="A174" s="19" t="s">
        <v>3003</v>
      </c>
      <c r="B174" s="19" t="s">
        <v>3004</v>
      </c>
      <c r="C174" s="19" t="s">
        <v>3005</v>
      </c>
      <c r="D174" s="19" t="s">
        <v>180</v>
      </c>
      <c r="E174" s="19" t="s">
        <v>96</v>
      </c>
      <c r="F174" s="19" t="s">
        <v>2473</v>
      </c>
      <c r="G174" s="19" t="s">
        <v>2046</v>
      </c>
      <c r="H174" s="19" t="s">
        <v>3006</v>
      </c>
      <c r="I174" s="19"/>
      <c r="J174" s="19"/>
      <c r="K174" s="19"/>
      <c r="L174" s="19"/>
      <c r="M174" s="19" t="s">
        <v>59</v>
      </c>
      <c r="N174" s="19" t="s">
        <v>2048</v>
      </c>
      <c r="O174" s="19" t="s">
        <v>2301</v>
      </c>
      <c r="P174" s="19" t="s">
        <v>2050</v>
      </c>
      <c r="Q174" s="19" t="s">
        <v>2051</v>
      </c>
      <c r="R174" s="2"/>
      <c r="S174" s="2"/>
      <c r="T174" s="2" t="s">
        <v>179</v>
      </c>
      <c r="U174" s="2"/>
      <c r="V174" s="2"/>
    </row>
    <row r="175" spans="1:22" ht="14.25" customHeight="1">
      <c r="A175" s="19" t="s">
        <v>3007</v>
      </c>
      <c r="B175" s="19" t="s">
        <v>2940</v>
      </c>
      <c r="C175" s="19" t="s">
        <v>3008</v>
      </c>
      <c r="D175" s="19" t="s">
        <v>106</v>
      </c>
      <c r="E175" s="19" t="s">
        <v>96</v>
      </c>
      <c r="F175" s="19" t="s">
        <v>3009</v>
      </c>
      <c r="G175" s="19" t="s">
        <v>2046</v>
      </c>
      <c r="H175" s="19" t="s">
        <v>3010</v>
      </c>
      <c r="I175" s="19" t="s">
        <v>3011</v>
      </c>
      <c r="J175" s="19"/>
      <c r="K175" s="19"/>
      <c r="L175" s="19"/>
      <c r="M175" s="19" t="s">
        <v>59</v>
      </c>
      <c r="N175" s="19" t="s">
        <v>2058</v>
      </c>
      <c r="O175" s="19" t="s">
        <v>2101</v>
      </c>
      <c r="P175" s="19" t="s">
        <v>2050</v>
      </c>
      <c r="Q175" s="19" t="s">
        <v>2051</v>
      </c>
      <c r="R175" s="2"/>
      <c r="S175" s="2"/>
      <c r="T175" s="2" t="s">
        <v>105</v>
      </c>
      <c r="U175" s="2"/>
      <c r="V175" s="2"/>
    </row>
    <row r="176" spans="1:22" ht="14.25" customHeight="1">
      <c r="A176" s="19" t="s">
        <v>3012</v>
      </c>
      <c r="B176" s="19" t="s">
        <v>3013</v>
      </c>
      <c r="C176" s="19" t="s">
        <v>3014</v>
      </c>
      <c r="D176" s="19" t="s">
        <v>106</v>
      </c>
      <c r="E176" s="19" t="s">
        <v>96</v>
      </c>
      <c r="F176" s="19" t="s">
        <v>3015</v>
      </c>
      <c r="G176" s="19" t="s">
        <v>2046</v>
      </c>
      <c r="H176" s="19" t="s">
        <v>3016</v>
      </c>
      <c r="I176" s="19"/>
      <c r="J176" s="19"/>
      <c r="K176" s="19"/>
      <c r="L176" s="19"/>
      <c r="M176" s="19" t="s">
        <v>1566</v>
      </c>
      <c r="N176" s="19" t="s">
        <v>2058</v>
      </c>
      <c r="O176" s="19" t="s">
        <v>2093</v>
      </c>
      <c r="P176" s="19" t="s">
        <v>2367</v>
      </c>
      <c r="Q176" s="19" t="s">
        <v>2051</v>
      </c>
      <c r="R176" s="2" t="s">
        <v>2067</v>
      </c>
      <c r="S176" s="2"/>
      <c r="T176" s="2" t="s">
        <v>105</v>
      </c>
      <c r="U176" s="2"/>
      <c r="V176" s="2"/>
    </row>
    <row r="177" spans="1:22" ht="14.25" customHeight="1">
      <c r="A177" s="19" t="s">
        <v>3017</v>
      </c>
      <c r="B177" s="19" t="s">
        <v>3018</v>
      </c>
      <c r="C177" s="19" t="s">
        <v>3019</v>
      </c>
      <c r="D177" s="19" t="s">
        <v>138</v>
      </c>
      <c r="E177" s="19" t="s">
        <v>96</v>
      </c>
      <c r="F177" s="19" t="s">
        <v>3020</v>
      </c>
      <c r="G177" s="19" t="s">
        <v>2046</v>
      </c>
      <c r="H177" s="19" t="s">
        <v>3021</v>
      </c>
      <c r="I177" s="19" t="s">
        <v>3022</v>
      </c>
      <c r="J177" s="19"/>
      <c r="K177" s="19"/>
      <c r="L177" s="19"/>
      <c r="M177" s="19" t="s">
        <v>1566</v>
      </c>
      <c r="N177" s="19" t="s">
        <v>2048</v>
      </c>
      <c r="O177" s="19" t="s">
        <v>2179</v>
      </c>
      <c r="P177" s="19" t="s">
        <v>2050</v>
      </c>
      <c r="Q177" s="19" t="s">
        <v>2051</v>
      </c>
      <c r="R177" s="2" t="s">
        <v>2067</v>
      </c>
      <c r="S177" s="2"/>
      <c r="T177" s="2" t="s">
        <v>137</v>
      </c>
      <c r="U177" s="2"/>
      <c r="V177" s="2"/>
    </row>
    <row r="178" spans="1:22" ht="14.25" customHeight="1">
      <c r="A178" s="19" t="s">
        <v>3023</v>
      </c>
      <c r="B178" s="19" t="s">
        <v>3024</v>
      </c>
      <c r="C178" s="19" t="s">
        <v>3025</v>
      </c>
      <c r="D178" s="19" t="s">
        <v>138</v>
      </c>
      <c r="E178" s="19" t="s">
        <v>96</v>
      </c>
      <c r="F178" s="19" t="s">
        <v>3026</v>
      </c>
      <c r="G178" s="19" t="s">
        <v>2046</v>
      </c>
      <c r="H178" s="19" t="s">
        <v>3027</v>
      </c>
      <c r="I178" s="19" t="s">
        <v>3028</v>
      </c>
      <c r="J178" s="19"/>
      <c r="K178" s="19"/>
      <c r="L178" s="19"/>
      <c r="M178" s="19" t="s">
        <v>60</v>
      </c>
      <c r="N178" s="19" t="s">
        <v>2058</v>
      </c>
      <c r="O178" s="19" t="s">
        <v>2316</v>
      </c>
      <c r="P178" s="19" t="s">
        <v>2050</v>
      </c>
      <c r="Q178" s="19" t="s">
        <v>2051</v>
      </c>
      <c r="R178" s="2"/>
      <c r="S178" s="2"/>
      <c r="T178" s="2" t="s">
        <v>137</v>
      </c>
      <c r="U178" s="2"/>
      <c r="V178" s="2"/>
    </row>
    <row r="179" spans="1:22" ht="14.25" customHeight="1">
      <c r="A179" s="19" t="s">
        <v>3029</v>
      </c>
      <c r="B179" s="19" t="s">
        <v>3030</v>
      </c>
      <c r="C179" s="19" t="s">
        <v>3031</v>
      </c>
      <c r="D179" s="19" t="s">
        <v>154</v>
      </c>
      <c r="E179" s="19" t="s">
        <v>96</v>
      </c>
      <c r="F179" s="19" t="s">
        <v>3032</v>
      </c>
      <c r="G179" s="19" t="s">
        <v>2046</v>
      </c>
      <c r="H179" s="19" t="s">
        <v>3033</v>
      </c>
      <c r="I179" s="19"/>
      <c r="J179" s="19"/>
      <c r="K179" s="19"/>
      <c r="L179" s="19"/>
      <c r="M179" s="19" t="s">
        <v>1566</v>
      </c>
      <c r="N179" s="19" t="s">
        <v>2048</v>
      </c>
      <c r="O179" s="19" t="s">
        <v>2179</v>
      </c>
      <c r="P179" s="19" t="s">
        <v>2050</v>
      </c>
      <c r="Q179" s="19" t="s">
        <v>2051</v>
      </c>
      <c r="R179" s="2" t="s">
        <v>2067</v>
      </c>
      <c r="S179" s="2"/>
      <c r="T179" s="2" t="s">
        <v>153</v>
      </c>
      <c r="U179" s="2"/>
      <c r="V179" s="2"/>
    </row>
    <row r="180" spans="1:22" ht="14.25" customHeight="1">
      <c r="A180" s="19" t="s">
        <v>3034</v>
      </c>
      <c r="B180" s="19" t="s">
        <v>3035</v>
      </c>
      <c r="C180" s="19" t="s">
        <v>3036</v>
      </c>
      <c r="D180" s="19" t="s">
        <v>138</v>
      </c>
      <c r="E180" s="19" t="s">
        <v>96</v>
      </c>
      <c r="F180" s="19" t="s">
        <v>2090</v>
      </c>
      <c r="G180" s="19" t="s">
        <v>2046</v>
      </c>
      <c r="H180" s="19" t="s">
        <v>3037</v>
      </c>
      <c r="I180" s="19" t="s">
        <v>3038</v>
      </c>
      <c r="J180" s="19"/>
      <c r="K180" s="19"/>
      <c r="L180" s="19"/>
      <c r="M180" s="19" t="s">
        <v>1566</v>
      </c>
      <c r="N180" s="19" t="s">
        <v>2058</v>
      </c>
      <c r="O180" s="19" t="s">
        <v>2093</v>
      </c>
      <c r="P180" s="19" t="s">
        <v>2050</v>
      </c>
      <c r="Q180" s="19" t="s">
        <v>2051</v>
      </c>
      <c r="R180" s="2" t="s">
        <v>2067</v>
      </c>
      <c r="S180" s="2"/>
      <c r="T180" s="2" t="s">
        <v>137</v>
      </c>
      <c r="U180" s="2"/>
      <c r="V180" s="2"/>
    </row>
    <row r="181" spans="1:22" ht="14.25" customHeight="1">
      <c r="A181" s="19" t="s">
        <v>3039</v>
      </c>
      <c r="B181" s="19" t="s">
        <v>3040</v>
      </c>
      <c r="C181" s="19" t="s">
        <v>3041</v>
      </c>
      <c r="D181" s="19" t="s">
        <v>114</v>
      </c>
      <c r="E181" s="19" t="s">
        <v>96</v>
      </c>
      <c r="F181" s="19" t="s">
        <v>3042</v>
      </c>
      <c r="G181" s="19" t="s">
        <v>2046</v>
      </c>
      <c r="H181" s="19" t="s">
        <v>3043</v>
      </c>
      <c r="I181" s="19" t="s">
        <v>3044</v>
      </c>
      <c r="J181" s="19"/>
      <c r="K181" s="19"/>
      <c r="L181" s="19"/>
      <c r="M181" s="19" t="s">
        <v>59</v>
      </c>
      <c r="N181" s="19" t="s">
        <v>2058</v>
      </c>
      <c r="O181" s="19" t="s">
        <v>2322</v>
      </c>
      <c r="P181" s="19" t="s">
        <v>3045</v>
      </c>
      <c r="Q181" s="19" t="s">
        <v>2051</v>
      </c>
      <c r="R181" s="2"/>
      <c r="S181" s="2"/>
      <c r="T181" s="2" t="s">
        <v>113</v>
      </c>
      <c r="U181" s="2"/>
      <c r="V181" s="2"/>
    </row>
    <row r="182" spans="1:22" ht="14.25" customHeight="1">
      <c r="A182" s="19" t="s">
        <v>3046</v>
      </c>
      <c r="B182" s="19" t="s">
        <v>3047</v>
      </c>
      <c r="C182" s="19" t="s">
        <v>3048</v>
      </c>
      <c r="D182" s="19" t="s">
        <v>214</v>
      </c>
      <c r="E182" s="19" t="s">
        <v>96</v>
      </c>
      <c r="F182" s="19" t="s">
        <v>3049</v>
      </c>
      <c r="G182" s="19" t="s">
        <v>2046</v>
      </c>
      <c r="H182" s="19" t="s">
        <v>3050</v>
      </c>
      <c r="I182" s="19"/>
      <c r="J182" s="19"/>
      <c r="K182" s="19"/>
      <c r="L182" s="19"/>
      <c r="M182" s="19" t="s">
        <v>1566</v>
      </c>
      <c r="N182" s="19" t="s">
        <v>2048</v>
      </c>
      <c r="O182" s="19" t="s">
        <v>2179</v>
      </c>
      <c r="P182" s="19" t="s">
        <v>2534</v>
      </c>
      <c r="Q182" s="19" t="s">
        <v>2051</v>
      </c>
      <c r="R182" s="2" t="s">
        <v>2067</v>
      </c>
      <c r="S182" s="2"/>
      <c r="T182" s="2" t="s">
        <v>213</v>
      </c>
      <c r="U182" s="2"/>
      <c r="V182" s="2"/>
    </row>
    <row r="183" spans="1:22" ht="14.25" customHeight="1">
      <c r="A183" s="19" t="s">
        <v>3051</v>
      </c>
      <c r="B183" s="19" t="s">
        <v>3052</v>
      </c>
      <c r="C183" s="19" t="s">
        <v>2829</v>
      </c>
      <c r="D183" s="19" t="s">
        <v>248</v>
      </c>
      <c r="E183" s="19" t="s">
        <v>96</v>
      </c>
      <c r="F183" s="19" t="s">
        <v>3053</v>
      </c>
      <c r="G183" s="19" t="s">
        <v>2046</v>
      </c>
      <c r="H183" s="19" t="s">
        <v>3054</v>
      </c>
      <c r="I183" s="19"/>
      <c r="J183" s="19"/>
      <c r="K183" s="19"/>
      <c r="L183" s="19"/>
      <c r="M183" s="19" t="s">
        <v>1566</v>
      </c>
      <c r="N183" s="19" t="s">
        <v>2058</v>
      </c>
      <c r="O183" s="19" t="s">
        <v>2153</v>
      </c>
      <c r="P183" s="19" t="s">
        <v>3055</v>
      </c>
      <c r="Q183" s="19" t="s">
        <v>2051</v>
      </c>
      <c r="R183" s="2" t="s">
        <v>2052</v>
      </c>
      <c r="S183" s="2"/>
      <c r="T183" s="2" t="s">
        <v>247</v>
      </c>
      <c r="U183" s="2"/>
      <c r="V183" s="2"/>
    </row>
    <row r="184" spans="1:22" ht="14.25" customHeight="1">
      <c r="A184" s="19" t="s">
        <v>3056</v>
      </c>
      <c r="B184" s="19" t="s">
        <v>3057</v>
      </c>
      <c r="C184" s="19" t="s">
        <v>3058</v>
      </c>
      <c r="D184" s="19" t="s">
        <v>156</v>
      </c>
      <c r="E184" s="19" t="s">
        <v>96</v>
      </c>
      <c r="F184" s="19" t="s">
        <v>3059</v>
      </c>
      <c r="G184" s="19" t="s">
        <v>2046</v>
      </c>
      <c r="H184" s="19" t="s">
        <v>3060</v>
      </c>
      <c r="I184" s="19"/>
      <c r="J184" s="19"/>
      <c r="K184" s="19"/>
      <c r="L184" s="19"/>
      <c r="M184" s="19" t="s">
        <v>60</v>
      </c>
      <c r="N184" s="19" t="s">
        <v>2058</v>
      </c>
      <c r="O184" s="19" t="s">
        <v>2186</v>
      </c>
      <c r="P184" s="19" t="s">
        <v>3061</v>
      </c>
      <c r="Q184" s="19" t="s">
        <v>2051</v>
      </c>
      <c r="R184" s="2"/>
      <c r="S184" s="2"/>
      <c r="T184" s="2" t="s">
        <v>155</v>
      </c>
      <c r="U184" s="2"/>
      <c r="V184" s="2"/>
    </row>
    <row r="185" spans="1:22" ht="14.25" customHeight="1">
      <c r="A185" s="19" t="s">
        <v>3062</v>
      </c>
      <c r="B185" s="19" t="s">
        <v>3057</v>
      </c>
      <c r="C185" s="19" t="s">
        <v>3063</v>
      </c>
      <c r="D185" s="19" t="s">
        <v>226</v>
      </c>
      <c r="E185" s="19" t="s">
        <v>96</v>
      </c>
      <c r="F185" s="19" t="s">
        <v>3064</v>
      </c>
      <c r="G185" s="19" t="s">
        <v>2046</v>
      </c>
      <c r="H185" s="19" t="s">
        <v>3065</v>
      </c>
      <c r="I185" s="19"/>
      <c r="J185" s="19"/>
      <c r="K185" s="19"/>
      <c r="L185" s="19"/>
      <c r="M185" s="19" t="s">
        <v>1566</v>
      </c>
      <c r="N185" s="19" t="s">
        <v>2058</v>
      </c>
      <c r="O185" s="19" t="s">
        <v>2145</v>
      </c>
      <c r="P185" s="19" t="s">
        <v>2166</v>
      </c>
      <c r="Q185" s="19" t="s">
        <v>2051</v>
      </c>
      <c r="R185" s="2" t="s">
        <v>2067</v>
      </c>
      <c r="S185" s="2"/>
      <c r="T185" s="2" t="s">
        <v>225</v>
      </c>
      <c r="U185" s="2"/>
      <c r="V185" s="2"/>
    </row>
    <row r="186" spans="1:22" ht="14.25" customHeight="1">
      <c r="A186" s="19" t="s">
        <v>3066</v>
      </c>
      <c r="B186" s="19" t="s">
        <v>3057</v>
      </c>
      <c r="C186" s="19" t="s">
        <v>3067</v>
      </c>
      <c r="D186" s="19" t="s">
        <v>112</v>
      </c>
      <c r="E186" s="19" t="s">
        <v>96</v>
      </c>
      <c r="F186" s="19" t="s">
        <v>3068</v>
      </c>
      <c r="G186" s="19" t="s">
        <v>2046</v>
      </c>
      <c r="H186" s="19" t="s">
        <v>3069</v>
      </c>
      <c r="I186" s="19" t="s">
        <v>3070</v>
      </c>
      <c r="J186" s="19"/>
      <c r="K186" s="19"/>
      <c r="L186" s="19" t="s">
        <v>2126</v>
      </c>
      <c r="M186" s="19" t="s">
        <v>1566</v>
      </c>
      <c r="N186" s="19" t="s">
        <v>2058</v>
      </c>
      <c r="O186" s="19" t="s">
        <v>2078</v>
      </c>
      <c r="P186" s="19" t="s">
        <v>3071</v>
      </c>
      <c r="Q186" s="19" t="s">
        <v>2051</v>
      </c>
      <c r="R186" s="2" t="s">
        <v>2067</v>
      </c>
      <c r="S186" s="2"/>
      <c r="T186" s="2" t="s">
        <v>111</v>
      </c>
      <c r="U186" s="2"/>
      <c r="V186" s="2"/>
    </row>
    <row r="187" spans="1:22" ht="14.25" customHeight="1">
      <c r="A187" s="19" t="s">
        <v>3072</v>
      </c>
      <c r="B187" s="19" t="s">
        <v>3057</v>
      </c>
      <c r="C187" s="19" t="s">
        <v>3073</v>
      </c>
      <c r="D187" s="19" t="s">
        <v>112</v>
      </c>
      <c r="E187" s="19" t="s">
        <v>96</v>
      </c>
      <c r="F187" s="19" t="s">
        <v>3074</v>
      </c>
      <c r="G187" s="19" t="s">
        <v>2046</v>
      </c>
      <c r="H187" s="19" t="s">
        <v>3075</v>
      </c>
      <c r="I187" s="19"/>
      <c r="J187" s="19"/>
      <c r="K187" s="19"/>
      <c r="L187" s="19"/>
      <c r="M187" s="19" t="s">
        <v>60</v>
      </c>
      <c r="N187" s="19" t="s">
        <v>2058</v>
      </c>
      <c r="O187" s="19" t="s">
        <v>2542</v>
      </c>
      <c r="P187" s="19" t="s">
        <v>3076</v>
      </c>
      <c r="Q187" s="19" t="s">
        <v>2051</v>
      </c>
      <c r="R187" s="2"/>
      <c r="S187" s="2"/>
      <c r="T187" s="2" t="s">
        <v>111</v>
      </c>
      <c r="U187" s="2"/>
      <c r="V187" s="2"/>
    </row>
    <row r="188" spans="1:22" ht="14.25" customHeight="1">
      <c r="A188" s="19" t="s">
        <v>3077</v>
      </c>
      <c r="B188" s="19" t="s">
        <v>3078</v>
      </c>
      <c r="C188" s="19" t="s">
        <v>3079</v>
      </c>
      <c r="D188" s="19" t="s">
        <v>106</v>
      </c>
      <c r="E188" s="19" t="s">
        <v>96</v>
      </c>
      <c r="F188" s="19" t="s">
        <v>3080</v>
      </c>
      <c r="G188" s="19" t="s">
        <v>2046</v>
      </c>
      <c r="H188" s="19" t="s">
        <v>3081</v>
      </c>
      <c r="I188" s="19"/>
      <c r="J188" s="19"/>
      <c r="K188" s="19"/>
      <c r="L188" s="19"/>
      <c r="M188" s="19" t="s">
        <v>1566</v>
      </c>
      <c r="N188" s="19" t="s">
        <v>2058</v>
      </c>
      <c r="O188" s="19" t="s">
        <v>2145</v>
      </c>
      <c r="P188" s="19" t="s">
        <v>2529</v>
      </c>
      <c r="Q188" s="19" t="s">
        <v>2051</v>
      </c>
      <c r="R188" s="2" t="s">
        <v>2067</v>
      </c>
      <c r="S188" s="2"/>
      <c r="T188" s="2" t="s">
        <v>105</v>
      </c>
      <c r="U188" s="2"/>
      <c r="V188" s="2"/>
    </row>
    <row r="189" spans="1:22" ht="14.25" customHeight="1">
      <c r="A189" s="19" t="s">
        <v>3082</v>
      </c>
      <c r="B189" s="19" t="s">
        <v>3083</v>
      </c>
      <c r="C189" s="19" t="s">
        <v>3084</v>
      </c>
      <c r="D189" s="19" t="s">
        <v>144</v>
      </c>
      <c r="E189" s="19" t="s">
        <v>96</v>
      </c>
      <c r="F189" s="19" t="s">
        <v>3085</v>
      </c>
      <c r="G189" s="19" t="s">
        <v>2046</v>
      </c>
      <c r="H189" s="19" t="s">
        <v>3086</v>
      </c>
      <c r="I189" s="19" t="s">
        <v>2434</v>
      </c>
      <c r="J189" s="19"/>
      <c r="K189" s="19"/>
      <c r="L189" s="19" t="s">
        <v>2434</v>
      </c>
      <c r="M189" s="19" t="s">
        <v>1566</v>
      </c>
      <c r="N189" s="19" t="s">
        <v>2058</v>
      </c>
      <c r="O189" s="19" t="s">
        <v>2193</v>
      </c>
      <c r="P189" s="19" t="s">
        <v>3087</v>
      </c>
      <c r="Q189" s="19" t="s">
        <v>2051</v>
      </c>
      <c r="R189" s="2" t="s">
        <v>2067</v>
      </c>
      <c r="S189" s="2"/>
      <c r="T189" s="2" t="s">
        <v>143</v>
      </c>
      <c r="U189" s="2"/>
      <c r="V189" s="2"/>
    </row>
    <row r="190" spans="1:22" ht="14.25" customHeight="1">
      <c r="A190" s="19" t="s">
        <v>3088</v>
      </c>
      <c r="B190" s="19" t="s">
        <v>3089</v>
      </c>
      <c r="C190" s="19" t="s">
        <v>3090</v>
      </c>
      <c r="D190" s="19" t="s">
        <v>240</v>
      </c>
      <c r="E190" s="19" t="s">
        <v>96</v>
      </c>
      <c r="F190" s="19" t="s">
        <v>2473</v>
      </c>
      <c r="G190" s="19" t="s">
        <v>2046</v>
      </c>
      <c r="H190" s="19" t="s">
        <v>3091</v>
      </c>
      <c r="I190" s="19"/>
      <c r="J190" s="19"/>
      <c r="K190" s="19"/>
      <c r="L190" s="19"/>
      <c r="M190" s="19" t="s">
        <v>59</v>
      </c>
      <c r="N190" s="19" t="s">
        <v>2048</v>
      </c>
      <c r="O190" s="19" t="s">
        <v>2301</v>
      </c>
      <c r="P190" s="19" t="s">
        <v>2213</v>
      </c>
      <c r="Q190" s="19" t="s">
        <v>2051</v>
      </c>
      <c r="R190" s="2"/>
      <c r="S190" s="2"/>
      <c r="T190" s="2" t="s">
        <v>239</v>
      </c>
      <c r="U190" s="2"/>
      <c r="V190" s="2"/>
    </row>
    <row r="191" spans="1:22" ht="14.25" customHeight="1">
      <c r="A191" s="19" t="s">
        <v>3092</v>
      </c>
      <c r="B191" s="19" t="s">
        <v>3089</v>
      </c>
      <c r="C191" s="19" t="s">
        <v>3093</v>
      </c>
      <c r="D191" s="19" t="s">
        <v>154</v>
      </c>
      <c r="E191" s="19" t="s">
        <v>96</v>
      </c>
      <c r="F191" s="19" t="s">
        <v>3094</v>
      </c>
      <c r="G191" s="19" t="s">
        <v>2046</v>
      </c>
      <c r="H191" s="19" t="s">
        <v>3095</v>
      </c>
      <c r="I191" s="19"/>
      <c r="J191" s="19"/>
      <c r="K191" s="19"/>
      <c r="L191" s="19"/>
      <c r="M191" s="19" t="s">
        <v>1566</v>
      </c>
      <c r="N191" s="19" t="s">
        <v>2058</v>
      </c>
      <c r="O191" s="19" t="s">
        <v>2093</v>
      </c>
      <c r="P191" s="19" t="s">
        <v>2050</v>
      </c>
      <c r="Q191" s="19" t="s">
        <v>2051</v>
      </c>
      <c r="R191" s="2" t="s">
        <v>2067</v>
      </c>
      <c r="S191" s="2"/>
      <c r="T191" s="2" t="s">
        <v>153</v>
      </c>
      <c r="U191" s="2"/>
      <c r="V191" s="2"/>
    </row>
    <row r="192" spans="1:22" ht="14.25" customHeight="1">
      <c r="A192" s="19" t="s">
        <v>3096</v>
      </c>
      <c r="B192" s="19" t="s">
        <v>3089</v>
      </c>
      <c r="C192" s="19" t="s">
        <v>3097</v>
      </c>
      <c r="D192" s="19" t="s">
        <v>106</v>
      </c>
      <c r="E192" s="19" t="s">
        <v>96</v>
      </c>
      <c r="F192" s="19" t="s">
        <v>3098</v>
      </c>
      <c r="G192" s="19" t="s">
        <v>2046</v>
      </c>
      <c r="H192" s="19" t="s">
        <v>3099</v>
      </c>
      <c r="I192" s="19" t="s">
        <v>3100</v>
      </c>
      <c r="J192" s="19"/>
      <c r="K192" s="19"/>
      <c r="L192" s="19"/>
      <c r="M192" s="19" t="s">
        <v>1566</v>
      </c>
      <c r="N192" s="19" t="s">
        <v>2048</v>
      </c>
      <c r="O192" s="19" t="s">
        <v>2179</v>
      </c>
      <c r="P192" s="19" t="s">
        <v>2050</v>
      </c>
      <c r="Q192" s="19" t="s">
        <v>2051</v>
      </c>
      <c r="R192" s="2" t="s">
        <v>2067</v>
      </c>
      <c r="S192" s="2"/>
      <c r="T192" s="2" t="s">
        <v>105</v>
      </c>
      <c r="U192" s="2"/>
      <c r="V192" s="2"/>
    </row>
    <row r="193" spans="1:22" ht="14.25" customHeight="1">
      <c r="A193" s="19" t="s">
        <v>3101</v>
      </c>
      <c r="B193" s="19" t="s">
        <v>3102</v>
      </c>
      <c r="C193" s="19" t="s">
        <v>3103</v>
      </c>
      <c r="D193" s="19" t="s">
        <v>214</v>
      </c>
      <c r="E193" s="19" t="s">
        <v>96</v>
      </c>
      <c r="F193" s="19" t="s">
        <v>2093</v>
      </c>
      <c r="G193" s="19" t="s">
        <v>2046</v>
      </c>
      <c r="H193" s="19" t="s">
        <v>3104</v>
      </c>
      <c r="I193" s="19" t="s">
        <v>3105</v>
      </c>
      <c r="J193" s="19"/>
      <c r="K193" s="19"/>
      <c r="L193" s="19"/>
      <c r="M193" s="19" t="s">
        <v>1566</v>
      </c>
      <c r="N193" s="19" t="s">
        <v>2058</v>
      </c>
      <c r="O193" s="19" t="s">
        <v>2093</v>
      </c>
      <c r="P193" s="19" t="s">
        <v>3106</v>
      </c>
      <c r="Q193" s="19" t="s">
        <v>2051</v>
      </c>
      <c r="R193" s="2" t="s">
        <v>2067</v>
      </c>
      <c r="S193" s="2"/>
      <c r="T193" s="2" t="s">
        <v>213</v>
      </c>
      <c r="U193" s="2"/>
      <c r="V193" s="2"/>
    </row>
    <row r="194" spans="1:22" ht="14.25" customHeight="1">
      <c r="A194" s="19" t="s">
        <v>3107</v>
      </c>
      <c r="B194" s="19" t="s">
        <v>3108</v>
      </c>
      <c r="C194" s="19" t="s">
        <v>3109</v>
      </c>
      <c r="D194" s="19" t="s">
        <v>180</v>
      </c>
      <c r="E194" s="19" t="s">
        <v>96</v>
      </c>
      <c r="F194" s="19" t="s">
        <v>2193</v>
      </c>
      <c r="G194" s="19" t="s">
        <v>2046</v>
      </c>
      <c r="H194" s="19" t="s">
        <v>3110</v>
      </c>
      <c r="I194" s="19"/>
      <c r="J194" s="19"/>
      <c r="K194" s="19"/>
      <c r="L194" s="19"/>
      <c r="M194" s="19" t="s">
        <v>1566</v>
      </c>
      <c r="N194" s="19" t="s">
        <v>2058</v>
      </c>
      <c r="O194" s="19" t="s">
        <v>2193</v>
      </c>
      <c r="P194" s="19" t="s">
        <v>2050</v>
      </c>
      <c r="Q194" s="19" t="s">
        <v>2051</v>
      </c>
      <c r="R194" s="2" t="s">
        <v>2067</v>
      </c>
      <c r="S194" s="2"/>
      <c r="T194" s="2" t="s">
        <v>179</v>
      </c>
      <c r="U194" s="2"/>
      <c r="V194" s="2"/>
    </row>
    <row r="195" spans="1:22" ht="14.25" customHeight="1">
      <c r="A195" s="19" t="s">
        <v>3111</v>
      </c>
      <c r="B195" s="19" t="s">
        <v>3112</v>
      </c>
      <c r="C195" s="19" t="s">
        <v>3113</v>
      </c>
      <c r="D195" s="19" t="s">
        <v>118</v>
      </c>
      <c r="E195" s="19" t="s">
        <v>96</v>
      </c>
      <c r="F195" s="19" t="s">
        <v>3114</v>
      </c>
      <c r="G195" s="19" t="s">
        <v>2046</v>
      </c>
      <c r="H195" s="19" t="s">
        <v>3115</v>
      </c>
      <c r="I195" s="19" t="s">
        <v>3116</v>
      </c>
      <c r="J195" s="19"/>
      <c r="K195" s="19"/>
      <c r="L195" s="19"/>
      <c r="M195" s="19" t="s">
        <v>60</v>
      </c>
      <c r="N195" s="19" t="s">
        <v>2058</v>
      </c>
      <c r="O195" s="19" t="s">
        <v>2186</v>
      </c>
      <c r="P195" s="19" t="s">
        <v>3117</v>
      </c>
      <c r="Q195" s="19" t="s">
        <v>2051</v>
      </c>
      <c r="R195" s="2"/>
      <c r="S195" s="2"/>
      <c r="T195" s="2" t="s">
        <v>117</v>
      </c>
      <c r="U195" s="2" t="s">
        <v>3118</v>
      </c>
      <c r="V195" s="2"/>
    </row>
    <row r="196" spans="1:22" ht="14.25" customHeight="1">
      <c r="A196" s="19" t="s">
        <v>3119</v>
      </c>
      <c r="B196" s="19" t="s">
        <v>3120</v>
      </c>
      <c r="C196" s="19" t="s">
        <v>3121</v>
      </c>
      <c r="D196" s="19" t="s">
        <v>278</v>
      </c>
      <c r="E196" s="19" t="s">
        <v>96</v>
      </c>
      <c r="F196" s="19" t="s">
        <v>2316</v>
      </c>
      <c r="G196" s="19" t="s">
        <v>2046</v>
      </c>
      <c r="H196" s="19" t="s">
        <v>3122</v>
      </c>
      <c r="I196" s="19" t="s">
        <v>3123</v>
      </c>
      <c r="J196" s="19" t="s">
        <v>3124</v>
      </c>
      <c r="K196" s="19"/>
      <c r="L196" s="19"/>
      <c r="M196" s="19" t="s">
        <v>60</v>
      </c>
      <c r="N196" s="19" t="s">
        <v>2058</v>
      </c>
      <c r="O196" s="19" t="s">
        <v>2316</v>
      </c>
      <c r="P196" s="19" t="s">
        <v>3125</v>
      </c>
      <c r="Q196" s="19" t="s">
        <v>2051</v>
      </c>
      <c r="R196" s="2"/>
      <c r="S196" s="2"/>
      <c r="T196" s="2" t="s">
        <v>277</v>
      </c>
      <c r="U196" s="2"/>
      <c r="V196" s="2"/>
    </row>
    <row r="197" spans="1:22" ht="14.25" customHeight="1">
      <c r="A197" s="19" t="s">
        <v>3126</v>
      </c>
      <c r="B197" s="19" t="s">
        <v>3127</v>
      </c>
      <c r="C197" s="19" t="s">
        <v>3128</v>
      </c>
      <c r="D197" s="19" t="s">
        <v>134</v>
      </c>
      <c r="E197" s="19" t="s">
        <v>96</v>
      </c>
      <c r="F197" s="19" t="s">
        <v>3129</v>
      </c>
      <c r="G197" s="19" t="s">
        <v>2046</v>
      </c>
      <c r="H197" s="19" t="s">
        <v>3130</v>
      </c>
      <c r="I197" s="19"/>
      <c r="J197" s="19"/>
      <c r="K197" s="19"/>
      <c r="L197" s="19"/>
      <c r="M197" s="19" t="s">
        <v>1566</v>
      </c>
      <c r="N197" s="19" t="s">
        <v>2048</v>
      </c>
      <c r="O197" s="19" t="s">
        <v>2199</v>
      </c>
      <c r="P197" s="19" t="s">
        <v>2050</v>
      </c>
      <c r="Q197" s="19" t="s">
        <v>2051</v>
      </c>
      <c r="R197" s="2" t="s">
        <v>2052</v>
      </c>
      <c r="S197" s="2"/>
      <c r="T197" s="2" t="s">
        <v>133</v>
      </c>
      <c r="U197" s="2"/>
      <c r="V197" s="2"/>
    </row>
    <row r="198" spans="1:22" ht="14.25" customHeight="1">
      <c r="A198" s="19" t="s">
        <v>3131</v>
      </c>
      <c r="B198" s="19" t="s">
        <v>3127</v>
      </c>
      <c r="C198" s="19" t="s">
        <v>3132</v>
      </c>
      <c r="D198" s="19" t="s">
        <v>1663</v>
      </c>
      <c r="E198" s="19" t="s">
        <v>96</v>
      </c>
      <c r="F198" s="19" t="s">
        <v>2473</v>
      </c>
      <c r="G198" s="19" t="s">
        <v>2091</v>
      </c>
      <c r="H198" s="19" t="s">
        <v>3133</v>
      </c>
      <c r="I198" s="19"/>
      <c r="J198" s="19"/>
      <c r="K198" s="19"/>
      <c r="L198" s="19"/>
      <c r="M198" s="19" t="s">
        <v>59</v>
      </c>
      <c r="N198" s="19" t="s">
        <v>2048</v>
      </c>
      <c r="O198" s="19" t="s">
        <v>2301</v>
      </c>
      <c r="P198" s="19" t="s">
        <v>2094</v>
      </c>
      <c r="Q198" s="19" t="s">
        <v>2051</v>
      </c>
      <c r="R198" s="2"/>
      <c r="S198" s="2"/>
      <c r="T198" s="2" t="s">
        <v>2095</v>
      </c>
      <c r="U198" s="2"/>
      <c r="V198" s="2"/>
    </row>
    <row r="199" spans="1:22" ht="14.25" customHeight="1">
      <c r="A199" s="19" t="s">
        <v>3134</v>
      </c>
      <c r="B199" s="19" t="s">
        <v>2901</v>
      </c>
      <c r="C199" s="19" t="s">
        <v>3135</v>
      </c>
      <c r="D199" s="19" t="s">
        <v>537</v>
      </c>
      <c r="E199" s="19" t="s">
        <v>96</v>
      </c>
      <c r="F199" s="19" t="s">
        <v>3136</v>
      </c>
      <c r="G199" s="19" t="s">
        <v>2046</v>
      </c>
      <c r="H199" s="19" t="s">
        <v>3137</v>
      </c>
      <c r="I199" s="19"/>
      <c r="J199" s="19"/>
      <c r="K199" s="19"/>
      <c r="L199" s="19"/>
      <c r="M199" s="19" t="s">
        <v>1566</v>
      </c>
      <c r="N199" s="19" t="s">
        <v>2058</v>
      </c>
      <c r="O199" s="19" t="s">
        <v>2078</v>
      </c>
      <c r="P199" s="19" t="s">
        <v>2534</v>
      </c>
      <c r="Q199" s="19" t="s">
        <v>2051</v>
      </c>
      <c r="R199" s="2" t="s">
        <v>2067</v>
      </c>
      <c r="S199" s="2"/>
      <c r="T199" s="2" t="s">
        <v>536</v>
      </c>
      <c r="U199" s="2"/>
      <c r="V199" s="2"/>
    </row>
    <row r="200" spans="1:22" ht="14.25" customHeight="1">
      <c r="A200" s="19" t="s">
        <v>3138</v>
      </c>
      <c r="B200" s="19" t="s">
        <v>3139</v>
      </c>
      <c r="C200" s="19" t="s">
        <v>3140</v>
      </c>
      <c r="D200" s="19" t="s">
        <v>134</v>
      </c>
      <c r="E200" s="19" t="s">
        <v>96</v>
      </c>
      <c r="F200" s="19" t="s">
        <v>3141</v>
      </c>
      <c r="G200" s="19" t="s">
        <v>2046</v>
      </c>
      <c r="H200" s="19" t="s">
        <v>3142</v>
      </c>
      <c r="I200" s="19" t="s">
        <v>3143</v>
      </c>
      <c r="J200" s="19"/>
      <c r="K200" s="19"/>
      <c r="L200" s="19"/>
      <c r="M200" s="19" t="s">
        <v>1566</v>
      </c>
      <c r="N200" s="19" t="s">
        <v>2058</v>
      </c>
      <c r="O200" s="19" t="s">
        <v>2059</v>
      </c>
      <c r="P200" s="19" t="s">
        <v>2050</v>
      </c>
      <c r="Q200" s="19" t="s">
        <v>2051</v>
      </c>
      <c r="R200" s="2" t="s">
        <v>2067</v>
      </c>
      <c r="S200" s="2"/>
      <c r="T200" s="2" t="s">
        <v>133</v>
      </c>
      <c r="U200" s="2"/>
      <c r="V200" s="2"/>
    </row>
    <row r="201" spans="1:22" ht="14.25" customHeight="1">
      <c r="A201" s="19" t="s">
        <v>3144</v>
      </c>
      <c r="B201" s="19" t="s">
        <v>3145</v>
      </c>
      <c r="C201" s="19" t="s">
        <v>3146</v>
      </c>
      <c r="D201" s="19" t="s">
        <v>106</v>
      </c>
      <c r="E201" s="19" t="s">
        <v>96</v>
      </c>
      <c r="F201" s="19" t="s">
        <v>2090</v>
      </c>
      <c r="G201" s="19" t="s">
        <v>2046</v>
      </c>
      <c r="H201" s="19" t="s">
        <v>3147</v>
      </c>
      <c r="I201" s="19"/>
      <c r="J201" s="19"/>
      <c r="K201" s="19"/>
      <c r="L201" s="19"/>
      <c r="M201" s="19" t="s">
        <v>1566</v>
      </c>
      <c r="N201" s="19" t="s">
        <v>2058</v>
      </c>
      <c r="O201" s="19" t="s">
        <v>2093</v>
      </c>
      <c r="P201" s="19" t="s">
        <v>2519</v>
      </c>
      <c r="Q201" s="19" t="s">
        <v>2051</v>
      </c>
      <c r="R201" s="2" t="s">
        <v>2067</v>
      </c>
      <c r="S201" s="2"/>
      <c r="T201" s="2" t="s">
        <v>105</v>
      </c>
      <c r="U201" s="2"/>
      <c r="V201" s="2"/>
    </row>
    <row r="202" spans="1:22" ht="14.25" customHeight="1">
      <c r="A202" s="19" t="s">
        <v>3148</v>
      </c>
      <c r="B202" s="19" t="s">
        <v>3149</v>
      </c>
      <c r="C202" s="19" t="s">
        <v>3150</v>
      </c>
      <c r="D202" s="19" t="s">
        <v>182</v>
      </c>
      <c r="E202" s="19" t="s">
        <v>96</v>
      </c>
      <c r="F202" s="19" t="s">
        <v>3151</v>
      </c>
      <c r="G202" s="19" t="s">
        <v>2046</v>
      </c>
      <c r="H202" s="19" t="s">
        <v>3152</v>
      </c>
      <c r="I202" s="19"/>
      <c r="J202" s="19"/>
      <c r="K202" s="19"/>
      <c r="L202" s="19"/>
      <c r="M202" s="19" t="s">
        <v>1566</v>
      </c>
      <c r="N202" s="19" t="s">
        <v>2048</v>
      </c>
      <c r="O202" s="19" t="s">
        <v>2179</v>
      </c>
      <c r="P202" s="19" t="s">
        <v>3153</v>
      </c>
      <c r="Q202" s="19" t="s">
        <v>2051</v>
      </c>
      <c r="R202" s="2" t="s">
        <v>2067</v>
      </c>
      <c r="S202" s="2"/>
      <c r="T202" s="2" t="s">
        <v>181</v>
      </c>
      <c r="U202" s="2"/>
      <c r="V202" s="2"/>
    </row>
    <row r="203" spans="1:22" ht="14.25" customHeight="1">
      <c r="A203" s="19" t="s">
        <v>3154</v>
      </c>
      <c r="B203" s="19" t="s">
        <v>3155</v>
      </c>
      <c r="C203" s="19" t="s">
        <v>3156</v>
      </c>
      <c r="D203" s="19" t="s">
        <v>126</v>
      </c>
      <c r="E203" s="19" t="s">
        <v>96</v>
      </c>
      <c r="F203" s="19" t="s">
        <v>3157</v>
      </c>
      <c r="G203" s="19" t="s">
        <v>2046</v>
      </c>
      <c r="H203" s="19" t="s">
        <v>3158</v>
      </c>
      <c r="I203" s="19" t="s">
        <v>3159</v>
      </c>
      <c r="J203" s="19" t="s">
        <v>3160</v>
      </c>
      <c r="K203" s="19"/>
      <c r="L203" s="19"/>
      <c r="M203" s="19" t="s">
        <v>60</v>
      </c>
      <c r="N203" s="19" t="s">
        <v>2058</v>
      </c>
      <c r="O203" s="19" t="s">
        <v>2107</v>
      </c>
      <c r="P203" s="19" t="s">
        <v>3161</v>
      </c>
      <c r="Q203" s="19" t="s">
        <v>2051</v>
      </c>
      <c r="R203" s="2"/>
      <c r="S203" s="2"/>
      <c r="T203" s="2" t="s">
        <v>125</v>
      </c>
      <c r="U203" s="2"/>
      <c r="V203" s="2"/>
    </row>
    <row r="204" spans="1:22" ht="14.25" customHeight="1">
      <c r="A204" s="19" t="s">
        <v>3162</v>
      </c>
      <c r="B204" s="19" t="s">
        <v>3163</v>
      </c>
      <c r="C204" s="19" t="s">
        <v>2784</v>
      </c>
      <c r="D204" s="19" t="s">
        <v>180</v>
      </c>
      <c r="E204" s="19" t="s">
        <v>96</v>
      </c>
      <c r="F204" s="19" t="s">
        <v>2112</v>
      </c>
      <c r="G204" s="19" t="s">
        <v>2046</v>
      </c>
      <c r="H204" s="19" t="s">
        <v>3164</v>
      </c>
      <c r="I204" s="19"/>
      <c r="J204" s="19"/>
      <c r="K204" s="19"/>
      <c r="L204" s="19"/>
      <c r="M204" s="19" t="s">
        <v>1566</v>
      </c>
      <c r="N204" s="19" t="s">
        <v>2058</v>
      </c>
      <c r="O204" s="19" t="s">
        <v>2093</v>
      </c>
      <c r="P204" s="19" t="s">
        <v>2166</v>
      </c>
      <c r="Q204" s="19" t="s">
        <v>2051</v>
      </c>
      <c r="R204" s="2" t="s">
        <v>2067</v>
      </c>
      <c r="S204" s="2"/>
      <c r="T204" s="2" t="s">
        <v>179</v>
      </c>
      <c r="U204" s="2"/>
      <c r="V204" s="2"/>
    </row>
    <row r="205" spans="1:22" ht="14.25" customHeight="1">
      <c r="A205" s="19" t="s">
        <v>3165</v>
      </c>
      <c r="B205" s="19" t="s">
        <v>3166</v>
      </c>
      <c r="C205" s="19" t="s">
        <v>3167</v>
      </c>
      <c r="D205" s="19" t="s">
        <v>106</v>
      </c>
      <c r="E205" s="19" t="s">
        <v>96</v>
      </c>
      <c r="F205" s="19" t="s">
        <v>3168</v>
      </c>
      <c r="G205" s="19" t="s">
        <v>2046</v>
      </c>
      <c r="H205" s="19" t="s">
        <v>3169</v>
      </c>
      <c r="I205" s="19"/>
      <c r="J205" s="19"/>
      <c r="K205" s="19"/>
      <c r="L205" s="19"/>
      <c r="M205" s="19" t="s">
        <v>1566</v>
      </c>
      <c r="N205" s="19" t="s">
        <v>2058</v>
      </c>
      <c r="O205" s="19" t="s">
        <v>2153</v>
      </c>
      <c r="P205" s="19" t="s">
        <v>2225</v>
      </c>
      <c r="Q205" s="19" t="s">
        <v>2051</v>
      </c>
      <c r="R205" s="2" t="s">
        <v>2052</v>
      </c>
      <c r="S205" s="2"/>
      <c r="T205" s="2" t="s">
        <v>105</v>
      </c>
      <c r="U205" s="2"/>
      <c r="V205" s="2"/>
    </row>
    <row r="206" spans="1:22" ht="14.25" customHeight="1">
      <c r="A206" s="19" t="s">
        <v>3170</v>
      </c>
      <c r="B206" s="19" t="s">
        <v>3171</v>
      </c>
      <c r="C206" s="19" t="s">
        <v>3172</v>
      </c>
      <c r="D206" s="19" t="s">
        <v>306</v>
      </c>
      <c r="E206" s="19" t="s">
        <v>96</v>
      </c>
      <c r="F206" s="19" t="s">
        <v>3173</v>
      </c>
      <c r="G206" s="19" t="s">
        <v>2046</v>
      </c>
      <c r="H206" s="19" t="s">
        <v>3174</v>
      </c>
      <c r="I206" s="19"/>
      <c r="J206" s="19"/>
      <c r="K206" s="19"/>
      <c r="L206" s="19"/>
      <c r="M206" s="19" t="s">
        <v>60</v>
      </c>
      <c r="N206" s="19" t="s">
        <v>2058</v>
      </c>
      <c r="O206" s="19" t="s">
        <v>3173</v>
      </c>
      <c r="P206" s="19" t="s">
        <v>2050</v>
      </c>
      <c r="Q206" s="19" t="s">
        <v>2051</v>
      </c>
      <c r="R206" s="2"/>
      <c r="S206" s="2"/>
      <c r="T206" s="2" t="s">
        <v>305</v>
      </c>
      <c r="U206" s="2"/>
      <c r="V206" s="2"/>
    </row>
    <row r="207" spans="1:22" ht="14.25" customHeight="1">
      <c r="A207" s="19" t="s">
        <v>3175</v>
      </c>
      <c r="B207" s="19" t="s">
        <v>3176</v>
      </c>
      <c r="C207" s="19" t="s">
        <v>2664</v>
      </c>
      <c r="D207" s="19" t="s">
        <v>240</v>
      </c>
      <c r="E207" s="19" t="s">
        <v>96</v>
      </c>
      <c r="F207" s="19" t="s">
        <v>3177</v>
      </c>
      <c r="G207" s="19" t="s">
        <v>2046</v>
      </c>
      <c r="H207" s="19" t="s">
        <v>3178</v>
      </c>
      <c r="I207" s="19"/>
      <c r="J207" s="19"/>
      <c r="K207" s="19"/>
      <c r="L207" s="19"/>
      <c r="M207" s="19" t="s">
        <v>1566</v>
      </c>
      <c r="N207" s="19" t="s">
        <v>2048</v>
      </c>
      <c r="O207" s="19" t="s">
        <v>2179</v>
      </c>
      <c r="P207" s="19" t="s">
        <v>2050</v>
      </c>
      <c r="Q207" s="19" t="s">
        <v>2051</v>
      </c>
      <c r="R207" s="2" t="s">
        <v>2067</v>
      </c>
      <c r="S207" s="2"/>
      <c r="T207" s="2" t="s">
        <v>239</v>
      </c>
      <c r="U207" s="2"/>
      <c r="V207" s="2"/>
    </row>
    <row r="208" spans="1:22" ht="14.25" customHeight="1">
      <c r="A208" s="19" t="s">
        <v>3179</v>
      </c>
      <c r="B208" s="19" t="s">
        <v>3155</v>
      </c>
      <c r="C208" s="19" t="s">
        <v>3180</v>
      </c>
      <c r="D208" s="19" t="s">
        <v>134</v>
      </c>
      <c r="E208" s="19" t="s">
        <v>96</v>
      </c>
      <c r="F208" s="19" t="s">
        <v>3181</v>
      </c>
      <c r="G208" s="19" t="s">
        <v>2046</v>
      </c>
      <c r="H208" s="19" t="s">
        <v>3182</v>
      </c>
      <c r="I208" s="19"/>
      <c r="J208" s="19"/>
      <c r="K208" s="19"/>
      <c r="L208" s="19"/>
      <c r="M208" s="19" t="s">
        <v>1566</v>
      </c>
      <c r="N208" s="19" t="s">
        <v>2058</v>
      </c>
      <c r="O208" s="19" t="s">
        <v>2145</v>
      </c>
      <c r="P208" s="19" t="s">
        <v>2485</v>
      </c>
      <c r="Q208" s="19" t="s">
        <v>2051</v>
      </c>
      <c r="R208" s="2" t="s">
        <v>2067</v>
      </c>
      <c r="S208" s="2"/>
      <c r="T208" s="2" t="s">
        <v>133</v>
      </c>
      <c r="U208" s="2"/>
      <c r="V208" s="2"/>
    </row>
    <row r="209" spans="1:22" ht="14.25" customHeight="1">
      <c r="A209" s="19" t="s">
        <v>3183</v>
      </c>
      <c r="B209" s="19" t="s">
        <v>3184</v>
      </c>
      <c r="C209" s="19" t="s">
        <v>3185</v>
      </c>
      <c r="D209" s="19" t="s">
        <v>154</v>
      </c>
      <c r="E209" s="19" t="s">
        <v>96</v>
      </c>
      <c r="F209" s="19" t="s">
        <v>3186</v>
      </c>
      <c r="G209" s="19" t="s">
        <v>2046</v>
      </c>
      <c r="H209" s="19" t="s">
        <v>3187</v>
      </c>
      <c r="I209" s="19"/>
      <c r="J209" s="19"/>
      <c r="K209" s="19"/>
      <c r="L209" s="19"/>
      <c r="M209" s="19" t="s">
        <v>1566</v>
      </c>
      <c r="N209" s="19" t="s">
        <v>2058</v>
      </c>
      <c r="O209" s="19" t="s">
        <v>2153</v>
      </c>
      <c r="P209" s="19" t="s">
        <v>2050</v>
      </c>
      <c r="Q209" s="19" t="s">
        <v>2051</v>
      </c>
      <c r="R209" s="2" t="s">
        <v>2067</v>
      </c>
      <c r="S209" s="2"/>
      <c r="T209" s="2" t="s">
        <v>153</v>
      </c>
      <c r="U209" s="2"/>
      <c r="V209" s="2"/>
    </row>
    <row r="210" spans="1:22" ht="14.25" customHeight="1">
      <c r="A210" s="19" t="s">
        <v>3188</v>
      </c>
      <c r="B210" s="19" t="s">
        <v>3189</v>
      </c>
      <c r="C210" s="19" t="s">
        <v>3190</v>
      </c>
      <c r="D210" s="19" t="s">
        <v>204</v>
      </c>
      <c r="E210" s="19" t="s">
        <v>96</v>
      </c>
      <c r="F210" s="19" t="s">
        <v>2824</v>
      </c>
      <c r="G210" s="19" t="s">
        <v>2046</v>
      </c>
      <c r="H210" s="19" t="s">
        <v>3191</v>
      </c>
      <c r="I210" s="19"/>
      <c r="J210" s="19"/>
      <c r="K210" s="19"/>
      <c r="L210" s="19"/>
      <c r="M210" s="19" t="s">
        <v>60</v>
      </c>
      <c r="N210" s="19" t="s">
        <v>2058</v>
      </c>
      <c r="O210" s="19" t="s">
        <v>2316</v>
      </c>
      <c r="P210" s="19" t="s">
        <v>3192</v>
      </c>
      <c r="Q210" s="19" t="s">
        <v>2051</v>
      </c>
      <c r="R210" s="2"/>
      <c r="S210" s="2"/>
      <c r="T210" s="2" t="s">
        <v>203</v>
      </c>
      <c r="U210" s="2"/>
      <c r="V210" s="2"/>
    </row>
    <row r="211" spans="1:22" ht="14.25" customHeight="1">
      <c r="A211" s="19" t="s">
        <v>3193</v>
      </c>
      <c r="B211" s="19" t="s">
        <v>3194</v>
      </c>
      <c r="C211" s="19" t="s">
        <v>3195</v>
      </c>
      <c r="D211" s="19" t="s">
        <v>106</v>
      </c>
      <c r="E211" s="19" t="s">
        <v>96</v>
      </c>
      <c r="F211" s="19" t="s">
        <v>2473</v>
      </c>
      <c r="G211" s="19" t="s">
        <v>2046</v>
      </c>
      <c r="H211" s="19" t="s">
        <v>3196</v>
      </c>
      <c r="I211" s="19" t="s">
        <v>3197</v>
      </c>
      <c r="J211" s="19" t="s">
        <v>3198</v>
      </c>
      <c r="K211" s="19"/>
      <c r="L211" s="19"/>
      <c r="M211" s="19" t="s">
        <v>59</v>
      </c>
      <c r="N211" s="19" t="s">
        <v>2048</v>
      </c>
      <c r="O211" s="19" t="s">
        <v>2301</v>
      </c>
      <c r="P211" s="19" t="s">
        <v>2498</v>
      </c>
      <c r="Q211" s="19" t="s">
        <v>2051</v>
      </c>
      <c r="R211" s="2"/>
      <c r="S211" s="2"/>
      <c r="T211" s="2" t="s">
        <v>105</v>
      </c>
      <c r="U211" s="2"/>
      <c r="V211" s="2"/>
    </row>
    <row r="212" spans="1:22" ht="14.25" customHeight="1">
      <c r="A212" s="19" t="s">
        <v>3199</v>
      </c>
      <c r="B212" s="19" t="s">
        <v>3194</v>
      </c>
      <c r="C212" s="19" t="s">
        <v>3200</v>
      </c>
      <c r="D212" s="19" t="s">
        <v>124</v>
      </c>
      <c r="E212" s="19" t="s">
        <v>96</v>
      </c>
      <c r="F212" s="19" t="s">
        <v>2210</v>
      </c>
      <c r="G212" s="19" t="s">
        <v>2046</v>
      </c>
      <c r="H212" s="19" t="s">
        <v>3201</v>
      </c>
      <c r="I212" s="19" t="s">
        <v>3202</v>
      </c>
      <c r="J212" s="19"/>
      <c r="K212" s="19"/>
      <c r="L212" s="19"/>
      <c r="M212" s="19" t="s">
        <v>59</v>
      </c>
      <c r="N212" s="19" t="s">
        <v>2058</v>
      </c>
      <c r="O212" s="19" t="s">
        <v>2101</v>
      </c>
      <c r="P212" s="19" t="s">
        <v>3203</v>
      </c>
      <c r="Q212" s="19" t="s">
        <v>2051</v>
      </c>
      <c r="R212" s="2"/>
      <c r="S212" s="2"/>
      <c r="T212" s="2" t="s">
        <v>123</v>
      </c>
      <c r="U212" s="2" t="s">
        <v>3204</v>
      </c>
      <c r="V212" s="2"/>
    </row>
    <row r="213" spans="1:22" ht="14.25" customHeight="1">
      <c r="A213" s="19" t="s">
        <v>3205</v>
      </c>
      <c r="B213" s="19" t="s">
        <v>3194</v>
      </c>
      <c r="C213" s="19" t="s">
        <v>3206</v>
      </c>
      <c r="D213" s="19" t="s">
        <v>112</v>
      </c>
      <c r="E213" s="19" t="s">
        <v>96</v>
      </c>
      <c r="F213" s="19" t="s">
        <v>3207</v>
      </c>
      <c r="G213" s="19" t="s">
        <v>2046</v>
      </c>
      <c r="H213" s="19" t="s">
        <v>3208</v>
      </c>
      <c r="I213" s="19" t="s">
        <v>3209</v>
      </c>
      <c r="J213" s="19"/>
      <c r="K213" s="19"/>
      <c r="L213" s="19" t="s">
        <v>2126</v>
      </c>
      <c r="M213" s="19" t="s">
        <v>1566</v>
      </c>
      <c r="N213" s="19" t="s">
        <v>2058</v>
      </c>
      <c r="O213" s="19" t="s">
        <v>2093</v>
      </c>
      <c r="P213" s="19" t="s">
        <v>3210</v>
      </c>
      <c r="Q213" s="19" t="s">
        <v>2051</v>
      </c>
      <c r="R213" s="2" t="s">
        <v>2067</v>
      </c>
      <c r="S213" s="2"/>
      <c r="T213" s="2" t="s">
        <v>111</v>
      </c>
      <c r="U213" s="2"/>
      <c r="V213" s="2"/>
    </row>
    <row r="214" spans="1:22" ht="14.25" customHeight="1">
      <c r="A214" s="19" t="s">
        <v>3211</v>
      </c>
      <c r="B214" s="19" t="s">
        <v>3194</v>
      </c>
      <c r="C214" s="19" t="s">
        <v>3212</v>
      </c>
      <c r="D214" s="19" t="s">
        <v>106</v>
      </c>
      <c r="E214" s="19" t="s">
        <v>96</v>
      </c>
      <c r="F214" s="19" t="s">
        <v>3213</v>
      </c>
      <c r="G214" s="19" t="s">
        <v>2046</v>
      </c>
      <c r="H214" s="19" t="s">
        <v>3214</v>
      </c>
      <c r="I214" s="19"/>
      <c r="J214" s="19"/>
      <c r="K214" s="19"/>
      <c r="L214" s="19"/>
      <c r="M214" s="19" t="s">
        <v>60</v>
      </c>
      <c r="N214" s="19" t="s">
        <v>2058</v>
      </c>
      <c r="O214" s="19" t="s">
        <v>3215</v>
      </c>
      <c r="P214" s="19" t="s">
        <v>2050</v>
      </c>
      <c r="Q214" s="19" t="s">
        <v>2051</v>
      </c>
      <c r="R214" s="2"/>
      <c r="S214" s="2"/>
      <c r="T214" s="2" t="s">
        <v>105</v>
      </c>
      <c r="U214" s="2"/>
      <c r="V214" s="2"/>
    </row>
    <row r="215" spans="1:22" ht="14.25" customHeight="1">
      <c r="A215" s="19" t="s">
        <v>3216</v>
      </c>
      <c r="B215" s="19" t="s">
        <v>3194</v>
      </c>
      <c r="C215" s="19" t="s">
        <v>3217</v>
      </c>
      <c r="D215" s="19" t="s">
        <v>537</v>
      </c>
      <c r="E215" s="19" t="s">
        <v>96</v>
      </c>
      <c r="F215" s="19" t="s">
        <v>3218</v>
      </c>
      <c r="G215" s="19" t="s">
        <v>2046</v>
      </c>
      <c r="H215" s="19" t="s">
        <v>3219</v>
      </c>
      <c r="I215" s="19"/>
      <c r="J215" s="19"/>
      <c r="K215" s="19"/>
      <c r="L215" s="19"/>
      <c r="M215" s="19" t="s">
        <v>60</v>
      </c>
      <c r="N215" s="19" t="s">
        <v>2058</v>
      </c>
      <c r="O215" s="19" t="s">
        <v>3157</v>
      </c>
      <c r="P215" s="19" t="s">
        <v>2398</v>
      </c>
      <c r="Q215" s="19" t="s">
        <v>2051</v>
      </c>
      <c r="R215" s="2"/>
      <c r="S215" s="2"/>
      <c r="T215" s="2" t="s">
        <v>536</v>
      </c>
      <c r="U215" s="2"/>
      <c r="V215" s="2"/>
    </row>
    <row r="216" spans="1:22" ht="14.25" customHeight="1">
      <c r="A216" s="19" t="s">
        <v>3220</v>
      </c>
      <c r="B216" s="19" t="s">
        <v>3221</v>
      </c>
      <c r="C216" s="19" t="s">
        <v>3222</v>
      </c>
      <c r="D216" s="19" t="s">
        <v>144</v>
      </c>
      <c r="E216" s="19" t="s">
        <v>96</v>
      </c>
      <c r="F216" s="19" t="s">
        <v>3223</v>
      </c>
      <c r="G216" s="19" t="s">
        <v>2046</v>
      </c>
      <c r="H216" s="19" t="s">
        <v>3224</v>
      </c>
      <c r="I216" s="19" t="s">
        <v>3225</v>
      </c>
      <c r="J216" s="19"/>
      <c r="K216" s="19"/>
      <c r="L216" s="19" t="s">
        <v>2434</v>
      </c>
      <c r="M216" s="19" t="s">
        <v>59</v>
      </c>
      <c r="N216" s="19" t="s">
        <v>2058</v>
      </c>
      <c r="O216" s="19" t="s">
        <v>3226</v>
      </c>
      <c r="P216" s="19" t="s">
        <v>3227</v>
      </c>
      <c r="Q216" s="19" t="s">
        <v>2051</v>
      </c>
      <c r="R216" s="2"/>
      <c r="S216" s="2"/>
      <c r="T216" s="2" t="s">
        <v>143</v>
      </c>
      <c r="U216" s="2"/>
      <c r="V216" s="2"/>
    </row>
    <row r="217" spans="1:22" ht="14.25" customHeight="1">
      <c r="A217" s="19" t="s">
        <v>3228</v>
      </c>
      <c r="B217" s="19" t="s">
        <v>3221</v>
      </c>
      <c r="C217" s="19" t="s">
        <v>2586</v>
      </c>
      <c r="D217" s="19" t="s">
        <v>2402</v>
      </c>
      <c r="E217" s="19" t="s">
        <v>96</v>
      </c>
      <c r="F217" s="19" t="s">
        <v>2473</v>
      </c>
      <c r="G217" s="19" t="s">
        <v>2404</v>
      </c>
      <c r="H217" s="19" t="s">
        <v>3229</v>
      </c>
      <c r="I217" s="19"/>
      <c r="J217" s="19"/>
      <c r="K217" s="19"/>
      <c r="L217" s="19" t="s">
        <v>2407</v>
      </c>
      <c r="M217" s="19" t="s">
        <v>59</v>
      </c>
      <c r="N217" s="19" t="s">
        <v>2048</v>
      </c>
      <c r="O217" s="19" t="s">
        <v>2301</v>
      </c>
      <c r="P217" s="19" t="s">
        <v>3230</v>
      </c>
      <c r="Q217" s="19" t="s">
        <v>2051</v>
      </c>
      <c r="R217" s="2"/>
      <c r="S217" s="2"/>
      <c r="T217" s="2" t="s">
        <v>2409</v>
      </c>
      <c r="U217" s="2"/>
      <c r="V217" s="2"/>
    </row>
    <row r="218" spans="1:22" ht="14.25" customHeight="1">
      <c r="A218" s="19" t="s">
        <v>3231</v>
      </c>
      <c r="B218" s="19" t="s">
        <v>3221</v>
      </c>
      <c r="C218" s="19" t="s">
        <v>3232</v>
      </c>
      <c r="D218" s="19" t="s">
        <v>278</v>
      </c>
      <c r="E218" s="19" t="s">
        <v>96</v>
      </c>
      <c r="F218" s="19" t="s">
        <v>2197</v>
      </c>
      <c r="G218" s="19" t="s">
        <v>2046</v>
      </c>
      <c r="H218" s="19" t="s">
        <v>3233</v>
      </c>
      <c r="I218" s="19"/>
      <c r="J218" s="19"/>
      <c r="K218" s="19"/>
      <c r="L218" s="19"/>
      <c r="M218" s="19" t="s">
        <v>1566</v>
      </c>
      <c r="N218" s="19" t="s">
        <v>2058</v>
      </c>
      <c r="O218" s="19" t="s">
        <v>3234</v>
      </c>
      <c r="P218" s="19" t="s">
        <v>3235</v>
      </c>
      <c r="Q218" s="19" t="s">
        <v>2051</v>
      </c>
      <c r="R218" s="2" t="s">
        <v>2200</v>
      </c>
      <c r="S218" s="2"/>
      <c r="T218" s="2" t="s">
        <v>277</v>
      </c>
      <c r="U218" s="2"/>
      <c r="V218" s="2"/>
    </row>
    <row r="219" spans="1:22" ht="14.25" customHeight="1">
      <c r="A219" s="19" t="s">
        <v>3236</v>
      </c>
      <c r="B219" s="19" t="s">
        <v>3237</v>
      </c>
      <c r="C219" s="19" t="s">
        <v>3238</v>
      </c>
      <c r="D219" s="19" t="s">
        <v>106</v>
      </c>
      <c r="E219" s="19" t="s">
        <v>96</v>
      </c>
      <c r="F219" s="19" t="s">
        <v>3239</v>
      </c>
      <c r="G219" s="19" t="s">
        <v>2046</v>
      </c>
      <c r="H219" s="19" t="s">
        <v>3240</v>
      </c>
      <c r="I219" s="19" t="s">
        <v>3241</v>
      </c>
      <c r="J219" s="19"/>
      <c r="K219" s="19"/>
      <c r="L219" s="19"/>
      <c r="M219" s="19" t="s">
        <v>1566</v>
      </c>
      <c r="N219" s="19" t="s">
        <v>2048</v>
      </c>
      <c r="O219" s="19" t="s">
        <v>2179</v>
      </c>
      <c r="P219" s="19" t="s">
        <v>2050</v>
      </c>
      <c r="Q219" s="19" t="s">
        <v>2051</v>
      </c>
      <c r="R219" s="2" t="s">
        <v>2052</v>
      </c>
      <c r="S219" s="2"/>
      <c r="T219" s="2" t="s">
        <v>105</v>
      </c>
      <c r="U219" s="2"/>
      <c r="V219" s="2"/>
    </row>
    <row r="220" spans="1:22" ht="14.25" customHeight="1">
      <c r="A220" s="19" t="s">
        <v>3242</v>
      </c>
      <c r="B220" s="19" t="s">
        <v>3176</v>
      </c>
      <c r="C220" s="19" t="s">
        <v>3243</v>
      </c>
      <c r="D220" s="19" t="s">
        <v>403</v>
      </c>
      <c r="E220" s="19" t="s">
        <v>96</v>
      </c>
      <c r="F220" s="19" t="s">
        <v>3244</v>
      </c>
      <c r="G220" s="19" t="s">
        <v>2046</v>
      </c>
      <c r="H220" s="19" t="s">
        <v>3245</v>
      </c>
      <c r="I220" s="19"/>
      <c r="J220" s="19"/>
      <c r="K220" s="19"/>
      <c r="L220" s="19"/>
      <c r="M220" s="19" t="s">
        <v>1566</v>
      </c>
      <c r="N220" s="19" t="s">
        <v>2058</v>
      </c>
      <c r="O220" s="19" t="s">
        <v>2193</v>
      </c>
      <c r="P220" s="19" t="s">
        <v>3246</v>
      </c>
      <c r="Q220" s="19" t="s">
        <v>2051</v>
      </c>
      <c r="R220" s="2" t="s">
        <v>2067</v>
      </c>
      <c r="S220" s="2"/>
      <c r="T220" s="2" t="s">
        <v>402</v>
      </c>
      <c r="U220" s="2"/>
      <c r="V220" s="2"/>
    </row>
    <row r="221" spans="1:22" ht="14.25" customHeight="1">
      <c r="A221" s="19" t="s">
        <v>3247</v>
      </c>
      <c r="B221" s="19" t="s">
        <v>3176</v>
      </c>
      <c r="C221" s="19" t="s">
        <v>3248</v>
      </c>
      <c r="D221" s="19" t="s">
        <v>138</v>
      </c>
      <c r="E221" s="19" t="s">
        <v>96</v>
      </c>
      <c r="F221" s="19" t="s">
        <v>3249</v>
      </c>
      <c r="G221" s="19" t="s">
        <v>2046</v>
      </c>
      <c r="H221" s="19" t="s">
        <v>3250</v>
      </c>
      <c r="I221" s="19" t="s">
        <v>3251</v>
      </c>
      <c r="J221" s="19"/>
      <c r="K221" s="19"/>
      <c r="L221" s="19"/>
      <c r="M221" s="19" t="s">
        <v>1566</v>
      </c>
      <c r="N221" s="19" t="s">
        <v>2048</v>
      </c>
      <c r="O221" s="19" t="s">
        <v>2179</v>
      </c>
      <c r="P221" s="19" t="s">
        <v>2050</v>
      </c>
      <c r="Q221" s="19" t="s">
        <v>2051</v>
      </c>
      <c r="R221" s="2" t="s">
        <v>2067</v>
      </c>
      <c r="S221" s="2"/>
      <c r="T221" s="2" t="s">
        <v>137</v>
      </c>
      <c r="U221" s="2"/>
      <c r="V221" s="2"/>
    </row>
    <row r="222" spans="1:22" ht="14.25" customHeight="1">
      <c r="A222" s="19" t="s">
        <v>3252</v>
      </c>
      <c r="B222" s="19" t="s">
        <v>3176</v>
      </c>
      <c r="C222" s="19" t="s">
        <v>3253</v>
      </c>
      <c r="D222" s="19" t="s">
        <v>114</v>
      </c>
      <c r="E222" s="19" t="s">
        <v>96</v>
      </c>
      <c r="F222" s="19" t="s">
        <v>3254</v>
      </c>
      <c r="G222" s="19" t="s">
        <v>2046</v>
      </c>
      <c r="H222" s="19" t="s">
        <v>3255</v>
      </c>
      <c r="I222" s="19" t="s">
        <v>3256</v>
      </c>
      <c r="J222" s="19"/>
      <c r="K222" s="19"/>
      <c r="L222" s="19"/>
      <c r="M222" s="19" t="s">
        <v>1566</v>
      </c>
      <c r="N222" s="19" t="s">
        <v>2058</v>
      </c>
      <c r="O222" s="19" t="s">
        <v>3257</v>
      </c>
      <c r="P222" s="19" t="s">
        <v>2166</v>
      </c>
      <c r="Q222" s="19" t="s">
        <v>2051</v>
      </c>
      <c r="R222" s="2" t="s">
        <v>2067</v>
      </c>
      <c r="S222" s="2"/>
      <c r="T222" s="2" t="s">
        <v>113</v>
      </c>
      <c r="U222" s="2"/>
      <c r="V222" s="2"/>
    </row>
    <row r="223" spans="1:22" ht="14.25" customHeight="1">
      <c r="A223" s="19" t="s">
        <v>3258</v>
      </c>
      <c r="B223" s="19" t="s">
        <v>3176</v>
      </c>
      <c r="C223" s="19" t="s">
        <v>3259</v>
      </c>
      <c r="D223" s="19" t="s">
        <v>144</v>
      </c>
      <c r="E223" s="19" t="s">
        <v>96</v>
      </c>
      <c r="F223" s="19" t="s">
        <v>3260</v>
      </c>
      <c r="G223" s="19" t="s">
        <v>2046</v>
      </c>
      <c r="H223" s="19" t="s">
        <v>3261</v>
      </c>
      <c r="I223" s="19"/>
      <c r="J223" s="19"/>
      <c r="K223" s="19"/>
      <c r="L223" s="19"/>
      <c r="M223" s="19" t="s">
        <v>59</v>
      </c>
      <c r="N223" s="19" t="s">
        <v>2058</v>
      </c>
      <c r="O223" s="19" t="s">
        <v>2101</v>
      </c>
      <c r="P223" s="19" t="s">
        <v>2544</v>
      </c>
      <c r="Q223" s="19" t="s">
        <v>2051</v>
      </c>
      <c r="R223" s="2"/>
      <c r="S223" s="2"/>
      <c r="T223" s="2" t="s">
        <v>143</v>
      </c>
      <c r="U223" s="2"/>
      <c r="V223" s="2"/>
    </row>
    <row r="224" spans="1:22" ht="14.25" customHeight="1">
      <c r="A224" s="19" t="s">
        <v>3262</v>
      </c>
      <c r="B224" s="19" t="s">
        <v>3176</v>
      </c>
      <c r="C224" s="19" t="s">
        <v>3263</v>
      </c>
      <c r="D224" s="19" t="s">
        <v>204</v>
      </c>
      <c r="E224" s="19" t="s">
        <v>96</v>
      </c>
      <c r="F224" s="19" t="s">
        <v>2210</v>
      </c>
      <c r="G224" s="19" t="s">
        <v>2046</v>
      </c>
      <c r="H224" s="19" t="s">
        <v>3264</v>
      </c>
      <c r="I224" s="19"/>
      <c r="J224" s="19"/>
      <c r="K224" s="19"/>
      <c r="L224" s="19"/>
      <c r="M224" s="19" t="s">
        <v>59</v>
      </c>
      <c r="N224" s="19" t="s">
        <v>2058</v>
      </c>
      <c r="O224" s="19" t="s">
        <v>2101</v>
      </c>
      <c r="P224" s="19" t="s">
        <v>2679</v>
      </c>
      <c r="Q224" s="19" t="s">
        <v>2051</v>
      </c>
      <c r="R224" s="2"/>
      <c r="S224" s="2"/>
      <c r="T224" s="2" t="s">
        <v>203</v>
      </c>
      <c r="U224" s="2"/>
      <c r="V224" s="2"/>
    </row>
    <row r="225" spans="1:22" ht="14.25" customHeight="1">
      <c r="A225" s="19" t="s">
        <v>3265</v>
      </c>
      <c r="B225" s="19" t="s">
        <v>3266</v>
      </c>
      <c r="C225" s="19" t="s">
        <v>3267</v>
      </c>
      <c r="D225" s="19" t="s">
        <v>106</v>
      </c>
      <c r="E225" s="19" t="s">
        <v>96</v>
      </c>
      <c r="F225" s="19" t="s">
        <v>2170</v>
      </c>
      <c r="G225" s="19" t="s">
        <v>2046</v>
      </c>
      <c r="H225" s="19" t="s">
        <v>3268</v>
      </c>
      <c r="I225" s="19" t="s">
        <v>3269</v>
      </c>
      <c r="J225" s="19" t="s">
        <v>3270</v>
      </c>
      <c r="K225" s="19"/>
      <c r="L225" s="19"/>
      <c r="M225" s="19" t="s">
        <v>59</v>
      </c>
      <c r="N225" s="19" t="s">
        <v>2058</v>
      </c>
      <c r="O225" s="19" t="s">
        <v>2172</v>
      </c>
      <c r="P225" s="19" t="s">
        <v>3271</v>
      </c>
      <c r="Q225" s="19" t="s">
        <v>2051</v>
      </c>
      <c r="R225" s="2"/>
      <c r="S225" s="2"/>
      <c r="T225" s="2" t="s">
        <v>105</v>
      </c>
      <c r="U225" s="2"/>
      <c r="V225" s="2"/>
    </row>
    <row r="226" spans="1:22" ht="14.25" customHeight="1">
      <c r="A226" s="19" t="s">
        <v>3272</v>
      </c>
      <c r="B226" s="19" t="s">
        <v>3273</v>
      </c>
      <c r="C226" s="19" t="s">
        <v>3274</v>
      </c>
      <c r="D226" s="19" t="s">
        <v>445</v>
      </c>
      <c r="E226" s="19" t="s">
        <v>96</v>
      </c>
      <c r="F226" s="19" t="s">
        <v>3275</v>
      </c>
      <c r="G226" s="19" t="s">
        <v>2046</v>
      </c>
      <c r="H226" s="19" t="s">
        <v>3276</v>
      </c>
      <c r="I226" s="19"/>
      <c r="J226" s="19"/>
      <c r="K226" s="19"/>
      <c r="L226" s="19"/>
      <c r="M226" s="19" t="s">
        <v>1566</v>
      </c>
      <c r="N226" s="19" t="s">
        <v>2058</v>
      </c>
      <c r="O226" s="19" t="s">
        <v>2065</v>
      </c>
      <c r="P226" s="19" t="s">
        <v>2609</v>
      </c>
      <c r="Q226" s="19" t="s">
        <v>2051</v>
      </c>
      <c r="R226" s="2" t="s">
        <v>2067</v>
      </c>
      <c r="S226" s="2"/>
      <c r="T226" s="2" t="s">
        <v>444</v>
      </c>
      <c r="U226" s="2"/>
      <c r="V226" s="2"/>
    </row>
    <row r="227" spans="1:22" ht="14.25" customHeight="1">
      <c r="A227" s="19" t="s">
        <v>3277</v>
      </c>
      <c r="B227" s="19" t="s">
        <v>3278</v>
      </c>
      <c r="C227" s="19" t="s">
        <v>3279</v>
      </c>
      <c r="D227" s="19" t="s">
        <v>114</v>
      </c>
      <c r="E227" s="19" t="s">
        <v>96</v>
      </c>
      <c r="F227" s="19" t="s">
        <v>2473</v>
      </c>
      <c r="G227" s="19" t="s">
        <v>2046</v>
      </c>
      <c r="H227" s="19" t="s">
        <v>3280</v>
      </c>
      <c r="I227" s="19" t="s">
        <v>3281</v>
      </c>
      <c r="J227" s="19"/>
      <c r="K227" s="19"/>
      <c r="L227" s="19"/>
      <c r="M227" s="19" t="s">
        <v>59</v>
      </c>
      <c r="N227" s="19" t="s">
        <v>2048</v>
      </c>
      <c r="O227" s="19" t="s">
        <v>2301</v>
      </c>
      <c r="P227" s="19" t="s">
        <v>2050</v>
      </c>
      <c r="Q227" s="19" t="s">
        <v>2051</v>
      </c>
      <c r="R227" s="2"/>
      <c r="S227" s="2"/>
      <c r="T227" s="2" t="s">
        <v>113</v>
      </c>
      <c r="U227" s="2"/>
      <c r="V227" s="2"/>
    </row>
    <row r="228" spans="1:22" ht="14.25" customHeight="1">
      <c r="A228" s="19" t="s">
        <v>3282</v>
      </c>
      <c r="B228" s="19" t="s">
        <v>3283</v>
      </c>
      <c r="C228" s="19" t="s">
        <v>3284</v>
      </c>
      <c r="D228" s="19" t="s">
        <v>318</v>
      </c>
      <c r="E228" s="19" t="s">
        <v>96</v>
      </c>
      <c r="F228" s="19" t="s">
        <v>3285</v>
      </c>
      <c r="G228" s="19" t="s">
        <v>2046</v>
      </c>
      <c r="H228" s="19" t="s">
        <v>3286</v>
      </c>
      <c r="I228" s="19"/>
      <c r="J228" s="19"/>
      <c r="K228" s="19"/>
      <c r="L228" s="19"/>
      <c r="M228" s="19" t="s">
        <v>60</v>
      </c>
      <c r="N228" s="19" t="s">
        <v>2058</v>
      </c>
      <c r="O228" s="19" t="s">
        <v>2186</v>
      </c>
      <c r="P228" s="19" t="s">
        <v>3287</v>
      </c>
      <c r="Q228" s="19" t="s">
        <v>2051</v>
      </c>
      <c r="R228" s="2"/>
      <c r="S228" s="2"/>
      <c r="T228" s="2" t="s">
        <v>317</v>
      </c>
      <c r="U228" s="2"/>
      <c r="V228" s="2"/>
    </row>
    <row r="229" spans="1:22" ht="14.25" customHeight="1">
      <c r="A229" s="19" t="s">
        <v>3288</v>
      </c>
      <c r="B229" s="19" t="s">
        <v>3289</v>
      </c>
      <c r="C229" s="19" t="s">
        <v>3290</v>
      </c>
      <c r="D229" s="19" t="s">
        <v>150</v>
      </c>
      <c r="E229" s="19" t="s">
        <v>96</v>
      </c>
      <c r="F229" s="19" t="s">
        <v>3291</v>
      </c>
      <c r="G229" s="19" t="s">
        <v>2046</v>
      </c>
      <c r="H229" s="19" t="s">
        <v>3292</v>
      </c>
      <c r="I229" s="19"/>
      <c r="J229" s="19"/>
      <c r="K229" s="19"/>
      <c r="L229" s="19"/>
      <c r="M229" s="19" t="s">
        <v>1566</v>
      </c>
      <c r="N229" s="19" t="s">
        <v>2058</v>
      </c>
      <c r="O229" s="19" t="s">
        <v>2093</v>
      </c>
      <c r="P229" s="19" t="s">
        <v>2166</v>
      </c>
      <c r="Q229" s="19" t="s">
        <v>2051</v>
      </c>
      <c r="R229" s="2" t="s">
        <v>2067</v>
      </c>
      <c r="S229" s="2"/>
      <c r="T229" s="2" t="s">
        <v>149</v>
      </c>
      <c r="U229" s="2"/>
      <c r="V229" s="2"/>
    </row>
    <row r="230" spans="1:22" ht="14.25" customHeight="1">
      <c r="A230" s="19" t="s">
        <v>3293</v>
      </c>
      <c r="B230" s="19" t="s">
        <v>2887</v>
      </c>
      <c r="C230" s="19" t="s">
        <v>3294</v>
      </c>
      <c r="D230" s="19" t="s">
        <v>134</v>
      </c>
      <c r="E230" s="19" t="s">
        <v>96</v>
      </c>
      <c r="F230" s="19" t="s">
        <v>3295</v>
      </c>
      <c r="G230" s="19" t="s">
        <v>2046</v>
      </c>
      <c r="H230" s="19" t="s">
        <v>3296</v>
      </c>
      <c r="I230" s="19"/>
      <c r="J230" s="19"/>
      <c r="K230" s="19"/>
      <c r="L230" s="19"/>
      <c r="M230" s="19" t="s">
        <v>59</v>
      </c>
      <c r="N230" s="19" t="s">
        <v>2058</v>
      </c>
      <c r="O230" s="19" t="s">
        <v>3297</v>
      </c>
      <c r="P230" s="19" t="s">
        <v>2050</v>
      </c>
      <c r="Q230" s="19" t="s">
        <v>2051</v>
      </c>
      <c r="R230" s="2"/>
      <c r="S230" s="2"/>
      <c r="T230" s="2" t="s">
        <v>133</v>
      </c>
      <c r="U230" s="2"/>
      <c r="V230" s="2"/>
    </row>
    <row r="231" spans="1:22" ht="14.25" customHeight="1">
      <c r="A231" s="19" t="s">
        <v>3298</v>
      </c>
      <c r="B231" s="19" t="s">
        <v>3299</v>
      </c>
      <c r="C231" s="19" t="s">
        <v>3300</v>
      </c>
      <c r="D231" s="19" t="s">
        <v>240</v>
      </c>
      <c r="E231" s="19" t="s">
        <v>96</v>
      </c>
      <c r="F231" s="19" t="s">
        <v>2320</v>
      </c>
      <c r="G231" s="19" t="s">
        <v>2046</v>
      </c>
      <c r="H231" s="19" t="s">
        <v>3301</v>
      </c>
      <c r="I231" s="19"/>
      <c r="J231" s="19"/>
      <c r="K231" s="19"/>
      <c r="L231" s="19"/>
      <c r="M231" s="19" t="s">
        <v>59</v>
      </c>
      <c r="N231" s="19" t="s">
        <v>2058</v>
      </c>
      <c r="O231" s="19" t="s">
        <v>2322</v>
      </c>
      <c r="P231" s="19" t="s">
        <v>2213</v>
      </c>
      <c r="Q231" s="19" t="s">
        <v>2051</v>
      </c>
      <c r="R231" s="2"/>
      <c r="S231" s="2"/>
      <c r="T231" s="2" t="s">
        <v>239</v>
      </c>
      <c r="U231" s="2"/>
      <c r="V231" s="2"/>
    </row>
    <row r="232" spans="1:22" ht="14.25" customHeight="1">
      <c r="A232" s="19" t="s">
        <v>3302</v>
      </c>
      <c r="B232" s="19" t="s">
        <v>3299</v>
      </c>
      <c r="C232" s="19" t="s">
        <v>3303</v>
      </c>
      <c r="D232" s="19" t="s">
        <v>124</v>
      </c>
      <c r="E232" s="19" t="s">
        <v>96</v>
      </c>
      <c r="F232" s="19" t="s">
        <v>3304</v>
      </c>
      <c r="G232" s="19" t="s">
        <v>2046</v>
      </c>
      <c r="H232" s="19" t="s">
        <v>3305</v>
      </c>
      <c r="I232" s="19" t="s">
        <v>2085</v>
      </c>
      <c r="J232" s="19"/>
      <c r="K232" s="19"/>
      <c r="L232" s="19"/>
      <c r="M232" s="19" t="s">
        <v>1566</v>
      </c>
      <c r="N232" s="19" t="s">
        <v>2058</v>
      </c>
      <c r="O232" s="19" t="s">
        <v>2120</v>
      </c>
      <c r="P232" s="19" t="s">
        <v>2086</v>
      </c>
      <c r="Q232" s="19" t="s">
        <v>2051</v>
      </c>
      <c r="R232" s="2" t="s">
        <v>2052</v>
      </c>
      <c r="S232" s="2"/>
      <c r="T232" s="2" t="s">
        <v>123</v>
      </c>
      <c r="U232" s="2"/>
      <c r="V232" s="2"/>
    </row>
    <row r="233" spans="1:22" ht="14.25" customHeight="1">
      <c r="A233" s="19" t="s">
        <v>3306</v>
      </c>
      <c r="B233" s="19" t="s">
        <v>3299</v>
      </c>
      <c r="C233" s="19" t="s">
        <v>3307</v>
      </c>
      <c r="D233" s="19" t="s">
        <v>318</v>
      </c>
      <c r="E233" s="19" t="s">
        <v>96</v>
      </c>
      <c r="F233" s="19" t="s">
        <v>3308</v>
      </c>
      <c r="G233" s="19" t="s">
        <v>2046</v>
      </c>
      <c r="H233" s="19" t="s">
        <v>3309</v>
      </c>
      <c r="I233" s="19"/>
      <c r="J233" s="19"/>
      <c r="K233" s="19"/>
      <c r="L233" s="19"/>
      <c r="M233" s="19" t="s">
        <v>59</v>
      </c>
      <c r="N233" s="19" t="s">
        <v>2058</v>
      </c>
      <c r="O233" s="19" t="s">
        <v>2101</v>
      </c>
      <c r="P233" s="19" t="s">
        <v>2377</v>
      </c>
      <c r="Q233" s="19" t="s">
        <v>2051</v>
      </c>
      <c r="R233" s="2"/>
      <c r="S233" s="2"/>
      <c r="T233" s="2" t="s">
        <v>317</v>
      </c>
      <c r="U233" s="2"/>
      <c r="V233" s="2"/>
    </row>
    <row r="234" spans="1:22" ht="14.25" customHeight="1">
      <c r="A234" s="19" t="s">
        <v>3310</v>
      </c>
      <c r="B234" s="19" t="s">
        <v>3311</v>
      </c>
      <c r="C234" s="19" t="s">
        <v>3312</v>
      </c>
      <c r="D234" s="19" t="s">
        <v>403</v>
      </c>
      <c r="E234" s="19" t="s">
        <v>96</v>
      </c>
      <c r="F234" s="19" t="s">
        <v>3313</v>
      </c>
      <c r="G234" s="19" t="s">
        <v>2046</v>
      </c>
      <c r="H234" s="19" t="s">
        <v>3314</v>
      </c>
      <c r="I234" s="19"/>
      <c r="J234" s="19"/>
      <c r="K234" s="19"/>
      <c r="L234" s="19"/>
      <c r="M234" s="19" t="s">
        <v>60</v>
      </c>
      <c r="N234" s="19" t="s">
        <v>2058</v>
      </c>
      <c r="O234" s="19" t="s">
        <v>3313</v>
      </c>
      <c r="P234" s="19" t="s">
        <v>3246</v>
      </c>
      <c r="Q234" s="19" t="s">
        <v>2051</v>
      </c>
      <c r="R234" s="2"/>
      <c r="S234" s="2"/>
      <c r="T234" s="2" t="s">
        <v>402</v>
      </c>
      <c r="U234" s="2"/>
      <c r="V234" s="2"/>
    </row>
    <row r="235" spans="1:22" ht="14.25" customHeight="1">
      <c r="A235" s="19" t="s">
        <v>3315</v>
      </c>
      <c r="B235" s="19" t="s">
        <v>3311</v>
      </c>
      <c r="C235" s="19" t="s">
        <v>3316</v>
      </c>
      <c r="D235" s="19" t="s">
        <v>118</v>
      </c>
      <c r="E235" s="19" t="s">
        <v>96</v>
      </c>
      <c r="F235" s="19" t="s">
        <v>3317</v>
      </c>
      <c r="G235" s="19" t="s">
        <v>2046</v>
      </c>
      <c r="H235" s="19" t="s">
        <v>3318</v>
      </c>
      <c r="I235" s="19" t="s">
        <v>3319</v>
      </c>
      <c r="J235" s="19"/>
      <c r="K235" s="19"/>
      <c r="L235" s="19"/>
      <c r="M235" s="19" t="s">
        <v>1566</v>
      </c>
      <c r="N235" s="19" t="s">
        <v>2048</v>
      </c>
      <c r="O235" s="19" t="s">
        <v>2179</v>
      </c>
      <c r="P235" s="19" t="s">
        <v>2753</v>
      </c>
      <c r="Q235" s="19" t="s">
        <v>2051</v>
      </c>
      <c r="R235" s="2" t="s">
        <v>2052</v>
      </c>
      <c r="S235" s="2"/>
      <c r="T235" s="2" t="s">
        <v>117</v>
      </c>
      <c r="U235" s="2"/>
      <c r="V235" s="2"/>
    </row>
    <row r="236" spans="1:22" ht="14.25" customHeight="1">
      <c r="A236" s="19" t="s">
        <v>3320</v>
      </c>
      <c r="B236" s="19" t="s">
        <v>2586</v>
      </c>
      <c r="C236" s="19" t="s">
        <v>3222</v>
      </c>
      <c r="D236" s="19" t="s">
        <v>200</v>
      </c>
      <c r="E236" s="19" t="s">
        <v>96</v>
      </c>
      <c r="F236" s="19" t="s">
        <v>3321</v>
      </c>
      <c r="G236" s="19" t="s">
        <v>2046</v>
      </c>
      <c r="H236" s="19" t="s">
        <v>3322</v>
      </c>
      <c r="I236" s="19"/>
      <c r="J236" s="19"/>
      <c r="K236" s="19"/>
      <c r="L236" s="19"/>
      <c r="M236" s="19" t="s">
        <v>1566</v>
      </c>
      <c r="N236" s="19" t="s">
        <v>2058</v>
      </c>
      <c r="O236" s="19" t="s">
        <v>2153</v>
      </c>
      <c r="P236" s="19" t="s">
        <v>2050</v>
      </c>
      <c r="Q236" s="19" t="s">
        <v>2051</v>
      </c>
      <c r="R236" s="2" t="s">
        <v>2067</v>
      </c>
      <c r="S236" s="2"/>
      <c r="T236" s="2" t="s">
        <v>199</v>
      </c>
      <c r="U236" s="2"/>
      <c r="V236" s="2"/>
    </row>
    <row r="237" spans="1:22" ht="14.25" customHeight="1">
      <c r="A237" s="19" t="s">
        <v>3323</v>
      </c>
      <c r="B237" s="19" t="s">
        <v>2586</v>
      </c>
      <c r="C237" s="19" t="s">
        <v>3324</v>
      </c>
      <c r="D237" s="19" t="s">
        <v>286</v>
      </c>
      <c r="E237" s="19" t="s">
        <v>96</v>
      </c>
      <c r="F237" s="19" t="s">
        <v>2824</v>
      </c>
      <c r="G237" s="19" t="s">
        <v>2046</v>
      </c>
      <c r="H237" s="19" t="s">
        <v>3325</v>
      </c>
      <c r="I237" s="19" t="s">
        <v>3326</v>
      </c>
      <c r="J237" s="19" t="s">
        <v>3327</v>
      </c>
      <c r="K237" s="19"/>
      <c r="L237" s="19"/>
      <c r="M237" s="19" t="s">
        <v>60</v>
      </c>
      <c r="N237" s="19" t="s">
        <v>2058</v>
      </c>
      <c r="O237" s="19" t="s">
        <v>2316</v>
      </c>
      <c r="P237" s="19" t="s">
        <v>3328</v>
      </c>
      <c r="Q237" s="19" t="s">
        <v>2051</v>
      </c>
      <c r="R237" s="2"/>
      <c r="S237" s="2"/>
      <c r="T237" s="2" t="s">
        <v>285</v>
      </c>
      <c r="U237" s="2"/>
      <c r="V237" s="2"/>
    </row>
    <row r="238" spans="1:22" ht="14.25" customHeight="1">
      <c r="A238" s="19" t="s">
        <v>3329</v>
      </c>
      <c r="B238" s="19" t="s">
        <v>2586</v>
      </c>
      <c r="C238" s="19" t="s">
        <v>3330</v>
      </c>
      <c r="D238" s="19" t="s">
        <v>314</v>
      </c>
      <c r="E238" s="19" t="s">
        <v>96</v>
      </c>
      <c r="F238" s="19" t="s">
        <v>3331</v>
      </c>
      <c r="G238" s="19" t="s">
        <v>2046</v>
      </c>
      <c r="H238" s="19" t="s">
        <v>3332</v>
      </c>
      <c r="I238" s="19"/>
      <c r="J238" s="19"/>
      <c r="K238" s="19"/>
      <c r="L238" s="19"/>
      <c r="M238" s="19" t="s">
        <v>1566</v>
      </c>
      <c r="N238" s="19" t="s">
        <v>2058</v>
      </c>
      <c r="O238" s="19" t="s">
        <v>2132</v>
      </c>
      <c r="P238" s="19" t="s">
        <v>3333</v>
      </c>
      <c r="Q238" s="19" t="s">
        <v>2051</v>
      </c>
      <c r="R238" s="2" t="s">
        <v>2067</v>
      </c>
      <c r="S238" s="2"/>
      <c r="T238" s="2" t="s">
        <v>313</v>
      </c>
      <c r="U238" s="2"/>
      <c r="V238" s="2"/>
    </row>
    <row r="239" spans="1:22" ht="14.25" customHeight="1">
      <c r="A239" s="19" t="s">
        <v>3334</v>
      </c>
      <c r="B239" s="19" t="s">
        <v>2586</v>
      </c>
      <c r="C239" s="19" t="s">
        <v>3335</v>
      </c>
      <c r="D239" s="19" t="s">
        <v>188</v>
      </c>
      <c r="E239" s="19" t="s">
        <v>96</v>
      </c>
      <c r="F239" s="19" t="s">
        <v>2090</v>
      </c>
      <c r="G239" s="19" t="s">
        <v>2046</v>
      </c>
      <c r="H239" s="19" t="s">
        <v>3336</v>
      </c>
      <c r="I239" s="19"/>
      <c r="J239" s="19" t="s">
        <v>3337</v>
      </c>
      <c r="K239" s="19"/>
      <c r="L239" s="19"/>
      <c r="M239" s="19" t="s">
        <v>1566</v>
      </c>
      <c r="N239" s="19" t="s">
        <v>2058</v>
      </c>
      <c r="O239" s="19" t="s">
        <v>2093</v>
      </c>
      <c r="P239" s="19" t="s">
        <v>3338</v>
      </c>
      <c r="Q239" s="19" t="s">
        <v>2051</v>
      </c>
      <c r="R239" s="2" t="s">
        <v>2067</v>
      </c>
      <c r="S239" s="2"/>
      <c r="T239" s="2" t="s">
        <v>187</v>
      </c>
      <c r="U239" s="2"/>
      <c r="V239" s="2"/>
    </row>
    <row r="240" spans="1:22" ht="14.25" customHeight="1">
      <c r="A240" s="19" t="s">
        <v>3339</v>
      </c>
      <c r="B240" s="19" t="s">
        <v>2586</v>
      </c>
      <c r="C240" s="19" t="s">
        <v>2202</v>
      </c>
      <c r="D240" s="19" t="s">
        <v>234</v>
      </c>
      <c r="E240" s="19" t="s">
        <v>96</v>
      </c>
      <c r="F240" s="19" t="s">
        <v>3340</v>
      </c>
      <c r="G240" s="19" t="s">
        <v>2046</v>
      </c>
      <c r="H240" s="19" t="s">
        <v>3341</v>
      </c>
      <c r="I240" s="19"/>
      <c r="J240" s="19"/>
      <c r="K240" s="19"/>
      <c r="L240" s="19"/>
      <c r="M240" s="19" t="s">
        <v>1566</v>
      </c>
      <c r="N240" s="19" t="s">
        <v>2058</v>
      </c>
      <c r="O240" s="19" t="s">
        <v>2145</v>
      </c>
      <c r="P240" s="19" t="s">
        <v>3342</v>
      </c>
      <c r="Q240" s="19" t="s">
        <v>2051</v>
      </c>
      <c r="R240" s="2" t="s">
        <v>2067</v>
      </c>
      <c r="S240" s="2"/>
      <c r="T240" s="2" t="s">
        <v>233</v>
      </c>
      <c r="U240" s="2"/>
      <c r="V240" s="2"/>
    </row>
    <row r="241" spans="1:22" ht="14.25" customHeight="1">
      <c r="A241" s="19" t="s">
        <v>3343</v>
      </c>
      <c r="B241" s="19" t="s">
        <v>3344</v>
      </c>
      <c r="C241" s="19" t="s">
        <v>3345</v>
      </c>
      <c r="D241" s="19" t="s">
        <v>112</v>
      </c>
      <c r="E241" s="19" t="s">
        <v>96</v>
      </c>
      <c r="F241" s="19" t="s">
        <v>3346</v>
      </c>
      <c r="G241" s="19" t="s">
        <v>2046</v>
      </c>
      <c r="H241" s="19" t="s">
        <v>3347</v>
      </c>
      <c r="I241" s="19" t="s">
        <v>3348</v>
      </c>
      <c r="J241" s="19"/>
      <c r="K241" s="19"/>
      <c r="L241" s="19"/>
      <c r="M241" s="19" t="s">
        <v>1566</v>
      </c>
      <c r="N241" s="19" t="s">
        <v>2058</v>
      </c>
      <c r="O241" s="19" t="s">
        <v>2153</v>
      </c>
      <c r="P241" s="19" t="s">
        <v>3349</v>
      </c>
      <c r="Q241" s="19" t="s">
        <v>2051</v>
      </c>
      <c r="R241" s="2" t="s">
        <v>2067</v>
      </c>
      <c r="S241" s="2"/>
      <c r="T241" s="2" t="s">
        <v>111</v>
      </c>
      <c r="U241" s="2"/>
      <c r="V241" s="2"/>
    </row>
    <row r="242" spans="1:22" ht="14.25" customHeight="1">
      <c r="A242" s="19" t="s">
        <v>3350</v>
      </c>
      <c r="B242" s="19" t="s">
        <v>3155</v>
      </c>
      <c r="C242" s="19" t="s">
        <v>3351</v>
      </c>
      <c r="D242" s="19" t="s">
        <v>154</v>
      </c>
      <c r="E242" s="19" t="s">
        <v>96</v>
      </c>
      <c r="F242" s="19" t="s">
        <v>3352</v>
      </c>
      <c r="G242" s="19" t="s">
        <v>2046</v>
      </c>
      <c r="H242" s="19" t="s">
        <v>3353</v>
      </c>
      <c r="I242" s="19" t="s">
        <v>3354</v>
      </c>
      <c r="J242" s="19"/>
      <c r="K242" s="19"/>
      <c r="L242" s="19"/>
      <c r="M242" s="19" t="s">
        <v>1566</v>
      </c>
      <c r="N242" s="19" t="s">
        <v>2058</v>
      </c>
      <c r="O242" s="19" t="s">
        <v>2153</v>
      </c>
      <c r="P242" s="19" t="s">
        <v>2050</v>
      </c>
      <c r="Q242" s="19" t="s">
        <v>2051</v>
      </c>
      <c r="R242" s="2" t="s">
        <v>2052</v>
      </c>
      <c r="S242" s="2"/>
      <c r="T242" s="2" t="s">
        <v>153</v>
      </c>
      <c r="U242" s="2"/>
      <c r="V242" s="2"/>
    </row>
    <row r="243" spans="1:22" ht="14.25" customHeight="1">
      <c r="A243" s="19" t="s">
        <v>3355</v>
      </c>
      <c r="B243" s="19" t="s">
        <v>3155</v>
      </c>
      <c r="C243" s="19" t="s">
        <v>3356</v>
      </c>
      <c r="D243" s="19" t="s">
        <v>154</v>
      </c>
      <c r="E243" s="19" t="s">
        <v>96</v>
      </c>
      <c r="F243" s="19" t="s">
        <v>2320</v>
      </c>
      <c r="G243" s="19" t="s">
        <v>2046</v>
      </c>
      <c r="H243" s="19" t="s">
        <v>3357</v>
      </c>
      <c r="I243" s="19" t="s">
        <v>3358</v>
      </c>
      <c r="J243" s="19"/>
      <c r="K243" s="19"/>
      <c r="L243" s="19"/>
      <c r="M243" s="19" t="s">
        <v>59</v>
      </c>
      <c r="N243" s="19" t="s">
        <v>2058</v>
      </c>
      <c r="O243" s="19" t="s">
        <v>2322</v>
      </c>
      <c r="P243" s="19" t="s">
        <v>3359</v>
      </c>
      <c r="Q243" s="19" t="s">
        <v>2051</v>
      </c>
      <c r="R243" s="2"/>
      <c r="S243" s="2"/>
      <c r="T243" s="2" t="s">
        <v>153</v>
      </c>
      <c r="U243" s="2"/>
      <c r="V243" s="2"/>
    </row>
    <row r="244" spans="1:22" ht="14.25" customHeight="1">
      <c r="A244" s="19" t="s">
        <v>3360</v>
      </c>
      <c r="B244" s="19" t="s">
        <v>3155</v>
      </c>
      <c r="C244" s="19" t="s">
        <v>3361</v>
      </c>
      <c r="D244" s="19" t="s">
        <v>445</v>
      </c>
      <c r="E244" s="19" t="s">
        <v>96</v>
      </c>
      <c r="F244" s="19" t="s">
        <v>2090</v>
      </c>
      <c r="G244" s="19" t="s">
        <v>2046</v>
      </c>
      <c r="H244" s="19" t="s">
        <v>3362</v>
      </c>
      <c r="I244" s="19"/>
      <c r="J244" s="19"/>
      <c r="K244" s="19"/>
      <c r="L244" s="19"/>
      <c r="M244" s="19" t="s">
        <v>1566</v>
      </c>
      <c r="N244" s="19" t="s">
        <v>2058</v>
      </c>
      <c r="O244" s="19" t="s">
        <v>2093</v>
      </c>
      <c r="P244" s="19" t="s">
        <v>3363</v>
      </c>
      <c r="Q244" s="19" t="s">
        <v>2051</v>
      </c>
      <c r="R244" s="2" t="s">
        <v>2067</v>
      </c>
      <c r="S244" s="2"/>
      <c r="T244" s="2" t="s">
        <v>444</v>
      </c>
      <c r="U244" s="2"/>
      <c r="V244" s="2"/>
    </row>
    <row r="245" spans="1:22" ht="14.25" customHeight="1">
      <c r="A245" s="19" t="s">
        <v>3364</v>
      </c>
      <c r="B245" s="19" t="s">
        <v>3155</v>
      </c>
      <c r="C245" s="19" t="s">
        <v>3365</v>
      </c>
      <c r="D245" s="19" t="s">
        <v>158</v>
      </c>
      <c r="E245" s="19" t="s">
        <v>96</v>
      </c>
      <c r="F245" s="19" t="s">
        <v>2313</v>
      </c>
      <c r="G245" s="19" t="s">
        <v>2046</v>
      </c>
      <c r="H245" s="19" t="s">
        <v>3366</v>
      </c>
      <c r="I245" s="19" t="s">
        <v>3367</v>
      </c>
      <c r="J245" s="19" t="s">
        <v>3368</v>
      </c>
      <c r="K245" s="19"/>
      <c r="L245" s="19"/>
      <c r="M245" s="19" t="s">
        <v>60</v>
      </c>
      <c r="N245" s="19" t="s">
        <v>2058</v>
      </c>
      <c r="O245" s="19" t="s">
        <v>2316</v>
      </c>
      <c r="P245" s="19" t="s">
        <v>3369</v>
      </c>
      <c r="Q245" s="19" t="s">
        <v>2051</v>
      </c>
      <c r="R245" s="2"/>
      <c r="S245" s="2"/>
      <c r="T245" s="2" t="s">
        <v>157</v>
      </c>
      <c r="U245" s="2"/>
      <c r="V245" s="2"/>
    </row>
    <row r="246" spans="1:22" ht="14.25" customHeight="1">
      <c r="A246" s="19" t="s">
        <v>3370</v>
      </c>
      <c r="B246" s="19" t="s">
        <v>3155</v>
      </c>
      <c r="C246" s="19" t="s">
        <v>3371</v>
      </c>
      <c r="D246" s="19" t="s">
        <v>240</v>
      </c>
      <c r="E246" s="19" t="s">
        <v>96</v>
      </c>
      <c r="F246" s="19" t="s">
        <v>1780</v>
      </c>
      <c r="G246" s="19" t="s">
        <v>2046</v>
      </c>
      <c r="H246" s="19" t="s">
        <v>3372</v>
      </c>
      <c r="I246" s="19"/>
      <c r="J246" s="19"/>
      <c r="K246" s="19"/>
      <c r="L246" s="19"/>
      <c r="M246" s="19" t="s">
        <v>1566</v>
      </c>
      <c r="N246" s="19" t="s">
        <v>2058</v>
      </c>
      <c r="O246" s="19" t="s">
        <v>3373</v>
      </c>
      <c r="P246" s="19" t="s">
        <v>2213</v>
      </c>
      <c r="Q246" s="19" t="s">
        <v>2051</v>
      </c>
      <c r="R246" s="2" t="s">
        <v>2067</v>
      </c>
      <c r="S246" s="2"/>
      <c r="T246" s="2" t="s">
        <v>239</v>
      </c>
      <c r="U246" s="2"/>
      <c r="V246" s="2"/>
    </row>
    <row r="247" spans="1:22" ht="14.25" customHeight="1">
      <c r="A247" s="19" t="s">
        <v>3374</v>
      </c>
      <c r="B247" s="19" t="s">
        <v>3155</v>
      </c>
      <c r="C247" s="19" t="s">
        <v>3375</v>
      </c>
      <c r="D247" s="19" t="s">
        <v>138</v>
      </c>
      <c r="E247" s="19" t="s">
        <v>96</v>
      </c>
      <c r="F247" s="19" t="s">
        <v>3376</v>
      </c>
      <c r="G247" s="19" t="s">
        <v>2046</v>
      </c>
      <c r="H247" s="19" t="s">
        <v>3377</v>
      </c>
      <c r="I247" s="19"/>
      <c r="J247" s="19"/>
      <c r="K247" s="19"/>
      <c r="L247" s="19"/>
      <c r="M247" s="19" t="s">
        <v>1566</v>
      </c>
      <c r="N247" s="19" t="s">
        <v>2048</v>
      </c>
      <c r="O247" s="19" t="s">
        <v>2179</v>
      </c>
      <c r="P247" s="19" t="s">
        <v>2050</v>
      </c>
      <c r="Q247" s="19" t="s">
        <v>2051</v>
      </c>
      <c r="R247" s="2" t="s">
        <v>2067</v>
      </c>
      <c r="S247" s="2"/>
      <c r="T247" s="2" t="s">
        <v>137</v>
      </c>
      <c r="U247" s="2"/>
      <c r="V247" s="2"/>
    </row>
    <row r="248" spans="1:22" ht="14.25" customHeight="1">
      <c r="A248" s="19" t="s">
        <v>3378</v>
      </c>
      <c r="B248" s="19" t="s">
        <v>3155</v>
      </c>
      <c r="C248" s="19" t="s">
        <v>3379</v>
      </c>
      <c r="D248" s="19" t="s">
        <v>234</v>
      </c>
      <c r="E248" s="19" t="s">
        <v>96</v>
      </c>
      <c r="F248" s="19" t="s">
        <v>3380</v>
      </c>
      <c r="G248" s="19" t="s">
        <v>2046</v>
      </c>
      <c r="H248" s="19" t="s">
        <v>3381</v>
      </c>
      <c r="I248" s="19"/>
      <c r="J248" s="19"/>
      <c r="K248" s="19"/>
      <c r="L248" s="19"/>
      <c r="M248" s="19" t="s">
        <v>1566</v>
      </c>
      <c r="N248" s="19" t="s">
        <v>2058</v>
      </c>
      <c r="O248" s="19" t="s">
        <v>2059</v>
      </c>
      <c r="P248" s="19" t="s">
        <v>3382</v>
      </c>
      <c r="Q248" s="19" t="s">
        <v>2051</v>
      </c>
      <c r="R248" s="2" t="s">
        <v>2067</v>
      </c>
      <c r="S248" s="2"/>
      <c r="T248" s="2" t="s">
        <v>233</v>
      </c>
      <c r="U248" s="2"/>
      <c r="V248" s="2"/>
    </row>
    <row r="249" spans="1:22" ht="14.25" customHeight="1">
      <c r="A249" s="19" t="s">
        <v>3383</v>
      </c>
      <c r="B249" s="19" t="s">
        <v>3155</v>
      </c>
      <c r="C249" s="19" t="s">
        <v>3384</v>
      </c>
      <c r="D249" s="19" t="s">
        <v>196</v>
      </c>
      <c r="E249" s="19" t="s">
        <v>96</v>
      </c>
      <c r="F249" s="19" t="s">
        <v>3385</v>
      </c>
      <c r="G249" s="19" t="s">
        <v>2046</v>
      </c>
      <c r="H249" s="19" t="s">
        <v>3386</v>
      </c>
      <c r="I249" s="19"/>
      <c r="J249" s="19"/>
      <c r="K249" s="19"/>
      <c r="L249" s="19"/>
      <c r="M249" s="19" t="s">
        <v>1566</v>
      </c>
      <c r="N249" s="19" t="s">
        <v>2058</v>
      </c>
      <c r="O249" s="19" t="s">
        <v>2065</v>
      </c>
      <c r="P249" s="19" t="s">
        <v>2965</v>
      </c>
      <c r="Q249" s="19" t="s">
        <v>2051</v>
      </c>
      <c r="R249" s="2" t="s">
        <v>2067</v>
      </c>
      <c r="S249" s="2"/>
      <c r="T249" s="2" t="s">
        <v>195</v>
      </c>
      <c r="U249" s="2"/>
      <c r="V249" s="2"/>
    </row>
    <row r="250" spans="1:22" ht="14.25" customHeight="1">
      <c r="A250" s="19" t="s">
        <v>3387</v>
      </c>
      <c r="B250" s="19" t="s">
        <v>3388</v>
      </c>
      <c r="C250" s="19" t="s">
        <v>3389</v>
      </c>
      <c r="D250" s="19" t="s">
        <v>106</v>
      </c>
      <c r="E250" s="19" t="s">
        <v>96</v>
      </c>
      <c r="F250" s="19" t="s">
        <v>3390</v>
      </c>
      <c r="G250" s="19" t="s">
        <v>2046</v>
      </c>
      <c r="H250" s="19" t="s">
        <v>3391</v>
      </c>
      <c r="I250" s="19" t="s">
        <v>3392</v>
      </c>
      <c r="J250" s="19" t="s">
        <v>3393</v>
      </c>
      <c r="K250" s="19"/>
      <c r="L250" s="19"/>
      <c r="M250" s="19" t="s">
        <v>1566</v>
      </c>
      <c r="N250" s="19" t="s">
        <v>2058</v>
      </c>
      <c r="O250" s="19" t="s">
        <v>2145</v>
      </c>
      <c r="P250" s="19" t="s">
        <v>3394</v>
      </c>
      <c r="Q250" s="19" t="s">
        <v>2051</v>
      </c>
      <c r="R250" s="2" t="s">
        <v>2067</v>
      </c>
      <c r="S250" s="2"/>
      <c r="T250" s="2" t="s">
        <v>105</v>
      </c>
      <c r="U250" s="2"/>
      <c r="V250" s="2"/>
    </row>
    <row r="251" spans="1:22" ht="14.25" customHeight="1">
      <c r="A251" s="19" t="s">
        <v>3395</v>
      </c>
      <c r="B251" s="19" t="s">
        <v>3396</v>
      </c>
      <c r="C251" s="19" t="s">
        <v>3397</v>
      </c>
      <c r="D251" s="19" t="s">
        <v>144</v>
      </c>
      <c r="E251" s="19" t="s">
        <v>96</v>
      </c>
      <c r="F251" s="19" t="s">
        <v>3398</v>
      </c>
      <c r="G251" s="19" t="s">
        <v>2046</v>
      </c>
      <c r="H251" s="19" t="s">
        <v>3399</v>
      </c>
      <c r="I251" s="19"/>
      <c r="J251" s="19"/>
      <c r="K251" s="19"/>
      <c r="L251" s="19"/>
      <c r="M251" s="19" t="s">
        <v>1566</v>
      </c>
      <c r="N251" s="19" t="s">
        <v>2048</v>
      </c>
      <c r="O251" s="19" t="s">
        <v>2179</v>
      </c>
      <c r="P251" s="19" t="s">
        <v>2519</v>
      </c>
      <c r="Q251" s="19" t="s">
        <v>2051</v>
      </c>
      <c r="R251" s="2" t="s">
        <v>2067</v>
      </c>
      <c r="S251" s="2"/>
      <c r="T251" s="2" t="s">
        <v>143</v>
      </c>
      <c r="U251" s="2"/>
      <c r="V251" s="2"/>
    </row>
    <row r="252" spans="1:22" ht="14.25" customHeight="1">
      <c r="A252" s="19" t="s">
        <v>3400</v>
      </c>
      <c r="B252" s="19" t="s">
        <v>3401</v>
      </c>
      <c r="C252" s="19" t="s">
        <v>3402</v>
      </c>
      <c r="D252" s="19" t="s">
        <v>144</v>
      </c>
      <c r="E252" s="19" t="s">
        <v>96</v>
      </c>
      <c r="F252" s="19" t="s">
        <v>2473</v>
      </c>
      <c r="G252" s="19" t="s">
        <v>2046</v>
      </c>
      <c r="H252" s="19" t="s">
        <v>3403</v>
      </c>
      <c r="I252" s="19"/>
      <c r="J252" s="19"/>
      <c r="K252" s="19"/>
      <c r="L252" s="19" t="s">
        <v>2434</v>
      </c>
      <c r="M252" s="19" t="s">
        <v>59</v>
      </c>
      <c r="N252" s="19" t="s">
        <v>2048</v>
      </c>
      <c r="O252" s="19" t="s">
        <v>2301</v>
      </c>
      <c r="P252" s="19" t="s">
        <v>3087</v>
      </c>
      <c r="Q252" s="19" t="s">
        <v>2051</v>
      </c>
      <c r="R252" s="2"/>
      <c r="S252" s="2"/>
      <c r="T252" s="2" t="s">
        <v>143</v>
      </c>
      <c r="U252" s="2"/>
      <c r="V252" s="2"/>
    </row>
    <row r="253" spans="1:22" ht="14.25" customHeight="1">
      <c r="A253" s="19" t="s">
        <v>3404</v>
      </c>
      <c r="B253" s="19" t="s">
        <v>3401</v>
      </c>
      <c r="C253" s="19" t="s">
        <v>3405</v>
      </c>
      <c r="D253" s="19" t="s">
        <v>200</v>
      </c>
      <c r="E253" s="19" t="s">
        <v>96</v>
      </c>
      <c r="F253" s="19" t="s">
        <v>3406</v>
      </c>
      <c r="G253" s="19" t="s">
        <v>2046</v>
      </c>
      <c r="H253" s="19" t="s">
        <v>3407</v>
      </c>
      <c r="I253" s="19"/>
      <c r="J253" s="19"/>
      <c r="K253" s="19"/>
      <c r="L253" s="19"/>
      <c r="M253" s="19" t="s">
        <v>1566</v>
      </c>
      <c r="N253" s="19" t="s">
        <v>2058</v>
      </c>
      <c r="O253" s="19" t="s">
        <v>2145</v>
      </c>
      <c r="P253" s="19" t="s">
        <v>2166</v>
      </c>
      <c r="Q253" s="19" t="s">
        <v>2051</v>
      </c>
      <c r="R253" s="2" t="s">
        <v>2067</v>
      </c>
      <c r="S253" s="2"/>
      <c r="T253" s="2" t="s">
        <v>199</v>
      </c>
      <c r="U253" s="2"/>
      <c r="V253" s="2"/>
    </row>
    <row r="254" spans="1:22" ht="14.25" customHeight="1">
      <c r="A254" s="19" t="s">
        <v>3408</v>
      </c>
      <c r="B254" s="19" t="s">
        <v>3409</v>
      </c>
      <c r="C254" s="19" t="s">
        <v>3410</v>
      </c>
      <c r="D254" s="19" t="s">
        <v>154</v>
      </c>
      <c r="E254" s="19" t="s">
        <v>96</v>
      </c>
      <c r="F254" s="19" t="s">
        <v>3411</v>
      </c>
      <c r="G254" s="19" t="s">
        <v>2046</v>
      </c>
      <c r="H254" s="19" t="s">
        <v>3412</v>
      </c>
      <c r="I254" s="19" t="s">
        <v>2958</v>
      </c>
      <c r="J254" s="19"/>
      <c r="K254" s="19"/>
      <c r="L254" s="19"/>
      <c r="M254" s="19" t="s">
        <v>1566</v>
      </c>
      <c r="N254" s="19" t="s">
        <v>2048</v>
      </c>
      <c r="O254" s="19" t="s">
        <v>2179</v>
      </c>
      <c r="P254" s="19" t="s">
        <v>3413</v>
      </c>
      <c r="Q254" s="19" t="s">
        <v>2051</v>
      </c>
      <c r="R254" s="2" t="s">
        <v>2067</v>
      </c>
      <c r="S254" s="2"/>
      <c r="T254" s="2" t="s">
        <v>153</v>
      </c>
      <c r="U254" s="2"/>
      <c r="V254" s="2"/>
    </row>
    <row r="255" spans="1:22" ht="14.25" customHeight="1">
      <c r="A255" s="19" t="s">
        <v>3414</v>
      </c>
      <c r="B255" s="19" t="s">
        <v>3415</v>
      </c>
      <c r="C255" s="19" t="s">
        <v>3416</v>
      </c>
      <c r="D255" s="19" t="s">
        <v>106</v>
      </c>
      <c r="E255" s="19" t="s">
        <v>96</v>
      </c>
      <c r="F255" s="19" t="s">
        <v>3417</v>
      </c>
      <c r="G255" s="19" t="s">
        <v>2046</v>
      </c>
      <c r="H255" s="19" t="s">
        <v>3418</v>
      </c>
      <c r="I255" s="19" t="s">
        <v>3419</v>
      </c>
      <c r="J255" s="19"/>
      <c r="K255" s="19"/>
      <c r="L255" s="19"/>
      <c r="M255" s="19" t="s">
        <v>1566</v>
      </c>
      <c r="N255" s="19" t="s">
        <v>2048</v>
      </c>
      <c r="O255" s="19" t="s">
        <v>2179</v>
      </c>
      <c r="P255" s="19" t="s">
        <v>2050</v>
      </c>
      <c r="Q255" s="19" t="s">
        <v>2051</v>
      </c>
      <c r="R255" s="2" t="s">
        <v>2067</v>
      </c>
      <c r="S255" s="2"/>
      <c r="T255" s="2" t="s">
        <v>105</v>
      </c>
      <c r="U255" s="2"/>
      <c r="V255" s="2"/>
    </row>
    <row r="256" spans="1:22" ht="14.25" customHeight="1">
      <c r="A256" s="19" t="s">
        <v>3420</v>
      </c>
      <c r="B256" s="19" t="s">
        <v>3415</v>
      </c>
      <c r="C256" s="19" t="s">
        <v>3421</v>
      </c>
      <c r="D256" s="19" t="s">
        <v>270</v>
      </c>
      <c r="E256" s="19" t="s">
        <v>96</v>
      </c>
      <c r="F256" s="19" t="s">
        <v>3422</v>
      </c>
      <c r="G256" s="19" t="s">
        <v>2046</v>
      </c>
      <c r="H256" s="19" t="s">
        <v>3423</v>
      </c>
      <c r="I256" s="19"/>
      <c r="J256" s="19"/>
      <c r="K256" s="19"/>
      <c r="L256" s="19"/>
      <c r="M256" s="19" t="s">
        <v>1566</v>
      </c>
      <c r="N256" s="19" t="s">
        <v>2058</v>
      </c>
      <c r="O256" s="19" t="s">
        <v>2153</v>
      </c>
      <c r="P256" s="19" t="s">
        <v>2050</v>
      </c>
      <c r="Q256" s="19" t="s">
        <v>2051</v>
      </c>
      <c r="R256" s="2" t="s">
        <v>2052</v>
      </c>
      <c r="S256" s="2"/>
      <c r="T256" s="2" t="s">
        <v>269</v>
      </c>
      <c r="U256" s="2"/>
      <c r="V256" s="2"/>
    </row>
    <row r="257" spans="1:22" ht="14.25" customHeight="1">
      <c r="A257" s="19" t="s">
        <v>3424</v>
      </c>
      <c r="B257" s="19" t="s">
        <v>3425</v>
      </c>
      <c r="C257" s="19" t="s">
        <v>3426</v>
      </c>
      <c r="D257" s="19" t="s">
        <v>118</v>
      </c>
      <c r="E257" s="19" t="s">
        <v>96</v>
      </c>
      <c r="F257" s="19" t="s">
        <v>2419</v>
      </c>
      <c r="G257" s="19" t="s">
        <v>2046</v>
      </c>
      <c r="H257" s="19" t="s">
        <v>3427</v>
      </c>
      <c r="I257" s="19"/>
      <c r="J257" s="19"/>
      <c r="K257" s="19"/>
      <c r="L257" s="19"/>
      <c r="M257" s="19" t="s">
        <v>59</v>
      </c>
      <c r="N257" s="19" t="s">
        <v>2058</v>
      </c>
      <c r="O257" s="19" t="s">
        <v>2101</v>
      </c>
      <c r="P257" s="19" t="s">
        <v>2359</v>
      </c>
      <c r="Q257" s="19" t="s">
        <v>2051</v>
      </c>
      <c r="R257" s="2"/>
      <c r="S257" s="2"/>
      <c r="T257" s="2" t="s">
        <v>117</v>
      </c>
      <c r="U257" s="2"/>
      <c r="V257" s="2"/>
    </row>
    <row r="258" spans="1:22" ht="14.25" customHeight="1">
      <c r="A258" s="19" t="s">
        <v>3428</v>
      </c>
      <c r="B258" s="19" t="s">
        <v>3425</v>
      </c>
      <c r="C258" s="19" t="s">
        <v>3429</v>
      </c>
      <c r="D258" s="19" t="s">
        <v>236</v>
      </c>
      <c r="E258" s="19" t="s">
        <v>96</v>
      </c>
      <c r="F258" s="19" t="s">
        <v>2473</v>
      </c>
      <c r="G258" s="19" t="s">
        <v>2046</v>
      </c>
      <c r="H258" s="19" t="s">
        <v>3430</v>
      </c>
      <c r="I258" s="19" t="s">
        <v>3431</v>
      </c>
      <c r="J258" s="19"/>
      <c r="K258" s="19"/>
      <c r="L258" s="19"/>
      <c r="M258" s="19" t="s">
        <v>59</v>
      </c>
      <c r="N258" s="19" t="s">
        <v>2048</v>
      </c>
      <c r="O258" s="19" t="s">
        <v>2301</v>
      </c>
      <c r="P258" s="19" t="s">
        <v>2050</v>
      </c>
      <c r="Q258" s="19" t="s">
        <v>2051</v>
      </c>
      <c r="R258" s="2"/>
      <c r="S258" s="2"/>
      <c r="T258" s="2" t="s">
        <v>235</v>
      </c>
      <c r="U258" s="2"/>
      <c r="V258" s="2"/>
    </row>
    <row r="259" spans="1:22" ht="14.25" customHeight="1">
      <c r="A259" s="19" t="s">
        <v>3432</v>
      </c>
      <c r="B259" s="19" t="s">
        <v>3433</v>
      </c>
      <c r="C259" s="19" t="s">
        <v>3434</v>
      </c>
      <c r="D259" s="19" t="s">
        <v>134</v>
      </c>
      <c r="E259" s="19" t="s">
        <v>96</v>
      </c>
      <c r="F259" s="19" t="s">
        <v>3435</v>
      </c>
      <c r="G259" s="19" t="s">
        <v>2046</v>
      </c>
      <c r="H259" s="19" t="s">
        <v>3436</v>
      </c>
      <c r="I259" s="19"/>
      <c r="J259" s="19"/>
      <c r="K259" s="19"/>
      <c r="L259" s="19" t="s">
        <v>3437</v>
      </c>
      <c r="M259" s="19" t="s">
        <v>1566</v>
      </c>
      <c r="N259" s="19" t="s">
        <v>2058</v>
      </c>
      <c r="O259" s="19" t="s">
        <v>2120</v>
      </c>
      <c r="P259" s="19" t="s">
        <v>2154</v>
      </c>
      <c r="Q259" s="19" t="s">
        <v>2051</v>
      </c>
      <c r="R259" s="2" t="s">
        <v>2052</v>
      </c>
      <c r="S259" s="2"/>
      <c r="T259" s="2" t="s">
        <v>133</v>
      </c>
      <c r="U259" s="2"/>
      <c r="V259" s="2"/>
    </row>
    <row r="260" spans="1:22" ht="14.25" customHeight="1">
      <c r="A260" s="19" t="s">
        <v>3438</v>
      </c>
      <c r="B260" s="19" t="s">
        <v>3439</v>
      </c>
      <c r="C260" s="19" t="s">
        <v>3440</v>
      </c>
      <c r="D260" s="19" t="s">
        <v>246</v>
      </c>
      <c r="E260" s="19" t="s">
        <v>96</v>
      </c>
      <c r="F260" s="19" t="s">
        <v>3441</v>
      </c>
      <c r="G260" s="19" t="s">
        <v>2046</v>
      </c>
      <c r="H260" s="19" t="s">
        <v>3442</v>
      </c>
      <c r="I260" s="19"/>
      <c r="J260" s="19" t="s">
        <v>3443</v>
      </c>
      <c r="K260" s="19"/>
      <c r="L260" s="19"/>
      <c r="M260" s="19" t="s">
        <v>59</v>
      </c>
      <c r="N260" s="19" t="s">
        <v>2058</v>
      </c>
      <c r="O260" s="19" t="s">
        <v>2101</v>
      </c>
      <c r="P260" s="19" t="s">
        <v>3444</v>
      </c>
      <c r="Q260" s="19" t="s">
        <v>2051</v>
      </c>
      <c r="R260" s="2"/>
      <c r="S260" s="2"/>
      <c r="T260" s="2" t="s">
        <v>245</v>
      </c>
      <c r="U260" s="2"/>
      <c r="V260" s="2"/>
    </row>
    <row r="261" spans="1:22" ht="14.25" customHeight="1">
      <c r="A261" s="19" t="s">
        <v>3445</v>
      </c>
      <c r="B261" s="19" t="s">
        <v>3446</v>
      </c>
      <c r="C261" s="19" t="s">
        <v>3447</v>
      </c>
      <c r="D261" s="19" t="s">
        <v>138</v>
      </c>
      <c r="E261" s="19" t="s">
        <v>96</v>
      </c>
      <c r="F261" s="19" t="s">
        <v>3448</v>
      </c>
      <c r="G261" s="19" t="s">
        <v>2046</v>
      </c>
      <c r="H261" s="19" t="s">
        <v>3449</v>
      </c>
      <c r="I261" s="19"/>
      <c r="J261" s="19"/>
      <c r="K261" s="19"/>
      <c r="L261" s="19"/>
      <c r="M261" s="19" t="s">
        <v>1566</v>
      </c>
      <c r="N261" s="19" t="s">
        <v>2058</v>
      </c>
      <c r="O261" s="19" t="s">
        <v>2059</v>
      </c>
      <c r="P261" s="19" t="s">
        <v>2050</v>
      </c>
      <c r="Q261" s="19" t="s">
        <v>2051</v>
      </c>
      <c r="R261" s="2" t="s">
        <v>2067</v>
      </c>
      <c r="S261" s="2"/>
      <c r="T261" s="2" t="s">
        <v>137</v>
      </c>
      <c r="U261" s="2"/>
      <c r="V261" s="2"/>
    </row>
    <row r="262" spans="1:22" ht="14.25" customHeight="1">
      <c r="A262" s="19" t="s">
        <v>3450</v>
      </c>
      <c r="B262" s="19" t="s">
        <v>3451</v>
      </c>
      <c r="C262" s="19" t="s">
        <v>3452</v>
      </c>
      <c r="D262" s="19" t="s">
        <v>150</v>
      </c>
      <c r="E262" s="19" t="s">
        <v>96</v>
      </c>
      <c r="F262" s="19" t="s">
        <v>3453</v>
      </c>
      <c r="G262" s="19" t="s">
        <v>2046</v>
      </c>
      <c r="H262" s="19" t="s">
        <v>3454</v>
      </c>
      <c r="I262" s="19" t="s">
        <v>3455</v>
      </c>
      <c r="J262" s="19"/>
      <c r="K262" s="19"/>
      <c r="L262" s="19"/>
      <c r="M262" s="19" t="s">
        <v>1566</v>
      </c>
      <c r="N262" s="19" t="s">
        <v>2058</v>
      </c>
      <c r="O262" s="19" t="s">
        <v>2093</v>
      </c>
      <c r="P262" s="19" t="s">
        <v>2166</v>
      </c>
      <c r="Q262" s="19" t="s">
        <v>2051</v>
      </c>
      <c r="R262" s="2" t="s">
        <v>2067</v>
      </c>
      <c r="S262" s="2"/>
      <c r="T262" s="2" t="s">
        <v>149</v>
      </c>
      <c r="U262" s="2"/>
      <c r="V262" s="2"/>
    </row>
    <row r="263" spans="1:22" ht="14.25" customHeight="1">
      <c r="A263" s="19" t="s">
        <v>3456</v>
      </c>
      <c r="B263" s="19" t="s">
        <v>3457</v>
      </c>
      <c r="C263" s="19" t="s">
        <v>3458</v>
      </c>
      <c r="D263" s="19" t="s">
        <v>138</v>
      </c>
      <c r="E263" s="19" t="s">
        <v>96</v>
      </c>
      <c r="F263" s="19" t="s">
        <v>3459</v>
      </c>
      <c r="G263" s="19" t="s">
        <v>2046</v>
      </c>
      <c r="H263" s="19" t="s">
        <v>3460</v>
      </c>
      <c r="I263" s="19"/>
      <c r="J263" s="19"/>
      <c r="K263" s="19"/>
      <c r="L263" s="19"/>
      <c r="M263" s="19" t="s">
        <v>1566</v>
      </c>
      <c r="N263" s="19" t="s">
        <v>2058</v>
      </c>
      <c r="O263" s="19" t="s">
        <v>2093</v>
      </c>
      <c r="P263" s="19" t="s">
        <v>2367</v>
      </c>
      <c r="Q263" s="19" t="s">
        <v>2051</v>
      </c>
      <c r="R263" s="2" t="s">
        <v>2067</v>
      </c>
      <c r="S263" s="2"/>
      <c r="T263" s="2" t="s">
        <v>137</v>
      </c>
      <c r="U263" s="2"/>
      <c r="V263" s="2"/>
    </row>
    <row r="264" spans="1:22" ht="14.25" customHeight="1">
      <c r="A264" s="19" t="s">
        <v>3461</v>
      </c>
      <c r="B264" s="19" t="s">
        <v>2842</v>
      </c>
      <c r="C264" s="19" t="s">
        <v>3462</v>
      </c>
      <c r="D264" s="19" t="s">
        <v>254</v>
      </c>
      <c r="E264" s="19" t="s">
        <v>96</v>
      </c>
      <c r="F264" s="19" t="s">
        <v>3463</v>
      </c>
      <c r="G264" s="19" t="s">
        <v>2046</v>
      </c>
      <c r="H264" s="19" t="s">
        <v>3464</v>
      </c>
      <c r="I264" s="19"/>
      <c r="J264" s="19"/>
      <c r="K264" s="19"/>
      <c r="L264" s="19"/>
      <c r="M264" s="19" t="s">
        <v>1566</v>
      </c>
      <c r="N264" s="19" t="s">
        <v>2058</v>
      </c>
      <c r="O264" s="19" t="s">
        <v>2858</v>
      </c>
      <c r="P264" s="19" t="s">
        <v>3465</v>
      </c>
      <c r="Q264" s="19" t="s">
        <v>2051</v>
      </c>
      <c r="R264" s="2" t="s">
        <v>2067</v>
      </c>
      <c r="S264" s="2"/>
      <c r="T264" s="2" t="s">
        <v>253</v>
      </c>
      <c r="U264" s="2"/>
      <c r="V264" s="2"/>
    </row>
    <row r="265" spans="1:22" ht="14.25" customHeight="1">
      <c r="A265" s="19" t="s">
        <v>3466</v>
      </c>
      <c r="B265" s="19" t="s">
        <v>3467</v>
      </c>
      <c r="C265" s="19" t="s">
        <v>3468</v>
      </c>
      <c r="D265" s="19" t="s">
        <v>156</v>
      </c>
      <c r="E265" s="19" t="s">
        <v>96</v>
      </c>
      <c r="F265" s="19" t="s">
        <v>3469</v>
      </c>
      <c r="G265" s="19" t="s">
        <v>2046</v>
      </c>
      <c r="H265" s="19" t="s">
        <v>3470</v>
      </c>
      <c r="I265" s="19"/>
      <c r="J265" s="19" t="s">
        <v>3471</v>
      </c>
      <c r="K265" s="19"/>
      <c r="L265" s="19"/>
      <c r="M265" s="19" t="s">
        <v>1566</v>
      </c>
      <c r="N265" s="19" t="s">
        <v>2058</v>
      </c>
      <c r="O265" s="19" t="s">
        <v>2145</v>
      </c>
      <c r="P265" s="19" t="s">
        <v>3472</v>
      </c>
      <c r="Q265" s="19" t="s">
        <v>2051</v>
      </c>
      <c r="R265" s="2" t="s">
        <v>2067</v>
      </c>
      <c r="S265" s="2"/>
      <c r="T265" s="2" t="s">
        <v>155</v>
      </c>
      <c r="U265" s="2"/>
      <c r="V265" s="2"/>
    </row>
    <row r="266" spans="1:22" ht="14.25" customHeight="1">
      <c r="A266" s="19" t="s">
        <v>3473</v>
      </c>
      <c r="B266" s="19" t="s">
        <v>3467</v>
      </c>
      <c r="C266" s="19" t="s">
        <v>3474</v>
      </c>
      <c r="D266" s="19" t="s">
        <v>112</v>
      </c>
      <c r="E266" s="19" t="s">
        <v>96</v>
      </c>
      <c r="F266" s="19" t="s">
        <v>3085</v>
      </c>
      <c r="G266" s="19" t="s">
        <v>2046</v>
      </c>
      <c r="H266" s="19" t="s">
        <v>3475</v>
      </c>
      <c r="I266" s="19"/>
      <c r="J266" s="19"/>
      <c r="K266" s="19"/>
      <c r="L266" s="19" t="s">
        <v>2126</v>
      </c>
      <c r="M266" s="19" t="s">
        <v>1566</v>
      </c>
      <c r="N266" s="19" t="s">
        <v>2058</v>
      </c>
      <c r="O266" s="19" t="s">
        <v>2193</v>
      </c>
      <c r="P266" s="19" t="s">
        <v>3476</v>
      </c>
      <c r="Q266" s="19" t="s">
        <v>2051</v>
      </c>
      <c r="R266" s="2" t="s">
        <v>2067</v>
      </c>
      <c r="S266" s="2"/>
      <c r="T266" s="2" t="s">
        <v>111</v>
      </c>
      <c r="U266" s="2"/>
      <c r="V266" s="2"/>
    </row>
    <row r="267" spans="1:22" ht="14.25" customHeight="1">
      <c r="A267" s="19" t="s">
        <v>3477</v>
      </c>
      <c r="B267" s="19" t="s">
        <v>3478</v>
      </c>
      <c r="C267" s="19" t="s">
        <v>3479</v>
      </c>
      <c r="D267" s="19" t="s">
        <v>106</v>
      </c>
      <c r="E267" s="19" t="s">
        <v>96</v>
      </c>
      <c r="F267" s="19" t="s">
        <v>3480</v>
      </c>
      <c r="G267" s="19" t="s">
        <v>2046</v>
      </c>
      <c r="H267" s="19" t="s">
        <v>3481</v>
      </c>
      <c r="I267" s="19"/>
      <c r="J267" s="19"/>
      <c r="K267" s="19"/>
      <c r="L267" s="19"/>
      <c r="M267" s="19" t="s">
        <v>59</v>
      </c>
      <c r="N267" s="19" t="s">
        <v>2058</v>
      </c>
      <c r="O267" s="19" t="s">
        <v>3482</v>
      </c>
      <c r="P267" s="19" t="s">
        <v>3271</v>
      </c>
      <c r="Q267" s="19" t="s">
        <v>2051</v>
      </c>
      <c r="R267" s="2"/>
      <c r="S267" s="2"/>
      <c r="T267" s="2" t="s">
        <v>105</v>
      </c>
      <c r="U267" s="2"/>
      <c r="V267" s="2"/>
    </row>
    <row r="268" spans="1:22" ht="14.25" customHeight="1">
      <c r="A268" s="19" t="s">
        <v>3483</v>
      </c>
      <c r="B268" s="19" t="s">
        <v>3484</v>
      </c>
      <c r="C268" s="19" t="s">
        <v>3485</v>
      </c>
      <c r="D268" s="19" t="s">
        <v>138</v>
      </c>
      <c r="E268" s="19" t="s">
        <v>96</v>
      </c>
      <c r="F268" s="19" t="s">
        <v>3486</v>
      </c>
      <c r="G268" s="19" t="s">
        <v>2046</v>
      </c>
      <c r="H268" s="19" t="s">
        <v>3487</v>
      </c>
      <c r="I268" s="19" t="s">
        <v>3488</v>
      </c>
      <c r="J268" s="19"/>
      <c r="K268" s="19"/>
      <c r="L268" s="19"/>
      <c r="M268" s="19" t="s">
        <v>1566</v>
      </c>
      <c r="N268" s="19" t="s">
        <v>2058</v>
      </c>
      <c r="O268" s="19" t="s">
        <v>2059</v>
      </c>
      <c r="P268" s="19" t="s">
        <v>2513</v>
      </c>
      <c r="Q268" s="19" t="s">
        <v>2051</v>
      </c>
      <c r="R268" s="2" t="s">
        <v>2067</v>
      </c>
      <c r="S268" s="2"/>
      <c r="T268" s="2" t="s">
        <v>137</v>
      </c>
      <c r="U268" s="2"/>
      <c r="V268" s="2"/>
    </row>
    <row r="269" spans="1:22" ht="14.25" customHeight="1">
      <c r="A269" s="19" t="s">
        <v>3489</v>
      </c>
      <c r="B269" s="19" t="s">
        <v>2892</v>
      </c>
      <c r="C269" s="19" t="s">
        <v>3490</v>
      </c>
      <c r="D269" s="19" t="s">
        <v>106</v>
      </c>
      <c r="E269" s="19" t="s">
        <v>96</v>
      </c>
      <c r="F269" s="19" t="s">
        <v>3491</v>
      </c>
      <c r="G269" s="19" t="s">
        <v>2046</v>
      </c>
      <c r="H269" s="19" t="s">
        <v>3492</v>
      </c>
      <c r="I269" s="19"/>
      <c r="J269" s="19"/>
      <c r="K269" s="19"/>
      <c r="L269" s="19"/>
      <c r="M269" s="19" t="s">
        <v>1566</v>
      </c>
      <c r="N269" s="19" t="s">
        <v>2058</v>
      </c>
      <c r="O269" s="19" t="s">
        <v>2145</v>
      </c>
      <c r="P269" s="19" t="s">
        <v>2367</v>
      </c>
      <c r="Q269" s="19" t="s">
        <v>2051</v>
      </c>
      <c r="R269" s="2" t="s">
        <v>2067</v>
      </c>
      <c r="S269" s="2"/>
      <c r="T269" s="2" t="s">
        <v>105</v>
      </c>
      <c r="U269" s="2"/>
      <c r="V269" s="2"/>
    </row>
    <row r="270" spans="1:22" ht="14.25" customHeight="1">
      <c r="A270" s="19" t="s">
        <v>3493</v>
      </c>
      <c r="B270" s="19" t="s">
        <v>3494</v>
      </c>
      <c r="C270" s="19" t="s">
        <v>3495</v>
      </c>
      <c r="D270" s="19" t="s">
        <v>389</v>
      </c>
      <c r="E270" s="19" t="s">
        <v>96</v>
      </c>
      <c r="F270" s="19" t="s">
        <v>3496</v>
      </c>
      <c r="G270" s="19" t="s">
        <v>2046</v>
      </c>
      <c r="H270" s="19" t="s">
        <v>3497</v>
      </c>
      <c r="I270" s="19" t="s">
        <v>3498</v>
      </c>
      <c r="J270" s="19"/>
      <c r="K270" s="19"/>
      <c r="L270" s="19" t="s">
        <v>3499</v>
      </c>
      <c r="M270" s="19" t="s">
        <v>1566</v>
      </c>
      <c r="N270" s="19" t="s">
        <v>2058</v>
      </c>
      <c r="O270" s="19" t="s">
        <v>2145</v>
      </c>
      <c r="P270" s="19" t="s">
        <v>3500</v>
      </c>
      <c r="Q270" s="19" t="s">
        <v>2051</v>
      </c>
      <c r="R270" s="2" t="s">
        <v>2067</v>
      </c>
      <c r="S270" s="2"/>
      <c r="T270" s="2" t="s">
        <v>388</v>
      </c>
      <c r="U270" s="2"/>
      <c r="V270" s="2"/>
    </row>
    <row r="271" spans="1:22" ht="14.25" customHeight="1">
      <c r="A271" s="19" t="s">
        <v>3501</v>
      </c>
      <c r="B271" s="19" t="s">
        <v>3502</v>
      </c>
      <c r="C271" s="19" t="s">
        <v>3503</v>
      </c>
      <c r="D271" s="19" t="s">
        <v>248</v>
      </c>
      <c r="E271" s="19" t="s">
        <v>96</v>
      </c>
      <c r="F271" s="19" t="s">
        <v>2210</v>
      </c>
      <c r="G271" s="19" t="s">
        <v>2046</v>
      </c>
      <c r="H271" s="19" t="s">
        <v>3504</v>
      </c>
      <c r="I271" s="19" t="s">
        <v>3505</v>
      </c>
      <c r="J271" s="19"/>
      <c r="K271" s="19"/>
      <c r="L271" s="19"/>
      <c r="M271" s="19" t="s">
        <v>59</v>
      </c>
      <c r="N271" s="19" t="s">
        <v>2058</v>
      </c>
      <c r="O271" s="19" t="s">
        <v>2101</v>
      </c>
      <c r="P271" s="19" t="s">
        <v>3506</v>
      </c>
      <c r="Q271" s="19" t="s">
        <v>2051</v>
      </c>
      <c r="R271" s="2"/>
      <c r="S271" s="2"/>
      <c r="T271" s="2" t="s">
        <v>247</v>
      </c>
      <c r="U271" s="2"/>
      <c r="V271" s="2"/>
    </row>
    <row r="272" spans="1:22" ht="14.25" customHeight="1">
      <c r="A272" s="19" t="s">
        <v>3507</v>
      </c>
      <c r="B272" s="19" t="s">
        <v>3502</v>
      </c>
      <c r="C272" s="19" t="s">
        <v>2348</v>
      </c>
      <c r="D272" s="19" t="s">
        <v>124</v>
      </c>
      <c r="E272" s="19" t="s">
        <v>96</v>
      </c>
      <c r="F272" s="19" t="s">
        <v>3508</v>
      </c>
      <c r="G272" s="19" t="s">
        <v>2046</v>
      </c>
      <c r="H272" s="19" t="s">
        <v>3509</v>
      </c>
      <c r="I272" s="19"/>
      <c r="J272" s="19"/>
      <c r="K272" s="19"/>
      <c r="L272" s="19"/>
      <c r="M272" s="19" t="s">
        <v>60</v>
      </c>
      <c r="N272" s="19" t="s">
        <v>2058</v>
      </c>
      <c r="O272" s="19" t="s">
        <v>3508</v>
      </c>
      <c r="P272" s="19" t="s">
        <v>2050</v>
      </c>
      <c r="Q272" s="19" t="s">
        <v>2051</v>
      </c>
      <c r="R272" s="2"/>
      <c r="S272" s="2"/>
      <c r="T272" s="2" t="s">
        <v>123</v>
      </c>
      <c r="U272" s="2"/>
      <c r="V272" s="2"/>
    </row>
    <row r="273" spans="1:22" ht="14.25" customHeight="1">
      <c r="A273" s="19" t="s">
        <v>3510</v>
      </c>
      <c r="B273" s="19" t="s">
        <v>3511</v>
      </c>
      <c r="C273" s="19" t="s">
        <v>3512</v>
      </c>
      <c r="D273" s="19" t="s">
        <v>144</v>
      </c>
      <c r="E273" s="19" t="s">
        <v>96</v>
      </c>
      <c r="F273" s="19" t="s">
        <v>3513</v>
      </c>
      <c r="G273" s="19" t="s">
        <v>2046</v>
      </c>
      <c r="H273" s="19" t="s">
        <v>3514</v>
      </c>
      <c r="I273" s="19"/>
      <c r="J273" s="19"/>
      <c r="K273" s="19"/>
      <c r="L273" s="19" t="s">
        <v>2434</v>
      </c>
      <c r="M273" s="19" t="s">
        <v>1566</v>
      </c>
      <c r="N273" s="19" t="s">
        <v>2058</v>
      </c>
      <c r="O273" s="19" t="s">
        <v>2145</v>
      </c>
      <c r="P273" s="19" t="s">
        <v>3515</v>
      </c>
      <c r="Q273" s="19" t="s">
        <v>2051</v>
      </c>
      <c r="R273" s="2" t="s">
        <v>2067</v>
      </c>
      <c r="S273" s="2"/>
      <c r="T273" s="2" t="s">
        <v>143</v>
      </c>
      <c r="U273" s="2"/>
      <c r="V273" s="2"/>
    </row>
    <row r="274" spans="1:22" ht="14.25" customHeight="1">
      <c r="A274" s="19" t="s">
        <v>3516</v>
      </c>
      <c r="B274" s="19" t="s">
        <v>3517</v>
      </c>
      <c r="C274" s="19" t="s">
        <v>3518</v>
      </c>
      <c r="D274" s="19" t="s">
        <v>188</v>
      </c>
      <c r="E274" s="19" t="s">
        <v>96</v>
      </c>
      <c r="F274" s="19" t="s">
        <v>2320</v>
      </c>
      <c r="G274" s="19" t="s">
        <v>2046</v>
      </c>
      <c r="H274" s="19" t="s">
        <v>3519</v>
      </c>
      <c r="I274" s="19"/>
      <c r="J274" s="19"/>
      <c r="K274" s="19"/>
      <c r="L274" s="19"/>
      <c r="M274" s="19" t="s">
        <v>59</v>
      </c>
      <c r="N274" s="19" t="s">
        <v>2058</v>
      </c>
      <c r="O274" s="19" t="s">
        <v>2322</v>
      </c>
      <c r="P274" s="19" t="s">
        <v>2679</v>
      </c>
      <c r="Q274" s="19" t="s">
        <v>2051</v>
      </c>
      <c r="R274" s="2"/>
      <c r="S274" s="2"/>
      <c r="T274" s="2" t="s">
        <v>187</v>
      </c>
      <c r="U274" s="2"/>
      <c r="V274" s="2"/>
    </row>
    <row r="275" spans="1:22" ht="14.25" customHeight="1">
      <c r="A275" s="19" t="s">
        <v>3520</v>
      </c>
      <c r="B275" s="19" t="s">
        <v>3517</v>
      </c>
      <c r="C275" s="19" t="s">
        <v>3521</v>
      </c>
      <c r="D275" s="19" t="s">
        <v>154</v>
      </c>
      <c r="E275" s="19" t="s">
        <v>96</v>
      </c>
      <c r="F275" s="19" t="s">
        <v>3522</v>
      </c>
      <c r="G275" s="19" t="s">
        <v>2046</v>
      </c>
      <c r="H275" s="19" t="s">
        <v>3523</v>
      </c>
      <c r="I275" s="19"/>
      <c r="J275" s="19"/>
      <c r="K275" s="19"/>
      <c r="L275" s="19"/>
      <c r="M275" s="19" t="s">
        <v>1566</v>
      </c>
      <c r="N275" s="19" t="s">
        <v>2058</v>
      </c>
      <c r="O275" s="19" t="s">
        <v>2093</v>
      </c>
      <c r="P275" s="19" t="s">
        <v>3349</v>
      </c>
      <c r="Q275" s="19" t="s">
        <v>2051</v>
      </c>
      <c r="R275" s="2" t="s">
        <v>2067</v>
      </c>
      <c r="S275" s="2"/>
      <c r="T275" s="2" t="s">
        <v>153</v>
      </c>
      <c r="U275" s="2"/>
      <c r="V275" s="2"/>
    </row>
    <row r="276" spans="1:22" ht="14.25" customHeight="1">
      <c r="A276" s="19" t="s">
        <v>3524</v>
      </c>
      <c r="B276" s="19" t="s">
        <v>3517</v>
      </c>
      <c r="C276" s="19" t="s">
        <v>3525</v>
      </c>
      <c r="D276" s="19" t="s">
        <v>134</v>
      </c>
      <c r="E276" s="19" t="s">
        <v>96</v>
      </c>
      <c r="F276" s="19" t="s">
        <v>3526</v>
      </c>
      <c r="G276" s="19" t="s">
        <v>2046</v>
      </c>
      <c r="H276" s="19" t="s">
        <v>3527</v>
      </c>
      <c r="I276" s="19" t="s">
        <v>3528</v>
      </c>
      <c r="J276" s="19"/>
      <c r="K276" s="19"/>
      <c r="L276" s="19"/>
      <c r="M276" s="19" t="s">
        <v>1566</v>
      </c>
      <c r="N276" s="19" t="s">
        <v>2048</v>
      </c>
      <c r="O276" s="19" t="s">
        <v>2179</v>
      </c>
      <c r="P276" s="19" t="s">
        <v>2050</v>
      </c>
      <c r="Q276" s="19" t="s">
        <v>2051</v>
      </c>
      <c r="R276" s="2" t="s">
        <v>2067</v>
      </c>
      <c r="S276" s="2"/>
      <c r="T276" s="2" t="s">
        <v>133</v>
      </c>
      <c r="U276" s="2"/>
      <c r="V276" s="2"/>
    </row>
    <row r="277" spans="1:22" ht="14.25" customHeight="1">
      <c r="A277" s="19" t="s">
        <v>3529</v>
      </c>
      <c r="B277" s="19" t="s">
        <v>3530</v>
      </c>
      <c r="C277" s="19" t="s">
        <v>3531</v>
      </c>
      <c r="D277" s="19" t="s">
        <v>3532</v>
      </c>
      <c r="E277" s="19" t="s">
        <v>96</v>
      </c>
      <c r="F277" s="19" t="s">
        <v>3533</v>
      </c>
      <c r="G277" s="19" t="s">
        <v>2404</v>
      </c>
      <c r="H277" s="19" t="s">
        <v>3534</v>
      </c>
      <c r="I277" s="19"/>
      <c r="J277" s="19"/>
      <c r="K277" s="19"/>
      <c r="L277" s="19"/>
      <c r="M277" s="19" t="s">
        <v>1566</v>
      </c>
      <c r="N277" s="19" t="s">
        <v>2058</v>
      </c>
      <c r="O277" s="19" t="s">
        <v>2093</v>
      </c>
      <c r="P277" s="19" t="s">
        <v>3535</v>
      </c>
      <c r="Q277" s="19" t="s">
        <v>2051</v>
      </c>
      <c r="R277" s="2" t="s">
        <v>2067</v>
      </c>
      <c r="S277" s="2"/>
      <c r="T277" s="2" t="s">
        <v>3536</v>
      </c>
      <c r="U277" s="2"/>
      <c r="V277" s="2"/>
    </row>
    <row r="278" spans="1:22" ht="14.25" customHeight="1">
      <c r="A278" s="19" t="s">
        <v>3537</v>
      </c>
      <c r="B278" s="19" t="s">
        <v>3538</v>
      </c>
      <c r="C278" s="19" t="s">
        <v>3356</v>
      </c>
      <c r="D278" s="19" t="s">
        <v>112</v>
      </c>
      <c r="E278" s="19" t="s">
        <v>96</v>
      </c>
      <c r="F278" s="19" t="s">
        <v>3539</v>
      </c>
      <c r="G278" s="19" t="s">
        <v>2046</v>
      </c>
      <c r="H278" s="19" t="s">
        <v>3540</v>
      </c>
      <c r="I278" s="19"/>
      <c r="J278" s="19"/>
      <c r="K278" s="19"/>
      <c r="L278" s="19" t="s">
        <v>2126</v>
      </c>
      <c r="M278" s="19" t="s">
        <v>59</v>
      </c>
      <c r="N278" s="19" t="s">
        <v>2058</v>
      </c>
      <c r="O278" s="19" t="s">
        <v>2172</v>
      </c>
      <c r="P278" s="19" t="s">
        <v>3087</v>
      </c>
      <c r="Q278" s="19" t="s">
        <v>2051</v>
      </c>
      <c r="R278" s="2"/>
      <c r="S278" s="2"/>
      <c r="T278" s="2" t="s">
        <v>111</v>
      </c>
      <c r="U278" s="2"/>
      <c r="V278" s="2"/>
    </row>
    <row r="279" spans="1:22" ht="14.25" customHeight="1">
      <c r="A279" s="19" t="s">
        <v>3541</v>
      </c>
      <c r="B279" s="19" t="s">
        <v>3538</v>
      </c>
      <c r="C279" s="19" t="s">
        <v>3542</v>
      </c>
      <c r="D279" s="19" t="s">
        <v>134</v>
      </c>
      <c r="E279" s="19" t="s">
        <v>96</v>
      </c>
      <c r="F279" s="19" t="s">
        <v>3543</v>
      </c>
      <c r="G279" s="19" t="s">
        <v>2046</v>
      </c>
      <c r="H279" s="19" t="s">
        <v>3544</v>
      </c>
      <c r="I279" s="19" t="s">
        <v>3545</v>
      </c>
      <c r="J279" s="19"/>
      <c r="K279" s="19"/>
      <c r="L279" s="19"/>
      <c r="M279" s="19" t="s">
        <v>59</v>
      </c>
      <c r="N279" s="19" t="s">
        <v>2058</v>
      </c>
      <c r="O279" s="19" t="s">
        <v>2172</v>
      </c>
      <c r="P279" s="19" t="s">
        <v>2050</v>
      </c>
      <c r="Q279" s="19" t="s">
        <v>2051</v>
      </c>
      <c r="R279" s="2"/>
      <c r="S279" s="2"/>
      <c r="T279" s="2" t="s">
        <v>133</v>
      </c>
      <c r="U279" s="2"/>
      <c r="V279" s="2"/>
    </row>
    <row r="280" spans="1:22" ht="14.25" customHeight="1">
      <c r="A280" s="19" t="s">
        <v>3546</v>
      </c>
      <c r="B280" s="19" t="s">
        <v>3547</v>
      </c>
      <c r="C280" s="19" t="s">
        <v>3548</v>
      </c>
      <c r="D280" s="19" t="s">
        <v>134</v>
      </c>
      <c r="E280" s="19" t="s">
        <v>96</v>
      </c>
      <c r="F280" s="19" t="s">
        <v>3549</v>
      </c>
      <c r="G280" s="19" t="s">
        <v>2046</v>
      </c>
      <c r="H280" s="19" t="s">
        <v>3550</v>
      </c>
      <c r="I280" s="19"/>
      <c r="J280" s="19"/>
      <c r="K280" s="19"/>
      <c r="L280" s="19"/>
      <c r="M280" s="19" t="s">
        <v>1566</v>
      </c>
      <c r="N280" s="19" t="s">
        <v>2058</v>
      </c>
      <c r="O280" s="19" t="s">
        <v>3234</v>
      </c>
      <c r="P280" s="19" t="s">
        <v>2485</v>
      </c>
      <c r="Q280" s="19" t="s">
        <v>2051</v>
      </c>
      <c r="R280" s="2" t="s">
        <v>2052</v>
      </c>
      <c r="S280" s="2"/>
      <c r="T280" s="2" t="s">
        <v>133</v>
      </c>
      <c r="U280" s="2"/>
      <c r="V280" s="2"/>
    </row>
    <row r="281" spans="1:22" ht="14.25" customHeight="1">
      <c r="A281" s="19" t="s">
        <v>3551</v>
      </c>
      <c r="B281" s="19" t="s">
        <v>3538</v>
      </c>
      <c r="C281" s="19" t="s">
        <v>3552</v>
      </c>
      <c r="D281" s="19" t="s">
        <v>94</v>
      </c>
      <c r="E281" s="19" t="s">
        <v>96</v>
      </c>
      <c r="F281" s="19" t="s">
        <v>3260</v>
      </c>
      <c r="G281" s="19" t="s">
        <v>2046</v>
      </c>
      <c r="H281" s="19" t="s">
        <v>3553</v>
      </c>
      <c r="I281" s="19"/>
      <c r="J281" s="19"/>
      <c r="K281" s="19"/>
      <c r="L281" s="19" t="s">
        <v>2630</v>
      </c>
      <c r="M281" s="19" t="s">
        <v>59</v>
      </c>
      <c r="N281" s="19" t="s">
        <v>2058</v>
      </c>
      <c r="O281" s="19" t="s">
        <v>2101</v>
      </c>
      <c r="P281" s="19" t="s">
        <v>3554</v>
      </c>
      <c r="Q281" s="19" t="s">
        <v>2051</v>
      </c>
      <c r="R281" s="2"/>
      <c r="S281" s="2"/>
      <c r="T281" s="2" t="s">
        <v>93</v>
      </c>
      <c r="U281" s="2"/>
      <c r="V281" s="2"/>
    </row>
    <row r="282" spans="1:22" ht="14.25" customHeight="1">
      <c r="A282" s="19" t="s">
        <v>3555</v>
      </c>
      <c r="B282" s="19" t="s">
        <v>3538</v>
      </c>
      <c r="C282" s="19" t="s">
        <v>3556</v>
      </c>
      <c r="D282" s="19" t="s">
        <v>124</v>
      </c>
      <c r="E282" s="19" t="s">
        <v>96</v>
      </c>
      <c r="F282" s="19" t="s">
        <v>3557</v>
      </c>
      <c r="G282" s="19" t="s">
        <v>2046</v>
      </c>
      <c r="H282" s="19" t="s">
        <v>3558</v>
      </c>
      <c r="I282" s="19"/>
      <c r="J282" s="19"/>
      <c r="K282" s="19"/>
      <c r="L282" s="19"/>
      <c r="M282" s="19" t="s">
        <v>1566</v>
      </c>
      <c r="N282" s="19" t="s">
        <v>2058</v>
      </c>
      <c r="O282" s="19" t="s">
        <v>2139</v>
      </c>
      <c r="P282" s="19" t="s">
        <v>2086</v>
      </c>
      <c r="Q282" s="19" t="s">
        <v>2051</v>
      </c>
      <c r="R282" s="2" t="s">
        <v>2052</v>
      </c>
      <c r="S282" s="2"/>
      <c r="T282" s="2" t="s">
        <v>123</v>
      </c>
      <c r="U282" s="2"/>
      <c r="V282" s="2"/>
    </row>
    <row r="283" spans="1:22" ht="14.25" customHeight="1">
      <c r="A283" s="19" t="s">
        <v>3559</v>
      </c>
      <c r="B283" s="19" t="s">
        <v>3560</v>
      </c>
      <c r="C283" s="19" t="s">
        <v>2649</v>
      </c>
      <c r="D283" s="19" t="s">
        <v>106</v>
      </c>
      <c r="E283" s="19" t="s">
        <v>96</v>
      </c>
      <c r="F283" s="19" t="s">
        <v>3561</v>
      </c>
      <c r="G283" s="19" t="s">
        <v>2046</v>
      </c>
      <c r="H283" s="19" t="s">
        <v>3562</v>
      </c>
      <c r="I283" s="19" t="s">
        <v>3563</v>
      </c>
      <c r="J283" s="19" t="s">
        <v>3564</v>
      </c>
      <c r="K283" s="19"/>
      <c r="L283" s="19"/>
      <c r="M283" s="19" t="s">
        <v>1566</v>
      </c>
      <c r="N283" s="19" t="s">
        <v>2058</v>
      </c>
      <c r="O283" s="19" t="s">
        <v>2093</v>
      </c>
      <c r="P283" s="19" t="s">
        <v>3565</v>
      </c>
      <c r="Q283" s="19" t="s">
        <v>2051</v>
      </c>
      <c r="R283" s="2" t="s">
        <v>2067</v>
      </c>
      <c r="S283" s="2"/>
      <c r="T283" s="2" t="s">
        <v>105</v>
      </c>
      <c r="U283" s="2"/>
      <c r="V283" s="2"/>
    </row>
    <row r="284" spans="1:22" ht="14.25" customHeight="1">
      <c r="A284" s="19" t="s">
        <v>3566</v>
      </c>
      <c r="B284" s="19" t="s">
        <v>3560</v>
      </c>
      <c r="C284" s="19" t="s">
        <v>3567</v>
      </c>
      <c r="D284" s="19" t="s">
        <v>106</v>
      </c>
      <c r="E284" s="19" t="s">
        <v>96</v>
      </c>
      <c r="F284" s="19" t="s">
        <v>3568</v>
      </c>
      <c r="G284" s="19" t="s">
        <v>2046</v>
      </c>
      <c r="H284" s="19" t="s">
        <v>3569</v>
      </c>
      <c r="I284" s="19" t="s">
        <v>3570</v>
      </c>
      <c r="J284" s="19" t="s">
        <v>3393</v>
      </c>
      <c r="K284" s="19"/>
      <c r="L284" s="19"/>
      <c r="M284" s="19" t="s">
        <v>59</v>
      </c>
      <c r="N284" s="19" t="s">
        <v>2058</v>
      </c>
      <c r="O284" s="19" t="s">
        <v>2172</v>
      </c>
      <c r="P284" s="19" t="s">
        <v>3227</v>
      </c>
      <c r="Q284" s="19" t="s">
        <v>2051</v>
      </c>
      <c r="R284" s="2"/>
      <c r="S284" s="2"/>
      <c r="T284" s="2" t="s">
        <v>105</v>
      </c>
      <c r="U284" s="2"/>
      <c r="V284" s="2"/>
    </row>
    <row r="285" spans="1:22" ht="14.25" customHeight="1">
      <c r="A285" s="19" t="s">
        <v>3571</v>
      </c>
      <c r="B285" s="19" t="s">
        <v>3560</v>
      </c>
      <c r="C285" s="19" t="s">
        <v>3572</v>
      </c>
      <c r="D285" s="19" t="s">
        <v>118</v>
      </c>
      <c r="E285" s="19" t="s">
        <v>96</v>
      </c>
      <c r="F285" s="19" t="s">
        <v>3573</v>
      </c>
      <c r="G285" s="19" t="s">
        <v>2046</v>
      </c>
      <c r="H285" s="19" t="s">
        <v>3574</v>
      </c>
      <c r="I285" s="19" t="s">
        <v>3575</v>
      </c>
      <c r="J285" s="19"/>
      <c r="K285" s="19"/>
      <c r="L285" s="19"/>
      <c r="M285" s="19" t="s">
        <v>1566</v>
      </c>
      <c r="N285" s="19" t="s">
        <v>2058</v>
      </c>
      <c r="O285" s="19" t="s">
        <v>2145</v>
      </c>
      <c r="P285" s="19" t="s">
        <v>2050</v>
      </c>
      <c r="Q285" s="19" t="s">
        <v>2051</v>
      </c>
      <c r="R285" s="2" t="s">
        <v>2067</v>
      </c>
      <c r="S285" s="2"/>
      <c r="T285" s="2" t="s">
        <v>117</v>
      </c>
      <c r="U285" s="2"/>
      <c r="V285" s="2"/>
    </row>
    <row r="286" spans="1:22" ht="14.25" customHeight="1">
      <c r="A286" s="19" t="s">
        <v>3576</v>
      </c>
      <c r="B286" s="19" t="s">
        <v>3577</v>
      </c>
      <c r="C286" s="19" t="s">
        <v>3578</v>
      </c>
      <c r="D286" s="19" t="s">
        <v>154</v>
      </c>
      <c r="E286" s="19" t="s">
        <v>96</v>
      </c>
      <c r="F286" s="19" t="s">
        <v>2090</v>
      </c>
      <c r="G286" s="19" t="s">
        <v>2046</v>
      </c>
      <c r="H286" s="19" t="s">
        <v>3579</v>
      </c>
      <c r="I286" s="19"/>
      <c r="J286" s="19"/>
      <c r="K286" s="19"/>
      <c r="L286" s="19"/>
      <c r="M286" s="19" t="s">
        <v>1566</v>
      </c>
      <c r="N286" s="19" t="s">
        <v>2058</v>
      </c>
      <c r="O286" s="19" t="s">
        <v>2093</v>
      </c>
      <c r="P286" s="19" t="s">
        <v>3580</v>
      </c>
      <c r="Q286" s="19" t="s">
        <v>2051</v>
      </c>
      <c r="R286" s="2" t="s">
        <v>2067</v>
      </c>
      <c r="S286" s="2"/>
      <c r="T286" s="2" t="s">
        <v>153</v>
      </c>
      <c r="U286" s="2"/>
      <c r="V286" s="2"/>
    </row>
    <row r="287" spans="1:22" ht="14.25" customHeight="1">
      <c r="A287" s="19" t="s">
        <v>3581</v>
      </c>
      <c r="B287" s="19" t="s">
        <v>3582</v>
      </c>
      <c r="C287" s="19" t="s">
        <v>3583</v>
      </c>
      <c r="D287" s="19" t="s">
        <v>276</v>
      </c>
      <c r="E287" s="19" t="s">
        <v>96</v>
      </c>
      <c r="F287" s="19" t="s">
        <v>3584</v>
      </c>
      <c r="G287" s="19" t="s">
        <v>2046</v>
      </c>
      <c r="H287" s="19" t="s">
        <v>3585</v>
      </c>
      <c r="I287" s="19"/>
      <c r="J287" s="19"/>
      <c r="K287" s="19"/>
      <c r="L287" s="19"/>
      <c r="M287" s="19" t="s">
        <v>1566</v>
      </c>
      <c r="N287" s="19" t="s">
        <v>2058</v>
      </c>
      <c r="O287" s="19" t="s">
        <v>3586</v>
      </c>
      <c r="P287" s="19" t="s">
        <v>3587</v>
      </c>
      <c r="Q287" s="19" t="s">
        <v>2051</v>
      </c>
      <c r="R287" s="2" t="s">
        <v>2067</v>
      </c>
      <c r="S287" s="2"/>
      <c r="T287" s="2" t="s">
        <v>275</v>
      </c>
      <c r="U287" s="2"/>
      <c r="V287" s="2"/>
    </row>
    <row r="288" spans="1:22" ht="14.25" customHeight="1">
      <c r="A288" s="19" t="s">
        <v>3588</v>
      </c>
      <c r="B288" s="19" t="s">
        <v>3589</v>
      </c>
      <c r="C288" s="19" t="s">
        <v>3590</v>
      </c>
      <c r="D288" s="19" t="s">
        <v>314</v>
      </c>
      <c r="E288" s="19" t="s">
        <v>96</v>
      </c>
      <c r="F288" s="19" t="s">
        <v>2320</v>
      </c>
      <c r="G288" s="19" t="s">
        <v>2046</v>
      </c>
      <c r="H288" s="19" t="s">
        <v>3591</v>
      </c>
      <c r="I288" s="19"/>
      <c r="J288" s="19" t="s">
        <v>3592</v>
      </c>
      <c r="K288" s="19"/>
      <c r="L288" s="19"/>
      <c r="M288" s="19" t="s">
        <v>59</v>
      </c>
      <c r="N288" s="19" t="s">
        <v>2058</v>
      </c>
      <c r="O288" s="19" t="s">
        <v>2322</v>
      </c>
      <c r="P288" s="19" t="s">
        <v>3593</v>
      </c>
      <c r="Q288" s="19" t="s">
        <v>2051</v>
      </c>
      <c r="R288" s="2"/>
      <c r="S288" s="2"/>
      <c r="T288" s="2" t="s">
        <v>313</v>
      </c>
      <c r="U288" s="2"/>
      <c r="V288" s="2"/>
    </row>
    <row r="289" spans="1:22" ht="14.25" customHeight="1">
      <c r="A289" s="19" t="s">
        <v>3594</v>
      </c>
      <c r="B289" s="19" t="s">
        <v>3589</v>
      </c>
      <c r="C289" s="19" t="s">
        <v>3595</v>
      </c>
      <c r="D289" s="19" t="s">
        <v>389</v>
      </c>
      <c r="E289" s="19" t="s">
        <v>96</v>
      </c>
      <c r="F289" s="19" t="s">
        <v>2613</v>
      </c>
      <c r="G289" s="19" t="s">
        <v>2046</v>
      </c>
      <c r="H289" s="19" t="s">
        <v>3596</v>
      </c>
      <c r="I289" s="19" t="s">
        <v>3597</v>
      </c>
      <c r="J289" s="19"/>
      <c r="K289" s="19"/>
      <c r="L289" s="19" t="s">
        <v>3499</v>
      </c>
      <c r="M289" s="19" t="s">
        <v>1566</v>
      </c>
      <c r="N289" s="19" t="s">
        <v>2058</v>
      </c>
      <c r="O289" s="19" t="s">
        <v>2193</v>
      </c>
      <c r="P289" s="19" t="s">
        <v>2631</v>
      </c>
      <c r="Q289" s="19" t="s">
        <v>2051</v>
      </c>
      <c r="R289" s="2" t="s">
        <v>2067</v>
      </c>
      <c r="S289" s="2"/>
      <c r="T289" s="2" t="s">
        <v>388</v>
      </c>
      <c r="U289" s="2"/>
      <c r="V289" s="2"/>
    </row>
    <row r="290" spans="1:22" ht="14.25" customHeight="1">
      <c r="A290" s="19" t="s">
        <v>3598</v>
      </c>
      <c r="B290" s="19" t="s">
        <v>3599</v>
      </c>
      <c r="C290" s="19" t="s">
        <v>3600</v>
      </c>
      <c r="D290" s="19" t="s">
        <v>236</v>
      </c>
      <c r="E290" s="19" t="s">
        <v>96</v>
      </c>
      <c r="F290" s="19" t="s">
        <v>3601</v>
      </c>
      <c r="G290" s="19" t="s">
        <v>2046</v>
      </c>
      <c r="H290" s="19" t="s">
        <v>3602</v>
      </c>
      <c r="I290" s="19" t="s">
        <v>3603</v>
      </c>
      <c r="J290" s="19"/>
      <c r="K290" s="19"/>
      <c r="L290" s="19"/>
      <c r="M290" s="19" t="s">
        <v>1566</v>
      </c>
      <c r="N290" s="19" t="s">
        <v>2058</v>
      </c>
      <c r="O290" s="19" t="s">
        <v>2093</v>
      </c>
      <c r="P290" s="19" t="s">
        <v>2485</v>
      </c>
      <c r="Q290" s="19" t="s">
        <v>2051</v>
      </c>
      <c r="R290" s="2" t="s">
        <v>2067</v>
      </c>
      <c r="S290" s="2"/>
      <c r="T290" s="2" t="s">
        <v>235</v>
      </c>
      <c r="U290" s="2"/>
      <c r="V290" s="2"/>
    </row>
    <row r="291" spans="1:22" ht="14.25" customHeight="1">
      <c r="A291" s="19" t="s">
        <v>3604</v>
      </c>
      <c r="B291" s="19" t="s">
        <v>2750</v>
      </c>
      <c r="C291" s="19" t="s">
        <v>3605</v>
      </c>
      <c r="D291" s="19" t="s">
        <v>196</v>
      </c>
      <c r="E291" s="19" t="s">
        <v>96</v>
      </c>
      <c r="F291" s="19" t="s">
        <v>3606</v>
      </c>
      <c r="G291" s="19" t="s">
        <v>2046</v>
      </c>
      <c r="H291" s="19" t="s">
        <v>3607</v>
      </c>
      <c r="I291" s="19"/>
      <c r="J291" s="19"/>
      <c r="K291" s="19"/>
      <c r="L291" s="19"/>
      <c r="M291" s="19" t="s">
        <v>1566</v>
      </c>
      <c r="N291" s="19" t="s">
        <v>2058</v>
      </c>
      <c r="O291" s="19" t="s">
        <v>2218</v>
      </c>
      <c r="P291" s="19" t="s">
        <v>2965</v>
      </c>
      <c r="Q291" s="19" t="s">
        <v>2051</v>
      </c>
      <c r="R291" s="2" t="s">
        <v>2052</v>
      </c>
      <c r="S291" s="2"/>
      <c r="T291" s="2" t="s">
        <v>195</v>
      </c>
      <c r="U291" s="2"/>
      <c r="V291" s="2"/>
    </row>
    <row r="292" spans="1:22" ht="14.25" customHeight="1">
      <c r="A292" s="19" t="s">
        <v>3608</v>
      </c>
      <c r="B292" s="19" t="s">
        <v>3609</v>
      </c>
      <c r="C292" s="19" t="s">
        <v>3610</v>
      </c>
      <c r="D292" s="19" t="s">
        <v>466</v>
      </c>
      <c r="E292" s="19" t="s">
        <v>96</v>
      </c>
      <c r="F292" s="19" t="s">
        <v>1655</v>
      </c>
      <c r="G292" s="19" t="s">
        <v>2046</v>
      </c>
      <c r="H292" s="19" t="s">
        <v>3611</v>
      </c>
      <c r="I292" s="19"/>
      <c r="J292" s="19"/>
      <c r="K292" s="19"/>
      <c r="L292" s="19"/>
      <c r="M292" s="19" t="s">
        <v>59</v>
      </c>
      <c r="N292" s="19" t="s">
        <v>2058</v>
      </c>
      <c r="O292" s="19" t="s">
        <v>3612</v>
      </c>
      <c r="P292" s="19" t="s">
        <v>3613</v>
      </c>
      <c r="Q292" s="19" t="s">
        <v>2051</v>
      </c>
      <c r="R292" s="2"/>
      <c r="S292" s="2"/>
      <c r="T292" s="2" t="s">
        <v>465</v>
      </c>
      <c r="U292" s="2"/>
      <c r="V292" s="2"/>
    </row>
    <row r="293" spans="1:22" ht="14.25" customHeight="1">
      <c r="A293" s="19" t="s">
        <v>3614</v>
      </c>
      <c r="B293" s="19" t="s">
        <v>3615</v>
      </c>
      <c r="C293" s="19" t="s">
        <v>3616</v>
      </c>
      <c r="D293" s="19" t="s">
        <v>102</v>
      </c>
      <c r="E293" s="19" t="s">
        <v>96</v>
      </c>
      <c r="F293" s="19" t="s">
        <v>3617</v>
      </c>
      <c r="G293" s="19" t="s">
        <v>2046</v>
      </c>
      <c r="H293" s="19" t="s">
        <v>3618</v>
      </c>
      <c r="I293" s="19" t="s">
        <v>3619</v>
      </c>
      <c r="J293" s="19"/>
      <c r="K293" s="19"/>
      <c r="L293" s="19"/>
      <c r="M293" s="19" t="s">
        <v>1566</v>
      </c>
      <c r="N293" s="19" t="s">
        <v>2058</v>
      </c>
      <c r="O293" s="19" t="s">
        <v>2858</v>
      </c>
      <c r="P293" s="19" t="s">
        <v>2599</v>
      </c>
      <c r="Q293" s="19" t="s">
        <v>2051</v>
      </c>
      <c r="R293" s="2" t="s">
        <v>2067</v>
      </c>
      <c r="S293" s="2"/>
      <c r="T293" s="2" t="s">
        <v>101</v>
      </c>
      <c r="U293" s="2" t="s">
        <v>3620</v>
      </c>
      <c r="V293" s="2"/>
    </row>
    <row r="294" spans="1:22" ht="14.25" customHeight="1">
      <c r="A294" s="19" t="s">
        <v>3621</v>
      </c>
      <c r="B294" s="19" t="s">
        <v>3622</v>
      </c>
      <c r="C294" s="19" t="s">
        <v>3623</v>
      </c>
      <c r="D294" s="19" t="s">
        <v>106</v>
      </c>
      <c r="E294" s="19" t="s">
        <v>96</v>
      </c>
      <c r="F294" s="19" t="s">
        <v>3624</v>
      </c>
      <c r="G294" s="19" t="s">
        <v>2046</v>
      </c>
      <c r="H294" s="19" t="s">
        <v>3625</v>
      </c>
      <c r="I294" s="19" t="s">
        <v>3626</v>
      </c>
      <c r="J294" s="19"/>
      <c r="K294" s="19"/>
      <c r="L294" s="19"/>
      <c r="M294" s="19" t="s">
        <v>1566</v>
      </c>
      <c r="N294" s="19" t="s">
        <v>2058</v>
      </c>
      <c r="O294" s="19" t="s">
        <v>2132</v>
      </c>
      <c r="P294" s="19" t="s">
        <v>2384</v>
      </c>
      <c r="Q294" s="19" t="s">
        <v>2051</v>
      </c>
      <c r="R294" s="2" t="s">
        <v>2067</v>
      </c>
      <c r="S294" s="2"/>
      <c r="T294" s="2" t="s">
        <v>105</v>
      </c>
      <c r="U294" s="2"/>
      <c r="V294" s="2"/>
    </row>
    <row r="295" spans="1:22" ht="14.25" customHeight="1">
      <c r="A295" s="19" t="s">
        <v>3627</v>
      </c>
      <c r="B295" s="19" t="s">
        <v>3628</v>
      </c>
      <c r="C295" s="19" t="s">
        <v>3629</v>
      </c>
      <c r="D295" s="19" t="s">
        <v>184</v>
      </c>
      <c r="E295" s="19" t="s">
        <v>96</v>
      </c>
      <c r="F295" s="19" t="s">
        <v>3630</v>
      </c>
      <c r="G295" s="19" t="s">
        <v>2046</v>
      </c>
      <c r="H295" s="19" t="s">
        <v>3631</v>
      </c>
      <c r="I295" s="19"/>
      <c r="J295" s="19"/>
      <c r="K295" s="19"/>
      <c r="L295" s="19"/>
      <c r="M295" s="19" t="s">
        <v>1566</v>
      </c>
      <c r="N295" s="19" t="s">
        <v>2058</v>
      </c>
      <c r="O295" s="19" t="s">
        <v>2905</v>
      </c>
      <c r="P295" s="19" t="s">
        <v>3632</v>
      </c>
      <c r="Q295" s="19" t="s">
        <v>2051</v>
      </c>
      <c r="R295" s="2" t="s">
        <v>2067</v>
      </c>
      <c r="S295" s="2"/>
      <c r="T295" s="2" t="s">
        <v>183</v>
      </c>
      <c r="U295" s="2"/>
      <c r="V295" s="2"/>
    </row>
    <row r="296" spans="1:22" ht="14.25" customHeight="1">
      <c r="A296" s="19" t="s">
        <v>3633</v>
      </c>
      <c r="B296" s="19" t="s">
        <v>3634</v>
      </c>
      <c r="C296" s="19" t="s">
        <v>3635</v>
      </c>
      <c r="D296" s="19" t="s">
        <v>196</v>
      </c>
      <c r="E296" s="19" t="s">
        <v>96</v>
      </c>
      <c r="F296" s="19" t="s">
        <v>3636</v>
      </c>
      <c r="G296" s="19" t="s">
        <v>2046</v>
      </c>
      <c r="H296" s="19" t="s">
        <v>3637</v>
      </c>
      <c r="I296" s="19"/>
      <c r="J296" s="19"/>
      <c r="K296" s="19"/>
      <c r="L296" s="19"/>
      <c r="M296" s="19" t="s">
        <v>60</v>
      </c>
      <c r="N296" s="19" t="s">
        <v>2058</v>
      </c>
      <c r="O296" s="19" t="s">
        <v>2107</v>
      </c>
      <c r="P296" s="19" t="s">
        <v>3638</v>
      </c>
      <c r="Q296" s="19" t="s">
        <v>2051</v>
      </c>
      <c r="R296" s="2"/>
      <c r="S296" s="2"/>
      <c r="T296" s="2" t="s">
        <v>195</v>
      </c>
      <c r="U296" s="2"/>
      <c r="V296" s="2"/>
    </row>
    <row r="297" spans="1:22" ht="14.25" customHeight="1">
      <c r="A297" s="19" t="s">
        <v>3639</v>
      </c>
      <c r="B297" s="19" t="s">
        <v>3640</v>
      </c>
      <c r="C297" s="19" t="s">
        <v>3641</v>
      </c>
      <c r="D297" s="19" t="s">
        <v>158</v>
      </c>
      <c r="E297" s="19" t="s">
        <v>96</v>
      </c>
      <c r="F297" s="19" t="s">
        <v>3642</v>
      </c>
      <c r="G297" s="19" t="s">
        <v>2046</v>
      </c>
      <c r="H297" s="19" t="s">
        <v>3643</v>
      </c>
      <c r="I297" s="19" t="s">
        <v>3644</v>
      </c>
      <c r="J297" s="19"/>
      <c r="K297" s="19"/>
      <c r="L297" s="19"/>
      <c r="M297" s="19" t="s">
        <v>1566</v>
      </c>
      <c r="N297" s="19" t="s">
        <v>2058</v>
      </c>
      <c r="O297" s="19" t="s">
        <v>2153</v>
      </c>
      <c r="P297" s="19" t="s">
        <v>2166</v>
      </c>
      <c r="Q297" s="19" t="s">
        <v>2051</v>
      </c>
      <c r="R297" s="2" t="s">
        <v>2052</v>
      </c>
      <c r="S297" s="2"/>
      <c r="T297" s="2" t="s">
        <v>157</v>
      </c>
      <c r="U297" s="2"/>
      <c r="V297" s="2"/>
    </row>
    <row r="298" spans="1:22" ht="14.25" customHeight="1">
      <c r="A298" s="19" t="s">
        <v>3645</v>
      </c>
      <c r="B298" s="19" t="s">
        <v>3646</v>
      </c>
      <c r="C298" s="19" t="s">
        <v>3647</v>
      </c>
      <c r="D298" s="19" t="s">
        <v>180</v>
      </c>
      <c r="E298" s="19" t="s">
        <v>96</v>
      </c>
      <c r="F298" s="19" t="s">
        <v>3648</v>
      </c>
      <c r="G298" s="19" t="s">
        <v>2046</v>
      </c>
      <c r="H298" s="19" t="s">
        <v>3649</v>
      </c>
      <c r="I298" s="19"/>
      <c r="J298" s="19"/>
      <c r="K298" s="19"/>
      <c r="L298" s="19"/>
      <c r="M298" s="19" t="s">
        <v>1566</v>
      </c>
      <c r="N298" s="19" t="s">
        <v>2058</v>
      </c>
      <c r="O298" s="19" t="s">
        <v>2145</v>
      </c>
      <c r="P298" s="19" t="s">
        <v>2166</v>
      </c>
      <c r="Q298" s="19" t="s">
        <v>2051</v>
      </c>
      <c r="R298" s="2" t="s">
        <v>2067</v>
      </c>
      <c r="S298" s="2"/>
      <c r="T298" s="2" t="s">
        <v>179</v>
      </c>
      <c r="U298" s="2"/>
      <c r="V298" s="2"/>
    </row>
    <row r="299" spans="1:22" ht="14.25" customHeight="1">
      <c r="A299" s="19" t="s">
        <v>3650</v>
      </c>
      <c r="B299" s="19" t="s">
        <v>3651</v>
      </c>
      <c r="C299" s="19" t="s">
        <v>2262</v>
      </c>
      <c r="D299" s="19" t="s">
        <v>94</v>
      </c>
      <c r="E299" s="19" t="s">
        <v>96</v>
      </c>
      <c r="F299" s="19" t="s">
        <v>3652</v>
      </c>
      <c r="G299" s="19" t="s">
        <v>2046</v>
      </c>
      <c r="H299" s="19" t="s">
        <v>3653</v>
      </c>
      <c r="I299" s="19"/>
      <c r="J299" s="19"/>
      <c r="K299" s="19"/>
      <c r="L299" s="19"/>
      <c r="M299" s="19" t="s">
        <v>1566</v>
      </c>
      <c r="N299" s="19" t="s">
        <v>2058</v>
      </c>
      <c r="O299" s="19" t="s">
        <v>2153</v>
      </c>
      <c r="P299" s="19" t="s">
        <v>3363</v>
      </c>
      <c r="Q299" s="19" t="s">
        <v>2051</v>
      </c>
      <c r="R299" s="2" t="s">
        <v>2052</v>
      </c>
      <c r="S299" s="2"/>
      <c r="T299" s="2" t="s">
        <v>93</v>
      </c>
      <c r="U299" s="2"/>
      <c r="V299" s="2"/>
    </row>
    <row r="300" spans="1:22" ht="14.25" customHeight="1">
      <c r="A300" s="19" t="s">
        <v>3654</v>
      </c>
      <c r="B300" s="19" t="s">
        <v>3651</v>
      </c>
      <c r="C300" s="19" t="s">
        <v>3655</v>
      </c>
      <c r="D300" s="19" t="s">
        <v>427</v>
      </c>
      <c r="E300" s="19" t="s">
        <v>96</v>
      </c>
      <c r="F300" s="19" t="s">
        <v>3656</v>
      </c>
      <c r="G300" s="19" t="s">
        <v>2046</v>
      </c>
      <c r="H300" s="19" t="s">
        <v>3657</v>
      </c>
      <c r="I300" s="19"/>
      <c r="J300" s="19"/>
      <c r="K300" s="19"/>
      <c r="L300" s="19"/>
      <c r="M300" s="19" t="s">
        <v>1566</v>
      </c>
      <c r="N300" s="19" t="s">
        <v>2058</v>
      </c>
      <c r="O300" s="19" t="s">
        <v>2153</v>
      </c>
      <c r="P300" s="19" t="s">
        <v>2372</v>
      </c>
      <c r="Q300" s="19" t="s">
        <v>2051</v>
      </c>
      <c r="R300" s="2" t="s">
        <v>2052</v>
      </c>
      <c r="S300" s="2"/>
      <c r="T300" s="2" t="s">
        <v>426</v>
      </c>
      <c r="U300" s="2"/>
      <c r="V300" s="2"/>
    </row>
    <row r="301" spans="1:22" ht="14.25" customHeight="1">
      <c r="A301" s="19" t="s">
        <v>3658</v>
      </c>
      <c r="B301" s="19" t="s">
        <v>3659</v>
      </c>
      <c r="C301" s="19" t="s">
        <v>3660</v>
      </c>
      <c r="D301" s="19" t="s">
        <v>106</v>
      </c>
      <c r="E301" s="19" t="s">
        <v>96</v>
      </c>
      <c r="F301" s="19" t="s">
        <v>3661</v>
      </c>
      <c r="G301" s="19" t="s">
        <v>2046</v>
      </c>
      <c r="H301" s="19" t="s">
        <v>3662</v>
      </c>
      <c r="I301" s="19" t="s">
        <v>3663</v>
      </c>
      <c r="J301" s="19"/>
      <c r="K301" s="19"/>
      <c r="L301" s="19"/>
      <c r="M301" s="19" t="s">
        <v>1566</v>
      </c>
      <c r="N301" s="19" t="s">
        <v>2058</v>
      </c>
      <c r="O301" s="19" t="s">
        <v>2093</v>
      </c>
      <c r="P301" s="19" t="s">
        <v>2050</v>
      </c>
      <c r="Q301" s="19" t="s">
        <v>2051</v>
      </c>
      <c r="R301" s="2" t="s">
        <v>2067</v>
      </c>
      <c r="S301" s="2"/>
      <c r="T301" s="2" t="s">
        <v>105</v>
      </c>
      <c r="U301" s="2"/>
      <c r="V301" s="2"/>
    </row>
    <row r="302" spans="1:22" ht="14.25" customHeight="1">
      <c r="A302" s="19" t="s">
        <v>3664</v>
      </c>
      <c r="B302" s="19" t="s">
        <v>3665</v>
      </c>
      <c r="C302" s="19" t="s">
        <v>3666</v>
      </c>
      <c r="D302" s="19" t="s">
        <v>112</v>
      </c>
      <c r="E302" s="19" t="s">
        <v>96</v>
      </c>
      <c r="F302" s="19" t="s">
        <v>2299</v>
      </c>
      <c r="G302" s="19" t="s">
        <v>2046</v>
      </c>
      <c r="H302" s="19" t="s">
        <v>3667</v>
      </c>
      <c r="I302" s="19"/>
      <c r="J302" s="19"/>
      <c r="K302" s="19"/>
      <c r="L302" s="19" t="s">
        <v>2126</v>
      </c>
      <c r="M302" s="19" t="s">
        <v>59</v>
      </c>
      <c r="N302" s="19" t="s">
        <v>2048</v>
      </c>
      <c r="O302" s="19" t="s">
        <v>2301</v>
      </c>
      <c r="P302" s="19" t="s">
        <v>3227</v>
      </c>
      <c r="Q302" s="19" t="s">
        <v>2051</v>
      </c>
      <c r="R302" s="2"/>
      <c r="S302" s="2"/>
      <c r="T302" s="2" t="s">
        <v>111</v>
      </c>
      <c r="U302" s="2"/>
      <c r="V302" s="2"/>
    </row>
    <row r="303" spans="1:22" ht="14.25" customHeight="1">
      <c r="A303" s="19" t="s">
        <v>3668</v>
      </c>
      <c r="B303" s="19" t="s">
        <v>3669</v>
      </c>
      <c r="C303" s="19" t="s">
        <v>3670</v>
      </c>
      <c r="D303" s="19" t="s">
        <v>124</v>
      </c>
      <c r="E303" s="19" t="s">
        <v>96</v>
      </c>
      <c r="F303" s="19" t="s">
        <v>2349</v>
      </c>
      <c r="G303" s="19" t="s">
        <v>2046</v>
      </c>
      <c r="H303" s="19" t="s">
        <v>3671</v>
      </c>
      <c r="I303" s="19"/>
      <c r="J303" s="19"/>
      <c r="K303" s="19"/>
      <c r="L303" s="19"/>
      <c r="M303" s="19" t="s">
        <v>60</v>
      </c>
      <c r="N303" s="19" t="s">
        <v>2058</v>
      </c>
      <c r="O303" s="19" t="s">
        <v>2352</v>
      </c>
      <c r="P303" s="19" t="s">
        <v>2050</v>
      </c>
      <c r="Q303" s="19" t="s">
        <v>2051</v>
      </c>
      <c r="R303" s="2"/>
      <c r="S303" s="2"/>
      <c r="T303" s="2" t="s">
        <v>123</v>
      </c>
      <c r="U303" s="2"/>
      <c r="V303" s="2"/>
    </row>
    <row r="304" spans="1:22" ht="14.25" customHeight="1">
      <c r="A304" s="19" t="s">
        <v>3672</v>
      </c>
      <c r="B304" s="19" t="s">
        <v>3673</v>
      </c>
      <c r="C304" s="19" t="s">
        <v>3674</v>
      </c>
      <c r="D304" s="19" t="s">
        <v>124</v>
      </c>
      <c r="E304" s="19" t="s">
        <v>96</v>
      </c>
      <c r="F304" s="19" t="s">
        <v>2093</v>
      </c>
      <c r="G304" s="19" t="s">
        <v>2046</v>
      </c>
      <c r="H304" s="19" t="s">
        <v>3675</v>
      </c>
      <c r="I304" s="19"/>
      <c r="J304" s="19"/>
      <c r="K304" s="19"/>
      <c r="L304" s="19"/>
      <c r="M304" s="19" t="s">
        <v>1566</v>
      </c>
      <c r="N304" s="19" t="s">
        <v>2058</v>
      </c>
      <c r="O304" s="19" t="s">
        <v>2093</v>
      </c>
      <c r="P304" s="19" t="s">
        <v>3676</v>
      </c>
      <c r="Q304" s="19" t="s">
        <v>2051</v>
      </c>
      <c r="R304" s="2" t="s">
        <v>2067</v>
      </c>
      <c r="S304" s="2"/>
      <c r="T304" s="2" t="s">
        <v>123</v>
      </c>
      <c r="U304" s="2"/>
      <c r="V304" s="2"/>
    </row>
    <row r="305" spans="1:22" ht="14.25" customHeight="1">
      <c r="A305" s="19" t="s">
        <v>3677</v>
      </c>
      <c r="B305" s="19" t="s">
        <v>3678</v>
      </c>
      <c r="C305" s="19" t="s">
        <v>3679</v>
      </c>
      <c r="D305" s="19" t="s">
        <v>106</v>
      </c>
      <c r="E305" s="19" t="s">
        <v>96</v>
      </c>
      <c r="F305" s="19" t="s">
        <v>3680</v>
      </c>
      <c r="G305" s="19" t="s">
        <v>2046</v>
      </c>
      <c r="H305" s="19" t="s">
        <v>3681</v>
      </c>
      <c r="I305" s="19" t="s">
        <v>3682</v>
      </c>
      <c r="J305" s="19"/>
      <c r="K305" s="19"/>
      <c r="L305" s="19"/>
      <c r="M305" s="19" t="s">
        <v>1566</v>
      </c>
      <c r="N305" s="19" t="s">
        <v>2058</v>
      </c>
      <c r="O305" s="19" t="s">
        <v>2145</v>
      </c>
      <c r="P305" s="19" t="s">
        <v>2384</v>
      </c>
      <c r="Q305" s="19" t="s">
        <v>2051</v>
      </c>
      <c r="R305" s="2" t="s">
        <v>2067</v>
      </c>
      <c r="S305" s="2"/>
      <c r="T305" s="2" t="s">
        <v>105</v>
      </c>
      <c r="U305" s="2"/>
      <c r="V305" s="2"/>
    </row>
    <row r="306" spans="1:22" ht="14.25" customHeight="1">
      <c r="A306" s="19" t="s">
        <v>3683</v>
      </c>
      <c r="B306" s="19" t="s">
        <v>3684</v>
      </c>
      <c r="C306" s="19" t="s">
        <v>3685</v>
      </c>
      <c r="D306" s="19" t="s">
        <v>334</v>
      </c>
      <c r="E306" s="19" t="s">
        <v>96</v>
      </c>
      <c r="F306" s="19" t="s">
        <v>3686</v>
      </c>
      <c r="G306" s="19" t="s">
        <v>2046</v>
      </c>
      <c r="H306" s="19" t="s">
        <v>3687</v>
      </c>
      <c r="I306" s="19" t="s">
        <v>3688</v>
      </c>
      <c r="J306" s="19"/>
      <c r="K306" s="19"/>
      <c r="L306" s="19"/>
      <c r="M306" s="19" t="s">
        <v>59</v>
      </c>
      <c r="N306" s="19" t="s">
        <v>2058</v>
      </c>
      <c r="O306" s="19" t="s">
        <v>2172</v>
      </c>
      <c r="P306" s="19" t="s">
        <v>2631</v>
      </c>
      <c r="Q306" s="19" t="s">
        <v>2051</v>
      </c>
      <c r="R306" s="2"/>
      <c r="S306" s="2"/>
      <c r="T306" s="2" t="s">
        <v>333</v>
      </c>
      <c r="U306" s="2"/>
      <c r="V306" s="2"/>
    </row>
    <row r="307" spans="1:22" ht="14.25" customHeight="1">
      <c r="A307" s="19" t="s">
        <v>3689</v>
      </c>
      <c r="B307" s="19" t="s">
        <v>3690</v>
      </c>
      <c r="C307" s="19" t="s">
        <v>3691</v>
      </c>
      <c r="D307" s="19" t="s">
        <v>124</v>
      </c>
      <c r="E307" s="19" t="s">
        <v>96</v>
      </c>
      <c r="F307" s="19" t="s">
        <v>3692</v>
      </c>
      <c r="G307" s="19" t="s">
        <v>2046</v>
      </c>
      <c r="H307" s="19" t="s">
        <v>3693</v>
      </c>
      <c r="I307" s="19"/>
      <c r="J307" s="19"/>
      <c r="K307" s="19"/>
      <c r="L307" s="19"/>
      <c r="M307" s="19" t="s">
        <v>1566</v>
      </c>
      <c r="N307" s="19" t="s">
        <v>2058</v>
      </c>
      <c r="O307" s="19" t="s">
        <v>2059</v>
      </c>
      <c r="P307" s="19" t="s">
        <v>3694</v>
      </c>
      <c r="Q307" s="19" t="s">
        <v>2051</v>
      </c>
      <c r="R307" s="2" t="s">
        <v>2052</v>
      </c>
      <c r="S307" s="2"/>
      <c r="T307" s="2" t="s">
        <v>123</v>
      </c>
      <c r="U307" s="2"/>
      <c r="V307" s="2"/>
    </row>
    <row r="308" spans="1:22" ht="14.25" customHeight="1">
      <c r="A308" s="19" t="s">
        <v>3695</v>
      </c>
      <c r="B308" s="19" t="s">
        <v>3696</v>
      </c>
      <c r="C308" s="19" t="s">
        <v>3697</v>
      </c>
      <c r="D308" s="19" t="s">
        <v>118</v>
      </c>
      <c r="E308" s="19" t="s">
        <v>96</v>
      </c>
      <c r="F308" s="19" t="s">
        <v>3698</v>
      </c>
      <c r="G308" s="19" t="s">
        <v>2046</v>
      </c>
      <c r="H308" s="19" t="s">
        <v>3699</v>
      </c>
      <c r="I308" s="19"/>
      <c r="J308" s="19"/>
      <c r="K308" s="19"/>
      <c r="L308" s="19"/>
      <c r="M308" s="19" t="s">
        <v>1566</v>
      </c>
      <c r="N308" s="19" t="s">
        <v>2058</v>
      </c>
      <c r="O308" s="19" t="s">
        <v>2288</v>
      </c>
      <c r="P308" s="19" t="s">
        <v>2166</v>
      </c>
      <c r="Q308" s="19" t="s">
        <v>2051</v>
      </c>
      <c r="R308" s="2" t="s">
        <v>2067</v>
      </c>
      <c r="S308" s="2"/>
      <c r="T308" s="2" t="s">
        <v>117</v>
      </c>
      <c r="U308" s="2"/>
      <c r="V308" s="2"/>
    </row>
    <row r="309" spans="1:22" ht="14.25" customHeight="1">
      <c r="A309" s="19" t="s">
        <v>3700</v>
      </c>
      <c r="B309" s="19" t="s">
        <v>3701</v>
      </c>
      <c r="C309" s="19" t="s">
        <v>2743</v>
      </c>
      <c r="D309" s="19" t="s">
        <v>248</v>
      </c>
      <c r="E309" s="19" t="s">
        <v>96</v>
      </c>
      <c r="F309" s="19" t="s">
        <v>3702</v>
      </c>
      <c r="G309" s="19" t="s">
        <v>2046</v>
      </c>
      <c r="H309" s="19" t="s">
        <v>3703</v>
      </c>
      <c r="I309" s="19"/>
      <c r="J309" s="19" t="s">
        <v>3704</v>
      </c>
      <c r="K309" s="19"/>
      <c r="L309" s="19"/>
      <c r="M309" s="19" t="s">
        <v>1566</v>
      </c>
      <c r="N309" s="19" t="s">
        <v>2058</v>
      </c>
      <c r="O309" s="19" t="s">
        <v>2093</v>
      </c>
      <c r="P309" s="19" t="s">
        <v>3705</v>
      </c>
      <c r="Q309" s="19" t="s">
        <v>2051</v>
      </c>
      <c r="R309" s="2" t="s">
        <v>2067</v>
      </c>
      <c r="S309" s="2"/>
      <c r="T309" s="2" t="s">
        <v>247</v>
      </c>
      <c r="U309" s="2"/>
      <c r="V309" s="2"/>
    </row>
    <row r="310" spans="1:22" ht="14.25" customHeight="1">
      <c r="A310" s="19" t="s">
        <v>3706</v>
      </c>
      <c r="B310" s="19" t="s">
        <v>3701</v>
      </c>
      <c r="C310" s="19" t="s">
        <v>3707</v>
      </c>
      <c r="D310" s="19" t="s">
        <v>106</v>
      </c>
      <c r="E310" s="19" t="s">
        <v>96</v>
      </c>
      <c r="F310" s="19" t="s">
        <v>3708</v>
      </c>
      <c r="G310" s="19" t="s">
        <v>2046</v>
      </c>
      <c r="H310" s="19" t="s">
        <v>3709</v>
      </c>
      <c r="I310" s="19" t="s">
        <v>3710</v>
      </c>
      <c r="J310" s="19"/>
      <c r="K310" s="19"/>
      <c r="L310" s="19"/>
      <c r="M310" s="19" t="s">
        <v>1566</v>
      </c>
      <c r="N310" s="19" t="s">
        <v>2058</v>
      </c>
      <c r="O310" s="19" t="s">
        <v>2145</v>
      </c>
      <c r="P310" s="19" t="s">
        <v>2821</v>
      </c>
      <c r="Q310" s="19" t="s">
        <v>2051</v>
      </c>
      <c r="R310" s="2" t="s">
        <v>2067</v>
      </c>
      <c r="S310" s="2"/>
      <c r="T310" s="2" t="s">
        <v>105</v>
      </c>
      <c r="U310" s="2"/>
      <c r="V310" s="2"/>
    </row>
    <row r="311" spans="1:22" ht="14.25" customHeight="1">
      <c r="A311" s="19" t="s">
        <v>3711</v>
      </c>
      <c r="B311" s="19" t="s">
        <v>3712</v>
      </c>
      <c r="C311" s="19" t="s">
        <v>2297</v>
      </c>
      <c r="D311" s="19" t="s">
        <v>334</v>
      </c>
      <c r="E311" s="19" t="s">
        <v>96</v>
      </c>
      <c r="F311" s="19" t="s">
        <v>2538</v>
      </c>
      <c r="G311" s="19" t="s">
        <v>2046</v>
      </c>
      <c r="H311" s="19" t="s">
        <v>3713</v>
      </c>
      <c r="I311" s="19"/>
      <c r="J311" s="19"/>
      <c r="K311" s="19"/>
      <c r="L311" s="19"/>
      <c r="M311" s="19" t="s">
        <v>1566</v>
      </c>
      <c r="N311" s="19" t="s">
        <v>2058</v>
      </c>
      <c r="O311" s="19" t="s">
        <v>2093</v>
      </c>
      <c r="P311" s="19" t="s">
        <v>2272</v>
      </c>
      <c r="Q311" s="19" t="s">
        <v>2051</v>
      </c>
      <c r="R311" s="2" t="s">
        <v>2067</v>
      </c>
      <c r="S311" s="2"/>
      <c r="T311" s="2" t="s">
        <v>333</v>
      </c>
      <c r="U311" s="2"/>
      <c r="V311" s="2"/>
    </row>
    <row r="312" spans="1:22" ht="14.25" customHeight="1">
      <c r="A312" s="19" t="s">
        <v>3714</v>
      </c>
      <c r="B312" s="19" t="s">
        <v>3715</v>
      </c>
      <c r="C312" s="19" t="s">
        <v>3093</v>
      </c>
      <c r="D312" s="19" t="s">
        <v>236</v>
      </c>
      <c r="E312" s="19" t="s">
        <v>96</v>
      </c>
      <c r="F312" s="19" t="s">
        <v>3716</v>
      </c>
      <c r="G312" s="19" t="s">
        <v>2046</v>
      </c>
      <c r="H312" s="19" t="s">
        <v>3717</v>
      </c>
      <c r="I312" s="19"/>
      <c r="J312" s="19"/>
      <c r="K312" s="19"/>
      <c r="L312" s="19"/>
      <c r="M312" s="19" t="s">
        <v>1566</v>
      </c>
      <c r="N312" s="19" t="s">
        <v>2058</v>
      </c>
      <c r="O312" s="19" t="s">
        <v>3718</v>
      </c>
      <c r="P312" s="19" t="s">
        <v>2050</v>
      </c>
      <c r="Q312" s="19" t="s">
        <v>2051</v>
      </c>
      <c r="R312" s="2" t="s">
        <v>2067</v>
      </c>
      <c r="S312" s="2"/>
      <c r="T312" s="2" t="s">
        <v>235</v>
      </c>
      <c r="U312" s="2"/>
      <c r="V312" s="2"/>
    </row>
    <row r="313" spans="1:22" ht="14.25" customHeight="1">
      <c r="A313" s="19" t="s">
        <v>3719</v>
      </c>
      <c r="B313" s="19" t="s">
        <v>3720</v>
      </c>
      <c r="C313" s="19" t="s">
        <v>3721</v>
      </c>
      <c r="D313" s="19" t="s">
        <v>286</v>
      </c>
      <c r="E313" s="19" t="s">
        <v>96</v>
      </c>
      <c r="F313" s="19" t="s">
        <v>2101</v>
      </c>
      <c r="G313" s="19" t="s">
        <v>2046</v>
      </c>
      <c r="H313" s="19" t="s">
        <v>3722</v>
      </c>
      <c r="I313" s="19"/>
      <c r="J313" s="19"/>
      <c r="K313" s="19"/>
      <c r="L313" s="19"/>
      <c r="M313" s="19" t="s">
        <v>59</v>
      </c>
      <c r="N313" s="19" t="s">
        <v>2058</v>
      </c>
      <c r="O313" s="19" t="s">
        <v>2101</v>
      </c>
      <c r="P313" s="19" t="s">
        <v>2359</v>
      </c>
      <c r="Q313" s="19" t="s">
        <v>2051</v>
      </c>
      <c r="R313" s="2"/>
      <c r="S313" s="2"/>
      <c r="T313" s="2" t="s">
        <v>285</v>
      </c>
      <c r="U313" s="2"/>
      <c r="V313" s="2"/>
    </row>
    <row r="314" spans="1:22" ht="14.25" customHeight="1">
      <c r="A314" s="19" t="s">
        <v>3723</v>
      </c>
      <c r="B314" s="19" t="s">
        <v>3724</v>
      </c>
      <c r="C314" s="19" t="s">
        <v>3725</v>
      </c>
      <c r="D314" s="19" t="s">
        <v>322</v>
      </c>
      <c r="E314" s="19" t="s">
        <v>96</v>
      </c>
      <c r="F314" s="19" t="s">
        <v>2101</v>
      </c>
      <c r="G314" s="19" t="s">
        <v>2046</v>
      </c>
      <c r="H314" s="19" t="s">
        <v>3726</v>
      </c>
      <c r="I314" s="19"/>
      <c r="J314" s="19"/>
      <c r="K314" s="19"/>
      <c r="L314" s="19"/>
      <c r="M314" s="19" t="s">
        <v>59</v>
      </c>
      <c r="N314" s="19" t="s">
        <v>2058</v>
      </c>
      <c r="O314" s="19" t="s">
        <v>2101</v>
      </c>
      <c r="P314" s="19" t="s">
        <v>3727</v>
      </c>
      <c r="Q314" s="19" t="s">
        <v>2051</v>
      </c>
      <c r="R314" s="2"/>
      <c r="S314" s="2"/>
      <c r="T314" s="2" t="s">
        <v>321</v>
      </c>
      <c r="U314" s="2"/>
      <c r="V314" s="2"/>
    </row>
    <row r="315" spans="1:22" ht="14.25" customHeight="1">
      <c r="A315" s="19" t="s">
        <v>3728</v>
      </c>
      <c r="B315" s="19" t="s">
        <v>3729</v>
      </c>
      <c r="C315" s="19" t="s">
        <v>3730</v>
      </c>
      <c r="D315" s="19" t="s">
        <v>240</v>
      </c>
      <c r="E315" s="19" t="s">
        <v>96</v>
      </c>
      <c r="F315" s="19" t="s">
        <v>2473</v>
      </c>
      <c r="G315" s="19" t="s">
        <v>2046</v>
      </c>
      <c r="H315" s="19" t="s">
        <v>3731</v>
      </c>
      <c r="I315" s="19" t="s">
        <v>3732</v>
      </c>
      <c r="J315" s="19"/>
      <c r="K315" s="19"/>
      <c r="L315" s="19"/>
      <c r="M315" s="19" t="s">
        <v>59</v>
      </c>
      <c r="N315" s="19" t="s">
        <v>2048</v>
      </c>
      <c r="O315" s="19" t="s">
        <v>2301</v>
      </c>
      <c r="P315" s="19" t="s">
        <v>3733</v>
      </c>
      <c r="Q315" s="19" t="s">
        <v>2051</v>
      </c>
      <c r="R315" s="2"/>
      <c r="S315" s="2"/>
      <c r="T315" s="2" t="s">
        <v>239</v>
      </c>
      <c r="U315" s="2"/>
      <c r="V315" s="2"/>
    </row>
    <row r="316" spans="1:22" ht="14.25" customHeight="1">
      <c r="A316" s="19" t="s">
        <v>3734</v>
      </c>
      <c r="B316" s="19" t="s">
        <v>3735</v>
      </c>
      <c r="C316" s="19" t="s">
        <v>3736</v>
      </c>
      <c r="D316" s="19" t="s">
        <v>270</v>
      </c>
      <c r="E316" s="19" t="s">
        <v>96</v>
      </c>
      <c r="F316" s="19" t="s">
        <v>2473</v>
      </c>
      <c r="G316" s="19" t="s">
        <v>2046</v>
      </c>
      <c r="H316" s="19" t="s">
        <v>3737</v>
      </c>
      <c r="I316" s="19"/>
      <c r="J316" s="19"/>
      <c r="K316" s="19"/>
      <c r="L316" s="19"/>
      <c r="M316" s="19" t="s">
        <v>59</v>
      </c>
      <c r="N316" s="19" t="s">
        <v>2048</v>
      </c>
      <c r="O316" s="19" t="s">
        <v>2301</v>
      </c>
      <c r="P316" s="19" t="s">
        <v>3359</v>
      </c>
      <c r="Q316" s="19" t="s">
        <v>2051</v>
      </c>
      <c r="R316" s="2"/>
      <c r="S316" s="2"/>
      <c r="T316" s="2" t="s">
        <v>269</v>
      </c>
      <c r="U316" s="2"/>
      <c r="V316" s="2"/>
    </row>
    <row r="317" spans="1:22" ht="14.25" customHeight="1">
      <c r="A317" s="19" t="s">
        <v>3738</v>
      </c>
      <c r="B317" s="19" t="s">
        <v>3735</v>
      </c>
      <c r="C317" s="19" t="s">
        <v>3739</v>
      </c>
      <c r="D317" s="19" t="s">
        <v>182</v>
      </c>
      <c r="E317" s="19" t="s">
        <v>96</v>
      </c>
      <c r="F317" s="19" t="s">
        <v>3740</v>
      </c>
      <c r="G317" s="19" t="s">
        <v>2046</v>
      </c>
      <c r="H317" s="19" t="s">
        <v>3741</v>
      </c>
      <c r="I317" s="19"/>
      <c r="J317" s="19" t="s">
        <v>3742</v>
      </c>
      <c r="K317" s="19"/>
      <c r="L317" s="19"/>
      <c r="M317" s="19" t="s">
        <v>1566</v>
      </c>
      <c r="N317" s="19" t="s">
        <v>2058</v>
      </c>
      <c r="O317" s="19" t="s">
        <v>2153</v>
      </c>
      <c r="P317" s="19" t="s">
        <v>3743</v>
      </c>
      <c r="Q317" s="19" t="s">
        <v>2051</v>
      </c>
      <c r="R317" s="2" t="s">
        <v>2052</v>
      </c>
      <c r="S317" s="2"/>
      <c r="T317" s="2" t="s">
        <v>181</v>
      </c>
      <c r="U317" s="2"/>
      <c r="V317" s="2"/>
    </row>
    <row r="318" spans="1:22" ht="14.25" customHeight="1">
      <c r="A318" s="19" t="s">
        <v>3744</v>
      </c>
      <c r="B318" s="19" t="s">
        <v>3735</v>
      </c>
      <c r="C318" s="19" t="s">
        <v>3745</v>
      </c>
      <c r="D318" s="19" t="s">
        <v>156</v>
      </c>
      <c r="E318" s="19" t="s">
        <v>96</v>
      </c>
      <c r="F318" s="19" t="s">
        <v>2090</v>
      </c>
      <c r="G318" s="19" t="s">
        <v>2046</v>
      </c>
      <c r="H318" s="19" t="s">
        <v>3746</v>
      </c>
      <c r="I318" s="19" t="s">
        <v>3747</v>
      </c>
      <c r="J318" s="19" t="s">
        <v>3747</v>
      </c>
      <c r="K318" s="19"/>
      <c r="L318" s="19"/>
      <c r="M318" s="19" t="s">
        <v>1566</v>
      </c>
      <c r="N318" s="19" t="s">
        <v>2058</v>
      </c>
      <c r="O318" s="19" t="s">
        <v>2093</v>
      </c>
      <c r="P318" s="19" t="s">
        <v>3748</v>
      </c>
      <c r="Q318" s="19" t="s">
        <v>2051</v>
      </c>
      <c r="R318" s="2" t="s">
        <v>2067</v>
      </c>
      <c r="S318" s="2"/>
      <c r="T318" s="2" t="s">
        <v>155</v>
      </c>
      <c r="U318" s="2"/>
      <c r="V318" s="2"/>
    </row>
    <row r="319" spans="1:22" ht="14.25" customHeight="1">
      <c r="A319" s="19" t="s">
        <v>3749</v>
      </c>
      <c r="B319" s="19" t="s">
        <v>3750</v>
      </c>
      <c r="C319" s="19" t="s">
        <v>3751</v>
      </c>
      <c r="D319" s="19" t="s">
        <v>1663</v>
      </c>
      <c r="E319" s="19" t="s">
        <v>96</v>
      </c>
      <c r="F319" s="19" t="s">
        <v>3441</v>
      </c>
      <c r="G319" s="19" t="s">
        <v>2091</v>
      </c>
      <c r="H319" s="19" t="s">
        <v>3752</v>
      </c>
      <c r="I319" s="19"/>
      <c r="J319" s="19"/>
      <c r="K319" s="19"/>
      <c r="L319" s="19"/>
      <c r="M319" s="19" t="s">
        <v>59</v>
      </c>
      <c r="N319" s="19" t="s">
        <v>2058</v>
      </c>
      <c r="O319" s="19" t="s">
        <v>2101</v>
      </c>
      <c r="P319" s="19" t="s">
        <v>3753</v>
      </c>
      <c r="Q319" s="19" t="s">
        <v>2051</v>
      </c>
      <c r="R319" s="2"/>
      <c r="S319" s="2"/>
      <c r="T319" s="2" t="s">
        <v>2095</v>
      </c>
      <c r="U319" s="2"/>
      <c r="V319" s="2"/>
    </row>
    <row r="320" spans="1:22" ht="14.25" customHeight="1">
      <c r="A320" s="19" t="s">
        <v>3754</v>
      </c>
      <c r="B320" s="19" t="s">
        <v>3755</v>
      </c>
      <c r="C320" s="19" t="s">
        <v>3756</v>
      </c>
      <c r="D320" s="19" t="s">
        <v>1663</v>
      </c>
      <c r="E320" s="19" t="s">
        <v>96</v>
      </c>
      <c r="F320" s="19" t="s">
        <v>3757</v>
      </c>
      <c r="G320" s="19" t="s">
        <v>2091</v>
      </c>
      <c r="H320" s="19" t="s">
        <v>3758</v>
      </c>
      <c r="I320" s="19"/>
      <c r="J320" s="19"/>
      <c r="K320" s="19"/>
      <c r="L320" s="19"/>
      <c r="M320" s="19" t="s">
        <v>59</v>
      </c>
      <c r="N320" s="19" t="s">
        <v>2058</v>
      </c>
      <c r="O320" s="19" t="s">
        <v>2322</v>
      </c>
      <c r="P320" s="19" t="s">
        <v>3753</v>
      </c>
      <c r="Q320" s="19" t="s">
        <v>2051</v>
      </c>
      <c r="R320" s="2"/>
      <c r="S320" s="2"/>
      <c r="T320" s="2" t="s">
        <v>2095</v>
      </c>
      <c r="U320" s="2"/>
      <c r="V320" s="2"/>
    </row>
    <row r="321" spans="1:22" ht="14.25" customHeight="1">
      <c r="A321" s="19" t="s">
        <v>3759</v>
      </c>
      <c r="B321" s="19" t="s">
        <v>3760</v>
      </c>
      <c r="C321" s="19" t="s">
        <v>3761</v>
      </c>
      <c r="D321" s="19" t="s">
        <v>226</v>
      </c>
      <c r="E321" s="19" t="s">
        <v>96</v>
      </c>
      <c r="F321" s="19" t="s">
        <v>3762</v>
      </c>
      <c r="G321" s="19" t="s">
        <v>2046</v>
      </c>
      <c r="H321" s="19" t="s">
        <v>3763</v>
      </c>
      <c r="I321" s="19"/>
      <c r="J321" s="19"/>
      <c r="K321" s="19"/>
      <c r="L321" s="19"/>
      <c r="M321" s="19" t="s">
        <v>1566</v>
      </c>
      <c r="N321" s="19" t="s">
        <v>2058</v>
      </c>
      <c r="O321" s="19" t="s">
        <v>2093</v>
      </c>
      <c r="P321" s="19" t="s">
        <v>2050</v>
      </c>
      <c r="Q321" s="19" t="s">
        <v>2051</v>
      </c>
      <c r="R321" s="2" t="s">
        <v>2067</v>
      </c>
      <c r="S321" s="2"/>
      <c r="T321" s="2" t="s">
        <v>225</v>
      </c>
      <c r="U321" s="2"/>
      <c r="V321" s="2"/>
    </row>
    <row r="322" spans="1:22" ht="14.25" customHeight="1">
      <c r="A322" s="19" t="s">
        <v>3764</v>
      </c>
      <c r="B322" s="19" t="s">
        <v>3760</v>
      </c>
      <c r="C322" s="19" t="s">
        <v>2564</v>
      </c>
      <c r="D322" s="19" t="s">
        <v>395</v>
      </c>
      <c r="E322" s="19" t="s">
        <v>96</v>
      </c>
      <c r="F322" s="19" t="s">
        <v>3765</v>
      </c>
      <c r="G322" s="19" t="s">
        <v>2046</v>
      </c>
      <c r="H322" s="19" t="s">
        <v>3766</v>
      </c>
      <c r="I322" s="19"/>
      <c r="J322" s="19"/>
      <c r="K322" s="19"/>
      <c r="L322" s="19"/>
      <c r="M322" s="19" t="s">
        <v>1566</v>
      </c>
      <c r="N322" s="19" t="s">
        <v>2058</v>
      </c>
      <c r="O322" s="19" t="s">
        <v>2145</v>
      </c>
      <c r="P322" s="19" t="s">
        <v>3767</v>
      </c>
      <c r="Q322" s="19" t="s">
        <v>2051</v>
      </c>
      <c r="R322" s="2" t="s">
        <v>2052</v>
      </c>
      <c r="S322" s="2"/>
      <c r="T322" s="2" t="s">
        <v>394</v>
      </c>
      <c r="U322" s="2"/>
      <c r="V322" s="2"/>
    </row>
    <row r="323" spans="1:22" ht="14.25" customHeight="1">
      <c r="A323" s="19" t="s">
        <v>3768</v>
      </c>
      <c r="B323" s="19" t="s">
        <v>3769</v>
      </c>
      <c r="C323" s="19" t="s">
        <v>3770</v>
      </c>
      <c r="D323" s="19" t="s">
        <v>1663</v>
      </c>
      <c r="E323" s="19" t="s">
        <v>96</v>
      </c>
      <c r="F323" s="19" t="s">
        <v>2210</v>
      </c>
      <c r="G323" s="19" t="s">
        <v>2091</v>
      </c>
      <c r="H323" s="19" t="s">
        <v>3771</v>
      </c>
      <c r="I323" s="19"/>
      <c r="J323" s="19"/>
      <c r="K323" s="19"/>
      <c r="L323" s="19"/>
      <c r="M323" s="19" t="s">
        <v>59</v>
      </c>
      <c r="N323" s="19" t="s">
        <v>2058</v>
      </c>
      <c r="O323" s="19" t="s">
        <v>2101</v>
      </c>
      <c r="P323" s="19" t="s">
        <v>3753</v>
      </c>
      <c r="Q323" s="19" t="s">
        <v>2051</v>
      </c>
      <c r="R323" s="2"/>
      <c r="S323" s="2"/>
      <c r="T323" s="2" t="s">
        <v>2095</v>
      </c>
      <c r="U323" s="2"/>
      <c r="V323" s="2"/>
    </row>
    <row r="324" spans="1:22" ht="14.25" customHeight="1">
      <c r="A324" s="19" t="s">
        <v>3772</v>
      </c>
      <c r="B324" s="19" t="s">
        <v>3773</v>
      </c>
      <c r="C324" s="19" t="s">
        <v>3774</v>
      </c>
      <c r="D324" s="19" t="s">
        <v>1663</v>
      </c>
      <c r="E324" s="19" t="s">
        <v>96</v>
      </c>
      <c r="F324" s="19" t="s">
        <v>3775</v>
      </c>
      <c r="G324" s="19" t="s">
        <v>2091</v>
      </c>
      <c r="H324" s="19" t="s">
        <v>3776</v>
      </c>
      <c r="I324" s="19"/>
      <c r="J324" s="19"/>
      <c r="K324" s="19"/>
      <c r="L324" s="19"/>
      <c r="M324" s="19" t="s">
        <v>1566</v>
      </c>
      <c r="N324" s="19" t="s">
        <v>2058</v>
      </c>
      <c r="O324" s="19" t="s">
        <v>2132</v>
      </c>
      <c r="P324" s="19" t="s">
        <v>3753</v>
      </c>
      <c r="Q324" s="19" t="s">
        <v>2051</v>
      </c>
      <c r="R324" s="2" t="s">
        <v>2052</v>
      </c>
      <c r="S324" s="2"/>
      <c r="T324" s="2" t="s">
        <v>2095</v>
      </c>
      <c r="U324" s="2"/>
      <c r="V324" s="2"/>
    </row>
    <row r="325" spans="1:22" ht="14.25" customHeight="1">
      <c r="A325" s="19" t="s">
        <v>3777</v>
      </c>
      <c r="B325" s="19" t="s">
        <v>3778</v>
      </c>
      <c r="C325" s="19" t="s">
        <v>3779</v>
      </c>
      <c r="D325" s="19" t="s">
        <v>226</v>
      </c>
      <c r="E325" s="19" t="s">
        <v>96</v>
      </c>
      <c r="F325" s="19" t="s">
        <v>3780</v>
      </c>
      <c r="G325" s="19" t="s">
        <v>2046</v>
      </c>
      <c r="H325" s="19" t="s">
        <v>3781</v>
      </c>
      <c r="I325" s="19"/>
      <c r="J325" s="19"/>
      <c r="K325" s="19"/>
      <c r="L325" s="19"/>
      <c r="M325" s="19" t="s">
        <v>1566</v>
      </c>
      <c r="N325" s="19" t="s">
        <v>2058</v>
      </c>
      <c r="O325" s="19" t="s">
        <v>2145</v>
      </c>
      <c r="P325" s="19" t="s">
        <v>3782</v>
      </c>
      <c r="Q325" s="19" t="s">
        <v>2051</v>
      </c>
      <c r="R325" s="2" t="s">
        <v>2067</v>
      </c>
      <c r="S325" s="2"/>
      <c r="T325" s="2" t="s">
        <v>225</v>
      </c>
      <c r="U325" s="2"/>
      <c r="V325" s="2"/>
    </row>
    <row r="326" spans="1:22" ht="14.25" customHeight="1">
      <c r="A326" s="19" t="s">
        <v>3783</v>
      </c>
      <c r="B326" s="19" t="s">
        <v>3778</v>
      </c>
      <c r="C326" s="19" t="s">
        <v>3784</v>
      </c>
      <c r="D326" s="19" t="s">
        <v>200</v>
      </c>
      <c r="E326" s="19" t="s">
        <v>96</v>
      </c>
      <c r="F326" s="19" t="s">
        <v>3785</v>
      </c>
      <c r="G326" s="19" t="s">
        <v>2046</v>
      </c>
      <c r="H326" s="19" t="s">
        <v>3786</v>
      </c>
      <c r="I326" s="19"/>
      <c r="J326" s="19"/>
      <c r="K326" s="19"/>
      <c r="L326" s="19"/>
      <c r="M326" s="19" t="s">
        <v>59</v>
      </c>
      <c r="N326" s="19" t="s">
        <v>2058</v>
      </c>
      <c r="O326" s="19" t="s">
        <v>3260</v>
      </c>
      <c r="P326" s="19" t="s">
        <v>2050</v>
      </c>
      <c r="Q326" s="19" t="s">
        <v>2051</v>
      </c>
      <c r="R326" s="2"/>
      <c r="S326" s="2"/>
      <c r="T326" s="2" t="s">
        <v>199</v>
      </c>
      <c r="U326" s="2"/>
      <c r="V326" s="2"/>
    </row>
    <row r="327" spans="1:22" ht="14.25" customHeight="1">
      <c r="A327" s="19" t="s">
        <v>3787</v>
      </c>
      <c r="B327" s="19" t="s">
        <v>3194</v>
      </c>
      <c r="C327" s="19" t="s">
        <v>3788</v>
      </c>
      <c r="D327" s="19" t="s">
        <v>482</v>
      </c>
      <c r="E327" s="19" t="s">
        <v>96</v>
      </c>
      <c r="F327" s="19" t="s">
        <v>3789</v>
      </c>
      <c r="G327" s="19" t="s">
        <v>2046</v>
      </c>
      <c r="H327" s="19" t="s">
        <v>3790</v>
      </c>
      <c r="I327" s="19"/>
      <c r="J327" s="19"/>
      <c r="K327" s="19"/>
      <c r="L327" s="19"/>
      <c r="M327" s="19" t="s">
        <v>59</v>
      </c>
      <c r="N327" s="19" t="s">
        <v>2058</v>
      </c>
      <c r="O327" s="19" t="s">
        <v>2172</v>
      </c>
      <c r="P327" s="19" t="s">
        <v>3791</v>
      </c>
      <c r="Q327" s="19" t="s">
        <v>2051</v>
      </c>
      <c r="R327" s="2"/>
      <c r="S327" s="2"/>
      <c r="T327" s="2" t="s">
        <v>481</v>
      </c>
      <c r="U327" s="2"/>
      <c r="V327" s="2"/>
    </row>
    <row r="328" spans="1:22" ht="14.25" customHeight="1">
      <c r="A328" s="19" t="s">
        <v>3792</v>
      </c>
      <c r="B328" s="19" t="s">
        <v>3793</v>
      </c>
      <c r="C328" s="19" t="s">
        <v>3794</v>
      </c>
      <c r="D328" s="19" t="s">
        <v>200</v>
      </c>
      <c r="E328" s="19" t="s">
        <v>96</v>
      </c>
      <c r="F328" s="19" t="s">
        <v>3795</v>
      </c>
      <c r="G328" s="19" t="s">
        <v>2046</v>
      </c>
      <c r="H328" s="19" t="s">
        <v>3796</v>
      </c>
      <c r="I328" s="19"/>
      <c r="J328" s="19"/>
      <c r="K328" s="19"/>
      <c r="L328" s="19"/>
      <c r="M328" s="19" t="s">
        <v>1566</v>
      </c>
      <c r="N328" s="19" t="s">
        <v>2048</v>
      </c>
      <c r="O328" s="19" t="s">
        <v>2179</v>
      </c>
      <c r="P328" s="19" t="s">
        <v>3797</v>
      </c>
      <c r="Q328" s="19" t="s">
        <v>2051</v>
      </c>
      <c r="R328" s="2" t="s">
        <v>2067</v>
      </c>
      <c r="S328" s="2"/>
      <c r="T328" s="2" t="s">
        <v>199</v>
      </c>
      <c r="U328" s="2"/>
      <c r="V328" s="2"/>
    </row>
    <row r="329" spans="1:22" ht="14.25" customHeight="1">
      <c r="A329" s="19" t="s">
        <v>3798</v>
      </c>
      <c r="B329" s="19" t="s">
        <v>3799</v>
      </c>
      <c r="C329" s="19" t="s">
        <v>3800</v>
      </c>
      <c r="D329" s="19" t="s">
        <v>328</v>
      </c>
      <c r="E329" s="19" t="s">
        <v>96</v>
      </c>
      <c r="F329" s="19" t="s">
        <v>3801</v>
      </c>
      <c r="G329" s="19" t="s">
        <v>2046</v>
      </c>
      <c r="H329" s="19" t="s">
        <v>3802</v>
      </c>
      <c r="I329" s="19"/>
      <c r="J329" s="19"/>
      <c r="K329" s="19"/>
      <c r="L329" s="19"/>
      <c r="M329" s="19" t="s">
        <v>1566</v>
      </c>
      <c r="N329" s="19" t="s">
        <v>2058</v>
      </c>
      <c r="O329" s="19" t="s">
        <v>2093</v>
      </c>
      <c r="P329" s="19" t="s">
        <v>2050</v>
      </c>
      <c r="Q329" s="19" t="s">
        <v>2051</v>
      </c>
      <c r="R329" s="2" t="s">
        <v>2067</v>
      </c>
      <c r="S329" s="2"/>
      <c r="T329" s="2" t="s">
        <v>327</v>
      </c>
      <c r="U329" s="2"/>
      <c r="V329" s="2"/>
    </row>
    <row r="330" spans="1:22" ht="14.25" customHeight="1">
      <c r="A330" s="19" t="s">
        <v>3803</v>
      </c>
      <c r="B330" s="19" t="s">
        <v>3804</v>
      </c>
      <c r="C330" s="19" t="s">
        <v>3805</v>
      </c>
      <c r="D330" s="19" t="s">
        <v>240</v>
      </c>
      <c r="E330" s="19" t="s">
        <v>96</v>
      </c>
      <c r="F330" s="19" t="s">
        <v>1655</v>
      </c>
      <c r="G330" s="19" t="s">
        <v>2046</v>
      </c>
      <c r="H330" s="19" t="s">
        <v>3806</v>
      </c>
      <c r="I330" s="19"/>
      <c r="J330" s="19"/>
      <c r="K330" s="19"/>
      <c r="L330" s="19"/>
      <c r="M330" s="19" t="s">
        <v>59</v>
      </c>
      <c r="N330" s="19" t="s">
        <v>2058</v>
      </c>
      <c r="O330" s="19" t="s">
        <v>2583</v>
      </c>
      <c r="P330" s="19" t="s">
        <v>2213</v>
      </c>
      <c r="Q330" s="19" t="s">
        <v>2051</v>
      </c>
      <c r="R330" s="2"/>
      <c r="S330" s="2"/>
      <c r="T330" s="2" t="s">
        <v>239</v>
      </c>
      <c r="U330" s="2"/>
      <c r="V330" s="2"/>
    </row>
    <row r="331" spans="1:22" ht="14.25" customHeight="1">
      <c r="A331" s="19" t="s">
        <v>3807</v>
      </c>
      <c r="B331" s="19" t="s">
        <v>3804</v>
      </c>
      <c r="C331" s="19" t="s">
        <v>3808</v>
      </c>
      <c r="D331" s="19" t="s">
        <v>134</v>
      </c>
      <c r="E331" s="19" t="s">
        <v>96</v>
      </c>
      <c r="F331" s="19" t="s">
        <v>2193</v>
      </c>
      <c r="G331" s="19" t="s">
        <v>2046</v>
      </c>
      <c r="H331" s="19" t="s">
        <v>3809</v>
      </c>
      <c r="I331" s="19" t="s">
        <v>3810</v>
      </c>
      <c r="J331" s="19"/>
      <c r="K331" s="19"/>
      <c r="L331" s="19"/>
      <c r="M331" s="19" t="s">
        <v>1566</v>
      </c>
      <c r="N331" s="19" t="s">
        <v>2058</v>
      </c>
      <c r="O331" s="19" t="s">
        <v>2193</v>
      </c>
      <c r="P331" s="19" t="s">
        <v>2050</v>
      </c>
      <c r="Q331" s="19" t="s">
        <v>2051</v>
      </c>
      <c r="R331" s="2" t="s">
        <v>2067</v>
      </c>
      <c r="S331" s="2"/>
      <c r="T331" s="2" t="s">
        <v>133</v>
      </c>
      <c r="U331" s="2"/>
      <c r="V331" s="2"/>
    </row>
    <row r="332" spans="1:22" ht="14.25" customHeight="1">
      <c r="A332" s="19" t="s">
        <v>3811</v>
      </c>
      <c r="B332" s="19" t="s">
        <v>3804</v>
      </c>
      <c r="C332" s="19" t="s">
        <v>3812</v>
      </c>
      <c r="D332" s="19" t="s">
        <v>234</v>
      </c>
      <c r="E332" s="19" t="s">
        <v>96</v>
      </c>
      <c r="F332" s="19" t="s">
        <v>2440</v>
      </c>
      <c r="G332" s="19" t="s">
        <v>2046</v>
      </c>
      <c r="H332" s="19" t="s">
        <v>3813</v>
      </c>
      <c r="I332" s="19"/>
      <c r="J332" s="19"/>
      <c r="K332" s="19"/>
      <c r="L332" s="19"/>
      <c r="M332" s="19" t="s">
        <v>59</v>
      </c>
      <c r="N332" s="19" t="s">
        <v>2058</v>
      </c>
      <c r="O332" s="19" t="s">
        <v>2101</v>
      </c>
      <c r="P332" s="19" t="s">
        <v>3246</v>
      </c>
      <c r="Q332" s="19" t="s">
        <v>2051</v>
      </c>
      <c r="R332" s="2"/>
      <c r="S332" s="2"/>
      <c r="T332" s="2" t="s">
        <v>233</v>
      </c>
      <c r="U332" s="2"/>
      <c r="V332" s="2"/>
    </row>
    <row r="333" spans="1:22" ht="14.25" customHeight="1">
      <c r="A333" s="19" t="s">
        <v>3814</v>
      </c>
      <c r="B333" s="19" t="s">
        <v>3804</v>
      </c>
      <c r="C333" s="19" t="s">
        <v>3815</v>
      </c>
      <c r="D333" s="19" t="s">
        <v>138</v>
      </c>
      <c r="E333" s="19" t="s">
        <v>96</v>
      </c>
      <c r="F333" s="19" t="s">
        <v>2320</v>
      </c>
      <c r="G333" s="19" t="s">
        <v>2046</v>
      </c>
      <c r="H333" s="19" t="s">
        <v>3816</v>
      </c>
      <c r="I333" s="19" t="s">
        <v>3817</v>
      </c>
      <c r="J333" s="19"/>
      <c r="K333" s="19"/>
      <c r="L333" s="19"/>
      <c r="M333" s="19" t="s">
        <v>59</v>
      </c>
      <c r="N333" s="19" t="s">
        <v>2058</v>
      </c>
      <c r="O333" s="19" t="s">
        <v>2322</v>
      </c>
      <c r="P333" s="19" t="s">
        <v>2498</v>
      </c>
      <c r="Q333" s="19" t="s">
        <v>2051</v>
      </c>
      <c r="R333" s="2"/>
      <c r="S333" s="2"/>
      <c r="T333" s="2" t="s">
        <v>137</v>
      </c>
      <c r="U333" s="2"/>
      <c r="V333" s="2"/>
    </row>
    <row r="334" spans="1:22" ht="14.25" customHeight="1">
      <c r="A334" s="19" t="s">
        <v>3818</v>
      </c>
      <c r="B334" s="19" t="s">
        <v>3819</v>
      </c>
      <c r="C334" s="19" t="s">
        <v>3820</v>
      </c>
      <c r="D334" s="19" t="s">
        <v>114</v>
      </c>
      <c r="E334" s="19" t="s">
        <v>96</v>
      </c>
      <c r="F334" s="19" t="s">
        <v>3821</v>
      </c>
      <c r="G334" s="19" t="s">
        <v>2046</v>
      </c>
      <c r="H334" s="19" t="s">
        <v>3822</v>
      </c>
      <c r="I334" s="19"/>
      <c r="J334" s="19"/>
      <c r="K334" s="19"/>
      <c r="L334" s="19"/>
      <c r="M334" s="19" t="s">
        <v>1566</v>
      </c>
      <c r="N334" s="19" t="s">
        <v>2058</v>
      </c>
      <c r="O334" s="19" t="s">
        <v>3823</v>
      </c>
      <c r="P334" s="19" t="s">
        <v>3824</v>
      </c>
      <c r="Q334" s="19" t="s">
        <v>2051</v>
      </c>
      <c r="R334" s="2" t="s">
        <v>2067</v>
      </c>
      <c r="S334" s="2"/>
      <c r="T334" s="2" t="s">
        <v>113</v>
      </c>
      <c r="U334" s="2"/>
      <c r="V334" s="2"/>
    </row>
    <row r="335" spans="1:22" ht="14.25" customHeight="1">
      <c r="A335" s="19" t="s">
        <v>3825</v>
      </c>
      <c r="B335" s="19" t="s">
        <v>3819</v>
      </c>
      <c r="C335" s="19" t="s">
        <v>3826</v>
      </c>
      <c r="D335" s="19" t="s">
        <v>112</v>
      </c>
      <c r="E335" s="19" t="s">
        <v>96</v>
      </c>
      <c r="F335" s="19" t="s">
        <v>3827</v>
      </c>
      <c r="G335" s="19" t="s">
        <v>2046</v>
      </c>
      <c r="H335" s="19" t="s">
        <v>3828</v>
      </c>
      <c r="I335" s="19"/>
      <c r="J335" s="19"/>
      <c r="K335" s="19"/>
      <c r="L335" s="19" t="s">
        <v>2126</v>
      </c>
      <c r="M335" s="19" t="s">
        <v>1566</v>
      </c>
      <c r="N335" s="19" t="s">
        <v>2058</v>
      </c>
      <c r="O335" s="19" t="s">
        <v>2093</v>
      </c>
      <c r="P335" s="19" t="s">
        <v>3829</v>
      </c>
      <c r="Q335" s="19" t="s">
        <v>2051</v>
      </c>
      <c r="R335" s="2" t="s">
        <v>2067</v>
      </c>
      <c r="S335" s="2"/>
      <c r="T335" s="2" t="s">
        <v>111</v>
      </c>
      <c r="U335" s="2"/>
      <c r="V335" s="2"/>
    </row>
    <row r="336" spans="1:22" ht="14.25" customHeight="1">
      <c r="A336" s="19" t="s">
        <v>3830</v>
      </c>
      <c r="B336" s="19" t="s">
        <v>3831</v>
      </c>
      <c r="C336" s="19" t="s">
        <v>3832</v>
      </c>
      <c r="D336" s="19" t="s">
        <v>106</v>
      </c>
      <c r="E336" s="19" t="s">
        <v>96</v>
      </c>
      <c r="F336" s="19" t="s">
        <v>3833</v>
      </c>
      <c r="G336" s="19" t="s">
        <v>2046</v>
      </c>
      <c r="H336" s="19" t="s">
        <v>3834</v>
      </c>
      <c r="I336" s="19" t="s">
        <v>3835</v>
      </c>
      <c r="J336" s="19"/>
      <c r="K336" s="19"/>
      <c r="L336" s="19"/>
      <c r="M336" s="19" t="s">
        <v>59</v>
      </c>
      <c r="N336" s="19" t="s">
        <v>2058</v>
      </c>
      <c r="O336" s="19" t="s">
        <v>2583</v>
      </c>
      <c r="P336" s="19" t="s">
        <v>2384</v>
      </c>
      <c r="Q336" s="19" t="s">
        <v>2051</v>
      </c>
      <c r="R336" s="2"/>
      <c r="S336" s="2"/>
      <c r="T336" s="2" t="s">
        <v>105</v>
      </c>
      <c r="U336" s="2"/>
      <c r="V336" s="2"/>
    </row>
    <row r="337" spans="1:22" ht="14.25" customHeight="1">
      <c r="A337" s="19" t="s">
        <v>3836</v>
      </c>
      <c r="B337" s="19" t="s">
        <v>3831</v>
      </c>
      <c r="C337" s="19" t="s">
        <v>3837</v>
      </c>
      <c r="D337" s="19" t="s">
        <v>122</v>
      </c>
      <c r="E337" s="19" t="s">
        <v>96</v>
      </c>
      <c r="F337" s="19" t="s">
        <v>3838</v>
      </c>
      <c r="G337" s="19" t="s">
        <v>2046</v>
      </c>
      <c r="H337" s="19" t="s">
        <v>3839</v>
      </c>
      <c r="I337" s="19" t="s">
        <v>3840</v>
      </c>
      <c r="J337" s="19"/>
      <c r="K337" s="19"/>
      <c r="L337" s="19"/>
      <c r="M337" s="19" t="s">
        <v>59</v>
      </c>
      <c r="N337" s="19" t="s">
        <v>2058</v>
      </c>
      <c r="O337" s="19" t="s">
        <v>2172</v>
      </c>
      <c r="P337" s="19" t="s">
        <v>3841</v>
      </c>
      <c r="Q337" s="19" t="s">
        <v>2051</v>
      </c>
      <c r="R337" s="2"/>
      <c r="S337" s="2"/>
      <c r="T337" s="2" t="s">
        <v>121</v>
      </c>
      <c r="U337" s="2"/>
      <c r="V337" s="2"/>
    </row>
    <row r="338" spans="1:22" ht="14.25" customHeight="1">
      <c r="A338" s="19" t="s">
        <v>3842</v>
      </c>
      <c r="B338" s="19" t="s">
        <v>3843</v>
      </c>
      <c r="C338" s="19" t="s">
        <v>3844</v>
      </c>
      <c r="D338" s="19" t="s">
        <v>130</v>
      </c>
      <c r="E338" s="19" t="s">
        <v>96</v>
      </c>
      <c r="F338" s="19" t="s">
        <v>3845</v>
      </c>
      <c r="G338" s="19" t="s">
        <v>2046</v>
      </c>
      <c r="H338" s="19" t="s">
        <v>3846</v>
      </c>
      <c r="I338" s="19"/>
      <c r="J338" s="19"/>
      <c r="K338" s="19"/>
      <c r="L338" s="19"/>
      <c r="M338" s="19" t="s">
        <v>1566</v>
      </c>
      <c r="N338" s="19" t="s">
        <v>2058</v>
      </c>
      <c r="O338" s="19" t="s">
        <v>2132</v>
      </c>
      <c r="P338" s="19" t="s">
        <v>3847</v>
      </c>
      <c r="Q338" s="19" t="s">
        <v>2051</v>
      </c>
      <c r="R338" s="2" t="s">
        <v>2067</v>
      </c>
      <c r="S338" s="2"/>
      <c r="T338" s="2" t="s">
        <v>129</v>
      </c>
      <c r="U338" s="2"/>
      <c r="V338" s="2"/>
    </row>
    <row r="339" spans="1:22" ht="14.25" customHeight="1">
      <c r="A339" s="19" t="s">
        <v>3848</v>
      </c>
      <c r="B339" s="19" t="s">
        <v>3831</v>
      </c>
      <c r="C339" s="19" t="s">
        <v>3849</v>
      </c>
      <c r="D339" s="19" t="s">
        <v>144</v>
      </c>
      <c r="E339" s="19" t="s">
        <v>96</v>
      </c>
      <c r="F339" s="19" t="s">
        <v>3850</v>
      </c>
      <c r="G339" s="19" t="s">
        <v>2046</v>
      </c>
      <c r="H339" s="19" t="s">
        <v>3851</v>
      </c>
      <c r="I339" s="19"/>
      <c r="J339" s="19"/>
      <c r="K339" s="19"/>
      <c r="L339" s="19"/>
      <c r="M339" s="19" t="s">
        <v>59</v>
      </c>
      <c r="N339" s="19" t="s">
        <v>2058</v>
      </c>
      <c r="O339" s="19" t="s">
        <v>2101</v>
      </c>
      <c r="P339" s="19" t="s">
        <v>2050</v>
      </c>
      <c r="Q339" s="19" t="s">
        <v>2051</v>
      </c>
      <c r="R339" s="2"/>
      <c r="S339" s="2"/>
      <c r="T339" s="2" t="s">
        <v>143</v>
      </c>
      <c r="U339" s="2"/>
      <c r="V339" s="2"/>
    </row>
    <row r="340" spans="1:22" ht="14.25" customHeight="1">
      <c r="A340" s="19" t="s">
        <v>3852</v>
      </c>
      <c r="B340" s="19" t="s">
        <v>3853</v>
      </c>
      <c r="C340" s="19" t="s">
        <v>3854</v>
      </c>
      <c r="D340" s="19" t="s">
        <v>150</v>
      </c>
      <c r="E340" s="19" t="s">
        <v>96</v>
      </c>
      <c r="F340" s="19" t="s">
        <v>3855</v>
      </c>
      <c r="G340" s="19" t="s">
        <v>2046</v>
      </c>
      <c r="H340" s="19" t="s">
        <v>3856</v>
      </c>
      <c r="I340" s="19" t="s">
        <v>3857</v>
      </c>
      <c r="J340" s="19"/>
      <c r="K340" s="19"/>
      <c r="L340" s="19"/>
      <c r="M340" s="19" t="s">
        <v>1566</v>
      </c>
      <c r="N340" s="19" t="s">
        <v>2058</v>
      </c>
      <c r="O340" s="19" t="s">
        <v>2093</v>
      </c>
      <c r="P340" s="19" t="s">
        <v>3824</v>
      </c>
      <c r="Q340" s="19" t="s">
        <v>2051</v>
      </c>
      <c r="R340" s="2" t="s">
        <v>2067</v>
      </c>
      <c r="S340" s="2"/>
      <c r="T340" s="2" t="s">
        <v>149</v>
      </c>
      <c r="U340" s="2"/>
      <c r="V340" s="2"/>
    </row>
    <row r="341" spans="1:22" ht="14.25" customHeight="1">
      <c r="A341" s="19" t="s">
        <v>3858</v>
      </c>
      <c r="B341" s="19" t="s">
        <v>3859</v>
      </c>
      <c r="C341" s="19" t="s">
        <v>3860</v>
      </c>
      <c r="D341" s="19" t="s">
        <v>200</v>
      </c>
      <c r="E341" s="19" t="s">
        <v>96</v>
      </c>
      <c r="F341" s="19" t="s">
        <v>3861</v>
      </c>
      <c r="G341" s="19" t="s">
        <v>2046</v>
      </c>
      <c r="H341" s="19" t="s">
        <v>3862</v>
      </c>
      <c r="I341" s="19"/>
      <c r="J341" s="19"/>
      <c r="K341" s="19"/>
      <c r="L341" s="19"/>
      <c r="M341" s="19" t="s">
        <v>1566</v>
      </c>
      <c r="N341" s="19" t="s">
        <v>2058</v>
      </c>
      <c r="O341" s="19" t="s">
        <v>2145</v>
      </c>
      <c r="P341" s="19" t="s">
        <v>2050</v>
      </c>
      <c r="Q341" s="19" t="s">
        <v>2051</v>
      </c>
      <c r="R341" s="2" t="s">
        <v>2067</v>
      </c>
      <c r="S341" s="2"/>
      <c r="T341" s="2" t="s">
        <v>199</v>
      </c>
      <c r="U341" s="2"/>
      <c r="V341" s="2"/>
    </row>
    <row r="342" spans="1:22" ht="14.25" customHeight="1">
      <c r="A342" s="19" t="s">
        <v>3863</v>
      </c>
      <c r="B342" s="19" t="s">
        <v>3864</v>
      </c>
      <c r="C342" s="19" t="s">
        <v>3865</v>
      </c>
      <c r="D342" s="19" t="s">
        <v>246</v>
      </c>
      <c r="E342" s="19" t="s">
        <v>96</v>
      </c>
      <c r="F342" s="19" t="s">
        <v>2320</v>
      </c>
      <c r="G342" s="19" t="s">
        <v>2046</v>
      </c>
      <c r="H342" s="19" t="s">
        <v>3866</v>
      </c>
      <c r="I342" s="19"/>
      <c r="J342" s="19"/>
      <c r="K342" s="19"/>
      <c r="L342" s="19"/>
      <c r="M342" s="19" t="s">
        <v>59</v>
      </c>
      <c r="N342" s="19" t="s">
        <v>2058</v>
      </c>
      <c r="O342" s="19" t="s">
        <v>2322</v>
      </c>
      <c r="P342" s="19" t="s">
        <v>3867</v>
      </c>
      <c r="Q342" s="19" t="s">
        <v>2051</v>
      </c>
      <c r="R342" s="2"/>
      <c r="S342" s="2"/>
      <c r="T342" s="2" t="s">
        <v>245</v>
      </c>
      <c r="U342" s="2"/>
      <c r="V342" s="2"/>
    </row>
    <row r="343" spans="1:22" ht="14.25" customHeight="1">
      <c r="A343" s="19" t="s">
        <v>3868</v>
      </c>
      <c r="B343" s="19" t="s">
        <v>3869</v>
      </c>
      <c r="C343" s="19" t="s">
        <v>2935</v>
      </c>
      <c r="D343" s="19" t="s">
        <v>168</v>
      </c>
      <c r="E343" s="19" t="s">
        <v>96</v>
      </c>
      <c r="F343" s="19" t="s">
        <v>3870</v>
      </c>
      <c r="G343" s="19" t="s">
        <v>2046</v>
      </c>
      <c r="H343" s="19" t="s">
        <v>3871</v>
      </c>
      <c r="I343" s="19" t="s">
        <v>3872</v>
      </c>
      <c r="J343" s="19"/>
      <c r="K343" s="19"/>
      <c r="L343" s="19"/>
      <c r="M343" s="19" t="s">
        <v>1566</v>
      </c>
      <c r="N343" s="19" t="s">
        <v>2048</v>
      </c>
      <c r="O343" s="19" t="s">
        <v>2179</v>
      </c>
      <c r="P343" s="19" t="s">
        <v>3873</v>
      </c>
      <c r="Q343" s="19" t="s">
        <v>2051</v>
      </c>
      <c r="R343" s="2" t="s">
        <v>2052</v>
      </c>
      <c r="S343" s="2"/>
      <c r="T343" s="2" t="s">
        <v>167</v>
      </c>
      <c r="U343" s="2"/>
      <c r="V343" s="2"/>
    </row>
    <row r="344" spans="1:22" ht="14.25" customHeight="1">
      <c r="A344" s="19" t="s">
        <v>3874</v>
      </c>
      <c r="B344" s="19" t="s">
        <v>3875</v>
      </c>
      <c r="C344" s="19" t="s">
        <v>3876</v>
      </c>
      <c r="D344" s="19" t="s">
        <v>126</v>
      </c>
      <c r="E344" s="19" t="s">
        <v>96</v>
      </c>
      <c r="F344" s="19" t="s">
        <v>3877</v>
      </c>
      <c r="G344" s="19" t="s">
        <v>2046</v>
      </c>
      <c r="H344" s="19" t="s">
        <v>3878</v>
      </c>
      <c r="I344" s="19"/>
      <c r="J344" s="19"/>
      <c r="K344" s="19"/>
      <c r="L344" s="19"/>
      <c r="M344" s="19" t="s">
        <v>1566</v>
      </c>
      <c r="N344" s="19" t="s">
        <v>2058</v>
      </c>
      <c r="O344" s="19" t="s">
        <v>2858</v>
      </c>
      <c r="P344" s="19" t="s">
        <v>3465</v>
      </c>
      <c r="Q344" s="19" t="s">
        <v>2051</v>
      </c>
      <c r="R344" s="2" t="s">
        <v>2067</v>
      </c>
      <c r="S344" s="2"/>
      <c r="T344" s="2" t="s">
        <v>125</v>
      </c>
      <c r="U344" s="2"/>
      <c r="V344" s="2"/>
    </row>
    <row r="345" spans="1:22" ht="14.25" customHeight="1">
      <c r="A345" s="19" t="s">
        <v>3879</v>
      </c>
      <c r="B345" s="19" t="s">
        <v>3864</v>
      </c>
      <c r="C345" s="19" t="s">
        <v>3880</v>
      </c>
      <c r="D345" s="19" t="s">
        <v>254</v>
      </c>
      <c r="E345" s="19" t="s">
        <v>96</v>
      </c>
      <c r="F345" s="19" t="s">
        <v>3881</v>
      </c>
      <c r="G345" s="19" t="s">
        <v>2046</v>
      </c>
      <c r="H345" s="19" t="s">
        <v>3882</v>
      </c>
      <c r="I345" s="19"/>
      <c r="J345" s="19"/>
      <c r="K345" s="19"/>
      <c r="L345" s="19"/>
      <c r="M345" s="19" t="s">
        <v>60</v>
      </c>
      <c r="N345" s="19" t="s">
        <v>2058</v>
      </c>
      <c r="O345" s="19" t="s">
        <v>3883</v>
      </c>
      <c r="P345" s="19" t="s">
        <v>3192</v>
      </c>
      <c r="Q345" s="19" t="s">
        <v>2051</v>
      </c>
      <c r="R345" s="2"/>
      <c r="S345" s="2"/>
      <c r="T345" s="2" t="s">
        <v>253</v>
      </c>
      <c r="U345" s="2"/>
      <c r="V345" s="2"/>
    </row>
    <row r="346" spans="1:22" ht="14.25" customHeight="1">
      <c r="A346" s="19" t="s">
        <v>3884</v>
      </c>
      <c r="B346" s="19" t="s">
        <v>3885</v>
      </c>
      <c r="C346" s="19" t="s">
        <v>3886</v>
      </c>
      <c r="D346" s="19" t="s">
        <v>334</v>
      </c>
      <c r="E346" s="19" t="s">
        <v>96</v>
      </c>
      <c r="F346" s="19" t="s">
        <v>2210</v>
      </c>
      <c r="G346" s="19" t="s">
        <v>2046</v>
      </c>
      <c r="H346" s="19" t="s">
        <v>3887</v>
      </c>
      <c r="I346" s="19"/>
      <c r="J346" s="19" t="s">
        <v>3888</v>
      </c>
      <c r="K346" s="19"/>
      <c r="L346" s="19"/>
      <c r="M346" s="19" t="s">
        <v>59</v>
      </c>
      <c r="N346" s="19" t="s">
        <v>2058</v>
      </c>
      <c r="O346" s="19" t="s">
        <v>2101</v>
      </c>
      <c r="P346" s="19" t="s">
        <v>3889</v>
      </c>
      <c r="Q346" s="19" t="s">
        <v>2051</v>
      </c>
      <c r="R346" s="2"/>
      <c r="S346" s="2"/>
      <c r="T346" s="2" t="s">
        <v>333</v>
      </c>
      <c r="U346" s="2"/>
      <c r="V346" s="2"/>
    </row>
    <row r="347" spans="1:22" ht="14.25" customHeight="1">
      <c r="A347" s="19" t="s">
        <v>3890</v>
      </c>
      <c r="B347" s="19" t="s">
        <v>3891</v>
      </c>
      <c r="C347" s="19" t="s">
        <v>3892</v>
      </c>
      <c r="D347" s="19" t="s">
        <v>286</v>
      </c>
      <c r="E347" s="19" t="s">
        <v>96</v>
      </c>
      <c r="F347" s="19" t="s">
        <v>2093</v>
      </c>
      <c r="G347" s="19" t="s">
        <v>2046</v>
      </c>
      <c r="H347" s="19" t="s">
        <v>3893</v>
      </c>
      <c r="I347" s="19"/>
      <c r="J347" s="19"/>
      <c r="K347" s="19"/>
      <c r="L347" s="19"/>
      <c r="M347" s="19" t="s">
        <v>1566</v>
      </c>
      <c r="N347" s="19" t="s">
        <v>2058</v>
      </c>
      <c r="O347" s="19" t="s">
        <v>2093</v>
      </c>
      <c r="P347" s="19" t="s">
        <v>3894</v>
      </c>
      <c r="Q347" s="19" t="s">
        <v>2051</v>
      </c>
      <c r="R347" s="2" t="s">
        <v>2067</v>
      </c>
      <c r="S347" s="2"/>
      <c r="T347" s="2" t="s">
        <v>285</v>
      </c>
      <c r="U347" s="2"/>
      <c r="V347" s="2"/>
    </row>
    <row r="348" spans="1:22" ht="14.25" customHeight="1">
      <c r="A348" s="19" t="s">
        <v>3895</v>
      </c>
      <c r="B348" s="19" t="s">
        <v>3896</v>
      </c>
      <c r="C348" s="19" t="s">
        <v>3897</v>
      </c>
      <c r="D348" s="19" t="s">
        <v>240</v>
      </c>
      <c r="E348" s="19" t="s">
        <v>96</v>
      </c>
      <c r="F348" s="19" t="s">
        <v>3898</v>
      </c>
      <c r="G348" s="19" t="s">
        <v>2046</v>
      </c>
      <c r="H348" s="19" t="s">
        <v>3899</v>
      </c>
      <c r="I348" s="19"/>
      <c r="J348" s="19"/>
      <c r="K348" s="19"/>
      <c r="L348" s="19"/>
      <c r="M348" s="19" t="s">
        <v>1566</v>
      </c>
      <c r="N348" s="19" t="s">
        <v>2058</v>
      </c>
      <c r="O348" s="19" t="s">
        <v>2153</v>
      </c>
      <c r="P348" s="19" t="s">
        <v>2050</v>
      </c>
      <c r="Q348" s="19" t="s">
        <v>2051</v>
      </c>
      <c r="R348" s="2" t="s">
        <v>2067</v>
      </c>
      <c r="S348" s="2"/>
      <c r="T348" s="2" t="s">
        <v>239</v>
      </c>
      <c r="U348" s="2"/>
      <c r="V348" s="2"/>
    </row>
    <row r="349" spans="1:22" ht="14.25" customHeight="1">
      <c r="A349" s="19" t="s">
        <v>3900</v>
      </c>
      <c r="B349" s="19" t="s">
        <v>3896</v>
      </c>
      <c r="C349" s="19" t="s">
        <v>3901</v>
      </c>
      <c r="D349" s="19" t="s">
        <v>124</v>
      </c>
      <c r="E349" s="19" t="s">
        <v>96</v>
      </c>
      <c r="F349" s="19" t="s">
        <v>3902</v>
      </c>
      <c r="G349" s="19" t="s">
        <v>2046</v>
      </c>
      <c r="H349" s="19" t="s">
        <v>3903</v>
      </c>
      <c r="I349" s="19"/>
      <c r="J349" s="19"/>
      <c r="K349" s="19"/>
      <c r="L349" s="19"/>
      <c r="M349" s="19" t="s">
        <v>1566</v>
      </c>
      <c r="N349" s="19" t="s">
        <v>2048</v>
      </c>
      <c r="O349" s="19" t="s">
        <v>2179</v>
      </c>
      <c r="P349" s="19" t="s">
        <v>3904</v>
      </c>
      <c r="Q349" s="19" t="s">
        <v>2051</v>
      </c>
      <c r="R349" s="2" t="s">
        <v>2052</v>
      </c>
      <c r="S349" s="2"/>
      <c r="T349" s="2" t="s">
        <v>123</v>
      </c>
      <c r="U349" s="2"/>
      <c r="V349" s="2"/>
    </row>
    <row r="350" spans="1:22" ht="14.25" customHeight="1">
      <c r="A350" s="19" t="s">
        <v>3905</v>
      </c>
      <c r="B350" s="19" t="s">
        <v>3906</v>
      </c>
      <c r="C350" s="19" t="s">
        <v>3907</v>
      </c>
      <c r="D350" s="19" t="s">
        <v>246</v>
      </c>
      <c r="E350" s="19" t="s">
        <v>96</v>
      </c>
      <c r="F350" s="19" t="s">
        <v>3908</v>
      </c>
      <c r="G350" s="19" t="s">
        <v>2046</v>
      </c>
      <c r="H350" s="19" t="s">
        <v>3909</v>
      </c>
      <c r="I350" s="19"/>
      <c r="J350" s="19"/>
      <c r="K350" s="19"/>
      <c r="L350" s="19"/>
      <c r="M350" s="19" t="s">
        <v>1566</v>
      </c>
      <c r="N350" s="19" t="s">
        <v>2058</v>
      </c>
      <c r="O350" s="19" t="s">
        <v>2218</v>
      </c>
      <c r="P350" s="19" t="s">
        <v>3910</v>
      </c>
      <c r="Q350" s="19" t="s">
        <v>2051</v>
      </c>
      <c r="R350" s="2" t="s">
        <v>2052</v>
      </c>
      <c r="S350" s="2"/>
      <c r="T350" s="2" t="s">
        <v>245</v>
      </c>
      <c r="U350" s="2"/>
      <c r="V350" s="2"/>
    </row>
    <row r="351" spans="1:22" ht="14.25" customHeight="1">
      <c r="A351" s="19" t="s">
        <v>3911</v>
      </c>
      <c r="B351" s="19" t="s">
        <v>3906</v>
      </c>
      <c r="C351" s="19" t="s">
        <v>3725</v>
      </c>
      <c r="D351" s="19" t="s">
        <v>286</v>
      </c>
      <c r="E351" s="19" t="s">
        <v>96</v>
      </c>
      <c r="F351" s="19" t="s">
        <v>3912</v>
      </c>
      <c r="G351" s="19" t="s">
        <v>2046</v>
      </c>
      <c r="H351" s="19" t="s">
        <v>3913</v>
      </c>
      <c r="I351" s="19"/>
      <c r="J351" s="19"/>
      <c r="K351" s="19"/>
      <c r="L351" s="19"/>
      <c r="M351" s="19" t="s">
        <v>59</v>
      </c>
      <c r="N351" s="19" t="s">
        <v>2058</v>
      </c>
      <c r="O351" s="19" t="s">
        <v>2172</v>
      </c>
      <c r="P351" s="19" t="s">
        <v>2359</v>
      </c>
      <c r="Q351" s="19" t="s">
        <v>2051</v>
      </c>
      <c r="R351" s="2"/>
      <c r="S351" s="2"/>
      <c r="T351" s="2" t="s">
        <v>285</v>
      </c>
      <c r="U351" s="2"/>
      <c r="V351" s="2"/>
    </row>
    <row r="352" spans="1:22" ht="14.25" customHeight="1">
      <c r="A352" s="19" t="s">
        <v>3914</v>
      </c>
      <c r="B352" s="19" t="s">
        <v>3915</v>
      </c>
      <c r="C352" s="19" t="s">
        <v>3916</v>
      </c>
      <c r="D352" s="19" t="s">
        <v>134</v>
      </c>
      <c r="E352" s="19" t="s">
        <v>96</v>
      </c>
      <c r="F352" s="19" t="s">
        <v>2815</v>
      </c>
      <c r="G352" s="19" t="s">
        <v>2046</v>
      </c>
      <c r="H352" s="19" t="s">
        <v>3917</v>
      </c>
      <c r="I352" s="19"/>
      <c r="J352" s="19"/>
      <c r="K352" s="19"/>
      <c r="L352" s="19"/>
      <c r="M352" s="19" t="s">
        <v>59</v>
      </c>
      <c r="N352" s="19" t="s">
        <v>2058</v>
      </c>
      <c r="O352" s="19" t="s">
        <v>2583</v>
      </c>
      <c r="P352" s="19" t="s">
        <v>2050</v>
      </c>
      <c r="Q352" s="19" t="s">
        <v>2051</v>
      </c>
      <c r="R352" s="2"/>
      <c r="S352" s="2"/>
      <c r="T352" s="2" t="s">
        <v>133</v>
      </c>
      <c r="U352" s="2"/>
      <c r="V352" s="2"/>
    </row>
    <row r="353" spans="1:22" ht="14.25" customHeight="1">
      <c r="A353" s="19" t="s">
        <v>3918</v>
      </c>
      <c r="B353" s="19" t="s">
        <v>2848</v>
      </c>
      <c r="C353" s="19" t="s">
        <v>3919</v>
      </c>
      <c r="D353" s="19" t="s">
        <v>134</v>
      </c>
      <c r="E353" s="19" t="s">
        <v>96</v>
      </c>
      <c r="F353" s="19" t="s">
        <v>3920</v>
      </c>
      <c r="G353" s="19" t="s">
        <v>2046</v>
      </c>
      <c r="H353" s="19" t="s">
        <v>3921</v>
      </c>
      <c r="I353" s="19"/>
      <c r="J353" s="19"/>
      <c r="K353" s="19"/>
      <c r="L353" s="19"/>
      <c r="M353" s="19" t="s">
        <v>59</v>
      </c>
      <c r="N353" s="19" t="s">
        <v>2058</v>
      </c>
      <c r="O353" s="19" t="s">
        <v>2172</v>
      </c>
      <c r="P353" s="19" t="s">
        <v>2050</v>
      </c>
      <c r="Q353" s="19" t="s">
        <v>2051</v>
      </c>
      <c r="R353" s="2"/>
      <c r="S353" s="2"/>
      <c r="T353" s="2" t="s">
        <v>133</v>
      </c>
      <c r="U353" s="2"/>
      <c r="V353" s="2"/>
    </row>
    <row r="354" spans="1:22" ht="14.25" customHeight="1">
      <c r="A354" s="19" t="s">
        <v>3922</v>
      </c>
      <c r="B354" s="19" t="s">
        <v>3923</v>
      </c>
      <c r="C354" s="19" t="s">
        <v>3924</v>
      </c>
      <c r="D354" s="19" t="s">
        <v>138</v>
      </c>
      <c r="E354" s="19" t="s">
        <v>96</v>
      </c>
      <c r="F354" s="19" t="s">
        <v>3925</v>
      </c>
      <c r="G354" s="19" t="s">
        <v>2046</v>
      </c>
      <c r="H354" s="19" t="s">
        <v>3926</v>
      </c>
      <c r="I354" s="19"/>
      <c r="J354" s="19"/>
      <c r="K354" s="19"/>
      <c r="L354" s="19"/>
      <c r="M354" s="19" t="s">
        <v>1566</v>
      </c>
      <c r="N354" s="19" t="s">
        <v>2048</v>
      </c>
      <c r="O354" s="19" t="s">
        <v>2179</v>
      </c>
      <c r="P354" s="19" t="s">
        <v>2050</v>
      </c>
      <c r="Q354" s="19" t="s">
        <v>2051</v>
      </c>
      <c r="R354" s="2" t="s">
        <v>2067</v>
      </c>
      <c r="S354" s="2"/>
      <c r="T354" s="2" t="s">
        <v>137</v>
      </c>
      <c r="U354" s="2"/>
      <c r="V354" s="2"/>
    </row>
    <row r="355" spans="1:22" ht="14.25" customHeight="1">
      <c r="A355" s="19" t="s">
        <v>3927</v>
      </c>
      <c r="B355" s="19" t="s">
        <v>3928</v>
      </c>
      <c r="C355" s="19" t="s">
        <v>3929</v>
      </c>
      <c r="D355" s="19" t="s">
        <v>196</v>
      </c>
      <c r="E355" s="19" t="s">
        <v>96</v>
      </c>
      <c r="F355" s="19" t="s">
        <v>3930</v>
      </c>
      <c r="G355" s="19" t="s">
        <v>2046</v>
      </c>
      <c r="H355" s="19" t="s">
        <v>3931</v>
      </c>
      <c r="I355" s="19"/>
      <c r="J355" s="19"/>
      <c r="K355" s="19"/>
      <c r="L355" s="19"/>
      <c r="M355" s="19" t="s">
        <v>1566</v>
      </c>
      <c r="N355" s="19" t="s">
        <v>2058</v>
      </c>
      <c r="O355" s="19" t="s">
        <v>2858</v>
      </c>
      <c r="P355" s="19" t="s">
        <v>2965</v>
      </c>
      <c r="Q355" s="19" t="s">
        <v>2051</v>
      </c>
      <c r="R355" s="2" t="s">
        <v>2067</v>
      </c>
      <c r="S355" s="2"/>
      <c r="T355" s="2" t="s">
        <v>195</v>
      </c>
      <c r="U355" s="2"/>
      <c r="V355" s="2"/>
    </row>
    <row r="356" spans="1:22" ht="14.25" customHeight="1">
      <c r="A356" s="19" t="s">
        <v>3932</v>
      </c>
      <c r="B356" s="19" t="s">
        <v>3933</v>
      </c>
      <c r="C356" s="19" t="s">
        <v>3934</v>
      </c>
      <c r="D356" s="19" t="s">
        <v>152</v>
      </c>
      <c r="E356" s="19" t="s">
        <v>96</v>
      </c>
      <c r="F356" s="19" t="s">
        <v>3935</v>
      </c>
      <c r="G356" s="19" t="s">
        <v>2046</v>
      </c>
      <c r="H356" s="19" t="s">
        <v>3936</v>
      </c>
      <c r="I356" s="19"/>
      <c r="J356" s="19"/>
      <c r="K356" s="19"/>
      <c r="L356" s="19"/>
      <c r="M356" s="19" t="s">
        <v>1566</v>
      </c>
      <c r="N356" s="19" t="s">
        <v>2058</v>
      </c>
      <c r="O356" s="19" t="s">
        <v>2078</v>
      </c>
      <c r="P356" s="19" t="s">
        <v>3937</v>
      </c>
      <c r="Q356" s="19" t="s">
        <v>2051</v>
      </c>
      <c r="R356" s="2" t="s">
        <v>2067</v>
      </c>
      <c r="S356" s="2"/>
      <c r="T356" s="2" t="s">
        <v>151</v>
      </c>
      <c r="U356" s="2"/>
      <c r="V356" s="2"/>
    </row>
    <row r="357" spans="1:22" ht="14.25" customHeight="1">
      <c r="A357" s="19" t="s">
        <v>3938</v>
      </c>
      <c r="B357" s="19" t="s">
        <v>3939</v>
      </c>
      <c r="C357" s="19" t="s">
        <v>3940</v>
      </c>
      <c r="D357" s="19" t="s">
        <v>118</v>
      </c>
      <c r="E357" s="19" t="s">
        <v>96</v>
      </c>
      <c r="F357" s="19" t="s">
        <v>3941</v>
      </c>
      <c r="G357" s="19" t="s">
        <v>2046</v>
      </c>
      <c r="H357" s="19" t="s">
        <v>3942</v>
      </c>
      <c r="I357" s="19" t="s">
        <v>3943</v>
      </c>
      <c r="J357" s="19"/>
      <c r="K357" s="19"/>
      <c r="L357" s="19"/>
      <c r="M357" s="19" t="s">
        <v>1566</v>
      </c>
      <c r="N357" s="19" t="s">
        <v>2058</v>
      </c>
      <c r="O357" s="19" t="s">
        <v>2145</v>
      </c>
      <c r="P357" s="19" t="s">
        <v>2050</v>
      </c>
      <c r="Q357" s="19" t="s">
        <v>2051</v>
      </c>
      <c r="R357" s="2" t="s">
        <v>2067</v>
      </c>
      <c r="S357" s="2"/>
      <c r="T357" s="2" t="s">
        <v>117</v>
      </c>
      <c r="U357" s="2"/>
      <c r="V357" s="2"/>
    </row>
    <row r="358" spans="1:22" ht="14.25" customHeight="1">
      <c r="A358" s="19" t="s">
        <v>3944</v>
      </c>
      <c r="B358" s="19" t="s">
        <v>3945</v>
      </c>
      <c r="C358" s="19" t="s">
        <v>3946</v>
      </c>
      <c r="D358" s="19" t="s">
        <v>106</v>
      </c>
      <c r="E358" s="19" t="s">
        <v>96</v>
      </c>
      <c r="F358" s="19" t="s">
        <v>3947</v>
      </c>
      <c r="G358" s="19" t="s">
        <v>2046</v>
      </c>
      <c r="H358" s="19" t="s">
        <v>3948</v>
      </c>
      <c r="I358" s="19" t="s">
        <v>3949</v>
      </c>
      <c r="J358" s="19"/>
      <c r="K358" s="19"/>
      <c r="L358" s="19"/>
      <c r="M358" s="19" t="s">
        <v>1566</v>
      </c>
      <c r="N358" s="19" t="s">
        <v>2058</v>
      </c>
      <c r="O358" s="19" t="s">
        <v>2132</v>
      </c>
      <c r="P358" s="19" t="s">
        <v>2050</v>
      </c>
      <c r="Q358" s="19" t="s">
        <v>2051</v>
      </c>
      <c r="R358" s="2" t="s">
        <v>2067</v>
      </c>
      <c r="S358" s="2"/>
      <c r="T358" s="2" t="s">
        <v>105</v>
      </c>
      <c r="U358" s="2"/>
      <c r="V358" s="2"/>
    </row>
    <row r="359" spans="1:22" ht="14.25" customHeight="1">
      <c r="A359" s="19" t="s">
        <v>3950</v>
      </c>
      <c r="B359" s="19" t="s">
        <v>3951</v>
      </c>
      <c r="C359" s="19" t="s">
        <v>2769</v>
      </c>
      <c r="D359" s="19" t="s">
        <v>106</v>
      </c>
      <c r="E359" s="19" t="s">
        <v>96</v>
      </c>
      <c r="F359" s="19" t="s">
        <v>3780</v>
      </c>
      <c r="G359" s="19" t="s">
        <v>2046</v>
      </c>
      <c r="H359" s="19" t="s">
        <v>3952</v>
      </c>
      <c r="I359" s="19" t="s">
        <v>3953</v>
      </c>
      <c r="J359" s="19"/>
      <c r="K359" s="19"/>
      <c r="L359" s="19"/>
      <c r="M359" s="19" t="s">
        <v>1566</v>
      </c>
      <c r="N359" s="19" t="s">
        <v>2058</v>
      </c>
      <c r="O359" s="19" t="s">
        <v>2145</v>
      </c>
      <c r="P359" s="19" t="s">
        <v>3954</v>
      </c>
      <c r="Q359" s="19" t="s">
        <v>2051</v>
      </c>
      <c r="R359" s="2" t="s">
        <v>2067</v>
      </c>
      <c r="S359" s="2"/>
      <c r="T359" s="2" t="s">
        <v>105</v>
      </c>
      <c r="U359" s="2"/>
      <c r="V359" s="2"/>
    </row>
    <row r="360" spans="1:22" ht="14.25" customHeight="1">
      <c r="A360" s="19" t="s">
        <v>3955</v>
      </c>
      <c r="B360" s="19" t="s">
        <v>3951</v>
      </c>
      <c r="C360" s="19" t="s">
        <v>3956</v>
      </c>
      <c r="D360" s="19" t="s">
        <v>106</v>
      </c>
      <c r="E360" s="19" t="s">
        <v>96</v>
      </c>
      <c r="F360" s="19" t="s">
        <v>3957</v>
      </c>
      <c r="G360" s="19" t="s">
        <v>2046</v>
      </c>
      <c r="H360" s="19" t="s">
        <v>3958</v>
      </c>
      <c r="I360" s="19" t="s">
        <v>3959</v>
      </c>
      <c r="J360" s="19"/>
      <c r="K360" s="19"/>
      <c r="L360" s="19"/>
      <c r="M360" s="19" t="s">
        <v>1566</v>
      </c>
      <c r="N360" s="19" t="s">
        <v>2058</v>
      </c>
      <c r="O360" s="19" t="s">
        <v>2093</v>
      </c>
      <c r="P360" s="19" t="s">
        <v>3960</v>
      </c>
      <c r="Q360" s="19" t="s">
        <v>2051</v>
      </c>
      <c r="R360" s="2" t="s">
        <v>2067</v>
      </c>
      <c r="S360" s="2"/>
      <c r="T360" s="2" t="s">
        <v>105</v>
      </c>
      <c r="U360" s="2"/>
      <c r="V360" s="2"/>
    </row>
    <row r="361" spans="1:22" ht="14.25" customHeight="1">
      <c r="A361" s="19" t="s">
        <v>3961</v>
      </c>
      <c r="B361" s="19" t="s">
        <v>3951</v>
      </c>
      <c r="C361" s="19" t="s">
        <v>3962</v>
      </c>
      <c r="D361" s="19" t="s">
        <v>112</v>
      </c>
      <c r="E361" s="19" t="s">
        <v>96</v>
      </c>
      <c r="F361" s="19" t="s">
        <v>3963</v>
      </c>
      <c r="G361" s="19" t="s">
        <v>2046</v>
      </c>
      <c r="H361" s="19" t="s">
        <v>3964</v>
      </c>
      <c r="I361" s="19"/>
      <c r="J361" s="19"/>
      <c r="K361" s="19"/>
      <c r="L361" s="19" t="s">
        <v>2126</v>
      </c>
      <c r="M361" s="19" t="s">
        <v>60</v>
      </c>
      <c r="N361" s="19" t="s">
        <v>2058</v>
      </c>
      <c r="O361" s="19" t="s">
        <v>2186</v>
      </c>
      <c r="P361" s="19" t="s">
        <v>3071</v>
      </c>
      <c r="Q361" s="19" t="s">
        <v>2051</v>
      </c>
      <c r="R361" s="2"/>
      <c r="S361" s="2"/>
      <c r="T361" s="2" t="s">
        <v>111</v>
      </c>
      <c r="U361" s="2"/>
      <c r="V361" s="2"/>
    </row>
    <row r="362" spans="1:22" ht="14.25" customHeight="1">
      <c r="A362" s="19" t="s">
        <v>3965</v>
      </c>
      <c r="B362" s="19" t="s">
        <v>3939</v>
      </c>
      <c r="C362" s="19" t="s">
        <v>3966</v>
      </c>
      <c r="D362" s="19" t="s">
        <v>128</v>
      </c>
      <c r="E362" s="19" t="s">
        <v>96</v>
      </c>
      <c r="F362" s="19" t="s">
        <v>2596</v>
      </c>
      <c r="G362" s="19" t="s">
        <v>2046</v>
      </c>
      <c r="H362" s="19" t="s">
        <v>3967</v>
      </c>
      <c r="I362" s="19"/>
      <c r="J362" s="19" t="s">
        <v>3968</v>
      </c>
      <c r="K362" s="19"/>
      <c r="L362" s="19" t="s">
        <v>2287</v>
      </c>
      <c r="M362" s="19" t="s">
        <v>1566</v>
      </c>
      <c r="N362" s="19" t="s">
        <v>2058</v>
      </c>
      <c r="O362" s="19" t="s">
        <v>2858</v>
      </c>
      <c r="P362" s="19" t="s">
        <v>3969</v>
      </c>
      <c r="Q362" s="19" t="s">
        <v>2051</v>
      </c>
      <c r="R362" s="2" t="s">
        <v>2067</v>
      </c>
      <c r="S362" s="2"/>
      <c r="T362" s="2" t="s">
        <v>127</v>
      </c>
      <c r="U362" s="2"/>
      <c r="V362" s="2"/>
    </row>
    <row r="363" spans="1:22" ht="14.25" customHeight="1">
      <c r="A363" s="19" t="s">
        <v>3970</v>
      </c>
      <c r="B363" s="19" t="s">
        <v>3971</v>
      </c>
      <c r="C363" s="19" t="s">
        <v>3972</v>
      </c>
      <c r="D363" s="19" t="s">
        <v>180</v>
      </c>
      <c r="E363" s="19" t="s">
        <v>96</v>
      </c>
      <c r="F363" s="19" t="s">
        <v>3973</v>
      </c>
      <c r="G363" s="19" t="s">
        <v>2046</v>
      </c>
      <c r="H363" s="19" t="s">
        <v>3974</v>
      </c>
      <c r="I363" s="19"/>
      <c r="J363" s="19"/>
      <c r="K363" s="19"/>
      <c r="L363" s="19"/>
      <c r="M363" s="19" t="s">
        <v>1566</v>
      </c>
      <c r="N363" s="19" t="s">
        <v>2058</v>
      </c>
      <c r="O363" s="19" t="s">
        <v>2093</v>
      </c>
      <c r="P363" s="19" t="s">
        <v>3824</v>
      </c>
      <c r="Q363" s="19" t="s">
        <v>2051</v>
      </c>
      <c r="R363" s="2" t="s">
        <v>2067</v>
      </c>
      <c r="S363" s="2"/>
      <c r="T363" s="2" t="s">
        <v>179</v>
      </c>
      <c r="U363" s="2"/>
      <c r="V363" s="2"/>
    </row>
    <row r="364" spans="1:22" ht="14.25" customHeight="1">
      <c r="A364" s="19" t="s">
        <v>3975</v>
      </c>
      <c r="B364" s="19" t="s">
        <v>3976</v>
      </c>
      <c r="C364" s="19" t="s">
        <v>3977</v>
      </c>
      <c r="D364" s="19" t="s">
        <v>1663</v>
      </c>
      <c r="E364" s="19" t="s">
        <v>96</v>
      </c>
      <c r="F364" s="19" t="s">
        <v>2112</v>
      </c>
      <c r="G364" s="19" t="s">
        <v>2091</v>
      </c>
      <c r="H364" s="19" t="s">
        <v>3978</v>
      </c>
      <c r="I364" s="19"/>
      <c r="J364" s="19"/>
      <c r="K364" s="19"/>
      <c r="L364" s="19"/>
      <c r="M364" s="19" t="s">
        <v>1566</v>
      </c>
      <c r="N364" s="19" t="s">
        <v>2058</v>
      </c>
      <c r="O364" s="19" t="s">
        <v>2093</v>
      </c>
      <c r="P364" s="19" t="s">
        <v>3753</v>
      </c>
      <c r="Q364" s="19" t="s">
        <v>2051</v>
      </c>
      <c r="R364" s="2" t="s">
        <v>2067</v>
      </c>
      <c r="S364" s="2"/>
      <c r="T364" s="2" t="s">
        <v>2095</v>
      </c>
      <c r="U364" s="2"/>
      <c r="V364" s="2"/>
    </row>
    <row r="365" spans="1:22" ht="14.25" customHeight="1">
      <c r="A365" s="19" t="s">
        <v>3979</v>
      </c>
      <c r="B365" s="19" t="s">
        <v>3976</v>
      </c>
      <c r="C365" s="19" t="s">
        <v>3980</v>
      </c>
      <c r="D365" s="19" t="s">
        <v>196</v>
      </c>
      <c r="E365" s="19" t="s">
        <v>96</v>
      </c>
      <c r="F365" s="19" t="s">
        <v>3981</v>
      </c>
      <c r="G365" s="19" t="s">
        <v>2046</v>
      </c>
      <c r="H365" s="19" t="s">
        <v>3982</v>
      </c>
      <c r="I365" s="19"/>
      <c r="J365" s="19"/>
      <c r="K365" s="19"/>
      <c r="L365" s="19"/>
      <c r="M365" s="19" t="s">
        <v>1566</v>
      </c>
      <c r="N365" s="19" t="s">
        <v>2048</v>
      </c>
      <c r="O365" s="19" t="s">
        <v>2179</v>
      </c>
      <c r="P365" s="19" t="s">
        <v>3983</v>
      </c>
      <c r="Q365" s="19" t="s">
        <v>2051</v>
      </c>
      <c r="R365" s="2" t="s">
        <v>2067</v>
      </c>
      <c r="S365" s="2"/>
      <c r="T365" s="2" t="s">
        <v>195</v>
      </c>
      <c r="U365" s="2"/>
      <c r="V365" s="2"/>
    </row>
    <row r="366" spans="1:22" ht="14.25" customHeight="1">
      <c r="A366" s="19" t="s">
        <v>3984</v>
      </c>
      <c r="B366" s="19" t="s">
        <v>3985</v>
      </c>
      <c r="C366" s="19" t="s">
        <v>3986</v>
      </c>
      <c r="D366" s="19" t="s">
        <v>138</v>
      </c>
      <c r="E366" s="19" t="s">
        <v>96</v>
      </c>
      <c r="F366" s="19" t="s">
        <v>2419</v>
      </c>
      <c r="G366" s="19" t="s">
        <v>2046</v>
      </c>
      <c r="H366" s="19" t="s">
        <v>3987</v>
      </c>
      <c r="I366" s="19" t="s">
        <v>3988</v>
      </c>
      <c r="J366" s="19"/>
      <c r="K366" s="19"/>
      <c r="L366" s="19"/>
      <c r="M366" s="19" t="s">
        <v>59</v>
      </c>
      <c r="N366" s="19" t="s">
        <v>2058</v>
      </c>
      <c r="O366" s="19" t="s">
        <v>2101</v>
      </c>
      <c r="P366" s="19" t="s">
        <v>2213</v>
      </c>
      <c r="Q366" s="19" t="s">
        <v>2051</v>
      </c>
      <c r="R366" s="2"/>
      <c r="S366" s="2"/>
      <c r="T366" s="2" t="s">
        <v>137</v>
      </c>
      <c r="U366" s="2"/>
      <c r="V366" s="2"/>
    </row>
    <row r="367" spans="1:22" ht="14.25" customHeight="1">
      <c r="A367" s="19" t="s">
        <v>3989</v>
      </c>
      <c r="B367" s="19" t="s">
        <v>3990</v>
      </c>
      <c r="C367" s="19" t="s">
        <v>3222</v>
      </c>
      <c r="D367" s="19" t="s">
        <v>385</v>
      </c>
      <c r="E367" s="19" t="s">
        <v>96</v>
      </c>
      <c r="F367" s="19" t="s">
        <v>3991</v>
      </c>
      <c r="G367" s="19" t="s">
        <v>2046</v>
      </c>
      <c r="H367" s="19" t="s">
        <v>3992</v>
      </c>
      <c r="I367" s="19"/>
      <c r="J367" s="19"/>
      <c r="K367" s="19"/>
      <c r="L367" s="19"/>
      <c r="M367" s="19" t="s">
        <v>1566</v>
      </c>
      <c r="N367" s="19" t="s">
        <v>2058</v>
      </c>
      <c r="O367" s="19" t="s">
        <v>2704</v>
      </c>
      <c r="P367" s="19" t="s">
        <v>3824</v>
      </c>
      <c r="Q367" s="19" t="s">
        <v>2051</v>
      </c>
      <c r="R367" s="2" t="s">
        <v>3993</v>
      </c>
      <c r="S367" s="2"/>
      <c r="T367" s="2" t="s">
        <v>384</v>
      </c>
      <c r="U367" s="2"/>
      <c r="V367" s="2"/>
    </row>
    <row r="368" spans="1:22" ht="14.25" customHeight="1">
      <c r="A368" s="19" t="s">
        <v>3994</v>
      </c>
      <c r="B368" s="19" t="s">
        <v>3995</v>
      </c>
      <c r="C368" s="19" t="s">
        <v>3996</v>
      </c>
      <c r="D368" s="19" t="s">
        <v>114</v>
      </c>
      <c r="E368" s="19" t="s">
        <v>96</v>
      </c>
      <c r="F368" s="19" t="s">
        <v>3997</v>
      </c>
      <c r="G368" s="19" t="s">
        <v>2046</v>
      </c>
      <c r="H368" s="19" t="s">
        <v>3998</v>
      </c>
      <c r="I368" s="19"/>
      <c r="J368" s="19"/>
      <c r="K368" s="19"/>
      <c r="L368" s="19"/>
      <c r="M368" s="19" t="s">
        <v>59</v>
      </c>
      <c r="N368" s="19" t="s">
        <v>2058</v>
      </c>
      <c r="O368" s="19" t="s">
        <v>3997</v>
      </c>
      <c r="P368" s="19" t="s">
        <v>2050</v>
      </c>
      <c r="Q368" s="19" t="s">
        <v>2051</v>
      </c>
      <c r="R368" s="2"/>
      <c r="S368" s="2"/>
      <c r="T368" s="2" t="s">
        <v>113</v>
      </c>
      <c r="U368" s="2"/>
      <c r="V368" s="2"/>
    </row>
    <row r="369" spans="1:22" ht="14.25" customHeight="1">
      <c r="A369" s="19" t="s">
        <v>3999</v>
      </c>
      <c r="B369" s="19" t="s">
        <v>3995</v>
      </c>
      <c r="C369" s="19" t="s">
        <v>4000</v>
      </c>
      <c r="D369" s="19" t="s">
        <v>214</v>
      </c>
      <c r="E369" s="19" t="s">
        <v>96</v>
      </c>
      <c r="F369" s="19" t="s">
        <v>4001</v>
      </c>
      <c r="G369" s="19" t="s">
        <v>2046</v>
      </c>
      <c r="H369" s="19" t="s">
        <v>4002</v>
      </c>
      <c r="I369" s="19"/>
      <c r="J369" s="19"/>
      <c r="K369" s="19"/>
      <c r="L369" s="19"/>
      <c r="M369" s="19" t="s">
        <v>1566</v>
      </c>
      <c r="N369" s="19" t="s">
        <v>2058</v>
      </c>
      <c r="O369" s="19" t="s">
        <v>2078</v>
      </c>
      <c r="P369" s="19" t="s">
        <v>2377</v>
      </c>
      <c r="Q369" s="19" t="s">
        <v>2051</v>
      </c>
      <c r="R369" s="2" t="s">
        <v>2067</v>
      </c>
      <c r="S369" s="2"/>
      <c r="T369" s="2" t="s">
        <v>213</v>
      </c>
      <c r="U369" s="2"/>
      <c r="V369" s="2"/>
    </row>
    <row r="370" spans="1:22" ht="14.25" customHeight="1">
      <c r="A370" s="19" t="s">
        <v>4003</v>
      </c>
      <c r="B370" s="19" t="s">
        <v>3995</v>
      </c>
      <c r="C370" s="19" t="s">
        <v>4004</v>
      </c>
      <c r="D370" s="19" t="s">
        <v>296</v>
      </c>
      <c r="E370" s="19" t="s">
        <v>96</v>
      </c>
      <c r="F370" s="19" t="s">
        <v>4005</v>
      </c>
      <c r="G370" s="19" t="s">
        <v>2046</v>
      </c>
      <c r="H370" s="19" t="s">
        <v>4006</v>
      </c>
      <c r="I370" s="19"/>
      <c r="J370" s="19"/>
      <c r="K370" s="19"/>
      <c r="L370" s="19"/>
      <c r="M370" s="19" t="s">
        <v>59</v>
      </c>
      <c r="N370" s="19" t="s">
        <v>2058</v>
      </c>
      <c r="O370" s="19" t="s">
        <v>2101</v>
      </c>
      <c r="P370" s="19" t="s">
        <v>2679</v>
      </c>
      <c r="Q370" s="19" t="s">
        <v>2051</v>
      </c>
      <c r="R370" s="2"/>
      <c r="S370" s="2"/>
      <c r="T370" s="2" t="s">
        <v>295</v>
      </c>
      <c r="U370" s="2"/>
      <c r="V370" s="2"/>
    </row>
    <row r="371" spans="1:22" ht="14.25" customHeight="1">
      <c r="A371" s="19" t="s">
        <v>4007</v>
      </c>
      <c r="B371" s="19" t="s">
        <v>3990</v>
      </c>
      <c r="C371" s="19" t="s">
        <v>4008</v>
      </c>
      <c r="D371" s="19" t="s">
        <v>134</v>
      </c>
      <c r="E371" s="19" t="s">
        <v>96</v>
      </c>
      <c r="F371" s="19" t="s">
        <v>4009</v>
      </c>
      <c r="G371" s="19" t="s">
        <v>2046</v>
      </c>
      <c r="H371" s="19" t="s">
        <v>4010</v>
      </c>
      <c r="I371" s="19"/>
      <c r="J371" s="19"/>
      <c r="K371" s="19"/>
      <c r="L371" s="19"/>
      <c r="M371" s="19" t="s">
        <v>1566</v>
      </c>
      <c r="N371" s="19" t="s">
        <v>2058</v>
      </c>
      <c r="O371" s="19" t="s">
        <v>2145</v>
      </c>
      <c r="P371" s="19" t="s">
        <v>2485</v>
      </c>
      <c r="Q371" s="19" t="s">
        <v>2051</v>
      </c>
      <c r="R371" s="2" t="s">
        <v>2067</v>
      </c>
      <c r="S371" s="2"/>
      <c r="T371" s="2" t="s">
        <v>133</v>
      </c>
      <c r="U371" s="2"/>
      <c r="V371" s="2"/>
    </row>
    <row r="372" spans="1:22" ht="14.25" customHeight="1">
      <c r="A372" s="19" t="s">
        <v>4011</v>
      </c>
      <c r="B372" s="19" t="s">
        <v>3990</v>
      </c>
      <c r="C372" s="19" t="s">
        <v>4012</v>
      </c>
      <c r="D372" s="19" t="s">
        <v>276</v>
      </c>
      <c r="E372" s="19" t="s">
        <v>96</v>
      </c>
      <c r="F372" s="19" t="s">
        <v>4013</v>
      </c>
      <c r="G372" s="19" t="s">
        <v>2046</v>
      </c>
      <c r="H372" s="19" t="s">
        <v>4014</v>
      </c>
      <c r="I372" s="19"/>
      <c r="J372" s="19"/>
      <c r="K372" s="19"/>
      <c r="L372" s="19"/>
      <c r="M372" s="19" t="s">
        <v>1566</v>
      </c>
      <c r="N372" s="19" t="s">
        <v>2058</v>
      </c>
      <c r="O372" s="19" t="s">
        <v>2120</v>
      </c>
      <c r="P372" s="19" t="s">
        <v>2066</v>
      </c>
      <c r="Q372" s="19" t="s">
        <v>2051</v>
      </c>
      <c r="R372" s="2" t="s">
        <v>2052</v>
      </c>
      <c r="S372" s="2"/>
      <c r="T372" s="2" t="s">
        <v>275</v>
      </c>
      <c r="U372" s="2"/>
      <c r="V372" s="2"/>
    </row>
    <row r="373" spans="1:22" ht="14.25" customHeight="1">
      <c r="A373" s="19" t="s">
        <v>4015</v>
      </c>
      <c r="B373" s="19" t="s">
        <v>3990</v>
      </c>
      <c r="C373" s="19" t="s">
        <v>4016</v>
      </c>
      <c r="D373" s="19" t="s">
        <v>134</v>
      </c>
      <c r="E373" s="19" t="s">
        <v>96</v>
      </c>
      <c r="F373" s="19" t="s">
        <v>4017</v>
      </c>
      <c r="G373" s="19" t="s">
        <v>2046</v>
      </c>
      <c r="H373" s="19" t="s">
        <v>4018</v>
      </c>
      <c r="I373" s="19"/>
      <c r="J373" s="19"/>
      <c r="K373" s="19"/>
      <c r="L373" s="19"/>
      <c r="M373" s="19" t="s">
        <v>1566</v>
      </c>
      <c r="N373" s="19" t="s">
        <v>2058</v>
      </c>
      <c r="O373" s="19" t="s">
        <v>2093</v>
      </c>
      <c r="P373" s="19" t="s">
        <v>2050</v>
      </c>
      <c r="Q373" s="19" t="s">
        <v>2051</v>
      </c>
      <c r="R373" s="2" t="s">
        <v>2067</v>
      </c>
      <c r="S373" s="2"/>
      <c r="T373" s="2" t="s">
        <v>133</v>
      </c>
      <c r="U373" s="2"/>
      <c r="V373" s="2"/>
    </row>
    <row r="374" spans="1:22" ht="14.25" customHeight="1">
      <c r="A374" s="19" t="s">
        <v>4019</v>
      </c>
      <c r="B374" s="19" t="s">
        <v>3990</v>
      </c>
      <c r="C374" s="19" t="s">
        <v>4020</v>
      </c>
      <c r="D374" s="19" t="s">
        <v>112</v>
      </c>
      <c r="E374" s="19" t="s">
        <v>96</v>
      </c>
      <c r="F374" s="19" t="s">
        <v>4021</v>
      </c>
      <c r="G374" s="19" t="s">
        <v>2046</v>
      </c>
      <c r="H374" s="19" t="s">
        <v>4022</v>
      </c>
      <c r="I374" s="19"/>
      <c r="J374" s="19"/>
      <c r="K374" s="19"/>
      <c r="L374" s="19" t="s">
        <v>2126</v>
      </c>
      <c r="M374" s="19" t="s">
        <v>1566</v>
      </c>
      <c r="N374" s="19" t="s">
        <v>2058</v>
      </c>
      <c r="O374" s="19" t="s">
        <v>2145</v>
      </c>
      <c r="P374" s="19" t="s">
        <v>4023</v>
      </c>
      <c r="Q374" s="19" t="s">
        <v>2051</v>
      </c>
      <c r="R374" s="2" t="s">
        <v>2067</v>
      </c>
      <c r="S374" s="2"/>
      <c r="T374" s="2" t="s">
        <v>111</v>
      </c>
      <c r="U374" s="2"/>
      <c r="V374" s="2"/>
    </row>
    <row r="375" spans="1:22" ht="14.25" customHeight="1">
      <c r="A375" s="19" t="s">
        <v>4024</v>
      </c>
      <c r="B375" s="19" t="s">
        <v>4025</v>
      </c>
      <c r="C375" s="19" t="s">
        <v>4026</v>
      </c>
      <c r="D375" s="19" t="s">
        <v>112</v>
      </c>
      <c r="E375" s="19" t="s">
        <v>96</v>
      </c>
      <c r="F375" s="19" t="s">
        <v>2090</v>
      </c>
      <c r="G375" s="19" t="s">
        <v>2046</v>
      </c>
      <c r="H375" s="19" t="s">
        <v>4027</v>
      </c>
      <c r="I375" s="19"/>
      <c r="J375" s="19"/>
      <c r="K375" s="19"/>
      <c r="L375" s="19" t="s">
        <v>2126</v>
      </c>
      <c r="M375" s="19" t="s">
        <v>1566</v>
      </c>
      <c r="N375" s="19" t="s">
        <v>2058</v>
      </c>
      <c r="O375" s="19" t="s">
        <v>2093</v>
      </c>
      <c r="P375" s="19" t="s">
        <v>2513</v>
      </c>
      <c r="Q375" s="19" t="s">
        <v>2051</v>
      </c>
      <c r="R375" s="2" t="s">
        <v>2067</v>
      </c>
      <c r="S375" s="2"/>
      <c r="T375" s="2" t="s">
        <v>111</v>
      </c>
      <c r="U375" s="2"/>
      <c r="V375" s="2"/>
    </row>
    <row r="376" spans="1:22" ht="14.25" customHeight="1">
      <c r="A376" s="19" t="s">
        <v>4028</v>
      </c>
      <c r="B376" s="19" t="s">
        <v>4025</v>
      </c>
      <c r="C376" s="19" t="s">
        <v>4029</v>
      </c>
      <c r="D376" s="19" t="s">
        <v>114</v>
      </c>
      <c r="E376" s="19" t="s">
        <v>96</v>
      </c>
      <c r="F376" s="19" t="s">
        <v>2101</v>
      </c>
      <c r="G376" s="19" t="s">
        <v>2046</v>
      </c>
      <c r="H376" s="19" t="s">
        <v>4030</v>
      </c>
      <c r="I376" s="19" t="s">
        <v>4031</v>
      </c>
      <c r="J376" s="19"/>
      <c r="K376" s="19"/>
      <c r="L376" s="19"/>
      <c r="M376" s="19" t="s">
        <v>59</v>
      </c>
      <c r="N376" s="19" t="s">
        <v>2058</v>
      </c>
      <c r="O376" s="19" t="s">
        <v>2101</v>
      </c>
      <c r="P376" s="19" t="s">
        <v>4032</v>
      </c>
      <c r="Q376" s="19" t="s">
        <v>2051</v>
      </c>
      <c r="R376" s="2"/>
      <c r="S376" s="2"/>
      <c r="T376" s="2" t="s">
        <v>113</v>
      </c>
      <c r="U376" s="2"/>
      <c r="V376" s="2"/>
    </row>
    <row r="377" spans="1:22" ht="14.25" customHeight="1">
      <c r="A377" s="19" t="s">
        <v>4033</v>
      </c>
      <c r="B377" s="19" t="s">
        <v>4034</v>
      </c>
      <c r="C377" s="19" t="s">
        <v>4035</v>
      </c>
      <c r="D377" s="19" t="s">
        <v>466</v>
      </c>
      <c r="E377" s="19" t="s">
        <v>96</v>
      </c>
      <c r="F377" s="19" t="s">
        <v>2440</v>
      </c>
      <c r="G377" s="19" t="s">
        <v>2046</v>
      </c>
      <c r="H377" s="19" t="s">
        <v>4036</v>
      </c>
      <c r="I377" s="19" t="s">
        <v>4037</v>
      </c>
      <c r="J377" s="19"/>
      <c r="K377" s="19"/>
      <c r="L377" s="19"/>
      <c r="M377" s="19" t="s">
        <v>59</v>
      </c>
      <c r="N377" s="19" t="s">
        <v>2058</v>
      </c>
      <c r="O377" s="19" t="s">
        <v>2571</v>
      </c>
      <c r="P377" s="19" t="s">
        <v>4038</v>
      </c>
      <c r="Q377" s="19" t="s">
        <v>2051</v>
      </c>
      <c r="R377" s="2"/>
      <c r="S377" s="2"/>
      <c r="T377" s="2" t="s">
        <v>465</v>
      </c>
      <c r="U377" s="2"/>
      <c r="V377" s="2"/>
    </row>
    <row r="378" spans="1:22" ht="14.25" customHeight="1">
      <c r="A378" s="19" t="s">
        <v>4039</v>
      </c>
      <c r="B378" s="19" t="s">
        <v>4034</v>
      </c>
      <c r="C378" s="19" t="s">
        <v>3779</v>
      </c>
      <c r="D378" s="19" t="s">
        <v>214</v>
      </c>
      <c r="E378" s="19" t="s">
        <v>96</v>
      </c>
      <c r="F378" s="19" t="s">
        <v>4040</v>
      </c>
      <c r="G378" s="19" t="s">
        <v>2046</v>
      </c>
      <c r="H378" s="19" t="s">
        <v>4041</v>
      </c>
      <c r="I378" s="19"/>
      <c r="J378" s="19"/>
      <c r="K378" s="19"/>
      <c r="L378" s="19"/>
      <c r="M378" s="19" t="s">
        <v>60</v>
      </c>
      <c r="N378" s="19" t="s">
        <v>2058</v>
      </c>
      <c r="O378" s="19" t="s">
        <v>4042</v>
      </c>
      <c r="P378" s="19" t="s">
        <v>3061</v>
      </c>
      <c r="Q378" s="19" t="s">
        <v>2051</v>
      </c>
      <c r="R378" s="2"/>
      <c r="S378" s="2"/>
      <c r="T378" s="2" t="s">
        <v>213</v>
      </c>
      <c r="U378" s="2"/>
      <c r="V378" s="2"/>
    </row>
    <row r="379" spans="1:22" ht="14.25" customHeight="1">
      <c r="A379" s="19" t="s">
        <v>4043</v>
      </c>
      <c r="B379" s="19" t="s">
        <v>4034</v>
      </c>
      <c r="C379" s="19" t="s">
        <v>4044</v>
      </c>
      <c r="D379" s="19" t="s">
        <v>385</v>
      </c>
      <c r="E379" s="19" t="s">
        <v>96</v>
      </c>
      <c r="F379" s="19" t="s">
        <v>2391</v>
      </c>
      <c r="G379" s="19" t="s">
        <v>2046</v>
      </c>
      <c r="H379" s="19" t="s">
        <v>4045</v>
      </c>
      <c r="I379" s="19"/>
      <c r="J379" s="19"/>
      <c r="K379" s="19"/>
      <c r="L379" s="19"/>
      <c r="M379" s="19" t="s">
        <v>1566</v>
      </c>
      <c r="N379" s="19" t="s">
        <v>2058</v>
      </c>
      <c r="O379" s="19" t="s">
        <v>2093</v>
      </c>
      <c r="P379" s="19" t="s">
        <v>2050</v>
      </c>
      <c r="Q379" s="19" t="s">
        <v>2051</v>
      </c>
      <c r="R379" s="2" t="s">
        <v>2067</v>
      </c>
      <c r="S379" s="2"/>
      <c r="T379" s="2" t="s">
        <v>384</v>
      </c>
      <c r="U379" s="2"/>
      <c r="V379" s="2"/>
    </row>
    <row r="380" spans="1:22" ht="14.25" customHeight="1">
      <c r="A380" s="19" t="s">
        <v>4046</v>
      </c>
      <c r="B380" s="19" t="s">
        <v>4034</v>
      </c>
      <c r="C380" s="19" t="s">
        <v>4047</v>
      </c>
      <c r="D380" s="19" t="s">
        <v>138</v>
      </c>
      <c r="E380" s="19" t="s">
        <v>96</v>
      </c>
      <c r="F380" s="19" t="s">
        <v>4048</v>
      </c>
      <c r="G380" s="19" t="s">
        <v>2046</v>
      </c>
      <c r="H380" s="19" t="s">
        <v>4049</v>
      </c>
      <c r="I380" s="19"/>
      <c r="J380" s="19"/>
      <c r="K380" s="19"/>
      <c r="L380" s="19"/>
      <c r="M380" s="19" t="s">
        <v>1566</v>
      </c>
      <c r="N380" s="19" t="s">
        <v>2058</v>
      </c>
      <c r="O380" s="19" t="s">
        <v>2145</v>
      </c>
      <c r="P380" s="19" t="s">
        <v>2050</v>
      </c>
      <c r="Q380" s="19" t="s">
        <v>2051</v>
      </c>
      <c r="R380" s="2" t="s">
        <v>2067</v>
      </c>
      <c r="S380" s="2"/>
      <c r="T380" s="2" t="s">
        <v>137</v>
      </c>
      <c r="U380" s="2"/>
      <c r="V380" s="2"/>
    </row>
    <row r="381" spans="1:22" ht="14.25" customHeight="1">
      <c r="A381" s="19" t="s">
        <v>4050</v>
      </c>
      <c r="B381" s="19" t="s">
        <v>4034</v>
      </c>
      <c r="C381" s="19" t="s">
        <v>4051</v>
      </c>
      <c r="D381" s="19" t="s">
        <v>168</v>
      </c>
      <c r="E381" s="19" t="s">
        <v>96</v>
      </c>
      <c r="F381" s="19" t="s">
        <v>2210</v>
      </c>
      <c r="G381" s="19" t="s">
        <v>2046</v>
      </c>
      <c r="H381" s="19" t="s">
        <v>4052</v>
      </c>
      <c r="I381" s="19"/>
      <c r="J381" s="19" t="s">
        <v>4053</v>
      </c>
      <c r="K381" s="19"/>
      <c r="L381" s="19"/>
      <c r="M381" s="19" t="s">
        <v>59</v>
      </c>
      <c r="N381" s="19" t="s">
        <v>2058</v>
      </c>
      <c r="O381" s="19" t="s">
        <v>2571</v>
      </c>
      <c r="P381" s="19" t="s">
        <v>4054</v>
      </c>
      <c r="Q381" s="19" t="s">
        <v>2051</v>
      </c>
      <c r="R381" s="2"/>
      <c r="S381" s="2"/>
      <c r="T381" s="2" t="s">
        <v>167</v>
      </c>
      <c r="U381" s="2"/>
      <c r="V381" s="2"/>
    </row>
    <row r="382" spans="1:22" ht="14.25" customHeight="1">
      <c r="A382" s="19" t="s">
        <v>4055</v>
      </c>
      <c r="B382" s="19" t="s">
        <v>4034</v>
      </c>
      <c r="C382" s="19" t="s">
        <v>4056</v>
      </c>
      <c r="D382" s="19" t="s">
        <v>322</v>
      </c>
      <c r="E382" s="19" t="s">
        <v>96</v>
      </c>
      <c r="F382" s="19" t="s">
        <v>2193</v>
      </c>
      <c r="G382" s="19" t="s">
        <v>2046</v>
      </c>
      <c r="H382" s="19" t="s">
        <v>4057</v>
      </c>
      <c r="I382" s="19" t="s">
        <v>4058</v>
      </c>
      <c r="J382" s="19"/>
      <c r="K382" s="19"/>
      <c r="L382" s="19"/>
      <c r="M382" s="19" t="s">
        <v>1566</v>
      </c>
      <c r="N382" s="19" t="s">
        <v>2058</v>
      </c>
      <c r="O382" s="19" t="s">
        <v>2193</v>
      </c>
      <c r="P382" s="19" t="s">
        <v>2505</v>
      </c>
      <c r="Q382" s="19" t="s">
        <v>2051</v>
      </c>
      <c r="R382" s="2" t="s">
        <v>2067</v>
      </c>
      <c r="S382" s="2"/>
      <c r="T382" s="2" t="s">
        <v>321</v>
      </c>
      <c r="U382" s="2"/>
      <c r="V382" s="2"/>
    </row>
    <row r="383" spans="1:22" ht="14.25" customHeight="1">
      <c r="A383" s="19" t="s">
        <v>4059</v>
      </c>
      <c r="B383" s="19" t="s">
        <v>4034</v>
      </c>
      <c r="C383" s="19" t="s">
        <v>2595</v>
      </c>
      <c r="D383" s="19" t="s">
        <v>106</v>
      </c>
      <c r="E383" s="19" t="s">
        <v>96</v>
      </c>
      <c r="F383" s="19" t="s">
        <v>2320</v>
      </c>
      <c r="G383" s="19" t="s">
        <v>2046</v>
      </c>
      <c r="H383" s="19" t="s">
        <v>4060</v>
      </c>
      <c r="I383" s="19" t="s">
        <v>4061</v>
      </c>
      <c r="J383" s="19"/>
      <c r="K383" s="19"/>
      <c r="L383" s="19"/>
      <c r="M383" s="19" t="s">
        <v>59</v>
      </c>
      <c r="N383" s="19" t="s">
        <v>2058</v>
      </c>
      <c r="O383" s="19" t="s">
        <v>2322</v>
      </c>
      <c r="P383" s="19" t="s">
        <v>2050</v>
      </c>
      <c r="Q383" s="19" t="s">
        <v>2051</v>
      </c>
      <c r="R383" s="2"/>
      <c r="S383" s="2"/>
      <c r="T383" s="2" t="s">
        <v>105</v>
      </c>
      <c r="U383" s="2"/>
      <c r="V383" s="2"/>
    </row>
    <row r="384" spans="1:22" ht="14.25" customHeight="1">
      <c r="A384" s="19" t="s">
        <v>4062</v>
      </c>
      <c r="B384" s="19" t="s">
        <v>4034</v>
      </c>
      <c r="C384" s="19" t="s">
        <v>4063</v>
      </c>
      <c r="D384" s="19" t="s">
        <v>138</v>
      </c>
      <c r="E384" s="19" t="s">
        <v>96</v>
      </c>
      <c r="F384" s="19" t="s">
        <v>2473</v>
      </c>
      <c r="G384" s="19" t="s">
        <v>2046</v>
      </c>
      <c r="H384" s="19" t="s">
        <v>4064</v>
      </c>
      <c r="I384" s="19" t="s">
        <v>4065</v>
      </c>
      <c r="J384" s="19"/>
      <c r="K384" s="19"/>
      <c r="L384" s="19"/>
      <c r="M384" s="19" t="s">
        <v>59</v>
      </c>
      <c r="N384" s="19" t="s">
        <v>2048</v>
      </c>
      <c r="O384" s="19" t="s">
        <v>2301</v>
      </c>
      <c r="P384" s="19" t="s">
        <v>2213</v>
      </c>
      <c r="Q384" s="19" t="s">
        <v>2051</v>
      </c>
      <c r="R384" s="2"/>
      <c r="S384" s="2"/>
      <c r="T384" s="2" t="s">
        <v>137</v>
      </c>
      <c r="U384" s="2"/>
      <c r="V384" s="2"/>
    </row>
    <row r="385" spans="1:22" ht="14.25" customHeight="1">
      <c r="A385" s="19" t="s">
        <v>4066</v>
      </c>
      <c r="B385" s="19" t="s">
        <v>4034</v>
      </c>
      <c r="C385" s="19" t="s">
        <v>4067</v>
      </c>
      <c r="D385" s="19" t="s">
        <v>180</v>
      </c>
      <c r="E385" s="19" t="s">
        <v>96</v>
      </c>
      <c r="F385" s="19" t="s">
        <v>2320</v>
      </c>
      <c r="G385" s="19" t="s">
        <v>2046</v>
      </c>
      <c r="H385" s="19" t="s">
        <v>4068</v>
      </c>
      <c r="I385" s="19"/>
      <c r="J385" s="19"/>
      <c r="K385" s="19"/>
      <c r="L385" s="19"/>
      <c r="M385" s="19" t="s">
        <v>59</v>
      </c>
      <c r="N385" s="19" t="s">
        <v>2058</v>
      </c>
      <c r="O385" s="19" t="s">
        <v>2322</v>
      </c>
      <c r="P385" s="19" t="s">
        <v>2050</v>
      </c>
      <c r="Q385" s="19" t="s">
        <v>2051</v>
      </c>
      <c r="R385" s="2"/>
      <c r="S385" s="2"/>
      <c r="T385" s="2" t="s">
        <v>179</v>
      </c>
      <c r="U385" s="2"/>
      <c r="V385" s="2"/>
    </row>
    <row r="386" spans="1:22" ht="14.25" customHeight="1">
      <c r="A386" s="19" t="s">
        <v>4069</v>
      </c>
      <c r="B386" s="19" t="s">
        <v>4070</v>
      </c>
      <c r="C386" s="19" t="s">
        <v>4071</v>
      </c>
      <c r="D386" s="19" t="s">
        <v>122</v>
      </c>
      <c r="E386" s="19" t="s">
        <v>96</v>
      </c>
      <c r="F386" s="19" t="s">
        <v>4072</v>
      </c>
      <c r="G386" s="19" t="s">
        <v>2046</v>
      </c>
      <c r="H386" s="19" t="s">
        <v>4073</v>
      </c>
      <c r="I386" s="19"/>
      <c r="J386" s="19"/>
      <c r="K386" s="19"/>
      <c r="L386" s="19"/>
      <c r="M386" s="19" t="s">
        <v>1566</v>
      </c>
      <c r="N386" s="19" t="s">
        <v>2058</v>
      </c>
      <c r="O386" s="19" t="s">
        <v>2093</v>
      </c>
      <c r="P386" s="19" t="s">
        <v>2050</v>
      </c>
      <c r="Q386" s="19" t="s">
        <v>2051</v>
      </c>
      <c r="R386" s="2" t="s">
        <v>2067</v>
      </c>
      <c r="S386" s="2"/>
      <c r="T386" s="2" t="s">
        <v>121</v>
      </c>
      <c r="U386" s="2"/>
      <c r="V386" s="2"/>
    </row>
    <row r="387" spans="1:22" ht="14.25" customHeight="1">
      <c r="A387" s="19" t="s">
        <v>4074</v>
      </c>
      <c r="B387" s="19" t="s">
        <v>4075</v>
      </c>
      <c r="C387" s="19" t="s">
        <v>4076</v>
      </c>
      <c r="D387" s="19" t="s">
        <v>156</v>
      </c>
      <c r="E387" s="19" t="s">
        <v>96</v>
      </c>
      <c r="F387" s="19" t="s">
        <v>4077</v>
      </c>
      <c r="G387" s="19" t="s">
        <v>2046</v>
      </c>
      <c r="H387" s="19" t="s">
        <v>4078</v>
      </c>
      <c r="I387" s="19"/>
      <c r="J387" s="19"/>
      <c r="K387" s="19"/>
      <c r="L387" s="19"/>
      <c r="M387" s="19" t="s">
        <v>59</v>
      </c>
      <c r="N387" s="19" t="s">
        <v>2058</v>
      </c>
      <c r="O387" s="19" t="s">
        <v>2322</v>
      </c>
      <c r="P387" s="19" t="s">
        <v>4079</v>
      </c>
      <c r="Q387" s="19" t="s">
        <v>2051</v>
      </c>
      <c r="R387" s="2"/>
      <c r="S387" s="2"/>
      <c r="T387" s="2" t="s">
        <v>155</v>
      </c>
      <c r="U387" s="2"/>
      <c r="V387" s="2"/>
    </row>
    <row r="388" spans="1:22" ht="14.25" customHeight="1">
      <c r="A388" s="19" t="s">
        <v>4080</v>
      </c>
      <c r="B388" s="19" t="s">
        <v>4081</v>
      </c>
      <c r="C388" s="19" t="s">
        <v>4082</v>
      </c>
      <c r="D388" s="19" t="s">
        <v>196</v>
      </c>
      <c r="E388" s="19" t="s">
        <v>96</v>
      </c>
      <c r="F388" s="19" t="s">
        <v>4083</v>
      </c>
      <c r="G388" s="19" t="s">
        <v>2046</v>
      </c>
      <c r="H388" s="19" t="s">
        <v>4084</v>
      </c>
      <c r="I388" s="19"/>
      <c r="J388" s="19"/>
      <c r="K388" s="19"/>
      <c r="L388" s="19"/>
      <c r="M388" s="19" t="s">
        <v>1566</v>
      </c>
      <c r="N388" s="19" t="s">
        <v>2058</v>
      </c>
      <c r="O388" s="19" t="s">
        <v>3234</v>
      </c>
      <c r="P388" s="19" t="s">
        <v>2965</v>
      </c>
      <c r="Q388" s="19" t="s">
        <v>2051</v>
      </c>
      <c r="R388" s="2" t="s">
        <v>2052</v>
      </c>
      <c r="S388" s="2"/>
      <c r="T388" s="2" t="s">
        <v>195</v>
      </c>
      <c r="U388" s="2"/>
      <c r="V388" s="2"/>
    </row>
    <row r="389" spans="1:22" ht="14.25" customHeight="1">
      <c r="A389" s="19" t="s">
        <v>4085</v>
      </c>
      <c r="B389" s="19" t="s">
        <v>4086</v>
      </c>
      <c r="C389" s="19" t="s">
        <v>4087</v>
      </c>
      <c r="D389" s="19" t="s">
        <v>106</v>
      </c>
      <c r="E389" s="19" t="s">
        <v>96</v>
      </c>
      <c r="F389" s="19" t="s">
        <v>4088</v>
      </c>
      <c r="G389" s="19" t="s">
        <v>2046</v>
      </c>
      <c r="H389" s="19" t="s">
        <v>4089</v>
      </c>
      <c r="I389" s="19" t="s">
        <v>4090</v>
      </c>
      <c r="J389" s="19"/>
      <c r="K389" s="19"/>
      <c r="L389" s="19"/>
      <c r="M389" s="19" t="s">
        <v>59</v>
      </c>
      <c r="N389" s="19" t="s">
        <v>2058</v>
      </c>
      <c r="O389" s="19" t="s">
        <v>2172</v>
      </c>
      <c r="P389" s="19" t="s">
        <v>2050</v>
      </c>
      <c r="Q389" s="19" t="s">
        <v>2051</v>
      </c>
      <c r="R389" s="2"/>
      <c r="S389" s="2"/>
      <c r="T389" s="2" t="s">
        <v>105</v>
      </c>
      <c r="U389" s="2"/>
      <c r="V389" s="2"/>
    </row>
    <row r="390" spans="1:22" ht="14.25" customHeight="1">
      <c r="A390" s="19" t="s">
        <v>4091</v>
      </c>
      <c r="B390" s="19" t="s">
        <v>4092</v>
      </c>
      <c r="C390" s="19" t="s">
        <v>4093</v>
      </c>
      <c r="D390" s="19" t="s">
        <v>122</v>
      </c>
      <c r="E390" s="19" t="s">
        <v>96</v>
      </c>
      <c r="F390" s="19" t="s">
        <v>4094</v>
      </c>
      <c r="G390" s="19" t="s">
        <v>2046</v>
      </c>
      <c r="H390" s="19" t="s">
        <v>4095</v>
      </c>
      <c r="I390" s="19"/>
      <c r="J390" s="19"/>
      <c r="K390" s="19"/>
      <c r="L390" s="19"/>
      <c r="M390" s="19" t="s">
        <v>1566</v>
      </c>
      <c r="N390" s="19" t="s">
        <v>2048</v>
      </c>
      <c r="O390" s="19" t="s">
        <v>2179</v>
      </c>
      <c r="P390" s="19" t="s">
        <v>4096</v>
      </c>
      <c r="Q390" s="19" t="s">
        <v>2051</v>
      </c>
      <c r="R390" s="2" t="s">
        <v>2067</v>
      </c>
      <c r="S390" s="2"/>
      <c r="T390" s="2" t="s">
        <v>121</v>
      </c>
      <c r="U390" s="2"/>
      <c r="V390" s="2"/>
    </row>
    <row r="391" spans="1:22" ht="14.25" customHeight="1">
      <c r="A391" s="19" t="s">
        <v>4097</v>
      </c>
      <c r="B391" s="19" t="s">
        <v>4098</v>
      </c>
      <c r="C391" s="19" t="s">
        <v>4099</v>
      </c>
      <c r="D391" s="19" t="s">
        <v>427</v>
      </c>
      <c r="E391" s="19" t="s">
        <v>96</v>
      </c>
      <c r="F391" s="19" t="s">
        <v>4100</v>
      </c>
      <c r="G391" s="19" t="s">
        <v>2046</v>
      </c>
      <c r="H391" s="19" t="s">
        <v>4101</v>
      </c>
      <c r="I391" s="19"/>
      <c r="J391" s="19"/>
      <c r="K391" s="19"/>
      <c r="L391" s="19"/>
      <c r="M391" s="19" t="s">
        <v>1566</v>
      </c>
      <c r="N391" s="19" t="s">
        <v>2058</v>
      </c>
      <c r="O391" s="19" t="s">
        <v>2145</v>
      </c>
      <c r="P391" s="19" t="s">
        <v>2066</v>
      </c>
      <c r="Q391" s="19" t="s">
        <v>2051</v>
      </c>
      <c r="R391" s="2" t="s">
        <v>2067</v>
      </c>
      <c r="S391" s="2"/>
      <c r="T391" s="2" t="s">
        <v>426</v>
      </c>
      <c r="U391" s="2"/>
      <c r="V391" s="2"/>
    </row>
    <row r="392" spans="1:22" ht="14.25" customHeight="1">
      <c r="A392" s="19" t="s">
        <v>4102</v>
      </c>
      <c r="B392" s="19" t="s">
        <v>4103</v>
      </c>
      <c r="C392" s="19" t="s">
        <v>2478</v>
      </c>
      <c r="D392" s="19" t="s">
        <v>134</v>
      </c>
      <c r="E392" s="19" t="s">
        <v>96</v>
      </c>
      <c r="F392" s="19" t="s">
        <v>4104</v>
      </c>
      <c r="G392" s="19" t="s">
        <v>2046</v>
      </c>
      <c r="H392" s="19" t="s">
        <v>4105</v>
      </c>
      <c r="I392" s="19"/>
      <c r="J392" s="19"/>
      <c r="K392" s="19"/>
      <c r="L392" s="19"/>
      <c r="M392" s="19" t="s">
        <v>60</v>
      </c>
      <c r="N392" s="19" t="s">
        <v>2058</v>
      </c>
      <c r="O392" s="19" t="s">
        <v>4106</v>
      </c>
      <c r="P392" s="19" t="s">
        <v>2050</v>
      </c>
      <c r="Q392" s="19" t="s">
        <v>2051</v>
      </c>
      <c r="R392" s="2"/>
      <c r="S392" s="2"/>
      <c r="T392" s="2" t="s">
        <v>133</v>
      </c>
      <c r="U392" s="2"/>
      <c r="V392" s="2"/>
    </row>
    <row r="393" spans="1:22" ht="14.25" customHeight="1">
      <c r="A393" s="19" t="s">
        <v>4107</v>
      </c>
      <c r="B393" s="19" t="s">
        <v>4108</v>
      </c>
      <c r="C393" s="19" t="s">
        <v>4109</v>
      </c>
      <c r="D393" s="19" t="s">
        <v>106</v>
      </c>
      <c r="E393" s="19" t="s">
        <v>96</v>
      </c>
      <c r="F393" s="19" t="s">
        <v>4110</v>
      </c>
      <c r="G393" s="19" t="s">
        <v>2046</v>
      </c>
      <c r="H393" s="19" t="s">
        <v>4111</v>
      </c>
      <c r="I393" s="19" t="s">
        <v>4112</v>
      </c>
      <c r="J393" s="19"/>
      <c r="K393" s="19"/>
      <c r="L393" s="19"/>
      <c r="M393" s="19" t="s">
        <v>1566</v>
      </c>
      <c r="N393" s="19" t="s">
        <v>2048</v>
      </c>
      <c r="O393" s="19" t="s">
        <v>2179</v>
      </c>
      <c r="P393" s="19" t="s">
        <v>2050</v>
      </c>
      <c r="Q393" s="19" t="s">
        <v>2051</v>
      </c>
      <c r="R393" s="2" t="s">
        <v>2067</v>
      </c>
      <c r="S393" s="2"/>
      <c r="T393" s="2" t="s">
        <v>105</v>
      </c>
      <c r="U393" s="2"/>
      <c r="V393" s="2"/>
    </row>
    <row r="394" spans="1:22" ht="14.25" customHeight="1">
      <c r="A394" s="19" t="s">
        <v>4113</v>
      </c>
      <c r="B394" s="19" t="s">
        <v>4114</v>
      </c>
      <c r="C394" s="19" t="s">
        <v>4115</v>
      </c>
      <c r="D394" s="19" t="s">
        <v>122</v>
      </c>
      <c r="E394" s="19" t="s">
        <v>96</v>
      </c>
      <c r="F394" s="19" t="s">
        <v>3838</v>
      </c>
      <c r="G394" s="19" t="s">
        <v>2046</v>
      </c>
      <c r="H394" s="19" t="s">
        <v>4116</v>
      </c>
      <c r="I394" s="19"/>
      <c r="J394" s="19"/>
      <c r="K394" s="19"/>
      <c r="L394" s="19"/>
      <c r="M394" s="19" t="s">
        <v>59</v>
      </c>
      <c r="N394" s="19" t="s">
        <v>2058</v>
      </c>
      <c r="O394" s="19" t="s">
        <v>2172</v>
      </c>
      <c r="P394" s="19" t="s">
        <v>2441</v>
      </c>
      <c r="Q394" s="19" t="s">
        <v>2051</v>
      </c>
      <c r="R394" s="2"/>
      <c r="S394" s="2"/>
      <c r="T394" s="2" t="s">
        <v>121</v>
      </c>
      <c r="U394" s="2"/>
      <c r="V394" s="2"/>
    </row>
    <row r="395" spans="1:22" ht="14.25" customHeight="1">
      <c r="A395" s="19" t="s">
        <v>4117</v>
      </c>
      <c r="B395" s="19" t="s">
        <v>4114</v>
      </c>
      <c r="C395" s="19" t="s">
        <v>4118</v>
      </c>
      <c r="D395" s="19" t="s">
        <v>314</v>
      </c>
      <c r="E395" s="19" t="s">
        <v>96</v>
      </c>
      <c r="F395" s="19" t="s">
        <v>4119</v>
      </c>
      <c r="G395" s="19" t="s">
        <v>2046</v>
      </c>
      <c r="H395" s="19" t="s">
        <v>4120</v>
      </c>
      <c r="I395" s="19"/>
      <c r="J395" s="19"/>
      <c r="K395" s="19"/>
      <c r="L395" s="19"/>
      <c r="M395" s="19" t="s">
        <v>1566</v>
      </c>
      <c r="N395" s="19" t="s">
        <v>2048</v>
      </c>
      <c r="O395" s="19" t="s">
        <v>2179</v>
      </c>
      <c r="P395" s="19" t="s">
        <v>4121</v>
      </c>
      <c r="Q395" s="19" t="s">
        <v>2051</v>
      </c>
      <c r="R395" s="2" t="s">
        <v>2067</v>
      </c>
      <c r="S395" s="2"/>
      <c r="T395" s="2" t="s">
        <v>313</v>
      </c>
      <c r="U395" s="2"/>
      <c r="V395" s="2"/>
    </row>
    <row r="396" spans="1:22" ht="14.25" customHeight="1">
      <c r="A396" s="19" t="s">
        <v>4122</v>
      </c>
      <c r="B396" s="19" t="s">
        <v>4114</v>
      </c>
      <c r="C396" s="19" t="s">
        <v>4123</v>
      </c>
      <c r="D396" s="19" t="s">
        <v>244</v>
      </c>
      <c r="E396" s="19" t="s">
        <v>96</v>
      </c>
      <c r="F396" s="19" t="s">
        <v>2824</v>
      </c>
      <c r="G396" s="19" t="s">
        <v>2046</v>
      </c>
      <c r="H396" s="19" t="s">
        <v>4124</v>
      </c>
      <c r="I396" s="19" t="s">
        <v>4125</v>
      </c>
      <c r="J396" s="19" t="s">
        <v>4126</v>
      </c>
      <c r="K396" s="19"/>
      <c r="L396" s="19" t="s">
        <v>4127</v>
      </c>
      <c r="M396" s="19" t="s">
        <v>60</v>
      </c>
      <c r="N396" s="19" t="s">
        <v>2058</v>
      </c>
      <c r="O396" s="19" t="s">
        <v>2316</v>
      </c>
      <c r="P396" s="19" t="s">
        <v>2505</v>
      </c>
      <c r="Q396" s="19" t="s">
        <v>2051</v>
      </c>
      <c r="R396" s="2"/>
      <c r="S396" s="2"/>
      <c r="T396" s="2" t="s">
        <v>243</v>
      </c>
      <c r="U396" s="2"/>
      <c r="V396" s="2"/>
    </row>
    <row r="397" spans="1:22" ht="14.25" customHeight="1">
      <c r="A397" s="19" t="s">
        <v>4128</v>
      </c>
      <c r="B397" s="19" t="s">
        <v>4129</v>
      </c>
      <c r="C397" s="19" t="s">
        <v>4130</v>
      </c>
      <c r="D397" s="19" t="s">
        <v>134</v>
      </c>
      <c r="E397" s="19" t="s">
        <v>96</v>
      </c>
      <c r="F397" s="19" t="s">
        <v>3850</v>
      </c>
      <c r="G397" s="19" t="s">
        <v>2046</v>
      </c>
      <c r="H397" s="19" t="s">
        <v>4131</v>
      </c>
      <c r="I397" s="19" t="s">
        <v>4132</v>
      </c>
      <c r="J397" s="19"/>
      <c r="K397" s="19"/>
      <c r="L397" s="19"/>
      <c r="M397" s="19" t="s">
        <v>59</v>
      </c>
      <c r="N397" s="19" t="s">
        <v>2058</v>
      </c>
      <c r="O397" s="19" t="s">
        <v>2101</v>
      </c>
      <c r="P397" s="19" t="s">
        <v>2050</v>
      </c>
      <c r="Q397" s="19" t="s">
        <v>2051</v>
      </c>
      <c r="R397" s="2"/>
      <c r="S397" s="2"/>
      <c r="T397" s="2" t="s">
        <v>133</v>
      </c>
      <c r="U397" s="2"/>
      <c r="V397" s="2"/>
    </row>
    <row r="398" spans="1:22" ht="14.25" customHeight="1">
      <c r="A398" s="19" t="s">
        <v>4133</v>
      </c>
      <c r="B398" s="19" t="s">
        <v>4129</v>
      </c>
      <c r="C398" s="19" t="s">
        <v>4134</v>
      </c>
      <c r="D398" s="19" t="s">
        <v>94</v>
      </c>
      <c r="E398" s="19" t="s">
        <v>96</v>
      </c>
      <c r="F398" s="19" t="s">
        <v>4135</v>
      </c>
      <c r="G398" s="19" t="s">
        <v>2046</v>
      </c>
      <c r="H398" s="19" t="s">
        <v>4136</v>
      </c>
      <c r="I398" s="19"/>
      <c r="J398" s="19"/>
      <c r="K398" s="19"/>
      <c r="L398" s="19"/>
      <c r="M398" s="19" t="s">
        <v>1566</v>
      </c>
      <c r="N398" s="19" t="s">
        <v>2048</v>
      </c>
      <c r="O398" s="19" t="s">
        <v>2179</v>
      </c>
      <c r="P398" s="19" t="s">
        <v>3363</v>
      </c>
      <c r="Q398" s="19" t="s">
        <v>2051</v>
      </c>
      <c r="R398" s="2" t="s">
        <v>2052</v>
      </c>
      <c r="S398" s="2"/>
      <c r="T398" s="2" t="s">
        <v>93</v>
      </c>
      <c r="U398" s="2"/>
      <c r="V398" s="2"/>
    </row>
    <row r="399" spans="1:22" ht="14.25" customHeight="1">
      <c r="A399" s="19" t="s">
        <v>4137</v>
      </c>
      <c r="B399" s="19" t="s">
        <v>4129</v>
      </c>
      <c r="C399" s="19" t="s">
        <v>2541</v>
      </c>
      <c r="D399" s="19" t="s">
        <v>324</v>
      </c>
      <c r="E399" s="19" t="s">
        <v>96</v>
      </c>
      <c r="F399" s="19" t="s">
        <v>4138</v>
      </c>
      <c r="G399" s="19" t="s">
        <v>2046</v>
      </c>
      <c r="H399" s="19" t="s">
        <v>4139</v>
      </c>
      <c r="I399" s="19"/>
      <c r="J399" s="19" t="s">
        <v>4140</v>
      </c>
      <c r="K399" s="19"/>
      <c r="L399" s="19"/>
      <c r="M399" s="19" t="s">
        <v>1566</v>
      </c>
      <c r="N399" s="19" t="s">
        <v>2058</v>
      </c>
      <c r="O399" s="19" t="s">
        <v>2145</v>
      </c>
      <c r="P399" s="19" t="s">
        <v>4141</v>
      </c>
      <c r="Q399" s="19" t="s">
        <v>2051</v>
      </c>
      <c r="R399" s="2" t="s">
        <v>2067</v>
      </c>
      <c r="S399" s="2"/>
      <c r="T399" s="2" t="s">
        <v>323</v>
      </c>
      <c r="U399" s="2"/>
      <c r="V399" s="2"/>
    </row>
    <row r="400" spans="1:22" ht="14.25" customHeight="1">
      <c r="A400" s="19" t="s">
        <v>4142</v>
      </c>
      <c r="B400" s="19" t="s">
        <v>4129</v>
      </c>
      <c r="C400" s="19" t="s">
        <v>4143</v>
      </c>
      <c r="D400" s="19" t="s">
        <v>150</v>
      </c>
      <c r="E400" s="19" t="s">
        <v>96</v>
      </c>
      <c r="F400" s="19" t="s">
        <v>4144</v>
      </c>
      <c r="G400" s="19" t="s">
        <v>2046</v>
      </c>
      <c r="H400" s="19" t="s">
        <v>4145</v>
      </c>
      <c r="I400" s="19"/>
      <c r="J400" s="19"/>
      <c r="K400" s="19"/>
      <c r="L400" s="19"/>
      <c r="M400" s="19" t="s">
        <v>1566</v>
      </c>
      <c r="N400" s="19" t="s">
        <v>2058</v>
      </c>
      <c r="O400" s="19" t="s">
        <v>2120</v>
      </c>
      <c r="P400" s="19" t="s">
        <v>4146</v>
      </c>
      <c r="Q400" s="19" t="s">
        <v>2051</v>
      </c>
      <c r="R400" s="2" t="s">
        <v>2052</v>
      </c>
      <c r="S400" s="2"/>
      <c r="T400" s="2" t="s">
        <v>149</v>
      </c>
      <c r="U400" s="2"/>
      <c r="V400" s="2"/>
    </row>
    <row r="401" spans="1:22" ht="14.25" customHeight="1">
      <c r="A401" s="19" t="s">
        <v>4147</v>
      </c>
      <c r="B401" s="19" t="s">
        <v>4129</v>
      </c>
      <c r="C401" s="19" t="s">
        <v>4148</v>
      </c>
      <c r="D401" s="19" t="s">
        <v>124</v>
      </c>
      <c r="E401" s="19" t="s">
        <v>96</v>
      </c>
      <c r="F401" s="19" t="s">
        <v>2473</v>
      </c>
      <c r="G401" s="19" t="s">
        <v>2046</v>
      </c>
      <c r="H401" s="19" t="s">
        <v>4149</v>
      </c>
      <c r="I401" s="19"/>
      <c r="J401" s="19"/>
      <c r="K401" s="19"/>
      <c r="L401" s="19"/>
      <c r="M401" s="19" t="s">
        <v>59</v>
      </c>
      <c r="N401" s="19" t="s">
        <v>2048</v>
      </c>
      <c r="O401" s="19" t="s">
        <v>2301</v>
      </c>
      <c r="P401" s="19" t="s">
        <v>3203</v>
      </c>
      <c r="Q401" s="19" t="s">
        <v>2051</v>
      </c>
      <c r="R401" s="2"/>
      <c r="S401" s="2"/>
      <c r="T401" s="2" t="s">
        <v>123</v>
      </c>
      <c r="U401" s="2"/>
      <c r="V401" s="2"/>
    </row>
    <row r="402" spans="1:22" ht="14.25" customHeight="1">
      <c r="A402" s="19" t="s">
        <v>4150</v>
      </c>
      <c r="B402" s="19" t="s">
        <v>4151</v>
      </c>
      <c r="C402" s="19" t="s">
        <v>4152</v>
      </c>
      <c r="D402" s="19" t="s">
        <v>150</v>
      </c>
      <c r="E402" s="19" t="s">
        <v>96</v>
      </c>
      <c r="F402" s="19" t="s">
        <v>2299</v>
      </c>
      <c r="G402" s="19" t="s">
        <v>2046</v>
      </c>
      <c r="H402" s="19" t="s">
        <v>4153</v>
      </c>
      <c r="I402" s="19" t="s">
        <v>4154</v>
      </c>
      <c r="J402" s="19"/>
      <c r="K402" s="19"/>
      <c r="L402" s="19"/>
      <c r="M402" s="19" t="s">
        <v>59</v>
      </c>
      <c r="N402" s="19" t="s">
        <v>2048</v>
      </c>
      <c r="O402" s="19" t="s">
        <v>2301</v>
      </c>
      <c r="P402" s="19" t="s">
        <v>2050</v>
      </c>
      <c r="Q402" s="19" t="s">
        <v>2051</v>
      </c>
      <c r="R402" s="2"/>
      <c r="S402" s="2"/>
      <c r="T402" s="2" t="s">
        <v>149</v>
      </c>
      <c r="U402" s="2"/>
      <c r="V402" s="2"/>
    </row>
    <row r="403" spans="1:22" ht="14.25" customHeight="1">
      <c r="A403" s="19" t="s">
        <v>4155</v>
      </c>
      <c r="B403" s="19" t="s">
        <v>4156</v>
      </c>
      <c r="C403" s="19" t="s">
        <v>4157</v>
      </c>
      <c r="D403" s="19" t="s">
        <v>102</v>
      </c>
      <c r="E403" s="19" t="s">
        <v>96</v>
      </c>
      <c r="F403" s="19" t="s">
        <v>4158</v>
      </c>
      <c r="G403" s="19" t="s">
        <v>2046</v>
      </c>
      <c r="H403" s="19" t="s">
        <v>4159</v>
      </c>
      <c r="I403" s="19"/>
      <c r="J403" s="19"/>
      <c r="K403" s="19"/>
      <c r="L403" s="19"/>
      <c r="M403" s="19" t="s">
        <v>1566</v>
      </c>
      <c r="N403" s="19" t="s">
        <v>2058</v>
      </c>
      <c r="O403" s="19" t="s">
        <v>2145</v>
      </c>
      <c r="P403" s="19" t="s">
        <v>3632</v>
      </c>
      <c r="Q403" s="19" t="s">
        <v>2051</v>
      </c>
      <c r="R403" s="2" t="s">
        <v>2067</v>
      </c>
      <c r="S403" s="2"/>
      <c r="T403" s="2" t="s">
        <v>101</v>
      </c>
      <c r="U403" s="2"/>
      <c r="V403" s="2"/>
    </row>
    <row r="404" spans="1:22" ht="14.25" customHeight="1">
      <c r="A404" s="19" t="s">
        <v>4160</v>
      </c>
      <c r="B404" s="19" t="s">
        <v>4161</v>
      </c>
      <c r="C404" s="19" t="s">
        <v>4162</v>
      </c>
      <c r="D404" s="19" t="s">
        <v>114</v>
      </c>
      <c r="E404" s="19" t="s">
        <v>96</v>
      </c>
      <c r="F404" s="19" t="s">
        <v>4163</v>
      </c>
      <c r="G404" s="19" t="s">
        <v>2046</v>
      </c>
      <c r="H404" s="19" t="s">
        <v>4164</v>
      </c>
      <c r="I404" s="19"/>
      <c r="J404" s="19"/>
      <c r="K404" s="19"/>
      <c r="L404" s="19"/>
      <c r="M404" s="19" t="s">
        <v>1566</v>
      </c>
      <c r="N404" s="19" t="s">
        <v>2058</v>
      </c>
      <c r="O404" s="19" t="s">
        <v>2093</v>
      </c>
      <c r="P404" s="19" t="s">
        <v>2544</v>
      </c>
      <c r="Q404" s="19" t="s">
        <v>2051</v>
      </c>
      <c r="R404" s="2" t="s">
        <v>2067</v>
      </c>
      <c r="S404" s="2"/>
      <c r="T404" s="2" t="s">
        <v>113</v>
      </c>
      <c r="U404" s="2"/>
      <c r="V404" s="2"/>
    </row>
    <row r="405" spans="1:22" ht="14.25" customHeight="1">
      <c r="A405" s="19" t="s">
        <v>4165</v>
      </c>
      <c r="B405" s="19" t="s">
        <v>4166</v>
      </c>
      <c r="C405" s="19" t="s">
        <v>4167</v>
      </c>
      <c r="D405" s="19" t="s">
        <v>124</v>
      </c>
      <c r="E405" s="19" t="s">
        <v>96</v>
      </c>
      <c r="F405" s="19" t="s">
        <v>4168</v>
      </c>
      <c r="G405" s="19" t="s">
        <v>2046</v>
      </c>
      <c r="H405" s="19" t="s">
        <v>4169</v>
      </c>
      <c r="I405" s="19" t="s">
        <v>2085</v>
      </c>
      <c r="J405" s="19"/>
      <c r="K405" s="19"/>
      <c r="L405" s="19"/>
      <c r="M405" s="19" t="s">
        <v>1566</v>
      </c>
      <c r="N405" s="19" t="s">
        <v>2058</v>
      </c>
      <c r="O405" s="19" t="s">
        <v>2093</v>
      </c>
      <c r="P405" s="19" t="s">
        <v>4170</v>
      </c>
      <c r="Q405" s="19" t="s">
        <v>2051</v>
      </c>
      <c r="R405" s="2" t="s">
        <v>2067</v>
      </c>
      <c r="S405" s="2"/>
      <c r="T405" s="2" t="s">
        <v>123</v>
      </c>
      <c r="U405" s="2"/>
      <c r="V405" s="2"/>
    </row>
    <row r="406" spans="1:22" ht="14.25" customHeight="1">
      <c r="A406" s="19" t="s">
        <v>4171</v>
      </c>
      <c r="B406" s="19" t="s">
        <v>4172</v>
      </c>
      <c r="C406" s="19" t="s">
        <v>4173</v>
      </c>
      <c r="D406" s="19" t="s">
        <v>112</v>
      </c>
      <c r="E406" s="19" t="s">
        <v>96</v>
      </c>
      <c r="F406" s="19" t="s">
        <v>4174</v>
      </c>
      <c r="G406" s="19" t="s">
        <v>2046</v>
      </c>
      <c r="H406" s="19" t="s">
        <v>4175</v>
      </c>
      <c r="I406" s="19"/>
      <c r="J406" s="19"/>
      <c r="K406" s="19"/>
      <c r="L406" s="19"/>
      <c r="M406" s="19" t="s">
        <v>1566</v>
      </c>
      <c r="N406" s="19" t="s">
        <v>2048</v>
      </c>
      <c r="O406" s="19" t="s">
        <v>2179</v>
      </c>
      <c r="P406" s="19" t="s">
        <v>2519</v>
      </c>
      <c r="Q406" s="19" t="s">
        <v>2051</v>
      </c>
      <c r="R406" s="2" t="s">
        <v>2067</v>
      </c>
      <c r="S406" s="2"/>
      <c r="T406" s="2" t="s">
        <v>111</v>
      </c>
      <c r="U406" s="2"/>
      <c r="V406" s="2"/>
    </row>
    <row r="407" spans="1:22" ht="14.25" customHeight="1">
      <c r="A407" s="19" t="s">
        <v>4176</v>
      </c>
      <c r="B407" s="19" t="s">
        <v>4177</v>
      </c>
      <c r="C407" s="19" t="s">
        <v>4178</v>
      </c>
      <c r="D407" s="19" t="s">
        <v>466</v>
      </c>
      <c r="E407" s="19" t="s">
        <v>96</v>
      </c>
      <c r="F407" s="19" t="s">
        <v>4179</v>
      </c>
      <c r="G407" s="19" t="s">
        <v>2046</v>
      </c>
      <c r="H407" s="19" t="s">
        <v>4180</v>
      </c>
      <c r="I407" s="19" t="s">
        <v>4181</v>
      </c>
      <c r="J407" s="19"/>
      <c r="K407" s="19"/>
      <c r="L407" s="19"/>
      <c r="M407" s="19" t="s">
        <v>1566</v>
      </c>
      <c r="N407" s="19" t="s">
        <v>2058</v>
      </c>
      <c r="O407" s="19" t="s">
        <v>2858</v>
      </c>
      <c r="P407" s="19" t="s">
        <v>4182</v>
      </c>
      <c r="Q407" s="19" t="s">
        <v>2051</v>
      </c>
      <c r="R407" s="2" t="s">
        <v>2067</v>
      </c>
      <c r="S407" s="2"/>
      <c r="T407" s="2" t="s">
        <v>465</v>
      </c>
      <c r="U407" s="2"/>
      <c r="V407" s="2"/>
    </row>
    <row r="408" spans="1:22" ht="14.25" customHeight="1">
      <c r="A408" s="19" t="s">
        <v>4183</v>
      </c>
      <c r="B408" s="19" t="s">
        <v>4177</v>
      </c>
      <c r="C408" s="19" t="s">
        <v>4184</v>
      </c>
      <c r="D408" s="19" t="s">
        <v>112</v>
      </c>
      <c r="E408" s="19" t="s">
        <v>96</v>
      </c>
      <c r="F408" s="19" t="s">
        <v>4185</v>
      </c>
      <c r="G408" s="19" t="s">
        <v>2046</v>
      </c>
      <c r="H408" s="19" t="s">
        <v>4186</v>
      </c>
      <c r="I408" s="19" t="s">
        <v>4187</v>
      </c>
      <c r="J408" s="19"/>
      <c r="K408" s="19"/>
      <c r="L408" s="19"/>
      <c r="M408" s="19" t="s">
        <v>1566</v>
      </c>
      <c r="N408" s="19" t="s">
        <v>2048</v>
      </c>
      <c r="O408" s="19" t="s">
        <v>2179</v>
      </c>
      <c r="P408" s="19" t="s">
        <v>2050</v>
      </c>
      <c r="Q408" s="19" t="s">
        <v>2051</v>
      </c>
      <c r="R408" s="2" t="s">
        <v>2067</v>
      </c>
      <c r="S408" s="2"/>
      <c r="T408" s="2" t="s">
        <v>111</v>
      </c>
      <c r="U408" s="2"/>
      <c r="V408" s="2"/>
    </row>
    <row r="409" spans="1:22" ht="14.25" customHeight="1">
      <c r="A409" s="19" t="s">
        <v>4188</v>
      </c>
      <c r="B409" s="19" t="s">
        <v>4177</v>
      </c>
      <c r="C409" s="19" t="s">
        <v>4189</v>
      </c>
      <c r="D409" s="19" t="s">
        <v>138</v>
      </c>
      <c r="E409" s="19" t="s">
        <v>96</v>
      </c>
      <c r="F409" s="19" t="s">
        <v>4190</v>
      </c>
      <c r="G409" s="19" t="s">
        <v>2046</v>
      </c>
      <c r="H409" s="19" t="s">
        <v>4191</v>
      </c>
      <c r="I409" s="19"/>
      <c r="J409" s="19"/>
      <c r="K409" s="19"/>
      <c r="L409" s="19"/>
      <c r="M409" s="19" t="s">
        <v>1566</v>
      </c>
      <c r="N409" s="19" t="s">
        <v>2058</v>
      </c>
      <c r="O409" s="19" t="s">
        <v>2093</v>
      </c>
      <c r="P409" s="19" t="s">
        <v>2050</v>
      </c>
      <c r="Q409" s="19" t="s">
        <v>2051</v>
      </c>
      <c r="R409" s="2" t="s">
        <v>2067</v>
      </c>
      <c r="S409" s="2"/>
      <c r="T409" s="2" t="s">
        <v>137</v>
      </c>
      <c r="U409" s="2"/>
      <c r="V409" s="2"/>
    </row>
    <row r="410" spans="1:22" ht="14.25" customHeight="1">
      <c r="A410" s="19" t="s">
        <v>4192</v>
      </c>
      <c r="B410" s="19" t="s">
        <v>2267</v>
      </c>
      <c r="C410" s="19" t="s">
        <v>4193</v>
      </c>
      <c r="D410" s="19" t="s">
        <v>106</v>
      </c>
      <c r="E410" s="19" t="s">
        <v>96</v>
      </c>
      <c r="F410" s="19" t="s">
        <v>4194</v>
      </c>
      <c r="G410" s="19" t="s">
        <v>2046</v>
      </c>
      <c r="H410" s="19" t="s">
        <v>4195</v>
      </c>
      <c r="I410" s="19"/>
      <c r="J410" s="19"/>
      <c r="K410" s="19"/>
      <c r="L410" s="19"/>
      <c r="M410" s="19" t="s">
        <v>1566</v>
      </c>
      <c r="N410" s="19" t="s">
        <v>2058</v>
      </c>
      <c r="O410" s="19" t="s">
        <v>2145</v>
      </c>
      <c r="P410" s="19" t="s">
        <v>2050</v>
      </c>
      <c r="Q410" s="19" t="s">
        <v>2051</v>
      </c>
      <c r="R410" s="2" t="s">
        <v>2067</v>
      </c>
      <c r="S410" s="2"/>
      <c r="T410" s="2" t="s">
        <v>105</v>
      </c>
      <c r="U410" s="2"/>
      <c r="V410" s="2"/>
    </row>
    <row r="411" spans="1:22" ht="14.25" customHeight="1">
      <c r="A411" s="19" t="s">
        <v>4196</v>
      </c>
      <c r="B411" s="19" t="s">
        <v>4197</v>
      </c>
      <c r="C411" s="19" t="s">
        <v>4198</v>
      </c>
      <c r="D411" s="19" t="s">
        <v>240</v>
      </c>
      <c r="E411" s="19" t="s">
        <v>96</v>
      </c>
      <c r="F411" s="19" t="s">
        <v>3997</v>
      </c>
      <c r="G411" s="19" t="s">
        <v>2046</v>
      </c>
      <c r="H411" s="19" t="s">
        <v>4199</v>
      </c>
      <c r="I411" s="19"/>
      <c r="J411" s="19"/>
      <c r="K411" s="19"/>
      <c r="L411" s="19"/>
      <c r="M411" s="19" t="s">
        <v>59</v>
      </c>
      <c r="N411" s="19" t="s">
        <v>2058</v>
      </c>
      <c r="O411" s="19" t="s">
        <v>3997</v>
      </c>
      <c r="P411" s="19" t="s">
        <v>2213</v>
      </c>
      <c r="Q411" s="19" t="s">
        <v>2051</v>
      </c>
      <c r="R411" s="2"/>
      <c r="S411" s="2"/>
      <c r="T411" s="2" t="s">
        <v>239</v>
      </c>
      <c r="U411" s="2"/>
      <c r="V411" s="2"/>
    </row>
    <row r="412" spans="1:22" ht="14.25" customHeight="1">
      <c r="A412" s="19" t="s">
        <v>4200</v>
      </c>
      <c r="B412" s="19" t="s">
        <v>4201</v>
      </c>
      <c r="C412" s="19" t="s">
        <v>4202</v>
      </c>
      <c r="D412" s="19" t="s">
        <v>134</v>
      </c>
      <c r="E412" s="19" t="s">
        <v>96</v>
      </c>
      <c r="F412" s="19" t="s">
        <v>4203</v>
      </c>
      <c r="G412" s="19" t="s">
        <v>2046</v>
      </c>
      <c r="H412" s="19" t="s">
        <v>4204</v>
      </c>
      <c r="I412" s="19" t="s">
        <v>4205</v>
      </c>
      <c r="J412" s="19"/>
      <c r="K412" s="19"/>
      <c r="L412" s="19"/>
      <c r="M412" s="19" t="s">
        <v>59</v>
      </c>
      <c r="N412" s="19" t="s">
        <v>2058</v>
      </c>
      <c r="O412" s="19" t="s">
        <v>2101</v>
      </c>
      <c r="P412" s="19" t="s">
        <v>2050</v>
      </c>
      <c r="Q412" s="19" t="s">
        <v>2051</v>
      </c>
      <c r="R412" s="2"/>
      <c r="S412" s="2"/>
      <c r="T412" s="2" t="s">
        <v>133</v>
      </c>
      <c r="U412" s="2"/>
      <c r="V412" s="2"/>
    </row>
    <row r="413" spans="1:22" ht="14.25" customHeight="1">
      <c r="A413" s="19" t="s">
        <v>4206</v>
      </c>
      <c r="B413" s="19" t="s">
        <v>4207</v>
      </c>
      <c r="C413" s="19" t="s">
        <v>3468</v>
      </c>
      <c r="D413" s="19" t="s">
        <v>184</v>
      </c>
      <c r="E413" s="19" t="s">
        <v>96</v>
      </c>
      <c r="F413" s="19" t="s">
        <v>4208</v>
      </c>
      <c r="G413" s="19" t="s">
        <v>2046</v>
      </c>
      <c r="H413" s="19" t="s">
        <v>4209</v>
      </c>
      <c r="I413" s="19"/>
      <c r="J413" s="19"/>
      <c r="K413" s="19"/>
      <c r="L413" s="19"/>
      <c r="M413" s="19" t="s">
        <v>60</v>
      </c>
      <c r="N413" s="19" t="s">
        <v>2058</v>
      </c>
      <c r="O413" s="19" t="s">
        <v>4208</v>
      </c>
      <c r="P413" s="19" t="s">
        <v>2050</v>
      </c>
      <c r="Q413" s="19" t="s">
        <v>2051</v>
      </c>
      <c r="R413" s="2"/>
      <c r="S413" s="2"/>
      <c r="T413" s="2" t="s">
        <v>183</v>
      </c>
      <c r="U413" s="2"/>
      <c r="V413" s="2"/>
    </row>
    <row r="414" spans="1:22" ht="14.25" customHeight="1">
      <c r="A414" s="19" t="s">
        <v>4210</v>
      </c>
      <c r="B414" s="19" t="s">
        <v>3093</v>
      </c>
      <c r="C414" s="19" t="s">
        <v>3854</v>
      </c>
      <c r="D414" s="19" t="s">
        <v>385</v>
      </c>
      <c r="E414" s="19" t="s">
        <v>96</v>
      </c>
      <c r="F414" s="19" t="s">
        <v>4211</v>
      </c>
      <c r="G414" s="19" t="s">
        <v>2046</v>
      </c>
      <c r="H414" s="19" t="s">
        <v>4212</v>
      </c>
      <c r="I414" s="19"/>
      <c r="J414" s="19"/>
      <c r="K414" s="19"/>
      <c r="L414" s="19"/>
      <c r="M414" s="19" t="s">
        <v>1566</v>
      </c>
      <c r="N414" s="19" t="s">
        <v>2058</v>
      </c>
      <c r="O414" s="19" t="s">
        <v>2145</v>
      </c>
      <c r="P414" s="19" t="s">
        <v>2050</v>
      </c>
      <c r="Q414" s="19" t="s">
        <v>2051</v>
      </c>
      <c r="R414" s="2" t="s">
        <v>2067</v>
      </c>
      <c r="S414" s="2"/>
      <c r="T414" s="2" t="s">
        <v>384</v>
      </c>
      <c r="U414" s="2"/>
      <c r="V414" s="2"/>
    </row>
    <row r="415" spans="1:22" ht="14.25" customHeight="1">
      <c r="A415" s="19" t="s">
        <v>4213</v>
      </c>
      <c r="B415" s="19" t="s">
        <v>4214</v>
      </c>
      <c r="C415" s="19" t="s">
        <v>3495</v>
      </c>
      <c r="D415" s="19" t="s">
        <v>106</v>
      </c>
      <c r="E415" s="19" t="s">
        <v>96</v>
      </c>
      <c r="F415" s="19" t="s">
        <v>4215</v>
      </c>
      <c r="G415" s="19" t="s">
        <v>2046</v>
      </c>
      <c r="H415" s="19" t="s">
        <v>4216</v>
      </c>
      <c r="I415" s="19"/>
      <c r="J415" s="19"/>
      <c r="K415" s="19"/>
      <c r="L415" s="19" t="s">
        <v>4217</v>
      </c>
      <c r="M415" s="19" t="s">
        <v>1566</v>
      </c>
      <c r="N415" s="19" t="s">
        <v>2048</v>
      </c>
      <c r="O415" s="19" t="s">
        <v>2199</v>
      </c>
      <c r="P415" s="19" t="s">
        <v>4218</v>
      </c>
      <c r="Q415" s="19" t="s">
        <v>2051</v>
      </c>
      <c r="R415" s="2" t="s">
        <v>2200</v>
      </c>
      <c r="S415" s="2"/>
      <c r="T415" s="2" t="s">
        <v>105</v>
      </c>
      <c r="U415" s="2"/>
      <c r="V415" s="2"/>
    </row>
    <row r="416" spans="1:22" ht="14.25" customHeight="1">
      <c r="A416" s="19" t="s">
        <v>4219</v>
      </c>
      <c r="B416" s="19" t="s">
        <v>4220</v>
      </c>
      <c r="C416" s="19" t="s">
        <v>2339</v>
      </c>
      <c r="D416" s="19" t="s">
        <v>106</v>
      </c>
      <c r="E416" s="19" t="s">
        <v>96</v>
      </c>
      <c r="F416" s="19" t="s">
        <v>4221</v>
      </c>
      <c r="G416" s="19" t="s">
        <v>2046</v>
      </c>
      <c r="H416" s="19" t="s">
        <v>4222</v>
      </c>
      <c r="I416" s="19"/>
      <c r="J416" s="19"/>
      <c r="K416" s="19"/>
      <c r="L416" s="19"/>
      <c r="M416" s="19" t="s">
        <v>59</v>
      </c>
      <c r="N416" s="19" t="s">
        <v>2058</v>
      </c>
      <c r="O416" s="19" t="s">
        <v>2583</v>
      </c>
      <c r="P416" s="19" t="s">
        <v>2050</v>
      </c>
      <c r="Q416" s="19" t="s">
        <v>2051</v>
      </c>
      <c r="R416" s="2"/>
      <c r="S416" s="2"/>
      <c r="T416" s="2" t="s">
        <v>105</v>
      </c>
      <c r="U416" s="2"/>
      <c r="V416" s="2"/>
    </row>
    <row r="417" spans="1:22" ht="14.25" customHeight="1">
      <c r="A417" s="19" t="s">
        <v>4223</v>
      </c>
      <c r="B417" s="19" t="s">
        <v>4224</v>
      </c>
      <c r="C417" s="19" t="s">
        <v>4225</v>
      </c>
      <c r="D417" s="19" t="s">
        <v>128</v>
      </c>
      <c r="E417" s="19" t="s">
        <v>96</v>
      </c>
      <c r="F417" s="19" t="s">
        <v>4226</v>
      </c>
      <c r="G417" s="19" t="s">
        <v>2046</v>
      </c>
      <c r="H417" s="19" t="s">
        <v>4227</v>
      </c>
      <c r="I417" s="19"/>
      <c r="J417" s="19" t="s">
        <v>4228</v>
      </c>
      <c r="K417" s="19"/>
      <c r="L417" s="19" t="s">
        <v>2287</v>
      </c>
      <c r="M417" s="19" t="s">
        <v>1566</v>
      </c>
      <c r="N417" s="19" t="s">
        <v>2058</v>
      </c>
      <c r="O417" s="19" t="s">
        <v>2858</v>
      </c>
      <c r="P417" s="19" t="s">
        <v>4229</v>
      </c>
      <c r="Q417" s="19" t="s">
        <v>2051</v>
      </c>
      <c r="R417" s="2" t="s">
        <v>2067</v>
      </c>
      <c r="S417" s="2"/>
      <c r="T417" s="2" t="s">
        <v>127</v>
      </c>
      <c r="U417" s="2"/>
      <c r="V417" s="2"/>
    </row>
    <row r="418" spans="1:22" ht="14.25" customHeight="1">
      <c r="A418" s="19" t="s">
        <v>4230</v>
      </c>
      <c r="B418" s="19" t="s">
        <v>4231</v>
      </c>
      <c r="C418" s="19" t="s">
        <v>4232</v>
      </c>
      <c r="D418" s="19" t="s">
        <v>130</v>
      </c>
      <c r="E418" s="19" t="s">
        <v>96</v>
      </c>
      <c r="F418" s="19" t="s">
        <v>3997</v>
      </c>
      <c r="G418" s="19" t="s">
        <v>2046</v>
      </c>
      <c r="H418" s="19" t="s">
        <v>4233</v>
      </c>
      <c r="I418" s="19"/>
      <c r="J418" s="19"/>
      <c r="K418" s="19"/>
      <c r="L418" s="19"/>
      <c r="M418" s="19" t="s">
        <v>59</v>
      </c>
      <c r="N418" s="19" t="s">
        <v>2058</v>
      </c>
      <c r="O418" s="19" t="s">
        <v>3997</v>
      </c>
      <c r="P418" s="19" t="s">
        <v>3235</v>
      </c>
      <c r="Q418" s="19" t="s">
        <v>2051</v>
      </c>
      <c r="R418" s="2"/>
      <c r="S418" s="2"/>
      <c r="T418" s="2" t="s">
        <v>129</v>
      </c>
      <c r="U418" s="2"/>
      <c r="V418" s="2"/>
    </row>
    <row r="419" spans="1:22" ht="14.25" customHeight="1">
      <c r="A419" s="19" t="s">
        <v>4234</v>
      </c>
      <c r="B419" s="19" t="s">
        <v>4235</v>
      </c>
      <c r="C419" s="19" t="s">
        <v>4236</v>
      </c>
      <c r="D419" s="19" t="s">
        <v>236</v>
      </c>
      <c r="E419" s="19" t="s">
        <v>96</v>
      </c>
      <c r="F419" s="19" t="s">
        <v>2326</v>
      </c>
      <c r="G419" s="19" t="s">
        <v>2046</v>
      </c>
      <c r="H419" s="19" t="s">
        <v>4237</v>
      </c>
      <c r="I419" s="19"/>
      <c r="J419" s="19"/>
      <c r="K419" s="19"/>
      <c r="L419" s="19"/>
      <c r="M419" s="19" t="s">
        <v>1566</v>
      </c>
      <c r="N419" s="19" t="s">
        <v>2058</v>
      </c>
      <c r="O419" s="19" t="s">
        <v>2193</v>
      </c>
      <c r="P419" s="19" t="s">
        <v>2050</v>
      </c>
      <c r="Q419" s="19" t="s">
        <v>2051</v>
      </c>
      <c r="R419" s="2" t="s">
        <v>2067</v>
      </c>
      <c r="S419" s="2"/>
      <c r="T419" s="2" t="s">
        <v>235</v>
      </c>
      <c r="U419" s="2"/>
      <c r="V419" s="2"/>
    </row>
    <row r="420" spans="1:22" ht="14.25" customHeight="1">
      <c r="A420" s="19" t="s">
        <v>4238</v>
      </c>
      <c r="B420" s="19" t="s">
        <v>4239</v>
      </c>
      <c r="C420" s="19" t="s">
        <v>4240</v>
      </c>
      <c r="D420" s="19" t="s">
        <v>138</v>
      </c>
      <c r="E420" s="19" t="s">
        <v>96</v>
      </c>
      <c r="F420" s="19" t="s">
        <v>3584</v>
      </c>
      <c r="G420" s="19" t="s">
        <v>2046</v>
      </c>
      <c r="H420" s="19" t="s">
        <v>4241</v>
      </c>
      <c r="I420" s="19" t="s">
        <v>4242</v>
      </c>
      <c r="J420" s="19"/>
      <c r="K420" s="19"/>
      <c r="L420" s="19"/>
      <c r="M420" s="19" t="s">
        <v>1566</v>
      </c>
      <c r="N420" s="19" t="s">
        <v>2058</v>
      </c>
      <c r="O420" s="19" t="s">
        <v>2120</v>
      </c>
      <c r="P420" s="19" t="s">
        <v>2050</v>
      </c>
      <c r="Q420" s="19" t="s">
        <v>2051</v>
      </c>
      <c r="R420" s="2" t="s">
        <v>2067</v>
      </c>
      <c r="S420" s="2"/>
      <c r="T420" s="2" t="s">
        <v>137</v>
      </c>
      <c r="U420" s="2"/>
      <c r="V420" s="2"/>
    </row>
    <row r="421" spans="1:22" ht="14.25" customHeight="1">
      <c r="A421" s="19" t="s">
        <v>4243</v>
      </c>
      <c r="B421" s="19" t="s">
        <v>4244</v>
      </c>
      <c r="C421" s="19" t="s">
        <v>4245</v>
      </c>
      <c r="D421" s="19" t="s">
        <v>138</v>
      </c>
      <c r="E421" s="19" t="s">
        <v>96</v>
      </c>
      <c r="F421" s="19" t="s">
        <v>4246</v>
      </c>
      <c r="G421" s="19" t="s">
        <v>2046</v>
      </c>
      <c r="H421" s="19" t="s">
        <v>4247</v>
      </c>
      <c r="I421" s="19" t="s">
        <v>4248</v>
      </c>
      <c r="J421" s="19"/>
      <c r="K421" s="19"/>
      <c r="L421" s="19"/>
      <c r="M421" s="19" t="s">
        <v>1566</v>
      </c>
      <c r="N421" s="19" t="s">
        <v>2048</v>
      </c>
      <c r="O421" s="19" t="s">
        <v>2179</v>
      </c>
      <c r="P421" s="19" t="s">
        <v>2050</v>
      </c>
      <c r="Q421" s="19" t="s">
        <v>2051</v>
      </c>
      <c r="R421" s="2" t="s">
        <v>2067</v>
      </c>
      <c r="S421" s="2"/>
      <c r="T421" s="2" t="s">
        <v>137</v>
      </c>
      <c r="U421" s="2"/>
      <c r="V421" s="2"/>
    </row>
    <row r="422" spans="1:22" ht="14.25" customHeight="1">
      <c r="A422" s="19" t="s">
        <v>4249</v>
      </c>
      <c r="B422" s="19" t="s">
        <v>4250</v>
      </c>
      <c r="C422" s="19" t="s">
        <v>4251</v>
      </c>
      <c r="D422" s="19" t="s">
        <v>122</v>
      </c>
      <c r="E422" s="19" t="s">
        <v>96</v>
      </c>
      <c r="F422" s="19" t="s">
        <v>4252</v>
      </c>
      <c r="G422" s="19" t="s">
        <v>2046</v>
      </c>
      <c r="H422" s="19" t="s">
        <v>4253</v>
      </c>
      <c r="I422" s="19"/>
      <c r="J422" s="19"/>
      <c r="K422" s="19"/>
      <c r="L422" s="19"/>
      <c r="M422" s="19" t="s">
        <v>1566</v>
      </c>
      <c r="N422" s="19" t="s">
        <v>2058</v>
      </c>
      <c r="O422" s="19" t="s">
        <v>2858</v>
      </c>
      <c r="P422" s="19" t="s">
        <v>4254</v>
      </c>
      <c r="Q422" s="19" t="s">
        <v>2051</v>
      </c>
      <c r="R422" s="2" t="s">
        <v>2067</v>
      </c>
      <c r="S422" s="2"/>
      <c r="T422" s="2" t="s">
        <v>121</v>
      </c>
      <c r="U422" s="2"/>
      <c r="V422" s="2"/>
    </row>
    <row r="423" spans="1:22" ht="14.25" customHeight="1">
      <c r="A423" s="19" t="s">
        <v>4255</v>
      </c>
      <c r="B423" s="19" t="s">
        <v>4256</v>
      </c>
      <c r="C423" s="19" t="s">
        <v>4257</v>
      </c>
      <c r="D423" s="19" t="s">
        <v>378</v>
      </c>
      <c r="E423" s="19" t="s">
        <v>96</v>
      </c>
      <c r="F423" s="19" t="s">
        <v>4258</v>
      </c>
      <c r="G423" s="19" t="s">
        <v>2046</v>
      </c>
      <c r="H423" s="19" t="s">
        <v>4259</v>
      </c>
      <c r="I423" s="19"/>
      <c r="J423" s="19"/>
      <c r="K423" s="19"/>
      <c r="L423" s="19"/>
      <c r="M423" s="19" t="s">
        <v>1566</v>
      </c>
      <c r="N423" s="19" t="s">
        <v>2058</v>
      </c>
      <c r="O423" s="19" t="s">
        <v>2078</v>
      </c>
      <c r="P423" s="19" t="s">
        <v>2534</v>
      </c>
      <c r="Q423" s="19" t="s">
        <v>2051</v>
      </c>
      <c r="R423" s="2" t="s">
        <v>2067</v>
      </c>
      <c r="S423" s="2"/>
      <c r="T423" s="2" t="s">
        <v>377</v>
      </c>
      <c r="U423" s="2"/>
      <c r="V423" s="2"/>
    </row>
    <row r="424" spans="1:22" ht="14.25" customHeight="1">
      <c r="A424" s="19" t="s">
        <v>4260</v>
      </c>
      <c r="B424" s="19" t="s">
        <v>4261</v>
      </c>
      <c r="C424" s="19" t="s">
        <v>2743</v>
      </c>
      <c r="D424" s="19" t="s">
        <v>144</v>
      </c>
      <c r="E424" s="19" t="s">
        <v>96</v>
      </c>
      <c r="F424" s="19" t="s">
        <v>2473</v>
      </c>
      <c r="G424" s="19" t="s">
        <v>2046</v>
      </c>
      <c r="H424" s="19" t="s">
        <v>4262</v>
      </c>
      <c r="I424" s="19" t="s">
        <v>4263</v>
      </c>
      <c r="J424" s="19"/>
      <c r="K424" s="19"/>
      <c r="L424" s="19" t="s">
        <v>2434</v>
      </c>
      <c r="M424" s="19" t="s">
        <v>59</v>
      </c>
      <c r="N424" s="19" t="s">
        <v>2048</v>
      </c>
      <c r="O424" s="19" t="s">
        <v>2301</v>
      </c>
      <c r="P424" s="19" t="s">
        <v>4264</v>
      </c>
      <c r="Q424" s="19" t="s">
        <v>2051</v>
      </c>
      <c r="R424" s="2"/>
      <c r="S424" s="2"/>
      <c r="T424" s="2" t="s">
        <v>143</v>
      </c>
      <c r="U424" s="2"/>
      <c r="V424" s="2"/>
    </row>
    <row r="425" spans="1:22" ht="14.25" customHeight="1">
      <c r="A425" s="19" t="s">
        <v>4265</v>
      </c>
      <c r="B425" s="19" t="s">
        <v>4266</v>
      </c>
      <c r="C425" s="19" t="s">
        <v>4267</v>
      </c>
      <c r="D425" s="19" t="s">
        <v>122</v>
      </c>
      <c r="E425" s="19" t="s">
        <v>96</v>
      </c>
      <c r="F425" s="19" t="s">
        <v>4268</v>
      </c>
      <c r="G425" s="19" t="s">
        <v>2046</v>
      </c>
      <c r="H425" s="19" t="s">
        <v>4269</v>
      </c>
      <c r="I425" s="19" t="s">
        <v>4270</v>
      </c>
      <c r="J425" s="19"/>
      <c r="K425" s="19"/>
      <c r="L425" s="19"/>
      <c r="M425" s="19" t="s">
        <v>1566</v>
      </c>
      <c r="N425" s="19" t="s">
        <v>2048</v>
      </c>
      <c r="O425" s="19" t="s">
        <v>2179</v>
      </c>
      <c r="P425" s="19" t="s">
        <v>4096</v>
      </c>
      <c r="Q425" s="19" t="s">
        <v>2051</v>
      </c>
      <c r="R425" s="2" t="s">
        <v>2067</v>
      </c>
      <c r="S425" s="2"/>
      <c r="T425" s="2" t="s">
        <v>121</v>
      </c>
      <c r="U425" s="2"/>
      <c r="V425" s="2"/>
    </row>
    <row r="426" spans="1:22" ht="14.25" customHeight="1">
      <c r="A426" s="19" t="s">
        <v>4271</v>
      </c>
      <c r="B426" s="19" t="s">
        <v>4272</v>
      </c>
      <c r="C426" s="19" t="s">
        <v>4273</v>
      </c>
      <c r="D426" s="19" t="s">
        <v>138</v>
      </c>
      <c r="E426" s="19" t="s">
        <v>96</v>
      </c>
      <c r="F426" s="19" t="s">
        <v>4274</v>
      </c>
      <c r="G426" s="19" t="s">
        <v>2046</v>
      </c>
      <c r="H426" s="19" t="s">
        <v>4275</v>
      </c>
      <c r="I426" s="19" t="s">
        <v>4276</v>
      </c>
      <c r="J426" s="19"/>
      <c r="K426" s="19"/>
      <c r="L426" s="19"/>
      <c r="M426" s="19" t="s">
        <v>59</v>
      </c>
      <c r="N426" s="19" t="s">
        <v>2058</v>
      </c>
      <c r="O426" s="19" t="s">
        <v>2322</v>
      </c>
      <c r="P426" s="19" t="s">
        <v>2050</v>
      </c>
      <c r="Q426" s="19" t="s">
        <v>2051</v>
      </c>
      <c r="R426" s="2"/>
      <c r="S426" s="2"/>
      <c r="T426" s="2" t="s">
        <v>137</v>
      </c>
      <c r="U426" s="2"/>
      <c r="V426" s="2"/>
    </row>
    <row r="427" spans="1:22" ht="14.25" customHeight="1">
      <c r="A427" s="19" t="s">
        <v>4277</v>
      </c>
      <c r="B427" s="19" t="s">
        <v>4278</v>
      </c>
      <c r="C427" s="19" t="s">
        <v>4279</v>
      </c>
      <c r="D427" s="19" t="s">
        <v>286</v>
      </c>
      <c r="E427" s="19" t="s">
        <v>96</v>
      </c>
      <c r="F427" s="19" t="s">
        <v>4280</v>
      </c>
      <c r="G427" s="19" t="s">
        <v>2046</v>
      </c>
      <c r="H427" s="19" t="s">
        <v>4281</v>
      </c>
      <c r="I427" s="19"/>
      <c r="J427" s="19"/>
      <c r="K427" s="19"/>
      <c r="L427" s="19"/>
      <c r="M427" s="19" t="s">
        <v>60</v>
      </c>
      <c r="N427" s="19" t="s">
        <v>2058</v>
      </c>
      <c r="O427" s="19" t="s">
        <v>2186</v>
      </c>
      <c r="P427" s="19" t="s">
        <v>4032</v>
      </c>
      <c r="Q427" s="19" t="s">
        <v>2051</v>
      </c>
      <c r="R427" s="2"/>
      <c r="S427" s="2"/>
      <c r="T427" s="2" t="s">
        <v>285</v>
      </c>
      <c r="U427" s="2"/>
      <c r="V427" s="2"/>
    </row>
    <row r="428" spans="1:22" ht="14.25" customHeight="1">
      <c r="A428" s="19" t="s">
        <v>4282</v>
      </c>
      <c r="B428" s="19" t="s">
        <v>4283</v>
      </c>
      <c r="C428" s="19" t="s">
        <v>4284</v>
      </c>
      <c r="D428" s="19" t="s">
        <v>122</v>
      </c>
      <c r="E428" s="19" t="s">
        <v>96</v>
      </c>
      <c r="F428" s="19" t="s">
        <v>4285</v>
      </c>
      <c r="G428" s="19" t="s">
        <v>2046</v>
      </c>
      <c r="H428" s="19" t="s">
        <v>4286</v>
      </c>
      <c r="I428" s="19"/>
      <c r="J428" s="19"/>
      <c r="K428" s="19"/>
      <c r="L428" s="19"/>
      <c r="M428" s="19" t="s">
        <v>1566</v>
      </c>
      <c r="N428" s="19" t="s">
        <v>2058</v>
      </c>
      <c r="O428" s="19" t="s">
        <v>2218</v>
      </c>
      <c r="P428" s="19" t="s">
        <v>3824</v>
      </c>
      <c r="Q428" s="19" t="s">
        <v>2051</v>
      </c>
      <c r="R428" s="2" t="s">
        <v>2052</v>
      </c>
      <c r="S428" s="2"/>
      <c r="T428" s="2" t="s">
        <v>121</v>
      </c>
      <c r="U428" s="2"/>
      <c r="V428" s="2"/>
    </row>
    <row r="429" spans="1:22" ht="14.25" customHeight="1">
      <c r="A429" s="19" t="s">
        <v>4287</v>
      </c>
      <c r="B429" s="19" t="s">
        <v>4288</v>
      </c>
      <c r="C429" s="19" t="s">
        <v>4289</v>
      </c>
      <c r="D429" s="19" t="s">
        <v>106</v>
      </c>
      <c r="E429" s="19" t="s">
        <v>96</v>
      </c>
      <c r="F429" s="19" t="s">
        <v>4290</v>
      </c>
      <c r="G429" s="19" t="s">
        <v>2046</v>
      </c>
      <c r="H429" s="19" t="s">
        <v>4291</v>
      </c>
      <c r="I429" s="19" t="s">
        <v>4292</v>
      </c>
      <c r="J429" s="19" t="s">
        <v>4293</v>
      </c>
      <c r="K429" s="19"/>
      <c r="L429" s="19"/>
      <c r="M429" s="19" t="s">
        <v>60</v>
      </c>
      <c r="N429" s="19" t="s">
        <v>2058</v>
      </c>
      <c r="O429" s="19" t="s">
        <v>2316</v>
      </c>
      <c r="P429" s="19" t="s">
        <v>4294</v>
      </c>
      <c r="Q429" s="19" t="s">
        <v>2051</v>
      </c>
      <c r="R429" s="2"/>
      <c r="S429" s="2"/>
      <c r="T429" s="2" t="s">
        <v>105</v>
      </c>
      <c r="U429" s="2"/>
      <c r="V429" s="2"/>
    </row>
    <row r="430" spans="1:22" ht="14.25" customHeight="1">
      <c r="A430" s="19" t="s">
        <v>4295</v>
      </c>
      <c r="B430" s="19" t="s">
        <v>4296</v>
      </c>
      <c r="C430" s="19" t="s">
        <v>4297</v>
      </c>
      <c r="D430" s="19" t="s">
        <v>1663</v>
      </c>
      <c r="E430" s="19" t="s">
        <v>96</v>
      </c>
      <c r="F430" s="19" t="s">
        <v>2210</v>
      </c>
      <c r="G430" s="19" t="s">
        <v>2091</v>
      </c>
      <c r="H430" s="19" t="s">
        <v>4298</v>
      </c>
      <c r="I430" s="19"/>
      <c r="J430" s="19"/>
      <c r="K430" s="19"/>
      <c r="L430" s="19"/>
      <c r="M430" s="19" t="s">
        <v>59</v>
      </c>
      <c r="N430" s="19" t="s">
        <v>2058</v>
      </c>
      <c r="O430" s="19" t="s">
        <v>2101</v>
      </c>
      <c r="P430" s="19" t="s">
        <v>3753</v>
      </c>
      <c r="Q430" s="19" t="s">
        <v>2051</v>
      </c>
      <c r="R430" s="2"/>
      <c r="S430" s="2"/>
      <c r="T430" s="2" t="s">
        <v>2095</v>
      </c>
      <c r="U430" s="2"/>
      <c r="V430" s="2"/>
    </row>
    <row r="431" spans="1:22" ht="14.25" customHeight="1">
      <c r="A431" s="19" t="s">
        <v>4299</v>
      </c>
      <c r="B431" s="19" t="s">
        <v>4296</v>
      </c>
      <c r="C431" s="19" t="s">
        <v>4300</v>
      </c>
      <c r="D431" s="19" t="s">
        <v>106</v>
      </c>
      <c r="E431" s="19" t="s">
        <v>96</v>
      </c>
      <c r="F431" s="19" t="s">
        <v>4301</v>
      </c>
      <c r="G431" s="19" t="s">
        <v>2046</v>
      </c>
      <c r="H431" s="19" t="s">
        <v>4302</v>
      </c>
      <c r="I431" s="19"/>
      <c r="J431" s="19"/>
      <c r="K431" s="19"/>
      <c r="L431" s="19"/>
      <c r="M431" s="19" t="s">
        <v>1566</v>
      </c>
      <c r="N431" s="19" t="s">
        <v>2048</v>
      </c>
      <c r="O431" s="19" t="s">
        <v>2179</v>
      </c>
      <c r="P431" s="19" t="s">
        <v>2050</v>
      </c>
      <c r="Q431" s="19" t="s">
        <v>2051</v>
      </c>
      <c r="R431" s="2" t="s">
        <v>2067</v>
      </c>
      <c r="S431" s="2"/>
      <c r="T431" s="2" t="s">
        <v>105</v>
      </c>
      <c r="U431" s="2"/>
      <c r="V431" s="2"/>
    </row>
    <row r="432" spans="1:22" ht="14.25" customHeight="1">
      <c r="A432" s="19" t="s">
        <v>4303</v>
      </c>
      <c r="B432" s="19" t="s">
        <v>4304</v>
      </c>
      <c r="C432" s="19" t="s">
        <v>4305</v>
      </c>
      <c r="D432" s="19" t="s">
        <v>106</v>
      </c>
      <c r="E432" s="19" t="s">
        <v>96</v>
      </c>
      <c r="F432" s="19" t="s">
        <v>4306</v>
      </c>
      <c r="G432" s="19" t="s">
        <v>2046</v>
      </c>
      <c r="H432" s="19" t="s">
        <v>4307</v>
      </c>
      <c r="I432" s="19"/>
      <c r="J432" s="19" t="s">
        <v>4308</v>
      </c>
      <c r="K432" s="19"/>
      <c r="L432" s="19"/>
      <c r="M432" s="19" t="s">
        <v>1566</v>
      </c>
      <c r="N432" s="19" t="s">
        <v>2058</v>
      </c>
      <c r="O432" s="19" t="s">
        <v>2145</v>
      </c>
      <c r="P432" s="19" t="s">
        <v>2384</v>
      </c>
      <c r="Q432" s="19" t="s">
        <v>2051</v>
      </c>
      <c r="R432" s="2" t="s">
        <v>2067</v>
      </c>
      <c r="S432" s="2"/>
      <c r="T432" s="2" t="s">
        <v>105</v>
      </c>
      <c r="U432" s="2"/>
      <c r="V432" s="2"/>
    </row>
    <row r="433" spans="1:22" ht="14.25" customHeight="1">
      <c r="A433" s="19" t="s">
        <v>4309</v>
      </c>
      <c r="B433" s="19" t="s">
        <v>4304</v>
      </c>
      <c r="C433" s="19" t="s">
        <v>3886</v>
      </c>
      <c r="D433" s="19" t="s">
        <v>226</v>
      </c>
      <c r="E433" s="19" t="s">
        <v>96</v>
      </c>
      <c r="F433" s="19" t="s">
        <v>2232</v>
      </c>
      <c r="G433" s="19" t="s">
        <v>2046</v>
      </c>
      <c r="H433" s="19" t="s">
        <v>4310</v>
      </c>
      <c r="I433" s="19"/>
      <c r="J433" s="19"/>
      <c r="K433" s="19"/>
      <c r="L433" s="19"/>
      <c r="M433" s="19" t="s">
        <v>1566</v>
      </c>
      <c r="N433" s="19" t="s">
        <v>2058</v>
      </c>
      <c r="O433" s="19" t="s">
        <v>2232</v>
      </c>
      <c r="P433" s="19" t="s">
        <v>3824</v>
      </c>
      <c r="Q433" s="19" t="s">
        <v>2051</v>
      </c>
      <c r="R433" s="2" t="s">
        <v>2067</v>
      </c>
      <c r="S433" s="2"/>
      <c r="T433" s="2" t="s">
        <v>225</v>
      </c>
      <c r="U433" s="2"/>
      <c r="V433" s="2"/>
    </row>
    <row r="434" spans="1:22" ht="14.25" customHeight="1">
      <c r="A434" s="19" t="s">
        <v>4311</v>
      </c>
      <c r="B434" s="19" t="s">
        <v>4304</v>
      </c>
      <c r="C434" s="19" t="s">
        <v>4312</v>
      </c>
      <c r="D434" s="19" t="s">
        <v>270</v>
      </c>
      <c r="E434" s="19" t="s">
        <v>96</v>
      </c>
      <c r="F434" s="19" t="s">
        <v>2320</v>
      </c>
      <c r="G434" s="19" t="s">
        <v>2046</v>
      </c>
      <c r="H434" s="19" t="s">
        <v>4313</v>
      </c>
      <c r="I434" s="19"/>
      <c r="J434" s="19"/>
      <c r="K434" s="19"/>
      <c r="L434" s="19"/>
      <c r="M434" s="19" t="s">
        <v>59</v>
      </c>
      <c r="N434" s="19" t="s">
        <v>2058</v>
      </c>
      <c r="O434" s="19" t="s">
        <v>2322</v>
      </c>
      <c r="P434" s="19" t="s">
        <v>2050</v>
      </c>
      <c r="Q434" s="19" t="s">
        <v>2051</v>
      </c>
      <c r="R434" s="2"/>
      <c r="S434" s="2"/>
      <c r="T434" s="2" t="s">
        <v>269</v>
      </c>
      <c r="U434" s="2"/>
      <c r="V434" s="2"/>
    </row>
    <row r="435" spans="1:22" ht="14.25" customHeight="1">
      <c r="A435" s="19" t="s">
        <v>4314</v>
      </c>
      <c r="B435" s="19" t="s">
        <v>4304</v>
      </c>
      <c r="C435" s="19" t="s">
        <v>4315</v>
      </c>
      <c r="D435" s="19" t="s">
        <v>106</v>
      </c>
      <c r="E435" s="19" t="s">
        <v>96</v>
      </c>
      <c r="F435" s="19" t="s">
        <v>4316</v>
      </c>
      <c r="G435" s="19" t="s">
        <v>2046</v>
      </c>
      <c r="H435" s="19" t="s">
        <v>4317</v>
      </c>
      <c r="I435" s="19" t="s">
        <v>4318</v>
      </c>
      <c r="J435" s="19"/>
      <c r="K435" s="19"/>
      <c r="L435" s="19"/>
      <c r="M435" s="19" t="s">
        <v>1566</v>
      </c>
      <c r="N435" s="19" t="s">
        <v>2058</v>
      </c>
      <c r="O435" s="19" t="s">
        <v>2093</v>
      </c>
      <c r="P435" s="19" t="s">
        <v>2821</v>
      </c>
      <c r="Q435" s="19" t="s">
        <v>2051</v>
      </c>
      <c r="R435" s="2" t="s">
        <v>2067</v>
      </c>
      <c r="S435" s="2"/>
      <c r="T435" s="2" t="s">
        <v>105</v>
      </c>
      <c r="U435" s="2"/>
      <c r="V435" s="2"/>
    </row>
    <row r="436" spans="1:22" ht="14.25" customHeight="1">
      <c r="A436" s="19" t="s">
        <v>4319</v>
      </c>
      <c r="B436" s="19" t="s">
        <v>4304</v>
      </c>
      <c r="C436" s="19" t="s">
        <v>4320</v>
      </c>
      <c r="D436" s="19" t="s">
        <v>270</v>
      </c>
      <c r="E436" s="19" t="s">
        <v>96</v>
      </c>
      <c r="F436" s="19" t="s">
        <v>4321</v>
      </c>
      <c r="G436" s="19" t="s">
        <v>2046</v>
      </c>
      <c r="H436" s="19" t="s">
        <v>4322</v>
      </c>
      <c r="I436" s="19"/>
      <c r="J436" s="19"/>
      <c r="K436" s="19"/>
      <c r="L436" s="19"/>
      <c r="M436" s="19" t="s">
        <v>1566</v>
      </c>
      <c r="N436" s="19" t="s">
        <v>2058</v>
      </c>
      <c r="O436" s="19" t="s">
        <v>2093</v>
      </c>
      <c r="P436" s="19" t="s">
        <v>2050</v>
      </c>
      <c r="Q436" s="19" t="s">
        <v>2051</v>
      </c>
      <c r="R436" s="2" t="s">
        <v>2067</v>
      </c>
      <c r="S436" s="2"/>
      <c r="T436" s="2" t="s">
        <v>269</v>
      </c>
      <c r="U436" s="2"/>
      <c r="V436" s="2"/>
    </row>
    <row r="437" spans="1:22" ht="14.25" customHeight="1">
      <c r="A437" s="19" t="s">
        <v>4323</v>
      </c>
      <c r="B437" s="19" t="s">
        <v>4324</v>
      </c>
      <c r="C437" s="19" t="s">
        <v>4325</v>
      </c>
      <c r="D437" s="19" t="s">
        <v>240</v>
      </c>
      <c r="E437" s="19" t="s">
        <v>96</v>
      </c>
      <c r="F437" s="19" t="s">
        <v>4326</v>
      </c>
      <c r="G437" s="19" t="s">
        <v>2046</v>
      </c>
      <c r="H437" s="19" t="s">
        <v>4327</v>
      </c>
      <c r="I437" s="19" t="s">
        <v>4328</v>
      </c>
      <c r="J437" s="19"/>
      <c r="K437" s="19"/>
      <c r="L437" s="19"/>
      <c r="M437" s="19" t="s">
        <v>1566</v>
      </c>
      <c r="N437" s="19" t="s">
        <v>2058</v>
      </c>
      <c r="O437" s="19" t="s">
        <v>2093</v>
      </c>
      <c r="P437" s="19" t="s">
        <v>4329</v>
      </c>
      <c r="Q437" s="19" t="s">
        <v>2051</v>
      </c>
      <c r="R437" s="2" t="s">
        <v>2067</v>
      </c>
      <c r="S437" s="2"/>
      <c r="T437" s="2" t="s">
        <v>239</v>
      </c>
      <c r="U437" s="2"/>
      <c r="V437" s="2"/>
    </row>
    <row r="438" spans="1:22" ht="14.25" customHeight="1">
      <c r="A438" s="19" t="s">
        <v>4330</v>
      </c>
      <c r="B438" s="19" t="s">
        <v>4331</v>
      </c>
      <c r="C438" s="19" t="s">
        <v>4332</v>
      </c>
      <c r="D438" s="19" t="s">
        <v>150</v>
      </c>
      <c r="E438" s="19" t="s">
        <v>96</v>
      </c>
      <c r="F438" s="19" t="s">
        <v>4083</v>
      </c>
      <c r="G438" s="19" t="s">
        <v>2046</v>
      </c>
      <c r="H438" s="19" t="s">
        <v>4333</v>
      </c>
      <c r="I438" s="19"/>
      <c r="J438" s="19"/>
      <c r="K438" s="19"/>
      <c r="L438" s="19"/>
      <c r="M438" s="19" t="s">
        <v>1566</v>
      </c>
      <c r="N438" s="19" t="s">
        <v>2058</v>
      </c>
      <c r="O438" s="19" t="s">
        <v>2153</v>
      </c>
      <c r="P438" s="19" t="s">
        <v>3587</v>
      </c>
      <c r="Q438" s="19" t="s">
        <v>2051</v>
      </c>
      <c r="R438" s="2" t="s">
        <v>2052</v>
      </c>
      <c r="S438" s="2"/>
      <c r="T438" s="2" t="s">
        <v>149</v>
      </c>
      <c r="U438" s="2"/>
      <c r="V438" s="2"/>
    </row>
    <row r="439" spans="1:22" ht="14.25" customHeight="1">
      <c r="A439" s="19" t="s">
        <v>4334</v>
      </c>
      <c r="B439" s="19" t="s">
        <v>4335</v>
      </c>
      <c r="C439" s="19" t="s">
        <v>4336</v>
      </c>
      <c r="D439" s="19" t="s">
        <v>106</v>
      </c>
      <c r="E439" s="19" t="s">
        <v>96</v>
      </c>
      <c r="F439" s="19" t="s">
        <v>4337</v>
      </c>
      <c r="G439" s="19" t="s">
        <v>2046</v>
      </c>
      <c r="H439" s="19" t="s">
        <v>4338</v>
      </c>
      <c r="I439" s="19" t="s">
        <v>4339</v>
      </c>
      <c r="J439" s="19"/>
      <c r="K439" s="19"/>
      <c r="L439" s="19"/>
      <c r="M439" s="19" t="s">
        <v>1566</v>
      </c>
      <c r="N439" s="19" t="s">
        <v>2058</v>
      </c>
      <c r="O439" s="19" t="s">
        <v>2145</v>
      </c>
      <c r="P439" s="19" t="s">
        <v>2435</v>
      </c>
      <c r="Q439" s="19" t="s">
        <v>2051</v>
      </c>
      <c r="R439" s="2" t="s">
        <v>2067</v>
      </c>
      <c r="S439" s="2"/>
      <c r="T439" s="2" t="s">
        <v>105</v>
      </c>
      <c r="U439" s="2"/>
      <c r="V439" s="2"/>
    </row>
    <row r="440" spans="1:22" ht="14.25" customHeight="1">
      <c r="A440" s="19" t="s">
        <v>4340</v>
      </c>
      <c r="B440" s="19" t="s">
        <v>4341</v>
      </c>
      <c r="C440" s="19" t="s">
        <v>4342</v>
      </c>
      <c r="D440" s="19" t="s">
        <v>322</v>
      </c>
      <c r="E440" s="19" t="s">
        <v>96</v>
      </c>
      <c r="F440" s="19" t="s">
        <v>3042</v>
      </c>
      <c r="G440" s="19" t="s">
        <v>2046</v>
      </c>
      <c r="H440" s="19" t="s">
        <v>4343</v>
      </c>
      <c r="I440" s="19"/>
      <c r="J440" s="19" t="s">
        <v>4344</v>
      </c>
      <c r="K440" s="19"/>
      <c r="L440" s="19"/>
      <c r="M440" s="19" t="s">
        <v>59</v>
      </c>
      <c r="N440" s="19" t="s">
        <v>2058</v>
      </c>
      <c r="O440" s="19" t="s">
        <v>2322</v>
      </c>
      <c r="P440" s="19" t="s">
        <v>3727</v>
      </c>
      <c r="Q440" s="19" t="s">
        <v>2051</v>
      </c>
      <c r="R440" s="2"/>
      <c r="S440" s="2"/>
      <c r="T440" s="2" t="s">
        <v>321</v>
      </c>
      <c r="U440" s="2"/>
      <c r="V440" s="2"/>
    </row>
    <row r="441" spans="1:22" ht="14.25" customHeight="1">
      <c r="A441" s="19" t="s">
        <v>4345</v>
      </c>
      <c r="B441" s="19" t="s">
        <v>4346</v>
      </c>
      <c r="C441" s="19" t="s">
        <v>3897</v>
      </c>
      <c r="D441" s="19" t="s">
        <v>114</v>
      </c>
      <c r="E441" s="19" t="s">
        <v>96</v>
      </c>
      <c r="F441" s="19" t="s">
        <v>4347</v>
      </c>
      <c r="G441" s="19" t="s">
        <v>2046</v>
      </c>
      <c r="H441" s="19" t="s">
        <v>4348</v>
      </c>
      <c r="I441" s="19"/>
      <c r="J441" s="19"/>
      <c r="K441" s="19"/>
      <c r="L441" s="19"/>
      <c r="M441" s="19" t="s">
        <v>1566</v>
      </c>
      <c r="N441" s="19" t="s">
        <v>2058</v>
      </c>
      <c r="O441" s="19" t="s">
        <v>2145</v>
      </c>
      <c r="P441" s="19" t="s">
        <v>4349</v>
      </c>
      <c r="Q441" s="19" t="s">
        <v>2051</v>
      </c>
      <c r="R441" s="2" t="s">
        <v>2067</v>
      </c>
      <c r="S441" s="2"/>
      <c r="T441" s="2" t="s">
        <v>113</v>
      </c>
      <c r="U441" s="2"/>
      <c r="V441" s="2"/>
    </row>
    <row r="442" spans="1:22" ht="14.25" customHeight="1">
      <c r="A442" s="19" t="s">
        <v>4350</v>
      </c>
      <c r="B442" s="19" t="s">
        <v>4346</v>
      </c>
      <c r="C442" s="19" t="s">
        <v>4351</v>
      </c>
      <c r="D442" s="19" t="s">
        <v>124</v>
      </c>
      <c r="E442" s="19" t="s">
        <v>96</v>
      </c>
      <c r="F442" s="19" t="s">
        <v>4352</v>
      </c>
      <c r="G442" s="19" t="s">
        <v>2046</v>
      </c>
      <c r="H442" s="19" t="s">
        <v>4353</v>
      </c>
      <c r="I442" s="19" t="s">
        <v>2085</v>
      </c>
      <c r="J442" s="19"/>
      <c r="K442" s="19"/>
      <c r="L442" s="19"/>
      <c r="M442" s="19" t="s">
        <v>1566</v>
      </c>
      <c r="N442" s="19" t="s">
        <v>2058</v>
      </c>
      <c r="O442" s="19" t="s">
        <v>2132</v>
      </c>
      <c r="P442" s="19" t="s">
        <v>4354</v>
      </c>
      <c r="Q442" s="19" t="s">
        <v>2051</v>
      </c>
      <c r="R442" s="2" t="s">
        <v>2052</v>
      </c>
      <c r="S442" s="2"/>
      <c r="T442" s="2" t="s">
        <v>123</v>
      </c>
      <c r="U442" s="2"/>
      <c r="V442" s="2"/>
    </row>
    <row r="443" spans="1:22" ht="14.25" customHeight="1">
      <c r="A443" s="19" t="s">
        <v>4355</v>
      </c>
      <c r="B443" s="19" t="s">
        <v>4346</v>
      </c>
      <c r="C443" s="19" t="s">
        <v>4356</v>
      </c>
      <c r="D443" s="19" t="s">
        <v>387</v>
      </c>
      <c r="E443" s="19" t="s">
        <v>96</v>
      </c>
      <c r="F443" s="19" t="s">
        <v>2824</v>
      </c>
      <c r="G443" s="19" t="s">
        <v>2046</v>
      </c>
      <c r="H443" s="19" t="s">
        <v>4357</v>
      </c>
      <c r="I443" s="19"/>
      <c r="J443" s="19"/>
      <c r="K443" s="19"/>
      <c r="L443" s="19"/>
      <c r="M443" s="19" t="s">
        <v>60</v>
      </c>
      <c r="N443" s="19" t="s">
        <v>2058</v>
      </c>
      <c r="O443" s="19" t="s">
        <v>2316</v>
      </c>
      <c r="P443" s="19" t="s">
        <v>3192</v>
      </c>
      <c r="Q443" s="19" t="s">
        <v>2051</v>
      </c>
      <c r="R443" s="2"/>
      <c r="S443" s="2"/>
      <c r="T443" s="2" t="s">
        <v>386</v>
      </c>
      <c r="U443" s="2"/>
      <c r="V443" s="2"/>
    </row>
    <row r="444" spans="1:22" ht="14.25" customHeight="1">
      <c r="A444" s="19" t="s">
        <v>4358</v>
      </c>
      <c r="B444" s="19" t="s">
        <v>4346</v>
      </c>
      <c r="C444" s="19" t="s">
        <v>4359</v>
      </c>
      <c r="D444" s="19" t="s">
        <v>276</v>
      </c>
      <c r="E444" s="19" t="s">
        <v>96</v>
      </c>
      <c r="F444" s="19" t="s">
        <v>4360</v>
      </c>
      <c r="G444" s="19" t="s">
        <v>2046</v>
      </c>
      <c r="H444" s="19" t="s">
        <v>4361</v>
      </c>
      <c r="I444" s="19"/>
      <c r="J444" s="19"/>
      <c r="K444" s="19"/>
      <c r="L444" s="19"/>
      <c r="M444" s="19" t="s">
        <v>1566</v>
      </c>
      <c r="N444" s="19" t="s">
        <v>2058</v>
      </c>
      <c r="O444" s="19" t="s">
        <v>2145</v>
      </c>
      <c r="P444" s="19" t="s">
        <v>3587</v>
      </c>
      <c r="Q444" s="19" t="s">
        <v>2051</v>
      </c>
      <c r="R444" s="2" t="s">
        <v>2067</v>
      </c>
      <c r="S444" s="2"/>
      <c r="T444" s="2" t="s">
        <v>275</v>
      </c>
      <c r="U444" s="2"/>
      <c r="V444" s="2"/>
    </row>
    <row r="445" spans="1:22" ht="14.25" customHeight="1">
      <c r="A445" s="19" t="s">
        <v>4362</v>
      </c>
      <c r="B445" s="19" t="s">
        <v>4346</v>
      </c>
      <c r="C445" s="19" t="s">
        <v>4363</v>
      </c>
      <c r="D445" s="19" t="s">
        <v>226</v>
      </c>
      <c r="E445" s="19" t="s">
        <v>96</v>
      </c>
      <c r="F445" s="19" t="s">
        <v>4364</v>
      </c>
      <c r="G445" s="19" t="s">
        <v>2046</v>
      </c>
      <c r="H445" s="19" t="s">
        <v>4365</v>
      </c>
      <c r="I445" s="19"/>
      <c r="J445" s="19"/>
      <c r="K445" s="19"/>
      <c r="L445" s="19"/>
      <c r="M445" s="19" t="s">
        <v>1566</v>
      </c>
      <c r="N445" s="19" t="s">
        <v>2058</v>
      </c>
      <c r="O445" s="19" t="s">
        <v>2259</v>
      </c>
      <c r="P445" s="19" t="s">
        <v>2050</v>
      </c>
      <c r="Q445" s="19" t="s">
        <v>2051</v>
      </c>
      <c r="R445" s="2" t="s">
        <v>2067</v>
      </c>
      <c r="S445" s="2"/>
      <c r="T445" s="2" t="s">
        <v>225</v>
      </c>
      <c r="U445" s="2"/>
      <c r="V445" s="2"/>
    </row>
    <row r="446" spans="1:22" ht="14.25" customHeight="1">
      <c r="A446" s="19" t="s">
        <v>4366</v>
      </c>
      <c r="B446" s="19" t="s">
        <v>4346</v>
      </c>
      <c r="C446" s="19" t="s">
        <v>3572</v>
      </c>
      <c r="D446" s="19" t="s">
        <v>114</v>
      </c>
      <c r="E446" s="19" t="s">
        <v>96</v>
      </c>
      <c r="F446" s="19" t="s">
        <v>4367</v>
      </c>
      <c r="G446" s="19" t="s">
        <v>2046</v>
      </c>
      <c r="H446" s="19" t="s">
        <v>4368</v>
      </c>
      <c r="I446" s="19"/>
      <c r="J446" s="19"/>
      <c r="K446" s="19"/>
      <c r="L446" s="19"/>
      <c r="M446" s="19" t="s">
        <v>1566</v>
      </c>
      <c r="N446" s="19" t="s">
        <v>2058</v>
      </c>
      <c r="O446" s="19" t="s">
        <v>2145</v>
      </c>
      <c r="P446" s="19" t="s">
        <v>4369</v>
      </c>
      <c r="Q446" s="19" t="s">
        <v>2051</v>
      </c>
      <c r="R446" s="2" t="s">
        <v>2067</v>
      </c>
      <c r="S446" s="2"/>
      <c r="T446" s="2" t="s">
        <v>113</v>
      </c>
      <c r="U446" s="2"/>
      <c r="V446" s="2"/>
    </row>
    <row r="447" spans="1:22" ht="14.25" customHeight="1">
      <c r="A447" s="19" t="s">
        <v>4370</v>
      </c>
      <c r="B447" s="19" t="s">
        <v>4371</v>
      </c>
      <c r="C447" s="19" t="s">
        <v>4372</v>
      </c>
      <c r="D447" s="19" t="s">
        <v>134</v>
      </c>
      <c r="E447" s="19" t="s">
        <v>96</v>
      </c>
      <c r="F447" s="19" t="s">
        <v>4373</v>
      </c>
      <c r="G447" s="19" t="s">
        <v>2046</v>
      </c>
      <c r="H447" s="19" t="s">
        <v>4374</v>
      </c>
      <c r="I447" s="19"/>
      <c r="J447" s="19"/>
      <c r="K447" s="19"/>
      <c r="L447" s="19"/>
      <c r="M447" s="19" t="s">
        <v>1566</v>
      </c>
      <c r="N447" s="19" t="s">
        <v>2058</v>
      </c>
      <c r="O447" s="19" t="s">
        <v>2132</v>
      </c>
      <c r="P447" s="19" t="s">
        <v>2050</v>
      </c>
      <c r="Q447" s="19" t="s">
        <v>2051</v>
      </c>
      <c r="R447" s="2" t="s">
        <v>2067</v>
      </c>
      <c r="S447" s="2"/>
      <c r="T447" s="2" t="s">
        <v>133</v>
      </c>
      <c r="U447" s="2"/>
      <c r="V447" s="2"/>
    </row>
    <row r="448" spans="1:22" ht="14.25" customHeight="1">
      <c r="A448" s="19" t="s">
        <v>4375</v>
      </c>
      <c r="B448" s="19" t="s">
        <v>4376</v>
      </c>
      <c r="C448" s="19" t="s">
        <v>4377</v>
      </c>
      <c r="D448" s="19" t="s">
        <v>144</v>
      </c>
      <c r="E448" s="19" t="s">
        <v>96</v>
      </c>
      <c r="F448" s="19" t="s">
        <v>4378</v>
      </c>
      <c r="G448" s="19" t="s">
        <v>2046</v>
      </c>
      <c r="H448" s="19" t="s">
        <v>4379</v>
      </c>
      <c r="I448" s="19"/>
      <c r="J448" s="19"/>
      <c r="K448" s="19"/>
      <c r="L448" s="19"/>
      <c r="M448" s="19" t="s">
        <v>1566</v>
      </c>
      <c r="N448" s="19" t="s">
        <v>2048</v>
      </c>
      <c r="O448" s="19" t="s">
        <v>2179</v>
      </c>
      <c r="P448" s="19" t="s">
        <v>2050</v>
      </c>
      <c r="Q448" s="19" t="s">
        <v>2051</v>
      </c>
      <c r="R448" s="2" t="s">
        <v>2067</v>
      </c>
      <c r="S448" s="2"/>
      <c r="T448" s="2" t="s">
        <v>143</v>
      </c>
      <c r="U448" s="2"/>
      <c r="V448" s="2"/>
    </row>
    <row r="449" spans="1:22" ht="14.25" customHeight="1">
      <c r="A449" s="19" t="s">
        <v>4380</v>
      </c>
      <c r="B449" s="19" t="s">
        <v>4381</v>
      </c>
      <c r="C449" s="19" t="s">
        <v>4382</v>
      </c>
      <c r="D449" s="19" t="s">
        <v>94</v>
      </c>
      <c r="E449" s="19" t="s">
        <v>96</v>
      </c>
      <c r="F449" s="19" t="s">
        <v>4383</v>
      </c>
      <c r="G449" s="19" t="s">
        <v>2046</v>
      </c>
      <c r="H449" s="19" t="s">
        <v>4384</v>
      </c>
      <c r="I449" s="19"/>
      <c r="J449" s="19"/>
      <c r="K449" s="19"/>
      <c r="L449" s="19"/>
      <c r="M449" s="19" t="s">
        <v>1566</v>
      </c>
      <c r="N449" s="19" t="s">
        <v>2048</v>
      </c>
      <c r="O449" s="19" t="s">
        <v>2179</v>
      </c>
      <c r="P449" s="19" t="s">
        <v>3363</v>
      </c>
      <c r="Q449" s="19" t="s">
        <v>2051</v>
      </c>
      <c r="R449" s="2" t="s">
        <v>2052</v>
      </c>
      <c r="S449" s="2"/>
      <c r="T449" s="2" t="s">
        <v>93</v>
      </c>
      <c r="U449" s="2"/>
      <c r="V449" s="2"/>
    </row>
    <row r="450" spans="1:22" ht="14.25" customHeight="1">
      <c r="A450" s="19" t="s">
        <v>4385</v>
      </c>
      <c r="B450" s="19" t="s">
        <v>4386</v>
      </c>
      <c r="C450" s="19" t="s">
        <v>4387</v>
      </c>
      <c r="D450" s="19" t="s">
        <v>180</v>
      </c>
      <c r="E450" s="19" t="s">
        <v>96</v>
      </c>
      <c r="F450" s="19" t="s">
        <v>4388</v>
      </c>
      <c r="G450" s="19" t="s">
        <v>2046</v>
      </c>
      <c r="H450" s="19" t="s">
        <v>4389</v>
      </c>
      <c r="I450" s="19"/>
      <c r="J450" s="19"/>
      <c r="K450" s="19"/>
      <c r="L450" s="19"/>
      <c r="M450" s="19" t="s">
        <v>1566</v>
      </c>
      <c r="N450" s="19" t="s">
        <v>2058</v>
      </c>
      <c r="O450" s="19" t="s">
        <v>2153</v>
      </c>
      <c r="P450" s="19" t="s">
        <v>3824</v>
      </c>
      <c r="Q450" s="19" t="s">
        <v>2051</v>
      </c>
      <c r="R450" s="2" t="s">
        <v>2067</v>
      </c>
      <c r="S450" s="2"/>
      <c r="T450" s="2" t="s">
        <v>179</v>
      </c>
      <c r="U450" s="2"/>
      <c r="V450" s="2"/>
    </row>
    <row r="451" spans="1:22" ht="14.25" customHeight="1">
      <c r="A451" s="19" t="s">
        <v>4390</v>
      </c>
      <c r="B451" s="19" t="s">
        <v>4386</v>
      </c>
      <c r="C451" s="19" t="s">
        <v>4391</v>
      </c>
      <c r="D451" s="19" t="s">
        <v>387</v>
      </c>
      <c r="E451" s="19" t="s">
        <v>96</v>
      </c>
      <c r="F451" s="19" t="s">
        <v>4009</v>
      </c>
      <c r="G451" s="19" t="s">
        <v>2046</v>
      </c>
      <c r="H451" s="19" t="s">
        <v>4392</v>
      </c>
      <c r="I451" s="19"/>
      <c r="J451" s="19"/>
      <c r="K451" s="19"/>
      <c r="L451" s="19"/>
      <c r="M451" s="19" t="s">
        <v>1566</v>
      </c>
      <c r="N451" s="19" t="s">
        <v>2058</v>
      </c>
      <c r="O451" s="19" t="s">
        <v>2145</v>
      </c>
      <c r="P451" s="19" t="s">
        <v>4393</v>
      </c>
      <c r="Q451" s="19" t="s">
        <v>2051</v>
      </c>
      <c r="R451" s="2" t="s">
        <v>2067</v>
      </c>
      <c r="S451" s="2"/>
      <c r="T451" s="2" t="s">
        <v>386</v>
      </c>
      <c r="U451" s="2"/>
      <c r="V451" s="2"/>
    </row>
    <row r="452" spans="1:22" ht="14.25" customHeight="1">
      <c r="A452" s="19" t="s">
        <v>4394</v>
      </c>
      <c r="B452" s="19" t="s">
        <v>4395</v>
      </c>
      <c r="C452" s="19" t="s">
        <v>4396</v>
      </c>
      <c r="D452" s="19" t="s">
        <v>158</v>
      </c>
      <c r="E452" s="19" t="s">
        <v>96</v>
      </c>
      <c r="F452" s="19" t="s">
        <v>4397</v>
      </c>
      <c r="G452" s="19" t="s">
        <v>2046</v>
      </c>
      <c r="H452" s="19" t="s">
        <v>4398</v>
      </c>
      <c r="I452" s="19"/>
      <c r="J452" s="19"/>
      <c r="K452" s="19"/>
      <c r="L452" s="19"/>
      <c r="M452" s="19" t="s">
        <v>1566</v>
      </c>
      <c r="N452" s="19" t="s">
        <v>2058</v>
      </c>
      <c r="O452" s="19" t="s">
        <v>2145</v>
      </c>
      <c r="P452" s="19" t="s">
        <v>2050</v>
      </c>
      <c r="Q452" s="19" t="s">
        <v>2051</v>
      </c>
      <c r="R452" s="2" t="s">
        <v>2067</v>
      </c>
      <c r="S452" s="2"/>
      <c r="T452" s="2" t="s">
        <v>157</v>
      </c>
      <c r="U452" s="2"/>
      <c r="V452" s="2"/>
    </row>
    <row r="453" spans="1:22" ht="14.25" customHeight="1">
      <c r="A453" s="19" t="s">
        <v>4399</v>
      </c>
      <c r="B453" s="19" t="s">
        <v>4400</v>
      </c>
      <c r="C453" s="19" t="s">
        <v>4401</v>
      </c>
      <c r="D453" s="19" t="s">
        <v>124</v>
      </c>
      <c r="E453" s="19" t="s">
        <v>96</v>
      </c>
      <c r="F453" s="19" t="s">
        <v>4402</v>
      </c>
      <c r="G453" s="19" t="s">
        <v>2046</v>
      </c>
      <c r="H453" s="19" t="s">
        <v>4403</v>
      </c>
      <c r="I453" s="19" t="s">
        <v>2085</v>
      </c>
      <c r="J453" s="19"/>
      <c r="K453" s="19"/>
      <c r="L453" s="19"/>
      <c r="M453" s="19" t="s">
        <v>1566</v>
      </c>
      <c r="N453" s="19" t="s">
        <v>2058</v>
      </c>
      <c r="O453" s="19" t="s">
        <v>2153</v>
      </c>
      <c r="P453" s="19" t="s">
        <v>4354</v>
      </c>
      <c r="Q453" s="19" t="s">
        <v>2051</v>
      </c>
      <c r="R453" s="2" t="s">
        <v>2052</v>
      </c>
      <c r="S453" s="2"/>
      <c r="T453" s="2" t="s">
        <v>123</v>
      </c>
      <c r="U453" s="2"/>
      <c r="V453" s="2"/>
    </row>
    <row r="454" spans="1:22" ht="14.25" customHeight="1">
      <c r="A454" s="19" t="s">
        <v>4404</v>
      </c>
      <c r="B454" s="19" t="s">
        <v>4405</v>
      </c>
      <c r="C454" s="19" t="s">
        <v>4406</v>
      </c>
      <c r="D454" s="19" t="s">
        <v>286</v>
      </c>
      <c r="E454" s="19" t="s">
        <v>96</v>
      </c>
      <c r="F454" s="19" t="s">
        <v>4407</v>
      </c>
      <c r="G454" s="19" t="s">
        <v>2046</v>
      </c>
      <c r="H454" s="19" t="s">
        <v>4408</v>
      </c>
      <c r="I454" s="19"/>
      <c r="J454" s="19"/>
      <c r="K454" s="19"/>
      <c r="L454" s="19"/>
      <c r="M454" s="19" t="s">
        <v>1566</v>
      </c>
      <c r="N454" s="19" t="s">
        <v>2058</v>
      </c>
      <c r="O454" s="19" t="s">
        <v>4409</v>
      </c>
      <c r="P454" s="19" t="s">
        <v>3824</v>
      </c>
      <c r="Q454" s="19" t="s">
        <v>2051</v>
      </c>
      <c r="R454" s="2" t="s">
        <v>2067</v>
      </c>
      <c r="S454" s="2"/>
      <c r="T454" s="2" t="s">
        <v>285</v>
      </c>
      <c r="U454" s="2"/>
      <c r="V454" s="2"/>
    </row>
    <row r="455" spans="1:22" ht="14.25" customHeight="1">
      <c r="A455" s="19" t="s">
        <v>4410</v>
      </c>
      <c r="B455" s="19" t="s">
        <v>4411</v>
      </c>
      <c r="C455" s="19" t="s">
        <v>4412</v>
      </c>
      <c r="D455" s="19" t="s">
        <v>112</v>
      </c>
      <c r="E455" s="19" t="s">
        <v>96</v>
      </c>
      <c r="F455" s="19" t="s">
        <v>2473</v>
      </c>
      <c r="G455" s="19" t="s">
        <v>2046</v>
      </c>
      <c r="H455" s="19" t="s">
        <v>4413</v>
      </c>
      <c r="I455" s="19"/>
      <c r="J455" s="19"/>
      <c r="K455" s="19"/>
      <c r="L455" s="19" t="s">
        <v>2126</v>
      </c>
      <c r="M455" s="19" t="s">
        <v>59</v>
      </c>
      <c r="N455" s="19" t="s">
        <v>2048</v>
      </c>
      <c r="O455" s="19" t="s">
        <v>2301</v>
      </c>
      <c r="P455" s="19" t="s">
        <v>3087</v>
      </c>
      <c r="Q455" s="19" t="s">
        <v>2051</v>
      </c>
      <c r="R455" s="2"/>
      <c r="S455" s="2"/>
      <c r="T455" s="2" t="s">
        <v>111</v>
      </c>
      <c r="U455" s="2"/>
      <c r="V455" s="2"/>
    </row>
    <row r="456" spans="1:22" ht="14.25" customHeight="1">
      <c r="A456" s="19" t="s">
        <v>4414</v>
      </c>
      <c r="B456" s="19" t="s">
        <v>4415</v>
      </c>
      <c r="C456" s="19" t="s">
        <v>4416</v>
      </c>
      <c r="D456" s="19" t="s">
        <v>106</v>
      </c>
      <c r="E456" s="19" t="s">
        <v>96</v>
      </c>
      <c r="F456" s="19" t="s">
        <v>3833</v>
      </c>
      <c r="G456" s="19" t="s">
        <v>2046</v>
      </c>
      <c r="H456" s="19" t="s">
        <v>4417</v>
      </c>
      <c r="I456" s="19" t="s">
        <v>4418</v>
      </c>
      <c r="J456" s="19" t="s">
        <v>4419</v>
      </c>
      <c r="K456" s="19"/>
      <c r="L456" s="19"/>
      <c r="M456" s="19" t="s">
        <v>59</v>
      </c>
      <c r="N456" s="19" t="s">
        <v>2058</v>
      </c>
      <c r="O456" s="19" t="s">
        <v>2583</v>
      </c>
      <c r="P456" s="19" t="s">
        <v>3960</v>
      </c>
      <c r="Q456" s="19" t="s">
        <v>2051</v>
      </c>
      <c r="R456" s="2"/>
      <c r="S456" s="2"/>
      <c r="T456" s="2" t="s">
        <v>105</v>
      </c>
      <c r="U456" s="2"/>
      <c r="V456" s="2"/>
    </row>
    <row r="457" spans="1:22" ht="14.25" customHeight="1">
      <c r="A457" s="19" t="s">
        <v>4420</v>
      </c>
      <c r="B457" s="19" t="s">
        <v>4421</v>
      </c>
      <c r="C457" s="19" t="s">
        <v>4422</v>
      </c>
      <c r="D457" s="19" t="s">
        <v>122</v>
      </c>
      <c r="E457" s="19" t="s">
        <v>96</v>
      </c>
      <c r="F457" s="19" t="s">
        <v>4423</v>
      </c>
      <c r="G457" s="19" t="s">
        <v>2046</v>
      </c>
      <c r="H457" s="19" t="s">
        <v>4424</v>
      </c>
      <c r="I457" s="19" t="s">
        <v>4425</v>
      </c>
      <c r="J457" s="19"/>
      <c r="K457" s="19"/>
      <c r="L457" s="19"/>
      <c r="M457" s="19" t="s">
        <v>1566</v>
      </c>
      <c r="N457" s="19" t="s">
        <v>2058</v>
      </c>
      <c r="O457" s="19" t="s">
        <v>2093</v>
      </c>
      <c r="P457" s="19" t="s">
        <v>3824</v>
      </c>
      <c r="Q457" s="19" t="s">
        <v>2051</v>
      </c>
      <c r="R457" s="2" t="s">
        <v>2067</v>
      </c>
      <c r="S457" s="2"/>
      <c r="T457" s="2" t="s">
        <v>121</v>
      </c>
      <c r="U457" s="2"/>
      <c r="V457" s="2"/>
    </row>
    <row r="458" spans="1:22" ht="14.25" customHeight="1">
      <c r="A458" s="19" t="s">
        <v>4426</v>
      </c>
      <c r="B458" s="19" t="s">
        <v>4427</v>
      </c>
      <c r="C458" s="19" t="s">
        <v>4428</v>
      </c>
      <c r="D458" s="19" t="s">
        <v>106</v>
      </c>
      <c r="E458" s="19" t="s">
        <v>96</v>
      </c>
      <c r="F458" s="19" t="s">
        <v>2473</v>
      </c>
      <c r="G458" s="19" t="s">
        <v>2046</v>
      </c>
      <c r="H458" s="19" t="s">
        <v>4429</v>
      </c>
      <c r="I458" s="19"/>
      <c r="J458" s="19"/>
      <c r="K458" s="19"/>
      <c r="L458" s="19"/>
      <c r="M458" s="19" t="s">
        <v>59</v>
      </c>
      <c r="N458" s="19" t="s">
        <v>2048</v>
      </c>
      <c r="O458" s="19" t="s">
        <v>2301</v>
      </c>
      <c r="P458" s="19" t="s">
        <v>2498</v>
      </c>
      <c r="Q458" s="19" t="s">
        <v>2051</v>
      </c>
      <c r="R458" s="2"/>
      <c r="S458" s="2"/>
      <c r="T458" s="2" t="s">
        <v>105</v>
      </c>
      <c r="U458" s="2"/>
      <c r="V458" s="2"/>
    </row>
    <row r="459" spans="1:22" ht="14.25" customHeight="1">
      <c r="A459" s="19" t="s">
        <v>4430</v>
      </c>
      <c r="B459" s="19" t="s">
        <v>2169</v>
      </c>
      <c r="C459" s="19" t="s">
        <v>3616</v>
      </c>
      <c r="D459" s="19" t="s">
        <v>128</v>
      </c>
      <c r="E459" s="19" t="s">
        <v>96</v>
      </c>
      <c r="F459" s="19" t="s">
        <v>4431</v>
      </c>
      <c r="G459" s="19" t="s">
        <v>2046</v>
      </c>
      <c r="H459" s="19" t="s">
        <v>4432</v>
      </c>
      <c r="I459" s="19"/>
      <c r="J459" s="19"/>
      <c r="K459" s="19"/>
      <c r="L459" s="19"/>
      <c r="M459" s="19" t="s">
        <v>1566</v>
      </c>
      <c r="N459" s="19" t="s">
        <v>2058</v>
      </c>
      <c r="O459" s="19" t="s">
        <v>4433</v>
      </c>
      <c r="P459" s="19" t="s">
        <v>3363</v>
      </c>
      <c r="Q459" s="19" t="s">
        <v>2051</v>
      </c>
      <c r="R459" s="2" t="s">
        <v>2052</v>
      </c>
      <c r="S459" s="2"/>
      <c r="T459" s="2" t="s">
        <v>127</v>
      </c>
      <c r="U459" s="2"/>
      <c r="V459" s="2"/>
    </row>
    <row r="460" spans="1:22" ht="14.25" customHeight="1">
      <c r="A460" s="19" t="s">
        <v>4434</v>
      </c>
      <c r="B460" s="19" t="s">
        <v>4435</v>
      </c>
      <c r="C460" s="19" t="s">
        <v>4436</v>
      </c>
      <c r="D460" s="19" t="s">
        <v>134</v>
      </c>
      <c r="E460" s="19" t="s">
        <v>96</v>
      </c>
      <c r="F460" s="19" t="s">
        <v>4437</v>
      </c>
      <c r="G460" s="19" t="s">
        <v>2046</v>
      </c>
      <c r="H460" s="19" t="s">
        <v>4438</v>
      </c>
      <c r="I460" s="19"/>
      <c r="J460" s="19"/>
      <c r="K460" s="19"/>
      <c r="L460" s="19"/>
      <c r="M460" s="19" t="s">
        <v>1566</v>
      </c>
      <c r="N460" s="19" t="s">
        <v>2058</v>
      </c>
      <c r="O460" s="19" t="s">
        <v>2672</v>
      </c>
      <c r="P460" s="19" t="s">
        <v>2050</v>
      </c>
      <c r="Q460" s="19" t="s">
        <v>2051</v>
      </c>
      <c r="R460" s="2" t="s">
        <v>2052</v>
      </c>
      <c r="S460" s="2"/>
      <c r="T460" s="2" t="s">
        <v>133</v>
      </c>
      <c r="U460" s="2"/>
      <c r="V460" s="2"/>
    </row>
    <row r="461" spans="1:22" ht="14.25" customHeight="1">
      <c r="A461" s="19" t="s">
        <v>4439</v>
      </c>
      <c r="B461" s="19" t="s">
        <v>4440</v>
      </c>
      <c r="C461" s="19" t="s">
        <v>4441</v>
      </c>
      <c r="D461" s="19" t="s">
        <v>118</v>
      </c>
      <c r="E461" s="19" t="s">
        <v>96</v>
      </c>
      <c r="F461" s="19" t="s">
        <v>2320</v>
      </c>
      <c r="G461" s="19" t="s">
        <v>2046</v>
      </c>
      <c r="H461" s="19" t="s">
        <v>4442</v>
      </c>
      <c r="I461" s="19" t="s">
        <v>4443</v>
      </c>
      <c r="J461" s="19"/>
      <c r="K461" s="19"/>
      <c r="L461" s="19"/>
      <c r="M461" s="19" t="s">
        <v>59</v>
      </c>
      <c r="N461" s="19" t="s">
        <v>2058</v>
      </c>
      <c r="O461" s="19" t="s">
        <v>2322</v>
      </c>
      <c r="P461" s="19" t="s">
        <v>2359</v>
      </c>
      <c r="Q461" s="19" t="s">
        <v>2051</v>
      </c>
      <c r="R461" s="2"/>
      <c r="S461" s="2"/>
      <c r="T461" s="2" t="s">
        <v>117</v>
      </c>
      <c r="U461" s="2"/>
      <c r="V461" s="2"/>
    </row>
    <row r="462" spans="1:22" ht="14.25" customHeight="1">
      <c r="A462" s="19" t="s">
        <v>4444</v>
      </c>
      <c r="B462" s="19" t="s">
        <v>4445</v>
      </c>
      <c r="C462" s="19" t="s">
        <v>4446</v>
      </c>
      <c r="D462" s="19" t="s">
        <v>114</v>
      </c>
      <c r="E462" s="19" t="s">
        <v>96</v>
      </c>
      <c r="F462" s="19" t="s">
        <v>4447</v>
      </c>
      <c r="G462" s="19" t="s">
        <v>2046</v>
      </c>
      <c r="H462" s="19" t="s">
        <v>4448</v>
      </c>
      <c r="I462" s="19"/>
      <c r="J462" s="19"/>
      <c r="K462" s="19"/>
      <c r="L462" s="19"/>
      <c r="M462" s="19" t="s">
        <v>1566</v>
      </c>
      <c r="N462" s="19" t="s">
        <v>2058</v>
      </c>
      <c r="O462" s="19" t="s">
        <v>2132</v>
      </c>
      <c r="P462" s="19" t="s">
        <v>2050</v>
      </c>
      <c r="Q462" s="19" t="s">
        <v>2051</v>
      </c>
      <c r="R462" s="2" t="s">
        <v>2052</v>
      </c>
      <c r="S462" s="2"/>
      <c r="T462" s="2" t="s">
        <v>113</v>
      </c>
      <c r="U462" s="2"/>
      <c r="V462" s="2"/>
    </row>
    <row r="463" spans="1:22" ht="14.25" customHeight="1">
      <c r="A463" s="19" t="s">
        <v>4449</v>
      </c>
      <c r="B463" s="19" t="s">
        <v>3052</v>
      </c>
      <c r="C463" s="19" t="s">
        <v>4450</v>
      </c>
      <c r="D463" s="19" t="s">
        <v>204</v>
      </c>
      <c r="E463" s="19" t="s">
        <v>96</v>
      </c>
      <c r="F463" s="19" t="s">
        <v>4451</v>
      </c>
      <c r="G463" s="19" t="s">
        <v>2046</v>
      </c>
      <c r="H463" s="19" t="s">
        <v>4452</v>
      </c>
      <c r="I463" s="19"/>
      <c r="J463" s="19"/>
      <c r="K463" s="19"/>
      <c r="L463" s="19"/>
      <c r="M463" s="19" t="s">
        <v>1566</v>
      </c>
      <c r="N463" s="19" t="s">
        <v>2048</v>
      </c>
      <c r="O463" s="19" t="s">
        <v>2179</v>
      </c>
      <c r="P463" s="19" t="s">
        <v>2620</v>
      </c>
      <c r="Q463" s="19" t="s">
        <v>2051</v>
      </c>
      <c r="R463" s="2" t="s">
        <v>2067</v>
      </c>
      <c r="S463" s="2"/>
      <c r="T463" s="2" t="s">
        <v>203</v>
      </c>
      <c r="U463" s="2"/>
      <c r="V463" s="2"/>
    </row>
    <row r="464" spans="1:22" ht="14.25" customHeight="1">
      <c r="A464" s="19" t="s">
        <v>4453</v>
      </c>
      <c r="B464" s="19" t="s">
        <v>4454</v>
      </c>
      <c r="C464" s="19" t="s">
        <v>4455</v>
      </c>
      <c r="D464" s="19" t="s">
        <v>204</v>
      </c>
      <c r="E464" s="19" t="s">
        <v>96</v>
      </c>
      <c r="F464" s="19" t="s">
        <v>4456</v>
      </c>
      <c r="G464" s="19" t="s">
        <v>2046</v>
      </c>
      <c r="H464" s="19" t="s">
        <v>4457</v>
      </c>
      <c r="I464" s="19"/>
      <c r="J464" s="19"/>
      <c r="K464" s="19"/>
      <c r="L464" s="19"/>
      <c r="M464" s="19" t="s">
        <v>59</v>
      </c>
      <c r="N464" s="19" t="s">
        <v>2058</v>
      </c>
      <c r="O464" s="19" t="s">
        <v>3612</v>
      </c>
      <c r="P464" s="19" t="s">
        <v>4458</v>
      </c>
      <c r="Q464" s="19" t="s">
        <v>2051</v>
      </c>
      <c r="R464" s="2"/>
      <c r="S464" s="2"/>
      <c r="T464" s="2" t="s">
        <v>203</v>
      </c>
      <c r="U464" s="2"/>
      <c r="V464" s="2"/>
    </row>
    <row r="465" spans="1:22" ht="14.25" customHeight="1">
      <c r="A465" s="19" t="s">
        <v>4459</v>
      </c>
      <c r="B465" s="19" t="s">
        <v>4460</v>
      </c>
      <c r="C465" s="19" t="s">
        <v>4461</v>
      </c>
      <c r="D465" s="19" t="s">
        <v>226</v>
      </c>
      <c r="E465" s="19" t="s">
        <v>96</v>
      </c>
      <c r="F465" s="19" t="s">
        <v>3762</v>
      </c>
      <c r="G465" s="19" t="s">
        <v>2046</v>
      </c>
      <c r="H465" s="19" t="s">
        <v>4462</v>
      </c>
      <c r="I465" s="19"/>
      <c r="J465" s="19"/>
      <c r="K465" s="19"/>
      <c r="L465" s="19"/>
      <c r="M465" s="19" t="s">
        <v>1566</v>
      </c>
      <c r="N465" s="19" t="s">
        <v>2058</v>
      </c>
      <c r="O465" s="19" t="s">
        <v>2093</v>
      </c>
      <c r="P465" s="19" t="s">
        <v>2166</v>
      </c>
      <c r="Q465" s="19" t="s">
        <v>2051</v>
      </c>
      <c r="R465" s="2" t="s">
        <v>2067</v>
      </c>
      <c r="S465" s="2"/>
      <c r="T465" s="2" t="s">
        <v>225</v>
      </c>
      <c r="U465" s="2"/>
      <c r="V465" s="2"/>
    </row>
    <row r="466" spans="1:22" ht="14.25" customHeight="1">
      <c r="A466" s="19" t="s">
        <v>4463</v>
      </c>
      <c r="B466" s="19" t="s">
        <v>4464</v>
      </c>
      <c r="C466" s="19" t="s">
        <v>2208</v>
      </c>
      <c r="D466" s="19" t="s">
        <v>150</v>
      </c>
      <c r="E466" s="19" t="s">
        <v>96</v>
      </c>
      <c r="F466" s="19" t="s">
        <v>2112</v>
      </c>
      <c r="G466" s="19" t="s">
        <v>2046</v>
      </c>
      <c r="H466" s="19" t="s">
        <v>4465</v>
      </c>
      <c r="I466" s="19" t="s">
        <v>4466</v>
      </c>
      <c r="J466" s="19"/>
      <c r="K466" s="19"/>
      <c r="L466" s="19"/>
      <c r="M466" s="19" t="s">
        <v>1566</v>
      </c>
      <c r="N466" s="19" t="s">
        <v>2058</v>
      </c>
      <c r="O466" s="19" t="s">
        <v>2093</v>
      </c>
      <c r="P466" s="19" t="s">
        <v>2166</v>
      </c>
      <c r="Q466" s="19" t="s">
        <v>2051</v>
      </c>
      <c r="R466" s="2" t="s">
        <v>2067</v>
      </c>
      <c r="S466" s="2"/>
      <c r="T466" s="2" t="s">
        <v>149</v>
      </c>
      <c r="U466" s="2"/>
      <c r="V466" s="2"/>
    </row>
    <row r="467" spans="1:22" ht="14.25" customHeight="1">
      <c r="A467" s="19" t="s">
        <v>4467</v>
      </c>
      <c r="B467" s="19" t="s">
        <v>3701</v>
      </c>
      <c r="C467" s="19" t="s">
        <v>4468</v>
      </c>
      <c r="D467" s="19" t="s">
        <v>112</v>
      </c>
      <c r="E467" s="19" t="s">
        <v>96</v>
      </c>
      <c r="F467" s="19" t="s">
        <v>4469</v>
      </c>
      <c r="G467" s="19" t="s">
        <v>2046</v>
      </c>
      <c r="H467" s="19" t="s">
        <v>4470</v>
      </c>
      <c r="I467" s="19" t="s">
        <v>4471</v>
      </c>
      <c r="J467" s="19"/>
      <c r="K467" s="19"/>
      <c r="L467" s="19" t="s">
        <v>2126</v>
      </c>
      <c r="M467" s="19" t="s">
        <v>1566</v>
      </c>
      <c r="N467" s="19" t="s">
        <v>2058</v>
      </c>
      <c r="O467" s="19" t="s">
        <v>2145</v>
      </c>
      <c r="P467" s="19" t="s">
        <v>4472</v>
      </c>
      <c r="Q467" s="19" t="s">
        <v>2051</v>
      </c>
      <c r="R467" s="2" t="s">
        <v>2067</v>
      </c>
      <c r="S467" s="2"/>
      <c r="T467" s="2" t="s">
        <v>111</v>
      </c>
      <c r="U467" s="2"/>
      <c r="V467" s="2"/>
    </row>
    <row r="468" spans="1:22" ht="14.25" customHeight="1">
      <c r="A468" s="19" t="s">
        <v>4473</v>
      </c>
      <c r="B468" s="19" t="s">
        <v>3804</v>
      </c>
      <c r="C468" s="19" t="s">
        <v>4474</v>
      </c>
      <c r="D468" s="19" t="s">
        <v>138</v>
      </c>
      <c r="E468" s="19" t="s">
        <v>96</v>
      </c>
      <c r="F468" s="19" t="s">
        <v>4475</v>
      </c>
      <c r="G468" s="19" t="s">
        <v>2046</v>
      </c>
      <c r="H468" s="19" t="s">
        <v>4476</v>
      </c>
      <c r="I468" s="19" t="s">
        <v>4477</v>
      </c>
      <c r="J468" s="19"/>
      <c r="K468" s="19"/>
      <c r="L468" s="19"/>
      <c r="M468" s="19" t="s">
        <v>1566</v>
      </c>
      <c r="N468" s="19" t="s">
        <v>2048</v>
      </c>
      <c r="O468" s="19" t="s">
        <v>2179</v>
      </c>
      <c r="P468" s="19" t="s">
        <v>2050</v>
      </c>
      <c r="Q468" s="19" t="s">
        <v>2051</v>
      </c>
      <c r="R468" s="2" t="s">
        <v>2067</v>
      </c>
      <c r="S468" s="2"/>
      <c r="T468" s="2" t="s">
        <v>137</v>
      </c>
      <c r="U468" s="2"/>
      <c r="V468" s="2"/>
    </row>
    <row r="469" spans="1:22" ht="14.25" customHeight="1">
      <c r="A469" s="19" t="s">
        <v>4478</v>
      </c>
      <c r="B469" s="19" t="s">
        <v>3896</v>
      </c>
      <c r="C469" s="19" t="s">
        <v>4479</v>
      </c>
      <c r="D469" s="19" t="s">
        <v>154</v>
      </c>
      <c r="E469" s="19" t="s">
        <v>96</v>
      </c>
      <c r="F469" s="19" t="s">
        <v>4480</v>
      </c>
      <c r="G469" s="19" t="s">
        <v>2046</v>
      </c>
      <c r="H469" s="19" t="s">
        <v>4481</v>
      </c>
      <c r="I469" s="19"/>
      <c r="J469" s="19"/>
      <c r="K469" s="19"/>
      <c r="L469" s="19"/>
      <c r="M469" s="19" t="s">
        <v>1566</v>
      </c>
      <c r="N469" s="19" t="s">
        <v>2058</v>
      </c>
      <c r="O469" s="19" t="s">
        <v>2145</v>
      </c>
      <c r="P469" s="19" t="s">
        <v>2050</v>
      </c>
      <c r="Q469" s="19" t="s">
        <v>2051</v>
      </c>
      <c r="R469" s="2" t="s">
        <v>2067</v>
      </c>
      <c r="S469" s="2"/>
      <c r="T469" s="2" t="s">
        <v>153</v>
      </c>
      <c r="U469" s="2"/>
      <c r="V469" s="2"/>
    </row>
    <row r="470" spans="1:22" ht="14.25" customHeight="1">
      <c r="A470" s="19" t="s">
        <v>4482</v>
      </c>
      <c r="B470" s="19" t="s">
        <v>3990</v>
      </c>
      <c r="C470" s="19" t="s">
        <v>4483</v>
      </c>
      <c r="D470" s="19" t="s">
        <v>134</v>
      </c>
      <c r="E470" s="19" t="s">
        <v>96</v>
      </c>
      <c r="F470" s="19" t="s">
        <v>4484</v>
      </c>
      <c r="G470" s="19" t="s">
        <v>2046</v>
      </c>
      <c r="H470" s="19" t="s">
        <v>4485</v>
      </c>
      <c r="I470" s="19" t="s">
        <v>4486</v>
      </c>
      <c r="J470" s="19"/>
      <c r="K470" s="19"/>
      <c r="L470" s="19"/>
      <c r="M470" s="19" t="s">
        <v>1566</v>
      </c>
      <c r="N470" s="19" t="s">
        <v>2058</v>
      </c>
      <c r="O470" s="19" t="s">
        <v>2145</v>
      </c>
      <c r="P470" s="19" t="s">
        <v>2485</v>
      </c>
      <c r="Q470" s="19" t="s">
        <v>2051</v>
      </c>
      <c r="R470" s="2" t="s">
        <v>2067</v>
      </c>
      <c r="S470" s="2"/>
      <c r="T470" s="2" t="s">
        <v>133</v>
      </c>
      <c r="U470" s="2"/>
      <c r="V470" s="2"/>
    </row>
    <row r="471" spans="1:22" ht="14.25" customHeight="1">
      <c r="A471" s="19" t="s">
        <v>4487</v>
      </c>
      <c r="B471" s="19" t="s">
        <v>4156</v>
      </c>
      <c r="C471" s="19" t="s">
        <v>4488</v>
      </c>
      <c r="D471" s="19" t="s">
        <v>154</v>
      </c>
      <c r="E471" s="19" t="s">
        <v>96</v>
      </c>
      <c r="F471" s="19" t="s">
        <v>4489</v>
      </c>
      <c r="G471" s="19" t="s">
        <v>2046</v>
      </c>
      <c r="H471" s="19" t="s">
        <v>4490</v>
      </c>
      <c r="I471" s="19"/>
      <c r="J471" s="19"/>
      <c r="K471" s="19"/>
      <c r="L471" s="19"/>
      <c r="M471" s="19" t="s">
        <v>1566</v>
      </c>
      <c r="N471" s="19" t="s">
        <v>2058</v>
      </c>
      <c r="O471" s="19" t="s">
        <v>4491</v>
      </c>
      <c r="P471" s="19" t="s">
        <v>2050</v>
      </c>
      <c r="Q471" s="19" t="s">
        <v>2051</v>
      </c>
      <c r="R471" s="2" t="s">
        <v>2067</v>
      </c>
      <c r="S471" s="2"/>
      <c r="T471" s="2" t="s">
        <v>153</v>
      </c>
      <c r="U471" s="2"/>
      <c r="V471" s="2"/>
    </row>
    <row r="472" spans="1:22" ht="14.25" customHeight="1">
      <c r="A472" s="19" t="s">
        <v>4492</v>
      </c>
      <c r="B472" s="19" t="s">
        <v>4493</v>
      </c>
      <c r="C472" s="19" t="s">
        <v>4494</v>
      </c>
      <c r="D472" s="19" t="s">
        <v>296</v>
      </c>
      <c r="E472" s="19" t="s">
        <v>96</v>
      </c>
      <c r="F472" s="19" t="s">
        <v>4495</v>
      </c>
      <c r="G472" s="19" t="s">
        <v>2046</v>
      </c>
      <c r="H472" s="19" t="s">
        <v>4496</v>
      </c>
      <c r="I472" s="19"/>
      <c r="J472" s="19"/>
      <c r="K472" s="19" t="s">
        <v>4497</v>
      </c>
      <c r="L472" s="19"/>
      <c r="M472" s="19" t="s">
        <v>1566</v>
      </c>
      <c r="N472" s="19" t="s">
        <v>2058</v>
      </c>
      <c r="O472" s="19" t="s">
        <v>2259</v>
      </c>
      <c r="P472" s="19" t="s">
        <v>4498</v>
      </c>
      <c r="Q472" s="19" t="s">
        <v>2051</v>
      </c>
      <c r="R472" s="2" t="s">
        <v>2067</v>
      </c>
      <c r="S472" s="2"/>
      <c r="T472" s="2" t="s">
        <v>295</v>
      </c>
      <c r="U472" s="2"/>
      <c r="V472" s="2"/>
    </row>
    <row r="473" spans="1:22" ht="14.25" customHeight="1">
      <c r="A473" s="19" t="s">
        <v>4499</v>
      </c>
      <c r="B473" s="19" t="s">
        <v>4500</v>
      </c>
      <c r="C473" s="19" t="s">
        <v>4501</v>
      </c>
      <c r="D473" s="19" t="s">
        <v>118</v>
      </c>
      <c r="E473" s="19" t="s">
        <v>96</v>
      </c>
      <c r="F473" s="19" t="s">
        <v>2112</v>
      </c>
      <c r="G473" s="19" t="s">
        <v>2046</v>
      </c>
      <c r="H473" s="19" t="s">
        <v>4502</v>
      </c>
      <c r="I473" s="19"/>
      <c r="J473" s="19"/>
      <c r="K473" s="19"/>
      <c r="L473" s="19"/>
      <c r="M473" s="19" t="s">
        <v>1566</v>
      </c>
      <c r="N473" s="19" t="s">
        <v>2058</v>
      </c>
      <c r="O473" s="19" t="s">
        <v>2093</v>
      </c>
      <c r="P473" s="19" t="s">
        <v>2050</v>
      </c>
      <c r="Q473" s="19" t="s">
        <v>2051</v>
      </c>
      <c r="R473" s="2" t="s">
        <v>2067</v>
      </c>
      <c r="S473" s="2"/>
      <c r="T473" s="2" t="s">
        <v>117</v>
      </c>
      <c r="U473" s="2"/>
      <c r="V473" s="2"/>
    </row>
    <row r="474" spans="1:22" ht="14.25" customHeight="1">
      <c r="A474" s="19" t="s">
        <v>4503</v>
      </c>
      <c r="B474" s="19" t="s">
        <v>4504</v>
      </c>
      <c r="C474" s="19" t="s">
        <v>4505</v>
      </c>
      <c r="D474" s="19" t="s">
        <v>158</v>
      </c>
      <c r="E474" s="19" t="s">
        <v>96</v>
      </c>
      <c r="F474" s="19" t="s">
        <v>4506</v>
      </c>
      <c r="G474" s="19" t="s">
        <v>2046</v>
      </c>
      <c r="H474" s="19" t="s">
        <v>4507</v>
      </c>
      <c r="I474" s="19"/>
      <c r="J474" s="19"/>
      <c r="K474" s="19"/>
      <c r="L474" s="19"/>
      <c r="M474" s="19" t="s">
        <v>1566</v>
      </c>
      <c r="N474" s="19" t="s">
        <v>2058</v>
      </c>
      <c r="O474" s="19" t="s">
        <v>2093</v>
      </c>
      <c r="P474" s="19" t="s">
        <v>2050</v>
      </c>
      <c r="Q474" s="19" t="s">
        <v>2051</v>
      </c>
      <c r="R474" s="2" t="s">
        <v>2067</v>
      </c>
      <c r="S474" s="2"/>
      <c r="T474" s="2" t="s">
        <v>157</v>
      </c>
      <c r="U474" s="2"/>
      <c r="V474" s="2"/>
    </row>
    <row r="475" spans="1:22" ht="14.25" customHeight="1">
      <c r="A475" s="19" t="s">
        <v>4508</v>
      </c>
      <c r="B475" s="19" t="s">
        <v>4509</v>
      </c>
      <c r="C475" s="19" t="s">
        <v>4510</v>
      </c>
      <c r="D475" s="19" t="s">
        <v>106</v>
      </c>
      <c r="E475" s="19" t="s">
        <v>96</v>
      </c>
      <c r="F475" s="19" t="s">
        <v>4511</v>
      </c>
      <c r="G475" s="19" t="s">
        <v>2046</v>
      </c>
      <c r="H475" s="19" t="s">
        <v>4512</v>
      </c>
      <c r="I475" s="19"/>
      <c r="J475" s="19"/>
      <c r="K475" s="19"/>
      <c r="L475" s="19"/>
      <c r="M475" s="19" t="s">
        <v>1566</v>
      </c>
      <c r="N475" s="19" t="s">
        <v>2048</v>
      </c>
      <c r="O475" s="19" t="s">
        <v>2179</v>
      </c>
      <c r="P475" s="19" t="s">
        <v>2050</v>
      </c>
      <c r="Q475" s="19" t="s">
        <v>2051</v>
      </c>
      <c r="R475" s="2" t="s">
        <v>2067</v>
      </c>
      <c r="S475" s="2"/>
      <c r="T475" s="2" t="s">
        <v>105</v>
      </c>
      <c r="U475" s="2"/>
      <c r="V475" s="2"/>
    </row>
    <row r="476" spans="1:22" ht="14.25" customHeight="1">
      <c r="A476" s="19" t="s">
        <v>4513</v>
      </c>
      <c r="B476" s="19" t="s">
        <v>4514</v>
      </c>
      <c r="C476" s="19" t="s">
        <v>4515</v>
      </c>
      <c r="D476" s="19" t="s">
        <v>106</v>
      </c>
      <c r="E476" s="19" t="s">
        <v>96</v>
      </c>
      <c r="F476" s="19" t="s">
        <v>4516</v>
      </c>
      <c r="G476" s="19" t="s">
        <v>2046</v>
      </c>
      <c r="H476" s="19" t="s">
        <v>4517</v>
      </c>
      <c r="I476" s="19"/>
      <c r="J476" s="19"/>
      <c r="K476" s="19"/>
      <c r="L476" s="19"/>
      <c r="M476" s="19" t="s">
        <v>1566</v>
      </c>
      <c r="N476" s="19" t="s">
        <v>2058</v>
      </c>
      <c r="O476" s="19" t="s">
        <v>2153</v>
      </c>
      <c r="P476" s="19" t="s">
        <v>2050</v>
      </c>
      <c r="Q476" s="19" t="s">
        <v>2051</v>
      </c>
      <c r="R476" s="2" t="s">
        <v>2067</v>
      </c>
      <c r="S476" s="2"/>
      <c r="T476" s="2" t="s">
        <v>105</v>
      </c>
      <c r="U476" s="2"/>
      <c r="V476" s="2"/>
    </row>
    <row r="477" spans="1:22" ht="14.25" customHeight="1">
      <c r="A477" s="19" t="s">
        <v>4518</v>
      </c>
      <c r="B477" s="19" t="s">
        <v>4519</v>
      </c>
      <c r="C477" s="19" t="s">
        <v>4520</v>
      </c>
      <c r="D477" s="19" t="s">
        <v>403</v>
      </c>
      <c r="E477" s="19" t="s">
        <v>96</v>
      </c>
      <c r="F477" s="19" t="s">
        <v>2419</v>
      </c>
      <c r="G477" s="19" t="s">
        <v>2046</v>
      </c>
      <c r="H477" s="19" t="s">
        <v>4521</v>
      </c>
      <c r="I477" s="19"/>
      <c r="J477" s="19"/>
      <c r="K477" s="19"/>
      <c r="L477" s="19"/>
      <c r="M477" s="19" t="s">
        <v>59</v>
      </c>
      <c r="N477" s="19" t="s">
        <v>2058</v>
      </c>
      <c r="O477" s="19" t="s">
        <v>2101</v>
      </c>
      <c r="P477" s="19" t="s">
        <v>2456</v>
      </c>
      <c r="Q477" s="19" t="s">
        <v>2051</v>
      </c>
      <c r="R477" s="2"/>
      <c r="S477" s="2"/>
      <c r="T477" s="2" t="s">
        <v>402</v>
      </c>
      <c r="U477" s="2"/>
      <c r="V477" s="2"/>
    </row>
    <row r="478" spans="1:22" ht="14.25" customHeight="1">
      <c r="A478" s="19" t="s">
        <v>4522</v>
      </c>
      <c r="B478" s="19" t="s">
        <v>4523</v>
      </c>
      <c r="C478" s="19" t="s">
        <v>4524</v>
      </c>
      <c r="D478" s="19" t="s">
        <v>244</v>
      </c>
      <c r="E478" s="19" t="s">
        <v>96</v>
      </c>
      <c r="F478" s="19" t="s">
        <v>4525</v>
      </c>
      <c r="G478" s="19" t="s">
        <v>2046</v>
      </c>
      <c r="H478" s="19" t="s">
        <v>4526</v>
      </c>
      <c r="I478" s="19"/>
      <c r="J478" s="19"/>
      <c r="K478" s="19"/>
      <c r="L478" s="19"/>
      <c r="M478" s="19" t="s">
        <v>1566</v>
      </c>
      <c r="N478" s="19" t="s">
        <v>2048</v>
      </c>
      <c r="O478" s="19" t="s">
        <v>2179</v>
      </c>
      <c r="P478" s="19" t="s">
        <v>2620</v>
      </c>
      <c r="Q478" s="19" t="s">
        <v>2051</v>
      </c>
      <c r="R478" s="2" t="s">
        <v>2067</v>
      </c>
      <c r="S478" s="2"/>
      <c r="T478" s="2" t="s">
        <v>243</v>
      </c>
      <c r="U478" s="2"/>
      <c r="V478" s="2"/>
    </row>
    <row r="479" spans="1:22" ht="14.25" customHeight="1">
      <c r="A479" s="19" t="s">
        <v>4527</v>
      </c>
      <c r="B479" s="19" t="s">
        <v>4528</v>
      </c>
      <c r="C479" s="19" t="s">
        <v>4529</v>
      </c>
      <c r="D479" s="19" t="s">
        <v>152</v>
      </c>
      <c r="E479" s="19" t="s">
        <v>96</v>
      </c>
      <c r="F479" s="19" t="s">
        <v>4530</v>
      </c>
      <c r="G479" s="19" t="s">
        <v>2046</v>
      </c>
      <c r="H479" s="19" t="s">
        <v>4531</v>
      </c>
      <c r="I479" s="19"/>
      <c r="J479" s="19"/>
      <c r="K479" s="19"/>
      <c r="L479" s="19"/>
      <c r="M479" s="19" t="s">
        <v>1566</v>
      </c>
      <c r="N479" s="19" t="s">
        <v>2058</v>
      </c>
      <c r="O479" s="19" t="s">
        <v>2218</v>
      </c>
      <c r="P479" s="19" t="s">
        <v>4532</v>
      </c>
      <c r="Q479" s="19" t="s">
        <v>2051</v>
      </c>
      <c r="R479" s="2" t="s">
        <v>2052</v>
      </c>
      <c r="S479" s="2"/>
      <c r="T479" s="2" t="s">
        <v>151</v>
      </c>
      <c r="U479" s="2"/>
      <c r="V479" s="2"/>
    </row>
    <row r="480" spans="1:22" ht="14.25" customHeight="1">
      <c r="A480" s="19" t="s">
        <v>4533</v>
      </c>
      <c r="B480" s="19" t="s">
        <v>4534</v>
      </c>
      <c r="C480" s="19" t="s">
        <v>4535</v>
      </c>
      <c r="D480" s="19" t="s">
        <v>328</v>
      </c>
      <c r="E480" s="19" t="s">
        <v>96</v>
      </c>
      <c r="F480" s="19" t="s">
        <v>4536</v>
      </c>
      <c r="G480" s="19" t="s">
        <v>2046</v>
      </c>
      <c r="H480" s="19" t="s">
        <v>4537</v>
      </c>
      <c r="I480" s="19" t="s">
        <v>4538</v>
      </c>
      <c r="J480" s="19"/>
      <c r="K480" s="19"/>
      <c r="L480" s="19" t="s">
        <v>4539</v>
      </c>
      <c r="M480" s="19" t="s">
        <v>59</v>
      </c>
      <c r="N480" s="19" t="s">
        <v>2058</v>
      </c>
      <c r="O480" s="19" t="s">
        <v>2571</v>
      </c>
      <c r="P480" s="19" t="s">
        <v>4294</v>
      </c>
      <c r="Q480" s="19" t="s">
        <v>2051</v>
      </c>
      <c r="R480" s="2"/>
      <c r="S480" s="2"/>
      <c r="T480" s="2" t="s">
        <v>327</v>
      </c>
      <c r="U480" s="2"/>
      <c r="V480" s="2"/>
    </row>
    <row r="481" spans="1:22" ht="14.25" customHeight="1">
      <c r="A481" s="19" t="s">
        <v>4540</v>
      </c>
      <c r="B481" s="19" t="s">
        <v>4541</v>
      </c>
      <c r="C481" s="19" t="s">
        <v>4542</v>
      </c>
      <c r="D481" s="19" t="s">
        <v>1663</v>
      </c>
      <c r="E481" s="19" t="s">
        <v>96</v>
      </c>
      <c r="F481" s="19" t="s">
        <v>2473</v>
      </c>
      <c r="G481" s="19" t="s">
        <v>2091</v>
      </c>
      <c r="H481" s="19" t="s">
        <v>4543</v>
      </c>
      <c r="I481" s="19"/>
      <c r="J481" s="19"/>
      <c r="K481" s="19"/>
      <c r="L481" s="19"/>
      <c r="M481" s="19" t="s">
        <v>59</v>
      </c>
      <c r="N481" s="19" t="s">
        <v>2048</v>
      </c>
      <c r="O481" s="19" t="s">
        <v>2301</v>
      </c>
      <c r="P481" s="19" t="s">
        <v>3753</v>
      </c>
      <c r="Q481" s="19" t="s">
        <v>2051</v>
      </c>
      <c r="R481" s="2"/>
      <c r="S481" s="2"/>
      <c r="T481" s="2" t="s">
        <v>2095</v>
      </c>
      <c r="U481" s="2"/>
      <c r="V481" s="2"/>
    </row>
    <row r="482" spans="1:22" ht="14.25" customHeight="1">
      <c r="A482" s="19" t="s">
        <v>4544</v>
      </c>
      <c r="B482" s="19" t="s">
        <v>4545</v>
      </c>
      <c r="C482" s="19" t="s">
        <v>4546</v>
      </c>
      <c r="D482" s="19" t="s">
        <v>150</v>
      </c>
      <c r="E482" s="19" t="s">
        <v>96</v>
      </c>
      <c r="F482" s="19" t="s">
        <v>4547</v>
      </c>
      <c r="G482" s="19" t="s">
        <v>2046</v>
      </c>
      <c r="H482" s="19" t="s">
        <v>4548</v>
      </c>
      <c r="I482" s="19"/>
      <c r="J482" s="19"/>
      <c r="K482" s="19"/>
      <c r="L482" s="19"/>
      <c r="M482" s="19" t="s">
        <v>59</v>
      </c>
      <c r="N482" s="19" t="s">
        <v>2058</v>
      </c>
      <c r="O482" s="19" t="s">
        <v>2322</v>
      </c>
      <c r="P482" s="19" t="s">
        <v>4032</v>
      </c>
      <c r="Q482" s="19" t="s">
        <v>2051</v>
      </c>
      <c r="R482" s="2"/>
      <c r="S482" s="2"/>
      <c r="T482" s="2" t="s">
        <v>149</v>
      </c>
      <c r="U482" s="2" t="s">
        <v>4549</v>
      </c>
      <c r="V482" s="2"/>
    </row>
    <row r="483" spans="1:22" ht="14.25" customHeight="1">
      <c r="A483" s="19" t="s">
        <v>4550</v>
      </c>
      <c r="B483" s="19" t="s">
        <v>4551</v>
      </c>
      <c r="C483" s="19" t="s">
        <v>4552</v>
      </c>
      <c r="D483" s="19" t="s">
        <v>124</v>
      </c>
      <c r="E483" s="19" t="s">
        <v>96</v>
      </c>
      <c r="F483" s="19" t="s">
        <v>4553</v>
      </c>
      <c r="G483" s="19" t="s">
        <v>2046</v>
      </c>
      <c r="H483" s="19" t="s">
        <v>4554</v>
      </c>
      <c r="I483" s="19" t="s">
        <v>2085</v>
      </c>
      <c r="J483" s="19"/>
      <c r="K483" s="19"/>
      <c r="L483" s="19"/>
      <c r="M483" s="19" t="s">
        <v>1566</v>
      </c>
      <c r="N483" s="19" t="s">
        <v>2048</v>
      </c>
      <c r="O483" s="19" t="s">
        <v>2179</v>
      </c>
      <c r="P483" s="19" t="s">
        <v>4555</v>
      </c>
      <c r="Q483" s="19" t="s">
        <v>2051</v>
      </c>
      <c r="R483" s="2" t="s">
        <v>2067</v>
      </c>
      <c r="S483" s="2"/>
      <c r="T483" s="2" t="s">
        <v>123</v>
      </c>
      <c r="U483" s="2"/>
      <c r="V483" s="2"/>
    </row>
    <row r="484" spans="1:22" ht="14.25" customHeight="1">
      <c r="A484" s="19" t="s">
        <v>4556</v>
      </c>
      <c r="B484" s="19" t="s">
        <v>4440</v>
      </c>
      <c r="C484" s="19" t="s">
        <v>4557</v>
      </c>
      <c r="D484" s="19" t="s">
        <v>118</v>
      </c>
      <c r="E484" s="19" t="s">
        <v>96</v>
      </c>
      <c r="F484" s="19" t="s">
        <v>4558</v>
      </c>
      <c r="G484" s="19" t="s">
        <v>2046</v>
      </c>
      <c r="H484" s="19" t="s">
        <v>4559</v>
      </c>
      <c r="I484" s="19"/>
      <c r="J484" s="19"/>
      <c r="K484" s="19"/>
      <c r="L484" s="19"/>
      <c r="M484" s="19" t="s">
        <v>60</v>
      </c>
      <c r="N484" s="19" t="s">
        <v>2058</v>
      </c>
      <c r="O484" s="19" t="s">
        <v>2107</v>
      </c>
      <c r="P484" s="19" t="s">
        <v>3076</v>
      </c>
      <c r="Q484" s="19" t="s">
        <v>2051</v>
      </c>
      <c r="R484" s="2"/>
      <c r="S484" s="2"/>
      <c r="T484" s="2" t="s">
        <v>117</v>
      </c>
      <c r="U484" s="2"/>
      <c r="V484" s="2"/>
    </row>
    <row r="485" spans="1:22" ht="14.25" customHeight="1">
      <c r="A485" s="19" t="s">
        <v>4560</v>
      </c>
      <c r="B485" s="19" t="s">
        <v>4440</v>
      </c>
      <c r="C485" s="19" t="s">
        <v>4561</v>
      </c>
      <c r="D485" s="19" t="s">
        <v>236</v>
      </c>
      <c r="E485" s="19" t="s">
        <v>96</v>
      </c>
      <c r="F485" s="19" t="s">
        <v>4562</v>
      </c>
      <c r="G485" s="19" t="s">
        <v>2046</v>
      </c>
      <c r="H485" s="19" t="s">
        <v>4563</v>
      </c>
      <c r="I485" s="19"/>
      <c r="J485" s="19"/>
      <c r="K485" s="19"/>
      <c r="L485" s="19"/>
      <c r="M485" s="19" t="s">
        <v>60</v>
      </c>
      <c r="N485" s="19" t="s">
        <v>2058</v>
      </c>
      <c r="O485" s="19" t="s">
        <v>2186</v>
      </c>
      <c r="P485" s="19" t="s">
        <v>3076</v>
      </c>
      <c r="Q485" s="19" t="s">
        <v>2051</v>
      </c>
      <c r="R485" s="2"/>
      <c r="S485" s="2"/>
      <c r="T485" s="2" t="s">
        <v>235</v>
      </c>
      <c r="U485" s="2"/>
      <c r="V485" s="2"/>
    </row>
    <row r="486" spans="1:22" ht="14.25" customHeight="1">
      <c r="A486" s="19" t="s">
        <v>4564</v>
      </c>
      <c r="B486" s="19" t="s">
        <v>4440</v>
      </c>
      <c r="C486" s="19" t="s">
        <v>2500</v>
      </c>
      <c r="D486" s="19" t="s">
        <v>106</v>
      </c>
      <c r="E486" s="19" t="s">
        <v>96</v>
      </c>
      <c r="F486" s="19" t="s">
        <v>4565</v>
      </c>
      <c r="G486" s="19" t="s">
        <v>2046</v>
      </c>
      <c r="H486" s="19" t="s">
        <v>4566</v>
      </c>
      <c r="I486" s="19"/>
      <c r="J486" s="19"/>
      <c r="K486" s="19"/>
      <c r="L486" s="19"/>
      <c r="M486" s="19" t="s">
        <v>1566</v>
      </c>
      <c r="N486" s="19" t="s">
        <v>2058</v>
      </c>
      <c r="O486" s="19" t="s">
        <v>2145</v>
      </c>
      <c r="P486" s="19" t="s">
        <v>2367</v>
      </c>
      <c r="Q486" s="19" t="s">
        <v>2051</v>
      </c>
      <c r="R486" s="2" t="s">
        <v>2067</v>
      </c>
      <c r="S486" s="2"/>
      <c r="T486" s="2" t="s">
        <v>105</v>
      </c>
      <c r="U486" s="2"/>
      <c r="V486" s="2"/>
    </row>
    <row r="487" spans="1:22" ht="14.25" customHeight="1">
      <c r="A487" s="19" t="s">
        <v>4567</v>
      </c>
      <c r="B487" s="19" t="s">
        <v>4440</v>
      </c>
      <c r="C487" s="19" t="s">
        <v>3156</v>
      </c>
      <c r="D487" s="19" t="s">
        <v>324</v>
      </c>
      <c r="E487" s="19" t="s">
        <v>96</v>
      </c>
      <c r="F487" s="19" t="s">
        <v>4568</v>
      </c>
      <c r="G487" s="19" t="s">
        <v>2046</v>
      </c>
      <c r="H487" s="19" t="s">
        <v>4569</v>
      </c>
      <c r="I487" s="19"/>
      <c r="J487" s="19"/>
      <c r="K487" s="19"/>
      <c r="L487" s="19"/>
      <c r="M487" s="19" t="s">
        <v>60</v>
      </c>
      <c r="N487" s="19" t="s">
        <v>2058</v>
      </c>
      <c r="O487" s="19" t="s">
        <v>2186</v>
      </c>
      <c r="P487" s="19" t="s">
        <v>4570</v>
      </c>
      <c r="Q487" s="19" t="s">
        <v>2051</v>
      </c>
      <c r="R487" s="2"/>
      <c r="S487" s="2"/>
      <c r="T487" s="2" t="s">
        <v>323</v>
      </c>
      <c r="U487" s="2"/>
      <c r="V487" s="2"/>
    </row>
    <row r="488" spans="1:22" ht="14.25" customHeight="1">
      <c r="A488" s="19" t="s">
        <v>4571</v>
      </c>
      <c r="B488" s="19" t="s">
        <v>4440</v>
      </c>
      <c r="C488" s="19" t="s">
        <v>4572</v>
      </c>
      <c r="D488" s="19" t="s">
        <v>314</v>
      </c>
      <c r="E488" s="19" t="s">
        <v>96</v>
      </c>
      <c r="F488" s="19" t="s">
        <v>3085</v>
      </c>
      <c r="G488" s="19" t="s">
        <v>2046</v>
      </c>
      <c r="H488" s="19" t="s">
        <v>4573</v>
      </c>
      <c r="I488" s="19"/>
      <c r="J488" s="19"/>
      <c r="K488" s="19"/>
      <c r="L488" s="19"/>
      <c r="M488" s="19" t="s">
        <v>1566</v>
      </c>
      <c r="N488" s="19" t="s">
        <v>2058</v>
      </c>
      <c r="O488" s="19" t="s">
        <v>2193</v>
      </c>
      <c r="P488" s="19" t="s">
        <v>2050</v>
      </c>
      <c r="Q488" s="19" t="s">
        <v>2051</v>
      </c>
      <c r="R488" s="2" t="s">
        <v>2067</v>
      </c>
      <c r="S488" s="2"/>
      <c r="T488" s="2" t="s">
        <v>313</v>
      </c>
      <c r="U488" s="2"/>
      <c r="V488" s="2"/>
    </row>
    <row r="489" spans="1:22" ht="14.25" customHeight="1">
      <c r="A489" s="19" t="s">
        <v>4574</v>
      </c>
      <c r="B489" s="19" t="s">
        <v>4440</v>
      </c>
      <c r="C489" s="19" t="s">
        <v>4575</v>
      </c>
      <c r="D489" s="19" t="s">
        <v>114</v>
      </c>
      <c r="E489" s="19" t="s">
        <v>96</v>
      </c>
      <c r="F489" s="19" t="s">
        <v>3930</v>
      </c>
      <c r="G489" s="19" t="s">
        <v>2046</v>
      </c>
      <c r="H489" s="19" t="s">
        <v>4576</v>
      </c>
      <c r="I489" s="19" t="s">
        <v>4577</v>
      </c>
      <c r="J489" s="19"/>
      <c r="K489" s="19"/>
      <c r="L489" s="19"/>
      <c r="M489" s="19" t="s">
        <v>1566</v>
      </c>
      <c r="N489" s="19" t="s">
        <v>2058</v>
      </c>
      <c r="O489" s="19" t="s">
        <v>2145</v>
      </c>
      <c r="P489" s="19" t="s">
        <v>4349</v>
      </c>
      <c r="Q489" s="19" t="s">
        <v>2051</v>
      </c>
      <c r="R489" s="2" t="s">
        <v>2067</v>
      </c>
      <c r="S489" s="2"/>
      <c r="T489" s="2" t="s">
        <v>113</v>
      </c>
      <c r="U489" s="2"/>
      <c r="V489" s="2"/>
    </row>
    <row r="490" spans="1:22" ht="14.25" customHeight="1">
      <c r="A490" s="19" t="s">
        <v>4578</v>
      </c>
      <c r="B490" s="19" t="s">
        <v>4440</v>
      </c>
      <c r="C490" s="19" t="s">
        <v>4579</v>
      </c>
      <c r="D490" s="19" t="s">
        <v>138</v>
      </c>
      <c r="E490" s="19" t="s">
        <v>96</v>
      </c>
      <c r="F490" s="19" t="s">
        <v>4580</v>
      </c>
      <c r="G490" s="19" t="s">
        <v>2046</v>
      </c>
      <c r="H490" s="19" t="s">
        <v>4581</v>
      </c>
      <c r="I490" s="19" t="s">
        <v>4582</v>
      </c>
      <c r="J490" s="19"/>
      <c r="K490" s="19"/>
      <c r="L490" s="19"/>
      <c r="M490" s="19" t="s">
        <v>1566</v>
      </c>
      <c r="N490" s="19" t="s">
        <v>2058</v>
      </c>
      <c r="O490" s="19" t="s">
        <v>2145</v>
      </c>
      <c r="P490" s="19" t="s">
        <v>2513</v>
      </c>
      <c r="Q490" s="19" t="s">
        <v>2051</v>
      </c>
      <c r="R490" s="2" t="s">
        <v>2067</v>
      </c>
      <c r="S490" s="2"/>
      <c r="T490" s="2" t="s">
        <v>137</v>
      </c>
      <c r="U490" s="2"/>
      <c r="V490" s="2"/>
    </row>
    <row r="491" spans="1:22" ht="14.25" customHeight="1">
      <c r="A491" s="19" t="s">
        <v>4583</v>
      </c>
      <c r="B491" s="19" t="s">
        <v>4584</v>
      </c>
      <c r="C491" s="19" t="s">
        <v>4585</v>
      </c>
      <c r="D491" s="19" t="s">
        <v>134</v>
      </c>
      <c r="E491" s="19" t="s">
        <v>96</v>
      </c>
      <c r="F491" s="19" t="s">
        <v>4586</v>
      </c>
      <c r="G491" s="19" t="s">
        <v>2046</v>
      </c>
      <c r="H491" s="19" t="s">
        <v>4587</v>
      </c>
      <c r="I491" s="19"/>
      <c r="J491" s="19"/>
      <c r="K491" s="19"/>
      <c r="L491" s="19"/>
      <c r="M491" s="19" t="s">
        <v>1566</v>
      </c>
      <c r="N491" s="19" t="s">
        <v>2058</v>
      </c>
      <c r="O491" s="19" t="s">
        <v>2259</v>
      </c>
      <c r="P491" s="19" t="s">
        <v>2050</v>
      </c>
      <c r="Q491" s="19" t="s">
        <v>2051</v>
      </c>
      <c r="R491" s="2" t="s">
        <v>2067</v>
      </c>
      <c r="S491" s="2"/>
      <c r="T491" s="2" t="s">
        <v>133</v>
      </c>
      <c r="U491" s="2"/>
      <c r="V491" s="2"/>
    </row>
    <row r="492" spans="1:22" ht="14.25" customHeight="1">
      <c r="A492" s="19" t="s">
        <v>4588</v>
      </c>
      <c r="B492" s="19" t="s">
        <v>4589</v>
      </c>
      <c r="C492" s="19" t="s">
        <v>4590</v>
      </c>
      <c r="D492" s="19" t="s">
        <v>106</v>
      </c>
      <c r="E492" s="19" t="s">
        <v>96</v>
      </c>
      <c r="F492" s="19" t="s">
        <v>4591</v>
      </c>
      <c r="G492" s="19" t="s">
        <v>2046</v>
      </c>
      <c r="H492" s="19" t="s">
        <v>4592</v>
      </c>
      <c r="I492" s="19"/>
      <c r="J492" s="19"/>
      <c r="K492" s="19"/>
      <c r="L492" s="19"/>
      <c r="M492" s="19" t="s">
        <v>1566</v>
      </c>
      <c r="N492" s="19" t="s">
        <v>2058</v>
      </c>
      <c r="O492" s="19" t="s">
        <v>2132</v>
      </c>
      <c r="P492" s="19" t="s">
        <v>3076</v>
      </c>
      <c r="Q492" s="19" t="s">
        <v>2051</v>
      </c>
      <c r="R492" s="2" t="s">
        <v>2067</v>
      </c>
      <c r="S492" s="2"/>
      <c r="T492" s="2" t="s">
        <v>105</v>
      </c>
      <c r="U492" s="2"/>
      <c r="V492" s="2"/>
    </row>
    <row r="493" spans="1:22" ht="14.25" customHeight="1">
      <c r="A493" s="19" t="s">
        <v>4593</v>
      </c>
      <c r="B493" s="19" t="s">
        <v>4594</v>
      </c>
      <c r="C493" s="19" t="s">
        <v>4595</v>
      </c>
      <c r="D493" s="19" t="s">
        <v>150</v>
      </c>
      <c r="E493" s="19" t="s">
        <v>96</v>
      </c>
      <c r="F493" s="19" t="s">
        <v>2299</v>
      </c>
      <c r="G493" s="19" t="s">
        <v>2046</v>
      </c>
      <c r="H493" s="19" t="s">
        <v>4596</v>
      </c>
      <c r="I493" s="19"/>
      <c r="J493" s="19"/>
      <c r="K493" s="19"/>
      <c r="L493" s="19"/>
      <c r="M493" s="19" t="s">
        <v>59</v>
      </c>
      <c r="N493" s="19" t="s">
        <v>2048</v>
      </c>
      <c r="O493" s="19" t="s">
        <v>2301</v>
      </c>
      <c r="P493" s="19" t="s">
        <v>2050</v>
      </c>
      <c r="Q493" s="19" t="s">
        <v>2051</v>
      </c>
      <c r="R493" s="2"/>
      <c r="S493" s="2"/>
      <c r="T493" s="2" t="s">
        <v>149</v>
      </c>
      <c r="U493" s="2"/>
      <c r="V493" s="2"/>
    </row>
    <row r="494" spans="1:22" ht="14.25" customHeight="1">
      <c r="A494" s="19" t="s">
        <v>4597</v>
      </c>
      <c r="B494" s="19" t="s">
        <v>4598</v>
      </c>
      <c r="C494" s="19" t="s">
        <v>4599</v>
      </c>
      <c r="D494" s="19" t="s">
        <v>328</v>
      </c>
      <c r="E494" s="19" t="s">
        <v>96</v>
      </c>
      <c r="F494" s="19" t="s">
        <v>4600</v>
      </c>
      <c r="G494" s="19" t="s">
        <v>2046</v>
      </c>
      <c r="H494" s="19" t="s">
        <v>4601</v>
      </c>
      <c r="I494" s="19"/>
      <c r="J494" s="19"/>
      <c r="K494" s="19"/>
      <c r="L494" s="19"/>
      <c r="M494" s="19" t="s">
        <v>1566</v>
      </c>
      <c r="N494" s="19" t="s">
        <v>2058</v>
      </c>
      <c r="O494" s="19" t="s">
        <v>4433</v>
      </c>
      <c r="P494" s="19" t="s">
        <v>2050</v>
      </c>
      <c r="Q494" s="19" t="s">
        <v>2051</v>
      </c>
      <c r="R494" s="2" t="s">
        <v>2067</v>
      </c>
      <c r="S494" s="2"/>
      <c r="T494" s="2" t="s">
        <v>327</v>
      </c>
      <c r="U494" s="2"/>
      <c r="V494" s="2"/>
    </row>
    <row r="495" spans="1:22" ht="14.25" customHeight="1">
      <c r="A495" s="19" t="s">
        <v>4602</v>
      </c>
      <c r="B495" s="19" t="s">
        <v>4603</v>
      </c>
      <c r="C495" s="19" t="s">
        <v>4604</v>
      </c>
      <c r="D495" s="19" t="s">
        <v>106</v>
      </c>
      <c r="E495" s="19" t="s">
        <v>96</v>
      </c>
      <c r="F495" s="19" t="s">
        <v>1655</v>
      </c>
      <c r="G495" s="19" t="s">
        <v>2046</v>
      </c>
      <c r="H495" s="19" t="s">
        <v>4605</v>
      </c>
      <c r="I495" s="19"/>
      <c r="J495" s="19"/>
      <c r="K495" s="19"/>
      <c r="L495" s="19"/>
      <c r="M495" s="19" t="s">
        <v>59</v>
      </c>
      <c r="N495" s="19" t="s">
        <v>2058</v>
      </c>
      <c r="O495" s="19" t="s">
        <v>2583</v>
      </c>
      <c r="P495" s="19" t="s">
        <v>2146</v>
      </c>
      <c r="Q495" s="19" t="s">
        <v>2051</v>
      </c>
      <c r="R495" s="2"/>
      <c r="S495" s="2"/>
      <c r="T495" s="2" t="s">
        <v>105</v>
      </c>
      <c r="U495" s="2"/>
      <c r="V495" s="2"/>
    </row>
    <row r="496" spans="1:22" ht="14.25" customHeight="1">
      <c r="A496" s="19" t="s">
        <v>4606</v>
      </c>
      <c r="B496" s="19" t="s">
        <v>4607</v>
      </c>
      <c r="C496" s="19" t="s">
        <v>4608</v>
      </c>
      <c r="D496" s="19" t="s">
        <v>154</v>
      </c>
      <c r="E496" s="19" t="s">
        <v>96</v>
      </c>
      <c r="F496" s="19" t="s">
        <v>2419</v>
      </c>
      <c r="G496" s="19" t="s">
        <v>2046</v>
      </c>
      <c r="H496" s="19" t="s">
        <v>4609</v>
      </c>
      <c r="I496" s="19"/>
      <c r="J496" s="19"/>
      <c r="K496" s="19"/>
      <c r="L496" s="19"/>
      <c r="M496" s="19" t="s">
        <v>59</v>
      </c>
      <c r="N496" s="19" t="s">
        <v>2058</v>
      </c>
      <c r="O496" s="19" t="s">
        <v>2101</v>
      </c>
      <c r="P496" s="19" t="s">
        <v>2050</v>
      </c>
      <c r="Q496" s="19" t="s">
        <v>2051</v>
      </c>
      <c r="R496" s="2"/>
      <c r="S496" s="2"/>
      <c r="T496" s="2" t="s">
        <v>153</v>
      </c>
      <c r="U496" s="2"/>
      <c r="V496" s="2"/>
    </row>
    <row r="497" spans="1:22" ht="14.25" customHeight="1">
      <c r="A497" s="19" t="s">
        <v>4610</v>
      </c>
      <c r="B497" s="19" t="s">
        <v>4607</v>
      </c>
      <c r="C497" s="19" t="s">
        <v>4611</v>
      </c>
      <c r="D497" s="19" t="s">
        <v>270</v>
      </c>
      <c r="E497" s="19" t="s">
        <v>96</v>
      </c>
      <c r="F497" s="19" t="s">
        <v>4612</v>
      </c>
      <c r="G497" s="19" t="s">
        <v>2046</v>
      </c>
      <c r="H497" s="19" t="s">
        <v>4613</v>
      </c>
      <c r="I497" s="19"/>
      <c r="J497" s="19"/>
      <c r="K497" s="19"/>
      <c r="L497" s="19"/>
      <c r="M497" s="19" t="s">
        <v>1566</v>
      </c>
      <c r="N497" s="19" t="s">
        <v>2058</v>
      </c>
      <c r="O497" s="19" t="s">
        <v>2145</v>
      </c>
      <c r="P497" s="19" t="s">
        <v>4614</v>
      </c>
      <c r="Q497" s="19" t="s">
        <v>2051</v>
      </c>
      <c r="R497" s="2" t="s">
        <v>2067</v>
      </c>
      <c r="S497" s="2"/>
      <c r="T497" s="2" t="s">
        <v>269</v>
      </c>
      <c r="U497" s="2"/>
      <c r="V497" s="2"/>
    </row>
    <row r="498" spans="1:22" ht="14.25" customHeight="1">
      <c r="A498" s="19" t="s">
        <v>4615</v>
      </c>
      <c r="B498" s="19" t="s">
        <v>4616</v>
      </c>
      <c r="C498" s="19" t="s">
        <v>4617</v>
      </c>
      <c r="D498" s="19" t="s">
        <v>112</v>
      </c>
      <c r="E498" s="19" t="s">
        <v>96</v>
      </c>
      <c r="F498" s="19" t="s">
        <v>4618</v>
      </c>
      <c r="G498" s="19" t="s">
        <v>2046</v>
      </c>
      <c r="H498" s="19" t="s">
        <v>4619</v>
      </c>
      <c r="I498" s="19"/>
      <c r="J498" s="19"/>
      <c r="K498" s="19"/>
      <c r="L498" s="19"/>
      <c r="M498" s="19" t="s">
        <v>1566</v>
      </c>
      <c r="N498" s="19" t="s">
        <v>2058</v>
      </c>
      <c r="O498" s="19" t="s">
        <v>2153</v>
      </c>
      <c r="P498" s="19" t="s">
        <v>2050</v>
      </c>
      <c r="Q498" s="19" t="s">
        <v>2051</v>
      </c>
      <c r="R498" s="2" t="s">
        <v>2067</v>
      </c>
      <c r="S498" s="2"/>
      <c r="T498" s="2" t="s">
        <v>111</v>
      </c>
      <c r="U498" s="2"/>
      <c r="V498" s="2"/>
    </row>
    <row r="499" spans="1:22" ht="14.25" customHeight="1">
      <c r="A499" s="19" t="s">
        <v>4620</v>
      </c>
      <c r="B499" s="19" t="s">
        <v>4621</v>
      </c>
      <c r="C499" s="19" t="s">
        <v>4622</v>
      </c>
      <c r="D499" s="19" t="s">
        <v>234</v>
      </c>
      <c r="E499" s="19" t="s">
        <v>96</v>
      </c>
      <c r="F499" s="19" t="s">
        <v>4623</v>
      </c>
      <c r="G499" s="19" t="s">
        <v>2046</v>
      </c>
      <c r="H499" s="19" t="s">
        <v>4624</v>
      </c>
      <c r="I499" s="19"/>
      <c r="J499" s="19"/>
      <c r="K499" s="19"/>
      <c r="L499" s="19"/>
      <c r="M499" s="19" t="s">
        <v>1566</v>
      </c>
      <c r="N499" s="19" t="s">
        <v>2048</v>
      </c>
      <c r="O499" s="19" t="s">
        <v>2179</v>
      </c>
      <c r="P499" s="19" t="s">
        <v>4625</v>
      </c>
      <c r="Q499" s="19" t="s">
        <v>2051</v>
      </c>
      <c r="R499" s="2" t="s">
        <v>2067</v>
      </c>
      <c r="S499" s="2"/>
      <c r="T499" s="2" t="s">
        <v>233</v>
      </c>
      <c r="U499" s="2"/>
      <c r="V499" s="2"/>
    </row>
    <row r="500" spans="1:22" ht="14.25" customHeight="1">
      <c r="A500" s="19" t="s">
        <v>4626</v>
      </c>
      <c r="B500" s="19" t="s">
        <v>4627</v>
      </c>
      <c r="C500" s="19" t="s">
        <v>4628</v>
      </c>
      <c r="D500" s="19" t="s">
        <v>445</v>
      </c>
      <c r="E500" s="19" t="s">
        <v>96</v>
      </c>
      <c r="F500" s="19" t="s">
        <v>3441</v>
      </c>
      <c r="G500" s="19" t="s">
        <v>2046</v>
      </c>
      <c r="H500" s="19" t="s">
        <v>4629</v>
      </c>
      <c r="I500" s="19"/>
      <c r="J500" s="19"/>
      <c r="K500" s="19"/>
      <c r="L500" s="19"/>
      <c r="M500" s="19" t="s">
        <v>59</v>
      </c>
      <c r="N500" s="19" t="s">
        <v>2058</v>
      </c>
      <c r="O500" s="19" t="s">
        <v>2571</v>
      </c>
      <c r="P500" s="19" t="s">
        <v>4630</v>
      </c>
      <c r="Q500" s="19" t="s">
        <v>2051</v>
      </c>
      <c r="R500" s="2"/>
      <c r="S500" s="2"/>
      <c r="T500" s="2" t="s">
        <v>444</v>
      </c>
      <c r="U500" s="2"/>
      <c r="V500" s="2"/>
    </row>
    <row r="501" spans="1:22" ht="14.25" customHeight="1">
      <c r="A501" s="19" t="s">
        <v>4631</v>
      </c>
      <c r="B501" s="19" t="s">
        <v>4632</v>
      </c>
      <c r="C501" s="19" t="s">
        <v>4633</v>
      </c>
      <c r="D501" s="19" t="s">
        <v>244</v>
      </c>
      <c r="E501" s="19" t="s">
        <v>96</v>
      </c>
      <c r="F501" s="19" t="s">
        <v>4634</v>
      </c>
      <c r="G501" s="19" t="s">
        <v>2046</v>
      </c>
      <c r="H501" s="19" t="s">
        <v>4635</v>
      </c>
      <c r="I501" s="19"/>
      <c r="J501" s="19"/>
      <c r="K501" s="19"/>
      <c r="L501" s="19"/>
      <c r="M501" s="19" t="s">
        <v>1566</v>
      </c>
      <c r="N501" s="19" t="s">
        <v>2058</v>
      </c>
      <c r="O501" s="19" t="s">
        <v>2145</v>
      </c>
      <c r="P501" s="19" t="s">
        <v>2372</v>
      </c>
      <c r="Q501" s="19" t="s">
        <v>2051</v>
      </c>
      <c r="R501" s="2" t="s">
        <v>2067</v>
      </c>
      <c r="S501" s="2"/>
      <c r="T501" s="2" t="s">
        <v>243</v>
      </c>
      <c r="U501" s="2"/>
      <c r="V501" s="2"/>
    </row>
    <row r="502" spans="1:22" ht="14.25" customHeight="1">
      <c r="A502" s="19" t="s">
        <v>4636</v>
      </c>
      <c r="B502" s="19" t="s">
        <v>4637</v>
      </c>
      <c r="C502" s="19" t="s">
        <v>2955</v>
      </c>
      <c r="D502" s="19" t="s">
        <v>200</v>
      </c>
      <c r="E502" s="19" t="s">
        <v>96</v>
      </c>
      <c r="F502" s="19" t="s">
        <v>3406</v>
      </c>
      <c r="G502" s="19" t="s">
        <v>2046</v>
      </c>
      <c r="H502" s="19" t="s">
        <v>4638</v>
      </c>
      <c r="I502" s="19"/>
      <c r="J502" s="19"/>
      <c r="K502" s="19"/>
      <c r="L502" s="19"/>
      <c r="M502" s="19" t="s">
        <v>1566</v>
      </c>
      <c r="N502" s="19" t="s">
        <v>2058</v>
      </c>
      <c r="O502" s="19" t="s">
        <v>4639</v>
      </c>
      <c r="P502" s="19" t="s">
        <v>4640</v>
      </c>
      <c r="Q502" s="19" t="s">
        <v>2051</v>
      </c>
      <c r="R502" s="2" t="s">
        <v>2067</v>
      </c>
      <c r="S502" s="2"/>
      <c r="T502" s="2" t="s">
        <v>199</v>
      </c>
      <c r="U502" s="2"/>
      <c r="V502" s="2"/>
    </row>
    <row r="503" spans="1:22" ht="14.25" customHeight="1">
      <c r="A503" s="19" t="s">
        <v>4641</v>
      </c>
      <c r="B503" s="19" t="s">
        <v>4637</v>
      </c>
      <c r="C503" s="19" t="s">
        <v>4642</v>
      </c>
      <c r="D503" s="19" t="s">
        <v>122</v>
      </c>
      <c r="E503" s="19" t="s">
        <v>96</v>
      </c>
      <c r="F503" s="19" t="s">
        <v>4643</v>
      </c>
      <c r="G503" s="19" t="s">
        <v>2046</v>
      </c>
      <c r="H503" s="19" t="s">
        <v>4644</v>
      </c>
      <c r="I503" s="19" t="s">
        <v>4645</v>
      </c>
      <c r="J503" s="19"/>
      <c r="K503" s="19"/>
      <c r="L503" s="19"/>
      <c r="M503" s="19" t="s">
        <v>1566</v>
      </c>
      <c r="N503" s="19" t="s">
        <v>2048</v>
      </c>
      <c r="O503" s="19" t="s">
        <v>2179</v>
      </c>
      <c r="P503" s="19" t="s">
        <v>4096</v>
      </c>
      <c r="Q503" s="19" t="s">
        <v>2051</v>
      </c>
      <c r="R503" s="2" t="s">
        <v>2067</v>
      </c>
      <c r="S503" s="2"/>
      <c r="T503" s="2" t="s">
        <v>121</v>
      </c>
      <c r="U503" s="2"/>
      <c r="V503" s="2"/>
    </row>
    <row r="504" spans="1:22" ht="14.25" customHeight="1">
      <c r="A504" s="19" t="s">
        <v>4646</v>
      </c>
      <c r="B504" s="19" t="s">
        <v>4647</v>
      </c>
      <c r="C504" s="19" t="s">
        <v>4648</v>
      </c>
      <c r="D504" s="19" t="s">
        <v>459</v>
      </c>
      <c r="E504" s="19" t="s">
        <v>96</v>
      </c>
      <c r="F504" s="19" t="s">
        <v>2320</v>
      </c>
      <c r="G504" s="19" t="s">
        <v>2046</v>
      </c>
      <c r="H504" s="19" t="s">
        <v>4649</v>
      </c>
      <c r="I504" s="19"/>
      <c r="J504" s="19"/>
      <c r="K504" s="19"/>
      <c r="L504" s="19"/>
      <c r="M504" s="19" t="s">
        <v>59</v>
      </c>
      <c r="N504" s="19" t="s">
        <v>2058</v>
      </c>
      <c r="O504" s="19" t="s">
        <v>2322</v>
      </c>
      <c r="P504" s="19" t="s">
        <v>2456</v>
      </c>
      <c r="Q504" s="19" t="s">
        <v>2051</v>
      </c>
      <c r="R504" s="2"/>
      <c r="S504" s="2"/>
      <c r="T504" s="2" t="s">
        <v>458</v>
      </c>
      <c r="U504" s="2"/>
      <c r="V504" s="2"/>
    </row>
    <row r="505" spans="1:22" ht="14.25" customHeight="1">
      <c r="A505" s="19" t="s">
        <v>4650</v>
      </c>
      <c r="B505" s="19" t="s">
        <v>4647</v>
      </c>
      <c r="C505" s="19" t="s">
        <v>4651</v>
      </c>
      <c r="D505" s="19" t="s">
        <v>144</v>
      </c>
      <c r="E505" s="19" t="s">
        <v>96</v>
      </c>
      <c r="F505" s="19" t="s">
        <v>2473</v>
      </c>
      <c r="G505" s="19" t="s">
        <v>2046</v>
      </c>
      <c r="H505" s="19" t="s">
        <v>4652</v>
      </c>
      <c r="I505" s="19"/>
      <c r="J505" s="19"/>
      <c r="K505" s="19"/>
      <c r="L505" s="19"/>
      <c r="M505" s="19" t="s">
        <v>59</v>
      </c>
      <c r="N505" s="19" t="s">
        <v>2048</v>
      </c>
      <c r="O505" s="19" t="s">
        <v>2301</v>
      </c>
      <c r="P505" s="19" t="s">
        <v>2359</v>
      </c>
      <c r="Q505" s="19" t="s">
        <v>2051</v>
      </c>
      <c r="R505" s="2"/>
      <c r="S505" s="2"/>
      <c r="T505" s="2" t="s">
        <v>143</v>
      </c>
      <c r="U505" s="2"/>
      <c r="V505" s="2"/>
    </row>
    <row r="506" spans="1:22" ht="14.25" customHeight="1">
      <c r="A506" s="19" t="s">
        <v>4653</v>
      </c>
      <c r="B506" s="19" t="s">
        <v>4647</v>
      </c>
      <c r="C506" s="19" t="s">
        <v>4654</v>
      </c>
      <c r="D506" s="19" t="s">
        <v>158</v>
      </c>
      <c r="E506" s="19" t="s">
        <v>96</v>
      </c>
      <c r="F506" s="19" t="s">
        <v>4655</v>
      </c>
      <c r="G506" s="19" t="s">
        <v>2046</v>
      </c>
      <c r="H506" s="19" t="s">
        <v>4656</v>
      </c>
      <c r="I506" s="19"/>
      <c r="J506" s="19"/>
      <c r="K506" s="19"/>
      <c r="L506" s="19"/>
      <c r="M506" s="19" t="s">
        <v>1566</v>
      </c>
      <c r="N506" s="19" t="s">
        <v>2048</v>
      </c>
      <c r="O506" s="19" t="s">
        <v>2199</v>
      </c>
      <c r="P506" s="19" t="s">
        <v>2050</v>
      </c>
      <c r="Q506" s="19" t="s">
        <v>2051</v>
      </c>
      <c r="R506" s="2" t="s">
        <v>2052</v>
      </c>
      <c r="S506" s="2"/>
      <c r="T506" s="2" t="s">
        <v>157</v>
      </c>
      <c r="U506" s="2"/>
      <c r="V506" s="2"/>
    </row>
    <row r="507" spans="1:22" ht="14.25" customHeight="1">
      <c r="A507" s="19" t="s">
        <v>4657</v>
      </c>
      <c r="B507" s="19" t="s">
        <v>4647</v>
      </c>
      <c r="C507" s="19" t="s">
        <v>4658</v>
      </c>
      <c r="D507" s="19" t="s">
        <v>106</v>
      </c>
      <c r="E507" s="19" t="s">
        <v>96</v>
      </c>
      <c r="F507" s="19" t="s">
        <v>4659</v>
      </c>
      <c r="G507" s="19" t="s">
        <v>2046</v>
      </c>
      <c r="H507" s="19" t="s">
        <v>4660</v>
      </c>
      <c r="I507" s="19"/>
      <c r="J507" s="19"/>
      <c r="K507" s="19"/>
      <c r="L507" s="19"/>
      <c r="M507" s="19" t="s">
        <v>1566</v>
      </c>
      <c r="N507" s="19" t="s">
        <v>2058</v>
      </c>
      <c r="O507" s="19" t="s">
        <v>2145</v>
      </c>
      <c r="P507" s="19" t="s">
        <v>2146</v>
      </c>
      <c r="Q507" s="19" t="s">
        <v>2051</v>
      </c>
      <c r="R507" s="2" t="s">
        <v>2067</v>
      </c>
      <c r="S507" s="2"/>
      <c r="T507" s="2" t="s">
        <v>105</v>
      </c>
      <c r="U507" s="2"/>
      <c r="V507" s="2"/>
    </row>
    <row r="508" spans="1:22" ht="14.25" customHeight="1">
      <c r="A508" s="19" t="s">
        <v>4661</v>
      </c>
      <c r="B508" s="19" t="s">
        <v>4662</v>
      </c>
      <c r="C508" s="19" t="s">
        <v>4663</v>
      </c>
      <c r="D508" s="19" t="s">
        <v>294</v>
      </c>
      <c r="E508" s="19" t="s">
        <v>96</v>
      </c>
      <c r="F508" s="19" t="s">
        <v>4664</v>
      </c>
      <c r="G508" s="19" t="s">
        <v>2046</v>
      </c>
      <c r="H508" s="19" t="s">
        <v>4665</v>
      </c>
      <c r="I508" s="19"/>
      <c r="J508" s="19" t="s">
        <v>4666</v>
      </c>
      <c r="K508" s="19"/>
      <c r="L508" s="19" t="s">
        <v>4667</v>
      </c>
      <c r="M508" s="19" t="s">
        <v>1566</v>
      </c>
      <c r="N508" s="19" t="s">
        <v>2058</v>
      </c>
      <c r="O508" s="19" t="s">
        <v>2153</v>
      </c>
      <c r="P508" s="19" t="s">
        <v>4668</v>
      </c>
      <c r="Q508" s="19" t="s">
        <v>2051</v>
      </c>
      <c r="R508" s="2" t="s">
        <v>2052</v>
      </c>
      <c r="S508" s="2"/>
      <c r="T508" s="2" t="s">
        <v>293</v>
      </c>
      <c r="U508" s="2"/>
      <c r="V508" s="2"/>
    </row>
    <row r="509" spans="1:22" ht="14.25" customHeight="1">
      <c r="A509" s="19" t="s">
        <v>4669</v>
      </c>
      <c r="B509" s="19" t="s">
        <v>4670</v>
      </c>
      <c r="C509" s="19" t="s">
        <v>4671</v>
      </c>
      <c r="D509" s="19" t="s">
        <v>112</v>
      </c>
      <c r="E509" s="19" t="s">
        <v>96</v>
      </c>
      <c r="F509" s="19" t="s">
        <v>4672</v>
      </c>
      <c r="G509" s="19" t="s">
        <v>2046</v>
      </c>
      <c r="H509" s="19" t="s">
        <v>4673</v>
      </c>
      <c r="I509" s="19" t="s">
        <v>4674</v>
      </c>
      <c r="J509" s="19"/>
      <c r="K509" s="19"/>
      <c r="L509" s="19" t="s">
        <v>2126</v>
      </c>
      <c r="M509" s="19" t="s">
        <v>1566</v>
      </c>
      <c r="N509" s="19" t="s">
        <v>2058</v>
      </c>
      <c r="O509" s="19" t="s">
        <v>2093</v>
      </c>
      <c r="P509" s="19" t="s">
        <v>4614</v>
      </c>
      <c r="Q509" s="19" t="s">
        <v>2051</v>
      </c>
      <c r="R509" s="2" t="s">
        <v>2067</v>
      </c>
      <c r="S509" s="2"/>
      <c r="T509" s="2" t="s">
        <v>111</v>
      </c>
      <c r="U509" s="2"/>
      <c r="V509" s="2"/>
    </row>
    <row r="510" spans="1:22" ht="14.25" customHeight="1">
      <c r="A510" s="19" t="s">
        <v>4675</v>
      </c>
      <c r="B510" s="19" t="s">
        <v>4670</v>
      </c>
      <c r="C510" s="19" t="s">
        <v>4676</v>
      </c>
      <c r="D510" s="19" t="s">
        <v>200</v>
      </c>
      <c r="E510" s="19" t="s">
        <v>96</v>
      </c>
      <c r="F510" s="19" t="s">
        <v>4677</v>
      </c>
      <c r="G510" s="19" t="s">
        <v>2046</v>
      </c>
      <c r="H510" s="19" t="s">
        <v>4678</v>
      </c>
      <c r="I510" s="19"/>
      <c r="J510" s="19"/>
      <c r="K510" s="19"/>
      <c r="L510" s="19"/>
      <c r="M510" s="19" t="s">
        <v>60</v>
      </c>
      <c r="N510" s="19" t="s">
        <v>2058</v>
      </c>
      <c r="O510" s="19" t="s">
        <v>4679</v>
      </c>
      <c r="P510" s="19" t="s">
        <v>4680</v>
      </c>
      <c r="Q510" s="19" t="s">
        <v>2051</v>
      </c>
      <c r="R510" s="2"/>
      <c r="S510" s="2"/>
      <c r="T510" s="2" t="s">
        <v>199</v>
      </c>
      <c r="U510" s="2"/>
      <c r="V510" s="2"/>
    </row>
    <row r="511" spans="1:22" ht="14.25" customHeight="1">
      <c r="A511" s="19" t="s">
        <v>4681</v>
      </c>
      <c r="B511" s="19" t="s">
        <v>4682</v>
      </c>
      <c r="C511" s="19" t="s">
        <v>4683</v>
      </c>
      <c r="D511" s="19" t="s">
        <v>122</v>
      </c>
      <c r="E511" s="19" t="s">
        <v>96</v>
      </c>
      <c r="F511" s="19" t="s">
        <v>4684</v>
      </c>
      <c r="G511" s="19" t="s">
        <v>2046</v>
      </c>
      <c r="H511" s="19" t="s">
        <v>4685</v>
      </c>
      <c r="I511" s="19"/>
      <c r="J511" s="19"/>
      <c r="K511" s="19"/>
      <c r="L511" s="19"/>
      <c r="M511" s="19" t="s">
        <v>1566</v>
      </c>
      <c r="N511" s="19" t="s">
        <v>2058</v>
      </c>
      <c r="O511" s="19" t="s">
        <v>2672</v>
      </c>
      <c r="P511" s="19" t="s">
        <v>2050</v>
      </c>
      <c r="Q511" s="19" t="s">
        <v>2051</v>
      </c>
      <c r="R511" s="2" t="s">
        <v>2067</v>
      </c>
      <c r="S511" s="2"/>
      <c r="T511" s="2" t="s">
        <v>121</v>
      </c>
      <c r="U511" s="2"/>
      <c r="V511" s="2"/>
    </row>
    <row r="512" spans="1:22" ht="14.25" customHeight="1">
      <c r="A512" s="19" t="s">
        <v>4686</v>
      </c>
      <c r="B512" s="19" t="s">
        <v>4670</v>
      </c>
      <c r="C512" s="19" t="s">
        <v>4687</v>
      </c>
      <c r="D512" s="19" t="s">
        <v>106</v>
      </c>
      <c r="E512" s="19" t="s">
        <v>96</v>
      </c>
      <c r="F512" s="19" t="s">
        <v>2170</v>
      </c>
      <c r="G512" s="19" t="s">
        <v>2046</v>
      </c>
      <c r="H512" s="19" t="s">
        <v>4688</v>
      </c>
      <c r="I512" s="19"/>
      <c r="J512" s="19"/>
      <c r="K512" s="19"/>
      <c r="L512" s="19"/>
      <c r="M512" s="19" t="s">
        <v>59</v>
      </c>
      <c r="N512" s="19" t="s">
        <v>2058</v>
      </c>
      <c r="O512" s="19" t="s">
        <v>2172</v>
      </c>
      <c r="P512" s="19" t="s">
        <v>2050</v>
      </c>
      <c r="Q512" s="19" t="s">
        <v>2051</v>
      </c>
      <c r="R512" s="2"/>
      <c r="S512" s="2"/>
      <c r="T512" s="2" t="s">
        <v>105</v>
      </c>
      <c r="U512" s="2"/>
      <c r="V512" s="2"/>
    </row>
    <row r="513" spans="1:22" ht="14.25" customHeight="1">
      <c r="A513" s="19" t="s">
        <v>4689</v>
      </c>
      <c r="B513" s="19" t="s">
        <v>4670</v>
      </c>
      <c r="C513" s="19" t="s">
        <v>3812</v>
      </c>
      <c r="D513" s="19" t="s">
        <v>246</v>
      </c>
      <c r="E513" s="19" t="s">
        <v>96</v>
      </c>
      <c r="F513" s="19" t="s">
        <v>2489</v>
      </c>
      <c r="G513" s="19" t="s">
        <v>2046</v>
      </c>
      <c r="H513" s="19" t="s">
        <v>4690</v>
      </c>
      <c r="I513" s="19" t="s">
        <v>4691</v>
      </c>
      <c r="J513" s="19" t="s">
        <v>4692</v>
      </c>
      <c r="K513" s="19"/>
      <c r="L513" s="19"/>
      <c r="M513" s="19" t="s">
        <v>60</v>
      </c>
      <c r="N513" s="19" t="s">
        <v>2058</v>
      </c>
      <c r="O513" s="19" t="s">
        <v>2491</v>
      </c>
      <c r="P513" s="19" t="s">
        <v>4693</v>
      </c>
      <c r="Q513" s="19" t="s">
        <v>2051</v>
      </c>
      <c r="R513" s="2"/>
      <c r="S513" s="2"/>
      <c r="T513" s="2" t="s">
        <v>245</v>
      </c>
      <c r="U513" s="2"/>
      <c r="V513" s="2"/>
    </row>
    <row r="514" spans="1:22" ht="14.25" customHeight="1">
      <c r="A514" s="19" t="s">
        <v>4694</v>
      </c>
      <c r="B514" s="19" t="s">
        <v>4670</v>
      </c>
      <c r="C514" s="19" t="s">
        <v>4695</v>
      </c>
      <c r="D514" s="19" t="s">
        <v>112</v>
      </c>
      <c r="E514" s="19" t="s">
        <v>96</v>
      </c>
      <c r="F514" s="19" t="s">
        <v>2313</v>
      </c>
      <c r="G514" s="19" t="s">
        <v>2046</v>
      </c>
      <c r="H514" s="19" t="s">
        <v>4696</v>
      </c>
      <c r="I514" s="19"/>
      <c r="J514" s="19"/>
      <c r="K514" s="19"/>
      <c r="L514" s="19" t="s">
        <v>2126</v>
      </c>
      <c r="M514" s="19" t="s">
        <v>60</v>
      </c>
      <c r="N514" s="19" t="s">
        <v>2058</v>
      </c>
      <c r="O514" s="19" t="s">
        <v>2316</v>
      </c>
      <c r="P514" s="19" t="s">
        <v>4697</v>
      </c>
      <c r="Q514" s="19" t="s">
        <v>2051</v>
      </c>
      <c r="R514" s="2"/>
      <c r="S514" s="2"/>
      <c r="T514" s="2" t="s">
        <v>111</v>
      </c>
      <c r="U514" s="2"/>
      <c r="V514" s="2"/>
    </row>
    <row r="515" spans="1:22" ht="14.25" customHeight="1">
      <c r="A515" s="19" t="s">
        <v>4698</v>
      </c>
      <c r="B515" s="19" t="s">
        <v>4670</v>
      </c>
      <c r="C515" s="19" t="s">
        <v>4699</v>
      </c>
      <c r="D515" s="19" t="s">
        <v>112</v>
      </c>
      <c r="E515" s="19" t="s">
        <v>96</v>
      </c>
      <c r="F515" s="19" t="s">
        <v>4700</v>
      </c>
      <c r="G515" s="19" t="s">
        <v>2046</v>
      </c>
      <c r="H515" s="19" t="s">
        <v>4701</v>
      </c>
      <c r="I515" s="19"/>
      <c r="J515" s="19"/>
      <c r="K515" s="19"/>
      <c r="L515" s="19" t="s">
        <v>2126</v>
      </c>
      <c r="M515" s="19" t="s">
        <v>1566</v>
      </c>
      <c r="N515" s="19" t="s">
        <v>2048</v>
      </c>
      <c r="O515" s="19" t="s">
        <v>2179</v>
      </c>
      <c r="P515" s="19" t="s">
        <v>4702</v>
      </c>
      <c r="Q515" s="19" t="s">
        <v>2051</v>
      </c>
      <c r="R515" s="2" t="s">
        <v>2067</v>
      </c>
      <c r="S515" s="2"/>
      <c r="T515" s="2" t="s">
        <v>111</v>
      </c>
      <c r="U515" s="2"/>
      <c r="V515" s="2"/>
    </row>
    <row r="516" spans="1:22" ht="14.25" customHeight="1">
      <c r="A516" s="19" t="s">
        <v>4703</v>
      </c>
      <c r="B516" s="19" t="s">
        <v>4670</v>
      </c>
      <c r="C516" s="19" t="s">
        <v>4704</v>
      </c>
      <c r="D516" s="19" t="s">
        <v>118</v>
      </c>
      <c r="E516" s="19" t="s">
        <v>96</v>
      </c>
      <c r="F516" s="19" t="s">
        <v>2170</v>
      </c>
      <c r="G516" s="19" t="s">
        <v>2046</v>
      </c>
      <c r="H516" s="19" t="s">
        <v>4705</v>
      </c>
      <c r="I516" s="19"/>
      <c r="J516" s="19"/>
      <c r="K516" s="19"/>
      <c r="L516" s="19"/>
      <c r="M516" s="19" t="s">
        <v>59</v>
      </c>
      <c r="N516" s="19" t="s">
        <v>2058</v>
      </c>
      <c r="O516" s="19" t="s">
        <v>2172</v>
      </c>
      <c r="P516" s="19" t="s">
        <v>2359</v>
      </c>
      <c r="Q516" s="19" t="s">
        <v>2051</v>
      </c>
      <c r="R516" s="2"/>
      <c r="S516" s="2"/>
      <c r="T516" s="2" t="s">
        <v>117</v>
      </c>
      <c r="U516" s="2"/>
      <c r="V516" s="2"/>
    </row>
    <row r="517" spans="1:22" ht="14.25" customHeight="1">
      <c r="A517" s="19" t="s">
        <v>4706</v>
      </c>
      <c r="B517" s="19" t="s">
        <v>4670</v>
      </c>
      <c r="C517" s="19" t="s">
        <v>4707</v>
      </c>
      <c r="D517" s="19" t="s">
        <v>286</v>
      </c>
      <c r="E517" s="19" t="s">
        <v>96</v>
      </c>
      <c r="F517" s="19" t="s">
        <v>4708</v>
      </c>
      <c r="G517" s="19" t="s">
        <v>2046</v>
      </c>
      <c r="H517" s="19" t="s">
        <v>4709</v>
      </c>
      <c r="I517" s="19"/>
      <c r="J517" s="19"/>
      <c r="K517" s="19"/>
      <c r="L517" s="19"/>
      <c r="M517" s="19" t="s">
        <v>60</v>
      </c>
      <c r="N517" s="19" t="s">
        <v>2058</v>
      </c>
      <c r="O517" s="19" t="s">
        <v>2316</v>
      </c>
      <c r="P517" s="19" t="s">
        <v>4032</v>
      </c>
      <c r="Q517" s="19" t="s">
        <v>2051</v>
      </c>
      <c r="R517" s="2"/>
      <c r="S517" s="2"/>
      <c r="T517" s="2" t="s">
        <v>285</v>
      </c>
      <c r="U517" s="2"/>
      <c r="V517" s="2"/>
    </row>
    <row r="518" spans="1:22" ht="14.25" customHeight="1">
      <c r="A518" s="19" t="s">
        <v>4710</v>
      </c>
      <c r="B518" s="19" t="s">
        <v>4670</v>
      </c>
      <c r="C518" s="19" t="s">
        <v>3200</v>
      </c>
      <c r="D518" s="19" t="s">
        <v>118</v>
      </c>
      <c r="E518" s="19" t="s">
        <v>96</v>
      </c>
      <c r="F518" s="19" t="s">
        <v>4711</v>
      </c>
      <c r="G518" s="19" t="s">
        <v>2046</v>
      </c>
      <c r="H518" s="19" t="s">
        <v>4712</v>
      </c>
      <c r="I518" s="19" t="s">
        <v>4713</v>
      </c>
      <c r="J518" s="19"/>
      <c r="K518" s="19"/>
      <c r="L518" s="19"/>
      <c r="M518" s="19" t="s">
        <v>60</v>
      </c>
      <c r="N518" s="19" t="s">
        <v>2058</v>
      </c>
      <c r="O518" s="19" t="s">
        <v>2186</v>
      </c>
      <c r="P518" s="19" t="s">
        <v>2050</v>
      </c>
      <c r="Q518" s="19" t="s">
        <v>2051</v>
      </c>
      <c r="R518" s="2"/>
      <c r="S518" s="2"/>
      <c r="T518" s="2" t="s">
        <v>117</v>
      </c>
      <c r="U518" s="2"/>
      <c r="V518" s="2"/>
    </row>
    <row r="519" spans="1:22" ht="14.25" customHeight="1">
      <c r="A519" s="19" t="s">
        <v>4714</v>
      </c>
      <c r="B519" s="19" t="s">
        <v>4670</v>
      </c>
      <c r="C519" s="19" t="s">
        <v>4715</v>
      </c>
      <c r="D519" s="19" t="s">
        <v>134</v>
      </c>
      <c r="E519" s="19" t="s">
        <v>96</v>
      </c>
      <c r="F519" s="19" t="s">
        <v>4716</v>
      </c>
      <c r="G519" s="19" t="s">
        <v>2046</v>
      </c>
      <c r="H519" s="19" t="s">
        <v>4717</v>
      </c>
      <c r="I519" s="19"/>
      <c r="J519" s="19"/>
      <c r="K519" s="19"/>
      <c r="L519" s="19"/>
      <c r="M519" s="19" t="s">
        <v>60</v>
      </c>
      <c r="N519" s="19" t="s">
        <v>2058</v>
      </c>
      <c r="O519" s="19" t="s">
        <v>4718</v>
      </c>
      <c r="P519" s="19" t="s">
        <v>2050</v>
      </c>
      <c r="Q519" s="19" t="s">
        <v>2051</v>
      </c>
      <c r="R519" s="2"/>
      <c r="S519" s="2"/>
      <c r="T519" s="2" t="s">
        <v>133</v>
      </c>
      <c r="U519" s="2"/>
      <c r="V519" s="2"/>
    </row>
    <row r="520" spans="1:22" ht="14.25" customHeight="1">
      <c r="A520" s="19" t="s">
        <v>4719</v>
      </c>
      <c r="B520" s="19" t="s">
        <v>4670</v>
      </c>
      <c r="C520" s="19" t="s">
        <v>4720</v>
      </c>
      <c r="D520" s="19" t="s">
        <v>240</v>
      </c>
      <c r="E520" s="19" t="s">
        <v>96</v>
      </c>
      <c r="F520" s="19" t="s">
        <v>4721</v>
      </c>
      <c r="G520" s="19" t="s">
        <v>2046</v>
      </c>
      <c r="H520" s="19" t="s">
        <v>4722</v>
      </c>
      <c r="I520" s="19" t="s">
        <v>4723</v>
      </c>
      <c r="J520" s="19"/>
      <c r="K520" s="19"/>
      <c r="L520" s="19"/>
      <c r="M520" s="19" t="s">
        <v>60</v>
      </c>
      <c r="N520" s="19" t="s">
        <v>2058</v>
      </c>
      <c r="O520" s="19" t="s">
        <v>4721</v>
      </c>
      <c r="P520" s="19" t="s">
        <v>2969</v>
      </c>
      <c r="Q520" s="19" t="s">
        <v>2051</v>
      </c>
      <c r="R520" s="2"/>
      <c r="S520" s="2"/>
      <c r="T520" s="2" t="s">
        <v>239</v>
      </c>
      <c r="U520" s="2"/>
      <c r="V520" s="2"/>
    </row>
    <row r="521" spans="1:22" ht="14.25" customHeight="1">
      <c r="A521" s="19" t="s">
        <v>4724</v>
      </c>
      <c r="B521" s="19" t="s">
        <v>4725</v>
      </c>
      <c r="C521" s="19" t="s">
        <v>4726</v>
      </c>
      <c r="D521" s="19" t="s">
        <v>466</v>
      </c>
      <c r="E521" s="19" t="s">
        <v>96</v>
      </c>
      <c r="F521" s="19" t="s">
        <v>4530</v>
      </c>
      <c r="G521" s="19" t="s">
        <v>2046</v>
      </c>
      <c r="H521" s="19" t="s">
        <v>4727</v>
      </c>
      <c r="I521" s="19"/>
      <c r="J521" s="19"/>
      <c r="K521" s="19"/>
      <c r="L521" s="19"/>
      <c r="M521" s="19" t="s">
        <v>1566</v>
      </c>
      <c r="N521" s="19" t="s">
        <v>2058</v>
      </c>
      <c r="O521" s="19" t="s">
        <v>2153</v>
      </c>
      <c r="P521" s="19" t="s">
        <v>4728</v>
      </c>
      <c r="Q521" s="19" t="s">
        <v>2051</v>
      </c>
      <c r="R521" s="2" t="s">
        <v>2052</v>
      </c>
      <c r="S521" s="2"/>
      <c r="T521" s="2" t="s">
        <v>465</v>
      </c>
      <c r="U521" s="2"/>
      <c r="V521" s="2"/>
    </row>
    <row r="522" spans="1:22" ht="14.25" customHeight="1">
      <c r="A522" s="19" t="s">
        <v>4729</v>
      </c>
      <c r="B522" s="19" t="s">
        <v>4730</v>
      </c>
      <c r="C522" s="19" t="s">
        <v>4731</v>
      </c>
      <c r="D522" s="19" t="s">
        <v>286</v>
      </c>
      <c r="E522" s="19" t="s">
        <v>96</v>
      </c>
      <c r="F522" s="19" t="s">
        <v>4009</v>
      </c>
      <c r="G522" s="19" t="s">
        <v>2046</v>
      </c>
      <c r="H522" s="19" t="s">
        <v>4732</v>
      </c>
      <c r="I522" s="19" t="s">
        <v>4733</v>
      </c>
      <c r="J522" s="19"/>
      <c r="K522" s="19"/>
      <c r="L522" s="19"/>
      <c r="M522" s="19" t="s">
        <v>1566</v>
      </c>
      <c r="N522" s="19" t="s">
        <v>2058</v>
      </c>
      <c r="O522" s="19" t="s">
        <v>2145</v>
      </c>
      <c r="P522" s="19" t="s">
        <v>3824</v>
      </c>
      <c r="Q522" s="19" t="s">
        <v>2051</v>
      </c>
      <c r="R522" s="2" t="s">
        <v>2067</v>
      </c>
      <c r="S522" s="2"/>
      <c r="T522" s="2" t="s">
        <v>285</v>
      </c>
      <c r="U522" s="2"/>
      <c r="V522" s="2"/>
    </row>
    <row r="523" spans="1:22" ht="14.25" customHeight="1">
      <c r="A523" s="19" t="s">
        <v>4734</v>
      </c>
      <c r="B523" s="19" t="s">
        <v>4730</v>
      </c>
      <c r="C523" s="19" t="s">
        <v>4735</v>
      </c>
      <c r="D523" s="19" t="s">
        <v>124</v>
      </c>
      <c r="E523" s="19" t="s">
        <v>96</v>
      </c>
      <c r="F523" s="19" t="s">
        <v>4736</v>
      </c>
      <c r="G523" s="19" t="s">
        <v>2046</v>
      </c>
      <c r="H523" s="19" t="s">
        <v>4737</v>
      </c>
      <c r="I523" s="19"/>
      <c r="J523" s="19"/>
      <c r="K523" s="19"/>
      <c r="L523" s="19"/>
      <c r="M523" s="19" t="s">
        <v>1566</v>
      </c>
      <c r="N523" s="19" t="s">
        <v>2058</v>
      </c>
      <c r="O523" s="19" t="s">
        <v>2093</v>
      </c>
      <c r="P523" s="19" t="s">
        <v>4738</v>
      </c>
      <c r="Q523" s="19" t="s">
        <v>2051</v>
      </c>
      <c r="R523" s="2" t="s">
        <v>2067</v>
      </c>
      <c r="S523" s="2"/>
      <c r="T523" s="2" t="s">
        <v>123</v>
      </c>
      <c r="U523" s="2"/>
      <c r="V523" s="2"/>
    </row>
    <row r="524" spans="1:22" ht="14.25" customHeight="1">
      <c r="A524" s="19" t="s">
        <v>4739</v>
      </c>
      <c r="B524" s="19" t="s">
        <v>4730</v>
      </c>
      <c r="C524" s="19" t="s">
        <v>4740</v>
      </c>
      <c r="D524" s="19" t="s">
        <v>112</v>
      </c>
      <c r="E524" s="19" t="s">
        <v>96</v>
      </c>
      <c r="F524" s="19" t="s">
        <v>4741</v>
      </c>
      <c r="G524" s="19" t="s">
        <v>2046</v>
      </c>
      <c r="H524" s="19" t="s">
        <v>4742</v>
      </c>
      <c r="I524" s="19"/>
      <c r="J524" s="19"/>
      <c r="K524" s="19"/>
      <c r="L524" s="19"/>
      <c r="M524" s="19" t="s">
        <v>1566</v>
      </c>
      <c r="N524" s="19" t="s">
        <v>2058</v>
      </c>
      <c r="O524" s="19" t="s">
        <v>2132</v>
      </c>
      <c r="P524" s="19" t="s">
        <v>2050</v>
      </c>
      <c r="Q524" s="19" t="s">
        <v>2051</v>
      </c>
      <c r="R524" s="2" t="s">
        <v>2067</v>
      </c>
      <c r="S524" s="2"/>
      <c r="T524" s="2" t="s">
        <v>111</v>
      </c>
      <c r="U524" s="2"/>
      <c r="V524" s="2"/>
    </row>
    <row r="525" spans="1:22" ht="14.25" customHeight="1">
      <c r="A525" s="19" t="s">
        <v>4743</v>
      </c>
      <c r="B525" s="19" t="s">
        <v>4730</v>
      </c>
      <c r="C525" s="19" t="s">
        <v>4744</v>
      </c>
      <c r="D525" s="19" t="s">
        <v>106</v>
      </c>
      <c r="E525" s="19" t="s">
        <v>96</v>
      </c>
      <c r="F525" s="19" t="s">
        <v>4745</v>
      </c>
      <c r="G525" s="19" t="s">
        <v>2046</v>
      </c>
      <c r="H525" s="19" t="s">
        <v>4746</v>
      </c>
      <c r="I525" s="19"/>
      <c r="J525" s="19"/>
      <c r="K525" s="19"/>
      <c r="L525" s="19"/>
      <c r="M525" s="19" t="s">
        <v>1566</v>
      </c>
      <c r="N525" s="19" t="s">
        <v>2058</v>
      </c>
      <c r="O525" s="19" t="s">
        <v>2132</v>
      </c>
      <c r="P525" s="19" t="s">
        <v>2050</v>
      </c>
      <c r="Q525" s="19" t="s">
        <v>2051</v>
      </c>
      <c r="R525" s="2" t="s">
        <v>2067</v>
      </c>
      <c r="S525" s="2"/>
      <c r="T525" s="2" t="s">
        <v>105</v>
      </c>
      <c r="U525" s="2"/>
      <c r="V525" s="2"/>
    </row>
    <row r="526" spans="1:22" ht="14.25" customHeight="1">
      <c r="A526" s="19" t="s">
        <v>4747</v>
      </c>
      <c r="B526" s="19" t="s">
        <v>4748</v>
      </c>
      <c r="C526" s="19" t="s">
        <v>4749</v>
      </c>
      <c r="D526" s="19" t="s">
        <v>114</v>
      </c>
      <c r="E526" s="19" t="s">
        <v>96</v>
      </c>
      <c r="F526" s="19" t="s">
        <v>4750</v>
      </c>
      <c r="G526" s="19" t="s">
        <v>2046</v>
      </c>
      <c r="H526" s="19" t="s">
        <v>4751</v>
      </c>
      <c r="I526" s="19"/>
      <c r="J526" s="19"/>
      <c r="K526" s="19"/>
      <c r="L526" s="19"/>
      <c r="M526" s="19" t="s">
        <v>1566</v>
      </c>
      <c r="N526" s="19" t="s">
        <v>2058</v>
      </c>
      <c r="O526" s="19" t="s">
        <v>2193</v>
      </c>
      <c r="P526" s="19" t="s">
        <v>2050</v>
      </c>
      <c r="Q526" s="19" t="s">
        <v>2051</v>
      </c>
      <c r="R526" s="2" t="s">
        <v>2067</v>
      </c>
      <c r="S526" s="2"/>
      <c r="T526" s="2" t="s">
        <v>113</v>
      </c>
      <c r="U526" s="2"/>
      <c r="V526" s="2"/>
    </row>
    <row r="527" spans="1:22" ht="14.25" customHeight="1">
      <c r="A527" s="19" t="s">
        <v>4752</v>
      </c>
      <c r="B527" s="19" t="s">
        <v>4753</v>
      </c>
      <c r="C527" s="19" t="s">
        <v>2430</v>
      </c>
      <c r="D527" s="19" t="s">
        <v>459</v>
      </c>
      <c r="E527" s="19" t="s">
        <v>96</v>
      </c>
      <c r="F527" s="19" t="s">
        <v>4754</v>
      </c>
      <c r="G527" s="19" t="s">
        <v>2046</v>
      </c>
      <c r="H527" s="19" t="s">
        <v>4755</v>
      </c>
      <c r="I527" s="19"/>
      <c r="J527" s="19" t="s">
        <v>4756</v>
      </c>
      <c r="K527" s="19"/>
      <c r="L527" s="19"/>
      <c r="M527" s="19" t="s">
        <v>1566</v>
      </c>
      <c r="N527" s="19" t="s">
        <v>2058</v>
      </c>
      <c r="O527" s="19" t="s">
        <v>2218</v>
      </c>
      <c r="P527" s="19" t="s">
        <v>4757</v>
      </c>
      <c r="Q527" s="19" t="s">
        <v>2051</v>
      </c>
      <c r="R527" s="2" t="s">
        <v>2200</v>
      </c>
      <c r="S527" s="2"/>
      <c r="T527" s="2" t="s">
        <v>458</v>
      </c>
      <c r="U527" s="2"/>
      <c r="V527" s="2"/>
    </row>
    <row r="528" spans="1:22" ht="14.25" customHeight="1">
      <c r="A528" s="19" t="s">
        <v>4758</v>
      </c>
      <c r="B528" s="19" t="s">
        <v>4627</v>
      </c>
      <c r="C528" s="19" t="s">
        <v>3384</v>
      </c>
      <c r="D528" s="19" t="s">
        <v>138</v>
      </c>
      <c r="E528" s="19" t="s">
        <v>96</v>
      </c>
      <c r="F528" s="19" t="s">
        <v>4759</v>
      </c>
      <c r="G528" s="19" t="s">
        <v>2046</v>
      </c>
      <c r="H528" s="19" t="s">
        <v>4760</v>
      </c>
      <c r="I528" s="19"/>
      <c r="J528" s="19"/>
      <c r="K528" s="19"/>
      <c r="L528" s="19"/>
      <c r="M528" s="19" t="s">
        <v>1566</v>
      </c>
      <c r="N528" s="19" t="s">
        <v>2058</v>
      </c>
      <c r="O528" s="19" t="s">
        <v>4761</v>
      </c>
      <c r="P528" s="19" t="s">
        <v>2050</v>
      </c>
      <c r="Q528" s="19" t="s">
        <v>2051</v>
      </c>
      <c r="R528" s="2" t="s">
        <v>2067</v>
      </c>
      <c r="S528" s="2"/>
      <c r="T528" s="2" t="s">
        <v>137</v>
      </c>
      <c r="U528" s="2"/>
      <c r="V528" s="2"/>
    </row>
    <row r="529" spans="1:22" ht="14.25" customHeight="1">
      <c r="A529" s="19" t="s">
        <v>4762</v>
      </c>
      <c r="B529" s="19" t="s">
        <v>4763</v>
      </c>
      <c r="C529" s="19" t="s">
        <v>4764</v>
      </c>
      <c r="D529" s="19" t="s">
        <v>258</v>
      </c>
      <c r="E529" s="19" t="s">
        <v>96</v>
      </c>
      <c r="F529" s="19" t="s">
        <v>4765</v>
      </c>
      <c r="G529" s="19" t="s">
        <v>2046</v>
      </c>
      <c r="H529" s="19" t="s">
        <v>4766</v>
      </c>
      <c r="I529" s="19"/>
      <c r="J529" s="19" t="s">
        <v>4767</v>
      </c>
      <c r="K529" s="19"/>
      <c r="L529" s="19"/>
      <c r="M529" s="19" t="s">
        <v>1566</v>
      </c>
      <c r="N529" s="19" t="s">
        <v>2058</v>
      </c>
      <c r="O529" s="19" t="s">
        <v>2858</v>
      </c>
      <c r="P529" s="19" t="s">
        <v>4768</v>
      </c>
      <c r="Q529" s="19" t="s">
        <v>2051</v>
      </c>
      <c r="R529" s="2" t="s">
        <v>2067</v>
      </c>
      <c r="S529" s="2"/>
      <c r="T529" s="2" t="s">
        <v>257</v>
      </c>
      <c r="U529" s="2"/>
      <c r="V529" s="2"/>
    </row>
    <row r="530" spans="1:22" ht="14.25" customHeight="1">
      <c r="A530" s="19" t="s">
        <v>4769</v>
      </c>
      <c r="B530" s="19" t="s">
        <v>4770</v>
      </c>
      <c r="C530" s="19" t="s">
        <v>2743</v>
      </c>
      <c r="D530" s="19" t="s">
        <v>200</v>
      </c>
      <c r="E530" s="19" t="s">
        <v>96</v>
      </c>
      <c r="F530" s="19" t="s">
        <v>4771</v>
      </c>
      <c r="G530" s="19" t="s">
        <v>2046</v>
      </c>
      <c r="H530" s="19" t="s">
        <v>4772</v>
      </c>
      <c r="I530" s="19"/>
      <c r="J530" s="19"/>
      <c r="K530" s="19"/>
      <c r="L530" s="19"/>
      <c r="M530" s="19" t="s">
        <v>1566</v>
      </c>
      <c r="N530" s="19" t="s">
        <v>2058</v>
      </c>
      <c r="O530" s="19" t="s">
        <v>2145</v>
      </c>
      <c r="P530" s="19" t="s">
        <v>3824</v>
      </c>
      <c r="Q530" s="19" t="s">
        <v>2051</v>
      </c>
      <c r="R530" s="2" t="s">
        <v>2067</v>
      </c>
      <c r="S530" s="2"/>
      <c r="T530" s="2" t="s">
        <v>199</v>
      </c>
      <c r="U530" s="2"/>
      <c r="V530" s="2"/>
    </row>
    <row r="531" spans="1:22" ht="14.25" customHeight="1">
      <c r="A531" s="19" t="s">
        <v>4773</v>
      </c>
      <c r="B531" s="19" t="s">
        <v>4774</v>
      </c>
      <c r="C531" s="19" t="s">
        <v>3572</v>
      </c>
      <c r="D531" s="19" t="s">
        <v>322</v>
      </c>
      <c r="E531" s="19" t="s">
        <v>96</v>
      </c>
      <c r="F531" s="19" t="s">
        <v>4775</v>
      </c>
      <c r="G531" s="19" t="s">
        <v>2046</v>
      </c>
      <c r="H531" s="19" t="s">
        <v>4776</v>
      </c>
      <c r="I531" s="19"/>
      <c r="J531" s="19"/>
      <c r="K531" s="19"/>
      <c r="L531" s="19"/>
      <c r="M531" s="19" t="s">
        <v>1566</v>
      </c>
      <c r="N531" s="19" t="s">
        <v>2058</v>
      </c>
      <c r="O531" s="19" t="s">
        <v>2232</v>
      </c>
      <c r="P531" s="19" t="s">
        <v>4777</v>
      </c>
      <c r="Q531" s="19" t="s">
        <v>2051</v>
      </c>
      <c r="R531" s="2" t="s">
        <v>2067</v>
      </c>
      <c r="S531" s="2"/>
      <c r="T531" s="2" t="s">
        <v>321</v>
      </c>
      <c r="U531" s="2"/>
      <c r="V531" s="2"/>
    </row>
    <row r="532" spans="1:22" ht="14.25" customHeight="1">
      <c r="A532" s="19" t="s">
        <v>4778</v>
      </c>
      <c r="B532" s="19" t="s">
        <v>4504</v>
      </c>
      <c r="C532" s="19" t="s">
        <v>4779</v>
      </c>
      <c r="D532" s="19" t="s">
        <v>188</v>
      </c>
      <c r="E532" s="19" t="s">
        <v>96</v>
      </c>
      <c r="F532" s="19" t="s">
        <v>4780</v>
      </c>
      <c r="G532" s="19" t="s">
        <v>2046</v>
      </c>
      <c r="H532" s="19" t="s">
        <v>4781</v>
      </c>
      <c r="I532" s="19"/>
      <c r="J532" s="19"/>
      <c r="K532" s="19"/>
      <c r="L532" s="19"/>
      <c r="M532" s="19" t="s">
        <v>60</v>
      </c>
      <c r="N532" s="19" t="s">
        <v>2058</v>
      </c>
      <c r="O532" s="19" t="s">
        <v>4782</v>
      </c>
      <c r="P532" s="19" t="s">
        <v>2679</v>
      </c>
      <c r="Q532" s="19" t="s">
        <v>2051</v>
      </c>
      <c r="R532" s="2"/>
      <c r="S532" s="2"/>
      <c r="T532" s="2" t="s">
        <v>187</v>
      </c>
      <c r="U532" s="2"/>
      <c r="V532" s="2"/>
    </row>
    <row r="533" spans="1:22" ht="14.25" customHeight="1">
      <c r="A533" s="19" t="s">
        <v>4783</v>
      </c>
      <c r="B533" s="19" t="s">
        <v>4504</v>
      </c>
      <c r="C533" s="19" t="s">
        <v>4784</v>
      </c>
      <c r="D533" s="19" t="s">
        <v>218</v>
      </c>
      <c r="E533" s="19" t="s">
        <v>96</v>
      </c>
      <c r="F533" s="19" t="s">
        <v>4785</v>
      </c>
      <c r="G533" s="19" t="s">
        <v>2046</v>
      </c>
      <c r="H533" s="19" t="s">
        <v>4786</v>
      </c>
      <c r="I533" s="19" t="s">
        <v>4787</v>
      </c>
      <c r="J533" s="19"/>
      <c r="K533" s="19"/>
      <c r="L533" s="19"/>
      <c r="M533" s="19" t="s">
        <v>1566</v>
      </c>
      <c r="N533" s="19" t="s">
        <v>2058</v>
      </c>
      <c r="O533" s="19" t="s">
        <v>2132</v>
      </c>
      <c r="P533" s="19" t="s">
        <v>2599</v>
      </c>
      <c r="Q533" s="19" t="s">
        <v>2051</v>
      </c>
      <c r="R533" s="2" t="s">
        <v>2067</v>
      </c>
      <c r="S533" s="2"/>
      <c r="T533" s="2" t="s">
        <v>217</v>
      </c>
      <c r="U533" s="2"/>
      <c r="V533" s="2"/>
    </row>
    <row r="534" spans="1:22" ht="14.25" customHeight="1">
      <c r="A534" s="19" t="s">
        <v>4788</v>
      </c>
      <c r="B534" s="19" t="s">
        <v>4504</v>
      </c>
      <c r="C534" s="19" t="s">
        <v>4000</v>
      </c>
      <c r="D534" s="19" t="s">
        <v>118</v>
      </c>
      <c r="E534" s="19" t="s">
        <v>96</v>
      </c>
      <c r="F534" s="19" t="s">
        <v>1655</v>
      </c>
      <c r="G534" s="19" t="s">
        <v>2046</v>
      </c>
      <c r="H534" s="19" t="s">
        <v>4789</v>
      </c>
      <c r="I534" s="19"/>
      <c r="J534" s="19"/>
      <c r="K534" s="19"/>
      <c r="L534" s="19"/>
      <c r="M534" s="19" t="s">
        <v>59</v>
      </c>
      <c r="N534" s="19" t="s">
        <v>2058</v>
      </c>
      <c r="O534" s="19" t="s">
        <v>2583</v>
      </c>
      <c r="P534" s="19" t="s">
        <v>2050</v>
      </c>
      <c r="Q534" s="19" t="s">
        <v>2051</v>
      </c>
      <c r="R534" s="2"/>
      <c r="S534" s="2"/>
      <c r="T534" s="2" t="s">
        <v>117</v>
      </c>
      <c r="U534" s="2" t="s">
        <v>4790</v>
      </c>
      <c r="V534" s="2"/>
    </row>
    <row r="535" spans="1:22" ht="14.25" customHeight="1">
      <c r="A535" s="19" t="s">
        <v>4791</v>
      </c>
      <c r="B535" s="19" t="s">
        <v>4504</v>
      </c>
      <c r="C535" s="19" t="s">
        <v>4792</v>
      </c>
      <c r="D535" s="19" t="s">
        <v>180</v>
      </c>
      <c r="E535" s="19" t="s">
        <v>96</v>
      </c>
      <c r="F535" s="19" t="s">
        <v>2299</v>
      </c>
      <c r="G535" s="19" t="s">
        <v>2046</v>
      </c>
      <c r="H535" s="19" t="s">
        <v>4793</v>
      </c>
      <c r="I535" s="19"/>
      <c r="J535" s="19"/>
      <c r="K535" s="19"/>
      <c r="L535" s="19"/>
      <c r="M535" s="19" t="s">
        <v>59</v>
      </c>
      <c r="N535" s="19" t="s">
        <v>2048</v>
      </c>
      <c r="O535" s="19" t="s">
        <v>2301</v>
      </c>
      <c r="P535" s="19" t="s">
        <v>2359</v>
      </c>
      <c r="Q535" s="19" t="s">
        <v>2051</v>
      </c>
      <c r="R535" s="2"/>
      <c r="S535" s="2"/>
      <c r="T535" s="2" t="s">
        <v>179</v>
      </c>
      <c r="U535" s="2"/>
      <c r="V535" s="2"/>
    </row>
    <row r="536" spans="1:22" ht="14.25" customHeight="1">
      <c r="A536" s="19" t="s">
        <v>4794</v>
      </c>
      <c r="B536" s="19" t="s">
        <v>4504</v>
      </c>
      <c r="C536" s="19" t="s">
        <v>4795</v>
      </c>
      <c r="D536" s="19" t="s">
        <v>106</v>
      </c>
      <c r="E536" s="19" t="s">
        <v>96</v>
      </c>
      <c r="F536" s="19" t="s">
        <v>3661</v>
      </c>
      <c r="G536" s="19" t="s">
        <v>2046</v>
      </c>
      <c r="H536" s="19" t="s">
        <v>4796</v>
      </c>
      <c r="I536" s="19"/>
      <c r="J536" s="19"/>
      <c r="K536" s="19"/>
      <c r="L536" s="19"/>
      <c r="M536" s="19" t="s">
        <v>1566</v>
      </c>
      <c r="N536" s="19" t="s">
        <v>2058</v>
      </c>
      <c r="O536" s="19" t="s">
        <v>2093</v>
      </c>
      <c r="P536" s="19" t="s">
        <v>2050</v>
      </c>
      <c r="Q536" s="19" t="s">
        <v>2051</v>
      </c>
      <c r="R536" s="2" t="s">
        <v>2067</v>
      </c>
      <c r="S536" s="2"/>
      <c r="T536" s="2" t="s">
        <v>105</v>
      </c>
      <c r="U536" s="2"/>
      <c r="V536" s="2"/>
    </row>
    <row r="537" spans="1:22" ht="14.25" customHeight="1">
      <c r="A537" s="19" t="s">
        <v>4797</v>
      </c>
      <c r="B537" s="19" t="s">
        <v>4504</v>
      </c>
      <c r="C537" s="19" t="s">
        <v>4798</v>
      </c>
      <c r="D537" s="19" t="s">
        <v>306</v>
      </c>
      <c r="E537" s="19" t="s">
        <v>96</v>
      </c>
      <c r="F537" s="19" t="s">
        <v>4799</v>
      </c>
      <c r="G537" s="19" t="s">
        <v>2046</v>
      </c>
      <c r="H537" s="19" t="s">
        <v>4800</v>
      </c>
      <c r="I537" s="19"/>
      <c r="J537" s="19"/>
      <c r="K537" s="19"/>
      <c r="L537" s="19"/>
      <c r="M537" s="19" t="s">
        <v>1566</v>
      </c>
      <c r="N537" s="19" t="s">
        <v>2058</v>
      </c>
      <c r="O537" s="19" t="s">
        <v>2093</v>
      </c>
      <c r="P537" s="19" t="s">
        <v>2050</v>
      </c>
      <c r="Q537" s="19" t="s">
        <v>2051</v>
      </c>
      <c r="R537" s="2" t="s">
        <v>2067</v>
      </c>
      <c r="S537" s="2"/>
      <c r="T537" s="2" t="s">
        <v>305</v>
      </c>
      <c r="U537" s="2"/>
      <c r="V537" s="2"/>
    </row>
    <row r="538" spans="1:22" ht="14.25" customHeight="1">
      <c r="A538" s="19" t="s">
        <v>4801</v>
      </c>
      <c r="B538" s="19" t="s">
        <v>4802</v>
      </c>
      <c r="C538" s="19" t="s">
        <v>4803</v>
      </c>
      <c r="D538" s="19" t="s">
        <v>138</v>
      </c>
      <c r="E538" s="19" t="s">
        <v>96</v>
      </c>
      <c r="F538" s="19" t="s">
        <v>4804</v>
      </c>
      <c r="G538" s="19" t="s">
        <v>2046</v>
      </c>
      <c r="H538" s="19" t="s">
        <v>4805</v>
      </c>
      <c r="I538" s="19" t="s">
        <v>4806</v>
      </c>
      <c r="J538" s="19"/>
      <c r="K538" s="19"/>
      <c r="L538" s="19"/>
      <c r="M538" s="19" t="s">
        <v>1566</v>
      </c>
      <c r="N538" s="19" t="s">
        <v>2048</v>
      </c>
      <c r="O538" s="19" t="s">
        <v>2179</v>
      </c>
      <c r="P538" s="19" t="s">
        <v>2050</v>
      </c>
      <c r="Q538" s="19" t="s">
        <v>2051</v>
      </c>
      <c r="R538" s="2" t="s">
        <v>2067</v>
      </c>
      <c r="S538" s="2"/>
      <c r="T538" s="2" t="s">
        <v>137</v>
      </c>
      <c r="U538" s="2"/>
      <c r="V538" s="2"/>
    </row>
    <row r="539" spans="1:22" ht="14.25" customHeight="1">
      <c r="A539" s="19" t="s">
        <v>4807</v>
      </c>
      <c r="B539" s="19" t="s">
        <v>4808</v>
      </c>
      <c r="C539" s="19" t="s">
        <v>4809</v>
      </c>
      <c r="D539" s="19" t="s">
        <v>130</v>
      </c>
      <c r="E539" s="19" t="s">
        <v>96</v>
      </c>
      <c r="F539" s="19" t="s">
        <v>4810</v>
      </c>
      <c r="G539" s="19" t="s">
        <v>2046</v>
      </c>
      <c r="H539" s="19" t="s">
        <v>4811</v>
      </c>
      <c r="I539" s="19"/>
      <c r="J539" s="19"/>
      <c r="K539" s="19"/>
      <c r="L539" s="19"/>
      <c r="M539" s="19" t="s">
        <v>1566</v>
      </c>
      <c r="N539" s="19" t="s">
        <v>2058</v>
      </c>
      <c r="O539" s="19" t="s">
        <v>2153</v>
      </c>
      <c r="P539" s="19" t="s">
        <v>3587</v>
      </c>
      <c r="Q539" s="19" t="s">
        <v>2051</v>
      </c>
      <c r="R539" s="2" t="s">
        <v>2052</v>
      </c>
      <c r="S539" s="2"/>
      <c r="T539" s="2" t="s">
        <v>129</v>
      </c>
      <c r="U539" s="2"/>
      <c r="V539" s="2"/>
    </row>
    <row r="540" spans="1:22" ht="14.25" customHeight="1">
      <c r="A540" s="19" t="s">
        <v>4812</v>
      </c>
      <c r="B540" s="19" t="s">
        <v>4813</v>
      </c>
      <c r="C540" s="19" t="s">
        <v>4814</v>
      </c>
      <c r="D540" s="19" t="s">
        <v>134</v>
      </c>
      <c r="E540" s="19" t="s">
        <v>96</v>
      </c>
      <c r="F540" s="19" t="s">
        <v>1655</v>
      </c>
      <c r="G540" s="19" t="s">
        <v>2046</v>
      </c>
      <c r="H540" s="19" t="s">
        <v>4815</v>
      </c>
      <c r="I540" s="19"/>
      <c r="J540" s="19"/>
      <c r="K540" s="19"/>
      <c r="L540" s="19"/>
      <c r="M540" s="19" t="s">
        <v>59</v>
      </c>
      <c r="N540" s="19" t="s">
        <v>2058</v>
      </c>
      <c r="O540" s="19" t="s">
        <v>2583</v>
      </c>
      <c r="P540" s="19" t="s">
        <v>2485</v>
      </c>
      <c r="Q540" s="19" t="s">
        <v>2051</v>
      </c>
      <c r="R540" s="2"/>
      <c r="S540" s="2"/>
      <c r="T540" s="2" t="s">
        <v>133</v>
      </c>
      <c r="U540" s="2"/>
      <c r="V540" s="2"/>
    </row>
    <row r="541" spans="1:22" ht="14.25" customHeight="1">
      <c r="A541" s="19" t="s">
        <v>4816</v>
      </c>
      <c r="B541" s="19" t="s">
        <v>4817</v>
      </c>
      <c r="C541" s="19" t="s">
        <v>4818</v>
      </c>
      <c r="D541" s="19" t="s">
        <v>395</v>
      </c>
      <c r="E541" s="19" t="s">
        <v>96</v>
      </c>
      <c r="F541" s="19" t="s">
        <v>2320</v>
      </c>
      <c r="G541" s="19" t="s">
        <v>2046</v>
      </c>
      <c r="H541" s="19" t="s">
        <v>4819</v>
      </c>
      <c r="I541" s="19"/>
      <c r="J541" s="19"/>
      <c r="K541" s="19"/>
      <c r="L541" s="19"/>
      <c r="M541" s="19" t="s">
        <v>59</v>
      </c>
      <c r="N541" s="19" t="s">
        <v>2058</v>
      </c>
      <c r="O541" s="19" t="s">
        <v>2322</v>
      </c>
      <c r="P541" s="19" t="s">
        <v>2456</v>
      </c>
      <c r="Q541" s="19" t="s">
        <v>2051</v>
      </c>
      <c r="R541" s="2"/>
      <c r="S541" s="2"/>
      <c r="T541" s="2" t="s">
        <v>394</v>
      </c>
      <c r="U541" s="2"/>
      <c r="V541" s="2"/>
    </row>
    <row r="542" spans="1:22" ht="14.25" customHeight="1">
      <c r="A542" s="19" t="s">
        <v>4820</v>
      </c>
      <c r="B542" s="19" t="s">
        <v>4821</v>
      </c>
      <c r="C542" s="19" t="s">
        <v>2339</v>
      </c>
      <c r="D542" s="19" t="s">
        <v>112</v>
      </c>
      <c r="E542" s="19" t="s">
        <v>96</v>
      </c>
      <c r="F542" s="19" t="s">
        <v>4822</v>
      </c>
      <c r="G542" s="19" t="s">
        <v>2046</v>
      </c>
      <c r="H542" s="19" t="s">
        <v>4823</v>
      </c>
      <c r="I542" s="19"/>
      <c r="J542" s="19"/>
      <c r="K542" s="19"/>
      <c r="L542" s="19"/>
      <c r="M542" s="19" t="s">
        <v>1566</v>
      </c>
      <c r="N542" s="19" t="s">
        <v>2048</v>
      </c>
      <c r="O542" s="19" t="s">
        <v>2179</v>
      </c>
      <c r="P542" s="19" t="s">
        <v>2050</v>
      </c>
      <c r="Q542" s="19" t="s">
        <v>2051</v>
      </c>
      <c r="R542" s="2" t="s">
        <v>2067</v>
      </c>
      <c r="S542" s="2"/>
      <c r="T542" s="2" t="s">
        <v>111</v>
      </c>
      <c r="U542" s="2"/>
      <c r="V542" s="2"/>
    </row>
    <row r="543" spans="1:22" ht="14.25" customHeight="1">
      <c r="A543" s="19" t="s">
        <v>4824</v>
      </c>
      <c r="B543" s="19" t="s">
        <v>4825</v>
      </c>
      <c r="C543" s="19" t="s">
        <v>4826</v>
      </c>
      <c r="D543" s="19" t="s">
        <v>138</v>
      </c>
      <c r="E543" s="19" t="s">
        <v>96</v>
      </c>
      <c r="F543" s="19" t="s">
        <v>4827</v>
      </c>
      <c r="G543" s="19" t="s">
        <v>2046</v>
      </c>
      <c r="H543" s="19" t="s">
        <v>4828</v>
      </c>
      <c r="I543" s="19" t="s">
        <v>4829</v>
      </c>
      <c r="J543" s="19"/>
      <c r="K543" s="19"/>
      <c r="L543" s="19"/>
      <c r="M543" s="19" t="s">
        <v>1566</v>
      </c>
      <c r="N543" s="19" t="s">
        <v>2058</v>
      </c>
      <c r="O543" s="19" t="s">
        <v>2093</v>
      </c>
      <c r="P543" s="19" t="s">
        <v>2513</v>
      </c>
      <c r="Q543" s="19" t="s">
        <v>2051</v>
      </c>
      <c r="R543" s="2" t="s">
        <v>2067</v>
      </c>
      <c r="S543" s="2"/>
      <c r="T543" s="2" t="s">
        <v>137</v>
      </c>
      <c r="U543" s="2" t="s">
        <v>4830</v>
      </c>
      <c r="V543" s="2"/>
    </row>
    <row r="544" spans="1:22" ht="14.25" customHeight="1">
      <c r="A544" s="19" t="s">
        <v>4831</v>
      </c>
      <c r="B544" s="19" t="s">
        <v>4825</v>
      </c>
      <c r="C544" s="19" t="s">
        <v>4832</v>
      </c>
      <c r="D544" s="19" t="s">
        <v>114</v>
      </c>
      <c r="E544" s="19" t="s">
        <v>96</v>
      </c>
      <c r="F544" s="19" t="s">
        <v>2112</v>
      </c>
      <c r="G544" s="19" t="s">
        <v>2046</v>
      </c>
      <c r="H544" s="19" t="s">
        <v>4833</v>
      </c>
      <c r="I544" s="19"/>
      <c r="J544" s="19"/>
      <c r="K544" s="19"/>
      <c r="L544" s="19"/>
      <c r="M544" s="19" t="s">
        <v>1566</v>
      </c>
      <c r="N544" s="19" t="s">
        <v>2058</v>
      </c>
      <c r="O544" s="19" t="s">
        <v>2093</v>
      </c>
      <c r="P544" s="19" t="s">
        <v>3824</v>
      </c>
      <c r="Q544" s="19" t="s">
        <v>2051</v>
      </c>
      <c r="R544" s="2" t="s">
        <v>2067</v>
      </c>
      <c r="S544" s="2"/>
      <c r="T544" s="2" t="s">
        <v>113</v>
      </c>
      <c r="U544" s="2"/>
      <c r="V544" s="2"/>
    </row>
    <row r="545" spans="1:22" ht="14.25" customHeight="1">
      <c r="A545" s="19" t="s">
        <v>4834</v>
      </c>
      <c r="B545" s="19" t="s">
        <v>4835</v>
      </c>
      <c r="C545" s="19" t="s">
        <v>4836</v>
      </c>
      <c r="D545" s="19" t="s">
        <v>270</v>
      </c>
      <c r="E545" s="19" t="s">
        <v>96</v>
      </c>
      <c r="F545" s="19" t="s">
        <v>4837</v>
      </c>
      <c r="G545" s="19" t="s">
        <v>2046</v>
      </c>
      <c r="H545" s="19" t="s">
        <v>4838</v>
      </c>
      <c r="I545" s="19"/>
      <c r="J545" s="19"/>
      <c r="K545" s="19"/>
      <c r="L545" s="19"/>
      <c r="M545" s="19" t="s">
        <v>1566</v>
      </c>
      <c r="N545" s="19" t="s">
        <v>2058</v>
      </c>
      <c r="O545" s="19" t="s">
        <v>2132</v>
      </c>
      <c r="P545" s="19" t="s">
        <v>2050</v>
      </c>
      <c r="Q545" s="19" t="s">
        <v>2051</v>
      </c>
      <c r="R545" s="2" t="s">
        <v>2067</v>
      </c>
      <c r="S545" s="2"/>
      <c r="T545" s="2" t="s">
        <v>269</v>
      </c>
      <c r="U545" s="2"/>
      <c r="V545" s="2"/>
    </row>
    <row r="546" spans="1:22" ht="14.25" customHeight="1">
      <c r="A546" s="19" t="s">
        <v>4839</v>
      </c>
      <c r="B546" s="19" t="s">
        <v>4840</v>
      </c>
      <c r="C546" s="19" t="s">
        <v>4841</v>
      </c>
      <c r="D546" s="19" t="s">
        <v>124</v>
      </c>
      <c r="E546" s="19" t="s">
        <v>96</v>
      </c>
      <c r="F546" s="19" t="s">
        <v>4842</v>
      </c>
      <c r="G546" s="19" t="s">
        <v>2046</v>
      </c>
      <c r="H546" s="19" t="s">
        <v>4843</v>
      </c>
      <c r="I546" s="19"/>
      <c r="J546" s="19" t="s">
        <v>2085</v>
      </c>
      <c r="K546" s="19"/>
      <c r="L546" s="19"/>
      <c r="M546" s="19" t="s">
        <v>1566</v>
      </c>
      <c r="N546" s="19" t="s">
        <v>2058</v>
      </c>
      <c r="O546" s="19" t="s">
        <v>2132</v>
      </c>
      <c r="P546" s="19" t="s">
        <v>4844</v>
      </c>
      <c r="Q546" s="19" t="s">
        <v>2051</v>
      </c>
      <c r="R546" s="2" t="s">
        <v>2052</v>
      </c>
      <c r="S546" s="2"/>
      <c r="T546" s="2" t="s">
        <v>123</v>
      </c>
      <c r="U546" s="2"/>
      <c r="V546" s="2"/>
    </row>
    <row r="547" spans="1:22" ht="14.25" customHeight="1">
      <c r="A547" s="19" t="s">
        <v>4845</v>
      </c>
      <c r="B547" s="19" t="s">
        <v>4840</v>
      </c>
      <c r="C547" s="19" t="s">
        <v>4846</v>
      </c>
      <c r="D547" s="19" t="s">
        <v>124</v>
      </c>
      <c r="E547" s="19" t="s">
        <v>96</v>
      </c>
      <c r="F547" s="19" t="s">
        <v>4842</v>
      </c>
      <c r="G547" s="19" t="s">
        <v>2046</v>
      </c>
      <c r="H547" s="19" t="s">
        <v>4847</v>
      </c>
      <c r="I547" s="19"/>
      <c r="J547" s="19"/>
      <c r="K547" s="19"/>
      <c r="L547" s="19"/>
      <c r="M547" s="19" t="s">
        <v>1566</v>
      </c>
      <c r="N547" s="19" t="s">
        <v>2058</v>
      </c>
      <c r="O547" s="19" t="s">
        <v>2132</v>
      </c>
      <c r="P547" s="19" t="s">
        <v>4848</v>
      </c>
      <c r="Q547" s="19" t="s">
        <v>2051</v>
      </c>
      <c r="R547" s="2" t="s">
        <v>2052</v>
      </c>
      <c r="S547" s="2"/>
      <c r="T547" s="2" t="s">
        <v>123</v>
      </c>
      <c r="U547" s="2"/>
      <c r="V547" s="2"/>
    </row>
    <row r="548" spans="1:22" ht="14.25" customHeight="1">
      <c r="A548" s="19" t="s">
        <v>4849</v>
      </c>
      <c r="B548" s="19" t="s">
        <v>4850</v>
      </c>
      <c r="C548" s="19" t="s">
        <v>4851</v>
      </c>
      <c r="D548" s="19" t="s">
        <v>270</v>
      </c>
      <c r="E548" s="19" t="s">
        <v>96</v>
      </c>
      <c r="F548" s="19" t="s">
        <v>4852</v>
      </c>
      <c r="G548" s="19" t="s">
        <v>2046</v>
      </c>
      <c r="H548" s="19" t="s">
        <v>4853</v>
      </c>
      <c r="I548" s="19"/>
      <c r="J548" s="19"/>
      <c r="K548" s="19"/>
      <c r="L548" s="19"/>
      <c r="M548" s="19" t="s">
        <v>59</v>
      </c>
      <c r="N548" s="19" t="s">
        <v>2058</v>
      </c>
      <c r="O548" s="19" t="s">
        <v>4852</v>
      </c>
      <c r="P548" s="19" t="s">
        <v>2050</v>
      </c>
      <c r="Q548" s="19" t="s">
        <v>2051</v>
      </c>
      <c r="R548" s="2"/>
      <c r="S548" s="2"/>
      <c r="T548" s="2" t="s">
        <v>269</v>
      </c>
      <c r="U548" s="2"/>
      <c r="V548" s="2"/>
    </row>
    <row r="549" spans="1:22" ht="14.25" customHeight="1">
      <c r="A549" s="19" t="s">
        <v>4854</v>
      </c>
      <c r="B549" s="19" t="s">
        <v>4855</v>
      </c>
      <c r="C549" s="19" t="s">
        <v>4856</v>
      </c>
      <c r="D549" s="19" t="s">
        <v>118</v>
      </c>
      <c r="E549" s="19" t="s">
        <v>96</v>
      </c>
      <c r="F549" s="19" t="s">
        <v>4857</v>
      </c>
      <c r="G549" s="19" t="s">
        <v>2046</v>
      </c>
      <c r="H549" s="19" t="s">
        <v>4858</v>
      </c>
      <c r="I549" s="19"/>
      <c r="J549" s="19"/>
      <c r="K549" s="19"/>
      <c r="L549" s="19"/>
      <c r="M549" s="19" t="s">
        <v>1566</v>
      </c>
      <c r="N549" s="19" t="s">
        <v>2058</v>
      </c>
      <c r="O549" s="19" t="s">
        <v>2145</v>
      </c>
      <c r="P549" s="19" t="s">
        <v>2166</v>
      </c>
      <c r="Q549" s="19" t="s">
        <v>2051</v>
      </c>
      <c r="R549" s="2" t="s">
        <v>2067</v>
      </c>
      <c r="S549" s="2"/>
      <c r="T549" s="2" t="s">
        <v>117</v>
      </c>
      <c r="U549" s="2"/>
      <c r="V549" s="2"/>
    </row>
    <row r="550" spans="1:22" ht="14.25" customHeight="1">
      <c r="A550" s="19" t="s">
        <v>4859</v>
      </c>
      <c r="B550" s="19" t="s">
        <v>4855</v>
      </c>
      <c r="C550" s="19" t="s">
        <v>3405</v>
      </c>
      <c r="D550" s="19" t="s">
        <v>270</v>
      </c>
      <c r="E550" s="19" t="s">
        <v>96</v>
      </c>
      <c r="F550" s="19" t="s">
        <v>3297</v>
      </c>
      <c r="G550" s="19" t="s">
        <v>2046</v>
      </c>
      <c r="H550" s="19" t="s">
        <v>4860</v>
      </c>
      <c r="I550" s="19"/>
      <c r="J550" s="19"/>
      <c r="K550" s="19"/>
      <c r="L550" s="19"/>
      <c r="M550" s="19" t="s">
        <v>59</v>
      </c>
      <c r="N550" s="19" t="s">
        <v>2058</v>
      </c>
      <c r="O550" s="19" t="s">
        <v>3297</v>
      </c>
      <c r="P550" s="19" t="s">
        <v>2050</v>
      </c>
      <c r="Q550" s="19" t="s">
        <v>2051</v>
      </c>
      <c r="R550" s="2"/>
      <c r="S550" s="2"/>
      <c r="T550" s="2" t="s">
        <v>269</v>
      </c>
      <c r="U550" s="2"/>
      <c r="V550" s="2"/>
    </row>
    <row r="551" spans="1:22" ht="14.25" customHeight="1">
      <c r="A551" s="19" t="s">
        <v>4861</v>
      </c>
      <c r="B551" s="19" t="s">
        <v>4862</v>
      </c>
      <c r="C551" s="19" t="s">
        <v>4863</v>
      </c>
      <c r="D551" s="19" t="s">
        <v>154</v>
      </c>
      <c r="E551" s="19" t="s">
        <v>96</v>
      </c>
      <c r="F551" s="19" t="s">
        <v>4864</v>
      </c>
      <c r="G551" s="19" t="s">
        <v>2046</v>
      </c>
      <c r="H551" s="19" t="s">
        <v>4865</v>
      </c>
      <c r="I551" s="19"/>
      <c r="J551" s="19"/>
      <c r="K551" s="19"/>
      <c r="L551" s="19"/>
      <c r="M551" s="19" t="s">
        <v>1566</v>
      </c>
      <c r="N551" s="19" t="s">
        <v>2048</v>
      </c>
      <c r="O551" s="19" t="s">
        <v>2179</v>
      </c>
      <c r="P551" s="19" t="s">
        <v>2050</v>
      </c>
      <c r="Q551" s="19" t="s">
        <v>2051</v>
      </c>
      <c r="R551" s="2" t="s">
        <v>2067</v>
      </c>
      <c r="S551" s="2"/>
      <c r="T551" s="2" t="s">
        <v>153</v>
      </c>
      <c r="U551" s="2"/>
      <c r="V551" s="2"/>
    </row>
    <row r="552" spans="1:22" ht="14.25" customHeight="1">
      <c r="A552" s="19" t="s">
        <v>4866</v>
      </c>
      <c r="B552" s="19" t="s">
        <v>4867</v>
      </c>
      <c r="C552" s="19" t="s">
        <v>4868</v>
      </c>
      <c r="D552" s="19" t="s">
        <v>248</v>
      </c>
      <c r="E552" s="19" t="s">
        <v>96</v>
      </c>
      <c r="F552" s="19" t="s">
        <v>4869</v>
      </c>
      <c r="G552" s="19" t="s">
        <v>2046</v>
      </c>
      <c r="H552" s="19" t="s">
        <v>4870</v>
      </c>
      <c r="I552" s="19"/>
      <c r="J552" s="19"/>
      <c r="K552" s="19"/>
      <c r="L552" s="19"/>
      <c r="M552" s="19" t="s">
        <v>1566</v>
      </c>
      <c r="N552" s="19" t="s">
        <v>2058</v>
      </c>
      <c r="O552" s="19" t="s">
        <v>2153</v>
      </c>
      <c r="P552" s="19" t="s">
        <v>4871</v>
      </c>
      <c r="Q552" s="19" t="s">
        <v>2051</v>
      </c>
      <c r="R552" s="2" t="s">
        <v>2052</v>
      </c>
      <c r="S552" s="2"/>
      <c r="T552" s="2" t="s">
        <v>247</v>
      </c>
      <c r="U552" s="2"/>
      <c r="V552" s="2"/>
    </row>
    <row r="553" spans="1:22" ht="14.25" customHeight="1">
      <c r="A553" s="19" t="s">
        <v>4872</v>
      </c>
      <c r="B553" s="19" t="s">
        <v>4873</v>
      </c>
      <c r="C553" s="19" t="s">
        <v>4874</v>
      </c>
      <c r="D553" s="19" t="s">
        <v>156</v>
      </c>
      <c r="E553" s="19" t="s">
        <v>96</v>
      </c>
      <c r="F553" s="19" t="s">
        <v>4875</v>
      </c>
      <c r="G553" s="19" t="s">
        <v>2046</v>
      </c>
      <c r="H553" s="19" t="s">
        <v>4876</v>
      </c>
      <c r="I553" s="19"/>
      <c r="J553" s="19"/>
      <c r="K553" s="19"/>
      <c r="L553" s="19"/>
      <c r="M553" s="19" t="s">
        <v>1566</v>
      </c>
      <c r="N553" s="19" t="s">
        <v>2048</v>
      </c>
      <c r="O553" s="19" t="s">
        <v>2179</v>
      </c>
      <c r="P553" s="19" t="s">
        <v>3061</v>
      </c>
      <c r="Q553" s="19" t="s">
        <v>2051</v>
      </c>
      <c r="R553" s="2" t="s">
        <v>2067</v>
      </c>
      <c r="S553" s="2"/>
      <c r="T553" s="2" t="s">
        <v>155</v>
      </c>
      <c r="U553" s="2"/>
      <c r="V553" s="2"/>
    </row>
    <row r="554" spans="1:22" ht="14.25" customHeight="1">
      <c r="A554" s="19" t="s">
        <v>4877</v>
      </c>
      <c r="B554" s="19" t="s">
        <v>4878</v>
      </c>
      <c r="C554" s="19" t="s">
        <v>4879</v>
      </c>
      <c r="D554" s="19" t="s">
        <v>122</v>
      </c>
      <c r="E554" s="19" t="s">
        <v>96</v>
      </c>
      <c r="F554" s="19" t="s">
        <v>4880</v>
      </c>
      <c r="G554" s="19" t="s">
        <v>2046</v>
      </c>
      <c r="H554" s="19" t="s">
        <v>4881</v>
      </c>
      <c r="I554" s="19"/>
      <c r="J554" s="19"/>
      <c r="K554" s="19"/>
      <c r="L554" s="19"/>
      <c r="M554" s="19" t="s">
        <v>60</v>
      </c>
      <c r="N554" s="19" t="s">
        <v>2058</v>
      </c>
      <c r="O554" s="19" t="s">
        <v>4882</v>
      </c>
      <c r="P554" s="19" t="s">
        <v>2050</v>
      </c>
      <c r="Q554" s="19" t="s">
        <v>2051</v>
      </c>
      <c r="R554" s="2"/>
      <c r="S554" s="2"/>
      <c r="T554" s="2" t="s">
        <v>121</v>
      </c>
      <c r="U554" s="2"/>
      <c r="V554" s="2"/>
    </row>
    <row r="555" spans="1:22" ht="14.25" customHeight="1">
      <c r="A555" s="19" t="s">
        <v>4883</v>
      </c>
      <c r="B555" s="19" t="s">
        <v>4884</v>
      </c>
      <c r="C555" s="19" t="s">
        <v>4885</v>
      </c>
      <c r="D555" s="19" t="s">
        <v>118</v>
      </c>
      <c r="E555" s="19" t="s">
        <v>96</v>
      </c>
      <c r="F555" s="19" t="s">
        <v>4886</v>
      </c>
      <c r="G555" s="19" t="s">
        <v>2046</v>
      </c>
      <c r="H555" s="19" t="s">
        <v>4887</v>
      </c>
      <c r="I555" s="19"/>
      <c r="J555" s="19"/>
      <c r="K555" s="19"/>
      <c r="L555" s="19"/>
      <c r="M555" s="19" t="s">
        <v>1566</v>
      </c>
      <c r="N555" s="19" t="s">
        <v>2058</v>
      </c>
      <c r="O555" s="19" t="s">
        <v>2093</v>
      </c>
      <c r="P555" s="19" t="s">
        <v>2166</v>
      </c>
      <c r="Q555" s="19" t="s">
        <v>2051</v>
      </c>
      <c r="R555" s="2" t="s">
        <v>2067</v>
      </c>
      <c r="S555" s="2"/>
      <c r="T555" s="2" t="s">
        <v>117</v>
      </c>
      <c r="U555" s="2"/>
      <c r="V555" s="2"/>
    </row>
    <row r="556" spans="1:22" ht="14.25" customHeight="1">
      <c r="A556" s="19" t="s">
        <v>4888</v>
      </c>
      <c r="B556" s="19" t="s">
        <v>4889</v>
      </c>
      <c r="C556" s="19" t="s">
        <v>4890</v>
      </c>
      <c r="D556" s="19" t="s">
        <v>124</v>
      </c>
      <c r="E556" s="19" t="s">
        <v>96</v>
      </c>
      <c r="F556" s="19" t="s">
        <v>4891</v>
      </c>
      <c r="G556" s="19" t="s">
        <v>2046</v>
      </c>
      <c r="H556" s="19" t="s">
        <v>4892</v>
      </c>
      <c r="I556" s="19"/>
      <c r="J556" s="19"/>
      <c r="K556" s="19"/>
      <c r="L556" s="19"/>
      <c r="M556" s="19" t="s">
        <v>1566</v>
      </c>
      <c r="N556" s="19" t="s">
        <v>2058</v>
      </c>
      <c r="O556" s="19" t="s">
        <v>2093</v>
      </c>
      <c r="P556" s="19" t="s">
        <v>2205</v>
      </c>
      <c r="Q556" s="19" t="s">
        <v>2051</v>
      </c>
      <c r="R556" s="2" t="s">
        <v>2067</v>
      </c>
      <c r="S556" s="2"/>
      <c r="T556" s="2" t="s">
        <v>123</v>
      </c>
      <c r="U556" s="2"/>
      <c r="V556" s="2"/>
    </row>
    <row r="557" spans="1:22" ht="14.25" customHeight="1">
      <c r="A557" s="19" t="s">
        <v>4893</v>
      </c>
      <c r="B557" s="19" t="s">
        <v>4894</v>
      </c>
      <c r="C557" s="19" t="s">
        <v>4895</v>
      </c>
      <c r="D557" s="19" t="s">
        <v>106</v>
      </c>
      <c r="E557" s="19" t="s">
        <v>96</v>
      </c>
      <c r="F557" s="19" t="s">
        <v>3833</v>
      </c>
      <c r="G557" s="19" t="s">
        <v>2046</v>
      </c>
      <c r="H557" s="19" t="s">
        <v>4896</v>
      </c>
      <c r="I557" s="19"/>
      <c r="J557" s="19"/>
      <c r="K557" s="19"/>
      <c r="L557" s="19"/>
      <c r="M557" s="19" t="s">
        <v>59</v>
      </c>
      <c r="N557" s="19" t="s">
        <v>2058</v>
      </c>
      <c r="O557" s="19" t="s">
        <v>2583</v>
      </c>
      <c r="P557" s="19" t="s">
        <v>2146</v>
      </c>
      <c r="Q557" s="19" t="s">
        <v>2051</v>
      </c>
      <c r="R557" s="2"/>
      <c r="S557" s="2"/>
      <c r="T557" s="2" t="s">
        <v>105</v>
      </c>
      <c r="U557" s="2"/>
      <c r="V557" s="2"/>
    </row>
    <row r="558" spans="1:22" ht="14.25" customHeight="1">
      <c r="A558" s="19" t="s">
        <v>4897</v>
      </c>
      <c r="B558" s="19" t="s">
        <v>4898</v>
      </c>
      <c r="C558" s="19" t="s">
        <v>4899</v>
      </c>
      <c r="D558" s="19" t="s">
        <v>156</v>
      </c>
      <c r="E558" s="19" t="s">
        <v>96</v>
      </c>
      <c r="F558" s="19" t="s">
        <v>4900</v>
      </c>
      <c r="G558" s="19" t="s">
        <v>2046</v>
      </c>
      <c r="H558" s="19" t="s">
        <v>4901</v>
      </c>
      <c r="I558" s="19"/>
      <c r="J558" s="19"/>
      <c r="K558" s="19"/>
      <c r="L558" s="19"/>
      <c r="M558" s="19" t="s">
        <v>1566</v>
      </c>
      <c r="N558" s="19" t="s">
        <v>2048</v>
      </c>
      <c r="O558" s="19" t="s">
        <v>2179</v>
      </c>
      <c r="P558" s="19" t="s">
        <v>4902</v>
      </c>
      <c r="Q558" s="19" t="s">
        <v>2051</v>
      </c>
      <c r="R558" s="2" t="s">
        <v>2052</v>
      </c>
      <c r="S558" s="2"/>
      <c r="T558" s="2" t="s">
        <v>155</v>
      </c>
      <c r="U558" s="2"/>
      <c r="V558" s="2"/>
    </row>
    <row r="559" spans="1:22" ht="14.25" customHeight="1">
      <c r="A559" s="19" t="s">
        <v>4903</v>
      </c>
      <c r="B559" s="19" t="s">
        <v>4904</v>
      </c>
      <c r="C559" s="19" t="s">
        <v>4905</v>
      </c>
      <c r="D559" s="19" t="s">
        <v>240</v>
      </c>
      <c r="E559" s="19" t="s">
        <v>96</v>
      </c>
      <c r="F559" s="19" t="s">
        <v>4906</v>
      </c>
      <c r="G559" s="19" t="s">
        <v>2046</v>
      </c>
      <c r="H559" s="19" t="s">
        <v>4907</v>
      </c>
      <c r="I559" s="19" t="s">
        <v>4908</v>
      </c>
      <c r="J559" s="19"/>
      <c r="K559" s="19"/>
      <c r="L559" s="19"/>
      <c r="M559" s="19" t="s">
        <v>1566</v>
      </c>
      <c r="N559" s="19" t="s">
        <v>2058</v>
      </c>
      <c r="O559" s="19" t="s">
        <v>2093</v>
      </c>
      <c r="P559" s="19" t="s">
        <v>4909</v>
      </c>
      <c r="Q559" s="19" t="s">
        <v>2051</v>
      </c>
      <c r="R559" s="2" t="s">
        <v>2067</v>
      </c>
      <c r="S559" s="2"/>
      <c r="T559" s="2" t="s">
        <v>239</v>
      </c>
      <c r="U559" s="2"/>
      <c r="V559" s="2"/>
    </row>
    <row r="560" spans="1:22" ht="14.25" customHeight="1">
      <c r="A560" s="19" t="s">
        <v>4910</v>
      </c>
      <c r="B560" s="19" t="s">
        <v>4911</v>
      </c>
      <c r="C560" s="19" t="s">
        <v>2664</v>
      </c>
      <c r="D560" s="19" t="s">
        <v>114</v>
      </c>
      <c r="E560" s="19" t="s">
        <v>96</v>
      </c>
      <c r="F560" s="19" t="s">
        <v>4912</v>
      </c>
      <c r="G560" s="19" t="s">
        <v>2046</v>
      </c>
      <c r="H560" s="19" t="s">
        <v>4913</v>
      </c>
      <c r="I560" s="19"/>
      <c r="J560" s="19"/>
      <c r="K560" s="19"/>
      <c r="L560" s="19"/>
      <c r="M560" s="19" t="s">
        <v>1566</v>
      </c>
      <c r="N560" s="19" t="s">
        <v>2058</v>
      </c>
      <c r="O560" s="19" t="s">
        <v>2153</v>
      </c>
      <c r="P560" s="19" t="s">
        <v>2050</v>
      </c>
      <c r="Q560" s="19" t="s">
        <v>2051</v>
      </c>
      <c r="R560" s="2" t="s">
        <v>2067</v>
      </c>
      <c r="S560" s="2"/>
      <c r="T560" s="2" t="s">
        <v>113</v>
      </c>
      <c r="U560" s="2"/>
      <c r="V560" s="2"/>
    </row>
    <row r="561" spans="1:22" ht="14.25" customHeight="1">
      <c r="A561" s="19" t="s">
        <v>4914</v>
      </c>
      <c r="B561" s="19" t="s">
        <v>4915</v>
      </c>
      <c r="C561" s="19" t="s">
        <v>4916</v>
      </c>
      <c r="D561" s="19" t="s">
        <v>202</v>
      </c>
      <c r="E561" s="19" t="s">
        <v>96</v>
      </c>
      <c r="F561" s="19" t="s">
        <v>4917</v>
      </c>
      <c r="G561" s="19" t="s">
        <v>2046</v>
      </c>
      <c r="H561" s="19" t="s">
        <v>4918</v>
      </c>
      <c r="I561" s="19"/>
      <c r="J561" s="19"/>
      <c r="K561" s="19"/>
      <c r="L561" s="19"/>
      <c r="M561" s="19" t="s">
        <v>59</v>
      </c>
      <c r="N561" s="19" t="s">
        <v>2058</v>
      </c>
      <c r="O561" s="19" t="s">
        <v>3612</v>
      </c>
      <c r="P561" s="19" t="s">
        <v>4919</v>
      </c>
      <c r="Q561" s="19" t="s">
        <v>2051</v>
      </c>
      <c r="R561" s="2"/>
      <c r="S561" s="2"/>
      <c r="T561" s="2" t="s">
        <v>201</v>
      </c>
      <c r="U561" s="2"/>
      <c r="V561" s="2"/>
    </row>
    <row r="562" spans="1:22" ht="14.25" customHeight="1">
      <c r="A562" s="19" t="s">
        <v>4920</v>
      </c>
      <c r="B562" s="19" t="s">
        <v>4921</v>
      </c>
      <c r="C562" s="19" t="s">
        <v>4922</v>
      </c>
      <c r="D562" s="19" t="s">
        <v>138</v>
      </c>
      <c r="E562" s="19" t="s">
        <v>96</v>
      </c>
      <c r="F562" s="19" t="s">
        <v>4923</v>
      </c>
      <c r="G562" s="19" t="s">
        <v>2046</v>
      </c>
      <c r="H562" s="19" t="s">
        <v>4924</v>
      </c>
      <c r="I562" s="19" t="s">
        <v>4925</v>
      </c>
      <c r="J562" s="19"/>
      <c r="K562" s="19"/>
      <c r="L562" s="19"/>
      <c r="M562" s="19" t="s">
        <v>1566</v>
      </c>
      <c r="N562" s="19" t="s">
        <v>2048</v>
      </c>
      <c r="O562" s="19" t="s">
        <v>2179</v>
      </c>
      <c r="P562" s="19" t="s">
        <v>2050</v>
      </c>
      <c r="Q562" s="19" t="s">
        <v>2051</v>
      </c>
      <c r="R562" s="2" t="s">
        <v>2067</v>
      </c>
      <c r="S562" s="2"/>
      <c r="T562" s="2" t="s">
        <v>137</v>
      </c>
      <c r="U562" s="2"/>
      <c r="V562" s="2"/>
    </row>
    <row r="563" spans="1:22" ht="14.25" customHeight="1">
      <c r="A563" s="19" t="s">
        <v>4926</v>
      </c>
      <c r="B563" s="19" t="s">
        <v>4927</v>
      </c>
      <c r="C563" s="19" t="s">
        <v>4928</v>
      </c>
      <c r="D563" s="19" t="s">
        <v>106</v>
      </c>
      <c r="E563" s="19" t="s">
        <v>96</v>
      </c>
      <c r="F563" s="19" t="s">
        <v>1915</v>
      </c>
      <c r="G563" s="19" t="s">
        <v>2046</v>
      </c>
      <c r="H563" s="19" t="s">
        <v>4929</v>
      </c>
      <c r="I563" s="19"/>
      <c r="J563" s="19"/>
      <c r="K563" s="19"/>
      <c r="L563" s="19"/>
      <c r="M563" s="19" t="s">
        <v>1566</v>
      </c>
      <c r="N563" s="19" t="s">
        <v>2048</v>
      </c>
      <c r="O563" s="19" t="s">
        <v>2049</v>
      </c>
      <c r="P563" s="19" t="s">
        <v>2050</v>
      </c>
      <c r="Q563" s="19" t="s">
        <v>2051</v>
      </c>
      <c r="R563" s="2" t="s">
        <v>2052</v>
      </c>
      <c r="S563" s="2"/>
      <c r="T563" s="2" t="s">
        <v>105</v>
      </c>
      <c r="U563" s="2"/>
      <c r="V563" s="2"/>
    </row>
    <row r="564" spans="1:22" ht="14.25" customHeight="1">
      <c r="A564" s="19" t="s">
        <v>4930</v>
      </c>
      <c r="B564" s="19" t="s">
        <v>4931</v>
      </c>
      <c r="C564" s="19" t="s">
        <v>4932</v>
      </c>
      <c r="D564" s="19" t="s">
        <v>106</v>
      </c>
      <c r="E564" s="19" t="s">
        <v>96</v>
      </c>
      <c r="F564" s="19" t="s">
        <v>4933</v>
      </c>
      <c r="G564" s="19" t="s">
        <v>2046</v>
      </c>
      <c r="H564" s="19" t="s">
        <v>4934</v>
      </c>
      <c r="I564" s="19" t="s">
        <v>4935</v>
      </c>
      <c r="J564" s="19"/>
      <c r="K564" s="19"/>
      <c r="L564" s="19"/>
      <c r="M564" s="19" t="s">
        <v>1566</v>
      </c>
      <c r="N564" s="19" t="s">
        <v>2058</v>
      </c>
      <c r="O564" s="19" t="s">
        <v>2145</v>
      </c>
      <c r="P564" s="19" t="s">
        <v>4936</v>
      </c>
      <c r="Q564" s="19" t="s">
        <v>2051</v>
      </c>
      <c r="R564" s="2" t="s">
        <v>2067</v>
      </c>
      <c r="S564" s="2"/>
      <c r="T564" s="2" t="s">
        <v>105</v>
      </c>
      <c r="U564" s="2"/>
      <c r="V564" s="2"/>
    </row>
    <row r="565" spans="1:22" ht="14.25" customHeight="1">
      <c r="A565" s="19" t="s">
        <v>4937</v>
      </c>
      <c r="B565" s="19" t="s">
        <v>4927</v>
      </c>
      <c r="C565" s="19" t="s">
        <v>4938</v>
      </c>
      <c r="D565" s="19" t="s">
        <v>106</v>
      </c>
      <c r="E565" s="19" t="s">
        <v>96</v>
      </c>
      <c r="F565" s="19" t="s">
        <v>4939</v>
      </c>
      <c r="G565" s="19" t="s">
        <v>2046</v>
      </c>
      <c r="H565" s="19" t="s">
        <v>4940</v>
      </c>
      <c r="I565" s="19"/>
      <c r="J565" s="19" t="s">
        <v>3393</v>
      </c>
      <c r="K565" s="19"/>
      <c r="L565" s="19"/>
      <c r="M565" s="19" t="s">
        <v>1566</v>
      </c>
      <c r="N565" s="19" t="s">
        <v>2058</v>
      </c>
      <c r="O565" s="19" t="s">
        <v>2093</v>
      </c>
      <c r="P565" s="19" t="s">
        <v>4941</v>
      </c>
      <c r="Q565" s="19" t="s">
        <v>2051</v>
      </c>
      <c r="R565" s="2" t="s">
        <v>2067</v>
      </c>
      <c r="S565" s="2"/>
      <c r="T565" s="2" t="s">
        <v>105</v>
      </c>
      <c r="U565" s="2"/>
      <c r="V565" s="2"/>
    </row>
    <row r="566" spans="1:22" ht="14.25" customHeight="1">
      <c r="A566" s="19" t="s">
        <v>4942</v>
      </c>
      <c r="B566" s="19" t="s">
        <v>4943</v>
      </c>
      <c r="C566" s="19" t="s">
        <v>4944</v>
      </c>
      <c r="D566" s="19" t="s">
        <v>138</v>
      </c>
      <c r="E566" s="19" t="s">
        <v>96</v>
      </c>
      <c r="F566" s="19" t="s">
        <v>4158</v>
      </c>
      <c r="G566" s="19" t="s">
        <v>2046</v>
      </c>
      <c r="H566" s="19" t="s">
        <v>4945</v>
      </c>
      <c r="I566" s="19"/>
      <c r="J566" s="19"/>
      <c r="K566" s="19"/>
      <c r="L566" s="19"/>
      <c r="M566" s="19" t="s">
        <v>1566</v>
      </c>
      <c r="N566" s="19" t="s">
        <v>2058</v>
      </c>
      <c r="O566" s="19" t="s">
        <v>2145</v>
      </c>
      <c r="P566" s="19" t="s">
        <v>4946</v>
      </c>
      <c r="Q566" s="19" t="s">
        <v>2051</v>
      </c>
      <c r="R566" s="2" t="s">
        <v>2067</v>
      </c>
      <c r="S566" s="2"/>
      <c r="T566" s="2" t="s">
        <v>137</v>
      </c>
      <c r="U566" s="2"/>
      <c r="V566" s="2"/>
    </row>
    <row r="567" spans="1:22" ht="14.25" customHeight="1">
      <c r="A567" s="19" t="s">
        <v>4947</v>
      </c>
      <c r="B567" s="19" t="s">
        <v>4943</v>
      </c>
      <c r="C567" s="19" t="s">
        <v>4948</v>
      </c>
      <c r="D567" s="19" t="s">
        <v>326</v>
      </c>
      <c r="E567" s="19" t="s">
        <v>96</v>
      </c>
      <c r="F567" s="19" t="s">
        <v>2172</v>
      </c>
      <c r="G567" s="19" t="s">
        <v>2046</v>
      </c>
      <c r="H567" s="19" t="s">
        <v>4949</v>
      </c>
      <c r="I567" s="19"/>
      <c r="J567" s="19"/>
      <c r="K567" s="19"/>
      <c r="L567" s="19"/>
      <c r="M567" s="19" t="s">
        <v>59</v>
      </c>
      <c r="N567" s="19" t="s">
        <v>2058</v>
      </c>
      <c r="O567" s="19" t="s">
        <v>2172</v>
      </c>
      <c r="P567" s="19" t="s">
        <v>2108</v>
      </c>
      <c r="Q567" s="19" t="s">
        <v>2051</v>
      </c>
      <c r="R567" s="2"/>
      <c r="S567" s="2"/>
      <c r="T567" s="2" t="s">
        <v>325</v>
      </c>
      <c r="U567" s="2"/>
      <c r="V567" s="2"/>
    </row>
    <row r="568" spans="1:22" ht="14.25" customHeight="1">
      <c r="A568" s="19" t="s">
        <v>4950</v>
      </c>
      <c r="B568" s="19" t="s">
        <v>4943</v>
      </c>
      <c r="C568" s="19" t="s">
        <v>4951</v>
      </c>
      <c r="D568" s="19" t="s">
        <v>154</v>
      </c>
      <c r="E568" s="19" t="s">
        <v>96</v>
      </c>
      <c r="F568" s="19" t="s">
        <v>4952</v>
      </c>
      <c r="G568" s="19" t="s">
        <v>2046</v>
      </c>
      <c r="H568" s="19" t="s">
        <v>4953</v>
      </c>
      <c r="I568" s="19"/>
      <c r="J568" s="19"/>
      <c r="K568" s="19"/>
      <c r="L568" s="19"/>
      <c r="M568" s="19" t="s">
        <v>1566</v>
      </c>
      <c r="N568" s="19" t="s">
        <v>2058</v>
      </c>
      <c r="O568" s="19" t="s">
        <v>2059</v>
      </c>
      <c r="P568" s="19" t="s">
        <v>2050</v>
      </c>
      <c r="Q568" s="19" t="s">
        <v>2051</v>
      </c>
      <c r="R568" s="2" t="s">
        <v>3993</v>
      </c>
      <c r="S568" s="2"/>
      <c r="T568" s="2" t="s">
        <v>153</v>
      </c>
      <c r="U568" s="2"/>
      <c r="V568" s="2"/>
    </row>
    <row r="569" spans="1:22" ht="14.25" customHeight="1">
      <c r="A569" s="19" t="s">
        <v>4954</v>
      </c>
      <c r="B569" s="19" t="s">
        <v>4943</v>
      </c>
      <c r="C569" s="19" t="s">
        <v>4955</v>
      </c>
      <c r="D569" s="19" t="s">
        <v>106</v>
      </c>
      <c r="E569" s="19" t="s">
        <v>96</v>
      </c>
      <c r="F569" s="19" t="s">
        <v>3833</v>
      </c>
      <c r="G569" s="19" t="s">
        <v>2046</v>
      </c>
      <c r="H569" s="19" t="s">
        <v>4956</v>
      </c>
      <c r="I569" s="19" t="s">
        <v>4957</v>
      </c>
      <c r="J569" s="19"/>
      <c r="K569" s="19"/>
      <c r="L569" s="19"/>
      <c r="M569" s="19" t="s">
        <v>59</v>
      </c>
      <c r="N569" s="19" t="s">
        <v>2058</v>
      </c>
      <c r="O569" s="19" t="s">
        <v>2583</v>
      </c>
      <c r="P569" s="19" t="s">
        <v>2821</v>
      </c>
      <c r="Q569" s="19" t="s">
        <v>2051</v>
      </c>
      <c r="R569" s="2"/>
      <c r="S569" s="2"/>
      <c r="T569" s="2" t="s">
        <v>105</v>
      </c>
      <c r="U569" s="2"/>
      <c r="V569" s="2"/>
    </row>
    <row r="570" spans="1:22" ht="14.25" customHeight="1">
      <c r="A570" s="19" t="s">
        <v>4958</v>
      </c>
      <c r="B570" s="19" t="s">
        <v>4943</v>
      </c>
      <c r="C570" s="19" t="s">
        <v>4959</v>
      </c>
      <c r="D570" s="19" t="s">
        <v>114</v>
      </c>
      <c r="E570" s="19" t="s">
        <v>96</v>
      </c>
      <c r="F570" s="19" t="s">
        <v>4960</v>
      </c>
      <c r="G570" s="19" t="s">
        <v>2046</v>
      </c>
      <c r="H570" s="19" t="s">
        <v>4961</v>
      </c>
      <c r="I570" s="19"/>
      <c r="J570" s="19"/>
      <c r="K570" s="19"/>
      <c r="L570" s="19"/>
      <c r="M570" s="19" t="s">
        <v>1566</v>
      </c>
      <c r="N570" s="19" t="s">
        <v>2048</v>
      </c>
      <c r="O570" s="19" t="s">
        <v>2179</v>
      </c>
      <c r="P570" s="19" t="s">
        <v>3076</v>
      </c>
      <c r="Q570" s="19" t="s">
        <v>2051</v>
      </c>
      <c r="R570" s="2" t="s">
        <v>2052</v>
      </c>
      <c r="S570" s="2"/>
      <c r="T570" s="2" t="s">
        <v>113</v>
      </c>
      <c r="U570" s="2"/>
      <c r="V570" s="2"/>
    </row>
    <row r="571" spans="1:22" ht="14.25" customHeight="1">
      <c r="A571" s="19" t="s">
        <v>4962</v>
      </c>
      <c r="B571" s="19" t="s">
        <v>4963</v>
      </c>
      <c r="C571" s="19" t="s">
        <v>4964</v>
      </c>
      <c r="D571" s="19" t="s">
        <v>1663</v>
      </c>
      <c r="E571" s="19" t="s">
        <v>96</v>
      </c>
      <c r="F571" s="19" t="s">
        <v>2210</v>
      </c>
      <c r="G571" s="19" t="s">
        <v>2091</v>
      </c>
      <c r="H571" s="19" t="s">
        <v>4965</v>
      </c>
      <c r="I571" s="19"/>
      <c r="J571" s="19"/>
      <c r="K571" s="19"/>
      <c r="L571" s="19"/>
      <c r="M571" s="19" t="s">
        <v>59</v>
      </c>
      <c r="N571" s="19" t="s">
        <v>2058</v>
      </c>
      <c r="O571" s="19" t="s">
        <v>2101</v>
      </c>
      <c r="P571" s="19" t="s">
        <v>4966</v>
      </c>
      <c r="Q571" s="19" t="s">
        <v>2051</v>
      </c>
      <c r="R571" s="2"/>
      <c r="S571" s="2"/>
      <c r="T571" s="2" t="s">
        <v>2095</v>
      </c>
      <c r="U571" s="2"/>
      <c r="V571" s="2"/>
    </row>
    <row r="572" spans="1:22" ht="14.25" customHeight="1">
      <c r="A572" s="19" t="s">
        <v>4967</v>
      </c>
      <c r="B572" s="19" t="s">
        <v>4968</v>
      </c>
      <c r="C572" s="19" t="s">
        <v>4969</v>
      </c>
      <c r="D572" s="19" t="s">
        <v>370</v>
      </c>
      <c r="E572" s="19" t="s">
        <v>96</v>
      </c>
      <c r="F572" s="19" t="s">
        <v>4970</v>
      </c>
      <c r="G572" s="19" t="s">
        <v>2046</v>
      </c>
      <c r="H572" s="19" t="s">
        <v>4971</v>
      </c>
      <c r="I572" s="19" t="s">
        <v>4972</v>
      </c>
      <c r="J572" s="19" t="s">
        <v>4973</v>
      </c>
      <c r="K572" s="19"/>
      <c r="L572" s="19"/>
      <c r="M572" s="19" t="s">
        <v>1566</v>
      </c>
      <c r="N572" s="19" t="s">
        <v>2058</v>
      </c>
      <c r="O572" s="19" t="s">
        <v>2065</v>
      </c>
      <c r="P572" s="19" t="s">
        <v>4974</v>
      </c>
      <c r="Q572" s="19" t="s">
        <v>2051</v>
      </c>
      <c r="R572" s="2" t="s">
        <v>2067</v>
      </c>
      <c r="S572" s="2"/>
      <c r="T572" s="2" t="s">
        <v>369</v>
      </c>
      <c r="U572" s="2"/>
      <c r="V572" s="2"/>
    </row>
    <row r="573" spans="1:22" ht="14.25" customHeight="1">
      <c r="A573" s="19" t="s">
        <v>4975</v>
      </c>
      <c r="B573" s="19" t="s">
        <v>4976</v>
      </c>
      <c r="C573" s="19" t="s">
        <v>4977</v>
      </c>
      <c r="D573" s="19" t="s">
        <v>200</v>
      </c>
      <c r="E573" s="19" t="s">
        <v>96</v>
      </c>
      <c r="F573" s="19" t="s">
        <v>4978</v>
      </c>
      <c r="G573" s="19" t="s">
        <v>2046</v>
      </c>
      <c r="H573" s="19" t="s">
        <v>4979</v>
      </c>
      <c r="I573" s="19"/>
      <c r="J573" s="19"/>
      <c r="K573" s="19"/>
      <c r="L573" s="19"/>
      <c r="M573" s="19" t="s">
        <v>1566</v>
      </c>
      <c r="N573" s="19" t="s">
        <v>2048</v>
      </c>
      <c r="O573" s="19" t="s">
        <v>2179</v>
      </c>
      <c r="P573" s="19" t="s">
        <v>2050</v>
      </c>
      <c r="Q573" s="19" t="s">
        <v>2051</v>
      </c>
      <c r="R573" s="2" t="s">
        <v>2067</v>
      </c>
      <c r="S573" s="2"/>
      <c r="T573" s="2" t="s">
        <v>199</v>
      </c>
      <c r="U573" s="2"/>
      <c r="V573" s="2"/>
    </row>
    <row r="574" spans="1:22" ht="14.25" customHeight="1">
      <c r="A574" s="19" t="s">
        <v>4980</v>
      </c>
      <c r="B574" s="19" t="s">
        <v>4981</v>
      </c>
      <c r="C574" s="19" t="s">
        <v>4982</v>
      </c>
      <c r="D574" s="19" t="s">
        <v>268</v>
      </c>
      <c r="E574" s="19" t="s">
        <v>96</v>
      </c>
      <c r="F574" s="19" t="s">
        <v>3930</v>
      </c>
      <c r="G574" s="19" t="s">
        <v>2046</v>
      </c>
      <c r="H574" s="19" t="s">
        <v>4983</v>
      </c>
      <c r="I574" s="19"/>
      <c r="J574" s="19"/>
      <c r="K574" s="19"/>
      <c r="L574" s="19" t="s">
        <v>4984</v>
      </c>
      <c r="M574" s="19" t="s">
        <v>1566</v>
      </c>
      <c r="N574" s="19" t="s">
        <v>2058</v>
      </c>
      <c r="O574" s="19" t="s">
        <v>2145</v>
      </c>
      <c r="P574" s="19" t="s">
        <v>4985</v>
      </c>
      <c r="Q574" s="19" t="s">
        <v>2051</v>
      </c>
      <c r="R574" s="2" t="s">
        <v>2067</v>
      </c>
      <c r="S574" s="2"/>
      <c r="T574" s="2" t="s">
        <v>267</v>
      </c>
      <c r="U574" s="2"/>
      <c r="V574" s="2"/>
    </row>
    <row r="575" spans="1:22" ht="14.25" customHeight="1">
      <c r="A575" s="19" t="s">
        <v>4986</v>
      </c>
      <c r="B575" s="19" t="s">
        <v>4987</v>
      </c>
      <c r="C575" s="19" t="s">
        <v>2110</v>
      </c>
      <c r="D575" s="19" t="s">
        <v>202</v>
      </c>
      <c r="E575" s="19" t="s">
        <v>96</v>
      </c>
      <c r="F575" s="19" t="s">
        <v>4988</v>
      </c>
      <c r="G575" s="19" t="s">
        <v>2046</v>
      </c>
      <c r="H575" s="19" t="s">
        <v>4989</v>
      </c>
      <c r="I575" s="19"/>
      <c r="J575" s="19"/>
      <c r="K575" s="19"/>
      <c r="L575" s="19"/>
      <c r="M575" s="19" t="s">
        <v>1566</v>
      </c>
      <c r="N575" s="19" t="s">
        <v>2048</v>
      </c>
      <c r="O575" s="19" t="s">
        <v>2179</v>
      </c>
      <c r="P575" s="19" t="s">
        <v>3824</v>
      </c>
      <c r="Q575" s="19" t="s">
        <v>2051</v>
      </c>
      <c r="R575" s="2" t="s">
        <v>2052</v>
      </c>
      <c r="S575" s="2"/>
      <c r="T575" s="2" t="s">
        <v>201</v>
      </c>
      <c r="U575" s="2"/>
      <c r="V575" s="2"/>
    </row>
    <row r="576" spans="1:22" ht="14.25" customHeight="1">
      <c r="A576" s="19" t="s">
        <v>4990</v>
      </c>
      <c r="B576" s="19" t="s">
        <v>4987</v>
      </c>
      <c r="C576" s="19" t="s">
        <v>4991</v>
      </c>
      <c r="D576" s="19" t="s">
        <v>188</v>
      </c>
      <c r="E576" s="19" t="s">
        <v>96</v>
      </c>
      <c r="F576" s="19" t="s">
        <v>4992</v>
      </c>
      <c r="G576" s="19" t="s">
        <v>2046</v>
      </c>
      <c r="H576" s="19" t="s">
        <v>4993</v>
      </c>
      <c r="I576" s="19"/>
      <c r="J576" s="19" t="s">
        <v>4994</v>
      </c>
      <c r="K576" s="19"/>
      <c r="L576" s="19"/>
      <c r="M576" s="19" t="s">
        <v>60</v>
      </c>
      <c r="N576" s="19" t="s">
        <v>2058</v>
      </c>
      <c r="O576" s="19" t="s">
        <v>2352</v>
      </c>
      <c r="P576" s="19" t="s">
        <v>4995</v>
      </c>
      <c r="Q576" s="19" t="s">
        <v>2051</v>
      </c>
      <c r="R576" s="2"/>
      <c r="S576" s="2"/>
      <c r="T576" s="2" t="s">
        <v>187</v>
      </c>
      <c r="U576" s="2"/>
      <c r="V576" s="2"/>
    </row>
    <row r="577" spans="1:22" ht="14.25" customHeight="1">
      <c r="A577" s="19" t="s">
        <v>4996</v>
      </c>
      <c r="B577" s="19" t="s">
        <v>4997</v>
      </c>
      <c r="C577" s="19" t="s">
        <v>2659</v>
      </c>
      <c r="D577" s="19" t="s">
        <v>106</v>
      </c>
      <c r="E577" s="19" t="s">
        <v>96</v>
      </c>
      <c r="F577" s="19" t="s">
        <v>4998</v>
      </c>
      <c r="G577" s="19" t="s">
        <v>2046</v>
      </c>
      <c r="H577" s="19" t="s">
        <v>4999</v>
      </c>
      <c r="I577" s="19"/>
      <c r="J577" s="19"/>
      <c r="K577" s="19"/>
      <c r="L577" s="19"/>
      <c r="M577" s="19" t="s">
        <v>59</v>
      </c>
      <c r="N577" s="19" t="s">
        <v>2058</v>
      </c>
      <c r="O577" s="19" t="s">
        <v>2101</v>
      </c>
      <c r="P577" s="19" t="s">
        <v>2050</v>
      </c>
      <c r="Q577" s="19" t="s">
        <v>2051</v>
      </c>
      <c r="R577" s="2"/>
      <c r="S577" s="2"/>
      <c r="T577" s="2" t="s">
        <v>105</v>
      </c>
      <c r="U577" s="2"/>
      <c r="V577" s="2"/>
    </row>
    <row r="578" spans="1:22" ht="14.25" customHeight="1">
      <c r="A578" s="19" t="s">
        <v>5000</v>
      </c>
      <c r="B578" s="19" t="s">
        <v>4997</v>
      </c>
      <c r="C578" s="19" t="s">
        <v>5001</v>
      </c>
      <c r="D578" s="19" t="s">
        <v>306</v>
      </c>
      <c r="E578" s="19" t="s">
        <v>96</v>
      </c>
      <c r="F578" s="19" t="s">
        <v>2320</v>
      </c>
      <c r="G578" s="19" t="s">
        <v>2046</v>
      </c>
      <c r="H578" s="19" t="s">
        <v>5002</v>
      </c>
      <c r="I578" s="19"/>
      <c r="J578" s="19"/>
      <c r="K578" s="19"/>
      <c r="L578" s="19"/>
      <c r="M578" s="19" t="s">
        <v>59</v>
      </c>
      <c r="N578" s="19" t="s">
        <v>2058</v>
      </c>
      <c r="O578" s="19" t="s">
        <v>2322</v>
      </c>
      <c r="P578" s="19" t="s">
        <v>2050</v>
      </c>
      <c r="Q578" s="19" t="s">
        <v>2051</v>
      </c>
      <c r="R578" s="2"/>
      <c r="S578" s="2"/>
      <c r="T578" s="2" t="s">
        <v>305</v>
      </c>
      <c r="U578" s="2"/>
      <c r="V578" s="2"/>
    </row>
    <row r="579" spans="1:22" ht="14.25" customHeight="1">
      <c r="A579" s="19" t="s">
        <v>5003</v>
      </c>
      <c r="B579" s="19" t="s">
        <v>5004</v>
      </c>
      <c r="C579" s="19" t="s">
        <v>5005</v>
      </c>
      <c r="D579" s="19" t="s">
        <v>240</v>
      </c>
      <c r="E579" s="19" t="s">
        <v>96</v>
      </c>
      <c r="F579" s="19" t="s">
        <v>2440</v>
      </c>
      <c r="G579" s="19" t="s">
        <v>2046</v>
      </c>
      <c r="H579" s="19" t="s">
        <v>5006</v>
      </c>
      <c r="I579" s="19" t="s">
        <v>5007</v>
      </c>
      <c r="J579" s="19"/>
      <c r="K579" s="19"/>
      <c r="L579" s="19"/>
      <c r="M579" s="19" t="s">
        <v>59</v>
      </c>
      <c r="N579" s="19" t="s">
        <v>2058</v>
      </c>
      <c r="O579" s="19" t="s">
        <v>2101</v>
      </c>
      <c r="P579" s="19" t="s">
        <v>3227</v>
      </c>
      <c r="Q579" s="19" t="s">
        <v>2051</v>
      </c>
      <c r="R579" s="2"/>
      <c r="S579" s="2"/>
      <c r="T579" s="2" t="s">
        <v>239</v>
      </c>
      <c r="U579" s="2"/>
      <c r="V579" s="2"/>
    </row>
    <row r="580" spans="1:22" ht="14.25" customHeight="1">
      <c r="A580" s="19" t="s">
        <v>5008</v>
      </c>
      <c r="B580" s="19" t="s">
        <v>5004</v>
      </c>
      <c r="C580" s="19" t="s">
        <v>5009</v>
      </c>
      <c r="D580" s="19" t="s">
        <v>182</v>
      </c>
      <c r="E580" s="19" t="s">
        <v>96</v>
      </c>
      <c r="F580" s="19" t="s">
        <v>5010</v>
      </c>
      <c r="G580" s="19" t="s">
        <v>2046</v>
      </c>
      <c r="H580" s="19" t="s">
        <v>5011</v>
      </c>
      <c r="I580" s="19"/>
      <c r="J580" s="19"/>
      <c r="K580" s="19"/>
      <c r="L580" s="19"/>
      <c r="M580" s="19" t="s">
        <v>60</v>
      </c>
      <c r="N580" s="19" t="s">
        <v>2058</v>
      </c>
      <c r="O580" s="19" t="s">
        <v>3883</v>
      </c>
      <c r="P580" s="19" t="s">
        <v>2679</v>
      </c>
      <c r="Q580" s="19" t="s">
        <v>2051</v>
      </c>
      <c r="R580" s="2"/>
      <c r="S580" s="2"/>
      <c r="T580" s="2" t="s">
        <v>181</v>
      </c>
      <c r="U580" s="2"/>
      <c r="V580" s="2"/>
    </row>
    <row r="581" spans="1:22" ht="14.25" customHeight="1">
      <c r="A581" s="19" t="s">
        <v>5012</v>
      </c>
      <c r="B581" s="19" t="s">
        <v>5004</v>
      </c>
      <c r="C581" s="19" t="s">
        <v>5013</v>
      </c>
      <c r="D581" s="19" t="s">
        <v>150</v>
      </c>
      <c r="E581" s="19" t="s">
        <v>96</v>
      </c>
      <c r="F581" s="19" t="s">
        <v>5014</v>
      </c>
      <c r="G581" s="19" t="s">
        <v>2046</v>
      </c>
      <c r="H581" s="19" t="s">
        <v>5015</v>
      </c>
      <c r="I581" s="19"/>
      <c r="J581" s="19"/>
      <c r="K581" s="19"/>
      <c r="L581" s="19"/>
      <c r="M581" s="19" t="s">
        <v>1566</v>
      </c>
      <c r="N581" s="19" t="s">
        <v>2048</v>
      </c>
      <c r="O581" s="19" t="s">
        <v>2179</v>
      </c>
      <c r="P581" s="19" t="s">
        <v>2050</v>
      </c>
      <c r="Q581" s="19" t="s">
        <v>2051</v>
      </c>
      <c r="R581" s="2" t="s">
        <v>2067</v>
      </c>
      <c r="S581" s="2"/>
      <c r="T581" s="2" t="s">
        <v>149</v>
      </c>
      <c r="U581" s="2"/>
      <c r="V581" s="2"/>
    </row>
    <row r="582" spans="1:22" ht="14.25" customHeight="1">
      <c r="A582" s="19" t="s">
        <v>5016</v>
      </c>
      <c r="B582" s="19" t="s">
        <v>5004</v>
      </c>
      <c r="C582" s="19" t="s">
        <v>5017</v>
      </c>
      <c r="D582" s="19" t="s">
        <v>389</v>
      </c>
      <c r="E582" s="19" t="s">
        <v>96</v>
      </c>
      <c r="F582" s="19" t="s">
        <v>5018</v>
      </c>
      <c r="G582" s="19" t="s">
        <v>2046</v>
      </c>
      <c r="H582" s="19" t="s">
        <v>5019</v>
      </c>
      <c r="I582" s="19" t="s">
        <v>5020</v>
      </c>
      <c r="J582" s="19"/>
      <c r="K582" s="19"/>
      <c r="L582" s="19" t="s">
        <v>3499</v>
      </c>
      <c r="M582" s="19" t="s">
        <v>59</v>
      </c>
      <c r="N582" s="19" t="s">
        <v>2058</v>
      </c>
      <c r="O582" s="19" t="s">
        <v>2101</v>
      </c>
      <c r="P582" s="19" t="s">
        <v>2631</v>
      </c>
      <c r="Q582" s="19" t="s">
        <v>2051</v>
      </c>
      <c r="R582" s="2"/>
      <c r="S582" s="2"/>
      <c r="T582" s="2" t="s">
        <v>388</v>
      </c>
      <c r="U582" s="2"/>
      <c r="V582" s="2"/>
    </row>
    <row r="583" spans="1:22" ht="14.25" customHeight="1">
      <c r="A583" s="19" t="s">
        <v>5021</v>
      </c>
      <c r="B583" s="19" t="s">
        <v>5004</v>
      </c>
      <c r="C583" s="19" t="s">
        <v>5022</v>
      </c>
      <c r="D583" s="19" t="s">
        <v>124</v>
      </c>
      <c r="E583" s="19" t="s">
        <v>96</v>
      </c>
      <c r="F583" s="19" t="s">
        <v>5023</v>
      </c>
      <c r="G583" s="19" t="s">
        <v>2046</v>
      </c>
      <c r="H583" s="19" t="s">
        <v>5024</v>
      </c>
      <c r="I583" s="19"/>
      <c r="J583" s="19"/>
      <c r="K583" s="19"/>
      <c r="L583" s="19"/>
      <c r="M583" s="19" t="s">
        <v>1566</v>
      </c>
      <c r="N583" s="19" t="s">
        <v>2058</v>
      </c>
      <c r="O583" s="19" t="s">
        <v>5025</v>
      </c>
      <c r="P583" s="19" t="s">
        <v>4354</v>
      </c>
      <c r="Q583" s="19" t="s">
        <v>2051</v>
      </c>
      <c r="R583" s="2" t="s">
        <v>2067</v>
      </c>
      <c r="S583" s="2"/>
      <c r="T583" s="2" t="s">
        <v>123</v>
      </c>
      <c r="U583" s="2"/>
      <c r="V583" s="2"/>
    </row>
    <row r="584" spans="1:22" ht="14.25" customHeight="1">
      <c r="A584" s="19" t="s">
        <v>5026</v>
      </c>
      <c r="B584" s="19" t="s">
        <v>5004</v>
      </c>
      <c r="C584" s="19" t="s">
        <v>5027</v>
      </c>
      <c r="D584" s="19" t="s">
        <v>248</v>
      </c>
      <c r="E584" s="19" t="s">
        <v>96</v>
      </c>
      <c r="F584" s="19" t="s">
        <v>5028</v>
      </c>
      <c r="G584" s="19" t="s">
        <v>2046</v>
      </c>
      <c r="H584" s="19" t="s">
        <v>5029</v>
      </c>
      <c r="I584" s="19"/>
      <c r="J584" s="19"/>
      <c r="K584" s="19"/>
      <c r="L584" s="19"/>
      <c r="M584" s="19" t="s">
        <v>1566</v>
      </c>
      <c r="N584" s="19" t="s">
        <v>2058</v>
      </c>
      <c r="O584" s="19" t="s">
        <v>2093</v>
      </c>
      <c r="P584" s="19" t="s">
        <v>5030</v>
      </c>
      <c r="Q584" s="19" t="s">
        <v>2051</v>
      </c>
      <c r="R584" s="2" t="s">
        <v>2067</v>
      </c>
      <c r="S584" s="2"/>
      <c r="T584" s="2" t="s">
        <v>247</v>
      </c>
      <c r="U584" s="2"/>
      <c r="V584" s="2"/>
    </row>
    <row r="585" spans="1:22" ht="14.25" customHeight="1">
      <c r="A585" s="19" t="s">
        <v>5031</v>
      </c>
      <c r="B585" s="19" t="s">
        <v>5004</v>
      </c>
      <c r="C585" s="19" t="s">
        <v>5032</v>
      </c>
      <c r="D585" s="19" t="s">
        <v>138</v>
      </c>
      <c r="E585" s="19" t="s">
        <v>96</v>
      </c>
      <c r="F585" s="19" t="s">
        <v>5033</v>
      </c>
      <c r="G585" s="19" t="s">
        <v>2046</v>
      </c>
      <c r="H585" s="19" t="s">
        <v>5034</v>
      </c>
      <c r="I585" s="19"/>
      <c r="J585" s="19"/>
      <c r="K585" s="19"/>
      <c r="L585" s="19"/>
      <c r="M585" s="19" t="s">
        <v>1566</v>
      </c>
      <c r="N585" s="19" t="s">
        <v>2058</v>
      </c>
      <c r="O585" s="19" t="s">
        <v>2059</v>
      </c>
      <c r="P585" s="19" t="s">
        <v>2050</v>
      </c>
      <c r="Q585" s="19" t="s">
        <v>2051</v>
      </c>
      <c r="R585" s="2" t="s">
        <v>2067</v>
      </c>
      <c r="S585" s="2"/>
      <c r="T585" s="2" t="s">
        <v>137</v>
      </c>
      <c r="U585" s="2"/>
      <c r="V585" s="2"/>
    </row>
    <row r="586" spans="1:22" ht="14.25" customHeight="1">
      <c r="A586" s="19" t="s">
        <v>5035</v>
      </c>
      <c r="B586" s="19" t="s">
        <v>5004</v>
      </c>
      <c r="C586" s="19" t="s">
        <v>5036</v>
      </c>
      <c r="D586" s="19" t="s">
        <v>180</v>
      </c>
      <c r="E586" s="19" t="s">
        <v>96</v>
      </c>
      <c r="F586" s="19" t="s">
        <v>5037</v>
      </c>
      <c r="G586" s="19" t="s">
        <v>2046</v>
      </c>
      <c r="H586" s="19" t="s">
        <v>5038</v>
      </c>
      <c r="I586" s="19"/>
      <c r="J586" s="19"/>
      <c r="K586" s="19"/>
      <c r="L586" s="19"/>
      <c r="M586" s="19" t="s">
        <v>1566</v>
      </c>
      <c r="N586" s="19" t="s">
        <v>2058</v>
      </c>
      <c r="O586" s="19" t="s">
        <v>2078</v>
      </c>
      <c r="P586" s="19" t="s">
        <v>2359</v>
      </c>
      <c r="Q586" s="19" t="s">
        <v>2051</v>
      </c>
      <c r="R586" s="2" t="s">
        <v>2067</v>
      </c>
      <c r="S586" s="2"/>
      <c r="T586" s="2" t="s">
        <v>179</v>
      </c>
      <c r="U586" s="2"/>
      <c r="V586" s="2"/>
    </row>
    <row r="587" spans="1:22" ht="14.25" customHeight="1">
      <c r="A587" s="19" t="s">
        <v>5039</v>
      </c>
      <c r="B587" s="19" t="s">
        <v>5004</v>
      </c>
      <c r="C587" s="19" t="s">
        <v>5040</v>
      </c>
      <c r="D587" s="19" t="s">
        <v>112</v>
      </c>
      <c r="E587" s="19" t="s">
        <v>96</v>
      </c>
      <c r="F587" s="19" t="s">
        <v>2320</v>
      </c>
      <c r="G587" s="19" t="s">
        <v>2046</v>
      </c>
      <c r="H587" s="19" t="s">
        <v>5041</v>
      </c>
      <c r="I587" s="19"/>
      <c r="J587" s="19" t="s">
        <v>5042</v>
      </c>
      <c r="K587" s="19"/>
      <c r="L587" s="19" t="s">
        <v>2126</v>
      </c>
      <c r="M587" s="19" t="s">
        <v>59</v>
      </c>
      <c r="N587" s="19" t="s">
        <v>2058</v>
      </c>
      <c r="O587" s="19" t="s">
        <v>2322</v>
      </c>
      <c r="P587" s="19" t="s">
        <v>5043</v>
      </c>
      <c r="Q587" s="19" t="s">
        <v>2051</v>
      </c>
      <c r="R587" s="2"/>
      <c r="S587" s="2"/>
      <c r="T587" s="2" t="s">
        <v>111</v>
      </c>
      <c r="U587" s="2"/>
      <c r="V587" s="2"/>
    </row>
    <row r="588" spans="1:22" ht="14.25" customHeight="1">
      <c r="A588" s="19" t="s">
        <v>5044</v>
      </c>
      <c r="B588" s="19" t="s">
        <v>5004</v>
      </c>
      <c r="C588" s="19" t="s">
        <v>5045</v>
      </c>
      <c r="D588" s="19" t="s">
        <v>138</v>
      </c>
      <c r="E588" s="19" t="s">
        <v>96</v>
      </c>
      <c r="F588" s="19" t="s">
        <v>2419</v>
      </c>
      <c r="G588" s="19" t="s">
        <v>2046</v>
      </c>
      <c r="H588" s="19" t="s">
        <v>5046</v>
      </c>
      <c r="I588" s="19" t="s">
        <v>5047</v>
      </c>
      <c r="J588" s="19"/>
      <c r="K588" s="19"/>
      <c r="L588" s="19"/>
      <c r="M588" s="19" t="s">
        <v>59</v>
      </c>
      <c r="N588" s="19" t="s">
        <v>2058</v>
      </c>
      <c r="O588" s="19" t="s">
        <v>2101</v>
      </c>
      <c r="P588" s="19" t="s">
        <v>2213</v>
      </c>
      <c r="Q588" s="19" t="s">
        <v>2051</v>
      </c>
      <c r="R588" s="2"/>
      <c r="S588" s="2"/>
      <c r="T588" s="2" t="s">
        <v>137</v>
      </c>
      <c r="U588" s="2"/>
      <c r="V588" s="2"/>
    </row>
    <row r="589" spans="1:22" ht="14.25" customHeight="1">
      <c r="A589" s="19" t="s">
        <v>5048</v>
      </c>
      <c r="B589" s="19" t="s">
        <v>5004</v>
      </c>
      <c r="C589" s="19" t="s">
        <v>5049</v>
      </c>
      <c r="D589" s="19" t="s">
        <v>466</v>
      </c>
      <c r="E589" s="19" t="s">
        <v>96</v>
      </c>
      <c r="F589" s="19" t="s">
        <v>3441</v>
      </c>
      <c r="G589" s="19" t="s">
        <v>2046</v>
      </c>
      <c r="H589" s="19" t="s">
        <v>5050</v>
      </c>
      <c r="I589" s="19" t="s">
        <v>5051</v>
      </c>
      <c r="J589" s="19" t="s">
        <v>5052</v>
      </c>
      <c r="K589" s="19"/>
      <c r="L589" s="19"/>
      <c r="M589" s="19" t="s">
        <v>59</v>
      </c>
      <c r="N589" s="19" t="s">
        <v>2058</v>
      </c>
      <c r="O589" s="19" t="s">
        <v>2571</v>
      </c>
      <c r="P589" s="19" t="s">
        <v>5053</v>
      </c>
      <c r="Q589" s="19" t="s">
        <v>2051</v>
      </c>
      <c r="R589" s="2"/>
      <c r="S589" s="2"/>
      <c r="T589" s="2" t="s">
        <v>465</v>
      </c>
      <c r="U589" s="2"/>
      <c r="V589" s="2"/>
    </row>
    <row r="590" spans="1:22" ht="14.25" customHeight="1">
      <c r="A590" s="19" t="s">
        <v>5054</v>
      </c>
      <c r="B590" s="19" t="s">
        <v>5004</v>
      </c>
      <c r="C590" s="19" t="s">
        <v>5055</v>
      </c>
      <c r="D590" s="19" t="s">
        <v>144</v>
      </c>
      <c r="E590" s="19" t="s">
        <v>96</v>
      </c>
      <c r="F590" s="19" t="s">
        <v>2210</v>
      </c>
      <c r="G590" s="19" t="s">
        <v>2046</v>
      </c>
      <c r="H590" s="19" t="s">
        <v>5056</v>
      </c>
      <c r="I590" s="19"/>
      <c r="J590" s="19"/>
      <c r="K590" s="19"/>
      <c r="L590" s="19" t="s">
        <v>2434</v>
      </c>
      <c r="M590" s="19" t="s">
        <v>59</v>
      </c>
      <c r="N590" s="19" t="s">
        <v>2058</v>
      </c>
      <c r="O590" s="19" t="s">
        <v>2101</v>
      </c>
      <c r="P590" s="19" t="s">
        <v>3087</v>
      </c>
      <c r="Q590" s="19" t="s">
        <v>2051</v>
      </c>
      <c r="R590" s="2"/>
      <c r="S590" s="2"/>
      <c r="T590" s="2" t="s">
        <v>143</v>
      </c>
      <c r="U590" s="2"/>
      <c r="V590" s="2"/>
    </row>
    <row r="591" spans="1:22" ht="14.25" customHeight="1">
      <c r="A591" s="19" t="s">
        <v>5057</v>
      </c>
      <c r="B591" s="19" t="s">
        <v>5004</v>
      </c>
      <c r="C591" s="19" t="s">
        <v>5058</v>
      </c>
      <c r="D591" s="19" t="s">
        <v>150</v>
      </c>
      <c r="E591" s="19" t="s">
        <v>96</v>
      </c>
      <c r="F591" s="19" t="s">
        <v>5059</v>
      </c>
      <c r="G591" s="19" t="s">
        <v>2046</v>
      </c>
      <c r="H591" s="19" t="s">
        <v>5060</v>
      </c>
      <c r="I591" s="19" t="s">
        <v>5061</v>
      </c>
      <c r="J591" s="19"/>
      <c r="K591" s="19"/>
      <c r="L591" s="19"/>
      <c r="M591" s="19" t="s">
        <v>59</v>
      </c>
      <c r="N591" s="19" t="s">
        <v>2058</v>
      </c>
      <c r="O591" s="19" t="s">
        <v>2322</v>
      </c>
      <c r="P591" s="19" t="s">
        <v>2050</v>
      </c>
      <c r="Q591" s="19" t="s">
        <v>2051</v>
      </c>
      <c r="R591" s="2"/>
      <c r="S591" s="2"/>
      <c r="T591" s="2" t="s">
        <v>149</v>
      </c>
      <c r="U591" s="2"/>
      <c r="V591" s="2"/>
    </row>
    <row r="592" spans="1:22" ht="14.25" customHeight="1">
      <c r="A592" s="19" t="s">
        <v>5062</v>
      </c>
      <c r="B592" s="19" t="s">
        <v>5004</v>
      </c>
      <c r="C592" s="19" t="s">
        <v>3605</v>
      </c>
      <c r="D592" s="19" t="s">
        <v>118</v>
      </c>
      <c r="E592" s="19" t="s">
        <v>96</v>
      </c>
      <c r="F592" s="19" t="s">
        <v>2320</v>
      </c>
      <c r="G592" s="19" t="s">
        <v>2046</v>
      </c>
      <c r="H592" s="19" t="s">
        <v>5063</v>
      </c>
      <c r="I592" s="19"/>
      <c r="J592" s="19"/>
      <c r="K592" s="19"/>
      <c r="L592" s="19"/>
      <c r="M592" s="19" t="s">
        <v>59</v>
      </c>
      <c r="N592" s="19" t="s">
        <v>2058</v>
      </c>
      <c r="O592" s="19" t="s">
        <v>2322</v>
      </c>
      <c r="P592" s="19" t="s">
        <v>2050</v>
      </c>
      <c r="Q592" s="19" t="s">
        <v>2051</v>
      </c>
      <c r="R592" s="2"/>
      <c r="S592" s="2"/>
      <c r="T592" s="2" t="s">
        <v>117</v>
      </c>
      <c r="U592" s="2"/>
      <c r="V592" s="2"/>
    </row>
    <row r="593" spans="1:22" ht="14.25" customHeight="1">
      <c r="A593" s="19" t="s">
        <v>5064</v>
      </c>
      <c r="B593" s="19" t="s">
        <v>5004</v>
      </c>
      <c r="C593" s="19" t="s">
        <v>3691</v>
      </c>
      <c r="D593" s="19" t="s">
        <v>204</v>
      </c>
      <c r="E593" s="19" t="s">
        <v>96</v>
      </c>
      <c r="F593" s="19" t="s">
        <v>5065</v>
      </c>
      <c r="G593" s="19" t="s">
        <v>2046</v>
      </c>
      <c r="H593" s="19" t="s">
        <v>5066</v>
      </c>
      <c r="I593" s="19" t="s">
        <v>5067</v>
      </c>
      <c r="J593" s="19"/>
      <c r="K593" s="19" t="s">
        <v>5068</v>
      </c>
      <c r="L593" s="19"/>
      <c r="M593" s="19" t="s">
        <v>1566</v>
      </c>
      <c r="N593" s="19" t="s">
        <v>2058</v>
      </c>
      <c r="O593" s="19" t="s">
        <v>2078</v>
      </c>
      <c r="P593" s="19" t="s">
        <v>5069</v>
      </c>
      <c r="Q593" s="19" t="s">
        <v>2051</v>
      </c>
      <c r="R593" s="2" t="s">
        <v>2067</v>
      </c>
      <c r="S593" s="2"/>
      <c r="T593" s="2" t="s">
        <v>203</v>
      </c>
      <c r="U593" s="2"/>
      <c r="V593" s="2"/>
    </row>
    <row r="594" spans="1:22" ht="14.25" customHeight="1">
      <c r="A594" s="19" t="s">
        <v>5070</v>
      </c>
      <c r="B594" s="19" t="s">
        <v>5004</v>
      </c>
      <c r="C594" s="19" t="s">
        <v>5071</v>
      </c>
      <c r="D594" s="19" t="s">
        <v>248</v>
      </c>
      <c r="E594" s="19" t="s">
        <v>96</v>
      </c>
      <c r="F594" s="19" t="s">
        <v>5072</v>
      </c>
      <c r="G594" s="19" t="s">
        <v>2046</v>
      </c>
      <c r="H594" s="19" t="s">
        <v>5073</v>
      </c>
      <c r="I594" s="19" t="s">
        <v>5074</v>
      </c>
      <c r="J594" s="19"/>
      <c r="K594" s="19"/>
      <c r="L594" s="19"/>
      <c r="M594" s="19" t="s">
        <v>1566</v>
      </c>
      <c r="N594" s="19" t="s">
        <v>2058</v>
      </c>
      <c r="O594" s="19" t="s">
        <v>2078</v>
      </c>
      <c r="P594" s="19" t="s">
        <v>5075</v>
      </c>
      <c r="Q594" s="19" t="s">
        <v>2051</v>
      </c>
      <c r="R594" s="2" t="s">
        <v>2067</v>
      </c>
      <c r="S594" s="2"/>
      <c r="T594" s="2" t="s">
        <v>247</v>
      </c>
      <c r="U594" s="2"/>
      <c r="V594" s="2"/>
    </row>
    <row r="595" spans="1:22" ht="14.25" customHeight="1">
      <c r="A595" s="19" t="s">
        <v>5076</v>
      </c>
      <c r="B595" s="19" t="s">
        <v>5077</v>
      </c>
      <c r="C595" s="19" t="s">
        <v>5078</v>
      </c>
      <c r="D595" s="19" t="s">
        <v>240</v>
      </c>
      <c r="E595" s="19" t="s">
        <v>96</v>
      </c>
      <c r="F595" s="19" t="s">
        <v>5079</v>
      </c>
      <c r="G595" s="19" t="s">
        <v>2046</v>
      </c>
      <c r="H595" s="19" t="s">
        <v>5080</v>
      </c>
      <c r="I595" s="19"/>
      <c r="J595" s="19"/>
      <c r="K595" s="19"/>
      <c r="L595" s="19"/>
      <c r="M595" s="19" t="s">
        <v>1566</v>
      </c>
      <c r="N595" s="19" t="s">
        <v>2048</v>
      </c>
      <c r="O595" s="19" t="s">
        <v>2179</v>
      </c>
      <c r="P595" s="19" t="s">
        <v>2050</v>
      </c>
      <c r="Q595" s="19" t="s">
        <v>2051</v>
      </c>
      <c r="R595" s="2" t="s">
        <v>2067</v>
      </c>
      <c r="S595" s="2"/>
      <c r="T595" s="2" t="s">
        <v>239</v>
      </c>
      <c r="U595" s="2"/>
      <c r="V595" s="2"/>
    </row>
    <row r="596" spans="1:22" ht="14.25" customHeight="1">
      <c r="A596" s="19" t="s">
        <v>5081</v>
      </c>
      <c r="B596" s="19" t="s">
        <v>5082</v>
      </c>
      <c r="C596" s="19" t="s">
        <v>5083</v>
      </c>
      <c r="D596" s="19" t="s">
        <v>248</v>
      </c>
      <c r="E596" s="19" t="s">
        <v>96</v>
      </c>
      <c r="F596" s="19" t="s">
        <v>4083</v>
      </c>
      <c r="G596" s="19" t="s">
        <v>2046</v>
      </c>
      <c r="H596" s="19" t="s">
        <v>5084</v>
      </c>
      <c r="I596" s="19"/>
      <c r="J596" s="19"/>
      <c r="K596" s="19"/>
      <c r="L596" s="19" t="s">
        <v>5085</v>
      </c>
      <c r="M596" s="19" t="s">
        <v>1566</v>
      </c>
      <c r="N596" s="19" t="s">
        <v>2058</v>
      </c>
      <c r="O596" s="19" t="s">
        <v>2153</v>
      </c>
      <c r="P596" s="19" t="s">
        <v>5086</v>
      </c>
      <c r="Q596" s="19" t="s">
        <v>2051</v>
      </c>
      <c r="R596" s="2" t="s">
        <v>2052</v>
      </c>
      <c r="S596" s="2"/>
      <c r="T596" s="2" t="s">
        <v>247</v>
      </c>
      <c r="U596" s="2"/>
      <c r="V596" s="2"/>
    </row>
    <row r="597" spans="1:22" ht="14.25" customHeight="1">
      <c r="A597" s="19" t="s">
        <v>5087</v>
      </c>
      <c r="B597" s="19" t="s">
        <v>5088</v>
      </c>
      <c r="C597" s="19" t="s">
        <v>2500</v>
      </c>
      <c r="D597" s="19" t="s">
        <v>144</v>
      </c>
      <c r="E597" s="19" t="s">
        <v>96</v>
      </c>
      <c r="F597" s="19" t="s">
        <v>5089</v>
      </c>
      <c r="G597" s="19" t="s">
        <v>2046</v>
      </c>
      <c r="H597" s="19" t="s">
        <v>5090</v>
      </c>
      <c r="I597" s="19" t="s">
        <v>5091</v>
      </c>
      <c r="J597" s="19" t="s">
        <v>5092</v>
      </c>
      <c r="K597" s="19"/>
      <c r="L597" s="19" t="s">
        <v>2434</v>
      </c>
      <c r="M597" s="19" t="s">
        <v>60</v>
      </c>
      <c r="N597" s="19" t="s">
        <v>2058</v>
      </c>
      <c r="O597" s="19" t="s">
        <v>2186</v>
      </c>
      <c r="P597" s="19" t="s">
        <v>2959</v>
      </c>
      <c r="Q597" s="19" t="s">
        <v>2051</v>
      </c>
      <c r="R597" s="2"/>
      <c r="S597" s="2"/>
      <c r="T597" s="2" t="s">
        <v>143</v>
      </c>
      <c r="U597" s="2"/>
      <c r="V597" s="2"/>
    </row>
    <row r="598" spans="1:22" ht="14.25" customHeight="1">
      <c r="A598" s="19" t="s">
        <v>5093</v>
      </c>
      <c r="B598" s="19" t="s">
        <v>5094</v>
      </c>
      <c r="C598" s="19" t="s">
        <v>5095</v>
      </c>
      <c r="D598" s="19" t="s">
        <v>134</v>
      </c>
      <c r="E598" s="19" t="s">
        <v>96</v>
      </c>
      <c r="F598" s="19" t="s">
        <v>5096</v>
      </c>
      <c r="G598" s="19" t="s">
        <v>2046</v>
      </c>
      <c r="H598" s="19" t="s">
        <v>5097</v>
      </c>
      <c r="I598" s="19"/>
      <c r="J598" s="19"/>
      <c r="K598" s="19"/>
      <c r="L598" s="19"/>
      <c r="M598" s="19" t="s">
        <v>1566</v>
      </c>
      <c r="N598" s="19" t="s">
        <v>2058</v>
      </c>
      <c r="O598" s="19" t="s">
        <v>2259</v>
      </c>
      <c r="P598" s="19" t="s">
        <v>2050</v>
      </c>
      <c r="Q598" s="19" t="s">
        <v>2051</v>
      </c>
      <c r="R598" s="2" t="s">
        <v>2067</v>
      </c>
      <c r="S598" s="2"/>
      <c r="T598" s="2" t="s">
        <v>133</v>
      </c>
      <c r="U598" s="2"/>
      <c r="V598" s="2"/>
    </row>
    <row r="599" spans="1:22" ht="14.25" customHeight="1">
      <c r="A599" s="19" t="s">
        <v>5098</v>
      </c>
      <c r="B599" s="19" t="s">
        <v>5099</v>
      </c>
      <c r="C599" s="19" t="s">
        <v>5100</v>
      </c>
      <c r="D599" s="19" t="s">
        <v>122</v>
      </c>
      <c r="E599" s="19" t="s">
        <v>96</v>
      </c>
      <c r="F599" s="19" t="s">
        <v>2093</v>
      </c>
      <c r="G599" s="19" t="s">
        <v>2046</v>
      </c>
      <c r="H599" s="19" t="s">
        <v>5101</v>
      </c>
      <c r="I599" s="19" t="s">
        <v>5102</v>
      </c>
      <c r="J599" s="19"/>
      <c r="K599" s="19"/>
      <c r="L599" s="19"/>
      <c r="M599" s="19" t="s">
        <v>1566</v>
      </c>
      <c r="N599" s="19" t="s">
        <v>2058</v>
      </c>
      <c r="O599" s="19" t="s">
        <v>2093</v>
      </c>
      <c r="P599" s="19" t="s">
        <v>4096</v>
      </c>
      <c r="Q599" s="19" t="s">
        <v>2051</v>
      </c>
      <c r="R599" s="2" t="s">
        <v>2067</v>
      </c>
      <c r="S599" s="2"/>
      <c r="T599" s="2" t="s">
        <v>121</v>
      </c>
      <c r="U599" s="2"/>
      <c r="V599" s="2"/>
    </row>
    <row r="600" spans="1:22" ht="14.25" customHeight="1">
      <c r="A600" s="19" t="s">
        <v>5103</v>
      </c>
      <c r="B600" s="19" t="s">
        <v>5104</v>
      </c>
      <c r="C600" s="19" t="s">
        <v>5105</v>
      </c>
      <c r="D600" s="19" t="s">
        <v>240</v>
      </c>
      <c r="E600" s="19" t="s">
        <v>96</v>
      </c>
      <c r="F600" s="19" t="s">
        <v>5106</v>
      </c>
      <c r="G600" s="19" t="s">
        <v>2046</v>
      </c>
      <c r="H600" s="19" t="s">
        <v>5107</v>
      </c>
      <c r="I600" s="19"/>
      <c r="J600" s="19"/>
      <c r="K600" s="19"/>
      <c r="L600" s="19"/>
      <c r="M600" s="19" t="s">
        <v>1566</v>
      </c>
      <c r="N600" s="19" t="s">
        <v>2058</v>
      </c>
      <c r="O600" s="19" t="s">
        <v>5108</v>
      </c>
      <c r="P600" s="19" t="s">
        <v>2050</v>
      </c>
      <c r="Q600" s="19" t="s">
        <v>2051</v>
      </c>
      <c r="R600" s="2" t="s">
        <v>2067</v>
      </c>
      <c r="S600" s="2"/>
      <c r="T600" s="2" t="s">
        <v>239</v>
      </c>
      <c r="U600" s="2"/>
      <c r="V600" s="2"/>
    </row>
    <row r="601" spans="1:22" ht="14.25" customHeight="1">
      <c r="A601" s="19" t="s">
        <v>5109</v>
      </c>
      <c r="B601" s="19" t="s">
        <v>2896</v>
      </c>
      <c r="C601" s="19" t="s">
        <v>5110</v>
      </c>
      <c r="D601" s="19" t="s">
        <v>351</v>
      </c>
      <c r="E601" s="19" t="s">
        <v>96</v>
      </c>
      <c r="F601" s="19" t="s">
        <v>2440</v>
      </c>
      <c r="G601" s="19" t="s">
        <v>2046</v>
      </c>
      <c r="H601" s="19" t="s">
        <v>5111</v>
      </c>
      <c r="I601" s="19"/>
      <c r="J601" s="19"/>
      <c r="K601" s="19"/>
      <c r="L601" s="19"/>
      <c r="M601" s="19" t="s">
        <v>59</v>
      </c>
      <c r="N601" s="19" t="s">
        <v>2058</v>
      </c>
      <c r="O601" s="19" t="s">
        <v>2101</v>
      </c>
      <c r="P601" s="19" t="s">
        <v>3235</v>
      </c>
      <c r="Q601" s="19" t="s">
        <v>2051</v>
      </c>
      <c r="R601" s="2"/>
      <c r="S601" s="2"/>
      <c r="T601" s="2" t="s">
        <v>350</v>
      </c>
      <c r="U601" s="2"/>
      <c r="V601" s="2"/>
    </row>
    <row r="602" spans="1:22" ht="14.25" customHeight="1">
      <c r="A602" s="19" t="s">
        <v>5112</v>
      </c>
      <c r="B602" s="19" t="s">
        <v>2896</v>
      </c>
      <c r="C602" s="19" t="s">
        <v>5113</v>
      </c>
      <c r="D602" s="19" t="s">
        <v>150</v>
      </c>
      <c r="E602" s="19" t="s">
        <v>96</v>
      </c>
      <c r="F602" s="19" t="s">
        <v>5114</v>
      </c>
      <c r="G602" s="19" t="s">
        <v>2046</v>
      </c>
      <c r="H602" s="19" t="s">
        <v>5115</v>
      </c>
      <c r="I602" s="19"/>
      <c r="J602" s="19"/>
      <c r="K602" s="19"/>
      <c r="L602" s="19"/>
      <c r="M602" s="19" t="s">
        <v>1566</v>
      </c>
      <c r="N602" s="19" t="s">
        <v>2058</v>
      </c>
      <c r="O602" s="19" t="s">
        <v>2120</v>
      </c>
      <c r="P602" s="19" t="s">
        <v>2050</v>
      </c>
      <c r="Q602" s="19" t="s">
        <v>2051</v>
      </c>
      <c r="R602" s="2" t="s">
        <v>2052</v>
      </c>
      <c r="S602" s="2"/>
      <c r="T602" s="2" t="s">
        <v>149</v>
      </c>
      <c r="U602" s="2"/>
      <c r="V602" s="2"/>
    </row>
    <row r="603" spans="1:22" ht="14.25" customHeight="1">
      <c r="A603" s="19" t="s">
        <v>5116</v>
      </c>
      <c r="B603" s="19" t="s">
        <v>2896</v>
      </c>
      <c r="C603" s="19" t="s">
        <v>5117</v>
      </c>
      <c r="D603" s="19" t="s">
        <v>150</v>
      </c>
      <c r="E603" s="19" t="s">
        <v>96</v>
      </c>
      <c r="F603" s="19" t="s">
        <v>5089</v>
      </c>
      <c r="G603" s="19" t="s">
        <v>2046</v>
      </c>
      <c r="H603" s="19" t="s">
        <v>5118</v>
      </c>
      <c r="I603" s="19" t="s">
        <v>5119</v>
      </c>
      <c r="J603" s="19"/>
      <c r="K603" s="19"/>
      <c r="L603" s="19"/>
      <c r="M603" s="19" t="s">
        <v>60</v>
      </c>
      <c r="N603" s="19" t="s">
        <v>2058</v>
      </c>
      <c r="O603" s="19" t="s">
        <v>2186</v>
      </c>
      <c r="P603" s="19" t="s">
        <v>5120</v>
      </c>
      <c r="Q603" s="19" t="s">
        <v>2051</v>
      </c>
      <c r="R603" s="2"/>
      <c r="S603" s="2"/>
      <c r="T603" s="2" t="s">
        <v>149</v>
      </c>
      <c r="U603" s="2"/>
      <c r="V603" s="2"/>
    </row>
    <row r="604" spans="1:22" ht="14.25" customHeight="1">
      <c r="A604" s="19" t="s">
        <v>5121</v>
      </c>
      <c r="B604" s="19" t="s">
        <v>2069</v>
      </c>
      <c r="C604" s="19" t="s">
        <v>5122</v>
      </c>
      <c r="D604" s="19" t="s">
        <v>196</v>
      </c>
      <c r="E604" s="19" t="s">
        <v>96</v>
      </c>
      <c r="F604" s="19" t="s">
        <v>5123</v>
      </c>
      <c r="G604" s="19" t="s">
        <v>2046</v>
      </c>
      <c r="H604" s="19" t="s">
        <v>5124</v>
      </c>
      <c r="I604" s="19"/>
      <c r="J604" s="19"/>
      <c r="K604" s="19"/>
      <c r="L604" s="19"/>
      <c r="M604" s="19" t="s">
        <v>1566</v>
      </c>
      <c r="N604" s="19" t="s">
        <v>2058</v>
      </c>
      <c r="O604" s="19" t="s">
        <v>2218</v>
      </c>
      <c r="P604" s="19" t="s">
        <v>2965</v>
      </c>
      <c r="Q604" s="19" t="s">
        <v>2051</v>
      </c>
      <c r="R604" s="2" t="s">
        <v>2052</v>
      </c>
      <c r="S604" s="2"/>
      <c r="T604" s="2" t="s">
        <v>195</v>
      </c>
      <c r="U604" s="2"/>
      <c r="V604" s="2"/>
    </row>
    <row r="605" spans="1:22" ht="14.25" customHeight="1">
      <c r="A605" s="19" t="s">
        <v>5125</v>
      </c>
      <c r="B605" s="19" t="s">
        <v>5126</v>
      </c>
      <c r="C605" s="19" t="s">
        <v>5127</v>
      </c>
      <c r="D605" s="19" t="s">
        <v>236</v>
      </c>
      <c r="E605" s="19" t="s">
        <v>96</v>
      </c>
      <c r="F605" s="19" t="s">
        <v>5128</v>
      </c>
      <c r="G605" s="19" t="s">
        <v>2046</v>
      </c>
      <c r="H605" s="19" t="s">
        <v>5129</v>
      </c>
      <c r="I605" s="19"/>
      <c r="J605" s="19"/>
      <c r="K605" s="19"/>
      <c r="L605" s="19"/>
      <c r="M605" s="19" t="s">
        <v>1566</v>
      </c>
      <c r="N605" s="19" t="s">
        <v>2048</v>
      </c>
      <c r="O605" s="19" t="s">
        <v>2179</v>
      </c>
      <c r="P605" s="19" t="s">
        <v>3076</v>
      </c>
      <c r="Q605" s="19" t="s">
        <v>2051</v>
      </c>
      <c r="R605" s="2" t="s">
        <v>2067</v>
      </c>
      <c r="S605" s="2"/>
      <c r="T605" s="2" t="s">
        <v>235</v>
      </c>
      <c r="U605" s="2"/>
      <c r="V605" s="2"/>
    </row>
    <row r="606" spans="1:22" ht="14.25" customHeight="1">
      <c r="A606" s="19" t="s">
        <v>5130</v>
      </c>
      <c r="B606" s="19" t="s">
        <v>5126</v>
      </c>
      <c r="C606" s="19" t="s">
        <v>3495</v>
      </c>
      <c r="D606" s="19" t="s">
        <v>128</v>
      </c>
      <c r="E606" s="19" t="s">
        <v>96</v>
      </c>
      <c r="F606" s="19" t="s">
        <v>5131</v>
      </c>
      <c r="G606" s="19" t="s">
        <v>2046</v>
      </c>
      <c r="H606" s="19" t="s">
        <v>5132</v>
      </c>
      <c r="I606" s="19"/>
      <c r="J606" s="19"/>
      <c r="K606" s="19"/>
      <c r="L606" s="19"/>
      <c r="M606" s="19" t="s">
        <v>1566</v>
      </c>
      <c r="N606" s="19" t="s">
        <v>2058</v>
      </c>
      <c r="O606" s="19" t="s">
        <v>4433</v>
      </c>
      <c r="P606" s="19" t="s">
        <v>5133</v>
      </c>
      <c r="Q606" s="19" t="s">
        <v>2051</v>
      </c>
      <c r="R606" s="2" t="s">
        <v>2052</v>
      </c>
      <c r="S606" s="2"/>
      <c r="T606" s="2" t="s">
        <v>127</v>
      </c>
      <c r="U606" s="2"/>
      <c r="V606" s="2"/>
    </row>
    <row r="607" spans="1:22" ht="14.25" customHeight="1">
      <c r="A607" s="19" t="s">
        <v>5134</v>
      </c>
      <c r="B607" s="19" t="s">
        <v>5135</v>
      </c>
      <c r="C607" s="19" t="s">
        <v>5136</v>
      </c>
      <c r="D607" s="19" t="s">
        <v>138</v>
      </c>
      <c r="E607" s="19" t="s">
        <v>96</v>
      </c>
      <c r="F607" s="19" t="s">
        <v>5137</v>
      </c>
      <c r="G607" s="19" t="s">
        <v>2046</v>
      </c>
      <c r="H607" s="19" t="s">
        <v>5138</v>
      </c>
      <c r="I607" s="19" t="s">
        <v>5139</v>
      </c>
      <c r="J607" s="19"/>
      <c r="K607" s="19"/>
      <c r="L607" s="19"/>
      <c r="M607" s="19" t="s">
        <v>60</v>
      </c>
      <c r="N607" s="19" t="s">
        <v>2058</v>
      </c>
      <c r="O607" s="19" t="s">
        <v>2352</v>
      </c>
      <c r="P607" s="19" t="s">
        <v>5140</v>
      </c>
      <c r="Q607" s="19" t="s">
        <v>2051</v>
      </c>
      <c r="R607" s="2"/>
      <c r="S607" s="2"/>
      <c r="T607" s="2" t="s">
        <v>137</v>
      </c>
      <c r="U607" s="2"/>
      <c r="V607" s="2"/>
    </row>
    <row r="608" spans="1:22" ht="14.25" customHeight="1">
      <c r="A608" s="19" t="s">
        <v>5141</v>
      </c>
      <c r="B608" s="19" t="s">
        <v>5135</v>
      </c>
      <c r="C608" s="19" t="s">
        <v>5142</v>
      </c>
      <c r="D608" s="19" t="s">
        <v>124</v>
      </c>
      <c r="E608" s="19" t="s">
        <v>96</v>
      </c>
      <c r="F608" s="19" t="s">
        <v>3331</v>
      </c>
      <c r="G608" s="19" t="s">
        <v>2046</v>
      </c>
      <c r="H608" s="19" t="s">
        <v>5143</v>
      </c>
      <c r="I608" s="19"/>
      <c r="J608" s="19"/>
      <c r="K608" s="19"/>
      <c r="L608" s="19"/>
      <c r="M608" s="19" t="s">
        <v>1566</v>
      </c>
      <c r="N608" s="19" t="s">
        <v>2058</v>
      </c>
      <c r="O608" s="19" t="s">
        <v>2132</v>
      </c>
      <c r="P608" s="19" t="s">
        <v>4738</v>
      </c>
      <c r="Q608" s="19" t="s">
        <v>2051</v>
      </c>
      <c r="R608" s="2" t="s">
        <v>2067</v>
      </c>
      <c r="S608" s="2"/>
      <c r="T608" s="2" t="s">
        <v>123</v>
      </c>
      <c r="U608" s="2"/>
      <c r="V608" s="2"/>
    </row>
    <row r="609" spans="1:22" ht="14.25" customHeight="1">
      <c r="A609" s="19" t="s">
        <v>5144</v>
      </c>
      <c r="B609" s="19" t="s">
        <v>5135</v>
      </c>
      <c r="C609" s="19" t="s">
        <v>5145</v>
      </c>
      <c r="D609" s="19" t="s">
        <v>114</v>
      </c>
      <c r="E609" s="19" t="s">
        <v>96</v>
      </c>
      <c r="F609" s="19" t="s">
        <v>3260</v>
      </c>
      <c r="G609" s="19" t="s">
        <v>2046</v>
      </c>
      <c r="H609" s="19" t="s">
        <v>5146</v>
      </c>
      <c r="I609" s="19"/>
      <c r="J609" s="19"/>
      <c r="K609" s="19"/>
      <c r="L609" s="19"/>
      <c r="M609" s="19" t="s">
        <v>59</v>
      </c>
      <c r="N609" s="19" t="s">
        <v>2058</v>
      </c>
      <c r="O609" s="19" t="s">
        <v>2101</v>
      </c>
      <c r="P609" s="19" t="s">
        <v>2050</v>
      </c>
      <c r="Q609" s="19" t="s">
        <v>2051</v>
      </c>
      <c r="R609" s="2"/>
      <c r="S609" s="2"/>
      <c r="T609" s="2" t="s">
        <v>113</v>
      </c>
      <c r="U609" s="2"/>
      <c r="V609" s="2"/>
    </row>
    <row r="610" spans="1:22" ht="14.25" customHeight="1">
      <c r="A610" s="19" t="s">
        <v>5147</v>
      </c>
      <c r="B610" s="19" t="s">
        <v>5135</v>
      </c>
      <c r="C610" s="19" t="s">
        <v>5148</v>
      </c>
      <c r="D610" s="19" t="s">
        <v>389</v>
      </c>
      <c r="E610" s="19" t="s">
        <v>96</v>
      </c>
      <c r="F610" s="19" t="s">
        <v>4048</v>
      </c>
      <c r="G610" s="19" t="s">
        <v>2046</v>
      </c>
      <c r="H610" s="19" t="s">
        <v>5149</v>
      </c>
      <c r="I610" s="19"/>
      <c r="J610" s="19"/>
      <c r="K610" s="19"/>
      <c r="L610" s="19" t="s">
        <v>3499</v>
      </c>
      <c r="M610" s="19" t="s">
        <v>1566</v>
      </c>
      <c r="N610" s="19" t="s">
        <v>2058</v>
      </c>
      <c r="O610" s="19" t="s">
        <v>2145</v>
      </c>
      <c r="P610" s="19" t="s">
        <v>5150</v>
      </c>
      <c r="Q610" s="19" t="s">
        <v>2051</v>
      </c>
      <c r="R610" s="2" t="s">
        <v>2067</v>
      </c>
      <c r="S610" s="2"/>
      <c r="T610" s="2" t="s">
        <v>388</v>
      </c>
      <c r="U610" s="2"/>
      <c r="V610" s="2"/>
    </row>
    <row r="611" spans="1:22" ht="14.25" customHeight="1">
      <c r="A611" s="19" t="s">
        <v>5151</v>
      </c>
      <c r="B611" s="19" t="s">
        <v>5135</v>
      </c>
      <c r="C611" s="19" t="s">
        <v>5152</v>
      </c>
      <c r="D611" s="19" t="s">
        <v>459</v>
      </c>
      <c r="E611" s="19" t="s">
        <v>96</v>
      </c>
      <c r="F611" s="19" t="s">
        <v>5153</v>
      </c>
      <c r="G611" s="19" t="s">
        <v>2046</v>
      </c>
      <c r="H611" s="19" t="s">
        <v>5154</v>
      </c>
      <c r="I611" s="19"/>
      <c r="J611" s="19" t="s">
        <v>5155</v>
      </c>
      <c r="K611" s="19"/>
      <c r="L611" s="19"/>
      <c r="M611" s="19" t="s">
        <v>59</v>
      </c>
      <c r="N611" s="19" t="s">
        <v>2058</v>
      </c>
      <c r="O611" s="19" t="s">
        <v>3612</v>
      </c>
      <c r="P611" s="19" t="s">
        <v>5156</v>
      </c>
      <c r="Q611" s="19" t="s">
        <v>2051</v>
      </c>
      <c r="R611" s="2"/>
      <c r="S611" s="2"/>
      <c r="T611" s="2" t="s">
        <v>458</v>
      </c>
      <c r="U611" s="2"/>
      <c r="V611" s="2"/>
    </row>
    <row r="612" spans="1:22" ht="14.25" customHeight="1">
      <c r="A612" s="19" t="s">
        <v>5157</v>
      </c>
      <c r="B612" s="19" t="s">
        <v>5158</v>
      </c>
      <c r="C612" s="19" t="s">
        <v>5159</v>
      </c>
      <c r="D612" s="19" t="s">
        <v>134</v>
      </c>
      <c r="E612" s="19" t="s">
        <v>96</v>
      </c>
      <c r="F612" s="19" t="s">
        <v>5160</v>
      </c>
      <c r="G612" s="19" t="s">
        <v>2046</v>
      </c>
      <c r="H612" s="19" t="s">
        <v>5161</v>
      </c>
      <c r="I612" s="19"/>
      <c r="J612" s="19"/>
      <c r="K612" s="19"/>
      <c r="L612" s="19"/>
      <c r="M612" s="19" t="s">
        <v>1566</v>
      </c>
      <c r="N612" s="19" t="s">
        <v>2058</v>
      </c>
      <c r="O612" s="19" t="s">
        <v>2259</v>
      </c>
      <c r="P612" s="19" t="s">
        <v>2050</v>
      </c>
      <c r="Q612" s="19" t="s">
        <v>2051</v>
      </c>
      <c r="R612" s="2" t="s">
        <v>2067</v>
      </c>
      <c r="S612" s="2"/>
      <c r="T612" s="2" t="s">
        <v>133</v>
      </c>
      <c r="U612" s="2"/>
      <c r="V612" s="2"/>
    </row>
    <row r="613" spans="1:22" ht="14.25" customHeight="1">
      <c r="A613" s="19" t="s">
        <v>5162</v>
      </c>
      <c r="B613" s="19" t="s">
        <v>5163</v>
      </c>
      <c r="C613" s="19" t="s">
        <v>5164</v>
      </c>
      <c r="D613" s="19" t="s">
        <v>106</v>
      </c>
      <c r="E613" s="19" t="s">
        <v>96</v>
      </c>
      <c r="F613" s="19" t="s">
        <v>5165</v>
      </c>
      <c r="G613" s="19" t="s">
        <v>2046</v>
      </c>
      <c r="H613" s="19" t="s">
        <v>5166</v>
      </c>
      <c r="I613" s="19"/>
      <c r="J613" s="19"/>
      <c r="K613" s="19"/>
      <c r="L613" s="19"/>
      <c r="M613" s="19" t="s">
        <v>1566</v>
      </c>
      <c r="N613" s="19" t="s">
        <v>2058</v>
      </c>
      <c r="O613" s="19" t="s">
        <v>2153</v>
      </c>
      <c r="P613" s="19" t="s">
        <v>2187</v>
      </c>
      <c r="Q613" s="19" t="s">
        <v>2051</v>
      </c>
      <c r="R613" s="2" t="s">
        <v>2052</v>
      </c>
      <c r="S613" s="2"/>
      <c r="T613" s="2" t="s">
        <v>105</v>
      </c>
      <c r="U613" s="2"/>
      <c r="V613" s="2"/>
    </row>
    <row r="614" spans="1:22" ht="14.25" customHeight="1">
      <c r="A614" s="19" t="s">
        <v>5167</v>
      </c>
      <c r="B614" s="19" t="s">
        <v>5168</v>
      </c>
      <c r="C614" s="19" t="s">
        <v>5169</v>
      </c>
      <c r="D614" s="19" t="s">
        <v>106</v>
      </c>
      <c r="E614" s="19" t="s">
        <v>96</v>
      </c>
      <c r="F614" s="19" t="s">
        <v>5170</v>
      </c>
      <c r="G614" s="19" t="s">
        <v>2046</v>
      </c>
      <c r="H614" s="19" t="s">
        <v>5171</v>
      </c>
      <c r="I614" s="19" t="s">
        <v>5172</v>
      </c>
      <c r="J614" s="19"/>
      <c r="K614" s="19"/>
      <c r="L614" s="19"/>
      <c r="M614" s="19" t="s">
        <v>1566</v>
      </c>
      <c r="N614" s="19" t="s">
        <v>2058</v>
      </c>
      <c r="O614" s="19" t="s">
        <v>2145</v>
      </c>
      <c r="P614" s="19" t="s">
        <v>2384</v>
      </c>
      <c r="Q614" s="19" t="s">
        <v>2051</v>
      </c>
      <c r="R614" s="2" t="s">
        <v>2067</v>
      </c>
      <c r="S614" s="2"/>
      <c r="T614" s="2" t="s">
        <v>105</v>
      </c>
      <c r="U614" s="2"/>
      <c r="V614" s="2"/>
    </row>
    <row r="615" spans="1:22" ht="14.25" customHeight="1">
      <c r="A615" s="19" t="s">
        <v>5173</v>
      </c>
      <c r="B615" s="19" t="s">
        <v>5168</v>
      </c>
      <c r="C615" s="19" t="s">
        <v>5174</v>
      </c>
      <c r="D615" s="19" t="s">
        <v>134</v>
      </c>
      <c r="E615" s="19" t="s">
        <v>96</v>
      </c>
      <c r="F615" s="19" t="s">
        <v>2322</v>
      </c>
      <c r="G615" s="19" t="s">
        <v>2046</v>
      </c>
      <c r="H615" s="19" t="s">
        <v>5175</v>
      </c>
      <c r="I615" s="19" t="s">
        <v>5176</v>
      </c>
      <c r="J615" s="19"/>
      <c r="K615" s="19"/>
      <c r="L615" s="19"/>
      <c r="M615" s="19" t="s">
        <v>59</v>
      </c>
      <c r="N615" s="19" t="s">
        <v>2058</v>
      </c>
      <c r="O615" s="19" t="s">
        <v>2322</v>
      </c>
      <c r="P615" s="19" t="s">
        <v>2050</v>
      </c>
      <c r="Q615" s="19" t="s">
        <v>2051</v>
      </c>
      <c r="R615" s="2"/>
      <c r="S615" s="2"/>
      <c r="T615" s="2" t="s">
        <v>133</v>
      </c>
      <c r="U615" s="2"/>
      <c r="V615" s="2"/>
    </row>
    <row r="616" spans="1:22" ht="14.25" customHeight="1">
      <c r="A616" s="19" t="s">
        <v>5177</v>
      </c>
      <c r="B616" s="19" t="s">
        <v>5178</v>
      </c>
      <c r="C616" s="19" t="s">
        <v>5179</v>
      </c>
      <c r="D616" s="19" t="s">
        <v>296</v>
      </c>
      <c r="E616" s="19" t="s">
        <v>96</v>
      </c>
      <c r="F616" s="19" t="s">
        <v>5180</v>
      </c>
      <c r="G616" s="19" t="s">
        <v>2046</v>
      </c>
      <c r="H616" s="19" t="s">
        <v>5181</v>
      </c>
      <c r="I616" s="19" t="s">
        <v>5182</v>
      </c>
      <c r="J616" s="19" t="s">
        <v>5183</v>
      </c>
      <c r="K616" s="19" t="s">
        <v>4497</v>
      </c>
      <c r="L616" s="19"/>
      <c r="M616" s="19" t="s">
        <v>60</v>
      </c>
      <c r="N616" s="19" t="s">
        <v>2058</v>
      </c>
      <c r="O616" s="19" t="s">
        <v>2186</v>
      </c>
      <c r="P616" s="19" t="s">
        <v>2505</v>
      </c>
      <c r="Q616" s="19" t="s">
        <v>2051</v>
      </c>
      <c r="R616" s="2"/>
      <c r="S616" s="2"/>
      <c r="T616" s="2" t="s">
        <v>295</v>
      </c>
      <c r="U616" s="2"/>
      <c r="V616" s="2"/>
    </row>
    <row r="617" spans="1:22" ht="14.25" customHeight="1">
      <c r="A617" s="19" t="s">
        <v>5184</v>
      </c>
      <c r="B617" s="19" t="s">
        <v>5185</v>
      </c>
      <c r="C617" s="19" t="s">
        <v>5186</v>
      </c>
      <c r="D617" s="19" t="s">
        <v>94</v>
      </c>
      <c r="E617" s="19" t="s">
        <v>96</v>
      </c>
      <c r="F617" s="19" t="s">
        <v>5187</v>
      </c>
      <c r="G617" s="19" t="s">
        <v>2046</v>
      </c>
      <c r="H617" s="19" t="s">
        <v>5188</v>
      </c>
      <c r="I617" s="19"/>
      <c r="J617" s="19"/>
      <c r="K617" s="19"/>
      <c r="L617" s="19"/>
      <c r="M617" s="19" t="s">
        <v>1566</v>
      </c>
      <c r="N617" s="19" t="s">
        <v>2058</v>
      </c>
      <c r="O617" s="19" t="s">
        <v>2153</v>
      </c>
      <c r="P617" s="19" t="s">
        <v>3363</v>
      </c>
      <c r="Q617" s="19" t="s">
        <v>2051</v>
      </c>
      <c r="R617" s="2" t="s">
        <v>2052</v>
      </c>
      <c r="S617" s="2"/>
      <c r="T617" s="2" t="s">
        <v>93</v>
      </c>
      <c r="U617" s="2"/>
      <c r="V617" s="2"/>
    </row>
    <row r="618" spans="1:22" ht="14.25" customHeight="1">
      <c r="A618" s="19" t="s">
        <v>5189</v>
      </c>
      <c r="B618" s="19" t="s">
        <v>5190</v>
      </c>
      <c r="C618" s="19" t="s">
        <v>5191</v>
      </c>
      <c r="D618" s="19" t="s">
        <v>154</v>
      </c>
      <c r="E618" s="19" t="s">
        <v>96</v>
      </c>
      <c r="F618" s="19" t="s">
        <v>1655</v>
      </c>
      <c r="G618" s="19" t="s">
        <v>2046</v>
      </c>
      <c r="H618" s="19" t="s">
        <v>5192</v>
      </c>
      <c r="I618" s="19" t="s">
        <v>2958</v>
      </c>
      <c r="J618" s="19"/>
      <c r="K618" s="19"/>
      <c r="L618" s="19"/>
      <c r="M618" s="19" t="s">
        <v>59</v>
      </c>
      <c r="N618" s="19" t="s">
        <v>2058</v>
      </c>
      <c r="O618" s="19" t="s">
        <v>2583</v>
      </c>
      <c r="P618" s="19" t="s">
        <v>5193</v>
      </c>
      <c r="Q618" s="19" t="s">
        <v>2051</v>
      </c>
      <c r="R618" s="2"/>
      <c r="S618" s="2"/>
      <c r="T618" s="2" t="s">
        <v>153</v>
      </c>
      <c r="U618" s="2"/>
      <c r="V618" s="2"/>
    </row>
    <row r="619" spans="1:22" ht="14.25" customHeight="1">
      <c r="A619" s="19" t="s">
        <v>5194</v>
      </c>
      <c r="B619" s="19" t="s">
        <v>5190</v>
      </c>
      <c r="C619" s="19" t="s">
        <v>5195</v>
      </c>
      <c r="D619" s="19" t="s">
        <v>254</v>
      </c>
      <c r="E619" s="19" t="s">
        <v>96</v>
      </c>
      <c r="F619" s="19" t="s">
        <v>5196</v>
      </c>
      <c r="G619" s="19" t="s">
        <v>2046</v>
      </c>
      <c r="H619" s="19" t="s">
        <v>5197</v>
      </c>
      <c r="I619" s="19"/>
      <c r="J619" s="19"/>
      <c r="K619" s="19"/>
      <c r="L619" s="19"/>
      <c r="M619" s="19" t="s">
        <v>1566</v>
      </c>
      <c r="N619" s="19" t="s">
        <v>2058</v>
      </c>
      <c r="O619" s="19" t="s">
        <v>2132</v>
      </c>
      <c r="P619" s="19" t="s">
        <v>3465</v>
      </c>
      <c r="Q619" s="19" t="s">
        <v>2051</v>
      </c>
      <c r="R619" s="2" t="s">
        <v>2067</v>
      </c>
      <c r="S619" s="2"/>
      <c r="T619" s="2" t="s">
        <v>253</v>
      </c>
      <c r="U619" s="2"/>
      <c r="V619" s="2"/>
    </row>
    <row r="620" spans="1:22" ht="14.25" customHeight="1">
      <c r="A620" s="19" t="s">
        <v>5198</v>
      </c>
      <c r="B620" s="19" t="s">
        <v>5199</v>
      </c>
      <c r="C620" s="19" t="s">
        <v>5200</v>
      </c>
      <c r="D620" s="19" t="s">
        <v>122</v>
      </c>
      <c r="E620" s="19" t="s">
        <v>96</v>
      </c>
      <c r="F620" s="19" t="s">
        <v>5201</v>
      </c>
      <c r="G620" s="19" t="s">
        <v>2046</v>
      </c>
      <c r="H620" s="19" t="s">
        <v>5202</v>
      </c>
      <c r="I620" s="19" t="s">
        <v>4425</v>
      </c>
      <c r="J620" s="19"/>
      <c r="K620" s="19"/>
      <c r="L620" s="19"/>
      <c r="M620" s="19" t="s">
        <v>1566</v>
      </c>
      <c r="N620" s="19" t="s">
        <v>2048</v>
      </c>
      <c r="O620" s="19" t="s">
        <v>2179</v>
      </c>
      <c r="P620" s="19" t="s">
        <v>3824</v>
      </c>
      <c r="Q620" s="19" t="s">
        <v>2051</v>
      </c>
      <c r="R620" s="2" t="s">
        <v>2067</v>
      </c>
      <c r="S620" s="2"/>
      <c r="T620" s="2" t="s">
        <v>121</v>
      </c>
      <c r="U620" s="2"/>
      <c r="V620" s="2"/>
    </row>
    <row r="621" spans="1:22" ht="14.25" customHeight="1">
      <c r="A621" s="19" t="s">
        <v>5203</v>
      </c>
      <c r="B621" s="19" t="s">
        <v>5204</v>
      </c>
      <c r="C621" s="19" t="s">
        <v>2649</v>
      </c>
      <c r="D621" s="19" t="s">
        <v>126</v>
      </c>
      <c r="E621" s="19" t="s">
        <v>96</v>
      </c>
      <c r="F621" s="19" t="s">
        <v>5205</v>
      </c>
      <c r="G621" s="19" t="s">
        <v>2046</v>
      </c>
      <c r="H621" s="19" t="s">
        <v>5206</v>
      </c>
      <c r="I621" s="19"/>
      <c r="J621" s="19"/>
      <c r="K621" s="19"/>
      <c r="L621" s="19"/>
      <c r="M621" s="19" t="s">
        <v>60</v>
      </c>
      <c r="N621" s="19" t="s">
        <v>2058</v>
      </c>
      <c r="O621" s="19" t="s">
        <v>5207</v>
      </c>
      <c r="P621" s="19" t="s">
        <v>2108</v>
      </c>
      <c r="Q621" s="19" t="s">
        <v>2051</v>
      </c>
      <c r="R621" s="2"/>
      <c r="S621" s="2"/>
      <c r="T621" s="2" t="s">
        <v>125</v>
      </c>
      <c r="U621" s="2"/>
      <c r="V621" s="2"/>
    </row>
    <row r="622" spans="1:22" ht="14.25" customHeight="1">
      <c r="A622" s="19" t="s">
        <v>5208</v>
      </c>
      <c r="B622" s="19" t="s">
        <v>5209</v>
      </c>
      <c r="C622" s="19" t="s">
        <v>5210</v>
      </c>
      <c r="D622" s="19" t="s">
        <v>106</v>
      </c>
      <c r="E622" s="19" t="s">
        <v>96</v>
      </c>
      <c r="F622" s="19" t="s">
        <v>5211</v>
      </c>
      <c r="G622" s="19" t="s">
        <v>2046</v>
      </c>
      <c r="H622" s="19" t="s">
        <v>5212</v>
      </c>
      <c r="I622" s="19"/>
      <c r="J622" s="19"/>
      <c r="K622" s="19"/>
      <c r="L622" s="19"/>
      <c r="M622" s="19" t="s">
        <v>1566</v>
      </c>
      <c r="N622" s="19" t="s">
        <v>2058</v>
      </c>
      <c r="O622" s="19" t="s">
        <v>2145</v>
      </c>
      <c r="P622" s="19" t="s">
        <v>2050</v>
      </c>
      <c r="Q622" s="19" t="s">
        <v>2051</v>
      </c>
      <c r="R622" s="2" t="s">
        <v>2067</v>
      </c>
      <c r="S622" s="2"/>
      <c r="T622" s="2" t="s">
        <v>105</v>
      </c>
      <c r="U622" s="2"/>
      <c r="V622" s="2"/>
    </row>
    <row r="623" spans="1:22" ht="14.25" customHeight="1">
      <c r="A623" s="19" t="s">
        <v>5213</v>
      </c>
      <c r="B623" s="19" t="s">
        <v>5214</v>
      </c>
      <c r="C623" s="19" t="s">
        <v>5215</v>
      </c>
      <c r="D623" s="19" t="s">
        <v>114</v>
      </c>
      <c r="E623" s="19" t="s">
        <v>96</v>
      </c>
      <c r="F623" s="19" t="s">
        <v>3997</v>
      </c>
      <c r="G623" s="19" t="s">
        <v>2046</v>
      </c>
      <c r="H623" s="19" t="s">
        <v>5216</v>
      </c>
      <c r="I623" s="19" t="s">
        <v>5217</v>
      </c>
      <c r="J623" s="19"/>
      <c r="K623" s="19"/>
      <c r="L623" s="19"/>
      <c r="M623" s="19" t="s">
        <v>59</v>
      </c>
      <c r="N623" s="19" t="s">
        <v>2058</v>
      </c>
      <c r="O623" s="19" t="s">
        <v>3997</v>
      </c>
      <c r="P623" s="19" t="s">
        <v>3045</v>
      </c>
      <c r="Q623" s="19" t="s">
        <v>2051</v>
      </c>
      <c r="R623" s="2"/>
      <c r="S623" s="2"/>
      <c r="T623" s="2" t="s">
        <v>113</v>
      </c>
      <c r="U623" s="2"/>
      <c r="V623" s="2"/>
    </row>
    <row r="624" spans="1:22" ht="14.25" customHeight="1">
      <c r="A624" s="19" t="s">
        <v>5218</v>
      </c>
      <c r="B624" s="19" t="s">
        <v>5214</v>
      </c>
      <c r="C624" s="19" t="s">
        <v>4740</v>
      </c>
      <c r="D624" s="19" t="s">
        <v>106</v>
      </c>
      <c r="E624" s="19" t="s">
        <v>96</v>
      </c>
      <c r="F624" s="19" t="s">
        <v>2090</v>
      </c>
      <c r="G624" s="19" t="s">
        <v>2046</v>
      </c>
      <c r="H624" s="19" t="s">
        <v>5219</v>
      </c>
      <c r="I624" s="19"/>
      <c r="J624" s="19"/>
      <c r="K624" s="19"/>
      <c r="L624" s="19"/>
      <c r="M624" s="19" t="s">
        <v>1566</v>
      </c>
      <c r="N624" s="19" t="s">
        <v>2058</v>
      </c>
      <c r="O624" s="19" t="s">
        <v>2093</v>
      </c>
      <c r="P624" s="19" t="s">
        <v>5220</v>
      </c>
      <c r="Q624" s="19" t="s">
        <v>2051</v>
      </c>
      <c r="R624" s="2" t="s">
        <v>2067</v>
      </c>
      <c r="S624" s="2"/>
      <c r="T624" s="2" t="s">
        <v>105</v>
      </c>
      <c r="U624" s="2"/>
      <c r="V624" s="2"/>
    </row>
    <row r="625" spans="1:22" ht="14.25" customHeight="1">
      <c r="A625" s="19" t="s">
        <v>5221</v>
      </c>
      <c r="B625" s="19" t="s">
        <v>5214</v>
      </c>
      <c r="C625" s="19" t="s">
        <v>4637</v>
      </c>
      <c r="D625" s="19" t="s">
        <v>112</v>
      </c>
      <c r="E625" s="19" t="s">
        <v>96</v>
      </c>
      <c r="F625" s="19" t="s">
        <v>5222</v>
      </c>
      <c r="G625" s="19" t="s">
        <v>2046</v>
      </c>
      <c r="H625" s="19" t="s">
        <v>5223</v>
      </c>
      <c r="I625" s="19" t="s">
        <v>5224</v>
      </c>
      <c r="J625" s="19" t="s">
        <v>5042</v>
      </c>
      <c r="K625" s="19"/>
      <c r="L625" s="19" t="s">
        <v>2126</v>
      </c>
      <c r="M625" s="19" t="s">
        <v>59</v>
      </c>
      <c r="N625" s="19" t="s">
        <v>2058</v>
      </c>
      <c r="O625" s="19" t="s">
        <v>2101</v>
      </c>
      <c r="P625" s="19" t="s">
        <v>3087</v>
      </c>
      <c r="Q625" s="19" t="s">
        <v>2051</v>
      </c>
      <c r="R625" s="2"/>
      <c r="S625" s="2"/>
      <c r="T625" s="2" t="s">
        <v>111</v>
      </c>
      <c r="U625" s="2"/>
      <c r="V625" s="2"/>
    </row>
    <row r="626" spans="1:22" ht="14.25" customHeight="1">
      <c r="A626" s="19" t="s">
        <v>5225</v>
      </c>
      <c r="B626" s="19" t="s">
        <v>5226</v>
      </c>
      <c r="C626" s="19" t="s">
        <v>5227</v>
      </c>
      <c r="D626" s="19" t="s">
        <v>114</v>
      </c>
      <c r="E626" s="19" t="s">
        <v>96</v>
      </c>
      <c r="F626" s="19" t="s">
        <v>2473</v>
      </c>
      <c r="G626" s="19" t="s">
        <v>2046</v>
      </c>
      <c r="H626" s="19" t="s">
        <v>5228</v>
      </c>
      <c r="I626" s="19" t="s">
        <v>5229</v>
      </c>
      <c r="J626" s="19"/>
      <c r="K626" s="19"/>
      <c r="L626" s="19"/>
      <c r="M626" s="19" t="s">
        <v>59</v>
      </c>
      <c r="N626" s="19" t="s">
        <v>2048</v>
      </c>
      <c r="O626" s="19" t="s">
        <v>2301</v>
      </c>
      <c r="P626" s="19" t="s">
        <v>3045</v>
      </c>
      <c r="Q626" s="19" t="s">
        <v>2051</v>
      </c>
      <c r="R626" s="2"/>
      <c r="S626" s="2"/>
      <c r="T626" s="2" t="s">
        <v>113</v>
      </c>
      <c r="U626" s="2"/>
      <c r="V626" s="2"/>
    </row>
    <row r="627" spans="1:22" ht="14.25" customHeight="1">
      <c r="A627" s="19" t="s">
        <v>5230</v>
      </c>
      <c r="B627" s="19" t="s">
        <v>5231</v>
      </c>
      <c r="C627" s="19" t="s">
        <v>5232</v>
      </c>
      <c r="D627" s="19" t="s">
        <v>158</v>
      </c>
      <c r="E627" s="19" t="s">
        <v>96</v>
      </c>
      <c r="F627" s="19" t="s">
        <v>5233</v>
      </c>
      <c r="G627" s="19" t="s">
        <v>2046</v>
      </c>
      <c r="H627" s="19" t="s">
        <v>5234</v>
      </c>
      <c r="I627" s="19"/>
      <c r="J627" s="19"/>
      <c r="K627" s="19"/>
      <c r="L627" s="19"/>
      <c r="M627" s="19" t="s">
        <v>1566</v>
      </c>
      <c r="N627" s="19" t="s">
        <v>2058</v>
      </c>
      <c r="O627" s="19" t="s">
        <v>2193</v>
      </c>
      <c r="P627" s="19" t="s">
        <v>2050</v>
      </c>
      <c r="Q627" s="19" t="s">
        <v>2051</v>
      </c>
      <c r="R627" s="2" t="s">
        <v>2067</v>
      </c>
      <c r="S627" s="2"/>
      <c r="T627" s="2" t="s">
        <v>157</v>
      </c>
      <c r="U627" s="2"/>
      <c r="V627" s="2"/>
    </row>
    <row r="628" spans="1:22" ht="14.25" customHeight="1">
      <c r="A628" s="19" t="s">
        <v>5235</v>
      </c>
      <c r="B628" s="19" t="s">
        <v>5231</v>
      </c>
      <c r="C628" s="19" t="s">
        <v>2500</v>
      </c>
      <c r="D628" s="19" t="s">
        <v>106</v>
      </c>
      <c r="E628" s="19" t="s">
        <v>96</v>
      </c>
      <c r="F628" s="19" t="s">
        <v>5236</v>
      </c>
      <c r="G628" s="19" t="s">
        <v>2046</v>
      </c>
      <c r="H628" s="19" t="s">
        <v>5237</v>
      </c>
      <c r="I628" s="19"/>
      <c r="J628" s="19"/>
      <c r="K628" s="19"/>
      <c r="L628" s="19"/>
      <c r="M628" s="19" t="s">
        <v>59</v>
      </c>
      <c r="N628" s="19" t="s">
        <v>2058</v>
      </c>
      <c r="O628" s="19" t="s">
        <v>3226</v>
      </c>
      <c r="P628" s="19" t="s">
        <v>2050</v>
      </c>
      <c r="Q628" s="19" t="s">
        <v>2051</v>
      </c>
      <c r="R628" s="2"/>
      <c r="S628" s="2"/>
      <c r="T628" s="2" t="s">
        <v>105</v>
      </c>
      <c r="U628" s="2"/>
      <c r="V628" s="2"/>
    </row>
    <row r="629" spans="1:22" ht="14.25" customHeight="1">
      <c r="A629" s="19" t="s">
        <v>5238</v>
      </c>
      <c r="B629" s="19" t="s">
        <v>5231</v>
      </c>
      <c r="C629" s="19" t="s">
        <v>5239</v>
      </c>
      <c r="D629" s="19" t="s">
        <v>200</v>
      </c>
      <c r="E629" s="19" t="s">
        <v>96</v>
      </c>
      <c r="F629" s="19" t="s">
        <v>5240</v>
      </c>
      <c r="G629" s="19" t="s">
        <v>2046</v>
      </c>
      <c r="H629" s="19" t="s">
        <v>5241</v>
      </c>
      <c r="I629" s="19"/>
      <c r="J629" s="19"/>
      <c r="K629" s="19"/>
      <c r="L629" s="19"/>
      <c r="M629" s="19" t="s">
        <v>59</v>
      </c>
      <c r="N629" s="19" t="s">
        <v>2058</v>
      </c>
      <c r="O629" s="19" t="s">
        <v>5240</v>
      </c>
      <c r="P629" s="19" t="s">
        <v>2050</v>
      </c>
      <c r="Q629" s="19" t="s">
        <v>2051</v>
      </c>
      <c r="R629" s="2"/>
      <c r="S629" s="2"/>
      <c r="T629" s="2" t="s">
        <v>199</v>
      </c>
      <c r="U629" s="2"/>
      <c r="V629" s="2"/>
    </row>
    <row r="630" spans="1:22" ht="14.25" customHeight="1">
      <c r="A630" s="19" t="s">
        <v>5242</v>
      </c>
      <c r="B630" s="19" t="s">
        <v>5243</v>
      </c>
      <c r="C630" s="19" t="s">
        <v>1661</v>
      </c>
      <c r="D630" s="19" t="s">
        <v>106</v>
      </c>
      <c r="E630" s="19" t="s">
        <v>96</v>
      </c>
      <c r="F630" s="19" t="s">
        <v>1655</v>
      </c>
      <c r="G630" s="19" t="s">
        <v>2046</v>
      </c>
      <c r="H630" s="19" t="s">
        <v>5244</v>
      </c>
      <c r="I630" s="19"/>
      <c r="J630" s="19"/>
      <c r="K630" s="19"/>
      <c r="L630" s="19"/>
      <c r="M630" s="19" t="s">
        <v>59</v>
      </c>
      <c r="N630" s="19" t="s">
        <v>2058</v>
      </c>
      <c r="O630" s="19" t="s">
        <v>2583</v>
      </c>
      <c r="P630" s="19" t="s">
        <v>2146</v>
      </c>
      <c r="Q630" s="19" t="s">
        <v>2051</v>
      </c>
      <c r="R630" s="2"/>
      <c r="S630" s="2"/>
      <c r="T630" s="2" t="s">
        <v>105</v>
      </c>
      <c r="U630" s="2"/>
      <c r="V630" s="2"/>
    </row>
    <row r="631" spans="1:22" ht="14.25" customHeight="1">
      <c r="A631" s="19" t="s">
        <v>5245</v>
      </c>
      <c r="B631" s="19" t="s">
        <v>5246</v>
      </c>
      <c r="C631" s="19" t="s">
        <v>5247</v>
      </c>
      <c r="D631" s="19" t="s">
        <v>144</v>
      </c>
      <c r="E631" s="19" t="s">
        <v>96</v>
      </c>
      <c r="F631" s="19" t="s">
        <v>5248</v>
      </c>
      <c r="G631" s="19" t="s">
        <v>2046</v>
      </c>
      <c r="H631" s="19" t="s">
        <v>5249</v>
      </c>
      <c r="I631" s="19"/>
      <c r="J631" s="19"/>
      <c r="K631" s="19"/>
      <c r="L631" s="19"/>
      <c r="M631" s="19" t="s">
        <v>60</v>
      </c>
      <c r="N631" s="19" t="s">
        <v>2058</v>
      </c>
      <c r="O631" s="19" t="s">
        <v>5250</v>
      </c>
      <c r="P631" s="19" t="s">
        <v>2050</v>
      </c>
      <c r="Q631" s="19" t="s">
        <v>2051</v>
      </c>
      <c r="R631" s="2"/>
      <c r="S631" s="2"/>
      <c r="T631" s="2" t="s">
        <v>143</v>
      </c>
      <c r="U631" s="2"/>
      <c r="V631" s="2"/>
    </row>
    <row r="632" spans="1:22" ht="14.25" customHeight="1">
      <c r="A632" s="19" t="s">
        <v>5251</v>
      </c>
      <c r="B632" s="19" t="s">
        <v>4346</v>
      </c>
      <c r="C632" s="19" t="s">
        <v>5252</v>
      </c>
      <c r="D632" s="19" t="s">
        <v>144</v>
      </c>
      <c r="E632" s="19" t="s">
        <v>96</v>
      </c>
      <c r="F632" s="19" t="s">
        <v>3260</v>
      </c>
      <c r="G632" s="19" t="s">
        <v>2046</v>
      </c>
      <c r="H632" s="19" t="s">
        <v>5253</v>
      </c>
      <c r="I632" s="19"/>
      <c r="J632" s="19"/>
      <c r="K632" s="19"/>
      <c r="L632" s="19"/>
      <c r="M632" s="19" t="s">
        <v>59</v>
      </c>
      <c r="N632" s="19" t="s">
        <v>2058</v>
      </c>
      <c r="O632" s="19" t="s">
        <v>2101</v>
      </c>
      <c r="P632" s="19" t="s">
        <v>2050</v>
      </c>
      <c r="Q632" s="19" t="s">
        <v>2051</v>
      </c>
      <c r="R632" s="2"/>
      <c r="S632" s="2"/>
      <c r="T632" s="2" t="s">
        <v>143</v>
      </c>
      <c r="U632" s="2"/>
      <c r="V632" s="2"/>
    </row>
    <row r="633" spans="1:22" ht="14.25" customHeight="1">
      <c r="A633" s="19"/>
      <c r="B633" s="19" t="s">
        <v>5254</v>
      </c>
      <c r="C633" s="19" t="s">
        <v>5255</v>
      </c>
      <c r="D633" s="19" t="s">
        <v>246</v>
      </c>
      <c r="E633" s="19" t="s">
        <v>96</v>
      </c>
      <c r="F633" s="19" t="s">
        <v>3085</v>
      </c>
      <c r="G633" s="19" t="s">
        <v>2046</v>
      </c>
      <c r="H633" s="19" t="s">
        <v>5256</v>
      </c>
      <c r="I633" s="19"/>
      <c r="J633" s="19"/>
      <c r="K633" s="19"/>
      <c r="L633" s="19"/>
      <c r="M633" s="19" t="s">
        <v>1566</v>
      </c>
      <c r="N633" s="19" t="s">
        <v>2058</v>
      </c>
      <c r="O633" s="19" t="s">
        <v>2193</v>
      </c>
      <c r="P633" s="19"/>
      <c r="Q633" s="19" t="s">
        <v>2051</v>
      </c>
      <c r="R633" s="2" t="s">
        <v>2067</v>
      </c>
      <c r="S633" s="2"/>
      <c r="T633" s="2" t="s">
        <v>245</v>
      </c>
      <c r="U633" s="2"/>
      <c r="V633" s="2"/>
    </row>
    <row r="634" spans="1:22" ht="14.25" customHeight="1">
      <c r="A634" s="19"/>
      <c r="B634" s="19" t="s">
        <v>4114</v>
      </c>
      <c r="C634" s="19" t="s">
        <v>5257</v>
      </c>
      <c r="D634" s="19" t="s">
        <v>246</v>
      </c>
      <c r="E634" s="19" t="s">
        <v>96</v>
      </c>
      <c r="F634" s="19" t="s">
        <v>3223</v>
      </c>
      <c r="G634" s="19" t="s">
        <v>2046</v>
      </c>
      <c r="H634" s="19" t="s">
        <v>5258</v>
      </c>
      <c r="I634" s="19"/>
      <c r="J634" s="19"/>
      <c r="K634" s="19"/>
      <c r="L634" s="19"/>
      <c r="M634" s="19" t="s">
        <v>59</v>
      </c>
      <c r="N634" s="19" t="s">
        <v>2058</v>
      </c>
      <c r="O634" s="19" t="s">
        <v>3226</v>
      </c>
      <c r="P634" s="19"/>
      <c r="Q634" s="19" t="s">
        <v>2051</v>
      </c>
      <c r="R634" s="2"/>
      <c r="S634" s="2"/>
      <c r="T634" s="2" t="s">
        <v>245</v>
      </c>
      <c r="U634" s="2"/>
      <c r="V634" s="2"/>
    </row>
    <row r="635" spans="1:22" ht="14.25" customHeight="1">
      <c r="A635" s="19"/>
      <c r="B635" s="19" t="s">
        <v>5259</v>
      </c>
      <c r="C635" s="19" t="s">
        <v>5260</v>
      </c>
      <c r="D635" s="19" t="s">
        <v>246</v>
      </c>
      <c r="E635" s="19" t="s">
        <v>96</v>
      </c>
      <c r="F635" s="19" t="s">
        <v>5261</v>
      </c>
      <c r="G635" s="19" t="s">
        <v>2046</v>
      </c>
      <c r="H635" s="19" t="s">
        <v>5262</v>
      </c>
      <c r="I635" s="19"/>
      <c r="J635" s="19"/>
      <c r="K635" s="19"/>
      <c r="L635" s="19"/>
      <c r="M635" s="19" t="s">
        <v>59</v>
      </c>
      <c r="N635" s="19" t="s">
        <v>2058</v>
      </c>
      <c r="O635" s="19" t="s">
        <v>2172</v>
      </c>
      <c r="P635" s="19"/>
      <c r="Q635" s="19" t="s">
        <v>2051</v>
      </c>
      <c r="R635" s="2"/>
      <c r="S635" s="2"/>
      <c r="T635" s="2" t="s">
        <v>245</v>
      </c>
      <c r="U635" s="2"/>
      <c r="V635" s="2"/>
    </row>
    <row r="636" spans="1:22" ht="14.25" customHeight="1">
      <c r="A636" s="19"/>
      <c r="B636" s="19" t="s">
        <v>5263</v>
      </c>
      <c r="C636" s="19" t="s">
        <v>5264</v>
      </c>
      <c r="D636" s="19" t="s">
        <v>5265</v>
      </c>
      <c r="E636" s="19" t="s">
        <v>96</v>
      </c>
      <c r="F636" s="19" t="s">
        <v>5266</v>
      </c>
      <c r="G636" s="19" t="s">
        <v>2091</v>
      </c>
      <c r="H636" s="19" t="s">
        <v>5267</v>
      </c>
      <c r="I636" s="19"/>
      <c r="J636" s="19"/>
      <c r="K636" s="19"/>
      <c r="L636" s="19"/>
      <c r="M636" s="19" t="s">
        <v>1566</v>
      </c>
      <c r="N636" s="19" t="s">
        <v>2058</v>
      </c>
      <c r="O636" s="19" t="s">
        <v>5268</v>
      </c>
      <c r="P636" s="19"/>
      <c r="Q636" s="19" t="s">
        <v>2051</v>
      </c>
      <c r="R636" s="2" t="s">
        <v>2067</v>
      </c>
      <c r="S636" s="2"/>
      <c r="T636" s="2" t="s">
        <v>5269</v>
      </c>
      <c r="U636" s="2"/>
      <c r="V636" s="2"/>
    </row>
    <row r="637" spans="1:22" ht="14.25" customHeight="1">
      <c r="A637" s="19"/>
      <c r="B637" s="19" t="s">
        <v>4172</v>
      </c>
      <c r="C637" s="19" t="s">
        <v>5270</v>
      </c>
      <c r="D637" s="19" t="s">
        <v>5265</v>
      </c>
      <c r="E637" s="19" t="s">
        <v>96</v>
      </c>
      <c r="F637" s="19" t="s">
        <v>5271</v>
      </c>
      <c r="G637" s="19" t="s">
        <v>2091</v>
      </c>
      <c r="H637" s="19" t="s">
        <v>5272</v>
      </c>
      <c r="I637" s="19"/>
      <c r="J637" s="19"/>
      <c r="K637" s="19"/>
      <c r="L637" s="19"/>
      <c r="M637" s="19" t="s">
        <v>59</v>
      </c>
      <c r="N637" s="19" t="s">
        <v>2058</v>
      </c>
      <c r="O637" s="19" t="s">
        <v>2322</v>
      </c>
      <c r="P637" s="19"/>
      <c r="Q637" s="19" t="s">
        <v>2051</v>
      </c>
      <c r="R637" s="2"/>
      <c r="S637" s="2"/>
      <c r="T637" s="2" t="s">
        <v>5269</v>
      </c>
      <c r="U637" s="2"/>
      <c r="V637" s="2"/>
    </row>
    <row r="638" spans="1:22" ht="14.25" customHeight="1">
      <c r="A638" s="19"/>
      <c r="B638" s="19" t="s">
        <v>5273</v>
      </c>
      <c r="C638" s="19" t="s">
        <v>5274</v>
      </c>
      <c r="D638" s="19" t="s">
        <v>5265</v>
      </c>
      <c r="E638" s="19" t="s">
        <v>96</v>
      </c>
      <c r="F638" s="19" t="s">
        <v>3059</v>
      </c>
      <c r="G638" s="19" t="s">
        <v>2091</v>
      </c>
      <c r="H638" s="19" t="s">
        <v>5275</v>
      </c>
      <c r="I638" s="19"/>
      <c r="J638" s="19"/>
      <c r="K638" s="19"/>
      <c r="L638" s="19"/>
      <c r="M638" s="19" t="s">
        <v>60</v>
      </c>
      <c r="N638" s="19" t="s">
        <v>2058</v>
      </c>
      <c r="O638" s="19" t="s">
        <v>2186</v>
      </c>
      <c r="P638" s="19"/>
      <c r="Q638" s="19" t="s">
        <v>2051</v>
      </c>
      <c r="R638" s="2"/>
      <c r="S638" s="2"/>
      <c r="T638" s="2" t="s">
        <v>5269</v>
      </c>
      <c r="U638" s="2"/>
      <c r="V638" s="2"/>
    </row>
    <row r="639" spans="1:22" ht="14.25" customHeight="1">
      <c r="A639" s="19"/>
      <c r="B639" s="19" t="s">
        <v>5276</v>
      </c>
      <c r="C639" s="19" t="s">
        <v>5277</v>
      </c>
      <c r="D639" s="19" t="s">
        <v>5265</v>
      </c>
      <c r="E639" s="19" t="s">
        <v>96</v>
      </c>
      <c r="F639" s="19" t="s">
        <v>5278</v>
      </c>
      <c r="G639" s="19" t="s">
        <v>2091</v>
      </c>
      <c r="H639" s="19" t="s">
        <v>5279</v>
      </c>
      <c r="I639" s="19"/>
      <c r="J639" s="19"/>
      <c r="K639" s="19"/>
      <c r="L639" s="19"/>
      <c r="M639" s="19" t="s">
        <v>60</v>
      </c>
      <c r="N639" s="19" t="s">
        <v>2058</v>
      </c>
      <c r="O639" s="19" t="s">
        <v>2316</v>
      </c>
      <c r="P639" s="19"/>
      <c r="Q639" s="19" t="s">
        <v>2051</v>
      </c>
      <c r="R639" s="2"/>
      <c r="S639" s="2"/>
      <c r="T639" s="2" t="s">
        <v>5269</v>
      </c>
      <c r="U639" s="2"/>
      <c r="V639" s="2"/>
    </row>
    <row r="640" spans="1:22" ht="14.25" customHeight="1">
      <c r="A640" s="19"/>
      <c r="B640" s="19" t="s">
        <v>2648</v>
      </c>
      <c r="C640" s="19" t="s">
        <v>5280</v>
      </c>
      <c r="D640" s="19" t="s">
        <v>5265</v>
      </c>
      <c r="E640" s="19" t="s">
        <v>96</v>
      </c>
      <c r="F640" s="19" t="s">
        <v>2824</v>
      </c>
      <c r="G640" s="19" t="s">
        <v>2091</v>
      </c>
      <c r="H640" s="19" t="s">
        <v>5281</v>
      </c>
      <c r="I640" s="19"/>
      <c r="J640" s="19"/>
      <c r="K640" s="19"/>
      <c r="L640" s="19"/>
      <c r="M640" s="19" t="s">
        <v>60</v>
      </c>
      <c r="N640" s="19" t="s">
        <v>2058</v>
      </c>
      <c r="O640" s="19" t="s">
        <v>2316</v>
      </c>
      <c r="P640" s="19"/>
      <c r="Q640" s="19" t="s">
        <v>2051</v>
      </c>
      <c r="R640" s="2"/>
      <c r="S640" s="2"/>
      <c r="T640" s="2" t="s">
        <v>5269</v>
      </c>
      <c r="U640" s="2"/>
      <c r="V640" s="2"/>
    </row>
    <row r="641" spans="1:22" ht="14.25" customHeight="1">
      <c r="A641" s="19"/>
      <c r="B641" s="19" t="s">
        <v>2103</v>
      </c>
      <c r="C641" s="19" t="s">
        <v>5282</v>
      </c>
      <c r="D641" s="19" t="s">
        <v>5265</v>
      </c>
      <c r="E641" s="19" t="s">
        <v>96</v>
      </c>
      <c r="F641" s="19" t="s">
        <v>5283</v>
      </c>
      <c r="G641" s="19" t="s">
        <v>2091</v>
      </c>
      <c r="H641" s="19" t="s">
        <v>5284</v>
      </c>
      <c r="I641" s="19"/>
      <c r="J641" s="19"/>
      <c r="K641" s="19"/>
      <c r="L641" s="19"/>
      <c r="M641" s="19" t="s">
        <v>60</v>
      </c>
      <c r="N641" s="19" t="s">
        <v>2058</v>
      </c>
      <c r="O641" s="19" t="s">
        <v>2316</v>
      </c>
      <c r="P641" s="19"/>
      <c r="Q641" s="19" t="s">
        <v>2051</v>
      </c>
      <c r="R641" s="2"/>
      <c r="S641" s="2"/>
      <c r="T641" s="2" t="s">
        <v>5269</v>
      </c>
      <c r="U641" s="2"/>
      <c r="V641" s="2"/>
    </row>
    <row r="642" spans="1:22" ht="14.25" customHeight="1">
      <c r="A642" s="19"/>
      <c r="B642" s="19" t="s">
        <v>5285</v>
      </c>
      <c r="C642" s="19" t="s">
        <v>5286</v>
      </c>
      <c r="D642" s="19" t="s">
        <v>156</v>
      </c>
      <c r="E642" s="19" t="s">
        <v>96</v>
      </c>
      <c r="F642" s="19" t="s">
        <v>5287</v>
      </c>
      <c r="G642" s="19" t="s">
        <v>2046</v>
      </c>
      <c r="H642" s="19" t="s">
        <v>5288</v>
      </c>
      <c r="I642" s="19"/>
      <c r="J642" s="19"/>
      <c r="K642" s="19"/>
      <c r="L642" s="19"/>
      <c r="M642" s="19" t="s">
        <v>59</v>
      </c>
      <c r="N642" s="19" t="s">
        <v>2058</v>
      </c>
      <c r="O642" s="19" t="s">
        <v>3226</v>
      </c>
      <c r="P642" s="19"/>
      <c r="Q642" s="19" t="s">
        <v>2051</v>
      </c>
      <c r="R642" s="2"/>
      <c r="S642" s="2"/>
      <c r="T642" s="2" t="s">
        <v>155</v>
      </c>
      <c r="U642" s="2"/>
      <c r="V642" s="2"/>
    </row>
    <row r="643" spans="1:22" ht="14.25" customHeight="1">
      <c r="A643" s="19"/>
      <c r="B643" s="19" t="s">
        <v>5289</v>
      </c>
      <c r="C643" s="19" t="s">
        <v>5290</v>
      </c>
      <c r="D643" s="19" t="s">
        <v>156</v>
      </c>
      <c r="E643" s="19" t="s">
        <v>96</v>
      </c>
      <c r="F643" s="19" t="s">
        <v>5291</v>
      </c>
      <c r="G643" s="19" t="s">
        <v>2046</v>
      </c>
      <c r="H643" s="19" t="s">
        <v>5292</v>
      </c>
      <c r="I643" s="19"/>
      <c r="J643" s="19"/>
      <c r="K643" s="19"/>
      <c r="L643" s="19"/>
      <c r="M643" s="19" t="s">
        <v>60</v>
      </c>
      <c r="N643" s="19" t="s">
        <v>2058</v>
      </c>
      <c r="O643" s="19" t="s">
        <v>2186</v>
      </c>
      <c r="P643" s="19"/>
      <c r="Q643" s="19" t="s">
        <v>2051</v>
      </c>
      <c r="R643" s="2"/>
      <c r="S643" s="2"/>
      <c r="T643" s="2" t="s">
        <v>155</v>
      </c>
      <c r="U643" s="2"/>
      <c r="V643" s="2"/>
    </row>
    <row r="644" spans="1:22" ht="14.25" customHeight="1">
      <c r="A644" s="19"/>
      <c r="B644" s="19" t="s">
        <v>4415</v>
      </c>
      <c r="C644" s="19" t="s">
        <v>5293</v>
      </c>
      <c r="D644" s="19" t="s">
        <v>156</v>
      </c>
      <c r="E644" s="19" t="s">
        <v>96</v>
      </c>
      <c r="F644" s="19" t="s">
        <v>2090</v>
      </c>
      <c r="G644" s="19" t="s">
        <v>2046</v>
      </c>
      <c r="H644" s="19" t="s">
        <v>5294</v>
      </c>
      <c r="I644" s="19"/>
      <c r="J644" s="19"/>
      <c r="K644" s="19"/>
      <c r="L644" s="19"/>
      <c r="M644" s="19" t="s">
        <v>1566</v>
      </c>
      <c r="N644" s="19" t="s">
        <v>2058</v>
      </c>
      <c r="O644" s="19" t="s">
        <v>2093</v>
      </c>
      <c r="P644" s="19"/>
      <c r="Q644" s="19" t="s">
        <v>2051</v>
      </c>
      <c r="R644" s="2" t="s">
        <v>2067</v>
      </c>
      <c r="S644" s="2"/>
      <c r="T644" s="2" t="s">
        <v>155</v>
      </c>
      <c r="U644" s="2"/>
      <c r="V644" s="2"/>
    </row>
    <row r="645" spans="1:22" ht="14.25" customHeight="1">
      <c r="A645" s="19"/>
      <c r="B645" s="19" t="s">
        <v>4114</v>
      </c>
      <c r="C645" s="19" t="s">
        <v>5295</v>
      </c>
      <c r="D645" s="19" t="s">
        <v>156</v>
      </c>
      <c r="E645" s="19" t="s">
        <v>96</v>
      </c>
      <c r="F645" s="19" t="s">
        <v>5296</v>
      </c>
      <c r="G645" s="19" t="s">
        <v>2046</v>
      </c>
      <c r="H645" s="19" t="s">
        <v>5297</v>
      </c>
      <c r="I645" s="19"/>
      <c r="J645" s="19"/>
      <c r="K645" s="19"/>
      <c r="L645" s="19"/>
      <c r="M645" s="19" t="s">
        <v>59</v>
      </c>
      <c r="N645" s="19" t="s">
        <v>2058</v>
      </c>
      <c r="O645" s="19" t="s">
        <v>3297</v>
      </c>
      <c r="P645" s="19"/>
      <c r="Q645" s="19" t="s">
        <v>2051</v>
      </c>
      <c r="R645" s="2"/>
      <c r="S645" s="2"/>
      <c r="T645" s="2" t="s">
        <v>155</v>
      </c>
      <c r="U645" s="2"/>
      <c r="V645" s="2"/>
    </row>
    <row r="646" spans="1:22" ht="14.25" customHeight="1">
      <c r="A646" s="19"/>
      <c r="B646" s="19" t="s">
        <v>3945</v>
      </c>
      <c r="C646" s="19" t="s">
        <v>5298</v>
      </c>
      <c r="D646" s="19" t="s">
        <v>156</v>
      </c>
      <c r="E646" s="19" t="s">
        <v>96</v>
      </c>
      <c r="F646" s="19" t="s">
        <v>5299</v>
      </c>
      <c r="G646" s="19" t="s">
        <v>2046</v>
      </c>
      <c r="H646" s="19" t="s">
        <v>5300</v>
      </c>
      <c r="I646" s="19"/>
      <c r="J646" s="19"/>
      <c r="K646" s="19"/>
      <c r="L646" s="19"/>
      <c r="M646" s="19" t="s">
        <v>1566</v>
      </c>
      <c r="N646" s="19" t="s">
        <v>2058</v>
      </c>
      <c r="O646" s="19" t="s">
        <v>2093</v>
      </c>
      <c r="P646" s="19"/>
      <c r="Q646" s="19" t="s">
        <v>2051</v>
      </c>
      <c r="R646" s="2" t="s">
        <v>2067</v>
      </c>
      <c r="S646" s="2"/>
      <c r="T646" s="2" t="s">
        <v>155</v>
      </c>
      <c r="U646" s="2"/>
      <c r="V646" s="2"/>
    </row>
    <row r="647" spans="1:22" ht="14.25" customHeight="1">
      <c r="A647" s="19"/>
      <c r="B647" s="19" t="s">
        <v>5301</v>
      </c>
      <c r="C647" s="19" t="s">
        <v>5302</v>
      </c>
      <c r="D647" s="19" t="s">
        <v>156</v>
      </c>
      <c r="E647" s="19" t="s">
        <v>96</v>
      </c>
      <c r="F647" s="19" t="s">
        <v>2090</v>
      </c>
      <c r="G647" s="19" t="s">
        <v>2046</v>
      </c>
      <c r="H647" s="19" t="s">
        <v>5303</v>
      </c>
      <c r="I647" s="19"/>
      <c r="J647" s="19"/>
      <c r="K647" s="19"/>
      <c r="L647" s="19"/>
      <c r="M647" s="19" t="s">
        <v>1566</v>
      </c>
      <c r="N647" s="19" t="s">
        <v>2058</v>
      </c>
      <c r="O647" s="19" t="s">
        <v>2093</v>
      </c>
      <c r="P647" s="19"/>
      <c r="Q647" s="19" t="s">
        <v>2051</v>
      </c>
      <c r="R647" s="2" t="s">
        <v>2067</v>
      </c>
      <c r="S647" s="2"/>
      <c r="T647" s="2" t="s">
        <v>155</v>
      </c>
      <c r="U647" s="2"/>
      <c r="V647" s="2"/>
    </row>
    <row r="648" spans="1:22" ht="14.25" customHeight="1">
      <c r="A648" s="19"/>
      <c r="B648" s="19" t="s">
        <v>2887</v>
      </c>
      <c r="C648" s="19" t="s">
        <v>4699</v>
      </c>
      <c r="D648" s="19" t="s">
        <v>156</v>
      </c>
      <c r="E648" s="19" t="s">
        <v>96</v>
      </c>
      <c r="F648" s="19" t="s">
        <v>5304</v>
      </c>
      <c r="G648" s="19" t="s">
        <v>2046</v>
      </c>
      <c r="H648" s="19" t="s">
        <v>5305</v>
      </c>
      <c r="I648" s="19"/>
      <c r="J648" s="19"/>
      <c r="K648" s="19"/>
      <c r="L648" s="19"/>
      <c r="M648" s="19" t="s">
        <v>1566</v>
      </c>
      <c r="N648" s="19" t="s">
        <v>2058</v>
      </c>
      <c r="O648" s="19" t="s">
        <v>2093</v>
      </c>
      <c r="P648" s="19"/>
      <c r="Q648" s="19" t="s">
        <v>2051</v>
      </c>
      <c r="R648" s="2" t="s">
        <v>2067</v>
      </c>
      <c r="S648" s="2"/>
      <c r="T648" s="2" t="s">
        <v>155</v>
      </c>
      <c r="U648" s="2"/>
      <c r="V648" s="2"/>
    </row>
    <row r="649" spans="1:22" ht="14.25" customHeight="1">
      <c r="A649" s="19"/>
      <c r="B649" s="19" t="s">
        <v>5306</v>
      </c>
      <c r="C649" s="19" t="s">
        <v>2918</v>
      </c>
      <c r="D649" s="19" t="s">
        <v>156</v>
      </c>
      <c r="E649" s="19" t="s">
        <v>96</v>
      </c>
      <c r="F649" s="19" t="s">
        <v>5307</v>
      </c>
      <c r="G649" s="19" t="s">
        <v>2046</v>
      </c>
      <c r="H649" s="19" t="s">
        <v>5308</v>
      </c>
      <c r="I649" s="19"/>
      <c r="J649" s="19"/>
      <c r="K649" s="19"/>
      <c r="L649" s="19"/>
      <c r="M649" s="19" t="s">
        <v>59</v>
      </c>
      <c r="N649" s="19" t="s">
        <v>2058</v>
      </c>
      <c r="O649" s="19" t="s">
        <v>2101</v>
      </c>
      <c r="P649" s="19"/>
      <c r="Q649" s="19" t="s">
        <v>2051</v>
      </c>
      <c r="R649" s="2"/>
      <c r="S649" s="2"/>
      <c r="T649" s="2" t="s">
        <v>155</v>
      </c>
      <c r="U649" s="2"/>
      <c r="V649" s="2"/>
    </row>
    <row r="650" spans="1:22" ht="14.25" customHeight="1">
      <c r="A650" s="19"/>
      <c r="B650" s="19" t="s">
        <v>2515</v>
      </c>
      <c r="C650" s="19" t="s">
        <v>5309</v>
      </c>
      <c r="D650" s="19" t="s">
        <v>425</v>
      </c>
      <c r="E650" s="19" t="s">
        <v>96</v>
      </c>
      <c r="F650" s="19" t="s">
        <v>5310</v>
      </c>
      <c r="G650" s="19" t="s">
        <v>2046</v>
      </c>
      <c r="H650" s="19" t="s">
        <v>5311</v>
      </c>
      <c r="I650" s="19"/>
      <c r="J650" s="19"/>
      <c r="K650" s="19"/>
      <c r="L650" s="19"/>
      <c r="M650" s="19" t="s">
        <v>1566</v>
      </c>
      <c r="N650" s="19" t="s">
        <v>2058</v>
      </c>
      <c r="O650" s="19" t="s">
        <v>2153</v>
      </c>
      <c r="P650" s="19"/>
      <c r="Q650" s="19" t="s">
        <v>2051</v>
      </c>
      <c r="R650" s="2" t="s">
        <v>2052</v>
      </c>
      <c r="S650" s="2"/>
      <c r="T650" s="2" t="s">
        <v>424</v>
      </c>
      <c r="U650" s="2"/>
      <c r="V650" s="2"/>
    </row>
    <row r="651" spans="1:22" ht="14.25" customHeight="1">
      <c r="A651" s="19"/>
      <c r="B651" s="19" t="s">
        <v>3517</v>
      </c>
      <c r="C651" s="19" t="s">
        <v>5312</v>
      </c>
      <c r="D651" s="19" t="s">
        <v>268</v>
      </c>
      <c r="E651" s="19" t="s">
        <v>96</v>
      </c>
      <c r="F651" s="19" t="s">
        <v>2316</v>
      </c>
      <c r="G651" s="19" t="s">
        <v>2046</v>
      </c>
      <c r="H651" s="19" t="s">
        <v>5313</v>
      </c>
      <c r="I651" s="19"/>
      <c r="J651" s="19"/>
      <c r="K651" s="19"/>
      <c r="L651" s="19"/>
      <c r="M651" s="19" t="s">
        <v>60</v>
      </c>
      <c r="N651" s="19" t="s">
        <v>2058</v>
      </c>
      <c r="O651" s="19" t="s">
        <v>2316</v>
      </c>
      <c r="P651" s="19"/>
      <c r="Q651" s="19" t="s">
        <v>2051</v>
      </c>
      <c r="R651" s="2"/>
      <c r="S651" s="2"/>
      <c r="T651" s="2" t="s">
        <v>267</v>
      </c>
      <c r="U651" s="2"/>
      <c r="V651" s="2"/>
    </row>
    <row r="652" spans="1:22" ht="14.25" customHeight="1">
      <c r="A652" s="19"/>
      <c r="B652" s="19" t="s">
        <v>5314</v>
      </c>
      <c r="C652" s="19" t="s">
        <v>5315</v>
      </c>
      <c r="D652" s="19" t="s">
        <v>268</v>
      </c>
      <c r="E652" s="19" t="s">
        <v>96</v>
      </c>
      <c r="F652" s="19" t="s">
        <v>5316</v>
      </c>
      <c r="G652" s="19" t="s">
        <v>2046</v>
      </c>
      <c r="H652" s="19" t="s">
        <v>5317</v>
      </c>
      <c r="I652" s="19"/>
      <c r="J652" s="19"/>
      <c r="K652" s="19"/>
      <c r="L652" s="19"/>
      <c r="M652" s="19" t="s">
        <v>1566</v>
      </c>
      <c r="N652" s="19" t="s">
        <v>2058</v>
      </c>
      <c r="O652" s="19" t="s">
        <v>2153</v>
      </c>
      <c r="P652" s="19"/>
      <c r="Q652" s="19" t="s">
        <v>2051</v>
      </c>
      <c r="R652" s="2" t="s">
        <v>2052</v>
      </c>
      <c r="S652" s="2"/>
      <c r="T652" s="2" t="s">
        <v>267</v>
      </c>
      <c r="U652" s="2"/>
      <c r="V652" s="2"/>
    </row>
    <row r="653" spans="1:22" ht="14.25" customHeight="1">
      <c r="A653" s="19"/>
      <c r="B653" s="19" t="s">
        <v>4304</v>
      </c>
      <c r="C653" s="19" t="s">
        <v>5318</v>
      </c>
      <c r="D653" s="19" t="s">
        <v>5319</v>
      </c>
      <c r="E653" s="19" t="s">
        <v>96</v>
      </c>
      <c r="F653" s="19" t="s">
        <v>5320</v>
      </c>
      <c r="G653" s="19"/>
      <c r="H653" s="19" t="s">
        <v>5321</v>
      </c>
      <c r="I653" s="19"/>
      <c r="J653" s="19"/>
      <c r="K653" s="19"/>
      <c r="L653" s="19"/>
      <c r="M653" s="19" t="s">
        <v>1566</v>
      </c>
      <c r="N653" s="19" t="s">
        <v>2058</v>
      </c>
      <c r="O653" s="19" t="s">
        <v>2093</v>
      </c>
      <c r="P653" s="19"/>
      <c r="Q653" s="19" t="s">
        <v>2051</v>
      </c>
      <c r="R653" s="2" t="s">
        <v>2067</v>
      </c>
      <c r="S653" s="2"/>
      <c r="T653" s="2" t="s">
        <v>5322</v>
      </c>
      <c r="U653" s="2"/>
      <c r="V653" s="2"/>
    </row>
    <row r="654" spans="1:22" ht="14.25" customHeight="1">
      <c r="A654" s="19"/>
      <c r="B654" s="19" t="s">
        <v>3896</v>
      </c>
      <c r="C654" s="19" t="s">
        <v>5323</v>
      </c>
      <c r="D654" s="19" t="s">
        <v>5319</v>
      </c>
      <c r="E654" s="19" t="s">
        <v>96</v>
      </c>
      <c r="F654" s="19" t="s">
        <v>5324</v>
      </c>
      <c r="G654" s="19"/>
      <c r="H654" s="19" t="s">
        <v>5325</v>
      </c>
      <c r="I654" s="19"/>
      <c r="J654" s="19"/>
      <c r="K654" s="19"/>
      <c r="L654" s="19"/>
      <c r="M654" s="19" t="s">
        <v>1566</v>
      </c>
      <c r="N654" s="19" t="s">
        <v>2058</v>
      </c>
      <c r="O654" s="19" t="s">
        <v>2288</v>
      </c>
      <c r="P654" s="19"/>
      <c r="Q654" s="19" t="s">
        <v>2051</v>
      </c>
      <c r="R654" s="2" t="s">
        <v>2067</v>
      </c>
      <c r="S654" s="2"/>
      <c r="T654" s="2" t="s">
        <v>5322</v>
      </c>
      <c r="U654" s="2"/>
      <c r="V654" s="2"/>
    </row>
    <row r="655" spans="1:22" ht="14.25" customHeight="1">
      <c r="A655" s="19"/>
      <c r="B655" s="19" t="s">
        <v>3896</v>
      </c>
      <c r="C655" s="19" t="s">
        <v>5326</v>
      </c>
      <c r="D655" s="19" t="s">
        <v>5319</v>
      </c>
      <c r="E655" s="19" t="s">
        <v>96</v>
      </c>
      <c r="F655" s="19" t="s">
        <v>5327</v>
      </c>
      <c r="G655" s="19"/>
      <c r="H655" s="19" t="s">
        <v>5328</v>
      </c>
      <c r="I655" s="19"/>
      <c r="J655" s="19"/>
      <c r="K655" s="19"/>
      <c r="L655" s="19"/>
      <c r="M655" s="19" t="s">
        <v>1566</v>
      </c>
      <c r="N655" s="19" t="s">
        <v>2058</v>
      </c>
      <c r="O655" s="19" t="s">
        <v>2145</v>
      </c>
      <c r="P655" s="19"/>
      <c r="Q655" s="19" t="s">
        <v>2051</v>
      </c>
      <c r="R655" s="2" t="s">
        <v>2067</v>
      </c>
      <c r="S655" s="2"/>
      <c r="T655" s="2" t="s">
        <v>5322</v>
      </c>
      <c r="U655" s="2"/>
      <c r="V655" s="2"/>
    </row>
    <row r="656" spans="1:22" ht="14.25" customHeight="1">
      <c r="A656" s="19"/>
      <c r="B656" s="19" t="s">
        <v>3896</v>
      </c>
      <c r="C656" s="19" t="s">
        <v>5329</v>
      </c>
      <c r="D656" s="19" t="s">
        <v>5319</v>
      </c>
      <c r="E656" s="19" t="s">
        <v>96</v>
      </c>
      <c r="F656" s="19" t="s">
        <v>2320</v>
      </c>
      <c r="G656" s="19"/>
      <c r="H656" s="19" t="s">
        <v>5330</v>
      </c>
      <c r="I656" s="19"/>
      <c r="J656" s="19"/>
      <c r="K656" s="19"/>
      <c r="L656" s="19"/>
      <c r="M656" s="19" t="s">
        <v>59</v>
      </c>
      <c r="N656" s="19" t="s">
        <v>2058</v>
      </c>
      <c r="O656" s="19" t="s">
        <v>2322</v>
      </c>
      <c r="P656" s="19"/>
      <c r="Q656" s="19" t="s">
        <v>2051</v>
      </c>
      <c r="R656" s="2"/>
      <c r="S656" s="2"/>
      <c r="T656" s="2" t="s">
        <v>5322</v>
      </c>
      <c r="U656" s="2"/>
      <c r="V656" s="2"/>
    </row>
    <row r="657" spans="1:22" ht="14.25" customHeight="1">
      <c r="A657" s="19"/>
      <c r="B657" s="19" t="s">
        <v>5331</v>
      </c>
      <c r="C657" s="19" t="s">
        <v>5323</v>
      </c>
      <c r="D657" s="19" t="s">
        <v>5319</v>
      </c>
      <c r="E657" s="19" t="s">
        <v>96</v>
      </c>
      <c r="F657" s="19" t="s">
        <v>5332</v>
      </c>
      <c r="G657" s="19"/>
      <c r="H657" s="19" t="s">
        <v>5333</v>
      </c>
      <c r="I657" s="19"/>
      <c r="J657" s="19"/>
      <c r="K657" s="19"/>
      <c r="L657" s="19"/>
      <c r="M657" s="19" t="s">
        <v>60</v>
      </c>
      <c r="N657" s="19" t="s">
        <v>2058</v>
      </c>
      <c r="O657" s="19" t="s">
        <v>2186</v>
      </c>
      <c r="P657" s="19"/>
      <c r="Q657" s="19" t="s">
        <v>2051</v>
      </c>
      <c r="R657" s="2"/>
      <c r="S657" s="2"/>
      <c r="T657" s="2" t="s">
        <v>5322</v>
      </c>
      <c r="U657" s="2"/>
      <c r="V657" s="2"/>
    </row>
    <row r="658" spans="1:22" ht="14.25" customHeight="1">
      <c r="A658" s="19"/>
      <c r="B658" s="19" t="s">
        <v>5334</v>
      </c>
      <c r="C658" s="19" t="s">
        <v>5335</v>
      </c>
      <c r="D658" s="19" t="s">
        <v>5319</v>
      </c>
      <c r="E658" s="19" t="s">
        <v>96</v>
      </c>
      <c r="F658" s="19" t="s">
        <v>5336</v>
      </c>
      <c r="G658" s="19"/>
      <c r="H658" s="19" t="s">
        <v>5337</v>
      </c>
      <c r="I658" s="19"/>
      <c r="J658" s="19"/>
      <c r="K658" s="19"/>
      <c r="L658" s="19"/>
      <c r="M658" s="19" t="s">
        <v>59</v>
      </c>
      <c r="N658" s="19" t="s">
        <v>2058</v>
      </c>
      <c r="O658" s="19" t="s">
        <v>2583</v>
      </c>
      <c r="P658" s="19"/>
      <c r="Q658" s="19" t="s">
        <v>2051</v>
      </c>
      <c r="R658" s="2"/>
      <c r="S658" s="2"/>
      <c r="T658" s="2" t="s">
        <v>5322</v>
      </c>
      <c r="U658" s="2"/>
      <c r="V658" s="2"/>
    </row>
    <row r="659" spans="1:22" ht="14.25" customHeight="1">
      <c r="A659" s="19"/>
      <c r="B659" s="19" t="s">
        <v>2208</v>
      </c>
      <c r="C659" s="19" t="s">
        <v>5338</v>
      </c>
      <c r="D659" s="19" t="s">
        <v>5339</v>
      </c>
      <c r="E659" s="19" t="s">
        <v>96</v>
      </c>
      <c r="F659" s="19" t="s">
        <v>5340</v>
      </c>
      <c r="G659" s="19"/>
      <c r="H659" s="19" t="s">
        <v>5341</v>
      </c>
      <c r="I659" s="19"/>
      <c r="J659" s="19"/>
      <c r="K659" s="19"/>
      <c r="L659" s="19"/>
      <c r="M659" s="19" t="s">
        <v>1566</v>
      </c>
      <c r="N659" s="19" t="s">
        <v>2058</v>
      </c>
      <c r="O659" s="19" t="s">
        <v>2672</v>
      </c>
      <c r="P659" s="19"/>
      <c r="Q659" s="19" t="s">
        <v>2051</v>
      </c>
      <c r="R659" s="2" t="s">
        <v>2067</v>
      </c>
      <c r="S659" s="2"/>
      <c r="T659" s="2" t="s">
        <v>5342</v>
      </c>
      <c r="U659" s="2"/>
      <c r="V659" s="2"/>
    </row>
    <row r="660" spans="1:22" ht="14.25" customHeight="1">
      <c r="A660" s="19"/>
      <c r="B660" s="19" t="s">
        <v>5343</v>
      </c>
      <c r="C660" s="19" t="s">
        <v>5344</v>
      </c>
      <c r="D660" s="19" t="s">
        <v>5345</v>
      </c>
      <c r="E660" s="19" t="s">
        <v>96</v>
      </c>
      <c r="F660" s="19" t="s">
        <v>5346</v>
      </c>
      <c r="G660" s="19"/>
      <c r="H660" s="19" t="s">
        <v>5347</v>
      </c>
      <c r="I660" s="19"/>
      <c r="J660" s="19"/>
      <c r="K660" s="19"/>
      <c r="L660" s="19"/>
      <c r="M660" s="19" t="s">
        <v>1566</v>
      </c>
      <c r="N660" s="19" t="s">
        <v>2058</v>
      </c>
      <c r="O660" s="19" t="s">
        <v>2139</v>
      </c>
      <c r="P660" s="19"/>
      <c r="Q660" s="19" t="s">
        <v>2051</v>
      </c>
      <c r="R660" s="2" t="s">
        <v>2067</v>
      </c>
      <c r="S660" s="2"/>
      <c r="T660" s="2" t="s">
        <v>5348</v>
      </c>
      <c r="U660" s="2"/>
      <c r="V660" s="2"/>
    </row>
    <row r="661" spans="1:22" ht="14.25" customHeight="1">
      <c r="A661" s="19"/>
      <c r="B661" s="19" t="s">
        <v>3875</v>
      </c>
      <c r="C661" s="19" t="s">
        <v>5349</v>
      </c>
      <c r="D661" s="19" t="s">
        <v>5350</v>
      </c>
      <c r="E661" s="19" t="s">
        <v>96</v>
      </c>
      <c r="F661" s="19" t="s">
        <v>5351</v>
      </c>
      <c r="G661" s="19" t="s">
        <v>2091</v>
      </c>
      <c r="H661" s="19" t="s">
        <v>5352</v>
      </c>
      <c r="I661" s="19"/>
      <c r="J661" s="19"/>
      <c r="K661" s="19"/>
      <c r="L661" s="19"/>
      <c r="M661" s="19" t="s">
        <v>1566</v>
      </c>
      <c r="N661" s="19" t="s">
        <v>2058</v>
      </c>
      <c r="O661" s="19" t="s">
        <v>2288</v>
      </c>
      <c r="P661" s="19"/>
      <c r="Q661" s="19" t="s">
        <v>2051</v>
      </c>
      <c r="R661" s="2" t="s">
        <v>2067</v>
      </c>
      <c r="S661" s="2"/>
      <c r="T661" s="2" t="s">
        <v>5353</v>
      </c>
      <c r="U661" s="2"/>
      <c r="V661" s="2"/>
    </row>
    <row r="662" spans="1:22" ht="14.25" customHeight="1">
      <c r="A662" s="19"/>
      <c r="B662" s="19" t="s">
        <v>5354</v>
      </c>
      <c r="C662" s="19" t="s">
        <v>5355</v>
      </c>
      <c r="D662" s="19" t="s">
        <v>3532</v>
      </c>
      <c r="E662" s="19" t="s">
        <v>96</v>
      </c>
      <c r="F662" s="19" t="s">
        <v>5356</v>
      </c>
      <c r="G662" s="19" t="s">
        <v>2404</v>
      </c>
      <c r="H662" s="19" t="s">
        <v>5357</v>
      </c>
      <c r="I662" s="19"/>
      <c r="J662" s="19"/>
      <c r="K662" s="19"/>
      <c r="L662" s="19"/>
      <c r="M662" s="19" t="s">
        <v>1566</v>
      </c>
      <c r="N662" s="19" t="s">
        <v>2058</v>
      </c>
      <c r="O662" s="19" t="s">
        <v>2093</v>
      </c>
      <c r="P662" s="19"/>
      <c r="Q662" s="19" t="s">
        <v>2051</v>
      </c>
      <c r="R662" s="2" t="s">
        <v>2067</v>
      </c>
      <c r="S662" s="2"/>
      <c r="T662" s="2" t="s">
        <v>3536</v>
      </c>
      <c r="U662" s="2"/>
      <c r="V662" s="2"/>
    </row>
    <row r="663" spans="1:22" ht="14.25" customHeight="1">
      <c r="A663" s="19"/>
      <c r="B663" s="19" t="s">
        <v>4931</v>
      </c>
      <c r="C663" s="19" t="s">
        <v>5358</v>
      </c>
      <c r="D663" s="19" t="s">
        <v>234</v>
      </c>
      <c r="E663" s="19" t="s">
        <v>96</v>
      </c>
      <c r="F663" s="19" t="s">
        <v>2473</v>
      </c>
      <c r="G663" s="19" t="s">
        <v>2046</v>
      </c>
      <c r="H663" s="19" t="s">
        <v>5359</v>
      </c>
      <c r="I663" s="19"/>
      <c r="J663" s="19"/>
      <c r="K663" s="19"/>
      <c r="L663" s="19"/>
      <c r="M663" s="19" t="s">
        <v>59</v>
      </c>
      <c r="N663" s="19" t="s">
        <v>2048</v>
      </c>
      <c r="O663" s="19" t="s">
        <v>2301</v>
      </c>
      <c r="P663" s="19"/>
      <c r="Q663" s="19" t="s">
        <v>2051</v>
      </c>
      <c r="R663" s="2"/>
      <c r="S663" s="2"/>
      <c r="T663" s="2" t="s">
        <v>233</v>
      </c>
      <c r="U663" s="2"/>
      <c r="V663" s="2"/>
    </row>
    <row r="664" spans="1:22" ht="14.25" customHeight="1">
      <c r="A664" s="19"/>
      <c r="B664" s="19" t="s">
        <v>2297</v>
      </c>
      <c r="C664" s="19" t="s">
        <v>3156</v>
      </c>
      <c r="D664" s="19" t="s">
        <v>294</v>
      </c>
      <c r="E664" s="19" t="s">
        <v>96</v>
      </c>
      <c r="F664" s="19" t="s">
        <v>5360</v>
      </c>
      <c r="G664" s="19" t="s">
        <v>2046</v>
      </c>
      <c r="H664" s="19" t="s">
        <v>5361</v>
      </c>
      <c r="I664" s="19"/>
      <c r="J664" s="19"/>
      <c r="K664" s="19"/>
      <c r="L664" s="19"/>
      <c r="M664" s="19" t="s">
        <v>60</v>
      </c>
      <c r="N664" s="19" t="s">
        <v>2058</v>
      </c>
      <c r="O664" s="19" t="s">
        <v>2186</v>
      </c>
      <c r="P664" s="19"/>
      <c r="Q664" s="19" t="s">
        <v>2051</v>
      </c>
      <c r="R664" s="2"/>
      <c r="S664" s="2"/>
      <c r="T664" s="2" t="s">
        <v>293</v>
      </c>
      <c r="U664" s="2"/>
      <c r="V664" s="2"/>
    </row>
    <row r="665" spans="1:22" ht="14.25" customHeight="1">
      <c r="A665" s="19"/>
      <c r="B665" s="19" t="s">
        <v>5362</v>
      </c>
      <c r="C665" s="19" t="s">
        <v>5363</v>
      </c>
      <c r="D665" s="19" t="s">
        <v>214</v>
      </c>
      <c r="E665" s="19" t="s">
        <v>96</v>
      </c>
      <c r="F665" s="19" t="s">
        <v>2320</v>
      </c>
      <c r="G665" s="19" t="s">
        <v>2046</v>
      </c>
      <c r="H665" s="19" t="s">
        <v>5364</v>
      </c>
      <c r="I665" s="19"/>
      <c r="J665" s="19"/>
      <c r="K665" s="19"/>
      <c r="L665" s="19"/>
      <c r="M665" s="19" t="s">
        <v>59</v>
      </c>
      <c r="N665" s="19" t="s">
        <v>2058</v>
      </c>
      <c r="O665" s="19" t="s">
        <v>2322</v>
      </c>
      <c r="P665" s="19"/>
      <c r="Q665" s="19" t="s">
        <v>2051</v>
      </c>
      <c r="R665" s="2"/>
      <c r="S665" s="2"/>
      <c r="T665" s="2" t="s">
        <v>213</v>
      </c>
      <c r="U665" s="2"/>
      <c r="V665" s="2"/>
    </row>
    <row r="666" spans="1:22" ht="14.25" customHeight="1">
      <c r="A666" s="19"/>
      <c r="B666" s="19" t="s">
        <v>5246</v>
      </c>
      <c r="C666" s="19" t="s">
        <v>5365</v>
      </c>
      <c r="D666" s="19" t="s">
        <v>214</v>
      </c>
      <c r="E666" s="19" t="s">
        <v>96</v>
      </c>
      <c r="F666" s="19" t="s">
        <v>5366</v>
      </c>
      <c r="G666" s="19" t="s">
        <v>2046</v>
      </c>
      <c r="H666" s="19" t="s">
        <v>5367</v>
      </c>
      <c r="I666" s="19"/>
      <c r="J666" s="19"/>
      <c r="K666" s="19"/>
      <c r="L666" s="19"/>
      <c r="M666" s="19" t="s">
        <v>60</v>
      </c>
      <c r="N666" s="19" t="s">
        <v>2058</v>
      </c>
      <c r="O666" s="19" t="s">
        <v>2186</v>
      </c>
      <c r="P666" s="19"/>
      <c r="Q666" s="19" t="s">
        <v>2051</v>
      </c>
      <c r="R666" s="2"/>
      <c r="S666" s="2"/>
      <c r="T666" s="2" t="s">
        <v>213</v>
      </c>
      <c r="U666" s="2"/>
      <c r="V666" s="2"/>
    </row>
    <row r="667" spans="1:22" ht="14.25" customHeight="1">
      <c r="A667" s="19"/>
      <c r="B667" s="19" t="s">
        <v>5368</v>
      </c>
      <c r="C667" s="19" t="s">
        <v>5369</v>
      </c>
      <c r="D667" s="19" t="s">
        <v>214</v>
      </c>
      <c r="E667" s="19" t="s">
        <v>96</v>
      </c>
      <c r="F667" s="19" t="s">
        <v>2101</v>
      </c>
      <c r="G667" s="19" t="s">
        <v>2046</v>
      </c>
      <c r="H667" s="19" t="s">
        <v>5370</v>
      </c>
      <c r="I667" s="19"/>
      <c r="J667" s="19"/>
      <c r="K667" s="19"/>
      <c r="L667" s="19"/>
      <c r="M667" s="19" t="s">
        <v>59</v>
      </c>
      <c r="N667" s="19" t="s">
        <v>2058</v>
      </c>
      <c r="O667" s="19" t="s">
        <v>2101</v>
      </c>
      <c r="P667" s="19"/>
      <c r="Q667" s="19" t="s">
        <v>2051</v>
      </c>
      <c r="R667" s="2"/>
      <c r="S667" s="2"/>
      <c r="T667" s="2" t="s">
        <v>213</v>
      </c>
      <c r="U667" s="2"/>
      <c r="V667" s="2"/>
    </row>
    <row r="668" spans="1:22" ht="14.25" customHeight="1">
      <c r="A668" s="19"/>
      <c r="B668" s="19" t="s">
        <v>5371</v>
      </c>
      <c r="C668" s="19" t="s">
        <v>5372</v>
      </c>
      <c r="D668" s="19" t="s">
        <v>214</v>
      </c>
      <c r="E668" s="19" t="s">
        <v>96</v>
      </c>
      <c r="F668" s="19" t="s">
        <v>2193</v>
      </c>
      <c r="G668" s="19" t="s">
        <v>2046</v>
      </c>
      <c r="H668" s="19" t="s">
        <v>5373</v>
      </c>
      <c r="I668" s="19"/>
      <c r="J668" s="19"/>
      <c r="K668" s="19"/>
      <c r="L668" s="19"/>
      <c r="M668" s="19" t="s">
        <v>1566</v>
      </c>
      <c r="N668" s="19" t="s">
        <v>2058</v>
      </c>
      <c r="O668" s="19" t="s">
        <v>2193</v>
      </c>
      <c r="P668" s="19"/>
      <c r="Q668" s="19" t="s">
        <v>2051</v>
      </c>
      <c r="R668" s="2" t="s">
        <v>2067</v>
      </c>
      <c r="S668" s="2"/>
      <c r="T668" s="2" t="s">
        <v>213</v>
      </c>
      <c r="U668" s="2"/>
      <c r="V668" s="2"/>
    </row>
    <row r="669" spans="1:22" ht="14.25" customHeight="1">
      <c r="A669" s="19"/>
      <c r="B669" s="19" t="s">
        <v>2354</v>
      </c>
      <c r="C669" s="19" t="s">
        <v>5374</v>
      </c>
      <c r="D669" s="19" t="s">
        <v>214</v>
      </c>
      <c r="E669" s="19" t="s">
        <v>96</v>
      </c>
      <c r="F669" s="19" t="s">
        <v>5375</v>
      </c>
      <c r="G669" s="19" t="s">
        <v>2046</v>
      </c>
      <c r="H669" s="19" t="s">
        <v>5376</v>
      </c>
      <c r="I669" s="19"/>
      <c r="J669" s="19"/>
      <c r="K669" s="19"/>
      <c r="L669" s="19"/>
      <c r="M669" s="19" t="s">
        <v>1566</v>
      </c>
      <c r="N669" s="19" t="s">
        <v>2058</v>
      </c>
      <c r="O669" s="19" t="s">
        <v>2259</v>
      </c>
      <c r="P669" s="19"/>
      <c r="Q669" s="19" t="s">
        <v>2051</v>
      </c>
      <c r="R669" s="2" t="s">
        <v>2067</v>
      </c>
      <c r="S669" s="2"/>
      <c r="T669" s="2" t="s">
        <v>213</v>
      </c>
      <c r="U669" s="2"/>
      <c r="V669" s="2"/>
    </row>
    <row r="670" spans="1:22" ht="14.25" customHeight="1">
      <c r="A670" s="19"/>
      <c r="B670" s="19" t="s">
        <v>5377</v>
      </c>
      <c r="C670" s="19" t="s">
        <v>5378</v>
      </c>
      <c r="D670" s="19" t="s">
        <v>5379</v>
      </c>
      <c r="E670" s="19" t="s">
        <v>96</v>
      </c>
      <c r="F670" s="19" t="s">
        <v>5380</v>
      </c>
      <c r="G670" s="19" t="s">
        <v>2404</v>
      </c>
      <c r="H670" s="19" t="s">
        <v>5381</v>
      </c>
      <c r="I670" s="19"/>
      <c r="J670" s="19"/>
      <c r="K670" s="19"/>
      <c r="L670" s="19"/>
      <c r="M670" s="19" t="s">
        <v>1566</v>
      </c>
      <c r="N670" s="19" t="s">
        <v>2058</v>
      </c>
      <c r="O670" s="19" t="s">
        <v>2139</v>
      </c>
      <c r="P670" s="19"/>
      <c r="Q670" s="19" t="s">
        <v>2051</v>
      </c>
      <c r="R670" s="2" t="s">
        <v>2067</v>
      </c>
      <c r="S670" s="2"/>
      <c r="T670" s="2" t="s">
        <v>5382</v>
      </c>
      <c r="U670" s="2"/>
      <c r="V670" s="2"/>
    </row>
    <row r="671" spans="1:22" ht="14.25" customHeight="1">
      <c r="A671" s="19"/>
      <c r="B671" s="19" t="s">
        <v>5383</v>
      </c>
      <c r="C671" s="19" t="s">
        <v>5384</v>
      </c>
      <c r="D671" s="19" t="s">
        <v>5385</v>
      </c>
      <c r="E671" s="19" t="s">
        <v>96</v>
      </c>
      <c r="F671" s="19" t="s">
        <v>5386</v>
      </c>
      <c r="G671" s="19" t="s">
        <v>2091</v>
      </c>
      <c r="H671" s="19" t="s">
        <v>5387</v>
      </c>
      <c r="I671" s="19"/>
      <c r="J671" s="19"/>
      <c r="K671" s="19"/>
      <c r="L671" s="19"/>
      <c r="M671" s="19" t="s">
        <v>1566</v>
      </c>
      <c r="N671" s="19" t="s">
        <v>2058</v>
      </c>
      <c r="O671" s="19" t="s">
        <v>2139</v>
      </c>
      <c r="P671" s="19"/>
      <c r="Q671" s="19" t="s">
        <v>2051</v>
      </c>
      <c r="R671" s="2" t="s">
        <v>2052</v>
      </c>
      <c r="S671" s="2"/>
      <c r="T671" s="2" t="s">
        <v>5388</v>
      </c>
      <c r="U671" s="2"/>
      <c r="V671" s="2"/>
    </row>
    <row r="672" spans="1:22" ht="14.25" customHeight="1">
      <c r="A672" s="19"/>
      <c r="B672" s="19" t="s">
        <v>5389</v>
      </c>
      <c r="C672" s="19" t="s">
        <v>5390</v>
      </c>
      <c r="D672" s="19" t="s">
        <v>5385</v>
      </c>
      <c r="E672" s="19" t="s">
        <v>96</v>
      </c>
      <c r="F672" s="19" t="s">
        <v>5391</v>
      </c>
      <c r="G672" s="19" t="s">
        <v>2091</v>
      </c>
      <c r="H672" s="19" t="s">
        <v>5392</v>
      </c>
      <c r="I672" s="19"/>
      <c r="J672" s="19"/>
      <c r="K672" s="19"/>
      <c r="L672" s="19"/>
      <c r="M672" s="19" t="s">
        <v>1566</v>
      </c>
      <c r="N672" s="19" t="s">
        <v>2058</v>
      </c>
      <c r="O672" s="19" t="s">
        <v>5393</v>
      </c>
      <c r="P672" s="19"/>
      <c r="Q672" s="19" t="s">
        <v>2051</v>
      </c>
      <c r="R672" s="2" t="s">
        <v>2067</v>
      </c>
      <c r="S672" s="2"/>
      <c r="T672" s="2" t="s">
        <v>5388</v>
      </c>
      <c r="U672" s="2"/>
      <c r="V672" s="2"/>
    </row>
    <row r="673" spans="1:22" ht="14.25" customHeight="1">
      <c r="A673" s="19"/>
      <c r="B673" s="19" t="s">
        <v>5394</v>
      </c>
      <c r="C673" s="19" t="s">
        <v>5395</v>
      </c>
      <c r="D673" s="19" t="s">
        <v>5385</v>
      </c>
      <c r="E673" s="19" t="s">
        <v>96</v>
      </c>
      <c r="F673" s="19" t="s">
        <v>2824</v>
      </c>
      <c r="G673" s="19" t="s">
        <v>2091</v>
      </c>
      <c r="H673" s="19" t="s">
        <v>5396</v>
      </c>
      <c r="I673" s="19"/>
      <c r="J673" s="19"/>
      <c r="K673" s="19"/>
      <c r="L673" s="19"/>
      <c r="M673" s="19" t="s">
        <v>60</v>
      </c>
      <c r="N673" s="19" t="s">
        <v>2058</v>
      </c>
      <c r="O673" s="19" t="s">
        <v>2316</v>
      </c>
      <c r="P673" s="19"/>
      <c r="Q673" s="19" t="s">
        <v>2051</v>
      </c>
      <c r="R673" s="2"/>
      <c r="S673" s="2"/>
      <c r="T673" s="2" t="s">
        <v>5388</v>
      </c>
      <c r="U673" s="2"/>
      <c r="V673" s="2"/>
    </row>
    <row r="674" spans="1:22" ht="14.25" customHeight="1">
      <c r="A674" s="19"/>
      <c r="B674" s="19" t="s">
        <v>5397</v>
      </c>
      <c r="C674" s="19" t="s">
        <v>2967</v>
      </c>
      <c r="D674" s="19" t="s">
        <v>5385</v>
      </c>
      <c r="E674" s="19" t="s">
        <v>96</v>
      </c>
      <c r="F674" s="19" t="s">
        <v>5398</v>
      </c>
      <c r="G674" s="19" t="s">
        <v>2091</v>
      </c>
      <c r="H674" s="19" t="s">
        <v>5399</v>
      </c>
      <c r="I674" s="19"/>
      <c r="J674" s="19"/>
      <c r="K674" s="19"/>
      <c r="L674" s="19"/>
      <c r="M674" s="19" t="s">
        <v>1566</v>
      </c>
      <c r="N674" s="19" t="s">
        <v>2058</v>
      </c>
      <c r="O674" s="19" t="s">
        <v>2120</v>
      </c>
      <c r="P674" s="19"/>
      <c r="Q674" s="19" t="s">
        <v>2051</v>
      </c>
      <c r="R674" s="2" t="s">
        <v>2052</v>
      </c>
      <c r="S674" s="2"/>
      <c r="T674" s="2" t="s">
        <v>5388</v>
      </c>
      <c r="U674" s="2"/>
      <c r="V674" s="2"/>
    </row>
    <row r="675" spans="1:22" ht="14.25" customHeight="1">
      <c r="A675" s="19"/>
      <c r="B675" s="19" t="s">
        <v>4594</v>
      </c>
      <c r="C675" s="19" t="s">
        <v>5400</v>
      </c>
      <c r="D675" s="19" t="s">
        <v>5385</v>
      </c>
      <c r="E675" s="19" t="s">
        <v>96</v>
      </c>
      <c r="F675" s="19" t="s">
        <v>5401</v>
      </c>
      <c r="G675" s="19" t="s">
        <v>2091</v>
      </c>
      <c r="H675" s="19" t="s">
        <v>5402</v>
      </c>
      <c r="I675" s="19"/>
      <c r="J675" s="19"/>
      <c r="K675" s="19"/>
      <c r="L675" s="19"/>
      <c r="M675" s="19" t="s">
        <v>1566</v>
      </c>
      <c r="N675" s="19" t="s">
        <v>2058</v>
      </c>
      <c r="O675" s="19" t="s">
        <v>2093</v>
      </c>
      <c r="P675" s="19"/>
      <c r="Q675" s="19" t="s">
        <v>2051</v>
      </c>
      <c r="R675" s="2" t="s">
        <v>2067</v>
      </c>
      <c r="S675" s="2"/>
      <c r="T675" s="2" t="s">
        <v>5388</v>
      </c>
      <c r="U675" s="2"/>
      <c r="V675" s="2"/>
    </row>
    <row r="676" spans="1:22" ht="14.25" customHeight="1">
      <c r="A676" s="19"/>
      <c r="B676" s="19" t="s">
        <v>4440</v>
      </c>
      <c r="C676" s="19" t="s">
        <v>5403</v>
      </c>
      <c r="D676" s="19" t="s">
        <v>5385</v>
      </c>
      <c r="E676" s="19" t="s">
        <v>96</v>
      </c>
      <c r="F676" s="19" t="s">
        <v>5404</v>
      </c>
      <c r="G676" s="19" t="s">
        <v>2091</v>
      </c>
      <c r="H676" s="19" t="s">
        <v>5405</v>
      </c>
      <c r="I676" s="19"/>
      <c r="J676" s="19"/>
      <c r="K676" s="19"/>
      <c r="L676" s="19"/>
      <c r="M676" s="19" t="s">
        <v>1566</v>
      </c>
      <c r="N676" s="19" t="s">
        <v>2058</v>
      </c>
      <c r="O676" s="19" t="s">
        <v>2288</v>
      </c>
      <c r="P676" s="19"/>
      <c r="Q676" s="19" t="s">
        <v>2051</v>
      </c>
      <c r="R676" s="2" t="s">
        <v>2067</v>
      </c>
      <c r="S676" s="2"/>
      <c r="T676" s="2" t="s">
        <v>5388</v>
      </c>
      <c r="U676" s="2"/>
      <c r="V676" s="2"/>
    </row>
    <row r="677" spans="1:22" ht="14.25" customHeight="1">
      <c r="A677" s="19"/>
      <c r="B677" s="19" t="s">
        <v>4948</v>
      </c>
      <c r="C677" s="19" t="s">
        <v>5406</v>
      </c>
      <c r="D677" s="19" t="s">
        <v>5385</v>
      </c>
      <c r="E677" s="19" t="s">
        <v>96</v>
      </c>
      <c r="F677" s="19" t="s">
        <v>5407</v>
      </c>
      <c r="G677" s="19" t="s">
        <v>2091</v>
      </c>
      <c r="H677" s="19" t="s">
        <v>5408</v>
      </c>
      <c r="I677" s="19"/>
      <c r="J677" s="19"/>
      <c r="K677" s="19"/>
      <c r="L677" s="19"/>
      <c r="M677" s="19" t="s">
        <v>60</v>
      </c>
      <c r="N677" s="19" t="s">
        <v>2058</v>
      </c>
      <c r="O677" s="19" t="s">
        <v>2186</v>
      </c>
      <c r="P677" s="19"/>
      <c r="Q677" s="19" t="s">
        <v>2051</v>
      </c>
      <c r="R677" s="2"/>
      <c r="S677" s="2"/>
      <c r="T677" s="2" t="s">
        <v>5388</v>
      </c>
      <c r="U677" s="2"/>
      <c r="V677" s="2"/>
    </row>
    <row r="678" spans="1:22" ht="14.25" customHeight="1">
      <c r="A678" s="19"/>
      <c r="B678" s="19" t="s">
        <v>5409</v>
      </c>
      <c r="C678" s="19" t="s">
        <v>5410</v>
      </c>
      <c r="D678" s="19" t="s">
        <v>5385</v>
      </c>
      <c r="E678" s="19" t="s">
        <v>96</v>
      </c>
      <c r="F678" s="19" t="s">
        <v>5411</v>
      </c>
      <c r="G678" s="19" t="s">
        <v>2091</v>
      </c>
      <c r="H678" s="19" t="s">
        <v>5412</v>
      </c>
      <c r="I678" s="19"/>
      <c r="J678" s="19"/>
      <c r="K678" s="19"/>
      <c r="L678" s="19"/>
      <c r="M678" s="19" t="s">
        <v>1566</v>
      </c>
      <c r="N678" s="19" t="s">
        <v>2058</v>
      </c>
      <c r="O678" s="19" t="s">
        <v>2093</v>
      </c>
      <c r="P678" s="19"/>
      <c r="Q678" s="19" t="s">
        <v>2051</v>
      </c>
      <c r="R678" s="2" t="s">
        <v>2067</v>
      </c>
      <c r="S678" s="2"/>
      <c r="T678" s="2" t="s">
        <v>5388</v>
      </c>
      <c r="U678" s="2"/>
      <c r="V678" s="2"/>
    </row>
    <row r="679" spans="1:22" ht="14.25" customHeight="1">
      <c r="A679" s="19"/>
      <c r="B679" s="19" t="s">
        <v>5413</v>
      </c>
      <c r="C679" s="19" t="s">
        <v>5414</v>
      </c>
      <c r="D679" s="19" t="s">
        <v>5385</v>
      </c>
      <c r="E679" s="19" t="s">
        <v>96</v>
      </c>
      <c r="F679" s="19" t="s">
        <v>5415</v>
      </c>
      <c r="G679" s="19" t="s">
        <v>2091</v>
      </c>
      <c r="H679" s="19" t="s">
        <v>5416</v>
      </c>
      <c r="I679" s="19"/>
      <c r="J679" s="19"/>
      <c r="K679" s="19"/>
      <c r="L679" s="19"/>
      <c r="M679" s="19" t="s">
        <v>1566</v>
      </c>
      <c r="N679" s="19" t="s">
        <v>2058</v>
      </c>
      <c r="O679" s="19" t="s">
        <v>2139</v>
      </c>
      <c r="P679" s="19"/>
      <c r="Q679" s="19" t="s">
        <v>2051</v>
      </c>
      <c r="R679" s="2" t="s">
        <v>2052</v>
      </c>
      <c r="S679" s="2"/>
      <c r="T679" s="2" t="s">
        <v>5388</v>
      </c>
      <c r="U679" s="2"/>
      <c r="V679" s="2"/>
    </row>
    <row r="680" spans="1:22" ht="14.25" customHeight="1">
      <c r="A680" s="19"/>
      <c r="B680" s="19" t="s">
        <v>4256</v>
      </c>
      <c r="C680" s="19" t="s">
        <v>5417</v>
      </c>
      <c r="D680" s="19" t="s">
        <v>5385</v>
      </c>
      <c r="E680" s="19" t="s">
        <v>96</v>
      </c>
      <c r="F680" s="19" t="s">
        <v>5418</v>
      </c>
      <c r="G680" s="19" t="s">
        <v>2091</v>
      </c>
      <c r="H680" s="19" t="s">
        <v>5419</v>
      </c>
      <c r="I680" s="19"/>
      <c r="J680" s="19"/>
      <c r="K680" s="19"/>
      <c r="L680" s="19"/>
      <c r="M680" s="19" t="s">
        <v>60</v>
      </c>
      <c r="N680" s="19" t="s">
        <v>2058</v>
      </c>
      <c r="O680" s="19" t="s">
        <v>5420</v>
      </c>
      <c r="P680" s="19"/>
      <c r="Q680" s="19" t="s">
        <v>2051</v>
      </c>
      <c r="R680" s="2"/>
      <c r="S680" s="2"/>
      <c r="T680" s="2" t="s">
        <v>5388</v>
      </c>
      <c r="U680" s="2"/>
      <c r="V680" s="2"/>
    </row>
    <row r="681" spans="1:22" ht="14.25" customHeight="1">
      <c r="A681" s="19"/>
      <c r="B681" s="19" t="s">
        <v>2790</v>
      </c>
      <c r="C681" s="19" t="s">
        <v>5421</v>
      </c>
      <c r="D681" s="19" t="s">
        <v>5385</v>
      </c>
      <c r="E681" s="19" t="s">
        <v>96</v>
      </c>
      <c r="F681" s="19" t="s">
        <v>5398</v>
      </c>
      <c r="G681" s="19" t="s">
        <v>2091</v>
      </c>
      <c r="H681" s="19" t="s">
        <v>5422</v>
      </c>
      <c r="I681" s="19"/>
      <c r="J681" s="19"/>
      <c r="K681" s="19"/>
      <c r="L681" s="19"/>
      <c r="M681" s="19" t="s">
        <v>1566</v>
      </c>
      <c r="N681" s="19" t="s">
        <v>2058</v>
      </c>
      <c r="O681" s="19" t="s">
        <v>2120</v>
      </c>
      <c r="P681" s="19"/>
      <c r="Q681" s="19" t="s">
        <v>2051</v>
      </c>
      <c r="R681" s="2" t="s">
        <v>2052</v>
      </c>
      <c r="S681" s="2"/>
      <c r="T681" s="2" t="s">
        <v>5388</v>
      </c>
      <c r="U681" s="2"/>
      <c r="V681" s="2"/>
    </row>
    <row r="682" spans="1:22" ht="14.25" customHeight="1">
      <c r="A682" s="19"/>
      <c r="B682" s="19" t="s">
        <v>3651</v>
      </c>
      <c r="C682" s="19" t="s">
        <v>5423</v>
      </c>
      <c r="D682" s="19" t="s">
        <v>5385</v>
      </c>
      <c r="E682" s="19" t="s">
        <v>96</v>
      </c>
      <c r="F682" s="19" t="s">
        <v>5424</v>
      </c>
      <c r="G682" s="19" t="s">
        <v>2091</v>
      </c>
      <c r="H682" s="19" t="s">
        <v>5425</v>
      </c>
      <c r="I682" s="19"/>
      <c r="J682" s="19"/>
      <c r="K682" s="19"/>
      <c r="L682" s="19"/>
      <c r="M682" s="19" t="s">
        <v>1566</v>
      </c>
      <c r="N682" s="19" t="s">
        <v>2058</v>
      </c>
      <c r="O682" s="19" t="s">
        <v>2139</v>
      </c>
      <c r="P682" s="19"/>
      <c r="Q682" s="19" t="s">
        <v>2051</v>
      </c>
      <c r="R682" s="2" t="s">
        <v>2052</v>
      </c>
      <c r="S682" s="2"/>
      <c r="T682" s="2" t="s">
        <v>5388</v>
      </c>
      <c r="U682" s="2"/>
      <c r="V682" s="2"/>
    </row>
    <row r="683" spans="1:22" ht="14.25" customHeight="1">
      <c r="A683" s="19"/>
      <c r="B683" s="19" t="s">
        <v>3176</v>
      </c>
      <c r="C683" s="19" t="s">
        <v>5426</v>
      </c>
      <c r="D683" s="19" t="s">
        <v>5385</v>
      </c>
      <c r="E683" s="19" t="s">
        <v>96</v>
      </c>
      <c r="F683" s="19" t="s">
        <v>5427</v>
      </c>
      <c r="G683" s="19" t="s">
        <v>2091</v>
      </c>
      <c r="H683" s="19" t="s">
        <v>5428</v>
      </c>
      <c r="I683" s="19"/>
      <c r="J683" s="19"/>
      <c r="K683" s="19"/>
      <c r="L683" s="19"/>
      <c r="M683" s="19" t="s">
        <v>1566</v>
      </c>
      <c r="N683" s="19" t="s">
        <v>2058</v>
      </c>
      <c r="O683" s="19" t="s">
        <v>2093</v>
      </c>
      <c r="P683" s="19"/>
      <c r="Q683" s="19" t="s">
        <v>2051</v>
      </c>
      <c r="R683" s="2" t="s">
        <v>2067</v>
      </c>
      <c r="S683" s="2"/>
      <c r="T683" s="2" t="s">
        <v>5388</v>
      </c>
      <c r="U683" s="2"/>
      <c r="V683" s="2"/>
    </row>
    <row r="684" spans="1:22" ht="14.25" customHeight="1">
      <c r="A684" s="19"/>
      <c r="B684" s="19" t="s">
        <v>3176</v>
      </c>
      <c r="C684" s="19" t="s">
        <v>5429</v>
      </c>
      <c r="D684" s="19" t="s">
        <v>5385</v>
      </c>
      <c r="E684" s="19" t="s">
        <v>96</v>
      </c>
      <c r="F684" s="19" t="s">
        <v>5430</v>
      </c>
      <c r="G684" s="19" t="s">
        <v>2091</v>
      </c>
      <c r="H684" s="19" t="s">
        <v>5431</v>
      </c>
      <c r="I684" s="19"/>
      <c r="J684" s="19"/>
      <c r="K684" s="19"/>
      <c r="L684" s="19"/>
      <c r="M684" s="19" t="s">
        <v>1566</v>
      </c>
      <c r="N684" s="19" t="s">
        <v>2058</v>
      </c>
      <c r="O684" s="19" t="s">
        <v>2153</v>
      </c>
      <c r="P684" s="19"/>
      <c r="Q684" s="19" t="s">
        <v>2051</v>
      </c>
      <c r="R684" s="2" t="s">
        <v>2052</v>
      </c>
      <c r="S684" s="2"/>
      <c r="T684" s="2" t="s">
        <v>5388</v>
      </c>
      <c r="U684" s="2"/>
      <c r="V684" s="2"/>
    </row>
    <row r="685" spans="1:22" ht="14.25" customHeight="1">
      <c r="A685" s="19"/>
      <c r="B685" s="19" t="s">
        <v>5432</v>
      </c>
      <c r="C685" s="19" t="s">
        <v>5433</v>
      </c>
      <c r="D685" s="19" t="s">
        <v>5385</v>
      </c>
      <c r="E685" s="19" t="s">
        <v>96</v>
      </c>
      <c r="F685" s="19" t="s">
        <v>5398</v>
      </c>
      <c r="G685" s="19" t="s">
        <v>2091</v>
      </c>
      <c r="H685" s="19" t="s">
        <v>5434</v>
      </c>
      <c r="I685" s="19"/>
      <c r="J685" s="19"/>
      <c r="K685" s="19"/>
      <c r="L685" s="19"/>
      <c r="M685" s="19" t="s">
        <v>1566</v>
      </c>
      <c r="N685" s="19" t="s">
        <v>2058</v>
      </c>
      <c r="O685" s="19" t="s">
        <v>2120</v>
      </c>
      <c r="P685" s="19"/>
      <c r="Q685" s="19" t="s">
        <v>2051</v>
      </c>
      <c r="R685" s="2" t="s">
        <v>2052</v>
      </c>
      <c r="S685" s="2"/>
      <c r="T685" s="2" t="s">
        <v>5388</v>
      </c>
      <c r="U685" s="2"/>
      <c r="V685" s="2"/>
    </row>
    <row r="686" spans="1:22" ht="14.25" customHeight="1">
      <c r="A686" s="19"/>
      <c r="B686" s="19" t="s">
        <v>2940</v>
      </c>
      <c r="C686" s="19" t="s">
        <v>5435</v>
      </c>
      <c r="D686" s="19" t="s">
        <v>5385</v>
      </c>
      <c r="E686" s="19" t="s">
        <v>96</v>
      </c>
      <c r="F686" s="19" t="s">
        <v>5436</v>
      </c>
      <c r="G686" s="19" t="s">
        <v>2091</v>
      </c>
      <c r="H686" s="19" t="s">
        <v>5437</v>
      </c>
      <c r="I686" s="19"/>
      <c r="J686" s="19"/>
      <c r="K686" s="19"/>
      <c r="L686" s="19"/>
      <c r="M686" s="19" t="s">
        <v>1566</v>
      </c>
      <c r="N686" s="19" t="s">
        <v>2058</v>
      </c>
      <c r="O686" s="19" t="s">
        <v>2093</v>
      </c>
      <c r="P686" s="19"/>
      <c r="Q686" s="19" t="s">
        <v>2051</v>
      </c>
      <c r="R686" s="2" t="s">
        <v>2067</v>
      </c>
      <c r="S686" s="2"/>
      <c r="T686" s="2" t="s">
        <v>5388</v>
      </c>
      <c r="U686" s="2"/>
      <c r="V686" s="2"/>
    </row>
    <row r="687" spans="1:22" ht="14.25" customHeight="1">
      <c r="A687" s="19"/>
      <c r="B687" s="19" t="s">
        <v>5438</v>
      </c>
      <c r="C687" s="19" t="s">
        <v>5439</v>
      </c>
      <c r="D687" s="19" t="s">
        <v>5385</v>
      </c>
      <c r="E687" s="19" t="s">
        <v>96</v>
      </c>
      <c r="F687" s="19" t="s">
        <v>5440</v>
      </c>
      <c r="G687" s="19" t="s">
        <v>2091</v>
      </c>
      <c r="H687" s="19" t="s">
        <v>5441</v>
      </c>
      <c r="I687" s="19"/>
      <c r="J687" s="19"/>
      <c r="K687" s="19"/>
      <c r="L687" s="19"/>
      <c r="M687" s="19" t="s">
        <v>1566</v>
      </c>
      <c r="N687" s="19" t="s">
        <v>2058</v>
      </c>
      <c r="O687" s="19" t="s">
        <v>2145</v>
      </c>
      <c r="P687" s="19"/>
      <c r="Q687" s="19" t="s">
        <v>2051</v>
      </c>
      <c r="R687" s="2" t="s">
        <v>2052</v>
      </c>
      <c r="S687" s="2"/>
      <c r="T687" s="2" t="s">
        <v>5388</v>
      </c>
      <c r="U687" s="2"/>
      <c r="V687" s="2"/>
    </row>
    <row r="688" spans="1:22" ht="14.25" customHeight="1">
      <c r="A688" s="19"/>
      <c r="B688" s="19" t="s">
        <v>5442</v>
      </c>
      <c r="C688" s="19" t="s">
        <v>5443</v>
      </c>
      <c r="D688" s="19" t="s">
        <v>5385</v>
      </c>
      <c r="E688" s="19" t="s">
        <v>96</v>
      </c>
      <c r="F688" s="19" t="s">
        <v>5444</v>
      </c>
      <c r="G688" s="19" t="s">
        <v>2091</v>
      </c>
      <c r="H688" s="19" t="s">
        <v>5445</v>
      </c>
      <c r="I688" s="19"/>
      <c r="J688" s="19"/>
      <c r="K688" s="19"/>
      <c r="L688" s="19"/>
      <c r="M688" s="19" t="s">
        <v>1566</v>
      </c>
      <c r="N688" s="19" t="s">
        <v>2058</v>
      </c>
      <c r="O688" s="19" t="s">
        <v>2153</v>
      </c>
      <c r="P688" s="19"/>
      <c r="Q688" s="19" t="s">
        <v>2051</v>
      </c>
      <c r="R688" s="2" t="s">
        <v>2052</v>
      </c>
      <c r="S688" s="2"/>
      <c r="T688" s="2" t="s">
        <v>5388</v>
      </c>
      <c r="U688" s="2"/>
      <c r="V688" s="2"/>
    </row>
    <row r="689" spans="1:22" ht="14.25" customHeight="1">
      <c r="A689" s="19"/>
      <c r="B689" s="19" t="s">
        <v>2208</v>
      </c>
      <c r="C689" s="19" t="s">
        <v>5446</v>
      </c>
      <c r="D689" s="19" t="s">
        <v>5385</v>
      </c>
      <c r="E689" s="19" t="s">
        <v>96</v>
      </c>
      <c r="F689" s="19" t="s">
        <v>5447</v>
      </c>
      <c r="G689" s="19" t="s">
        <v>2091</v>
      </c>
      <c r="H689" s="19" t="s">
        <v>5448</v>
      </c>
      <c r="I689" s="19"/>
      <c r="J689" s="19"/>
      <c r="K689" s="19"/>
      <c r="L689" s="19"/>
      <c r="M689" s="19" t="s">
        <v>1566</v>
      </c>
      <c r="N689" s="19" t="s">
        <v>2058</v>
      </c>
      <c r="O689" s="19" t="s">
        <v>2120</v>
      </c>
      <c r="P689" s="19"/>
      <c r="Q689" s="19" t="s">
        <v>2051</v>
      </c>
      <c r="R689" s="2" t="s">
        <v>2052</v>
      </c>
      <c r="S689" s="2"/>
      <c r="T689" s="2" t="s">
        <v>5388</v>
      </c>
      <c r="U689" s="2"/>
      <c r="V689" s="2"/>
    </row>
    <row r="690" spans="1:22" ht="14.25" customHeight="1">
      <c r="A690" s="19"/>
      <c r="B690" s="19" t="s">
        <v>2330</v>
      </c>
      <c r="C690" s="19" t="s">
        <v>5449</v>
      </c>
      <c r="D690" s="19" t="s">
        <v>334</v>
      </c>
      <c r="E690" s="19" t="s">
        <v>96</v>
      </c>
      <c r="F690" s="19" t="s">
        <v>3297</v>
      </c>
      <c r="G690" s="19" t="s">
        <v>2046</v>
      </c>
      <c r="H690" s="19" t="s">
        <v>5450</v>
      </c>
      <c r="I690" s="19"/>
      <c r="J690" s="19"/>
      <c r="K690" s="19"/>
      <c r="L690" s="19"/>
      <c r="M690" s="19" t="s">
        <v>59</v>
      </c>
      <c r="N690" s="19" t="s">
        <v>2058</v>
      </c>
      <c r="O690" s="19" t="s">
        <v>3297</v>
      </c>
      <c r="P690" s="19"/>
      <c r="Q690" s="19" t="s">
        <v>2051</v>
      </c>
      <c r="R690" s="2"/>
      <c r="S690" s="2"/>
      <c r="T690" s="2" t="s">
        <v>333</v>
      </c>
      <c r="U690" s="2"/>
      <c r="V690" s="2"/>
    </row>
    <row r="691" spans="1:22" ht="14.25" customHeight="1">
      <c r="A691" s="19"/>
      <c r="B691" s="19" t="s">
        <v>5451</v>
      </c>
      <c r="C691" s="19" t="s">
        <v>5452</v>
      </c>
      <c r="D691" s="19" t="s">
        <v>130</v>
      </c>
      <c r="E691" s="19" t="s">
        <v>96</v>
      </c>
      <c r="F691" s="19" t="s">
        <v>1655</v>
      </c>
      <c r="G691" s="19" t="s">
        <v>2046</v>
      </c>
      <c r="H691" s="19" t="s">
        <v>5453</v>
      </c>
      <c r="I691" s="19"/>
      <c r="J691" s="19"/>
      <c r="K691" s="19"/>
      <c r="L691" s="19"/>
      <c r="M691" s="19" t="s">
        <v>59</v>
      </c>
      <c r="N691" s="19" t="s">
        <v>2058</v>
      </c>
      <c r="O691" s="19" t="s">
        <v>2583</v>
      </c>
      <c r="P691" s="19" t="s">
        <v>5454</v>
      </c>
      <c r="Q691" s="19" t="s">
        <v>2051</v>
      </c>
      <c r="R691" s="2"/>
      <c r="S691" s="2"/>
      <c r="T691" s="2" t="s">
        <v>129</v>
      </c>
      <c r="U691" s="2"/>
      <c r="V691" s="2"/>
    </row>
    <row r="692" spans="1:22" ht="14.25" customHeight="1">
      <c r="A692" s="19"/>
      <c r="B692" s="19" t="s">
        <v>3299</v>
      </c>
      <c r="C692" s="19" t="s">
        <v>4214</v>
      </c>
      <c r="D692" s="19" t="s">
        <v>130</v>
      </c>
      <c r="E692" s="19" t="s">
        <v>96</v>
      </c>
      <c r="F692" s="19" t="s">
        <v>2101</v>
      </c>
      <c r="G692" s="19" t="s">
        <v>2046</v>
      </c>
      <c r="H692" s="19" t="s">
        <v>5455</v>
      </c>
      <c r="I692" s="19"/>
      <c r="J692" s="19"/>
      <c r="K692" s="19"/>
      <c r="L692" s="19"/>
      <c r="M692" s="19" t="s">
        <v>59</v>
      </c>
      <c r="N692" s="19" t="s">
        <v>2058</v>
      </c>
      <c r="O692" s="19" t="s">
        <v>2101</v>
      </c>
      <c r="P692" s="19"/>
      <c r="Q692" s="19" t="s">
        <v>2051</v>
      </c>
      <c r="R692" s="2"/>
      <c r="S692" s="2"/>
      <c r="T692" s="2" t="s">
        <v>129</v>
      </c>
      <c r="U692" s="2"/>
      <c r="V692" s="2"/>
    </row>
    <row r="693" spans="1:22" ht="14.25" customHeight="1">
      <c r="A693" s="19"/>
      <c r="B693" s="19" t="s">
        <v>5456</v>
      </c>
      <c r="C693" s="19" t="s">
        <v>5457</v>
      </c>
      <c r="D693" s="19" t="s">
        <v>130</v>
      </c>
      <c r="E693" s="19" t="s">
        <v>96</v>
      </c>
      <c r="F693" s="19" t="s">
        <v>3861</v>
      </c>
      <c r="G693" s="19" t="s">
        <v>2046</v>
      </c>
      <c r="H693" s="19" t="s">
        <v>5458</v>
      </c>
      <c r="I693" s="19"/>
      <c r="J693" s="19"/>
      <c r="K693" s="19"/>
      <c r="L693" s="19"/>
      <c r="M693" s="19" t="s">
        <v>1566</v>
      </c>
      <c r="N693" s="19" t="s">
        <v>2058</v>
      </c>
      <c r="O693" s="19" t="s">
        <v>2145</v>
      </c>
      <c r="P693" s="19" t="s">
        <v>5454</v>
      </c>
      <c r="Q693" s="19" t="s">
        <v>2051</v>
      </c>
      <c r="R693" s="2" t="s">
        <v>2067</v>
      </c>
      <c r="S693" s="2"/>
      <c r="T693" s="2" t="s">
        <v>129</v>
      </c>
      <c r="U693" s="2"/>
      <c r="V693" s="2"/>
    </row>
    <row r="694" spans="1:22" ht="14.25" customHeight="1">
      <c r="A694" s="19"/>
      <c r="B694" s="19" t="s">
        <v>5459</v>
      </c>
      <c r="C694" s="19" t="s">
        <v>5460</v>
      </c>
      <c r="D694" s="19" t="s">
        <v>130</v>
      </c>
      <c r="E694" s="19" t="s">
        <v>96</v>
      </c>
      <c r="F694" s="19" t="s">
        <v>5461</v>
      </c>
      <c r="G694" s="19" t="s">
        <v>2046</v>
      </c>
      <c r="H694" s="19" t="s">
        <v>5462</v>
      </c>
      <c r="I694" s="19"/>
      <c r="J694" s="19"/>
      <c r="K694" s="19"/>
      <c r="L694" s="19"/>
      <c r="M694" s="19" t="s">
        <v>1566</v>
      </c>
      <c r="N694" s="19" t="s">
        <v>2058</v>
      </c>
      <c r="O694" s="19" t="s">
        <v>2145</v>
      </c>
      <c r="P694" s="19"/>
      <c r="Q694" s="19" t="s">
        <v>2051</v>
      </c>
      <c r="R694" s="2" t="s">
        <v>2067</v>
      </c>
      <c r="S694" s="2"/>
      <c r="T694" s="2" t="s">
        <v>129</v>
      </c>
      <c r="U694" s="2"/>
      <c r="V694" s="2"/>
    </row>
    <row r="695" spans="1:22" ht="14.25" customHeight="1">
      <c r="A695" s="19"/>
      <c r="B695" s="19" t="s">
        <v>5463</v>
      </c>
      <c r="C695" s="19" t="s">
        <v>5464</v>
      </c>
      <c r="D695" s="19" t="s">
        <v>318</v>
      </c>
      <c r="E695" s="19" t="s">
        <v>96</v>
      </c>
      <c r="F695" s="19" t="s">
        <v>5465</v>
      </c>
      <c r="G695" s="19" t="s">
        <v>2046</v>
      </c>
      <c r="H695" s="19" t="s">
        <v>5466</v>
      </c>
      <c r="I695" s="19"/>
      <c r="J695" s="19"/>
      <c r="K695" s="19"/>
      <c r="L695" s="19"/>
      <c r="M695" s="19" t="s">
        <v>59</v>
      </c>
      <c r="N695" s="19" t="s">
        <v>2058</v>
      </c>
      <c r="O695" s="19" t="s">
        <v>2101</v>
      </c>
      <c r="P695" s="19"/>
      <c r="Q695" s="19" t="s">
        <v>2051</v>
      </c>
      <c r="R695" s="2"/>
      <c r="S695" s="2"/>
      <c r="T695" s="2" t="s">
        <v>317</v>
      </c>
      <c r="U695" s="2"/>
      <c r="V695" s="2"/>
    </row>
    <row r="696" spans="1:22" ht="14.25" customHeight="1">
      <c r="A696" s="19"/>
      <c r="B696" s="19" t="s">
        <v>5467</v>
      </c>
      <c r="C696" s="19" t="s">
        <v>5468</v>
      </c>
      <c r="D696" s="19" t="s">
        <v>322</v>
      </c>
      <c r="E696" s="19" t="s">
        <v>96</v>
      </c>
      <c r="F696" s="19" t="s">
        <v>5469</v>
      </c>
      <c r="G696" s="19" t="s">
        <v>2046</v>
      </c>
      <c r="H696" s="19" t="s">
        <v>5470</v>
      </c>
      <c r="I696" s="19"/>
      <c r="J696" s="19"/>
      <c r="K696" s="19"/>
      <c r="L696" s="19"/>
      <c r="M696" s="19" t="s">
        <v>1566</v>
      </c>
      <c r="N696" s="19" t="s">
        <v>2058</v>
      </c>
      <c r="O696" s="19" t="s">
        <v>2145</v>
      </c>
      <c r="P696" s="19" t="s">
        <v>5133</v>
      </c>
      <c r="Q696" s="19" t="s">
        <v>2051</v>
      </c>
      <c r="R696" s="2" t="s">
        <v>2067</v>
      </c>
      <c r="S696" s="2"/>
      <c r="T696" s="2" t="s">
        <v>321</v>
      </c>
      <c r="U696" s="2"/>
      <c r="V696" s="2"/>
    </row>
    <row r="697" spans="1:22" ht="14.25" customHeight="1">
      <c r="A697" s="19"/>
      <c r="B697" s="19" t="s">
        <v>5471</v>
      </c>
      <c r="C697" s="19" t="s">
        <v>5472</v>
      </c>
      <c r="D697" s="19" t="s">
        <v>322</v>
      </c>
      <c r="E697" s="19" t="s">
        <v>96</v>
      </c>
      <c r="F697" s="19" t="s">
        <v>5473</v>
      </c>
      <c r="G697" s="19" t="s">
        <v>2046</v>
      </c>
      <c r="H697" s="19" t="s">
        <v>5474</v>
      </c>
      <c r="I697" s="19"/>
      <c r="J697" s="19"/>
      <c r="K697" s="19"/>
      <c r="L697" s="19"/>
      <c r="M697" s="19" t="s">
        <v>60</v>
      </c>
      <c r="N697" s="19" t="s">
        <v>2058</v>
      </c>
      <c r="O697" s="19" t="s">
        <v>2186</v>
      </c>
      <c r="P697" s="19"/>
      <c r="Q697" s="19" t="s">
        <v>2051</v>
      </c>
      <c r="R697" s="2"/>
      <c r="S697" s="2"/>
      <c r="T697" s="2" t="s">
        <v>321</v>
      </c>
      <c r="U697" s="2"/>
      <c r="V697" s="2"/>
    </row>
    <row r="698" spans="1:22" ht="14.25" customHeight="1">
      <c r="A698" s="19"/>
      <c r="B698" s="19" t="s">
        <v>5475</v>
      </c>
      <c r="C698" s="19" t="s">
        <v>5476</v>
      </c>
      <c r="D698" s="19" t="s">
        <v>1663</v>
      </c>
      <c r="E698" s="19" t="s">
        <v>96</v>
      </c>
      <c r="F698" s="19" t="s">
        <v>5477</v>
      </c>
      <c r="G698" s="19" t="s">
        <v>2091</v>
      </c>
      <c r="H698" s="19" t="s">
        <v>5478</v>
      </c>
      <c r="I698" s="19"/>
      <c r="J698" s="19"/>
      <c r="K698" s="19"/>
      <c r="L698" s="19"/>
      <c r="M698" s="19" t="s">
        <v>1566</v>
      </c>
      <c r="N698" s="19" t="s">
        <v>2058</v>
      </c>
      <c r="O698" s="19" t="s">
        <v>2093</v>
      </c>
      <c r="P698" s="19"/>
      <c r="Q698" s="19" t="s">
        <v>2051</v>
      </c>
      <c r="R698" s="2" t="s">
        <v>2067</v>
      </c>
      <c r="S698" s="2"/>
      <c r="T698" s="2" t="s">
        <v>2095</v>
      </c>
      <c r="U698" s="2"/>
      <c r="V698" s="2"/>
    </row>
    <row r="699" spans="1:22" ht="14.25" customHeight="1">
      <c r="A699" s="19"/>
      <c r="B699" s="19" t="s">
        <v>5479</v>
      </c>
      <c r="C699" s="19" t="s">
        <v>5480</v>
      </c>
      <c r="D699" s="19" t="s">
        <v>1663</v>
      </c>
      <c r="E699" s="19" t="s">
        <v>96</v>
      </c>
      <c r="F699" s="19" t="s">
        <v>5481</v>
      </c>
      <c r="G699" s="19" t="s">
        <v>2091</v>
      </c>
      <c r="H699" s="19" t="s">
        <v>5482</v>
      </c>
      <c r="I699" s="19"/>
      <c r="J699" s="19"/>
      <c r="K699" s="19"/>
      <c r="L699" s="19"/>
      <c r="M699" s="19" t="s">
        <v>1566</v>
      </c>
      <c r="N699" s="19" t="s">
        <v>2058</v>
      </c>
      <c r="O699" s="19" t="s">
        <v>2093</v>
      </c>
      <c r="P699" s="19"/>
      <c r="Q699" s="19" t="s">
        <v>2051</v>
      </c>
      <c r="R699" s="2" t="s">
        <v>2067</v>
      </c>
      <c r="S699" s="2"/>
      <c r="T699" s="2" t="s">
        <v>2095</v>
      </c>
      <c r="U699" s="2"/>
      <c r="V699" s="2"/>
    </row>
    <row r="700" spans="1:22" ht="14.25" customHeight="1">
      <c r="A700" s="19"/>
      <c r="B700" s="19" t="s">
        <v>2075</v>
      </c>
      <c r="C700" s="19" t="s">
        <v>5483</v>
      </c>
      <c r="D700" s="19" t="s">
        <v>1663</v>
      </c>
      <c r="E700" s="19" t="s">
        <v>96</v>
      </c>
      <c r="F700" s="19" t="s">
        <v>5484</v>
      </c>
      <c r="G700" s="19" t="s">
        <v>2091</v>
      </c>
      <c r="H700" s="19" t="s">
        <v>5485</v>
      </c>
      <c r="I700" s="19"/>
      <c r="J700" s="19"/>
      <c r="K700" s="19"/>
      <c r="L700" s="19"/>
      <c r="M700" s="19" t="s">
        <v>59</v>
      </c>
      <c r="N700" s="19" t="s">
        <v>2058</v>
      </c>
      <c r="O700" s="19" t="s">
        <v>2583</v>
      </c>
      <c r="P700" s="19"/>
      <c r="Q700" s="19" t="s">
        <v>2051</v>
      </c>
      <c r="R700" s="2"/>
      <c r="S700" s="2"/>
      <c r="T700" s="2" t="s">
        <v>2095</v>
      </c>
      <c r="U700" s="2"/>
      <c r="V700" s="2"/>
    </row>
    <row r="701" spans="1:22" ht="14.25" customHeight="1">
      <c r="A701" s="19"/>
      <c r="B701" s="19" t="s">
        <v>2896</v>
      </c>
      <c r="C701" s="19" t="s">
        <v>5486</v>
      </c>
      <c r="D701" s="19" t="s">
        <v>1663</v>
      </c>
      <c r="E701" s="19" t="s">
        <v>96</v>
      </c>
      <c r="F701" s="19" t="s">
        <v>5487</v>
      </c>
      <c r="G701" s="19" t="s">
        <v>2091</v>
      </c>
      <c r="H701" s="19" t="s">
        <v>5488</v>
      </c>
      <c r="I701" s="19"/>
      <c r="J701" s="19"/>
      <c r="K701" s="19"/>
      <c r="L701" s="19"/>
      <c r="M701" s="19" t="s">
        <v>1566</v>
      </c>
      <c r="N701" s="19" t="s">
        <v>2048</v>
      </c>
      <c r="O701" s="19" t="s">
        <v>5489</v>
      </c>
      <c r="P701" s="19"/>
      <c r="Q701" s="19" t="s">
        <v>2051</v>
      </c>
      <c r="R701" s="2" t="s">
        <v>2067</v>
      </c>
      <c r="S701" s="2"/>
      <c r="T701" s="2" t="s">
        <v>2095</v>
      </c>
      <c r="U701" s="2"/>
      <c r="V701" s="2"/>
    </row>
    <row r="702" spans="1:22" ht="14.25" customHeight="1">
      <c r="A702" s="19"/>
      <c r="B702" s="19" t="s">
        <v>5490</v>
      </c>
      <c r="C702" s="19" t="s">
        <v>5491</v>
      </c>
      <c r="D702" s="19" t="s">
        <v>1663</v>
      </c>
      <c r="E702" s="19" t="s">
        <v>96</v>
      </c>
      <c r="F702" s="19" t="s">
        <v>5492</v>
      </c>
      <c r="G702" s="19" t="s">
        <v>2091</v>
      </c>
      <c r="H702" s="19" t="s">
        <v>5493</v>
      </c>
      <c r="I702" s="19"/>
      <c r="J702" s="19"/>
      <c r="K702" s="19"/>
      <c r="L702" s="19"/>
      <c r="M702" s="19" t="s">
        <v>1566</v>
      </c>
      <c r="N702" s="19" t="s">
        <v>2058</v>
      </c>
      <c r="O702" s="19" t="s">
        <v>2093</v>
      </c>
      <c r="P702" s="19"/>
      <c r="Q702" s="19" t="s">
        <v>2051</v>
      </c>
      <c r="R702" s="2" t="s">
        <v>2067</v>
      </c>
      <c r="S702" s="2"/>
      <c r="T702" s="2" t="s">
        <v>2095</v>
      </c>
      <c r="U702" s="2"/>
      <c r="V702" s="2"/>
    </row>
    <row r="703" spans="1:22" ht="14.25" customHeight="1">
      <c r="A703" s="19"/>
      <c r="B703" s="19" t="s">
        <v>5490</v>
      </c>
      <c r="C703" s="19" t="s">
        <v>5494</v>
      </c>
      <c r="D703" s="19" t="s">
        <v>1663</v>
      </c>
      <c r="E703" s="19" t="s">
        <v>96</v>
      </c>
      <c r="F703" s="19" t="s">
        <v>5495</v>
      </c>
      <c r="G703" s="19" t="s">
        <v>2091</v>
      </c>
      <c r="H703" s="19" t="s">
        <v>5496</v>
      </c>
      <c r="I703" s="19"/>
      <c r="J703" s="19"/>
      <c r="K703" s="19"/>
      <c r="L703" s="19"/>
      <c r="M703" s="19" t="s">
        <v>1566</v>
      </c>
      <c r="N703" s="19" t="s">
        <v>2058</v>
      </c>
      <c r="O703" s="19" t="s">
        <v>2139</v>
      </c>
      <c r="P703" s="19"/>
      <c r="Q703" s="19" t="s">
        <v>2051</v>
      </c>
      <c r="R703" s="2" t="s">
        <v>2052</v>
      </c>
      <c r="S703" s="2"/>
      <c r="T703" s="2" t="s">
        <v>2095</v>
      </c>
      <c r="U703" s="2"/>
      <c r="V703" s="2"/>
    </row>
    <row r="704" spans="1:22" ht="14.25" customHeight="1">
      <c r="A704" s="19"/>
      <c r="B704" s="19" t="s">
        <v>5389</v>
      </c>
      <c r="C704" s="19" t="s">
        <v>5497</v>
      </c>
      <c r="D704" s="19" t="s">
        <v>1663</v>
      </c>
      <c r="E704" s="19" t="s">
        <v>96</v>
      </c>
      <c r="F704" s="19" t="s">
        <v>2112</v>
      </c>
      <c r="G704" s="19" t="s">
        <v>2091</v>
      </c>
      <c r="H704" s="19" t="s">
        <v>5498</v>
      </c>
      <c r="I704" s="19"/>
      <c r="J704" s="19"/>
      <c r="K704" s="19"/>
      <c r="L704" s="19"/>
      <c r="M704" s="19" t="s">
        <v>1566</v>
      </c>
      <c r="N704" s="19" t="s">
        <v>2058</v>
      </c>
      <c r="O704" s="19" t="s">
        <v>2093</v>
      </c>
      <c r="P704" s="19"/>
      <c r="Q704" s="19" t="s">
        <v>2051</v>
      </c>
      <c r="R704" s="2" t="s">
        <v>2067</v>
      </c>
      <c r="S704" s="2"/>
      <c r="T704" s="2" t="s">
        <v>2095</v>
      </c>
      <c r="U704" s="2"/>
      <c r="V704" s="2"/>
    </row>
    <row r="705" spans="1:22" ht="14.25" customHeight="1">
      <c r="A705" s="19"/>
      <c r="B705" s="19" t="s">
        <v>5004</v>
      </c>
      <c r="C705" s="19" t="s">
        <v>5499</v>
      </c>
      <c r="D705" s="19" t="s">
        <v>1663</v>
      </c>
      <c r="E705" s="19" t="s">
        <v>96</v>
      </c>
      <c r="F705" s="19" t="s">
        <v>5500</v>
      </c>
      <c r="G705" s="19" t="s">
        <v>2091</v>
      </c>
      <c r="H705" s="19" t="s">
        <v>5501</v>
      </c>
      <c r="I705" s="19"/>
      <c r="J705" s="19"/>
      <c r="K705" s="19"/>
      <c r="L705" s="19"/>
      <c r="M705" s="19" t="s">
        <v>1566</v>
      </c>
      <c r="N705" s="19" t="s">
        <v>2058</v>
      </c>
      <c r="O705" s="19" t="s">
        <v>2153</v>
      </c>
      <c r="P705" s="19"/>
      <c r="Q705" s="19" t="s">
        <v>2051</v>
      </c>
      <c r="R705" s="2" t="s">
        <v>2052</v>
      </c>
      <c r="S705" s="2"/>
      <c r="T705" s="2" t="s">
        <v>2095</v>
      </c>
      <c r="U705" s="2"/>
      <c r="V705" s="2"/>
    </row>
    <row r="706" spans="1:22" ht="14.25" customHeight="1">
      <c r="A706" s="19"/>
      <c r="B706" s="19" t="s">
        <v>4997</v>
      </c>
      <c r="C706" s="19" t="s">
        <v>3279</v>
      </c>
      <c r="D706" s="19" t="s">
        <v>1663</v>
      </c>
      <c r="E706" s="19" t="s">
        <v>96</v>
      </c>
      <c r="F706" s="19" t="s">
        <v>5502</v>
      </c>
      <c r="G706" s="19" t="s">
        <v>2091</v>
      </c>
      <c r="H706" s="19" t="s">
        <v>5503</v>
      </c>
      <c r="I706" s="19"/>
      <c r="J706" s="19"/>
      <c r="K706" s="19"/>
      <c r="L706" s="19"/>
      <c r="M706" s="19" t="s">
        <v>60</v>
      </c>
      <c r="N706" s="19" t="s">
        <v>2058</v>
      </c>
      <c r="O706" s="19" t="s">
        <v>2316</v>
      </c>
      <c r="P706" s="19"/>
      <c r="Q706" s="19" t="s">
        <v>2051</v>
      </c>
      <c r="R706" s="2"/>
      <c r="S706" s="2"/>
      <c r="T706" s="2" t="s">
        <v>2095</v>
      </c>
      <c r="U706" s="2"/>
      <c r="V706" s="2"/>
    </row>
    <row r="707" spans="1:22" ht="14.25" customHeight="1">
      <c r="A707" s="19"/>
      <c r="B707" s="19" t="s">
        <v>4987</v>
      </c>
      <c r="C707" s="19" t="s">
        <v>5504</v>
      </c>
      <c r="D707" s="19" t="s">
        <v>1663</v>
      </c>
      <c r="E707" s="19" t="s">
        <v>96</v>
      </c>
      <c r="F707" s="19" t="s">
        <v>5222</v>
      </c>
      <c r="G707" s="19" t="s">
        <v>2091</v>
      </c>
      <c r="H707" s="19" t="s">
        <v>5505</v>
      </c>
      <c r="I707" s="19"/>
      <c r="J707" s="19"/>
      <c r="K707" s="19"/>
      <c r="L707" s="19"/>
      <c r="M707" s="19" t="s">
        <v>59</v>
      </c>
      <c r="N707" s="19" t="s">
        <v>2058</v>
      </c>
      <c r="O707" s="19" t="s">
        <v>2101</v>
      </c>
      <c r="P707" s="19"/>
      <c r="Q707" s="19" t="s">
        <v>2051</v>
      </c>
      <c r="R707" s="2"/>
      <c r="S707" s="2"/>
      <c r="T707" s="2" t="s">
        <v>2095</v>
      </c>
      <c r="U707" s="2"/>
      <c r="V707" s="2"/>
    </row>
    <row r="708" spans="1:22" ht="14.25" customHeight="1">
      <c r="A708" s="19"/>
      <c r="B708" s="19" t="s">
        <v>4927</v>
      </c>
      <c r="C708" s="19" t="s">
        <v>5506</v>
      </c>
      <c r="D708" s="19" t="s">
        <v>1663</v>
      </c>
      <c r="E708" s="19" t="s">
        <v>96</v>
      </c>
      <c r="F708" s="19" t="s">
        <v>5507</v>
      </c>
      <c r="G708" s="19" t="s">
        <v>2091</v>
      </c>
      <c r="H708" s="19" t="s">
        <v>5508</v>
      </c>
      <c r="I708" s="19"/>
      <c r="J708" s="19"/>
      <c r="K708" s="19"/>
      <c r="L708" s="19"/>
      <c r="M708" s="19" t="s">
        <v>1566</v>
      </c>
      <c r="N708" s="19" t="s">
        <v>2058</v>
      </c>
      <c r="O708" s="19" t="s">
        <v>5268</v>
      </c>
      <c r="P708" s="19"/>
      <c r="Q708" s="19" t="s">
        <v>2051</v>
      </c>
      <c r="R708" s="2" t="s">
        <v>2067</v>
      </c>
      <c r="S708" s="2"/>
      <c r="T708" s="2" t="s">
        <v>2095</v>
      </c>
      <c r="U708" s="2"/>
      <c r="V708" s="2"/>
    </row>
    <row r="709" spans="1:22" ht="14.25" customHeight="1">
      <c r="A709" s="19"/>
      <c r="B709" s="19" t="s">
        <v>5509</v>
      </c>
      <c r="C709" s="19" t="s">
        <v>5510</v>
      </c>
      <c r="D709" s="19" t="s">
        <v>1663</v>
      </c>
      <c r="E709" s="19" t="s">
        <v>96</v>
      </c>
      <c r="F709" s="19" t="s">
        <v>5511</v>
      </c>
      <c r="G709" s="19" t="s">
        <v>2091</v>
      </c>
      <c r="H709" s="19" t="s">
        <v>5512</v>
      </c>
      <c r="I709" s="19"/>
      <c r="J709" s="19"/>
      <c r="K709" s="19"/>
      <c r="L709" s="19"/>
      <c r="M709" s="19" t="s">
        <v>60</v>
      </c>
      <c r="N709" s="19" t="s">
        <v>2058</v>
      </c>
      <c r="O709" s="19" t="s">
        <v>2186</v>
      </c>
      <c r="P709" s="19"/>
      <c r="Q709" s="19" t="s">
        <v>2051</v>
      </c>
      <c r="R709" s="2"/>
      <c r="S709" s="2"/>
      <c r="T709" s="2" t="s">
        <v>2095</v>
      </c>
      <c r="U709" s="2"/>
      <c r="V709" s="2"/>
    </row>
    <row r="710" spans="1:22" ht="14.25" customHeight="1">
      <c r="A710" s="19"/>
      <c r="B710" s="19" t="s">
        <v>5513</v>
      </c>
      <c r="C710" s="19" t="s">
        <v>4695</v>
      </c>
      <c r="D710" s="19" t="s">
        <v>1663</v>
      </c>
      <c r="E710" s="19" t="s">
        <v>96</v>
      </c>
      <c r="F710" s="19" t="s">
        <v>5514</v>
      </c>
      <c r="G710" s="19" t="s">
        <v>2091</v>
      </c>
      <c r="H710" s="19" t="s">
        <v>5515</v>
      </c>
      <c r="I710" s="19"/>
      <c r="J710" s="19"/>
      <c r="K710" s="19"/>
      <c r="L710" s="19"/>
      <c r="M710" s="19" t="s">
        <v>1566</v>
      </c>
      <c r="N710" s="19" t="s">
        <v>2058</v>
      </c>
      <c r="O710" s="19" t="s">
        <v>2093</v>
      </c>
      <c r="P710" s="19"/>
      <c r="Q710" s="19" t="s">
        <v>2051</v>
      </c>
      <c r="R710" s="2" t="s">
        <v>2067</v>
      </c>
      <c r="S710" s="2"/>
      <c r="T710" s="2" t="s">
        <v>2095</v>
      </c>
      <c r="U710" s="2"/>
      <c r="V710" s="2"/>
    </row>
    <row r="711" spans="1:22" ht="14.25" customHeight="1">
      <c r="A711" s="19"/>
      <c r="B711" s="19" t="s">
        <v>5516</v>
      </c>
      <c r="C711" s="19" t="s">
        <v>5517</v>
      </c>
      <c r="D711" s="19" t="s">
        <v>1663</v>
      </c>
      <c r="E711" s="19" t="s">
        <v>96</v>
      </c>
      <c r="F711" s="19" t="s">
        <v>5518</v>
      </c>
      <c r="G711" s="19" t="s">
        <v>2091</v>
      </c>
      <c r="H711" s="19" t="s">
        <v>5519</v>
      </c>
      <c r="I711" s="19"/>
      <c r="J711" s="19"/>
      <c r="K711" s="19"/>
      <c r="L711" s="19"/>
      <c r="M711" s="19" t="s">
        <v>1566</v>
      </c>
      <c r="N711" s="19" t="s">
        <v>2058</v>
      </c>
      <c r="O711" s="19" t="s">
        <v>2093</v>
      </c>
      <c r="P711" s="19"/>
      <c r="Q711" s="19" t="s">
        <v>2051</v>
      </c>
      <c r="R711" s="2" t="s">
        <v>2067</v>
      </c>
      <c r="S711" s="2"/>
      <c r="T711" s="2" t="s">
        <v>2095</v>
      </c>
      <c r="U711" s="2"/>
      <c r="V711" s="2"/>
    </row>
    <row r="712" spans="1:22" ht="14.25" customHeight="1">
      <c r="A712" s="19"/>
      <c r="B712" s="19" t="s">
        <v>5520</v>
      </c>
      <c r="C712" s="19" t="s">
        <v>5521</v>
      </c>
      <c r="D712" s="19" t="s">
        <v>1663</v>
      </c>
      <c r="E712" s="19" t="s">
        <v>96</v>
      </c>
      <c r="F712" s="19" t="s">
        <v>2210</v>
      </c>
      <c r="G712" s="19" t="s">
        <v>2091</v>
      </c>
      <c r="H712" s="19" t="s">
        <v>5522</v>
      </c>
      <c r="I712" s="19"/>
      <c r="J712" s="19"/>
      <c r="K712" s="19"/>
      <c r="L712" s="19"/>
      <c r="M712" s="19" t="s">
        <v>59</v>
      </c>
      <c r="N712" s="19" t="s">
        <v>2058</v>
      </c>
      <c r="O712" s="19" t="s">
        <v>2101</v>
      </c>
      <c r="P712" s="19"/>
      <c r="Q712" s="19" t="s">
        <v>2051</v>
      </c>
      <c r="R712" s="2"/>
      <c r="S712" s="2"/>
      <c r="T712" s="2" t="s">
        <v>2095</v>
      </c>
      <c r="U712" s="2"/>
      <c r="V712" s="2"/>
    </row>
    <row r="713" spans="1:22" ht="14.25" customHeight="1">
      <c r="A713" s="19"/>
      <c r="B713" s="19" t="s">
        <v>5523</v>
      </c>
      <c r="C713" s="19" t="s">
        <v>5524</v>
      </c>
      <c r="D713" s="19" t="s">
        <v>1663</v>
      </c>
      <c r="E713" s="19" t="s">
        <v>96</v>
      </c>
      <c r="F713" s="19" t="s">
        <v>5525</v>
      </c>
      <c r="G713" s="19" t="s">
        <v>2091</v>
      </c>
      <c r="H713" s="19" t="s">
        <v>5526</v>
      </c>
      <c r="I713" s="19"/>
      <c r="J713" s="19"/>
      <c r="K713" s="19"/>
      <c r="L713" s="19"/>
      <c r="M713" s="19" t="s">
        <v>60</v>
      </c>
      <c r="N713" s="19" t="s">
        <v>2058</v>
      </c>
      <c r="O713" s="19" t="s">
        <v>2316</v>
      </c>
      <c r="P713" s="19"/>
      <c r="Q713" s="19" t="s">
        <v>2051</v>
      </c>
      <c r="R713" s="2"/>
      <c r="S713" s="2"/>
      <c r="T713" s="2" t="s">
        <v>2095</v>
      </c>
      <c r="U713" s="2"/>
      <c r="V713" s="2"/>
    </row>
    <row r="714" spans="1:22" ht="14.25" customHeight="1">
      <c r="A714" s="19"/>
      <c r="B714" s="19" t="s">
        <v>5527</v>
      </c>
      <c r="C714" s="19" t="s">
        <v>5528</v>
      </c>
      <c r="D714" s="19" t="s">
        <v>1663</v>
      </c>
      <c r="E714" s="19" t="s">
        <v>96</v>
      </c>
      <c r="F714" s="19" t="s">
        <v>5529</v>
      </c>
      <c r="G714" s="19" t="s">
        <v>2091</v>
      </c>
      <c r="H714" s="19" t="s">
        <v>5530</v>
      </c>
      <c r="I714" s="19"/>
      <c r="J714" s="19"/>
      <c r="K714" s="19"/>
      <c r="L714" s="19"/>
      <c r="M714" s="19" t="s">
        <v>59</v>
      </c>
      <c r="N714" s="19" t="s">
        <v>2058</v>
      </c>
      <c r="O714" s="19" t="s">
        <v>2322</v>
      </c>
      <c r="P714" s="19"/>
      <c r="Q714" s="19" t="s">
        <v>2051</v>
      </c>
      <c r="R714" s="2"/>
      <c r="S714" s="2"/>
      <c r="T714" s="2" t="s">
        <v>2095</v>
      </c>
      <c r="U714" s="2"/>
      <c r="V714" s="2"/>
    </row>
    <row r="715" spans="1:22" ht="14.25" customHeight="1">
      <c r="A715" s="19"/>
      <c r="B715" s="19" t="s">
        <v>5531</v>
      </c>
      <c r="C715" s="19" t="s">
        <v>5532</v>
      </c>
      <c r="D715" s="19" t="s">
        <v>1663</v>
      </c>
      <c r="E715" s="19" t="s">
        <v>96</v>
      </c>
      <c r="F715" s="19" t="s">
        <v>5533</v>
      </c>
      <c r="G715" s="19" t="s">
        <v>2091</v>
      </c>
      <c r="H715" s="19" t="s">
        <v>5534</v>
      </c>
      <c r="I715" s="19"/>
      <c r="J715" s="19"/>
      <c r="K715" s="19"/>
      <c r="L715" s="19"/>
      <c r="M715" s="19" t="s">
        <v>1566</v>
      </c>
      <c r="N715" s="19" t="s">
        <v>2058</v>
      </c>
      <c r="O715" s="19" t="s">
        <v>2093</v>
      </c>
      <c r="P715" s="19"/>
      <c r="Q715" s="19" t="s">
        <v>2051</v>
      </c>
      <c r="R715" s="2" t="s">
        <v>2067</v>
      </c>
      <c r="S715" s="2"/>
      <c r="T715" s="2" t="s">
        <v>2095</v>
      </c>
      <c r="U715" s="2"/>
      <c r="V715" s="2"/>
    </row>
    <row r="716" spans="1:22" ht="14.25" customHeight="1">
      <c r="A716" s="19"/>
      <c r="B716" s="19" t="s">
        <v>5535</v>
      </c>
      <c r="C716" s="19" t="s">
        <v>5536</v>
      </c>
      <c r="D716" s="19" t="s">
        <v>1663</v>
      </c>
      <c r="E716" s="19" t="s">
        <v>96</v>
      </c>
      <c r="F716" s="19" t="s">
        <v>5537</v>
      </c>
      <c r="G716" s="19" t="s">
        <v>2091</v>
      </c>
      <c r="H716" s="19" t="s">
        <v>5538</v>
      </c>
      <c r="I716" s="19"/>
      <c r="J716" s="19"/>
      <c r="K716" s="19"/>
      <c r="L716" s="19"/>
      <c r="M716" s="19" t="s">
        <v>1566</v>
      </c>
      <c r="N716" s="19" t="s">
        <v>2058</v>
      </c>
      <c r="O716" s="19" t="s">
        <v>2120</v>
      </c>
      <c r="P716" s="19"/>
      <c r="Q716" s="19" t="s">
        <v>2051</v>
      </c>
      <c r="R716" s="2" t="s">
        <v>2052</v>
      </c>
      <c r="S716" s="2"/>
      <c r="T716" s="2" t="s">
        <v>2095</v>
      </c>
      <c r="U716" s="2"/>
      <c r="V716" s="2"/>
    </row>
    <row r="717" spans="1:22" ht="14.25" customHeight="1">
      <c r="A717" s="19"/>
      <c r="B717" s="19" t="s">
        <v>5539</v>
      </c>
      <c r="C717" s="19" t="s">
        <v>5540</v>
      </c>
      <c r="D717" s="19" t="s">
        <v>1663</v>
      </c>
      <c r="E717" s="19" t="s">
        <v>96</v>
      </c>
      <c r="F717" s="19" t="s">
        <v>5541</v>
      </c>
      <c r="G717" s="19" t="s">
        <v>2091</v>
      </c>
      <c r="H717" s="19" t="s">
        <v>5542</v>
      </c>
      <c r="I717" s="19"/>
      <c r="J717" s="19"/>
      <c r="K717" s="19"/>
      <c r="L717" s="19"/>
      <c r="M717" s="19" t="s">
        <v>59</v>
      </c>
      <c r="N717" s="19" t="s">
        <v>2058</v>
      </c>
      <c r="O717" s="19" t="s">
        <v>2101</v>
      </c>
      <c r="P717" s="19"/>
      <c r="Q717" s="19" t="s">
        <v>2051</v>
      </c>
      <c r="R717" s="2"/>
      <c r="S717" s="2"/>
      <c r="T717" s="2" t="s">
        <v>2095</v>
      </c>
      <c r="U717" s="2"/>
      <c r="V717" s="2"/>
    </row>
    <row r="718" spans="1:22" ht="14.25" customHeight="1">
      <c r="A718" s="19"/>
      <c r="B718" s="19" t="s">
        <v>5543</v>
      </c>
      <c r="C718" s="19" t="s">
        <v>5544</v>
      </c>
      <c r="D718" s="19" t="s">
        <v>1663</v>
      </c>
      <c r="E718" s="19" t="s">
        <v>96</v>
      </c>
      <c r="F718" s="19" t="s">
        <v>5545</v>
      </c>
      <c r="G718" s="19" t="s">
        <v>2091</v>
      </c>
      <c r="H718" s="19" t="s">
        <v>5546</v>
      </c>
      <c r="I718" s="19"/>
      <c r="J718" s="19"/>
      <c r="K718" s="19"/>
      <c r="L718" s="19"/>
      <c r="M718" s="19" t="s">
        <v>1566</v>
      </c>
      <c r="N718" s="19" t="s">
        <v>2058</v>
      </c>
      <c r="O718" s="19" t="s">
        <v>2093</v>
      </c>
      <c r="P718" s="19"/>
      <c r="Q718" s="19" t="s">
        <v>2051</v>
      </c>
      <c r="R718" s="2" t="s">
        <v>2067</v>
      </c>
      <c r="S718" s="2"/>
      <c r="T718" s="2" t="s">
        <v>2095</v>
      </c>
      <c r="U718" s="2"/>
      <c r="V718" s="2"/>
    </row>
    <row r="719" spans="1:22" ht="14.25" customHeight="1">
      <c r="A719" s="19"/>
      <c r="B719" s="19" t="s">
        <v>5547</v>
      </c>
      <c r="C719" s="19" t="s">
        <v>5548</v>
      </c>
      <c r="D719" s="19" t="s">
        <v>1663</v>
      </c>
      <c r="E719" s="19" t="s">
        <v>96</v>
      </c>
      <c r="F719" s="19" t="s">
        <v>5549</v>
      </c>
      <c r="G719" s="19" t="s">
        <v>2091</v>
      </c>
      <c r="H719" s="19" t="s">
        <v>5550</v>
      </c>
      <c r="I719" s="19"/>
      <c r="J719" s="19"/>
      <c r="K719" s="19"/>
      <c r="L719" s="19"/>
      <c r="M719" s="19" t="s">
        <v>60</v>
      </c>
      <c r="N719" s="19" t="s">
        <v>2058</v>
      </c>
      <c r="O719" s="19" t="s">
        <v>2352</v>
      </c>
      <c r="P719" s="19"/>
      <c r="Q719" s="19" t="s">
        <v>2051</v>
      </c>
      <c r="R719" s="2"/>
      <c r="S719" s="2"/>
      <c r="T719" s="2" t="s">
        <v>2095</v>
      </c>
      <c r="U719" s="2"/>
      <c r="V719" s="2"/>
    </row>
    <row r="720" spans="1:22" ht="14.25" customHeight="1">
      <c r="A720" s="19"/>
      <c r="B720" s="19" t="s">
        <v>5551</v>
      </c>
      <c r="C720" s="19" t="s">
        <v>5552</v>
      </c>
      <c r="D720" s="19" t="s">
        <v>1663</v>
      </c>
      <c r="E720" s="19" t="s">
        <v>96</v>
      </c>
      <c r="F720" s="19" t="s">
        <v>5553</v>
      </c>
      <c r="G720" s="19" t="s">
        <v>2091</v>
      </c>
      <c r="H720" s="19" t="s">
        <v>5554</v>
      </c>
      <c r="I720" s="19"/>
      <c r="J720" s="19"/>
      <c r="K720" s="19"/>
      <c r="L720" s="19"/>
      <c r="M720" s="19" t="s">
        <v>1566</v>
      </c>
      <c r="N720" s="19" t="s">
        <v>2058</v>
      </c>
      <c r="O720" s="19" t="s">
        <v>5268</v>
      </c>
      <c r="P720" s="19"/>
      <c r="Q720" s="19" t="s">
        <v>2051</v>
      </c>
      <c r="R720" s="2" t="s">
        <v>2067</v>
      </c>
      <c r="S720" s="2"/>
      <c r="T720" s="2" t="s">
        <v>2095</v>
      </c>
      <c r="U720" s="2"/>
      <c r="V720" s="2"/>
    </row>
    <row r="721" spans="1:22" ht="14.25" customHeight="1">
      <c r="A721" s="19"/>
      <c r="B721" s="19" t="s">
        <v>5555</v>
      </c>
      <c r="C721" s="19" t="s">
        <v>5556</v>
      </c>
      <c r="D721" s="19" t="s">
        <v>1663</v>
      </c>
      <c r="E721" s="19" t="s">
        <v>96</v>
      </c>
      <c r="F721" s="19" t="s">
        <v>5557</v>
      </c>
      <c r="G721" s="19" t="s">
        <v>2091</v>
      </c>
      <c r="H721" s="19" t="s">
        <v>5558</v>
      </c>
      <c r="I721" s="19"/>
      <c r="J721" s="19"/>
      <c r="K721" s="19"/>
      <c r="L721" s="19"/>
      <c r="M721" s="19" t="s">
        <v>1566</v>
      </c>
      <c r="N721" s="19" t="s">
        <v>2058</v>
      </c>
      <c r="O721" s="19" t="s">
        <v>2093</v>
      </c>
      <c r="P721" s="19"/>
      <c r="Q721" s="19" t="s">
        <v>2051</v>
      </c>
      <c r="R721" s="2" t="s">
        <v>2067</v>
      </c>
      <c r="S721" s="2"/>
      <c r="T721" s="2" t="s">
        <v>2095</v>
      </c>
      <c r="U721" s="2"/>
      <c r="V721" s="2"/>
    </row>
    <row r="722" spans="1:22" ht="14.25" customHeight="1">
      <c r="A722" s="19"/>
      <c r="B722" s="19" t="s">
        <v>4607</v>
      </c>
      <c r="C722" s="19" t="s">
        <v>5559</v>
      </c>
      <c r="D722" s="19" t="s">
        <v>1663</v>
      </c>
      <c r="E722" s="19" t="s">
        <v>96</v>
      </c>
      <c r="F722" s="19" t="s">
        <v>5560</v>
      </c>
      <c r="G722" s="19" t="s">
        <v>2091</v>
      </c>
      <c r="H722" s="19" t="s">
        <v>5561</v>
      </c>
      <c r="I722" s="19"/>
      <c r="J722" s="19"/>
      <c r="K722" s="19"/>
      <c r="L722" s="19"/>
      <c r="M722" s="19" t="s">
        <v>1566</v>
      </c>
      <c r="N722" s="19" t="s">
        <v>2058</v>
      </c>
      <c r="O722" s="19" t="s">
        <v>2093</v>
      </c>
      <c r="P722" s="19"/>
      <c r="Q722" s="19" t="s">
        <v>2051</v>
      </c>
      <c r="R722" s="2" t="s">
        <v>2067</v>
      </c>
      <c r="S722" s="2"/>
      <c r="T722" s="2" t="s">
        <v>2095</v>
      </c>
      <c r="U722" s="2"/>
      <c r="V722" s="2"/>
    </row>
    <row r="723" spans="1:22" ht="14.25" customHeight="1">
      <c r="A723" s="19"/>
      <c r="B723" s="19" t="s">
        <v>5562</v>
      </c>
      <c r="C723" s="19" t="s">
        <v>5563</v>
      </c>
      <c r="D723" s="19" t="s">
        <v>1663</v>
      </c>
      <c r="E723" s="19" t="s">
        <v>96</v>
      </c>
      <c r="F723" s="19" t="s">
        <v>5564</v>
      </c>
      <c r="G723" s="19" t="s">
        <v>2091</v>
      </c>
      <c r="H723" s="19" t="s">
        <v>5565</v>
      </c>
      <c r="I723" s="19"/>
      <c r="J723" s="19"/>
      <c r="K723" s="19"/>
      <c r="L723" s="19"/>
      <c r="M723" s="19" t="s">
        <v>1566</v>
      </c>
      <c r="N723" s="19" t="s">
        <v>2058</v>
      </c>
      <c r="O723" s="19" t="s">
        <v>5268</v>
      </c>
      <c r="P723" s="19"/>
      <c r="Q723" s="19" t="s">
        <v>2051</v>
      </c>
      <c r="R723" s="2" t="s">
        <v>2067</v>
      </c>
      <c r="S723" s="2"/>
      <c r="T723" s="2" t="s">
        <v>2095</v>
      </c>
      <c r="U723" s="2"/>
      <c r="V723" s="2"/>
    </row>
    <row r="724" spans="1:22" ht="14.25" customHeight="1">
      <c r="A724" s="19"/>
      <c r="B724" s="19" t="s">
        <v>4440</v>
      </c>
      <c r="C724" s="19" t="s">
        <v>5566</v>
      </c>
      <c r="D724" s="19" t="s">
        <v>1663</v>
      </c>
      <c r="E724" s="19" t="s">
        <v>96</v>
      </c>
      <c r="F724" s="19" t="s">
        <v>5567</v>
      </c>
      <c r="G724" s="19" t="s">
        <v>2091</v>
      </c>
      <c r="H724" s="19" t="s">
        <v>5568</v>
      </c>
      <c r="I724" s="19"/>
      <c r="J724" s="19"/>
      <c r="K724" s="19"/>
      <c r="L724" s="19"/>
      <c r="M724" s="19" t="s">
        <v>1566</v>
      </c>
      <c r="N724" s="19" t="s">
        <v>2058</v>
      </c>
      <c r="O724" s="19" t="s">
        <v>2153</v>
      </c>
      <c r="P724" s="19"/>
      <c r="Q724" s="19" t="s">
        <v>2051</v>
      </c>
      <c r="R724" s="2" t="s">
        <v>2067</v>
      </c>
      <c r="S724" s="2"/>
      <c r="T724" s="2" t="s">
        <v>2095</v>
      </c>
      <c r="U724" s="2"/>
      <c r="V724" s="2"/>
    </row>
    <row r="725" spans="1:22" ht="14.25" customHeight="1">
      <c r="A725" s="19"/>
      <c r="B725" s="19" t="s">
        <v>3335</v>
      </c>
      <c r="C725" s="19" t="s">
        <v>5569</v>
      </c>
      <c r="D725" s="19" t="s">
        <v>1663</v>
      </c>
      <c r="E725" s="19" t="s">
        <v>96</v>
      </c>
      <c r="F725" s="19" t="s">
        <v>2320</v>
      </c>
      <c r="G725" s="19" t="s">
        <v>2091</v>
      </c>
      <c r="H725" s="19" t="s">
        <v>5570</v>
      </c>
      <c r="I725" s="19"/>
      <c r="J725" s="19"/>
      <c r="K725" s="19"/>
      <c r="L725" s="19"/>
      <c r="M725" s="19" t="s">
        <v>59</v>
      </c>
      <c r="N725" s="19" t="s">
        <v>2058</v>
      </c>
      <c r="O725" s="19" t="s">
        <v>2322</v>
      </c>
      <c r="P725" s="19"/>
      <c r="Q725" s="19" t="s">
        <v>2051</v>
      </c>
      <c r="R725" s="2"/>
      <c r="S725" s="2"/>
      <c r="T725" s="2" t="s">
        <v>2095</v>
      </c>
      <c r="U725" s="2"/>
      <c r="V725" s="2"/>
    </row>
    <row r="726" spans="1:22" ht="14.25" customHeight="1">
      <c r="A726" s="19"/>
      <c r="B726" s="19" t="s">
        <v>5571</v>
      </c>
      <c r="C726" s="19" t="s">
        <v>5572</v>
      </c>
      <c r="D726" s="19" t="s">
        <v>1663</v>
      </c>
      <c r="E726" s="19" t="s">
        <v>96</v>
      </c>
      <c r="F726" s="19" t="s">
        <v>5573</v>
      </c>
      <c r="G726" s="19" t="s">
        <v>2091</v>
      </c>
      <c r="H726" s="19" t="s">
        <v>5574</v>
      </c>
      <c r="I726" s="19"/>
      <c r="J726" s="19"/>
      <c r="K726" s="19"/>
      <c r="L726" s="19"/>
      <c r="M726" s="19" t="s">
        <v>1566</v>
      </c>
      <c r="N726" s="19" t="s">
        <v>2058</v>
      </c>
      <c r="O726" s="19" t="s">
        <v>5575</v>
      </c>
      <c r="P726" s="19"/>
      <c r="Q726" s="19" t="s">
        <v>2051</v>
      </c>
      <c r="R726" s="2" t="s">
        <v>2067</v>
      </c>
      <c r="S726" s="2"/>
      <c r="T726" s="2" t="s">
        <v>2095</v>
      </c>
      <c r="U726" s="2"/>
      <c r="V726" s="2"/>
    </row>
    <row r="727" spans="1:22" ht="14.25" customHeight="1">
      <c r="A727" s="19"/>
      <c r="B727" s="19" t="s">
        <v>5576</v>
      </c>
      <c r="C727" s="19" t="s">
        <v>5577</v>
      </c>
      <c r="D727" s="19" t="s">
        <v>1663</v>
      </c>
      <c r="E727" s="19" t="s">
        <v>96</v>
      </c>
      <c r="F727" s="19" t="s">
        <v>5222</v>
      </c>
      <c r="G727" s="19" t="s">
        <v>2091</v>
      </c>
      <c r="H727" s="19" t="s">
        <v>5578</v>
      </c>
      <c r="I727" s="19"/>
      <c r="J727" s="19"/>
      <c r="K727" s="19"/>
      <c r="L727" s="19"/>
      <c r="M727" s="19" t="s">
        <v>59</v>
      </c>
      <c r="N727" s="19" t="s">
        <v>2058</v>
      </c>
      <c r="O727" s="19" t="s">
        <v>2101</v>
      </c>
      <c r="P727" s="19"/>
      <c r="Q727" s="19" t="s">
        <v>2051</v>
      </c>
      <c r="R727" s="2"/>
      <c r="S727" s="2"/>
      <c r="T727" s="2" t="s">
        <v>2095</v>
      </c>
      <c r="U727" s="2"/>
      <c r="V727" s="2"/>
    </row>
    <row r="728" spans="1:22" ht="14.25" customHeight="1">
      <c r="A728" s="19"/>
      <c r="B728" s="19" t="s">
        <v>4519</v>
      </c>
      <c r="C728" s="19" t="s">
        <v>5579</v>
      </c>
      <c r="D728" s="19" t="s">
        <v>1663</v>
      </c>
      <c r="E728" s="19" t="s">
        <v>96</v>
      </c>
      <c r="F728" s="19" t="s">
        <v>1655</v>
      </c>
      <c r="G728" s="19" t="s">
        <v>2091</v>
      </c>
      <c r="H728" s="19" t="s">
        <v>5580</v>
      </c>
      <c r="I728" s="19"/>
      <c r="J728" s="19"/>
      <c r="K728" s="19"/>
      <c r="L728" s="19"/>
      <c r="M728" s="19" t="s">
        <v>59</v>
      </c>
      <c r="N728" s="19" t="s">
        <v>2058</v>
      </c>
      <c r="O728" s="19" t="s">
        <v>2583</v>
      </c>
      <c r="P728" s="19"/>
      <c r="Q728" s="19" t="s">
        <v>2051</v>
      </c>
      <c r="R728" s="2"/>
      <c r="S728" s="2"/>
      <c r="T728" s="2" t="s">
        <v>2095</v>
      </c>
      <c r="U728" s="2"/>
      <c r="V728" s="2"/>
    </row>
    <row r="729" spans="1:22" ht="14.25" customHeight="1">
      <c r="A729" s="19"/>
      <c r="B729" s="19" t="s">
        <v>5581</v>
      </c>
      <c r="C729" s="19" t="s">
        <v>3495</v>
      </c>
      <c r="D729" s="19" t="s">
        <v>1663</v>
      </c>
      <c r="E729" s="19" t="s">
        <v>96</v>
      </c>
      <c r="F729" s="19" t="s">
        <v>5582</v>
      </c>
      <c r="G729" s="19" t="s">
        <v>2091</v>
      </c>
      <c r="H729" s="19" t="s">
        <v>5583</v>
      </c>
      <c r="I729" s="19"/>
      <c r="J729" s="19"/>
      <c r="K729" s="19"/>
      <c r="L729" s="19"/>
      <c r="M729" s="19" t="s">
        <v>1566</v>
      </c>
      <c r="N729" s="19" t="s">
        <v>2058</v>
      </c>
      <c r="O729" s="19" t="s">
        <v>5393</v>
      </c>
      <c r="P729" s="19"/>
      <c r="Q729" s="19" t="s">
        <v>2051</v>
      </c>
      <c r="R729" s="2" t="s">
        <v>2067</v>
      </c>
      <c r="S729" s="2"/>
      <c r="T729" s="2" t="s">
        <v>2095</v>
      </c>
      <c r="U729" s="2"/>
      <c r="V729" s="2"/>
    </row>
    <row r="730" spans="1:22" ht="14.25" customHeight="1">
      <c r="A730" s="19"/>
      <c r="B730" s="19" t="s">
        <v>4421</v>
      </c>
      <c r="C730" s="19" t="s">
        <v>5584</v>
      </c>
      <c r="D730" s="19" t="s">
        <v>1663</v>
      </c>
      <c r="E730" s="19" t="s">
        <v>96</v>
      </c>
      <c r="F730" s="19" t="s">
        <v>5585</v>
      </c>
      <c r="G730" s="19" t="s">
        <v>2091</v>
      </c>
      <c r="H730" s="19" t="s">
        <v>5586</v>
      </c>
      <c r="I730" s="19"/>
      <c r="J730" s="19"/>
      <c r="K730" s="19"/>
      <c r="L730" s="19"/>
      <c r="M730" s="19" t="s">
        <v>1566</v>
      </c>
      <c r="N730" s="19" t="s">
        <v>2058</v>
      </c>
      <c r="O730" s="19" t="s">
        <v>2093</v>
      </c>
      <c r="P730" s="19"/>
      <c r="Q730" s="19" t="s">
        <v>2051</v>
      </c>
      <c r="R730" s="2" t="s">
        <v>2067</v>
      </c>
      <c r="S730" s="2"/>
      <c r="T730" s="2" t="s">
        <v>2095</v>
      </c>
      <c r="U730" s="2"/>
      <c r="V730" s="2"/>
    </row>
    <row r="731" spans="1:22" ht="14.25" customHeight="1">
      <c r="A731" s="19"/>
      <c r="B731" s="19" t="s">
        <v>4400</v>
      </c>
      <c r="C731" s="19" t="s">
        <v>5587</v>
      </c>
      <c r="D731" s="19" t="s">
        <v>1663</v>
      </c>
      <c r="E731" s="19" t="s">
        <v>96</v>
      </c>
      <c r="F731" s="19" t="s">
        <v>2112</v>
      </c>
      <c r="G731" s="19" t="s">
        <v>2091</v>
      </c>
      <c r="H731" s="19" t="s">
        <v>5588</v>
      </c>
      <c r="I731" s="19"/>
      <c r="J731" s="19"/>
      <c r="K731" s="19"/>
      <c r="L731" s="19"/>
      <c r="M731" s="19" t="s">
        <v>1566</v>
      </c>
      <c r="N731" s="19" t="s">
        <v>2058</v>
      </c>
      <c r="O731" s="19" t="s">
        <v>2093</v>
      </c>
      <c r="P731" s="19"/>
      <c r="Q731" s="19" t="s">
        <v>2051</v>
      </c>
      <c r="R731" s="2" t="s">
        <v>2067</v>
      </c>
      <c r="S731" s="2"/>
      <c r="T731" s="2" t="s">
        <v>2095</v>
      </c>
      <c r="U731" s="2"/>
      <c r="V731" s="2"/>
    </row>
    <row r="732" spans="1:22" ht="14.25" customHeight="1">
      <c r="A732" s="19"/>
      <c r="B732" s="19" t="s">
        <v>4386</v>
      </c>
      <c r="C732" s="19" t="s">
        <v>5589</v>
      </c>
      <c r="D732" s="19" t="s">
        <v>1663</v>
      </c>
      <c r="E732" s="19" t="s">
        <v>96</v>
      </c>
      <c r="F732" s="19" t="s">
        <v>5590</v>
      </c>
      <c r="G732" s="19" t="s">
        <v>2091</v>
      </c>
      <c r="H732" s="19" t="s">
        <v>5591</v>
      </c>
      <c r="I732" s="19"/>
      <c r="J732" s="19"/>
      <c r="K732" s="19"/>
      <c r="L732" s="19"/>
      <c r="M732" s="19" t="s">
        <v>1566</v>
      </c>
      <c r="N732" s="19" t="s">
        <v>2058</v>
      </c>
      <c r="O732" s="19" t="s">
        <v>2153</v>
      </c>
      <c r="P732" s="19"/>
      <c r="Q732" s="19" t="s">
        <v>2051</v>
      </c>
      <c r="R732" s="2" t="s">
        <v>2067</v>
      </c>
      <c r="S732" s="2"/>
      <c r="T732" s="2" t="s">
        <v>2095</v>
      </c>
      <c r="U732" s="2"/>
      <c r="V732" s="2"/>
    </row>
    <row r="733" spans="1:22" ht="14.25" customHeight="1">
      <c r="A733" s="19"/>
      <c r="B733" s="19" t="s">
        <v>4371</v>
      </c>
      <c r="C733" s="19" t="s">
        <v>5592</v>
      </c>
      <c r="D733" s="19" t="s">
        <v>1663</v>
      </c>
      <c r="E733" s="19" t="s">
        <v>96</v>
      </c>
      <c r="F733" s="19" t="s">
        <v>5593</v>
      </c>
      <c r="G733" s="19" t="s">
        <v>2091</v>
      </c>
      <c r="H733" s="19" t="s">
        <v>5594</v>
      </c>
      <c r="I733" s="19"/>
      <c r="J733" s="19"/>
      <c r="K733" s="19"/>
      <c r="L733" s="19"/>
      <c r="M733" s="19" t="s">
        <v>1566</v>
      </c>
      <c r="N733" s="19" t="s">
        <v>2058</v>
      </c>
      <c r="O733" s="19" t="s">
        <v>2093</v>
      </c>
      <c r="P733" s="19"/>
      <c r="Q733" s="19" t="s">
        <v>2051</v>
      </c>
      <c r="R733" s="2" t="s">
        <v>2067</v>
      </c>
      <c r="S733" s="2"/>
      <c r="T733" s="2" t="s">
        <v>2095</v>
      </c>
      <c r="U733" s="2"/>
      <c r="V733" s="2"/>
    </row>
    <row r="734" spans="1:22" ht="14.25" customHeight="1">
      <c r="A734" s="19"/>
      <c r="B734" s="19" t="s">
        <v>5413</v>
      </c>
      <c r="C734" s="19" t="s">
        <v>5595</v>
      </c>
      <c r="D734" s="19" t="s">
        <v>1663</v>
      </c>
      <c r="E734" s="19" t="s">
        <v>96</v>
      </c>
      <c r="F734" s="19" t="s">
        <v>5487</v>
      </c>
      <c r="G734" s="19" t="s">
        <v>2091</v>
      </c>
      <c r="H734" s="19" t="s">
        <v>5596</v>
      </c>
      <c r="I734" s="19"/>
      <c r="J734" s="19"/>
      <c r="K734" s="19"/>
      <c r="L734" s="19"/>
      <c r="M734" s="19" t="s">
        <v>1566</v>
      </c>
      <c r="N734" s="19" t="s">
        <v>2048</v>
      </c>
      <c r="O734" s="19" t="s">
        <v>5489</v>
      </c>
      <c r="P734" s="19"/>
      <c r="Q734" s="19" t="s">
        <v>2051</v>
      </c>
      <c r="R734" s="2" t="s">
        <v>2067</v>
      </c>
      <c r="S734" s="2"/>
      <c r="T734" s="2" t="s">
        <v>2095</v>
      </c>
      <c r="U734" s="2"/>
      <c r="V734" s="2"/>
    </row>
    <row r="735" spans="1:22" ht="14.25" customHeight="1">
      <c r="A735" s="19"/>
      <c r="B735" s="19" t="s">
        <v>5597</v>
      </c>
      <c r="C735" s="19" t="s">
        <v>5598</v>
      </c>
      <c r="D735" s="19" t="s">
        <v>1663</v>
      </c>
      <c r="E735" s="19" t="s">
        <v>96</v>
      </c>
      <c r="F735" s="19" t="s">
        <v>5599</v>
      </c>
      <c r="G735" s="19" t="s">
        <v>2091</v>
      </c>
      <c r="H735" s="19" t="s">
        <v>5600</v>
      </c>
      <c r="I735" s="19"/>
      <c r="J735" s="19"/>
      <c r="K735" s="19"/>
      <c r="L735" s="19"/>
      <c r="M735" s="19" t="s">
        <v>1566</v>
      </c>
      <c r="N735" s="19" t="s">
        <v>2058</v>
      </c>
      <c r="O735" s="19" t="s">
        <v>2288</v>
      </c>
      <c r="P735" s="19"/>
      <c r="Q735" s="19" t="s">
        <v>2051</v>
      </c>
      <c r="R735" s="2" t="s">
        <v>2067</v>
      </c>
      <c r="S735" s="2"/>
      <c r="T735" s="2" t="s">
        <v>2095</v>
      </c>
      <c r="U735" s="2"/>
      <c r="V735" s="2"/>
    </row>
    <row r="736" spans="1:22" ht="14.25" customHeight="1">
      <c r="A736" s="19"/>
      <c r="B736" s="19" t="s">
        <v>5601</v>
      </c>
      <c r="C736" s="19" t="s">
        <v>5602</v>
      </c>
      <c r="D736" s="19" t="s">
        <v>1663</v>
      </c>
      <c r="E736" s="19" t="s">
        <v>96</v>
      </c>
      <c r="F736" s="19" t="s">
        <v>5603</v>
      </c>
      <c r="G736" s="19" t="s">
        <v>2091</v>
      </c>
      <c r="H736" s="19" t="s">
        <v>5604</v>
      </c>
      <c r="I736" s="19"/>
      <c r="J736" s="19"/>
      <c r="K736" s="19"/>
      <c r="L736" s="19"/>
      <c r="M736" s="19" t="s">
        <v>60</v>
      </c>
      <c r="N736" s="19" t="s">
        <v>2058</v>
      </c>
      <c r="O736" s="19" t="s">
        <v>2491</v>
      </c>
      <c r="P736" s="19"/>
      <c r="Q736" s="19" t="s">
        <v>2051</v>
      </c>
      <c r="R736" s="2"/>
      <c r="S736" s="2"/>
      <c r="T736" s="2" t="s">
        <v>2095</v>
      </c>
      <c r="U736" s="2"/>
      <c r="V736" s="2"/>
    </row>
    <row r="737" spans="1:22" ht="14.25" customHeight="1">
      <c r="A737" s="19"/>
      <c r="B737" s="19" t="s">
        <v>4288</v>
      </c>
      <c r="C737" s="19" t="s">
        <v>5605</v>
      </c>
      <c r="D737" s="19" t="s">
        <v>1663</v>
      </c>
      <c r="E737" s="19" t="s">
        <v>96</v>
      </c>
      <c r="F737" s="19" t="s">
        <v>2320</v>
      </c>
      <c r="G737" s="19" t="s">
        <v>2091</v>
      </c>
      <c r="H737" s="19" t="s">
        <v>5606</v>
      </c>
      <c r="I737" s="19"/>
      <c r="J737" s="19"/>
      <c r="K737" s="19"/>
      <c r="L737" s="19"/>
      <c r="M737" s="19" t="s">
        <v>59</v>
      </c>
      <c r="N737" s="19" t="s">
        <v>2058</v>
      </c>
      <c r="O737" s="19" t="s">
        <v>2322</v>
      </c>
      <c r="P737" s="19"/>
      <c r="Q737" s="19" t="s">
        <v>2051</v>
      </c>
      <c r="R737" s="2"/>
      <c r="S737" s="2"/>
      <c r="T737" s="2" t="s">
        <v>2095</v>
      </c>
      <c r="U737" s="2"/>
      <c r="V737" s="2"/>
    </row>
    <row r="738" spans="1:22" ht="14.25" customHeight="1">
      <c r="A738" s="19"/>
      <c r="B738" s="19" t="s">
        <v>5607</v>
      </c>
      <c r="C738" s="19" t="s">
        <v>5608</v>
      </c>
      <c r="D738" s="19" t="s">
        <v>1663</v>
      </c>
      <c r="E738" s="19" t="s">
        <v>96</v>
      </c>
      <c r="F738" s="19" t="s">
        <v>5609</v>
      </c>
      <c r="G738" s="19" t="s">
        <v>2091</v>
      </c>
      <c r="H738" s="19" t="s">
        <v>5610</v>
      </c>
      <c r="I738" s="19"/>
      <c r="J738" s="19"/>
      <c r="K738" s="19"/>
      <c r="L738" s="19"/>
      <c r="M738" s="19" t="s">
        <v>59</v>
      </c>
      <c r="N738" s="19" t="s">
        <v>2058</v>
      </c>
      <c r="O738" s="19" t="s">
        <v>2101</v>
      </c>
      <c r="P738" s="19"/>
      <c r="Q738" s="19" t="s">
        <v>2051</v>
      </c>
      <c r="R738" s="2"/>
      <c r="S738" s="2"/>
      <c r="T738" s="2" t="s">
        <v>2095</v>
      </c>
      <c r="U738" s="2"/>
      <c r="V738" s="2"/>
    </row>
    <row r="739" spans="1:22" ht="14.25" customHeight="1">
      <c r="A739" s="19"/>
      <c r="B739" s="19" t="s">
        <v>5611</v>
      </c>
      <c r="C739" s="19" t="s">
        <v>5612</v>
      </c>
      <c r="D739" s="19" t="s">
        <v>1663</v>
      </c>
      <c r="E739" s="19" t="s">
        <v>96</v>
      </c>
      <c r="F739" s="19" t="s">
        <v>2320</v>
      </c>
      <c r="G739" s="19" t="s">
        <v>2091</v>
      </c>
      <c r="H739" s="19" t="s">
        <v>5613</v>
      </c>
      <c r="I739" s="19"/>
      <c r="J739" s="19"/>
      <c r="K739" s="19"/>
      <c r="L739" s="19"/>
      <c r="M739" s="19" t="s">
        <v>59</v>
      </c>
      <c r="N739" s="19" t="s">
        <v>2058</v>
      </c>
      <c r="O739" s="19" t="s">
        <v>2322</v>
      </c>
      <c r="P739" s="19"/>
      <c r="Q739" s="19" t="s">
        <v>2051</v>
      </c>
      <c r="R739" s="2"/>
      <c r="S739" s="2"/>
      <c r="T739" s="2" t="s">
        <v>2095</v>
      </c>
      <c r="U739" s="2"/>
      <c r="V739" s="2"/>
    </row>
    <row r="740" spans="1:22" ht="14.25" customHeight="1">
      <c r="A740" s="19"/>
      <c r="B740" s="19" t="s">
        <v>2386</v>
      </c>
      <c r="C740" s="19" t="s">
        <v>5614</v>
      </c>
      <c r="D740" s="19" t="s">
        <v>1663</v>
      </c>
      <c r="E740" s="19" t="s">
        <v>96</v>
      </c>
      <c r="F740" s="19" t="s">
        <v>5615</v>
      </c>
      <c r="G740" s="19" t="s">
        <v>2091</v>
      </c>
      <c r="H740" s="19" t="s">
        <v>5616</v>
      </c>
      <c r="I740" s="19"/>
      <c r="J740" s="19"/>
      <c r="K740" s="19"/>
      <c r="L740" s="19"/>
      <c r="M740" s="19" t="s">
        <v>1566</v>
      </c>
      <c r="N740" s="19" t="s">
        <v>2058</v>
      </c>
      <c r="O740" s="19" t="s">
        <v>2139</v>
      </c>
      <c r="P740" s="19"/>
      <c r="Q740" s="19" t="s">
        <v>2051</v>
      </c>
      <c r="R740" s="2" t="s">
        <v>2052</v>
      </c>
      <c r="S740" s="2"/>
      <c r="T740" s="2" t="s">
        <v>2095</v>
      </c>
      <c r="U740" s="2"/>
      <c r="V740" s="2"/>
    </row>
    <row r="741" spans="1:22" ht="14.25" customHeight="1">
      <c r="A741" s="19"/>
      <c r="B741" s="19" t="s">
        <v>5617</v>
      </c>
      <c r="C741" s="19" t="s">
        <v>5618</v>
      </c>
      <c r="D741" s="19" t="s">
        <v>1663</v>
      </c>
      <c r="E741" s="19" t="s">
        <v>96</v>
      </c>
      <c r="F741" s="19" t="s">
        <v>5619</v>
      </c>
      <c r="G741" s="19" t="s">
        <v>2091</v>
      </c>
      <c r="H741" s="19" t="s">
        <v>5620</v>
      </c>
      <c r="I741" s="19"/>
      <c r="J741" s="19"/>
      <c r="K741" s="19"/>
      <c r="L741" s="19"/>
      <c r="M741" s="19" t="s">
        <v>1566</v>
      </c>
      <c r="N741" s="19" t="s">
        <v>2058</v>
      </c>
      <c r="O741" s="19" t="s">
        <v>2093</v>
      </c>
      <c r="P741" s="19"/>
      <c r="Q741" s="19" t="s">
        <v>2051</v>
      </c>
      <c r="R741" s="2" t="s">
        <v>2067</v>
      </c>
      <c r="S741" s="2"/>
      <c r="T741" s="2" t="s">
        <v>2095</v>
      </c>
      <c r="U741" s="2"/>
      <c r="V741" s="2"/>
    </row>
    <row r="742" spans="1:22" ht="14.25" customHeight="1">
      <c r="A742" s="19"/>
      <c r="B742" s="19" t="s">
        <v>5621</v>
      </c>
      <c r="C742" s="19" t="s">
        <v>5622</v>
      </c>
      <c r="D742" s="19" t="s">
        <v>1663</v>
      </c>
      <c r="E742" s="19" t="s">
        <v>96</v>
      </c>
      <c r="F742" s="19" t="s">
        <v>5623</v>
      </c>
      <c r="G742" s="19" t="s">
        <v>2091</v>
      </c>
      <c r="H742" s="19" t="s">
        <v>5624</v>
      </c>
      <c r="I742" s="19"/>
      <c r="J742" s="19"/>
      <c r="K742" s="19"/>
      <c r="L742" s="19"/>
      <c r="M742" s="19" t="s">
        <v>60</v>
      </c>
      <c r="N742" s="19" t="s">
        <v>2058</v>
      </c>
      <c r="O742" s="19" t="s">
        <v>2316</v>
      </c>
      <c r="P742" s="19"/>
      <c r="Q742" s="19" t="s">
        <v>2051</v>
      </c>
      <c r="R742" s="2"/>
      <c r="S742" s="2"/>
      <c r="T742" s="2" t="s">
        <v>2095</v>
      </c>
      <c r="U742" s="2"/>
      <c r="V742" s="2"/>
    </row>
    <row r="743" spans="1:22" ht="14.25" customHeight="1">
      <c r="A743" s="19"/>
      <c r="B743" s="19" t="s">
        <v>5625</v>
      </c>
      <c r="C743" s="19" t="s">
        <v>5626</v>
      </c>
      <c r="D743" s="19" t="s">
        <v>1663</v>
      </c>
      <c r="E743" s="19" t="s">
        <v>96</v>
      </c>
      <c r="F743" s="19" t="s">
        <v>5627</v>
      </c>
      <c r="G743" s="19" t="s">
        <v>2091</v>
      </c>
      <c r="H743" s="19" t="s">
        <v>5628</v>
      </c>
      <c r="I743" s="19"/>
      <c r="J743" s="19"/>
      <c r="K743" s="19"/>
      <c r="L743" s="19"/>
      <c r="M743" s="19" t="s">
        <v>59</v>
      </c>
      <c r="N743" s="19" t="s">
        <v>2058</v>
      </c>
      <c r="O743" s="19" t="s">
        <v>2101</v>
      </c>
      <c r="P743" s="19"/>
      <c r="Q743" s="19" t="s">
        <v>2051</v>
      </c>
      <c r="R743" s="2"/>
      <c r="S743" s="2"/>
      <c r="T743" s="2" t="s">
        <v>2095</v>
      </c>
      <c r="U743" s="2"/>
      <c r="V743" s="2"/>
    </row>
    <row r="744" spans="1:22" ht="14.25" customHeight="1">
      <c r="A744" s="19"/>
      <c r="B744" s="19" t="s">
        <v>5629</v>
      </c>
      <c r="C744" s="19" t="s">
        <v>5630</v>
      </c>
      <c r="D744" s="19" t="s">
        <v>1663</v>
      </c>
      <c r="E744" s="19" t="s">
        <v>96</v>
      </c>
      <c r="F744" s="19" t="s">
        <v>2112</v>
      </c>
      <c r="G744" s="19" t="s">
        <v>2091</v>
      </c>
      <c r="H744" s="19" t="s">
        <v>5631</v>
      </c>
      <c r="I744" s="19"/>
      <c r="J744" s="19"/>
      <c r="K744" s="19"/>
      <c r="L744" s="19"/>
      <c r="M744" s="19" t="s">
        <v>1566</v>
      </c>
      <c r="N744" s="19" t="s">
        <v>2058</v>
      </c>
      <c r="O744" s="19" t="s">
        <v>2093</v>
      </c>
      <c r="P744" s="19"/>
      <c r="Q744" s="19" t="s">
        <v>2051</v>
      </c>
      <c r="R744" s="2" t="s">
        <v>2067</v>
      </c>
      <c r="S744" s="2"/>
      <c r="T744" s="2" t="s">
        <v>2095</v>
      </c>
      <c r="U744" s="2"/>
      <c r="V744" s="2"/>
    </row>
    <row r="745" spans="1:22" ht="14.25" customHeight="1">
      <c r="A745" s="19"/>
      <c r="B745" s="19" t="s">
        <v>5632</v>
      </c>
      <c r="C745" s="19" t="s">
        <v>5633</v>
      </c>
      <c r="D745" s="19" t="s">
        <v>1663</v>
      </c>
      <c r="E745" s="19" t="s">
        <v>96</v>
      </c>
      <c r="F745" s="19" t="s">
        <v>3059</v>
      </c>
      <c r="G745" s="19" t="s">
        <v>2091</v>
      </c>
      <c r="H745" s="19" t="s">
        <v>5634</v>
      </c>
      <c r="I745" s="19"/>
      <c r="J745" s="19"/>
      <c r="K745" s="19"/>
      <c r="L745" s="19"/>
      <c r="M745" s="19" t="s">
        <v>60</v>
      </c>
      <c r="N745" s="19" t="s">
        <v>2058</v>
      </c>
      <c r="O745" s="19" t="s">
        <v>2186</v>
      </c>
      <c r="P745" s="19"/>
      <c r="Q745" s="19" t="s">
        <v>2051</v>
      </c>
      <c r="R745" s="2"/>
      <c r="S745" s="2"/>
      <c r="T745" s="2" t="s">
        <v>2095</v>
      </c>
      <c r="U745" s="2"/>
      <c r="V745" s="2"/>
    </row>
    <row r="746" spans="1:22" ht="14.25" customHeight="1">
      <c r="A746" s="19"/>
      <c r="B746" s="19" t="s">
        <v>4098</v>
      </c>
      <c r="C746" s="19" t="s">
        <v>5635</v>
      </c>
      <c r="D746" s="19" t="s">
        <v>1663</v>
      </c>
      <c r="E746" s="19" t="s">
        <v>96</v>
      </c>
      <c r="F746" s="19" t="s">
        <v>2137</v>
      </c>
      <c r="G746" s="19" t="s">
        <v>2091</v>
      </c>
      <c r="H746" s="19" t="s">
        <v>5636</v>
      </c>
      <c r="I746" s="19"/>
      <c r="J746" s="19"/>
      <c r="K746" s="19"/>
      <c r="L746" s="19"/>
      <c r="M746" s="19" t="s">
        <v>1566</v>
      </c>
      <c r="N746" s="19" t="s">
        <v>2058</v>
      </c>
      <c r="O746" s="19" t="s">
        <v>2139</v>
      </c>
      <c r="P746" s="19"/>
      <c r="Q746" s="19" t="s">
        <v>2051</v>
      </c>
      <c r="R746" s="2" t="s">
        <v>2052</v>
      </c>
      <c r="S746" s="2"/>
      <c r="T746" s="2" t="s">
        <v>2095</v>
      </c>
      <c r="U746" s="2"/>
      <c r="V746" s="2"/>
    </row>
    <row r="747" spans="1:22" ht="14.25" customHeight="1">
      <c r="A747" s="19"/>
      <c r="B747" s="19" t="s">
        <v>5637</v>
      </c>
      <c r="C747" s="19" t="s">
        <v>5638</v>
      </c>
      <c r="D747" s="19" t="s">
        <v>1663</v>
      </c>
      <c r="E747" s="19" t="s">
        <v>96</v>
      </c>
      <c r="F747" s="19" t="s">
        <v>5639</v>
      </c>
      <c r="G747" s="19" t="s">
        <v>2091</v>
      </c>
      <c r="H747" s="19" t="s">
        <v>5640</v>
      </c>
      <c r="I747" s="19"/>
      <c r="J747" s="19"/>
      <c r="K747" s="19"/>
      <c r="L747" s="19"/>
      <c r="M747" s="19" t="s">
        <v>59</v>
      </c>
      <c r="N747" s="19" t="s">
        <v>2058</v>
      </c>
      <c r="O747" s="19" t="s">
        <v>2322</v>
      </c>
      <c r="P747" s="19"/>
      <c r="Q747" s="19" t="s">
        <v>2051</v>
      </c>
      <c r="R747" s="2"/>
      <c r="S747" s="2"/>
      <c r="T747" s="2" t="s">
        <v>2095</v>
      </c>
      <c r="U747" s="2"/>
      <c r="V747" s="2"/>
    </row>
    <row r="748" spans="1:22" ht="14.25" customHeight="1">
      <c r="A748" s="19"/>
      <c r="B748" s="19" t="s">
        <v>4081</v>
      </c>
      <c r="C748" s="19" t="s">
        <v>5641</v>
      </c>
      <c r="D748" s="19" t="s">
        <v>1663</v>
      </c>
      <c r="E748" s="19" t="s">
        <v>96</v>
      </c>
      <c r="F748" s="19" t="s">
        <v>5642</v>
      </c>
      <c r="G748" s="19" t="s">
        <v>2091</v>
      </c>
      <c r="H748" s="19" t="s">
        <v>5643</v>
      </c>
      <c r="I748" s="19"/>
      <c r="J748" s="19"/>
      <c r="K748" s="19"/>
      <c r="L748" s="19"/>
      <c r="M748" s="19" t="s">
        <v>60</v>
      </c>
      <c r="N748" s="19" t="s">
        <v>2058</v>
      </c>
      <c r="O748" s="19" t="s">
        <v>2186</v>
      </c>
      <c r="P748" s="19"/>
      <c r="Q748" s="19" t="s">
        <v>2051</v>
      </c>
      <c r="R748" s="2"/>
      <c r="S748" s="2"/>
      <c r="T748" s="2" t="s">
        <v>2095</v>
      </c>
      <c r="U748" s="2"/>
      <c r="V748" s="2"/>
    </row>
    <row r="749" spans="1:22" ht="14.25" customHeight="1">
      <c r="A749" s="19"/>
      <c r="B749" s="19" t="s">
        <v>2790</v>
      </c>
      <c r="C749" s="19" t="s">
        <v>5644</v>
      </c>
      <c r="D749" s="19" t="s">
        <v>1663</v>
      </c>
      <c r="E749" s="19" t="s">
        <v>96</v>
      </c>
      <c r="F749" s="19" t="s">
        <v>5645</v>
      </c>
      <c r="G749" s="19" t="s">
        <v>2091</v>
      </c>
      <c r="H749" s="19" t="s">
        <v>5646</v>
      </c>
      <c r="I749" s="19"/>
      <c r="J749" s="19"/>
      <c r="K749" s="19"/>
      <c r="L749" s="19"/>
      <c r="M749" s="19" t="s">
        <v>60</v>
      </c>
      <c r="N749" s="19" t="s">
        <v>2058</v>
      </c>
      <c r="O749" s="19" t="s">
        <v>2186</v>
      </c>
      <c r="P749" s="19"/>
      <c r="Q749" s="19" t="s">
        <v>2051</v>
      </c>
      <c r="R749" s="2"/>
      <c r="S749" s="2"/>
      <c r="T749" s="2" t="s">
        <v>2095</v>
      </c>
      <c r="U749" s="2"/>
      <c r="V749" s="2"/>
    </row>
    <row r="750" spans="1:22" ht="14.25" customHeight="1">
      <c r="A750" s="19"/>
      <c r="B750" s="19" t="s">
        <v>4025</v>
      </c>
      <c r="C750" s="19" t="s">
        <v>5647</v>
      </c>
      <c r="D750" s="19" t="s">
        <v>1663</v>
      </c>
      <c r="E750" s="19" t="s">
        <v>96</v>
      </c>
      <c r="F750" s="19" t="s">
        <v>5648</v>
      </c>
      <c r="G750" s="19" t="s">
        <v>2091</v>
      </c>
      <c r="H750" s="19" t="s">
        <v>5649</v>
      </c>
      <c r="I750" s="19"/>
      <c r="J750" s="19"/>
      <c r="K750" s="19"/>
      <c r="L750" s="19"/>
      <c r="M750" s="19" t="s">
        <v>59</v>
      </c>
      <c r="N750" s="19" t="s">
        <v>2058</v>
      </c>
      <c r="O750" s="19" t="s">
        <v>3226</v>
      </c>
      <c r="P750" s="19"/>
      <c r="Q750" s="19" t="s">
        <v>2051</v>
      </c>
      <c r="R750" s="2"/>
      <c r="S750" s="2"/>
      <c r="T750" s="2" t="s">
        <v>2095</v>
      </c>
      <c r="U750" s="2"/>
      <c r="V750" s="2"/>
    </row>
    <row r="751" spans="1:22" ht="14.25" customHeight="1">
      <c r="A751" s="19"/>
      <c r="B751" s="19" t="s">
        <v>3995</v>
      </c>
      <c r="C751" s="19" t="s">
        <v>4312</v>
      </c>
      <c r="D751" s="19" t="s">
        <v>1663</v>
      </c>
      <c r="E751" s="19" t="s">
        <v>96</v>
      </c>
      <c r="F751" s="19" t="s">
        <v>5650</v>
      </c>
      <c r="G751" s="19" t="s">
        <v>2091</v>
      </c>
      <c r="H751" s="19" t="s">
        <v>5651</v>
      </c>
      <c r="I751" s="19"/>
      <c r="J751" s="19"/>
      <c r="K751" s="19"/>
      <c r="L751" s="19"/>
      <c r="M751" s="19" t="s">
        <v>59</v>
      </c>
      <c r="N751" s="19" t="s">
        <v>2058</v>
      </c>
      <c r="O751" s="19" t="s">
        <v>2322</v>
      </c>
      <c r="P751" s="19"/>
      <c r="Q751" s="19" t="s">
        <v>2051</v>
      </c>
      <c r="R751" s="2"/>
      <c r="S751" s="2"/>
      <c r="T751" s="2" t="s">
        <v>2095</v>
      </c>
      <c r="U751" s="2"/>
      <c r="V751" s="2"/>
    </row>
    <row r="752" spans="1:22" ht="14.25" customHeight="1">
      <c r="A752" s="19"/>
      <c r="B752" s="19" t="s">
        <v>3976</v>
      </c>
      <c r="C752" s="19" t="s">
        <v>5652</v>
      </c>
      <c r="D752" s="19" t="s">
        <v>1663</v>
      </c>
      <c r="E752" s="19" t="s">
        <v>96</v>
      </c>
      <c r="F752" s="19" t="s">
        <v>3850</v>
      </c>
      <c r="G752" s="19" t="s">
        <v>2091</v>
      </c>
      <c r="H752" s="19" t="s">
        <v>5653</v>
      </c>
      <c r="I752" s="19"/>
      <c r="J752" s="19"/>
      <c r="K752" s="19"/>
      <c r="L752" s="19"/>
      <c r="M752" s="19" t="s">
        <v>59</v>
      </c>
      <c r="N752" s="19" t="s">
        <v>2058</v>
      </c>
      <c r="O752" s="19" t="s">
        <v>2101</v>
      </c>
      <c r="P752" s="19"/>
      <c r="Q752" s="19" t="s">
        <v>2051</v>
      </c>
      <c r="R752" s="2"/>
      <c r="S752" s="2"/>
      <c r="T752" s="2" t="s">
        <v>2095</v>
      </c>
      <c r="U752" s="2"/>
      <c r="V752" s="2"/>
    </row>
    <row r="753" spans="1:22" ht="14.25" customHeight="1">
      <c r="A753" s="19"/>
      <c r="B753" s="19" t="s">
        <v>3976</v>
      </c>
      <c r="C753" s="19" t="s">
        <v>5654</v>
      </c>
      <c r="D753" s="19" t="s">
        <v>1663</v>
      </c>
      <c r="E753" s="19" t="s">
        <v>96</v>
      </c>
      <c r="F753" s="19" t="s">
        <v>2824</v>
      </c>
      <c r="G753" s="19" t="s">
        <v>2091</v>
      </c>
      <c r="H753" s="19" t="s">
        <v>5655</v>
      </c>
      <c r="I753" s="19"/>
      <c r="J753" s="19"/>
      <c r="K753" s="19"/>
      <c r="L753" s="19"/>
      <c r="M753" s="19" t="s">
        <v>60</v>
      </c>
      <c r="N753" s="19" t="s">
        <v>2058</v>
      </c>
      <c r="O753" s="19" t="s">
        <v>2316</v>
      </c>
      <c r="P753" s="19"/>
      <c r="Q753" s="19" t="s">
        <v>2051</v>
      </c>
      <c r="R753" s="2"/>
      <c r="S753" s="2"/>
      <c r="T753" s="2" t="s">
        <v>2095</v>
      </c>
      <c r="U753" s="2"/>
      <c r="V753" s="2"/>
    </row>
    <row r="754" spans="1:22" ht="14.25" customHeight="1">
      <c r="A754" s="19"/>
      <c r="B754" s="19" t="s">
        <v>5656</v>
      </c>
      <c r="C754" s="19" t="s">
        <v>5657</v>
      </c>
      <c r="D754" s="19" t="s">
        <v>1663</v>
      </c>
      <c r="E754" s="19" t="s">
        <v>96</v>
      </c>
      <c r="F754" s="19" t="s">
        <v>5484</v>
      </c>
      <c r="G754" s="19" t="s">
        <v>2091</v>
      </c>
      <c r="H754" s="19" t="s">
        <v>5658</v>
      </c>
      <c r="I754" s="19"/>
      <c r="J754" s="19"/>
      <c r="K754" s="19"/>
      <c r="L754" s="19"/>
      <c r="M754" s="19" t="s">
        <v>59</v>
      </c>
      <c r="N754" s="19" t="s">
        <v>2058</v>
      </c>
      <c r="O754" s="19" t="s">
        <v>2583</v>
      </c>
      <c r="P754" s="19"/>
      <c r="Q754" s="19" t="s">
        <v>2051</v>
      </c>
      <c r="R754" s="2"/>
      <c r="S754" s="2"/>
      <c r="T754" s="2" t="s">
        <v>2095</v>
      </c>
      <c r="U754" s="2"/>
      <c r="V754" s="2"/>
    </row>
    <row r="755" spans="1:22" ht="14.25" customHeight="1">
      <c r="A755" s="19"/>
      <c r="B755" s="19" t="s">
        <v>5659</v>
      </c>
      <c r="C755" s="19" t="s">
        <v>5660</v>
      </c>
      <c r="D755" s="19" t="s">
        <v>1663</v>
      </c>
      <c r="E755" s="19" t="s">
        <v>96</v>
      </c>
      <c r="F755" s="19" t="s">
        <v>5661</v>
      </c>
      <c r="G755" s="19" t="s">
        <v>2091</v>
      </c>
      <c r="H755" s="19" t="s">
        <v>5662</v>
      </c>
      <c r="I755" s="19"/>
      <c r="J755" s="19"/>
      <c r="K755" s="19"/>
      <c r="L755" s="19"/>
      <c r="M755" s="19" t="s">
        <v>1566</v>
      </c>
      <c r="N755" s="19" t="s">
        <v>2058</v>
      </c>
      <c r="O755" s="19" t="s">
        <v>2093</v>
      </c>
      <c r="P755" s="19"/>
      <c r="Q755" s="19" t="s">
        <v>2051</v>
      </c>
      <c r="R755" s="2" t="s">
        <v>2067</v>
      </c>
      <c r="S755" s="2"/>
      <c r="T755" s="2" t="s">
        <v>2095</v>
      </c>
      <c r="U755" s="2"/>
      <c r="V755" s="2"/>
    </row>
    <row r="756" spans="1:22" ht="14.25" customHeight="1">
      <c r="A756" s="19"/>
      <c r="B756" s="19" t="s">
        <v>2848</v>
      </c>
      <c r="C756" s="19" t="s">
        <v>2386</v>
      </c>
      <c r="D756" s="19" t="s">
        <v>1663</v>
      </c>
      <c r="E756" s="19" t="s">
        <v>96</v>
      </c>
      <c r="F756" s="19" t="s">
        <v>5663</v>
      </c>
      <c r="G756" s="19" t="s">
        <v>2091</v>
      </c>
      <c r="H756" s="19" t="s">
        <v>5664</v>
      </c>
      <c r="I756" s="19"/>
      <c r="J756" s="19"/>
      <c r="K756" s="19"/>
      <c r="L756" s="19"/>
      <c r="M756" s="19" t="s">
        <v>59</v>
      </c>
      <c r="N756" s="19" t="s">
        <v>2058</v>
      </c>
      <c r="O756" s="19" t="s">
        <v>2322</v>
      </c>
      <c r="P756" s="19"/>
      <c r="Q756" s="19" t="s">
        <v>2051</v>
      </c>
      <c r="R756" s="2"/>
      <c r="S756" s="2"/>
      <c r="T756" s="2" t="s">
        <v>2095</v>
      </c>
      <c r="U756" s="2"/>
      <c r="V756" s="2"/>
    </row>
    <row r="757" spans="1:22" ht="14.25" customHeight="1">
      <c r="A757" s="19"/>
      <c r="B757" s="19" t="s">
        <v>5665</v>
      </c>
      <c r="C757" s="19" t="s">
        <v>5666</v>
      </c>
      <c r="D757" s="19" t="s">
        <v>1663</v>
      </c>
      <c r="E757" s="19" t="s">
        <v>96</v>
      </c>
      <c r="F757" s="19" t="s">
        <v>5667</v>
      </c>
      <c r="G757" s="19" t="s">
        <v>2091</v>
      </c>
      <c r="H757" s="19" t="s">
        <v>5668</v>
      </c>
      <c r="I757" s="19"/>
      <c r="J757" s="19"/>
      <c r="K757" s="19"/>
      <c r="L757" s="19"/>
      <c r="M757" s="19" t="s">
        <v>1566</v>
      </c>
      <c r="N757" s="19" t="s">
        <v>2058</v>
      </c>
      <c r="O757" s="19" t="s">
        <v>5268</v>
      </c>
      <c r="P757" s="19"/>
      <c r="Q757" s="19" t="s">
        <v>2051</v>
      </c>
      <c r="R757" s="2" t="s">
        <v>2067</v>
      </c>
      <c r="S757" s="2"/>
      <c r="T757" s="2" t="s">
        <v>2095</v>
      </c>
      <c r="U757" s="2"/>
      <c r="V757" s="2"/>
    </row>
    <row r="758" spans="1:22" ht="14.25" customHeight="1">
      <c r="A758" s="19"/>
      <c r="B758" s="19" t="s">
        <v>5669</v>
      </c>
      <c r="C758" s="19" t="s">
        <v>5670</v>
      </c>
      <c r="D758" s="19" t="s">
        <v>1663</v>
      </c>
      <c r="E758" s="19" t="s">
        <v>96</v>
      </c>
      <c r="F758" s="19" t="s">
        <v>1655</v>
      </c>
      <c r="G758" s="19" t="s">
        <v>2091</v>
      </c>
      <c r="H758" s="19" t="s">
        <v>5671</v>
      </c>
      <c r="I758" s="19"/>
      <c r="J758" s="19"/>
      <c r="K758" s="19"/>
      <c r="L758" s="19"/>
      <c r="M758" s="19" t="s">
        <v>59</v>
      </c>
      <c r="N758" s="19" t="s">
        <v>2058</v>
      </c>
      <c r="O758" s="19" t="s">
        <v>2583</v>
      </c>
      <c r="P758" s="19"/>
      <c r="Q758" s="19" t="s">
        <v>2051</v>
      </c>
      <c r="R758" s="2"/>
      <c r="S758" s="2"/>
      <c r="T758" s="2" t="s">
        <v>2095</v>
      </c>
      <c r="U758" s="2"/>
      <c r="V758" s="2"/>
    </row>
    <row r="759" spans="1:22" ht="14.25" customHeight="1">
      <c r="A759" s="19"/>
      <c r="B759" s="19" t="s">
        <v>3896</v>
      </c>
      <c r="C759" s="19" t="s">
        <v>5672</v>
      </c>
      <c r="D759" s="19" t="s">
        <v>1663</v>
      </c>
      <c r="E759" s="19" t="s">
        <v>96</v>
      </c>
      <c r="F759" s="19" t="s">
        <v>5673</v>
      </c>
      <c r="G759" s="19" t="s">
        <v>2091</v>
      </c>
      <c r="H759" s="19" t="s">
        <v>5674</v>
      </c>
      <c r="I759" s="19"/>
      <c r="J759" s="19"/>
      <c r="K759" s="19"/>
      <c r="L759" s="19"/>
      <c r="M759" s="19" t="s">
        <v>60</v>
      </c>
      <c r="N759" s="19" t="s">
        <v>2058</v>
      </c>
      <c r="O759" s="19" t="s">
        <v>2316</v>
      </c>
      <c r="P759" s="19"/>
      <c r="Q759" s="19" t="s">
        <v>2051</v>
      </c>
      <c r="R759" s="2"/>
      <c r="S759" s="2"/>
      <c r="T759" s="2" t="s">
        <v>2095</v>
      </c>
      <c r="U759" s="2"/>
      <c r="V759" s="2"/>
    </row>
    <row r="760" spans="1:22" ht="14.25" customHeight="1">
      <c r="A760" s="19"/>
      <c r="B760" s="19" t="s">
        <v>2061</v>
      </c>
      <c r="C760" s="19" t="s">
        <v>5675</v>
      </c>
      <c r="D760" s="19" t="s">
        <v>1663</v>
      </c>
      <c r="E760" s="19" t="s">
        <v>96</v>
      </c>
      <c r="F760" s="19" t="s">
        <v>5676</v>
      </c>
      <c r="G760" s="19" t="s">
        <v>2091</v>
      </c>
      <c r="H760" s="19" t="s">
        <v>5677</v>
      </c>
      <c r="I760" s="19"/>
      <c r="J760" s="19"/>
      <c r="K760" s="19"/>
      <c r="L760" s="19"/>
      <c r="M760" s="19" t="s">
        <v>59</v>
      </c>
      <c r="N760" s="19" t="s">
        <v>2058</v>
      </c>
      <c r="O760" s="19" t="s">
        <v>2583</v>
      </c>
      <c r="P760" s="19"/>
      <c r="Q760" s="19" t="s">
        <v>2051</v>
      </c>
      <c r="R760" s="2"/>
      <c r="S760" s="2"/>
      <c r="T760" s="2" t="s">
        <v>2095</v>
      </c>
      <c r="U760" s="2"/>
      <c r="V760" s="2"/>
    </row>
    <row r="761" spans="1:22" ht="14.25" customHeight="1">
      <c r="A761" s="19"/>
      <c r="B761" s="19" t="s">
        <v>3869</v>
      </c>
      <c r="C761" s="19" t="s">
        <v>5678</v>
      </c>
      <c r="D761" s="19" t="s">
        <v>1663</v>
      </c>
      <c r="E761" s="19" t="s">
        <v>96</v>
      </c>
      <c r="F761" s="19" t="s">
        <v>5679</v>
      </c>
      <c r="G761" s="19" t="s">
        <v>2091</v>
      </c>
      <c r="H761" s="19" t="s">
        <v>5680</v>
      </c>
      <c r="I761" s="19"/>
      <c r="J761" s="19"/>
      <c r="K761" s="19"/>
      <c r="L761" s="19"/>
      <c r="M761" s="19" t="s">
        <v>1566</v>
      </c>
      <c r="N761" s="19" t="s">
        <v>2058</v>
      </c>
      <c r="O761" s="19" t="s">
        <v>5393</v>
      </c>
      <c r="P761" s="19"/>
      <c r="Q761" s="19" t="s">
        <v>2051</v>
      </c>
      <c r="R761" s="2" t="s">
        <v>2067</v>
      </c>
      <c r="S761" s="2"/>
      <c r="T761" s="2" t="s">
        <v>2095</v>
      </c>
      <c r="U761" s="2"/>
      <c r="V761" s="2"/>
    </row>
    <row r="762" spans="1:22" ht="14.25" customHeight="1">
      <c r="A762" s="19"/>
      <c r="B762" s="19" t="s">
        <v>3804</v>
      </c>
      <c r="C762" s="19" t="s">
        <v>5681</v>
      </c>
      <c r="D762" s="19" t="s">
        <v>1663</v>
      </c>
      <c r="E762" s="19" t="s">
        <v>96</v>
      </c>
      <c r="F762" s="19" t="s">
        <v>3850</v>
      </c>
      <c r="G762" s="19" t="s">
        <v>2091</v>
      </c>
      <c r="H762" s="19" t="s">
        <v>5682</v>
      </c>
      <c r="I762" s="19"/>
      <c r="J762" s="19"/>
      <c r="K762" s="19"/>
      <c r="L762" s="19"/>
      <c r="M762" s="19" t="s">
        <v>59</v>
      </c>
      <c r="N762" s="19" t="s">
        <v>2058</v>
      </c>
      <c r="O762" s="19" t="s">
        <v>2101</v>
      </c>
      <c r="P762" s="19"/>
      <c r="Q762" s="19" t="s">
        <v>2051</v>
      </c>
      <c r="R762" s="2"/>
      <c r="S762" s="2"/>
      <c r="T762" s="2" t="s">
        <v>2095</v>
      </c>
      <c r="U762" s="2"/>
      <c r="V762" s="2"/>
    </row>
    <row r="763" spans="1:22" ht="14.25" customHeight="1">
      <c r="A763" s="19"/>
      <c r="B763" s="19" t="s">
        <v>3778</v>
      </c>
      <c r="C763" s="19" t="s">
        <v>5683</v>
      </c>
      <c r="D763" s="19" t="s">
        <v>1663</v>
      </c>
      <c r="E763" s="19" t="s">
        <v>96</v>
      </c>
      <c r="F763" s="19" t="s">
        <v>5684</v>
      </c>
      <c r="G763" s="19" t="s">
        <v>2091</v>
      </c>
      <c r="H763" s="19" t="s">
        <v>5685</v>
      </c>
      <c r="I763" s="19"/>
      <c r="J763" s="19"/>
      <c r="K763" s="19"/>
      <c r="L763" s="19"/>
      <c r="M763" s="19" t="s">
        <v>60</v>
      </c>
      <c r="N763" s="19" t="s">
        <v>2058</v>
      </c>
      <c r="O763" s="19" t="s">
        <v>2316</v>
      </c>
      <c r="P763" s="19"/>
      <c r="Q763" s="19" t="s">
        <v>2051</v>
      </c>
      <c r="R763" s="2"/>
      <c r="S763" s="2"/>
      <c r="T763" s="2" t="s">
        <v>2095</v>
      </c>
      <c r="U763" s="2"/>
      <c r="V763" s="2"/>
    </row>
    <row r="764" spans="1:22" ht="14.25" customHeight="1">
      <c r="A764" s="19"/>
      <c r="B764" s="19" t="s">
        <v>5686</v>
      </c>
      <c r="C764" s="19" t="s">
        <v>5687</v>
      </c>
      <c r="D764" s="19" t="s">
        <v>1663</v>
      </c>
      <c r="E764" s="19" t="s">
        <v>96</v>
      </c>
      <c r="F764" s="19" t="s">
        <v>5688</v>
      </c>
      <c r="G764" s="19" t="s">
        <v>2091</v>
      </c>
      <c r="H764" s="19" t="s">
        <v>5689</v>
      </c>
      <c r="I764" s="19"/>
      <c r="J764" s="19"/>
      <c r="K764" s="19"/>
      <c r="L764" s="19"/>
      <c r="M764" s="19" t="s">
        <v>1566</v>
      </c>
      <c r="N764" s="19" t="s">
        <v>2058</v>
      </c>
      <c r="O764" s="19" t="s">
        <v>2093</v>
      </c>
      <c r="P764" s="19"/>
      <c r="Q764" s="19" t="s">
        <v>2051</v>
      </c>
      <c r="R764" s="2" t="s">
        <v>2067</v>
      </c>
      <c r="S764" s="2"/>
      <c r="T764" s="2" t="s">
        <v>2095</v>
      </c>
      <c r="U764" s="2"/>
      <c r="V764" s="2"/>
    </row>
    <row r="765" spans="1:22" ht="14.25" customHeight="1">
      <c r="A765" s="19"/>
      <c r="B765" s="19" t="s">
        <v>5690</v>
      </c>
      <c r="C765" s="19" t="s">
        <v>5691</v>
      </c>
      <c r="D765" s="19" t="s">
        <v>1663</v>
      </c>
      <c r="E765" s="19" t="s">
        <v>96</v>
      </c>
      <c r="F765" s="19" t="s">
        <v>5692</v>
      </c>
      <c r="G765" s="19" t="s">
        <v>2091</v>
      </c>
      <c r="H765" s="19" t="s">
        <v>5693</v>
      </c>
      <c r="I765" s="19"/>
      <c r="J765" s="19"/>
      <c r="K765" s="19"/>
      <c r="L765" s="19"/>
      <c r="M765" s="19" t="s">
        <v>1566</v>
      </c>
      <c r="N765" s="19" t="s">
        <v>2058</v>
      </c>
      <c r="O765" s="19" t="s">
        <v>2093</v>
      </c>
      <c r="P765" s="19"/>
      <c r="Q765" s="19" t="s">
        <v>2051</v>
      </c>
      <c r="R765" s="2" t="s">
        <v>2067</v>
      </c>
      <c r="S765" s="2"/>
      <c r="T765" s="2" t="s">
        <v>2095</v>
      </c>
      <c r="U765" s="2"/>
      <c r="V765" s="2"/>
    </row>
    <row r="766" spans="1:22" ht="14.25" customHeight="1">
      <c r="A766" s="19"/>
      <c r="B766" s="19" t="s">
        <v>3712</v>
      </c>
      <c r="C766" s="19" t="s">
        <v>5694</v>
      </c>
      <c r="D766" s="19" t="s">
        <v>1663</v>
      </c>
      <c r="E766" s="19" t="s">
        <v>96</v>
      </c>
      <c r="F766" s="19" t="s">
        <v>5695</v>
      </c>
      <c r="G766" s="19" t="s">
        <v>2091</v>
      </c>
      <c r="H766" s="19" t="s">
        <v>5696</v>
      </c>
      <c r="I766" s="19"/>
      <c r="J766" s="19"/>
      <c r="K766" s="19"/>
      <c r="L766" s="19"/>
      <c r="M766" s="19" t="s">
        <v>1566</v>
      </c>
      <c r="N766" s="19" t="s">
        <v>2058</v>
      </c>
      <c r="O766" s="19" t="s">
        <v>2093</v>
      </c>
      <c r="P766" s="19"/>
      <c r="Q766" s="19" t="s">
        <v>2051</v>
      </c>
      <c r="R766" s="2" t="s">
        <v>2067</v>
      </c>
      <c r="S766" s="2"/>
      <c r="T766" s="2" t="s">
        <v>2095</v>
      </c>
      <c r="U766" s="2"/>
      <c r="V766" s="2"/>
    </row>
    <row r="767" spans="1:22" ht="14.25" customHeight="1">
      <c r="A767" s="19"/>
      <c r="B767" s="19" t="s">
        <v>5697</v>
      </c>
      <c r="C767" s="19" t="s">
        <v>5698</v>
      </c>
      <c r="D767" s="19" t="s">
        <v>1663</v>
      </c>
      <c r="E767" s="19" t="s">
        <v>96</v>
      </c>
      <c r="F767" s="19" t="s">
        <v>5699</v>
      </c>
      <c r="G767" s="19" t="s">
        <v>2091</v>
      </c>
      <c r="H767" s="19" t="s">
        <v>5700</v>
      </c>
      <c r="I767" s="19"/>
      <c r="J767" s="19"/>
      <c r="K767" s="19"/>
      <c r="L767" s="19"/>
      <c r="M767" s="19" t="s">
        <v>1566</v>
      </c>
      <c r="N767" s="19" t="s">
        <v>2058</v>
      </c>
      <c r="O767" s="19" t="s">
        <v>2120</v>
      </c>
      <c r="P767" s="19"/>
      <c r="Q767" s="19" t="s">
        <v>2051</v>
      </c>
      <c r="R767" s="2" t="s">
        <v>2052</v>
      </c>
      <c r="S767" s="2"/>
      <c r="T767" s="2" t="s">
        <v>2095</v>
      </c>
      <c r="U767" s="2"/>
      <c r="V767" s="2"/>
    </row>
    <row r="768" spans="1:22" ht="14.25" customHeight="1">
      <c r="A768" s="19"/>
      <c r="B768" s="19" t="s">
        <v>5701</v>
      </c>
      <c r="C768" s="19" t="s">
        <v>5702</v>
      </c>
      <c r="D768" s="19" t="s">
        <v>1663</v>
      </c>
      <c r="E768" s="19" t="s">
        <v>96</v>
      </c>
      <c r="F768" s="19" t="s">
        <v>5703</v>
      </c>
      <c r="G768" s="19" t="s">
        <v>2091</v>
      </c>
      <c r="H768" s="19" t="s">
        <v>5704</v>
      </c>
      <c r="I768" s="19"/>
      <c r="J768" s="19"/>
      <c r="K768" s="19"/>
      <c r="L768" s="19"/>
      <c r="M768" s="19" t="s">
        <v>1566</v>
      </c>
      <c r="N768" s="19" t="s">
        <v>2058</v>
      </c>
      <c r="O768" s="19" t="s">
        <v>2093</v>
      </c>
      <c r="P768" s="19"/>
      <c r="Q768" s="19" t="s">
        <v>2051</v>
      </c>
      <c r="R768" s="2" t="s">
        <v>2067</v>
      </c>
      <c r="S768" s="2"/>
      <c r="T768" s="2" t="s">
        <v>2095</v>
      </c>
      <c r="U768" s="2"/>
      <c r="V768" s="2"/>
    </row>
    <row r="769" spans="1:22" ht="14.25" customHeight="1">
      <c r="A769" s="19"/>
      <c r="B769" s="19" t="s">
        <v>5705</v>
      </c>
      <c r="C769" s="19" t="s">
        <v>5706</v>
      </c>
      <c r="D769" s="19" t="s">
        <v>1663</v>
      </c>
      <c r="E769" s="19" t="s">
        <v>96</v>
      </c>
      <c r="F769" s="19" t="s">
        <v>5707</v>
      </c>
      <c r="G769" s="19" t="s">
        <v>2091</v>
      </c>
      <c r="H769" s="19" t="s">
        <v>5708</v>
      </c>
      <c r="I769" s="19"/>
      <c r="J769" s="19"/>
      <c r="K769" s="19"/>
      <c r="L769" s="19"/>
      <c r="M769" s="19" t="s">
        <v>60</v>
      </c>
      <c r="N769" s="19" t="s">
        <v>2058</v>
      </c>
      <c r="O769" s="19" t="s">
        <v>2186</v>
      </c>
      <c r="P769" s="19"/>
      <c r="Q769" s="19" t="s">
        <v>2051</v>
      </c>
      <c r="R769" s="2"/>
      <c r="S769" s="2"/>
      <c r="T769" s="2" t="s">
        <v>2095</v>
      </c>
      <c r="U769" s="2"/>
      <c r="V769" s="2"/>
    </row>
    <row r="770" spans="1:22" ht="14.25" customHeight="1">
      <c r="A770" s="19"/>
      <c r="B770" s="19" t="s">
        <v>5709</v>
      </c>
      <c r="C770" s="19" t="s">
        <v>2855</v>
      </c>
      <c r="D770" s="19" t="s">
        <v>1663</v>
      </c>
      <c r="E770" s="19" t="s">
        <v>96</v>
      </c>
      <c r="F770" s="19" t="s">
        <v>5710</v>
      </c>
      <c r="G770" s="19" t="s">
        <v>2091</v>
      </c>
      <c r="H770" s="19" t="s">
        <v>5711</v>
      </c>
      <c r="I770" s="19"/>
      <c r="J770" s="19"/>
      <c r="K770" s="19"/>
      <c r="L770" s="19"/>
      <c r="M770" s="19" t="s">
        <v>1566</v>
      </c>
      <c r="N770" s="19" t="s">
        <v>2058</v>
      </c>
      <c r="O770" s="19" t="s">
        <v>2139</v>
      </c>
      <c r="P770" s="19"/>
      <c r="Q770" s="19" t="s">
        <v>2051</v>
      </c>
      <c r="R770" s="2" t="s">
        <v>2052</v>
      </c>
      <c r="S770" s="2"/>
      <c r="T770" s="2" t="s">
        <v>2095</v>
      </c>
      <c r="U770" s="2"/>
      <c r="V770" s="2"/>
    </row>
    <row r="771" spans="1:22" ht="14.25" customHeight="1">
      <c r="A771" s="19"/>
      <c r="B771" s="19" t="s">
        <v>5712</v>
      </c>
      <c r="C771" s="19" t="s">
        <v>5713</v>
      </c>
      <c r="D771" s="19" t="s">
        <v>1663</v>
      </c>
      <c r="E771" s="19" t="s">
        <v>96</v>
      </c>
      <c r="F771" s="19" t="s">
        <v>5714</v>
      </c>
      <c r="G771" s="19" t="s">
        <v>2091</v>
      </c>
      <c r="H771" s="19" t="s">
        <v>5715</v>
      </c>
      <c r="I771" s="19"/>
      <c r="J771" s="19"/>
      <c r="K771" s="19"/>
      <c r="L771" s="19"/>
      <c r="M771" s="19" t="s">
        <v>1566</v>
      </c>
      <c r="N771" s="19" t="s">
        <v>2058</v>
      </c>
      <c r="O771" s="19" t="s">
        <v>2093</v>
      </c>
      <c r="P771" s="19"/>
      <c r="Q771" s="19" t="s">
        <v>2051</v>
      </c>
      <c r="R771" s="2" t="s">
        <v>2067</v>
      </c>
      <c r="S771" s="2"/>
      <c r="T771" s="2" t="s">
        <v>2095</v>
      </c>
      <c r="U771" s="2"/>
      <c r="V771" s="2"/>
    </row>
    <row r="772" spans="1:22" ht="14.25" customHeight="1">
      <c r="A772" s="19"/>
      <c r="B772" s="19" t="s">
        <v>5716</v>
      </c>
      <c r="C772" s="19" t="s">
        <v>5717</v>
      </c>
      <c r="D772" s="19" t="s">
        <v>1663</v>
      </c>
      <c r="E772" s="19" t="s">
        <v>96</v>
      </c>
      <c r="F772" s="19" t="s">
        <v>5718</v>
      </c>
      <c r="G772" s="19" t="s">
        <v>2091</v>
      </c>
      <c r="H772" s="19" t="s">
        <v>5719</v>
      </c>
      <c r="I772" s="19"/>
      <c r="J772" s="19"/>
      <c r="K772" s="19"/>
      <c r="L772" s="19"/>
      <c r="M772" s="19" t="s">
        <v>1566</v>
      </c>
      <c r="N772" s="19" t="s">
        <v>2058</v>
      </c>
      <c r="O772" s="19" t="s">
        <v>2120</v>
      </c>
      <c r="P772" s="19"/>
      <c r="Q772" s="19" t="s">
        <v>2051</v>
      </c>
      <c r="R772" s="2" t="s">
        <v>2052</v>
      </c>
      <c r="S772" s="2"/>
      <c r="T772" s="2" t="s">
        <v>2095</v>
      </c>
      <c r="U772" s="2"/>
      <c r="V772" s="2"/>
    </row>
    <row r="773" spans="1:22" ht="14.25" customHeight="1">
      <c r="A773" s="19"/>
      <c r="B773" s="19" t="s">
        <v>5720</v>
      </c>
      <c r="C773" s="19" t="s">
        <v>5721</v>
      </c>
      <c r="D773" s="19" t="s">
        <v>1663</v>
      </c>
      <c r="E773" s="19" t="s">
        <v>96</v>
      </c>
      <c r="F773" s="19" t="s">
        <v>5722</v>
      </c>
      <c r="G773" s="19" t="s">
        <v>2091</v>
      </c>
      <c r="H773" s="19" t="s">
        <v>5723</v>
      </c>
      <c r="I773" s="19"/>
      <c r="J773" s="19"/>
      <c r="K773" s="19"/>
      <c r="L773" s="19"/>
      <c r="M773" s="19" t="s">
        <v>59</v>
      </c>
      <c r="N773" s="19" t="s">
        <v>2058</v>
      </c>
      <c r="O773" s="19" t="s">
        <v>2101</v>
      </c>
      <c r="P773" s="19"/>
      <c r="Q773" s="19" t="s">
        <v>2051</v>
      </c>
      <c r="R773" s="2"/>
      <c r="S773" s="2"/>
      <c r="T773" s="2" t="s">
        <v>2095</v>
      </c>
      <c r="U773" s="2"/>
      <c r="V773" s="2"/>
    </row>
    <row r="774" spans="1:22" ht="14.25" customHeight="1">
      <c r="A774" s="19"/>
      <c r="B774" s="19" t="s">
        <v>3609</v>
      </c>
      <c r="C774" s="19" t="s">
        <v>5724</v>
      </c>
      <c r="D774" s="19" t="s">
        <v>1663</v>
      </c>
      <c r="E774" s="19" t="s">
        <v>96</v>
      </c>
      <c r="F774" s="19" t="s">
        <v>5725</v>
      </c>
      <c r="G774" s="19" t="s">
        <v>2091</v>
      </c>
      <c r="H774" s="19" t="s">
        <v>5726</v>
      </c>
      <c r="I774" s="19"/>
      <c r="J774" s="19"/>
      <c r="K774" s="19"/>
      <c r="L774" s="19"/>
      <c r="M774" s="19" t="s">
        <v>1566</v>
      </c>
      <c r="N774" s="19" t="s">
        <v>2058</v>
      </c>
      <c r="O774" s="19" t="s">
        <v>5268</v>
      </c>
      <c r="P774" s="19"/>
      <c r="Q774" s="19" t="s">
        <v>2051</v>
      </c>
      <c r="R774" s="2" t="s">
        <v>2067</v>
      </c>
      <c r="S774" s="2"/>
      <c r="T774" s="2" t="s">
        <v>2095</v>
      </c>
      <c r="U774" s="2"/>
      <c r="V774" s="2"/>
    </row>
    <row r="775" spans="1:22" ht="14.25" customHeight="1">
      <c r="A775" s="19"/>
      <c r="B775" s="19" t="s">
        <v>3609</v>
      </c>
      <c r="C775" s="19" t="s">
        <v>4436</v>
      </c>
      <c r="D775" s="19" t="s">
        <v>1663</v>
      </c>
      <c r="E775" s="19" t="s">
        <v>96</v>
      </c>
      <c r="F775" s="19" t="s">
        <v>5727</v>
      </c>
      <c r="G775" s="19" t="s">
        <v>2091</v>
      </c>
      <c r="H775" s="19" t="s">
        <v>5728</v>
      </c>
      <c r="I775" s="19"/>
      <c r="J775" s="19"/>
      <c r="K775" s="19"/>
      <c r="L775" s="19"/>
      <c r="M775" s="19" t="s">
        <v>1566</v>
      </c>
      <c r="N775" s="19" t="s">
        <v>2058</v>
      </c>
      <c r="O775" s="19" t="s">
        <v>2153</v>
      </c>
      <c r="P775" s="19"/>
      <c r="Q775" s="19" t="s">
        <v>2051</v>
      </c>
      <c r="R775" s="2" t="s">
        <v>2052</v>
      </c>
      <c r="S775" s="2"/>
      <c r="T775" s="2" t="s">
        <v>2095</v>
      </c>
      <c r="U775" s="2"/>
      <c r="V775" s="2"/>
    </row>
    <row r="776" spans="1:22" ht="14.25" customHeight="1">
      <c r="A776" s="19"/>
      <c r="B776" s="19" t="s">
        <v>5729</v>
      </c>
      <c r="C776" s="19" t="s">
        <v>5730</v>
      </c>
      <c r="D776" s="19" t="s">
        <v>1663</v>
      </c>
      <c r="E776" s="19" t="s">
        <v>96</v>
      </c>
      <c r="F776" s="19" t="s">
        <v>2349</v>
      </c>
      <c r="G776" s="19" t="s">
        <v>2091</v>
      </c>
      <c r="H776" s="19" t="s">
        <v>5731</v>
      </c>
      <c r="I776" s="19"/>
      <c r="J776" s="19"/>
      <c r="K776" s="19"/>
      <c r="L776" s="19"/>
      <c r="M776" s="19" t="s">
        <v>60</v>
      </c>
      <c r="N776" s="19" t="s">
        <v>2058</v>
      </c>
      <c r="O776" s="19" t="s">
        <v>2352</v>
      </c>
      <c r="P776" s="19"/>
      <c r="Q776" s="19" t="s">
        <v>2051</v>
      </c>
      <c r="R776" s="2"/>
      <c r="S776" s="2"/>
      <c r="T776" s="2" t="s">
        <v>2095</v>
      </c>
      <c r="U776" s="2"/>
      <c r="V776" s="2"/>
    </row>
    <row r="777" spans="1:22" ht="14.25" customHeight="1">
      <c r="A777" s="19"/>
      <c r="B777" s="19" t="s">
        <v>5732</v>
      </c>
      <c r="C777" s="19" t="s">
        <v>5733</v>
      </c>
      <c r="D777" s="19" t="s">
        <v>1663</v>
      </c>
      <c r="E777" s="19" t="s">
        <v>96</v>
      </c>
      <c r="F777" s="19" t="s">
        <v>5645</v>
      </c>
      <c r="G777" s="19" t="s">
        <v>2091</v>
      </c>
      <c r="H777" s="19" t="s">
        <v>5734</v>
      </c>
      <c r="I777" s="19"/>
      <c r="J777" s="19"/>
      <c r="K777" s="19"/>
      <c r="L777" s="19"/>
      <c r="M777" s="19" t="s">
        <v>60</v>
      </c>
      <c r="N777" s="19" t="s">
        <v>2058</v>
      </c>
      <c r="O777" s="19" t="s">
        <v>2186</v>
      </c>
      <c r="P777" s="19"/>
      <c r="Q777" s="19" t="s">
        <v>2051</v>
      </c>
      <c r="R777" s="2"/>
      <c r="S777" s="2"/>
      <c r="T777" s="2" t="s">
        <v>2095</v>
      </c>
      <c r="U777" s="2"/>
      <c r="V777" s="2"/>
    </row>
    <row r="778" spans="1:22" ht="14.25" customHeight="1">
      <c r="A778" s="19"/>
      <c r="B778" s="19" t="s">
        <v>5735</v>
      </c>
      <c r="C778" s="19" t="s">
        <v>5736</v>
      </c>
      <c r="D778" s="19" t="s">
        <v>1663</v>
      </c>
      <c r="E778" s="19" t="s">
        <v>96</v>
      </c>
      <c r="F778" s="19" t="s">
        <v>5737</v>
      </c>
      <c r="G778" s="19" t="s">
        <v>2091</v>
      </c>
      <c r="H778" s="19" t="s">
        <v>5738</v>
      </c>
      <c r="I778" s="19"/>
      <c r="J778" s="19"/>
      <c r="K778" s="19"/>
      <c r="L778" s="19"/>
      <c r="M778" s="19" t="s">
        <v>1566</v>
      </c>
      <c r="N778" s="19" t="s">
        <v>2058</v>
      </c>
      <c r="O778" s="19" t="s">
        <v>2093</v>
      </c>
      <c r="P778" s="19"/>
      <c r="Q778" s="19" t="s">
        <v>2051</v>
      </c>
      <c r="R778" s="2" t="s">
        <v>2067</v>
      </c>
      <c r="S778" s="2"/>
      <c r="T778" s="2" t="s">
        <v>2095</v>
      </c>
      <c r="U778" s="2"/>
      <c r="V778" s="2"/>
    </row>
    <row r="779" spans="1:22" ht="14.25" customHeight="1">
      <c r="A779" s="19"/>
      <c r="B779" s="19" t="s">
        <v>5739</v>
      </c>
      <c r="C779" s="19" t="s">
        <v>5740</v>
      </c>
      <c r="D779" s="19" t="s">
        <v>1663</v>
      </c>
      <c r="E779" s="19" t="s">
        <v>96</v>
      </c>
      <c r="F779" s="19" t="s">
        <v>5741</v>
      </c>
      <c r="G779" s="19" t="s">
        <v>2091</v>
      </c>
      <c r="H779" s="19" t="s">
        <v>5742</v>
      </c>
      <c r="I779" s="19"/>
      <c r="J779" s="19"/>
      <c r="K779" s="19"/>
      <c r="L779" s="19"/>
      <c r="M779" s="19" t="s">
        <v>1566</v>
      </c>
      <c r="N779" s="19" t="s">
        <v>2058</v>
      </c>
      <c r="O779" s="19" t="s">
        <v>2093</v>
      </c>
      <c r="P779" s="19"/>
      <c r="Q779" s="19" t="s">
        <v>2051</v>
      </c>
      <c r="R779" s="2" t="s">
        <v>2067</v>
      </c>
      <c r="S779" s="2"/>
      <c r="T779" s="2" t="s">
        <v>2095</v>
      </c>
      <c r="U779" s="2"/>
      <c r="V779" s="2"/>
    </row>
    <row r="780" spans="1:22" ht="14.25" customHeight="1">
      <c r="A780" s="19"/>
      <c r="B780" s="19" t="s">
        <v>5743</v>
      </c>
      <c r="C780" s="19" t="s">
        <v>5315</v>
      </c>
      <c r="D780" s="19" t="s">
        <v>1663</v>
      </c>
      <c r="E780" s="19" t="s">
        <v>96</v>
      </c>
      <c r="F780" s="19" t="s">
        <v>5744</v>
      </c>
      <c r="G780" s="19" t="s">
        <v>2091</v>
      </c>
      <c r="H780" s="19" t="s">
        <v>5745</v>
      </c>
      <c r="I780" s="19"/>
      <c r="J780" s="19"/>
      <c r="K780" s="19"/>
      <c r="L780" s="19"/>
      <c r="M780" s="19" t="s">
        <v>1566</v>
      </c>
      <c r="N780" s="19" t="s">
        <v>2058</v>
      </c>
      <c r="O780" s="19" t="s">
        <v>2093</v>
      </c>
      <c r="P780" s="19"/>
      <c r="Q780" s="19" t="s">
        <v>2051</v>
      </c>
      <c r="R780" s="2" t="s">
        <v>2067</v>
      </c>
      <c r="S780" s="2"/>
      <c r="T780" s="2" t="s">
        <v>2095</v>
      </c>
      <c r="U780" s="2"/>
      <c r="V780" s="2"/>
    </row>
    <row r="781" spans="1:22" ht="14.25" customHeight="1">
      <c r="A781" s="19"/>
      <c r="B781" s="19" t="s">
        <v>3425</v>
      </c>
      <c r="C781" s="19" t="s">
        <v>5746</v>
      </c>
      <c r="D781" s="19" t="s">
        <v>1663</v>
      </c>
      <c r="E781" s="19" t="s">
        <v>96</v>
      </c>
      <c r="F781" s="19" t="s">
        <v>3850</v>
      </c>
      <c r="G781" s="19" t="s">
        <v>2091</v>
      </c>
      <c r="H781" s="19" t="s">
        <v>5747</v>
      </c>
      <c r="I781" s="19"/>
      <c r="J781" s="19"/>
      <c r="K781" s="19"/>
      <c r="L781" s="19"/>
      <c r="M781" s="19" t="s">
        <v>59</v>
      </c>
      <c r="N781" s="19" t="s">
        <v>2058</v>
      </c>
      <c r="O781" s="19" t="s">
        <v>2101</v>
      </c>
      <c r="P781" s="19"/>
      <c r="Q781" s="19" t="s">
        <v>2051</v>
      </c>
      <c r="R781" s="2"/>
      <c r="S781" s="2"/>
      <c r="T781" s="2" t="s">
        <v>2095</v>
      </c>
      <c r="U781" s="2"/>
      <c r="V781" s="2"/>
    </row>
    <row r="782" spans="1:22" ht="14.25" customHeight="1">
      <c r="A782" s="19"/>
      <c r="B782" s="19" t="s">
        <v>5748</v>
      </c>
      <c r="C782" s="19" t="s">
        <v>5749</v>
      </c>
      <c r="D782" s="19" t="s">
        <v>1663</v>
      </c>
      <c r="E782" s="19" t="s">
        <v>96</v>
      </c>
      <c r="F782" s="19" t="s">
        <v>5750</v>
      </c>
      <c r="G782" s="19" t="s">
        <v>2091</v>
      </c>
      <c r="H782" s="19" t="s">
        <v>5751</v>
      </c>
      <c r="I782" s="19"/>
      <c r="J782" s="19"/>
      <c r="K782" s="19"/>
      <c r="L782" s="19"/>
      <c r="M782" s="19" t="s">
        <v>1566</v>
      </c>
      <c r="N782" s="19" t="s">
        <v>2058</v>
      </c>
      <c r="O782" s="19" t="s">
        <v>2093</v>
      </c>
      <c r="P782" s="19"/>
      <c r="Q782" s="19" t="s">
        <v>2051</v>
      </c>
      <c r="R782" s="2" t="s">
        <v>2067</v>
      </c>
      <c r="S782" s="2"/>
      <c r="T782" s="2" t="s">
        <v>2095</v>
      </c>
      <c r="U782" s="2"/>
      <c r="V782" s="2"/>
    </row>
    <row r="783" spans="1:22" ht="14.25" customHeight="1">
      <c r="A783" s="19"/>
      <c r="B783" s="19" t="s">
        <v>5752</v>
      </c>
      <c r="C783" s="19" t="s">
        <v>5753</v>
      </c>
      <c r="D783" s="19" t="s">
        <v>1663</v>
      </c>
      <c r="E783" s="19" t="s">
        <v>96</v>
      </c>
      <c r="F783" s="19" t="s">
        <v>5484</v>
      </c>
      <c r="G783" s="19" t="s">
        <v>2091</v>
      </c>
      <c r="H783" s="19" t="s">
        <v>5754</v>
      </c>
      <c r="I783" s="19"/>
      <c r="J783" s="19"/>
      <c r="K783" s="19"/>
      <c r="L783" s="19"/>
      <c r="M783" s="19" t="s">
        <v>59</v>
      </c>
      <c r="N783" s="19" t="s">
        <v>2058</v>
      </c>
      <c r="O783" s="19" t="s">
        <v>2583</v>
      </c>
      <c r="P783" s="19"/>
      <c r="Q783" s="19" t="s">
        <v>2051</v>
      </c>
      <c r="R783" s="2"/>
      <c r="S783" s="2"/>
      <c r="T783" s="2" t="s">
        <v>2095</v>
      </c>
      <c r="U783" s="2"/>
      <c r="V783" s="2"/>
    </row>
    <row r="784" spans="1:22" ht="14.25" customHeight="1">
      <c r="A784" s="19"/>
      <c r="B784" s="19" t="s">
        <v>5755</v>
      </c>
      <c r="C784" s="19" t="s">
        <v>5756</v>
      </c>
      <c r="D784" s="19" t="s">
        <v>1663</v>
      </c>
      <c r="E784" s="19" t="s">
        <v>96</v>
      </c>
      <c r="F784" s="19" t="s">
        <v>5757</v>
      </c>
      <c r="G784" s="19" t="s">
        <v>2091</v>
      </c>
      <c r="H784" s="19" t="s">
        <v>5758</v>
      </c>
      <c r="I784" s="19"/>
      <c r="J784" s="19"/>
      <c r="K784" s="19"/>
      <c r="L784" s="19"/>
      <c r="M784" s="19" t="s">
        <v>1566</v>
      </c>
      <c r="N784" s="19" t="s">
        <v>2058</v>
      </c>
      <c r="O784" s="19" t="s">
        <v>2120</v>
      </c>
      <c r="P784" s="19"/>
      <c r="Q784" s="19" t="s">
        <v>2051</v>
      </c>
      <c r="R784" s="2" t="s">
        <v>2052</v>
      </c>
      <c r="S784" s="2"/>
      <c r="T784" s="2" t="s">
        <v>2095</v>
      </c>
      <c r="U784" s="2"/>
      <c r="V784" s="2"/>
    </row>
    <row r="785" spans="1:22" ht="14.25" customHeight="1">
      <c r="A785" s="19"/>
      <c r="B785" s="19" t="s">
        <v>3176</v>
      </c>
      <c r="C785" s="19" t="s">
        <v>5759</v>
      </c>
      <c r="D785" s="19" t="s">
        <v>1663</v>
      </c>
      <c r="E785" s="19" t="s">
        <v>96</v>
      </c>
      <c r="F785" s="19" t="s">
        <v>5760</v>
      </c>
      <c r="G785" s="19" t="s">
        <v>2091</v>
      </c>
      <c r="H785" s="19" t="s">
        <v>5761</v>
      </c>
      <c r="I785" s="19"/>
      <c r="J785" s="19"/>
      <c r="K785" s="19"/>
      <c r="L785" s="19"/>
      <c r="M785" s="19" t="s">
        <v>59</v>
      </c>
      <c r="N785" s="19" t="s">
        <v>2058</v>
      </c>
      <c r="O785" s="19" t="s">
        <v>2101</v>
      </c>
      <c r="P785" s="19"/>
      <c r="Q785" s="19" t="s">
        <v>2051</v>
      </c>
      <c r="R785" s="2"/>
      <c r="S785" s="2"/>
      <c r="T785" s="2" t="s">
        <v>2095</v>
      </c>
      <c r="U785" s="2"/>
      <c r="V785" s="2"/>
    </row>
    <row r="786" spans="1:22" ht="14.25" customHeight="1">
      <c r="A786" s="19"/>
      <c r="B786" s="19" t="s">
        <v>3176</v>
      </c>
      <c r="C786" s="19" t="s">
        <v>4671</v>
      </c>
      <c r="D786" s="19" t="s">
        <v>1663</v>
      </c>
      <c r="E786" s="19" t="s">
        <v>96</v>
      </c>
      <c r="F786" s="19" t="s">
        <v>5762</v>
      </c>
      <c r="G786" s="19" t="s">
        <v>2091</v>
      </c>
      <c r="H786" s="19" t="s">
        <v>5763</v>
      </c>
      <c r="I786" s="19"/>
      <c r="J786" s="19"/>
      <c r="K786" s="19"/>
      <c r="L786" s="19"/>
      <c r="M786" s="19" t="s">
        <v>60</v>
      </c>
      <c r="N786" s="19" t="s">
        <v>2058</v>
      </c>
      <c r="O786" s="19" t="s">
        <v>2316</v>
      </c>
      <c r="P786" s="19"/>
      <c r="Q786" s="19" t="s">
        <v>2051</v>
      </c>
      <c r="R786" s="2"/>
      <c r="S786" s="2"/>
      <c r="T786" s="2" t="s">
        <v>2095</v>
      </c>
      <c r="U786" s="2"/>
      <c r="V786" s="2"/>
    </row>
    <row r="787" spans="1:22" ht="14.25" customHeight="1">
      <c r="A787" s="19"/>
      <c r="B787" s="19" t="s">
        <v>3176</v>
      </c>
      <c r="C787" s="19" t="s">
        <v>5764</v>
      </c>
      <c r="D787" s="19" t="s">
        <v>1663</v>
      </c>
      <c r="E787" s="19" t="s">
        <v>96</v>
      </c>
      <c r="F787" s="19" t="s">
        <v>2824</v>
      </c>
      <c r="G787" s="19" t="s">
        <v>2091</v>
      </c>
      <c r="H787" s="19" t="s">
        <v>5765</v>
      </c>
      <c r="I787" s="19"/>
      <c r="J787" s="19"/>
      <c r="K787" s="19"/>
      <c r="L787" s="19"/>
      <c r="M787" s="19" t="s">
        <v>60</v>
      </c>
      <c r="N787" s="19" t="s">
        <v>2058</v>
      </c>
      <c r="O787" s="19" t="s">
        <v>2316</v>
      </c>
      <c r="P787" s="19"/>
      <c r="Q787" s="19" t="s">
        <v>2051</v>
      </c>
      <c r="R787" s="2"/>
      <c r="S787" s="2"/>
      <c r="T787" s="2" t="s">
        <v>2095</v>
      </c>
      <c r="U787" s="2"/>
      <c r="V787" s="2"/>
    </row>
    <row r="788" spans="1:22" ht="14.25" customHeight="1">
      <c r="A788" s="19"/>
      <c r="B788" s="19" t="s">
        <v>3221</v>
      </c>
      <c r="C788" s="19" t="s">
        <v>5766</v>
      </c>
      <c r="D788" s="19" t="s">
        <v>1663</v>
      </c>
      <c r="E788" s="19" t="s">
        <v>96</v>
      </c>
      <c r="F788" s="19" t="s">
        <v>5767</v>
      </c>
      <c r="G788" s="19" t="s">
        <v>2091</v>
      </c>
      <c r="H788" s="19" t="s">
        <v>5768</v>
      </c>
      <c r="I788" s="19"/>
      <c r="J788" s="19"/>
      <c r="K788" s="19"/>
      <c r="L788" s="19"/>
      <c r="M788" s="19" t="s">
        <v>1566</v>
      </c>
      <c r="N788" s="19" t="s">
        <v>2058</v>
      </c>
      <c r="O788" s="19" t="s">
        <v>2093</v>
      </c>
      <c r="P788" s="19"/>
      <c r="Q788" s="19" t="s">
        <v>2051</v>
      </c>
      <c r="R788" s="2" t="s">
        <v>2067</v>
      </c>
      <c r="S788" s="2"/>
      <c r="T788" s="2" t="s">
        <v>2095</v>
      </c>
      <c r="U788" s="2"/>
      <c r="V788" s="2"/>
    </row>
    <row r="789" spans="1:22" ht="14.25" customHeight="1">
      <c r="A789" s="19"/>
      <c r="B789" s="19" t="s">
        <v>5769</v>
      </c>
      <c r="C789" s="19" t="s">
        <v>5770</v>
      </c>
      <c r="D789" s="19" t="s">
        <v>1663</v>
      </c>
      <c r="E789" s="19" t="s">
        <v>96</v>
      </c>
      <c r="F789" s="19" t="s">
        <v>5771</v>
      </c>
      <c r="G789" s="19" t="s">
        <v>2091</v>
      </c>
      <c r="H789" s="19" t="s">
        <v>5772</v>
      </c>
      <c r="I789" s="19"/>
      <c r="J789" s="19"/>
      <c r="K789" s="19"/>
      <c r="L789" s="19"/>
      <c r="M789" s="19" t="s">
        <v>1566</v>
      </c>
      <c r="N789" s="19" t="s">
        <v>2058</v>
      </c>
      <c r="O789" s="19" t="s">
        <v>5393</v>
      </c>
      <c r="P789" s="19"/>
      <c r="Q789" s="19" t="s">
        <v>2051</v>
      </c>
      <c r="R789" s="2" t="s">
        <v>2067</v>
      </c>
      <c r="S789" s="2"/>
      <c r="T789" s="2" t="s">
        <v>2095</v>
      </c>
      <c r="U789" s="2"/>
      <c r="V789" s="2"/>
    </row>
    <row r="790" spans="1:22" ht="14.25" customHeight="1">
      <c r="A790" s="19"/>
      <c r="B790" s="19" t="s">
        <v>5773</v>
      </c>
      <c r="C790" s="19" t="s">
        <v>5774</v>
      </c>
      <c r="D790" s="19" t="s">
        <v>1663</v>
      </c>
      <c r="E790" s="19" t="s">
        <v>96</v>
      </c>
      <c r="F790" s="19" t="s">
        <v>5775</v>
      </c>
      <c r="G790" s="19" t="s">
        <v>2091</v>
      </c>
      <c r="H790" s="19" t="s">
        <v>5776</v>
      </c>
      <c r="I790" s="19"/>
      <c r="J790" s="19"/>
      <c r="K790" s="19"/>
      <c r="L790" s="19"/>
      <c r="M790" s="19" t="s">
        <v>1566</v>
      </c>
      <c r="N790" s="19" t="s">
        <v>2058</v>
      </c>
      <c r="O790" s="19" t="s">
        <v>2093</v>
      </c>
      <c r="P790" s="19"/>
      <c r="Q790" s="19" t="s">
        <v>2051</v>
      </c>
      <c r="R790" s="2" t="s">
        <v>2067</v>
      </c>
      <c r="S790" s="2"/>
      <c r="T790" s="2" t="s">
        <v>2095</v>
      </c>
      <c r="U790" s="2"/>
      <c r="V790" s="2"/>
    </row>
    <row r="791" spans="1:22" ht="14.25" customHeight="1">
      <c r="A791" s="19"/>
      <c r="B791" s="19" t="s">
        <v>5777</v>
      </c>
      <c r="C791" s="19" t="s">
        <v>5778</v>
      </c>
      <c r="D791" s="19" t="s">
        <v>1663</v>
      </c>
      <c r="E791" s="19" t="s">
        <v>96</v>
      </c>
      <c r="F791" s="19" t="s">
        <v>5779</v>
      </c>
      <c r="G791" s="19" t="s">
        <v>2091</v>
      </c>
      <c r="H791" s="19" t="s">
        <v>5780</v>
      </c>
      <c r="I791" s="19"/>
      <c r="J791" s="19"/>
      <c r="K791" s="19"/>
      <c r="L791" s="19"/>
      <c r="M791" s="19" t="s">
        <v>1566</v>
      </c>
      <c r="N791" s="19" t="s">
        <v>2058</v>
      </c>
      <c r="O791" s="19" t="s">
        <v>2093</v>
      </c>
      <c r="P791" s="19"/>
      <c r="Q791" s="19" t="s">
        <v>2051</v>
      </c>
      <c r="R791" s="2" t="s">
        <v>2067</v>
      </c>
      <c r="S791" s="2"/>
      <c r="T791" s="2" t="s">
        <v>2095</v>
      </c>
      <c r="U791" s="2"/>
      <c r="V791" s="2"/>
    </row>
    <row r="792" spans="1:22" ht="14.25" customHeight="1">
      <c r="A792" s="19"/>
      <c r="B792" s="19" t="s">
        <v>5781</v>
      </c>
      <c r="C792" s="19" t="s">
        <v>5782</v>
      </c>
      <c r="D792" s="19" t="s">
        <v>1663</v>
      </c>
      <c r="E792" s="19" t="s">
        <v>96</v>
      </c>
      <c r="F792" s="19" t="s">
        <v>5495</v>
      </c>
      <c r="G792" s="19" t="s">
        <v>2091</v>
      </c>
      <c r="H792" s="19" t="s">
        <v>5783</v>
      </c>
      <c r="I792" s="19"/>
      <c r="J792" s="19"/>
      <c r="K792" s="19"/>
      <c r="L792" s="19"/>
      <c r="M792" s="19" t="s">
        <v>1566</v>
      </c>
      <c r="N792" s="19" t="s">
        <v>2058</v>
      </c>
      <c r="O792" s="19" t="s">
        <v>2139</v>
      </c>
      <c r="P792" s="19"/>
      <c r="Q792" s="19" t="s">
        <v>2051</v>
      </c>
      <c r="R792" s="2" t="s">
        <v>2052</v>
      </c>
      <c r="S792" s="2"/>
      <c r="T792" s="2" t="s">
        <v>2095</v>
      </c>
      <c r="U792" s="2"/>
      <c r="V792" s="2"/>
    </row>
    <row r="793" spans="1:22" ht="14.25" customHeight="1">
      <c r="A793" s="19"/>
      <c r="B793" s="19" t="s">
        <v>5784</v>
      </c>
      <c r="C793" s="19" t="s">
        <v>5785</v>
      </c>
      <c r="D793" s="19" t="s">
        <v>1663</v>
      </c>
      <c r="E793" s="19" t="s">
        <v>96</v>
      </c>
      <c r="F793" s="19" t="s">
        <v>1915</v>
      </c>
      <c r="G793" s="19" t="s">
        <v>2091</v>
      </c>
      <c r="H793" s="19" t="s">
        <v>5786</v>
      </c>
      <c r="I793" s="19"/>
      <c r="J793" s="19"/>
      <c r="K793" s="19"/>
      <c r="L793" s="19"/>
      <c r="M793" s="19" t="s">
        <v>1566</v>
      </c>
      <c r="N793" s="19" t="s">
        <v>2048</v>
      </c>
      <c r="O793" s="19" t="s">
        <v>2049</v>
      </c>
      <c r="P793" s="19"/>
      <c r="Q793" s="19" t="s">
        <v>2051</v>
      </c>
      <c r="R793" s="2" t="s">
        <v>2052</v>
      </c>
      <c r="S793" s="2"/>
      <c r="T793" s="2" t="s">
        <v>2095</v>
      </c>
      <c r="U793" s="2"/>
      <c r="V793" s="2"/>
    </row>
    <row r="794" spans="1:22" ht="14.25" customHeight="1">
      <c r="A794" s="19"/>
      <c r="B794" s="19" t="s">
        <v>5787</v>
      </c>
      <c r="C794" s="19" t="s">
        <v>5788</v>
      </c>
      <c r="D794" s="19" t="s">
        <v>1663</v>
      </c>
      <c r="E794" s="19" t="s">
        <v>96</v>
      </c>
      <c r="F794" s="19" t="s">
        <v>5789</v>
      </c>
      <c r="G794" s="19" t="s">
        <v>2091</v>
      </c>
      <c r="H794" s="19" t="s">
        <v>5790</v>
      </c>
      <c r="I794" s="19"/>
      <c r="J794" s="19"/>
      <c r="K794" s="19"/>
      <c r="L794" s="19"/>
      <c r="M794" s="19" t="s">
        <v>1566</v>
      </c>
      <c r="N794" s="19" t="s">
        <v>2058</v>
      </c>
      <c r="O794" s="19" t="s">
        <v>2093</v>
      </c>
      <c r="P794" s="19"/>
      <c r="Q794" s="19" t="s">
        <v>2051</v>
      </c>
      <c r="R794" s="2" t="s">
        <v>2067</v>
      </c>
      <c r="S794" s="2"/>
      <c r="T794" s="2" t="s">
        <v>2095</v>
      </c>
      <c r="U794" s="2"/>
      <c r="V794" s="2"/>
    </row>
    <row r="795" spans="1:22" ht="14.25" customHeight="1">
      <c r="A795" s="19"/>
      <c r="B795" s="19" t="s">
        <v>5791</v>
      </c>
      <c r="C795" s="19" t="s">
        <v>5792</v>
      </c>
      <c r="D795" s="19" t="s">
        <v>1663</v>
      </c>
      <c r="E795" s="19" t="s">
        <v>96</v>
      </c>
      <c r="F795" s="19" t="s">
        <v>5793</v>
      </c>
      <c r="G795" s="19" t="s">
        <v>2091</v>
      </c>
      <c r="H795" s="19" t="s">
        <v>5794</v>
      </c>
      <c r="I795" s="19"/>
      <c r="J795" s="19"/>
      <c r="K795" s="19"/>
      <c r="L795" s="19"/>
      <c r="M795" s="19" t="s">
        <v>60</v>
      </c>
      <c r="N795" s="19" t="s">
        <v>2058</v>
      </c>
      <c r="O795" s="19" t="s">
        <v>2186</v>
      </c>
      <c r="P795" s="19"/>
      <c r="Q795" s="19" t="s">
        <v>2051</v>
      </c>
      <c r="R795" s="2"/>
      <c r="S795" s="2"/>
      <c r="T795" s="2" t="s">
        <v>2095</v>
      </c>
      <c r="U795" s="2"/>
      <c r="V795" s="2"/>
    </row>
    <row r="796" spans="1:22" ht="14.25" customHeight="1">
      <c r="A796" s="19"/>
      <c r="B796" s="19" t="s">
        <v>5795</v>
      </c>
      <c r="C796" s="19" t="s">
        <v>5796</v>
      </c>
      <c r="D796" s="19" t="s">
        <v>1663</v>
      </c>
      <c r="E796" s="19" t="s">
        <v>96</v>
      </c>
      <c r="F796" s="19" t="s">
        <v>5797</v>
      </c>
      <c r="G796" s="19" t="s">
        <v>2091</v>
      </c>
      <c r="H796" s="19" t="s">
        <v>5798</v>
      </c>
      <c r="I796" s="19"/>
      <c r="J796" s="19"/>
      <c r="K796" s="19"/>
      <c r="L796" s="19"/>
      <c r="M796" s="19" t="s">
        <v>1566</v>
      </c>
      <c r="N796" s="19" t="s">
        <v>2058</v>
      </c>
      <c r="O796" s="19" t="s">
        <v>2139</v>
      </c>
      <c r="P796" s="19"/>
      <c r="Q796" s="19" t="s">
        <v>2051</v>
      </c>
      <c r="R796" s="2" t="s">
        <v>2052</v>
      </c>
      <c r="S796" s="2"/>
      <c r="T796" s="2" t="s">
        <v>2095</v>
      </c>
      <c r="U796" s="2"/>
      <c r="V796" s="2"/>
    </row>
    <row r="797" spans="1:22" ht="14.25" customHeight="1">
      <c r="A797" s="19"/>
      <c r="B797" s="19" t="s">
        <v>3013</v>
      </c>
      <c r="C797" s="19" t="s">
        <v>5799</v>
      </c>
      <c r="D797" s="19" t="s">
        <v>1663</v>
      </c>
      <c r="E797" s="19" t="s">
        <v>96</v>
      </c>
      <c r="F797" s="19" t="s">
        <v>5800</v>
      </c>
      <c r="G797" s="19" t="s">
        <v>2091</v>
      </c>
      <c r="H797" s="19" t="s">
        <v>5801</v>
      </c>
      <c r="I797" s="19"/>
      <c r="J797" s="19"/>
      <c r="K797" s="19"/>
      <c r="L797" s="19"/>
      <c r="M797" s="19" t="s">
        <v>1566</v>
      </c>
      <c r="N797" s="19" t="s">
        <v>2058</v>
      </c>
      <c r="O797" s="19" t="s">
        <v>2093</v>
      </c>
      <c r="P797" s="19"/>
      <c r="Q797" s="19" t="s">
        <v>2051</v>
      </c>
      <c r="R797" s="2" t="s">
        <v>2067</v>
      </c>
      <c r="S797" s="2"/>
      <c r="T797" s="2" t="s">
        <v>2095</v>
      </c>
      <c r="U797" s="2"/>
      <c r="V797" s="2"/>
    </row>
    <row r="798" spans="1:22" ht="14.25" customHeight="1">
      <c r="A798" s="19"/>
      <c r="B798" s="19" t="s">
        <v>5802</v>
      </c>
      <c r="C798" s="19" t="s">
        <v>5803</v>
      </c>
      <c r="D798" s="19" t="s">
        <v>1663</v>
      </c>
      <c r="E798" s="19" t="s">
        <v>96</v>
      </c>
      <c r="F798" s="19" t="s">
        <v>5804</v>
      </c>
      <c r="G798" s="19" t="s">
        <v>2091</v>
      </c>
      <c r="H798" s="19" t="s">
        <v>5805</v>
      </c>
      <c r="I798" s="19"/>
      <c r="J798" s="19"/>
      <c r="K798" s="19"/>
      <c r="L798" s="19"/>
      <c r="M798" s="19" t="s">
        <v>60</v>
      </c>
      <c r="N798" s="19" t="s">
        <v>2058</v>
      </c>
      <c r="O798" s="19" t="s">
        <v>2352</v>
      </c>
      <c r="P798" s="19"/>
      <c r="Q798" s="19" t="s">
        <v>2051</v>
      </c>
      <c r="R798" s="2"/>
      <c r="S798" s="2"/>
      <c r="T798" s="2" t="s">
        <v>2095</v>
      </c>
      <c r="U798" s="2"/>
      <c r="V798" s="2"/>
    </row>
    <row r="799" spans="1:22" ht="14.25" customHeight="1">
      <c r="A799" s="19"/>
      <c r="B799" s="19" t="s">
        <v>5806</v>
      </c>
      <c r="C799" s="19" t="s">
        <v>5807</v>
      </c>
      <c r="D799" s="19" t="s">
        <v>1663</v>
      </c>
      <c r="E799" s="19" t="s">
        <v>96</v>
      </c>
      <c r="F799" s="19" t="s">
        <v>5808</v>
      </c>
      <c r="G799" s="19" t="s">
        <v>2091</v>
      </c>
      <c r="H799" s="19" t="s">
        <v>5809</v>
      </c>
      <c r="I799" s="19"/>
      <c r="J799" s="19"/>
      <c r="K799" s="19"/>
      <c r="L799" s="19"/>
      <c r="M799" s="19" t="s">
        <v>59</v>
      </c>
      <c r="N799" s="19" t="s">
        <v>2058</v>
      </c>
      <c r="O799" s="19" t="s">
        <v>2101</v>
      </c>
      <c r="P799" s="19"/>
      <c r="Q799" s="19" t="s">
        <v>2051</v>
      </c>
      <c r="R799" s="2"/>
      <c r="S799" s="2"/>
      <c r="T799" s="2" t="s">
        <v>2095</v>
      </c>
      <c r="U799" s="2"/>
      <c r="V799" s="2"/>
    </row>
    <row r="800" spans="1:22" ht="14.25" customHeight="1">
      <c r="A800" s="19"/>
      <c r="B800" s="19" t="s">
        <v>2940</v>
      </c>
      <c r="C800" s="19" t="s">
        <v>5810</v>
      </c>
      <c r="D800" s="19" t="s">
        <v>1663</v>
      </c>
      <c r="E800" s="19" t="s">
        <v>96</v>
      </c>
      <c r="F800" s="19" t="s">
        <v>5811</v>
      </c>
      <c r="G800" s="19" t="s">
        <v>2091</v>
      </c>
      <c r="H800" s="19" t="s">
        <v>5812</v>
      </c>
      <c r="I800" s="19"/>
      <c r="J800" s="19"/>
      <c r="K800" s="19"/>
      <c r="L800" s="19"/>
      <c r="M800" s="19" t="s">
        <v>1566</v>
      </c>
      <c r="N800" s="19" t="s">
        <v>2058</v>
      </c>
      <c r="O800" s="19" t="s">
        <v>2139</v>
      </c>
      <c r="P800" s="19"/>
      <c r="Q800" s="19" t="s">
        <v>2051</v>
      </c>
      <c r="R800" s="2" t="s">
        <v>2052</v>
      </c>
      <c r="S800" s="2"/>
      <c r="T800" s="2" t="s">
        <v>2095</v>
      </c>
      <c r="U800" s="2"/>
      <c r="V800" s="2"/>
    </row>
    <row r="801" spans="1:22" ht="14.25" customHeight="1">
      <c r="A801" s="19"/>
      <c r="B801" s="19" t="s">
        <v>2044</v>
      </c>
      <c r="C801" s="19" t="s">
        <v>5813</v>
      </c>
      <c r="D801" s="19" t="s">
        <v>1663</v>
      </c>
      <c r="E801" s="19" t="s">
        <v>96</v>
      </c>
      <c r="F801" s="19" t="s">
        <v>5814</v>
      </c>
      <c r="G801" s="19" t="s">
        <v>2091</v>
      </c>
      <c r="H801" s="19" t="s">
        <v>5815</v>
      </c>
      <c r="I801" s="19"/>
      <c r="J801" s="19"/>
      <c r="K801" s="19"/>
      <c r="L801" s="19"/>
      <c r="M801" s="19" t="s">
        <v>59</v>
      </c>
      <c r="N801" s="19" t="s">
        <v>2058</v>
      </c>
      <c r="O801" s="19" t="s">
        <v>2322</v>
      </c>
      <c r="P801" s="19"/>
      <c r="Q801" s="19" t="s">
        <v>2051</v>
      </c>
      <c r="R801" s="2"/>
      <c r="S801" s="2"/>
      <c r="T801" s="2" t="s">
        <v>2095</v>
      </c>
      <c r="U801" s="2"/>
      <c r="V801" s="2"/>
    </row>
    <row r="802" spans="1:22" ht="14.25" customHeight="1">
      <c r="A802" s="19"/>
      <c r="B802" s="19" t="s">
        <v>5816</v>
      </c>
      <c r="C802" s="19" t="s">
        <v>5817</v>
      </c>
      <c r="D802" s="19" t="s">
        <v>1663</v>
      </c>
      <c r="E802" s="19" t="s">
        <v>96</v>
      </c>
      <c r="F802" s="19" t="s">
        <v>5818</v>
      </c>
      <c r="G802" s="19" t="s">
        <v>2091</v>
      </c>
      <c r="H802" s="19" t="s">
        <v>5819</v>
      </c>
      <c r="I802" s="19"/>
      <c r="J802" s="19"/>
      <c r="K802" s="19"/>
      <c r="L802" s="19"/>
      <c r="M802" s="19" t="s">
        <v>1566</v>
      </c>
      <c r="N802" s="19" t="s">
        <v>2058</v>
      </c>
      <c r="O802" s="19" t="s">
        <v>2120</v>
      </c>
      <c r="P802" s="19"/>
      <c r="Q802" s="19" t="s">
        <v>2051</v>
      </c>
      <c r="R802" s="2" t="s">
        <v>2052</v>
      </c>
      <c r="S802" s="2"/>
      <c r="T802" s="2" t="s">
        <v>2095</v>
      </c>
      <c r="U802" s="2"/>
      <c r="V802" s="2"/>
    </row>
    <row r="803" spans="1:22" ht="14.25" customHeight="1">
      <c r="A803" s="19"/>
      <c r="B803" s="19" t="s">
        <v>2732</v>
      </c>
      <c r="C803" s="19" t="s">
        <v>5820</v>
      </c>
      <c r="D803" s="19" t="s">
        <v>1663</v>
      </c>
      <c r="E803" s="19" t="s">
        <v>96</v>
      </c>
      <c r="F803" s="19" t="s">
        <v>5545</v>
      </c>
      <c r="G803" s="19" t="s">
        <v>2091</v>
      </c>
      <c r="H803" s="19" t="s">
        <v>5821</v>
      </c>
      <c r="I803" s="19"/>
      <c r="J803" s="19"/>
      <c r="K803" s="19"/>
      <c r="L803" s="19"/>
      <c r="M803" s="19" t="s">
        <v>1566</v>
      </c>
      <c r="N803" s="19" t="s">
        <v>2058</v>
      </c>
      <c r="O803" s="19" t="s">
        <v>2093</v>
      </c>
      <c r="P803" s="19"/>
      <c r="Q803" s="19" t="s">
        <v>2051</v>
      </c>
      <c r="R803" s="2" t="s">
        <v>2067</v>
      </c>
      <c r="S803" s="2"/>
      <c r="T803" s="2" t="s">
        <v>2095</v>
      </c>
      <c r="U803" s="2"/>
      <c r="V803" s="2"/>
    </row>
    <row r="804" spans="1:22" ht="14.25" customHeight="1">
      <c r="A804" s="19"/>
      <c r="B804" s="19" t="s">
        <v>2695</v>
      </c>
      <c r="C804" s="19" t="s">
        <v>5822</v>
      </c>
      <c r="D804" s="19" t="s">
        <v>1663</v>
      </c>
      <c r="E804" s="19" t="s">
        <v>96</v>
      </c>
      <c r="F804" s="19" t="s">
        <v>5823</v>
      </c>
      <c r="G804" s="19" t="s">
        <v>2091</v>
      </c>
      <c r="H804" s="19" t="s">
        <v>5824</v>
      </c>
      <c r="I804" s="19"/>
      <c r="J804" s="19"/>
      <c r="K804" s="19"/>
      <c r="L804" s="19"/>
      <c r="M804" s="19" t="s">
        <v>60</v>
      </c>
      <c r="N804" s="19" t="s">
        <v>2058</v>
      </c>
      <c r="O804" s="19" t="s">
        <v>2491</v>
      </c>
      <c r="P804" s="19"/>
      <c r="Q804" s="19" t="s">
        <v>2051</v>
      </c>
      <c r="R804" s="2"/>
      <c r="S804" s="2"/>
      <c r="T804" s="2" t="s">
        <v>2095</v>
      </c>
      <c r="U804" s="2"/>
      <c r="V804" s="2"/>
    </row>
    <row r="805" spans="1:22" ht="14.25" customHeight="1">
      <c r="A805" s="19"/>
      <c r="B805" s="19" t="s">
        <v>2585</v>
      </c>
      <c r="C805" s="19" t="s">
        <v>5825</v>
      </c>
      <c r="D805" s="19" t="s">
        <v>1663</v>
      </c>
      <c r="E805" s="19" t="s">
        <v>96</v>
      </c>
      <c r="F805" s="19" t="s">
        <v>5826</v>
      </c>
      <c r="G805" s="19" t="s">
        <v>2091</v>
      </c>
      <c r="H805" s="19" t="s">
        <v>5827</v>
      </c>
      <c r="I805" s="19"/>
      <c r="J805" s="19"/>
      <c r="K805" s="19"/>
      <c r="L805" s="19"/>
      <c r="M805" s="19" t="s">
        <v>59</v>
      </c>
      <c r="N805" s="19" t="s">
        <v>2058</v>
      </c>
      <c r="O805" s="19" t="s">
        <v>2101</v>
      </c>
      <c r="P805" s="19"/>
      <c r="Q805" s="19" t="s">
        <v>2051</v>
      </c>
      <c r="R805" s="2"/>
      <c r="S805" s="2"/>
      <c r="T805" s="2" t="s">
        <v>2095</v>
      </c>
      <c r="U805" s="2"/>
      <c r="V805" s="2"/>
    </row>
    <row r="806" spans="1:22" ht="14.25" customHeight="1">
      <c r="A806" s="19"/>
      <c r="B806" s="19" t="s">
        <v>2536</v>
      </c>
      <c r="C806" s="19" t="s">
        <v>5828</v>
      </c>
      <c r="D806" s="19" t="s">
        <v>1663</v>
      </c>
      <c r="E806" s="19" t="s">
        <v>96</v>
      </c>
      <c r="F806" s="19" t="s">
        <v>5829</v>
      </c>
      <c r="G806" s="19" t="s">
        <v>2091</v>
      </c>
      <c r="H806" s="19" t="s">
        <v>5830</v>
      </c>
      <c r="I806" s="19"/>
      <c r="J806" s="19"/>
      <c r="K806" s="19"/>
      <c r="L806" s="19"/>
      <c r="M806" s="19" t="s">
        <v>1566</v>
      </c>
      <c r="N806" s="19" t="s">
        <v>2058</v>
      </c>
      <c r="O806" s="19" t="s">
        <v>5268</v>
      </c>
      <c r="P806" s="19"/>
      <c r="Q806" s="19" t="s">
        <v>2051</v>
      </c>
      <c r="R806" s="2" t="s">
        <v>2067</v>
      </c>
      <c r="S806" s="2"/>
      <c r="T806" s="2" t="s">
        <v>2095</v>
      </c>
      <c r="U806" s="2"/>
      <c r="V806" s="2"/>
    </row>
    <row r="807" spans="1:22" ht="14.25" customHeight="1">
      <c r="A807" s="19"/>
      <c r="B807" s="19" t="s">
        <v>2536</v>
      </c>
      <c r="C807" s="19" t="s">
        <v>5831</v>
      </c>
      <c r="D807" s="19" t="s">
        <v>1663</v>
      </c>
      <c r="E807" s="19" t="s">
        <v>96</v>
      </c>
      <c r="F807" s="19" t="s">
        <v>5832</v>
      </c>
      <c r="G807" s="19" t="s">
        <v>2091</v>
      </c>
      <c r="H807" s="19" t="s">
        <v>5833</v>
      </c>
      <c r="I807" s="19"/>
      <c r="J807" s="19"/>
      <c r="K807" s="19"/>
      <c r="L807" s="19"/>
      <c r="M807" s="19" t="s">
        <v>1566</v>
      </c>
      <c r="N807" s="19" t="s">
        <v>2058</v>
      </c>
      <c r="O807" s="19" t="s">
        <v>2093</v>
      </c>
      <c r="P807" s="19"/>
      <c r="Q807" s="19" t="s">
        <v>2051</v>
      </c>
      <c r="R807" s="2" t="s">
        <v>2067</v>
      </c>
      <c r="S807" s="2"/>
      <c r="T807" s="2" t="s">
        <v>2095</v>
      </c>
      <c r="U807" s="2"/>
      <c r="V807" s="2"/>
    </row>
    <row r="808" spans="1:22" ht="14.25" customHeight="1">
      <c r="A808" s="19"/>
      <c r="B808" s="19" t="s">
        <v>2500</v>
      </c>
      <c r="C808" s="19" t="s">
        <v>5834</v>
      </c>
      <c r="D808" s="19" t="s">
        <v>1663</v>
      </c>
      <c r="E808" s="19" t="s">
        <v>96</v>
      </c>
      <c r="F808" s="19" t="s">
        <v>5835</v>
      </c>
      <c r="G808" s="19" t="s">
        <v>2091</v>
      </c>
      <c r="H808" s="19" t="s">
        <v>5836</v>
      </c>
      <c r="I808" s="19"/>
      <c r="J808" s="19"/>
      <c r="K808" s="19"/>
      <c r="L808" s="19"/>
      <c r="M808" s="19" t="s">
        <v>1566</v>
      </c>
      <c r="N808" s="19" t="s">
        <v>2058</v>
      </c>
      <c r="O808" s="19" t="s">
        <v>2704</v>
      </c>
      <c r="P808" s="19"/>
      <c r="Q808" s="19" t="s">
        <v>2051</v>
      </c>
      <c r="R808" s="2" t="s">
        <v>2067</v>
      </c>
      <c r="S808" s="2"/>
      <c r="T808" s="2" t="s">
        <v>2095</v>
      </c>
      <c r="U808" s="2"/>
      <c r="V808" s="2"/>
    </row>
    <row r="809" spans="1:22" ht="14.25" customHeight="1">
      <c r="A809" s="19"/>
      <c r="B809" s="19" t="s">
        <v>5837</v>
      </c>
      <c r="C809" s="19" t="s">
        <v>5838</v>
      </c>
      <c r="D809" s="19" t="s">
        <v>1663</v>
      </c>
      <c r="E809" s="19" t="s">
        <v>96</v>
      </c>
      <c r="F809" s="19" t="s">
        <v>5839</v>
      </c>
      <c r="G809" s="19" t="s">
        <v>2091</v>
      </c>
      <c r="H809" s="19" t="s">
        <v>5840</v>
      </c>
      <c r="I809" s="19"/>
      <c r="J809" s="19"/>
      <c r="K809" s="19"/>
      <c r="L809" s="19"/>
      <c r="M809" s="19" t="s">
        <v>59</v>
      </c>
      <c r="N809" s="19" t="s">
        <v>2058</v>
      </c>
      <c r="O809" s="19" t="s">
        <v>2101</v>
      </c>
      <c r="P809" s="19"/>
      <c r="Q809" s="19" t="s">
        <v>2051</v>
      </c>
      <c r="R809" s="2"/>
      <c r="S809" s="2"/>
      <c r="T809" s="2" t="s">
        <v>2095</v>
      </c>
      <c r="U809" s="2"/>
      <c r="V809" s="2"/>
    </row>
    <row r="810" spans="1:22" ht="14.25" customHeight="1">
      <c r="A810" s="19"/>
      <c r="B810" s="19" t="s">
        <v>5841</v>
      </c>
      <c r="C810" s="19" t="s">
        <v>5842</v>
      </c>
      <c r="D810" s="19" t="s">
        <v>1663</v>
      </c>
      <c r="E810" s="19" t="s">
        <v>96</v>
      </c>
      <c r="F810" s="19" t="s">
        <v>5843</v>
      </c>
      <c r="G810" s="19" t="s">
        <v>2091</v>
      </c>
      <c r="H810" s="19" t="s">
        <v>5844</v>
      </c>
      <c r="I810" s="19"/>
      <c r="J810" s="19"/>
      <c r="K810" s="19"/>
      <c r="L810" s="19"/>
      <c r="M810" s="19" t="s">
        <v>1566</v>
      </c>
      <c r="N810" s="19" t="s">
        <v>2058</v>
      </c>
      <c r="O810" s="19" t="s">
        <v>5575</v>
      </c>
      <c r="P810" s="19"/>
      <c r="Q810" s="19" t="s">
        <v>2051</v>
      </c>
      <c r="R810" s="2" t="s">
        <v>2067</v>
      </c>
      <c r="S810" s="2"/>
      <c r="T810" s="2" t="s">
        <v>2095</v>
      </c>
      <c r="U810" s="2"/>
      <c r="V810" s="2"/>
    </row>
    <row r="811" spans="1:22" ht="14.25" customHeight="1">
      <c r="A811" s="19"/>
      <c r="B811" s="19" t="s">
        <v>4441</v>
      </c>
      <c r="C811" s="19" t="s">
        <v>5845</v>
      </c>
      <c r="D811" s="19" t="s">
        <v>1663</v>
      </c>
      <c r="E811" s="19" t="s">
        <v>96</v>
      </c>
      <c r="F811" s="19" t="s">
        <v>5846</v>
      </c>
      <c r="G811" s="19" t="s">
        <v>2091</v>
      </c>
      <c r="H811" s="19" t="s">
        <v>5847</v>
      </c>
      <c r="I811" s="19"/>
      <c r="J811" s="19"/>
      <c r="K811" s="19"/>
      <c r="L811" s="19"/>
      <c r="M811" s="19" t="s">
        <v>1566</v>
      </c>
      <c r="N811" s="19" t="s">
        <v>2058</v>
      </c>
      <c r="O811" s="19" t="s">
        <v>2120</v>
      </c>
      <c r="P811" s="19"/>
      <c r="Q811" s="19" t="s">
        <v>2051</v>
      </c>
      <c r="R811" s="2" t="s">
        <v>2052</v>
      </c>
      <c r="S811" s="2"/>
      <c r="T811" s="2" t="s">
        <v>2095</v>
      </c>
      <c r="U811" s="2"/>
      <c r="V811" s="2"/>
    </row>
    <row r="812" spans="1:22" ht="14.25" customHeight="1">
      <c r="A812" s="19"/>
      <c r="B812" s="19" t="s">
        <v>2354</v>
      </c>
      <c r="C812" s="19" t="s">
        <v>5848</v>
      </c>
      <c r="D812" s="19" t="s">
        <v>1663</v>
      </c>
      <c r="E812" s="19" t="s">
        <v>96</v>
      </c>
      <c r="F812" s="19" t="s">
        <v>5849</v>
      </c>
      <c r="G812" s="19" t="s">
        <v>2091</v>
      </c>
      <c r="H812" s="19" t="s">
        <v>5850</v>
      </c>
      <c r="I812" s="19"/>
      <c r="J812" s="19"/>
      <c r="K812" s="19"/>
      <c r="L812" s="19"/>
      <c r="M812" s="19" t="s">
        <v>60</v>
      </c>
      <c r="N812" s="19" t="s">
        <v>2058</v>
      </c>
      <c r="O812" s="19" t="s">
        <v>2491</v>
      </c>
      <c r="P812" s="19"/>
      <c r="Q812" s="19" t="s">
        <v>2051</v>
      </c>
      <c r="R812" s="2"/>
      <c r="S812" s="2"/>
      <c r="T812" s="2" t="s">
        <v>2095</v>
      </c>
      <c r="U812" s="2"/>
      <c r="V812" s="2"/>
    </row>
    <row r="813" spans="1:22" ht="14.25" customHeight="1">
      <c r="A813" s="19"/>
      <c r="B813" s="19" t="s">
        <v>2311</v>
      </c>
      <c r="C813" s="19" t="s">
        <v>5851</v>
      </c>
      <c r="D813" s="19" t="s">
        <v>1663</v>
      </c>
      <c r="E813" s="19" t="s">
        <v>96</v>
      </c>
      <c r="F813" s="19" t="s">
        <v>5852</v>
      </c>
      <c r="G813" s="19" t="s">
        <v>2091</v>
      </c>
      <c r="H813" s="19" t="s">
        <v>5853</v>
      </c>
      <c r="I813" s="19"/>
      <c r="J813" s="19"/>
      <c r="K813" s="19"/>
      <c r="L813" s="19"/>
      <c r="M813" s="19" t="s">
        <v>60</v>
      </c>
      <c r="N813" s="19" t="s">
        <v>2058</v>
      </c>
      <c r="O813" s="19" t="s">
        <v>2316</v>
      </c>
      <c r="P813" s="19"/>
      <c r="Q813" s="19" t="s">
        <v>2051</v>
      </c>
      <c r="R813" s="2"/>
      <c r="S813" s="2"/>
      <c r="T813" s="2" t="s">
        <v>2095</v>
      </c>
      <c r="U813" s="2"/>
      <c r="V813" s="2"/>
    </row>
    <row r="814" spans="1:22" ht="14.25" customHeight="1">
      <c r="A814" s="19"/>
      <c r="B814" s="19" t="s">
        <v>2267</v>
      </c>
      <c r="C814" s="19" t="s">
        <v>3977</v>
      </c>
      <c r="D814" s="19" t="s">
        <v>1663</v>
      </c>
      <c r="E814" s="19" t="s">
        <v>96</v>
      </c>
      <c r="F814" s="19" t="s">
        <v>5854</v>
      </c>
      <c r="G814" s="19" t="s">
        <v>2091</v>
      </c>
      <c r="H814" s="19" t="s">
        <v>5855</v>
      </c>
      <c r="I814" s="19"/>
      <c r="J814" s="19"/>
      <c r="K814" s="19"/>
      <c r="L814" s="19"/>
      <c r="M814" s="19" t="s">
        <v>59</v>
      </c>
      <c r="N814" s="19" t="s">
        <v>2058</v>
      </c>
      <c r="O814" s="19" t="s">
        <v>2101</v>
      </c>
      <c r="P814" s="19"/>
      <c r="Q814" s="19" t="s">
        <v>2051</v>
      </c>
      <c r="R814" s="2"/>
      <c r="S814" s="2"/>
      <c r="T814" s="2" t="s">
        <v>2095</v>
      </c>
      <c r="U814" s="2"/>
      <c r="V814" s="2"/>
    </row>
    <row r="815" spans="1:22" ht="14.25" customHeight="1">
      <c r="A815" s="19"/>
      <c r="B815" s="19" t="s">
        <v>2267</v>
      </c>
      <c r="C815" s="19" t="s">
        <v>5856</v>
      </c>
      <c r="D815" s="19" t="s">
        <v>1663</v>
      </c>
      <c r="E815" s="19" t="s">
        <v>96</v>
      </c>
      <c r="F815" s="19" t="s">
        <v>5857</v>
      </c>
      <c r="G815" s="19" t="s">
        <v>2091</v>
      </c>
      <c r="H815" s="19" t="s">
        <v>5858</v>
      </c>
      <c r="I815" s="19"/>
      <c r="J815" s="19"/>
      <c r="K815" s="19"/>
      <c r="L815" s="19"/>
      <c r="M815" s="19" t="s">
        <v>60</v>
      </c>
      <c r="N815" s="19" t="s">
        <v>2058</v>
      </c>
      <c r="O815" s="19" t="s">
        <v>2491</v>
      </c>
      <c r="P815" s="19"/>
      <c r="Q815" s="19" t="s">
        <v>2051</v>
      </c>
      <c r="R815" s="2"/>
      <c r="S815" s="2"/>
      <c r="T815" s="2" t="s">
        <v>2095</v>
      </c>
      <c r="U815" s="2"/>
      <c r="V815" s="2"/>
    </row>
    <row r="816" spans="1:22" ht="14.25" customHeight="1">
      <c r="A816" s="19"/>
      <c r="B816" s="19" t="s">
        <v>5859</v>
      </c>
      <c r="C816" s="19" t="s">
        <v>5860</v>
      </c>
      <c r="D816" s="19" t="s">
        <v>1663</v>
      </c>
      <c r="E816" s="19" t="s">
        <v>96</v>
      </c>
      <c r="F816" s="19" t="s">
        <v>5861</v>
      </c>
      <c r="G816" s="19" t="s">
        <v>2091</v>
      </c>
      <c r="H816" s="19" t="s">
        <v>5862</v>
      </c>
      <c r="I816" s="19"/>
      <c r="J816" s="19"/>
      <c r="K816" s="19"/>
      <c r="L816" s="19"/>
      <c r="M816" s="19" t="s">
        <v>60</v>
      </c>
      <c r="N816" s="19" t="s">
        <v>2058</v>
      </c>
      <c r="O816" s="19" t="s">
        <v>2316</v>
      </c>
      <c r="P816" s="19"/>
      <c r="Q816" s="19" t="s">
        <v>2051</v>
      </c>
      <c r="R816" s="2"/>
      <c r="S816" s="2"/>
      <c r="T816" s="2" t="s">
        <v>2095</v>
      </c>
      <c r="U816" s="2"/>
      <c r="V816" s="2"/>
    </row>
    <row r="817" spans="1:22" ht="14.25" customHeight="1">
      <c r="A817" s="19"/>
      <c r="B817" s="19" t="s">
        <v>5863</v>
      </c>
      <c r="C817" s="19" t="s">
        <v>5864</v>
      </c>
      <c r="D817" s="19" t="s">
        <v>1663</v>
      </c>
      <c r="E817" s="19" t="s">
        <v>96</v>
      </c>
      <c r="F817" s="19" t="s">
        <v>5865</v>
      </c>
      <c r="G817" s="19" t="s">
        <v>2091</v>
      </c>
      <c r="H817" s="19" t="s">
        <v>5866</v>
      </c>
      <c r="I817" s="19"/>
      <c r="J817" s="19"/>
      <c r="K817" s="19"/>
      <c r="L817" s="19"/>
      <c r="M817" s="19" t="s">
        <v>1566</v>
      </c>
      <c r="N817" s="19" t="s">
        <v>2058</v>
      </c>
      <c r="O817" s="19" t="s">
        <v>2153</v>
      </c>
      <c r="P817" s="19"/>
      <c r="Q817" s="19" t="s">
        <v>2051</v>
      </c>
      <c r="R817" s="2" t="s">
        <v>2052</v>
      </c>
      <c r="S817" s="2"/>
      <c r="T817" s="2" t="s">
        <v>2095</v>
      </c>
      <c r="U817" s="2"/>
      <c r="V817" s="2"/>
    </row>
    <row r="818" spans="1:22" ht="14.25" customHeight="1">
      <c r="A818" s="19"/>
      <c r="B818" s="19" t="s">
        <v>5867</v>
      </c>
      <c r="C818" s="19" t="s">
        <v>5868</v>
      </c>
      <c r="D818" s="19" t="s">
        <v>1663</v>
      </c>
      <c r="E818" s="19" t="s">
        <v>96</v>
      </c>
      <c r="F818" s="19" t="s">
        <v>5869</v>
      </c>
      <c r="G818" s="19" t="s">
        <v>2091</v>
      </c>
      <c r="H818" s="19" t="s">
        <v>5870</v>
      </c>
      <c r="I818" s="19"/>
      <c r="J818" s="19"/>
      <c r="K818" s="19"/>
      <c r="L818" s="19"/>
      <c r="M818" s="19" t="s">
        <v>1566</v>
      </c>
      <c r="N818" s="19" t="s">
        <v>2058</v>
      </c>
      <c r="O818" s="19" t="s">
        <v>2093</v>
      </c>
      <c r="P818" s="19"/>
      <c r="Q818" s="19" t="s">
        <v>2051</v>
      </c>
      <c r="R818" s="2" t="s">
        <v>2067</v>
      </c>
      <c r="S818" s="2"/>
      <c r="T818" s="2" t="s">
        <v>2095</v>
      </c>
      <c r="U818" s="2"/>
      <c r="V818" s="2"/>
    </row>
    <row r="819" spans="1:22" ht="14.25" customHeight="1">
      <c r="A819" s="19"/>
      <c r="B819" s="19" t="s">
        <v>5867</v>
      </c>
      <c r="C819" s="19" t="s">
        <v>5871</v>
      </c>
      <c r="D819" s="19" t="s">
        <v>1663</v>
      </c>
      <c r="E819" s="19" t="s">
        <v>96</v>
      </c>
      <c r="F819" s="19" t="s">
        <v>1912</v>
      </c>
      <c r="G819" s="19" t="s">
        <v>2091</v>
      </c>
      <c r="H819" s="19" t="s">
        <v>5872</v>
      </c>
      <c r="I819" s="19"/>
      <c r="J819" s="19"/>
      <c r="K819" s="19"/>
      <c r="L819" s="19"/>
      <c r="M819" s="19" t="s">
        <v>1566</v>
      </c>
      <c r="N819" s="19" t="s">
        <v>2048</v>
      </c>
      <c r="O819" s="19" t="s">
        <v>2049</v>
      </c>
      <c r="P819" s="19"/>
      <c r="Q819" s="19" t="s">
        <v>2051</v>
      </c>
      <c r="R819" s="2" t="s">
        <v>2052</v>
      </c>
      <c r="S819" s="2"/>
      <c r="T819" s="2" t="s">
        <v>2095</v>
      </c>
      <c r="U819" s="2"/>
      <c r="V819" s="2"/>
    </row>
    <row r="820" spans="1:22" ht="14.25" customHeight="1">
      <c r="A820" s="19"/>
      <c r="B820" s="19" t="s">
        <v>5873</v>
      </c>
      <c r="C820" s="19" t="s">
        <v>5874</v>
      </c>
      <c r="D820" s="19" t="s">
        <v>1663</v>
      </c>
      <c r="E820" s="19" t="s">
        <v>96</v>
      </c>
      <c r="F820" s="19" t="s">
        <v>5875</v>
      </c>
      <c r="G820" s="19" t="s">
        <v>2091</v>
      </c>
      <c r="H820" s="19" t="s">
        <v>5876</v>
      </c>
      <c r="I820" s="19"/>
      <c r="J820" s="19"/>
      <c r="K820" s="19"/>
      <c r="L820" s="19"/>
      <c r="M820" s="19" t="s">
        <v>1566</v>
      </c>
      <c r="N820" s="19" t="s">
        <v>2058</v>
      </c>
      <c r="O820" s="19" t="s">
        <v>2093</v>
      </c>
      <c r="P820" s="19"/>
      <c r="Q820" s="19" t="s">
        <v>2051</v>
      </c>
      <c r="R820" s="2" t="s">
        <v>2067</v>
      </c>
      <c r="S820" s="2"/>
      <c r="T820" s="2" t="s">
        <v>2095</v>
      </c>
      <c r="U820" s="2"/>
      <c r="V820" s="2"/>
    </row>
    <row r="821" spans="1:22" ht="14.25" customHeight="1">
      <c r="A821" s="19"/>
      <c r="B821" s="19" t="s">
        <v>2195</v>
      </c>
      <c r="C821" s="19" t="s">
        <v>5749</v>
      </c>
      <c r="D821" s="19" t="s">
        <v>1663</v>
      </c>
      <c r="E821" s="19" t="s">
        <v>96</v>
      </c>
      <c r="F821" s="19" t="s">
        <v>5877</v>
      </c>
      <c r="G821" s="19" t="s">
        <v>2091</v>
      </c>
      <c r="H821" s="19" t="s">
        <v>5878</v>
      </c>
      <c r="I821" s="19"/>
      <c r="J821" s="19"/>
      <c r="K821" s="19"/>
      <c r="L821" s="19"/>
      <c r="M821" s="19" t="s">
        <v>60</v>
      </c>
      <c r="N821" s="19" t="s">
        <v>2058</v>
      </c>
      <c r="O821" s="19" t="s">
        <v>2316</v>
      </c>
      <c r="P821" s="19"/>
      <c r="Q821" s="19" t="s">
        <v>2051</v>
      </c>
      <c r="R821" s="2"/>
      <c r="S821" s="2"/>
      <c r="T821" s="2" t="s">
        <v>2095</v>
      </c>
      <c r="U821" s="2"/>
      <c r="V821" s="2"/>
    </row>
    <row r="822" spans="1:22" ht="14.25" customHeight="1">
      <c r="A822" s="19"/>
      <c r="B822" s="19" t="s">
        <v>5879</v>
      </c>
      <c r="C822" s="19" t="s">
        <v>5880</v>
      </c>
      <c r="D822" s="19" t="s">
        <v>1663</v>
      </c>
      <c r="E822" s="19" t="s">
        <v>96</v>
      </c>
      <c r="F822" s="19" t="s">
        <v>5881</v>
      </c>
      <c r="G822" s="19" t="s">
        <v>2091</v>
      </c>
      <c r="H822" s="19" t="s">
        <v>5882</v>
      </c>
      <c r="I822" s="19"/>
      <c r="J822" s="19"/>
      <c r="K822" s="19"/>
      <c r="L822" s="19"/>
      <c r="M822" s="19" t="s">
        <v>60</v>
      </c>
      <c r="N822" s="19" t="s">
        <v>2058</v>
      </c>
      <c r="O822" s="19" t="s">
        <v>2316</v>
      </c>
      <c r="P822" s="19"/>
      <c r="Q822" s="19" t="s">
        <v>2051</v>
      </c>
      <c r="R822" s="2"/>
      <c r="S822" s="2"/>
      <c r="T822" s="2" t="s">
        <v>2095</v>
      </c>
      <c r="U822" s="2"/>
      <c r="V822" s="2"/>
    </row>
    <row r="823" spans="1:22" ht="14.25" customHeight="1">
      <c r="A823" s="19"/>
      <c r="B823" s="19" t="s">
        <v>5883</v>
      </c>
      <c r="C823" s="19" t="s">
        <v>5884</v>
      </c>
      <c r="D823" s="19" t="s">
        <v>1663</v>
      </c>
      <c r="E823" s="19" t="s">
        <v>96</v>
      </c>
      <c r="F823" s="19" t="s">
        <v>5885</v>
      </c>
      <c r="G823" s="19" t="s">
        <v>2091</v>
      </c>
      <c r="H823" s="19" t="s">
        <v>5886</v>
      </c>
      <c r="I823" s="19"/>
      <c r="J823" s="19"/>
      <c r="K823" s="19"/>
      <c r="L823" s="19"/>
      <c r="M823" s="19" t="s">
        <v>1566</v>
      </c>
      <c r="N823" s="19" t="s">
        <v>2058</v>
      </c>
      <c r="O823" s="19" t="s">
        <v>2093</v>
      </c>
      <c r="P823" s="19"/>
      <c r="Q823" s="19" t="s">
        <v>2051</v>
      </c>
      <c r="R823" s="2" t="s">
        <v>2067</v>
      </c>
      <c r="S823" s="2"/>
      <c r="T823" s="2" t="s">
        <v>2095</v>
      </c>
      <c r="U823" s="2"/>
      <c r="V823" s="2"/>
    </row>
    <row r="824" spans="1:22" ht="14.25" customHeight="1">
      <c r="A824" s="19"/>
      <c r="B824" s="19" t="s">
        <v>4617</v>
      </c>
      <c r="C824" s="19" t="s">
        <v>5887</v>
      </c>
      <c r="D824" s="19" t="s">
        <v>1663</v>
      </c>
      <c r="E824" s="19" t="s">
        <v>96</v>
      </c>
      <c r="F824" s="19" t="s">
        <v>2320</v>
      </c>
      <c r="G824" s="19" t="s">
        <v>2091</v>
      </c>
      <c r="H824" s="19" t="s">
        <v>5888</v>
      </c>
      <c r="I824" s="19"/>
      <c r="J824" s="19"/>
      <c r="K824" s="19"/>
      <c r="L824" s="19"/>
      <c r="M824" s="19" t="s">
        <v>59</v>
      </c>
      <c r="N824" s="19" t="s">
        <v>2058</v>
      </c>
      <c r="O824" s="19" t="s">
        <v>2322</v>
      </c>
      <c r="P824" s="19"/>
      <c r="Q824" s="19" t="s">
        <v>2051</v>
      </c>
      <c r="R824" s="2"/>
      <c r="S824" s="2"/>
      <c r="T824" s="2" t="s">
        <v>2095</v>
      </c>
      <c r="U824" s="2"/>
      <c r="V824" s="2"/>
    </row>
    <row r="825" spans="1:22" ht="14.25" customHeight="1">
      <c r="A825" s="19"/>
      <c r="B825" s="19" t="s">
        <v>5889</v>
      </c>
      <c r="C825" s="19" t="s">
        <v>5890</v>
      </c>
      <c r="D825" s="19" t="s">
        <v>1663</v>
      </c>
      <c r="E825" s="19" t="s">
        <v>96</v>
      </c>
      <c r="F825" s="19" t="s">
        <v>5891</v>
      </c>
      <c r="G825" s="19" t="s">
        <v>2091</v>
      </c>
      <c r="H825" s="19" t="s">
        <v>5892</v>
      </c>
      <c r="I825" s="19"/>
      <c r="J825" s="19"/>
      <c r="K825" s="19"/>
      <c r="L825" s="19"/>
      <c r="M825" s="19" t="s">
        <v>59</v>
      </c>
      <c r="N825" s="19" t="s">
        <v>2058</v>
      </c>
      <c r="O825" s="19" t="s">
        <v>2101</v>
      </c>
      <c r="P825" s="19"/>
      <c r="Q825" s="19" t="s">
        <v>2051</v>
      </c>
      <c r="R825" s="2"/>
      <c r="S825" s="2"/>
      <c r="T825" s="2" t="s">
        <v>2095</v>
      </c>
      <c r="U825" s="2"/>
      <c r="V825" s="2"/>
    </row>
    <row r="826" spans="1:22" ht="14.25" customHeight="1">
      <c r="A826" s="19"/>
      <c r="B826" s="19" t="s">
        <v>5893</v>
      </c>
      <c r="C826" s="19" t="s">
        <v>5894</v>
      </c>
      <c r="D826" s="19" t="s">
        <v>1663</v>
      </c>
      <c r="E826" s="19" t="s">
        <v>96</v>
      </c>
      <c r="F826" s="19" t="s">
        <v>5895</v>
      </c>
      <c r="G826" s="19" t="s">
        <v>2091</v>
      </c>
      <c r="H826" s="19" t="s">
        <v>5896</v>
      </c>
      <c r="I826" s="19"/>
      <c r="J826" s="19"/>
      <c r="K826" s="19"/>
      <c r="L826" s="19"/>
      <c r="M826" s="19" t="s">
        <v>1566</v>
      </c>
      <c r="N826" s="19" t="s">
        <v>2058</v>
      </c>
      <c r="O826" s="19" t="s">
        <v>2139</v>
      </c>
      <c r="P826" s="19"/>
      <c r="Q826" s="19" t="s">
        <v>2051</v>
      </c>
      <c r="R826" s="2" t="s">
        <v>2052</v>
      </c>
      <c r="S826" s="2"/>
      <c r="T826" s="2" t="s">
        <v>2095</v>
      </c>
      <c r="U826" s="2"/>
      <c r="V826" s="2"/>
    </row>
    <row r="827" spans="1:22" ht="14.25" customHeight="1">
      <c r="A827" s="19"/>
      <c r="B827" s="19" t="s">
        <v>5897</v>
      </c>
      <c r="C827" s="19" t="s">
        <v>2586</v>
      </c>
      <c r="D827" s="19" t="s">
        <v>5898</v>
      </c>
      <c r="E827" s="19" t="s">
        <v>96</v>
      </c>
      <c r="F827" s="19" t="s">
        <v>5899</v>
      </c>
      <c r="G827" s="19"/>
      <c r="H827" s="19" t="s">
        <v>5900</v>
      </c>
      <c r="I827" s="19"/>
      <c r="J827" s="19"/>
      <c r="K827" s="19"/>
      <c r="L827" s="19"/>
      <c r="M827" s="19" t="s">
        <v>1566</v>
      </c>
      <c r="N827" s="19" t="s">
        <v>2058</v>
      </c>
      <c r="O827" s="19" t="s">
        <v>2139</v>
      </c>
      <c r="P827" s="19"/>
      <c r="Q827" s="19" t="s">
        <v>2051</v>
      </c>
      <c r="R827" s="2" t="s">
        <v>2052</v>
      </c>
      <c r="S827" s="2"/>
      <c r="T827" s="2" t="s">
        <v>5901</v>
      </c>
      <c r="U827" s="2"/>
      <c r="V827" s="2"/>
    </row>
    <row r="828" spans="1:22" ht="14.25" customHeight="1">
      <c r="A828" s="19"/>
      <c r="B828" s="19" t="s">
        <v>5902</v>
      </c>
      <c r="C828" s="19" t="s">
        <v>5903</v>
      </c>
      <c r="D828" s="19" t="s">
        <v>112</v>
      </c>
      <c r="E828" s="19" t="s">
        <v>96</v>
      </c>
      <c r="F828" s="19" t="s">
        <v>5904</v>
      </c>
      <c r="G828" s="19" t="s">
        <v>2046</v>
      </c>
      <c r="H828" s="19" t="s">
        <v>5905</v>
      </c>
      <c r="I828" s="19"/>
      <c r="J828" s="19"/>
      <c r="K828" s="19"/>
      <c r="L828" s="19" t="s">
        <v>5906</v>
      </c>
      <c r="M828" s="19" t="s">
        <v>1566</v>
      </c>
      <c r="N828" s="19" t="s">
        <v>2058</v>
      </c>
      <c r="O828" s="19" t="s">
        <v>2153</v>
      </c>
      <c r="P828" s="19" t="s">
        <v>4218</v>
      </c>
      <c r="Q828" s="19" t="s">
        <v>2051</v>
      </c>
      <c r="R828" s="2" t="s">
        <v>2052</v>
      </c>
      <c r="S828" s="2"/>
      <c r="T828" s="2" t="s">
        <v>111</v>
      </c>
      <c r="U828" s="2"/>
      <c r="V828" s="2"/>
    </row>
    <row r="829" spans="1:22" ht="14.25" customHeight="1">
      <c r="A829" s="19"/>
      <c r="B829" s="19" t="s">
        <v>5907</v>
      </c>
      <c r="C829" s="19" t="s">
        <v>5908</v>
      </c>
      <c r="D829" s="19" t="s">
        <v>447</v>
      </c>
      <c r="E829" s="19" t="s">
        <v>96</v>
      </c>
      <c r="F829" s="19" t="s">
        <v>5909</v>
      </c>
      <c r="G829" s="19" t="s">
        <v>2046</v>
      </c>
      <c r="H829" s="19" t="s">
        <v>5910</v>
      </c>
      <c r="I829" s="19"/>
      <c r="J829" s="19"/>
      <c r="K829" s="19"/>
      <c r="L829" s="19"/>
      <c r="M829" s="19" t="s">
        <v>1566</v>
      </c>
      <c r="N829" s="19" t="s">
        <v>2058</v>
      </c>
      <c r="O829" s="19" t="s">
        <v>2259</v>
      </c>
      <c r="P829" s="19"/>
      <c r="Q829" s="19" t="s">
        <v>2051</v>
      </c>
      <c r="R829" s="2" t="s">
        <v>2067</v>
      </c>
      <c r="S829" s="2"/>
      <c r="T829" s="2" t="s">
        <v>446</v>
      </c>
      <c r="U829" s="2"/>
      <c r="V829" s="2"/>
    </row>
    <row r="830" spans="1:22" ht="14.25" customHeight="1">
      <c r="A830" s="19"/>
      <c r="B830" s="19" t="s">
        <v>3628</v>
      </c>
      <c r="C830" s="19" t="s">
        <v>5911</v>
      </c>
      <c r="D830" s="19" t="s">
        <v>447</v>
      </c>
      <c r="E830" s="19" t="s">
        <v>96</v>
      </c>
      <c r="F830" s="19" t="s">
        <v>5912</v>
      </c>
      <c r="G830" s="19" t="s">
        <v>2046</v>
      </c>
      <c r="H830" s="19" t="s">
        <v>5913</v>
      </c>
      <c r="I830" s="19"/>
      <c r="J830" s="19"/>
      <c r="K830" s="19"/>
      <c r="L830" s="19"/>
      <c r="M830" s="19" t="s">
        <v>1566</v>
      </c>
      <c r="N830" s="19" t="s">
        <v>2058</v>
      </c>
      <c r="O830" s="19" t="s">
        <v>2259</v>
      </c>
      <c r="P830" s="19"/>
      <c r="Q830" s="19" t="s">
        <v>2051</v>
      </c>
      <c r="R830" s="2" t="s">
        <v>2067</v>
      </c>
      <c r="S830" s="2"/>
      <c r="T830" s="2" t="s">
        <v>446</v>
      </c>
      <c r="U830" s="2"/>
      <c r="V830" s="2"/>
    </row>
    <row r="831" spans="1:22" ht="14.25" customHeight="1">
      <c r="A831" s="19"/>
      <c r="B831" s="19" t="s">
        <v>3176</v>
      </c>
      <c r="C831" s="19" t="s">
        <v>5914</v>
      </c>
      <c r="D831" s="19" t="s">
        <v>326</v>
      </c>
      <c r="E831" s="19" t="s">
        <v>96</v>
      </c>
      <c r="F831" s="19" t="s">
        <v>2193</v>
      </c>
      <c r="G831" s="19" t="s">
        <v>2046</v>
      </c>
      <c r="H831" s="19" t="s">
        <v>5915</v>
      </c>
      <c r="I831" s="19"/>
      <c r="J831" s="19"/>
      <c r="K831" s="19"/>
      <c r="L831" s="19"/>
      <c r="M831" s="19" t="s">
        <v>1566</v>
      </c>
      <c r="N831" s="19" t="s">
        <v>2058</v>
      </c>
      <c r="O831" s="19" t="s">
        <v>2193</v>
      </c>
      <c r="P831" s="19"/>
      <c r="Q831" s="19" t="s">
        <v>2051</v>
      </c>
      <c r="R831" s="2" t="s">
        <v>2067</v>
      </c>
      <c r="S831" s="2"/>
      <c r="T831" s="2" t="s">
        <v>325</v>
      </c>
      <c r="U831" s="2"/>
      <c r="V831" s="2"/>
    </row>
    <row r="832" spans="1:22" ht="14.25" customHeight="1">
      <c r="A832" s="19"/>
      <c r="B832" s="19" t="s">
        <v>3804</v>
      </c>
      <c r="C832" s="19" t="s">
        <v>5916</v>
      </c>
      <c r="D832" s="19" t="s">
        <v>204</v>
      </c>
      <c r="E832" s="19" t="s">
        <v>96</v>
      </c>
      <c r="F832" s="19" t="s">
        <v>5917</v>
      </c>
      <c r="G832" s="19" t="s">
        <v>2046</v>
      </c>
      <c r="H832" s="19" t="s">
        <v>5918</v>
      </c>
      <c r="I832" s="19"/>
      <c r="J832" s="19" t="s">
        <v>5919</v>
      </c>
      <c r="K832" s="19"/>
      <c r="L832" s="19"/>
      <c r="M832" s="19" t="s">
        <v>1566</v>
      </c>
      <c r="N832" s="19" t="s">
        <v>2058</v>
      </c>
      <c r="O832" s="19" t="s">
        <v>2093</v>
      </c>
      <c r="P832" s="19" t="s">
        <v>2280</v>
      </c>
      <c r="Q832" s="19" t="s">
        <v>2051</v>
      </c>
      <c r="R832" s="2" t="s">
        <v>2067</v>
      </c>
      <c r="S832" s="2"/>
      <c r="T832" s="2" t="s">
        <v>203</v>
      </c>
      <c r="U832" s="2"/>
      <c r="V832" s="2"/>
    </row>
    <row r="833" spans="1:22" ht="14.25" customHeight="1">
      <c r="A833" s="19"/>
      <c r="B833" s="19" t="s">
        <v>2122</v>
      </c>
      <c r="C833" s="19" t="s">
        <v>5920</v>
      </c>
      <c r="D833" s="19" t="s">
        <v>204</v>
      </c>
      <c r="E833" s="19" t="s">
        <v>96</v>
      </c>
      <c r="F833" s="19" t="s">
        <v>4158</v>
      </c>
      <c r="G833" s="19" t="s">
        <v>2046</v>
      </c>
      <c r="H833" s="19" t="s">
        <v>5921</v>
      </c>
      <c r="I833" s="19"/>
      <c r="J833" s="19"/>
      <c r="K833" s="19"/>
      <c r="L833" s="19"/>
      <c r="M833" s="19" t="s">
        <v>1566</v>
      </c>
      <c r="N833" s="19" t="s">
        <v>2058</v>
      </c>
      <c r="O833" s="19" t="s">
        <v>2145</v>
      </c>
      <c r="P833" s="19" t="s">
        <v>5922</v>
      </c>
      <c r="Q833" s="19" t="s">
        <v>2051</v>
      </c>
      <c r="R833" s="2" t="s">
        <v>2067</v>
      </c>
      <c r="S833" s="2"/>
      <c r="T833" s="2" t="s">
        <v>203</v>
      </c>
      <c r="U833" s="2"/>
      <c r="V833" s="2"/>
    </row>
    <row r="834" spans="1:22" ht="14.25" customHeight="1">
      <c r="A834" s="19"/>
      <c r="B834" s="19" t="s">
        <v>5923</v>
      </c>
      <c r="C834" s="19" t="s">
        <v>2494</v>
      </c>
      <c r="D834" s="19" t="s">
        <v>158</v>
      </c>
      <c r="E834" s="19" t="s">
        <v>96</v>
      </c>
      <c r="F834" s="19" t="s">
        <v>5924</v>
      </c>
      <c r="G834" s="19" t="s">
        <v>2046</v>
      </c>
      <c r="H834" s="19" t="s">
        <v>5925</v>
      </c>
      <c r="I834" s="19"/>
      <c r="J834" s="19"/>
      <c r="K834" s="19"/>
      <c r="L834" s="19"/>
      <c r="M834" s="19" t="s">
        <v>60</v>
      </c>
      <c r="N834" s="19" t="s">
        <v>2058</v>
      </c>
      <c r="O834" s="19" t="s">
        <v>2186</v>
      </c>
      <c r="P834" s="19" t="s">
        <v>2050</v>
      </c>
      <c r="Q834" s="19" t="s">
        <v>2051</v>
      </c>
      <c r="R834" s="2"/>
      <c r="S834" s="2"/>
      <c r="T834" s="2" t="s">
        <v>157</v>
      </c>
      <c r="U834" s="2"/>
      <c r="V834" s="2"/>
    </row>
    <row r="835" spans="1:22" ht="14.25" customHeight="1">
      <c r="A835" s="19"/>
      <c r="B835" s="19" t="s">
        <v>5926</v>
      </c>
      <c r="C835" s="19" t="s">
        <v>5927</v>
      </c>
      <c r="D835" s="19" t="s">
        <v>427</v>
      </c>
      <c r="E835" s="19" t="s">
        <v>96</v>
      </c>
      <c r="F835" s="19" t="s">
        <v>4258</v>
      </c>
      <c r="G835" s="19" t="s">
        <v>2046</v>
      </c>
      <c r="H835" s="19" t="s">
        <v>5928</v>
      </c>
      <c r="I835" s="19"/>
      <c r="J835" s="19"/>
      <c r="K835" s="19"/>
      <c r="L835" s="19"/>
      <c r="M835" s="19" t="s">
        <v>1566</v>
      </c>
      <c r="N835" s="19" t="s">
        <v>2058</v>
      </c>
      <c r="O835" s="19" t="s">
        <v>2078</v>
      </c>
      <c r="P835" s="19"/>
      <c r="Q835" s="19" t="s">
        <v>2051</v>
      </c>
      <c r="R835" s="2" t="s">
        <v>2067</v>
      </c>
      <c r="S835" s="2"/>
      <c r="T835" s="2" t="s">
        <v>426</v>
      </c>
      <c r="U835" s="2"/>
      <c r="V835" s="2"/>
    </row>
    <row r="836" spans="1:22" ht="14.25" customHeight="1">
      <c r="A836" s="19"/>
      <c r="B836" s="19" t="s">
        <v>5929</v>
      </c>
      <c r="C836" s="19" t="s">
        <v>5930</v>
      </c>
      <c r="D836" s="19" t="s">
        <v>1672</v>
      </c>
      <c r="E836" s="19" t="s">
        <v>96</v>
      </c>
      <c r="F836" s="19" t="s">
        <v>5931</v>
      </c>
      <c r="G836" s="19"/>
      <c r="H836" s="19" t="s">
        <v>5932</v>
      </c>
      <c r="I836" s="19"/>
      <c r="J836" s="19"/>
      <c r="K836" s="19"/>
      <c r="L836" s="19"/>
      <c r="M836" s="19" t="s">
        <v>60</v>
      </c>
      <c r="N836" s="19" t="s">
        <v>2058</v>
      </c>
      <c r="O836" s="19" t="s">
        <v>2186</v>
      </c>
      <c r="P836" s="19"/>
      <c r="Q836" s="19" t="s">
        <v>2051</v>
      </c>
      <c r="R836" s="2"/>
      <c r="S836" s="2"/>
      <c r="T836" s="2" t="s">
        <v>5933</v>
      </c>
      <c r="U836" s="2"/>
      <c r="V836" s="2"/>
    </row>
    <row r="837" spans="1:22" ht="14.25" customHeight="1">
      <c r="A837" s="19"/>
      <c r="B837" s="19" t="s">
        <v>5934</v>
      </c>
      <c r="C837" s="19" t="s">
        <v>5935</v>
      </c>
      <c r="D837" s="19" t="s">
        <v>1672</v>
      </c>
      <c r="E837" s="19" t="s">
        <v>96</v>
      </c>
      <c r="F837" s="19" t="s">
        <v>4810</v>
      </c>
      <c r="G837" s="19"/>
      <c r="H837" s="19" t="s">
        <v>5936</v>
      </c>
      <c r="I837" s="19"/>
      <c r="J837" s="19"/>
      <c r="K837" s="19"/>
      <c r="L837" s="19"/>
      <c r="M837" s="19" t="s">
        <v>1566</v>
      </c>
      <c r="N837" s="19" t="s">
        <v>2058</v>
      </c>
      <c r="O837" s="19" t="s">
        <v>2153</v>
      </c>
      <c r="P837" s="19"/>
      <c r="Q837" s="19" t="s">
        <v>2051</v>
      </c>
      <c r="R837" s="2" t="s">
        <v>2052</v>
      </c>
      <c r="S837" s="2"/>
      <c r="T837" s="2" t="s">
        <v>5933</v>
      </c>
      <c r="U837" s="2"/>
      <c r="V837" s="2"/>
    </row>
    <row r="838" spans="1:22" ht="14.25" customHeight="1">
      <c r="A838" s="19"/>
      <c r="B838" s="19" t="s">
        <v>5937</v>
      </c>
      <c r="C838" s="19" t="s">
        <v>5938</v>
      </c>
      <c r="D838" s="19" t="s">
        <v>1672</v>
      </c>
      <c r="E838" s="19" t="s">
        <v>96</v>
      </c>
      <c r="F838" s="19" t="s">
        <v>5939</v>
      </c>
      <c r="G838" s="19"/>
      <c r="H838" s="19" t="s">
        <v>5940</v>
      </c>
      <c r="I838" s="19"/>
      <c r="J838" s="19"/>
      <c r="K838" s="19"/>
      <c r="L838" s="19"/>
      <c r="M838" s="19" t="s">
        <v>60</v>
      </c>
      <c r="N838" s="19" t="s">
        <v>2058</v>
      </c>
      <c r="O838" s="19" t="s">
        <v>5941</v>
      </c>
      <c r="P838" s="19"/>
      <c r="Q838" s="19" t="s">
        <v>2051</v>
      </c>
      <c r="R838" s="2"/>
      <c r="S838" s="2"/>
      <c r="T838" s="2" t="s">
        <v>5933</v>
      </c>
      <c r="U838" s="2"/>
      <c r="V838" s="2"/>
    </row>
    <row r="839" spans="1:22" ht="14.25" customHeight="1">
      <c r="A839" s="19"/>
      <c r="B839" s="19" t="s">
        <v>5942</v>
      </c>
      <c r="C839" s="19" t="s">
        <v>5943</v>
      </c>
      <c r="D839" s="19" t="s">
        <v>1672</v>
      </c>
      <c r="E839" s="19" t="s">
        <v>96</v>
      </c>
      <c r="F839" s="19" t="s">
        <v>5944</v>
      </c>
      <c r="G839" s="19"/>
      <c r="H839" s="19" t="s">
        <v>5945</v>
      </c>
      <c r="I839" s="19"/>
      <c r="J839" s="19"/>
      <c r="K839" s="19"/>
      <c r="L839" s="19"/>
      <c r="M839" s="19" t="s">
        <v>60</v>
      </c>
      <c r="N839" s="19" t="s">
        <v>2058</v>
      </c>
      <c r="O839" s="19" t="s">
        <v>2316</v>
      </c>
      <c r="P839" s="19"/>
      <c r="Q839" s="19" t="s">
        <v>2051</v>
      </c>
      <c r="R839" s="2"/>
      <c r="S839" s="2"/>
      <c r="T839" s="2" t="s">
        <v>5933</v>
      </c>
      <c r="U839" s="2"/>
      <c r="V839" s="2"/>
    </row>
    <row r="840" spans="1:22" ht="14.25" customHeight="1">
      <c r="A840" s="19"/>
      <c r="B840" s="19" t="s">
        <v>2044</v>
      </c>
      <c r="C840" s="19" t="s">
        <v>4654</v>
      </c>
      <c r="D840" s="19" t="s">
        <v>248</v>
      </c>
      <c r="E840" s="19" t="s">
        <v>96</v>
      </c>
      <c r="F840" s="19" t="s">
        <v>5946</v>
      </c>
      <c r="G840" s="19" t="s">
        <v>2046</v>
      </c>
      <c r="H840" s="19" t="s">
        <v>5947</v>
      </c>
      <c r="I840" s="19"/>
      <c r="J840" s="19"/>
      <c r="K840" s="19"/>
      <c r="L840" s="19"/>
      <c r="M840" s="19" t="s">
        <v>1566</v>
      </c>
      <c r="N840" s="19" t="s">
        <v>2058</v>
      </c>
      <c r="O840" s="19" t="s">
        <v>2153</v>
      </c>
      <c r="P840" s="19"/>
      <c r="Q840" s="19" t="s">
        <v>2051</v>
      </c>
      <c r="R840" s="2" t="s">
        <v>2052</v>
      </c>
      <c r="S840" s="2"/>
      <c r="T840" s="2" t="s">
        <v>247</v>
      </c>
      <c r="U840" s="2"/>
      <c r="V840" s="2"/>
    </row>
    <row r="841" spans="1:22" ht="14.25" customHeight="1">
      <c r="A841" s="19"/>
      <c r="B841" s="19" t="s">
        <v>4943</v>
      </c>
      <c r="C841" s="19" t="s">
        <v>5948</v>
      </c>
      <c r="D841" s="19" t="s">
        <v>94</v>
      </c>
      <c r="E841" s="19" t="s">
        <v>96</v>
      </c>
      <c r="F841" s="19" t="s">
        <v>5949</v>
      </c>
      <c r="G841" s="19" t="s">
        <v>2046</v>
      </c>
      <c r="H841" s="19" t="s">
        <v>5950</v>
      </c>
      <c r="I841" s="19"/>
      <c r="J841" s="19"/>
      <c r="K841" s="19"/>
      <c r="L841" s="19"/>
      <c r="M841" s="19" t="s">
        <v>1566</v>
      </c>
      <c r="N841" s="19" t="s">
        <v>2058</v>
      </c>
      <c r="O841" s="19" t="s">
        <v>2153</v>
      </c>
      <c r="P841" s="19"/>
      <c r="Q841" s="19" t="s">
        <v>2051</v>
      </c>
      <c r="R841" s="2" t="s">
        <v>2052</v>
      </c>
      <c r="S841" s="2"/>
      <c r="T841" s="2" t="s">
        <v>93</v>
      </c>
      <c r="U841" s="2"/>
      <c r="V841" s="2"/>
    </row>
    <row r="842" spans="1:22" ht="14.25" customHeight="1">
      <c r="A842" s="19"/>
      <c r="B842" s="19" t="s">
        <v>5951</v>
      </c>
      <c r="C842" s="19" t="s">
        <v>5323</v>
      </c>
      <c r="D842" s="19" t="s">
        <v>94</v>
      </c>
      <c r="E842" s="19" t="s">
        <v>96</v>
      </c>
      <c r="F842" s="19" t="s">
        <v>5952</v>
      </c>
      <c r="G842" s="19" t="s">
        <v>2046</v>
      </c>
      <c r="H842" s="19" t="s">
        <v>5953</v>
      </c>
      <c r="I842" s="19"/>
      <c r="J842" s="19"/>
      <c r="K842" s="19"/>
      <c r="L842" s="19"/>
      <c r="M842" s="19" t="s">
        <v>1566</v>
      </c>
      <c r="N842" s="19" t="s">
        <v>2058</v>
      </c>
      <c r="O842" s="19" t="s">
        <v>2153</v>
      </c>
      <c r="P842" s="19"/>
      <c r="Q842" s="19" t="s">
        <v>2051</v>
      </c>
      <c r="R842" s="2" t="s">
        <v>2052</v>
      </c>
      <c r="S842" s="2"/>
      <c r="T842" s="2" t="s">
        <v>93</v>
      </c>
      <c r="U842" s="2"/>
      <c r="V842" s="2"/>
    </row>
    <row r="843" spans="1:22" ht="14.25" customHeight="1">
      <c r="A843" s="19"/>
      <c r="B843" s="19" t="s">
        <v>5954</v>
      </c>
      <c r="C843" s="19" t="s">
        <v>5955</v>
      </c>
      <c r="D843" s="19" t="s">
        <v>94</v>
      </c>
      <c r="E843" s="19" t="s">
        <v>96</v>
      </c>
      <c r="F843" s="19" t="s">
        <v>5956</v>
      </c>
      <c r="G843" s="19" t="s">
        <v>2046</v>
      </c>
      <c r="H843" s="19" t="s">
        <v>5957</v>
      </c>
      <c r="I843" s="19"/>
      <c r="J843" s="19"/>
      <c r="K843" s="19"/>
      <c r="L843" s="19"/>
      <c r="M843" s="19" t="s">
        <v>1566</v>
      </c>
      <c r="N843" s="19" t="s">
        <v>2058</v>
      </c>
      <c r="O843" s="19" t="s">
        <v>2145</v>
      </c>
      <c r="P843" s="19"/>
      <c r="Q843" s="19" t="s">
        <v>2051</v>
      </c>
      <c r="R843" s="2" t="s">
        <v>2067</v>
      </c>
      <c r="S843" s="2"/>
      <c r="T843" s="2" t="s">
        <v>93</v>
      </c>
      <c r="U843" s="2"/>
      <c r="V843" s="2"/>
    </row>
    <row r="844" spans="1:22" ht="14.25" customHeight="1">
      <c r="A844" s="19"/>
      <c r="B844" s="19" t="s">
        <v>5958</v>
      </c>
      <c r="C844" s="19" t="s">
        <v>5959</v>
      </c>
      <c r="D844" s="19" t="s">
        <v>94</v>
      </c>
      <c r="E844" s="19" t="s">
        <v>96</v>
      </c>
      <c r="F844" s="19" t="s">
        <v>5952</v>
      </c>
      <c r="G844" s="19" t="s">
        <v>2046</v>
      </c>
      <c r="H844" s="19" t="s">
        <v>5960</v>
      </c>
      <c r="I844" s="19"/>
      <c r="J844" s="19"/>
      <c r="K844" s="19"/>
      <c r="L844" s="19"/>
      <c r="M844" s="19" t="s">
        <v>1566</v>
      </c>
      <c r="N844" s="19" t="s">
        <v>2058</v>
      </c>
      <c r="O844" s="19" t="s">
        <v>2153</v>
      </c>
      <c r="P844" s="19"/>
      <c r="Q844" s="19" t="s">
        <v>2051</v>
      </c>
      <c r="R844" s="2" t="s">
        <v>2052</v>
      </c>
      <c r="S844" s="2"/>
      <c r="T844" s="2" t="s">
        <v>93</v>
      </c>
      <c r="U844" s="2"/>
      <c r="V844" s="2"/>
    </row>
    <row r="845" spans="1:22" ht="14.25" customHeight="1">
      <c r="A845" s="19"/>
      <c r="B845" s="19" t="s">
        <v>5961</v>
      </c>
      <c r="C845" s="19" t="s">
        <v>5962</v>
      </c>
      <c r="D845" s="19" t="s">
        <v>94</v>
      </c>
      <c r="E845" s="19" t="s">
        <v>96</v>
      </c>
      <c r="F845" s="19" t="s">
        <v>2172</v>
      </c>
      <c r="G845" s="19" t="s">
        <v>2046</v>
      </c>
      <c r="H845" s="19" t="s">
        <v>5963</v>
      </c>
      <c r="I845" s="19"/>
      <c r="J845" s="19"/>
      <c r="K845" s="19"/>
      <c r="L845" s="19"/>
      <c r="M845" s="19" t="s">
        <v>59</v>
      </c>
      <c r="N845" s="19" t="s">
        <v>2058</v>
      </c>
      <c r="O845" s="19" t="s">
        <v>2172</v>
      </c>
      <c r="P845" s="19"/>
      <c r="Q845" s="19" t="s">
        <v>2051</v>
      </c>
      <c r="R845" s="2"/>
      <c r="S845" s="2"/>
      <c r="T845" s="2" t="s">
        <v>93</v>
      </c>
      <c r="U845" s="2"/>
      <c r="V845" s="2"/>
    </row>
    <row r="846" spans="1:22" ht="14.25" customHeight="1">
      <c r="A846" s="19"/>
      <c r="B846" s="19" t="s">
        <v>3194</v>
      </c>
      <c r="C846" s="19" t="s">
        <v>5964</v>
      </c>
      <c r="D846" s="19" t="s">
        <v>94</v>
      </c>
      <c r="E846" s="19" t="s">
        <v>96</v>
      </c>
      <c r="F846" s="19" t="s">
        <v>5949</v>
      </c>
      <c r="G846" s="19" t="s">
        <v>2046</v>
      </c>
      <c r="H846" s="19" t="s">
        <v>5965</v>
      </c>
      <c r="I846" s="19"/>
      <c r="J846" s="19"/>
      <c r="K846" s="19"/>
      <c r="L846" s="19"/>
      <c r="M846" s="19" t="s">
        <v>1566</v>
      </c>
      <c r="N846" s="19" t="s">
        <v>2058</v>
      </c>
      <c r="O846" s="19" t="s">
        <v>2153</v>
      </c>
      <c r="P846" s="19"/>
      <c r="Q846" s="19" t="s">
        <v>2051</v>
      </c>
      <c r="R846" s="2" t="s">
        <v>2052</v>
      </c>
      <c r="S846" s="2"/>
      <c r="T846" s="2" t="s">
        <v>93</v>
      </c>
      <c r="U846" s="2"/>
      <c r="V846" s="2"/>
    </row>
    <row r="847" spans="1:22" ht="14.25" customHeight="1">
      <c r="A847" s="19"/>
      <c r="B847" s="19" t="s">
        <v>5966</v>
      </c>
      <c r="C847" s="19" t="s">
        <v>5967</v>
      </c>
      <c r="D847" s="19" t="s">
        <v>296</v>
      </c>
      <c r="E847" s="19" t="s">
        <v>96</v>
      </c>
      <c r="F847" s="19" t="s">
        <v>3085</v>
      </c>
      <c r="G847" s="19" t="s">
        <v>2046</v>
      </c>
      <c r="H847" s="19" t="s">
        <v>5968</v>
      </c>
      <c r="I847" s="19"/>
      <c r="J847" s="19"/>
      <c r="K847" s="19"/>
      <c r="L847" s="19"/>
      <c r="M847" s="19" t="s">
        <v>1566</v>
      </c>
      <c r="N847" s="19" t="s">
        <v>2058</v>
      </c>
      <c r="O847" s="19" t="s">
        <v>2193</v>
      </c>
      <c r="P847" s="19"/>
      <c r="Q847" s="19" t="s">
        <v>2051</v>
      </c>
      <c r="R847" s="2" t="s">
        <v>2067</v>
      </c>
      <c r="S847" s="2"/>
      <c r="T847" s="2" t="s">
        <v>295</v>
      </c>
      <c r="U847" s="2"/>
      <c r="V847" s="2"/>
    </row>
    <row r="848" spans="1:22" ht="14.25" customHeight="1">
      <c r="A848" s="19"/>
      <c r="B848" s="19" t="s">
        <v>4551</v>
      </c>
      <c r="C848" s="19" t="s">
        <v>5969</v>
      </c>
      <c r="D848" s="19" t="s">
        <v>296</v>
      </c>
      <c r="E848" s="19" t="s">
        <v>96</v>
      </c>
      <c r="F848" s="19" t="s">
        <v>5970</v>
      </c>
      <c r="G848" s="19" t="s">
        <v>2046</v>
      </c>
      <c r="H848" s="19" t="s">
        <v>5971</v>
      </c>
      <c r="I848" s="19"/>
      <c r="J848" s="19"/>
      <c r="K848" s="19"/>
      <c r="L848" s="19"/>
      <c r="M848" s="19" t="s">
        <v>1566</v>
      </c>
      <c r="N848" s="19" t="s">
        <v>2058</v>
      </c>
      <c r="O848" s="19" t="s">
        <v>2153</v>
      </c>
      <c r="P848" s="19"/>
      <c r="Q848" s="19" t="s">
        <v>2051</v>
      </c>
      <c r="R848" s="2" t="s">
        <v>2067</v>
      </c>
      <c r="S848" s="2"/>
      <c r="T848" s="2" t="s">
        <v>295</v>
      </c>
      <c r="U848" s="2"/>
      <c r="V848" s="2"/>
    </row>
    <row r="849" spans="1:22" ht="14.25" customHeight="1">
      <c r="A849" s="19"/>
      <c r="B849" s="19" t="s">
        <v>5972</v>
      </c>
      <c r="C849" s="19" t="s">
        <v>3356</v>
      </c>
      <c r="D849" s="19" t="s">
        <v>152</v>
      </c>
      <c r="E849" s="19" t="s">
        <v>96</v>
      </c>
      <c r="F849" s="19" t="s">
        <v>2320</v>
      </c>
      <c r="G849" s="19" t="s">
        <v>2046</v>
      </c>
      <c r="H849" s="19" t="s">
        <v>5973</v>
      </c>
      <c r="I849" s="19"/>
      <c r="J849" s="19"/>
      <c r="K849" s="19"/>
      <c r="L849" s="19"/>
      <c r="M849" s="19" t="s">
        <v>59</v>
      </c>
      <c r="N849" s="19" t="s">
        <v>2058</v>
      </c>
      <c r="O849" s="19" t="s">
        <v>2322</v>
      </c>
      <c r="P849" s="19"/>
      <c r="Q849" s="19" t="s">
        <v>2051</v>
      </c>
      <c r="R849" s="2"/>
      <c r="S849" s="2"/>
      <c r="T849" s="2" t="s">
        <v>151</v>
      </c>
      <c r="U849" s="2"/>
      <c r="V849" s="2"/>
    </row>
    <row r="850" spans="1:22" ht="14.25" customHeight="1">
      <c r="A850" s="19"/>
      <c r="B850" s="19" t="s">
        <v>4856</v>
      </c>
      <c r="C850" s="19" t="s">
        <v>5974</v>
      </c>
      <c r="D850" s="19" t="s">
        <v>152</v>
      </c>
      <c r="E850" s="19" t="s">
        <v>96</v>
      </c>
      <c r="F850" s="19" t="s">
        <v>2440</v>
      </c>
      <c r="G850" s="19" t="s">
        <v>2046</v>
      </c>
      <c r="H850" s="19" t="s">
        <v>5975</v>
      </c>
      <c r="I850" s="19"/>
      <c r="J850" s="19"/>
      <c r="K850" s="19"/>
      <c r="L850" s="19"/>
      <c r="M850" s="19" t="s">
        <v>59</v>
      </c>
      <c r="N850" s="19" t="s">
        <v>2058</v>
      </c>
      <c r="O850" s="19" t="s">
        <v>2101</v>
      </c>
      <c r="P850" s="19"/>
      <c r="Q850" s="19" t="s">
        <v>2051</v>
      </c>
      <c r="R850" s="2"/>
      <c r="S850" s="2"/>
      <c r="T850" s="2" t="s">
        <v>151</v>
      </c>
      <c r="U850" s="2"/>
      <c r="V850" s="2"/>
    </row>
    <row r="851" spans="1:22" ht="14.25" customHeight="1">
      <c r="A851" s="19"/>
      <c r="B851" s="19" t="s">
        <v>5004</v>
      </c>
      <c r="C851" s="19" t="s">
        <v>5976</v>
      </c>
      <c r="D851" s="19" t="s">
        <v>244</v>
      </c>
      <c r="E851" s="19" t="s">
        <v>96</v>
      </c>
      <c r="F851" s="19" t="s">
        <v>5977</v>
      </c>
      <c r="G851" s="19" t="s">
        <v>2046</v>
      </c>
      <c r="H851" s="19" t="s">
        <v>5978</v>
      </c>
      <c r="I851" s="19"/>
      <c r="J851" s="19"/>
      <c r="K851" s="19"/>
      <c r="L851" s="19"/>
      <c r="M851" s="19" t="s">
        <v>60</v>
      </c>
      <c r="N851" s="19" t="s">
        <v>2058</v>
      </c>
      <c r="O851" s="19" t="s">
        <v>2186</v>
      </c>
      <c r="P851" s="19"/>
      <c r="Q851" s="19" t="s">
        <v>2051</v>
      </c>
      <c r="R851" s="2"/>
      <c r="S851" s="2"/>
      <c r="T851" s="2" t="s">
        <v>243</v>
      </c>
      <c r="U851" s="2"/>
      <c r="V851" s="2"/>
    </row>
    <row r="852" spans="1:22" ht="14.25" customHeight="1">
      <c r="A852" s="19"/>
      <c r="B852" s="19" t="s">
        <v>5979</v>
      </c>
      <c r="C852" s="19" t="s">
        <v>5980</v>
      </c>
      <c r="D852" s="19" t="s">
        <v>244</v>
      </c>
      <c r="E852" s="19" t="s">
        <v>96</v>
      </c>
      <c r="F852" s="19" t="s">
        <v>3260</v>
      </c>
      <c r="G852" s="19" t="s">
        <v>2046</v>
      </c>
      <c r="H852" s="19" t="s">
        <v>5981</v>
      </c>
      <c r="I852" s="19"/>
      <c r="J852" s="19"/>
      <c r="K852" s="19"/>
      <c r="L852" s="19"/>
      <c r="M852" s="19" t="s">
        <v>59</v>
      </c>
      <c r="N852" s="19" t="s">
        <v>2058</v>
      </c>
      <c r="O852" s="19" t="s">
        <v>2101</v>
      </c>
      <c r="P852" s="19"/>
      <c r="Q852" s="19" t="s">
        <v>2051</v>
      </c>
      <c r="R852" s="2"/>
      <c r="S852" s="2"/>
      <c r="T852" s="2" t="s">
        <v>243</v>
      </c>
      <c r="U852" s="2"/>
      <c r="V852" s="2"/>
    </row>
    <row r="853" spans="1:22" ht="14.25" customHeight="1">
      <c r="A853" s="19"/>
      <c r="B853" s="19" t="s">
        <v>5982</v>
      </c>
      <c r="C853" s="19" t="s">
        <v>5983</v>
      </c>
      <c r="D853" s="19" t="s">
        <v>244</v>
      </c>
      <c r="E853" s="19" t="s">
        <v>96</v>
      </c>
      <c r="F853" s="19" t="s">
        <v>2320</v>
      </c>
      <c r="G853" s="19" t="s">
        <v>2046</v>
      </c>
      <c r="H853" s="19" t="s">
        <v>5984</v>
      </c>
      <c r="I853" s="19"/>
      <c r="J853" s="19"/>
      <c r="K853" s="19"/>
      <c r="L853" s="19"/>
      <c r="M853" s="19" t="s">
        <v>59</v>
      </c>
      <c r="N853" s="19" t="s">
        <v>2058</v>
      </c>
      <c r="O853" s="19" t="s">
        <v>2322</v>
      </c>
      <c r="P853" s="19"/>
      <c r="Q853" s="19" t="s">
        <v>2051</v>
      </c>
      <c r="R853" s="2"/>
      <c r="S853" s="2"/>
      <c r="T853" s="2" t="s">
        <v>243</v>
      </c>
      <c r="U853" s="2"/>
      <c r="V853" s="2"/>
    </row>
    <row r="854" spans="1:22" ht="14.25" customHeight="1">
      <c r="A854" s="19"/>
      <c r="B854" s="19" t="s">
        <v>3299</v>
      </c>
      <c r="C854" s="19" t="s">
        <v>5985</v>
      </c>
      <c r="D854" s="19" t="s">
        <v>244</v>
      </c>
      <c r="E854" s="19" t="s">
        <v>96</v>
      </c>
      <c r="F854" s="19" t="s">
        <v>5986</v>
      </c>
      <c r="G854" s="19" t="s">
        <v>2046</v>
      </c>
      <c r="H854" s="19" t="s">
        <v>5987</v>
      </c>
      <c r="I854" s="19"/>
      <c r="J854" s="19"/>
      <c r="K854" s="19"/>
      <c r="L854" s="19"/>
      <c r="M854" s="19" t="s">
        <v>60</v>
      </c>
      <c r="N854" s="19" t="s">
        <v>2058</v>
      </c>
      <c r="O854" s="19" t="s">
        <v>2186</v>
      </c>
      <c r="P854" s="19"/>
      <c r="Q854" s="19" t="s">
        <v>2051</v>
      </c>
      <c r="R854" s="2"/>
      <c r="S854" s="2"/>
      <c r="T854" s="2" t="s">
        <v>243</v>
      </c>
      <c r="U854" s="2"/>
      <c r="V854" s="2"/>
    </row>
    <row r="855" spans="1:22" ht="14.25" customHeight="1">
      <c r="A855" s="19"/>
      <c r="B855" s="19" t="s">
        <v>3278</v>
      </c>
      <c r="C855" s="19" t="s">
        <v>5988</v>
      </c>
      <c r="D855" s="19" t="s">
        <v>244</v>
      </c>
      <c r="E855" s="19" t="s">
        <v>96</v>
      </c>
      <c r="F855" s="19" t="s">
        <v>5989</v>
      </c>
      <c r="G855" s="19" t="s">
        <v>2046</v>
      </c>
      <c r="H855" s="19" t="s">
        <v>5990</v>
      </c>
      <c r="I855" s="19"/>
      <c r="J855" s="19"/>
      <c r="K855" s="19"/>
      <c r="L855" s="19"/>
      <c r="M855" s="19" t="s">
        <v>1566</v>
      </c>
      <c r="N855" s="19" t="s">
        <v>2058</v>
      </c>
      <c r="O855" s="19" t="s">
        <v>2093</v>
      </c>
      <c r="P855" s="19"/>
      <c r="Q855" s="19" t="s">
        <v>2051</v>
      </c>
      <c r="R855" s="2" t="s">
        <v>2067</v>
      </c>
      <c r="S855" s="2"/>
      <c r="T855" s="2" t="s">
        <v>243</v>
      </c>
      <c r="U855" s="2"/>
      <c r="V855" s="2"/>
    </row>
    <row r="856" spans="1:22" ht="14.25" customHeight="1">
      <c r="A856" s="19"/>
      <c r="B856" s="19" t="s">
        <v>3609</v>
      </c>
      <c r="C856" s="19" t="s">
        <v>3729</v>
      </c>
      <c r="D856" s="19" t="s">
        <v>144</v>
      </c>
      <c r="E856" s="19" t="s">
        <v>96</v>
      </c>
      <c r="F856" s="19" t="s">
        <v>5991</v>
      </c>
      <c r="G856" s="19" t="s">
        <v>2046</v>
      </c>
      <c r="H856" s="19" t="s">
        <v>5992</v>
      </c>
      <c r="I856" s="19"/>
      <c r="J856" s="19"/>
      <c r="K856" s="19"/>
      <c r="L856" s="19"/>
      <c r="M856" s="19" t="s">
        <v>1566</v>
      </c>
      <c r="N856" s="19" t="s">
        <v>2058</v>
      </c>
      <c r="O856" s="19" t="s">
        <v>2153</v>
      </c>
      <c r="P856" s="19" t="s">
        <v>2050</v>
      </c>
      <c r="Q856" s="19" t="s">
        <v>2051</v>
      </c>
      <c r="R856" s="2" t="s">
        <v>2052</v>
      </c>
      <c r="S856" s="2"/>
      <c r="T856" s="2" t="s">
        <v>143</v>
      </c>
      <c r="U856" s="2"/>
      <c r="V856" s="2"/>
    </row>
    <row r="857" spans="1:22" ht="14.25" customHeight="1">
      <c r="A857" s="19"/>
      <c r="B857" s="19" t="s">
        <v>5993</v>
      </c>
      <c r="C857" s="19" t="s">
        <v>4529</v>
      </c>
      <c r="D857" s="19" t="s">
        <v>144</v>
      </c>
      <c r="E857" s="19" t="s">
        <v>96</v>
      </c>
      <c r="F857" s="19" t="s">
        <v>5994</v>
      </c>
      <c r="G857" s="19" t="s">
        <v>2046</v>
      </c>
      <c r="H857" s="19" t="s">
        <v>5995</v>
      </c>
      <c r="I857" s="19"/>
      <c r="J857" s="19"/>
      <c r="K857" s="19"/>
      <c r="L857" s="19"/>
      <c r="M857" s="19" t="s">
        <v>1566</v>
      </c>
      <c r="N857" s="19" t="s">
        <v>2058</v>
      </c>
      <c r="O857" s="19" t="s">
        <v>2153</v>
      </c>
      <c r="P857" s="19" t="s">
        <v>2050</v>
      </c>
      <c r="Q857" s="19" t="s">
        <v>2051</v>
      </c>
      <c r="R857" s="2" t="s">
        <v>2052</v>
      </c>
      <c r="S857" s="2"/>
      <c r="T857" s="2" t="s">
        <v>143</v>
      </c>
      <c r="U857" s="2"/>
      <c r="V857" s="2"/>
    </row>
    <row r="858" spans="1:22" ht="14.25" customHeight="1">
      <c r="A858" s="19"/>
      <c r="B858" s="19" t="s">
        <v>5996</v>
      </c>
      <c r="C858" s="19" t="s">
        <v>2955</v>
      </c>
      <c r="D858" s="19" t="s">
        <v>236</v>
      </c>
      <c r="E858" s="19" t="s">
        <v>96</v>
      </c>
      <c r="F858" s="19" t="s">
        <v>5465</v>
      </c>
      <c r="G858" s="19" t="s">
        <v>2046</v>
      </c>
      <c r="H858" s="19" t="s">
        <v>5997</v>
      </c>
      <c r="I858" s="19"/>
      <c r="J858" s="19"/>
      <c r="K858" s="19"/>
      <c r="L858" s="19"/>
      <c r="M858" s="19" t="s">
        <v>59</v>
      </c>
      <c r="N858" s="19" t="s">
        <v>2058</v>
      </c>
      <c r="O858" s="19" t="s">
        <v>2101</v>
      </c>
      <c r="P858" s="19" t="s">
        <v>2050</v>
      </c>
      <c r="Q858" s="19" t="s">
        <v>2051</v>
      </c>
      <c r="R858" s="2"/>
      <c r="S858" s="2"/>
      <c r="T858" s="2" t="s">
        <v>235</v>
      </c>
      <c r="U858" s="2"/>
      <c r="V858" s="2"/>
    </row>
    <row r="859" spans="1:22" ht="14.25" customHeight="1">
      <c r="A859" s="19"/>
      <c r="B859" s="19" t="s">
        <v>5998</v>
      </c>
      <c r="C859" s="19" t="s">
        <v>2487</v>
      </c>
      <c r="D859" s="19" t="s">
        <v>188</v>
      </c>
      <c r="E859" s="19" t="s">
        <v>96</v>
      </c>
      <c r="F859" s="19" t="s">
        <v>1915</v>
      </c>
      <c r="G859" s="19" t="s">
        <v>2046</v>
      </c>
      <c r="H859" s="19" t="s">
        <v>5999</v>
      </c>
      <c r="I859" s="19"/>
      <c r="J859" s="19"/>
      <c r="K859" s="19"/>
      <c r="L859" s="19"/>
      <c r="M859" s="19" t="s">
        <v>1566</v>
      </c>
      <c r="N859" s="19" t="s">
        <v>2048</v>
      </c>
      <c r="O859" s="19" t="s">
        <v>2049</v>
      </c>
      <c r="P859" s="19"/>
      <c r="Q859" s="19" t="s">
        <v>2051</v>
      </c>
      <c r="R859" s="2" t="s">
        <v>2052</v>
      </c>
      <c r="S859" s="2"/>
      <c r="T859" s="2" t="s">
        <v>187</v>
      </c>
      <c r="U859" s="2"/>
      <c r="V859" s="2"/>
    </row>
    <row r="860" spans="1:22" ht="14.25" customHeight="1">
      <c r="A860" s="19"/>
      <c r="B860" s="19" t="s">
        <v>3859</v>
      </c>
      <c r="C860" s="19" t="s">
        <v>6000</v>
      </c>
      <c r="D860" s="19" t="s">
        <v>6001</v>
      </c>
      <c r="E860" s="19" t="s">
        <v>96</v>
      </c>
      <c r="F860" s="19" t="s">
        <v>6002</v>
      </c>
      <c r="G860" s="19"/>
      <c r="H860" s="19" t="s">
        <v>6003</v>
      </c>
      <c r="I860" s="19"/>
      <c r="J860" s="19"/>
      <c r="K860" s="19"/>
      <c r="L860" s="19"/>
      <c r="M860" s="19" t="s">
        <v>1566</v>
      </c>
      <c r="N860" s="19" t="s">
        <v>2058</v>
      </c>
      <c r="O860" s="19" t="s">
        <v>2288</v>
      </c>
      <c r="P860" s="19"/>
      <c r="Q860" s="19" t="s">
        <v>2051</v>
      </c>
      <c r="R860" s="2" t="s">
        <v>2067</v>
      </c>
      <c r="S860" s="2"/>
      <c r="T860" s="2" t="s">
        <v>6004</v>
      </c>
      <c r="U860" s="2"/>
      <c r="V860" s="2"/>
    </row>
    <row r="861" spans="1:22" ht="14.25" customHeight="1">
      <c r="A861" s="19"/>
      <c r="B861" s="19" t="s">
        <v>6005</v>
      </c>
      <c r="C861" s="19" t="s">
        <v>6006</v>
      </c>
      <c r="D861" s="19" t="s">
        <v>6001</v>
      </c>
      <c r="E861" s="19" t="s">
        <v>96</v>
      </c>
      <c r="F861" s="19" t="s">
        <v>6007</v>
      </c>
      <c r="G861" s="19"/>
      <c r="H861" s="19" t="s">
        <v>6008</v>
      </c>
      <c r="I861" s="19"/>
      <c r="J861" s="19"/>
      <c r="K861" s="19"/>
      <c r="L861" s="19"/>
      <c r="M861" s="19" t="s">
        <v>1566</v>
      </c>
      <c r="N861" s="19" t="s">
        <v>2058</v>
      </c>
      <c r="O861" s="19" t="s">
        <v>2288</v>
      </c>
      <c r="P861" s="19"/>
      <c r="Q861" s="19" t="s">
        <v>2051</v>
      </c>
      <c r="R861" s="2" t="s">
        <v>2067</v>
      </c>
      <c r="S861" s="2"/>
      <c r="T861" s="2" t="s">
        <v>6004</v>
      </c>
      <c r="U861" s="2"/>
      <c r="V861" s="2"/>
    </row>
    <row r="862" spans="1:22" ht="14.25" customHeight="1">
      <c r="A862" s="19"/>
      <c r="B862" s="19" t="s">
        <v>6009</v>
      </c>
      <c r="C862" s="19" t="s">
        <v>6010</v>
      </c>
      <c r="D862" s="19" t="s">
        <v>6001</v>
      </c>
      <c r="E862" s="19" t="s">
        <v>96</v>
      </c>
      <c r="F862" s="19" t="s">
        <v>6011</v>
      </c>
      <c r="G862" s="19"/>
      <c r="H862" s="19" t="s">
        <v>6012</v>
      </c>
      <c r="I862" s="19"/>
      <c r="J862" s="19"/>
      <c r="K862" s="19"/>
      <c r="L862" s="19"/>
      <c r="M862" s="19" t="s">
        <v>60</v>
      </c>
      <c r="N862" s="19" t="s">
        <v>2058</v>
      </c>
      <c r="O862" s="19" t="s">
        <v>2316</v>
      </c>
      <c r="P862" s="19"/>
      <c r="Q862" s="19" t="s">
        <v>2051</v>
      </c>
      <c r="R862" s="2"/>
      <c r="S862" s="2"/>
      <c r="T862" s="2" t="s">
        <v>6004</v>
      </c>
      <c r="U862" s="2"/>
      <c r="V862" s="2"/>
    </row>
    <row r="863" spans="1:22" ht="14.25" customHeight="1">
      <c r="A863" s="19"/>
      <c r="B863" s="19" t="s">
        <v>4440</v>
      </c>
      <c r="C863" s="19" t="s">
        <v>6013</v>
      </c>
      <c r="D863" s="19" t="s">
        <v>182</v>
      </c>
      <c r="E863" s="19" t="s">
        <v>96</v>
      </c>
      <c r="F863" s="19" t="s">
        <v>6014</v>
      </c>
      <c r="G863" s="19" t="s">
        <v>2046</v>
      </c>
      <c r="H863" s="19" t="s">
        <v>6015</v>
      </c>
      <c r="I863" s="19"/>
      <c r="J863" s="19"/>
      <c r="K863" s="19"/>
      <c r="L863" s="19"/>
      <c r="M863" s="19" t="s">
        <v>59</v>
      </c>
      <c r="N863" s="19" t="s">
        <v>2058</v>
      </c>
      <c r="O863" s="19" t="s">
        <v>2101</v>
      </c>
      <c r="P863" s="19"/>
      <c r="Q863" s="19" t="s">
        <v>2051</v>
      </c>
      <c r="R863" s="2"/>
      <c r="S863" s="2"/>
      <c r="T863" s="2" t="s">
        <v>181</v>
      </c>
      <c r="U863" s="2"/>
      <c r="V863" s="2"/>
    </row>
    <row r="864" spans="1:22" ht="14.25" customHeight="1">
      <c r="A864" s="19"/>
      <c r="B864" s="19" t="s">
        <v>6016</v>
      </c>
      <c r="C864" s="19" t="s">
        <v>6017</v>
      </c>
      <c r="D864" s="19" t="s">
        <v>182</v>
      </c>
      <c r="E864" s="19" t="s">
        <v>96</v>
      </c>
      <c r="F864" s="19" t="s">
        <v>1915</v>
      </c>
      <c r="G864" s="19" t="s">
        <v>2046</v>
      </c>
      <c r="H864" s="19" t="s">
        <v>6018</v>
      </c>
      <c r="I864" s="19"/>
      <c r="J864" s="19"/>
      <c r="K864" s="19"/>
      <c r="L864" s="19"/>
      <c r="M864" s="19" t="s">
        <v>1566</v>
      </c>
      <c r="N864" s="19" t="s">
        <v>2048</v>
      </c>
      <c r="O864" s="19" t="s">
        <v>2049</v>
      </c>
      <c r="P864" s="19"/>
      <c r="Q864" s="19" t="s">
        <v>2051</v>
      </c>
      <c r="R864" s="2" t="s">
        <v>2052</v>
      </c>
      <c r="S864" s="2"/>
      <c r="T864" s="2" t="s">
        <v>181</v>
      </c>
      <c r="U864" s="2"/>
      <c r="V864" s="2"/>
    </row>
    <row r="865" spans="1:22" ht="14.25" customHeight="1">
      <c r="A865" s="19"/>
      <c r="B865" s="19" t="s">
        <v>3712</v>
      </c>
      <c r="C865" s="19" t="s">
        <v>6019</v>
      </c>
      <c r="D865" s="19" t="s">
        <v>182</v>
      </c>
      <c r="E865" s="19" t="s">
        <v>96</v>
      </c>
      <c r="F865" s="19" t="s">
        <v>6020</v>
      </c>
      <c r="G865" s="19" t="s">
        <v>2046</v>
      </c>
      <c r="H865" s="19" t="s">
        <v>6021</v>
      </c>
      <c r="I865" s="19"/>
      <c r="J865" s="19"/>
      <c r="K865" s="19"/>
      <c r="L865" s="19"/>
      <c r="M865" s="19" t="s">
        <v>60</v>
      </c>
      <c r="N865" s="19" t="s">
        <v>2058</v>
      </c>
      <c r="O865" s="19" t="s">
        <v>2186</v>
      </c>
      <c r="P865" s="19"/>
      <c r="Q865" s="19" t="s">
        <v>2051</v>
      </c>
      <c r="R865" s="2"/>
      <c r="S865" s="2"/>
      <c r="T865" s="2" t="s">
        <v>181</v>
      </c>
      <c r="U865" s="2"/>
      <c r="V865" s="2"/>
    </row>
    <row r="866" spans="1:22" ht="14.25" customHeight="1">
      <c r="A866" s="19"/>
      <c r="B866" s="19" t="s">
        <v>6022</v>
      </c>
      <c r="C866" s="19" t="s">
        <v>6023</v>
      </c>
      <c r="D866" s="19" t="s">
        <v>182</v>
      </c>
      <c r="E866" s="19" t="s">
        <v>96</v>
      </c>
      <c r="F866" s="19" t="s">
        <v>6024</v>
      </c>
      <c r="G866" s="19" t="s">
        <v>2046</v>
      </c>
      <c r="H866" s="19" t="s">
        <v>6025</v>
      </c>
      <c r="I866" s="19"/>
      <c r="J866" s="19"/>
      <c r="K866" s="19"/>
      <c r="L866" s="19"/>
      <c r="M866" s="19" t="s">
        <v>1566</v>
      </c>
      <c r="N866" s="19" t="s">
        <v>2058</v>
      </c>
      <c r="O866" s="19" t="s">
        <v>2145</v>
      </c>
      <c r="P866" s="19"/>
      <c r="Q866" s="19" t="s">
        <v>2051</v>
      </c>
      <c r="R866" s="2" t="s">
        <v>2067</v>
      </c>
      <c r="S866" s="2"/>
      <c r="T866" s="2" t="s">
        <v>181</v>
      </c>
      <c r="U866" s="2"/>
      <c r="V866" s="2"/>
    </row>
    <row r="867" spans="1:22" ht="14.25" customHeight="1">
      <c r="A867" s="19"/>
      <c r="B867" s="19" t="s">
        <v>3127</v>
      </c>
      <c r="C867" s="19" t="s">
        <v>6026</v>
      </c>
      <c r="D867" s="19" t="s">
        <v>182</v>
      </c>
      <c r="E867" s="19" t="s">
        <v>96</v>
      </c>
      <c r="F867" s="19" t="s">
        <v>6027</v>
      </c>
      <c r="G867" s="19" t="s">
        <v>2046</v>
      </c>
      <c r="H867" s="19" t="s">
        <v>6028</v>
      </c>
      <c r="I867" s="19"/>
      <c r="J867" s="19"/>
      <c r="K867" s="19"/>
      <c r="L867" s="19"/>
      <c r="M867" s="19" t="s">
        <v>59</v>
      </c>
      <c r="N867" s="19" t="s">
        <v>2058</v>
      </c>
      <c r="O867" s="19" t="s">
        <v>3226</v>
      </c>
      <c r="P867" s="19"/>
      <c r="Q867" s="19" t="s">
        <v>2051</v>
      </c>
      <c r="R867" s="2"/>
      <c r="S867" s="2"/>
      <c r="T867" s="2" t="s">
        <v>181</v>
      </c>
      <c r="U867" s="2"/>
      <c r="V867" s="2"/>
    </row>
    <row r="868" spans="1:22" ht="14.25" customHeight="1">
      <c r="A868" s="19"/>
      <c r="B868" s="19" t="s">
        <v>2044</v>
      </c>
      <c r="C868" s="19" t="s">
        <v>6029</v>
      </c>
      <c r="D868" s="19" t="s">
        <v>182</v>
      </c>
      <c r="E868" s="19" t="s">
        <v>96</v>
      </c>
      <c r="F868" s="19" t="s">
        <v>2898</v>
      </c>
      <c r="G868" s="19" t="s">
        <v>2046</v>
      </c>
      <c r="H868" s="19" t="s">
        <v>6030</v>
      </c>
      <c r="I868" s="19"/>
      <c r="J868" s="19"/>
      <c r="K868" s="19"/>
      <c r="L868" s="19"/>
      <c r="M868" s="19" t="s">
        <v>1566</v>
      </c>
      <c r="N868" s="19" t="s">
        <v>2058</v>
      </c>
      <c r="O868" s="19" t="s">
        <v>2193</v>
      </c>
      <c r="P868" s="19"/>
      <c r="Q868" s="19" t="s">
        <v>2051</v>
      </c>
      <c r="R868" s="2" t="s">
        <v>2067</v>
      </c>
      <c r="S868" s="2"/>
      <c r="T868" s="2" t="s">
        <v>181</v>
      </c>
      <c r="U868" s="2"/>
      <c r="V868" s="2"/>
    </row>
    <row r="869" spans="1:22" ht="14.25" customHeight="1">
      <c r="A869" s="19"/>
      <c r="B869" s="19" t="s">
        <v>6031</v>
      </c>
      <c r="C869" s="19" t="s">
        <v>6032</v>
      </c>
      <c r="D869" s="19" t="s">
        <v>324</v>
      </c>
      <c r="E869" s="19" t="s">
        <v>96</v>
      </c>
      <c r="F869" s="19" t="s">
        <v>6033</v>
      </c>
      <c r="G869" s="19" t="s">
        <v>2046</v>
      </c>
      <c r="H869" s="19" t="s">
        <v>6034</v>
      </c>
      <c r="I869" s="19"/>
      <c r="J869" s="19"/>
      <c r="K869" s="19"/>
      <c r="L869" s="19"/>
      <c r="M869" s="19" t="s">
        <v>1566</v>
      </c>
      <c r="N869" s="19" t="s">
        <v>2048</v>
      </c>
      <c r="O869" s="19" t="s">
        <v>2049</v>
      </c>
      <c r="P869" s="19"/>
      <c r="Q869" s="19" t="s">
        <v>2051</v>
      </c>
      <c r="R869" s="2" t="s">
        <v>2052</v>
      </c>
      <c r="S869" s="2"/>
      <c r="T869" s="2" t="s">
        <v>323</v>
      </c>
      <c r="U869" s="2"/>
      <c r="V869" s="2"/>
    </row>
    <row r="870" spans="1:22" ht="14.25" customHeight="1">
      <c r="A870" s="19"/>
      <c r="B870" s="19" t="s">
        <v>2923</v>
      </c>
      <c r="C870" s="19" t="s">
        <v>6035</v>
      </c>
      <c r="D870" s="19" t="s">
        <v>451</v>
      </c>
      <c r="E870" s="19" t="s">
        <v>96</v>
      </c>
      <c r="F870" s="19" t="s">
        <v>6036</v>
      </c>
      <c r="G870" s="19" t="s">
        <v>2046</v>
      </c>
      <c r="H870" s="19" t="s">
        <v>6037</v>
      </c>
      <c r="I870" s="19"/>
      <c r="J870" s="19"/>
      <c r="K870" s="19"/>
      <c r="L870" s="19"/>
      <c r="M870" s="19" t="s">
        <v>60</v>
      </c>
      <c r="N870" s="19" t="s">
        <v>2058</v>
      </c>
      <c r="O870" s="19" t="s">
        <v>3883</v>
      </c>
      <c r="P870" s="19"/>
      <c r="Q870" s="19" t="s">
        <v>2051</v>
      </c>
      <c r="R870" s="2"/>
      <c r="S870" s="2"/>
      <c r="T870" s="2" t="s">
        <v>450</v>
      </c>
      <c r="U870" s="2"/>
      <c r="V870" s="2"/>
    </row>
    <row r="871" spans="1:22" ht="14.25" customHeight="1">
      <c r="A871" s="19"/>
      <c r="B871" s="19" t="s">
        <v>6038</v>
      </c>
      <c r="C871" s="19" t="s">
        <v>6039</v>
      </c>
      <c r="D871" s="19" t="s">
        <v>1805</v>
      </c>
      <c r="E871" s="19" t="s">
        <v>96</v>
      </c>
      <c r="F871" s="19" t="s">
        <v>6040</v>
      </c>
      <c r="G871" s="19"/>
      <c r="H871" s="19" t="s">
        <v>6041</v>
      </c>
      <c r="I871" s="19"/>
      <c r="J871" s="19"/>
      <c r="K871" s="19"/>
      <c r="L871" s="19"/>
      <c r="M871" s="19" t="s">
        <v>1566</v>
      </c>
      <c r="N871" s="19" t="s">
        <v>2058</v>
      </c>
      <c r="O871" s="19" t="s">
        <v>2288</v>
      </c>
      <c r="P871" s="19"/>
      <c r="Q871" s="19" t="s">
        <v>2051</v>
      </c>
      <c r="R871" s="2" t="s">
        <v>2067</v>
      </c>
      <c r="S871" s="2"/>
      <c r="T871" s="2" t="s">
        <v>6042</v>
      </c>
      <c r="U871" s="2"/>
      <c r="V871" s="2"/>
    </row>
    <row r="872" spans="1:22" ht="14.25" customHeight="1">
      <c r="A872" s="19"/>
      <c r="B872" s="19" t="s">
        <v>6043</v>
      </c>
      <c r="C872" s="19" t="s">
        <v>6044</v>
      </c>
      <c r="D872" s="19" t="s">
        <v>1805</v>
      </c>
      <c r="E872" s="19" t="s">
        <v>96</v>
      </c>
      <c r="F872" s="19" t="s">
        <v>6045</v>
      </c>
      <c r="G872" s="19"/>
      <c r="H872" s="19" t="s">
        <v>6046</v>
      </c>
      <c r="I872" s="19"/>
      <c r="J872" s="19"/>
      <c r="K872" s="19"/>
      <c r="L872" s="19"/>
      <c r="M872" s="19" t="s">
        <v>1566</v>
      </c>
      <c r="N872" s="19" t="s">
        <v>2058</v>
      </c>
      <c r="O872" s="19" t="s">
        <v>2153</v>
      </c>
      <c r="P872" s="19"/>
      <c r="Q872" s="19" t="s">
        <v>2051</v>
      </c>
      <c r="R872" s="2" t="s">
        <v>2067</v>
      </c>
      <c r="S872" s="2"/>
      <c r="T872" s="2" t="s">
        <v>6042</v>
      </c>
      <c r="U872" s="2"/>
      <c r="V872" s="2"/>
    </row>
    <row r="873" spans="1:22" ht="14.25" customHeight="1">
      <c r="A873" s="19"/>
      <c r="B873" s="19" t="s">
        <v>3804</v>
      </c>
      <c r="C873" s="19" t="s">
        <v>6047</v>
      </c>
      <c r="D873" s="19" t="s">
        <v>387</v>
      </c>
      <c r="E873" s="19" t="s">
        <v>96</v>
      </c>
      <c r="F873" s="19" t="s">
        <v>2193</v>
      </c>
      <c r="G873" s="19" t="s">
        <v>2046</v>
      </c>
      <c r="H873" s="19" t="s">
        <v>6048</v>
      </c>
      <c r="I873" s="19"/>
      <c r="J873" s="19"/>
      <c r="K873" s="19"/>
      <c r="L873" s="19"/>
      <c r="M873" s="19" t="s">
        <v>1566</v>
      </c>
      <c r="N873" s="19" t="s">
        <v>2058</v>
      </c>
      <c r="O873" s="19" t="s">
        <v>2193</v>
      </c>
      <c r="P873" s="19"/>
      <c r="Q873" s="19" t="s">
        <v>2051</v>
      </c>
      <c r="R873" s="2" t="s">
        <v>2067</v>
      </c>
      <c r="S873" s="2"/>
      <c r="T873" s="2" t="s">
        <v>386</v>
      </c>
      <c r="U873" s="2"/>
      <c r="V873" s="2"/>
    </row>
    <row r="874" spans="1:22" ht="14.25" customHeight="1">
      <c r="A874" s="19"/>
      <c r="B874" s="19" t="s">
        <v>6049</v>
      </c>
      <c r="C874" s="19" t="s">
        <v>6050</v>
      </c>
      <c r="D874" s="19" t="s">
        <v>3532</v>
      </c>
      <c r="E874" s="19" t="s">
        <v>96</v>
      </c>
      <c r="F874" s="19" t="s">
        <v>6051</v>
      </c>
      <c r="G874" s="19" t="s">
        <v>2404</v>
      </c>
      <c r="H874" s="19" t="s">
        <v>6052</v>
      </c>
      <c r="I874" s="19"/>
      <c r="J874" s="19"/>
      <c r="K874" s="19"/>
      <c r="L874" s="19"/>
      <c r="M874" s="19" t="s">
        <v>1566</v>
      </c>
      <c r="N874" s="19" t="s">
        <v>2058</v>
      </c>
      <c r="O874" s="19" t="s">
        <v>2132</v>
      </c>
      <c r="P874" s="19"/>
      <c r="Q874" s="19" t="s">
        <v>2051</v>
      </c>
      <c r="R874" s="2" t="s">
        <v>2067</v>
      </c>
      <c r="S874" s="2"/>
      <c r="T874" s="2" t="s">
        <v>3536</v>
      </c>
      <c r="U874" s="2"/>
      <c r="V874" s="2"/>
    </row>
    <row r="875" spans="1:22" ht="14.25" customHeight="1">
      <c r="A875" s="19"/>
      <c r="B875" s="19" t="s">
        <v>5088</v>
      </c>
      <c r="C875" s="19" t="s">
        <v>6053</v>
      </c>
      <c r="D875" s="19" t="s">
        <v>130</v>
      </c>
      <c r="E875" s="19" t="s">
        <v>96</v>
      </c>
      <c r="F875" s="19" t="s">
        <v>6054</v>
      </c>
      <c r="G875" s="19" t="s">
        <v>2046</v>
      </c>
      <c r="H875" s="19" t="s">
        <v>6055</v>
      </c>
      <c r="I875" s="19"/>
      <c r="J875" s="19"/>
      <c r="K875" s="19"/>
      <c r="L875" s="19"/>
      <c r="M875" s="19" t="s">
        <v>1566</v>
      </c>
      <c r="N875" s="19" t="s">
        <v>2058</v>
      </c>
      <c r="O875" s="19" t="s">
        <v>2132</v>
      </c>
      <c r="P875" s="19"/>
      <c r="Q875" s="19" t="s">
        <v>2051</v>
      </c>
      <c r="R875" s="2" t="s">
        <v>2067</v>
      </c>
      <c r="S875" s="2"/>
      <c r="T875" s="2" t="s">
        <v>129</v>
      </c>
      <c r="U875" s="2"/>
      <c r="V875" s="2"/>
    </row>
    <row r="876" spans="1:22" ht="14.25" customHeight="1">
      <c r="A876" s="19"/>
      <c r="B876" s="19" t="s">
        <v>5259</v>
      </c>
      <c r="C876" s="19" t="s">
        <v>6056</v>
      </c>
      <c r="D876" s="19" t="s">
        <v>130</v>
      </c>
      <c r="E876" s="19" t="s">
        <v>96</v>
      </c>
      <c r="F876" s="19" t="s">
        <v>6057</v>
      </c>
      <c r="G876" s="19" t="s">
        <v>2046</v>
      </c>
      <c r="H876" s="19" t="s">
        <v>6058</v>
      </c>
      <c r="I876" s="19"/>
      <c r="J876" s="19"/>
      <c r="K876" s="19"/>
      <c r="L876" s="19"/>
      <c r="M876" s="19" t="s">
        <v>1566</v>
      </c>
      <c r="N876" s="19" t="s">
        <v>2058</v>
      </c>
      <c r="O876" s="19" t="s">
        <v>2132</v>
      </c>
      <c r="P876" s="19"/>
      <c r="Q876" s="19" t="s">
        <v>2051</v>
      </c>
      <c r="R876" s="2" t="s">
        <v>2067</v>
      </c>
      <c r="S876" s="2"/>
      <c r="T876" s="2" t="s">
        <v>129</v>
      </c>
      <c r="U876" s="2"/>
      <c r="V876" s="2"/>
    </row>
    <row r="877" spans="1:22" ht="14.25" customHeight="1">
      <c r="A877" s="19"/>
      <c r="B877" s="19" t="s">
        <v>4607</v>
      </c>
      <c r="C877" s="19" t="s">
        <v>2774</v>
      </c>
      <c r="D877" s="19" t="s">
        <v>254</v>
      </c>
      <c r="E877" s="19" t="s">
        <v>96</v>
      </c>
      <c r="F877" s="19" t="s">
        <v>6059</v>
      </c>
      <c r="G877" s="19" t="s">
        <v>2046</v>
      </c>
      <c r="H877" s="19" t="s">
        <v>6060</v>
      </c>
      <c r="I877" s="19"/>
      <c r="J877" s="19"/>
      <c r="K877" s="19"/>
      <c r="L877" s="19"/>
      <c r="M877" s="19" t="s">
        <v>1566</v>
      </c>
      <c r="N877" s="19" t="s">
        <v>2058</v>
      </c>
      <c r="O877" s="19" t="s">
        <v>2132</v>
      </c>
      <c r="P877" s="19"/>
      <c r="Q877" s="19" t="s">
        <v>2051</v>
      </c>
      <c r="R877" s="2" t="s">
        <v>2052</v>
      </c>
      <c r="S877" s="2"/>
      <c r="T877" s="2" t="s">
        <v>253</v>
      </c>
      <c r="U877" s="2"/>
      <c r="V877" s="2"/>
    </row>
    <row r="878" spans="1:22" ht="14.25" customHeight="1">
      <c r="A878" s="19"/>
      <c r="B878" s="19" t="s">
        <v>4931</v>
      </c>
      <c r="C878" s="19" t="s">
        <v>6061</v>
      </c>
      <c r="D878" s="19" t="s">
        <v>1663</v>
      </c>
      <c r="E878" s="19" t="s">
        <v>96</v>
      </c>
      <c r="F878" s="19" t="s">
        <v>3775</v>
      </c>
      <c r="G878" s="19" t="s">
        <v>2091</v>
      </c>
      <c r="H878" s="19" t="s">
        <v>6062</v>
      </c>
      <c r="I878" s="19"/>
      <c r="J878" s="19"/>
      <c r="K878" s="19"/>
      <c r="L878" s="19"/>
      <c r="M878" s="19" t="s">
        <v>1566</v>
      </c>
      <c r="N878" s="19" t="s">
        <v>2058</v>
      </c>
      <c r="O878" s="19" t="s">
        <v>2132</v>
      </c>
      <c r="P878" s="19"/>
      <c r="Q878" s="19" t="s">
        <v>2051</v>
      </c>
      <c r="R878" s="2" t="s">
        <v>2052</v>
      </c>
      <c r="S878" s="2"/>
      <c r="T878" s="2" t="s">
        <v>2095</v>
      </c>
      <c r="U878" s="2"/>
      <c r="V878" s="2"/>
    </row>
    <row r="879" spans="1:22" ht="14.25" customHeight="1">
      <c r="A879" s="19"/>
      <c r="B879" s="19" t="s">
        <v>4504</v>
      </c>
      <c r="C879" s="19" t="s">
        <v>6063</v>
      </c>
      <c r="D879" s="19" t="s">
        <v>1663</v>
      </c>
      <c r="E879" s="19" t="s">
        <v>96</v>
      </c>
      <c r="F879" s="19" t="s">
        <v>6064</v>
      </c>
      <c r="G879" s="19" t="s">
        <v>2091</v>
      </c>
      <c r="H879" s="19" t="s">
        <v>6065</v>
      </c>
      <c r="I879" s="19"/>
      <c r="J879" s="19"/>
      <c r="K879" s="19"/>
      <c r="L879" s="19"/>
      <c r="M879" s="19" t="s">
        <v>1566</v>
      </c>
      <c r="N879" s="19" t="s">
        <v>2058</v>
      </c>
      <c r="O879" s="19" t="s">
        <v>2132</v>
      </c>
      <c r="P879" s="19"/>
      <c r="Q879" s="19" t="s">
        <v>2051</v>
      </c>
      <c r="R879" s="2" t="s">
        <v>2067</v>
      </c>
      <c r="S879" s="2"/>
      <c r="T879" s="2" t="s">
        <v>2095</v>
      </c>
      <c r="U879" s="2"/>
      <c r="V879" s="2"/>
    </row>
    <row r="880" spans="1:22" ht="14.25" customHeight="1">
      <c r="A880" s="19"/>
      <c r="B880" s="19" t="s">
        <v>6066</v>
      </c>
      <c r="C880" s="19" t="s">
        <v>6067</v>
      </c>
      <c r="D880" s="19" t="s">
        <v>1663</v>
      </c>
      <c r="E880" s="19" t="s">
        <v>96</v>
      </c>
      <c r="F880" s="19" t="s">
        <v>3624</v>
      </c>
      <c r="G880" s="19" t="s">
        <v>2091</v>
      </c>
      <c r="H880" s="19" t="s">
        <v>6068</v>
      </c>
      <c r="I880" s="19"/>
      <c r="J880" s="19"/>
      <c r="K880" s="19"/>
      <c r="L880" s="19"/>
      <c r="M880" s="19" t="s">
        <v>1566</v>
      </c>
      <c r="N880" s="19" t="s">
        <v>2058</v>
      </c>
      <c r="O880" s="19" t="s">
        <v>2132</v>
      </c>
      <c r="P880" s="19"/>
      <c r="Q880" s="19" t="s">
        <v>2051</v>
      </c>
      <c r="R880" s="2" t="s">
        <v>2067</v>
      </c>
      <c r="S880" s="2"/>
      <c r="T880" s="2" t="s">
        <v>2095</v>
      </c>
      <c r="U880" s="2"/>
      <c r="V880" s="2"/>
    </row>
    <row r="881" spans="1:22" ht="14.25" customHeight="1">
      <c r="A881" s="19"/>
      <c r="B881" s="19" t="s">
        <v>2195</v>
      </c>
      <c r="C881" s="19" t="s">
        <v>5626</v>
      </c>
      <c r="D881" s="19" t="s">
        <v>1663</v>
      </c>
      <c r="E881" s="19" t="s">
        <v>96</v>
      </c>
      <c r="F881" s="19" t="s">
        <v>6069</v>
      </c>
      <c r="G881" s="19" t="s">
        <v>2091</v>
      </c>
      <c r="H881" s="19" t="s">
        <v>6070</v>
      </c>
      <c r="I881" s="19"/>
      <c r="J881" s="19"/>
      <c r="K881" s="19"/>
      <c r="L881" s="19"/>
      <c r="M881" s="19" t="s">
        <v>1566</v>
      </c>
      <c r="N881" s="19" t="s">
        <v>2058</v>
      </c>
      <c r="O881" s="19" t="s">
        <v>2132</v>
      </c>
      <c r="P881" s="19"/>
      <c r="Q881" s="19" t="s">
        <v>2051</v>
      </c>
      <c r="R881" s="2" t="s">
        <v>2067</v>
      </c>
      <c r="S881" s="2"/>
      <c r="T881" s="2" t="s">
        <v>2095</v>
      </c>
      <c r="U881" s="2"/>
      <c r="V881" s="2"/>
    </row>
    <row r="882" spans="1:22" ht="14.25" customHeight="1">
      <c r="A882" s="19"/>
      <c r="B882" s="19" t="s">
        <v>6071</v>
      </c>
      <c r="C882" s="19" t="s">
        <v>6072</v>
      </c>
      <c r="D882" s="19" t="s">
        <v>1805</v>
      </c>
      <c r="E882" s="19" t="s">
        <v>96</v>
      </c>
      <c r="F882" s="19" t="s">
        <v>6073</v>
      </c>
      <c r="G882" s="19"/>
      <c r="H882" s="19" t="s">
        <v>6074</v>
      </c>
      <c r="I882" s="19"/>
      <c r="J882" s="19"/>
      <c r="K882" s="19"/>
      <c r="L882" s="19"/>
      <c r="M882" s="19" t="s">
        <v>1566</v>
      </c>
      <c r="N882" s="19" t="s">
        <v>2058</v>
      </c>
      <c r="O882" s="19" t="s">
        <v>2132</v>
      </c>
      <c r="P882" s="19"/>
      <c r="Q882" s="19" t="s">
        <v>2051</v>
      </c>
      <c r="R882" s="2" t="s">
        <v>2067</v>
      </c>
      <c r="S882" s="2"/>
      <c r="T882" s="2" t="s">
        <v>6042</v>
      </c>
      <c r="U882" s="2"/>
      <c r="V882" s="2"/>
    </row>
    <row r="883" spans="1:22" ht="14.25" customHeight="1">
      <c r="A883" s="19"/>
      <c r="B883" s="19" t="s">
        <v>6075</v>
      </c>
      <c r="C883" s="19" t="s">
        <v>6076</v>
      </c>
      <c r="D883" s="19" t="s">
        <v>1805</v>
      </c>
      <c r="E883" s="19" t="s">
        <v>96</v>
      </c>
      <c r="F883" s="19" t="s">
        <v>6077</v>
      </c>
      <c r="G883" s="19"/>
      <c r="H883" s="19" t="s">
        <v>6078</v>
      </c>
      <c r="I883" s="19"/>
      <c r="J883" s="19"/>
      <c r="K883" s="19"/>
      <c r="L883" s="19"/>
      <c r="M883" s="19" t="s">
        <v>1566</v>
      </c>
      <c r="N883" s="19" t="s">
        <v>2058</v>
      </c>
      <c r="O883" s="19" t="s">
        <v>2132</v>
      </c>
      <c r="P883" s="19"/>
      <c r="Q883" s="19" t="s">
        <v>2051</v>
      </c>
      <c r="R883" s="2" t="s">
        <v>2067</v>
      </c>
      <c r="S883" s="2"/>
      <c r="T883" s="2" t="s">
        <v>6042</v>
      </c>
      <c r="U883" s="2"/>
      <c r="V883" s="2"/>
    </row>
    <row r="884" spans="1:22" ht="14.25" customHeight="1">
      <c r="A884" s="19"/>
      <c r="B884" s="19" t="s">
        <v>6079</v>
      </c>
      <c r="C884" s="19" t="s">
        <v>6080</v>
      </c>
      <c r="D884" s="19" t="s">
        <v>1805</v>
      </c>
      <c r="E884" s="19" t="s">
        <v>96</v>
      </c>
      <c r="F884" s="19" t="s">
        <v>6081</v>
      </c>
      <c r="G884" s="19"/>
      <c r="H884" s="19" t="s">
        <v>6082</v>
      </c>
      <c r="I884" s="19"/>
      <c r="J884" s="19"/>
      <c r="K884" s="19"/>
      <c r="L884" s="19"/>
      <c r="M884" s="19" t="s">
        <v>1566</v>
      </c>
      <c r="N884" s="19" t="s">
        <v>2058</v>
      </c>
      <c r="O884" s="19" t="s">
        <v>2132</v>
      </c>
      <c r="P884" s="19"/>
      <c r="Q884" s="19" t="s">
        <v>2051</v>
      </c>
      <c r="R884" s="2" t="s">
        <v>3993</v>
      </c>
      <c r="S884" s="2"/>
      <c r="T884" s="2" t="s">
        <v>6042</v>
      </c>
      <c r="U884" s="2"/>
      <c r="V884" s="2"/>
    </row>
    <row r="885" spans="1:22" ht="14.25" customHeight="1">
      <c r="A885" s="19"/>
      <c r="B885" s="19" t="s">
        <v>6083</v>
      </c>
      <c r="C885" s="19" t="s">
        <v>2559</v>
      </c>
      <c r="D885" s="19" t="s">
        <v>246</v>
      </c>
      <c r="E885" s="19" t="s">
        <v>96</v>
      </c>
      <c r="F885" s="19" t="s">
        <v>6084</v>
      </c>
      <c r="G885" s="19" t="s">
        <v>2046</v>
      </c>
      <c r="H885" s="19" t="s">
        <v>6085</v>
      </c>
      <c r="I885" s="19"/>
      <c r="J885" s="19"/>
      <c r="K885" s="19"/>
      <c r="L885" s="19"/>
      <c r="M885" s="19" t="s">
        <v>1566</v>
      </c>
      <c r="N885" s="19" t="s">
        <v>2048</v>
      </c>
      <c r="O885" s="19" t="s">
        <v>2179</v>
      </c>
      <c r="P885" s="19"/>
      <c r="Q885" s="19" t="s">
        <v>2051</v>
      </c>
      <c r="R885" s="2" t="s">
        <v>2067</v>
      </c>
      <c r="S885" s="2"/>
      <c r="T885" s="2" t="s">
        <v>245</v>
      </c>
      <c r="U885" s="2"/>
      <c r="V885" s="2"/>
    </row>
    <row r="886" spans="1:22" ht="14.25" customHeight="1">
      <c r="A886" s="19"/>
      <c r="B886" s="19" t="s">
        <v>2604</v>
      </c>
      <c r="C886" s="19" t="s">
        <v>6086</v>
      </c>
      <c r="D886" s="19" t="s">
        <v>246</v>
      </c>
      <c r="E886" s="19" t="s">
        <v>96</v>
      </c>
      <c r="F886" s="19" t="s">
        <v>6087</v>
      </c>
      <c r="G886" s="19" t="s">
        <v>2046</v>
      </c>
      <c r="H886" s="19" t="s">
        <v>6088</v>
      </c>
      <c r="I886" s="19"/>
      <c r="J886" s="19"/>
      <c r="K886" s="19"/>
      <c r="L886" s="19"/>
      <c r="M886" s="19" t="s">
        <v>1566</v>
      </c>
      <c r="N886" s="19" t="s">
        <v>2048</v>
      </c>
      <c r="O886" s="19" t="s">
        <v>2179</v>
      </c>
      <c r="P886" s="19"/>
      <c r="Q886" s="19" t="s">
        <v>2051</v>
      </c>
      <c r="R886" s="2" t="s">
        <v>2067</v>
      </c>
      <c r="S886" s="2"/>
      <c r="T886" s="2" t="s">
        <v>245</v>
      </c>
      <c r="U886" s="2"/>
      <c r="V886" s="2"/>
    </row>
    <row r="887" spans="1:22" ht="14.25" customHeight="1">
      <c r="A887" s="19"/>
      <c r="B887" s="19" t="s">
        <v>3951</v>
      </c>
      <c r="C887" s="19" t="s">
        <v>6089</v>
      </c>
      <c r="D887" s="19" t="s">
        <v>5319</v>
      </c>
      <c r="E887" s="19" t="s">
        <v>96</v>
      </c>
      <c r="F887" s="19" t="s">
        <v>6090</v>
      </c>
      <c r="G887" s="19"/>
      <c r="H887" s="19" t="s">
        <v>6091</v>
      </c>
      <c r="I887" s="19"/>
      <c r="J887" s="19"/>
      <c r="K887" s="19"/>
      <c r="L887" s="19"/>
      <c r="M887" s="19" t="s">
        <v>1566</v>
      </c>
      <c r="N887" s="19" t="s">
        <v>2048</v>
      </c>
      <c r="O887" s="19" t="s">
        <v>2179</v>
      </c>
      <c r="P887" s="19"/>
      <c r="Q887" s="19" t="s">
        <v>2051</v>
      </c>
      <c r="R887" s="2" t="s">
        <v>2052</v>
      </c>
      <c r="S887" s="2"/>
      <c r="T887" s="2" t="s">
        <v>5322</v>
      </c>
      <c r="U887" s="2"/>
      <c r="V887" s="2"/>
    </row>
    <row r="888" spans="1:22" ht="14.25" customHeight="1">
      <c r="A888" s="19"/>
      <c r="B888" s="19" t="s">
        <v>5178</v>
      </c>
      <c r="C888" s="19" t="s">
        <v>6092</v>
      </c>
      <c r="D888" s="19" t="s">
        <v>214</v>
      </c>
      <c r="E888" s="19" t="s">
        <v>96</v>
      </c>
      <c r="F888" s="19" t="s">
        <v>6093</v>
      </c>
      <c r="G888" s="19" t="s">
        <v>2046</v>
      </c>
      <c r="H888" s="19" t="s">
        <v>6094</v>
      </c>
      <c r="I888" s="19"/>
      <c r="J888" s="19"/>
      <c r="K888" s="19"/>
      <c r="L888" s="19"/>
      <c r="M888" s="19" t="s">
        <v>1566</v>
      </c>
      <c r="N888" s="19" t="s">
        <v>2048</v>
      </c>
      <c r="O888" s="19" t="s">
        <v>2179</v>
      </c>
      <c r="P888" s="19"/>
      <c r="Q888" s="19" t="s">
        <v>2051</v>
      </c>
      <c r="R888" s="2" t="s">
        <v>2067</v>
      </c>
      <c r="S888" s="2"/>
      <c r="T888" s="2" t="s">
        <v>213</v>
      </c>
      <c r="U888" s="2"/>
      <c r="V888" s="2"/>
    </row>
    <row r="889" spans="1:22" ht="14.25" customHeight="1">
      <c r="A889" s="19"/>
      <c r="B889" s="19" t="s">
        <v>6095</v>
      </c>
      <c r="C889" s="19" t="s">
        <v>6096</v>
      </c>
      <c r="D889" s="19" t="s">
        <v>214</v>
      </c>
      <c r="E889" s="19" t="s">
        <v>96</v>
      </c>
      <c r="F889" s="19" t="s">
        <v>6097</v>
      </c>
      <c r="G889" s="19" t="s">
        <v>2046</v>
      </c>
      <c r="H889" s="19" t="s">
        <v>6098</v>
      </c>
      <c r="I889" s="19"/>
      <c r="J889" s="19"/>
      <c r="K889" s="19"/>
      <c r="L889" s="19"/>
      <c r="M889" s="19" t="s">
        <v>1566</v>
      </c>
      <c r="N889" s="19" t="s">
        <v>2048</v>
      </c>
      <c r="O889" s="19" t="s">
        <v>2179</v>
      </c>
      <c r="P889" s="19"/>
      <c r="Q889" s="19" t="s">
        <v>2051</v>
      </c>
      <c r="R889" s="2" t="s">
        <v>2067</v>
      </c>
      <c r="S889" s="2"/>
      <c r="T889" s="2" t="s">
        <v>213</v>
      </c>
      <c r="U889" s="2"/>
      <c r="V889" s="2"/>
    </row>
    <row r="890" spans="1:22" ht="14.25" customHeight="1">
      <c r="A890" s="19"/>
      <c r="B890" s="19" t="s">
        <v>5547</v>
      </c>
      <c r="C890" s="19" t="s">
        <v>6099</v>
      </c>
      <c r="D890" s="19" t="s">
        <v>214</v>
      </c>
      <c r="E890" s="19" t="s">
        <v>96</v>
      </c>
      <c r="F890" s="19" t="s">
        <v>6100</v>
      </c>
      <c r="G890" s="19" t="s">
        <v>2046</v>
      </c>
      <c r="H890" s="19" t="s">
        <v>6101</v>
      </c>
      <c r="I890" s="19"/>
      <c r="J890" s="19"/>
      <c r="K890" s="19"/>
      <c r="L890" s="19"/>
      <c r="M890" s="19" t="s">
        <v>1566</v>
      </c>
      <c r="N890" s="19" t="s">
        <v>2048</v>
      </c>
      <c r="O890" s="19" t="s">
        <v>2179</v>
      </c>
      <c r="P890" s="19"/>
      <c r="Q890" s="19" t="s">
        <v>2051</v>
      </c>
      <c r="R890" s="2" t="s">
        <v>2067</v>
      </c>
      <c r="S890" s="2"/>
      <c r="T890" s="2" t="s">
        <v>213</v>
      </c>
      <c r="U890" s="2"/>
      <c r="V890" s="2"/>
    </row>
    <row r="891" spans="1:22" ht="14.25" customHeight="1">
      <c r="A891" s="19"/>
      <c r="B891" s="19" t="s">
        <v>3176</v>
      </c>
      <c r="C891" s="19" t="s">
        <v>6102</v>
      </c>
      <c r="D891" s="19" t="s">
        <v>5385</v>
      </c>
      <c r="E891" s="19" t="s">
        <v>96</v>
      </c>
      <c r="F891" s="19" t="s">
        <v>6103</v>
      </c>
      <c r="G891" s="19" t="s">
        <v>2091</v>
      </c>
      <c r="H891" s="19" t="s">
        <v>6104</v>
      </c>
      <c r="I891" s="19"/>
      <c r="J891" s="19"/>
      <c r="K891" s="19"/>
      <c r="L891" s="19"/>
      <c r="M891" s="19" t="s">
        <v>1566</v>
      </c>
      <c r="N891" s="19" t="s">
        <v>2048</v>
      </c>
      <c r="O891" s="19" t="s">
        <v>2179</v>
      </c>
      <c r="P891" s="19"/>
      <c r="Q891" s="19" t="s">
        <v>2051</v>
      </c>
      <c r="R891" s="2" t="s">
        <v>2067</v>
      </c>
      <c r="S891" s="2"/>
      <c r="T891" s="2" t="s">
        <v>5388</v>
      </c>
      <c r="U891" s="2"/>
      <c r="V891" s="2"/>
    </row>
    <row r="892" spans="1:22" ht="14.25" customHeight="1">
      <c r="A892" s="19"/>
      <c r="B892" s="19" t="s">
        <v>5378</v>
      </c>
      <c r="C892" s="19" t="s">
        <v>6105</v>
      </c>
      <c r="D892" s="19" t="s">
        <v>1663</v>
      </c>
      <c r="E892" s="19" t="s">
        <v>96</v>
      </c>
      <c r="F892" s="19" t="s">
        <v>6106</v>
      </c>
      <c r="G892" s="19" t="s">
        <v>2091</v>
      </c>
      <c r="H892" s="19" t="s">
        <v>6107</v>
      </c>
      <c r="I892" s="19"/>
      <c r="J892" s="19"/>
      <c r="K892" s="19"/>
      <c r="L892" s="19"/>
      <c r="M892" s="19" t="s">
        <v>1566</v>
      </c>
      <c r="N892" s="19" t="s">
        <v>2048</v>
      </c>
      <c r="O892" s="19" t="s">
        <v>2179</v>
      </c>
      <c r="P892" s="19"/>
      <c r="Q892" s="19" t="s">
        <v>2051</v>
      </c>
      <c r="R892" s="2" t="s">
        <v>2067</v>
      </c>
      <c r="S892" s="2"/>
      <c r="T892" s="2" t="s">
        <v>2095</v>
      </c>
      <c r="U892" s="2"/>
      <c r="V892" s="2"/>
    </row>
    <row r="893" spans="1:22" ht="14.25" customHeight="1">
      <c r="A893" s="19"/>
      <c r="B893" s="19" t="s">
        <v>5168</v>
      </c>
      <c r="C893" s="19" t="s">
        <v>6108</v>
      </c>
      <c r="D893" s="19" t="s">
        <v>1663</v>
      </c>
      <c r="E893" s="19" t="s">
        <v>96</v>
      </c>
      <c r="F893" s="19" t="s">
        <v>6109</v>
      </c>
      <c r="G893" s="19" t="s">
        <v>2091</v>
      </c>
      <c r="H893" s="19" t="s">
        <v>6110</v>
      </c>
      <c r="I893" s="19"/>
      <c r="J893" s="19"/>
      <c r="K893" s="19"/>
      <c r="L893" s="19"/>
      <c r="M893" s="19" t="s">
        <v>1566</v>
      </c>
      <c r="N893" s="19" t="s">
        <v>2048</v>
      </c>
      <c r="O893" s="19" t="s">
        <v>2179</v>
      </c>
      <c r="P893" s="19"/>
      <c r="Q893" s="19" t="s">
        <v>2051</v>
      </c>
      <c r="R893" s="2" t="s">
        <v>2067</v>
      </c>
      <c r="S893" s="2"/>
      <c r="T893" s="2" t="s">
        <v>2095</v>
      </c>
      <c r="U893" s="2"/>
      <c r="V893" s="2"/>
    </row>
    <row r="894" spans="1:22" ht="14.25" customHeight="1">
      <c r="A894" s="19"/>
      <c r="B894" s="19" t="s">
        <v>2896</v>
      </c>
      <c r="C894" s="19" t="s">
        <v>6111</v>
      </c>
      <c r="D894" s="19" t="s">
        <v>1663</v>
      </c>
      <c r="E894" s="19" t="s">
        <v>96</v>
      </c>
      <c r="F894" s="19" t="s">
        <v>6112</v>
      </c>
      <c r="G894" s="19" t="s">
        <v>2091</v>
      </c>
      <c r="H894" s="19" t="s">
        <v>6113</v>
      </c>
      <c r="I894" s="19"/>
      <c r="J894" s="19"/>
      <c r="K894" s="19"/>
      <c r="L894" s="19"/>
      <c r="M894" s="19" t="s">
        <v>1566</v>
      </c>
      <c r="N894" s="19" t="s">
        <v>2048</v>
      </c>
      <c r="O894" s="19" t="s">
        <v>2179</v>
      </c>
      <c r="P894" s="19"/>
      <c r="Q894" s="19" t="s">
        <v>2051</v>
      </c>
      <c r="R894" s="2" t="s">
        <v>2067</v>
      </c>
      <c r="S894" s="2"/>
      <c r="T894" s="2" t="s">
        <v>2095</v>
      </c>
      <c r="U894" s="2"/>
      <c r="V894" s="2"/>
    </row>
    <row r="895" spans="1:22" ht="14.25" customHeight="1">
      <c r="A895" s="19"/>
      <c r="B895" s="19" t="s">
        <v>4997</v>
      </c>
      <c r="C895" s="19" t="s">
        <v>6114</v>
      </c>
      <c r="D895" s="19" t="s">
        <v>1663</v>
      </c>
      <c r="E895" s="19" t="s">
        <v>96</v>
      </c>
      <c r="F895" s="19" t="s">
        <v>6115</v>
      </c>
      <c r="G895" s="19" t="s">
        <v>2091</v>
      </c>
      <c r="H895" s="19" t="s">
        <v>6116</v>
      </c>
      <c r="I895" s="19"/>
      <c r="J895" s="19"/>
      <c r="K895" s="19"/>
      <c r="L895" s="19"/>
      <c r="M895" s="19" t="s">
        <v>1566</v>
      </c>
      <c r="N895" s="19" t="s">
        <v>2048</v>
      </c>
      <c r="O895" s="19" t="s">
        <v>2179</v>
      </c>
      <c r="P895" s="19"/>
      <c r="Q895" s="19" t="s">
        <v>2051</v>
      </c>
      <c r="R895" s="2" t="s">
        <v>2067</v>
      </c>
      <c r="S895" s="2"/>
      <c r="T895" s="2" t="s">
        <v>2095</v>
      </c>
      <c r="U895" s="2"/>
      <c r="V895" s="2"/>
    </row>
    <row r="896" spans="1:22" ht="14.25" customHeight="1">
      <c r="A896" s="19"/>
      <c r="B896" s="19" t="s">
        <v>5509</v>
      </c>
      <c r="C896" s="19" t="s">
        <v>6117</v>
      </c>
      <c r="D896" s="19" t="s">
        <v>1663</v>
      </c>
      <c r="E896" s="19" t="s">
        <v>96</v>
      </c>
      <c r="F896" s="19" t="s">
        <v>6118</v>
      </c>
      <c r="G896" s="19" t="s">
        <v>2091</v>
      </c>
      <c r="H896" s="19" t="s">
        <v>6119</v>
      </c>
      <c r="I896" s="19"/>
      <c r="J896" s="19"/>
      <c r="K896" s="19"/>
      <c r="L896" s="19"/>
      <c r="M896" s="19" t="s">
        <v>1566</v>
      </c>
      <c r="N896" s="19" t="s">
        <v>2048</v>
      </c>
      <c r="O896" s="19" t="s">
        <v>2179</v>
      </c>
      <c r="P896" s="19"/>
      <c r="Q896" s="19" t="s">
        <v>2051</v>
      </c>
      <c r="R896" s="2" t="s">
        <v>2067</v>
      </c>
      <c r="S896" s="2"/>
      <c r="T896" s="2" t="s">
        <v>2095</v>
      </c>
      <c r="U896" s="2"/>
      <c r="V896" s="2"/>
    </row>
    <row r="897" spans="1:22" ht="14.25" customHeight="1">
      <c r="A897" s="19"/>
      <c r="B897" s="19" t="s">
        <v>6120</v>
      </c>
      <c r="C897" s="19" t="s">
        <v>6121</v>
      </c>
      <c r="D897" s="19" t="s">
        <v>1663</v>
      </c>
      <c r="E897" s="19" t="s">
        <v>96</v>
      </c>
      <c r="F897" s="19" t="s">
        <v>6122</v>
      </c>
      <c r="G897" s="19" t="s">
        <v>2091</v>
      </c>
      <c r="H897" s="19" t="s">
        <v>6123</v>
      </c>
      <c r="I897" s="19"/>
      <c r="J897" s="19"/>
      <c r="K897" s="19"/>
      <c r="L897" s="19"/>
      <c r="M897" s="19" t="s">
        <v>1566</v>
      </c>
      <c r="N897" s="19" t="s">
        <v>2048</v>
      </c>
      <c r="O897" s="19" t="s">
        <v>2179</v>
      </c>
      <c r="P897" s="19"/>
      <c r="Q897" s="19" t="s">
        <v>2051</v>
      </c>
      <c r="R897" s="2" t="s">
        <v>2067</v>
      </c>
      <c r="S897" s="2"/>
      <c r="T897" s="2" t="s">
        <v>2095</v>
      </c>
      <c r="U897" s="2"/>
      <c r="V897" s="2"/>
    </row>
    <row r="898" spans="1:22" ht="14.25" customHeight="1">
      <c r="A898" s="19"/>
      <c r="B898" s="19" t="s">
        <v>5254</v>
      </c>
      <c r="C898" s="19" t="s">
        <v>4320</v>
      </c>
      <c r="D898" s="19" t="s">
        <v>1663</v>
      </c>
      <c r="E898" s="19" t="s">
        <v>96</v>
      </c>
      <c r="F898" s="19" t="s">
        <v>6124</v>
      </c>
      <c r="G898" s="19" t="s">
        <v>2091</v>
      </c>
      <c r="H898" s="19" t="s">
        <v>6125</v>
      </c>
      <c r="I898" s="19"/>
      <c r="J898" s="19"/>
      <c r="K898" s="19"/>
      <c r="L898" s="19"/>
      <c r="M898" s="19" t="s">
        <v>1566</v>
      </c>
      <c r="N898" s="19" t="s">
        <v>2048</v>
      </c>
      <c r="O898" s="19" t="s">
        <v>2179</v>
      </c>
      <c r="P898" s="19"/>
      <c r="Q898" s="19" t="s">
        <v>2051</v>
      </c>
      <c r="R898" s="2" t="s">
        <v>2067</v>
      </c>
      <c r="S898" s="2"/>
      <c r="T898" s="2" t="s">
        <v>2095</v>
      </c>
      <c r="U898" s="2"/>
      <c r="V898" s="2"/>
    </row>
    <row r="899" spans="1:22" ht="14.25" customHeight="1">
      <c r="A899" s="19"/>
      <c r="B899" s="19" t="s">
        <v>6126</v>
      </c>
      <c r="C899" s="19" t="s">
        <v>4663</v>
      </c>
      <c r="D899" s="19" t="s">
        <v>1663</v>
      </c>
      <c r="E899" s="19" t="s">
        <v>96</v>
      </c>
      <c r="F899" s="19" t="s">
        <v>6127</v>
      </c>
      <c r="G899" s="19" t="s">
        <v>2091</v>
      </c>
      <c r="H899" s="19" t="s">
        <v>6128</v>
      </c>
      <c r="I899" s="19"/>
      <c r="J899" s="19"/>
      <c r="K899" s="19"/>
      <c r="L899" s="19"/>
      <c r="M899" s="19" t="s">
        <v>1566</v>
      </c>
      <c r="N899" s="19" t="s">
        <v>2048</v>
      </c>
      <c r="O899" s="19" t="s">
        <v>2179</v>
      </c>
      <c r="P899" s="19"/>
      <c r="Q899" s="19" t="s">
        <v>2051</v>
      </c>
      <c r="R899" s="2" t="s">
        <v>2067</v>
      </c>
      <c r="S899" s="2"/>
      <c r="T899" s="2" t="s">
        <v>2095</v>
      </c>
      <c r="U899" s="2"/>
      <c r="V899" s="2"/>
    </row>
    <row r="900" spans="1:22" ht="14.25" customHeight="1">
      <c r="A900" s="19"/>
      <c r="B900" s="19" t="s">
        <v>4025</v>
      </c>
      <c r="C900" s="19" t="s">
        <v>3156</v>
      </c>
      <c r="D900" s="19" t="s">
        <v>1663</v>
      </c>
      <c r="E900" s="19" t="s">
        <v>96</v>
      </c>
      <c r="F900" s="19" t="s">
        <v>6129</v>
      </c>
      <c r="G900" s="19" t="s">
        <v>2091</v>
      </c>
      <c r="H900" s="19" t="s">
        <v>6130</v>
      </c>
      <c r="I900" s="19"/>
      <c r="J900" s="19"/>
      <c r="K900" s="19"/>
      <c r="L900" s="19"/>
      <c r="M900" s="19" t="s">
        <v>1566</v>
      </c>
      <c r="N900" s="19" t="s">
        <v>2048</v>
      </c>
      <c r="O900" s="19" t="s">
        <v>2179</v>
      </c>
      <c r="P900" s="19"/>
      <c r="Q900" s="19" t="s">
        <v>2051</v>
      </c>
      <c r="R900" s="2" t="s">
        <v>2067</v>
      </c>
      <c r="S900" s="2"/>
      <c r="T900" s="2" t="s">
        <v>2095</v>
      </c>
      <c r="U900" s="2"/>
      <c r="V900" s="2"/>
    </row>
    <row r="901" spans="1:22" ht="14.25" customHeight="1">
      <c r="A901" s="19"/>
      <c r="B901" s="19" t="s">
        <v>4025</v>
      </c>
      <c r="C901" s="19" t="s">
        <v>6131</v>
      </c>
      <c r="D901" s="19" t="s">
        <v>1663</v>
      </c>
      <c r="E901" s="19" t="s">
        <v>96</v>
      </c>
      <c r="F901" s="19" t="s">
        <v>6132</v>
      </c>
      <c r="G901" s="19" t="s">
        <v>2091</v>
      </c>
      <c r="H901" s="19" t="s">
        <v>6133</v>
      </c>
      <c r="I901" s="19"/>
      <c r="J901" s="19"/>
      <c r="K901" s="19"/>
      <c r="L901" s="19"/>
      <c r="M901" s="19" t="s">
        <v>1566</v>
      </c>
      <c r="N901" s="19" t="s">
        <v>2048</v>
      </c>
      <c r="O901" s="19" t="s">
        <v>2179</v>
      </c>
      <c r="P901" s="19"/>
      <c r="Q901" s="19" t="s">
        <v>2051</v>
      </c>
      <c r="R901" s="2" t="s">
        <v>2067</v>
      </c>
      <c r="S901" s="2"/>
      <c r="T901" s="2" t="s">
        <v>2095</v>
      </c>
      <c r="U901" s="2"/>
      <c r="V901" s="2"/>
    </row>
    <row r="902" spans="1:22" ht="14.25" customHeight="1">
      <c r="A902" s="19"/>
      <c r="B902" s="19" t="s">
        <v>3951</v>
      </c>
      <c r="C902" s="19" t="s">
        <v>6134</v>
      </c>
      <c r="D902" s="19" t="s">
        <v>1663</v>
      </c>
      <c r="E902" s="19" t="s">
        <v>96</v>
      </c>
      <c r="F902" s="19" t="s">
        <v>6135</v>
      </c>
      <c r="G902" s="19" t="s">
        <v>2091</v>
      </c>
      <c r="H902" s="19" t="s">
        <v>6136</v>
      </c>
      <c r="I902" s="19"/>
      <c r="J902" s="19"/>
      <c r="K902" s="19"/>
      <c r="L902" s="19"/>
      <c r="M902" s="19" t="s">
        <v>1566</v>
      </c>
      <c r="N902" s="19" t="s">
        <v>2048</v>
      </c>
      <c r="O902" s="19" t="s">
        <v>2179</v>
      </c>
      <c r="P902" s="19"/>
      <c r="Q902" s="19" t="s">
        <v>2051</v>
      </c>
      <c r="R902" s="2" t="s">
        <v>2067</v>
      </c>
      <c r="S902" s="2"/>
      <c r="T902" s="2" t="s">
        <v>2095</v>
      </c>
      <c r="U902" s="2"/>
      <c r="V902" s="2"/>
    </row>
    <row r="903" spans="1:22" ht="14.25" customHeight="1">
      <c r="A903" s="19"/>
      <c r="B903" s="19" t="s">
        <v>3659</v>
      </c>
      <c r="C903" s="19" t="s">
        <v>6137</v>
      </c>
      <c r="D903" s="19" t="s">
        <v>1663</v>
      </c>
      <c r="E903" s="19" t="s">
        <v>96</v>
      </c>
      <c r="F903" s="19" t="s">
        <v>6138</v>
      </c>
      <c r="G903" s="19" t="s">
        <v>2091</v>
      </c>
      <c r="H903" s="19" t="s">
        <v>6139</v>
      </c>
      <c r="I903" s="19"/>
      <c r="J903" s="19"/>
      <c r="K903" s="19"/>
      <c r="L903" s="19"/>
      <c r="M903" s="19" t="s">
        <v>1566</v>
      </c>
      <c r="N903" s="19" t="s">
        <v>2048</v>
      </c>
      <c r="O903" s="19" t="s">
        <v>2179</v>
      </c>
      <c r="P903" s="19"/>
      <c r="Q903" s="19" t="s">
        <v>2051</v>
      </c>
      <c r="R903" s="2" t="s">
        <v>2067</v>
      </c>
      <c r="S903" s="2"/>
      <c r="T903" s="2" t="s">
        <v>2095</v>
      </c>
      <c r="U903" s="2"/>
      <c r="V903" s="2"/>
    </row>
    <row r="904" spans="1:22" ht="14.25" customHeight="1">
      <c r="A904" s="19"/>
      <c r="B904" s="19" t="s">
        <v>6140</v>
      </c>
      <c r="C904" s="19" t="s">
        <v>6141</v>
      </c>
      <c r="D904" s="19" t="s">
        <v>1663</v>
      </c>
      <c r="E904" s="19" t="s">
        <v>96</v>
      </c>
      <c r="F904" s="19" t="s">
        <v>6142</v>
      </c>
      <c r="G904" s="19" t="s">
        <v>2091</v>
      </c>
      <c r="H904" s="19" t="s">
        <v>6143</v>
      </c>
      <c r="I904" s="19"/>
      <c r="J904" s="19"/>
      <c r="K904" s="19"/>
      <c r="L904" s="19"/>
      <c r="M904" s="19" t="s">
        <v>1566</v>
      </c>
      <c r="N904" s="19" t="s">
        <v>2048</v>
      </c>
      <c r="O904" s="19" t="s">
        <v>2179</v>
      </c>
      <c r="P904" s="19"/>
      <c r="Q904" s="19" t="s">
        <v>2051</v>
      </c>
      <c r="R904" s="2" t="s">
        <v>2067</v>
      </c>
      <c r="S904" s="2"/>
      <c r="T904" s="2" t="s">
        <v>2095</v>
      </c>
      <c r="U904" s="2"/>
      <c r="V904" s="2"/>
    </row>
    <row r="905" spans="1:22" ht="14.25" customHeight="1">
      <c r="A905" s="19"/>
      <c r="B905" s="19" t="s">
        <v>6144</v>
      </c>
      <c r="C905" s="19" t="s">
        <v>6145</v>
      </c>
      <c r="D905" s="19" t="s">
        <v>1663</v>
      </c>
      <c r="E905" s="19" t="s">
        <v>96</v>
      </c>
      <c r="F905" s="19" t="s">
        <v>6146</v>
      </c>
      <c r="G905" s="19" t="s">
        <v>2091</v>
      </c>
      <c r="H905" s="19" t="s">
        <v>6147</v>
      </c>
      <c r="I905" s="19"/>
      <c r="J905" s="19"/>
      <c r="K905" s="19"/>
      <c r="L905" s="19"/>
      <c r="M905" s="19" t="s">
        <v>1566</v>
      </c>
      <c r="N905" s="19" t="s">
        <v>2048</v>
      </c>
      <c r="O905" s="19" t="s">
        <v>2179</v>
      </c>
      <c r="P905" s="19"/>
      <c r="Q905" s="19" t="s">
        <v>2051</v>
      </c>
      <c r="R905" s="2" t="s">
        <v>2067</v>
      </c>
      <c r="S905" s="2"/>
      <c r="T905" s="2" t="s">
        <v>2095</v>
      </c>
      <c r="U905" s="2"/>
      <c r="V905" s="2"/>
    </row>
    <row r="906" spans="1:22" ht="14.25" customHeight="1">
      <c r="A906" s="19"/>
      <c r="B906" s="19" t="s">
        <v>2175</v>
      </c>
      <c r="C906" s="19" t="s">
        <v>6148</v>
      </c>
      <c r="D906" s="19" t="s">
        <v>1663</v>
      </c>
      <c r="E906" s="19" t="s">
        <v>96</v>
      </c>
      <c r="F906" s="19" t="s">
        <v>6149</v>
      </c>
      <c r="G906" s="19" t="s">
        <v>2091</v>
      </c>
      <c r="H906" s="19" t="s">
        <v>6150</v>
      </c>
      <c r="I906" s="19"/>
      <c r="J906" s="19"/>
      <c r="K906" s="19"/>
      <c r="L906" s="19"/>
      <c r="M906" s="19" t="s">
        <v>1566</v>
      </c>
      <c r="N906" s="19" t="s">
        <v>2048</v>
      </c>
      <c r="O906" s="19" t="s">
        <v>2179</v>
      </c>
      <c r="P906" s="19"/>
      <c r="Q906" s="19" t="s">
        <v>2051</v>
      </c>
      <c r="R906" s="2" t="s">
        <v>2067</v>
      </c>
      <c r="S906" s="2"/>
      <c r="T906" s="2" t="s">
        <v>2095</v>
      </c>
      <c r="U906" s="2"/>
      <c r="V906" s="2"/>
    </row>
    <row r="907" spans="1:22" ht="14.25" customHeight="1">
      <c r="A907" s="19"/>
      <c r="B907" s="19" t="s">
        <v>6151</v>
      </c>
      <c r="C907" s="19" t="s">
        <v>6152</v>
      </c>
      <c r="D907" s="19" t="s">
        <v>204</v>
      </c>
      <c r="E907" s="19" t="s">
        <v>96</v>
      </c>
      <c r="F907" s="19" t="s">
        <v>6153</v>
      </c>
      <c r="G907" s="19" t="s">
        <v>2046</v>
      </c>
      <c r="H907" s="19" t="s">
        <v>6154</v>
      </c>
      <c r="I907" s="19"/>
      <c r="J907" s="19"/>
      <c r="K907" s="19"/>
      <c r="L907" s="19"/>
      <c r="M907" s="19" t="s">
        <v>1566</v>
      </c>
      <c r="N907" s="19" t="s">
        <v>2048</v>
      </c>
      <c r="O907" s="19" t="s">
        <v>2179</v>
      </c>
      <c r="P907" s="19"/>
      <c r="Q907" s="19" t="s">
        <v>2051</v>
      </c>
      <c r="R907" s="2" t="s">
        <v>2052</v>
      </c>
      <c r="S907" s="2"/>
      <c r="T907" s="2" t="s">
        <v>203</v>
      </c>
      <c r="U907" s="2"/>
      <c r="V907" s="2"/>
    </row>
    <row r="908" spans="1:22" ht="14.25" customHeight="1">
      <c r="A908" s="19"/>
      <c r="B908" s="19" t="s">
        <v>6155</v>
      </c>
      <c r="C908" s="19" t="s">
        <v>6156</v>
      </c>
      <c r="D908" s="19" t="s">
        <v>280</v>
      </c>
      <c r="E908" s="19" t="s">
        <v>96</v>
      </c>
      <c r="F908" s="19" t="s">
        <v>6157</v>
      </c>
      <c r="G908" s="19" t="s">
        <v>2046</v>
      </c>
      <c r="H908" s="19" t="s">
        <v>6158</v>
      </c>
      <c r="I908" s="19"/>
      <c r="J908" s="19"/>
      <c r="K908" s="19"/>
      <c r="L908" s="19"/>
      <c r="M908" s="19" t="s">
        <v>1566</v>
      </c>
      <c r="N908" s="19" t="s">
        <v>2048</v>
      </c>
      <c r="O908" s="19" t="s">
        <v>2179</v>
      </c>
      <c r="P908" s="19"/>
      <c r="Q908" s="19" t="s">
        <v>2051</v>
      </c>
      <c r="R908" s="2" t="s">
        <v>2067</v>
      </c>
      <c r="S908" s="2"/>
      <c r="T908" s="2" t="s">
        <v>279</v>
      </c>
      <c r="U908" s="2"/>
      <c r="V908" s="2"/>
    </row>
    <row r="909" spans="1:22" ht="14.25" customHeight="1">
      <c r="A909" s="19"/>
      <c r="B909" s="19" t="s">
        <v>6159</v>
      </c>
      <c r="C909" s="19" t="s">
        <v>6160</v>
      </c>
      <c r="D909" s="19" t="s">
        <v>106</v>
      </c>
      <c r="E909" s="19" t="s">
        <v>96</v>
      </c>
      <c r="F909" s="19" t="s">
        <v>6161</v>
      </c>
      <c r="G909" s="19" t="s">
        <v>2046</v>
      </c>
      <c r="H909" s="19" t="s">
        <v>6162</v>
      </c>
      <c r="I909" s="19"/>
      <c r="J909" s="19"/>
      <c r="K909" s="19"/>
      <c r="L909" s="19"/>
      <c r="M909" s="19" t="s">
        <v>1566</v>
      </c>
      <c r="N909" s="19" t="s">
        <v>2048</v>
      </c>
      <c r="O909" s="19" t="s">
        <v>2179</v>
      </c>
      <c r="P909" s="19" t="s">
        <v>2050</v>
      </c>
      <c r="Q909" s="19" t="s">
        <v>2051</v>
      </c>
      <c r="R909" s="2" t="s">
        <v>2052</v>
      </c>
      <c r="S909" s="2"/>
      <c r="T909" s="2" t="s">
        <v>105</v>
      </c>
      <c r="U909" s="2"/>
      <c r="V909" s="2"/>
    </row>
    <row r="910" spans="1:22" ht="14.25" customHeight="1">
      <c r="A910" s="19"/>
      <c r="B910" s="19" t="s">
        <v>6163</v>
      </c>
      <c r="C910" s="19" t="s">
        <v>6164</v>
      </c>
      <c r="D910" s="19" t="s">
        <v>106</v>
      </c>
      <c r="E910" s="19" t="s">
        <v>96</v>
      </c>
      <c r="F910" s="19" t="s">
        <v>6165</v>
      </c>
      <c r="G910" s="19" t="s">
        <v>2046</v>
      </c>
      <c r="H910" s="19" t="s">
        <v>6166</v>
      </c>
      <c r="I910" s="19"/>
      <c r="J910" s="19"/>
      <c r="K910" s="19"/>
      <c r="L910" s="19"/>
      <c r="M910" s="19" t="s">
        <v>1566</v>
      </c>
      <c r="N910" s="19" t="s">
        <v>2048</v>
      </c>
      <c r="O910" s="19" t="s">
        <v>2179</v>
      </c>
      <c r="P910" s="19" t="s">
        <v>2050</v>
      </c>
      <c r="Q910" s="19" t="s">
        <v>2051</v>
      </c>
      <c r="R910" s="2" t="s">
        <v>2052</v>
      </c>
      <c r="S910" s="2"/>
      <c r="T910" s="2" t="s">
        <v>105</v>
      </c>
      <c r="U910" s="2"/>
      <c r="V910" s="2"/>
    </row>
    <row r="911" spans="1:22" ht="14.25" customHeight="1">
      <c r="A911" s="19"/>
      <c r="B911" s="19" t="s">
        <v>6167</v>
      </c>
      <c r="C911" s="19" t="s">
        <v>6168</v>
      </c>
      <c r="D911" s="19" t="s">
        <v>94</v>
      </c>
      <c r="E911" s="19" t="s">
        <v>96</v>
      </c>
      <c r="F911" s="19" t="s">
        <v>6169</v>
      </c>
      <c r="G911" s="19" t="s">
        <v>2046</v>
      </c>
      <c r="H911" s="19" t="s">
        <v>6170</v>
      </c>
      <c r="I911" s="19"/>
      <c r="J911" s="19"/>
      <c r="K911" s="19"/>
      <c r="L911" s="19"/>
      <c r="M911" s="19" t="s">
        <v>1566</v>
      </c>
      <c r="N911" s="19" t="s">
        <v>2048</v>
      </c>
      <c r="O911" s="19" t="s">
        <v>2179</v>
      </c>
      <c r="P911" s="19"/>
      <c r="Q911" s="19" t="s">
        <v>2051</v>
      </c>
      <c r="R911" s="2" t="s">
        <v>2052</v>
      </c>
      <c r="S911" s="2"/>
      <c r="T911" s="2" t="s">
        <v>93</v>
      </c>
      <c r="U911" s="2"/>
      <c r="V911" s="2"/>
    </row>
    <row r="912" spans="1:22" ht="14.25" customHeight="1">
      <c r="A912" s="19"/>
      <c r="B912" s="19" t="s">
        <v>6171</v>
      </c>
      <c r="C912" s="19" t="s">
        <v>6172</v>
      </c>
      <c r="D912" s="19" t="s">
        <v>94</v>
      </c>
      <c r="E912" s="19" t="s">
        <v>96</v>
      </c>
      <c r="F912" s="19" t="s">
        <v>6173</v>
      </c>
      <c r="G912" s="19" t="s">
        <v>2046</v>
      </c>
      <c r="H912" s="19" t="s">
        <v>6174</v>
      </c>
      <c r="I912" s="19"/>
      <c r="J912" s="19"/>
      <c r="K912" s="19"/>
      <c r="L912" s="19"/>
      <c r="M912" s="19" t="s">
        <v>1566</v>
      </c>
      <c r="N912" s="19" t="s">
        <v>2048</v>
      </c>
      <c r="O912" s="19" t="s">
        <v>2179</v>
      </c>
      <c r="P912" s="19"/>
      <c r="Q912" s="19" t="s">
        <v>2051</v>
      </c>
      <c r="R912" s="2" t="s">
        <v>2052</v>
      </c>
      <c r="S912" s="2"/>
      <c r="T912" s="2" t="s">
        <v>93</v>
      </c>
      <c r="U912" s="2"/>
      <c r="V912" s="2"/>
    </row>
    <row r="913" spans="1:22" ht="14.25" customHeight="1">
      <c r="A913" s="19"/>
      <c r="B913" s="19" t="s">
        <v>6175</v>
      </c>
      <c r="C913" s="19" t="s">
        <v>6176</v>
      </c>
      <c r="D913" s="19" t="s">
        <v>296</v>
      </c>
      <c r="E913" s="19" t="s">
        <v>96</v>
      </c>
      <c r="F913" s="19" t="s">
        <v>6177</v>
      </c>
      <c r="G913" s="19" t="s">
        <v>2046</v>
      </c>
      <c r="H913" s="19" t="s">
        <v>6178</v>
      </c>
      <c r="I913" s="19"/>
      <c r="J913" s="19"/>
      <c r="K913" s="19"/>
      <c r="L913" s="19"/>
      <c r="M913" s="19" t="s">
        <v>1566</v>
      </c>
      <c r="N913" s="19" t="s">
        <v>2048</v>
      </c>
      <c r="O913" s="19" t="s">
        <v>2179</v>
      </c>
      <c r="P913" s="19"/>
      <c r="Q913" s="19" t="s">
        <v>2051</v>
      </c>
      <c r="R913" s="2" t="s">
        <v>2067</v>
      </c>
      <c r="S913" s="2"/>
      <c r="T913" s="2" t="s">
        <v>295</v>
      </c>
      <c r="U913" s="2"/>
      <c r="V913" s="2"/>
    </row>
    <row r="914" spans="1:22" ht="14.25" customHeight="1">
      <c r="A914" s="19"/>
      <c r="B914" s="19" t="s">
        <v>2354</v>
      </c>
      <c r="C914" s="19" t="s">
        <v>6179</v>
      </c>
      <c r="D914" s="19" t="s">
        <v>142</v>
      </c>
      <c r="E914" s="19" t="s">
        <v>96</v>
      </c>
      <c r="F914" s="19" t="s">
        <v>6180</v>
      </c>
      <c r="G914" s="19" t="s">
        <v>2046</v>
      </c>
      <c r="H914" s="19" t="s">
        <v>6181</v>
      </c>
      <c r="I914" s="19"/>
      <c r="J914" s="19"/>
      <c r="K914" s="19"/>
      <c r="L914" s="19"/>
      <c r="M914" s="19" t="s">
        <v>1566</v>
      </c>
      <c r="N914" s="19" t="s">
        <v>2048</v>
      </c>
      <c r="O914" s="19" t="s">
        <v>2179</v>
      </c>
      <c r="P914" s="19"/>
      <c r="Q914" s="19" t="s">
        <v>2051</v>
      </c>
      <c r="R914" s="2" t="s">
        <v>2067</v>
      </c>
      <c r="S914" s="2"/>
      <c r="T914" s="2" t="s">
        <v>141</v>
      </c>
      <c r="U914" s="2"/>
      <c r="V914" s="2"/>
    </row>
    <row r="915" spans="1:22" ht="14.25" customHeight="1">
      <c r="A915" s="19"/>
      <c r="B915" s="19" t="s">
        <v>6182</v>
      </c>
      <c r="C915" s="19" t="s">
        <v>6183</v>
      </c>
      <c r="D915" s="19" t="s">
        <v>6184</v>
      </c>
      <c r="E915" s="19" t="s">
        <v>96</v>
      </c>
      <c r="F915" s="19" t="s">
        <v>6185</v>
      </c>
      <c r="G915" s="19"/>
      <c r="H915" s="19" t="s">
        <v>6186</v>
      </c>
      <c r="I915" s="19"/>
      <c r="J915" s="19"/>
      <c r="K915" s="19"/>
      <c r="L915" s="19"/>
      <c r="M915" s="19" t="s">
        <v>1566</v>
      </c>
      <c r="N915" s="19" t="s">
        <v>2048</v>
      </c>
      <c r="O915" s="19" t="s">
        <v>2179</v>
      </c>
      <c r="P915" s="19"/>
      <c r="Q915" s="19" t="s">
        <v>2051</v>
      </c>
      <c r="R915" s="2" t="s">
        <v>2067</v>
      </c>
      <c r="S915" s="2"/>
      <c r="T915" s="2" t="s">
        <v>6187</v>
      </c>
      <c r="U915" s="2" t="s">
        <v>6188</v>
      </c>
      <c r="V915" s="2"/>
    </row>
    <row r="916" spans="1:22" ht="14.25" customHeight="1">
      <c r="A916" s="19"/>
      <c r="B916" s="19" t="s">
        <v>6189</v>
      </c>
      <c r="C916" s="19" t="s">
        <v>6190</v>
      </c>
      <c r="D916" s="19" t="s">
        <v>6191</v>
      </c>
      <c r="E916" s="19" t="s">
        <v>96</v>
      </c>
      <c r="F916" s="19" t="s">
        <v>6192</v>
      </c>
      <c r="G916" s="19" t="s">
        <v>2091</v>
      </c>
      <c r="H916" s="19" t="s">
        <v>6193</v>
      </c>
      <c r="I916" s="19"/>
      <c r="J916" s="19"/>
      <c r="K916" s="19"/>
      <c r="L916" s="19"/>
      <c r="M916" s="19" t="s">
        <v>1566</v>
      </c>
      <c r="N916" s="19" t="s">
        <v>2048</v>
      </c>
      <c r="O916" s="19" t="s">
        <v>2179</v>
      </c>
      <c r="P916" s="19"/>
      <c r="Q916" s="19" t="s">
        <v>2051</v>
      </c>
      <c r="R916" s="2" t="s">
        <v>2052</v>
      </c>
      <c r="S916" s="2"/>
      <c r="T916" s="2" t="s">
        <v>6194</v>
      </c>
      <c r="U916" s="2"/>
      <c r="V916" s="2"/>
    </row>
    <row r="917" spans="1:22" ht="14.25" customHeight="1">
      <c r="A917" s="19"/>
      <c r="B917" s="19" t="s">
        <v>6195</v>
      </c>
      <c r="C917" s="19" t="s">
        <v>6196</v>
      </c>
      <c r="D917" s="19" t="s">
        <v>1805</v>
      </c>
      <c r="E917" s="19" t="s">
        <v>96</v>
      </c>
      <c r="F917" s="19" t="s">
        <v>6197</v>
      </c>
      <c r="G917" s="19"/>
      <c r="H917" s="19" t="s">
        <v>6198</v>
      </c>
      <c r="I917" s="19"/>
      <c r="J917" s="19"/>
      <c r="K917" s="19"/>
      <c r="L917" s="19"/>
      <c r="M917" s="19" t="s">
        <v>1566</v>
      </c>
      <c r="N917" s="19" t="s">
        <v>2048</v>
      </c>
      <c r="O917" s="19" t="s">
        <v>2179</v>
      </c>
      <c r="P917" s="19"/>
      <c r="Q917" s="19" t="s">
        <v>2051</v>
      </c>
      <c r="R917" s="2" t="s">
        <v>2067</v>
      </c>
      <c r="S917" s="2"/>
      <c r="T917" s="2" t="s">
        <v>6042</v>
      </c>
      <c r="U917" s="2"/>
      <c r="V917" s="2"/>
    </row>
    <row r="918" spans="1:22" ht="14.25" customHeight="1">
      <c r="A918" s="19"/>
      <c r="B918" s="19" t="s">
        <v>6199</v>
      </c>
      <c r="C918" s="19" t="s">
        <v>6200</v>
      </c>
      <c r="D918" s="19" t="s">
        <v>1805</v>
      </c>
      <c r="E918" s="19" t="s">
        <v>96</v>
      </c>
      <c r="F918" s="19" t="s">
        <v>6201</v>
      </c>
      <c r="G918" s="19"/>
      <c r="H918" s="19" t="s">
        <v>6202</v>
      </c>
      <c r="I918" s="19"/>
      <c r="J918" s="19"/>
      <c r="K918" s="19"/>
      <c r="L918" s="19"/>
      <c r="M918" s="19" t="s">
        <v>1566</v>
      </c>
      <c r="N918" s="19" t="s">
        <v>2048</v>
      </c>
      <c r="O918" s="19" t="s">
        <v>2179</v>
      </c>
      <c r="P918" s="19"/>
      <c r="Q918" s="19" t="s">
        <v>2051</v>
      </c>
      <c r="R918" s="2" t="s">
        <v>2067</v>
      </c>
      <c r="S918" s="2"/>
      <c r="T918" s="2" t="s">
        <v>6042</v>
      </c>
      <c r="U918" s="2"/>
      <c r="V918" s="2"/>
    </row>
    <row r="919" spans="1:22" ht="14.25" customHeight="1">
      <c r="A919" s="19"/>
      <c r="B919" s="19" t="s">
        <v>5972</v>
      </c>
      <c r="C919" s="19" t="s">
        <v>6203</v>
      </c>
      <c r="D919" s="19" t="s">
        <v>5265</v>
      </c>
      <c r="E919" s="19" t="s">
        <v>96</v>
      </c>
      <c r="F919" s="19" t="s">
        <v>6204</v>
      </c>
      <c r="G919" s="19" t="s">
        <v>2091</v>
      </c>
      <c r="H919" s="19" t="s">
        <v>6205</v>
      </c>
      <c r="I919" s="19"/>
      <c r="J919" s="19"/>
      <c r="K919" s="19"/>
      <c r="L919" s="19"/>
      <c r="M919" s="19" t="s">
        <v>1566</v>
      </c>
      <c r="N919" s="19" t="s">
        <v>2048</v>
      </c>
      <c r="O919" s="19" t="s">
        <v>2199</v>
      </c>
      <c r="P919" s="19"/>
      <c r="Q919" s="19" t="s">
        <v>2051</v>
      </c>
      <c r="R919" s="2" t="s">
        <v>2067</v>
      </c>
      <c r="S919" s="2"/>
      <c r="T919" s="2" t="s">
        <v>5269</v>
      </c>
      <c r="U919" s="2"/>
      <c r="V919" s="2"/>
    </row>
    <row r="920" spans="1:22" ht="14.25" customHeight="1">
      <c r="A920" s="19"/>
      <c r="B920" s="19" t="s">
        <v>6206</v>
      </c>
      <c r="C920" s="19" t="s">
        <v>4671</v>
      </c>
      <c r="D920" s="19" t="s">
        <v>1663</v>
      </c>
      <c r="E920" s="19" t="s">
        <v>96</v>
      </c>
      <c r="F920" s="19" t="s">
        <v>6207</v>
      </c>
      <c r="G920" s="19" t="s">
        <v>2091</v>
      </c>
      <c r="H920" s="19" t="s">
        <v>6208</v>
      </c>
      <c r="I920" s="19"/>
      <c r="J920" s="19"/>
      <c r="K920" s="19"/>
      <c r="L920" s="19"/>
      <c r="M920" s="19" t="s">
        <v>1566</v>
      </c>
      <c r="N920" s="19" t="s">
        <v>2048</v>
      </c>
      <c r="O920" s="19" t="s">
        <v>2199</v>
      </c>
      <c r="P920" s="19"/>
      <c r="Q920" s="19" t="s">
        <v>2051</v>
      </c>
      <c r="R920" s="2" t="s">
        <v>3993</v>
      </c>
      <c r="S920" s="2"/>
      <c r="T920" s="2" t="s">
        <v>2095</v>
      </c>
      <c r="U920" s="2"/>
      <c r="V920" s="2"/>
    </row>
    <row r="921" spans="1:22" ht="14.25" customHeight="1">
      <c r="A921" s="19"/>
      <c r="B921" s="19" t="s">
        <v>6209</v>
      </c>
      <c r="C921" s="19" t="s">
        <v>6210</v>
      </c>
      <c r="D921" s="19" t="s">
        <v>1663</v>
      </c>
      <c r="E921" s="19" t="s">
        <v>96</v>
      </c>
      <c r="F921" s="19" t="s">
        <v>6211</v>
      </c>
      <c r="G921" s="19" t="s">
        <v>2091</v>
      </c>
      <c r="H921" s="19" t="s">
        <v>6212</v>
      </c>
      <c r="I921" s="19"/>
      <c r="J921" s="19"/>
      <c r="K921" s="19"/>
      <c r="L921" s="19"/>
      <c r="M921" s="19" t="s">
        <v>1566</v>
      </c>
      <c r="N921" s="19" t="s">
        <v>2048</v>
      </c>
      <c r="O921" s="19" t="s">
        <v>2199</v>
      </c>
      <c r="P921" s="19"/>
      <c r="Q921" s="19" t="s">
        <v>2051</v>
      </c>
      <c r="R921" s="2" t="s">
        <v>2067</v>
      </c>
      <c r="S921" s="2"/>
      <c r="T921" s="2" t="s">
        <v>2095</v>
      </c>
      <c r="U921" s="2"/>
      <c r="V921" s="2"/>
    </row>
    <row r="922" spans="1:22" ht="14.25" customHeight="1">
      <c r="A922" s="19"/>
      <c r="B922" s="19" t="s">
        <v>2579</v>
      </c>
      <c r="C922" s="19" t="s">
        <v>6213</v>
      </c>
      <c r="D922" s="19" t="s">
        <v>1663</v>
      </c>
      <c r="E922" s="19" t="s">
        <v>96</v>
      </c>
      <c r="F922" s="19" t="s">
        <v>6214</v>
      </c>
      <c r="G922" s="19" t="s">
        <v>2091</v>
      </c>
      <c r="H922" s="19" t="s">
        <v>6215</v>
      </c>
      <c r="I922" s="19"/>
      <c r="J922" s="19"/>
      <c r="K922" s="19"/>
      <c r="L922" s="19"/>
      <c r="M922" s="19" t="s">
        <v>1566</v>
      </c>
      <c r="N922" s="19" t="s">
        <v>2048</v>
      </c>
      <c r="O922" s="19" t="s">
        <v>2199</v>
      </c>
      <c r="P922" s="19"/>
      <c r="Q922" s="19" t="s">
        <v>2051</v>
      </c>
      <c r="R922" s="2" t="s">
        <v>2067</v>
      </c>
      <c r="S922" s="2"/>
      <c r="T922" s="2" t="s">
        <v>2095</v>
      </c>
      <c r="U922" s="2"/>
      <c r="V922" s="2"/>
    </row>
    <row r="923" spans="1:22" ht="14.25" customHeight="1">
      <c r="A923" s="19"/>
      <c r="B923" s="19" t="s">
        <v>3715</v>
      </c>
      <c r="C923" s="19" t="s">
        <v>6216</v>
      </c>
      <c r="D923" s="19" t="s">
        <v>158</v>
      </c>
      <c r="E923" s="19" t="s">
        <v>96</v>
      </c>
      <c r="F923" s="19" t="s">
        <v>4655</v>
      </c>
      <c r="G923" s="19" t="s">
        <v>2046</v>
      </c>
      <c r="H923" s="19" t="s">
        <v>6217</v>
      </c>
      <c r="I923" s="19"/>
      <c r="J923" s="19"/>
      <c r="K923" s="19"/>
      <c r="L923" s="19"/>
      <c r="M923" s="19" t="s">
        <v>1566</v>
      </c>
      <c r="N923" s="19" t="s">
        <v>2048</v>
      </c>
      <c r="O923" s="19" t="s">
        <v>2199</v>
      </c>
      <c r="P923" s="19" t="s">
        <v>2050</v>
      </c>
      <c r="Q923" s="19" t="s">
        <v>2051</v>
      </c>
      <c r="R923" s="2" t="s">
        <v>2052</v>
      </c>
      <c r="S923" s="2"/>
      <c r="T923" s="2" t="s">
        <v>157</v>
      </c>
      <c r="U923" s="2"/>
      <c r="V923" s="2"/>
    </row>
    <row r="924" spans="1:22" ht="14.25" customHeight="1">
      <c r="A924" s="19"/>
      <c r="B924" s="19" t="s">
        <v>5966</v>
      </c>
      <c r="C924" s="19" t="s">
        <v>6218</v>
      </c>
      <c r="D924" s="19" t="s">
        <v>94</v>
      </c>
      <c r="E924" s="19" t="s">
        <v>96</v>
      </c>
      <c r="F924" s="19" t="s">
        <v>1566</v>
      </c>
      <c r="G924" s="19" t="s">
        <v>2046</v>
      </c>
      <c r="H924" s="19" t="s">
        <v>6219</v>
      </c>
      <c r="I924" s="19"/>
      <c r="J924" s="19"/>
      <c r="K924" s="19"/>
      <c r="L924" s="19"/>
      <c r="M924" s="19" t="s">
        <v>1566</v>
      </c>
      <c r="N924" s="19" t="s">
        <v>2048</v>
      </c>
      <c r="O924" s="19" t="s">
        <v>2199</v>
      </c>
      <c r="P924" s="19"/>
      <c r="Q924" s="19" t="s">
        <v>2051</v>
      </c>
      <c r="R924" s="2" t="s">
        <v>3993</v>
      </c>
      <c r="S924" s="2"/>
      <c r="T924" s="2" t="s">
        <v>93</v>
      </c>
      <c r="U924" s="2"/>
      <c r="V924" s="2"/>
    </row>
    <row r="925" spans="1:22" ht="14.25" customHeight="1">
      <c r="A925" s="19"/>
      <c r="B925" s="19" t="s">
        <v>6220</v>
      </c>
      <c r="C925" s="19" t="s">
        <v>2955</v>
      </c>
      <c r="D925" s="19" t="s">
        <v>184</v>
      </c>
      <c r="E925" s="19" t="s">
        <v>96</v>
      </c>
      <c r="F925" s="19" t="s">
        <v>4083</v>
      </c>
      <c r="G925" s="19" t="s">
        <v>2046</v>
      </c>
      <c r="H925" s="19" t="s">
        <v>6221</v>
      </c>
      <c r="I925" s="19"/>
      <c r="J925" s="19"/>
      <c r="K925" s="19"/>
      <c r="L925" s="19"/>
      <c r="M925" s="19" t="s">
        <v>1566</v>
      </c>
      <c r="N925" s="19" t="s">
        <v>2058</v>
      </c>
      <c r="O925" s="19" t="s">
        <v>3234</v>
      </c>
      <c r="P925" s="19" t="s">
        <v>2050</v>
      </c>
      <c r="Q925" s="19" t="s">
        <v>2051</v>
      </c>
      <c r="R925" s="2" t="s">
        <v>2052</v>
      </c>
      <c r="S925" s="2"/>
      <c r="T925" s="2" t="s">
        <v>183</v>
      </c>
      <c r="U925" s="2"/>
      <c r="V925" s="2"/>
    </row>
    <row r="926" spans="1:22" ht="14.25" customHeight="1">
      <c r="A926" s="19"/>
      <c r="B926" s="19" t="s">
        <v>2208</v>
      </c>
      <c r="C926" s="19" t="s">
        <v>2262</v>
      </c>
      <c r="D926" s="19" t="s">
        <v>328</v>
      </c>
      <c r="E926" s="19" t="s">
        <v>96</v>
      </c>
      <c r="F926" s="19" t="s">
        <v>6222</v>
      </c>
      <c r="G926" s="19" t="s">
        <v>2046</v>
      </c>
      <c r="H926" s="19" t="s">
        <v>6223</v>
      </c>
      <c r="I926" s="19"/>
      <c r="J926" s="19"/>
      <c r="K926" s="19"/>
      <c r="L926" s="19"/>
      <c r="M926" s="19" t="s">
        <v>59</v>
      </c>
      <c r="N926" s="19" t="s">
        <v>2058</v>
      </c>
      <c r="O926" s="19" t="s">
        <v>2172</v>
      </c>
      <c r="P926" s="19" t="s">
        <v>2050</v>
      </c>
      <c r="Q926" s="19" t="s">
        <v>2051</v>
      </c>
      <c r="R926" s="2"/>
      <c r="S926" s="2"/>
      <c r="T926" s="2" t="s">
        <v>327</v>
      </c>
      <c r="U926" s="2"/>
      <c r="V926" s="2"/>
    </row>
    <row r="927" spans="1:22" ht="14.25" customHeight="1">
      <c r="A927" s="19"/>
      <c r="B927" s="19" t="s">
        <v>2267</v>
      </c>
      <c r="C927" s="19" t="s">
        <v>6224</v>
      </c>
      <c r="D927" s="19" t="s">
        <v>188</v>
      </c>
      <c r="E927" s="19" t="s">
        <v>96</v>
      </c>
      <c r="F927" s="19" t="s">
        <v>6225</v>
      </c>
      <c r="G927" s="19" t="s">
        <v>2046</v>
      </c>
      <c r="H927" s="19" t="s">
        <v>6226</v>
      </c>
      <c r="I927" s="19"/>
      <c r="J927" s="19"/>
      <c r="K927" s="19"/>
      <c r="L927" s="19"/>
      <c r="M927" s="19" t="s">
        <v>1566</v>
      </c>
      <c r="N927" s="19" t="s">
        <v>2058</v>
      </c>
      <c r="O927" s="19" t="s">
        <v>2065</v>
      </c>
      <c r="P927" s="19"/>
      <c r="Q927" s="19" t="s">
        <v>2051</v>
      </c>
      <c r="R927" s="2" t="s">
        <v>2052</v>
      </c>
      <c r="S927" s="2"/>
      <c r="T927" s="2" t="s">
        <v>187</v>
      </c>
      <c r="U927" s="2"/>
      <c r="V927" s="2"/>
    </row>
    <row r="928" spans="1:22" ht="14.25" customHeight="1">
      <c r="A928" s="19"/>
      <c r="B928" s="19" t="s">
        <v>2515</v>
      </c>
      <c r="C928" s="19" t="s">
        <v>6227</v>
      </c>
      <c r="D928" s="19" t="s">
        <v>6228</v>
      </c>
      <c r="E928" s="19" t="s">
        <v>96</v>
      </c>
      <c r="F928" s="19" t="s">
        <v>6229</v>
      </c>
      <c r="G928" s="19"/>
      <c r="H928" s="19" t="s">
        <v>6230</v>
      </c>
      <c r="I928" s="19"/>
      <c r="J928" s="19"/>
      <c r="K928" s="19"/>
      <c r="L928" s="19"/>
      <c r="M928" s="19" t="s">
        <v>1566</v>
      </c>
      <c r="N928" s="19" t="s">
        <v>2058</v>
      </c>
      <c r="O928" s="19" t="s">
        <v>3234</v>
      </c>
      <c r="P928" s="19"/>
      <c r="Q928" s="19" t="s">
        <v>2051</v>
      </c>
      <c r="R928" s="2" t="s">
        <v>2052</v>
      </c>
      <c r="S928" s="2"/>
      <c r="T928" s="2" t="s">
        <v>6231</v>
      </c>
      <c r="U928" s="2"/>
      <c r="V928" s="2"/>
    </row>
    <row r="929" spans="1:22" ht="14.25" customHeight="1">
      <c r="A929" s="19"/>
      <c r="B929" s="19" t="s">
        <v>2579</v>
      </c>
      <c r="C929" s="19" t="s">
        <v>6232</v>
      </c>
      <c r="D929" s="19" t="s">
        <v>184</v>
      </c>
      <c r="E929" s="19" t="s">
        <v>96</v>
      </c>
      <c r="F929" s="19" t="s">
        <v>6233</v>
      </c>
      <c r="G929" s="19" t="s">
        <v>2046</v>
      </c>
      <c r="H929" s="19" t="s">
        <v>6234</v>
      </c>
      <c r="I929" s="19"/>
      <c r="J929" s="19"/>
      <c r="K929" s="19"/>
      <c r="L929" s="19"/>
      <c r="M929" s="19" t="s">
        <v>1566</v>
      </c>
      <c r="N929" s="19" t="s">
        <v>2058</v>
      </c>
      <c r="O929" s="19" t="s">
        <v>2065</v>
      </c>
      <c r="P929" s="19" t="s">
        <v>2050</v>
      </c>
      <c r="Q929" s="19" t="s">
        <v>2051</v>
      </c>
      <c r="R929" s="2" t="s">
        <v>2067</v>
      </c>
      <c r="S929" s="2"/>
      <c r="T929" s="2" t="s">
        <v>183</v>
      </c>
      <c r="U929" s="2"/>
      <c r="V929" s="2"/>
    </row>
    <row r="930" spans="1:22" ht="14.25" customHeight="1">
      <c r="A930" s="19"/>
      <c r="B930" s="19" t="s">
        <v>2940</v>
      </c>
      <c r="C930" s="19" t="s">
        <v>6235</v>
      </c>
      <c r="D930" s="19" t="s">
        <v>334</v>
      </c>
      <c r="E930" s="19" t="s">
        <v>96</v>
      </c>
      <c r="F930" s="19" t="s">
        <v>2613</v>
      </c>
      <c r="G930" s="19" t="s">
        <v>2046</v>
      </c>
      <c r="H930" s="19" t="s">
        <v>6236</v>
      </c>
      <c r="I930" s="19"/>
      <c r="J930" s="19"/>
      <c r="K930" s="19"/>
      <c r="L930" s="19"/>
      <c r="M930" s="19" t="s">
        <v>1566</v>
      </c>
      <c r="N930" s="19" t="s">
        <v>2058</v>
      </c>
      <c r="O930" s="19" t="s">
        <v>2193</v>
      </c>
      <c r="P930" s="19"/>
      <c r="Q930" s="19" t="s">
        <v>2051</v>
      </c>
      <c r="R930" s="2" t="s">
        <v>2067</v>
      </c>
      <c r="S930" s="2"/>
      <c r="T930" s="2" t="s">
        <v>333</v>
      </c>
      <c r="U930" s="2"/>
      <c r="V930" s="2"/>
    </row>
    <row r="931" spans="1:22" ht="14.25" customHeight="1">
      <c r="A931" s="19"/>
      <c r="B931" s="19" t="s">
        <v>2940</v>
      </c>
      <c r="C931" s="19" t="s">
        <v>6237</v>
      </c>
      <c r="D931" s="19" t="s">
        <v>403</v>
      </c>
      <c r="E931" s="19" t="s">
        <v>96</v>
      </c>
      <c r="F931" s="19" t="s">
        <v>6238</v>
      </c>
      <c r="G931" s="19" t="s">
        <v>2046</v>
      </c>
      <c r="H931" s="19" t="s">
        <v>6239</v>
      </c>
      <c r="I931" s="19"/>
      <c r="J931" s="19"/>
      <c r="K931" s="19"/>
      <c r="L931" s="19"/>
      <c r="M931" s="19" t="s">
        <v>60</v>
      </c>
      <c r="N931" s="19" t="s">
        <v>2058</v>
      </c>
      <c r="O931" s="19" t="s">
        <v>2107</v>
      </c>
      <c r="P931" s="19"/>
      <c r="Q931" s="19" t="s">
        <v>2051</v>
      </c>
      <c r="R931" s="2"/>
      <c r="S931" s="2"/>
      <c r="T931" s="2" t="s">
        <v>402</v>
      </c>
      <c r="U931" s="2"/>
      <c r="V931" s="2"/>
    </row>
    <row r="932" spans="1:22" ht="14.25" customHeight="1">
      <c r="A932" s="19"/>
      <c r="B932" s="19" t="s">
        <v>2940</v>
      </c>
      <c r="C932" s="19" t="s">
        <v>6240</v>
      </c>
      <c r="D932" s="19" t="s">
        <v>296</v>
      </c>
      <c r="E932" s="19" t="s">
        <v>96</v>
      </c>
      <c r="F932" s="19" t="s">
        <v>6241</v>
      </c>
      <c r="G932" s="19" t="s">
        <v>2046</v>
      </c>
      <c r="H932" s="19" t="s">
        <v>6242</v>
      </c>
      <c r="I932" s="19"/>
      <c r="J932" s="19"/>
      <c r="K932" s="19"/>
      <c r="L932" s="19"/>
      <c r="M932" s="19" t="s">
        <v>1566</v>
      </c>
      <c r="N932" s="19" t="s">
        <v>2058</v>
      </c>
      <c r="O932" s="19" t="s">
        <v>3234</v>
      </c>
      <c r="P932" s="19" t="s">
        <v>6243</v>
      </c>
      <c r="Q932" s="19" t="s">
        <v>2051</v>
      </c>
      <c r="R932" s="2" t="s">
        <v>2052</v>
      </c>
      <c r="S932" s="2"/>
      <c r="T932" s="2" t="s">
        <v>295</v>
      </c>
      <c r="U932" s="2"/>
      <c r="V932" s="2"/>
    </row>
    <row r="933" spans="1:22" ht="14.25" customHeight="1">
      <c r="A933" s="19"/>
      <c r="B933" s="19" t="s">
        <v>6244</v>
      </c>
      <c r="C933" s="19" t="s">
        <v>6245</v>
      </c>
      <c r="D933" s="19" t="s">
        <v>1805</v>
      </c>
      <c r="E933" s="19" t="s">
        <v>96</v>
      </c>
      <c r="F933" s="19" t="s">
        <v>6246</v>
      </c>
      <c r="G933" s="19"/>
      <c r="H933" s="19" t="s">
        <v>6247</v>
      </c>
      <c r="I933" s="19"/>
      <c r="J933" s="19"/>
      <c r="K933" s="19"/>
      <c r="L933" s="19"/>
      <c r="M933" s="19" t="s">
        <v>60</v>
      </c>
      <c r="N933" s="19" t="s">
        <v>2058</v>
      </c>
      <c r="O933" s="19" t="s">
        <v>6248</v>
      </c>
      <c r="P933" s="19"/>
      <c r="Q933" s="19" t="s">
        <v>2051</v>
      </c>
      <c r="R933" s="2"/>
      <c r="S933" s="2"/>
      <c r="T933" s="2" t="s">
        <v>6042</v>
      </c>
      <c r="U933" s="2"/>
      <c r="V933" s="2"/>
    </row>
    <row r="934" spans="1:22" ht="14.25" customHeight="1">
      <c r="A934" s="19"/>
      <c r="B934" s="19" t="s">
        <v>6249</v>
      </c>
      <c r="C934" s="19" t="s">
        <v>6250</v>
      </c>
      <c r="D934" s="19" t="s">
        <v>152</v>
      </c>
      <c r="E934" s="19" t="s">
        <v>96</v>
      </c>
      <c r="F934" s="19" t="s">
        <v>6251</v>
      </c>
      <c r="G934" s="19" t="s">
        <v>2046</v>
      </c>
      <c r="H934" s="19" t="s">
        <v>6252</v>
      </c>
      <c r="I934" s="19"/>
      <c r="J934" s="19"/>
      <c r="K934" s="19"/>
      <c r="L934" s="19"/>
      <c r="M934" s="19" t="s">
        <v>1566</v>
      </c>
      <c r="N934" s="19" t="s">
        <v>2058</v>
      </c>
      <c r="O934" s="19" t="s">
        <v>2858</v>
      </c>
      <c r="P934" s="19" t="s">
        <v>6253</v>
      </c>
      <c r="Q934" s="19" t="s">
        <v>2051</v>
      </c>
      <c r="R934" s="2" t="s">
        <v>2067</v>
      </c>
      <c r="S934" s="2"/>
      <c r="T934" s="2" t="s">
        <v>151</v>
      </c>
      <c r="U934" s="2"/>
      <c r="V934" s="2"/>
    </row>
    <row r="935" spans="1:22" ht="14.25" customHeight="1">
      <c r="A935" s="19"/>
      <c r="B935" s="19" t="s">
        <v>3155</v>
      </c>
      <c r="C935" s="19" t="s">
        <v>3779</v>
      </c>
      <c r="D935" s="19" t="s">
        <v>202</v>
      </c>
      <c r="E935" s="19" t="s">
        <v>96</v>
      </c>
      <c r="F935" s="19" t="s">
        <v>6254</v>
      </c>
      <c r="G935" s="19" t="s">
        <v>2046</v>
      </c>
      <c r="H935" s="19" t="s">
        <v>6255</v>
      </c>
      <c r="I935" s="19"/>
      <c r="J935" s="19"/>
      <c r="K935" s="19"/>
      <c r="L935" s="19"/>
      <c r="M935" s="19" t="s">
        <v>1566</v>
      </c>
      <c r="N935" s="19" t="s">
        <v>2058</v>
      </c>
      <c r="O935" s="19" t="s">
        <v>2193</v>
      </c>
      <c r="P935" s="19" t="s">
        <v>2050</v>
      </c>
      <c r="Q935" s="19" t="s">
        <v>2051</v>
      </c>
      <c r="R935" s="2" t="s">
        <v>2067</v>
      </c>
      <c r="S935" s="2"/>
      <c r="T935" s="2" t="s">
        <v>201</v>
      </c>
      <c r="U935" s="2"/>
      <c r="V935" s="2"/>
    </row>
    <row r="936" spans="1:22" ht="14.25" customHeight="1">
      <c r="A936" s="19"/>
      <c r="B936" s="19" t="s">
        <v>3793</v>
      </c>
      <c r="C936" s="19" t="s">
        <v>6256</v>
      </c>
      <c r="D936" s="19" t="s">
        <v>684</v>
      </c>
      <c r="E936" s="19" t="s">
        <v>96</v>
      </c>
      <c r="F936" s="19" t="s">
        <v>2170</v>
      </c>
      <c r="G936" s="19" t="s">
        <v>2046</v>
      </c>
      <c r="H936" s="19" t="s">
        <v>6257</v>
      </c>
      <c r="I936" s="19"/>
      <c r="J936" s="19"/>
      <c r="K936" s="19"/>
      <c r="L936" s="19"/>
      <c r="M936" s="19" t="s">
        <v>59</v>
      </c>
      <c r="N936" s="19" t="s">
        <v>2058</v>
      </c>
      <c r="O936" s="19" t="s">
        <v>2172</v>
      </c>
      <c r="P936" s="19" t="s">
        <v>2050</v>
      </c>
      <c r="Q936" s="19" t="s">
        <v>2051</v>
      </c>
      <c r="R936" s="2"/>
      <c r="S936" s="2"/>
      <c r="T936" s="2" t="s">
        <v>683</v>
      </c>
      <c r="U936" s="2"/>
      <c r="V936" s="2"/>
    </row>
    <row r="937" spans="1:22" ht="14.25" customHeight="1">
      <c r="A937" s="19"/>
      <c r="B937" s="19" t="s">
        <v>3799</v>
      </c>
      <c r="C937" s="19" t="s">
        <v>6258</v>
      </c>
      <c r="D937" s="19" t="s">
        <v>184</v>
      </c>
      <c r="E937" s="19" t="s">
        <v>96</v>
      </c>
      <c r="F937" s="19" t="s">
        <v>5994</v>
      </c>
      <c r="G937" s="19" t="s">
        <v>2046</v>
      </c>
      <c r="H937" s="19" t="s">
        <v>6259</v>
      </c>
      <c r="I937" s="19"/>
      <c r="J937" s="19"/>
      <c r="K937" s="19"/>
      <c r="L937" s="19"/>
      <c r="M937" s="19" t="s">
        <v>1566</v>
      </c>
      <c r="N937" s="19" t="s">
        <v>2058</v>
      </c>
      <c r="O937" s="19" t="s">
        <v>6260</v>
      </c>
      <c r="P937" s="19" t="s">
        <v>2050</v>
      </c>
      <c r="Q937" s="19" t="s">
        <v>2051</v>
      </c>
      <c r="R937" s="2" t="s">
        <v>2052</v>
      </c>
      <c r="S937" s="2"/>
      <c r="T937" s="2" t="s">
        <v>183</v>
      </c>
      <c r="U937" s="2"/>
      <c r="V937" s="2"/>
    </row>
    <row r="938" spans="1:22" ht="14.25" customHeight="1">
      <c r="A938" s="19"/>
      <c r="B938" s="19" t="s">
        <v>6261</v>
      </c>
      <c r="C938" s="19" t="s">
        <v>6262</v>
      </c>
      <c r="D938" s="19" t="s">
        <v>6228</v>
      </c>
      <c r="E938" s="19" t="s">
        <v>96</v>
      </c>
      <c r="F938" s="19" t="s">
        <v>6263</v>
      </c>
      <c r="G938" s="19"/>
      <c r="H938" s="19" t="s">
        <v>6264</v>
      </c>
      <c r="I938" s="19"/>
      <c r="J938" s="19"/>
      <c r="K938" s="19"/>
      <c r="L938" s="19"/>
      <c r="M938" s="19" t="s">
        <v>1566</v>
      </c>
      <c r="N938" s="19" t="s">
        <v>2058</v>
      </c>
      <c r="O938" s="19" t="s">
        <v>3234</v>
      </c>
      <c r="P938" s="19"/>
      <c r="Q938" s="19" t="s">
        <v>2051</v>
      </c>
      <c r="R938" s="2" t="s">
        <v>2052</v>
      </c>
      <c r="S938" s="2"/>
      <c r="T938" s="2" t="s">
        <v>6231</v>
      </c>
      <c r="U938" s="2"/>
      <c r="V938" s="2"/>
    </row>
    <row r="939" spans="1:22" ht="14.25" customHeight="1">
      <c r="A939" s="19"/>
      <c r="B939" s="19" t="s">
        <v>3831</v>
      </c>
      <c r="C939" s="19" t="s">
        <v>6265</v>
      </c>
      <c r="D939" s="19" t="s">
        <v>482</v>
      </c>
      <c r="E939" s="19" t="s">
        <v>96</v>
      </c>
      <c r="F939" s="19" t="s">
        <v>4138</v>
      </c>
      <c r="G939" s="19" t="s">
        <v>2046</v>
      </c>
      <c r="H939" s="19" t="s">
        <v>6266</v>
      </c>
      <c r="I939" s="19"/>
      <c r="J939" s="19" t="s">
        <v>6267</v>
      </c>
      <c r="K939" s="19"/>
      <c r="L939" s="19"/>
      <c r="M939" s="19" t="s">
        <v>1566</v>
      </c>
      <c r="N939" s="19" t="s">
        <v>2058</v>
      </c>
      <c r="O939" s="19" t="s">
        <v>2858</v>
      </c>
      <c r="P939" s="19" t="s">
        <v>6268</v>
      </c>
      <c r="Q939" s="19" t="s">
        <v>2051</v>
      </c>
      <c r="R939" s="2" t="s">
        <v>2067</v>
      </c>
      <c r="S939" s="2"/>
      <c r="T939" s="2" t="s">
        <v>481</v>
      </c>
      <c r="U939" s="2"/>
      <c r="V939" s="2"/>
    </row>
    <row r="940" spans="1:22" ht="14.25" customHeight="1">
      <c r="A940" s="19"/>
      <c r="B940" s="19" t="s">
        <v>3853</v>
      </c>
      <c r="C940" s="19" t="s">
        <v>6269</v>
      </c>
      <c r="D940" s="19" t="s">
        <v>184</v>
      </c>
      <c r="E940" s="19" t="s">
        <v>96</v>
      </c>
      <c r="F940" s="19" t="s">
        <v>6270</v>
      </c>
      <c r="G940" s="19" t="s">
        <v>2046</v>
      </c>
      <c r="H940" s="19" t="s">
        <v>6271</v>
      </c>
      <c r="I940" s="19"/>
      <c r="J940" s="19"/>
      <c r="K940" s="19"/>
      <c r="L940" s="19"/>
      <c r="M940" s="19" t="s">
        <v>60</v>
      </c>
      <c r="N940" s="19" t="s">
        <v>2058</v>
      </c>
      <c r="O940" s="19" t="s">
        <v>6272</v>
      </c>
      <c r="P940" s="19" t="s">
        <v>2050</v>
      </c>
      <c r="Q940" s="19" t="s">
        <v>2051</v>
      </c>
      <c r="R940" s="2"/>
      <c r="S940" s="2"/>
      <c r="T940" s="2" t="s">
        <v>183</v>
      </c>
      <c r="U940" s="2"/>
      <c r="V940" s="2"/>
    </row>
    <row r="941" spans="1:22" ht="14.25" customHeight="1">
      <c r="A941" s="19"/>
      <c r="B941" s="19" t="s">
        <v>3896</v>
      </c>
      <c r="C941" s="19" t="s">
        <v>6273</v>
      </c>
      <c r="D941" s="19" t="s">
        <v>300</v>
      </c>
      <c r="E941" s="19" t="s">
        <v>96</v>
      </c>
      <c r="F941" s="19" t="s">
        <v>6274</v>
      </c>
      <c r="G941" s="19" t="s">
        <v>2046</v>
      </c>
      <c r="H941" s="19" t="s">
        <v>6275</v>
      </c>
      <c r="I941" s="19"/>
      <c r="J941" s="19"/>
      <c r="K941" s="19"/>
      <c r="L941" s="19"/>
      <c r="M941" s="19" t="s">
        <v>60</v>
      </c>
      <c r="N941" s="19" t="s">
        <v>2058</v>
      </c>
      <c r="O941" s="19" t="s">
        <v>2964</v>
      </c>
      <c r="P941" s="19"/>
      <c r="Q941" s="19" t="s">
        <v>2051</v>
      </c>
      <c r="R941" s="2"/>
      <c r="S941" s="2"/>
      <c r="T941" s="2" t="s">
        <v>299</v>
      </c>
      <c r="U941" s="2"/>
      <c r="V941" s="2"/>
    </row>
    <row r="942" spans="1:22" ht="14.25" customHeight="1">
      <c r="A942" s="19"/>
      <c r="B942" s="19" t="s">
        <v>3896</v>
      </c>
      <c r="C942" s="19" t="s">
        <v>4134</v>
      </c>
      <c r="D942" s="19" t="s">
        <v>126</v>
      </c>
      <c r="E942" s="19" t="s">
        <v>96</v>
      </c>
      <c r="F942" s="19" t="s">
        <v>6276</v>
      </c>
      <c r="G942" s="19" t="s">
        <v>2046</v>
      </c>
      <c r="H942" s="19" t="s">
        <v>6277</v>
      </c>
      <c r="I942" s="19"/>
      <c r="J942" s="19"/>
      <c r="K942" s="19"/>
      <c r="L942" s="19"/>
      <c r="M942" s="19" t="s">
        <v>59</v>
      </c>
      <c r="N942" s="19" t="s">
        <v>2058</v>
      </c>
      <c r="O942" s="19" t="s">
        <v>3612</v>
      </c>
      <c r="P942" s="19"/>
      <c r="Q942" s="19" t="s">
        <v>2051</v>
      </c>
      <c r="R942" s="2"/>
      <c r="S942" s="2"/>
      <c r="T942" s="2" t="s">
        <v>125</v>
      </c>
      <c r="U942" s="2"/>
      <c r="V942" s="2"/>
    </row>
    <row r="943" spans="1:22" ht="14.25" customHeight="1">
      <c r="A943" s="19"/>
      <c r="B943" s="19" t="s">
        <v>3906</v>
      </c>
      <c r="C943" s="19" t="s">
        <v>6278</v>
      </c>
      <c r="D943" s="19" t="s">
        <v>126</v>
      </c>
      <c r="E943" s="19" t="s">
        <v>96</v>
      </c>
      <c r="F943" s="19" t="s">
        <v>6279</v>
      </c>
      <c r="G943" s="19" t="s">
        <v>2046</v>
      </c>
      <c r="H943" s="19" t="s">
        <v>6280</v>
      </c>
      <c r="I943" s="19"/>
      <c r="J943" s="19"/>
      <c r="K943" s="19"/>
      <c r="L943" s="19"/>
      <c r="M943" s="19" t="s">
        <v>1566</v>
      </c>
      <c r="N943" s="19" t="s">
        <v>2058</v>
      </c>
      <c r="O943" s="19" t="s">
        <v>2218</v>
      </c>
      <c r="P943" s="19"/>
      <c r="Q943" s="19" t="s">
        <v>2051</v>
      </c>
      <c r="R943" s="2" t="s">
        <v>2052</v>
      </c>
      <c r="S943" s="2"/>
      <c r="T943" s="2" t="s">
        <v>125</v>
      </c>
      <c r="U943" s="2"/>
      <c r="V943" s="2"/>
    </row>
    <row r="944" spans="1:22" ht="14.25" customHeight="1">
      <c r="A944" s="19"/>
      <c r="B944" s="19" t="s">
        <v>4034</v>
      </c>
      <c r="C944" s="19" t="s">
        <v>6281</v>
      </c>
      <c r="D944" s="19" t="s">
        <v>684</v>
      </c>
      <c r="E944" s="19" t="s">
        <v>96</v>
      </c>
      <c r="F944" s="19" t="s">
        <v>3059</v>
      </c>
      <c r="G944" s="19" t="s">
        <v>2046</v>
      </c>
      <c r="H944" s="19" t="s">
        <v>6282</v>
      </c>
      <c r="I944" s="19"/>
      <c r="J944" s="19"/>
      <c r="K944" s="19"/>
      <c r="L944" s="19"/>
      <c r="M944" s="19" t="s">
        <v>60</v>
      </c>
      <c r="N944" s="19" t="s">
        <v>2058</v>
      </c>
      <c r="O944" s="19" t="s">
        <v>2107</v>
      </c>
      <c r="P944" s="19" t="s">
        <v>2050</v>
      </c>
      <c r="Q944" s="19" t="s">
        <v>2051</v>
      </c>
      <c r="R944" s="2"/>
      <c r="S944" s="2"/>
      <c r="T944" s="2" t="s">
        <v>683</v>
      </c>
      <c r="U944" s="2"/>
      <c r="V944" s="2"/>
    </row>
    <row r="945" spans="1:22" ht="14.25" customHeight="1">
      <c r="A945" s="19"/>
      <c r="B945" s="19" t="s">
        <v>5637</v>
      </c>
      <c r="C945" s="19" t="s">
        <v>6283</v>
      </c>
      <c r="D945" s="19" t="s">
        <v>5319</v>
      </c>
      <c r="E945" s="19" t="s">
        <v>96</v>
      </c>
      <c r="F945" s="19" t="s">
        <v>6284</v>
      </c>
      <c r="G945" s="19"/>
      <c r="H945" s="19" t="s">
        <v>6285</v>
      </c>
      <c r="I945" s="19"/>
      <c r="J945" s="19"/>
      <c r="K945" s="19"/>
      <c r="L945" s="19"/>
      <c r="M945" s="19" t="s">
        <v>1566</v>
      </c>
      <c r="N945" s="19" t="s">
        <v>2058</v>
      </c>
      <c r="O945" s="19" t="s">
        <v>2218</v>
      </c>
      <c r="P945" s="19"/>
      <c r="Q945" s="19" t="s">
        <v>2051</v>
      </c>
      <c r="R945" s="2" t="s">
        <v>2052</v>
      </c>
      <c r="S945" s="2"/>
      <c r="T945" s="2" t="s">
        <v>5322</v>
      </c>
      <c r="U945" s="2"/>
      <c r="V945" s="2"/>
    </row>
    <row r="946" spans="1:22" ht="14.25" customHeight="1">
      <c r="A946" s="19"/>
      <c r="B946" s="19" t="s">
        <v>4114</v>
      </c>
      <c r="C946" s="19" t="s">
        <v>6286</v>
      </c>
      <c r="D946" s="19" t="s">
        <v>130</v>
      </c>
      <c r="E946" s="19" t="s">
        <v>96</v>
      </c>
      <c r="F946" s="19" t="s">
        <v>6287</v>
      </c>
      <c r="G946" s="19" t="s">
        <v>2046</v>
      </c>
      <c r="H946" s="19" t="s">
        <v>6288</v>
      </c>
      <c r="I946" s="19"/>
      <c r="J946" s="19"/>
      <c r="K946" s="19"/>
      <c r="L946" s="19"/>
      <c r="M946" s="19" t="s">
        <v>1566</v>
      </c>
      <c r="N946" s="19" t="s">
        <v>2058</v>
      </c>
      <c r="O946" s="19" t="s">
        <v>2193</v>
      </c>
      <c r="P946" s="19"/>
      <c r="Q946" s="19" t="s">
        <v>2051</v>
      </c>
      <c r="R946" s="2" t="s">
        <v>2067</v>
      </c>
      <c r="S946" s="2"/>
      <c r="T946" s="2" t="s">
        <v>129</v>
      </c>
      <c r="U946" s="2"/>
      <c r="V946" s="2"/>
    </row>
    <row r="947" spans="1:22" ht="14.25" customHeight="1">
      <c r="A947" s="19"/>
      <c r="B947" s="19" t="s">
        <v>4177</v>
      </c>
      <c r="C947" s="19" t="s">
        <v>6289</v>
      </c>
      <c r="D947" s="19" t="s">
        <v>152</v>
      </c>
      <c r="E947" s="19" t="s">
        <v>96</v>
      </c>
      <c r="F947" s="19" t="s">
        <v>6290</v>
      </c>
      <c r="G947" s="19" t="s">
        <v>2046</v>
      </c>
      <c r="H947" s="19" t="s">
        <v>6291</v>
      </c>
      <c r="I947" s="19"/>
      <c r="J947" s="19"/>
      <c r="K947" s="19"/>
      <c r="L947" s="19"/>
      <c r="M947" s="19" t="s">
        <v>1566</v>
      </c>
      <c r="N947" s="19" t="s">
        <v>2058</v>
      </c>
      <c r="O947" s="19" t="s">
        <v>2218</v>
      </c>
      <c r="P947" s="19" t="s">
        <v>5922</v>
      </c>
      <c r="Q947" s="19" t="s">
        <v>2051</v>
      </c>
      <c r="R947" s="2" t="s">
        <v>2052</v>
      </c>
      <c r="S947" s="2"/>
      <c r="T947" s="2" t="s">
        <v>151</v>
      </c>
      <c r="U947" s="2"/>
      <c r="V947" s="2"/>
    </row>
    <row r="948" spans="1:22" ht="14.25" customHeight="1">
      <c r="A948" s="19"/>
      <c r="B948" s="19" t="s">
        <v>6292</v>
      </c>
      <c r="C948" s="19" t="s">
        <v>6293</v>
      </c>
      <c r="D948" s="19" t="s">
        <v>6228</v>
      </c>
      <c r="E948" s="19" t="s">
        <v>96</v>
      </c>
      <c r="F948" s="19" t="s">
        <v>6294</v>
      </c>
      <c r="G948" s="19"/>
      <c r="H948" s="19" t="s">
        <v>6295</v>
      </c>
      <c r="I948" s="19"/>
      <c r="J948" s="19"/>
      <c r="K948" s="19"/>
      <c r="L948" s="19"/>
      <c r="M948" s="19" t="s">
        <v>1566</v>
      </c>
      <c r="N948" s="19" t="s">
        <v>2058</v>
      </c>
      <c r="O948" s="19" t="s">
        <v>2858</v>
      </c>
      <c r="P948" s="19"/>
      <c r="Q948" s="19" t="s">
        <v>2051</v>
      </c>
      <c r="R948" s="2" t="s">
        <v>2067</v>
      </c>
      <c r="S948" s="2"/>
      <c r="T948" s="2" t="s">
        <v>6231</v>
      </c>
      <c r="U948" s="2"/>
      <c r="V948" s="2"/>
    </row>
    <row r="949" spans="1:22" ht="14.25" customHeight="1">
      <c r="A949" s="19"/>
      <c r="B949" s="19" t="s">
        <v>6296</v>
      </c>
      <c r="C949" s="19" t="s">
        <v>6297</v>
      </c>
      <c r="D949" s="19" t="s">
        <v>152</v>
      </c>
      <c r="E949" s="19" t="s">
        <v>96</v>
      </c>
      <c r="F949" s="19" t="s">
        <v>6298</v>
      </c>
      <c r="G949" s="19" t="s">
        <v>2046</v>
      </c>
      <c r="H949" s="19" t="s">
        <v>6299</v>
      </c>
      <c r="I949" s="19"/>
      <c r="J949" s="19"/>
      <c r="K949" s="19"/>
      <c r="L949" s="19"/>
      <c r="M949" s="19" t="s">
        <v>1566</v>
      </c>
      <c r="N949" s="19" t="s">
        <v>2058</v>
      </c>
      <c r="O949" s="19" t="s">
        <v>2218</v>
      </c>
      <c r="P949" s="19" t="s">
        <v>5454</v>
      </c>
      <c r="Q949" s="19" t="s">
        <v>2051</v>
      </c>
      <c r="R949" s="2" t="s">
        <v>2052</v>
      </c>
      <c r="S949" s="2"/>
      <c r="T949" s="2" t="s">
        <v>151</v>
      </c>
      <c r="U949" s="2"/>
      <c r="V949" s="2"/>
    </row>
    <row r="950" spans="1:22" ht="14.25" customHeight="1">
      <c r="A950" s="19"/>
      <c r="B950" s="19" t="s">
        <v>6300</v>
      </c>
      <c r="C950" s="19" t="s">
        <v>6301</v>
      </c>
      <c r="D950" s="19" t="s">
        <v>114</v>
      </c>
      <c r="E950" s="19" t="s">
        <v>96</v>
      </c>
      <c r="F950" s="19" t="s">
        <v>6302</v>
      </c>
      <c r="G950" s="19" t="s">
        <v>2046</v>
      </c>
      <c r="H950" s="19" t="s">
        <v>6303</v>
      </c>
      <c r="I950" s="19"/>
      <c r="J950" s="19"/>
      <c r="K950" s="19"/>
      <c r="L950" s="19"/>
      <c r="M950" s="19" t="s">
        <v>1566</v>
      </c>
      <c r="N950" s="19" t="s">
        <v>2058</v>
      </c>
      <c r="O950" s="19" t="s">
        <v>3234</v>
      </c>
      <c r="P950" s="19" t="s">
        <v>2050</v>
      </c>
      <c r="Q950" s="19" t="s">
        <v>2051</v>
      </c>
      <c r="R950" s="2" t="s">
        <v>2067</v>
      </c>
      <c r="S950" s="2"/>
      <c r="T950" s="2" t="s">
        <v>113</v>
      </c>
      <c r="U950" s="2"/>
      <c r="V950" s="2"/>
    </row>
    <row r="951" spans="1:22" ht="14.25" customHeight="1">
      <c r="A951" s="19"/>
      <c r="B951" s="19" t="s">
        <v>4331</v>
      </c>
      <c r="C951" s="19" t="s">
        <v>6304</v>
      </c>
      <c r="D951" s="19" t="s">
        <v>150</v>
      </c>
      <c r="E951" s="19" t="s">
        <v>96</v>
      </c>
      <c r="F951" s="19" t="s">
        <v>4083</v>
      </c>
      <c r="G951" s="19" t="s">
        <v>2046</v>
      </c>
      <c r="H951" s="19" t="s">
        <v>6305</v>
      </c>
      <c r="I951" s="19"/>
      <c r="J951" s="19"/>
      <c r="K951" s="19"/>
      <c r="L951" s="19"/>
      <c r="M951" s="19" t="s">
        <v>1566</v>
      </c>
      <c r="N951" s="19" t="s">
        <v>2058</v>
      </c>
      <c r="O951" s="19" t="s">
        <v>3234</v>
      </c>
      <c r="P951" s="19"/>
      <c r="Q951" s="19" t="s">
        <v>2051</v>
      </c>
      <c r="R951" s="2" t="s">
        <v>2052</v>
      </c>
      <c r="S951" s="2"/>
      <c r="T951" s="2" t="s">
        <v>149</v>
      </c>
      <c r="U951" s="2"/>
      <c r="V951" s="2"/>
    </row>
    <row r="952" spans="1:22" ht="14.25" customHeight="1">
      <c r="A952" s="19"/>
      <c r="B952" s="19" t="s">
        <v>6306</v>
      </c>
      <c r="C952" s="19" t="s">
        <v>6307</v>
      </c>
      <c r="D952" s="19" t="s">
        <v>6308</v>
      </c>
      <c r="E952" s="19" t="s">
        <v>96</v>
      </c>
      <c r="F952" s="19" t="s">
        <v>4810</v>
      </c>
      <c r="G952" s="19"/>
      <c r="H952" s="19" t="s">
        <v>6309</v>
      </c>
      <c r="I952" s="19"/>
      <c r="J952" s="19"/>
      <c r="K952" s="19"/>
      <c r="L952" s="19"/>
      <c r="M952" s="19" t="s">
        <v>1566</v>
      </c>
      <c r="N952" s="19" t="s">
        <v>2058</v>
      </c>
      <c r="O952" s="19" t="s">
        <v>2218</v>
      </c>
      <c r="P952" s="19"/>
      <c r="Q952" s="19" t="s">
        <v>2051</v>
      </c>
      <c r="R952" s="2" t="s">
        <v>2052</v>
      </c>
      <c r="S952" s="2"/>
      <c r="T952" s="2" t="s">
        <v>6310</v>
      </c>
      <c r="U952" s="2"/>
      <c r="V952" s="2"/>
    </row>
    <row r="953" spans="1:22" ht="14.25" customHeight="1">
      <c r="A953" s="19"/>
      <c r="B953" s="19" t="s">
        <v>6311</v>
      </c>
      <c r="C953" s="19" t="s">
        <v>6312</v>
      </c>
      <c r="D953" s="19" t="s">
        <v>3532</v>
      </c>
      <c r="E953" s="19" t="s">
        <v>96</v>
      </c>
      <c r="F953" s="19" t="s">
        <v>6313</v>
      </c>
      <c r="G953" s="19" t="s">
        <v>2404</v>
      </c>
      <c r="H953" s="19" t="s">
        <v>6314</v>
      </c>
      <c r="I953" s="19"/>
      <c r="J953" s="19"/>
      <c r="K953" s="19"/>
      <c r="L953" s="19"/>
      <c r="M953" s="19" t="s">
        <v>1566</v>
      </c>
      <c r="N953" s="19" t="s">
        <v>2058</v>
      </c>
      <c r="O953" s="19" t="s">
        <v>3234</v>
      </c>
      <c r="P953" s="19"/>
      <c r="Q953" s="19" t="s">
        <v>2051</v>
      </c>
      <c r="R953" s="2" t="s">
        <v>2052</v>
      </c>
      <c r="S953" s="2"/>
      <c r="T953" s="2" t="s">
        <v>3536</v>
      </c>
      <c r="U953" s="2"/>
      <c r="V953" s="2"/>
    </row>
    <row r="954" spans="1:22" ht="14.25" customHeight="1">
      <c r="A954" s="19"/>
      <c r="B954" s="19" t="s">
        <v>6315</v>
      </c>
      <c r="C954" s="19" t="s">
        <v>3232</v>
      </c>
      <c r="D954" s="19" t="s">
        <v>184</v>
      </c>
      <c r="E954" s="19" t="s">
        <v>96</v>
      </c>
      <c r="F954" s="19" t="s">
        <v>6316</v>
      </c>
      <c r="G954" s="19" t="s">
        <v>2046</v>
      </c>
      <c r="H954" s="19" t="s">
        <v>6317</v>
      </c>
      <c r="I954" s="19"/>
      <c r="J954" s="19"/>
      <c r="K954" s="19"/>
      <c r="L954" s="19"/>
      <c r="M954" s="19" t="s">
        <v>1566</v>
      </c>
      <c r="N954" s="19" t="s">
        <v>2058</v>
      </c>
      <c r="O954" s="19" t="s">
        <v>2772</v>
      </c>
      <c r="P954" s="19" t="s">
        <v>2050</v>
      </c>
      <c r="Q954" s="19" t="s">
        <v>2051</v>
      </c>
      <c r="R954" s="2" t="s">
        <v>2052</v>
      </c>
      <c r="S954" s="2"/>
      <c r="T954" s="2" t="s">
        <v>183</v>
      </c>
      <c r="U954" s="2"/>
      <c r="V954" s="2"/>
    </row>
    <row r="955" spans="1:22" ht="14.25" customHeight="1">
      <c r="A955" s="19"/>
      <c r="B955" s="19" t="s">
        <v>4774</v>
      </c>
      <c r="C955" s="19" t="s">
        <v>3779</v>
      </c>
      <c r="D955" s="19" t="s">
        <v>296</v>
      </c>
      <c r="E955" s="19" t="s">
        <v>96</v>
      </c>
      <c r="F955" s="19" t="s">
        <v>6318</v>
      </c>
      <c r="G955" s="19" t="s">
        <v>2046</v>
      </c>
      <c r="H955" s="19" t="s">
        <v>6319</v>
      </c>
      <c r="I955" s="19"/>
      <c r="J955" s="19"/>
      <c r="K955" s="19"/>
      <c r="L955" s="19"/>
      <c r="M955" s="19" t="s">
        <v>1566</v>
      </c>
      <c r="N955" s="19" t="s">
        <v>2058</v>
      </c>
      <c r="O955" s="19" t="s">
        <v>2858</v>
      </c>
      <c r="P955" s="19" t="s">
        <v>6320</v>
      </c>
      <c r="Q955" s="19" t="s">
        <v>2051</v>
      </c>
      <c r="R955" s="2" t="s">
        <v>2067</v>
      </c>
      <c r="S955" s="2"/>
      <c r="T955" s="2" t="s">
        <v>295</v>
      </c>
      <c r="U955" s="2"/>
      <c r="V955" s="2"/>
    </row>
    <row r="956" spans="1:22" ht="14.25" customHeight="1">
      <c r="A956" s="19"/>
      <c r="B956" s="19" t="s">
        <v>5004</v>
      </c>
      <c r="C956" s="19" t="s">
        <v>4115</v>
      </c>
      <c r="D956" s="19" t="s">
        <v>427</v>
      </c>
      <c r="E956" s="19" t="s">
        <v>96</v>
      </c>
      <c r="F956" s="19" t="s">
        <v>6321</v>
      </c>
      <c r="G956" s="19" t="s">
        <v>2046</v>
      </c>
      <c r="H956" s="19" t="s">
        <v>6322</v>
      </c>
      <c r="I956" s="19"/>
      <c r="J956" s="19"/>
      <c r="K956" s="19"/>
      <c r="L956" s="19"/>
      <c r="M956" s="19" t="s">
        <v>59</v>
      </c>
      <c r="N956" s="19" t="s">
        <v>2058</v>
      </c>
      <c r="O956" s="19" t="s">
        <v>2571</v>
      </c>
      <c r="P956" s="19"/>
      <c r="Q956" s="19" t="s">
        <v>2051</v>
      </c>
      <c r="R956" s="2"/>
      <c r="S956" s="2"/>
      <c r="T956" s="2" t="s">
        <v>426</v>
      </c>
      <c r="U956" s="2"/>
      <c r="V956" s="2"/>
    </row>
    <row r="957" spans="1:22" ht="14.25" customHeight="1">
      <c r="A957" s="19"/>
      <c r="B957" s="19" t="s">
        <v>6323</v>
      </c>
      <c r="C957" s="19" t="s">
        <v>6324</v>
      </c>
      <c r="D957" s="19" t="s">
        <v>258</v>
      </c>
      <c r="E957" s="19" t="s">
        <v>96</v>
      </c>
      <c r="F957" s="19" t="s">
        <v>6325</v>
      </c>
      <c r="G957" s="19" t="s">
        <v>2046</v>
      </c>
      <c r="H957" s="19" t="s">
        <v>6326</v>
      </c>
      <c r="I957" s="19"/>
      <c r="J957" s="19"/>
      <c r="K957" s="19"/>
      <c r="L957" s="19"/>
      <c r="M957" s="19" t="s">
        <v>1566</v>
      </c>
      <c r="N957" s="19" t="s">
        <v>2058</v>
      </c>
      <c r="O957" s="19" t="s">
        <v>2218</v>
      </c>
      <c r="P957" s="19" t="s">
        <v>2050</v>
      </c>
      <c r="Q957" s="19" t="s">
        <v>2051</v>
      </c>
      <c r="R957" s="2" t="s">
        <v>2052</v>
      </c>
      <c r="S957" s="2"/>
      <c r="T957" s="2" t="s">
        <v>257</v>
      </c>
      <c r="U957" s="2"/>
      <c r="V957" s="2"/>
    </row>
    <row r="958" spans="1:22" ht="14.25" customHeight="1">
      <c r="A958" s="19"/>
      <c r="B958" s="19" t="s">
        <v>6327</v>
      </c>
      <c r="C958" s="19" t="s">
        <v>6328</v>
      </c>
      <c r="D958" s="19" t="s">
        <v>268</v>
      </c>
      <c r="E958" s="19" t="s">
        <v>96</v>
      </c>
      <c r="F958" s="19" t="s">
        <v>6329</v>
      </c>
      <c r="G958" s="19" t="s">
        <v>2046</v>
      </c>
      <c r="H958" s="19" t="s">
        <v>6330</v>
      </c>
      <c r="I958" s="19"/>
      <c r="J958" s="19"/>
      <c r="K958" s="19"/>
      <c r="L958" s="19"/>
      <c r="M958" s="19" t="s">
        <v>1566</v>
      </c>
      <c r="N958" s="19" t="s">
        <v>2058</v>
      </c>
      <c r="O958" s="19" t="s">
        <v>6331</v>
      </c>
      <c r="P958" s="19"/>
      <c r="Q958" s="19" t="s">
        <v>2051</v>
      </c>
      <c r="R958" s="2" t="s">
        <v>2052</v>
      </c>
      <c r="S958" s="2"/>
      <c r="T958" s="2" t="s">
        <v>267</v>
      </c>
      <c r="U958" s="2"/>
      <c r="V958" s="2"/>
    </row>
    <row r="959" spans="1:22" ht="14.25" customHeight="1">
      <c r="A959" s="19"/>
      <c r="B959" s="19" t="s">
        <v>5746</v>
      </c>
      <c r="C959" s="19" t="s">
        <v>6332</v>
      </c>
      <c r="D959" s="19" t="s">
        <v>184</v>
      </c>
      <c r="E959" s="19" t="s">
        <v>96</v>
      </c>
      <c r="F959" s="19" t="s">
        <v>6333</v>
      </c>
      <c r="G959" s="19" t="s">
        <v>2046</v>
      </c>
      <c r="H959" s="19" t="s">
        <v>6334</v>
      </c>
      <c r="I959" s="19"/>
      <c r="J959" s="19"/>
      <c r="K959" s="19"/>
      <c r="L959" s="19"/>
      <c r="M959" s="19" t="s">
        <v>59</v>
      </c>
      <c r="N959" s="19" t="s">
        <v>2058</v>
      </c>
      <c r="O959" s="19" t="s">
        <v>6335</v>
      </c>
      <c r="P959" s="19" t="s">
        <v>2050</v>
      </c>
      <c r="Q959" s="19" t="s">
        <v>2051</v>
      </c>
      <c r="R959" s="2"/>
      <c r="S959" s="2"/>
      <c r="T959" s="2" t="s">
        <v>183</v>
      </c>
      <c r="U959" s="2"/>
      <c r="V959" s="2"/>
    </row>
    <row r="960" spans="1:22" ht="14.25" customHeight="1">
      <c r="A960" s="19"/>
      <c r="B960" s="19" t="s">
        <v>6220</v>
      </c>
      <c r="C960" s="19" t="s">
        <v>6336</v>
      </c>
      <c r="D960" s="19" t="s">
        <v>180</v>
      </c>
      <c r="E960" s="19" t="s">
        <v>96</v>
      </c>
      <c r="F960" s="19" t="s">
        <v>6337</v>
      </c>
      <c r="G960" s="19" t="s">
        <v>2046</v>
      </c>
      <c r="H960" s="19" t="s">
        <v>6338</v>
      </c>
      <c r="I960" s="19"/>
      <c r="J960" s="19"/>
      <c r="K960" s="19"/>
      <c r="L960" s="19"/>
      <c r="M960" s="19" t="s">
        <v>1566</v>
      </c>
      <c r="N960" s="19" t="s">
        <v>2058</v>
      </c>
      <c r="O960" s="19" t="s">
        <v>6339</v>
      </c>
      <c r="P960" s="19" t="s">
        <v>2050</v>
      </c>
      <c r="Q960" s="19" t="s">
        <v>2051</v>
      </c>
      <c r="R960" s="2" t="s">
        <v>2067</v>
      </c>
      <c r="S960" s="2"/>
      <c r="T960" s="2" t="s">
        <v>179</v>
      </c>
      <c r="U960" s="2"/>
      <c r="V960" s="2"/>
    </row>
    <row r="961" spans="1:22" ht="14.25" customHeight="1">
      <c r="A961" s="19"/>
      <c r="B961" s="19" t="s">
        <v>2208</v>
      </c>
      <c r="C961" s="19" t="s">
        <v>6340</v>
      </c>
      <c r="D961" s="19" t="s">
        <v>5385</v>
      </c>
      <c r="E961" s="19" t="s">
        <v>96</v>
      </c>
      <c r="F961" s="19" t="s">
        <v>6341</v>
      </c>
      <c r="G961" s="19" t="s">
        <v>2091</v>
      </c>
      <c r="H961" s="19" t="s">
        <v>6342</v>
      </c>
      <c r="I961" s="19"/>
      <c r="J961" s="19"/>
      <c r="K961" s="19"/>
      <c r="L961" s="19"/>
      <c r="M961" s="19" t="s">
        <v>59</v>
      </c>
      <c r="N961" s="19" t="s">
        <v>2058</v>
      </c>
      <c r="O961" s="19" t="s">
        <v>6343</v>
      </c>
      <c r="P961" s="19"/>
      <c r="Q961" s="19" t="s">
        <v>2051</v>
      </c>
      <c r="R961" s="2"/>
      <c r="S961" s="2"/>
      <c r="T961" s="2" t="s">
        <v>5388</v>
      </c>
      <c r="U961" s="2"/>
      <c r="V961" s="2"/>
    </row>
    <row r="962" spans="1:22" ht="14.25" customHeight="1">
      <c r="A962" s="19"/>
      <c r="B962" s="19" t="s">
        <v>6344</v>
      </c>
      <c r="C962" s="19" t="s">
        <v>6345</v>
      </c>
      <c r="D962" s="19" t="s">
        <v>1663</v>
      </c>
      <c r="E962" s="19" t="s">
        <v>96</v>
      </c>
      <c r="F962" s="19" t="s">
        <v>6346</v>
      </c>
      <c r="G962" s="19" t="s">
        <v>2091</v>
      </c>
      <c r="H962" s="19" t="s">
        <v>6347</v>
      </c>
      <c r="I962" s="19"/>
      <c r="J962" s="19"/>
      <c r="K962" s="19"/>
      <c r="L962" s="19"/>
      <c r="M962" s="19" t="s">
        <v>59</v>
      </c>
      <c r="N962" s="19" t="s">
        <v>2058</v>
      </c>
      <c r="O962" s="19" t="s">
        <v>6348</v>
      </c>
      <c r="P962" s="19"/>
      <c r="Q962" s="19" t="s">
        <v>2051</v>
      </c>
      <c r="R962" s="2"/>
      <c r="S962" s="2"/>
      <c r="T962" s="2" t="s">
        <v>2095</v>
      </c>
      <c r="U962" s="2"/>
      <c r="V962" s="2"/>
    </row>
    <row r="963" spans="1:22" ht="14.25" customHeight="1">
      <c r="A963" s="19"/>
      <c r="B963" s="19" t="s">
        <v>2768</v>
      </c>
      <c r="C963" s="19" t="s">
        <v>6349</v>
      </c>
      <c r="D963" s="19" t="s">
        <v>240</v>
      </c>
      <c r="E963" s="19" t="s">
        <v>96</v>
      </c>
      <c r="F963" s="19" t="s">
        <v>6350</v>
      </c>
      <c r="G963" s="19" t="s">
        <v>2046</v>
      </c>
      <c r="H963" s="19" t="s">
        <v>6351</v>
      </c>
      <c r="I963" s="19"/>
      <c r="J963" s="19"/>
      <c r="K963" s="19"/>
      <c r="L963" s="19"/>
      <c r="M963" s="19" t="s">
        <v>1566</v>
      </c>
      <c r="N963" s="19" t="s">
        <v>2058</v>
      </c>
      <c r="O963" s="19" t="s">
        <v>6352</v>
      </c>
      <c r="P963" s="19" t="s">
        <v>2050</v>
      </c>
      <c r="Q963" s="19" t="s">
        <v>2051</v>
      </c>
      <c r="R963" s="2" t="s">
        <v>2052</v>
      </c>
      <c r="S963" s="2"/>
      <c r="T963" s="2" t="s">
        <v>239</v>
      </c>
      <c r="U963" s="2"/>
      <c r="V963" s="2"/>
    </row>
    <row r="964" spans="1:22" ht="14.25" customHeight="1">
      <c r="A964" s="19"/>
      <c r="B964" s="19" t="s">
        <v>2044</v>
      </c>
      <c r="C964" s="19" t="s">
        <v>6353</v>
      </c>
      <c r="D964" s="19" t="s">
        <v>112</v>
      </c>
      <c r="E964" s="19" t="s">
        <v>96</v>
      </c>
      <c r="F964" s="19" t="s">
        <v>6354</v>
      </c>
      <c r="G964" s="19" t="s">
        <v>2046</v>
      </c>
      <c r="H964" s="19" t="s">
        <v>6355</v>
      </c>
      <c r="I964" s="19"/>
      <c r="J964" s="19"/>
      <c r="K964" s="19"/>
      <c r="L964" s="19"/>
      <c r="M964" s="19" t="s">
        <v>60</v>
      </c>
      <c r="N964" s="19" t="s">
        <v>2058</v>
      </c>
      <c r="O964" s="19" t="s">
        <v>3883</v>
      </c>
      <c r="P964" s="19" t="s">
        <v>2050</v>
      </c>
      <c r="Q964" s="19" t="s">
        <v>2051</v>
      </c>
      <c r="R964" s="2"/>
      <c r="S964" s="2"/>
      <c r="T964" s="2" t="s">
        <v>111</v>
      </c>
      <c r="U964" s="2"/>
      <c r="V964" s="2"/>
    </row>
    <row r="965" spans="1:22" ht="14.25" customHeight="1">
      <c r="A965" s="19"/>
      <c r="B965" s="19" t="s">
        <v>2940</v>
      </c>
      <c r="C965" s="19" t="s">
        <v>6356</v>
      </c>
      <c r="D965" s="19" t="s">
        <v>184</v>
      </c>
      <c r="E965" s="19" t="s">
        <v>96</v>
      </c>
      <c r="F965" s="19" t="s">
        <v>6357</v>
      </c>
      <c r="G965" s="19" t="s">
        <v>2046</v>
      </c>
      <c r="H965" s="19" t="s">
        <v>6358</v>
      </c>
      <c r="I965" s="19"/>
      <c r="J965" s="19"/>
      <c r="K965" s="19"/>
      <c r="L965" s="19"/>
      <c r="M965" s="19" t="s">
        <v>59</v>
      </c>
      <c r="N965" s="19" t="s">
        <v>2058</v>
      </c>
      <c r="O965" s="19" t="s">
        <v>6357</v>
      </c>
      <c r="P965" s="19" t="s">
        <v>2050</v>
      </c>
      <c r="Q965" s="19" t="s">
        <v>2051</v>
      </c>
      <c r="R965" s="2"/>
      <c r="S965" s="2"/>
      <c r="T965" s="2" t="s">
        <v>183</v>
      </c>
      <c r="U965" s="2"/>
      <c r="V965" s="2"/>
    </row>
    <row r="966" spans="1:22" ht="14.25" customHeight="1">
      <c r="A966" s="19"/>
      <c r="B966" s="19" t="s">
        <v>2940</v>
      </c>
      <c r="C966" s="19" t="s">
        <v>6359</v>
      </c>
      <c r="D966" s="19" t="s">
        <v>294</v>
      </c>
      <c r="E966" s="19" t="s">
        <v>96</v>
      </c>
      <c r="F966" s="19" t="s">
        <v>6360</v>
      </c>
      <c r="G966" s="19" t="s">
        <v>2046</v>
      </c>
      <c r="H966" s="19" t="s">
        <v>6361</v>
      </c>
      <c r="I966" s="19"/>
      <c r="J966" s="19"/>
      <c r="K966" s="19"/>
      <c r="L966" s="19"/>
      <c r="M966" s="19" t="s">
        <v>1566</v>
      </c>
      <c r="N966" s="19" t="s">
        <v>2058</v>
      </c>
      <c r="O966" s="19" t="s">
        <v>2193</v>
      </c>
      <c r="P966" s="19"/>
      <c r="Q966" s="19" t="s">
        <v>2051</v>
      </c>
      <c r="R966" s="2" t="s">
        <v>2067</v>
      </c>
      <c r="S966" s="2"/>
      <c r="T966" s="2" t="s">
        <v>293</v>
      </c>
      <c r="U966" s="2"/>
      <c r="V966" s="2"/>
    </row>
    <row r="967" spans="1:22" ht="14.25" customHeight="1">
      <c r="A967" s="19"/>
      <c r="B967" s="19" t="s">
        <v>6362</v>
      </c>
      <c r="C967" s="19" t="s">
        <v>6363</v>
      </c>
      <c r="D967" s="19" t="s">
        <v>5385</v>
      </c>
      <c r="E967" s="19" t="s">
        <v>96</v>
      </c>
      <c r="F967" s="19" t="s">
        <v>6364</v>
      </c>
      <c r="G967" s="19" t="s">
        <v>2091</v>
      </c>
      <c r="H967" s="19" t="s">
        <v>6365</v>
      </c>
      <c r="I967" s="19"/>
      <c r="J967" s="19"/>
      <c r="K967" s="19"/>
      <c r="L967" s="19"/>
      <c r="M967" s="19" t="s">
        <v>1566</v>
      </c>
      <c r="N967" s="19" t="s">
        <v>2058</v>
      </c>
      <c r="O967" s="19" t="s">
        <v>6366</v>
      </c>
      <c r="P967" s="19"/>
      <c r="Q967" s="19" t="s">
        <v>2051</v>
      </c>
      <c r="R967" s="2" t="s">
        <v>2067</v>
      </c>
      <c r="S967" s="2"/>
      <c r="T967" s="2" t="s">
        <v>5388</v>
      </c>
      <c r="U967" s="2"/>
      <c r="V967" s="2"/>
    </row>
    <row r="968" spans="1:22" ht="14.25" customHeight="1">
      <c r="A968" s="19"/>
      <c r="B968" s="19" t="s">
        <v>3052</v>
      </c>
      <c r="C968" s="19" t="s">
        <v>6367</v>
      </c>
      <c r="D968" s="19" t="s">
        <v>351</v>
      </c>
      <c r="E968" s="19" t="s">
        <v>96</v>
      </c>
      <c r="F968" s="19" t="s">
        <v>6368</v>
      </c>
      <c r="G968" s="19" t="s">
        <v>2046</v>
      </c>
      <c r="H968" s="19" t="s">
        <v>6369</v>
      </c>
      <c r="I968" s="19"/>
      <c r="J968" s="19" t="s">
        <v>6370</v>
      </c>
      <c r="K968" s="19"/>
      <c r="L968" s="19"/>
      <c r="M968" s="19" t="s">
        <v>1566</v>
      </c>
      <c r="N968" s="19" t="s">
        <v>2058</v>
      </c>
      <c r="O968" s="19" t="s">
        <v>6371</v>
      </c>
      <c r="P968" s="19" t="s">
        <v>4630</v>
      </c>
      <c r="Q968" s="19" t="s">
        <v>2051</v>
      </c>
      <c r="R968" s="2" t="s">
        <v>2052</v>
      </c>
      <c r="S968" s="2"/>
      <c r="T968" s="2" t="s">
        <v>350</v>
      </c>
      <c r="U968" s="2"/>
      <c r="V968" s="2"/>
    </row>
    <row r="969" spans="1:22" ht="14.25" customHeight="1">
      <c r="A969" s="19"/>
      <c r="B969" s="19" t="s">
        <v>3108</v>
      </c>
      <c r="C969" s="19" t="s">
        <v>5449</v>
      </c>
      <c r="D969" s="19" t="s">
        <v>6372</v>
      </c>
      <c r="E969" s="19" t="s">
        <v>96</v>
      </c>
      <c r="F969" s="19" t="s">
        <v>6373</v>
      </c>
      <c r="G969" s="19" t="s">
        <v>2091</v>
      </c>
      <c r="H969" s="19" t="s">
        <v>6374</v>
      </c>
      <c r="I969" s="19"/>
      <c r="J969" s="19"/>
      <c r="K969" s="19"/>
      <c r="L969" s="19"/>
      <c r="M969" s="19" t="s">
        <v>1566</v>
      </c>
      <c r="N969" s="19" t="s">
        <v>2058</v>
      </c>
      <c r="O969" s="19" t="s">
        <v>6375</v>
      </c>
      <c r="P969" s="19"/>
      <c r="Q969" s="19" t="s">
        <v>2051</v>
      </c>
      <c r="R969" s="2" t="s">
        <v>2067</v>
      </c>
      <c r="S969" s="2"/>
      <c r="T969" s="2" t="s">
        <v>6376</v>
      </c>
      <c r="U969" s="2"/>
      <c r="V969" s="2"/>
    </row>
    <row r="970" spans="1:22" ht="14.25" customHeight="1">
      <c r="A970" s="19"/>
      <c r="B970" s="19" t="s">
        <v>3127</v>
      </c>
      <c r="C970" s="19" t="s">
        <v>6377</v>
      </c>
      <c r="D970" s="19" t="s">
        <v>184</v>
      </c>
      <c r="E970" s="19" t="s">
        <v>96</v>
      </c>
      <c r="F970" s="19" t="s">
        <v>6333</v>
      </c>
      <c r="G970" s="19" t="s">
        <v>2046</v>
      </c>
      <c r="H970" s="19" t="s">
        <v>6378</v>
      </c>
      <c r="I970" s="19"/>
      <c r="J970" s="19"/>
      <c r="K970" s="19"/>
      <c r="L970" s="19"/>
      <c r="M970" s="19" t="s">
        <v>59</v>
      </c>
      <c r="N970" s="19" t="s">
        <v>2058</v>
      </c>
      <c r="O970" s="19" t="s">
        <v>6335</v>
      </c>
      <c r="P970" s="19" t="s">
        <v>2050</v>
      </c>
      <c r="Q970" s="19" t="s">
        <v>2051</v>
      </c>
      <c r="R970" s="2"/>
      <c r="S970" s="2"/>
      <c r="T970" s="2" t="s">
        <v>183</v>
      </c>
      <c r="U970" s="2"/>
      <c r="V970" s="2"/>
    </row>
    <row r="971" spans="1:22" ht="14.25" customHeight="1">
      <c r="A971" s="19"/>
      <c r="B971" s="19" t="s">
        <v>6379</v>
      </c>
      <c r="C971" s="19" t="s">
        <v>6380</v>
      </c>
      <c r="D971" s="19" t="s">
        <v>5385</v>
      </c>
      <c r="E971" s="19" t="s">
        <v>96</v>
      </c>
      <c r="F971" s="19" t="s">
        <v>6381</v>
      </c>
      <c r="G971" s="19" t="s">
        <v>2091</v>
      </c>
      <c r="H971" s="19" t="s">
        <v>6382</v>
      </c>
      <c r="I971" s="19"/>
      <c r="J971" s="19"/>
      <c r="K971" s="19"/>
      <c r="L971" s="19"/>
      <c r="M971" s="19" t="s">
        <v>59</v>
      </c>
      <c r="N971" s="19" t="s">
        <v>2058</v>
      </c>
      <c r="O971" s="19" t="s">
        <v>6383</v>
      </c>
      <c r="P971" s="19"/>
      <c r="Q971" s="19" t="s">
        <v>2051</v>
      </c>
      <c r="R971" s="2"/>
      <c r="S971" s="2"/>
      <c r="T971" s="2" t="s">
        <v>5388</v>
      </c>
      <c r="U971" s="2"/>
      <c r="V971" s="2"/>
    </row>
    <row r="972" spans="1:22" ht="14.25" customHeight="1">
      <c r="A972" s="19"/>
      <c r="B972" s="19" t="s">
        <v>2887</v>
      </c>
      <c r="C972" s="19" t="s">
        <v>6384</v>
      </c>
      <c r="D972" s="19" t="s">
        <v>204</v>
      </c>
      <c r="E972" s="19" t="s">
        <v>96</v>
      </c>
      <c r="F972" s="19" t="s">
        <v>6385</v>
      </c>
      <c r="G972" s="19" t="s">
        <v>2046</v>
      </c>
      <c r="H972" s="19" t="s">
        <v>6386</v>
      </c>
      <c r="I972" s="19"/>
      <c r="J972" s="19"/>
      <c r="K972" s="19"/>
      <c r="L972" s="19"/>
      <c r="M972" s="19" t="s">
        <v>59</v>
      </c>
      <c r="N972" s="19" t="s">
        <v>2058</v>
      </c>
      <c r="O972" s="19" t="s">
        <v>6387</v>
      </c>
      <c r="P972" s="19"/>
      <c r="Q972" s="19" t="s">
        <v>2051</v>
      </c>
      <c r="R972" s="2"/>
      <c r="S972" s="2"/>
      <c r="T972" s="2" t="s">
        <v>203</v>
      </c>
      <c r="U972" s="2"/>
      <c r="V972" s="2"/>
    </row>
    <row r="973" spans="1:22" ht="14.25" customHeight="1">
      <c r="A973" s="19"/>
      <c r="B973" s="19" t="s">
        <v>3589</v>
      </c>
      <c r="C973" s="19" t="s">
        <v>6388</v>
      </c>
      <c r="D973" s="19" t="s">
        <v>156</v>
      </c>
      <c r="E973" s="19" t="s">
        <v>96</v>
      </c>
      <c r="F973" s="19" t="s">
        <v>6389</v>
      </c>
      <c r="G973" s="19" t="s">
        <v>2046</v>
      </c>
      <c r="H973" s="19" t="s">
        <v>6390</v>
      </c>
      <c r="I973" s="19"/>
      <c r="J973" s="19"/>
      <c r="K973" s="19"/>
      <c r="L973" s="19"/>
      <c r="M973" s="19" t="s">
        <v>60</v>
      </c>
      <c r="N973" s="19" t="s">
        <v>2058</v>
      </c>
      <c r="O973" s="19" t="s">
        <v>6391</v>
      </c>
      <c r="P973" s="19"/>
      <c r="Q973" s="19" t="s">
        <v>2051</v>
      </c>
      <c r="R973" s="2"/>
      <c r="S973" s="2"/>
      <c r="T973" s="2" t="s">
        <v>155</v>
      </c>
      <c r="U973" s="2"/>
      <c r="V973" s="2"/>
    </row>
    <row r="974" spans="1:22" ht="14.25" customHeight="1">
      <c r="A974" s="19"/>
      <c r="B974" s="19" t="s">
        <v>5729</v>
      </c>
      <c r="C974" s="19" t="s">
        <v>6392</v>
      </c>
      <c r="D974" s="19" t="s">
        <v>403</v>
      </c>
      <c r="E974" s="19" t="s">
        <v>96</v>
      </c>
      <c r="F974" s="19" t="s">
        <v>6393</v>
      </c>
      <c r="G974" s="19" t="s">
        <v>2046</v>
      </c>
      <c r="H974" s="19" t="s">
        <v>6394</v>
      </c>
      <c r="I974" s="19"/>
      <c r="J974" s="19"/>
      <c r="K974" s="19"/>
      <c r="L974" s="19"/>
      <c r="M974" s="19" t="s">
        <v>1566</v>
      </c>
      <c r="N974" s="19" t="s">
        <v>2058</v>
      </c>
      <c r="O974" s="19" t="s">
        <v>6393</v>
      </c>
      <c r="P974" s="19"/>
      <c r="Q974" s="19" t="s">
        <v>2051</v>
      </c>
      <c r="R974" s="2" t="s">
        <v>2067</v>
      </c>
      <c r="S974" s="2"/>
      <c r="T974" s="2" t="s">
        <v>402</v>
      </c>
      <c r="U974" s="2"/>
      <c r="V974" s="2"/>
    </row>
    <row r="975" spans="1:22" ht="14.25" customHeight="1">
      <c r="A975" s="19"/>
      <c r="B975" s="19" t="s">
        <v>5690</v>
      </c>
      <c r="C975" s="19" t="s">
        <v>6395</v>
      </c>
      <c r="D975" s="19" t="s">
        <v>5319</v>
      </c>
      <c r="E975" s="19" t="s">
        <v>96</v>
      </c>
      <c r="F975" s="19" t="s">
        <v>6396</v>
      </c>
      <c r="G975" s="19"/>
      <c r="H975" s="19" t="s">
        <v>6397</v>
      </c>
      <c r="I975" s="19"/>
      <c r="J975" s="19"/>
      <c r="K975" s="19"/>
      <c r="L975" s="19"/>
      <c r="M975" s="19" t="s">
        <v>59</v>
      </c>
      <c r="N975" s="19" t="s">
        <v>2058</v>
      </c>
      <c r="O975" s="19" t="s">
        <v>6398</v>
      </c>
      <c r="P975" s="19"/>
      <c r="Q975" s="19" t="s">
        <v>2051</v>
      </c>
      <c r="R975" s="2"/>
      <c r="S975" s="2"/>
      <c r="T975" s="2" t="s">
        <v>5322</v>
      </c>
      <c r="U975" s="2"/>
      <c r="V975" s="2"/>
    </row>
    <row r="976" spans="1:22" ht="14.25" customHeight="1">
      <c r="A976" s="19"/>
      <c r="B976" s="19" t="s">
        <v>6399</v>
      </c>
      <c r="C976" s="19" t="s">
        <v>6400</v>
      </c>
      <c r="D976" s="19" t="s">
        <v>1672</v>
      </c>
      <c r="E976" s="19" t="s">
        <v>96</v>
      </c>
      <c r="F976" s="19" t="s">
        <v>6401</v>
      </c>
      <c r="G976" s="19"/>
      <c r="H976" s="19" t="s">
        <v>6402</v>
      </c>
      <c r="I976" s="19"/>
      <c r="J976" s="19"/>
      <c r="K976" s="19"/>
      <c r="L976" s="19"/>
      <c r="M976" s="19" t="s">
        <v>1566</v>
      </c>
      <c r="N976" s="19" t="s">
        <v>2058</v>
      </c>
      <c r="O976" s="19" t="s">
        <v>6403</v>
      </c>
      <c r="P976" s="19"/>
      <c r="Q976" s="19" t="s">
        <v>2051</v>
      </c>
      <c r="R976" s="2" t="s">
        <v>2067</v>
      </c>
      <c r="S976" s="2"/>
      <c r="T976" s="2" t="s">
        <v>5933</v>
      </c>
      <c r="U976" s="2"/>
      <c r="V976" s="2"/>
    </row>
    <row r="977" spans="1:22" ht="14.25" customHeight="1">
      <c r="A977" s="19"/>
      <c r="B977" s="19" t="s">
        <v>3896</v>
      </c>
      <c r="C977" s="19" t="s">
        <v>2369</v>
      </c>
      <c r="D977" s="19" t="s">
        <v>126</v>
      </c>
      <c r="E977" s="19" t="s">
        <v>96</v>
      </c>
      <c r="F977" s="19" t="s">
        <v>6404</v>
      </c>
      <c r="G977" s="19" t="s">
        <v>2046</v>
      </c>
      <c r="H977" s="19" t="s">
        <v>6405</v>
      </c>
      <c r="I977" s="19"/>
      <c r="J977" s="19"/>
      <c r="K977" s="19"/>
      <c r="L977" s="19"/>
      <c r="M977" s="19" t="s">
        <v>60</v>
      </c>
      <c r="N977" s="19" t="s">
        <v>2058</v>
      </c>
      <c r="O977" s="19" t="s">
        <v>6404</v>
      </c>
      <c r="P977" s="19"/>
      <c r="Q977" s="19" t="s">
        <v>2051</v>
      </c>
      <c r="R977" s="2"/>
      <c r="S977" s="2"/>
      <c r="T977" s="2" t="s">
        <v>125</v>
      </c>
      <c r="U977" s="2"/>
      <c r="V977" s="2"/>
    </row>
    <row r="978" spans="1:22" ht="14.25" customHeight="1">
      <c r="A978" s="19"/>
      <c r="B978" s="19" t="s">
        <v>6406</v>
      </c>
      <c r="C978" s="19" t="s">
        <v>4198</v>
      </c>
      <c r="D978" s="19" t="s">
        <v>244</v>
      </c>
      <c r="E978" s="19" t="s">
        <v>96</v>
      </c>
      <c r="F978" s="19" t="s">
        <v>6407</v>
      </c>
      <c r="G978" s="19" t="s">
        <v>2046</v>
      </c>
      <c r="H978" s="19" t="s">
        <v>6408</v>
      </c>
      <c r="I978" s="19"/>
      <c r="J978" s="19"/>
      <c r="K978" s="19"/>
      <c r="L978" s="19"/>
      <c r="M978" s="19" t="s">
        <v>60</v>
      </c>
      <c r="N978" s="19" t="s">
        <v>2058</v>
      </c>
      <c r="O978" s="19" t="s">
        <v>6407</v>
      </c>
      <c r="P978" s="19"/>
      <c r="Q978" s="19" t="s">
        <v>2051</v>
      </c>
      <c r="R978" s="2"/>
      <c r="S978" s="2"/>
      <c r="T978" s="2" t="s">
        <v>243</v>
      </c>
      <c r="U978" s="2"/>
      <c r="V978" s="2"/>
    </row>
    <row r="979" spans="1:22" ht="14.25" customHeight="1">
      <c r="A979" s="19"/>
      <c r="B979" s="19" t="s">
        <v>6409</v>
      </c>
      <c r="C979" s="19" t="s">
        <v>6410</v>
      </c>
      <c r="D979" s="19" t="s">
        <v>1805</v>
      </c>
      <c r="E979" s="19" t="s">
        <v>96</v>
      </c>
      <c r="F979" s="19" t="s">
        <v>6364</v>
      </c>
      <c r="G979" s="19"/>
      <c r="H979" s="19" t="s">
        <v>6411</v>
      </c>
      <c r="I979" s="19"/>
      <c r="J979" s="19"/>
      <c r="K979" s="19"/>
      <c r="L979" s="19"/>
      <c r="M979" s="19" t="s">
        <v>1566</v>
      </c>
      <c r="N979" s="19" t="s">
        <v>2058</v>
      </c>
      <c r="O979" s="19" t="s">
        <v>6412</v>
      </c>
      <c r="P979" s="19"/>
      <c r="Q979" s="19" t="s">
        <v>2051</v>
      </c>
      <c r="R979" s="2" t="s">
        <v>2067</v>
      </c>
      <c r="S979" s="2"/>
      <c r="T979" s="2" t="s">
        <v>6042</v>
      </c>
      <c r="U979" s="2"/>
      <c r="V979" s="2"/>
    </row>
    <row r="980" spans="1:22" ht="14.25" customHeight="1">
      <c r="A980" s="19"/>
      <c r="B980" s="19" t="s">
        <v>4114</v>
      </c>
      <c r="C980" s="19" t="s">
        <v>6413</v>
      </c>
      <c r="D980" s="19" t="s">
        <v>300</v>
      </c>
      <c r="E980" s="19" t="s">
        <v>96</v>
      </c>
      <c r="F980" s="19" t="s">
        <v>6414</v>
      </c>
      <c r="G980" s="19" t="s">
        <v>2046</v>
      </c>
      <c r="H980" s="19" t="s">
        <v>6415</v>
      </c>
      <c r="I980" s="19"/>
      <c r="J980" s="19"/>
      <c r="K980" s="19"/>
      <c r="L980" s="19"/>
      <c r="M980" s="19" t="s">
        <v>59</v>
      </c>
      <c r="N980" s="19" t="s">
        <v>2058</v>
      </c>
      <c r="O980" s="19" t="s">
        <v>6416</v>
      </c>
      <c r="P980" s="19"/>
      <c r="Q980" s="19" t="s">
        <v>2051</v>
      </c>
      <c r="R980" s="2"/>
      <c r="S980" s="2"/>
      <c r="T980" s="2" t="s">
        <v>299</v>
      </c>
      <c r="U980" s="2"/>
      <c r="V980" s="2"/>
    </row>
    <row r="981" spans="1:22" ht="14.25" customHeight="1">
      <c r="A981" s="19"/>
      <c r="B981" s="19" t="s">
        <v>4129</v>
      </c>
      <c r="C981" s="19" t="s">
        <v>6417</v>
      </c>
      <c r="D981" s="19" t="s">
        <v>5319</v>
      </c>
      <c r="E981" s="19" t="s">
        <v>96</v>
      </c>
      <c r="F981" s="19" t="s">
        <v>6418</v>
      </c>
      <c r="G981" s="19"/>
      <c r="H981" s="19" t="s">
        <v>6419</v>
      </c>
      <c r="I981" s="19"/>
      <c r="J981" s="19"/>
      <c r="K981" s="19"/>
      <c r="L981" s="19"/>
      <c r="M981" s="19" t="s">
        <v>60</v>
      </c>
      <c r="N981" s="19" t="s">
        <v>2058</v>
      </c>
      <c r="O981" s="19" t="s">
        <v>6418</v>
      </c>
      <c r="P981" s="19"/>
      <c r="Q981" s="19" t="s">
        <v>2051</v>
      </c>
      <c r="R981" s="2"/>
      <c r="S981" s="2"/>
      <c r="T981" s="2" t="s">
        <v>5322</v>
      </c>
      <c r="U981" s="2"/>
      <c r="V981" s="2"/>
    </row>
    <row r="982" spans="1:22" ht="14.25" customHeight="1">
      <c r="A982" s="19"/>
      <c r="B982" s="19" t="s">
        <v>6420</v>
      </c>
      <c r="C982" s="19" t="s">
        <v>6421</v>
      </c>
      <c r="D982" s="19" t="s">
        <v>328</v>
      </c>
      <c r="E982" s="19" t="s">
        <v>96</v>
      </c>
      <c r="F982" s="19" t="s">
        <v>6422</v>
      </c>
      <c r="G982" s="19" t="s">
        <v>2046</v>
      </c>
      <c r="H982" s="19" t="s">
        <v>6423</v>
      </c>
      <c r="I982" s="19"/>
      <c r="J982" s="19"/>
      <c r="K982" s="19"/>
      <c r="L982" s="19"/>
      <c r="M982" s="19" t="s">
        <v>59</v>
      </c>
      <c r="N982" s="19" t="s">
        <v>2058</v>
      </c>
      <c r="O982" s="19" t="s">
        <v>6424</v>
      </c>
      <c r="P982" s="19" t="s">
        <v>2050</v>
      </c>
      <c r="Q982" s="19" t="s">
        <v>2051</v>
      </c>
      <c r="R982" s="2"/>
      <c r="S982" s="2"/>
      <c r="T982" s="2" t="s">
        <v>327</v>
      </c>
      <c r="U982" s="2"/>
      <c r="V982" s="2"/>
    </row>
    <row r="983" spans="1:22" ht="14.25" customHeight="1">
      <c r="A983" s="19"/>
      <c r="B983" s="19" t="s">
        <v>4256</v>
      </c>
      <c r="C983" s="19" t="s">
        <v>4753</v>
      </c>
      <c r="D983" s="19" t="s">
        <v>280</v>
      </c>
      <c r="E983" s="19" t="s">
        <v>96</v>
      </c>
      <c r="F983" s="19" t="s">
        <v>6425</v>
      </c>
      <c r="G983" s="19" t="s">
        <v>2046</v>
      </c>
      <c r="H983" s="19" t="s">
        <v>6426</v>
      </c>
      <c r="I983" s="19"/>
      <c r="J983" s="19"/>
      <c r="K983" s="19"/>
      <c r="L983" s="19"/>
      <c r="M983" s="19" t="s">
        <v>59</v>
      </c>
      <c r="N983" s="19" t="s">
        <v>2058</v>
      </c>
      <c r="O983" s="19" t="s">
        <v>2322</v>
      </c>
      <c r="P983" s="19"/>
      <c r="Q983" s="19" t="s">
        <v>2051</v>
      </c>
      <c r="R983" s="2"/>
      <c r="S983" s="2"/>
      <c r="T983" s="2" t="s">
        <v>279</v>
      </c>
      <c r="U983" s="2"/>
      <c r="V983" s="2"/>
    </row>
    <row r="984" spans="1:22" ht="14.25" customHeight="1">
      <c r="A984" s="19"/>
      <c r="B984" s="19" t="s">
        <v>6427</v>
      </c>
      <c r="C984" s="19" t="s">
        <v>6428</v>
      </c>
      <c r="D984" s="19" t="s">
        <v>6429</v>
      </c>
      <c r="E984" s="19" t="s">
        <v>96</v>
      </c>
      <c r="F984" s="19" t="s">
        <v>6430</v>
      </c>
      <c r="G984" s="19"/>
      <c r="H984" s="19" t="s">
        <v>6431</v>
      </c>
      <c r="I984" s="19"/>
      <c r="J984" s="19"/>
      <c r="K984" s="19"/>
      <c r="L984" s="19"/>
      <c r="M984" s="19" t="s">
        <v>1566</v>
      </c>
      <c r="N984" s="19" t="s">
        <v>2058</v>
      </c>
      <c r="O984" s="19" t="s">
        <v>6432</v>
      </c>
      <c r="P984" s="19"/>
      <c r="Q984" s="19" t="s">
        <v>2051</v>
      </c>
      <c r="R984" s="2" t="s">
        <v>2052</v>
      </c>
      <c r="S984" s="2"/>
      <c r="T984" s="2" t="s">
        <v>6433</v>
      </c>
      <c r="U984" s="2"/>
      <c r="V984" s="2"/>
    </row>
    <row r="985" spans="1:22" ht="14.25" customHeight="1">
      <c r="A985" s="19"/>
      <c r="B985" s="19" t="s">
        <v>4346</v>
      </c>
      <c r="C985" s="19" t="s">
        <v>6434</v>
      </c>
      <c r="D985" s="19" t="s">
        <v>156</v>
      </c>
      <c r="E985" s="19" t="s">
        <v>96</v>
      </c>
      <c r="F985" s="19" t="s">
        <v>2542</v>
      </c>
      <c r="G985" s="19" t="s">
        <v>2046</v>
      </c>
      <c r="H985" s="19" t="s">
        <v>6435</v>
      </c>
      <c r="I985" s="19"/>
      <c r="J985" s="19"/>
      <c r="K985" s="19"/>
      <c r="L985" s="19"/>
      <c r="M985" s="19" t="s">
        <v>60</v>
      </c>
      <c r="N985" s="19" t="s">
        <v>2058</v>
      </c>
      <c r="O985" s="19" t="s">
        <v>2542</v>
      </c>
      <c r="P985" s="19"/>
      <c r="Q985" s="19" t="s">
        <v>2051</v>
      </c>
      <c r="R985" s="2"/>
      <c r="S985" s="2"/>
      <c r="T985" s="2" t="s">
        <v>155</v>
      </c>
      <c r="U985" s="2"/>
      <c r="V985" s="2"/>
    </row>
    <row r="986" spans="1:22" ht="14.25" customHeight="1">
      <c r="A986" s="19"/>
      <c r="B986" s="19" t="s">
        <v>6436</v>
      </c>
      <c r="C986" s="19" t="s">
        <v>6437</v>
      </c>
      <c r="D986" s="19" t="s">
        <v>1663</v>
      </c>
      <c r="E986" s="19" t="s">
        <v>96</v>
      </c>
      <c r="F986" s="19" t="s">
        <v>6438</v>
      </c>
      <c r="G986" s="19" t="s">
        <v>2091</v>
      </c>
      <c r="H986" s="19" t="s">
        <v>6439</v>
      </c>
      <c r="I986" s="19"/>
      <c r="J986" s="19"/>
      <c r="K986" s="19"/>
      <c r="L986" s="19"/>
      <c r="M986" s="19" t="s">
        <v>59</v>
      </c>
      <c r="N986" s="19" t="s">
        <v>2058</v>
      </c>
      <c r="O986" s="19" t="s">
        <v>6440</v>
      </c>
      <c r="P986" s="19"/>
      <c r="Q986" s="19" t="s">
        <v>2051</v>
      </c>
      <c r="R986" s="2"/>
      <c r="S986" s="2"/>
      <c r="T986" s="2" t="s">
        <v>2095</v>
      </c>
      <c r="U986" s="2"/>
      <c r="V986" s="2"/>
    </row>
    <row r="987" spans="1:22" ht="14.25" customHeight="1">
      <c r="A987" s="19"/>
      <c r="B987" s="19" t="s">
        <v>6441</v>
      </c>
      <c r="C987" s="19" t="s">
        <v>6442</v>
      </c>
      <c r="D987" s="19" t="s">
        <v>3532</v>
      </c>
      <c r="E987" s="19" t="s">
        <v>96</v>
      </c>
      <c r="F987" s="19" t="s">
        <v>6364</v>
      </c>
      <c r="G987" s="19" t="s">
        <v>2404</v>
      </c>
      <c r="H987" s="19" t="s">
        <v>6443</v>
      </c>
      <c r="I987" s="19"/>
      <c r="J987" s="19"/>
      <c r="K987" s="19"/>
      <c r="L987" s="19"/>
      <c r="M987" s="19" t="s">
        <v>1566</v>
      </c>
      <c r="N987" s="19" t="s">
        <v>2058</v>
      </c>
      <c r="O987" s="19" t="s">
        <v>6444</v>
      </c>
      <c r="P987" s="19"/>
      <c r="Q987" s="19" t="s">
        <v>2051</v>
      </c>
      <c r="R987" s="2" t="s">
        <v>2067</v>
      </c>
      <c r="S987" s="2"/>
      <c r="T987" s="2" t="s">
        <v>3536</v>
      </c>
      <c r="U987" s="2"/>
      <c r="V987" s="2"/>
    </row>
    <row r="988" spans="1:22" ht="14.25" customHeight="1">
      <c r="A988" s="19"/>
      <c r="B988" s="19" t="s">
        <v>6445</v>
      </c>
      <c r="C988" s="19" t="s">
        <v>6446</v>
      </c>
      <c r="D988" s="19" t="s">
        <v>1663</v>
      </c>
      <c r="E988" s="19" t="s">
        <v>96</v>
      </c>
      <c r="F988" s="19" t="s">
        <v>6447</v>
      </c>
      <c r="G988" s="19" t="s">
        <v>2091</v>
      </c>
      <c r="H988" s="19" t="s">
        <v>6448</v>
      </c>
      <c r="I988" s="19"/>
      <c r="J988" s="19"/>
      <c r="K988" s="19"/>
      <c r="L988" s="19"/>
      <c r="M988" s="19" t="s">
        <v>59</v>
      </c>
      <c r="N988" s="19" t="s">
        <v>2058</v>
      </c>
      <c r="O988" s="19" t="s">
        <v>6449</v>
      </c>
      <c r="P988" s="19"/>
      <c r="Q988" s="19" t="s">
        <v>2051</v>
      </c>
      <c r="R988" s="2"/>
      <c r="S988" s="2"/>
      <c r="T988" s="2" t="s">
        <v>2095</v>
      </c>
      <c r="U988" s="2"/>
      <c r="V988" s="2"/>
    </row>
    <row r="989" spans="1:22" ht="14.25" customHeight="1">
      <c r="A989" s="19"/>
      <c r="B989" s="19" t="s">
        <v>4607</v>
      </c>
      <c r="C989" s="19" t="s">
        <v>6450</v>
      </c>
      <c r="D989" s="19" t="s">
        <v>1663</v>
      </c>
      <c r="E989" s="19" t="s">
        <v>96</v>
      </c>
      <c r="F989" s="19" t="s">
        <v>6451</v>
      </c>
      <c r="G989" s="19" t="s">
        <v>2091</v>
      </c>
      <c r="H989" s="19" t="s">
        <v>6452</v>
      </c>
      <c r="I989" s="19"/>
      <c r="J989" s="19"/>
      <c r="K989" s="19"/>
      <c r="L989" s="19"/>
      <c r="M989" s="19" t="s">
        <v>59</v>
      </c>
      <c r="N989" s="19" t="s">
        <v>2058</v>
      </c>
      <c r="O989" s="19" t="s">
        <v>6453</v>
      </c>
      <c r="P989" s="19"/>
      <c r="Q989" s="19" t="s">
        <v>2051</v>
      </c>
      <c r="R989" s="2"/>
      <c r="S989" s="2"/>
      <c r="T989" s="2" t="s">
        <v>2095</v>
      </c>
      <c r="U989" s="2"/>
      <c r="V989" s="2"/>
    </row>
    <row r="990" spans="1:22" ht="14.25" customHeight="1">
      <c r="A990" s="19"/>
      <c r="B990" s="19" t="s">
        <v>4670</v>
      </c>
      <c r="C990" s="19" t="s">
        <v>6454</v>
      </c>
      <c r="D990" s="19" t="s">
        <v>202</v>
      </c>
      <c r="E990" s="19" t="s">
        <v>96</v>
      </c>
      <c r="F990" s="19" t="s">
        <v>6455</v>
      </c>
      <c r="G990" s="19" t="s">
        <v>2046</v>
      </c>
      <c r="H990" s="19" t="s">
        <v>6456</v>
      </c>
      <c r="I990" s="19"/>
      <c r="J990" s="19"/>
      <c r="K990" s="19"/>
      <c r="L990" s="19"/>
      <c r="M990" s="19" t="s">
        <v>59</v>
      </c>
      <c r="N990" s="19" t="s">
        <v>2058</v>
      </c>
      <c r="O990" s="19" t="s">
        <v>6457</v>
      </c>
      <c r="P990" s="19" t="s">
        <v>2050</v>
      </c>
      <c r="Q990" s="19" t="s">
        <v>2051</v>
      </c>
      <c r="R990" s="2"/>
      <c r="S990" s="2"/>
      <c r="T990" s="2" t="s">
        <v>201</v>
      </c>
      <c r="U990" s="2"/>
      <c r="V990" s="2"/>
    </row>
    <row r="991" spans="1:22" ht="14.25" customHeight="1">
      <c r="A991" s="19"/>
      <c r="B991" s="19" t="s">
        <v>4730</v>
      </c>
      <c r="C991" s="19" t="s">
        <v>6458</v>
      </c>
      <c r="D991" s="19" t="s">
        <v>351</v>
      </c>
      <c r="E991" s="19" t="s">
        <v>96</v>
      </c>
      <c r="F991" s="19" t="s">
        <v>6459</v>
      </c>
      <c r="G991" s="19" t="s">
        <v>2046</v>
      </c>
      <c r="H991" s="19" t="s">
        <v>6460</v>
      </c>
      <c r="I991" s="19"/>
      <c r="J991" s="19" t="s">
        <v>6461</v>
      </c>
      <c r="K991" s="19"/>
      <c r="L991" s="19"/>
      <c r="M991" s="19" t="s">
        <v>1566</v>
      </c>
      <c r="N991" s="19" t="s">
        <v>2058</v>
      </c>
      <c r="O991" s="19" t="s">
        <v>6462</v>
      </c>
      <c r="P991" s="19" t="s">
        <v>4630</v>
      </c>
      <c r="Q991" s="19" t="s">
        <v>2051</v>
      </c>
      <c r="R991" s="2" t="s">
        <v>2052</v>
      </c>
      <c r="S991" s="2"/>
      <c r="T991" s="2" t="s">
        <v>350</v>
      </c>
      <c r="U991" s="2"/>
      <c r="V991" s="2"/>
    </row>
    <row r="992" spans="1:22" ht="14.25" customHeight="1">
      <c r="A992" s="19"/>
      <c r="B992" s="19" t="s">
        <v>6463</v>
      </c>
      <c r="C992" s="19" t="s">
        <v>6464</v>
      </c>
      <c r="D992" s="19" t="s">
        <v>1672</v>
      </c>
      <c r="E992" s="19" t="s">
        <v>96</v>
      </c>
      <c r="F992" s="19" t="s">
        <v>6465</v>
      </c>
      <c r="G992" s="19"/>
      <c r="H992" s="19" t="s">
        <v>6466</v>
      </c>
      <c r="I992" s="19"/>
      <c r="J992" s="19"/>
      <c r="K992" s="19"/>
      <c r="L992" s="19"/>
      <c r="M992" s="19" t="s">
        <v>60</v>
      </c>
      <c r="N992" s="19" t="s">
        <v>2058</v>
      </c>
      <c r="O992" s="19" t="s">
        <v>6467</v>
      </c>
      <c r="P992" s="19"/>
      <c r="Q992" s="19" t="s">
        <v>2051</v>
      </c>
      <c r="R992" s="2"/>
      <c r="S992" s="2"/>
      <c r="T992" s="2" t="s">
        <v>5933</v>
      </c>
      <c r="U992" s="2"/>
      <c r="V992" s="2"/>
    </row>
    <row r="993" spans="1:22" ht="14.25" customHeight="1">
      <c r="A993" s="19"/>
      <c r="B993" s="19" t="s">
        <v>6468</v>
      </c>
      <c r="C993" s="19" t="s">
        <v>5810</v>
      </c>
      <c r="D993" s="19" t="s">
        <v>202</v>
      </c>
      <c r="E993" s="19" t="s">
        <v>96</v>
      </c>
      <c r="F993" s="19" t="s">
        <v>6469</v>
      </c>
      <c r="G993" s="19" t="s">
        <v>2046</v>
      </c>
      <c r="H993" s="19" t="s">
        <v>6470</v>
      </c>
      <c r="I993" s="19"/>
      <c r="J993" s="19"/>
      <c r="K993" s="19"/>
      <c r="L993" s="19"/>
      <c r="M993" s="19" t="s">
        <v>59</v>
      </c>
      <c r="N993" s="19" t="s">
        <v>2058</v>
      </c>
      <c r="O993" s="19" t="s">
        <v>6457</v>
      </c>
      <c r="P993" s="19" t="s">
        <v>2050</v>
      </c>
      <c r="Q993" s="19" t="s">
        <v>2051</v>
      </c>
      <c r="R993" s="2"/>
      <c r="S993" s="2"/>
      <c r="T993" s="2" t="s">
        <v>201</v>
      </c>
      <c r="U993" s="2"/>
      <c r="V993" s="2"/>
    </row>
    <row r="994" spans="1:22" ht="14.25" customHeight="1">
      <c r="A994" s="19"/>
      <c r="B994" s="19" t="s">
        <v>4927</v>
      </c>
      <c r="C994" s="19" t="s">
        <v>6471</v>
      </c>
      <c r="D994" s="19" t="s">
        <v>5385</v>
      </c>
      <c r="E994" s="19" t="s">
        <v>96</v>
      </c>
      <c r="F994" s="19" t="s">
        <v>6472</v>
      </c>
      <c r="G994" s="19" t="s">
        <v>2091</v>
      </c>
      <c r="H994" s="19" t="s">
        <v>6473</v>
      </c>
      <c r="I994" s="19"/>
      <c r="J994" s="19"/>
      <c r="K994" s="19"/>
      <c r="L994" s="19"/>
      <c r="M994" s="19" t="s">
        <v>59</v>
      </c>
      <c r="N994" s="19" t="s">
        <v>2058</v>
      </c>
      <c r="O994" s="19" t="s">
        <v>6474</v>
      </c>
      <c r="P994" s="19"/>
      <c r="Q994" s="19" t="s">
        <v>2051</v>
      </c>
      <c r="R994" s="2"/>
      <c r="S994" s="2"/>
      <c r="T994" s="2" t="s">
        <v>5388</v>
      </c>
      <c r="U994" s="2"/>
      <c r="V994" s="2"/>
    </row>
    <row r="995" spans="1:22" ht="14.25" customHeight="1">
      <c r="A995" s="19"/>
      <c r="B995" s="19" t="s">
        <v>5004</v>
      </c>
      <c r="C995" s="19" t="s">
        <v>6475</v>
      </c>
      <c r="D995" s="19" t="s">
        <v>156</v>
      </c>
      <c r="E995" s="19" t="s">
        <v>96</v>
      </c>
      <c r="F995" s="19" t="s">
        <v>2542</v>
      </c>
      <c r="G995" s="19" t="s">
        <v>2046</v>
      </c>
      <c r="H995" s="19" t="s">
        <v>6476</v>
      </c>
      <c r="I995" s="19"/>
      <c r="J995" s="19"/>
      <c r="K995" s="19"/>
      <c r="L995" s="19"/>
      <c r="M995" s="19" t="s">
        <v>60</v>
      </c>
      <c r="N995" s="19" t="s">
        <v>2058</v>
      </c>
      <c r="O995" s="19" t="s">
        <v>2542</v>
      </c>
      <c r="P995" s="19"/>
      <c r="Q995" s="19" t="s">
        <v>2051</v>
      </c>
      <c r="R995" s="2"/>
      <c r="S995" s="2"/>
      <c r="T995" s="2" t="s">
        <v>155</v>
      </c>
      <c r="U995" s="2"/>
      <c r="V995" s="2"/>
    </row>
    <row r="996" spans="1:22" ht="14.25" customHeight="1">
      <c r="A996" s="19"/>
      <c r="B996" s="19" t="s">
        <v>5004</v>
      </c>
      <c r="C996" s="19" t="s">
        <v>5315</v>
      </c>
      <c r="D996" s="19" t="s">
        <v>403</v>
      </c>
      <c r="E996" s="19" t="s">
        <v>96</v>
      </c>
      <c r="F996" s="19" t="s">
        <v>6477</v>
      </c>
      <c r="G996" s="19" t="s">
        <v>2046</v>
      </c>
      <c r="H996" s="19" t="s">
        <v>6478</v>
      </c>
      <c r="I996" s="19"/>
      <c r="J996" s="19"/>
      <c r="K996" s="19"/>
      <c r="L996" s="19"/>
      <c r="M996" s="19" t="s">
        <v>60</v>
      </c>
      <c r="N996" s="19" t="s">
        <v>2058</v>
      </c>
      <c r="O996" s="19" t="s">
        <v>6479</v>
      </c>
      <c r="P996" s="19"/>
      <c r="Q996" s="19" t="s">
        <v>2051</v>
      </c>
      <c r="R996" s="2"/>
      <c r="S996" s="2"/>
      <c r="T996" s="2" t="s">
        <v>402</v>
      </c>
      <c r="U996" s="2"/>
      <c r="V996" s="2"/>
    </row>
    <row r="997" spans="1:22" ht="14.25" customHeight="1">
      <c r="A997" s="19"/>
      <c r="B997" s="19" t="s">
        <v>3155</v>
      </c>
      <c r="C997" s="19" t="s">
        <v>6480</v>
      </c>
      <c r="D997" s="19" t="s">
        <v>393</v>
      </c>
      <c r="E997" s="19" t="s">
        <v>96</v>
      </c>
      <c r="F997" s="19" t="s">
        <v>6481</v>
      </c>
      <c r="G997" s="19" t="s">
        <v>2046</v>
      </c>
      <c r="H997" s="19" t="s">
        <v>6482</v>
      </c>
      <c r="I997" s="19"/>
      <c r="J997" s="19"/>
      <c r="K997" s="19"/>
      <c r="L997" s="19"/>
      <c r="M997" s="19" t="s">
        <v>60</v>
      </c>
      <c r="N997" s="19" t="s">
        <v>2058</v>
      </c>
      <c r="O997" s="19" t="s">
        <v>6483</v>
      </c>
      <c r="P997" s="19"/>
      <c r="Q997" s="19" t="s">
        <v>2051</v>
      </c>
      <c r="R997" s="2"/>
      <c r="S997" s="2"/>
      <c r="T997" s="2" t="s">
        <v>392</v>
      </c>
      <c r="U997" s="2"/>
      <c r="V997" s="2"/>
    </row>
    <row r="998" spans="1:22" ht="14.25" customHeight="1">
      <c r="A998" s="19"/>
      <c r="B998" s="19" t="s">
        <v>6484</v>
      </c>
      <c r="C998" s="19" t="s">
        <v>3279</v>
      </c>
      <c r="D998" s="19" t="s">
        <v>306</v>
      </c>
      <c r="E998" s="19" t="s">
        <v>96</v>
      </c>
      <c r="F998" s="19" t="s">
        <v>6485</v>
      </c>
      <c r="G998" s="19" t="s">
        <v>2046</v>
      </c>
      <c r="H998" s="19" t="s">
        <v>6486</v>
      </c>
      <c r="I998" s="19"/>
      <c r="J998" s="19"/>
      <c r="K998" s="19"/>
      <c r="L998" s="19"/>
      <c r="M998" s="19" t="s">
        <v>60</v>
      </c>
      <c r="N998" s="19" t="s">
        <v>2058</v>
      </c>
      <c r="O998" s="19" t="s">
        <v>6487</v>
      </c>
      <c r="P998" s="19" t="s">
        <v>2050</v>
      </c>
      <c r="Q998" s="19" t="s">
        <v>2051</v>
      </c>
      <c r="R998" s="2"/>
      <c r="S998" s="2"/>
      <c r="T998" s="2" t="s">
        <v>305</v>
      </c>
      <c r="U998" s="2"/>
      <c r="V998" s="2"/>
    </row>
    <row r="999" spans="1:22" ht="14.25" customHeight="1">
      <c r="A999" s="19"/>
      <c r="B999" s="19" t="s">
        <v>6488</v>
      </c>
      <c r="C999" s="19" t="s">
        <v>6489</v>
      </c>
      <c r="D999" s="19" t="s">
        <v>1805</v>
      </c>
      <c r="E999" s="19" t="s">
        <v>96</v>
      </c>
      <c r="F999" s="19" t="s">
        <v>6490</v>
      </c>
      <c r="G999" s="19"/>
      <c r="H999" s="19" t="s">
        <v>6491</v>
      </c>
      <c r="I999" s="19"/>
      <c r="J999" s="19"/>
      <c r="K999" s="19"/>
      <c r="L999" s="19"/>
      <c r="M999" s="19" t="s">
        <v>1566</v>
      </c>
      <c r="N999" s="19" t="s">
        <v>2058</v>
      </c>
      <c r="O999" s="19" t="s">
        <v>6492</v>
      </c>
      <c r="P999" s="19"/>
      <c r="Q999" s="19" t="s">
        <v>2051</v>
      </c>
      <c r="R999" s="2" t="s">
        <v>2067</v>
      </c>
      <c r="S999" s="2"/>
      <c r="T999" s="2" t="s">
        <v>6042</v>
      </c>
      <c r="U999" s="2"/>
      <c r="V999" s="2"/>
    </row>
    <row r="1000" spans="1:22" ht="14.25" customHeight="1">
      <c r="A1000" s="19"/>
      <c r="B1000" s="19" t="s">
        <v>2311</v>
      </c>
      <c r="C1000" s="19" t="s">
        <v>4000</v>
      </c>
      <c r="D1000" s="19" t="s">
        <v>1663</v>
      </c>
      <c r="E1000" s="19" t="s">
        <v>96</v>
      </c>
      <c r="F1000" s="19" t="s">
        <v>6493</v>
      </c>
      <c r="G1000" s="19" t="s">
        <v>2091</v>
      </c>
      <c r="H1000" s="19" t="s">
        <v>6494</v>
      </c>
      <c r="I1000" s="19"/>
      <c r="J1000" s="19"/>
      <c r="K1000" s="19"/>
      <c r="L1000" s="19"/>
      <c r="M1000" s="19" t="s">
        <v>60</v>
      </c>
      <c r="N1000" s="19" t="s">
        <v>2058</v>
      </c>
      <c r="O1000" s="19" t="s">
        <v>6495</v>
      </c>
      <c r="P1000" s="19"/>
      <c r="Q1000" s="19" t="s">
        <v>2051</v>
      </c>
      <c r="R1000" s="2"/>
      <c r="S1000" s="2"/>
      <c r="T1000" s="2" t="s">
        <v>2095</v>
      </c>
      <c r="U1000" s="2"/>
      <c r="V1000" s="2"/>
    </row>
    <row r="1001" spans="1:22" ht="14.25" customHeight="1">
      <c r="A1001" s="19"/>
      <c r="B1001" s="19" t="s">
        <v>6496</v>
      </c>
      <c r="C1001" s="19" t="s">
        <v>6497</v>
      </c>
      <c r="D1001" s="19" t="s">
        <v>204</v>
      </c>
      <c r="E1001" s="19" t="s">
        <v>96</v>
      </c>
      <c r="F1001" s="19" t="s">
        <v>6498</v>
      </c>
      <c r="G1001" s="19" t="s">
        <v>2046</v>
      </c>
      <c r="H1001" s="19" t="s">
        <v>6499</v>
      </c>
      <c r="I1001" s="19"/>
      <c r="J1001" s="19"/>
      <c r="K1001" s="19"/>
      <c r="L1001" s="19"/>
      <c r="M1001" s="19" t="s">
        <v>60</v>
      </c>
      <c r="N1001" s="19" t="s">
        <v>2058</v>
      </c>
      <c r="O1001" s="19" t="s">
        <v>6498</v>
      </c>
      <c r="P1001" s="19"/>
      <c r="Q1001" s="19" t="s">
        <v>2051</v>
      </c>
      <c r="R1001" s="2"/>
      <c r="S1001" s="2"/>
      <c r="T1001" s="2" t="s">
        <v>203</v>
      </c>
      <c r="U1001" s="2"/>
      <c r="V1001" s="2"/>
    </row>
    <row r="1002" spans="1:22" ht="14.25" customHeight="1">
      <c r="A1002" s="19"/>
      <c r="B1002" s="19" t="s">
        <v>6500</v>
      </c>
      <c r="C1002" s="19" t="s">
        <v>6501</v>
      </c>
      <c r="D1002" s="19" t="s">
        <v>1663</v>
      </c>
      <c r="E1002" s="19" t="s">
        <v>96</v>
      </c>
      <c r="F1002" s="19" t="s">
        <v>6502</v>
      </c>
      <c r="G1002" s="19" t="s">
        <v>2091</v>
      </c>
      <c r="H1002" s="19" t="s">
        <v>6503</v>
      </c>
      <c r="I1002" s="19"/>
      <c r="J1002" s="19"/>
      <c r="K1002" s="19"/>
      <c r="L1002" s="19"/>
      <c r="M1002" s="19" t="s">
        <v>1566</v>
      </c>
      <c r="N1002" s="19" t="s">
        <v>2058</v>
      </c>
      <c r="O1002" s="19" t="s">
        <v>6504</v>
      </c>
      <c r="P1002" s="19"/>
      <c r="Q1002" s="19" t="s">
        <v>2051</v>
      </c>
      <c r="R1002" s="2" t="s">
        <v>2067</v>
      </c>
      <c r="S1002" s="2"/>
      <c r="T1002" s="2" t="s">
        <v>2095</v>
      </c>
      <c r="U1002" s="2"/>
      <c r="V1002" s="2"/>
    </row>
    <row r="1003" spans="1:22" ht="14.25" customHeight="1">
      <c r="A1003" s="19"/>
      <c r="B1003" s="19" t="s">
        <v>3673</v>
      </c>
      <c r="C1003" s="19" t="s">
        <v>6505</v>
      </c>
      <c r="D1003" s="19" t="s">
        <v>1663</v>
      </c>
      <c r="E1003" s="19" t="s">
        <v>96</v>
      </c>
      <c r="F1003" s="19" t="s">
        <v>6506</v>
      </c>
      <c r="G1003" s="19" t="s">
        <v>2091</v>
      </c>
      <c r="H1003" s="19" t="s">
        <v>6507</v>
      </c>
      <c r="I1003" s="19"/>
      <c r="J1003" s="19"/>
      <c r="K1003" s="19"/>
      <c r="L1003" s="19"/>
      <c r="M1003" s="19" t="s">
        <v>59</v>
      </c>
      <c r="N1003" s="19" t="s">
        <v>2058</v>
      </c>
      <c r="O1003" s="19" t="s">
        <v>6508</v>
      </c>
      <c r="P1003" s="19"/>
      <c r="Q1003" s="19" t="s">
        <v>2051</v>
      </c>
      <c r="R1003" s="2"/>
      <c r="S1003" s="2"/>
      <c r="T1003" s="2" t="s">
        <v>2095</v>
      </c>
      <c r="U1003" s="2"/>
      <c r="V1003" s="2"/>
    </row>
    <row r="1004" spans="1:22" ht="14.25" customHeight="1">
      <c r="A1004" s="19"/>
      <c r="B1004" s="19" t="s">
        <v>3896</v>
      </c>
      <c r="C1004" s="19" t="s">
        <v>6509</v>
      </c>
      <c r="D1004" s="19" t="s">
        <v>6510</v>
      </c>
      <c r="E1004" s="19" t="s">
        <v>96</v>
      </c>
      <c r="F1004" s="19" t="s">
        <v>6511</v>
      </c>
      <c r="G1004" s="19"/>
      <c r="H1004" s="19" t="s">
        <v>6512</v>
      </c>
      <c r="I1004" s="19"/>
      <c r="J1004" s="19"/>
      <c r="K1004" s="19"/>
      <c r="L1004" s="19"/>
      <c r="M1004" s="19" t="s">
        <v>1566</v>
      </c>
      <c r="N1004" s="19" t="s">
        <v>2058</v>
      </c>
      <c r="O1004" s="19" t="s">
        <v>6513</v>
      </c>
      <c r="P1004" s="19"/>
      <c r="Q1004" s="19" t="s">
        <v>2051</v>
      </c>
      <c r="R1004" s="2" t="s">
        <v>2067</v>
      </c>
      <c r="S1004" s="2"/>
      <c r="T1004" s="2" t="s">
        <v>6514</v>
      </c>
      <c r="U1004" s="2"/>
      <c r="V1004" s="2"/>
    </row>
    <row r="1005" spans="1:22" ht="14.25" customHeight="1">
      <c r="A1005" s="19"/>
      <c r="B1005" s="19" t="s">
        <v>6515</v>
      </c>
      <c r="C1005" s="19" t="s">
        <v>5433</v>
      </c>
      <c r="D1005" s="19" t="s">
        <v>1663</v>
      </c>
      <c r="E1005" s="19" t="s">
        <v>96</v>
      </c>
      <c r="F1005" s="19" t="s">
        <v>6516</v>
      </c>
      <c r="G1005" s="19" t="s">
        <v>2091</v>
      </c>
      <c r="H1005" s="19" t="s">
        <v>6517</v>
      </c>
      <c r="I1005" s="19"/>
      <c r="J1005" s="19"/>
      <c r="K1005" s="19"/>
      <c r="L1005" s="19"/>
      <c r="M1005" s="19" t="s">
        <v>1566</v>
      </c>
      <c r="N1005" s="19" t="s">
        <v>2058</v>
      </c>
      <c r="O1005" s="19" t="s">
        <v>6518</v>
      </c>
      <c r="P1005" s="19"/>
      <c r="Q1005" s="19" t="s">
        <v>2051</v>
      </c>
      <c r="R1005" s="2" t="s">
        <v>2067</v>
      </c>
      <c r="S1005" s="2"/>
      <c r="T1005" s="2" t="s">
        <v>2095</v>
      </c>
      <c r="U1005" s="2"/>
      <c r="V1005" s="2"/>
    </row>
    <row r="1006" spans="1:22" ht="14.25" customHeight="1">
      <c r="A1006" s="19"/>
      <c r="B1006" s="19" t="s">
        <v>5520</v>
      </c>
      <c r="C1006" s="19" t="s">
        <v>6519</v>
      </c>
      <c r="D1006" s="19" t="s">
        <v>3532</v>
      </c>
      <c r="E1006" s="19" t="s">
        <v>96</v>
      </c>
      <c r="F1006" s="19" t="s">
        <v>6520</v>
      </c>
      <c r="G1006" s="19" t="s">
        <v>2404</v>
      </c>
      <c r="H1006" s="19" t="s">
        <v>6521</v>
      </c>
      <c r="I1006" s="19"/>
      <c r="J1006" s="19"/>
      <c r="K1006" s="19"/>
      <c r="L1006" s="19"/>
      <c r="M1006" s="19" t="s">
        <v>1566</v>
      </c>
      <c r="N1006" s="19" t="s">
        <v>2058</v>
      </c>
      <c r="O1006" s="19" t="s">
        <v>6522</v>
      </c>
      <c r="P1006" s="19"/>
      <c r="Q1006" s="19" t="s">
        <v>2051</v>
      </c>
      <c r="R1006" s="2" t="s">
        <v>2067</v>
      </c>
      <c r="S1006" s="2"/>
      <c r="T1006" s="2" t="s">
        <v>3536</v>
      </c>
      <c r="U1006" s="2"/>
      <c r="V1006" s="2"/>
    </row>
    <row r="1007" spans="1:22" ht="14.25" customHeight="1">
      <c r="A1007" s="20" t="s">
        <v>6523</v>
      </c>
      <c r="B1007" s="20" t="s">
        <v>2195</v>
      </c>
      <c r="C1007" s="20" t="s">
        <v>2935</v>
      </c>
      <c r="D1007" s="20" t="s">
        <v>330</v>
      </c>
      <c r="E1007" s="20" t="s">
        <v>96</v>
      </c>
      <c r="F1007" s="20" t="s">
        <v>6524</v>
      </c>
      <c r="G1007" s="20" t="s">
        <v>2046</v>
      </c>
      <c r="H1007" s="20" t="s">
        <v>6525</v>
      </c>
      <c r="I1007" s="20" t="s">
        <v>6526</v>
      </c>
      <c r="J1007" s="20"/>
      <c r="K1007" s="20"/>
      <c r="L1007" s="20"/>
      <c r="M1007" s="20" t="s">
        <v>1566</v>
      </c>
      <c r="N1007" s="20"/>
      <c r="O1007" s="20"/>
      <c r="P1007" s="20" t="s">
        <v>6527</v>
      </c>
      <c r="Q1007" s="20" t="s">
        <v>2051</v>
      </c>
      <c r="R1007" s="2" t="s">
        <v>2067</v>
      </c>
      <c r="S1007" s="2" t="s">
        <v>6528</v>
      </c>
      <c r="T1007" s="2" t="s">
        <v>329</v>
      </c>
      <c r="U1007" s="2"/>
      <c r="V1007" s="2"/>
    </row>
    <row r="1008" spans="1:22" ht="14.25" customHeight="1">
      <c r="A1008" s="20"/>
      <c r="B1008" s="20" t="s">
        <v>6529</v>
      </c>
      <c r="C1008" s="20" t="s">
        <v>4000</v>
      </c>
      <c r="D1008" s="20" t="s">
        <v>330</v>
      </c>
      <c r="E1008" s="20" t="s">
        <v>96</v>
      </c>
      <c r="F1008" s="20" t="s">
        <v>6530</v>
      </c>
      <c r="G1008" s="20" t="s">
        <v>2046</v>
      </c>
      <c r="H1008" s="20" t="s">
        <v>6531</v>
      </c>
      <c r="I1008" s="20"/>
      <c r="J1008" s="20"/>
      <c r="K1008" s="20" t="s">
        <v>6532</v>
      </c>
      <c r="L1008" s="20"/>
      <c r="M1008" s="20" t="s">
        <v>1566</v>
      </c>
      <c r="N1008" s="20"/>
      <c r="O1008" s="20"/>
      <c r="P1008" s="20" t="s">
        <v>6527</v>
      </c>
      <c r="Q1008" s="20" t="s">
        <v>2051</v>
      </c>
      <c r="R1008" s="2" t="s">
        <v>2067</v>
      </c>
      <c r="S1008" s="2" t="s">
        <v>6528</v>
      </c>
      <c r="T1008" s="2" t="s">
        <v>329</v>
      </c>
      <c r="U1008" s="2"/>
      <c r="V1008" s="2"/>
    </row>
    <row r="1009" spans="1:22" ht="14.25" customHeight="1">
      <c r="A1009" s="20" t="s">
        <v>6533</v>
      </c>
      <c r="B1009" s="20" t="s">
        <v>4911</v>
      </c>
      <c r="C1009" s="20" t="s">
        <v>4000</v>
      </c>
      <c r="D1009" s="20" t="s">
        <v>330</v>
      </c>
      <c r="E1009" s="20" t="s">
        <v>96</v>
      </c>
      <c r="F1009" s="20" t="s">
        <v>6534</v>
      </c>
      <c r="G1009" s="20" t="s">
        <v>2046</v>
      </c>
      <c r="H1009" s="20" t="s">
        <v>6535</v>
      </c>
      <c r="I1009" s="20"/>
      <c r="J1009" s="20"/>
      <c r="K1009" s="20"/>
      <c r="L1009" s="20"/>
      <c r="M1009" s="20" t="s">
        <v>1566</v>
      </c>
      <c r="N1009" s="20"/>
      <c r="O1009" s="20"/>
      <c r="P1009" s="20" t="s">
        <v>6527</v>
      </c>
      <c r="Q1009" s="20" t="s">
        <v>2051</v>
      </c>
      <c r="R1009" s="2" t="s">
        <v>2067</v>
      </c>
      <c r="S1009" s="2" t="s">
        <v>6528</v>
      </c>
      <c r="T1009" s="2" t="s">
        <v>329</v>
      </c>
      <c r="U1009" s="2"/>
      <c r="V1009" s="2"/>
    </row>
    <row r="1010" spans="1:22" ht="14.25" customHeight="1">
      <c r="A1010" s="20" t="s">
        <v>6536</v>
      </c>
      <c r="B1010" s="20" t="s">
        <v>3040</v>
      </c>
      <c r="C1010" s="20" t="s">
        <v>2123</v>
      </c>
      <c r="D1010" s="20" t="s">
        <v>330</v>
      </c>
      <c r="E1010" s="20" t="s">
        <v>96</v>
      </c>
      <c r="F1010" s="20" t="s">
        <v>6537</v>
      </c>
      <c r="G1010" s="20" t="s">
        <v>2046</v>
      </c>
      <c r="H1010" s="20" t="s">
        <v>6538</v>
      </c>
      <c r="I1010" s="20"/>
      <c r="J1010" s="20"/>
      <c r="K1010" s="20"/>
      <c r="L1010" s="20"/>
      <c r="M1010" s="20" t="s">
        <v>1566</v>
      </c>
      <c r="N1010" s="20"/>
      <c r="O1010" s="20"/>
      <c r="P1010" s="20" t="s">
        <v>6527</v>
      </c>
      <c r="Q1010" s="20" t="s">
        <v>2051</v>
      </c>
      <c r="R1010" s="2" t="s">
        <v>2067</v>
      </c>
      <c r="S1010" s="2" t="s">
        <v>6528</v>
      </c>
      <c r="T1010" s="2" t="s">
        <v>329</v>
      </c>
      <c r="U1010" s="2"/>
      <c r="V1010" s="2"/>
    </row>
    <row r="1011" spans="1:22" ht="14.25" customHeight="1">
      <c r="A1011" s="20" t="s">
        <v>6539</v>
      </c>
      <c r="B1011" s="20" t="s">
        <v>6540</v>
      </c>
      <c r="C1011" s="20" t="s">
        <v>6541</v>
      </c>
      <c r="D1011" s="20" t="s">
        <v>330</v>
      </c>
      <c r="E1011" s="20" t="s">
        <v>96</v>
      </c>
      <c r="F1011" s="20" t="s">
        <v>6542</v>
      </c>
      <c r="G1011" s="20" t="s">
        <v>2046</v>
      </c>
      <c r="H1011" s="20" t="s">
        <v>6543</v>
      </c>
      <c r="I1011" s="20" t="s">
        <v>6544</v>
      </c>
      <c r="J1011" s="20" t="s">
        <v>6545</v>
      </c>
      <c r="K1011" s="20"/>
      <c r="L1011" s="20"/>
      <c r="M1011" s="20" t="s">
        <v>1566</v>
      </c>
      <c r="N1011" s="20"/>
      <c r="O1011" s="20"/>
      <c r="P1011" s="20" t="s">
        <v>6527</v>
      </c>
      <c r="Q1011" s="20" t="s">
        <v>2051</v>
      </c>
      <c r="R1011" s="2" t="s">
        <v>2067</v>
      </c>
      <c r="S1011" s="2" t="s">
        <v>6528</v>
      </c>
      <c r="T1011" s="2" t="s">
        <v>329</v>
      </c>
      <c r="U1011" s="2"/>
      <c r="V1011" s="2"/>
    </row>
    <row r="1012" spans="1:22" ht="14.25" customHeight="1">
      <c r="A1012" s="20" t="s">
        <v>6546</v>
      </c>
      <c r="B1012" s="20" t="s">
        <v>6547</v>
      </c>
      <c r="C1012" s="20" t="s">
        <v>6548</v>
      </c>
      <c r="D1012" s="20" t="s">
        <v>124</v>
      </c>
      <c r="E1012" s="20" t="s">
        <v>96</v>
      </c>
      <c r="F1012" s="20" t="s">
        <v>6549</v>
      </c>
      <c r="G1012" s="20" t="s">
        <v>2046</v>
      </c>
      <c r="H1012" s="20" t="s">
        <v>6550</v>
      </c>
      <c r="I1012" s="20" t="s">
        <v>6551</v>
      </c>
      <c r="J1012" s="20"/>
      <c r="K1012" s="20" t="s">
        <v>2085</v>
      </c>
      <c r="L1012" s="20"/>
      <c r="M1012" s="20" t="s">
        <v>1566</v>
      </c>
      <c r="N1012" s="20"/>
      <c r="O1012" s="20"/>
      <c r="P1012" s="20" t="s">
        <v>6552</v>
      </c>
      <c r="Q1012" s="20" t="s">
        <v>2051</v>
      </c>
      <c r="R1012" s="2" t="s">
        <v>2067</v>
      </c>
      <c r="S1012" s="2" t="s">
        <v>6553</v>
      </c>
      <c r="T1012" s="2" t="s">
        <v>123</v>
      </c>
      <c r="U1012" s="2"/>
      <c r="V1012" s="2"/>
    </row>
    <row r="1013" spans="1:22" ht="14.25" customHeight="1">
      <c r="A1013" s="20" t="s">
        <v>6554</v>
      </c>
      <c r="B1013" s="20" t="s">
        <v>4927</v>
      </c>
      <c r="C1013" s="20" t="s">
        <v>6555</v>
      </c>
      <c r="D1013" s="20" t="s">
        <v>124</v>
      </c>
      <c r="E1013" s="20" t="s">
        <v>96</v>
      </c>
      <c r="F1013" s="20" t="s">
        <v>6556</v>
      </c>
      <c r="G1013" s="20" t="s">
        <v>2046</v>
      </c>
      <c r="H1013" s="20" t="s">
        <v>6557</v>
      </c>
      <c r="I1013" s="20" t="s">
        <v>6558</v>
      </c>
      <c r="J1013" s="20"/>
      <c r="K1013" s="20" t="s">
        <v>2085</v>
      </c>
      <c r="L1013" s="20"/>
      <c r="M1013" s="20" t="s">
        <v>59</v>
      </c>
      <c r="N1013" s="20"/>
      <c r="O1013" s="20"/>
      <c r="P1013" s="20" t="s">
        <v>6552</v>
      </c>
      <c r="Q1013" s="20" t="s">
        <v>2051</v>
      </c>
      <c r="R1013" s="2"/>
      <c r="S1013" s="2" t="s">
        <v>6528</v>
      </c>
      <c r="T1013" s="2" t="s">
        <v>123</v>
      </c>
      <c r="U1013" s="2"/>
      <c r="V1013" s="2"/>
    </row>
    <row r="1014" spans="1:22" ht="14.25" customHeight="1">
      <c r="A1014" s="20" t="s">
        <v>6559</v>
      </c>
      <c r="B1014" s="20" t="s">
        <v>6560</v>
      </c>
      <c r="C1014" s="20" t="s">
        <v>6561</v>
      </c>
      <c r="D1014" s="20" t="s">
        <v>124</v>
      </c>
      <c r="E1014" s="20" t="s">
        <v>96</v>
      </c>
      <c r="F1014" s="20" t="s">
        <v>1730</v>
      </c>
      <c r="G1014" s="20" t="s">
        <v>2046</v>
      </c>
      <c r="H1014" s="20" t="s">
        <v>6562</v>
      </c>
      <c r="I1014" s="20"/>
      <c r="J1014" s="20"/>
      <c r="K1014" s="20" t="s">
        <v>2085</v>
      </c>
      <c r="L1014" s="20"/>
      <c r="M1014" s="20"/>
      <c r="N1014" s="20"/>
      <c r="O1014" s="20"/>
      <c r="P1014" s="20" t="s">
        <v>6552</v>
      </c>
      <c r="Q1014" s="20" t="s">
        <v>2051</v>
      </c>
      <c r="R1014" s="2"/>
      <c r="S1014" s="16" t="s">
        <v>6563</v>
      </c>
      <c r="T1014" s="2" t="s">
        <v>123</v>
      </c>
      <c r="U1014" s="2"/>
      <c r="V1014" s="2"/>
    </row>
    <row r="1015" spans="1:22" ht="14.25" customHeight="1">
      <c r="A1015" s="20" t="s">
        <v>6564</v>
      </c>
      <c r="B1015" s="20" t="s">
        <v>6565</v>
      </c>
      <c r="C1015" s="20" t="s">
        <v>6566</v>
      </c>
      <c r="D1015" s="20" t="s">
        <v>124</v>
      </c>
      <c r="E1015" s="20" t="s">
        <v>96</v>
      </c>
      <c r="F1015" s="20" t="s">
        <v>6567</v>
      </c>
      <c r="G1015" s="20" t="s">
        <v>2046</v>
      </c>
      <c r="H1015" s="20" t="s">
        <v>6568</v>
      </c>
      <c r="I1015" s="20" t="s">
        <v>6569</v>
      </c>
      <c r="J1015" s="20" t="s">
        <v>2085</v>
      </c>
      <c r="K1015" s="20" t="s">
        <v>6570</v>
      </c>
      <c r="L1015" s="20"/>
      <c r="M1015" s="20" t="s">
        <v>60</v>
      </c>
      <c r="N1015" s="20"/>
      <c r="O1015" s="20"/>
      <c r="P1015" s="20" t="s">
        <v>6552</v>
      </c>
      <c r="Q1015" s="20" t="s">
        <v>2051</v>
      </c>
      <c r="R1015" s="2"/>
      <c r="S1015" s="2" t="s">
        <v>6528</v>
      </c>
      <c r="T1015" s="2" t="s">
        <v>123</v>
      </c>
      <c r="U1015" s="2"/>
      <c r="V1015" s="2"/>
    </row>
    <row r="1016" spans="1:22" ht="14.25" customHeight="1">
      <c r="A1016" s="20" t="s">
        <v>6571</v>
      </c>
      <c r="B1016" s="20" t="s">
        <v>4514</v>
      </c>
      <c r="C1016" s="20" t="s">
        <v>6572</v>
      </c>
      <c r="D1016" s="20" t="s">
        <v>124</v>
      </c>
      <c r="E1016" s="20" t="s">
        <v>96</v>
      </c>
      <c r="F1016" s="20" t="s">
        <v>6573</v>
      </c>
      <c r="G1016" s="20" t="s">
        <v>2046</v>
      </c>
      <c r="H1016" s="20" t="s">
        <v>6574</v>
      </c>
      <c r="I1016" s="20"/>
      <c r="J1016" s="20"/>
      <c r="K1016" s="20" t="s">
        <v>2085</v>
      </c>
      <c r="L1016" s="20"/>
      <c r="M1016" s="20" t="s">
        <v>1566</v>
      </c>
      <c r="N1016" s="20"/>
      <c r="O1016" s="20"/>
      <c r="P1016" s="20" t="s">
        <v>6552</v>
      </c>
      <c r="Q1016" s="20" t="s">
        <v>2051</v>
      </c>
      <c r="R1016" s="2" t="s">
        <v>2067</v>
      </c>
      <c r="S1016" s="2" t="s">
        <v>6528</v>
      </c>
      <c r="T1016" s="2" t="s">
        <v>123</v>
      </c>
      <c r="U1016" s="2"/>
      <c r="V1016" s="2"/>
    </row>
    <row r="1017" spans="1:22" ht="14.25" customHeight="1">
      <c r="A1017" s="20" t="s">
        <v>6575</v>
      </c>
      <c r="B1017" s="20" t="s">
        <v>6296</v>
      </c>
      <c r="C1017" s="20" t="s">
        <v>6576</v>
      </c>
      <c r="D1017" s="20" t="s">
        <v>124</v>
      </c>
      <c r="E1017" s="20" t="s">
        <v>96</v>
      </c>
      <c r="F1017" s="20" t="s">
        <v>6524</v>
      </c>
      <c r="G1017" s="20" t="s">
        <v>2046</v>
      </c>
      <c r="H1017" s="20" t="s">
        <v>6577</v>
      </c>
      <c r="I1017" s="20"/>
      <c r="J1017" s="20"/>
      <c r="K1017" s="20" t="s">
        <v>2085</v>
      </c>
      <c r="L1017" s="20"/>
      <c r="M1017" s="20" t="s">
        <v>1566</v>
      </c>
      <c r="N1017" s="20"/>
      <c r="O1017" s="20"/>
      <c r="P1017" s="20" t="s">
        <v>6552</v>
      </c>
      <c r="Q1017" s="20" t="s">
        <v>2051</v>
      </c>
      <c r="R1017" s="2" t="s">
        <v>2067</v>
      </c>
      <c r="S1017" s="2" t="s">
        <v>6528</v>
      </c>
      <c r="T1017" s="2" t="s">
        <v>123</v>
      </c>
      <c r="U1017" s="2"/>
      <c r="V1017" s="2"/>
    </row>
    <row r="1018" spans="1:22" ht="14.25" customHeight="1">
      <c r="A1018" s="20" t="s">
        <v>6578</v>
      </c>
      <c r="B1018" s="20" t="s">
        <v>4129</v>
      </c>
      <c r="C1018" s="20" t="s">
        <v>6579</v>
      </c>
      <c r="D1018" s="20" t="s">
        <v>124</v>
      </c>
      <c r="E1018" s="20" t="s">
        <v>96</v>
      </c>
      <c r="F1018" s="20" t="s">
        <v>1730</v>
      </c>
      <c r="G1018" s="20" t="s">
        <v>2046</v>
      </c>
      <c r="H1018" s="20" t="s">
        <v>6580</v>
      </c>
      <c r="I1018" s="20"/>
      <c r="J1018" s="20"/>
      <c r="K1018" s="20" t="s">
        <v>2085</v>
      </c>
      <c r="L1018" s="20"/>
      <c r="M1018" s="20"/>
      <c r="N1018" s="20"/>
      <c r="O1018" s="20"/>
      <c r="P1018" s="20" t="s">
        <v>6552</v>
      </c>
      <c r="Q1018" s="20" t="s">
        <v>2051</v>
      </c>
      <c r="R1018" s="2"/>
      <c r="S1018" s="16" t="s">
        <v>6563</v>
      </c>
      <c r="T1018" s="2" t="s">
        <v>123</v>
      </c>
      <c r="U1018" s="2"/>
      <c r="V1018" s="2"/>
    </row>
    <row r="1019" spans="1:22" ht="14.25" customHeight="1">
      <c r="A1019" s="20" t="s">
        <v>6581</v>
      </c>
      <c r="B1019" s="20" t="s">
        <v>4034</v>
      </c>
      <c r="C1019" s="20" t="s">
        <v>6582</v>
      </c>
      <c r="D1019" s="20" t="s">
        <v>124</v>
      </c>
      <c r="E1019" s="20" t="s">
        <v>96</v>
      </c>
      <c r="F1019" s="20" t="s">
        <v>6583</v>
      </c>
      <c r="G1019" s="20" t="s">
        <v>2046</v>
      </c>
      <c r="H1019" s="20" t="s">
        <v>6584</v>
      </c>
      <c r="I1019" s="20"/>
      <c r="J1019" s="20"/>
      <c r="K1019" s="20" t="s">
        <v>2085</v>
      </c>
      <c r="L1019" s="20"/>
      <c r="M1019" s="20" t="s">
        <v>6585</v>
      </c>
      <c r="N1019" s="20"/>
      <c r="O1019" s="20"/>
      <c r="P1019" s="20" t="s">
        <v>6552</v>
      </c>
      <c r="Q1019" s="20" t="s">
        <v>2051</v>
      </c>
      <c r="R1019" s="2"/>
      <c r="S1019" s="16" t="s">
        <v>6586</v>
      </c>
      <c r="T1019" s="2" t="s">
        <v>123</v>
      </c>
      <c r="U1019" s="2"/>
      <c r="V1019" s="2"/>
    </row>
    <row r="1020" spans="1:22" ht="14.25" customHeight="1">
      <c r="A1020" s="20" t="s">
        <v>6587</v>
      </c>
      <c r="B1020" s="20" t="s">
        <v>6588</v>
      </c>
      <c r="C1020" s="20" t="s">
        <v>6589</v>
      </c>
      <c r="D1020" s="20" t="s">
        <v>124</v>
      </c>
      <c r="E1020" s="20" t="s">
        <v>96</v>
      </c>
      <c r="F1020" s="20" t="s">
        <v>6590</v>
      </c>
      <c r="G1020" s="20" t="s">
        <v>2046</v>
      </c>
      <c r="H1020" s="20" t="s">
        <v>6591</v>
      </c>
      <c r="I1020" s="20"/>
      <c r="J1020" s="20" t="s">
        <v>6592</v>
      </c>
      <c r="K1020" s="20" t="s">
        <v>2085</v>
      </c>
      <c r="L1020" s="20"/>
      <c r="M1020" s="20" t="s">
        <v>6585</v>
      </c>
      <c r="N1020" s="20"/>
      <c r="O1020" s="20"/>
      <c r="P1020" s="20" t="s">
        <v>6552</v>
      </c>
      <c r="Q1020" s="20" t="s">
        <v>2051</v>
      </c>
      <c r="R1020" s="2"/>
      <c r="S1020" s="16" t="s">
        <v>6586</v>
      </c>
      <c r="T1020" s="2" t="s">
        <v>123</v>
      </c>
      <c r="U1020" s="2"/>
      <c r="V1020" s="2"/>
    </row>
    <row r="1021" spans="1:22" ht="14.25" customHeight="1">
      <c r="A1021" s="20" t="s">
        <v>6593</v>
      </c>
      <c r="B1021" s="20" t="s">
        <v>6594</v>
      </c>
      <c r="C1021" s="20" t="s">
        <v>6595</v>
      </c>
      <c r="D1021" s="20" t="s">
        <v>124</v>
      </c>
      <c r="E1021" s="20" t="s">
        <v>96</v>
      </c>
      <c r="F1021" s="20" t="s">
        <v>6596</v>
      </c>
      <c r="G1021" s="20" t="s">
        <v>2046</v>
      </c>
      <c r="H1021" s="20" t="s">
        <v>6597</v>
      </c>
      <c r="I1021" s="20" t="s">
        <v>6598</v>
      </c>
      <c r="J1021" s="20"/>
      <c r="K1021" s="20" t="s">
        <v>2085</v>
      </c>
      <c r="L1021" s="20"/>
      <c r="M1021" s="20" t="s">
        <v>1566</v>
      </c>
      <c r="N1021" s="20"/>
      <c r="O1021" s="20"/>
      <c r="P1021" s="20" t="s">
        <v>6552</v>
      </c>
      <c r="Q1021" s="20" t="s">
        <v>2051</v>
      </c>
      <c r="R1021" s="2" t="s">
        <v>2067</v>
      </c>
      <c r="S1021" s="2" t="s">
        <v>6528</v>
      </c>
      <c r="T1021" s="2" t="s">
        <v>123</v>
      </c>
      <c r="U1021" s="2"/>
      <c r="V1021" s="2"/>
    </row>
    <row r="1022" spans="1:22" ht="14.25" customHeight="1">
      <c r="A1022" s="20" t="s">
        <v>6599</v>
      </c>
      <c r="B1022" s="20" t="s">
        <v>6600</v>
      </c>
      <c r="C1022" s="20" t="s">
        <v>6601</v>
      </c>
      <c r="D1022" s="20" t="s">
        <v>124</v>
      </c>
      <c r="E1022" s="20" t="s">
        <v>96</v>
      </c>
      <c r="F1022" s="20" t="s">
        <v>6602</v>
      </c>
      <c r="G1022" s="20" t="s">
        <v>2046</v>
      </c>
      <c r="H1022" s="20" t="s">
        <v>6603</v>
      </c>
      <c r="I1022" s="20" t="s">
        <v>6604</v>
      </c>
      <c r="J1022" s="20"/>
      <c r="K1022" s="20" t="s">
        <v>2085</v>
      </c>
      <c r="L1022" s="20"/>
      <c r="M1022" s="20" t="s">
        <v>1566</v>
      </c>
      <c r="N1022" s="20"/>
      <c r="O1022" s="20"/>
      <c r="P1022" s="20" t="s">
        <v>6552</v>
      </c>
      <c r="Q1022" s="20" t="s">
        <v>2051</v>
      </c>
      <c r="R1022" s="2" t="s">
        <v>2067</v>
      </c>
      <c r="S1022" s="2" t="s">
        <v>6553</v>
      </c>
      <c r="T1022" s="2" t="s">
        <v>123</v>
      </c>
      <c r="U1022" s="2"/>
      <c r="V1022" s="2"/>
    </row>
    <row r="1023" spans="1:22" ht="14.25" customHeight="1">
      <c r="A1023" s="20" t="s">
        <v>6605</v>
      </c>
      <c r="B1023" s="20" t="s">
        <v>3793</v>
      </c>
      <c r="C1023" s="20" t="s">
        <v>6606</v>
      </c>
      <c r="D1023" s="20" t="s">
        <v>124</v>
      </c>
      <c r="E1023" s="20" t="s">
        <v>96</v>
      </c>
      <c r="F1023" s="20" t="s">
        <v>6590</v>
      </c>
      <c r="G1023" s="20" t="s">
        <v>2046</v>
      </c>
      <c r="H1023" s="20" t="s">
        <v>6607</v>
      </c>
      <c r="I1023" s="20"/>
      <c r="J1023" s="20"/>
      <c r="K1023" s="20" t="s">
        <v>2085</v>
      </c>
      <c r="L1023" s="20"/>
      <c r="M1023" s="20" t="s">
        <v>6585</v>
      </c>
      <c r="N1023" s="20"/>
      <c r="O1023" s="20"/>
      <c r="P1023" s="20" t="s">
        <v>6552</v>
      </c>
      <c r="Q1023" s="20" t="s">
        <v>2051</v>
      </c>
      <c r="R1023" s="2"/>
      <c r="S1023" s="16" t="s">
        <v>6586</v>
      </c>
      <c r="T1023" s="2" t="s">
        <v>123</v>
      </c>
      <c r="U1023" s="2"/>
      <c r="V1023" s="2"/>
    </row>
    <row r="1024" spans="1:22" ht="14.25" customHeight="1">
      <c r="A1024" s="20" t="s">
        <v>6608</v>
      </c>
      <c r="B1024" s="20" t="s">
        <v>3769</v>
      </c>
      <c r="C1024" s="20" t="s">
        <v>6609</v>
      </c>
      <c r="D1024" s="20" t="s">
        <v>124</v>
      </c>
      <c r="E1024" s="20" t="s">
        <v>96</v>
      </c>
      <c r="F1024" s="20" t="s">
        <v>1835</v>
      </c>
      <c r="G1024" s="20" t="s">
        <v>2046</v>
      </c>
      <c r="H1024" s="20" t="s">
        <v>6610</v>
      </c>
      <c r="I1024" s="20"/>
      <c r="J1024" s="20" t="s">
        <v>6611</v>
      </c>
      <c r="K1024" s="20" t="s">
        <v>2085</v>
      </c>
      <c r="L1024" s="20"/>
      <c r="M1024" s="20"/>
      <c r="N1024" s="20"/>
      <c r="O1024" s="20"/>
      <c r="P1024" s="20" t="s">
        <v>6552</v>
      </c>
      <c r="Q1024" s="20" t="s">
        <v>2051</v>
      </c>
      <c r="R1024" s="2"/>
      <c r="S1024" s="16" t="s">
        <v>6563</v>
      </c>
      <c r="T1024" s="2" t="s">
        <v>123</v>
      </c>
      <c r="U1024" s="2"/>
      <c r="V1024" s="2"/>
    </row>
    <row r="1025" spans="1:22" ht="14.25" customHeight="1">
      <c r="A1025" s="20" t="s">
        <v>6612</v>
      </c>
      <c r="B1025" s="20" t="s">
        <v>3538</v>
      </c>
      <c r="C1025" s="20" t="s">
        <v>3253</v>
      </c>
      <c r="D1025" s="20" t="s">
        <v>124</v>
      </c>
      <c r="E1025" s="20" t="s">
        <v>96</v>
      </c>
      <c r="F1025" s="20" t="s">
        <v>3997</v>
      </c>
      <c r="G1025" s="20" t="s">
        <v>2046</v>
      </c>
      <c r="H1025" s="20" t="s">
        <v>6613</v>
      </c>
      <c r="I1025" s="20"/>
      <c r="J1025" s="20" t="s">
        <v>6614</v>
      </c>
      <c r="K1025" s="20" t="s">
        <v>2085</v>
      </c>
      <c r="L1025" s="20"/>
      <c r="M1025" s="20" t="s">
        <v>59</v>
      </c>
      <c r="N1025" s="20"/>
      <c r="O1025" s="20"/>
      <c r="P1025" s="20" t="s">
        <v>6552</v>
      </c>
      <c r="Q1025" s="20" t="s">
        <v>2051</v>
      </c>
      <c r="R1025" s="2"/>
      <c r="S1025" s="2" t="s">
        <v>6528</v>
      </c>
      <c r="T1025" s="2" t="s">
        <v>123</v>
      </c>
      <c r="U1025" s="2"/>
      <c r="V1025" s="2"/>
    </row>
    <row r="1026" spans="1:22" ht="14.25" customHeight="1">
      <c r="A1026" s="20" t="s">
        <v>6615</v>
      </c>
      <c r="B1026" s="20" t="s">
        <v>2842</v>
      </c>
      <c r="C1026" s="20" t="s">
        <v>6616</v>
      </c>
      <c r="D1026" s="20" t="s">
        <v>124</v>
      </c>
      <c r="E1026" s="20" t="s">
        <v>96</v>
      </c>
      <c r="F1026" s="20" t="s">
        <v>2542</v>
      </c>
      <c r="G1026" s="20" t="s">
        <v>2046</v>
      </c>
      <c r="H1026" s="20" t="s">
        <v>6617</v>
      </c>
      <c r="I1026" s="20" t="s">
        <v>6618</v>
      </c>
      <c r="J1026" s="20" t="s">
        <v>6619</v>
      </c>
      <c r="K1026" s="20" t="s">
        <v>2085</v>
      </c>
      <c r="L1026" s="20"/>
      <c r="M1026" s="20" t="s">
        <v>60</v>
      </c>
      <c r="N1026" s="20"/>
      <c r="O1026" s="20"/>
      <c r="P1026" s="20" t="s">
        <v>6552</v>
      </c>
      <c r="Q1026" s="20" t="s">
        <v>2051</v>
      </c>
      <c r="R1026" s="2"/>
      <c r="S1026" s="2" t="s">
        <v>6528</v>
      </c>
      <c r="T1026" s="2" t="s">
        <v>123</v>
      </c>
      <c r="U1026" s="2"/>
      <c r="V1026" s="2"/>
    </row>
    <row r="1027" spans="1:22" ht="14.25" customHeight="1">
      <c r="A1027" s="20" t="s">
        <v>6620</v>
      </c>
      <c r="B1027" s="20" t="s">
        <v>3155</v>
      </c>
      <c r="C1027" s="20" t="s">
        <v>6621</v>
      </c>
      <c r="D1027" s="20" t="s">
        <v>124</v>
      </c>
      <c r="E1027" s="20" t="s">
        <v>96</v>
      </c>
      <c r="F1027" s="20" t="s">
        <v>6622</v>
      </c>
      <c r="G1027" s="20" t="s">
        <v>2046</v>
      </c>
      <c r="H1027" s="20" t="s">
        <v>6623</v>
      </c>
      <c r="I1027" s="20"/>
      <c r="J1027" s="20"/>
      <c r="K1027" s="20" t="s">
        <v>2085</v>
      </c>
      <c r="L1027" s="20"/>
      <c r="M1027" s="20" t="s">
        <v>1566</v>
      </c>
      <c r="N1027" s="20"/>
      <c r="O1027" s="20"/>
      <c r="P1027" s="20" t="s">
        <v>6552</v>
      </c>
      <c r="Q1027" s="20" t="s">
        <v>2051</v>
      </c>
      <c r="R1027" s="2" t="s">
        <v>2067</v>
      </c>
      <c r="S1027" s="2" t="s">
        <v>6553</v>
      </c>
      <c r="T1027" s="2" t="s">
        <v>123</v>
      </c>
      <c r="U1027" s="2"/>
      <c r="V1027" s="2"/>
    </row>
    <row r="1028" spans="1:22" ht="14.25" customHeight="1">
      <c r="A1028" s="20" t="s">
        <v>6624</v>
      </c>
      <c r="B1028" s="20" t="s">
        <v>3155</v>
      </c>
      <c r="C1028" s="20" t="s">
        <v>6625</v>
      </c>
      <c r="D1028" s="20" t="s">
        <v>124</v>
      </c>
      <c r="E1028" s="20" t="s">
        <v>96</v>
      </c>
      <c r="F1028" s="20" t="s">
        <v>6524</v>
      </c>
      <c r="G1028" s="20" t="s">
        <v>2046</v>
      </c>
      <c r="H1028" s="20" t="s">
        <v>6626</v>
      </c>
      <c r="I1028" s="20" t="s">
        <v>6627</v>
      </c>
      <c r="J1028" s="20"/>
      <c r="K1028" s="20" t="s">
        <v>2085</v>
      </c>
      <c r="L1028" s="20"/>
      <c r="M1028" s="20" t="s">
        <v>1566</v>
      </c>
      <c r="N1028" s="20"/>
      <c r="O1028" s="20"/>
      <c r="P1028" s="20" t="s">
        <v>6552</v>
      </c>
      <c r="Q1028" s="20" t="s">
        <v>2051</v>
      </c>
      <c r="R1028" s="2" t="s">
        <v>2067</v>
      </c>
      <c r="S1028" s="2" t="s">
        <v>6528</v>
      </c>
      <c r="T1028" s="2" t="s">
        <v>123</v>
      </c>
      <c r="U1028" s="2"/>
      <c r="V1028" s="2"/>
    </row>
    <row r="1029" spans="1:22" ht="14.25" customHeight="1">
      <c r="A1029" s="20" t="s">
        <v>6628</v>
      </c>
      <c r="B1029" s="20" t="s">
        <v>6629</v>
      </c>
      <c r="C1029" s="20" t="s">
        <v>6630</v>
      </c>
      <c r="D1029" s="20" t="s">
        <v>124</v>
      </c>
      <c r="E1029" s="20" t="s">
        <v>96</v>
      </c>
      <c r="F1029" s="20" t="s">
        <v>6631</v>
      </c>
      <c r="G1029" s="20" t="s">
        <v>2046</v>
      </c>
      <c r="H1029" s="20" t="s">
        <v>6632</v>
      </c>
      <c r="I1029" s="20" t="s">
        <v>6633</v>
      </c>
      <c r="J1029" s="20"/>
      <c r="K1029" s="20" t="s">
        <v>2085</v>
      </c>
      <c r="L1029" s="20"/>
      <c r="M1029" s="20" t="s">
        <v>1566</v>
      </c>
      <c r="N1029" s="20"/>
      <c r="O1029" s="20"/>
      <c r="P1029" s="20" t="s">
        <v>6552</v>
      </c>
      <c r="Q1029" s="20" t="s">
        <v>2051</v>
      </c>
      <c r="R1029" s="2" t="s">
        <v>2067</v>
      </c>
      <c r="S1029" s="2" t="s">
        <v>6553</v>
      </c>
      <c r="T1029" s="2" t="s">
        <v>123</v>
      </c>
      <c r="U1029" s="2"/>
      <c r="V1029" s="2"/>
    </row>
    <row r="1030" spans="1:22" ht="14.25" customHeight="1">
      <c r="A1030" s="20" t="s">
        <v>6634</v>
      </c>
      <c r="B1030" s="20" t="s">
        <v>2874</v>
      </c>
      <c r="C1030" s="20" t="s">
        <v>6635</v>
      </c>
      <c r="D1030" s="20" t="s">
        <v>124</v>
      </c>
      <c r="E1030" s="20" t="s">
        <v>96</v>
      </c>
      <c r="F1030" s="20" t="s">
        <v>1739</v>
      </c>
      <c r="G1030" s="20" t="s">
        <v>2046</v>
      </c>
      <c r="H1030" s="20" t="s">
        <v>6636</v>
      </c>
      <c r="I1030" s="20" t="s">
        <v>6637</v>
      </c>
      <c r="J1030" s="20"/>
      <c r="K1030" s="20" t="s">
        <v>2085</v>
      </c>
      <c r="L1030" s="20"/>
      <c r="M1030" s="20"/>
      <c r="N1030" s="20"/>
      <c r="O1030" s="20"/>
      <c r="P1030" s="20" t="s">
        <v>6552</v>
      </c>
      <c r="Q1030" s="20" t="s">
        <v>2051</v>
      </c>
      <c r="R1030" s="2"/>
      <c r="S1030" s="16" t="s">
        <v>6563</v>
      </c>
      <c r="T1030" s="2" t="s">
        <v>123</v>
      </c>
      <c r="U1030" s="2"/>
      <c r="V1030" s="2"/>
    </row>
    <row r="1031" spans="1:22" ht="14.25" customHeight="1">
      <c r="A1031" s="20" t="s">
        <v>6638</v>
      </c>
      <c r="B1031" s="20" t="s">
        <v>6639</v>
      </c>
      <c r="C1031" s="20" t="s">
        <v>6640</v>
      </c>
      <c r="D1031" s="20" t="s">
        <v>124</v>
      </c>
      <c r="E1031" s="20" t="s">
        <v>96</v>
      </c>
      <c r="F1031" s="20" t="s">
        <v>1707</v>
      </c>
      <c r="G1031" s="20" t="s">
        <v>2046</v>
      </c>
      <c r="H1031" s="20" t="s">
        <v>6641</v>
      </c>
      <c r="I1031" s="20"/>
      <c r="J1031" s="20"/>
      <c r="K1031" s="20" t="s">
        <v>2085</v>
      </c>
      <c r="L1031" s="20"/>
      <c r="M1031" s="20"/>
      <c r="N1031" s="20"/>
      <c r="O1031" s="20"/>
      <c r="P1031" s="20" t="s">
        <v>6552</v>
      </c>
      <c r="Q1031" s="20" t="s">
        <v>2051</v>
      </c>
      <c r="R1031" s="2"/>
      <c r="S1031" s="16" t="s">
        <v>6563</v>
      </c>
      <c r="T1031" s="2" t="s">
        <v>123</v>
      </c>
      <c r="U1031" s="2"/>
      <c r="V1031" s="2"/>
    </row>
    <row r="1032" spans="1:22" ht="14.25" customHeight="1">
      <c r="A1032" s="20" t="s">
        <v>6642</v>
      </c>
      <c r="B1032" s="20" t="s">
        <v>6643</v>
      </c>
      <c r="C1032" s="20" t="s">
        <v>6644</v>
      </c>
      <c r="D1032" s="20" t="s">
        <v>124</v>
      </c>
      <c r="E1032" s="20" t="s">
        <v>96</v>
      </c>
      <c r="F1032" s="20" t="s">
        <v>1723</v>
      </c>
      <c r="G1032" s="20" t="s">
        <v>2046</v>
      </c>
      <c r="H1032" s="20" t="s">
        <v>6645</v>
      </c>
      <c r="I1032" s="20"/>
      <c r="J1032" s="20"/>
      <c r="K1032" s="20" t="s">
        <v>2085</v>
      </c>
      <c r="L1032" s="20"/>
      <c r="M1032" s="20"/>
      <c r="N1032" s="20"/>
      <c r="O1032" s="20"/>
      <c r="P1032" s="20" t="s">
        <v>6552</v>
      </c>
      <c r="Q1032" s="20" t="s">
        <v>2051</v>
      </c>
      <c r="R1032" s="2"/>
      <c r="S1032" s="16" t="s">
        <v>6563</v>
      </c>
      <c r="T1032" s="2" t="s">
        <v>123</v>
      </c>
      <c r="U1032" s="2"/>
      <c r="V1032" s="2"/>
    </row>
    <row r="1033" spans="1:22" ht="14.25" customHeight="1">
      <c r="A1033" s="20" t="s">
        <v>6646</v>
      </c>
      <c r="B1033" s="20" t="s">
        <v>6647</v>
      </c>
      <c r="C1033" s="20" t="s">
        <v>6648</v>
      </c>
      <c r="D1033" s="20" t="s">
        <v>124</v>
      </c>
      <c r="E1033" s="20" t="s">
        <v>96</v>
      </c>
      <c r="F1033" s="20" t="s">
        <v>1813</v>
      </c>
      <c r="G1033" s="20" t="s">
        <v>2046</v>
      </c>
      <c r="H1033" s="20" t="s">
        <v>6649</v>
      </c>
      <c r="I1033" s="20"/>
      <c r="J1033" s="20"/>
      <c r="K1033" s="20" t="s">
        <v>2085</v>
      </c>
      <c r="L1033" s="20"/>
      <c r="M1033" s="20"/>
      <c r="N1033" s="20"/>
      <c r="O1033" s="20"/>
      <c r="P1033" s="20" t="s">
        <v>6552</v>
      </c>
      <c r="Q1033" s="20" t="s">
        <v>2051</v>
      </c>
      <c r="R1033" s="2"/>
      <c r="S1033" s="16" t="s">
        <v>6563</v>
      </c>
      <c r="T1033" s="2" t="s">
        <v>123</v>
      </c>
      <c r="U1033" s="2"/>
      <c r="V1033" s="2"/>
    </row>
    <row r="1034" spans="1:22" ht="14.25" customHeight="1">
      <c r="A1034" s="20" t="s">
        <v>6650</v>
      </c>
      <c r="B1034" s="20" t="s">
        <v>6651</v>
      </c>
      <c r="C1034" s="20" t="s">
        <v>6652</v>
      </c>
      <c r="D1034" s="20" t="s">
        <v>124</v>
      </c>
      <c r="E1034" s="20" t="s">
        <v>96</v>
      </c>
      <c r="F1034" s="20" t="s">
        <v>1744</v>
      </c>
      <c r="G1034" s="20" t="s">
        <v>2046</v>
      </c>
      <c r="H1034" s="20" t="s">
        <v>6653</v>
      </c>
      <c r="I1034" s="20" t="s">
        <v>6654</v>
      </c>
      <c r="J1034" s="20"/>
      <c r="K1034" s="20" t="s">
        <v>2085</v>
      </c>
      <c r="L1034" s="20"/>
      <c r="M1034" s="20"/>
      <c r="N1034" s="20"/>
      <c r="O1034" s="20"/>
      <c r="P1034" s="20" t="s">
        <v>6552</v>
      </c>
      <c r="Q1034" s="20" t="s">
        <v>2051</v>
      </c>
      <c r="R1034" s="2"/>
      <c r="S1034" s="16" t="s">
        <v>6563</v>
      </c>
      <c r="T1034" s="2" t="s">
        <v>123</v>
      </c>
      <c r="U1034" s="2"/>
      <c r="V1034" s="2"/>
    </row>
    <row r="1035" spans="1:22" ht="14.25" customHeight="1">
      <c r="A1035" s="20" t="s">
        <v>6655</v>
      </c>
      <c r="B1035" s="20" t="s">
        <v>6656</v>
      </c>
      <c r="C1035" s="20" t="s">
        <v>6657</v>
      </c>
      <c r="D1035" s="20" t="s">
        <v>124</v>
      </c>
      <c r="E1035" s="20" t="s">
        <v>96</v>
      </c>
      <c r="F1035" s="20" t="s">
        <v>1837</v>
      </c>
      <c r="G1035" s="20" t="s">
        <v>2046</v>
      </c>
      <c r="H1035" s="20" t="s">
        <v>6658</v>
      </c>
      <c r="I1035" s="20"/>
      <c r="J1035" s="20"/>
      <c r="K1035" s="20" t="s">
        <v>2085</v>
      </c>
      <c r="L1035" s="20"/>
      <c r="M1035" s="20"/>
      <c r="N1035" s="20"/>
      <c r="O1035" s="20"/>
      <c r="P1035" s="20" t="s">
        <v>6552</v>
      </c>
      <c r="Q1035" s="20" t="s">
        <v>2051</v>
      </c>
      <c r="R1035" s="2"/>
      <c r="S1035" s="16" t="s">
        <v>6563</v>
      </c>
      <c r="T1035" s="2" t="s">
        <v>123</v>
      </c>
      <c r="U1035" s="2"/>
      <c r="V1035" s="2"/>
    </row>
    <row r="1036" spans="1:22" ht="14.25" customHeight="1">
      <c r="A1036" s="20" t="s">
        <v>6659</v>
      </c>
      <c r="B1036" s="20" t="s">
        <v>2790</v>
      </c>
      <c r="C1036" s="20" t="s">
        <v>3729</v>
      </c>
      <c r="D1036" s="20" t="s">
        <v>124</v>
      </c>
      <c r="E1036" s="20" t="s">
        <v>96</v>
      </c>
      <c r="F1036" s="20" t="s">
        <v>6524</v>
      </c>
      <c r="G1036" s="20" t="s">
        <v>2046</v>
      </c>
      <c r="H1036" s="20" t="s">
        <v>6660</v>
      </c>
      <c r="I1036" s="20" t="s">
        <v>6661</v>
      </c>
      <c r="J1036" s="20"/>
      <c r="K1036" s="20" t="s">
        <v>2085</v>
      </c>
      <c r="L1036" s="20"/>
      <c r="M1036" s="20" t="s">
        <v>1566</v>
      </c>
      <c r="N1036" s="20"/>
      <c r="O1036" s="20"/>
      <c r="P1036" s="20" t="s">
        <v>6552</v>
      </c>
      <c r="Q1036" s="20" t="s">
        <v>2051</v>
      </c>
      <c r="R1036" s="2" t="s">
        <v>2067</v>
      </c>
      <c r="S1036" s="2" t="s">
        <v>6528</v>
      </c>
      <c r="T1036" s="2" t="s">
        <v>123</v>
      </c>
      <c r="U1036" s="2"/>
      <c r="V1036" s="2"/>
    </row>
    <row r="1037" spans="1:22" ht="14.25" customHeight="1">
      <c r="A1037" s="20" t="s">
        <v>6662</v>
      </c>
      <c r="B1037" s="20" t="s">
        <v>2627</v>
      </c>
      <c r="C1037" s="20" t="s">
        <v>6663</v>
      </c>
      <c r="D1037" s="20" t="s">
        <v>124</v>
      </c>
      <c r="E1037" s="20" t="s">
        <v>96</v>
      </c>
      <c r="F1037" s="20" t="s">
        <v>1705</v>
      </c>
      <c r="G1037" s="20" t="s">
        <v>2046</v>
      </c>
      <c r="H1037" s="20" t="s">
        <v>6664</v>
      </c>
      <c r="I1037" s="20"/>
      <c r="J1037" s="20"/>
      <c r="K1037" s="20" t="s">
        <v>2085</v>
      </c>
      <c r="L1037" s="20"/>
      <c r="M1037" s="20"/>
      <c r="N1037" s="20"/>
      <c r="O1037" s="20"/>
      <c r="P1037" s="20" t="s">
        <v>6552</v>
      </c>
      <c r="Q1037" s="20" t="s">
        <v>2051</v>
      </c>
      <c r="R1037" s="2"/>
      <c r="S1037" s="16" t="s">
        <v>6563</v>
      </c>
      <c r="T1037" s="2" t="s">
        <v>123</v>
      </c>
      <c r="U1037" s="2"/>
      <c r="V1037" s="2"/>
    </row>
    <row r="1038" spans="1:22" ht="14.25" customHeight="1">
      <c r="A1038" s="20"/>
      <c r="B1038" s="20" t="s">
        <v>6665</v>
      </c>
      <c r="C1038" s="20" t="s">
        <v>6666</v>
      </c>
      <c r="D1038" s="20" t="s">
        <v>342</v>
      </c>
      <c r="E1038" s="20" t="s">
        <v>96</v>
      </c>
      <c r="F1038" s="20" t="s">
        <v>6667</v>
      </c>
      <c r="G1038" s="20" t="s">
        <v>2046</v>
      </c>
      <c r="H1038" s="20" t="s">
        <v>6668</v>
      </c>
      <c r="I1038" s="20"/>
      <c r="J1038" s="20"/>
      <c r="K1038" s="20" t="s">
        <v>6669</v>
      </c>
      <c r="L1038" s="20" t="s">
        <v>6670</v>
      </c>
      <c r="M1038" s="20" t="s">
        <v>6585</v>
      </c>
      <c r="N1038" s="20"/>
      <c r="O1038" s="20"/>
      <c r="P1038" s="20" t="s">
        <v>6671</v>
      </c>
      <c r="Q1038" s="20" t="s">
        <v>2051</v>
      </c>
      <c r="R1038" s="2"/>
      <c r="S1038" s="16" t="s">
        <v>6586</v>
      </c>
      <c r="T1038" s="2" t="s">
        <v>341</v>
      </c>
      <c r="U1038" s="2"/>
      <c r="V1038" s="2"/>
    </row>
    <row r="1039" spans="1:22" ht="14.25" customHeight="1">
      <c r="A1039" s="20"/>
      <c r="B1039" s="20" t="s">
        <v>6043</v>
      </c>
      <c r="C1039" s="20" t="s">
        <v>2967</v>
      </c>
      <c r="D1039" s="20" t="s">
        <v>342</v>
      </c>
      <c r="E1039" s="20" t="s">
        <v>96</v>
      </c>
      <c r="F1039" s="20" t="s">
        <v>6672</v>
      </c>
      <c r="G1039" s="20" t="s">
        <v>2046</v>
      </c>
      <c r="H1039" s="20" t="s">
        <v>6673</v>
      </c>
      <c r="I1039" s="20"/>
      <c r="J1039" s="20"/>
      <c r="K1039" s="20" t="s">
        <v>6669</v>
      </c>
      <c r="L1039" s="20" t="s">
        <v>6670</v>
      </c>
      <c r="M1039" s="20" t="s">
        <v>6585</v>
      </c>
      <c r="N1039" s="20"/>
      <c r="O1039" s="20"/>
      <c r="P1039" s="20" t="s">
        <v>6671</v>
      </c>
      <c r="Q1039" s="20" t="s">
        <v>2051</v>
      </c>
      <c r="R1039" s="2"/>
      <c r="S1039" s="16" t="s">
        <v>6586</v>
      </c>
      <c r="T1039" s="2" t="s">
        <v>341</v>
      </c>
      <c r="U1039" s="2"/>
      <c r="V1039" s="2"/>
    </row>
    <row r="1040" spans="1:22" ht="14.25" customHeight="1">
      <c r="A1040" s="20" t="s">
        <v>6674</v>
      </c>
      <c r="B1040" s="20" t="s">
        <v>6675</v>
      </c>
      <c r="C1040" s="20" t="s">
        <v>6676</v>
      </c>
      <c r="D1040" s="20" t="s">
        <v>342</v>
      </c>
      <c r="E1040" s="20" t="s">
        <v>96</v>
      </c>
      <c r="F1040" s="20" t="s">
        <v>6677</v>
      </c>
      <c r="G1040" s="20" t="s">
        <v>2046</v>
      </c>
      <c r="H1040" s="20" t="s">
        <v>6678</v>
      </c>
      <c r="I1040" s="20"/>
      <c r="J1040" s="20"/>
      <c r="K1040" s="20" t="s">
        <v>6669</v>
      </c>
      <c r="L1040" s="20" t="s">
        <v>6670</v>
      </c>
      <c r="M1040" s="20" t="s">
        <v>1566</v>
      </c>
      <c r="N1040" s="20"/>
      <c r="O1040" s="20"/>
      <c r="P1040" s="20" t="s">
        <v>6671</v>
      </c>
      <c r="Q1040" s="20" t="s">
        <v>2051</v>
      </c>
      <c r="R1040" s="2" t="s">
        <v>2067</v>
      </c>
      <c r="S1040" s="2" t="s">
        <v>6679</v>
      </c>
      <c r="T1040" s="2" t="s">
        <v>341</v>
      </c>
      <c r="U1040" s="2"/>
      <c r="V1040" s="2"/>
    </row>
    <row r="1041" spans="1:22" ht="14.25" customHeight="1">
      <c r="A1041" s="20" t="s">
        <v>6680</v>
      </c>
      <c r="B1041" s="20" t="s">
        <v>4670</v>
      </c>
      <c r="C1041" s="20" t="s">
        <v>6681</v>
      </c>
      <c r="D1041" s="20" t="s">
        <v>342</v>
      </c>
      <c r="E1041" s="20" t="s">
        <v>96</v>
      </c>
      <c r="F1041" s="20" t="s">
        <v>6682</v>
      </c>
      <c r="G1041" s="20" t="s">
        <v>2046</v>
      </c>
      <c r="H1041" s="20" t="s">
        <v>6683</v>
      </c>
      <c r="I1041" s="20"/>
      <c r="J1041" s="20"/>
      <c r="K1041" s="20" t="s">
        <v>6669</v>
      </c>
      <c r="L1041" s="20" t="s">
        <v>6670</v>
      </c>
      <c r="M1041" s="20" t="s">
        <v>6585</v>
      </c>
      <c r="N1041" s="20"/>
      <c r="O1041" s="20"/>
      <c r="P1041" s="20" t="s">
        <v>6671</v>
      </c>
      <c r="Q1041" s="20" t="s">
        <v>2051</v>
      </c>
      <c r="R1041" s="2"/>
      <c r="S1041" s="16" t="s">
        <v>6586</v>
      </c>
      <c r="T1041" s="2" t="s">
        <v>341</v>
      </c>
      <c r="U1041" s="2"/>
      <c r="V1041" s="2"/>
    </row>
    <row r="1042" spans="1:22" ht="14.25" customHeight="1">
      <c r="A1042" s="20" t="s">
        <v>6684</v>
      </c>
      <c r="B1042" s="20" t="s">
        <v>2196</v>
      </c>
      <c r="C1042" s="20" t="s">
        <v>6685</v>
      </c>
      <c r="D1042" s="20" t="s">
        <v>342</v>
      </c>
      <c r="E1042" s="20" t="s">
        <v>96</v>
      </c>
      <c r="F1042" s="20" t="s">
        <v>6686</v>
      </c>
      <c r="G1042" s="20" t="s">
        <v>2046</v>
      </c>
      <c r="H1042" s="20" t="s">
        <v>6687</v>
      </c>
      <c r="I1042" s="20"/>
      <c r="J1042" s="20"/>
      <c r="K1042" s="20" t="s">
        <v>6669</v>
      </c>
      <c r="L1042" s="20" t="s">
        <v>6670</v>
      </c>
      <c r="M1042" s="20" t="s">
        <v>59</v>
      </c>
      <c r="N1042" s="20"/>
      <c r="O1042" s="20"/>
      <c r="P1042" s="20" t="s">
        <v>6671</v>
      </c>
      <c r="Q1042" s="20" t="s">
        <v>2051</v>
      </c>
      <c r="R1042" s="2"/>
      <c r="S1042" s="2" t="s">
        <v>6528</v>
      </c>
      <c r="T1042" s="2" t="s">
        <v>341</v>
      </c>
      <c r="U1042" s="2"/>
      <c r="V1042" s="2"/>
    </row>
    <row r="1043" spans="1:22" ht="14.25" customHeight="1">
      <c r="A1043" s="20" t="s">
        <v>6688</v>
      </c>
      <c r="B1043" s="20" t="s">
        <v>6689</v>
      </c>
      <c r="C1043" s="20" t="s">
        <v>6690</v>
      </c>
      <c r="D1043" s="20" t="s">
        <v>342</v>
      </c>
      <c r="E1043" s="20" t="s">
        <v>96</v>
      </c>
      <c r="F1043" s="20" t="s">
        <v>1803</v>
      </c>
      <c r="G1043" s="20" t="s">
        <v>2046</v>
      </c>
      <c r="H1043" s="20" t="s">
        <v>6691</v>
      </c>
      <c r="I1043" s="20"/>
      <c r="J1043" s="20"/>
      <c r="K1043" s="20" t="s">
        <v>6669</v>
      </c>
      <c r="L1043" s="20" t="s">
        <v>6670</v>
      </c>
      <c r="M1043" s="20"/>
      <c r="N1043" s="20"/>
      <c r="O1043" s="20"/>
      <c r="P1043" s="20" t="s">
        <v>6671</v>
      </c>
      <c r="Q1043" s="20" t="s">
        <v>2051</v>
      </c>
      <c r="R1043" s="2"/>
      <c r="S1043" s="16" t="s">
        <v>6563</v>
      </c>
      <c r="T1043" s="2" t="s">
        <v>341</v>
      </c>
      <c r="U1043" s="2"/>
      <c r="V1043" s="2"/>
    </row>
    <row r="1044" spans="1:22" ht="14.25" customHeight="1">
      <c r="A1044" s="20"/>
      <c r="B1044" s="20" t="s">
        <v>2663</v>
      </c>
      <c r="C1044" s="20" t="s">
        <v>3222</v>
      </c>
      <c r="D1044" s="20" t="s">
        <v>342</v>
      </c>
      <c r="E1044" s="20" t="s">
        <v>96</v>
      </c>
      <c r="F1044" s="20" t="s">
        <v>1810</v>
      </c>
      <c r="G1044" s="20" t="s">
        <v>2046</v>
      </c>
      <c r="H1044" s="20" t="s">
        <v>6692</v>
      </c>
      <c r="I1044" s="20"/>
      <c r="J1044" s="20"/>
      <c r="K1044" s="20" t="s">
        <v>6669</v>
      </c>
      <c r="L1044" s="20" t="s">
        <v>6670</v>
      </c>
      <c r="M1044" s="20"/>
      <c r="N1044" s="20"/>
      <c r="O1044" s="20"/>
      <c r="P1044" s="20" t="s">
        <v>6671</v>
      </c>
      <c r="Q1044" s="20" t="s">
        <v>2051</v>
      </c>
      <c r="R1044" s="2"/>
      <c r="S1044" s="16" t="s">
        <v>6563</v>
      </c>
      <c r="T1044" s="2" t="s">
        <v>341</v>
      </c>
      <c r="U1044" s="2"/>
      <c r="V1044" s="2"/>
    </row>
    <row r="1045" spans="1:22" ht="14.25" customHeight="1">
      <c r="A1045" s="20" t="s">
        <v>6693</v>
      </c>
      <c r="B1045" s="20" t="s">
        <v>4266</v>
      </c>
      <c r="C1045" s="20" t="s">
        <v>6694</v>
      </c>
      <c r="D1045" s="20" t="s">
        <v>342</v>
      </c>
      <c r="E1045" s="20" t="s">
        <v>96</v>
      </c>
      <c r="F1045" s="20" t="s">
        <v>1814</v>
      </c>
      <c r="G1045" s="20" t="s">
        <v>2046</v>
      </c>
      <c r="H1045" s="20" t="s">
        <v>6695</v>
      </c>
      <c r="I1045" s="20"/>
      <c r="J1045" s="20"/>
      <c r="K1045" s="20" t="s">
        <v>6669</v>
      </c>
      <c r="L1045" s="20" t="s">
        <v>6670</v>
      </c>
      <c r="M1045" s="20"/>
      <c r="N1045" s="20"/>
      <c r="O1045" s="20"/>
      <c r="P1045" s="20" t="s">
        <v>6671</v>
      </c>
      <c r="Q1045" s="20" t="s">
        <v>2051</v>
      </c>
      <c r="R1045" s="2"/>
      <c r="S1045" s="16" t="s">
        <v>6563</v>
      </c>
      <c r="T1045" s="2" t="s">
        <v>341</v>
      </c>
      <c r="U1045" s="2"/>
      <c r="V1045" s="2"/>
    </row>
    <row r="1046" spans="1:22" ht="14.25" customHeight="1">
      <c r="A1046" s="20" t="s">
        <v>6696</v>
      </c>
      <c r="B1046" s="20" t="s">
        <v>6697</v>
      </c>
      <c r="C1046" s="20" t="s">
        <v>6698</v>
      </c>
      <c r="D1046" s="20" t="s">
        <v>342</v>
      </c>
      <c r="E1046" s="20" t="s">
        <v>96</v>
      </c>
      <c r="F1046" s="20" t="s">
        <v>1845</v>
      </c>
      <c r="G1046" s="20" t="s">
        <v>2046</v>
      </c>
      <c r="H1046" s="20" t="s">
        <v>6699</v>
      </c>
      <c r="I1046" s="20"/>
      <c r="J1046" s="20"/>
      <c r="K1046" s="20" t="s">
        <v>6669</v>
      </c>
      <c r="L1046" s="20" t="s">
        <v>6670</v>
      </c>
      <c r="M1046" s="20"/>
      <c r="N1046" s="20"/>
      <c r="O1046" s="20"/>
      <c r="P1046" s="20" t="s">
        <v>6671</v>
      </c>
      <c r="Q1046" s="20" t="s">
        <v>2051</v>
      </c>
      <c r="R1046" s="2"/>
      <c r="S1046" s="16" t="s">
        <v>6563</v>
      </c>
      <c r="T1046" s="2" t="s">
        <v>341</v>
      </c>
      <c r="U1046" s="2"/>
      <c r="V1046" s="2"/>
    </row>
    <row r="1047" spans="1:22" ht="14.25" customHeight="1">
      <c r="A1047" s="20"/>
      <c r="B1047" s="20" t="s">
        <v>6700</v>
      </c>
      <c r="C1047" s="20" t="s">
        <v>6701</v>
      </c>
      <c r="D1047" s="20" t="s">
        <v>342</v>
      </c>
      <c r="E1047" s="20" t="s">
        <v>96</v>
      </c>
      <c r="F1047" s="20" t="s">
        <v>1885</v>
      </c>
      <c r="G1047" s="20" t="s">
        <v>2046</v>
      </c>
      <c r="H1047" s="20" t="s">
        <v>6702</v>
      </c>
      <c r="I1047" s="20"/>
      <c r="J1047" s="20"/>
      <c r="K1047" s="20" t="s">
        <v>6669</v>
      </c>
      <c r="L1047" s="20" t="s">
        <v>6670</v>
      </c>
      <c r="M1047" s="20"/>
      <c r="N1047" s="20"/>
      <c r="O1047" s="20"/>
      <c r="P1047" s="20" t="s">
        <v>6671</v>
      </c>
      <c r="Q1047" s="20" t="s">
        <v>2051</v>
      </c>
      <c r="R1047" s="2"/>
      <c r="S1047" s="16" t="s">
        <v>6563</v>
      </c>
      <c r="T1047" s="2" t="s">
        <v>341</v>
      </c>
      <c r="U1047" s="2"/>
      <c r="V1047" s="2"/>
    </row>
    <row r="1048" spans="1:22" ht="14.25" customHeight="1">
      <c r="A1048" s="20"/>
      <c r="B1048" s="20" t="s">
        <v>3906</v>
      </c>
      <c r="C1048" s="20" t="s">
        <v>6703</v>
      </c>
      <c r="D1048" s="20" t="s">
        <v>342</v>
      </c>
      <c r="E1048" s="20" t="s">
        <v>96</v>
      </c>
      <c r="F1048" s="20" t="s">
        <v>6704</v>
      </c>
      <c r="G1048" s="20" t="s">
        <v>2046</v>
      </c>
      <c r="H1048" s="20" t="s">
        <v>6705</v>
      </c>
      <c r="I1048" s="20"/>
      <c r="J1048" s="20"/>
      <c r="K1048" s="20" t="s">
        <v>6669</v>
      </c>
      <c r="L1048" s="20" t="s">
        <v>6670</v>
      </c>
      <c r="M1048" s="20" t="s">
        <v>1566</v>
      </c>
      <c r="N1048" s="20"/>
      <c r="O1048" s="20"/>
      <c r="P1048" s="20" t="s">
        <v>6671</v>
      </c>
      <c r="Q1048" s="20" t="s">
        <v>2051</v>
      </c>
      <c r="R1048" s="2" t="s">
        <v>2052</v>
      </c>
      <c r="S1048" s="2" t="s">
        <v>6679</v>
      </c>
      <c r="T1048" s="2" t="s">
        <v>341</v>
      </c>
      <c r="U1048" s="2"/>
      <c r="V1048" s="2"/>
    </row>
    <row r="1049" spans="1:22" ht="14.25" customHeight="1">
      <c r="A1049" s="20"/>
      <c r="B1049" s="20" t="s">
        <v>6706</v>
      </c>
      <c r="C1049" s="20" t="s">
        <v>6707</v>
      </c>
      <c r="D1049" s="20" t="s">
        <v>342</v>
      </c>
      <c r="E1049" s="20" t="s">
        <v>96</v>
      </c>
      <c r="F1049" s="20" t="s">
        <v>6704</v>
      </c>
      <c r="G1049" s="20" t="s">
        <v>2046</v>
      </c>
      <c r="H1049" s="20" t="s">
        <v>6708</v>
      </c>
      <c r="I1049" s="20"/>
      <c r="J1049" s="20"/>
      <c r="K1049" s="20" t="s">
        <v>6669</v>
      </c>
      <c r="L1049" s="20" t="s">
        <v>6670</v>
      </c>
      <c r="M1049" s="20" t="s">
        <v>1566</v>
      </c>
      <c r="N1049" s="20"/>
      <c r="O1049" s="20"/>
      <c r="P1049" s="20" t="s">
        <v>6671</v>
      </c>
      <c r="Q1049" s="20" t="s">
        <v>2051</v>
      </c>
      <c r="R1049" s="2" t="s">
        <v>2052</v>
      </c>
      <c r="S1049" s="2" t="s">
        <v>6679</v>
      </c>
      <c r="T1049" s="2" t="s">
        <v>341</v>
      </c>
      <c r="U1049" s="2"/>
      <c r="V1049" s="2"/>
    </row>
    <row r="1050" spans="1:22" ht="14.25" customHeight="1">
      <c r="A1050" s="20"/>
      <c r="B1050" s="20" t="s">
        <v>2379</v>
      </c>
      <c r="C1050" s="20" t="s">
        <v>2664</v>
      </c>
      <c r="D1050" s="20" t="s">
        <v>342</v>
      </c>
      <c r="E1050" s="20" t="s">
        <v>96</v>
      </c>
      <c r="F1050" s="20" t="s">
        <v>6709</v>
      </c>
      <c r="G1050" s="20" t="s">
        <v>2046</v>
      </c>
      <c r="H1050" s="20" t="s">
        <v>6710</v>
      </c>
      <c r="I1050" s="20"/>
      <c r="J1050" s="20"/>
      <c r="K1050" s="20" t="s">
        <v>6669</v>
      </c>
      <c r="L1050" s="20" t="s">
        <v>6670</v>
      </c>
      <c r="M1050" s="20" t="s">
        <v>1566</v>
      </c>
      <c r="N1050" s="20"/>
      <c r="O1050" s="20"/>
      <c r="P1050" s="20" t="s">
        <v>6671</v>
      </c>
      <c r="Q1050" s="20" t="s">
        <v>2051</v>
      </c>
      <c r="R1050" s="2" t="s">
        <v>2052</v>
      </c>
      <c r="S1050" s="2" t="s">
        <v>6679</v>
      </c>
      <c r="T1050" s="2" t="s">
        <v>341</v>
      </c>
      <c r="U1050" s="2"/>
      <c r="V1050" s="2"/>
    </row>
    <row r="1051" spans="1:22" ht="14.25" customHeight="1">
      <c r="A1051" s="20"/>
      <c r="B1051" s="20" t="s">
        <v>6711</v>
      </c>
      <c r="C1051" s="20" t="s">
        <v>5148</v>
      </c>
      <c r="D1051" s="20" t="s">
        <v>342</v>
      </c>
      <c r="E1051" s="20" t="s">
        <v>96</v>
      </c>
      <c r="F1051" s="20" t="s">
        <v>6712</v>
      </c>
      <c r="G1051" s="20" t="s">
        <v>2046</v>
      </c>
      <c r="H1051" s="20" t="s">
        <v>6713</v>
      </c>
      <c r="I1051" s="20"/>
      <c r="J1051" s="20"/>
      <c r="K1051" s="20" t="s">
        <v>6669</v>
      </c>
      <c r="L1051" s="20" t="s">
        <v>6670</v>
      </c>
      <c r="M1051" s="20" t="s">
        <v>1566</v>
      </c>
      <c r="N1051" s="20"/>
      <c r="O1051" s="20"/>
      <c r="P1051" s="20" t="s">
        <v>6671</v>
      </c>
      <c r="Q1051" s="20" t="s">
        <v>2051</v>
      </c>
      <c r="R1051" s="2" t="s">
        <v>2052</v>
      </c>
      <c r="S1051" s="2" t="s">
        <v>6679</v>
      </c>
      <c r="T1051" s="2" t="s">
        <v>341</v>
      </c>
      <c r="U1051" s="2"/>
      <c r="V1051" s="2"/>
    </row>
    <row r="1052" spans="1:22" ht="14.25" customHeight="1">
      <c r="A1052" s="20" t="s">
        <v>6714</v>
      </c>
      <c r="B1052" s="20" t="s">
        <v>6715</v>
      </c>
      <c r="C1052" s="20" t="s">
        <v>6716</v>
      </c>
      <c r="D1052" s="20" t="s">
        <v>342</v>
      </c>
      <c r="E1052" s="20" t="s">
        <v>96</v>
      </c>
      <c r="F1052" s="20" t="s">
        <v>6717</v>
      </c>
      <c r="G1052" s="20" t="s">
        <v>2091</v>
      </c>
      <c r="H1052" s="20" t="s">
        <v>6718</v>
      </c>
      <c r="I1052" s="20"/>
      <c r="J1052" s="20"/>
      <c r="K1052" s="20" t="s">
        <v>6719</v>
      </c>
      <c r="L1052" s="20" t="s">
        <v>6720</v>
      </c>
      <c r="M1052" s="20" t="s">
        <v>6585</v>
      </c>
      <c r="N1052" s="20"/>
      <c r="O1052" s="20"/>
      <c r="P1052" s="20" t="s">
        <v>6671</v>
      </c>
      <c r="Q1052" s="20" t="s">
        <v>2051</v>
      </c>
      <c r="R1052" s="2"/>
      <c r="S1052" s="16" t="s">
        <v>6586</v>
      </c>
      <c r="T1052" s="2" t="s">
        <v>341</v>
      </c>
      <c r="U1052" s="2"/>
      <c r="V1052" s="2"/>
    </row>
    <row r="1053" spans="1:22" ht="14.25" customHeight="1">
      <c r="A1053" s="20" t="s">
        <v>6721</v>
      </c>
      <c r="B1053" s="20" t="s">
        <v>6209</v>
      </c>
      <c r="C1053" s="20" t="s">
        <v>6722</v>
      </c>
      <c r="D1053" s="20" t="s">
        <v>342</v>
      </c>
      <c r="E1053" s="20" t="s">
        <v>96</v>
      </c>
      <c r="F1053" s="20" t="s">
        <v>6723</v>
      </c>
      <c r="G1053" s="20" t="s">
        <v>2091</v>
      </c>
      <c r="H1053" s="20" t="s">
        <v>6724</v>
      </c>
      <c r="I1053" s="20"/>
      <c r="J1053" s="20"/>
      <c r="K1053" s="20" t="s">
        <v>6719</v>
      </c>
      <c r="L1053" s="20" t="s">
        <v>6720</v>
      </c>
      <c r="M1053" s="20" t="s">
        <v>59</v>
      </c>
      <c r="N1053" s="20"/>
      <c r="O1053" s="20"/>
      <c r="P1053" s="20" t="s">
        <v>6671</v>
      </c>
      <c r="Q1053" s="20" t="s">
        <v>2051</v>
      </c>
      <c r="R1053" s="2"/>
      <c r="S1053" s="2" t="s">
        <v>6528</v>
      </c>
      <c r="T1053" s="2" t="s">
        <v>341</v>
      </c>
      <c r="U1053" s="2"/>
      <c r="V1053" s="2"/>
    </row>
    <row r="1054" spans="1:22" ht="14.25" customHeight="1">
      <c r="A1054" s="20" t="s">
        <v>6725</v>
      </c>
      <c r="B1054" s="20" t="s">
        <v>6726</v>
      </c>
      <c r="C1054" s="20" t="s">
        <v>6727</v>
      </c>
      <c r="D1054" s="20" t="s">
        <v>342</v>
      </c>
      <c r="E1054" s="20" t="s">
        <v>96</v>
      </c>
      <c r="F1054" s="20" t="s">
        <v>6728</v>
      </c>
      <c r="G1054" s="20" t="s">
        <v>2091</v>
      </c>
      <c r="H1054" s="20" t="s">
        <v>6729</v>
      </c>
      <c r="I1054" s="20"/>
      <c r="J1054" s="20"/>
      <c r="K1054" s="20" t="s">
        <v>6719</v>
      </c>
      <c r="L1054" s="20" t="s">
        <v>6720</v>
      </c>
      <c r="M1054" s="20" t="s">
        <v>1566</v>
      </c>
      <c r="N1054" s="20"/>
      <c r="O1054" s="20"/>
      <c r="P1054" s="20" t="s">
        <v>6671</v>
      </c>
      <c r="Q1054" s="20" t="s">
        <v>2051</v>
      </c>
      <c r="R1054" s="2" t="s">
        <v>2067</v>
      </c>
      <c r="S1054" s="2" t="s">
        <v>6679</v>
      </c>
      <c r="T1054" s="2" t="s">
        <v>341</v>
      </c>
      <c r="U1054" s="2"/>
      <c r="V1054" s="2"/>
    </row>
    <row r="1055" spans="1:22" ht="14.25" customHeight="1">
      <c r="A1055" s="20"/>
      <c r="B1055" s="20" t="s">
        <v>6730</v>
      </c>
      <c r="C1055" s="20" t="s">
        <v>6731</v>
      </c>
      <c r="D1055" s="20" t="s">
        <v>342</v>
      </c>
      <c r="E1055" s="20" t="s">
        <v>96</v>
      </c>
      <c r="F1055" s="20" t="s">
        <v>6732</v>
      </c>
      <c r="G1055" s="20" t="s">
        <v>2091</v>
      </c>
      <c r="H1055" s="20" t="s">
        <v>6733</v>
      </c>
      <c r="I1055" s="20"/>
      <c r="J1055" s="20"/>
      <c r="K1055" s="20" t="s">
        <v>6719</v>
      </c>
      <c r="L1055" s="20" t="s">
        <v>6720</v>
      </c>
      <c r="M1055" s="20" t="s">
        <v>6585</v>
      </c>
      <c r="N1055" s="20"/>
      <c r="O1055" s="20"/>
      <c r="P1055" s="20" t="s">
        <v>6671</v>
      </c>
      <c r="Q1055" s="20" t="s">
        <v>2051</v>
      </c>
      <c r="R1055" s="2"/>
      <c r="S1055" s="16" t="s">
        <v>6586</v>
      </c>
      <c r="T1055" s="2" t="s">
        <v>341</v>
      </c>
      <c r="U1055" s="2"/>
      <c r="V1055" s="2"/>
    </row>
    <row r="1056" spans="1:22" ht="14.25" customHeight="1">
      <c r="A1056" s="20" t="s">
        <v>6734</v>
      </c>
      <c r="B1056" s="20" t="s">
        <v>3853</v>
      </c>
      <c r="C1056" s="20" t="s">
        <v>6735</v>
      </c>
      <c r="D1056" s="20" t="s">
        <v>342</v>
      </c>
      <c r="E1056" s="20" t="s">
        <v>96</v>
      </c>
      <c r="F1056" s="20" t="s">
        <v>6736</v>
      </c>
      <c r="G1056" s="20" t="s">
        <v>2091</v>
      </c>
      <c r="H1056" s="20" t="s">
        <v>6737</v>
      </c>
      <c r="I1056" s="20"/>
      <c r="J1056" s="20"/>
      <c r="K1056" s="20" t="s">
        <v>6719</v>
      </c>
      <c r="L1056" s="20" t="s">
        <v>6720</v>
      </c>
      <c r="M1056" s="20" t="s">
        <v>6585</v>
      </c>
      <c r="N1056" s="20"/>
      <c r="O1056" s="20"/>
      <c r="P1056" s="20" t="s">
        <v>6671</v>
      </c>
      <c r="Q1056" s="20" t="s">
        <v>2051</v>
      </c>
      <c r="R1056" s="2"/>
      <c r="S1056" s="16" t="s">
        <v>6586</v>
      </c>
      <c r="T1056" s="2" t="s">
        <v>341</v>
      </c>
      <c r="U1056" s="2"/>
      <c r="V1056" s="2"/>
    </row>
    <row r="1057" spans="1:22" ht="14.25" customHeight="1">
      <c r="A1057" s="20" t="s">
        <v>6738</v>
      </c>
      <c r="B1057" s="20" t="s">
        <v>6739</v>
      </c>
      <c r="C1057" s="20" t="s">
        <v>6740</v>
      </c>
      <c r="D1057" s="20" t="s">
        <v>342</v>
      </c>
      <c r="E1057" s="20" t="s">
        <v>96</v>
      </c>
      <c r="F1057" s="20" t="s">
        <v>6741</v>
      </c>
      <c r="G1057" s="20" t="s">
        <v>2091</v>
      </c>
      <c r="H1057" s="20" t="s">
        <v>6742</v>
      </c>
      <c r="I1057" s="20"/>
      <c r="J1057" s="20"/>
      <c r="K1057" s="20" t="s">
        <v>6719</v>
      </c>
      <c r="L1057" s="20" t="s">
        <v>6720</v>
      </c>
      <c r="M1057" s="20" t="s">
        <v>1566</v>
      </c>
      <c r="N1057" s="20"/>
      <c r="O1057" s="20"/>
      <c r="P1057" s="20" t="s">
        <v>6671</v>
      </c>
      <c r="Q1057" s="20" t="s">
        <v>2051</v>
      </c>
      <c r="R1057" s="2" t="s">
        <v>2052</v>
      </c>
      <c r="S1057" s="2" t="s">
        <v>6528</v>
      </c>
      <c r="T1057" s="2" t="s">
        <v>341</v>
      </c>
      <c r="U1057" s="2"/>
      <c r="V1057" s="2"/>
    </row>
    <row r="1058" spans="1:22" ht="14.25" customHeight="1">
      <c r="A1058" s="20" t="s">
        <v>6743</v>
      </c>
      <c r="B1058" s="20" t="s">
        <v>6744</v>
      </c>
      <c r="C1058" s="20" t="s">
        <v>2478</v>
      </c>
      <c r="D1058" s="20" t="s">
        <v>342</v>
      </c>
      <c r="E1058" s="20" t="s">
        <v>96</v>
      </c>
      <c r="F1058" s="20" t="s">
        <v>6745</v>
      </c>
      <c r="G1058" s="20" t="s">
        <v>6746</v>
      </c>
      <c r="H1058" s="20" t="s">
        <v>6747</v>
      </c>
      <c r="I1058" s="20"/>
      <c r="J1058" s="20"/>
      <c r="K1058" s="20" t="s">
        <v>6748</v>
      </c>
      <c r="L1058" s="20" t="s">
        <v>6749</v>
      </c>
      <c r="M1058" s="20" t="s">
        <v>59</v>
      </c>
      <c r="N1058" s="20"/>
      <c r="O1058" s="20"/>
      <c r="P1058" s="20" t="s">
        <v>6671</v>
      </c>
      <c r="Q1058" s="20" t="s">
        <v>2051</v>
      </c>
      <c r="R1058" s="2"/>
      <c r="S1058" s="2" t="s">
        <v>6528</v>
      </c>
      <c r="T1058" s="2" t="s">
        <v>341</v>
      </c>
      <c r="U1058" s="2"/>
      <c r="V1058" s="2"/>
    </row>
    <row r="1059" spans="1:22" ht="14.25" customHeight="1">
      <c r="A1059" s="20" t="s">
        <v>6750</v>
      </c>
      <c r="B1059" s="20" t="s">
        <v>6751</v>
      </c>
      <c r="C1059" s="20" t="s">
        <v>6752</v>
      </c>
      <c r="D1059" s="20" t="s">
        <v>342</v>
      </c>
      <c r="E1059" s="20" t="s">
        <v>96</v>
      </c>
      <c r="F1059" s="20" t="s">
        <v>6753</v>
      </c>
      <c r="G1059" s="20" t="s">
        <v>6746</v>
      </c>
      <c r="H1059" s="20" t="s">
        <v>6754</v>
      </c>
      <c r="I1059" s="20"/>
      <c r="J1059" s="20"/>
      <c r="K1059" s="20" t="s">
        <v>6748</v>
      </c>
      <c r="L1059" s="20" t="s">
        <v>6749</v>
      </c>
      <c r="M1059" s="20" t="s">
        <v>6585</v>
      </c>
      <c r="N1059" s="20"/>
      <c r="O1059" s="20"/>
      <c r="P1059" s="20" t="s">
        <v>6671</v>
      </c>
      <c r="Q1059" s="20" t="s">
        <v>2051</v>
      </c>
      <c r="R1059" s="2"/>
      <c r="S1059" s="16" t="s">
        <v>6586</v>
      </c>
      <c r="T1059" s="2" t="s">
        <v>341</v>
      </c>
      <c r="U1059" s="2"/>
      <c r="V1059" s="2"/>
    </row>
    <row r="1060" spans="1:22" ht="14.25" customHeight="1">
      <c r="A1060" s="20" t="s">
        <v>6755</v>
      </c>
      <c r="B1060" s="20" t="s">
        <v>6756</v>
      </c>
      <c r="C1060" s="20" t="s">
        <v>6497</v>
      </c>
      <c r="D1060" s="20" t="s">
        <v>342</v>
      </c>
      <c r="E1060" s="20" t="s">
        <v>96</v>
      </c>
      <c r="F1060" s="20" t="s">
        <v>1788</v>
      </c>
      <c r="G1060" s="20" t="s">
        <v>6746</v>
      </c>
      <c r="H1060" s="20" t="s">
        <v>6757</v>
      </c>
      <c r="I1060" s="20"/>
      <c r="J1060" s="20"/>
      <c r="K1060" s="20" t="s">
        <v>6748</v>
      </c>
      <c r="L1060" s="20" t="s">
        <v>6749</v>
      </c>
      <c r="M1060" s="20"/>
      <c r="N1060" s="20"/>
      <c r="O1060" s="20"/>
      <c r="P1060" s="20" t="s">
        <v>6671</v>
      </c>
      <c r="Q1060" s="20" t="s">
        <v>2051</v>
      </c>
      <c r="R1060" s="2"/>
      <c r="S1060" s="16" t="s">
        <v>6563</v>
      </c>
      <c r="T1060" s="2" t="s">
        <v>341</v>
      </c>
      <c r="U1060" s="2"/>
      <c r="V1060" s="2"/>
    </row>
    <row r="1061" spans="1:22" ht="14.25" customHeight="1">
      <c r="A1061" s="20" t="s">
        <v>6758</v>
      </c>
      <c r="B1061" s="20" t="s">
        <v>6759</v>
      </c>
      <c r="C1061" s="20" t="s">
        <v>6760</v>
      </c>
      <c r="D1061" s="20" t="s">
        <v>342</v>
      </c>
      <c r="E1061" s="20" t="s">
        <v>96</v>
      </c>
      <c r="F1061" s="20" t="s">
        <v>6761</v>
      </c>
      <c r="G1061" s="20" t="s">
        <v>6746</v>
      </c>
      <c r="H1061" s="20" t="s">
        <v>6762</v>
      </c>
      <c r="I1061" s="20"/>
      <c r="J1061" s="20"/>
      <c r="K1061" s="20" t="s">
        <v>6748</v>
      </c>
      <c r="L1061" s="20" t="s">
        <v>6749</v>
      </c>
      <c r="M1061" s="20" t="s">
        <v>6585</v>
      </c>
      <c r="N1061" s="20"/>
      <c r="O1061" s="20"/>
      <c r="P1061" s="20" t="s">
        <v>6671</v>
      </c>
      <c r="Q1061" s="20" t="s">
        <v>2051</v>
      </c>
      <c r="R1061" s="2"/>
      <c r="S1061" s="16" t="s">
        <v>6586</v>
      </c>
      <c r="T1061" s="2" t="s">
        <v>341</v>
      </c>
      <c r="U1061" s="2"/>
      <c r="V1061" s="2"/>
    </row>
    <row r="1062" spans="1:22" ht="14.25" customHeight="1">
      <c r="A1062" s="20" t="s">
        <v>6763</v>
      </c>
      <c r="B1062" s="20" t="s">
        <v>6764</v>
      </c>
      <c r="C1062" s="20" t="s">
        <v>6497</v>
      </c>
      <c r="D1062" s="20" t="s">
        <v>342</v>
      </c>
      <c r="E1062" s="20" t="s">
        <v>96</v>
      </c>
      <c r="F1062" s="20" t="s">
        <v>6765</v>
      </c>
      <c r="G1062" s="20" t="s">
        <v>6746</v>
      </c>
      <c r="H1062" s="20" t="s">
        <v>6766</v>
      </c>
      <c r="I1062" s="20"/>
      <c r="J1062" s="20"/>
      <c r="K1062" s="20" t="s">
        <v>6748</v>
      </c>
      <c r="L1062" s="20" t="s">
        <v>6749</v>
      </c>
      <c r="M1062" s="20" t="s">
        <v>59</v>
      </c>
      <c r="N1062" s="20"/>
      <c r="O1062" s="20"/>
      <c r="P1062" s="20" t="s">
        <v>6671</v>
      </c>
      <c r="Q1062" s="20" t="s">
        <v>2051</v>
      </c>
      <c r="R1062" s="2"/>
      <c r="S1062" s="2" t="s">
        <v>6528</v>
      </c>
      <c r="T1062" s="2" t="s">
        <v>341</v>
      </c>
      <c r="U1062" s="2"/>
      <c r="V1062" s="2"/>
    </row>
    <row r="1063" spans="1:22" ht="14.25" customHeight="1">
      <c r="A1063" s="20" t="s">
        <v>6767</v>
      </c>
      <c r="B1063" s="20" t="s">
        <v>6768</v>
      </c>
      <c r="C1063" s="20" t="s">
        <v>6769</v>
      </c>
      <c r="D1063" s="20" t="s">
        <v>342</v>
      </c>
      <c r="E1063" s="20" t="s">
        <v>96</v>
      </c>
      <c r="F1063" s="20" t="s">
        <v>6770</v>
      </c>
      <c r="G1063" s="20" t="s">
        <v>6746</v>
      </c>
      <c r="H1063" s="20" t="s">
        <v>6771</v>
      </c>
      <c r="I1063" s="20"/>
      <c r="J1063" s="20"/>
      <c r="K1063" s="20" t="s">
        <v>6748</v>
      </c>
      <c r="L1063" s="20" t="s">
        <v>6749</v>
      </c>
      <c r="M1063" s="20" t="s">
        <v>6585</v>
      </c>
      <c r="N1063" s="20"/>
      <c r="O1063" s="20"/>
      <c r="P1063" s="20" t="s">
        <v>6671</v>
      </c>
      <c r="Q1063" s="20" t="s">
        <v>2051</v>
      </c>
      <c r="R1063" s="2"/>
      <c r="S1063" s="16" t="s">
        <v>6586</v>
      </c>
      <c r="T1063" s="2" t="s">
        <v>341</v>
      </c>
      <c r="U1063" s="2"/>
      <c r="V1063" s="2"/>
    </row>
    <row r="1064" spans="1:22" ht="14.25" customHeight="1">
      <c r="A1064" s="20" t="s">
        <v>6772</v>
      </c>
      <c r="B1064" s="20" t="s">
        <v>6773</v>
      </c>
      <c r="C1064" s="20" t="s">
        <v>6774</v>
      </c>
      <c r="D1064" s="20" t="s">
        <v>342</v>
      </c>
      <c r="E1064" s="20" t="s">
        <v>96</v>
      </c>
      <c r="F1064" s="20" t="s">
        <v>6775</v>
      </c>
      <c r="G1064" s="20" t="s">
        <v>6746</v>
      </c>
      <c r="H1064" s="20" t="s">
        <v>6776</v>
      </c>
      <c r="I1064" s="20"/>
      <c r="J1064" s="20"/>
      <c r="K1064" s="20" t="s">
        <v>6748</v>
      </c>
      <c r="L1064" s="20" t="s">
        <v>6749</v>
      </c>
      <c r="M1064" s="20" t="s">
        <v>59</v>
      </c>
      <c r="N1064" s="20"/>
      <c r="O1064" s="20"/>
      <c r="P1064" s="20" t="s">
        <v>6671</v>
      </c>
      <c r="Q1064" s="20" t="s">
        <v>2051</v>
      </c>
      <c r="R1064" s="2"/>
      <c r="S1064" s="2" t="s">
        <v>6528</v>
      </c>
      <c r="T1064" s="2" t="s">
        <v>341</v>
      </c>
      <c r="U1064" s="2"/>
      <c r="V1064" s="2"/>
    </row>
    <row r="1065" spans="1:22" ht="14.25" customHeight="1">
      <c r="A1065" s="20" t="s">
        <v>6777</v>
      </c>
      <c r="B1065" s="20" t="s">
        <v>6778</v>
      </c>
      <c r="C1065" s="20" t="s">
        <v>6779</v>
      </c>
      <c r="D1065" s="20" t="s">
        <v>342</v>
      </c>
      <c r="E1065" s="20" t="s">
        <v>96</v>
      </c>
      <c r="F1065" s="20" t="s">
        <v>2320</v>
      </c>
      <c r="G1065" s="20" t="s">
        <v>6780</v>
      </c>
      <c r="H1065" s="20" t="s">
        <v>6781</v>
      </c>
      <c r="I1065" s="20"/>
      <c r="J1065" s="20"/>
      <c r="K1065" s="20" t="s">
        <v>6748</v>
      </c>
      <c r="L1065" s="20" t="s">
        <v>6782</v>
      </c>
      <c r="M1065" s="20" t="s">
        <v>59</v>
      </c>
      <c r="N1065" s="20"/>
      <c r="O1065" s="20"/>
      <c r="P1065" s="20" t="s">
        <v>6671</v>
      </c>
      <c r="Q1065" s="20" t="s">
        <v>2051</v>
      </c>
      <c r="R1065" s="2"/>
      <c r="S1065" s="2" t="s">
        <v>6528</v>
      </c>
      <c r="T1065" s="2" t="s">
        <v>341</v>
      </c>
      <c r="U1065" s="2"/>
      <c r="V1065" s="2"/>
    </row>
    <row r="1066" spans="1:22" ht="14.25" customHeight="1">
      <c r="A1066" s="20" t="s">
        <v>6783</v>
      </c>
      <c r="B1066" s="20" t="s">
        <v>6784</v>
      </c>
      <c r="C1066" s="20" t="s">
        <v>6785</v>
      </c>
      <c r="D1066" s="20" t="s">
        <v>342</v>
      </c>
      <c r="E1066" s="20" t="s">
        <v>96</v>
      </c>
      <c r="F1066" s="20" t="s">
        <v>1803</v>
      </c>
      <c r="G1066" s="20" t="s">
        <v>6780</v>
      </c>
      <c r="H1066" s="20" t="s">
        <v>6786</v>
      </c>
      <c r="I1066" s="20"/>
      <c r="J1066" s="20"/>
      <c r="K1066" s="20" t="s">
        <v>6748</v>
      </c>
      <c r="L1066" s="20" t="s">
        <v>6782</v>
      </c>
      <c r="M1066" s="20"/>
      <c r="N1066" s="20"/>
      <c r="O1066" s="20"/>
      <c r="P1066" s="20" t="s">
        <v>6671</v>
      </c>
      <c r="Q1066" s="20" t="s">
        <v>2051</v>
      </c>
      <c r="R1066" s="2"/>
      <c r="S1066" s="16" t="s">
        <v>6563</v>
      </c>
      <c r="T1066" s="2" t="s">
        <v>341</v>
      </c>
      <c r="U1066" s="2"/>
      <c r="V1066" s="2"/>
    </row>
    <row r="1067" spans="1:22" ht="14.25" customHeight="1">
      <c r="A1067" s="20" t="s">
        <v>6787</v>
      </c>
      <c r="B1067" s="20" t="s">
        <v>5531</v>
      </c>
      <c r="C1067" s="20" t="s">
        <v>6788</v>
      </c>
      <c r="D1067" s="20" t="s">
        <v>342</v>
      </c>
      <c r="E1067" s="20" t="s">
        <v>96</v>
      </c>
      <c r="F1067" s="20" t="s">
        <v>6789</v>
      </c>
      <c r="G1067" s="20" t="s">
        <v>6780</v>
      </c>
      <c r="H1067" s="20" t="s">
        <v>6790</v>
      </c>
      <c r="I1067" s="20"/>
      <c r="J1067" s="20"/>
      <c r="K1067" s="20" t="s">
        <v>6748</v>
      </c>
      <c r="L1067" s="20" t="s">
        <v>6782</v>
      </c>
      <c r="M1067" s="20" t="s">
        <v>6585</v>
      </c>
      <c r="N1067" s="20"/>
      <c r="O1067" s="20"/>
      <c r="P1067" s="20" t="s">
        <v>6671</v>
      </c>
      <c r="Q1067" s="20" t="s">
        <v>2051</v>
      </c>
      <c r="R1067" s="2"/>
      <c r="S1067" s="16" t="s">
        <v>6586</v>
      </c>
      <c r="T1067" s="2" t="s">
        <v>341</v>
      </c>
      <c r="U1067" s="2"/>
      <c r="V1067" s="2"/>
    </row>
    <row r="1068" spans="1:22" ht="14.25" customHeight="1">
      <c r="A1068" s="20" t="s">
        <v>6791</v>
      </c>
      <c r="B1068" s="20" t="s">
        <v>4201</v>
      </c>
      <c r="C1068" s="20" t="s">
        <v>6792</v>
      </c>
      <c r="D1068" s="20" t="s">
        <v>342</v>
      </c>
      <c r="E1068" s="20" t="s">
        <v>96</v>
      </c>
      <c r="F1068" s="20" t="s">
        <v>6793</v>
      </c>
      <c r="G1068" s="20" t="s">
        <v>6780</v>
      </c>
      <c r="H1068" s="20" t="s">
        <v>6794</v>
      </c>
      <c r="I1068" s="20"/>
      <c r="J1068" s="20"/>
      <c r="K1068" s="20" t="s">
        <v>6748</v>
      </c>
      <c r="L1068" s="20" t="s">
        <v>6782</v>
      </c>
      <c r="M1068" s="20" t="s">
        <v>6585</v>
      </c>
      <c r="N1068" s="20"/>
      <c r="O1068" s="20"/>
      <c r="P1068" s="20" t="s">
        <v>6671</v>
      </c>
      <c r="Q1068" s="20" t="s">
        <v>2051</v>
      </c>
      <c r="R1068" s="2"/>
      <c r="S1068" s="16" t="s">
        <v>6586</v>
      </c>
      <c r="T1068" s="2" t="s">
        <v>341</v>
      </c>
      <c r="U1068" s="2"/>
      <c r="V1068" s="2"/>
    </row>
    <row r="1069" spans="1:22" ht="14.25" customHeight="1">
      <c r="A1069" s="20" t="s">
        <v>6795</v>
      </c>
      <c r="B1069" s="20" t="s">
        <v>6796</v>
      </c>
      <c r="C1069" s="20" t="s">
        <v>6797</v>
      </c>
      <c r="D1069" s="20" t="s">
        <v>453</v>
      </c>
      <c r="E1069" s="20" t="s">
        <v>264</v>
      </c>
      <c r="F1069" s="20" t="s">
        <v>6798</v>
      </c>
      <c r="G1069" s="20" t="s">
        <v>2046</v>
      </c>
      <c r="H1069" s="20" t="s">
        <v>6799</v>
      </c>
      <c r="I1069" s="20"/>
      <c r="J1069" s="20" t="s">
        <v>6800</v>
      </c>
      <c r="K1069" s="20" t="s">
        <v>6801</v>
      </c>
      <c r="L1069" s="20"/>
      <c r="M1069" s="20" t="s">
        <v>1566</v>
      </c>
      <c r="N1069" s="20"/>
      <c r="O1069" s="20"/>
      <c r="P1069" s="20" t="s">
        <v>6671</v>
      </c>
      <c r="Q1069" s="20" t="s">
        <v>2051</v>
      </c>
      <c r="R1069" s="2" t="s">
        <v>2067</v>
      </c>
      <c r="S1069" s="2" t="s">
        <v>6528</v>
      </c>
      <c r="T1069" s="2" t="s">
        <v>452</v>
      </c>
      <c r="U1069" s="2"/>
      <c r="V1069" s="2"/>
    </row>
    <row r="1070" spans="1:22" ht="14.25" customHeight="1">
      <c r="A1070" s="20" t="s">
        <v>6802</v>
      </c>
      <c r="B1070" s="20" t="s">
        <v>6803</v>
      </c>
      <c r="C1070" s="20" t="s">
        <v>6804</v>
      </c>
      <c r="D1070" s="20" t="s">
        <v>453</v>
      </c>
      <c r="E1070" s="20" t="s">
        <v>264</v>
      </c>
      <c r="F1070" s="20" t="s">
        <v>6805</v>
      </c>
      <c r="G1070" s="20" t="s">
        <v>2046</v>
      </c>
      <c r="H1070" s="20" t="s">
        <v>6806</v>
      </c>
      <c r="I1070" s="20"/>
      <c r="J1070" s="20" t="s">
        <v>6807</v>
      </c>
      <c r="K1070" s="20" t="s">
        <v>6801</v>
      </c>
      <c r="L1070" s="20"/>
      <c r="M1070" s="20" t="s">
        <v>59</v>
      </c>
      <c r="N1070" s="20"/>
      <c r="O1070" s="20"/>
      <c r="P1070" s="20" t="s">
        <v>6671</v>
      </c>
      <c r="Q1070" s="20" t="s">
        <v>2051</v>
      </c>
      <c r="R1070" s="2"/>
      <c r="S1070" s="2" t="s">
        <v>6528</v>
      </c>
      <c r="T1070" s="2" t="s">
        <v>452</v>
      </c>
      <c r="U1070" s="2"/>
      <c r="V1070" s="2"/>
    </row>
    <row r="1071" spans="1:22" ht="14.25" customHeight="1">
      <c r="A1071" s="20" t="s">
        <v>6808</v>
      </c>
      <c r="B1071" s="20" t="s">
        <v>6809</v>
      </c>
      <c r="C1071" s="20" t="s">
        <v>2250</v>
      </c>
      <c r="D1071" s="20" t="s">
        <v>453</v>
      </c>
      <c r="E1071" s="20" t="s">
        <v>264</v>
      </c>
      <c r="F1071" s="20" t="s">
        <v>6810</v>
      </c>
      <c r="G1071" s="20" t="s">
        <v>2046</v>
      </c>
      <c r="H1071" s="20" t="s">
        <v>6811</v>
      </c>
      <c r="I1071" s="20"/>
      <c r="J1071" s="20" t="s">
        <v>6807</v>
      </c>
      <c r="K1071" s="20" t="s">
        <v>6801</v>
      </c>
      <c r="L1071" s="20"/>
      <c r="M1071" s="20" t="s">
        <v>60</v>
      </c>
      <c r="N1071" s="20"/>
      <c r="O1071" s="20"/>
      <c r="P1071" s="20" t="s">
        <v>6671</v>
      </c>
      <c r="Q1071" s="20" t="s">
        <v>2051</v>
      </c>
      <c r="R1071" s="2"/>
      <c r="S1071" s="2" t="s">
        <v>6528</v>
      </c>
      <c r="T1071" s="2" t="s">
        <v>452</v>
      </c>
      <c r="U1071" s="2"/>
      <c r="V1071" s="2"/>
    </row>
    <row r="1072" spans="1:22" ht="14.25" customHeight="1">
      <c r="A1072" s="20" t="s">
        <v>6812</v>
      </c>
      <c r="B1072" s="20" t="s">
        <v>6813</v>
      </c>
      <c r="C1072" s="20" t="s">
        <v>6814</v>
      </c>
      <c r="D1072" s="20" t="s">
        <v>453</v>
      </c>
      <c r="E1072" s="20" t="s">
        <v>264</v>
      </c>
      <c r="F1072" s="20" t="s">
        <v>3085</v>
      </c>
      <c r="G1072" s="20" t="s">
        <v>2046</v>
      </c>
      <c r="H1072" s="20" t="s">
        <v>6815</v>
      </c>
      <c r="I1072" s="20"/>
      <c r="J1072" s="20" t="s">
        <v>6816</v>
      </c>
      <c r="K1072" s="20" t="s">
        <v>6801</v>
      </c>
      <c r="L1072" s="20"/>
      <c r="M1072" s="20" t="s">
        <v>1566</v>
      </c>
      <c r="N1072" s="20"/>
      <c r="O1072" s="20"/>
      <c r="P1072" s="20" t="s">
        <v>6671</v>
      </c>
      <c r="Q1072" s="20" t="s">
        <v>2051</v>
      </c>
      <c r="R1072" s="2" t="s">
        <v>2067</v>
      </c>
      <c r="S1072" s="2" t="s">
        <v>6528</v>
      </c>
      <c r="T1072" s="2" t="s">
        <v>452</v>
      </c>
      <c r="U1072" s="2"/>
      <c r="V1072" s="2"/>
    </row>
    <row r="1073" spans="1:22" ht="14.25" customHeight="1">
      <c r="A1073" s="20"/>
      <c r="B1073" s="20" t="s">
        <v>6817</v>
      </c>
      <c r="C1073" s="20" t="s">
        <v>6818</v>
      </c>
      <c r="D1073" s="20" t="s">
        <v>453</v>
      </c>
      <c r="E1073" s="20" t="s">
        <v>264</v>
      </c>
      <c r="F1073" s="20" t="s">
        <v>6573</v>
      </c>
      <c r="G1073" s="20" t="s">
        <v>2046</v>
      </c>
      <c r="H1073" s="20" t="s">
        <v>6819</v>
      </c>
      <c r="I1073" s="20"/>
      <c r="J1073" s="20" t="s">
        <v>6820</v>
      </c>
      <c r="K1073" s="20" t="s">
        <v>6801</v>
      </c>
      <c r="L1073" s="20"/>
      <c r="M1073" s="20" t="s">
        <v>1566</v>
      </c>
      <c r="N1073" s="20"/>
      <c r="O1073" s="20"/>
      <c r="P1073" s="20" t="s">
        <v>6671</v>
      </c>
      <c r="Q1073" s="20" t="s">
        <v>2051</v>
      </c>
      <c r="R1073" s="2" t="s">
        <v>2067</v>
      </c>
      <c r="S1073" s="2" t="s">
        <v>6528</v>
      </c>
      <c r="T1073" s="2" t="s">
        <v>452</v>
      </c>
      <c r="U1073" s="2"/>
      <c r="V1073" s="2"/>
    </row>
    <row r="1074" spans="1:22" ht="14.25" customHeight="1">
      <c r="A1074" s="20" t="s">
        <v>6821</v>
      </c>
      <c r="B1074" s="20" t="s">
        <v>6822</v>
      </c>
      <c r="C1074" s="20" t="s">
        <v>6823</v>
      </c>
      <c r="D1074" s="20" t="s">
        <v>190</v>
      </c>
      <c r="E1074" s="20" t="s">
        <v>96</v>
      </c>
      <c r="F1074" s="20" t="s">
        <v>6824</v>
      </c>
      <c r="G1074" s="20" t="s">
        <v>2046</v>
      </c>
      <c r="H1074" s="20" t="s">
        <v>6825</v>
      </c>
      <c r="I1074" s="20"/>
      <c r="J1074" s="20"/>
      <c r="K1074" s="20"/>
      <c r="L1074" s="20" t="s">
        <v>6826</v>
      </c>
      <c r="M1074" s="20" t="s">
        <v>6585</v>
      </c>
      <c r="N1074" s="20"/>
      <c r="O1074" s="20"/>
      <c r="P1074" s="20" t="s">
        <v>6827</v>
      </c>
      <c r="Q1074" s="20" t="s">
        <v>2051</v>
      </c>
      <c r="R1074" s="2"/>
      <c r="S1074" s="16" t="s">
        <v>6586</v>
      </c>
      <c r="T1074" s="2" t="s">
        <v>189</v>
      </c>
      <c r="U1074" s="2"/>
      <c r="V1074" s="2"/>
    </row>
    <row r="1075" spans="1:22" ht="14.25" customHeight="1">
      <c r="A1075" s="20" t="s">
        <v>6828</v>
      </c>
      <c r="B1075" s="20" t="s">
        <v>6829</v>
      </c>
      <c r="C1075" s="20" t="s">
        <v>6830</v>
      </c>
      <c r="D1075" s="20" t="s">
        <v>190</v>
      </c>
      <c r="E1075" s="20" t="s">
        <v>96</v>
      </c>
      <c r="F1075" s="20" t="s">
        <v>6831</v>
      </c>
      <c r="G1075" s="20" t="s">
        <v>2046</v>
      </c>
      <c r="H1075" s="20" t="s">
        <v>6832</v>
      </c>
      <c r="I1075" s="20" t="s">
        <v>6833</v>
      </c>
      <c r="J1075" s="20"/>
      <c r="K1075" s="20"/>
      <c r="L1075" s="20" t="s">
        <v>6834</v>
      </c>
      <c r="M1075" s="20" t="s">
        <v>1566</v>
      </c>
      <c r="N1075" s="20"/>
      <c r="O1075" s="20"/>
      <c r="P1075" s="20" t="s">
        <v>6827</v>
      </c>
      <c r="Q1075" s="20" t="s">
        <v>2051</v>
      </c>
      <c r="R1075" s="2" t="s">
        <v>2067</v>
      </c>
      <c r="S1075" s="2" t="s">
        <v>6528</v>
      </c>
      <c r="T1075" s="2" t="s">
        <v>189</v>
      </c>
      <c r="U1075" s="2"/>
      <c r="V1075" s="2"/>
    </row>
    <row r="1076" spans="1:22" ht="14.25" customHeight="1">
      <c r="A1076" s="20" t="s">
        <v>6835</v>
      </c>
      <c r="B1076" s="20" t="s">
        <v>6836</v>
      </c>
      <c r="C1076" s="20" t="s">
        <v>5969</v>
      </c>
      <c r="D1076" s="20" t="s">
        <v>190</v>
      </c>
      <c r="E1076" s="20" t="s">
        <v>96</v>
      </c>
      <c r="F1076" s="20" t="s">
        <v>6837</v>
      </c>
      <c r="G1076" s="20" t="s">
        <v>2046</v>
      </c>
      <c r="H1076" s="20" t="s">
        <v>6838</v>
      </c>
      <c r="I1076" s="20"/>
      <c r="J1076" s="20"/>
      <c r="K1076" s="20"/>
      <c r="L1076" s="20" t="s">
        <v>6839</v>
      </c>
      <c r="M1076" s="20" t="s">
        <v>6585</v>
      </c>
      <c r="N1076" s="20"/>
      <c r="O1076" s="20"/>
      <c r="P1076" s="20" t="s">
        <v>6827</v>
      </c>
      <c r="Q1076" s="20" t="s">
        <v>2051</v>
      </c>
      <c r="R1076" s="2"/>
      <c r="S1076" s="16" t="s">
        <v>6586</v>
      </c>
      <c r="T1076" s="2" t="s">
        <v>189</v>
      </c>
      <c r="U1076" s="2"/>
      <c r="V1076" s="2"/>
    </row>
    <row r="1077" spans="1:22" ht="14.25" customHeight="1">
      <c r="A1077" s="20" t="s">
        <v>6840</v>
      </c>
      <c r="B1077" s="20" t="s">
        <v>4682</v>
      </c>
      <c r="C1077" s="20" t="s">
        <v>6216</v>
      </c>
      <c r="D1077" s="20" t="s">
        <v>190</v>
      </c>
      <c r="E1077" s="20" t="s">
        <v>96</v>
      </c>
      <c r="F1077" s="20" t="s">
        <v>6841</v>
      </c>
      <c r="G1077" s="20" t="s">
        <v>2046</v>
      </c>
      <c r="H1077" s="20" t="s">
        <v>6842</v>
      </c>
      <c r="I1077" s="20" t="s">
        <v>6843</v>
      </c>
      <c r="J1077" s="20"/>
      <c r="K1077" s="20"/>
      <c r="L1077" s="20" t="s">
        <v>6834</v>
      </c>
      <c r="M1077" s="20" t="s">
        <v>1566</v>
      </c>
      <c r="N1077" s="20"/>
      <c r="O1077" s="20"/>
      <c r="P1077" s="20" t="s">
        <v>6827</v>
      </c>
      <c r="Q1077" s="20" t="s">
        <v>2051</v>
      </c>
      <c r="R1077" s="2" t="s">
        <v>2067</v>
      </c>
      <c r="S1077" s="2" t="s">
        <v>6528</v>
      </c>
      <c r="T1077" s="2" t="s">
        <v>189</v>
      </c>
      <c r="U1077" s="2"/>
      <c r="V1077" s="2"/>
    </row>
    <row r="1078" spans="1:22" ht="14.25" customHeight="1">
      <c r="A1078" s="20"/>
      <c r="B1078" s="20" t="s">
        <v>4670</v>
      </c>
      <c r="C1078" s="20" t="s">
        <v>2935</v>
      </c>
      <c r="D1078" s="20" t="s">
        <v>190</v>
      </c>
      <c r="E1078" s="20" t="s">
        <v>96</v>
      </c>
      <c r="F1078" s="20" t="s">
        <v>6844</v>
      </c>
      <c r="G1078" s="20" t="s">
        <v>2046</v>
      </c>
      <c r="H1078" s="20" t="s">
        <v>6845</v>
      </c>
      <c r="I1078" s="20"/>
      <c r="J1078" s="20"/>
      <c r="K1078" s="20"/>
      <c r="L1078" s="20" t="s">
        <v>6846</v>
      </c>
      <c r="M1078" s="20" t="s">
        <v>1566</v>
      </c>
      <c r="N1078" s="20"/>
      <c r="O1078" s="20"/>
      <c r="P1078" s="20" t="s">
        <v>6827</v>
      </c>
      <c r="Q1078" s="20" t="s">
        <v>2051</v>
      </c>
      <c r="R1078" s="2" t="s">
        <v>2052</v>
      </c>
      <c r="S1078" s="2" t="s">
        <v>6528</v>
      </c>
      <c r="T1078" s="2" t="s">
        <v>189</v>
      </c>
      <c r="U1078" s="2"/>
      <c r="V1078" s="2"/>
    </row>
    <row r="1079" spans="1:22" ht="14.25" customHeight="1">
      <c r="A1079" s="20"/>
      <c r="B1079" s="20" t="s">
        <v>5227</v>
      </c>
      <c r="C1079" s="20" t="s">
        <v>3779</v>
      </c>
      <c r="D1079" s="20" t="s">
        <v>190</v>
      </c>
      <c r="E1079" s="20" t="s">
        <v>96</v>
      </c>
      <c r="F1079" s="20" t="s">
        <v>6844</v>
      </c>
      <c r="G1079" s="20" t="s">
        <v>2046</v>
      </c>
      <c r="H1079" s="20" t="s">
        <v>6847</v>
      </c>
      <c r="I1079" s="20"/>
      <c r="J1079" s="20"/>
      <c r="K1079" s="20"/>
      <c r="L1079" s="20" t="s">
        <v>6846</v>
      </c>
      <c r="M1079" s="20" t="s">
        <v>1566</v>
      </c>
      <c r="N1079" s="20"/>
      <c r="O1079" s="20"/>
      <c r="P1079" s="20" t="s">
        <v>6827</v>
      </c>
      <c r="Q1079" s="20" t="s">
        <v>2051</v>
      </c>
      <c r="R1079" s="2" t="s">
        <v>2052</v>
      </c>
      <c r="S1079" s="2" t="s">
        <v>6528</v>
      </c>
      <c r="T1079" s="2" t="s">
        <v>189</v>
      </c>
      <c r="U1079" s="2"/>
      <c r="V1079" s="2"/>
    </row>
    <row r="1080" spans="1:22" ht="14.25" customHeight="1">
      <c r="A1080" s="20"/>
      <c r="B1080" s="20" t="s">
        <v>4637</v>
      </c>
      <c r="C1080" s="20" t="s">
        <v>2559</v>
      </c>
      <c r="D1080" s="20" t="s">
        <v>190</v>
      </c>
      <c r="E1080" s="20" t="s">
        <v>96</v>
      </c>
      <c r="F1080" s="20" t="s">
        <v>6844</v>
      </c>
      <c r="G1080" s="20" t="s">
        <v>2046</v>
      </c>
      <c r="H1080" s="20" t="s">
        <v>6848</v>
      </c>
      <c r="I1080" s="20"/>
      <c r="J1080" s="20"/>
      <c r="K1080" s="20"/>
      <c r="L1080" s="20" t="s">
        <v>6846</v>
      </c>
      <c r="M1080" s="20" t="s">
        <v>1566</v>
      </c>
      <c r="N1080" s="20"/>
      <c r="O1080" s="20"/>
      <c r="P1080" s="20" t="s">
        <v>6827</v>
      </c>
      <c r="Q1080" s="20" t="s">
        <v>2051</v>
      </c>
      <c r="R1080" s="2" t="s">
        <v>2052</v>
      </c>
      <c r="S1080" s="2" t="s">
        <v>6528</v>
      </c>
      <c r="T1080" s="2" t="s">
        <v>189</v>
      </c>
      <c r="U1080" s="2"/>
      <c r="V1080" s="2"/>
    </row>
    <row r="1081" spans="1:22" ht="14.25" customHeight="1">
      <c r="A1081" s="20" t="s">
        <v>6849</v>
      </c>
      <c r="B1081" s="20" t="s">
        <v>6850</v>
      </c>
      <c r="C1081" s="20" t="s">
        <v>4034</v>
      </c>
      <c r="D1081" s="20" t="s">
        <v>190</v>
      </c>
      <c r="E1081" s="20" t="s">
        <v>96</v>
      </c>
      <c r="F1081" s="20" t="s">
        <v>6851</v>
      </c>
      <c r="G1081" s="20" t="s">
        <v>2046</v>
      </c>
      <c r="H1081" s="20" t="s">
        <v>6852</v>
      </c>
      <c r="I1081" s="20"/>
      <c r="J1081" s="20"/>
      <c r="K1081" s="20" t="s">
        <v>6853</v>
      </c>
      <c r="L1081" s="20" t="s">
        <v>6854</v>
      </c>
      <c r="M1081" s="20" t="s">
        <v>59</v>
      </c>
      <c r="N1081" s="20"/>
      <c r="O1081" s="20"/>
      <c r="P1081" s="20" t="s">
        <v>6827</v>
      </c>
      <c r="Q1081" s="20" t="s">
        <v>2051</v>
      </c>
      <c r="R1081" s="2"/>
      <c r="S1081" s="2" t="s">
        <v>6528</v>
      </c>
      <c r="T1081" s="2" t="s">
        <v>189</v>
      </c>
      <c r="U1081" s="2"/>
      <c r="V1081" s="2"/>
    </row>
    <row r="1082" spans="1:22" ht="14.25" customHeight="1">
      <c r="A1082" s="20" t="s">
        <v>6855</v>
      </c>
      <c r="B1082" s="20" t="s">
        <v>6856</v>
      </c>
      <c r="C1082" s="20" t="s">
        <v>4000</v>
      </c>
      <c r="D1082" s="20" t="s">
        <v>190</v>
      </c>
      <c r="E1082" s="20" t="s">
        <v>96</v>
      </c>
      <c r="F1082" s="20" t="s">
        <v>6857</v>
      </c>
      <c r="G1082" s="20" t="s">
        <v>2046</v>
      </c>
      <c r="H1082" s="20" t="s">
        <v>6858</v>
      </c>
      <c r="I1082" s="20"/>
      <c r="J1082" s="20"/>
      <c r="K1082" s="20"/>
      <c r="L1082" s="20" t="s">
        <v>6834</v>
      </c>
      <c r="M1082" s="20" t="s">
        <v>1566</v>
      </c>
      <c r="N1082" s="20"/>
      <c r="O1082" s="20"/>
      <c r="P1082" s="20" t="s">
        <v>6827</v>
      </c>
      <c r="Q1082" s="20" t="s">
        <v>2051</v>
      </c>
      <c r="R1082" s="2" t="s">
        <v>2067</v>
      </c>
      <c r="S1082" s="2" t="s">
        <v>6528</v>
      </c>
      <c r="T1082" s="2" t="s">
        <v>189</v>
      </c>
      <c r="U1082" s="2"/>
      <c r="V1082" s="2"/>
    </row>
    <row r="1083" spans="1:22" ht="14.25" customHeight="1">
      <c r="A1083" s="20" t="s">
        <v>6859</v>
      </c>
      <c r="B1083" s="20" t="s">
        <v>6860</v>
      </c>
      <c r="C1083" s="20" t="s">
        <v>6861</v>
      </c>
      <c r="D1083" s="20" t="s">
        <v>190</v>
      </c>
      <c r="E1083" s="20" t="s">
        <v>96</v>
      </c>
      <c r="F1083" s="20" t="s">
        <v>1656</v>
      </c>
      <c r="G1083" s="20" t="s">
        <v>2046</v>
      </c>
      <c r="H1083" s="20" t="s">
        <v>6862</v>
      </c>
      <c r="I1083" s="20"/>
      <c r="J1083" s="20"/>
      <c r="K1083" s="20"/>
      <c r="L1083" s="20" t="s">
        <v>6846</v>
      </c>
      <c r="M1083" s="20" t="s">
        <v>59</v>
      </c>
      <c r="N1083" s="20"/>
      <c r="O1083" s="20"/>
      <c r="P1083" s="20" t="s">
        <v>6827</v>
      </c>
      <c r="Q1083" s="20" t="s">
        <v>2051</v>
      </c>
      <c r="R1083" s="2"/>
      <c r="S1083" s="16" t="s">
        <v>6863</v>
      </c>
      <c r="T1083" s="2" t="s">
        <v>189</v>
      </c>
      <c r="U1083" s="2"/>
      <c r="V1083" s="2"/>
    </row>
    <row r="1084" spans="1:22" ht="14.25" customHeight="1">
      <c r="A1084" s="20"/>
      <c r="B1084" s="20" t="s">
        <v>2940</v>
      </c>
      <c r="C1084" s="20" t="s">
        <v>6864</v>
      </c>
      <c r="D1084" s="20" t="s">
        <v>190</v>
      </c>
      <c r="E1084" s="20" t="s">
        <v>96</v>
      </c>
      <c r="F1084" s="20" t="s">
        <v>6865</v>
      </c>
      <c r="G1084" s="20" t="s">
        <v>2046</v>
      </c>
      <c r="H1084" s="20" t="s">
        <v>6866</v>
      </c>
      <c r="I1084" s="20"/>
      <c r="J1084" s="20"/>
      <c r="K1084" s="20"/>
      <c r="L1084" s="20" t="s">
        <v>6867</v>
      </c>
      <c r="M1084" s="20" t="s">
        <v>1566</v>
      </c>
      <c r="N1084" s="20"/>
      <c r="O1084" s="20"/>
      <c r="P1084" s="20" t="s">
        <v>6827</v>
      </c>
      <c r="Q1084" s="20" t="s">
        <v>2051</v>
      </c>
      <c r="R1084" s="2" t="s">
        <v>2067</v>
      </c>
      <c r="S1084" s="2" t="s">
        <v>6528</v>
      </c>
      <c r="T1084" s="2" t="s">
        <v>189</v>
      </c>
      <c r="U1084" s="2"/>
      <c r="V1084" s="2"/>
    </row>
    <row r="1085" spans="1:22" ht="14.25" customHeight="1">
      <c r="A1085" s="20"/>
      <c r="B1085" s="20" t="s">
        <v>6868</v>
      </c>
      <c r="C1085" s="20" t="s">
        <v>2955</v>
      </c>
      <c r="D1085" s="20" t="s">
        <v>190</v>
      </c>
      <c r="E1085" s="20" t="s">
        <v>96</v>
      </c>
      <c r="F1085" s="20" t="s">
        <v>6869</v>
      </c>
      <c r="G1085" s="20" t="s">
        <v>2046</v>
      </c>
      <c r="H1085" s="20" t="s">
        <v>6870</v>
      </c>
      <c r="I1085" s="20"/>
      <c r="J1085" s="20"/>
      <c r="K1085" s="20"/>
      <c r="L1085" s="20"/>
      <c r="M1085" s="20" t="s">
        <v>59</v>
      </c>
      <c r="N1085" s="20"/>
      <c r="O1085" s="20"/>
      <c r="P1085" s="20" t="s">
        <v>6827</v>
      </c>
      <c r="Q1085" s="20" t="s">
        <v>2051</v>
      </c>
      <c r="R1085" s="2"/>
      <c r="S1085" s="2" t="s">
        <v>6528</v>
      </c>
      <c r="T1085" s="2" t="s">
        <v>189</v>
      </c>
      <c r="U1085" s="2"/>
      <c r="V1085" s="2"/>
    </row>
    <row r="1086" spans="1:22" ht="14.25" customHeight="1">
      <c r="A1086" s="20"/>
      <c r="B1086" s="20" t="s">
        <v>6871</v>
      </c>
      <c r="C1086" s="20" t="s">
        <v>4034</v>
      </c>
      <c r="D1086" s="20" t="s">
        <v>190</v>
      </c>
      <c r="E1086" s="20" t="s">
        <v>96</v>
      </c>
      <c r="F1086" s="20" t="s">
        <v>6869</v>
      </c>
      <c r="G1086" s="20" t="s">
        <v>2046</v>
      </c>
      <c r="H1086" s="20" t="s">
        <v>6872</v>
      </c>
      <c r="I1086" s="20"/>
      <c r="J1086" s="20"/>
      <c r="K1086" s="20"/>
      <c r="L1086" s="20"/>
      <c r="M1086" s="20" t="s">
        <v>59</v>
      </c>
      <c r="N1086" s="20"/>
      <c r="O1086" s="20"/>
      <c r="P1086" s="20" t="s">
        <v>6827</v>
      </c>
      <c r="Q1086" s="20" t="s">
        <v>2051</v>
      </c>
      <c r="R1086" s="2"/>
      <c r="S1086" s="2" t="s">
        <v>6528</v>
      </c>
      <c r="T1086" s="2" t="s">
        <v>189</v>
      </c>
      <c r="U1086" s="2"/>
      <c r="V1086" s="2"/>
    </row>
    <row r="1087" spans="1:22" ht="14.25" customHeight="1">
      <c r="A1087" s="20"/>
      <c r="B1087" s="20" t="s">
        <v>4862</v>
      </c>
      <c r="C1087" s="20" t="s">
        <v>2559</v>
      </c>
      <c r="D1087" s="20" t="s">
        <v>190</v>
      </c>
      <c r="E1087" s="20" t="s">
        <v>96</v>
      </c>
      <c r="F1087" s="20" t="s">
        <v>6873</v>
      </c>
      <c r="G1087" s="20" t="s">
        <v>2046</v>
      </c>
      <c r="H1087" s="20" t="s">
        <v>6874</v>
      </c>
      <c r="I1087" s="20"/>
      <c r="J1087" s="20"/>
      <c r="K1087" s="20" t="s">
        <v>6875</v>
      </c>
      <c r="L1087" s="20" t="s">
        <v>6854</v>
      </c>
      <c r="M1087" s="20" t="s">
        <v>59</v>
      </c>
      <c r="N1087" s="20"/>
      <c r="O1087" s="20"/>
      <c r="P1087" s="20" t="s">
        <v>6827</v>
      </c>
      <c r="Q1087" s="20" t="s">
        <v>2051</v>
      </c>
      <c r="R1087" s="2"/>
      <c r="S1087" s="2" t="s">
        <v>6528</v>
      </c>
      <c r="T1087" s="2" t="s">
        <v>189</v>
      </c>
      <c r="U1087" s="2"/>
      <c r="V1087" s="2"/>
    </row>
    <row r="1088" spans="1:22" ht="14.25" customHeight="1">
      <c r="A1088" s="20" t="s">
        <v>6876</v>
      </c>
      <c r="B1088" s="20" t="s">
        <v>6877</v>
      </c>
      <c r="C1088" s="20" t="s">
        <v>6878</v>
      </c>
      <c r="D1088" s="20" t="s">
        <v>190</v>
      </c>
      <c r="E1088" s="20" t="s">
        <v>96</v>
      </c>
      <c r="F1088" s="20" t="s">
        <v>6879</v>
      </c>
      <c r="G1088" s="20" t="s">
        <v>2046</v>
      </c>
      <c r="H1088" s="20" t="s">
        <v>6880</v>
      </c>
      <c r="I1088" s="20"/>
      <c r="J1088" s="20"/>
      <c r="K1088" s="20"/>
      <c r="L1088" s="20" t="s">
        <v>6834</v>
      </c>
      <c r="M1088" s="20" t="s">
        <v>59</v>
      </c>
      <c r="N1088" s="20"/>
      <c r="O1088" s="20"/>
      <c r="P1088" s="20" t="s">
        <v>6827</v>
      </c>
      <c r="Q1088" s="20" t="s">
        <v>2051</v>
      </c>
      <c r="R1088" s="2"/>
      <c r="S1088" s="2" t="s">
        <v>6528</v>
      </c>
      <c r="T1088" s="2" t="s">
        <v>189</v>
      </c>
      <c r="U1088" s="2"/>
      <c r="V1088" s="2"/>
    </row>
    <row r="1089" spans="1:22" ht="14.25" customHeight="1">
      <c r="A1089" s="20"/>
      <c r="B1089" s="20" t="s">
        <v>6881</v>
      </c>
      <c r="C1089" s="20" t="s">
        <v>6882</v>
      </c>
      <c r="D1089" s="20" t="s">
        <v>190</v>
      </c>
      <c r="E1089" s="20" t="s">
        <v>96</v>
      </c>
      <c r="F1089" s="20" t="s">
        <v>6883</v>
      </c>
      <c r="G1089" s="20" t="s">
        <v>2046</v>
      </c>
      <c r="H1089" s="20" t="s">
        <v>6884</v>
      </c>
      <c r="I1089" s="20"/>
      <c r="J1089" s="20"/>
      <c r="K1089" s="20"/>
      <c r="L1089" s="20" t="s">
        <v>6885</v>
      </c>
      <c r="M1089" s="20" t="s">
        <v>6585</v>
      </c>
      <c r="N1089" s="20"/>
      <c r="O1089" s="20"/>
      <c r="P1089" s="20" t="s">
        <v>6827</v>
      </c>
      <c r="Q1089" s="20" t="s">
        <v>2051</v>
      </c>
      <c r="R1089" s="2"/>
      <c r="S1089" s="16" t="s">
        <v>6586</v>
      </c>
      <c r="T1089" s="2" t="s">
        <v>189</v>
      </c>
      <c r="U1089" s="2"/>
      <c r="V1089" s="2"/>
    </row>
    <row r="1090" spans="1:22" ht="14.25" customHeight="1">
      <c r="A1090" s="20" t="s">
        <v>6886</v>
      </c>
      <c r="B1090" s="20" t="s">
        <v>3831</v>
      </c>
      <c r="C1090" s="20" t="s">
        <v>6887</v>
      </c>
      <c r="D1090" s="20" t="s">
        <v>190</v>
      </c>
      <c r="E1090" s="20" t="s">
        <v>96</v>
      </c>
      <c r="F1090" s="20" t="s">
        <v>6888</v>
      </c>
      <c r="G1090" s="20" t="s">
        <v>2046</v>
      </c>
      <c r="H1090" s="20" t="s">
        <v>6889</v>
      </c>
      <c r="I1090" s="20"/>
      <c r="J1090" s="20" t="s">
        <v>6890</v>
      </c>
      <c r="K1090" s="20"/>
      <c r="L1090" s="20" t="s">
        <v>6891</v>
      </c>
      <c r="M1090" s="20" t="s">
        <v>60</v>
      </c>
      <c r="N1090" s="20"/>
      <c r="O1090" s="20"/>
      <c r="P1090" s="20" t="s">
        <v>6827</v>
      </c>
      <c r="Q1090" s="20" t="s">
        <v>2051</v>
      </c>
      <c r="R1090" s="2"/>
      <c r="S1090" s="2" t="s">
        <v>6528</v>
      </c>
      <c r="T1090" s="2" t="s">
        <v>189</v>
      </c>
      <c r="U1090" s="2"/>
      <c r="V1090" s="2"/>
    </row>
    <row r="1091" spans="1:22" ht="14.25" customHeight="1">
      <c r="A1091" s="20" t="s">
        <v>6892</v>
      </c>
      <c r="B1091" s="20" t="s">
        <v>3176</v>
      </c>
      <c r="C1091" s="20" t="s">
        <v>6893</v>
      </c>
      <c r="D1091" s="20" t="s">
        <v>190</v>
      </c>
      <c r="E1091" s="20" t="s">
        <v>96</v>
      </c>
      <c r="F1091" s="20" t="s">
        <v>6894</v>
      </c>
      <c r="G1091" s="20" t="s">
        <v>2046</v>
      </c>
      <c r="H1091" s="20" t="s">
        <v>6895</v>
      </c>
      <c r="I1091" s="20"/>
      <c r="J1091" s="20"/>
      <c r="K1091" s="20"/>
      <c r="L1091" s="20" t="s">
        <v>6834</v>
      </c>
      <c r="M1091" s="20" t="s">
        <v>1566</v>
      </c>
      <c r="N1091" s="20"/>
      <c r="O1091" s="20"/>
      <c r="P1091" s="20" t="s">
        <v>6827</v>
      </c>
      <c r="Q1091" s="20" t="s">
        <v>2051</v>
      </c>
      <c r="R1091" s="2" t="s">
        <v>2067</v>
      </c>
      <c r="S1091" s="2" t="s">
        <v>6528</v>
      </c>
      <c r="T1091" s="2" t="s">
        <v>189</v>
      </c>
      <c r="U1091" s="2"/>
      <c r="V1091" s="2"/>
    </row>
    <row r="1092" spans="1:22" ht="14.25" customHeight="1">
      <c r="A1092" s="20"/>
      <c r="B1092" s="20" t="s">
        <v>3176</v>
      </c>
      <c r="C1092" s="20" t="s">
        <v>3892</v>
      </c>
      <c r="D1092" s="20" t="s">
        <v>190</v>
      </c>
      <c r="E1092" s="20" t="s">
        <v>96</v>
      </c>
      <c r="F1092" s="20" t="s">
        <v>6896</v>
      </c>
      <c r="G1092" s="20" t="s">
        <v>2046</v>
      </c>
      <c r="H1092" s="20" t="s">
        <v>6897</v>
      </c>
      <c r="I1092" s="20"/>
      <c r="J1092" s="20"/>
      <c r="K1092" s="20"/>
      <c r="L1092" s="20" t="s">
        <v>6898</v>
      </c>
      <c r="M1092" s="20" t="s">
        <v>1566</v>
      </c>
      <c r="N1092" s="20"/>
      <c r="O1092" s="20"/>
      <c r="P1092" s="20" t="s">
        <v>6827</v>
      </c>
      <c r="Q1092" s="20" t="s">
        <v>2051</v>
      </c>
      <c r="R1092" s="2" t="s">
        <v>2067</v>
      </c>
      <c r="S1092" s="2" t="s">
        <v>6528</v>
      </c>
      <c r="T1092" s="2" t="s">
        <v>189</v>
      </c>
      <c r="U1092" s="2"/>
      <c r="V1092" s="2"/>
    </row>
    <row r="1093" spans="1:22" ht="14.25" customHeight="1">
      <c r="A1093" s="20"/>
      <c r="B1093" s="20" t="s">
        <v>3052</v>
      </c>
      <c r="C1093" s="20" t="s">
        <v>6899</v>
      </c>
      <c r="D1093" s="20" t="s">
        <v>190</v>
      </c>
      <c r="E1093" s="20" t="s">
        <v>96</v>
      </c>
      <c r="F1093" s="20" t="s">
        <v>6900</v>
      </c>
      <c r="G1093" s="20" t="s">
        <v>2046</v>
      </c>
      <c r="H1093" s="20" t="s">
        <v>6901</v>
      </c>
      <c r="I1093" s="20"/>
      <c r="J1093" s="20"/>
      <c r="K1093" s="20" t="s">
        <v>6902</v>
      </c>
      <c r="L1093" s="20" t="s">
        <v>6854</v>
      </c>
      <c r="M1093" s="20" t="s">
        <v>59</v>
      </c>
      <c r="N1093" s="20"/>
      <c r="O1093" s="20"/>
      <c r="P1093" s="20" t="s">
        <v>6827</v>
      </c>
      <c r="Q1093" s="20" t="s">
        <v>2051</v>
      </c>
      <c r="R1093" s="2"/>
      <c r="S1093" s="2" t="s">
        <v>6528</v>
      </c>
      <c r="T1093" s="2" t="s">
        <v>189</v>
      </c>
      <c r="U1093" s="2"/>
      <c r="V1093" s="2"/>
    </row>
    <row r="1094" spans="1:22" ht="14.25" customHeight="1">
      <c r="A1094" s="20" t="s">
        <v>6903</v>
      </c>
      <c r="B1094" s="20" t="s">
        <v>6904</v>
      </c>
      <c r="C1094" s="20" t="s">
        <v>6905</v>
      </c>
      <c r="D1094" s="20" t="s">
        <v>6906</v>
      </c>
      <c r="E1094" s="20" t="s">
        <v>264</v>
      </c>
      <c r="F1094" s="20" t="s">
        <v>6907</v>
      </c>
      <c r="G1094" s="20" t="s">
        <v>2091</v>
      </c>
      <c r="H1094" s="20" t="s">
        <v>6908</v>
      </c>
      <c r="I1094" s="20" t="s">
        <v>6909</v>
      </c>
      <c r="J1094" s="20"/>
      <c r="K1094" s="20" t="s">
        <v>6910</v>
      </c>
      <c r="L1094" s="20"/>
      <c r="M1094" s="20" t="s">
        <v>59</v>
      </c>
      <c r="N1094" s="20"/>
      <c r="O1094" s="20"/>
      <c r="P1094" s="20" t="s">
        <v>6911</v>
      </c>
      <c r="Q1094" s="20" t="s">
        <v>2051</v>
      </c>
      <c r="R1094" s="2"/>
      <c r="S1094" s="2" t="s">
        <v>6528</v>
      </c>
      <c r="T1094" s="2" t="s">
        <v>6912</v>
      </c>
      <c r="U1094" s="2"/>
      <c r="V1094" s="2"/>
    </row>
    <row r="1095" spans="1:22" ht="14.25" customHeight="1">
      <c r="A1095" s="20" t="s">
        <v>6913</v>
      </c>
      <c r="B1095" s="20" t="s">
        <v>5168</v>
      </c>
      <c r="C1095" s="20" t="s">
        <v>6914</v>
      </c>
      <c r="D1095" s="20" t="s">
        <v>6906</v>
      </c>
      <c r="E1095" s="20" t="s">
        <v>264</v>
      </c>
      <c r="F1095" s="20" t="s">
        <v>6915</v>
      </c>
      <c r="G1095" s="20" t="s">
        <v>2091</v>
      </c>
      <c r="H1095" s="20" t="s">
        <v>6916</v>
      </c>
      <c r="I1095" s="20"/>
      <c r="J1095" s="20"/>
      <c r="K1095" s="20" t="s">
        <v>6917</v>
      </c>
      <c r="L1095" s="20"/>
      <c r="M1095" s="20" t="s">
        <v>60</v>
      </c>
      <c r="N1095" s="20"/>
      <c r="O1095" s="20"/>
      <c r="P1095" s="20" t="s">
        <v>6911</v>
      </c>
      <c r="Q1095" s="20" t="s">
        <v>2051</v>
      </c>
      <c r="R1095" s="2"/>
      <c r="S1095" s="2" t="s">
        <v>6528</v>
      </c>
      <c r="T1095" s="2" t="s">
        <v>6912</v>
      </c>
      <c r="U1095" s="2"/>
      <c r="V1095" s="2"/>
    </row>
    <row r="1096" spans="1:22" ht="14.25" customHeight="1">
      <c r="A1096" s="20" t="s">
        <v>6918</v>
      </c>
      <c r="B1096" s="20" t="s">
        <v>6919</v>
      </c>
      <c r="C1096" s="20" t="s">
        <v>6920</v>
      </c>
      <c r="D1096" s="20" t="s">
        <v>6906</v>
      </c>
      <c r="E1096" s="20" t="s">
        <v>264</v>
      </c>
      <c r="F1096" s="20" t="s">
        <v>6921</v>
      </c>
      <c r="G1096" s="20" t="s">
        <v>2091</v>
      </c>
      <c r="H1096" s="20" t="s">
        <v>6922</v>
      </c>
      <c r="I1096" s="20" t="s">
        <v>6923</v>
      </c>
      <c r="J1096" s="20" t="s">
        <v>6924</v>
      </c>
      <c r="K1096" s="20" t="s">
        <v>6910</v>
      </c>
      <c r="L1096" s="20"/>
      <c r="M1096" s="20" t="s">
        <v>59</v>
      </c>
      <c r="N1096" s="20"/>
      <c r="O1096" s="20"/>
      <c r="P1096" s="20" t="s">
        <v>6911</v>
      </c>
      <c r="Q1096" s="20" t="s">
        <v>2051</v>
      </c>
      <c r="R1096" s="2"/>
      <c r="S1096" s="16" t="s">
        <v>6863</v>
      </c>
      <c r="T1096" s="2" t="s">
        <v>6912</v>
      </c>
      <c r="U1096" s="2"/>
      <c r="V1096" s="2"/>
    </row>
    <row r="1097" spans="1:22" ht="14.25" customHeight="1">
      <c r="A1097" s="20" t="s">
        <v>6925</v>
      </c>
      <c r="B1097" s="20" t="s">
        <v>6926</v>
      </c>
      <c r="C1097" s="20" t="s">
        <v>6927</v>
      </c>
      <c r="D1097" s="20" t="s">
        <v>6906</v>
      </c>
      <c r="E1097" s="20" t="s">
        <v>264</v>
      </c>
      <c r="F1097" s="20" t="s">
        <v>6928</v>
      </c>
      <c r="G1097" s="20" t="s">
        <v>2091</v>
      </c>
      <c r="H1097" s="20" t="s">
        <v>6929</v>
      </c>
      <c r="I1097" s="20"/>
      <c r="J1097" s="20"/>
      <c r="K1097" s="20" t="s">
        <v>6917</v>
      </c>
      <c r="L1097" s="20"/>
      <c r="M1097" s="20" t="s">
        <v>6585</v>
      </c>
      <c r="N1097" s="20"/>
      <c r="O1097" s="20"/>
      <c r="P1097" s="20" t="s">
        <v>6911</v>
      </c>
      <c r="Q1097" s="20" t="s">
        <v>2051</v>
      </c>
      <c r="R1097" s="2"/>
      <c r="S1097" s="16" t="s">
        <v>6586</v>
      </c>
      <c r="T1097" s="2" t="s">
        <v>6912</v>
      </c>
      <c r="U1097" s="2"/>
      <c r="V1097" s="2"/>
    </row>
    <row r="1098" spans="1:22" ht="14.25" customHeight="1">
      <c r="A1098" s="20" t="s">
        <v>6930</v>
      </c>
      <c r="B1098" s="20" t="s">
        <v>5527</v>
      </c>
      <c r="C1098" s="20" t="s">
        <v>5670</v>
      </c>
      <c r="D1098" s="20" t="s">
        <v>6906</v>
      </c>
      <c r="E1098" s="20" t="s">
        <v>264</v>
      </c>
      <c r="F1098" s="20" t="s">
        <v>2473</v>
      </c>
      <c r="G1098" s="20" t="s">
        <v>2091</v>
      </c>
      <c r="H1098" s="20" t="s">
        <v>6931</v>
      </c>
      <c r="I1098" s="20"/>
      <c r="J1098" s="20"/>
      <c r="K1098" s="20" t="s">
        <v>6910</v>
      </c>
      <c r="L1098" s="20"/>
      <c r="M1098" s="20" t="s">
        <v>59</v>
      </c>
      <c r="N1098" s="20"/>
      <c r="O1098" s="20"/>
      <c r="P1098" s="20" t="s">
        <v>6911</v>
      </c>
      <c r="Q1098" s="20" t="s">
        <v>2051</v>
      </c>
      <c r="R1098" s="2"/>
      <c r="S1098" s="2" t="s">
        <v>6528</v>
      </c>
      <c r="T1098" s="2" t="s">
        <v>6912</v>
      </c>
      <c r="U1098" s="2"/>
      <c r="V1098" s="2"/>
    </row>
    <row r="1099" spans="1:22" ht="14.25" customHeight="1">
      <c r="A1099" s="20" t="s">
        <v>6932</v>
      </c>
      <c r="B1099" s="20" t="s">
        <v>6933</v>
      </c>
      <c r="C1099" s="20" t="s">
        <v>6934</v>
      </c>
      <c r="D1099" s="20" t="s">
        <v>6906</v>
      </c>
      <c r="E1099" s="20" t="s">
        <v>264</v>
      </c>
      <c r="F1099" s="20" t="s">
        <v>6935</v>
      </c>
      <c r="G1099" s="20" t="s">
        <v>2091</v>
      </c>
      <c r="H1099" s="20" t="s">
        <v>6936</v>
      </c>
      <c r="I1099" s="20" t="s">
        <v>6937</v>
      </c>
      <c r="J1099" s="20" t="s">
        <v>6938</v>
      </c>
      <c r="K1099" s="20" t="s">
        <v>6910</v>
      </c>
      <c r="L1099" s="20"/>
      <c r="M1099" s="20" t="s">
        <v>1566</v>
      </c>
      <c r="N1099" s="20"/>
      <c r="O1099" s="20"/>
      <c r="P1099" s="20" t="s">
        <v>6911</v>
      </c>
      <c r="Q1099" s="20" t="s">
        <v>2051</v>
      </c>
      <c r="R1099" s="2" t="s">
        <v>2052</v>
      </c>
      <c r="S1099" s="2" t="s">
        <v>6528</v>
      </c>
      <c r="T1099" s="2" t="s">
        <v>6912</v>
      </c>
      <c r="U1099" s="2"/>
      <c r="V1099" s="2"/>
    </row>
    <row r="1100" spans="1:22" ht="14.25" customHeight="1">
      <c r="A1100" s="20" t="s">
        <v>6939</v>
      </c>
      <c r="B1100" s="20" t="s">
        <v>4763</v>
      </c>
      <c r="C1100" s="20" t="s">
        <v>6940</v>
      </c>
      <c r="D1100" s="20" t="s">
        <v>6906</v>
      </c>
      <c r="E1100" s="20" t="s">
        <v>264</v>
      </c>
      <c r="F1100" s="20" t="s">
        <v>2473</v>
      </c>
      <c r="G1100" s="20" t="s">
        <v>2091</v>
      </c>
      <c r="H1100" s="20" t="s">
        <v>6941</v>
      </c>
      <c r="I1100" s="20" t="s">
        <v>6942</v>
      </c>
      <c r="J1100" s="20" t="s">
        <v>6943</v>
      </c>
      <c r="K1100" s="20" t="s">
        <v>6910</v>
      </c>
      <c r="L1100" s="20"/>
      <c r="M1100" s="20" t="s">
        <v>59</v>
      </c>
      <c r="N1100" s="20"/>
      <c r="O1100" s="20"/>
      <c r="P1100" s="20" t="s">
        <v>6911</v>
      </c>
      <c r="Q1100" s="20" t="s">
        <v>2051</v>
      </c>
      <c r="R1100" s="2"/>
      <c r="S1100" s="2" t="s">
        <v>6528</v>
      </c>
      <c r="T1100" s="2" t="s">
        <v>6912</v>
      </c>
      <c r="U1100" s="2"/>
      <c r="V1100" s="2"/>
    </row>
    <row r="1101" spans="1:22" ht="14.25" customHeight="1">
      <c r="A1101" s="20" t="s">
        <v>6944</v>
      </c>
      <c r="B1101" s="20" t="s">
        <v>4440</v>
      </c>
      <c r="C1101" s="20" t="s">
        <v>6945</v>
      </c>
      <c r="D1101" s="20" t="s">
        <v>6906</v>
      </c>
      <c r="E1101" s="20" t="s">
        <v>264</v>
      </c>
      <c r="F1101" s="20" t="s">
        <v>6946</v>
      </c>
      <c r="G1101" s="20" t="s">
        <v>2091</v>
      </c>
      <c r="H1101" s="20" t="s">
        <v>6947</v>
      </c>
      <c r="I1101" s="20" t="s">
        <v>6948</v>
      </c>
      <c r="J1101" s="20" t="s">
        <v>6949</v>
      </c>
      <c r="K1101" s="20" t="s">
        <v>6910</v>
      </c>
      <c r="L1101" s="20"/>
      <c r="M1101" s="20" t="s">
        <v>59</v>
      </c>
      <c r="N1101" s="20"/>
      <c r="O1101" s="20"/>
      <c r="P1101" s="20" t="s">
        <v>6911</v>
      </c>
      <c r="Q1101" s="20" t="s">
        <v>2051</v>
      </c>
      <c r="R1101" s="2"/>
      <c r="S1101" s="2" t="s">
        <v>6528</v>
      </c>
      <c r="T1101" s="2" t="s">
        <v>6912</v>
      </c>
      <c r="U1101" s="2"/>
      <c r="V1101" s="2"/>
    </row>
    <row r="1102" spans="1:22" ht="14.25" customHeight="1">
      <c r="A1102" s="20" t="s">
        <v>6950</v>
      </c>
      <c r="B1102" s="20" t="s">
        <v>6951</v>
      </c>
      <c r="C1102" s="20" t="s">
        <v>6952</v>
      </c>
      <c r="D1102" s="20" t="s">
        <v>6906</v>
      </c>
      <c r="E1102" s="20" t="s">
        <v>264</v>
      </c>
      <c r="F1102" s="20" t="s">
        <v>6953</v>
      </c>
      <c r="G1102" s="20" t="s">
        <v>2091</v>
      </c>
      <c r="H1102" s="20" t="s">
        <v>6954</v>
      </c>
      <c r="I1102" s="20" t="s">
        <v>6955</v>
      </c>
      <c r="J1102" s="20" t="s">
        <v>6956</v>
      </c>
      <c r="K1102" s="20" t="s">
        <v>6910</v>
      </c>
      <c r="L1102" s="20"/>
      <c r="M1102" s="20" t="s">
        <v>1566</v>
      </c>
      <c r="N1102" s="20"/>
      <c r="O1102" s="20"/>
      <c r="P1102" s="20" t="s">
        <v>6911</v>
      </c>
      <c r="Q1102" s="20" t="s">
        <v>2051</v>
      </c>
      <c r="R1102" s="2" t="s">
        <v>2067</v>
      </c>
      <c r="S1102" s="2" t="s">
        <v>6528</v>
      </c>
      <c r="T1102" s="2" t="s">
        <v>6912</v>
      </c>
      <c r="U1102" s="2"/>
      <c r="V1102" s="2"/>
    </row>
    <row r="1103" spans="1:22" ht="14.25" customHeight="1">
      <c r="A1103" s="20" t="s">
        <v>6957</v>
      </c>
      <c r="B1103" s="20" t="s">
        <v>6958</v>
      </c>
      <c r="C1103" s="20" t="s">
        <v>6959</v>
      </c>
      <c r="D1103" s="20" t="s">
        <v>6906</v>
      </c>
      <c r="E1103" s="20" t="s">
        <v>264</v>
      </c>
      <c r="F1103" s="20" t="s">
        <v>6960</v>
      </c>
      <c r="G1103" s="20" t="s">
        <v>2091</v>
      </c>
      <c r="H1103" s="20" t="s">
        <v>6961</v>
      </c>
      <c r="I1103" s="20"/>
      <c r="J1103" s="20" t="s">
        <v>6962</v>
      </c>
      <c r="K1103" s="20" t="s">
        <v>6910</v>
      </c>
      <c r="L1103" s="20"/>
      <c r="M1103" s="20" t="s">
        <v>60</v>
      </c>
      <c r="N1103" s="20"/>
      <c r="O1103" s="20"/>
      <c r="P1103" s="20" t="s">
        <v>6911</v>
      </c>
      <c r="Q1103" s="20" t="s">
        <v>2051</v>
      </c>
      <c r="R1103" s="2"/>
      <c r="S1103" s="2" t="s">
        <v>6528</v>
      </c>
      <c r="T1103" s="2" t="s">
        <v>6912</v>
      </c>
      <c r="U1103" s="2"/>
      <c r="V1103" s="2"/>
    </row>
    <row r="1104" spans="1:22" ht="14.25" customHeight="1">
      <c r="A1104" s="20" t="s">
        <v>6963</v>
      </c>
      <c r="B1104" s="20" t="s">
        <v>3665</v>
      </c>
      <c r="C1104" s="20" t="s">
        <v>6964</v>
      </c>
      <c r="D1104" s="20" t="s">
        <v>6906</v>
      </c>
      <c r="E1104" s="20" t="s">
        <v>264</v>
      </c>
      <c r="F1104" s="20" t="s">
        <v>6965</v>
      </c>
      <c r="G1104" s="20" t="s">
        <v>2091</v>
      </c>
      <c r="H1104" s="20" t="s">
        <v>6966</v>
      </c>
      <c r="I1104" s="20"/>
      <c r="J1104" s="20"/>
      <c r="K1104" s="20" t="s">
        <v>6917</v>
      </c>
      <c r="L1104" s="20"/>
      <c r="M1104" s="20" t="s">
        <v>1566</v>
      </c>
      <c r="N1104" s="20"/>
      <c r="O1104" s="20"/>
      <c r="P1104" s="20" t="s">
        <v>6911</v>
      </c>
      <c r="Q1104" s="20" t="s">
        <v>2051</v>
      </c>
      <c r="R1104" s="2" t="s">
        <v>2067</v>
      </c>
      <c r="S1104" s="2" t="s">
        <v>6528</v>
      </c>
      <c r="T1104" s="2" t="s">
        <v>6912</v>
      </c>
      <c r="U1104" s="2"/>
      <c r="V1104" s="2"/>
    </row>
    <row r="1105" spans="1:22" ht="14.25" customHeight="1">
      <c r="A1105" s="20" t="s">
        <v>6967</v>
      </c>
      <c r="B1105" s="20" t="s">
        <v>6968</v>
      </c>
      <c r="C1105" s="20" t="s">
        <v>6969</v>
      </c>
      <c r="D1105" s="20" t="s">
        <v>6906</v>
      </c>
      <c r="E1105" s="20" t="s">
        <v>264</v>
      </c>
      <c r="F1105" s="20" t="s">
        <v>6970</v>
      </c>
      <c r="G1105" s="20" t="s">
        <v>2091</v>
      </c>
      <c r="H1105" s="20" t="s">
        <v>6971</v>
      </c>
      <c r="I1105" s="20"/>
      <c r="J1105" s="20"/>
      <c r="K1105" s="20" t="s">
        <v>6910</v>
      </c>
      <c r="L1105" s="20"/>
      <c r="M1105" s="20" t="s">
        <v>1566</v>
      </c>
      <c r="N1105" s="20"/>
      <c r="O1105" s="20"/>
      <c r="P1105" s="20" t="s">
        <v>6911</v>
      </c>
      <c r="Q1105" s="20" t="s">
        <v>2051</v>
      </c>
      <c r="R1105" s="2" t="s">
        <v>2067</v>
      </c>
      <c r="S1105" s="2" t="s">
        <v>6528</v>
      </c>
      <c r="T1105" s="2" t="s">
        <v>6912</v>
      </c>
      <c r="U1105" s="2"/>
      <c r="V1105" s="2"/>
    </row>
    <row r="1106" spans="1:22" ht="14.25" customHeight="1">
      <c r="A1106" s="20" t="s">
        <v>6972</v>
      </c>
      <c r="B1106" s="20" t="s">
        <v>3299</v>
      </c>
      <c r="C1106" s="20" t="s">
        <v>6973</v>
      </c>
      <c r="D1106" s="20" t="s">
        <v>6906</v>
      </c>
      <c r="E1106" s="20" t="s">
        <v>264</v>
      </c>
      <c r="F1106" s="20" t="s">
        <v>6974</v>
      </c>
      <c r="G1106" s="20" t="s">
        <v>2091</v>
      </c>
      <c r="H1106" s="20" t="s">
        <v>6975</v>
      </c>
      <c r="I1106" s="20"/>
      <c r="J1106" s="20"/>
      <c r="K1106" s="20" t="s">
        <v>6917</v>
      </c>
      <c r="L1106" s="20"/>
      <c r="M1106" s="20" t="s">
        <v>59</v>
      </c>
      <c r="N1106" s="20"/>
      <c r="O1106" s="20"/>
      <c r="P1106" s="20" t="s">
        <v>6911</v>
      </c>
      <c r="Q1106" s="20" t="s">
        <v>2051</v>
      </c>
      <c r="R1106" s="2"/>
      <c r="S1106" s="2" t="s">
        <v>6528</v>
      </c>
      <c r="T1106" s="2" t="s">
        <v>6912</v>
      </c>
      <c r="U1106" s="2"/>
      <c r="V1106" s="2"/>
    </row>
    <row r="1107" spans="1:22" ht="14.25" customHeight="1">
      <c r="A1107" s="20" t="s">
        <v>6976</v>
      </c>
      <c r="B1107" s="20" t="s">
        <v>3176</v>
      </c>
      <c r="C1107" s="20" t="s">
        <v>6977</v>
      </c>
      <c r="D1107" s="20" t="s">
        <v>6906</v>
      </c>
      <c r="E1107" s="20" t="s">
        <v>264</v>
      </c>
      <c r="F1107" s="20" t="s">
        <v>2473</v>
      </c>
      <c r="G1107" s="20" t="s">
        <v>2091</v>
      </c>
      <c r="H1107" s="20" t="s">
        <v>6978</v>
      </c>
      <c r="I1107" s="20" t="s">
        <v>6979</v>
      </c>
      <c r="J1107" s="20"/>
      <c r="K1107" s="20" t="s">
        <v>6910</v>
      </c>
      <c r="L1107" s="20"/>
      <c r="M1107" s="20" t="s">
        <v>59</v>
      </c>
      <c r="N1107" s="20"/>
      <c r="O1107" s="20"/>
      <c r="P1107" s="20" t="s">
        <v>6911</v>
      </c>
      <c r="Q1107" s="20" t="s">
        <v>2051</v>
      </c>
      <c r="R1107" s="2"/>
      <c r="S1107" s="2" t="s">
        <v>6528</v>
      </c>
      <c r="T1107" s="2" t="s">
        <v>6912</v>
      </c>
      <c r="U1107" s="2"/>
      <c r="V1107" s="2"/>
    </row>
    <row r="1108" spans="1:22" ht="14.25" customHeight="1">
      <c r="A1108" s="20" t="s">
        <v>6980</v>
      </c>
      <c r="B1108" s="20" t="s">
        <v>6981</v>
      </c>
      <c r="C1108" s="20" t="s">
        <v>6982</v>
      </c>
      <c r="D1108" s="20" t="s">
        <v>6906</v>
      </c>
      <c r="E1108" s="20" t="s">
        <v>264</v>
      </c>
      <c r="F1108" s="20" t="s">
        <v>6983</v>
      </c>
      <c r="G1108" s="20" t="s">
        <v>2091</v>
      </c>
      <c r="H1108" s="20" t="s">
        <v>6984</v>
      </c>
      <c r="I1108" s="20" t="s">
        <v>6985</v>
      </c>
      <c r="J1108" s="20" t="s">
        <v>6986</v>
      </c>
      <c r="K1108" s="20" t="s">
        <v>6910</v>
      </c>
      <c r="L1108" s="20"/>
      <c r="M1108" s="20" t="s">
        <v>59</v>
      </c>
      <c r="N1108" s="20"/>
      <c r="O1108" s="20"/>
      <c r="P1108" s="20" t="s">
        <v>6911</v>
      </c>
      <c r="Q1108" s="20" t="s">
        <v>2051</v>
      </c>
      <c r="R1108" s="2"/>
      <c r="S1108" s="2" t="s">
        <v>6528</v>
      </c>
      <c r="T1108" s="2" t="s">
        <v>6912</v>
      </c>
      <c r="U1108" s="2"/>
      <c r="V1108" s="2"/>
    </row>
    <row r="1109" spans="1:22" ht="14.25" customHeight="1">
      <c r="A1109" s="20" t="s">
        <v>6987</v>
      </c>
      <c r="B1109" s="20" t="s">
        <v>5784</v>
      </c>
      <c r="C1109" s="20" t="s">
        <v>6988</v>
      </c>
      <c r="D1109" s="20" t="s">
        <v>6906</v>
      </c>
      <c r="E1109" s="20" t="s">
        <v>264</v>
      </c>
      <c r="F1109" s="20" t="s">
        <v>6989</v>
      </c>
      <c r="G1109" s="20" t="s">
        <v>2091</v>
      </c>
      <c r="H1109" s="20" t="s">
        <v>6990</v>
      </c>
      <c r="I1109" s="20"/>
      <c r="J1109" s="20"/>
      <c r="K1109" s="20" t="s">
        <v>6917</v>
      </c>
      <c r="L1109" s="20"/>
      <c r="M1109" s="20" t="s">
        <v>1566</v>
      </c>
      <c r="N1109" s="20"/>
      <c r="O1109" s="20"/>
      <c r="P1109" s="20" t="s">
        <v>6911</v>
      </c>
      <c r="Q1109" s="20" t="s">
        <v>2051</v>
      </c>
      <c r="R1109" s="2" t="s">
        <v>2052</v>
      </c>
      <c r="S1109" s="2" t="s">
        <v>6528</v>
      </c>
      <c r="T1109" s="2" t="s">
        <v>6912</v>
      </c>
      <c r="U1109" s="2"/>
      <c r="V1109" s="2"/>
    </row>
    <row r="1110" spans="1:22" ht="14.25" customHeight="1">
      <c r="A1110" s="20" t="s">
        <v>6991</v>
      </c>
      <c r="B1110" s="20" t="s">
        <v>6992</v>
      </c>
      <c r="C1110" s="20" t="s">
        <v>6993</v>
      </c>
      <c r="D1110" s="20" t="s">
        <v>6906</v>
      </c>
      <c r="E1110" s="20" t="s">
        <v>264</v>
      </c>
      <c r="F1110" s="20" t="s">
        <v>6994</v>
      </c>
      <c r="G1110" s="20" t="s">
        <v>2091</v>
      </c>
      <c r="H1110" s="20" t="s">
        <v>6995</v>
      </c>
      <c r="I1110" s="20"/>
      <c r="J1110" s="20"/>
      <c r="K1110" s="20" t="s">
        <v>6910</v>
      </c>
      <c r="L1110" s="20"/>
      <c r="M1110" s="20" t="s">
        <v>1566</v>
      </c>
      <c r="N1110" s="20"/>
      <c r="O1110" s="20"/>
      <c r="P1110" s="20" t="s">
        <v>6911</v>
      </c>
      <c r="Q1110" s="20" t="s">
        <v>2051</v>
      </c>
      <c r="R1110" s="2" t="s">
        <v>2067</v>
      </c>
      <c r="S1110" s="2" t="s">
        <v>6528</v>
      </c>
      <c r="T1110" s="2" t="s">
        <v>6912</v>
      </c>
      <c r="U1110" s="2"/>
      <c r="V1110" s="2"/>
    </row>
    <row r="1111" spans="1:22" ht="14.25" customHeight="1">
      <c r="A1111" s="20" t="s">
        <v>6996</v>
      </c>
      <c r="B1111" s="20" t="s">
        <v>6997</v>
      </c>
      <c r="C1111" s="20" t="s">
        <v>6998</v>
      </c>
      <c r="D1111" s="20" t="s">
        <v>6906</v>
      </c>
      <c r="E1111" s="20" t="s">
        <v>264</v>
      </c>
      <c r="F1111" s="20" t="s">
        <v>6999</v>
      </c>
      <c r="G1111" s="20" t="s">
        <v>2091</v>
      </c>
      <c r="H1111" s="20" t="s">
        <v>7000</v>
      </c>
      <c r="I1111" s="20" t="s">
        <v>7001</v>
      </c>
      <c r="J1111" s="20" t="s">
        <v>7002</v>
      </c>
      <c r="K1111" s="20" t="s">
        <v>6910</v>
      </c>
      <c r="L1111" s="20"/>
      <c r="M1111" s="20" t="s">
        <v>59</v>
      </c>
      <c r="N1111" s="20"/>
      <c r="O1111" s="20"/>
      <c r="P1111" s="20" t="s">
        <v>6911</v>
      </c>
      <c r="Q1111" s="20" t="s">
        <v>2051</v>
      </c>
      <c r="R1111" s="2"/>
      <c r="S1111" s="2" t="s">
        <v>6528</v>
      </c>
      <c r="T1111" s="2" t="s">
        <v>6912</v>
      </c>
      <c r="U1111" s="2"/>
      <c r="V1111" s="2"/>
    </row>
    <row r="1112" spans="1:22" ht="14.25" customHeight="1">
      <c r="A1112" s="20" t="s">
        <v>7003</v>
      </c>
      <c r="B1112" s="20" t="s">
        <v>7004</v>
      </c>
      <c r="C1112" s="20" t="s">
        <v>7005</v>
      </c>
      <c r="D1112" s="20" t="s">
        <v>6906</v>
      </c>
      <c r="E1112" s="20" t="s">
        <v>264</v>
      </c>
      <c r="F1112" s="20" t="s">
        <v>7006</v>
      </c>
      <c r="G1112" s="20" t="s">
        <v>2091</v>
      </c>
      <c r="H1112" s="20" t="s">
        <v>7007</v>
      </c>
      <c r="I1112" s="20" t="s">
        <v>7008</v>
      </c>
      <c r="J1112" s="20" t="s">
        <v>7009</v>
      </c>
      <c r="K1112" s="20" t="s">
        <v>6910</v>
      </c>
      <c r="L1112" s="20"/>
      <c r="M1112" s="20" t="s">
        <v>60</v>
      </c>
      <c r="N1112" s="20"/>
      <c r="O1112" s="20"/>
      <c r="P1112" s="20" t="s">
        <v>6911</v>
      </c>
      <c r="Q1112" s="20" t="s">
        <v>2051</v>
      </c>
      <c r="R1112" s="2"/>
      <c r="S1112" s="2" t="s">
        <v>6528</v>
      </c>
      <c r="T1112" s="2" t="s">
        <v>6912</v>
      </c>
      <c r="U1112" s="2"/>
      <c r="V1112" s="2"/>
    </row>
    <row r="1113" spans="1:22" ht="14.25" customHeight="1">
      <c r="A1113" s="20" t="s">
        <v>7010</v>
      </c>
      <c r="B1113" s="20" t="s">
        <v>7011</v>
      </c>
      <c r="C1113" s="20" t="s">
        <v>7012</v>
      </c>
      <c r="D1113" s="20" t="s">
        <v>6906</v>
      </c>
      <c r="E1113" s="20" t="s">
        <v>264</v>
      </c>
      <c r="F1113" s="20" t="s">
        <v>7013</v>
      </c>
      <c r="G1113" s="20" t="s">
        <v>2091</v>
      </c>
      <c r="H1113" s="20" t="s">
        <v>7014</v>
      </c>
      <c r="I1113" s="20"/>
      <c r="J1113" s="20"/>
      <c r="K1113" s="20" t="s">
        <v>6910</v>
      </c>
      <c r="L1113" s="20"/>
      <c r="M1113" s="20" t="s">
        <v>1566</v>
      </c>
      <c r="N1113" s="20"/>
      <c r="O1113" s="20"/>
      <c r="P1113" s="20" t="s">
        <v>6911</v>
      </c>
      <c r="Q1113" s="20" t="s">
        <v>2051</v>
      </c>
      <c r="R1113" s="2" t="s">
        <v>2067</v>
      </c>
      <c r="S1113" s="2" t="s">
        <v>6528</v>
      </c>
      <c r="T1113" s="2" t="s">
        <v>6912</v>
      </c>
      <c r="U1113" s="2"/>
      <c r="V1113" s="2"/>
    </row>
    <row r="1114" spans="1:22" ht="14.25" customHeight="1">
      <c r="A1114" s="20" t="s">
        <v>7015</v>
      </c>
      <c r="B1114" s="20" t="s">
        <v>7016</v>
      </c>
      <c r="C1114" s="20" t="s">
        <v>7017</v>
      </c>
      <c r="D1114" s="20" t="s">
        <v>6906</v>
      </c>
      <c r="E1114" s="20" t="s">
        <v>264</v>
      </c>
      <c r="F1114" s="20" t="s">
        <v>7018</v>
      </c>
      <c r="G1114" s="20" t="s">
        <v>2091</v>
      </c>
      <c r="H1114" s="20" t="s">
        <v>7019</v>
      </c>
      <c r="I1114" s="20"/>
      <c r="J1114" s="20"/>
      <c r="K1114" s="20" t="s">
        <v>6910</v>
      </c>
      <c r="L1114" s="20"/>
      <c r="M1114" s="20" t="s">
        <v>59</v>
      </c>
      <c r="N1114" s="20"/>
      <c r="O1114" s="20"/>
      <c r="P1114" s="20" t="s">
        <v>6911</v>
      </c>
      <c r="Q1114" s="20" t="s">
        <v>2051</v>
      </c>
      <c r="R1114" s="2"/>
      <c r="S1114" s="2" t="s">
        <v>6528</v>
      </c>
      <c r="T1114" s="2" t="s">
        <v>6912</v>
      </c>
      <c r="U1114" s="2"/>
      <c r="V1114" s="2"/>
    </row>
    <row r="1115" spans="1:22" ht="14.25" customHeight="1">
      <c r="A1115" s="20" t="s">
        <v>7020</v>
      </c>
      <c r="B1115" s="20" t="s">
        <v>7021</v>
      </c>
      <c r="C1115" s="20" t="s">
        <v>7022</v>
      </c>
      <c r="D1115" s="20" t="s">
        <v>6906</v>
      </c>
      <c r="E1115" s="20" t="s">
        <v>264</v>
      </c>
      <c r="F1115" s="20" t="s">
        <v>2473</v>
      </c>
      <c r="G1115" s="20" t="s">
        <v>2091</v>
      </c>
      <c r="H1115" s="20" t="s">
        <v>7023</v>
      </c>
      <c r="I1115" s="20" t="s">
        <v>7024</v>
      </c>
      <c r="J1115" s="20"/>
      <c r="K1115" s="20" t="s">
        <v>6910</v>
      </c>
      <c r="L1115" s="20"/>
      <c r="M1115" s="20" t="s">
        <v>59</v>
      </c>
      <c r="N1115" s="20"/>
      <c r="O1115" s="20"/>
      <c r="P1115" s="20" t="s">
        <v>6911</v>
      </c>
      <c r="Q1115" s="20" t="s">
        <v>2051</v>
      </c>
      <c r="R1115" s="2"/>
      <c r="S1115" s="2" t="s">
        <v>6528</v>
      </c>
      <c r="T1115" s="2" t="s">
        <v>6912</v>
      </c>
      <c r="U1115" s="2"/>
      <c r="V1115" s="2"/>
    </row>
    <row r="1116" spans="1:22" ht="14.25" customHeight="1">
      <c r="A1116" s="20" t="s">
        <v>7025</v>
      </c>
      <c r="B1116" s="20" t="s">
        <v>7026</v>
      </c>
      <c r="C1116" s="20" t="s">
        <v>7027</v>
      </c>
      <c r="D1116" s="20" t="s">
        <v>6906</v>
      </c>
      <c r="E1116" s="20" t="s">
        <v>264</v>
      </c>
      <c r="F1116" s="20" t="s">
        <v>7028</v>
      </c>
      <c r="G1116" s="20" t="s">
        <v>2091</v>
      </c>
      <c r="H1116" s="20" t="s">
        <v>7029</v>
      </c>
      <c r="I1116" s="20" t="s">
        <v>7030</v>
      </c>
      <c r="J1116" s="20"/>
      <c r="K1116" s="20" t="s">
        <v>6910</v>
      </c>
      <c r="L1116" s="20"/>
      <c r="M1116" s="20" t="s">
        <v>1566</v>
      </c>
      <c r="N1116" s="20"/>
      <c r="O1116" s="20"/>
      <c r="P1116" s="20" t="s">
        <v>6911</v>
      </c>
      <c r="Q1116" s="20" t="s">
        <v>2051</v>
      </c>
      <c r="R1116" s="2" t="s">
        <v>2067</v>
      </c>
      <c r="S1116" s="2" t="s">
        <v>6528</v>
      </c>
      <c r="T1116" s="2" t="s">
        <v>6912</v>
      </c>
      <c r="U1116" s="2"/>
      <c r="V1116" s="2"/>
    </row>
    <row r="1117" spans="1:22" ht="14.25" customHeight="1">
      <c r="A1117" s="20" t="s">
        <v>7031</v>
      </c>
      <c r="B1117" s="20" t="s">
        <v>7032</v>
      </c>
      <c r="C1117" s="20" t="s">
        <v>7033</v>
      </c>
      <c r="D1117" s="20" t="s">
        <v>6906</v>
      </c>
      <c r="E1117" s="20" t="s">
        <v>264</v>
      </c>
      <c r="F1117" s="20" t="s">
        <v>7034</v>
      </c>
      <c r="G1117" s="20" t="s">
        <v>2091</v>
      </c>
      <c r="H1117" s="20" t="s">
        <v>7035</v>
      </c>
      <c r="I1117" s="20"/>
      <c r="J1117" s="20"/>
      <c r="K1117" s="20" t="s">
        <v>6917</v>
      </c>
      <c r="L1117" s="20"/>
      <c r="M1117" s="20" t="s">
        <v>1566</v>
      </c>
      <c r="N1117" s="20"/>
      <c r="O1117" s="20"/>
      <c r="P1117" s="20" t="s">
        <v>6911</v>
      </c>
      <c r="Q1117" s="20" t="s">
        <v>2051</v>
      </c>
      <c r="R1117" s="2" t="s">
        <v>2067</v>
      </c>
      <c r="S1117" s="2" t="s">
        <v>6528</v>
      </c>
      <c r="T1117" s="2" t="s">
        <v>6912</v>
      </c>
      <c r="U1117" s="2"/>
      <c r="V1117" s="2"/>
    </row>
    <row r="1118" spans="1:22" ht="14.25" customHeight="1">
      <c r="A1118" s="20" t="s">
        <v>7036</v>
      </c>
      <c r="B1118" s="20" t="s">
        <v>7037</v>
      </c>
      <c r="C1118" s="20" t="s">
        <v>7038</v>
      </c>
      <c r="D1118" s="20" t="s">
        <v>6906</v>
      </c>
      <c r="E1118" s="20" t="s">
        <v>264</v>
      </c>
      <c r="F1118" s="20" t="s">
        <v>7039</v>
      </c>
      <c r="G1118" s="20" t="s">
        <v>2091</v>
      </c>
      <c r="H1118" s="20" t="s">
        <v>7040</v>
      </c>
      <c r="I1118" s="20" t="s">
        <v>7041</v>
      </c>
      <c r="J1118" s="20" t="s">
        <v>7042</v>
      </c>
      <c r="K1118" s="20" t="s">
        <v>6910</v>
      </c>
      <c r="L1118" s="20"/>
      <c r="M1118" s="20" t="s">
        <v>60</v>
      </c>
      <c r="N1118" s="20"/>
      <c r="O1118" s="20"/>
      <c r="P1118" s="20" t="s">
        <v>6911</v>
      </c>
      <c r="Q1118" s="20" t="s">
        <v>2051</v>
      </c>
      <c r="R1118" s="2"/>
      <c r="S1118" s="2" t="s">
        <v>6528</v>
      </c>
      <c r="T1118" s="2" t="s">
        <v>6912</v>
      </c>
      <c r="U1118" s="2"/>
      <c r="V1118" s="2"/>
    </row>
    <row r="1119" spans="1:22" ht="14.25" customHeight="1">
      <c r="A1119" s="20" t="s">
        <v>7043</v>
      </c>
      <c r="B1119" s="20" t="s">
        <v>7044</v>
      </c>
      <c r="C1119" s="20" t="s">
        <v>7045</v>
      </c>
      <c r="D1119" s="20" t="s">
        <v>6906</v>
      </c>
      <c r="E1119" s="20" t="s">
        <v>264</v>
      </c>
      <c r="F1119" s="20" t="s">
        <v>7046</v>
      </c>
      <c r="G1119" s="20" t="s">
        <v>2091</v>
      </c>
      <c r="H1119" s="20" t="s">
        <v>7047</v>
      </c>
      <c r="I1119" s="20"/>
      <c r="J1119" s="20"/>
      <c r="K1119" s="20" t="s">
        <v>6910</v>
      </c>
      <c r="L1119" s="20"/>
      <c r="M1119" s="20" t="s">
        <v>1566</v>
      </c>
      <c r="N1119" s="20"/>
      <c r="O1119" s="20"/>
      <c r="P1119" s="20" t="s">
        <v>6911</v>
      </c>
      <c r="Q1119" s="20" t="s">
        <v>2051</v>
      </c>
      <c r="R1119" s="2" t="s">
        <v>2052</v>
      </c>
      <c r="S1119" s="2" t="s">
        <v>6528</v>
      </c>
      <c r="T1119" s="2" t="s">
        <v>6912</v>
      </c>
      <c r="U1119" s="2"/>
      <c r="V1119" s="2"/>
    </row>
    <row r="1120" spans="1:22" ht="14.25" customHeight="1">
      <c r="A1120" s="20" t="s">
        <v>7048</v>
      </c>
      <c r="B1120" s="20" t="s">
        <v>7049</v>
      </c>
      <c r="C1120" s="20" t="s">
        <v>7050</v>
      </c>
      <c r="D1120" s="20" t="s">
        <v>6906</v>
      </c>
      <c r="E1120" s="20" t="s">
        <v>264</v>
      </c>
      <c r="F1120" s="20" t="s">
        <v>7051</v>
      </c>
      <c r="G1120" s="20" t="s">
        <v>2091</v>
      </c>
      <c r="H1120" s="20" t="s">
        <v>7052</v>
      </c>
      <c r="I1120" s="20"/>
      <c r="J1120" s="20" t="s">
        <v>7053</v>
      </c>
      <c r="K1120" s="20" t="s">
        <v>6910</v>
      </c>
      <c r="L1120" s="20"/>
      <c r="M1120" s="20" t="s">
        <v>1566</v>
      </c>
      <c r="N1120" s="20"/>
      <c r="O1120" s="20"/>
      <c r="P1120" s="20" t="s">
        <v>6911</v>
      </c>
      <c r="Q1120" s="20" t="s">
        <v>2051</v>
      </c>
      <c r="R1120" s="2" t="s">
        <v>2067</v>
      </c>
      <c r="S1120" s="2" t="s">
        <v>6528</v>
      </c>
      <c r="T1120" s="2" t="s">
        <v>6912</v>
      </c>
      <c r="U1120" s="2"/>
      <c r="V1120" s="2"/>
    </row>
    <row r="1121" spans="1:22" ht="14.25" customHeight="1">
      <c r="A1121" s="20" t="s">
        <v>7054</v>
      </c>
      <c r="B1121" s="20" t="s">
        <v>5168</v>
      </c>
      <c r="C1121" s="20" t="s">
        <v>7055</v>
      </c>
      <c r="D1121" s="20" t="s">
        <v>6906</v>
      </c>
      <c r="E1121" s="20" t="s">
        <v>264</v>
      </c>
      <c r="F1121" s="20" t="s">
        <v>7056</v>
      </c>
      <c r="G1121" s="20" t="s">
        <v>2091</v>
      </c>
      <c r="H1121" s="20" t="s">
        <v>7057</v>
      </c>
      <c r="I1121" s="20"/>
      <c r="J1121" s="20"/>
      <c r="K1121" s="20" t="s">
        <v>6910</v>
      </c>
      <c r="L1121" s="20"/>
      <c r="M1121" s="20" t="s">
        <v>60</v>
      </c>
      <c r="N1121" s="20"/>
      <c r="O1121" s="20"/>
      <c r="P1121" s="20" t="s">
        <v>6911</v>
      </c>
      <c r="Q1121" s="20" t="s">
        <v>2051</v>
      </c>
      <c r="R1121" s="2"/>
      <c r="S1121" s="2" t="s">
        <v>6528</v>
      </c>
      <c r="T1121" s="2" t="s">
        <v>6912</v>
      </c>
      <c r="U1121" s="2"/>
      <c r="V1121" s="2"/>
    </row>
    <row r="1122" spans="1:22" ht="14.25" customHeight="1">
      <c r="A1122" s="20" t="s">
        <v>7058</v>
      </c>
      <c r="B1122" s="20" t="s">
        <v>7059</v>
      </c>
      <c r="C1122" s="20" t="s">
        <v>7060</v>
      </c>
      <c r="D1122" s="20" t="s">
        <v>6906</v>
      </c>
      <c r="E1122" s="20" t="s">
        <v>264</v>
      </c>
      <c r="F1122" s="20" t="s">
        <v>7061</v>
      </c>
      <c r="G1122" s="20" t="s">
        <v>2091</v>
      </c>
      <c r="H1122" s="20" t="s">
        <v>7062</v>
      </c>
      <c r="I1122" s="20"/>
      <c r="J1122" s="20"/>
      <c r="K1122" s="20" t="s">
        <v>6910</v>
      </c>
      <c r="L1122" s="20"/>
      <c r="M1122" s="20" t="s">
        <v>60</v>
      </c>
      <c r="N1122" s="20"/>
      <c r="O1122" s="20"/>
      <c r="P1122" s="20" t="s">
        <v>6911</v>
      </c>
      <c r="Q1122" s="20" t="s">
        <v>2051</v>
      </c>
      <c r="R1122" s="2"/>
      <c r="S1122" s="2" t="s">
        <v>6528</v>
      </c>
      <c r="T1122" s="2" t="s">
        <v>6912</v>
      </c>
      <c r="U1122" s="2"/>
      <c r="V1122" s="2"/>
    </row>
    <row r="1123" spans="1:22" ht="14.25" customHeight="1">
      <c r="A1123" s="20"/>
      <c r="B1123" s="20" t="s">
        <v>7063</v>
      </c>
      <c r="C1123" s="20" t="s">
        <v>7064</v>
      </c>
      <c r="D1123" s="20" t="s">
        <v>6906</v>
      </c>
      <c r="E1123" s="20" t="s">
        <v>264</v>
      </c>
      <c r="F1123" s="20" t="s">
        <v>7065</v>
      </c>
      <c r="G1123" s="20" t="s">
        <v>2091</v>
      </c>
      <c r="H1123" s="20" t="s">
        <v>7066</v>
      </c>
      <c r="I1123" s="20"/>
      <c r="J1123" s="20"/>
      <c r="K1123" s="20" t="s">
        <v>6917</v>
      </c>
      <c r="L1123" s="20"/>
      <c r="M1123" s="20" t="s">
        <v>1566</v>
      </c>
      <c r="N1123" s="20"/>
      <c r="O1123" s="20"/>
      <c r="P1123" s="20" t="s">
        <v>6911</v>
      </c>
      <c r="Q1123" s="20" t="s">
        <v>2051</v>
      </c>
      <c r="R1123" s="2" t="s">
        <v>2067</v>
      </c>
      <c r="S1123" s="2" t="s">
        <v>6528</v>
      </c>
      <c r="T1123" s="2" t="s">
        <v>6912</v>
      </c>
      <c r="U1123" s="2"/>
      <c r="V1123" s="2"/>
    </row>
    <row r="1124" spans="1:22" ht="14.25" customHeight="1">
      <c r="A1124" s="20" t="s">
        <v>7067</v>
      </c>
      <c r="B1124" s="20" t="s">
        <v>5088</v>
      </c>
      <c r="C1124" s="20" t="s">
        <v>7068</v>
      </c>
      <c r="D1124" s="20" t="s">
        <v>6906</v>
      </c>
      <c r="E1124" s="20" t="s">
        <v>264</v>
      </c>
      <c r="F1124" s="20" t="s">
        <v>7069</v>
      </c>
      <c r="G1124" s="20" t="s">
        <v>2091</v>
      </c>
      <c r="H1124" s="20"/>
      <c r="I1124" s="20" t="s">
        <v>7070</v>
      </c>
      <c r="J1124" s="20"/>
      <c r="K1124" s="20" t="s">
        <v>6910</v>
      </c>
      <c r="L1124" s="20"/>
      <c r="M1124" s="20" t="s">
        <v>1566</v>
      </c>
      <c r="N1124" s="20"/>
      <c r="O1124" s="20"/>
      <c r="P1124" s="20" t="s">
        <v>6911</v>
      </c>
      <c r="Q1124" s="20"/>
      <c r="R1124" s="2" t="s">
        <v>2067</v>
      </c>
      <c r="S1124" s="2" t="s">
        <v>6528</v>
      </c>
      <c r="T1124" s="2" t="s">
        <v>6912</v>
      </c>
      <c r="U1124" s="2"/>
      <c r="V1124" s="2"/>
    </row>
    <row r="1125" spans="1:22" ht="14.25" customHeight="1">
      <c r="A1125" s="20" t="s">
        <v>7071</v>
      </c>
      <c r="B1125" s="20" t="s">
        <v>7072</v>
      </c>
      <c r="C1125" s="20" t="s">
        <v>7073</v>
      </c>
      <c r="D1125" s="20" t="s">
        <v>6906</v>
      </c>
      <c r="E1125" s="20" t="s">
        <v>264</v>
      </c>
      <c r="F1125" s="20" t="s">
        <v>7074</v>
      </c>
      <c r="G1125" s="20" t="s">
        <v>2091</v>
      </c>
      <c r="H1125" s="20"/>
      <c r="I1125" s="20"/>
      <c r="J1125" s="20"/>
      <c r="K1125" s="20" t="s">
        <v>6917</v>
      </c>
      <c r="L1125" s="20"/>
      <c r="M1125" s="20" t="s">
        <v>1566</v>
      </c>
      <c r="N1125" s="20"/>
      <c r="O1125" s="20"/>
      <c r="P1125" s="20" t="s">
        <v>6911</v>
      </c>
      <c r="Q1125" s="20"/>
      <c r="R1125" s="2" t="s">
        <v>2067</v>
      </c>
      <c r="S1125" s="2" t="s">
        <v>6528</v>
      </c>
      <c r="T1125" s="2" t="s">
        <v>6912</v>
      </c>
      <c r="U1125" s="2"/>
      <c r="V1125" s="2"/>
    </row>
    <row r="1126" spans="1:22" ht="14.25" customHeight="1">
      <c r="A1126" s="20" t="s">
        <v>7075</v>
      </c>
      <c r="B1126" s="20" t="s">
        <v>7076</v>
      </c>
      <c r="C1126" s="20" t="s">
        <v>5536</v>
      </c>
      <c r="D1126" s="20" t="s">
        <v>6906</v>
      </c>
      <c r="E1126" s="20" t="s">
        <v>264</v>
      </c>
      <c r="F1126" s="20" t="s">
        <v>7077</v>
      </c>
      <c r="G1126" s="20" t="s">
        <v>2091</v>
      </c>
      <c r="H1126" s="20" t="s">
        <v>7078</v>
      </c>
      <c r="I1126" s="20"/>
      <c r="J1126" s="20"/>
      <c r="K1126" s="20" t="s">
        <v>6917</v>
      </c>
      <c r="L1126" s="20"/>
      <c r="M1126" s="20" t="s">
        <v>1566</v>
      </c>
      <c r="N1126" s="20"/>
      <c r="O1126" s="20"/>
      <c r="P1126" s="20" t="s">
        <v>6911</v>
      </c>
      <c r="Q1126" s="20" t="s">
        <v>2051</v>
      </c>
      <c r="R1126" s="2" t="s">
        <v>2052</v>
      </c>
      <c r="S1126" s="2" t="s">
        <v>6528</v>
      </c>
      <c r="T1126" s="2" t="s">
        <v>6912</v>
      </c>
      <c r="U1126" s="2"/>
      <c r="V1126" s="2"/>
    </row>
    <row r="1127" spans="1:22" ht="14.25" customHeight="1">
      <c r="A1127" s="20" t="s">
        <v>7079</v>
      </c>
      <c r="B1127" s="20" t="s">
        <v>7080</v>
      </c>
      <c r="C1127" s="20" t="s">
        <v>7081</v>
      </c>
      <c r="D1127" s="20" t="s">
        <v>6906</v>
      </c>
      <c r="E1127" s="20" t="s">
        <v>264</v>
      </c>
      <c r="F1127" s="20" t="s">
        <v>7082</v>
      </c>
      <c r="G1127" s="20" t="s">
        <v>2091</v>
      </c>
      <c r="H1127" s="20" t="s">
        <v>7083</v>
      </c>
      <c r="I1127" s="20"/>
      <c r="J1127" s="20"/>
      <c r="K1127" s="20" t="s">
        <v>6917</v>
      </c>
      <c r="L1127" s="20"/>
      <c r="M1127" s="20" t="s">
        <v>59</v>
      </c>
      <c r="N1127" s="20"/>
      <c r="O1127" s="20"/>
      <c r="P1127" s="20" t="s">
        <v>6911</v>
      </c>
      <c r="Q1127" s="20" t="s">
        <v>2051</v>
      </c>
      <c r="R1127" s="2"/>
      <c r="S1127" s="16" t="s">
        <v>6863</v>
      </c>
      <c r="T1127" s="2" t="s">
        <v>6912</v>
      </c>
      <c r="U1127" s="2"/>
      <c r="V1127" s="2"/>
    </row>
    <row r="1128" spans="1:22" ht="14.25" customHeight="1">
      <c r="A1128" s="20" t="s">
        <v>7084</v>
      </c>
      <c r="B1128" s="20" t="s">
        <v>5784</v>
      </c>
      <c r="C1128" s="20" t="s">
        <v>7085</v>
      </c>
      <c r="D1128" s="20" t="s">
        <v>6906</v>
      </c>
      <c r="E1128" s="20" t="s">
        <v>264</v>
      </c>
      <c r="F1128" s="20" t="s">
        <v>7086</v>
      </c>
      <c r="G1128" s="20" t="s">
        <v>2091</v>
      </c>
      <c r="H1128" s="20"/>
      <c r="I1128" s="20"/>
      <c r="J1128" s="20"/>
      <c r="K1128" s="20" t="s">
        <v>6917</v>
      </c>
      <c r="L1128" s="20"/>
      <c r="M1128" s="20" t="s">
        <v>1566</v>
      </c>
      <c r="N1128" s="20"/>
      <c r="O1128" s="20"/>
      <c r="P1128" s="20" t="s">
        <v>6911</v>
      </c>
      <c r="Q1128" s="20"/>
      <c r="R1128" s="2" t="s">
        <v>2052</v>
      </c>
      <c r="S1128" s="2" t="s">
        <v>6528</v>
      </c>
      <c r="T1128" s="2" t="s">
        <v>6912</v>
      </c>
      <c r="U1128" s="2"/>
      <c r="V1128" s="2"/>
    </row>
    <row r="1129" spans="1:22" ht="14.25" customHeight="1">
      <c r="A1129" s="20" t="s">
        <v>7087</v>
      </c>
      <c r="B1129" s="20" t="s">
        <v>5802</v>
      </c>
      <c r="C1129" s="20" t="s">
        <v>7088</v>
      </c>
      <c r="D1129" s="20" t="s">
        <v>6906</v>
      </c>
      <c r="E1129" s="20" t="s">
        <v>264</v>
      </c>
      <c r="F1129" s="20" t="s">
        <v>2210</v>
      </c>
      <c r="G1129" s="20" t="s">
        <v>2091</v>
      </c>
      <c r="H1129" s="20" t="s">
        <v>7089</v>
      </c>
      <c r="I1129" s="20"/>
      <c r="J1129" s="20" t="s">
        <v>7090</v>
      </c>
      <c r="K1129" s="20" t="s">
        <v>6910</v>
      </c>
      <c r="L1129" s="20"/>
      <c r="M1129" s="20" t="s">
        <v>59</v>
      </c>
      <c r="N1129" s="20"/>
      <c r="O1129" s="20"/>
      <c r="P1129" s="20" t="s">
        <v>6911</v>
      </c>
      <c r="Q1129" s="20" t="s">
        <v>2051</v>
      </c>
      <c r="R1129" s="2"/>
      <c r="S1129" s="2" t="s">
        <v>6528</v>
      </c>
      <c r="T1129" s="2" t="s">
        <v>6912</v>
      </c>
      <c r="U1129" s="2"/>
      <c r="V1129" s="2"/>
    </row>
    <row r="1130" spans="1:22" ht="14.25" customHeight="1">
      <c r="A1130" s="20" t="s">
        <v>7091</v>
      </c>
      <c r="B1130" s="20" t="s">
        <v>7092</v>
      </c>
      <c r="C1130" s="20" t="s">
        <v>7093</v>
      </c>
      <c r="D1130" s="20" t="s">
        <v>6906</v>
      </c>
      <c r="E1130" s="20" t="s">
        <v>264</v>
      </c>
      <c r="F1130" s="20" t="s">
        <v>7094</v>
      </c>
      <c r="G1130" s="20" t="s">
        <v>2091</v>
      </c>
      <c r="H1130" s="20"/>
      <c r="I1130" s="20"/>
      <c r="J1130" s="20"/>
      <c r="K1130" s="20" t="s">
        <v>6917</v>
      </c>
      <c r="L1130" s="20"/>
      <c r="M1130" s="20" t="s">
        <v>1566</v>
      </c>
      <c r="N1130" s="20"/>
      <c r="O1130" s="20"/>
      <c r="P1130" s="20" t="s">
        <v>6911</v>
      </c>
      <c r="Q1130" s="20"/>
      <c r="R1130" s="2" t="s">
        <v>2067</v>
      </c>
      <c r="S1130" s="2" t="s">
        <v>6528</v>
      </c>
      <c r="T1130" s="2" t="s">
        <v>6912</v>
      </c>
      <c r="U1130" s="2"/>
      <c r="V1130" s="2"/>
    </row>
    <row r="1131" spans="1:22" ht="14.25" customHeight="1">
      <c r="A1131" s="20" t="s">
        <v>7095</v>
      </c>
      <c r="B1131" s="20" t="s">
        <v>2500</v>
      </c>
      <c r="C1131" s="20" t="s">
        <v>7096</v>
      </c>
      <c r="D1131" s="20" t="s">
        <v>6906</v>
      </c>
      <c r="E1131" s="20" t="s">
        <v>264</v>
      </c>
      <c r="F1131" s="20" t="s">
        <v>7097</v>
      </c>
      <c r="G1131" s="20" t="s">
        <v>2091</v>
      </c>
      <c r="H1131" s="20"/>
      <c r="I1131" s="20" t="s">
        <v>7098</v>
      </c>
      <c r="J1131" s="20" t="s">
        <v>7099</v>
      </c>
      <c r="K1131" s="20" t="s">
        <v>6910</v>
      </c>
      <c r="L1131" s="20"/>
      <c r="M1131" s="20" t="s">
        <v>1566</v>
      </c>
      <c r="N1131" s="20"/>
      <c r="O1131" s="20"/>
      <c r="P1131" s="20" t="s">
        <v>6911</v>
      </c>
      <c r="Q1131" s="20"/>
      <c r="R1131" s="2" t="s">
        <v>2067</v>
      </c>
      <c r="S1131" s="2" t="s">
        <v>6528</v>
      </c>
      <c r="T1131" s="2" t="s">
        <v>6912</v>
      </c>
      <c r="U1131" s="2"/>
      <c r="V1131" s="2"/>
    </row>
    <row r="1132" spans="1:22" ht="14.25" customHeight="1">
      <c r="A1132" s="20"/>
      <c r="B1132" s="20" t="s">
        <v>2940</v>
      </c>
      <c r="C1132" s="20" t="s">
        <v>7100</v>
      </c>
      <c r="D1132" s="20" t="s">
        <v>6906</v>
      </c>
      <c r="E1132" s="20" t="s">
        <v>264</v>
      </c>
      <c r="F1132" s="20" t="s">
        <v>7101</v>
      </c>
      <c r="G1132" s="20" t="s">
        <v>2091</v>
      </c>
      <c r="H1132" s="20"/>
      <c r="I1132" s="20"/>
      <c r="J1132" s="20"/>
      <c r="K1132" s="20" t="s">
        <v>6917</v>
      </c>
      <c r="L1132" s="20"/>
      <c r="M1132" s="20" t="s">
        <v>1566</v>
      </c>
      <c r="N1132" s="20"/>
      <c r="O1132" s="20"/>
      <c r="P1132" s="20" t="s">
        <v>6911</v>
      </c>
      <c r="Q1132" s="20"/>
      <c r="R1132" s="2" t="s">
        <v>2067</v>
      </c>
      <c r="S1132" s="2" t="s">
        <v>6528</v>
      </c>
      <c r="T1132" s="2" t="s">
        <v>6912</v>
      </c>
      <c r="U1132" s="2"/>
      <c r="V1132" s="2"/>
    </row>
    <row r="1133" spans="1:22" ht="14.25" customHeight="1">
      <c r="A1133" s="20"/>
      <c r="B1133" s="20" t="s">
        <v>2896</v>
      </c>
      <c r="C1133" s="20" t="s">
        <v>7102</v>
      </c>
      <c r="D1133" s="20" t="s">
        <v>6906</v>
      </c>
      <c r="E1133" s="20" t="s">
        <v>264</v>
      </c>
      <c r="F1133" s="20" t="s">
        <v>7103</v>
      </c>
      <c r="G1133" s="20" t="s">
        <v>2091</v>
      </c>
      <c r="H1133" s="20"/>
      <c r="I1133" s="20"/>
      <c r="J1133" s="20"/>
      <c r="K1133" s="20" t="s">
        <v>6917</v>
      </c>
      <c r="L1133" s="20"/>
      <c r="M1133" s="20" t="s">
        <v>1566</v>
      </c>
      <c r="N1133" s="20"/>
      <c r="O1133" s="20"/>
      <c r="P1133" s="20" t="s">
        <v>6911</v>
      </c>
      <c r="Q1133" s="20"/>
      <c r="R1133" s="2" t="s">
        <v>2067</v>
      </c>
      <c r="S1133" s="2" t="s">
        <v>6528</v>
      </c>
      <c r="T1133" s="2" t="s">
        <v>6912</v>
      </c>
      <c r="U1133" s="2"/>
      <c r="V1133" s="2"/>
    </row>
    <row r="1134" spans="1:22" ht="14.25" customHeight="1">
      <c r="A1134" s="20" t="s">
        <v>7104</v>
      </c>
      <c r="B1134" s="20" t="s">
        <v>7105</v>
      </c>
      <c r="C1134" s="20" t="s">
        <v>7106</v>
      </c>
      <c r="D1134" s="20" t="s">
        <v>246</v>
      </c>
      <c r="E1134" s="20" t="s">
        <v>96</v>
      </c>
      <c r="F1134" s="20" t="s">
        <v>7107</v>
      </c>
      <c r="G1134" s="20" t="s">
        <v>2046</v>
      </c>
      <c r="H1134" s="20" t="s">
        <v>7108</v>
      </c>
      <c r="I1134" s="20"/>
      <c r="J1134" s="20" t="s">
        <v>7109</v>
      </c>
      <c r="K1134" s="20"/>
      <c r="L1134" s="20"/>
      <c r="M1134" s="20" t="s">
        <v>1566</v>
      </c>
      <c r="N1134" s="20"/>
      <c r="O1134" s="20"/>
      <c r="P1134" s="20" t="s">
        <v>7110</v>
      </c>
      <c r="Q1134" s="20" t="s">
        <v>2051</v>
      </c>
      <c r="R1134" s="2" t="s">
        <v>2067</v>
      </c>
      <c r="S1134" s="2" t="s">
        <v>6528</v>
      </c>
      <c r="T1134" s="2" t="s">
        <v>245</v>
      </c>
      <c r="U1134" s="2"/>
      <c r="V1134" s="2"/>
    </row>
    <row r="1135" spans="1:22" ht="14.25" customHeight="1">
      <c r="A1135" s="20" t="s">
        <v>7111</v>
      </c>
      <c r="B1135" s="20" t="s">
        <v>4997</v>
      </c>
      <c r="C1135" s="20" t="s">
        <v>7112</v>
      </c>
      <c r="D1135" s="20" t="s">
        <v>246</v>
      </c>
      <c r="E1135" s="20" t="s">
        <v>96</v>
      </c>
      <c r="F1135" s="20" t="s">
        <v>7113</v>
      </c>
      <c r="G1135" s="20" t="s">
        <v>2046</v>
      </c>
      <c r="H1135" s="20" t="s">
        <v>7114</v>
      </c>
      <c r="I1135" s="20"/>
      <c r="J1135" s="20"/>
      <c r="K1135" s="20" t="s">
        <v>7109</v>
      </c>
      <c r="L1135" s="20"/>
      <c r="M1135" s="20" t="s">
        <v>1566</v>
      </c>
      <c r="N1135" s="20"/>
      <c r="O1135" s="20"/>
      <c r="P1135" s="20" t="s">
        <v>7110</v>
      </c>
      <c r="Q1135" s="20" t="s">
        <v>2051</v>
      </c>
      <c r="R1135" s="2" t="s">
        <v>2067</v>
      </c>
      <c r="S1135" s="2" t="s">
        <v>6528</v>
      </c>
      <c r="T1135" s="2" t="s">
        <v>245</v>
      </c>
      <c r="U1135" s="2"/>
      <c r="V1135" s="2"/>
    </row>
    <row r="1136" spans="1:22" ht="14.25" customHeight="1">
      <c r="A1136" s="20" t="s">
        <v>7115</v>
      </c>
      <c r="B1136" s="20" t="s">
        <v>4862</v>
      </c>
      <c r="C1136" s="20" t="s">
        <v>2664</v>
      </c>
      <c r="D1136" s="20" t="s">
        <v>246</v>
      </c>
      <c r="E1136" s="20" t="s">
        <v>96</v>
      </c>
      <c r="F1136" s="20" t="s">
        <v>7116</v>
      </c>
      <c r="G1136" s="20" t="s">
        <v>2046</v>
      </c>
      <c r="H1136" s="20" t="s">
        <v>7117</v>
      </c>
      <c r="I1136" s="20"/>
      <c r="J1136" s="20"/>
      <c r="K1136" s="20" t="s">
        <v>7109</v>
      </c>
      <c r="L1136" s="20"/>
      <c r="M1136" s="20" t="s">
        <v>1566</v>
      </c>
      <c r="N1136" s="20"/>
      <c r="O1136" s="20"/>
      <c r="P1136" s="20" t="s">
        <v>7110</v>
      </c>
      <c r="Q1136" s="20" t="s">
        <v>2051</v>
      </c>
      <c r="R1136" s="2" t="s">
        <v>2067</v>
      </c>
      <c r="S1136" s="2" t="s">
        <v>6528</v>
      </c>
      <c r="T1136" s="2" t="s">
        <v>245</v>
      </c>
      <c r="U1136" s="2"/>
      <c r="V1136" s="2"/>
    </row>
    <row r="1137" spans="1:22" ht="14.25" customHeight="1">
      <c r="A1137" s="20" t="s">
        <v>7118</v>
      </c>
      <c r="B1137" s="20" t="s">
        <v>7119</v>
      </c>
      <c r="C1137" s="20" t="s">
        <v>7120</v>
      </c>
      <c r="D1137" s="20" t="s">
        <v>246</v>
      </c>
      <c r="E1137" s="20" t="s">
        <v>96</v>
      </c>
      <c r="F1137" s="20" t="s">
        <v>6596</v>
      </c>
      <c r="G1137" s="20" t="s">
        <v>2046</v>
      </c>
      <c r="H1137" s="20" t="s">
        <v>7121</v>
      </c>
      <c r="I1137" s="20" t="s">
        <v>7122</v>
      </c>
      <c r="J1137" s="20"/>
      <c r="K1137" s="20" t="s">
        <v>7109</v>
      </c>
      <c r="L1137" s="20"/>
      <c r="M1137" s="20" t="s">
        <v>1566</v>
      </c>
      <c r="N1137" s="20"/>
      <c r="O1137" s="20"/>
      <c r="P1137" s="20" t="s">
        <v>7110</v>
      </c>
      <c r="Q1137" s="20" t="s">
        <v>2051</v>
      </c>
      <c r="R1137" s="2" t="s">
        <v>2067</v>
      </c>
      <c r="S1137" s="2" t="s">
        <v>6528</v>
      </c>
      <c r="T1137" s="2" t="s">
        <v>245</v>
      </c>
      <c r="U1137" s="2"/>
      <c r="V1137" s="2"/>
    </row>
    <row r="1138" spans="1:22" ht="14.25" customHeight="1">
      <c r="A1138" s="20" t="s">
        <v>7123</v>
      </c>
      <c r="B1138" s="20" t="s">
        <v>3517</v>
      </c>
      <c r="C1138" s="20" t="s">
        <v>7124</v>
      </c>
      <c r="D1138" s="20" t="s">
        <v>246</v>
      </c>
      <c r="E1138" s="20" t="s">
        <v>96</v>
      </c>
      <c r="F1138" s="20" t="s">
        <v>7125</v>
      </c>
      <c r="G1138" s="20" t="s">
        <v>2046</v>
      </c>
      <c r="H1138" s="20" t="s">
        <v>7126</v>
      </c>
      <c r="I1138" s="20"/>
      <c r="J1138" s="20"/>
      <c r="K1138" s="20" t="s">
        <v>7109</v>
      </c>
      <c r="L1138" s="20"/>
      <c r="M1138" s="20" t="s">
        <v>1566</v>
      </c>
      <c r="N1138" s="20"/>
      <c r="O1138" s="20"/>
      <c r="P1138" s="20" t="s">
        <v>7110</v>
      </c>
      <c r="Q1138" s="20" t="s">
        <v>2051</v>
      </c>
      <c r="R1138" s="2" t="s">
        <v>2067</v>
      </c>
      <c r="S1138" s="2" t="s">
        <v>6528</v>
      </c>
      <c r="T1138" s="2" t="s">
        <v>245</v>
      </c>
      <c r="U1138" s="2"/>
      <c r="V1138" s="2"/>
    </row>
    <row r="1139" spans="1:22" ht="14.25" customHeight="1">
      <c r="A1139" s="20" t="s">
        <v>7127</v>
      </c>
      <c r="B1139" s="20" t="s">
        <v>5729</v>
      </c>
      <c r="C1139" s="20" t="s">
        <v>7128</v>
      </c>
      <c r="D1139" s="20" t="s">
        <v>246</v>
      </c>
      <c r="E1139" s="20" t="s">
        <v>96</v>
      </c>
      <c r="F1139" s="20" t="s">
        <v>7129</v>
      </c>
      <c r="G1139" s="20" t="s">
        <v>2046</v>
      </c>
      <c r="H1139" s="20" t="s">
        <v>7130</v>
      </c>
      <c r="I1139" s="20"/>
      <c r="J1139" s="20"/>
      <c r="K1139" s="20" t="s">
        <v>7109</v>
      </c>
      <c r="L1139" s="20"/>
      <c r="M1139" s="20" t="s">
        <v>59</v>
      </c>
      <c r="N1139" s="20"/>
      <c r="O1139" s="20"/>
      <c r="P1139" s="20" t="s">
        <v>7110</v>
      </c>
      <c r="Q1139" s="20" t="s">
        <v>2051</v>
      </c>
      <c r="R1139" s="2"/>
      <c r="S1139" s="2" t="s">
        <v>6528</v>
      </c>
      <c r="T1139" s="2" t="s">
        <v>245</v>
      </c>
      <c r="U1139" s="2"/>
      <c r="V1139" s="2"/>
    </row>
    <row r="1140" spans="1:22" ht="14.25" customHeight="1">
      <c r="A1140" s="20" t="s">
        <v>7131</v>
      </c>
      <c r="B1140" s="20" t="s">
        <v>3155</v>
      </c>
      <c r="C1140" s="20" t="s">
        <v>7132</v>
      </c>
      <c r="D1140" s="20" t="s">
        <v>246</v>
      </c>
      <c r="E1140" s="20" t="s">
        <v>96</v>
      </c>
      <c r="F1140" s="20" t="s">
        <v>7133</v>
      </c>
      <c r="G1140" s="20" t="s">
        <v>2046</v>
      </c>
      <c r="H1140" s="20" t="s">
        <v>7134</v>
      </c>
      <c r="I1140" s="20" t="s">
        <v>7135</v>
      </c>
      <c r="J1140" s="20"/>
      <c r="K1140" s="20" t="s">
        <v>7109</v>
      </c>
      <c r="L1140" s="20"/>
      <c r="M1140" s="20" t="s">
        <v>1566</v>
      </c>
      <c r="N1140" s="20"/>
      <c r="O1140" s="20"/>
      <c r="P1140" s="20" t="s">
        <v>7110</v>
      </c>
      <c r="Q1140" s="20" t="s">
        <v>2051</v>
      </c>
      <c r="R1140" s="2" t="s">
        <v>2067</v>
      </c>
      <c r="S1140" s="2" t="s">
        <v>6528</v>
      </c>
      <c r="T1140" s="2" t="s">
        <v>245</v>
      </c>
      <c r="U1140" s="2"/>
      <c r="V1140" s="2"/>
    </row>
    <row r="1141" spans="1:22" ht="14.25" customHeight="1">
      <c r="A1141" s="20" t="s">
        <v>7136</v>
      </c>
      <c r="B1141" s="20" t="s">
        <v>3278</v>
      </c>
      <c r="C1141" s="20" t="s">
        <v>7137</v>
      </c>
      <c r="D1141" s="20" t="s">
        <v>246</v>
      </c>
      <c r="E1141" s="20" t="s">
        <v>96</v>
      </c>
      <c r="F1141" s="20" t="s">
        <v>7138</v>
      </c>
      <c r="G1141" s="20" t="s">
        <v>2046</v>
      </c>
      <c r="H1141" s="20" t="s">
        <v>7139</v>
      </c>
      <c r="I1141" s="20" t="s">
        <v>7140</v>
      </c>
      <c r="J1141" s="20" t="s">
        <v>7141</v>
      </c>
      <c r="K1141" s="20" t="s">
        <v>7109</v>
      </c>
      <c r="L1141" s="20"/>
      <c r="M1141" s="20" t="s">
        <v>1566</v>
      </c>
      <c r="N1141" s="20"/>
      <c r="O1141" s="20"/>
      <c r="P1141" s="20" t="s">
        <v>7110</v>
      </c>
      <c r="Q1141" s="20" t="s">
        <v>2051</v>
      </c>
      <c r="R1141" s="2" t="s">
        <v>2067</v>
      </c>
      <c r="S1141" s="2" t="s">
        <v>6528</v>
      </c>
      <c r="T1141" s="2" t="s">
        <v>245</v>
      </c>
      <c r="U1141" s="2"/>
      <c r="V1141" s="2"/>
    </row>
    <row r="1142" spans="1:22" ht="14.25" customHeight="1">
      <c r="A1142" s="20" t="s">
        <v>7142</v>
      </c>
      <c r="B1142" s="20" t="s">
        <v>7143</v>
      </c>
      <c r="C1142" s="20" t="s">
        <v>7144</v>
      </c>
      <c r="D1142" s="20" t="s">
        <v>246</v>
      </c>
      <c r="E1142" s="20" t="s">
        <v>96</v>
      </c>
      <c r="F1142" s="20" t="s">
        <v>7125</v>
      </c>
      <c r="G1142" s="20" t="s">
        <v>2046</v>
      </c>
      <c r="H1142" s="20" t="s">
        <v>7145</v>
      </c>
      <c r="I1142" s="20" t="s">
        <v>7146</v>
      </c>
      <c r="J1142" s="20"/>
      <c r="K1142" s="20" t="s">
        <v>7109</v>
      </c>
      <c r="L1142" s="20"/>
      <c r="M1142" s="20" t="s">
        <v>1566</v>
      </c>
      <c r="N1142" s="20"/>
      <c r="O1142" s="20"/>
      <c r="P1142" s="20" t="s">
        <v>7110</v>
      </c>
      <c r="Q1142" s="20" t="s">
        <v>2051</v>
      </c>
      <c r="R1142" s="2" t="s">
        <v>2067</v>
      </c>
      <c r="S1142" s="2" t="s">
        <v>6528</v>
      </c>
      <c r="T1142" s="2" t="s">
        <v>245</v>
      </c>
      <c r="U1142" s="2"/>
      <c r="V1142" s="2"/>
    </row>
    <row r="1143" spans="1:22" ht="14.25" customHeight="1">
      <c r="A1143" s="20" t="s">
        <v>7147</v>
      </c>
      <c r="B1143" s="20" t="s">
        <v>2768</v>
      </c>
      <c r="C1143" s="20" t="s">
        <v>7148</v>
      </c>
      <c r="D1143" s="20" t="s">
        <v>246</v>
      </c>
      <c r="E1143" s="20" t="s">
        <v>96</v>
      </c>
      <c r="F1143" s="20" t="s">
        <v>7149</v>
      </c>
      <c r="G1143" s="20" t="s">
        <v>2046</v>
      </c>
      <c r="H1143" s="20" t="s">
        <v>7150</v>
      </c>
      <c r="I1143" s="20"/>
      <c r="J1143" s="20"/>
      <c r="K1143" s="20" t="s">
        <v>7109</v>
      </c>
      <c r="L1143" s="20"/>
      <c r="M1143" s="20" t="s">
        <v>1566</v>
      </c>
      <c r="N1143" s="20"/>
      <c r="O1143" s="20"/>
      <c r="P1143" s="20" t="s">
        <v>7110</v>
      </c>
      <c r="Q1143" s="20" t="s">
        <v>2051</v>
      </c>
      <c r="R1143" s="2" t="s">
        <v>2067</v>
      </c>
      <c r="S1143" s="2" t="s">
        <v>6528</v>
      </c>
      <c r="T1143" s="2" t="s">
        <v>245</v>
      </c>
      <c r="U1143" s="2"/>
      <c r="V1143" s="2"/>
    </row>
    <row r="1144" spans="1:22" ht="14.25" customHeight="1">
      <c r="A1144" s="20" t="s">
        <v>7151</v>
      </c>
      <c r="B1144" s="20" t="s">
        <v>5243</v>
      </c>
      <c r="C1144" s="20" t="s">
        <v>7152</v>
      </c>
      <c r="D1144" s="20" t="s">
        <v>367</v>
      </c>
      <c r="E1144" s="20" t="s">
        <v>264</v>
      </c>
      <c r="F1144" s="20" t="s">
        <v>7153</v>
      </c>
      <c r="G1144" s="20" t="s">
        <v>2046</v>
      </c>
      <c r="H1144" s="20" t="s">
        <v>7154</v>
      </c>
      <c r="I1144" s="20" t="s">
        <v>7155</v>
      </c>
      <c r="J1144" s="20"/>
      <c r="K1144" s="20" t="s">
        <v>7156</v>
      </c>
      <c r="L1144" s="20" t="s">
        <v>7157</v>
      </c>
      <c r="M1144" s="20" t="s">
        <v>6585</v>
      </c>
      <c r="N1144" s="20"/>
      <c r="O1144" s="20"/>
      <c r="P1144" s="20" t="s">
        <v>7158</v>
      </c>
      <c r="Q1144" s="20" t="s">
        <v>7159</v>
      </c>
      <c r="R1144" s="2"/>
      <c r="S1144" s="16" t="s">
        <v>6586</v>
      </c>
      <c r="T1144" s="2" t="s">
        <v>366</v>
      </c>
      <c r="U1144" s="2"/>
      <c r="V1144" s="2"/>
    </row>
    <row r="1145" spans="1:22" ht="14.25" customHeight="1">
      <c r="A1145" s="20" t="s">
        <v>7160</v>
      </c>
      <c r="B1145" s="20" t="s">
        <v>6540</v>
      </c>
      <c r="C1145" s="20" t="s">
        <v>3600</v>
      </c>
      <c r="D1145" s="20" t="s">
        <v>367</v>
      </c>
      <c r="E1145" s="20" t="s">
        <v>264</v>
      </c>
      <c r="F1145" s="20" t="s">
        <v>7161</v>
      </c>
      <c r="G1145" s="20" t="s">
        <v>2046</v>
      </c>
      <c r="H1145" s="20" t="s">
        <v>7162</v>
      </c>
      <c r="I1145" s="20"/>
      <c r="J1145" s="20"/>
      <c r="K1145" s="20" t="s">
        <v>7156</v>
      </c>
      <c r="L1145" s="20" t="s">
        <v>7157</v>
      </c>
      <c r="M1145" s="20" t="s">
        <v>1566</v>
      </c>
      <c r="N1145" s="20"/>
      <c r="O1145" s="20"/>
      <c r="P1145" s="20" t="s">
        <v>7158</v>
      </c>
      <c r="Q1145" s="20" t="s">
        <v>7159</v>
      </c>
      <c r="R1145" s="2" t="s">
        <v>2067</v>
      </c>
      <c r="S1145" s="2" t="s">
        <v>6528</v>
      </c>
      <c r="T1145" s="2" t="s">
        <v>366</v>
      </c>
      <c r="U1145" s="2"/>
      <c r="V1145" s="2"/>
    </row>
    <row r="1146" spans="1:22" ht="14.25" customHeight="1">
      <c r="A1146" s="20" t="s">
        <v>7163</v>
      </c>
      <c r="B1146" s="20" t="s">
        <v>6600</v>
      </c>
      <c r="C1146" s="20" t="s">
        <v>7164</v>
      </c>
      <c r="D1146" s="20" t="s">
        <v>367</v>
      </c>
      <c r="E1146" s="20" t="s">
        <v>264</v>
      </c>
      <c r="F1146" s="20" t="s">
        <v>7165</v>
      </c>
      <c r="G1146" s="20" t="s">
        <v>2046</v>
      </c>
      <c r="H1146" s="20" t="s">
        <v>7166</v>
      </c>
      <c r="I1146" s="20"/>
      <c r="J1146" s="20"/>
      <c r="K1146" s="20" t="s">
        <v>7156</v>
      </c>
      <c r="L1146" s="20" t="s">
        <v>7157</v>
      </c>
      <c r="M1146" s="20" t="s">
        <v>59</v>
      </c>
      <c r="N1146" s="20"/>
      <c r="O1146" s="20"/>
      <c r="P1146" s="20" t="s">
        <v>7158</v>
      </c>
      <c r="Q1146" s="20" t="s">
        <v>7159</v>
      </c>
      <c r="R1146" s="2"/>
      <c r="S1146" s="2" t="s">
        <v>6528</v>
      </c>
      <c r="T1146" s="2" t="s">
        <v>366</v>
      </c>
      <c r="U1146" s="2"/>
      <c r="V1146" s="2"/>
    </row>
    <row r="1147" spans="1:22" ht="14.25" customHeight="1">
      <c r="A1147" s="20" t="s">
        <v>7167</v>
      </c>
      <c r="B1147" s="20" t="s">
        <v>2750</v>
      </c>
      <c r="C1147" s="20" t="s">
        <v>7168</v>
      </c>
      <c r="D1147" s="20" t="s">
        <v>367</v>
      </c>
      <c r="E1147" s="20" t="s">
        <v>264</v>
      </c>
      <c r="F1147" s="20" t="s">
        <v>7169</v>
      </c>
      <c r="G1147" s="20" t="s">
        <v>2046</v>
      </c>
      <c r="H1147" s="20" t="s">
        <v>7170</v>
      </c>
      <c r="I1147" s="20" t="s">
        <v>7171</v>
      </c>
      <c r="J1147" s="20"/>
      <c r="K1147" s="20" t="s">
        <v>7156</v>
      </c>
      <c r="L1147" s="20" t="s">
        <v>7157</v>
      </c>
      <c r="M1147" s="20" t="s">
        <v>6585</v>
      </c>
      <c r="N1147" s="20"/>
      <c r="O1147" s="20"/>
      <c r="P1147" s="20" t="s">
        <v>7158</v>
      </c>
      <c r="Q1147" s="20" t="s">
        <v>7159</v>
      </c>
      <c r="R1147" s="2"/>
      <c r="S1147" s="16" t="s">
        <v>6586</v>
      </c>
      <c r="T1147" s="2" t="s">
        <v>366</v>
      </c>
      <c r="U1147" s="2"/>
      <c r="V1147" s="2"/>
    </row>
    <row r="1148" spans="1:22" ht="14.25" customHeight="1">
      <c r="A1148" s="20" t="s">
        <v>7172</v>
      </c>
      <c r="B1148" s="20" t="s">
        <v>3155</v>
      </c>
      <c r="C1148" s="20" t="s">
        <v>3000</v>
      </c>
      <c r="D1148" s="20" t="s">
        <v>367</v>
      </c>
      <c r="E1148" s="20" t="s">
        <v>264</v>
      </c>
      <c r="F1148" s="20" t="s">
        <v>1933</v>
      </c>
      <c r="G1148" s="20" t="s">
        <v>2046</v>
      </c>
      <c r="H1148" s="20" t="s">
        <v>7173</v>
      </c>
      <c r="I1148" s="20"/>
      <c r="J1148" s="20"/>
      <c r="K1148" s="20" t="s">
        <v>7156</v>
      </c>
      <c r="L1148" s="20" t="s">
        <v>7157</v>
      </c>
      <c r="M1148" s="20"/>
      <c r="N1148" s="20"/>
      <c r="O1148" s="20"/>
      <c r="P1148" s="20" t="s">
        <v>7158</v>
      </c>
      <c r="Q1148" s="20" t="s">
        <v>7174</v>
      </c>
      <c r="R1148" s="2"/>
      <c r="S1148" s="16" t="s">
        <v>6563</v>
      </c>
      <c r="T1148" s="2" t="s">
        <v>366</v>
      </c>
      <c r="U1148" s="2"/>
      <c r="V1148" s="2"/>
    </row>
    <row r="1149" spans="1:22" ht="14.25" customHeight="1">
      <c r="A1149" s="20" t="s">
        <v>7175</v>
      </c>
      <c r="B1149" s="20" t="s">
        <v>2586</v>
      </c>
      <c r="C1149" s="20" t="s">
        <v>7176</v>
      </c>
      <c r="D1149" s="20" t="s">
        <v>367</v>
      </c>
      <c r="E1149" s="20" t="s">
        <v>264</v>
      </c>
      <c r="F1149" s="20" t="s">
        <v>7177</v>
      </c>
      <c r="G1149" s="20" t="s">
        <v>2046</v>
      </c>
      <c r="H1149" s="20" t="s">
        <v>7178</v>
      </c>
      <c r="I1149" s="20"/>
      <c r="J1149" s="20"/>
      <c r="K1149" s="20" t="s">
        <v>7156</v>
      </c>
      <c r="L1149" s="20" t="s">
        <v>7157</v>
      </c>
      <c r="M1149" s="20" t="s">
        <v>6585</v>
      </c>
      <c r="N1149" s="20"/>
      <c r="O1149" s="20"/>
      <c r="P1149" s="20" t="s">
        <v>7158</v>
      </c>
      <c r="Q1149" s="20" t="s">
        <v>7174</v>
      </c>
      <c r="R1149" s="2"/>
      <c r="S1149" s="16" t="s">
        <v>6586</v>
      </c>
      <c r="T1149" s="2" t="s">
        <v>366</v>
      </c>
      <c r="U1149" s="2"/>
      <c r="V1149" s="2"/>
    </row>
    <row r="1150" spans="1:22" ht="14.25" customHeight="1">
      <c r="A1150" s="20" t="s">
        <v>7179</v>
      </c>
      <c r="B1150" s="20" t="s">
        <v>7180</v>
      </c>
      <c r="C1150" s="20" t="s">
        <v>7181</v>
      </c>
      <c r="D1150" s="20" t="s">
        <v>367</v>
      </c>
      <c r="E1150" s="20" t="s">
        <v>264</v>
      </c>
      <c r="F1150" s="20" t="s">
        <v>7182</v>
      </c>
      <c r="G1150" s="20" t="s">
        <v>2046</v>
      </c>
      <c r="H1150" s="20" t="s">
        <v>7183</v>
      </c>
      <c r="I1150" s="20"/>
      <c r="J1150" s="20"/>
      <c r="K1150" s="20" t="s">
        <v>7156</v>
      </c>
      <c r="L1150" s="20" t="s">
        <v>7157</v>
      </c>
      <c r="M1150" s="20" t="s">
        <v>60</v>
      </c>
      <c r="N1150" s="20"/>
      <c r="O1150" s="20"/>
      <c r="P1150" s="20" t="s">
        <v>7158</v>
      </c>
      <c r="Q1150" s="20" t="s">
        <v>7174</v>
      </c>
      <c r="R1150" s="2"/>
      <c r="S1150" s="2" t="s">
        <v>6528</v>
      </c>
      <c r="T1150" s="2" t="s">
        <v>366</v>
      </c>
      <c r="U1150" s="2"/>
      <c r="V1150" s="2"/>
    </row>
    <row r="1151" spans="1:22" ht="14.25" customHeight="1">
      <c r="A1151" s="20" t="s">
        <v>7184</v>
      </c>
      <c r="B1151" s="20" t="s">
        <v>7185</v>
      </c>
      <c r="C1151" s="20" t="s">
        <v>2755</v>
      </c>
      <c r="D1151" s="20" t="s">
        <v>367</v>
      </c>
      <c r="E1151" s="20" t="s">
        <v>264</v>
      </c>
      <c r="F1151" s="20" t="s">
        <v>1812</v>
      </c>
      <c r="G1151" s="20" t="s">
        <v>2046</v>
      </c>
      <c r="H1151" s="20" t="s">
        <v>7186</v>
      </c>
      <c r="I1151" s="20"/>
      <c r="J1151" s="20"/>
      <c r="K1151" s="20" t="s">
        <v>7156</v>
      </c>
      <c r="L1151" s="20" t="s">
        <v>7157</v>
      </c>
      <c r="M1151" s="20"/>
      <c r="N1151" s="20"/>
      <c r="O1151" s="20"/>
      <c r="P1151" s="20" t="s">
        <v>7158</v>
      </c>
      <c r="Q1151" s="20" t="s">
        <v>7159</v>
      </c>
      <c r="R1151" s="2"/>
      <c r="S1151" s="16" t="s">
        <v>6563</v>
      </c>
      <c r="T1151" s="2" t="s">
        <v>366</v>
      </c>
      <c r="U1151" s="2"/>
      <c r="V1151" s="2"/>
    </row>
    <row r="1152" spans="1:22" ht="14.25" customHeight="1">
      <c r="A1152" s="20" t="s">
        <v>7187</v>
      </c>
      <c r="B1152" s="20" t="s">
        <v>2739</v>
      </c>
      <c r="C1152" s="20" t="s">
        <v>7188</v>
      </c>
      <c r="D1152" s="20" t="s">
        <v>367</v>
      </c>
      <c r="E1152" s="20" t="s">
        <v>264</v>
      </c>
      <c r="F1152" s="20" t="s">
        <v>7189</v>
      </c>
      <c r="G1152" s="20" t="s">
        <v>2046</v>
      </c>
      <c r="H1152" s="20" t="s">
        <v>7190</v>
      </c>
      <c r="I1152" s="20"/>
      <c r="J1152" s="20"/>
      <c r="K1152" s="20" t="s">
        <v>7156</v>
      </c>
      <c r="L1152" s="20" t="s">
        <v>7157</v>
      </c>
      <c r="M1152" s="20" t="s">
        <v>60</v>
      </c>
      <c r="N1152" s="20"/>
      <c r="O1152" s="20"/>
      <c r="P1152" s="20" t="s">
        <v>7158</v>
      </c>
      <c r="Q1152" s="20" t="s">
        <v>7174</v>
      </c>
      <c r="R1152" s="2"/>
      <c r="S1152" s="2" t="s">
        <v>6528</v>
      </c>
      <c r="T1152" s="2" t="s">
        <v>366</v>
      </c>
      <c r="U1152" s="2"/>
      <c r="V1152" s="2"/>
    </row>
    <row r="1153" spans="1:22" ht="14.25" customHeight="1">
      <c r="A1153" s="20" t="s">
        <v>7191</v>
      </c>
      <c r="B1153" s="20" t="s">
        <v>2515</v>
      </c>
      <c r="C1153" s="20" t="s">
        <v>7192</v>
      </c>
      <c r="D1153" s="20" t="s">
        <v>367</v>
      </c>
      <c r="E1153" s="20" t="s">
        <v>264</v>
      </c>
      <c r="F1153" s="20" t="s">
        <v>7193</v>
      </c>
      <c r="G1153" s="20" t="s">
        <v>2046</v>
      </c>
      <c r="H1153" s="20" t="s">
        <v>7194</v>
      </c>
      <c r="I1153" s="20" t="s">
        <v>7195</v>
      </c>
      <c r="J1153" s="20"/>
      <c r="K1153" s="20" t="s">
        <v>7156</v>
      </c>
      <c r="L1153" s="20" t="s">
        <v>7157</v>
      </c>
      <c r="M1153" s="20" t="s">
        <v>59</v>
      </c>
      <c r="N1153" s="20"/>
      <c r="O1153" s="20"/>
      <c r="P1153" s="20" t="s">
        <v>7158</v>
      </c>
      <c r="Q1153" s="20" t="s">
        <v>7159</v>
      </c>
      <c r="R1153" s="2"/>
      <c r="S1153" s="2" t="s">
        <v>6528</v>
      </c>
      <c r="T1153" s="2" t="s">
        <v>366</v>
      </c>
      <c r="U1153" s="2"/>
      <c r="V1153" s="2"/>
    </row>
    <row r="1154" spans="1:22" ht="14.25" customHeight="1">
      <c r="A1154" s="20" t="s">
        <v>7196</v>
      </c>
      <c r="B1154" s="20" t="s">
        <v>2297</v>
      </c>
      <c r="C1154" s="20" t="s">
        <v>7197</v>
      </c>
      <c r="D1154" s="20" t="s">
        <v>367</v>
      </c>
      <c r="E1154" s="20" t="s">
        <v>264</v>
      </c>
      <c r="F1154" s="20" t="s">
        <v>1692</v>
      </c>
      <c r="G1154" s="20" t="s">
        <v>2046</v>
      </c>
      <c r="H1154" s="20" t="s">
        <v>7198</v>
      </c>
      <c r="I1154" s="20"/>
      <c r="J1154" s="20"/>
      <c r="K1154" s="20" t="s">
        <v>7156</v>
      </c>
      <c r="L1154" s="20" t="s">
        <v>7157</v>
      </c>
      <c r="M1154" s="20"/>
      <c r="N1154" s="20"/>
      <c r="O1154" s="20"/>
      <c r="P1154" s="20" t="s">
        <v>7158</v>
      </c>
      <c r="Q1154" s="20" t="s">
        <v>7159</v>
      </c>
      <c r="R1154" s="2"/>
      <c r="S1154" s="16" t="s">
        <v>6563</v>
      </c>
      <c r="T1154" s="2" t="s">
        <v>366</v>
      </c>
      <c r="U1154" s="2"/>
      <c r="V1154" s="2"/>
    </row>
    <row r="1155" spans="1:22" ht="14.25" customHeight="1">
      <c r="A1155" s="20" t="s">
        <v>7199</v>
      </c>
      <c r="B1155" s="20" t="s">
        <v>5231</v>
      </c>
      <c r="C1155" s="20" t="s">
        <v>7200</v>
      </c>
      <c r="D1155" s="20" t="s">
        <v>156</v>
      </c>
      <c r="E1155" s="20" t="s">
        <v>96</v>
      </c>
      <c r="F1155" s="20" t="s">
        <v>7201</v>
      </c>
      <c r="G1155" s="20" t="s">
        <v>2046</v>
      </c>
      <c r="H1155" s="20" t="s">
        <v>7202</v>
      </c>
      <c r="I1155" s="20"/>
      <c r="J1155" s="20"/>
      <c r="K1155" s="20" t="s">
        <v>7203</v>
      </c>
      <c r="L1155" s="20"/>
      <c r="M1155" s="20" t="s">
        <v>60</v>
      </c>
      <c r="N1155" s="20"/>
      <c r="O1155" s="20"/>
      <c r="P1155" s="20" t="s">
        <v>7204</v>
      </c>
      <c r="Q1155" s="20" t="s">
        <v>2051</v>
      </c>
      <c r="R1155" s="2"/>
      <c r="S1155" s="2" t="s">
        <v>6528</v>
      </c>
      <c r="T1155" s="2" t="s">
        <v>155</v>
      </c>
      <c r="U1155" s="2"/>
      <c r="V1155" s="2"/>
    </row>
    <row r="1156" spans="1:22" ht="14.25" customHeight="1">
      <c r="A1156" s="20" t="s">
        <v>7205</v>
      </c>
      <c r="B1156" s="20" t="s">
        <v>4545</v>
      </c>
      <c r="C1156" s="20" t="s">
        <v>2664</v>
      </c>
      <c r="D1156" s="20" t="s">
        <v>156</v>
      </c>
      <c r="E1156" s="20" t="s">
        <v>96</v>
      </c>
      <c r="F1156" s="20" t="s">
        <v>7206</v>
      </c>
      <c r="G1156" s="20" t="s">
        <v>2046</v>
      </c>
      <c r="H1156" s="20" t="s">
        <v>7207</v>
      </c>
      <c r="I1156" s="20" t="s">
        <v>7208</v>
      </c>
      <c r="J1156" s="20"/>
      <c r="K1156" s="20" t="s">
        <v>7209</v>
      </c>
      <c r="L1156" s="20"/>
      <c r="M1156" s="20" t="s">
        <v>1566</v>
      </c>
      <c r="N1156" s="20"/>
      <c r="O1156" s="20"/>
      <c r="P1156" s="20" t="s">
        <v>7204</v>
      </c>
      <c r="Q1156" s="20" t="s">
        <v>2051</v>
      </c>
      <c r="R1156" s="2" t="s">
        <v>2067</v>
      </c>
      <c r="S1156" s="2" t="s">
        <v>6528</v>
      </c>
      <c r="T1156" s="2" t="s">
        <v>155</v>
      </c>
      <c r="U1156" s="2"/>
      <c r="V1156" s="2"/>
    </row>
    <row r="1157" spans="1:22" ht="14.25" customHeight="1">
      <c r="A1157" s="20" t="s">
        <v>7210</v>
      </c>
      <c r="B1157" s="20" t="s">
        <v>7211</v>
      </c>
      <c r="C1157" s="20" t="s">
        <v>7212</v>
      </c>
      <c r="D1157" s="20" t="s">
        <v>156</v>
      </c>
      <c r="E1157" s="20" t="s">
        <v>96</v>
      </c>
      <c r="F1157" s="20" t="s">
        <v>7213</v>
      </c>
      <c r="G1157" s="20" t="s">
        <v>2046</v>
      </c>
      <c r="H1157" s="20" t="s">
        <v>7214</v>
      </c>
      <c r="I1157" s="20"/>
      <c r="J1157" s="20"/>
      <c r="K1157" s="20" t="s">
        <v>7203</v>
      </c>
      <c r="L1157" s="20"/>
      <c r="M1157" s="20" t="s">
        <v>60</v>
      </c>
      <c r="N1157" s="20"/>
      <c r="O1157" s="20"/>
      <c r="P1157" s="20" t="s">
        <v>7204</v>
      </c>
      <c r="Q1157" s="20" t="s">
        <v>2051</v>
      </c>
      <c r="R1157" s="2"/>
      <c r="S1157" s="2" t="s">
        <v>6528</v>
      </c>
      <c r="T1157" s="2" t="s">
        <v>155</v>
      </c>
      <c r="U1157" s="2"/>
      <c r="V1157" s="2"/>
    </row>
    <row r="1158" spans="1:22" ht="14.25" customHeight="1">
      <c r="A1158" s="20" t="s">
        <v>7215</v>
      </c>
      <c r="B1158" s="20" t="s">
        <v>4346</v>
      </c>
      <c r="C1158" s="20" t="s">
        <v>7216</v>
      </c>
      <c r="D1158" s="20" t="s">
        <v>156</v>
      </c>
      <c r="E1158" s="20" t="s">
        <v>96</v>
      </c>
      <c r="F1158" s="20" t="s">
        <v>7217</v>
      </c>
      <c r="G1158" s="20" t="s">
        <v>2046</v>
      </c>
      <c r="H1158" s="20" t="s">
        <v>7218</v>
      </c>
      <c r="I1158" s="20"/>
      <c r="J1158" s="20"/>
      <c r="K1158" s="20" t="s">
        <v>7209</v>
      </c>
      <c r="L1158" s="20"/>
      <c r="M1158" s="20" t="s">
        <v>1566</v>
      </c>
      <c r="N1158" s="20"/>
      <c r="O1158" s="20"/>
      <c r="P1158" s="20" t="s">
        <v>7204</v>
      </c>
      <c r="Q1158" s="20" t="s">
        <v>2051</v>
      </c>
      <c r="R1158" s="2" t="s">
        <v>2067</v>
      </c>
      <c r="S1158" s="2" t="s">
        <v>6553</v>
      </c>
      <c r="T1158" s="2" t="s">
        <v>155</v>
      </c>
      <c r="U1158" s="2"/>
      <c r="V1158" s="2"/>
    </row>
    <row r="1159" spans="1:22" ht="14.25" customHeight="1">
      <c r="A1159" s="20" t="s">
        <v>7219</v>
      </c>
      <c r="B1159" s="20" t="s">
        <v>7220</v>
      </c>
      <c r="C1159" s="20" t="s">
        <v>2348</v>
      </c>
      <c r="D1159" s="20" t="s">
        <v>156</v>
      </c>
      <c r="E1159" s="20" t="s">
        <v>96</v>
      </c>
      <c r="F1159" s="20" t="s">
        <v>7221</v>
      </c>
      <c r="G1159" s="20" t="s">
        <v>2046</v>
      </c>
      <c r="H1159" s="20" t="s">
        <v>7222</v>
      </c>
      <c r="I1159" s="20" t="s">
        <v>7223</v>
      </c>
      <c r="J1159" s="20"/>
      <c r="K1159" s="20" t="s">
        <v>7209</v>
      </c>
      <c r="L1159" s="20"/>
      <c r="M1159" s="20" t="s">
        <v>1566</v>
      </c>
      <c r="N1159" s="20"/>
      <c r="O1159" s="20"/>
      <c r="P1159" s="20" t="s">
        <v>7204</v>
      </c>
      <c r="Q1159" s="20" t="s">
        <v>2051</v>
      </c>
      <c r="R1159" s="2" t="s">
        <v>2067</v>
      </c>
      <c r="S1159" s="2" t="s">
        <v>6528</v>
      </c>
      <c r="T1159" s="2" t="s">
        <v>155</v>
      </c>
      <c r="U1159" s="2"/>
      <c r="V1159" s="2"/>
    </row>
    <row r="1160" spans="1:22" ht="14.25" customHeight="1">
      <c r="A1160" s="20" t="s">
        <v>7224</v>
      </c>
      <c r="B1160" s="20" t="s">
        <v>7225</v>
      </c>
      <c r="C1160" s="20" t="s">
        <v>3892</v>
      </c>
      <c r="D1160" s="20" t="s">
        <v>156</v>
      </c>
      <c r="E1160" s="20" t="s">
        <v>96</v>
      </c>
      <c r="F1160" s="20" t="s">
        <v>7226</v>
      </c>
      <c r="G1160" s="20" t="s">
        <v>2046</v>
      </c>
      <c r="H1160" s="20" t="s">
        <v>7227</v>
      </c>
      <c r="I1160" s="20" t="s">
        <v>7228</v>
      </c>
      <c r="J1160" s="20"/>
      <c r="K1160" s="20" t="s">
        <v>7203</v>
      </c>
      <c r="L1160" s="20"/>
      <c r="M1160" s="20" t="s">
        <v>1566</v>
      </c>
      <c r="N1160" s="20"/>
      <c r="O1160" s="20"/>
      <c r="P1160" s="20" t="s">
        <v>7204</v>
      </c>
      <c r="Q1160" s="20" t="s">
        <v>2051</v>
      </c>
      <c r="R1160" s="2" t="s">
        <v>2067</v>
      </c>
      <c r="S1160" s="2" t="s">
        <v>6528</v>
      </c>
      <c r="T1160" s="2" t="s">
        <v>155</v>
      </c>
      <c r="U1160" s="2"/>
      <c r="V1160" s="2"/>
    </row>
    <row r="1161" spans="1:22" ht="14.25" customHeight="1">
      <c r="A1161" s="20" t="s">
        <v>7229</v>
      </c>
      <c r="B1161" s="20" t="s">
        <v>7230</v>
      </c>
      <c r="C1161" s="20" t="s">
        <v>7231</v>
      </c>
      <c r="D1161" s="20" t="s">
        <v>156</v>
      </c>
      <c r="E1161" s="20" t="s">
        <v>96</v>
      </c>
      <c r="F1161" s="20" t="s">
        <v>7232</v>
      </c>
      <c r="G1161" s="20" t="s">
        <v>2046</v>
      </c>
      <c r="H1161" s="20" t="s">
        <v>7233</v>
      </c>
      <c r="I1161" s="20"/>
      <c r="J1161" s="20"/>
      <c r="K1161" s="20" t="s">
        <v>7209</v>
      </c>
      <c r="L1161" s="20"/>
      <c r="M1161" s="20" t="s">
        <v>59</v>
      </c>
      <c r="N1161" s="20"/>
      <c r="O1161" s="20"/>
      <c r="P1161" s="20" t="s">
        <v>7204</v>
      </c>
      <c r="Q1161" s="20" t="s">
        <v>2051</v>
      </c>
      <c r="R1161" s="2"/>
      <c r="S1161" s="2" t="s">
        <v>6528</v>
      </c>
      <c r="T1161" s="2" t="s">
        <v>155</v>
      </c>
      <c r="U1161" s="2"/>
      <c r="V1161" s="2"/>
    </row>
    <row r="1162" spans="1:22" ht="14.25" customHeight="1">
      <c r="A1162" s="20" t="s">
        <v>7234</v>
      </c>
      <c r="B1162" s="20" t="s">
        <v>2805</v>
      </c>
      <c r="C1162" s="20" t="s">
        <v>7235</v>
      </c>
      <c r="D1162" s="20" t="s">
        <v>156</v>
      </c>
      <c r="E1162" s="20" t="s">
        <v>96</v>
      </c>
      <c r="F1162" s="20" t="s">
        <v>7236</v>
      </c>
      <c r="G1162" s="20" t="s">
        <v>2046</v>
      </c>
      <c r="H1162" s="20" t="s">
        <v>7237</v>
      </c>
      <c r="I1162" s="20" t="s">
        <v>7238</v>
      </c>
      <c r="J1162" s="20"/>
      <c r="K1162" s="20" t="s">
        <v>7209</v>
      </c>
      <c r="L1162" s="20"/>
      <c r="M1162" s="20" t="s">
        <v>1566</v>
      </c>
      <c r="N1162" s="20"/>
      <c r="O1162" s="20"/>
      <c r="P1162" s="20" t="s">
        <v>7204</v>
      </c>
      <c r="Q1162" s="20" t="s">
        <v>2051</v>
      </c>
      <c r="R1162" s="2" t="s">
        <v>2067</v>
      </c>
      <c r="S1162" s="2" t="s">
        <v>6528</v>
      </c>
      <c r="T1162" s="2" t="s">
        <v>155</v>
      </c>
      <c r="U1162" s="2"/>
      <c r="V1162" s="2"/>
    </row>
    <row r="1163" spans="1:22" ht="14.25" customHeight="1">
      <c r="A1163" s="20" t="s">
        <v>7239</v>
      </c>
      <c r="B1163" s="20" t="s">
        <v>7240</v>
      </c>
      <c r="C1163" s="20" t="s">
        <v>7060</v>
      </c>
      <c r="D1163" s="20" t="s">
        <v>156</v>
      </c>
      <c r="E1163" s="20" t="s">
        <v>96</v>
      </c>
      <c r="F1163" s="20" t="s">
        <v>7241</v>
      </c>
      <c r="G1163" s="20" t="s">
        <v>2046</v>
      </c>
      <c r="H1163" s="20" t="s">
        <v>7242</v>
      </c>
      <c r="I1163" s="20"/>
      <c r="J1163" s="20"/>
      <c r="K1163" s="20" t="s">
        <v>7209</v>
      </c>
      <c r="L1163" s="20"/>
      <c r="M1163" s="20" t="s">
        <v>1566</v>
      </c>
      <c r="N1163" s="20"/>
      <c r="O1163" s="20"/>
      <c r="P1163" s="20" t="s">
        <v>7204</v>
      </c>
      <c r="Q1163" s="20" t="s">
        <v>2051</v>
      </c>
      <c r="R1163" s="2" t="s">
        <v>2067</v>
      </c>
      <c r="S1163" s="2" t="s">
        <v>6528</v>
      </c>
      <c r="T1163" s="2" t="s">
        <v>155</v>
      </c>
      <c r="U1163" s="2"/>
      <c r="V1163" s="2"/>
    </row>
    <row r="1164" spans="1:22" ht="14.25" customHeight="1">
      <c r="A1164" s="20" t="s">
        <v>7243</v>
      </c>
      <c r="B1164" s="20" t="s">
        <v>7244</v>
      </c>
      <c r="C1164" s="20" t="s">
        <v>7245</v>
      </c>
      <c r="D1164" s="20" t="s">
        <v>156</v>
      </c>
      <c r="E1164" s="20" t="s">
        <v>96</v>
      </c>
      <c r="F1164" s="20" t="s">
        <v>1803</v>
      </c>
      <c r="G1164" s="20" t="s">
        <v>2046</v>
      </c>
      <c r="H1164" s="20" t="s">
        <v>7246</v>
      </c>
      <c r="I1164" s="20"/>
      <c r="J1164" s="20"/>
      <c r="K1164" s="20" t="s">
        <v>7203</v>
      </c>
      <c r="L1164" s="20"/>
      <c r="M1164" s="20"/>
      <c r="N1164" s="20"/>
      <c r="O1164" s="20"/>
      <c r="P1164" s="20" t="s">
        <v>7204</v>
      </c>
      <c r="Q1164" s="20" t="s">
        <v>2051</v>
      </c>
      <c r="R1164" s="2"/>
      <c r="S1164" s="16" t="s">
        <v>6563</v>
      </c>
      <c r="T1164" s="2" t="s">
        <v>155</v>
      </c>
      <c r="U1164" s="2"/>
      <c r="V1164" s="2"/>
    </row>
    <row r="1165" spans="1:22" ht="14.25" customHeight="1">
      <c r="A1165" s="20" t="s">
        <v>7247</v>
      </c>
      <c r="B1165" s="20" t="s">
        <v>2604</v>
      </c>
      <c r="C1165" s="20" t="s">
        <v>6735</v>
      </c>
      <c r="D1165" s="20" t="s">
        <v>156</v>
      </c>
      <c r="E1165" s="20" t="s">
        <v>96</v>
      </c>
      <c r="F1165" s="20" t="s">
        <v>7248</v>
      </c>
      <c r="G1165" s="20" t="s">
        <v>2046</v>
      </c>
      <c r="H1165" s="20" t="s">
        <v>7249</v>
      </c>
      <c r="I1165" s="20" t="s">
        <v>7250</v>
      </c>
      <c r="J1165" s="20"/>
      <c r="K1165" s="20" t="s">
        <v>7209</v>
      </c>
      <c r="L1165" s="20"/>
      <c r="M1165" s="20" t="s">
        <v>59</v>
      </c>
      <c r="N1165" s="20"/>
      <c r="O1165" s="20"/>
      <c r="P1165" s="20" t="s">
        <v>7204</v>
      </c>
      <c r="Q1165" s="20" t="s">
        <v>2051</v>
      </c>
      <c r="R1165" s="2"/>
      <c r="S1165" s="2" t="s">
        <v>6528</v>
      </c>
      <c r="T1165" s="2" t="s">
        <v>155</v>
      </c>
      <c r="U1165" s="2"/>
      <c r="V1165" s="2"/>
    </row>
    <row r="1166" spans="1:22" ht="14.25" customHeight="1">
      <c r="A1166" s="20" t="s">
        <v>7251</v>
      </c>
      <c r="B1166" s="20" t="s">
        <v>2515</v>
      </c>
      <c r="C1166" s="20" t="s">
        <v>7252</v>
      </c>
      <c r="D1166" s="20" t="s">
        <v>156</v>
      </c>
      <c r="E1166" s="20" t="s">
        <v>96</v>
      </c>
      <c r="F1166" s="20" t="s">
        <v>7253</v>
      </c>
      <c r="G1166" s="20" t="s">
        <v>2046</v>
      </c>
      <c r="H1166" s="20" t="s">
        <v>7254</v>
      </c>
      <c r="I1166" s="20"/>
      <c r="J1166" s="20"/>
      <c r="K1166" s="20" t="s">
        <v>7209</v>
      </c>
      <c r="L1166" s="20"/>
      <c r="M1166" s="20" t="s">
        <v>1566</v>
      </c>
      <c r="N1166" s="20"/>
      <c r="O1166" s="20"/>
      <c r="P1166" s="20" t="s">
        <v>7204</v>
      </c>
      <c r="Q1166" s="20" t="s">
        <v>2051</v>
      </c>
      <c r="R1166" s="2" t="s">
        <v>2067</v>
      </c>
      <c r="S1166" s="2" t="s">
        <v>6553</v>
      </c>
      <c r="T1166" s="2" t="s">
        <v>155</v>
      </c>
      <c r="U1166" s="2"/>
      <c r="V1166" s="2"/>
    </row>
    <row r="1167" spans="1:22" ht="14.25" customHeight="1">
      <c r="A1167" s="20" t="s">
        <v>7255</v>
      </c>
      <c r="B1167" s="20" t="s">
        <v>4440</v>
      </c>
      <c r="C1167" s="20"/>
      <c r="D1167" s="20" t="s">
        <v>156</v>
      </c>
      <c r="E1167" s="20" t="s">
        <v>96</v>
      </c>
      <c r="F1167" s="20" t="s">
        <v>3085</v>
      </c>
      <c r="G1167" s="20" t="s">
        <v>2046</v>
      </c>
      <c r="H1167" s="20" t="s">
        <v>7256</v>
      </c>
      <c r="I1167" s="20"/>
      <c r="J1167" s="20"/>
      <c r="K1167" s="20" t="s">
        <v>7203</v>
      </c>
      <c r="L1167" s="20"/>
      <c r="M1167" s="20" t="s">
        <v>1566</v>
      </c>
      <c r="N1167" s="20"/>
      <c r="O1167" s="20"/>
      <c r="P1167" s="20" t="s">
        <v>7204</v>
      </c>
      <c r="Q1167" s="20" t="s">
        <v>2051</v>
      </c>
      <c r="R1167" s="2" t="s">
        <v>2067</v>
      </c>
      <c r="S1167" s="2" t="s">
        <v>6528</v>
      </c>
      <c r="T1167" s="2" t="s">
        <v>155</v>
      </c>
      <c r="U1167" s="2"/>
      <c r="V1167" s="2"/>
    </row>
    <row r="1168" spans="1:22" ht="14.25" customHeight="1">
      <c r="A1168" s="20" t="s">
        <v>7257</v>
      </c>
      <c r="B1168" s="20" t="s">
        <v>7258</v>
      </c>
      <c r="C1168" s="20" t="s">
        <v>2727</v>
      </c>
      <c r="D1168" s="20" t="s">
        <v>156</v>
      </c>
      <c r="E1168" s="20" t="s">
        <v>96</v>
      </c>
      <c r="F1168" s="20" t="s">
        <v>7259</v>
      </c>
      <c r="G1168" s="20" t="s">
        <v>2046</v>
      </c>
      <c r="H1168" s="20" t="s">
        <v>7260</v>
      </c>
      <c r="I1168" s="20"/>
      <c r="J1168" s="20"/>
      <c r="K1168" s="20" t="s">
        <v>7203</v>
      </c>
      <c r="L1168" s="20"/>
      <c r="M1168" s="20" t="s">
        <v>1566</v>
      </c>
      <c r="N1168" s="20"/>
      <c r="O1168" s="20"/>
      <c r="P1168" s="20" t="s">
        <v>7204</v>
      </c>
      <c r="Q1168" s="20" t="s">
        <v>2051</v>
      </c>
      <c r="R1168" s="2" t="s">
        <v>2067</v>
      </c>
      <c r="S1168" s="2" t="s">
        <v>6528</v>
      </c>
      <c r="T1168" s="2" t="s">
        <v>155</v>
      </c>
      <c r="U1168" s="2"/>
      <c r="V1168" s="2"/>
    </row>
    <row r="1169" spans="1:22" ht="14.25" customHeight="1">
      <c r="A1169" s="20" t="s">
        <v>7261</v>
      </c>
      <c r="B1169" s="20" t="s">
        <v>7262</v>
      </c>
      <c r="C1169" s="20" t="s">
        <v>7263</v>
      </c>
      <c r="D1169" s="20" t="s">
        <v>455</v>
      </c>
      <c r="E1169" s="20" t="s">
        <v>96</v>
      </c>
      <c r="F1169" s="20" t="s">
        <v>7264</v>
      </c>
      <c r="G1169" s="20" t="s">
        <v>2046</v>
      </c>
      <c r="H1169" s="20" t="s">
        <v>7265</v>
      </c>
      <c r="I1169" s="20"/>
      <c r="J1169" s="20"/>
      <c r="K1169" s="20"/>
      <c r="L1169" s="20" t="s">
        <v>7266</v>
      </c>
      <c r="M1169" s="20" t="s">
        <v>1566</v>
      </c>
      <c r="N1169" s="20"/>
      <c r="O1169" s="20"/>
      <c r="P1169" s="20" t="s">
        <v>7267</v>
      </c>
      <c r="Q1169" s="20" t="s">
        <v>2051</v>
      </c>
      <c r="R1169" s="2" t="s">
        <v>2067</v>
      </c>
      <c r="S1169" s="2" t="s">
        <v>6528</v>
      </c>
      <c r="T1169" s="2" t="s">
        <v>454</v>
      </c>
      <c r="U1169" s="2"/>
      <c r="V1169" s="2"/>
    </row>
    <row r="1170" spans="1:22" ht="14.25" customHeight="1">
      <c r="A1170" s="20" t="s">
        <v>7268</v>
      </c>
      <c r="B1170" s="20" t="s">
        <v>3990</v>
      </c>
      <c r="C1170" s="20" t="s">
        <v>7269</v>
      </c>
      <c r="D1170" s="20" t="s">
        <v>455</v>
      </c>
      <c r="E1170" s="20" t="s">
        <v>96</v>
      </c>
      <c r="F1170" s="20" t="s">
        <v>1724</v>
      </c>
      <c r="G1170" s="20" t="s">
        <v>2046</v>
      </c>
      <c r="H1170" s="20" t="s">
        <v>7270</v>
      </c>
      <c r="I1170" s="20"/>
      <c r="J1170" s="20"/>
      <c r="K1170" s="20"/>
      <c r="L1170" s="20" t="s">
        <v>7266</v>
      </c>
      <c r="M1170" s="20"/>
      <c r="N1170" s="20"/>
      <c r="O1170" s="20"/>
      <c r="P1170" s="20" t="s">
        <v>7267</v>
      </c>
      <c r="Q1170" s="20" t="s">
        <v>2051</v>
      </c>
      <c r="R1170" s="2"/>
      <c r="S1170" s="16" t="s">
        <v>6563</v>
      </c>
      <c r="T1170" s="2" t="s">
        <v>454</v>
      </c>
      <c r="U1170" s="2"/>
      <c r="V1170" s="2"/>
    </row>
    <row r="1171" spans="1:22" ht="14.25" customHeight="1">
      <c r="A1171" s="20" t="s">
        <v>7271</v>
      </c>
      <c r="B1171" s="20" t="s">
        <v>6829</v>
      </c>
      <c r="C1171" s="20" t="s">
        <v>7272</v>
      </c>
      <c r="D1171" s="20" t="s">
        <v>455</v>
      </c>
      <c r="E1171" s="20" t="s">
        <v>96</v>
      </c>
      <c r="F1171" s="20" t="s">
        <v>1773</v>
      </c>
      <c r="G1171" s="20" t="s">
        <v>2046</v>
      </c>
      <c r="H1171" s="20" t="s">
        <v>7273</v>
      </c>
      <c r="I1171" s="20"/>
      <c r="J1171" s="20"/>
      <c r="K1171" s="20"/>
      <c r="L1171" s="20" t="s">
        <v>7266</v>
      </c>
      <c r="M1171" s="20"/>
      <c r="N1171" s="20"/>
      <c r="O1171" s="20"/>
      <c r="P1171" s="20" t="s">
        <v>7267</v>
      </c>
      <c r="Q1171" s="20" t="s">
        <v>2051</v>
      </c>
      <c r="R1171" s="2"/>
      <c r="S1171" s="16" t="s">
        <v>6563</v>
      </c>
      <c r="T1171" s="2" t="s">
        <v>454</v>
      </c>
      <c r="U1171" s="2"/>
      <c r="V1171" s="2"/>
    </row>
    <row r="1172" spans="1:22" ht="14.25" customHeight="1">
      <c r="A1172" s="20" t="s">
        <v>7274</v>
      </c>
      <c r="B1172" s="20" t="s">
        <v>7275</v>
      </c>
      <c r="C1172" s="20" t="s">
        <v>4193</v>
      </c>
      <c r="D1172" s="20" t="s">
        <v>455</v>
      </c>
      <c r="E1172" s="20" t="s">
        <v>96</v>
      </c>
      <c r="F1172" s="20" t="s">
        <v>7276</v>
      </c>
      <c r="G1172" s="20" t="s">
        <v>2046</v>
      </c>
      <c r="H1172" s="20" t="s">
        <v>7277</v>
      </c>
      <c r="I1172" s="20"/>
      <c r="J1172" s="20"/>
      <c r="K1172" s="20"/>
      <c r="L1172" s="20" t="s">
        <v>7266</v>
      </c>
      <c r="M1172" s="20" t="s">
        <v>1566</v>
      </c>
      <c r="N1172" s="20"/>
      <c r="O1172" s="20"/>
      <c r="P1172" s="20" t="s">
        <v>7267</v>
      </c>
      <c r="Q1172" s="20" t="s">
        <v>2051</v>
      </c>
      <c r="R1172" s="2" t="s">
        <v>2052</v>
      </c>
      <c r="S1172" s="2" t="s">
        <v>6528</v>
      </c>
      <c r="T1172" s="2" t="s">
        <v>454</v>
      </c>
      <c r="U1172" s="2"/>
      <c r="V1172" s="2"/>
    </row>
    <row r="1173" spans="1:22" ht="14.25" customHeight="1">
      <c r="A1173" s="20" t="s">
        <v>7278</v>
      </c>
      <c r="B1173" s="20" t="s">
        <v>5527</v>
      </c>
      <c r="C1173" s="20" t="s">
        <v>7279</v>
      </c>
      <c r="D1173" s="20" t="s">
        <v>353</v>
      </c>
      <c r="E1173" s="20" t="s">
        <v>264</v>
      </c>
      <c r="F1173" s="20" t="s">
        <v>7280</v>
      </c>
      <c r="G1173" s="20" t="s">
        <v>2046</v>
      </c>
      <c r="H1173" s="20" t="s">
        <v>7281</v>
      </c>
      <c r="I1173" s="20"/>
      <c r="J1173" s="20"/>
      <c r="K1173" s="20" t="s">
        <v>7282</v>
      </c>
      <c r="L1173" s="20" t="s">
        <v>7283</v>
      </c>
      <c r="M1173" s="20" t="s">
        <v>60</v>
      </c>
      <c r="N1173" s="20"/>
      <c r="O1173" s="20"/>
      <c r="P1173" s="20" t="s">
        <v>7284</v>
      </c>
      <c r="Q1173" s="20" t="s">
        <v>2051</v>
      </c>
      <c r="R1173" s="2"/>
      <c r="S1173" s="2" t="s">
        <v>6528</v>
      </c>
      <c r="T1173" s="2" t="s">
        <v>352</v>
      </c>
      <c r="U1173" s="2"/>
      <c r="V1173" s="2"/>
    </row>
    <row r="1174" spans="1:22" ht="14.25" customHeight="1">
      <c r="A1174" s="20" t="s">
        <v>7285</v>
      </c>
      <c r="B1174" s="20" t="s">
        <v>7286</v>
      </c>
      <c r="C1174" s="20" t="s">
        <v>7287</v>
      </c>
      <c r="D1174" s="20" t="s">
        <v>353</v>
      </c>
      <c r="E1174" s="20" t="s">
        <v>264</v>
      </c>
      <c r="F1174" s="20" t="s">
        <v>7288</v>
      </c>
      <c r="G1174" s="20" t="s">
        <v>2046</v>
      </c>
      <c r="H1174" s="20" t="s">
        <v>7289</v>
      </c>
      <c r="I1174" s="20"/>
      <c r="J1174" s="20" t="s">
        <v>7290</v>
      </c>
      <c r="K1174" s="20"/>
      <c r="L1174" s="20" t="s">
        <v>7283</v>
      </c>
      <c r="M1174" s="20" t="s">
        <v>60</v>
      </c>
      <c r="N1174" s="20"/>
      <c r="O1174" s="20"/>
      <c r="P1174" s="20" t="s">
        <v>7284</v>
      </c>
      <c r="Q1174" s="20" t="s">
        <v>2051</v>
      </c>
      <c r="R1174" s="2"/>
      <c r="S1174" s="2" t="s">
        <v>6528</v>
      </c>
      <c r="T1174" s="2" t="s">
        <v>352</v>
      </c>
      <c r="U1174" s="2"/>
      <c r="V1174" s="2"/>
    </row>
    <row r="1175" spans="1:22" ht="14.25" customHeight="1">
      <c r="A1175" s="20" t="s">
        <v>7291</v>
      </c>
      <c r="B1175" s="20" t="s">
        <v>6175</v>
      </c>
      <c r="C1175" s="20" t="s">
        <v>7292</v>
      </c>
      <c r="D1175" s="20" t="s">
        <v>353</v>
      </c>
      <c r="E1175" s="20" t="s">
        <v>264</v>
      </c>
      <c r="F1175" s="20" t="s">
        <v>7293</v>
      </c>
      <c r="G1175" s="20" t="s">
        <v>2046</v>
      </c>
      <c r="H1175" s="20" t="s">
        <v>7294</v>
      </c>
      <c r="I1175" s="20"/>
      <c r="J1175" s="20" t="s">
        <v>7295</v>
      </c>
      <c r="K1175" s="20"/>
      <c r="L1175" s="20" t="s">
        <v>7283</v>
      </c>
      <c r="M1175" s="20" t="s">
        <v>1566</v>
      </c>
      <c r="N1175" s="20"/>
      <c r="O1175" s="20"/>
      <c r="P1175" s="20" t="s">
        <v>7284</v>
      </c>
      <c r="Q1175" s="20" t="s">
        <v>2051</v>
      </c>
      <c r="R1175" s="2" t="s">
        <v>2067</v>
      </c>
      <c r="S1175" s="2" t="s">
        <v>6528</v>
      </c>
      <c r="T1175" s="2" t="s">
        <v>352</v>
      </c>
      <c r="U1175" s="2"/>
      <c r="V1175" s="2"/>
    </row>
    <row r="1176" spans="1:22" ht="14.25" customHeight="1">
      <c r="A1176" s="20" t="s">
        <v>7296</v>
      </c>
      <c r="B1176" s="20" t="s">
        <v>4594</v>
      </c>
      <c r="C1176" s="20" t="s">
        <v>7297</v>
      </c>
      <c r="D1176" s="20" t="s">
        <v>353</v>
      </c>
      <c r="E1176" s="20" t="s">
        <v>264</v>
      </c>
      <c r="F1176" s="20" t="s">
        <v>7177</v>
      </c>
      <c r="G1176" s="20" t="s">
        <v>2046</v>
      </c>
      <c r="H1176" s="20" t="s">
        <v>7298</v>
      </c>
      <c r="I1176" s="20"/>
      <c r="J1176" s="20"/>
      <c r="K1176" s="20" t="s">
        <v>7282</v>
      </c>
      <c r="L1176" s="20" t="s">
        <v>7283</v>
      </c>
      <c r="M1176" s="20" t="s">
        <v>6585</v>
      </c>
      <c r="N1176" s="20"/>
      <c r="O1176" s="20"/>
      <c r="P1176" s="20" t="s">
        <v>7284</v>
      </c>
      <c r="Q1176" s="20" t="s">
        <v>2051</v>
      </c>
      <c r="R1176" s="2"/>
      <c r="S1176" s="16" t="s">
        <v>6586</v>
      </c>
      <c r="T1176" s="2" t="s">
        <v>352</v>
      </c>
      <c r="U1176" s="2"/>
      <c r="V1176" s="2"/>
    </row>
    <row r="1177" spans="1:22" ht="14.25" customHeight="1">
      <c r="A1177" s="20" t="s">
        <v>7299</v>
      </c>
      <c r="B1177" s="20" t="s">
        <v>7300</v>
      </c>
      <c r="C1177" s="20" t="s">
        <v>7301</v>
      </c>
      <c r="D1177" s="20" t="s">
        <v>353</v>
      </c>
      <c r="E1177" s="20" t="s">
        <v>264</v>
      </c>
      <c r="F1177" s="20" t="s">
        <v>1811</v>
      </c>
      <c r="G1177" s="20" t="s">
        <v>2046</v>
      </c>
      <c r="H1177" s="20" t="s">
        <v>7302</v>
      </c>
      <c r="I1177" s="20"/>
      <c r="J1177" s="20"/>
      <c r="K1177" s="20" t="s">
        <v>7282</v>
      </c>
      <c r="L1177" s="20" t="s">
        <v>7283</v>
      </c>
      <c r="M1177" s="20"/>
      <c r="N1177" s="20"/>
      <c r="O1177" s="20"/>
      <c r="P1177" s="20" t="s">
        <v>7284</v>
      </c>
      <c r="Q1177" s="20" t="s">
        <v>2051</v>
      </c>
      <c r="R1177" s="2"/>
      <c r="S1177" s="16" t="s">
        <v>6563</v>
      </c>
      <c r="T1177" s="2" t="s">
        <v>352</v>
      </c>
      <c r="U1177" s="2"/>
      <c r="V1177" s="2"/>
    </row>
    <row r="1178" spans="1:22" ht="14.25" customHeight="1">
      <c r="A1178" s="20" t="s">
        <v>7303</v>
      </c>
      <c r="B1178" s="20" t="s">
        <v>7304</v>
      </c>
      <c r="C1178" s="20" t="s">
        <v>7305</v>
      </c>
      <c r="D1178" s="20" t="s">
        <v>353</v>
      </c>
      <c r="E1178" s="20" t="s">
        <v>264</v>
      </c>
      <c r="F1178" s="20" t="s">
        <v>7306</v>
      </c>
      <c r="G1178" s="20" t="s">
        <v>2046</v>
      </c>
      <c r="H1178" s="20" t="s">
        <v>7307</v>
      </c>
      <c r="I1178" s="20"/>
      <c r="J1178" s="20" t="s">
        <v>7308</v>
      </c>
      <c r="K1178" s="20"/>
      <c r="L1178" s="20" t="s">
        <v>7283</v>
      </c>
      <c r="M1178" s="20" t="s">
        <v>1566</v>
      </c>
      <c r="N1178" s="20"/>
      <c r="O1178" s="20"/>
      <c r="P1178" s="20" t="s">
        <v>7284</v>
      </c>
      <c r="Q1178" s="20" t="s">
        <v>2051</v>
      </c>
      <c r="R1178" s="2" t="s">
        <v>2067</v>
      </c>
      <c r="S1178" s="2" t="s">
        <v>6528</v>
      </c>
      <c r="T1178" s="2" t="s">
        <v>352</v>
      </c>
      <c r="U1178" s="2"/>
      <c r="V1178" s="2"/>
    </row>
    <row r="1179" spans="1:22" ht="14.25" customHeight="1">
      <c r="A1179" s="20" t="s">
        <v>7309</v>
      </c>
      <c r="B1179" s="20" t="s">
        <v>3609</v>
      </c>
      <c r="C1179" s="20" t="s">
        <v>7310</v>
      </c>
      <c r="D1179" s="20" t="s">
        <v>353</v>
      </c>
      <c r="E1179" s="20" t="s">
        <v>264</v>
      </c>
      <c r="F1179" s="20" t="s">
        <v>2824</v>
      </c>
      <c r="G1179" s="20" t="s">
        <v>2046</v>
      </c>
      <c r="H1179" s="20" t="s">
        <v>7311</v>
      </c>
      <c r="I1179" s="20"/>
      <c r="J1179" s="20"/>
      <c r="K1179" s="20" t="s">
        <v>7282</v>
      </c>
      <c r="L1179" s="20" t="s">
        <v>7283</v>
      </c>
      <c r="M1179" s="20" t="s">
        <v>60</v>
      </c>
      <c r="N1179" s="20"/>
      <c r="O1179" s="20"/>
      <c r="P1179" s="20" t="s">
        <v>7284</v>
      </c>
      <c r="Q1179" s="20" t="s">
        <v>2051</v>
      </c>
      <c r="R1179" s="2"/>
      <c r="S1179" s="2" t="s">
        <v>6528</v>
      </c>
      <c r="T1179" s="2" t="s">
        <v>352</v>
      </c>
      <c r="U1179" s="2"/>
      <c r="V1179" s="2"/>
    </row>
    <row r="1180" spans="1:22" ht="14.25" customHeight="1">
      <c r="A1180" s="20" t="s">
        <v>7312</v>
      </c>
      <c r="B1180" s="20" t="s">
        <v>5729</v>
      </c>
      <c r="C1180" s="20" t="s">
        <v>7313</v>
      </c>
      <c r="D1180" s="20" t="s">
        <v>353</v>
      </c>
      <c r="E1180" s="20" t="s">
        <v>264</v>
      </c>
      <c r="F1180" s="20" t="s">
        <v>3441</v>
      </c>
      <c r="G1180" s="20" t="s">
        <v>2046</v>
      </c>
      <c r="H1180" s="20" t="s">
        <v>7314</v>
      </c>
      <c r="I1180" s="20"/>
      <c r="J1180" s="20"/>
      <c r="K1180" s="20" t="s">
        <v>7282</v>
      </c>
      <c r="L1180" s="20" t="s">
        <v>7283</v>
      </c>
      <c r="M1180" s="20" t="s">
        <v>59</v>
      </c>
      <c r="N1180" s="20"/>
      <c r="O1180" s="20"/>
      <c r="P1180" s="20" t="s">
        <v>7284</v>
      </c>
      <c r="Q1180" s="20" t="s">
        <v>2051</v>
      </c>
      <c r="R1180" s="2"/>
      <c r="S1180" s="2" t="s">
        <v>6528</v>
      </c>
      <c r="T1180" s="2" t="s">
        <v>352</v>
      </c>
      <c r="U1180" s="2"/>
      <c r="V1180" s="2"/>
    </row>
    <row r="1181" spans="1:22" ht="14.25" customHeight="1">
      <c r="A1181" s="20" t="s">
        <v>7315</v>
      </c>
      <c r="B1181" s="20" t="s">
        <v>3155</v>
      </c>
      <c r="C1181" s="20" t="s">
        <v>7316</v>
      </c>
      <c r="D1181" s="20" t="s">
        <v>353</v>
      </c>
      <c r="E1181" s="20" t="s">
        <v>264</v>
      </c>
      <c r="F1181" s="20" t="s">
        <v>2473</v>
      </c>
      <c r="G1181" s="20" t="s">
        <v>2046</v>
      </c>
      <c r="H1181" s="20" t="s">
        <v>7317</v>
      </c>
      <c r="I1181" s="20"/>
      <c r="J1181" s="20"/>
      <c r="K1181" s="20" t="s">
        <v>7282</v>
      </c>
      <c r="L1181" s="20" t="s">
        <v>7283</v>
      </c>
      <c r="M1181" s="20" t="s">
        <v>59</v>
      </c>
      <c r="N1181" s="20"/>
      <c r="O1181" s="20"/>
      <c r="P1181" s="20" t="s">
        <v>7284</v>
      </c>
      <c r="Q1181" s="20" t="s">
        <v>2051</v>
      </c>
      <c r="R1181" s="2"/>
      <c r="S1181" s="2" t="s">
        <v>6528</v>
      </c>
      <c r="T1181" s="2" t="s">
        <v>352</v>
      </c>
      <c r="U1181" s="2"/>
      <c r="V1181" s="2"/>
    </row>
    <row r="1182" spans="1:22" ht="14.25" customHeight="1">
      <c r="A1182" s="20" t="s">
        <v>7318</v>
      </c>
      <c r="B1182" s="20" t="s">
        <v>2586</v>
      </c>
      <c r="C1182" s="20" t="s">
        <v>7319</v>
      </c>
      <c r="D1182" s="20" t="s">
        <v>353</v>
      </c>
      <c r="E1182" s="20" t="s">
        <v>264</v>
      </c>
      <c r="F1182" s="20" t="s">
        <v>1792</v>
      </c>
      <c r="G1182" s="20" t="s">
        <v>2046</v>
      </c>
      <c r="H1182" s="20" t="s">
        <v>7320</v>
      </c>
      <c r="I1182" s="20"/>
      <c r="J1182" s="20" t="s">
        <v>7321</v>
      </c>
      <c r="K1182" s="20"/>
      <c r="L1182" s="20" t="s">
        <v>7283</v>
      </c>
      <c r="M1182" s="20"/>
      <c r="N1182" s="20"/>
      <c r="O1182" s="20"/>
      <c r="P1182" s="20" t="s">
        <v>7284</v>
      </c>
      <c r="Q1182" s="20" t="s">
        <v>2051</v>
      </c>
      <c r="R1182" s="2"/>
      <c r="S1182" s="16" t="s">
        <v>6563</v>
      </c>
      <c r="T1182" s="2" t="s">
        <v>352</v>
      </c>
      <c r="U1182" s="2"/>
      <c r="V1182" s="2"/>
    </row>
    <row r="1183" spans="1:22" ht="14.25" customHeight="1">
      <c r="A1183" s="20" t="s">
        <v>7322</v>
      </c>
      <c r="B1183" s="20" t="s">
        <v>2929</v>
      </c>
      <c r="C1183" s="20" t="s">
        <v>7323</v>
      </c>
      <c r="D1183" s="20" t="s">
        <v>353</v>
      </c>
      <c r="E1183" s="20" t="s">
        <v>264</v>
      </c>
      <c r="F1183" s="20" t="s">
        <v>7324</v>
      </c>
      <c r="G1183" s="20" t="s">
        <v>2046</v>
      </c>
      <c r="H1183" s="20" t="s">
        <v>7325</v>
      </c>
      <c r="I1183" s="20"/>
      <c r="J1183" s="20" t="s">
        <v>7326</v>
      </c>
      <c r="K1183" s="20"/>
      <c r="L1183" s="20" t="s">
        <v>7283</v>
      </c>
      <c r="M1183" s="20" t="s">
        <v>6585</v>
      </c>
      <c r="N1183" s="20"/>
      <c r="O1183" s="20"/>
      <c r="P1183" s="20" t="s">
        <v>7284</v>
      </c>
      <c r="Q1183" s="20" t="s">
        <v>2051</v>
      </c>
      <c r="R1183" s="2"/>
      <c r="S1183" s="16" t="s">
        <v>6586</v>
      </c>
      <c r="T1183" s="2" t="s">
        <v>352</v>
      </c>
      <c r="U1183" s="2"/>
      <c r="V1183" s="2"/>
    </row>
    <row r="1184" spans="1:22" ht="14.25" customHeight="1">
      <c r="A1184" s="20" t="s">
        <v>7327</v>
      </c>
      <c r="B1184" s="20" t="s">
        <v>2739</v>
      </c>
      <c r="C1184" s="20" t="s">
        <v>3402</v>
      </c>
      <c r="D1184" s="20" t="s">
        <v>353</v>
      </c>
      <c r="E1184" s="20" t="s">
        <v>264</v>
      </c>
      <c r="F1184" s="20" t="s">
        <v>1807</v>
      </c>
      <c r="G1184" s="20" t="s">
        <v>2046</v>
      </c>
      <c r="H1184" s="20" t="s">
        <v>7328</v>
      </c>
      <c r="I1184" s="20"/>
      <c r="J1184" s="20" t="s">
        <v>7329</v>
      </c>
      <c r="K1184" s="20"/>
      <c r="L1184" s="20" t="s">
        <v>7283</v>
      </c>
      <c r="M1184" s="20"/>
      <c r="N1184" s="20"/>
      <c r="O1184" s="20"/>
      <c r="P1184" s="20" t="s">
        <v>7284</v>
      </c>
      <c r="Q1184" s="20" t="s">
        <v>2051</v>
      </c>
      <c r="R1184" s="2"/>
      <c r="S1184" s="16" t="s">
        <v>6563</v>
      </c>
      <c r="T1184" s="2" t="s">
        <v>352</v>
      </c>
      <c r="U1184" s="2"/>
      <c r="V1184" s="2"/>
    </row>
    <row r="1185" spans="1:22" ht="14.25" customHeight="1">
      <c r="A1185" s="20" t="s">
        <v>7330</v>
      </c>
      <c r="B1185" s="20" t="s">
        <v>2695</v>
      </c>
      <c r="C1185" s="20" t="s">
        <v>7331</v>
      </c>
      <c r="D1185" s="20" t="s">
        <v>353</v>
      </c>
      <c r="E1185" s="20" t="s">
        <v>264</v>
      </c>
      <c r="F1185" s="20" t="s">
        <v>2101</v>
      </c>
      <c r="G1185" s="20" t="s">
        <v>2046</v>
      </c>
      <c r="H1185" s="20" t="s">
        <v>7332</v>
      </c>
      <c r="I1185" s="20"/>
      <c r="J1185" s="20"/>
      <c r="K1185" s="20" t="s">
        <v>7282</v>
      </c>
      <c r="L1185" s="20" t="s">
        <v>7283</v>
      </c>
      <c r="M1185" s="20" t="s">
        <v>59</v>
      </c>
      <c r="N1185" s="20"/>
      <c r="O1185" s="20"/>
      <c r="P1185" s="20" t="s">
        <v>7284</v>
      </c>
      <c r="Q1185" s="20" t="s">
        <v>2051</v>
      </c>
      <c r="R1185" s="2"/>
      <c r="S1185" s="2" t="s">
        <v>6528</v>
      </c>
      <c r="T1185" s="2" t="s">
        <v>352</v>
      </c>
      <c r="U1185" s="2"/>
      <c r="V1185" s="2"/>
    </row>
    <row r="1186" spans="1:22" ht="14.25" customHeight="1">
      <c r="A1186" s="20"/>
      <c r="B1186" s="20" t="s">
        <v>3155</v>
      </c>
      <c r="C1186" s="20" t="s">
        <v>2649</v>
      </c>
      <c r="D1186" s="20" t="s">
        <v>1796</v>
      </c>
      <c r="E1186" s="20" t="s">
        <v>264</v>
      </c>
      <c r="F1186" s="20" t="s">
        <v>1795</v>
      </c>
      <c r="G1186" s="20" t="s">
        <v>7333</v>
      </c>
      <c r="H1186" s="20" t="s">
        <v>7334</v>
      </c>
      <c r="I1186" s="20"/>
      <c r="J1186" s="20"/>
      <c r="K1186" s="20" t="s">
        <v>7335</v>
      </c>
      <c r="L1186" s="20" t="s">
        <v>7336</v>
      </c>
      <c r="M1186" s="20"/>
      <c r="N1186" s="20"/>
      <c r="O1186" s="20"/>
      <c r="P1186" s="20" t="s">
        <v>7337</v>
      </c>
      <c r="Q1186" s="20" t="s">
        <v>7174</v>
      </c>
      <c r="R1186" s="2"/>
      <c r="S1186" s="16" t="s">
        <v>6563</v>
      </c>
      <c r="T1186" s="2" t="s">
        <v>7338</v>
      </c>
      <c r="U1186" s="2"/>
      <c r="V1186" s="2"/>
    </row>
    <row r="1187" spans="1:22" ht="14.25" customHeight="1">
      <c r="A1187" s="20"/>
      <c r="B1187" s="20" t="s">
        <v>7339</v>
      </c>
      <c r="C1187" s="20" t="s">
        <v>7340</v>
      </c>
      <c r="D1187" s="20" t="s">
        <v>1796</v>
      </c>
      <c r="E1187" s="20" t="s">
        <v>264</v>
      </c>
      <c r="F1187" s="20" t="s">
        <v>7341</v>
      </c>
      <c r="G1187" s="20" t="s">
        <v>7333</v>
      </c>
      <c r="H1187" s="20" t="s">
        <v>7342</v>
      </c>
      <c r="I1187" s="20"/>
      <c r="J1187" s="20"/>
      <c r="K1187" s="20" t="s">
        <v>7335</v>
      </c>
      <c r="L1187" s="20" t="s">
        <v>7336</v>
      </c>
      <c r="M1187" s="20" t="s">
        <v>1566</v>
      </c>
      <c r="N1187" s="20"/>
      <c r="O1187" s="20"/>
      <c r="P1187" s="20" t="s">
        <v>7337</v>
      </c>
      <c r="Q1187" s="20" t="s">
        <v>2051</v>
      </c>
      <c r="R1187" s="2" t="s">
        <v>2067</v>
      </c>
      <c r="S1187" s="2" t="s">
        <v>6528</v>
      </c>
      <c r="T1187" s="2" t="s">
        <v>7338</v>
      </c>
      <c r="U1187" s="2"/>
      <c r="V1187" s="2"/>
    </row>
    <row r="1188" spans="1:22" ht="14.25" customHeight="1">
      <c r="A1188" s="20" t="s">
        <v>7343</v>
      </c>
      <c r="B1188" s="20" t="s">
        <v>7344</v>
      </c>
      <c r="C1188" s="20" t="s">
        <v>7345</v>
      </c>
      <c r="D1188" s="20" t="s">
        <v>1796</v>
      </c>
      <c r="E1188" s="20" t="s">
        <v>264</v>
      </c>
      <c r="F1188" s="20" t="s">
        <v>7346</v>
      </c>
      <c r="G1188" s="20" t="s">
        <v>7333</v>
      </c>
      <c r="H1188" s="20" t="s">
        <v>7347</v>
      </c>
      <c r="I1188" s="20"/>
      <c r="J1188" s="20"/>
      <c r="K1188" s="20" t="s">
        <v>7335</v>
      </c>
      <c r="L1188" s="20" t="s">
        <v>7336</v>
      </c>
      <c r="M1188" s="20" t="s">
        <v>59</v>
      </c>
      <c r="N1188" s="20"/>
      <c r="O1188" s="20"/>
      <c r="P1188" s="20" t="s">
        <v>7337</v>
      </c>
      <c r="Q1188" s="20" t="s">
        <v>2051</v>
      </c>
      <c r="R1188" s="2"/>
      <c r="S1188" s="2" t="s">
        <v>6528</v>
      </c>
      <c r="T1188" s="2" t="s">
        <v>7338</v>
      </c>
      <c r="U1188" s="2"/>
      <c r="V1188" s="2"/>
    </row>
    <row r="1189" spans="1:22" ht="14.25" customHeight="1">
      <c r="A1189" s="20" t="s">
        <v>7348</v>
      </c>
      <c r="B1189" s="20" t="s">
        <v>7349</v>
      </c>
      <c r="C1189" s="20" t="s">
        <v>7350</v>
      </c>
      <c r="D1189" s="20" t="s">
        <v>1796</v>
      </c>
      <c r="E1189" s="20" t="s">
        <v>264</v>
      </c>
      <c r="F1189" s="20" t="s">
        <v>2313</v>
      </c>
      <c r="G1189" s="20" t="s">
        <v>7333</v>
      </c>
      <c r="H1189" s="20" t="s">
        <v>7351</v>
      </c>
      <c r="I1189" s="20"/>
      <c r="J1189" s="20"/>
      <c r="K1189" s="20" t="s">
        <v>7352</v>
      </c>
      <c r="L1189" s="20" t="s">
        <v>7336</v>
      </c>
      <c r="M1189" s="20" t="s">
        <v>60</v>
      </c>
      <c r="N1189" s="20"/>
      <c r="O1189" s="20"/>
      <c r="P1189" s="20" t="s">
        <v>7337</v>
      </c>
      <c r="Q1189" s="20" t="s">
        <v>7174</v>
      </c>
      <c r="R1189" s="2"/>
      <c r="S1189" s="2" t="s">
        <v>6528</v>
      </c>
      <c r="T1189" s="2" t="s">
        <v>7338</v>
      </c>
      <c r="U1189" s="2"/>
      <c r="V1189" s="2"/>
    </row>
    <row r="1190" spans="1:22" ht="14.25" customHeight="1">
      <c r="A1190" s="20"/>
      <c r="B1190" s="20" t="s">
        <v>2443</v>
      </c>
      <c r="C1190" s="20" t="s">
        <v>7353</v>
      </c>
      <c r="D1190" s="20" t="s">
        <v>1796</v>
      </c>
      <c r="E1190" s="20" t="s">
        <v>264</v>
      </c>
      <c r="F1190" s="20" t="s">
        <v>7354</v>
      </c>
      <c r="G1190" s="20" t="s">
        <v>7333</v>
      </c>
      <c r="H1190" s="20" t="s">
        <v>7355</v>
      </c>
      <c r="I1190" s="20"/>
      <c r="J1190" s="20"/>
      <c r="K1190" s="20" t="s">
        <v>7352</v>
      </c>
      <c r="L1190" s="20" t="s">
        <v>7336</v>
      </c>
      <c r="M1190" s="20" t="s">
        <v>60</v>
      </c>
      <c r="N1190" s="20"/>
      <c r="O1190" s="20"/>
      <c r="P1190" s="20" t="s">
        <v>7337</v>
      </c>
      <c r="Q1190" s="20" t="s">
        <v>7159</v>
      </c>
      <c r="R1190" s="2"/>
      <c r="S1190" s="2" t="s">
        <v>6528</v>
      </c>
      <c r="T1190" s="2" t="s">
        <v>7338</v>
      </c>
      <c r="U1190" s="2"/>
      <c r="V1190" s="2"/>
    </row>
    <row r="1191" spans="1:22" ht="14.25" customHeight="1">
      <c r="A1191" s="20"/>
      <c r="B1191" s="20" t="s">
        <v>3799</v>
      </c>
      <c r="C1191" s="20" t="s">
        <v>7356</v>
      </c>
      <c r="D1191" s="20" t="s">
        <v>1796</v>
      </c>
      <c r="E1191" s="20" t="s">
        <v>264</v>
      </c>
      <c r="F1191" s="20" t="s">
        <v>7357</v>
      </c>
      <c r="G1191" s="20" t="s">
        <v>7333</v>
      </c>
      <c r="H1191" s="20" t="s">
        <v>7358</v>
      </c>
      <c r="I1191" s="20"/>
      <c r="J1191" s="20"/>
      <c r="K1191" s="20" t="s">
        <v>7335</v>
      </c>
      <c r="L1191" s="20" t="s">
        <v>7336</v>
      </c>
      <c r="M1191" s="20" t="s">
        <v>59</v>
      </c>
      <c r="N1191" s="20"/>
      <c r="O1191" s="20"/>
      <c r="P1191" s="20" t="s">
        <v>7337</v>
      </c>
      <c r="Q1191" s="20" t="s">
        <v>7174</v>
      </c>
      <c r="R1191" s="2"/>
      <c r="S1191" s="2" t="s">
        <v>6528</v>
      </c>
      <c r="T1191" s="2" t="s">
        <v>7338</v>
      </c>
      <c r="U1191" s="2"/>
      <c r="V1191" s="2"/>
    </row>
    <row r="1192" spans="1:22" ht="14.25" customHeight="1">
      <c r="A1192" s="20"/>
      <c r="B1192" s="20" t="s">
        <v>7076</v>
      </c>
      <c r="C1192" s="20" t="s">
        <v>7359</v>
      </c>
      <c r="D1192" s="20" t="s">
        <v>1796</v>
      </c>
      <c r="E1192" s="20" t="s">
        <v>264</v>
      </c>
      <c r="F1192" s="20" t="s">
        <v>7360</v>
      </c>
      <c r="G1192" s="20" t="s">
        <v>7333</v>
      </c>
      <c r="H1192" s="20" t="s">
        <v>7361</v>
      </c>
      <c r="I1192" s="20"/>
      <c r="J1192" s="20"/>
      <c r="K1192" s="20" t="s">
        <v>7362</v>
      </c>
      <c r="L1192" s="20" t="s">
        <v>7336</v>
      </c>
      <c r="M1192" s="20" t="s">
        <v>59</v>
      </c>
      <c r="N1192" s="20"/>
      <c r="O1192" s="20"/>
      <c r="P1192" s="20" t="s">
        <v>7337</v>
      </c>
      <c r="Q1192" s="20" t="s">
        <v>7174</v>
      </c>
      <c r="R1192" s="2"/>
      <c r="S1192" s="16" t="s">
        <v>6863</v>
      </c>
      <c r="T1192" s="2" t="s">
        <v>7338</v>
      </c>
      <c r="U1192" s="2"/>
      <c r="V1192" s="2"/>
    </row>
    <row r="1193" spans="1:22" ht="14.25" customHeight="1">
      <c r="A1193" s="20"/>
      <c r="B1193" s="20" t="s">
        <v>7363</v>
      </c>
      <c r="C1193" s="20" t="s">
        <v>7364</v>
      </c>
      <c r="D1193" s="20" t="s">
        <v>1796</v>
      </c>
      <c r="E1193" s="20" t="s">
        <v>264</v>
      </c>
      <c r="F1193" s="20" t="s">
        <v>1840</v>
      </c>
      <c r="G1193" s="20" t="s">
        <v>7333</v>
      </c>
      <c r="H1193" s="20" t="s">
        <v>7365</v>
      </c>
      <c r="I1193" s="20"/>
      <c r="J1193" s="20"/>
      <c r="K1193" s="20" t="s">
        <v>7366</v>
      </c>
      <c r="L1193" s="20" t="s">
        <v>7336</v>
      </c>
      <c r="M1193" s="20"/>
      <c r="N1193" s="20"/>
      <c r="O1193" s="20"/>
      <c r="P1193" s="20" t="s">
        <v>7337</v>
      </c>
      <c r="Q1193" s="20" t="s">
        <v>7174</v>
      </c>
      <c r="R1193" s="2"/>
      <c r="S1193" s="16" t="s">
        <v>6563</v>
      </c>
      <c r="T1193" s="2" t="s">
        <v>7338</v>
      </c>
      <c r="U1193" s="2"/>
      <c r="V1193" s="2"/>
    </row>
    <row r="1194" spans="1:22" ht="14.25" customHeight="1">
      <c r="A1194" s="20"/>
      <c r="B1194" s="20" t="s">
        <v>7367</v>
      </c>
      <c r="C1194" s="20" t="s">
        <v>7368</v>
      </c>
      <c r="D1194" s="20" t="s">
        <v>1796</v>
      </c>
      <c r="E1194" s="20" t="s">
        <v>264</v>
      </c>
      <c r="F1194" s="20" t="s">
        <v>1864</v>
      </c>
      <c r="G1194" s="20" t="s">
        <v>7333</v>
      </c>
      <c r="H1194" s="20" t="s">
        <v>7369</v>
      </c>
      <c r="I1194" s="20"/>
      <c r="J1194" s="20"/>
      <c r="K1194" s="20" t="s">
        <v>7366</v>
      </c>
      <c r="L1194" s="20" t="s">
        <v>7336</v>
      </c>
      <c r="M1194" s="20"/>
      <c r="N1194" s="20"/>
      <c r="O1194" s="20"/>
      <c r="P1194" s="20" t="s">
        <v>7337</v>
      </c>
      <c r="Q1194" s="20" t="s">
        <v>7174</v>
      </c>
      <c r="R1194" s="2"/>
      <c r="S1194" s="16" t="s">
        <v>6563</v>
      </c>
      <c r="T1194" s="2" t="s">
        <v>7338</v>
      </c>
      <c r="U1194" s="2"/>
      <c r="V1194" s="2"/>
    </row>
    <row r="1195" spans="1:22" ht="14.25" customHeight="1">
      <c r="A1195" s="20"/>
      <c r="B1195" s="20" t="s">
        <v>4493</v>
      </c>
      <c r="C1195" s="20" t="s">
        <v>7370</v>
      </c>
      <c r="D1195" s="20" t="s">
        <v>1796</v>
      </c>
      <c r="E1195" s="20" t="s">
        <v>264</v>
      </c>
      <c r="F1195" s="20" t="s">
        <v>1909</v>
      </c>
      <c r="G1195" s="20" t="s">
        <v>7333</v>
      </c>
      <c r="H1195" s="20" t="s">
        <v>7371</v>
      </c>
      <c r="I1195" s="20"/>
      <c r="J1195" s="20"/>
      <c r="K1195" s="20" t="s">
        <v>7372</v>
      </c>
      <c r="L1195" s="20" t="s">
        <v>7336</v>
      </c>
      <c r="M1195" s="20"/>
      <c r="N1195" s="20"/>
      <c r="O1195" s="20"/>
      <c r="P1195" s="20" t="s">
        <v>7337</v>
      </c>
      <c r="Q1195" s="20" t="s">
        <v>7174</v>
      </c>
      <c r="R1195" s="2"/>
      <c r="S1195" s="16" t="s">
        <v>6563</v>
      </c>
      <c r="T1195" s="2" t="s">
        <v>7338</v>
      </c>
      <c r="U1195" s="2"/>
      <c r="V1195" s="2"/>
    </row>
    <row r="1196" spans="1:22" ht="14.25" customHeight="1">
      <c r="A1196" s="20"/>
      <c r="B1196" s="20" t="s">
        <v>6997</v>
      </c>
      <c r="C1196" s="20" t="s">
        <v>7373</v>
      </c>
      <c r="D1196" s="20" t="s">
        <v>1796</v>
      </c>
      <c r="E1196" s="20" t="s">
        <v>264</v>
      </c>
      <c r="F1196" s="20" t="s">
        <v>1908</v>
      </c>
      <c r="G1196" s="20" t="s">
        <v>7333</v>
      </c>
      <c r="H1196" s="20" t="s">
        <v>7374</v>
      </c>
      <c r="I1196" s="20"/>
      <c r="J1196" s="20"/>
      <c r="K1196" s="20" t="s">
        <v>7372</v>
      </c>
      <c r="L1196" s="20" t="s">
        <v>7336</v>
      </c>
      <c r="M1196" s="20"/>
      <c r="N1196" s="20"/>
      <c r="O1196" s="20"/>
      <c r="P1196" s="20" t="s">
        <v>7337</v>
      </c>
      <c r="Q1196" s="20" t="s">
        <v>2051</v>
      </c>
      <c r="R1196" s="2"/>
      <c r="S1196" s="16" t="s">
        <v>6563</v>
      </c>
      <c r="T1196" s="2" t="s">
        <v>7338</v>
      </c>
      <c r="U1196" s="2"/>
      <c r="V1196" s="2"/>
    </row>
    <row r="1197" spans="1:22" ht="14.25" customHeight="1">
      <c r="A1197" s="20"/>
      <c r="B1197" s="20" t="s">
        <v>7375</v>
      </c>
      <c r="C1197" s="20" t="s">
        <v>7376</v>
      </c>
      <c r="D1197" s="20" t="s">
        <v>1796</v>
      </c>
      <c r="E1197" s="20" t="s">
        <v>264</v>
      </c>
      <c r="F1197" s="20" t="s">
        <v>7377</v>
      </c>
      <c r="G1197" s="20" t="s">
        <v>7333</v>
      </c>
      <c r="H1197" s="20" t="s">
        <v>7378</v>
      </c>
      <c r="I1197" s="20"/>
      <c r="J1197" s="20"/>
      <c r="K1197" s="20" t="s">
        <v>7372</v>
      </c>
      <c r="L1197" s="20" t="s">
        <v>7336</v>
      </c>
      <c r="M1197" s="20" t="s">
        <v>59</v>
      </c>
      <c r="N1197" s="20"/>
      <c r="O1197" s="20"/>
      <c r="P1197" s="20" t="s">
        <v>7337</v>
      </c>
      <c r="Q1197" s="20" t="s">
        <v>7174</v>
      </c>
      <c r="R1197" s="2"/>
      <c r="S1197" s="16" t="s">
        <v>6863</v>
      </c>
      <c r="T1197" s="2" t="s">
        <v>7338</v>
      </c>
      <c r="U1197" s="2"/>
      <c r="V1197" s="2"/>
    </row>
    <row r="1198" spans="1:22" ht="14.25" customHeight="1">
      <c r="A1198" s="20"/>
      <c r="B1198" s="20" t="s">
        <v>6997</v>
      </c>
      <c r="C1198" s="20" t="s">
        <v>7005</v>
      </c>
      <c r="D1198" s="20" t="s">
        <v>1796</v>
      </c>
      <c r="E1198" s="20" t="s">
        <v>264</v>
      </c>
      <c r="F1198" s="20" t="s">
        <v>1932</v>
      </c>
      <c r="G1198" s="20" t="s">
        <v>7333</v>
      </c>
      <c r="H1198" s="20" t="s">
        <v>7379</v>
      </c>
      <c r="I1198" s="20"/>
      <c r="J1198" s="20"/>
      <c r="K1198" s="20" t="s">
        <v>7372</v>
      </c>
      <c r="L1198" s="20" t="s">
        <v>7336</v>
      </c>
      <c r="M1198" s="20"/>
      <c r="N1198" s="20"/>
      <c r="O1198" s="20"/>
      <c r="P1198" s="20" t="s">
        <v>7337</v>
      </c>
      <c r="Q1198" s="20" t="s">
        <v>7174</v>
      </c>
      <c r="R1198" s="2"/>
      <c r="S1198" s="16" t="s">
        <v>6563</v>
      </c>
      <c r="T1198" s="2" t="s">
        <v>7338</v>
      </c>
      <c r="U1198" s="2"/>
      <c r="V1198" s="2"/>
    </row>
    <row r="1199" spans="1:22" ht="14.25" customHeight="1">
      <c r="A1199" s="20"/>
      <c r="B1199" s="20" t="s">
        <v>7380</v>
      </c>
      <c r="C1199" s="20" t="s">
        <v>7381</v>
      </c>
      <c r="D1199" s="20" t="s">
        <v>1796</v>
      </c>
      <c r="E1199" s="20" t="s">
        <v>264</v>
      </c>
      <c r="F1199" s="20" t="s">
        <v>7382</v>
      </c>
      <c r="G1199" s="20" t="s">
        <v>7333</v>
      </c>
      <c r="H1199" s="20" t="s">
        <v>7383</v>
      </c>
      <c r="I1199" s="20"/>
      <c r="J1199" s="20"/>
      <c r="K1199" s="20" t="s">
        <v>7384</v>
      </c>
      <c r="L1199" s="20" t="s">
        <v>7336</v>
      </c>
      <c r="M1199" s="20" t="s">
        <v>59</v>
      </c>
      <c r="N1199" s="20"/>
      <c r="O1199" s="20"/>
      <c r="P1199" s="20" t="s">
        <v>7337</v>
      </c>
      <c r="Q1199" s="20" t="s">
        <v>7174</v>
      </c>
      <c r="R1199" s="2"/>
      <c r="S1199" s="2" t="s">
        <v>6528</v>
      </c>
      <c r="T1199" s="2" t="s">
        <v>7338</v>
      </c>
      <c r="U1199" s="2"/>
      <c r="V1199" s="2"/>
    </row>
    <row r="1200" spans="1:22" ht="14.25" customHeight="1">
      <c r="A1200" s="20"/>
      <c r="B1200" s="20" t="s">
        <v>7385</v>
      </c>
      <c r="C1200" s="20" t="s">
        <v>7386</v>
      </c>
      <c r="D1200" s="20" t="s">
        <v>1796</v>
      </c>
      <c r="E1200" s="20" t="s">
        <v>264</v>
      </c>
      <c r="F1200" s="20" t="s">
        <v>7387</v>
      </c>
      <c r="G1200" s="20" t="s">
        <v>7333</v>
      </c>
      <c r="H1200" s="20" t="s">
        <v>7388</v>
      </c>
      <c r="I1200" s="20"/>
      <c r="J1200" s="20"/>
      <c r="K1200" s="20" t="s">
        <v>7366</v>
      </c>
      <c r="L1200" s="20" t="s">
        <v>7336</v>
      </c>
      <c r="M1200" s="20" t="s">
        <v>59</v>
      </c>
      <c r="N1200" s="20"/>
      <c r="O1200" s="20"/>
      <c r="P1200" s="20" t="s">
        <v>7337</v>
      </c>
      <c r="Q1200" s="20" t="s">
        <v>2051</v>
      </c>
      <c r="R1200" s="2"/>
      <c r="S1200" s="2" t="s">
        <v>6528</v>
      </c>
      <c r="T1200" s="2" t="s">
        <v>7338</v>
      </c>
      <c r="U1200" s="2"/>
      <c r="V1200" s="2"/>
    </row>
    <row r="1201" spans="1:22" ht="14.25" customHeight="1">
      <c r="A1201" s="20" t="s">
        <v>7389</v>
      </c>
      <c r="B1201" s="20" t="s">
        <v>2195</v>
      </c>
      <c r="C1201" s="20" t="s">
        <v>4982</v>
      </c>
      <c r="D1201" s="20" t="s">
        <v>1796</v>
      </c>
      <c r="E1201" s="20" t="s">
        <v>264</v>
      </c>
      <c r="F1201" s="20" t="s">
        <v>7390</v>
      </c>
      <c r="G1201" s="20" t="s">
        <v>7333</v>
      </c>
      <c r="H1201" s="20" t="s">
        <v>7391</v>
      </c>
      <c r="I1201" s="20"/>
      <c r="J1201" s="20"/>
      <c r="K1201" s="20" t="s">
        <v>7366</v>
      </c>
      <c r="L1201" s="20" t="s">
        <v>7336</v>
      </c>
      <c r="M1201" s="20" t="s">
        <v>60</v>
      </c>
      <c r="N1201" s="20"/>
      <c r="O1201" s="20"/>
      <c r="P1201" s="20" t="s">
        <v>7337</v>
      </c>
      <c r="Q1201" s="20" t="s">
        <v>2051</v>
      </c>
      <c r="R1201" s="2"/>
      <c r="S1201" s="2" t="s">
        <v>6528</v>
      </c>
      <c r="T1201" s="2" t="s">
        <v>7338</v>
      </c>
      <c r="U1201" s="2"/>
      <c r="V1201" s="2"/>
    </row>
    <row r="1202" spans="1:22" ht="14.25" customHeight="1">
      <c r="A1202" s="20" t="s">
        <v>7392</v>
      </c>
      <c r="B1202" s="20" t="s">
        <v>7393</v>
      </c>
      <c r="C1202" s="20" t="s">
        <v>7394</v>
      </c>
      <c r="D1202" s="20" t="s">
        <v>1796</v>
      </c>
      <c r="E1202" s="20" t="s">
        <v>264</v>
      </c>
      <c r="F1202" s="20" t="s">
        <v>7395</v>
      </c>
      <c r="G1202" s="20" t="s">
        <v>7333</v>
      </c>
      <c r="H1202" s="20" t="s">
        <v>7396</v>
      </c>
      <c r="I1202" s="20"/>
      <c r="J1202" s="20"/>
      <c r="K1202" s="20" t="s">
        <v>7366</v>
      </c>
      <c r="L1202" s="20" t="s">
        <v>7336</v>
      </c>
      <c r="M1202" s="20" t="s">
        <v>60</v>
      </c>
      <c r="N1202" s="20"/>
      <c r="O1202" s="20"/>
      <c r="P1202" s="20" t="s">
        <v>7337</v>
      </c>
      <c r="Q1202" s="20" t="s">
        <v>2051</v>
      </c>
      <c r="R1202" s="2"/>
      <c r="S1202" s="2" t="s">
        <v>6528</v>
      </c>
      <c r="T1202" s="2" t="s">
        <v>7338</v>
      </c>
      <c r="U1202" s="2"/>
      <c r="V1202" s="2"/>
    </row>
    <row r="1203" spans="1:22" ht="14.25" customHeight="1">
      <c r="A1203" s="20" t="s">
        <v>7397</v>
      </c>
      <c r="B1203" s="20" t="s">
        <v>7398</v>
      </c>
      <c r="C1203" s="20" t="s">
        <v>7399</v>
      </c>
      <c r="D1203" s="20" t="s">
        <v>1796</v>
      </c>
      <c r="E1203" s="20" t="s">
        <v>264</v>
      </c>
      <c r="F1203" s="20" t="s">
        <v>1836</v>
      </c>
      <c r="G1203" s="20" t="s">
        <v>7333</v>
      </c>
      <c r="H1203" s="20" t="s">
        <v>7400</v>
      </c>
      <c r="I1203" s="20"/>
      <c r="J1203" s="20"/>
      <c r="K1203" s="20" t="s">
        <v>7366</v>
      </c>
      <c r="L1203" s="20" t="s">
        <v>7336</v>
      </c>
      <c r="M1203" s="20"/>
      <c r="N1203" s="20"/>
      <c r="O1203" s="20"/>
      <c r="P1203" s="20" t="s">
        <v>7337</v>
      </c>
      <c r="Q1203" s="20" t="s">
        <v>2051</v>
      </c>
      <c r="R1203" s="2"/>
      <c r="S1203" s="16" t="s">
        <v>6563</v>
      </c>
      <c r="T1203" s="2" t="s">
        <v>7338</v>
      </c>
      <c r="U1203" s="2"/>
      <c r="V1203" s="2"/>
    </row>
    <row r="1204" spans="1:22" ht="14.25" customHeight="1">
      <c r="A1204" s="20" t="s">
        <v>7401</v>
      </c>
      <c r="B1204" s="20" t="s">
        <v>7402</v>
      </c>
      <c r="C1204" s="20" t="s">
        <v>7403</v>
      </c>
      <c r="D1204" s="20" t="s">
        <v>1796</v>
      </c>
      <c r="E1204" s="20" t="s">
        <v>264</v>
      </c>
      <c r="F1204" s="20" t="s">
        <v>7404</v>
      </c>
      <c r="G1204" s="20" t="s">
        <v>7333</v>
      </c>
      <c r="H1204" s="20" t="s">
        <v>7405</v>
      </c>
      <c r="I1204" s="20"/>
      <c r="J1204" s="20"/>
      <c r="K1204" s="20" t="s">
        <v>7366</v>
      </c>
      <c r="L1204" s="20" t="s">
        <v>7336</v>
      </c>
      <c r="M1204" s="20" t="s">
        <v>59</v>
      </c>
      <c r="N1204" s="20"/>
      <c r="O1204" s="20"/>
      <c r="P1204" s="20" t="s">
        <v>7337</v>
      </c>
      <c r="Q1204" s="20" t="s">
        <v>2051</v>
      </c>
      <c r="R1204" s="2"/>
      <c r="S1204" s="2" t="s">
        <v>6528</v>
      </c>
      <c r="T1204" s="2" t="s">
        <v>7338</v>
      </c>
      <c r="U1204" s="2"/>
      <c r="V1204" s="2"/>
    </row>
    <row r="1205" spans="1:22" ht="14.25" customHeight="1">
      <c r="A1205" s="20" t="s">
        <v>7406</v>
      </c>
      <c r="B1205" s="20" t="s">
        <v>7407</v>
      </c>
      <c r="C1205" s="20" t="s">
        <v>7408</v>
      </c>
      <c r="D1205" s="20" t="s">
        <v>1796</v>
      </c>
      <c r="E1205" s="20" t="s">
        <v>264</v>
      </c>
      <c r="F1205" s="20" t="s">
        <v>7409</v>
      </c>
      <c r="G1205" s="20" t="s">
        <v>7333</v>
      </c>
      <c r="H1205" s="20"/>
      <c r="I1205" s="20" t="s">
        <v>7410</v>
      </c>
      <c r="J1205" s="20"/>
      <c r="K1205" s="20"/>
      <c r="L1205" s="20" t="s">
        <v>7336</v>
      </c>
      <c r="M1205" s="20" t="s">
        <v>60</v>
      </c>
      <c r="N1205" s="20"/>
      <c r="O1205" s="20"/>
      <c r="P1205" s="20" t="s">
        <v>7337</v>
      </c>
      <c r="Q1205" s="20"/>
      <c r="R1205" s="2"/>
      <c r="S1205" s="2" t="s">
        <v>6528</v>
      </c>
      <c r="T1205" s="2" t="s">
        <v>7338</v>
      </c>
      <c r="U1205" s="2"/>
      <c r="V1205" s="2"/>
    </row>
    <row r="1206" spans="1:22" ht="14.25" customHeight="1">
      <c r="A1206" s="20" t="s">
        <v>7411</v>
      </c>
      <c r="B1206" s="20" t="s">
        <v>7407</v>
      </c>
      <c r="C1206" s="20" t="s">
        <v>7412</v>
      </c>
      <c r="D1206" s="20" t="s">
        <v>1796</v>
      </c>
      <c r="E1206" s="20" t="s">
        <v>264</v>
      </c>
      <c r="F1206" s="20" t="s">
        <v>7413</v>
      </c>
      <c r="G1206" s="20" t="s">
        <v>7333</v>
      </c>
      <c r="H1206" s="20"/>
      <c r="I1206" s="20" t="s">
        <v>7414</v>
      </c>
      <c r="J1206" s="20"/>
      <c r="K1206" s="20"/>
      <c r="L1206" s="20" t="s">
        <v>7336</v>
      </c>
      <c r="M1206" s="20" t="s">
        <v>60</v>
      </c>
      <c r="N1206" s="20"/>
      <c r="O1206" s="20"/>
      <c r="P1206" s="20" t="s">
        <v>7337</v>
      </c>
      <c r="Q1206" s="20"/>
      <c r="R1206" s="2"/>
      <c r="S1206" s="2" t="s">
        <v>6528</v>
      </c>
      <c r="T1206" s="2" t="s">
        <v>7338</v>
      </c>
      <c r="U1206" s="2"/>
      <c r="V1206" s="2"/>
    </row>
    <row r="1207" spans="1:22" ht="14.25" customHeight="1">
      <c r="A1207" s="20" t="s">
        <v>7415</v>
      </c>
      <c r="B1207" s="20" t="s">
        <v>7416</v>
      </c>
      <c r="C1207" s="20" t="s">
        <v>7417</v>
      </c>
      <c r="D1207" s="20" t="s">
        <v>1796</v>
      </c>
      <c r="E1207" s="20" t="s">
        <v>264</v>
      </c>
      <c r="F1207" s="20" t="s">
        <v>7418</v>
      </c>
      <c r="G1207" s="20" t="s">
        <v>7333</v>
      </c>
      <c r="H1207" s="20" t="s">
        <v>7419</v>
      </c>
      <c r="I1207" s="20" t="s">
        <v>7420</v>
      </c>
      <c r="J1207" s="20"/>
      <c r="K1207" s="20" t="s">
        <v>7366</v>
      </c>
      <c r="L1207" s="20" t="s">
        <v>7336</v>
      </c>
      <c r="M1207" s="20" t="s">
        <v>60</v>
      </c>
      <c r="N1207" s="20"/>
      <c r="O1207" s="20"/>
      <c r="P1207" s="20" t="s">
        <v>7337</v>
      </c>
      <c r="Q1207" s="20" t="s">
        <v>2051</v>
      </c>
      <c r="R1207" s="2"/>
      <c r="S1207" s="2" t="s">
        <v>6528</v>
      </c>
      <c r="T1207" s="2" t="s">
        <v>7338</v>
      </c>
      <c r="U1207" s="2"/>
      <c r="V1207" s="2"/>
    </row>
    <row r="1208" spans="1:22" ht="14.25" customHeight="1">
      <c r="A1208" s="20" t="s">
        <v>7421</v>
      </c>
      <c r="B1208" s="20" t="s">
        <v>7422</v>
      </c>
      <c r="C1208" s="20" t="s">
        <v>7423</v>
      </c>
      <c r="D1208" s="20" t="s">
        <v>1796</v>
      </c>
      <c r="E1208" s="20" t="s">
        <v>264</v>
      </c>
      <c r="F1208" s="20" t="s">
        <v>7424</v>
      </c>
      <c r="G1208" s="20" t="s">
        <v>7333</v>
      </c>
      <c r="H1208" s="20" t="s">
        <v>7425</v>
      </c>
      <c r="I1208" s="20"/>
      <c r="J1208" s="20"/>
      <c r="K1208" s="20" t="s">
        <v>7366</v>
      </c>
      <c r="L1208" s="20" t="s">
        <v>7336</v>
      </c>
      <c r="M1208" s="20" t="s">
        <v>1566</v>
      </c>
      <c r="N1208" s="20"/>
      <c r="O1208" s="20"/>
      <c r="P1208" s="20" t="s">
        <v>7337</v>
      </c>
      <c r="Q1208" s="20" t="s">
        <v>2051</v>
      </c>
      <c r="R1208" s="2" t="s">
        <v>2067</v>
      </c>
      <c r="S1208" s="2" t="s">
        <v>6528</v>
      </c>
      <c r="T1208" s="2" t="s">
        <v>7338</v>
      </c>
      <c r="U1208" s="2"/>
      <c r="V1208" s="2"/>
    </row>
    <row r="1209" spans="1:22" ht="14.25" customHeight="1">
      <c r="A1209" s="20" t="s">
        <v>7426</v>
      </c>
      <c r="B1209" s="20" t="s">
        <v>7427</v>
      </c>
      <c r="C1209" s="20" t="s">
        <v>7428</v>
      </c>
      <c r="D1209" s="20" t="s">
        <v>1796</v>
      </c>
      <c r="E1209" s="20" t="s">
        <v>264</v>
      </c>
      <c r="F1209" s="20" t="s">
        <v>7429</v>
      </c>
      <c r="G1209" s="20" t="s">
        <v>7333</v>
      </c>
      <c r="H1209" s="20" t="s">
        <v>7430</v>
      </c>
      <c r="I1209" s="20"/>
      <c r="J1209" s="20"/>
      <c r="K1209" s="20" t="s">
        <v>7366</v>
      </c>
      <c r="L1209" s="20" t="s">
        <v>7336</v>
      </c>
      <c r="M1209" s="20" t="s">
        <v>59</v>
      </c>
      <c r="N1209" s="20"/>
      <c r="O1209" s="20"/>
      <c r="P1209" s="20" t="s">
        <v>7337</v>
      </c>
      <c r="Q1209" s="20" t="s">
        <v>2051</v>
      </c>
      <c r="R1209" s="2"/>
      <c r="S1209" s="2" t="s">
        <v>6528</v>
      </c>
      <c r="T1209" s="2" t="s">
        <v>7338</v>
      </c>
      <c r="U1209" s="2"/>
      <c r="V1209" s="2"/>
    </row>
    <row r="1210" spans="1:22" ht="14.25" customHeight="1">
      <c r="A1210" s="20" t="s">
        <v>7431</v>
      </c>
      <c r="B1210" s="20" t="s">
        <v>7432</v>
      </c>
      <c r="C1210" s="20" t="s">
        <v>7433</v>
      </c>
      <c r="D1210" s="20" t="s">
        <v>1796</v>
      </c>
      <c r="E1210" s="20" t="s">
        <v>264</v>
      </c>
      <c r="F1210" s="20" t="s">
        <v>7434</v>
      </c>
      <c r="G1210" s="20" t="s">
        <v>7435</v>
      </c>
      <c r="H1210" s="20"/>
      <c r="I1210" s="20"/>
      <c r="J1210" s="20"/>
      <c r="K1210" s="20"/>
      <c r="L1210" s="20" t="s">
        <v>7336</v>
      </c>
      <c r="M1210" s="20" t="s">
        <v>1566</v>
      </c>
      <c r="N1210" s="20"/>
      <c r="O1210" s="20"/>
      <c r="P1210" s="20" t="s">
        <v>7337</v>
      </c>
      <c r="Q1210" s="20"/>
      <c r="R1210" s="2" t="s">
        <v>2067</v>
      </c>
      <c r="S1210" s="2" t="s">
        <v>6528</v>
      </c>
      <c r="T1210" s="2" t="s">
        <v>7338</v>
      </c>
      <c r="U1210" s="2"/>
      <c r="V1210" s="2"/>
    </row>
    <row r="1211" spans="1:22" ht="14.25" customHeight="1">
      <c r="A1211" s="20" t="s">
        <v>7436</v>
      </c>
      <c r="B1211" s="20" t="s">
        <v>6829</v>
      </c>
      <c r="C1211" s="20" t="s">
        <v>7437</v>
      </c>
      <c r="D1211" s="20" t="s">
        <v>1796</v>
      </c>
      <c r="E1211" s="20" t="s">
        <v>264</v>
      </c>
      <c r="F1211" s="20" t="s">
        <v>7438</v>
      </c>
      <c r="G1211" s="20" t="s">
        <v>7333</v>
      </c>
      <c r="H1211" s="20"/>
      <c r="I1211" s="20"/>
      <c r="J1211" s="20"/>
      <c r="K1211" s="20"/>
      <c r="L1211" s="20" t="s">
        <v>7336</v>
      </c>
      <c r="M1211" s="20" t="s">
        <v>60</v>
      </c>
      <c r="N1211" s="20"/>
      <c r="O1211" s="20"/>
      <c r="P1211" s="20" t="s">
        <v>7337</v>
      </c>
      <c r="Q1211" s="20"/>
      <c r="R1211" s="2"/>
      <c r="S1211" s="2" t="s">
        <v>6528</v>
      </c>
      <c r="T1211" s="2" t="s">
        <v>7338</v>
      </c>
      <c r="U1211" s="2"/>
      <c r="V1211" s="2"/>
    </row>
    <row r="1212" spans="1:22" ht="14.25" customHeight="1">
      <c r="A1212" s="20" t="s">
        <v>7439</v>
      </c>
      <c r="B1212" s="20" t="s">
        <v>7440</v>
      </c>
      <c r="C1212" s="20" t="s">
        <v>7441</v>
      </c>
      <c r="D1212" s="20" t="s">
        <v>1796</v>
      </c>
      <c r="E1212" s="20" t="s">
        <v>264</v>
      </c>
      <c r="F1212" s="20" t="s">
        <v>2473</v>
      </c>
      <c r="G1212" s="20" t="s">
        <v>2091</v>
      </c>
      <c r="H1212" s="20"/>
      <c r="I1212" s="20"/>
      <c r="J1212" s="20"/>
      <c r="K1212" s="20"/>
      <c r="L1212" s="20" t="s">
        <v>7336</v>
      </c>
      <c r="M1212" s="20" t="s">
        <v>59</v>
      </c>
      <c r="N1212" s="20"/>
      <c r="O1212" s="20"/>
      <c r="P1212" s="20" t="s">
        <v>7337</v>
      </c>
      <c r="Q1212" s="20"/>
      <c r="R1212" s="2"/>
      <c r="S1212" s="2" t="s">
        <v>6528</v>
      </c>
      <c r="T1212" s="2" t="s">
        <v>7338</v>
      </c>
      <c r="U1212" s="2"/>
      <c r="V1212" s="2"/>
    </row>
    <row r="1213" spans="1:22" ht="14.25" customHeight="1">
      <c r="A1213" s="20" t="s">
        <v>7442</v>
      </c>
      <c r="B1213" s="20" t="s">
        <v>7443</v>
      </c>
      <c r="C1213" s="20" t="s">
        <v>7444</v>
      </c>
      <c r="D1213" s="20" t="s">
        <v>1796</v>
      </c>
      <c r="E1213" s="20" t="s">
        <v>264</v>
      </c>
      <c r="F1213" s="20" t="s">
        <v>7445</v>
      </c>
      <c r="G1213" s="20" t="s">
        <v>7333</v>
      </c>
      <c r="H1213" s="20" t="s">
        <v>7446</v>
      </c>
      <c r="I1213" s="20"/>
      <c r="J1213" s="20"/>
      <c r="K1213" s="20" t="s">
        <v>7366</v>
      </c>
      <c r="L1213" s="20" t="s">
        <v>7336</v>
      </c>
      <c r="M1213" s="20" t="s">
        <v>59</v>
      </c>
      <c r="N1213" s="20"/>
      <c r="O1213" s="20"/>
      <c r="P1213" s="20" t="s">
        <v>7337</v>
      </c>
      <c r="Q1213" s="20" t="s">
        <v>2051</v>
      </c>
      <c r="R1213" s="2"/>
      <c r="S1213" s="2" t="s">
        <v>6528</v>
      </c>
      <c r="T1213" s="2" t="s">
        <v>7338</v>
      </c>
      <c r="U1213" s="2"/>
      <c r="V1213" s="2"/>
    </row>
    <row r="1214" spans="1:22" ht="14.25" customHeight="1">
      <c r="A1214" s="20" t="s">
        <v>7447</v>
      </c>
      <c r="B1214" s="20" t="s">
        <v>7448</v>
      </c>
      <c r="C1214" s="20" t="s">
        <v>7449</v>
      </c>
      <c r="D1214" s="20" t="s">
        <v>1796</v>
      </c>
      <c r="E1214" s="20" t="s">
        <v>264</v>
      </c>
      <c r="F1214" s="20" t="s">
        <v>7450</v>
      </c>
      <c r="G1214" s="20" t="s">
        <v>7451</v>
      </c>
      <c r="H1214" s="20" t="s">
        <v>7452</v>
      </c>
      <c r="I1214" s="20" t="s">
        <v>7453</v>
      </c>
      <c r="J1214" s="20"/>
      <c r="K1214" s="20" t="s">
        <v>7366</v>
      </c>
      <c r="L1214" s="20" t="s">
        <v>7336</v>
      </c>
      <c r="M1214" s="20" t="s">
        <v>59</v>
      </c>
      <c r="N1214" s="20"/>
      <c r="O1214" s="20"/>
      <c r="P1214" s="20" t="s">
        <v>7337</v>
      </c>
      <c r="Q1214" s="20" t="s">
        <v>2051</v>
      </c>
      <c r="R1214" s="2"/>
      <c r="S1214" s="2" t="s">
        <v>6528</v>
      </c>
      <c r="T1214" s="2" t="s">
        <v>7338</v>
      </c>
      <c r="U1214" s="2"/>
      <c r="V1214" s="2"/>
    </row>
    <row r="1215" spans="1:22" ht="14.25" customHeight="1">
      <c r="A1215" s="20" t="s">
        <v>7454</v>
      </c>
      <c r="B1215" s="20" t="s">
        <v>5331</v>
      </c>
      <c r="C1215" s="20" t="s">
        <v>7455</v>
      </c>
      <c r="D1215" s="20" t="s">
        <v>834</v>
      </c>
      <c r="E1215" s="20" t="s">
        <v>96</v>
      </c>
      <c r="F1215" s="20" t="s">
        <v>7456</v>
      </c>
      <c r="G1215" s="20" t="s">
        <v>2046</v>
      </c>
      <c r="H1215" s="20" t="s">
        <v>7457</v>
      </c>
      <c r="I1215" s="20" t="s">
        <v>7458</v>
      </c>
      <c r="J1215" s="20"/>
      <c r="K1215" s="20"/>
      <c r="L1215" s="20"/>
      <c r="M1215" s="20" t="s">
        <v>59</v>
      </c>
      <c r="N1215" s="20"/>
      <c r="O1215" s="20"/>
      <c r="P1215" s="20" t="s">
        <v>7459</v>
      </c>
      <c r="Q1215" s="20" t="s">
        <v>2051</v>
      </c>
      <c r="R1215" s="2"/>
      <c r="S1215" s="2" t="s">
        <v>6528</v>
      </c>
      <c r="T1215" s="2" t="s">
        <v>833</v>
      </c>
      <c r="U1215" s="2"/>
      <c r="V1215" s="2"/>
    </row>
    <row r="1216" spans="1:22" ht="14.25" customHeight="1">
      <c r="A1216" s="20" t="s">
        <v>7460</v>
      </c>
      <c r="B1216" s="20" t="s">
        <v>7461</v>
      </c>
      <c r="C1216" s="20" t="s">
        <v>7462</v>
      </c>
      <c r="D1216" s="20" t="s">
        <v>834</v>
      </c>
      <c r="E1216" s="20" t="s">
        <v>96</v>
      </c>
      <c r="F1216" s="20" t="s">
        <v>7463</v>
      </c>
      <c r="G1216" s="20" t="s">
        <v>2091</v>
      </c>
      <c r="H1216" s="20" t="s">
        <v>7464</v>
      </c>
      <c r="I1216" s="20"/>
      <c r="J1216" s="20"/>
      <c r="K1216" s="20"/>
      <c r="L1216" s="20" t="s">
        <v>7465</v>
      </c>
      <c r="M1216" s="20" t="s">
        <v>6585</v>
      </c>
      <c r="N1216" s="20"/>
      <c r="O1216" s="20"/>
      <c r="P1216" s="20" t="s">
        <v>7459</v>
      </c>
      <c r="Q1216" s="20" t="s">
        <v>2051</v>
      </c>
      <c r="R1216" s="2"/>
      <c r="S1216" s="16" t="s">
        <v>6586</v>
      </c>
      <c r="T1216" s="2" t="s">
        <v>833</v>
      </c>
      <c r="U1216" s="2"/>
      <c r="V1216" s="2"/>
    </row>
    <row r="1217" spans="1:22" ht="14.25" customHeight="1">
      <c r="A1217" s="20" t="s">
        <v>7466</v>
      </c>
      <c r="B1217" s="20" t="s">
        <v>7467</v>
      </c>
      <c r="C1217" s="20" t="s">
        <v>7468</v>
      </c>
      <c r="D1217" s="20" t="s">
        <v>834</v>
      </c>
      <c r="E1217" s="20" t="s">
        <v>96</v>
      </c>
      <c r="F1217" s="20" t="s">
        <v>7469</v>
      </c>
      <c r="G1217" s="20" t="s">
        <v>2091</v>
      </c>
      <c r="H1217" s="20" t="s">
        <v>7470</v>
      </c>
      <c r="I1217" s="20"/>
      <c r="J1217" s="20"/>
      <c r="K1217" s="20"/>
      <c r="L1217" s="20" t="s">
        <v>7465</v>
      </c>
      <c r="M1217" s="20" t="s">
        <v>1566</v>
      </c>
      <c r="N1217" s="20"/>
      <c r="O1217" s="20"/>
      <c r="P1217" s="20" t="s">
        <v>7459</v>
      </c>
      <c r="Q1217" s="20" t="s">
        <v>2051</v>
      </c>
      <c r="R1217" s="2" t="s">
        <v>2067</v>
      </c>
      <c r="S1217" s="2" t="s">
        <v>6528</v>
      </c>
      <c r="T1217" s="2" t="s">
        <v>833</v>
      </c>
      <c r="U1217" s="2"/>
      <c r="V1217" s="2"/>
    </row>
    <row r="1218" spans="1:22" ht="14.25" customHeight="1">
      <c r="A1218" s="20" t="s">
        <v>7471</v>
      </c>
      <c r="B1218" s="20" t="s">
        <v>7472</v>
      </c>
      <c r="C1218" s="20" t="s">
        <v>4320</v>
      </c>
      <c r="D1218" s="20" t="s">
        <v>834</v>
      </c>
      <c r="E1218" s="20" t="s">
        <v>96</v>
      </c>
      <c r="F1218" s="20" t="s">
        <v>7473</v>
      </c>
      <c r="G1218" s="20" t="s">
        <v>2091</v>
      </c>
      <c r="H1218" s="20" t="s">
        <v>7474</v>
      </c>
      <c r="I1218" s="20"/>
      <c r="J1218" s="20"/>
      <c r="K1218" s="20"/>
      <c r="L1218" s="20" t="s">
        <v>7465</v>
      </c>
      <c r="M1218" s="20" t="s">
        <v>6585</v>
      </c>
      <c r="N1218" s="20"/>
      <c r="O1218" s="20"/>
      <c r="P1218" s="20" t="s">
        <v>7459</v>
      </c>
      <c r="Q1218" s="20" t="s">
        <v>2051</v>
      </c>
      <c r="R1218" s="2"/>
      <c r="S1218" s="16" t="s">
        <v>6586</v>
      </c>
      <c r="T1218" s="2" t="s">
        <v>833</v>
      </c>
      <c r="U1218" s="2"/>
      <c r="V1218" s="2"/>
    </row>
    <row r="1219" spans="1:22" ht="14.25" customHeight="1">
      <c r="A1219" s="20" t="s">
        <v>7475</v>
      </c>
      <c r="B1219" s="20" t="s">
        <v>7105</v>
      </c>
      <c r="C1219" s="20" t="s">
        <v>7476</v>
      </c>
      <c r="D1219" s="20" t="s">
        <v>834</v>
      </c>
      <c r="E1219" s="20" t="s">
        <v>96</v>
      </c>
      <c r="F1219" s="20" t="s">
        <v>7477</v>
      </c>
      <c r="G1219" s="20" t="s">
        <v>2091</v>
      </c>
      <c r="H1219" s="20" t="s">
        <v>7478</v>
      </c>
      <c r="I1219" s="20"/>
      <c r="J1219" s="20"/>
      <c r="K1219" s="20"/>
      <c r="L1219" s="20" t="s">
        <v>7465</v>
      </c>
      <c r="M1219" s="20" t="s">
        <v>59</v>
      </c>
      <c r="N1219" s="20"/>
      <c r="O1219" s="20"/>
      <c r="P1219" s="20" t="s">
        <v>7459</v>
      </c>
      <c r="Q1219" s="20" t="s">
        <v>2051</v>
      </c>
      <c r="R1219" s="2"/>
      <c r="S1219" s="2" t="s">
        <v>6528</v>
      </c>
      <c r="T1219" s="2" t="s">
        <v>833</v>
      </c>
      <c r="U1219" s="2"/>
      <c r="V1219" s="2"/>
    </row>
    <row r="1220" spans="1:22" ht="14.25" customHeight="1">
      <c r="A1220" s="20" t="s">
        <v>7479</v>
      </c>
      <c r="B1220" s="20" t="s">
        <v>5897</v>
      </c>
      <c r="C1220" s="20" t="s">
        <v>7480</v>
      </c>
      <c r="D1220" s="20" t="s">
        <v>834</v>
      </c>
      <c r="E1220" s="20" t="s">
        <v>96</v>
      </c>
      <c r="F1220" s="20" t="s">
        <v>7481</v>
      </c>
      <c r="G1220" s="20" t="s">
        <v>2091</v>
      </c>
      <c r="H1220" s="20" t="s">
        <v>7482</v>
      </c>
      <c r="I1220" s="20"/>
      <c r="J1220" s="20"/>
      <c r="K1220" s="20"/>
      <c r="L1220" s="20" t="s">
        <v>7465</v>
      </c>
      <c r="M1220" s="20" t="s">
        <v>6585</v>
      </c>
      <c r="N1220" s="20"/>
      <c r="O1220" s="20"/>
      <c r="P1220" s="20" t="s">
        <v>7459</v>
      </c>
      <c r="Q1220" s="20" t="s">
        <v>2051</v>
      </c>
      <c r="R1220" s="2"/>
      <c r="S1220" s="16" t="s">
        <v>6586</v>
      </c>
      <c r="T1220" s="2" t="s">
        <v>833</v>
      </c>
      <c r="U1220" s="2"/>
      <c r="V1220" s="2"/>
    </row>
    <row r="1221" spans="1:22" ht="14.25" customHeight="1">
      <c r="A1221" s="20" t="s">
        <v>7483</v>
      </c>
      <c r="B1221" s="20" t="s">
        <v>7484</v>
      </c>
      <c r="C1221" s="20" t="s">
        <v>4016</v>
      </c>
      <c r="D1221" s="20" t="s">
        <v>834</v>
      </c>
      <c r="E1221" s="20" t="s">
        <v>96</v>
      </c>
      <c r="F1221" s="20" t="s">
        <v>7485</v>
      </c>
      <c r="G1221" s="20" t="s">
        <v>2091</v>
      </c>
      <c r="H1221" s="20" t="s">
        <v>7486</v>
      </c>
      <c r="I1221" s="20"/>
      <c r="J1221" s="20"/>
      <c r="K1221" s="20"/>
      <c r="L1221" s="20" t="s">
        <v>7465</v>
      </c>
      <c r="M1221" s="20" t="s">
        <v>6585</v>
      </c>
      <c r="N1221" s="20"/>
      <c r="O1221" s="20"/>
      <c r="P1221" s="20" t="s">
        <v>7459</v>
      </c>
      <c r="Q1221" s="20" t="s">
        <v>2051</v>
      </c>
      <c r="R1221" s="2"/>
      <c r="S1221" s="16" t="s">
        <v>6586</v>
      </c>
      <c r="T1221" s="2" t="s">
        <v>833</v>
      </c>
      <c r="U1221" s="2"/>
      <c r="V1221" s="2"/>
    </row>
    <row r="1222" spans="1:22" ht="14.25" customHeight="1">
      <c r="A1222" s="20" t="s">
        <v>7487</v>
      </c>
      <c r="B1222" s="20" t="s">
        <v>3299</v>
      </c>
      <c r="C1222" s="20" t="s">
        <v>7488</v>
      </c>
      <c r="D1222" s="20" t="s">
        <v>834</v>
      </c>
      <c r="E1222" s="20" t="s">
        <v>96</v>
      </c>
      <c r="F1222" s="20" t="s">
        <v>7489</v>
      </c>
      <c r="G1222" s="20" t="s">
        <v>2091</v>
      </c>
      <c r="H1222" s="20" t="s">
        <v>7490</v>
      </c>
      <c r="I1222" s="20"/>
      <c r="J1222" s="20"/>
      <c r="K1222" s="20"/>
      <c r="L1222" s="20" t="s">
        <v>7465</v>
      </c>
      <c r="M1222" s="20" t="s">
        <v>6585</v>
      </c>
      <c r="N1222" s="20"/>
      <c r="O1222" s="20"/>
      <c r="P1222" s="20" t="s">
        <v>7459</v>
      </c>
      <c r="Q1222" s="20" t="s">
        <v>2051</v>
      </c>
      <c r="R1222" s="2"/>
      <c r="S1222" s="16" t="s">
        <v>6586</v>
      </c>
      <c r="T1222" s="2" t="s">
        <v>833</v>
      </c>
      <c r="U1222" s="2"/>
      <c r="V1222" s="2"/>
    </row>
    <row r="1223" spans="1:22" ht="14.25" customHeight="1">
      <c r="A1223" s="20" t="s">
        <v>7491</v>
      </c>
      <c r="B1223" s="20" t="s">
        <v>4670</v>
      </c>
      <c r="C1223" s="20" t="s">
        <v>5678</v>
      </c>
      <c r="D1223" s="20" t="s">
        <v>834</v>
      </c>
      <c r="E1223" s="20" t="s">
        <v>96</v>
      </c>
      <c r="F1223" s="20" t="s">
        <v>7492</v>
      </c>
      <c r="G1223" s="20" t="s">
        <v>2091</v>
      </c>
      <c r="H1223" s="20" t="s">
        <v>7493</v>
      </c>
      <c r="I1223" s="20"/>
      <c r="J1223" s="20"/>
      <c r="K1223" s="20"/>
      <c r="L1223" s="20" t="s">
        <v>7465</v>
      </c>
      <c r="M1223" s="20" t="s">
        <v>6585</v>
      </c>
      <c r="N1223" s="20"/>
      <c r="O1223" s="20"/>
      <c r="P1223" s="20" t="s">
        <v>7459</v>
      </c>
      <c r="Q1223" s="20" t="s">
        <v>2051</v>
      </c>
      <c r="R1223" s="2"/>
      <c r="S1223" s="16" t="s">
        <v>6586</v>
      </c>
      <c r="T1223" s="2" t="s">
        <v>833</v>
      </c>
      <c r="U1223" s="2"/>
      <c r="V1223" s="2"/>
    </row>
    <row r="1224" spans="1:22" ht="14.25" customHeight="1">
      <c r="A1224" s="20" t="s">
        <v>7494</v>
      </c>
      <c r="B1224" s="20" t="s">
        <v>4214</v>
      </c>
      <c r="C1224" s="20" t="s">
        <v>7495</v>
      </c>
      <c r="D1224" s="20" t="s">
        <v>834</v>
      </c>
      <c r="E1224" s="20" t="s">
        <v>96</v>
      </c>
      <c r="F1224" s="20" t="s">
        <v>7496</v>
      </c>
      <c r="G1224" s="20" t="s">
        <v>2091</v>
      </c>
      <c r="H1224" s="20" t="s">
        <v>7497</v>
      </c>
      <c r="I1224" s="20" t="s">
        <v>7498</v>
      </c>
      <c r="J1224" s="20" t="s">
        <v>7499</v>
      </c>
      <c r="K1224" s="20"/>
      <c r="L1224" s="20"/>
      <c r="M1224" s="20" t="s">
        <v>1566</v>
      </c>
      <c r="N1224" s="20"/>
      <c r="O1224" s="20"/>
      <c r="P1224" s="20" t="s">
        <v>7459</v>
      </c>
      <c r="Q1224" s="20" t="s">
        <v>2051</v>
      </c>
      <c r="R1224" s="2" t="s">
        <v>2067</v>
      </c>
      <c r="S1224" s="2" t="s">
        <v>6528</v>
      </c>
      <c r="T1224" s="2" t="s">
        <v>833</v>
      </c>
      <c r="U1224" s="2"/>
      <c r="V1224" s="2"/>
    </row>
    <row r="1225" spans="1:22" ht="14.25" customHeight="1">
      <c r="A1225" s="20" t="s">
        <v>7500</v>
      </c>
      <c r="B1225" s="20" t="s">
        <v>7501</v>
      </c>
      <c r="C1225" s="20" t="s">
        <v>7502</v>
      </c>
      <c r="D1225" s="20" t="s">
        <v>834</v>
      </c>
      <c r="E1225" s="20" t="s">
        <v>96</v>
      </c>
      <c r="F1225" s="20" t="s">
        <v>7503</v>
      </c>
      <c r="G1225" s="20" t="s">
        <v>2091</v>
      </c>
      <c r="H1225" s="20" t="s">
        <v>7504</v>
      </c>
      <c r="I1225" s="20" t="s">
        <v>7505</v>
      </c>
      <c r="J1225" s="20"/>
      <c r="K1225" s="20"/>
      <c r="L1225" s="20"/>
      <c r="M1225" s="20" t="s">
        <v>60</v>
      </c>
      <c r="N1225" s="20"/>
      <c r="O1225" s="20"/>
      <c r="P1225" s="20" t="s">
        <v>7459</v>
      </c>
      <c r="Q1225" s="20" t="s">
        <v>2051</v>
      </c>
      <c r="R1225" s="2"/>
      <c r="S1225" s="2" t="s">
        <v>6528</v>
      </c>
      <c r="T1225" s="2" t="s">
        <v>833</v>
      </c>
      <c r="U1225" s="2"/>
      <c r="V1225" s="2"/>
    </row>
    <row r="1226" spans="1:22" ht="14.25" customHeight="1">
      <c r="A1226" s="20" t="s">
        <v>7506</v>
      </c>
      <c r="B1226" s="20" t="s">
        <v>4850</v>
      </c>
      <c r="C1226" s="20" t="s">
        <v>7507</v>
      </c>
      <c r="D1226" s="20" t="s">
        <v>834</v>
      </c>
      <c r="E1226" s="20" t="s">
        <v>96</v>
      </c>
      <c r="F1226" s="20" t="s">
        <v>7508</v>
      </c>
      <c r="G1226" s="20" t="s">
        <v>2091</v>
      </c>
      <c r="H1226" s="20" t="s">
        <v>7509</v>
      </c>
      <c r="I1226" s="20" t="s">
        <v>7505</v>
      </c>
      <c r="J1226" s="20" t="s">
        <v>7510</v>
      </c>
      <c r="K1226" s="20"/>
      <c r="L1226" s="20"/>
      <c r="M1226" s="20" t="s">
        <v>1566</v>
      </c>
      <c r="N1226" s="20"/>
      <c r="O1226" s="20"/>
      <c r="P1226" s="20" t="s">
        <v>7459</v>
      </c>
      <c r="Q1226" s="20" t="s">
        <v>2051</v>
      </c>
      <c r="R1226" s="2" t="s">
        <v>2067</v>
      </c>
      <c r="S1226" s="2" t="s">
        <v>6528</v>
      </c>
      <c r="T1226" s="2" t="s">
        <v>833</v>
      </c>
      <c r="U1226" s="2"/>
      <c r="V1226" s="2"/>
    </row>
    <row r="1227" spans="1:22" ht="14.25" customHeight="1">
      <c r="A1227" s="20" t="s">
        <v>7511</v>
      </c>
      <c r="B1227" s="20" t="s">
        <v>7512</v>
      </c>
      <c r="C1227" s="20" t="s">
        <v>2262</v>
      </c>
      <c r="D1227" s="20" t="s">
        <v>208</v>
      </c>
      <c r="E1227" s="20" t="s">
        <v>96</v>
      </c>
      <c r="F1227" s="20" t="s">
        <v>7513</v>
      </c>
      <c r="G1227" s="20" t="s">
        <v>2046</v>
      </c>
      <c r="H1227" s="20" t="s">
        <v>7514</v>
      </c>
      <c r="I1227" s="20"/>
      <c r="J1227" s="20"/>
      <c r="K1227" s="20"/>
      <c r="L1227" s="20" t="s">
        <v>7515</v>
      </c>
      <c r="M1227" s="20" t="s">
        <v>1566</v>
      </c>
      <c r="N1227" s="20"/>
      <c r="O1227" s="20"/>
      <c r="P1227" s="20" t="s">
        <v>7516</v>
      </c>
      <c r="Q1227" s="20" t="s">
        <v>2051</v>
      </c>
      <c r="R1227" s="2" t="s">
        <v>2067</v>
      </c>
      <c r="S1227" s="2" t="s">
        <v>6528</v>
      </c>
      <c r="T1227" s="2" t="s">
        <v>207</v>
      </c>
      <c r="U1227" s="2"/>
      <c r="V1227" s="2"/>
    </row>
    <row r="1228" spans="1:22" ht="14.25" customHeight="1">
      <c r="A1228" s="20" t="s">
        <v>7517</v>
      </c>
      <c r="B1228" s="20" t="s">
        <v>5004</v>
      </c>
      <c r="C1228" s="20" t="s">
        <v>7518</v>
      </c>
      <c r="D1228" s="20" t="s">
        <v>208</v>
      </c>
      <c r="E1228" s="20" t="s">
        <v>96</v>
      </c>
      <c r="F1228" s="20" t="s">
        <v>7519</v>
      </c>
      <c r="G1228" s="20" t="s">
        <v>2046</v>
      </c>
      <c r="H1228" s="20" t="s">
        <v>7520</v>
      </c>
      <c r="I1228" s="20"/>
      <c r="J1228" s="20"/>
      <c r="K1228" s="20"/>
      <c r="L1228" s="20" t="s">
        <v>7515</v>
      </c>
      <c r="M1228" s="20" t="s">
        <v>1566</v>
      </c>
      <c r="N1228" s="20"/>
      <c r="O1228" s="20"/>
      <c r="P1228" s="20" t="s">
        <v>7516</v>
      </c>
      <c r="Q1228" s="20" t="s">
        <v>2051</v>
      </c>
      <c r="R1228" s="2" t="s">
        <v>2067</v>
      </c>
      <c r="S1228" s="2" t="s">
        <v>6528</v>
      </c>
      <c r="T1228" s="2" t="s">
        <v>207</v>
      </c>
      <c r="U1228" s="2"/>
      <c r="V1228" s="2"/>
    </row>
    <row r="1229" spans="1:22" ht="14.25" customHeight="1">
      <c r="A1229" s="20" t="s">
        <v>7521</v>
      </c>
      <c r="B1229" s="20" t="s">
        <v>7522</v>
      </c>
      <c r="C1229" s="20" t="s">
        <v>7523</v>
      </c>
      <c r="D1229" s="20" t="s">
        <v>208</v>
      </c>
      <c r="E1229" s="20" t="s">
        <v>96</v>
      </c>
      <c r="F1229" s="20" t="s">
        <v>7524</v>
      </c>
      <c r="G1229" s="20" t="s">
        <v>2046</v>
      </c>
      <c r="H1229" s="20" t="s">
        <v>7525</v>
      </c>
      <c r="I1229" s="20" t="s">
        <v>7526</v>
      </c>
      <c r="J1229" s="20"/>
      <c r="K1229" s="20"/>
      <c r="L1229" s="20" t="s">
        <v>7515</v>
      </c>
      <c r="M1229" s="20" t="s">
        <v>59</v>
      </c>
      <c r="N1229" s="20"/>
      <c r="O1229" s="20"/>
      <c r="P1229" s="20" t="s">
        <v>7516</v>
      </c>
      <c r="Q1229" s="20" t="s">
        <v>2051</v>
      </c>
      <c r="R1229" s="2"/>
      <c r="S1229" s="2" t="s">
        <v>6528</v>
      </c>
      <c r="T1229" s="2" t="s">
        <v>207</v>
      </c>
      <c r="U1229" s="2"/>
      <c r="V1229" s="2"/>
    </row>
    <row r="1230" spans="1:22" ht="14.25" customHeight="1">
      <c r="A1230" s="20" t="s">
        <v>7527</v>
      </c>
      <c r="B1230" s="20" t="s">
        <v>3194</v>
      </c>
      <c r="C1230" s="20" t="s">
        <v>7528</v>
      </c>
      <c r="D1230" s="20" t="s">
        <v>208</v>
      </c>
      <c r="E1230" s="20" t="s">
        <v>96</v>
      </c>
      <c r="F1230" s="20" t="s">
        <v>7529</v>
      </c>
      <c r="G1230" s="20" t="s">
        <v>2046</v>
      </c>
      <c r="H1230" s="20" t="s">
        <v>7530</v>
      </c>
      <c r="I1230" s="20"/>
      <c r="J1230" s="20"/>
      <c r="K1230" s="20"/>
      <c r="L1230" s="20" t="s">
        <v>7515</v>
      </c>
      <c r="M1230" s="20" t="s">
        <v>1566</v>
      </c>
      <c r="N1230" s="20"/>
      <c r="O1230" s="20"/>
      <c r="P1230" s="20" t="s">
        <v>7516</v>
      </c>
      <c r="Q1230" s="20" t="s">
        <v>2051</v>
      </c>
      <c r="R1230" s="2" t="s">
        <v>2067</v>
      </c>
      <c r="S1230" s="2" t="s">
        <v>6528</v>
      </c>
      <c r="T1230" s="2" t="s">
        <v>207</v>
      </c>
      <c r="U1230" s="2"/>
      <c r="V1230" s="2"/>
    </row>
    <row r="1231" spans="1:22" ht="14.25" customHeight="1">
      <c r="A1231" s="20" t="s">
        <v>7531</v>
      </c>
      <c r="B1231" s="20" t="s">
        <v>4454</v>
      </c>
      <c r="C1231" s="20" t="s">
        <v>7532</v>
      </c>
      <c r="D1231" s="20" t="s">
        <v>208</v>
      </c>
      <c r="E1231" s="20" t="s">
        <v>96</v>
      </c>
      <c r="F1231" s="20" t="s">
        <v>7533</v>
      </c>
      <c r="G1231" s="20" t="s">
        <v>2046</v>
      </c>
      <c r="H1231" s="20" t="s">
        <v>7534</v>
      </c>
      <c r="I1231" s="20" t="s">
        <v>7535</v>
      </c>
      <c r="J1231" s="20"/>
      <c r="K1231" s="20"/>
      <c r="L1231" s="20" t="s">
        <v>7515</v>
      </c>
      <c r="M1231" s="20" t="s">
        <v>1566</v>
      </c>
      <c r="N1231" s="20"/>
      <c r="O1231" s="20"/>
      <c r="P1231" s="20" t="s">
        <v>7516</v>
      </c>
      <c r="Q1231" s="20" t="s">
        <v>2051</v>
      </c>
      <c r="R1231" s="2" t="s">
        <v>2067</v>
      </c>
      <c r="S1231" s="2" t="s">
        <v>6528</v>
      </c>
      <c r="T1231" s="2" t="s">
        <v>207</v>
      </c>
      <c r="U1231" s="2"/>
      <c r="V1231" s="2"/>
    </row>
    <row r="1232" spans="1:22" ht="14.25" customHeight="1">
      <c r="A1232" s="20" t="s">
        <v>7536</v>
      </c>
      <c r="B1232" s="20" t="s">
        <v>2768</v>
      </c>
      <c r="C1232" s="20" t="s">
        <v>7537</v>
      </c>
      <c r="D1232" s="20" t="s">
        <v>208</v>
      </c>
      <c r="E1232" s="20" t="s">
        <v>96</v>
      </c>
      <c r="F1232" s="20" t="s">
        <v>6596</v>
      </c>
      <c r="G1232" s="20" t="s">
        <v>2046</v>
      </c>
      <c r="H1232" s="20" t="s">
        <v>7538</v>
      </c>
      <c r="I1232" s="20" t="s">
        <v>7539</v>
      </c>
      <c r="J1232" s="20"/>
      <c r="K1232" s="20"/>
      <c r="L1232" s="20" t="s">
        <v>7515</v>
      </c>
      <c r="M1232" s="20" t="s">
        <v>1566</v>
      </c>
      <c r="N1232" s="20"/>
      <c r="O1232" s="20"/>
      <c r="P1232" s="20" t="s">
        <v>7516</v>
      </c>
      <c r="Q1232" s="20" t="s">
        <v>2051</v>
      </c>
      <c r="R1232" s="2" t="s">
        <v>2067</v>
      </c>
      <c r="S1232" s="2" t="s">
        <v>6528</v>
      </c>
      <c r="T1232" s="2" t="s">
        <v>207</v>
      </c>
      <c r="U1232" s="2"/>
      <c r="V1232" s="2"/>
    </row>
    <row r="1233" spans="1:22" ht="14.25" customHeight="1">
      <c r="A1233" s="20" t="s">
        <v>7540</v>
      </c>
      <c r="B1233" s="20" t="s">
        <v>5867</v>
      </c>
      <c r="C1233" s="20" t="s">
        <v>7541</v>
      </c>
      <c r="D1233" s="20" t="s">
        <v>208</v>
      </c>
      <c r="E1233" s="20" t="s">
        <v>96</v>
      </c>
      <c r="F1233" s="20" t="s">
        <v>7542</v>
      </c>
      <c r="G1233" s="20" t="s">
        <v>2046</v>
      </c>
      <c r="H1233" s="20" t="s">
        <v>7543</v>
      </c>
      <c r="I1233" s="20" t="s">
        <v>7544</v>
      </c>
      <c r="J1233" s="20"/>
      <c r="K1233" s="20"/>
      <c r="L1233" s="20" t="s">
        <v>7515</v>
      </c>
      <c r="M1233" s="20" t="s">
        <v>1566</v>
      </c>
      <c r="N1233" s="20"/>
      <c r="O1233" s="20"/>
      <c r="P1233" s="20" t="s">
        <v>7516</v>
      </c>
      <c r="Q1233" s="20" t="s">
        <v>2051</v>
      </c>
      <c r="R1233" s="2" t="s">
        <v>2067</v>
      </c>
      <c r="S1233" s="2" t="s">
        <v>6528</v>
      </c>
      <c r="T1233" s="2" t="s">
        <v>207</v>
      </c>
      <c r="U1233" s="2"/>
      <c r="V1233" s="2"/>
    </row>
    <row r="1234" spans="1:22" ht="14.25" customHeight="1">
      <c r="A1234" s="20" t="s">
        <v>7545</v>
      </c>
      <c r="B1234" s="20" t="s">
        <v>7546</v>
      </c>
      <c r="C1234" s="20" t="s">
        <v>7547</v>
      </c>
      <c r="D1234" s="20" t="s">
        <v>208</v>
      </c>
      <c r="E1234" s="20" t="s">
        <v>96</v>
      </c>
      <c r="F1234" s="20" t="s">
        <v>7548</v>
      </c>
      <c r="G1234" s="20" t="s">
        <v>2046</v>
      </c>
      <c r="H1234" s="20" t="s">
        <v>7549</v>
      </c>
      <c r="I1234" s="20"/>
      <c r="J1234" s="20"/>
      <c r="K1234" s="20"/>
      <c r="L1234" s="20" t="s">
        <v>7515</v>
      </c>
      <c r="M1234" s="20" t="s">
        <v>1566</v>
      </c>
      <c r="N1234" s="20"/>
      <c r="O1234" s="20"/>
      <c r="P1234" s="20" t="s">
        <v>7516</v>
      </c>
      <c r="Q1234" s="20" t="s">
        <v>2051</v>
      </c>
      <c r="R1234" s="2" t="s">
        <v>2067</v>
      </c>
      <c r="S1234" s="2" t="s">
        <v>6528</v>
      </c>
      <c r="T1234" s="2" t="s">
        <v>207</v>
      </c>
      <c r="U1234" s="2"/>
      <c r="V1234" s="2"/>
    </row>
    <row r="1235" spans="1:22" ht="14.25" customHeight="1">
      <c r="A1235" s="20" t="s">
        <v>7550</v>
      </c>
      <c r="B1235" s="20" t="s">
        <v>2828</v>
      </c>
      <c r="C1235" s="20" t="s">
        <v>7551</v>
      </c>
      <c r="D1235" s="20" t="s">
        <v>230</v>
      </c>
      <c r="E1235" s="20" t="s">
        <v>96</v>
      </c>
      <c r="F1235" s="20" t="s">
        <v>7552</v>
      </c>
      <c r="G1235" s="20" t="s">
        <v>2046</v>
      </c>
      <c r="H1235" s="20" t="s">
        <v>7553</v>
      </c>
      <c r="I1235" s="20"/>
      <c r="J1235" s="20"/>
      <c r="K1235" s="20"/>
      <c r="L1235" s="20" t="s">
        <v>7554</v>
      </c>
      <c r="M1235" s="20" t="s">
        <v>1566</v>
      </c>
      <c r="N1235" s="20"/>
      <c r="O1235" s="20"/>
      <c r="P1235" s="20" t="s">
        <v>7555</v>
      </c>
      <c r="Q1235" s="20" t="s">
        <v>2051</v>
      </c>
      <c r="R1235" s="2" t="s">
        <v>2067</v>
      </c>
      <c r="S1235" s="2" t="s">
        <v>6528</v>
      </c>
      <c r="T1235" s="2" t="s">
        <v>229</v>
      </c>
      <c r="U1235" s="2"/>
      <c r="V1235" s="2"/>
    </row>
    <row r="1236" spans="1:22" ht="14.25" customHeight="1">
      <c r="A1236" s="20" t="s">
        <v>7556</v>
      </c>
      <c r="B1236" s="20" t="s">
        <v>3769</v>
      </c>
      <c r="C1236" s="20" t="s">
        <v>7557</v>
      </c>
      <c r="D1236" s="20" t="s">
        <v>230</v>
      </c>
      <c r="E1236" s="20" t="s">
        <v>96</v>
      </c>
      <c r="F1236" s="20" t="s">
        <v>7558</v>
      </c>
      <c r="G1236" s="20" t="s">
        <v>2046</v>
      </c>
      <c r="H1236" s="20" t="s">
        <v>7559</v>
      </c>
      <c r="I1236" s="20"/>
      <c r="J1236" s="20"/>
      <c r="K1236" s="20"/>
      <c r="L1236" s="20" t="s">
        <v>7554</v>
      </c>
      <c r="M1236" s="20" t="s">
        <v>1566</v>
      </c>
      <c r="N1236" s="20"/>
      <c r="O1236" s="20"/>
      <c r="P1236" s="20" t="s">
        <v>7560</v>
      </c>
      <c r="Q1236" s="20" t="s">
        <v>2051</v>
      </c>
      <c r="R1236" s="2" t="s">
        <v>2067</v>
      </c>
      <c r="S1236" s="2" t="s">
        <v>6528</v>
      </c>
      <c r="T1236" s="2" t="s">
        <v>229</v>
      </c>
      <c r="U1236" s="2"/>
      <c r="V1236" s="2"/>
    </row>
    <row r="1237" spans="1:22" ht="14.25" customHeight="1">
      <c r="A1237" s="20" t="s">
        <v>7561</v>
      </c>
      <c r="B1237" s="20" t="s">
        <v>7562</v>
      </c>
      <c r="C1237" s="20" t="s">
        <v>3222</v>
      </c>
      <c r="D1237" s="20" t="s">
        <v>230</v>
      </c>
      <c r="E1237" s="20" t="s">
        <v>96</v>
      </c>
      <c r="F1237" s="20" t="s">
        <v>6837</v>
      </c>
      <c r="G1237" s="20" t="s">
        <v>2046</v>
      </c>
      <c r="H1237" s="20" t="s">
        <v>7563</v>
      </c>
      <c r="I1237" s="20"/>
      <c r="J1237" s="20"/>
      <c r="K1237" s="20"/>
      <c r="L1237" s="20" t="s">
        <v>7554</v>
      </c>
      <c r="M1237" s="20" t="s">
        <v>6585</v>
      </c>
      <c r="N1237" s="20"/>
      <c r="O1237" s="20"/>
      <c r="P1237" s="20" t="s">
        <v>7560</v>
      </c>
      <c r="Q1237" s="20" t="s">
        <v>2051</v>
      </c>
      <c r="R1237" s="2"/>
      <c r="S1237" s="16" t="s">
        <v>6586</v>
      </c>
      <c r="T1237" s="2" t="s">
        <v>229</v>
      </c>
      <c r="U1237" s="2"/>
      <c r="V1237" s="2"/>
    </row>
    <row r="1238" spans="1:22" ht="14.25" customHeight="1">
      <c r="A1238" s="20" t="s">
        <v>7564</v>
      </c>
      <c r="B1238" s="20" t="s">
        <v>2896</v>
      </c>
      <c r="C1238" s="20" t="s">
        <v>7565</v>
      </c>
      <c r="D1238" s="20" t="s">
        <v>116</v>
      </c>
      <c r="E1238" s="20" t="s">
        <v>96</v>
      </c>
      <c r="F1238" s="20" t="s">
        <v>1876</v>
      </c>
      <c r="G1238" s="20" t="s">
        <v>2046</v>
      </c>
      <c r="H1238" s="20" t="s">
        <v>7566</v>
      </c>
      <c r="I1238" s="20"/>
      <c r="J1238" s="20"/>
      <c r="K1238" s="20"/>
      <c r="L1238" s="20" t="s">
        <v>7567</v>
      </c>
      <c r="M1238" s="20"/>
      <c r="N1238" s="20"/>
      <c r="O1238" s="20"/>
      <c r="P1238" s="20" t="s">
        <v>7568</v>
      </c>
      <c r="Q1238" s="20" t="s">
        <v>2051</v>
      </c>
      <c r="R1238" s="2"/>
      <c r="S1238" s="16" t="s">
        <v>6563</v>
      </c>
      <c r="T1238" s="2" t="s">
        <v>115</v>
      </c>
      <c r="U1238" s="2"/>
      <c r="V1238" s="2"/>
    </row>
    <row r="1239" spans="1:22" ht="14.25" customHeight="1">
      <c r="A1239" s="20" t="s">
        <v>7569</v>
      </c>
      <c r="B1239" s="20" t="s">
        <v>7570</v>
      </c>
      <c r="C1239" s="20" t="s">
        <v>7571</v>
      </c>
      <c r="D1239" s="20" t="s">
        <v>116</v>
      </c>
      <c r="E1239" s="20" t="s">
        <v>96</v>
      </c>
      <c r="F1239" s="20" t="s">
        <v>7572</v>
      </c>
      <c r="G1239" s="20" t="s">
        <v>2046</v>
      </c>
      <c r="H1239" s="20" t="s">
        <v>7573</v>
      </c>
      <c r="I1239" s="20" t="s">
        <v>7574</v>
      </c>
      <c r="J1239" s="20"/>
      <c r="K1239" s="20"/>
      <c r="L1239" s="20" t="s">
        <v>7567</v>
      </c>
      <c r="M1239" s="20" t="s">
        <v>59</v>
      </c>
      <c r="N1239" s="20"/>
      <c r="O1239" s="20"/>
      <c r="P1239" s="20" t="s">
        <v>7568</v>
      </c>
      <c r="Q1239" s="20" t="s">
        <v>2051</v>
      </c>
      <c r="R1239" s="2"/>
      <c r="S1239" s="2" t="s">
        <v>6528</v>
      </c>
      <c r="T1239" s="2" t="s">
        <v>115</v>
      </c>
      <c r="U1239" s="2"/>
      <c r="V1239" s="2"/>
    </row>
    <row r="1240" spans="1:22" ht="14.25" customHeight="1">
      <c r="A1240" s="20" t="s">
        <v>7575</v>
      </c>
      <c r="B1240" s="20" t="s">
        <v>4346</v>
      </c>
      <c r="C1240" s="20" t="s">
        <v>7576</v>
      </c>
      <c r="D1240" s="20" t="s">
        <v>116</v>
      </c>
      <c r="E1240" s="20" t="s">
        <v>96</v>
      </c>
      <c r="F1240" s="20" t="s">
        <v>1735</v>
      </c>
      <c r="G1240" s="20" t="s">
        <v>2046</v>
      </c>
      <c r="H1240" s="20" t="s">
        <v>7577</v>
      </c>
      <c r="I1240" s="20"/>
      <c r="J1240" s="20"/>
      <c r="K1240" s="20"/>
      <c r="L1240" s="20" t="s">
        <v>7567</v>
      </c>
      <c r="M1240" s="20"/>
      <c r="N1240" s="20"/>
      <c r="O1240" s="20"/>
      <c r="P1240" s="20" t="s">
        <v>7568</v>
      </c>
      <c r="Q1240" s="20" t="s">
        <v>2051</v>
      </c>
      <c r="R1240" s="2"/>
      <c r="S1240" s="16" t="s">
        <v>6563</v>
      </c>
      <c r="T1240" s="2" t="s">
        <v>115</v>
      </c>
      <c r="U1240" s="2"/>
      <c r="V1240" s="2"/>
    </row>
    <row r="1241" spans="1:22" ht="14.25" customHeight="1">
      <c r="A1241" s="20" t="s">
        <v>7578</v>
      </c>
      <c r="B1241" s="20" t="s">
        <v>7579</v>
      </c>
      <c r="C1241" s="20" t="s">
        <v>5618</v>
      </c>
      <c r="D1241" s="20" t="s">
        <v>116</v>
      </c>
      <c r="E1241" s="20" t="s">
        <v>96</v>
      </c>
      <c r="F1241" s="20" t="s">
        <v>7580</v>
      </c>
      <c r="G1241" s="20" t="s">
        <v>2046</v>
      </c>
      <c r="H1241" s="20" t="s">
        <v>7581</v>
      </c>
      <c r="I1241" s="20" t="s">
        <v>7582</v>
      </c>
      <c r="J1241" s="20"/>
      <c r="K1241" s="20"/>
      <c r="L1241" s="20" t="s">
        <v>7567</v>
      </c>
      <c r="M1241" s="20" t="s">
        <v>59</v>
      </c>
      <c r="N1241" s="20"/>
      <c r="O1241" s="20"/>
      <c r="P1241" s="20" t="s">
        <v>7568</v>
      </c>
      <c r="Q1241" s="20" t="s">
        <v>2051</v>
      </c>
      <c r="R1241" s="2"/>
      <c r="S1241" s="2" t="s">
        <v>6528</v>
      </c>
      <c r="T1241" s="2" t="s">
        <v>115</v>
      </c>
      <c r="U1241" s="2"/>
      <c r="V1241" s="2"/>
    </row>
    <row r="1242" spans="1:22" ht="14.25" customHeight="1">
      <c r="A1242" s="20" t="s">
        <v>7583</v>
      </c>
      <c r="B1242" s="20" t="s">
        <v>3729</v>
      </c>
      <c r="C1242" s="20" t="s">
        <v>7584</v>
      </c>
      <c r="D1242" s="20" t="s">
        <v>116</v>
      </c>
      <c r="E1242" s="20" t="s">
        <v>96</v>
      </c>
      <c r="F1242" s="20" t="s">
        <v>1738</v>
      </c>
      <c r="G1242" s="20" t="s">
        <v>2046</v>
      </c>
      <c r="H1242" s="20" t="s">
        <v>7585</v>
      </c>
      <c r="I1242" s="20"/>
      <c r="J1242" s="20"/>
      <c r="K1242" s="20"/>
      <c r="L1242" s="20" t="s">
        <v>7567</v>
      </c>
      <c r="M1242" s="20"/>
      <c r="N1242" s="20"/>
      <c r="O1242" s="20"/>
      <c r="P1242" s="20" t="s">
        <v>7568</v>
      </c>
      <c r="Q1242" s="20" t="s">
        <v>2051</v>
      </c>
      <c r="R1242" s="2"/>
      <c r="S1242" s="16" t="s">
        <v>6563</v>
      </c>
      <c r="T1242" s="2" t="s">
        <v>115</v>
      </c>
      <c r="U1242" s="2"/>
      <c r="V1242" s="2"/>
    </row>
    <row r="1243" spans="1:22" ht="14.25" customHeight="1">
      <c r="A1243" s="20" t="s">
        <v>7586</v>
      </c>
      <c r="B1243" s="20" t="s">
        <v>2892</v>
      </c>
      <c r="C1243" s="20" t="s">
        <v>7587</v>
      </c>
      <c r="D1243" s="20" t="s">
        <v>116</v>
      </c>
      <c r="E1243" s="20" t="s">
        <v>96</v>
      </c>
      <c r="F1243" s="20" t="s">
        <v>7588</v>
      </c>
      <c r="G1243" s="20" t="s">
        <v>2046</v>
      </c>
      <c r="H1243" s="20" t="s">
        <v>7589</v>
      </c>
      <c r="I1243" s="20"/>
      <c r="J1243" s="20"/>
      <c r="K1243" s="20"/>
      <c r="L1243" s="20" t="s">
        <v>7567</v>
      </c>
      <c r="M1243" s="20" t="s">
        <v>59</v>
      </c>
      <c r="N1243" s="20"/>
      <c r="O1243" s="20"/>
      <c r="P1243" s="20" t="s">
        <v>7568</v>
      </c>
      <c r="Q1243" s="20" t="s">
        <v>2051</v>
      </c>
      <c r="R1243" s="2"/>
      <c r="S1243" s="2" t="s">
        <v>6528</v>
      </c>
      <c r="T1243" s="2" t="s">
        <v>115</v>
      </c>
      <c r="U1243" s="2"/>
      <c r="V1243" s="2"/>
    </row>
    <row r="1244" spans="1:22" ht="14.25" customHeight="1">
      <c r="A1244" s="20" t="s">
        <v>7590</v>
      </c>
      <c r="B1244" s="20" t="s">
        <v>3311</v>
      </c>
      <c r="C1244" s="20" t="s">
        <v>5548</v>
      </c>
      <c r="D1244" s="20" t="s">
        <v>116</v>
      </c>
      <c r="E1244" s="20" t="s">
        <v>96</v>
      </c>
      <c r="F1244" s="20" t="s">
        <v>1726</v>
      </c>
      <c r="G1244" s="20" t="s">
        <v>2046</v>
      </c>
      <c r="H1244" s="20" t="s">
        <v>7591</v>
      </c>
      <c r="I1244" s="20"/>
      <c r="J1244" s="20" t="s">
        <v>7592</v>
      </c>
      <c r="K1244" s="20"/>
      <c r="L1244" s="20" t="s">
        <v>7567</v>
      </c>
      <c r="M1244" s="20"/>
      <c r="N1244" s="20"/>
      <c r="O1244" s="20"/>
      <c r="P1244" s="20" t="s">
        <v>7568</v>
      </c>
      <c r="Q1244" s="20" t="s">
        <v>2051</v>
      </c>
      <c r="R1244" s="2"/>
      <c r="S1244" s="16" t="s">
        <v>6563</v>
      </c>
      <c r="T1244" s="2" t="s">
        <v>115</v>
      </c>
      <c r="U1244" s="2"/>
      <c r="V1244" s="2"/>
    </row>
    <row r="1245" spans="1:22" ht="14.25" customHeight="1">
      <c r="A1245" s="20" t="s">
        <v>7593</v>
      </c>
      <c r="B1245" s="20" t="s">
        <v>3047</v>
      </c>
      <c r="C1245" s="20" t="s">
        <v>7594</v>
      </c>
      <c r="D1245" s="20" t="s">
        <v>116</v>
      </c>
      <c r="E1245" s="20" t="s">
        <v>96</v>
      </c>
      <c r="F1245" s="20" t="s">
        <v>7595</v>
      </c>
      <c r="G1245" s="20" t="s">
        <v>2046</v>
      </c>
      <c r="H1245" s="20" t="s">
        <v>7596</v>
      </c>
      <c r="I1245" s="20" t="s">
        <v>7597</v>
      </c>
      <c r="J1245" s="20"/>
      <c r="K1245" s="20"/>
      <c r="L1245" s="20" t="s">
        <v>7567</v>
      </c>
      <c r="M1245" s="20" t="s">
        <v>59</v>
      </c>
      <c r="N1245" s="20"/>
      <c r="O1245" s="20"/>
      <c r="P1245" s="20" t="s">
        <v>7568</v>
      </c>
      <c r="Q1245" s="20" t="s">
        <v>2051</v>
      </c>
      <c r="R1245" s="2"/>
      <c r="S1245" s="2" t="s">
        <v>6528</v>
      </c>
      <c r="T1245" s="2" t="s">
        <v>115</v>
      </c>
      <c r="U1245" s="2"/>
      <c r="V1245" s="2"/>
    </row>
    <row r="1246" spans="1:22" ht="14.25" customHeight="1">
      <c r="A1246" s="20" t="s">
        <v>7598</v>
      </c>
      <c r="B1246" s="20" t="s">
        <v>5343</v>
      </c>
      <c r="C1246" s="20" t="s">
        <v>7599</v>
      </c>
      <c r="D1246" s="20" t="s">
        <v>116</v>
      </c>
      <c r="E1246" s="20" t="s">
        <v>96</v>
      </c>
      <c r="F1246" s="20" t="s">
        <v>7600</v>
      </c>
      <c r="G1246" s="20" t="s">
        <v>2046</v>
      </c>
      <c r="H1246" s="20" t="s">
        <v>7601</v>
      </c>
      <c r="I1246" s="20"/>
      <c r="J1246" s="20"/>
      <c r="K1246" s="20"/>
      <c r="L1246" s="20" t="s">
        <v>7567</v>
      </c>
      <c r="M1246" s="20" t="s">
        <v>59</v>
      </c>
      <c r="N1246" s="20"/>
      <c r="O1246" s="20"/>
      <c r="P1246" s="20" t="s">
        <v>7568</v>
      </c>
      <c r="Q1246" s="20" t="s">
        <v>2051</v>
      </c>
      <c r="R1246" s="2"/>
      <c r="S1246" s="2" t="s">
        <v>6528</v>
      </c>
      <c r="T1246" s="2" t="s">
        <v>115</v>
      </c>
      <c r="U1246" s="2"/>
      <c r="V1246" s="2"/>
    </row>
    <row r="1247" spans="1:22" ht="14.25" customHeight="1">
      <c r="A1247" s="20" t="s">
        <v>7602</v>
      </c>
      <c r="B1247" s="20" t="s">
        <v>3013</v>
      </c>
      <c r="C1247" s="20" t="s">
        <v>4944</v>
      </c>
      <c r="D1247" s="20" t="s">
        <v>116</v>
      </c>
      <c r="E1247" s="20" t="s">
        <v>96</v>
      </c>
      <c r="F1247" s="20" t="s">
        <v>6524</v>
      </c>
      <c r="G1247" s="20" t="s">
        <v>2046</v>
      </c>
      <c r="H1247" s="20" t="s">
        <v>7603</v>
      </c>
      <c r="I1247" s="20"/>
      <c r="J1247" s="20"/>
      <c r="K1247" s="20"/>
      <c r="L1247" s="20" t="s">
        <v>7567</v>
      </c>
      <c r="M1247" s="20" t="s">
        <v>1566</v>
      </c>
      <c r="N1247" s="20"/>
      <c r="O1247" s="20"/>
      <c r="P1247" s="20" t="s">
        <v>7568</v>
      </c>
      <c r="Q1247" s="20" t="s">
        <v>2051</v>
      </c>
      <c r="R1247" s="2" t="s">
        <v>2067</v>
      </c>
      <c r="S1247" s="2" t="s">
        <v>6528</v>
      </c>
      <c r="T1247" s="2" t="s">
        <v>115</v>
      </c>
      <c r="U1247" s="2"/>
      <c r="V1247" s="2"/>
    </row>
    <row r="1248" spans="1:22" ht="14.25" customHeight="1">
      <c r="A1248" s="20" t="s">
        <v>7604</v>
      </c>
      <c r="B1248" s="20" t="s">
        <v>2940</v>
      </c>
      <c r="C1248" s="20" t="s">
        <v>7605</v>
      </c>
      <c r="D1248" s="20" t="s">
        <v>116</v>
      </c>
      <c r="E1248" s="20" t="s">
        <v>96</v>
      </c>
      <c r="F1248" s="20" t="s">
        <v>6556</v>
      </c>
      <c r="G1248" s="20" t="s">
        <v>2046</v>
      </c>
      <c r="H1248" s="20" t="s">
        <v>7606</v>
      </c>
      <c r="I1248" s="20" t="s">
        <v>7607</v>
      </c>
      <c r="J1248" s="20"/>
      <c r="K1248" s="20"/>
      <c r="L1248" s="20" t="s">
        <v>7567</v>
      </c>
      <c r="M1248" s="20" t="s">
        <v>59</v>
      </c>
      <c r="N1248" s="20"/>
      <c r="O1248" s="20"/>
      <c r="P1248" s="20" t="s">
        <v>7568</v>
      </c>
      <c r="Q1248" s="20" t="s">
        <v>2051</v>
      </c>
      <c r="R1248" s="2"/>
      <c r="S1248" s="2" t="s">
        <v>6528</v>
      </c>
      <c r="T1248" s="2" t="s">
        <v>115</v>
      </c>
      <c r="U1248" s="2"/>
      <c r="V1248" s="2"/>
    </row>
    <row r="1249" spans="1:22" ht="14.25" customHeight="1">
      <c r="A1249" s="20" t="s">
        <v>7608</v>
      </c>
      <c r="B1249" s="20" t="s">
        <v>2739</v>
      </c>
      <c r="C1249" s="20" t="s">
        <v>5756</v>
      </c>
      <c r="D1249" s="20" t="s">
        <v>116</v>
      </c>
      <c r="E1249" s="20" t="s">
        <v>96</v>
      </c>
      <c r="F1249" s="20" t="s">
        <v>1857</v>
      </c>
      <c r="G1249" s="20" t="s">
        <v>2046</v>
      </c>
      <c r="H1249" s="20" t="s">
        <v>7609</v>
      </c>
      <c r="I1249" s="20" t="s">
        <v>7610</v>
      </c>
      <c r="J1249" s="20"/>
      <c r="K1249" s="20"/>
      <c r="L1249" s="20" t="s">
        <v>7567</v>
      </c>
      <c r="M1249" s="20"/>
      <c r="N1249" s="20"/>
      <c r="O1249" s="20"/>
      <c r="P1249" s="20" t="s">
        <v>7568</v>
      </c>
      <c r="Q1249" s="20" t="s">
        <v>2051</v>
      </c>
      <c r="R1249" s="2"/>
      <c r="S1249" s="16" t="s">
        <v>6563</v>
      </c>
      <c r="T1249" s="2" t="s">
        <v>115</v>
      </c>
      <c r="U1249" s="2"/>
      <c r="V1249" s="2"/>
    </row>
    <row r="1250" spans="1:22" ht="14.25" customHeight="1">
      <c r="A1250" s="20" t="s">
        <v>7611</v>
      </c>
      <c r="B1250" s="20" t="s">
        <v>7612</v>
      </c>
      <c r="C1250" s="20" t="s">
        <v>7613</v>
      </c>
      <c r="D1250" s="20" t="s">
        <v>116</v>
      </c>
      <c r="E1250" s="20" t="s">
        <v>96</v>
      </c>
      <c r="F1250" s="20" t="s">
        <v>1725</v>
      </c>
      <c r="G1250" s="20" t="s">
        <v>2046</v>
      </c>
      <c r="H1250" s="20" t="s">
        <v>7614</v>
      </c>
      <c r="I1250" s="20" t="s">
        <v>7615</v>
      </c>
      <c r="J1250" s="20"/>
      <c r="K1250" s="20"/>
      <c r="L1250" s="20" t="s">
        <v>7567</v>
      </c>
      <c r="M1250" s="20"/>
      <c r="N1250" s="20"/>
      <c r="O1250" s="20"/>
      <c r="P1250" s="20" t="s">
        <v>7568</v>
      </c>
      <c r="Q1250" s="20" t="s">
        <v>2051</v>
      </c>
      <c r="R1250" s="2"/>
      <c r="S1250" s="16" t="s">
        <v>6563</v>
      </c>
      <c r="T1250" s="2" t="s">
        <v>115</v>
      </c>
      <c r="U1250" s="2"/>
      <c r="V1250" s="2"/>
    </row>
    <row r="1251" spans="1:22" ht="14.25" customHeight="1">
      <c r="A1251" s="20" t="s">
        <v>7616</v>
      </c>
      <c r="B1251" s="20" t="s">
        <v>7617</v>
      </c>
      <c r="C1251" s="20" t="s">
        <v>7618</v>
      </c>
      <c r="D1251" s="20" t="s">
        <v>116</v>
      </c>
      <c r="E1251" s="20" t="s">
        <v>96</v>
      </c>
      <c r="F1251" s="20" t="s">
        <v>1733</v>
      </c>
      <c r="G1251" s="20" t="s">
        <v>2046</v>
      </c>
      <c r="H1251" s="20" t="s">
        <v>7619</v>
      </c>
      <c r="I1251" s="20"/>
      <c r="J1251" s="20"/>
      <c r="K1251" s="20"/>
      <c r="L1251" s="20" t="s">
        <v>7567</v>
      </c>
      <c r="M1251" s="20"/>
      <c r="N1251" s="20"/>
      <c r="O1251" s="20"/>
      <c r="P1251" s="20" t="s">
        <v>7568</v>
      </c>
      <c r="Q1251" s="20" t="s">
        <v>2051</v>
      </c>
      <c r="R1251" s="2"/>
      <c r="S1251" s="16" t="s">
        <v>6563</v>
      </c>
      <c r="T1251" s="2" t="s">
        <v>115</v>
      </c>
      <c r="U1251" s="2"/>
      <c r="V1251" s="2"/>
    </row>
    <row r="1252" spans="1:22" ht="14.25" customHeight="1">
      <c r="A1252" s="20" t="s">
        <v>7620</v>
      </c>
      <c r="B1252" s="20" t="s">
        <v>7621</v>
      </c>
      <c r="C1252" s="20" t="s">
        <v>7622</v>
      </c>
      <c r="D1252" s="20" t="s">
        <v>116</v>
      </c>
      <c r="E1252" s="20" t="s">
        <v>96</v>
      </c>
      <c r="F1252" s="20" t="s">
        <v>7623</v>
      </c>
      <c r="G1252" s="20" t="s">
        <v>2046</v>
      </c>
      <c r="H1252" s="20" t="s">
        <v>7624</v>
      </c>
      <c r="I1252" s="20"/>
      <c r="J1252" s="20"/>
      <c r="K1252" s="20"/>
      <c r="L1252" s="20" t="s">
        <v>7567</v>
      </c>
      <c r="M1252" s="20" t="s">
        <v>1566</v>
      </c>
      <c r="N1252" s="20"/>
      <c r="O1252" s="20"/>
      <c r="P1252" s="20" t="s">
        <v>7568</v>
      </c>
      <c r="Q1252" s="20" t="s">
        <v>2051</v>
      </c>
      <c r="R1252" s="2" t="s">
        <v>2067</v>
      </c>
      <c r="S1252" s="2" t="s">
        <v>6528</v>
      </c>
      <c r="T1252" s="2" t="s">
        <v>115</v>
      </c>
      <c r="U1252" s="2"/>
      <c r="V1252" s="2"/>
    </row>
    <row r="1253" spans="1:22" ht="14.25" customHeight="1">
      <c r="A1253" s="20" t="s">
        <v>7625</v>
      </c>
      <c r="B1253" s="20" t="s">
        <v>5883</v>
      </c>
      <c r="C1253" s="20" t="s">
        <v>7626</v>
      </c>
      <c r="D1253" s="20" t="s">
        <v>116</v>
      </c>
      <c r="E1253" s="20" t="s">
        <v>96</v>
      </c>
      <c r="F1253" s="20" t="s">
        <v>1745</v>
      </c>
      <c r="G1253" s="20" t="s">
        <v>2046</v>
      </c>
      <c r="H1253" s="20" t="s">
        <v>7627</v>
      </c>
      <c r="I1253" s="20" t="s">
        <v>7628</v>
      </c>
      <c r="J1253" s="20"/>
      <c r="K1253" s="20"/>
      <c r="L1253" s="20" t="s">
        <v>7567</v>
      </c>
      <c r="M1253" s="20"/>
      <c r="N1253" s="20"/>
      <c r="O1253" s="20"/>
      <c r="P1253" s="20" t="s">
        <v>7568</v>
      </c>
      <c r="Q1253" s="20" t="s">
        <v>2051</v>
      </c>
      <c r="R1253" s="2"/>
      <c r="S1253" s="16" t="s">
        <v>6563</v>
      </c>
      <c r="T1253" s="2" t="s">
        <v>115</v>
      </c>
      <c r="U1253" s="2"/>
      <c r="V1253" s="2"/>
    </row>
    <row r="1254" spans="1:22" ht="14.25" customHeight="1">
      <c r="A1254" s="20" t="s">
        <v>7629</v>
      </c>
      <c r="B1254" s="20" t="s">
        <v>4288</v>
      </c>
      <c r="C1254" s="20" t="s">
        <v>7630</v>
      </c>
      <c r="D1254" s="20" t="s">
        <v>116</v>
      </c>
      <c r="E1254" s="20" t="s">
        <v>96</v>
      </c>
      <c r="F1254" s="20" t="s">
        <v>7631</v>
      </c>
      <c r="G1254" s="20" t="s">
        <v>2046</v>
      </c>
      <c r="H1254" s="20" t="s">
        <v>7632</v>
      </c>
      <c r="I1254" s="20"/>
      <c r="J1254" s="20"/>
      <c r="K1254" s="20"/>
      <c r="L1254" s="20" t="s">
        <v>7567</v>
      </c>
      <c r="M1254" s="20" t="s">
        <v>1566</v>
      </c>
      <c r="N1254" s="20"/>
      <c r="O1254" s="20"/>
      <c r="P1254" s="20" t="s">
        <v>7568</v>
      </c>
      <c r="Q1254" s="20" t="s">
        <v>2051</v>
      </c>
      <c r="R1254" s="2" t="s">
        <v>2067</v>
      </c>
      <c r="S1254" s="2" t="s">
        <v>6528</v>
      </c>
      <c r="T1254" s="2" t="s">
        <v>115</v>
      </c>
      <c r="U1254" s="2"/>
      <c r="V1254" s="2"/>
    </row>
    <row r="1255" spans="1:22" ht="14.25" customHeight="1">
      <c r="A1255" s="20" t="s">
        <v>7633</v>
      </c>
      <c r="B1255" s="20" t="s">
        <v>7634</v>
      </c>
      <c r="C1255" s="20" t="s">
        <v>7635</v>
      </c>
      <c r="D1255" s="20" t="s">
        <v>240</v>
      </c>
      <c r="E1255" s="20" t="s">
        <v>96</v>
      </c>
      <c r="F1255" s="20" t="s">
        <v>6573</v>
      </c>
      <c r="G1255" s="20" t="s">
        <v>2046</v>
      </c>
      <c r="H1255" s="20" t="s">
        <v>7636</v>
      </c>
      <c r="I1255" s="20"/>
      <c r="J1255" s="20"/>
      <c r="K1255" s="20"/>
      <c r="L1255" s="20"/>
      <c r="M1255" s="20" t="s">
        <v>1566</v>
      </c>
      <c r="N1255" s="20"/>
      <c r="O1255" s="20"/>
      <c r="P1255" s="20" t="s">
        <v>7637</v>
      </c>
      <c r="Q1255" s="20" t="s">
        <v>2051</v>
      </c>
      <c r="R1255" s="2" t="s">
        <v>2067</v>
      </c>
      <c r="S1255" s="2" t="s">
        <v>6528</v>
      </c>
      <c r="T1255" s="2" t="s">
        <v>239</v>
      </c>
      <c r="U1255" s="2"/>
      <c r="V1255" s="2"/>
    </row>
    <row r="1256" spans="1:22" ht="14.25" customHeight="1">
      <c r="A1256" s="20" t="s">
        <v>7638</v>
      </c>
      <c r="B1256" s="20" t="s">
        <v>4440</v>
      </c>
      <c r="C1256" s="20" t="s">
        <v>5406</v>
      </c>
      <c r="D1256" s="20" t="s">
        <v>240</v>
      </c>
      <c r="E1256" s="20" t="s">
        <v>96</v>
      </c>
      <c r="F1256" s="20" t="s">
        <v>7639</v>
      </c>
      <c r="G1256" s="20" t="s">
        <v>2046</v>
      </c>
      <c r="H1256" s="20" t="s">
        <v>7640</v>
      </c>
      <c r="I1256" s="20"/>
      <c r="J1256" s="20"/>
      <c r="K1256" s="20"/>
      <c r="L1256" s="20"/>
      <c r="M1256" s="20" t="s">
        <v>1566</v>
      </c>
      <c r="N1256" s="20"/>
      <c r="O1256" s="20"/>
      <c r="P1256" s="20" t="s">
        <v>7637</v>
      </c>
      <c r="Q1256" s="20" t="s">
        <v>2051</v>
      </c>
      <c r="R1256" s="2" t="s">
        <v>2067</v>
      </c>
      <c r="S1256" s="2" t="s">
        <v>6528</v>
      </c>
      <c r="T1256" s="2" t="s">
        <v>239</v>
      </c>
      <c r="U1256" s="2"/>
      <c r="V1256" s="2"/>
    </row>
    <row r="1257" spans="1:22" ht="14.25" customHeight="1">
      <c r="A1257" s="20" t="s">
        <v>7641</v>
      </c>
      <c r="B1257" s="20" t="s">
        <v>7642</v>
      </c>
      <c r="C1257" s="20" t="s">
        <v>7643</v>
      </c>
      <c r="D1257" s="20" t="s">
        <v>240</v>
      </c>
      <c r="E1257" s="20" t="s">
        <v>96</v>
      </c>
      <c r="F1257" s="20" t="s">
        <v>1727</v>
      </c>
      <c r="G1257" s="20" t="s">
        <v>2046</v>
      </c>
      <c r="H1257" s="20" t="s">
        <v>7644</v>
      </c>
      <c r="I1257" s="20"/>
      <c r="J1257" s="20"/>
      <c r="K1257" s="20"/>
      <c r="L1257" s="20"/>
      <c r="M1257" s="20"/>
      <c r="N1257" s="20"/>
      <c r="O1257" s="20"/>
      <c r="P1257" s="20" t="s">
        <v>7637</v>
      </c>
      <c r="Q1257" s="20" t="s">
        <v>2051</v>
      </c>
      <c r="R1257" s="2"/>
      <c r="S1257" s="16" t="s">
        <v>6563</v>
      </c>
      <c r="T1257" s="2" t="s">
        <v>239</v>
      </c>
      <c r="U1257" s="2"/>
      <c r="V1257" s="2"/>
    </row>
    <row r="1258" spans="1:22" ht="14.25" customHeight="1">
      <c r="A1258" s="20" t="s">
        <v>7645</v>
      </c>
      <c r="B1258" s="20" t="s">
        <v>3808</v>
      </c>
      <c r="C1258" s="20" t="s">
        <v>7646</v>
      </c>
      <c r="D1258" s="20" t="s">
        <v>240</v>
      </c>
      <c r="E1258" s="20" t="s">
        <v>96</v>
      </c>
      <c r="F1258" s="20" t="s">
        <v>6524</v>
      </c>
      <c r="G1258" s="20" t="s">
        <v>2046</v>
      </c>
      <c r="H1258" s="20" t="s">
        <v>7647</v>
      </c>
      <c r="I1258" s="20" t="s">
        <v>7648</v>
      </c>
      <c r="J1258" s="20"/>
      <c r="K1258" s="20"/>
      <c r="L1258" s="20"/>
      <c r="M1258" s="20" t="s">
        <v>1566</v>
      </c>
      <c r="N1258" s="20"/>
      <c r="O1258" s="20"/>
      <c r="P1258" s="20" t="s">
        <v>7637</v>
      </c>
      <c r="Q1258" s="20" t="s">
        <v>2051</v>
      </c>
      <c r="R1258" s="2" t="s">
        <v>2067</v>
      </c>
      <c r="S1258" s="2" t="s">
        <v>6528</v>
      </c>
      <c r="T1258" s="2" t="s">
        <v>239</v>
      </c>
      <c r="U1258" s="2"/>
      <c r="V1258" s="2"/>
    </row>
    <row r="1259" spans="1:22" ht="14.25" customHeight="1">
      <c r="A1259" s="20" t="s">
        <v>7649</v>
      </c>
      <c r="B1259" s="20" t="s">
        <v>2311</v>
      </c>
      <c r="C1259" s="20" t="s">
        <v>7650</v>
      </c>
      <c r="D1259" s="20" t="s">
        <v>240</v>
      </c>
      <c r="E1259" s="20" t="s">
        <v>96</v>
      </c>
      <c r="F1259" s="20" t="s">
        <v>1892</v>
      </c>
      <c r="G1259" s="20" t="s">
        <v>2046</v>
      </c>
      <c r="H1259" s="20" t="s">
        <v>7651</v>
      </c>
      <c r="I1259" s="20" t="s">
        <v>7652</v>
      </c>
      <c r="J1259" s="20"/>
      <c r="K1259" s="20"/>
      <c r="L1259" s="20"/>
      <c r="M1259" s="20"/>
      <c r="N1259" s="20"/>
      <c r="O1259" s="20"/>
      <c r="P1259" s="20" t="s">
        <v>7637</v>
      </c>
      <c r="Q1259" s="20" t="s">
        <v>2051</v>
      </c>
      <c r="R1259" s="2"/>
      <c r="S1259" s="16" t="s">
        <v>6563</v>
      </c>
      <c r="T1259" s="2" t="s">
        <v>239</v>
      </c>
      <c r="U1259" s="2"/>
      <c r="V1259" s="2"/>
    </row>
    <row r="1260" spans="1:22" ht="14.25" customHeight="1">
      <c r="A1260" s="20" t="s">
        <v>7653</v>
      </c>
      <c r="B1260" s="20" t="s">
        <v>4304</v>
      </c>
      <c r="C1260" s="20" t="s">
        <v>7654</v>
      </c>
      <c r="D1260" s="20" t="s">
        <v>102</v>
      </c>
      <c r="E1260" s="20" t="s">
        <v>96</v>
      </c>
      <c r="F1260" s="20" t="s">
        <v>7655</v>
      </c>
      <c r="G1260" s="20" t="s">
        <v>2046</v>
      </c>
      <c r="H1260" s="20" t="s">
        <v>7656</v>
      </c>
      <c r="I1260" s="20"/>
      <c r="J1260" s="20" t="s">
        <v>7657</v>
      </c>
      <c r="K1260" s="20" t="s">
        <v>7658</v>
      </c>
      <c r="L1260" s="20" t="s">
        <v>7659</v>
      </c>
      <c r="M1260" s="20" t="s">
        <v>1566</v>
      </c>
      <c r="N1260" s="20"/>
      <c r="O1260" s="20"/>
      <c r="P1260" s="20" t="s">
        <v>7660</v>
      </c>
      <c r="Q1260" s="20" t="s">
        <v>2051</v>
      </c>
      <c r="R1260" s="2" t="s">
        <v>2067</v>
      </c>
      <c r="S1260" s="2" t="s">
        <v>6528</v>
      </c>
      <c r="T1260" s="2" t="s">
        <v>101</v>
      </c>
      <c r="U1260" s="2"/>
      <c r="V1260" s="2"/>
    </row>
    <row r="1261" spans="1:22" ht="14.25" customHeight="1">
      <c r="A1261" s="20" t="s">
        <v>7661</v>
      </c>
      <c r="B1261" s="20" t="s">
        <v>3864</v>
      </c>
      <c r="C1261" s="20" t="s">
        <v>7662</v>
      </c>
      <c r="D1261" s="20" t="s">
        <v>102</v>
      </c>
      <c r="E1261" s="20" t="s">
        <v>96</v>
      </c>
      <c r="F1261" s="20" t="s">
        <v>7663</v>
      </c>
      <c r="G1261" s="20" t="s">
        <v>2046</v>
      </c>
      <c r="H1261" s="20" t="s">
        <v>7664</v>
      </c>
      <c r="I1261" s="20" t="s">
        <v>7665</v>
      </c>
      <c r="J1261" s="20"/>
      <c r="K1261" s="20" t="s">
        <v>7658</v>
      </c>
      <c r="L1261" s="20" t="s">
        <v>7659</v>
      </c>
      <c r="M1261" s="20" t="s">
        <v>1566</v>
      </c>
      <c r="N1261" s="20"/>
      <c r="O1261" s="20"/>
      <c r="P1261" s="20" t="s">
        <v>7660</v>
      </c>
      <c r="Q1261" s="20" t="s">
        <v>2051</v>
      </c>
      <c r="R1261" s="2" t="s">
        <v>2067</v>
      </c>
      <c r="S1261" s="2" t="s">
        <v>6528</v>
      </c>
      <c r="T1261" s="2" t="s">
        <v>101</v>
      </c>
      <c r="U1261" s="2"/>
      <c r="V1261" s="2"/>
    </row>
    <row r="1262" spans="1:22" ht="14.25" customHeight="1">
      <c r="A1262" s="20" t="s">
        <v>7666</v>
      </c>
      <c r="B1262" s="20" t="s">
        <v>2354</v>
      </c>
      <c r="C1262" s="20" t="s">
        <v>7667</v>
      </c>
      <c r="D1262" s="20" t="s">
        <v>102</v>
      </c>
      <c r="E1262" s="20" t="s">
        <v>96</v>
      </c>
      <c r="F1262" s="20" t="s">
        <v>7668</v>
      </c>
      <c r="G1262" s="20" t="s">
        <v>2046</v>
      </c>
      <c r="H1262" s="20" t="s">
        <v>7669</v>
      </c>
      <c r="I1262" s="20" t="s">
        <v>7670</v>
      </c>
      <c r="J1262" s="20"/>
      <c r="K1262" s="20" t="s">
        <v>7658</v>
      </c>
      <c r="L1262" s="20" t="s">
        <v>7659</v>
      </c>
      <c r="M1262" s="20" t="s">
        <v>1566</v>
      </c>
      <c r="N1262" s="20"/>
      <c r="O1262" s="20"/>
      <c r="P1262" s="20" t="s">
        <v>7660</v>
      </c>
      <c r="Q1262" s="20" t="s">
        <v>2051</v>
      </c>
      <c r="R1262" s="2" t="s">
        <v>2067</v>
      </c>
      <c r="S1262" s="2" t="s">
        <v>6528</v>
      </c>
      <c r="T1262" s="2" t="s">
        <v>101</v>
      </c>
      <c r="U1262" s="2"/>
      <c r="V1262" s="2"/>
    </row>
    <row r="1263" spans="1:22" ht="14.25" customHeight="1">
      <c r="A1263" s="20" t="s">
        <v>7671</v>
      </c>
      <c r="B1263" s="20" t="s">
        <v>2311</v>
      </c>
      <c r="C1263" s="20" t="s">
        <v>7672</v>
      </c>
      <c r="D1263" s="20" t="s">
        <v>102</v>
      </c>
      <c r="E1263" s="20" t="s">
        <v>96</v>
      </c>
      <c r="F1263" s="20" t="s">
        <v>7673</v>
      </c>
      <c r="G1263" s="20" t="s">
        <v>2046</v>
      </c>
      <c r="H1263" s="20" t="s">
        <v>7674</v>
      </c>
      <c r="I1263" s="20"/>
      <c r="J1263" s="20"/>
      <c r="K1263" s="20" t="s">
        <v>7658</v>
      </c>
      <c r="L1263" s="20" t="s">
        <v>7659</v>
      </c>
      <c r="M1263" s="20" t="s">
        <v>1566</v>
      </c>
      <c r="N1263" s="20"/>
      <c r="O1263" s="20"/>
      <c r="P1263" s="20" t="s">
        <v>7660</v>
      </c>
      <c r="Q1263" s="20" t="s">
        <v>2051</v>
      </c>
      <c r="R1263" s="2" t="s">
        <v>2067</v>
      </c>
      <c r="S1263" s="2" t="s">
        <v>6528</v>
      </c>
      <c r="T1263" s="2" t="s">
        <v>101</v>
      </c>
      <c r="U1263" s="2"/>
      <c r="V1263" s="2"/>
    </row>
    <row r="1264" spans="1:22" ht="14.25" customHeight="1">
      <c r="A1264" s="20" t="s">
        <v>7675</v>
      </c>
      <c r="B1264" s="20" t="s">
        <v>7676</v>
      </c>
      <c r="C1264" s="20" t="s">
        <v>6752</v>
      </c>
      <c r="D1264" s="20" t="s">
        <v>102</v>
      </c>
      <c r="E1264" s="20" t="s">
        <v>96</v>
      </c>
      <c r="F1264" s="20" t="s">
        <v>7677</v>
      </c>
      <c r="G1264" s="20" t="s">
        <v>2046</v>
      </c>
      <c r="H1264" s="20" t="s">
        <v>7678</v>
      </c>
      <c r="I1264" s="20"/>
      <c r="J1264" s="20"/>
      <c r="K1264" s="20" t="s">
        <v>7658</v>
      </c>
      <c r="L1264" s="20" t="s">
        <v>7659</v>
      </c>
      <c r="M1264" s="20" t="s">
        <v>59</v>
      </c>
      <c r="N1264" s="20"/>
      <c r="O1264" s="20"/>
      <c r="P1264" s="20" t="s">
        <v>7660</v>
      </c>
      <c r="Q1264" s="20" t="s">
        <v>2051</v>
      </c>
      <c r="R1264" s="2"/>
      <c r="S1264" s="2" t="s">
        <v>6528</v>
      </c>
      <c r="T1264" s="2" t="s">
        <v>101</v>
      </c>
      <c r="U1264" s="2"/>
      <c r="V1264" s="2"/>
    </row>
    <row r="1265" spans="1:22" ht="14.25" customHeight="1">
      <c r="A1265" s="20" t="s">
        <v>7679</v>
      </c>
      <c r="B1265" s="20" t="s">
        <v>7680</v>
      </c>
      <c r="C1265" s="20" t="s">
        <v>7681</v>
      </c>
      <c r="D1265" s="20" t="s">
        <v>102</v>
      </c>
      <c r="E1265" s="20" t="s">
        <v>96</v>
      </c>
      <c r="F1265" s="20" t="s">
        <v>6573</v>
      </c>
      <c r="G1265" s="20" t="s">
        <v>2046</v>
      </c>
      <c r="H1265" s="20" t="s">
        <v>7682</v>
      </c>
      <c r="I1265" s="20"/>
      <c r="J1265" s="20"/>
      <c r="K1265" s="20" t="s">
        <v>7658</v>
      </c>
      <c r="L1265" s="20" t="s">
        <v>7659</v>
      </c>
      <c r="M1265" s="20" t="s">
        <v>1566</v>
      </c>
      <c r="N1265" s="20"/>
      <c r="O1265" s="20"/>
      <c r="P1265" s="20" t="s">
        <v>7660</v>
      </c>
      <c r="Q1265" s="20" t="s">
        <v>2051</v>
      </c>
      <c r="R1265" s="2" t="s">
        <v>2067</v>
      </c>
      <c r="S1265" s="2" t="s">
        <v>6528</v>
      </c>
      <c r="T1265" s="2" t="s">
        <v>101</v>
      </c>
      <c r="U1265" s="2"/>
      <c r="V1265" s="2"/>
    </row>
    <row r="1266" spans="1:22" ht="14.25" customHeight="1">
      <c r="A1266" s="20" t="s">
        <v>7683</v>
      </c>
      <c r="B1266" s="20" t="s">
        <v>2940</v>
      </c>
      <c r="C1266" s="20" t="s">
        <v>7684</v>
      </c>
      <c r="D1266" s="20" t="s">
        <v>102</v>
      </c>
      <c r="E1266" s="20" t="s">
        <v>96</v>
      </c>
      <c r="F1266" s="20" t="s">
        <v>7685</v>
      </c>
      <c r="G1266" s="20" t="s">
        <v>2046</v>
      </c>
      <c r="H1266" s="20" t="s">
        <v>7686</v>
      </c>
      <c r="I1266" s="20" t="s">
        <v>7687</v>
      </c>
      <c r="J1266" s="20"/>
      <c r="K1266" s="20" t="s">
        <v>7658</v>
      </c>
      <c r="L1266" s="20" t="s">
        <v>7659</v>
      </c>
      <c r="M1266" s="20" t="s">
        <v>1566</v>
      </c>
      <c r="N1266" s="20"/>
      <c r="O1266" s="20"/>
      <c r="P1266" s="20" t="s">
        <v>7660</v>
      </c>
      <c r="Q1266" s="20" t="s">
        <v>2051</v>
      </c>
      <c r="R1266" s="2" t="s">
        <v>2067</v>
      </c>
      <c r="S1266" s="2" t="s">
        <v>6528</v>
      </c>
      <c r="T1266" s="2" t="s">
        <v>101</v>
      </c>
      <c r="U1266" s="2"/>
      <c r="V1266" s="2"/>
    </row>
    <row r="1267" spans="1:22" ht="14.25" customHeight="1">
      <c r="A1267" s="20" t="s">
        <v>7688</v>
      </c>
      <c r="B1267" s="20" t="s">
        <v>3896</v>
      </c>
      <c r="C1267" s="20" t="s">
        <v>7689</v>
      </c>
      <c r="D1267" s="20" t="s">
        <v>102</v>
      </c>
      <c r="E1267" s="20" t="s">
        <v>96</v>
      </c>
      <c r="F1267" s="20" t="s">
        <v>7690</v>
      </c>
      <c r="G1267" s="20" t="s">
        <v>2046</v>
      </c>
      <c r="H1267" s="20" t="s">
        <v>7691</v>
      </c>
      <c r="I1267" s="20" t="s">
        <v>7692</v>
      </c>
      <c r="J1267" s="20"/>
      <c r="K1267" s="20" t="s">
        <v>7658</v>
      </c>
      <c r="L1267" s="20" t="s">
        <v>7659</v>
      </c>
      <c r="M1267" s="20" t="s">
        <v>1566</v>
      </c>
      <c r="N1267" s="20"/>
      <c r="O1267" s="20"/>
      <c r="P1267" s="20" t="s">
        <v>7660</v>
      </c>
      <c r="Q1267" s="20" t="s">
        <v>2051</v>
      </c>
      <c r="R1267" s="2" t="s">
        <v>2067</v>
      </c>
      <c r="S1267" s="2" t="s">
        <v>6528</v>
      </c>
      <c r="T1267" s="2" t="s">
        <v>101</v>
      </c>
      <c r="U1267" s="2"/>
      <c r="V1267" s="2"/>
    </row>
    <row r="1268" spans="1:22" ht="14.25" customHeight="1">
      <c r="A1268" s="20" t="s">
        <v>7693</v>
      </c>
      <c r="B1268" s="20" t="s">
        <v>7694</v>
      </c>
      <c r="C1268" s="20" t="s">
        <v>7695</v>
      </c>
      <c r="D1268" s="20" t="s">
        <v>102</v>
      </c>
      <c r="E1268" s="20" t="s">
        <v>96</v>
      </c>
      <c r="F1268" s="20" t="s">
        <v>7696</v>
      </c>
      <c r="G1268" s="20" t="s">
        <v>2046</v>
      </c>
      <c r="H1268" s="20" t="s">
        <v>7697</v>
      </c>
      <c r="I1268" s="20" t="s">
        <v>7698</v>
      </c>
      <c r="J1268" s="20"/>
      <c r="K1268" s="20" t="s">
        <v>7658</v>
      </c>
      <c r="L1268" s="20" t="s">
        <v>7659</v>
      </c>
      <c r="M1268" s="20" t="s">
        <v>1566</v>
      </c>
      <c r="N1268" s="20"/>
      <c r="O1268" s="20"/>
      <c r="P1268" s="20" t="s">
        <v>7660</v>
      </c>
      <c r="Q1268" s="20" t="s">
        <v>2051</v>
      </c>
      <c r="R1268" s="2" t="s">
        <v>2067</v>
      </c>
      <c r="S1268" s="2" t="s">
        <v>6553</v>
      </c>
      <c r="T1268" s="2" t="s">
        <v>101</v>
      </c>
      <c r="U1268" s="2"/>
      <c r="V1268" s="2"/>
    </row>
    <row r="1269" spans="1:22" ht="14.25" customHeight="1">
      <c r="A1269" s="20" t="s">
        <v>7699</v>
      </c>
      <c r="B1269" s="20" t="s">
        <v>2940</v>
      </c>
      <c r="C1269" s="20" t="s">
        <v>7700</v>
      </c>
      <c r="D1269" s="20" t="s">
        <v>102</v>
      </c>
      <c r="E1269" s="20" t="s">
        <v>96</v>
      </c>
      <c r="F1269" s="20" t="s">
        <v>7701</v>
      </c>
      <c r="G1269" s="20" t="s">
        <v>2046</v>
      </c>
      <c r="H1269" s="20" t="s">
        <v>7702</v>
      </c>
      <c r="I1269" s="20"/>
      <c r="J1269" s="20"/>
      <c r="K1269" s="20" t="s">
        <v>7658</v>
      </c>
      <c r="L1269" s="20" t="s">
        <v>7659</v>
      </c>
      <c r="M1269" s="20" t="s">
        <v>1566</v>
      </c>
      <c r="N1269" s="20"/>
      <c r="O1269" s="20"/>
      <c r="P1269" s="20" t="s">
        <v>7660</v>
      </c>
      <c r="Q1269" s="20" t="s">
        <v>2051</v>
      </c>
      <c r="R1269" s="2" t="s">
        <v>2067</v>
      </c>
      <c r="S1269" s="2" t="s">
        <v>6528</v>
      </c>
      <c r="T1269" s="2" t="s">
        <v>101</v>
      </c>
      <c r="U1269" s="2"/>
      <c r="V1269" s="2"/>
    </row>
    <row r="1270" spans="1:22" ht="14.25" customHeight="1">
      <c r="A1270" s="20" t="s">
        <v>7703</v>
      </c>
      <c r="B1270" s="20" t="s">
        <v>3896</v>
      </c>
      <c r="C1270" s="20" t="s">
        <v>7704</v>
      </c>
      <c r="D1270" s="20" t="s">
        <v>102</v>
      </c>
      <c r="E1270" s="20" t="s">
        <v>96</v>
      </c>
      <c r="F1270" s="20" t="s">
        <v>7668</v>
      </c>
      <c r="G1270" s="20" t="s">
        <v>2046</v>
      </c>
      <c r="H1270" s="20" t="s">
        <v>7705</v>
      </c>
      <c r="I1270" s="20" t="s">
        <v>7706</v>
      </c>
      <c r="J1270" s="20"/>
      <c r="K1270" s="20" t="s">
        <v>7658</v>
      </c>
      <c r="L1270" s="20" t="s">
        <v>7659</v>
      </c>
      <c r="M1270" s="20" t="s">
        <v>1566</v>
      </c>
      <c r="N1270" s="20"/>
      <c r="O1270" s="20"/>
      <c r="P1270" s="20" t="s">
        <v>7660</v>
      </c>
      <c r="Q1270" s="20" t="s">
        <v>2051</v>
      </c>
      <c r="R1270" s="2" t="s">
        <v>2067</v>
      </c>
      <c r="S1270" s="2" t="s">
        <v>6528</v>
      </c>
      <c r="T1270" s="2" t="s">
        <v>101</v>
      </c>
      <c r="U1270" s="2"/>
      <c r="V1270" s="2"/>
    </row>
    <row r="1271" spans="1:22" ht="14.25" customHeight="1">
      <c r="A1271" s="20" t="s">
        <v>7707</v>
      </c>
      <c r="B1271" s="20" t="s">
        <v>7708</v>
      </c>
      <c r="C1271" s="20" t="s">
        <v>7709</v>
      </c>
      <c r="D1271" s="20" t="s">
        <v>102</v>
      </c>
      <c r="E1271" s="20" t="s">
        <v>96</v>
      </c>
      <c r="F1271" s="20" t="s">
        <v>7710</v>
      </c>
      <c r="G1271" s="20" t="s">
        <v>2046</v>
      </c>
      <c r="H1271" s="20" t="s">
        <v>7711</v>
      </c>
      <c r="I1271" s="20" t="s">
        <v>7712</v>
      </c>
      <c r="J1271" s="20"/>
      <c r="K1271" s="20" t="s">
        <v>7658</v>
      </c>
      <c r="L1271" s="20" t="s">
        <v>7659</v>
      </c>
      <c r="M1271" s="20" t="s">
        <v>1566</v>
      </c>
      <c r="N1271" s="20"/>
      <c r="O1271" s="20"/>
      <c r="P1271" s="20" t="s">
        <v>7660</v>
      </c>
      <c r="Q1271" s="20" t="s">
        <v>2051</v>
      </c>
      <c r="R1271" s="2" t="s">
        <v>2067</v>
      </c>
      <c r="S1271" s="2" t="s">
        <v>6528</v>
      </c>
      <c r="T1271" s="2" t="s">
        <v>101</v>
      </c>
      <c r="U1271" s="2"/>
      <c r="V1271" s="2"/>
    </row>
    <row r="1272" spans="1:22" ht="14.25" customHeight="1">
      <c r="A1272" s="20" t="s">
        <v>7713</v>
      </c>
      <c r="B1272" s="20" t="s">
        <v>7714</v>
      </c>
      <c r="C1272" s="20" t="s">
        <v>7715</v>
      </c>
      <c r="D1272" s="20" t="s">
        <v>102</v>
      </c>
      <c r="E1272" s="20" t="s">
        <v>96</v>
      </c>
      <c r="F1272" s="20" t="s">
        <v>7716</v>
      </c>
      <c r="G1272" s="20" t="s">
        <v>2046</v>
      </c>
      <c r="H1272" s="20" t="s">
        <v>7717</v>
      </c>
      <c r="I1272" s="20"/>
      <c r="J1272" s="20"/>
      <c r="K1272" s="20" t="s">
        <v>7658</v>
      </c>
      <c r="L1272" s="20" t="s">
        <v>7659</v>
      </c>
      <c r="M1272" s="20" t="s">
        <v>6585</v>
      </c>
      <c r="N1272" s="20"/>
      <c r="O1272" s="20"/>
      <c r="P1272" s="20" t="s">
        <v>7660</v>
      </c>
      <c r="Q1272" s="20" t="s">
        <v>2051</v>
      </c>
      <c r="R1272" s="2"/>
      <c r="S1272" s="16" t="s">
        <v>6586</v>
      </c>
      <c r="T1272" s="2" t="s">
        <v>101</v>
      </c>
      <c r="U1272" s="2"/>
      <c r="V1272" s="2"/>
    </row>
    <row r="1273" spans="1:22" ht="14.25" customHeight="1">
      <c r="A1273" s="20" t="s">
        <v>7718</v>
      </c>
      <c r="B1273" s="20" t="s">
        <v>5004</v>
      </c>
      <c r="C1273" s="20" t="s">
        <v>2262</v>
      </c>
      <c r="D1273" s="20" t="s">
        <v>102</v>
      </c>
      <c r="E1273" s="20" t="s">
        <v>96</v>
      </c>
      <c r="F1273" s="20" t="s">
        <v>6596</v>
      </c>
      <c r="G1273" s="20" t="s">
        <v>2046</v>
      </c>
      <c r="H1273" s="20" t="s">
        <v>7719</v>
      </c>
      <c r="I1273" s="20" t="s">
        <v>7720</v>
      </c>
      <c r="J1273" s="20"/>
      <c r="K1273" s="20" t="s">
        <v>7658</v>
      </c>
      <c r="L1273" s="20" t="s">
        <v>7659</v>
      </c>
      <c r="M1273" s="20" t="s">
        <v>1566</v>
      </c>
      <c r="N1273" s="20"/>
      <c r="O1273" s="20"/>
      <c r="P1273" s="20" t="s">
        <v>7660</v>
      </c>
      <c r="Q1273" s="20" t="s">
        <v>2051</v>
      </c>
      <c r="R1273" s="2" t="s">
        <v>2067</v>
      </c>
      <c r="S1273" s="2" t="s">
        <v>6528</v>
      </c>
      <c r="T1273" s="2" t="s">
        <v>101</v>
      </c>
      <c r="U1273" s="2"/>
      <c r="V1273" s="2"/>
    </row>
    <row r="1274" spans="1:22" ht="14.25" customHeight="1">
      <c r="A1274" s="20" t="s">
        <v>7721</v>
      </c>
      <c r="B1274" s="20" t="s">
        <v>7722</v>
      </c>
      <c r="C1274" s="20" t="s">
        <v>7723</v>
      </c>
      <c r="D1274" s="20" t="s">
        <v>102</v>
      </c>
      <c r="E1274" s="20" t="s">
        <v>96</v>
      </c>
      <c r="F1274" s="20" t="s">
        <v>7724</v>
      </c>
      <c r="G1274" s="20" t="s">
        <v>2046</v>
      </c>
      <c r="H1274" s="20" t="s">
        <v>7725</v>
      </c>
      <c r="I1274" s="20" t="s">
        <v>7726</v>
      </c>
      <c r="J1274" s="20"/>
      <c r="K1274" s="20" t="s">
        <v>7658</v>
      </c>
      <c r="L1274" s="20" t="s">
        <v>7659</v>
      </c>
      <c r="M1274" s="20" t="s">
        <v>1566</v>
      </c>
      <c r="N1274" s="20"/>
      <c r="O1274" s="20"/>
      <c r="P1274" s="20" t="s">
        <v>7660</v>
      </c>
      <c r="Q1274" s="20" t="s">
        <v>2051</v>
      </c>
      <c r="R1274" s="2" t="s">
        <v>2067</v>
      </c>
      <c r="S1274" s="2" t="s">
        <v>6528</v>
      </c>
      <c r="T1274" s="2" t="s">
        <v>101</v>
      </c>
      <c r="U1274" s="2"/>
      <c r="V1274" s="2"/>
    </row>
    <row r="1275" spans="1:22" ht="14.25" customHeight="1">
      <c r="A1275" s="20" t="s">
        <v>7727</v>
      </c>
      <c r="B1275" s="20" t="s">
        <v>7728</v>
      </c>
      <c r="C1275" s="20" t="s">
        <v>7729</v>
      </c>
      <c r="D1275" s="20" t="s">
        <v>102</v>
      </c>
      <c r="E1275" s="20" t="s">
        <v>96</v>
      </c>
      <c r="F1275" s="20" t="s">
        <v>7730</v>
      </c>
      <c r="G1275" s="20" t="s">
        <v>2046</v>
      </c>
      <c r="H1275" s="20" t="s">
        <v>7731</v>
      </c>
      <c r="I1275" s="20" t="s">
        <v>7732</v>
      </c>
      <c r="J1275" s="20"/>
      <c r="K1275" s="20" t="s">
        <v>7658</v>
      </c>
      <c r="L1275" s="20" t="s">
        <v>7659</v>
      </c>
      <c r="M1275" s="20" t="s">
        <v>1566</v>
      </c>
      <c r="N1275" s="20"/>
      <c r="O1275" s="20"/>
      <c r="P1275" s="20" t="s">
        <v>7660</v>
      </c>
      <c r="Q1275" s="20" t="s">
        <v>2051</v>
      </c>
      <c r="R1275" s="2" t="s">
        <v>2067</v>
      </c>
      <c r="S1275" s="2" t="s">
        <v>6528</v>
      </c>
      <c r="T1275" s="2" t="s">
        <v>101</v>
      </c>
      <c r="U1275" s="2"/>
      <c r="V1275" s="2"/>
    </row>
    <row r="1276" spans="1:22" ht="14.25" customHeight="1">
      <c r="A1276" s="20" t="s">
        <v>7733</v>
      </c>
      <c r="B1276" s="20" t="s">
        <v>4607</v>
      </c>
      <c r="C1276" s="20" t="s">
        <v>7734</v>
      </c>
      <c r="D1276" s="20" t="s">
        <v>102</v>
      </c>
      <c r="E1276" s="20" t="s">
        <v>96</v>
      </c>
      <c r="F1276" s="20" t="s">
        <v>6857</v>
      </c>
      <c r="G1276" s="20" t="s">
        <v>2046</v>
      </c>
      <c r="H1276" s="20" t="s">
        <v>7735</v>
      </c>
      <c r="I1276" s="20" t="s">
        <v>7736</v>
      </c>
      <c r="J1276" s="20"/>
      <c r="K1276" s="20" t="s">
        <v>7658</v>
      </c>
      <c r="L1276" s="20" t="s">
        <v>7659</v>
      </c>
      <c r="M1276" s="20" t="s">
        <v>1566</v>
      </c>
      <c r="N1276" s="20"/>
      <c r="O1276" s="20"/>
      <c r="P1276" s="20" t="s">
        <v>7660</v>
      </c>
      <c r="Q1276" s="20" t="s">
        <v>2051</v>
      </c>
      <c r="R1276" s="2" t="s">
        <v>2067</v>
      </c>
      <c r="S1276" s="2" t="s">
        <v>6528</v>
      </c>
      <c r="T1276" s="2" t="s">
        <v>101</v>
      </c>
      <c r="U1276" s="2"/>
      <c r="V1276" s="2"/>
    </row>
    <row r="1277" spans="1:22" ht="14.25" customHeight="1">
      <c r="A1277" s="20" t="s">
        <v>7737</v>
      </c>
      <c r="B1277" s="20" t="s">
        <v>7738</v>
      </c>
      <c r="C1277" s="20" t="s">
        <v>7739</v>
      </c>
      <c r="D1277" s="20" t="s">
        <v>102</v>
      </c>
      <c r="E1277" s="20" t="s">
        <v>96</v>
      </c>
      <c r="F1277" s="20" t="s">
        <v>7133</v>
      </c>
      <c r="G1277" s="20" t="s">
        <v>2046</v>
      </c>
      <c r="H1277" s="20" t="s">
        <v>7740</v>
      </c>
      <c r="I1277" s="20" t="s">
        <v>7741</v>
      </c>
      <c r="J1277" s="20"/>
      <c r="K1277" s="20" t="s">
        <v>7658</v>
      </c>
      <c r="L1277" s="20" t="s">
        <v>7659</v>
      </c>
      <c r="M1277" s="20" t="s">
        <v>1566</v>
      </c>
      <c r="N1277" s="20"/>
      <c r="O1277" s="20"/>
      <c r="P1277" s="20" t="s">
        <v>7660</v>
      </c>
      <c r="Q1277" s="20" t="s">
        <v>2051</v>
      </c>
      <c r="R1277" s="2" t="s">
        <v>2067</v>
      </c>
      <c r="S1277" s="2" t="s">
        <v>6528</v>
      </c>
      <c r="T1277" s="2" t="s">
        <v>101</v>
      </c>
      <c r="U1277" s="2"/>
      <c r="V1277" s="2"/>
    </row>
    <row r="1278" spans="1:22" ht="14.25" customHeight="1">
      <c r="A1278" s="20" t="s">
        <v>7742</v>
      </c>
      <c r="B1278" s="20" t="s">
        <v>3896</v>
      </c>
      <c r="C1278" s="20" t="s">
        <v>7743</v>
      </c>
      <c r="D1278" s="20" t="s">
        <v>102</v>
      </c>
      <c r="E1278" s="20" t="s">
        <v>96</v>
      </c>
      <c r="F1278" s="20" t="s">
        <v>7744</v>
      </c>
      <c r="G1278" s="20" t="s">
        <v>2046</v>
      </c>
      <c r="H1278" s="20" t="s">
        <v>7745</v>
      </c>
      <c r="I1278" s="20"/>
      <c r="J1278" s="20"/>
      <c r="K1278" s="20" t="s">
        <v>7658</v>
      </c>
      <c r="L1278" s="20" t="s">
        <v>7659</v>
      </c>
      <c r="M1278" s="20" t="s">
        <v>1566</v>
      </c>
      <c r="N1278" s="20"/>
      <c r="O1278" s="20"/>
      <c r="P1278" s="20" t="s">
        <v>7660</v>
      </c>
      <c r="Q1278" s="20" t="s">
        <v>2051</v>
      </c>
      <c r="R1278" s="2" t="s">
        <v>2067</v>
      </c>
      <c r="S1278" s="2" t="s">
        <v>6528</v>
      </c>
      <c r="T1278" s="2" t="s">
        <v>101</v>
      </c>
      <c r="U1278" s="2"/>
      <c r="V1278" s="2"/>
    </row>
    <row r="1279" spans="1:22" ht="14.25" customHeight="1">
      <c r="A1279" s="20" t="s">
        <v>7746</v>
      </c>
      <c r="B1279" s="20" t="s">
        <v>2379</v>
      </c>
      <c r="C1279" s="20" t="s">
        <v>2955</v>
      </c>
      <c r="D1279" s="20" t="s">
        <v>102</v>
      </c>
      <c r="E1279" s="20" t="s">
        <v>96</v>
      </c>
      <c r="F1279" s="20" t="s">
        <v>7747</v>
      </c>
      <c r="G1279" s="20" t="s">
        <v>2046</v>
      </c>
      <c r="H1279" s="20" t="s">
        <v>7748</v>
      </c>
      <c r="I1279" s="20"/>
      <c r="J1279" s="20"/>
      <c r="K1279" s="20" t="s">
        <v>7658</v>
      </c>
      <c r="L1279" s="20" t="s">
        <v>7659</v>
      </c>
      <c r="M1279" s="20" t="s">
        <v>59</v>
      </c>
      <c r="N1279" s="20"/>
      <c r="O1279" s="20"/>
      <c r="P1279" s="20" t="s">
        <v>7660</v>
      </c>
      <c r="Q1279" s="20" t="s">
        <v>2051</v>
      </c>
      <c r="R1279" s="2"/>
      <c r="S1279" s="2" t="s">
        <v>6528</v>
      </c>
      <c r="T1279" s="2" t="s">
        <v>101</v>
      </c>
      <c r="U1279" s="2"/>
      <c r="V1279" s="2"/>
    </row>
    <row r="1280" spans="1:22" ht="14.25" customHeight="1">
      <c r="A1280" s="20" t="s">
        <v>7749</v>
      </c>
      <c r="B1280" s="20" t="s">
        <v>7750</v>
      </c>
      <c r="C1280" s="20" t="s">
        <v>7751</v>
      </c>
      <c r="D1280" s="20" t="s">
        <v>102</v>
      </c>
      <c r="E1280" s="20" t="s">
        <v>96</v>
      </c>
      <c r="F1280" s="20" t="s">
        <v>7752</v>
      </c>
      <c r="G1280" s="20" t="s">
        <v>2046</v>
      </c>
      <c r="H1280" s="20" t="s">
        <v>7753</v>
      </c>
      <c r="I1280" s="20"/>
      <c r="J1280" s="20"/>
      <c r="K1280" s="20" t="s">
        <v>7658</v>
      </c>
      <c r="L1280" s="20" t="s">
        <v>7659</v>
      </c>
      <c r="M1280" s="20" t="s">
        <v>1566</v>
      </c>
      <c r="N1280" s="20"/>
      <c r="O1280" s="20"/>
      <c r="P1280" s="20" t="s">
        <v>7660</v>
      </c>
      <c r="Q1280" s="20" t="s">
        <v>2051</v>
      </c>
      <c r="R1280" s="2" t="s">
        <v>2067</v>
      </c>
      <c r="S1280" s="2" t="s">
        <v>6528</v>
      </c>
      <c r="T1280" s="2" t="s">
        <v>101</v>
      </c>
      <c r="U1280" s="2"/>
      <c r="V1280" s="2"/>
    </row>
    <row r="1281" spans="1:22" ht="14.25" customHeight="1">
      <c r="A1281" s="20" t="s">
        <v>7754</v>
      </c>
      <c r="B1281" s="20" t="s">
        <v>7755</v>
      </c>
      <c r="C1281" s="20" t="s">
        <v>7756</v>
      </c>
      <c r="D1281" s="20" t="s">
        <v>102</v>
      </c>
      <c r="E1281" s="20" t="s">
        <v>96</v>
      </c>
      <c r="F1281" s="20" t="s">
        <v>7133</v>
      </c>
      <c r="G1281" s="20" t="s">
        <v>2046</v>
      </c>
      <c r="H1281" s="20" t="s">
        <v>7757</v>
      </c>
      <c r="I1281" s="20"/>
      <c r="J1281" s="20"/>
      <c r="K1281" s="20" t="s">
        <v>7658</v>
      </c>
      <c r="L1281" s="20" t="s">
        <v>7659</v>
      </c>
      <c r="M1281" s="20" t="s">
        <v>1566</v>
      </c>
      <c r="N1281" s="20"/>
      <c r="O1281" s="20"/>
      <c r="P1281" s="20" t="s">
        <v>7660</v>
      </c>
      <c r="Q1281" s="20" t="s">
        <v>2051</v>
      </c>
      <c r="R1281" s="2" t="s">
        <v>2067</v>
      </c>
      <c r="S1281" s="2" t="s">
        <v>6528</v>
      </c>
      <c r="T1281" s="2" t="s">
        <v>101</v>
      </c>
      <c r="U1281" s="2"/>
      <c r="V1281" s="2"/>
    </row>
    <row r="1282" spans="1:22" ht="14.25" customHeight="1">
      <c r="A1282" s="20"/>
      <c r="B1282" s="20" t="s">
        <v>7758</v>
      </c>
      <c r="C1282" s="20" t="s">
        <v>7759</v>
      </c>
      <c r="D1282" s="20" t="s">
        <v>102</v>
      </c>
      <c r="E1282" s="20" t="s">
        <v>96</v>
      </c>
      <c r="F1282" s="20" t="s">
        <v>7760</v>
      </c>
      <c r="G1282" s="20" t="s">
        <v>2046</v>
      </c>
      <c r="H1282" s="20" t="s">
        <v>7761</v>
      </c>
      <c r="I1282" s="20"/>
      <c r="J1282" s="20"/>
      <c r="K1282" s="20"/>
      <c r="L1282" s="20"/>
      <c r="M1282" s="20" t="s">
        <v>1566</v>
      </c>
      <c r="N1282" s="20"/>
      <c r="O1282" s="20"/>
      <c r="P1282" s="20" t="s">
        <v>7660</v>
      </c>
      <c r="Q1282" s="20" t="s">
        <v>2051</v>
      </c>
      <c r="R1282" s="2" t="s">
        <v>2067</v>
      </c>
      <c r="S1282" s="2" t="s">
        <v>6528</v>
      </c>
      <c r="T1282" s="2" t="s">
        <v>101</v>
      </c>
      <c r="U1282" s="2"/>
      <c r="V1282" s="2"/>
    </row>
    <row r="1283" spans="1:22" ht="14.25" customHeight="1">
      <c r="A1283" s="20" t="s">
        <v>7762</v>
      </c>
      <c r="B1283" s="20" t="s">
        <v>7763</v>
      </c>
      <c r="C1283" s="20" t="s">
        <v>5433</v>
      </c>
      <c r="D1283" s="20" t="s">
        <v>102</v>
      </c>
      <c r="E1283" s="20" t="s">
        <v>96</v>
      </c>
      <c r="F1283" s="20" t="s">
        <v>1823</v>
      </c>
      <c r="G1283" s="20" t="s">
        <v>2046</v>
      </c>
      <c r="H1283" s="20" t="s">
        <v>7764</v>
      </c>
      <c r="I1283" s="20" t="s">
        <v>7765</v>
      </c>
      <c r="J1283" s="20"/>
      <c r="K1283" s="20" t="s">
        <v>7658</v>
      </c>
      <c r="L1283" s="20" t="s">
        <v>7659</v>
      </c>
      <c r="M1283" s="20"/>
      <c r="N1283" s="20"/>
      <c r="O1283" s="20"/>
      <c r="P1283" s="20" t="s">
        <v>7660</v>
      </c>
      <c r="Q1283" s="20" t="s">
        <v>2051</v>
      </c>
      <c r="R1283" s="2"/>
      <c r="S1283" s="16" t="s">
        <v>6563</v>
      </c>
      <c r="T1283" s="2" t="s">
        <v>101</v>
      </c>
      <c r="U1283" s="2"/>
      <c r="V1283" s="2"/>
    </row>
    <row r="1284" spans="1:22" ht="14.25" customHeight="1">
      <c r="A1284" s="20" t="s">
        <v>7766</v>
      </c>
      <c r="B1284" s="20" t="s">
        <v>3176</v>
      </c>
      <c r="C1284" s="20" t="s">
        <v>6019</v>
      </c>
      <c r="D1284" s="20" t="s">
        <v>102</v>
      </c>
      <c r="E1284" s="20" t="s">
        <v>96</v>
      </c>
      <c r="F1284" s="20" t="s">
        <v>7133</v>
      </c>
      <c r="G1284" s="20" t="s">
        <v>2046</v>
      </c>
      <c r="H1284" s="20" t="s">
        <v>7767</v>
      </c>
      <c r="I1284" s="20" t="s">
        <v>7768</v>
      </c>
      <c r="J1284" s="20"/>
      <c r="K1284" s="20" t="s">
        <v>7658</v>
      </c>
      <c r="L1284" s="20" t="s">
        <v>7659</v>
      </c>
      <c r="M1284" s="20" t="s">
        <v>1566</v>
      </c>
      <c r="N1284" s="20"/>
      <c r="O1284" s="20"/>
      <c r="P1284" s="20" t="s">
        <v>7660</v>
      </c>
      <c r="Q1284" s="20" t="s">
        <v>2051</v>
      </c>
      <c r="R1284" s="2" t="s">
        <v>2067</v>
      </c>
      <c r="S1284" s="2" t="s">
        <v>6528</v>
      </c>
      <c r="T1284" s="2" t="s">
        <v>101</v>
      </c>
      <c r="U1284" s="2"/>
      <c r="V1284" s="2"/>
    </row>
    <row r="1285" spans="1:22" ht="14.25" customHeight="1">
      <c r="A1285" s="20" t="s">
        <v>7769</v>
      </c>
      <c r="B1285" s="20" t="s">
        <v>7770</v>
      </c>
      <c r="C1285" s="20" t="s">
        <v>7771</v>
      </c>
      <c r="D1285" s="20" t="s">
        <v>102</v>
      </c>
      <c r="E1285" s="20" t="s">
        <v>96</v>
      </c>
      <c r="F1285" s="20" t="s">
        <v>7668</v>
      </c>
      <c r="G1285" s="20" t="s">
        <v>2046</v>
      </c>
      <c r="H1285" s="20" t="s">
        <v>7772</v>
      </c>
      <c r="I1285" s="20" t="s">
        <v>7773</v>
      </c>
      <c r="J1285" s="20"/>
      <c r="K1285" s="20" t="s">
        <v>7658</v>
      </c>
      <c r="L1285" s="20" t="s">
        <v>7659</v>
      </c>
      <c r="M1285" s="20" t="s">
        <v>1566</v>
      </c>
      <c r="N1285" s="20"/>
      <c r="O1285" s="20"/>
      <c r="P1285" s="20" t="s">
        <v>7660</v>
      </c>
      <c r="Q1285" s="20" t="s">
        <v>2051</v>
      </c>
      <c r="R1285" s="2" t="s">
        <v>2067</v>
      </c>
      <c r="S1285" s="2" t="s">
        <v>6528</v>
      </c>
      <c r="T1285" s="2" t="s">
        <v>101</v>
      </c>
      <c r="U1285" s="2"/>
      <c r="V1285" s="2"/>
    </row>
    <row r="1286" spans="1:22" ht="14.25" customHeight="1">
      <c r="A1286" s="20" t="s">
        <v>7774</v>
      </c>
      <c r="B1286" s="20" t="s">
        <v>3945</v>
      </c>
      <c r="C1286" s="20" t="s">
        <v>7775</v>
      </c>
      <c r="D1286" s="20" t="s">
        <v>898</v>
      </c>
      <c r="E1286" s="20" t="s">
        <v>264</v>
      </c>
      <c r="F1286" s="20" t="s">
        <v>7776</v>
      </c>
      <c r="G1286" s="20" t="s">
        <v>2046</v>
      </c>
      <c r="H1286" s="20" t="s">
        <v>7777</v>
      </c>
      <c r="I1286" s="20"/>
      <c r="J1286" s="20"/>
      <c r="K1286" s="20"/>
      <c r="L1286" s="20"/>
      <c r="M1286" s="20" t="s">
        <v>1566</v>
      </c>
      <c r="N1286" s="20"/>
      <c r="O1286" s="20"/>
      <c r="P1286" s="20" t="s">
        <v>7778</v>
      </c>
      <c r="Q1286" s="20" t="s">
        <v>2051</v>
      </c>
      <c r="R1286" s="2" t="s">
        <v>2200</v>
      </c>
      <c r="S1286" s="2" t="s">
        <v>6528</v>
      </c>
      <c r="T1286" s="2" t="s">
        <v>897</v>
      </c>
      <c r="U1286" s="2"/>
      <c r="V1286" s="2"/>
    </row>
    <row r="1287" spans="1:22" ht="14.25" customHeight="1">
      <c r="A1287" s="20" t="s">
        <v>7779</v>
      </c>
      <c r="B1287" s="20" t="s">
        <v>7780</v>
      </c>
      <c r="C1287" s="20" t="s">
        <v>7781</v>
      </c>
      <c r="D1287" s="20" t="s">
        <v>102</v>
      </c>
      <c r="E1287" s="20" t="s">
        <v>96</v>
      </c>
      <c r="F1287" s="20" t="s">
        <v>7782</v>
      </c>
      <c r="G1287" s="20" t="s">
        <v>2046</v>
      </c>
      <c r="H1287" s="20" t="s">
        <v>7783</v>
      </c>
      <c r="I1287" s="20"/>
      <c r="J1287" s="20"/>
      <c r="K1287" s="20"/>
      <c r="L1287" s="20"/>
      <c r="M1287" s="20" t="s">
        <v>1566</v>
      </c>
      <c r="N1287" s="20"/>
      <c r="O1287" s="20"/>
      <c r="P1287" s="20" t="s">
        <v>7778</v>
      </c>
      <c r="Q1287" s="20" t="s">
        <v>2051</v>
      </c>
      <c r="R1287" s="2" t="s">
        <v>2200</v>
      </c>
      <c r="S1287" s="2" t="s">
        <v>6528</v>
      </c>
      <c r="T1287" s="2" t="s">
        <v>101</v>
      </c>
      <c r="U1287" s="2"/>
      <c r="V1287" s="2"/>
    </row>
    <row r="1288" spans="1:22" ht="14.25" customHeight="1">
      <c r="A1288" s="20" t="s">
        <v>7784</v>
      </c>
      <c r="B1288" s="20" t="s">
        <v>7785</v>
      </c>
      <c r="C1288" s="20" t="s">
        <v>7786</v>
      </c>
      <c r="D1288" s="20" t="s">
        <v>102</v>
      </c>
      <c r="E1288" s="20" t="s">
        <v>96</v>
      </c>
      <c r="F1288" s="20" t="s">
        <v>7787</v>
      </c>
      <c r="G1288" s="20" t="s">
        <v>2046</v>
      </c>
      <c r="H1288" s="20" t="s">
        <v>7788</v>
      </c>
      <c r="I1288" s="20"/>
      <c r="J1288" s="20"/>
      <c r="K1288" s="20"/>
      <c r="L1288" s="20"/>
      <c r="M1288" s="20" t="s">
        <v>1566</v>
      </c>
      <c r="N1288" s="20"/>
      <c r="O1288" s="20"/>
      <c r="P1288" s="20" t="s">
        <v>7778</v>
      </c>
      <c r="Q1288" s="20" t="s">
        <v>2051</v>
      </c>
      <c r="R1288" s="2" t="s">
        <v>2200</v>
      </c>
      <c r="S1288" s="2" t="s">
        <v>6528</v>
      </c>
      <c r="T1288" s="2" t="s">
        <v>101</v>
      </c>
      <c r="U1288" s="2"/>
      <c r="V1288" s="2"/>
    </row>
    <row r="1289" spans="1:22" ht="14.25" customHeight="1">
      <c r="A1289" s="20" t="s">
        <v>7789</v>
      </c>
      <c r="B1289" s="20" t="s">
        <v>7790</v>
      </c>
      <c r="C1289" s="20" t="s">
        <v>2110</v>
      </c>
      <c r="D1289" s="20" t="s">
        <v>102</v>
      </c>
      <c r="E1289" s="20" t="s">
        <v>96</v>
      </c>
      <c r="F1289" s="20" t="s">
        <v>7791</v>
      </c>
      <c r="G1289" s="20" t="s">
        <v>2046</v>
      </c>
      <c r="H1289" s="20" t="s">
        <v>7792</v>
      </c>
      <c r="I1289" s="20"/>
      <c r="J1289" s="20"/>
      <c r="K1289" s="20"/>
      <c r="L1289" s="20"/>
      <c r="M1289" s="20" t="s">
        <v>1566</v>
      </c>
      <c r="N1289" s="20"/>
      <c r="O1289" s="20"/>
      <c r="P1289" s="20" t="s">
        <v>7778</v>
      </c>
      <c r="Q1289" s="20" t="s">
        <v>2051</v>
      </c>
      <c r="R1289" s="2" t="s">
        <v>2200</v>
      </c>
      <c r="S1289" s="2" t="s">
        <v>6528</v>
      </c>
      <c r="T1289" s="2" t="s">
        <v>101</v>
      </c>
      <c r="U1289" s="2"/>
      <c r="V1289" s="2"/>
    </row>
    <row r="1290" spans="1:22" ht="14.25" customHeight="1">
      <c r="A1290" s="20" t="s">
        <v>7793</v>
      </c>
      <c r="B1290" s="20" t="s">
        <v>7794</v>
      </c>
      <c r="C1290" s="20" t="s">
        <v>7795</v>
      </c>
      <c r="D1290" s="20" t="s">
        <v>102</v>
      </c>
      <c r="E1290" s="20" t="s">
        <v>96</v>
      </c>
      <c r="F1290" s="20" t="s">
        <v>7787</v>
      </c>
      <c r="G1290" s="20" t="s">
        <v>2046</v>
      </c>
      <c r="H1290" s="20" t="s">
        <v>7796</v>
      </c>
      <c r="I1290" s="20"/>
      <c r="J1290" s="20"/>
      <c r="K1290" s="20"/>
      <c r="L1290" s="20"/>
      <c r="M1290" s="20" t="s">
        <v>1566</v>
      </c>
      <c r="N1290" s="20"/>
      <c r="O1290" s="20"/>
      <c r="P1290" s="20" t="s">
        <v>7778</v>
      </c>
      <c r="Q1290" s="20" t="s">
        <v>2051</v>
      </c>
      <c r="R1290" s="2" t="s">
        <v>2200</v>
      </c>
      <c r="S1290" s="2" t="s">
        <v>6528</v>
      </c>
      <c r="T1290" s="2" t="s">
        <v>101</v>
      </c>
      <c r="U1290" s="2"/>
      <c r="V1290" s="2"/>
    </row>
    <row r="1291" spans="1:22" ht="14.25" customHeight="1">
      <c r="A1291" s="20" t="s">
        <v>7797</v>
      </c>
      <c r="B1291" s="20" t="s">
        <v>7798</v>
      </c>
      <c r="C1291" s="20" t="s">
        <v>2664</v>
      </c>
      <c r="D1291" s="20" t="s">
        <v>102</v>
      </c>
      <c r="E1291" s="20" t="s">
        <v>96</v>
      </c>
      <c r="F1291" s="20" t="s">
        <v>7799</v>
      </c>
      <c r="G1291" s="20" t="s">
        <v>2046</v>
      </c>
      <c r="H1291" s="20" t="s">
        <v>7800</v>
      </c>
      <c r="I1291" s="20"/>
      <c r="J1291" s="20"/>
      <c r="K1291" s="20"/>
      <c r="L1291" s="20"/>
      <c r="M1291" s="20" t="s">
        <v>1566</v>
      </c>
      <c r="N1291" s="20"/>
      <c r="O1291" s="20"/>
      <c r="P1291" s="20" t="s">
        <v>7778</v>
      </c>
      <c r="Q1291" s="20" t="s">
        <v>2051</v>
      </c>
      <c r="R1291" s="2" t="s">
        <v>2200</v>
      </c>
      <c r="S1291" s="2" t="s">
        <v>6528</v>
      </c>
      <c r="T1291" s="2" t="s">
        <v>101</v>
      </c>
      <c r="U1291" s="2"/>
      <c r="V1291" s="2"/>
    </row>
    <row r="1292" spans="1:22" ht="14.25" customHeight="1">
      <c r="A1292" s="20" t="s">
        <v>7801</v>
      </c>
      <c r="B1292" s="20" t="s">
        <v>4440</v>
      </c>
      <c r="C1292" s="20" t="s">
        <v>7802</v>
      </c>
      <c r="D1292" s="20" t="s">
        <v>102</v>
      </c>
      <c r="E1292" s="20" t="s">
        <v>96</v>
      </c>
      <c r="F1292" s="20" t="s">
        <v>7803</v>
      </c>
      <c r="G1292" s="20" t="s">
        <v>2046</v>
      </c>
      <c r="H1292" s="20" t="s">
        <v>7804</v>
      </c>
      <c r="I1292" s="20"/>
      <c r="J1292" s="20"/>
      <c r="K1292" s="20"/>
      <c r="L1292" s="20"/>
      <c r="M1292" s="20" t="s">
        <v>1566</v>
      </c>
      <c r="N1292" s="20"/>
      <c r="O1292" s="20"/>
      <c r="P1292" s="20" t="s">
        <v>7778</v>
      </c>
      <c r="Q1292" s="20" t="s">
        <v>2051</v>
      </c>
      <c r="R1292" s="2" t="s">
        <v>2200</v>
      </c>
      <c r="S1292" s="2" t="s">
        <v>6528</v>
      </c>
      <c r="T1292" s="2" t="s">
        <v>101</v>
      </c>
      <c r="U1292" s="2"/>
      <c r="V1292" s="2"/>
    </row>
    <row r="1293" spans="1:22" ht="14.25" customHeight="1">
      <c r="A1293" s="20" t="s">
        <v>7805</v>
      </c>
      <c r="B1293" s="20" t="s">
        <v>7806</v>
      </c>
      <c r="C1293" s="20" t="s">
        <v>7807</v>
      </c>
      <c r="D1293" s="20" t="s">
        <v>102</v>
      </c>
      <c r="E1293" s="20" t="s">
        <v>96</v>
      </c>
      <c r="F1293" s="20" t="s">
        <v>7787</v>
      </c>
      <c r="G1293" s="20" t="s">
        <v>2046</v>
      </c>
      <c r="H1293" s="20" t="s">
        <v>7808</v>
      </c>
      <c r="I1293" s="20"/>
      <c r="J1293" s="20"/>
      <c r="K1293" s="20"/>
      <c r="L1293" s="20"/>
      <c r="M1293" s="20" t="s">
        <v>1566</v>
      </c>
      <c r="N1293" s="20"/>
      <c r="O1293" s="20"/>
      <c r="P1293" s="20" t="s">
        <v>7778</v>
      </c>
      <c r="Q1293" s="20" t="s">
        <v>2051</v>
      </c>
      <c r="R1293" s="2" t="s">
        <v>2200</v>
      </c>
      <c r="S1293" s="2" t="s">
        <v>6528</v>
      </c>
      <c r="T1293" s="2" t="s">
        <v>101</v>
      </c>
      <c r="U1293" s="2"/>
      <c r="V1293" s="2"/>
    </row>
    <row r="1294" spans="1:22" ht="14.25" customHeight="1">
      <c r="A1294" s="20" t="s">
        <v>7809</v>
      </c>
      <c r="B1294" s="20" t="s">
        <v>4266</v>
      </c>
      <c r="C1294" s="20" t="s">
        <v>7810</v>
      </c>
      <c r="D1294" s="20" t="s">
        <v>102</v>
      </c>
      <c r="E1294" s="20" t="s">
        <v>96</v>
      </c>
      <c r="F1294" s="20" t="s">
        <v>7782</v>
      </c>
      <c r="G1294" s="20" t="s">
        <v>2046</v>
      </c>
      <c r="H1294" s="20" t="s">
        <v>7811</v>
      </c>
      <c r="I1294" s="20"/>
      <c r="J1294" s="20"/>
      <c r="K1294" s="20"/>
      <c r="L1294" s="20"/>
      <c r="M1294" s="20" t="s">
        <v>1566</v>
      </c>
      <c r="N1294" s="20"/>
      <c r="O1294" s="20"/>
      <c r="P1294" s="20" t="s">
        <v>7778</v>
      </c>
      <c r="Q1294" s="20" t="s">
        <v>2051</v>
      </c>
      <c r="R1294" s="2" t="s">
        <v>2200</v>
      </c>
      <c r="S1294" s="2" t="s">
        <v>6528</v>
      </c>
      <c r="T1294" s="2" t="s">
        <v>101</v>
      </c>
      <c r="U1294" s="2"/>
      <c r="V1294" s="2"/>
    </row>
    <row r="1295" spans="1:22" ht="14.25" customHeight="1">
      <c r="A1295" s="20" t="s">
        <v>7812</v>
      </c>
      <c r="B1295" s="20" t="s">
        <v>2790</v>
      </c>
      <c r="C1295" s="20" t="s">
        <v>7813</v>
      </c>
      <c r="D1295" s="20" t="s">
        <v>102</v>
      </c>
      <c r="E1295" s="20" t="s">
        <v>96</v>
      </c>
      <c r="F1295" s="20" t="s">
        <v>7814</v>
      </c>
      <c r="G1295" s="20" t="s">
        <v>2046</v>
      </c>
      <c r="H1295" s="20" t="s">
        <v>7815</v>
      </c>
      <c r="I1295" s="20"/>
      <c r="J1295" s="20"/>
      <c r="K1295" s="20"/>
      <c r="L1295" s="20"/>
      <c r="M1295" s="20" t="s">
        <v>1566</v>
      </c>
      <c r="N1295" s="20"/>
      <c r="O1295" s="20"/>
      <c r="P1295" s="20" t="s">
        <v>7778</v>
      </c>
      <c r="Q1295" s="20" t="s">
        <v>2051</v>
      </c>
      <c r="R1295" s="2" t="s">
        <v>2200</v>
      </c>
      <c r="S1295" s="2" t="s">
        <v>6528</v>
      </c>
      <c r="T1295" s="2" t="s">
        <v>101</v>
      </c>
      <c r="U1295" s="2"/>
      <c r="V1295" s="2"/>
    </row>
    <row r="1296" spans="1:22" ht="14.25" customHeight="1">
      <c r="A1296" s="20" t="s">
        <v>7816</v>
      </c>
      <c r="B1296" s="20" t="s">
        <v>6500</v>
      </c>
      <c r="C1296" s="20" t="s">
        <v>7817</v>
      </c>
      <c r="D1296" s="20" t="s">
        <v>102</v>
      </c>
      <c r="E1296" s="20" t="s">
        <v>96</v>
      </c>
      <c r="F1296" s="20" t="s">
        <v>7818</v>
      </c>
      <c r="G1296" s="20" t="s">
        <v>2046</v>
      </c>
      <c r="H1296" s="20" t="s">
        <v>7819</v>
      </c>
      <c r="I1296" s="20"/>
      <c r="J1296" s="20"/>
      <c r="K1296" s="20"/>
      <c r="L1296" s="20"/>
      <c r="M1296" s="20" t="s">
        <v>1566</v>
      </c>
      <c r="N1296" s="20"/>
      <c r="O1296" s="20"/>
      <c r="P1296" s="20" t="s">
        <v>7778</v>
      </c>
      <c r="Q1296" s="20" t="s">
        <v>2051</v>
      </c>
      <c r="R1296" s="2" t="s">
        <v>2200</v>
      </c>
      <c r="S1296" s="2" t="s">
        <v>6528</v>
      </c>
      <c r="T1296" s="2" t="s">
        <v>101</v>
      </c>
      <c r="U1296" s="2"/>
      <c r="V1296" s="2"/>
    </row>
    <row r="1297" spans="1:22" ht="14.25" customHeight="1">
      <c r="A1297" s="20" t="s">
        <v>7820</v>
      </c>
      <c r="B1297" s="20" t="s">
        <v>2972</v>
      </c>
      <c r="C1297" s="20" t="s">
        <v>7821</v>
      </c>
      <c r="D1297" s="20" t="s">
        <v>102</v>
      </c>
      <c r="E1297" s="20" t="s">
        <v>96</v>
      </c>
      <c r="F1297" s="20" t="s">
        <v>1698</v>
      </c>
      <c r="G1297" s="20" t="s">
        <v>2046</v>
      </c>
      <c r="H1297" s="20" t="s">
        <v>7822</v>
      </c>
      <c r="I1297" s="20"/>
      <c r="J1297" s="20"/>
      <c r="K1297" s="20"/>
      <c r="L1297" s="20"/>
      <c r="M1297" s="20"/>
      <c r="N1297" s="20"/>
      <c r="O1297" s="20"/>
      <c r="P1297" s="20" t="s">
        <v>7778</v>
      </c>
      <c r="Q1297" s="20" t="s">
        <v>2051</v>
      </c>
      <c r="R1297" s="2"/>
      <c r="S1297" s="16" t="s">
        <v>6563</v>
      </c>
      <c r="T1297" s="2" t="s">
        <v>101</v>
      </c>
      <c r="U1297" s="2"/>
      <c r="V1297" s="2"/>
    </row>
    <row r="1298" spans="1:22" ht="14.25" customHeight="1">
      <c r="A1298" s="20" t="s">
        <v>7823</v>
      </c>
      <c r="B1298" s="20" t="s">
        <v>4405</v>
      </c>
      <c r="C1298" s="20" t="s">
        <v>7824</v>
      </c>
      <c r="D1298" s="20" t="s">
        <v>102</v>
      </c>
      <c r="E1298" s="20" t="s">
        <v>96</v>
      </c>
      <c r="F1298" s="20" t="s">
        <v>7825</v>
      </c>
      <c r="G1298" s="20" t="s">
        <v>2046</v>
      </c>
      <c r="H1298" s="20" t="s">
        <v>7826</v>
      </c>
      <c r="I1298" s="20"/>
      <c r="J1298" s="20"/>
      <c r="K1298" s="20"/>
      <c r="L1298" s="20"/>
      <c r="M1298" s="20" t="s">
        <v>1566</v>
      </c>
      <c r="N1298" s="20"/>
      <c r="O1298" s="20"/>
      <c r="P1298" s="20" t="s">
        <v>7778</v>
      </c>
      <c r="Q1298" s="20" t="s">
        <v>2051</v>
      </c>
      <c r="R1298" s="2" t="s">
        <v>2200</v>
      </c>
      <c r="S1298" s="2" t="s">
        <v>6528</v>
      </c>
      <c r="T1298" s="2" t="s">
        <v>101</v>
      </c>
      <c r="U1298" s="2"/>
      <c r="V1298" s="2"/>
    </row>
    <row r="1299" spans="1:22" ht="14.25" customHeight="1">
      <c r="A1299" s="20" t="s">
        <v>7827</v>
      </c>
      <c r="B1299" s="20" t="s">
        <v>7828</v>
      </c>
      <c r="C1299" s="20" t="s">
        <v>7829</v>
      </c>
      <c r="D1299" s="20" t="s">
        <v>102</v>
      </c>
      <c r="E1299" s="20" t="s">
        <v>96</v>
      </c>
      <c r="F1299" s="20" t="s">
        <v>6549</v>
      </c>
      <c r="G1299" s="20" t="s">
        <v>2046</v>
      </c>
      <c r="H1299" s="20" t="s">
        <v>7830</v>
      </c>
      <c r="I1299" s="20"/>
      <c r="J1299" s="20"/>
      <c r="K1299" s="20"/>
      <c r="L1299" s="20"/>
      <c r="M1299" s="20" t="s">
        <v>1566</v>
      </c>
      <c r="N1299" s="20"/>
      <c r="O1299" s="20"/>
      <c r="P1299" s="20" t="s">
        <v>7778</v>
      </c>
      <c r="Q1299" s="20" t="s">
        <v>2051</v>
      </c>
      <c r="R1299" s="2" t="s">
        <v>2067</v>
      </c>
      <c r="S1299" s="2" t="s">
        <v>6553</v>
      </c>
      <c r="T1299" s="2" t="s">
        <v>101</v>
      </c>
      <c r="U1299" s="2"/>
      <c r="V1299" s="2"/>
    </row>
    <row r="1300" spans="1:22" ht="14.25" customHeight="1">
      <c r="A1300" s="20" t="s">
        <v>7831</v>
      </c>
      <c r="B1300" s="20" t="s">
        <v>3990</v>
      </c>
      <c r="C1300" s="20" t="s">
        <v>7832</v>
      </c>
      <c r="D1300" s="20" t="s">
        <v>102</v>
      </c>
      <c r="E1300" s="20" t="s">
        <v>96</v>
      </c>
      <c r="F1300" s="20" t="s">
        <v>7833</v>
      </c>
      <c r="G1300" s="20" t="s">
        <v>2046</v>
      </c>
      <c r="H1300" s="20" t="s">
        <v>7834</v>
      </c>
      <c r="I1300" s="20"/>
      <c r="J1300" s="20"/>
      <c r="K1300" s="20"/>
      <c r="L1300" s="20"/>
      <c r="M1300" s="20" t="s">
        <v>1566</v>
      </c>
      <c r="N1300" s="20"/>
      <c r="O1300" s="20"/>
      <c r="P1300" s="20" t="s">
        <v>7778</v>
      </c>
      <c r="Q1300" s="20" t="s">
        <v>2051</v>
      </c>
      <c r="R1300" s="2" t="s">
        <v>2067</v>
      </c>
      <c r="S1300" s="2" t="s">
        <v>6528</v>
      </c>
      <c r="T1300" s="2" t="s">
        <v>101</v>
      </c>
      <c r="U1300" s="2"/>
      <c r="V1300" s="2"/>
    </row>
    <row r="1301" spans="1:22" ht="14.25" customHeight="1">
      <c r="A1301" s="20" t="s">
        <v>7835</v>
      </c>
      <c r="B1301" s="20" t="s">
        <v>3778</v>
      </c>
      <c r="C1301" s="20" t="s">
        <v>7836</v>
      </c>
      <c r="D1301" s="20" t="s">
        <v>102</v>
      </c>
      <c r="E1301" s="20" t="s">
        <v>96</v>
      </c>
      <c r="F1301" s="20" t="s">
        <v>7837</v>
      </c>
      <c r="G1301" s="20" t="s">
        <v>2046</v>
      </c>
      <c r="H1301" s="20" t="s">
        <v>7838</v>
      </c>
      <c r="I1301" s="20"/>
      <c r="J1301" s="20"/>
      <c r="K1301" s="20"/>
      <c r="L1301" s="20"/>
      <c r="M1301" s="20" t="s">
        <v>1566</v>
      </c>
      <c r="N1301" s="20"/>
      <c r="O1301" s="20"/>
      <c r="P1301" s="20" t="s">
        <v>7778</v>
      </c>
      <c r="Q1301" s="20" t="s">
        <v>2051</v>
      </c>
      <c r="R1301" s="2" t="s">
        <v>2067</v>
      </c>
      <c r="S1301" s="2" t="s">
        <v>6553</v>
      </c>
      <c r="T1301" s="2" t="s">
        <v>101</v>
      </c>
      <c r="U1301" s="2"/>
      <c r="V1301" s="2"/>
    </row>
    <row r="1302" spans="1:22" ht="14.25" customHeight="1">
      <c r="A1302" s="20" t="s">
        <v>7839</v>
      </c>
      <c r="B1302" s="20" t="s">
        <v>7840</v>
      </c>
      <c r="C1302" s="20" t="s">
        <v>7841</v>
      </c>
      <c r="D1302" s="20" t="s">
        <v>102</v>
      </c>
      <c r="E1302" s="20" t="s">
        <v>96</v>
      </c>
      <c r="F1302" s="20" t="s">
        <v>7787</v>
      </c>
      <c r="G1302" s="20" t="s">
        <v>2046</v>
      </c>
      <c r="H1302" s="20" t="s">
        <v>7842</v>
      </c>
      <c r="I1302" s="20"/>
      <c r="J1302" s="20"/>
      <c r="K1302" s="20"/>
      <c r="L1302" s="20"/>
      <c r="M1302" s="20" t="s">
        <v>1566</v>
      </c>
      <c r="N1302" s="20"/>
      <c r="O1302" s="20"/>
      <c r="P1302" s="20" t="s">
        <v>7778</v>
      </c>
      <c r="Q1302" s="20" t="s">
        <v>2051</v>
      </c>
      <c r="R1302" s="2" t="s">
        <v>2200</v>
      </c>
      <c r="S1302" s="2" t="s">
        <v>6528</v>
      </c>
      <c r="T1302" s="2" t="s">
        <v>101</v>
      </c>
      <c r="U1302" s="2"/>
      <c r="V1302" s="2"/>
    </row>
    <row r="1303" spans="1:22" ht="14.25" customHeight="1">
      <c r="A1303" s="20" t="s">
        <v>7843</v>
      </c>
      <c r="B1303" s="20" t="s">
        <v>3155</v>
      </c>
      <c r="C1303" s="20" t="s">
        <v>7844</v>
      </c>
      <c r="D1303" s="20" t="s">
        <v>102</v>
      </c>
      <c r="E1303" s="20" t="s">
        <v>96</v>
      </c>
      <c r="F1303" s="20" t="s">
        <v>7787</v>
      </c>
      <c r="G1303" s="20" t="s">
        <v>2046</v>
      </c>
      <c r="H1303" s="20" t="s">
        <v>7845</v>
      </c>
      <c r="I1303" s="20"/>
      <c r="J1303" s="20"/>
      <c r="K1303" s="20"/>
      <c r="L1303" s="20"/>
      <c r="M1303" s="20" t="s">
        <v>1566</v>
      </c>
      <c r="N1303" s="20"/>
      <c r="O1303" s="20"/>
      <c r="P1303" s="20" t="s">
        <v>7778</v>
      </c>
      <c r="Q1303" s="20" t="s">
        <v>2051</v>
      </c>
      <c r="R1303" s="2" t="s">
        <v>2200</v>
      </c>
      <c r="S1303" s="2" t="s">
        <v>6528</v>
      </c>
      <c r="T1303" s="2" t="s">
        <v>101</v>
      </c>
      <c r="U1303" s="2"/>
      <c r="V1303" s="2"/>
    </row>
    <row r="1304" spans="1:22" ht="14.25" customHeight="1">
      <c r="A1304" s="20" t="s">
        <v>7846</v>
      </c>
      <c r="B1304" s="20" t="s">
        <v>3221</v>
      </c>
      <c r="C1304" s="20" t="s">
        <v>3222</v>
      </c>
      <c r="D1304" s="20" t="s">
        <v>102</v>
      </c>
      <c r="E1304" s="20" t="s">
        <v>96</v>
      </c>
      <c r="F1304" s="20" t="s">
        <v>7847</v>
      </c>
      <c r="G1304" s="20" t="s">
        <v>2046</v>
      </c>
      <c r="H1304" s="20" t="s">
        <v>7848</v>
      </c>
      <c r="I1304" s="20"/>
      <c r="J1304" s="20"/>
      <c r="K1304" s="20"/>
      <c r="L1304" s="20"/>
      <c r="M1304" s="20" t="s">
        <v>1566</v>
      </c>
      <c r="N1304" s="20"/>
      <c r="O1304" s="20"/>
      <c r="P1304" s="20" t="s">
        <v>7778</v>
      </c>
      <c r="Q1304" s="20" t="s">
        <v>2051</v>
      </c>
      <c r="R1304" s="2" t="s">
        <v>2200</v>
      </c>
      <c r="S1304" s="2" t="s">
        <v>6528</v>
      </c>
      <c r="T1304" s="2" t="s">
        <v>101</v>
      </c>
      <c r="U1304" s="2"/>
      <c r="V1304" s="2"/>
    </row>
    <row r="1305" spans="1:22" ht="14.25" customHeight="1">
      <c r="A1305" s="20" t="s">
        <v>7849</v>
      </c>
      <c r="B1305" s="20" t="s">
        <v>7850</v>
      </c>
      <c r="C1305" s="20" t="s">
        <v>7851</v>
      </c>
      <c r="D1305" s="20" t="s">
        <v>102</v>
      </c>
      <c r="E1305" s="20" t="s">
        <v>96</v>
      </c>
      <c r="F1305" s="20" t="s">
        <v>7852</v>
      </c>
      <c r="G1305" s="20" t="s">
        <v>2046</v>
      </c>
      <c r="H1305" s="20" t="s">
        <v>7853</v>
      </c>
      <c r="I1305" s="20"/>
      <c r="J1305" s="20"/>
      <c r="K1305" s="20"/>
      <c r="L1305" s="20"/>
      <c r="M1305" s="20" t="s">
        <v>1566</v>
      </c>
      <c r="N1305" s="20"/>
      <c r="O1305" s="20"/>
      <c r="P1305" s="20" t="s">
        <v>7778</v>
      </c>
      <c r="Q1305" s="20" t="s">
        <v>2051</v>
      </c>
      <c r="R1305" s="2" t="s">
        <v>2052</v>
      </c>
      <c r="S1305" s="2" t="s">
        <v>6528</v>
      </c>
      <c r="T1305" s="2" t="s">
        <v>101</v>
      </c>
      <c r="U1305" s="2"/>
      <c r="V1305" s="2"/>
    </row>
    <row r="1306" spans="1:22" ht="14.25" customHeight="1">
      <c r="A1306" s="20" t="s">
        <v>7854</v>
      </c>
      <c r="B1306" s="20" t="s">
        <v>7855</v>
      </c>
      <c r="C1306" s="20" t="s">
        <v>7856</v>
      </c>
      <c r="D1306" s="20" t="s">
        <v>102</v>
      </c>
      <c r="E1306" s="20" t="s">
        <v>96</v>
      </c>
      <c r="F1306" s="20" t="s">
        <v>7818</v>
      </c>
      <c r="G1306" s="20" t="s">
        <v>2046</v>
      </c>
      <c r="H1306" s="20" t="s">
        <v>7857</v>
      </c>
      <c r="I1306" s="20"/>
      <c r="J1306" s="20"/>
      <c r="K1306" s="20"/>
      <c r="L1306" s="20"/>
      <c r="M1306" s="20" t="s">
        <v>1566</v>
      </c>
      <c r="N1306" s="20"/>
      <c r="O1306" s="20"/>
      <c r="P1306" s="20" t="s">
        <v>7778</v>
      </c>
      <c r="Q1306" s="20" t="s">
        <v>2051</v>
      </c>
      <c r="R1306" s="2" t="s">
        <v>2200</v>
      </c>
      <c r="S1306" s="2" t="s">
        <v>6528</v>
      </c>
      <c r="T1306" s="2" t="s">
        <v>101</v>
      </c>
      <c r="U1306" s="2"/>
      <c r="V1306" s="2"/>
    </row>
    <row r="1307" spans="1:22" ht="14.25" customHeight="1">
      <c r="A1307" s="20" t="s">
        <v>7858</v>
      </c>
      <c r="B1307" s="20" t="s">
        <v>7859</v>
      </c>
      <c r="C1307" s="20" t="s">
        <v>7860</v>
      </c>
      <c r="D1307" s="20" t="s">
        <v>102</v>
      </c>
      <c r="E1307" s="20" t="s">
        <v>96</v>
      </c>
      <c r="F1307" s="20" t="s">
        <v>7861</v>
      </c>
      <c r="G1307" s="20" t="s">
        <v>2046</v>
      </c>
      <c r="H1307" s="20" t="s">
        <v>7862</v>
      </c>
      <c r="I1307" s="20"/>
      <c r="J1307" s="20"/>
      <c r="K1307" s="20"/>
      <c r="L1307" s="20"/>
      <c r="M1307" s="20" t="s">
        <v>1566</v>
      </c>
      <c r="N1307" s="20"/>
      <c r="O1307" s="20"/>
      <c r="P1307" s="20" t="s">
        <v>7778</v>
      </c>
      <c r="Q1307" s="20" t="s">
        <v>2051</v>
      </c>
      <c r="R1307" s="2" t="s">
        <v>2052</v>
      </c>
      <c r="S1307" s="2" t="s">
        <v>6528</v>
      </c>
      <c r="T1307" s="2" t="s">
        <v>101</v>
      </c>
      <c r="U1307" s="2"/>
      <c r="V1307" s="2"/>
    </row>
    <row r="1308" spans="1:22" ht="14.25" customHeight="1">
      <c r="A1308" s="20" t="s">
        <v>7863</v>
      </c>
      <c r="B1308" s="20" t="s">
        <v>2663</v>
      </c>
      <c r="C1308" s="20" t="s">
        <v>7864</v>
      </c>
      <c r="D1308" s="20" t="s">
        <v>102</v>
      </c>
      <c r="E1308" s="20" t="s">
        <v>96</v>
      </c>
      <c r="F1308" s="20" t="s">
        <v>7865</v>
      </c>
      <c r="G1308" s="20" t="s">
        <v>2046</v>
      </c>
      <c r="H1308" s="20" t="s">
        <v>7866</v>
      </c>
      <c r="I1308" s="20"/>
      <c r="J1308" s="20"/>
      <c r="K1308" s="20"/>
      <c r="L1308" s="20"/>
      <c r="M1308" s="20" t="s">
        <v>1566</v>
      </c>
      <c r="N1308" s="20"/>
      <c r="O1308" s="20"/>
      <c r="P1308" s="20" t="s">
        <v>7778</v>
      </c>
      <c r="Q1308" s="20" t="s">
        <v>2051</v>
      </c>
      <c r="R1308" s="2" t="s">
        <v>2067</v>
      </c>
      <c r="S1308" s="2" t="s">
        <v>6528</v>
      </c>
      <c r="T1308" s="2" t="s">
        <v>101</v>
      </c>
      <c r="U1308" s="2"/>
      <c r="V1308" s="2"/>
    </row>
    <row r="1309" spans="1:22" ht="14.25" customHeight="1">
      <c r="A1309" s="20" t="s">
        <v>7867</v>
      </c>
      <c r="B1309" s="20" t="s">
        <v>2611</v>
      </c>
      <c r="C1309" s="20" t="s">
        <v>3826</v>
      </c>
      <c r="D1309" s="20" t="s">
        <v>102</v>
      </c>
      <c r="E1309" s="20" t="s">
        <v>96</v>
      </c>
      <c r="F1309" s="20" t="s">
        <v>7787</v>
      </c>
      <c r="G1309" s="20" t="s">
        <v>2046</v>
      </c>
      <c r="H1309" s="20" t="s">
        <v>7868</v>
      </c>
      <c r="I1309" s="20"/>
      <c r="J1309" s="20"/>
      <c r="K1309" s="20"/>
      <c r="L1309" s="20"/>
      <c r="M1309" s="20" t="s">
        <v>1566</v>
      </c>
      <c r="N1309" s="20"/>
      <c r="O1309" s="20"/>
      <c r="P1309" s="20" t="s">
        <v>7778</v>
      </c>
      <c r="Q1309" s="20" t="s">
        <v>2051</v>
      </c>
      <c r="R1309" s="2" t="s">
        <v>2200</v>
      </c>
      <c r="S1309" s="2" t="s">
        <v>6528</v>
      </c>
      <c r="T1309" s="2" t="s">
        <v>101</v>
      </c>
      <c r="U1309" s="2"/>
      <c r="V1309" s="2"/>
    </row>
    <row r="1310" spans="1:22" ht="14.25" customHeight="1">
      <c r="A1310" s="20" t="s">
        <v>7869</v>
      </c>
      <c r="B1310" s="20" t="s">
        <v>2611</v>
      </c>
      <c r="C1310" s="20" t="s">
        <v>7870</v>
      </c>
      <c r="D1310" s="20" t="s">
        <v>102</v>
      </c>
      <c r="E1310" s="20" t="s">
        <v>96</v>
      </c>
      <c r="F1310" s="20" t="s">
        <v>7787</v>
      </c>
      <c r="G1310" s="20" t="s">
        <v>2046</v>
      </c>
      <c r="H1310" s="20" t="s">
        <v>7871</v>
      </c>
      <c r="I1310" s="20"/>
      <c r="J1310" s="20"/>
      <c r="K1310" s="20"/>
      <c r="L1310" s="20"/>
      <c r="M1310" s="20" t="s">
        <v>1566</v>
      </c>
      <c r="N1310" s="20"/>
      <c r="O1310" s="20"/>
      <c r="P1310" s="20" t="s">
        <v>7778</v>
      </c>
      <c r="Q1310" s="20" t="s">
        <v>2051</v>
      </c>
      <c r="R1310" s="2" t="s">
        <v>2200</v>
      </c>
      <c r="S1310" s="2" t="s">
        <v>6528</v>
      </c>
      <c r="T1310" s="2" t="s">
        <v>101</v>
      </c>
      <c r="U1310" s="2"/>
      <c r="V1310" s="2"/>
    </row>
    <row r="1311" spans="1:22" ht="14.25" customHeight="1">
      <c r="A1311" s="20" t="s">
        <v>7872</v>
      </c>
      <c r="B1311" s="20" t="s">
        <v>7873</v>
      </c>
      <c r="C1311" s="20" t="s">
        <v>4082</v>
      </c>
      <c r="D1311" s="20" t="s">
        <v>102</v>
      </c>
      <c r="E1311" s="20" t="s">
        <v>96</v>
      </c>
      <c r="F1311" s="20" t="s">
        <v>7874</v>
      </c>
      <c r="G1311" s="20" t="s">
        <v>2046</v>
      </c>
      <c r="H1311" s="20" t="s">
        <v>7875</v>
      </c>
      <c r="I1311" s="20"/>
      <c r="J1311" s="20"/>
      <c r="K1311" s="20"/>
      <c r="L1311" s="20"/>
      <c r="M1311" s="20" t="s">
        <v>1566</v>
      </c>
      <c r="N1311" s="20"/>
      <c r="O1311" s="20"/>
      <c r="P1311" s="20" t="s">
        <v>7778</v>
      </c>
      <c r="Q1311" s="20" t="s">
        <v>2051</v>
      </c>
      <c r="R1311" s="2" t="s">
        <v>2200</v>
      </c>
      <c r="S1311" s="2" t="s">
        <v>6528</v>
      </c>
      <c r="T1311" s="2" t="s">
        <v>101</v>
      </c>
      <c r="U1311" s="2"/>
      <c r="V1311" s="2"/>
    </row>
    <row r="1312" spans="1:22" ht="14.25" customHeight="1">
      <c r="A1312" s="20" t="s">
        <v>7876</v>
      </c>
      <c r="B1312" s="20" t="s">
        <v>7877</v>
      </c>
      <c r="C1312" s="20" t="s">
        <v>7878</v>
      </c>
      <c r="D1312" s="20" t="s">
        <v>102</v>
      </c>
      <c r="E1312" s="20" t="s">
        <v>96</v>
      </c>
      <c r="F1312" s="20" t="s">
        <v>7787</v>
      </c>
      <c r="G1312" s="20" t="s">
        <v>2046</v>
      </c>
      <c r="H1312" s="20" t="s">
        <v>7879</v>
      </c>
      <c r="I1312" s="20"/>
      <c r="J1312" s="20"/>
      <c r="K1312" s="20"/>
      <c r="L1312" s="20"/>
      <c r="M1312" s="20" t="s">
        <v>1566</v>
      </c>
      <c r="N1312" s="20"/>
      <c r="O1312" s="20"/>
      <c r="P1312" s="20" t="s">
        <v>7778</v>
      </c>
      <c r="Q1312" s="20" t="s">
        <v>2051</v>
      </c>
      <c r="R1312" s="2" t="s">
        <v>2200</v>
      </c>
      <c r="S1312" s="2" t="s">
        <v>6528</v>
      </c>
      <c r="T1312" s="2" t="s">
        <v>101</v>
      </c>
      <c r="U1312" s="2"/>
      <c r="V1312" s="2"/>
    </row>
    <row r="1313" spans="1:22" ht="14.25" customHeight="1">
      <c r="A1313" s="20"/>
      <c r="B1313" s="20" t="s">
        <v>7880</v>
      </c>
      <c r="C1313" s="20" t="s">
        <v>7881</v>
      </c>
      <c r="D1313" s="20" t="s">
        <v>102</v>
      </c>
      <c r="E1313" s="20" t="s">
        <v>96</v>
      </c>
      <c r="F1313" s="20" t="s">
        <v>7882</v>
      </c>
      <c r="G1313" s="20" t="s">
        <v>2046</v>
      </c>
      <c r="H1313" s="20" t="s">
        <v>7883</v>
      </c>
      <c r="I1313" s="20"/>
      <c r="J1313" s="20"/>
      <c r="K1313" s="20"/>
      <c r="L1313" s="20"/>
      <c r="M1313" s="20" t="s">
        <v>1566</v>
      </c>
      <c r="N1313" s="20"/>
      <c r="O1313" s="20"/>
      <c r="P1313" s="20" t="s">
        <v>7778</v>
      </c>
      <c r="Q1313" s="20" t="s">
        <v>2051</v>
      </c>
      <c r="R1313" s="2" t="s">
        <v>2200</v>
      </c>
      <c r="S1313" s="2" t="s">
        <v>6528</v>
      </c>
      <c r="T1313" s="2" t="s">
        <v>101</v>
      </c>
      <c r="U1313" s="2"/>
      <c r="V1313" s="2"/>
    </row>
    <row r="1314" spans="1:22" ht="14.25" customHeight="1">
      <c r="A1314" s="20"/>
      <c r="B1314" s="20" t="s">
        <v>7884</v>
      </c>
      <c r="C1314" s="20" t="s">
        <v>7885</v>
      </c>
      <c r="D1314" s="20" t="s">
        <v>102</v>
      </c>
      <c r="E1314" s="20" t="s">
        <v>96</v>
      </c>
      <c r="F1314" s="20" t="s">
        <v>7787</v>
      </c>
      <c r="G1314" s="20" t="s">
        <v>2046</v>
      </c>
      <c r="H1314" s="20" t="s">
        <v>7886</v>
      </c>
      <c r="I1314" s="20"/>
      <c r="J1314" s="20"/>
      <c r="K1314" s="20"/>
      <c r="L1314" s="20"/>
      <c r="M1314" s="20" t="s">
        <v>1566</v>
      </c>
      <c r="N1314" s="20"/>
      <c r="O1314" s="20"/>
      <c r="P1314" s="20" t="s">
        <v>7778</v>
      </c>
      <c r="Q1314" s="20" t="s">
        <v>2051</v>
      </c>
      <c r="R1314" s="2" t="s">
        <v>2200</v>
      </c>
      <c r="S1314" s="2" t="s">
        <v>6528</v>
      </c>
      <c r="T1314" s="2" t="s">
        <v>101</v>
      </c>
      <c r="U1314" s="2"/>
      <c r="V1314" s="2"/>
    </row>
    <row r="1315" spans="1:22" ht="14.25" customHeight="1">
      <c r="A1315" s="20"/>
      <c r="B1315" s="20" t="s">
        <v>7887</v>
      </c>
      <c r="C1315" s="20" t="s">
        <v>7888</v>
      </c>
      <c r="D1315" s="20" t="s">
        <v>102</v>
      </c>
      <c r="E1315" s="20" t="s">
        <v>96</v>
      </c>
      <c r="F1315" s="20" t="s">
        <v>7787</v>
      </c>
      <c r="G1315" s="20" t="s">
        <v>2046</v>
      </c>
      <c r="H1315" s="20" t="s">
        <v>7889</v>
      </c>
      <c r="I1315" s="20"/>
      <c r="J1315" s="20"/>
      <c r="K1315" s="20"/>
      <c r="L1315" s="20"/>
      <c r="M1315" s="20" t="s">
        <v>1566</v>
      </c>
      <c r="N1315" s="20"/>
      <c r="O1315" s="20"/>
      <c r="P1315" s="20" t="s">
        <v>7778</v>
      </c>
      <c r="Q1315" s="20" t="s">
        <v>2051</v>
      </c>
      <c r="R1315" s="2" t="s">
        <v>2200</v>
      </c>
      <c r="S1315" s="2" t="s">
        <v>6528</v>
      </c>
      <c r="T1315" s="2" t="s">
        <v>101</v>
      </c>
      <c r="U1315" s="2"/>
      <c r="V1315" s="2"/>
    </row>
    <row r="1316" spans="1:22" ht="14.25" customHeight="1">
      <c r="A1316" s="20" t="s">
        <v>7890</v>
      </c>
      <c r="B1316" s="20" t="s">
        <v>4730</v>
      </c>
      <c r="C1316" s="20" t="s">
        <v>4944</v>
      </c>
      <c r="D1316" s="20" t="s">
        <v>102</v>
      </c>
      <c r="E1316" s="20" t="s">
        <v>96</v>
      </c>
      <c r="F1316" s="20" t="s">
        <v>7782</v>
      </c>
      <c r="G1316" s="20" t="s">
        <v>2046</v>
      </c>
      <c r="H1316" s="20" t="s">
        <v>7891</v>
      </c>
      <c r="I1316" s="20"/>
      <c r="J1316" s="20"/>
      <c r="K1316" s="20"/>
      <c r="L1316" s="20"/>
      <c r="M1316" s="20" t="s">
        <v>1566</v>
      </c>
      <c r="N1316" s="20"/>
      <c r="O1316" s="20"/>
      <c r="P1316" s="20" t="s">
        <v>7778</v>
      </c>
      <c r="Q1316" s="20" t="s">
        <v>2051</v>
      </c>
      <c r="R1316" s="2" t="s">
        <v>2200</v>
      </c>
      <c r="S1316" s="2" t="s">
        <v>6528</v>
      </c>
      <c r="T1316" s="2" t="s">
        <v>101</v>
      </c>
      <c r="U1316" s="2"/>
      <c r="V1316" s="2"/>
    </row>
    <row r="1317" spans="1:22" ht="14.25" customHeight="1">
      <c r="A1317" s="20"/>
      <c r="B1317" s="20" t="s">
        <v>7892</v>
      </c>
      <c r="C1317" s="20" t="s">
        <v>7893</v>
      </c>
      <c r="D1317" s="20" t="s">
        <v>102</v>
      </c>
      <c r="E1317" s="20" t="s">
        <v>96</v>
      </c>
      <c r="F1317" s="20" t="s">
        <v>7847</v>
      </c>
      <c r="G1317" s="20" t="s">
        <v>2046</v>
      </c>
      <c r="H1317" s="20" t="s">
        <v>7894</v>
      </c>
      <c r="I1317" s="20"/>
      <c r="J1317" s="20"/>
      <c r="K1317" s="20"/>
      <c r="L1317" s="20"/>
      <c r="M1317" s="20" t="s">
        <v>1566</v>
      </c>
      <c r="N1317" s="20"/>
      <c r="O1317" s="20"/>
      <c r="P1317" s="20" t="s">
        <v>7778</v>
      </c>
      <c r="Q1317" s="20" t="s">
        <v>2051</v>
      </c>
      <c r="R1317" s="2" t="s">
        <v>2200</v>
      </c>
      <c r="S1317" s="2" t="s">
        <v>6528</v>
      </c>
      <c r="T1317" s="2" t="s">
        <v>101</v>
      </c>
      <c r="U1317" s="2"/>
      <c r="V1317" s="2"/>
    </row>
    <row r="1318" spans="1:22" ht="14.25" customHeight="1">
      <c r="A1318" s="20" t="s">
        <v>7895</v>
      </c>
      <c r="B1318" s="20" t="s">
        <v>6968</v>
      </c>
      <c r="C1318" s="20" t="s">
        <v>7896</v>
      </c>
      <c r="D1318" s="20" t="s">
        <v>102</v>
      </c>
      <c r="E1318" s="20" t="s">
        <v>96</v>
      </c>
      <c r="F1318" s="20" t="s">
        <v>7847</v>
      </c>
      <c r="G1318" s="20" t="s">
        <v>2046</v>
      </c>
      <c r="H1318" s="20" t="s">
        <v>7897</v>
      </c>
      <c r="I1318" s="20"/>
      <c r="J1318" s="20"/>
      <c r="K1318" s="20"/>
      <c r="L1318" s="20"/>
      <c r="M1318" s="20" t="s">
        <v>1566</v>
      </c>
      <c r="N1318" s="20"/>
      <c r="O1318" s="20"/>
      <c r="P1318" s="20" t="s">
        <v>7778</v>
      </c>
      <c r="Q1318" s="20" t="s">
        <v>2051</v>
      </c>
      <c r="R1318" s="2" t="s">
        <v>2200</v>
      </c>
      <c r="S1318" s="2" t="s">
        <v>6528</v>
      </c>
      <c r="T1318" s="2" t="s">
        <v>101</v>
      </c>
      <c r="U1318" s="2"/>
      <c r="V1318" s="2"/>
    </row>
    <row r="1319" spans="1:22" ht="14.25" customHeight="1">
      <c r="A1319" s="20"/>
      <c r="B1319" s="20" t="s">
        <v>3589</v>
      </c>
      <c r="C1319" s="20" t="s">
        <v>7898</v>
      </c>
      <c r="D1319" s="20" t="s">
        <v>102</v>
      </c>
      <c r="E1319" s="20" t="s">
        <v>96</v>
      </c>
      <c r="F1319" s="20" t="s">
        <v>7899</v>
      </c>
      <c r="G1319" s="20" t="s">
        <v>2046</v>
      </c>
      <c r="H1319" s="20" t="s">
        <v>7900</v>
      </c>
      <c r="I1319" s="20"/>
      <c r="J1319" s="20"/>
      <c r="K1319" s="20"/>
      <c r="L1319" s="20"/>
      <c r="M1319" s="20" t="s">
        <v>1566</v>
      </c>
      <c r="N1319" s="20"/>
      <c r="O1319" s="20"/>
      <c r="P1319" s="20" t="s">
        <v>7778</v>
      </c>
      <c r="Q1319" s="20" t="s">
        <v>2051</v>
      </c>
      <c r="R1319" s="2" t="s">
        <v>2200</v>
      </c>
      <c r="S1319" s="2" t="s">
        <v>6528</v>
      </c>
      <c r="T1319" s="2" t="s">
        <v>101</v>
      </c>
      <c r="U1319" s="2"/>
      <c r="V1319" s="2"/>
    </row>
    <row r="1320" spans="1:22" ht="14.25" customHeight="1">
      <c r="A1320" s="20"/>
      <c r="B1320" s="20" t="s">
        <v>4346</v>
      </c>
      <c r="C1320" s="20" t="s">
        <v>5678</v>
      </c>
      <c r="D1320" s="20" t="s">
        <v>102</v>
      </c>
      <c r="E1320" s="20" t="s">
        <v>96</v>
      </c>
      <c r="F1320" s="20" t="s">
        <v>7901</v>
      </c>
      <c r="G1320" s="20" t="s">
        <v>2046</v>
      </c>
      <c r="H1320" s="20" t="s">
        <v>7902</v>
      </c>
      <c r="I1320" s="20"/>
      <c r="J1320" s="20"/>
      <c r="K1320" s="20"/>
      <c r="L1320" s="20"/>
      <c r="M1320" s="20" t="s">
        <v>1566</v>
      </c>
      <c r="N1320" s="20"/>
      <c r="O1320" s="20"/>
      <c r="P1320" s="20" t="s">
        <v>7778</v>
      </c>
      <c r="Q1320" s="20" t="s">
        <v>2051</v>
      </c>
      <c r="R1320" s="2" t="s">
        <v>2200</v>
      </c>
      <c r="S1320" s="2" t="s">
        <v>6528</v>
      </c>
      <c r="T1320" s="2" t="s">
        <v>101</v>
      </c>
      <c r="U1320" s="2"/>
      <c r="V1320" s="2"/>
    </row>
    <row r="1321" spans="1:22" ht="14.25" customHeight="1">
      <c r="A1321" s="20"/>
      <c r="B1321" s="20" t="s">
        <v>2478</v>
      </c>
      <c r="C1321" s="20" t="s">
        <v>7903</v>
      </c>
      <c r="D1321" s="20" t="s">
        <v>102</v>
      </c>
      <c r="E1321" s="20" t="s">
        <v>96</v>
      </c>
      <c r="F1321" s="20" t="s">
        <v>1665</v>
      </c>
      <c r="G1321" s="20" t="s">
        <v>2046</v>
      </c>
      <c r="H1321" s="20" t="s">
        <v>7904</v>
      </c>
      <c r="I1321" s="20"/>
      <c r="J1321" s="20"/>
      <c r="K1321" s="20"/>
      <c r="L1321" s="20"/>
      <c r="M1321" s="20"/>
      <c r="N1321" s="20"/>
      <c r="O1321" s="20"/>
      <c r="P1321" s="20" t="s">
        <v>7778</v>
      </c>
      <c r="Q1321" s="20" t="s">
        <v>2051</v>
      </c>
      <c r="R1321" s="2"/>
      <c r="S1321" s="16" t="s">
        <v>6563</v>
      </c>
      <c r="T1321" s="2" t="s">
        <v>101</v>
      </c>
      <c r="U1321" s="2"/>
      <c r="V1321" s="2"/>
    </row>
    <row r="1322" spans="1:22" ht="14.25" customHeight="1">
      <c r="A1322" s="20"/>
      <c r="B1322" s="20" t="s">
        <v>5168</v>
      </c>
      <c r="C1322" s="20" t="s">
        <v>7905</v>
      </c>
      <c r="D1322" s="20" t="s">
        <v>102</v>
      </c>
      <c r="E1322" s="20" t="s">
        <v>96</v>
      </c>
      <c r="F1322" s="20" t="s">
        <v>1880</v>
      </c>
      <c r="G1322" s="20" t="s">
        <v>2046</v>
      </c>
      <c r="H1322" s="20" t="s">
        <v>7906</v>
      </c>
      <c r="I1322" s="20"/>
      <c r="J1322" s="20"/>
      <c r="K1322" s="20"/>
      <c r="L1322" s="20"/>
      <c r="M1322" s="20"/>
      <c r="N1322" s="20"/>
      <c r="O1322" s="20"/>
      <c r="P1322" s="20" t="s">
        <v>7778</v>
      </c>
      <c r="Q1322" s="20" t="s">
        <v>2051</v>
      </c>
      <c r="R1322" s="2"/>
      <c r="S1322" s="16" t="s">
        <v>6563</v>
      </c>
      <c r="T1322" s="2" t="s">
        <v>101</v>
      </c>
      <c r="U1322" s="2"/>
      <c r="V1322" s="2"/>
    </row>
    <row r="1323" spans="1:22" ht="14.25" customHeight="1">
      <c r="A1323" s="20"/>
      <c r="B1323" s="20" t="s">
        <v>4997</v>
      </c>
      <c r="C1323" s="20" t="s">
        <v>2262</v>
      </c>
      <c r="D1323" s="20" t="s">
        <v>102</v>
      </c>
      <c r="E1323" s="20" t="s">
        <v>96</v>
      </c>
      <c r="F1323" s="20" t="s">
        <v>7907</v>
      </c>
      <c r="G1323" s="20" t="s">
        <v>2046</v>
      </c>
      <c r="H1323" s="20" t="s">
        <v>7908</v>
      </c>
      <c r="I1323" s="20"/>
      <c r="J1323" s="20"/>
      <c r="K1323" s="20"/>
      <c r="L1323" s="20"/>
      <c r="M1323" s="20" t="s">
        <v>1566</v>
      </c>
      <c r="N1323" s="20"/>
      <c r="O1323" s="20"/>
      <c r="P1323" s="20" t="s">
        <v>7778</v>
      </c>
      <c r="Q1323" s="20" t="s">
        <v>2051</v>
      </c>
      <c r="R1323" s="2" t="s">
        <v>2200</v>
      </c>
      <c r="S1323" s="2" t="s">
        <v>6528</v>
      </c>
      <c r="T1323" s="2" t="s">
        <v>101</v>
      </c>
      <c r="U1323" s="2"/>
      <c r="V1323" s="2"/>
    </row>
    <row r="1324" spans="1:22" ht="14.25" customHeight="1">
      <c r="A1324" s="20"/>
      <c r="B1324" s="20" t="s">
        <v>7072</v>
      </c>
      <c r="C1324" s="20" t="s">
        <v>7909</v>
      </c>
      <c r="D1324" s="20" t="s">
        <v>102</v>
      </c>
      <c r="E1324" s="20" t="s">
        <v>96</v>
      </c>
      <c r="F1324" s="20" t="s">
        <v>7910</v>
      </c>
      <c r="G1324" s="20" t="s">
        <v>2046</v>
      </c>
      <c r="H1324" s="20" t="s">
        <v>7911</v>
      </c>
      <c r="I1324" s="20"/>
      <c r="J1324" s="20"/>
      <c r="K1324" s="20"/>
      <c r="L1324" s="20"/>
      <c r="M1324" s="20" t="s">
        <v>1566</v>
      </c>
      <c r="N1324" s="20"/>
      <c r="O1324" s="20"/>
      <c r="P1324" s="20" t="s">
        <v>7778</v>
      </c>
      <c r="Q1324" s="20" t="s">
        <v>2051</v>
      </c>
      <c r="R1324" s="2" t="s">
        <v>2067</v>
      </c>
      <c r="S1324" s="2" t="s">
        <v>6528</v>
      </c>
      <c r="T1324" s="2" t="s">
        <v>101</v>
      </c>
      <c r="U1324" s="2"/>
      <c r="V1324" s="2"/>
    </row>
    <row r="1325" spans="1:22" ht="14.25" customHeight="1">
      <c r="A1325" s="20" t="s">
        <v>7912</v>
      </c>
      <c r="B1325" s="20" t="s">
        <v>4224</v>
      </c>
      <c r="C1325" s="20" t="s">
        <v>7913</v>
      </c>
      <c r="D1325" s="20" t="s">
        <v>102</v>
      </c>
      <c r="E1325" s="20" t="s">
        <v>96</v>
      </c>
      <c r="F1325" s="20" t="s">
        <v>7914</v>
      </c>
      <c r="G1325" s="20" t="s">
        <v>2046</v>
      </c>
      <c r="H1325" s="20" t="s">
        <v>7915</v>
      </c>
      <c r="I1325" s="20"/>
      <c r="J1325" s="20"/>
      <c r="K1325" s="20"/>
      <c r="L1325" s="20"/>
      <c r="M1325" s="20" t="s">
        <v>1566</v>
      </c>
      <c r="N1325" s="20"/>
      <c r="O1325" s="20"/>
      <c r="P1325" s="20" t="s">
        <v>7778</v>
      </c>
      <c r="Q1325" s="20" t="s">
        <v>2051</v>
      </c>
      <c r="R1325" s="2" t="s">
        <v>2200</v>
      </c>
      <c r="S1325" s="2" t="s">
        <v>6528</v>
      </c>
      <c r="T1325" s="2" t="s">
        <v>101</v>
      </c>
      <c r="U1325" s="2"/>
      <c r="V1325" s="2"/>
    </row>
    <row r="1326" spans="1:22" ht="14.25" customHeight="1">
      <c r="A1326" s="20" t="s">
        <v>7916</v>
      </c>
      <c r="B1326" s="20" t="s">
        <v>7917</v>
      </c>
      <c r="C1326" s="20" t="s">
        <v>7918</v>
      </c>
      <c r="D1326" s="20" t="s">
        <v>102</v>
      </c>
      <c r="E1326" s="20" t="s">
        <v>96</v>
      </c>
      <c r="F1326" s="20" t="s">
        <v>7914</v>
      </c>
      <c r="G1326" s="20" t="s">
        <v>2046</v>
      </c>
      <c r="H1326" s="20" t="s">
        <v>7919</v>
      </c>
      <c r="I1326" s="20"/>
      <c r="J1326" s="20"/>
      <c r="K1326" s="20"/>
      <c r="L1326" s="20"/>
      <c r="M1326" s="20" t="s">
        <v>1566</v>
      </c>
      <c r="N1326" s="20"/>
      <c r="O1326" s="20"/>
      <c r="P1326" s="20" t="s">
        <v>7778</v>
      </c>
      <c r="Q1326" s="20" t="s">
        <v>2051</v>
      </c>
      <c r="R1326" s="2" t="s">
        <v>2200</v>
      </c>
      <c r="S1326" s="2" t="s">
        <v>6528</v>
      </c>
      <c r="T1326" s="2" t="s">
        <v>101</v>
      </c>
      <c r="U1326" s="2"/>
      <c r="V1326" s="2"/>
    </row>
    <row r="1327" spans="1:22" ht="14.25" customHeight="1">
      <c r="A1327" s="20"/>
      <c r="B1327" s="20" t="s">
        <v>4161</v>
      </c>
      <c r="C1327" s="20" t="s">
        <v>7920</v>
      </c>
      <c r="D1327" s="20" t="s">
        <v>102</v>
      </c>
      <c r="E1327" s="20" t="s">
        <v>96</v>
      </c>
      <c r="F1327" s="20" t="s">
        <v>7782</v>
      </c>
      <c r="G1327" s="20" t="s">
        <v>2046</v>
      </c>
      <c r="H1327" s="20" t="s">
        <v>7921</v>
      </c>
      <c r="I1327" s="20"/>
      <c r="J1327" s="20"/>
      <c r="K1327" s="20"/>
      <c r="L1327" s="20"/>
      <c r="M1327" s="20" t="s">
        <v>1566</v>
      </c>
      <c r="N1327" s="20"/>
      <c r="O1327" s="20"/>
      <c r="P1327" s="20" t="s">
        <v>7778</v>
      </c>
      <c r="Q1327" s="20" t="s">
        <v>2051</v>
      </c>
      <c r="R1327" s="2" t="s">
        <v>2200</v>
      </c>
      <c r="S1327" s="2" t="s">
        <v>6528</v>
      </c>
      <c r="T1327" s="2" t="s">
        <v>101</v>
      </c>
      <c r="U1327" s="2"/>
      <c r="V1327" s="2"/>
    </row>
    <row r="1328" spans="1:22" ht="14.25" customHeight="1">
      <c r="A1328" s="20" t="s">
        <v>7922</v>
      </c>
      <c r="B1328" s="20" t="s">
        <v>7923</v>
      </c>
      <c r="C1328" s="20" t="s">
        <v>7924</v>
      </c>
      <c r="D1328" s="20" t="s">
        <v>102</v>
      </c>
      <c r="E1328" s="20" t="s">
        <v>96</v>
      </c>
      <c r="F1328" s="20" t="s">
        <v>7787</v>
      </c>
      <c r="G1328" s="20" t="s">
        <v>2046</v>
      </c>
      <c r="H1328" s="20" t="s">
        <v>7925</v>
      </c>
      <c r="I1328" s="20"/>
      <c r="J1328" s="20"/>
      <c r="K1328" s="20"/>
      <c r="L1328" s="20"/>
      <c r="M1328" s="20" t="s">
        <v>1566</v>
      </c>
      <c r="N1328" s="20"/>
      <c r="O1328" s="20"/>
      <c r="P1328" s="20" t="s">
        <v>7778</v>
      </c>
      <c r="Q1328" s="20" t="s">
        <v>2051</v>
      </c>
      <c r="R1328" s="2" t="s">
        <v>2200</v>
      </c>
      <c r="S1328" s="2" t="s">
        <v>6528</v>
      </c>
      <c r="T1328" s="2" t="s">
        <v>101</v>
      </c>
      <c r="U1328" s="2"/>
      <c r="V1328" s="2"/>
    </row>
    <row r="1329" spans="1:22" ht="14.25" customHeight="1">
      <c r="A1329" s="20" t="s">
        <v>7926</v>
      </c>
      <c r="B1329" s="20" t="s">
        <v>3560</v>
      </c>
      <c r="C1329" s="20" t="s">
        <v>7927</v>
      </c>
      <c r="D1329" s="20" t="s">
        <v>102</v>
      </c>
      <c r="E1329" s="20" t="s">
        <v>96</v>
      </c>
      <c r="F1329" s="20" t="s">
        <v>7928</v>
      </c>
      <c r="G1329" s="20" t="s">
        <v>2046</v>
      </c>
      <c r="H1329" s="20" t="s">
        <v>7929</v>
      </c>
      <c r="I1329" s="20"/>
      <c r="J1329" s="20"/>
      <c r="K1329" s="20"/>
      <c r="L1329" s="20"/>
      <c r="M1329" s="20" t="s">
        <v>1566</v>
      </c>
      <c r="N1329" s="20"/>
      <c r="O1329" s="20"/>
      <c r="P1329" s="20" t="s">
        <v>7778</v>
      </c>
      <c r="Q1329" s="20" t="s">
        <v>2051</v>
      </c>
      <c r="R1329" s="2" t="s">
        <v>2200</v>
      </c>
      <c r="S1329" s="2" t="s">
        <v>6528</v>
      </c>
      <c r="T1329" s="2" t="s">
        <v>101</v>
      </c>
      <c r="U1329" s="2"/>
      <c r="V1329" s="2"/>
    </row>
    <row r="1330" spans="1:22" ht="14.25" customHeight="1">
      <c r="A1330" s="20" t="s">
        <v>7930</v>
      </c>
      <c r="B1330" s="20" t="s">
        <v>3415</v>
      </c>
      <c r="C1330" s="20" t="s">
        <v>7931</v>
      </c>
      <c r="D1330" s="20" t="s">
        <v>102</v>
      </c>
      <c r="E1330" s="20" t="s">
        <v>96</v>
      </c>
      <c r="F1330" s="20" t="s">
        <v>7932</v>
      </c>
      <c r="G1330" s="20" t="s">
        <v>2046</v>
      </c>
      <c r="H1330" s="20" t="s">
        <v>7933</v>
      </c>
      <c r="I1330" s="20"/>
      <c r="J1330" s="20"/>
      <c r="K1330" s="20"/>
      <c r="L1330" s="20"/>
      <c r="M1330" s="20" t="s">
        <v>1566</v>
      </c>
      <c r="N1330" s="20"/>
      <c r="O1330" s="20"/>
      <c r="P1330" s="20" t="s">
        <v>7778</v>
      </c>
      <c r="Q1330" s="20" t="s">
        <v>2051</v>
      </c>
      <c r="R1330" s="2" t="s">
        <v>2200</v>
      </c>
      <c r="S1330" s="2" t="s">
        <v>6528</v>
      </c>
      <c r="T1330" s="2" t="s">
        <v>101</v>
      </c>
      <c r="U1330" s="2"/>
      <c r="V1330" s="2"/>
    </row>
    <row r="1331" spans="1:22" ht="14.25" customHeight="1">
      <c r="A1331" s="20"/>
      <c r="B1331" s="20" t="s">
        <v>2881</v>
      </c>
      <c r="C1331" s="20" t="s">
        <v>7934</v>
      </c>
      <c r="D1331" s="20" t="s">
        <v>102</v>
      </c>
      <c r="E1331" s="20" t="s">
        <v>96</v>
      </c>
      <c r="F1331" s="20" t="s">
        <v>7914</v>
      </c>
      <c r="G1331" s="20" t="s">
        <v>2046</v>
      </c>
      <c r="H1331" s="20" t="s">
        <v>7935</v>
      </c>
      <c r="I1331" s="20"/>
      <c r="J1331" s="20"/>
      <c r="K1331" s="20"/>
      <c r="L1331" s="20"/>
      <c r="M1331" s="20" t="s">
        <v>1566</v>
      </c>
      <c r="N1331" s="20"/>
      <c r="O1331" s="20"/>
      <c r="P1331" s="20" t="s">
        <v>7778</v>
      </c>
      <c r="Q1331" s="20" t="s">
        <v>2051</v>
      </c>
      <c r="R1331" s="2" t="s">
        <v>2200</v>
      </c>
      <c r="S1331" s="2" t="s">
        <v>6528</v>
      </c>
      <c r="T1331" s="2" t="s">
        <v>101</v>
      </c>
      <c r="U1331" s="2"/>
      <c r="V1331" s="2"/>
    </row>
    <row r="1332" spans="1:22" ht="14.25" customHeight="1">
      <c r="A1332" s="20" t="s">
        <v>7936</v>
      </c>
      <c r="B1332" s="20" t="s">
        <v>3176</v>
      </c>
      <c r="C1332" s="20" t="s">
        <v>2972</v>
      </c>
      <c r="D1332" s="20" t="s">
        <v>102</v>
      </c>
      <c r="E1332" s="20" t="s">
        <v>96</v>
      </c>
      <c r="F1332" s="20" t="s">
        <v>7928</v>
      </c>
      <c r="G1332" s="20" t="s">
        <v>2046</v>
      </c>
      <c r="H1332" s="20" t="s">
        <v>7937</v>
      </c>
      <c r="I1332" s="20"/>
      <c r="J1332" s="20"/>
      <c r="K1332" s="20"/>
      <c r="L1332" s="20"/>
      <c r="M1332" s="20" t="s">
        <v>1566</v>
      </c>
      <c r="N1332" s="20"/>
      <c r="O1332" s="20"/>
      <c r="P1332" s="20" t="s">
        <v>7778</v>
      </c>
      <c r="Q1332" s="20" t="s">
        <v>2051</v>
      </c>
      <c r="R1332" s="2" t="s">
        <v>2200</v>
      </c>
      <c r="S1332" s="2" t="s">
        <v>6528</v>
      </c>
      <c r="T1332" s="2" t="s">
        <v>101</v>
      </c>
      <c r="U1332" s="2"/>
      <c r="V1332" s="2"/>
    </row>
    <row r="1333" spans="1:22" ht="14.25" customHeight="1">
      <c r="A1333" s="20" t="s">
        <v>7938</v>
      </c>
      <c r="B1333" s="20" t="s">
        <v>5259</v>
      </c>
      <c r="C1333" s="20" t="s">
        <v>4029</v>
      </c>
      <c r="D1333" s="20" t="s">
        <v>102</v>
      </c>
      <c r="E1333" s="20" t="s">
        <v>96</v>
      </c>
      <c r="F1333" s="20" t="s">
        <v>1722</v>
      </c>
      <c r="G1333" s="20" t="s">
        <v>2046</v>
      </c>
      <c r="H1333" s="20" t="s">
        <v>7939</v>
      </c>
      <c r="I1333" s="20"/>
      <c r="J1333" s="20"/>
      <c r="K1333" s="20"/>
      <c r="L1333" s="20"/>
      <c r="M1333" s="20"/>
      <c r="N1333" s="20"/>
      <c r="O1333" s="20"/>
      <c r="P1333" s="20" t="s">
        <v>7778</v>
      </c>
      <c r="Q1333" s="20" t="s">
        <v>2051</v>
      </c>
      <c r="R1333" s="2"/>
      <c r="S1333" s="16" t="s">
        <v>6563</v>
      </c>
      <c r="T1333" s="2" t="s">
        <v>101</v>
      </c>
      <c r="U1333" s="2"/>
      <c r="V1333" s="2"/>
    </row>
    <row r="1334" spans="1:22" ht="14.25" customHeight="1">
      <c r="A1334" s="20" t="s">
        <v>7940</v>
      </c>
      <c r="B1334" s="20" t="s">
        <v>7941</v>
      </c>
      <c r="C1334" s="20" t="s">
        <v>7942</v>
      </c>
      <c r="D1334" s="20" t="s">
        <v>102</v>
      </c>
      <c r="E1334" s="20" t="s">
        <v>96</v>
      </c>
      <c r="F1334" s="20" t="s">
        <v>7928</v>
      </c>
      <c r="G1334" s="20" t="s">
        <v>2046</v>
      </c>
      <c r="H1334" s="20" t="s">
        <v>7943</v>
      </c>
      <c r="I1334" s="20"/>
      <c r="J1334" s="20"/>
      <c r="K1334" s="20"/>
      <c r="L1334" s="20"/>
      <c r="M1334" s="20" t="s">
        <v>1566</v>
      </c>
      <c r="N1334" s="20"/>
      <c r="O1334" s="20"/>
      <c r="P1334" s="20" t="s">
        <v>7778</v>
      </c>
      <c r="Q1334" s="20" t="s">
        <v>2051</v>
      </c>
      <c r="R1334" s="2" t="s">
        <v>2200</v>
      </c>
      <c r="S1334" s="2" t="s">
        <v>6528</v>
      </c>
      <c r="T1334" s="2" t="s">
        <v>101</v>
      </c>
      <c r="U1334" s="2"/>
      <c r="V1334" s="2"/>
    </row>
    <row r="1335" spans="1:22" ht="14.25" customHeight="1">
      <c r="A1335" s="20"/>
      <c r="B1335" s="20" t="s">
        <v>7944</v>
      </c>
      <c r="C1335" s="20" t="s">
        <v>7945</v>
      </c>
      <c r="D1335" s="20" t="s">
        <v>102</v>
      </c>
      <c r="E1335" s="20" t="s">
        <v>96</v>
      </c>
      <c r="F1335" s="20" t="s">
        <v>7928</v>
      </c>
      <c r="G1335" s="20" t="s">
        <v>2046</v>
      </c>
      <c r="H1335" s="20" t="s">
        <v>7946</v>
      </c>
      <c r="I1335" s="20"/>
      <c r="J1335" s="20"/>
      <c r="K1335" s="20"/>
      <c r="L1335" s="20"/>
      <c r="M1335" s="20" t="s">
        <v>1566</v>
      </c>
      <c r="N1335" s="20"/>
      <c r="O1335" s="20"/>
      <c r="P1335" s="20" t="s">
        <v>7778</v>
      </c>
      <c r="Q1335" s="20" t="s">
        <v>2051</v>
      </c>
      <c r="R1335" s="2" t="s">
        <v>2200</v>
      </c>
      <c r="S1335" s="2" t="s">
        <v>6528</v>
      </c>
      <c r="T1335" s="2" t="s">
        <v>101</v>
      </c>
      <c r="U1335" s="2"/>
      <c r="V1335" s="2"/>
    </row>
    <row r="1336" spans="1:22" ht="14.25" customHeight="1">
      <c r="A1336" s="20" t="s">
        <v>7947</v>
      </c>
      <c r="B1336" s="20" t="s">
        <v>2627</v>
      </c>
      <c r="C1336" s="20" t="s">
        <v>7948</v>
      </c>
      <c r="D1336" s="20" t="s">
        <v>102</v>
      </c>
      <c r="E1336" s="20" t="s">
        <v>96</v>
      </c>
      <c r="F1336" s="20" t="s">
        <v>7782</v>
      </c>
      <c r="G1336" s="20" t="s">
        <v>2046</v>
      </c>
      <c r="H1336" s="20" t="s">
        <v>7949</v>
      </c>
      <c r="I1336" s="20"/>
      <c r="J1336" s="20"/>
      <c r="K1336" s="20"/>
      <c r="L1336" s="20"/>
      <c r="M1336" s="20" t="s">
        <v>1566</v>
      </c>
      <c r="N1336" s="20"/>
      <c r="O1336" s="20"/>
      <c r="P1336" s="20" t="s">
        <v>7778</v>
      </c>
      <c r="Q1336" s="20" t="s">
        <v>2051</v>
      </c>
      <c r="R1336" s="2" t="s">
        <v>2200</v>
      </c>
      <c r="S1336" s="2" t="s">
        <v>6528</v>
      </c>
      <c r="T1336" s="2" t="s">
        <v>101</v>
      </c>
      <c r="U1336" s="2"/>
      <c r="V1336" s="2"/>
    </row>
    <row r="1337" spans="1:22" ht="14.25" customHeight="1">
      <c r="A1337" s="20" t="s">
        <v>7950</v>
      </c>
      <c r="B1337" s="20" t="s">
        <v>2297</v>
      </c>
      <c r="C1337" s="20" t="s">
        <v>7951</v>
      </c>
      <c r="D1337" s="20" t="s">
        <v>102</v>
      </c>
      <c r="E1337" s="20" t="s">
        <v>96</v>
      </c>
      <c r="F1337" s="20" t="s">
        <v>1928</v>
      </c>
      <c r="G1337" s="20" t="s">
        <v>2046</v>
      </c>
      <c r="H1337" s="20" t="s">
        <v>7952</v>
      </c>
      <c r="I1337" s="20"/>
      <c r="J1337" s="20"/>
      <c r="K1337" s="20"/>
      <c r="L1337" s="20"/>
      <c r="M1337" s="20"/>
      <c r="N1337" s="20"/>
      <c r="O1337" s="20"/>
      <c r="P1337" s="20" t="s">
        <v>7778</v>
      </c>
      <c r="Q1337" s="20" t="s">
        <v>2051</v>
      </c>
      <c r="R1337" s="2"/>
      <c r="S1337" s="16" t="s">
        <v>6563</v>
      </c>
      <c r="T1337" s="2" t="s">
        <v>101</v>
      </c>
      <c r="U1337" s="2"/>
      <c r="V1337" s="2"/>
    </row>
    <row r="1338" spans="1:22" ht="14.25" customHeight="1">
      <c r="A1338" s="20" t="s">
        <v>7953</v>
      </c>
      <c r="B1338" s="20" t="s">
        <v>7954</v>
      </c>
      <c r="C1338" s="20" t="s">
        <v>2727</v>
      </c>
      <c r="D1338" s="20" t="s">
        <v>102</v>
      </c>
      <c r="E1338" s="20" t="s">
        <v>96</v>
      </c>
      <c r="F1338" s="20" t="s">
        <v>7782</v>
      </c>
      <c r="G1338" s="20" t="s">
        <v>2046</v>
      </c>
      <c r="H1338" s="20" t="s">
        <v>7955</v>
      </c>
      <c r="I1338" s="20"/>
      <c r="J1338" s="20"/>
      <c r="K1338" s="20"/>
      <c r="L1338" s="20"/>
      <c r="M1338" s="20" t="s">
        <v>1566</v>
      </c>
      <c r="N1338" s="20"/>
      <c r="O1338" s="20"/>
      <c r="P1338" s="20" t="s">
        <v>7778</v>
      </c>
      <c r="Q1338" s="20" t="s">
        <v>2051</v>
      </c>
      <c r="R1338" s="2" t="s">
        <v>2200</v>
      </c>
      <c r="S1338" s="2" t="s">
        <v>6528</v>
      </c>
      <c r="T1338" s="2" t="s">
        <v>101</v>
      </c>
      <c r="U1338" s="2"/>
      <c r="V1338" s="2"/>
    </row>
    <row r="1339" spans="1:22" ht="14.25" customHeight="1">
      <c r="A1339" s="20" t="s">
        <v>7956</v>
      </c>
      <c r="B1339" s="20" t="s">
        <v>7957</v>
      </c>
      <c r="C1339" s="20" t="s">
        <v>7958</v>
      </c>
      <c r="D1339" s="20" t="s">
        <v>1670</v>
      </c>
      <c r="E1339" s="20" t="s">
        <v>96</v>
      </c>
      <c r="F1339" s="20" t="s">
        <v>6736</v>
      </c>
      <c r="G1339" s="20" t="s">
        <v>7959</v>
      </c>
      <c r="H1339" s="20" t="s">
        <v>7960</v>
      </c>
      <c r="I1339" s="20"/>
      <c r="J1339" s="20" t="s">
        <v>7961</v>
      </c>
      <c r="K1339" s="20"/>
      <c r="L1339" s="20" t="s">
        <v>7962</v>
      </c>
      <c r="M1339" s="20" t="s">
        <v>6585</v>
      </c>
      <c r="N1339" s="20"/>
      <c r="O1339" s="20"/>
      <c r="P1339" s="20" t="s">
        <v>7963</v>
      </c>
      <c r="Q1339" s="20" t="s">
        <v>2051</v>
      </c>
      <c r="R1339" s="2"/>
      <c r="S1339" s="16" t="s">
        <v>6586</v>
      </c>
      <c r="T1339" s="2" t="s">
        <v>7964</v>
      </c>
      <c r="U1339" s="2"/>
      <c r="V1339" s="2"/>
    </row>
    <row r="1340" spans="1:22" ht="14.25" customHeight="1">
      <c r="A1340" s="20"/>
      <c r="B1340" s="20" t="s">
        <v>7965</v>
      </c>
      <c r="C1340" s="20" t="s">
        <v>7966</v>
      </c>
      <c r="D1340" s="20" t="s">
        <v>1670</v>
      </c>
      <c r="E1340" s="20" t="s">
        <v>96</v>
      </c>
      <c r="F1340" s="20" t="s">
        <v>1856</v>
      </c>
      <c r="G1340" s="20" t="s">
        <v>7959</v>
      </c>
      <c r="H1340" s="20" t="s">
        <v>7967</v>
      </c>
      <c r="I1340" s="20" t="s">
        <v>7968</v>
      </c>
      <c r="J1340" s="20"/>
      <c r="K1340" s="20"/>
      <c r="L1340" s="20" t="s">
        <v>7962</v>
      </c>
      <c r="M1340" s="20"/>
      <c r="N1340" s="20"/>
      <c r="O1340" s="20"/>
      <c r="P1340" s="20" t="s">
        <v>7963</v>
      </c>
      <c r="Q1340" s="20" t="s">
        <v>2051</v>
      </c>
      <c r="R1340" s="2"/>
      <c r="S1340" s="16" t="s">
        <v>6563</v>
      </c>
      <c r="T1340" s="2" t="s">
        <v>7964</v>
      </c>
      <c r="U1340" s="2"/>
      <c r="V1340" s="2"/>
    </row>
    <row r="1341" spans="1:22" ht="14.25" customHeight="1">
      <c r="A1341" s="20" t="s">
        <v>7969</v>
      </c>
      <c r="B1341" s="20" t="s">
        <v>7970</v>
      </c>
      <c r="C1341" s="20" t="s">
        <v>7971</v>
      </c>
      <c r="D1341" s="20" t="s">
        <v>1670</v>
      </c>
      <c r="E1341" s="20" t="s">
        <v>96</v>
      </c>
      <c r="F1341" s="20" t="s">
        <v>1669</v>
      </c>
      <c r="G1341" s="20" t="s">
        <v>7959</v>
      </c>
      <c r="H1341" s="20" t="s">
        <v>7972</v>
      </c>
      <c r="I1341" s="20" t="s">
        <v>7973</v>
      </c>
      <c r="J1341" s="20"/>
      <c r="K1341" s="20"/>
      <c r="L1341" s="20" t="s">
        <v>7962</v>
      </c>
      <c r="M1341" s="20"/>
      <c r="N1341" s="20"/>
      <c r="O1341" s="20"/>
      <c r="P1341" s="20" t="s">
        <v>7963</v>
      </c>
      <c r="Q1341" s="20" t="s">
        <v>2051</v>
      </c>
      <c r="R1341" s="2"/>
      <c r="S1341" s="16" t="s">
        <v>6563</v>
      </c>
      <c r="T1341" s="2" t="s">
        <v>7964</v>
      </c>
      <c r="U1341" s="2"/>
      <c r="V1341" s="2"/>
    </row>
    <row r="1342" spans="1:22" ht="14.25" customHeight="1">
      <c r="A1342" s="20" t="s">
        <v>7974</v>
      </c>
      <c r="B1342" s="20" t="s">
        <v>7975</v>
      </c>
      <c r="C1342" s="20" t="s">
        <v>7976</v>
      </c>
      <c r="D1342" s="20" t="s">
        <v>1670</v>
      </c>
      <c r="E1342" s="20" t="s">
        <v>96</v>
      </c>
      <c r="F1342" s="20" t="s">
        <v>7977</v>
      </c>
      <c r="G1342" s="20" t="s">
        <v>7959</v>
      </c>
      <c r="H1342" s="20" t="s">
        <v>7978</v>
      </c>
      <c r="I1342" s="20" t="s">
        <v>7979</v>
      </c>
      <c r="J1342" s="20" t="s">
        <v>7980</v>
      </c>
      <c r="K1342" s="20"/>
      <c r="L1342" s="20" t="s">
        <v>7981</v>
      </c>
      <c r="M1342" s="20" t="s">
        <v>60</v>
      </c>
      <c r="N1342" s="20"/>
      <c r="O1342" s="20"/>
      <c r="P1342" s="20" t="s">
        <v>7963</v>
      </c>
      <c r="Q1342" s="20" t="s">
        <v>2051</v>
      </c>
      <c r="R1342" s="2"/>
      <c r="S1342" s="2" t="s">
        <v>6528</v>
      </c>
      <c r="T1342" s="2" t="s">
        <v>7964</v>
      </c>
      <c r="U1342" s="2"/>
      <c r="V1342" s="2"/>
    </row>
    <row r="1343" spans="1:22" ht="14.25" customHeight="1">
      <c r="A1343" s="20" t="s">
        <v>7982</v>
      </c>
      <c r="B1343" s="20" t="s">
        <v>7983</v>
      </c>
      <c r="C1343" s="20" t="s">
        <v>7984</v>
      </c>
      <c r="D1343" s="20" t="s">
        <v>1670</v>
      </c>
      <c r="E1343" s="20" t="s">
        <v>96</v>
      </c>
      <c r="F1343" s="20" t="s">
        <v>7985</v>
      </c>
      <c r="G1343" s="20" t="s">
        <v>7959</v>
      </c>
      <c r="H1343" s="20" t="s">
        <v>7986</v>
      </c>
      <c r="I1343" s="20" t="s">
        <v>7987</v>
      </c>
      <c r="J1343" s="20"/>
      <c r="K1343" s="20"/>
      <c r="L1343" s="20" t="s">
        <v>7962</v>
      </c>
      <c r="M1343" s="20" t="s">
        <v>1566</v>
      </c>
      <c r="N1343" s="20"/>
      <c r="O1343" s="20"/>
      <c r="P1343" s="20" t="s">
        <v>7963</v>
      </c>
      <c r="Q1343" s="20" t="s">
        <v>2051</v>
      </c>
      <c r="R1343" s="2" t="s">
        <v>2067</v>
      </c>
      <c r="S1343" s="2" t="s">
        <v>6679</v>
      </c>
      <c r="T1343" s="2" t="s">
        <v>7964</v>
      </c>
      <c r="U1343" s="2"/>
      <c r="V1343" s="2"/>
    </row>
    <row r="1344" spans="1:22" ht="14.25" customHeight="1">
      <c r="A1344" s="20"/>
      <c r="B1344" s="20" t="s">
        <v>4730</v>
      </c>
      <c r="C1344" s="20" t="s">
        <v>7988</v>
      </c>
      <c r="D1344" s="20" t="s">
        <v>1670</v>
      </c>
      <c r="E1344" s="20" t="s">
        <v>96</v>
      </c>
      <c r="F1344" s="20" t="s">
        <v>7989</v>
      </c>
      <c r="G1344" s="20" t="s">
        <v>7959</v>
      </c>
      <c r="H1344" s="20" t="s">
        <v>7990</v>
      </c>
      <c r="I1344" s="20" t="s">
        <v>7991</v>
      </c>
      <c r="J1344" s="20"/>
      <c r="K1344" s="20"/>
      <c r="L1344" s="20" t="s">
        <v>7962</v>
      </c>
      <c r="M1344" s="20" t="s">
        <v>6585</v>
      </c>
      <c r="N1344" s="20"/>
      <c r="O1344" s="20"/>
      <c r="P1344" s="20" t="s">
        <v>7963</v>
      </c>
      <c r="Q1344" s="20" t="s">
        <v>2051</v>
      </c>
      <c r="R1344" s="2"/>
      <c r="S1344" s="16" t="s">
        <v>6586</v>
      </c>
      <c r="T1344" s="2" t="s">
        <v>7964</v>
      </c>
      <c r="U1344" s="2"/>
      <c r="V1344" s="2"/>
    </row>
    <row r="1345" spans="1:22" ht="14.25" customHeight="1">
      <c r="A1345" s="20" t="s">
        <v>7992</v>
      </c>
      <c r="B1345" s="20" t="s">
        <v>7993</v>
      </c>
      <c r="C1345" s="20" t="s">
        <v>7994</v>
      </c>
      <c r="D1345" s="20" t="s">
        <v>1670</v>
      </c>
      <c r="E1345" s="20" t="s">
        <v>96</v>
      </c>
      <c r="F1345" s="20" t="s">
        <v>7995</v>
      </c>
      <c r="G1345" s="20" t="s">
        <v>7959</v>
      </c>
      <c r="H1345" s="20" t="s">
        <v>7996</v>
      </c>
      <c r="I1345" s="20" t="s">
        <v>7997</v>
      </c>
      <c r="J1345" s="20"/>
      <c r="K1345" s="20"/>
      <c r="L1345" s="20" t="s">
        <v>7962</v>
      </c>
      <c r="M1345" s="20" t="s">
        <v>1566</v>
      </c>
      <c r="N1345" s="20"/>
      <c r="O1345" s="20"/>
      <c r="P1345" s="20" t="s">
        <v>7963</v>
      </c>
      <c r="Q1345" s="20" t="s">
        <v>2051</v>
      </c>
      <c r="R1345" s="2" t="s">
        <v>2067</v>
      </c>
      <c r="S1345" s="2" t="s">
        <v>6528</v>
      </c>
      <c r="T1345" s="2" t="s">
        <v>7964</v>
      </c>
      <c r="U1345" s="2"/>
      <c r="V1345" s="2"/>
    </row>
    <row r="1346" spans="1:22" ht="14.25" customHeight="1">
      <c r="A1346" s="20" t="s">
        <v>7998</v>
      </c>
      <c r="B1346" s="20" t="s">
        <v>7999</v>
      </c>
      <c r="C1346" s="20" t="s">
        <v>8000</v>
      </c>
      <c r="D1346" s="20" t="s">
        <v>1670</v>
      </c>
      <c r="E1346" s="20" t="s">
        <v>96</v>
      </c>
      <c r="F1346" s="20" t="s">
        <v>8001</v>
      </c>
      <c r="G1346" s="20" t="s">
        <v>7959</v>
      </c>
      <c r="H1346" s="20" t="s">
        <v>8002</v>
      </c>
      <c r="I1346" s="20" t="s">
        <v>8003</v>
      </c>
      <c r="J1346" s="20"/>
      <c r="K1346" s="20"/>
      <c r="L1346" s="20" t="s">
        <v>7962</v>
      </c>
      <c r="M1346" s="20" t="s">
        <v>1566</v>
      </c>
      <c r="N1346" s="20"/>
      <c r="O1346" s="20"/>
      <c r="P1346" s="20" t="s">
        <v>7963</v>
      </c>
      <c r="Q1346" s="20" t="s">
        <v>2051</v>
      </c>
      <c r="R1346" s="2" t="s">
        <v>2052</v>
      </c>
      <c r="S1346" s="2" t="s">
        <v>6528</v>
      </c>
      <c r="T1346" s="2" t="s">
        <v>7964</v>
      </c>
      <c r="U1346" s="2"/>
      <c r="V1346" s="2"/>
    </row>
    <row r="1347" spans="1:22" ht="14.25" customHeight="1">
      <c r="A1347" s="20"/>
      <c r="B1347" s="20" t="s">
        <v>8004</v>
      </c>
      <c r="C1347" s="20" t="s">
        <v>8005</v>
      </c>
      <c r="D1347" s="20" t="s">
        <v>1670</v>
      </c>
      <c r="E1347" s="20" t="s">
        <v>96</v>
      </c>
      <c r="F1347" s="20" t="s">
        <v>1921</v>
      </c>
      <c r="G1347" s="20" t="s">
        <v>7959</v>
      </c>
      <c r="H1347" s="20" t="s">
        <v>8006</v>
      </c>
      <c r="I1347" s="20" t="s">
        <v>8007</v>
      </c>
      <c r="J1347" s="20"/>
      <c r="K1347" s="20"/>
      <c r="L1347" s="20" t="s">
        <v>7962</v>
      </c>
      <c r="M1347" s="20"/>
      <c r="N1347" s="20"/>
      <c r="O1347" s="20"/>
      <c r="P1347" s="20" t="s">
        <v>7963</v>
      </c>
      <c r="Q1347" s="20" t="s">
        <v>2051</v>
      </c>
      <c r="R1347" s="2"/>
      <c r="S1347" s="16" t="s">
        <v>6563</v>
      </c>
      <c r="T1347" s="2" t="s">
        <v>7964</v>
      </c>
      <c r="U1347" s="2"/>
      <c r="V1347" s="2"/>
    </row>
    <row r="1348" spans="1:22" ht="14.25" customHeight="1">
      <c r="A1348" s="20" t="s">
        <v>8008</v>
      </c>
      <c r="B1348" s="20" t="s">
        <v>8009</v>
      </c>
      <c r="C1348" s="20" t="s">
        <v>8010</v>
      </c>
      <c r="D1348" s="20" t="s">
        <v>1670</v>
      </c>
      <c r="E1348" s="20" t="s">
        <v>96</v>
      </c>
      <c r="F1348" s="20" t="s">
        <v>1799</v>
      </c>
      <c r="G1348" s="20" t="s">
        <v>7959</v>
      </c>
      <c r="H1348" s="20" t="s">
        <v>8011</v>
      </c>
      <c r="I1348" s="20" t="s">
        <v>8012</v>
      </c>
      <c r="J1348" s="20"/>
      <c r="K1348" s="20"/>
      <c r="L1348" s="20" t="s">
        <v>7962</v>
      </c>
      <c r="M1348" s="20"/>
      <c r="N1348" s="20"/>
      <c r="O1348" s="20"/>
      <c r="P1348" s="20" t="s">
        <v>7963</v>
      </c>
      <c r="Q1348" s="20" t="s">
        <v>2051</v>
      </c>
      <c r="R1348" s="2"/>
      <c r="S1348" s="16" t="s">
        <v>6563</v>
      </c>
      <c r="T1348" s="2" t="s">
        <v>7964</v>
      </c>
      <c r="U1348" s="2"/>
      <c r="V1348" s="2"/>
    </row>
    <row r="1349" spans="1:22" ht="14.25" customHeight="1">
      <c r="A1349" s="20" t="s">
        <v>8013</v>
      </c>
      <c r="B1349" s="20" t="s">
        <v>8014</v>
      </c>
      <c r="C1349" s="20" t="s">
        <v>8015</v>
      </c>
      <c r="D1349" s="20" t="s">
        <v>1670</v>
      </c>
      <c r="E1349" s="20" t="s">
        <v>96</v>
      </c>
      <c r="F1349" s="20" t="s">
        <v>8016</v>
      </c>
      <c r="G1349" s="20" t="s">
        <v>7959</v>
      </c>
      <c r="H1349" s="20" t="s">
        <v>8017</v>
      </c>
      <c r="I1349" s="20" t="s">
        <v>8018</v>
      </c>
      <c r="J1349" s="20"/>
      <c r="K1349" s="20"/>
      <c r="L1349" s="20" t="s">
        <v>7962</v>
      </c>
      <c r="M1349" s="20" t="s">
        <v>6585</v>
      </c>
      <c r="N1349" s="20"/>
      <c r="O1349" s="20"/>
      <c r="P1349" s="20" t="s">
        <v>7963</v>
      </c>
      <c r="Q1349" s="20" t="s">
        <v>2051</v>
      </c>
      <c r="R1349" s="2"/>
      <c r="S1349" s="16" t="s">
        <v>6586</v>
      </c>
      <c r="T1349" s="2" t="s">
        <v>7964</v>
      </c>
      <c r="U1349" s="2"/>
      <c r="V1349" s="2"/>
    </row>
    <row r="1350" spans="1:22" ht="14.25" customHeight="1">
      <c r="A1350" s="20"/>
      <c r="B1350" s="20" t="s">
        <v>8019</v>
      </c>
      <c r="C1350" s="20" t="s">
        <v>8020</v>
      </c>
      <c r="D1350" s="20" t="s">
        <v>1670</v>
      </c>
      <c r="E1350" s="20" t="s">
        <v>96</v>
      </c>
      <c r="F1350" s="20" t="s">
        <v>1675</v>
      </c>
      <c r="G1350" s="20" t="s">
        <v>7959</v>
      </c>
      <c r="H1350" s="20" t="s">
        <v>8021</v>
      </c>
      <c r="I1350" s="20" t="s">
        <v>8022</v>
      </c>
      <c r="J1350" s="20"/>
      <c r="K1350" s="20"/>
      <c r="L1350" s="20" t="s">
        <v>7962</v>
      </c>
      <c r="M1350" s="20"/>
      <c r="N1350" s="20"/>
      <c r="O1350" s="20"/>
      <c r="P1350" s="20" t="s">
        <v>7963</v>
      </c>
      <c r="Q1350" s="20" t="s">
        <v>2051</v>
      </c>
      <c r="R1350" s="2"/>
      <c r="S1350" s="16" t="s">
        <v>6563</v>
      </c>
      <c r="T1350" s="2" t="s">
        <v>7964</v>
      </c>
      <c r="U1350" s="2"/>
      <c r="V1350" s="2"/>
    </row>
    <row r="1351" spans="1:22" ht="14.25" customHeight="1">
      <c r="A1351" s="20" t="s">
        <v>8023</v>
      </c>
      <c r="B1351" s="20" t="s">
        <v>8024</v>
      </c>
      <c r="C1351" s="20" t="s">
        <v>8025</v>
      </c>
      <c r="D1351" s="20" t="s">
        <v>1670</v>
      </c>
      <c r="E1351" s="20" t="s">
        <v>96</v>
      </c>
      <c r="F1351" s="20" t="s">
        <v>8026</v>
      </c>
      <c r="G1351" s="20" t="s">
        <v>7959</v>
      </c>
      <c r="H1351" s="20" t="s">
        <v>8027</v>
      </c>
      <c r="I1351" s="20" t="s">
        <v>8028</v>
      </c>
      <c r="J1351" s="20"/>
      <c r="K1351" s="20"/>
      <c r="L1351" s="20" t="s">
        <v>7962</v>
      </c>
      <c r="M1351" s="20" t="s">
        <v>1566</v>
      </c>
      <c r="N1351" s="20"/>
      <c r="O1351" s="20"/>
      <c r="P1351" s="20" t="s">
        <v>7963</v>
      </c>
      <c r="Q1351" s="20" t="s">
        <v>2051</v>
      </c>
      <c r="R1351" s="2" t="s">
        <v>2067</v>
      </c>
      <c r="S1351" s="2" t="s">
        <v>6528</v>
      </c>
      <c r="T1351" s="2" t="s">
        <v>7964</v>
      </c>
      <c r="U1351" s="2"/>
      <c r="V1351" s="2"/>
    </row>
    <row r="1352" spans="1:22" ht="14.25" customHeight="1">
      <c r="A1352" s="20" t="s">
        <v>8029</v>
      </c>
      <c r="B1352" s="20" t="s">
        <v>8030</v>
      </c>
      <c r="C1352" s="20" t="s">
        <v>8031</v>
      </c>
      <c r="D1352" s="20" t="s">
        <v>1670</v>
      </c>
      <c r="E1352" s="20" t="s">
        <v>96</v>
      </c>
      <c r="F1352" s="20" t="s">
        <v>8032</v>
      </c>
      <c r="G1352" s="20" t="s">
        <v>7959</v>
      </c>
      <c r="H1352" s="20" t="s">
        <v>8033</v>
      </c>
      <c r="I1352" s="20"/>
      <c r="J1352" s="20" t="s">
        <v>8034</v>
      </c>
      <c r="K1352" s="20"/>
      <c r="L1352" s="20" t="s">
        <v>7962</v>
      </c>
      <c r="M1352" s="20" t="s">
        <v>1566</v>
      </c>
      <c r="N1352" s="20"/>
      <c r="O1352" s="20"/>
      <c r="P1352" s="20" t="s">
        <v>7963</v>
      </c>
      <c r="Q1352" s="20" t="s">
        <v>2051</v>
      </c>
      <c r="R1352" s="2" t="s">
        <v>2067</v>
      </c>
      <c r="S1352" s="2" t="s">
        <v>6679</v>
      </c>
      <c r="T1352" s="2" t="s">
        <v>7964</v>
      </c>
      <c r="U1352" s="2"/>
      <c r="V1352" s="2"/>
    </row>
    <row r="1353" spans="1:22" ht="14.25" customHeight="1">
      <c r="A1353" s="20" t="s">
        <v>8035</v>
      </c>
      <c r="B1353" s="20" t="s">
        <v>8036</v>
      </c>
      <c r="C1353" s="20" t="s">
        <v>8037</v>
      </c>
      <c r="D1353" s="20" t="s">
        <v>1670</v>
      </c>
      <c r="E1353" s="20" t="s">
        <v>96</v>
      </c>
      <c r="F1353" s="20" t="s">
        <v>8038</v>
      </c>
      <c r="G1353" s="20" t="s">
        <v>7959</v>
      </c>
      <c r="H1353" s="20" t="s">
        <v>8039</v>
      </c>
      <c r="I1353" s="20" t="s">
        <v>8040</v>
      </c>
      <c r="J1353" s="20"/>
      <c r="K1353" s="20"/>
      <c r="L1353" s="20" t="s">
        <v>7962</v>
      </c>
      <c r="M1353" s="20" t="s">
        <v>60</v>
      </c>
      <c r="N1353" s="20"/>
      <c r="O1353" s="20"/>
      <c r="P1353" s="20" t="s">
        <v>7963</v>
      </c>
      <c r="Q1353" s="20" t="s">
        <v>2051</v>
      </c>
      <c r="R1353" s="2"/>
      <c r="S1353" s="2" t="s">
        <v>6528</v>
      </c>
      <c r="T1353" s="2" t="s">
        <v>7964</v>
      </c>
      <c r="U1353" s="2"/>
      <c r="V1353" s="2"/>
    </row>
    <row r="1354" spans="1:22" ht="14.25" customHeight="1">
      <c r="A1354" s="20" t="s">
        <v>8041</v>
      </c>
      <c r="B1354" s="20" t="s">
        <v>8042</v>
      </c>
      <c r="C1354" s="20" t="s">
        <v>8043</v>
      </c>
      <c r="D1354" s="20" t="s">
        <v>1670</v>
      </c>
      <c r="E1354" s="20" t="s">
        <v>96</v>
      </c>
      <c r="F1354" s="20" t="s">
        <v>1931</v>
      </c>
      <c r="G1354" s="20" t="s">
        <v>7959</v>
      </c>
      <c r="H1354" s="20" t="s">
        <v>8044</v>
      </c>
      <c r="I1354" s="20" t="s">
        <v>8045</v>
      </c>
      <c r="J1354" s="20"/>
      <c r="K1354" s="20"/>
      <c r="L1354" s="20" t="s">
        <v>7962</v>
      </c>
      <c r="M1354" s="20"/>
      <c r="N1354" s="20"/>
      <c r="O1354" s="20"/>
      <c r="P1354" s="20" t="s">
        <v>7963</v>
      </c>
      <c r="Q1354" s="20" t="s">
        <v>2051</v>
      </c>
      <c r="R1354" s="2"/>
      <c r="S1354" s="16" t="s">
        <v>6563</v>
      </c>
      <c r="T1354" s="2" t="s">
        <v>7964</v>
      </c>
      <c r="U1354" s="2"/>
      <c r="V1354" s="2"/>
    </row>
    <row r="1355" spans="1:22" ht="14.25" customHeight="1">
      <c r="A1355" s="20" t="s">
        <v>8046</v>
      </c>
      <c r="B1355" s="20" t="s">
        <v>8047</v>
      </c>
      <c r="C1355" s="20" t="s">
        <v>8015</v>
      </c>
      <c r="D1355" s="20" t="s">
        <v>1670</v>
      </c>
      <c r="E1355" s="20" t="s">
        <v>96</v>
      </c>
      <c r="F1355" s="20" t="s">
        <v>8048</v>
      </c>
      <c r="G1355" s="20" t="s">
        <v>7959</v>
      </c>
      <c r="H1355" s="20" t="s">
        <v>8049</v>
      </c>
      <c r="I1355" s="20" t="s">
        <v>8050</v>
      </c>
      <c r="J1355" s="20"/>
      <c r="K1355" s="20"/>
      <c r="L1355" s="20" t="s">
        <v>7962</v>
      </c>
      <c r="M1355" s="20" t="s">
        <v>1566</v>
      </c>
      <c r="N1355" s="20"/>
      <c r="O1355" s="20"/>
      <c r="P1355" s="20" t="s">
        <v>7963</v>
      </c>
      <c r="Q1355" s="20" t="s">
        <v>2051</v>
      </c>
      <c r="R1355" s="2" t="s">
        <v>2052</v>
      </c>
      <c r="S1355" s="2" t="s">
        <v>6528</v>
      </c>
      <c r="T1355" s="2" t="s">
        <v>7964</v>
      </c>
      <c r="U1355" s="2"/>
      <c r="V1355" s="2"/>
    </row>
    <row r="1356" spans="1:22" ht="14.25" customHeight="1">
      <c r="A1356" s="20" t="s">
        <v>8051</v>
      </c>
      <c r="B1356" s="20" t="s">
        <v>6697</v>
      </c>
      <c r="C1356" s="20" t="s">
        <v>8052</v>
      </c>
      <c r="D1356" s="20" t="s">
        <v>1670</v>
      </c>
      <c r="E1356" s="20" t="s">
        <v>96</v>
      </c>
      <c r="F1356" s="20" t="s">
        <v>8053</v>
      </c>
      <c r="G1356" s="20" t="s">
        <v>7959</v>
      </c>
      <c r="H1356" s="20" t="s">
        <v>8054</v>
      </c>
      <c r="I1356" s="20" t="s">
        <v>8055</v>
      </c>
      <c r="J1356" s="20"/>
      <c r="K1356" s="20"/>
      <c r="L1356" s="20" t="s">
        <v>7962</v>
      </c>
      <c r="M1356" s="20" t="s">
        <v>6585</v>
      </c>
      <c r="N1356" s="20"/>
      <c r="O1356" s="20"/>
      <c r="P1356" s="20" t="s">
        <v>7963</v>
      </c>
      <c r="Q1356" s="20" t="s">
        <v>2051</v>
      </c>
      <c r="R1356" s="2"/>
      <c r="S1356" s="16" t="s">
        <v>6586</v>
      </c>
      <c r="T1356" s="2" t="s">
        <v>7964</v>
      </c>
      <c r="U1356" s="2"/>
      <c r="V1356" s="2"/>
    </row>
    <row r="1357" spans="1:22" ht="14.25" customHeight="1">
      <c r="A1357" s="20" t="s">
        <v>8056</v>
      </c>
      <c r="B1357" s="20" t="s">
        <v>8057</v>
      </c>
      <c r="C1357" s="20" t="s">
        <v>8025</v>
      </c>
      <c r="D1357" s="20" t="s">
        <v>1670</v>
      </c>
      <c r="E1357" s="20" t="s">
        <v>96</v>
      </c>
      <c r="F1357" s="20" t="s">
        <v>8058</v>
      </c>
      <c r="G1357" s="20" t="s">
        <v>7959</v>
      </c>
      <c r="H1357" s="20" t="s">
        <v>8059</v>
      </c>
      <c r="I1357" s="20" t="s">
        <v>8060</v>
      </c>
      <c r="J1357" s="20"/>
      <c r="K1357" s="20"/>
      <c r="L1357" s="20" t="s">
        <v>7962</v>
      </c>
      <c r="M1357" s="20" t="s">
        <v>1566</v>
      </c>
      <c r="N1357" s="20"/>
      <c r="O1357" s="20"/>
      <c r="P1357" s="20" t="s">
        <v>7963</v>
      </c>
      <c r="Q1357" s="20" t="s">
        <v>2051</v>
      </c>
      <c r="R1357" s="2" t="s">
        <v>2067</v>
      </c>
      <c r="S1357" s="2" t="s">
        <v>6528</v>
      </c>
      <c r="T1357" s="2" t="s">
        <v>7964</v>
      </c>
      <c r="U1357" s="2"/>
      <c r="V1357" s="2"/>
    </row>
    <row r="1358" spans="1:22" ht="14.25" customHeight="1">
      <c r="A1358" s="20" t="s">
        <v>8061</v>
      </c>
      <c r="B1358" s="20" t="s">
        <v>8062</v>
      </c>
      <c r="C1358" s="20" t="s">
        <v>8063</v>
      </c>
      <c r="D1358" s="20" t="s">
        <v>1670</v>
      </c>
      <c r="E1358" s="20" t="s">
        <v>96</v>
      </c>
      <c r="F1358" s="20" t="s">
        <v>8064</v>
      </c>
      <c r="G1358" s="20" t="s">
        <v>7959</v>
      </c>
      <c r="H1358" s="20" t="s">
        <v>8065</v>
      </c>
      <c r="I1358" s="20" t="s">
        <v>8066</v>
      </c>
      <c r="J1358" s="20" t="s">
        <v>8067</v>
      </c>
      <c r="K1358" s="20"/>
      <c r="L1358" s="20" t="s">
        <v>8068</v>
      </c>
      <c r="M1358" s="20" t="s">
        <v>60</v>
      </c>
      <c r="N1358" s="20"/>
      <c r="O1358" s="20"/>
      <c r="P1358" s="20" t="s">
        <v>7963</v>
      </c>
      <c r="Q1358" s="20" t="s">
        <v>2051</v>
      </c>
      <c r="R1358" s="2"/>
      <c r="S1358" s="2" t="s">
        <v>6528</v>
      </c>
      <c r="T1358" s="2" t="s">
        <v>7964</v>
      </c>
      <c r="U1358" s="2"/>
      <c r="V1358" s="2"/>
    </row>
    <row r="1359" spans="1:22" ht="14.25" customHeight="1">
      <c r="A1359" s="20" t="s">
        <v>8069</v>
      </c>
      <c r="B1359" s="20" t="s">
        <v>8070</v>
      </c>
      <c r="C1359" s="20" t="s">
        <v>8071</v>
      </c>
      <c r="D1359" s="20" t="s">
        <v>1670</v>
      </c>
      <c r="E1359" s="20" t="s">
        <v>96</v>
      </c>
      <c r="F1359" s="20" t="s">
        <v>7989</v>
      </c>
      <c r="G1359" s="20" t="s">
        <v>7959</v>
      </c>
      <c r="H1359" s="20" t="s">
        <v>8072</v>
      </c>
      <c r="I1359" s="20"/>
      <c r="J1359" s="20" t="s">
        <v>8073</v>
      </c>
      <c r="K1359" s="20"/>
      <c r="L1359" s="20" t="s">
        <v>7962</v>
      </c>
      <c r="M1359" s="20" t="s">
        <v>6585</v>
      </c>
      <c r="N1359" s="20"/>
      <c r="O1359" s="20"/>
      <c r="P1359" s="20" t="s">
        <v>7963</v>
      </c>
      <c r="Q1359" s="20" t="s">
        <v>2051</v>
      </c>
      <c r="R1359" s="2"/>
      <c r="S1359" s="16" t="s">
        <v>6586</v>
      </c>
      <c r="T1359" s="2" t="s">
        <v>7964</v>
      </c>
      <c r="U1359" s="2"/>
      <c r="V1359" s="2"/>
    </row>
    <row r="1360" spans="1:22" ht="14.25" customHeight="1">
      <c r="A1360" s="20" t="s">
        <v>8074</v>
      </c>
      <c r="B1360" s="20" t="s">
        <v>8075</v>
      </c>
      <c r="C1360" s="20" t="s">
        <v>8076</v>
      </c>
      <c r="D1360" s="20" t="s">
        <v>1670</v>
      </c>
      <c r="E1360" s="20" t="s">
        <v>96</v>
      </c>
      <c r="F1360" s="20" t="s">
        <v>8077</v>
      </c>
      <c r="G1360" s="20" t="s">
        <v>7959</v>
      </c>
      <c r="H1360" s="20" t="s">
        <v>8078</v>
      </c>
      <c r="I1360" s="20"/>
      <c r="J1360" s="20" t="s">
        <v>8079</v>
      </c>
      <c r="K1360" s="20"/>
      <c r="L1360" s="20" t="s">
        <v>7962</v>
      </c>
      <c r="M1360" s="20" t="s">
        <v>1566</v>
      </c>
      <c r="N1360" s="20"/>
      <c r="O1360" s="20"/>
      <c r="P1360" s="20" t="s">
        <v>7963</v>
      </c>
      <c r="Q1360" s="20" t="s">
        <v>2051</v>
      </c>
      <c r="R1360" s="2" t="s">
        <v>2067</v>
      </c>
      <c r="S1360" s="2" t="s">
        <v>6528</v>
      </c>
      <c r="T1360" s="2" t="s">
        <v>7964</v>
      </c>
      <c r="U1360" s="2"/>
      <c r="V1360" s="2"/>
    </row>
    <row r="1361" spans="1:22" ht="14.25" customHeight="1">
      <c r="A1361" s="20" t="s">
        <v>8080</v>
      </c>
      <c r="B1361" s="20" t="s">
        <v>8081</v>
      </c>
      <c r="C1361" s="20" t="s">
        <v>8082</v>
      </c>
      <c r="D1361" s="20" t="s">
        <v>1670</v>
      </c>
      <c r="E1361" s="20" t="s">
        <v>96</v>
      </c>
      <c r="F1361" s="20" t="s">
        <v>8083</v>
      </c>
      <c r="G1361" s="20" t="s">
        <v>7959</v>
      </c>
      <c r="H1361" s="20" t="s">
        <v>8084</v>
      </c>
      <c r="I1361" s="20" t="s">
        <v>8085</v>
      </c>
      <c r="J1361" s="20"/>
      <c r="K1361" s="20"/>
      <c r="L1361" s="20" t="s">
        <v>7962</v>
      </c>
      <c r="M1361" s="20" t="s">
        <v>1566</v>
      </c>
      <c r="N1361" s="20"/>
      <c r="O1361" s="20"/>
      <c r="P1361" s="20" t="s">
        <v>7963</v>
      </c>
      <c r="Q1361" s="20" t="s">
        <v>2051</v>
      </c>
      <c r="R1361" s="2" t="s">
        <v>2052</v>
      </c>
      <c r="S1361" s="2" t="s">
        <v>6528</v>
      </c>
      <c r="T1361" s="2" t="s">
        <v>7964</v>
      </c>
      <c r="U1361" s="2"/>
      <c r="V1361" s="2"/>
    </row>
    <row r="1362" spans="1:22" ht="14.25" customHeight="1">
      <c r="A1362" s="20" t="s">
        <v>8086</v>
      </c>
      <c r="B1362" s="20" t="s">
        <v>8081</v>
      </c>
      <c r="C1362" s="20" t="s">
        <v>8087</v>
      </c>
      <c r="D1362" s="20" t="s">
        <v>1670</v>
      </c>
      <c r="E1362" s="20" t="s">
        <v>96</v>
      </c>
      <c r="F1362" s="20" t="s">
        <v>8088</v>
      </c>
      <c r="G1362" s="20" t="s">
        <v>7959</v>
      </c>
      <c r="H1362" s="20" t="s">
        <v>8089</v>
      </c>
      <c r="I1362" s="20" t="s">
        <v>8090</v>
      </c>
      <c r="J1362" s="20"/>
      <c r="K1362" s="20"/>
      <c r="L1362" s="20" t="s">
        <v>7962</v>
      </c>
      <c r="M1362" s="20" t="s">
        <v>1566</v>
      </c>
      <c r="N1362" s="20"/>
      <c r="O1362" s="20"/>
      <c r="P1362" s="20" t="s">
        <v>7963</v>
      </c>
      <c r="Q1362" s="20" t="s">
        <v>2051</v>
      </c>
      <c r="R1362" s="2" t="s">
        <v>2052</v>
      </c>
      <c r="S1362" s="2" t="s">
        <v>6528</v>
      </c>
      <c r="T1362" s="2" t="s">
        <v>7964</v>
      </c>
      <c r="U1362" s="2"/>
      <c r="V1362" s="2"/>
    </row>
    <row r="1363" spans="1:22" ht="14.25" customHeight="1">
      <c r="A1363" s="20"/>
      <c r="B1363" s="20" t="s">
        <v>8091</v>
      </c>
      <c r="C1363" s="20" t="s">
        <v>8092</v>
      </c>
      <c r="D1363" s="20" t="s">
        <v>1670</v>
      </c>
      <c r="E1363" s="20" t="s">
        <v>96</v>
      </c>
      <c r="F1363" s="20" t="s">
        <v>8093</v>
      </c>
      <c r="G1363" s="20" t="s">
        <v>7959</v>
      </c>
      <c r="H1363" s="20" t="s">
        <v>8094</v>
      </c>
      <c r="I1363" s="20" t="s">
        <v>8095</v>
      </c>
      <c r="J1363" s="20"/>
      <c r="K1363" s="20"/>
      <c r="L1363" s="20" t="s">
        <v>7962</v>
      </c>
      <c r="M1363" s="20" t="s">
        <v>60</v>
      </c>
      <c r="N1363" s="20"/>
      <c r="O1363" s="20"/>
      <c r="P1363" s="20" t="s">
        <v>7963</v>
      </c>
      <c r="Q1363" s="20" t="s">
        <v>2051</v>
      </c>
      <c r="R1363" s="2"/>
      <c r="S1363" s="2" t="s">
        <v>6528</v>
      </c>
      <c r="T1363" s="2" t="s">
        <v>7964</v>
      </c>
      <c r="U1363" s="2"/>
      <c r="V1363" s="2"/>
    </row>
    <row r="1364" spans="1:22" ht="14.25" customHeight="1">
      <c r="A1364" s="20"/>
      <c r="B1364" s="20" t="s">
        <v>2044</v>
      </c>
      <c r="C1364" s="20" t="s">
        <v>8096</v>
      </c>
      <c r="D1364" s="20" t="s">
        <v>1670</v>
      </c>
      <c r="E1364" s="20" t="s">
        <v>96</v>
      </c>
      <c r="F1364" s="20" t="s">
        <v>8097</v>
      </c>
      <c r="G1364" s="20" t="s">
        <v>7959</v>
      </c>
      <c r="H1364" s="20" t="s">
        <v>8098</v>
      </c>
      <c r="I1364" s="20"/>
      <c r="J1364" s="20"/>
      <c r="K1364" s="20"/>
      <c r="L1364" s="20" t="s">
        <v>8099</v>
      </c>
      <c r="M1364" s="20" t="s">
        <v>1566</v>
      </c>
      <c r="N1364" s="20"/>
      <c r="O1364" s="20"/>
      <c r="P1364" s="20" t="s">
        <v>7963</v>
      </c>
      <c r="Q1364" s="20" t="s">
        <v>2051</v>
      </c>
      <c r="R1364" s="2" t="s">
        <v>2067</v>
      </c>
      <c r="S1364" s="2" t="s">
        <v>6528</v>
      </c>
      <c r="T1364" s="2" t="s">
        <v>7964</v>
      </c>
      <c r="U1364" s="2"/>
      <c r="V1364" s="2"/>
    </row>
    <row r="1365" spans="1:22" ht="14.25" customHeight="1">
      <c r="A1365" s="20"/>
      <c r="B1365" s="20" t="s">
        <v>8100</v>
      </c>
      <c r="C1365" s="20" t="s">
        <v>8101</v>
      </c>
      <c r="D1365" s="20" t="s">
        <v>1670</v>
      </c>
      <c r="E1365" s="20" t="s">
        <v>96</v>
      </c>
      <c r="F1365" s="20" t="s">
        <v>1921</v>
      </c>
      <c r="G1365" s="20" t="s">
        <v>7959</v>
      </c>
      <c r="H1365" s="20" t="s">
        <v>8102</v>
      </c>
      <c r="I1365" s="20" t="s">
        <v>8103</v>
      </c>
      <c r="J1365" s="20"/>
      <c r="K1365" s="20"/>
      <c r="L1365" s="20" t="s">
        <v>7962</v>
      </c>
      <c r="M1365" s="20"/>
      <c r="N1365" s="20"/>
      <c r="O1365" s="20"/>
      <c r="P1365" s="20" t="s">
        <v>7963</v>
      </c>
      <c r="Q1365" s="20" t="s">
        <v>2051</v>
      </c>
      <c r="R1365" s="2"/>
      <c r="S1365" s="16" t="s">
        <v>6563</v>
      </c>
      <c r="T1365" s="2" t="s">
        <v>7964</v>
      </c>
      <c r="U1365" s="2"/>
      <c r="V1365" s="2"/>
    </row>
    <row r="1366" spans="1:22" ht="14.25" customHeight="1">
      <c r="A1366" s="20"/>
      <c r="B1366" s="20" t="s">
        <v>8104</v>
      </c>
      <c r="C1366" s="20" t="s">
        <v>8105</v>
      </c>
      <c r="D1366" s="20" t="s">
        <v>1670</v>
      </c>
      <c r="E1366" s="20" t="s">
        <v>96</v>
      </c>
      <c r="F1366" s="20" t="s">
        <v>8106</v>
      </c>
      <c r="G1366" s="20" t="s">
        <v>7959</v>
      </c>
      <c r="H1366" s="20" t="s">
        <v>8107</v>
      </c>
      <c r="I1366" s="20" t="s">
        <v>8108</v>
      </c>
      <c r="J1366" s="20"/>
      <c r="K1366" s="20"/>
      <c r="L1366" s="20" t="s">
        <v>7981</v>
      </c>
      <c r="M1366" s="20" t="s">
        <v>59</v>
      </c>
      <c r="N1366" s="20"/>
      <c r="O1366" s="20"/>
      <c r="P1366" s="20" t="s">
        <v>7963</v>
      </c>
      <c r="Q1366" s="20" t="s">
        <v>2051</v>
      </c>
      <c r="R1366" s="2"/>
      <c r="S1366" s="2" t="s">
        <v>6528</v>
      </c>
      <c r="T1366" s="2" t="s">
        <v>7964</v>
      </c>
      <c r="U1366" s="2"/>
      <c r="V1366" s="2"/>
    </row>
    <row r="1367" spans="1:22" ht="14.25" customHeight="1">
      <c r="A1367" s="20"/>
      <c r="B1367" s="20" t="s">
        <v>8109</v>
      </c>
      <c r="C1367" s="20" t="s">
        <v>8110</v>
      </c>
      <c r="D1367" s="20" t="s">
        <v>1670</v>
      </c>
      <c r="E1367" s="20" t="s">
        <v>96</v>
      </c>
      <c r="F1367" s="20" t="s">
        <v>8111</v>
      </c>
      <c r="G1367" s="20" t="s">
        <v>7959</v>
      </c>
      <c r="H1367" s="20" t="s">
        <v>8112</v>
      </c>
      <c r="I1367" s="20" t="s">
        <v>8113</v>
      </c>
      <c r="J1367" s="20"/>
      <c r="K1367" s="20"/>
      <c r="L1367" s="20" t="s">
        <v>8068</v>
      </c>
      <c r="M1367" s="20" t="s">
        <v>60</v>
      </c>
      <c r="N1367" s="20"/>
      <c r="O1367" s="20"/>
      <c r="P1367" s="20" t="s">
        <v>7963</v>
      </c>
      <c r="Q1367" s="20" t="s">
        <v>2051</v>
      </c>
      <c r="R1367" s="2"/>
      <c r="S1367" s="2" t="s">
        <v>6528</v>
      </c>
      <c r="T1367" s="2" t="s">
        <v>7964</v>
      </c>
      <c r="U1367" s="2"/>
      <c r="V1367" s="2"/>
    </row>
    <row r="1368" spans="1:22" ht="14.25" customHeight="1">
      <c r="A1368" s="20" t="s">
        <v>8114</v>
      </c>
      <c r="B1368" s="20" t="s">
        <v>8115</v>
      </c>
      <c r="C1368" s="20" t="s">
        <v>8015</v>
      </c>
      <c r="D1368" s="20" t="s">
        <v>1670</v>
      </c>
      <c r="E1368" s="20" t="s">
        <v>96</v>
      </c>
      <c r="F1368" s="20" t="s">
        <v>8116</v>
      </c>
      <c r="G1368" s="20" t="s">
        <v>7959</v>
      </c>
      <c r="H1368" s="20" t="s">
        <v>8117</v>
      </c>
      <c r="I1368" s="20" t="s">
        <v>8118</v>
      </c>
      <c r="J1368" s="20"/>
      <c r="K1368" s="20"/>
      <c r="L1368" s="20" t="s">
        <v>7962</v>
      </c>
      <c r="M1368" s="20" t="s">
        <v>1566</v>
      </c>
      <c r="N1368" s="20"/>
      <c r="O1368" s="20"/>
      <c r="P1368" s="20" t="s">
        <v>7963</v>
      </c>
      <c r="Q1368" s="20" t="s">
        <v>2051</v>
      </c>
      <c r="R1368" s="2" t="s">
        <v>2052</v>
      </c>
      <c r="S1368" s="2" t="s">
        <v>6528</v>
      </c>
      <c r="T1368" s="2" t="s">
        <v>7964</v>
      </c>
      <c r="U1368" s="2"/>
      <c r="V1368" s="2"/>
    </row>
    <row r="1369" spans="1:22" ht="14.25" customHeight="1">
      <c r="A1369" s="20"/>
      <c r="B1369" s="20" t="s">
        <v>8119</v>
      </c>
      <c r="C1369" s="20" t="s">
        <v>8120</v>
      </c>
      <c r="D1369" s="20" t="s">
        <v>1670</v>
      </c>
      <c r="E1369" s="20" t="s">
        <v>96</v>
      </c>
      <c r="F1369" s="20" t="s">
        <v>8121</v>
      </c>
      <c r="G1369" s="20" t="s">
        <v>7959</v>
      </c>
      <c r="H1369" s="20" t="s">
        <v>8122</v>
      </c>
      <c r="I1369" s="20" t="s">
        <v>8123</v>
      </c>
      <c r="J1369" s="20"/>
      <c r="K1369" s="20"/>
      <c r="L1369" s="20" t="s">
        <v>7962</v>
      </c>
      <c r="M1369" s="20" t="s">
        <v>6585</v>
      </c>
      <c r="N1369" s="20"/>
      <c r="O1369" s="20"/>
      <c r="P1369" s="20" t="s">
        <v>7963</v>
      </c>
      <c r="Q1369" s="20" t="s">
        <v>2051</v>
      </c>
      <c r="R1369" s="2"/>
      <c r="S1369" s="16" t="s">
        <v>6586</v>
      </c>
      <c r="T1369" s="2" t="s">
        <v>7964</v>
      </c>
      <c r="U1369" s="2"/>
      <c r="V1369" s="2"/>
    </row>
    <row r="1370" spans="1:22" ht="14.25" customHeight="1">
      <c r="A1370" s="20"/>
      <c r="B1370" s="20" t="s">
        <v>8124</v>
      </c>
      <c r="C1370" s="20" t="s">
        <v>8125</v>
      </c>
      <c r="D1370" s="20" t="s">
        <v>1670</v>
      </c>
      <c r="E1370" s="20" t="s">
        <v>96</v>
      </c>
      <c r="F1370" s="20" t="s">
        <v>8126</v>
      </c>
      <c r="G1370" s="20" t="s">
        <v>7959</v>
      </c>
      <c r="H1370" s="20" t="s">
        <v>8127</v>
      </c>
      <c r="I1370" s="20" t="s">
        <v>8128</v>
      </c>
      <c r="J1370" s="20" t="s">
        <v>8129</v>
      </c>
      <c r="K1370" s="20"/>
      <c r="L1370" s="20" t="s">
        <v>7981</v>
      </c>
      <c r="M1370" s="20" t="s">
        <v>59</v>
      </c>
      <c r="N1370" s="20"/>
      <c r="O1370" s="20"/>
      <c r="P1370" s="20" t="s">
        <v>7963</v>
      </c>
      <c r="Q1370" s="20" t="s">
        <v>2051</v>
      </c>
      <c r="R1370" s="2"/>
      <c r="S1370" s="2" t="s">
        <v>6528</v>
      </c>
      <c r="T1370" s="2" t="s">
        <v>7964</v>
      </c>
      <c r="U1370" s="2"/>
      <c r="V1370" s="2"/>
    </row>
    <row r="1371" spans="1:22" ht="14.25" customHeight="1">
      <c r="A1371" s="20" t="s">
        <v>8130</v>
      </c>
      <c r="B1371" s="20" t="s">
        <v>8131</v>
      </c>
      <c r="C1371" s="20" t="s">
        <v>8132</v>
      </c>
      <c r="D1371" s="20" t="s">
        <v>1670</v>
      </c>
      <c r="E1371" s="20" t="s">
        <v>96</v>
      </c>
      <c r="F1371" s="20" t="s">
        <v>8133</v>
      </c>
      <c r="G1371" s="20" t="s">
        <v>7959</v>
      </c>
      <c r="H1371" s="20" t="s">
        <v>8134</v>
      </c>
      <c r="I1371" s="20" t="s">
        <v>8135</v>
      </c>
      <c r="J1371" s="20"/>
      <c r="K1371" s="20"/>
      <c r="L1371" s="20" t="s">
        <v>7981</v>
      </c>
      <c r="M1371" s="20" t="s">
        <v>59</v>
      </c>
      <c r="N1371" s="20"/>
      <c r="O1371" s="20"/>
      <c r="P1371" s="20" t="s">
        <v>7963</v>
      </c>
      <c r="Q1371" s="20" t="s">
        <v>2051</v>
      </c>
      <c r="R1371" s="2"/>
      <c r="S1371" s="2" t="s">
        <v>6528</v>
      </c>
      <c r="T1371" s="2" t="s">
        <v>7964</v>
      </c>
      <c r="U1371" s="2"/>
      <c r="V1371" s="2"/>
    </row>
    <row r="1372" spans="1:22" ht="14.25" customHeight="1">
      <c r="A1372" s="20" t="s">
        <v>8136</v>
      </c>
      <c r="B1372" s="20" t="s">
        <v>8137</v>
      </c>
      <c r="C1372" s="20" t="s">
        <v>8138</v>
      </c>
      <c r="D1372" s="20" t="s">
        <v>1670</v>
      </c>
      <c r="E1372" s="20" t="s">
        <v>96</v>
      </c>
      <c r="F1372" s="20" t="s">
        <v>8139</v>
      </c>
      <c r="G1372" s="20" t="s">
        <v>7959</v>
      </c>
      <c r="H1372" s="20" t="s">
        <v>8140</v>
      </c>
      <c r="I1372" s="20" t="s">
        <v>8141</v>
      </c>
      <c r="J1372" s="20"/>
      <c r="K1372" s="20"/>
      <c r="L1372" s="20" t="s">
        <v>7962</v>
      </c>
      <c r="M1372" s="20" t="s">
        <v>6585</v>
      </c>
      <c r="N1372" s="20"/>
      <c r="O1372" s="20"/>
      <c r="P1372" s="20" t="s">
        <v>7963</v>
      </c>
      <c r="Q1372" s="20" t="s">
        <v>2051</v>
      </c>
      <c r="R1372" s="2"/>
      <c r="S1372" s="16" t="s">
        <v>6586</v>
      </c>
      <c r="T1372" s="2" t="s">
        <v>7964</v>
      </c>
      <c r="U1372" s="2"/>
      <c r="V1372" s="2"/>
    </row>
    <row r="1373" spans="1:22" ht="14.25" customHeight="1">
      <c r="A1373" s="20" t="s">
        <v>8142</v>
      </c>
      <c r="B1373" s="20" t="s">
        <v>2208</v>
      </c>
      <c r="C1373" s="20" t="s">
        <v>8143</v>
      </c>
      <c r="D1373" s="20" t="s">
        <v>1670</v>
      </c>
      <c r="E1373" s="20" t="s">
        <v>96</v>
      </c>
      <c r="F1373" s="20" t="s">
        <v>8144</v>
      </c>
      <c r="G1373" s="20" t="s">
        <v>7959</v>
      </c>
      <c r="H1373" s="20" t="s">
        <v>8145</v>
      </c>
      <c r="I1373" s="20" t="s">
        <v>8146</v>
      </c>
      <c r="J1373" s="20"/>
      <c r="K1373" s="20"/>
      <c r="L1373" s="20" t="s">
        <v>7962</v>
      </c>
      <c r="M1373" s="20" t="s">
        <v>60</v>
      </c>
      <c r="N1373" s="20"/>
      <c r="O1373" s="20"/>
      <c r="P1373" s="20" t="s">
        <v>7963</v>
      </c>
      <c r="Q1373" s="20" t="s">
        <v>2051</v>
      </c>
      <c r="R1373" s="2"/>
      <c r="S1373" s="2" t="s">
        <v>6528</v>
      </c>
      <c r="T1373" s="2" t="s">
        <v>7964</v>
      </c>
      <c r="U1373" s="2"/>
      <c r="V1373" s="2"/>
    </row>
    <row r="1374" spans="1:22" ht="14.25" customHeight="1">
      <c r="A1374" s="20"/>
      <c r="B1374" s="20" t="s">
        <v>8147</v>
      </c>
      <c r="C1374" s="20" t="s">
        <v>5423</v>
      </c>
      <c r="D1374" s="20" t="s">
        <v>1670</v>
      </c>
      <c r="E1374" s="20" t="s">
        <v>96</v>
      </c>
      <c r="F1374" s="20" t="s">
        <v>8148</v>
      </c>
      <c r="G1374" s="20" t="s">
        <v>7959</v>
      </c>
      <c r="H1374" s="20" t="s">
        <v>8149</v>
      </c>
      <c r="I1374" s="20" t="s">
        <v>8150</v>
      </c>
      <c r="J1374" s="20"/>
      <c r="K1374" s="20"/>
      <c r="L1374" s="20" t="s">
        <v>7981</v>
      </c>
      <c r="M1374" s="20" t="s">
        <v>59</v>
      </c>
      <c r="N1374" s="20"/>
      <c r="O1374" s="20"/>
      <c r="P1374" s="20" t="s">
        <v>7963</v>
      </c>
      <c r="Q1374" s="20" t="s">
        <v>2051</v>
      </c>
      <c r="R1374" s="2"/>
      <c r="S1374" s="16" t="s">
        <v>6863</v>
      </c>
      <c r="T1374" s="2" t="s">
        <v>7964</v>
      </c>
      <c r="U1374" s="2"/>
      <c r="V1374" s="2"/>
    </row>
    <row r="1375" spans="1:22" ht="14.25" customHeight="1">
      <c r="A1375" s="20" t="s">
        <v>8151</v>
      </c>
      <c r="B1375" s="20" t="s">
        <v>8152</v>
      </c>
      <c r="C1375" s="20" t="s">
        <v>8153</v>
      </c>
      <c r="D1375" s="20" t="s">
        <v>1670</v>
      </c>
      <c r="E1375" s="20" t="s">
        <v>96</v>
      </c>
      <c r="F1375" s="20" t="s">
        <v>8154</v>
      </c>
      <c r="G1375" s="20" t="s">
        <v>7959</v>
      </c>
      <c r="H1375" s="20" t="s">
        <v>8155</v>
      </c>
      <c r="I1375" s="20" t="s">
        <v>8156</v>
      </c>
      <c r="J1375" s="20"/>
      <c r="K1375" s="20"/>
      <c r="L1375" s="20" t="s">
        <v>7981</v>
      </c>
      <c r="M1375" s="20" t="s">
        <v>59</v>
      </c>
      <c r="N1375" s="20"/>
      <c r="O1375" s="20"/>
      <c r="P1375" s="20" t="s">
        <v>7963</v>
      </c>
      <c r="Q1375" s="20" t="s">
        <v>2051</v>
      </c>
      <c r="R1375" s="2"/>
      <c r="S1375" s="2" t="s">
        <v>6528</v>
      </c>
      <c r="T1375" s="2" t="s">
        <v>7964</v>
      </c>
      <c r="U1375" s="2"/>
      <c r="V1375" s="2"/>
    </row>
    <row r="1376" spans="1:22" ht="14.25" customHeight="1">
      <c r="A1376" s="20" t="s">
        <v>8157</v>
      </c>
      <c r="B1376" s="20" t="s">
        <v>5204</v>
      </c>
      <c r="C1376" s="20" t="s">
        <v>5702</v>
      </c>
      <c r="D1376" s="20" t="s">
        <v>170</v>
      </c>
      <c r="E1376" s="20" t="s">
        <v>96</v>
      </c>
      <c r="F1376" s="20" t="s">
        <v>8158</v>
      </c>
      <c r="G1376" s="20" t="s">
        <v>2046</v>
      </c>
      <c r="H1376" s="20" t="s">
        <v>8159</v>
      </c>
      <c r="I1376" s="20"/>
      <c r="J1376" s="20"/>
      <c r="K1376" s="20"/>
      <c r="L1376" s="20" t="s">
        <v>8160</v>
      </c>
      <c r="M1376" s="20" t="s">
        <v>1566</v>
      </c>
      <c r="N1376" s="20"/>
      <c r="O1376" s="20"/>
      <c r="P1376" s="20" t="s">
        <v>8161</v>
      </c>
      <c r="Q1376" s="20" t="s">
        <v>2051</v>
      </c>
      <c r="R1376" s="2" t="s">
        <v>2067</v>
      </c>
      <c r="S1376" s="2" t="s">
        <v>6528</v>
      </c>
      <c r="T1376" s="2" t="s">
        <v>169</v>
      </c>
      <c r="U1376" s="2"/>
      <c r="V1376" s="2"/>
    </row>
    <row r="1377" spans="1:22" ht="14.25" customHeight="1">
      <c r="A1377" s="20" t="s">
        <v>8162</v>
      </c>
      <c r="B1377" s="20" t="s">
        <v>4421</v>
      </c>
      <c r="C1377" s="20" t="s">
        <v>8163</v>
      </c>
      <c r="D1377" s="20" t="s">
        <v>170</v>
      </c>
      <c r="E1377" s="20" t="s">
        <v>96</v>
      </c>
      <c r="F1377" s="20" t="s">
        <v>6573</v>
      </c>
      <c r="G1377" s="20" t="s">
        <v>2046</v>
      </c>
      <c r="H1377" s="20" t="s">
        <v>8164</v>
      </c>
      <c r="I1377" s="20" t="s">
        <v>8165</v>
      </c>
      <c r="J1377" s="20"/>
      <c r="K1377" s="20"/>
      <c r="L1377" s="20" t="s">
        <v>8160</v>
      </c>
      <c r="M1377" s="20" t="s">
        <v>1566</v>
      </c>
      <c r="N1377" s="20"/>
      <c r="O1377" s="20"/>
      <c r="P1377" s="20" t="s">
        <v>8161</v>
      </c>
      <c r="Q1377" s="20" t="s">
        <v>2051</v>
      </c>
      <c r="R1377" s="2" t="s">
        <v>2067</v>
      </c>
      <c r="S1377" s="2" t="s">
        <v>6528</v>
      </c>
      <c r="T1377" s="2" t="s">
        <v>169</v>
      </c>
      <c r="U1377" s="2"/>
      <c r="V1377" s="2"/>
    </row>
    <row r="1378" spans="1:22" ht="14.25" customHeight="1">
      <c r="A1378" s="20" t="s">
        <v>8166</v>
      </c>
      <c r="B1378" s="20" t="s">
        <v>6163</v>
      </c>
      <c r="C1378" s="20" t="s">
        <v>8167</v>
      </c>
      <c r="D1378" s="20" t="s">
        <v>170</v>
      </c>
      <c r="E1378" s="20" t="s">
        <v>96</v>
      </c>
      <c r="F1378" s="20" t="s">
        <v>8168</v>
      </c>
      <c r="G1378" s="20" t="s">
        <v>2046</v>
      </c>
      <c r="H1378" s="20" t="s">
        <v>8169</v>
      </c>
      <c r="I1378" s="20"/>
      <c r="J1378" s="20"/>
      <c r="K1378" s="20"/>
      <c r="L1378" s="20" t="s">
        <v>8160</v>
      </c>
      <c r="M1378" s="20" t="s">
        <v>1566</v>
      </c>
      <c r="N1378" s="20"/>
      <c r="O1378" s="20"/>
      <c r="P1378" s="20" t="s">
        <v>8161</v>
      </c>
      <c r="Q1378" s="20" t="s">
        <v>2051</v>
      </c>
      <c r="R1378" s="2" t="s">
        <v>2067</v>
      </c>
      <c r="S1378" s="2" t="s">
        <v>6528</v>
      </c>
      <c r="T1378" s="2" t="s">
        <v>169</v>
      </c>
      <c r="U1378" s="2"/>
      <c r="V1378" s="2"/>
    </row>
    <row r="1379" spans="1:22" ht="14.25" customHeight="1">
      <c r="A1379" s="20" t="s">
        <v>8170</v>
      </c>
      <c r="B1379" s="20" t="s">
        <v>3885</v>
      </c>
      <c r="C1379" s="20" t="s">
        <v>8171</v>
      </c>
      <c r="D1379" s="20" t="s">
        <v>170</v>
      </c>
      <c r="E1379" s="20" t="s">
        <v>96</v>
      </c>
      <c r="F1379" s="20" t="s">
        <v>8172</v>
      </c>
      <c r="G1379" s="20" t="s">
        <v>2046</v>
      </c>
      <c r="H1379" s="20" t="s">
        <v>8173</v>
      </c>
      <c r="I1379" s="20" t="s">
        <v>8174</v>
      </c>
      <c r="J1379" s="20"/>
      <c r="K1379" s="20"/>
      <c r="L1379" s="20" t="s">
        <v>8160</v>
      </c>
      <c r="M1379" s="20" t="s">
        <v>1566</v>
      </c>
      <c r="N1379" s="20"/>
      <c r="O1379" s="20"/>
      <c r="P1379" s="20" t="s">
        <v>8161</v>
      </c>
      <c r="Q1379" s="20" t="s">
        <v>2051</v>
      </c>
      <c r="R1379" s="2" t="s">
        <v>2067</v>
      </c>
      <c r="S1379" s="2" t="s">
        <v>6528</v>
      </c>
      <c r="T1379" s="2" t="s">
        <v>169</v>
      </c>
      <c r="U1379" s="2"/>
      <c r="V1379" s="2"/>
    </row>
    <row r="1380" spans="1:22" ht="14.25" customHeight="1">
      <c r="A1380" s="20" t="s">
        <v>8175</v>
      </c>
      <c r="B1380" s="20" t="s">
        <v>2411</v>
      </c>
      <c r="C1380" s="20" t="s">
        <v>8176</v>
      </c>
      <c r="D1380" s="20" t="s">
        <v>170</v>
      </c>
      <c r="E1380" s="20" t="s">
        <v>96</v>
      </c>
      <c r="F1380" s="20" t="s">
        <v>8177</v>
      </c>
      <c r="G1380" s="20" t="s">
        <v>2046</v>
      </c>
      <c r="H1380" s="20" t="s">
        <v>8178</v>
      </c>
      <c r="I1380" s="20"/>
      <c r="J1380" s="20"/>
      <c r="K1380" s="20"/>
      <c r="L1380" s="20" t="s">
        <v>8160</v>
      </c>
      <c r="M1380" s="20" t="s">
        <v>1566</v>
      </c>
      <c r="N1380" s="20"/>
      <c r="O1380" s="20"/>
      <c r="P1380" s="20" t="s">
        <v>8161</v>
      </c>
      <c r="Q1380" s="20" t="s">
        <v>2051</v>
      </c>
      <c r="R1380" s="2" t="s">
        <v>2067</v>
      </c>
      <c r="S1380" s="2" t="s">
        <v>6528</v>
      </c>
      <c r="T1380" s="2" t="s">
        <v>169</v>
      </c>
      <c r="U1380" s="2"/>
      <c r="V1380" s="2"/>
    </row>
    <row r="1381" spans="1:22" ht="14.25" customHeight="1">
      <c r="A1381" s="20" t="s">
        <v>8179</v>
      </c>
      <c r="B1381" s="20" t="s">
        <v>2739</v>
      </c>
      <c r="C1381" s="20" t="s">
        <v>8180</v>
      </c>
      <c r="D1381" s="20" t="s">
        <v>170</v>
      </c>
      <c r="E1381" s="20" t="s">
        <v>96</v>
      </c>
      <c r="F1381" s="20" t="s">
        <v>8181</v>
      </c>
      <c r="G1381" s="20" t="s">
        <v>2046</v>
      </c>
      <c r="H1381" s="20" t="s">
        <v>8182</v>
      </c>
      <c r="I1381" s="20" t="s">
        <v>8183</v>
      </c>
      <c r="J1381" s="20"/>
      <c r="K1381" s="20"/>
      <c r="L1381" s="20" t="s">
        <v>8160</v>
      </c>
      <c r="M1381" s="20" t="s">
        <v>1566</v>
      </c>
      <c r="N1381" s="20"/>
      <c r="O1381" s="20"/>
      <c r="P1381" s="20" t="s">
        <v>8161</v>
      </c>
      <c r="Q1381" s="20" t="s">
        <v>2051</v>
      </c>
      <c r="R1381" s="2" t="s">
        <v>2067</v>
      </c>
      <c r="S1381" s="2" t="s">
        <v>6528</v>
      </c>
      <c r="T1381" s="2" t="s">
        <v>169</v>
      </c>
      <c r="U1381" s="2"/>
      <c r="V1381" s="2"/>
    </row>
    <row r="1382" spans="1:22" ht="14.25" customHeight="1">
      <c r="A1382" s="20" t="s">
        <v>8184</v>
      </c>
      <c r="B1382" s="20" t="s">
        <v>8185</v>
      </c>
      <c r="C1382" s="20"/>
      <c r="D1382" s="20" t="s">
        <v>170</v>
      </c>
      <c r="E1382" s="20" t="s">
        <v>96</v>
      </c>
      <c r="F1382" s="20" t="s">
        <v>8186</v>
      </c>
      <c r="G1382" s="20" t="s">
        <v>2046</v>
      </c>
      <c r="H1382" s="20" t="s">
        <v>8187</v>
      </c>
      <c r="I1382" s="20"/>
      <c r="J1382" s="20"/>
      <c r="K1382" s="20"/>
      <c r="L1382" s="20" t="s">
        <v>8160</v>
      </c>
      <c r="M1382" s="20" t="s">
        <v>1566</v>
      </c>
      <c r="N1382" s="20"/>
      <c r="O1382" s="20"/>
      <c r="P1382" s="20" t="s">
        <v>8161</v>
      </c>
      <c r="Q1382" s="20" t="s">
        <v>2051</v>
      </c>
      <c r="R1382" s="2" t="s">
        <v>2067</v>
      </c>
      <c r="S1382" s="2" t="s">
        <v>6528</v>
      </c>
      <c r="T1382" s="2" t="s">
        <v>169</v>
      </c>
      <c r="U1382" s="2"/>
      <c r="V1382" s="2"/>
    </row>
    <row r="1383" spans="1:22" ht="14.25" customHeight="1">
      <c r="A1383" s="20"/>
      <c r="B1383" s="20" t="s">
        <v>5729</v>
      </c>
      <c r="C1383" s="20" t="s">
        <v>8188</v>
      </c>
      <c r="D1383" s="20" t="s">
        <v>170</v>
      </c>
      <c r="E1383" s="20" t="s">
        <v>96</v>
      </c>
      <c r="F1383" s="20" t="s">
        <v>1712</v>
      </c>
      <c r="G1383" s="20" t="s">
        <v>2046</v>
      </c>
      <c r="H1383" s="20" t="s">
        <v>8189</v>
      </c>
      <c r="I1383" s="20"/>
      <c r="J1383" s="20"/>
      <c r="K1383" s="20"/>
      <c r="L1383" s="20"/>
      <c r="M1383" s="20"/>
      <c r="N1383" s="20"/>
      <c r="O1383" s="20"/>
      <c r="P1383" s="20" t="s">
        <v>8161</v>
      </c>
      <c r="Q1383" s="20" t="s">
        <v>2051</v>
      </c>
      <c r="R1383" s="2"/>
      <c r="S1383" s="16" t="s">
        <v>6563</v>
      </c>
      <c r="T1383" s="2" t="s">
        <v>169</v>
      </c>
      <c r="U1383" s="2"/>
      <c r="V1383" s="2"/>
    </row>
    <row r="1384" spans="1:22" ht="14.25" customHeight="1">
      <c r="A1384" s="20" t="s">
        <v>8190</v>
      </c>
      <c r="B1384" s="20" t="s">
        <v>3194</v>
      </c>
      <c r="C1384" s="20" t="s">
        <v>8191</v>
      </c>
      <c r="D1384" s="20" t="s">
        <v>172</v>
      </c>
      <c r="E1384" s="20" t="s">
        <v>96</v>
      </c>
      <c r="F1384" s="20" t="s">
        <v>8192</v>
      </c>
      <c r="G1384" s="20" t="s">
        <v>2046</v>
      </c>
      <c r="H1384" s="20" t="s">
        <v>8193</v>
      </c>
      <c r="I1384" s="20"/>
      <c r="J1384" s="20"/>
      <c r="K1384" s="20"/>
      <c r="L1384" s="20"/>
      <c r="M1384" s="20" t="s">
        <v>1566</v>
      </c>
      <c r="N1384" s="20"/>
      <c r="O1384" s="20"/>
      <c r="P1384" s="20" t="s">
        <v>8194</v>
      </c>
      <c r="Q1384" s="20" t="s">
        <v>2051</v>
      </c>
      <c r="R1384" s="2" t="s">
        <v>2067</v>
      </c>
      <c r="S1384" s="2" t="s">
        <v>6528</v>
      </c>
      <c r="T1384" s="2" t="s">
        <v>171</v>
      </c>
      <c r="U1384" s="2"/>
      <c r="V1384" s="2"/>
    </row>
    <row r="1385" spans="1:22" ht="14.25" customHeight="1">
      <c r="A1385" s="20" t="s">
        <v>8195</v>
      </c>
      <c r="B1385" s="20" t="s">
        <v>8196</v>
      </c>
      <c r="C1385" s="20" t="s">
        <v>8197</v>
      </c>
      <c r="D1385" s="20" t="s">
        <v>172</v>
      </c>
      <c r="E1385" s="20" t="s">
        <v>96</v>
      </c>
      <c r="F1385" s="20" t="s">
        <v>8198</v>
      </c>
      <c r="G1385" s="20" t="s">
        <v>2046</v>
      </c>
      <c r="H1385" s="20" t="s">
        <v>8199</v>
      </c>
      <c r="I1385" s="20"/>
      <c r="J1385" s="20"/>
      <c r="K1385" s="20"/>
      <c r="L1385" s="20"/>
      <c r="M1385" s="20" t="s">
        <v>1566</v>
      </c>
      <c r="N1385" s="20"/>
      <c r="O1385" s="20"/>
      <c r="P1385" s="20" t="s">
        <v>8194</v>
      </c>
      <c r="Q1385" s="20" t="s">
        <v>2051</v>
      </c>
      <c r="R1385" s="2" t="s">
        <v>2067</v>
      </c>
      <c r="S1385" s="2" t="s">
        <v>6528</v>
      </c>
      <c r="T1385" s="2" t="s">
        <v>171</v>
      </c>
      <c r="U1385" s="2"/>
      <c r="V1385" s="2"/>
    </row>
    <row r="1386" spans="1:22" ht="14.25" customHeight="1">
      <c r="A1386" s="20" t="s">
        <v>8200</v>
      </c>
      <c r="B1386" s="20" t="s">
        <v>8201</v>
      </c>
      <c r="C1386" s="20" t="s">
        <v>8202</v>
      </c>
      <c r="D1386" s="20" t="s">
        <v>172</v>
      </c>
      <c r="E1386" s="20" t="s">
        <v>96</v>
      </c>
      <c r="F1386" s="20" t="s">
        <v>8203</v>
      </c>
      <c r="G1386" s="20" t="s">
        <v>2046</v>
      </c>
      <c r="H1386" s="20" t="s">
        <v>8204</v>
      </c>
      <c r="I1386" s="20"/>
      <c r="J1386" s="20" t="s">
        <v>8205</v>
      </c>
      <c r="K1386" s="20"/>
      <c r="L1386" s="20"/>
      <c r="M1386" s="20" t="s">
        <v>59</v>
      </c>
      <c r="N1386" s="20"/>
      <c r="O1386" s="20"/>
      <c r="P1386" s="20" t="s">
        <v>8194</v>
      </c>
      <c r="Q1386" s="20" t="s">
        <v>2051</v>
      </c>
      <c r="R1386" s="2"/>
      <c r="S1386" s="2" t="s">
        <v>6528</v>
      </c>
      <c r="T1386" s="2" t="s">
        <v>171</v>
      </c>
      <c r="U1386" s="2"/>
      <c r="V1386" s="2"/>
    </row>
    <row r="1387" spans="1:22" ht="14.25" customHeight="1">
      <c r="A1387" s="20" t="s">
        <v>8206</v>
      </c>
      <c r="B1387" s="20" t="s">
        <v>8207</v>
      </c>
      <c r="C1387" s="20" t="s">
        <v>8208</v>
      </c>
      <c r="D1387" s="20" t="s">
        <v>172</v>
      </c>
      <c r="E1387" s="20" t="s">
        <v>96</v>
      </c>
      <c r="F1387" s="20" t="s">
        <v>8209</v>
      </c>
      <c r="G1387" s="20" t="s">
        <v>2046</v>
      </c>
      <c r="H1387" s="20" t="s">
        <v>8210</v>
      </c>
      <c r="I1387" s="20"/>
      <c r="J1387" s="20" t="s">
        <v>8211</v>
      </c>
      <c r="K1387" s="20"/>
      <c r="L1387" s="20"/>
      <c r="M1387" s="20" t="s">
        <v>59</v>
      </c>
      <c r="N1387" s="20"/>
      <c r="O1387" s="20"/>
      <c r="P1387" s="20" t="s">
        <v>8194</v>
      </c>
      <c r="Q1387" s="20" t="s">
        <v>2051</v>
      </c>
      <c r="R1387" s="2"/>
      <c r="S1387" s="2" t="s">
        <v>6528</v>
      </c>
      <c r="T1387" s="2" t="s">
        <v>171</v>
      </c>
      <c r="U1387" s="2"/>
      <c r="V1387" s="2"/>
    </row>
    <row r="1388" spans="1:22" ht="14.25" customHeight="1">
      <c r="A1388" s="20" t="s">
        <v>8212</v>
      </c>
      <c r="B1388" s="20" t="s">
        <v>8213</v>
      </c>
      <c r="C1388" s="20" t="s">
        <v>8214</v>
      </c>
      <c r="D1388" s="20" t="s">
        <v>172</v>
      </c>
      <c r="E1388" s="20" t="s">
        <v>96</v>
      </c>
      <c r="F1388" s="20" t="s">
        <v>6087</v>
      </c>
      <c r="G1388" s="20" t="s">
        <v>2046</v>
      </c>
      <c r="H1388" s="20" t="s">
        <v>8215</v>
      </c>
      <c r="I1388" s="20"/>
      <c r="J1388" s="20"/>
      <c r="K1388" s="20"/>
      <c r="L1388" s="20"/>
      <c r="M1388" s="20" t="s">
        <v>1566</v>
      </c>
      <c r="N1388" s="20"/>
      <c r="O1388" s="20"/>
      <c r="P1388" s="20" t="s">
        <v>8194</v>
      </c>
      <c r="Q1388" s="20" t="s">
        <v>2051</v>
      </c>
      <c r="R1388" s="2" t="s">
        <v>2067</v>
      </c>
      <c r="S1388" s="2" t="s">
        <v>6528</v>
      </c>
      <c r="T1388" s="2" t="s">
        <v>171</v>
      </c>
      <c r="U1388" s="2"/>
      <c r="V1388" s="2"/>
    </row>
    <row r="1389" spans="1:22" ht="14.25" customHeight="1">
      <c r="A1389" s="20" t="s">
        <v>8216</v>
      </c>
      <c r="B1389" s="20" t="s">
        <v>4346</v>
      </c>
      <c r="C1389" s="20" t="s">
        <v>3058</v>
      </c>
      <c r="D1389" s="20" t="s">
        <v>172</v>
      </c>
      <c r="E1389" s="20" t="s">
        <v>96</v>
      </c>
      <c r="F1389" s="20" t="s">
        <v>8217</v>
      </c>
      <c r="G1389" s="20" t="s">
        <v>2046</v>
      </c>
      <c r="H1389" s="20" t="s">
        <v>8218</v>
      </c>
      <c r="I1389" s="20"/>
      <c r="J1389" s="20"/>
      <c r="K1389" s="20"/>
      <c r="L1389" s="20"/>
      <c r="M1389" s="20" t="s">
        <v>1566</v>
      </c>
      <c r="N1389" s="20"/>
      <c r="O1389" s="20"/>
      <c r="P1389" s="20" t="s">
        <v>8194</v>
      </c>
      <c r="Q1389" s="20" t="s">
        <v>2051</v>
      </c>
      <c r="R1389" s="2" t="s">
        <v>2067</v>
      </c>
      <c r="S1389" s="2" t="s">
        <v>6528</v>
      </c>
      <c r="T1389" s="2" t="s">
        <v>171</v>
      </c>
      <c r="U1389" s="2"/>
      <c r="V1389" s="2"/>
    </row>
    <row r="1390" spans="1:22" ht="14.25" customHeight="1">
      <c r="A1390" s="20" t="s">
        <v>8219</v>
      </c>
      <c r="B1390" s="20" t="s">
        <v>5190</v>
      </c>
      <c r="C1390" s="20" t="s">
        <v>8220</v>
      </c>
      <c r="D1390" s="20" t="s">
        <v>172</v>
      </c>
      <c r="E1390" s="20" t="s">
        <v>96</v>
      </c>
      <c r="F1390" s="20" t="s">
        <v>8221</v>
      </c>
      <c r="G1390" s="20" t="s">
        <v>2046</v>
      </c>
      <c r="H1390" s="20" t="s">
        <v>8222</v>
      </c>
      <c r="I1390" s="20"/>
      <c r="J1390" s="20" t="s">
        <v>8223</v>
      </c>
      <c r="K1390" s="20"/>
      <c r="L1390" s="20"/>
      <c r="M1390" s="20" t="s">
        <v>1566</v>
      </c>
      <c r="N1390" s="20"/>
      <c r="O1390" s="20"/>
      <c r="P1390" s="20" t="s">
        <v>8194</v>
      </c>
      <c r="Q1390" s="20" t="s">
        <v>2051</v>
      </c>
      <c r="R1390" s="2" t="s">
        <v>2067</v>
      </c>
      <c r="S1390" s="2" t="s">
        <v>6528</v>
      </c>
      <c r="T1390" s="2" t="s">
        <v>171</v>
      </c>
      <c r="U1390" s="2"/>
      <c r="V1390" s="2"/>
    </row>
    <row r="1391" spans="1:22" ht="14.25" customHeight="1">
      <c r="A1391" s="20" t="s">
        <v>8224</v>
      </c>
      <c r="B1391" s="20" t="s">
        <v>5004</v>
      </c>
      <c r="C1391" s="20" t="s">
        <v>8225</v>
      </c>
      <c r="D1391" s="20" t="s">
        <v>172</v>
      </c>
      <c r="E1391" s="20" t="s">
        <v>96</v>
      </c>
      <c r="F1391" s="20" t="s">
        <v>8226</v>
      </c>
      <c r="G1391" s="20" t="s">
        <v>2046</v>
      </c>
      <c r="H1391" s="20" t="s">
        <v>8227</v>
      </c>
      <c r="I1391" s="20"/>
      <c r="J1391" s="20" t="s">
        <v>8228</v>
      </c>
      <c r="K1391" s="20"/>
      <c r="L1391" s="20"/>
      <c r="M1391" s="20" t="s">
        <v>1566</v>
      </c>
      <c r="N1391" s="20"/>
      <c r="O1391" s="20"/>
      <c r="P1391" s="20" t="s">
        <v>8194</v>
      </c>
      <c r="Q1391" s="20" t="s">
        <v>2051</v>
      </c>
      <c r="R1391" s="2" t="s">
        <v>2067</v>
      </c>
      <c r="S1391" s="2" t="s">
        <v>6528</v>
      </c>
      <c r="T1391" s="2" t="s">
        <v>171</v>
      </c>
      <c r="U1391" s="2"/>
      <c r="V1391" s="2"/>
    </row>
    <row r="1392" spans="1:22" ht="14.25" customHeight="1">
      <c r="A1392" s="20" t="s">
        <v>8229</v>
      </c>
      <c r="B1392" s="20" t="s">
        <v>6175</v>
      </c>
      <c r="C1392" s="20" t="s">
        <v>8230</v>
      </c>
      <c r="D1392" s="20" t="s">
        <v>172</v>
      </c>
      <c r="E1392" s="20" t="s">
        <v>96</v>
      </c>
      <c r="F1392" s="20" t="s">
        <v>8231</v>
      </c>
      <c r="G1392" s="20" t="s">
        <v>2046</v>
      </c>
      <c r="H1392" s="20" t="s">
        <v>8232</v>
      </c>
      <c r="I1392" s="20"/>
      <c r="J1392" s="20" t="s">
        <v>8233</v>
      </c>
      <c r="K1392" s="20"/>
      <c r="L1392" s="20"/>
      <c r="M1392" s="20" t="s">
        <v>1566</v>
      </c>
      <c r="N1392" s="20"/>
      <c r="O1392" s="20"/>
      <c r="P1392" s="20" t="s">
        <v>8194</v>
      </c>
      <c r="Q1392" s="20" t="s">
        <v>2051</v>
      </c>
      <c r="R1392" s="2" t="s">
        <v>2067</v>
      </c>
      <c r="S1392" s="2" t="s">
        <v>6528</v>
      </c>
      <c r="T1392" s="2" t="s">
        <v>171</v>
      </c>
      <c r="U1392" s="2"/>
      <c r="V1392" s="2"/>
    </row>
    <row r="1393" spans="1:22" ht="14.25" customHeight="1">
      <c r="A1393" s="20" t="s">
        <v>8234</v>
      </c>
      <c r="B1393" s="20" t="s">
        <v>4519</v>
      </c>
      <c r="C1393" s="20" t="s">
        <v>8235</v>
      </c>
      <c r="D1393" s="20" t="s">
        <v>172</v>
      </c>
      <c r="E1393" s="20" t="s">
        <v>96</v>
      </c>
      <c r="F1393" s="20" t="s">
        <v>1650</v>
      </c>
      <c r="G1393" s="20" t="s">
        <v>2046</v>
      </c>
      <c r="H1393" s="20" t="s">
        <v>8236</v>
      </c>
      <c r="I1393" s="20"/>
      <c r="J1393" s="20"/>
      <c r="K1393" s="20"/>
      <c r="L1393" s="20"/>
      <c r="M1393" s="20" t="s">
        <v>59</v>
      </c>
      <c r="N1393" s="20"/>
      <c r="O1393" s="20"/>
      <c r="P1393" s="20" t="s">
        <v>8194</v>
      </c>
      <c r="Q1393" s="20" t="s">
        <v>2051</v>
      </c>
      <c r="R1393" s="2"/>
      <c r="S1393" s="16" t="s">
        <v>6863</v>
      </c>
      <c r="T1393" s="2" t="s">
        <v>171</v>
      </c>
      <c r="U1393" s="2"/>
      <c r="V1393" s="2"/>
    </row>
    <row r="1394" spans="1:22" ht="14.25" customHeight="1">
      <c r="A1394" s="20" t="s">
        <v>8237</v>
      </c>
      <c r="B1394" s="20" t="s">
        <v>8238</v>
      </c>
      <c r="C1394" s="20" t="s">
        <v>8239</v>
      </c>
      <c r="D1394" s="20" t="s">
        <v>172</v>
      </c>
      <c r="E1394" s="20" t="s">
        <v>96</v>
      </c>
      <c r="F1394" s="20" t="s">
        <v>8240</v>
      </c>
      <c r="G1394" s="20" t="s">
        <v>2046</v>
      </c>
      <c r="H1394" s="20" t="s">
        <v>8241</v>
      </c>
      <c r="I1394" s="20"/>
      <c r="J1394" s="20"/>
      <c r="K1394" s="20"/>
      <c r="L1394" s="20"/>
      <c r="M1394" s="20" t="s">
        <v>59</v>
      </c>
      <c r="N1394" s="20"/>
      <c r="O1394" s="20"/>
      <c r="P1394" s="20" t="s">
        <v>8194</v>
      </c>
      <c r="Q1394" s="20" t="s">
        <v>2051</v>
      </c>
      <c r="R1394" s="2"/>
      <c r="S1394" s="2" t="s">
        <v>6528</v>
      </c>
      <c r="T1394" s="2" t="s">
        <v>171</v>
      </c>
      <c r="U1394" s="2"/>
      <c r="V1394" s="2"/>
    </row>
    <row r="1395" spans="1:22" ht="14.25" customHeight="1">
      <c r="A1395" s="20" t="s">
        <v>8242</v>
      </c>
      <c r="B1395" s="20" t="s">
        <v>6016</v>
      </c>
      <c r="C1395" s="20" t="s">
        <v>3634</v>
      </c>
      <c r="D1395" s="20" t="s">
        <v>172</v>
      </c>
      <c r="E1395" s="20" t="s">
        <v>96</v>
      </c>
      <c r="F1395" s="20" t="s">
        <v>1650</v>
      </c>
      <c r="G1395" s="20" t="s">
        <v>2046</v>
      </c>
      <c r="H1395" s="20" t="s">
        <v>8243</v>
      </c>
      <c r="I1395" s="20"/>
      <c r="J1395" s="20"/>
      <c r="K1395" s="20"/>
      <c r="L1395" s="20"/>
      <c r="M1395" s="20" t="s">
        <v>59</v>
      </c>
      <c r="N1395" s="20"/>
      <c r="O1395" s="20"/>
      <c r="P1395" s="20" t="s">
        <v>8194</v>
      </c>
      <c r="Q1395" s="20" t="s">
        <v>2051</v>
      </c>
      <c r="R1395" s="2"/>
      <c r="S1395" s="16" t="s">
        <v>6863</v>
      </c>
      <c r="T1395" s="2" t="s">
        <v>171</v>
      </c>
      <c r="U1395" s="2"/>
      <c r="V1395" s="2"/>
    </row>
    <row r="1396" spans="1:22" ht="14.25" customHeight="1">
      <c r="A1396" s="20" t="s">
        <v>8244</v>
      </c>
      <c r="B1396" s="20" t="s">
        <v>8245</v>
      </c>
      <c r="C1396" s="20" t="s">
        <v>8246</v>
      </c>
      <c r="D1396" s="20" t="s">
        <v>172</v>
      </c>
      <c r="E1396" s="20" t="s">
        <v>96</v>
      </c>
      <c r="F1396" s="20" t="s">
        <v>8247</v>
      </c>
      <c r="G1396" s="20" t="s">
        <v>2046</v>
      </c>
      <c r="H1396" s="20" t="s">
        <v>8248</v>
      </c>
      <c r="I1396" s="20"/>
      <c r="J1396" s="20" t="s">
        <v>8249</v>
      </c>
      <c r="K1396" s="20"/>
      <c r="L1396" s="20"/>
      <c r="M1396" s="20" t="s">
        <v>1566</v>
      </c>
      <c r="N1396" s="20"/>
      <c r="O1396" s="20"/>
      <c r="P1396" s="20" t="s">
        <v>8194</v>
      </c>
      <c r="Q1396" s="20" t="s">
        <v>2051</v>
      </c>
      <c r="R1396" s="2" t="s">
        <v>2067</v>
      </c>
      <c r="S1396" s="2" t="s">
        <v>6528</v>
      </c>
      <c r="T1396" s="2" t="s">
        <v>171</v>
      </c>
      <c r="U1396" s="2"/>
      <c r="V1396" s="2"/>
    </row>
    <row r="1397" spans="1:22" ht="14.25" customHeight="1">
      <c r="A1397" s="20" t="s">
        <v>8250</v>
      </c>
      <c r="B1397" s="20" t="s">
        <v>7941</v>
      </c>
      <c r="C1397" s="20" t="s">
        <v>8251</v>
      </c>
      <c r="D1397" s="20" t="s">
        <v>172</v>
      </c>
      <c r="E1397" s="20" t="s">
        <v>96</v>
      </c>
      <c r="F1397" s="20" t="s">
        <v>8252</v>
      </c>
      <c r="G1397" s="20" t="s">
        <v>2046</v>
      </c>
      <c r="H1397" s="20" t="s">
        <v>8253</v>
      </c>
      <c r="I1397" s="20"/>
      <c r="J1397" s="20"/>
      <c r="K1397" s="20"/>
      <c r="L1397" s="20"/>
      <c r="M1397" s="20" t="s">
        <v>1566</v>
      </c>
      <c r="N1397" s="20"/>
      <c r="O1397" s="20"/>
      <c r="P1397" s="20" t="s">
        <v>8194</v>
      </c>
      <c r="Q1397" s="20" t="s">
        <v>2051</v>
      </c>
      <c r="R1397" s="2" t="s">
        <v>2067</v>
      </c>
      <c r="S1397" s="2" t="s">
        <v>6528</v>
      </c>
      <c r="T1397" s="2" t="s">
        <v>171</v>
      </c>
      <c r="U1397" s="2"/>
      <c r="V1397" s="2"/>
    </row>
    <row r="1398" spans="1:22" ht="14.25" customHeight="1">
      <c r="A1398" s="20" t="s">
        <v>8254</v>
      </c>
      <c r="B1398" s="20" t="s">
        <v>2940</v>
      </c>
      <c r="C1398" s="20" t="s">
        <v>5955</v>
      </c>
      <c r="D1398" s="20" t="s">
        <v>172</v>
      </c>
      <c r="E1398" s="20" t="s">
        <v>96</v>
      </c>
      <c r="F1398" s="20" t="s">
        <v>8255</v>
      </c>
      <c r="G1398" s="20" t="s">
        <v>2046</v>
      </c>
      <c r="H1398" s="20" t="s">
        <v>8256</v>
      </c>
      <c r="I1398" s="20"/>
      <c r="J1398" s="20" t="s">
        <v>8257</v>
      </c>
      <c r="K1398" s="20"/>
      <c r="L1398" s="20"/>
      <c r="M1398" s="20" t="s">
        <v>1566</v>
      </c>
      <c r="N1398" s="20"/>
      <c r="O1398" s="20"/>
      <c r="P1398" s="20" t="s">
        <v>8194</v>
      </c>
      <c r="Q1398" s="20" t="s">
        <v>2051</v>
      </c>
      <c r="R1398" s="2" t="s">
        <v>2067</v>
      </c>
      <c r="S1398" s="2" t="s">
        <v>6528</v>
      </c>
      <c r="T1398" s="2" t="s">
        <v>171</v>
      </c>
      <c r="U1398" s="2"/>
      <c r="V1398" s="2"/>
    </row>
    <row r="1399" spans="1:22" ht="14.25" customHeight="1">
      <c r="A1399" s="20" t="s">
        <v>8258</v>
      </c>
      <c r="B1399" s="20" t="s">
        <v>2768</v>
      </c>
      <c r="C1399" s="20" t="s">
        <v>8259</v>
      </c>
      <c r="D1399" s="20" t="s">
        <v>172</v>
      </c>
      <c r="E1399" s="20" t="s">
        <v>96</v>
      </c>
      <c r="F1399" s="20" t="s">
        <v>8260</v>
      </c>
      <c r="G1399" s="20" t="s">
        <v>2046</v>
      </c>
      <c r="H1399" s="20" t="s">
        <v>8261</v>
      </c>
      <c r="I1399" s="20"/>
      <c r="J1399" s="20"/>
      <c r="K1399" s="20"/>
      <c r="L1399" s="20"/>
      <c r="M1399" s="20" t="s">
        <v>1566</v>
      </c>
      <c r="N1399" s="20"/>
      <c r="O1399" s="20"/>
      <c r="P1399" s="20" t="s">
        <v>8194</v>
      </c>
      <c r="Q1399" s="20" t="s">
        <v>2051</v>
      </c>
      <c r="R1399" s="2" t="s">
        <v>2052</v>
      </c>
      <c r="S1399" s="2" t="s">
        <v>6528</v>
      </c>
      <c r="T1399" s="2" t="s">
        <v>171</v>
      </c>
      <c r="U1399" s="2"/>
      <c r="V1399" s="2"/>
    </row>
    <row r="1400" spans="1:22" ht="14.25" customHeight="1">
      <c r="A1400" s="20" t="s">
        <v>8262</v>
      </c>
      <c r="B1400" s="20" t="s">
        <v>2330</v>
      </c>
      <c r="C1400" s="20" t="s">
        <v>8263</v>
      </c>
      <c r="D1400" s="20" t="s">
        <v>172</v>
      </c>
      <c r="E1400" s="20" t="s">
        <v>96</v>
      </c>
      <c r="F1400" s="20" t="s">
        <v>8264</v>
      </c>
      <c r="G1400" s="20" t="s">
        <v>2046</v>
      </c>
      <c r="H1400" s="20" t="s">
        <v>8265</v>
      </c>
      <c r="I1400" s="20"/>
      <c r="J1400" s="20" t="s">
        <v>8266</v>
      </c>
      <c r="K1400" s="20"/>
      <c r="L1400" s="20"/>
      <c r="M1400" s="20" t="s">
        <v>1566</v>
      </c>
      <c r="N1400" s="20"/>
      <c r="O1400" s="20"/>
      <c r="P1400" s="20" t="s">
        <v>8194</v>
      </c>
      <c r="Q1400" s="20" t="s">
        <v>2051</v>
      </c>
      <c r="R1400" s="2" t="s">
        <v>2067</v>
      </c>
      <c r="S1400" s="2" t="s">
        <v>6528</v>
      </c>
      <c r="T1400" s="2" t="s">
        <v>171</v>
      </c>
      <c r="U1400" s="2"/>
      <c r="V1400" s="2"/>
    </row>
    <row r="1401" spans="1:22" ht="14.25" customHeight="1">
      <c r="A1401" s="20" t="s">
        <v>8267</v>
      </c>
      <c r="B1401" s="20" t="s">
        <v>7546</v>
      </c>
      <c r="C1401" s="20" t="s">
        <v>8268</v>
      </c>
      <c r="D1401" s="20" t="s">
        <v>172</v>
      </c>
      <c r="E1401" s="20" t="s">
        <v>96</v>
      </c>
      <c r="F1401" s="20" t="s">
        <v>8269</v>
      </c>
      <c r="G1401" s="20" t="s">
        <v>2046</v>
      </c>
      <c r="H1401" s="20" t="s">
        <v>8270</v>
      </c>
      <c r="I1401" s="20"/>
      <c r="J1401" s="20"/>
      <c r="K1401" s="20"/>
      <c r="L1401" s="20"/>
      <c r="M1401" s="20" t="s">
        <v>1566</v>
      </c>
      <c r="N1401" s="20"/>
      <c r="O1401" s="20"/>
      <c r="P1401" s="20" t="s">
        <v>8194</v>
      </c>
      <c r="Q1401" s="20" t="s">
        <v>2051</v>
      </c>
      <c r="R1401" s="2" t="s">
        <v>2067</v>
      </c>
      <c r="S1401" s="2" t="s">
        <v>6528</v>
      </c>
      <c r="T1401" s="2" t="s">
        <v>171</v>
      </c>
      <c r="U1401" s="2"/>
      <c r="V1401" s="2"/>
    </row>
    <row r="1402" spans="1:22" ht="14.25" customHeight="1">
      <c r="A1402" s="20" t="s">
        <v>8271</v>
      </c>
      <c r="B1402" s="20" t="s">
        <v>4346</v>
      </c>
      <c r="C1402" s="20" t="s">
        <v>8272</v>
      </c>
      <c r="D1402" s="20" t="s">
        <v>172</v>
      </c>
      <c r="E1402" s="20" t="s">
        <v>96</v>
      </c>
      <c r="F1402" s="20" t="s">
        <v>8273</v>
      </c>
      <c r="G1402" s="20" t="s">
        <v>2046</v>
      </c>
      <c r="H1402" s="20" t="s">
        <v>8274</v>
      </c>
      <c r="I1402" s="20"/>
      <c r="J1402" s="20"/>
      <c r="K1402" s="20"/>
      <c r="L1402" s="20"/>
      <c r="M1402" s="20" t="s">
        <v>1566</v>
      </c>
      <c r="N1402" s="20"/>
      <c r="O1402" s="20"/>
      <c r="P1402" s="20" t="s">
        <v>8194</v>
      </c>
      <c r="Q1402" s="20" t="s">
        <v>2051</v>
      </c>
      <c r="R1402" s="2" t="s">
        <v>2067</v>
      </c>
      <c r="S1402" s="2" t="s">
        <v>6528</v>
      </c>
      <c r="T1402" s="2" t="s">
        <v>171</v>
      </c>
      <c r="U1402" s="2"/>
      <c r="V1402" s="2"/>
    </row>
    <row r="1403" spans="1:22" ht="14.25" customHeight="1">
      <c r="A1403" s="20" t="s">
        <v>8275</v>
      </c>
      <c r="B1403" s="20" t="s">
        <v>4371</v>
      </c>
      <c r="C1403" s="20" t="s">
        <v>2110</v>
      </c>
      <c r="D1403" s="20" t="s">
        <v>172</v>
      </c>
      <c r="E1403" s="20" t="s">
        <v>96</v>
      </c>
      <c r="F1403" s="20" t="s">
        <v>8276</v>
      </c>
      <c r="G1403" s="20" t="s">
        <v>2046</v>
      </c>
      <c r="H1403" s="20" t="s">
        <v>8277</v>
      </c>
      <c r="I1403" s="20"/>
      <c r="J1403" s="20"/>
      <c r="K1403" s="20"/>
      <c r="L1403" s="20"/>
      <c r="M1403" s="20" t="s">
        <v>1566</v>
      </c>
      <c r="N1403" s="20"/>
      <c r="O1403" s="20"/>
      <c r="P1403" s="20" t="s">
        <v>8194</v>
      </c>
      <c r="Q1403" s="20" t="s">
        <v>2051</v>
      </c>
      <c r="R1403" s="2" t="s">
        <v>2067</v>
      </c>
      <c r="S1403" s="2" t="s">
        <v>6528</v>
      </c>
      <c r="T1403" s="2" t="s">
        <v>171</v>
      </c>
      <c r="U1403" s="2"/>
      <c r="V1403" s="2"/>
    </row>
    <row r="1404" spans="1:22" ht="14.25" customHeight="1">
      <c r="A1404" s="20" t="s">
        <v>8278</v>
      </c>
      <c r="B1404" s="20" t="s">
        <v>5571</v>
      </c>
      <c r="C1404" s="20" t="s">
        <v>8279</v>
      </c>
      <c r="D1404" s="20" t="s">
        <v>172</v>
      </c>
      <c r="E1404" s="20" t="s">
        <v>96</v>
      </c>
      <c r="F1404" s="20" t="s">
        <v>8280</v>
      </c>
      <c r="G1404" s="20" t="s">
        <v>2046</v>
      </c>
      <c r="H1404" s="20" t="s">
        <v>8281</v>
      </c>
      <c r="I1404" s="20"/>
      <c r="J1404" s="20"/>
      <c r="K1404" s="20"/>
      <c r="L1404" s="20"/>
      <c r="M1404" s="20" t="s">
        <v>1566</v>
      </c>
      <c r="N1404" s="20"/>
      <c r="O1404" s="20"/>
      <c r="P1404" s="20" t="s">
        <v>8194</v>
      </c>
      <c r="Q1404" s="20" t="s">
        <v>2051</v>
      </c>
      <c r="R1404" s="2" t="s">
        <v>2067</v>
      </c>
      <c r="S1404" s="2" t="s">
        <v>6528</v>
      </c>
      <c r="T1404" s="2" t="s">
        <v>171</v>
      </c>
      <c r="U1404" s="2"/>
      <c r="V1404" s="2"/>
    </row>
    <row r="1405" spans="1:22" ht="14.25" customHeight="1">
      <c r="A1405" s="20" t="s">
        <v>8282</v>
      </c>
      <c r="B1405" s="20" t="s">
        <v>2195</v>
      </c>
      <c r="C1405" s="20" t="s">
        <v>8283</v>
      </c>
      <c r="D1405" s="20" t="s">
        <v>172</v>
      </c>
      <c r="E1405" s="20" t="s">
        <v>96</v>
      </c>
      <c r="F1405" s="20" t="s">
        <v>8284</v>
      </c>
      <c r="G1405" s="20" t="s">
        <v>2046</v>
      </c>
      <c r="H1405" s="20" t="s">
        <v>8285</v>
      </c>
      <c r="I1405" s="20"/>
      <c r="J1405" s="20"/>
      <c r="K1405" s="20"/>
      <c r="L1405" s="20"/>
      <c r="M1405" s="20" t="s">
        <v>1566</v>
      </c>
      <c r="N1405" s="20"/>
      <c r="O1405" s="20"/>
      <c r="P1405" s="20" t="s">
        <v>8194</v>
      </c>
      <c r="Q1405" s="20" t="s">
        <v>2051</v>
      </c>
      <c r="R1405" s="2" t="s">
        <v>2067</v>
      </c>
      <c r="S1405" s="2" t="s">
        <v>6528</v>
      </c>
      <c r="T1405" s="2" t="s">
        <v>171</v>
      </c>
      <c r="U1405" s="2"/>
      <c r="V1405" s="2"/>
    </row>
    <row r="1406" spans="1:22" ht="14.25" customHeight="1">
      <c r="A1406" s="20" t="s">
        <v>8286</v>
      </c>
      <c r="B1406" s="20" t="s">
        <v>2411</v>
      </c>
      <c r="C1406" s="20" t="s">
        <v>8287</v>
      </c>
      <c r="D1406" s="20" t="s">
        <v>172</v>
      </c>
      <c r="E1406" s="20" t="s">
        <v>96</v>
      </c>
      <c r="F1406" s="20" t="s">
        <v>8288</v>
      </c>
      <c r="G1406" s="20" t="s">
        <v>2046</v>
      </c>
      <c r="H1406" s="20" t="s">
        <v>8289</v>
      </c>
      <c r="I1406" s="20"/>
      <c r="J1406" s="20"/>
      <c r="K1406" s="20"/>
      <c r="L1406" s="20"/>
      <c r="M1406" s="20" t="s">
        <v>60</v>
      </c>
      <c r="N1406" s="20"/>
      <c r="O1406" s="20"/>
      <c r="P1406" s="20" t="s">
        <v>8194</v>
      </c>
      <c r="Q1406" s="20" t="s">
        <v>2051</v>
      </c>
      <c r="R1406" s="2"/>
      <c r="S1406" s="2" t="s">
        <v>6528</v>
      </c>
      <c r="T1406" s="2" t="s">
        <v>171</v>
      </c>
      <c r="U1406" s="2"/>
      <c r="V1406" s="2"/>
    </row>
    <row r="1407" spans="1:22" ht="14.25" customHeight="1">
      <c r="A1407" s="20" t="s">
        <v>8290</v>
      </c>
      <c r="B1407" s="20" t="s">
        <v>5004</v>
      </c>
      <c r="C1407" s="20" t="s">
        <v>8291</v>
      </c>
      <c r="D1407" s="20" t="s">
        <v>172</v>
      </c>
      <c r="E1407" s="20" t="s">
        <v>96</v>
      </c>
      <c r="F1407" s="20" t="s">
        <v>8292</v>
      </c>
      <c r="G1407" s="20" t="s">
        <v>2046</v>
      </c>
      <c r="H1407" s="20" t="s">
        <v>8293</v>
      </c>
      <c r="I1407" s="20"/>
      <c r="J1407" s="20"/>
      <c r="K1407" s="20"/>
      <c r="L1407" s="20"/>
      <c r="M1407" s="20" t="s">
        <v>1566</v>
      </c>
      <c r="N1407" s="20"/>
      <c r="O1407" s="20"/>
      <c r="P1407" s="20" t="s">
        <v>8194</v>
      </c>
      <c r="Q1407" s="20" t="s">
        <v>2051</v>
      </c>
      <c r="R1407" s="2" t="s">
        <v>2067</v>
      </c>
      <c r="S1407" s="2" t="s">
        <v>6528</v>
      </c>
      <c r="T1407" s="2" t="s">
        <v>171</v>
      </c>
      <c r="U1407" s="2"/>
      <c r="V1407" s="2"/>
    </row>
    <row r="1408" spans="1:22" ht="14.25" customHeight="1">
      <c r="A1408" s="20" t="s">
        <v>8294</v>
      </c>
      <c r="B1408" s="20" t="s">
        <v>8295</v>
      </c>
      <c r="C1408" s="20" t="s">
        <v>8296</v>
      </c>
      <c r="D1408" s="20" t="s">
        <v>172</v>
      </c>
      <c r="E1408" s="20" t="s">
        <v>96</v>
      </c>
      <c r="F1408" s="20" t="s">
        <v>2210</v>
      </c>
      <c r="G1408" s="20" t="s">
        <v>2046</v>
      </c>
      <c r="H1408" s="20" t="s">
        <v>8297</v>
      </c>
      <c r="I1408" s="20"/>
      <c r="J1408" s="20"/>
      <c r="K1408" s="20"/>
      <c r="L1408" s="20"/>
      <c r="M1408" s="20" t="s">
        <v>59</v>
      </c>
      <c r="N1408" s="20"/>
      <c r="O1408" s="20"/>
      <c r="P1408" s="20" t="s">
        <v>8194</v>
      </c>
      <c r="Q1408" s="20" t="s">
        <v>2051</v>
      </c>
      <c r="R1408" s="2"/>
      <c r="S1408" s="2" t="s">
        <v>6528</v>
      </c>
      <c r="T1408" s="2" t="s">
        <v>171</v>
      </c>
      <c r="U1408" s="2"/>
      <c r="V1408" s="2"/>
    </row>
    <row r="1409" spans="1:22" ht="14.25" customHeight="1">
      <c r="A1409" s="20" t="s">
        <v>8298</v>
      </c>
      <c r="B1409" s="20" t="s">
        <v>5527</v>
      </c>
      <c r="C1409" s="20" t="s">
        <v>8299</v>
      </c>
      <c r="D1409" s="20" t="s">
        <v>172</v>
      </c>
      <c r="E1409" s="20" t="s">
        <v>96</v>
      </c>
      <c r="F1409" s="20" t="s">
        <v>8300</v>
      </c>
      <c r="G1409" s="20" t="s">
        <v>2046</v>
      </c>
      <c r="H1409" s="20" t="s">
        <v>8301</v>
      </c>
      <c r="I1409" s="20"/>
      <c r="J1409" s="20"/>
      <c r="K1409" s="20"/>
      <c r="L1409" s="20"/>
      <c r="M1409" s="20" t="s">
        <v>1566</v>
      </c>
      <c r="N1409" s="20"/>
      <c r="O1409" s="20"/>
      <c r="P1409" s="20" t="s">
        <v>8194</v>
      </c>
      <c r="Q1409" s="20" t="s">
        <v>2051</v>
      </c>
      <c r="R1409" s="2" t="s">
        <v>2067</v>
      </c>
      <c r="S1409" s="2" t="s">
        <v>6528</v>
      </c>
      <c r="T1409" s="2" t="s">
        <v>171</v>
      </c>
      <c r="U1409" s="2"/>
      <c r="V1409" s="2"/>
    </row>
    <row r="1410" spans="1:22" ht="14.25" customHeight="1">
      <c r="A1410" s="20" t="s">
        <v>8302</v>
      </c>
      <c r="B1410" s="20" t="s">
        <v>4730</v>
      </c>
      <c r="C1410" s="20" t="s">
        <v>8303</v>
      </c>
      <c r="D1410" s="20" t="s">
        <v>172</v>
      </c>
      <c r="E1410" s="20" t="s">
        <v>96</v>
      </c>
      <c r="F1410" s="20" t="s">
        <v>8304</v>
      </c>
      <c r="G1410" s="20" t="s">
        <v>2046</v>
      </c>
      <c r="H1410" s="20" t="s">
        <v>8305</v>
      </c>
      <c r="I1410" s="20"/>
      <c r="J1410" s="20"/>
      <c r="K1410" s="20"/>
      <c r="L1410" s="20"/>
      <c r="M1410" s="20" t="s">
        <v>1566</v>
      </c>
      <c r="N1410" s="20"/>
      <c r="O1410" s="20"/>
      <c r="P1410" s="20" t="s">
        <v>8194</v>
      </c>
      <c r="Q1410" s="20" t="s">
        <v>2051</v>
      </c>
      <c r="R1410" s="2" t="s">
        <v>2067</v>
      </c>
      <c r="S1410" s="2" t="s">
        <v>6528</v>
      </c>
      <c r="T1410" s="2" t="s">
        <v>171</v>
      </c>
      <c r="U1410" s="2"/>
      <c r="V1410" s="2"/>
    </row>
    <row r="1411" spans="1:22" ht="14.25" customHeight="1">
      <c r="A1411" s="20" t="s">
        <v>8306</v>
      </c>
      <c r="B1411" s="20" t="s">
        <v>8307</v>
      </c>
      <c r="C1411" s="20" t="s">
        <v>8308</v>
      </c>
      <c r="D1411" s="20" t="s">
        <v>345</v>
      </c>
      <c r="E1411" s="20" t="s">
        <v>96</v>
      </c>
      <c r="F1411" s="20" t="s">
        <v>4138</v>
      </c>
      <c r="G1411" s="20" t="s">
        <v>2046</v>
      </c>
      <c r="H1411" s="20" t="s">
        <v>8309</v>
      </c>
      <c r="I1411" s="20"/>
      <c r="J1411" s="20"/>
      <c r="K1411" s="20" t="s">
        <v>8310</v>
      </c>
      <c r="L1411" s="20" t="s">
        <v>8311</v>
      </c>
      <c r="M1411" s="20" t="s">
        <v>1566</v>
      </c>
      <c r="N1411" s="20"/>
      <c r="O1411" s="20"/>
      <c r="P1411" s="20" t="s">
        <v>8312</v>
      </c>
      <c r="Q1411" s="20" t="s">
        <v>2051</v>
      </c>
      <c r="R1411" s="2" t="s">
        <v>2067</v>
      </c>
      <c r="S1411" s="2" t="s">
        <v>6528</v>
      </c>
      <c r="T1411" s="2" t="s">
        <v>344</v>
      </c>
      <c r="U1411" s="2"/>
      <c r="V1411" s="2"/>
    </row>
    <row r="1412" spans="1:22" ht="14.25" customHeight="1">
      <c r="A1412" s="20" t="s">
        <v>8313</v>
      </c>
      <c r="B1412" s="20" t="s">
        <v>3896</v>
      </c>
      <c r="C1412" s="20" t="s">
        <v>8314</v>
      </c>
      <c r="D1412" s="20" t="s">
        <v>345</v>
      </c>
      <c r="E1412" s="20" t="s">
        <v>96</v>
      </c>
      <c r="F1412" s="20" t="s">
        <v>8315</v>
      </c>
      <c r="G1412" s="20" t="s">
        <v>2046</v>
      </c>
      <c r="H1412" s="20" t="s">
        <v>8316</v>
      </c>
      <c r="I1412" s="20"/>
      <c r="J1412" s="20" t="s">
        <v>8317</v>
      </c>
      <c r="K1412" s="20" t="s">
        <v>8310</v>
      </c>
      <c r="L1412" s="20" t="s">
        <v>8311</v>
      </c>
      <c r="M1412" s="20" t="s">
        <v>59</v>
      </c>
      <c r="N1412" s="20"/>
      <c r="O1412" s="20"/>
      <c r="P1412" s="20" t="s">
        <v>8312</v>
      </c>
      <c r="Q1412" s="20" t="s">
        <v>2051</v>
      </c>
      <c r="R1412" s="2"/>
      <c r="S1412" s="2" t="s">
        <v>6528</v>
      </c>
      <c r="T1412" s="2" t="s">
        <v>344</v>
      </c>
      <c r="U1412" s="2"/>
      <c r="V1412" s="2"/>
    </row>
    <row r="1413" spans="1:22" ht="14.25" customHeight="1">
      <c r="A1413" s="20"/>
      <c r="B1413" s="20" t="s">
        <v>8318</v>
      </c>
      <c r="C1413" s="20" t="s">
        <v>8319</v>
      </c>
      <c r="D1413" s="20" t="s">
        <v>345</v>
      </c>
      <c r="E1413" s="20" t="s">
        <v>96</v>
      </c>
      <c r="F1413" s="20" t="s">
        <v>2299</v>
      </c>
      <c r="G1413" s="20" t="s">
        <v>2046</v>
      </c>
      <c r="H1413" s="20" t="s">
        <v>8320</v>
      </c>
      <c r="I1413" s="20"/>
      <c r="J1413" s="20"/>
      <c r="K1413" s="20" t="s">
        <v>8310</v>
      </c>
      <c r="L1413" s="20" t="s">
        <v>8311</v>
      </c>
      <c r="M1413" s="20" t="s">
        <v>59</v>
      </c>
      <c r="N1413" s="20"/>
      <c r="O1413" s="20"/>
      <c r="P1413" s="20" t="s">
        <v>8312</v>
      </c>
      <c r="Q1413" s="20" t="s">
        <v>2051</v>
      </c>
      <c r="R1413" s="2"/>
      <c r="S1413" s="2" t="s">
        <v>6528</v>
      </c>
      <c r="T1413" s="2" t="s">
        <v>344</v>
      </c>
      <c r="U1413" s="2"/>
      <c r="V1413" s="2"/>
    </row>
    <row r="1414" spans="1:22" ht="14.25" customHeight="1">
      <c r="A1414" s="20"/>
      <c r="B1414" s="20" t="s">
        <v>5389</v>
      </c>
      <c r="C1414" s="20" t="s">
        <v>3725</v>
      </c>
      <c r="D1414" s="20" t="s">
        <v>345</v>
      </c>
      <c r="E1414" s="20" t="s">
        <v>96</v>
      </c>
      <c r="F1414" s="20" t="s">
        <v>8321</v>
      </c>
      <c r="G1414" s="20" t="s">
        <v>2046</v>
      </c>
      <c r="H1414" s="20" t="s">
        <v>8322</v>
      </c>
      <c r="I1414" s="20"/>
      <c r="J1414" s="20" t="s">
        <v>8323</v>
      </c>
      <c r="K1414" s="20" t="s">
        <v>8310</v>
      </c>
      <c r="L1414" s="20" t="s">
        <v>8311</v>
      </c>
      <c r="M1414" s="20" t="s">
        <v>1566</v>
      </c>
      <c r="N1414" s="20"/>
      <c r="O1414" s="20"/>
      <c r="P1414" s="20" t="s">
        <v>8312</v>
      </c>
      <c r="Q1414" s="20" t="s">
        <v>2051</v>
      </c>
      <c r="R1414" s="2" t="s">
        <v>2052</v>
      </c>
      <c r="S1414" s="2" t="s">
        <v>6528</v>
      </c>
      <c r="T1414" s="2" t="s">
        <v>344</v>
      </c>
      <c r="U1414" s="2"/>
      <c r="V1414" s="2"/>
    </row>
    <row r="1415" spans="1:22" ht="14.25" customHeight="1">
      <c r="A1415" s="20" t="s">
        <v>8324</v>
      </c>
      <c r="B1415" s="20" t="s">
        <v>5897</v>
      </c>
      <c r="C1415" s="20" t="s">
        <v>8325</v>
      </c>
      <c r="D1415" s="20" t="s">
        <v>345</v>
      </c>
      <c r="E1415" s="20" t="s">
        <v>96</v>
      </c>
      <c r="F1415" s="20" t="s">
        <v>8321</v>
      </c>
      <c r="G1415" s="20" t="s">
        <v>2046</v>
      </c>
      <c r="H1415" s="20" t="s">
        <v>8326</v>
      </c>
      <c r="I1415" s="20"/>
      <c r="J1415" s="20" t="s">
        <v>8327</v>
      </c>
      <c r="K1415" s="20" t="s">
        <v>8310</v>
      </c>
      <c r="L1415" s="20" t="s">
        <v>8311</v>
      </c>
      <c r="M1415" s="20" t="s">
        <v>1566</v>
      </c>
      <c r="N1415" s="20"/>
      <c r="O1415" s="20"/>
      <c r="P1415" s="20" t="s">
        <v>8312</v>
      </c>
      <c r="Q1415" s="20" t="s">
        <v>2051</v>
      </c>
      <c r="R1415" s="2" t="s">
        <v>2052</v>
      </c>
      <c r="S1415" s="2" t="s">
        <v>6528</v>
      </c>
      <c r="T1415" s="2" t="s">
        <v>344</v>
      </c>
      <c r="U1415" s="2"/>
      <c r="V1415" s="2"/>
    </row>
    <row r="1416" spans="1:22" ht="14.25" customHeight="1">
      <c r="A1416" s="20" t="s">
        <v>8328</v>
      </c>
      <c r="B1416" s="20" t="s">
        <v>4889</v>
      </c>
      <c r="C1416" s="20" t="s">
        <v>7934</v>
      </c>
      <c r="D1416" s="20" t="s">
        <v>345</v>
      </c>
      <c r="E1416" s="20" t="s">
        <v>96</v>
      </c>
      <c r="F1416" s="20" t="s">
        <v>8329</v>
      </c>
      <c r="G1416" s="20" t="s">
        <v>2046</v>
      </c>
      <c r="H1416" s="20" t="s">
        <v>8330</v>
      </c>
      <c r="I1416" s="20"/>
      <c r="J1416" s="20"/>
      <c r="K1416" s="20" t="s">
        <v>8310</v>
      </c>
      <c r="L1416" s="20" t="s">
        <v>8311</v>
      </c>
      <c r="M1416" s="20" t="s">
        <v>1566</v>
      </c>
      <c r="N1416" s="20"/>
      <c r="O1416" s="20"/>
      <c r="P1416" s="20" t="s">
        <v>8312</v>
      </c>
      <c r="Q1416" s="20" t="s">
        <v>2051</v>
      </c>
      <c r="R1416" s="2" t="s">
        <v>2052</v>
      </c>
      <c r="S1416" s="2" t="s">
        <v>6528</v>
      </c>
      <c r="T1416" s="2" t="s">
        <v>344</v>
      </c>
      <c r="U1416" s="2"/>
      <c r="V1416" s="2"/>
    </row>
    <row r="1417" spans="1:22" ht="14.25" customHeight="1">
      <c r="A1417" s="20" t="s">
        <v>8331</v>
      </c>
      <c r="B1417" s="20" t="s">
        <v>4943</v>
      </c>
      <c r="C1417" s="20" t="s">
        <v>8332</v>
      </c>
      <c r="D1417" s="20" t="s">
        <v>345</v>
      </c>
      <c r="E1417" s="20" t="s">
        <v>96</v>
      </c>
      <c r="F1417" s="20" t="s">
        <v>8329</v>
      </c>
      <c r="G1417" s="20" t="s">
        <v>2046</v>
      </c>
      <c r="H1417" s="20" t="s">
        <v>8333</v>
      </c>
      <c r="I1417" s="20"/>
      <c r="J1417" s="20" t="s">
        <v>8334</v>
      </c>
      <c r="K1417" s="20" t="s">
        <v>8310</v>
      </c>
      <c r="L1417" s="20" t="s">
        <v>8311</v>
      </c>
      <c r="M1417" s="20" t="s">
        <v>1566</v>
      </c>
      <c r="N1417" s="20"/>
      <c r="O1417" s="20"/>
      <c r="P1417" s="20" t="s">
        <v>8312</v>
      </c>
      <c r="Q1417" s="20" t="s">
        <v>2051</v>
      </c>
      <c r="R1417" s="2" t="s">
        <v>2052</v>
      </c>
      <c r="S1417" s="2" t="s">
        <v>6528</v>
      </c>
      <c r="T1417" s="2" t="s">
        <v>344</v>
      </c>
      <c r="U1417" s="2"/>
      <c r="V1417" s="2"/>
    </row>
    <row r="1418" spans="1:22" ht="14.25" customHeight="1">
      <c r="A1418" s="20" t="s">
        <v>8335</v>
      </c>
      <c r="B1418" s="20" t="s">
        <v>4376</v>
      </c>
      <c r="C1418" s="20" t="s">
        <v>8336</v>
      </c>
      <c r="D1418" s="20" t="s">
        <v>345</v>
      </c>
      <c r="E1418" s="20" t="s">
        <v>96</v>
      </c>
      <c r="F1418" s="20" t="s">
        <v>8329</v>
      </c>
      <c r="G1418" s="20" t="s">
        <v>2046</v>
      </c>
      <c r="H1418" s="20" t="s">
        <v>8337</v>
      </c>
      <c r="I1418" s="20"/>
      <c r="J1418" s="20"/>
      <c r="K1418" s="20" t="s">
        <v>8310</v>
      </c>
      <c r="L1418" s="20" t="s">
        <v>8311</v>
      </c>
      <c r="M1418" s="20" t="s">
        <v>1566</v>
      </c>
      <c r="N1418" s="20"/>
      <c r="O1418" s="20"/>
      <c r="P1418" s="20" t="s">
        <v>8312</v>
      </c>
      <c r="Q1418" s="20" t="s">
        <v>2051</v>
      </c>
      <c r="R1418" s="2" t="s">
        <v>2052</v>
      </c>
      <c r="S1418" s="2" t="s">
        <v>6528</v>
      </c>
      <c r="T1418" s="2" t="s">
        <v>344</v>
      </c>
      <c r="U1418" s="2"/>
      <c r="V1418" s="2"/>
    </row>
    <row r="1419" spans="1:22" ht="14.25" customHeight="1">
      <c r="A1419" s="20" t="s">
        <v>8338</v>
      </c>
      <c r="B1419" s="20" t="s">
        <v>8339</v>
      </c>
      <c r="C1419" s="20" t="s">
        <v>8340</v>
      </c>
      <c r="D1419" s="20" t="s">
        <v>345</v>
      </c>
      <c r="E1419" s="20" t="s">
        <v>96</v>
      </c>
      <c r="F1419" s="20" t="s">
        <v>8329</v>
      </c>
      <c r="G1419" s="20" t="s">
        <v>2046</v>
      </c>
      <c r="H1419" s="20" t="s">
        <v>8341</v>
      </c>
      <c r="I1419" s="20"/>
      <c r="J1419" s="20"/>
      <c r="K1419" s="20" t="s">
        <v>8310</v>
      </c>
      <c r="L1419" s="20" t="s">
        <v>8311</v>
      </c>
      <c r="M1419" s="20" t="s">
        <v>1566</v>
      </c>
      <c r="N1419" s="20"/>
      <c r="O1419" s="20"/>
      <c r="P1419" s="20" t="s">
        <v>8312</v>
      </c>
      <c r="Q1419" s="20" t="s">
        <v>2051</v>
      </c>
      <c r="R1419" s="2" t="s">
        <v>2052</v>
      </c>
      <c r="S1419" s="2" t="s">
        <v>6528</v>
      </c>
      <c r="T1419" s="2" t="s">
        <v>344</v>
      </c>
      <c r="U1419" s="2"/>
      <c r="V1419" s="2"/>
    </row>
    <row r="1420" spans="1:22" ht="14.25" customHeight="1">
      <c r="A1420" s="20" t="s">
        <v>8342</v>
      </c>
      <c r="B1420" s="20" t="s">
        <v>8343</v>
      </c>
      <c r="C1420" s="20" t="s">
        <v>6572</v>
      </c>
      <c r="D1420" s="20" t="s">
        <v>345</v>
      </c>
      <c r="E1420" s="20" t="s">
        <v>96</v>
      </c>
      <c r="F1420" s="20" t="s">
        <v>8329</v>
      </c>
      <c r="G1420" s="20" t="s">
        <v>2046</v>
      </c>
      <c r="H1420" s="20" t="s">
        <v>8344</v>
      </c>
      <c r="I1420" s="20"/>
      <c r="J1420" s="20"/>
      <c r="K1420" s="20" t="s">
        <v>8310</v>
      </c>
      <c r="L1420" s="20" t="s">
        <v>8311</v>
      </c>
      <c r="M1420" s="20" t="s">
        <v>1566</v>
      </c>
      <c r="N1420" s="20"/>
      <c r="O1420" s="20"/>
      <c r="P1420" s="20" t="s">
        <v>8312</v>
      </c>
      <c r="Q1420" s="20" t="s">
        <v>2051</v>
      </c>
      <c r="R1420" s="2" t="s">
        <v>2052</v>
      </c>
      <c r="S1420" s="2" t="s">
        <v>6528</v>
      </c>
      <c r="T1420" s="2" t="s">
        <v>344</v>
      </c>
      <c r="U1420" s="2"/>
      <c r="V1420" s="2"/>
    </row>
    <row r="1421" spans="1:22" ht="14.25" customHeight="1">
      <c r="A1421" s="20"/>
      <c r="B1421" s="20" t="s">
        <v>8345</v>
      </c>
      <c r="C1421" s="20" t="s">
        <v>8346</v>
      </c>
      <c r="D1421" s="20" t="s">
        <v>345</v>
      </c>
      <c r="E1421" s="20" t="s">
        <v>96</v>
      </c>
      <c r="F1421" s="20" t="s">
        <v>8329</v>
      </c>
      <c r="G1421" s="20" t="s">
        <v>2046</v>
      </c>
      <c r="H1421" s="20" t="s">
        <v>8347</v>
      </c>
      <c r="I1421" s="20"/>
      <c r="J1421" s="20"/>
      <c r="K1421" s="20" t="s">
        <v>8310</v>
      </c>
      <c r="L1421" s="20" t="s">
        <v>8311</v>
      </c>
      <c r="M1421" s="20" t="s">
        <v>1566</v>
      </c>
      <c r="N1421" s="20"/>
      <c r="O1421" s="20"/>
      <c r="P1421" s="20" t="s">
        <v>8312</v>
      </c>
      <c r="Q1421" s="20" t="s">
        <v>2051</v>
      </c>
      <c r="R1421" s="2" t="s">
        <v>2052</v>
      </c>
      <c r="S1421" s="2" t="s">
        <v>6528</v>
      </c>
      <c r="T1421" s="2" t="s">
        <v>344</v>
      </c>
      <c r="U1421" s="2"/>
      <c r="V1421" s="2"/>
    </row>
    <row r="1422" spans="1:22" ht="14.25" customHeight="1">
      <c r="A1422" s="20"/>
      <c r="B1422" s="20" t="s">
        <v>2887</v>
      </c>
      <c r="C1422" s="20" t="s">
        <v>8348</v>
      </c>
      <c r="D1422" s="20" t="s">
        <v>345</v>
      </c>
      <c r="E1422" s="20" t="s">
        <v>96</v>
      </c>
      <c r="F1422" s="20" t="s">
        <v>8349</v>
      </c>
      <c r="G1422" s="20" t="s">
        <v>2046</v>
      </c>
      <c r="H1422" s="20" t="s">
        <v>8350</v>
      </c>
      <c r="I1422" s="20"/>
      <c r="J1422" s="20"/>
      <c r="K1422" s="20" t="s">
        <v>8310</v>
      </c>
      <c r="L1422" s="20" t="s">
        <v>8311</v>
      </c>
      <c r="M1422" s="20" t="s">
        <v>1566</v>
      </c>
      <c r="N1422" s="20"/>
      <c r="O1422" s="20"/>
      <c r="P1422" s="20" t="s">
        <v>8312</v>
      </c>
      <c r="Q1422" s="20" t="s">
        <v>2051</v>
      </c>
      <c r="R1422" s="2" t="s">
        <v>2052</v>
      </c>
      <c r="S1422" s="2" t="s">
        <v>6528</v>
      </c>
      <c r="T1422" s="2" t="s">
        <v>344</v>
      </c>
      <c r="U1422" s="2"/>
      <c r="V1422" s="2"/>
    </row>
    <row r="1423" spans="1:22" ht="14.25" customHeight="1">
      <c r="A1423" s="20" t="s">
        <v>8351</v>
      </c>
      <c r="B1423" s="20" t="s">
        <v>4371</v>
      </c>
      <c r="C1423" s="20" t="s">
        <v>8352</v>
      </c>
      <c r="D1423" s="20" t="s">
        <v>345</v>
      </c>
      <c r="E1423" s="20" t="s">
        <v>96</v>
      </c>
      <c r="F1423" s="20" t="s">
        <v>2473</v>
      </c>
      <c r="G1423" s="20" t="s">
        <v>2046</v>
      </c>
      <c r="H1423" s="20" t="s">
        <v>8353</v>
      </c>
      <c r="I1423" s="20"/>
      <c r="J1423" s="20"/>
      <c r="K1423" s="20"/>
      <c r="L1423" s="20"/>
      <c r="M1423" s="20" t="s">
        <v>59</v>
      </c>
      <c r="N1423" s="20"/>
      <c r="O1423" s="20"/>
      <c r="P1423" s="20" t="s">
        <v>8312</v>
      </c>
      <c r="Q1423" s="20" t="s">
        <v>2051</v>
      </c>
      <c r="R1423" s="2"/>
      <c r="S1423" s="2" t="s">
        <v>6528</v>
      </c>
      <c r="T1423" s="2" t="s">
        <v>344</v>
      </c>
      <c r="U1423" s="2"/>
      <c r="V1423" s="2"/>
    </row>
    <row r="1424" spans="1:22" ht="14.25" customHeight="1">
      <c r="A1424" s="20"/>
      <c r="B1424" s="20" t="s">
        <v>8354</v>
      </c>
      <c r="C1424" s="20" t="s">
        <v>4035</v>
      </c>
      <c r="D1424" s="20" t="s">
        <v>1868</v>
      </c>
      <c r="E1424" s="20" t="s">
        <v>264</v>
      </c>
      <c r="F1424" s="20" t="s">
        <v>1867</v>
      </c>
      <c r="G1424" s="20" t="s">
        <v>7451</v>
      </c>
      <c r="H1424" s="20" t="s">
        <v>8355</v>
      </c>
      <c r="I1424" s="20"/>
      <c r="J1424" s="20"/>
      <c r="K1424" s="20" t="s">
        <v>8356</v>
      </c>
      <c r="L1424" s="20"/>
      <c r="M1424" s="20"/>
      <c r="N1424" s="20"/>
      <c r="O1424" s="20"/>
      <c r="P1424" s="20" t="s">
        <v>8357</v>
      </c>
      <c r="Q1424" s="20" t="s">
        <v>2051</v>
      </c>
      <c r="R1424" s="2"/>
      <c r="S1424" s="16" t="s">
        <v>6563</v>
      </c>
      <c r="T1424" s="2" t="s">
        <v>8358</v>
      </c>
      <c r="U1424" s="2"/>
      <c r="V1424" s="2"/>
    </row>
    <row r="1425" spans="1:22" ht="14.25" customHeight="1">
      <c r="A1425" s="20" t="s">
        <v>8359</v>
      </c>
      <c r="B1425" s="20" t="s">
        <v>8360</v>
      </c>
      <c r="C1425" s="20" t="s">
        <v>8361</v>
      </c>
      <c r="D1425" s="20" t="s">
        <v>1732</v>
      </c>
      <c r="E1425" s="20" t="s">
        <v>264</v>
      </c>
      <c r="F1425" s="20" t="s">
        <v>1800</v>
      </c>
      <c r="G1425" s="20" t="s">
        <v>7451</v>
      </c>
      <c r="H1425" s="20" t="s">
        <v>8362</v>
      </c>
      <c r="I1425" s="20"/>
      <c r="J1425" s="20" t="s">
        <v>8363</v>
      </c>
      <c r="K1425" s="20" t="s">
        <v>8356</v>
      </c>
      <c r="L1425" s="20"/>
      <c r="M1425" s="20"/>
      <c r="N1425" s="20"/>
      <c r="O1425" s="20"/>
      <c r="P1425" s="20" t="s">
        <v>8357</v>
      </c>
      <c r="Q1425" s="20" t="s">
        <v>2051</v>
      </c>
      <c r="R1425" s="2"/>
      <c r="S1425" s="16" t="s">
        <v>6563</v>
      </c>
      <c r="T1425" s="2" t="s">
        <v>8364</v>
      </c>
      <c r="U1425" s="2"/>
      <c r="V1425" s="2"/>
    </row>
    <row r="1426" spans="1:22" ht="14.25" customHeight="1">
      <c r="A1426" s="20" t="s">
        <v>8365</v>
      </c>
      <c r="B1426" s="20" t="s">
        <v>4682</v>
      </c>
      <c r="C1426" s="20" t="s">
        <v>8366</v>
      </c>
      <c r="D1426" s="20" t="s">
        <v>1732</v>
      </c>
      <c r="E1426" s="20" t="s">
        <v>264</v>
      </c>
      <c r="F1426" s="20" t="s">
        <v>8367</v>
      </c>
      <c r="G1426" s="20" t="s">
        <v>7451</v>
      </c>
      <c r="H1426" s="20" t="s">
        <v>8368</v>
      </c>
      <c r="I1426" s="20"/>
      <c r="J1426" s="20"/>
      <c r="K1426" s="20" t="s">
        <v>8356</v>
      </c>
      <c r="L1426" s="20"/>
      <c r="M1426" s="20" t="s">
        <v>60</v>
      </c>
      <c r="N1426" s="20"/>
      <c r="O1426" s="20"/>
      <c r="P1426" s="20" t="s">
        <v>8357</v>
      </c>
      <c r="Q1426" s="20" t="s">
        <v>2051</v>
      </c>
      <c r="R1426" s="2"/>
      <c r="S1426" s="2" t="s">
        <v>6528</v>
      </c>
      <c r="T1426" s="2" t="s">
        <v>8364</v>
      </c>
      <c r="U1426" s="2"/>
      <c r="V1426" s="2"/>
    </row>
    <row r="1427" spans="1:22" ht="14.25" customHeight="1">
      <c r="A1427" s="20" t="s">
        <v>8369</v>
      </c>
      <c r="B1427" s="20" t="s">
        <v>8370</v>
      </c>
      <c r="C1427" s="20" t="s">
        <v>8371</v>
      </c>
      <c r="D1427" s="20" t="s">
        <v>1732</v>
      </c>
      <c r="E1427" s="20" t="s">
        <v>264</v>
      </c>
      <c r="F1427" s="20" t="s">
        <v>1790</v>
      </c>
      <c r="G1427" s="20" t="s">
        <v>7451</v>
      </c>
      <c r="H1427" s="20" t="s">
        <v>8372</v>
      </c>
      <c r="I1427" s="20"/>
      <c r="J1427" s="20"/>
      <c r="K1427" s="20" t="s">
        <v>8356</v>
      </c>
      <c r="L1427" s="20"/>
      <c r="M1427" s="20"/>
      <c r="N1427" s="20"/>
      <c r="O1427" s="20"/>
      <c r="P1427" s="20" t="s">
        <v>8357</v>
      </c>
      <c r="Q1427" s="20" t="s">
        <v>2051</v>
      </c>
      <c r="R1427" s="2"/>
      <c r="S1427" s="16" t="s">
        <v>6563</v>
      </c>
      <c r="T1427" s="2" t="s">
        <v>8364</v>
      </c>
      <c r="U1427" s="2"/>
      <c r="V1427" s="2"/>
    </row>
    <row r="1428" spans="1:22" ht="14.25" customHeight="1">
      <c r="A1428" s="20" t="s">
        <v>8373</v>
      </c>
      <c r="B1428" s="20" t="s">
        <v>8374</v>
      </c>
      <c r="C1428" s="20" t="s">
        <v>8375</v>
      </c>
      <c r="D1428" s="20" t="s">
        <v>1732</v>
      </c>
      <c r="E1428" s="20" t="s">
        <v>264</v>
      </c>
      <c r="F1428" s="20" t="s">
        <v>8376</v>
      </c>
      <c r="G1428" s="20" t="s">
        <v>7451</v>
      </c>
      <c r="H1428" s="20" t="s">
        <v>8377</v>
      </c>
      <c r="I1428" s="20"/>
      <c r="J1428" s="20" t="s">
        <v>8378</v>
      </c>
      <c r="K1428" s="20" t="s">
        <v>8356</v>
      </c>
      <c r="L1428" s="20"/>
      <c r="M1428" s="20" t="s">
        <v>6585</v>
      </c>
      <c r="N1428" s="20"/>
      <c r="O1428" s="20"/>
      <c r="P1428" s="20" t="s">
        <v>8357</v>
      </c>
      <c r="Q1428" s="20" t="s">
        <v>2051</v>
      </c>
      <c r="R1428" s="2"/>
      <c r="S1428" s="16" t="s">
        <v>6586</v>
      </c>
      <c r="T1428" s="2" t="s">
        <v>8364</v>
      </c>
      <c r="U1428" s="2"/>
      <c r="V1428" s="2"/>
    </row>
    <row r="1429" spans="1:22" ht="14.25" customHeight="1">
      <c r="A1429" s="20" t="s">
        <v>8379</v>
      </c>
      <c r="B1429" s="20" t="s">
        <v>8380</v>
      </c>
      <c r="C1429" s="20" t="s">
        <v>8381</v>
      </c>
      <c r="D1429" s="20" t="s">
        <v>1732</v>
      </c>
      <c r="E1429" s="20" t="s">
        <v>264</v>
      </c>
      <c r="F1429" s="20" t="s">
        <v>8382</v>
      </c>
      <c r="G1429" s="20" t="s">
        <v>7451</v>
      </c>
      <c r="H1429" s="20" t="s">
        <v>8383</v>
      </c>
      <c r="I1429" s="20"/>
      <c r="J1429" s="20" t="s">
        <v>8384</v>
      </c>
      <c r="K1429" s="20" t="s">
        <v>8356</v>
      </c>
      <c r="L1429" s="20"/>
      <c r="M1429" s="20" t="s">
        <v>1566</v>
      </c>
      <c r="N1429" s="20"/>
      <c r="O1429" s="20"/>
      <c r="P1429" s="20" t="s">
        <v>8357</v>
      </c>
      <c r="Q1429" s="20" t="s">
        <v>2051</v>
      </c>
      <c r="R1429" s="2" t="s">
        <v>2067</v>
      </c>
      <c r="S1429" s="2" t="s">
        <v>6553</v>
      </c>
      <c r="T1429" s="2" t="s">
        <v>8364</v>
      </c>
      <c r="U1429" s="2"/>
      <c r="V1429" s="2"/>
    </row>
    <row r="1430" spans="1:22" ht="14.25" customHeight="1">
      <c r="A1430" s="20" t="s">
        <v>8385</v>
      </c>
      <c r="B1430" s="20" t="s">
        <v>8386</v>
      </c>
      <c r="C1430" s="20" t="s">
        <v>8387</v>
      </c>
      <c r="D1430" s="20" t="s">
        <v>1732</v>
      </c>
      <c r="E1430" s="20" t="s">
        <v>264</v>
      </c>
      <c r="F1430" s="20" t="s">
        <v>8388</v>
      </c>
      <c r="G1430" s="20" t="s">
        <v>7451</v>
      </c>
      <c r="H1430" s="20" t="s">
        <v>8389</v>
      </c>
      <c r="I1430" s="20"/>
      <c r="J1430" s="20" t="s">
        <v>8390</v>
      </c>
      <c r="K1430" s="20" t="s">
        <v>8356</v>
      </c>
      <c r="L1430" s="20"/>
      <c r="M1430" s="20" t="s">
        <v>60</v>
      </c>
      <c r="N1430" s="20"/>
      <c r="O1430" s="20"/>
      <c r="P1430" s="20" t="s">
        <v>8357</v>
      </c>
      <c r="Q1430" s="20" t="s">
        <v>2051</v>
      </c>
      <c r="R1430" s="2"/>
      <c r="S1430" s="2" t="s">
        <v>6528</v>
      </c>
      <c r="T1430" s="2" t="s">
        <v>8364</v>
      </c>
      <c r="U1430" s="2"/>
      <c r="V1430" s="2"/>
    </row>
    <row r="1431" spans="1:22" ht="14.25" customHeight="1">
      <c r="A1431" s="20" t="s">
        <v>8391</v>
      </c>
      <c r="B1431" s="20" t="s">
        <v>6296</v>
      </c>
      <c r="C1431" s="20" t="s">
        <v>8392</v>
      </c>
      <c r="D1431" s="20" t="s">
        <v>1732</v>
      </c>
      <c r="E1431" s="20" t="s">
        <v>264</v>
      </c>
      <c r="F1431" s="20" t="s">
        <v>8393</v>
      </c>
      <c r="G1431" s="20" t="s">
        <v>7451</v>
      </c>
      <c r="H1431" s="20" t="s">
        <v>8394</v>
      </c>
      <c r="I1431" s="20"/>
      <c r="J1431" s="20" t="s">
        <v>8395</v>
      </c>
      <c r="K1431" s="20" t="s">
        <v>8356</v>
      </c>
      <c r="L1431" s="20"/>
      <c r="M1431" s="20" t="s">
        <v>1566</v>
      </c>
      <c r="N1431" s="20"/>
      <c r="O1431" s="20"/>
      <c r="P1431" s="20" t="s">
        <v>8357</v>
      </c>
      <c r="Q1431" s="20" t="s">
        <v>2051</v>
      </c>
      <c r="R1431" s="2" t="s">
        <v>2052</v>
      </c>
      <c r="S1431" s="2" t="s">
        <v>6528</v>
      </c>
      <c r="T1431" s="2" t="s">
        <v>8364</v>
      </c>
      <c r="U1431" s="2"/>
      <c r="V1431" s="2"/>
    </row>
    <row r="1432" spans="1:22" ht="14.25" customHeight="1">
      <c r="A1432" s="20" t="s">
        <v>8396</v>
      </c>
      <c r="B1432" s="20" t="s">
        <v>8397</v>
      </c>
      <c r="C1432" s="20" t="s">
        <v>8398</v>
      </c>
      <c r="D1432" s="20" t="s">
        <v>1732</v>
      </c>
      <c r="E1432" s="20" t="s">
        <v>264</v>
      </c>
      <c r="F1432" s="20" t="s">
        <v>8399</v>
      </c>
      <c r="G1432" s="20" t="s">
        <v>7451</v>
      </c>
      <c r="H1432" s="20" t="s">
        <v>8400</v>
      </c>
      <c r="I1432" s="20"/>
      <c r="J1432" s="20"/>
      <c r="K1432" s="20" t="s">
        <v>8356</v>
      </c>
      <c r="L1432" s="20"/>
      <c r="M1432" s="20" t="s">
        <v>1566</v>
      </c>
      <c r="N1432" s="20"/>
      <c r="O1432" s="20"/>
      <c r="P1432" s="20" t="s">
        <v>8357</v>
      </c>
      <c r="Q1432" s="20" t="s">
        <v>2051</v>
      </c>
      <c r="R1432" s="2" t="s">
        <v>2067</v>
      </c>
      <c r="S1432" s="2" t="s">
        <v>6528</v>
      </c>
      <c r="T1432" s="2" t="s">
        <v>8364</v>
      </c>
      <c r="U1432" s="2"/>
      <c r="V1432" s="2"/>
    </row>
    <row r="1433" spans="1:22" ht="14.25" customHeight="1">
      <c r="A1433" s="20" t="s">
        <v>8401</v>
      </c>
      <c r="B1433" s="20" t="s">
        <v>4098</v>
      </c>
      <c r="C1433" s="20" t="s">
        <v>8402</v>
      </c>
      <c r="D1433" s="20" t="s">
        <v>1732</v>
      </c>
      <c r="E1433" s="20" t="s">
        <v>264</v>
      </c>
      <c r="F1433" s="20" t="s">
        <v>8403</v>
      </c>
      <c r="G1433" s="20" t="s">
        <v>7451</v>
      </c>
      <c r="H1433" s="20" t="s">
        <v>8404</v>
      </c>
      <c r="I1433" s="20"/>
      <c r="J1433" s="20"/>
      <c r="K1433" s="20" t="s">
        <v>8405</v>
      </c>
      <c r="L1433" s="20"/>
      <c r="M1433" s="20" t="s">
        <v>59</v>
      </c>
      <c r="N1433" s="20"/>
      <c r="O1433" s="20"/>
      <c r="P1433" s="20" t="s">
        <v>8357</v>
      </c>
      <c r="Q1433" s="20" t="s">
        <v>2051</v>
      </c>
      <c r="R1433" s="2"/>
      <c r="S1433" s="2" t="s">
        <v>6528</v>
      </c>
      <c r="T1433" s="2" t="s">
        <v>8364</v>
      </c>
      <c r="U1433" s="2"/>
      <c r="V1433" s="2"/>
    </row>
    <row r="1434" spans="1:22" ht="14.25" customHeight="1">
      <c r="A1434" s="20"/>
      <c r="B1434" s="20" t="s">
        <v>6529</v>
      </c>
      <c r="C1434" s="20" t="s">
        <v>8406</v>
      </c>
      <c r="D1434" s="20" t="s">
        <v>1732</v>
      </c>
      <c r="E1434" s="20" t="s">
        <v>264</v>
      </c>
      <c r="F1434" s="20" t="s">
        <v>1731</v>
      </c>
      <c r="G1434" s="20" t="s">
        <v>7451</v>
      </c>
      <c r="H1434" s="20" t="s">
        <v>8407</v>
      </c>
      <c r="I1434" s="20"/>
      <c r="J1434" s="20"/>
      <c r="K1434" s="20" t="s">
        <v>8356</v>
      </c>
      <c r="L1434" s="20"/>
      <c r="M1434" s="20"/>
      <c r="N1434" s="20"/>
      <c r="O1434" s="20"/>
      <c r="P1434" s="20" t="s">
        <v>8357</v>
      </c>
      <c r="Q1434" s="20" t="s">
        <v>2051</v>
      </c>
      <c r="R1434" s="2"/>
      <c r="S1434" s="16" t="s">
        <v>6563</v>
      </c>
      <c r="T1434" s="2" t="s">
        <v>8364</v>
      </c>
      <c r="U1434" s="2"/>
      <c r="V1434" s="2"/>
    </row>
    <row r="1435" spans="1:22" ht="14.25" customHeight="1">
      <c r="A1435" s="20" t="s">
        <v>8408</v>
      </c>
      <c r="B1435" s="20" t="s">
        <v>8409</v>
      </c>
      <c r="C1435" s="20" t="s">
        <v>8410</v>
      </c>
      <c r="D1435" s="20" t="s">
        <v>1732</v>
      </c>
      <c r="E1435" s="20" t="s">
        <v>264</v>
      </c>
      <c r="F1435" s="20" t="s">
        <v>8411</v>
      </c>
      <c r="G1435" s="20" t="s">
        <v>7451</v>
      </c>
      <c r="H1435" s="20" t="s">
        <v>8412</v>
      </c>
      <c r="I1435" s="20"/>
      <c r="J1435" s="20"/>
      <c r="K1435" s="20" t="s">
        <v>8356</v>
      </c>
      <c r="L1435" s="20"/>
      <c r="M1435" s="20" t="s">
        <v>60</v>
      </c>
      <c r="N1435" s="20"/>
      <c r="O1435" s="20"/>
      <c r="P1435" s="20" t="s">
        <v>8357</v>
      </c>
      <c r="Q1435" s="20" t="s">
        <v>2051</v>
      </c>
      <c r="R1435" s="2"/>
      <c r="S1435" s="2" t="s">
        <v>6528</v>
      </c>
      <c r="T1435" s="2" t="s">
        <v>8364</v>
      </c>
      <c r="U1435" s="2"/>
      <c r="V1435" s="2"/>
    </row>
    <row r="1436" spans="1:22" ht="14.25" customHeight="1">
      <c r="A1436" s="20" t="s">
        <v>8413</v>
      </c>
      <c r="B1436" s="20" t="s">
        <v>3176</v>
      </c>
      <c r="C1436" s="20" t="s">
        <v>8414</v>
      </c>
      <c r="D1436" s="20" t="s">
        <v>1732</v>
      </c>
      <c r="E1436" s="20" t="s">
        <v>264</v>
      </c>
      <c r="F1436" s="20" t="s">
        <v>8415</v>
      </c>
      <c r="G1436" s="20" t="s">
        <v>7451</v>
      </c>
      <c r="H1436" s="20" t="s">
        <v>8416</v>
      </c>
      <c r="I1436" s="20"/>
      <c r="J1436" s="20"/>
      <c r="K1436" s="20" t="s">
        <v>8356</v>
      </c>
      <c r="L1436" s="20"/>
      <c r="M1436" s="20" t="s">
        <v>1566</v>
      </c>
      <c r="N1436" s="20"/>
      <c r="O1436" s="20"/>
      <c r="P1436" s="20" t="s">
        <v>8357</v>
      </c>
      <c r="Q1436" s="20" t="s">
        <v>2051</v>
      </c>
      <c r="R1436" s="2" t="s">
        <v>2067</v>
      </c>
      <c r="S1436" s="2" t="s">
        <v>6528</v>
      </c>
      <c r="T1436" s="2" t="s">
        <v>8364</v>
      </c>
      <c r="U1436" s="2"/>
      <c r="V1436" s="2"/>
    </row>
    <row r="1437" spans="1:22" ht="14.25" customHeight="1">
      <c r="A1437" s="20" t="s">
        <v>8417</v>
      </c>
      <c r="B1437" s="20" t="s">
        <v>8418</v>
      </c>
      <c r="C1437" s="20" t="s">
        <v>8419</v>
      </c>
      <c r="D1437" s="20" t="s">
        <v>1732</v>
      </c>
      <c r="E1437" s="20" t="s">
        <v>264</v>
      </c>
      <c r="F1437" s="20" t="s">
        <v>8420</v>
      </c>
      <c r="G1437" s="20" t="s">
        <v>7451</v>
      </c>
      <c r="H1437" s="20" t="s">
        <v>8421</v>
      </c>
      <c r="I1437" s="20"/>
      <c r="J1437" s="20"/>
      <c r="K1437" s="20" t="s">
        <v>8356</v>
      </c>
      <c r="L1437" s="20"/>
      <c r="M1437" s="20" t="s">
        <v>60</v>
      </c>
      <c r="N1437" s="20"/>
      <c r="O1437" s="20"/>
      <c r="P1437" s="20" t="s">
        <v>8357</v>
      </c>
      <c r="Q1437" s="20" t="s">
        <v>2051</v>
      </c>
      <c r="R1437" s="2"/>
      <c r="S1437" s="2" t="s">
        <v>6528</v>
      </c>
      <c r="T1437" s="2" t="s">
        <v>8364</v>
      </c>
      <c r="U1437" s="2"/>
      <c r="V1437" s="2"/>
    </row>
    <row r="1438" spans="1:22" ht="14.25" customHeight="1">
      <c r="A1438" s="20" t="s">
        <v>8422</v>
      </c>
      <c r="B1438" s="20" t="s">
        <v>8423</v>
      </c>
      <c r="C1438" s="20" t="s">
        <v>8424</v>
      </c>
      <c r="D1438" s="20" t="s">
        <v>1732</v>
      </c>
      <c r="E1438" s="20" t="s">
        <v>264</v>
      </c>
      <c r="F1438" s="20" t="s">
        <v>1789</v>
      </c>
      <c r="G1438" s="20" t="s">
        <v>7451</v>
      </c>
      <c r="H1438" s="20" t="s">
        <v>8425</v>
      </c>
      <c r="I1438" s="20"/>
      <c r="J1438" s="20"/>
      <c r="K1438" s="20" t="s">
        <v>8356</v>
      </c>
      <c r="L1438" s="20"/>
      <c r="M1438" s="20"/>
      <c r="N1438" s="20"/>
      <c r="O1438" s="20"/>
      <c r="P1438" s="20" t="s">
        <v>8357</v>
      </c>
      <c r="Q1438" s="20" t="s">
        <v>2051</v>
      </c>
      <c r="R1438" s="2"/>
      <c r="S1438" s="16" t="s">
        <v>6563</v>
      </c>
      <c r="T1438" s="2" t="s">
        <v>8364</v>
      </c>
      <c r="U1438" s="2"/>
      <c r="V1438" s="2"/>
    </row>
    <row r="1439" spans="1:22" ht="14.25" customHeight="1">
      <c r="A1439" s="20" t="s">
        <v>8426</v>
      </c>
      <c r="B1439" s="20" t="s">
        <v>2379</v>
      </c>
      <c r="C1439" s="20" t="s">
        <v>8427</v>
      </c>
      <c r="D1439" s="20" t="s">
        <v>1732</v>
      </c>
      <c r="E1439" s="20" t="s">
        <v>264</v>
      </c>
      <c r="F1439" s="20" t="s">
        <v>8428</v>
      </c>
      <c r="G1439" s="20" t="s">
        <v>7451</v>
      </c>
      <c r="H1439" s="20" t="s">
        <v>8429</v>
      </c>
      <c r="I1439" s="20"/>
      <c r="J1439" s="20" t="s">
        <v>8430</v>
      </c>
      <c r="K1439" s="20" t="s">
        <v>8431</v>
      </c>
      <c r="L1439" s="20"/>
      <c r="M1439" s="20" t="s">
        <v>1566</v>
      </c>
      <c r="N1439" s="20"/>
      <c r="O1439" s="20"/>
      <c r="P1439" s="20" t="s">
        <v>8357</v>
      </c>
      <c r="Q1439" s="20" t="s">
        <v>2051</v>
      </c>
      <c r="R1439" s="2" t="s">
        <v>2067</v>
      </c>
      <c r="S1439" s="2" t="s">
        <v>6553</v>
      </c>
      <c r="T1439" s="2" t="s">
        <v>8364</v>
      </c>
      <c r="U1439" s="2"/>
      <c r="V1439" s="2"/>
    </row>
    <row r="1440" spans="1:22" ht="14.25" customHeight="1">
      <c r="A1440" s="20" t="s">
        <v>8432</v>
      </c>
      <c r="B1440" s="20" t="s">
        <v>4997</v>
      </c>
      <c r="C1440" s="20" t="s">
        <v>8433</v>
      </c>
      <c r="D1440" s="20" t="s">
        <v>224</v>
      </c>
      <c r="E1440" s="20" t="s">
        <v>96</v>
      </c>
      <c r="F1440" s="20" t="s">
        <v>8434</v>
      </c>
      <c r="G1440" s="20" t="s">
        <v>2046</v>
      </c>
      <c r="H1440" s="20" t="s">
        <v>8435</v>
      </c>
      <c r="I1440" s="20" t="s">
        <v>8436</v>
      </c>
      <c r="J1440" s="20"/>
      <c r="K1440" s="20"/>
      <c r="L1440" s="20" t="s">
        <v>8437</v>
      </c>
      <c r="M1440" s="20" t="s">
        <v>1566</v>
      </c>
      <c r="N1440" s="20"/>
      <c r="O1440" s="20"/>
      <c r="P1440" s="20" t="s">
        <v>8438</v>
      </c>
      <c r="Q1440" s="20" t="s">
        <v>2051</v>
      </c>
      <c r="R1440" s="2" t="s">
        <v>2067</v>
      </c>
      <c r="S1440" s="2" t="s">
        <v>6528</v>
      </c>
      <c r="T1440" s="2" t="s">
        <v>223</v>
      </c>
      <c r="U1440" s="2"/>
      <c r="V1440" s="2"/>
    </row>
    <row r="1441" spans="1:22" ht="14.25" customHeight="1">
      <c r="A1441" s="20" t="s">
        <v>8439</v>
      </c>
      <c r="B1441" s="20" t="s">
        <v>5004</v>
      </c>
      <c r="C1441" s="20" t="s">
        <v>8440</v>
      </c>
      <c r="D1441" s="20" t="s">
        <v>224</v>
      </c>
      <c r="E1441" s="20" t="s">
        <v>96</v>
      </c>
      <c r="F1441" s="20" t="s">
        <v>8441</v>
      </c>
      <c r="G1441" s="20" t="s">
        <v>2046</v>
      </c>
      <c r="H1441" s="20" t="s">
        <v>8442</v>
      </c>
      <c r="I1441" s="20"/>
      <c r="J1441" s="20"/>
      <c r="K1441" s="20"/>
      <c r="L1441" s="20" t="s">
        <v>8437</v>
      </c>
      <c r="M1441" s="20" t="s">
        <v>1566</v>
      </c>
      <c r="N1441" s="20"/>
      <c r="O1441" s="20"/>
      <c r="P1441" s="20" t="s">
        <v>8438</v>
      </c>
      <c r="Q1441" s="20" t="s">
        <v>2051</v>
      </c>
      <c r="R1441" s="2" t="s">
        <v>2067</v>
      </c>
      <c r="S1441" s="2" t="s">
        <v>6528</v>
      </c>
      <c r="T1441" s="2" t="s">
        <v>223</v>
      </c>
      <c r="U1441" s="2"/>
      <c r="V1441" s="2"/>
    </row>
    <row r="1442" spans="1:22" ht="14.25" customHeight="1">
      <c r="A1442" s="20" t="s">
        <v>8443</v>
      </c>
      <c r="B1442" s="20" t="s">
        <v>8444</v>
      </c>
      <c r="C1442" s="20" t="s">
        <v>8445</v>
      </c>
      <c r="D1442" s="20" t="s">
        <v>224</v>
      </c>
      <c r="E1442" s="20" t="s">
        <v>96</v>
      </c>
      <c r="F1442" s="20" t="s">
        <v>8446</v>
      </c>
      <c r="G1442" s="20" t="s">
        <v>2046</v>
      </c>
      <c r="H1442" s="20" t="s">
        <v>8447</v>
      </c>
      <c r="I1442" s="20"/>
      <c r="J1442" s="20"/>
      <c r="K1442" s="20"/>
      <c r="L1442" s="20" t="s">
        <v>8437</v>
      </c>
      <c r="M1442" s="20" t="s">
        <v>6585</v>
      </c>
      <c r="N1442" s="20"/>
      <c r="O1442" s="20"/>
      <c r="P1442" s="20" t="s">
        <v>8438</v>
      </c>
      <c r="Q1442" s="20" t="s">
        <v>2051</v>
      </c>
      <c r="R1442" s="2"/>
      <c r="S1442" s="16" t="s">
        <v>6586</v>
      </c>
      <c r="T1442" s="2" t="s">
        <v>223</v>
      </c>
      <c r="U1442" s="2"/>
      <c r="V1442" s="2"/>
    </row>
    <row r="1443" spans="1:22" ht="14.25" customHeight="1">
      <c r="A1443" s="20" t="s">
        <v>8448</v>
      </c>
      <c r="B1443" s="20" t="s">
        <v>8449</v>
      </c>
      <c r="C1443" s="20" t="s">
        <v>8450</v>
      </c>
      <c r="D1443" s="20" t="s">
        <v>224</v>
      </c>
      <c r="E1443" s="20" t="s">
        <v>96</v>
      </c>
      <c r="F1443" s="20" t="s">
        <v>7639</v>
      </c>
      <c r="G1443" s="20" t="s">
        <v>2046</v>
      </c>
      <c r="H1443" s="20" t="s">
        <v>8451</v>
      </c>
      <c r="I1443" s="20"/>
      <c r="J1443" s="20"/>
      <c r="K1443" s="20"/>
      <c r="L1443" s="20" t="s">
        <v>8437</v>
      </c>
      <c r="M1443" s="20" t="s">
        <v>1566</v>
      </c>
      <c r="N1443" s="20"/>
      <c r="O1443" s="20"/>
      <c r="P1443" s="20" t="s">
        <v>8438</v>
      </c>
      <c r="Q1443" s="20" t="s">
        <v>2051</v>
      </c>
      <c r="R1443" s="2" t="s">
        <v>2067</v>
      </c>
      <c r="S1443" s="2" t="s">
        <v>6528</v>
      </c>
      <c r="T1443" s="2" t="s">
        <v>223</v>
      </c>
      <c r="U1443" s="2"/>
      <c r="V1443" s="2"/>
    </row>
    <row r="1444" spans="1:22" ht="14.25" customHeight="1">
      <c r="A1444" s="20" t="s">
        <v>8452</v>
      </c>
      <c r="B1444" s="20" t="s">
        <v>8295</v>
      </c>
      <c r="C1444" s="20" t="s">
        <v>8453</v>
      </c>
      <c r="D1444" s="20" t="s">
        <v>224</v>
      </c>
      <c r="E1444" s="20" t="s">
        <v>96</v>
      </c>
      <c r="F1444" s="20" t="s">
        <v>8454</v>
      </c>
      <c r="G1444" s="20" t="s">
        <v>2046</v>
      </c>
      <c r="H1444" s="20" t="s">
        <v>8455</v>
      </c>
      <c r="I1444" s="20"/>
      <c r="J1444" s="20"/>
      <c r="K1444" s="20"/>
      <c r="L1444" s="20" t="s">
        <v>8437</v>
      </c>
      <c r="M1444" s="20" t="s">
        <v>1566</v>
      </c>
      <c r="N1444" s="20"/>
      <c r="O1444" s="20"/>
      <c r="P1444" s="20" t="s">
        <v>8438</v>
      </c>
      <c r="Q1444" s="20" t="s">
        <v>2051</v>
      </c>
      <c r="R1444" s="2" t="s">
        <v>2067</v>
      </c>
      <c r="S1444" s="2" t="s">
        <v>6528</v>
      </c>
      <c r="T1444" s="2" t="s">
        <v>223</v>
      </c>
      <c r="U1444" s="2"/>
      <c r="V1444" s="2"/>
    </row>
    <row r="1445" spans="1:22" ht="14.25" customHeight="1">
      <c r="A1445" s="20" t="s">
        <v>8456</v>
      </c>
      <c r="B1445" s="20" t="s">
        <v>2208</v>
      </c>
      <c r="C1445" s="20" t="s">
        <v>8457</v>
      </c>
      <c r="D1445" s="20" t="s">
        <v>8458</v>
      </c>
      <c r="E1445" s="20" t="s">
        <v>264</v>
      </c>
      <c r="F1445" s="20" t="s">
        <v>8459</v>
      </c>
      <c r="G1445" s="20" t="s">
        <v>2091</v>
      </c>
      <c r="H1445" s="20" t="s">
        <v>8460</v>
      </c>
      <c r="I1445" s="20"/>
      <c r="J1445" s="20" t="s">
        <v>8461</v>
      </c>
      <c r="K1445" s="20" t="s">
        <v>8462</v>
      </c>
      <c r="L1445" s="20" t="s">
        <v>8463</v>
      </c>
      <c r="M1445" s="20" t="s">
        <v>1566</v>
      </c>
      <c r="N1445" s="20"/>
      <c r="O1445" s="20"/>
      <c r="P1445" s="20" t="s">
        <v>8464</v>
      </c>
      <c r="Q1445" s="20" t="s">
        <v>2051</v>
      </c>
      <c r="R1445" s="2" t="s">
        <v>2067</v>
      </c>
      <c r="S1445" s="2" t="s">
        <v>6528</v>
      </c>
      <c r="T1445" s="2" t="s">
        <v>8465</v>
      </c>
      <c r="U1445" s="2"/>
      <c r="V1445" s="2"/>
    </row>
    <row r="1446" spans="1:22" ht="14.25" customHeight="1">
      <c r="A1446" s="20" t="s">
        <v>8466</v>
      </c>
      <c r="B1446" s="20" t="s">
        <v>2896</v>
      </c>
      <c r="C1446" s="20" t="s">
        <v>8467</v>
      </c>
      <c r="D1446" s="20" t="s">
        <v>8458</v>
      </c>
      <c r="E1446" s="20" t="s">
        <v>264</v>
      </c>
      <c r="F1446" s="20" t="s">
        <v>8468</v>
      </c>
      <c r="G1446" s="20" t="s">
        <v>2091</v>
      </c>
      <c r="H1446" s="20" t="s">
        <v>8469</v>
      </c>
      <c r="I1446" s="20"/>
      <c r="J1446" s="20" t="s">
        <v>8470</v>
      </c>
      <c r="K1446" s="20" t="s">
        <v>8471</v>
      </c>
      <c r="L1446" s="20" t="s">
        <v>8463</v>
      </c>
      <c r="M1446" s="20" t="s">
        <v>59</v>
      </c>
      <c r="N1446" s="20"/>
      <c r="O1446" s="20"/>
      <c r="P1446" s="20" t="s">
        <v>8464</v>
      </c>
      <c r="Q1446" s="20" t="s">
        <v>2051</v>
      </c>
      <c r="R1446" s="2"/>
      <c r="S1446" s="2" t="s">
        <v>6528</v>
      </c>
      <c r="T1446" s="2" t="s">
        <v>8465</v>
      </c>
      <c r="U1446" s="2"/>
      <c r="V1446" s="2"/>
    </row>
    <row r="1447" spans="1:22" ht="14.25" customHeight="1">
      <c r="A1447" s="20" t="s">
        <v>8472</v>
      </c>
      <c r="B1447" s="20" t="s">
        <v>8196</v>
      </c>
      <c r="C1447" s="20" t="s">
        <v>8473</v>
      </c>
      <c r="D1447" s="20" t="s">
        <v>8458</v>
      </c>
      <c r="E1447" s="20" t="s">
        <v>264</v>
      </c>
      <c r="F1447" s="20" t="s">
        <v>8474</v>
      </c>
      <c r="G1447" s="20" t="s">
        <v>2091</v>
      </c>
      <c r="H1447" s="20" t="s">
        <v>8475</v>
      </c>
      <c r="I1447" s="20"/>
      <c r="J1447" s="20" t="s">
        <v>8462</v>
      </c>
      <c r="K1447" s="20" t="s">
        <v>8462</v>
      </c>
      <c r="L1447" s="20" t="s">
        <v>8463</v>
      </c>
      <c r="M1447" s="20" t="s">
        <v>1566</v>
      </c>
      <c r="N1447" s="20"/>
      <c r="O1447" s="20"/>
      <c r="P1447" s="20" t="s">
        <v>8464</v>
      </c>
      <c r="Q1447" s="20" t="s">
        <v>2051</v>
      </c>
      <c r="R1447" s="2" t="s">
        <v>2052</v>
      </c>
      <c r="S1447" s="2" t="s">
        <v>6528</v>
      </c>
      <c r="T1447" s="2" t="s">
        <v>8465</v>
      </c>
      <c r="U1447" s="2"/>
      <c r="V1447" s="2"/>
    </row>
    <row r="1448" spans="1:22" ht="14.25" customHeight="1">
      <c r="A1448" s="20" t="s">
        <v>8476</v>
      </c>
      <c r="B1448" s="20" t="s">
        <v>8477</v>
      </c>
      <c r="C1448" s="20" t="s">
        <v>8478</v>
      </c>
      <c r="D1448" s="20" t="s">
        <v>8458</v>
      </c>
      <c r="E1448" s="20" t="s">
        <v>264</v>
      </c>
      <c r="F1448" s="20" t="s">
        <v>8479</v>
      </c>
      <c r="G1448" s="20" t="s">
        <v>2091</v>
      </c>
      <c r="H1448" s="20" t="s">
        <v>8480</v>
      </c>
      <c r="I1448" s="20"/>
      <c r="J1448" s="20" t="s">
        <v>8481</v>
      </c>
      <c r="K1448" s="20" t="s">
        <v>8462</v>
      </c>
      <c r="L1448" s="20" t="s">
        <v>8463</v>
      </c>
      <c r="M1448" s="20" t="s">
        <v>1566</v>
      </c>
      <c r="N1448" s="20"/>
      <c r="O1448" s="20"/>
      <c r="P1448" s="20" t="s">
        <v>8464</v>
      </c>
      <c r="Q1448" s="20" t="s">
        <v>2051</v>
      </c>
      <c r="R1448" s="2" t="s">
        <v>2052</v>
      </c>
      <c r="S1448" s="2" t="s">
        <v>6528</v>
      </c>
      <c r="T1448" s="2" t="s">
        <v>8465</v>
      </c>
      <c r="U1448" s="2"/>
      <c r="V1448" s="2"/>
    </row>
    <row r="1449" spans="1:22" ht="14.25" customHeight="1">
      <c r="A1449" s="20" t="s">
        <v>8482</v>
      </c>
      <c r="B1449" s="20" t="s">
        <v>4748</v>
      </c>
      <c r="C1449" s="20" t="s">
        <v>8483</v>
      </c>
      <c r="D1449" s="20" t="s">
        <v>8458</v>
      </c>
      <c r="E1449" s="20" t="s">
        <v>264</v>
      </c>
      <c r="F1449" s="20" t="s">
        <v>8484</v>
      </c>
      <c r="G1449" s="20" t="s">
        <v>2091</v>
      </c>
      <c r="H1449" s="20" t="s">
        <v>8485</v>
      </c>
      <c r="I1449" s="20"/>
      <c r="J1449" s="20" t="s">
        <v>8486</v>
      </c>
      <c r="K1449" s="20" t="s">
        <v>8487</v>
      </c>
      <c r="L1449" s="20" t="s">
        <v>8463</v>
      </c>
      <c r="M1449" s="20" t="s">
        <v>60</v>
      </c>
      <c r="N1449" s="20"/>
      <c r="O1449" s="20"/>
      <c r="P1449" s="20" t="s">
        <v>8464</v>
      </c>
      <c r="Q1449" s="20" t="s">
        <v>2051</v>
      </c>
      <c r="R1449" s="2"/>
      <c r="S1449" s="2" t="s">
        <v>6528</v>
      </c>
      <c r="T1449" s="2" t="s">
        <v>8465</v>
      </c>
      <c r="U1449" s="2"/>
      <c r="V1449" s="2"/>
    </row>
    <row r="1450" spans="1:22" ht="14.25" customHeight="1">
      <c r="A1450" s="20" t="s">
        <v>8488</v>
      </c>
      <c r="B1450" s="20" t="s">
        <v>2732</v>
      </c>
      <c r="C1450" s="20" t="s">
        <v>8489</v>
      </c>
      <c r="D1450" s="20" t="s">
        <v>8458</v>
      </c>
      <c r="E1450" s="20" t="s">
        <v>264</v>
      </c>
      <c r="F1450" s="20" t="s">
        <v>8490</v>
      </c>
      <c r="G1450" s="20" t="s">
        <v>2091</v>
      </c>
      <c r="H1450" s="20" t="s">
        <v>8491</v>
      </c>
      <c r="I1450" s="20" t="s">
        <v>8492</v>
      </c>
      <c r="J1450" s="20" t="s">
        <v>8493</v>
      </c>
      <c r="K1450" s="20"/>
      <c r="L1450" s="20"/>
      <c r="M1450" s="20" t="s">
        <v>59</v>
      </c>
      <c r="N1450" s="20"/>
      <c r="O1450" s="20"/>
      <c r="P1450" s="20" t="s">
        <v>8464</v>
      </c>
      <c r="Q1450" s="20" t="s">
        <v>2051</v>
      </c>
      <c r="R1450" s="2"/>
      <c r="S1450" s="2" t="s">
        <v>6528</v>
      </c>
      <c r="T1450" s="2" t="s">
        <v>8465</v>
      </c>
      <c r="U1450" s="2"/>
      <c r="V1450" s="2"/>
    </row>
    <row r="1451" spans="1:22" ht="14.25" customHeight="1">
      <c r="A1451" s="20" t="s">
        <v>8494</v>
      </c>
      <c r="B1451" s="20" t="s">
        <v>8495</v>
      </c>
      <c r="C1451" s="20" t="s">
        <v>8496</v>
      </c>
      <c r="D1451" s="20" t="s">
        <v>8458</v>
      </c>
      <c r="E1451" s="20" t="s">
        <v>264</v>
      </c>
      <c r="F1451" s="20" t="s">
        <v>8497</v>
      </c>
      <c r="G1451" s="20" t="s">
        <v>2091</v>
      </c>
      <c r="H1451" s="20" t="s">
        <v>8498</v>
      </c>
      <c r="I1451" s="20" t="s">
        <v>8499</v>
      </c>
      <c r="J1451" s="20" t="s">
        <v>8500</v>
      </c>
      <c r="K1451" s="20"/>
      <c r="L1451" s="20"/>
      <c r="M1451" s="20" t="s">
        <v>59</v>
      </c>
      <c r="N1451" s="20"/>
      <c r="O1451" s="20"/>
      <c r="P1451" s="20" t="s">
        <v>8464</v>
      </c>
      <c r="Q1451" s="20" t="s">
        <v>2051</v>
      </c>
      <c r="R1451" s="2"/>
      <c r="S1451" s="16" t="s">
        <v>6863</v>
      </c>
      <c r="T1451" s="2" t="s">
        <v>8465</v>
      </c>
      <c r="U1451" s="2"/>
      <c r="V1451" s="2"/>
    </row>
    <row r="1452" spans="1:22" ht="14.25" customHeight="1">
      <c r="A1452" s="20" t="s">
        <v>8501</v>
      </c>
      <c r="B1452" s="20" t="s">
        <v>8502</v>
      </c>
      <c r="C1452" s="20" t="s">
        <v>8503</v>
      </c>
      <c r="D1452" s="20" t="s">
        <v>8458</v>
      </c>
      <c r="E1452" s="20" t="s">
        <v>264</v>
      </c>
      <c r="F1452" s="20" t="s">
        <v>8504</v>
      </c>
      <c r="G1452" s="20" t="s">
        <v>2091</v>
      </c>
      <c r="H1452" s="20" t="s">
        <v>8505</v>
      </c>
      <c r="I1452" s="20"/>
      <c r="J1452" s="20"/>
      <c r="K1452" s="20"/>
      <c r="L1452" s="20"/>
      <c r="M1452" s="20" t="s">
        <v>1566</v>
      </c>
      <c r="N1452" s="20"/>
      <c r="O1452" s="20"/>
      <c r="P1452" s="20" t="s">
        <v>8464</v>
      </c>
      <c r="Q1452" s="20" t="s">
        <v>2051</v>
      </c>
      <c r="R1452" s="2" t="s">
        <v>2052</v>
      </c>
      <c r="S1452" s="2" t="s">
        <v>6528</v>
      </c>
      <c r="T1452" s="2" t="s">
        <v>8465</v>
      </c>
      <c r="U1452" s="2"/>
      <c r="V1452" s="2"/>
    </row>
    <row r="1453" spans="1:22" ht="14.25" customHeight="1">
      <c r="A1453" s="20" t="s">
        <v>8506</v>
      </c>
      <c r="B1453" s="20" t="s">
        <v>8507</v>
      </c>
      <c r="C1453" s="20" t="s">
        <v>8508</v>
      </c>
      <c r="D1453" s="20" t="s">
        <v>1674</v>
      </c>
      <c r="E1453" s="20" t="s">
        <v>96</v>
      </c>
      <c r="F1453" s="20" t="s">
        <v>1673</v>
      </c>
      <c r="G1453" s="20" t="s">
        <v>8509</v>
      </c>
      <c r="H1453" s="20" t="s">
        <v>8510</v>
      </c>
      <c r="I1453" s="20"/>
      <c r="J1453" s="20" t="s">
        <v>8511</v>
      </c>
      <c r="K1453" s="20"/>
      <c r="L1453" s="20" t="s">
        <v>8511</v>
      </c>
      <c r="M1453" s="20"/>
      <c r="N1453" s="20"/>
      <c r="O1453" s="20"/>
      <c r="P1453" s="20" t="s">
        <v>8512</v>
      </c>
      <c r="Q1453" s="20" t="s">
        <v>2051</v>
      </c>
      <c r="R1453" s="2"/>
      <c r="S1453" s="16" t="s">
        <v>6563</v>
      </c>
      <c r="T1453" s="2" t="s">
        <v>8513</v>
      </c>
      <c r="U1453" s="2"/>
      <c r="V1453" s="2"/>
    </row>
    <row r="1454" spans="1:22" ht="14.25" customHeight="1">
      <c r="A1454" s="20" t="s">
        <v>8514</v>
      </c>
      <c r="B1454" s="20" t="s">
        <v>6829</v>
      </c>
      <c r="C1454" s="20" t="s">
        <v>8515</v>
      </c>
      <c r="D1454" s="20" t="s">
        <v>1674</v>
      </c>
      <c r="E1454" s="20" t="s">
        <v>96</v>
      </c>
      <c r="F1454" s="20" t="s">
        <v>1846</v>
      </c>
      <c r="G1454" s="20" t="s">
        <v>8509</v>
      </c>
      <c r="H1454" s="20" t="s">
        <v>8516</v>
      </c>
      <c r="I1454" s="20" t="s">
        <v>8517</v>
      </c>
      <c r="J1454" s="20" t="s">
        <v>8518</v>
      </c>
      <c r="K1454" s="20"/>
      <c r="L1454" s="20" t="s">
        <v>8518</v>
      </c>
      <c r="M1454" s="20"/>
      <c r="N1454" s="20"/>
      <c r="O1454" s="20"/>
      <c r="P1454" s="20" t="s">
        <v>8512</v>
      </c>
      <c r="Q1454" s="20" t="s">
        <v>2051</v>
      </c>
      <c r="R1454" s="2"/>
      <c r="S1454" s="16" t="s">
        <v>6563</v>
      </c>
      <c r="T1454" s="2" t="s">
        <v>8513</v>
      </c>
      <c r="U1454" s="2"/>
      <c r="V1454" s="2"/>
    </row>
    <row r="1455" spans="1:22" ht="14.25" customHeight="1">
      <c r="A1455" s="20" t="s">
        <v>8519</v>
      </c>
      <c r="B1455" s="20" t="s">
        <v>8520</v>
      </c>
      <c r="C1455" s="20" t="s">
        <v>8521</v>
      </c>
      <c r="D1455" s="20" t="s">
        <v>1674</v>
      </c>
      <c r="E1455" s="20" t="s">
        <v>96</v>
      </c>
      <c r="F1455" s="20" t="s">
        <v>8522</v>
      </c>
      <c r="G1455" s="20" t="s">
        <v>8509</v>
      </c>
      <c r="H1455" s="20" t="s">
        <v>8523</v>
      </c>
      <c r="I1455" s="20" t="s">
        <v>8524</v>
      </c>
      <c r="J1455" s="20" t="s">
        <v>8525</v>
      </c>
      <c r="K1455" s="20"/>
      <c r="L1455" s="20" t="s">
        <v>8525</v>
      </c>
      <c r="M1455" s="20" t="s">
        <v>6585</v>
      </c>
      <c r="N1455" s="20"/>
      <c r="O1455" s="20"/>
      <c r="P1455" s="20" t="s">
        <v>8512</v>
      </c>
      <c r="Q1455" s="20" t="s">
        <v>2051</v>
      </c>
      <c r="R1455" s="2"/>
      <c r="S1455" s="16" t="s">
        <v>6586</v>
      </c>
      <c r="T1455" s="2" t="s">
        <v>8513</v>
      </c>
      <c r="U1455" s="2"/>
      <c r="V1455" s="2"/>
    </row>
    <row r="1456" spans="1:22" ht="14.25" customHeight="1">
      <c r="A1456" s="20" t="s">
        <v>8526</v>
      </c>
      <c r="B1456" s="20" t="s">
        <v>8527</v>
      </c>
      <c r="C1456" s="20" t="s">
        <v>8528</v>
      </c>
      <c r="D1456" s="20" t="s">
        <v>1674</v>
      </c>
      <c r="E1456" s="20" t="s">
        <v>96</v>
      </c>
      <c r="F1456" s="20" t="s">
        <v>8529</v>
      </c>
      <c r="G1456" s="20" t="s">
        <v>8509</v>
      </c>
      <c r="H1456" s="20" t="s">
        <v>8530</v>
      </c>
      <c r="I1456" s="20"/>
      <c r="J1456" s="20" t="s">
        <v>8531</v>
      </c>
      <c r="K1456" s="20"/>
      <c r="L1456" s="20" t="s">
        <v>8531</v>
      </c>
      <c r="M1456" s="20" t="s">
        <v>1566</v>
      </c>
      <c r="N1456" s="20"/>
      <c r="O1456" s="20"/>
      <c r="P1456" s="20" t="s">
        <v>8512</v>
      </c>
      <c r="Q1456" s="20" t="s">
        <v>2051</v>
      </c>
      <c r="R1456" s="2" t="s">
        <v>2067</v>
      </c>
      <c r="S1456" s="2" t="s">
        <v>6528</v>
      </c>
      <c r="T1456" s="2" t="s">
        <v>8513</v>
      </c>
      <c r="U1456" s="2"/>
      <c r="V1456" s="2"/>
    </row>
    <row r="1457" spans="1:22" ht="14.25" customHeight="1">
      <c r="A1457" s="20" t="s">
        <v>8532</v>
      </c>
      <c r="B1457" s="20" t="s">
        <v>8533</v>
      </c>
      <c r="C1457" s="20" t="s">
        <v>8534</v>
      </c>
      <c r="D1457" s="20" t="s">
        <v>1674</v>
      </c>
      <c r="E1457" s="20" t="s">
        <v>96</v>
      </c>
      <c r="F1457" s="20" t="s">
        <v>8535</v>
      </c>
      <c r="G1457" s="20" t="s">
        <v>8509</v>
      </c>
      <c r="H1457" s="20" t="s">
        <v>8536</v>
      </c>
      <c r="I1457" s="20"/>
      <c r="J1457" s="20" t="s">
        <v>8537</v>
      </c>
      <c r="K1457" s="20"/>
      <c r="L1457" s="20" t="s">
        <v>8537</v>
      </c>
      <c r="M1457" s="20" t="s">
        <v>60</v>
      </c>
      <c r="N1457" s="20"/>
      <c r="O1457" s="20"/>
      <c r="P1457" s="20" t="s">
        <v>8512</v>
      </c>
      <c r="Q1457" s="20" t="s">
        <v>2051</v>
      </c>
      <c r="R1457" s="2"/>
      <c r="S1457" s="2" t="s">
        <v>6679</v>
      </c>
      <c r="T1457" s="2" t="s">
        <v>8513</v>
      </c>
      <c r="U1457" s="2"/>
      <c r="V1457" s="2"/>
    </row>
    <row r="1458" spans="1:22" ht="14.25" customHeight="1">
      <c r="A1458" s="20" t="s">
        <v>8538</v>
      </c>
      <c r="B1458" s="20" t="s">
        <v>2044</v>
      </c>
      <c r="C1458" s="20" t="s">
        <v>8539</v>
      </c>
      <c r="D1458" s="20" t="s">
        <v>1674</v>
      </c>
      <c r="E1458" s="20" t="s">
        <v>96</v>
      </c>
      <c r="F1458" s="20" t="s">
        <v>6765</v>
      </c>
      <c r="G1458" s="20" t="s">
        <v>8509</v>
      </c>
      <c r="H1458" s="20" t="s">
        <v>8540</v>
      </c>
      <c r="I1458" s="20"/>
      <c r="J1458" s="20" t="s">
        <v>8541</v>
      </c>
      <c r="K1458" s="20"/>
      <c r="L1458" s="20" t="s">
        <v>8541</v>
      </c>
      <c r="M1458" s="20" t="s">
        <v>59</v>
      </c>
      <c r="N1458" s="20"/>
      <c r="O1458" s="20"/>
      <c r="P1458" s="20" t="s">
        <v>8512</v>
      </c>
      <c r="Q1458" s="20" t="s">
        <v>2051</v>
      </c>
      <c r="R1458" s="2"/>
      <c r="S1458" s="2" t="s">
        <v>6528</v>
      </c>
      <c r="T1458" s="2" t="s">
        <v>8513</v>
      </c>
      <c r="U1458" s="2"/>
      <c r="V1458" s="2"/>
    </row>
    <row r="1459" spans="1:22" ht="14.25" customHeight="1">
      <c r="A1459" s="20"/>
      <c r="B1459" s="20" t="s">
        <v>8542</v>
      </c>
      <c r="C1459" s="20" t="s">
        <v>8543</v>
      </c>
      <c r="D1459" s="20" t="s">
        <v>1674</v>
      </c>
      <c r="E1459" s="20" t="s">
        <v>96</v>
      </c>
      <c r="F1459" s="20" t="s">
        <v>1905</v>
      </c>
      <c r="G1459" s="20" t="s">
        <v>8509</v>
      </c>
      <c r="H1459" s="20" t="s">
        <v>8544</v>
      </c>
      <c r="I1459" s="20"/>
      <c r="J1459" s="20" t="s">
        <v>8545</v>
      </c>
      <c r="K1459" s="20"/>
      <c r="L1459" s="20" t="s">
        <v>8545</v>
      </c>
      <c r="M1459" s="20"/>
      <c r="N1459" s="20"/>
      <c r="O1459" s="20"/>
      <c r="P1459" s="20" t="s">
        <v>8512</v>
      </c>
      <c r="Q1459" s="20" t="s">
        <v>2051</v>
      </c>
      <c r="R1459" s="2"/>
      <c r="S1459" s="16" t="s">
        <v>6563</v>
      </c>
      <c r="T1459" s="2" t="s">
        <v>8513</v>
      </c>
      <c r="U1459" s="2"/>
      <c r="V1459" s="2"/>
    </row>
    <row r="1460" spans="1:22" ht="14.25" customHeight="1">
      <c r="A1460" s="20"/>
      <c r="B1460" s="20" t="s">
        <v>8546</v>
      </c>
      <c r="C1460" s="20" t="s">
        <v>8547</v>
      </c>
      <c r="D1460" s="20" t="s">
        <v>1674</v>
      </c>
      <c r="E1460" s="20" t="s">
        <v>96</v>
      </c>
      <c r="F1460" s="20" t="s">
        <v>8548</v>
      </c>
      <c r="G1460" s="20" t="s">
        <v>8509</v>
      </c>
      <c r="H1460" s="20" t="s">
        <v>8549</v>
      </c>
      <c r="I1460" s="20"/>
      <c r="J1460" s="20" t="s">
        <v>8550</v>
      </c>
      <c r="K1460" s="20"/>
      <c r="L1460" s="20" t="s">
        <v>8550</v>
      </c>
      <c r="M1460" s="20" t="s">
        <v>59</v>
      </c>
      <c r="N1460" s="20"/>
      <c r="O1460" s="20"/>
      <c r="P1460" s="20" t="s">
        <v>8512</v>
      </c>
      <c r="Q1460" s="20" t="s">
        <v>2051</v>
      </c>
      <c r="R1460" s="2"/>
      <c r="S1460" s="2" t="s">
        <v>6528</v>
      </c>
      <c r="T1460" s="2" t="s">
        <v>8513</v>
      </c>
      <c r="U1460" s="2"/>
      <c r="V1460" s="2"/>
    </row>
    <row r="1461" spans="1:22" ht="14.25" customHeight="1">
      <c r="A1461" s="20"/>
      <c r="B1461" s="20" t="s">
        <v>8551</v>
      </c>
      <c r="C1461" s="20" t="s">
        <v>8552</v>
      </c>
      <c r="D1461" s="20" t="s">
        <v>1674</v>
      </c>
      <c r="E1461" s="20" t="s">
        <v>96</v>
      </c>
      <c r="F1461" s="20" t="s">
        <v>8553</v>
      </c>
      <c r="G1461" s="20" t="s">
        <v>8509</v>
      </c>
      <c r="H1461" s="20" t="s">
        <v>8554</v>
      </c>
      <c r="I1461" s="20"/>
      <c r="J1461" s="20" t="s">
        <v>8555</v>
      </c>
      <c r="K1461" s="20"/>
      <c r="L1461" s="20" t="s">
        <v>8555</v>
      </c>
      <c r="M1461" s="20" t="s">
        <v>60</v>
      </c>
      <c r="N1461" s="20"/>
      <c r="O1461" s="20"/>
      <c r="P1461" s="20" t="s">
        <v>8512</v>
      </c>
      <c r="Q1461" s="20" t="s">
        <v>2051</v>
      </c>
      <c r="R1461" s="2"/>
      <c r="S1461" s="2" t="s">
        <v>6528</v>
      </c>
      <c r="T1461" s="2" t="s">
        <v>8513</v>
      </c>
      <c r="U1461" s="2"/>
      <c r="V1461" s="2"/>
    </row>
    <row r="1462" spans="1:22" ht="14.25" customHeight="1">
      <c r="A1462" s="20"/>
      <c r="B1462" s="20" t="s">
        <v>2586</v>
      </c>
      <c r="C1462" s="20" t="s">
        <v>8556</v>
      </c>
      <c r="D1462" s="20" t="s">
        <v>1674</v>
      </c>
      <c r="E1462" s="20" t="s">
        <v>96</v>
      </c>
      <c r="F1462" s="20" t="s">
        <v>1841</v>
      </c>
      <c r="G1462" s="20" t="s">
        <v>8509</v>
      </c>
      <c r="H1462" s="20" t="s">
        <v>8557</v>
      </c>
      <c r="I1462" s="20"/>
      <c r="J1462" s="20" t="s">
        <v>8558</v>
      </c>
      <c r="K1462" s="20"/>
      <c r="L1462" s="20" t="s">
        <v>8558</v>
      </c>
      <c r="M1462" s="20"/>
      <c r="N1462" s="20"/>
      <c r="O1462" s="20"/>
      <c r="P1462" s="20" t="s">
        <v>8512</v>
      </c>
      <c r="Q1462" s="20" t="s">
        <v>2051</v>
      </c>
      <c r="R1462" s="2"/>
      <c r="S1462" s="16" t="s">
        <v>6563</v>
      </c>
      <c r="T1462" s="2" t="s">
        <v>8513</v>
      </c>
      <c r="U1462" s="2"/>
      <c r="V1462" s="2"/>
    </row>
    <row r="1463" spans="1:22" ht="14.25" customHeight="1">
      <c r="A1463" s="20" t="s">
        <v>8559</v>
      </c>
      <c r="B1463" s="20" t="s">
        <v>8560</v>
      </c>
      <c r="C1463" s="20" t="s">
        <v>4740</v>
      </c>
      <c r="D1463" s="20" t="s">
        <v>565</v>
      </c>
      <c r="E1463" s="20" t="s">
        <v>96</v>
      </c>
      <c r="F1463" s="20" t="s">
        <v>1708</v>
      </c>
      <c r="G1463" s="20" t="s">
        <v>2046</v>
      </c>
      <c r="H1463" s="20" t="s">
        <v>8561</v>
      </c>
      <c r="I1463" s="20"/>
      <c r="J1463" s="20"/>
      <c r="K1463" s="20"/>
      <c r="L1463" s="20"/>
      <c r="M1463" s="20"/>
      <c r="N1463" s="20"/>
      <c r="O1463" s="20"/>
      <c r="P1463" s="20" t="s">
        <v>8562</v>
      </c>
      <c r="Q1463" s="20" t="s">
        <v>2051</v>
      </c>
      <c r="R1463" s="2"/>
      <c r="S1463" s="16" t="s">
        <v>6563</v>
      </c>
      <c r="T1463" s="2" t="s">
        <v>564</v>
      </c>
      <c r="U1463" s="2"/>
      <c r="V1463" s="2"/>
    </row>
    <row r="1464" spans="1:22" ht="14.25" customHeight="1">
      <c r="A1464" s="20" t="s">
        <v>8563</v>
      </c>
      <c r="B1464" s="20" t="s">
        <v>4421</v>
      </c>
      <c r="C1464" s="20" t="s">
        <v>8564</v>
      </c>
      <c r="D1464" s="20" t="s">
        <v>8565</v>
      </c>
      <c r="E1464" s="20" t="s">
        <v>96</v>
      </c>
      <c r="F1464" s="20" t="s">
        <v>8566</v>
      </c>
      <c r="G1464" s="20" t="s">
        <v>2091</v>
      </c>
      <c r="H1464" s="20" t="s">
        <v>8567</v>
      </c>
      <c r="I1464" s="20"/>
      <c r="J1464" s="20"/>
      <c r="K1464" s="20"/>
      <c r="L1464" s="20"/>
      <c r="M1464" s="20" t="s">
        <v>6585</v>
      </c>
      <c r="N1464" s="20"/>
      <c r="O1464" s="20"/>
      <c r="P1464" s="20" t="s">
        <v>8562</v>
      </c>
      <c r="Q1464" s="20" t="s">
        <v>2051</v>
      </c>
      <c r="R1464" s="2"/>
      <c r="S1464" s="16" t="s">
        <v>6586</v>
      </c>
      <c r="T1464" s="2" t="s">
        <v>8568</v>
      </c>
      <c r="U1464" s="2"/>
      <c r="V1464" s="2"/>
    </row>
    <row r="1465" spans="1:22" ht="14.25" customHeight="1">
      <c r="A1465" s="20" t="s">
        <v>8569</v>
      </c>
      <c r="B1465" s="20" t="s">
        <v>5126</v>
      </c>
      <c r="C1465" s="20" t="s">
        <v>8296</v>
      </c>
      <c r="D1465" s="20" t="s">
        <v>573</v>
      </c>
      <c r="E1465" s="20" t="s">
        <v>96</v>
      </c>
      <c r="F1465" s="20" t="s">
        <v>8570</v>
      </c>
      <c r="G1465" s="20" t="s">
        <v>2046</v>
      </c>
      <c r="H1465" s="20" t="s">
        <v>8571</v>
      </c>
      <c r="I1465" s="20"/>
      <c r="J1465" s="20"/>
      <c r="K1465" s="20"/>
      <c r="L1465" s="20"/>
      <c r="M1465" s="20" t="s">
        <v>6585</v>
      </c>
      <c r="N1465" s="20"/>
      <c r="O1465" s="20"/>
      <c r="P1465" s="20" t="s">
        <v>8562</v>
      </c>
      <c r="Q1465" s="20" t="s">
        <v>2051</v>
      </c>
      <c r="R1465" s="2"/>
      <c r="S1465" s="16" t="s">
        <v>6586</v>
      </c>
      <c r="T1465" s="2" t="s">
        <v>572</v>
      </c>
      <c r="U1465" s="2"/>
      <c r="V1465" s="2"/>
    </row>
    <row r="1466" spans="1:22" ht="14.25" customHeight="1">
      <c r="A1466" s="20" t="s">
        <v>8572</v>
      </c>
      <c r="B1466" s="20" t="s">
        <v>5126</v>
      </c>
      <c r="C1466" s="20" t="s">
        <v>8573</v>
      </c>
      <c r="D1466" s="20" t="s">
        <v>758</v>
      </c>
      <c r="E1466" s="20" t="s">
        <v>96</v>
      </c>
      <c r="F1466" s="20" t="s">
        <v>1724</v>
      </c>
      <c r="G1466" s="20" t="s">
        <v>2046</v>
      </c>
      <c r="H1466" s="20" t="s">
        <v>8574</v>
      </c>
      <c r="I1466" s="20"/>
      <c r="J1466" s="20"/>
      <c r="K1466" s="20"/>
      <c r="L1466" s="20"/>
      <c r="M1466" s="20"/>
      <c r="N1466" s="20"/>
      <c r="O1466" s="20"/>
      <c r="P1466" s="20" t="s">
        <v>8575</v>
      </c>
      <c r="Q1466" s="20" t="s">
        <v>2051</v>
      </c>
      <c r="R1466" s="2"/>
      <c r="S1466" s="16" t="s">
        <v>6563</v>
      </c>
      <c r="T1466" s="2" t="s">
        <v>757</v>
      </c>
      <c r="U1466" s="2"/>
      <c r="V1466" s="2"/>
    </row>
    <row r="1467" spans="1:22" ht="14.25" customHeight="1">
      <c r="A1467" s="20" t="s">
        <v>8576</v>
      </c>
      <c r="B1467" s="20" t="s">
        <v>8577</v>
      </c>
      <c r="C1467" s="20" t="s">
        <v>8578</v>
      </c>
      <c r="D1467" s="20" t="s">
        <v>764</v>
      </c>
      <c r="E1467" s="20" t="s">
        <v>96</v>
      </c>
      <c r="F1467" s="20" t="s">
        <v>8579</v>
      </c>
      <c r="G1467" s="20" t="s">
        <v>2046</v>
      </c>
      <c r="H1467" s="20" t="s">
        <v>8580</v>
      </c>
      <c r="I1467" s="20"/>
      <c r="J1467" s="20"/>
      <c r="K1467" s="20"/>
      <c r="L1467" s="20"/>
      <c r="M1467" s="20" t="s">
        <v>6585</v>
      </c>
      <c r="N1467" s="20"/>
      <c r="O1467" s="20"/>
      <c r="P1467" s="20" t="s">
        <v>8562</v>
      </c>
      <c r="Q1467" s="20" t="s">
        <v>2051</v>
      </c>
      <c r="R1467" s="2"/>
      <c r="S1467" s="16" t="s">
        <v>6586</v>
      </c>
      <c r="T1467" s="2" t="s">
        <v>763</v>
      </c>
      <c r="U1467" s="2"/>
      <c r="V1467" s="2"/>
    </row>
    <row r="1468" spans="1:22" ht="14.25" customHeight="1">
      <c r="A1468" s="20" t="s">
        <v>8581</v>
      </c>
      <c r="B1468" s="20" t="s">
        <v>4862</v>
      </c>
      <c r="C1468" s="20" t="s">
        <v>8582</v>
      </c>
      <c r="D1468" s="20" t="s">
        <v>766</v>
      </c>
      <c r="E1468" s="20" t="s">
        <v>96</v>
      </c>
      <c r="F1468" s="20" t="s">
        <v>1803</v>
      </c>
      <c r="G1468" s="20" t="s">
        <v>2046</v>
      </c>
      <c r="H1468" s="20"/>
      <c r="I1468" s="20"/>
      <c r="J1468" s="20"/>
      <c r="K1468" s="20"/>
      <c r="L1468" s="20"/>
      <c r="M1468" s="20"/>
      <c r="N1468" s="20"/>
      <c r="O1468" s="20"/>
      <c r="P1468" s="20" t="s">
        <v>8562</v>
      </c>
      <c r="Q1468" s="20"/>
      <c r="R1468" s="2"/>
      <c r="S1468" s="16" t="s">
        <v>6563</v>
      </c>
      <c r="T1468" s="2" t="s">
        <v>765</v>
      </c>
      <c r="U1468" s="2"/>
      <c r="V1468" s="2"/>
    </row>
    <row r="1469" spans="1:22" ht="14.25" customHeight="1">
      <c r="A1469" s="20" t="s">
        <v>8583</v>
      </c>
      <c r="B1469" s="20" t="s">
        <v>8584</v>
      </c>
      <c r="C1469" s="20" t="s">
        <v>8585</v>
      </c>
      <c r="D1469" s="20" t="s">
        <v>780</v>
      </c>
      <c r="E1469" s="20" t="s">
        <v>96</v>
      </c>
      <c r="F1469" s="20" t="s">
        <v>1838</v>
      </c>
      <c r="G1469" s="20" t="s">
        <v>2046</v>
      </c>
      <c r="H1469" s="20" t="s">
        <v>8586</v>
      </c>
      <c r="I1469" s="20"/>
      <c r="J1469" s="20"/>
      <c r="K1469" s="20"/>
      <c r="L1469" s="20"/>
      <c r="M1469" s="20"/>
      <c r="N1469" s="20"/>
      <c r="O1469" s="20"/>
      <c r="P1469" s="20" t="s">
        <v>8562</v>
      </c>
      <c r="Q1469" s="20" t="s">
        <v>2051</v>
      </c>
      <c r="R1469" s="2"/>
      <c r="S1469" s="16" t="s">
        <v>6563</v>
      </c>
      <c r="T1469" s="2" t="s">
        <v>779</v>
      </c>
      <c r="U1469" s="2"/>
      <c r="V1469" s="2"/>
    </row>
    <row r="1470" spans="1:22" ht="14.25" customHeight="1">
      <c r="A1470" s="20" t="s">
        <v>8587</v>
      </c>
      <c r="B1470" s="20" t="s">
        <v>8588</v>
      </c>
      <c r="C1470" s="20" t="s">
        <v>8589</v>
      </c>
      <c r="D1470" s="20" t="s">
        <v>178</v>
      </c>
      <c r="E1470" s="20" t="s">
        <v>96</v>
      </c>
      <c r="F1470" s="20" t="s">
        <v>7558</v>
      </c>
      <c r="G1470" s="20" t="s">
        <v>2046</v>
      </c>
      <c r="H1470" s="20" t="s">
        <v>8590</v>
      </c>
      <c r="I1470" s="20"/>
      <c r="J1470" s="20"/>
      <c r="K1470" s="20"/>
      <c r="L1470" s="20"/>
      <c r="M1470" s="20" t="s">
        <v>1566</v>
      </c>
      <c r="N1470" s="20"/>
      <c r="O1470" s="20"/>
      <c r="P1470" s="20" t="s">
        <v>8562</v>
      </c>
      <c r="Q1470" s="20" t="s">
        <v>2051</v>
      </c>
      <c r="R1470" s="2" t="s">
        <v>2067</v>
      </c>
      <c r="S1470" s="2" t="s">
        <v>6528</v>
      </c>
      <c r="T1470" s="2" t="s">
        <v>177</v>
      </c>
      <c r="U1470" s="2"/>
      <c r="V1470" s="2"/>
    </row>
    <row r="1471" spans="1:22" ht="14.25" customHeight="1">
      <c r="A1471" s="20" t="s">
        <v>8591</v>
      </c>
      <c r="B1471" s="20" t="s">
        <v>8592</v>
      </c>
      <c r="C1471" s="20" t="s">
        <v>2208</v>
      </c>
      <c r="D1471" s="20" t="s">
        <v>832</v>
      </c>
      <c r="E1471" s="20" t="s">
        <v>96</v>
      </c>
      <c r="F1471" s="20" t="s">
        <v>1803</v>
      </c>
      <c r="G1471" s="20" t="s">
        <v>2046</v>
      </c>
      <c r="H1471" s="20" t="s">
        <v>8593</v>
      </c>
      <c r="I1471" s="20"/>
      <c r="J1471" s="20"/>
      <c r="K1471" s="20"/>
      <c r="L1471" s="20"/>
      <c r="M1471" s="20"/>
      <c r="N1471" s="20"/>
      <c r="O1471" s="20"/>
      <c r="P1471" s="20" t="s">
        <v>8562</v>
      </c>
      <c r="Q1471" s="20" t="s">
        <v>2051</v>
      </c>
      <c r="R1471" s="2"/>
      <c r="S1471" s="16" t="s">
        <v>6563</v>
      </c>
      <c r="T1471" s="2" t="s">
        <v>831</v>
      </c>
      <c r="U1471" s="2"/>
      <c r="V1471" s="2"/>
    </row>
    <row r="1472" spans="1:22" ht="14.25" customHeight="1">
      <c r="A1472" s="20" t="s">
        <v>8594</v>
      </c>
      <c r="B1472" s="20" t="s">
        <v>8595</v>
      </c>
      <c r="C1472" s="20" t="s">
        <v>8596</v>
      </c>
      <c r="D1472" s="20" t="s">
        <v>854</v>
      </c>
      <c r="E1472" s="20" t="s">
        <v>96</v>
      </c>
      <c r="F1472" s="20" t="s">
        <v>1680</v>
      </c>
      <c r="G1472" s="20" t="s">
        <v>2046</v>
      </c>
      <c r="H1472" s="20" t="s">
        <v>8597</v>
      </c>
      <c r="I1472" s="20"/>
      <c r="J1472" s="20"/>
      <c r="K1472" s="20"/>
      <c r="L1472" s="20"/>
      <c r="M1472" s="20"/>
      <c r="N1472" s="20"/>
      <c r="O1472" s="20"/>
      <c r="P1472" s="20" t="s">
        <v>8575</v>
      </c>
      <c r="Q1472" s="20" t="s">
        <v>2051</v>
      </c>
      <c r="R1472" s="2"/>
      <c r="S1472" s="16" t="s">
        <v>6563</v>
      </c>
      <c r="T1472" s="2" t="s">
        <v>853</v>
      </c>
      <c r="U1472" s="2"/>
      <c r="V1472" s="2"/>
    </row>
    <row r="1473" spans="1:22" ht="14.25" customHeight="1">
      <c r="A1473" s="20" t="s">
        <v>8598</v>
      </c>
      <c r="B1473" s="20" t="s">
        <v>4034</v>
      </c>
      <c r="C1473" s="20" t="s">
        <v>8599</v>
      </c>
      <c r="D1473" s="20" t="s">
        <v>601</v>
      </c>
      <c r="E1473" s="20" t="s">
        <v>96</v>
      </c>
      <c r="F1473" s="20" t="s">
        <v>7177</v>
      </c>
      <c r="G1473" s="20" t="s">
        <v>2046</v>
      </c>
      <c r="H1473" s="20" t="s">
        <v>8600</v>
      </c>
      <c r="I1473" s="20"/>
      <c r="J1473" s="20"/>
      <c r="K1473" s="20"/>
      <c r="L1473" s="20"/>
      <c r="M1473" s="20" t="s">
        <v>6585</v>
      </c>
      <c r="N1473" s="20"/>
      <c r="O1473" s="20"/>
      <c r="P1473" s="20" t="s">
        <v>8562</v>
      </c>
      <c r="Q1473" s="20" t="s">
        <v>2051</v>
      </c>
      <c r="R1473" s="2"/>
      <c r="S1473" s="16" t="s">
        <v>6586</v>
      </c>
      <c r="T1473" s="2" t="s">
        <v>600</v>
      </c>
      <c r="U1473" s="2"/>
      <c r="V1473" s="2"/>
    </row>
    <row r="1474" spans="1:22" ht="14.25" customHeight="1">
      <c r="A1474" s="20" t="s">
        <v>8601</v>
      </c>
      <c r="B1474" s="20" t="s">
        <v>3052</v>
      </c>
      <c r="C1474" s="20" t="s">
        <v>8602</v>
      </c>
      <c r="D1474" s="20" t="s">
        <v>1684</v>
      </c>
      <c r="E1474" s="20" t="s">
        <v>96</v>
      </c>
      <c r="F1474" s="20" t="s">
        <v>1683</v>
      </c>
      <c r="G1474" s="20" t="s">
        <v>2046</v>
      </c>
      <c r="H1474" s="20"/>
      <c r="I1474" s="20"/>
      <c r="J1474" s="20"/>
      <c r="K1474" s="20"/>
      <c r="L1474" s="20"/>
      <c r="M1474" s="20"/>
      <c r="N1474" s="20"/>
      <c r="O1474" s="20"/>
      <c r="P1474" s="20" t="s">
        <v>8562</v>
      </c>
      <c r="Q1474" s="20"/>
      <c r="R1474" s="2"/>
      <c r="S1474" s="16" t="s">
        <v>6563</v>
      </c>
      <c r="T1474" s="2" t="s">
        <v>600</v>
      </c>
      <c r="U1474" s="2"/>
      <c r="V1474" s="2"/>
    </row>
    <row r="1475" spans="1:22" ht="14.25" customHeight="1">
      <c r="A1475" s="20" t="s">
        <v>8603</v>
      </c>
      <c r="B1475" s="20" t="s">
        <v>8604</v>
      </c>
      <c r="C1475" s="20" t="s">
        <v>4000</v>
      </c>
      <c r="D1475" s="20" t="s">
        <v>8605</v>
      </c>
      <c r="E1475" s="20" t="s">
        <v>96</v>
      </c>
      <c r="F1475" s="20" t="s">
        <v>8606</v>
      </c>
      <c r="G1475" s="20" t="s">
        <v>2046</v>
      </c>
      <c r="H1475" s="20" t="s">
        <v>8607</v>
      </c>
      <c r="I1475" s="20"/>
      <c r="J1475" s="20"/>
      <c r="K1475" s="20"/>
      <c r="L1475" s="20"/>
      <c r="M1475" s="20" t="s">
        <v>6585</v>
      </c>
      <c r="N1475" s="20"/>
      <c r="O1475" s="20"/>
      <c r="P1475" s="20" t="s">
        <v>8562</v>
      </c>
      <c r="Q1475" s="20" t="s">
        <v>2051</v>
      </c>
      <c r="R1475" s="2"/>
      <c r="S1475" s="16" t="s">
        <v>6586</v>
      </c>
      <c r="T1475" s="2" t="s">
        <v>430</v>
      </c>
      <c r="U1475" s="2"/>
      <c r="V1475" s="2"/>
    </row>
    <row r="1476" spans="1:22" ht="14.25" customHeight="1">
      <c r="A1476" s="20" t="s">
        <v>8608</v>
      </c>
      <c r="B1476" s="20" t="s">
        <v>8609</v>
      </c>
      <c r="C1476" s="20" t="s">
        <v>8610</v>
      </c>
      <c r="D1476" s="20" t="s">
        <v>902</v>
      </c>
      <c r="E1476" s="20" t="s">
        <v>96</v>
      </c>
      <c r="F1476" s="20" t="s">
        <v>1724</v>
      </c>
      <c r="G1476" s="20" t="s">
        <v>2046</v>
      </c>
      <c r="H1476" s="20" t="s">
        <v>8611</v>
      </c>
      <c r="I1476" s="20"/>
      <c r="J1476" s="20"/>
      <c r="K1476" s="20"/>
      <c r="L1476" s="20"/>
      <c r="M1476" s="20"/>
      <c r="N1476" s="20"/>
      <c r="O1476" s="20"/>
      <c r="P1476" s="20" t="s">
        <v>8562</v>
      </c>
      <c r="Q1476" s="20" t="s">
        <v>2051</v>
      </c>
      <c r="R1476" s="2"/>
      <c r="S1476" s="16" t="s">
        <v>6563</v>
      </c>
      <c r="T1476" s="2" t="s">
        <v>901</v>
      </c>
      <c r="U1476" s="2"/>
      <c r="V1476" s="2"/>
    </row>
    <row r="1477" spans="1:22" ht="14.25" customHeight="1">
      <c r="A1477" s="20"/>
      <c r="B1477" s="20" t="s">
        <v>2627</v>
      </c>
      <c r="C1477" s="20" t="s">
        <v>4257</v>
      </c>
      <c r="D1477" s="20" t="s">
        <v>910</v>
      </c>
      <c r="E1477" s="20" t="s">
        <v>96</v>
      </c>
      <c r="F1477" s="20" t="s">
        <v>8612</v>
      </c>
      <c r="G1477" s="20" t="s">
        <v>2046</v>
      </c>
      <c r="H1477" s="20"/>
      <c r="I1477" s="20"/>
      <c r="J1477" s="20"/>
      <c r="K1477" s="20"/>
      <c r="L1477" s="20"/>
      <c r="M1477" s="20" t="s">
        <v>60</v>
      </c>
      <c r="N1477" s="20"/>
      <c r="O1477" s="20"/>
      <c r="P1477" s="20" t="s">
        <v>8562</v>
      </c>
      <c r="Q1477" s="20"/>
      <c r="R1477" s="2"/>
      <c r="S1477" s="2" t="s">
        <v>6528</v>
      </c>
      <c r="T1477" s="2" t="s">
        <v>909</v>
      </c>
      <c r="U1477" s="2"/>
      <c r="V1477" s="2"/>
    </row>
    <row r="1478" spans="1:22" ht="14.25" customHeight="1">
      <c r="A1478" s="20"/>
      <c r="B1478" s="20" t="s">
        <v>3729</v>
      </c>
      <c r="C1478" s="20" t="s">
        <v>8613</v>
      </c>
      <c r="D1478" s="20" t="s">
        <v>518</v>
      </c>
      <c r="E1478" s="20" t="s">
        <v>96</v>
      </c>
      <c r="F1478" s="20" t="s">
        <v>8614</v>
      </c>
      <c r="G1478" s="20" t="s">
        <v>2046</v>
      </c>
      <c r="H1478" s="20" t="s">
        <v>8615</v>
      </c>
      <c r="I1478" s="20"/>
      <c r="J1478" s="20"/>
      <c r="K1478" s="20"/>
      <c r="L1478" s="20"/>
      <c r="M1478" s="20" t="s">
        <v>60</v>
      </c>
      <c r="N1478" s="20"/>
      <c r="O1478" s="20"/>
      <c r="P1478" s="20" t="s">
        <v>8562</v>
      </c>
      <c r="Q1478" s="20" t="s">
        <v>2051</v>
      </c>
      <c r="R1478" s="2"/>
      <c r="S1478" s="2" t="s">
        <v>8616</v>
      </c>
      <c r="T1478" s="2" t="s">
        <v>517</v>
      </c>
      <c r="U1478" s="2"/>
      <c r="V1478" s="2"/>
    </row>
    <row r="1479" spans="1:22" ht="14.25" customHeight="1">
      <c r="A1479" s="20"/>
      <c r="B1479" s="20" t="s">
        <v>8617</v>
      </c>
      <c r="C1479" s="20" t="s">
        <v>8618</v>
      </c>
      <c r="D1479" s="20" t="s">
        <v>518</v>
      </c>
      <c r="E1479" s="20" t="s">
        <v>96</v>
      </c>
      <c r="F1479" s="20" t="s">
        <v>8619</v>
      </c>
      <c r="G1479" s="20" t="s">
        <v>2046</v>
      </c>
      <c r="H1479" s="20" t="s">
        <v>8620</v>
      </c>
      <c r="I1479" s="20"/>
      <c r="J1479" s="20"/>
      <c r="K1479" s="20"/>
      <c r="L1479" s="20"/>
      <c r="M1479" s="20" t="s">
        <v>1566</v>
      </c>
      <c r="N1479" s="20"/>
      <c r="O1479" s="20"/>
      <c r="P1479" s="20" t="s">
        <v>8562</v>
      </c>
      <c r="Q1479" s="20" t="s">
        <v>2051</v>
      </c>
      <c r="R1479" s="2" t="s">
        <v>2067</v>
      </c>
      <c r="S1479" s="2" t="s">
        <v>6528</v>
      </c>
      <c r="T1479" s="2" t="s">
        <v>517</v>
      </c>
      <c r="U1479" s="2"/>
      <c r="V1479" s="2"/>
    </row>
    <row r="1480" spans="1:22" ht="14.25" customHeight="1">
      <c r="A1480" s="20"/>
      <c r="B1480" s="20" t="s">
        <v>5088</v>
      </c>
      <c r="C1480" s="20" t="s">
        <v>8621</v>
      </c>
      <c r="D1480" s="20" t="s">
        <v>518</v>
      </c>
      <c r="E1480" s="20" t="s">
        <v>96</v>
      </c>
      <c r="F1480" s="20" t="s">
        <v>8622</v>
      </c>
      <c r="G1480" s="20" t="s">
        <v>2046</v>
      </c>
      <c r="H1480" s="20" t="s">
        <v>8623</v>
      </c>
      <c r="I1480" s="20"/>
      <c r="J1480" s="20"/>
      <c r="K1480" s="20"/>
      <c r="L1480" s="20"/>
      <c r="M1480" s="20" t="s">
        <v>6585</v>
      </c>
      <c r="N1480" s="20"/>
      <c r="O1480" s="20"/>
      <c r="P1480" s="20" t="s">
        <v>8562</v>
      </c>
      <c r="Q1480" s="20" t="s">
        <v>2051</v>
      </c>
      <c r="R1480" s="2"/>
      <c r="S1480" s="16" t="s">
        <v>6586</v>
      </c>
      <c r="T1480" s="2" t="s">
        <v>517</v>
      </c>
      <c r="U1480" s="2"/>
      <c r="V1480" s="2"/>
    </row>
    <row r="1481" spans="1:22" ht="14.25" customHeight="1">
      <c r="A1481" s="20"/>
      <c r="B1481" s="20" t="s">
        <v>3078</v>
      </c>
      <c r="C1481" s="20" t="s">
        <v>3156</v>
      </c>
      <c r="D1481" s="20" t="s">
        <v>922</v>
      </c>
      <c r="E1481" s="20" t="s">
        <v>96</v>
      </c>
      <c r="F1481" s="20" t="s">
        <v>8570</v>
      </c>
      <c r="G1481" s="20" t="s">
        <v>2046</v>
      </c>
      <c r="H1481" s="20" t="s">
        <v>8624</v>
      </c>
      <c r="I1481" s="20"/>
      <c r="J1481" s="20"/>
      <c r="K1481" s="20"/>
      <c r="L1481" s="20"/>
      <c r="M1481" s="20" t="s">
        <v>6585</v>
      </c>
      <c r="N1481" s="20"/>
      <c r="O1481" s="20"/>
      <c r="P1481" s="20" t="s">
        <v>8562</v>
      </c>
      <c r="Q1481" s="20" t="s">
        <v>2051</v>
      </c>
      <c r="R1481" s="2"/>
      <c r="S1481" s="16" t="s">
        <v>6586</v>
      </c>
      <c r="T1481" s="2" t="s">
        <v>921</v>
      </c>
      <c r="U1481" s="2"/>
      <c r="V1481" s="2"/>
    </row>
    <row r="1482" spans="1:22" ht="14.25" customHeight="1">
      <c r="A1482" s="20"/>
      <c r="B1482" s="20" t="s">
        <v>4034</v>
      </c>
      <c r="C1482" s="20" t="s">
        <v>8617</v>
      </c>
      <c r="D1482" s="20" t="s">
        <v>956</v>
      </c>
      <c r="E1482" s="20" t="s">
        <v>96</v>
      </c>
      <c r="F1482" s="20" t="s">
        <v>1894</v>
      </c>
      <c r="G1482" s="20" t="s">
        <v>2046</v>
      </c>
      <c r="H1482" s="20" t="s">
        <v>8625</v>
      </c>
      <c r="I1482" s="20"/>
      <c r="J1482" s="20"/>
      <c r="K1482" s="20"/>
      <c r="L1482" s="20"/>
      <c r="M1482" s="20"/>
      <c r="N1482" s="20"/>
      <c r="O1482" s="20"/>
      <c r="P1482" s="20" t="s">
        <v>8562</v>
      </c>
      <c r="Q1482" s="20" t="s">
        <v>2051</v>
      </c>
      <c r="R1482" s="2"/>
      <c r="S1482" s="16" t="s">
        <v>6563</v>
      </c>
      <c r="T1482" s="2" t="s">
        <v>955</v>
      </c>
      <c r="U1482" s="2"/>
      <c r="V1482" s="2"/>
    </row>
    <row r="1483" spans="1:22" ht="14.25" customHeight="1">
      <c r="A1483" s="20" t="s">
        <v>8626</v>
      </c>
      <c r="B1483" s="20" t="s">
        <v>2887</v>
      </c>
      <c r="C1483" s="20" t="s">
        <v>5152</v>
      </c>
      <c r="D1483" s="20" t="s">
        <v>616</v>
      </c>
      <c r="E1483" s="20" t="s">
        <v>96</v>
      </c>
      <c r="F1483" s="20" t="s">
        <v>8627</v>
      </c>
      <c r="G1483" s="20" t="s">
        <v>2046</v>
      </c>
      <c r="H1483" s="20" t="s">
        <v>8628</v>
      </c>
      <c r="I1483" s="20"/>
      <c r="J1483" s="20"/>
      <c r="K1483" s="20"/>
      <c r="L1483" s="20"/>
      <c r="M1483" s="20" t="s">
        <v>6585</v>
      </c>
      <c r="N1483" s="20"/>
      <c r="O1483" s="20"/>
      <c r="P1483" s="20" t="s">
        <v>8562</v>
      </c>
      <c r="Q1483" s="20" t="s">
        <v>2051</v>
      </c>
      <c r="R1483" s="2"/>
      <c r="S1483" s="16" t="s">
        <v>6586</v>
      </c>
      <c r="T1483" s="2" t="s">
        <v>615</v>
      </c>
      <c r="U1483" s="2"/>
      <c r="V1483" s="2"/>
    </row>
    <row r="1484" spans="1:22" ht="14.25" customHeight="1">
      <c r="A1484" s="20" t="s">
        <v>8629</v>
      </c>
      <c r="B1484" s="20" t="s">
        <v>4129</v>
      </c>
      <c r="C1484" s="20" t="s">
        <v>8630</v>
      </c>
      <c r="D1484" s="20" t="s">
        <v>616</v>
      </c>
      <c r="E1484" s="20" t="s">
        <v>96</v>
      </c>
      <c r="F1484" s="20" t="s">
        <v>8631</v>
      </c>
      <c r="G1484" s="20" t="s">
        <v>2046</v>
      </c>
      <c r="H1484" s="20" t="s">
        <v>8632</v>
      </c>
      <c r="I1484" s="20"/>
      <c r="J1484" s="20"/>
      <c r="K1484" s="20"/>
      <c r="L1484" s="20"/>
      <c r="M1484" s="20" t="s">
        <v>6585</v>
      </c>
      <c r="N1484" s="20"/>
      <c r="O1484" s="20"/>
      <c r="P1484" s="20" t="s">
        <v>8562</v>
      </c>
      <c r="Q1484" s="20" t="s">
        <v>2051</v>
      </c>
      <c r="R1484" s="2"/>
      <c r="S1484" s="16" t="s">
        <v>6586</v>
      </c>
      <c r="T1484" s="2" t="s">
        <v>615</v>
      </c>
      <c r="U1484" s="2"/>
      <c r="V1484" s="2"/>
    </row>
    <row r="1485" spans="1:22" ht="14.25" customHeight="1">
      <c r="A1485" s="20"/>
      <c r="B1485" s="20" t="s">
        <v>3155</v>
      </c>
      <c r="C1485" s="20" t="s">
        <v>8633</v>
      </c>
      <c r="D1485" s="20" t="s">
        <v>998</v>
      </c>
      <c r="E1485" s="20" t="s">
        <v>96</v>
      </c>
      <c r="F1485" s="20" t="s">
        <v>8634</v>
      </c>
      <c r="G1485" s="20" t="s">
        <v>2046</v>
      </c>
      <c r="H1485" s="20"/>
      <c r="I1485" s="20"/>
      <c r="J1485" s="20"/>
      <c r="K1485" s="20"/>
      <c r="L1485" s="20"/>
      <c r="M1485" s="20" t="s">
        <v>6585</v>
      </c>
      <c r="N1485" s="20"/>
      <c r="O1485" s="20"/>
      <c r="P1485" s="20" t="s">
        <v>8562</v>
      </c>
      <c r="Q1485" s="20"/>
      <c r="R1485" s="2"/>
      <c r="S1485" s="16" t="s">
        <v>6586</v>
      </c>
      <c r="T1485" s="2" t="s">
        <v>997</v>
      </c>
      <c r="U1485" s="2"/>
      <c r="V1485" s="2"/>
    </row>
    <row r="1486" spans="1:22" ht="14.25" customHeight="1">
      <c r="A1486" s="20" t="s">
        <v>8635</v>
      </c>
      <c r="B1486" s="20" t="s">
        <v>4519</v>
      </c>
      <c r="C1486" s="20" t="s">
        <v>4251</v>
      </c>
      <c r="D1486" s="20" t="s">
        <v>1032</v>
      </c>
      <c r="E1486" s="20" t="s">
        <v>96</v>
      </c>
      <c r="F1486" s="20" t="s">
        <v>1887</v>
      </c>
      <c r="G1486" s="20" t="s">
        <v>2046</v>
      </c>
      <c r="H1486" s="20"/>
      <c r="I1486" s="20"/>
      <c r="J1486" s="20"/>
      <c r="K1486" s="20"/>
      <c r="L1486" s="20"/>
      <c r="M1486" s="20"/>
      <c r="N1486" s="20"/>
      <c r="O1486" s="20"/>
      <c r="P1486" s="20" t="s">
        <v>8562</v>
      </c>
      <c r="Q1486" s="20"/>
      <c r="R1486" s="2"/>
      <c r="S1486" s="16" t="s">
        <v>6563</v>
      </c>
      <c r="T1486" s="2" t="s">
        <v>1031</v>
      </c>
      <c r="U1486" s="2"/>
      <c r="V1486" s="2"/>
    </row>
    <row r="1487" spans="1:22" ht="14.25" customHeight="1">
      <c r="A1487" s="20" t="s">
        <v>8636</v>
      </c>
      <c r="B1487" s="20" t="s">
        <v>8637</v>
      </c>
      <c r="C1487" s="20" t="s">
        <v>8638</v>
      </c>
      <c r="D1487" s="20" t="s">
        <v>302</v>
      </c>
      <c r="E1487" s="20" t="s">
        <v>96</v>
      </c>
      <c r="F1487" s="20" t="s">
        <v>8639</v>
      </c>
      <c r="G1487" s="20" t="s">
        <v>2046</v>
      </c>
      <c r="H1487" s="20" t="s">
        <v>8640</v>
      </c>
      <c r="I1487" s="20"/>
      <c r="J1487" s="20"/>
      <c r="K1487" s="20"/>
      <c r="L1487" s="20"/>
      <c r="M1487" s="20" t="s">
        <v>1566</v>
      </c>
      <c r="N1487" s="20"/>
      <c r="O1487" s="20"/>
      <c r="P1487" s="20" t="s">
        <v>8641</v>
      </c>
      <c r="Q1487" s="20" t="s">
        <v>2051</v>
      </c>
      <c r="R1487" s="2" t="s">
        <v>2067</v>
      </c>
      <c r="S1487" s="2" t="s">
        <v>6528</v>
      </c>
      <c r="T1487" s="2" t="s">
        <v>301</v>
      </c>
      <c r="U1487" s="2"/>
      <c r="V1487" s="2"/>
    </row>
    <row r="1488" spans="1:22" ht="14.25" customHeight="1">
      <c r="A1488" s="20" t="s">
        <v>8642</v>
      </c>
      <c r="B1488" s="20" t="s">
        <v>4670</v>
      </c>
      <c r="C1488" s="20" t="s">
        <v>8643</v>
      </c>
      <c r="D1488" s="20" t="s">
        <v>1038</v>
      </c>
      <c r="E1488" s="20" t="s">
        <v>96</v>
      </c>
      <c r="F1488" s="20" t="s">
        <v>1888</v>
      </c>
      <c r="G1488" s="20" t="s">
        <v>2046</v>
      </c>
      <c r="H1488" s="20" t="s">
        <v>8644</v>
      </c>
      <c r="I1488" s="20"/>
      <c r="J1488" s="20"/>
      <c r="K1488" s="20"/>
      <c r="L1488" s="20"/>
      <c r="M1488" s="20"/>
      <c r="N1488" s="20"/>
      <c r="O1488" s="20"/>
      <c r="P1488" s="20" t="s">
        <v>8562</v>
      </c>
      <c r="Q1488" s="20" t="s">
        <v>2051</v>
      </c>
      <c r="R1488" s="2"/>
      <c r="S1488" s="16" t="s">
        <v>6563</v>
      </c>
      <c r="T1488" s="2" t="s">
        <v>1037</v>
      </c>
      <c r="U1488" s="2"/>
      <c r="V1488" s="2"/>
    </row>
    <row r="1489" spans="1:22" ht="14.25" customHeight="1">
      <c r="A1489" s="20" t="s">
        <v>8645</v>
      </c>
      <c r="B1489" s="20" t="s">
        <v>4114</v>
      </c>
      <c r="C1489" s="20" t="s">
        <v>8646</v>
      </c>
      <c r="D1489" s="20" t="s">
        <v>1040</v>
      </c>
      <c r="E1489" s="20" t="s">
        <v>96</v>
      </c>
      <c r="F1489" s="20" t="s">
        <v>1724</v>
      </c>
      <c r="G1489" s="20" t="s">
        <v>2046</v>
      </c>
      <c r="H1489" s="20" t="s">
        <v>8647</v>
      </c>
      <c r="I1489" s="20"/>
      <c r="J1489" s="20"/>
      <c r="K1489" s="20"/>
      <c r="L1489" s="20"/>
      <c r="M1489" s="20"/>
      <c r="N1489" s="20"/>
      <c r="O1489" s="20"/>
      <c r="P1489" s="20" t="s">
        <v>8562</v>
      </c>
      <c r="Q1489" s="20" t="s">
        <v>2051</v>
      </c>
      <c r="R1489" s="2"/>
      <c r="S1489" s="16" t="s">
        <v>6563</v>
      </c>
      <c r="T1489" s="2" t="s">
        <v>1039</v>
      </c>
      <c r="U1489" s="2"/>
      <c r="V1489" s="2"/>
    </row>
    <row r="1490" spans="1:22" ht="14.25" customHeight="1">
      <c r="A1490" s="20" t="s">
        <v>8648</v>
      </c>
      <c r="B1490" s="20" t="s">
        <v>3793</v>
      </c>
      <c r="C1490" s="20" t="s">
        <v>8649</v>
      </c>
      <c r="D1490" s="20" t="s">
        <v>522</v>
      </c>
      <c r="E1490" s="20" t="s">
        <v>96</v>
      </c>
      <c r="F1490" s="20" t="s">
        <v>1774</v>
      </c>
      <c r="G1490" s="20" t="s">
        <v>2046</v>
      </c>
      <c r="H1490" s="20" t="s">
        <v>8650</v>
      </c>
      <c r="I1490" s="20"/>
      <c r="J1490" s="20"/>
      <c r="K1490" s="20"/>
      <c r="L1490" s="20"/>
      <c r="M1490" s="20"/>
      <c r="N1490" s="20"/>
      <c r="O1490" s="20"/>
      <c r="P1490" s="20" t="s">
        <v>8562</v>
      </c>
      <c r="Q1490" s="20" t="s">
        <v>2051</v>
      </c>
      <c r="R1490" s="2"/>
      <c r="S1490" s="16" t="s">
        <v>6563</v>
      </c>
      <c r="T1490" s="2" t="s">
        <v>521</v>
      </c>
      <c r="U1490" s="2"/>
      <c r="V1490" s="2"/>
    </row>
    <row r="1491" spans="1:22" ht="14.25" customHeight="1">
      <c r="A1491" s="20" t="s">
        <v>8651</v>
      </c>
      <c r="B1491" s="20" t="s">
        <v>5916</v>
      </c>
      <c r="C1491" s="20" t="s">
        <v>8652</v>
      </c>
      <c r="D1491" s="20" t="s">
        <v>1090</v>
      </c>
      <c r="E1491" s="20" t="s">
        <v>96</v>
      </c>
      <c r="F1491" s="20" t="s">
        <v>1882</v>
      </c>
      <c r="G1491" s="20" t="s">
        <v>2046</v>
      </c>
      <c r="H1491" s="20" t="s">
        <v>8653</v>
      </c>
      <c r="I1491" s="20"/>
      <c r="J1491" s="20"/>
      <c r="K1491" s="20"/>
      <c r="L1491" s="20"/>
      <c r="M1491" s="20"/>
      <c r="N1491" s="20"/>
      <c r="O1491" s="20"/>
      <c r="P1491" s="20" t="s">
        <v>8562</v>
      </c>
      <c r="Q1491" s="20" t="s">
        <v>2051</v>
      </c>
      <c r="R1491" s="2"/>
      <c r="S1491" s="16" t="s">
        <v>6563</v>
      </c>
      <c r="T1491" s="2" t="s">
        <v>1089</v>
      </c>
      <c r="U1491" s="2"/>
      <c r="V1491" s="2"/>
    </row>
    <row r="1492" spans="1:22" ht="14.25" customHeight="1">
      <c r="A1492" s="20" t="s">
        <v>8654</v>
      </c>
      <c r="B1492" s="20" t="s">
        <v>8655</v>
      </c>
      <c r="C1492" s="20" t="s">
        <v>8656</v>
      </c>
      <c r="D1492" s="20" t="s">
        <v>347</v>
      </c>
      <c r="E1492" s="20" t="s">
        <v>96</v>
      </c>
      <c r="F1492" s="20" t="s">
        <v>8657</v>
      </c>
      <c r="G1492" s="20" t="s">
        <v>2046</v>
      </c>
      <c r="H1492" s="20" t="s">
        <v>8658</v>
      </c>
      <c r="I1492" s="20"/>
      <c r="J1492" s="20"/>
      <c r="K1492" s="20"/>
      <c r="L1492" s="20"/>
      <c r="M1492" s="20" t="s">
        <v>60</v>
      </c>
      <c r="N1492" s="20"/>
      <c r="O1492" s="20"/>
      <c r="P1492" s="20" t="s">
        <v>8575</v>
      </c>
      <c r="Q1492" s="20" t="s">
        <v>2051</v>
      </c>
      <c r="R1492" s="2"/>
      <c r="S1492" s="2" t="s">
        <v>6528</v>
      </c>
      <c r="T1492" s="2" t="s">
        <v>346</v>
      </c>
      <c r="U1492" s="2"/>
      <c r="V1492" s="2"/>
    </row>
    <row r="1493" spans="1:22" ht="14.25" customHeight="1">
      <c r="A1493" s="20"/>
      <c r="B1493" s="20" t="s">
        <v>3511</v>
      </c>
      <c r="C1493" s="20" t="s">
        <v>8659</v>
      </c>
      <c r="D1493" s="20" t="s">
        <v>347</v>
      </c>
      <c r="E1493" s="20" t="s">
        <v>96</v>
      </c>
      <c r="F1493" s="20" t="s">
        <v>1902</v>
      </c>
      <c r="G1493" s="20" t="s">
        <v>2046</v>
      </c>
      <c r="H1493" s="20" t="s">
        <v>8660</v>
      </c>
      <c r="I1493" s="20"/>
      <c r="J1493" s="20"/>
      <c r="K1493" s="20"/>
      <c r="L1493" s="20"/>
      <c r="M1493" s="20"/>
      <c r="N1493" s="20"/>
      <c r="O1493" s="20"/>
      <c r="P1493" s="20" t="s">
        <v>8562</v>
      </c>
      <c r="Q1493" s="20" t="s">
        <v>2051</v>
      </c>
      <c r="R1493" s="2"/>
      <c r="S1493" s="16" t="s">
        <v>6563</v>
      </c>
      <c r="T1493" s="2" t="s">
        <v>346</v>
      </c>
      <c r="U1493" s="2"/>
      <c r="V1493" s="2"/>
    </row>
    <row r="1494" spans="1:22" ht="14.25" customHeight="1">
      <c r="A1494" s="20" t="s">
        <v>8661</v>
      </c>
      <c r="B1494" s="20" t="s">
        <v>8662</v>
      </c>
      <c r="C1494" s="20" t="s">
        <v>8663</v>
      </c>
      <c r="D1494" s="20" t="s">
        <v>347</v>
      </c>
      <c r="E1494" s="20" t="s">
        <v>96</v>
      </c>
      <c r="F1494" s="20" t="s">
        <v>8664</v>
      </c>
      <c r="G1494" s="20" t="s">
        <v>2046</v>
      </c>
      <c r="H1494" s="20" t="s">
        <v>8665</v>
      </c>
      <c r="I1494" s="20"/>
      <c r="J1494" s="20"/>
      <c r="K1494" s="20"/>
      <c r="L1494" s="20"/>
      <c r="M1494" s="20" t="s">
        <v>1566</v>
      </c>
      <c r="N1494" s="20"/>
      <c r="O1494" s="20"/>
      <c r="P1494" s="20" t="s">
        <v>8562</v>
      </c>
      <c r="Q1494" s="20" t="s">
        <v>2051</v>
      </c>
      <c r="R1494" s="2" t="s">
        <v>2067</v>
      </c>
      <c r="S1494" s="2" t="s">
        <v>6528</v>
      </c>
      <c r="T1494" s="2" t="s">
        <v>346</v>
      </c>
      <c r="U1494" s="2"/>
      <c r="V1494" s="2"/>
    </row>
    <row r="1495" spans="1:22" ht="14.25" customHeight="1">
      <c r="A1495" s="20" t="s">
        <v>8666</v>
      </c>
      <c r="B1495" s="20" t="s">
        <v>3735</v>
      </c>
      <c r="C1495" s="20" t="s">
        <v>8667</v>
      </c>
      <c r="D1495" s="20" t="s">
        <v>347</v>
      </c>
      <c r="E1495" s="20" t="s">
        <v>96</v>
      </c>
      <c r="F1495" s="20" t="s">
        <v>1853</v>
      </c>
      <c r="G1495" s="20" t="s">
        <v>2046</v>
      </c>
      <c r="H1495" s="20" t="s">
        <v>8668</v>
      </c>
      <c r="I1495" s="20"/>
      <c r="J1495" s="20"/>
      <c r="K1495" s="20"/>
      <c r="L1495" s="20"/>
      <c r="M1495" s="20"/>
      <c r="N1495" s="20"/>
      <c r="O1495" s="20"/>
      <c r="P1495" s="20" t="s">
        <v>8562</v>
      </c>
      <c r="Q1495" s="20" t="s">
        <v>2051</v>
      </c>
      <c r="R1495" s="2"/>
      <c r="S1495" s="16" t="s">
        <v>6563</v>
      </c>
      <c r="T1495" s="2" t="s">
        <v>346</v>
      </c>
      <c r="U1495" s="2"/>
      <c r="V1495" s="2"/>
    </row>
    <row r="1496" spans="1:22" ht="14.25" customHeight="1">
      <c r="A1496" s="20" t="s">
        <v>8669</v>
      </c>
      <c r="B1496" s="20" t="s">
        <v>8670</v>
      </c>
      <c r="C1496" s="20" t="s">
        <v>8671</v>
      </c>
      <c r="D1496" s="20" t="s">
        <v>347</v>
      </c>
      <c r="E1496" s="20" t="s">
        <v>96</v>
      </c>
      <c r="F1496" s="20" t="s">
        <v>1765</v>
      </c>
      <c r="G1496" s="20" t="s">
        <v>2046</v>
      </c>
      <c r="H1496" s="20" t="s">
        <v>8672</v>
      </c>
      <c r="I1496" s="20"/>
      <c r="J1496" s="20"/>
      <c r="K1496" s="20"/>
      <c r="L1496" s="20"/>
      <c r="M1496" s="20"/>
      <c r="N1496" s="20"/>
      <c r="O1496" s="20"/>
      <c r="P1496" s="20" t="s">
        <v>8562</v>
      </c>
      <c r="Q1496" s="20" t="s">
        <v>2051</v>
      </c>
      <c r="R1496" s="2"/>
      <c r="S1496" s="16" t="s">
        <v>6563</v>
      </c>
      <c r="T1496" s="2" t="s">
        <v>346</v>
      </c>
      <c r="U1496" s="2"/>
      <c r="V1496" s="2"/>
    </row>
    <row r="1497" spans="1:22" ht="14.25" customHeight="1">
      <c r="A1497" s="20" t="s">
        <v>8673</v>
      </c>
      <c r="B1497" s="20" t="s">
        <v>4943</v>
      </c>
      <c r="C1497" s="20" t="s">
        <v>8674</v>
      </c>
      <c r="D1497" s="20" t="s">
        <v>347</v>
      </c>
      <c r="E1497" s="20" t="s">
        <v>96</v>
      </c>
      <c r="F1497" s="20" t="s">
        <v>8675</v>
      </c>
      <c r="G1497" s="20" t="s">
        <v>2046</v>
      </c>
      <c r="H1497" s="20" t="s">
        <v>8676</v>
      </c>
      <c r="I1497" s="20"/>
      <c r="J1497" s="20"/>
      <c r="K1497" s="20"/>
      <c r="L1497" s="20"/>
      <c r="M1497" s="20" t="s">
        <v>1566</v>
      </c>
      <c r="N1497" s="20"/>
      <c r="O1497" s="20"/>
      <c r="P1497" s="20" t="s">
        <v>8562</v>
      </c>
      <c r="Q1497" s="20" t="s">
        <v>2051</v>
      </c>
      <c r="R1497" s="2" t="s">
        <v>2067</v>
      </c>
      <c r="S1497" s="2" t="s">
        <v>6528</v>
      </c>
      <c r="T1497" s="2" t="s">
        <v>346</v>
      </c>
      <c r="U1497" s="2"/>
      <c r="V1497" s="2"/>
    </row>
    <row r="1498" spans="1:22" ht="14.25" customHeight="1">
      <c r="A1498" s="20" t="s">
        <v>8677</v>
      </c>
      <c r="B1498" s="20" t="s">
        <v>2411</v>
      </c>
      <c r="C1498" s="20" t="s">
        <v>7920</v>
      </c>
      <c r="D1498" s="20" t="s">
        <v>1144</v>
      </c>
      <c r="E1498" s="20" t="s">
        <v>96</v>
      </c>
      <c r="F1498" s="20" t="s">
        <v>1848</v>
      </c>
      <c r="G1498" s="20" t="s">
        <v>2046</v>
      </c>
      <c r="H1498" s="20" t="s">
        <v>8678</v>
      </c>
      <c r="I1498" s="20"/>
      <c r="J1498" s="20"/>
      <c r="K1498" s="20"/>
      <c r="L1498" s="20"/>
      <c r="M1498" s="20"/>
      <c r="N1498" s="20"/>
      <c r="O1498" s="20"/>
      <c r="P1498" s="20" t="s">
        <v>8562</v>
      </c>
      <c r="Q1498" s="20" t="s">
        <v>2051</v>
      </c>
      <c r="R1498" s="2"/>
      <c r="S1498" s="16" t="s">
        <v>6563</v>
      </c>
      <c r="T1498" s="2" t="s">
        <v>1143</v>
      </c>
      <c r="U1498" s="2"/>
      <c r="V1498" s="2"/>
    </row>
    <row r="1499" spans="1:22" ht="14.25" customHeight="1">
      <c r="A1499" s="20" t="s">
        <v>8679</v>
      </c>
      <c r="B1499" s="20" t="s">
        <v>2175</v>
      </c>
      <c r="C1499" s="20" t="s">
        <v>5964</v>
      </c>
      <c r="D1499" s="20" t="s">
        <v>176</v>
      </c>
      <c r="E1499" s="20" t="s">
        <v>96</v>
      </c>
      <c r="F1499" s="20" t="s">
        <v>1785</v>
      </c>
      <c r="G1499" s="20" t="s">
        <v>2046</v>
      </c>
      <c r="H1499" s="20" t="s">
        <v>8680</v>
      </c>
      <c r="I1499" s="20"/>
      <c r="J1499" s="20"/>
      <c r="K1499" s="20"/>
      <c r="L1499" s="20"/>
      <c r="M1499" s="20"/>
      <c r="N1499" s="20"/>
      <c r="O1499" s="20"/>
      <c r="P1499" s="20" t="s">
        <v>8562</v>
      </c>
      <c r="Q1499" s="20" t="s">
        <v>2051</v>
      </c>
      <c r="R1499" s="2"/>
      <c r="S1499" s="16" t="s">
        <v>6563</v>
      </c>
      <c r="T1499" s="2" t="s">
        <v>175</v>
      </c>
      <c r="U1499" s="2"/>
      <c r="V1499" s="2"/>
    </row>
    <row r="1500" spans="1:22" ht="14.25" customHeight="1">
      <c r="A1500" s="20" t="s">
        <v>8681</v>
      </c>
      <c r="B1500" s="20" t="s">
        <v>8682</v>
      </c>
      <c r="C1500" s="20" t="s">
        <v>8683</v>
      </c>
      <c r="D1500" s="20" t="s">
        <v>99</v>
      </c>
      <c r="E1500" s="20" t="s">
        <v>96</v>
      </c>
      <c r="F1500" s="20" t="s">
        <v>6883</v>
      </c>
      <c r="G1500" s="20" t="s">
        <v>2046</v>
      </c>
      <c r="H1500" s="20" t="s">
        <v>8684</v>
      </c>
      <c r="I1500" s="20"/>
      <c r="J1500" s="20"/>
      <c r="K1500" s="20"/>
      <c r="L1500" s="20"/>
      <c r="M1500" s="20" t="s">
        <v>6585</v>
      </c>
      <c r="N1500" s="20"/>
      <c r="O1500" s="20"/>
      <c r="P1500" s="20" t="s">
        <v>8562</v>
      </c>
      <c r="Q1500" s="20" t="s">
        <v>2051</v>
      </c>
      <c r="R1500" s="2"/>
      <c r="S1500" s="16" t="s">
        <v>6586</v>
      </c>
      <c r="T1500" s="2" t="s">
        <v>98</v>
      </c>
      <c r="U1500" s="2"/>
      <c r="V1500" s="2"/>
    </row>
    <row r="1501" spans="1:22" ht="14.25" customHeight="1">
      <c r="A1501" s="20"/>
      <c r="B1501" s="20" t="s">
        <v>8685</v>
      </c>
      <c r="C1501" s="20" t="s">
        <v>8686</v>
      </c>
      <c r="D1501" s="20" t="s">
        <v>533</v>
      </c>
      <c r="E1501" s="20" t="s">
        <v>96</v>
      </c>
      <c r="F1501" s="20" t="s">
        <v>1924</v>
      </c>
      <c r="G1501" s="20" t="s">
        <v>2046</v>
      </c>
      <c r="H1501" s="20" t="s">
        <v>8687</v>
      </c>
      <c r="I1501" s="20"/>
      <c r="J1501" s="20"/>
      <c r="K1501" s="20"/>
      <c r="L1501" s="20"/>
      <c r="M1501" s="20"/>
      <c r="N1501" s="20"/>
      <c r="O1501" s="20"/>
      <c r="P1501" s="20" t="s">
        <v>8562</v>
      </c>
      <c r="Q1501" s="20" t="s">
        <v>2051</v>
      </c>
      <c r="R1501" s="2"/>
      <c r="S1501" s="16" t="s">
        <v>6563</v>
      </c>
      <c r="T1501" s="2" t="s">
        <v>532</v>
      </c>
      <c r="U1501" s="2"/>
      <c r="V1501" s="2"/>
    </row>
    <row r="1502" spans="1:22" ht="14.25" customHeight="1">
      <c r="A1502" s="20" t="s">
        <v>8688</v>
      </c>
      <c r="B1502" s="20" t="s">
        <v>5389</v>
      </c>
      <c r="C1502" s="20" t="s">
        <v>8689</v>
      </c>
      <c r="D1502" s="20" t="s">
        <v>533</v>
      </c>
      <c r="E1502" s="20" t="s">
        <v>96</v>
      </c>
      <c r="F1502" s="20" t="s">
        <v>1888</v>
      </c>
      <c r="G1502" s="20" t="s">
        <v>2046</v>
      </c>
      <c r="H1502" s="20" t="s">
        <v>8690</v>
      </c>
      <c r="I1502" s="20"/>
      <c r="J1502" s="20"/>
      <c r="K1502" s="20"/>
      <c r="L1502" s="20"/>
      <c r="M1502" s="20"/>
      <c r="N1502" s="20"/>
      <c r="O1502" s="20"/>
      <c r="P1502" s="20" t="s">
        <v>8575</v>
      </c>
      <c r="Q1502" s="20" t="s">
        <v>2051</v>
      </c>
      <c r="R1502" s="2"/>
      <c r="S1502" s="16" t="s">
        <v>6563</v>
      </c>
      <c r="T1502" s="2" t="s">
        <v>532</v>
      </c>
      <c r="U1502" s="2"/>
      <c r="V1502" s="2"/>
    </row>
    <row r="1503" spans="1:22" ht="14.25" customHeight="1">
      <c r="A1503" s="20" t="s">
        <v>8691</v>
      </c>
      <c r="B1503" s="20" t="s">
        <v>2585</v>
      </c>
      <c r="C1503" s="20" t="s">
        <v>8692</v>
      </c>
      <c r="D1503" s="20" t="s">
        <v>533</v>
      </c>
      <c r="E1503" s="20" t="s">
        <v>96</v>
      </c>
      <c r="F1503" s="20" t="s">
        <v>1891</v>
      </c>
      <c r="G1503" s="20" t="s">
        <v>2046</v>
      </c>
      <c r="H1503" s="20" t="s">
        <v>8693</v>
      </c>
      <c r="I1503" s="20"/>
      <c r="J1503" s="20"/>
      <c r="K1503" s="20"/>
      <c r="L1503" s="20"/>
      <c r="M1503" s="20"/>
      <c r="N1503" s="20"/>
      <c r="O1503" s="20"/>
      <c r="P1503" s="20" t="s">
        <v>8575</v>
      </c>
      <c r="Q1503" s="20" t="s">
        <v>2051</v>
      </c>
      <c r="R1503" s="2"/>
      <c r="S1503" s="16" t="s">
        <v>6563</v>
      </c>
      <c r="T1503" s="2" t="s">
        <v>532</v>
      </c>
      <c r="U1503" s="2"/>
      <c r="V1503" s="2"/>
    </row>
    <row r="1504" spans="1:22" ht="14.25" customHeight="1">
      <c r="A1504" s="20"/>
      <c r="B1504" s="20" t="s">
        <v>8694</v>
      </c>
      <c r="C1504" s="20" t="s">
        <v>8695</v>
      </c>
      <c r="D1504" s="20" t="s">
        <v>1204</v>
      </c>
      <c r="E1504" s="20" t="s">
        <v>96</v>
      </c>
      <c r="F1504" s="20" t="s">
        <v>1724</v>
      </c>
      <c r="G1504" s="20" t="s">
        <v>2046</v>
      </c>
      <c r="H1504" s="20" t="s">
        <v>8696</v>
      </c>
      <c r="I1504" s="20"/>
      <c r="J1504" s="20"/>
      <c r="K1504" s="20"/>
      <c r="L1504" s="20"/>
      <c r="M1504" s="20"/>
      <c r="N1504" s="20"/>
      <c r="O1504" s="20"/>
      <c r="P1504" s="20" t="s">
        <v>8562</v>
      </c>
      <c r="Q1504" s="20" t="s">
        <v>2051</v>
      </c>
      <c r="R1504" s="2"/>
      <c r="S1504" s="16" t="s">
        <v>6563</v>
      </c>
      <c r="T1504" s="2" t="s">
        <v>1203</v>
      </c>
      <c r="U1504" s="2"/>
      <c r="V1504" s="2"/>
    </row>
    <row r="1505" spans="1:22" ht="14.25" customHeight="1">
      <c r="A1505" s="20" t="s">
        <v>8697</v>
      </c>
      <c r="B1505" s="20" t="s">
        <v>8698</v>
      </c>
      <c r="C1505" s="20" t="s">
        <v>8699</v>
      </c>
      <c r="D1505" s="20" t="s">
        <v>1861</v>
      </c>
      <c r="E1505" s="20" t="s">
        <v>96</v>
      </c>
      <c r="F1505" s="20" t="s">
        <v>6837</v>
      </c>
      <c r="G1505" s="20" t="s">
        <v>2046</v>
      </c>
      <c r="H1505" s="20" t="s">
        <v>8700</v>
      </c>
      <c r="I1505" s="20"/>
      <c r="J1505" s="20"/>
      <c r="K1505" s="20"/>
      <c r="L1505" s="20"/>
      <c r="M1505" s="20" t="s">
        <v>6585</v>
      </c>
      <c r="N1505" s="20"/>
      <c r="O1505" s="20"/>
      <c r="P1505" s="20" t="s">
        <v>8562</v>
      </c>
      <c r="Q1505" s="20" t="s">
        <v>2051</v>
      </c>
      <c r="R1505" s="2"/>
      <c r="S1505" s="16" t="s">
        <v>6586</v>
      </c>
      <c r="T1505" s="2" t="s">
        <v>111</v>
      </c>
      <c r="U1505" s="2"/>
      <c r="V1505" s="2"/>
    </row>
    <row r="1506" spans="1:22" ht="14.25" customHeight="1">
      <c r="A1506" s="20"/>
      <c r="B1506" s="20" t="s">
        <v>3538</v>
      </c>
      <c r="C1506" s="20" t="s">
        <v>4000</v>
      </c>
      <c r="D1506" s="20" t="s">
        <v>1861</v>
      </c>
      <c r="E1506" s="20" t="s">
        <v>96</v>
      </c>
      <c r="F1506" s="20" t="s">
        <v>1860</v>
      </c>
      <c r="G1506" s="20" t="s">
        <v>2046</v>
      </c>
      <c r="H1506" s="20" t="s">
        <v>8701</v>
      </c>
      <c r="I1506" s="20"/>
      <c r="J1506" s="20"/>
      <c r="K1506" s="20"/>
      <c r="L1506" s="20"/>
      <c r="M1506" s="20"/>
      <c r="N1506" s="20"/>
      <c r="O1506" s="20"/>
      <c r="P1506" s="20" t="s">
        <v>8562</v>
      </c>
      <c r="Q1506" s="20" t="s">
        <v>2051</v>
      </c>
      <c r="R1506" s="2"/>
      <c r="S1506" s="16" t="s">
        <v>6563</v>
      </c>
      <c r="T1506" s="2" t="s">
        <v>111</v>
      </c>
      <c r="U1506" s="2"/>
      <c r="V1506" s="2"/>
    </row>
    <row r="1507" spans="1:22" ht="14.25" customHeight="1">
      <c r="A1507" s="20" t="s">
        <v>8702</v>
      </c>
      <c r="B1507" s="20" t="s">
        <v>8703</v>
      </c>
      <c r="C1507" s="20" t="s">
        <v>8704</v>
      </c>
      <c r="D1507" s="20" t="s">
        <v>650</v>
      </c>
      <c r="E1507" s="20" t="s">
        <v>96</v>
      </c>
      <c r="F1507" s="20" t="s">
        <v>1888</v>
      </c>
      <c r="G1507" s="20" t="s">
        <v>2046</v>
      </c>
      <c r="H1507" s="20" t="s">
        <v>8705</v>
      </c>
      <c r="I1507" s="20"/>
      <c r="J1507" s="20"/>
      <c r="K1507" s="20"/>
      <c r="L1507" s="20"/>
      <c r="M1507" s="20"/>
      <c r="N1507" s="20"/>
      <c r="O1507" s="20"/>
      <c r="P1507" s="20" t="s">
        <v>8562</v>
      </c>
      <c r="Q1507" s="20" t="s">
        <v>2051</v>
      </c>
      <c r="R1507" s="2"/>
      <c r="S1507" s="16" t="s">
        <v>6563</v>
      </c>
      <c r="T1507" s="2" t="s">
        <v>649</v>
      </c>
      <c r="U1507" s="2"/>
      <c r="V1507" s="2"/>
    </row>
    <row r="1508" spans="1:22" ht="14.25" customHeight="1">
      <c r="A1508" s="20" t="s">
        <v>8706</v>
      </c>
      <c r="B1508" s="20" t="s">
        <v>8707</v>
      </c>
      <c r="C1508" s="20" t="s">
        <v>8708</v>
      </c>
      <c r="D1508" s="20" t="s">
        <v>1268</v>
      </c>
      <c r="E1508" s="20" t="s">
        <v>96</v>
      </c>
      <c r="F1508" s="20" t="s">
        <v>8709</v>
      </c>
      <c r="G1508" s="20" t="s">
        <v>2046</v>
      </c>
      <c r="H1508" s="20" t="s">
        <v>8710</v>
      </c>
      <c r="I1508" s="20"/>
      <c r="J1508" s="20"/>
      <c r="K1508" s="20"/>
      <c r="L1508" s="20"/>
      <c r="M1508" s="20" t="s">
        <v>6585</v>
      </c>
      <c r="N1508" s="20"/>
      <c r="O1508" s="20"/>
      <c r="P1508" s="20" t="s">
        <v>8562</v>
      </c>
      <c r="Q1508" s="20" t="s">
        <v>2051</v>
      </c>
      <c r="R1508" s="2"/>
      <c r="S1508" s="16" t="s">
        <v>6586</v>
      </c>
      <c r="T1508" s="2" t="s">
        <v>1267</v>
      </c>
      <c r="U1508" s="2"/>
      <c r="V1508" s="2"/>
    </row>
    <row r="1509" spans="1:22" ht="14.25" customHeight="1">
      <c r="A1509" s="20"/>
      <c r="B1509" s="20" t="s">
        <v>4997</v>
      </c>
      <c r="C1509" s="20" t="s">
        <v>8711</v>
      </c>
      <c r="D1509" s="20" t="s">
        <v>196</v>
      </c>
      <c r="E1509" s="20" t="s">
        <v>96</v>
      </c>
      <c r="F1509" s="20" t="s">
        <v>8712</v>
      </c>
      <c r="G1509" s="20" t="s">
        <v>2046</v>
      </c>
      <c r="H1509" s="20" t="s">
        <v>8713</v>
      </c>
      <c r="I1509" s="20"/>
      <c r="J1509" s="20"/>
      <c r="K1509" s="20"/>
      <c r="L1509" s="20"/>
      <c r="M1509" s="20" t="s">
        <v>1566</v>
      </c>
      <c r="N1509" s="20"/>
      <c r="O1509" s="20"/>
      <c r="P1509" s="20" t="s">
        <v>8562</v>
      </c>
      <c r="Q1509" s="20" t="s">
        <v>2051</v>
      </c>
      <c r="R1509" s="2" t="s">
        <v>2067</v>
      </c>
      <c r="S1509" s="2" t="s">
        <v>6528</v>
      </c>
      <c r="T1509" s="2" t="s">
        <v>195</v>
      </c>
      <c r="U1509" s="2"/>
      <c r="V1509" s="2"/>
    </row>
    <row r="1510" spans="1:22" ht="14.25" customHeight="1">
      <c r="A1510" s="20" t="s">
        <v>8714</v>
      </c>
      <c r="B1510" s="20" t="s">
        <v>2311</v>
      </c>
      <c r="C1510" s="20" t="s">
        <v>8715</v>
      </c>
      <c r="D1510" s="20" t="s">
        <v>168</v>
      </c>
      <c r="E1510" s="20" t="s">
        <v>96</v>
      </c>
      <c r="F1510" s="20" t="s">
        <v>8716</v>
      </c>
      <c r="G1510" s="20" t="s">
        <v>2046</v>
      </c>
      <c r="H1510" s="20" t="s">
        <v>8717</v>
      </c>
      <c r="I1510" s="20"/>
      <c r="J1510" s="20"/>
      <c r="K1510" s="20"/>
      <c r="L1510" s="20"/>
      <c r="M1510" s="20" t="s">
        <v>6585</v>
      </c>
      <c r="N1510" s="20"/>
      <c r="O1510" s="20"/>
      <c r="P1510" s="20" t="s">
        <v>8562</v>
      </c>
      <c r="Q1510" s="20" t="s">
        <v>2051</v>
      </c>
      <c r="R1510" s="2"/>
      <c r="S1510" s="16" t="s">
        <v>6586</v>
      </c>
      <c r="T1510" s="2" t="s">
        <v>167</v>
      </c>
      <c r="U1510" s="2"/>
      <c r="V1510" s="2"/>
    </row>
    <row r="1511" spans="1:22" ht="14.25" customHeight="1">
      <c r="A1511" s="20" t="s">
        <v>8718</v>
      </c>
      <c r="B1511" s="20" t="s">
        <v>2929</v>
      </c>
      <c r="C1511" s="20" t="s">
        <v>8719</v>
      </c>
      <c r="D1511" s="20" t="s">
        <v>664</v>
      </c>
      <c r="E1511" s="20" t="s">
        <v>96</v>
      </c>
      <c r="F1511" s="20" t="s">
        <v>8720</v>
      </c>
      <c r="G1511" s="20" t="s">
        <v>2046</v>
      </c>
      <c r="H1511" s="20" t="s">
        <v>8721</v>
      </c>
      <c r="I1511" s="20"/>
      <c r="J1511" s="20"/>
      <c r="K1511" s="20"/>
      <c r="L1511" s="20"/>
      <c r="M1511" s="20" t="s">
        <v>6585</v>
      </c>
      <c r="N1511" s="20"/>
      <c r="O1511" s="20"/>
      <c r="P1511" s="20" t="s">
        <v>8562</v>
      </c>
      <c r="Q1511" s="20" t="s">
        <v>2051</v>
      </c>
      <c r="R1511" s="2"/>
      <c r="S1511" s="16" t="s">
        <v>6586</v>
      </c>
      <c r="T1511" s="2" t="s">
        <v>663</v>
      </c>
      <c r="U1511" s="2"/>
      <c r="V1511" s="2"/>
    </row>
    <row r="1512" spans="1:22" ht="14.25" customHeight="1">
      <c r="A1512" s="20" t="s">
        <v>8722</v>
      </c>
      <c r="B1512" s="20" t="s">
        <v>5231</v>
      </c>
      <c r="C1512" s="20" t="s">
        <v>2595</v>
      </c>
      <c r="D1512" s="20" t="s">
        <v>664</v>
      </c>
      <c r="E1512" s="20" t="s">
        <v>96</v>
      </c>
      <c r="F1512" s="20" t="s">
        <v>8723</v>
      </c>
      <c r="G1512" s="20" t="s">
        <v>2046</v>
      </c>
      <c r="H1512" s="20" t="s">
        <v>8724</v>
      </c>
      <c r="I1512" s="20"/>
      <c r="J1512" s="20"/>
      <c r="K1512" s="20"/>
      <c r="L1512" s="20"/>
      <c r="M1512" s="20" t="s">
        <v>6585</v>
      </c>
      <c r="N1512" s="20"/>
      <c r="O1512" s="20"/>
      <c r="P1512" s="20" t="s">
        <v>8562</v>
      </c>
      <c r="Q1512" s="20" t="s">
        <v>2051</v>
      </c>
      <c r="R1512" s="2"/>
      <c r="S1512" s="16" t="s">
        <v>6586</v>
      </c>
      <c r="T1512" s="2" t="s">
        <v>663</v>
      </c>
      <c r="U1512" s="2"/>
      <c r="V1512" s="2"/>
    </row>
    <row r="1513" spans="1:22" ht="14.25" customHeight="1">
      <c r="A1513" s="20" t="s">
        <v>8725</v>
      </c>
      <c r="B1513" s="20" t="s">
        <v>8726</v>
      </c>
      <c r="C1513" s="20" t="s">
        <v>8727</v>
      </c>
      <c r="D1513" s="20" t="s">
        <v>1288</v>
      </c>
      <c r="E1513" s="20" t="s">
        <v>96</v>
      </c>
      <c r="F1513" s="20" t="s">
        <v>6789</v>
      </c>
      <c r="G1513" s="20" t="s">
        <v>2046</v>
      </c>
      <c r="H1513" s="20" t="s">
        <v>8728</v>
      </c>
      <c r="I1513" s="20"/>
      <c r="J1513" s="20"/>
      <c r="K1513" s="20"/>
      <c r="L1513" s="20"/>
      <c r="M1513" s="20" t="s">
        <v>6585</v>
      </c>
      <c r="N1513" s="20"/>
      <c r="O1513" s="20"/>
      <c r="P1513" s="20" t="s">
        <v>8562</v>
      </c>
      <c r="Q1513" s="20" t="s">
        <v>2051</v>
      </c>
      <c r="R1513" s="2"/>
      <c r="S1513" s="16" t="s">
        <v>6586</v>
      </c>
      <c r="T1513" s="2" t="s">
        <v>1287</v>
      </c>
      <c r="U1513" s="2"/>
      <c r="V1513" s="2"/>
    </row>
    <row r="1514" spans="1:22" ht="14.25" customHeight="1">
      <c r="A1514" s="20"/>
      <c r="B1514" s="20" t="s">
        <v>8729</v>
      </c>
      <c r="C1514" s="20" t="s">
        <v>8730</v>
      </c>
      <c r="D1514" s="20" t="s">
        <v>545</v>
      </c>
      <c r="E1514" s="20" t="s">
        <v>96</v>
      </c>
      <c r="F1514" s="20" t="s">
        <v>8731</v>
      </c>
      <c r="G1514" s="20" t="s">
        <v>2046</v>
      </c>
      <c r="H1514" s="20"/>
      <c r="I1514" s="20"/>
      <c r="J1514" s="20"/>
      <c r="K1514" s="20"/>
      <c r="L1514" s="20"/>
      <c r="M1514" s="20" t="s">
        <v>59</v>
      </c>
      <c r="N1514" s="20"/>
      <c r="O1514" s="20"/>
      <c r="P1514" s="20" t="s">
        <v>8562</v>
      </c>
      <c r="Q1514" s="20"/>
      <c r="R1514" s="2"/>
      <c r="S1514" s="2" t="s">
        <v>6528</v>
      </c>
      <c r="T1514" s="2" t="s">
        <v>544</v>
      </c>
      <c r="U1514" s="2"/>
      <c r="V1514" s="2"/>
    </row>
    <row r="1515" spans="1:22" ht="14.25" customHeight="1">
      <c r="A1515" s="20" t="s">
        <v>8732</v>
      </c>
      <c r="B1515" s="20" t="s">
        <v>8733</v>
      </c>
      <c r="C1515" s="20" t="s">
        <v>8734</v>
      </c>
      <c r="D1515" s="20" t="s">
        <v>545</v>
      </c>
      <c r="E1515" s="20" t="s">
        <v>96</v>
      </c>
      <c r="F1515" s="20" t="s">
        <v>8735</v>
      </c>
      <c r="G1515" s="20" t="s">
        <v>2046</v>
      </c>
      <c r="H1515" s="20" t="s">
        <v>8736</v>
      </c>
      <c r="I1515" s="20"/>
      <c r="J1515" s="20"/>
      <c r="K1515" s="20"/>
      <c r="L1515" s="20"/>
      <c r="M1515" s="20" t="s">
        <v>59</v>
      </c>
      <c r="N1515" s="20"/>
      <c r="O1515" s="20"/>
      <c r="P1515" s="20" t="s">
        <v>8562</v>
      </c>
      <c r="Q1515" s="20" t="s">
        <v>2051</v>
      </c>
      <c r="R1515" s="2"/>
      <c r="S1515" s="2" t="s">
        <v>6528</v>
      </c>
      <c r="T1515" s="2" t="s">
        <v>544</v>
      </c>
      <c r="U1515" s="2"/>
      <c r="V1515" s="2"/>
    </row>
    <row r="1516" spans="1:22" ht="14.25" customHeight="1">
      <c r="A1516" s="20" t="s">
        <v>8737</v>
      </c>
      <c r="B1516" s="20" t="s">
        <v>2471</v>
      </c>
      <c r="C1516" s="20" t="s">
        <v>5191</v>
      </c>
      <c r="D1516" s="20" t="s">
        <v>545</v>
      </c>
      <c r="E1516" s="20" t="s">
        <v>96</v>
      </c>
      <c r="F1516" s="20" t="s">
        <v>1901</v>
      </c>
      <c r="G1516" s="20" t="s">
        <v>2046</v>
      </c>
      <c r="H1516" s="20" t="s">
        <v>8738</v>
      </c>
      <c r="I1516" s="20"/>
      <c r="J1516" s="20"/>
      <c r="K1516" s="20"/>
      <c r="L1516" s="20"/>
      <c r="M1516" s="20"/>
      <c r="N1516" s="20"/>
      <c r="O1516" s="20"/>
      <c r="P1516" s="20" t="s">
        <v>8562</v>
      </c>
      <c r="Q1516" s="20" t="s">
        <v>2051</v>
      </c>
      <c r="R1516" s="2"/>
      <c r="S1516" s="16" t="s">
        <v>6563</v>
      </c>
      <c r="T1516" s="2" t="s">
        <v>544</v>
      </c>
      <c r="U1516" s="2"/>
      <c r="V1516" s="2"/>
    </row>
    <row r="1517" spans="1:22" ht="14.25" customHeight="1">
      <c r="A1517" s="20" t="s">
        <v>8739</v>
      </c>
      <c r="B1517" s="20" t="s">
        <v>8740</v>
      </c>
      <c r="C1517" s="20" t="s">
        <v>8741</v>
      </c>
      <c r="D1517" s="20" t="s">
        <v>555</v>
      </c>
      <c r="E1517" s="20" t="s">
        <v>96</v>
      </c>
      <c r="F1517" s="20" t="s">
        <v>1724</v>
      </c>
      <c r="G1517" s="20" t="s">
        <v>2046</v>
      </c>
      <c r="H1517" s="20" t="s">
        <v>8742</v>
      </c>
      <c r="I1517" s="20"/>
      <c r="J1517" s="20"/>
      <c r="K1517" s="20"/>
      <c r="L1517" s="20"/>
      <c r="M1517" s="20"/>
      <c r="N1517" s="20"/>
      <c r="O1517" s="20"/>
      <c r="P1517" s="20" t="s">
        <v>8562</v>
      </c>
      <c r="Q1517" s="20" t="s">
        <v>2051</v>
      </c>
      <c r="R1517" s="2"/>
      <c r="S1517" s="16" t="s">
        <v>6563</v>
      </c>
      <c r="T1517" s="2" t="s">
        <v>554</v>
      </c>
      <c r="U1517" s="2"/>
      <c r="V1517" s="2"/>
    </row>
    <row r="1518" spans="1:22" ht="14.25" customHeight="1">
      <c r="A1518" s="20" t="s">
        <v>8743</v>
      </c>
      <c r="B1518" s="20" t="s">
        <v>8744</v>
      </c>
      <c r="C1518" s="20" t="s">
        <v>8745</v>
      </c>
      <c r="D1518" s="20" t="s">
        <v>555</v>
      </c>
      <c r="E1518" s="20" t="s">
        <v>96</v>
      </c>
      <c r="F1518" s="20" t="s">
        <v>1815</v>
      </c>
      <c r="G1518" s="20" t="s">
        <v>2046</v>
      </c>
      <c r="H1518" s="20" t="s">
        <v>8746</v>
      </c>
      <c r="I1518" s="20"/>
      <c r="J1518" s="20"/>
      <c r="K1518" s="20"/>
      <c r="L1518" s="20"/>
      <c r="M1518" s="20"/>
      <c r="N1518" s="20"/>
      <c r="O1518" s="20"/>
      <c r="P1518" s="20" t="s">
        <v>8562</v>
      </c>
      <c r="Q1518" s="20" t="s">
        <v>2051</v>
      </c>
      <c r="R1518" s="2"/>
      <c r="S1518" s="16" t="s">
        <v>6563</v>
      </c>
      <c r="T1518" s="2" t="s">
        <v>554</v>
      </c>
      <c r="U1518" s="2"/>
      <c r="V1518" s="2"/>
    </row>
    <row r="1519" spans="1:22" ht="14.25" customHeight="1">
      <c r="A1519" s="20" t="s">
        <v>8747</v>
      </c>
      <c r="B1519" s="20" t="s">
        <v>8748</v>
      </c>
      <c r="C1519" s="20" t="s">
        <v>3172</v>
      </c>
      <c r="D1519" s="20" t="s">
        <v>334</v>
      </c>
      <c r="E1519" s="20" t="s">
        <v>96</v>
      </c>
      <c r="F1519" s="20" t="s">
        <v>1859</v>
      </c>
      <c r="G1519" s="20" t="s">
        <v>2046</v>
      </c>
      <c r="H1519" s="20" t="s">
        <v>8749</v>
      </c>
      <c r="I1519" s="20"/>
      <c r="J1519" s="20"/>
      <c r="K1519" s="20"/>
      <c r="L1519" s="20"/>
      <c r="M1519" s="20"/>
      <c r="N1519" s="20"/>
      <c r="O1519" s="20"/>
      <c r="P1519" s="20" t="s">
        <v>8575</v>
      </c>
      <c r="Q1519" s="20" t="s">
        <v>2051</v>
      </c>
      <c r="R1519" s="2"/>
      <c r="S1519" s="16" t="s">
        <v>6563</v>
      </c>
      <c r="T1519" s="2" t="s">
        <v>333</v>
      </c>
      <c r="U1519" s="2"/>
      <c r="V1519" s="2"/>
    </row>
    <row r="1520" spans="1:22" ht="14.25" customHeight="1">
      <c r="A1520" s="20" t="s">
        <v>8750</v>
      </c>
      <c r="B1520" s="20" t="s">
        <v>2515</v>
      </c>
      <c r="C1520" s="20" t="s">
        <v>4251</v>
      </c>
      <c r="D1520" s="20" t="s">
        <v>138</v>
      </c>
      <c r="E1520" s="20" t="s">
        <v>96</v>
      </c>
      <c r="F1520" s="20" t="s">
        <v>8751</v>
      </c>
      <c r="G1520" s="20" t="s">
        <v>2046</v>
      </c>
      <c r="H1520" s="20" t="s">
        <v>8752</v>
      </c>
      <c r="I1520" s="20"/>
      <c r="J1520" s="20"/>
      <c r="K1520" s="20"/>
      <c r="L1520" s="20"/>
      <c r="M1520" s="20" t="s">
        <v>6585</v>
      </c>
      <c r="N1520" s="20"/>
      <c r="O1520" s="20"/>
      <c r="P1520" s="20" t="s">
        <v>8562</v>
      </c>
      <c r="Q1520" s="20" t="s">
        <v>2051</v>
      </c>
      <c r="R1520" s="2"/>
      <c r="S1520" s="16" t="s">
        <v>6586</v>
      </c>
      <c r="T1520" s="2" t="s">
        <v>137</v>
      </c>
      <c r="U1520" s="2"/>
      <c r="V1520" s="2"/>
    </row>
    <row r="1521" spans="1:22" ht="14.25" customHeight="1">
      <c r="A1521" s="20" t="s">
        <v>8753</v>
      </c>
      <c r="B1521" s="20" t="s">
        <v>8754</v>
      </c>
      <c r="C1521" s="20" t="s">
        <v>4198</v>
      </c>
      <c r="D1521" s="20" t="s">
        <v>138</v>
      </c>
      <c r="E1521" s="20" t="s">
        <v>96</v>
      </c>
      <c r="F1521" s="20" t="s">
        <v>8755</v>
      </c>
      <c r="G1521" s="20" t="s">
        <v>2046</v>
      </c>
      <c r="H1521" s="20" t="s">
        <v>8756</v>
      </c>
      <c r="I1521" s="20"/>
      <c r="J1521" s="20"/>
      <c r="K1521" s="20"/>
      <c r="L1521" s="20"/>
      <c r="M1521" s="20" t="s">
        <v>1566</v>
      </c>
      <c r="N1521" s="20"/>
      <c r="O1521" s="20"/>
      <c r="P1521" s="20" t="s">
        <v>8575</v>
      </c>
      <c r="Q1521" s="20" t="s">
        <v>2051</v>
      </c>
      <c r="R1521" s="2" t="s">
        <v>2067</v>
      </c>
      <c r="S1521" s="2" t="s">
        <v>6553</v>
      </c>
      <c r="T1521" s="2" t="s">
        <v>137</v>
      </c>
      <c r="U1521" s="2"/>
      <c r="V1521" s="2"/>
    </row>
    <row r="1522" spans="1:22" ht="14.25" customHeight="1">
      <c r="A1522" s="20" t="s">
        <v>8757</v>
      </c>
      <c r="B1522" s="20" t="s">
        <v>3176</v>
      </c>
      <c r="C1522" s="20" t="s">
        <v>8758</v>
      </c>
      <c r="D1522" s="20" t="s">
        <v>130</v>
      </c>
      <c r="E1522" s="20" t="s">
        <v>96</v>
      </c>
      <c r="F1522" s="20" t="s">
        <v>7668</v>
      </c>
      <c r="G1522" s="20" t="s">
        <v>2046</v>
      </c>
      <c r="H1522" s="20" t="s">
        <v>8759</v>
      </c>
      <c r="I1522" s="20"/>
      <c r="J1522" s="20"/>
      <c r="K1522" s="20"/>
      <c r="L1522" s="20"/>
      <c r="M1522" s="20" t="s">
        <v>1566</v>
      </c>
      <c r="N1522" s="20"/>
      <c r="O1522" s="20"/>
      <c r="P1522" s="20" t="s">
        <v>8575</v>
      </c>
      <c r="Q1522" s="20" t="s">
        <v>2051</v>
      </c>
      <c r="R1522" s="2" t="s">
        <v>2067</v>
      </c>
      <c r="S1522" s="2" t="s">
        <v>6528</v>
      </c>
      <c r="T1522" s="2" t="s">
        <v>129</v>
      </c>
      <c r="U1522" s="2"/>
      <c r="V1522" s="2"/>
    </row>
    <row r="1523" spans="1:22" ht="14.25" customHeight="1">
      <c r="A1523" s="20"/>
      <c r="B1523" s="20" t="s">
        <v>4670</v>
      </c>
      <c r="C1523" s="20" t="s">
        <v>8052</v>
      </c>
      <c r="D1523" s="20" t="s">
        <v>1380</v>
      </c>
      <c r="E1523" s="20" t="s">
        <v>96</v>
      </c>
      <c r="F1523" s="20" t="s">
        <v>1865</v>
      </c>
      <c r="G1523" s="20" t="s">
        <v>2046</v>
      </c>
      <c r="H1523" s="20" t="s">
        <v>8760</v>
      </c>
      <c r="I1523" s="20"/>
      <c r="J1523" s="20"/>
      <c r="K1523" s="20"/>
      <c r="L1523" s="20"/>
      <c r="M1523" s="20"/>
      <c r="N1523" s="20"/>
      <c r="O1523" s="20"/>
      <c r="P1523" s="20" t="s">
        <v>8562</v>
      </c>
      <c r="Q1523" s="20" t="s">
        <v>2051</v>
      </c>
      <c r="R1523" s="2"/>
      <c r="S1523" s="16" t="s">
        <v>6563</v>
      </c>
      <c r="T1523" s="2" t="s">
        <v>1379</v>
      </c>
      <c r="U1523" s="2"/>
      <c r="V1523" s="2"/>
    </row>
    <row r="1524" spans="1:22" ht="14.25" customHeight="1">
      <c r="A1524" s="20" t="s">
        <v>8761</v>
      </c>
      <c r="B1524" s="20" t="s">
        <v>4156</v>
      </c>
      <c r="C1524" s="20" t="s">
        <v>8762</v>
      </c>
      <c r="D1524" s="20" t="s">
        <v>355</v>
      </c>
      <c r="E1524" s="20" t="s">
        <v>96</v>
      </c>
      <c r="F1524" s="20" t="s">
        <v>6583</v>
      </c>
      <c r="G1524" s="20" t="s">
        <v>2046</v>
      </c>
      <c r="H1524" s="20" t="s">
        <v>8763</v>
      </c>
      <c r="I1524" s="20"/>
      <c r="J1524" s="20"/>
      <c r="K1524" s="20"/>
      <c r="L1524" s="20"/>
      <c r="M1524" s="20" t="s">
        <v>6585</v>
      </c>
      <c r="N1524" s="20"/>
      <c r="O1524" s="20"/>
      <c r="P1524" s="20" t="s">
        <v>8562</v>
      </c>
      <c r="Q1524" s="20" t="s">
        <v>2051</v>
      </c>
      <c r="R1524" s="2"/>
      <c r="S1524" s="16" t="s">
        <v>6586</v>
      </c>
      <c r="T1524" s="2" t="s">
        <v>354</v>
      </c>
      <c r="U1524" s="2"/>
      <c r="V1524" s="2"/>
    </row>
    <row r="1525" spans="1:22" ht="14.25" customHeight="1">
      <c r="A1525" s="20" t="s">
        <v>8764</v>
      </c>
      <c r="B1525" s="20" t="s">
        <v>3057</v>
      </c>
      <c r="C1525" s="20" t="s">
        <v>8765</v>
      </c>
      <c r="D1525" s="20" t="s">
        <v>318</v>
      </c>
      <c r="E1525" s="20" t="s">
        <v>96</v>
      </c>
      <c r="F1525" s="20" t="s">
        <v>8766</v>
      </c>
      <c r="G1525" s="20" t="s">
        <v>2046</v>
      </c>
      <c r="H1525" s="20" t="s">
        <v>8767</v>
      </c>
      <c r="I1525" s="20"/>
      <c r="J1525" s="20"/>
      <c r="K1525" s="20"/>
      <c r="L1525" s="20"/>
      <c r="M1525" s="20" t="s">
        <v>6585</v>
      </c>
      <c r="N1525" s="20"/>
      <c r="O1525" s="20"/>
      <c r="P1525" s="20" t="s">
        <v>8562</v>
      </c>
      <c r="Q1525" s="20" t="s">
        <v>2051</v>
      </c>
      <c r="R1525" s="2"/>
      <c r="S1525" s="16" t="s">
        <v>6586</v>
      </c>
      <c r="T1525" s="2" t="s">
        <v>317</v>
      </c>
      <c r="U1525" s="2"/>
      <c r="V1525" s="2"/>
    </row>
    <row r="1526" spans="1:22" ht="14.25" customHeight="1">
      <c r="A1526" s="20" t="s">
        <v>8768</v>
      </c>
      <c r="B1526" s="20" t="s">
        <v>2195</v>
      </c>
      <c r="C1526" s="20" t="s">
        <v>8769</v>
      </c>
      <c r="D1526" s="20" t="s">
        <v>336</v>
      </c>
      <c r="E1526" s="20" t="s">
        <v>96</v>
      </c>
      <c r="F1526" s="20" t="s">
        <v>6583</v>
      </c>
      <c r="G1526" s="20" t="s">
        <v>2046</v>
      </c>
      <c r="H1526" s="20" t="s">
        <v>8770</v>
      </c>
      <c r="I1526" s="20"/>
      <c r="J1526" s="20"/>
      <c r="K1526" s="20"/>
      <c r="L1526" s="20"/>
      <c r="M1526" s="20" t="s">
        <v>6585</v>
      </c>
      <c r="N1526" s="20"/>
      <c r="O1526" s="20"/>
      <c r="P1526" s="20" t="s">
        <v>8562</v>
      </c>
      <c r="Q1526" s="20" t="s">
        <v>2051</v>
      </c>
      <c r="R1526" s="2"/>
      <c r="S1526" s="16" t="s">
        <v>6586</v>
      </c>
      <c r="T1526" s="2" t="s">
        <v>335</v>
      </c>
      <c r="U1526" s="2"/>
      <c r="V1526" s="2"/>
    </row>
    <row r="1527" spans="1:22" ht="14.25" customHeight="1">
      <c r="A1527" s="20" t="s">
        <v>8771</v>
      </c>
      <c r="B1527" s="20" t="s">
        <v>6529</v>
      </c>
      <c r="C1527" s="20" t="s">
        <v>8772</v>
      </c>
      <c r="D1527" s="20" t="s">
        <v>492</v>
      </c>
      <c r="E1527" s="20" t="s">
        <v>96</v>
      </c>
      <c r="F1527" s="20" t="s">
        <v>1919</v>
      </c>
      <c r="G1527" s="20" t="s">
        <v>2046</v>
      </c>
      <c r="H1527" s="20" t="s">
        <v>8773</v>
      </c>
      <c r="I1527" s="20"/>
      <c r="J1527" s="20"/>
      <c r="K1527" s="20"/>
      <c r="L1527" s="20"/>
      <c r="M1527" s="20"/>
      <c r="N1527" s="20"/>
      <c r="O1527" s="20"/>
      <c r="P1527" s="20" t="s">
        <v>8562</v>
      </c>
      <c r="Q1527" s="20" t="s">
        <v>2051</v>
      </c>
      <c r="R1527" s="2"/>
      <c r="S1527" s="16" t="s">
        <v>6563</v>
      </c>
      <c r="T1527" s="2" t="s">
        <v>491</v>
      </c>
      <c r="U1527" s="2"/>
      <c r="V1527" s="2"/>
    </row>
    <row r="1528" spans="1:22" ht="14.25" customHeight="1">
      <c r="A1528" s="20" t="s">
        <v>8774</v>
      </c>
      <c r="B1528" s="20" t="s">
        <v>5168</v>
      </c>
      <c r="C1528" s="20" t="s">
        <v>8775</v>
      </c>
      <c r="D1528" s="20" t="s">
        <v>492</v>
      </c>
      <c r="E1528" s="20" t="s">
        <v>96</v>
      </c>
      <c r="F1528" s="20" t="s">
        <v>1904</v>
      </c>
      <c r="G1528" s="20" t="s">
        <v>2046</v>
      </c>
      <c r="H1528" s="20" t="s">
        <v>8776</v>
      </c>
      <c r="I1528" s="20"/>
      <c r="J1528" s="20"/>
      <c r="K1528" s="20"/>
      <c r="L1528" s="20"/>
      <c r="M1528" s="20"/>
      <c r="N1528" s="20"/>
      <c r="O1528" s="20"/>
      <c r="P1528" s="20" t="s">
        <v>8562</v>
      </c>
      <c r="Q1528" s="20" t="s">
        <v>2051</v>
      </c>
      <c r="R1528" s="2"/>
      <c r="S1528" s="16" t="s">
        <v>6563</v>
      </c>
      <c r="T1528" s="2" t="s">
        <v>491</v>
      </c>
      <c r="U1528" s="2"/>
      <c r="V1528" s="2"/>
    </row>
    <row r="1529" spans="1:22" ht="14.25" customHeight="1">
      <c r="A1529" s="20" t="s">
        <v>8777</v>
      </c>
      <c r="B1529" s="20" t="s">
        <v>2208</v>
      </c>
      <c r="C1529" s="20" t="s">
        <v>8778</v>
      </c>
      <c r="D1529" s="20" t="s">
        <v>492</v>
      </c>
      <c r="E1529" s="20" t="s">
        <v>96</v>
      </c>
      <c r="F1529" s="20" t="s">
        <v>1903</v>
      </c>
      <c r="G1529" s="20" t="s">
        <v>2046</v>
      </c>
      <c r="H1529" s="20" t="s">
        <v>8779</v>
      </c>
      <c r="I1529" s="20"/>
      <c r="J1529" s="20"/>
      <c r="K1529" s="20"/>
      <c r="L1529" s="20"/>
      <c r="M1529" s="20"/>
      <c r="N1529" s="20"/>
      <c r="O1529" s="20"/>
      <c r="P1529" s="20" t="s">
        <v>8562</v>
      </c>
      <c r="Q1529" s="20" t="s">
        <v>2051</v>
      </c>
      <c r="R1529" s="2"/>
      <c r="S1529" s="16" t="s">
        <v>6563</v>
      </c>
      <c r="T1529" s="2" t="s">
        <v>491</v>
      </c>
      <c r="U1529" s="2"/>
      <c r="V1529" s="2"/>
    </row>
    <row r="1530" spans="1:22" ht="14.25" customHeight="1">
      <c r="A1530" s="20"/>
      <c r="B1530" s="20" t="s">
        <v>8780</v>
      </c>
      <c r="C1530" s="20" t="s">
        <v>8781</v>
      </c>
      <c r="D1530" s="20" t="s">
        <v>492</v>
      </c>
      <c r="E1530" s="20" t="s">
        <v>96</v>
      </c>
      <c r="F1530" s="20" t="s">
        <v>8782</v>
      </c>
      <c r="G1530" s="20" t="s">
        <v>2046</v>
      </c>
      <c r="H1530" s="20" t="s">
        <v>8783</v>
      </c>
      <c r="I1530" s="20"/>
      <c r="J1530" s="20"/>
      <c r="K1530" s="20"/>
      <c r="L1530" s="20"/>
      <c r="M1530" s="20" t="s">
        <v>6585</v>
      </c>
      <c r="N1530" s="20"/>
      <c r="O1530" s="20"/>
      <c r="P1530" s="20" t="s">
        <v>8562</v>
      </c>
      <c r="Q1530" s="20" t="s">
        <v>2051</v>
      </c>
      <c r="R1530" s="2"/>
      <c r="S1530" s="16" t="s">
        <v>6586</v>
      </c>
      <c r="T1530" s="2" t="s">
        <v>491</v>
      </c>
      <c r="U1530" s="2"/>
      <c r="V1530" s="2"/>
    </row>
    <row r="1531" spans="1:22" ht="14.25" customHeight="1">
      <c r="A1531" s="20" t="s">
        <v>8784</v>
      </c>
      <c r="B1531" s="20" t="s">
        <v>2400</v>
      </c>
      <c r="C1531" s="20" t="s">
        <v>8785</v>
      </c>
      <c r="D1531" s="20" t="s">
        <v>561</v>
      </c>
      <c r="E1531" s="20" t="s">
        <v>96</v>
      </c>
      <c r="F1531" s="20" t="s">
        <v>1890</v>
      </c>
      <c r="G1531" s="20" t="s">
        <v>2046</v>
      </c>
      <c r="H1531" s="20" t="s">
        <v>8786</v>
      </c>
      <c r="I1531" s="20"/>
      <c r="J1531" s="20"/>
      <c r="K1531" s="20"/>
      <c r="L1531" s="20"/>
      <c r="M1531" s="20"/>
      <c r="N1531" s="20"/>
      <c r="O1531" s="20"/>
      <c r="P1531" s="20" t="s">
        <v>8562</v>
      </c>
      <c r="Q1531" s="20" t="s">
        <v>2051</v>
      </c>
      <c r="R1531" s="2"/>
      <c r="S1531" s="16" t="s">
        <v>6563</v>
      </c>
      <c r="T1531" s="2" t="s">
        <v>560</v>
      </c>
      <c r="U1531" s="2"/>
      <c r="V1531" s="2"/>
    </row>
    <row r="1532" spans="1:22" ht="14.25" customHeight="1">
      <c r="A1532" s="20" t="s">
        <v>8787</v>
      </c>
      <c r="B1532" s="20" t="s">
        <v>2940</v>
      </c>
      <c r="C1532" s="20" t="s">
        <v>8788</v>
      </c>
      <c r="D1532" s="20" t="s">
        <v>561</v>
      </c>
      <c r="E1532" s="20" t="s">
        <v>96</v>
      </c>
      <c r="F1532" s="20" t="s">
        <v>1764</v>
      </c>
      <c r="G1532" s="20" t="s">
        <v>2046</v>
      </c>
      <c r="H1532" s="20" t="s">
        <v>8789</v>
      </c>
      <c r="I1532" s="20"/>
      <c r="J1532" s="20"/>
      <c r="K1532" s="20"/>
      <c r="L1532" s="20"/>
      <c r="M1532" s="20"/>
      <c r="N1532" s="20"/>
      <c r="O1532" s="20"/>
      <c r="P1532" s="20" t="s">
        <v>8562</v>
      </c>
      <c r="Q1532" s="20" t="s">
        <v>2051</v>
      </c>
      <c r="R1532" s="2"/>
      <c r="S1532" s="16" t="s">
        <v>6563</v>
      </c>
      <c r="T1532" s="2" t="s">
        <v>560</v>
      </c>
      <c r="U1532" s="2"/>
      <c r="V1532" s="2"/>
    </row>
    <row r="1533" spans="1:22" ht="14.25" customHeight="1">
      <c r="A1533" s="20" t="s">
        <v>8790</v>
      </c>
      <c r="B1533" s="20" t="s">
        <v>5004</v>
      </c>
      <c r="C1533" s="20" t="s">
        <v>3779</v>
      </c>
      <c r="D1533" s="20" t="s">
        <v>561</v>
      </c>
      <c r="E1533" s="20" t="s">
        <v>96</v>
      </c>
      <c r="F1533" s="20" t="s">
        <v>1888</v>
      </c>
      <c r="G1533" s="20" t="s">
        <v>2046</v>
      </c>
      <c r="H1533" s="20" t="s">
        <v>8791</v>
      </c>
      <c r="I1533" s="20"/>
      <c r="J1533" s="20"/>
      <c r="K1533" s="20"/>
      <c r="L1533" s="20"/>
      <c r="M1533" s="20"/>
      <c r="N1533" s="20"/>
      <c r="O1533" s="20"/>
      <c r="P1533" s="20" t="s">
        <v>8562</v>
      </c>
      <c r="Q1533" s="20" t="s">
        <v>2051</v>
      </c>
      <c r="R1533" s="2"/>
      <c r="S1533" s="16" t="s">
        <v>6563</v>
      </c>
      <c r="T1533" s="2" t="s">
        <v>560</v>
      </c>
      <c r="U1533" s="2"/>
      <c r="V1533" s="2"/>
    </row>
    <row r="1534" spans="1:22" ht="14.25" customHeight="1">
      <c r="A1534" s="20" t="s">
        <v>8792</v>
      </c>
      <c r="B1534" s="20" t="s">
        <v>8793</v>
      </c>
      <c r="C1534" s="20" t="s">
        <v>8794</v>
      </c>
      <c r="D1534" s="20" t="s">
        <v>320</v>
      </c>
      <c r="E1534" s="20" t="s">
        <v>264</v>
      </c>
      <c r="F1534" s="20" t="s">
        <v>8795</v>
      </c>
      <c r="G1534" s="20" t="s">
        <v>2046</v>
      </c>
      <c r="H1534" s="20"/>
      <c r="I1534" s="20"/>
      <c r="J1534" s="20"/>
      <c r="K1534" s="20"/>
      <c r="L1534" s="20"/>
      <c r="M1534" s="20" t="s">
        <v>59</v>
      </c>
      <c r="N1534" s="20"/>
      <c r="O1534" s="20"/>
      <c r="P1534" s="20" t="s">
        <v>8562</v>
      </c>
      <c r="Q1534" s="20"/>
      <c r="R1534" s="2"/>
      <c r="S1534" s="2" t="s">
        <v>6528</v>
      </c>
      <c r="T1534" s="2" t="s">
        <v>319</v>
      </c>
      <c r="U1534" s="2"/>
      <c r="V1534" s="2"/>
    </row>
    <row r="1535" spans="1:22" ht="14.25" customHeight="1">
      <c r="A1535" s="20" t="s">
        <v>8796</v>
      </c>
      <c r="B1535" s="20" t="s">
        <v>5004</v>
      </c>
      <c r="C1535" s="20" t="s">
        <v>8797</v>
      </c>
      <c r="D1535" s="20" t="s">
        <v>320</v>
      </c>
      <c r="E1535" s="20" t="s">
        <v>264</v>
      </c>
      <c r="F1535" s="20" t="s">
        <v>8798</v>
      </c>
      <c r="G1535" s="20" t="s">
        <v>2046</v>
      </c>
      <c r="H1535" s="20"/>
      <c r="I1535" s="20"/>
      <c r="J1535" s="20"/>
      <c r="K1535" s="20"/>
      <c r="L1535" s="20"/>
      <c r="M1535" s="20" t="s">
        <v>6585</v>
      </c>
      <c r="N1535" s="20"/>
      <c r="O1535" s="20"/>
      <c r="P1535" s="20" t="s">
        <v>8562</v>
      </c>
      <c r="Q1535" s="20"/>
      <c r="R1535" s="2"/>
      <c r="S1535" s="16" t="s">
        <v>6586</v>
      </c>
      <c r="T1535" s="2" t="s">
        <v>319</v>
      </c>
      <c r="U1535" s="2"/>
      <c r="V1535" s="2"/>
    </row>
    <row r="1536" spans="1:22" ht="14.25" customHeight="1">
      <c r="A1536" s="20" t="s">
        <v>8799</v>
      </c>
      <c r="B1536" s="20" t="s">
        <v>4346</v>
      </c>
      <c r="C1536" s="20" t="s">
        <v>8800</v>
      </c>
      <c r="D1536" s="20" t="s">
        <v>320</v>
      </c>
      <c r="E1536" s="20" t="s">
        <v>264</v>
      </c>
      <c r="F1536" s="20" t="s">
        <v>8801</v>
      </c>
      <c r="G1536" s="20" t="s">
        <v>2046</v>
      </c>
      <c r="H1536" s="20"/>
      <c r="I1536" s="20"/>
      <c r="J1536" s="20"/>
      <c r="K1536" s="20"/>
      <c r="L1536" s="20"/>
      <c r="M1536" s="20" t="s">
        <v>59</v>
      </c>
      <c r="N1536" s="20"/>
      <c r="O1536" s="20"/>
      <c r="P1536" s="20" t="s">
        <v>8562</v>
      </c>
      <c r="Q1536" s="20"/>
      <c r="R1536" s="2"/>
      <c r="S1536" s="2" t="s">
        <v>6528</v>
      </c>
      <c r="T1536" s="2" t="s">
        <v>319</v>
      </c>
      <c r="U1536" s="2"/>
      <c r="V1536" s="2"/>
    </row>
    <row r="1537" spans="1:22" ht="14.25" customHeight="1">
      <c r="A1537" s="20" t="s">
        <v>8802</v>
      </c>
      <c r="B1537" s="20" t="s">
        <v>8803</v>
      </c>
      <c r="C1537" s="20" t="s">
        <v>8804</v>
      </c>
      <c r="D1537" s="20" t="s">
        <v>320</v>
      </c>
      <c r="E1537" s="20" t="s">
        <v>264</v>
      </c>
      <c r="F1537" s="20" t="s">
        <v>8805</v>
      </c>
      <c r="G1537" s="20" t="s">
        <v>2046</v>
      </c>
      <c r="H1537" s="20" t="s">
        <v>8806</v>
      </c>
      <c r="I1537" s="20"/>
      <c r="J1537" s="20"/>
      <c r="K1537" s="20"/>
      <c r="L1537" s="20" t="s">
        <v>8807</v>
      </c>
      <c r="M1537" s="20" t="s">
        <v>59</v>
      </c>
      <c r="N1537" s="20"/>
      <c r="O1537" s="20"/>
      <c r="P1537" s="20" t="s">
        <v>8808</v>
      </c>
      <c r="Q1537" s="20" t="s">
        <v>2051</v>
      </c>
      <c r="R1537" s="2"/>
      <c r="S1537" s="2" t="s">
        <v>6528</v>
      </c>
      <c r="T1537" s="2" t="s">
        <v>319</v>
      </c>
      <c r="U1537" s="2"/>
      <c r="V1537" s="2"/>
    </row>
    <row r="1538" spans="1:22" ht="14.25" customHeight="1">
      <c r="A1538" s="20" t="s">
        <v>8809</v>
      </c>
      <c r="B1538" s="20" t="s">
        <v>5331</v>
      </c>
      <c r="C1538" s="20" t="s">
        <v>3779</v>
      </c>
      <c r="D1538" s="20" t="s">
        <v>320</v>
      </c>
      <c r="E1538" s="20" t="s">
        <v>264</v>
      </c>
      <c r="F1538" s="20" t="s">
        <v>6425</v>
      </c>
      <c r="G1538" s="20" t="s">
        <v>2046</v>
      </c>
      <c r="H1538" s="20" t="s">
        <v>8810</v>
      </c>
      <c r="I1538" s="20"/>
      <c r="J1538" s="20"/>
      <c r="K1538" s="20"/>
      <c r="L1538" s="20" t="s">
        <v>8807</v>
      </c>
      <c r="M1538" s="20" t="s">
        <v>59</v>
      </c>
      <c r="N1538" s="20"/>
      <c r="O1538" s="20"/>
      <c r="P1538" s="20" t="s">
        <v>8811</v>
      </c>
      <c r="Q1538" s="20" t="s">
        <v>2051</v>
      </c>
      <c r="R1538" s="2"/>
      <c r="S1538" s="2" t="s">
        <v>6528</v>
      </c>
      <c r="T1538" s="2" t="s">
        <v>319</v>
      </c>
      <c r="U1538" s="2"/>
      <c r="V1538" s="2"/>
    </row>
    <row r="1539" spans="1:22" ht="14.25" customHeight="1">
      <c r="A1539" s="20" t="s">
        <v>8812</v>
      </c>
      <c r="B1539" s="20" t="s">
        <v>3864</v>
      </c>
      <c r="C1539" s="20" t="s">
        <v>8813</v>
      </c>
      <c r="D1539" s="20" t="s">
        <v>688</v>
      </c>
      <c r="E1539" s="20" t="s">
        <v>96</v>
      </c>
      <c r="F1539" s="20" t="s">
        <v>8814</v>
      </c>
      <c r="G1539" s="20" t="s">
        <v>2046</v>
      </c>
      <c r="H1539" s="20" t="s">
        <v>8815</v>
      </c>
      <c r="I1539" s="20"/>
      <c r="J1539" s="20"/>
      <c r="K1539" s="20"/>
      <c r="L1539" s="20"/>
      <c r="M1539" s="20" t="s">
        <v>1566</v>
      </c>
      <c r="N1539" s="20"/>
      <c r="O1539" s="20"/>
      <c r="P1539" s="20" t="s">
        <v>8562</v>
      </c>
      <c r="Q1539" s="20" t="s">
        <v>2051</v>
      </c>
      <c r="R1539" s="2" t="s">
        <v>2067</v>
      </c>
      <c r="S1539" s="2" t="s">
        <v>6528</v>
      </c>
      <c r="T1539" s="2" t="s">
        <v>687</v>
      </c>
      <c r="U1539" s="2"/>
      <c r="V1539" s="2"/>
    </row>
    <row r="1540" spans="1:22" ht="14.25" customHeight="1">
      <c r="A1540" s="20" t="s">
        <v>8816</v>
      </c>
      <c r="B1540" s="20" t="s">
        <v>2515</v>
      </c>
      <c r="C1540" s="20" t="s">
        <v>8817</v>
      </c>
      <c r="D1540" s="20" t="s">
        <v>826</v>
      </c>
      <c r="E1540" s="20" t="s">
        <v>96</v>
      </c>
      <c r="F1540" s="20" t="s">
        <v>8818</v>
      </c>
      <c r="G1540" s="20" t="s">
        <v>2046</v>
      </c>
      <c r="H1540" s="20" t="s">
        <v>8819</v>
      </c>
      <c r="I1540" s="20"/>
      <c r="J1540" s="20"/>
      <c r="K1540" s="20"/>
      <c r="L1540" s="20"/>
      <c r="M1540" s="20" t="s">
        <v>1566</v>
      </c>
      <c r="N1540" s="20"/>
      <c r="O1540" s="20"/>
      <c r="P1540" s="20" t="s">
        <v>8575</v>
      </c>
      <c r="Q1540" s="20" t="s">
        <v>2051</v>
      </c>
      <c r="R1540" s="2" t="s">
        <v>2067</v>
      </c>
      <c r="S1540" s="2" t="s">
        <v>6528</v>
      </c>
      <c r="T1540" s="2" t="s">
        <v>825</v>
      </c>
      <c r="U1540" s="2"/>
      <c r="V1540" s="2"/>
    </row>
    <row r="1541" spans="1:22" ht="14.25" customHeight="1">
      <c r="A1541" s="20" t="s">
        <v>8820</v>
      </c>
      <c r="B1541" s="20" t="s">
        <v>5231</v>
      </c>
      <c r="C1541" s="20" t="s">
        <v>8303</v>
      </c>
      <c r="D1541" s="20" t="s">
        <v>952</v>
      </c>
      <c r="E1541" s="20" t="s">
        <v>96</v>
      </c>
      <c r="F1541" s="20" t="s">
        <v>6789</v>
      </c>
      <c r="G1541" s="20" t="s">
        <v>2046</v>
      </c>
      <c r="H1541" s="20" t="s">
        <v>8821</v>
      </c>
      <c r="I1541" s="20"/>
      <c r="J1541" s="20"/>
      <c r="K1541" s="20"/>
      <c r="L1541" s="20"/>
      <c r="M1541" s="20" t="s">
        <v>6585</v>
      </c>
      <c r="N1541" s="20"/>
      <c r="O1541" s="20"/>
      <c r="P1541" s="20" t="s">
        <v>8562</v>
      </c>
      <c r="Q1541" s="20" t="s">
        <v>2051</v>
      </c>
      <c r="R1541" s="2"/>
      <c r="S1541" s="16" t="s">
        <v>6586</v>
      </c>
      <c r="T1541" s="2" t="s">
        <v>951</v>
      </c>
      <c r="U1541" s="2"/>
      <c r="V1541" s="2"/>
    </row>
    <row r="1542" spans="1:22" ht="14.25" customHeight="1">
      <c r="A1542" s="20" t="s">
        <v>8822</v>
      </c>
      <c r="B1542" s="20" t="s">
        <v>5389</v>
      </c>
      <c r="C1542" s="20" t="s">
        <v>8823</v>
      </c>
      <c r="D1542" s="20" t="s">
        <v>565</v>
      </c>
      <c r="E1542" s="20" t="s">
        <v>96</v>
      </c>
      <c r="F1542" s="20" t="s">
        <v>7818</v>
      </c>
      <c r="G1542" s="20" t="s">
        <v>2046</v>
      </c>
      <c r="H1542" s="20" t="s">
        <v>8824</v>
      </c>
      <c r="I1542" s="20"/>
      <c r="J1542" s="20"/>
      <c r="K1542" s="20"/>
      <c r="L1542" s="20"/>
      <c r="M1542" s="20" t="s">
        <v>1566</v>
      </c>
      <c r="N1542" s="20"/>
      <c r="O1542" s="20"/>
      <c r="P1542" s="20" t="s">
        <v>8562</v>
      </c>
      <c r="Q1542" s="20" t="s">
        <v>2051</v>
      </c>
      <c r="R1542" s="2" t="s">
        <v>2200</v>
      </c>
      <c r="S1542" s="2" t="s">
        <v>6528</v>
      </c>
      <c r="T1542" s="2" t="s">
        <v>564</v>
      </c>
      <c r="U1542" s="2"/>
      <c r="V1542" s="2"/>
    </row>
    <row r="1543" spans="1:22" ht="14.25" customHeight="1">
      <c r="A1543" s="20" t="s">
        <v>8825</v>
      </c>
      <c r="B1543" s="20" t="s">
        <v>3040</v>
      </c>
      <c r="C1543" s="20" t="s">
        <v>8826</v>
      </c>
      <c r="D1543" s="20" t="s">
        <v>340</v>
      </c>
      <c r="E1543" s="20" t="s">
        <v>96</v>
      </c>
      <c r="F1543" s="20" t="s">
        <v>8827</v>
      </c>
      <c r="G1543" s="20" t="s">
        <v>2046</v>
      </c>
      <c r="H1543" s="20" t="s">
        <v>8828</v>
      </c>
      <c r="I1543" s="20"/>
      <c r="J1543" s="20"/>
      <c r="K1543" s="20"/>
      <c r="L1543" s="20"/>
      <c r="M1543" s="20" t="s">
        <v>60</v>
      </c>
      <c r="N1543" s="20"/>
      <c r="O1543" s="20"/>
      <c r="P1543" s="20" t="s">
        <v>8562</v>
      </c>
      <c r="Q1543" s="20" t="s">
        <v>2051</v>
      </c>
      <c r="R1543" s="2"/>
      <c r="S1543" s="2" t="s">
        <v>8616</v>
      </c>
      <c r="T1543" s="2" t="s">
        <v>339</v>
      </c>
      <c r="U1543" s="2"/>
      <c r="V1543" s="2"/>
    </row>
    <row r="1544" spans="1:22" ht="14.25" customHeight="1">
      <c r="A1544" s="20" t="s">
        <v>8829</v>
      </c>
      <c r="B1544" s="20" t="s">
        <v>8830</v>
      </c>
      <c r="C1544" s="20" t="s">
        <v>8831</v>
      </c>
      <c r="D1544" s="20" t="s">
        <v>340</v>
      </c>
      <c r="E1544" s="20" t="s">
        <v>96</v>
      </c>
      <c r="F1544" s="20" t="s">
        <v>8570</v>
      </c>
      <c r="G1544" s="20" t="s">
        <v>2046</v>
      </c>
      <c r="H1544" s="20" t="s">
        <v>8832</v>
      </c>
      <c r="I1544" s="20"/>
      <c r="J1544" s="20"/>
      <c r="K1544" s="20"/>
      <c r="L1544" s="20"/>
      <c r="M1544" s="20" t="s">
        <v>6585</v>
      </c>
      <c r="N1544" s="20"/>
      <c r="O1544" s="20"/>
      <c r="P1544" s="20" t="s">
        <v>8562</v>
      </c>
      <c r="Q1544" s="20" t="s">
        <v>2051</v>
      </c>
      <c r="R1544" s="2"/>
      <c r="S1544" s="16" t="s">
        <v>6586</v>
      </c>
      <c r="T1544" s="2" t="s">
        <v>339</v>
      </c>
      <c r="U1544" s="2"/>
      <c r="V1544" s="2"/>
    </row>
    <row r="1545" spans="1:22" ht="14.25" customHeight="1">
      <c r="A1545" s="20" t="s">
        <v>8833</v>
      </c>
      <c r="B1545" s="20" t="s">
        <v>2515</v>
      </c>
      <c r="C1545" s="20" t="s">
        <v>3977</v>
      </c>
      <c r="D1545" s="20" t="s">
        <v>340</v>
      </c>
      <c r="E1545" s="20" t="s">
        <v>96</v>
      </c>
      <c r="F1545" s="20" t="s">
        <v>1886</v>
      </c>
      <c r="G1545" s="20" t="s">
        <v>2046</v>
      </c>
      <c r="H1545" s="20" t="s">
        <v>8834</v>
      </c>
      <c r="I1545" s="20"/>
      <c r="J1545" s="20"/>
      <c r="K1545" s="20"/>
      <c r="L1545" s="20"/>
      <c r="M1545" s="20"/>
      <c r="N1545" s="20"/>
      <c r="O1545" s="20"/>
      <c r="P1545" s="20" t="s">
        <v>8562</v>
      </c>
      <c r="Q1545" s="20" t="s">
        <v>2051</v>
      </c>
      <c r="R1545" s="2"/>
      <c r="S1545" s="16" t="s">
        <v>6563</v>
      </c>
      <c r="T1545" s="2" t="s">
        <v>339</v>
      </c>
      <c r="U1545" s="2"/>
      <c r="V1545" s="2"/>
    </row>
    <row r="1546" spans="1:22" ht="14.25" customHeight="1">
      <c r="A1546" s="20"/>
      <c r="B1546" s="20" t="s">
        <v>2515</v>
      </c>
      <c r="C1546" s="20" t="s">
        <v>5618</v>
      </c>
      <c r="D1546" s="20" t="s">
        <v>340</v>
      </c>
      <c r="E1546" s="20" t="s">
        <v>96</v>
      </c>
      <c r="F1546" s="20" t="s">
        <v>1798</v>
      </c>
      <c r="G1546" s="20" t="s">
        <v>2046</v>
      </c>
      <c r="H1546" s="20" t="s">
        <v>8835</v>
      </c>
      <c r="I1546" s="20"/>
      <c r="J1546" s="20"/>
      <c r="K1546" s="20"/>
      <c r="L1546" s="20"/>
      <c r="M1546" s="20"/>
      <c r="N1546" s="20"/>
      <c r="O1546" s="20"/>
      <c r="P1546" s="20" t="s">
        <v>8562</v>
      </c>
      <c r="Q1546" s="20" t="s">
        <v>2051</v>
      </c>
      <c r="R1546" s="2"/>
      <c r="S1546" s="16" t="s">
        <v>6563</v>
      </c>
      <c r="T1546" s="2" t="s">
        <v>339</v>
      </c>
      <c r="U1546" s="2"/>
      <c r="V1546" s="2"/>
    </row>
    <row r="1547" spans="1:22" ht="14.25" customHeight="1">
      <c r="A1547" s="20"/>
      <c r="B1547" s="20" t="s">
        <v>2515</v>
      </c>
      <c r="C1547" s="20" t="s">
        <v>8836</v>
      </c>
      <c r="D1547" s="20" t="s">
        <v>340</v>
      </c>
      <c r="E1547" s="20" t="s">
        <v>96</v>
      </c>
      <c r="F1547" s="20" t="s">
        <v>8837</v>
      </c>
      <c r="G1547" s="20" t="s">
        <v>2046</v>
      </c>
      <c r="H1547" s="20" t="s">
        <v>8838</v>
      </c>
      <c r="I1547" s="20"/>
      <c r="J1547" s="20"/>
      <c r="K1547" s="20"/>
      <c r="L1547" s="20"/>
      <c r="M1547" s="20" t="s">
        <v>1566</v>
      </c>
      <c r="N1547" s="20"/>
      <c r="O1547" s="20"/>
      <c r="P1547" s="20" t="s">
        <v>8562</v>
      </c>
      <c r="Q1547" s="20" t="s">
        <v>2051</v>
      </c>
      <c r="R1547" s="2" t="s">
        <v>2067</v>
      </c>
      <c r="S1547" s="2" t="s">
        <v>6679</v>
      </c>
      <c r="T1547" s="2" t="s">
        <v>339</v>
      </c>
      <c r="U1547" s="2"/>
      <c r="V1547" s="2"/>
    </row>
    <row r="1548" spans="1:22" ht="14.25" customHeight="1">
      <c r="A1548" s="20" t="s">
        <v>8839</v>
      </c>
      <c r="B1548" s="20" t="s">
        <v>2044</v>
      </c>
      <c r="C1548" s="20" t="s">
        <v>3901</v>
      </c>
      <c r="D1548" s="20" t="s">
        <v>340</v>
      </c>
      <c r="E1548" s="20" t="s">
        <v>96</v>
      </c>
      <c r="F1548" s="20" t="s">
        <v>8840</v>
      </c>
      <c r="G1548" s="20" t="s">
        <v>2046</v>
      </c>
      <c r="H1548" s="20" t="s">
        <v>8841</v>
      </c>
      <c r="I1548" s="20"/>
      <c r="J1548" s="20"/>
      <c r="K1548" s="20"/>
      <c r="L1548" s="20"/>
      <c r="M1548" s="20" t="s">
        <v>60</v>
      </c>
      <c r="N1548" s="20"/>
      <c r="O1548" s="20"/>
      <c r="P1548" s="20" t="s">
        <v>8562</v>
      </c>
      <c r="Q1548" s="20" t="s">
        <v>2051</v>
      </c>
      <c r="R1548" s="2"/>
      <c r="S1548" s="2" t="s">
        <v>8616</v>
      </c>
      <c r="T1548" s="2" t="s">
        <v>339</v>
      </c>
      <c r="U1548" s="2"/>
      <c r="V1548" s="2"/>
    </row>
    <row r="1549" spans="1:22" ht="14.25" customHeight="1">
      <c r="A1549" s="20" t="s">
        <v>8842</v>
      </c>
      <c r="B1549" s="20" t="s">
        <v>8843</v>
      </c>
      <c r="C1549" s="20" t="s">
        <v>8844</v>
      </c>
      <c r="D1549" s="20" t="s">
        <v>340</v>
      </c>
      <c r="E1549" s="20" t="s">
        <v>96</v>
      </c>
      <c r="F1549" s="20" t="s">
        <v>1783</v>
      </c>
      <c r="G1549" s="20" t="s">
        <v>2046</v>
      </c>
      <c r="H1549" s="20" t="s">
        <v>8845</v>
      </c>
      <c r="I1549" s="20"/>
      <c r="J1549" s="20"/>
      <c r="K1549" s="20"/>
      <c r="L1549" s="20"/>
      <c r="M1549" s="20"/>
      <c r="N1549" s="20"/>
      <c r="O1549" s="20"/>
      <c r="P1549" s="20" t="s">
        <v>8562</v>
      </c>
      <c r="Q1549" s="20" t="s">
        <v>2051</v>
      </c>
      <c r="R1549" s="2"/>
      <c r="S1549" s="16" t="s">
        <v>6563</v>
      </c>
      <c r="T1549" s="2" t="s">
        <v>339</v>
      </c>
      <c r="U1549" s="2"/>
      <c r="V1549" s="2"/>
    </row>
    <row r="1550" spans="1:22" ht="14.25" customHeight="1">
      <c r="A1550" s="20" t="s">
        <v>8846</v>
      </c>
      <c r="B1550" s="20" t="s">
        <v>8847</v>
      </c>
      <c r="C1550" s="20" t="s">
        <v>2869</v>
      </c>
      <c r="D1550" s="20" t="s">
        <v>340</v>
      </c>
      <c r="E1550" s="20" t="s">
        <v>96</v>
      </c>
      <c r="F1550" s="20" t="s">
        <v>8848</v>
      </c>
      <c r="G1550" s="20" t="s">
        <v>2046</v>
      </c>
      <c r="H1550" s="20" t="s">
        <v>8849</v>
      </c>
      <c r="I1550" s="20"/>
      <c r="J1550" s="20"/>
      <c r="K1550" s="20"/>
      <c r="L1550" s="20"/>
      <c r="M1550" s="20" t="s">
        <v>1566</v>
      </c>
      <c r="N1550" s="20"/>
      <c r="O1550" s="20"/>
      <c r="P1550" s="20" t="s">
        <v>8562</v>
      </c>
      <c r="Q1550" s="20" t="s">
        <v>2051</v>
      </c>
      <c r="R1550" s="2" t="s">
        <v>2067</v>
      </c>
      <c r="S1550" s="2" t="s">
        <v>6528</v>
      </c>
      <c r="T1550" s="2" t="s">
        <v>339</v>
      </c>
      <c r="U1550" s="2"/>
      <c r="V1550" s="2"/>
    </row>
    <row r="1551" spans="1:22" ht="14.25" customHeight="1">
      <c r="A1551" s="20" t="s">
        <v>8850</v>
      </c>
      <c r="B1551" s="20" t="s">
        <v>8851</v>
      </c>
      <c r="C1551" s="20" t="s">
        <v>8852</v>
      </c>
      <c r="D1551" s="20" t="s">
        <v>340</v>
      </c>
      <c r="E1551" s="20" t="s">
        <v>96</v>
      </c>
      <c r="F1551" s="20" t="s">
        <v>1920</v>
      </c>
      <c r="G1551" s="20" t="s">
        <v>2046</v>
      </c>
      <c r="H1551" s="20" t="s">
        <v>8853</v>
      </c>
      <c r="I1551" s="20"/>
      <c r="J1551" s="20"/>
      <c r="K1551" s="20"/>
      <c r="L1551" s="20"/>
      <c r="M1551" s="20"/>
      <c r="N1551" s="20"/>
      <c r="O1551" s="20"/>
      <c r="P1551" s="20" t="s">
        <v>8562</v>
      </c>
      <c r="Q1551" s="20" t="s">
        <v>2051</v>
      </c>
      <c r="R1551" s="2"/>
      <c r="S1551" s="16" t="s">
        <v>6563</v>
      </c>
      <c r="T1551" s="2" t="s">
        <v>339</v>
      </c>
      <c r="U1551" s="2"/>
      <c r="V1551" s="2"/>
    </row>
    <row r="1552" spans="1:22" ht="14.25" customHeight="1">
      <c r="A1552" s="20" t="s">
        <v>8854</v>
      </c>
      <c r="B1552" s="20" t="s">
        <v>8855</v>
      </c>
      <c r="C1552" s="20" t="s">
        <v>8856</v>
      </c>
      <c r="D1552" s="20" t="s">
        <v>340</v>
      </c>
      <c r="E1552" s="20" t="s">
        <v>96</v>
      </c>
      <c r="F1552" s="20" t="s">
        <v>1801</v>
      </c>
      <c r="G1552" s="20" t="s">
        <v>2046</v>
      </c>
      <c r="H1552" s="20" t="s">
        <v>8857</v>
      </c>
      <c r="I1552" s="20"/>
      <c r="J1552" s="20"/>
      <c r="K1552" s="20"/>
      <c r="L1552" s="20"/>
      <c r="M1552" s="20"/>
      <c r="N1552" s="20"/>
      <c r="O1552" s="20"/>
      <c r="P1552" s="20" t="s">
        <v>8562</v>
      </c>
      <c r="Q1552" s="20" t="s">
        <v>2051</v>
      </c>
      <c r="R1552" s="2"/>
      <c r="S1552" s="16" t="s">
        <v>6563</v>
      </c>
      <c r="T1552" s="2" t="s">
        <v>339</v>
      </c>
      <c r="U1552" s="2"/>
      <c r="V1552" s="2"/>
    </row>
    <row r="1553" spans="1:22" ht="14.25" customHeight="1">
      <c r="A1553" s="20" t="s">
        <v>8858</v>
      </c>
      <c r="B1553" s="20" t="s">
        <v>8859</v>
      </c>
      <c r="C1553" s="20" t="s">
        <v>8860</v>
      </c>
      <c r="D1553" s="20" t="s">
        <v>340</v>
      </c>
      <c r="E1553" s="20" t="s">
        <v>96</v>
      </c>
      <c r="F1553" s="20" t="s">
        <v>8861</v>
      </c>
      <c r="G1553" s="20" t="s">
        <v>2046</v>
      </c>
      <c r="H1553" s="20" t="s">
        <v>8862</v>
      </c>
      <c r="I1553" s="20"/>
      <c r="J1553" s="20"/>
      <c r="K1553" s="20"/>
      <c r="L1553" s="20"/>
      <c r="M1553" s="20" t="s">
        <v>6585</v>
      </c>
      <c r="N1553" s="20"/>
      <c r="O1553" s="20"/>
      <c r="P1553" s="20" t="s">
        <v>8562</v>
      </c>
      <c r="Q1553" s="20" t="s">
        <v>2051</v>
      </c>
      <c r="R1553" s="2"/>
      <c r="S1553" s="16" t="s">
        <v>6586</v>
      </c>
      <c r="T1553" s="2" t="s">
        <v>339</v>
      </c>
      <c r="U1553" s="2"/>
      <c r="V1553" s="2"/>
    </row>
    <row r="1554" spans="1:22" ht="14.25" customHeight="1">
      <c r="A1554" s="20" t="s">
        <v>8863</v>
      </c>
      <c r="B1554" s="20" t="s">
        <v>8864</v>
      </c>
      <c r="C1554" s="20" t="s">
        <v>8865</v>
      </c>
      <c r="D1554" s="20" t="s">
        <v>340</v>
      </c>
      <c r="E1554" s="20" t="s">
        <v>96</v>
      </c>
      <c r="F1554" s="20" t="s">
        <v>1893</v>
      </c>
      <c r="G1554" s="20" t="s">
        <v>2046</v>
      </c>
      <c r="H1554" s="20" t="s">
        <v>8866</v>
      </c>
      <c r="I1554" s="20"/>
      <c r="J1554" s="20"/>
      <c r="K1554" s="20"/>
      <c r="L1554" s="20"/>
      <c r="M1554" s="20"/>
      <c r="N1554" s="20"/>
      <c r="O1554" s="20"/>
      <c r="P1554" s="20" t="s">
        <v>8562</v>
      </c>
      <c r="Q1554" s="20" t="s">
        <v>2051</v>
      </c>
      <c r="R1554" s="2"/>
      <c r="S1554" s="16" t="s">
        <v>6563</v>
      </c>
      <c r="T1554" s="2" t="s">
        <v>339</v>
      </c>
      <c r="U1554" s="2"/>
      <c r="V1554" s="2"/>
    </row>
    <row r="1555" spans="1:22" ht="14.25" customHeight="1">
      <c r="A1555" s="20" t="s">
        <v>8867</v>
      </c>
      <c r="B1555" s="20" t="s">
        <v>6083</v>
      </c>
      <c r="C1555" s="20" t="s">
        <v>8868</v>
      </c>
      <c r="D1555" s="20" t="s">
        <v>340</v>
      </c>
      <c r="E1555" s="20" t="s">
        <v>96</v>
      </c>
      <c r="F1555" s="20" t="s">
        <v>1716</v>
      </c>
      <c r="G1555" s="20" t="s">
        <v>2046</v>
      </c>
      <c r="H1555" s="20" t="s">
        <v>8869</v>
      </c>
      <c r="I1555" s="20"/>
      <c r="J1555" s="20"/>
      <c r="K1555" s="20"/>
      <c r="L1555" s="20"/>
      <c r="M1555" s="20"/>
      <c r="N1555" s="20"/>
      <c r="O1555" s="20"/>
      <c r="P1555" s="20" t="s">
        <v>8562</v>
      </c>
      <c r="Q1555" s="20" t="s">
        <v>2051</v>
      </c>
      <c r="R1555" s="2"/>
      <c r="S1555" s="16" t="s">
        <v>6563</v>
      </c>
      <c r="T1555" s="2" t="s">
        <v>339</v>
      </c>
      <c r="U1555" s="2"/>
      <c r="V1555" s="2"/>
    </row>
    <row r="1556" spans="1:22" ht="14.25" customHeight="1">
      <c r="A1556" s="20" t="s">
        <v>8870</v>
      </c>
      <c r="B1556" s="20" t="s">
        <v>8871</v>
      </c>
      <c r="C1556" s="20" t="s">
        <v>8872</v>
      </c>
      <c r="D1556" s="20" t="s">
        <v>1518</v>
      </c>
      <c r="E1556" s="20" t="s">
        <v>96</v>
      </c>
      <c r="F1556" s="20" t="s">
        <v>8579</v>
      </c>
      <c r="G1556" s="20" t="s">
        <v>2046</v>
      </c>
      <c r="H1556" s="20" t="s">
        <v>8873</v>
      </c>
      <c r="I1556" s="20"/>
      <c r="J1556" s="20"/>
      <c r="K1556" s="20"/>
      <c r="L1556" s="20"/>
      <c r="M1556" s="20" t="s">
        <v>6585</v>
      </c>
      <c r="N1556" s="20"/>
      <c r="O1556" s="20"/>
      <c r="P1556" s="20" t="s">
        <v>8562</v>
      </c>
      <c r="Q1556" s="20" t="s">
        <v>2051</v>
      </c>
      <c r="R1556" s="2"/>
      <c r="S1556" s="16" t="s">
        <v>6586</v>
      </c>
      <c r="T1556" s="2" t="s">
        <v>1517</v>
      </c>
      <c r="U1556" s="2"/>
      <c r="V1556" s="2"/>
    </row>
    <row r="1557" spans="1:22" ht="14.25" customHeight="1">
      <c r="A1557" s="20" t="s">
        <v>8874</v>
      </c>
      <c r="B1557" s="20" t="s">
        <v>8875</v>
      </c>
      <c r="C1557" s="20" t="s">
        <v>5845</v>
      </c>
      <c r="D1557" s="20" t="s">
        <v>328</v>
      </c>
      <c r="E1557" s="20" t="s">
        <v>96</v>
      </c>
      <c r="F1557" s="20" t="s">
        <v>8876</v>
      </c>
      <c r="G1557" s="20" t="s">
        <v>2046</v>
      </c>
      <c r="H1557" s="20" t="s">
        <v>8877</v>
      </c>
      <c r="I1557" s="20"/>
      <c r="J1557" s="20"/>
      <c r="K1557" s="20"/>
      <c r="L1557" s="20"/>
      <c r="M1557" s="20" t="s">
        <v>1566</v>
      </c>
      <c r="N1557" s="20"/>
      <c r="O1557" s="20"/>
      <c r="P1557" s="20" t="s">
        <v>8575</v>
      </c>
      <c r="Q1557" s="20" t="s">
        <v>2051</v>
      </c>
      <c r="R1557" s="2" t="s">
        <v>2200</v>
      </c>
      <c r="S1557" s="2" t="s">
        <v>6528</v>
      </c>
      <c r="T1557" s="2" t="s">
        <v>327</v>
      </c>
      <c r="U1557" s="2"/>
      <c r="V1557" s="2"/>
    </row>
    <row r="1558" spans="1:22" ht="14.25" customHeight="1">
      <c r="A1558" s="20"/>
      <c r="B1558" s="20" t="s">
        <v>2768</v>
      </c>
      <c r="C1558" s="20" t="s">
        <v>8878</v>
      </c>
      <c r="D1558" s="20" t="s">
        <v>308</v>
      </c>
      <c r="E1558" s="20" t="s">
        <v>96</v>
      </c>
      <c r="F1558" s="20" t="s">
        <v>8879</v>
      </c>
      <c r="G1558" s="20" t="s">
        <v>2046</v>
      </c>
      <c r="H1558" s="20" t="s">
        <v>8880</v>
      </c>
      <c r="I1558" s="20"/>
      <c r="J1558" s="20"/>
      <c r="K1558" s="20"/>
      <c r="L1558" s="20"/>
      <c r="M1558" s="20" t="s">
        <v>1566</v>
      </c>
      <c r="N1558" s="20"/>
      <c r="O1558" s="20"/>
      <c r="P1558" s="20" t="s">
        <v>8562</v>
      </c>
      <c r="Q1558" s="20" t="s">
        <v>2051</v>
      </c>
      <c r="R1558" s="2" t="s">
        <v>2067</v>
      </c>
      <c r="S1558" s="2" t="s">
        <v>6528</v>
      </c>
      <c r="T1558" s="2" t="s">
        <v>307</v>
      </c>
      <c r="U1558" s="2"/>
      <c r="V1558" s="2"/>
    </row>
    <row r="1559" spans="1:22" ht="14.25" customHeight="1">
      <c r="A1559" s="20" t="s">
        <v>8881</v>
      </c>
      <c r="B1559" s="20" t="s">
        <v>7185</v>
      </c>
      <c r="C1559" s="20" t="s">
        <v>2595</v>
      </c>
      <c r="D1559" s="20" t="s">
        <v>308</v>
      </c>
      <c r="E1559" s="20" t="s">
        <v>96</v>
      </c>
      <c r="F1559" s="20" t="s">
        <v>8882</v>
      </c>
      <c r="G1559" s="20" t="s">
        <v>2046</v>
      </c>
      <c r="H1559" s="20" t="s">
        <v>8883</v>
      </c>
      <c r="I1559" s="20"/>
      <c r="J1559" s="20"/>
      <c r="K1559" s="20"/>
      <c r="L1559" s="20"/>
      <c r="M1559" s="20" t="s">
        <v>1566</v>
      </c>
      <c r="N1559" s="20"/>
      <c r="O1559" s="20"/>
      <c r="P1559" s="20" t="s">
        <v>8575</v>
      </c>
      <c r="Q1559" s="20" t="s">
        <v>2051</v>
      </c>
      <c r="R1559" s="2" t="s">
        <v>2067</v>
      </c>
      <c r="S1559" s="2" t="s">
        <v>6528</v>
      </c>
      <c r="T1559" s="2" t="s">
        <v>307</v>
      </c>
      <c r="U1559" s="2"/>
      <c r="V1559" s="2"/>
    </row>
    <row r="1560" spans="1:22" ht="14.25" customHeight="1">
      <c r="A1560" s="20" t="s">
        <v>8884</v>
      </c>
      <c r="B1560" s="20" t="s">
        <v>3057</v>
      </c>
      <c r="C1560" s="20" t="s">
        <v>8885</v>
      </c>
      <c r="D1560" s="20" t="s">
        <v>154</v>
      </c>
      <c r="E1560" s="20" t="s">
        <v>96</v>
      </c>
      <c r="F1560" s="20" t="s">
        <v>8886</v>
      </c>
      <c r="G1560" s="20" t="s">
        <v>2046</v>
      </c>
      <c r="H1560" s="20" t="s">
        <v>8887</v>
      </c>
      <c r="I1560" s="20"/>
      <c r="J1560" s="20"/>
      <c r="K1560" s="20"/>
      <c r="L1560" s="20"/>
      <c r="M1560" s="20" t="s">
        <v>1566</v>
      </c>
      <c r="N1560" s="20"/>
      <c r="O1560" s="20"/>
      <c r="P1560" s="20" t="s">
        <v>8562</v>
      </c>
      <c r="Q1560" s="20" t="s">
        <v>2051</v>
      </c>
      <c r="R1560" s="2" t="s">
        <v>2067</v>
      </c>
      <c r="S1560" s="2" t="s">
        <v>6528</v>
      </c>
      <c r="T1560" s="2" t="s">
        <v>153</v>
      </c>
      <c r="U1560" s="2"/>
      <c r="V1560" s="2"/>
    </row>
    <row r="1561" spans="1:22" ht="14.25" customHeight="1">
      <c r="A1561" s="20" t="s">
        <v>8888</v>
      </c>
      <c r="B1561" s="20" t="s">
        <v>8889</v>
      </c>
      <c r="C1561" s="20" t="s">
        <v>4982</v>
      </c>
      <c r="D1561" s="20" t="s">
        <v>154</v>
      </c>
      <c r="E1561" s="20" t="s">
        <v>96</v>
      </c>
      <c r="F1561" s="20" t="s">
        <v>6583</v>
      </c>
      <c r="G1561" s="20" t="s">
        <v>2046</v>
      </c>
      <c r="H1561" s="20" t="s">
        <v>8890</v>
      </c>
      <c r="I1561" s="20"/>
      <c r="J1561" s="20"/>
      <c r="K1561" s="20"/>
      <c r="L1561" s="20"/>
      <c r="M1561" s="20" t="s">
        <v>6585</v>
      </c>
      <c r="N1561" s="20"/>
      <c r="O1561" s="20"/>
      <c r="P1561" s="20" t="s">
        <v>8891</v>
      </c>
      <c r="Q1561" s="20" t="s">
        <v>2051</v>
      </c>
      <c r="R1561" s="2"/>
      <c r="S1561" s="16" t="s">
        <v>6586</v>
      </c>
      <c r="T1561" s="2" t="s">
        <v>153</v>
      </c>
      <c r="U1561" s="2"/>
      <c r="V1561" s="2"/>
    </row>
    <row r="1562" spans="1:22" ht="14.25" customHeight="1">
      <c r="A1562" s="20"/>
      <c r="B1562" s="20" t="s">
        <v>8892</v>
      </c>
      <c r="C1562" s="20" t="s">
        <v>8893</v>
      </c>
      <c r="D1562" s="20" t="s">
        <v>204</v>
      </c>
      <c r="E1562" s="20" t="s">
        <v>96</v>
      </c>
      <c r="F1562" s="20" t="s">
        <v>1770</v>
      </c>
      <c r="G1562" s="20" t="s">
        <v>2046</v>
      </c>
      <c r="H1562" s="20" t="s">
        <v>8894</v>
      </c>
      <c r="I1562" s="20"/>
      <c r="J1562" s="20"/>
      <c r="K1562" s="20"/>
      <c r="L1562" s="20"/>
      <c r="M1562" s="20"/>
      <c r="N1562" s="20"/>
      <c r="O1562" s="20"/>
      <c r="P1562" s="20" t="s">
        <v>8562</v>
      </c>
      <c r="Q1562" s="20" t="s">
        <v>2051</v>
      </c>
      <c r="R1562" s="2"/>
      <c r="S1562" s="16" t="s">
        <v>6563</v>
      </c>
      <c r="T1562" s="2" t="s">
        <v>203</v>
      </c>
      <c r="U1562" s="2"/>
      <c r="V1562" s="2"/>
    </row>
    <row r="1563" spans="1:22" ht="14.25" customHeight="1">
      <c r="A1563" s="20" t="s">
        <v>8895</v>
      </c>
      <c r="B1563" s="20" t="s">
        <v>2627</v>
      </c>
      <c r="C1563" s="20" t="s">
        <v>8896</v>
      </c>
      <c r="D1563" s="20" t="s">
        <v>204</v>
      </c>
      <c r="E1563" s="20" t="s">
        <v>96</v>
      </c>
      <c r="F1563" s="20" t="s">
        <v>8897</v>
      </c>
      <c r="G1563" s="20" t="s">
        <v>2046</v>
      </c>
      <c r="H1563" s="20" t="s">
        <v>8898</v>
      </c>
      <c r="I1563" s="20"/>
      <c r="J1563" s="20"/>
      <c r="K1563" s="20"/>
      <c r="L1563" s="20"/>
      <c r="M1563" s="20" t="s">
        <v>6585</v>
      </c>
      <c r="N1563" s="20"/>
      <c r="O1563" s="20"/>
      <c r="P1563" s="20" t="s">
        <v>8562</v>
      </c>
      <c r="Q1563" s="20" t="s">
        <v>2051</v>
      </c>
      <c r="R1563" s="2"/>
      <c r="S1563" s="16" t="s">
        <v>6586</v>
      </c>
      <c r="T1563" s="2" t="s">
        <v>203</v>
      </c>
      <c r="U1563" s="2"/>
      <c r="V1563" s="2"/>
    </row>
    <row r="1564" spans="1:22" ht="14.25" customHeight="1">
      <c r="A1564" s="20" t="s">
        <v>8899</v>
      </c>
      <c r="B1564" s="20" t="s">
        <v>2122</v>
      </c>
      <c r="C1564" s="20" t="s">
        <v>8900</v>
      </c>
      <c r="D1564" s="20" t="s">
        <v>148</v>
      </c>
      <c r="E1564" s="20" t="s">
        <v>96</v>
      </c>
      <c r="F1564" s="20" t="s">
        <v>1806</v>
      </c>
      <c r="G1564" s="20" t="s">
        <v>2046</v>
      </c>
      <c r="H1564" s="20"/>
      <c r="I1564" s="20"/>
      <c r="J1564" s="20"/>
      <c r="K1564" s="20"/>
      <c r="L1564" s="20"/>
      <c r="M1564" s="20"/>
      <c r="N1564" s="20"/>
      <c r="O1564" s="20"/>
      <c r="P1564" s="20" t="s">
        <v>8562</v>
      </c>
      <c r="Q1564" s="20"/>
      <c r="R1564" s="2"/>
      <c r="S1564" s="16" t="s">
        <v>6563</v>
      </c>
      <c r="T1564" s="2" t="s">
        <v>147</v>
      </c>
      <c r="U1564" s="2"/>
      <c r="V1564" s="2"/>
    </row>
    <row r="1565" spans="1:22" ht="14.25" customHeight="1">
      <c r="A1565" s="20" t="s">
        <v>8901</v>
      </c>
      <c r="B1565" s="20" t="s">
        <v>5972</v>
      </c>
      <c r="C1565" s="20" t="s">
        <v>8902</v>
      </c>
      <c r="D1565" s="20" t="s">
        <v>148</v>
      </c>
      <c r="E1565" s="20" t="s">
        <v>96</v>
      </c>
      <c r="F1565" s="20" t="s">
        <v>8903</v>
      </c>
      <c r="G1565" s="20" t="s">
        <v>2046</v>
      </c>
      <c r="H1565" s="20" t="s">
        <v>8904</v>
      </c>
      <c r="I1565" s="20"/>
      <c r="J1565" s="20"/>
      <c r="K1565" s="20"/>
      <c r="L1565" s="20"/>
      <c r="M1565" s="20" t="s">
        <v>1566</v>
      </c>
      <c r="N1565" s="20"/>
      <c r="O1565" s="20"/>
      <c r="P1565" s="20" t="s">
        <v>8562</v>
      </c>
      <c r="Q1565" s="20" t="s">
        <v>2051</v>
      </c>
      <c r="R1565" s="2" t="s">
        <v>2067</v>
      </c>
      <c r="S1565" s="2" t="s">
        <v>6528</v>
      </c>
      <c r="T1565" s="2" t="s">
        <v>147</v>
      </c>
      <c r="U1565" s="2"/>
      <c r="V1565" s="2"/>
    </row>
    <row r="1566" spans="1:22" ht="14.25" customHeight="1">
      <c r="A1566" s="20" t="s">
        <v>8905</v>
      </c>
      <c r="B1566" s="20" t="s">
        <v>4129</v>
      </c>
      <c r="C1566" s="20" t="s">
        <v>8906</v>
      </c>
      <c r="D1566" s="20" t="s">
        <v>365</v>
      </c>
      <c r="E1566" s="20" t="s">
        <v>96</v>
      </c>
      <c r="F1566" s="20" t="s">
        <v>8907</v>
      </c>
      <c r="G1566" s="20" t="s">
        <v>2046</v>
      </c>
      <c r="H1566" s="20" t="s">
        <v>8908</v>
      </c>
      <c r="I1566" s="20"/>
      <c r="J1566" s="20"/>
      <c r="K1566" s="20"/>
      <c r="L1566" s="20"/>
      <c r="M1566" s="20" t="s">
        <v>1566</v>
      </c>
      <c r="N1566" s="20"/>
      <c r="O1566" s="20"/>
      <c r="P1566" s="20" t="s">
        <v>8575</v>
      </c>
      <c r="Q1566" s="20" t="s">
        <v>2051</v>
      </c>
      <c r="R1566" s="2" t="s">
        <v>2067</v>
      </c>
      <c r="S1566" s="2" t="s">
        <v>6528</v>
      </c>
      <c r="T1566" s="2" t="s">
        <v>364</v>
      </c>
      <c r="U1566" s="2"/>
      <c r="V1566" s="2"/>
    </row>
    <row r="1567" spans="1:22" ht="14.25" customHeight="1">
      <c r="A1567" s="20" t="s">
        <v>8909</v>
      </c>
      <c r="B1567" s="20" t="s">
        <v>4034</v>
      </c>
      <c r="C1567" s="20" t="s">
        <v>8910</v>
      </c>
      <c r="D1567" s="20" t="s">
        <v>391</v>
      </c>
      <c r="E1567" s="20" t="s">
        <v>96</v>
      </c>
      <c r="F1567" s="20" t="s">
        <v>8911</v>
      </c>
      <c r="G1567" s="20" t="s">
        <v>2046</v>
      </c>
      <c r="H1567" s="20" t="s">
        <v>8912</v>
      </c>
      <c r="I1567" s="20"/>
      <c r="J1567" s="20"/>
      <c r="K1567" s="20"/>
      <c r="L1567" s="20"/>
      <c r="M1567" s="20" t="s">
        <v>6585</v>
      </c>
      <c r="N1567" s="20"/>
      <c r="O1567" s="20"/>
      <c r="P1567" s="20" t="s">
        <v>8562</v>
      </c>
      <c r="Q1567" s="20" t="s">
        <v>2051</v>
      </c>
      <c r="R1567" s="2"/>
      <c r="S1567" s="16" t="s">
        <v>6586</v>
      </c>
      <c r="T1567" s="2" t="s">
        <v>390</v>
      </c>
      <c r="U1567" s="2"/>
      <c r="V1567" s="2"/>
    </row>
    <row r="1568" spans="1:22" ht="14.25" customHeight="1">
      <c r="A1568" s="20" t="s">
        <v>8913</v>
      </c>
      <c r="B1568" s="20" t="s">
        <v>5547</v>
      </c>
      <c r="C1568" s="20" t="s">
        <v>8914</v>
      </c>
      <c r="D1568" s="20" t="s">
        <v>210</v>
      </c>
      <c r="E1568" s="20" t="s">
        <v>96</v>
      </c>
      <c r="F1568" s="20" t="s">
        <v>6583</v>
      </c>
      <c r="G1568" s="20" t="s">
        <v>2046</v>
      </c>
      <c r="H1568" s="20" t="s">
        <v>8915</v>
      </c>
      <c r="I1568" s="20"/>
      <c r="J1568" s="20"/>
      <c r="K1568" s="20"/>
      <c r="L1568" s="20"/>
      <c r="M1568" s="20" t="s">
        <v>6585</v>
      </c>
      <c r="N1568" s="20"/>
      <c r="O1568" s="20"/>
      <c r="P1568" s="20" t="s">
        <v>8562</v>
      </c>
      <c r="Q1568" s="20" t="s">
        <v>2051</v>
      </c>
      <c r="R1568" s="2"/>
      <c r="S1568" s="16" t="s">
        <v>6586</v>
      </c>
      <c r="T1568" s="2" t="s">
        <v>209</v>
      </c>
      <c r="U1568" s="2"/>
      <c r="V1568" s="2"/>
    </row>
    <row r="1569" spans="1:22" ht="14.25" customHeight="1">
      <c r="A1569" s="20" t="s">
        <v>8916</v>
      </c>
      <c r="B1569" s="20" t="s">
        <v>4637</v>
      </c>
      <c r="C1569" s="20" t="s">
        <v>8917</v>
      </c>
      <c r="D1569" s="20" t="s">
        <v>395</v>
      </c>
      <c r="E1569" s="20" t="s">
        <v>96</v>
      </c>
      <c r="F1569" s="20" t="s">
        <v>8918</v>
      </c>
      <c r="G1569" s="20" t="s">
        <v>2046</v>
      </c>
      <c r="H1569" s="20"/>
      <c r="I1569" s="20"/>
      <c r="J1569" s="20"/>
      <c r="K1569" s="20"/>
      <c r="L1569" s="20"/>
      <c r="M1569" s="20" t="s">
        <v>1566</v>
      </c>
      <c r="N1569" s="20"/>
      <c r="O1569" s="20"/>
      <c r="P1569" s="20" t="s">
        <v>8575</v>
      </c>
      <c r="Q1569" s="20"/>
      <c r="R1569" s="2" t="s">
        <v>2067</v>
      </c>
      <c r="S1569" s="2" t="s">
        <v>6528</v>
      </c>
      <c r="T1569" s="2" t="s">
        <v>394</v>
      </c>
      <c r="U1569" s="2"/>
      <c r="V1569" s="2"/>
    </row>
    <row r="1570" spans="1:22" ht="14.25" customHeight="1">
      <c r="A1570" s="20" t="s">
        <v>8919</v>
      </c>
      <c r="B1570" s="20" t="s">
        <v>3052</v>
      </c>
      <c r="C1570" s="20" t="s">
        <v>4224</v>
      </c>
      <c r="D1570" s="20" t="s">
        <v>8920</v>
      </c>
      <c r="E1570" s="20" t="s">
        <v>96</v>
      </c>
      <c r="F1570" s="20" t="s">
        <v>8921</v>
      </c>
      <c r="G1570" s="20" t="s">
        <v>2046</v>
      </c>
      <c r="H1570" s="20" t="s">
        <v>8922</v>
      </c>
      <c r="I1570" s="20"/>
      <c r="J1570" s="20"/>
      <c r="K1570" s="20"/>
      <c r="L1570" s="20"/>
      <c r="M1570" s="20" t="s">
        <v>6585</v>
      </c>
      <c r="N1570" s="20"/>
      <c r="O1570" s="20"/>
      <c r="P1570" s="20" t="s">
        <v>8562</v>
      </c>
      <c r="Q1570" s="20" t="s">
        <v>2051</v>
      </c>
      <c r="R1570" s="2"/>
      <c r="S1570" s="16" t="s">
        <v>6586</v>
      </c>
      <c r="T1570" s="2" t="s">
        <v>371</v>
      </c>
      <c r="U1570" s="2"/>
      <c r="V1570" s="2"/>
    </row>
    <row r="1571" spans="1:22" ht="14.25" customHeight="1">
      <c r="A1571" s="20"/>
      <c r="B1571" s="20" t="s">
        <v>3831</v>
      </c>
      <c r="C1571" s="20" t="s">
        <v>8923</v>
      </c>
      <c r="D1571" s="20" t="s">
        <v>8920</v>
      </c>
      <c r="E1571" s="20" t="s">
        <v>96</v>
      </c>
      <c r="F1571" s="20" t="s">
        <v>8924</v>
      </c>
      <c r="G1571" s="20" t="s">
        <v>2046</v>
      </c>
      <c r="H1571" s="20" t="s">
        <v>8925</v>
      </c>
      <c r="I1571" s="20"/>
      <c r="J1571" s="20"/>
      <c r="K1571" s="20"/>
      <c r="L1571" s="20"/>
      <c r="M1571" s="20" t="s">
        <v>1566</v>
      </c>
      <c r="N1571" s="20"/>
      <c r="O1571" s="20"/>
      <c r="P1571" s="20" t="s">
        <v>8562</v>
      </c>
      <c r="Q1571" s="20" t="s">
        <v>2051</v>
      </c>
      <c r="R1571" s="2" t="s">
        <v>2067</v>
      </c>
      <c r="S1571" s="2" t="s">
        <v>6553</v>
      </c>
      <c r="T1571" s="2" t="s">
        <v>371</v>
      </c>
      <c r="U1571" s="2"/>
      <c r="V1571" s="2"/>
    </row>
    <row r="1572" spans="1:22" ht="14.25" customHeight="1">
      <c r="A1572" s="20" t="s">
        <v>8926</v>
      </c>
      <c r="B1572" s="20" t="s">
        <v>3864</v>
      </c>
      <c r="C1572" s="20" t="s">
        <v>8927</v>
      </c>
      <c r="D1572" s="20" t="s">
        <v>8920</v>
      </c>
      <c r="E1572" s="20" t="s">
        <v>96</v>
      </c>
      <c r="F1572" s="20" t="s">
        <v>8928</v>
      </c>
      <c r="G1572" s="20" t="s">
        <v>2046</v>
      </c>
      <c r="H1572" s="20" t="s">
        <v>8929</v>
      </c>
      <c r="I1572" s="20"/>
      <c r="J1572" s="20"/>
      <c r="K1572" s="20"/>
      <c r="L1572" s="20"/>
      <c r="M1572" s="20" t="s">
        <v>1566</v>
      </c>
      <c r="N1572" s="20"/>
      <c r="O1572" s="20"/>
      <c r="P1572" s="20" t="s">
        <v>8562</v>
      </c>
      <c r="Q1572" s="20" t="s">
        <v>2051</v>
      </c>
      <c r="R1572" s="2" t="s">
        <v>2067</v>
      </c>
      <c r="S1572" s="2" t="s">
        <v>6528</v>
      </c>
      <c r="T1572" s="2" t="s">
        <v>371</v>
      </c>
      <c r="U1572" s="2"/>
      <c r="V1572" s="2"/>
    </row>
    <row r="1573" spans="1:22" ht="14.25" customHeight="1">
      <c r="A1573" s="20" t="s">
        <v>8930</v>
      </c>
      <c r="B1573" s="20" t="s">
        <v>5254</v>
      </c>
      <c r="C1573" s="20" t="s">
        <v>8931</v>
      </c>
      <c r="D1573" s="20" t="s">
        <v>198</v>
      </c>
      <c r="E1573" s="20" t="s">
        <v>96</v>
      </c>
      <c r="F1573" s="20" t="s">
        <v>8932</v>
      </c>
      <c r="G1573" s="20" t="s">
        <v>2046</v>
      </c>
      <c r="H1573" s="20" t="s">
        <v>8933</v>
      </c>
      <c r="I1573" s="20"/>
      <c r="J1573" s="20"/>
      <c r="K1573" s="20"/>
      <c r="L1573" s="20"/>
      <c r="M1573" s="20" t="s">
        <v>1566</v>
      </c>
      <c r="N1573" s="20"/>
      <c r="O1573" s="20"/>
      <c r="P1573" s="20" t="s">
        <v>8575</v>
      </c>
      <c r="Q1573" s="20" t="s">
        <v>2051</v>
      </c>
      <c r="R1573" s="2" t="s">
        <v>2067</v>
      </c>
      <c r="S1573" s="2" t="s">
        <v>6528</v>
      </c>
      <c r="T1573" s="2" t="s">
        <v>197</v>
      </c>
      <c r="U1573" s="2"/>
      <c r="V1573" s="2"/>
    </row>
    <row r="1574" spans="1:22" ht="14.25" customHeight="1">
      <c r="A1574" s="20" t="s">
        <v>8934</v>
      </c>
      <c r="B1574" s="20" t="s">
        <v>4256</v>
      </c>
      <c r="C1574" s="20" t="s">
        <v>4753</v>
      </c>
      <c r="D1574" s="20" t="s">
        <v>1170</v>
      </c>
      <c r="E1574" s="20" t="s">
        <v>96</v>
      </c>
      <c r="F1574" s="20" t="s">
        <v>6425</v>
      </c>
      <c r="G1574" s="20" t="s">
        <v>2046</v>
      </c>
      <c r="H1574" s="20" t="s">
        <v>8935</v>
      </c>
      <c r="I1574" s="20"/>
      <c r="J1574" s="20"/>
      <c r="K1574" s="20"/>
      <c r="L1574" s="20"/>
      <c r="M1574" s="20" t="s">
        <v>59</v>
      </c>
      <c r="N1574" s="20"/>
      <c r="O1574" s="20"/>
      <c r="P1574" s="20" t="s">
        <v>8575</v>
      </c>
      <c r="Q1574" s="20" t="s">
        <v>2051</v>
      </c>
      <c r="R1574" s="2"/>
      <c r="S1574" s="2" t="s">
        <v>6528</v>
      </c>
      <c r="T1574" s="2" t="s">
        <v>1169</v>
      </c>
      <c r="U1574" s="2"/>
      <c r="V1574" s="2"/>
    </row>
    <row r="1575" spans="1:22" ht="14.25" customHeight="1">
      <c r="A1575" s="20" t="s">
        <v>8936</v>
      </c>
      <c r="B1575" s="20" t="s">
        <v>3804</v>
      </c>
      <c r="C1575" s="20" t="s">
        <v>8937</v>
      </c>
      <c r="D1575" s="20" t="s">
        <v>136</v>
      </c>
      <c r="E1575" s="20" t="s">
        <v>96</v>
      </c>
      <c r="F1575" s="20" t="s">
        <v>8938</v>
      </c>
      <c r="G1575" s="20" t="s">
        <v>2046</v>
      </c>
      <c r="H1575" s="20" t="s">
        <v>8939</v>
      </c>
      <c r="I1575" s="20"/>
      <c r="J1575" s="20"/>
      <c r="K1575" s="20"/>
      <c r="L1575" s="20"/>
      <c r="M1575" s="20" t="s">
        <v>1566</v>
      </c>
      <c r="N1575" s="20"/>
      <c r="O1575" s="20"/>
      <c r="P1575" s="20" t="s">
        <v>8562</v>
      </c>
      <c r="Q1575" s="20" t="s">
        <v>2051</v>
      </c>
      <c r="R1575" s="2" t="s">
        <v>2067</v>
      </c>
      <c r="S1575" s="2" t="s">
        <v>6528</v>
      </c>
      <c r="T1575" s="2" t="s">
        <v>135</v>
      </c>
      <c r="U1575" s="2"/>
      <c r="V1575" s="2"/>
    </row>
    <row r="1576" spans="1:22" ht="14.25" customHeight="1">
      <c r="A1576" s="20" t="s">
        <v>8940</v>
      </c>
      <c r="B1576" s="20" t="s">
        <v>3517</v>
      </c>
      <c r="C1576" s="20" t="s">
        <v>8941</v>
      </c>
      <c r="D1576" s="20" t="s">
        <v>108</v>
      </c>
      <c r="E1576" s="20" t="s">
        <v>96</v>
      </c>
      <c r="F1576" s="20" t="s">
        <v>6583</v>
      </c>
      <c r="G1576" s="20" t="s">
        <v>2046</v>
      </c>
      <c r="H1576" s="20" t="s">
        <v>8942</v>
      </c>
      <c r="I1576" s="20"/>
      <c r="J1576" s="20"/>
      <c r="K1576" s="20"/>
      <c r="L1576" s="20"/>
      <c r="M1576" s="20" t="s">
        <v>6585</v>
      </c>
      <c r="N1576" s="20"/>
      <c r="O1576" s="20"/>
      <c r="P1576" s="20" t="s">
        <v>8562</v>
      </c>
      <c r="Q1576" s="20" t="s">
        <v>2051</v>
      </c>
      <c r="R1576" s="2"/>
      <c r="S1576" s="16" t="s">
        <v>6586</v>
      </c>
      <c r="T1576" s="2" t="s">
        <v>107</v>
      </c>
      <c r="U1576" s="2"/>
      <c r="V1576" s="2"/>
    </row>
    <row r="1577" spans="1:22" ht="14.25" customHeight="1">
      <c r="A1577" s="20" t="s">
        <v>8943</v>
      </c>
      <c r="B1577" s="20" t="s">
        <v>4288</v>
      </c>
      <c r="C1577" s="20" t="s">
        <v>6164</v>
      </c>
      <c r="D1577" s="20" t="s">
        <v>8944</v>
      </c>
      <c r="E1577" s="20" t="s">
        <v>96</v>
      </c>
      <c r="F1577" s="20" t="s">
        <v>8945</v>
      </c>
      <c r="G1577" s="20" t="s">
        <v>2046</v>
      </c>
      <c r="H1577" s="20" t="s">
        <v>8946</v>
      </c>
      <c r="I1577" s="20"/>
      <c r="J1577" s="20"/>
      <c r="K1577" s="20"/>
      <c r="L1577" s="20"/>
      <c r="M1577" s="20" t="s">
        <v>6585</v>
      </c>
      <c r="N1577" s="20"/>
      <c r="O1577" s="20"/>
      <c r="P1577" s="20" t="s">
        <v>8562</v>
      </c>
      <c r="Q1577" s="20" t="s">
        <v>2051</v>
      </c>
      <c r="R1577" s="2"/>
      <c r="S1577" s="16" t="s">
        <v>6586</v>
      </c>
      <c r="T1577" s="2" t="s">
        <v>297</v>
      </c>
      <c r="U1577" s="2"/>
      <c r="V1577" s="2"/>
    </row>
    <row r="1578" spans="1:22" ht="14.25" customHeight="1">
      <c r="A1578" s="20" t="s">
        <v>8947</v>
      </c>
      <c r="B1578" s="20" t="s">
        <v>2122</v>
      </c>
      <c r="C1578" s="20" t="s">
        <v>1661</v>
      </c>
      <c r="D1578" s="20" t="s">
        <v>164</v>
      </c>
      <c r="E1578" s="20" t="s">
        <v>96</v>
      </c>
      <c r="F1578" s="20" t="s">
        <v>1755</v>
      </c>
      <c r="G1578" s="20" t="s">
        <v>2046</v>
      </c>
      <c r="H1578" s="20" t="s">
        <v>8948</v>
      </c>
      <c r="I1578" s="20"/>
      <c r="J1578" s="20"/>
      <c r="K1578" s="20"/>
      <c r="L1578" s="20"/>
      <c r="M1578" s="20"/>
      <c r="N1578" s="20"/>
      <c r="O1578" s="20"/>
      <c r="P1578" s="20" t="s">
        <v>8562</v>
      </c>
      <c r="Q1578" s="20" t="s">
        <v>2051</v>
      </c>
      <c r="R1578" s="2"/>
      <c r="S1578" s="16" t="s">
        <v>6563</v>
      </c>
      <c r="T1578" s="2" t="s">
        <v>163</v>
      </c>
      <c r="U1578" s="2"/>
      <c r="V1578" s="2"/>
    </row>
    <row r="1579" spans="1:22" ht="14.25" customHeight="1">
      <c r="A1579" s="20" t="s">
        <v>8949</v>
      </c>
      <c r="B1579" s="20" t="s">
        <v>3831</v>
      </c>
      <c r="C1579" s="20" t="s">
        <v>8950</v>
      </c>
      <c r="D1579" s="20" t="s">
        <v>164</v>
      </c>
      <c r="E1579" s="20" t="s">
        <v>96</v>
      </c>
      <c r="F1579" s="20" t="s">
        <v>8951</v>
      </c>
      <c r="G1579" s="20" t="s">
        <v>2046</v>
      </c>
      <c r="H1579" s="20" t="s">
        <v>8952</v>
      </c>
      <c r="I1579" s="20"/>
      <c r="J1579" s="20"/>
      <c r="K1579" s="20"/>
      <c r="L1579" s="20"/>
      <c r="M1579" s="20" t="s">
        <v>6585</v>
      </c>
      <c r="N1579" s="20"/>
      <c r="O1579" s="20"/>
      <c r="P1579" s="20" t="s">
        <v>8562</v>
      </c>
      <c r="Q1579" s="20" t="s">
        <v>2051</v>
      </c>
      <c r="R1579" s="2"/>
      <c r="S1579" s="16" t="s">
        <v>6586</v>
      </c>
      <c r="T1579" s="2" t="s">
        <v>163</v>
      </c>
      <c r="U1579" s="2"/>
      <c r="V1579" s="2"/>
    </row>
    <row r="1580" spans="1:22" ht="14.25" customHeight="1">
      <c r="A1580" s="20" t="s">
        <v>8953</v>
      </c>
      <c r="B1580" s="20" t="s">
        <v>5178</v>
      </c>
      <c r="C1580" s="20" t="s">
        <v>2659</v>
      </c>
      <c r="D1580" s="20" t="s">
        <v>164</v>
      </c>
      <c r="E1580" s="20" t="s">
        <v>96</v>
      </c>
      <c r="F1580" s="20" t="s">
        <v>8954</v>
      </c>
      <c r="G1580" s="20" t="s">
        <v>2046</v>
      </c>
      <c r="H1580" s="20" t="s">
        <v>8955</v>
      </c>
      <c r="I1580" s="20"/>
      <c r="J1580" s="20"/>
      <c r="K1580" s="20"/>
      <c r="L1580" s="20"/>
      <c r="M1580" s="20" t="s">
        <v>6585</v>
      </c>
      <c r="N1580" s="20"/>
      <c r="O1580" s="20"/>
      <c r="P1580" s="20" t="s">
        <v>8562</v>
      </c>
      <c r="Q1580" s="20" t="s">
        <v>2051</v>
      </c>
      <c r="R1580" s="2"/>
      <c r="S1580" s="16" t="s">
        <v>6586</v>
      </c>
      <c r="T1580" s="2" t="s">
        <v>163</v>
      </c>
      <c r="U1580" s="2"/>
      <c r="V1580" s="2"/>
    </row>
    <row r="1581" spans="1:22" ht="14.25" customHeight="1">
      <c r="A1581" s="20" t="s">
        <v>8956</v>
      </c>
      <c r="B1581" s="20" t="s">
        <v>3831</v>
      </c>
      <c r="C1581" s="20" t="s">
        <v>8957</v>
      </c>
      <c r="D1581" s="20" t="s">
        <v>144</v>
      </c>
      <c r="E1581" s="20" t="s">
        <v>96</v>
      </c>
      <c r="F1581" s="20" t="s">
        <v>8958</v>
      </c>
      <c r="G1581" s="20" t="s">
        <v>2046</v>
      </c>
      <c r="H1581" s="20" t="s">
        <v>8959</v>
      </c>
      <c r="I1581" s="20" t="s">
        <v>8960</v>
      </c>
      <c r="J1581" s="20"/>
      <c r="K1581" s="20" t="s">
        <v>8961</v>
      </c>
      <c r="L1581" s="20" t="s">
        <v>8962</v>
      </c>
      <c r="M1581" s="20" t="s">
        <v>59</v>
      </c>
      <c r="N1581" s="20"/>
      <c r="O1581" s="20"/>
      <c r="P1581" s="20" t="s">
        <v>8963</v>
      </c>
      <c r="Q1581" s="20" t="s">
        <v>2051</v>
      </c>
      <c r="R1581" s="2"/>
      <c r="S1581" s="2" t="s">
        <v>6528</v>
      </c>
      <c r="T1581" s="2" t="s">
        <v>143</v>
      </c>
      <c r="U1581" s="2"/>
      <c r="V1581" s="2"/>
    </row>
    <row r="1582" spans="1:22" ht="14.25" customHeight="1">
      <c r="A1582" s="20" t="s">
        <v>8964</v>
      </c>
      <c r="B1582" s="20" t="s">
        <v>2681</v>
      </c>
      <c r="C1582" s="20" t="s">
        <v>8965</v>
      </c>
      <c r="D1582" s="20" t="s">
        <v>202</v>
      </c>
      <c r="E1582" s="20" t="s">
        <v>96</v>
      </c>
      <c r="F1582" s="20" t="s">
        <v>8966</v>
      </c>
      <c r="G1582" s="20" t="s">
        <v>2046</v>
      </c>
      <c r="H1582" s="20" t="s">
        <v>8967</v>
      </c>
      <c r="I1582" s="20"/>
      <c r="J1582" s="20"/>
      <c r="K1582" s="20"/>
      <c r="L1582" s="20"/>
      <c r="M1582" s="20" t="s">
        <v>1566</v>
      </c>
      <c r="N1582" s="20"/>
      <c r="O1582" s="20"/>
      <c r="P1582" s="20" t="s">
        <v>8562</v>
      </c>
      <c r="Q1582" s="20" t="s">
        <v>2051</v>
      </c>
      <c r="R1582" s="2" t="s">
        <v>2067</v>
      </c>
      <c r="S1582" s="2" t="s">
        <v>6679</v>
      </c>
      <c r="T1582" s="2" t="s">
        <v>201</v>
      </c>
      <c r="U1582" s="2"/>
      <c r="V1582" s="2"/>
    </row>
    <row r="1583" spans="1:22" ht="14.25" customHeight="1">
      <c r="A1583" s="20" t="s">
        <v>8968</v>
      </c>
      <c r="B1583" s="20" t="s">
        <v>4421</v>
      </c>
      <c r="C1583" s="20" t="s">
        <v>6555</v>
      </c>
      <c r="D1583" s="20" t="s">
        <v>236</v>
      </c>
      <c r="E1583" s="20" t="s">
        <v>96</v>
      </c>
      <c r="F1583" s="20" t="s">
        <v>8969</v>
      </c>
      <c r="G1583" s="20" t="s">
        <v>2046</v>
      </c>
      <c r="H1583" s="20" t="s">
        <v>8970</v>
      </c>
      <c r="I1583" s="20"/>
      <c r="J1583" s="20"/>
      <c r="K1583" s="20"/>
      <c r="L1583" s="20"/>
      <c r="M1583" s="20" t="s">
        <v>6585</v>
      </c>
      <c r="N1583" s="20"/>
      <c r="O1583" s="20"/>
      <c r="P1583" s="20" t="s">
        <v>8971</v>
      </c>
      <c r="Q1583" s="20" t="s">
        <v>2051</v>
      </c>
      <c r="R1583" s="2"/>
      <c r="S1583" s="16" t="s">
        <v>6586</v>
      </c>
      <c r="T1583" s="2" t="s">
        <v>235</v>
      </c>
      <c r="U1583" s="2"/>
      <c r="V1583" s="2"/>
    </row>
    <row r="1584" spans="1:22" ht="14.25" customHeight="1">
      <c r="A1584" s="20" t="s">
        <v>8972</v>
      </c>
      <c r="B1584" s="20" t="s">
        <v>3651</v>
      </c>
      <c r="C1584" s="20" t="s">
        <v>5032</v>
      </c>
      <c r="D1584" s="20" t="s">
        <v>188</v>
      </c>
      <c r="E1584" s="20" t="s">
        <v>96</v>
      </c>
      <c r="F1584" s="20" t="s">
        <v>1782</v>
      </c>
      <c r="G1584" s="20" t="s">
        <v>2046</v>
      </c>
      <c r="H1584" s="20" t="s">
        <v>8973</v>
      </c>
      <c r="I1584" s="20"/>
      <c r="J1584" s="20"/>
      <c r="K1584" s="20"/>
      <c r="L1584" s="20"/>
      <c r="M1584" s="20"/>
      <c r="N1584" s="20"/>
      <c r="O1584" s="20"/>
      <c r="P1584" s="20" t="s">
        <v>8562</v>
      </c>
      <c r="Q1584" s="20" t="s">
        <v>2051</v>
      </c>
      <c r="R1584" s="2"/>
      <c r="S1584" s="16" t="s">
        <v>6563</v>
      </c>
      <c r="T1584" s="2" t="s">
        <v>187</v>
      </c>
      <c r="U1584" s="2"/>
      <c r="V1584" s="2"/>
    </row>
    <row r="1585" spans="1:22" ht="14.25" customHeight="1">
      <c r="A1585" s="20" t="s">
        <v>8974</v>
      </c>
      <c r="B1585" s="20" t="s">
        <v>2848</v>
      </c>
      <c r="C1585" s="20" t="s">
        <v>5255</v>
      </c>
      <c r="D1585" s="20" t="s">
        <v>104</v>
      </c>
      <c r="E1585" s="20" t="s">
        <v>96</v>
      </c>
      <c r="F1585" s="20" t="s">
        <v>8969</v>
      </c>
      <c r="G1585" s="20" t="s">
        <v>2046</v>
      </c>
      <c r="H1585" s="20" t="s">
        <v>8975</v>
      </c>
      <c r="I1585" s="20"/>
      <c r="J1585" s="20"/>
      <c r="K1585" s="20"/>
      <c r="L1585" s="20"/>
      <c r="M1585" s="20" t="s">
        <v>6585</v>
      </c>
      <c r="N1585" s="20"/>
      <c r="O1585" s="20"/>
      <c r="P1585" s="20" t="s">
        <v>8562</v>
      </c>
      <c r="Q1585" s="20" t="s">
        <v>2051</v>
      </c>
      <c r="R1585" s="2"/>
      <c r="S1585" s="16" t="s">
        <v>6586</v>
      </c>
      <c r="T1585" s="2" t="s">
        <v>103</v>
      </c>
      <c r="U1585" s="2"/>
      <c r="V1585" s="2"/>
    </row>
    <row r="1586" spans="1:22" ht="14.25" customHeight="1">
      <c r="A1586" s="20" t="s">
        <v>8976</v>
      </c>
      <c r="B1586" s="20" t="s">
        <v>3831</v>
      </c>
      <c r="C1586" s="20" t="s">
        <v>8977</v>
      </c>
      <c r="D1586" s="20" t="s">
        <v>134</v>
      </c>
      <c r="E1586" s="20" t="s">
        <v>96</v>
      </c>
      <c r="F1586" s="20" t="s">
        <v>8978</v>
      </c>
      <c r="G1586" s="20" t="s">
        <v>2046</v>
      </c>
      <c r="H1586" s="20" t="s">
        <v>8979</v>
      </c>
      <c r="I1586" s="20"/>
      <c r="J1586" s="20"/>
      <c r="K1586" s="20"/>
      <c r="L1586" s="20"/>
      <c r="M1586" s="20" t="s">
        <v>1566</v>
      </c>
      <c r="N1586" s="20"/>
      <c r="O1586" s="20"/>
      <c r="P1586" s="20" t="s">
        <v>8562</v>
      </c>
      <c r="Q1586" s="20" t="s">
        <v>2051</v>
      </c>
      <c r="R1586" s="2" t="s">
        <v>2067</v>
      </c>
      <c r="S1586" s="2" t="s">
        <v>6553</v>
      </c>
      <c r="T1586" s="2" t="s">
        <v>133</v>
      </c>
      <c r="U1586" s="2"/>
      <c r="V1586" s="2"/>
    </row>
    <row r="1587" spans="1:22" ht="14.25" customHeight="1">
      <c r="A1587" s="20"/>
      <c r="B1587" s="20" t="s">
        <v>2297</v>
      </c>
      <c r="C1587" s="20" t="s">
        <v>8052</v>
      </c>
      <c r="D1587" s="20" t="s">
        <v>1476</v>
      </c>
      <c r="E1587" s="20" t="s">
        <v>96</v>
      </c>
      <c r="F1587" s="20" t="s">
        <v>1925</v>
      </c>
      <c r="G1587" s="20" t="s">
        <v>2046</v>
      </c>
      <c r="H1587" s="20"/>
      <c r="I1587" s="20"/>
      <c r="J1587" s="20"/>
      <c r="K1587" s="20"/>
      <c r="L1587" s="20"/>
      <c r="M1587" s="20"/>
      <c r="N1587" s="20"/>
      <c r="O1587" s="20"/>
      <c r="P1587" s="20" t="s">
        <v>8562</v>
      </c>
      <c r="Q1587" s="20"/>
      <c r="R1587" s="2"/>
      <c r="S1587" s="16" t="s">
        <v>6563</v>
      </c>
      <c r="T1587" s="2" t="s">
        <v>1475</v>
      </c>
      <c r="U1587" s="2"/>
      <c r="V1587" s="2"/>
    </row>
    <row r="1588" spans="1:22" ht="14.25" customHeight="1">
      <c r="A1588" s="20" t="s">
        <v>8980</v>
      </c>
      <c r="B1588" s="20" t="s">
        <v>3778</v>
      </c>
      <c r="C1588" s="20" t="s">
        <v>2559</v>
      </c>
      <c r="D1588" s="20" t="s">
        <v>146</v>
      </c>
      <c r="E1588" s="20" t="s">
        <v>96</v>
      </c>
      <c r="F1588" s="20" t="s">
        <v>1786</v>
      </c>
      <c r="G1588" s="20" t="s">
        <v>2046</v>
      </c>
      <c r="H1588" s="20" t="s">
        <v>8981</v>
      </c>
      <c r="I1588" s="20"/>
      <c r="J1588" s="20"/>
      <c r="K1588" s="20" t="s">
        <v>8982</v>
      </c>
      <c r="L1588" s="20" t="s">
        <v>8983</v>
      </c>
      <c r="M1588" s="20"/>
      <c r="N1588" s="20"/>
      <c r="O1588" s="20"/>
      <c r="P1588" s="20" t="s">
        <v>8984</v>
      </c>
      <c r="Q1588" s="20" t="s">
        <v>2051</v>
      </c>
      <c r="R1588" s="2"/>
      <c r="S1588" s="16" t="s">
        <v>6563</v>
      </c>
      <c r="T1588" s="2" t="s">
        <v>145</v>
      </c>
      <c r="U1588" s="2"/>
      <c r="V1588" s="2"/>
    </row>
    <row r="1589" spans="1:22" ht="14.25" customHeight="1">
      <c r="A1589" s="20" t="s">
        <v>8985</v>
      </c>
      <c r="B1589" s="20" t="s">
        <v>2695</v>
      </c>
      <c r="C1589" s="20" t="s">
        <v>8986</v>
      </c>
      <c r="D1589" s="20" t="s">
        <v>324</v>
      </c>
      <c r="E1589" s="20" t="s">
        <v>96</v>
      </c>
      <c r="F1589" s="20" t="s">
        <v>8987</v>
      </c>
      <c r="G1589" s="20" t="s">
        <v>2046</v>
      </c>
      <c r="H1589" s="20" t="s">
        <v>8988</v>
      </c>
      <c r="I1589" s="20"/>
      <c r="J1589" s="20"/>
      <c r="K1589" s="20"/>
      <c r="L1589" s="20"/>
      <c r="M1589" s="20" t="s">
        <v>1566</v>
      </c>
      <c r="N1589" s="20"/>
      <c r="O1589" s="20"/>
      <c r="P1589" s="20" t="s">
        <v>8562</v>
      </c>
      <c r="Q1589" s="20" t="s">
        <v>2051</v>
      </c>
      <c r="R1589" s="2" t="s">
        <v>2067</v>
      </c>
      <c r="S1589" s="2" t="s">
        <v>6528</v>
      </c>
      <c r="T1589" s="2" t="s">
        <v>323</v>
      </c>
      <c r="U1589" s="2"/>
      <c r="V1589" s="2"/>
    </row>
    <row r="1590" spans="1:22" ht="14.25" customHeight="1">
      <c r="A1590" s="20" t="s">
        <v>8989</v>
      </c>
      <c r="B1590" s="20" t="s">
        <v>2311</v>
      </c>
      <c r="C1590" s="20" t="s">
        <v>8990</v>
      </c>
      <c r="D1590" s="20" t="s">
        <v>274</v>
      </c>
      <c r="E1590" s="20" t="s">
        <v>96</v>
      </c>
      <c r="F1590" s="20" t="s">
        <v>1934</v>
      </c>
      <c r="G1590" s="20" t="s">
        <v>2046</v>
      </c>
      <c r="H1590" s="20" t="s">
        <v>8991</v>
      </c>
      <c r="I1590" s="20"/>
      <c r="J1590" s="20"/>
      <c r="K1590" s="20"/>
      <c r="L1590" s="20"/>
      <c r="M1590" s="20"/>
      <c r="N1590" s="20"/>
      <c r="O1590" s="20"/>
      <c r="P1590" s="20" t="s">
        <v>8562</v>
      </c>
      <c r="Q1590" s="20" t="s">
        <v>2051</v>
      </c>
      <c r="R1590" s="2"/>
      <c r="S1590" s="16" t="s">
        <v>6563</v>
      </c>
      <c r="T1590" s="2" t="s">
        <v>273</v>
      </c>
      <c r="U1590" s="2"/>
      <c r="V1590" s="2"/>
    </row>
    <row r="1591" spans="1:22" ht="14.25" customHeight="1">
      <c r="A1591" s="20" t="s">
        <v>8992</v>
      </c>
      <c r="B1591" s="20" t="s">
        <v>2611</v>
      </c>
      <c r="C1591" s="20" t="s">
        <v>8993</v>
      </c>
      <c r="D1591" s="20" t="s">
        <v>8994</v>
      </c>
      <c r="E1591" s="20" t="s">
        <v>96</v>
      </c>
      <c r="F1591" s="20" t="s">
        <v>8995</v>
      </c>
      <c r="G1591" s="20" t="s">
        <v>2046</v>
      </c>
      <c r="H1591" s="20" t="s">
        <v>8996</v>
      </c>
      <c r="I1591" s="20"/>
      <c r="J1591" s="20"/>
      <c r="K1591" s="20"/>
      <c r="L1591" s="20" t="s">
        <v>8997</v>
      </c>
      <c r="M1591" s="20" t="s">
        <v>1566</v>
      </c>
      <c r="N1591" s="20"/>
      <c r="O1591" s="20"/>
      <c r="P1591" s="20" t="s">
        <v>8998</v>
      </c>
      <c r="Q1591" s="20" t="s">
        <v>2051</v>
      </c>
      <c r="R1591" s="2" t="s">
        <v>2067</v>
      </c>
      <c r="S1591" s="2" t="s">
        <v>6528</v>
      </c>
      <c r="T1591" s="2" t="s">
        <v>285</v>
      </c>
      <c r="U1591" s="2"/>
      <c r="V1591" s="2"/>
    </row>
    <row r="1592" spans="1:22" ht="14.25" customHeight="1">
      <c r="A1592" s="20"/>
      <c r="B1592" s="20" t="s">
        <v>4346</v>
      </c>
      <c r="C1592" s="20" t="s">
        <v>8999</v>
      </c>
      <c r="D1592" s="20" t="s">
        <v>451</v>
      </c>
      <c r="E1592" s="20" t="s">
        <v>96</v>
      </c>
      <c r="F1592" s="20" t="s">
        <v>9000</v>
      </c>
      <c r="G1592" s="20" t="s">
        <v>2046</v>
      </c>
      <c r="H1592" s="20"/>
      <c r="I1592" s="20"/>
      <c r="J1592" s="20"/>
      <c r="K1592" s="20"/>
      <c r="L1592" s="20"/>
      <c r="M1592" s="20" t="s">
        <v>59</v>
      </c>
      <c r="N1592" s="20"/>
      <c r="O1592" s="20"/>
      <c r="P1592" s="20" t="s">
        <v>8562</v>
      </c>
      <c r="Q1592" s="20"/>
      <c r="R1592" s="2"/>
      <c r="S1592" s="2" t="s">
        <v>6528</v>
      </c>
      <c r="T1592" s="2" t="s">
        <v>450</v>
      </c>
      <c r="U1592" s="2"/>
      <c r="V1592" s="2"/>
    </row>
    <row r="1593" spans="1:22" ht="14.25" customHeight="1">
      <c r="A1593" s="20"/>
      <c r="B1593" s="20" t="s">
        <v>9001</v>
      </c>
      <c r="C1593" s="20" t="s">
        <v>5678</v>
      </c>
      <c r="D1593" s="20" t="s">
        <v>451</v>
      </c>
      <c r="E1593" s="20" t="s">
        <v>96</v>
      </c>
      <c r="F1593" s="20" t="s">
        <v>1926</v>
      </c>
      <c r="G1593" s="20" t="s">
        <v>2046</v>
      </c>
      <c r="H1593" s="20" t="s">
        <v>9002</v>
      </c>
      <c r="I1593" s="20"/>
      <c r="J1593" s="20"/>
      <c r="K1593" s="20"/>
      <c r="L1593" s="20"/>
      <c r="M1593" s="20"/>
      <c r="N1593" s="20"/>
      <c r="O1593" s="20"/>
      <c r="P1593" s="20" t="s">
        <v>8562</v>
      </c>
      <c r="Q1593" s="20" t="s">
        <v>2051</v>
      </c>
      <c r="R1593" s="2"/>
      <c r="S1593" s="16" t="s">
        <v>6563</v>
      </c>
      <c r="T1593" s="2" t="s">
        <v>450</v>
      </c>
      <c r="U1593" s="2"/>
      <c r="V1593" s="2"/>
    </row>
    <row r="1594" spans="1:22" ht="14.25" customHeight="1">
      <c r="A1594" s="20" t="s">
        <v>9003</v>
      </c>
      <c r="B1594" s="20" t="s">
        <v>3906</v>
      </c>
      <c r="C1594" s="20" t="s">
        <v>9004</v>
      </c>
      <c r="D1594" s="20" t="s">
        <v>451</v>
      </c>
      <c r="E1594" s="20" t="s">
        <v>96</v>
      </c>
      <c r="F1594" s="20" t="s">
        <v>9005</v>
      </c>
      <c r="G1594" s="20" t="s">
        <v>2046</v>
      </c>
      <c r="H1594" s="20" t="s">
        <v>9006</v>
      </c>
      <c r="I1594" s="20"/>
      <c r="J1594" s="20"/>
      <c r="K1594" s="20"/>
      <c r="L1594" s="20"/>
      <c r="M1594" s="20" t="s">
        <v>1566</v>
      </c>
      <c r="N1594" s="20"/>
      <c r="O1594" s="20"/>
      <c r="P1594" s="20" t="s">
        <v>8575</v>
      </c>
      <c r="Q1594" s="20" t="s">
        <v>2051</v>
      </c>
      <c r="R1594" s="2" t="s">
        <v>2067</v>
      </c>
      <c r="S1594" s="2" t="s">
        <v>6528</v>
      </c>
      <c r="T1594" s="2" t="s">
        <v>450</v>
      </c>
      <c r="U1594" s="2"/>
      <c r="V1594" s="2"/>
    </row>
    <row r="1595" spans="1:22" ht="14.25" customHeight="1">
      <c r="A1595" s="20" t="s">
        <v>9007</v>
      </c>
      <c r="B1595" s="20" t="s">
        <v>5389</v>
      </c>
      <c r="C1595" s="20" t="s">
        <v>9008</v>
      </c>
      <c r="D1595" s="20" t="s">
        <v>451</v>
      </c>
      <c r="E1595" s="20" t="s">
        <v>96</v>
      </c>
      <c r="F1595" s="20" t="s">
        <v>9009</v>
      </c>
      <c r="G1595" s="20" t="s">
        <v>2046</v>
      </c>
      <c r="H1595" s="20" t="s">
        <v>9010</v>
      </c>
      <c r="I1595" s="20"/>
      <c r="J1595" s="20"/>
      <c r="K1595" s="20"/>
      <c r="L1595" s="20"/>
      <c r="M1595" s="20" t="s">
        <v>1566</v>
      </c>
      <c r="N1595" s="20"/>
      <c r="O1595" s="20"/>
      <c r="P1595" s="20" t="s">
        <v>8575</v>
      </c>
      <c r="Q1595" s="20" t="s">
        <v>2051</v>
      </c>
      <c r="R1595" s="2" t="s">
        <v>2067</v>
      </c>
      <c r="S1595" s="2" t="s">
        <v>6528</v>
      </c>
      <c r="T1595" s="2" t="s">
        <v>450</v>
      </c>
      <c r="U1595" s="2"/>
      <c r="V1595" s="2"/>
    </row>
    <row r="1596" spans="1:22" ht="14.25" customHeight="1">
      <c r="A1596" s="20" t="s">
        <v>9011</v>
      </c>
      <c r="B1596" s="20" t="s">
        <v>2044</v>
      </c>
      <c r="C1596" s="20" t="s">
        <v>9012</v>
      </c>
      <c r="D1596" s="20" t="s">
        <v>1562</v>
      </c>
      <c r="E1596" s="20" t="s">
        <v>96</v>
      </c>
      <c r="F1596" s="20" t="s">
        <v>1803</v>
      </c>
      <c r="G1596" s="20" t="s">
        <v>2046</v>
      </c>
      <c r="H1596" s="20" t="s">
        <v>9013</v>
      </c>
      <c r="I1596" s="20"/>
      <c r="J1596" s="20"/>
      <c r="K1596" s="20"/>
      <c r="L1596" s="20"/>
      <c r="M1596" s="20"/>
      <c r="N1596" s="20"/>
      <c r="O1596" s="20"/>
      <c r="P1596" s="20" t="s">
        <v>8562</v>
      </c>
      <c r="Q1596" s="20" t="s">
        <v>2051</v>
      </c>
      <c r="R1596" s="2"/>
      <c r="S1596" s="16" t="s">
        <v>6563</v>
      </c>
      <c r="T1596" s="2" t="s">
        <v>1561</v>
      </c>
      <c r="U1596" s="2"/>
      <c r="V1596" s="2"/>
    </row>
    <row r="1597" spans="1:22" ht="14.25" customHeight="1">
      <c r="A1597" s="20" t="s">
        <v>9014</v>
      </c>
      <c r="B1597" s="20" t="s">
        <v>4235</v>
      </c>
      <c r="C1597" s="20" t="s">
        <v>9015</v>
      </c>
      <c r="D1597" s="20" t="s">
        <v>178</v>
      </c>
      <c r="E1597" s="20" t="s">
        <v>96</v>
      </c>
      <c r="F1597" s="20" t="s">
        <v>6583</v>
      </c>
      <c r="G1597" s="20" t="s">
        <v>2046</v>
      </c>
      <c r="H1597" s="20" t="s">
        <v>9016</v>
      </c>
      <c r="I1597" s="20"/>
      <c r="J1597" s="20"/>
      <c r="K1597" s="20"/>
      <c r="L1597" s="20"/>
      <c r="M1597" s="20" t="s">
        <v>6585</v>
      </c>
      <c r="N1597" s="20"/>
      <c r="O1597" s="20"/>
      <c r="P1597" s="20" t="s">
        <v>9017</v>
      </c>
      <c r="Q1597" s="20" t="s">
        <v>2051</v>
      </c>
      <c r="R1597" s="2"/>
      <c r="S1597" s="16" t="s">
        <v>6586</v>
      </c>
      <c r="T1597" s="2" t="s">
        <v>177</v>
      </c>
      <c r="U1597" s="2"/>
      <c r="V1597" s="2"/>
    </row>
    <row r="1598" spans="1:22" ht="14.25" customHeight="1">
      <c r="A1598" s="20" t="s">
        <v>9018</v>
      </c>
      <c r="B1598" s="20" t="s">
        <v>5669</v>
      </c>
      <c r="C1598" s="20" t="s">
        <v>9019</v>
      </c>
      <c r="D1598" s="20" t="s">
        <v>1440</v>
      </c>
      <c r="E1598" s="20" t="s">
        <v>96</v>
      </c>
      <c r="F1598" s="20" t="s">
        <v>9020</v>
      </c>
      <c r="G1598" s="20" t="s">
        <v>2046</v>
      </c>
      <c r="H1598" s="20" t="s">
        <v>9021</v>
      </c>
      <c r="I1598" s="20"/>
      <c r="J1598" s="20"/>
      <c r="K1598" s="20"/>
      <c r="L1598" s="20"/>
      <c r="M1598" s="20" t="s">
        <v>6585</v>
      </c>
      <c r="N1598" s="20"/>
      <c r="O1598" s="20"/>
      <c r="P1598" s="20" t="s">
        <v>9017</v>
      </c>
      <c r="Q1598" s="20" t="s">
        <v>2051</v>
      </c>
      <c r="R1598" s="2"/>
      <c r="S1598" s="16" t="s">
        <v>6586</v>
      </c>
      <c r="T1598" s="2" t="s">
        <v>1439</v>
      </c>
      <c r="U1598" s="2"/>
      <c r="V1598" s="2"/>
    </row>
    <row r="1599" spans="1:22" ht="14.25" customHeight="1">
      <c r="A1599" s="20" t="s">
        <v>9022</v>
      </c>
      <c r="B1599" s="20" t="s">
        <v>3720</v>
      </c>
      <c r="C1599" s="20" t="s">
        <v>9023</v>
      </c>
      <c r="D1599" s="20" t="s">
        <v>555</v>
      </c>
      <c r="E1599" s="20" t="s">
        <v>96</v>
      </c>
      <c r="F1599" s="20" t="s">
        <v>1889</v>
      </c>
      <c r="G1599" s="20" t="s">
        <v>2046</v>
      </c>
      <c r="H1599" s="20" t="s">
        <v>9024</v>
      </c>
      <c r="I1599" s="20"/>
      <c r="J1599" s="20"/>
      <c r="K1599" s="20"/>
      <c r="L1599" s="20"/>
      <c r="M1599" s="20"/>
      <c r="N1599" s="20"/>
      <c r="O1599" s="20"/>
      <c r="P1599" s="20" t="s">
        <v>9017</v>
      </c>
      <c r="Q1599" s="20" t="s">
        <v>2051</v>
      </c>
      <c r="R1599" s="2"/>
      <c r="S1599" s="16" t="s">
        <v>6563</v>
      </c>
      <c r="T1599" s="2" t="s">
        <v>554</v>
      </c>
      <c r="U1599" s="2"/>
      <c r="V1599" s="2"/>
    </row>
    <row r="1600" spans="1:22" ht="14.25" customHeight="1">
      <c r="A1600" s="20" t="s">
        <v>9025</v>
      </c>
      <c r="B1600" s="20" t="s">
        <v>9026</v>
      </c>
      <c r="C1600" s="20" t="s">
        <v>9027</v>
      </c>
      <c r="D1600" s="20" t="s">
        <v>347</v>
      </c>
      <c r="E1600" s="20" t="s">
        <v>96</v>
      </c>
      <c r="F1600" s="20" t="s">
        <v>9028</v>
      </c>
      <c r="G1600" s="20" t="s">
        <v>2046</v>
      </c>
      <c r="H1600" s="20" t="s">
        <v>9029</v>
      </c>
      <c r="I1600" s="20"/>
      <c r="J1600" s="20"/>
      <c r="K1600" s="20"/>
      <c r="L1600" s="20"/>
      <c r="M1600" s="20" t="s">
        <v>1566</v>
      </c>
      <c r="N1600" s="20"/>
      <c r="O1600" s="20"/>
      <c r="P1600" s="20" t="s">
        <v>9017</v>
      </c>
      <c r="Q1600" s="20" t="s">
        <v>2051</v>
      </c>
      <c r="R1600" s="2" t="s">
        <v>2067</v>
      </c>
      <c r="S1600" s="2" t="s">
        <v>6528</v>
      </c>
      <c r="T1600" s="2" t="s">
        <v>346</v>
      </c>
      <c r="U1600" s="2"/>
      <c r="V1600" s="2"/>
    </row>
    <row r="1601" spans="1:22" ht="14.25" customHeight="1">
      <c r="A1601" s="20" t="s">
        <v>9030</v>
      </c>
      <c r="B1601" s="20" t="s">
        <v>3052</v>
      </c>
      <c r="C1601" s="20" t="s">
        <v>3929</v>
      </c>
      <c r="D1601" s="20" t="s">
        <v>650</v>
      </c>
      <c r="E1601" s="20" t="s">
        <v>96</v>
      </c>
      <c r="F1601" s="20" t="s">
        <v>1895</v>
      </c>
      <c r="G1601" s="20" t="s">
        <v>2046</v>
      </c>
      <c r="H1601" s="20"/>
      <c r="I1601" s="20"/>
      <c r="J1601" s="20"/>
      <c r="K1601" s="20"/>
      <c r="L1601" s="20"/>
      <c r="M1601" s="20"/>
      <c r="N1601" s="20"/>
      <c r="O1601" s="20"/>
      <c r="P1601" s="20" t="s">
        <v>9017</v>
      </c>
      <c r="Q1601" s="20"/>
      <c r="R1601" s="2"/>
      <c r="S1601" s="16" t="s">
        <v>6563</v>
      </c>
      <c r="T1601" s="2" t="s">
        <v>649</v>
      </c>
      <c r="U1601" s="2"/>
      <c r="V1601" s="2"/>
    </row>
    <row r="1602" spans="1:22" ht="14.25" customHeight="1">
      <c r="A1602" s="20" t="s">
        <v>9031</v>
      </c>
      <c r="B1602" s="20" t="s">
        <v>2768</v>
      </c>
      <c r="C1602" s="20" t="s">
        <v>9032</v>
      </c>
      <c r="D1602" s="20" t="s">
        <v>1250</v>
      </c>
      <c r="E1602" s="20" t="s">
        <v>96</v>
      </c>
      <c r="F1602" s="20" t="s">
        <v>9033</v>
      </c>
      <c r="G1602" s="20" t="s">
        <v>2046</v>
      </c>
      <c r="H1602" s="20" t="s">
        <v>9034</v>
      </c>
      <c r="I1602" s="20"/>
      <c r="J1602" s="20"/>
      <c r="K1602" s="20"/>
      <c r="L1602" s="20"/>
      <c r="M1602" s="20" t="s">
        <v>59</v>
      </c>
      <c r="N1602" s="20"/>
      <c r="O1602" s="20"/>
      <c r="P1602" s="20" t="s">
        <v>9017</v>
      </c>
      <c r="Q1602" s="20" t="s">
        <v>2051</v>
      </c>
      <c r="R1602" s="2"/>
      <c r="S1602" s="2" t="s">
        <v>6528</v>
      </c>
      <c r="T1602" s="2" t="s">
        <v>1249</v>
      </c>
      <c r="U1602" s="2"/>
      <c r="V1602" s="2"/>
    </row>
    <row r="1603" spans="1:22" ht="14.25" customHeight="1">
      <c r="A1603" s="20" t="s">
        <v>9035</v>
      </c>
      <c r="B1603" s="20" t="s">
        <v>9036</v>
      </c>
      <c r="C1603" s="20" t="s">
        <v>9037</v>
      </c>
      <c r="D1603" s="20" t="s">
        <v>328</v>
      </c>
      <c r="E1603" s="20" t="s">
        <v>96</v>
      </c>
      <c r="F1603" s="20" t="s">
        <v>8886</v>
      </c>
      <c r="G1603" s="20" t="s">
        <v>2046</v>
      </c>
      <c r="H1603" s="20" t="s">
        <v>9038</v>
      </c>
      <c r="I1603" s="20"/>
      <c r="J1603" s="20"/>
      <c r="K1603" s="20"/>
      <c r="L1603" s="20"/>
      <c r="M1603" s="20" t="s">
        <v>1566</v>
      </c>
      <c r="N1603" s="20"/>
      <c r="O1603" s="20"/>
      <c r="P1603" s="20" t="s">
        <v>9017</v>
      </c>
      <c r="Q1603" s="20" t="s">
        <v>2051</v>
      </c>
      <c r="R1603" s="2" t="s">
        <v>2067</v>
      </c>
      <c r="S1603" s="2" t="s">
        <v>6528</v>
      </c>
      <c r="T1603" s="2" t="s">
        <v>327</v>
      </c>
      <c r="U1603" s="2"/>
      <c r="V1603" s="2"/>
    </row>
    <row r="1604" spans="1:22" ht="14.25" customHeight="1">
      <c r="A1604" s="20" t="s">
        <v>9039</v>
      </c>
      <c r="B1604" s="20" t="s">
        <v>9040</v>
      </c>
      <c r="C1604" s="20" t="s">
        <v>9041</v>
      </c>
      <c r="D1604" s="20" t="s">
        <v>347</v>
      </c>
      <c r="E1604" s="20" t="s">
        <v>96</v>
      </c>
      <c r="F1604" s="20" t="s">
        <v>9042</v>
      </c>
      <c r="G1604" s="20" t="s">
        <v>2046</v>
      </c>
      <c r="H1604" s="20" t="s">
        <v>9043</v>
      </c>
      <c r="I1604" s="20"/>
      <c r="J1604" s="20"/>
      <c r="K1604" s="20"/>
      <c r="L1604" s="20"/>
      <c r="M1604" s="20" t="s">
        <v>6585</v>
      </c>
      <c r="N1604" s="20"/>
      <c r="O1604" s="20"/>
      <c r="P1604" s="20" t="s">
        <v>9017</v>
      </c>
      <c r="Q1604" s="20" t="s">
        <v>2051</v>
      </c>
      <c r="R1604" s="2"/>
      <c r="S1604" s="16" t="s">
        <v>6586</v>
      </c>
      <c r="T1604" s="2" t="s">
        <v>346</v>
      </c>
      <c r="U1604" s="2"/>
      <c r="V1604" s="2"/>
    </row>
    <row r="1605" spans="1:22" ht="14.25" customHeight="1">
      <c r="A1605" s="20" t="s">
        <v>9044</v>
      </c>
      <c r="B1605" s="20" t="s">
        <v>5527</v>
      </c>
      <c r="C1605" s="20" t="s">
        <v>9045</v>
      </c>
      <c r="D1605" s="20" t="s">
        <v>9046</v>
      </c>
      <c r="E1605" s="20" t="s">
        <v>264</v>
      </c>
      <c r="F1605" s="20" t="s">
        <v>2320</v>
      </c>
      <c r="G1605" s="20" t="s">
        <v>2091</v>
      </c>
      <c r="H1605" s="20" t="s">
        <v>9047</v>
      </c>
      <c r="I1605" s="20" t="s">
        <v>9044</v>
      </c>
      <c r="J1605" s="20" t="s">
        <v>9044</v>
      </c>
      <c r="K1605" s="20" t="s">
        <v>9048</v>
      </c>
      <c r="L1605" s="20" t="s">
        <v>9049</v>
      </c>
      <c r="M1605" s="20" t="s">
        <v>59</v>
      </c>
      <c r="N1605" s="20"/>
      <c r="O1605" s="20"/>
      <c r="P1605" s="20" t="s">
        <v>9050</v>
      </c>
      <c r="Q1605" s="20" t="s">
        <v>2051</v>
      </c>
      <c r="R1605" s="2"/>
      <c r="S1605" s="2" t="s">
        <v>6528</v>
      </c>
      <c r="T1605" s="2" t="s">
        <v>9051</v>
      </c>
      <c r="U1605" s="2"/>
      <c r="V1605" s="2"/>
    </row>
    <row r="1606" spans="1:22" ht="14.25" customHeight="1">
      <c r="A1606" s="20" t="s">
        <v>9052</v>
      </c>
      <c r="B1606" s="20" t="s">
        <v>4670</v>
      </c>
      <c r="C1606" s="20" t="s">
        <v>9053</v>
      </c>
      <c r="D1606" s="20" t="s">
        <v>9046</v>
      </c>
      <c r="E1606" s="20" t="s">
        <v>264</v>
      </c>
      <c r="F1606" s="20" t="s">
        <v>9054</v>
      </c>
      <c r="G1606" s="20" t="s">
        <v>2091</v>
      </c>
      <c r="H1606" s="20" t="s">
        <v>9055</v>
      </c>
      <c r="I1606" s="20" t="s">
        <v>9044</v>
      </c>
      <c r="J1606" s="20" t="s">
        <v>9044</v>
      </c>
      <c r="K1606" s="20" t="s">
        <v>9048</v>
      </c>
      <c r="L1606" s="20" t="s">
        <v>9049</v>
      </c>
      <c r="M1606" s="20" t="s">
        <v>60</v>
      </c>
      <c r="N1606" s="20"/>
      <c r="O1606" s="20"/>
      <c r="P1606" s="20" t="s">
        <v>9056</v>
      </c>
      <c r="Q1606" s="20" t="s">
        <v>2051</v>
      </c>
      <c r="R1606" s="2"/>
      <c r="S1606" s="2" t="s">
        <v>6528</v>
      </c>
      <c r="T1606" s="2" t="s">
        <v>9051</v>
      </c>
      <c r="U1606" s="2"/>
      <c r="V1606" s="2"/>
    </row>
    <row r="1607" spans="1:22" ht="14.25" customHeight="1">
      <c r="A1607" s="20" t="s">
        <v>9057</v>
      </c>
      <c r="B1607" s="20" t="s">
        <v>2297</v>
      </c>
      <c r="C1607" s="20" t="s">
        <v>9058</v>
      </c>
      <c r="D1607" s="20" t="s">
        <v>9046</v>
      </c>
      <c r="E1607" s="20" t="s">
        <v>264</v>
      </c>
      <c r="F1607" s="20" t="s">
        <v>2489</v>
      </c>
      <c r="G1607" s="20" t="s">
        <v>2091</v>
      </c>
      <c r="H1607" s="20" t="s">
        <v>9059</v>
      </c>
      <c r="I1607" s="20" t="s">
        <v>9044</v>
      </c>
      <c r="J1607" s="20" t="s">
        <v>9044</v>
      </c>
      <c r="K1607" s="20" t="s">
        <v>9048</v>
      </c>
      <c r="L1607" s="20" t="s">
        <v>9049</v>
      </c>
      <c r="M1607" s="20" t="s">
        <v>60</v>
      </c>
      <c r="N1607" s="20"/>
      <c r="O1607" s="20"/>
      <c r="P1607" s="20" t="s">
        <v>9056</v>
      </c>
      <c r="Q1607" s="20" t="s">
        <v>2051</v>
      </c>
      <c r="R1607" s="2"/>
      <c r="S1607" s="2" t="s">
        <v>6528</v>
      </c>
      <c r="T1607" s="2" t="s">
        <v>9051</v>
      </c>
      <c r="U1607" s="2"/>
      <c r="V1607" s="2"/>
    </row>
    <row r="1608" spans="1:22" ht="14.25" customHeight="1">
      <c r="A1608" s="20" t="s">
        <v>9060</v>
      </c>
      <c r="B1608" s="20" t="s">
        <v>2311</v>
      </c>
      <c r="C1608" s="20" t="s">
        <v>5916</v>
      </c>
      <c r="D1608" s="20" t="s">
        <v>9046</v>
      </c>
      <c r="E1608" s="20" t="s">
        <v>264</v>
      </c>
      <c r="F1608" s="20" t="s">
        <v>2101</v>
      </c>
      <c r="G1608" s="20" t="s">
        <v>2091</v>
      </c>
      <c r="H1608" s="20" t="s">
        <v>9061</v>
      </c>
      <c r="I1608" s="20" t="s">
        <v>9044</v>
      </c>
      <c r="J1608" s="20" t="s">
        <v>9044</v>
      </c>
      <c r="K1608" s="20" t="s">
        <v>9048</v>
      </c>
      <c r="L1608" s="20" t="s">
        <v>9062</v>
      </c>
      <c r="M1608" s="20" t="s">
        <v>59</v>
      </c>
      <c r="N1608" s="20"/>
      <c r="O1608" s="20"/>
      <c r="P1608" s="20" t="s">
        <v>9056</v>
      </c>
      <c r="Q1608" s="20" t="s">
        <v>2051</v>
      </c>
      <c r="R1608" s="2"/>
      <c r="S1608" s="2" t="s">
        <v>6528</v>
      </c>
      <c r="T1608" s="2" t="s">
        <v>9051</v>
      </c>
      <c r="U1608" s="2"/>
      <c r="V1608" s="2"/>
    </row>
    <row r="1609" spans="1:22" ht="14.25" customHeight="1">
      <c r="A1609" s="20" t="s">
        <v>9063</v>
      </c>
      <c r="B1609" s="20" t="s">
        <v>3715</v>
      </c>
      <c r="C1609" s="20" t="s">
        <v>9064</v>
      </c>
      <c r="D1609" s="20" t="s">
        <v>9046</v>
      </c>
      <c r="E1609" s="20" t="s">
        <v>264</v>
      </c>
      <c r="F1609" s="20" t="s">
        <v>2101</v>
      </c>
      <c r="G1609" s="20" t="s">
        <v>2091</v>
      </c>
      <c r="H1609" s="20" t="s">
        <v>9065</v>
      </c>
      <c r="I1609" s="20" t="s">
        <v>9044</v>
      </c>
      <c r="J1609" s="20" t="s">
        <v>9044</v>
      </c>
      <c r="K1609" s="20" t="s">
        <v>9048</v>
      </c>
      <c r="L1609" s="20" t="s">
        <v>9062</v>
      </c>
      <c r="M1609" s="20" t="s">
        <v>59</v>
      </c>
      <c r="N1609" s="20"/>
      <c r="O1609" s="20"/>
      <c r="P1609" s="20" t="s">
        <v>9056</v>
      </c>
      <c r="Q1609" s="20" t="s">
        <v>2051</v>
      </c>
      <c r="R1609" s="2"/>
      <c r="S1609" s="2" t="s">
        <v>6528</v>
      </c>
      <c r="T1609" s="2" t="s">
        <v>9051</v>
      </c>
      <c r="U1609" s="2"/>
      <c r="V1609" s="2"/>
    </row>
    <row r="1610" spans="1:22" ht="14.25" customHeight="1">
      <c r="A1610" s="20" t="s">
        <v>9066</v>
      </c>
      <c r="B1610" s="20" t="s">
        <v>3712</v>
      </c>
      <c r="C1610" s="20" t="s">
        <v>9067</v>
      </c>
      <c r="D1610" s="20" t="s">
        <v>9046</v>
      </c>
      <c r="E1610" s="20" t="s">
        <v>264</v>
      </c>
      <c r="F1610" s="20" t="s">
        <v>3441</v>
      </c>
      <c r="G1610" s="20" t="s">
        <v>2091</v>
      </c>
      <c r="H1610" s="20" t="s">
        <v>9068</v>
      </c>
      <c r="I1610" s="20" t="s">
        <v>9044</v>
      </c>
      <c r="J1610" s="20" t="s">
        <v>9044</v>
      </c>
      <c r="K1610" s="20" t="s">
        <v>9048</v>
      </c>
      <c r="L1610" s="20" t="s">
        <v>9062</v>
      </c>
      <c r="M1610" s="20" t="s">
        <v>59</v>
      </c>
      <c r="N1610" s="20"/>
      <c r="O1610" s="20"/>
      <c r="P1610" s="20" t="s">
        <v>9056</v>
      </c>
      <c r="Q1610" s="20" t="s">
        <v>2051</v>
      </c>
      <c r="R1610" s="2"/>
      <c r="S1610" s="2" t="s">
        <v>6528</v>
      </c>
      <c r="T1610" s="2" t="s">
        <v>9051</v>
      </c>
      <c r="U1610" s="2"/>
      <c r="V1610" s="2"/>
    </row>
    <row r="1611" spans="1:22" ht="14.25" customHeight="1">
      <c r="A1611" s="20" t="s">
        <v>9069</v>
      </c>
      <c r="B1611" s="20" t="s">
        <v>3176</v>
      </c>
      <c r="C1611" s="20" t="s">
        <v>9070</v>
      </c>
      <c r="D1611" s="20" t="s">
        <v>9046</v>
      </c>
      <c r="E1611" s="20" t="s">
        <v>264</v>
      </c>
      <c r="F1611" s="20" t="s">
        <v>9071</v>
      </c>
      <c r="G1611" s="20" t="s">
        <v>2091</v>
      </c>
      <c r="H1611" s="20" t="s">
        <v>9072</v>
      </c>
      <c r="I1611" s="20" t="s">
        <v>9044</v>
      </c>
      <c r="J1611" s="20" t="s">
        <v>9044</v>
      </c>
      <c r="K1611" s="20" t="s">
        <v>9048</v>
      </c>
      <c r="L1611" s="20" t="s">
        <v>9062</v>
      </c>
      <c r="M1611" s="20" t="s">
        <v>1566</v>
      </c>
      <c r="N1611" s="20"/>
      <c r="O1611" s="20"/>
      <c r="P1611" s="20" t="s">
        <v>9056</v>
      </c>
      <c r="Q1611" s="20" t="s">
        <v>2051</v>
      </c>
      <c r="R1611" s="2" t="s">
        <v>2067</v>
      </c>
      <c r="S1611" s="2" t="s">
        <v>6528</v>
      </c>
      <c r="T1611" s="2" t="s">
        <v>9051</v>
      </c>
      <c r="U1611" s="2"/>
      <c r="V1611" s="2"/>
    </row>
    <row r="1612" spans="1:22" ht="14.25" customHeight="1">
      <c r="A1612" s="20" t="s">
        <v>9073</v>
      </c>
      <c r="B1612" s="20" t="s">
        <v>5617</v>
      </c>
      <c r="C1612" s="20" t="s">
        <v>4000</v>
      </c>
      <c r="D1612" s="20" t="s">
        <v>9046</v>
      </c>
      <c r="E1612" s="20" t="s">
        <v>264</v>
      </c>
      <c r="F1612" s="20" t="s">
        <v>9074</v>
      </c>
      <c r="G1612" s="20" t="s">
        <v>2091</v>
      </c>
      <c r="H1612" s="20" t="s">
        <v>9075</v>
      </c>
      <c r="I1612" s="20" t="s">
        <v>9044</v>
      </c>
      <c r="J1612" s="20" t="s">
        <v>9044</v>
      </c>
      <c r="K1612" s="20" t="s">
        <v>9076</v>
      </c>
      <c r="L1612" s="20" t="s">
        <v>9049</v>
      </c>
      <c r="M1612" s="20" t="s">
        <v>1566</v>
      </c>
      <c r="N1612" s="20"/>
      <c r="O1612" s="20"/>
      <c r="P1612" s="20" t="s">
        <v>9056</v>
      </c>
      <c r="Q1612" s="20" t="s">
        <v>2051</v>
      </c>
      <c r="R1612" s="2" t="s">
        <v>2067</v>
      </c>
      <c r="S1612" s="2" t="s">
        <v>6528</v>
      </c>
      <c r="T1612" s="2" t="s">
        <v>9051</v>
      </c>
      <c r="U1612" s="2"/>
      <c r="V1612" s="2"/>
    </row>
    <row r="1613" spans="1:22" ht="14.25" customHeight="1">
      <c r="A1613" s="20" t="s">
        <v>9077</v>
      </c>
      <c r="B1613" s="20" t="s">
        <v>4753</v>
      </c>
      <c r="C1613" s="20" t="s">
        <v>9078</v>
      </c>
      <c r="D1613" s="20" t="s">
        <v>9046</v>
      </c>
      <c r="E1613" s="20" t="s">
        <v>264</v>
      </c>
      <c r="F1613" s="20" t="s">
        <v>9079</v>
      </c>
      <c r="G1613" s="20" t="s">
        <v>2091</v>
      </c>
      <c r="H1613" s="20" t="s">
        <v>9080</v>
      </c>
      <c r="I1613" s="20" t="s">
        <v>9044</v>
      </c>
      <c r="J1613" s="20" t="s">
        <v>9044</v>
      </c>
      <c r="K1613" s="20" t="s">
        <v>9076</v>
      </c>
      <c r="L1613" s="20" t="s">
        <v>9049</v>
      </c>
      <c r="M1613" s="20" t="s">
        <v>1566</v>
      </c>
      <c r="N1613" s="20"/>
      <c r="O1613" s="20"/>
      <c r="P1613" s="20" t="s">
        <v>9056</v>
      </c>
      <c r="Q1613" s="20" t="s">
        <v>2051</v>
      </c>
      <c r="R1613" s="2" t="s">
        <v>2067</v>
      </c>
      <c r="S1613" s="2" t="s">
        <v>6528</v>
      </c>
      <c r="T1613" s="2" t="s">
        <v>9051</v>
      </c>
      <c r="U1613" s="2"/>
      <c r="V1613" s="2"/>
    </row>
    <row r="1614" spans="1:22" ht="14.25" customHeight="1">
      <c r="A1614" s="20" t="s">
        <v>9081</v>
      </c>
      <c r="B1614" s="20" t="s">
        <v>3538</v>
      </c>
      <c r="C1614" s="20" t="s">
        <v>4000</v>
      </c>
      <c r="D1614" s="20" t="s">
        <v>9046</v>
      </c>
      <c r="E1614" s="20" t="s">
        <v>264</v>
      </c>
      <c r="F1614" s="20" t="s">
        <v>9082</v>
      </c>
      <c r="G1614" s="20" t="s">
        <v>2091</v>
      </c>
      <c r="H1614" s="20" t="s">
        <v>9083</v>
      </c>
      <c r="I1614" s="20" t="s">
        <v>9044</v>
      </c>
      <c r="J1614" s="20" t="s">
        <v>9044</v>
      </c>
      <c r="K1614" s="20" t="s">
        <v>9044</v>
      </c>
      <c r="L1614" s="20" t="s">
        <v>9049</v>
      </c>
      <c r="M1614" s="20" t="s">
        <v>1566</v>
      </c>
      <c r="N1614" s="20"/>
      <c r="O1614" s="20"/>
      <c r="P1614" s="20" t="s">
        <v>9056</v>
      </c>
      <c r="Q1614" s="20" t="s">
        <v>2051</v>
      </c>
      <c r="R1614" s="2" t="s">
        <v>2067</v>
      </c>
      <c r="S1614" s="2" t="s">
        <v>6528</v>
      </c>
      <c r="T1614" s="2" t="s">
        <v>9051</v>
      </c>
      <c r="U1614" s="2"/>
      <c r="V1614" s="2"/>
    </row>
    <row r="1615" spans="1:22" ht="14.25" customHeight="1">
      <c r="A1615" s="20" t="s">
        <v>9084</v>
      </c>
      <c r="B1615" s="20" t="s">
        <v>9085</v>
      </c>
      <c r="C1615" s="20" t="s">
        <v>4695</v>
      </c>
      <c r="D1615" s="20" t="s">
        <v>9046</v>
      </c>
      <c r="E1615" s="20" t="s">
        <v>264</v>
      </c>
      <c r="F1615" s="20" t="s">
        <v>9086</v>
      </c>
      <c r="G1615" s="20" t="s">
        <v>2091</v>
      </c>
      <c r="H1615" s="20" t="s">
        <v>9087</v>
      </c>
      <c r="I1615" s="20" t="s">
        <v>9044</v>
      </c>
      <c r="J1615" s="20" t="s">
        <v>9044</v>
      </c>
      <c r="K1615" s="20" t="s">
        <v>9044</v>
      </c>
      <c r="L1615" s="20" t="s">
        <v>9049</v>
      </c>
      <c r="M1615" s="20" t="s">
        <v>1566</v>
      </c>
      <c r="N1615" s="20"/>
      <c r="O1615" s="20"/>
      <c r="P1615" s="20" t="s">
        <v>9056</v>
      </c>
      <c r="Q1615" s="20" t="s">
        <v>2051</v>
      </c>
      <c r="R1615" s="2" t="s">
        <v>2067</v>
      </c>
      <c r="S1615" s="2" t="s">
        <v>6528</v>
      </c>
      <c r="T1615" s="2" t="s">
        <v>9051</v>
      </c>
      <c r="U1615" s="2"/>
      <c r="V1615" s="2"/>
    </row>
    <row r="1616" spans="1:22" ht="14.25" customHeight="1">
      <c r="A1616" s="20" t="s">
        <v>9088</v>
      </c>
      <c r="B1616" s="20" t="s">
        <v>9089</v>
      </c>
      <c r="C1616" s="20" t="s">
        <v>4740</v>
      </c>
      <c r="D1616" s="20" t="s">
        <v>9046</v>
      </c>
      <c r="E1616" s="20" t="s">
        <v>264</v>
      </c>
      <c r="F1616" s="20" t="s">
        <v>9090</v>
      </c>
      <c r="G1616" s="20" t="s">
        <v>2091</v>
      </c>
      <c r="H1616" s="20" t="s">
        <v>9091</v>
      </c>
      <c r="I1616" s="20" t="s">
        <v>9044</v>
      </c>
      <c r="J1616" s="20" t="s">
        <v>9044</v>
      </c>
      <c r="K1616" s="20" t="s">
        <v>9044</v>
      </c>
      <c r="L1616" s="20" t="s">
        <v>9049</v>
      </c>
      <c r="M1616" s="20" t="s">
        <v>1566</v>
      </c>
      <c r="N1616" s="20"/>
      <c r="O1616" s="20"/>
      <c r="P1616" s="20" t="s">
        <v>9056</v>
      </c>
      <c r="Q1616" s="20" t="s">
        <v>2051</v>
      </c>
      <c r="R1616" s="2" t="s">
        <v>2052</v>
      </c>
      <c r="S1616" s="2" t="s">
        <v>6528</v>
      </c>
      <c r="T1616" s="2" t="s">
        <v>9051</v>
      </c>
      <c r="U1616" s="2"/>
      <c r="V1616" s="2"/>
    </row>
    <row r="1617" spans="1:22" ht="14.25" customHeight="1">
      <c r="A1617" s="20" t="s">
        <v>9092</v>
      </c>
      <c r="B1617" s="20" t="s">
        <v>3951</v>
      </c>
      <c r="C1617" s="20" t="s">
        <v>3222</v>
      </c>
      <c r="D1617" s="20" t="s">
        <v>9046</v>
      </c>
      <c r="E1617" s="20" t="s">
        <v>264</v>
      </c>
      <c r="F1617" s="20" t="s">
        <v>7082</v>
      </c>
      <c r="G1617" s="20" t="s">
        <v>2091</v>
      </c>
      <c r="H1617" s="20" t="s">
        <v>9093</v>
      </c>
      <c r="I1617" s="20" t="s">
        <v>9044</v>
      </c>
      <c r="J1617" s="20" t="s">
        <v>9044</v>
      </c>
      <c r="K1617" s="20" t="s">
        <v>9044</v>
      </c>
      <c r="L1617" s="20" t="s">
        <v>9049</v>
      </c>
      <c r="M1617" s="20" t="s">
        <v>59</v>
      </c>
      <c r="N1617" s="20"/>
      <c r="O1617" s="20"/>
      <c r="P1617" s="20" t="s">
        <v>9056</v>
      </c>
      <c r="Q1617" s="20" t="s">
        <v>2051</v>
      </c>
      <c r="R1617" s="2"/>
      <c r="S1617" s="16" t="s">
        <v>6863</v>
      </c>
      <c r="T1617" s="2" t="s">
        <v>9051</v>
      </c>
      <c r="U1617" s="2"/>
      <c r="V1617" s="2"/>
    </row>
    <row r="1618" spans="1:22" ht="14.25" customHeight="1">
      <c r="A1618" s="20" t="s">
        <v>9094</v>
      </c>
      <c r="B1618" s="20" t="s">
        <v>6715</v>
      </c>
      <c r="C1618" s="20" t="s">
        <v>6224</v>
      </c>
      <c r="D1618" s="20" t="s">
        <v>9095</v>
      </c>
      <c r="E1618" s="20" t="s">
        <v>264</v>
      </c>
      <c r="F1618" s="20" t="s">
        <v>2320</v>
      </c>
      <c r="G1618" s="20" t="s">
        <v>2091</v>
      </c>
      <c r="H1618" s="20" t="s">
        <v>9096</v>
      </c>
      <c r="I1618" s="20" t="s">
        <v>9044</v>
      </c>
      <c r="J1618" s="20" t="s">
        <v>9044</v>
      </c>
      <c r="K1618" s="20" t="s">
        <v>9097</v>
      </c>
      <c r="L1618" s="20" t="s">
        <v>9098</v>
      </c>
      <c r="M1618" s="20" t="s">
        <v>59</v>
      </c>
      <c r="N1618" s="20"/>
      <c r="O1618" s="20"/>
      <c r="P1618" s="20" t="s">
        <v>9056</v>
      </c>
      <c r="Q1618" s="20" t="s">
        <v>2051</v>
      </c>
      <c r="R1618" s="2"/>
      <c r="S1618" s="2" t="s">
        <v>6528</v>
      </c>
      <c r="T1618" s="2" t="s">
        <v>9099</v>
      </c>
      <c r="U1618" s="2"/>
      <c r="V1618" s="2"/>
    </row>
    <row r="1619" spans="1:22" ht="14.25" customHeight="1">
      <c r="A1619" s="20" t="s">
        <v>9100</v>
      </c>
      <c r="B1619" s="20" t="s">
        <v>9101</v>
      </c>
      <c r="C1619" s="20" t="s">
        <v>9102</v>
      </c>
      <c r="D1619" s="20" t="s">
        <v>1777</v>
      </c>
      <c r="E1619" s="20" t="s">
        <v>96</v>
      </c>
      <c r="F1619" s="20" t="s">
        <v>9103</v>
      </c>
      <c r="G1619" s="20" t="s">
        <v>9104</v>
      </c>
      <c r="H1619" s="20" t="s">
        <v>9105</v>
      </c>
      <c r="I1619" s="20"/>
      <c r="J1619" s="20"/>
      <c r="K1619" s="20"/>
      <c r="L1619" s="20"/>
      <c r="M1619" s="20" t="s">
        <v>59</v>
      </c>
      <c r="N1619" s="20"/>
      <c r="O1619" s="20"/>
      <c r="P1619" s="20" t="s">
        <v>9106</v>
      </c>
      <c r="Q1619" s="20" t="s">
        <v>2051</v>
      </c>
      <c r="R1619" s="2"/>
      <c r="S1619" s="2" t="s">
        <v>6528</v>
      </c>
      <c r="T1619" s="2" t="s">
        <v>9107</v>
      </c>
      <c r="U1619" s="2"/>
      <c r="V1619" s="2"/>
    </row>
    <row r="1620" spans="1:22" ht="14.25" customHeight="1">
      <c r="A1620" s="20" t="s">
        <v>9108</v>
      </c>
      <c r="B1620" s="20" t="s">
        <v>9109</v>
      </c>
      <c r="C1620" s="20" t="s">
        <v>9110</v>
      </c>
      <c r="D1620" s="20" t="s">
        <v>1777</v>
      </c>
      <c r="E1620" s="20" t="s">
        <v>96</v>
      </c>
      <c r="F1620" s="20" t="s">
        <v>9111</v>
      </c>
      <c r="G1620" s="20" t="s">
        <v>9104</v>
      </c>
      <c r="H1620" s="20" t="s">
        <v>9112</v>
      </c>
      <c r="I1620" s="20"/>
      <c r="J1620" s="20"/>
      <c r="K1620" s="20"/>
      <c r="L1620" s="20"/>
      <c r="M1620" s="20" t="s">
        <v>1566</v>
      </c>
      <c r="N1620" s="20"/>
      <c r="O1620" s="20"/>
      <c r="P1620" s="20" t="s">
        <v>9106</v>
      </c>
      <c r="Q1620" s="20" t="s">
        <v>2051</v>
      </c>
      <c r="R1620" s="2" t="s">
        <v>2067</v>
      </c>
      <c r="S1620" s="2" t="s">
        <v>6528</v>
      </c>
      <c r="T1620" s="2" t="s">
        <v>9107</v>
      </c>
      <c r="U1620" s="2"/>
      <c r="V1620" s="2"/>
    </row>
    <row r="1621" spans="1:22" ht="14.25" customHeight="1">
      <c r="A1621" s="20" t="s">
        <v>9113</v>
      </c>
      <c r="B1621" s="20" t="s">
        <v>9114</v>
      </c>
      <c r="C1621" s="20" t="s">
        <v>9115</v>
      </c>
      <c r="D1621" s="20" t="s">
        <v>1777</v>
      </c>
      <c r="E1621" s="20" t="s">
        <v>96</v>
      </c>
      <c r="F1621" s="20" t="s">
        <v>9116</v>
      </c>
      <c r="G1621" s="20" t="s">
        <v>9104</v>
      </c>
      <c r="H1621" s="20" t="s">
        <v>9117</v>
      </c>
      <c r="I1621" s="20"/>
      <c r="J1621" s="20"/>
      <c r="K1621" s="20"/>
      <c r="L1621" s="20"/>
      <c r="M1621" s="20" t="s">
        <v>1566</v>
      </c>
      <c r="N1621" s="20"/>
      <c r="O1621" s="20"/>
      <c r="P1621" s="20" t="s">
        <v>9106</v>
      </c>
      <c r="Q1621" s="20" t="s">
        <v>2051</v>
      </c>
      <c r="R1621" s="2" t="s">
        <v>2067</v>
      </c>
      <c r="S1621" s="2" t="s">
        <v>6679</v>
      </c>
      <c r="T1621" s="2" t="s">
        <v>9107</v>
      </c>
      <c r="U1621" s="2"/>
      <c r="V1621" s="2"/>
    </row>
    <row r="1622" spans="1:22" ht="14.25" customHeight="1">
      <c r="A1622" s="20" t="s">
        <v>9118</v>
      </c>
      <c r="B1622" s="20" t="s">
        <v>9119</v>
      </c>
      <c r="C1622" s="20" t="s">
        <v>9120</v>
      </c>
      <c r="D1622" s="20" t="s">
        <v>1777</v>
      </c>
      <c r="E1622" s="20" t="s">
        <v>96</v>
      </c>
      <c r="F1622" s="20" t="s">
        <v>9121</v>
      </c>
      <c r="G1622" s="20" t="s">
        <v>9104</v>
      </c>
      <c r="H1622" s="20" t="s">
        <v>9122</v>
      </c>
      <c r="I1622" s="20"/>
      <c r="J1622" s="20"/>
      <c r="K1622" s="20"/>
      <c r="L1622" s="20"/>
      <c r="M1622" s="20" t="s">
        <v>59</v>
      </c>
      <c r="N1622" s="20"/>
      <c r="O1622" s="20"/>
      <c r="P1622" s="20" t="s">
        <v>9106</v>
      </c>
      <c r="Q1622" s="20" t="s">
        <v>2051</v>
      </c>
      <c r="R1622" s="2"/>
      <c r="S1622" s="2" t="s">
        <v>6528</v>
      </c>
      <c r="T1622" s="2" t="s">
        <v>9107</v>
      </c>
      <c r="U1622" s="2"/>
      <c r="V1622" s="2"/>
    </row>
    <row r="1623" spans="1:22" ht="14.25" customHeight="1">
      <c r="A1623" s="20" t="s">
        <v>9123</v>
      </c>
      <c r="B1623" s="20" t="s">
        <v>4239</v>
      </c>
      <c r="C1623" s="20" t="s">
        <v>9124</v>
      </c>
      <c r="D1623" s="20" t="s">
        <v>1777</v>
      </c>
      <c r="E1623" s="20" t="s">
        <v>96</v>
      </c>
      <c r="F1623" s="20" t="s">
        <v>9125</v>
      </c>
      <c r="G1623" s="20" t="s">
        <v>9104</v>
      </c>
      <c r="H1623" s="20" t="s">
        <v>9126</v>
      </c>
      <c r="I1623" s="20"/>
      <c r="J1623" s="20"/>
      <c r="K1623" s="20"/>
      <c r="L1623" s="20"/>
      <c r="M1623" s="20" t="s">
        <v>59</v>
      </c>
      <c r="N1623" s="20"/>
      <c r="O1623" s="20"/>
      <c r="P1623" s="20" t="s">
        <v>9106</v>
      </c>
      <c r="Q1623" s="20" t="s">
        <v>2051</v>
      </c>
      <c r="R1623" s="2"/>
      <c r="S1623" s="2" t="s">
        <v>6528</v>
      </c>
      <c r="T1623" s="2" t="s">
        <v>9107</v>
      </c>
      <c r="U1623" s="2"/>
      <c r="V1623" s="2"/>
    </row>
    <row r="1624" spans="1:22" ht="14.25" customHeight="1">
      <c r="A1624" s="20" t="s">
        <v>9127</v>
      </c>
      <c r="B1624" s="20" t="s">
        <v>9128</v>
      </c>
      <c r="C1624" s="20" t="s">
        <v>9129</v>
      </c>
      <c r="D1624" s="20" t="s">
        <v>1777</v>
      </c>
      <c r="E1624" s="20" t="s">
        <v>96</v>
      </c>
      <c r="F1624" s="20" t="s">
        <v>9130</v>
      </c>
      <c r="G1624" s="20" t="s">
        <v>9131</v>
      </c>
      <c r="H1624" s="20" t="s">
        <v>9132</v>
      </c>
      <c r="I1624" s="20"/>
      <c r="J1624" s="20"/>
      <c r="K1624" s="20"/>
      <c r="L1624" s="20"/>
      <c r="M1624" s="20" t="s">
        <v>59</v>
      </c>
      <c r="N1624" s="20"/>
      <c r="O1624" s="20"/>
      <c r="P1624" s="20" t="s">
        <v>9106</v>
      </c>
      <c r="Q1624" s="20" t="s">
        <v>2051</v>
      </c>
      <c r="R1624" s="2"/>
      <c r="S1624" s="2" t="s">
        <v>6528</v>
      </c>
      <c r="T1624" s="2" t="s">
        <v>9107</v>
      </c>
      <c r="U1624" s="2"/>
      <c r="V1624" s="2"/>
    </row>
    <row r="1625" spans="1:22" ht="14.25" customHeight="1">
      <c r="A1625" s="20" t="s">
        <v>9133</v>
      </c>
      <c r="B1625" s="20" t="s">
        <v>9134</v>
      </c>
      <c r="C1625" s="20" t="s">
        <v>9135</v>
      </c>
      <c r="D1625" s="20" t="s">
        <v>1777</v>
      </c>
      <c r="E1625" s="20" t="s">
        <v>96</v>
      </c>
      <c r="F1625" s="20" t="s">
        <v>1776</v>
      </c>
      <c r="G1625" s="20" t="s">
        <v>9136</v>
      </c>
      <c r="H1625" s="20" t="s">
        <v>9137</v>
      </c>
      <c r="I1625" s="20"/>
      <c r="J1625" s="20"/>
      <c r="K1625" s="20"/>
      <c r="L1625" s="20"/>
      <c r="M1625" s="20"/>
      <c r="N1625" s="20"/>
      <c r="O1625" s="20"/>
      <c r="P1625" s="20" t="s">
        <v>9106</v>
      </c>
      <c r="Q1625" s="20" t="s">
        <v>2051</v>
      </c>
      <c r="R1625" s="2"/>
      <c r="S1625" s="16" t="s">
        <v>6563</v>
      </c>
      <c r="T1625" s="2" t="s">
        <v>9107</v>
      </c>
      <c r="U1625" s="2"/>
      <c r="V1625" s="2"/>
    </row>
    <row r="1626" spans="1:22" ht="14.25" customHeight="1">
      <c r="A1626" s="20" t="s">
        <v>9138</v>
      </c>
      <c r="B1626" s="20" t="s">
        <v>4034</v>
      </c>
      <c r="C1626" s="20" t="s">
        <v>9139</v>
      </c>
      <c r="D1626" s="20" t="s">
        <v>1777</v>
      </c>
      <c r="E1626" s="20" t="s">
        <v>96</v>
      </c>
      <c r="F1626" s="20" t="s">
        <v>9140</v>
      </c>
      <c r="G1626" s="20" t="s">
        <v>9104</v>
      </c>
      <c r="H1626" s="20" t="s">
        <v>9141</v>
      </c>
      <c r="I1626" s="20"/>
      <c r="J1626" s="20"/>
      <c r="K1626" s="20"/>
      <c r="L1626" s="20"/>
      <c r="M1626" s="20" t="s">
        <v>1566</v>
      </c>
      <c r="N1626" s="20"/>
      <c r="O1626" s="20"/>
      <c r="P1626" s="20" t="s">
        <v>9106</v>
      </c>
      <c r="Q1626" s="20" t="s">
        <v>2051</v>
      </c>
      <c r="R1626" s="2" t="s">
        <v>2067</v>
      </c>
      <c r="S1626" s="2" t="s">
        <v>6528</v>
      </c>
      <c r="T1626" s="2" t="s">
        <v>9107</v>
      </c>
      <c r="U1626" s="2"/>
      <c r="V1626" s="2"/>
    </row>
    <row r="1627" spans="1:22" ht="14.25" customHeight="1">
      <c r="A1627" s="20" t="s">
        <v>9142</v>
      </c>
      <c r="B1627" s="20" t="s">
        <v>9143</v>
      </c>
      <c r="C1627" s="20" t="s">
        <v>9144</v>
      </c>
      <c r="D1627" s="20" t="s">
        <v>1777</v>
      </c>
      <c r="E1627" s="20" t="s">
        <v>96</v>
      </c>
      <c r="F1627" s="20" t="s">
        <v>9145</v>
      </c>
      <c r="G1627" s="20" t="s">
        <v>9104</v>
      </c>
      <c r="H1627" s="20" t="s">
        <v>9146</v>
      </c>
      <c r="I1627" s="20"/>
      <c r="J1627" s="20"/>
      <c r="K1627" s="20"/>
      <c r="L1627" s="20"/>
      <c r="M1627" s="20" t="s">
        <v>59</v>
      </c>
      <c r="N1627" s="20"/>
      <c r="O1627" s="20"/>
      <c r="P1627" s="20" t="s">
        <v>9106</v>
      </c>
      <c r="Q1627" s="20" t="s">
        <v>2051</v>
      </c>
      <c r="R1627" s="2"/>
      <c r="S1627" s="2" t="s">
        <v>6528</v>
      </c>
      <c r="T1627" s="2" t="s">
        <v>9107</v>
      </c>
      <c r="U1627" s="2"/>
      <c r="V1627" s="2"/>
    </row>
    <row r="1628" spans="1:22" ht="14.25" customHeight="1">
      <c r="A1628" s="20" t="s">
        <v>9147</v>
      </c>
      <c r="B1628" s="20" t="s">
        <v>9148</v>
      </c>
      <c r="C1628" s="20" t="s">
        <v>9149</v>
      </c>
      <c r="D1628" s="20" t="s">
        <v>1777</v>
      </c>
      <c r="E1628" s="20" t="s">
        <v>96</v>
      </c>
      <c r="F1628" s="20" t="s">
        <v>9150</v>
      </c>
      <c r="G1628" s="20" t="s">
        <v>9104</v>
      </c>
      <c r="H1628" s="20" t="s">
        <v>9151</v>
      </c>
      <c r="I1628" s="20"/>
      <c r="J1628" s="20"/>
      <c r="K1628" s="20"/>
      <c r="L1628" s="20"/>
      <c r="M1628" s="20" t="s">
        <v>60</v>
      </c>
      <c r="N1628" s="20"/>
      <c r="O1628" s="20"/>
      <c r="P1628" s="20" t="s">
        <v>9106</v>
      </c>
      <c r="Q1628" s="20" t="s">
        <v>2051</v>
      </c>
      <c r="R1628" s="2"/>
      <c r="S1628" s="2" t="s">
        <v>6528</v>
      </c>
      <c r="T1628" s="2" t="s">
        <v>9107</v>
      </c>
      <c r="U1628" s="2"/>
      <c r="V1628" s="2"/>
    </row>
    <row r="1629" spans="1:22" ht="14.25" customHeight="1">
      <c r="A1629" s="20" t="s">
        <v>9152</v>
      </c>
      <c r="B1629" s="20" t="s">
        <v>2536</v>
      </c>
      <c r="C1629" s="20" t="s">
        <v>9153</v>
      </c>
      <c r="D1629" s="20" t="s">
        <v>1777</v>
      </c>
      <c r="E1629" s="20" t="s">
        <v>96</v>
      </c>
      <c r="F1629" s="20" t="s">
        <v>9154</v>
      </c>
      <c r="G1629" s="20" t="s">
        <v>9104</v>
      </c>
      <c r="H1629" s="20" t="s">
        <v>9155</v>
      </c>
      <c r="I1629" s="20"/>
      <c r="J1629" s="20"/>
      <c r="K1629" s="20"/>
      <c r="L1629" s="20"/>
      <c r="M1629" s="20" t="s">
        <v>1566</v>
      </c>
      <c r="N1629" s="20"/>
      <c r="O1629" s="20"/>
      <c r="P1629" s="20" t="s">
        <v>9106</v>
      </c>
      <c r="Q1629" s="20" t="s">
        <v>2051</v>
      </c>
      <c r="R1629" s="2" t="s">
        <v>2052</v>
      </c>
      <c r="S1629" s="2" t="s">
        <v>6679</v>
      </c>
      <c r="T1629" s="2" t="s">
        <v>9107</v>
      </c>
      <c r="U1629" s="2"/>
      <c r="V1629" s="2"/>
    </row>
    <row r="1630" spans="1:22" ht="14.25" customHeight="1">
      <c r="A1630" s="20" t="s">
        <v>9156</v>
      </c>
      <c r="B1630" s="20" t="s">
        <v>9157</v>
      </c>
      <c r="C1630" s="20" t="s">
        <v>9158</v>
      </c>
      <c r="D1630" s="20" t="s">
        <v>1777</v>
      </c>
      <c r="E1630" s="20" t="s">
        <v>96</v>
      </c>
      <c r="F1630" s="20" t="s">
        <v>1896</v>
      </c>
      <c r="G1630" s="20" t="s">
        <v>9159</v>
      </c>
      <c r="H1630" s="20" t="s">
        <v>9160</v>
      </c>
      <c r="I1630" s="20"/>
      <c r="J1630" s="20"/>
      <c r="K1630" s="20"/>
      <c r="L1630" s="20"/>
      <c r="M1630" s="20"/>
      <c r="N1630" s="20"/>
      <c r="O1630" s="20"/>
      <c r="P1630" s="20" t="s">
        <v>9106</v>
      </c>
      <c r="Q1630" s="20" t="s">
        <v>2051</v>
      </c>
      <c r="R1630" s="2"/>
      <c r="S1630" s="16" t="s">
        <v>6563</v>
      </c>
      <c r="T1630" s="2" t="s">
        <v>9107</v>
      </c>
      <c r="U1630" s="2"/>
      <c r="V1630" s="2"/>
    </row>
    <row r="1631" spans="1:22" ht="14.25" customHeight="1">
      <c r="A1631" s="20" t="s">
        <v>9161</v>
      </c>
      <c r="B1631" s="20" t="s">
        <v>9162</v>
      </c>
      <c r="C1631" s="20" t="s">
        <v>3634</v>
      </c>
      <c r="D1631" s="20" t="s">
        <v>1777</v>
      </c>
      <c r="E1631" s="20" t="s">
        <v>96</v>
      </c>
      <c r="F1631" s="20" t="s">
        <v>9163</v>
      </c>
      <c r="G1631" s="20" t="s">
        <v>9104</v>
      </c>
      <c r="H1631" s="20" t="s">
        <v>9164</v>
      </c>
      <c r="I1631" s="20"/>
      <c r="J1631" s="20"/>
      <c r="K1631" s="20"/>
      <c r="L1631" s="20"/>
      <c r="M1631" s="20" t="s">
        <v>59</v>
      </c>
      <c r="N1631" s="20"/>
      <c r="O1631" s="20"/>
      <c r="P1631" s="20" t="s">
        <v>9106</v>
      </c>
      <c r="Q1631" s="20" t="s">
        <v>2051</v>
      </c>
      <c r="R1631" s="2"/>
      <c r="S1631" s="2" t="s">
        <v>6528</v>
      </c>
      <c r="T1631" s="2" t="s">
        <v>9107</v>
      </c>
      <c r="U1631" s="2"/>
      <c r="V1631" s="2"/>
    </row>
    <row r="1632" spans="1:22" ht="14.25" customHeight="1">
      <c r="A1632" s="20" t="s">
        <v>9165</v>
      </c>
      <c r="B1632" s="20" t="s">
        <v>9166</v>
      </c>
      <c r="C1632" s="20" t="s">
        <v>2559</v>
      </c>
      <c r="D1632" s="20" t="s">
        <v>1777</v>
      </c>
      <c r="E1632" s="20" t="s">
        <v>96</v>
      </c>
      <c r="F1632" s="20" t="s">
        <v>8522</v>
      </c>
      <c r="G1632" s="20" t="s">
        <v>9104</v>
      </c>
      <c r="H1632" s="20" t="s">
        <v>9167</v>
      </c>
      <c r="I1632" s="20"/>
      <c r="J1632" s="20"/>
      <c r="K1632" s="20"/>
      <c r="L1632" s="20"/>
      <c r="M1632" s="20" t="s">
        <v>6585</v>
      </c>
      <c r="N1632" s="20"/>
      <c r="O1632" s="20"/>
      <c r="P1632" s="20" t="s">
        <v>9106</v>
      </c>
      <c r="Q1632" s="20" t="s">
        <v>2051</v>
      </c>
      <c r="R1632" s="2"/>
      <c r="S1632" s="16" t="s">
        <v>6586</v>
      </c>
      <c r="T1632" s="2" t="s">
        <v>9107</v>
      </c>
      <c r="U1632" s="2"/>
      <c r="V1632" s="2"/>
    </row>
    <row r="1633" spans="1:22" ht="14.25" customHeight="1">
      <c r="A1633" s="20"/>
      <c r="B1633" s="20" t="s">
        <v>9168</v>
      </c>
      <c r="C1633" s="20" t="s">
        <v>9169</v>
      </c>
      <c r="D1633" s="20" t="s">
        <v>1777</v>
      </c>
      <c r="E1633" s="20" t="s">
        <v>96</v>
      </c>
      <c r="F1633" s="20" t="s">
        <v>1930</v>
      </c>
      <c r="G1633" s="20" t="s">
        <v>9104</v>
      </c>
      <c r="H1633" s="20" t="s">
        <v>9170</v>
      </c>
      <c r="I1633" s="20"/>
      <c r="J1633" s="20"/>
      <c r="K1633" s="20"/>
      <c r="L1633" s="20"/>
      <c r="M1633" s="20"/>
      <c r="N1633" s="20"/>
      <c r="O1633" s="20"/>
      <c r="P1633" s="20" t="s">
        <v>9106</v>
      </c>
      <c r="Q1633" s="20" t="s">
        <v>2051</v>
      </c>
      <c r="R1633" s="2"/>
      <c r="S1633" s="16" t="s">
        <v>6563</v>
      </c>
      <c r="T1633" s="2" t="s">
        <v>9107</v>
      </c>
      <c r="U1633" s="2"/>
      <c r="V1633" s="2"/>
    </row>
    <row r="1634" spans="1:22" ht="14.25" customHeight="1">
      <c r="A1634" s="20"/>
      <c r="B1634" s="20" t="s">
        <v>9171</v>
      </c>
      <c r="C1634" s="20" t="s">
        <v>3712</v>
      </c>
      <c r="D1634" s="20" t="s">
        <v>1777</v>
      </c>
      <c r="E1634" s="20" t="s">
        <v>96</v>
      </c>
      <c r="F1634" s="20" t="s">
        <v>9172</v>
      </c>
      <c r="G1634" s="20" t="s">
        <v>9104</v>
      </c>
      <c r="H1634" s="20" t="s">
        <v>9173</v>
      </c>
      <c r="I1634" s="20"/>
      <c r="J1634" s="20"/>
      <c r="K1634" s="20"/>
      <c r="L1634" s="20"/>
      <c r="M1634" s="20" t="s">
        <v>59</v>
      </c>
      <c r="N1634" s="20"/>
      <c r="O1634" s="20"/>
      <c r="P1634" s="20" t="s">
        <v>9106</v>
      </c>
      <c r="Q1634" s="20" t="s">
        <v>2051</v>
      </c>
      <c r="R1634" s="2"/>
      <c r="S1634" s="2" t="s">
        <v>6528</v>
      </c>
      <c r="T1634" s="2" t="s">
        <v>9107</v>
      </c>
      <c r="U1634" s="2"/>
      <c r="V1634" s="2"/>
    </row>
    <row r="1635" spans="1:22" ht="14.25" customHeight="1">
      <c r="A1635" s="20"/>
      <c r="B1635" s="20" t="s">
        <v>9174</v>
      </c>
      <c r="C1635" s="20" t="s">
        <v>9175</v>
      </c>
      <c r="D1635" s="20" t="s">
        <v>1777</v>
      </c>
      <c r="E1635" s="20" t="s">
        <v>96</v>
      </c>
      <c r="F1635" s="20" t="s">
        <v>9176</v>
      </c>
      <c r="G1635" s="20" t="s">
        <v>9104</v>
      </c>
      <c r="H1635" s="20" t="s">
        <v>9177</v>
      </c>
      <c r="I1635" s="20"/>
      <c r="J1635" s="20"/>
      <c r="K1635" s="20"/>
      <c r="L1635" s="20"/>
      <c r="M1635" s="20" t="s">
        <v>1566</v>
      </c>
      <c r="N1635" s="20"/>
      <c r="O1635" s="20"/>
      <c r="P1635" s="20" t="s">
        <v>9106</v>
      </c>
      <c r="Q1635" s="20" t="s">
        <v>2051</v>
      </c>
      <c r="R1635" s="2" t="s">
        <v>2067</v>
      </c>
      <c r="S1635" s="2" t="s">
        <v>6679</v>
      </c>
      <c r="T1635" s="2" t="s">
        <v>9107</v>
      </c>
      <c r="U1635" s="2"/>
      <c r="V1635" s="2"/>
    </row>
    <row r="1636" spans="1:22" ht="14.25" customHeight="1">
      <c r="A1636" s="20"/>
      <c r="B1636" s="20" t="s">
        <v>9178</v>
      </c>
      <c r="C1636" s="20" t="s">
        <v>9179</v>
      </c>
      <c r="D1636" s="20" t="s">
        <v>1777</v>
      </c>
      <c r="E1636" s="20" t="s">
        <v>96</v>
      </c>
      <c r="F1636" s="20" t="s">
        <v>9180</v>
      </c>
      <c r="G1636" s="20" t="s">
        <v>9104</v>
      </c>
      <c r="H1636" s="20" t="s">
        <v>9181</v>
      </c>
      <c r="I1636" s="20"/>
      <c r="J1636" s="20"/>
      <c r="K1636" s="20"/>
      <c r="L1636" s="20"/>
      <c r="M1636" s="20" t="s">
        <v>59</v>
      </c>
      <c r="N1636" s="20"/>
      <c r="O1636" s="20"/>
      <c r="P1636" s="20" t="s">
        <v>9106</v>
      </c>
      <c r="Q1636" s="20" t="s">
        <v>2051</v>
      </c>
      <c r="R1636" s="2"/>
      <c r="S1636" s="2" t="s">
        <v>6528</v>
      </c>
      <c r="T1636" s="2" t="s">
        <v>9107</v>
      </c>
      <c r="U1636" s="2"/>
      <c r="V1636" s="2"/>
    </row>
    <row r="1637" spans="1:22" ht="14.25" customHeight="1">
      <c r="A1637" s="20" t="s">
        <v>9182</v>
      </c>
      <c r="B1637" s="20" t="s">
        <v>9183</v>
      </c>
      <c r="C1637" s="20" t="s">
        <v>9153</v>
      </c>
      <c r="D1637" s="20" t="s">
        <v>1777</v>
      </c>
      <c r="E1637" s="20" t="s">
        <v>96</v>
      </c>
      <c r="F1637" s="20" t="s">
        <v>9184</v>
      </c>
      <c r="G1637" s="20" t="s">
        <v>9104</v>
      </c>
      <c r="H1637" s="20" t="s">
        <v>9185</v>
      </c>
      <c r="I1637" s="20"/>
      <c r="J1637" s="20"/>
      <c r="K1637" s="20"/>
      <c r="L1637" s="20"/>
      <c r="M1637" s="20" t="s">
        <v>59</v>
      </c>
      <c r="N1637" s="20"/>
      <c r="O1637" s="20"/>
      <c r="P1637" s="20" t="s">
        <v>9106</v>
      </c>
      <c r="Q1637" s="20" t="s">
        <v>2051</v>
      </c>
      <c r="R1637" s="2"/>
      <c r="S1637" s="2" t="s">
        <v>6528</v>
      </c>
      <c r="T1637" s="2" t="s">
        <v>9107</v>
      </c>
      <c r="U1637" s="2"/>
      <c r="V1637" s="2"/>
    </row>
    <row r="1638" spans="1:22" ht="14.25" customHeight="1">
      <c r="A1638" s="20" t="s">
        <v>9186</v>
      </c>
      <c r="B1638" s="20" t="s">
        <v>9187</v>
      </c>
      <c r="C1638" s="20" t="s">
        <v>9188</v>
      </c>
      <c r="D1638" s="20" t="s">
        <v>405</v>
      </c>
      <c r="E1638" s="20" t="s">
        <v>264</v>
      </c>
      <c r="F1638" s="20" t="s">
        <v>2320</v>
      </c>
      <c r="G1638" s="20" t="s">
        <v>2046</v>
      </c>
      <c r="H1638" s="20" t="s">
        <v>9189</v>
      </c>
      <c r="I1638" s="20"/>
      <c r="J1638" s="20"/>
      <c r="K1638" s="20" t="s">
        <v>9190</v>
      </c>
      <c r="L1638" s="20" t="s">
        <v>9191</v>
      </c>
      <c r="M1638" s="20" t="s">
        <v>59</v>
      </c>
      <c r="N1638" s="20"/>
      <c r="O1638" s="20"/>
      <c r="P1638" s="20" t="s">
        <v>9192</v>
      </c>
      <c r="Q1638" s="20" t="s">
        <v>2051</v>
      </c>
      <c r="R1638" s="2"/>
      <c r="S1638" s="2" t="s">
        <v>6528</v>
      </c>
      <c r="T1638" s="2" t="s">
        <v>404</v>
      </c>
      <c r="U1638" s="2"/>
      <c r="V1638" s="2"/>
    </row>
    <row r="1639" spans="1:22" ht="14.25" customHeight="1">
      <c r="A1639" s="20" t="s">
        <v>9193</v>
      </c>
      <c r="B1639" s="20" t="s">
        <v>3896</v>
      </c>
      <c r="C1639" s="20" t="s">
        <v>4016</v>
      </c>
      <c r="D1639" s="20" t="s">
        <v>405</v>
      </c>
      <c r="E1639" s="20" t="s">
        <v>264</v>
      </c>
      <c r="F1639" s="20" t="s">
        <v>2391</v>
      </c>
      <c r="G1639" s="20" t="s">
        <v>2046</v>
      </c>
      <c r="H1639" s="20" t="s">
        <v>9194</v>
      </c>
      <c r="I1639" s="20"/>
      <c r="J1639" s="20"/>
      <c r="K1639" s="20" t="s">
        <v>9190</v>
      </c>
      <c r="L1639" s="20" t="s">
        <v>9191</v>
      </c>
      <c r="M1639" s="20" t="s">
        <v>1566</v>
      </c>
      <c r="N1639" s="20"/>
      <c r="O1639" s="20"/>
      <c r="P1639" s="20" t="s">
        <v>9192</v>
      </c>
      <c r="Q1639" s="20" t="s">
        <v>2051</v>
      </c>
      <c r="R1639" s="2" t="s">
        <v>2067</v>
      </c>
      <c r="S1639" s="2" t="s">
        <v>6528</v>
      </c>
      <c r="T1639" s="2" t="s">
        <v>404</v>
      </c>
      <c r="U1639" s="2"/>
      <c r="V1639" s="2"/>
    </row>
    <row r="1640" spans="1:22" ht="14.25" customHeight="1">
      <c r="A1640" s="20" t="s">
        <v>9195</v>
      </c>
      <c r="B1640" s="20" t="s">
        <v>2175</v>
      </c>
      <c r="C1640" s="20" t="s">
        <v>9196</v>
      </c>
      <c r="D1640" s="20" t="s">
        <v>405</v>
      </c>
      <c r="E1640" s="20" t="s">
        <v>264</v>
      </c>
      <c r="F1640" s="20" t="s">
        <v>9197</v>
      </c>
      <c r="G1640" s="20" t="s">
        <v>2046</v>
      </c>
      <c r="H1640" s="20" t="s">
        <v>9198</v>
      </c>
      <c r="I1640" s="20"/>
      <c r="J1640" s="20"/>
      <c r="K1640" s="20" t="s">
        <v>9190</v>
      </c>
      <c r="L1640" s="20" t="s">
        <v>9191</v>
      </c>
      <c r="M1640" s="20" t="s">
        <v>1566</v>
      </c>
      <c r="N1640" s="20"/>
      <c r="O1640" s="20"/>
      <c r="P1640" s="20" t="s">
        <v>9192</v>
      </c>
      <c r="Q1640" s="20" t="s">
        <v>2051</v>
      </c>
      <c r="R1640" s="2" t="s">
        <v>2067</v>
      </c>
      <c r="S1640" s="2" t="s">
        <v>6528</v>
      </c>
      <c r="T1640" s="2" t="s">
        <v>404</v>
      </c>
      <c r="U1640" s="2"/>
      <c r="V1640" s="2"/>
    </row>
    <row r="1641" spans="1:22" ht="14.25" customHeight="1">
      <c r="A1641" s="20" t="s">
        <v>9199</v>
      </c>
      <c r="B1641" s="20" t="s">
        <v>7185</v>
      </c>
      <c r="C1641" s="20" t="s">
        <v>9200</v>
      </c>
      <c r="D1641" s="20" t="s">
        <v>405</v>
      </c>
      <c r="E1641" s="20" t="s">
        <v>264</v>
      </c>
      <c r="F1641" s="20" t="s">
        <v>2172</v>
      </c>
      <c r="G1641" s="20" t="s">
        <v>2046</v>
      </c>
      <c r="H1641" s="20" t="s">
        <v>9201</v>
      </c>
      <c r="I1641" s="20"/>
      <c r="J1641" s="20"/>
      <c r="K1641" s="20" t="s">
        <v>9190</v>
      </c>
      <c r="L1641" s="20" t="s">
        <v>9191</v>
      </c>
      <c r="M1641" s="20" t="s">
        <v>59</v>
      </c>
      <c r="N1641" s="20"/>
      <c r="O1641" s="20"/>
      <c r="P1641" s="20" t="s">
        <v>9192</v>
      </c>
      <c r="Q1641" s="20" t="s">
        <v>2051</v>
      </c>
      <c r="R1641" s="2"/>
      <c r="S1641" s="2" t="s">
        <v>6528</v>
      </c>
      <c r="T1641" s="2" t="s">
        <v>404</v>
      </c>
      <c r="U1641" s="2"/>
      <c r="V1641" s="2"/>
    </row>
    <row r="1642" spans="1:22" ht="14.25" customHeight="1">
      <c r="A1642" s="20" t="s">
        <v>9202</v>
      </c>
      <c r="B1642" s="20" t="s">
        <v>2044</v>
      </c>
      <c r="C1642" s="20" t="s">
        <v>9203</v>
      </c>
      <c r="D1642" s="20" t="s">
        <v>405</v>
      </c>
      <c r="E1642" s="20" t="s">
        <v>264</v>
      </c>
      <c r="F1642" s="20" t="s">
        <v>9204</v>
      </c>
      <c r="G1642" s="20" t="s">
        <v>2046</v>
      </c>
      <c r="H1642" s="20" t="s">
        <v>9205</v>
      </c>
      <c r="I1642" s="20"/>
      <c r="J1642" s="20"/>
      <c r="K1642" s="20" t="s">
        <v>9190</v>
      </c>
      <c r="L1642" s="20" t="s">
        <v>9191</v>
      </c>
      <c r="M1642" s="20" t="s">
        <v>60</v>
      </c>
      <c r="N1642" s="20"/>
      <c r="O1642" s="20"/>
      <c r="P1642" s="20" t="s">
        <v>9192</v>
      </c>
      <c r="Q1642" s="20" t="s">
        <v>2051</v>
      </c>
      <c r="R1642" s="2"/>
      <c r="S1642" s="2" t="s">
        <v>6528</v>
      </c>
      <c r="T1642" s="2" t="s">
        <v>404</v>
      </c>
      <c r="U1642" s="2"/>
      <c r="V1642" s="2"/>
    </row>
    <row r="1643" spans="1:22" ht="14.25" customHeight="1">
      <c r="A1643" s="20" t="s">
        <v>9206</v>
      </c>
      <c r="B1643" s="20" t="s">
        <v>2411</v>
      </c>
      <c r="C1643" s="20" t="s">
        <v>9207</v>
      </c>
      <c r="D1643" s="20" t="s">
        <v>405</v>
      </c>
      <c r="E1643" s="20" t="s">
        <v>264</v>
      </c>
      <c r="F1643" s="20" t="s">
        <v>9208</v>
      </c>
      <c r="G1643" s="20" t="s">
        <v>2046</v>
      </c>
      <c r="H1643" s="20" t="s">
        <v>9209</v>
      </c>
      <c r="I1643" s="20"/>
      <c r="J1643" s="20"/>
      <c r="K1643" s="20" t="s">
        <v>9190</v>
      </c>
      <c r="L1643" s="20" t="s">
        <v>9191</v>
      </c>
      <c r="M1643" s="20" t="s">
        <v>60</v>
      </c>
      <c r="N1643" s="20"/>
      <c r="O1643" s="20"/>
      <c r="P1643" s="20" t="s">
        <v>9192</v>
      </c>
      <c r="Q1643" s="20" t="s">
        <v>2051</v>
      </c>
      <c r="R1643" s="2"/>
      <c r="S1643" s="2" t="s">
        <v>6528</v>
      </c>
      <c r="T1643" s="2" t="s">
        <v>404</v>
      </c>
      <c r="U1643" s="2"/>
      <c r="V1643" s="2"/>
    </row>
    <row r="1644" spans="1:22" ht="14.25" customHeight="1">
      <c r="A1644" s="20"/>
      <c r="B1644" s="20" t="s">
        <v>2586</v>
      </c>
      <c r="C1644" s="20" t="s">
        <v>9210</v>
      </c>
      <c r="D1644" s="20" t="s">
        <v>405</v>
      </c>
      <c r="E1644" s="20" t="s">
        <v>264</v>
      </c>
      <c r="F1644" s="20" t="s">
        <v>1757</v>
      </c>
      <c r="G1644" s="20" t="s">
        <v>2046</v>
      </c>
      <c r="H1644" s="20" t="s">
        <v>9211</v>
      </c>
      <c r="I1644" s="20"/>
      <c r="J1644" s="20"/>
      <c r="K1644" s="20" t="s">
        <v>9190</v>
      </c>
      <c r="L1644" s="20" t="s">
        <v>9191</v>
      </c>
      <c r="M1644" s="20"/>
      <c r="N1644" s="20"/>
      <c r="O1644" s="20"/>
      <c r="P1644" s="20" t="s">
        <v>9192</v>
      </c>
      <c r="Q1644" s="20" t="s">
        <v>2051</v>
      </c>
      <c r="R1644" s="2"/>
      <c r="S1644" s="16" t="s">
        <v>6563</v>
      </c>
      <c r="T1644" s="2" t="s">
        <v>404</v>
      </c>
      <c r="U1644" s="2"/>
      <c r="V1644" s="2"/>
    </row>
    <row r="1645" spans="1:22" ht="14.25" customHeight="1">
      <c r="A1645" s="20" t="s">
        <v>9212</v>
      </c>
      <c r="B1645" s="20" t="s">
        <v>5163</v>
      </c>
      <c r="C1645" s="20" t="s">
        <v>9213</v>
      </c>
      <c r="D1645" s="20" t="s">
        <v>242</v>
      </c>
      <c r="E1645" s="20" t="s">
        <v>264</v>
      </c>
      <c r="F1645" s="20" t="s">
        <v>9214</v>
      </c>
      <c r="G1645" s="20" t="s">
        <v>2046</v>
      </c>
      <c r="H1645" s="20" t="s">
        <v>9215</v>
      </c>
      <c r="I1645" s="20"/>
      <c r="J1645" s="20"/>
      <c r="K1645" s="20" t="s">
        <v>9216</v>
      </c>
      <c r="L1645" s="20" t="s">
        <v>9217</v>
      </c>
      <c r="M1645" s="20" t="s">
        <v>1566</v>
      </c>
      <c r="N1645" s="20"/>
      <c r="O1645" s="20"/>
      <c r="P1645" s="20" t="s">
        <v>9218</v>
      </c>
      <c r="Q1645" s="20" t="s">
        <v>2051</v>
      </c>
      <c r="R1645" s="2" t="s">
        <v>2067</v>
      </c>
      <c r="S1645" s="2" t="s">
        <v>6528</v>
      </c>
      <c r="T1645" s="2" t="s">
        <v>241</v>
      </c>
      <c r="U1645" s="2"/>
      <c r="V1645" s="2"/>
    </row>
    <row r="1646" spans="1:22" ht="14.25" customHeight="1">
      <c r="A1646" s="20" t="s">
        <v>9219</v>
      </c>
      <c r="B1646" s="20" t="s">
        <v>5135</v>
      </c>
      <c r="C1646" s="20" t="s">
        <v>6830</v>
      </c>
      <c r="D1646" s="20" t="s">
        <v>242</v>
      </c>
      <c r="E1646" s="20" t="s">
        <v>264</v>
      </c>
      <c r="F1646" s="20" t="s">
        <v>9220</v>
      </c>
      <c r="G1646" s="20" t="s">
        <v>2046</v>
      </c>
      <c r="H1646" s="20" t="s">
        <v>9221</v>
      </c>
      <c r="I1646" s="20"/>
      <c r="J1646" s="20"/>
      <c r="K1646" s="20" t="s">
        <v>9216</v>
      </c>
      <c r="L1646" s="20" t="s">
        <v>9217</v>
      </c>
      <c r="M1646" s="20" t="s">
        <v>1566</v>
      </c>
      <c r="N1646" s="20"/>
      <c r="O1646" s="20"/>
      <c r="P1646" s="20" t="s">
        <v>9218</v>
      </c>
      <c r="Q1646" s="20" t="s">
        <v>2051</v>
      </c>
      <c r="R1646" s="2" t="s">
        <v>2067</v>
      </c>
      <c r="S1646" s="2" t="s">
        <v>6528</v>
      </c>
      <c r="T1646" s="2" t="s">
        <v>241</v>
      </c>
      <c r="U1646" s="2"/>
      <c r="V1646" s="2"/>
    </row>
    <row r="1647" spans="1:22" ht="14.25" customHeight="1">
      <c r="A1647" s="20" t="s">
        <v>9222</v>
      </c>
      <c r="B1647" s="20" t="s">
        <v>4997</v>
      </c>
      <c r="C1647" s="20" t="s">
        <v>9223</v>
      </c>
      <c r="D1647" s="20" t="s">
        <v>242</v>
      </c>
      <c r="E1647" s="20" t="s">
        <v>264</v>
      </c>
      <c r="F1647" s="20" t="s">
        <v>2172</v>
      </c>
      <c r="G1647" s="20" t="s">
        <v>2046</v>
      </c>
      <c r="H1647" s="20" t="s">
        <v>9224</v>
      </c>
      <c r="I1647" s="20"/>
      <c r="J1647" s="20"/>
      <c r="K1647" s="20" t="s">
        <v>9216</v>
      </c>
      <c r="L1647" s="20" t="s">
        <v>9217</v>
      </c>
      <c r="M1647" s="20" t="s">
        <v>59</v>
      </c>
      <c r="N1647" s="20"/>
      <c r="O1647" s="20"/>
      <c r="P1647" s="20" t="s">
        <v>9218</v>
      </c>
      <c r="Q1647" s="20" t="s">
        <v>2051</v>
      </c>
      <c r="R1647" s="2"/>
      <c r="S1647" s="2" t="s">
        <v>6528</v>
      </c>
      <c r="T1647" s="2" t="s">
        <v>241</v>
      </c>
      <c r="U1647" s="2"/>
      <c r="V1647" s="2"/>
    </row>
    <row r="1648" spans="1:22" ht="14.25" customHeight="1">
      <c r="A1648" s="20" t="s">
        <v>9225</v>
      </c>
      <c r="B1648" s="20" t="s">
        <v>4997</v>
      </c>
      <c r="C1648" s="20" t="s">
        <v>2129</v>
      </c>
      <c r="D1648" s="20" t="s">
        <v>242</v>
      </c>
      <c r="E1648" s="20" t="s">
        <v>264</v>
      </c>
      <c r="F1648" s="20" t="s">
        <v>9226</v>
      </c>
      <c r="G1648" s="20" t="s">
        <v>2046</v>
      </c>
      <c r="H1648" s="20" t="s">
        <v>9227</v>
      </c>
      <c r="I1648" s="20"/>
      <c r="J1648" s="20"/>
      <c r="K1648" s="20" t="s">
        <v>9216</v>
      </c>
      <c r="L1648" s="20" t="s">
        <v>9217</v>
      </c>
      <c r="M1648" s="20" t="s">
        <v>60</v>
      </c>
      <c r="N1648" s="20"/>
      <c r="O1648" s="20"/>
      <c r="P1648" s="20" t="s">
        <v>9218</v>
      </c>
      <c r="Q1648" s="20" t="s">
        <v>2051</v>
      </c>
      <c r="R1648" s="2"/>
      <c r="S1648" s="2" t="s">
        <v>6528</v>
      </c>
      <c r="T1648" s="2" t="s">
        <v>241</v>
      </c>
      <c r="U1648" s="2"/>
      <c r="V1648" s="2"/>
    </row>
    <row r="1649" spans="1:22" ht="14.25" customHeight="1">
      <c r="A1649" s="20"/>
      <c r="B1649" s="20" t="s">
        <v>4981</v>
      </c>
      <c r="C1649" s="20" t="s">
        <v>9228</v>
      </c>
      <c r="D1649" s="20" t="s">
        <v>242</v>
      </c>
      <c r="E1649" s="20" t="s">
        <v>264</v>
      </c>
      <c r="F1649" s="20" t="s">
        <v>1827</v>
      </c>
      <c r="G1649" s="20" t="s">
        <v>2046</v>
      </c>
      <c r="H1649" s="20" t="s">
        <v>9229</v>
      </c>
      <c r="I1649" s="20"/>
      <c r="J1649" s="20"/>
      <c r="K1649" s="20" t="s">
        <v>9216</v>
      </c>
      <c r="L1649" s="20" t="s">
        <v>9217</v>
      </c>
      <c r="M1649" s="20"/>
      <c r="N1649" s="20"/>
      <c r="O1649" s="20"/>
      <c r="P1649" s="20" t="s">
        <v>9218</v>
      </c>
      <c r="Q1649" s="20" t="s">
        <v>2051</v>
      </c>
      <c r="R1649" s="2"/>
      <c r="S1649" s="16" t="s">
        <v>6563</v>
      </c>
      <c r="T1649" s="2" t="s">
        <v>241</v>
      </c>
      <c r="U1649" s="2"/>
      <c r="V1649" s="2"/>
    </row>
    <row r="1650" spans="1:22" ht="14.25" customHeight="1">
      <c r="A1650" s="20" t="s">
        <v>9230</v>
      </c>
      <c r="B1650" s="20" t="s">
        <v>9231</v>
      </c>
      <c r="C1650" s="20" t="s">
        <v>9232</v>
      </c>
      <c r="D1650" s="20" t="s">
        <v>242</v>
      </c>
      <c r="E1650" s="20" t="s">
        <v>264</v>
      </c>
      <c r="F1650" s="20" t="s">
        <v>9233</v>
      </c>
      <c r="G1650" s="20" t="s">
        <v>2046</v>
      </c>
      <c r="H1650" s="20" t="s">
        <v>9234</v>
      </c>
      <c r="I1650" s="20"/>
      <c r="J1650" s="20"/>
      <c r="K1650" s="20" t="s">
        <v>9216</v>
      </c>
      <c r="L1650" s="20" t="s">
        <v>9217</v>
      </c>
      <c r="M1650" s="20" t="s">
        <v>59</v>
      </c>
      <c r="N1650" s="20"/>
      <c r="O1650" s="20"/>
      <c r="P1650" s="20" t="s">
        <v>9218</v>
      </c>
      <c r="Q1650" s="20" t="s">
        <v>2051</v>
      </c>
      <c r="R1650" s="2"/>
      <c r="S1650" s="2" t="s">
        <v>6528</v>
      </c>
      <c r="T1650" s="2" t="s">
        <v>241</v>
      </c>
      <c r="U1650" s="2"/>
      <c r="V1650" s="2"/>
    </row>
    <row r="1651" spans="1:22" ht="14.25" customHeight="1">
      <c r="A1651" s="20" t="s">
        <v>9235</v>
      </c>
      <c r="B1651" s="20" t="s">
        <v>9236</v>
      </c>
      <c r="C1651" s="20" t="s">
        <v>4740</v>
      </c>
      <c r="D1651" s="20" t="s">
        <v>242</v>
      </c>
      <c r="E1651" s="20" t="s">
        <v>264</v>
      </c>
      <c r="F1651" s="20" t="s">
        <v>9237</v>
      </c>
      <c r="G1651" s="20" t="s">
        <v>2046</v>
      </c>
      <c r="H1651" s="20" t="s">
        <v>9238</v>
      </c>
      <c r="I1651" s="20"/>
      <c r="J1651" s="20" t="s">
        <v>9239</v>
      </c>
      <c r="K1651" s="20" t="s">
        <v>9216</v>
      </c>
      <c r="L1651" s="20" t="s">
        <v>9217</v>
      </c>
      <c r="M1651" s="20" t="s">
        <v>1566</v>
      </c>
      <c r="N1651" s="20"/>
      <c r="O1651" s="20"/>
      <c r="P1651" s="20" t="s">
        <v>9218</v>
      </c>
      <c r="Q1651" s="20" t="s">
        <v>2051</v>
      </c>
      <c r="R1651" s="2" t="s">
        <v>2052</v>
      </c>
      <c r="S1651" s="2" t="s">
        <v>6528</v>
      </c>
      <c r="T1651" s="2" t="s">
        <v>241</v>
      </c>
      <c r="U1651" s="2"/>
      <c r="V1651" s="2"/>
    </row>
    <row r="1652" spans="1:22" ht="14.25" customHeight="1">
      <c r="A1652" s="20" t="s">
        <v>9240</v>
      </c>
      <c r="B1652" s="20" t="s">
        <v>4607</v>
      </c>
      <c r="C1652" s="20" t="s">
        <v>5274</v>
      </c>
      <c r="D1652" s="20" t="s">
        <v>242</v>
      </c>
      <c r="E1652" s="20" t="s">
        <v>264</v>
      </c>
      <c r="F1652" s="20" t="s">
        <v>9241</v>
      </c>
      <c r="G1652" s="20" t="s">
        <v>2046</v>
      </c>
      <c r="H1652" s="20" t="s">
        <v>9242</v>
      </c>
      <c r="I1652" s="20"/>
      <c r="J1652" s="20"/>
      <c r="K1652" s="20" t="s">
        <v>9216</v>
      </c>
      <c r="L1652" s="20" t="s">
        <v>9217</v>
      </c>
      <c r="M1652" s="20" t="s">
        <v>59</v>
      </c>
      <c r="N1652" s="20"/>
      <c r="O1652" s="20"/>
      <c r="P1652" s="20" t="s">
        <v>9218</v>
      </c>
      <c r="Q1652" s="20" t="s">
        <v>2051</v>
      </c>
      <c r="R1652" s="2"/>
      <c r="S1652" s="2" t="s">
        <v>6528</v>
      </c>
      <c r="T1652" s="2" t="s">
        <v>241</v>
      </c>
      <c r="U1652" s="2"/>
      <c r="V1652" s="2"/>
    </row>
    <row r="1653" spans="1:22" ht="14.25" customHeight="1">
      <c r="A1653" s="20" t="s">
        <v>9243</v>
      </c>
      <c r="B1653" s="20" t="s">
        <v>8609</v>
      </c>
      <c r="C1653" s="20" t="s">
        <v>8167</v>
      </c>
      <c r="D1653" s="20" t="s">
        <v>242</v>
      </c>
      <c r="E1653" s="20" t="s">
        <v>264</v>
      </c>
      <c r="F1653" s="20" t="s">
        <v>9244</v>
      </c>
      <c r="G1653" s="20" t="s">
        <v>2046</v>
      </c>
      <c r="H1653" s="20" t="s">
        <v>9245</v>
      </c>
      <c r="I1653" s="20"/>
      <c r="J1653" s="20"/>
      <c r="K1653" s="20" t="s">
        <v>9216</v>
      </c>
      <c r="L1653" s="20" t="s">
        <v>9217</v>
      </c>
      <c r="M1653" s="20" t="s">
        <v>1566</v>
      </c>
      <c r="N1653" s="20"/>
      <c r="O1653" s="20"/>
      <c r="P1653" s="20" t="s">
        <v>9218</v>
      </c>
      <c r="Q1653" s="20" t="s">
        <v>2051</v>
      </c>
      <c r="R1653" s="2" t="s">
        <v>2067</v>
      </c>
      <c r="S1653" s="2" t="s">
        <v>6553</v>
      </c>
      <c r="T1653" s="2" t="s">
        <v>241</v>
      </c>
      <c r="U1653" s="2"/>
      <c r="V1653" s="2"/>
    </row>
    <row r="1654" spans="1:22" ht="14.25" customHeight="1">
      <c r="A1654" s="20" t="s">
        <v>9246</v>
      </c>
      <c r="B1654" s="20" t="s">
        <v>4440</v>
      </c>
      <c r="C1654" s="20" t="s">
        <v>8375</v>
      </c>
      <c r="D1654" s="20" t="s">
        <v>242</v>
      </c>
      <c r="E1654" s="20" t="s">
        <v>264</v>
      </c>
      <c r="F1654" s="20" t="s">
        <v>9247</v>
      </c>
      <c r="G1654" s="20" t="s">
        <v>2046</v>
      </c>
      <c r="H1654" s="20" t="s">
        <v>9248</v>
      </c>
      <c r="I1654" s="20"/>
      <c r="J1654" s="20"/>
      <c r="K1654" s="20" t="s">
        <v>9216</v>
      </c>
      <c r="L1654" s="20" t="s">
        <v>9217</v>
      </c>
      <c r="M1654" s="20" t="s">
        <v>1566</v>
      </c>
      <c r="N1654" s="20"/>
      <c r="O1654" s="20"/>
      <c r="P1654" s="20" t="s">
        <v>9218</v>
      </c>
      <c r="Q1654" s="20" t="s">
        <v>2051</v>
      </c>
      <c r="R1654" s="2" t="s">
        <v>2067</v>
      </c>
      <c r="S1654" s="2" t="s">
        <v>6528</v>
      </c>
      <c r="T1654" s="2" t="s">
        <v>241</v>
      </c>
      <c r="U1654" s="2"/>
      <c r="V1654" s="2"/>
    </row>
    <row r="1655" spans="1:22" ht="14.25" customHeight="1">
      <c r="A1655" s="20" t="s">
        <v>9249</v>
      </c>
      <c r="B1655" s="20" t="s">
        <v>4440</v>
      </c>
      <c r="C1655" s="20" t="s">
        <v>7128</v>
      </c>
      <c r="D1655" s="20" t="s">
        <v>242</v>
      </c>
      <c r="E1655" s="20" t="s">
        <v>264</v>
      </c>
      <c r="F1655" s="20" t="s">
        <v>9250</v>
      </c>
      <c r="G1655" s="20" t="s">
        <v>2046</v>
      </c>
      <c r="H1655" s="20" t="s">
        <v>9251</v>
      </c>
      <c r="I1655" s="20"/>
      <c r="J1655" s="20"/>
      <c r="K1655" s="20" t="s">
        <v>9216</v>
      </c>
      <c r="L1655" s="20" t="s">
        <v>9217</v>
      </c>
      <c r="M1655" s="20" t="s">
        <v>59</v>
      </c>
      <c r="N1655" s="20"/>
      <c r="O1655" s="20"/>
      <c r="P1655" s="20" t="s">
        <v>9218</v>
      </c>
      <c r="Q1655" s="20" t="s">
        <v>2051</v>
      </c>
      <c r="R1655" s="2"/>
      <c r="S1655" s="2" t="s">
        <v>6528</v>
      </c>
      <c r="T1655" s="2" t="s">
        <v>241</v>
      </c>
      <c r="U1655" s="2"/>
      <c r="V1655" s="2"/>
    </row>
    <row r="1656" spans="1:22" ht="14.25" customHeight="1">
      <c r="A1656" s="20" t="s">
        <v>9252</v>
      </c>
      <c r="B1656" s="20" t="s">
        <v>9253</v>
      </c>
      <c r="C1656" s="20" t="s">
        <v>9254</v>
      </c>
      <c r="D1656" s="20" t="s">
        <v>242</v>
      </c>
      <c r="E1656" s="20" t="s">
        <v>264</v>
      </c>
      <c r="F1656" s="20" t="s">
        <v>4280</v>
      </c>
      <c r="G1656" s="20" t="s">
        <v>2046</v>
      </c>
      <c r="H1656" s="20" t="s">
        <v>9255</v>
      </c>
      <c r="I1656" s="20"/>
      <c r="J1656" s="20"/>
      <c r="K1656" s="20" t="s">
        <v>9216</v>
      </c>
      <c r="L1656" s="20" t="s">
        <v>9217</v>
      </c>
      <c r="M1656" s="20" t="s">
        <v>60</v>
      </c>
      <c r="N1656" s="20"/>
      <c r="O1656" s="20"/>
      <c r="P1656" s="20" t="s">
        <v>9218</v>
      </c>
      <c r="Q1656" s="20" t="s">
        <v>2051</v>
      </c>
      <c r="R1656" s="2"/>
      <c r="S1656" s="2" t="s">
        <v>6528</v>
      </c>
      <c r="T1656" s="2" t="s">
        <v>241</v>
      </c>
      <c r="U1656" s="2"/>
      <c r="V1656" s="2"/>
    </row>
    <row r="1657" spans="1:22" ht="14.25" customHeight="1">
      <c r="A1657" s="20" t="s">
        <v>9256</v>
      </c>
      <c r="B1657" s="20" t="s">
        <v>4386</v>
      </c>
      <c r="C1657" s="20" t="s">
        <v>9257</v>
      </c>
      <c r="D1657" s="20" t="s">
        <v>242</v>
      </c>
      <c r="E1657" s="20" t="s">
        <v>264</v>
      </c>
      <c r="F1657" s="20" t="s">
        <v>1763</v>
      </c>
      <c r="G1657" s="20" t="s">
        <v>2046</v>
      </c>
      <c r="H1657" s="20" t="s">
        <v>9258</v>
      </c>
      <c r="I1657" s="20"/>
      <c r="J1657" s="20"/>
      <c r="K1657" s="20" t="s">
        <v>9216</v>
      </c>
      <c r="L1657" s="20" t="s">
        <v>9217</v>
      </c>
      <c r="M1657" s="20"/>
      <c r="N1657" s="20"/>
      <c r="O1657" s="20"/>
      <c r="P1657" s="20" t="s">
        <v>9218</v>
      </c>
      <c r="Q1657" s="20" t="s">
        <v>2051</v>
      </c>
      <c r="R1657" s="2"/>
      <c r="S1657" s="16" t="s">
        <v>6563</v>
      </c>
      <c r="T1657" s="2" t="s">
        <v>241</v>
      </c>
      <c r="U1657" s="2"/>
      <c r="V1657" s="2"/>
    </row>
    <row r="1658" spans="1:22" ht="14.25" customHeight="1">
      <c r="A1658" s="20" t="s">
        <v>9259</v>
      </c>
      <c r="B1658" s="20" t="s">
        <v>6540</v>
      </c>
      <c r="C1658" s="20" t="s">
        <v>6224</v>
      </c>
      <c r="D1658" s="20" t="s">
        <v>242</v>
      </c>
      <c r="E1658" s="20" t="s">
        <v>264</v>
      </c>
      <c r="F1658" s="20" t="s">
        <v>9260</v>
      </c>
      <c r="G1658" s="20" t="s">
        <v>2046</v>
      </c>
      <c r="H1658" s="20" t="s">
        <v>9261</v>
      </c>
      <c r="I1658" s="20"/>
      <c r="J1658" s="20"/>
      <c r="K1658" s="20" t="s">
        <v>9216</v>
      </c>
      <c r="L1658" s="20" t="s">
        <v>9217</v>
      </c>
      <c r="M1658" s="20" t="s">
        <v>1566</v>
      </c>
      <c r="N1658" s="20"/>
      <c r="O1658" s="20"/>
      <c r="P1658" s="20" t="s">
        <v>9218</v>
      </c>
      <c r="Q1658" s="20" t="s">
        <v>2051</v>
      </c>
      <c r="R1658" s="2" t="s">
        <v>2067</v>
      </c>
      <c r="S1658" s="2" t="s">
        <v>6528</v>
      </c>
      <c r="T1658" s="2" t="s">
        <v>241</v>
      </c>
      <c r="U1658" s="2"/>
      <c r="V1658" s="2"/>
    </row>
    <row r="1659" spans="1:22" ht="14.25" customHeight="1">
      <c r="A1659" s="20" t="s">
        <v>9262</v>
      </c>
      <c r="B1659" s="20" t="s">
        <v>3951</v>
      </c>
      <c r="C1659" s="20" t="s">
        <v>9263</v>
      </c>
      <c r="D1659" s="20" t="s">
        <v>242</v>
      </c>
      <c r="E1659" s="20" t="s">
        <v>264</v>
      </c>
      <c r="F1659" s="20" t="s">
        <v>9237</v>
      </c>
      <c r="G1659" s="20" t="s">
        <v>2046</v>
      </c>
      <c r="H1659" s="20" t="s">
        <v>9264</v>
      </c>
      <c r="I1659" s="20"/>
      <c r="J1659" s="20" t="s">
        <v>9239</v>
      </c>
      <c r="K1659" s="20" t="s">
        <v>9216</v>
      </c>
      <c r="L1659" s="20" t="s">
        <v>9217</v>
      </c>
      <c r="M1659" s="20" t="s">
        <v>1566</v>
      </c>
      <c r="N1659" s="20"/>
      <c r="O1659" s="20"/>
      <c r="P1659" s="20" t="s">
        <v>9218</v>
      </c>
      <c r="Q1659" s="20" t="s">
        <v>2051</v>
      </c>
      <c r="R1659" s="2" t="s">
        <v>2052</v>
      </c>
      <c r="S1659" s="2" t="s">
        <v>6528</v>
      </c>
      <c r="T1659" s="2" t="s">
        <v>241</v>
      </c>
      <c r="U1659" s="2"/>
      <c r="V1659" s="2"/>
    </row>
    <row r="1660" spans="1:22" ht="14.25" customHeight="1">
      <c r="A1660" s="20" t="s">
        <v>9265</v>
      </c>
      <c r="B1660" s="20" t="s">
        <v>9266</v>
      </c>
      <c r="C1660" s="20" t="s">
        <v>3495</v>
      </c>
      <c r="D1660" s="20" t="s">
        <v>242</v>
      </c>
      <c r="E1660" s="20" t="s">
        <v>264</v>
      </c>
      <c r="F1660" s="20" t="s">
        <v>7177</v>
      </c>
      <c r="G1660" s="20" t="s">
        <v>2046</v>
      </c>
      <c r="H1660" s="20" t="s">
        <v>9267</v>
      </c>
      <c r="I1660" s="20"/>
      <c r="J1660" s="20"/>
      <c r="K1660" s="20" t="s">
        <v>9216</v>
      </c>
      <c r="L1660" s="20" t="s">
        <v>9217</v>
      </c>
      <c r="M1660" s="20" t="s">
        <v>6585</v>
      </c>
      <c r="N1660" s="20"/>
      <c r="O1660" s="20"/>
      <c r="P1660" s="20" t="s">
        <v>9218</v>
      </c>
      <c r="Q1660" s="20" t="s">
        <v>2051</v>
      </c>
      <c r="R1660" s="2"/>
      <c r="S1660" s="16" t="s">
        <v>6586</v>
      </c>
      <c r="T1660" s="2" t="s">
        <v>241</v>
      </c>
      <c r="U1660" s="2"/>
      <c r="V1660" s="2"/>
    </row>
    <row r="1661" spans="1:22" ht="14.25" customHeight="1">
      <c r="A1661" s="20" t="s">
        <v>9268</v>
      </c>
      <c r="B1661" s="20" t="s">
        <v>9269</v>
      </c>
      <c r="C1661" s="20" t="s">
        <v>6417</v>
      </c>
      <c r="D1661" s="20" t="s">
        <v>242</v>
      </c>
      <c r="E1661" s="20" t="s">
        <v>264</v>
      </c>
      <c r="F1661" s="20" t="s">
        <v>1682</v>
      </c>
      <c r="G1661" s="20" t="s">
        <v>2046</v>
      </c>
      <c r="H1661" s="20" t="s">
        <v>9270</v>
      </c>
      <c r="I1661" s="20"/>
      <c r="J1661" s="20"/>
      <c r="K1661" s="20" t="s">
        <v>9216</v>
      </c>
      <c r="L1661" s="20" t="s">
        <v>9217</v>
      </c>
      <c r="M1661" s="20"/>
      <c r="N1661" s="20"/>
      <c r="O1661" s="20"/>
      <c r="P1661" s="20" t="s">
        <v>9218</v>
      </c>
      <c r="Q1661" s="20" t="s">
        <v>2051</v>
      </c>
      <c r="R1661" s="2"/>
      <c r="S1661" s="16" t="s">
        <v>6563</v>
      </c>
      <c r="T1661" s="2" t="s">
        <v>241</v>
      </c>
      <c r="U1661" s="2"/>
      <c r="V1661" s="2"/>
    </row>
    <row r="1662" spans="1:22" ht="14.25" customHeight="1">
      <c r="A1662" s="20" t="s">
        <v>9271</v>
      </c>
      <c r="B1662" s="20" t="s">
        <v>2044</v>
      </c>
      <c r="C1662" s="20" t="s">
        <v>9272</v>
      </c>
      <c r="D1662" s="20" t="s">
        <v>242</v>
      </c>
      <c r="E1662" s="20" t="s">
        <v>264</v>
      </c>
      <c r="F1662" s="20" t="s">
        <v>9273</v>
      </c>
      <c r="G1662" s="20" t="s">
        <v>2046</v>
      </c>
      <c r="H1662" s="20" t="s">
        <v>9274</v>
      </c>
      <c r="I1662" s="20"/>
      <c r="J1662" s="20"/>
      <c r="K1662" s="20" t="s">
        <v>9216</v>
      </c>
      <c r="L1662" s="20" t="s">
        <v>9275</v>
      </c>
      <c r="M1662" s="20" t="s">
        <v>60</v>
      </c>
      <c r="N1662" s="20"/>
      <c r="O1662" s="20"/>
      <c r="P1662" s="20" t="s">
        <v>9218</v>
      </c>
      <c r="Q1662" s="20" t="s">
        <v>2051</v>
      </c>
      <c r="R1662" s="2"/>
      <c r="S1662" s="2" t="s">
        <v>6679</v>
      </c>
      <c r="T1662" s="2" t="s">
        <v>241</v>
      </c>
      <c r="U1662" s="2"/>
      <c r="V1662" s="2"/>
    </row>
    <row r="1663" spans="1:22" ht="14.25" customHeight="1">
      <c r="A1663" s="20"/>
      <c r="B1663" s="20" t="s">
        <v>9276</v>
      </c>
      <c r="C1663" s="20" t="s">
        <v>9277</v>
      </c>
      <c r="D1663" s="20" t="s">
        <v>242</v>
      </c>
      <c r="E1663" s="20" t="s">
        <v>264</v>
      </c>
      <c r="F1663" s="20" t="s">
        <v>1850</v>
      </c>
      <c r="G1663" s="20" t="s">
        <v>2046</v>
      </c>
      <c r="H1663" s="20" t="s">
        <v>9278</v>
      </c>
      <c r="I1663" s="20"/>
      <c r="J1663" s="20"/>
      <c r="K1663" s="20" t="s">
        <v>9216</v>
      </c>
      <c r="L1663" s="20" t="s">
        <v>9217</v>
      </c>
      <c r="M1663" s="20"/>
      <c r="N1663" s="20"/>
      <c r="O1663" s="20"/>
      <c r="P1663" s="20" t="s">
        <v>9218</v>
      </c>
      <c r="Q1663" s="20" t="s">
        <v>2051</v>
      </c>
      <c r="R1663" s="2"/>
      <c r="S1663" s="16" t="s">
        <v>6563</v>
      </c>
      <c r="T1663" s="2" t="s">
        <v>241</v>
      </c>
      <c r="U1663" s="2"/>
      <c r="V1663" s="2"/>
    </row>
    <row r="1664" spans="1:22" ht="14.25" customHeight="1">
      <c r="A1664" s="20" t="s">
        <v>9279</v>
      </c>
      <c r="B1664" s="20" t="s">
        <v>2739</v>
      </c>
      <c r="C1664" s="20" t="s">
        <v>9280</v>
      </c>
      <c r="D1664" s="20" t="s">
        <v>242</v>
      </c>
      <c r="E1664" s="20" t="s">
        <v>264</v>
      </c>
      <c r="F1664" s="20" t="s">
        <v>9281</v>
      </c>
      <c r="G1664" s="20" t="s">
        <v>2046</v>
      </c>
      <c r="H1664" s="20" t="s">
        <v>9282</v>
      </c>
      <c r="I1664" s="20"/>
      <c r="J1664" s="20"/>
      <c r="K1664" s="20" t="s">
        <v>9216</v>
      </c>
      <c r="L1664" s="20" t="s">
        <v>9217</v>
      </c>
      <c r="M1664" s="20" t="s">
        <v>1566</v>
      </c>
      <c r="N1664" s="20"/>
      <c r="O1664" s="20"/>
      <c r="P1664" s="20" t="s">
        <v>9218</v>
      </c>
      <c r="Q1664" s="20" t="s">
        <v>2051</v>
      </c>
      <c r="R1664" s="2" t="s">
        <v>2067</v>
      </c>
      <c r="S1664" s="2" t="s">
        <v>6528</v>
      </c>
      <c r="T1664" s="2" t="s">
        <v>241</v>
      </c>
      <c r="U1664" s="2"/>
      <c r="V1664" s="2"/>
    </row>
    <row r="1665" spans="1:22" ht="14.25" customHeight="1">
      <c r="A1665" s="20" t="s">
        <v>9283</v>
      </c>
      <c r="B1665" s="20" t="s">
        <v>9284</v>
      </c>
      <c r="C1665" s="20" t="s">
        <v>2176</v>
      </c>
      <c r="D1665" s="20" t="s">
        <v>242</v>
      </c>
      <c r="E1665" s="20" t="s">
        <v>264</v>
      </c>
      <c r="F1665" s="20" t="s">
        <v>9285</v>
      </c>
      <c r="G1665" s="20" t="s">
        <v>2046</v>
      </c>
      <c r="H1665" s="20" t="s">
        <v>9286</v>
      </c>
      <c r="I1665" s="20"/>
      <c r="J1665" s="20"/>
      <c r="K1665" s="20" t="s">
        <v>9216</v>
      </c>
      <c r="L1665" s="20" t="s">
        <v>9217</v>
      </c>
      <c r="M1665" s="20" t="s">
        <v>60</v>
      </c>
      <c r="N1665" s="20"/>
      <c r="O1665" s="20"/>
      <c r="P1665" s="20" t="s">
        <v>9218</v>
      </c>
      <c r="Q1665" s="20" t="s">
        <v>2051</v>
      </c>
      <c r="R1665" s="2"/>
      <c r="S1665" s="2" t="s">
        <v>6528</v>
      </c>
      <c r="T1665" s="2" t="s">
        <v>241</v>
      </c>
      <c r="U1665" s="2"/>
      <c r="V1665" s="2"/>
    </row>
    <row r="1666" spans="1:22" ht="14.25" customHeight="1">
      <c r="A1666" s="20" t="s">
        <v>9287</v>
      </c>
      <c r="B1666" s="20" t="s">
        <v>9284</v>
      </c>
      <c r="C1666" s="20" t="s">
        <v>9288</v>
      </c>
      <c r="D1666" s="20" t="s">
        <v>242</v>
      </c>
      <c r="E1666" s="20" t="s">
        <v>264</v>
      </c>
      <c r="F1666" s="20" t="s">
        <v>9289</v>
      </c>
      <c r="G1666" s="20" t="s">
        <v>2046</v>
      </c>
      <c r="H1666" s="20" t="s">
        <v>9290</v>
      </c>
      <c r="I1666" s="20"/>
      <c r="J1666" s="20"/>
      <c r="K1666" s="20" t="s">
        <v>9216</v>
      </c>
      <c r="L1666" s="20" t="s">
        <v>9217</v>
      </c>
      <c r="M1666" s="20" t="s">
        <v>60</v>
      </c>
      <c r="N1666" s="20"/>
      <c r="O1666" s="20"/>
      <c r="P1666" s="20" t="s">
        <v>9218</v>
      </c>
      <c r="Q1666" s="20" t="s">
        <v>2051</v>
      </c>
      <c r="R1666" s="2"/>
      <c r="S1666" s="2" t="s">
        <v>6528</v>
      </c>
      <c r="T1666" s="2" t="s">
        <v>241</v>
      </c>
      <c r="U1666" s="2"/>
      <c r="V1666" s="2"/>
    </row>
    <row r="1667" spans="1:22" ht="14.25" customHeight="1">
      <c r="A1667" s="20" t="s">
        <v>9291</v>
      </c>
      <c r="B1667" s="20" t="s">
        <v>5210</v>
      </c>
      <c r="C1667" s="20" t="s">
        <v>2501</v>
      </c>
      <c r="D1667" s="20" t="s">
        <v>242</v>
      </c>
      <c r="E1667" s="20" t="s">
        <v>264</v>
      </c>
      <c r="F1667" s="20" t="s">
        <v>9292</v>
      </c>
      <c r="G1667" s="20" t="s">
        <v>2046</v>
      </c>
      <c r="H1667" s="20" t="s">
        <v>9293</v>
      </c>
      <c r="I1667" s="20"/>
      <c r="J1667" s="20"/>
      <c r="K1667" s="20" t="s">
        <v>9216</v>
      </c>
      <c r="L1667" s="20" t="s">
        <v>9217</v>
      </c>
      <c r="M1667" s="20" t="s">
        <v>60</v>
      </c>
      <c r="N1667" s="20"/>
      <c r="O1667" s="20"/>
      <c r="P1667" s="20" t="s">
        <v>9218</v>
      </c>
      <c r="Q1667" s="20" t="s">
        <v>2051</v>
      </c>
      <c r="R1667" s="2"/>
      <c r="S1667" s="2" t="s">
        <v>6679</v>
      </c>
      <c r="T1667" s="2" t="s">
        <v>241</v>
      </c>
      <c r="U1667" s="2"/>
      <c r="V1667" s="2"/>
    </row>
    <row r="1668" spans="1:22" ht="14.25" customHeight="1">
      <c r="A1668" s="20" t="s">
        <v>9294</v>
      </c>
      <c r="B1668" s="20" t="s">
        <v>2267</v>
      </c>
      <c r="C1668" s="20" t="s">
        <v>4193</v>
      </c>
      <c r="D1668" s="20" t="s">
        <v>242</v>
      </c>
      <c r="E1668" s="20" t="s">
        <v>264</v>
      </c>
      <c r="F1668" s="20" t="s">
        <v>1719</v>
      </c>
      <c r="G1668" s="20" t="s">
        <v>2046</v>
      </c>
      <c r="H1668" s="20" t="s">
        <v>9295</v>
      </c>
      <c r="I1668" s="20"/>
      <c r="J1668" s="20"/>
      <c r="K1668" s="20" t="s">
        <v>9216</v>
      </c>
      <c r="L1668" s="20" t="s">
        <v>9217</v>
      </c>
      <c r="M1668" s="20"/>
      <c r="N1668" s="20"/>
      <c r="O1668" s="20"/>
      <c r="P1668" s="20" t="s">
        <v>9218</v>
      </c>
      <c r="Q1668" s="20" t="s">
        <v>2051</v>
      </c>
      <c r="R1668" s="2"/>
      <c r="S1668" s="16" t="s">
        <v>6563</v>
      </c>
      <c r="T1668" s="2" t="s">
        <v>241</v>
      </c>
      <c r="U1668" s="2"/>
      <c r="V1668" s="2"/>
    </row>
    <row r="1669" spans="1:22" ht="14.25" customHeight="1">
      <c r="A1669" s="20" t="s">
        <v>9296</v>
      </c>
      <c r="B1669" s="20" t="s">
        <v>2122</v>
      </c>
      <c r="C1669" s="20" t="s">
        <v>9297</v>
      </c>
      <c r="D1669" s="20" t="s">
        <v>242</v>
      </c>
      <c r="E1669" s="20" t="s">
        <v>264</v>
      </c>
      <c r="F1669" s="20" t="s">
        <v>1842</v>
      </c>
      <c r="G1669" s="20" t="s">
        <v>2046</v>
      </c>
      <c r="H1669" s="20" t="s">
        <v>9298</v>
      </c>
      <c r="I1669" s="20"/>
      <c r="J1669" s="20"/>
      <c r="K1669" s="20" t="s">
        <v>9216</v>
      </c>
      <c r="L1669" s="20" t="s">
        <v>9217</v>
      </c>
      <c r="M1669" s="20"/>
      <c r="N1669" s="20"/>
      <c r="O1669" s="20"/>
      <c r="P1669" s="20" t="s">
        <v>9218</v>
      </c>
      <c r="Q1669" s="20" t="s">
        <v>2051</v>
      </c>
      <c r="R1669" s="2"/>
      <c r="S1669" s="16" t="s">
        <v>6563</v>
      </c>
      <c r="T1669" s="2" t="s">
        <v>241</v>
      </c>
      <c r="U1669" s="2"/>
      <c r="V1669" s="2"/>
    </row>
    <row r="1670" spans="1:22" ht="14.25" customHeight="1">
      <c r="A1670" s="20" t="s">
        <v>9299</v>
      </c>
      <c r="B1670" s="20" t="s">
        <v>9300</v>
      </c>
      <c r="C1670" s="20" t="s">
        <v>9297</v>
      </c>
      <c r="D1670" s="20" t="s">
        <v>242</v>
      </c>
      <c r="E1670" s="20" t="s">
        <v>264</v>
      </c>
      <c r="F1670" s="20" t="s">
        <v>3557</v>
      </c>
      <c r="G1670" s="20" t="s">
        <v>2046</v>
      </c>
      <c r="H1670" s="20" t="s">
        <v>9301</v>
      </c>
      <c r="I1670" s="20"/>
      <c r="J1670" s="20" t="s">
        <v>9239</v>
      </c>
      <c r="K1670" s="20" t="s">
        <v>9216</v>
      </c>
      <c r="L1670" s="20" t="s">
        <v>9217</v>
      </c>
      <c r="M1670" s="20" t="s">
        <v>1566</v>
      </c>
      <c r="N1670" s="20"/>
      <c r="O1670" s="20"/>
      <c r="P1670" s="20" t="s">
        <v>9218</v>
      </c>
      <c r="Q1670" s="20" t="s">
        <v>2051</v>
      </c>
      <c r="R1670" s="2" t="s">
        <v>2052</v>
      </c>
      <c r="S1670" s="2" t="s">
        <v>6528</v>
      </c>
      <c r="T1670" s="2" t="s">
        <v>241</v>
      </c>
      <c r="U1670" s="2"/>
      <c r="V1670" s="2"/>
    </row>
    <row r="1671" spans="1:22" ht="14.25" customHeight="1">
      <c r="A1671" s="20" t="s">
        <v>9302</v>
      </c>
      <c r="B1671" s="20" t="s">
        <v>9303</v>
      </c>
      <c r="C1671" s="20" t="s">
        <v>5286</v>
      </c>
      <c r="D1671" s="20" t="s">
        <v>232</v>
      </c>
      <c r="E1671" s="20" t="s">
        <v>264</v>
      </c>
      <c r="F1671" s="20" t="s">
        <v>9304</v>
      </c>
      <c r="G1671" s="20" t="s">
        <v>2046</v>
      </c>
      <c r="H1671" s="20" t="s">
        <v>9305</v>
      </c>
      <c r="I1671" s="20"/>
      <c r="J1671" s="20" t="s">
        <v>9306</v>
      </c>
      <c r="K1671" s="20" t="s">
        <v>9307</v>
      </c>
      <c r="L1671" s="20" t="s">
        <v>9308</v>
      </c>
      <c r="M1671" s="20" t="s">
        <v>6585</v>
      </c>
      <c r="N1671" s="20"/>
      <c r="O1671" s="20"/>
      <c r="P1671" s="20" t="s">
        <v>9309</v>
      </c>
      <c r="Q1671" s="20" t="s">
        <v>2051</v>
      </c>
      <c r="R1671" s="2"/>
      <c r="S1671" s="16" t="s">
        <v>6586</v>
      </c>
      <c r="T1671" s="2" t="s">
        <v>231</v>
      </c>
      <c r="U1671" s="2"/>
      <c r="V1671" s="2"/>
    </row>
    <row r="1672" spans="1:22" ht="14.25" customHeight="1">
      <c r="A1672" s="20" t="s">
        <v>9310</v>
      </c>
      <c r="B1672" s="20" t="s">
        <v>3078</v>
      </c>
      <c r="C1672" s="20" t="s">
        <v>9311</v>
      </c>
      <c r="D1672" s="20" t="s">
        <v>232</v>
      </c>
      <c r="E1672" s="20" t="s">
        <v>264</v>
      </c>
      <c r="F1672" s="20" t="s">
        <v>9312</v>
      </c>
      <c r="G1672" s="20" t="s">
        <v>2046</v>
      </c>
      <c r="H1672" s="20" t="s">
        <v>9313</v>
      </c>
      <c r="I1672" s="20"/>
      <c r="J1672" s="20" t="s">
        <v>9314</v>
      </c>
      <c r="K1672" s="20" t="s">
        <v>9307</v>
      </c>
      <c r="L1672" s="20" t="s">
        <v>9308</v>
      </c>
      <c r="M1672" s="20" t="s">
        <v>1566</v>
      </c>
      <c r="N1672" s="20"/>
      <c r="O1672" s="20"/>
      <c r="P1672" s="20" t="s">
        <v>9309</v>
      </c>
      <c r="Q1672" s="20" t="s">
        <v>2051</v>
      </c>
      <c r="R1672" s="2" t="s">
        <v>2067</v>
      </c>
      <c r="S1672" s="2" t="s">
        <v>6528</v>
      </c>
      <c r="T1672" s="2" t="s">
        <v>231</v>
      </c>
      <c r="U1672" s="2"/>
      <c r="V1672" s="2"/>
    </row>
    <row r="1673" spans="1:22" ht="14.25" customHeight="1">
      <c r="A1673" s="20" t="s">
        <v>9315</v>
      </c>
      <c r="B1673" s="20" t="s">
        <v>2805</v>
      </c>
      <c r="C1673" s="20" t="s">
        <v>9316</v>
      </c>
      <c r="D1673" s="20" t="s">
        <v>232</v>
      </c>
      <c r="E1673" s="20" t="s">
        <v>264</v>
      </c>
      <c r="F1673" s="20" t="s">
        <v>9317</v>
      </c>
      <c r="G1673" s="20" t="s">
        <v>2046</v>
      </c>
      <c r="H1673" s="20" t="s">
        <v>9318</v>
      </c>
      <c r="I1673" s="20"/>
      <c r="J1673" s="20" t="s">
        <v>9319</v>
      </c>
      <c r="K1673" s="20" t="s">
        <v>9307</v>
      </c>
      <c r="L1673" s="20" t="s">
        <v>9308</v>
      </c>
      <c r="M1673" s="20" t="s">
        <v>1566</v>
      </c>
      <c r="N1673" s="20"/>
      <c r="O1673" s="20"/>
      <c r="P1673" s="20" t="s">
        <v>9309</v>
      </c>
      <c r="Q1673" s="20" t="s">
        <v>2051</v>
      </c>
      <c r="R1673" s="2" t="s">
        <v>2067</v>
      </c>
      <c r="S1673" s="2" t="s">
        <v>6528</v>
      </c>
      <c r="T1673" s="2" t="s">
        <v>231</v>
      </c>
      <c r="U1673" s="2"/>
      <c r="V1673" s="2"/>
    </row>
    <row r="1674" spans="1:22" ht="14.25" customHeight="1">
      <c r="A1674" s="20" t="s">
        <v>9320</v>
      </c>
      <c r="B1674" s="20" t="s">
        <v>4034</v>
      </c>
      <c r="C1674" s="20" t="s">
        <v>9321</v>
      </c>
      <c r="D1674" s="20" t="s">
        <v>232</v>
      </c>
      <c r="E1674" s="20" t="s">
        <v>264</v>
      </c>
      <c r="F1674" s="20" t="s">
        <v>9322</v>
      </c>
      <c r="G1674" s="20" t="s">
        <v>2046</v>
      </c>
      <c r="H1674" s="20" t="s">
        <v>9323</v>
      </c>
      <c r="I1674" s="20"/>
      <c r="J1674" s="20" t="s">
        <v>9324</v>
      </c>
      <c r="K1674" s="20" t="s">
        <v>9307</v>
      </c>
      <c r="L1674" s="20" t="s">
        <v>9308</v>
      </c>
      <c r="M1674" s="20" t="s">
        <v>1566</v>
      </c>
      <c r="N1674" s="20"/>
      <c r="O1674" s="20"/>
      <c r="P1674" s="20" t="s">
        <v>9309</v>
      </c>
      <c r="Q1674" s="20" t="s">
        <v>2051</v>
      </c>
      <c r="R1674" s="2" t="s">
        <v>2067</v>
      </c>
      <c r="S1674" s="2" t="s">
        <v>6528</v>
      </c>
      <c r="T1674" s="2" t="s">
        <v>231</v>
      </c>
      <c r="U1674" s="2"/>
      <c r="V1674" s="2"/>
    </row>
    <row r="1675" spans="1:22" ht="14.25" customHeight="1">
      <c r="A1675" s="20" t="s">
        <v>9325</v>
      </c>
      <c r="B1675" s="20" t="s">
        <v>9326</v>
      </c>
      <c r="C1675" s="20" t="s">
        <v>9327</v>
      </c>
      <c r="D1675" s="20" t="s">
        <v>232</v>
      </c>
      <c r="E1675" s="20" t="s">
        <v>264</v>
      </c>
      <c r="F1675" s="20" t="s">
        <v>9328</v>
      </c>
      <c r="G1675" s="20" t="s">
        <v>2046</v>
      </c>
      <c r="H1675" s="20" t="s">
        <v>9329</v>
      </c>
      <c r="I1675" s="20"/>
      <c r="J1675" s="20" t="s">
        <v>9330</v>
      </c>
      <c r="K1675" s="20" t="s">
        <v>9307</v>
      </c>
      <c r="L1675" s="20" t="s">
        <v>9308</v>
      </c>
      <c r="M1675" s="20" t="s">
        <v>59</v>
      </c>
      <c r="N1675" s="20"/>
      <c r="O1675" s="20"/>
      <c r="P1675" s="20" t="s">
        <v>9309</v>
      </c>
      <c r="Q1675" s="20" t="s">
        <v>2051</v>
      </c>
      <c r="R1675" s="2"/>
      <c r="S1675" s="2" t="s">
        <v>6528</v>
      </c>
      <c r="T1675" s="2" t="s">
        <v>231</v>
      </c>
      <c r="U1675" s="2"/>
      <c r="V1675" s="2"/>
    </row>
    <row r="1676" spans="1:22" ht="14.25" customHeight="1">
      <c r="A1676" s="20" t="s">
        <v>9331</v>
      </c>
      <c r="B1676" s="20" t="s">
        <v>2195</v>
      </c>
      <c r="C1676" s="20" t="s">
        <v>9332</v>
      </c>
      <c r="D1676" s="20" t="s">
        <v>232</v>
      </c>
      <c r="E1676" s="20" t="s">
        <v>264</v>
      </c>
      <c r="F1676" s="20" t="s">
        <v>9333</v>
      </c>
      <c r="G1676" s="20" t="s">
        <v>2046</v>
      </c>
      <c r="H1676" s="20" t="s">
        <v>9334</v>
      </c>
      <c r="I1676" s="20"/>
      <c r="J1676" s="20" t="s">
        <v>9335</v>
      </c>
      <c r="K1676" s="20" t="s">
        <v>9307</v>
      </c>
      <c r="L1676" s="20" t="s">
        <v>9308</v>
      </c>
      <c r="M1676" s="20" t="s">
        <v>59</v>
      </c>
      <c r="N1676" s="20"/>
      <c r="O1676" s="20"/>
      <c r="P1676" s="20" t="s">
        <v>9309</v>
      </c>
      <c r="Q1676" s="20" t="s">
        <v>2051</v>
      </c>
      <c r="R1676" s="2"/>
      <c r="S1676" s="2" t="s">
        <v>6528</v>
      </c>
      <c r="T1676" s="2" t="s">
        <v>231</v>
      </c>
      <c r="U1676" s="2"/>
      <c r="V1676" s="2"/>
    </row>
    <row r="1677" spans="1:22" ht="14.25" customHeight="1">
      <c r="A1677" s="20"/>
      <c r="B1677" s="20" t="s">
        <v>8542</v>
      </c>
      <c r="C1677" s="20" t="s">
        <v>9336</v>
      </c>
      <c r="D1677" s="20" t="s">
        <v>232</v>
      </c>
      <c r="E1677" s="20" t="s">
        <v>264</v>
      </c>
      <c r="F1677" s="20" t="s">
        <v>9337</v>
      </c>
      <c r="G1677" s="20" t="s">
        <v>2046</v>
      </c>
      <c r="H1677" s="20" t="s">
        <v>9338</v>
      </c>
      <c r="I1677" s="20"/>
      <c r="J1677" s="20" t="s">
        <v>9339</v>
      </c>
      <c r="K1677" s="20" t="s">
        <v>9307</v>
      </c>
      <c r="L1677" s="20" t="s">
        <v>9308</v>
      </c>
      <c r="M1677" s="20" t="s">
        <v>1566</v>
      </c>
      <c r="N1677" s="20"/>
      <c r="O1677" s="20"/>
      <c r="P1677" s="20" t="s">
        <v>9309</v>
      </c>
      <c r="Q1677" s="20" t="s">
        <v>2051</v>
      </c>
      <c r="R1677" s="2" t="s">
        <v>2052</v>
      </c>
      <c r="S1677" s="2" t="s">
        <v>6553</v>
      </c>
      <c r="T1677" s="2" t="s">
        <v>231</v>
      </c>
      <c r="U1677" s="2"/>
      <c r="V1677" s="2"/>
    </row>
    <row r="1678" spans="1:22" ht="14.25" customHeight="1">
      <c r="A1678" s="20" t="s">
        <v>9340</v>
      </c>
      <c r="B1678" s="20" t="s">
        <v>4034</v>
      </c>
      <c r="C1678" s="20" t="s">
        <v>9341</v>
      </c>
      <c r="D1678" s="20" t="s">
        <v>232</v>
      </c>
      <c r="E1678" s="20" t="s">
        <v>264</v>
      </c>
      <c r="F1678" s="20" t="s">
        <v>9342</v>
      </c>
      <c r="G1678" s="20" t="s">
        <v>2046</v>
      </c>
      <c r="H1678" s="20" t="s">
        <v>9343</v>
      </c>
      <c r="I1678" s="20"/>
      <c r="J1678" s="20"/>
      <c r="K1678" s="20" t="s">
        <v>9307</v>
      </c>
      <c r="L1678" s="20" t="s">
        <v>9308</v>
      </c>
      <c r="M1678" s="20" t="s">
        <v>1566</v>
      </c>
      <c r="N1678" s="20"/>
      <c r="O1678" s="20"/>
      <c r="P1678" s="20" t="s">
        <v>9309</v>
      </c>
      <c r="Q1678" s="20" t="s">
        <v>2051</v>
      </c>
      <c r="R1678" s="2" t="s">
        <v>2052</v>
      </c>
      <c r="S1678" s="2" t="s">
        <v>6553</v>
      </c>
      <c r="T1678" s="2" t="s">
        <v>231</v>
      </c>
      <c r="U1678" s="2"/>
      <c r="V1678" s="2"/>
    </row>
    <row r="1679" spans="1:22" ht="14.25" customHeight="1">
      <c r="A1679" s="20" t="s">
        <v>9344</v>
      </c>
      <c r="B1679" s="20" t="s">
        <v>9345</v>
      </c>
      <c r="C1679" s="20" t="s">
        <v>3058</v>
      </c>
      <c r="D1679" s="20" t="s">
        <v>232</v>
      </c>
      <c r="E1679" s="20" t="s">
        <v>264</v>
      </c>
      <c r="F1679" s="20" t="s">
        <v>1653</v>
      </c>
      <c r="G1679" s="20" t="s">
        <v>2046</v>
      </c>
      <c r="H1679" s="20" t="s">
        <v>9346</v>
      </c>
      <c r="I1679" s="20"/>
      <c r="J1679" s="20" t="s">
        <v>9347</v>
      </c>
      <c r="K1679" s="20" t="s">
        <v>9307</v>
      </c>
      <c r="L1679" s="20" t="s">
        <v>9308</v>
      </c>
      <c r="M1679" s="20" t="s">
        <v>59</v>
      </c>
      <c r="N1679" s="20"/>
      <c r="O1679" s="20"/>
      <c r="P1679" s="20" t="s">
        <v>9309</v>
      </c>
      <c r="Q1679" s="20" t="s">
        <v>2051</v>
      </c>
      <c r="R1679" s="2"/>
      <c r="S1679" s="16" t="s">
        <v>6863</v>
      </c>
      <c r="T1679" s="2" t="s">
        <v>231</v>
      </c>
      <c r="U1679" s="2"/>
      <c r="V1679" s="2"/>
    </row>
    <row r="1680" spans="1:22" ht="14.25" customHeight="1">
      <c r="A1680" s="20" t="s">
        <v>9348</v>
      </c>
      <c r="B1680" s="20" t="s">
        <v>9349</v>
      </c>
      <c r="C1680" s="20" t="s">
        <v>6735</v>
      </c>
      <c r="D1680" s="20" t="s">
        <v>232</v>
      </c>
      <c r="E1680" s="20" t="s">
        <v>264</v>
      </c>
      <c r="F1680" s="20" t="s">
        <v>9350</v>
      </c>
      <c r="G1680" s="20" t="s">
        <v>2046</v>
      </c>
      <c r="H1680" s="20" t="s">
        <v>9351</v>
      </c>
      <c r="I1680" s="20"/>
      <c r="J1680" s="20"/>
      <c r="K1680" s="20" t="s">
        <v>9307</v>
      </c>
      <c r="L1680" s="20" t="s">
        <v>9308</v>
      </c>
      <c r="M1680" s="20" t="s">
        <v>6585</v>
      </c>
      <c r="N1680" s="20"/>
      <c r="O1680" s="20"/>
      <c r="P1680" s="20" t="s">
        <v>9309</v>
      </c>
      <c r="Q1680" s="20" t="s">
        <v>2051</v>
      </c>
      <c r="R1680" s="2"/>
      <c r="S1680" s="16" t="s">
        <v>6586</v>
      </c>
      <c r="T1680" s="2" t="s">
        <v>231</v>
      </c>
      <c r="U1680" s="2"/>
      <c r="V1680" s="2"/>
    </row>
    <row r="1681" spans="1:22" ht="14.25" customHeight="1">
      <c r="A1681" s="20"/>
      <c r="B1681" s="20" t="s">
        <v>9352</v>
      </c>
      <c r="C1681" s="20" t="s">
        <v>9353</v>
      </c>
      <c r="D1681" s="20" t="s">
        <v>380</v>
      </c>
      <c r="E1681" s="20" t="s">
        <v>264</v>
      </c>
      <c r="F1681" s="20" t="s">
        <v>9354</v>
      </c>
      <c r="G1681" s="20" t="s">
        <v>2046</v>
      </c>
      <c r="H1681" s="20" t="s">
        <v>9355</v>
      </c>
      <c r="I1681" s="20"/>
      <c r="J1681" s="20"/>
      <c r="K1681" s="20" t="s">
        <v>9356</v>
      </c>
      <c r="L1681" s="20" t="s">
        <v>9357</v>
      </c>
      <c r="M1681" s="20" t="s">
        <v>1566</v>
      </c>
      <c r="N1681" s="20"/>
      <c r="O1681" s="20"/>
      <c r="P1681" s="20" t="s">
        <v>9358</v>
      </c>
      <c r="Q1681" s="20" t="s">
        <v>7159</v>
      </c>
      <c r="R1681" s="2" t="s">
        <v>2052</v>
      </c>
      <c r="S1681" s="2" t="s">
        <v>6528</v>
      </c>
      <c r="T1681" s="2" t="s">
        <v>379</v>
      </c>
      <c r="U1681" s="2"/>
      <c r="V1681" s="2"/>
    </row>
    <row r="1682" spans="1:22" ht="14.25" customHeight="1">
      <c r="A1682" s="20" t="s">
        <v>9359</v>
      </c>
      <c r="B1682" s="20" t="s">
        <v>3517</v>
      </c>
      <c r="C1682" s="20" t="s">
        <v>9360</v>
      </c>
      <c r="D1682" s="20" t="s">
        <v>380</v>
      </c>
      <c r="E1682" s="20" t="s">
        <v>264</v>
      </c>
      <c r="F1682" s="20" t="s">
        <v>1724</v>
      </c>
      <c r="G1682" s="20" t="s">
        <v>2046</v>
      </c>
      <c r="H1682" s="20" t="s">
        <v>9361</v>
      </c>
      <c r="I1682" s="20"/>
      <c r="J1682" s="20"/>
      <c r="K1682" s="20" t="s">
        <v>9356</v>
      </c>
      <c r="L1682" s="20" t="s">
        <v>9357</v>
      </c>
      <c r="M1682" s="20"/>
      <c r="N1682" s="20"/>
      <c r="O1682" s="20"/>
      <c r="P1682" s="20" t="s">
        <v>9358</v>
      </c>
      <c r="Q1682" s="20" t="s">
        <v>7159</v>
      </c>
      <c r="R1682" s="2"/>
      <c r="S1682" s="16" t="s">
        <v>6563</v>
      </c>
      <c r="T1682" s="2" t="s">
        <v>379</v>
      </c>
      <c r="U1682" s="2"/>
      <c r="V1682" s="2"/>
    </row>
    <row r="1683" spans="1:22" ht="14.25" customHeight="1">
      <c r="A1683" s="20" t="s">
        <v>9362</v>
      </c>
      <c r="B1683" s="20" t="s">
        <v>9363</v>
      </c>
      <c r="C1683" s="20" t="s">
        <v>9364</v>
      </c>
      <c r="D1683" s="20" t="s">
        <v>380</v>
      </c>
      <c r="E1683" s="20" t="s">
        <v>264</v>
      </c>
      <c r="F1683" s="20" t="s">
        <v>9365</v>
      </c>
      <c r="G1683" s="20" t="s">
        <v>2046</v>
      </c>
      <c r="H1683" s="20" t="s">
        <v>9366</v>
      </c>
      <c r="I1683" s="20"/>
      <c r="J1683" s="20"/>
      <c r="K1683" s="20" t="s">
        <v>9356</v>
      </c>
      <c r="L1683" s="20" t="s">
        <v>9357</v>
      </c>
      <c r="M1683" s="20" t="s">
        <v>60</v>
      </c>
      <c r="N1683" s="20"/>
      <c r="O1683" s="20"/>
      <c r="P1683" s="20" t="s">
        <v>9358</v>
      </c>
      <c r="Q1683" s="20" t="s">
        <v>7159</v>
      </c>
      <c r="R1683" s="2"/>
      <c r="S1683" s="2" t="s">
        <v>6528</v>
      </c>
      <c r="T1683" s="2" t="s">
        <v>379</v>
      </c>
      <c r="U1683" s="2"/>
      <c r="V1683" s="2"/>
    </row>
    <row r="1684" spans="1:22" ht="14.25" customHeight="1">
      <c r="A1684" s="20" t="s">
        <v>9367</v>
      </c>
      <c r="B1684" s="20" t="s">
        <v>9368</v>
      </c>
      <c r="C1684" s="20" t="s">
        <v>9369</v>
      </c>
      <c r="D1684" s="20" t="s">
        <v>380</v>
      </c>
      <c r="E1684" s="20" t="s">
        <v>264</v>
      </c>
      <c r="F1684" s="20" t="s">
        <v>9370</v>
      </c>
      <c r="G1684" s="20" t="s">
        <v>2046</v>
      </c>
      <c r="H1684" s="20" t="s">
        <v>9371</v>
      </c>
      <c r="I1684" s="20"/>
      <c r="J1684" s="20"/>
      <c r="K1684" s="20" t="s">
        <v>9356</v>
      </c>
      <c r="L1684" s="20" t="s">
        <v>9357</v>
      </c>
      <c r="M1684" s="20" t="s">
        <v>1566</v>
      </c>
      <c r="N1684" s="20"/>
      <c r="O1684" s="20"/>
      <c r="P1684" s="20" t="s">
        <v>9358</v>
      </c>
      <c r="Q1684" s="20" t="s">
        <v>7159</v>
      </c>
      <c r="R1684" s="2" t="s">
        <v>2052</v>
      </c>
      <c r="S1684" s="2" t="s">
        <v>6528</v>
      </c>
      <c r="T1684" s="2" t="s">
        <v>379</v>
      </c>
      <c r="U1684" s="2"/>
      <c r="V1684" s="2"/>
    </row>
    <row r="1685" spans="1:22" ht="14.25" customHeight="1">
      <c r="A1685" s="20" t="s">
        <v>9372</v>
      </c>
      <c r="B1685" s="20" t="s">
        <v>3052</v>
      </c>
      <c r="C1685" s="20" t="s">
        <v>9373</v>
      </c>
      <c r="D1685" s="20" t="s">
        <v>380</v>
      </c>
      <c r="E1685" s="20" t="s">
        <v>264</v>
      </c>
      <c r="F1685" s="20" t="s">
        <v>9374</v>
      </c>
      <c r="G1685" s="20" t="s">
        <v>2046</v>
      </c>
      <c r="H1685" s="20" t="s">
        <v>9375</v>
      </c>
      <c r="I1685" s="20"/>
      <c r="J1685" s="20"/>
      <c r="K1685" s="20" t="s">
        <v>9356</v>
      </c>
      <c r="L1685" s="20" t="s">
        <v>9357</v>
      </c>
      <c r="M1685" s="20" t="s">
        <v>59</v>
      </c>
      <c r="N1685" s="20"/>
      <c r="O1685" s="20"/>
      <c r="P1685" s="20" t="s">
        <v>9358</v>
      </c>
      <c r="Q1685" s="20" t="s">
        <v>7174</v>
      </c>
      <c r="R1685" s="2"/>
      <c r="S1685" s="2" t="s">
        <v>6528</v>
      </c>
      <c r="T1685" s="2" t="s">
        <v>379</v>
      </c>
      <c r="U1685" s="2"/>
      <c r="V1685" s="2"/>
    </row>
    <row r="1686" spans="1:22" ht="14.25" customHeight="1">
      <c r="A1686" s="20"/>
      <c r="B1686" s="20" t="s">
        <v>9376</v>
      </c>
      <c r="C1686" s="20" t="s">
        <v>9377</v>
      </c>
      <c r="D1686" s="20" t="s">
        <v>380</v>
      </c>
      <c r="E1686" s="20" t="s">
        <v>264</v>
      </c>
      <c r="F1686" s="20" t="s">
        <v>9378</v>
      </c>
      <c r="G1686" s="20" t="s">
        <v>2046</v>
      </c>
      <c r="H1686" s="20" t="s">
        <v>9379</v>
      </c>
      <c r="I1686" s="20"/>
      <c r="J1686" s="20"/>
      <c r="K1686" s="20" t="s">
        <v>9356</v>
      </c>
      <c r="L1686" s="20" t="s">
        <v>9357</v>
      </c>
      <c r="M1686" s="20" t="s">
        <v>6585</v>
      </c>
      <c r="N1686" s="20"/>
      <c r="O1686" s="20"/>
      <c r="P1686" s="20" t="s">
        <v>9358</v>
      </c>
      <c r="Q1686" s="20" t="s">
        <v>7159</v>
      </c>
      <c r="R1686" s="2"/>
      <c r="S1686" s="16" t="s">
        <v>6586</v>
      </c>
      <c r="T1686" s="2" t="s">
        <v>379</v>
      </c>
      <c r="U1686" s="2"/>
      <c r="V1686" s="2"/>
    </row>
    <row r="1687" spans="1:22" ht="14.25" customHeight="1">
      <c r="A1687" s="20" t="s">
        <v>9380</v>
      </c>
      <c r="B1687" s="20" t="s">
        <v>9381</v>
      </c>
      <c r="C1687" s="20" t="s">
        <v>9382</v>
      </c>
      <c r="D1687" s="20" t="s">
        <v>380</v>
      </c>
      <c r="E1687" s="20" t="s">
        <v>264</v>
      </c>
      <c r="F1687" s="20" t="s">
        <v>9383</v>
      </c>
      <c r="G1687" s="20" t="s">
        <v>2046</v>
      </c>
      <c r="H1687" s="20" t="s">
        <v>9384</v>
      </c>
      <c r="I1687" s="20"/>
      <c r="J1687" s="20"/>
      <c r="K1687" s="20" t="s">
        <v>9356</v>
      </c>
      <c r="L1687" s="20" t="s">
        <v>9357</v>
      </c>
      <c r="M1687" s="20" t="s">
        <v>59</v>
      </c>
      <c r="N1687" s="20"/>
      <c r="O1687" s="20"/>
      <c r="P1687" s="20" t="s">
        <v>9358</v>
      </c>
      <c r="Q1687" s="20" t="s">
        <v>7159</v>
      </c>
      <c r="R1687" s="2"/>
      <c r="S1687" s="2" t="s">
        <v>6528</v>
      </c>
      <c r="T1687" s="2" t="s">
        <v>379</v>
      </c>
      <c r="U1687" s="2"/>
      <c r="V1687" s="2"/>
    </row>
    <row r="1688" spans="1:22" ht="14.25" customHeight="1">
      <c r="A1688" s="20" t="s">
        <v>9385</v>
      </c>
      <c r="B1688" s="20" t="s">
        <v>2175</v>
      </c>
      <c r="C1688" s="20" t="s">
        <v>8375</v>
      </c>
      <c r="D1688" s="20" t="s">
        <v>380</v>
      </c>
      <c r="E1688" s="20" t="s">
        <v>264</v>
      </c>
      <c r="F1688" s="20" t="s">
        <v>1809</v>
      </c>
      <c r="G1688" s="20" t="s">
        <v>2046</v>
      </c>
      <c r="H1688" s="20" t="s">
        <v>9386</v>
      </c>
      <c r="I1688" s="20"/>
      <c r="J1688" s="20"/>
      <c r="K1688" s="20" t="s">
        <v>9356</v>
      </c>
      <c r="L1688" s="20" t="s">
        <v>9357</v>
      </c>
      <c r="M1688" s="20"/>
      <c r="N1688" s="20"/>
      <c r="O1688" s="20"/>
      <c r="P1688" s="20" t="s">
        <v>9358</v>
      </c>
      <c r="Q1688" s="20" t="s">
        <v>7159</v>
      </c>
      <c r="R1688" s="2"/>
      <c r="S1688" s="16" t="s">
        <v>6563</v>
      </c>
      <c r="T1688" s="2" t="s">
        <v>379</v>
      </c>
      <c r="U1688" s="2"/>
      <c r="V1688" s="2"/>
    </row>
    <row r="1689" spans="1:22" ht="14.25" customHeight="1">
      <c r="A1689" s="20"/>
      <c r="B1689" s="20" t="s">
        <v>6836</v>
      </c>
      <c r="C1689" s="20" t="s">
        <v>9387</v>
      </c>
      <c r="D1689" s="20" t="s">
        <v>380</v>
      </c>
      <c r="E1689" s="20" t="s">
        <v>264</v>
      </c>
      <c r="F1689" s="20" t="s">
        <v>9388</v>
      </c>
      <c r="G1689" s="20" t="s">
        <v>2046</v>
      </c>
      <c r="H1689" s="20" t="s">
        <v>9389</v>
      </c>
      <c r="I1689" s="20"/>
      <c r="J1689" s="20"/>
      <c r="K1689" s="20" t="s">
        <v>9356</v>
      </c>
      <c r="L1689" s="20" t="s">
        <v>9357</v>
      </c>
      <c r="M1689" s="20" t="s">
        <v>1566</v>
      </c>
      <c r="N1689" s="20"/>
      <c r="O1689" s="20"/>
      <c r="P1689" s="20" t="s">
        <v>9358</v>
      </c>
      <c r="Q1689" s="20" t="s">
        <v>7159</v>
      </c>
      <c r="R1689" s="2" t="s">
        <v>2067</v>
      </c>
      <c r="S1689" s="2" t="s">
        <v>6528</v>
      </c>
      <c r="T1689" s="2" t="s">
        <v>379</v>
      </c>
      <c r="U1689" s="2"/>
      <c r="V1689" s="2"/>
    </row>
    <row r="1690" spans="1:22" ht="14.25" customHeight="1">
      <c r="A1690" s="20" t="s">
        <v>9390</v>
      </c>
      <c r="B1690" s="20" t="s">
        <v>5513</v>
      </c>
      <c r="C1690" s="20" t="s">
        <v>9391</v>
      </c>
      <c r="D1690" s="20" t="s">
        <v>176</v>
      </c>
      <c r="E1690" s="20" t="s">
        <v>96</v>
      </c>
      <c r="F1690" s="20" t="s">
        <v>9392</v>
      </c>
      <c r="G1690" s="20" t="s">
        <v>2046</v>
      </c>
      <c r="H1690" s="20" t="s">
        <v>9393</v>
      </c>
      <c r="I1690" s="20"/>
      <c r="J1690" s="20"/>
      <c r="K1690" s="20"/>
      <c r="L1690" s="20"/>
      <c r="M1690" s="20" t="s">
        <v>59</v>
      </c>
      <c r="N1690" s="20"/>
      <c r="O1690" s="20"/>
      <c r="P1690" s="20" t="s">
        <v>9394</v>
      </c>
      <c r="Q1690" s="20" t="s">
        <v>2051</v>
      </c>
      <c r="R1690" s="2"/>
      <c r="S1690" s="2" t="s">
        <v>6528</v>
      </c>
      <c r="T1690" s="2" t="s">
        <v>175</v>
      </c>
      <c r="U1690" s="2"/>
      <c r="V1690" s="2"/>
    </row>
    <row r="1691" spans="1:22" ht="14.25" customHeight="1">
      <c r="A1691" s="20" t="s">
        <v>9395</v>
      </c>
      <c r="B1691" s="20" t="s">
        <v>9396</v>
      </c>
      <c r="C1691" s="20" t="s">
        <v>9397</v>
      </c>
      <c r="D1691" s="20" t="s">
        <v>176</v>
      </c>
      <c r="E1691" s="20" t="s">
        <v>96</v>
      </c>
      <c r="F1691" s="20" t="s">
        <v>9398</v>
      </c>
      <c r="G1691" s="20" t="s">
        <v>2046</v>
      </c>
      <c r="H1691" s="20" t="s">
        <v>9399</v>
      </c>
      <c r="I1691" s="20" t="s">
        <v>9400</v>
      </c>
      <c r="J1691" s="20"/>
      <c r="K1691" s="20"/>
      <c r="L1691" s="20" t="s">
        <v>9401</v>
      </c>
      <c r="M1691" s="20" t="s">
        <v>59</v>
      </c>
      <c r="N1691" s="20"/>
      <c r="O1691" s="20"/>
      <c r="P1691" s="20" t="s">
        <v>9394</v>
      </c>
      <c r="Q1691" s="20" t="s">
        <v>2051</v>
      </c>
      <c r="R1691" s="2"/>
      <c r="S1691" s="2" t="s">
        <v>6528</v>
      </c>
      <c r="T1691" s="2" t="s">
        <v>175</v>
      </c>
      <c r="U1691" s="2"/>
      <c r="V1691" s="2"/>
    </row>
    <row r="1692" spans="1:22" ht="14.25" customHeight="1">
      <c r="A1692" s="20" t="s">
        <v>9402</v>
      </c>
      <c r="B1692" s="20" t="s">
        <v>3995</v>
      </c>
      <c r="C1692" s="20" t="s">
        <v>9403</v>
      </c>
      <c r="D1692" s="20" t="s">
        <v>176</v>
      </c>
      <c r="E1692" s="20" t="s">
        <v>96</v>
      </c>
      <c r="F1692" s="20" t="s">
        <v>9404</v>
      </c>
      <c r="G1692" s="20" t="s">
        <v>2046</v>
      </c>
      <c r="H1692" s="20" t="s">
        <v>9405</v>
      </c>
      <c r="I1692" s="20"/>
      <c r="J1692" s="20"/>
      <c r="K1692" s="20"/>
      <c r="L1692" s="20" t="s">
        <v>9401</v>
      </c>
      <c r="M1692" s="20" t="s">
        <v>1566</v>
      </c>
      <c r="N1692" s="20"/>
      <c r="O1692" s="20"/>
      <c r="P1692" s="20" t="s">
        <v>9394</v>
      </c>
      <c r="Q1692" s="20" t="s">
        <v>2051</v>
      </c>
      <c r="R1692" s="2" t="s">
        <v>2067</v>
      </c>
      <c r="S1692" s="2" t="s">
        <v>6528</v>
      </c>
      <c r="T1692" s="2" t="s">
        <v>175</v>
      </c>
      <c r="U1692" s="2"/>
      <c r="V1692" s="2"/>
    </row>
    <row r="1693" spans="1:22" ht="14.25" customHeight="1">
      <c r="A1693" s="20" t="s">
        <v>9406</v>
      </c>
      <c r="B1693" s="20" t="s">
        <v>3155</v>
      </c>
      <c r="C1693" s="20" t="s">
        <v>9407</v>
      </c>
      <c r="D1693" s="20" t="s">
        <v>176</v>
      </c>
      <c r="E1693" s="20" t="s">
        <v>96</v>
      </c>
      <c r="F1693" s="20" t="s">
        <v>9408</v>
      </c>
      <c r="G1693" s="20" t="s">
        <v>2046</v>
      </c>
      <c r="H1693" s="20" t="s">
        <v>9409</v>
      </c>
      <c r="I1693" s="20"/>
      <c r="J1693" s="20"/>
      <c r="K1693" s="20"/>
      <c r="L1693" s="20" t="s">
        <v>9401</v>
      </c>
      <c r="M1693" s="20" t="s">
        <v>59</v>
      </c>
      <c r="N1693" s="20"/>
      <c r="O1693" s="20"/>
      <c r="P1693" s="20" t="s">
        <v>9394</v>
      </c>
      <c r="Q1693" s="20" t="s">
        <v>2051</v>
      </c>
      <c r="R1693" s="2"/>
      <c r="S1693" s="2" t="s">
        <v>6528</v>
      </c>
      <c r="T1693" s="2" t="s">
        <v>175</v>
      </c>
      <c r="U1693" s="2"/>
      <c r="V1693" s="2"/>
    </row>
    <row r="1694" spans="1:22" ht="14.25" customHeight="1">
      <c r="A1694" s="20" t="s">
        <v>9410</v>
      </c>
      <c r="B1694" s="20" t="s">
        <v>9411</v>
      </c>
      <c r="C1694" s="20" t="s">
        <v>6218</v>
      </c>
      <c r="D1694" s="20" t="s">
        <v>176</v>
      </c>
      <c r="E1694" s="20" t="s">
        <v>96</v>
      </c>
      <c r="F1694" s="20" t="s">
        <v>7259</v>
      </c>
      <c r="G1694" s="20" t="s">
        <v>2046</v>
      </c>
      <c r="H1694" s="20" t="s">
        <v>9412</v>
      </c>
      <c r="I1694" s="20"/>
      <c r="J1694" s="20"/>
      <c r="K1694" s="20"/>
      <c r="L1694" s="20" t="s">
        <v>9401</v>
      </c>
      <c r="M1694" s="20" t="s">
        <v>1566</v>
      </c>
      <c r="N1694" s="20"/>
      <c r="O1694" s="20"/>
      <c r="P1694" s="20" t="s">
        <v>9394</v>
      </c>
      <c r="Q1694" s="20" t="s">
        <v>2051</v>
      </c>
      <c r="R1694" s="2" t="s">
        <v>2067</v>
      </c>
      <c r="S1694" s="2" t="s">
        <v>6528</v>
      </c>
      <c r="T1694" s="2" t="s">
        <v>175</v>
      </c>
      <c r="U1694" s="2"/>
      <c r="V1694" s="2"/>
    </row>
    <row r="1695" spans="1:22" ht="14.25" customHeight="1">
      <c r="A1695" s="20" t="s">
        <v>9413</v>
      </c>
      <c r="B1695" s="20" t="s">
        <v>3155</v>
      </c>
      <c r="C1695" s="20" t="s">
        <v>9414</v>
      </c>
      <c r="D1695" s="20" t="s">
        <v>176</v>
      </c>
      <c r="E1695" s="20" t="s">
        <v>96</v>
      </c>
      <c r="F1695" s="20" t="s">
        <v>7558</v>
      </c>
      <c r="G1695" s="20" t="s">
        <v>2046</v>
      </c>
      <c r="H1695" s="20" t="s">
        <v>9415</v>
      </c>
      <c r="I1695" s="20"/>
      <c r="J1695" s="20"/>
      <c r="K1695" s="20" t="s">
        <v>9401</v>
      </c>
      <c r="L1695" s="20" t="s">
        <v>9416</v>
      </c>
      <c r="M1695" s="20" t="s">
        <v>1566</v>
      </c>
      <c r="N1695" s="20"/>
      <c r="O1695" s="20"/>
      <c r="P1695" s="20" t="s">
        <v>9394</v>
      </c>
      <c r="Q1695" s="20" t="s">
        <v>2051</v>
      </c>
      <c r="R1695" s="2" t="s">
        <v>2067</v>
      </c>
      <c r="S1695" s="2" t="s">
        <v>6528</v>
      </c>
      <c r="T1695" s="2" t="s">
        <v>175</v>
      </c>
      <c r="U1695" s="2"/>
      <c r="V1695" s="2"/>
    </row>
    <row r="1696" spans="1:22" ht="14.25" customHeight="1">
      <c r="A1696" s="20" t="s">
        <v>9417</v>
      </c>
      <c r="B1696" s="20" t="s">
        <v>4931</v>
      </c>
      <c r="C1696" s="20" t="s">
        <v>9418</v>
      </c>
      <c r="D1696" s="20" t="s">
        <v>176</v>
      </c>
      <c r="E1696" s="20" t="s">
        <v>96</v>
      </c>
      <c r="F1696" s="20" t="s">
        <v>9419</v>
      </c>
      <c r="G1696" s="20" t="s">
        <v>2046</v>
      </c>
      <c r="H1696" s="20" t="s">
        <v>9420</v>
      </c>
      <c r="I1696" s="20"/>
      <c r="J1696" s="20"/>
      <c r="K1696" s="20"/>
      <c r="L1696" s="20" t="s">
        <v>9401</v>
      </c>
      <c r="M1696" s="20" t="s">
        <v>1566</v>
      </c>
      <c r="N1696" s="20"/>
      <c r="O1696" s="20"/>
      <c r="P1696" s="20" t="s">
        <v>9394</v>
      </c>
      <c r="Q1696" s="20" t="s">
        <v>2051</v>
      </c>
      <c r="R1696" s="2" t="s">
        <v>2067</v>
      </c>
      <c r="S1696" s="2" t="s">
        <v>6528</v>
      </c>
      <c r="T1696" s="2" t="s">
        <v>175</v>
      </c>
      <c r="U1696" s="2"/>
      <c r="V1696" s="2"/>
    </row>
    <row r="1697" spans="1:22" ht="14.25" customHeight="1">
      <c r="A1697" s="20" t="s">
        <v>9421</v>
      </c>
      <c r="B1697" s="20" t="s">
        <v>9422</v>
      </c>
      <c r="C1697" s="20" t="s">
        <v>9423</v>
      </c>
      <c r="D1697" s="20" t="s">
        <v>176</v>
      </c>
      <c r="E1697" s="20" t="s">
        <v>96</v>
      </c>
      <c r="F1697" s="20" t="s">
        <v>9424</v>
      </c>
      <c r="G1697" s="20" t="s">
        <v>2046</v>
      </c>
      <c r="H1697" s="20" t="s">
        <v>9425</v>
      </c>
      <c r="I1697" s="20"/>
      <c r="J1697" s="20"/>
      <c r="K1697" s="20"/>
      <c r="L1697" s="20" t="s">
        <v>9416</v>
      </c>
      <c r="M1697" s="20" t="s">
        <v>1566</v>
      </c>
      <c r="N1697" s="20"/>
      <c r="O1697" s="20"/>
      <c r="P1697" s="20" t="s">
        <v>9394</v>
      </c>
      <c r="Q1697" s="20" t="s">
        <v>2051</v>
      </c>
      <c r="R1697" s="2" t="s">
        <v>2067</v>
      </c>
      <c r="S1697" s="2" t="s">
        <v>6528</v>
      </c>
      <c r="T1697" s="2" t="s">
        <v>175</v>
      </c>
      <c r="U1697" s="2"/>
      <c r="V1697" s="2"/>
    </row>
    <row r="1698" spans="1:22" ht="14.25" customHeight="1">
      <c r="A1698" s="20" t="s">
        <v>9426</v>
      </c>
      <c r="B1698" s="20" t="s">
        <v>3425</v>
      </c>
      <c r="C1698" s="20" t="s">
        <v>9427</v>
      </c>
      <c r="D1698" s="20" t="s">
        <v>176</v>
      </c>
      <c r="E1698" s="20" t="s">
        <v>96</v>
      </c>
      <c r="F1698" s="20" t="s">
        <v>9428</v>
      </c>
      <c r="G1698" s="20" t="s">
        <v>2046</v>
      </c>
      <c r="H1698" s="20" t="s">
        <v>9429</v>
      </c>
      <c r="I1698" s="20"/>
      <c r="J1698" s="20"/>
      <c r="K1698" s="20"/>
      <c r="L1698" s="20" t="s">
        <v>9401</v>
      </c>
      <c r="M1698" s="20" t="s">
        <v>59</v>
      </c>
      <c r="N1698" s="20"/>
      <c r="O1698" s="20"/>
      <c r="P1698" s="20" t="s">
        <v>9394</v>
      </c>
      <c r="Q1698" s="20" t="s">
        <v>2051</v>
      </c>
      <c r="R1698" s="2"/>
      <c r="S1698" s="2" t="s">
        <v>6528</v>
      </c>
      <c r="T1698" s="2" t="s">
        <v>175</v>
      </c>
      <c r="U1698" s="2"/>
      <c r="V1698" s="2"/>
    </row>
    <row r="1699" spans="1:22" ht="14.25" customHeight="1">
      <c r="A1699" s="20" t="s">
        <v>9430</v>
      </c>
      <c r="B1699" s="20" t="s">
        <v>9431</v>
      </c>
      <c r="C1699" s="20" t="s">
        <v>9432</v>
      </c>
      <c r="D1699" s="20" t="s">
        <v>252</v>
      </c>
      <c r="E1699" s="20" t="s">
        <v>264</v>
      </c>
      <c r="F1699" s="20" t="s">
        <v>3223</v>
      </c>
      <c r="G1699" s="20" t="s">
        <v>2046</v>
      </c>
      <c r="H1699" s="20" t="s">
        <v>9433</v>
      </c>
      <c r="I1699" s="20"/>
      <c r="J1699" s="20"/>
      <c r="K1699" s="20" t="s">
        <v>9434</v>
      </c>
      <c r="L1699" s="20" t="s">
        <v>9435</v>
      </c>
      <c r="M1699" s="20" t="s">
        <v>59</v>
      </c>
      <c r="N1699" s="20"/>
      <c r="O1699" s="20"/>
      <c r="P1699" s="20" t="s">
        <v>9436</v>
      </c>
      <c r="Q1699" s="20" t="s">
        <v>2051</v>
      </c>
      <c r="R1699" s="2"/>
      <c r="S1699" s="2" t="s">
        <v>6528</v>
      </c>
      <c r="T1699" s="2" t="s">
        <v>251</v>
      </c>
      <c r="U1699" s="2"/>
      <c r="V1699" s="2"/>
    </row>
    <row r="1700" spans="1:22" ht="14.25" customHeight="1">
      <c r="A1700" s="20" t="s">
        <v>9437</v>
      </c>
      <c r="B1700" s="20" t="s">
        <v>4440</v>
      </c>
      <c r="C1700" s="20" t="s">
        <v>9438</v>
      </c>
      <c r="D1700" s="20" t="s">
        <v>252</v>
      </c>
      <c r="E1700" s="20" t="s">
        <v>264</v>
      </c>
      <c r="F1700" s="20" t="s">
        <v>3085</v>
      </c>
      <c r="G1700" s="20" t="s">
        <v>2046</v>
      </c>
      <c r="H1700" s="20" t="s">
        <v>9439</v>
      </c>
      <c r="I1700" s="20"/>
      <c r="J1700" s="20"/>
      <c r="K1700" s="20" t="s">
        <v>9440</v>
      </c>
      <c r="L1700" s="20" t="s">
        <v>9435</v>
      </c>
      <c r="M1700" s="20" t="s">
        <v>1566</v>
      </c>
      <c r="N1700" s="20"/>
      <c r="O1700" s="20"/>
      <c r="P1700" s="20" t="s">
        <v>9436</v>
      </c>
      <c r="Q1700" s="20" t="s">
        <v>2051</v>
      </c>
      <c r="R1700" s="2" t="s">
        <v>2067</v>
      </c>
      <c r="S1700" s="2" t="s">
        <v>6528</v>
      </c>
      <c r="T1700" s="2" t="s">
        <v>251</v>
      </c>
      <c r="U1700" s="2"/>
      <c r="V1700" s="2"/>
    </row>
    <row r="1701" spans="1:22" ht="14.25" customHeight="1">
      <c r="A1701" s="20" t="s">
        <v>9441</v>
      </c>
      <c r="B1701" s="20" t="s">
        <v>9442</v>
      </c>
      <c r="C1701" s="20" t="s">
        <v>5759</v>
      </c>
      <c r="D1701" s="20" t="s">
        <v>252</v>
      </c>
      <c r="E1701" s="20" t="s">
        <v>264</v>
      </c>
      <c r="F1701" s="20" t="s">
        <v>9443</v>
      </c>
      <c r="G1701" s="20" t="s">
        <v>2046</v>
      </c>
      <c r="H1701" s="20" t="s">
        <v>9444</v>
      </c>
      <c r="I1701" s="20"/>
      <c r="J1701" s="20"/>
      <c r="K1701" s="20" t="s">
        <v>9440</v>
      </c>
      <c r="L1701" s="20" t="s">
        <v>9435</v>
      </c>
      <c r="M1701" s="20" t="s">
        <v>1566</v>
      </c>
      <c r="N1701" s="20"/>
      <c r="O1701" s="20"/>
      <c r="P1701" s="20" t="s">
        <v>9436</v>
      </c>
      <c r="Q1701" s="20" t="s">
        <v>2051</v>
      </c>
      <c r="R1701" s="2" t="s">
        <v>2067</v>
      </c>
      <c r="S1701" s="2" t="s">
        <v>6528</v>
      </c>
      <c r="T1701" s="2" t="s">
        <v>251</v>
      </c>
      <c r="U1701" s="2"/>
      <c r="V1701" s="2"/>
    </row>
    <row r="1702" spans="1:22" ht="14.25" customHeight="1">
      <c r="A1702" s="20" t="s">
        <v>9445</v>
      </c>
      <c r="B1702" s="20" t="s">
        <v>9446</v>
      </c>
      <c r="C1702" s="20" t="s">
        <v>9447</v>
      </c>
      <c r="D1702" s="20" t="s">
        <v>252</v>
      </c>
      <c r="E1702" s="20" t="s">
        <v>264</v>
      </c>
      <c r="F1702" s="20" t="s">
        <v>9448</v>
      </c>
      <c r="G1702" s="20" t="s">
        <v>2046</v>
      </c>
      <c r="H1702" s="20" t="s">
        <v>9449</v>
      </c>
      <c r="I1702" s="20"/>
      <c r="J1702" s="20"/>
      <c r="K1702" s="20" t="s">
        <v>9434</v>
      </c>
      <c r="L1702" s="20" t="s">
        <v>9435</v>
      </c>
      <c r="M1702" s="20" t="s">
        <v>1566</v>
      </c>
      <c r="N1702" s="20"/>
      <c r="O1702" s="20"/>
      <c r="P1702" s="20" t="s">
        <v>9436</v>
      </c>
      <c r="Q1702" s="20" t="s">
        <v>2051</v>
      </c>
      <c r="R1702" s="2" t="s">
        <v>2067</v>
      </c>
      <c r="S1702" s="2" t="s">
        <v>6528</v>
      </c>
      <c r="T1702" s="2" t="s">
        <v>251</v>
      </c>
      <c r="U1702" s="2"/>
      <c r="V1702" s="2"/>
    </row>
    <row r="1703" spans="1:22" ht="14.25" customHeight="1">
      <c r="A1703" s="20" t="s">
        <v>9450</v>
      </c>
      <c r="B1703" s="20" t="s">
        <v>9451</v>
      </c>
      <c r="C1703" s="20" t="s">
        <v>9452</v>
      </c>
      <c r="D1703" s="20" t="s">
        <v>252</v>
      </c>
      <c r="E1703" s="20" t="s">
        <v>264</v>
      </c>
      <c r="F1703" s="20" t="s">
        <v>9453</v>
      </c>
      <c r="G1703" s="20" t="s">
        <v>2046</v>
      </c>
      <c r="H1703" s="20" t="s">
        <v>9454</v>
      </c>
      <c r="I1703" s="20"/>
      <c r="J1703" s="20"/>
      <c r="K1703" s="20" t="s">
        <v>9434</v>
      </c>
      <c r="L1703" s="20" t="s">
        <v>9435</v>
      </c>
      <c r="M1703" s="20" t="s">
        <v>1566</v>
      </c>
      <c r="N1703" s="20"/>
      <c r="O1703" s="20"/>
      <c r="P1703" s="20" t="s">
        <v>9436</v>
      </c>
      <c r="Q1703" s="20" t="s">
        <v>2051</v>
      </c>
      <c r="R1703" s="2" t="s">
        <v>2067</v>
      </c>
      <c r="S1703" s="2" t="s">
        <v>6528</v>
      </c>
      <c r="T1703" s="2" t="s">
        <v>251</v>
      </c>
      <c r="U1703" s="2"/>
      <c r="V1703" s="2"/>
    </row>
    <row r="1704" spans="1:22" ht="14.25" customHeight="1">
      <c r="A1704" s="20" t="s">
        <v>9455</v>
      </c>
      <c r="B1704" s="20" t="s">
        <v>3896</v>
      </c>
      <c r="C1704" s="20" t="s">
        <v>6735</v>
      </c>
      <c r="D1704" s="20" t="s">
        <v>252</v>
      </c>
      <c r="E1704" s="20" t="s">
        <v>264</v>
      </c>
      <c r="F1704" s="20" t="s">
        <v>9456</v>
      </c>
      <c r="G1704" s="20" t="s">
        <v>2046</v>
      </c>
      <c r="H1704" s="20" t="s">
        <v>9457</v>
      </c>
      <c r="I1704" s="20"/>
      <c r="J1704" s="20"/>
      <c r="K1704" s="20" t="s">
        <v>9434</v>
      </c>
      <c r="L1704" s="20" t="s">
        <v>9435</v>
      </c>
      <c r="M1704" s="20" t="s">
        <v>59</v>
      </c>
      <c r="N1704" s="20"/>
      <c r="O1704" s="20"/>
      <c r="P1704" s="20" t="s">
        <v>9436</v>
      </c>
      <c r="Q1704" s="20" t="s">
        <v>2051</v>
      </c>
      <c r="R1704" s="2"/>
      <c r="S1704" s="2" t="s">
        <v>6528</v>
      </c>
      <c r="T1704" s="2" t="s">
        <v>251</v>
      </c>
      <c r="U1704" s="2"/>
      <c r="V1704" s="2"/>
    </row>
    <row r="1705" spans="1:22" ht="14.25" customHeight="1">
      <c r="A1705" s="20" t="s">
        <v>9458</v>
      </c>
      <c r="B1705" s="20" t="s">
        <v>3885</v>
      </c>
      <c r="C1705" s="20" t="s">
        <v>5071</v>
      </c>
      <c r="D1705" s="20" t="s">
        <v>252</v>
      </c>
      <c r="E1705" s="20" t="s">
        <v>264</v>
      </c>
      <c r="F1705" s="20" t="s">
        <v>6596</v>
      </c>
      <c r="G1705" s="20" t="s">
        <v>2046</v>
      </c>
      <c r="H1705" s="20" t="s">
        <v>9459</v>
      </c>
      <c r="I1705" s="20"/>
      <c r="J1705" s="20"/>
      <c r="K1705" s="20" t="s">
        <v>9434</v>
      </c>
      <c r="L1705" s="20" t="s">
        <v>9435</v>
      </c>
      <c r="M1705" s="20" t="s">
        <v>1566</v>
      </c>
      <c r="N1705" s="20"/>
      <c r="O1705" s="20"/>
      <c r="P1705" s="20" t="s">
        <v>9436</v>
      </c>
      <c r="Q1705" s="20" t="s">
        <v>2051</v>
      </c>
      <c r="R1705" s="2" t="s">
        <v>2067</v>
      </c>
      <c r="S1705" s="2" t="s">
        <v>6528</v>
      </c>
      <c r="T1705" s="2" t="s">
        <v>251</v>
      </c>
      <c r="U1705" s="2"/>
      <c r="V1705" s="2"/>
    </row>
    <row r="1706" spans="1:22" ht="14.25" customHeight="1">
      <c r="A1706" s="20" t="s">
        <v>9460</v>
      </c>
      <c r="B1706" s="20" t="s">
        <v>9461</v>
      </c>
      <c r="C1706" s="20" t="s">
        <v>9462</v>
      </c>
      <c r="D1706" s="20" t="s">
        <v>252</v>
      </c>
      <c r="E1706" s="20" t="s">
        <v>264</v>
      </c>
      <c r="F1706" s="20" t="s">
        <v>1640</v>
      </c>
      <c r="G1706" s="20" t="s">
        <v>2046</v>
      </c>
      <c r="H1706" s="20" t="s">
        <v>9463</v>
      </c>
      <c r="I1706" s="20"/>
      <c r="J1706" s="20"/>
      <c r="K1706" s="20" t="s">
        <v>9434</v>
      </c>
      <c r="L1706" s="20" t="s">
        <v>9435</v>
      </c>
      <c r="M1706" s="20" t="s">
        <v>59</v>
      </c>
      <c r="N1706" s="20"/>
      <c r="O1706" s="20"/>
      <c r="P1706" s="20" t="s">
        <v>9436</v>
      </c>
      <c r="Q1706" s="20" t="s">
        <v>2051</v>
      </c>
      <c r="R1706" s="2"/>
      <c r="S1706" s="16" t="s">
        <v>6863</v>
      </c>
      <c r="T1706" s="2" t="s">
        <v>251</v>
      </c>
      <c r="U1706" s="2"/>
      <c r="V1706" s="2"/>
    </row>
    <row r="1707" spans="1:22" ht="14.25" customHeight="1">
      <c r="A1707" s="20" t="s">
        <v>9464</v>
      </c>
      <c r="B1707" s="20" t="s">
        <v>3155</v>
      </c>
      <c r="C1707" s="20" t="s">
        <v>5647</v>
      </c>
      <c r="D1707" s="20" t="s">
        <v>252</v>
      </c>
      <c r="E1707" s="20" t="s">
        <v>264</v>
      </c>
      <c r="F1707" s="20" t="s">
        <v>9465</v>
      </c>
      <c r="G1707" s="20" t="s">
        <v>2046</v>
      </c>
      <c r="H1707" s="20" t="s">
        <v>9466</v>
      </c>
      <c r="I1707" s="20"/>
      <c r="J1707" s="20" t="s">
        <v>9467</v>
      </c>
      <c r="K1707" s="20" t="s">
        <v>9434</v>
      </c>
      <c r="L1707" s="20" t="s">
        <v>9435</v>
      </c>
      <c r="M1707" s="20" t="s">
        <v>1566</v>
      </c>
      <c r="N1707" s="20"/>
      <c r="O1707" s="20"/>
      <c r="P1707" s="20" t="s">
        <v>9436</v>
      </c>
      <c r="Q1707" s="20" t="s">
        <v>2051</v>
      </c>
      <c r="R1707" s="2" t="s">
        <v>2067</v>
      </c>
      <c r="S1707" s="2" t="s">
        <v>6528</v>
      </c>
      <c r="T1707" s="2" t="s">
        <v>251</v>
      </c>
      <c r="U1707" s="2"/>
      <c r="V1707" s="2"/>
    </row>
    <row r="1708" spans="1:22" ht="14.25" customHeight="1">
      <c r="A1708" s="20" t="s">
        <v>9468</v>
      </c>
      <c r="B1708" s="20" t="s">
        <v>3155</v>
      </c>
      <c r="C1708" s="20" t="s">
        <v>9469</v>
      </c>
      <c r="D1708" s="20" t="s">
        <v>252</v>
      </c>
      <c r="E1708" s="20" t="s">
        <v>264</v>
      </c>
      <c r="F1708" s="20" t="s">
        <v>5917</v>
      </c>
      <c r="G1708" s="20" t="s">
        <v>2046</v>
      </c>
      <c r="H1708" s="20" t="s">
        <v>9470</v>
      </c>
      <c r="I1708" s="20" t="s">
        <v>9471</v>
      </c>
      <c r="J1708" s="20"/>
      <c r="K1708" s="20" t="s">
        <v>9434</v>
      </c>
      <c r="L1708" s="20" t="s">
        <v>9435</v>
      </c>
      <c r="M1708" s="20" t="s">
        <v>1566</v>
      </c>
      <c r="N1708" s="20"/>
      <c r="O1708" s="20"/>
      <c r="P1708" s="20" t="s">
        <v>9436</v>
      </c>
      <c r="Q1708" s="20" t="s">
        <v>2051</v>
      </c>
      <c r="R1708" s="2" t="s">
        <v>2067</v>
      </c>
      <c r="S1708" s="2" t="s">
        <v>6528</v>
      </c>
      <c r="T1708" s="2" t="s">
        <v>251</v>
      </c>
      <c r="U1708" s="2"/>
      <c r="V1708" s="2"/>
    </row>
    <row r="1709" spans="1:22" ht="14.25" customHeight="1">
      <c r="A1709" s="20" t="s">
        <v>9472</v>
      </c>
      <c r="B1709" s="20" t="s">
        <v>3112</v>
      </c>
      <c r="C1709" s="20" t="s">
        <v>9473</v>
      </c>
      <c r="D1709" s="20" t="s">
        <v>252</v>
      </c>
      <c r="E1709" s="20" t="s">
        <v>264</v>
      </c>
      <c r="F1709" s="20" t="s">
        <v>3114</v>
      </c>
      <c r="G1709" s="20" t="s">
        <v>2046</v>
      </c>
      <c r="H1709" s="20" t="s">
        <v>9474</v>
      </c>
      <c r="I1709" s="20" t="s">
        <v>9475</v>
      </c>
      <c r="J1709" s="20"/>
      <c r="K1709" s="20" t="s">
        <v>9434</v>
      </c>
      <c r="L1709" s="20" t="s">
        <v>9435</v>
      </c>
      <c r="M1709" s="20" t="s">
        <v>60</v>
      </c>
      <c r="N1709" s="20"/>
      <c r="O1709" s="20"/>
      <c r="P1709" s="20" t="s">
        <v>9436</v>
      </c>
      <c r="Q1709" s="20" t="s">
        <v>2051</v>
      </c>
      <c r="R1709" s="2"/>
      <c r="S1709" s="2" t="s">
        <v>6528</v>
      </c>
      <c r="T1709" s="2" t="s">
        <v>251</v>
      </c>
      <c r="U1709" s="2"/>
      <c r="V1709" s="2"/>
    </row>
    <row r="1710" spans="1:22" ht="14.25" customHeight="1">
      <c r="A1710" s="20"/>
      <c r="B1710" s="20" t="s">
        <v>9476</v>
      </c>
      <c r="C1710" s="20" t="s">
        <v>9477</v>
      </c>
      <c r="D1710" s="20" t="s">
        <v>252</v>
      </c>
      <c r="E1710" s="20" t="s">
        <v>264</v>
      </c>
      <c r="F1710" s="20" t="s">
        <v>9478</v>
      </c>
      <c r="G1710" s="20" t="s">
        <v>2046</v>
      </c>
      <c r="H1710" s="20" t="s">
        <v>9479</v>
      </c>
      <c r="I1710" s="20"/>
      <c r="J1710" s="20"/>
      <c r="K1710" s="20" t="s">
        <v>9434</v>
      </c>
      <c r="L1710" s="20" t="s">
        <v>9435</v>
      </c>
      <c r="M1710" s="20" t="s">
        <v>1566</v>
      </c>
      <c r="N1710" s="20"/>
      <c r="O1710" s="20"/>
      <c r="P1710" s="20" t="s">
        <v>9436</v>
      </c>
      <c r="Q1710" s="20" t="s">
        <v>2051</v>
      </c>
      <c r="R1710" s="2" t="s">
        <v>2200</v>
      </c>
      <c r="S1710" s="2" t="s">
        <v>6528</v>
      </c>
      <c r="T1710" s="2" t="s">
        <v>251</v>
      </c>
      <c r="U1710" s="2"/>
      <c r="V1710" s="2"/>
    </row>
    <row r="1711" spans="1:22" ht="14.25" customHeight="1">
      <c r="A1711" s="20" t="s">
        <v>9480</v>
      </c>
      <c r="B1711" s="20" t="s">
        <v>4867</v>
      </c>
      <c r="C1711" s="20" t="s">
        <v>9481</v>
      </c>
      <c r="D1711" s="20" t="s">
        <v>252</v>
      </c>
      <c r="E1711" s="20" t="s">
        <v>264</v>
      </c>
      <c r="F1711" s="20" t="s">
        <v>9482</v>
      </c>
      <c r="G1711" s="20" t="s">
        <v>2046</v>
      </c>
      <c r="H1711" s="20" t="s">
        <v>9483</v>
      </c>
      <c r="I1711" s="20"/>
      <c r="J1711" s="20"/>
      <c r="K1711" s="20" t="s">
        <v>9440</v>
      </c>
      <c r="L1711" s="20" t="s">
        <v>9435</v>
      </c>
      <c r="M1711" s="20" t="s">
        <v>1566</v>
      </c>
      <c r="N1711" s="20"/>
      <c r="O1711" s="20"/>
      <c r="P1711" s="20" t="s">
        <v>9436</v>
      </c>
      <c r="Q1711" s="20" t="s">
        <v>2051</v>
      </c>
      <c r="R1711" s="2" t="s">
        <v>2067</v>
      </c>
      <c r="S1711" s="2" t="s">
        <v>6528</v>
      </c>
      <c r="T1711" s="2" t="s">
        <v>251</v>
      </c>
      <c r="U1711" s="2"/>
      <c r="V1711" s="2"/>
    </row>
    <row r="1712" spans="1:22" ht="14.25" customHeight="1">
      <c r="A1712" s="20" t="s">
        <v>9484</v>
      </c>
      <c r="B1712" s="20" t="s">
        <v>9485</v>
      </c>
      <c r="C1712" s="20" t="s">
        <v>9486</v>
      </c>
      <c r="D1712" s="20" t="s">
        <v>252</v>
      </c>
      <c r="E1712" s="20" t="s">
        <v>264</v>
      </c>
      <c r="F1712" s="20" t="s">
        <v>9487</v>
      </c>
      <c r="G1712" s="20" t="s">
        <v>7333</v>
      </c>
      <c r="H1712" s="20" t="s">
        <v>9488</v>
      </c>
      <c r="I1712" s="20"/>
      <c r="J1712" s="20"/>
      <c r="K1712" s="20" t="s">
        <v>9440</v>
      </c>
      <c r="L1712" s="20" t="s">
        <v>9435</v>
      </c>
      <c r="M1712" s="20" t="s">
        <v>1566</v>
      </c>
      <c r="N1712" s="20"/>
      <c r="O1712" s="20"/>
      <c r="P1712" s="20" t="s">
        <v>9436</v>
      </c>
      <c r="Q1712" s="20" t="s">
        <v>2051</v>
      </c>
      <c r="R1712" s="2" t="s">
        <v>2067</v>
      </c>
      <c r="S1712" s="2" t="s">
        <v>6528</v>
      </c>
      <c r="T1712" s="2" t="s">
        <v>251</v>
      </c>
      <c r="U1712" s="2"/>
      <c r="V1712" s="2"/>
    </row>
    <row r="1713" spans="1:22" ht="14.25" customHeight="1">
      <c r="A1713" s="20" t="s">
        <v>9489</v>
      </c>
      <c r="B1713" s="20" t="s">
        <v>5637</v>
      </c>
      <c r="C1713" s="20" t="s">
        <v>9490</v>
      </c>
      <c r="D1713" s="20" t="s">
        <v>252</v>
      </c>
      <c r="E1713" s="20" t="s">
        <v>264</v>
      </c>
      <c r="F1713" s="20" t="s">
        <v>9491</v>
      </c>
      <c r="G1713" s="20" t="s">
        <v>2046</v>
      </c>
      <c r="H1713" s="20" t="s">
        <v>9492</v>
      </c>
      <c r="I1713" s="20" t="s">
        <v>9493</v>
      </c>
      <c r="J1713" s="20"/>
      <c r="K1713" s="20" t="s">
        <v>9434</v>
      </c>
      <c r="L1713" s="20" t="s">
        <v>9435</v>
      </c>
      <c r="M1713" s="20" t="s">
        <v>1566</v>
      </c>
      <c r="N1713" s="20"/>
      <c r="O1713" s="20"/>
      <c r="P1713" s="20" t="s">
        <v>9436</v>
      </c>
      <c r="Q1713" s="20" t="s">
        <v>2051</v>
      </c>
      <c r="R1713" s="2" t="s">
        <v>2067</v>
      </c>
      <c r="S1713" s="2" t="s">
        <v>6528</v>
      </c>
      <c r="T1713" s="2" t="s">
        <v>251</v>
      </c>
      <c r="U1713" s="2"/>
      <c r="V1713" s="2"/>
    </row>
    <row r="1714" spans="1:22" ht="14.25" customHeight="1">
      <c r="A1714" s="20" t="s">
        <v>9494</v>
      </c>
      <c r="B1714" s="20" t="s">
        <v>8339</v>
      </c>
      <c r="C1714" s="20" t="s">
        <v>9495</v>
      </c>
      <c r="D1714" s="20" t="s">
        <v>252</v>
      </c>
      <c r="E1714" s="20" t="s">
        <v>264</v>
      </c>
      <c r="F1714" s="20" t="s">
        <v>6583</v>
      </c>
      <c r="G1714" s="20" t="s">
        <v>2046</v>
      </c>
      <c r="H1714" s="20" t="s">
        <v>9496</v>
      </c>
      <c r="I1714" s="20"/>
      <c r="J1714" s="20"/>
      <c r="K1714" s="20" t="s">
        <v>9440</v>
      </c>
      <c r="L1714" s="20" t="s">
        <v>9435</v>
      </c>
      <c r="M1714" s="20" t="s">
        <v>6585</v>
      </c>
      <c r="N1714" s="20"/>
      <c r="O1714" s="20"/>
      <c r="P1714" s="20" t="s">
        <v>9436</v>
      </c>
      <c r="Q1714" s="20" t="s">
        <v>2051</v>
      </c>
      <c r="R1714" s="2"/>
      <c r="S1714" s="16" t="s">
        <v>6586</v>
      </c>
      <c r="T1714" s="2" t="s">
        <v>251</v>
      </c>
      <c r="U1714" s="2"/>
      <c r="V1714" s="2"/>
    </row>
    <row r="1715" spans="1:22" ht="14.25" customHeight="1">
      <c r="A1715" s="20" t="s">
        <v>9497</v>
      </c>
      <c r="B1715" s="20" t="s">
        <v>3538</v>
      </c>
      <c r="C1715" s="20" t="s">
        <v>9498</v>
      </c>
      <c r="D1715" s="20" t="s">
        <v>252</v>
      </c>
      <c r="E1715" s="20" t="s">
        <v>264</v>
      </c>
      <c r="F1715" s="20" t="s">
        <v>9499</v>
      </c>
      <c r="G1715" s="20" t="s">
        <v>2046</v>
      </c>
      <c r="H1715" s="20" t="s">
        <v>9500</v>
      </c>
      <c r="I1715" s="20"/>
      <c r="J1715" s="20"/>
      <c r="K1715" s="20" t="s">
        <v>9434</v>
      </c>
      <c r="L1715" s="20" t="s">
        <v>9435</v>
      </c>
      <c r="M1715" s="20" t="s">
        <v>1566</v>
      </c>
      <c r="N1715" s="20"/>
      <c r="O1715" s="20"/>
      <c r="P1715" s="20" t="s">
        <v>9436</v>
      </c>
      <c r="Q1715" s="20" t="s">
        <v>2051</v>
      </c>
      <c r="R1715" s="2" t="s">
        <v>2067</v>
      </c>
      <c r="S1715" s="2" t="s">
        <v>6528</v>
      </c>
      <c r="T1715" s="2" t="s">
        <v>251</v>
      </c>
      <c r="U1715" s="2"/>
      <c r="V1715" s="2"/>
    </row>
    <row r="1716" spans="1:22" ht="14.25" customHeight="1">
      <c r="A1716" s="20" t="s">
        <v>9501</v>
      </c>
      <c r="B1716" s="20" t="s">
        <v>2940</v>
      </c>
      <c r="C1716" s="20" t="s">
        <v>9502</v>
      </c>
      <c r="D1716" s="20" t="s">
        <v>252</v>
      </c>
      <c r="E1716" s="20" t="s">
        <v>264</v>
      </c>
      <c r="F1716" s="20" t="s">
        <v>9392</v>
      </c>
      <c r="G1716" s="20" t="s">
        <v>2046</v>
      </c>
      <c r="H1716" s="20" t="s">
        <v>9503</v>
      </c>
      <c r="I1716" s="20"/>
      <c r="J1716" s="20"/>
      <c r="K1716" s="20" t="s">
        <v>9434</v>
      </c>
      <c r="L1716" s="20" t="s">
        <v>9435</v>
      </c>
      <c r="M1716" s="20" t="s">
        <v>59</v>
      </c>
      <c r="N1716" s="20"/>
      <c r="O1716" s="20"/>
      <c r="P1716" s="20" t="s">
        <v>9436</v>
      </c>
      <c r="Q1716" s="20" t="s">
        <v>2051</v>
      </c>
      <c r="R1716" s="2"/>
      <c r="S1716" s="2" t="s">
        <v>6528</v>
      </c>
      <c r="T1716" s="2" t="s">
        <v>251</v>
      </c>
      <c r="U1716" s="2"/>
      <c r="V1716" s="2"/>
    </row>
    <row r="1717" spans="1:22" ht="14.25" customHeight="1">
      <c r="A1717" s="20" t="s">
        <v>9504</v>
      </c>
      <c r="B1717" s="20" t="s">
        <v>2585</v>
      </c>
      <c r="C1717" s="20" t="s">
        <v>9505</v>
      </c>
      <c r="D1717" s="20" t="s">
        <v>252</v>
      </c>
      <c r="E1717" s="20" t="s">
        <v>264</v>
      </c>
      <c r="F1717" s="20" t="s">
        <v>9506</v>
      </c>
      <c r="G1717" s="20" t="s">
        <v>2046</v>
      </c>
      <c r="H1717" s="20" t="s">
        <v>9507</v>
      </c>
      <c r="I1717" s="20"/>
      <c r="J1717" s="20"/>
      <c r="K1717" s="20" t="s">
        <v>9440</v>
      </c>
      <c r="L1717" s="20" t="s">
        <v>9435</v>
      </c>
      <c r="M1717" s="20" t="s">
        <v>6585</v>
      </c>
      <c r="N1717" s="20"/>
      <c r="O1717" s="20"/>
      <c r="P1717" s="20" t="s">
        <v>9436</v>
      </c>
      <c r="Q1717" s="20" t="s">
        <v>2051</v>
      </c>
      <c r="R1717" s="2"/>
      <c r="S1717" s="16" t="s">
        <v>6586</v>
      </c>
      <c r="T1717" s="2" t="s">
        <v>251</v>
      </c>
      <c r="U1717" s="2"/>
      <c r="V1717" s="2"/>
    </row>
    <row r="1718" spans="1:22" ht="14.25" customHeight="1">
      <c r="A1718" s="20" t="s">
        <v>9508</v>
      </c>
      <c r="B1718" s="20" t="s">
        <v>9509</v>
      </c>
      <c r="C1718" s="20" t="s">
        <v>9510</v>
      </c>
      <c r="D1718" s="20" t="s">
        <v>252</v>
      </c>
      <c r="E1718" s="20" t="s">
        <v>264</v>
      </c>
      <c r="F1718" s="20" t="s">
        <v>9511</v>
      </c>
      <c r="G1718" s="20" t="s">
        <v>2046</v>
      </c>
      <c r="H1718" s="20" t="s">
        <v>9512</v>
      </c>
      <c r="I1718" s="20"/>
      <c r="J1718" s="20"/>
      <c r="K1718" s="20" t="s">
        <v>9434</v>
      </c>
      <c r="L1718" s="20" t="s">
        <v>9435</v>
      </c>
      <c r="M1718" s="20" t="s">
        <v>1566</v>
      </c>
      <c r="N1718" s="20"/>
      <c r="O1718" s="20"/>
      <c r="P1718" s="20" t="s">
        <v>9436</v>
      </c>
      <c r="Q1718" s="20" t="s">
        <v>2051</v>
      </c>
      <c r="R1718" s="2" t="s">
        <v>2052</v>
      </c>
      <c r="S1718" s="2" t="s">
        <v>6528</v>
      </c>
      <c r="T1718" s="2" t="s">
        <v>251</v>
      </c>
      <c r="U1718" s="2"/>
      <c r="V1718" s="2"/>
    </row>
    <row r="1719" spans="1:22" ht="14.25" customHeight="1">
      <c r="A1719" s="20" t="s">
        <v>9513</v>
      </c>
      <c r="B1719" s="20" t="s">
        <v>9514</v>
      </c>
      <c r="C1719" s="20" t="s">
        <v>9515</v>
      </c>
      <c r="D1719" s="20" t="s">
        <v>284</v>
      </c>
      <c r="E1719" s="20" t="s">
        <v>264</v>
      </c>
      <c r="F1719" s="20" t="s">
        <v>9516</v>
      </c>
      <c r="G1719" s="20" t="s">
        <v>2046</v>
      </c>
      <c r="H1719" s="20" t="s">
        <v>9517</v>
      </c>
      <c r="I1719" s="20"/>
      <c r="J1719" s="20"/>
      <c r="K1719" s="20"/>
      <c r="L1719" s="20"/>
      <c r="M1719" s="20" t="s">
        <v>59</v>
      </c>
      <c r="N1719" s="20"/>
      <c r="O1719" s="20"/>
      <c r="P1719" s="20" t="s">
        <v>9518</v>
      </c>
      <c r="Q1719" s="20" t="s">
        <v>2051</v>
      </c>
      <c r="R1719" s="2"/>
      <c r="S1719" s="2" t="s">
        <v>6528</v>
      </c>
      <c r="T1719" s="2" t="s">
        <v>283</v>
      </c>
      <c r="U1719" s="2"/>
      <c r="V1719" s="2"/>
    </row>
    <row r="1720" spans="1:22" ht="14.25" customHeight="1">
      <c r="A1720" s="20" t="s">
        <v>9519</v>
      </c>
      <c r="B1720" s="20" t="s">
        <v>9520</v>
      </c>
      <c r="C1720" s="20" t="s">
        <v>9521</v>
      </c>
      <c r="D1720" s="20" t="s">
        <v>284</v>
      </c>
      <c r="E1720" s="20" t="s">
        <v>264</v>
      </c>
      <c r="F1720" s="20" t="s">
        <v>1702</v>
      </c>
      <c r="G1720" s="20" t="s">
        <v>2046</v>
      </c>
      <c r="H1720" s="20" t="s">
        <v>9522</v>
      </c>
      <c r="I1720" s="20"/>
      <c r="J1720" s="20"/>
      <c r="K1720" s="20"/>
      <c r="L1720" s="20"/>
      <c r="M1720" s="20"/>
      <c r="N1720" s="20"/>
      <c r="O1720" s="20"/>
      <c r="P1720" s="20" t="s">
        <v>9518</v>
      </c>
      <c r="Q1720" s="20" t="s">
        <v>2051</v>
      </c>
      <c r="R1720" s="2"/>
      <c r="S1720" s="16" t="s">
        <v>6563</v>
      </c>
      <c r="T1720" s="2" t="s">
        <v>283</v>
      </c>
      <c r="U1720" s="2"/>
      <c r="V1720" s="2"/>
    </row>
    <row r="1721" spans="1:22" ht="14.25" customHeight="1">
      <c r="A1721" s="20" t="s">
        <v>9523</v>
      </c>
      <c r="B1721" s="20" t="s">
        <v>7722</v>
      </c>
      <c r="C1721" s="20" t="s">
        <v>9524</v>
      </c>
      <c r="D1721" s="20" t="s">
        <v>284</v>
      </c>
      <c r="E1721" s="20" t="s">
        <v>264</v>
      </c>
      <c r="F1721" s="20" t="s">
        <v>9525</v>
      </c>
      <c r="G1721" s="20" t="s">
        <v>2046</v>
      </c>
      <c r="H1721" s="20" t="s">
        <v>9526</v>
      </c>
      <c r="I1721" s="20" t="s">
        <v>9527</v>
      </c>
      <c r="J1721" s="20"/>
      <c r="K1721" s="20" t="s">
        <v>9528</v>
      </c>
      <c r="L1721" s="20"/>
      <c r="M1721" s="20" t="s">
        <v>59</v>
      </c>
      <c r="N1721" s="20"/>
      <c r="O1721" s="20"/>
      <c r="P1721" s="20" t="s">
        <v>9518</v>
      </c>
      <c r="Q1721" s="20" t="s">
        <v>2051</v>
      </c>
      <c r="R1721" s="2"/>
      <c r="S1721" s="2" t="s">
        <v>6528</v>
      </c>
      <c r="T1721" s="2" t="s">
        <v>283</v>
      </c>
      <c r="U1721" s="2"/>
      <c r="V1721" s="2"/>
    </row>
    <row r="1722" spans="1:22" ht="14.25" customHeight="1">
      <c r="A1722" s="20" t="s">
        <v>9529</v>
      </c>
      <c r="B1722" s="20" t="s">
        <v>9530</v>
      </c>
      <c r="C1722" s="20" t="s">
        <v>9531</v>
      </c>
      <c r="D1722" s="20" t="s">
        <v>284</v>
      </c>
      <c r="E1722" s="20" t="s">
        <v>264</v>
      </c>
      <c r="F1722" s="20" t="s">
        <v>9532</v>
      </c>
      <c r="G1722" s="20" t="s">
        <v>2046</v>
      </c>
      <c r="H1722" s="20" t="s">
        <v>9533</v>
      </c>
      <c r="I1722" s="20"/>
      <c r="J1722" s="20"/>
      <c r="K1722" s="20" t="s">
        <v>9528</v>
      </c>
      <c r="L1722" s="20"/>
      <c r="M1722" s="20" t="s">
        <v>59</v>
      </c>
      <c r="N1722" s="20"/>
      <c r="O1722" s="20"/>
      <c r="P1722" s="20" t="s">
        <v>9518</v>
      </c>
      <c r="Q1722" s="20" t="s">
        <v>2051</v>
      </c>
      <c r="R1722" s="2"/>
      <c r="S1722" s="2" t="s">
        <v>6528</v>
      </c>
      <c r="T1722" s="2" t="s">
        <v>283</v>
      </c>
      <c r="U1722" s="2"/>
      <c r="V1722" s="2"/>
    </row>
    <row r="1723" spans="1:22" ht="14.25" customHeight="1">
      <c r="A1723" s="20" t="s">
        <v>9534</v>
      </c>
      <c r="B1723" s="20" t="s">
        <v>4034</v>
      </c>
      <c r="C1723" s="20" t="s">
        <v>9535</v>
      </c>
      <c r="D1723" s="20" t="s">
        <v>284</v>
      </c>
      <c r="E1723" s="20" t="s">
        <v>264</v>
      </c>
      <c r="F1723" s="20" t="s">
        <v>8570</v>
      </c>
      <c r="G1723" s="20" t="s">
        <v>2046</v>
      </c>
      <c r="H1723" s="20" t="s">
        <v>9536</v>
      </c>
      <c r="I1723" s="20"/>
      <c r="J1723" s="20"/>
      <c r="K1723" s="20" t="s">
        <v>9528</v>
      </c>
      <c r="L1723" s="20"/>
      <c r="M1723" s="20" t="s">
        <v>6585</v>
      </c>
      <c r="N1723" s="20"/>
      <c r="O1723" s="20"/>
      <c r="P1723" s="20" t="s">
        <v>9518</v>
      </c>
      <c r="Q1723" s="20" t="s">
        <v>2051</v>
      </c>
      <c r="R1723" s="2"/>
      <c r="S1723" s="16" t="s">
        <v>6586</v>
      </c>
      <c r="T1723" s="2" t="s">
        <v>283</v>
      </c>
      <c r="U1723" s="2"/>
      <c r="V1723" s="2"/>
    </row>
    <row r="1724" spans="1:22" ht="14.25" customHeight="1">
      <c r="A1724" s="20" t="s">
        <v>9537</v>
      </c>
      <c r="B1724" s="20" t="s">
        <v>3990</v>
      </c>
      <c r="C1724" s="20" t="s">
        <v>9538</v>
      </c>
      <c r="D1724" s="20" t="s">
        <v>284</v>
      </c>
      <c r="E1724" s="20" t="s">
        <v>264</v>
      </c>
      <c r="F1724" s="20" t="s">
        <v>9539</v>
      </c>
      <c r="G1724" s="20" t="s">
        <v>2046</v>
      </c>
      <c r="H1724" s="20" t="s">
        <v>9540</v>
      </c>
      <c r="I1724" s="20" t="s">
        <v>9541</v>
      </c>
      <c r="J1724" s="20"/>
      <c r="K1724" s="20" t="s">
        <v>9528</v>
      </c>
      <c r="L1724" s="20"/>
      <c r="M1724" s="20" t="s">
        <v>1566</v>
      </c>
      <c r="N1724" s="20"/>
      <c r="O1724" s="20"/>
      <c r="P1724" s="20" t="s">
        <v>9518</v>
      </c>
      <c r="Q1724" s="20" t="s">
        <v>2051</v>
      </c>
      <c r="R1724" s="2" t="s">
        <v>2067</v>
      </c>
      <c r="S1724" s="2" t="s">
        <v>6528</v>
      </c>
      <c r="T1724" s="2" t="s">
        <v>283</v>
      </c>
      <c r="U1724" s="2"/>
      <c r="V1724" s="2"/>
    </row>
    <row r="1725" spans="1:22" ht="14.25" customHeight="1">
      <c r="A1725" s="20" t="s">
        <v>9542</v>
      </c>
      <c r="B1725" s="20" t="s">
        <v>9543</v>
      </c>
      <c r="C1725" s="20" t="s">
        <v>9544</v>
      </c>
      <c r="D1725" s="20" t="s">
        <v>284</v>
      </c>
      <c r="E1725" s="20" t="s">
        <v>264</v>
      </c>
      <c r="F1725" s="20" t="s">
        <v>9545</v>
      </c>
      <c r="G1725" s="20" t="s">
        <v>2046</v>
      </c>
      <c r="H1725" s="20" t="s">
        <v>9546</v>
      </c>
      <c r="I1725" s="20" t="s">
        <v>9547</v>
      </c>
      <c r="J1725" s="20"/>
      <c r="K1725" s="20"/>
      <c r="L1725" s="20"/>
      <c r="M1725" s="20" t="s">
        <v>59</v>
      </c>
      <c r="N1725" s="20"/>
      <c r="O1725" s="20"/>
      <c r="P1725" s="20" t="s">
        <v>9518</v>
      </c>
      <c r="Q1725" s="20" t="s">
        <v>2051</v>
      </c>
      <c r="R1725" s="2"/>
      <c r="S1725" s="2" t="s">
        <v>6528</v>
      </c>
      <c r="T1725" s="2" t="s">
        <v>283</v>
      </c>
      <c r="U1725" s="2"/>
      <c r="V1725" s="2"/>
    </row>
    <row r="1726" spans="1:22" ht="14.25" customHeight="1">
      <c r="A1726" s="20" t="s">
        <v>9548</v>
      </c>
      <c r="B1726" s="20" t="s">
        <v>9549</v>
      </c>
      <c r="C1726" s="20" t="s">
        <v>9550</v>
      </c>
      <c r="D1726" s="20" t="s">
        <v>284</v>
      </c>
      <c r="E1726" s="20" t="s">
        <v>264</v>
      </c>
      <c r="F1726" s="20" t="s">
        <v>1897</v>
      </c>
      <c r="G1726" s="20" t="s">
        <v>2046</v>
      </c>
      <c r="H1726" s="20" t="s">
        <v>9551</v>
      </c>
      <c r="I1726" s="20"/>
      <c r="J1726" s="20"/>
      <c r="K1726" s="20"/>
      <c r="L1726" s="20"/>
      <c r="M1726" s="20"/>
      <c r="N1726" s="20"/>
      <c r="O1726" s="20"/>
      <c r="P1726" s="20" t="s">
        <v>9518</v>
      </c>
      <c r="Q1726" s="20" t="s">
        <v>2051</v>
      </c>
      <c r="R1726" s="2"/>
      <c r="S1726" s="16" t="s">
        <v>6563</v>
      </c>
      <c r="T1726" s="2" t="s">
        <v>283</v>
      </c>
      <c r="U1726" s="2"/>
      <c r="V1726" s="2"/>
    </row>
    <row r="1727" spans="1:22" ht="14.25" customHeight="1">
      <c r="A1727" s="20" t="s">
        <v>9552</v>
      </c>
      <c r="B1727" s="20" t="s">
        <v>9553</v>
      </c>
      <c r="C1727" s="20" t="s">
        <v>9554</v>
      </c>
      <c r="D1727" s="20" t="s">
        <v>284</v>
      </c>
      <c r="E1727" s="20" t="s">
        <v>264</v>
      </c>
      <c r="F1727" s="20" t="s">
        <v>9555</v>
      </c>
      <c r="G1727" s="20" t="s">
        <v>2046</v>
      </c>
      <c r="H1727" s="20" t="s">
        <v>9556</v>
      </c>
      <c r="I1727" s="20"/>
      <c r="J1727" s="20"/>
      <c r="K1727" s="20" t="s">
        <v>9528</v>
      </c>
      <c r="L1727" s="20"/>
      <c r="M1727" s="20" t="s">
        <v>1566</v>
      </c>
      <c r="N1727" s="20"/>
      <c r="O1727" s="20"/>
      <c r="P1727" s="20" t="s">
        <v>9518</v>
      </c>
      <c r="Q1727" s="20" t="s">
        <v>2051</v>
      </c>
      <c r="R1727" s="2" t="s">
        <v>2067</v>
      </c>
      <c r="S1727" s="2" t="s">
        <v>6528</v>
      </c>
      <c r="T1727" s="2" t="s">
        <v>283</v>
      </c>
      <c r="U1727" s="2"/>
      <c r="V1727" s="2"/>
    </row>
    <row r="1728" spans="1:22" ht="14.25" customHeight="1">
      <c r="A1728" s="20" t="s">
        <v>9557</v>
      </c>
      <c r="B1728" s="20" t="s">
        <v>2044</v>
      </c>
      <c r="C1728" s="20" t="s">
        <v>9558</v>
      </c>
      <c r="D1728" s="20" t="s">
        <v>284</v>
      </c>
      <c r="E1728" s="20" t="s">
        <v>264</v>
      </c>
      <c r="F1728" s="20" t="s">
        <v>9559</v>
      </c>
      <c r="G1728" s="20" t="s">
        <v>2046</v>
      </c>
      <c r="H1728" s="20" t="s">
        <v>9560</v>
      </c>
      <c r="I1728" s="20"/>
      <c r="J1728" s="20"/>
      <c r="K1728" s="20"/>
      <c r="L1728" s="20"/>
      <c r="M1728" s="20" t="s">
        <v>6585</v>
      </c>
      <c r="N1728" s="20"/>
      <c r="O1728" s="20"/>
      <c r="P1728" s="20" t="s">
        <v>9518</v>
      </c>
      <c r="Q1728" s="20" t="s">
        <v>2051</v>
      </c>
      <c r="R1728" s="2"/>
      <c r="S1728" s="16" t="s">
        <v>6586</v>
      </c>
      <c r="T1728" s="2" t="s">
        <v>283</v>
      </c>
      <c r="U1728" s="2"/>
      <c r="V1728" s="2"/>
    </row>
    <row r="1729" spans="1:22" ht="14.25" customHeight="1">
      <c r="A1729" s="20" t="s">
        <v>9561</v>
      </c>
      <c r="B1729" s="20" t="s">
        <v>2784</v>
      </c>
      <c r="C1729" s="20" t="s">
        <v>9562</v>
      </c>
      <c r="D1729" s="20" t="s">
        <v>284</v>
      </c>
      <c r="E1729" s="20" t="s">
        <v>264</v>
      </c>
      <c r="F1729" s="20" t="s">
        <v>9563</v>
      </c>
      <c r="G1729" s="20" t="s">
        <v>2046</v>
      </c>
      <c r="H1729" s="20" t="s">
        <v>9564</v>
      </c>
      <c r="I1729" s="20"/>
      <c r="J1729" s="20"/>
      <c r="K1729" s="20" t="s">
        <v>9528</v>
      </c>
      <c r="L1729" s="20"/>
      <c r="M1729" s="20" t="s">
        <v>60</v>
      </c>
      <c r="N1729" s="20"/>
      <c r="O1729" s="20"/>
      <c r="P1729" s="20" t="s">
        <v>9518</v>
      </c>
      <c r="Q1729" s="20" t="s">
        <v>2051</v>
      </c>
      <c r="R1729" s="2"/>
      <c r="S1729" s="2" t="s">
        <v>6528</v>
      </c>
      <c r="T1729" s="2" t="s">
        <v>283</v>
      </c>
      <c r="U1729" s="2"/>
      <c r="V1729" s="2"/>
    </row>
    <row r="1730" spans="1:22" ht="14.25" customHeight="1">
      <c r="A1730" s="20" t="s">
        <v>9565</v>
      </c>
      <c r="B1730" s="20" t="s">
        <v>9566</v>
      </c>
      <c r="C1730" s="20" t="s">
        <v>3896</v>
      </c>
      <c r="D1730" s="20" t="s">
        <v>284</v>
      </c>
      <c r="E1730" s="20" t="s">
        <v>264</v>
      </c>
      <c r="F1730" s="20" t="s">
        <v>1897</v>
      </c>
      <c r="G1730" s="20" t="s">
        <v>2046</v>
      </c>
      <c r="H1730" s="20" t="s">
        <v>9567</v>
      </c>
      <c r="I1730" s="20"/>
      <c r="J1730" s="20"/>
      <c r="K1730" s="20"/>
      <c r="L1730" s="20"/>
      <c r="M1730" s="20"/>
      <c r="N1730" s="20"/>
      <c r="O1730" s="20"/>
      <c r="P1730" s="20" t="s">
        <v>9518</v>
      </c>
      <c r="Q1730" s="20" t="s">
        <v>2051</v>
      </c>
      <c r="R1730" s="2"/>
      <c r="S1730" s="16" t="s">
        <v>6563</v>
      </c>
      <c r="T1730" s="2" t="s">
        <v>283</v>
      </c>
      <c r="U1730" s="2"/>
      <c r="V1730" s="2"/>
    </row>
    <row r="1731" spans="1:22" ht="14.25" customHeight="1">
      <c r="A1731" s="20" t="s">
        <v>9568</v>
      </c>
      <c r="B1731" s="20" t="s">
        <v>5996</v>
      </c>
      <c r="C1731" s="20" t="s">
        <v>9569</v>
      </c>
      <c r="D1731" s="20" t="s">
        <v>284</v>
      </c>
      <c r="E1731" s="20" t="s">
        <v>264</v>
      </c>
      <c r="F1731" s="20" t="s">
        <v>9570</v>
      </c>
      <c r="G1731" s="20" t="s">
        <v>2046</v>
      </c>
      <c r="H1731" s="20" t="s">
        <v>9571</v>
      </c>
      <c r="I1731" s="20"/>
      <c r="J1731" s="20"/>
      <c r="K1731" s="20" t="s">
        <v>9528</v>
      </c>
      <c r="L1731" s="20"/>
      <c r="M1731" s="20" t="s">
        <v>1566</v>
      </c>
      <c r="N1731" s="20"/>
      <c r="O1731" s="20"/>
      <c r="P1731" s="20" t="s">
        <v>9518</v>
      </c>
      <c r="Q1731" s="20" t="s">
        <v>2051</v>
      </c>
      <c r="R1731" s="2" t="s">
        <v>2067</v>
      </c>
      <c r="S1731" s="2" t="s">
        <v>6528</v>
      </c>
      <c r="T1731" s="2" t="s">
        <v>283</v>
      </c>
      <c r="U1731" s="2"/>
      <c r="V1731" s="2"/>
    </row>
    <row r="1732" spans="1:22" ht="14.25" customHeight="1">
      <c r="A1732" s="20" t="s">
        <v>9572</v>
      </c>
      <c r="B1732" s="20" t="s">
        <v>9573</v>
      </c>
      <c r="C1732" s="20" t="s">
        <v>3279</v>
      </c>
      <c r="D1732" s="20" t="s">
        <v>284</v>
      </c>
      <c r="E1732" s="20" t="s">
        <v>264</v>
      </c>
      <c r="F1732" s="20" t="s">
        <v>9574</v>
      </c>
      <c r="G1732" s="20" t="s">
        <v>2046</v>
      </c>
      <c r="H1732" s="20" t="s">
        <v>9575</v>
      </c>
      <c r="I1732" s="20"/>
      <c r="J1732" s="20"/>
      <c r="K1732" s="20"/>
      <c r="L1732" s="20"/>
      <c r="M1732" s="20" t="s">
        <v>6585</v>
      </c>
      <c r="N1732" s="20"/>
      <c r="O1732" s="20"/>
      <c r="P1732" s="20" t="s">
        <v>9518</v>
      </c>
      <c r="Q1732" s="20" t="s">
        <v>2051</v>
      </c>
      <c r="R1732" s="2"/>
      <c r="S1732" s="16" t="s">
        <v>6586</v>
      </c>
      <c r="T1732" s="2" t="s">
        <v>283</v>
      </c>
      <c r="U1732" s="2"/>
      <c r="V1732" s="2"/>
    </row>
    <row r="1733" spans="1:22" ht="14.25" customHeight="1">
      <c r="A1733" s="20" t="s">
        <v>9576</v>
      </c>
      <c r="B1733" s="20" t="s">
        <v>9577</v>
      </c>
      <c r="C1733" s="20" t="s">
        <v>9578</v>
      </c>
      <c r="D1733" s="20" t="s">
        <v>284</v>
      </c>
      <c r="E1733" s="20" t="s">
        <v>264</v>
      </c>
      <c r="F1733" s="20" t="s">
        <v>1713</v>
      </c>
      <c r="G1733" s="20" t="s">
        <v>2046</v>
      </c>
      <c r="H1733" s="20" t="s">
        <v>9579</v>
      </c>
      <c r="I1733" s="20"/>
      <c r="J1733" s="20"/>
      <c r="K1733" s="20"/>
      <c r="L1733" s="20"/>
      <c r="M1733" s="20"/>
      <c r="N1733" s="20"/>
      <c r="O1733" s="20"/>
      <c r="P1733" s="20" t="s">
        <v>9518</v>
      </c>
      <c r="Q1733" s="20" t="s">
        <v>2051</v>
      </c>
      <c r="R1733" s="2"/>
      <c r="S1733" s="16" t="s">
        <v>6563</v>
      </c>
      <c r="T1733" s="2" t="s">
        <v>283</v>
      </c>
      <c r="U1733" s="2"/>
      <c r="V1733" s="2"/>
    </row>
    <row r="1734" spans="1:22" ht="14.25" customHeight="1">
      <c r="A1734" s="20" t="s">
        <v>9580</v>
      </c>
      <c r="B1734" s="20" t="s">
        <v>2175</v>
      </c>
      <c r="C1734" s="20" t="s">
        <v>9581</v>
      </c>
      <c r="D1734" s="20" t="s">
        <v>284</v>
      </c>
      <c r="E1734" s="20" t="s">
        <v>264</v>
      </c>
      <c r="F1734" s="20" t="s">
        <v>1760</v>
      </c>
      <c r="G1734" s="20" t="s">
        <v>2046</v>
      </c>
      <c r="H1734" s="20" t="s">
        <v>9582</v>
      </c>
      <c r="I1734" s="20"/>
      <c r="J1734" s="20"/>
      <c r="K1734" s="20" t="s">
        <v>9528</v>
      </c>
      <c r="L1734" s="20"/>
      <c r="M1734" s="20"/>
      <c r="N1734" s="20"/>
      <c r="O1734" s="20"/>
      <c r="P1734" s="20" t="s">
        <v>9518</v>
      </c>
      <c r="Q1734" s="20" t="s">
        <v>2051</v>
      </c>
      <c r="R1734" s="2"/>
      <c r="S1734" s="16" t="s">
        <v>6563</v>
      </c>
      <c r="T1734" s="2" t="s">
        <v>283</v>
      </c>
      <c r="U1734" s="2"/>
      <c r="V1734" s="2"/>
    </row>
    <row r="1735" spans="1:22" ht="14.25" customHeight="1">
      <c r="A1735" s="20" t="s">
        <v>9583</v>
      </c>
      <c r="B1735" s="20" t="s">
        <v>9584</v>
      </c>
      <c r="C1735" s="20" t="s">
        <v>9585</v>
      </c>
      <c r="D1735" s="20" t="s">
        <v>284</v>
      </c>
      <c r="E1735" s="20" t="s">
        <v>264</v>
      </c>
      <c r="F1735" s="20" t="s">
        <v>1703</v>
      </c>
      <c r="G1735" s="20" t="s">
        <v>2046</v>
      </c>
      <c r="H1735" s="20" t="s">
        <v>9586</v>
      </c>
      <c r="I1735" s="20"/>
      <c r="J1735" s="20"/>
      <c r="K1735" s="20"/>
      <c r="L1735" s="20"/>
      <c r="M1735" s="20"/>
      <c r="N1735" s="20"/>
      <c r="O1735" s="20"/>
      <c r="P1735" s="20" t="s">
        <v>9518</v>
      </c>
      <c r="Q1735" s="20" t="s">
        <v>2051</v>
      </c>
      <c r="R1735" s="2"/>
      <c r="S1735" s="16" t="s">
        <v>6563</v>
      </c>
      <c r="T1735" s="2" t="s">
        <v>283</v>
      </c>
      <c r="U1735" s="2"/>
      <c r="V1735" s="2"/>
    </row>
    <row r="1736" spans="1:22" ht="14.25" customHeight="1">
      <c r="A1736" s="20" t="s">
        <v>9587</v>
      </c>
      <c r="B1736" s="20" t="s">
        <v>2122</v>
      </c>
      <c r="C1736" s="20" t="s">
        <v>9588</v>
      </c>
      <c r="D1736" s="20" t="s">
        <v>284</v>
      </c>
      <c r="E1736" s="20" t="s">
        <v>264</v>
      </c>
      <c r="F1736" s="20" t="s">
        <v>8376</v>
      </c>
      <c r="G1736" s="20" t="s">
        <v>2046</v>
      </c>
      <c r="H1736" s="20" t="s">
        <v>9589</v>
      </c>
      <c r="I1736" s="20"/>
      <c r="J1736" s="20"/>
      <c r="K1736" s="20" t="s">
        <v>9528</v>
      </c>
      <c r="L1736" s="20"/>
      <c r="M1736" s="20" t="s">
        <v>6585</v>
      </c>
      <c r="N1736" s="20"/>
      <c r="O1736" s="20"/>
      <c r="P1736" s="20" t="s">
        <v>9518</v>
      </c>
      <c r="Q1736" s="20" t="s">
        <v>2051</v>
      </c>
      <c r="R1736" s="2"/>
      <c r="S1736" s="16" t="s">
        <v>6586</v>
      </c>
      <c r="T1736" s="2" t="s">
        <v>283</v>
      </c>
      <c r="U1736" s="2"/>
      <c r="V1736" s="2"/>
    </row>
    <row r="1737" spans="1:22" ht="14.25" customHeight="1">
      <c r="A1737" s="20"/>
      <c r="B1737" s="20" t="s">
        <v>3715</v>
      </c>
      <c r="C1737" s="20" t="s">
        <v>5264</v>
      </c>
      <c r="D1737" s="20" t="s">
        <v>284</v>
      </c>
      <c r="E1737" s="20" t="s">
        <v>264</v>
      </c>
      <c r="F1737" s="20" t="s">
        <v>9590</v>
      </c>
      <c r="G1737" s="20" t="s">
        <v>2046</v>
      </c>
      <c r="H1737" s="20" t="s">
        <v>9591</v>
      </c>
      <c r="I1737" s="20"/>
      <c r="J1737" s="20"/>
      <c r="K1737" s="20" t="s">
        <v>9528</v>
      </c>
      <c r="L1737" s="20"/>
      <c r="M1737" s="20" t="s">
        <v>1566</v>
      </c>
      <c r="N1737" s="20"/>
      <c r="O1737" s="20"/>
      <c r="P1737" s="20" t="s">
        <v>9518</v>
      </c>
      <c r="Q1737" s="20" t="s">
        <v>2051</v>
      </c>
      <c r="R1737" s="2" t="s">
        <v>2052</v>
      </c>
      <c r="S1737" s="2" t="s">
        <v>6528</v>
      </c>
      <c r="T1737" s="2" t="s">
        <v>283</v>
      </c>
      <c r="U1737" s="2"/>
      <c r="V1737" s="2"/>
    </row>
    <row r="1738" spans="1:22" ht="14.25" customHeight="1">
      <c r="A1738" s="20"/>
      <c r="B1738" s="20" t="s">
        <v>9592</v>
      </c>
      <c r="C1738" s="20" t="s">
        <v>9593</v>
      </c>
      <c r="D1738" s="20" t="s">
        <v>284</v>
      </c>
      <c r="E1738" s="20" t="s">
        <v>264</v>
      </c>
      <c r="F1738" s="20" t="s">
        <v>1881</v>
      </c>
      <c r="G1738" s="20" t="s">
        <v>9594</v>
      </c>
      <c r="H1738" s="20" t="s">
        <v>9595</v>
      </c>
      <c r="I1738" s="20"/>
      <c r="J1738" s="20"/>
      <c r="K1738" s="20"/>
      <c r="L1738" s="20"/>
      <c r="M1738" s="20"/>
      <c r="N1738" s="20"/>
      <c r="O1738" s="20"/>
      <c r="P1738" s="20" t="s">
        <v>9518</v>
      </c>
      <c r="Q1738" s="20" t="s">
        <v>2051</v>
      </c>
      <c r="R1738" s="2"/>
      <c r="S1738" s="16" t="s">
        <v>6563</v>
      </c>
      <c r="T1738" s="2" t="s">
        <v>283</v>
      </c>
      <c r="U1738" s="2"/>
      <c r="V1738" s="2"/>
    </row>
    <row r="1739" spans="1:22" ht="14.25" customHeight="1">
      <c r="A1739" s="20" t="s">
        <v>9596</v>
      </c>
      <c r="B1739" s="20" t="s">
        <v>3651</v>
      </c>
      <c r="C1739" s="20" t="s">
        <v>9597</v>
      </c>
      <c r="D1739" s="20" t="s">
        <v>284</v>
      </c>
      <c r="E1739" s="20" t="s">
        <v>264</v>
      </c>
      <c r="F1739" s="20" t="s">
        <v>9598</v>
      </c>
      <c r="G1739" s="20" t="s">
        <v>2046</v>
      </c>
      <c r="H1739" s="20" t="s">
        <v>9599</v>
      </c>
      <c r="I1739" s="20"/>
      <c r="J1739" s="20"/>
      <c r="K1739" s="20"/>
      <c r="L1739" s="20"/>
      <c r="M1739" s="20" t="s">
        <v>1566</v>
      </c>
      <c r="N1739" s="20"/>
      <c r="O1739" s="20"/>
      <c r="P1739" s="20" t="s">
        <v>9518</v>
      </c>
      <c r="Q1739" s="20" t="s">
        <v>2051</v>
      </c>
      <c r="R1739" s="2" t="s">
        <v>2052</v>
      </c>
      <c r="S1739" s="2" t="s">
        <v>6528</v>
      </c>
      <c r="T1739" s="2" t="s">
        <v>283</v>
      </c>
      <c r="U1739" s="2"/>
      <c r="V1739" s="2"/>
    </row>
    <row r="1740" spans="1:22" ht="14.25" customHeight="1">
      <c r="A1740" s="20"/>
      <c r="B1740" s="20" t="s">
        <v>5729</v>
      </c>
      <c r="C1740" s="20" t="s">
        <v>3820</v>
      </c>
      <c r="D1740" s="20" t="s">
        <v>1794</v>
      </c>
      <c r="E1740" s="20" t="s">
        <v>264</v>
      </c>
      <c r="F1740" s="20" t="s">
        <v>9600</v>
      </c>
      <c r="G1740" s="20" t="s">
        <v>2091</v>
      </c>
      <c r="H1740" s="20" t="s">
        <v>9601</v>
      </c>
      <c r="I1740" s="20"/>
      <c r="J1740" s="20" t="s">
        <v>9602</v>
      </c>
      <c r="K1740" s="20" t="s">
        <v>9603</v>
      </c>
      <c r="L1740" s="20" t="s">
        <v>9604</v>
      </c>
      <c r="M1740" s="20" t="s">
        <v>1566</v>
      </c>
      <c r="N1740" s="20"/>
      <c r="O1740" s="20"/>
      <c r="P1740" s="20" t="s">
        <v>9605</v>
      </c>
      <c r="Q1740" s="20" t="s">
        <v>9606</v>
      </c>
      <c r="R1740" s="2" t="s">
        <v>2067</v>
      </c>
      <c r="S1740" s="2" t="s">
        <v>6528</v>
      </c>
      <c r="T1740" s="2" t="s">
        <v>9607</v>
      </c>
      <c r="U1740" s="2"/>
      <c r="V1740" s="2"/>
    </row>
    <row r="1741" spans="1:22" ht="14.25" customHeight="1">
      <c r="A1741" s="20"/>
      <c r="B1741" s="20" t="s">
        <v>5088</v>
      </c>
      <c r="C1741" s="20" t="s">
        <v>9608</v>
      </c>
      <c r="D1741" s="20" t="s">
        <v>1794</v>
      </c>
      <c r="E1741" s="20" t="s">
        <v>264</v>
      </c>
      <c r="F1741" s="20" t="s">
        <v>8329</v>
      </c>
      <c r="G1741" s="20" t="s">
        <v>2091</v>
      </c>
      <c r="H1741" s="20" t="s">
        <v>9609</v>
      </c>
      <c r="I1741" s="20"/>
      <c r="J1741" s="20" t="s">
        <v>9610</v>
      </c>
      <c r="K1741" s="20" t="s">
        <v>9603</v>
      </c>
      <c r="L1741" s="20" t="s">
        <v>9604</v>
      </c>
      <c r="M1741" s="20" t="s">
        <v>1566</v>
      </c>
      <c r="N1741" s="20"/>
      <c r="O1741" s="20"/>
      <c r="P1741" s="20" t="s">
        <v>9605</v>
      </c>
      <c r="Q1741" s="20" t="s">
        <v>9611</v>
      </c>
      <c r="R1741" s="2" t="s">
        <v>2052</v>
      </c>
      <c r="S1741" s="2" t="s">
        <v>6528</v>
      </c>
      <c r="T1741" s="2" t="s">
        <v>9607</v>
      </c>
      <c r="U1741" s="2"/>
      <c r="V1741" s="2"/>
    </row>
    <row r="1742" spans="1:22" ht="14.25" customHeight="1">
      <c r="A1742" s="20" t="s">
        <v>9612</v>
      </c>
      <c r="B1742" s="20" t="s">
        <v>5088</v>
      </c>
      <c r="C1742" s="20" t="s">
        <v>9613</v>
      </c>
      <c r="D1742" s="20" t="s">
        <v>1794</v>
      </c>
      <c r="E1742" s="20" t="s">
        <v>264</v>
      </c>
      <c r="F1742" s="20" t="s">
        <v>9614</v>
      </c>
      <c r="G1742" s="20" t="s">
        <v>2091</v>
      </c>
      <c r="H1742" s="20" t="s">
        <v>9615</v>
      </c>
      <c r="I1742" s="20"/>
      <c r="J1742" s="20" t="s">
        <v>9616</v>
      </c>
      <c r="K1742" s="20" t="s">
        <v>9603</v>
      </c>
      <c r="L1742" s="20" t="s">
        <v>9604</v>
      </c>
      <c r="M1742" s="20" t="s">
        <v>60</v>
      </c>
      <c r="N1742" s="20"/>
      <c r="O1742" s="20"/>
      <c r="P1742" s="20" t="s">
        <v>9605</v>
      </c>
      <c r="Q1742" s="20" t="s">
        <v>7159</v>
      </c>
      <c r="R1742" s="2"/>
      <c r="S1742" s="2" t="s">
        <v>6528</v>
      </c>
      <c r="T1742" s="2" t="s">
        <v>9607</v>
      </c>
      <c r="U1742" s="2"/>
      <c r="V1742" s="2"/>
    </row>
    <row r="1743" spans="1:22" ht="14.25" customHeight="1">
      <c r="A1743" s="20" t="s">
        <v>9617</v>
      </c>
      <c r="B1743" s="20" t="s">
        <v>6144</v>
      </c>
      <c r="C1743" s="20" t="s">
        <v>9618</v>
      </c>
      <c r="D1743" s="20" t="s">
        <v>1794</v>
      </c>
      <c r="E1743" s="20" t="s">
        <v>264</v>
      </c>
      <c r="F1743" s="20" t="s">
        <v>2322</v>
      </c>
      <c r="G1743" s="20" t="s">
        <v>2091</v>
      </c>
      <c r="H1743" s="20" t="s">
        <v>9619</v>
      </c>
      <c r="I1743" s="20" t="s">
        <v>9620</v>
      </c>
      <c r="J1743" s="20" t="s">
        <v>9621</v>
      </c>
      <c r="K1743" s="20"/>
      <c r="L1743" s="20" t="s">
        <v>9622</v>
      </c>
      <c r="M1743" s="20" t="s">
        <v>59</v>
      </c>
      <c r="N1743" s="20"/>
      <c r="O1743" s="20"/>
      <c r="P1743" s="20" t="s">
        <v>9605</v>
      </c>
      <c r="Q1743" s="20" t="s">
        <v>7159</v>
      </c>
      <c r="R1743" s="2"/>
      <c r="S1743" s="2" t="s">
        <v>6528</v>
      </c>
      <c r="T1743" s="2" t="s">
        <v>9607</v>
      </c>
      <c r="U1743" s="2"/>
      <c r="V1743" s="2"/>
    </row>
    <row r="1744" spans="1:22" ht="14.25" customHeight="1">
      <c r="A1744" s="20"/>
      <c r="B1744" s="20" t="s">
        <v>9623</v>
      </c>
      <c r="C1744" s="20" t="s">
        <v>4682</v>
      </c>
      <c r="D1744" s="20" t="s">
        <v>1794</v>
      </c>
      <c r="E1744" s="20" t="s">
        <v>264</v>
      </c>
      <c r="F1744" s="20" t="s">
        <v>9624</v>
      </c>
      <c r="G1744" s="20" t="s">
        <v>2091</v>
      </c>
      <c r="H1744" s="20" t="s">
        <v>9625</v>
      </c>
      <c r="I1744" s="20"/>
      <c r="J1744" s="20" t="s">
        <v>9626</v>
      </c>
      <c r="K1744" s="20" t="s">
        <v>9603</v>
      </c>
      <c r="L1744" s="20" t="s">
        <v>9604</v>
      </c>
      <c r="M1744" s="20" t="s">
        <v>59</v>
      </c>
      <c r="N1744" s="20"/>
      <c r="O1744" s="20"/>
      <c r="P1744" s="20" t="s">
        <v>9605</v>
      </c>
      <c r="Q1744" s="20" t="s">
        <v>9611</v>
      </c>
      <c r="R1744" s="2"/>
      <c r="S1744" s="16" t="s">
        <v>6863</v>
      </c>
      <c r="T1744" s="2" t="s">
        <v>9607</v>
      </c>
      <c r="U1744" s="2"/>
      <c r="V1744" s="2"/>
    </row>
    <row r="1745" spans="1:22" ht="14.25" customHeight="1">
      <c r="A1745" s="20" t="s">
        <v>9627</v>
      </c>
      <c r="B1745" s="20" t="s">
        <v>9628</v>
      </c>
      <c r="C1745" s="20" t="s">
        <v>3222</v>
      </c>
      <c r="D1745" s="20" t="s">
        <v>1794</v>
      </c>
      <c r="E1745" s="20" t="s">
        <v>264</v>
      </c>
      <c r="F1745" s="20" t="s">
        <v>9629</v>
      </c>
      <c r="G1745" s="20" t="s">
        <v>2091</v>
      </c>
      <c r="H1745" s="20" t="s">
        <v>9630</v>
      </c>
      <c r="I1745" s="20"/>
      <c r="J1745" s="20" t="s">
        <v>9631</v>
      </c>
      <c r="K1745" s="20" t="s">
        <v>9603</v>
      </c>
      <c r="L1745" s="20" t="s">
        <v>9604</v>
      </c>
      <c r="M1745" s="20" t="s">
        <v>1566</v>
      </c>
      <c r="N1745" s="20"/>
      <c r="O1745" s="20"/>
      <c r="P1745" s="20" t="s">
        <v>9605</v>
      </c>
      <c r="Q1745" s="20" t="s">
        <v>7159</v>
      </c>
      <c r="R1745" s="2" t="s">
        <v>2067</v>
      </c>
      <c r="S1745" s="2" t="s">
        <v>6528</v>
      </c>
      <c r="T1745" s="2" t="s">
        <v>9607</v>
      </c>
      <c r="U1745" s="2"/>
      <c r="V1745" s="2"/>
    </row>
    <row r="1746" spans="1:22" ht="14.25" customHeight="1">
      <c r="A1746" s="20" t="s">
        <v>9632</v>
      </c>
      <c r="B1746" s="20" t="s">
        <v>9633</v>
      </c>
      <c r="C1746" s="20" t="s">
        <v>2706</v>
      </c>
      <c r="D1746" s="20" t="s">
        <v>1794</v>
      </c>
      <c r="E1746" s="20" t="s">
        <v>264</v>
      </c>
      <c r="F1746" s="20" t="s">
        <v>9634</v>
      </c>
      <c r="G1746" s="20" t="s">
        <v>2091</v>
      </c>
      <c r="H1746" s="20" t="s">
        <v>9635</v>
      </c>
      <c r="I1746" s="20" t="s">
        <v>9636</v>
      </c>
      <c r="J1746" s="20" t="s">
        <v>9637</v>
      </c>
      <c r="K1746" s="20" t="s">
        <v>9638</v>
      </c>
      <c r="L1746" s="20" t="s">
        <v>9622</v>
      </c>
      <c r="M1746" s="20" t="s">
        <v>60</v>
      </c>
      <c r="N1746" s="20"/>
      <c r="O1746" s="20"/>
      <c r="P1746" s="20" t="s">
        <v>9605</v>
      </c>
      <c r="Q1746" s="20" t="s">
        <v>7159</v>
      </c>
      <c r="R1746" s="2"/>
      <c r="S1746" s="2" t="s">
        <v>6528</v>
      </c>
      <c r="T1746" s="2" t="s">
        <v>9607</v>
      </c>
      <c r="U1746" s="2"/>
      <c r="V1746" s="2"/>
    </row>
    <row r="1747" spans="1:22" ht="14.25" customHeight="1">
      <c r="A1747" s="20"/>
      <c r="B1747" s="20" t="s">
        <v>9639</v>
      </c>
      <c r="C1747" s="20" t="s">
        <v>5152</v>
      </c>
      <c r="D1747" s="20" t="s">
        <v>1794</v>
      </c>
      <c r="E1747" s="20" t="s">
        <v>264</v>
      </c>
      <c r="F1747" s="20" t="s">
        <v>9624</v>
      </c>
      <c r="G1747" s="20" t="s">
        <v>2091</v>
      </c>
      <c r="H1747" s="20" t="s">
        <v>9640</v>
      </c>
      <c r="I1747" s="20"/>
      <c r="J1747" s="20"/>
      <c r="K1747" s="20" t="s">
        <v>9603</v>
      </c>
      <c r="L1747" s="20" t="s">
        <v>9604</v>
      </c>
      <c r="M1747" s="20" t="s">
        <v>59</v>
      </c>
      <c r="N1747" s="20"/>
      <c r="O1747" s="20"/>
      <c r="P1747" s="20" t="s">
        <v>9605</v>
      </c>
      <c r="Q1747" s="20" t="s">
        <v>9611</v>
      </c>
      <c r="R1747" s="2"/>
      <c r="S1747" s="16" t="s">
        <v>6863</v>
      </c>
      <c r="T1747" s="2" t="s">
        <v>9607</v>
      </c>
      <c r="U1747" s="2"/>
      <c r="V1747" s="2"/>
    </row>
    <row r="1748" spans="1:22" ht="14.25" customHeight="1">
      <c r="A1748" s="20"/>
      <c r="B1748" s="20" t="s">
        <v>3278</v>
      </c>
      <c r="C1748" s="20" t="s">
        <v>4312</v>
      </c>
      <c r="D1748" s="20" t="s">
        <v>1794</v>
      </c>
      <c r="E1748" s="20" t="s">
        <v>264</v>
      </c>
      <c r="F1748" s="20" t="s">
        <v>9624</v>
      </c>
      <c r="G1748" s="20" t="s">
        <v>2091</v>
      </c>
      <c r="H1748" s="20" t="s">
        <v>9641</v>
      </c>
      <c r="I1748" s="20"/>
      <c r="J1748" s="20" t="s">
        <v>9642</v>
      </c>
      <c r="K1748" s="20" t="s">
        <v>9603</v>
      </c>
      <c r="L1748" s="20" t="s">
        <v>9604</v>
      </c>
      <c r="M1748" s="20" t="s">
        <v>59</v>
      </c>
      <c r="N1748" s="20"/>
      <c r="O1748" s="20"/>
      <c r="P1748" s="20" t="s">
        <v>9605</v>
      </c>
      <c r="Q1748" s="20" t="s">
        <v>9611</v>
      </c>
      <c r="R1748" s="2"/>
      <c r="S1748" s="16" t="s">
        <v>6863</v>
      </c>
      <c r="T1748" s="2" t="s">
        <v>9607</v>
      </c>
      <c r="U1748" s="2"/>
      <c r="V1748" s="2"/>
    </row>
    <row r="1749" spans="1:22" ht="14.25" customHeight="1">
      <c r="A1749" s="20"/>
      <c r="B1749" s="20" t="s">
        <v>2768</v>
      </c>
      <c r="C1749" s="20" t="s">
        <v>9643</v>
      </c>
      <c r="D1749" s="20" t="s">
        <v>1794</v>
      </c>
      <c r="E1749" s="20" t="s">
        <v>264</v>
      </c>
      <c r="F1749" s="20" t="s">
        <v>9644</v>
      </c>
      <c r="G1749" s="20" t="s">
        <v>2091</v>
      </c>
      <c r="H1749" s="20" t="s">
        <v>9645</v>
      </c>
      <c r="I1749" s="20"/>
      <c r="J1749" s="20" t="s">
        <v>9646</v>
      </c>
      <c r="K1749" s="20" t="s">
        <v>9603</v>
      </c>
      <c r="L1749" s="20" t="s">
        <v>9604</v>
      </c>
      <c r="M1749" s="20" t="s">
        <v>1566</v>
      </c>
      <c r="N1749" s="20"/>
      <c r="O1749" s="20"/>
      <c r="P1749" s="20" t="s">
        <v>9605</v>
      </c>
      <c r="Q1749" s="20" t="s">
        <v>9611</v>
      </c>
      <c r="R1749" s="2" t="s">
        <v>2067</v>
      </c>
      <c r="S1749" s="2" t="s">
        <v>6528</v>
      </c>
      <c r="T1749" s="2" t="s">
        <v>9607</v>
      </c>
      <c r="U1749" s="2"/>
      <c r="V1749" s="2"/>
    </row>
    <row r="1750" spans="1:22" ht="14.25" customHeight="1">
      <c r="A1750" s="20"/>
      <c r="B1750" s="20" t="s">
        <v>9647</v>
      </c>
      <c r="C1750" s="20" t="s">
        <v>5036</v>
      </c>
      <c r="D1750" s="20" t="s">
        <v>1794</v>
      </c>
      <c r="E1750" s="20" t="s">
        <v>264</v>
      </c>
      <c r="F1750" s="20" t="s">
        <v>9648</v>
      </c>
      <c r="G1750" s="20" t="s">
        <v>2091</v>
      </c>
      <c r="H1750" s="20" t="s">
        <v>9649</v>
      </c>
      <c r="I1750" s="20"/>
      <c r="J1750" s="20" t="s">
        <v>9650</v>
      </c>
      <c r="K1750" s="20" t="s">
        <v>9603</v>
      </c>
      <c r="L1750" s="20" t="s">
        <v>9604</v>
      </c>
      <c r="M1750" s="20" t="s">
        <v>1566</v>
      </c>
      <c r="N1750" s="20"/>
      <c r="O1750" s="20"/>
      <c r="P1750" s="20" t="s">
        <v>9605</v>
      </c>
      <c r="Q1750" s="20" t="s">
        <v>9611</v>
      </c>
      <c r="R1750" s="2" t="s">
        <v>2052</v>
      </c>
      <c r="S1750" s="2" t="s">
        <v>6528</v>
      </c>
      <c r="T1750" s="2" t="s">
        <v>9607</v>
      </c>
      <c r="U1750" s="2"/>
      <c r="V1750" s="2"/>
    </row>
    <row r="1751" spans="1:22" ht="14.25" customHeight="1">
      <c r="A1751" s="20"/>
      <c r="B1751" s="20" t="s">
        <v>3690</v>
      </c>
      <c r="C1751" s="20" t="s">
        <v>4695</v>
      </c>
      <c r="D1751" s="20" t="s">
        <v>1794</v>
      </c>
      <c r="E1751" s="20" t="s">
        <v>264</v>
      </c>
      <c r="F1751" s="20" t="s">
        <v>1873</v>
      </c>
      <c r="G1751" s="20" t="s">
        <v>2091</v>
      </c>
      <c r="H1751" s="20" t="s">
        <v>9651</v>
      </c>
      <c r="I1751" s="20"/>
      <c r="J1751" s="20"/>
      <c r="K1751" s="20" t="s">
        <v>9603</v>
      </c>
      <c r="L1751" s="20" t="s">
        <v>9604</v>
      </c>
      <c r="M1751" s="20"/>
      <c r="N1751" s="20"/>
      <c r="O1751" s="20"/>
      <c r="P1751" s="20" t="s">
        <v>9605</v>
      </c>
      <c r="Q1751" s="20" t="s">
        <v>9611</v>
      </c>
      <c r="R1751" s="2"/>
      <c r="S1751" s="16" t="s">
        <v>6563</v>
      </c>
      <c r="T1751" s="2" t="s">
        <v>9607</v>
      </c>
      <c r="U1751" s="2"/>
      <c r="V1751" s="2"/>
    </row>
    <row r="1752" spans="1:22" ht="14.25" customHeight="1">
      <c r="A1752" s="20" t="s">
        <v>9652</v>
      </c>
      <c r="B1752" s="20" t="s">
        <v>3176</v>
      </c>
      <c r="C1752" s="20" t="s">
        <v>9653</v>
      </c>
      <c r="D1752" s="20" t="s">
        <v>1794</v>
      </c>
      <c r="E1752" s="20" t="s">
        <v>264</v>
      </c>
      <c r="F1752" s="20" t="s">
        <v>2824</v>
      </c>
      <c r="G1752" s="20" t="s">
        <v>2091</v>
      </c>
      <c r="H1752" s="20" t="s">
        <v>9654</v>
      </c>
      <c r="I1752" s="20" t="s">
        <v>9655</v>
      </c>
      <c r="J1752" s="20" t="s">
        <v>9621</v>
      </c>
      <c r="K1752" s="20" t="s">
        <v>9638</v>
      </c>
      <c r="L1752" s="20" t="s">
        <v>9622</v>
      </c>
      <c r="M1752" s="20" t="s">
        <v>60</v>
      </c>
      <c r="N1752" s="20"/>
      <c r="O1752" s="20"/>
      <c r="P1752" s="20" t="s">
        <v>9605</v>
      </c>
      <c r="Q1752" s="20" t="s">
        <v>7159</v>
      </c>
      <c r="R1752" s="2"/>
      <c r="S1752" s="2" t="s">
        <v>6528</v>
      </c>
      <c r="T1752" s="2" t="s">
        <v>9607</v>
      </c>
      <c r="U1752" s="2"/>
      <c r="V1752" s="2"/>
    </row>
    <row r="1753" spans="1:22" ht="14.25" customHeight="1">
      <c r="A1753" s="20"/>
      <c r="B1753" s="20" t="s">
        <v>3896</v>
      </c>
      <c r="C1753" s="20" t="s">
        <v>9656</v>
      </c>
      <c r="D1753" s="20" t="s">
        <v>1794</v>
      </c>
      <c r="E1753" s="20" t="s">
        <v>264</v>
      </c>
      <c r="F1753" s="20" t="s">
        <v>8329</v>
      </c>
      <c r="G1753" s="20" t="s">
        <v>2091</v>
      </c>
      <c r="H1753" s="20" t="s">
        <v>9657</v>
      </c>
      <c r="I1753" s="20"/>
      <c r="J1753" s="20" t="s">
        <v>9658</v>
      </c>
      <c r="K1753" s="20" t="s">
        <v>9603</v>
      </c>
      <c r="L1753" s="20" t="s">
        <v>9604</v>
      </c>
      <c r="M1753" s="20" t="s">
        <v>1566</v>
      </c>
      <c r="N1753" s="20"/>
      <c r="O1753" s="20"/>
      <c r="P1753" s="20" t="s">
        <v>9605</v>
      </c>
      <c r="Q1753" s="20" t="s">
        <v>9611</v>
      </c>
      <c r="R1753" s="2" t="s">
        <v>2052</v>
      </c>
      <c r="S1753" s="2" t="s">
        <v>6528</v>
      </c>
      <c r="T1753" s="2" t="s">
        <v>9607</v>
      </c>
      <c r="U1753" s="2"/>
      <c r="V1753" s="2"/>
    </row>
    <row r="1754" spans="1:22" ht="14.25" customHeight="1">
      <c r="A1754" s="20" t="s">
        <v>9659</v>
      </c>
      <c r="B1754" s="20" t="s">
        <v>9660</v>
      </c>
      <c r="C1754" s="20" t="s">
        <v>9661</v>
      </c>
      <c r="D1754" s="20" t="s">
        <v>1794</v>
      </c>
      <c r="E1754" s="20" t="s">
        <v>264</v>
      </c>
      <c r="F1754" s="20" t="s">
        <v>2824</v>
      </c>
      <c r="G1754" s="20" t="s">
        <v>2091</v>
      </c>
      <c r="H1754" s="20" t="s">
        <v>9662</v>
      </c>
      <c r="I1754" s="20" t="s">
        <v>9663</v>
      </c>
      <c r="J1754" s="20" t="s">
        <v>9664</v>
      </c>
      <c r="K1754" s="20" t="s">
        <v>9638</v>
      </c>
      <c r="L1754" s="20" t="s">
        <v>9622</v>
      </c>
      <c r="M1754" s="20" t="s">
        <v>60</v>
      </c>
      <c r="N1754" s="20"/>
      <c r="O1754" s="20"/>
      <c r="P1754" s="20" t="s">
        <v>9605</v>
      </c>
      <c r="Q1754" s="20" t="s">
        <v>7159</v>
      </c>
      <c r="R1754" s="2"/>
      <c r="S1754" s="2" t="s">
        <v>6528</v>
      </c>
      <c r="T1754" s="2" t="s">
        <v>9607</v>
      </c>
      <c r="U1754" s="2"/>
      <c r="V1754" s="2"/>
    </row>
    <row r="1755" spans="1:22" ht="14.25" customHeight="1">
      <c r="A1755" s="20" t="s">
        <v>9665</v>
      </c>
      <c r="B1755" s="20" t="s">
        <v>9666</v>
      </c>
      <c r="C1755" s="20" t="s">
        <v>9667</v>
      </c>
      <c r="D1755" s="20" t="s">
        <v>1794</v>
      </c>
      <c r="E1755" s="20" t="s">
        <v>264</v>
      </c>
      <c r="F1755" s="20" t="s">
        <v>9668</v>
      </c>
      <c r="G1755" s="20" t="s">
        <v>2091</v>
      </c>
      <c r="H1755" s="20" t="s">
        <v>9669</v>
      </c>
      <c r="I1755" s="20"/>
      <c r="J1755" s="20" t="s">
        <v>9670</v>
      </c>
      <c r="K1755" s="20" t="s">
        <v>9603</v>
      </c>
      <c r="L1755" s="20" t="s">
        <v>9604</v>
      </c>
      <c r="M1755" s="20" t="s">
        <v>1566</v>
      </c>
      <c r="N1755" s="20"/>
      <c r="O1755" s="20"/>
      <c r="P1755" s="20" t="s">
        <v>9605</v>
      </c>
      <c r="Q1755" s="20" t="s">
        <v>7159</v>
      </c>
      <c r="R1755" s="2" t="s">
        <v>2067</v>
      </c>
      <c r="S1755" s="2" t="s">
        <v>6528</v>
      </c>
      <c r="T1755" s="2" t="s">
        <v>9607</v>
      </c>
      <c r="U1755" s="2"/>
      <c r="V1755" s="2"/>
    </row>
    <row r="1756" spans="1:22" ht="14.25" customHeight="1">
      <c r="A1756" s="20"/>
      <c r="B1756" s="20" t="s">
        <v>9671</v>
      </c>
      <c r="C1756" s="20" t="s">
        <v>2743</v>
      </c>
      <c r="D1756" s="20" t="s">
        <v>1794</v>
      </c>
      <c r="E1756" s="20" t="s">
        <v>264</v>
      </c>
      <c r="F1756" s="20" t="s">
        <v>1793</v>
      </c>
      <c r="G1756" s="20" t="s">
        <v>2091</v>
      </c>
      <c r="H1756" s="20" t="s">
        <v>9672</v>
      </c>
      <c r="I1756" s="20"/>
      <c r="J1756" s="20" t="s">
        <v>9673</v>
      </c>
      <c r="K1756" s="20" t="s">
        <v>9603</v>
      </c>
      <c r="L1756" s="20" t="s">
        <v>9604</v>
      </c>
      <c r="M1756" s="20"/>
      <c r="N1756" s="20"/>
      <c r="O1756" s="20"/>
      <c r="P1756" s="20" t="s">
        <v>9605</v>
      </c>
      <c r="Q1756" s="20" t="s">
        <v>9606</v>
      </c>
      <c r="R1756" s="2"/>
      <c r="S1756" s="16" t="s">
        <v>6563</v>
      </c>
      <c r="T1756" s="2" t="s">
        <v>9607</v>
      </c>
      <c r="U1756" s="2"/>
      <c r="V1756" s="2"/>
    </row>
    <row r="1757" spans="1:22" ht="14.25" customHeight="1">
      <c r="A1757" s="20"/>
      <c r="B1757" s="20" t="s">
        <v>9674</v>
      </c>
      <c r="C1757" s="20" t="s">
        <v>2701</v>
      </c>
      <c r="D1757" s="20" t="s">
        <v>1794</v>
      </c>
      <c r="E1757" s="20" t="s">
        <v>264</v>
      </c>
      <c r="F1757" s="20" t="s">
        <v>9648</v>
      </c>
      <c r="G1757" s="20" t="s">
        <v>2091</v>
      </c>
      <c r="H1757" s="20" t="s">
        <v>9675</v>
      </c>
      <c r="I1757" s="20"/>
      <c r="J1757" s="20"/>
      <c r="K1757" s="20" t="s">
        <v>9603</v>
      </c>
      <c r="L1757" s="20" t="s">
        <v>9604</v>
      </c>
      <c r="M1757" s="20" t="s">
        <v>1566</v>
      </c>
      <c r="N1757" s="20"/>
      <c r="O1757" s="20"/>
      <c r="P1757" s="20" t="s">
        <v>9605</v>
      </c>
      <c r="Q1757" s="20" t="s">
        <v>9611</v>
      </c>
      <c r="R1757" s="2" t="s">
        <v>2052</v>
      </c>
      <c r="S1757" s="2" t="s">
        <v>6528</v>
      </c>
      <c r="T1757" s="2" t="s">
        <v>9607</v>
      </c>
      <c r="U1757" s="2"/>
      <c r="V1757" s="2"/>
    </row>
    <row r="1758" spans="1:22" ht="14.25" customHeight="1">
      <c r="A1758" s="20"/>
      <c r="B1758" s="20" t="s">
        <v>9676</v>
      </c>
      <c r="C1758" s="20" t="s">
        <v>2658</v>
      </c>
      <c r="D1758" s="20" t="s">
        <v>1794</v>
      </c>
      <c r="E1758" s="20" t="s">
        <v>264</v>
      </c>
      <c r="F1758" s="20" t="s">
        <v>9624</v>
      </c>
      <c r="G1758" s="20" t="s">
        <v>2091</v>
      </c>
      <c r="H1758" s="20" t="s">
        <v>9677</v>
      </c>
      <c r="I1758" s="20"/>
      <c r="J1758" s="20" t="s">
        <v>9678</v>
      </c>
      <c r="K1758" s="20" t="s">
        <v>9603</v>
      </c>
      <c r="L1758" s="20" t="s">
        <v>9604</v>
      </c>
      <c r="M1758" s="20" t="s">
        <v>59</v>
      </c>
      <c r="N1758" s="20"/>
      <c r="O1758" s="20"/>
      <c r="P1758" s="20" t="s">
        <v>9605</v>
      </c>
      <c r="Q1758" s="20" t="s">
        <v>9611</v>
      </c>
      <c r="R1758" s="2"/>
      <c r="S1758" s="16" t="s">
        <v>6863</v>
      </c>
      <c r="T1758" s="2" t="s">
        <v>9607</v>
      </c>
      <c r="U1758" s="2"/>
      <c r="V1758" s="2"/>
    </row>
    <row r="1759" spans="1:22" ht="14.25" customHeight="1">
      <c r="A1759" s="20"/>
      <c r="B1759" s="20" t="s">
        <v>4670</v>
      </c>
      <c r="C1759" s="20" t="s">
        <v>9679</v>
      </c>
      <c r="D1759" s="20" t="s">
        <v>1794</v>
      </c>
      <c r="E1759" s="20" t="s">
        <v>264</v>
      </c>
      <c r="F1759" s="20" t="s">
        <v>9680</v>
      </c>
      <c r="G1759" s="20" t="s">
        <v>2091</v>
      </c>
      <c r="H1759" s="20" t="s">
        <v>9681</v>
      </c>
      <c r="I1759" s="20"/>
      <c r="J1759" s="20" t="s">
        <v>9682</v>
      </c>
      <c r="K1759" s="20" t="s">
        <v>9603</v>
      </c>
      <c r="L1759" s="20" t="s">
        <v>9604</v>
      </c>
      <c r="M1759" s="20" t="s">
        <v>1566</v>
      </c>
      <c r="N1759" s="20"/>
      <c r="O1759" s="20"/>
      <c r="P1759" s="20" t="s">
        <v>9605</v>
      </c>
      <c r="Q1759" s="20" t="s">
        <v>9611</v>
      </c>
      <c r="R1759" s="2" t="s">
        <v>2052</v>
      </c>
      <c r="S1759" s="2" t="s">
        <v>6528</v>
      </c>
      <c r="T1759" s="2" t="s">
        <v>9607</v>
      </c>
      <c r="U1759" s="2"/>
      <c r="V1759" s="2"/>
    </row>
    <row r="1760" spans="1:22" ht="14.25" customHeight="1">
      <c r="A1760" s="20"/>
      <c r="B1760" s="20" t="s">
        <v>9683</v>
      </c>
      <c r="C1760" s="20" t="s">
        <v>8163</v>
      </c>
      <c r="D1760" s="20" t="s">
        <v>1794</v>
      </c>
      <c r="E1760" s="20" t="s">
        <v>264</v>
      </c>
      <c r="F1760" s="20" t="s">
        <v>9648</v>
      </c>
      <c r="G1760" s="20" t="s">
        <v>2091</v>
      </c>
      <c r="H1760" s="20" t="s">
        <v>9684</v>
      </c>
      <c r="I1760" s="20"/>
      <c r="J1760" s="20" t="s">
        <v>9685</v>
      </c>
      <c r="K1760" s="20" t="s">
        <v>9603</v>
      </c>
      <c r="L1760" s="20" t="s">
        <v>9604</v>
      </c>
      <c r="M1760" s="20" t="s">
        <v>1566</v>
      </c>
      <c r="N1760" s="20"/>
      <c r="O1760" s="20"/>
      <c r="P1760" s="20" t="s">
        <v>9605</v>
      </c>
      <c r="Q1760" s="20" t="s">
        <v>9606</v>
      </c>
      <c r="R1760" s="2" t="s">
        <v>2052</v>
      </c>
      <c r="S1760" s="2" t="s">
        <v>6528</v>
      </c>
      <c r="T1760" s="2" t="s">
        <v>9607</v>
      </c>
      <c r="U1760" s="2"/>
      <c r="V1760" s="2"/>
    </row>
    <row r="1761" spans="1:22" ht="14.25" customHeight="1">
      <c r="A1761" s="20" t="s">
        <v>9686</v>
      </c>
      <c r="B1761" s="20" t="s">
        <v>2887</v>
      </c>
      <c r="C1761" s="20" t="s">
        <v>9687</v>
      </c>
      <c r="D1761" s="20" t="s">
        <v>1794</v>
      </c>
      <c r="E1761" s="20" t="s">
        <v>264</v>
      </c>
      <c r="F1761" s="20" t="s">
        <v>9688</v>
      </c>
      <c r="G1761" s="20" t="s">
        <v>2091</v>
      </c>
      <c r="H1761" s="20" t="s">
        <v>9689</v>
      </c>
      <c r="I1761" s="20" t="s">
        <v>9690</v>
      </c>
      <c r="J1761" s="20" t="s">
        <v>9691</v>
      </c>
      <c r="K1761" s="20" t="s">
        <v>9638</v>
      </c>
      <c r="L1761" s="20" t="s">
        <v>9622</v>
      </c>
      <c r="M1761" s="20" t="s">
        <v>59</v>
      </c>
      <c r="N1761" s="20"/>
      <c r="O1761" s="20"/>
      <c r="P1761" s="20" t="s">
        <v>9605</v>
      </c>
      <c r="Q1761" s="20" t="s">
        <v>7159</v>
      </c>
      <c r="R1761" s="2"/>
      <c r="S1761" s="2" t="s">
        <v>6528</v>
      </c>
      <c r="T1761" s="2" t="s">
        <v>9607</v>
      </c>
      <c r="U1761" s="2"/>
      <c r="V1761" s="2"/>
    </row>
    <row r="1762" spans="1:22" ht="14.25" customHeight="1">
      <c r="A1762" s="20" t="s">
        <v>9692</v>
      </c>
      <c r="B1762" s="20" t="s">
        <v>9693</v>
      </c>
      <c r="C1762" s="20" t="s">
        <v>9694</v>
      </c>
      <c r="D1762" s="20" t="s">
        <v>1794</v>
      </c>
      <c r="E1762" s="20" t="s">
        <v>264</v>
      </c>
      <c r="F1762" s="20" t="s">
        <v>9695</v>
      </c>
      <c r="G1762" s="20" t="s">
        <v>2091</v>
      </c>
      <c r="H1762" s="20" t="s">
        <v>9696</v>
      </c>
      <c r="I1762" s="20"/>
      <c r="J1762" s="20"/>
      <c r="K1762" s="20" t="s">
        <v>9638</v>
      </c>
      <c r="L1762" s="20" t="s">
        <v>9622</v>
      </c>
      <c r="M1762" s="20" t="s">
        <v>1566</v>
      </c>
      <c r="N1762" s="20"/>
      <c r="O1762" s="20"/>
      <c r="P1762" s="20" t="s">
        <v>9605</v>
      </c>
      <c r="Q1762" s="20" t="s">
        <v>7159</v>
      </c>
      <c r="R1762" s="2" t="s">
        <v>2067</v>
      </c>
      <c r="S1762" s="2" t="s">
        <v>6528</v>
      </c>
      <c r="T1762" s="2" t="s">
        <v>9607</v>
      </c>
      <c r="U1762" s="2"/>
      <c r="V1762" s="2"/>
    </row>
    <row r="1763" spans="1:22" ht="14.25" customHeight="1">
      <c r="A1763" s="20" t="s">
        <v>9697</v>
      </c>
      <c r="B1763" s="20" t="s">
        <v>9698</v>
      </c>
      <c r="C1763" s="20" t="s">
        <v>2743</v>
      </c>
      <c r="D1763" s="20" t="s">
        <v>1794</v>
      </c>
      <c r="E1763" s="20" t="s">
        <v>264</v>
      </c>
      <c r="F1763" s="20" t="s">
        <v>2489</v>
      </c>
      <c r="G1763" s="20" t="s">
        <v>2091</v>
      </c>
      <c r="H1763" s="20" t="s">
        <v>9699</v>
      </c>
      <c r="I1763" s="20" t="s">
        <v>9700</v>
      </c>
      <c r="J1763" s="20" t="s">
        <v>9621</v>
      </c>
      <c r="K1763" s="20"/>
      <c r="L1763" s="20" t="s">
        <v>9622</v>
      </c>
      <c r="M1763" s="20" t="s">
        <v>60</v>
      </c>
      <c r="N1763" s="20"/>
      <c r="O1763" s="20"/>
      <c r="P1763" s="20" t="s">
        <v>9605</v>
      </c>
      <c r="Q1763" s="20" t="s">
        <v>7159</v>
      </c>
      <c r="R1763" s="2"/>
      <c r="S1763" s="2" t="s">
        <v>6528</v>
      </c>
      <c r="T1763" s="2" t="s">
        <v>9607</v>
      </c>
      <c r="U1763" s="2"/>
      <c r="V1763" s="2"/>
    </row>
    <row r="1764" spans="1:22" ht="14.25" customHeight="1">
      <c r="A1764" s="20" t="s">
        <v>9701</v>
      </c>
      <c r="B1764" s="20" t="s">
        <v>2887</v>
      </c>
      <c r="C1764" s="20" t="s">
        <v>9702</v>
      </c>
      <c r="D1764" s="20" t="s">
        <v>1794</v>
      </c>
      <c r="E1764" s="20" t="s">
        <v>264</v>
      </c>
      <c r="F1764" s="20" t="s">
        <v>2320</v>
      </c>
      <c r="G1764" s="20" t="s">
        <v>2091</v>
      </c>
      <c r="H1764" s="20" t="s">
        <v>9703</v>
      </c>
      <c r="I1764" s="20" t="s">
        <v>9704</v>
      </c>
      <c r="J1764" s="20" t="s">
        <v>9705</v>
      </c>
      <c r="K1764" s="20" t="s">
        <v>9638</v>
      </c>
      <c r="L1764" s="20" t="s">
        <v>9622</v>
      </c>
      <c r="M1764" s="20" t="s">
        <v>59</v>
      </c>
      <c r="N1764" s="20"/>
      <c r="O1764" s="20"/>
      <c r="P1764" s="20" t="s">
        <v>9605</v>
      </c>
      <c r="Q1764" s="20" t="s">
        <v>7159</v>
      </c>
      <c r="R1764" s="2"/>
      <c r="S1764" s="2" t="s">
        <v>6528</v>
      </c>
      <c r="T1764" s="2" t="s">
        <v>9607</v>
      </c>
      <c r="U1764" s="2"/>
      <c r="V1764" s="2"/>
    </row>
    <row r="1765" spans="1:22" ht="14.25" customHeight="1">
      <c r="A1765" s="20"/>
      <c r="B1765" s="20" t="s">
        <v>9706</v>
      </c>
      <c r="C1765" s="20" t="s">
        <v>4617</v>
      </c>
      <c r="D1765" s="20" t="s">
        <v>1794</v>
      </c>
      <c r="E1765" s="20" t="s">
        <v>264</v>
      </c>
      <c r="F1765" s="20" t="s">
        <v>9707</v>
      </c>
      <c r="G1765" s="20" t="s">
        <v>2091</v>
      </c>
      <c r="H1765" s="20" t="s">
        <v>9708</v>
      </c>
      <c r="I1765" s="20"/>
      <c r="J1765" s="20" t="s">
        <v>9709</v>
      </c>
      <c r="K1765" s="20" t="s">
        <v>9710</v>
      </c>
      <c r="L1765" s="20" t="s">
        <v>9604</v>
      </c>
      <c r="M1765" s="20" t="s">
        <v>59</v>
      </c>
      <c r="N1765" s="20"/>
      <c r="O1765" s="20"/>
      <c r="P1765" s="20" t="s">
        <v>9605</v>
      </c>
      <c r="Q1765" s="20" t="s">
        <v>9611</v>
      </c>
      <c r="R1765" s="2"/>
      <c r="S1765" s="2" t="s">
        <v>6528</v>
      </c>
      <c r="T1765" s="2" t="s">
        <v>9607</v>
      </c>
      <c r="U1765" s="2"/>
      <c r="V1765" s="2"/>
    </row>
    <row r="1766" spans="1:22" ht="14.25" customHeight="1">
      <c r="A1766" s="20"/>
      <c r="B1766" s="20" t="s">
        <v>4034</v>
      </c>
      <c r="C1766" s="20" t="s">
        <v>9711</v>
      </c>
      <c r="D1766" s="20" t="s">
        <v>1794</v>
      </c>
      <c r="E1766" s="20" t="s">
        <v>264</v>
      </c>
      <c r="F1766" s="20" t="s">
        <v>9712</v>
      </c>
      <c r="G1766" s="20" t="s">
        <v>2091</v>
      </c>
      <c r="H1766" s="20" t="s">
        <v>9713</v>
      </c>
      <c r="I1766" s="20"/>
      <c r="J1766" s="20"/>
      <c r="K1766" s="20" t="s">
        <v>9603</v>
      </c>
      <c r="L1766" s="20" t="s">
        <v>9604</v>
      </c>
      <c r="M1766" s="20" t="s">
        <v>1566</v>
      </c>
      <c r="N1766" s="20"/>
      <c r="O1766" s="20"/>
      <c r="P1766" s="20" t="s">
        <v>9605</v>
      </c>
      <c r="Q1766" s="20" t="s">
        <v>9611</v>
      </c>
      <c r="R1766" s="2" t="s">
        <v>2052</v>
      </c>
      <c r="S1766" s="2" t="s">
        <v>6528</v>
      </c>
      <c r="T1766" s="2" t="s">
        <v>9607</v>
      </c>
      <c r="U1766" s="2"/>
      <c r="V1766" s="2"/>
    </row>
    <row r="1767" spans="1:22" ht="14.25" customHeight="1">
      <c r="A1767" s="20" t="s">
        <v>9714</v>
      </c>
      <c r="B1767" s="20" t="s">
        <v>3951</v>
      </c>
      <c r="C1767" s="20" t="s">
        <v>9715</v>
      </c>
      <c r="D1767" s="20" t="s">
        <v>1794</v>
      </c>
      <c r="E1767" s="20" t="s">
        <v>264</v>
      </c>
      <c r="F1767" s="20" t="s">
        <v>9716</v>
      </c>
      <c r="G1767" s="20" t="s">
        <v>2091</v>
      </c>
      <c r="H1767" s="20" t="s">
        <v>9717</v>
      </c>
      <c r="I1767" s="20"/>
      <c r="J1767" s="20" t="s">
        <v>9718</v>
      </c>
      <c r="K1767" s="20" t="s">
        <v>9603</v>
      </c>
      <c r="L1767" s="20" t="s">
        <v>9604</v>
      </c>
      <c r="M1767" s="20" t="s">
        <v>59</v>
      </c>
      <c r="N1767" s="20"/>
      <c r="O1767" s="20"/>
      <c r="P1767" s="20" t="s">
        <v>9605</v>
      </c>
      <c r="Q1767" s="20" t="s">
        <v>7159</v>
      </c>
      <c r="R1767" s="2"/>
      <c r="S1767" s="2" t="s">
        <v>6528</v>
      </c>
      <c r="T1767" s="2" t="s">
        <v>9607</v>
      </c>
      <c r="U1767" s="2"/>
      <c r="V1767" s="2"/>
    </row>
    <row r="1768" spans="1:22" ht="14.25" customHeight="1">
      <c r="A1768" s="20" t="s">
        <v>9719</v>
      </c>
      <c r="B1768" s="20" t="s">
        <v>5135</v>
      </c>
      <c r="C1768" s="20" t="s">
        <v>9720</v>
      </c>
      <c r="D1768" s="20" t="s">
        <v>214</v>
      </c>
      <c r="E1768" s="20" t="s">
        <v>96</v>
      </c>
      <c r="F1768" s="20" t="s">
        <v>9721</v>
      </c>
      <c r="G1768" s="20" t="s">
        <v>2046</v>
      </c>
      <c r="H1768" s="20" t="s">
        <v>9722</v>
      </c>
      <c r="I1768" s="20"/>
      <c r="J1768" s="20"/>
      <c r="K1768" s="20"/>
      <c r="L1768" s="20"/>
      <c r="M1768" s="20" t="s">
        <v>59</v>
      </c>
      <c r="N1768" s="20"/>
      <c r="O1768" s="20"/>
      <c r="P1768" s="20" t="s">
        <v>9723</v>
      </c>
      <c r="Q1768" s="20" t="s">
        <v>2051</v>
      </c>
      <c r="R1768" s="2"/>
      <c r="S1768" s="2" t="s">
        <v>6528</v>
      </c>
      <c r="T1768" s="2" t="s">
        <v>213</v>
      </c>
      <c r="U1768" s="2"/>
      <c r="V1768" s="2"/>
    </row>
    <row r="1769" spans="1:22" ht="14.25" customHeight="1">
      <c r="A1769" s="20" t="s">
        <v>9724</v>
      </c>
      <c r="B1769" s="20" t="s">
        <v>8004</v>
      </c>
      <c r="C1769" s="20" t="s">
        <v>9725</v>
      </c>
      <c r="D1769" s="20" t="s">
        <v>214</v>
      </c>
      <c r="E1769" s="20" t="s">
        <v>96</v>
      </c>
      <c r="F1769" s="20" t="s">
        <v>9726</v>
      </c>
      <c r="G1769" s="20" t="s">
        <v>2046</v>
      </c>
      <c r="H1769" s="20" t="s">
        <v>9727</v>
      </c>
      <c r="I1769" s="20" t="s">
        <v>9728</v>
      </c>
      <c r="J1769" s="20"/>
      <c r="K1769" s="20"/>
      <c r="L1769" s="20"/>
      <c r="M1769" s="20" t="s">
        <v>1566</v>
      </c>
      <c r="N1769" s="20"/>
      <c r="O1769" s="20"/>
      <c r="P1769" s="20" t="s">
        <v>9723</v>
      </c>
      <c r="Q1769" s="20" t="s">
        <v>2051</v>
      </c>
      <c r="R1769" s="2" t="s">
        <v>2067</v>
      </c>
      <c r="S1769" s="2" t="s">
        <v>6528</v>
      </c>
      <c r="T1769" s="2" t="s">
        <v>213</v>
      </c>
      <c r="U1769" s="2"/>
      <c r="V1769" s="2"/>
    </row>
    <row r="1770" spans="1:22" ht="14.25" customHeight="1">
      <c r="A1770" s="20" t="s">
        <v>9729</v>
      </c>
      <c r="B1770" s="20" t="s">
        <v>9730</v>
      </c>
      <c r="C1770" s="20" t="s">
        <v>9731</v>
      </c>
      <c r="D1770" s="20" t="s">
        <v>214</v>
      </c>
      <c r="E1770" s="20" t="s">
        <v>96</v>
      </c>
      <c r="F1770" s="20" t="s">
        <v>1642</v>
      </c>
      <c r="G1770" s="20" t="s">
        <v>2046</v>
      </c>
      <c r="H1770" s="20" t="s">
        <v>9732</v>
      </c>
      <c r="I1770" s="20"/>
      <c r="J1770" s="20"/>
      <c r="K1770" s="20"/>
      <c r="L1770" s="20" t="s">
        <v>9733</v>
      </c>
      <c r="M1770" s="20" t="s">
        <v>59</v>
      </c>
      <c r="N1770" s="20"/>
      <c r="O1770" s="20"/>
      <c r="P1770" s="20" t="s">
        <v>9723</v>
      </c>
      <c r="Q1770" s="20" t="s">
        <v>2051</v>
      </c>
      <c r="R1770" s="2"/>
      <c r="S1770" s="16" t="s">
        <v>6863</v>
      </c>
      <c r="T1770" s="2" t="s">
        <v>213</v>
      </c>
      <c r="U1770" s="2"/>
      <c r="V1770" s="2"/>
    </row>
    <row r="1771" spans="1:22" ht="14.25" customHeight="1">
      <c r="A1771" s="20" t="s">
        <v>9734</v>
      </c>
      <c r="B1771" s="20" t="s">
        <v>9735</v>
      </c>
      <c r="C1771" s="20" t="s">
        <v>9736</v>
      </c>
      <c r="D1771" s="20" t="s">
        <v>214</v>
      </c>
      <c r="E1771" s="20" t="s">
        <v>96</v>
      </c>
      <c r="F1771" s="20" t="s">
        <v>9737</v>
      </c>
      <c r="G1771" s="20" t="s">
        <v>2046</v>
      </c>
      <c r="H1771" s="20" t="s">
        <v>9738</v>
      </c>
      <c r="I1771" s="20" t="s">
        <v>9739</v>
      </c>
      <c r="J1771" s="20"/>
      <c r="K1771" s="20"/>
      <c r="L1771" s="20"/>
      <c r="M1771" s="20" t="s">
        <v>1566</v>
      </c>
      <c r="N1771" s="20"/>
      <c r="O1771" s="20"/>
      <c r="P1771" s="20" t="s">
        <v>9723</v>
      </c>
      <c r="Q1771" s="20" t="s">
        <v>2051</v>
      </c>
      <c r="R1771" s="2" t="s">
        <v>2067</v>
      </c>
      <c r="S1771" s="2" t="s">
        <v>6528</v>
      </c>
      <c r="T1771" s="2" t="s">
        <v>213</v>
      </c>
      <c r="U1771" s="2"/>
      <c r="V1771" s="2"/>
    </row>
    <row r="1772" spans="1:22" ht="14.25" customHeight="1">
      <c r="A1772" s="20" t="s">
        <v>9740</v>
      </c>
      <c r="B1772" s="20" t="s">
        <v>3864</v>
      </c>
      <c r="C1772" s="20" t="s">
        <v>9741</v>
      </c>
      <c r="D1772" s="20" t="s">
        <v>214</v>
      </c>
      <c r="E1772" s="20" t="s">
        <v>96</v>
      </c>
      <c r="F1772" s="20" t="s">
        <v>9742</v>
      </c>
      <c r="G1772" s="20" t="s">
        <v>2046</v>
      </c>
      <c r="H1772" s="20" t="s">
        <v>9743</v>
      </c>
      <c r="I1772" s="20"/>
      <c r="J1772" s="20"/>
      <c r="K1772" s="20"/>
      <c r="L1772" s="20"/>
      <c r="M1772" s="20" t="s">
        <v>59</v>
      </c>
      <c r="N1772" s="20"/>
      <c r="O1772" s="20"/>
      <c r="P1772" s="20" t="s">
        <v>9723</v>
      </c>
      <c r="Q1772" s="20" t="s">
        <v>2051</v>
      </c>
      <c r="R1772" s="2"/>
      <c r="S1772" s="2" t="s">
        <v>6528</v>
      </c>
      <c r="T1772" s="2" t="s">
        <v>213</v>
      </c>
      <c r="U1772" s="2"/>
      <c r="V1772" s="2"/>
    </row>
    <row r="1773" spans="1:22" ht="14.25" customHeight="1">
      <c r="A1773" s="20" t="s">
        <v>9744</v>
      </c>
      <c r="B1773" s="20" t="s">
        <v>2586</v>
      </c>
      <c r="C1773" s="20" t="s">
        <v>9745</v>
      </c>
      <c r="D1773" s="20" t="s">
        <v>214</v>
      </c>
      <c r="E1773" s="20" t="s">
        <v>96</v>
      </c>
      <c r="F1773" s="20" t="s">
        <v>9746</v>
      </c>
      <c r="G1773" s="20" t="s">
        <v>2046</v>
      </c>
      <c r="H1773" s="20" t="s">
        <v>9747</v>
      </c>
      <c r="I1773" s="20" t="s">
        <v>9748</v>
      </c>
      <c r="J1773" s="20"/>
      <c r="K1773" s="20"/>
      <c r="L1773" s="20"/>
      <c r="M1773" s="20" t="s">
        <v>60</v>
      </c>
      <c r="N1773" s="20"/>
      <c r="O1773" s="20"/>
      <c r="P1773" s="20" t="s">
        <v>9723</v>
      </c>
      <c r="Q1773" s="20" t="s">
        <v>2051</v>
      </c>
      <c r="R1773" s="2"/>
      <c r="S1773" s="2" t="s">
        <v>6528</v>
      </c>
      <c r="T1773" s="2" t="s">
        <v>213</v>
      </c>
      <c r="U1773" s="2"/>
      <c r="V1773" s="2"/>
    </row>
    <row r="1774" spans="1:22" ht="14.25" customHeight="1">
      <c r="A1774" s="20" t="s">
        <v>9749</v>
      </c>
      <c r="B1774" s="20" t="s">
        <v>2044</v>
      </c>
      <c r="C1774" s="20" t="s">
        <v>9750</v>
      </c>
      <c r="D1774" s="20" t="s">
        <v>214</v>
      </c>
      <c r="E1774" s="20" t="s">
        <v>96</v>
      </c>
      <c r="F1774" s="20" t="s">
        <v>9751</v>
      </c>
      <c r="G1774" s="20" t="s">
        <v>2046</v>
      </c>
      <c r="H1774" s="20" t="s">
        <v>9752</v>
      </c>
      <c r="I1774" s="20"/>
      <c r="J1774" s="20"/>
      <c r="K1774" s="20"/>
      <c r="L1774" s="20" t="s">
        <v>9733</v>
      </c>
      <c r="M1774" s="20" t="s">
        <v>60</v>
      </c>
      <c r="N1774" s="20"/>
      <c r="O1774" s="20"/>
      <c r="P1774" s="20" t="s">
        <v>9723</v>
      </c>
      <c r="Q1774" s="20" t="s">
        <v>2051</v>
      </c>
      <c r="R1774" s="2"/>
      <c r="S1774" s="2" t="s">
        <v>6528</v>
      </c>
      <c r="T1774" s="2" t="s">
        <v>213</v>
      </c>
      <c r="U1774" s="2"/>
      <c r="V1774" s="2"/>
    </row>
    <row r="1775" spans="1:22" ht="14.25" customHeight="1">
      <c r="A1775" s="20" t="s">
        <v>9753</v>
      </c>
      <c r="B1775" s="20" t="s">
        <v>9754</v>
      </c>
      <c r="C1775" s="20" t="s">
        <v>9755</v>
      </c>
      <c r="D1775" s="20" t="s">
        <v>214</v>
      </c>
      <c r="E1775" s="20" t="s">
        <v>96</v>
      </c>
      <c r="F1775" s="20" t="s">
        <v>9756</v>
      </c>
      <c r="G1775" s="20" t="s">
        <v>2046</v>
      </c>
      <c r="H1775" s="20" t="s">
        <v>9757</v>
      </c>
      <c r="I1775" s="20" t="s">
        <v>9758</v>
      </c>
      <c r="J1775" s="20" t="s">
        <v>9759</v>
      </c>
      <c r="K1775" s="20"/>
      <c r="L1775" s="20"/>
      <c r="M1775" s="20" t="s">
        <v>1566</v>
      </c>
      <c r="N1775" s="20"/>
      <c r="O1775" s="20"/>
      <c r="P1775" s="20" t="s">
        <v>9723</v>
      </c>
      <c r="Q1775" s="20" t="s">
        <v>2051</v>
      </c>
      <c r="R1775" s="2" t="s">
        <v>2067</v>
      </c>
      <c r="S1775" s="2" t="s">
        <v>6528</v>
      </c>
      <c r="T1775" s="2" t="s">
        <v>213</v>
      </c>
      <c r="U1775" s="2"/>
      <c r="V1775" s="2"/>
    </row>
    <row r="1776" spans="1:22" ht="14.25" customHeight="1">
      <c r="A1776" s="20" t="s">
        <v>9760</v>
      </c>
      <c r="B1776" s="20" t="s">
        <v>8682</v>
      </c>
      <c r="C1776" s="20" t="s">
        <v>9761</v>
      </c>
      <c r="D1776" s="20" t="s">
        <v>214</v>
      </c>
      <c r="E1776" s="20" t="s">
        <v>96</v>
      </c>
      <c r="F1776" s="20" t="s">
        <v>9762</v>
      </c>
      <c r="G1776" s="20" t="s">
        <v>2046</v>
      </c>
      <c r="H1776" s="20" t="s">
        <v>9763</v>
      </c>
      <c r="I1776" s="20"/>
      <c r="J1776" s="20"/>
      <c r="K1776" s="20"/>
      <c r="L1776" s="20"/>
      <c r="M1776" s="20" t="s">
        <v>1566</v>
      </c>
      <c r="N1776" s="20"/>
      <c r="O1776" s="20"/>
      <c r="P1776" s="20" t="s">
        <v>9723</v>
      </c>
      <c r="Q1776" s="20" t="s">
        <v>2051</v>
      </c>
      <c r="R1776" s="2" t="s">
        <v>2067</v>
      </c>
      <c r="S1776" s="2" t="s">
        <v>6528</v>
      </c>
      <c r="T1776" s="2" t="s">
        <v>213</v>
      </c>
      <c r="U1776" s="2"/>
      <c r="V1776" s="2"/>
    </row>
    <row r="1777" spans="1:22" ht="14.25" customHeight="1">
      <c r="A1777" s="20" t="s">
        <v>9764</v>
      </c>
      <c r="B1777" s="20" t="s">
        <v>9765</v>
      </c>
      <c r="C1777" s="20" t="s">
        <v>2202</v>
      </c>
      <c r="D1777" s="20" t="s">
        <v>9766</v>
      </c>
      <c r="E1777" s="20" t="s">
        <v>264</v>
      </c>
      <c r="F1777" s="20" t="s">
        <v>1655</v>
      </c>
      <c r="G1777" s="20" t="s">
        <v>2091</v>
      </c>
      <c r="H1777" s="20" t="s">
        <v>9767</v>
      </c>
      <c r="I1777" s="20" t="s">
        <v>9768</v>
      </c>
      <c r="J1777" s="20" t="s">
        <v>9769</v>
      </c>
      <c r="K1777" s="20" t="s">
        <v>9770</v>
      </c>
      <c r="L1777" s="20"/>
      <c r="M1777" s="20" t="s">
        <v>59</v>
      </c>
      <c r="N1777" s="20"/>
      <c r="O1777" s="20"/>
      <c r="P1777" s="20" t="s">
        <v>9771</v>
      </c>
      <c r="Q1777" s="20" t="s">
        <v>2051</v>
      </c>
      <c r="R1777" s="2"/>
      <c r="S1777" s="16" t="s">
        <v>6863</v>
      </c>
      <c r="T1777" s="2" t="s">
        <v>9772</v>
      </c>
      <c r="U1777" s="2"/>
      <c r="V1777" s="2"/>
    </row>
    <row r="1778" spans="1:22" ht="14.25" customHeight="1">
      <c r="A1778" s="20" t="s">
        <v>9773</v>
      </c>
      <c r="B1778" s="20" t="s">
        <v>9765</v>
      </c>
      <c r="C1778" s="20" t="s">
        <v>6792</v>
      </c>
      <c r="D1778" s="20" t="s">
        <v>1913</v>
      </c>
      <c r="E1778" s="20" t="s">
        <v>264</v>
      </c>
      <c r="F1778" s="20" t="s">
        <v>2320</v>
      </c>
      <c r="G1778" s="20" t="s">
        <v>2091</v>
      </c>
      <c r="H1778" s="20" t="s">
        <v>9774</v>
      </c>
      <c r="I1778" s="20"/>
      <c r="J1778" s="20"/>
      <c r="K1778" s="20"/>
      <c r="L1778" s="20" t="s">
        <v>9775</v>
      </c>
      <c r="M1778" s="20" t="s">
        <v>59</v>
      </c>
      <c r="N1778" s="20"/>
      <c r="O1778" s="20"/>
      <c r="P1778" s="20" t="s">
        <v>9771</v>
      </c>
      <c r="Q1778" s="20" t="s">
        <v>2051</v>
      </c>
      <c r="R1778" s="2"/>
      <c r="S1778" s="2" t="s">
        <v>6528</v>
      </c>
      <c r="T1778" s="2" t="s">
        <v>9776</v>
      </c>
      <c r="U1778" s="2"/>
      <c r="V1778" s="2"/>
    </row>
    <row r="1779" spans="1:22" ht="14.25" customHeight="1">
      <c r="A1779" s="20" t="s">
        <v>9777</v>
      </c>
      <c r="B1779" s="20" t="s">
        <v>9765</v>
      </c>
      <c r="C1779" s="20" t="s">
        <v>9778</v>
      </c>
      <c r="D1779" s="20" t="s">
        <v>9779</v>
      </c>
      <c r="E1779" s="20" t="s">
        <v>264</v>
      </c>
      <c r="F1779" s="20" t="s">
        <v>9780</v>
      </c>
      <c r="G1779" s="20" t="s">
        <v>2091</v>
      </c>
      <c r="H1779" s="20" t="s">
        <v>9781</v>
      </c>
      <c r="I1779" s="20" t="s">
        <v>9782</v>
      </c>
      <c r="J1779" s="20" t="s">
        <v>9783</v>
      </c>
      <c r="K1779" s="20" t="s">
        <v>9784</v>
      </c>
      <c r="L1779" s="20"/>
      <c r="M1779" s="20" t="s">
        <v>59</v>
      </c>
      <c r="N1779" s="20"/>
      <c r="O1779" s="20"/>
      <c r="P1779" s="20" t="s">
        <v>9771</v>
      </c>
      <c r="Q1779" s="20" t="s">
        <v>2051</v>
      </c>
      <c r="R1779" s="2"/>
      <c r="S1779" s="2" t="s">
        <v>6528</v>
      </c>
      <c r="T1779" s="2" t="s">
        <v>9785</v>
      </c>
      <c r="U1779" s="2"/>
      <c r="V1779" s="2"/>
    </row>
    <row r="1780" spans="1:22" ht="14.25" customHeight="1">
      <c r="A1780" s="20" t="s">
        <v>9786</v>
      </c>
      <c r="B1780" s="20" t="s">
        <v>9765</v>
      </c>
      <c r="C1780" s="20" t="s">
        <v>9787</v>
      </c>
      <c r="D1780" s="20" t="s">
        <v>9766</v>
      </c>
      <c r="E1780" s="20" t="s">
        <v>264</v>
      </c>
      <c r="F1780" s="20" t="s">
        <v>9788</v>
      </c>
      <c r="G1780" s="20" t="s">
        <v>2091</v>
      </c>
      <c r="H1780" s="20" t="s">
        <v>9789</v>
      </c>
      <c r="I1780" s="20" t="s">
        <v>9790</v>
      </c>
      <c r="J1780" s="20" t="s">
        <v>9791</v>
      </c>
      <c r="K1780" s="20" t="s">
        <v>9770</v>
      </c>
      <c r="L1780" s="20"/>
      <c r="M1780" s="20" t="s">
        <v>1566</v>
      </c>
      <c r="N1780" s="20"/>
      <c r="O1780" s="20"/>
      <c r="P1780" s="20" t="s">
        <v>9771</v>
      </c>
      <c r="Q1780" s="20" t="s">
        <v>2051</v>
      </c>
      <c r="R1780" s="2" t="s">
        <v>2067</v>
      </c>
      <c r="S1780" s="2" t="s">
        <v>6528</v>
      </c>
      <c r="T1780" s="2" t="s">
        <v>9772</v>
      </c>
      <c r="U1780" s="2"/>
      <c r="V1780" s="2"/>
    </row>
    <row r="1781" spans="1:22" ht="14.25" customHeight="1">
      <c r="A1781" s="20" t="s">
        <v>9792</v>
      </c>
      <c r="B1781" s="20" t="s">
        <v>5231</v>
      </c>
      <c r="C1781" s="20" t="s">
        <v>9793</v>
      </c>
      <c r="D1781" s="20" t="s">
        <v>9794</v>
      </c>
      <c r="E1781" s="20" t="s">
        <v>96</v>
      </c>
      <c r="F1781" s="20" t="s">
        <v>9795</v>
      </c>
      <c r="G1781" s="20" t="s">
        <v>2091</v>
      </c>
      <c r="H1781" s="20" t="s">
        <v>9796</v>
      </c>
      <c r="I1781" s="20" t="s">
        <v>9797</v>
      </c>
      <c r="J1781" s="20" t="s">
        <v>9798</v>
      </c>
      <c r="K1781" s="20" t="s">
        <v>9799</v>
      </c>
      <c r="L1781" s="20" t="s">
        <v>9800</v>
      </c>
      <c r="M1781" s="20" t="s">
        <v>59</v>
      </c>
      <c r="N1781" s="20"/>
      <c r="O1781" s="20"/>
      <c r="P1781" s="20" t="s">
        <v>9771</v>
      </c>
      <c r="Q1781" s="20" t="s">
        <v>2051</v>
      </c>
      <c r="R1781" s="2"/>
      <c r="S1781" s="2" t="s">
        <v>6528</v>
      </c>
      <c r="T1781" s="2" t="s">
        <v>9801</v>
      </c>
      <c r="U1781" s="2"/>
      <c r="V1781" s="2"/>
    </row>
    <row r="1782" spans="1:22" ht="14.25" customHeight="1">
      <c r="A1782" s="20" t="s">
        <v>9802</v>
      </c>
      <c r="B1782" s="20" t="s">
        <v>9803</v>
      </c>
      <c r="C1782" s="20" t="s">
        <v>9804</v>
      </c>
      <c r="D1782" s="20" t="s">
        <v>9805</v>
      </c>
      <c r="E1782" s="20" t="s">
        <v>264</v>
      </c>
      <c r="F1782" s="20" t="s">
        <v>9806</v>
      </c>
      <c r="G1782" s="20" t="s">
        <v>2091</v>
      </c>
      <c r="H1782" s="20" t="s">
        <v>9807</v>
      </c>
      <c r="I1782" s="20" t="s">
        <v>9808</v>
      </c>
      <c r="J1782" s="20"/>
      <c r="K1782" s="20" t="s">
        <v>9809</v>
      </c>
      <c r="L1782" s="20" t="s">
        <v>9810</v>
      </c>
      <c r="M1782" s="20" t="s">
        <v>1566</v>
      </c>
      <c r="N1782" s="20"/>
      <c r="O1782" s="20"/>
      <c r="P1782" s="20" t="s">
        <v>9771</v>
      </c>
      <c r="Q1782" s="20" t="s">
        <v>2051</v>
      </c>
      <c r="R1782" s="2" t="s">
        <v>2067</v>
      </c>
      <c r="S1782" s="2" t="s">
        <v>6528</v>
      </c>
      <c r="T1782" s="2" t="s">
        <v>9811</v>
      </c>
      <c r="U1782" s="2"/>
      <c r="V1782" s="2"/>
    </row>
    <row r="1783" spans="1:22" ht="14.25" customHeight="1">
      <c r="A1783" s="20" t="s">
        <v>9812</v>
      </c>
      <c r="B1783" s="20" t="s">
        <v>5231</v>
      </c>
      <c r="C1783" s="20" t="s">
        <v>9813</v>
      </c>
      <c r="D1783" s="20" t="s">
        <v>1913</v>
      </c>
      <c r="E1783" s="20" t="s">
        <v>264</v>
      </c>
      <c r="F1783" s="20" t="s">
        <v>9814</v>
      </c>
      <c r="G1783" s="20" t="s">
        <v>2091</v>
      </c>
      <c r="H1783" s="20" t="s">
        <v>9815</v>
      </c>
      <c r="I1783" s="20" t="s">
        <v>9816</v>
      </c>
      <c r="J1783" s="20" t="s">
        <v>9817</v>
      </c>
      <c r="K1783" s="20"/>
      <c r="L1783" s="20" t="s">
        <v>9775</v>
      </c>
      <c r="M1783" s="20" t="s">
        <v>59</v>
      </c>
      <c r="N1783" s="20"/>
      <c r="O1783" s="20"/>
      <c r="P1783" s="20" t="s">
        <v>9771</v>
      </c>
      <c r="Q1783" s="20" t="s">
        <v>2051</v>
      </c>
      <c r="R1783" s="2"/>
      <c r="S1783" s="2" t="s">
        <v>6528</v>
      </c>
      <c r="T1783" s="2" t="s">
        <v>9776</v>
      </c>
      <c r="U1783" s="2"/>
      <c r="V1783" s="2"/>
    </row>
    <row r="1784" spans="1:22" ht="14.25" customHeight="1">
      <c r="A1784" s="20" t="s">
        <v>9818</v>
      </c>
      <c r="B1784" s="20" t="s">
        <v>9819</v>
      </c>
      <c r="C1784" s="20" t="s">
        <v>7005</v>
      </c>
      <c r="D1784" s="20" t="s">
        <v>9820</v>
      </c>
      <c r="E1784" s="20" t="s">
        <v>264</v>
      </c>
      <c r="F1784" s="20" t="s">
        <v>9821</v>
      </c>
      <c r="G1784" s="20" t="s">
        <v>2091</v>
      </c>
      <c r="H1784" s="20" t="s">
        <v>9822</v>
      </c>
      <c r="I1784" s="20" t="s">
        <v>9823</v>
      </c>
      <c r="J1784" s="20" t="s">
        <v>9824</v>
      </c>
      <c r="K1784" s="20" t="s">
        <v>9825</v>
      </c>
      <c r="L1784" s="20" t="s">
        <v>9826</v>
      </c>
      <c r="M1784" s="20" t="s">
        <v>59</v>
      </c>
      <c r="N1784" s="20"/>
      <c r="O1784" s="20"/>
      <c r="P1784" s="20" t="s">
        <v>9771</v>
      </c>
      <c r="Q1784" s="20" t="s">
        <v>2051</v>
      </c>
      <c r="R1784" s="2"/>
      <c r="S1784" s="2" t="s">
        <v>6528</v>
      </c>
      <c r="T1784" s="2" t="s">
        <v>9827</v>
      </c>
      <c r="U1784" s="2"/>
      <c r="V1784" s="2"/>
    </row>
    <row r="1785" spans="1:22" ht="14.25" customHeight="1">
      <c r="A1785" s="20" t="s">
        <v>9828</v>
      </c>
      <c r="B1785" s="20" t="s">
        <v>9829</v>
      </c>
      <c r="C1785" s="20" t="s">
        <v>9830</v>
      </c>
      <c r="D1785" s="20" t="s">
        <v>1913</v>
      </c>
      <c r="E1785" s="20" t="s">
        <v>264</v>
      </c>
      <c r="F1785" s="20" t="s">
        <v>9831</v>
      </c>
      <c r="G1785" s="20" t="s">
        <v>2091</v>
      </c>
      <c r="H1785" s="20" t="s">
        <v>9832</v>
      </c>
      <c r="I1785" s="20"/>
      <c r="J1785" s="20" t="s">
        <v>9833</v>
      </c>
      <c r="K1785" s="20"/>
      <c r="L1785" s="20" t="s">
        <v>9775</v>
      </c>
      <c r="M1785" s="20" t="s">
        <v>59</v>
      </c>
      <c r="N1785" s="20"/>
      <c r="O1785" s="20"/>
      <c r="P1785" s="20" t="s">
        <v>9771</v>
      </c>
      <c r="Q1785" s="20" t="s">
        <v>2051</v>
      </c>
      <c r="R1785" s="2"/>
      <c r="S1785" s="16" t="s">
        <v>6863</v>
      </c>
      <c r="T1785" s="2" t="s">
        <v>9776</v>
      </c>
      <c r="U1785" s="2"/>
      <c r="V1785" s="2"/>
    </row>
    <row r="1786" spans="1:22" ht="14.25" customHeight="1">
      <c r="A1786" s="20" t="s">
        <v>9834</v>
      </c>
      <c r="B1786" s="20" t="s">
        <v>4921</v>
      </c>
      <c r="C1786" s="20" t="s">
        <v>9835</v>
      </c>
      <c r="D1786" s="20" t="s">
        <v>9836</v>
      </c>
      <c r="E1786" s="20" t="s">
        <v>264</v>
      </c>
      <c r="F1786" s="20" t="s">
        <v>9837</v>
      </c>
      <c r="G1786" s="20" t="s">
        <v>2091</v>
      </c>
      <c r="H1786" s="20" t="s">
        <v>9838</v>
      </c>
      <c r="I1786" s="20" t="s">
        <v>9839</v>
      </c>
      <c r="J1786" s="20" t="s">
        <v>9840</v>
      </c>
      <c r="K1786" s="20" t="s">
        <v>9841</v>
      </c>
      <c r="L1786" s="20"/>
      <c r="M1786" s="20" t="s">
        <v>1566</v>
      </c>
      <c r="N1786" s="20"/>
      <c r="O1786" s="20"/>
      <c r="P1786" s="20" t="s">
        <v>9771</v>
      </c>
      <c r="Q1786" s="20" t="s">
        <v>2051</v>
      </c>
      <c r="R1786" s="2" t="s">
        <v>2067</v>
      </c>
      <c r="S1786" s="2" t="s">
        <v>6528</v>
      </c>
      <c r="T1786" s="2" t="s">
        <v>9842</v>
      </c>
      <c r="U1786" s="2"/>
      <c r="V1786" s="2"/>
    </row>
    <row r="1787" spans="1:22" ht="14.25" customHeight="1">
      <c r="A1787" s="20" t="s">
        <v>9843</v>
      </c>
      <c r="B1787" s="20" t="s">
        <v>5190</v>
      </c>
      <c r="C1787" s="20" t="s">
        <v>9844</v>
      </c>
      <c r="D1787" s="20" t="s">
        <v>9836</v>
      </c>
      <c r="E1787" s="20" t="s">
        <v>264</v>
      </c>
      <c r="F1787" s="20" t="s">
        <v>9845</v>
      </c>
      <c r="G1787" s="20" t="s">
        <v>2091</v>
      </c>
      <c r="H1787" s="20" t="s">
        <v>9846</v>
      </c>
      <c r="I1787" s="20" t="s">
        <v>9847</v>
      </c>
      <c r="J1787" s="20" t="s">
        <v>9848</v>
      </c>
      <c r="K1787" s="20" t="s">
        <v>9841</v>
      </c>
      <c r="L1787" s="20"/>
      <c r="M1787" s="20" t="s">
        <v>1566</v>
      </c>
      <c r="N1787" s="20"/>
      <c r="O1787" s="20"/>
      <c r="P1787" s="20" t="s">
        <v>9771</v>
      </c>
      <c r="Q1787" s="20" t="s">
        <v>2051</v>
      </c>
      <c r="R1787" s="2" t="s">
        <v>2067</v>
      </c>
      <c r="S1787" s="2" t="s">
        <v>6528</v>
      </c>
      <c r="T1787" s="2" t="s">
        <v>9842</v>
      </c>
      <c r="U1787" s="2"/>
      <c r="V1787" s="2"/>
    </row>
    <row r="1788" spans="1:22" ht="14.25" customHeight="1">
      <c r="A1788" s="20" t="s">
        <v>9849</v>
      </c>
      <c r="B1788" s="20" t="s">
        <v>5617</v>
      </c>
      <c r="C1788" s="20" t="s">
        <v>8617</v>
      </c>
      <c r="D1788" s="20" t="s">
        <v>9779</v>
      </c>
      <c r="E1788" s="20" t="s">
        <v>264</v>
      </c>
      <c r="F1788" s="20" t="s">
        <v>9850</v>
      </c>
      <c r="G1788" s="20" t="s">
        <v>2091</v>
      </c>
      <c r="H1788" s="20" t="s">
        <v>9851</v>
      </c>
      <c r="I1788" s="20" t="s">
        <v>9852</v>
      </c>
      <c r="J1788" s="20"/>
      <c r="K1788" s="20" t="s">
        <v>9784</v>
      </c>
      <c r="L1788" s="20"/>
      <c r="M1788" s="20" t="s">
        <v>60</v>
      </c>
      <c r="N1788" s="20"/>
      <c r="O1788" s="20"/>
      <c r="P1788" s="20" t="s">
        <v>9771</v>
      </c>
      <c r="Q1788" s="20" t="s">
        <v>2051</v>
      </c>
      <c r="R1788" s="2"/>
      <c r="S1788" s="2" t="s">
        <v>6528</v>
      </c>
      <c r="T1788" s="2" t="s">
        <v>9785</v>
      </c>
      <c r="U1788" s="2"/>
      <c r="V1788" s="2"/>
    </row>
    <row r="1789" spans="1:22" ht="14.25" customHeight="1">
      <c r="A1789" s="20" t="s">
        <v>9853</v>
      </c>
      <c r="B1789" s="20" t="s">
        <v>8617</v>
      </c>
      <c r="C1789" s="20" t="s">
        <v>9854</v>
      </c>
      <c r="D1789" s="20" t="s">
        <v>1913</v>
      </c>
      <c r="E1789" s="20" t="s">
        <v>264</v>
      </c>
      <c r="F1789" s="20" t="s">
        <v>9855</v>
      </c>
      <c r="G1789" s="20" t="s">
        <v>2091</v>
      </c>
      <c r="H1789" s="20" t="s">
        <v>9856</v>
      </c>
      <c r="I1789" s="20" t="s">
        <v>9857</v>
      </c>
      <c r="J1789" s="20" t="s">
        <v>9858</v>
      </c>
      <c r="K1789" s="20"/>
      <c r="L1789" s="20" t="s">
        <v>9775</v>
      </c>
      <c r="M1789" s="20" t="s">
        <v>1566</v>
      </c>
      <c r="N1789" s="20"/>
      <c r="O1789" s="20"/>
      <c r="P1789" s="20" t="s">
        <v>9771</v>
      </c>
      <c r="Q1789" s="20" t="s">
        <v>2051</v>
      </c>
      <c r="R1789" s="2" t="s">
        <v>2052</v>
      </c>
      <c r="S1789" s="2" t="s">
        <v>6528</v>
      </c>
      <c r="T1789" s="2" t="s">
        <v>9776</v>
      </c>
      <c r="U1789" s="2"/>
      <c r="V1789" s="2"/>
    </row>
    <row r="1790" spans="1:22" ht="14.25" customHeight="1">
      <c r="A1790" s="20" t="s">
        <v>9859</v>
      </c>
      <c r="B1790" s="20" t="s">
        <v>9860</v>
      </c>
      <c r="C1790" s="20" t="s">
        <v>9861</v>
      </c>
      <c r="D1790" s="20" t="s">
        <v>9794</v>
      </c>
      <c r="E1790" s="20" t="s">
        <v>96</v>
      </c>
      <c r="F1790" s="20" t="s">
        <v>9862</v>
      </c>
      <c r="G1790" s="20" t="s">
        <v>2091</v>
      </c>
      <c r="H1790" s="20" t="s">
        <v>9863</v>
      </c>
      <c r="I1790" s="20" t="s">
        <v>9864</v>
      </c>
      <c r="J1790" s="20"/>
      <c r="K1790" s="20" t="s">
        <v>9799</v>
      </c>
      <c r="L1790" s="20" t="s">
        <v>9800</v>
      </c>
      <c r="M1790" s="20" t="s">
        <v>59</v>
      </c>
      <c r="N1790" s="20"/>
      <c r="O1790" s="20"/>
      <c r="P1790" s="20" t="s">
        <v>9771</v>
      </c>
      <c r="Q1790" s="20" t="s">
        <v>2051</v>
      </c>
      <c r="R1790" s="2"/>
      <c r="S1790" s="16" t="s">
        <v>6863</v>
      </c>
      <c r="T1790" s="2" t="s">
        <v>9801</v>
      </c>
      <c r="U1790" s="2"/>
      <c r="V1790" s="2"/>
    </row>
    <row r="1791" spans="1:22" ht="14.25" customHeight="1">
      <c r="A1791" s="20" t="s">
        <v>9865</v>
      </c>
      <c r="B1791" s="20" t="s">
        <v>9866</v>
      </c>
      <c r="C1791" s="20" t="s">
        <v>9867</v>
      </c>
      <c r="D1791" s="20" t="s">
        <v>9805</v>
      </c>
      <c r="E1791" s="20" t="s">
        <v>264</v>
      </c>
      <c r="F1791" s="20" t="s">
        <v>9868</v>
      </c>
      <c r="G1791" s="20" t="s">
        <v>2091</v>
      </c>
      <c r="H1791" s="20" t="s">
        <v>9869</v>
      </c>
      <c r="I1791" s="20"/>
      <c r="J1791" s="20"/>
      <c r="K1791" s="20" t="s">
        <v>9809</v>
      </c>
      <c r="L1791" s="20" t="s">
        <v>9810</v>
      </c>
      <c r="M1791" s="20" t="s">
        <v>1566</v>
      </c>
      <c r="N1791" s="20"/>
      <c r="O1791" s="20"/>
      <c r="P1791" s="20" t="s">
        <v>9771</v>
      </c>
      <c r="Q1791" s="20" t="s">
        <v>2051</v>
      </c>
      <c r="R1791" s="2" t="s">
        <v>2052</v>
      </c>
      <c r="S1791" s="2" t="s">
        <v>6528</v>
      </c>
      <c r="T1791" s="2" t="s">
        <v>9811</v>
      </c>
      <c r="U1791" s="2"/>
      <c r="V1791" s="2"/>
    </row>
    <row r="1792" spans="1:22" ht="14.25" customHeight="1">
      <c r="A1792" s="20" t="s">
        <v>9870</v>
      </c>
      <c r="B1792" s="20" t="s">
        <v>5168</v>
      </c>
      <c r="C1792" s="20" t="s">
        <v>9871</v>
      </c>
      <c r="D1792" s="20" t="s">
        <v>1913</v>
      </c>
      <c r="E1792" s="20" t="s">
        <v>264</v>
      </c>
      <c r="F1792" s="20" t="s">
        <v>9872</v>
      </c>
      <c r="G1792" s="20" t="s">
        <v>2091</v>
      </c>
      <c r="H1792" s="20" t="s">
        <v>9873</v>
      </c>
      <c r="I1792" s="20" t="s">
        <v>9874</v>
      </c>
      <c r="J1792" s="20"/>
      <c r="K1792" s="20"/>
      <c r="L1792" s="20" t="s">
        <v>9775</v>
      </c>
      <c r="M1792" s="20" t="s">
        <v>1566</v>
      </c>
      <c r="N1792" s="20"/>
      <c r="O1792" s="20"/>
      <c r="P1792" s="20" t="s">
        <v>9771</v>
      </c>
      <c r="Q1792" s="20" t="s">
        <v>2051</v>
      </c>
      <c r="R1792" s="2" t="s">
        <v>2067</v>
      </c>
      <c r="S1792" s="2" t="s">
        <v>6528</v>
      </c>
      <c r="T1792" s="2" t="s">
        <v>9776</v>
      </c>
      <c r="U1792" s="2"/>
      <c r="V1792" s="2"/>
    </row>
    <row r="1793" spans="1:22" ht="14.25" customHeight="1">
      <c r="A1793" s="20" t="s">
        <v>9875</v>
      </c>
      <c r="B1793" s="20" t="s">
        <v>9876</v>
      </c>
      <c r="C1793" s="20" t="s">
        <v>9877</v>
      </c>
      <c r="D1793" s="20" t="s">
        <v>9878</v>
      </c>
      <c r="E1793" s="20" t="s">
        <v>264</v>
      </c>
      <c r="F1793" s="20" t="s">
        <v>9879</v>
      </c>
      <c r="G1793" s="20" t="s">
        <v>2091</v>
      </c>
      <c r="H1793" s="20" t="s">
        <v>9880</v>
      </c>
      <c r="I1793" s="20"/>
      <c r="J1793" s="20" t="s">
        <v>9881</v>
      </c>
      <c r="K1793" s="20" t="s">
        <v>9882</v>
      </c>
      <c r="L1793" s="20"/>
      <c r="M1793" s="20" t="s">
        <v>1566</v>
      </c>
      <c r="N1793" s="20"/>
      <c r="O1793" s="20"/>
      <c r="P1793" s="20" t="s">
        <v>9771</v>
      </c>
      <c r="Q1793" s="20" t="s">
        <v>2051</v>
      </c>
      <c r="R1793" s="2" t="s">
        <v>2067</v>
      </c>
      <c r="S1793" s="2" t="s">
        <v>6528</v>
      </c>
      <c r="T1793" s="2" t="s">
        <v>9883</v>
      </c>
      <c r="U1793" s="2"/>
      <c r="V1793" s="2"/>
    </row>
    <row r="1794" spans="1:22" ht="14.25" customHeight="1">
      <c r="A1794" s="20" t="s">
        <v>9884</v>
      </c>
      <c r="B1794" s="20" t="s">
        <v>6547</v>
      </c>
      <c r="C1794" s="20" t="s">
        <v>9885</v>
      </c>
      <c r="D1794" s="20" t="s">
        <v>1913</v>
      </c>
      <c r="E1794" s="20" t="s">
        <v>264</v>
      </c>
      <c r="F1794" s="20" t="s">
        <v>9886</v>
      </c>
      <c r="G1794" s="20" t="s">
        <v>2091</v>
      </c>
      <c r="H1794" s="20" t="s">
        <v>9887</v>
      </c>
      <c r="I1794" s="20" t="s">
        <v>9888</v>
      </c>
      <c r="J1794" s="20"/>
      <c r="K1794" s="20"/>
      <c r="L1794" s="20" t="s">
        <v>9775</v>
      </c>
      <c r="M1794" s="20" t="s">
        <v>1566</v>
      </c>
      <c r="N1794" s="20"/>
      <c r="O1794" s="20"/>
      <c r="P1794" s="20" t="s">
        <v>9771</v>
      </c>
      <c r="Q1794" s="20" t="s">
        <v>2051</v>
      </c>
      <c r="R1794" s="2" t="s">
        <v>2052</v>
      </c>
      <c r="S1794" s="2" t="s">
        <v>6528</v>
      </c>
      <c r="T1794" s="2" t="s">
        <v>9776</v>
      </c>
      <c r="U1794" s="2"/>
      <c r="V1794" s="2"/>
    </row>
    <row r="1795" spans="1:22" ht="14.25" customHeight="1">
      <c r="A1795" s="20" t="s">
        <v>9889</v>
      </c>
      <c r="B1795" s="20" t="s">
        <v>6547</v>
      </c>
      <c r="C1795" s="20" t="s">
        <v>9890</v>
      </c>
      <c r="D1795" s="20" t="s">
        <v>9779</v>
      </c>
      <c r="E1795" s="20" t="s">
        <v>264</v>
      </c>
      <c r="F1795" s="20" t="s">
        <v>9891</v>
      </c>
      <c r="G1795" s="20" t="s">
        <v>2091</v>
      </c>
      <c r="H1795" s="20" t="s">
        <v>9892</v>
      </c>
      <c r="I1795" s="20"/>
      <c r="J1795" s="20" t="s">
        <v>9893</v>
      </c>
      <c r="K1795" s="20" t="s">
        <v>9784</v>
      </c>
      <c r="L1795" s="20"/>
      <c r="M1795" s="20" t="s">
        <v>1566</v>
      </c>
      <c r="N1795" s="20"/>
      <c r="O1795" s="20"/>
      <c r="P1795" s="20" t="s">
        <v>9771</v>
      </c>
      <c r="Q1795" s="20" t="s">
        <v>2051</v>
      </c>
      <c r="R1795" s="2" t="s">
        <v>2067</v>
      </c>
      <c r="S1795" s="2" t="s">
        <v>6528</v>
      </c>
      <c r="T1795" s="2" t="s">
        <v>9785</v>
      </c>
      <c r="U1795" s="2"/>
      <c r="V1795" s="2"/>
    </row>
    <row r="1796" spans="1:22" ht="14.25" customHeight="1">
      <c r="A1796" s="20" t="s">
        <v>9894</v>
      </c>
      <c r="B1796" s="20" t="s">
        <v>5135</v>
      </c>
      <c r="C1796" s="20" t="s">
        <v>9895</v>
      </c>
      <c r="D1796" s="20" t="s">
        <v>9766</v>
      </c>
      <c r="E1796" s="20" t="s">
        <v>264</v>
      </c>
      <c r="F1796" s="20" t="s">
        <v>9896</v>
      </c>
      <c r="G1796" s="20" t="s">
        <v>2091</v>
      </c>
      <c r="H1796" s="20" t="s">
        <v>9897</v>
      </c>
      <c r="I1796" s="20" t="s">
        <v>9898</v>
      </c>
      <c r="J1796" s="20" t="s">
        <v>9899</v>
      </c>
      <c r="K1796" s="20" t="s">
        <v>9770</v>
      </c>
      <c r="L1796" s="20"/>
      <c r="M1796" s="20" t="s">
        <v>59</v>
      </c>
      <c r="N1796" s="20"/>
      <c r="O1796" s="20"/>
      <c r="P1796" s="20" t="s">
        <v>9771</v>
      </c>
      <c r="Q1796" s="20" t="s">
        <v>2051</v>
      </c>
      <c r="R1796" s="2"/>
      <c r="S1796" s="2" t="s">
        <v>6528</v>
      </c>
      <c r="T1796" s="2" t="s">
        <v>9772</v>
      </c>
      <c r="U1796" s="2"/>
      <c r="V1796" s="2"/>
    </row>
    <row r="1797" spans="1:22" ht="14.25" customHeight="1">
      <c r="A1797" s="20" t="s">
        <v>9900</v>
      </c>
      <c r="B1797" s="20" t="s">
        <v>9698</v>
      </c>
      <c r="C1797" s="20" t="s">
        <v>9750</v>
      </c>
      <c r="D1797" s="20" t="s">
        <v>9766</v>
      </c>
      <c r="E1797" s="20" t="s">
        <v>264</v>
      </c>
      <c r="F1797" s="20" t="s">
        <v>9901</v>
      </c>
      <c r="G1797" s="20" t="s">
        <v>2091</v>
      </c>
      <c r="H1797" s="20" t="s">
        <v>9902</v>
      </c>
      <c r="I1797" s="20" t="s">
        <v>9903</v>
      </c>
      <c r="J1797" s="20" t="s">
        <v>9904</v>
      </c>
      <c r="K1797" s="20" t="s">
        <v>9770</v>
      </c>
      <c r="L1797" s="20"/>
      <c r="M1797" s="20" t="s">
        <v>1566</v>
      </c>
      <c r="N1797" s="20"/>
      <c r="O1797" s="20"/>
      <c r="P1797" s="20" t="s">
        <v>9771</v>
      </c>
      <c r="Q1797" s="20" t="s">
        <v>2051</v>
      </c>
      <c r="R1797" s="2" t="s">
        <v>2067</v>
      </c>
      <c r="S1797" s="2" t="s">
        <v>6528</v>
      </c>
      <c r="T1797" s="2" t="s">
        <v>9772</v>
      </c>
      <c r="U1797" s="2"/>
      <c r="V1797" s="2"/>
    </row>
    <row r="1798" spans="1:22" ht="14.25" customHeight="1">
      <c r="A1798" s="20" t="s">
        <v>9905</v>
      </c>
      <c r="B1798" s="20" t="s">
        <v>7105</v>
      </c>
      <c r="C1798" s="20" t="s">
        <v>4545</v>
      </c>
      <c r="D1798" s="20" t="s">
        <v>9779</v>
      </c>
      <c r="E1798" s="20" t="s">
        <v>264</v>
      </c>
      <c r="F1798" s="20" t="s">
        <v>9906</v>
      </c>
      <c r="G1798" s="20" t="s">
        <v>2091</v>
      </c>
      <c r="H1798" s="20" t="s">
        <v>9907</v>
      </c>
      <c r="I1798" s="20"/>
      <c r="J1798" s="20"/>
      <c r="K1798" s="20" t="s">
        <v>9784</v>
      </c>
      <c r="L1798" s="20"/>
      <c r="M1798" s="20" t="s">
        <v>59</v>
      </c>
      <c r="N1798" s="20"/>
      <c r="O1798" s="20"/>
      <c r="P1798" s="20" t="s">
        <v>9771</v>
      </c>
      <c r="Q1798" s="20" t="s">
        <v>2051</v>
      </c>
      <c r="R1798" s="2"/>
      <c r="S1798" s="2" t="s">
        <v>6528</v>
      </c>
      <c r="T1798" s="2" t="s">
        <v>9785</v>
      </c>
      <c r="U1798" s="2"/>
      <c r="V1798" s="2"/>
    </row>
    <row r="1799" spans="1:22" ht="14.25" customHeight="1">
      <c r="A1799" s="20" t="s">
        <v>9908</v>
      </c>
      <c r="B1799" s="20" t="s">
        <v>7105</v>
      </c>
      <c r="C1799" s="20" t="s">
        <v>9909</v>
      </c>
      <c r="D1799" s="20" t="s">
        <v>9794</v>
      </c>
      <c r="E1799" s="20" t="s">
        <v>96</v>
      </c>
      <c r="F1799" s="20" t="s">
        <v>9910</v>
      </c>
      <c r="G1799" s="20" t="s">
        <v>2091</v>
      </c>
      <c r="H1799" s="20" t="s">
        <v>9911</v>
      </c>
      <c r="I1799" s="20"/>
      <c r="J1799" s="20" t="s">
        <v>9912</v>
      </c>
      <c r="K1799" s="20" t="s">
        <v>9799</v>
      </c>
      <c r="L1799" s="20" t="s">
        <v>9800</v>
      </c>
      <c r="M1799" s="20" t="s">
        <v>1566</v>
      </c>
      <c r="N1799" s="20"/>
      <c r="O1799" s="20"/>
      <c r="P1799" s="20" t="s">
        <v>9771</v>
      </c>
      <c r="Q1799" s="20" t="s">
        <v>2051</v>
      </c>
      <c r="R1799" s="2" t="s">
        <v>2067</v>
      </c>
      <c r="S1799" s="2" t="s">
        <v>6528</v>
      </c>
      <c r="T1799" s="2" t="s">
        <v>9801</v>
      </c>
      <c r="U1799" s="2"/>
      <c r="V1799" s="2"/>
    </row>
    <row r="1800" spans="1:22" ht="14.25" customHeight="1">
      <c r="A1800" s="20" t="s">
        <v>9913</v>
      </c>
      <c r="B1800" s="20" t="s">
        <v>7105</v>
      </c>
      <c r="C1800" s="20" t="s">
        <v>9914</v>
      </c>
      <c r="D1800" s="20" t="s">
        <v>9779</v>
      </c>
      <c r="E1800" s="20" t="s">
        <v>264</v>
      </c>
      <c r="F1800" s="20" t="s">
        <v>9915</v>
      </c>
      <c r="G1800" s="20" t="s">
        <v>2091</v>
      </c>
      <c r="H1800" s="20" t="s">
        <v>9916</v>
      </c>
      <c r="I1800" s="20" t="s">
        <v>9917</v>
      </c>
      <c r="J1800" s="20" t="s">
        <v>9918</v>
      </c>
      <c r="K1800" s="20" t="s">
        <v>9784</v>
      </c>
      <c r="L1800" s="20"/>
      <c r="M1800" s="20" t="s">
        <v>1566</v>
      </c>
      <c r="N1800" s="20"/>
      <c r="O1800" s="20"/>
      <c r="P1800" s="20" t="s">
        <v>9771</v>
      </c>
      <c r="Q1800" s="20" t="s">
        <v>2051</v>
      </c>
      <c r="R1800" s="2" t="s">
        <v>2067</v>
      </c>
      <c r="S1800" s="2" t="s">
        <v>6528</v>
      </c>
      <c r="T1800" s="2" t="s">
        <v>9785</v>
      </c>
      <c r="U1800" s="2"/>
      <c r="V1800" s="2"/>
    </row>
    <row r="1801" spans="1:22" ht="14.25" customHeight="1">
      <c r="A1801" s="20" t="s">
        <v>9919</v>
      </c>
      <c r="B1801" s="20" t="s">
        <v>9765</v>
      </c>
      <c r="C1801" s="20" t="s">
        <v>9920</v>
      </c>
      <c r="D1801" s="20" t="s">
        <v>9878</v>
      </c>
      <c r="E1801" s="20" t="s">
        <v>264</v>
      </c>
      <c r="F1801" s="20" t="s">
        <v>9921</v>
      </c>
      <c r="G1801" s="20" t="s">
        <v>2091</v>
      </c>
      <c r="H1801" s="20" t="s">
        <v>9922</v>
      </c>
      <c r="I1801" s="20" t="s">
        <v>9923</v>
      </c>
      <c r="J1801" s="20"/>
      <c r="K1801" s="20" t="s">
        <v>9882</v>
      </c>
      <c r="L1801" s="20"/>
      <c r="M1801" s="20" t="s">
        <v>1566</v>
      </c>
      <c r="N1801" s="20"/>
      <c r="O1801" s="20"/>
      <c r="P1801" s="20" t="s">
        <v>9771</v>
      </c>
      <c r="Q1801" s="20" t="s">
        <v>2051</v>
      </c>
      <c r="R1801" s="2" t="s">
        <v>2067</v>
      </c>
      <c r="S1801" s="2" t="s">
        <v>6528</v>
      </c>
      <c r="T1801" s="2" t="s">
        <v>9883</v>
      </c>
      <c r="U1801" s="2"/>
      <c r="V1801" s="2"/>
    </row>
    <row r="1802" spans="1:22" ht="14.25" customHeight="1">
      <c r="A1802" s="20" t="s">
        <v>9924</v>
      </c>
      <c r="B1802" s="20" t="s">
        <v>2896</v>
      </c>
      <c r="C1802" s="20" t="s">
        <v>9925</v>
      </c>
      <c r="D1802" s="20" t="s">
        <v>9794</v>
      </c>
      <c r="E1802" s="20" t="s">
        <v>96</v>
      </c>
      <c r="F1802" s="20" t="s">
        <v>9926</v>
      </c>
      <c r="G1802" s="20" t="s">
        <v>2091</v>
      </c>
      <c r="H1802" s="20" t="s">
        <v>9927</v>
      </c>
      <c r="I1802" s="20"/>
      <c r="J1802" s="20"/>
      <c r="K1802" s="20" t="s">
        <v>9799</v>
      </c>
      <c r="L1802" s="20" t="s">
        <v>9800</v>
      </c>
      <c r="M1802" s="20" t="s">
        <v>1566</v>
      </c>
      <c r="N1802" s="20"/>
      <c r="O1802" s="20"/>
      <c r="P1802" s="20" t="s">
        <v>9771</v>
      </c>
      <c r="Q1802" s="20" t="s">
        <v>2051</v>
      </c>
      <c r="R1802" s="2" t="s">
        <v>2067</v>
      </c>
      <c r="S1802" s="2" t="s">
        <v>6528</v>
      </c>
      <c r="T1802" s="2" t="s">
        <v>9801</v>
      </c>
      <c r="U1802" s="2"/>
      <c r="V1802" s="2"/>
    </row>
    <row r="1803" spans="1:22" ht="14.25" customHeight="1">
      <c r="A1803" s="20" t="s">
        <v>9928</v>
      </c>
      <c r="B1803" s="20" t="s">
        <v>5088</v>
      </c>
      <c r="C1803" s="20" t="s">
        <v>9929</v>
      </c>
      <c r="D1803" s="20" t="s">
        <v>1913</v>
      </c>
      <c r="E1803" s="20" t="s">
        <v>264</v>
      </c>
      <c r="F1803" s="20" t="s">
        <v>9930</v>
      </c>
      <c r="G1803" s="20" t="s">
        <v>2091</v>
      </c>
      <c r="H1803" s="20" t="s">
        <v>9931</v>
      </c>
      <c r="I1803" s="20"/>
      <c r="J1803" s="20" t="s">
        <v>9932</v>
      </c>
      <c r="K1803" s="20"/>
      <c r="L1803" s="20" t="s">
        <v>9775</v>
      </c>
      <c r="M1803" s="20" t="s">
        <v>1566</v>
      </c>
      <c r="N1803" s="20"/>
      <c r="O1803" s="20"/>
      <c r="P1803" s="20" t="s">
        <v>9771</v>
      </c>
      <c r="Q1803" s="20" t="s">
        <v>2051</v>
      </c>
      <c r="R1803" s="2" t="s">
        <v>2067</v>
      </c>
      <c r="S1803" s="2" t="s">
        <v>6528</v>
      </c>
      <c r="T1803" s="2" t="s">
        <v>9776</v>
      </c>
      <c r="U1803" s="2"/>
      <c r="V1803" s="2"/>
    </row>
    <row r="1804" spans="1:22" ht="14.25" customHeight="1">
      <c r="A1804" s="20" t="s">
        <v>9933</v>
      </c>
      <c r="B1804" s="20" t="s">
        <v>5088</v>
      </c>
      <c r="C1804" s="20" t="s">
        <v>9934</v>
      </c>
      <c r="D1804" s="20" t="s">
        <v>9935</v>
      </c>
      <c r="E1804" s="20" t="s">
        <v>264</v>
      </c>
      <c r="F1804" s="20" t="s">
        <v>9936</v>
      </c>
      <c r="G1804" s="20" t="s">
        <v>2091</v>
      </c>
      <c r="H1804" s="20" t="s">
        <v>9937</v>
      </c>
      <c r="I1804" s="20" t="s">
        <v>9938</v>
      </c>
      <c r="J1804" s="20" t="s">
        <v>9939</v>
      </c>
      <c r="K1804" s="20" t="s">
        <v>9940</v>
      </c>
      <c r="L1804" s="20" t="s">
        <v>9941</v>
      </c>
      <c r="M1804" s="20" t="s">
        <v>1566</v>
      </c>
      <c r="N1804" s="20"/>
      <c r="O1804" s="20"/>
      <c r="P1804" s="20" t="s">
        <v>9771</v>
      </c>
      <c r="Q1804" s="20" t="s">
        <v>2051</v>
      </c>
      <c r="R1804" s="2" t="s">
        <v>2067</v>
      </c>
      <c r="S1804" s="2" t="s">
        <v>6528</v>
      </c>
      <c r="T1804" s="2" t="s">
        <v>9942</v>
      </c>
      <c r="U1804" s="2"/>
      <c r="V1804" s="2"/>
    </row>
    <row r="1805" spans="1:22" ht="14.25" customHeight="1">
      <c r="A1805" s="20" t="s">
        <v>9943</v>
      </c>
      <c r="B1805" s="20" t="s">
        <v>5088</v>
      </c>
      <c r="C1805" s="20" t="s">
        <v>9944</v>
      </c>
      <c r="D1805" s="20" t="s">
        <v>9779</v>
      </c>
      <c r="E1805" s="20" t="s">
        <v>264</v>
      </c>
      <c r="F1805" s="20" t="s">
        <v>9945</v>
      </c>
      <c r="G1805" s="20" t="s">
        <v>2091</v>
      </c>
      <c r="H1805" s="20" t="s">
        <v>9946</v>
      </c>
      <c r="I1805" s="20"/>
      <c r="J1805" s="20"/>
      <c r="K1805" s="20" t="s">
        <v>9784</v>
      </c>
      <c r="L1805" s="20"/>
      <c r="M1805" s="20" t="s">
        <v>59</v>
      </c>
      <c r="N1805" s="20"/>
      <c r="O1805" s="20"/>
      <c r="P1805" s="20" t="s">
        <v>9771</v>
      </c>
      <c r="Q1805" s="20" t="s">
        <v>2051</v>
      </c>
      <c r="R1805" s="2"/>
      <c r="S1805" s="2" t="s">
        <v>6528</v>
      </c>
      <c r="T1805" s="2" t="s">
        <v>9785</v>
      </c>
      <c r="U1805" s="2"/>
      <c r="V1805" s="2"/>
    </row>
    <row r="1806" spans="1:22" ht="14.25" customHeight="1">
      <c r="A1806" s="20" t="s">
        <v>9947</v>
      </c>
      <c r="B1806" s="20" t="s">
        <v>5088</v>
      </c>
      <c r="C1806" s="20" t="s">
        <v>9948</v>
      </c>
      <c r="D1806" s="20" t="s">
        <v>9878</v>
      </c>
      <c r="E1806" s="20" t="s">
        <v>264</v>
      </c>
      <c r="F1806" s="20" t="s">
        <v>9949</v>
      </c>
      <c r="G1806" s="20" t="s">
        <v>2091</v>
      </c>
      <c r="H1806" s="20" t="s">
        <v>9950</v>
      </c>
      <c r="I1806" s="20"/>
      <c r="J1806" s="20"/>
      <c r="K1806" s="20" t="s">
        <v>9882</v>
      </c>
      <c r="L1806" s="20"/>
      <c r="M1806" s="20" t="s">
        <v>1566</v>
      </c>
      <c r="N1806" s="20"/>
      <c r="O1806" s="20"/>
      <c r="P1806" s="20" t="s">
        <v>9771</v>
      </c>
      <c r="Q1806" s="20" t="s">
        <v>2051</v>
      </c>
      <c r="R1806" s="2" t="s">
        <v>2067</v>
      </c>
      <c r="S1806" s="2" t="s">
        <v>6528</v>
      </c>
      <c r="T1806" s="2" t="s">
        <v>9883</v>
      </c>
      <c r="U1806" s="2"/>
      <c r="V1806" s="2"/>
    </row>
    <row r="1807" spans="1:22" ht="14.25" customHeight="1">
      <c r="A1807" s="20" t="s">
        <v>9951</v>
      </c>
      <c r="B1807" s="20" t="s">
        <v>5088</v>
      </c>
      <c r="C1807" s="20" t="s">
        <v>9952</v>
      </c>
      <c r="D1807" s="20" t="s">
        <v>9766</v>
      </c>
      <c r="E1807" s="20" t="s">
        <v>264</v>
      </c>
      <c r="F1807" s="20" t="s">
        <v>2210</v>
      </c>
      <c r="G1807" s="20" t="s">
        <v>2091</v>
      </c>
      <c r="H1807" s="20" t="s">
        <v>9953</v>
      </c>
      <c r="I1807" s="20" t="s">
        <v>9954</v>
      </c>
      <c r="J1807" s="20" t="s">
        <v>9955</v>
      </c>
      <c r="K1807" s="20" t="s">
        <v>9770</v>
      </c>
      <c r="L1807" s="20"/>
      <c r="M1807" s="20" t="s">
        <v>59</v>
      </c>
      <c r="N1807" s="20"/>
      <c r="O1807" s="20"/>
      <c r="P1807" s="20" t="s">
        <v>9771</v>
      </c>
      <c r="Q1807" s="20" t="s">
        <v>2051</v>
      </c>
      <c r="R1807" s="2"/>
      <c r="S1807" s="2" t="s">
        <v>6528</v>
      </c>
      <c r="T1807" s="2" t="s">
        <v>9772</v>
      </c>
      <c r="U1807" s="2"/>
      <c r="V1807" s="2"/>
    </row>
    <row r="1808" spans="1:22" ht="14.25" customHeight="1">
      <c r="A1808" s="20" t="s">
        <v>9956</v>
      </c>
      <c r="B1808" s="20" t="s">
        <v>5088</v>
      </c>
      <c r="C1808" s="20" t="s">
        <v>9957</v>
      </c>
      <c r="D1808" s="20" t="s">
        <v>9958</v>
      </c>
      <c r="E1808" s="20" t="s">
        <v>96</v>
      </c>
      <c r="F1808" s="20" t="s">
        <v>9959</v>
      </c>
      <c r="G1808" s="20" t="s">
        <v>2091</v>
      </c>
      <c r="H1808" s="20" t="s">
        <v>9960</v>
      </c>
      <c r="I1808" s="20"/>
      <c r="J1808" s="20" t="s">
        <v>9961</v>
      </c>
      <c r="K1808" s="20"/>
      <c r="L1808" s="20"/>
      <c r="M1808" s="20" t="s">
        <v>1566</v>
      </c>
      <c r="N1808" s="20"/>
      <c r="O1808" s="20"/>
      <c r="P1808" s="20" t="s">
        <v>9771</v>
      </c>
      <c r="Q1808" s="20" t="s">
        <v>2051</v>
      </c>
      <c r="R1808" s="2" t="s">
        <v>2067</v>
      </c>
      <c r="S1808" s="2" t="s">
        <v>6528</v>
      </c>
      <c r="T1808" s="2" t="s">
        <v>9962</v>
      </c>
      <c r="U1808" s="2"/>
      <c r="V1808" s="2"/>
    </row>
    <row r="1809" spans="1:22" ht="14.25" customHeight="1">
      <c r="A1809" s="20" t="s">
        <v>9963</v>
      </c>
      <c r="B1809" s="20" t="s">
        <v>5088</v>
      </c>
      <c r="C1809" s="20" t="s">
        <v>9964</v>
      </c>
      <c r="D1809" s="20" t="s">
        <v>9766</v>
      </c>
      <c r="E1809" s="20" t="s">
        <v>264</v>
      </c>
      <c r="F1809" s="20" t="s">
        <v>9965</v>
      </c>
      <c r="G1809" s="20" t="s">
        <v>2091</v>
      </c>
      <c r="H1809" s="20" t="s">
        <v>9966</v>
      </c>
      <c r="I1809" s="20" t="s">
        <v>9967</v>
      </c>
      <c r="J1809" s="20" t="s">
        <v>9968</v>
      </c>
      <c r="K1809" s="20" t="s">
        <v>9770</v>
      </c>
      <c r="L1809" s="20"/>
      <c r="M1809" s="20" t="s">
        <v>1566</v>
      </c>
      <c r="N1809" s="20"/>
      <c r="O1809" s="20"/>
      <c r="P1809" s="20" t="s">
        <v>9771</v>
      </c>
      <c r="Q1809" s="20" t="s">
        <v>2051</v>
      </c>
      <c r="R1809" s="2" t="s">
        <v>2067</v>
      </c>
      <c r="S1809" s="2" t="s">
        <v>6528</v>
      </c>
      <c r="T1809" s="2" t="s">
        <v>9772</v>
      </c>
      <c r="U1809" s="2"/>
      <c r="V1809" s="2"/>
    </row>
    <row r="1810" spans="1:22" ht="14.25" customHeight="1">
      <c r="A1810" s="20" t="s">
        <v>9969</v>
      </c>
      <c r="B1810" s="20" t="s">
        <v>5082</v>
      </c>
      <c r="C1810" s="20" t="s">
        <v>9970</v>
      </c>
      <c r="D1810" s="20" t="s">
        <v>9971</v>
      </c>
      <c r="E1810" s="20" t="s">
        <v>264</v>
      </c>
      <c r="F1810" s="20" t="s">
        <v>9972</v>
      </c>
      <c r="G1810" s="20" t="s">
        <v>2091</v>
      </c>
      <c r="H1810" s="20" t="s">
        <v>9973</v>
      </c>
      <c r="I1810" s="20" t="s">
        <v>9974</v>
      </c>
      <c r="J1810" s="20"/>
      <c r="K1810" s="20"/>
      <c r="L1810" s="20" t="s">
        <v>9975</v>
      </c>
      <c r="M1810" s="20" t="s">
        <v>1566</v>
      </c>
      <c r="N1810" s="20"/>
      <c r="O1810" s="20"/>
      <c r="P1810" s="20" t="s">
        <v>9771</v>
      </c>
      <c r="Q1810" s="20" t="s">
        <v>2051</v>
      </c>
      <c r="R1810" s="2" t="s">
        <v>2067</v>
      </c>
      <c r="S1810" s="2" t="s">
        <v>6528</v>
      </c>
      <c r="T1810" s="2" t="s">
        <v>9976</v>
      </c>
      <c r="U1810" s="2"/>
      <c r="V1810" s="2"/>
    </row>
    <row r="1811" spans="1:22" ht="14.25" customHeight="1">
      <c r="A1811" s="20" t="s">
        <v>9977</v>
      </c>
      <c r="B1811" s="20" t="s">
        <v>5389</v>
      </c>
      <c r="C1811" s="20" t="s">
        <v>9978</v>
      </c>
      <c r="D1811" s="20" t="s">
        <v>9794</v>
      </c>
      <c r="E1811" s="20" t="s">
        <v>96</v>
      </c>
      <c r="F1811" s="20" t="s">
        <v>9979</v>
      </c>
      <c r="G1811" s="20" t="s">
        <v>2091</v>
      </c>
      <c r="H1811" s="20" t="s">
        <v>9980</v>
      </c>
      <c r="I1811" s="20"/>
      <c r="J1811" s="20" t="s">
        <v>9981</v>
      </c>
      <c r="K1811" s="20" t="s">
        <v>9799</v>
      </c>
      <c r="L1811" s="20" t="s">
        <v>9800</v>
      </c>
      <c r="M1811" s="20" t="s">
        <v>1566</v>
      </c>
      <c r="N1811" s="20"/>
      <c r="O1811" s="20"/>
      <c r="P1811" s="20" t="s">
        <v>9771</v>
      </c>
      <c r="Q1811" s="20" t="s">
        <v>2051</v>
      </c>
      <c r="R1811" s="2" t="s">
        <v>2067</v>
      </c>
      <c r="S1811" s="2" t="s">
        <v>6528</v>
      </c>
      <c r="T1811" s="2" t="s">
        <v>9801</v>
      </c>
      <c r="U1811" s="2"/>
      <c r="V1811" s="2"/>
    </row>
    <row r="1812" spans="1:22" ht="14.25" customHeight="1">
      <c r="A1812" s="20" t="s">
        <v>9982</v>
      </c>
      <c r="B1812" s="20" t="s">
        <v>5004</v>
      </c>
      <c r="C1812" s="20" t="s">
        <v>9983</v>
      </c>
      <c r="D1812" s="20" t="s">
        <v>9766</v>
      </c>
      <c r="E1812" s="20" t="s">
        <v>264</v>
      </c>
      <c r="F1812" s="20" t="s">
        <v>9984</v>
      </c>
      <c r="G1812" s="20" t="s">
        <v>2091</v>
      </c>
      <c r="H1812" s="20" t="s">
        <v>9985</v>
      </c>
      <c r="I1812" s="20"/>
      <c r="J1812" s="20"/>
      <c r="K1812" s="20" t="s">
        <v>9770</v>
      </c>
      <c r="L1812" s="20"/>
      <c r="M1812" s="20" t="s">
        <v>1566</v>
      </c>
      <c r="N1812" s="20"/>
      <c r="O1812" s="20"/>
      <c r="P1812" s="20" t="s">
        <v>9771</v>
      </c>
      <c r="Q1812" s="20" t="s">
        <v>2051</v>
      </c>
      <c r="R1812" s="2" t="s">
        <v>2067</v>
      </c>
      <c r="S1812" s="2" t="s">
        <v>6528</v>
      </c>
      <c r="T1812" s="2" t="s">
        <v>9772</v>
      </c>
      <c r="U1812" s="2"/>
      <c r="V1812" s="2"/>
    </row>
    <row r="1813" spans="1:22" ht="14.25" customHeight="1">
      <c r="A1813" s="20" t="s">
        <v>9986</v>
      </c>
      <c r="B1813" s="20" t="s">
        <v>5004</v>
      </c>
      <c r="C1813" s="20" t="s">
        <v>9987</v>
      </c>
      <c r="D1813" s="20" t="s">
        <v>1913</v>
      </c>
      <c r="E1813" s="20" t="s">
        <v>264</v>
      </c>
      <c r="F1813" s="20" t="s">
        <v>9988</v>
      </c>
      <c r="G1813" s="20" t="s">
        <v>2091</v>
      </c>
      <c r="H1813" s="20" t="s">
        <v>9989</v>
      </c>
      <c r="I1813" s="20" t="s">
        <v>9990</v>
      </c>
      <c r="J1813" s="20"/>
      <c r="K1813" s="20"/>
      <c r="L1813" s="20" t="s">
        <v>9775</v>
      </c>
      <c r="M1813" s="20" t="s">
        <v>59</v>
      </c>
      <c r="N1813" s="20"/>
      <c r="O1813" s="20"/>
      <c r="P1813" s="20" t="s">
        <v>9771</v>
      </c>
      <c r="Q1813" s="20" t="s">
        <v>2051</v>
      </c>
      <c r="R1813" s="2"/>
      <c r="S1813" s="16" t="s">
        <v>6863</v>
      </c>
      <c r="T1813" s="2" t="s">
        <v>9776</v>
      </c>
      <c r="U1813" s="2"/>
      <c r="V1813" s="2"/>
    </row>
    <row r="1814" spans="1:22" ht="14.25" customHeight="1">
      <c r="A1814" s="20" t="s">
        <v>9991</v>
      </c>
      <c r="B1814" s="20" t="s">
        <v>5004</v>
      </c>
      <c r="C1814" s="20" t="s">
        <v>2967</v>
      </c>
      <c r="D1814" s="20" t="s">
        <v>9794</v>
      </c>
      <c r="E1814" s="20" t="s">
        <v>96</v>
      </c>
      <c r="F1814" s="20" t="s">
        <v>9992</v>
      </c>
      <c r="G1814" s="20" t="s">
        <v>2091</v>
      </c>
      <c r="H1814" s="20" t="s">
        <v>9993</v>
      </c>
      <c r="I1814" s="20" t="s">
        <v>9994</v>
      </c>
      <c r="J1814" s="20"/>
      <c r="K1814" s="20" t="s">
        <v>9799</v>
      </c>
      <c r="L1814" s="20" t="s">
        <v>9800</v>
      </c>
      <c r="M1814" s="20" t="s">
        <v>1566</v>
      </c>
      <c r="N1814" s="20"/>
      <c r="O1814" s="20"/>
      <c r="P1814" s="20" t="s">
        <v>9771</v>
      </c>
      <c r="Q1814" s="20" t="s">
        <v>2051</v>
      </c>
      <c r="R1814" s="2" t="s">
        <v>2067</v>
      </c>
      <c r="S1814" s="2" t="s">
        <v>6528</v>
      </c>
      <c r="T1814" s="2" t="s">
        <v>9801</v>
      </c>
      <c r="U1814" s="2"/>
      <c r="V1814" s="2"/>
    </row>
    <row r="1815" spans="1:22" ht="14.25" customHeight="1">
      <c r="A1815" s="20" t="s">
        <v>9995</v>
      </c>
      <c r="B1815" s="20" t="s">
        <v>5004</v>
      </c>
      <c r="C1815" s="20" t="s">
        <v>3779</v>
      </c>
      <c r="D1815" s="20" t="s">
        <v>9836</v>
      </c>
      <c r="E1815" s="20" t="s">
        <v>264</v>
      </c>
      <c r="F1815" s="20" t="s">
        <v>9996</v>
      </c>
      <c r="G1815" s="20" t="s">
        <v>2091</v>
      </c>
      <c r="H1815" s="20" t="s">
        <v>9997</v>
      </c>
      <c r="I1815" s="20"/>
      <c r="J1815" s="20" t="s">
        <v>9998</v>
      </c>
      <c r="K1815" s="20" t="s">
        <v>9841</v>
      </c>
      <c r="L1815" s="20"/>
      <c r="M1815" s="20" t="s">
        <v>60</v>
      </c>
      <c r="N1815" s="20"/>
      <c r="O1815" s="20"/>
      <c r="P1815" s="20" t="s">
        <v>9771</v>
      </c>
      <c r="Q1815" s="20" t="s">
        <v>2051</v>
      </c>
      <c r="R1815" s="2"/>
      <c r="S1815" s="2" t="s">
        <v>6528</v>
      </c>
      <c r="T1815" s="2" t="s">
        <v>9842</v>
      </c>
      <c r="U1815" s="2"/>
      <c r="V1815" s="2"/>
    </row>
    <row r="1816" spans="1:22" ht="14.25" customHeight="1">
      <c r="A1816" s="20" t="s">
        <v>9999</v>
      </c>
      <c r="B1816" s="20" t="s">
        <v>4997</v>
      </c>
      <c r="C1816" s="20" t="s">
        <v>10000</v>
      </c>
      <c r="D1816" s="20" t="s">
        <v>10001</v>
      </c>
      <c r="E1816" s="20" t="s">
        <v>264</v>
      </c>
      <c r="F1816" s="20" t="s">
        <v>10002</v>
      </c>
      <c r="G1816" s="20" t="s">
        <v>2091</v>
      </c>
      <c r="H1816" s="20" t="s">
        <v>10003</v>
      </c>
      <c r="I1816" s="20" t="s">
        <v>10004</v>
      </c>
      <c r="J1816" s="20"/>
      <c r="K1816" s="20" t="s">
        <v>10005</v>
      </c>
      <c r="L1816" s="20" t="s">
        <v>10006</v>
      </c>
      <c r="M1816" s="20" t="s">
        <v>60</v>
      </c>
      <c r="N1816" s="20"/>
      <c r="O1816" s="20"/>
      <c r="P1816" s="20" t="s">
        <v>9771</v>
      </c>
      <c r="Q1816" s="20" t="s">
        <v>2051</v>
      </c>
      <c r="R1816" s="2"/>
      <c r="S1816" s="2" t="s">
        <v>6528</v>
      </c>
      <c r="T1816" s="2" t="s">
        <v>10007</v>
      </c>
      <c r="U1816" s="2"/>
      <c r="V1816" s="2"/>
    </row>
    <row r="1817" spans="1:22" ht="14.25" customHeight="1">
      <c r="A1817" s="20" t="s">
        <v>10008</v>
      </c>
      <c r="B1817" s="20" t="s">
        <v>4987</v>
      </c>
      <c r="C1817" s="20" t="s">
        <v>10009</v>
      </c>
      <c r="D1817" s="20" t="s">
        <v>9779</v>
      </c>
      <c r="E1817" s="20" t="s">
        <v>264</v>
      </c>
      <c r="F1817" s="20" t="s">
        <v>10010</v>
      </c>
      <c r="G1817" s="20" t="s">
        <v>2091</v>
      </c>
      <c r="H1817" s="20" t="s">
        <v>10011</v>
      </c>
      <c r="I1817" s="20" t="s">
        <v>10012</v>
      </c>
      <c r="J1817" s="20" t="s">
        <v>10013</v>
      </c>
      <c r="K1817" s="20" t="s">
        <v>9784</v>
      </c>
      <c r="L1817" s="20"/>
      <c r="M1817" s="20" t="s">
        <v>59</v>
      </c>
      <c r="N1817" s="20"/>
      <c r="O1817" s="20"/>
      <c r="P1817" s="20" t="s">
        <v>9771</v>
      </c>
      <c r="Q1817" s="20" t="s">
        <v>2051</v>
      </c>
      <c r="R1817" s="2"/>
      <c r="S1817" s="2" t="s">
        <v>6528</v>
      </c>
      <c r="T1817" s="2" t="s">
        <v>9785</v>
      </c>
      <c r="U1817" s="2"/>
      <c r="V1817" s="2"/>
    </row>
    <row r="1818" spans="1:22" ht="14.25" customHeight="1">
      <c r="A1818" s="20" t="s">
        <v>10014</v>
      </c>
      <c r="B1818" s="20" t="s">
        <v>10015</v>
      </c>
      <c r="C1818" s="20" t="s">
        <v>10016</v>
      </c>
      <c r="D1818" s="20" t="s">
        <v>1913</v>
      </c>
      <c r="E1818" s="20" t="s">
        <v>264</v>
      </c>
      <c r="F1818" s="20" t="s">
        <v>9831</v>
      </c>
      <c r="G1818" s="20" t="s">
        <v>2091</v>
      </c>
      <c r="H1818" s="20" t="s">
        <v>10017</v>
      </c>
      <c r="I1818" s="20" t="s">
        <v>10018</v>
      </c>
      <c r="J1818" s="20" t="s">
        <v>10019</v>
      </c>
      <c r="K1818" s="20"/>
      <c r="L1818" s="20" t="s">
        <v>9775</v>
      </c>
      <c r="M1818" s="20" t="s">
        <v>59</v>
      </c>
      <c r="N1818" s="20"/>
      <c r="O1818" s="20"/>
      <c r="P1818" s="20" t="s">
        <v>9771</v>
      </c>
      <c r="Q1818" s="20" t="s">
        <v>2051</v>
      </c>
      <c r="R1818" s="2"/>
      <c r="S1818" s="16" t="s">
        <v>6863</v>
      </c>
      <c r="T1818" s="2" t="s">
        <v>9776</v>
      </c>
      <c r="U1818" s="2"/>
      <c r="V1818" s="2"/>
    </row>
    <row r="1819" spans="1:22" ht="14.25" customHeight="1">
      <c r="A1819" s="20" t="s">
        <v>10020</v>
      </c>
      <c r="B1819" s="20" t="s">
        <v>10021</v>
      </c>
      <c r="C1819" s="20" t="s">
        <v>10022</v>
      </c>
      <c r="D1819" s="20" t="s">
        <v>1913</v>
      </c>
      <c r="E1819" s="20" t="s">
        <v>264</v>
      </c>
      <c r="F1819" s="20" t="s">
        <v>10023</v>
      </c>
      <c r="G1819" s="20" t="s">
        <v>2091</v>
      </c>
      <c r="H1819" s="20" t="s">
        <v>10024</v>
      </c>
      <c r="I1819" s="20"/>
      <c r="J1819" s="20" t="s">
        <v>10025</v>
      </c>
      <c r="K1819" s="20"/>
      <c r="L1819" s="20" t="s">
        <v>9775</v>
      </c>
      <c r="M1819" s="20" t="s">
        <v>1566</v>
      </c>
      <c r="N1819" s="20"/>
      <c r="O1819" s="20"/>
      <c r="P1819" s="20" t="s">
        <v>9771</v>
      </c>
      <c r="Q1819" s="20" t="s">
        <v>2051</v>
      </c>
      <c r="R1819" s="2" t="s">
        <v>2067</v>
      </c>
      <c r="S1819" s="2" t="s">
        <v>6528</v>
      </c>
      <c r="T1819" s="2" t="s">
        <v>9776</v>
      </c>
      <c r="U1819" s="2"/>
      <c r="V1819" s="2"/>
    </row>
    <row r="1820" spans="1:22" ht="14.25" customHeight="1">
      <c r="A1820" s="20" t="s">
        <v>10026</v>
      </c>
      <c r="B1820" s="20" t="s">
        <v>10027</v>
      </c>
      <c r="C1820" s="20" t="s">
        <v>10028</v>
      </c>
      <c r="D1820" s="20" t="s">
        <v>9794</v>
      </c>
      <c r="E1820" s="20" t="s">
        <v>96</v>
      </c>
      <c r="F1820" s="20" t="s">
        <v>10029</v>
      </c>
      <c r="G1820" s="20" t="s">
        <v>2091</v>
      </c>
      <c r="H1820" s="20" t="s">
        <v>10030</v>
      </c>
      <c r="I1820" s="20" t="s">
        <v>10031</v>
      </c>
      <c r="J1820" s="20"/>
      <c r="K1820" s="20" t="s">
        <v>9799</v>
      </c>
      <c r="L1820" s="20" t="s">
        <v>9800</v>
      </c>
      <c r="M1820" s="20" t="s">
        <v>1566</v>
      </c>
      <c r="N1820" s="20"/>
      <c r="O1820" s="20"/>
      <c r="P1820" s="20" t="s">
        <v>9771</v>
      </c>
      <c r="Q1820" s="20" t="s">
        <v>2051</v>
      </c>
      <c r="R1820" s="2" t="s">
        <v>2067</v>
      </c>
      <c r="S1820" s="2" t="s">
        <v>6528</v>
      </c>
      <c r="T1820" s="2" t="s">
        <v>9801</v>
      </c>
      <c r="U1820" s="2"/>
      <c r="V1820" s="2"/>
    </row>
    <row r="1821" spans="1:22" ht="14.25" customHeight="1">
      <c r="A1821" s="20" t="s">
        <v>10032</v>
      </c>
      <c r="B1821" s="20" t="s">
        <v>4943</v>
      </c>
      <c r="C1821" s="20" t="s">
        <v>8630</v>
      </c>
      <c r="D1821" s="20" t="s">
        <v>9766</v>
      </c>
      <c r="E1821" s="20" t="s">
        <v>264</v>
      </c>
      <c r="F1821" s="20" t="s">
        <v>2210</v>
      </c>
      <c r="G1821" s="20" t="s">
        <v>2091</v>
      </c>
      <c r="H1821" s="20" t="s">
        <v>10033</v>
      </c>
      <c r="I1821" s="20"/>
      <c r="J1821" s="20"/>
      <c r="K1821" s="20" t="s">
        <v>9770</v>
      </c>
      <c r="L1821" s="20"/>
      <c r="M1821" s="20" t="s">
        <v>59</v>
      </c>
      <c r="N1821" s="20"/>
      <c r="O1821" s="20"/>
      <c r="P1821" s="20" t="s">
        <v>9771</v>
      </c>
      <c r="Q1821" s="20" t="s">
        <v>2051</v>
      </c>
      <c r="R1821" s="2"/>
      <c r="S1821" s="2" t="s">
        <v>6528</v>
      </c>
      <c r="T1821" s="2" t="s">
        <v>9772</v>
      </c>
      <c r="U1821" s="2"/>
      <c r="V1821" s="2"/>
    </row>
    <row r="1822" spans="1:22" ht="14.25" customHeight="1">
      <c r="A1822" s="20" t="s">
        <v>10034</v>
      </c>
      <c r="B1822" s="20" t="s">
        <v>4943</v>
      </c>
      <c r="C1822" s="20" t="s">
        <v>10035</v>
      </c>
      <c r="D1822" s="20" t="s">
        <v>1913</v>
      </c>
      <c r="E1822" s="20" t="s">
        <v>264</v>
      </c>
      <c r="F1822" s="20" t="s">
        <v>10036</v>
      </c>
      <c r="G1822" s="20" t="s">
        <v>2091</v>
      </c>
      <c r="H1822" s="20" t="s">
        <v>10037</v>
      </c>
      <c r="I1822" s="20" t="s">
        <v>10038</v>
      </c>
      <c r="J1822" s="20" t="s">
        <v>10039</v>
      </c>
      <c r="K1822" s="20"/>
      <c r="L1822" s="20" t="s">
        <v>9775</v>
      </c>
      <c r="M1822" s="20" t="s">
        <v>59</v>
      </c>
      <c r="N1822" s="20"/>
      <c r="O1822" s="20"/>
      <c r="P1822" s="20" t="s">
        <v>9771</v>
      </c>
      <c r="Q1822" s="20" t="s">
        <v>2051</v>
      </c>
      <c r="R1822" s="2"/>
      <c r="S1822" s="2" t="s">
        <v>6528</v>
      </c>
      <c r="T1822" s="2" t="s">
        <v>9776</v>
      </c>
      <c r="U1822" s="2"/>
      <c r="V1822" s="2"/>
    </row>
    <row r="1823" spans="1:22" ht="14.25" customHeight="1">
      <c r="A1823" s="20" t="s">
        <v>10040</v>
      </c>
      <c r="B1823" s="20" t="s">
        <v>4943</v>
      </c>
      <c r="C1823" s="20" t="s">
        <v>10041</v>
      </c>
      <c r="D1823" s="20" t="s">
        <v>1913</v>
      </c>
      <c r="E1823" s="20" t="s">
        <v>264</v>
      </c>
      <c r="F1823" s="20" t="s">
        <v>10042</v>
      </c>
      <c r="G1823" s="20" t="s">
        <v>2091</v>
      </c>
      <c r="H1823" s="20" t="s">
        <v>10043</v>
      </c>
      <c r="I1823" s="20"/>
      <c r="J1823" s="20" t="s">
        <v>10044</v>
      </c>
      <c r="K1823" s="20"/>
      <c r="L1823" s="20" t="s">
        <v>9775</v>
      </c>
      <c r="M1823" s="20" t="s">
        <v>59</v>
      </c>
      <c r="N1823" s="20"/>
      <c r="O1823" s="20"/>
      <c r="P1823" s="20" t="s">
        <v>9771</v>
      </c>
      <c r="Q1823" s="20" t="s">
        <v>2051</v>
      </c>
      <c r="R1823" s="2"/>
      <c r="S1823" s="2" t="s">
        <v>6528</v>
      </c>
      <c r="T1823" s="2" t="s">
        <v>9776</v>
      </c>
      <c r="U1823" s="2"/>
      <c r="V1823" s="2"/>
    </row>
    <row r="1824" spans="1:22" ht="14.25" customHeight="1">
      <c r="A1824" s="20" t="s">
        <v>10045</v>
      </c>
      <c r="B1824" s="20" t="s">
        <v>4927</v>
      </c>
      <c r="C1824" s="20" t="s">
        <v>10046</v>
      </c>
      <c r="D1824" s="20" t="s">
        <v>10047</v>
      </c>
      <c r="E1824" s="20" t="s">
        <v>264</v>
      </c>
      <c r="F1824" s="20" t="s">
        <v>10048</v>
      </c>
      <c r="G1824" s="20" t="s">
        <v>2091</v>
      </c>
      <c r="H1824" s="20" t="s">
        <v>10049</v>
      </c>
      <c r="I1824" s="20" t="s">
        <v>10050</v>
      </c>
      <c r="J1824" s="20" t="s">
        <v>10051</v>
      </c>
      <c r="K1824" s="20"/>
      <c r="L1824" s="20" t="s">
        <v>10052</v>
      </c>
      <c r="M1824" s="20" t="s">
        <v>1566</v>
      </c>
      <c r="N1824" s="20"/>
      <c r="O1824" s="20"/>
      <c r="P1824" s="20" t="s">
        <v>9771</v>
      </c>
      <c r="Q1824" s="20" t="s">
        <v>2051</v>
      </c>
      <c r="R1824" s="2" t="s">
        <v>2067</v>
      </c>
      <c r="S1824" s="2" t="s">
        <v>6528</v>
      </c>
      <c r="T1824" s="2" t="s">
        <v>10053</v>
      </c>
      <c r="U1824" s="2"/>
      <c r="V1824" s="2"/>
    </row>
    <row r="1825" spans="1:22" ht="14.25" customHeight="1">
      <c r="A1825" s="20" t="s">
        <v>10054</v>
      </c>
      <c r="B1825" s="20" t="s">
        <v>4931</v>
      </c>
      <c r="C1825" s="20" t="s">
        <v>10055</v>
      </c>
      <c r="D1825" s="20" t="s">
        <v>10056</v>
      </c>
      <c r="E1825" s="20" t="s">
        <v>264</v>
      </c>
      <c r="F1825" s="20" t="s">
        <v>10057</v>
      </c>
      <c r="G1825" s="20" t="s">
        <v>2091</v>
      </c>
      <c r="H1825" s="20" t="s">
        <v>10058</v>
      </c>
      <c r="I1825" s="20" t="s">
        <v>10059</v>
      </c>
      <c r="J1825" s="20" t="s">
        <v>10060</v>
      </c>
      <c r="K1825" s="20"/>
      <c r="L1825" s="20" t="s">
        <v>10061</v>
      </c>
      <c r="M1825" s="20" t="s">
        <v>1566</v>
      </c>
      <c r="N1825" s="20"/>
      <c r="O1825" s="20"/>
      <c r="P1825" s="20" t="s">
        <v>9771</v>
      </c>
      <c r="Q1825" s="20" t="s">
        <v>2051</v>
      </c>
      <c r="R1825" s="2" t="s">
        <v>2067</v>
      </c>
      <c r="S1825" s="2" t="s">
        <v>6528</v>
      </c>
      <c r="T1825" s="2" t="s">
        <v>10062</v>
      </c>
      <c r="U1825" s="2"/>
      <c r="V1825" s="2"/>
    </row>
    <row r="1826" spans="1:22" ht="14.25" customHeight="1">
      <c r="A1826" s="20" t="s">
        <v>10063</v>
      </c>
      <c r="B1826" s="20" t="s">
        <v>10064</v>
      </c>
      <c r="C1826" s="20" t="s">
        <v>10065</v>
      </c>
      <c r="D1826" s="20" t="s">
        <v>9794</v>
      </c>
      <c r="E1826" s="20" t="s">
        <v>96</v>
      </c>
      <c r="F1826" s="20" t="s">
        <v>10066</v>
      </c>
      <c r="G1826" s="20" t="s">
        <v>2091</v>
      </c>
      <c r="H1826" s="20" t="s">
        <v>10067</v>
      </c>
      <c r="I1826" s="20"/>
      <c r="J1826" s="20"/>
      <c r="K1826" s="20" t="s">
        <v>9799</v>
      </c>
      <c r="L1826" s="20" t="s">
        <v>9800</v>
      </c>
      <c r="M1826" s="20" t="s">
        <v>59</v>
      </c>
      <c r="N1826" s="20"/>
      <c r="O1826" s="20"/>
      <c r="P1826" s="20" t="s">
        <v>9771</v>
      </c>
      <c r="Q1826" s="20" t="s">
        <v>2051</v>
      </c>
      <c r="R1826" s="2"/>
      <c r="S1826" s="2" t="s">
        <v>6528</v>
      </c>
      <c r="T1826" s="2" t="s">
        <v>9801</v>
      </c>
      <c r="U1826" s="2"/>
      <c r="V1826" s="2"/>
    </row>
    <row r="1827" spans="1:22" ht="14.25" customHeight="1">
      <c r="A1827" s="20" t="s">
        <v>10068</v>
      </c>
      <c r="B1827" s="20" t="s">
        <v>4931</v>
      </c>
      <c r="C1827" s="20" t="s">
        <v>10069</v>
      </c>
      <c r="D1827" s="20" t="s">
        <v>9794</v>
      </c>
      <c r="E1827" s="20" t="s">
        <v>96</v>
      </c>
      <c r="F1827" s="20" t="s">
        <v>10070</v>
      </c>
      <c r="G1827" s="20" t="s">
        <v>2091</v>
      </c>
      <c r="H1827" s="20" t="s">
        <v>10071</v>
      </c>
      <c r="I1827" s="20" t="s">
        <v>10072</v>
      </c>
      <c r="J1827" s="20" t="s">
        <v>10073</v>
      </c>
      <c r="K1827" s="20" t="s">
        <v>9799</v>
      </c>
      <c r="L1827" s="20" t="s">
        <v>9800</v>
      </c>
      <c r="M1827" s="20" t="s">
        <v>59</v>
      </c>
      <c r="N1827" s="20"/>
      <c r="O1827" s="20"/>
      <c r="P1827" s="20" t="s">
        <v>9771</v>
      </c>
      <c r="Q1827" s="20" t="s">
        <v>2051</v>
      </c>
      <c r="R1827" s="2"/>
      <c r="S1827" s="16" t="s">
        <v>6863</v>
      </c>
      <c r="T1827" s="2" t="s">
        <v>9801</v>
      </c>
      <c r="U1827" s="2"/>
      <c r="V1827" s="2"/>
    </row>
    <row r="1828" spans="1:22" ht="14.25" customHeight="1">
      <c r="A1828" s="20" t="s">
        <v>10074</v>
      </c>
      <c r="B1828" s="20" t="s">
        <v>4927</v>
      </c>
      <c r="C1828" s="20" t="s">
        <v>10075</v>
      </c>
      <c r="D1828" s="20" t="s">
        <v>9805</v>
      </c>
      <c r="E1828" s="20" t="s">
        <v>264</v>
      </c>
      <c r="F1828" s="20" t="s">
        <v>10076</v>
      </c>
      <c r="G1828" s="20" t="s">
        <v>2091</v>
      </c>
      <c r="H1828" s="20" t="s">
        <v>10077</v>
      </c>
      <c r="I1828" s="20" t="s">
        <v>10078</v>
      </c>
      <c r="J1828" s="20" t="s">
        <v>10079</v>
      </c>
      <c r="K1828" s="20" t="s">
        <v>9809</v>
      </c>
      <c r="L1828" s="20" t="s">
        <v>9810</v>
      </c>
      <c r="M1828" s="20" t="s">
        <v>59</v>
      </c>
      <c r="N1828" s="20"/>
      <c r="O1828" s="20"/>
      <c r="P1828" s="20" t="s">
        <v>9771</v>
      </c>
      <c r="Q1828" s="20" t="s">
        <v>2051</v>
      </c>
      <c r="R1828" s="2"/>
      <c r="S1828" s="2" t="s">
        <v>6528</v>
      </c>
      <c r="T1828" s="2" t="s">
        <v>9811</v>
      </c>
      <c r="U1828" s="2"/>
      <c r="V1828" s="2"/>
    </row>
    <row r="1829" spans="1:22" ht="14.25" customHeight="1">
      <c r="A1829" s="20" t="s">
        <v>10080</v>
      </c>
      <c r="B1829" s="20" t="s">
        <v>4921</v>
      </c>
      <c r="C1829" s="20" t="s">
        <v>10081</v>
      </c>
      <c r="D1829" s="20" t="s">
        <v>10001</v>
      </c>
      <c r="E1829" s="20" t="s">
        <v>264</v>
      </c>
      <c r="F1829" s="20" t="s">
        <v>10082</v>
      </c>
      <c r="G1829" s="20" t="s">
        <v>2091</v>
      </c>
      <c r="H1829" s="20" t="s">
        <v>10083</v>
      </c>
      <c r="I1829" s="20"/>
      <c r="J1829" s="20"/>
      <c r="K1829" s="20" t="s">
        <v>10005</v>
      </c>
      <c r="L1829" s="20" t="s">
        <v>10006</v>
      </c>
      <c r="M1829" s="20" t="s">
        <v>1566</v>
      </c>
      <c r="N1829" s="20"/>
      <c r="O1829" s="20"/>
      <c r="P1829" s="20" t="s">
        <v>9771</v>
      </c>
      <c r="Q1829" s="20" t="s">
        <v>2051</v>
      </c>
      <c r="R1829" s="2" t="s">
        <v>2067</v>
      </c>
      <c r="S1829" s="2" t="s">
        <v>6528</v>
      </c>
      <c r="T1829" s="2" t="s">
        <v>10007</v>
      </c>
      <c r="U1829" s="2"/>
      <c r="V1829" s="2"/>
    </row>
    <row r="1830" spans="1:22" ht="14.25" customHeight="1">
      <c r="A1830" s="20" t="s">
        <v>10084</v>
      </c>
      <c r="B1830" s="20" t="s">
        <v>10085</v>
      </c>
      <c r="C1830" s="20" t="s">
        <v>10086</v>
      </c>
      <c r="D1830" s="20" t="s">
        <v>1913</v>
      </c>
      <c r="E1830" s="20" t="s">
        <v>264</v>
      </c>
      <c r="F1830" s="20" t="s">
        <v>9831</v>
      </c>
      <c r="G1830" s="20" t="s">
        <v>2091</v>
      </c>
      <c r="H1830" s="20" t="s">
        <v>10087</v>
      </c>
      <c r="I1830" s="20" t="s">
        <v>10088</v>
      </c>
      <c r="J1830" s="20" t="s">
        <v>10089</v>
      </c>
      <c r="K1830" s="20"/>
      <c r="L1830" s="20" t="s">
        <v>9775</v>
      </c>
      <c r="M1830" s="20" t="s">
        <v>59</v>
      </c>
      <c r="N1830" s="20"/>
      <c r="O1830" s="20"/>
      <c r="P1830" s="20" t="s">
        <v>9771</v>
      </c>
      <c r="Q1830" s="20" t="s">
        <v>2051</v>
      </c>
      <c r="R1830" s="2"/>
      <c r="S1830" s="16" t="s">
        <v>6863</v>
      </c>
      <c r="T1830" s="2" t="s">
        <v>9776</v>
      </c>
      <c r="U1830" s="2"/>
      <c r="V1830" s="2"/>
    </row>
    <row r="1831" spans="1:22" ht="14.25" customHeight="1">
      <c r="A1831" s="20" t="s">
        <v>10090</v>
      </c>
      <c r="B1831" s="20" t="s">
        <v>10091</v>
      </c>
      <c r="C1831" s="20" t="s">
        <v>10092</v>
      </c>
      <c r="D1831" s="20" t="s">
        <v>1913</v>
      </c>
      <c r="E1831" s="20" t="s">
        <v>264</v>
      </c>
      <c r="F1831" s="20" t="s">
        <v>2320</v>
      </c>
      <c r="G1831" s="20" t="s">
        <v>2091</v>
      </c>
      <c r="H1831" s="20" t="s">
        <v>10093</v>
      </c>
      <c r="I1831" s="20"/>
      <c r="J1831" s="20"/>
      <c r="K1831" s="20"/>
      <c r="L1831" s="20" t="s">
        <v>9775</v>
      </c>
      <c r="M1831" s="20" t="s">
        <v>59</v>
      </c>
      <c r="N1831" s="20"/>
      <c r="O1831" s="20"/>
      <c r="P1831" s="20" t="s">
        <v>9771</v>
      </c>
      <c r="Q1831" s="20" t="s">
        <v>2051</v>
      </c>
      <c r="R1831" s="2"/>
      <c r="S1831" s="2" t="s">
        <v>6528</v>
      </c>
      <c r="T1831" s="2" t="s">
        <v>9776</v>
      </c>
      <c r="U1831" s="2"/>
      <c r="V1831" s="2"/>
    </row>
    <row r="1832" spans="1:22" ht="14.25" customHeight="1">
      <c r="A1832" s="20" t="s">
        <v>10094</v>
      </c>
      <c r="B1832" s="20" t="s">
        <v>10095</v>
      </c>
      <c r="C1832" s="20" t="s">
        <v>10096</v>
      </c>
      <c r="D1832" s="20" t="s">
        <v>9794</v>
      </c>
      <c r="E1832" s="20" t="s">
        <v>96</v>
      </c>
      <c r="F1832" s="20" t="s">
        <v>10097</v>
      </c>
      <c r="G1832" s="20" t="s">
        <v>2091</v>
      </c>
      <c r="H1832" s="20" t="s">
        <v>10098</v>
      </c>
      <c r="I1832" s="20"/>
      <c r="J1832" s="20"/>
      <c r="K1832" s="20" t="s">
        <v>9799</v>
      </c>
      <c r="L1832" s="20" t="s">
        <v>9800</v>
      </c>
      <c r="M1832" s="20" t="s">
        <v>59</v>
      </c>
      <c r="N1832" s="20"/>
      <c r="O1832" s="20"/>
      <c r="P1832" s="20" t="s">
        <v>9771</v>
      </c>
      <c r="Q1832" s="20" t="s">
        <v>2051</v>
      </c>
      <c r="R1832" s="2"/>
      <c r="S1832" s="16" t="s">
        <v>6863</v>
      </c>
      <c r="T1832" s="2" t="s">
        <v>9801</v>
      </c>
      <c r="U1832" s="2"/>
      <c r="V1832" s="2"/>
    </row>
    <row r="1833" spans="1:22" ht="14.25" customHeight="1">
      <c r="A1833" s="20" t="s">
        <v>10099</v>
      </c>
      <c r="B1833" s="20" t="s">
        <v>3155</v>
      </c>
      <c r="C1833" s="20" t="s">
        <v>2339</v>
      </c>
      <c r="D1833" s="20" t="s">
        <v>9794</v>
      </c>
      <c r="E1833" s="20" t="s">
        <v>96</v>
      </c>
      <c r="F1833" s="20" t="s">
        <v>2489</v>
      </c>
      <c r="G1833" s="20" t="s">
        <v>2091</v>
      </c>
      <c r="H1833" s="20" t="s">
        <v>10100</v>
      </c>
      <c r="I1833" s="20"/>
      <c r="J1833" s="20" t="s">
        <v>10101</v>
      </c>
      <c r="K1833" s="20" t="s">
        <v>9799</v>
      </c>
      <c r="L1833" s="20" t="s">
        <v>9800</v>
      </c>
      <c r="M1833" s="20" t="s">
        <v>60</v>
      </c>
      <c r="N1833" s="20"/>
      <c r="O1833" s="20"/>
      <c r="P1833" s="20" t="s">
        <v>9771</v>
      </c>
      <c r="Q1833" s="20" t="s">
        <v>2051</v>
      </c>
      <c r="R1833" s="2"/>
      <c r="S1833" s="2" t="s">
        <v>6528</v>
      </c>
      <c r="T1833" s="2" t="s">
        <v>9801</v>
      </c>
      <c r="U1833" s="2"/>
      <c r="V1833" s="2"/>
    </row>
    <row r="1834" spans="1:22" ht="14.25" customHeight="1">
      <c r="A1834" s="20" t="s">
        <v>10102</v>
      </c>
      <c r="B1834" s="20" t="s">
        <v>10103</v>
      </c>
      <c r="C1834" s="20" t="s">
        <v>10104</v>
      </c>
      <c r="D1834" s="20" t="s">
        <v>9779</v>
      </c>
      <c r="E1834" s="20" t="s">
        <v>264</v>
      </c>
      <c r="F1834" s="20" t="s">
        <v>10105</v>
      </c>
      <c r="G1834" s="20" t="s">
        <v>2091</v>
      </c>
      <c r="H1834" s="20" t="s">
        <v>10106</v>
      </c>
      <c r="I1834" s="20"/>
      <c r="J1834" s="20"/>
      <c r="K1834" s="20" t="s">
        <v>9784</v>
      </c>
      <c r="L1834" s="20"/>
      <c r="M1834" s="20" t="s">
        <v>59</v>
      </c>
      <c r="N1834" s="20"/>
      <c r="O1834" s="20"/>
      <c r="P1834" s="20" t="s">
        <v>9771</v>
      </c>
      <c r="Q1834" s="20" t="s">
        <v>2051</v>
      </c>
      <c r="R1834" s="2"/>
      <c r="S1834" s="16" t="s">
        <v>6863</v>
      </c>
      <c r="T1834" s="2" t="s">
        <v>9785</v>
      </c>
      <c r="U1834" s="2"/>
      <c r="V1834" s="2"/>
    </row>
    <row r="1835" spans="1:22" ht="14.25" customHeight="1">
      <c r="A1835" s="20" t="s">
        <v>10107</v>
      </c>
      <c r="B1835" s="20" t="s">
        <v>5513</v>
      </c>
      <c r="C1835" s="20" t="s">
        <v>10108</v>
      </c>
      <c r="D1835" s="20" t="s">
        <v>1913</v>
      </c>
      <c r="E1835" s="20" t="s">
        <v>264</v>
      </c>
      <c r="F1835" s="20" t="s">
        <v>3850</v>
      </c>
      <c r="G1835" s="20" t="s">
        <v>2091</v>
      </c>
      <c r="H1835" s="20" t="s">
        <v>10109</v>
      </c>
      <c r="I1835" s="20" t="s">
        <v>10110</v>
      </c>
      <c r="J1835" s="20" t="s">
        <v>10111</v>
      </c>
      <c r="K1835" s="20"/>
      <c r="L1835" s="20" t="s">
        <v>9775</v>
      </c>
      <c r="M1835" s="20" t="s">
        <v>59</v>
      </c>
      <c r="N1835" s="20"/>
      <c r="O1835" s="20"/>
      <c r="P1835" s="20" t="s">
        <v>9771</v>
      </c>
      <c r="Q1835" s="20" t="s">
        <v>2051</v>
      </c>
      <c r="R1835" s="2"/>
      <c r="S1835" s="2" t="s">
        <v>6528</v>
      </c>
      <c r="T1835" s="2" t="s">
        <v>9776</v>
      </c>
      <c r="U1835" s="2"/>
      <c r="V1835" s="2"/>
    </row>
    <row r="1836" spans="1:22" ht="14.25" customHeight="1">
      <c r="A1836" s="20" t="s">
        <v>10112</v>
      </c>
      <c r="B1836" s="20" t="s">
        <v>10113</v>
      </c>
      <c r="C1836" s="20" t="s">
        <v>10114</v>
      </c>
      <c r="D1836" s="20" t="s">
        <v>1913</v>
      </c>
      <c r="E1836" s="20" t="s">
        <v>264</v>
      </c>
      <c r="F1836" s="20" t="s">
        <v>9879</v>
      </c>
      <c r="G1836" s="20" t="s">
        <v>2091</v>
      </c>
      <c r="H1836" s="20" t="s">
        <v>10115</v>
      </c>
      <c r="I1836" s="20"/>
      <c r="J1836" s="20"/>
      <c r="K1836" s="20"/>
      <c r="L1836" s="20" t="s">
        <v>9775</v>
      </c>
      <c r="M1836" s="20" t="s">
        <v>1566</v>
      </c>
      <c r="N1836" s="20"/>
      <c r="O1836" s="20"/>
      <c r="P1836" s="20" t="s">
        <v>9771</v>
      </c>
      <c r="Q1836" s="20" t="s">
        <v>2051</v>
      </c>
      <c r="R1836" s="2" t="s">
        <v>2067</v>
      </c>
      <c r="S1836" s="2" t="s">
        <v>6528</v>
      </c>
      <c r="T1836" s="2" t="s">
        <v>9776</v>
      </c>
      <c r="U1836" s="2"/>
      <c r="V1836" s="2"/>
    </row>
    <row r="1837" spans="1:22" ht="14.25" customHeight="1">
      <c r="A1837" s="20" t="s">
        <v>10116</v>
      </c>
      <c r="B1837" s="20" t="s">
        <v>8617</v>
      </c>
      <c r="C1837" s="20" t="s">
        <v>10117</v>
      </c>
      <c r="D1837" s="20" t="s">
        <v>1913</v>
      </c>
      <c r="E1837" s="20" t="s">
        <v>264</v>
      </c>
      <c r="F1837" s="20" t="s">
        <v>9886</v>
      </c>
      <c r="G1837" s="20" t="s">
        <v>2091</v>
      </c>
      <c r="H1837" s="20" t="s">
        <v>10118</v>
      </c>
      <c r="I1837" s="20"/>
      <c r="J1837" s="20"/>
      <c r="K1837" s="20"/>
      <c r="L1837" s="20" t="s">
        <v>9775</v>
      </c>
      <c r="M1837" s="20" t="s">
        <v>1566</v>
      </c>
      <c r="N1837" s="20"/>
      <c r="O1837" s="20"/>
      <c r="P1837" s="20" t="s">
        <v>9771</v>
      </c>
      <c r="Q1837" s="20" t="s">
        <v>2051</v>
      </c>
      <c r="R1837" s="2" t="s">
        <v>2052</v>
      </c>
      <c r="S1837" s="2" t="s">
        <v>6528</v>
      </c>
      <c r="T1837" s="2" t="s">
        <v>9776</v>
      </c>
      <c r="U1837" s="2"/>
      <c r="V1837" s="2"/>
    </row>
    <row r="1838" spans="1:22" ht="14.25" customHeight="1">
      <c r="A1838" s="20" t="s">
        <v>10119</v>
      </c>
      <c r="B1838" s="20" t="s">
        <v>10120</v>
      </c>
      <c r="C1838" s="20" t="s">
        <v>4000</v>
      </c>
      <c r="D1838" s="20" t="s">
        <v>9794</v>
      </c>
      <c r="E1838" s="20" t="s">
        <v>96</v>
      </c>
      <c r="F1838" s="20" t="s">
        <v>9868</v>
      </c>
      <c r="G1838" s="20" t="s">
        <v>2091</v>
      </c>
      <c r="H1838" s="20" t="s">
        <v>10121</v>
      </c>
      <c r="I1838" s="20"/>
      <c r="J1838" s="20"/>
      <c r="K1838" s="20" t="s">
        <v>9799</v>
      </c>
      <c r="L1838" s="20" t="s">
        <v>9800</v>
      </c>
      <c r="M1838" s="20" t="s">
        <v>1566</v>
      </c>
      <c r="N1838" s="20"/>
      <c r="O1838" s="20"/>
      <c r="P1838" s="20" t="s">
        <v>9771</v>
      </c>
      <c r="Q1838" s="20" t="s">
        <v>2051</v>
      </c>
      <c r="R1838" s="2" t="s">
        <v>2052</v>
      </c>
      <c r="S1838" s="2" t="s">
        <v>6528</v>
      </c>
      <c r="T1838" s="2" t="s">
        <v>9801</v>
      </c>
      <c r="U1838" s="2"/>
      <c r="V1838" s="2"/>
    </row>
    <row r="1839" spans="1:22" ht="14.25" customHeight="1">
      <c r="A1839" s="20" t="s">
        <v>10122</v>
      </c>
      <c r="B1839" s="20" t="s">
        <v>10123</v>
      </c>
      <c r="C1839" s="20" t="s">
        <v>10124</v>
      </c>
      <c r="D1839" s="20" t="s">
        <v>1913</v>
      </c>
      <c r="E1839" s="20" t="s">
        <v>264</v>
      </c>
      <c r="F1839" s="20" t="s">
        <v>10125</v>
      </c>
      <c r="G1839" s="20" t="s">
        <v>2091</v>
      </c>
      <c r="H1839" s="20" t="s">
        <v>10126</v>
      </c>
      <c r="I1839" s="20" t="s">
        <v>10127</v>
      </c>
      <c r="J1839" s="20" t="s">
        <v>10128</v>
      </c>
      <c r="K1839" s="20"/>
      <c r="L1839" s="20" t="s">
        <v>9775</v>
      </c>
      <c r="M1839" s="20" t="s">
        <v>59</v>
      </c>
      <c r="N1839" s="20"/>
      <c r="O1839" s="20"/>
      <c r="P1839" s="20" t="s">
        <v>9771</v>
      </c>
      <c r="Q1839" s="20" t="s">
        <v>2051</v>
      </c>
      <c r="R1839" s="2"/>
      <c r="S1839" s="2" t="s">
        <v>6528</v>
      </c>
      <c r="T1839" s="2" t="s">
        <v>9776</v>
      </c>
      <c r="U1839" s="2"/>
      <c r="V1839" s="2"/>
    </row>
    <row r="1840" spans="1:22" ht="14.25" customHeight="1">
      <c r="A1840" s="20" t="s">
        <v>10129</v>
      </c>
      <c r="B1840" s="20" t="s">
        <v>10123</v>
      </c>
      <c r="C1840" s="20" t="s">
        <v>10130</v>
      </c>
      <c r="D1840" s="20" t="s">
        <v>1913</v>
      </c>
      <c r="E1840" s="20" t="s">
        <v>264</v>
      </c>
      <c r="F1840" s="20" t="s">
        <v>10131</v>
      </c>
      <c r="G1840" s="20" t="s">
        <v>2091</v>
      </c>
      <c r="H1840" s="20" t="s">
        <v>10132</v>
      </c>
      <c r="I1840" s="20"/>
      <c r="J1840" s="20" t="s">
        <v>10133</v>
      </c>
      <c r="K1840" s="20"/>
      <c r="L1840" s="20" t="s">
        <v>9775</v>
      </c>
      <c r="M1840" s="20" t="s">
        <v>1566</v>
      </c>
      <c r="N1840" s="20"/>
      <c r="O1840" s="20"/>
      <c r="P1840" s="20" t="s">
        <v>9771</v>
      </c>
      <c r="Q1840" s="20" t="s">
        <v>2051</v>
      </c>
      <c r="R1840" s="2" t="s">
        <v>2067</v>
      </c>
      <c r="S1840" s="2" t="s">
        <v>6528</v>
      </c>
      <c r="T1840" s="2" t="s">
        <v>9776</v>
      </c>
      <c r="U1840" s="2"/>
      <c r="V1840" s="2"/>
    </row>
    <row r="1841" spans="1:22" ht="14.25" customHeight="1">
      <c r="A1841" s="20" t="s">
        <v>10134</v>
      </c>
      <c r="B1841" s="20" t="s">
        <v>10135</v>
      </c>
      <c r="C1841" s="20" t="s">
        <v>6344</v>
      </c>
      <c r="D1841" s="20" t="s">
        <v>1913</v>
      </c>
      <c r="E1841" s="20" t="s">
        <v>264</v>
      </c>
      <c r="F1841" s="20" t="s">
        <v>10136</v>
      </c>
      <c r="G1841" s="20" t="s">
        <v>2091</v>
      </c>
      <c r="H1841" s="20" t="s">
        <v>10137</v>
      </c>
      <c r="I1841" s="20"/>
      <c r="J1841" s="20" t="s">
        <v>10138</v>
      </c>
      <c r="K1841" s="20"/>
      <c r="L1841" s="20" t="s">
        <v>9775</v>
      </c>
      <c r="M1841" s="20" t="s">
        <v>59</v>
      </c>
      <c r="N1841" s="20"/>
      <c r="O1841" s="20"/>
      <c r="P1841" s="20" t="s">
        <v>9771</v>
      </c>
      <c r="Q1841" s="20" t="s">
        <v>2051</v>
      </c>
      <c r="R1841" s="2"/>
      <c r="S1841" s="2" t="s">
        <v>6528</v>
      </c>
      <c r="T1841" s="2" t="s">
        <v>9776</v>
      </c>
      <c r="U1841" s="2"/>
      <c r="V1841" s="2"/>
    </row>
    <row r="1842" spans="1:22" ht="14.25" customHeight="1">
      <c r="A1842" s="20" t="s">
        <v>10139</v>
      </c>
      <c r="B1842" s="20" t="s">
        <v>10140</v>
      </c>
      <c r="C1842" s="20" t="s">
        <v>10141</v>
      </c>
      <c r="D1842" s="20" t="s">
        <v>9779</v>
      </c>
      <c r="E1842" s="20" t="s">
        <v>264</v>
      </c>
      <c r="F1842" s="20" t="s">
        <v>10142</v>
      </c>
      <c r="G1842" s="20" t="s">
        <v>2091</v>
      </c>
      <c r="H1842" s="20" t="s">
        <v>10143</v>
      </c>
      <c r="I1842" s="20" t="s">
        <v>10144</v>
      </c>
      <c r="J1842" s="20" t="s">
        <v>10145</v>
      </c>
      <c r="K1842" s="20" t="s">
        <v>9784</v>
      </c>
      <c r="L1842" s="20"/>
      <c r="M1842" s="20" t="s">
        <v>60</v>
      </c>
      <c r="N1842" s="20"/>
      <c r="O1842" s="20"/>
      <c r="P1842" s="20" t="s">
        <v>9771</v>
      </c>
      <c r="Q1842" s="20" t="s">
        <v>2051</v>
      </c>
      <c r="R1842" s="2"/>
      <c r="S1842" s="2" t="s">
        <v>6528</v>
      </c>
      <c r="T1842" s="2" t="s">
        <v>9785</v>
      </c>
      <c r="U1842" s="2"/>
      <c r="V1842" s="2"/>
    </row>
    <row r="1843" spans="1:22" ht="14.25" customHeight="1">
      <c r="A1843" s="20" t="s">
        <v>10146</v>
      </c>
      <c r="B1843" s="20" t="s">
        <v>4862</v>
      </c>
      <c r="C1843" s="20" t="s">
        <v>10147</v>
      </c>
      <c r="D1843" s="20" t="s">
        <v>1913</v>
      </c>
      <c r="E1843" s="20" t="s">
        <v>264</v>
      </c>
      <c r="F1843" s="20" t="s">
        <v>9930</v>
      </c>
      <c r="G1843" s="20" t="s">
        <v>2091</v>
      </c>
      <c r="H1843" s="20" t="s">
        <v>10148</v>
      </c>
      <c r="I1843" s="20" t="s">
        <v>10149</v>
      </c>
      <c r="J1843" s="20" t="s">
        <v>10150</v>
      </c>
      <c r="K1843" s="20"/>
      <c r="L1843" s="20" t="s">
        <v>9775</v>
      </c>
      <c r="M1843" s="20" t="s">
        <v>1566</v>
      </c>
      <c r="N1843" s="20"/>
      <c r="O1843" s="20"/>
      <c r="P1843" s="20" t="s">
        <v>9771</v>
      </c>
      <c r="Q1843" s="20" t="s">
        <v>2051</v>
      </c>
      <c r="R1843" s="2" t="s">
        <v>2067</v>
      </c>
      <c r="S1843" s="2" t="s">
        <v>6528</v>
      </c>
      <c r="T1843" s="2" t="s">
        <v>9776</v>
      </c>
      <c r="U1843" s="2"/>
      <c r="V1843" s="2"/>
    </row>
    <row r="1844" spans="1:22" ht="14.25" customHeight="1">
      <c r="A1844" s="20" t="s">
        <v>10151</v>
      </c>
      <c r="B1844" s="20" t="s">
        <v>10140</v>
      </c>
      <c r="C1844" s="20" t="s">
        <v>2430</v>
      </c>
      <c r="D1844" s="20" t="s">
        <v>1913</v>
      </c>
      <c r="E1844" s="20" t="s">
        <v>264</v>
      </c>
      <c r="F1844" s="20" t="s">
        <v>10152</v>
      </c>
      <c r="G1844" s="20" t="s">
        <v>2091</v>
      </c>
      <c r="H1844" s="20" t="s">
        <v>10153</v>
      </c>
      <c r="I1844" s="20" t="s">
        <v>10154</v>
      </c>
      <c r="J1844" s="20"/>
      <c r="K1844" s="20"/>
      <c r="L1844" s="20" t="s">
        <v>9775</v>
      </c>
      <c r="M1844" s="20" t="s">
        <v>59</v>
      </c>
      <c r="N1844" s="20"/>
      <c r="O1844" s="20"/>
      <c r="P1844" s="20" t="s">
        <v>9771</v>
      </c>
      <c r="Q1844" s="20" t="s">
        <v>2051</v>
      </c>
      <c r="R1844" s="2"/>
      <c r="S1844" s="16" t="s">
        <v>6863</v>
      </c>
      <c r="T1844" s="2" t="s">
        <v>9776</v>
      </c>
      <c r="U1844" s="2"/>
      <c r="V1844" s="2"/>
    </row>
    <row r="1845" spans="1:22" ht="14.25" customHeight="1">
      <c r="A1845" s="20" t="s">
        <v>10155</v>
      </c>
      <c r="B1845" s="20" t="s">
        <v>10140</v>
      </c>
      <c r="C1845" s="20" t="s">
        <v>9210</v>
      </c>
      <c r="D1845" s="20" t="s">
        <v>9766</v>
      </c>
      <c r="E1845" s="20" t="s">
        <v>264</v>
      </c>
      <c r="F1845" s="20" t="s">
        <v>2193</v>
      </c>
      <c r="G1845" s="20" t="s">
        <v>2091</v>
      </c>
      <c r="H1845" s="20" t="s">
        <v>10156</v>
      </c>
      <c r="I1845" s="20"/>
      <c r="J1845" s="20"/>
      <c r="K1845" s="20" t="s">
        <v>9770</v>
      </c>
      <c r="L1845" s="20"/>
      <c r="M1845" s="20" t="s">
        <v>1566</v>
      </c>
      <c r="N1845" s="20"/>
      <c r="O1845" s="20"/>
      <c r="P1845" s="20" t="s">
        <v>9771</v>
      </c>
      <c r="Q1845" s="20" t="s">
        <v>2051</v>
      </c>
      <c r="R1845" s="2" t="s">
        <v>2067</v>
      </c>
      <c r="S1845" s="2" t="s">
        <v>6528</v>
      </c>
      <c r="T1845" s="2" t="s">
        <v>9772</v>
      </c>
      <c r="U1845" s="2"/>
      <c r="V1845" s="2"/>
    </row>
    <row r="1846" spans="1:22" ht="14.25" customHeight="1">
      <c r="A1846" s="20" t="s">
        <v>10157</v>
      </c>
      <c r="B1846" s="20" t="s">
        <v>10158</v>
      </c>
      <c r="C1846" s="20" t="s">
        <v>10159</v>
      </c>
      <c r="D1846" s="20" t="s">
        <v>1913</v>
      </c>
      <c r="E1846" s="20" t="s">
        <v>264</v>
      </c>
      <c r="F1846" s="20" t="s">
        <v>10160</v>
      </c>
      <c r="G1846" s="20" t="s">
        <v>2091</v>
      </c>
      <c r="H1846" s="20" t="s">
        <v>10161</v>
      </c>
      <c r="I1846" s="20"/>
      <c r="J1846" s="20"/>
      <c r="K1846" s="20"/>
      <c r="L1846" s="20" t="s">
        <v>9775</v>
      </c>
      <c r="M1846" s="20" t="s">
        <v>59</v>
      </c>
      <c r="N1846" s="20"/>
      <c r="O1846" s="20"/>
      <c r="P1846" s="20" t="s">
        <v>9771</v>
      </c>
      <c r="Q1846" s="20" t="s">
        <v>2051</v>
      </c>
      <c r="R1846" s="2"/>
      <c r="S1846" s="2" t="s">
        <v>6528</v>
      </c>
      <c r="T1846" s="2" t="s">
        <v>9776</v>
      </c>
      <c r="U1846" s="2"/>
      <c r="V1846" s="2"/>
    </row>
    <row r="1847" spans="1:22" ht="14.25" customHeight="1">
      <c r="A1847" s="20" t="s">
        <v>10162</v>
      </c>
      <c r="B1847" s="20" t="s">
        <v>10163</v>
      </c>
      <c r="C1847" s="20" t="s">
        <v>8667</v>
      </c>
      <c r="D1847" s="20" t="s">
        <v>9935</v>
      </c>
      <c r="E1847" s="20" t="s">
        <v>264</v>
      </c>
      <c r="F1847" s="20" t="s">
        <v>10164</v>
      </c>
      <c r="G1847" s="20" t="s">
        <v>2091</v>
      </c>
      <c r="H1847" s="20" t="s">
        <v>10165</v>
      </c>
      <c r="I1847" s="20" t="s">
        <v>10166</v>
      </c>
      <c r="J1847" s="20"/>
      <c r="K1847" s="20" t="s">
        <v>9940</v>
      </c>
      <c r="L1847" s="20" t="s">
        <v>9941</v>
      </c>
      <c r="M1847" s="20" t="s">
        <v>1566</v>
      </c>
      <c r="N1847" s="20"/>
      <c r="O1847" s="20"/>
      <c r="P1847" s="20" t="s">
        <v>9771</v>
      </c>
      <c r="Q1847" s="20" t="s">
        <v>2051</v>
      </c>
      <c r="R1847" s="2" t="s">
        <v>2067</v>
      </c>
      <c r="S1847" s="2" t="s">
        <v>6528</v>
      </c>
      <c r="T1847" s="2" t="s">
        <v>9942</v>
      </c>
      <c r="U1847" s="2"/>
      <c r="V1847" s="2"/>
    </row>
    <row r="1848" spans="1:22" ht="14.25" customHeight="1">
      <c r="A1848" s="20" t="s">
        <v>10167</v>
      </c>
      <c r="B1848" s="20" t="s">
        <v>4850</v>
      </c>
      <c r="C1848" s="20" t="s">
        <v>10168</v>
      </c>
      <c r="D1848" s="20" t="s">
        <v>9820</v>
      </c>
      <c r="E1848" s="20" t="s">
        <v>264</v>
      </c>
      <c r="F1848" s="20" t="s">
        <v>2193</v>
      </c>
      <c r="G1848" s="20" t="s">
        <v>2091</v>
      </c>
      <c r="H1848" s="20" t="s">
        <v>10169</v>
      </c>
      <c r="I1848" s="20"/>
      <c r="J1848" s="20"/>
      <c r="K1848" s="20" t="s">
        <v>9825</v>
      </c>
      <c r="L1848" s="20" t="s">
        <v>9826</v>
      </c>
      <c r="M1848" s="20" t="s">
        <v>1566</v>
      </c>
      <c r="N1848" s="20"/>
      <c r="O1848" s="20"/>
      <c r="P1848" s="20" t="s">
        <v>9771</v>
      </c>
      <c r="Q1848" s="20" t="s">
        <v>2051</v>
      </c>
      <c r="R1848" s="2" t="s">
        <v>2067</v>
      </c>
      <c r="S1848" s="2" t="s">
        <v>6528</v>
      </c>
      <c r="T1848" s="2" t="s">
        <v>9827</v>
      </c>
      <c r="U1848" s="2"/>
      <c r="V1848" s="2"/>
    </row>
    <row r="1849" spans="1:22" ht="14.25" customHeight="1">
      <c r="A1849" s="20" t="s">
        <v>10170</v>
      </c>
      <c r="B1849" s="20" t="s">
        <v>4850</v>
      </c>
      <c r="C1849" s="20" t="s">
        <v>10171</v>
      </c>
      <c r="D1849" s="20" t="s">
        <v>10172</v>
      </c>
      <c r="E1849" s="20" t="s">
        <v>264</v>
      </c>
      <c r="F1849" s="20" t="s">
        <v>10173</v>
      </c>
      <c r="G1849" s="20" t="s">
        <v>2091</v>
      </c>
      <c r="H1849" s="20" t="s">
        <v>10174</v>
      </c>
      <c r="I1849" s="20" t="s">
        <v>10175</v>
      </c>
      <c r="J1849" s="20" t="s">
        <v>10176</v>
      </c>
      <c r="K1849" s="20"/>
      <c r="L1849" s="20"/>
      <c r="M1849" s="20" t="s">
        <v>1566</v>
      </c>
      <c r="N1849" s="20"/>
      <c r="O1849" s="20"/>
      <c r="P1849" s="20" t="s">
        <v>9771</v>
      </c>
      <c r="Q1849" s="20" t="s">
        <v>2051</v>
      </c>
      <c r="R1849" s="2" t="s">
        <v>2067</v>
      </c>
      <c r="S1849" s="2" t="s">
        <v>6528</v>
      </c>
      <c r="T1849" s="2" t="s">
        <v>10177</v>
      </c>
      <c r="U1849" s="2"/>
      <c r="V1849" s="2"/>
    </row>
    <row r="1850" spans="1:22" ht="14.25" customHeight="1">
      <c r="A1850" s="20" t="s">
        <v>10178</v>
      </c>
      <c r="B1850" s="20" t="s">
        <v>10179</v>
      </c>
      <c r="C1850" s="20" t="s">
        <v>2104</v>
      </c>
      <c r="D1850" s="20" t="s">
        <v>9779</v>
      </c>
      <c r="E1850" s="20" t="s">
        <v>264</v>
      </c>
      <c r="F1850" s="20" t="s">
        <v>10180</v>
      </c>
      <c r="G1850" s="20" t="s">
        <v>2091</v>
      </c>
      <c r="H1850" s="20" t="s">
        <v>10181</v>
      </c>
      <c r="I1850" s="20" t="s">
        <v>10182</v>
      </c>
      <c r="J1850" s="20" t="s">
        <v>10183</v>
      </c>
      <c r="K1850" s="20" t="s">
        <v>9784</v>
      </c>
      <c r="L1850" s="20"/>
      <c r="M1850" s="20" t="s">
        <v>59</v>
      </c>
      <c r="N1850" s="20"/>
      <c r="O1850" s="20"/>
      <c r="P1850" s="20" t="s">
        <v>9771</v>
      </c>
      <c r="Q1850" s="20" t="s">
        <v>2051</v>
      </c>
      <c r="R1850" s="2"/>
      <c r="S1850" s="2" t="s">
        <v>6528</v>
      </c>
      <c r="T1850" s="2" t="s">
        <v>9785</v>
      </c>
      <c r="U1850" s="2"/>
      <c r="V1850" s="2"/>
    </row>
    <row r="1851" spans="1:22" ht="14.25" customHeight="1">
      <c r="A1851" s="20" t="s">
        <v>10184</v>
      </c>
      <c r="B1851" s="20" t="s">
        <v>10185</v>
      </c>
      <c r="C1851" s="20" t="s">
        <v>10186</v>
      </c>
      <c r="D1851" s="20" t="s">
        <v>9805</v>
      </c>
      <c r="E1851" s="20" t="s">
        <v>264</v>
      </c>
      <c r="F1851" s="20" t="s">
        <v>10187</v>
      </c>
      <c r="G1851" s="20" t="s">
        <v>2091</v>
      </c>
      <c r="H1851" s="20" t="s">
        <v>10188</v>
      </c>
      <c r="I1851" s="20" t="s">
        <v>10189</v>
      </c>
      <c r="J1851" s="20"/>
      <c r="K1851" s="20" t="s">
        <v>9809</v>
      </c>
      <c r="L1851" s="20" t="s">
        <v>9810</v>
      </c>
      <c r="M1851" s="20" t="s">
        <v>59</v>
      </c>
      <c r="N1851" s="20"/>
      <c r="O1851" s="20"/>
      <c r="P1851" s="20" t="s">
        <v>9771</v>
      </c>
      <c r="Q1851" s="20" t="s">
        <v>2051</v>
      </c>
      <c r="R1851" s="2"/>
      <c r="S1851" s="16" t="s">
        <v>6863</v>
      </c>
      <c r="T1851" s="2" t="s">
        <v>9811</v>
      </c>
      <c r="U1851" s="2"/>
      <c r="V1851" s="2"/>
    </row>
    <row r="1852" spans="1:22" ht="14.25" customHeight="1">
      <c r="A1852" s="20" t="s">
        <v>10190</v>
      </c>
      <c r="B1852" s="20" t="s">
        <v>6877</v>
      </c>
      <c r="C1852" s="20" t="s">
        <v>10191</v>
      </c>
      <c r="D1852" s="20" t="s">
        <v>1913</v>
      </c>
      <c r="E1852" s="20" t="s">
        <v>264</v>
      </c>
      <c r="F1852" s="20" t="s">
        <v>2489</v>
      </c>
      <c r="G1852" s="20" t="s">
        <v>2091</v>
      </c>
      <c r="H1852" s="20" t="s">
        <v>10192</v>
      </c>
      <c r="I1852" s="20" t="s">
        <v>10193</v>
      </c>
      <c r="J1852" s="20" t="s">
        <v>10194</v>
      </c>
      <c r="K1852" s="20"/>
      <c r="L1852" s="20" t="s">
        <v>9775</v>
      </c>
      <c r="M1852" s="20" t="s">
        <v>60</v>
      </c>
      <c r="N1852" s="20"/>
      <c r="O1852" s="20"/>
      <c r="P1852" s="20" t="s">
        <v>9771</v>
      </c>
      <c r="Q1852" s="20" t="s">
        <v>2051</v>
      </c>
      <c r="R1852" s="2"/>
      <c r="S1852" s="2" t="s">
        <v>6528</v>
      </c>
      <c r="T1852" s="2" t="s">
        <v>9776</v>
      </c>
      <c r="U1852" s="2"/>
      <c r="V1852" s="2"/>
    </row>
    <row r="1853" spans="1:22" ht="14.25" customHeight="1">
      <c r="A1853" s="20" t="s">
        <v>10195</v>
      </c>
      <c r="B1853" s="20" t="s">
        <v>6877</v>
      </c>
      <c r="C1853" s="20" t="s">
        <v>2971</v>
      </c>
      <c r="D1853" s="20" t="s">
        <v>9779</v>
      </c>
      <c r="E1853" s="20" t="s">
        <v>264</v>
      </c>
      <c r="F1853" s="20" t="s">
        <v>10196</v>
      </c>
      <c r="G1853" s="20" t="s">
        <v>2091</v>
      </c>
      <c r="H1853" s="20" t="s">
        <v>10197</v>
      </c>
      <c r="I1853" s="20"/>
      <c r="J1853" s="20" t="s">
        <v>10198</v>
      </c>
      <c r="K1853" s="20" t="s">
        <v>9784</v>
      </c>
      <c r="L1853" s="20"/>
      <c r="M1853" s="20" t="s">
        <v>59</v>
      </c>
      <c r="N1853" s="20"/>
      <c r="O1853" s="20"/>
      <c r="P1853" s="20" t="s">
        <v>9771</v>
      </c>
      <c r="Q1853" s="20" t="s">
        <v>2051</v>
      </c>
      <c r="R1853" s="2"/>
      <c r="S1853" s="2" t="s">
        <v>6528</v>
      </c>
      <c r="T1853" s="2" t="s">
        <v>9785</v>
      </c>
      <c r="U1853" s="2"/>
      <c r="V1853" s="2"/>
    </row>
    <row r="1854" spans="1:22" ht="14.25" customHeight="1">
      <c r="A1854" s="20" t="s">
        <v>10199</v>
      </c>
      <c r="B1854" s="20" t="s">
        <v>6877</v>
      </c>
      <c r="C1854" s="20" t="s">
        <v>10200</v>
      </c>
      <c r="D1854" s="20" t="s">
        <v>9836</v>
      </c>
      <c r="E1854" s="20" t="s">
        <v>264</v>
      </c>
      <c r="F1854" s="20" t="s">
        <v>10201</v>
      </c>
      <c r="G1854" s="20" t="s">
        <v>2091</v>
      </c>
      <c r="H1854" s="20" t="s">
        <v>10202</v>
      </c>
      <c r="I1854" s="20"/>
      <c r="J1854" s="20"/>
      <c r="K1854" s="20" t="s">
        <v>9841</v>
      </c>
      <c r="L1854" s="20"/>
      <c r="M1854" s="20" t="s">
        <v>1566</v>
      </c>
      <c r="N1854" s="20"/>
      <c r="O1854" s="20"/>
      <c r="P1854" s="20" t="s">
        <v>9771</v>
      </c>
      <c r="Q1854" s="20" t="s">
        <v>2051</v>
      </c>
      <c r="R1854" s="2" t="s">
        <v>2052</v>
      </c>
      <c r="S1854" s="2" t="s">
        <v>6528</v>
      </c>
      <c r="T1854" s="2" t="s">
        <v>9842</v>
      </c>
      <c r="U1854" s="2"/>
      <c r="V1854" s="2"/>
    </row>
    <row r="1855" spans="1:22" ht="14.25" customHeight="1">
      <c r="A1855" s="20" t="s">
        <v>10203</v>
      </c>
      <c r="B1855" s="20" t="s">
        <v>10204</v>
      </c>
      <c r="C1855" s="20" t="s">
        <v>2727</v>
      </c>
      <c r="D1855" s="20" t="s">
        <v>9766</v>
      </c>
      <c r="E1855" s="20" t="s">
        <v>264</v>
      </c>
      <c r="F1855" s="20" t="s">
        <v>3850</v>
      </c>
      <c r="G1855" s="20" t="s">
        <v>2091</v>
      </c>
      <c r="H1855" s="20" t="s">
        <v>10205</v>
      </c>
      <c r="I1855" s="20" t="s">
        <v>10206</v>
      </c>
      <c r="J1855" s="20"/>
      <c r="K1855" s="20" t="s">
        <v>9770</v>
      </c>
      <c r="L1855" s="20"/>
      <c r="M1855" s="20" t="s">
        <v>59</v>
      </c>
      <c r="N1855" s="20"/>
      <c r="O1855" s="20"/>
      <c r="P1855" s="20" t="s">
        <v>9771</v>
      </c>
      <c r="Q1855" s="20" t="s">
        <v>2051</v>
      </c>
      <c r="R1855" s="2"/>
      <c r="S1855" s="2" t="s">
        <v>6528</v>
      </c>
      <c r="T1855" s="2" t="s">
        <v>9772</v>
      </c>
      <c r="U1855" s="2"/>
      <c r="V1855" s="2"/>
    </row>
    <row r="1856" spans="1:22" ht="14.25" customHeight="1">
      <c r="A1856" s="20" t="s">
        <v>10207</v>
      </c>
      <c r="B1856" s="20" t="s">
        <v>10208</v>
      </c>
      <c r="C1856" s="20" t="s">
        <v>10209</v>
      </c>
      <c r="D1856" s="20" t="s">
        <v>10047</v>
      </c>
      <c r="E1856" s="20" t="s">
        <v>264</v>
      </c>
      <c r="F1856" s="20" t="s">
        <v>2824</v>
      </c>
      <c r="G1856" s="20" t="s">
        <v>2091</v>
      </c>
      <c r="H1856" s="20" t="s">
        <v>10210</v>
      </c>
      <c r="I1856" s="20" t="s">
        <v>10211</v>
      </c>
      <c r="J1856" s="20" t="s">
        <v>10212</v>
      </c>
      <c r="K1856" s="20"/>
      <c r="L1856" s="20" t="s">
        <v>10052</v>
      </c>
      <c r="M1856" s="20" t="s">
        <v>60</v>
      </c>
      <c r="N1856" s="20"/>
      <c r="O1856" s="20"/>
      <c r="P1856" s="20" t="s">
        <v>9771</v>
      </c>
      <c r="Q1856" s="20" t="s">
        <v>2051</v>
      </c>
      <c r="R1856" s="2"/>
      <c r="S1856" s="2" t="s">
        <v>6528</v>
      </c>
      <c r="T1856" s="2" t="s">
        <v>10053</v>
      </c>
      <c r="U1856" s="2"/>
      <c r="V1856" s="2"/>
    </row>
    <row r="1857" spans="1:22" ht="14.25" customHeight="1">
      <c r="A1857" s="20" t="s">
        <v>10213</v>
      </c>
      <c r="B1857" s="20" t="s">
        <v>10214</v>
      </c>
      <c r="C1857" s="20" t="s">
        <v>10215</v>
      </c>
      <c r="D1857" s="20" t="s">
        <v>1913</v>
      </c>
      <c r="E1857" s="20" t="s">
        <v>264</v>
      </c>
      <c r="F1857" s="20" t="s">
        <v>10216</v>
      </c>
      <c r="G1857" s="20" t="s">
        <v>2091</v>
      </c>
      <c r="H1857" s="20" t="s">
        <v>10217</v>
      </c>
      <c r="I1857" s="20" t="s">
        <v>10218</v>
      </c>
      <c r="J1857" s="20"/>
      <c r="K1857" s="20"/>
      <c r="L1857" s="20" t="s">
        <v>9775</v>
      </c>
      <c r="M1857" s="20" t="s">
        <v>60</v>
      </c>
      <c r="N1857" s="20"/>
      <c r="O1857" s="20"/>
      <c r="P1857" s="20" t="s">
        <v>9771</v>
      </c>
      <c r="Q1857" s="20" t="s">
        <v>2051</v>
      </c>
      <c r="R1857" s="2"/>
      <c r="S1857" s="2" t="s">
        <v>6528</v>
      </c>
      <c r="T1857" s="2" t="s">
        <v>9776</v>
      </c>
      <c r="U1857" s="2"/>
      <c r="V1857" s="2"/>
    </row>
    <row r="1858" spans="1:22" ht="14.25" customHeight="1">
      <c r="A1858" s="20" t="s">
        <v>10219</v>
      </c>
      <c r="B1858" s="20" t="s">
        <v>4744</v>
      </c>
      <c r="C1858" s="20" t="s">
        <v>10220</v>
      </c>
      <c r="D1858" s="20" t="s">
        <v>10001</v>
      </c>
      <c r="E1858" s="20" t="s">
        <v>264</v>
      </c>
      <c r="F1858" s="20" t="s">
        <v>10221</v>
      </c>
      <c r="G1858" s="20" t="s">
        <v>2091</v>
      </c>
      <c r="H1858" s="20" t="s">
        <v>10222</v>
      </c>
      <c r="I1858" s="20" t="s">
        <v>10223</v>
      </c>
      <c r="J1858" s="20"/>
      <c r="K1858" s="20" t="s">
        <v>10005</v>
      </c>
      <c r="L1858" s="20" t="s">
        <v>10006</v>
      </c>
      <c r="M1858" s="20" t="s">
        <v>1566</v>
      </c>
      <c r="N1858" s="20"/>
      <c r="O1858" s="20"/>
      <c r="P1858" s="20" t="s">
        <v>9771</v>
      </c>
      <c r="Q1858" s="20" t="s">
        <v>2051</v>
      </c>
      <c r="R1858" s="2" t="s">
        <v>2067</v>
      </c>
      <c r="S1858" s="2" t="s">
        <v>6528</v>
      </c>
      <c r="T1858" s="2" t="s">
        <v>10007</v>
      </c>
      <c r="U1858" s="2"/>
      <c r="V1858" s="2"/>
    </row>
    <row r="1859" spans="1:22" ht="14.25" customHeight="1">
      <c r="A1859" s="20" t="s">
        <v>10224</v>
      </c>
      <c r="B1859" s="20" t="s">
        <v>10225</v>
      </c>
      <c r="C1859" s="20" t="s">
        <v>3729</v>
      </c>
      <c r="D1859" s="20" t="s">
        <v>1913</v>
      </c>
      <c r="E1859" s="20" t="s">
        <v>264</v>
      </c>
      <c r="F1859" s="20" t="s">
        <v>10226</v>
      </c>
      <c r="G1859" s="20" t="s">
        <v>2091</v>
      </c>
      <c r="H1859" s="20" t="s">
        <v>10227</v>
      </c>
      <c r="I1859" s="20" t="s">
        <v>10228</v>
      </c>
      <c r="J1859" s="20" t="s">
        <v>10229</v>
      </c>
      <c r="K1859" s="20"/>
      <c r="L1859" s="20" t="s">
        <v>9775</v>
      </c>
      <c r="M1859" s="20" t="s">
        <v>59</v>
      </c>
      <c r="N1859" s="20"/>
      <c r="O1859" s="20"/>
      <c r="P1859" s="20" t="s">
        <v>9771</v>
      </c>
      <c r="Q1859" s="20" t="s">
        <v>2051</v>
      </c>
      <c r="R1859" s="2"/>
      <c r="S1859" s="2" t="s">
        <v>6528</v>
      </c>
      <c r="T1859" s="2" t="s">
        <v>9776</v>
      </c>
      <c r="U1859" s="2"/>
      <c r="V1859" s="2"/>
    </row>
    <row r="1860" spans="1:22" ht="14.25" customHeight="1">
      <c r="A1860" s="20" t="s">
        <v>10230</v>
      </c>
      <c r="B1860" s="20" t="s">
        <v>10231</v>
      </c>
      <c r="C1860" s="20" t="s">
        <v>10232</v>
      </c>
      <c r="D1860" s="20" t="s">
        <v>9766</v>
      </c>
      <c r="E1860" s="20" t="s">
        <v>264</v>
      </c>
      <c r="F1860" s="20" t="s">
        <v>2210</v>
      </c>
      <c r="G1860" s="20" t="s">
        <v>2091</v>
      </c>
      <c r="H1860" s="20" t="s">
        <v>10233</v>
      </c>
      <c r="I1860" s="20"/>
      <c r="J1860" s="20"/>
      <c r="K1860" s="20" t="s">
        <v>9770</v>
      </c>
      <c r="L1860" s="20"/>
      <c r="M1860" s="20" t="s">
        <v>59</v>
      </c>
      <c r="N1860" s="20"/>
      <c r="O1860" s="20"/>
      <c r="P1860" s="20" t="s">
        <v>9771</v>
      </c>
      <c r="Q1860" s="20" t="s">
        <v>2051</v>
      </c>
      <c r="R1860" s="2"/>
      <c r="S1860" s="2" t="s">
        <v>6528</v>
      </c>
      <c r="T1860" s="2" t="s">
        <v>9772</v>
      </c>
      <c r="U1860" s="2"/>
      <c r="V1860" s="2"/>
    </row>
    <row r="1861" spans="1:22" ht="14.25" customHeight="1">
      <c r="A1861" s="20" t="s">
        <v>10234</v>
      </c>
      <c r="B1861" s="20" t="s">
        <v>10235</v>
      </c>
      <c r="C1861" s="20" t="s">
        <v>10236</v>
      </c>
      <c r="D1861" s="20" t="s">
        <v>1913</v>
      </c>
      <c r="E1861" s="20" t="s">
        <v>264</v>
      </c>
      <c r="F1861" s="20" t="s">
        <v>1914</v>
      </c>
      <c r="G1861" s="20" t="s">
        <v>2091</v>
      </c>
      <c r="H1861" s="20" t="s">
        <v>10237</v>
      </c>
      <c r="I1861" s="20" t="s">
        <v>10238</v>
      </c>
      <c r="J1861" s="20"/>
      <c r="K1861" s="20"/>
      <c r="L1861" s="20" t="s">
        <v>9775</v>
      </c>
      <c r="M1861" s="20"/>
      <c r="N1861" s="20"/>
      <c r="O1861" s="20"/>
      <c r="P1861" s="20" t="s">
        <v>9771</v>
      </c>
      <c r="Q1861" s="20" t="s">
        <v>2051</v>
      </c>
      <c r="R1861" s="2"/>
      <c r="S1861" s="16" t="s">
        <v>6563</v>
      </c>
      <c r="T1861" s="2" t="s">
        <v>9776</v>
      </c>
      <c r="U1861" s="2"/>
      <c r="V1861" s="2"/>
    </row>
    <row r="1862" spans="1:22" ht="14.25" customHeight="1">
      <c r="A1862" s="20" t="s">
        <v>10239</v>
      </c>
      <c r="B1862" s="20" t="s">
        <v>10240</v>
      </c>
      <c r="C1862" s="20" t="s">
        <v>10241</v>
      </c>
      <c r="D1862" s="20" t="s">
        <v>9766</v>
      </c>
      <c r="E1862" s="20" t="s">
        <v>264</v>
      </c>
      <c r="F1862" s="20" t="s">
        <v>10242</v>
      </c>
      <c r="G1862" s="20" t="s">
        <v>2091</v>
      </c>
      <c r="H1862" s="20" t="s">
        <v>10243</v>
      </c>
      <c r="I1862" s="20"/>
      <c r="J1862" s="20" t="s">
        <v>10244</v>
      </c>
      <c r="K1862" s="20" t="s">
        <v>9770</v>
      </c>
      <c r="L1862" s="20"/>
      <c r="M1862" s="20" t="s">
        <v>59</v>
      </c>
      <c r="N1862" s="20"/>
      <c r="O1862" s="20"/>
      <c r="P1862" s="20" t="s">
        <v>9771</v>
      </c>
      <c r="Q1862" s="20" t="s">
        <v>2051</v>
      </c>
      <c r="R1862" s="2"/>
      <c r="S1862" s="2" t="s">
        <v>6528</v>
      </c>
      <c r="T1862" s="2" t="s">
        <v>9772</v>
      </c>
      <c r="U1862" s="2"/>
      <c r="V1862" s="2"/>
    </row>
    <row r="1863" spans="1:22" ht="14.25" customHeight="1">
      <c r="A1863" s="20" t="s">
        <v>10245</v>
      </c>
      <c r="B1863" s="20" t="s">
        <v>10246</v>
      </c>
      <c r="C1863" s="20" t="s">
        <v>10247</v>
      </c>
      <c r="D1863" s="20" t="s">
        <v>10047</v>
      </c>
      <c r="E1863" s="20" t="s">
        <v>264</v>
      </c>
      <c r="F1863" s="20" t="s">
        <v>10248</v>
      </c>
      <c r="G1863" s="20" t="s">
        <v>2091</v>
      </c>
      <c r="H1863" s="20" t="s">
        <v>10249</v>
      </c>
      <c r="I1863" s="20"/>
      <c r="J1863" s="20" t="s">
        <v>10212</v>
      </c>
      <c r="K1863" s="20"/>
      <c r="L1863" s="20" t="s">
        <v>10052</v>
      </c>
      <c r="M1863" s="20" t="s">
        <v>1566</v>
      </c>
      <c r="N1863" s="20"/>
      <c r="O1863" s="20"/>
      <c r="P1863" s="20" t="s">
        <v>9771</v>
      </c>
      <c r="Q1863" s="20" t="s">
        <v>2051</v>
      </c>
      <c r="R1863" s="2" t="s">
        <v>2067</v>
      </c>
      <c r="S1863" s="2" t="s">
        <v>6528</v>
      </c>
      <c r="T1863" s="2" t="s">
        <v>10053</v>
      </c>
      <c r="U1863" s="2"/>
      <c r="V1863" s="2"/>
    </row>
    <row r="1864" spans="1:22" ht="14.25" customHeight="1">
      <c r="A1864" s="20" t="s">
        <v>10250</v>
      </c>
      <c r="B1864" s="20" t="s">
        <v>5527</v>
      </c>
      <c r="C1864" s="20" t="s">
        <v>10251</v>
      </c>
      <c r="D1864" s="20" t="s">
        <v>9766</v>
      </c>
      <c r="E1864" s="20" t="s">
        <v>264</v>
      </c>
      <c r="F1864" s="20" t="s">
        <v>10252</v>
      </c>
      <c r="G1864" s="20" t="s">
        <v>2091</v>
      </c>
      <c r="H1864" s="20" t="s">
        <v>10253</v>
      </c>
      <c r="I1864" s="20"/>
      <c r="J1864" s="20"/>
      <c r="K1864" s="20" t="s">
        <v>9770</v>
      </c>
      <c r="L1864" s="20"/>
      <c r="M1864" s="20" t="s">
        <v>1566</v>
      </c>
      <c r="N1864" s="20"/>
      <c r="O1864" s="20"/>
      <c r="P1864" s="20" t="s">
        <v>9771</v>
      </c>
      <c r="Q1864" s="20" t="s">
        <v>2051</v>
      </c>
      <c r="R1864" s="2" t="s">
        <v>2067</v>
      </c>
      <c r="S1864" s="2" t="s">
        <v>6528</v>
      </c>
      <c r="T1864" s="2" t="s">
        <v>9772</v>
      </c>
      <c r="U1864" s="2"/>
      <c r="V1864" s="2"/>
    </row>
    <row r="1865" spans="1:22" ht="14.25" customHeight="1">
      <c r="A1865" s="20" t="s">
        <v>10254</v>
      </c>
      <c r="B1865" s="20" t="s">
        <v>5527</v>
      </c>
      <c r="C1865" s="20" t="s">
        <v>10255</v>
      </c>
      <c r="D1865" s="20" t="s">
        <v>10256</v>
      </c>
      <c r="E1865" s="20" t="s">
        <v>264</v>
      </c>
      <c r="F1865" s="20" t="s">
        <v>10257</v>
      </c>
      <c r="G1865" s="20" t="s">
        <v>2091</v>
      </c>
      <c r="H1865" s="20" t="s">
        <v>10258</v>
      </c>
      <c r="I1865" s="20" t="s">
        <v>10259</v>
      </c>
      <c r="J1865" s="20" t="s">
        <v>10260</v>
      </c>
      <c r="K1865" s="20"/>
      <c r="L1865" s="20"/>
      <c r="M1865" s="20" t="s">
        <v>60</v>
      </c>
      <c r="N1865" s="20"/>
      <c r="O1865" s="20"/>
      <c r="P1865" s="20" t="s">
        <v>9771</v>
      </c>
      <c r="Q1865" s="20" t="s">
        <v>2051</v>
      </c>
      <c r="R1865" s="2"/>
      <c r="S1865" s="2" t="s">
        <v>6528</v>
      </c>
      <c r="T1865" s="2" t="s">
        <v>10261</v>
      </c>
      <c r="U1865" s="2"/>
      <c r="V1865" s="2"/>
    </row>
    <row r="1866" spans="1:22" ht="14.25" customHeight="1">
      <c r="A1866" s="20" t="s">
        <v>10262</v>
      </c>
      <c r="B1866" s="20" t="s">
        <v>5527</v>
      </c>
      <c r="C1866" s="20" t="s">
        <v>10263</v>
      </c>
      <c r="D1866" s="20" t="s">
        <v>9779</v>
      </c>
      <c r="E1866" s="20" t="s">
        <v>264</v>
      </c>
      <c r="F1866" s="20" t="s">
        <v>10264</v>
      </c>
      <c r="G1866" s="20" t="s">
        <v>2091</v>
      </c>
      <c r="H1866" s="20" t="s">
        <v>10265</v>
      </c>
      <c r="I1866" s="20"/>
      <c r="J1866" s="20"/>
      <c r="K1866" s="20" t="s">
        <v>9784</v>
      </c>
      <c r="L1866" s="20"/>
      <c r="M1866" s="20" t="s">
        <v>1566</v>
      </c>
      <c r="N1866" s="20"/>
      <c r="O1866" s="20"/>
      <c r="P1866" s="20" t="s">
        <v>9771</v>
      </c>
      <c r="Q1866" s="20" t="s">
        <v>2051</v>
      </c>
      <c r="R1866" s="2" t="s">
        <v>2067</v>
      </c>
      <c r="S1866" s="2" t="s">
        <v>6528</v>
      </c>
      <c r="T1866" s="2" t="s">
        <v>9785</v>
      </c>
      <c r="U1866" s="2"/>
      <c r="V1866" s="2"/>
    </row>
    <row r="1867" spans="1:22" ht="14.25" customHeight="1">
      <c r="A1867" s="20" t="s">
        <v>10266</v>
      </c>
      <c r="B1867" s="20" t="s">
        <v>5531</v>
      </c>
      <c r="C1867" s="20" t="s">
        <v>5403</v>
      </c>
      <c r="D1867" s="20" t="s">
        <v>9836</v>
      </c>
      <c r="E1867" s="20" t="s">
        <v>264</v>
      </c>
      <c r="F1867" s="20" t="s">
        <v>10267</v>
      </c>
      <c r="G1867" s="20" t="s">
        <v>2091</v>
      </c>
      <c r="H1867" s="20" t="s">
        <v>10268</v>
      </c>
      <c r="I1867" s="20" t="s">
        <v>10269</v>
      </c>
      <c r="J1867" s="20" t="s">
        <v>10270</v>
      </c>
      <c r="K1867" s="20" t="s">
        <v>9841</v>
      </c>
      <c r="L1867" s="20"/>
      <c r="M1867" s="20" t="s">
        <v>59</v>
      </c>
      <c r="N1867" s="20"/>
      <c r="O1867" s="20"/>
      <c r="P1867" s="20" t="s">
        <v>9771</v>
      </c>
      <c r="Q1867" s="20" t="s">
        <v>2051</v>
      </c>
      <c r="R1867" s="2"/>
      <c r="S1867" s="2" t="s">
        <v>6528</v>
      </c>
      <c r="T1867" s="2" t="s">
        <v>9842</v>
      </c>
      <c r="U1867" s="2"/>
      <c r="V1867" s="2"/>
    </row>
    <row r="1868" spans="1:22" ht="14.25" customHeight="1">
      <c r="A1868" s="20" t="s">
        <v>10271</v>
      </c>
      <c r="B1868" s="20" t="s">
        <v>10272</v>
      </c>
      <c r="C1868" s="20" t="s">
        <v>10273</v>
      </c>
      <c r="D1868" s="20" t="s">
        <v>10256</v>
      </c>
      <c r="E1868" s="20" t="s">
        <v>264</v>
      </c>
      <c r="F1868" s="20" t="s">
        <v>10274</v>
      </c>
      <c r="G1868" s="20" t="s">
        <v>2091</v>
      </c>
      <c r="H1868" s="20" t="s">
        <v>10275</v>
      </c>
      <c r="I1868" s="20"/>
      <c r="J1868" s="20"/>
      <c r="K1868" s="20"/>
      <c r="L1868" s="20"/>
      <c r="M1868" s="20" t="s">
        <v>1566</v>
      </c>
      <c r="N1868" s="20"/>
      <c r="O1868" s="20"/>
      <c r="P1868" s="20" t="s">
        <v>9771</v>
      </c>
      <c r="Q1868" s="20" t="s">
        <v>2051</v>
      </c>
      <c r="R1868" s="2" t="s">
        <v>2067</v>
      </c>
      <c r="S1868" s="2" t="s">
        <v>6528</v>
      </c>
      <c r="T1868" s="2" t="s">
        <v>10261</v>
      </c>
      <c r="U1868" s="2"/>
      <c r="V1868" s="2"/>
    </row>
    <row r="1869" spans="1:22" ht="14.25" customHeight="1">
      <c r="A1869" s="20" t="s">
        <v>10276</v>
      </c>
      <c r="B1869" s="20" t="s">
        <v>10277</v>
      </c>
      <c r="C1869" s="20" t="s">
        <v>5490</v>
      </c>
      <c r="D1869" s="20" t="s">
        <v>9766</v>
      </c>
      <c r="E1869" s="20" t="s">
        <v>264</v>
      </c>
      <c r="F1869" s="20" t="s">
        <v>10278</v>
      </c>
      <c r="G1869" s="20" t="s">
        <v>2091</v>
      </c>
      <c r="H1869" s="20" t="s">
        <v>10279</v>
      </c>
      <c r="I1869" s="20"/>
      <c r="J1869" s="20"/>
      <c r="K1869" s="20" t="s">
        <v>9770</v>
      </c>
      <c r="L1869" s="20"/>
      <c r="M1869" s="20" t="s">
        <v>1566</v>
      </c>
      <c r="N1869" s="20"/>
      <c r="O1869" s="20"/>
      <c r="P1869" s="20" t="s">
        <v>9771</v>
      </c>
      <c r="Q1869" s="20" t="s">
        <v>2051</v>
      </c>
      <c r="R1869" s="2" t="s">
        <v>2067</v>
      </c>
      <c r="S1869" s="2" t="s">
        <v>6528</v>
      </c>
      <c r="T1869" s="2" t="s">
        <v>9772</v>
      </c>
      <c r="U1869" s="2"/>
      <c r="V1869" s="2"/>
    </row>
    <row r="1870" spans="1:22" ht="14.25" customHeight="1">
      <c r="A1870" s="20" t="s">
        <v>10280</v>
      </c>
      <c r="B1870" s="20" t="s">
        <v>10281</v>
      </c>
      <c r="C1870" s="20" t="s">
        <v>10282</v>
      </c>
      <c r="D1870" s="20" t="s">
        <v>10283</v>
      </c>
      <c r="E1870" s="20" t="s">
        <v>264</v>
      </c>
      <c r="F1870" s="20" t="s">
        <v>10284</v>
      </c>
      <c r="G1870" s="20" t="s">
        <v>2091</v>
      </c>
      <c r="H1870" s="20" t="s">
        <v>10285</v>
      </c>
      <c r="I1870" s="20"/>
      <c r="J1870" s="20"/>
      <c r="K1870" s="20"/>
      <c r="L1870" s="20"/>
      <c r="M1870" s="20" t="s">
        <v>60</v>
      </c>
      <c r="N1870" s="20"/>
      <c r="O1870" s="20"/>
      <c r="P1870" s="20" t="s">
        <v>9771</v>
      </c>
      <c r="Q1870" s="20" t="s">
        <v>2051</v>
      </c>
      <c r="R1870" s="2"/>
      <c r="S1870" s="2" t="s">
        <v>6528</v>
      </c>
      <c r="T1870" s="2" t="s">
        <v>10286</v>
      </c>
      <c r="U1870" s="2"/>
      <c r="V1870" s="2"/>
    </row>
    <row r="1871" spans="1:22" ht="14.25" customHeight="1">
      <c r="A1871" s="20" t="s">
        <v>10287</v>
      </c>
      <c r="B1871" s="20" t="s">
        <v>10288</v>
      </c>
      <c r="C1871" s="20" t="s">
        <v>10289</v>
      </c>
      <c r="D1871" s="20" t="s">
        <v>9794</v>
      </c>
      <c r="E1871" s="20" t="s">
        <v>96</v>
      </c>
      <c r="F1871" s="20" t="s">
        <v>2090</v>
      </c>
      <c r="G1871" s="20" t="s">
        <v>2091</v>
      </c>
      <c r="H1871" s="20" t="s">
        <v>10290</v>
      </c>
      <c r="I1871" s="20" t="s">
        <v>10291</v>
      </c>
      <c r="J1871" s="20" t="s">
        <v>10292</v>
      </c>
      <c r="K1871" s="20" t="s">
        <v>9799</v>
      </c>
      <c r="L1871" s="20" t="s">
        <v>9800</v>
      </c>
      <c r="M1871" s="20" t="s">
        <v>1566</v>
      </c>
      <c r="N1871" s="20"/>
      <c r="O1871" s="20"/>
      <c r="P1871" s="20" t="s">
        <v>9771</v>
      </c>
      <c r="Q1871" s="20" t="s">
        <v>2051</v>
      </c>
      <c r="R1871" s="2" t="s">
        <v>2067</v>
      </c>
      <c r="S1871" s="2" t="s">
        <v>6528</v>
      </c>
      <c r="T1871" s="2" t="s">
        <v>9801</v>
      </c>
      <c r="U1871" s="2"/>
      <c r="V1871" s="2"/>
    </row>
    <row r="1872" spans="1:22" ht="14.25" customHeight="1">
      <c r="A1872" s="20" t="s">
        <v>10293</v>
      </c>
      <c r="B1872" s="20" t="s">
        <v>10294</v>
      </c>
      <c r="C1872" s="20" t="s">
        <v>10295</v>
      </c>
      <c r="D1872" s="20" t="s">
        <v>9766</v>
      </c>
      <c r="E1872" s="20" t="s">
        <v>264</v>
      </c>
      <c r="F1872" s="20" t="s">
        <v>9921</v>
      </c>
      <c r="G1872" s="20" t="s">
        <v>2091</v>
      </c>
      <c r="H1872" s="20" t="s">
        <v>10296</v>
      </c>
      <c r="I1872" s="20" t="s">
        <v>10297</v>
      </c>
      <c r="J1872" s="20" t="s">
        <v>10298</v>
      </c>
      <c r="K1872" s="20" t="s">
        <v>9770</v>
      </c>
      <c r="L1872" s="20"/>
      <c r="M1872" s="20" t="s">
        <v>1566</v>
      </c>
      <c r="N1872" s="20"/>
      <c r="O1872" s="20"/>
      <c r="P1872" s="20" t="s">
        <v>9771</v>
      </c>
      <c r="Q1872" s="20" t="s">
        <v>2051</v>
      </c>
      <c r="R1872" s="2" t="s">
        <v>2067</v>
      </c>
      <c r="S1872" s="2" t="s">
        <v>6528</v>
      </c>
      <c r="T1872" s="2" t="s">
        <v>9772</v>
      </c>
      <c r="U1872" s="2"/>
      <c r="V1872" s="2"/>
    </row>
    <row r="1873" spans="1:22" ht="14.25" customHeight="1">
      <c r="A1873" s="20" t="s">
        <v>10299</v>
      </c>
      <c r="B1873" s="20" t="s">
        <v>6417</v>
      </c>
      <c r="C1873" s="20" t="s">
        <v>3495</v>
      </c>
      <c r="D1873" s="20" t="s">
        <v>1913</v>
      </c>
      <c r="E1873" s="20" t="s">
        <v>264</v>
      </c>
      <c r="F1873" s="20" t="s">
        <v>10300</v>
      </c>
      <c r="G1873" s="20" t="s">
        <v>2091</v>
      </c>
      <c r="H1873" s="20" t="s">
        <v>10301</v>
      </c>
      <c r="I1873" s="20"/>
      <c r="J1873" s="20"/>
      <c r="K1873" s="20"/>
      <c r="L1873" s="20" t="s">
        <v>9775</v>
      </c>
      <c r="M1873" s="20" t="s">
        <v>59</v>
      </c>
      <c r="N1873" s="20"/>
      <c r="O1873" s="20"/>
      <c r="P1873" s="20" t="s">
        <v>9771</v>
      </c>
      <c r="Q1873" s="20" t="s">
        <v>2051</v>
      </c>
      <c r="R1873" s="2"/>
      <c r="S1873" s="2" t="s">
        <v>6528</v>
      </c>
      <c r="T1873" s="2" t="s">
        <v>9776</v>
      </c>
      <c r="U1873" s="2"/>
      <c r="V1873" s="2"/>
    </row>
    <row r="1874" spans="1:22" ht="14.25" customHeight="1">
      <c r="A1874" s="20" t="s">
        <v>10302</v>
      </c>
      <c r="B1874" s="20" t="s">
        <v>10303</v>
      </c>
      <c r="C1874" s="20" t="s">
        <v>10304</v>
      </c>
      <c r="D1874" s="20" t="s">
        <v>1913</v>
      </c>
      <c r="E1874" s="20" t="s">
        <v>264</v>
      </c>
      <c r="F1874" s="20" t="s">
        <v>10305</v>
      </c>
      <c r="G1874" s="20" t="s">
        <v>2091</v>
      </c>
      <c r="H1874" s="20" t="s">
        <v>10306</v>
      </c>
      <c r="I1874" s="20" t="s">
        <v>10307</v>
      </c>
      <c r="J1874" s="20" t="s">
        <v>10308</v>
      </c>
      <c r="K1874" s="20"/>
      <c r="L1874" s="20" t="s">
        <v>9775</v>
      </c>
      <c r="M1874" s="20" t="s">
        <v>1566</v>
      </c>
      <c r="N1874" s="20"/>
      <c r="O1874" s="20"/>
      <c r="P1874" s="20" t="s">
        <v>9771</v>
      </c>
      <c r="Q1874" s="20" t="s">
        <v>2051</v>
      </c>
      <c r="R1874" s="2" t="s">
        <v>2067</v>
      </c>
      <c r="S1874" s="2" t="s">
        <v>6528</v>
      </c>
      <c r="T1874" s="2" t="s">
        <v>9776</v>
      </c>
      <c r="U1874" s="2"/>
      <c r="V1874" s="2"/>
    </row>
    <row r="1875" spans="1:22" ht="14.25" customHeight="1">
      <c r="A1875" s="20" t="s">
        <v>10309</v>
      </c>
      <c r="B1875" s="20" t="s">
        <v>10310</v>
      </c>
      <c r="C1875" s="20" t="s">
        <v>6861</v>
      </c>
      <c r="D1875" s="20" t="s">
        <v>9779</v>
      </c>
      <c r="E1875" s="20" t="s">
        <v>264</v>
      </c>
      <c r="F1875" s="20" t="s">
        <v>10311</v>
      </c>
      <c r="G1875" s="20" t="s">
        <v>2091</v>
      </c>
      <c r="H1875" s="20" t="s">
        <v>10312</v>
      </c>
      <c r="I1875" s="20"/>
      <c r="J1875" s="20" t="s">
        <v>10313</v>
      </c>
      <c r="K1875" s="20" t="s">
        <v>9784</v>
      </c>
      <c r="L1875" s="20"/>
      <c r="M1875" s="20" t="s">
        <v>1566</v>
      </c>
      <c r="N1875" s="20"/>
      <c r="O1875" s="20"/>
      <c r="P1875" s="20" t="s">
        <v>9771</v>
      </c>
      <c r="Q1875" s="20" t="s">
        <v>2051</v>
      </c>
      <c r="R1875" s="2" t="s">
        <v>2067</v>
      </c>
      <c r="S1875" s="2" t="s">
        <v>6528</v>
      </c>
      <c r="T1875" s="2" t="s">
        <v>9785</v>
      </c>
      <c r="U1875" s="2"/>
      <c r="V1875" s="2"/>
    </row>
    <row r="1876" spans="1:22" ht="14.25" customHeight="1">
      <c r="A1876" s="20" t="s">
        <v>10314</v>
      </c>
      <c r="B1876" s="20" t="s">
        <v>10315</v>
      </c>
      <c r="C1876" s="20" t="s">
        <v>3826</v>
      </c>
      <c r="D1876" s="20" t="s">
        <v>9766</v>
      </c>
      <c r="E1876" s="20" t="s">
        <v>264</v>
      </c>
      <c r="F1876" s="20" t="s">
        <v>10316</v>
      </c>
      <c r="G1876" s="20" t="s">
        <v>2091</v>
      </c>
      <c r="H1876" s="20" t="s">
        <v>10317</v>
      </c>
      <c r="I1876" s="20" t="s">
        <v>10318</v>
      </c>
      <c r="J1876" s="20" t="s">
        <v>10319</v>
      </c>
      <c r="K1876" s="20" t="s">
        <v>9770</v>
      </c>
      <c r="L1876" s="20"/>
      <c r="M1876" s="20" t="s">
        <v>60</v>
      </c>
      <c r="N1876" s="20"/>
      <c r="O1876" s="20"/>
      <c r="P1876" s="20" t="s">
        <v>9771</v>
      </c>
      <c r="Q1876" s="20" t="s">
        <v>2051</v>
      </c>
      <c r="R1876" s="2"/>
      <c r="S1876" s="2" t="s">
        <v>6528</v>
      </c>
      <c r="T1876" s="2" t="s">
        <v>9772</v>
      </c>
      <c r="U1876" s="2"/>
      <c r="V1876" s="2"/>
    </row>
    <row r="1877" spans="1:22" ht="14.25" customHeight="1">
      <c r="A1877" s="20" t="s">
        <v>10320</v>
      </c>
      <c r="B1877" s="20" t="s">
        <v>10321</v>
      </c>
      <c r="C1877" s="20" t="s">
        <v>7269</v>
      </c>
      <c r="D1877" s="20" t="s">
        <v>1913</v>
      </c>
      <c r="E1877" s="20" t="s">
        <v>264</v>
      </c>
      <c r="F1877" s="20" t="s">
        <v>3850</v>
      </c>
      <c r="G1877" s="20" t="s">
        <v>2091</v>
      </c>
      <c r="H1877" s="20" t="s">
        <v>10322</v>
      </c>
      <c r="I1877" s="20"/>
      <c r="J1877" s="20" t="s">
        <v>10323</v>
      </c>
      <c r="K1877" s="20"/>
      <c r="L1877" s="20" t="s">
        <v>9775</v>
      </c>
      <c r="M1877" s="20" t="s">
        <v>59</v>
      </c>
      <c r="N1877" s="20"/>
      <c r="O1877" s="20"/>
      <c r="P1877" s="20" t="s">
        <v>9771</v>
      </c>
      <c r="Q1877" s="20" t="s">
        <v>2051</v>
      </c>
      <c r="R1877" s="2"/>
      <c r="S1877" s="2" t="s">
        <v>6528</v>
      </c>
      <c r="T1877" s="2" t="s">
        <v>9776</v>
      </c>
      <c r="U1877" s="2"/>
      <c r="V1877" s="2"/>
    </row>
    <row r="1878" spans="1:22" ht="14.25" customHeight="1">
      <c r="A1878" s="20" t="s">
        <v>10324</v>
      </c>
      <c r="B1878" s="20" t="s">
        <v>8670</v>
      </c>
      <c r="C1878" s="20" t="s">
        <v>10325</v>
      </c>
      <c r="D1878" s="20" t="s">
        <v>9766</v>
      </c>
      <c r="E1878" s="20" t="s">
        <v>264</v>
      </c>
      <c r="F1878" s="20" t="s">
        <v>10326</v>
      </c>
      <c r="G1878" s="20" t="s">
        <v>2091</v>
      </c>
      <c r="H1878" s="20" t="s">
        <v>10327</v>
      </c>
      <c r="I1878" s="20" t="s">
        <v>10328</v>
      </c>
      <c r="J1878" s="20" t="s">
        <v>10329</v>
      </c>
      <c r="K1878" s="20" t="s">
        <v>9770</v>
      </c>
      <c r="L1878" s="20"/>
      <c r="M1878" s="20" t="s">
        <v>1566</v>
      </c>
      <c r="N1878" s="20"/>
      <c r="O1878" s="20"/>
      <c r="P1878" s="20" t="s">
        <v>9771</v>
      </c>
      <c r="Q1878" s="20" t="s">
        <v>2051</v>
      </c>
      <c r="R1878" s="2" t="s">
        <v>2067</v>
      </c>
      <c r="S1878" s="2" t="s">
        <v>6528</v>
      </c>
      <c r="T1878" s="2" t="s">
        <v>9772</v>
      </c>
      <c r="U1878" s="2"/>
      <c r="V1878" s="2"/>
    </row>
    <row r="1879" spans="1:22" ht="14.25" customHeight="1">
      <c r="A1879" s="20" t="s">
        <v>10330</v>
      </c>
      <c r="B1879" s="20" t="s">
        <v>10331</v>
      </c>
      <c r="C1879" s="20" t="s">
        <v>10332</v>
      </c>
      <c r="D1879" s="20" t="s">
        <v>10001</v>
      </c>
      <c r="E1879" s="20" t="s">
        <v>264</v>
      </c>
      <c r="F1879" s="20" t="s">
        <v>10333</v>
      </c>
      <c r="G1879" s="20" t="s">
        <v>2091</v>
      </c>
      <c r="H1879" s="20" t="s">
        <v>10334</v>
      </c>
      <c r="I1879" s="20"/>
      <c r="J1879" s="20"/>
      <c r="K1879" s="20" t="s">
        <v>10005</v>
      </c>
      <c r="L1879" s="20" t="s">
        <v>10006</v>
      </c>
      <c r="M1879" s="20" t="s">
        <v>59</v>
      </c>
      <c r="N1879" s="20"/>
      <c r="O1879" s="20"/>
      <c r="P1879" s="20" t="s">
        <v>9771</v>
      </c>
      <c r="Q1879" s="20" t="s">
        <v>2051</v>
      </c>
      <c r="R1879" s="2"/>
      <c r="S1879" s="2" t="s">
        <v>6528</v>
      </c>
      <c r="T1879" s="2" t="s">
        <v>10007</v>
      </c>
      <c r="U1879" s="2"/>
      <c r="V1879" s="2"/>
    </row>
    <row r="1880" spans="1:22" ht="14.25" customHeight="1">
      <c r="A1880" s="20" t="s">
        <v>10335</v>
      </c>
      <c r="B1880" s="20" t="s">
        <v>10331</v>
      </c>
      <c r="C1880" s="20" t="s">
        <v>10336</v>
      </c>
      <c r="D1880" s="20" t="s">
        <v>10256</v>
      </c>
      <c r="E1880" s="20" t="s">
        <v>264</v>
      </c>
      <c r="F1880" s="20" t="s">
        <v>10337</v>
      </c>
      <c r="G1880" s="20" t="s">
        <v>2091</v>
      </c>
      <c r="H1880" s="20" t="s">
        <v>10338</v>
      </c>
      <c r="I1880" s="20" t="s">
        <v>10339</v>
      </c>
      <c r="J1880" s="20" t="s">
        <v>10340</v>
      </c>
      <c r="K1880" s="20"/>
      <c r="L1880" s="20"/>
      <c r="M1880" s="20" t="s">
        <v>60</v>
      </c>
      <c r="N1880" s="20"/>
      <c r="O1880" s="20"/>
      <c r="P1880" s="20" t="s">
        <v>9771</v>
      </c>
      <c r="Q1880" s="20" t="s">
        <v>2051</v>
      </c>
      <c r="R1880" s="2"/>
      <c r="S1880" s="2" t="s">
        <v>6528</v>
      </c>
      <c r="T1880" s="2" t="s">
        <v>10261</v>
      </c>
      <c r="U1880" s="2"/>
      <c r="V1880" s="2"/>
    </row>
    <row r="1881" spans="1:22" ht="14.25" customHeight="1">
      <c r="A1881" s="20" t="s">
        <v>10341</v>
      </c>
      <c r="B1881" s="20" t="s">
        <v>8780</v>
      </c>
      <c r="C1881" s="20" t="s">
        <v>2471</v>
      </c>
      <c r="D1881" s="20" t="s">
        <v>1913</v>
      </c>
      <c r="E1881" s="20" t="s">
        <v>264</v>
      </c>
      <c r="F1881" s="20" t="s">
        <v>2320</v>
      </c>
      <c r="G1881" s="20" t="s">
        <v>2091</v>
      </c>
      <c r="H1881" s="20" t="s">
        <v>10342</v>
      </c>
      <c r="I1881" s="20" t="s">
        <v>10343</v>
      </c>
      <c r="J1881" s="20"/>
      <c r="K1881" s="20"/>
      <c r="L1881" s="20" t="s">
        <v>9775</v>
      </c>
      <c r="M1881" s="20" t="s">
        <v>59</v>
      </c>
      <c r="N1881" s="20"/>
      <c r="O1881" s="20"/>
      <c r="P1881" s="20" t="s">
        <v>9771</v>
      </c>
      <c r="Q1881" s="20" t="s">
        <v>2051</v>
      </c>
      <c r="R1881" s="2"/>
      <c r="S1881" s="2" t="s">
        <v>6528</v>
      </c>
      <c r="T1881" s="2" t="s">
        <v>9776</v>
      </c>
      <c r="U1881" s="2"/>
      <c r="V1881" s="2"/>
    </row>
    <row r="1882" spans="1:22" ht="14.25" customHeight="1">
      <c r="A1882" s="20" t="s">
        <v>10344</v>
      </c>
      <c r="B1882" s="20" t="s">
        <v>10345</v>
      </c>
      <c r="C1882" s="20" t="s">
        <v>10346</v>
      </c>
      <c r="D1882" s="20" t="s">
        <v>10256</v>
      </c>
      <c r="E1882" s="20" t="s">
        <v>264</v>
      </c>
      <c r="F1882" s="20" t="s">
        <v>10347</v>
      </c>
      <c r="G1882" s="20" t="s">
        <v>2091</v>
      </c>
      <c r="H1882" s="20" t="s">
        <v>10348</v>
      </c>
      <c r="I1882" s="20"/>
      <c r="J1882" s="20" t="s">
        <v>10349</v>
      </c>
      <c r="K1882" s="20"/>
      <c r="L1882" s="20"/>
      <c r="M1882" s="20" t="s">
        <v>1566</v>
      </c>
      <c r="N1882" s="20"/>
      <c r="O1882" s="20"/>
      <c r="P1882" s="20" t="s">
        <v>9771</v>
      </c>
      <c r="Q1882" s="20" t="s">
        <v>2051</v>
      </c>
      <c r="R1882" s="2" t="s">
        <v>2067</v>
      </c>
      <c r="S1882" s="2" t="s">
        <v>6528</v>
      </c>
      <c r="T1882" s="2" t="s">
        <v>10261</v>
      </c>
      <c r="U1882" s="2"/>
      <c r="V1882" s="2"/>
    </row>
    <row r="1883" spans="1:22" ht="14.25" customHeight="1">
      <c r="A1883" s="20" t="s">
        <v>10350</v>
      </c>
      <c r="B1883" s="20" t="s">
        <v>10351</v>
      </c>
      <c r="C1883" s="20" t="s">
        <v>10352</v>
      </c>
      <c r="D1883" s="20" t="s">
        <v>1913</v>
      </c>
      <c r="E1883" s="20" t="s">
        <v>264</v>
      </c>
      <c r="F1883" s="20" t="s">
        <v>10353</v>
      </c>
      <c r="G1883" s="20" t="s">
        <v>2091</v>
      </c>
      <c r="H1883" s="20" t="s">
        <v>10354</v>
      </c>
      <c r="I1883" s="20" t="s">
        <v>10355</v>
      </c>
      <c r="J1883" s="20" t="s">
        <v>10356</v>
      </c>
      <c r="K1883" s="20"/>
      <c r="L1883" s="20" t="s">
        <v>9775</v>
      </c>
      <c r="M1883" s="20" t="s">
        <v>1566</v>
      </c>
      <c r="N1883" s="20"/>
      <c r="O1883" s="20"/>
      <c r="P1883" s="20" t="s">
        <v>9771</v>
      </c>
      <c r="Q1883" s="20" t="s">
        <v>2051</v>
      </c>
      <c r="R1883" s="2" t="s">
        <v>2067</v>
      </c>
      <c r="S1883" s="2" t="s">
        <v>6528</v>
      </c>
      <c r="T1883" s="2" t="s">
        <v>9776</v>
      </c>
      <c r="U1883" s="2"/>
      <c r="V1883" s="2"/>
    </row>
    <row r="1884" spans="1:22" ht="14.25" customHeight="1">
      <c r="A1884" s="20" t="s">
        <v>10357</v>
      </c>
      <c r="B1884" s="20" t="s">
        <v>4813</v>
      </c>
      <c r="C1884" s="20" t="s">
        <v>10358</v>
      </c>
      <c r="D1884" s="20" t="s">
        <v>1913</v>
      </c>
      <c r="E1884" s="20" t="s">
        <v>264</v>
      </c>
      <c r="F1884" s="20" t="s">
        <v>10359</v>
      </c>
      <c r="G1884" s="20" t="s">
        <v>2091</v>
      </c>
      <c r="H1884" s="20" t="s">
        <v>10360</v>
      </c>
      <c r="I1884" s="20"/>
      <c r="J1884" s="20" t="s">
        <v>10361</v>
      </c>
      <c r="K1884" s="20"/>
      <c r="L1884" s="20" t="s">
        <v>9775</v>
      </c>
      <c r="M1884" s="20" t="s">
        <v>1566</v>
      </c>
      <c r="N1884" s="20"/>
      <c r="O1884" s="20"/>
      <c r="P1884" s="20" t="s">
        <v>9771</v>
      </c>
      <c r="Q1884" s="20" t="s">
        <v>2051</v>
      </c>
      <c r="R1884" s="2" t="s">
        <v>2067</v>
      </c>
      <c r="S1884" s="2" t="s">
        <v>6528</v>
      </c>
      <c r="T1884" s="2" t="s">
        <v>9776</v>
      </c>
      <c r="U1884" s="2"/>
      <c r="V1884" s="2"/>
    </row>
    <row r="1885" spans="1:22" ht="14.25" customHeight="1">
      <c r="A1885" s="20" t="s">
        <v>10362</v>
      </c>
      <c r="B1885" s="20" t="s">
        <v>4808</v>
      </c>
      <c r="C1885" s="20" t="s">
        <v>5916</v>
      </c>
      <c r="D1885" s="20" t="s">
        <v>9805</v>
      </c>
      <c r="E1885" s="20" t="s">
        <v>264</v>
      </c>
      <c r="F1885" s="20" t="s">
        <v>2090</v>
      </c>
      <c r="G1885" s="20" t="s">
        <v>2091</v>
      </c>
      <c r="H1885" s="20" t="s">
        <v>10363</v>
      </c>
      <c r="I1885" s="20" t="s">
        <v>10364</v>
      </c>
      <c r="J1885" s="20"/>
      <c r="K1885" s="20" t="s">
        <v>9809</v>
      </c>
      <c r="L1885" s="20" t="s">
        <v>9810</v>
      </c>
      <c r="M1885" s="20" t="s">
        <v>1566</v>
      </c>
      <c r="N1885" s="20"/>
      <c r="O1885" s="20"/>
      <c r="P1885" s="20" t="s">
        <v>9771</v>
      </c>
      <c r="Q1885" s="20" t="s">
        <v>2051</v>
      </c>
      <c r="R1885" s="2" t="s">
        <v>2067</v>
      </c>
      <c r="S1885" s="2" t="s">
        <v>6528</v>
      </c>
      <c r="T1885" s="2" t="s">
        <v>9811</v>
      </c>
      <c r="U1885" s="2"/>
      <c r="V1885" s="2"/>
    </row>
    <row r="1886" spans="1:22" ht="14.25" customHeight="1">
      <c r="A1886" s="20" t="s">
        <v>10365</v>
      </c>
      <c r="B1886" s="20" t="s">
        <v>4808</v>
      </c>
      <c r="C1886" s="20" t="s">
        <v>10366</v>
      </c>
      <c r="D1886" s="20" t="s">
        <v>1913</v>
      </c>
      <c r="E1886" s="20" t="s">
        <v>264</v>
      </c>
      <c r="F1886" s="20" t="s">
        <v>10367</v>
      </c>
      <c r="G1886" s="20" t="s">
        <v>2091</v>
      </c>
      <c r="H1886" s="20" t="s">
        <v>10368</v>
      </c>
      <c r="I1886" s="20"/>
      <c r="J1886" s="20" t="s">
        <v>10369</v>
      </c>
      <c r="K1886" s="20"/>
      <c r="L1886" s="20" t="s">
        <v>9775</v>
      </c>
      <c r="M1886" s="20" t="s">
        <v>1566</v>
      </c>
      <c r="N1886" s="20"/>
      <c r="O1886" s="20"/>
      <c r="P1886" s="20" t="s">
        <v>9771</v>
      </c>
      <c r="Q1886" s="20" t="s">
        <v>2051</v>
      </c>
      <c r="R1886" s="2" t="s">
        <v>2067</v>
      </c>
      <c r="S1886" s="2" t="s">
        <v>6528</v>
      </c>
      <c r="T1886" s="2" t="s">
        <v>9776</v>
      </c>
      <c r="U1886" s="2"/>
      <c r="V1886" s="2"/>
    </row>
    <row r="1887" spans="1:22" ht="14.25" customHeight="1">
      <c r="A1887" s="20" t="s">
        <v>10370</v>
      </c>
      <c r="B1887" s="20" t="s">
        <v>6933</v>
      </c>
      <c r="C1887" s="20" t="s">
        <v>10371</v>
      </c>
      <c r="D1887" s="20" t="s">
        <v>9805</v>
      </c>
      <c r="E1887" s="20" t="s">
        <v>264</v>
      </c>
      <c r="F1887" s="20" t="s">
        <v>10372</v>
      </c>
      <c r="G1887" s="20" t="s">
        <v>2091</v>
      </c>
      <c r="H1887" s="20" t="s">
        <v>10373</v>
      </c>
      <c r="I1887" s="20"/>
      <c r="J1887" s="20"/>
      <c r="K1887" s="20" t="s">
        <v>9809</v>
      </c>
      <c r="L1887" s="20" t="s">
        <v>9810</v>
      </c>
      <c r="M1887" s="20" t="s">
        <v>1566</v>
      </c>
      <c r="N1887" s="20"/>
      <c r="O1887" s="20"/>
      <c r="P1887" s="20" t="s">
        <v>9771</v>
      </c>
      <c r="Q1887" s="20" t="s">
        <v>2051</v>
      </c>
      <c r="R1887" s="2" t="s">
        <v>2052</v>
      </c>
      <c r="S1887" s="2" t="s">
        <v>6528</v>
      </c>
      <c r="T1887" s="2" t="s">
        <v>9811</v>
      </c>
      <c r="U1887" s="2"/>
      <c r="V1887" s="2"/>
    </row>
    <row r="1888" spans="1:22" ht="14.25" customHeight="1">
      <c r="A1888" s="20" t="s">
        <v>10374</v>
      </c>
      <c r="B1888" s="20" t="s">
        <v>4504</v>
      </c>
      <c r="C1888" s="20" t="s">
        <v>3812</v>
      </c>
      <c r="D1888" s="20" t="s">
        <v>9878</v>
      </c>
      <c r="E1888" s="20" t="s">
        <v>264</v>
      </c>
      <c r="F1888" s="20" t="s">
        <v>10375</v>
      </c>
      <c r="G1888" s="20" t="s">
        <v>2091</v>
      </c>
      <c r="H1888" s="20" t="s">
        <v>10376</v>
      </c>
      <c r="I1888" s="20" t="s">
        <v>10377</v>
      </c>
      <c r="J1888" s="20" t="s">
        <v>10378</v>
      </c>
      <c r="K1888" s="20" t="s">
        <v>9882</v>
      </c>
      <c r="L1888" s="20"/>
      <c r="M1888" s="20" t="s">
        <v>59</v>
      </c>
      <c r="N1888" s="20"/>
      <c r="O1888" s="20"/>
      <c r="P1888" s="20" t="s">
        <v>9771</v>
      </c>
      <c r="Q1888" s="20" t="s">
        <v>2051</v>
      </c>
      <c r="R1888" s="2"/>
      <c r="S1888" s="2" t="s">
        <v>6528</v>
      </c>
      <c r="T1888" s="2" t="s">
        <v>9883</v>
      </c>
      <c r="U1888" s="2"/>
      <c r="V1888" s="2"/>
    </row>
    <row r="1889" spans="1:22" ht="14.25" customHeight="1">
      <c r="A1889" s="20" t="s">
        <v>10379</v>
      </c>
      <c r="B1889" s="20" t="s">
        <v>10380</v>
      </c>
      <c r="C1889" s="20" t="s">
        <v>10381</v>
      </c>
      <c r="D1889" s="20" t="s">
        <v>9766</v>
      </c>
      <c r="E1889" s="20" t="s">
        <v>264</v>
      </c>
      <c r="F1889" s="20" t="s">
        <v>3850</v>
      </c>
      <c r="G1889" s="20" t="s">
        <v>2091</v>
      </c>
      <c r="H1889" s="20" t="s">
        <v>10382</v>
      </c>
      <c r="I1889" s="20"/>
      <c r="J1889" s="20"/>
      <c r="K1889" s="20" t="s">
        <v>9770</v>
      </c>
      <c r="L1889" s="20"/>
      <c r="M1889" s="20" t="s">
        <v>59</v>
      </c>
      <c r="N1889" s="20"/>
      <c r="O1889" s="20"/>
      <c r="P1889" s="20" t="s">
        <v>9771</v>
      </c>
      <c r="Q1889" s="20" t="s">
        <v>2051</v>
      </c>
      <c r="R1889" s="2"/>
      <c r="S1889" s="2" t="s">
        <v>6528</v>
      </c>
      <c r="T1889" s="2" t="s">
        <v>9772</v>
      </c>
      <c r="U1889" s="2"/>
      <c r="V1889" s="2"/>
    </row>
    <row r="1890" spans="1:22" ht="14.25" customHeight="1">
      <c r="A1890" s="20" t="s">
        <v>10383</v>
      </c>
      <c r="B1890" s="20" t="s">
        <v>10384</v>
      </c>
      <c r="C1890" s="20" t="s">
        <v>10385</v>
      </c>
      <c r="D1890" s="20" t="s">
        <v>9766</v>
      </c>
      <c r="E1890" s="20" t="s">
        <v>264</v>
      </c>
      <c r="F1890" s="20" t="s">
        <v>10386</v>
      </c>
      <c r="G1890" s="20" t="s">
        <v>2091</v>
      </c>
      <c r="H1890" s="20" t="s">
        <v>10387</v>
      </c>
      <c r="I1890" s="20"/>
      <c r="J1890" s="20"/>
      <c r="K1890" s="20" t="s">
        <v>9770</v>
      </c>
      <c r="L1890" s="20"/>
      <c r="M1890" s="20" t="s">
        <v>1566</v>
      </c>
      <c r="N1890" s="20"/>
      <c r="O1890" s="20"/>
      <c r="P1890" s="20" t="s">
        <v>9771</v>
      </c>
      <c r="Q1890" s="20" t="s">
        <v>2051</v>
      </c>
      <c r="R1890" s="2" t="s">
        <v>2067</v>
      </c>
      <c r="S1890" s="2" t="s">
        <v>6528</v>
      </c>
      <c r="T1890" s="2" t="s">
        <v>9772</v>
      </c>
      <c r="U1890" s="2"/>
      <c r="V1890" s="2"/>
    </row>
    <row r="1891" spans="1:22" ht="14.25" customHeight="1">
      <c r="A1891" s="20" t="s">
        <v>10388</v>
      </c>
      <c r="B1891" s="20" t="s">
        <v>10389</v>
      </c>
      <c r="C1891" s="20" t="s">
        <v>10390</v>
      </c>
      <c r="D1891" s="20" t="s">
        <v>9805</v>
      </c>
      <c r="E1891" s="20" t="s">
        <v>264</v>
      </c>
      <c r="F1891" s="20" t="s">
        <v>10391</v>
      </c>
      <c r="G1891" s="20" t="s">
        <v>2091</v>
      </c>
      <c r="H1891" s="20" t="s">
        <v>10392</v>
      </c>
      <c r="I1891" s="20"/>
      <c r="J1891" s="20" t="s">
        <v>10393</v>
      </c>
      <c r="K1891" s="20" t="s">
        <v>9809</v>
      </c>
      <c r="L1891" s="20" t="s">
        <v>9810</v>
      </c>
      <c r="M1891" s="20" t="s">
        <v>1566</v>
      </c>
      <c r="N1891" s="20"/>
      <c r="O1891" s="20"/>
      <c r="P1891" s="20" t="s">
        <v>9771</v>
      </c>
      <c r="Q1891" s="20" t="s">
        <v>2051</v>
      </c>
      <c r="R1891" s="2" t="s">
        <v>2067</v>
      </c>
      <c r="S1891" s="2" t="s">
        <v>6528</v>
      </c>
      <c r="T1891" s="2" t="s">
        <v>9811</v>
      </c>
      <c r="U1891" s="2"/>
      <c r="V1891" s="2"/>
    </row>
    <row r="1892" spans="1:22" ht="14.25" customHeight="1">
      <c r="A1892" s="20" t="s">
        <v>10394</v>
      </c>
      <c r="B1892" s="20" t="s">
        <v>4753</v>
      </c>
      <c r="C1892" s="20" t="s">
        <v>10395</v>
      </c>
      <c r="D1892" s="20" t="s">
        <v>1913</v>
      </c>
      <c r="E1892" s="20" t="s">
        <v>264</v>
      </c>
      <c r="F1892" s="20" t="s">
        <v>10267</v>
      </c>
      <c r="G1892" s="20" t="s">
        <v>2091</v>
      </c>
      <c r="H1892" s="20" t="s">
        <v>10396</v>
      </c>
      <c r="I1892" s="20"/>
      <c r="J1892" s="20" t="s">
        <v>10397</v>
      </c>
      <c r="K1892" s="20"/>
      <c r="L1892" s="20" t="s">
        <v>9775</v>
      </c>
      <c r="M1892" s="20" t="s">
        <v>59</v>
      </c>
      <c r="N1892" s="20"/>
      <c r="O1892" s="20"/>
      <c r="P1892" s="20" t="s">
        <v>9771</v>
      </c>
      <c r="Q1892" s="20" t="s">
        <v>2051</v>
      </c>
      <c r="R1892" s="2"/>
      <c r="S1892" s="2" t="s">
        <v>6528</v>
      </c>
      <c r="T1892" s="2" t="s">
        <v>9776</v>
      </c>
      <c r="U1892" s="2"/>
      <c r="V1892" s="2"/>
    </row>
    <row r="1893" spans="1:22" ht="14.25" customHeight="1">
      <c r="A1893" s="20" t="s">
        <v>10398</v>
      </c>
      <c r="B1893" s="20" t="s">
        <v>4748</v>
      </c>
      <c r="C1893" s="20" t="s">
        <v>10399</v>
      </c>
      <c r="D1893" s="20" t="s">
        <v>9794</v>
      </c>
      <c r="E1893" s="20" t="s">
        <v>96</v>
      </c>
      <c r="F1893" s="20" t="s">
        <v>10400</v>
      </c>
      <c r="G1893" s="20" t="s">
        <v>2091</v>
      </c>
      <c r="H1893" s="20" t="s">
        <v>10401</v>
      </c>
      <c r="I1893" s="20" t="s">
        <v>10402</v>
      </c>
      <c r="J1893" s="20" t="s">
        <v>10403</v>
      </c>
      <c r="K1893" s="20" t="s">
        <v>9799</v>
      </c>
      <c r="L1893" s="20" t="s">
        <v>9800</v>
      </c>
      <c r="M1893" s="20" t="s">
        <v>59</v>
      </c>
      <c r="N1893" s="20"/>
      <c r="O1893" s="20"/>
      <c r="P1893" s="20" t="s">
        <v>9771</v>
      </c>
      <c r="Q1893" s="20" t="s">
        <v>2051</v>
      </c>
      <c r="R1893" s="2"/>
      <c r="S1893" s="2" t="s">
        <v>6528</v>
      </c>
      <c r="T1893" s="2" t="s">
        <v>9801</v>
      </c>
      <c r="U1893" s="2"/>
      <c r="V1893" s="2"/>
    </row>
    <row r="1894" spans="1:22" ht="14.25" customHeight="1">
      <c r="A1894" s="20" t="s">
        <v>10404</v>
      </c>
      <c r="B1894" s="20" t="s">
        <v>10405</v>
      </c>
      <c r="C1894" s="20" t="s">
        <v>10406</v>
      </c>
      <c r="D1894" s="20" t="s">
        <v>9805</v>
      </c>
      <c r="E1894" s="20" t="s">
        <v>264</v>
      </c>
      <c r="F1894" s="20" t="s">
        <v>10407</v>
      </c>
      <c r="G1894" s="20" t="s">
        <v>2091</v>
      </c>
      <c r="H1894" s="20" t="s">
        <v>10408</v>
      </c>
      <c r="I1894" s="20" t="s">
        <v>10409</v>
      </c>
      <c r="J1894" s="20"/>
      <c r="K1894" s="20" t="s">
        <v>9809</v>
      </c>
      <c r="L1894" s="20" t="s">
        <v>9810</v>
      </c>
      <c r="M1894" s="20" t="s">
        <v>59</v>
      </c>
      <c r="N1894" s="20"/>
      <c r="O1894" s="20"/>
      <c r="P1894" s="20" t="s">
        <v>9771</v>
      </c>
      <c r="Q1894" s="20" t="s">
        <v>2051</v>
      </c>
      <c r="R1894" s="2"/>
      <c r="S1894" s="2" t="s">
        <v>6528</v>
      </c>
      <c r="T1894" s="2" t="s">
        <v>9811</v>
      </c>
      <c r="U1894" s="2"/>
      <c r="V1894" s="2"/>
    </row>
    <row r="1895" spans="1:22" ht="14.25" customHeight="1">
      <c r="A1895" s="20" t="s">
        <v>10410</v>
      </c>
      <c r="B1895" s="20" t="s">
        <v>10411</v>
      </c>
      <c r="C1895" s="20" t="s">
        <v>10412</v>
      </c>
      <c r="D1895" s="20" t="s">
        <v>10256</v>
      </c>
      <c r="E1895" s="20" t="s">
        <v>264</v>
      </c>
      <c r="F1895" s="20" t="s">
        <v>10413</v>
      </c>
      <c r="G1895" s="20" t="s">
        <v>2091</v>
      </c>
      <c r="H1895" s="20" t="s">
        <v>10414</v>
      </c>
      <c r="I1895" s="20"/>
      <c r="J1895" s="20"/>
      <c r="K1895" s="20"/>
      <c r="L1895" s="20"/>
      <c r="M1895" s="20" t="s">
        <v>1566</v>
      </c>
      <c r="N1895" s="20"/>
      <c r="O1895" s="20"/>
      <c r="P1895" s="20" t="s">
        <v>9771</v>
      </c>
      <c r="Q1895" s="20" t="s">
        <v>2051</v>
      </c>
      <c r="R1895" s="2" t="s">
        <v>2067</v>
      </c>
      <c r="S1895" s="2" t="s">
        <v>6528</v>
      </c>
      <c r="T1895" s="2" t="s">
        <v>10261</v>
      </c>
      <c r="U1895" s="2"/>
      <c r="V1895" s="2"/>
    </row>
    <row r="1896" spans="1:22" ht="14.25" customHeight="1">
      <c r="A1896" s="20" t="s">
        <v>10415</v>
      </c>
      <c r="B1896" s="20" t="s">
        <v>4670</v>
      </c>
      <c r="C1896" s="20" t="s">
        <v>10416</v>
      </c>
      <c r="D1896" s="20" t="s">
        <v>1913</v>
      </c>
      <c r="E1896" s="20" t="s">
        <v>264</v>
      </c>
      <c r="F1896" s="20" t="s">
        <v>10417</v>
      </c>
      <c r="G1896" s="20" t="s">
        <v>2091</v>
      </c>
      <c r="H1896" s="20" t="s">
        <v>10418</v>
      </c>
      <c r="I1896" s="20" t="s">
        <v>10419</v>
      </c>
      <c r="J1896" s="20" t="s">
        <v>10420</v>
      </c>
      <c r="K1896" s="20"/>
      <c r="L1896" s="20" t="s">
        <v>9775</v>
      </c>
      <c r="M1896" s="20" t="s">
        <v>59</v>
      </c>
      <c r="N1896" s="20"/>
      <c r="O1896" s="20"/>
      <c r="P1896" s="20" t="s">
        <v>9771</v>
      </c>
      <c r="Q1896" s="20" t="s">
        <v>2051</v>
      </c>
      <c r="R1896" s="2"/>
      <c r="S1896" s="2" t="s">
        <v>6528</v>
      </c>
      <c r="T1896" s="2" t="s">
        <v>9776</v>
      </c>
      <c r="U1896" s="2"/>
      <c r="V1896" s="2"/>
    </row>
    <row r="1897" spans="1:22" ht="14.25" customHeight="1">
      <c r="A1897" s="20" t="s">
        <v>10421</v>
      </c>
      <c r="B1897" s="20" t="s">
        <v>4670</v>
      </c>
      <c r="C1897" s="20" t="s">
        <v>10422</v>
      </c>
      <c r="D1897" s="20" t="s">
        <v>10423</v>
      </c>
      <c r="E1897" s="20" t="s">
        <v>264</v>
      </c>
      <c r="F1897" s="20" t="s">
        <v>10424</v>
      </c>
      <c r="G1897" s="20" t="s">
        <v>2091</v>
      </c>
      <c r="H1897" s="20" t="s">
        <v>10425</v>
      </c>
      <c r="I1897" s="20"/>
      <c r="J1897" s="20"/>
      <c r="K1897" s="20" t="s">
        <v>10426</v>
      </c>
      <c r="L1897" s="20"/>
      <c r="M1897" s="20" t="s">
        <v>59</v>
      </c>
      <c r="N1897" s="20"/>
      <c r="O1897" s="20"/>
      <c r="P1897" s="20" t="s">
        <v>9771</v>
      </c>
      <c r="Q1897" s="20" t="s">
        <v>2051</v>
      </c>
      <c r="R1897" s="2"/>
      <c r="S1897" s="2" t="s">
        <v>6528</v>
      </c>
      <c r="T1897" s="2" t="s">
        <v>10427</v>
      </c>
      <c r="U1897" s="2"/>
      <c r="V1897" s="2"/>
    </row>
    <row r="1898" spans="1:22" ht="14.25" customHeight="1">
      <c r="A1898" s="20" t="s">
        <v>10428</v>
      </c>
      <c r="B1898" s="20" t="s">
        <v>4670</v>
      </c>
      <c r="C1898" s="20" t="s">
        <v>3812</v>
      </c>
      <c r="D1898" s="20" t="s">
        <v>9794</v>
      </c>
      <c r="E1898" s="20" t="s">
        <v>96</v>
      </c>
      <c r="F1898" s="20" t="s">
        <v>10429</v>
      </c>
      <c r="G1898" s="20" t="s">
        <v>2091</v>
      </c>
      <c r="H1898" s="20" t="s">
        <v>10430</v>
      </c>
      <c r="I1898" s="20"/>
      <c r="J1898" s="20"/>
      <c r="K1898" s="20" t="s">
        <v>9799</v>
      </c>
      <c r="L1898" s="20" t="s">
        <v>9800</v>
      </c>
      <c r="M1898" s="20" t="s">
        <v>1566</v>
      </c>
      <c r="N1898" s="20"/>
      <c r="O1898" s="20"/>
      <c r="P1898" s="20" t="s">
        <v>9771</v>
      </c>
      <c r="Q1898" s="20" t="s">
        <v>2051</v>
      </c>
      <c r="R1898" s="2" t="s">
        <v>2067</v>
      </c>
      <c r="S1898" s="2" t="s">
        <v>6528</v>
      </c>
      <c r="T1898" s="2" t="s">
        <v>9801</v>
      </c>
      <c r="U1898" s="2"/>
      <c r="V1898" s="2"/>
    </row>
    <row r="1899" spans="1:22" ht="14.25" customHeight="1">
      <c r="A1899" s="20" t="s">
        <v>10431</v>
      </c>
      <c r="B1899" s="20" t="s">
        <v>10432</v>
      </c>
      <c r="C1899" s="20" t="s">
        <v>10433</v>
      </c>
      <c r="D1899" s="20" t="s">
        <v>1913</v>
      </c>
      <c r="E1899" s="20" t="s">
        <v>264</v>
      </c>
      <c r="F1899" s="20" t="s">
        <v>10434</v>
      </c>
      <c r="G1899" s="20" t="s">
        <v>2091</v>
      </c>
      <c r="H1899" s="20" t="s">
        <v>10435</v>
      </c>
      <c r="I1899" s="20" t="s">
        <v>10436</v>
      </c>
      <c r="J1899" s="20" t="s">
        <v>10437</v>
      </c>
      <c r="K1899" s="20"/>
      <c r="L1899" s="20" t="s">
        <v>9775</v>
      </c>
      <c r="M1899" s="20" t="s">
        <v>1566</v>
      </c>
      <c r="N1899" s="20"/>
      <c r="O1899" s="20"/>
      <c r="P1899" s="20" t="s">
        <v>9771</v>
      </c>
      <c r="Q1899" s="20" t="s">
        <v>2051</v>
      </c>
      <c r="R1899" s="2" t="s">
        <v>2052</v>
      </c>
      <c r="S1899" s="2" t="s">
        <v>6528</v>
      </c>
      <c r="T1899" s="2" t="s">
        <v>9776</v>
      </c>
      <c r="U1899" s="2"/>
      <c r="V1899" s="2"/>
    </row>
    <row r="1900" spans="1:22" ht="14.25" customHeight="1">
      <c r="A1900" s="20" t="s">
        <v>10438</v>
      </c>
      <c r="B1900" s="20" t="s">
        <v>7798</v>
      </c>
      <c r="C1900" s="20" t="s">
        <v>10439</v>
      </c>
      <c r="D1900" s="20" t="s">
        <v>1913</v>
      </c>
      <c r="E1900" s="20" t="s">
        <v>264</v>
      </c>
      <c r="F1900" s="20" t="s">
        <v>10440</v>
      </c>
      <c r="G1900" s="20" t="s">
        <v>2091</v>
      </c>
      <c r="H1900" s="20" t="s">
        <v>10441</v>
      </c>
      <c r="I1900" s="20" t="s">
        <v>10442</v>
      </c>
      <c r="J1900" s="20" t="s">
        <v>10044</v>
      </c>
      <c r="K1900" s="20"/>
      <c r="L1900" s="20" t="s">
        <v>9775</v>
      </c>
      <c r="M1900" s="20" t="s">
        <v>60</v>
      </c>
      <c r="N1900" s="20"/>
      <c r="O1900" s="20"/>
      <c r="P1900" s="20" t="s">
        <v>9771</v>
      </c>
      <c r="Q1900" s="20" t="s">
        <v>2051</v>
      </c>
      <c r="R1900" s="2"/>
      <c r="S1900" s="2" t="s">
        <v>6528</v>
      </c>
      <c r="T1900" s="2" t="s">
        <v>9776</v>
      </c>
      <c r="U1900" s="2"/>
      <c r="V1900" s="2"/>
    </row>
    <row r="1901" spans="1:22" ht="14.25" customHeight="1">
      <c r="A1901" s="20" t="s">
        <v>10443</v>
      </c>
      <c r="B1901" s="20" t="s">
        <v>7798</v>
      </c>
      <c r="C1901" s="20" t="s">
        <v>10444</v>
      </c>
      <c r="D1901" s="20" t="s">
        <v>1913</v>
      </c>
      <c r="E1901" s="20" t="s">
        <v>264</v>
      </c>
      <c r="F1901" s="20" t="s">
        <v>4565</v>
      </c>
      <c r="G1901" s="20" t="s">
        <v>2091</v>
      </c>
      <c r="H1901" s="20" t="s">
        <v>10445</v>
      </c>
      <c r="I1901" s="20" t="s">
        <v>10446</v>
      </c>
      <c r="J1901" s="20" t="s">
        <v>10447</v>
      </c>
      <c r="K1901" s="20"/>
      <c r="L1901" s="20" t="s">
        <v>9775</v>
      </c>
      <c r="M1901" s="20" t="s">
        <v>1566</v>
      </c>
      <c r="N1901" s="20"/>
      <c r="O1901" s="20"/>
      <c r="P1901" s="20" t="s">
        <v>9771</v>
      </c>
      <c r="Q1901" s="20" t="s">
        <v>2051</v>
      </c>
      <c r="R1901" s="2" t="s">
        <v>2067</v>
      </c>
      <c r="S1901" s="2" t="s">
        <v>6528</v>
      </c>
      <c r="T1901" s="2" t="s">
        <v>9776</v>
      </c>
      <c r="U1901" s="2"/>
      <c r="V1901" s="2"/>
    </row>
    <row r="1902" spans="1:22" ht="14.25" customHeight="1">
      <c r="A1902" s="20" t="s">
        <v>10448</v>
      </c>
      <c r="B1902" s="20" t="s">
        <v>7798</v>
      </c>
      <c r="C1902" s="20" t="s">
        <v>2849</v>
      </c>
      <c r="D1902" s="20" t="s">
        <v>1913</v>
      </c>
      <c r="E1902" s="20" t="s">
        <v>264</v>
      </c>
      <c r="F1902" s="20" t="s">
        <v>10449</v>
      </c>
      <c r="G1902" s="20" t="s">
        <v>2091</v>
      </c>
      <c r="H1902" s="20" t="s">
        <v>10450</v>
      </c>
      <c r="I1902" s="20" t="s">
        <v>10451</v>
      </c>
      <c r="J1902" s="20" t="s">
        <v>10452</v>
      </c>
      <c r="K1902" s="20"/>
      <c r="L1902" s="20" t="s">
        <v>9775</v>
      </c>
      <c r="M1902" s="20" t="s">
        <v>1566</v>
      </c>
      <c r="N1902" s="20"/>
      <c r="O1902" s="20"/>
      <c r="P1902" s="20" t="s">
        <v>9771</v>
      </c>
      <c r="Q1902" s="20" t="s">
        <v>2051</v>
      </c>
      <c r="R1902" s="2" t="s">
        <v>2067</v>
      </c>
      <c r="S1902" s="2" t="s">
        <v>6528</v>
      </c>
      <c r="T1902" s="2" t="s">
        <v>9776</v>
      </c>
      <c r="U1902" s="2"/>
      <c r="V1902" s="2"/>
    </row>
    <row r="1903" spans="1:22" ht="14.25" customHeight="1">
      <c r="A1903" s="20" t="s">
        <v>10453</v>
      </c>
      <c r="B1903" s="20" t="s">
        <v>7993</v>
      </c>
      <c r="C1903" s="20" t="s">
        <v>10454</v>
      </c>
      <c r="D1903" s="20" t="s">
        <v>1913</v>
      </c>
      <c r="E1903" s="20" t="s">
        <v>264</v>
      </c>
      <c r="F1903" s="20" t="s">
        <v>10455</v>
      </c>
      <c r="G1903" s="20" t="s">
        <v>2091</v>
      </c>
      <c r="H1903" s="20" t="s">
        <v>10456</v>
      </c>
      <c r="I1903" s="20" t="s">
        <v>10457</v>
      </c>
      <c r="J1903" s="20" t="s">
        <v>10458</v>
      </c>
      <c r="K1903" s="20"/>
      <c r="L1903" s="20" t="s">
        <v>9775</v>
      </c>
      <c r="M1903" s="20" t="s">
        <v>1566</v>
      </c>
      <c r="N1903" s="20"/>
      <c r="O1903" s="20"/>
      <c r="P1903" s="20" t="s">
        <v>9771</v>
      </c>
      <c r="Q1903" s="20" t="s">
        <v>2051</v>
      </c>
      <c r="R1903" s="2" t="s">
        <v>2067</v>
      </c>
      <c r="S1903" s="2" t="s">
        <v>6528</v>
      </c>
      <c r="T1903" s="2" t="s">
        <v>9776</v>
      </c>
      <c r="U1903" s="2"/>
      <c r="V1903" s="2"/>
    </row>
    <row r="1904" spans="1:22" ht="14.25" customHeight="1">
      <c r="A1904" s="20" t="s">
        <v>10459</v>
      </c>
      <c r="B1904" s="20" t="s">
        <v>7993</v>
      </c>
      <c r="C1904" s="20" t="s">
        <v>10460</v>
      </c>
      <c r="D1904" s="20" t="s">
        <v>9836</v>
      </c>
      <c r="E1904" s="20" t="s">
        <v>264</v>
      </c>
      <c r="F1904" s="20" t="s">
        <v>10461</v>
      </c>
      <c r="G1904" s="20" t="s">
        <v>2091</v>
      </c>
      <c r="H1904" s="20" t="s">
        <v>10462</v>
      </c>
      <c r="I1904" s="20" t="s">
        <v>10463</v>
      </c>
      <c r="J1904" s="20" t="s">
        <v>10464</v>
      </c>
      <c r="K1904" s="20" t="s">
        <v>9841</v>
      </c>
      <c r="L1904" s="20"/>
      <c r="M1904" s="20" t="s">
        <v>1566</v>
      </c>
      <c r="N1904" s="20"/>
      <c r="O1904" s="20"/>
      <c r="P1904" s="20" t="s">
        <v>9771</v>
      </c>
      <c r="Q1904" s="20" t="s">
        <v>2051</v>
      </c>
      <c r="R1904" s="2" t="s">
        <v>2067</v>
      </c>
      <c r="S1904" s="2" t="s">
        <v>6528</v>
      </c>
      <c r="T1904" s="2" t="s">
        <v>9842</v>
      </c>
      <c r="U1904" s="2"/>
      <c r="V1904" s="2"/>
    </row>
    <row r="1905" spans="1:22" ht="14.25" customHeight="1">
      <c r="A1905" s="20" t="s">
        <v>10465</v>
      </c>
      <c r="B1905" s="20" t="s">
        <v>7993</v>
      </c>
      <c r="C1905" s="20" t="s">
        <v>10466</v>
      </c>
      <c r="D1905" s="20" t="s">
        <v>9820</v>
      </c>
      <c r="E1905" s="20" t="s">
        <v>264</v>
      </c>
      <c r="F1905" s="20" t="s">
        <v>10467</v>
      </c>
      <c r="G1905" s="20" t="s">
        <v>2091</v>
      </c>
      <c r="H1905" s="20" t="s">
        <v>10468</v>
      </c>
      <c r="I1905" s="20" t="s">
        <v>10469</v>
      </c>
      <c r="J1905" s="20" t="s">
        <v>10470</v>
      </c>
      <c r="K1905" s="20" t="s">
        <v>9825</v>
      </c>
      <c r="L1905" s="20" t="s">
        <v>9826</v>
      </c>
      <c r="M1905" s="20" t="s">
        <v>60</v>
      </c>
      <c r="N1905" s="20"/>
      <c r="O1905" s="20"/>
      <c r="P1905" s="20" t="s">
        <v>9771</v>
      </c>
      <c r="Q1905" s="20" t="s">
        <v>2051</v>
      </c>
      <c r="R1905" s="2"/>
      <c r="S1905" s="2" t="s">
        <v>6528</v>
      </c>
      <c r="T1905" s="2" t="s">
        <v>9827</v>
      </c>
      <c r="U1905" s="2"/>
      <c r="V1905" s="2"/>
    </row>
    <row r="1906" spans="1:22" ht="14.25" customHeight="1">
      <c r="A1906" s="20" t="s">
        <v>10471</v>
      </c>
      <c r="B1906" s="20" t="s">
        <v>5547</v>
      </c>
      <c r="C1906" s="20" t="s">
        <v>10472</v>
      </c>
      <c r="D1906" s="20" t="s">
        <v>9779</v>
      </c>
      <c r="E1906" s="20" t="s">
        <v>264</v>
      </c>
      <c r="F1906" s="20" t="s">
        <v>10473</v>
      </c>
      <c r="G1906" s="20" t="s">
        <v>2091</v>
      </c>
      <c r="H1906" s="20" t="s">
        <v>10474</v>
      </c>
      <c r="I1906" s="20"/>
      <c r="J1906" s="20" t="s">
        <v>10475</v>
      </c>
      <c r="K1906" s="20" t="s">
        <v>9784</v>
      </c>
      <c r="L1906" s="20"/>
      <c r="M1906" s="20" t="s">
        <v>60</v>
      </c>
      <c r="N1906" s="20"/>
      <c r="O1906" s="20"/>
      <c r="P1906" s="20" t="s">
        <v>9771</v>
      </c>
      <c r="Q1906" s="20" t="s">
        <v>2051</v>
      </c>
      <c r="R1906" s="2"/>
      <c r="S1906" s="2" t="s">
        <v>6528</v>
      </c>
      <c r="T1906" s="2" t="s">
        <v>9785</v>
      </c>
      <c r="U1906" s="2"/>
      <c r="V1906" s="2"/>
    </row>
    <row r="1907" spans="1:22" ht="14.25" customHeight="1">
      <c r="A1907" s="20" t="s">
        <v>10476</v>
      </c>
      <c r="B1907" s="20" t="s">
        <v>5547</v>
      </c>
      <c r="C1907" s="20" t="s">
        <v>10477</v>
      </c>
      <c r="D1907" s="20" t="s">
        <v>1913</v>
      </c>
      <c r="E1907" s="20" t="s">
        <v>264</v>
      </c>
      <c r="F1907" s="20" t="s">
        <v>5222</v>
      </c>
      <c r="G1907" s="20" t="s">
        <v>2091</v>
      </c>
      <c r="H1907" s="20" t="s">
        <v>10478</v>
      </c>
      <c r="I1907" s="20"/>
      <c r="J1907" s="20" t="s">
        <v>10479</v>
      </c>
      <c r="K1907" s="20"/>
      <c r="L1907" s="20" t="s">
        <v>9775</v>
      </c>
      <c r="M1907" s="20" t="s">
        <v>59</v>
      </c>
      <c r="N1907" s="20"/>
      <c r="O1907" s="20"/>
      <c r="P1907" s="20" t="s">
        <v>9771</v>
      </c>
      <c r="Q1907" s="20" t="s">
        <v>2051</v>
      </c>
      <c r="R1907" s="2"/>
      <c r="S1907" s="2" t="s">
        <v>6528</v>
      </c>
      <c r="T1907" s="2" t="s">
        <v>9776</v>
      </c>
      <c r="U1907" s="2"/>
      <c r="V1907" s="2"/>
    </row>
    <row r="1908" spans="1:22" ht="14.25" customHeight="1">
      <c r="A1908" s="20" t="s">
        <v>10480</v>
      </c>
      <c r="B1908" s="20" t="s">
        <v>10481</v>
      </c>
      <c r="C1908" s="20" t="s">
        <v>10482</v>
      </c>
      <c r="D1908" s="20" t="s">
        <v>9878</v>
      </c>
      <c r="E1908" s="20" t="s">
        <v>264</v>
      </c>
      <c r="F1908" s="20" t="s">
        <v>10483</v>
      </c>
      <c r="G1908" s="20" t="s">
        <v>2091</v>
      </c>
      <c r="H1908" s="20" t="s">
        <v>10484</v>
      </c>
      <c r="I1908" s="20" t="s">
        <v>10485</v>
      </c>
      <c r="J1908" s="20" t="s">
        <v>10486</v>
      </c>
      <c r="K1908" s="20" t="s">
        <v>9882</v>
      </c>
      <c r="L1908" s="20"/>
      <c r="M1908" s="20" t="s">
        <v>1566</v>
      </c>
      <c r="N1908" s="20"/>
      <c r="O1908" s="20"/>
      <c r="P1908" s="20" t="s">
        <v>9771</v>
      </c>
      <c r="Q1908" s="20" t="s">
        <v>2051</v>
      </c>
      <c r="R1908" s="2" t="s">
        <v>2067</v>
      </c>
      <c r="S1908" s="2" t="s">
        <v>6528</v>
      </c>
      <c r="T1908" s="2" t="s">
        <v>9883</v>
      </c>
      <c r="U1908" s="2"/>
      <c r="V1908" s="2"/>
    </row>
    <row r="1909" spans="1:22" ht="14.25" customHeight="1">
      <c r="A1909" s="20" t="s">
        <v>10487</v>
      </c>
      <c r="B1909" s="20" t="s">
        <v>10488</v>
      </c>
      <c r="C1909" s="20" t="s">
        <v>10489</v>
      </c>
      <c r="D1909" s="20" t="s">
        <v>9836</v>
      </c>
      <c r="E1909" s="20" t="s">
        <v>264</v>
      </c>
      <c r="F1909" s="20" t="s">
        <v>10490</v>
      </c>
      <c r="G1909" s="20" t="s">
        <v>2091</v>
      </c>
      <c r="H1909" s="20" t="s">
        <v>10491</v>
      </c>
      <c r="I1909" s="20"/>
      <c r="J1909" s="20" t="s">
        <v>10492</v>
      </c>
      <c r="K1909" s="20" t="s">
        <v>9841</v>
      </c>
      <c r="L1909" s="20"/>
      <c r="M1909" s="20" t="s">
        <v>1566</v>
      </c>
      <c r="N1909" s="20"/>
      <c r="O1909" s="20"/>
      <c r="P1909" s="20" t="s">
        <v>9771</v>
      </c>
      <c r="Q1909" s="20" t="s">
        <v>2051</v>
      </c>
      <c r="R1909" s="2" t="s">
        <v>2067</v>
      </c>
      <c r="S1909" s="2" t="s">
        <v>6528</v>
      </c>
      <c r="T1909" s="2" t="s">
        <v>9842</v>
      </c>
      <c r="U1909" s="2"/>
      <c r="V1909" s="2"/>
    </row>
    <row r="1910" spans="1:22" ht="14.25" customHeight="1">
      <c r="A1910" s="20" t="s">
        <v>10493</v>
      </c>
      <c r="B1910" s="20" t="s">
        <v>4647</v>
      </c>
      <c r="C1910" s="20" t="s">
        <v>10494</v>
      </c>
      <c r="D1910" s="20" t="s">
        <v>10056</v>
      </c>
      <c r="E1910" s="20" t="s">
        <v>264</v>
      </c>
      <c r="F1910" s="20" t="s">
        <v>5525</v>
      </c>
      <c r="G1910" s="20" t="s">
        <v>2091</v>
      </c>
      <c r="H1910" s="20" t="s">
        <v>10495</v>
      </c>
      <c r="I1910" s="20"/>
      <c r="J1910" s="20" t="s">
        <v>10496</v>
      </c>
      <c r="K1910" s="20"/>
      <c r="L1910" s="20" t="s">
        <v>10061</v>
      </c>
      <c r="M1910" s="20" t="s">
        <v>60</v>
      </c>
      <c r="N1910" s="20"/>
      <c r="O1910" s="20"/>
      <c r="P1910" s="20" t="s">
        <v>9771</v>
      </c>
      <c r="Q1910" s="20" t="s">
        <v>2051</v>
      </c>
      <c r="R1910" s="2"/>
      <c r="S1910" s="2" t="s">
        <v>6528</v>
      </c>
      <c r="T1910" s="2" t="s">
        <v>10062</v>
      </c>
      <c r="U1910" s="2"/>
      <c r="V1910" s="2"/>
    </row>
    <row r="1911" spans="1:22" ht="14.25" customHeight="1">
      <c r="A1911" s="20" t="s">
        <v>10497</v>
      </c>
      <c r="B1911" s="20" t="s">
        <v>4647</v>
      </c>
      <c r="C1911" s="20" t="s">
        <v>10498</v>
      </c>
      <c r="D1911" s="20" t="s">
        <v>9836</v>
      </c>
      <c r="E1911" s="20" t="s">
        <v>264</v>
      </c>
      <c r="F1911" s="20" t="s">
        <v>10499</v>
      </c>
      <c r="G1911" s="20" t="s">
        <v>2091</v>
      </c>
      <c r="H1911" s="20" t="s">
        <v>10500</v>
      </c>
      <c r="I1911" s="20" t="s">
        <v>10501</v>
      </c>
      <c r="J1911" s="20" t="s">
        <v>10502</v>
      </c>
      <c r="K1911" s="20" t="s">
        <v>9841</v>
      </c>
      <c r="L1911" s="20"/>
      <c r="M1911" s="20" t="s">
        <v>1566</v>
      </c>
      <c r="N1911" s="20"/>
      <c r="O1911" s="20"/>
      <c r="P1911" s="20" t="s">
        <v>9771</v>
      </c>
      <c r="Q1911" s="20" t="s">
        <v>2051</v>
      </c>
      <c r="R1911" s="2" t="s">
        <v>2067</v>
      </c>
      <c r="S1911" s="2" t="s">
        <v>6528</v>
      </c>
      <c r="T1911" s="2" t="s">
        <v>9842</v>
      </c>
      <c r="U1911" s="2"/>
      <c r="V1911" s="2"/>
    </row>
    <row r="1912" spans="1:22" ht="14.25" customHeight="1">
      <c r="A1912" s="20" t="s">
        <v>10503</v>
      </c>
      <c r="B1912" s="20" t="s">
        <v>4795</v>
      </c>
      <c r="C1912" s="20" t="s">
        <v>10504</v>
      </c>
      <c r="D1912" s="20" t="s">
        <v>9794</v>
      </c>
      <c r="E1912" s="20" t="s">
        <v>96</v>
      </c>
      <c r="F1912" s="20" t="s">
        <v>10505</v>
      </c>
      <c r="G1912" s="20" t="s">
        <v>2091</v>
      </c>
      <c r="H1912" s="20" t="s">
        <v>10506</v>
      </c>
      <c r="I1912" s="20" t="s">
        <v>10507</v>
      </c>
      <c r="J1912" s="20" t="s">
        <v>10508</v>
      </c>
      <c r="K1912" s="20" t="s">
        <v>9799</v>
      </c>
      <c r="L1912" s="20" t="s">
        <v>9800</v>
      </c>
      <c r="M1912" s="20" t="s">
        <v>59</v>
      </c>
      <c r="N1912" s="20"/>
      <c r="O1912" s="20"/>
      <c r="P1912" s="20" t="s">
        <v>9771</v>
      </c>
      <c r="Q1912" s="20" t="s">
        <v>2051</v>
      </c>
      <c r="R1912" s="2"/>
      <c r="S1912" s="16" t="s">
        <v>6863</v>
      </c>
      <c r="T1912" s="2" t="s">
        <v>9801</v>
      </c>
      <c r="U1912" s="2"/>
      <c r="V1912" s="2"/>
    </row>
    <row r="1913" spans="1:22" ht="14.25" customHeight="1">
      <c r="A1913" s="20" t="s">
        <v>10509</v>
      </c>
      <c r="B1913" s="20" t="s">
        <v>10510</v>
      </c>
      <c r="C1913" s="20" t="s">
        <v>10511</v>
      </c>
      <c r="D1913" s="20" t="s">
        <v>10172</v>
      </c>
      <c r="E1913" s="20" t="s">
        <v>264</v>
      </c>
      <c r="F1913" s="20" t="s">
        <v>9868</v>
      </c>
      <c r="G1913" s="20" t="s">
        <v>2091</v>
      </c>
      <c r="H1913" s="20" t="s">
        <v>10512</v>
      </c>
      <c r="I1913" s="20"/>
      <c r="J1913" s="20"/>
      <c r="K1913" s="20"/>
      <c r="L1913" s="20"/>
      <c r="M1913" s="20" t="s">
        <v>1566</v>
      </c>
      <c r="N1913" s="20"/>
      <c r="O1913" s="20"/>
      <c r="P1913" s="20" t="s">
        <v>9771</v>
      </c>
      <c r="Q1913" s="20" t="s">
        <v>2051</v>
      </c>
      <c r="R1913" s="2" t="s">
        <v>2052</v>
      </c>
      <c r="S1913" s="2" t="s">
        <v>6528</v>
      </c>
      <c r="T1913" s="2" t="s">
        <v>10177</v>
      </c>
      <c r="U1913" s="2"/>
      <c r="V1913" s="2"/>
    </row>
    <row r="1914" spans="1:22" ht="14.25" customHeight="1">
      <c r="A1914" s="20" t="s">
        <v>10513</v>
      </c>
      <c r="B1914" s="20" t="s">
        <v>10514</v>
      </c>
      <c r="C1914" s="20" t="s">
        <v>10515</v>
      </c>
      <c r="D1914" s="20" t="s">
        <v>1913</v>
      </c>
      <c r="E1914" s="20" t="s">
        <v>264</v>
      </c>
      <c r="F1914" s="20" t="s">
        <v>10516</v>
      </c>
      <c r="G1914" s="20" t="s">
        <v>2091</v>
      </c>
      <c r="H1914" s="20" t="s">
        <v>10517</v>
      </c>
      <c r="I1914" s="20" t="s">
        <v>10518</v>
      </c>
      <c r="J1914" s="20"/>
      <c r="K1914" s="20"/>
      <c r="L1914" s="20" t="s">
        <v>9775</v>
      </c>
      <c r="M1914" s="20" t="s">
        <v>1566</v>
      </c>
      <c r="N1914" s="20"/>
      <c r="O1914" s="20"/>
      <c r="P1914" s="20" t="s">
        <v>9771</v>
      </c>
      <c r="Q1914" s="20" t="s">
        <v>2051</v>
      </c>
      <c r="R1914" s="2" t="s">
        <v>2067</v>
      </c>
      <c r="S1914" s="2" t="s">
        <v>6528</v>
      </c>
      <c r="T1914" s="2" t="s">
        <v>9776</v>
      </c>
      <c r="U1914" s="2"/>
      <c r="V1914" s="2"/>
    </row>
    <row r="1915" spans="1:22" ht="14.25" customHeight="1">
      <c r="A1915" s="20" t="s">
        <v>10519</v>
      </c>
      <c r="B1915" s="20" t="s">
        <v>10520</v>
      </c>
      <c r="C1915" s="20" t="s">
        <v>10521</v>
      </c>
      <c r="D1915" s="20" t="s">
        <v>10256</v>
      </c>
      <c r="E1915" s="20" t="s">
        <v>264</v>
      </c>
      <c r="F1915" s="20" t="s">
        <v>10522</v>
      </c>
      <c r="G1915" s="20" t="s">
        <v>2091</v>
      </c>
      <c r="H1915" s="20" t="s">
        <v>10523</v>
      </c>
      <c r="I1915" s="20" t="s">
        <v>10524</v>
      </c>
      <c r="J1915" s="20" t="s">
        <v>10525</v>
      </c>
      <c r="K1915" s="20"/>
      <c r="L1915" s="20"/>
      <c r="M1915" s="20" t="s">
        <v>1566</v>
      </c>
      <c r="N1915" s="20"/>
      <c r="O1915" s="20"/>
      <c r="P1915" s="20" t="s">
        <v>9771</v>
      </c>
      <c r="Q1915" s="20" t="s">
        <v>2051</v>
      </c>
      <c r="R1915" s="2" t="s">
        <v>2067</v>
      </c>
      <c r="S1915" s="2" t="s">
        <v>6528</v>
      </c>
      <c r="T1915" s="2" t="s">
        <v>10261</v>
      </c>
      <c r="U1915" s="2"/>
      <c r="V1915" s="2"/>
    </row>
    <row r="1916" spans="1:22" ht="14.25" customHeight="1">
      <c r="A1916" s="20" t="s">
        <v>10526</v>
      </c>
      <c r="B1916" s="20" t="s">
        <v>10527</v>
      </c>
      <c r="C1916" s="20" t="s">
        <v>10528</v>
      </c>
      <c r="D1916" s="20" t="s">
        <v>9805</v>
      </c>
      <c r="E1916" s="20" t="s">
        <v>264</v>
      </c>
      <c r="F1916" s="20" t="s">
        <v>10529</v>
      </c>
      <c r="G1916" s="20" t="s">
        <v>2091</v>
      </c>
      <c r="H1916" s="20" t="s">
        <v>10530</v>
      </c>
      <c r="I1916" s="20" t="s">
        <v>10531</v>
      </c>
      <c r="J1916" s="20" t="s">
        <v>10532</v>
      </c>
      <c r="K1916" s="20" t="s">
        <v>9809</v>
      </c>
      <c r="L1916" s="20" t="s">
        <v>9810</v>
      </c>
      <c r="M1916" s="20" t="s">
        <v>1566</v>
      </c>
      <c r="N1916" s="20"/>
      <c r="O1916" s="20"/>
      <c r="P1916" s="20" t="s">
        <v>9771</v>
      </c>
      <c r="Q1916" s="20" t="s">
        <v>2051</v>
      </c>
      <c r="R1916" s="2" t="s">
        <v>2052</v>
      </c>
      <c r="S1916" s="2" t="s">
        <v>6528</v>
      </c>
      <c r="T1916" s="2" t="s">
        <v>9811</v>
      </c>
      <c r="U1916" s="2"/>
      <c r="V1916" s="2"/>
    </row>
    <row r="1917" spans="1:22" ht="14.25" customHeight="1">
      <c r="A1917" s="20" t="s">
        <v>10533</v>
      </c>
      <c r="B1917" s="20" t="s">
        <v>10534</v>
      </c>
      <c r="C1917" s="20" t="s">
        <v>10535</v>
      </c>
      <c r="D1917" s="20" t="s">
        <v>9779</v>
      </c>
      <c r="E1917" s="20" t="s">
        <v>264</v>
      </c>
      <c r="F1917" s="20" t="s">
        <v>10536</v>
      </c>
      <c r="G1917" s="20" t="s">
        <v>2091</v>
      </c>
      <c r="H1917" s="20" t="s">
        <v>10537</v>
      </c>
      <c r="I1917" s="20" t="s">
        <v>10538</v>
      </c>
      <c r="J1917" s="20" t="s">
        <v>10539</v>
      </c>
      <c r="K1917" s="20" t="s">
        <v>9784</v>
      </c>
      <c r="L1917" s="20"/>
      <c r="M1917" s="20" t="s">
        <v>1566</v>
      </c>
      <c r="N1917" s="20"/>
      <c r="O1917" s="20"/>
      <c r="P1917" s="20" t="s">
        <v>9771</v>
      </c>
      <c r="Q1917" s="20" t="s">
        <v>2051</v>
      </c>
      <c r="R1917" s="2" t="s">
        <v>2052</v>
      </c>
      <c r="S1917" s="2" t="s">
        <v>6528</v>
      </c>
      <c r="T1917" s="2" t="s">
        <v>9785</v>
      </c>
      <c r="U1917" s="2"/>
      <c r="V1917" s="2"/>
    </row>
    <row r="1918" spans="1:22" ht="14.25" customHeight="1">
      <c r="A1918" s="20" t="s">
        <v>10540</v>
      </c>
      <c r="B1918" s="20" t="s">
        <v>5547</v>
      </c>
      <c r="C1918" s="20" t="s">
        <v>10541</v>
      </c>
      <c r="D1918" s="20" t="s">
        <v>9794</v>
      </c>
      <c r="E1918" s="20" t="s">
        <v>96</v>
      </c>
      <c r="F1918" s="20" t="s">
        <v>10542</v>
      </c>
      <c r="G1918" s="20" t="s">
        <v>2091</v>
      </c>
      <c r="H1918" s="20" t="s">
        <v>10543</v>
      </c>
      <c r="I1918" s="20"/>
      <c r="J1918" s="20" t="s">
        <v>10544</v>
      </c>
      <c r="K1918" s="20" t="s">
        <v>9799</v>
      </c>
      <c r="L1918" s="20" t="s">
        <v>9800</v>
      </c>
      <c r="M1918" s="20" t="s">
        <v>1566</v>
      </c>
      <c r="N1918" s="20"/>
      <c r="O1918" s="20"/>
      <c r="P1918" s="20" t="s">
        <v>9771</v>
      </c>
      <c r="Q1918" s="20" t="s">
        <v>2051</v>
      </c>
      <c r="R1918" s="2" t="s">
        <v>2067</v>
      </c>
      <c r="S1918" s="2" t="s">
        <v>6528</v>
      </c>
      <c r="T1918" s="2" t="s">
        <v>9801</v>
      </c>
      <c r="U1918" s="2"/>
      <c r="V1918" s="2"/>
    </row>
    <row r="1919" spans="1:22" ht="14.25" customHeight="1">
      <c r="A1919" s="20" t="s">
        <v>10545</v>
      </c>
      <c r="B1919" s="20" t="s">
        <v>7794</v>
      </c>
      <c r="C1919" s="20" t="s">
        <v>10546</v>
      </c>
      <c r="D1919" s="20" t="s">
        <v>9820</v>
      </c>
      <c r="E1919" s="20" t="s">
        <v>264</v>
      </c>
      <c r="F1919" s="20" t="s">
        <v>10547</v>
      </c>
      <c r="G1919" s="20" t="s">
        <v>2091</v>
      </c>
      <c r="H1919" s="20" t="s">
        <v>10548</v>
      </c>
      <c r="I1919" s="20"/>
      <c r="J1919" s="20" t="s">
        <v>10549</v>
      </c>
      <c r="K1919" s="20" t="s">
        <v>9825</v>
      </c>
      <c r="L1919" s="20" t="s">
        <v>9826</v>
      </c>
      <c r="M1919" s="20" t="s">
        <v>1566</v>
      </c>
      <c r="N1919" s="20"/>
      <c r="O1919" s="20"/>
      <c r="P1919" s="20" t="s">
        <v>9771</v>
      </c>
      <c r="Q1919" s="20" t="s">
        <v>2051</v>
      </c>
      <c r="R1919" s="2" t="s">
        <v>2067</v>
      </c>
      <c r="S1919" s="2" t="s">
        <v>6528</v>
      </c>
      <c r="T1919" s="2" t="s">
        <v>9827</v>
      </c>
      <c r="U1919" s="2"/>
      <c r="V1919" s="2"/>
    </row>
    <row r="1920" spans="1:22" ht="14.25" customHeight="1">
      <c r="A1920" s="20" t="s">
        <v>10550</v>
      </c>
      <c r="B1920" s="20" t="s">
        <v>9639</v>
      </c>
      <c r="C1920" s="20" t="s">
        <v>10551</v>
      </c>
      <c r="D1920" s="20" t="s">
        <v>10172</v>
      </c>
      <c r="E1920" s="20" t="s">
        <v>264</v>
      </c>
      <c r="F1920" s="20" t="s">
        <v>4708</v>
      </c>
      <c r="G1920" s="20" t="s">
        <v>2091</v>
      </c>
      <c r="H1920" s="20" t="s">
        <v>10552</v>
      </c>
      <c r="I1920" s="20" t="s">
        <v>10553</v>
      </c>
      <c r="J1920" s="20" t="s">
        <v>10554</v>
      </c>
      <c r="K1920" s="20"/>
      <c r="L1920" s="20"/>
      <c r="M1920" s="20" t="s">
        <v>60</v>
      </c>
      <c r="N1920" s="20"/>
      <c r="O1920" s="20"/>
      <c r="P1920" s="20" t="s">
        <v>9771</v>
      </c>
      <c r="Q1920" s="20" t="s">
        <v>2051</v>
      </c>
      <c r="R1920" s="2"/>
      <c r="S1920" s="2" t="s">
        <v>6528</v>
      </c>
      <c r="T1920" s="2" t="s">
        <v>10177</v>
      </c>
      <c r="U1920" s="2"/>
      <c r="V1920" s="2"/>
    </row>
    <row r="1921" spans="1:22" ht="14.25" customHeight="1">
      <c r="A1921" s="20" t="s">
        <v>10555</v>
      </c>
      <c r="B1921" s="20" t="s">
        <v>10556</v>
      </c>
      <c r="C1921" s="20" t="s">
        <v>10557</v>
      </c>
      <c r="D1921" s="20" t="s">
        <v>1913</v>
      </c>
      <c r="E1921" s="20" t="s">
        <v>264</v>
      </c>
      <c r="F1921" s="20" t="s">
        <v>10558</v>
      </c>
      <c r="G1921" s="20" t="s">
        <v>2091</v>
      </c>
      <c r="H1921" s="20" t="s">
        <v>10559</v>
      </c>
      <c r="I1921" s="20" t="s">
        <v>10560</v>
      </c>
      <c r="J1921" s="20" t="s">
        <v>10561</v>
      </c>
      <c r="K1921" s="20"/>
      <c r="L1921" s="20" t="s">
        <v>9775</v>
      </c>
      <c r="M1921" s="20" t="s">
        <v>59</v>
      </c>
      <c r="N1921" s="20"/>
      <c r="O1921" s="20"/>
      <c r="P1921" s="20" t="s">
        <v>9771</v>
      </c>
      <c r="Q1921" s="20" t="s">
        <v>2051</v>
      </c>
      <c r="R1921" s="2"/>
      <c r="S1921" s="2" t="s">
        <v>6528</v>
      </c>
      <c r="T1921" s="2" t="s">
        <v>9776</v>
      </c>
      <c r="U1921" s="2"/>
      <c r="V1921" s="2"/>
    </row>
    <row r="1922" spans="1:22" ht="14.25" customHeight="1">
      <c r="A1922" s="20" t="s">
        <v>10562</v>
      </c>
      <c r="B1922" s="20" t="s">
        <v>9089</v>
      </c>
      <c r="C1922" s="20" t="s">
        <v>10563</v>
      </c>
      <c r="D1922" s="20" t="s">
        <v>1913</v>
      </c>
      <c r="E1922" s="20" t="s">
        <v>264</v>
      </c>
      <c r="F1922" s="20" t="s">
        <v>3850</v>
      </c>
      <c r="G1922" s="20" t="s">
        <v>2091</v>
      </c>
      <c r="H1922" s="20" t="s">
        <v>10564</v>
      </c>
      <c r="I1922" s="20"/>
      <c r="J1922" s="20"/>
      <c r="K1922" s="20"/>
      <c r="L1922" s="20" t="s">
        <v>9775</v>
      </c>
      <c r="M1922" s="20" t="s">
        <v>59</v>
      </c>
      <c r="N1922" s="20"/>
      <c r="O1922" s="20"/>
      <c r="P1922" s="20" t="s">
        <v>9771</v>
      </c>
      <c r="Q1922" s="20" t="s">
        <v>2051</v>
      </c>
      <c r="R1922" s="2"/>
      <c r="S1922" s="2" t="s">
        <v>6528</v>
      </c>
      <c r="T1922" s="2" t="s">
        <v>9776</v>
      </c>
      <c r="U1922" s="2"/>
      <c r="V1922" s="2"/>
    </row>
    <row r="1923" spans="1:22" ht="14.25" customHeight="1">
      <c r="A1923" s="20" t="s">
        <v>10565</v>
      </c>
      <c r="B1923" s="20" t="s">
        <v>10566</v>
      </c>
      <c r="C1923" s="20" t="s">
        <v>10567</v>
      </c>
      <c r="D1923" s="20" t="s">
        <v>1913</v>
      </c>
      <c r="E1923" s="20" t="s">
        <v>264</v>
      </c>
      <c r="F1923" s="20" t="s">
        <v>10568</v>
      </c>
      <c r="G1923" s="20" t="s">
        <v>2091</v>
      </c>
      <c r="H1923" s="20" t="s">
        <v>10569</v>
      </c>
      <c r="I1923" s="20"/>
      <c r="J1923" s="20"/>
      <c r="K1923" s="20"/>
      <c r="L1923" s="20" t="s">
        <v>9775</v>
      </c>
      <c r="M1923" s="20" t="s">
        <v>1566</v>
      </c>
      <c r="N1923" s="20"/>
      <c r="O1923" s="20"/>
      <c r="P1923" s="20" t="s">
        <v>9771</v>
      </c>
      <c r="Q1923" s="20" t="s">
        <v>2051</v>
      </c>
      <c r="R1923" s="2" t="s">
        <v>2052</v>
      </c>
      <c r="S1923" s="2" t="s">
        <v>6528</v>
      </c>
      <c r="T1923" s="2" t="s">
        <v>9776</v>
      </c>
      <c r="U1923" s="2"/>
      <c r="V1923" s="2"/>
    </row>
    <row r="1924" spans="1:22" ht="14.25" customHeight="1">
      <c r="A1924" s="20" t="s">
        <v>10570</v>
      </c>
      <c r="B1924" s="20" t="s">
        <v>4598</v>
      </c>
      <c r="C1924" s="20" t="s">
        <v>8457</v>
      </c>
      <c r="D1924" s="20" t="s">
        <v>1913</v>
      </c>
      <c r="E1924" s="20" t="s">
        <v>264</v>
      </c>
      <c r="F1924" s="20" t="s">
        <v>10571</v>
      </c>
      <c r="G1924" s="20" t="s">
        <v>2091</v>
      </c>
      <c r="H1924" s="20" t="s">
        <v>10572</v>
      </c>
      <c r="I1924" s="20"/>
      <c r="J1924" s="20"/>
      <c r="K1924" s="20"/>
      <c r="L1924" s="20" t="s">
        <v>9775</v>
      </c>
      <c r="M1924" s="20" t="s">
        <v>1566</v>
      </c>
      <c r="N1924" s="20"/>
      <c r="O1924" s="20"/>
      <c r="P1924" s="20" t="s">
        <v>9771</v>
      </c>
      <c r="Q1924" s="20" t="s">
        <v>2051</v>
      </c>
      <c r="R1924" s="2" t="s">
        <v>2052</v>
      </c>
      <c r="S1924" s="2" t="s">
        <v>6528</v>
      </c>
      <c r="T1924" s="2" t="s">
        <v>9776</v>
      </c>
      <c r="U1924" s="2"/>
      <c r="V1924" s="2"/>
    </row>
    <row r="1925" spans="1:22" ht="14.25" customHeight="1">
      <c r="A1925" s="20" t="s">
        <v>10573</v>
      </c>
      <c r="B1925" s="20" t="s">
        <v>9431</v>
      </c>
      <c r="C1925" s="20" t="s">
        <v>10574</v>
      </c>
      <c r="D1925" s="20" t="s">
        <v>1913</v>
      </c>
      <c r="E1925" s="20" t="s">
        <v>264</v>
      </c>
      <c r="F1925" s="20" t="s">
        <v>10152</v>
      </c>
      <c r="G1925" s="20" t="s">
        <v>2091</v>
      </c>
      <c r="H1925" s="20" t="s">
        <v>10575</v>
      </c>
      <c r="I1925" s="20"/>
      <c r="J1925" s="20"/>
      <c r="K1925" s="20"/>
      <c r="L1925" s="20" t="s">
        <v>9775</v>
      </c>
      <c r="M1925" s="20" t="s">
        <v>59</v>
      </c>
      <c r="N1925" s="20"/>
      <c r="O1925" s="20"/>
      <c r="P1925" s="20" t="s">
        <v>9771</v>
      </c>
      <c r="Q1925" s="20" t="s">
        <v>2051</v>
      </c>
      <c r="R1925" s="2"/>
      <c r="S1925" s="16" t="s">
        <v>6863</v>
      </c>
      <c r="T1925" s="2" t="s">
        <v>9776</v>
      </c>
      <c r="U1925" s="2"/>
      <c r="V1925" s="2"/>
    </row>
    <row r="1926" spans="1:22" ht="14.25" customHeight="1">
      <c r="A1926" s="20" t="s">
        <v>10576</v>
      </c>
      <c r="B1926" s="20" t="s">
        <v>4594</v>
      </c>
      <c r="C1926" s="20" t="s">
        <v>10577</v>
      </c>
      <c r="D1926" s="20" t="s">
        <v>9935</v>
      </c>
      <c r="E1926" s="20" t="s">
        <v>264</v>
      </c>
      <c r="F1926" s="20" t="s">
        <v>10578</v>
      </c>
      <c r="G1926" s="20" t="s">
        <v>2091</v>
      </c>
      <c r="H1926" s="20" t="s">
        <v>10579</v>
      </c>
      <c r="I1926" s="20" t="s">
        <v>10580</v>
      </c>
      <c r="J1926" s="20" t="s">
        <v>10581</v>
      </c>
      <c r="K1926" s="20" t="s">
        <v>9940</v>
      </c>
      <c r="L1926" s="20" t="s">
        <v>9941</v>
      </c>
      <c r="M1926" s="20" t="s">
        <v>59</v>
      </c>
      <c r="N1926" s="20"/>
      <c r="O1926" s="20"/>
      <c r="P1926" s="20" t="s">
        <v>9771</v>
      </c>
      <c r="Q1926" s="20" t="s">
        <v>2051</v>
      </c>
      <c r="R1926" s="2"/>
      <c r="S1926" s="16" t="s">
        <v>6863</v>
      </c>
      <c r="T1926" s="2" t="s">
        <v>9942</v>
      </c>
      <c r="U1926" s="2"/>
      <c r="V1926" s="2"/>
    </row>
    <row r="1927" spans="1:22" ht="14.25" customHeight="1">
      <c r="A1927" s="20" t="s">
        <v>10582</v>
      </c>
      <c r="B1927" s="20" t="s">
        <v>4594</v>
      </c>
      <c r="C1927" s="20" t="s">
        <v>10583</v>
      </c>
      <c r="D1927" s="20" t="s">
        <v>9779</v>
      </c>
      <c r="E1927" s="20" t="s">
        <v>264</v>
      </c>
      <c r="F1927" s="20" t="s">
        <v>10584</v>
      </c>
      <c r="G1927" s="20" t="s">
        <v>2091</v>
      </c>
      <c r="H1927" s="20" t="s">
        <v>10585</v>
      </c>
      <c r="I1927" s="20" t="s">
        <v>10586</v>
      </c>
      <c r="J1927" s="20" t="s">
        <v>10587</v>
      </c>
      <c r="K1927" s="20" t="s">
        <v>9784</v>
      </c>
      <c r="L1927" s="20"/>
      <c r="M1927" s="20" t="s">
        <v>1566</v>
      </c>
      <c r="N1927" s="20"/>
      <c r="O1927" s="20"/>
      <c r="P1927" s="20" t="s">
        <v>9771</v>
      </c>
      <c r="Q1927" s="20" t="s">
        <v>2051</v>
      </c>
      <c r="R1927" s="2" t="s">
        <v>2067</v>
      </c>
      <c r="S1927" s="2" t="s">
        <v>6528</v>
      </c>
      <c r="T1927" s="2" t="s">
        <v>9785</v>
      </c>
      <c r="U1927" s="2"/>
      <c r="V1927" s="2"/>
    </row>
    <row r="1928" spans="1:22" ht="14.25" customHeight="1">
      <c r="A1928" s="20" t="s">
        <v>10588</v>
      </c>
      <c r="B1928" s="20" t="s">
        <v>4594</v>
      </c>
      <c r="C1928" s="20" t="s">
        <v>10589</v>
      </c>
      <c r="D1928" s="20" t="s">
        <v>1913</v>
      </c>
      <c r="E1928" s="20" t="s">
        <v>264</v>
      </c>
      <c r="F1928" s="20" t="s">
        <v>10590</v>
      </c>
      <c r="G1928" s="20" t="s">
        <v>2091</v>
      </c>
      <c r="H1928" s="20" t="s">
        <v>10591</v>
      </c>
      <c r="I1928" s="20"/>
      <c r="J1928" s="20" t="s">
        <v>10323</v>
      </c>
      <c r="K1928" s="20"/>
      <c r="L1928" s="20" t="s">
        <v>9775</v>
      </c>
      <c r="M1928" s="20" t="s">
        <v>1566</v>
      </c>
      <c r="N1928" s="20"/>
      <c r="O1928" s="20"/>
      <c r="P1928" s="20" t="s">
        <v>9771</v>
      </c>
      <c r="Q1928" s="20" t="s">
        <v>2051</v>
      </c>
      <c r="R1928" s="2" t="s">
        <v>2052</v>
      </c>
      <c r="S1928" s="2" t="s">
        <v>6528</v>
      </c>
      <c r="T1928" s="2" t="s">
        <v>9776</v>
      </c>
      <c r="U1928" s="2"/>
      <c r="V1928" s="2"/>
    </row>
    <row r="1929" spans="1:22" ht="14.25" customHeight="1">
      <c r="A1929" s="20" t="s">
        <v>10592</v>
      </c>
      <c r="B1929" s="20" t="s">
        <v>4594</v>
      </c>
      <c r="C1929" s="20" t="s">
        <v>10593</v>
      </c>
      <c r="D1929" s="20" t="s">
        <v>10047</v>
      </c>
      <c r="E1929" s="20" t="s">
        <v>264</v>
      </c>
      <c r="F1929" s="20" t="s">
        <v>10594</v>
      </c>
      <c r="G1929" s="20" t="s">
        <v>2091</v>
      </c>
      <c r="H1929" s="20" t="s">
        <v>10595</v>
      </c>
      <c r="I1929" s="20" t="s">
        <v>10596</v>
      </c>
      <c r="J1929" s="20"/>
      <c r="K1929" s="20"/>
      <c r="L1929" s="20" t="s">
        <v>10052</v>
      </c>
      <c r="M1929" s="20" t="s">
        <v>1566</v>
      </c>
      <c r="N1929" s="20"/>
      <c r="O1929" s="20"/>
      <c r="P1929" s="20" t="s">
        <v>9771</v>
      </c>
      <c r="Q1929" s="20" t="s">
        <v>2051</v>
      </c>
      <c r="R1929" s="2" t="s">
        <v>2067</v>
      </c>
      <c r="S1929" s="2" t="s">
        <v>6528</v>
      </c>
      <c r="T1929" s="2" t="s">
        <v>10053</v>
      </c>
      <c r="U1929" s="2"/>
      <c r="V1929" s="2"/>
    </row>
    <row r="1930" spans="1:22" ht="14.25" customHeight="1">
      <c r="A1930" s="20" t="s">
        <v>10597</v>
      </c>
      <c r="B1930" s="20" t="s">
        <v>6083</v>
      </c>
      <c r="C1930" s="20" t="s">
        <v>10598</v>
      </c>
      <c r="D1930" s="20" t="s">
        <v>9766</v>
      </c>
      <c r="E1930" s="20" t="s">
        <v>264</v>
      </c>
      <c r="F1930" s="20" t="s">
        <v>10599</v>
      </c>
      <c r="G1930" s="20" t="s">
        <v>2091</v>
      </c>
      <c r="H1930" s="20" t="s">
        <v>10600</v>
      </c>
      <c r="I1930" s="20" t="s">
        <v>10601</v>
      </c>
      <c r="J1930" s="20"/>
      <c r="K1930" s="20" t="s">
        <v>9770</v>
      </c>
      <c r="L1930" s="20"/>
      <c r="M1930" s="20" t="s">
        <v>1566</v>
      </c>
      <c r="N1930" s="20"/>
      <c r="O1930" s="20"/>
      <c r="P1930" s="20" t="s">
        <v>9771</v>
      </c>
      <c r="Q1930" s="20" t="s">
        <v>2051</v>
      </c>
      <c r="R1930" s="2" t="s">
        <v>2067</v>
      </c>
      <c r="S1930" s="2" t="s">
        <v>6528</v>
      </c>
      <c r="T1930" s="2" t="s">
        <v>9772</v>
      </c>
      <c r="U1930" s="2"/>
      <c r="V1930" s="2"/>
    </row>
    <row r="1931" spans="1:22" ht="14.25" customHeight="1">
      <c r="A1931" s="20" t="s">
        <v>10602</v>
      </c>
      <c r="B1931" s="20" t="s">
        <v>6083</v>
      </c>
      <c r="C1931" s="20" t="s">
        <v>10603</v>
      </c>
      <c r="D1931" s="20" t="s">
        <v>9794</v>
      </c>
      <c r="E1931" s="20" t="s">
        <v>96</v>
      </c>
      <c r="F1931" s="20" t="s">
        <v>10604</v>
      </c>
      <c r="G1931" s="20" t="s">
        <v>2091</v>
      </c>
      <c r="H1931" s="20" t="s">
        <v>10605</v>
      </c>
      <c r="I1931" s="20"/>
      <c r="J1931" s="20" t="s">
        <v>10606</v>
      </c>
      <c r="K1931" s="20" t="s">
        <v>9799</v>
      </c>
      <c r="L1931" s="20" t="s">
        <v>9800</v>
      </c>
      <c r="M1931" s="20" t="s">
        <v>1566</v>
      </c>
      <c r="N1931" s="20"/>
      <c r="O1931" s="20"/>
      <c r="P1931" s="20" t="s">
        <v>9771</v>
      </c>
      <c r="Q1931" s="20" t="s">
        <v>2051</v>
      </c>
      <c r="R1931" s="2" t="s">
        <v>2052</v>
      </c>
      <c r="S1931" s="2" t="s">
        <v>6528</v>
      </c>
      <c r="T1931" s="2" t="s">
        <v>9801</v>
      </c>
      <c r="U1931" s="2"/>
      <c r="V1931" s="2"/>
    </row>
    <row r="1932" spans="1:22" ht="14.25" customHeight="1">
      <c r="A1932" s="20" t="s">
        <v>10607</v>
      </c>
      <c r="B1932" s="20" t="s">
        <v>10608</v>
      </c>
      <c r="C1932" s="20" t="s">
        <v>6735</v>
      </c>
      <c r="D1932" s="20" t="s">
        <v>10256</v>
      </c>
      <c r="E1932" s="20" t="s">
        <v>264</v>
      </c>
      <c r="F1932" s="20" t="s">
        <v>10609</v>
      </c>
      <c r="G1932" s="20" t="s">
        <v>2091</v>
      </c>
      <c r="H1932" s="20" t="s">
        <v>10610</v>
      </c>
      <c r="I1932" s="20" t="s">
        <v>10611</v>
      </c>
      <c r="J1932" s="20" t="s">
        <v>10612</v>
      </c>
      <c r="K1932" s="20"/>
      <c r="L1932" s="20"/>
      <c r="M1932" s="20" t="s">
        <v>60</v>
      </c>
      <c r="N1932" s="20"/>
      <c r="O1932" s="20"/>
      <c r="P1932" s="20" t="s">
        <v>9771</v>
      </c>
      <c r="Q1932" s="20" t="s">
        <v>2051</v>
      </c>
      <c r="R1932" s="2"/>
      <c r="S1932" s="2" t="s">
        <v>6528</v>
      </c>
      <c r="T1932" s="2" t="s">
        <v>10261</v>
      </c>
      <c r="U1932" s="2"/>
      <c r="V1932" s="2"/>
    </row>
    <row r="1933" spans="1:22" ht="14.25" customHeight="1">
      <c r="A1933" s="20" t="s">
        <v>10613</v>
      </c>
      <c r="B1933" s="20" t="s">
        <v>6083</v>
      </c>
      <c r="C1933" s="20" t="s">
        <v>3779</v>
      </c>
      <c r="D1933" s="20" t="s">
        <v>1913</v>
      </c>
      <c r="E1933" s="20" t="s">
        <v>264</v>
      </c>
      <c r="F1933" s="20" t="s">
        <v>10614</v>
      </c>
      <c r="G1933" s="20" t="s">
        <v>2091</v>
      </c>
      <c r="H1933" s="20" t="s">
        <v>10615</v>
      </c>
      <c r="I1933" s="20"/>
      <c r="J1933" s="20"/>
      <c r="K1933" s="20"/>
      <c r="L1933" s="20" t="s">
        <v>9775</v>
      </c>
      <c r="M1933" s="20" t="s">
        <v>59</v>
      </c>
      <c r="N1933" s="20"/>
      <c r="O1933" s="20"/>
      <c r="P1933" s="20" t="s">
        <v>9771</v>
      </c>
      <c r="Q1933" s="20" t="s">
        <v>2051</v>
      </c>
      <c r="R1933" s="2"/>
      <c r="S1933" s="2" t="s">
        <v>6528</v>
      </c>
      <c r="T1933" s="2" t="s">
        <v>9776</v>
      </c>
      <c r="U1933" s="2"/>
      <c r="V1933" s="2"/>
    </row>
    <row r="1934" spans="1:22" ht="14.25" customHeight="1">
      <c r="A1934" s="20" t="s">
        <v>10616</v>
      </c>
      <c r="B1934" s="20" t="s">
        <v>10617</v>
      </c>
      <c r="C1934" s="20" t="s">
        <v>10618</v>
      </c>
      <c r="D1934" s="20" t="s">
        <v>1913</v>
      </c>
      <c r="E1934" s="20" t="s">
        <v>264</v>
      </c>
      <c r="F1934" s="20" t="s">
        <v>10619</v>
      </c>
      <c r="G1934" s="20" t="s">
        <v>2091</v>
      </c>
      <c r="H1934" s="20" t="s">
        <v>10620</v>
      </c>
      <c r="I1934" s="20" t="s">
        <v>10621</v>
      </c>
      <c r="J1934" s="20" t="s">
        <v>10622</v>
      </c>
      <c r="K1934" s="20"/>
      <c r="L1934" s="20" t="s">
        <v>9775</v>
      </c>
      <c r="M1934" s="20" t="s">
        <v>60</v>
      </c>
      <c r="N1934" s="20"/>
      <c r="O1934" s="20"/>
      <c r="P1934" s="20" t="s">
        <v>9771</v>
      </c>
      <c r="Q1934" s="20" t="s">
        <v>2051</v>
      </c>
      <c r="R1934" s="2"/>
      <c r="S1934" s="2" t="s">
        <v>6528</v>
      </c>
      <c r="T1934" s="2" t="s">
        <v>9776</v>
      </c>
      <c r="U1934" s="2"/>
      <c r="V1934" s="2"/>
    </row>
    <row r="1935" spans="1:22" ht="14.25" customHeight="1">
      <c r="A1935" s="20" t="s">
        <v>10623</v>
      </c>
      <c r="B1935" s="20" t="s">
        <v>8609</v>
      </c>
      <c r="C1935" s="20" t="s">
        <v>4658</v>
      </c>
      <c r="D1935" s="20" t="s">
        <v>9794</v>
      </c>
      <c r="E1935" s="20" t="s">
        <v>96</v>
      </c>
      <c r="F1935" s="20" t="s">
        <v>10624</v>
      </c>
      <c r="G1935" s="20" t="s">
        <v>2091</v>
      </c>
      <c r="H1935" s="20" t="s">
        <v>10625</v>
      </c>
      <c r="I1935" s="20"/>
      <c r="J1935" s="20" t="s">
        <v>10626</v>
      </c>
      <c r="K1935" s="20" t="s">
        <v>9799</v>
      </c>
      <c r="L1935" s="20" t="s">
        <v>9800</v>
      </c>
      <c r="M1935" s="20" t="s">
        <v>59</v>
      </c>
      <c r="N1935" s="20"/>
      <c r="O1935" s="20"/>
      <c r="P1935" s="20" t="s">
        <v>9771</v>
      </c>
      <c r="Q1935" s="20" t="s">
        <v>2051</v>
      </c>
      <c r="R1935" s="2"/>
      <c r="S1935" s="2" t="s">
        <v>6528</v>
      </c>
      <c r="T1935" s="2" t="s">
        <v>9801</v>
      </c>
      <c r="U1935" s="2"/>
      <c r="V1935" s="2"/>
    </row>
    <row r="1936" spans="1:22" ht="14.25" customHeight="1">
      <c r="A1936" s="20" t="s">
        <v>10627</v>
      </c>
      <c r="B1936" s="20" t="s">
        <v>8609</v>
      </c>
      <c r="C1936" s="20" t="s">
        <v>10628</v>
      </c>
      <c r="D1936" s="20" t="s">
        <v>1913</v>
      </c>
      <c r="E1936" s="20" t="s">
        <v>264</v>
      </c>
      <c r="F1936" s="20" t="s">
        <v>10629</v>
      </c>
      <c r="G1936" s="20" t="s">
        <v>2091</v>
      </c>
      <c r="H1936" s="20" t="s">
        <v>10630</v>
      </c>
      <c r="I1936" s="20" t="s">
        <v>10631</v>
      </c>
      <c r="J1936" s="20" t="s">
        <v>10632</v>
      </c>
      <c r="K1936" s="20"/>
      <c r="L1936" s="20" t="s">
        <v>9775</v>
      </c>
      <c r="M1936" s="20" t="s">
        <v>59</v>
      </c>
      <c r="N1936" s="20"/>
      <c r="O1936" s="20"/>
      <c r="P1936" s="20" t="s">
        <v>9771</v>
      </c>
      <c r="Q1936" s="20" t="s">
        <v>2051</v>
      </c>
      <c r="R1936" s="2"/>
      <c r="S1936" s="2" t="s">
        <v>6528</v>
      </c>
      <c r="T1936" s="2" t="s">
        <v>9776</v>
      </c>
      <c r="U1936" s="2"/>
      <c r="V1936" s="2"/>
    </row>
    <row r="1937" spans="1:22" ht="14.25" customHeight="1">
      <c r="A1937" s="20" t="s">
        <v>10633</v>
      </c>
      <c r="B1937" s="20" t="s">
        <v>8609</v>
      </c>
      <c r="C1937" s="20" t="s">
        <v>3356</v>
      </c>
      <c r="D1937" s="20" t="s">
        <v>9805</v>
      </c>
      <c r="E1937" s="20" t="s">
        <v>264</v>
      </c>
      <c r="F1937" s="20" t="s">
        <v>10634</v>
      </c>
      <c r="G1937" s="20" t="s">
        <v>2091</v>
      </c>
      <c r="H1937" s="20" t="s">
        <v>10635</v>
      </c>
      <c r="I1937" s="20" t="s">
        <v>10636</v>
      </c>
      <c r="J1937" s="20" t="s">
        <v>10637</v>
      </c>
      <c r="K1937" s="20" t="s">
        <v>9809</v>
      </c>
      <c r="L1937" s="20" t="s">
        <v>9810</v>
      </c>
      <c r="M1937" s="20" t="s">
        <v>1566</v>
      </c>
      <c r="N1937" s="20"/>
      <c r="O1937" s="20"/>
      <c r="P1937" s="20" t="s">
        <v>9771</v>
      </c>
      <c r="Q1937" s="20" t="s">
        <v>2051</v>
      </c>
      <c r="R1937" s="2" t="s">
        <v>2067</v>
      </c>
      <c r="S1937" s="2" t="s">
        <v>6528</v>
      </c>
      <c r="T1937" s="2" t="s">
        <v>9811</v>
      </c>
      <c r="U1937" s="2"/>
      <c r="V1937" s="2"/>
    </row>
    <row r="1938" spans="1:22" ht="14.25" customHeight="1">
      <c r="A1938" s="20" t="s">
        <v>10638</v>
      </c>
      <c r="B1938" s="20" t="s">
        <v>4440</v>
      </c>
      <c r="C1938" s="20" t="s">
        <v>10639</v>
      </c>
      <c r="D1938" s="20" t="s">
        <v>10640</v>
      </c>
      <c r="E1938" s="20" t="s">
        <v>264</v>
      </c>
      <c r="F1938" s="20" t="s">
        <v>10641</v>
      </c>
      <c r="G1938" s="20" t="s">
        <v>2091</v>
      </c>
      <c r="H1938" s="20" t="s">
        <v>10642</v>
      </c>
      <c r="I1938" s="20" t="s">
        <v>10643</v>
      </c>
      <c r="J1938" s="20" t="s">
        <v>10644</v>
      </c>
      <c r="K1938" s="20"/>
      <c r="L1938" s="20"/>
      <c r="M1938" s="20" t="s">
        <v>60</v>
      </c>
      <c r="N1938" s="20"/>
      <c r="O1938" s="20"/>
      <c r="P1938" s="20" t="s">
        <v>9771</v>
      </c>
      <c r="Q1938" s="20" t="s">
        <v>2051</v>
      </c>
      <c r="R1938" s="2"/>
      <c r="S1938" s="2" t="s">
        <v>6528</v>
      </c>
      <c r="T1938" s="2" t="s">
        <v>10645</v>
      </c>
      <c r="U1938" s="2"/>
      <c r="V1938" s="2"/>
    </row>
    <row r="1939" spans="1:22" ht="14.25" customHeight="1">
      <c r="A1939" s="20" t="s">
        <v>10646</v>
      </c>
      <c r="B1939" s="20" t="s">
        <v>4440</v>
      </c>
      <c r="C1939" s="20" t="s">
        <v>10647</v>
      </c>
      <c r="D1939" s="20" t="s">
        <v>10648</v>
      </c>
      <c r="E1939" s="20" t="s">
        <v>264</v>
      </c>
      <c r="F1939" s="20" t="s">
        <v>10076</v>
      </c>
      <c r="G1939" s="20" t="s">
        <v>2091</v>
      </c>
      <c r="H1939" s="20" t="s">
        <v>10649</v>
      </c>
      <c r="I1939" s="20"/>
      <c r="J1939" s="20" t="s">
        <v>10650</v>
      </c>
      <c r="K1939" s="20" t="s">
        <v>10651</v>
      </c>
      <c r="L1939" s="20" t="s">
        <v>10652</v>
      </c>
      <c r="M1939" s="20" t="s">
        <v>59</v>
      </c>
      <c r="N1939" s="20"/>
      <c r="O1939" s="20"/>
      <c r="P1939" s="20" t="s">
        <v>9771</v>
      </c>
      <c r="Q1939" s="20" t="s">
        <v>2051</v>
      </c>
      <c r="R1939" s="2"/>
      <c r="S1939" s="2" t="s">
        <v>6528</v>
      </c>
      <c r="T1939" s="2" t="s">
        <v>10653</v>
      </c>
      <c r="U1939" s="2"/>
      <c r="V1939" s="2"/>
    </row>
    <row r="1940" spans="1:22" ht="14.25" customHeight="1">
      <c r="A1940" s="20" t="s">
        <v>10654</v>
      </c>
      <c r="B1940" s="20" t="s">
        <v>4440</v>
      </c>
      <c r="C1940" s="20" t="s">
        <v>5536</v>
      </c>
      <c r="D1940" s="20" t="s">
        <v>1913</v>
      </c>
      <c r="E1940" s="20" t="s">
        <v>264</v>
      </c>
      <c r="F1940" s="20" t="s">
        <v>4013</v>
      </c>
      <c r="G1940" s="20" t="s">
        <v>2091</v>
      </c>
      <c r="H1940" s="20" t="s">
        <v>10655</v>
      </c>
      <c r="I1940" s="20"/>
      <c r="J1940" s="20"/>
      <c r="K1940" s="20"/>
      <c r="L1940" s="20" t="s">
        <v>9775</v>
      </c>
      <c r="M1940" s="20" t="s">
        <v>1566</v>
      </c>
      <c r="N1940" s="20"/>
      <c r="O1940" s="20"/>
      <c r="P1940" s="20" t="s">
        <v>9771</v>
      </c>
      <c r="Q1940" s="20" t="s">
        <v>2051</v>
      </c>
      <c r="R1940" s="2" t="s">
        <v>2052</v>
      </c>
      <c r="S1940" s="2" t="s">
        <v>6528</v>
      </c>
      <c r="T1940" s="2" t="s">
        <v>9776</v>
      </c>
      <c r="U1940" s="2"/>
      <c r="V1940" s="2"/>
    </row>
    <row r="1941" spans="1:22" ht="14.25" customHeight="1">
      <c r="A1941" s="20" t="s">
        <v>10656</v>
      </c>
      <c r="B1941" s="20" t="s">
        <v>4440</v>
      </c>
      <c r="C1941" s="20" t="s">
        <v>6541</v>
      </c>
      <c r="D1941" s="20" t="s">
        <v>10001</v>
      </c>
      <c r="E1941" s="20" t="s">
        <v>264</v>
      </c>
      <c r="F1941" s="20" t="s">
        <v>10657</v>
      </c>
      <c r="G1941" s="20" t="s">
        <v>2091</v>
      </c>
      <c r="H1941" s="20" t="s">
        <v>10658</v>
      </c>
      <c r="I1941" s="20" t="s">
        <v>10659</v>
      </c>
      <c r="J1941" s="20" t="s">
        <v>10660</v>
      </c>
      <c r="K1941" s="20" t="s">
        <v>10005</v>
      </c>
      <c r="L1941" s="20" t="s">
        <v>10006</v>
      </c>
      <c r="M1941" s="20" t="s">
        <v>1566</v>
      </c>
      <c r="N1941" s="20"/>
      <c r="O1941" s="20"/>
      <c r="P1941" s="20" t="s">
        <v>9771</v>
      </c>
      <c r="Q1941" s="20" t="s">
        <v>2051</v>
      </c>
      <c r="R1941" s="2" t="s">
        <v>2067</v>
      </c>
      <c r="S1941" s="2" t="s">
        <v>6528</v>
      </c>
      <c r="T1941" s="2" t="s">
        <v>10007</v>
      </c>
      <c r="U1941" s="2"/>
      <c r="V1941" s="2"/>
    </row>
    <row r="1942" spans="1:22" ht="14.25" customHeight="1">
      <c r="A1942" s="20" t="s">
        <v>10661</v>
      </c>
      <c r="B1942" s="20" t="s">
        <v>4440</v>
      </c>
      <c r="C1942" s="20" t="s">
        <v>10662</v>
      </c>
      <c r="D1942" s="20" t="s">
        <v>10047</v>
      </c>
      <c r="E1942" s="20" t="s">
        <v>264</v>
      </c>
      <c r="F1942" s="20" t="s">
        <v>10663</v>
      </c>
      <c r="G1942" s="20" t="s">
        <v>2091</v>
      </c>
      <c r="H1942" s="20" t="s">
        <v>10664</v>
      </c>
      <c r="I1942" s="20" t="s">
        <v>10665</v>
      </c>
      <c r="J1942" s="20"/>
      <c r="K1942" s="20"/>
      <c r="L1942" s="20" t="s">
        <v>10052</v>
      </c>
      <c r="M1942" s="20" t="s">
        <v>1566</v>
      </c>
      <c r="N1942" s="20"/>
      <c r="O1942" s="20"/>
      <c r="P1942" s="20" t="s">
        <v>9771</v>
      </c>
      <c r="Q1942" s="20" t="s">
        <v>2051</v>
      </c>
      <c r="R1942" s="2" t="s">
        <v>2067</v>
      </c>
      <c r="S1942" s="2" t="s">
        <v>6528</v>
      </c>
      <c r="T1942" s="2" t="s">
        <v>10053</v>
      </c>
      <c r="U1942" s="2"/>
      <c r="V1942" s="2"/>
    </row>
    <row r="1943" spans="1:22" ht="14.25" customHeight="1">
      <c r="A1943" s="20" t="s">
        <v>10666</v>
      </c>
      <c r="B1943" s="20" t="s">
        <v>4440</v>
      </c>
      <c r="C1943" s="20" t="s">
        <v>10667</v>
      </c>
      <c r="D1943" s="20" t="s">
        <v>9820</v>
      </c>
      <c r="E1943" s="20" t="s">
        <v>264</v>
      </c>
      <c r="F1943" s="20" t="s">
        <v>10668</v>
      </c>
      <c r="G1943" s="20" t="s">
        <v>2091</v>
      </c>
      <c r="H1943" s="20" t="s">
        <v>10669</v>
      </c>
      <c r="I1943" s="20" t="s">
        <v>10670</v>
      </c>
      <c r="J1943" s="20"/>
      <c r="K1943" s="20" t="s">
        <v>9825</v>
      </c>
      <c r="L1943" s="20" t="s">
        <v>9826</v>
      </c>
      <c r="M1943" s="20" t="s">
        <v>1566</v>
      </c>
      <c r="N1943" s="20"/>
      <c r="O1943" s="20"/>
      <c r="P1943" s="20" t="s">
        <v>9771</v>
      </c>
      <c r="Q1943" s="20" t="s">
        <v>2051</v>
      </c>
      <c r="R1943" s="2" t="s">
        <v>2067</v>
      </c>
      <c r="S1943" s="2" t="s">
        <v>6528</v>
      </c>
      <c r="T1943" s="2" t="s">
        <v>9827</v>
      </c>
      <c r="U1943" s="2"/>
      <c r="V1943" s="2"/>
    </row>
    <row r="1944" spans="1:22" ht="14.25" customHeight="1">
      <c r="A1944" s="20" t="s">
        <v>10671</v>
      </c>
      <c r="B1944" s="20" t="s">
        <v>4440</v>
      </c>
      <c r="C1944" s="20" t="s">
        <v>10672</v>
      </c>
      <c r="D1944" s="20" t="s">
        <v>10283</v>
      </c>
      <c r="E1944" s="20" t="s">
        <v>264</v>
      </c>
      <c r="F1944" s="20" t="s">
        <v>3757</v>
      </c>
      <c r="G1944" s="20" t="s">
        <v>2091</v>
      </c>
      <c r="H1944" s="20" t="s">
        <v>10673</v>
      </c>
      <c r="I1944" s="20" t="s">
        <v>10674</v>
      </c>
      <c r="J1944" s="20"/>
      <c r="K1944" s="20"/>
      <c r="L1944" s="20"/>
      <c r="M1944" s="20" t="s">
        <v>59</v>
      </c>
      <c r="N1944" s="20"/>
      <c r="O1944" s="20"/>
      <c r="P1944" s="20" t="s">
        <v>9771</v>
      </c>
      <c r="Q1944" s="20" t="s">
        <v>2051</v>
      </c>
      <c r="R1944" s="2"/>
      <c r="S1944" s="2" t="s">
        <v>6528</v>
      </c>
      <c r="T1944" s="2" t="s">
        <v>10286</v>
      </c>
      <c r="U1944" s="2"/>
      <c r="V1944" s="2"/>
    </row>
    <row r="1945" spans="1:22" ht="14.25" customHeight="1">
      <c r="A1945" s="20" t="s">
        <v>10675</v>
      </c>
      <c r="B1945" s="20" t="s">
        <v>4440</v>
      </c>
      <c r="C1945" s="20" t="s">
        <v>10676</v>
      </c>
      <c r="D1945" s="20" t="s">
        <v>9878</v>
      </c>
      <c r="E1945" s="20" t="s">
        <v>264</v>
      </c>
      <c r="F1945" s="20" t="s">
        <v>10677</v>
      </c>
      <c r="G1945" s="20" t="s">
        <v>2091</v>
      </c>
      <c r="H1945" s="20" t="s">
        <v>10678</v>
      </c>
      <c r="I1945" s="20" t="s">
        <v>10679</v>
      </c>
      <c r="J1945" s="20"/>
      <c r="K1945" s="20" t="s">
        <v>9882</v>
      </c>
      <c r="L1945" s="20"/>
      <c r="M1945" s="20" t="s">
        <v>1566</v>
      </c>
      <c r="N1945" s="20"/>
      <c r="O1945" s="20"/>
      <c r="P1945" s="20" t="s">
        <v>9771</v>
      </c>
      <c r="Q1945" s="20" t="s">
        <v>2051</v>
      </c>
      <c r="R1945" s="2" t="s">
        <v>2067</v>
      </c>
      <c r="S1945" s="2" t="s">
        <v>6528</v>
      </c>
      <c r="T1945" s="2" t="s">
        <v>9883</v>
      </c>
      <c r="U1945" s="2"/>
      <c r="V1945" s="2"/>
    </row>
    <row r="1946" spans="1:22" ht="14.25" customHeight="1">
      <c r="A1946" s="20" t="s">
        <v>10680</v>
      </c>
      <c r="B1946" s="20" t="s">
        <v>4440</v>
      </c>
      <c r="C1946" s="20" t="s">
        <v>10681</v>
      </c>
      <c r="D1946" s="20" t="s">
        <v>9805</v>
      </c>
      <c r="E1946" s="20" t="s">
        <v>264</v>
      </c>
      <c r="F1946" s="20" t="s">
        <v>10682</v>
      </c>
      <c r="G1946" s="20" t="s">
        <v>2091</v>
      </c>
      <c r="H1946" s="20" t="s">
        <v>10683</v>
      </c>
      <c r="I1946" s="20" t="s">
        <v>10684</v>
      </c>
      <c r="J1946" s="20"/>
      <c r="K1946" s="20" t="s">
        <v>9809</v>
      </c>
      <c r="L1946" s="20" t="s">
        <v>9810</v>
      </c>
      <c r="M1946" s="20" t="s">
        <v>1566</v>
      </c>
      <c r="N1946" s="20"/>
      <c r="O1946" s="20"/>
      <c r="P1946" s="20" t="s">
        <v>9771</v>
      </c>
      <c r="Q1946" s="20" t="s">
        <v>2051</v>
      </c>
      <c r="R1946" s="2" t="s">
        <v>2067</v>
      </c>
      <c r="S1946" s="2" t="s">
        <v>6528</v>
      </c>
      <c r="T1946" s="2" t="s">
        <v>9811</v>
      </c>
      <c r="U1946" s="2"/>
      <c r="V1946" s="2"/>
    </row>
    <row r="1947" spans="1:22" ht="14.25" customHeight="1">
      <c r="A1947" s="20" t="s">
        <v>10685</v>
      </c>
      <c r="B1947" s="20" t="s">
        <v>4551</v>
      </c>
      <c r="C1947" s="20" t="s">
        <v>10686</v>
      </c>
      <c r="D1947" s="20" t="s">
        <v>9805</v>
      </c>
      <c r="E1947" s="20" t="s">
        <v>264</v>
      </c>
      <c r="F1947" s="20" t="s">
        <v>10687</v>
      </c>
      <c r="G1947" s="20" t="s">
        <v>2091</v>
      </c>
      <c r="H1947" s="20" t="s">
        <v>10688</v>
      </c>
      <c r="I1947" s="20" t="s">
        <v>10689</v>
      </c>
      <c r="J1947" s="20" t="s">
        <v>10690</v>
      </c>
      <c r="K1947" s="20" t="s">
        <v>9809</v>
      </c>
      <c r="L1947" s="20" t="s">
        <v>9810</v>
      </c>
      <c r="M1947" s="20" t="s">
        <v>1566</v>
      </c>
      <c r="N1947" s="20"/>
      <c r="O1947" s="20"/>
      <c r="P1947" s="20" t="s">
        <v>9771</v>
      </c>
      <c r="Q1947" s="20" t="s">
        <v>2051</v>
      </c>
      <c r="R1947" s="2" t="s">
        <v>2067</v>
      </c>
      <c r="S1947" s="2" t="s">
        <v>6528</v>
      </c>
      <c r="T1947" s="2" t="s">
        <v>9811</v>
      </c>
      <c r="U1947" s="2"/>
      <c r="V1947" s="2"/>
    </row>
    <row r="1948" spans="1:22" ht="14.25" customHeight="1">
      <c r="A1948" s="20" t="s">
        <v>10691</v>
      </c>
      <c r="B1948" s="20" t="s">
        <v>4551</v>
      </c>
      <c r="C1948" s="20" t="s">
        <v>5384</v>
      </c>
      <c r="D1948" s="20" t="s">
        <v>9820</v>
      </c>
      <c r="E1948" s="20" t="s">
        <v>264</v>
      </c>
      <c r="F1948" s="20" t="s">
        <v>10692</v>
      </c>
      <c r="G1948" s="20" t="s">
        <v>2091</v>
      </c>
      <c r="H1948" s="20" t="s">
        <v>10693</v>
      </c>
      <c r="I1948" s="20"/>
      <c r="J1948" s="20"/>
      <c r="K1948" s="20" t="s">
        <v>9825</v>
      </c>
      <c r="L1948" s="20" t="s">
        <v>9826</v>
      </c>
      <c r="M1948" s="20" t="s">
        <v>59</v>
      </c>
      <c r="N1948" s="20"/>
      <c r="O1948" s="20"/>
      <c r="P1948" s="20" t="s">
        <v>9771</v>
      </c>
      <c r="Q1948" s="20" t="s">
        <v>2051</v>
      </c>
      <c r="R1948" s="2"/>
      <c r="S1948" s="16" t="s">
        <v>6863</v>
      </c>
      <c r="T1948" s="2" t="s">
        <v>9827</v>
      </c>
      <c r="U1948" s="2"/>
      <c r="V1948" s="2"/>
    </row>
    <row r="1949" spans="1:22" ht="14.25" customHeight="1">
      <c r="A1949" s="20" t="s">
        <v>10694</v>
      </c>
      <c r="B1949" s="20" t="s">
        <v>10695</v>
      </c>
      <c r="C1949" s="20" t="s">
        <v>5868</v>
      </c>
      <c r="D1949" s="20" t="s">
        <v>9779</v>
      </c>
      <c r="E1949" s="20" t="s">
        <v>264</v>
      </c>
      <c r="F1949" s="20" t="s">
        <v>10696</v>
      </c>
      <c r="G1949" s="20" t="s">
        <v>2091</v>
      </c>
      <c r="H1949" s="20" t="s">
        <v>10697</v>
      </c>
      <c r="I1949" s="20" t="s">
        <v>10698</v>
      </c>
      <c r="J1949" s="20" t="s">
        <v>10699</v>
      </c>
      <c r="K1949" s="20" t="s">
        <v>9784</v>
      </c>
      <c r="L1949" s="20"/>
      <c r="M1949" s="20" t="s">
        <v>60</v>
      </c>
      <c r="N1949" s="20"/>
      <c r="O1949" s="20"/>
      <c r="P1949" s="20" t="s">
        <v>9771</v>
      </c>
      <c r="Q1949" s="20" t="s">
        <v>2051</v>
      </c>
      <c r="R1949" s="2"/>
      <c r="S1949" s="2" t="s">
        <v>6528</v>
      </c>
      <c r="T1949" s="2" t="s">
        <v>9785</v>
      </c>
      <c r="U1949" s="2"/>
      <c r="V1949" s="2"/>
    </row>
    <row r="1950" spans="1:22" ht="14.25" customHeight="1">
      <c r="A1950" s="20" t="s">
        <v>10700</v>
      </c>
      <c r="B1950" s="20" t="s">
        <v>10701</v>
      </c>
      <c r="C1950" s="20" t="s">
        <v>10702</v>
      </c>
      <c r="D1950" s="20" t="s">
        <v>9794</v>
      </c>
      <c r="E1950" s="20" t="s">
        <v>96</v>
      </c>
      <c r="F1950" s="20" t="s">
        <v>9906</v>
      </c>
      <c r="G1950" s="20" t="s">
        <v>2091</v>
      </c>
      <c r="H1950" s="20" t="s">
        <v>10703</v>
      </c>
      <c r="I1950" s="20"/>
      <c r="J1950" s="20" t="s">
        <v>10704</v>
      </c>
      <c r="K1950" s="20" t="s">
        <v>9799</v>
      </c>
      <c r="L1950" s="20" t="s">
        <v>9800</v>
      </c>
      <c r="M1950" s="20" t="s">
        <v>59</v>
      </c>
      <c r="N1950" s="20"/>
      <c r="O1950" s="20"/>
      <c r="P1950" s="20" t="s">
        <v>9771</v>
      </c>
      <c r="Q1950" s="20" t="s">
        <v>2051</v>
      </c>
      <c r="R1950" s="2"/>
      <c r="S1950" s="2" t="s">
        <v>6528</v>
      </c>
      <c r="T1950" s="2" t="s">
        <v>9801</v>
      </c>
      <c r="U1950" s="2"/>
      <c r="V1950" s="2"/>
    </row>
    <row r="1951" spans="1:22" ht="14.25" customHeight="1">
      <c r="A1951" s="20" t="s">
        <v>10705</v>
      </c>
      <c r="B1951" s="20" t="s">
        <v>7072</v>
      </c>
      <c r="C1951" s="20" t="s">
        <v>2374</v>
      </c>
      <c r="D1951" s="20" t="s">
        <v>1913</v>
      </c>
      <c r="E1951" s="20" t="s">
        <v>264</v>
      </c>
      <c r="F1951" s="20" t="s">
        <v>10706</v>
      </c>
      <c r="G1951" s="20" t="s">
        <v>2091</v>
      </c>
      <c r="H1951" s="20" t="s">
        <v>10707</v>
      </c>
      <c r="I1951" s="20" t="s">
        <v>10708</v>
      </c>
      <c r="J1951" s="20" t="s">
        <v>10709</v>
      </c>
      <c r="K1951" s="20"/>
      <c r="L1951" s="20" t="s">
        <v>9775</v>
      </c>
      <c r="M1951" s="20" t="s">
        <v>1566</v>
      </c>
      <c r="N1951" s="20"/>
      <c r="O1951" s="20"/>
      <c r="P1951" s="20" t="s">
        <v>9771</v>
      </c>
      <c r="Q1951" s="20" t="s">
        <v>2051</v>
      </c>
      <c r="R1951" s="2" t="s">
        <v>2052</v>
      </c>
      <c r="S1951" s="2" t="s">
        <v>6528</v>
      </c>
      <c r="T1951" s="2" t="s">
        <v>9776</v>
      </c>
      <c r="U1951" s="2"/>
      <c r="V1951" s="2"/>
    </row>
    <row r="1952" spans="1:22" ht="14.25" customHeight="1">
      <c r="A1952" s="20" t="s">
        <v>10710</v>
      </c>
      <c r="B1952" s="20" t="s">
        <v>7072</v>
      </c>
      <c r="C1952" s="20" t="s">
        <v>10711</v>
      </c>
      <c r="D1952" s="20" t="s">
        <v>9805</v>
      </c>
      <c r="E1952" s="20" t="s">
        <v>264</v>
      </c>
      <c r="F1952" s="20" t="s">
        <v>10712</v>
      </c>
      <c r="G1952" s="20" t="s">
        <v>2091</v>
      </c>
      <c r="H1952" s="20" t="s">
        <v>10713</v>
      </c>
      <c r="I1952" s="20"/>
      <c r="J1952" s="20" t="s">
        <v>10714</v>
      </c>
      <c r="K1952" s="20" t="s">
        <v>9809</v>
      </c>
      <c r="L1952" s="20" t="s">
        <v>9810</v>
      </c>
      <c r="M1952" s="20" t="s">
        <v>60</v>
      </c>
      <c r="N1952" s="20"/>
      <c r="O1952" s="20"/>
      <c r="P1952" s="20" t="s">
        <v>9771</v>
      </c>
      <c r="Q1952" s="20" t="s">
        <v>2051</v>
      </c>
      <c r="R1952" s="2"/>
      <c r="S1952" s="2" t="s">
        <v>6528</v>
      </c>
      <c r="T1952" s="2" t="s">
        <v>9811</v>
      </c>
      <c r="U1952" s="2"/>
      <c r="V1952" s="2"/>
    </row>
    <row r="1953" spans="1:22" ht="14.25" customHeight="1">
      <c r="A1953" s="20" t="s">
        <v>10715</v>
      </c>
      <c r="B1953" s="20" t="s">
        <v>10716</v>
      </c>
      <c r="C1953" s="20" t="s">
        <v>3647</v>
      </c>
      <c r="D1953" s="20" t="s">
        <v>9766</v>
      </c>
      <c r="E1953" s="20" t="s">
        <v>264</v>
      </c>
      <c r="F1953" s="20" t="s">
        <v>10717</v>
      </c>
      <c r="G1953" s="20" t="s">
        <v>2091</v>
      </c>
      <c r="H1953" s="20" t="s">
        <v>10718</v>
      </c>
      <c r="I1953" s="20" t="s">
        <v>10719</v>
      </c>
      <c r="J1953" s="20" t="s">
        <v>10720</v>
      </c>
      <c r="K1953" s="20" t="s">
        <v>9770</v>
      </c>
      <c r="L1953" s="20"/>
      <c r="M1953" s="20" t="s">
        <v>59</v>
      </c>
      <c r="N1953" s="20"/>
      <c r="O1953" s="20"/>
      <c r="P1953" s="20" t="s">
        <v>9771</v>
      </c>
      <c r="Q1953" s="20" t="s">
        <v>2051</v>
      </c>
      <c r="R1953" s="2"/>
      <c r="S1953" s="2" t="s">
        <v>6528</v>
      </c>
      <c r="T1953" s="2" t="s">
        <v>9772</v>
      </c>
      <c r="U1953" s="2"/>
      <c r="V1953" s="2"/>
    </row>
    <row r="1954" spans="1:22" ht="14.25" customHeight="1">
      <c r="A1954" s="20" t="s">
        <v>10721</v>
      </c>
      <c r="B1954" s="20" t="s">
        <v>10716</v>
      </c>
      <c r="C1954" s="20" t="s">
        <v>10722</v>
      </c>
      <c r="D1954" s="20" t="s">
        <v>9805</v>
      </c>
      <c r="E1954" s="20" t="s">
        <v>264</v>
      </c>
      <c r="F1954" s="20" t="s">
        <v>10723</v>
      </c>
      <c r="G1954" s="20" t="s">
        <v>2091</v>
      </c>
      <c r="H1954" s="20" t="s">
        <v>10724</v>
      </c>
      <c r="I1954" s="20"/>
      <c r="J1954" s="20"/>
      <c r="K1954" s="20" t="s">
        <v>9809</v>
      </c>
      <c r="L1954" s="20" t="s">
        <v>9810</v>
      </c>
      <c r="M1954" s="20" t="s">
        <v>1566</v>
      </c>
      <c r="N1954" s="20"/>
      <c r="O1954" s="20"/>
      <c r="P1954" s="20" t="s">
        <v>9771</v>
      </c>
      <c r="Q1954" s="20" t="s">
        <v>2051</v>
      </c>
      <c r="R1954" s="2" t="s">
        <v>2067</v>
      </c>
      <c r="S1954" s="2" t="s">
        <v>6528</v>
      </c>
      <c r="T1954" s="2" t="s">
        <v>9811</v>
      </c>
      <c r="U1954" s="2"/>
      <c r="V1954" s="2"/>
    </row>
    <row r="1955" spans="1:22" ht="14.25" customHeight="1">
      <c r="A1955" s="20" t="s">
        <v>10725</v>
      </c>
      <c r="B1955" s="20" t="s">
        <v>4948</v>
      </c>
      <c r="C1955" s="20" t="s">
        <v>10726</v>
      </c>
      <c r="D1955" s="20" t="s">
        <v>9805</v>
      </c>
      <c r="E1955" s="20" t="s">
        <v>264</v>
      </c>
      <c r="F1955" s="20" t="s">
        <v>10727</v>
      </c>
      <c r="G1955" s="20" t="s">
        <v>2091</v>
      </c>
      <c r="H1955" s="20" t="s">
        <v>10728</v>
      </c>
      <c r="I1955" s="20" t="s">
        <v>10729</v>
      </c>
      <c r="J1955" s="20"/>
      <c r="K1955" s="20" t="s">
        <v>9809</v>
      </c>
      <c r="L1955" s="20" t="s">
        <v>9810</v>
      </c>
      <c r="M1955" s="20" t="s">
        <v>1566</v>
      </c>
      <c r="N1955" s="20"/>
      <c r="O1955" s="20"/>
      <c r="P1955" s="20" t="s">
        <v>9771</v>
      </c>
      <c r="Q1955" s="20" t="s">
        <v>2051</v>
      </c>
      <c r="R1955" s="2" t="s">
        <v>2052</v>
      </c>
      <c r="S1955" s="2" t="s">
        <v>6528</v>
      </c>
      <c r="T1955" s="2" t="s">
        <v>9811</v>
      </c>
      <c r="U1955" s="2"/>
      <c r="V1955" s="2"/>
    </row>
    <row r="1956" spans="1:22" ht="14.25" customHeight="1">
      <c r="A1956" s="20" t="s">
        <v>10730</v>
      </c>
      <c r="B1956" s="20" t="s">
        <v>7570</v>
      </c>
      <c r="C1956" s="20" t="s">
        <v>10731</v>
      </c>
      <c r="D1956" s="20" t="s">
        <v>9794</v>
      </c>
      <c r="E1956" s="20" t="s">
        <v>96</v>
      </c>
      <c r="F1956" s="20" t="s">
        <v>10732</v>
      </c>
      <c r="G1956" s="20" t="s">
        <v>2091</v>
      </c>
      <c r="H1956" s="20" t="s">
        <v>10733</v>
      </c>
      <c r="I1956" s="20"/>
      <c r="J1956" s="20"/>
      <c r="K1956" s="20" t="s">
        <v>9799</v>
      </c>
      <c r="L1956" s="20" t="s">
        <v>9800</v>
      </c>
      <c r="M1956" s="20" t="s">
        <v>59</v>
      </c>
      <c r="N1956" s="20"/>
      <c r="O1956" s="20"/>
      <c r="P1956" s="20" t="s">
        <v>9771</v>
      </c>
      <c r="Q1956" s="20" t="s">
        <v>2051</v>
      </c>
      <c r="R1956" s="2"/>
      <c r="S1956" s="16" t="s">
        <v>6863</v>
      </c>
      <c r="T1956" s="2" t="s">
        <v>9801</v>
      </c>
      <c r="U1956" s="2"/>
      <c r="V1956" s="2"/>
    </row>
    <row r="1957" spans="1:22" ht="14.25" customHeight="1">
      <c r="A1957" s="20" t="s">
        <v>10734</v>
      </c>
      <c r="B1957" s="20" t="s">
        <v>6206</v>
      </c>
      <c r="C1957" s="20" t="s">
        <v>4251</v>
      </c>
      <c r="D1957" s="20" t="s">
        <v>1913</v>
      </c>
      <c r="E1957" s="20" t="s">
        <v>264</v>
      </c>
      <c r="F1957" s="20" t="s">
        <v>10735</v>
      </c>
      <c r="G1957" s="20" t="s">
        <v>2091</v>
      </c>
      <c r="H1957" s="20" t="s">
        <v>10736</v>
      </c>
      <c r="I1957" s="20" t="s">
        <v>10737</v>
      </c>
      <c r="J1957" s="20" t="s">
        <v>10323</v>
      </c>
      <c r="K1957" s="20"/>
      <c r="L1957" s="20" t="s">
        <v>9775</v>
      </c>
      <c r="M1957" s="20" t="s">
        <v>1566</v>
      </c>
      <c r="N1957" s="20"/>
      <c r="O1957" s="20"/>
      <c r="P1957" s="20" t="s">
        <v>9771</v>
      </c>
      <c r="Q1957" s="20" t="s">
        <v>2051</v>
      </c>
      <c r="R1957" s="2" t="s">
        <v>2067</v>
      </c>
      <c r="S1957" s="2" t="s">
        <v>6528</v>
      </c>
      <c r="T1957" s="2" t="s">
        <v>9776</v>
      </c>
      <c r="U1957" s="2"/>
      <c r="V1957" s="2"/>
    </row>
    <row r="1958" spans="1:22" ht="14.25" customHeight="1">
      <c r="A1958" s="20" t="s">
        <v>10738</v>
      </c>
      <c r="B1958" s="20" t="s">
        <v>6206</v>
      </c>
      <c r="C1958" s="20" t="s">
        <v>10739</v>
      </c>
      <c r="D1958" s="20" t="s">
        <v>9794</v>
      </c>
      <c r="E1958" s="20" t="s">
        <v>96</v>
      </c>
      <c r="F1958" s="20" t="s">
        <v>10740</v>
      </c>
      <c r="G1958" s="20" t="s">
        <v>2091</v>
      </c>
      <c r="H1958" s="20" t="s">
        <v>10741</v>
      </c>
      <c r="I1958" s="20" t="s">
        <v>10742</v>
      </c>
      <c r="J1958" s="20"/>
      <c r="K1958" s="20" t="s">
        <v>9799</v>
      </c>
      <c r="L1958" s="20" t="s">
        <v>9800</v>
      </c>
      <c r="M1958" s="20" t="s">
        <v>59</v>
      </c>
      <c r="N1958" s="20"/>
      <c r="O1958" s="20"/>
      <c r="P1958" s="20" t="s">
        <v>9771</v>
      </c>
      <c r="Q1958" s="20" t="s">
        <v>2051</v>
      </c>
      <c r="R1958" s="2"/>
      <c r="S1958" s="2" t="s">
        <v>6528</v>
      </c>
      <c r="T1958" s="2" t="s">
        <v>9801</v>
      </c>
      <c r="U1958" s="2"/>
      <c r="V1958" s="2"/>
    </row>
    <row r="1959" spans="1:22" ht="14.25" customHeight="1">
      <c r="A1959" s="20" t="s">
        <v>10743</v>
      </c>
      <c r="B1959" s="20" t="s">
        <v>7680</v>
      </c>
      <c r="C1959" s="20" t="s">
        <v>10744</v>
      </c>
      <c r="D1959" s="20" t="s">
        <v>1913</v>
      </c>
      <c r="E1959" s="20" t="s">
        <v>264</v>
      </c>
      <c r="F1959" s="20" t="s">
        <v>10745</v>
      </c>
      <c r="G1959" s="20" t="s">
        <v>2091</v>
      </c>
      <c r="H1959" s="20" t="s">
        <v>10746</v>
      </c>
      <c r="I1959" s="20" t="s">
        <v>10747</v>
      </c>
      <c r="J1959" s="20" t="s">
        <v>10748</v>
      </c>
      <c r="K1959" s="20"/>
      <c r="L1959" s="20" t="s">
        <v>9775</v>
      </c>
      <c r="M1959" s="20" t="s">
        <v>1566</v>
      </c>
      <c r="N1959" s="20"/>
      <c r="O1959" s="20"/>
      <c r="P1959" s="20" t="s">
        <v>9771</v>
      </c>
      <c r="Q1959" s="20" t="s">
        <v>2051</v>
      </c>
      <c r="R1959" s="2" t="s">
        <v>2067</v>
      </c>
      <c r="S1959" s="2" t="s">
        <v>6528</v>
      </c>
      <c r="T1959" s="2" t="s">
        <v>9776</v>
      </c>
      <c r="U1959" s="2"/>
      <c r="V1959" s="2"/>
    </row>
    <row r="1960" spans="1:22" ht="14.25" customHeight="1">
      <c r="A1960" s="20" t="s">
        <v>10749</v>
      </c>
      <c r="B1960" s="20" t="s">
        <v>7680</v>
      </c>
      <c r="C1960" s="20" t="s">
        <v>10750</v>
      </c>
      <c r="D1960" s="20" t="s">
        <v>1913</v>
      </c>
      <c r="E1960" s="20" t="s">
        <v>264</v>
      </c>
      <c r="F1960" s="20" t="s">
        <v>10201</v>
      </c>
      <c r="G1960" s="20" t="s">
        <v>2091</v>
      </c>
      <c r="H1960" s="20" t="s">
        <v>10751</v>
      </c>
      <c r="I1960" s="20" t="s">
        <v>10752</v>
      </c>
      <c r="J1960" s="20" t="s">
        <v>10128</v>
      </c>
      <c r="K1960" s="20"/>
      <c r="L1960" s="20" t="s">
        <v>9775</v>
      </c>
      <c r="M1960" s="20" t="s">
        <v>1566</v>
      </c>
      <c r="N1960" s="20"/>
      <c r="O1960" s="20"/>
      <c r="P1960" s="20" t="s">
        <v>9771</v>
      </c>
      <c r="Q1960" s="20" t="s">
        <v>2051</v>
      </c>
      <c r="R1960" s="2" t="s">
        <v>2052</v>
      </c>
      <c r="S1960" s="2" t="s">
        <v>6528</v>
      </c>
      <c r="T1960" s="2" t="s">
        <v>9776</v>
      </c>
      <c r="U1960" s="2"/>
      <c r="V1960" s="2"/>
    </row>
    <row r="1961" spans="1:22" ht="14.25" customHeight="1">
      <c r="A1961" s="20" t="s">
        <v>10753</v>
      </c>
      <c r="B1961" s="20" t="s">
        <v>7680</v>
      </c>
      <c r="C1961" s="20" t="s">
        <v>10754</v>
      </c>
      <c r="D1961" s="20" t="s">
        <v>10755</v>
      </c>
      <c r="E1961" s="20" t="s">
        <v>264</v>
      </c>
      <c r="F1961" s="20" t="s">
        <v>2320</v>
      </c>
      <c r="G1961" s="20" t="s">
        <v>2091</v>
      </c>
      <c r="H1961" s="20" t="s">
        <v>10756</v>
      </c>
      <c r="I1961" s="20" t="s">
        <v>10757</v>
      </c>
      <c r="J1961" s="20" t="s">
        <v>10758</v>
      </c>
      <c r="K1961" s="20"/>
      <c r="L1961" s="20" t="s">
        <v>10759</v>
      </c>
      <c r="M1961" s="20" t="s">
        <v>59</v>
      </c>
      <c r="N1961" s="20"/>
      <c r="O1961" s="20"/>
      <c r="P1961" s="20" t="s">
        <v>9771</v>
      </c>
      <c r="Q1961" s="20" t="s">
        <v>2051</v>
      </c>
      <c r="R1961" s="2"/>
      <c r="S1961" s="2" t="s">
        <v>6528</v>
      </c>
      <c r="T1961" s="2" t="s">
        <v>10760</v>
      </c>
      <c r="U1961" s="2"/>
      <c r="V1961" s="2"/>
    </row>
    <row r="1962" spans="1:22" ht="14.25" customHeight="1">
      <c r="A1962" s="20" t="s">
        <v>10761</v>
      </c>
      <c r="B1962" s="20" t="s">
        <v>10762</v>
      </c>
      <c r="C1962" s="20" t="s">
        <v>6899</v>
      </c>
      <c r="D1962" s="20" t="s">
        <v>10056</v>
      </c>
      <c r="E1962" s="20" t="s">
        <v>264</v>
      </c>
      <c r="F1962" s="20" t="s">
        <v>2320</v>
      </c>
      <c r="G1962" s="20" t="s">
        <v>2091</v>
      </c>
      <c r="H1962" s="20" t="s">
        <v>10763</v>
      </c>
      <c r="I1962" s="20"/>
      <c r="J1962" s="20"/>
      <c r="K1962" s="20"/>
      <c r="L1962" s="20" t="s">
        <v>10061</v>
      </c>
      <c r="M1962" s="20" t="s">
        <v>59</v>
      </c>
      <c r="N1962" s="20"/>
      <c r="O1962" s="20"/>
      <c r="P1962" s="20" t="s">
        <v>9771</v>
      </c>
      <c r="Q1962" s="20" t="s">
        <v>2051</v>
      </c>
      <c r="R1962" s="2"/>
      <c r="S1962" s="2" t="s">
        <v>6528</v>
      </c>
      <c r="T1962" s="2" t="s">
        <v>10062</v>
      </c>
      <c r="U1962" s="2"/>
      <c r="V1962" s="2"/>
    </row>
    <row r="1963" spans="1:22" ht="14.25" customHeight="1">
      <c r="A1963" s="20" t="s">
        <v>10764</v>
      </c>
      <c r="B1963" s="20" t="s">
        <v>6164</v>
      </c>
      <c r="C1963" s="20" t="s">
        <v>10765</v>
      </c>
      <c r="D1963" s="20" t="s">
        <v>9805</v>
      </c>
      <c r="E1963" s="20" t="s">
        <v>264</v>
      </c>
      <c r="F1963" s="20" t="s">
        <v>10766</v>
      </c>
      <c r="G1963" s="20" t="s">
        <v>2091</v>
      </c>
      <c r="H1963" s="20" t="s">
        <v>10767</v>
      </c>
      <c r="I1963" s="20" t="s">
        <v>10768</v>
      </c>
      <c r="J1963" s="20" t="s">
        <v>10769</v>
      </c>
      <c r="K1963" s="20" t="s">
        <v>9809</v>
      </c>
      <c r="L1963" s="20" t="s">
        <v>9810</v>
      </c>
      <c r="M1963" s="20" t="s">
        <v>1566</v>
      </c>
      <c r="N1963" s="20"/>
      <c r="O1963" s="20"/>
      <c r="P1963" s="20" t="s">
        <v>9771</v>
      </c>
      <c r="Q1963" s="20" t="s">
        <v>2051</v>
      </c>
      <c r="R1963" s="2" t="s">
        <v>2067</v>
      </c>
      <c r="S1963" s="2" t="s">
        <v>6528</v>
      </c>
      <c r="T1963" s="2" t="s">
        <v>9811</v>
      </c>
      <c r="U1963" s="2"/>
      <c r="V1963" s="2"/>
    </row>
    <row r="1964" spans="1:22" ht="14.25" customHeight="1">
      <c r="A1964" s="20" t="s">
        <v>10770</v>
      </c>
      <c r="B1964" s="20" t="s">
        <v>6164</v>
      </c>
      <c r="C1964" s="20" t="s">
        <v>10771</v>
      </c>
      <c r="D1964" s="20" t="s">
        <v>9878</v>
      </c>
      <c r="E1964" s="20" t="s">
        <v>264</v>
      </c>
      <c r="F1964" s="20" t="s">
        <v>10772</v>
      </c>
      <c r="G1964" s="20" t="s">
        <v>2091</v>
      </c>
      <c r="H1964" s="20" t="s">
        <v>10773</v>
      </c>
      <c r="I1964" s="20" t="s">
        <v>10774</v>
      </c>
      <c r="J1964" s="20" t="s">
        <v>10775</v>
      </c>
      <c r="K1964" s="20" t="s">
        <v>9882</v>
      </c>
      <c r="L1964" s="20"/>
      <c r="M1964" s="20" t="s">
        <v>1566</v>
      </c>
      <c r="N1964" s="20"/>
      <c r="O1964" s="20"/>
      <c r="P1964" s="20" t="s">
        <v>9771</v>
      </c>
      <c r="Q1964" s="20" t="s">
        <v>2051</v>
      </c>
      <c r="R1964" s="2" t="s">
        <v>2067</v>
      </c>
      <c r="S1964" s="2" t="s">
        <v>6528</v>
      </c>
      <c r="T1964" s="2" t="s">
        <v>9883</v>
      </c>
      <c r="U1964" s="2"/>
      <c r="V1964" s="2"/>
    </row>
    <row r="1965" spans="1:22" ht="14.25" customHeight="1">
      <c r="A1965" s="20" t="s">
        <v>10776</v>
      </c>
      <c r="B1965" s="20" t="s">
        <v>10777</v>
      </c>
      <c r="C1965" s="20" t="s">
        <v>10778</v>
      </c>
      <c r="D1965" s="20" t="s">
        <v>9878</v>
      </c>
      <c r="E1965" s="20" t="s">
        <v>264</v>
      </c>
      <c r="F1965" s="20" t="s">
        <v>10779</v>
      </c>
      <c r="G1965" s="20" t="s">
        <v>2091</v>
      </c>
      <c r="H1965" s="20" t="s">
        <v>10780</v>
      </c>
      <c r="I1965" s="20" t="s">
        <v>10781</v>
      </c>
      <c r="J1965" s="20" t="s">
        <v>10782</v>
      </c>
      <c r="K1965" s="20" t="s">
        <v>9882</v>
      </c>
      <c r="L1965" s="20"/>
      <c r="M1965" s="20" t="s">
        <v>1566</v>
      </c>
      <c r="N1965" s="20"/>
      <c r="O1965" s="20"/>
      <c r="P1965" s="20" t="s">
        <v>9771</v>
      </c>
      <c r="Q1965" s="20" t="s">
        <v>2051</v>
      </c>
      <c r="R1965" s="2" t="s">
        <v>2067</v>
      </c>
      <c r="S1965" s="2" t="s">
        <v>6528</v>
      </c>
      <c r="T1965" s="2" t="s">
        <v>9883</v>
      </c>
      <c r="U1965" s="2"/>
      <c r="V1965" s="2"/>
    </row>
    <row r="1966" spans="1:22" ht="14.25" customHeight="1">
      <c r="A1966" s="20" t="s">
        <v>10783</v>
      </c>
      <c r="B1966" s="20" t="s">
        <v>3176</v>
      </c>
      <c r="C1966" s="20" t="s">
        <v>10784</v>
      </c>
      <c r="D1966" s="20" t="s">
        <v>9836</v>
      </c>
      <c r="E1966" s="20" t="s">
        <v>264</v>
      </c>
      <c r="F1966" s="20" t="s">
        <v>10785</v>
      </c>
      <c r="G1966" s="20" t="s">
        <v>2091</v>
      </c>
      <c r="H1966" s="20" t="s">
        <v>10786</v>
      </c>
      <c r="I1966" s="20"/>
      <c r="J1966" s="20" t="s">
        <v>10787</v>
      </c>
      <c r="K1966" s="20" t="s">
        <v>9841</v>
      </c>
      <c r="L1966" s="20"/>
      <c r="M1966" s="20" t="s">
        <v>1566</v>
      </c>
      <c r="N1966" s="20"/>
      <c r="O1966" s="20"/>
      <c r="P1966" s="20" t="s">
        <v>9771</v>
      </c>
      <c r="Q1966" s="20" t="s">
        <v>2051</v>
      </c>
      <c r="R1966" s="2" t="s">
        <v>2067</v>
      </c>
      <c r="S1966" s="2" t="s">
        <v>6528</v>
      </c>
      <c r="T1966" s="2" t="s">
        <v>9842</v>
      </c>
      <c r="U1966" s="2"/>
      <c r="V1966" s="2"/>
    </row>
    <row r="1967" spans="1:22" ht="14.25" customHeight="1">
      <c r="A1967" s="20" t="s">
        <v>10788</v>
      </c>
      <c r="B1967" s="20" t="s">
        <v>10789</v>
      </c>
      <c r="C1967" s="20" t="s">
        <v>10790</v>
      </c>
      <c r="D1967" s="20" t="s">
        <v>9805</v>
      </c>
      <c r="E1967" s="20" t="s">
        <v>264</v>
      </c>
      <c r="F1967" s="20" t="s">
        <v>10791</v>
      </c>
      <c r="G1967" s="20" t="s">
        <v>2091</v>
      </c>
      <c r="H1967" s="20" t="s">
        <v>10792</v>
      </c>
      <c r="I1967" s="20"/>
      <c r="J1967" s="20"/>
      <c r="K1967" s="20" t="s">
        <v>9809</v>
      </c>
      <c r="L1967" s="20" t="s">
        <v>9810</v>
      </c>
      <c r="M1967" s="20" t="s">
        <v>1566</v>
      </c>
      <c r="N1967" s="20"/>
      <c r="O1967" s="20"/>
      <c r="P1967" s="20" t="s">
        <v>9771</v>
      </c>
      <c r="Q1967" s="20" t="s">
        <v>2051</v>
      </c>
      <c r="R1967" s="2" t="s">
        <v>2052</v>
      </c>
      <c r="S1967" s="2" t="s">
        <v>6528</v>
      </c>
      <c r="T1967" s="2" t="s">
        <v>9811</v>
      </c>
      <c r="U1967" s="2"/>
      <c r="V1967" s="2"/>
    </row>
    <row r="1968" spans="1:22" ht="14.25" customHeight="1">
      <c r="A1968" s="20" t="s">
        <v>10793</v>
      </c>
      <c r="B1968" s="20" t="s">
        <v>10794</v>
      </c>
      <c r="C1968" s="20" t="s">
        <v>10795</v>
      </c>
      <c r="D1968" s="20" t="s">
        <v>10256</v>
      </c>
      <c r="E1968" s="20" t="s">
        <v>264</v>
      </c>
      <c r="F1968" s="20" t="s">
        <v>10796</v>
      </c>
      <c r="G1968" s="20" t="s">
        <v>2091</v>
      </c>
      <c r="H1968" s="20" t="s">
        <v>10797</v>
      </c>
      <c r="I1968" s="20"/>
      <c r="J1968" s="20" t="s">
        <v>10798</v>
      </c>
      <c r="K1968" s="20"/>
      <c r="L1968" s="20"/>
      <c r="M1968" s="20" t="s">
        <v>60</v>
      </c>
      <c r="N1968" s="20"/>
      <c r="O1968" s="20"/>
      <c r="P1968" s="20" t="s">
        <v>9771</v>
      </c>
      <c r="Q1968" s="20" t="s">
        <v>2051</v>
      </c>
      <c r="R1968" s="2"/>
      <c r="S1968" s="2" t="s">
        <v>6528</v>
      </c>
      <c r="T1968" s="2" t="s">
        <v>10261</v>
      </c>
      <c r="U1968" s="2"/>
      <c r="V1968" s="2"/>
    </row>
    <row r="1969" spans="1:22" ht="14.25" customHeight="1">
      <c r="A1969" s="20" t="s">
        <v>10799</v>
      </c>
      <c r="B1969" s="20" t="s">
        <v>10800</v>
      </c>
      <c r="C1969" s="20" t="s">
        <v>10801</v>
      </c>
      <c r="D1969" s="20" t="s">
        <v>10648</v>
      </c>
      <c r="E1969" s="20" t="s">
        <v>264</v>
      </c>
      <c r="F1969" s="20" t="s">
        <v>10802</v>
      </c>
      <c r="G1969" s="20" t="s">
        <v>2091</v>
      </c>
      <c r="H1969" s="20" t="s">
        <v>10803</v>
      </c>
      <c r="I1969" s="20"/>
      <c r="J1969" s="20"/>
      <c r="K1969" s="20" t="s">
        <v>10651</v>
      </c>
      <c r="L1969" s="20" t="s">
        <v>10652</v>
      </c>
      <c r="M1969" s="20" t="s">
        <v>1566</v>
      </c>
      <c r="N1969" s="20"/>
      <c r="O1969" s="20"/>
      <c r="P1969" s="20" t="s">
        <v>9771</v>
      </c>
      <c r="Q1969" s="20" t="s">
        <v>2051</v>
      </c>
      <c r="R1969" s="2" t="s">
        <v>2067</v>
      </c>
      <c r="S1969" s="2" t="s">
        <v>6528</v>
      </c>
      <c r="T1969" s="2" t="s">
        <v>10653</v>
      </c>
      <c r="U1969" s="2"/>
      <c r="V1969" s="2"/>
    </row>
    <row r="1970" spans="1:22" ht="14.25" customHeight="1">
      <c r="A1970" s="20" t="s">
        <v>10804</v>
      </c>
      <c r="B1970" s="20" t="s">
        <v>4435</v>
      </c>
      <c r="C1970" s="20" t="s">
        <v>10805</v>
      </c>
      <c r="D1970" s="20" t="s">
        <v>1913</v>
      </c>
      <c r="E1970" s="20" t="s">
        <v>264</v>
      </c>
      <c r="F1970" s="20" t="s">
        <v>10036</v>
      </c>
      <c r="G1970" s="20" t="s">
        <v>2091</v>
      </c>
      <c r="H1970" s="20" t="s">
        <v>10806</v>
      </c>
      <c r="I1970" s="20" t="s">
        <v>10807</v>
      </c>
      <c r="J1970" s="20"/>
      <c r="K1970" s="20"/>
      <c r="L1970" s="20" t="s">
        <v>9775</v>
      </c>
      <c r="M1970" s="20" t="s">
        <v>59</v>
      </c>
      <c r="N1970" s="20"/>
      <c r="O1970" s="20"/>
      <c r="P1970" s="20" t="s">
        <v>9771</v>
      </c>
      <c r="Q1970" s="20" t="s">
        <v>2051</v>
      </c>
      <c r="R1970" s="2"/>
      <c r="S1970" s="2" t="s">
        <v>6528</v>
      </c>
      <c r="T1970" s="2" t="s">
        <v>9776</v>
      </c>
      <c r="U1970" s="2"/>
      <c r="V1970" s="2"/>
    </row>
    <row r="1971" spans="1:22" ht="14.25" customHeight="1">
      <c r="A1971" s="20" t="s">
        <v>10808</v>
      </c>
      <c r="B1971" s="20" t="s">
        <v>4411</v>
      </c>
      <c r="C1971" s="20" t="s">
        <v>10809</v>
      </c>
      <c r="D1971" s="20" t="s">
        <v>9878</v>
      </c>
      <c r="E1971" s="20" t="s">
        <v>264</v>
      </c>
      <c r="F1971" s="20" t="s">
        <v>10810</v>
      </c>
      <c r="G1971" s="20" t="s">
        <v>2091</v>
      </c>
      <c r="H1971" s="20" t="s">
        <v>10811</v>
      </c>
      <c r="I1971" s="20"/>
      <c r="J1971" s="20"/>
      <c r="K1971" s="20" t="s">
        <v>9882</v>
      </c>
      <c r="L1971" s="20"/>
      <c r="M1971" s="20" t="s">
        <v>1566</v>
      </c>
      <c r="N1971" s="20"/>
      <c r="O1971" s="20"/>
      <c r="P1971" s="20" t="s">
        <v>9771</v>
      </c>
      <c r="Q1971" s="20" t="s">
        <v>2051</v>
      </c>
      <c r="R1971" s="2" t="s">
        <v>2067</v>
      </c>
      <c r="S1971" s="2" t="s">
        <v>6528</v>
      </c>
      <c r="T1971" s="2" t="s">
        <v>9883</v>
      </c>
      <c r="U1971" s="2"/>
      <c r="V1971" s="2"/>
    </row>
    <row r="1972" spans="1:22" ht="14.25" customHeight="1">
      <c r="A1972" s="20" t="s">
        <v>10812</v>
      </c>
      <c r="B1972" s="20" t="s">
        <v>4400</v>
      </c>
      <c r="C1972" s="20" t="s">
        <v>10813</v>
      </c>
      <c r="D1972" s="20" t="s">
        <v>9794</v>
      </c>
      <c r="E1972" s="20" t="s">
        <v>96</v>
      </c>
      <c r="F1972" s="20" t="s">
        <v>10814</v>
      </c>
      <c r="G1972" s="20" t="s">
        <v>2091</v>
      </c>
      <c r="H1972" s="20" t="s">
        <v>10815</v>
      </c>
      <c r="I1972" s="20" t="s">
        <v>10816</v>
      </c>
      <c r="J1972" s="20"/>
      <c r="K1972" s="20" t="s">
        <v>9799</v>
      </c>
      <c r="L1972" s="20" t="s">
        <v>9800</v>
      </c>
      <c r="M1972" s="20" t="s">
        <v>1566</v>
      </c>
      <c r="N1972" s="20"/>
      <c r="O1972" s="20"/>
      <c r="P1972" s="20" t="s">
        <v>9771</v>
      </c>
      <c r="Q1972" s="20" t="s">
        <v>2051</v>
      </c>
      <c r="R1972" s="2" t="s">
        <v>2067</v>
      </c>
      <c r="S1972" s="2" t="s">
        <v>6528</v>
      </c>
      <c r="T1972" s="2" t="s">
        <v>9801</v>
      </c>
      <c r="U1972" s="2"/>
      <c r="V1972" s="2"/>
    </row>
    <row r="1973" spans="1:22" ht="14.25" customHeight="1">
      <c r="A1973" s="20" t="s">
        <v>10817</v>
      </c>
      <c r="B1973" s="20" t="s">
        <v>4386</v>
      </c>
      <c r="C1973" s="20" t="s">
        <v>4312</v>
      </c>
      <c r="D1973" s="20" t="s">
        <v>9971</v>
      </c>
      <c r="E1973" s="20" t="s">
        <v>264</v>
      </c>
      <c r="F1973" s="20" t="s">
        <v>10818</v>
      </c>
      <c r="G1973" s="20" t="s">
        <v>2091</v>
      </c>
      <c r="H1973" s="20" t="s">
        <v>10819</v>
      </c>
      <c r="I1973" s="20" t="s">
        <v>10820</v>
      </c>
      <c r="J1973" s="20" t="s">
        <v>10821</v>
      </c>
      <c r="K1973" s="20"/>
      <c r="L1973" s="20" t="s">
        <v>9975</v>
      </c>
      <c r="M1973" s="20" t="s">
        <v>1566</v>
      </c>
      <c r="N1973" s="20"/>
      <c r="O1973" s="20"/>
      <c r="P1973" s="20" t="s">
        <v>9771</v>
      </c>
      <c r="Q1973" s="20" t="s">
        <v>2051</v>
      </c>
      <c r="R1973" s="2" t="s">
        <v>2067</v>
      </c>
      <c r="S1973" s="2" t="s">
        <v>6528</v>
      </c>
      <c r="T1973" s="2" t="s">
        <v>9976</v>
      </c>
      <c r="U1973" s="2"/>
      <c r="V1973" s="2"/>
    </row>
    <row r="1974" spans="1:22" ht="14.25" customHeight="1">
      <c r="A1974" s="20" t="s">
        <v>10822</v>
      </c>
      <c r="B1974" s="20" t="s">
        <v>4386</v>
      </c>
      <c r="C1974" s="20" t="s">
        <v>10823</v>
      </c>
      <c r="D1974" s="20" t="s">
        <v>1913</v>
      </c>
      <c r="E1974" s="20" t="s">
        <v>264</v>
      </c>
      <c r="F1974" s="20" t="s">
        <v>10824</v>
      </c>
      <c r="G1974" s="20" t="s">
        <v>2091</v>
      </c>
      <c r="H1974" s="20" t="s">
        <v>10825</v>
      </c>
      <c r="I1974" s="20" t="s">
        <v>10826</v>
      </c>
      <c r="J1974" s="20"/>
      <c r="K1974" s="20"/>
      <c r="L1974" s="20" t="s">
        <v>9775</v>
      </c>
      <c r="M1974" s="20" t="s">
        <v>1566</v>
      </c>
      <c r="N1974" s="20"/>
      <c r="O1974" s="20"/>
      <c r="P1974" s="20" t="s">
        <v>9771</v>
      </c>
      <c r="Q1974" s="20" t="s">
        <v>2051</v>
      </c>
      <c r="R1974" s="2" t="s">
        <v>2052</v>
      </c>
      <c r="S1974" s="2" t="s">
        <v>6528</v>
      </c>
      <c r="T1974" s="2" t="s">
        <v>9776</v>
      </c>
      <c r="U1974" s="2"/>
      <c r="V1974" s="2"/>
    </row>
    <row r="1975" spans="1:22" ht="14.25" customHeight="1">
      <c r="A1975" s="20" t="s">
        <v>10827</v>
      </c>
      <c r="B1975" s="20" t="s">
        <v>4386</v>
      </c>
      <c r="C1975" s="20" t="s">
        <v>6258</v>
      </c>
      <c r="D1975" s="20" t="s">
        <v>1913</v>
      </c>
      <c r="E1975" s="20" t="s">
        <v>264</v>
      </c>
      <c r="F1975" s="20" t="s">
        <v>10828</v>
      </c>
      <c r="G1975" s="20" t="s">
        <v>2091</v>
      </c>
      <c r="H1975" s="20" t="s">
        <v>10829</v>
      </c>
      <c r="I1975" s="20"/>
      <c r="J1975" s="20"/>
      <c r="K1975" s="20"/>
      <c r="L1975" s="20" t="s">
        <v>9775</v>
      </c>
      <c r="M1975" s="20" t="s">
        <v>59</v>
      </c>
      <c r="N1975" s="20"/>
      <c r="O1975" s="20"/>
      <c r="P1975" s="20" t="s">
        <v>9771</v>
      </c>
      <c r="Q1975" s="20" t="s">
        <v>2051</v>
      </c>
      <c r="R1975" s="2"/>
      <c r="S1975" s="2" t="s">
        <v>6528</v>
      </c>
      <c r="T1975" s="2" t="s">
        <v>9776</v>
      </c>
      <c r="U1975" s="2"/>
      <c r="V1975" s="2"/>
    </row>
    <row r="1976" spans="1:22" ht="14.25" customHeight="1">
      <c r="A1976" s="20" t="s">
        <v>10830</v>
      </c>
      <c r="B1976" s="20" t="s">
        <v>8004</v>
      </c>
      <c r="C1976" s="20" t="s">
        <v>10831</v>
      </c>
      <c r="D1976" s="20" t="s">
        <v>9805</v>
      </c>
      <c r="E1976" s="20" t="s">
        <v>264</v>
      </c>
      <c r="F1976" s="20" t="s">
        <v>9868</v>
      </c>
      <c r="G1976" s="20" t="s">
        <v>2091</v>
      </c>
      <c r="H1976" s="20" t="s">
        <v>10832</v>
      </c>
      <c r="I1976" s="20" t="s">
        <v>10833</v>
      </c>
      <c r="J1976" s="20"/>
      <c r="K1976" s="20" t="s">
        <v>9809</v>
      </c>
      <c r="L1976" s="20" t="s">
        <v>9810</v>
      </c>
      <c r="M1976" s="20" t="s">
        <v>1566</v>
      </c>
      <c r="N1976" s="20"/>
      <c r="O1976" s="20"/>
      <c r="P1976" s="20" t="s">
        <v>9771</v>
      </c>
      <c r="Q1976" s="20" t="s">
        <v>2051</v>
      </c>
      <c r="R1976" s="2" t="s">
        <v>2052</v>
      </c>
      <c r="S1976" s="2" t="s">
        <v>6528</v>
      </c>
      <c r="T1976" s="2" t="s">
        <v>9811</v>
      </c>
      <c r="U1976" s="2"/>
      <c r="V1976" s="2"/>
    </row>
    <row r="1977" spans="1:22" ht="14.25" customHeight="1">
      <c r="A1977" s="20" t="s">
        <v>10834</v>
      </c>
      <c r="B1977" s="20" t="s">
        <v>10835</v>
      </c>
      <c r="C1977" s="20" t="s">
        <v>10836</v>
      </c>
      <c r="D1977" s="20" t="s">
        <v>10047</v>
      </c>
      <c r="E1977" s="20" t="s">
        <v>264</v>
      </c>
      <c r="F1977" s="20" t="s">
        <v>10837</v>
      </c>
      <c r="G1977" s="20" t="s">
        <v>2091</v>
      </c>
      <c r="H1977" s="20" t="s">
        <v>10838</v>
      </c>
      <c r="I1977" s="20" t="s">
        <v>10839</v>
      </c>
      <c r="J1977" s="20" t="s">
        <v>10840</v>
      </c>
      <c r="K1977" s="20"/>
      <c r="L1977" s="20" t="s">
        <v>10052</v>
      </c>
      <c r="M1977" s="20" t="s">
        <v>1566</v>
      </c>
      <c r="N1977" s="20"/>
      <c r="O1977" s="20"/>
      <c r="P1977" s="20" t="s">
        <v>9771</v>
      </c>
      <c r="Q1977" s="20" t="s">
        <v>2051</v>
      </c>
      <c r="R1977" s="2" t="s">
        <v>2067</v>
      </c>
      <c r="S1977" s="2" t="s">
        <v>6528</v>
      </c>
      <c r="T1977" s="2" t="s">
        <v>10053</v>
      </c>
      <c r="U1977" s="2"/>
      <c r="V1977" s="2"/>
    </row>
    <row r="1978" spans="1:22" ht="14.25" customHeight="1">
      <c r="A1978" s="20" t="s">
        <v>10841</v>
      </c>
      <c r="B1978" s="20" t="s">
        <v>4371</v>
      </c>
      <c r="C1978" s="20" t="s">
        <v>10842</v>
      </c>
      <c r="D1978" s="20" t="s">
        <v>1913</v>
      </c>
      <c r="E1978" s="20" t="s">
        <v>264</v>
      </c>
      <c r="F1978" s="20" t="s">
        <v>9886</v>
      </c>
      <c r="G1978" s="20" t="s">
        <v>2091</v>
      </c>
      <c r="H1978" s="20" t="s">
        <v>10843</v>
      </c>
      <c r="I1978" s="20" t="s">
        <v>10844</v>
      </c>
      <c r="J1978" s="20" t="s">
        <v>10845</v>
      </c>
      <c r="K1978" s="20"/>
      <c r="L1978" s="20" t="s">
        <v>9775</v>
      </c>
      <c r="M1978" s="20" t="s">
        <v>1566</v>
      </c>
      <c r="N1978" s="20"/>
      <c r="O1978" s="20"/>
      <c r="P1978" s="20" t="s">
        <v>9771</v>
      </c>
      <c r="Q1978" s="20" t="s">
        <v>2051</v>
      </c>
      <c r="R1978" s="2" t="s">
        <v>2052</v>
      </c>
      <c r="S1978" s="2" t="s">
        <v>6528</v>
      </c>
      <c r="T1978" s="2" t="s">
        <v>9776</v>
      </c>
      <c r="U1978" s="2"/>
      <c r="V1978" s="2"/>
    </row>
    <row r="1979" spans="1:22" ht="14.25" customHeight="1">
      <c r="A1979" s="20" t="s">
        <v>10846</v>
      </c>
      <c r="B1979" s="20" t="s">
        <v>4371</v>
      </c>
      <c r="C1979" s="20" t="s">
        <v>10847</v>
      </c>
      <c r="D1979" s="20" t="s">
        <v>9766</v>
      </c>
      <c r="E1979" s="20" t="s">
        <v>264</v>
      </c>
      <c r="F1979" s="20" t="s">
        <v>10848</v>
      </c>
      <c r="G1979" s="20" t="s">
        <v>2091</v>
      </c>
      <c r="H1979" s="20" t="s">
        <v>10849</v>
      </c>
      <c r="I1979" s="20" t="s">
        <v>10850</v>
      </c>
      <c r="J1979" s="20"/>
      <c r="K1979" s="20" t="s">
        <v>9770</v>
      </c>
      <c r="L1979" s="20"/>
      <c r="M1979" s="20" t="s">
        <v>59</v>
      </c>
      <c r="N1979" s="20"/>
      <c r="O1979" s="20"/>
      <c r="P1979" s="20" t="s">
        <v>9771</v>
      </c>
      <c r="Q1979" s="20" t="s">
        <v>2051</v>
      </c>
      <c r="R1979" s="2"/>
      <c r="S1979" s="2" t="s">
        <v>6528</v>
      </c>
      <c r="T1979" s="2" t="s">
        <v>9772</v>
      </c>
      <c r="U1979" s="2"/>
      <c r="V1979" s="2"/>
    </row>
    <row r="1980" spans="1:22" ht="14.25" customHeight="1">
      <c r="A1980" s="20" t="s">
        <v>10851</v>
      </c>
      <c r="B1980" s="20" t="s">
        <v>4371</v>
      </c>
      <c r="C1980" s="20" t="s">
        <v>10852</v>
      </c>
      <c r="D1980" s="20" t="s">
        <v>9779</v>
      </c>
      <c r="E1980" s="20" t="s">
        <v>264</v>
      </c>
      <c r="F1980" s="20" t="s">
        <v>10853</v>
      </c>
      <c r="G1980" s="20" t="s">
        <v>2091</v>
      </c>
      <c r="H1980" s="20" t="s">
        <v>10854</v>
      </c>
      <c r="I1980" s="20" t="s">
        <v>10855</v>
      </c>
      <c r="J1980" s="20" t="s">
        <v>10856</v>
      </c>
      <c r="K1980" s="20" t="s">
        <v>9784</v>
      </c>
      <c r="L1980" s="20"/>
      <c r="M1980" s="20" t="s">
        <v>59</v>
      </c>
      <c r="N1980" s="20"/>
      <c r="O1980" s="20"/>
      <c r="P1980" s="20" t="s">
        <v>9771</v>
      </c>
      <c r="Q1980" s="20" t="s">
        <v>2051</v>
      </c>
      <c r="R1980" s="2"/>
      <c r="S1980" s="2" t="s">
        <v>6528</v>
      </c>
      <c r="T1980" s="2" t="s">
        <v>9785</v>
      </c>
      <c r="U1980" s="2"/>
      <c r="V1980" s="2"/>
    </row>
    <row r="1981" spans="1:22" ht="14.25" customHeight="1">
      <c r="A1981" s="20" t="s">
        <v>10857</v>
      </c>
      <c r="B1981" s="20" t="s">
        <v>4371</v>
      </c>
      <c r="C1981" s="20" t="s">
        <v>10858</v>
      </c>
      <c r="D1981" s="20" t="s">
        <v>9805</v>
      </c>
      <c r="E1981" s="20" t="s">
        <v>264</v>
      </c>
      <c r="F1981" s="20" t="s">
        <v>10859</v>
      </c>
      <c r="G1981" s="20" t="s">
        <v>2091</v>
      </c>
      <c r="H1981" s="20" t="s">
        <v>10860</v>
      </c>
      <c r="I1981" s="20" t="s">
        <v>10861</v>
      </c>
      <c r="J1981" s="20"/>
      <c r="K1981" s="20" t="s">
        <v>9809</v>
      </c>
      <c r="L1981" s="20" t="s">
        <v>9810</v>
      </c>
      <c r="M1981" s="20" t="s">
        <v>1566</v>
      </c>
      <c r="N1981" s="20"/>
      <c r="O1981" s="20"/>
      <c r="P1981" s="20" t="s">
        <v>9771</v>
      </c>
      <c r="Q1981" s="20" t="s">
        <v>2051</v>
      </c>
      <c r="R1981" s="2" t="s">
        <v>2067</v>
      </c>
      <c r="S1981" s="2" t="s">
        <v>6528</v>
      </c>
      <c r="T1981" s="2" t="s">
        <v>9811</v>
      </c>
      <c r="U1981" s="2"/>
      <c r="V1981" s="2"/>
    </row>
    <row r="1982" spans="1:22" ht="14.25" customHeight="1">
      <c r="A1982" s="20" t="s">
        <v>10862</v>
      </c>
      <c r="B1982" s="20" t="s">
        <v>10863</v>
      </c>
      <c r="C1982" s="20" t="s">
        <v>10864</v>
      </c>
      <c r="D1982" s="20" t="s">
        <v>10047</v>
      </c>
      <c r="E1982" s="20" t="s">
        <v>264</v>
      </c>
      <c r="F1982" s="20" t="s">
        <v>10865</v>
      </c>
      <c r="G1982" s="20" t="s">
        <v>2091</v>
      </c>
      <c r="H1982" s="20" t="s">
        <v>10866</v>
      </c>
      <c r="I1982" s="20"/>
      <c r="J1982" s="20"/>
      <c r="K1982" s="20"/>
      <c r="L1982" s="20" t="s">
        <v>10052</v>
      </c>
      <c r="M1982" s="20" t="s">
        <v>1566</v>
      </c>
      <c r="N1982" s="20"/>
      <c r="O1982" s="20"/>
      <c r="P1982" s="20" t="s">
        <v>9771</v>
      </c>
      <c r="Q1982" s="20" t="s">
        <v>2051</v>
      </c>
      <c r="R1982" s="2" t="s">
        <v>2067</v>
      </c>
      <c r="S1982" s="2" t="s">
        <v>6528</v>
      </c>
      <c r="T1982" s="2" t="s">
        <v>10053</v>
      </c>
      <c r="U1982" s="2"/>
      <c r="V1982" s="2"/>
    </row>
    <row r="1983" spans="1:22" ht="14.25" customHeight="1">
      <c r="A1983" s="20" t="s">
        <v>10867</v>
      </c>
      <c r="B1983" s="20" t="s">
        <v>10863</v>
      </c>
      <c r="C1983" s="20" t="s">
        <v>10868</v>
      </c>
      <c r="D1983" s="20" t="s">
        <v>9766</v>
      </c>
      <c r="E1983" s="20" t="s">
        <v>264</v>
      </c>
      <c r="F1983" s="20" t="s">
        <v>10869</v>
      </c>
      <c r="G1983" s="20" t="s">
        <v>2091</v>
      </c>
      <c r="H1983" s="20" t="s">
        <v>10870</v>
      </c>
      <c r="I1983" s="20" t="s">
        <v>10871</v>
      </c>
      <c r="J1983" s="20"/>
      <c r="K1983" s="20" t="s">
        <v>9770</v>
      </c>
      <c r="L1983" s="20"/>
      <c r="M1983" s="20" t="s">
        <v>1566</v>
      </c>
      <c r="N1983" s="20"/>
      <c r="O1983" s="20"/>
      <c r="P1983" s="20" t="s">
        <v>9771</v>
      </c>
      <c r="Q1983" s="20" t="s">
        <v>2051</v>
      </c>
      <c r="R1983" s="2" t="s">
        <v>2067</v>
      </c>
      <c r="S1983" s="2" t="s">
        <v>6528</v>
      </c>
      <c r="T1983" s="2" t="s">
        <v>9772</v>
      </c>
      <c r="U1983" s="2"/>
      <c r="V1983" s="2"/>
    </row>
    <row r="1984" spans="1:22" ht="14.25" customHeight="1">
      <c r="A1984" s="20" t="s">
        <v>10872</v>
      </c>
      <c r="B1984" s="20" t="s">
        <v>10873</v>
      </c>
      <c r="C1984" s="20" t="s">
        <v>10874</v>
      </c>
      <c r="D1984" s="20" t="s">
        <v>9766</v>
      </c>
      <c r="E1984" s="20" t="s">
        <v>264</v>
      </c>
      <c r="F1984" s="20" t="s">
        <v>10875</v>
      </c>
      <c r="G1984" s="20" t="s">
        <v>2091</v>
      </c>
      <c r="H1984" s="20" t="s">
        <v>10876</v>
      </c>
      <c r="I1984" s="20" t="s">
        <v>10877</v>
      </c>
      <c r="J1984" s="20" t="s">
        <v>10878</v>
      </c>
      <c r="K1984" s="20" t="s">
        <v>9770</v>
      </c>
      <c r="L1984" s="20"/>
      <c r="M1984" s="20" t="s">
        <v>60</v>
      </c>
      <c r="N1984" s="20"/>
      <c r="O1984" s="20"/>
      <c r="P1984" s="20" t="s">
        <v>9771</v>
      </c>
      <c r="Q1984" s="20" t="s">
        <v>2051</v>
      </c>
      <c r="R1984" s="2"/>
      <c r="S1984" s="2" t="s">
        <v>6528</v>
      </c>
      <c r="T1984" s="2" t="s">
        <v>9772</v>
      </c>
      <c r="U1984" s="2"/>
      <c r="V1984" s="2"/>
    </row>
    <row r="1985" spans="1:22" ht="14.25" customHeight="1">
      <c r="A1985" s="20" t="s">
        <v>10879</v>
      </c>
      <c r="B1985" s="20" t="s">
        <v>10873</v>
      </c>
      <c r="C1985" s="20" t="s">
        <v>10880</v>
      </c>
      <c r="D1985" s="20" t="s">
        <v>9766</v>
      </c>
      <c r="E1985" s="20" t="s">
        <v>264</v>
      </c>
      <c r="F1985" s="20" t="s">
        <v>10881</v>
      </c>
      <c r="G1985" s="20" t="s">
        <v>2091</v>
      </c>
      <c r="H1985" s="20" t="s">
        <v>10882</v>
      </c>
      <c r="I1985" s="20"/>
      <c r="J1985" s="20" t="s">
        <v>10883</v>
      </c>
      <c r="K1985" s="20" t="s">
        <v>9770</v>
      </c>
      <c r="L1985" s="20"/>
      <c r="M1985" s="20" t="s">
        <v>1566</v>
      </c>
      <c r="N1985" s="20"/>
      <c r="O1985" s="20"/>
      <c r="P1985" s="20" t="s">
        <v>9771</v>
      </c>
      <c r="Q1985" s="20" t="s">
        <v>2051</v>
      </c>
      <c r="R1985" s="2" t="s">
        <v>2067</v>
      </c>
      <c r="S1985" s="2" t="s">
        <v>6528</v>
      </c>
      <c r="T1985" s="2" t="s">
        <v>9772</v>
      </c>
      <c r="U1985" s="2"/>
      <c r="V1985" s="2"/>
    </row>
    <row r="1986" spans="1:22" ht="14.25" customHeight="1">
      <c r="A1986" s="20" t="s">
        <v>10884</v>
      </c>
      <c r="B1986" s="20" t="s">
        <v>10885</v>
      </c>
      <c r="C1986" s="20" t="s">
        <v>8617</v>
      </c>
      <c r="D1986" s="20" t="s">
        <v>1913</v>
      </c>
      <c r="E1986" s="20" t="s">
        <v>264</v>
      </c>
      <c r="F1986" s="20" t="s">
        <v>9886</v>
      </c>
      <c r="G1986" s="20" t="s">
        <v>2091</v>
      </c>
      <c r="H1986" s="20" t="s">
        <v>10886</v>
      </c>
      <c r="I1986" s="20"/>
      <c r="J1986" s="20" t="s">
        <v>10887</v>
      </c>
      <c r="K1986" s="20"/>
      <c r="L1986" s="20" t="s">
        <v>9775</v>
      </c>
      <c r="M1986" s="20" t="s">
        <v>1566</v>
      </c>
      <c r="N1986" s="20"/>
      <c r="O1986" s="20"/>
      <c r="P1986" s="20" t="s">
        <v>9771</v>
      </c>
      <c r="Q1986" s="20" t="s">
        <v>2051</v>
      </c>
      <c r="R1986" s="2" t="s">
        <v>2052</v>
      </c>
      <c r="S1986" s="2" t="s">
        <v>6528</v>
      </c>
      <c r="T1986" s="2" t="s">
        <v>9776</v>
      </c>
      <c r="U1986" s="2"/>
      <c r="V1986" s="2"/>
    </row>
    <row r="1987" spans="1:22" ht="14.25" customHeight="1">
      <c r="A1987" s="20" t="s">
        <v>10888</v>
      </c>
      <c r="B1987" s="20" t="s">
        <v>5413</v>
      </c>
      <c r="C1987" s="20" t="s">
        <v>10889</v>
      </c>
      <c r="D1987" s="20" t="s">
        <v>1913</v>
      </c>
      <c r="E1987" s="20" t="s">
        <v>264</v>
      </c>
      <c r="F1987" s="20" t="s">
        <v>10890</v>
      </c>
      <c r="G1987" s="20" t="s">
        <v>2091</v>
      </c>
      <c r="H1987" s="20" t="s">
        <v>10891</v>
      </c>
      <c r="I1987" s="20" t="s">
        <v>10892</v>
      </c>
      <c r="J1987" s="20" t="s">
        <v>10893</v>
      </c>
      <c r="K1987" s="20"/>
      <c r="L1987" s="20" t="s">
        <v>9775</v>
      </c>
      <c r="M1987" s="20" t="s">
        <v>59</v>
      </c>
      <c r="N1987" s="20"/>
      <c r="O1987" s="20"/>
      <c r="P1987" s="20" t="s">
        <v>9771</v>
      </c>
      <c r="Q1987" s="20" t="s">
        <v>2051</v>
      </c>
      <c r="R1987" s="2"/>
      <c r="S1987" s="2" t="s">
        <v>6528</v>
      </c>
      <c r="T1987" s="2" t="s">
        <v>9776</v>
      </c>
      <c r="U1987" s="2"/>
      <c r="V1987" s="2"/>
    </row>
    <row r="1988" spans="1:22" ht="14.25" customHeight="1">
      <c r="A1988" s="20" t="s">
        <v>10894</v>
      </c>
      <c r="B1988" s="20" t="s">
        <v>5413</v>
      </c>
      <c r="C1988" s="20" t="s">
        <v>10895</v>
      </c>
      <c r="D1988" s="20" t="s">
        <v>9794</v>
      </c>
      <c r="E1988" s="20" t="s">
        <v>96</v>
      </c>
      <c r="F1988" s="20" t="s">
        <v>10896</v>
      </c>
      <c r="G1988" s="20" t="s">
        <v>2091</v>
      </c>
      <c r="H1988" s="20" t="s">
        <v>10897</v>
      </c>
      <c r="I1988" s="20"/>
      <c r="J1988" s="20"/>
      <c r="K1988" s="20" t="s">
        <v>9799</v>
      </c>
      <c r="L1988" s="20" t="s">
        <v>9800</v>
      </c>
      <c r="M1988" s="20" t="s">
        <v>1566</v>
      </c>
      <c r="N1988" s="20"/>
      <c r="O1988" s="20"/>
      <c r="P1988" s="20" t="s">
        <v>9771</v>
      </c>
      <c r="Q1988" s="20" t="s">
        <v>2051</v>
      </c>
      <c r="R1988" s="2" t="s">
        <v>2067</v>
      </c>
      <c r="S1988" s="2" t="s">
        <v>6528</v>
      </c>
      <c r="T1988" s="2" t="s">
        <v>9801</v>
      </c>
      <c r="U1988" s="2"/>
      <c r="V1988" s="2"/>
    </row>
    <row r="1989" spans="1:22" ht="14.25" customHeight="1">
      <c r="A1989" s="20" t="s">
        <v>10898</v>
      </c>
      <c r="B1989" s="20" t="s">
        <v>5413</v>
      </c>
      <c r="C1989" s="20" t="s">
        <v>10899</v>
      </c>
      <c r="D1989" s="20" t="s">
        <v>9836</v>
      </c>
      <c r="E1989" s="20" t="s">
        <v>264</v>
      </c>
      <c r="F1989" s="20" t="s">
        <v>10900</v>
      </c>
      <c r="G1989" s="20" t="s">
        <v>2091</v>
      </c>
      <c r="H1989" s="20" t="s">
        <v>10901</v>
      </c>
      <c r="I1989" s="20" t="s">
        <v>10902</v>
      </c>
      <c r="J1989" s="20" t="s">
        <v>10903</v>
      </c>
      <c r="K1989" s="20" t="s">
        <v>9841</v>
      </c>
      <c r="L1989" s="20"/>
      <c r="M1989" s="20" t="s">
        <v>1566</v>
      </c>
      <c r="N1989" s="20"/>
      <c r="O1989" s="20"/>
      <c r="P1989" s="20" t="s">
        <v>9771</v>
      </c>
      <c r="Q1989" s="20" t="s">
        <v>2051</v>
      </c>
      <c r="R1989" s="2" t="s">
        <v>2067</v>
      </c>
      <c r="S1989" s="2" t="s">
        <v>6528</v>
      </c>
      <c r="T1989" s="2" t="s">
        <v>9842</v>
      </c>
      <c r="U1989" s="2"/>
      <c r="V1989" s="2"/>
    </row>
    <row r="1990" spans="1:22" ht="14.25" customHeight="1">
      <c r="A1990" s="20" t="s">
        <v>10904</v>
      </c>
      <c r="B1990" s="20" t="s">
        <v>5413</v>
      </c>
      <c r="C1990" s="20" t="s">
        <v>10905</v>
      </c>
      <c r="D1990" s="20" t="s">
        <v>10001</v>
      </c>
      <c r="E1990" s="20" t="s">
        <v>264</v>
      </c>
      <c r="F1990" s="20" t="s">
        <v>10906</v>
      </c>
      <c r="G1990" s="20" t="s">
        <v>2091</v>
      </c>
      <c r="H1990" s="20" t="s">
        <v>10907</v>
      </c>
      <c r="I1990" s="20" t="s">
        <v>10908</v>
      </c>
      <c r="J1990" s="20"/>
      <c r="K1990" s="20" t="s">
        <v>10005</v>
      </c>
      <c r="L1990" s="20" t="s">
        <v>10006</v>
      </c>
      <c r="M1990" s="20" t="s">
        <v>59</v>
      </c>
      <c r="N1990" s="20"/>
      <c r="O1990" s="20"/>
      <c r="P1990" s="20" t="s">
        <v>9771</v>
      </c>
      <c r="Q1990" s="20" t="s">
        <v>2051</v>
      </c>
      <c r="R1990" s="2"/>
      <c r="S1990" s="2" t="s">
        <v>6528</v>
      </c>
      <c r="T1990" s="2" t="s">
        <v>10007</v>
      </c>
      <c r="U1990" s="2"/>
      <c r="V1990" s="2"/>
    </row>
    <row r="1991" spans="1:22" ht="14.25" customHeight="1">
      <c r="A1991" s="20" t="s">
        <v>10909</v>
      </c>
      <c r="B1991" s="20" t="s">
        <v>5413</v>
      </c>
      <c r="C1991" s="20" t="s">
        <v>10910</v>
      </c>
      <c r="D1991" s="20" t="s">
        <v>9794</v>
      </c>
      <c r="E1991" s="20" t="s">
        <v>96</v>
      </c>
      <c r="F1991" s="20" t="s">
        <v>10911</v>
      </c>
      <c r="G1991" s="20" t="s">
        <v>2091</v>
      </c>
      <c r="H1991" s="20" t="s">
        <v>10912</v>
      </c>
      <c r="I1991" s="20"/>
      <c r="J1991" s="20" t="s">
        <v>10913</v>
      </c>
      <c r="K1991" s="20" t="s">
        <v>9799</v>
      </c>
      <c r="L1991" s="20" t="s">
        <v>9800</v>
      </c>
      <c r="M1991" s="20" t="s">
        <v>59</v>
      </c>
      <c r="N1991" s="20"/>
      <c r="O1991" s="20"/>
      <c r="P1991" s="20" t="s">
        <v>9771</v>
      </c>
      <c r="Q1991" s="20" t="s">
        <v>2051</v>
      </c>
      <c r="R1991" s="2"/>
      <c r="S1991" s="16" t="s">
        <v>6863</v>
      </c>
      <c r="T1991" s="2" t="s">
        <v>9801</v>
      </c>
      <c r="U1991" s="2"/>
      <c r="V1991" s="2"/>
    </row>
    <row r="1992" spans="1:22" ht="14.25" customHeight="1">
      <c r="A1992" s="20" t="s">
        <v>10914</v>
      </c>
      <c r="B1992" s="20" t="s">
        <v>10915</v>
      </c>
      <c r="C1992" s="20" t="s">
        <v>10916</v>
      </c>
      <c r="D1992" s="20" t="s">
        <v>10256</v>
      </c>
      <c r="E1992" s="20" t="s">
        <v>264</v>
      </c>
      <c r="F1992" s="20" t="s">
        <v>10917</v>
      </c>
      <c r="G1992" s="20" t="s">
        <v>2091</v>
      </c>
      <c r="H1992" s="20" t="s">
        <v>10918</v>
      </c>
      <c r="I1992" s="20"/>
      <c r="J1992" s="20"/>
      <c r="K1992" s="20"/>
      <c r="L1992" s="20"/>
      <c r="M1992" s="20" t="s">
        <v>1566</v>
      </c>
      <c r="N1992" s="20"/>
      <c r="O1992" s="20"/>
      <c r="P1992" s="20" t="s">
        <v>9771</v>
      </c>
      <c r="Q1992" s="20" t="s">
        <v>2051</v>
      </c>
      <c r="R1992" s="2" t="s">
        <v>2067</v>
      </c>
      <c r="S1992" s="2" t="s">
        <v>6528</v>
      </c>
      <c r="T1992" s="2" t="s">
        <v>10261</v>
      </c>
      <c r="U1992" s="2"/>
      <c r="V1992" s="2"/>
    </row>
    <row r="1993" spans="1:22" ht="14.25" customHeight="1">
      <c r="A1993" s="20" t="s">
        <v>10919</v>
      </c>
      <c r="B1993" s="20" t="s">
        <v>10920</v>
      </c>
      <c r="C1993" s="20" t="s">
        <v>10921</v>
      </c>
      <c r="D1993" s="20" t="s">
        <v>9971</v>
      </c>
      <c r="E1993" s="20" t="s">
        <v>264</v>
      </c>
      <c r="F1993" s="20" t="s">
        <v>10922</v>
      </c>
      <c r="G1993" s="20" t="s">
        <v>2091</v>
      </c>
      <c r="H1993" s="20" t="s">
        <v>10923</v>
      </c>
      <c r="I1993" s="20"/>
      <c r="J1993" s="20"/>
      <c r="K1993" s="20"/>
      <c r="L1993" s="20" t="s">
        <v>9975</v>
      </c>
      <c r="M1993" s="20" t="s">
        <v>1566</v>
      </c>
      <c r="N1993" s="20"/>
      <c r="O1993" s="20"/>
      <c r="P1993" s="20" t="s">
        <v>9771</v>
      </c>
      <c r="Q1993" s="20" t="s">
        <v>2051</v>
      </c>
      <c r="R1993" s="2" t="s">
        <v>2067</v>
      </c>
      <c r="S1993" s="2" t="s">
        <v>6528</v>
      </c>
      <c r="T1993" s="2" t="s">
        <v>9976</v>
      </c>
      <c r="U1993" s="2"/>
      <c r="V1993" s="2"/>
    </row>
    <row r="1994" spans="1:22" ht="14.25" customHeight="1">
      <c r="A1994" s="20" t="s">
        <v>10924</v>
      </c>
      <c r="B1994" s="20" t="s">
        <v>6306</v>
      </c>
      <c r="C1994" s="20" t="s">
        <v>10925</v>
      </c>
      <c r="D1994" s="20" t="s">
        <v>9794</v>
      </c>
      <c r="E1994" s="20" t="s">
        <v>96</v>
      </c>
      <c r="F1994" s="20" t="s">
        <v>10926</v>
      </c>
      <c r="G1994" s="20" t="s">
        <v>2091</v>
      </c>
      <c r="H1994" s="20" t="s">
        <v>10927</v>
      </c>
      <c r="I1994" s="20" t="s">
        <v>10928</v>
      </c>
      <c r="J1994" s="20"/>
      <c r="K1994" s="20" t="s">
        <v>9799</v>
      </c>
      <c r="L1994" s="20" t="s">
        <v>9800</v>
      </c>
      <c r="M1994" s="20" t="s">
        <v>1566</v>
      </c>
      <c r="N1994" s="20"/>
      <c r="O1994" s="20"/>
      <c r="P1994" s="20" t="s">
        <v>9771</v>
      </c>
      <c r="Q1994" s="20" t="s">
        <v>2051</v>
      </c>
      <c r="R1994" s="2" t="s">
        <v>2067</v>
      </c>
      <c r="S1994" s="2" t="s">
        <v>6528</v>
      </c>
      <c r="T1994" s="2" t="s">
        <v>9801</v>
      </c>
      <c r="U1994" s="2"/>
      <c r="V1994" s="2"/>
    </row>
    <row r="1995" spans="1:22" ht="14.25" customHeight="1">
      <c r="A1995" s="20" t="s">
        <v>10929</v>
      </c>
      <c r="B1995" s="20" t="s">
        <v>10930</v>
      </c>
      <c r="C1995" s="20" t="s">
        <v>10931</v>
      </c>
      <c r="D1995" s="20" t="s">
        <v>1913</v>
      </c>
      <c r="E1995" s="20" t="s">
        <v>264</v>
      </c>
      <c r="F1995" s="20" t="s">
        <v>9886</v>
      </c>
      <c r="G1995" s="20" t="s">
        <v>2091</v>
      </c>
      <c r="H1995" s="20" t="s">
        <v>10932</v>
      </c>
      <c r="I1995" s="20"/>
      <c r="J1995" s="20"/>
      <c r="K1995" s="20"/>
      <c r="L1995" s="20" t="s">
        <v>9775</v>
      </c>
      <c r="M1995" s="20" t="s">
        <v>1566</v>
      </c>
      <c r="N1995" s="20"/>
      <c r="O1995" s="20"/>
      <c r="P1995" s="20" t="s">
        <v>9771</v>
      </c>
      <c r="Q1995" s="20" t="s">
        <v>2051</v>
      </c>
      <c r="R1995" s="2" t="s">
        <v>2052</v>
      </c>
      <c r="S1995" s="2" t="s">
        <v>6528</v>
      </c>
      <c r="T1995" s="2" t="s">
        <v>9776</v>
      </c>
      <c r="U1995" s="2"/>
      <c r="V1995" s="2"/>
    </row>
    <row r="1996" spans="1:22" ht="14.25" customHeight="1">
      <c r="A1996" s="20" t="s">
        <v>10933</v>
      </c>
      <c r="B1996" s="20" t="s">
        <v>10934</v>
      </c>
      <c r="C1996" s="20" t="s">
        <v>10935</v>
      </c>
      <c r="D1996" s="20" t="s">
        <v>9794</v>
      </c>
      <c r="E1996" s="20" t="s">
        <v>96</v>
      </c>
      <c r="F1996" s="20" t="s">
        <v>10267</v>
      </c>
      <c r="G1996" s="20" t="s">
        <v>2091</v>
      </c>
      <c r="H1996" s="20" t="s">
        <v>10936</v>
      </c>
      <c r="I1996" s="20" t="s">
        <v>10937</v>
      </c>
      <c r="J1996" s="20"/>
      <c r="K1996" s="20" t="s">
        <v>9799</v>
      </c>
      <c r="L1996" s="20" t="s">
        <v>9800</v>
      </c>
      <c r="M1996" s="20" t="s">
        <v>59</v>
      </c>
      <c r="N1996" s="20"/>
      <c r="O1996" s="20"/>
      <c r="P1996" s="20" t="s">
        <v>9771</v>
      </c>
      <c r="Q1996" s="20" t="s">
        <v>2051</v>
      </c>
      <c r="R1996" s="2"/>
      <c r="S1996" s="2" t="s">
        <v>6528</v>
      </c>
      <c r="T1996" s="2" t="s">
        <v>9801</v>
      </c>
      <c r="U1996" s="2"/>
      <c r="V1996" s="2"/>
    </row>
    <row r="1997" spans="1:22" ht="14.25" customHeight="1">
      <c r="A1997" s="20" t="s">
        <v>10938</v>
      </c>
      <c r="B1997" s="20" t="s">
        <v>10939</v>
      </c>
      <c r="C1997" s="20" t="s">
        <v>10940</v>
      </c>
      <c r="D1997" s="20" t="s">
        <v>9878</v>
      </c>
      <c r="E1997" s="20" t="s">
        <v>264</v>
      </c>
      <c r="F1997" s="20" t="s">
        <v>10941</v>
      </c>
      <c r="G1997" s="20" t="s">
        <v>2091</v>
      </c>
      <c r="H1997" s="20" t="s">
        <v>10942</v>
      </c>
      <c r="I1997" s="20" t="s">
        <v>10943</v>
      </c>
      <c r="J1997" s="20"/>
      <c r="K1997" s="20" t="s">
        <v>9882</v>
      </c>
      <c r="L1997" s="20"/>
      <c r="M1997" s="20" t="s">
        <v>1566</v>
      </c>
      <c r="N1997" s="20"/>
      <c r="O1997" s="20"/>
      <c r="P1997" s="20" t="s">
        <v>9771</v>
      </c>
      <c r="Q1997" s="20" t="s">
        <v>2051</v>
      </c>
      <c r="R1997" s="2" t="s">
        <v>2067</v>
      </c>
      <c r="S1997" s="2" t="s">
        <v>6528</v>
      </c>
      <c r="T1997" s="2" t="s">
        <v>9883</v>
      </c>
      <c r="U1997" s="2"/>
      <c r="V1997" s="2"/>
    </row>
    <row r="1998" spans="1:22" ht="14.25" customHeight="1">
      <c r="A1998" s="20" t="s">
        <v>10944</v>
      </c>
      <c r="B1998" s="20" t="s">
        <v>10945</v>
      </c>
      <c r="C1998" s="20" t="s">
        <v>10946</v>
      </c>
      <c r="D1998" s="20" t="s">
        <v>1913</v>
      </c>
      <c r="E1998" s="20" t="s">
        <v>264</v>
      </c>
      <c r="F1998" s="20" t="s">
        <v>10947</v>
      </c>
      <c r="G1998" s="20" t="s">
        <v>2091</v>
      </c>
      <c r="H1998" s="20" t="s">
        <v>10948</v>
      </c>
      <c r="I1998" s="20" t="s">
        <v>10949</v>
      </c>
      <c r="J1998" s="20"/>
      <c r="K1998" s="20"/>
      <c r="L1998" s="20" t="s">
        <v>9775</v>
      </c>
      <c r="M1998" s="20" t="s">
        <v>1566</v>
      </c>
      <c r="N1998" s="20"/>
      <c r="O1998" s="20"/>
      <c r="P1998" s="20" t="s">
        <v>9771</v>
      </c>
      <c r="Q1998" s="20" t="s">
        <v>2051</v>
      </c>
      <c r="R1998" s="2" t="s">
        <v>2067</v>
      </c>
      <c r="S1998" s="2" t="s">
        <v>6528</v>
      </c>
      <c r="T1998" s="2" t="s">
        <v>9776</v>
      </c>
      <c r="U1998" s="2"/>
      <c r="V1998" s="2"/>
    </row>
    <row r="1999" spans="1:22" ht="14.25" customHeight="1">
      <c r="A1999" s="20" t="s">
        <v>10950</v>
      </c>
      <c r="B1999" s="20" t="s">
        <v>4251</v>
      </c>
      <c r="C1999" s="20" t="s">
        <v>10951</v>
      </c>
      <c r="D1999" s="20" t="s">
        <v>9794</v>
      </c>
      <c r="E1999" s="20" t="s">
        <v>96</v>
      </c>
      <c r="F1999" s="20" t="s">
        <v>10952</v>
      </c>
      <c r="G1999" s="20" t="s">
        <v>2091</v>
      </c>
      <c r="H1999" s="20" t="s">
        <v>10953</v>
      </c>
      <c r="I1999" s="20" t="s">
        <v>10954</v>
      </c>
      <c r="J1999" s="20" t="s">
        <v>10955</v>
      </c>
      <c r="K1999" s="20" t="s">
        <v>9799</v>
      </c>
      <c r="L1999" s="20" t="s">
        <v>9800</v>
      </c>
      <c r="M1999" s="20" t="s">
        <v>1566</v>
      </c>
      <c r="N1999" s="20"/>
      <c r="O1999" s="20"/>
      <c r="P1999" s="20" t="s">
        <v>9771</v>
      </c>
      <c r="Q1999" s="20" t="s">
        <v>2051</v>
      </c>
      <c r="R1999" s="2" t="s">
        <v>2067</v>
      </c>
      <c r="S1999" s="2" t="s">
        <v>6528</v>
      </c>
      <c r="T1999" s="2" t="s">
        <v>9801</v>
      </c>
      <c r="U1999" s="2"/>
      <c r="V1999" s="2"/>
    </row>
    <row r="2000" spans="1:22" ht="14.25" customHeight="1">
      <c r="A2000" s="20" t="s">
        <v>10956</v>
      </c>
      <c r="B2000" s="20" t="s">
        <v>5467</v>
      </c>
      <c r="C2000" s="20" t="s">
        <v>10957</v>
      </c>
      <c r="D2000" s="20" t="s">
        <v>9794</v>
      </c>
      <c r="E2000" s="20" t="s">
        <v>96</v>
      </c>
      <c r="F2000" s="20" t="s">
        <v>10958</v>
      </c>
      <c r="G2000" s="20" t="s">
        <v>2091</v>
      </c>
      <c r="H2000" s="20" t="s">
        <v>10959</v>
      </c>
      <c r="I2000" s="20" t="s">
        <v>10960</v>
      </c>
      <c r="J2000" s="20"/>
      <c r="K2000" s="20" t="s">
        <v>9799</v>
      </c>
      <c r="L2000" s="20" t="s">
        <v>9800</v>
      </c>
      <c r="M2000" s="20" t="s">
        <v>59</v>
      </c>
      <c r="N2000" s="20"/>
      <c r="O2000" s="20"/>
      <c r="P2000" s="20" t="s">
        <v>9771</v>
      </c>
      <c r="Q2000" s="20" t="s">
        <v>2051</v>
      </c>
      <c r="R2000" s="2"/>
      <c r="S2000" s="2" t="s">
        <v>6528</v>
      </c>
      <c r="T2000" s="2" t="s">
        <v>9801</v>
      </c>
      <c r="U2000" s="2"/>
      <c r="V2000" s="2"/>
    </row>
    <row r="2001" spans="1:22" ht="14.25" customHeight="1">
      <c r="A2001" s="20" t="s">
        <v>10961</v>
      </c>
      <c r="B2001" s="20" t="s">
        <v>10962</v>
      </c>
      <c r="C2001" s="20" t="s">
        <v>2541</v>
      </c>
      <c r="D2001" s="20" t="s">
        <v>10256</v>
      </c>
      <c r="E2001" s="20" t="s">
        <v>264</v>
      </c>
      <c r="F2001" s="20" t="s">
        <v>10963</v>
      </c>
      <c r="G2001" s="20" t="s">
        <v>2091</v>
      </c>
      <c r="H2001" s="20" t="s">
        <v>10964</v>
      </c>
      <c r="I2001" s="20"/>
      <c r="J2001" s="20" t="s">
        <v>10965</v>
      </c>
      <c r="K2001" s="20"/>
      <c r="L2001" s="20"/>
      <c r="M2001" s="20" t="s">
        <v>59</v>
      </c>
      <c r="N2001" s="20"/>
      <c r="O2001" s="20"/>
      <c r="P2001" s="20" t="s">
        <v>9771</v>
      </c>
      <c r="Q2001" s="20" t="s">
        <v>2051</v>
      </c>
      <c r="R2001" s="2"/>
      <c r="S2001" s="2" t="s">
        <v>6528</v>
      </c>
      <c r="T2001" s="2" t="s">
        <v>10261</v>
      </c>
      <c r="U2001" s="2"/>
      <c r="V2001" s="2"/>
    </row>
    <row r="2002" spans="1:22" ht="14.25" customHeight="1">
      <c r="A2002" s="20" t="s">
        <v>10966</v>
      </c>
      <c r="B2002" s="20" t="s">
        <v>7269</v>
      </c>
      <c r="C2002" s="20" t="s">
        <v>10967</v>
      </c>
      <c r="D2002" s="20" t="s">
        <v>9794</v>
      </c>
      <c r="E2002" s="20" t="s">
        <v>96</v>
      </c>
      <c r="F2002" s="20" t="s">
        <v>10968</v>
      </c>
      <c r="G2002" s="20" t="s">
        <v>2091</v>
      </c>
      <c r="H2002" s="20" t="s">
        <v>10969</v>
      </c>
      <c r="I2002" s="20"/>
      <c r="J2002" s="20"/>
      <c r="K2002" s="20" t="s">
        <v>9799</v>
      </c>
      <c r="L2002" s="20" t="s">
        <v>9800</v>
      </c>
      <c r="M2002" s="20" t="s">
        <v>59</v>
      </c>
      <c r="N2002" s="20"/>
      <c r="O2002" s="20"/>
      <c r="P2002" s="20" t="s">
        <v>9771</v>
      </c>
      <c r="Q2002" s="20" t="s">
        <v>2051</v>
      </c>
      <c r="R2002" s="2"/>
      <c r="S2002" s="2" t="s">
        <v>6528</v>
      </c>
      <c r="T2002" s="2" t="s">
        <v>9801</v>
      </c>
      <c r="U2002" s="2"/>
      <c r="V2002" s="2"/>
    </row>
    <row r="2003" spans="1:22" ht="14.25" customHeight="1">
      <c r="A2003" s="20" t="s">
        <v>10970</v>
      </c>
      <c r="B2003" s="20" t="s">
        <v>10971</v>
      </c>
      <c r="C2003" s="20" t="s">
        <v>7180</v>
      </c>
      <c r="D2003" s="20" t="s">
        <v>1913</v>
      </c>
      <c r="E2003" s="20" t="s">
        <v>264</v>
      </c>
      <c r="F2003" s="20" t="s">
        <v>10972</v>
      </c>
      <c r="G2003" s="20" t="s">
        <v>2091</v>
      </c>
      <c r="H2003" s="20" t="s">
        <v>10973</v>
      </c>
      <c r="I2003" s="20" t="s">
        <v>10974</v>
      </c>
      <c r="J2003" s="20" t="s">
        <v>10975</v>
      </c>
      <c r="K2003" s="20"/>
      <c r="L2003" s="20" t="s">
        <v>9775</v>
      </c>
      <c r="M2003" s="20" t="s">
        <v>60</v>
      </c>
      <c r="N2003" s="20"/>
      <c r="O2003" s="20"/>
      <c r="P2003" s="20" t="s">
        <v>9771</v>
      </c>
      <c r="Q2003" s="20" t="s">
        <v>2051</v>
      </c>
      <c r="R2003" s="2"/>
      <c r="S2003" s="2" t="s">
        <v>6528</v>
      </c>
      <c r="T2003" s="2" t="s">
        <v>9776</v>
      </c>
      <c r="U2003" s="2"/>
      <c r="V2003" s="2"/>
    </row>
    <row r="2004" spans="1:22" ht="14.25" customHeight="1">
      <c r="A2004" s="20" t="s">
        <v>10976</v>
      </c>
      <c r="B2004" s="20" t="s">
        <v>10977</v>
      </c>
      <c r="C2004" s="20" t="s">
        <v>10978</v>
      </c>
      <c r="D2004" s="20" t="s">
        <v>9935</v>
      </c>
      <c r="E2004" s="20" t="s">
        <v>264</v>
      </c>
      <c r="F2004" s="20" t="s">
        <v>10979</v>
      </c>
      <c r="G2004" s="20" t="s">
        <v>2091</v>
      </c>
      <c r="H2004" s="20" t="s">
        <v>10980</v>
      </c>
      <c r="I2004" s="20" t="s">
        <v>10981</v>
      </c>
      <c r="J2004" s="20" t="s">
        <v>10982</v>
      </c>
      <c r="K2004" s="20" t="s">
        <v>9940</v>
      </c>
      <c r="L2004" s="20" t="s">
        <v>9941</v>
      </c>
      <c r="M2004" s="20" t="s">
        <v>60</v>
      </c>
      <c r="N2004" s="20"/>
      <c r="O2004" s="20"/>
      <c r="P2004" s="20" t="s">
        <v>9771</v>
      </c>
      <c r="Q2004" s="20" t="s">
        <v>2051</v>
      </c>
      <c r="R2004" s="2"/>
      <c r="S2004" s="2" t="s">
        <v>6528</v>
      </c>
      <c r="T2004" s="2" t="s">
        <v>9942</v>
      </c>
      <c r="U2004" s="2"/>
      <c r="V2004" s="2"/>
    </row>
    <row r="2005" spans="1:22" ht="14.25" customHeight="1">
      <c r="A2005" s="20" t="s">
        <v>10983</v>
      </c>
      <c r="B2005" s="20" t="s">
        <v>10984</v>
      </c>
      <c r="C2005" s="20" t="s">
        <v>10985</v>
      </c>
      <c r="D2005" s="20" t="s">
        <v>9779</v>
      </c>
      <c r="E2005" s="20" t="s">
        <v>264</v>
      </c>
      <c r="F2005" s="20" t="s">
        <v>10986</v>
      </c>
      <c r="G2005" s="20" t="s">
        <v>2091</v>
      </c>
      <c r="H2005" s="20" t="s">
        <v>10987</v>
      </c>
      <c r="I2005" s="20"/>
      <c r="J2005" s="20" t="s">
        <v>10988</v>
      </c>
      <c r="K2005" s="20" t="s">
        <v>9784</v>
      </c>
      <c r="L2005" s="20"/>
      <c r="M2005" s="20" t="s">
        <v>1566</v>
      </c>
      <c r="N2005" s="20"/>
      <c r="O2005" s="20"/>
      <c r="P2005" s="20" t="s">
        <v>9771</v>
      </c>
      <c r="Q2005" s="20" t="s">
        <v>2051</v>
      </c>
      <c r="R2005" s="2" t="s">
        <v>2067</v>
      </c>
      <c r="S2005" s="2" t="s">
        <v>6528</v>
      </c>
      <c r="T2005" s="2" t="s">
        <v>9785</v>
      </c>
      <c r="U2005" s="2"/>
      <c r="V2005" s="2"/>
    </row>
    <row r="2006" spans="1:22" ht="14.25" customHeight="1">
      <c r="A2006" s="20" t="s">
        <v>10989</v>
      </c>
      <c r="B2006" s="20" t="s">
        <v>10984</v>
      </c>
      <c r="C2006" s="20" t="s">
        <v>10990</v>
      </c>
      <c r="D2006" s="20" t="s">
        <v>10991</v>
      </c>
      <c r="E2006" s="20" t="s">
        <v>264</v>
      </c>
      <c r="F2006" s="20" t="s">
        <v>10992</v>
      </c>
      <c r="G2006" s="20" t="s">
        <v>2091</v>
      </c>
      <c r="H2006" s="20" t="s">
        <v>10993</v>
      </c>
      <c r="I2006" s="20" t="s">
        <v>10994</v>
      </c>
      <c r="J2006" s="20" t="s">
        <v>10995</v>
      </c>
      <c r="K2006" s="20"/>
      <c r="L2006" s="20" t="s">
        <v>10996</v>
      </c>
      <c r="M2006" s="20" t="s">
        <v>1566</v>
      </c>
      <c r="N2006" s="20"/>
      <c r="O2006" s="20"/>
      <c r="P2006" s="20" t="s">
        <v>9771</v>
      </c>
      <c r="Q2006" s="20" t="s">
        <v>2051</v>
      </c>
      <c r="R2006" s="2" t="s">
        <v>2067</v>
      </c>
      <c r="S2006" s="2" t="s">
        <v>6528</v>
      </c>
      <c r="T2006" s="2" t="s">
        <v>10997</v>
      </c>
      <c r="U2006" s="2"/>
      <c r="V2006" s="2"/>
    </row>
    <row r="2007" spans="1:22" ht="14.25" customHeight="1">
      <c r="A2007" s="20" t="s">
        <v>10998</v>
      </c>
      <c r="B2007" s="20" t="s">
        <v>10999</v>
      </c>
      <c r="C2007" s="20" t="s">
        <v>11000</v>
      </c>
      <c r="D2007" s="20" t="s">
        <v>1913</v>
      </c>
      <c r="E2007" s="20" t="s">
        <v>264</v>
      </c>
      <c r="F2007" s="20" t="s">
        <v>11001</v>
      </c>
      <c r="G2007" s="20" t="s">
        <v>2091</v>
      </c>
      <c r="H2007" s="20" t="s">
        <v>11002</v>
      </c>
      <c r="I2007" s="20" t="s">
        <v>11003</v>
      </c>
      <c r="J2007" s="20" t="s">
        <v>11004</v>
      </c>
      <c r="K2007" s="20"/>
      <c r="L2007" s="20" t="s">
        <v>9775</v>
      </c>
      <c r="M2007" s="20" t="s">
        <v>59</v>
      </c>
      <c r="N2007" s="20"/>
      <c r="O2007" s="20"/>
      <c r="P2007" s="20" t="s">
        <v>9771</v>
      </c>
      <c r="Q2007" s="20" t="s">
        <v>2051</v>
      </c>
      <c r="R2007" s="2"/>
      <c r="S2007" s="16" t="s">
        <v>6863</v>
      </c>
      <c r="T2007" s="2" t="s">
        <v>9776</v>
      </c>
      <c r="U2007" s="2"/>
      <c r="V2007" s="2"/>
    </row>
    <row r="2008" spans="1:22" ht="14.25" customHeight="1">
      <c r="A2008" s="20" t="s">
        <v>11005</v>
      </c>
      <c r="B2008" s="20" t="s">
        <v>11006</v>
      </c>
      <c r="C2008" s="20" t="s">
        <v>11007</v>
      </c>
      <c r="D2008" s="20" t="s">
        <v>9766</v>
      </c>
      <c r="E2008" s="20" t="s">
        <v>264</v>
      </c>
      <c r="F2008" s="20" t="s">
        <v>11008</v>
      </c>
      <c r="G2008" s="20" t="s">
        <v>2091</v>
      </c>
      <c r="H2008" s="20" t="s">
        <v>11009</v>
      </c>
      <c r="I2008" s="20" t="s">
        <v>11010</v>
      </c>
      <c r="J2008" s="20" t="s">
        <v>11011</v>
      </c>
      <c r="K2008" s="20" t="s">
        <v>9770</v>
      </c>
      <c r="L2008" s="20"/>
      <c r="M2008" s="20" t="s">
        <v>59</v>
      </c>
      <c r="N2008" s="20"/>
      <c r="O2008" s="20"/>
      <c r="P2008" s="20" t="s">
        <v>9771</v>
      </c>
      <c r="Q2008" s="20" t="s">
        <v>2051</v>
      </c>
      <c r="R2008" s="2"/>
      <c r="S2008" s="2" t="s">
        <v>6528</v>
      </c>
      <c r="T2008" s="2" t="s">
        <v>9772</v>
      </c>
      <c r="U2008" s="2"/>
      <c r="V2008" s="2"/>
    </row>
    <row r="2009" spans="1:22" ht="14.25" customHeight="1">
      <c r="A2009" s="20" t="s">
        <v>11012</v>
      </c>
      <c r="B2009" s="20" t="s">
        <v>11006</v>
      </c>
      <c r="C2009" s="20" t="s">
        <v>11013</v>
      </c>
      <c r="D2009" s="20" t="s">
        <v>9766</v>
      </c>
      <c r="E2009" s="20" t="s">
        <v>264</v>
      </c>
      <c r="F2009" s="20" t="s">
        <v>11014</v>
      </c>
      <c r="G2009" s="20" t="s">
        <v>2091</v>
      </c>
      <c r="H2009" s="20" t="s">
        <v>11015</v>
      </c>
      <c r="I2009" s="20" t="s">
        <v>11016</v>
      </c>
      <c r="J2009" s="20" t="s">
        <v>11017</v>
      </c>
      <c r="K2009" s="20" t="s">
        <v>9770</v>
      </c>
      <c r="L2009" s="20"/>
      <c r="M2009" s="20" t="s">
        <v>59</v>
      </c>
      <c r="N2009" s="20"/>
      <c r="O2009" s="20"/>
      <c r="P2009" s="20" t="s">
        <v>9771</v>
      </c>
      <c r="Q2009" s="20" t="s">
        <v>2051</v>
      </c>
      <c r="R2009" s="2"/>
      <c r="S2009" s="16" t="s">
        <v>6863</v>
      </c>
      <c r="T2009" s="2" t="s">
        <v>9772</v>
      </c>
      <c r="U2009" s="2"/>
      <c r="V2009" s="2"/>
    </row>
    <row r="2010" spans="1:22" ht="14.25" customHeight="1">
      <c r="A2010" s="20" t="s">
        <v>11018</v>
      </c>
      <c r="B2010" s="20" t="s">
        <v>11019</v>
      </c>
      <c r="C2010" s="20" t="s">
        <v>11020</v>
      </c>
      <c r="D2010" s="20" t="s">
        <v>9766</v>
      </c>
      <c r="E2010" s="20" t="s">
        <v>264</v>
      </c>
      <c r="F2010" s="20" t="s">
        <v>11021</v>
      </c>
      <c r="G2010" s="20" t="s">
        <v>2091</v>
      </c>
      <c r="H2010" s="20" t="s">
        <v>11022</v>
      </c>
      <c r="I2010" s="20"/>
      <c r="J2010" s="20"/>
      <c r="K2010" s="20" t="s">
        <v>9770</v>
      </c>
      <c r="L2010" s="20"/>
      <c r="M2010" s="20" t="s">
        <v>60</v>
      </c>
      <c r="N2010" s="20"/>
      <c r="O2010" s="20"/>
      <c r="P2010" s="20" t="s">
        <v>9771</v>
      </c>
      <c r="Q2010" s="20" t="s">
        <v>2051</v>
      </c>
      <c r="R2010" s="2"/>
      <c r="S2010" s="2" t="s">
        <v>6528</v>
      </c>
      <c r="T2010" s="2" t="s">
        <v>9772</v>
      </c>
      <c r="U2010" s="2"/>
      <c r="V2010" s="2"/>
    </row>
    <row r="2011" spans="1:22" ht="14.25" customHeight="1">
      <c r="A2011" s="20" t="s">
        <v>11023</v>
      </c>
      <c r="B2011" s="20" t="s">
        <v>11024</v>
      </c>
      <c r="C2011" s="20" t="s">
        <v>11025</v>
      </c>
      <c r="D2011" s="20" t="s">
        <v>9935</v>
      </c>
      <c r="E2011" s="20" t="s">
        <v>264</v>
      </c>
      <c r="F2011" s="20" t="s">
        <v>2824</v>
      </c>
      <c r="G2011" s="20" t="s">
        <v>2091</v>
      </c>
      <c r="H2011" s="20" t="s">
        <v>11026</v>
      </c>
      <c r="I2011" s="20" t="s">
        <v>11027</v>
      </c>
      <c r="J2011" s="20" t="s">
        <v>11028</v>
      </c>
      <c r="K2011" s="20" t="s">
        <v>9940</v>
      </c>
      <c r="L2011" s="20" t="s">
        <v>9941</v>
      </c>
      <c r="M2011" s="20" t="s">
        <v>60</v>
      </c>
      <c r="N2011" s="20"/>
      <c r="O2011" s="20"/>
      <c r="P2011" s="20" t="s">
        <v>9771</v>
      </c>
      <c r="Q2011" s="20" t="s">
        <v>2051</v>
      </c>
      <c r="R2011" s="2"/>
      <c r="S2011" s="2" t="s">
        <v>6528</v>
      </c>
      <c r="T2011" s="2" t="s">
        <v>9942</v>
      </c>
      <c r="U2011" s="2"/>
      <c r="V2011" s="2"/>
    </row>
    <row r="2012" spans="1:22" ht="14.25" customHeight="1">
      <c r="A2012" s="20" t="s">
        <v>11029</v>
      </c>
      <c r="B2012" s="20" t="s">
        <v>6296</v>
      </c>
      <c r="C2012" s="20" t="s">
        <v>11030</v>
      </c>
      <c r="D2012" s="20" t="s">
        <v>9935</v>
      </c>
      <c r="E2012" s="20" t="s">
        <v>264</v>
      </c>
      <c r="F2012" s="20" t="s">
        <v>11031</v>
      </c>
      <c r="G2012" s="20" t="s">
        <v>2091</v>
      </c>
      <c r="H2012" s="20" t="s">
        <v>11032</v>
      </c>
      <c r="I2012" s="20" t="s">
        <v>11033</v>
      </c>
      <c r="J2012" s="20" t="s">
        <v>11034</v>
      </c>
      <c r="K2012" s="20" t="s">
        <v>9940</v>
      </c>
      <c r="L2012" s="20" t="s">
        <v>9941</v>
      </c>
      <c r="M2012" s="20" t="s">
        <v>59</v>
      </c>
      <c r="N2012" s="20"/>
      <c r="O2012" s="20"/>
      <c r="P2012" s="20" t="s">
        <v>9771</v>
      </c>
      <c r="Q2012" s="20" t="s">
        <v>2051</v>
      </c>
      <c r="R2012" s="2"/>
      <c r="S2012" s="16" t="s">
        <v>6863</v>
      </c>
      <c r="T2012" s="2" t="s">
        <v>9942</v>
      </c>
      <c r="U2012" s="2"/>
      <c r="V2012" s="2"/>
    </row>
    <row r="2013" spans="1:22" ht="14.25" customHeight="1">
      <c r="A2013" s="20" t="s">
        <v>11035</v>
      </c>
      <c r="B2013" s="20" t="s">
        <v>11036</v>
      </c>
      <c r="C2013" s="20" t="s">
        <v>11037</v>
      </c>
      <c r="D2013" s="20" t="s">
        <v>9935</v>
      </c>
      <c r="E2013" s="20" t="s">
        <v>264</v>
      </c>
      <c r="F2013" s="20" t="s">
        <v>11038</v>
      </c>
      <c r="G2013" s="20" t="s">
        <v>2091</v>
      </c>
      <c r="H2013" s="20" t="s">
        <v>11039</v>
      </c>
      <c r="I2013" s="20" t="s">
        <v>11040</v>
      </c>
      <c r="J2013" s="20"/>
      <c r="K2013" s="20" t="s">
        <v>9940</v>
      </c>
      <c r="L2013" s="20" t="s">
        <v>9941</v>
      </c>
      <c r="M2013" s="20" t="s">
        <v>1566</v>
      </c>
      <c r="N2013" s="20"/>
      <c r="O2013" s="20"/>
      <c r="P2013" s="20" t="s">
        <v>9771</v>
      </c>
      <c r="Q2013" s="20" t="s">
        <v>2051</v>
      </c>
      <c r="R2013" s="2" t="s">
        <v>2067</v>
      </c>
      <c r="S2013" s="2" t="s">
        <v>6528</v>
      </c>
      <c r="T2013" s="2" t="s">
        <v>9942</v>
      </c>
      <c r="U2013" s="2"/>
      <c r="V2013" s="2"/>
    </row>
    <row r="2014" spans="1:22" ht="14.25" customHeight="1">
      <c r="A2014" s="20" t="s">
        <v>11041</v>
      </c>
      <c r="B2014" s="20" t="s">
        <v>11042</v>
      </c>
      <c r="C2014" s="20" t="s">
        <v>11043</v>
      </c>
      <c r="D2014" s="20" t="s">
        <v>1913</v>
      </c>
      <c r="E2014" s="20" t="s">
        <v>264</v>
      </c>
      <c r="F2014" s="20" t="s">
        <v>11044</v>
      </c>
      <c r="G2014" s="20" t="s">
        <v>2091</v>
      </c>
      <c r="H2014" s="20" t="s">
        <v>11045</v>
      </c>
      <c r="I2014" s="20" t="s">
        <v>11046</v>
      </c>
      <c r="J2014" s="20" t="s">
        <v>11047</v>
      </c>
      <c r="K2014" s="20"/>
      <c r="L2014" s="20" t="s">
        <v>9775</v>
      </c>
      <c r="M2014" s="20" t="s">
        <v>59</v>
      </c>
      <c r="N2014" s="20"/>
      <c r="O2014" s="20"/>
      <c r="P2014" s="20" t="s">
        <v>9771</v>
      </c>
      <c r="Q2014" s="20" t="s">
        <v>2051</v>
      </c>
      <c r="R2014" s="2"/>
      <c r="S2014" s="2" t="s">
        <v>6528</v>
      </c>
      <c r="T2014" s="2" t="s">
        <v>9776</v>
      </c>
      <c r="U2014" s="2"/>
      <c r="V2014" s="2"/>
    </row>
    <row r="2015" spans="1:22" ht="14.25" customHeight="1">
      <c r="A2015" s="20" t="s">
        <v>11048</v>
      </c>
      <c r="B2015" s="20" t="s">
        <v>11049</v>
      </c>
      <c r="C2015" s="20" t="s">
        <v>11050</v>
      </c>
      <c r="D2015" s="20" t="s">
        <v>1913</v>
      </c>
      <c r="E2015" s="20" t="s">
        <v>264</v>
      </c>
      <c r="F2015" s="20" t="s">
        <v>11051</v>
      </c>
      <c r="G2015" s="20" t="s">
        <v>2091</v>
      </c>
      <c r="H2015" s="20" t="s">
        <v>11052</v>
      </c>
      <c r="I2015" s="20" t="s">
        <v>11053</v>
      </c>
      <c r="J2015" s="20"/>
      <c r="K2015" s="20"/>
      <c r="L2015" s="20" t="s">
        <v>9775</v>
      </c>
      <c r="M2015" s="20" t="s">
        <v>60</v>
      </c>
      <c r="N2015" s="20"/>
      <c r="O2015" s="20"/>
      <c r="P2015" s="20" t="s">
        <v>9771</v>
      </c>
      <c r="Q2015" s="20" t="s">
        <v>2051</v>
      </c>
      <c r="R2015" s="2"/>
      <c r="S2015" s="2" t="s">
        <v>6528</v>
      </c>
      <c r="T2015" s="2" t="s">
        <v>9776</v>
      </c>
      <c r="U2015" s="2"/>
      <c r="V2015" s="2"/>
    </row>
    <row r="2016" spans="1:22" ht="14.25" customHeight="1">
      <c r="A2016" s="20" t="s">
        <v>11054</v>
      </c>
      <c r="B2016" s="20" t="s">
        <v>11055</v>
      </c>
      <c r="C2016" s="20" t="s">
        <v>11056</v>
      </c>
      <c r="D2016" s="20" t="s">
        <v>9779</v>
      </c>
      <c r="E2016" s="20" t="s">
        <v>264</v>
      </c>
      <c r="F2016" s="20" t="s">
        <v>11057</v>
      </c>
      <c r="G2016" s="20" t="s">
        <v>2091</v>
      </c>
      <c r="H2016" s="20" t="s">
        <v>11058</v>
      </c>
      <c r="I2016" s="20"/>
      <c r="J2016" s="20"/>
      <c r="K2016" s="20" t="s">
        <v>9784</v>
      </c>
      <c r="L2016" s="20"/>
      <c r="M2016" s="20" t="s">
        <v>59</v>
      </c>
      <c r="N2016" s="20"/>
      <c r="O2016" s="20"/>
      <c r="P2016" s="20" t="s">
        <v>9771</v>
      </c>
      <c r="Q2016" s="20" t="s">
        <v>2051</v>
      </c>
      <c r="R2016" s="2"/>
      <c r="S2016" s="16" t="s">
        <v>6863</v>
      </c>
      <c r="T2016" s="2" t="s">
        <v>9785</v>
      </c>
      <c r="U2016" s="2"/>
      <c r="V2016" s="2"/>
    </row>
    <row r="2017" spans="1:22" ht="14.25" customHeight="1">
      <c r="A2017" s="20" t="s">
        <v>11059</v>
      </c>
      <c r="B2017" s="20" t="s">
        <v>4224</v>
      </c>
      <c r="C2017" s="20" t="s">
        <v>11060</v>
      </c>
      <c r="D2017" s="20" t="s">
        <v>1913</v>
      </c>
      <c r="E2017" s="20" t="s">
        <v>264</v>
      </c>
      <c r="F2017" s="20" t="s">
        <v>11061</v>
      </c>
      <c r="G2017" s="20" t="s">
        <v>2091</v>
      </c>
      <c r="H2017" s="20" t="s">
        <v>11062</v>
      </c>
      <c r="I2017" s="20" t="s">
        <v>11063</v>
      </c>
      <c r="J2017" s="20" t="s">
        <v>11064</v>
      </c>
      <c r="K2017" s="20"/>
      <c r="L2017" s="20" t="s">
        <v>9775</v>
      </c>
      <c r="M2017" s="20" t="s">
        <v>59</v>
      </c>
      <c r="N2017" s="20"/>
      <c r="O2017" s="20"/>
      <c r="P2017" s="20" t="s">
        <v>9771</v>
      </c>
      <c r="Q2017" s="20" t="s">
        <v>2051</v>
      </c>
      <c r="R2017" s="2"/>
      <c r="S2017" s="2" t="s">
        <v>6528</v>
      </c>
      <c r="T2017" s="2" t="s">
        <v>9776</v>
      </c>
      <c r="U2017" s="2"/>
      <c r="V2017" s="2"/>
    </row>
    <row r="2018" spans="1:22" ht="14.25" customHeight="1">
      <c r="A2018" s="20" t="s">
        <v>11065</v>
      </c>
      <c r="B2018" s="20" t="s">
        <v>3093</v>
      </c>
      <c r="C2018" s="20" t="s">
        <v>2339</v>
      </c>
      <c r="D2018" s="20" t="s">
        <v>1913</v>
      </c>
      <c r="E2018" s="20" t="s">
        <v>264</v>
      </c>
      <c r="F2018" s="20" t="s">
        <v>5222</v>
      </c>
      <c r="G2018" s="20" t="s">
        <v>2091</v>
      </c>
      <c r="H2018" s="20" t="s">
        <v>11066</v>
      </c>
      <c r="I2018" s="20"/>
      <c r="J2018" s="20"/>
      <c r="K2018" s="20"/>
      <c r="L2018" s="20" t="s">
        <v>9775</v>
      </c>
      <c r="M2018" s="20" t="s">
        <v>59</v>
      </c>
      <c r="N2018" s="20"/>
      <c r="O2018" s="20"/>
      <c r="P2018" s="20" t="s">
        <v>9771</v>
      </c>
      <c r="Q2018" s="20" t="s">
        <v>2051</v>
      </c>
      <c r="R2018" s="2"/>
      <c r="S2018" s="2" t="s">
        <v>6528</v>
      </c>
      <c r="T2018" s="2" t="s">
        <v>9776</v>
      </c>
      <c r="U2018" s="2"/>
      <c r="V2018" s="2"/>
    </row>
    <row r="2019" spans="1:22" ht="14.25" customHeight="1">
      <c r="A2019" s="20" t="s">
        <v>11067</v>
      </c>
      <c r="B2019" s="20" t="s">
        <v>11068</v>
      </c>
      <c r="C2019" s="20" t="s">
        <v>11069</v>
      </c>
      <c r="D2019" s="20" t="s">
        <v>10256</v>
      </c>
      <c r="E2019" s="20" t="s">
        <v>264</v>
      </c>
      <c r="F2019" s="20" t="s">
        <v>11070</v>
      </c>
      <c r="G2019" s="20" t="s">
        <v>2091</v>
      </c>
      <c r="H2019" s="20" t="s">
        <v>11071</v>
      </c>
      <c r="I2019" s="20" t="s">
        <v>11072</v>
      </c>
      <c r="J2019" s="20" t="s">
        <v>11073</v>
      </c>
      <c r="K2019" s="20"/>
      <c r="L2019" s="20"/>
      <c r="M2019" s="20" t="s">
        <v>60</v>
      </c>
      <c r="N2019" s="20"/>
      <c r="O2019" s="20"/>
      <c r="P2019" s="20" t="s">
        <v>9771</v>
      </c>
      <c r="Q2019" s="20" t="s">
        <v>2051</v>
      </c>
      <c r="R2019" s="2"/>
      <c r="S2019" s="2" t="s">
        <v>6528</v>
      </c>
      <c r="T2019" s="2" t="s">
        <v>10261</v>
      </c>
      <c r="U2019" s="2"/>
      <c r="V2019" s="2"/>
    </row>
    <row r="2020" spans="1:22" ht="14.25" customHeight="1">
      <c r="A2020" s="20" t="s">
        <v>11074</v>
      </c>
      <c r="B2020" s="20" t="s">
        <v>11068</v>
      </c>
      <c r="C2020" s="20" t="s">
        <v>11075</v>
      </c>
      <c r="D2020" s="20" t="s">
        <v>9766</v>
      </c>
      <c r="E2020" s="20" t="s">
        <v>264</v>
      </c>
      <c r="F2020" s="20" t="s">
        <v>2322</v>
      </c>
      <c r="G2020" s="20" t="s">
        <v>2091</v>
      </c>
      <c r="H2020" s="20" t="s">
        <v>11076</v>
      </c>
      <c r="I2020" s="20"/>
      <c r="J2020" s="20" t="s">
        <v>11077</v>
      </c>
      <c r="K2020" s="20" t="s">
        <v>9770</v>
      </c>
      <c r="L2020" s="20"/>
      <c r="M2020" s="20" t="s">
        <v>59</v>
      </c>
      <c r="N2020" s="20"/>
      <c r="O2020" s="20"/>
      <c r="P2020" s="20" t="s">
        <v>9771</v>
      </c>
      <c r="Q2020" s="20" t="s">
        <v>2051</v>
      </c>
      <c r="R2020" s="2"/>
      <c r="S2020" s="2" t="s">
        <v>6528</v>
      </c>
      <c r="T2020" s="2" t="s">
        <v>9772</v>
      </c>
      <c r="U2020" s="2"/>
      <c r="V2020" s="2"/>
    </row>
    <row r="2021" spans="1:22" ht="14.25" customHeight="1">
      <c r="A2021" s="20" t="s">
        <v>11078</v>
      </c>
      <c r="B2021" s="20" t="s">
        <v>11068</v>
      </c>
      <c r="C2021" s="20" t="s">
        <v>11079</v>
      </c>
      <c r="D2021" s="20" t="s">
        <v>10283</v>
      </c>
      <c r="E2021" s="20" t="s">
        <v>264</v>
      </c>
      <c r="F2021" s="20" t="s">
        <v>2489</v>
      </c>
      <c r="G2021" s="20" t="s">
        <v>2091</v>
      </c>
      <c r="H2021" s="20" t="s">
        <v>11080</v>
      </c>
      <c r="I2021" s="20" t="s">
        <v>11081</v>
      </c>
      <c r="J2021" s="20" t="s">
        <v>11082</v>
      </c>
      <c r="K2021" s="20"/>
      <c r="L2021" s="20"/>
      <c r="M2021" s="20" t="s">
        <v>60</v>
      </c>
      <c r="N2021" s="20"/>
      <c r="O2021" s="20"/>
      <c r="P2021" s="20" t="s">
        <v>9771</v>
      </c>
      <c r="Q2021" s="20" t="s">
        <v>2051</v>
      </c>
      <c r="R2021" s="2"/>
      <c r="S2021" s="2" t="s">
        <v>6528</v>
      </c>
      <c r="T2021" s="2" t="s">
        <v>10286</v>
      </c>
      <c r="U2021" s="2"/>
      <c r="V2021" s="2"/>
    </row>
    <row r="2022" spans="1:22" ht="14.25" customHeight="1">
      <c r="A2022" s="20" t="s">
        <v>11083</v>
      </c>
      <c r="B2022" s="20" t="s">
        <v>4201</v>
      </c>
      <c r="C2022" s="20" t="s">
        <v>11084</v>
      </c>
      <c r="D2022" s="20" t="s">
        <v>9779</v>
      </c>
      <c r="E2022" s="20" t="s">
        <v>264</v>
      </c>
      <c r="F2022" s="20" t="s">
        <v>10105</v>
      </c>
      <c r="G2022" s="20" t="s">
        <v>2091</v>
      </c>
      <c r="H2022" s="20" t="s">
        <v>11085</v>
      </c>
      <c r="I2022" s="20" t="s">
        <v>11086</v>
      </c>
      <c r="J2022" s="20" t="s">
        <v>11087</v>
      </c>
      <c r="K2022" s="20" t="s">
        <v>9784</v>
      </c>
      <c r="L2022" s="20"/>
      <c r="M2022" s="20" t="s">
        <v>59</v>
      </c>
      <c r="N2022" s="20"/>
      <c r="O2022" s="20"/>
      <c r="P2022" s="20" t="s">
        <v>9771</v>
      </c>
      <c r="Q2022" s="20" t="s">
        <v>2051</v>
      </c>
      <c r="R2022" s="2"/>
      <c r="S2022" s="16" t="s">
        <v>6863</v>
      </c>
      <c r="T2022" s="2" t="s">
        <v>9785</v>
      </c>
      <c r="U2022" s="2"/>
      <c r="V2022" s="2"/>
    </row>
    <row r="2023" spans="1:22" ht="14.25" customHeight="1">
      <c r="A2023" s="20" t="s">
        <v>11088</v>
      </c>
      <c r="B2023" s="20" t="s">
        <v>11089</v>
      </c>
      <c r="C2023" s="20" t="s">
        <v>11090</v>
      </c>
      <c r="D2023" s="20" t="s">
        <v>10056</v>
      </c>
      <c r="E2023" s="20" t="s">
        <v>264</v>
      </c>
      <c r="F2023" s="20" t="s">
        <v>11091</v>
      </c>
      <c r="G2023" s="20" t="s">
        <v>2091</v>
      </c>
      <c r="H2023" s="20" t="s">
        <v>11092</v>
      </c>
      <c r="I2023" s="20"/>
      <c r="J2023" s="20" t="s">
        <v>11093</v>
      </c>
      <c r="K2023" s="20"/>
      <c r="L2023" s="20" t="s">
        <v>10061</v>
      </c>
      <c r="M2023" s="20" t="s">
        <v>1566</v>
      </c>
      <c r="N2023" s="20"/>
      <c r="O2023" s="20"/>
      <c r="P2023" s="20" t="s">
        <v>9771</v>
      </c>
      <c r="Q2023" s="20" t="s">
        <v>2051</v>
      </c>
      <c r="R2023" s="2" t="s">
        <v>2067</v>
      </c>
      <c r="S2023" s="2" t="s">
        <v>6528</v>
      </c>
      <c r="T2023" s="2" t="s">
        <v>10062</v>
      </c>
      <c r="U2023" s="2"/>
      <c r="V2023" s="2"/>
    </row>
    <row r="2024" spans="1:22" ht="14.25" customHeight="1">
      <c r="A2024" s="20" t="s">
        <v>11094</v>
      </c>
      <c r="B2024" s="20" t="s">
        <v>5467</v>
      </c>
      <c r="C2024" s="20" t="s">
        <v>11095</v>
      </c>
      <c r="D2024" s="20" t="s">
        <v>9794</v>
      </c>
      <c r="E2024" s="20" t="s">
        <v>96</v>
      </c>
      <c r="F2024" s="20" t="s">
        <v>11096</v>
      </c>
      <c r="G2024" s="20" t="s">
        <v>2091</v>
      </c>
      <c r="H2024" s="20" t="s">
        <v>11097</v>
      </c>
      <c r="I2024" s="20"/>
      <c r="J2024" s="20" t="s">
        <v>11098</v>
      </c>
      <c r="K2024" s="20" t="s">
        <v>9799</v>
      </c>
      <c r="L2024" s="20" t="s">
        <v>9800</v>
      </c>
      <c r="M2024" s="20" t="s">
        <v>1566</v>
      </c>
      <c r="N2024" s="20"/>
      <c r="O2024" s="20"/>
      <c r="P2024" s="20" t="s">
        <v>9771</v>
      </c>
      <c r="Q2024" s="20" t="s">
        <v>2051</v>
      </c>
      <c r="R2024" s="2" t="s">
        <v>2067</v>
      </c>
      <c r="S2024" s="2" t="s">
        <v>6528</v>
      </c>
      <c r="T2024" s="2" t="s">
        <v>9801</v>
      </c>
      <c r="U2024" s="2"/>
      <c r="V2024" s="2"/>
    </row>
    <row r="2025" spans="1:22" ht="14.25" customHeight="1">
      <c r="A2025" s="20" t="s">
        <v>11099</v>
      </c>
      <c r="B2025" s="20" t="s">
        <v>11100</v>
      </c>
      <c r="C2025" s="20" t="s">
        <v>11101</v>
      </c>
      <c r="D2025" s="20" t="s">
        <v>9971</v>
      </c>
      <c r="E2025" s="20" t="s">
        <v>264</v>
      </c>
      <c r="F2025" s="20" t="s">
        <v>11102</v>
      </c>
      <c r="G2025" s="20" t="s">
        <v>2091</v>
      </c>
      <c r="H2025" s="20" t="s">
        <v>11103</v>
      </c>
      <c r="I2025" s="20" t="s">
        <v>11104</v>
      </c>
      <c r="J2025" s="20"/>
      <c r="K2025" s="20"/>
      <c r="L2025" s="20" t="s">
        <v>9975</v>
      </c>
      <c r="M2025" s="20" t="s">
        <v>1566</v>
      </c>
      <c r="N2025" s="20"/>
      <c r="O2025" s="20"/>
      <c r="P2025" s="20" t="s">
        <v>9771</v>
      </c>
      <c r="Q2025" s="20" t="s">
        <v>2051</v>
      </c>
      <c r="R2025" s="2" t="s">
        <v>2067</v>
      </c>
      <c r="S2025" s="2" t="s">
        <v>6528</v>
      </c>
      <c r="T2025" s="2" t="s">
        <v>9976</v>
      </c>
      <c r="U2025" s="2"/>
      <c r="V2025" s="2"/>
    </row>
    <row r="2026" spans="1:22" ht="14.25" customHeight="1">
      <c r="A2026" s="20" t="s">
        <v>11105</v>
      </c>
      <c r="B2026" s="20" t="s">
        <v>11106</v>
      </c>
      <c r="C2026" s="20" t="s">
        <v>11107</v>
      </c>
      <c r="D2026" s="20" t="s">
        <v>9805</v>
      </c>
      <c r="E2026" s="20" t="s">
        <v>264</v>
      </c>
      <c r="F2026" s="20" t="s">
        <v>11108</v>
      </c>
      <c r="G2026" s="20" t="s">
        <v>2091</v>
      </c>
      <c r="H2026" s="20" t="s">
        <v>11109</v>
      </c>
      <c r="I2026" s="20"/>
      <c r="J2026" s="20" t="s">
        <v>11110</v>
      </c>
      <c r="K2026" s="20" t="s">
        <v>9809</v>
      </c>
      <c r="L2026" s="20" t="s">
        <v>9810</v>
      </c>
      <c r="M2026" s="20" t="s">
        <v>1566</v>
      </c>
      <c r="N2026" s="20"/>
      <c r="O2026" s="20"/>
      <c r="P2026" s="20" t="s">
        <v>9771</v>
      </c>
      <c r="Q2026" s="20" t="s">
        <v>2051</v>
      </c>
      <c r="R2026" s="2" t="s">
        <v>2067</v>
      </c>
      <c r="S2026" s="2" t="s">
        <v>6528</v>
      </c>
      <c r="T2026" s="2" t="s">
        <v>9811</v>
      </c>
      <c r="U2026" s="2"/>
      <c r="V2026" s="2"/>
    </row>
    <row r="2027" spans="1:22" ht="14.25" customHeight="1">
      <c r="A2027" s="20" t="s">
        <v>11111</v>
      </c>
      <c r="B2027" s="20" t="s">
        <v>11112</v>
      </c>
      <c r="C2027" s="20" t="s">
        <v>11113</v>
      </c>
      <c r="D2027" s="20" t="s">
        <v>1913</v>
      </c>
      <c r="E2027" s="20" t="s">
        <v>264</v>
      </c>
      <c r="F2027" s="20" t="s">
        <v>11114</v>
      </c>
      <c r="G2027" s="20" t="s">
        <v>2091</v>
      </c>
      <c r="H2027" s="20" t="s">
        <v>11115</v>
      </c>
      <c r="I2027" s="20"/>
      <c r="J2027" s="20"/>
      <c r="K2027" s="20"/>
      <c r="L2027" s="20" t="s">
        <v>9775</v>
      </c>
      <c r="M2027" s="20" t="s">
        <v>1566</v>
      </c>
      <c r="N2027" s="20"/>
      <c r="O2027" s="20"/>
      <c r="P2027" s="20" t="s">
        <v>9771</v>
      </c>
      <c r="Q2027" s="20" t="s">
        <v>2051</v>
      </c>
      <c r="R2027" s="2" t="s">
        <v>2067</v>
      </c>
      <c r="S2027" s="2" t="s">
        <v>6528</v>
      </c>
      <c r="T2027" s="2" t="s">
        <v>9776</v>
      </c>
      <c r="U2027" s="2"/>
      <c r="V2027" s="2"/>
    </row>
    <row r="2028" spans="1:22" ht="14.25" customHeight="1">
      <c r="A2028" s="20" t="s">
        <v>11116</v>
      </c>
      <c r="B2028" s="20" t="s">
        <v>11117</v>
      </c>
      <c r="C2028" s="20" t="s">
        <v>11118</v>
      </c>
      <c r="D2028" s="20" t="s">
        <v>1913</v>
      </c>
      <c r="E2028" s="20" t="s">
        <v>264</v>
      </c>
      <c r="F2028" s="20" t="s">
        <v>11119</v>
      </c>
      <c r="G2028" s="20" t="s">
        <v>2091</v>
      </c>
      <c r="H2028" s="20" t="s">
        <v>11120</v>
      </c>
      <c r="I2028" s="20" t="s">
        <v>11121</v>
      </c>
      <c r="J2028" s="20"/>
      <c r="K2028" s="20"/>
      <c r="L2028" s="20" t="s">
        <v>9775</v>
      </c>
      <c r="M2028" s="20" t="s">
        <v>1566</v>
      </c>
      <c r="N2028" s="20"/>
      <c r="O2028" s="20"/>
      <c r="P2028" s="20" t="s">
        <v>9771</v>
      </c>
      <c r="Q2028" s="20" t="s">
        <v>2051</v>
      </c>
      <c r="R2028" s="2" t="s">
        <v>2067</v>
      </c>
      <c r="S2028" s="2" t="s">
        <v>6528</v>
      </c>
      <c r="T2028" s="2" t="s">
        <v>9776</v>
      </c>
      <c r="U2028" s="2"/>
      <c r="V2028" s="2"/>
    </row>
    <row r="2029" spans="1:22" ht="14.25" customHeight="1">
      <c r="A2029" s="20" t="s">
        <v>11122</v>
      </c>
      <c r="B2029" s="20" t="s">
        <v>4177</v>
      </c>
      <c r="C2029" s="20" t="s">
        <v>11123</v>
      </c>
      <c r="D2029" s="20" t="s">
        <v>9766</v>
      </c>
      <c r="E2029" s="20" t="s">
        <v>264</v>
      </c>
      <c r="F2029" s="20" t="s">
        <v>11124</v>
      </c>
      <c r="G2029" s="20" t="s">
        <v>2091</v>
      </c>
      <c r="H2029" s="20" t="s">
        <v>11125</v>
      </c>
      <c r="I2029" s="20" t="s">
        <v>11126</v>
      </c>
      <c r="J2029" s="20"/>
      <c r="K2029" s="20" t="s">
        <v>9770</v>
      </c>
      <c r="L2029" s="20"/>
      <c r="M2029" s="20" t="s">
        <v>59</v>
      </c>
      <c r="N2029" s="20"/>
      <c r="O2029" s="20"/>
      <c r="P2029" s="20" t="s">
        <v>9771</v>
      </c>
      <c r="Q2029" s="20" t="s">
        <v>2051</v>
      </c>
      <c r="R2029" s="2"/>
      <c r="S2029" s="2" t="s">
        <v>6528</v>
      </c>
      <c r="T2029" s="2" t="s">
        <v>9772</v>
      </c>
      <c r="U2029" s="2"/>
      <c r="V2029" s="2"/>
    </row>
    <row r="2030" spans="1:22" ht="14.25" customHeight="1">
      <c r="A2030" s="20" t="s">
        <v>11127</v>
      </c>
      <c r="B2030" s="20" t="s">
        <v>4177</v>
      </c>
      <c r="C2030" s="20" t="s">
        <v>11128</v>
      </c>
      <c r="D2030" s="20" t="s">
        <v>9766</v>
      </c>
      <c r="E2030" s="20" t="s">
        <v>264</v>
      </c>
      <c r="F2030" s="20" t="s">
        <v>11129</v>
      </c>
      <c r="G2030" s="20" t="s">
        <v>2091</v>
      </c>
      <c r="H2030" s="20" t="s">
        <v>11130</v>
      </c>
      <c r="I2030" s="20" t="s">
        <v>11131</v>
      </c>
      <c r="J2030" s="20" t="s">
        <v>11132</v>
      </c>
      <c r="K2030" s="20" t="s">
        <v>9770</v>
      </c>
      <c r="L2030" s="20"/>
      <c r="M2030" s="20" t="s">
        <v>59</v>
      </c>
      <c r="N2030" s="20"/>
      <c r="O2030" s="20"/>
      <c r="P2030" s="20" t="s">
        <v>9771</v>
      </c>
      <c r="Q2030" s="20" t="s">
        <v>2051</v>
      </c>
      <c r="R2030" s="2"/>
      <c r="S2030" s="16" t="s">
        <v>6863</v>
      </c>
      <c r="T2030" s="2" t="s">
        <v>9772</v>
      </c>
      <c r="U2030" s="2"/>
      <c r="V2030" s="2"/>
    </row>
    <row r="2031" spans="1:22" ht="14.25" customHeight="1">
      <c r="A2031" s="20" t="s">
        <v>11133</v>
      </c>
      <c r="B2031" s="20" t="s">
        <v>4177</v>
      </c>
      <c r="C2031" s="20" t="s">
        <v>11134</v>
      </c>
      <c r="D2031" s="20" t="s">
        <v>10172</v>
      </c>
      <c r="E2031" s="20" t="s">
        <v>264</v>
      </c>
      <c r="F2031" s="20" t="s">
        <v>11135</v>
      </c>
      <c r="G2031" s="20" t="s">
        <v>2091</v>
      </c>
      <c r="H2031" s="20" t="s">
        <v>11136</v>
      </c>
      <c r="I2031" s="20"/>
      <c r="J2031" s="20"/>
      <c r="K2031" s="20"/>
      <c r="L2031" s="20"/>
      <c r="M2031" s="20" t="s">
        <v>59</v>
      </c>
      <c r="N2031" s="20"/>
      <c r="O2031" s="20"/>
      <c r="P2031" s="20" t="s">
        <v>9771</v>
      </c>
      <c r="Q2031" s="20" t="s">
        <v>2051</v>
      </c>
      <c r="R2031" s="2"/>
      <c r="S2031" s="2" t="s">
        <v>6528</v>
      </c>
      <c r="T2031" s="2" t="s">
        <v>10177</v>
      </c>
      <c r="U2031" s="2"/>
      <c r="V2031" s="2"/>
    </row>
    <row r="2032" spans="1:22" ht="14.25" customHeight="1">
      <c r="A2032" s="20" t="s">
        <v>11137</v>
      </c>
      <c r="B2032" s="20" t="s">
        <v>4177</v>
      </c>
      <c r="C2032" s="20" t="s">
        <v>3495</v>
      </c>
      <c r="D2032" s="20" t="s">
        <v>10056</v>
      </c>
      <c r="E2032" s="20" t="s">
        <v>264</v>
      </c>
      <c r="F2032" s="20" t="s">
        <v>2824</v>
      </c>
      <c r="G2032" s="20" t="s">
        <v>2091</v>
      </c>
      <c r="H2032" s="20" t="s">
        <v>11138</v>
      </c>
      <c r="I2032" s="20"/>
      <c r="J2032" s="20"/>
      <c r="K2032" s="20"/>
      <c r="L2032" s="20" t="s">
        <v>10061</v>
      </c>
      <c r="M2032" s="20" t="s">
        <v>60</v>
      </c>
      <c r="N2032" s="20"/>
      <c r="O2032" s="20"/>
      <c r="P2032" s="20" t="s">
        <v>9771</v>
      </c>
      <c r="Q2032" s="20" t="s">
        <v>2051</v>
      </c>
      <c r="R2032" s="2"/>
      <c r="S2032" s="2" t="s">
        <v>6528</v>
      </c>
      <c r="T2032" s="2" t="s">
        <v>10062</v>
      </c>
      <c r="U2032" s="2"/>
      <c r="V2032" s="2"/>
    </row>
    <row r="2033" spans="1:22" ht="14.25" customHeight="1">
      <c r="A2033" s="20" t="s">
        <v>11139</v>
      </c>
      <c r="B2033" s="20" t="s">
        <v>4177</v>
      </c>
      <c r="C2033" s="20" t="s">
        <v>11140</v>
      </c>
      <c r="D2033" s="20" t="s">
        <v>10172</v>
      </c>
      <c r="E2033" s="20" t="s">
        <v>264</v>
      </c>
      <c r="F2033" s="20" t="s">
        <v>11141</v>
      </c>
      <c r="G2033" s="20" t="s">
        <v>2091</v>
      </c>
      <c r="H2033" s="20" t="s">
        <v>11142</v>
      </c>
      <c r="I2033" s="20" t="s">
        <v>11143</v>
      </c>
      <c r="J2033" s="20" t="s">
        <v>11144</v>
      </c>
      <c r="K2033" s="20"/>
      <c r="L2033" s="20"/>
      <c r="M2033" s="20" t="s">
        <v>59</v>
      </c>
      <c r="N2033" s="20"/>
      <c r="O2033" s="20"/>
      <c r="P2033" s="20" t="s">
        <v>9771</v>
      </c>
      <c r="Q2033" s="20" t="s">
        <v>2051</v>
      </c>
      <c r="R2033" s="2"/>
      <c r="S2033" s="2" t="s">
        <v>6528</v>
      </c>
      <c r="T2033" s="2" t="s">
        <v>10177</v>
      </c>
      <c r="U2033" s="2"/>
      <c r="V2033" s="2"/>
    </row>
    <row r="2034" spans="1:22" ht="14.25" customHeight="1">
      <c r="A2034" s="20" t="s">
        <v>11145</v>
      </c>
      <c r="B2034" s="20" t="s">
        <v>11146</v>
      </c>
      <c r="C2034" s="20" t="s">
        <v>11147</v>
      </c>
      <c r="D2034" s="20" t="s">
        <v>1913</v>
      </c>
      <c r="E2034" s="20" t="s">
        <v>264</v>
      </c>
      <c r="F2034" s="20" t="s">
        <v>10267</v>
      </c>
      <c r="G2034" s="20" t="s">
        <v>2091</v>
      </c>
      <c r="H2034" s="20" t="s">
        <v>11148</v>
      </c>
      <c r="I2034" s="20" t="s">
        <v>11149</v>
      </c>
      <c r="J2034" s="20"/>
      <c r="K2034" s="20"/>
      <c r="L2034" s="20" t="s">
        <v>9775</v>
      </c>
      <c r="M2034" s="20" t="s">
        <v>59</v>
      </c>
      <c r="N2034" s="20"/>
      <c r="O2034" s="20"/>
      <c r="P2034" s="20" t="s">
        <v>9771</v>
      </c>
      <c r="Q2034" s="20" t="s">
        <v>2051</v>
      </c>
      <c r="R2034" s="2"/>
      <c r="S2034" s="2" t="s">
        <v>6528</v>
      </c>
      <c r="T2034" s="2" t="s">
        <v>9776</v>
      </c>
      <c r="U2034" s="2"/>
      <c r="V2034" s="2"/>
    </row>
    <row r="2035" spans="1:22" ht="14.25" customHeight="1">
      <c r="A2035" s="20" t="s">
        <v>11150</v>
      </c>
      <c r="B2035" s="20" t="s">
        <v>4161</v>
      </c>
      <c r="C2035" s="20" t="s">
        <v>11151</v>
      </c>
      <c r="D2035" s="20" t="s">
        <v>9805</v>
      </c>
      <c r="E2035" s="20" t="s">
        <v>264</v>
      </c>
      <c r="F2035" s="20" t="s">
        <v>11152</v>
      </c>
      <c r="G2035" s="20" t="s">
        <v>2091</v>
      </c>
      <c r="H2035" s="20" t="s">
        <v>11153</v>
      </c>
      <c r="I2035" s="20" t="s">
        <v>11154</v>
      </c>
      <c r="J2035" s="20" t="s">
        <v>11155</v>
      </c>
      <c r="K2035" s="20" t="s">
        <v>9809</v>
      </c>
      <c r="L2035" s="20" t="s">
        <v>9810</v>
      </c>
      <c r="M2035" s="20" t="s">
        <v>1566</v>
      </c>
      <c r="N2035" s="20"/>
      <c r="O2035" s="20"/>
      <c r="P2035" s="20" t="s">
        <v>9771</v>
      </c>
      <c r="Q2035" s="20" t="s">
        <v>2051</v>
      </c>
      <c r="R2035" s="2" t="s">
        <v>2067</v>
      </c>
      <c r="S2035" s="2" t="s">
        <v>6528</v>
      </c>
      <c r="T2035" s="2" t="s">
        <v>9811</v>
      </c>
      <c r="U2035" s="2"/>
      <c r="V2035" s="2"/>
    </row>
    <row r="2036" spans="1:22" ht="14.25" customHeight="1">
      <c r="A2036" s="20" t="s">
        <v>11156</v>
      </c>
      <c r="B2036" s="20" t="s">
        <v>4156</v>
      </c>
      <c r="C2036" s="20" t="s">
        <v>11157</v>
      </c>
      <c r="D2036" s="20" t="s">
        <v>9805</v>
      </c>
      <c r="E2036" s="20" t="s">
        <v>264</v>
      </c>
      <c r="F2036" s="20" t="s">
        <v>11158</v>
      </c>
      <c r="G2036" s="20" t="s">
        <v>2091</v>
      </c>
      <c r="H2036" s="20" t="s">
        <v>11159</v>
      </c>
      <c r="I2036" s="20" t="s">
        <v>11160</v>
      </c>
      <c r="J2036" s="20" t="s">
        <v>11161</v>
      </c>
      <c r="K2036" s="20" t="s">
        <v>9809</v>
      </c>
      <c r="L2036" s="20" t="s">
        <v>9810</v>
      </c>
      <c r="M2036" s="20" t="s">
        <v>1566</v>
      </c>
      <c r="N2036" s="20"/>
      <c r="O2036" s="20"/>
      <c r="P2036" s="20" t="s">
        <v>9771</v>
      </c>
      <c r="Q2036" s="20" t="s">
        <v>2051</v>
      </c>
      <c r="R2036" s="2" t="s">
        <v>2067</v>
      </c>
      <c r="S2036" s="2" t="s">
        <v>6528</v>
      </c>
      <c r="T2036" s="2" t="s">
        <v>9811</v>
      </c>
      <c r="U2036" s="2"/>
      <c r="V2036" s="2"/>
    </row>
    <row r="2037" spans="1:22" ht="14.25" customHeight="1">
      <c r="A2037" s="20" t="s">
        <v>11162</v>
      </c>
      <c r="B2037" s="20" t="s">
        <v>4156</v>
      </c>
      <c r="C2037" s="20" t="s">
        <v>3725</v>
      </c>
      <c r="D2037" s="20" t="s">
        <v>9805</v>
      </c>
      <c r="E2037" s="20" t="s">
        <v>264</v>
      </c>
      <c r="F2037" s="20" t="s">
        <v>11163</v>
      </c>
      <c r="G2037" s="20" t="s">
        <v>2091</v>
      </c>
      <c r="H2037" s="20" t="s">
        <v>11164</v>
      </c>
      <c r="I2037" s="20"/>
      <c r="J2037" s="20" t="s">
        <v>11165</v>
      </c>
      <c r="K2037" s="20" t="s">
        <v>9809</v>
      </c>
      <c r="L2037" s="20" t="s">
        <v>9810</v>
      </c>
      <c r="M2037" s="20" t="s">
        <v>1566</v>
      </c>
      <c r="N2037" s="20"/>
      <c r="O2037" s="20"/>
      <c r="P2037" s="20" t="s">
        <v>9771</v>
      </c>
      <c r="Q2037" s="20" t="s">
        <v>2051</v>
      </c>
      <c r="R2037" s="2" t="s">
        <v>2067</v>
      </c>
      <c r="S2037" s="2" t="s">
        <v>6528</v>
      </c>
      <c r="T2037" s="2" t="s">
        <v>9811</v>
      </c>
      <c r="U2037" s="2"/>
      <c r="V2037" s="2"/>
    </row>
    <row r="2038" spans="1:22" ht="14.25" customHeight="1">
      <c r="A2038" s="20" t="s">
        <v>11166</v>
      </c>
      <c r="B2038" s="20" t="s">
        <v>4156</v>
      </c>
      <c r="C2038" s="20" t="s">
        <v>11167</v>
      </c>
      <c r="D2038" s="20" t="s">
        <v>9779</v>
      </c>
      <c r="E2038" s="20" t="s">
        <v>264</v>
      </c>
      <c r="F2038" s="20" t="s">
        <v>11168</v>
      </c>
      <c r="G2038" s="20" t="s">
        <v>2091</v>
      </c>
      <c r="H2038" s="20" t="s">
        <v>11169</v>
      </c>
      <c r="I2038" s="20"/>
      <c r="J2038" s="20"/>
      <c r="K2038" s="20" t="s">
        <v>9784</v>
      </c>
      <c r="L2038" s="20"/>
      <c r="M2038" s="20" t="s">
        <v>1566</v>
      </c>
      <c r="N2038" s="20"/>
      <c r="O2038" s="20"/>
      <c r="P2038" s="20" t="s">
        <v>9771</v>
      </c>
      <c r="Q2038" s="20" t="s">
        <v>2051</v>
      </c>
      <c r="R2038" s="2" t="s">
        <v>2067</v>
      </c>
      <c r="S2038" s="2" t="s">
        <v>6528</v>
      </c>
      <c r="T2038" s="2" t="s">
        <v>9785</v>
      </c>
      <c r="U2038" s="2"/>
      <c r="V2038" s="2"/>
    </row>
    <row r="2039" spans="1:22" ht="14.25" customHeight="1">
      <c r="A2039" s="20" t="s">
        <v>11170</v>
      </c>
      <c r="B2039" s="20" t="s">
        <v>4156</v>
      </c>
      <c r="C2039" s="20" t="s">
        <v>11171</v>
      </c>
      <c r="D2039" s="20" t="s">
        <v>9958</v>
      </c>
      <c r="E2039" s="20" t="s">
        <v>96</v>
      </c>
      <c r="F2039" s="20" t="s">
        <v>2210</v>
      </c>
      <c r="G2039" s="20" t="s">
        <v>2091</v>
      </c>
      <c r="H2039" s="20" t="s">
        <v>11172</v>
      </c>
      <c r="I2039" s="20" t="s">
        <v>11173</v>
      </c>
      <c r="J2039" s="20" t="s">
        <v>11174</v>
      </c>
      <c r="K2039" s="20"/>
      <c r="L2039" s="20"/>
      <c r="M2039" s="20" t="s">
        <v>59</v>
      </c>
      <c r="N2039" s="20"/>
      <c r="O2039" s="20"/>
      <c r="P2039" s="20" t="s">
        <v>9771</v>
      </c>
      <c r="Q2039" s="20" t="s">
        <v>2051</v>
      </c>
      <c r="R2039" s="2"/>
      <c r="S2039" s="2" t="s">
        <v>6528</v>
      </c>
      <c r="T2039" s="2" t="s">
        <v>9962</v>
      </c>
      <c r="U2039" s="2"/>
      <c r="V2039" s="2"/>
    </row>
    <row r="2040" spans="1:22" ht="14.25" customHeight="1">
      <c r="A2040" s="20" t="s">
        <v>11175</v>
      </c>
      <c r="B2040" s="20" t="s">
        <v>11176</v>
      </c>
      <c r="C2040" s="20" t="s">
        <v>11177</v>
      </c>
      <c r="D2040" s="20" t="s">
        <v>9779</v>
      </c>
      <c r="E2040" s="20" t="s">
        <v>264</v>
      </c>
      <c r="F2040" s="20" t="s">
        <v>11178</v>
      </c>
      <c r="G2040" s="20" t="s">
        <v>2091</v>
      </c>
      <c r="H2040" s="20" t="s">
        <v>11179</v>
      </c>
      <c r="I2040" s="20" t="s">
        <v>11180</v>
      </c>
      <c r="J2040" s="20" t="s">
        <v>11181</v>
      </c>
      <c r="K2040" s="20" t="s">
        <v>9784</v>
      </c>
      <c r="L2040" s="20"/>
      <c r="M2040" s="20" t="s">
        <v>1566</v>
      </c>
      <c r="N2040" s="20"/>
      <c r="O2040" s="20"/>
      <c r="P2040" s="20" t="s">
        <v>9771</v>
      </c>
      <c r="Q2040" s="20" t="s">
        <v>2051</v>
      </c>
      <c r="R2040" s="2" t="s">
        <v>2067</v>
      </c>
      <c r="S2040" s="2" t="s">
        <v>6528</v>
      </c>
      <c r="T2040" s="2" t="s">
        <v>9785</v>
      </c>
      <c r="U2040" s="2"/>
      <c r="V2040" s="2"/>
    </row>
    <row r="2041" spans="1:22" ht="14.25" customHeight="1">
      <c r="A2041" s="20" t="s">
        <v>11182</v>
      </c>
      <c r="B2041" s="20" t="s">
        <v>11176</v>
      </c>
      <c r="C2041" s="20" t="s">
        <v>11183</v>
      </c>
      <c r="D2041" s="20" t="s">
        <v>9794</v>
      </c>
      <c r="E2041" s="20" t="s">
        <v>96</v>
      </c>
      <c r="F2041" s="20" t="s">
        <v>11184</v>
      </c>
      <c r="G2041" s="20" t="s">
        <v>2091</v>
      </c>
      <c r="H2041" s="20" t="s">
        <v>11185</v>
      </c>
      <c r="I2041" s="20"/>
      <c r="J2041" s="20"/>
      <c r="K2041" s="20" t="s">
        <v>9799</v>
      </c>
      <c r="L2041" s="20" t="s">
        <v>9800</v>
      </c>
      <c r="M2041" s="20" t="s">
        <v>59</v>
      </c>
      <c r="N2041" s="20"/>
      <c r="O2041" s="20"/>
      <c r="P2041" s="20" t="s">
        <v>9771</v>
      </c>
      <c r="Q2041" s="20" t="s">
        <v>2051</v>
      </c>
      <c r="R2041" s="2"/>
      <c r="S2041" s="16" t="s">
        <v>6863</v>
      </c>
      <c r="T2041" s="2" t="s">
        <v>9801</v>
      </c>
      <c r="U2041" s="2"/>
      <c r="V2041" s="2"/>
    </row>
    <row r="2042" spans="1:22" ht="14.25" customHeight="1">
      <c r="A2042" s="20" t="s">
        <v>11186</v>
      </c>
      <c r="B2042" s="20" t="s">
        <v>11176</v>
      </c>
      <c r="C2042" s="20" t="s">
        <v>7681</v>
      </c>
      <c r="D2042" s="20" t="s">
        <v>10172</v>
      </c>
      <c r="E2042" s="20" t="s">
        <v>264</v>
      </c>
      <c r="F2042" s="20" t="s">
        <v>11187</v>
      </c>
      <c r="G2042" s="20" t="s">
        <v>2091</v>
      </c>
      <c r="H2042" s="20" t="s">
        <v>11188</v>
      </c>
      <c r="I2042" s="20"/>
      <c r="J2042" s="20"/>
      <c r="K2042" s="20"/>
      <c r="L2042" s="20"/>
      <c r="M2042" s="20" t="s">
        <v>1566</v>
      </c>
      <c r="N2042" s="20"/>
      <c r="O2042" s="20"/>
      <c r="P2042" s="20" t="s">
        <v>9771</v>
      </c>
      <c r="Q2042" s="20" t="s">
        <v>2051</v>
      </c>
      <c r="R2042" s="2" t="s">
        <v>2052</v>
      </c>
      <c r="S2042" s="2" t="s">
        <v>6679</v>
      </c>
      <c r="T2042" s="2" t="s">
        <v>10177</v>
      </c>
      <c r="U2042" s="2"/>
      <c r="V2042" s="2"/>
    </row>
    <row r="2043" spans="1:22" ht="14.25" customHeight="1">
      <c r="A2043" s="20" t="s">
        <v>11189</v>
      </c>
      <c r="B2043" s="20" t="s">
        <v>11190</v>
      </c>
      <c r="C2043" s="20" t="s">
        <v>11191</v>
      </c>
      <c r="D2043" s="20" t="s">
        <v>9766</v>
      </c>
      <c r="E2043" s="20" t="s">
        <v>264</v>
      </c>
      <c r="F2043" s="20" t="s">
        <v>11192</v>
      </c>
      <c r="G2043" s="20" t="s">
        <v>2091</v>
      </c>
      <c r="H2043" s="20" t="s">
        <v>11193</v>
      </c>
      <c r="I2043" s="20"/>
      <c r="J2043" s="20" t="s">
        <v>11194</v>
      </c>
      <c r="K2043" s="20" t="s">
        <v>9770</v>
      </c>
      <c r="L2043" s="20"/>
      <c r="M2043" s="20" t="s">
        <v>1566</v>
      </c>
      <c r="N2043" s="20"/>
      <c r="O2043" s="20"/>
      <c r="P2043" s="20" t="s">
        <v>9771</v>
      </c>
      <c r="Q2043" s="20" t="s">
        <v>2051</v>
      </c>
      <c r="R2043" s="2" t="s">
        <v>2052</v>
      </c>
      <c r="S2043" s="2" t="s">
        <v>6528</v>
      </c>
      <c r="T2043" s="2" t="s">
        <v>9772</v>
      </c>
      <c r="U2043" s="2"/>
      <c r="V2043" s="2"/>
    </row>
    <row r="2044" spans="1:22" ht="14.25" customHeight="1">
      <c r="A2044" s="20" t="s">
        <v>11195</v>
      </c>
      <c r="B2044" s="20" t="s">
        <v>4129</v>
      </c>
      <c r="C2044" s="20" t="s">
        <v>8268</v>
      </c>
      <c r="D2044" s="20" t="s">
        <v>9794</v>
      </c>
      <c r="E2044" s="20" t="s">
        <v>96</v>
      </c>
      <c r="F2044" s="20" t="s">
        <v>10449</v>
      </c>
      <c r="G2044" s="20" t="s">
        <v>2091</v>
      </c>
      <c r="H2044" s="20" t="s">
        <v>11196</v>
      </c>
      <c r="I2044" s="20" t="s">
        <v>11197</v>
      </c>
      <c r="J2044" s="20" t="s">
        <v>11198</v>
      </c>
      <c r="K2044" s="20" t="s">
        <v>9799</v>
      </c>
      <c r="L2044" s="20" t="s">
        <v>9800</v>
      </c>
      <c r="M2044" s="20" t="s">
        <v>1566</v>
      </c>
      <c r="N2044" s="20"/>
      <c r="O2044" s="20"/>
      <c r="P2044" s="20" t="s">
        <v>9771</v>
      </c>
      <c r="Q2044" s="20" t="s">
        <v>2051</v>
      </c>
      <c r="R2044" s="2" t="s">
        <v>2067</v>
      </c>
      <c r="S2044" s="2" t="s">
        <v>6528</v>
      </c>
      <c r="T2044" s="2" t="s">
        <v>9801</v>
      </c>
      <c r="U2044" s="2"/>
      <c r="V2044" s="2"/>
    </row>
    <row r="2045" spans="1:22" ht="14.25" customHeight="1">
      <c r="A2045" s="20" t="s">
        <v>11199</v>
      </c>
      <c r="B2045" s="20" t="s">
        <v>2386</v>
      </c>
      <c r="C2045" s="20" t="s">
        <v>11200</v>
      </c>
      <c r="D2045" s="20" t="s">
        <v>9805</v>
      </c>
      <c r="E2045" s="20" t="s">
        <v>264</v>
      </c>
      <c r="F2045" s="20" t="s">
        <v>5645</v>
      </c>
      <c r="G2045" s="20" t="s">
        <v>2091</v>
      </c>
      <c r="H2045" s="20" t="s">
        <v>11201</v>
      </c>
      <c r="I2045" s="20" t="s">
        <v>11202</v>
      </c>
      <c r="J2045" s="20"/>
      <c r="K2045" s="20" t="s">
        <v>9809</v>
      </c>
      <c r="L2045" s="20" t="s">
        <v>9810</v>
      </c>
      <c r="M2045" s="20" t="s">
        <v>60</v>
      </c>
      <c r="N2045" s="20"/>
      <c r="O2045" s="20"/>
      <c r="P2045" s="20" t="s">
        <v>9771</v>
      </c>
      <c r="Q2045" s="20" t="s">
        <v>2051</v>
      </c>
      <c r="R2045" s="2"/>
      <c r="S2045" s="2" t="s">
        <v>6528</v>
      </c>
      <c r="T2045" s="2" t="s">
        <v>9811</v>
      </c>
      <c r="U2045" s="2"/>
      <c r="V2045" s="2"/>
    </row>
    <row r="2046" spans="1:22" ht="14.25" customHeight="1">
      <c r="A2046" s="20" t="s">
        <v>11203</v>
      </c>
      <c r="B2046" s="20" t="s">
        <v>11204</v>
      </c>
      <c r="C2046" s="20" t="s">
        <v>11205</v>
      </c>
      <c r="D2046" s="20" t="s">
        <v>9878</v>
      </c>
      <c r="E2046" s="20" t="s">
        <v>264</v>
      </c>
      <c r="F2046" s="20" t="s">
        <v>11206</v>
      </c>
      <c r="G2046" s="20" t="s">
        <v>2091</v>
      </c>
      <c r="H2046" s="20" t="s">
        <v>11207</v>
      </c>
      <c r="I2046" s="20" t="s">
        <v>11208</v>
      </c>
      <c r="J2046" s="20"/>
      <c r="K2046" s="20" t="s">
        <v>9882</v>
      </c>
      <c r="L2046" s="20"/>
      <c r="M2046" s="20" t="s">
        <v>1566</v>
      </c>
      <c r="N2046" s="20"/>
      <c r="O2046" s="20"/>
      <c r="P2046" s="20" t="s">
        <v>9771</v>
      </c>
      <c r="Q2046" s="20" t="s">
        <v>2051</v>
      </c>
      <c r="R2046" s="2" t="s">
        <v>2067</v>
      </c>
      <c r="S2046" s="2" t="s">
        <v>6528</v>
      </c>
      <c r="T2046" s="2" t="s">
        <v>9883</v>
      </c>
      <c r="U2046" s="2"/>
      <c r="V2046" s="2"/>
    </row>
    <row r="2047" spans="1:22" ht="14.25" customHeight="1">
      <c r="A2047" s="20" t="s">
        <v>11209</v>
      </c>
      <c r="B2047" s="20" t="s">
        <v>9446</v>
      </c>
      <c r="C2047" s="20" t="s">
        <v>11210</v>
      </c>
      <c r="D2047" s="20" t="s">
        <v>9794</v>
      </c>
      <c r="E2047" s="20" t="s">
        <v>96</v>
      </c>
      <c r="F2047" s="20" t="s">
        <v>11211</v>
      </c>
      <c r="G2047" s="20" t="s">
        <v>2091</v>
      </c>
      <c r="H2047" s="20" t="s">
        <v>11212</v>
      </c>
      <c r="I2047" s="20" t="s">
        <v>11213</v>
      </c>
      <c r="J2047" s="20"/>
      <c r="K2047" s="20" t="s">
        <v>9799</v>
      </c>
      <c r="L2047" s="20" t="s">
        <v>9800</v>
      </c>
      <c r="M2047" s="20" t="s">
        <v>1566</v>
      </c>
      <c r="N2047" s="20"/>
      <c r="O2047" s="20"/>
      <c r="P2047" s="20" t="s">
        <v>9771</v>
      </c>
      <c r="Q2047" s="20" t="s">
        <v>2051</v>
      </c>
      <c r="R2047" s="2" t="s">
        <v>2067</v>
      </c>
      <c r="S2047" s="2" t="s">
        <v>6528</v>
      </c>
      <c r="T2047" s="2" t="s">
        <v>9801</v>
      </c>
      <c r="U2047" s="2"/>
      <c r="V2047" s="2"/>
    </row>
    <row r="2048" spans="1:22" ht="14.25" customHeight="1">
      <c r="A2048" s="20" t="s">
        <v>11214</v>
      </c>
      <c r="B2048" s="20" t="s">
        <v>5617</v>
      </c>
      <c r="C2048" s="20" t="s">
        <v>3222</v>
      </c>
      <c r="D2048" s="20" t="s">
        <v>9805</v>
      </c>
      <c r="E2048" s="20" t="s">
        <v>264</v>
      </c>
      <c r="F2048" s="20" t="s">
        <v>11215</v>
      </c>
      <c r="G2048" s="20" t="s">
        <v>2091</v>
      </c>
      <c r="H2048" s="20" t="s">
        <v>11216</v>
      </c>
      <c r="I2048" s="20" t="s">
        <v>11217</v>
      </c>
      <c r="J2048" s="20" t="s">
        <v>11218</v>
      </c>
      <c r="K2048" s="20" t="s">
        <v>9809</v>
      </c>
      <c r="L2048" s="20" t="s">
        <v>9810</v>
      </c>
      <c r="M2048" s="20" t="s">
        <v>59</v>
      </c>
      <c r="N2048" s="20"/>
      <c r="O2048" s="20"/>
      <c r="P2048" s="20" t="s">
        <v>9771</v>
      </c>
      <c r="Q2048" s="20" t="s">
        <v>2051</v>
      </c>
      <c r="R2048" s="2"/>
      <c r="S2048" s="16" t="s">
        <v>6863</v>
      </c>
      <c r="T2048" s="2" t="s">
        <v>9811</v>
      </c>
      <c r="U2048" s="2"/>
      <c r="V2048" s="2"/>
    </row>
    <row r="2049" spans="1:22" ht="14.25" customHeight="1">
      <c r="A2049" s="20" t="s">
        <v>11219</v>
      </c>
      <c r="B2049" s="20" t="s">
        <v>4114</v>
      </c>
      <c r="C2049" s="20" t="s">
        <v>11220</v>
      </c>
      <c r="D2049" s="20" t="s">
        <v>1913</v>
      </c>
      <c r="E2049" s="20" t="s">
        <v>264</v>
      </c>
      <c r="F2049" s="20" t="s">
        <v>11221</v>
      </c>
      <c r="G2049" s="20" t="s">
        <v>2091</v>
      </c>
      <c r="H2049" s="20" t="s">
        <v>11222</v>
      </c>
      <c r="I2049" s="20" t="s">
        <v>11223</v>
      </c>
      <c r="J2049" s="20" t="s">
        <v>11224</v>
      </c>
      <c r="K2049" s="20"/>
      <c r="L2049" s="20" t="s">
        <v>9775</v>
      </c>
      <c r="M2049" s="20" t="s">
        <v>59</v>
      </c>
      <c r="N2049" s="20"/>
      <c r="O2049" s="20"/>
      <c r="P2049" s="20" t="s">
        <v>9771</v>
      </c>
      <c r="Q2049" s="20" t="s">
        <v>2051</v>
      </c>
      <c r="R2049" s="2"/>
      <c r="S2049" s="2" t="s">
        <v>6528</v>
      </c>
      <c r="T2049" s="2" t="s">
        <v>9776</v>
      </c>
      <c r="U2049" s="2"/>
      <c r="V2049" s="2"/>
    </row>
    <row r="2050" spans="1:22" ht="14.25" customHeight="1">
      <c r="A2050" s="20" t="s">
        <v>11225</v>
      </c>
      <c r="B2050" s="20" t="s">
        <v>4114</v>
      </c>
      <c r="C2050" s="20" t="s">
        <v>11226</v>
      </c>
      <c r="D2050" s="20" t="s">
        <v>9836</v>
      </c>
      <c r="E2050" s="20" t="s">
        <v>264</v>
      </c>
      <c r="F2050" s="20" t="s">
        <v>11227</v>
      </c>
      <c r="G2050" s="20" t="s">
        <v>2091</v>
      </c>
      <c r="H2050" s="20" t="s">
        <v>11228</v>
      </c>
      <c r="I2050" s="20" t="s">
        <v>11229</v>
      </c>
      <c r="J2050" s="20"/>
      <c r="K2050" s="20" t="s">
        <v>9841</v>
      </c>
      <c r="L2050" s="20"/>
      <c r="M2050" s="20" t="s">
        <v>1566</v>
      </c>
      <c r="N2050" s="20"/>
      <c r="O2050" s="20"/>
      <c r="P2050" s="20" t="s">
        <v>9771</v>
      </c>
      <c r="Q2050" s="20" t="s">
        <v>2051</v>
      </c>
      <c r="R2050" s="2" t="s">
        <v>2067</v>
      </c>
      <c r="S2050" s="2" t="s">
        <v>6528</v>
      </c>
      <c r="T2050" s="2" t="s">
        <v>9842</v>
      </c>
      <c r="U2050" s="2"/>
      <c r="V2050" s="2"/>
    </row>
    <row r="2051" spans="1:22" ht="14.25" customHeight="1">
      <c r="A2051" s="20" t="s">
        <v>11230</v>
      </c>
      <c r="B2051" s="20" t="s">
        <v>11231</v>
      </c>
      <c r="C2051" s="20" t="s">
        <v>10842</v>
      </c>
      <c r="D2051" s="20" t="s">
        <v>11232</v>
      </c>
      <c r="E2051" s="20" t="s">
        <v>264</v>
      </c>
      <c r="F2051" s="20" t="s">
        <v>2489</v>
      </c>
      <c r="G2051" s="20" t="s">
        <v>2091</v>
      </c>
      <c r="H2051" s="20" t="s">
        <v>11233</v>
      </c>
      <c r="I2051" s="20" t="s">
        <v>11234</v>
      </c>
      <c r="J2051" s="20" t="s">
        <v>11235</v>
      </c>
      <c r="K2051" s="20" t="s">
        <v>11236</v>
      </c>
      <c r="L2051" s="20" t="s">
        <v>11237</v>
      </c>
      <c r="M2051" s="20" t="s">
        <v>60</v>
      </c>
      <c r="N2051" s="20"/>
      <c r="O2051" s="20"/>
      <c r="P2051" s="20" t="s">
        <v>9771</v>
      </c>
      <c r="Q2051" s="20" t="s">
        <v>2051</v>
      </c>
      <c r="R2051" s="2"/>
      <c r="S2051" s="2" t="s">
        <v>6528</v>
      </c>
      <c r="T2051" s="2" t="s">
        <v>11238</v>
      </c>
      <c r="U2051" s="2"/>
      <c r="V2051" s="2"/>
    </row>
    <row r="2052" spans="1:22" ht="14.25" customHeight="1">
      <c r="A2052" s="20" t="s">
        <v>11239</v>
      </c>
      <c r="B2052" s="20" t="s">
        <v>11240</v>
      </c>
      <c r="C2052" s="20" t="s">
        <v>11241</v>
      </c>
      <c r="D2052" s="20" t="s">
        <v>1913</v>
      </c>
      <c r="E2052" s="20" t="s">
        <v>264</v>
      </c>
      <c r="F2052" s="20" t="s">
        <v>9886</v>
      </c>
      <c r="G2052" s="20" t="s">
        <v>2091</v>
      </c>
      <c r="H2052" s="20" t="s">
        <v>11242</v>
      </c>
      <c r="I2052" s="20"/>
      <c r="J2052" s="20" t="s">
        <v>11243</v>
      </c>
      <c r="K2052" s="20"/>
      <c r="L2052" s="20" t="s">
        <v>9775</v>
      </c>
      <c r="M2052" s="20" t="s">
        <v>1566</v>
      </c>
      <c r="N2052" s="20"/>
      <c r="O2052" s="20"/>
      <c r="P2052" s="20" t="s">
        <v>9771</v>
      </c>
      <c r="Q2052" s="20" t="s">
        <v>2051</v>
      </c>
      <c r="R2052" s="2" t="s">
        <v>2052</v>
      </c>
      <c r="S2052" s="2" t="s">
        <v>6528</v>
      </c>
      <c r="T2052" s="2" t="s">
        <v>9776</v>
      </c>
      <c r="U2052" s="2"/>
      <c r="V2052" s="2"/>
    </row>
    <row r="2053" spans="1:22" ht="14.25" customHeight="1">
      <c r="A2053" s="20" t="s">
        <v>11244</v>
      </c>
      <c r="B2053" s="20" t="s">
        <v>11245</v>
      </c>
      <c r="C2053" s="20" t="s">
        <v>6134</v>
      </c>
      <c r="D2053" s="20" t="s">
        <v>9805</v>
      </c>
      <c r="E2053" s="20" t="s">
        <v>264</v>
      </c>
      <c r="F2053" s="20" t="s">
        <v>11246</v>
      </c>
      <c r="G2053" s="20" t="s">
        <v>2091</v>
      </c>
      <c r="H2053" s="20" t="s">
        <v>11247</v>
      </c>
      <c r="I2053" s="20" t="s">
        <v>11248</v>
      </c>
      <c r="J2053" s="20"/>
      <c r="K2053" s="20" t="s">
        <v>9809</v>
      </c>
      <c r="L2053" s="20" t="s">
        <v>9810</v>
      </c>
      <c r="M2053" s="20" t="s">
        <v>1566</v>
      </c>
      <c r="N2053" s="20"/>
      <c r="O2053" s="20"/>
      <c r="P2053" s="20" t="s">
        <v>9771</v>
      </c>
      <c r="Q2053" s="20" t="s">
        <v>2051</v>
      </c>
      <c r="R2053" s="2" t="s">
        <v>2067</v>
      </c>
      <c r="S2053" s="2" t="s">
        <v>6528</v>
      </c>
      <c r="T2053" s="2" t="s">
        <v>9811</v>
      </c>
      <c r="U2053" s="2"/>
      <c r="V2053" s="2"/>
    </row>
    <row r="2054" spans="1:22" ht="14.25" customHeight="1">
      <c r="A2054" s="20" t="s">
        <v>11249</v>
      </c>
      <c r="B2054" s="20" t="s">
        <v>11250</v>
      </c>
      <c r="C2054" s="20" t="s">
        <v>11251</v>
      </c>
      <c r="D2054" s="20" t="s">
        <v>9794</v>
      </c>
      <c r="E2054" s="20" t="s">
        <v>96</v>
      </c>
      <c r="F2054" s="20" t="s">
        <v>11252</v>
      </c>
      <c r="G2054" s="20" t="s">
        <v>2091</v>
      </c>
      <c r="H2054" s="20" t="s">
        <v>11253</v>
      </c>
      <c r="I2054" s="20" t="s">
        <v>11254</v>
      </c>
      <c r="J2054" s="20" t="s">
        <v>11255</v>
      </c>
      <c r="K2054" s="20" t="s">
        <v>9799</v>
      </c>
      <c r="L2054" s="20" t="s">
        <v>9800</v>
      </c>
      <c r="M2054" s="20" t="s">
        <v>60</v>
      </c>
      <c r="N2054" s="20"/>
      <c r="O2054" s="20"/>
      <c r="P2054" s="20" t="s">
        <v>9771</v>
      </c>
      <c r="Q2054" s="20" t="s">
        <v>2051</v>
      </c>
      <c r="R2054" s="2"/>
      <c r="S2054" s="2" t="s">
        <v>6528</v>
      </c>
      <c r="T2054" s="2" t="s">
        <v>9801</v>
      </c>
      <c r="U2054" s="2"/>
      <c r="V2054" s="2"/>
    </row>
    <row r="2055" spans="1:22" ht="14.25" customHeight="1">
      <c r="A2055" s="20" t="s">
        <v>11256</v>
      </c>
      <c r="B2055" s="20" t="s">
        <v>11257</v>
      </c>
      <c r="C2055" s="20" t="s">
        <v>11258</v>
      </c>
      <c r="D2055" s="20" t="s">
        <v>9805</v>
      </c>
      <c r="E2055" s="20" t="s">
        <v>264</v>
      </c>
      <c r="F2055" s="20" t="s">
        <v>11259</v>
      </c>
      <c r="G2055" s="20" t="s">
        <v>2091</v>
      </c>
      <c r="H2055" s="20" t="s">
        <v>11260</v>
      </c>
      <c r="I2055" s="20" t="s">
        <v>11261</v>
      </c>
      <c r="J2055" s="20"/>
      <c r="K2055" s="20" t="s">
        <v>9809</v>
      </c>
      <c r="L2055" s="20" t="s">
        <v>9810</v>
      </c>
      <c r="M2055" s="20" t="s">
        <v>59</v>
      </c>
      <c r="N2055" s="20"/>
      <c r="O2055" s="20"/>
      <c r="P2055" s="20" t="s">
        <v>9771</v>
      </c>
      <c r="Q2055" s="20" t="s">
        <v>2051</v>
      </c>
      <c r="R2055" s="2"/>
      <c r="S2055" s="2" t="s">
        <v>6528</v>
      </c>
      <c r="T2055" s="2" t="s">
        <v>9811</v>
      </c>
      <c r="U2055" s="2"/>
      <c r="V2055" s="2"/>
    </row>
    <row r="2056" spans="1:22" ht="14.25" customHeight="1">
      <c r="A2056" s="20" t="s">
        <v>11262</v>
      </c>
      <c r="B2056" s="20" t="s">
        <v>11263</v>
      </c>
      <c r="C2056" s="20" t="s">
        <v>11264</v>
      </c>
      <c r="D2056" s="20" t="s">
        <v>1913</v>
      </c>
      <c r="E2056" s="20" t="s">
        <v>264</v>
      </c>
      <c r="F2056" s="20" t="s">
        <v>11265</v>
      </c>
      <c r="G2056" s="20" t="s">
        <v>2091</v>
      </c>
      <c r="H2056" s="20" t="s">
        <v>11266</v>
      </c>
      <c r="I2056" s="20"/>
      <c r="J2056" s="20" t="s">
        <v>11267</v>
      </c>
      <c r="K2056" s="20"/>
      <c r="L2056" s="20" t="s">
        <v>9775</v>
      </c>
      <c r="M2056" s="20" t="s">
        <v>1566</v>
      </c>
      <c r="N2056" s="20"/>
      <c r="O2056" s="20"/>
      <c r="P2056" s="20" t="s">
        <v>9771</v>
      </c>
      <c r="Q2056" s="20" t="s">
        <v>2051</v>
      </c>
      <c r="R2056" s="2" t="s">
        <v>2067</v>
      </c>
      <c r="S2056" s="2" t="s">
        <v>6528</v>
      </c>
      <c r="T2056" s="2" t="s">
        <v>9776</v>
      </c>
      <c r="U2056" s="2"/>
      <c r="V2056" s="2"/>
    </row>
    <row r="2057" spans="1:22" ht="14.25" customHeight="1">
      <c r="A2057" s="20" t="s">
        <v>11268</v>
      </c>
      <c r="B2057" s="20" t="s">
        <v>5246</v>
      </c>
      <c r="C2057" s="20" t="s">
        <v>11269</v>
      </c>
      <c r="D2057" s="20" t="s">
        <v>9794</v>
      </c>
      <c r="E2057" s="20" t="s">
        <v>96</v>
      </c>
      <c r="F2057" s="20" t="s">
        <v>2210</v>
      </c>
      <c r="G2057" s="20" t="s">
        <v>2091</v>
      </c>
      <c r="H2057" s="20" t="s">
        <v>11270</v>
      </c>
      <c r="I2057" s="20" t="s">
        <v>11271</v>
      </c>
      <c r="J2057" s="20" t="s">
        <v>11272</v>
      </c>
      <c r="K2057" s="20" t="s">
        <v>9799</v>
      </c>
      <c r="L2057" s="20" t="s">
        <v>9800</v>
      </c>
      <c r="M2057" s="20" t="s">
        <v>59</v>
      </c>
      <c r="N2057" s="20"/>
      <c r="O2057" s="20"/>
      <c r="P2057" s="20" t="s">
        <v>9771</v>
      </c>
      <c r="Q2057" s="20" t="s">
        <v>2051</v>
      </c>
      <c r="R2057" s="2"/>
      <c r="S2057" s="2" t="s">
        <v>6528</v>
      </c>
      <c r="T2057" s="2" t="s">
        <v>9801</v>
      </c>
      <c r="U2057" s="2"/>
      <c r="V2057" s="2"/>
    </row>
    <row r="2058" spans="1:22" ht="14.25" customHeight="1">
      <c r="A2058" s="20" t="s">
        <v>11273</v>
      </c>
      <c r="B2058" s="20" t="s">
        <v>4081</v>
      </c>
      <c r="C2058" s="20" t="s">
        <v>11274</v>
      </c>
      <c r="D2058" s="20" t="s">
        <v>9836</v>
      </c>
      <c r="E2058" s="20" t="s">
        <v>264</v>
      </c>
      <c r="F2058" s="20" t="s">
        <v>11275</v>
      </c>
      <c r="G2058" s="20" t="s">
        <v>2091</v>
      </c>
      <c r="H2058" s="20" t="s">
        <v>11276</v>
      </c>
      <c r="I2058" s="20" t="s">
        <v>11277</v>
      </c>
      <c r="J2058" s="20" t="s">
        <v>11278</v>
      </c>
      <c r="K2058" s="20" t="s">
        <v>9841</v>
      </c>
      <c r="L2058" s="20"/>
      <c r="M2058" s="20" t="s">
        <v>60</v>
      </c>
      <c r="N2058" s="20"/>
      <c r="O2058" s="20"/>
      <c r="P2058" s="20" t="s">
        <v>9771</v>
      </c>
      <c r="Q2058" s="20" t="s">
        <v>2051</v>
      </c>
      <c r="R2058" s="2"/>
      <c r="S2058" s="2" t="s">
        <v>6528</v>
      </c>
      <c r="T2058" s="2" t="s">
        <v>9842</v>
      </c>
      <c r="U2058" s="2"/>
      <c r="V2058" s="2"/>
    </row>
    <row r="2059" spans="1:22" ht="14.25" customHeight="1">
      <c r="A2059" s="20" t="s">
        <v>11279</v>
      </c>
      <c r="B2059" s="20" t="s">
        <v>2790</v>
      </c>
      <c r="C2059" s="20" t="s">
        <v>11280</v>
      </c>
      <c r="D2059" s="20" t="s">
        <v>9794</v>
      </c>
      <c r="E2059" s="20" t="s">
        <v>96</v>
      </c>
      <c r="F2059" s="20" t="s">
        <v>10604</v>
      </c>
      <c r="G2059" s="20" t="s">
        <v>2091</v>
      </c>
      <c r="H2059" s="20" t="s">
        <v>11281</v>
      </c>
      <c r="I2059" s="20"/>
      <c r="J2059" s="20" t="s">
        <v>11282</v>
      </c>
      <c r="K2059" s="20" t="s">
        <v>9799</v>
      </c>
      <c r="L2059" s="20" t="s">
        <v>9800</v>
      </c>
      <c r="M2059" s="20" t="s">
        <v>1566</v>
      </c>
      <c r="N2059" s="20"/>
      <c r="O2059" s="20"/>
      <c r="P2059" s="20" t="s">
        <v>9771</v>
      </c>
      <c r="Q2059" s="20" t="s">
        <v>2051</v>
      </c>
      <c r="R2059" s="2" t="s">
        <v>2052</v>
      </c>
      <c r="S2059" s="2" t="s">
        <v>6528</v>
      </c>
      <c r="T2059" s="2" t="s">
        <v>9801</v>
      </c>
      <c r="U2059" s="2"/>
      <c r="V2059" s="2"/>
    </row>
    <row r="2060" spans="1:22" ht="14.25" customHeight="1">
      <c r="A2060" s="20" t="s">
        <v>11283</v>
      </c>
      <c r="B2060" s="20" t="s">
        <v>4034</v>
      </c>
      <c r="C2060" s="20" t="s">
        <v>3405</v>
      </c>
      <c r="D2060" s="20" t="s">
        <v>10056</v>
      </c>
      <c r="E2060" s="20" t="s">
        <v>264</v>
      </c>
      <c r="F2060" s="20" t="s">
        <v>11284</v>
      </c>
      <c r="G2060" s="20" t="s">
        <v>2091</v>
      </c>
      <c r="H2060" s="20" t="s">
        <v>11285</v>
      </c>
      <c r="I2060" s="20"/>
      <c r="J2060" s="20" t="s">
        <v>11286</v>
      </c>
      <c r="K2060" s="20"/>
      <c r="L2060" s="20" t="s">
        <v>10061</v>
      </c>
      <c r="M2060" s="20" t="s">
        <v>1566</v>
      </c>
      <c r="N2060" s="20"/>
      <c r="O2060" s="20"/>
      <c r="P2060" s="20" t="s">
        <v>9771</v>
      </c>
      <c r="Q2060" s="20" t="s">
        <v>2051</v>
      </c>
      <c r="R2060" s="2" t="s">
        <v>2067</v>
      </c>
      <c r="S2060" s="2" t="s">
        <v>6528</v>
      </c>
      <c r="T2060" s="2" t="s">
        <v>10062</v>
      </c>
      <c r="U2060" s="2"/>
      <c r="V2060" s="2"/>
    </row>
    <row r="2061" spans="1:22" ht="14.25" customHeight="1">
      <c r="A2061" s="20" t="s">
        <v>11287</v>
      </c>
      <c r="B2061" s="20" t="s">
        <v>4034</v>
      </c>
      <c r="C2061" s="20" t="s">
        <v>11288</v>
      </c>
      <c r="D2061" s="20" t="s">
        <v>9878</v>
      </c>
      <c r="E2061" s="20" t="s">
        <v>264</v>
      </c>
      <c r="F2061" s="20" t="s">
        <v>11289</v>
      </c>
      <c r="G2061" s="20" t="s">
        <v>2091</v>
      </c>
      <c r="H2061" s="20" t="s">
        <v>11290</v>
      </c>
      <c r="I2061" s="20" t="s">
        <v>11291</v>
      </c>
      <c r="J2061" s="20"/>
      <c r="K2061" s="20" t="s">
        <v>9882</v>
      </c>
      <c r="L2061" s="20"/>
      <c r="M2061" s="20" t="s">
        <v>59</v>
      </c>
      <c r="N2061" s="20"/>
      <c r="O2061" s="20"/>
      <c r="P2061" s="20" t="s">
        <v>9771</v>
      </c>
      <c r="Q2061" s="20" t="s">
        <v>2051</v>
      </c>
      <c r="R2061" s="2"/>
      <c r="S2061" s="16" t="s">
        <v>6863</v>
      </c>
      <c r="T2061" s="2" t="s">
        <v>9883</v>
      </c>
      <c r="U2061" s="2"/>
      <c r="V2061" s="2"/>
    </row>
    <row r="2062" spans="1:22" ht="14.25" customHeight="1">
      <c r="A2062" s="20" t="s">
        <v>11292</v>
      </c>
      <c r="B2062" s="20" t="s">
        <v>4034</v>
      </c>
      <c r="C2062" s="20" t="s">
        <v>4740</v>
      </c>
      <c r="D2062" s="20" t="s">
        <v>9766</v>
      </c>
      <c r="E2062" s="20" t="s">
        <v>264</v>
      </c>
      <c r="F2062" s="20" t="s">
        <v>11293</v>
      </c>
      <c r="G2062" s="20" t="s">
        <v>2091</v>
      </c>
      <c r="H2062" s="20" t="s">
        <v>11294</v>
      </c>
      <c r="I2062" s="20" t="s">
        <v>11295</v>
      </c>
      <c r="J2062" s="20" t="s">
        <v>11296</v>
      </c>
      <c r="K2062" s="20" t="s">
        <v>9770</v>
      </c>
      <c r="L2062" s="20"/>
      <c r="M2062" s="20" t="s">
        <v>1566</v>
      </c>
      <c r="N2062" s="20"/>
      <c r="O2062" s="20"/>
      <c r="P2062" s="20" t="s">
        <v>9771</v>
      </c>
      <c r="Q2062" s="20" t="s">
        <v>2051</v>
      </c>
      <c r="R2062" s="2" t="s">
        <v>2067</v>
      </c>
      <c r="S2062" s="2" t="s">
        <v>6528</v>
      </c>
      <c r="T2062" s="2" t="s">
        <v>9772</v>
      </c>
      <c r="U2062" s="2"/>
      <c r="V2062" s="2"/>
    </row>
    <row r="2063" spans="1:22" ht="14.25" customHeight="1">
      <c r="A2063" s="20" t="s">
        <v>11297</v>
      </c>
      <c r="B2063" s="20" t="s">
        <v>4034</v>
      </c>
      <c r="C2063" s="20" t="s">
        <v>11298</v>
      </c>
      <c r="D2063" s="20" t="s">
        <v>9878</v>
      </c>
      <c r="E2063" s="20" t="s">
        <v>264</v>
      </c>
      <c r="F2063" s="20" t="s">
        <v>11299</v>
      </c>
      <c r="G2063" s="20" t="s">
        <v>2091</v>
      </c>
      <c r="H2063" s="20" t="s">
        <v>11300</v>
      </c>
      <c r="I2063" s="20" t="s">
        <v>11301</v>
      </c>
      <c r="J2063" s="20" t="s">
        <v>11302</v>
      </c>
      <c r="K2063" s="20" t="s">
        <v>9882</v>
      </c>
      <c r="L2063" s="20"/>
      <c r="M2063" s="20" t="s">
        <v>59</v>
      </c>
      <c r="N2063" s="20"/>
      <c r="O2063" s="20"/>
      <c r="P2063" s="20" t="s">
        <v>9771</v>
      </c>
      <c r="Q2063" s="20" t="s">
        <v>2051</v>
      </c>
      <c r="R2063" s="2"/>
      <c r="S2063" s="2" t="s">
        <v>6528</v>
      </c>
      <c r="T2063" s="2" t="s">
        <v>9883</v>
      </c>
      <c r="U2063" s="2"/>
      <c r="V2063" s="2"/>
    </row>
    <row r="2064" spans="1:22" ht="14.25" customHeight="1">
      <c r="A2064" s="20" t="s">
        <v>11303</v>
      </c>
      <c r="B2064" s="20" t="s">
        <v>4034</v>
      </c>
      <c r="C2064" s="20" t="s">
        <v>11304</v>
      </c>
      <c r="D2064" s="20" t="s">
        <v>9805</v>
      </c>
      <c r="E2064" s="20" t="s">
        <v>264</v>
      </c>
      <c r="F2064" s="20" t="s">
        <v>11305</v>
      </c>
      <c r="G2064" s="20" t="s">
        <v>2091</v>
      </c>
      <c r="H2064" s="20" t="s">
        <v>11306</v>
      </c>
      <c r="I2064" s="20" t="s">
        <v>11307</v>
      </c>
      <c r="J2064" s="20" t="s">
        <v>11308</v>
      </c>
      <c r="K2064" s="20" t="s">
        <v>9809</v>
      </c>
      <c r="L2064" s="20" t="s">
        <v>9810</v>
      </c>
      <c r="M2064" s="20" t="s">
        <v>1566</v>
      </c>
      <c r="N2064" s="20"/>
      <c r="O2064" s="20"/>
      <c r="P2064" s="20" t="s">
        <v>9771</v>
      </c>
      <c r="Q2064" s="20" t="s">
        <v>2051</v>
      </c>
      <c r="R2064" s="2" t="s">
        <v>2052</v>
      </c>
      <c r="S2064" s="2" t="s">
        <v>6528</v>
      </c>
      <c r="T2064" s="2" t="s">
        <v>9811</v>
      </c>
      <c r="U2064" s="2"/>
      <c r="V2064" s="2"/>
    </row>
    <row r="2065" spans="1:22" ht="14.25" customHeight="1">
      <c r="A2065" s="20" t="s">
        <v>11309</v>
      </c>
      <c r="B2065" s="20" t="s">
        <v>4034</v>
      </c>
      <c r="C2065" s="20" t="s">
        <v>2739</v>
      </c>
      <c r="D2065" s="20" t="s">
        <v>9794</v>
      </c>
      <c r="E2065" s="20" t="s">
        <v>96</v>
      </c>
      <c r="F2065" s="20" t="s">
        <v>11310</v>
      </c>
      <c r="G2065" s="20" t="s">
        <v>2091</v>
      </c>
      <c r="H2065" s="20" t="s">
        <v>11311</v>
      </c>
      <c r="I2065" s="20" t="s">
        <v>11312</v>
      </c>
      <c r="J2065" s="20" t="s">
        <v>11313</v>
      </c>
      <c r="K2065" s="20" t="s">
        <v>9799</v>
      </c>
      <c r="L2065" s="20" t="s">
        <v>9800</v>
      </c>
      <c r="M2065" s="20" t="s">
        <v>59</v>
      </c>
      <c r="N2065" s="20"/>
      <c r="O2065" s="20"/>
      <c r="P2065" s="20" t="s">
        <v>9771</v>
      </c>
      <c r="Q2065" s="20" t="s">
        <v>2051</v>
      </c>
      <c r="R2065" s="2"/>
      <c r="S2065" s="2" t="s">
        <v>6528</v>
      </c>
      <c r="T2065" s="2" t="s">
        <v>9801</v>
      </c>
      <c r="U2065" s="2"/>
      <c r="V2065" s="2"/>
    </row>
    <row r="2066" spans="1:22" ht="14.25" customHeight="1">
      <c r="A2066" s="20" t="s">
        <v>11314</v>
      </c>
      <c r="B2066" s="20" t="s">
        <v>4034</v>
      </c>
      <c r="C2066" s="20" t="s">
        <v>11315</v>
      </c>
      <c r="D2066" s="20" t="s">
        <v>1913</v>
      </c>
      <c r="E2066" s="20" t="s">
        <v>264</v>
      </c>
      <c r="F2066" s="20" t="s">
        <v>11316</v>
      </c>
      <c r="G2066" s="20" t="s">
        <v>2091</v>
      </c>
      <c r="H2066" s="20" t="s">
        <v>11317</v>
      </c>
      <c r="I2066" s="20"/>
      <c r="J2066" s="20"/>
      <c r="K2066" s="20"/>
      <c r="L2066" s="20" t="s">
        <v>9775</v>
      </c>
      <c r="M2066" s="20" t="s">
        <v>1566</v>
      </c>
      <c r="N2066" s="20"/>
      <c r="O2066" s="20"/>
      <c r="P2066" s="20" t="s">
        <v>9771</v>
      </c>
      <c r="Q2066" s="20" t="s">
        <v>2051</v>
      </c>
      <c r="R2066" s="2" t="s">
        <v>2052</v>
      </c>
      <c r="S2066" s="2" t="s">
        <v>6528</v>
      </c>
      <c r="T2066" s="2" t="s">
        <v>9776</v>
      </c>
      <c r="U2066" s="2"/>
      <c r="V2066" s="2"/>
    </row>
    <row r="2067" spans="1:22" ht="14.25" customHeight="1">
      <c r="A2067" s="20" t="s">
        <v>11318</v>
      </c>
      <c r="B2067" s="20" t="s">
        <v>4034</v>
      </c>
      <c r="C2067" s="20" t="s">
        <v>11319</v>
      </c>
      <c r="D2067" s="20" t="s">
        <v>9794</v>
      </c>
      <c r="E2067" s="20" t="s">
        <v>96</v>
      </c>
      <c r="F2067" s="20" t="s">
        <v>2489</v>
      </c>
      <c r="G2067" s="20" t="s">
        <v>2091</v>
      </c>
      <c r="H2067" s="20" t="s">
        <v>11320</v>
      </c>
      <c r="I2067" s="20"/>
      <c r="J2067" s="20"/>
      <c r="K2067" s="20" t="s">
        <v>9799</v>
      </c>
      <c r="L2067" s="20" t="s">
        <v>9800</v>
      </c>
      <c r="M2067" s="20" t="s">
        <v>60</v>
      </c>
      <c r="N2067" s="20"/>
      <c r="O2067" s="20"/>
      <c r="P2067" s="20" t="s">
        <v>9771</v>
      </c>
      <c r="Q2067" s="20" t="s">
        <v>2051</v>
      </c>
      <c r="R2067" s="2"/>
      <c r="S2067" s="2" t="s">
        <v>6528</v>
      </c>
      <c r="T2067" s="2" t="s">
        <v>9801</v>
      </c>
      <c r="U2067" s="2"/>
      <c r="V2067" s="2"/>
    </row>
    <row r="2068" spans="1:22" ht="14.25" customHeight="1">
      <c r="A2068" s="20" t="s">
        <v>11321</v>
      </c>
      <c r="B2068" s="20" t="s">
        <v>4025</v>
      </c>
      <c r="C2068" s="20" t="s">
        <v>2481</v>
      </c>
      <c r="D2068" s="20" t="s">
        <v>9836</v>
      </c>
      <c r="E2068" s="20" t="s">
        <v>264</v>
      </c>
      <c r="F2068" s="20" t="s">
        <v>11322</v>
      </c>
      <c r="G2068" s="20" t="s">
        <v>2091</v>
      </c>
      <c r="H2068" s="20" t="s">
        <v>11323</v>
      </c>
      <c r="I2068" s="20"/>
      <c r="J2068" s="20"/>
      <c r="K2068" s="20" t="s">
        <v>9841</v>
      </c>
      <c r="L2068" s="20"/>
      <c r="M2068" s="20" t="s">
        <v>1566</v>
      </c>
      <c r="N2068" s="20"/>
      <c r="O2068" s="20"/>
      <c r="P2068" s="20" t="s">
        <v>9771</v>
      </c>
      <c r="Q2068" s="20" t="s">
        <v>2051</v>
      </c>
      <c r="R2068" s="2" t="s">
        <v>2052</v>
      </c>
      <c r="S2068" s="2" t="s">
        <v>6528</v>
      </c>
      <c r="T2068" s="2" t="s">
        <v>9842</v>
      </c>
      <c r="U2068" s="2"/>
      <c r="V2068" s="2"/>
    </row>
    <row r="2069" spans="1:22" ht="14.25" customHeight="1">
      <c r="A2069" s="20" t="s">
        <v>11324</v>
      </c>
      <c r="B2069" s="20" t="s">
        <v>3995</v>
      </c>
      <c r="C2069" s="20" t="s">
        <v>11325</v>
      </c>
      <c r="D2069" s="20" t="s">
        <v>10648</v>
      </c>
      <c r="E2069" s="20" t="s">
        <v>264</v>
      </c>
      <c r="F2069" s="20" t="s">
        <v>11326</v>
      </c>
      <c r="G2069" s="20" t="s">
        <v>2091</v>
      </c>
      <c r="H2069" s="20" t="s">
        <v>11327</v>
      </c>
      <c r="I2069" s="20" t="s">
        <v>11328</v>
      </c>
      <c r="J2069" s="20" t="s">
        <v>11329</v>
      </c>
      <c r="K2069" s="20" t="s">
        <v>10651</v>
      </c>
      <c r="L2069" s="20" t="s">
        <v>10652</v>
      </c>
      <c r="M2069" s="20" t="s">
        <v>59</v>
      </c>
      <c r="N2069" s="20"/>
      <c r="O2069" s="20"/>
      <c r="P2069" s="20" t="s">
        <v>9771</v>
      </c>
      <c r="Q2069" s="20" t="s">
        <v>2051</v>
      </c>
      <c r="R2069" s="2"/>
      <c r="S2069" s="2" t="s">
        <v>6528</v>
      </c>
      <c r="T2069" s="2" t="s">
        <v>10653</v>
      </c>
      <c r="U2069" s="2"/>
      <c r="V2069" s="2"/>
    </row>
    <row r="2070" spans="1:22" ht="14.25" customHeight="1">
      <c r="A2070" s="20" t="s">
        <v>11330</v>
      </c>
      <c r="B2070" s="20" t="s">
        <v>3995</v>
      </c>
      <c r="C2070" s="20" t="s">
        <v>6830</v>
      </c>
      <c r="D2070" s="20" t="s">
        <v>9779</v>
      </c>
      <c r="E2070" s="20" t="s">
        <v>264</v>
      </c>
      <c r="F2070" s="20" t="s">
        <v>11331</v>
      </c>
      <c r="G2070" s="20" t="s">
        <v>2091</v>
      </c>
      <c r="H2070" s="20" t="s">
        <v>11332</v>
      </c>
      <c r="I2070" s="20" t="s">
        <v>11333</v>
      </c>
      <c r="J2070" s="20" t="s">
        <v>11334</v>
      </c>
      <c r="K2070" s="20" t="s">
        <v>9784</v>
      </c>
      <c r="L2070" s="20"/>
      <c r="M2070" s="20" t="s">
        <v>59</v>
      </c>
      <c r="N2070" s="20"/>
      <c r="O2070" s="20"/>
      <c r="P2070" s="20" t="s">
        <v>9771</v>
      </c>
      <c r="Q2070" s="20" t="s">
        <v>2051</v>
      </c>
      <c r="R2070" s="2"/>
      <c r="S2070" s="2" t="s">
        <v>6528</v>
      </c>
      <c r="T2070" s="2" t="s">
        <v>9785</v>
      </c>
      <c r="U2070" s="2"/>
      <c r="V2070" s="2"/>
    </row>
    <row r="2071" spans="1:22" ht="14.25" customHeight="1">
      <c r="A2071" s="20" t="s">
        <v>11335</v>
      </c>
      <c r="B2071" s="20" t="s">
        <v>3939</v>
      </c>
      <c r="C2071" s="20" t="s">
        <v>11336</v>
      </c>
      <c r="D2071" s="20" t="s">
        <v>9794</v>
      </c>
      <c r="E2071" s="20" t="s">
        <v>96</v>
      </c>
      <c r="F2071" s="20" t="s">
        <v>11337</v>
      </c>
      <c r="G2071" s="20" t="s">
        <v>2091</v>
      </c>
      <c r="H2071" s="20" t="s">
        <v>11338</v>
      </c>
      <c r="I2071" s="20" t="s">
        <v>11339</v>
      </c>
      <c r="J2071" s="20"/>
      <c r="K2071" s="20" t="s">
        <v>9799</v>
      </c>
      <c r="L2071" s="20" t="s">
        <v>9800</v>
      </c>
      <c r="M2071" s="20" t="s">
        <v>1566</v>
      </c>
      <c r="N2071" s="20"/>
      <c r="O2071" s="20"/>
      <c r="P2071" s="20" t="s">
        <v>9771</v>
      </c>
      <c r="Q2071" s="20" t="s">
        <v>2051</v>
      </c>
      <c r="R2071" s="2" t="s">
        <v>2067</v>
      </c>
      <c r="S2071" s="2" t="s">
        <v>6528</v>
      </c>
      <c r="T2071" s="2" t="s">
        <v>9801</v>
      </c>
      <c r="U2071" s="2"/>
      <c r="V2071" s="2"/>
    </row>
    <row r="2072" spans="1:22" ht="14.25" customHeight="1">
      <c r="A2072" s="20" t="s">
        <v>11340</v>
      </c>
      <c r="B2072" s="20" t="s">
        <v>3976</v>
      </c>
      <c r="C2072" s="20" t="s">
        <v>11341</v>
      </c>
      <c r="D2072" s="20" t="s">
        <v>9766</v>
      </c>
      <c r="E2072" s="20" t="s">
        <v>264</v>
      </c>
      <c r="F2072" s="20" t="s">
        <v>11342</v>
      </c>
      <c r="G2072" s="20" t="s">
        <v>2091</v>
      </c>
      <c r="H2072" s="20" t="s">
        <v>11343</v>
      </c>
      <c r="I2072" s="20" t="s">
        <v>11344</v>
      </c>
      <c r="J2072" s="20"/>
      <c r="K2072" s="20" t="s">
        <v>9770</v>
      </c>
      <c r="L2072" s="20"/>
      <c r="M2072" s="20" t="s">
        <v>59</v>
      </c>
      <c r="N2072" s="20"/>
      <c r="O2072" s="20"/>
      <c r="P2072" s="20" t="s">
        <v>9771</v>
      </c>
      <c r="Q2072" s="20" t="s">
        <v>2051</v>
      </c>
      <c r="R2072" s="2"/>
      <c r="S2072" s="2" t="s">
        <v>6528</v>
      </c>
      <c r="T2072" s="2" t="s">
        <v>9772</v>
      </c>
      <c r="U2072" s="2"/>
      <c r="V2072" s="2"/>
    </row>
    <row r="2073" spans="1:22" ht="14.25" customHeight="1">
      <c r="A2073" s="20" t="s">
        <v>11345</v>
      </c>
      <c r="B2073" s="20" t="s">
        <v>3976</v>
      </c>
      <c r="C2073" s="20" t="s">
        <v>11346</v>
      </c>
      <c r="D2073" s="20" t="s">
        <v>9935</v>
      </c>
      <c r="E2073" s="20" t="s">
        <v>264</v>
      </c>
      <c r="F2073" s="20" t="s">
        <v>11347</v>
      </c>
      <c r="G2073" s="20" t="s">
        <v>2091</v>
      </c>
      <c r="H2073" s="20" t="s">
        <v>11348</v>
      </c>
      <c r="I2073" s="20" t="s">
        <v>11349</v>
      </c>
      <c r="J2073" s="20" t="s">
        <v>11350</v>
      </c>
      <c r="K2073" s="20" t="s">
        <v>9940</v>
      </c>
      <c r="L2073" s="20" t="s">
        <v>9941</v>
      </c>
      <c r="M2073" s="20" t="s">
        <v>1566</v>
      </c>
      <c r="N2073" s="20"/>
      <c r="O2073" s="20"/>
      <c r="P2073" s="20" t="s">
        <v>9771</v>
      </c>
      <c r="Q2073" s="20" t="s">
        <v>2051</v>
      </c>
      <c r="R2073" s="2" t="s">
        <v>2067</v>
      </c>
      <c r="S2073" s="2" t="s">
        <v>6528</v>
      </c>
      <c r="T2073" s="2" t="s">
        <v>9942</v>
      </c>
      <c r="U2073" s="2"/>
      <c r="V2073" s="2"/>
    </row>
    <row r="2074" spans="1:22" ht="14.25" customHeight="1">
      <c r="A2074" s="20" t="s">
        <v>11351</v>
      </c>
      <c r="B2074" s="20" t="s">
        <v>3976</v>
      </c>
      <c r="C2074" s="20" t="s">
        <v>11352</v>
      </c>
      <c r="D2074" s="20" t="s">
        <v>10648</v>
      </c>
      <c r="E2074" s="20" t="s">
        <v>264</v>
      </c>
      <c r="F2074" s="20" t="s">
        <v>5525</v>
      </c>
      <c r="G2074" s="20" t="s">
        <v>2091</v>
      </c>
      <c r="H2074" s="20" t="s">
        <v>11353</v>
      </c>
      <c r="I2074" s="20" t="s">
        <v>11354</v>
      </c>
      <c r="J2074" s="20" t="s">
        <v>11355</v>
      </c>
      <c r="K2074" s="20" t="s">
        <v>10651</v>
      </c>
      <c r="L2074" s="20" t="s">
        <v>10652</v>
      </c>
      <c r="M2074" s="20" t="s">
        <v>60</v>
      </c>
      <c r="N2074" s="20"/>
      <c r="O2074" s="20"/>
      <c r="P2074" s="20" t="s">
        <v>9771</v>
      </c>
      <c r="Q2074" s="20" t="s">
        <v>2051</v>
      </c>
      <c r="R2074" s="2"/>
      <c r="S2074" s="2" t="s">
        <v>6528</v>
      </c>
      <c r="T2074" s="2" t="s">
        <v>10653</v>
      </c>
      <c r="U2074" s="2"/>
      <c r="V2074" s="2"/>
    </row>
    <row r="2075" spans="1:22" ht="14.25" customHeight="1">
      <c r="A2075" s="20" t="s">
        <v>11356</v>
      </c>
      <c r="B2075" s="20" t="s">
        <v>3951</v>
      </c>
      <c r="C2075" s="20" t="s">
        <v>11357</v>
      </c>
      <c r="D2075" s="20" t="s">
        <v>9794</v>
      </c>
      <c r="E2075" s="20" t="s">
        <v>96</v>
      </c>
      <c r="F2075" s="20" t="s">
        <v>2824</v>
      </c>
      <c r="G2075" s="20" t="s">
        <v>2091</v>
      </c>
      <c r="H2075" s="20" t="s">
        <v>11358</v>
      </c>
      <c r="I2075" s="20" t="s">
        <v>11359</v>
      </c>
      <c r="J2075" s="20" t="s">
        <v>11360</v>
      </c>
      <c r="K2075" s="20" t="s">
        <v>9799</v>
      </c>
      <c r="L2075" s="20" t="s">
        <v>9800</v>
      </c>
      <c r="M2075" s="20" t="s">
        <v>60</v>
      </c>
      <c r="N2075" s="20"/>
      <c r="O2075" s="20"/>
      <c r="P2075" s="20" t="s">
        <v>9771</v>
      </c>
      <c r="Q2075" s="20" t="s">
        <v>2051</v>
      </c>
      <c r="R2075" s="2"/>
      <c r="S2075" s="2" t="s">
        <v>6528</v>
      </c>
      <c r="T2075" s="2" t="s">
        <v>9801</v>
      </c>
      <c r="U2075" s="2"/>
      <c r="V2075" s="2"/>
    </row>
    <row r="2076" spans="1:22" ht="14.25" customHeight="1">
      <c r="A2076" s="20" t="s">
        <v>11361</v>
      </c>
      <c r="B2076" s="20" t="s">
        <v>6529</v>
      </c>
      <c r="C2076" s="20" t="s">
        <v>11362</v>
      </c>
      <c r="D2076" s="20" t="s">
        <v>10256</v>
      </c>
      <c r="E2076" s="20" t="s">
        <v>264</v>
      </c>
      <c r="F2076" s="20" t="s">
        <v>11363</v>
      </c>
      <c r="G2076" s="20" t="s">
        <v>2091</v>
      </c>
      <c r="H2076" s="20" t="s">
        <v>11364</v>
      </c>
      <c r="I2076" s="20" t="s">
        <v>11365</v>
      </c>
      <c r="J2076" s="20"/>
      <c r="K2076" s="20"/>
      <c r="L2076" s="20"/>
      <c r="M2076" s="20" t="s">
        <v>1566</v>
      </c>
      <c r="N2076" s="20"/>
      <c r="O2076" s="20"/>
      <c r="P2076" s="20" t="s">
        <v>9771</v>
      </c>
      <c r="Q2076" s="20" t="s">
        <v>2051</v>
      </c>
      <c r="R2076" s="2" t="s">
        <v>2067</v>
      </c>
      <c r="S2076" s="2" t="s">
        <v>6528</v>
      </c>
      <c r="T2076" s="2" t="s">
        <v>10261</v>
      </c>
      <c r="U2076" s="2"/>
      <c r="V2076" s="2"/>
    </row>
    <row r="2077" spans="1:22" ht="14.25" customHeight="1">
      <c r="A2077" s="20" t="s">
        <v>11366</v>
      </c>
      <c r="B2077" s="20" t="s">
        <v>11367</v>
      </c>
      <c r="C2077" s="20" t="s">
        <v>11368</v>
      </c>
      <c r="D2077" s="20" t="s">
        <v>9794</v>
      </c>
      <c r="E2077" s="20" t="s">
        <v>96</v>
      </c>
      <c r="F2077" s="20" t="s">
        <v>11369</v>
      </c>
      <c r="G2077" s="20" t="s">
        <v>2091</v>
      </c>
      <c r="H2077" s="20" t="s">
        <v>11370</v>
      </c>
      <c r="I2077" s="20" t="s">
        <v>11371</v>
      </c>
      <c r="J2077" s="20"/>
      <c r="K2077" s="20" t="s">
        <v>9799</v>
      </c>
      <c r="L2077" s="20" t="s">
        <v>9800</v>
      </c>
      <c r="M2077" s="20" t="s">
        <v>59</v>
      </c>
      <c r="N2077" s="20"/>
      <c r="O2077" s="20"/>
      <c r="P2077" s="20" t="s">
        <v>9771</v>
      </c>
      <c r="Q2077" s="20" t="s">
        <v>2051</v>
      </c>
      <c r="R2077" s="2"/>
      <c r="S2077" s="16" t="s">
        <v>6863</v>
      </c>
      <c r="T2077" s="2" t="s">
        <v>9801</v>
      </c>
      <c r="U2077" s="2"/>
      <c r="V2077" s="2"/>
    </row>
    <row r="2078" spans="1:22" ht="14.25" customHeight="1">
      <c r="A2078" s="20" t="s">
        <v>11372</v>
      </c>
      <c r="B2078" s="20" t="s">
        <v>11367</v>
      </c>
      <c r="C2078" s="20" t="s">
        <v>2829</v>
      </c>
      <c r="D2078" s="20" t="s">
        <v>9766</v>
      </c>
      <c r="E2078" s="20" t="s">
        <v>264</v>
      </c>
      <c r="F2078" s="20" t="s">
        <v>11373</v>
      </c>
      <c r="G2078" s="20" t="s">
        <v>2091</v>
      </c>
      <c r="H2078" s="20" t="s">
        <v>11374</v>
      </c>
      <c r="I2078" s="20" t="s">
        <v>11375</v>
      </c>
      <c r="J2078" s="20"/>
      <c r="K2078" s="20" t="s">
        <v>9770</v>
      </c>
      <c r="L2078" s="20"/>
      <c r="M2078" s="20" t="s">
        <v>1566</v>
      </c>
      <c r="N2078" s="20"/>
      <c r="O2078" s="20"/>
      <c r="P2078" s="20" t="s">
        <v>9771</v>
      </c>
      <c r="Q2078" s="20" t="s">
        <v>2051</v>
      </c>
      <c r="R2078" s="2" t="s">
        <v>2067</v>
      </c>
      <c r="S2078" s="2" t="s">
        <v>6528</v>
      </c>
      <c r="T2078" s="2" t="s">
        <v>9772</v>
      </c>
      <c r="U2078" s="2"/>
      <c r="V2078" s="2"/>
    </row>
    <row r="2079" spans="1:22" ht="14.25" customHeight="1">
      <c r="A2079" s="20" t="s">
        <v>11376</v>
      </c>
      <c r="B2079" s="20" t="s">
        <v>11367</v>
      </c>
      <c r="C2079" s="20" t="s">
        <v>11377</v>
      </c>
      <c r="D2079" s="20" t="s">
        <v>10256</v>
      </c>
      <c r="E2079" s="20" t="s">
        <v>264</v>
      </c>
      <c r="F2079" s="20" t="s">
        <v>11378</v>
      </c>
      <c r="G2079" s="20" t="s">
        <v>2091</v>
      </c>
      <c r="H2079" s="20" t="s">
        <v>11379</v>
      </c>
      <c r="I2079" s="20"/>
      <c r="J2079" s="20"/>
      <c r="K2079" s="20"/>
      <c r="L2079" s="20"/>
      <c r="M2079" s="20" t="s">
        <v>1566</v>
      </c>
      <c r="N2079" s="20"/>
      <c r="O2079" s="20"/>
      <c r="P2079" s="20" t="s">
        <v>9771</v>
      </c>
      <c r="Q2079" s="20" t="s">
        <v>2051</v>
      </c>
      <c r="R2079" s="2" t="s">
        <v>2067</v>
      </c>
      <c r="S2079" s="2" t="s">
        <v>6528</v>
      </c>
      <c r="T2079" s="2" t="s">
        <v>10261</v>
      </c>
      <c r="U2079" s="2"/>
      <c r="V2079" s="2"/>
    </row>
    <row r="2080" spans="1:22" ht="14.25" customHeight="1">
      <c r="A2080" s="20" t="s">
        <v>11380</v>
      </c>
      <c r="B2080" s="20" t="s">
        <v>11367</v>
      </c>
      <c r="C2080" s="20" t="s">
        <v>5274</v>
      </c>
      <c r="D2080" s="20" t="s">
        <v>10256</v>
      </c>
      <c r="E2080" s="20" t="s">
        <v>264</v>
      </c>
      <c r="F2080" s="20" t="s">
        <v>11381</v>
      </c>
      <c r="G2080" s="20" t="s">
        <v>2091</v>
      </c>
      <c r="H2080" s="20" t="s">
        <v>11382</v>
      </c>
      <c r="I2080" s="20"/>
      <c r="J2080" s="20" t="s">
        <v>11383</v>
      </c>
      <c r="K2080" s="20"/>
      <c r="L2080" s="20"/>
      <c r="M2080" s="20" t="s">
        <v>1566</v>
      </c>
      <c r="N2080" s="20"/>
      <c r="O2080" s="20"/>
      <c r="P2080" s="20" t="s">
        <v>9771</v>
      </c>
      <c r="Q2080" s="20" t="s">
        <v>2051</v>
      </c>
      <c r="R2080" s="2" t="s">
        <v>2067</v>
      </c>
      <c r="S2080" s="2" t="s">
        <v>6528</v>
      </c>
      <c r="T2080" s="2" t="s">
        <v>10261</v>
      </c>
      <c r="U2080" s="2"/>
      <c r="V2080" s="2"/>
    </row>
    <row r="2081" spans="1:22" ht="14.25" customHeight="1">
      <c r="A2081" s="20" t="s">
        <v>11384</v>
      </c>
      <c r="B2081" s="20" t="s">
        <v>7472</v>
      </c>
      <c r="C2081" s="20" t="s">
        <v>5749</v>
      </c>
      <c r="D2081" s="20" t="s">
        <v>9794</v>
      </c>
      <c r="E2081" s="20" t="s">
        <v>96</v>
      </c>
      <c r="F2081" s="20" t="s">
        <v>10267</v>
      </c>
      <c r="G2081" s="20" t="s">
        <v>2091</v>
      </c>
      <c r="H2081" s="20" t="s">
        <v>11385</v>
      </c>
      <c r="I2081" s="20" t="s">
        <v>11386</v>
      </c>
      <c r="J2081" s="20" t="s">
        <v>11387</v>
      </c>
      <c r="K2081" s="20" t="s">
        <v>9799</v>
      </c>
      <c r="L2081" s="20" t="s">
        <v>9800</v>
      </c>
      <c r="M2081" s="20" t="s">
        <v>59</v>
      </c>
      <c r="N2081" s="20"/>
      <c r="O2081" s="20"/>
      <c r="P2081" s="20" t="s">
        <v>9771</v>
      </c>
      <c r="Q2081" s="20" t="s">
        <v>2051</v>
      </c>
      <c r="R2081" s="2"/>
      <c r="S2081" s="2" t="s">
        <v>6528</v>
      </c>
      <c r="T2081" s="2" t="s">
        <v>9801</v>
      </c>
      <c r="U2081" s="2"/>
      <c r="V2081" s="2"/>
    </row>
    <row r="2082" spans="1:22" ht="14.25" customHeight="1">
      <c r="A2082" s="20" t="s">
        <v>11388</v>
      </c>
      <c r="B2082" s="20" t="s">
        <v>7472</v>
      </c>
      <c r="C2082" s="20" t="s">
        <v>3176</v>
      </c>
      <c r="D2082" s="20" t="s">
        <v>10172</v>
      </c>
      <c r="E2082" s="20" t="s">
        <v>264</v>
      </c>
      <c r="F2082" s="20" t="s">
        <v>11389</v>
      </c>
      <c r="G2082" s="20" t="s">
        <v>2091</v>
      </c>
      <c r="H2082" s="20" t="s">
        <v>11390</v>
      </c>
      <c r="I2082" s="20" t="s">
        <v>11391</v>
      </c>
      <c r="J2082" s="20"/>
      <c r="K2082" s="20"/>
      <c r="L2082" s="20"/>
      <c r="M2082" s="20" t="s">
        <v>1566</v>
      </c>
      <c r="N2082" s="20"/>
      <c r="O2082" s="20"/>
      <c r="P2082" s="20" t="s">
        <v>9771</v>
      </c>
      <c r="Q2082" s="20" t="s">
        <v>2051</v>
      </c>
      <c r="R2082" s="2" t="s">
        <v>2067</v>
      </c>
      <c r="S2082" s="2" t="s">
        <v>6528</v>
      </c>
      <c r="T2082" s="2" t="s">
        <v>10177</v>
      </c>
      <c r="U2082" s="2"/>
      <c r="V2082" s="2"/>
    </row>
    <row r="2083" spans="1:22" ht="14.25" customHeight="1">
      <c r="A2083" s="20" t="s">
        <v>11392</v>
      </c>
      <c r="B2083" s="20" t="s">
        <v>7472</v>
      </c>
      <c r="C2083" s="20" t="s">
        <v>11393</v>
      </c>
      <c r="D2083" s="20" t="s">
        <v>11394</v>
      </c>
      <c r="E2083" s="20" t="s">
        <v>264</v>
      </c>
      <c r="F2083" s="20" t="s">
        <v>11395</v>
      </c>
      <c r="G2083" s="20" t="s">
        <v>2091</v>
      </c>
      <c r="H2083" s="20" t="s">
        <v>11396</v>
      </c>
      <c r="I2083" s="20" t="s">
        <v>11397</v>
      </c>
      <c r="J2083" s="20"/>
      <c r="K2083" s="20"/>
      <c r="L2083" s="20"/>
      <c r="M2083" s="20" t="s">
        <v>59</v>
      </c>
      <c r="N2083" s="20"/>
      <c r="O2083" s="20"/>
      <c r="P2083" s="20" t="s">
        <v>9771</v>
      </c>
      <c r="Q2083" s="20" t="s">
        <v>2051</v>
      </c>
      <c r="R2083" s="2"/>
      <c r="S2083" s="2" t="s">
        <v>6528</v>
      </c>
      <c r="T2083" s="2" t="s">
        <v>11398</v>
      </c>
      <c r="U2083" s="2"/>
      <c r="V2083" s="2"/>
    </row>
    <row r="2084" spans="1:22" ht="14.25" customHeight="1">
      <c r="A2084" s="20" t="s">
        <v>11399</v>
      </c>
      <c r="B2084" s="20" t="s">
        <v>11367</v>
      </c>
      <c r="C2084" s="20" t="s">
        <v>11400</v>
      </c>
      <c r="D2084" s="20" t="s">
        <v>9805</v>
      </c>
      <c r="E2084" s="20" t="s">
        <v>264</v>
      </c>
      <c r="F2084" s="20" t="s">
        <v>11401</v>
      </c>
      <c r="G2084" s="20" t="s">
        <v>2091</v>
      </c>
      <c r="H2084" s="20" t="s">
        <v>11402</v>
      </c>
      <c r="I2084" s="20" t="s">
        <v>11403</v>
      </c>
      <c r="J2084" s="20" t="s">
        <v>11404</v>
      </c>
      <c r="K2084" s="20" t="s">
        <v>9809</v>
      </c>
      <c r="L2084" s="20" t="s">
        <v>9810</v>
      </c>
      <c r="M2084" s="20" t="s">
        <v>1566</v>
      </c>
      <c r="N2084" s="20"/>
      <c r="O2084" s="20"/>
      <c r="P2084" s="20" t="s">
        <v>9771</v>
      </c>
      <c r="Q2084" s="20" t="s">
        <v>2051</v>
      </c>
      <c r="R2084" s="2" t="s">
        <v>2067</v>
      </c>
      <c r="S2084" s="2" t="s">
        <v>6528</v>
      </c>
      <c r="T2084" s="2" t="s">
        <v>9811</v>
      </c>
      <c r="U2084" s="2"/>
      <c r="V2084" s="2"/>
    </row>
    <row r="2085" spans="1:22" ht="14.25" customHeight="1">
      <c r="A2085" s="20" t="s">
        <v>11405</v>
      </c>
      <c r="B2085" s="20" t="s">
        <v>11406</v>
      </c>
      <c r="C2085" s="20" t="s">
        <v>11407</v>
      </c>
      <c r="D2085" s="20" t="s">
        <v>1913</v>
      </c>
      <c r="E2085" s="20" t="s">
        <v>264</v>
      </c>
      <c r="F2085" s="20" t="s">
        <v>11408</v>
      </c>
      <c r="G2085" s="20" t="s">
        <v>2091</v>
      </c>
      <c r="H2085" s="20" t="s">
        <v>11409</v>
      </c>
      <c r="I2085" s="20"/>
      <c r="J2085" s="20"/>
      <c r="K2085" s="20"/>
      <c r="L2085" s="20" t="s">
        <v>9775</v>
      </c>
      <c r="M2085" s="20" t="s">
        <v>1566</v>
      </c>
      <c r="N2085" s="20"/>
      <c r="O2085" s="20"/>
      <c r="P2085" s="20" t="s">
        <v>9771</v>
      </c>
      <c r="Q2085" s="20" t="s">
        <v>2051</v>
      </c>
      <c r="R2085" s="2" t="s">
        <v>2067</v>
      </c>
      <c r="S2085" s="2" t="s">
        <v>6528</v>
      </c>
      <c r="T2085" s="2" t="s">
        <v>9776</v>
      </c>
      <c r="U2085" s="2"/>
      <c r="V2085" s="2"/>
    </row>
    <row r="2086" spans="1:22" ht="14.25" customHeight="1">
      <c r="A2086" s="20" t="s">
        <v>11410</v>
      </c>
      <c r="B2086" s="20" t="s">
        <v>11411</v>
      </c>
      <c r="C2086" s="20" t="s">
        <v>11412</v>
      </c>
      <c r="D2086" s="20" t="s">
        <v>9878</v>
      </c>
      <c r="E2086" s="20" t="s">
        <v>264</v>
      </c>
      <c r="F2086" s="20" t="s">
        <v>11413</v>
      </c>
      <c r="G2086" s="20" t="s">
        <v>2091</v>
      </c>
      <c r="H2086" s="20" t="s">
        <v>11414</v>
      </c>
      <c r="I2086" s="20" t="s">
        <v>11415</v>
      </c>
      <c r="J2086" s="20" t="s">
        <v>11416</v>
      </c>
      <c r="K2086" s="20" t="s">
        <v>9882</v>
      </c>
      <c r="L2086" s="20"/>
      <c r="M2086" s="20" t="s">
        <v>1566</v>
      </c>
      <c r="N2086" s="20"/>
      <c r="O2086" s="20"/>
      <c r="P2086" s="20" t="s">
        <v>9771</v>
      </c>
      <c r="Q2086" s="20" t="s">
        <v>2051</v>
      </c>
      <c r="R2086" s="2" t="s">
        <v>2067</v>
      </c>
      <c r="S2086" s="2" t="s">
        <v>6528</v>
      </c>
      <c r="T2086" s="2" t="s">
        <v>9883</v>
      </c>
      <c r="U2086" s="2"/>
      <c r="V2086" s="2"/>
    </row>
    <row r="2087" spans="1:22" ht="14.25" customHeight="1">
      <c r="A2087" s="20" t="s">
        <v>11417</v>
      </c>
      <c r="B2087" s="20" t="s">
        <v>11418</v>
      </c>
      <c r="C2087" s="20" t="s">
        <v>11419</v>
      </c>
      <c r="D2087" s="20" t="s">
        <v>1913</v>
      </c>
      <c r="E2087" s="20" t="s">
        <v>264</v>
      </c>
      <c r="F2087" s="20" t="s">
        <v>11420</v>
      </c>
      <c r="G2087" s="20" t="s">
        <v>2091</v>
      </c>
      <c r="H2087" s="20" t="s">
        <v>11421</v>
      </c>
      <c r="I2087" s="20"/>
      <c r="J2087" s="20"/>
      <c r="K2087" s="20"/>
      <c r="L2087" s="20" t="s">
        <v>9775</v>
      </c>
      <c r="M2087" s="20" t="s">
        <v>1566</v>
      </c>
      <c r="N2087" s="20"/>
      <c r="O2087" s="20"/>
      <c r="P2087" s="20" t="s">
        <v>9771</v>
      </c>
      <c r="Q2087" s="20" t="s">
        <v>2051</v>
      </c>
      <c r="R2087" s="2" t="s">
        <v>2067</v>
      </c>
      <c r="S2087" s="2" t="s">
        <v>6528</v>
      </c>
      <c r="T2087" s="2" t="s">
        <v>9776</v>
      </c>
      <c r="U2087" s="2"/>
      <c r="V2087" s="2"/>
    </row>
    <row r="2088" spans="1:22" ht="14.25" customHeight="1">
      <c r="A2088" s="20" t="s">
        <v>11422</v>
      </c>
      <c r="B2088" s="20" t="s">
        <v>11418</v>
      </c>
      <c r="C2088" s="20" t="s">
        <v>11423</v>
      </c>
      <c r="D2088" s="20" t="s">
        <v>1913</v>
      </c>
      <c r="E2088" s="20" t="s">
        <v>264</v>
      </c>
      <c r="F2088" s="20" t="s">
        <v>11424</v>
      </c>
      <c r="G2088" s="20" t="s">
        <v>2091</v>
      </c>
      <c r="H2088" s="20" t="s">
        <v>11425</v>
      </c>
      <c r="I2088" s="20" t="s">
        <v>11426</v>
      </c>
      <c r="J2088" s="20"/>
      <c r="K2088" s="20"/>
      <c r="L2088" s="20" t="s">
        <v>9775</v>
      </c>
      <c r="M2088" s="20" t="s">
        <v>1566</v>
      </c>
      <c r="N2088" s="20"/>
      <c r="O2088" s="20"/>
      <c r="P2088" s="20" t="s">
        <v>9771</v>
      </c>
      <c r="Q2088" s="20" t="s">
        <v>2051</v>
      </c>
      <c r="R2088" s="2" t="s">
        <v>2067</v>
      </c>
      <c r="S2088" s="2" t="s">
        <v>6528</v>
      </c>
      <c r="T2088" s="2" t="s">
        <v>9776</v>
      </c>
      <c r="U2088" s="2"/>
      <c r="V2088" s="2"/>
    </row>
    <row r="2089" spans="1:22" ht="14.25" customHeight="1">
      <c r="A2089" s="20" t="s">
        <v>11427</v>
      </c>
      <c r="B2089" s="20" t="s">
        <v>11418</v>
      </c>
      <c r="C2089" s="20" t="s">
        <v>11428</v>
      </c>
      <c r="D2089" s="20" t="s">
        <v>9805</v>
      </c>
      <c r="E2089" s="20" t="s">
        <v>264</v>
      </c>
      <c r="F2089" s="20" t="s">
        <v>11429</v>
      </c>
      <c r="G2089" s="20" t="s">
        <v>2091</v>
      </c>
      <c r="H2089" s="20" t="s">
        <v>11430</v>
      </c>
      <c r="I2089" s="20" t="s">
        <v>11431</v>
      </c>
      <c r="J2089" s="20"/>
      <c r="K2089" s="20" t="s">
        <v>9809</v>
      </c>
      <c r="L2089" s="20" t="s">
        <v>9810</v>
      </c>
      <c r="M2089" s="20" t="s">
        <v>59</v>
      </c>
      <c r="N2089" s="20"/>
      <c r="O2089" s="20"/>
      <c r="P2089" s="20" t="s">
        <v>9771</v>
      </c>
      <c r="Q2089" s="20" t="s">
        <v>2051</v>
      </c>
      <c r="R2089" s="2"/>
      <c r="S2089" s="2" t="s">
        <v>6528</v>
      </c>
      <c r="T2089" s="2" t="s">
        <v>9811</v>
      </c>
      <c r="U2089" s="2"/>
      <c r="V2089" s="2"/>
    </row>
    <row r="2090" spans="1:22" ht="14.25" customHeight="1">
      <c r="A2090" s="20" t="s">
        <v>11432</v>
      </c>
      <c r="B2090" s="20" t="s">
        <v>3951</v>
      </c>
      <c r="C2090" s="20" t="s">
        <v>11433</v>
      </c>
      <c r="D2090" s="20" t="s">
        <v>9794</v>
      </c>
      <c r="E2090" s="20" t="s">
        <v>96</v>
      </c>
      <c r="F2090" s="20" t="s">
        <v>11434</v>
      </c>
      <c r="G2090" s="20" t="s">
        <v>2091</v>
      </c>
      <c r="H2090" s="20" t="s">
        <v>11435</v>
      </c>
      <c r="I2090" s="20"/>
      <c r="J2090" s="20" t="s">
        <v>11436</v>
      </c>
      <c r="K2090" s="20" t="s">
        <v>9799</v>
      </c>
      <c r="L2090" s="20" t="s">
        <v>9800</v>
      </c>
      <c r="M2090" s="20" t="s">
        <v>1566</v>
      </c>
      <c r="N2090" s="20"/>
      <c r="O2090" s="20"/>
      <c r="P2090" s="20" t="s">
        <v>9771</v>
      </c>
      <c r="Q2090" s="20" t="s">
        <v>2051</v>
      </c>
      <c r="R2090" s="2" t="s">
        <v>2067</v>
      </c>
      <c r="S2090" s="2" t="s">
        <v>6528</v>
      </c>
      <c r="T2090" s="2" t="s">
        <v>9801</v>
      </c>
      <c r="U2090" s="2"/>
      <c r="V2090" s="2"/>
    </row>
    <row r="2091" spans="1:22" ht="14.25" customHeight="1">
      <c r="A2091" s="20" t="s">
        <v>11437</v>
      </c>
      <c r="B2091" s="20" t="s">
        <v>3951</v>
      </c>
      <c r="C2091" s="20" t="s">
        <v>11438</v>
      </c>
      <c r="D2091" s="20" t="s">
        <v>1913</v>
      </c>
      <c r="E2091" s="20" t="s">
        <v>264</v>
      </c>
      <c r="F2091" s="20" t="s">
        <v>10267</v>
      </c>
      <c r="G2091" s="20" t="s">
        <v>2091</v>
      </c>
      <c r="H2091" s="20" t="s">
        <v>11439</v>
      </c>
      <c r="I2091" s="20" t="s">
        <v>11440</v>
      </c>
      <c r="J2091" s="20" t="s">
        <v>11441</v>
      </c>
      <c r="K2091" s="20"/>
      <c r="L2091" s="20" t="s">
        <v>9775</v>
      </c>
      <c r="M2091" s="20" t="s">
        <v>59</v>
      </c>
      <c r="N2091" s="20"/>
      <c r="O2091" s="20"/>
      <c r="P2091" s="20" t="s">
        <v>9771</v>
      </c>
      <c r="Q2091" s="20" t="s">
        <v>2051</v>
      </c>
      <c r="R2091" s="2"/>
      <c r="S2091" s="2" t="s">
        <v>6528</v>
      </c>
      <c r="T2091" s="2" t="s">
        <v>9776</v>
      </c>
      <c r="U2091" s="2"/>
      <c r="V2091" s="2"/>
    </row>
    <row r="2092" spans="1:22" ht="14.25" customHeight="1">
      <c r="A2092" s="20" t="s">
        <v>11442</v>
      </c>
      <c r="B2092" s="20" t="s">
        <v>3951</v>
      </c>
      <c r="C2092" s="20" t="s">
        <v>11443</v>
      </c>
      <c r="D2092" s="20" t="s">
        <v>1913</v>
      </c>
      <c r="E2092" s="20" t="s">
        <v>264</v>
      </c>
      <c r="F2092" s="20" t="s">
        <v>11444</v>
      </c>
      <c r="G2092" s="20" t="s">
        <v>2091</v>
      </c>
      <c r="H2092" s="20" t="s">
        <v>11445</v>
      </c>
      <c r="I2092" s="20" t="s">
        <v>11446</v>
      </c>
      <c r="J2092" s="20" t="s">
        <v>11447</v>
      </c>
      <c r="K2092" s="20"/>
      <c r="L2092" s="20" t="s">
        <v>9775</v>
      </c>
      <c r="M2092" s="20" t="s">
        <v>59</v>
      </c>
      <c r="N2092" s="20"/>
      <c r="O2092" s="20"/>
      <c r="P2092" s="20" t="s">
        <v>9771</v>
      </c>
      <c r="Q2092" s="20" t="s">
        <v>2051</v>
      </c>
      <c r="R2092" s="2"/>
      <c r="S2092" s="2" t="s">
        <v>6528</v>
      </c>
      <c r="T2092" s="2" t="s">
        <v>9776</v>
      </c>
      <c r="U2092" s="2"/>
      <c r="V2092" s="2"/>
    </row>
    <row r="2093" spans="1:22" ht="14.25" customHeight="1">
      <c r="A2093" s="20" t="s">
        <v>11448</v>
      </c>
      <c r="B2093" s="20" t="s">
        <v>3951</v>
      </c>
      <c r="C2093" s="20" t="s">
        <v>11449</v>
      </c>
      <c r="D2093" s="20" t="s">
        <v>1913</v>
      </c>
      <c r="E2093" s="20" t="s">
        <v>264</v>
      </c>
      <c r="F2093" s="20" t="s">
        <v>1912</v>
      </c>
      <c r="G2093" s="20" t="s">
        <v>2091</v>
      </c>
      <c r="H2093" s="20" t="s">
        <v>11450</v>
      </c>
      <c r="I2093" s="20" t="s">
        <v>11451</v>
      </c>
      <c r="J2093" s="20"/>
      <c r="K2093" s="20"/>
      <c r="L2093" s="20" t="s">
        <v>9775</v>
      </c>
      <c r="M2093" s="20"/>
      <c r="N2093" s="20"/>
      <c r="O2093" s="20"/>
      <c r="P2093" s="20" t="s">
        <v>9771</v>
      </c>
      <c r="Q2093" s="20" t="s">
        <v>2051</v>
      </c>
      <c r="R2093" s="2"/>
      <c r="S2093" s="16" t="s">
        <v>6563</v>
      </c>
      <c r="T2093" s="2" t="s">
        <v>9776</v>
      </c>
      <c r="U2093" s="2"/>
      <c r="V2093" s="2"/>
    </row>
    <row r="2094" spans="1:22" ht="14.25" customHeight="1">
      <c r="A2094" s="20" t="s">
        <v>11452</v>
      </c>
      <c r="B2094" s="20" t="s">
        <v>3951</v>
      </c>
      <c r="C2094" s="20" t="s">
        <v>11453</v>
      </c>
      <c r="D2094" s="20" t="s">
        <v>9805</v>
      </c>
      <c r="E2094" s="20" t="s">
        <v>264</v>
      </c>
      <c r="F2094" s="20" t="s">
        <v>11454</v>
      </c>
      <c r="G2094" s="20" t="s">
        <v>2091</v>
      </c>
      <c r="H2094" s="20" t="s">
        <v>11455</v>
      </c>
      <c r="I2094" s="20" t="s">
        <v>11456</v>
      </c>
      <c r="J2094" s="20" t="s">
        <v>11457</v>
      </c>
      <c r="K2094" s="20" t="s">
        <v>9809</v>
      </c>
      <c r="L2094" s="20" t="s">
        <v>9810</v>
      </c>
      <c r="M2094" s="20" t="s">
        <v>60</v>
      </c>
      <c r="N2094" s="20"/>
      <c r="O2094" s="20"/>
      <c r="P2094" s="20" t="s">
        <v>9771</v>
      </c>
      <c r="Q2094" s="20" t="s">
        <v>2051</v>
      </c>
      <c r="R2094" s="2"/>
      <c r="S2094" s="2" t="s">
        <v>6528</v>
      </c>
      <c r="T2094" s="2" t="s">
        <v>9811</v>
      </c>
      <c r="U2094" s="2"/>
      <c r="V2094" s="2"/>
    </row>
    <row r="2095" spans="1:22" ht="14.25" customHeight="1">
      <c r="A2095" s="20" t="s">
        <v>11458</v>
      </c>
      <c r="B2095" s="20" t="s">
        <v>3951</v>
      </c>
      <c r="C2095" s="20" t="s">
        <v>11459</v>
      </c>
      <c r="D2095" s="20" t="s">
        <v>1913</v>
      </c>
      <c r="E2095" s="20" t="s">
        <v>264</v>
      </c>
      <c r="F2095" s="20" t="s">
        <v>11460</v>
      </c>
      <c r="G2095" s="20" t="s">
        <v>2091</v>
      </c>
      <c r="H2095" s="20" t="s">
        <v>11461</v>
      </c>
      <c r="I2095" s="20" t="s">
        <v>11462</v>
      </c>
      <c r="J2095" s="20" t="s">
        <v>11463</v>
      </c>
      <c r="K2095" s="20"/>
      <c r="L2095" s="20" t="s">
        <v>9775</v>
      </c>
      <c r="M2095" s="20" t="s">
        <v>1566</v>
      </c>
      <c r="N2095" s="20"/>
      <c r="O2095" s="20"/>
      <c r="P2095" s="20" t="s">
        <v>9771</v>
      </c>
      <c r="Q2095" s="20" t="s">
        <v>2051</v>
      </c>
      <c r="R2095" s="2" t="s">
        <v>2067</v>
      </c>
      <c r="S2095" s="2" t="s">
        <v>6528</v>
      </c>
      <c r="T2095" s="2" t="s">
        <v>9776</v>
      </c>
      <c r="U2095" s="2"/>
      <c r="V2095" s="2"/>
    </row>
    <row r="2096" spans="1:22" ht="14.25" customHeight="1">
      <c r="A2096" s="20" t="s">
        <v>11464</v>
      </c>
      <c r="B2096" s="20" t="s">
        <v>3945</v>
      </c>
      <c r="C2096" s="20" t="s">
        <v>11465</v>
      </c>
      <c r="D2096" s="20" t="s">
        <v>9766</v>
      </c>
      <c r="E2096" s="20" t="s">
        <v>264</v>
      </c>
      <c r="F2096" s="20" t="s">
        <v>11466</v>
      </c>
      <c r="G2096" s="20" t="s">
        <v>2091</v>
      </c>
      <c r="H2096" s="20" t="s">
        <v>11467</v>
      </c>
      <c r="I2096" s="20" t="s">
        <v>11468</v>
      </c>
      <c r="J2096" s="20" t="s">
        <v>11469</v>
      </c>
      <c r="K2096" s="20" t="s">
        <v>9770</v>
      </c>
      <c r="L2096" s="20"/>
      <c r="M2096" s="20" t="s">
        <v>59</v>
      </c>
      <c r="N2096" s="20"/>
      <c r="O2096" s="20"/>
      <c r="P2096" s="20" t="s">
        <v>9771</v>
      </c>
      <c r="Q2096" s="20" t="s">
        <v>2051</v>
      </c>
      <c r="R2096" s="2"/>
      <c r="S2096" s="16" t="s">
        <v>6863</v>
      </c>
      <c r="T2096" s="2" t="s">
        <v>9772</v>
      </c>
      <c r="U2096" s="2"/>
      <c r="V2096" s="2"/>
    </row>
    <row r="2097" spans="1:22" ht="14.25" customHeight="1">
      <c r="A2097" s="20" t="s">
        <v>11470</v>
      </c>
      <c r="B2097" s="20" t="s">
        <v>11471</v>
      </c>
      <c r="C2097" s="20" t="s">
        <v>11472</v>
      </c>
      <c r="D2097" s="20" t="s">
        <v>9779</v>
      </c>
      <c r="E2097" s="20" t="s">
        <v>264</v>
      </c>
      <c r="F2097" s="20" t="s">
        <v>11473</v>
      </c>
      <c r="G2097" s="20" t="s">
        <v>2091</v>
      </c>
      <c r="H2097" s="20" t="s">
        <v>11474</v>
      </c>
      <c r="I2097" s="20" t="s">
        <v>11475</v>
      </c>
      <c r="J2097" s="20" t="s">
        <v>11476</v>
      </c>
      <c r="K2097" s="20" t="s">
        <v>9784</v>
      </c>
      <c r="L2097" s="20"/>
      <c r="M2097" s="20" t="s">
        <v>1566</v>
      </c>
      <c r="N2097" s="20"/>
      <c r="O2097" s="20"/>
      <c r="P2097" s="20" t="s">
        <v>9771</v>
      </c>
      <c r="Q2097" s="20" t="s">
        <v>2051</v>
      </c>
      <c r="R2097" s="2" t="s">
        <v>2067</v>
      </c>
      <c r="S2097" s="2" t="s">
        <v>6528</v>
      </c>
      <c r="T2097" s="2" t="s">
        <v>9785</v>
      </c>
      <c r="U2097" s="2"/>
      <c r="V2097" s="2"/>
    </row>
    <row r="2098" spans="1:22" ht="14.25" customHeight="1">
      <c r="A2098" s="20" t="s">
        <v>11477</v>
      </c>
      <c r="B2098" s="20" t="s">
        <v>5897</v>
      </c>
      <c r="C2098" s="20" t="s">
        <v>11478</v>
      </c>
      <c r="D2098" s="20" t="s">
        <v>9794</v>
      </c>
      <c r="E2098" s="20" t="s">
        <v>96</v>
      </c>
      <c r="F2098" s="20" t="s">
        <v>11479</v>
      </c>
      <c r="G2098" s="20" t="s">
        <v>2091</v>
      </c>
      <c r="H2098" s="20" t="s">
        <v>11480</v>
      </c>
      <c r="I2098" s="20" t="s">
        <v>11481</v>
      </c>
      <c r="J2098" s="20"/>
      <c r="K2098" s="20" t="s">
        <v>9799</v>
      </c>
      <c r="L2098" s="20" t="s">
        <v>9800</v>
      </c>
      <c r="M2098" s="20" t="s">
        <v>1566</v>
      </c>
      <c r="N2098" s="20"/>
      <c r="O2098" s="20"/>
      <c r="P2098" s="20" t="s">
        <v>9771</v>
      </c>
      <c r="Q2098" s="20" t="s">
        <v>2051</v>
      </c>
      <c r="R2098" s="2" t="s">
        <v>2067</v>
      </c>
      <c r="S2098" s="2" t="s">
        <v>6528</v>
      </c>
      <c r="T2098" s="2" t="s">
        <v>9801</v>
      </c>
      <c r="U2098" s="2"/>
      <c r="V2098" s="2"/>
    </row>
    <row r="2099" spans="1:22" ht="14.25" customHeight="1">
      <c r="A2099" s="20" t="s">
        <v>11482</v>
      </c>
      <c r="B2099" s="20" t="s">
        <v>5897</v>
      </c>
      <c r="C2099" s="20" t="s">
        <v>11483</v>
      </c>
      <c r="D2099" s="20" t="s">
        <v>1913</v>
      </c>
      <c r="E2099" s="20" t="s">
        <v>264</v>
      </c>
      <c r="F2099" s="20" t="s">
        <v>11484</v>
      </c>
      <c r="G2099" s="20" t="s">
        <v>2091</v>
      </c>
      <c r="H2099" s="20" t="s">
        <v>11485</v>
      </c>
      <c r="I2099" s="20" t="s">
        <v>11486</v>
      </c>
      <c r="J2099" s="20"/>
      <c r="K2099" s="20"/>
      <c r="L2099" s="20" t="s">
        <v>9775</v>
      </c>
      <c r="M2099" s="20" t="s">
        <v>59</v>
      </c>
      <c r="N2099" s="20"/>
      <c r="O2099" s="20"/>
      <c r="P2099" s="20" t="s">
        <v>9771</v>
      </c>
      <c r="Q2099" s="20" t="s">
        <v>2051</v>
      </c>
      <c r="R2099" s="2"/>
      <c r="S2099" s="2" t="s">
        <v>6528</v>
      </c>
      <c r="T2099" s="2" t="s">
        <v>9776</v>
      </c>
      <c r="U2099" s="2"/>
      <c r="V2099" s="2"/>
    </row>
    <row r="2100" spans="1:22" ht="14.25" customHeight="1">
      <c r="A2100" s="20" t="s">
        <v>11487</v>
      </c>
      <c r="B2100" s="20" t="s">
        <v>5897</v>
      </c>
      <c r="C2100" s="20" t="s">
        <v>11488</v>
      </c>
      <c r="D2100" s="20" t="s">
        <v>9805</v>
      </c>
      <c r="E2100" s="20" t="s">
        <v>264</v>
      </c>
      <c r="F2100" s="20" t="s">
        <v>9868</v>
      </c>
      <c r="G2100" s="20" t="s">
        <v>2091</v>
      </c>
      <c r="H2100" s="20" t="s">
        <v>11489</v>
      </c>
      <c r="I2100" s="20"/>
      <c r="J2100" s="20"/>
      <c r="K2100" s="20" t="s">
        <v>9809</v>
      </c>
      <c r="L2100" s="20" t="s">
        <v>9810</v>
      </c>
      <c r="M2100" s="20" t="s">
        <v>1566</v>
      </c>
      <c r="N2100" s="20"/>
      <c r="O2100" s="20"/>
      <c r="P2100" s="20" t="s">
        <v>9771</v>
      </c>
      <c r="Q2100" s="20" t="s">
        <v>2051</v>
      </c>
      <c r="R2100" s="2" t="s">
        <v>2052</v>
      </c>
      <c r="S2100" s="2" t="s">
        <v>6528</v>
      </c>
      <c r="T2100" s="2" t="s">
        <v>9811</v>
      </c>
      <c r="U2100" s="2"/>
      <c r="V2100" s="2"/>
    </row>
    <row r="2101" spans="1:22" ht="14.25" customHeight="1">
      <c r="A2101" s="20" t="s">
        <v>11490</v>
      </c>
      <c r="B2101" s="20" t="s">
        <v>5897</v>
      </c>
      <c r="C2101" s="20" t="s">
        <v>11491</v>
      </c>
      <c r="D2101" s="20" t="s">
        <v>9794</v>
      </c>
      <c r="E2101" s="20" t="s">
        <v>96</v>
      </c>
      <c r="F2101" s="20" t="s">
        <v>11492</v>
      </c>
      <c r="G2101" s="20" t="s">
        <v>2091</v>
      </c>
      <c r="H2101" s="20" t="s">
        <v>11493</v>
      </c>
      <c r="I2101" s="20" t="s">
        <v>11494</v>
      </c>
      <c r="J2101" s="20"/>
      <c r="K2101" s="20" t="s">
        <v>9799</v>
      </c>
      <c r="L2101" s="20" t="s">
        <v>9800</v>
      </c>
      <c r="M2101" s="20" t="s">
        <v>1566</v>
      </c>
      <c r="N2101" s="20"/>
      <c r="O2101" s="20"/>
      <c r="P2101" s="20" t="s">
        <v>9771</v>
      </c>
      <c r="Q2101" s="20" t="s">
        <v>2051</v>
      </c>
      <c r="R2101" s="2" t="s">
        <v>2052</v>
      </c>
      <c r="S2101" s="2" t="s">
        <v>6528</v>
      </c>
      <c r="T2101" s="2" t="s">
        <v>9801</v>
      </c>
      <c r="U2101" s="2"/>
      <c r="V2101" s="2"/>
    </row>
    <row r="2102" spans="1:22" ht="14.25" customHeight="1">
      <c r="A2102" s="20" t="s">
        <v>11495</v>
      </c>
      <c r="B2102" s="20" t="s">
        <v>5897</v>
      </c>
      <c r="C2102" s="20" t="s">
        <v>11496</v>
      </c>
      <c r="D2102" s="20" t="s">
        <v>1913</v>
      </c>
      <c r="E2102" s="20" t="s">
        <v>264</v>
      </c>
      <c r="F2102" s="20" t="s">
        <v>11497</v>
      </c>
      <c r="G2102" s="20" t="s">
        <v>2091</v>
      </c>
      <c r="H2102" s="20" t="s">
        <v>11498</v>
      </c>
      <c r="I2102" s="20" t="s">
        <v>11499</v>
      </c>
      <c r="J2102" s="20" t="s">
        <v>10111</v>
      </c>
      <c r="K2102" s="20"/>
      <c r="L2102" s="20" t="s">
        <v>9775</v>
      </c>
      <c r="M2102" s="20" t="s">
        <v>1566</v>
      </c>
      <c r="N2102" s="20"/>
      <c r="O2102" s="20"/>
      <c r="P2102" s="20" t="s">
        <v>9771</v>
      </c>
      <c r="Q2102" s="20" t="s">
        <v>2051</v>
      </c>
      <c r="R2102" s="2" t="s">
        <v>2052</v>
      </c>
      <c r="S2102" s="2" t="s">
        <v>6528</v>
      </c>
      <c r="T2102" s="2" t="s">
        <v>9776</v>
      </c>
      <c r="U2102" s="2"/>
      <c r="V2102" s="2"/>
    </row>
    <row r="2103" spans="1:22" ht="14.25" customHeight="1">
      <c r="A2103" s="20" t="s">
        <v>11500</v>
      </c>
      <c r="B2103" s="20" t="s">
        <v>5897</v>
      </c>
      <c r="C2103" s="20" t="s">
        <v>11501</v>
      </c>
      <c r="D2103" s="20" t="s">
        <v>9805</v>
      </c>
      <c r="E2103" s="20" t="s">
        <v>264</v>
      </c>
      <c r="F2103" s="20" t="s">
        <v>9868</v>
      </c>
      <c r="G2103" s="20" t="s">
        <v>2091</v>
      </c>
      <c r="H2103" s="20" t="s">
        <v>11502</v>
      </c>
      <c r="I2103" s="20"/>
      <c r="J2103" s="20"/>
      <c r="K2103" s="20" t="s">
        <v>9809</v>
      </c>
      <c r="L2103" s="20" t="s">
        <v>9810</v>
      </c>
      <c r="M2103" s="20" t="s">
        <v>1566</v>
      </c>
      <c r="N2103" s="20"/>
      <c r="O2103" s="20"/>
      <c r="P2103" s="20" t="s">
        <v>9771</v>
      </c>
      <c r="Q2103" s="20" t="s">
        <v>2051</v>
      </c>
      <c r="R2103" s="2" t="s">
        <v>2052</v>
      </c>
      <c r="S2103" s="2" t="s">
        <v>6528</v>
      </c>
      <c r="T2103" s="2" t="s">
        <v>9811</v>
      </c>
      <c r="U2103" s="2"/>
      <c r="V2103" s="2"/>
    </row>
    <row r="2104" spans="1:22" ht="14.25" customHeight="1">
      <c r="A2104" s="20" t="s">
        <v>11503</v>
      </c>
      <c r="B2104" s="20" t="s">
        <v>5897</v>
      </c>
      <c r="C2104" s="20" t="s">
        <v>11504</v>
      </c>
      <c r="D2104" s="20" t="s">
        <v>10047</v>
      </c>
      <c r="E2104" s="20" t="s">
        <v>264</v>
      </c>
      <c r="F2104" s="20" t="s">
        <v>11505</v>
      </c>
      <c r="G2104" s="20" t="s">
        <v>2091</v>
      </c>
      <c r="H2104" s="20" t="s">
        <v>11506</v>
      </c>
      <c r="I2104" s="20" t="s">
        <v>11507</v>
      </c>
      <c r="J2104" s="20"/>
      <c r="K2104" s="20"/>
      <c r="L2104" s="20" t="s">
        <v>10052</v>
      </c>
      <c r="M2104" s="20" t="s">
        <v>1566</v>
      </c>
      <c r="N2104" s="20"/>
      <c r="O2104" s="20"/>
      <c r="P2104" s="20" t="s">
        <v>9771</v>
      </c>
      <c r="Q2104" s="20" t="s">
        <v>2051</v>
      </c>
      <c r="R2104" s="2" t="s">
        <v>2067</v>
      </c>
      <c r="S2104" s="2" t="s">
        <v>6528</v>
      </c>
      <c r="T2104" s="2" t="s">
        <v>10053</v>
      </c>
      <c r="U2104" s="2"/>
      <c r="V2104" s="2"/>
    </row>
    <row r="2105" spans="1:22" ht="14.25" customHeight="1">
      <c r="A2105" s="20" t="s">
        <v>11508</v>
      </c>
      <c r="B2105" s="20" t="s">
        <v>6163</v>
      </c>
      <c r="C2105" s="20" t="s">
        <v>11509</v>
      </c>
      <c r="D2105" s="20" t="s">
        <v>10256</v>
      </c>
      <c r="E2105" s="20" t="s">
        <v>264</v>
      </c>
      <c r="F2105" s="20" t="s">
        <v>11510</v>
      </c>
      <c r="G2105" s="20" t="s">
        <v>2091</v>
      </c>
      <c r="H2105" s="20" t="s">
        <v>11511</v>
      </c>
      <c r="I2105" s="20" t="s">
        <v>11512</v>
      </c>
      <c r="J2105" s="20" t="s">
        <v>11513</v>
      </c>
      <c r="K2105" s="20"/>
      <c r="L2105" s="20"/>
      <c r="M2105" s="20" t="s">
        <v>1566</v>
      </c>
      <c r="N2105" s="20"/>
      <c r="O2105" s="20"/>
      <c r="P2105" s="20" t="s">
        <v>9771</v>
      </c>
      <c r="Q2105" s="20" t="s">
        <v>2051</v>
      </c>
      <c r="R2105" s="2" t="s">
        <v>2067</v>
      </c>
      <c r="S2105" s="2" t="s">
        <v>6528</v>
      </c>
      <c r="T2105" s="2" t="s">
        <v>10261</v>
      </c>
      <c r="U2105" s="2"/>
      <c r="V2105" s="2"/>
    </row>
    <row r="2106" spans="1:22" ht="14.25" customHeight="1">
      <c r="A2106" s="20" t="s">
        <v>11514</v>
      </c>
      <c r="B2106" s="20" t="s">
        <v>6163</v>
      </c>
      <c r="C2106" s="20" t="s">
        <v>11191</v>
      </c>
      <c r="D2106" s="20" t="s">
        <v>1913</v>
      </c>
      <c r="E2106" s="20" t="s">
        <v>264</v>
      </c>
      <c r="F2106" s="20" t="s">
        <v>11515</v>
      </c>
      <c r="G2106" s="20" t="s">
        <v>2091</v>
      </c>
      <c r="H2106" s="20" t="s">
        <v>11516</v>
      </c>
      <c r="I2106" s="20" t="s">
        <v>11517</v>
      </c>
      <c r="J2106" s="20" t="s">
        <v>11518</v>
      </c>
      <c r="K2106" s="20"/>
      <c r="L2106" s="20" t="s">
        <v>9775</v>
      </c>
      <c r="M2106" s="20" t="s">
        <v>59</v>
      </c>
      <c r="N2106" s="20"/>
      <c r="O2106" s="20"/>
      <c r="P2106" s="20" t="s">
        <v>9771</v>
      </c>
      <c r="Q2106" s="20" t="s">
        <v>2051</v>
      </c>
      <c r="R2106" s="2"/>
      <c r="S2106" s="2" t="s">
        <v>6528</v>
      </c>
      <c r="T2106" s="2" t="s">
        <v>9776</v>
      </c>
      <c r="U2106" s="2"/>
      <c r="V2106" s="2"/>
    </row>
    <row r="2107" spans="1:22" ht="14.25" customHeight="1">
      <c r="A2107" s="20" t="s">
        <v>11519</v>
      </c>
      <c r="B2107" s="20" t="s">
        <v>6163</v>
      </c>
      <c r="C2107" s="20" t="s">
        <v>6144</v>
      </c>
      <c r="D2107" s="20" t="s">
        <v>9779</v>
      </c>
      <c r="E2107" s="20" t="s">
        <v>264</v>
      </c>
      <c r="F2107" s="20" t="s">
        <v>11520</v>
      </c>
      <c r="G2107" s="20" t="s">
        <v>2091</v>
      </c>
      <c r="H2107" s="20" t="s">
        <v>11521</v>
      </c>
      <c r="I2107" s="20"/>
      <c r="J2107" s="20" t="s">
        <v>11522</v>
      </c>
      <c r="K2107" s="20" t="s">
        <v>9784</v>
      </c>
      <c r="L2107" s="20"/>
      <c r="M2107" s="20" t="s">
        <v>59</v>
      </c>
      <c r="N2107" s="20"/>
      <c r="O2107" s="20"/>
      <c r="P2107" s="20" t="s">
        <v>9771</v>
      </c>
      <c r="Q2107" s="20" t="s">
        <v>2051</v>
      </c>
      <c r="R2107" s="2"/>
      <c r="S2107" s="2" t="s">
        <v>6528</v>
      </c>
      <c r="T2107" s="2" t="s">
        <v>9785</v>
      </c>
      <c r="U2107" s="2"/>
      <c r="V2107" s="2"/>
    </row>
    <row r="2108" spans="1:22" ht="14.25" customHeight="1">
      <c r="A2108" s="20" t="s">
        <v>11523</v>
      </c>
      <c r="B2108" s="20" t="s">
        <v>2848</v>
      </c>
      <c r="C2108" s="20" t="s">
        <v>11524</v>
      </c>
      <c r="D2108" s="20" t="s">
        <v>9820</v>
      </c>
      <c r="E2108" s="20" t="s">
        <v>264</v>
      </c>
      <c r="F2108" s="20" t="s">
        <v>2824</v>
      </c>
      <c r="G2108" s="20" t="s">
        <v>2091</v>
      </c>
      <c r="H2108" s="20" t="s">
        <v>11525</v>
      </c>
      <c r="I2108" s="20"/>
      <c r="J2108" s="20"/>
      <c r="K2108" s="20" t="s">
        <v>9825</v>
      </c>
      <c r="L2108" s="20" t="s">
        <v>9826</v>
      </c>
      <c r="M2108" s="20" t="s">
        <v>60</v>
      </c>
      <c r="N2108" s="20"/>
      <c r="O2108" s="20"/>
      <c r="P2108" s="20" t="s">
        <v>9771</v>
      </c>
      <c r="Q2108" s="20" t="s">
        <v>2051</v>
      </c>
      <c r="R2108" s="2"/>
      <c r="S2108" s="2" t="s">
        <v>6528</v>
      </c>
      <c r="T2108" s="2" t="s">
        <v>9827</v>
      </c>
      <c r="U2108" s="2"/>
      <c r="V2108" s="2"/>
    </row>
    <row r="2109" spans="1:22" ht="14.25" customHeight="1">
      <c r="A2109" s="20" t="s">
        <v>11526</v>
      </c>
      <c r="B2109" s="20" t="s">
        <v>5749</v>
      </c>
      <c r="C2109" s="20" t="s">
        <v>11527</v>
      </c>
      <c r="D2109" s="20" t="s">
        <v>9794</v>
      </c>
      <c r="E2109" s="20" t="s">
        <v>96</v>
      </c>
      <c r="F2109" s="20" t="s">
        <v>11528</v>
      </c>
      <c r="G2109" s="20" t="s">
        <v>2091</v>
      </c>
      <c r="H2109" s="20" t="s">
        <v>11529</v>
      </c>
      <c r="I2109" s="20"/>
      <c r="J2109" s="20" t="s">
        <v>11530</v>
      </c>
      <c r="K2109" s="20" t="s">
        <v>9799</v>
      </c>
      <c r="L2109" s="20" t="s">
        <v>9800</v>
      </c>
      <c r="M2109" s="20" t="s">
        <v>1566</v>
      </c>
      <c r="N2109" s="20"/>
      <c r="O2109" s="20"/>
      <c r="P2109" s="20" t="s">
        <v>9771</v>
      </c>
      <c r="Q2109" s="20" t="s">
        <v>2051</v>
      </c>
      <c r="R2109" s="2" t="s">
        <v>2067</v>
      </c>
      <c r="S2109" s="2" t="s">
        <v>6528</v>
      </c>
      <c r="T2109" s="2" t="s">
        <v>9801</v>
      </c>
      <c r="U2109" s="2"/>
      <c r="V2109" s="2"/>
    </row>
    <row r="2110" spans="1:22" ht="14.25" customHeight="1">
      <c r="A2110" s="20" t="s">
        <v>11531</v>
      </c>
      <c r="B2110" s="20" t="s">
        <v>9633</v>
      </c>
      <c r="C2110" s="20" t="s">
        <v>11532</v>
      </c>
      <c r="D2110" s="20" t="s">
        <v>9935</v>
      </c>
      <c r="E2110" s="20" t="s">
        <v>264</v>
      </c>
      <c r="F2110" s="20" t="s">
        <v>11533</v>
      </c>
      <c r="G2110" s="20" t="s">
        <v>2091</v>
      </c>
      <c r="H2110" s="20" t="s">
        <v>11534</v>
      </c>
      <c r="I2110" s="20" t="s">
        <v>11535</v>
      </c>
      <c r="J2110" s="20"/>
      <c r="K2110" s="20" t="s">
        <v>9940</v>
      </c>
      <c r="L2110" s="20" t="s">
        <v>9941</v>
      </c>
      <c r="M2110" s="20" t="s">
        <v>1566</v>
      </c>
      <c r="N2110" s="20"/>
      <c r="O2110" s="20"/>
      <c r="P2110" s="20" t="s">
        <v>9771</v>
      </c>
      <c r="Q2110" s="20" t="s">
        <v>2051</v>
      </c>
      <c r="R2110" s="2" t="s">
        <v>2067</v>
      </c>
      <c r="S2110" s="2" t="s">
        <v>6528</v>
      </c>
      <c r="T2110" s="2" t="s">
        <v>9942</v>
      </c>
      <c r="U2110" s="2"/>
      <c r="V2110" s="2"/>
    </row>
    <row r="2111" spans="1:22" ht="14.25" customHeight="1">
      <c r="A2111" s="20" t="s">
        <v>11536</v>
      </c>
      <c r="B2111" s="20" t="s">
        <v>11537</v>
      </c>
      <c r="C2111" s="20" t="s">
        <v>11538</v>
      </c>
      <c r="D2111" s="20" t="s">
        <v>9794</v>
      </c>
      <c r="E2111" s="20" t="s">
        <v>96</v>
      </c>
      <c r="F2111" s="20" t="s">
        <v>11539</v>
      </c>
      <c r="G2111" s="20" t="s">
        <v>2091</v>
      </c>
      <c r="H2111" s="20" t="s">
        <v>11540</v>
      </c>
      <c r="I2111" s="20" t="s">
        <v>11541</v>
      </c>
      <c r="J2111" s="20" t="s">
        <v>11542</v>
      </c>
      <c r="K2111" s="20" t="s">
        <v>9799</v>
      </c>
      <c r="L2111" s="20" t="s">
        <v>9800</v>
      </c>
      <c r="M2111" s="20" t="s">
        <v>1566</v>
      </c>
      <c r="N2111" s="20"/>
      <c r="O2111" s="20"/>
      <c r="P2111" s="20" t="s">
        <v>9771</v>
      </c>
      <c r="Q2111" s="20" t="s">
        <v>2051</v>
      </c>
      <c r="R2111" s="2" t="s">
        <v>2067</v>
      </c>
      <c r="S2111" s="2" t="s">
        <v>6528</v>
      </c>
      <c r="T2111" s="2" t="s">
        <v>9801</v>
      </c>
      <c r="U2111" s="2"/>
      <c r="V2111" s="2"/>
    </row>
    <row r="2112" spans="1:22" ht="14.25" customHeight="1">
      <c r="A2112" s="20" t="s">
        <v>11543</v>
      </c>
      <c r="B2112" s="20" t="s">
        <v>3915</v>
      </c>
      <c r="C2112" s="20" t="s">
        <v>11544</v>
      </c>
      <c r="D2112" s="20" t="s">
        <v>9836</v>
      </c>
      <c r="E2112" s="20" t="s">
        <v>264</v>
      </c>
      <c r="F2112" s="20" t="s">
        <v>11545</v>
      </c>
      <c r="G2112" s="20" t="s">
        <v>2091</v>
      </c>
      <c r="H2112" s="20" t="s">
        <v>11546</v>
      </c>
      <c r="I2112" s="20" t="s">
        <v>11547</v>
      </c>
      <c r="J2112" s="20"/>
      <c r="K2112" s="20" t="s">
        <v>9841</v>
      </c>
      <c r="L2112" s="20"/>
      <c r="M2112" s="20" t="s">
        <v>59</v>
      </c>
      <c r="N2112" s="20"/>
      <c r="O2112" s="20"/>
      <c r="P2112" s="20" t="s">
        <v>9771</v>
      </c>
      <c r="Q2112" s="20" t="s">
        <v>2051</v>
      </c>
      <c r="R2112" s="2"/>
      <c r="S2112" s="16" t="s">
        <v>6863</v>
      </c>
      <c r="T2112" s="2" t="s">
        <v>9842</v>
      </c>
      <c r="U2112" s="2"/>
      <c r="V2112" s="2"/>
    </row>
    <row r="2113" spans="1:22" ht="14.25" customHeight="1">
      <c r="A2113" s="20" t="s">
        <v>11548</v>
      </c>
      <c r="B2113" s="20" t="s">
        <v>8339</v>
      </c>
      <c r="C2113" s="20" t="s">
        <v>11549</v>
      </c>
      <c r="D2113" s="20" t="s">
        <v>1913</v>
      </c>
      <c r="E2113" s="20" t="s">
        <v>264</v>
      </c>
      <c r="F2113" s="20" t="s">
        <v>2320</v>
      </c>
      <c r="G2113" s="20" t="s">
        <v>2091</v>
      </c>
      <c r="H2113" s="20" t="s">
        <v>11550</v>
      </c>
      <c r="I2113" s="20"/>
      <c r="J2113" s="20" t="s">
        <v>11551</v>
      </c>
      <c r="K2113" s="20"/>
      <c r="L2113" s="20" t="s">
        <v>9775</v>
      </c>
      <c r="M2113" s="20" t="s">
        <v>59</v>
      </c>
      <c r="N2113" s="20"/>
      <c r="O2113" s="20"/>
      <c r="P2113" s="20" t="s">
        <v>9771</v>
      </c>
      <c r="Q2113" s="20" t="s">
        <v>2051</v>
      </c>
      <c r="R2113" s="2"/>
      <c r="S2113" s="2" t="s">
        <v>6528</v>
      </c>
      <c r="T2113" s="2" t="s">
        <v>9776</v>
      </c>
      <c r="U2113" s="2"/>
      <c r="V2113" s="2"/>
    </row>
    <row r="2114" spans="1:22" ht="14.25" customHeight="1">
      <c r="A2114" s="20" t="s">
        <v>11552</v>
      </c>
      <c r="B2114" s="20" t="s">
        <v>3864</v>
      </c>
      <c r="C2114" s="20" t="s">
        <v>11553</v>
      </c>
      <c r="D2114" s="20" t="s">
        <v>9766</v>
      </c>
      <c r="E2114" s="20" t="s">
        <v>264</v>
      </c>
      <c r="F2114" s="20" t="s">
        <v>11554</v>
      </c>
      <c r="G2114" s="20" t="s">
        <v>2091</v>
      </c>
      <c r="H2114" s="20" t="s">
        <v>11555</v>
      </c>
      <c r="I2114" s="20" t="s">
        <v>11556</v>
      </c>
      <c r="J2114" s="20" t="s">
        <v>11557</v>
      </c>
      <c r="K2114" s="20" t="s">
        <v>9770</v>
      </c>
      <c r="L2114" s="20"/>
      <c r="M2114" s="20" t="s">
        <v>1566</v>
      </c>
      <c r="N2114" s="20"/>
      <c r="O2114" s="20"/>
      <c r="P2114" s="20" t="s">
        <v>9771</v>
      </c>
      <c r="Q2114" s="20" t="s">
        <v>2051</v>
      </c>
      <c r="R2114" s="2" t="s">
        <v>2067</v>
      </c>
      <c r="S2114" s="2" t="s">
        <v>6528</v>
      </c>
      <c r="T2114" s="2" t="s">
        <v>9772</v>
      </c>
      <c r="U2114" s="2"/>
      <c r="V2114" s="2"/>
    </row>
    <row r="2115" spans="1:22" ht="14.25" customHeight="1">
      <c r="A2115" s="20" t="s">
        <v>11558</v>
      </c>
      <c r="B2115" s="20" t="s">
        <v>3906</v>
      </c>
      <c r="C2115" s="20" t="s">
        <v>11559</v>
      </c>
      <c r="D2115" s="20" t="s">
        <v>9805</v>
      </c>
      <c r="E2115" s="20" t="s">
        <v>264</v>
      </c>
      <c r="F2115" s="20" t="s">
        <v>11560</v>
      </c>
      <c r="G2115" s="20" t="s">
        <v>2091</v>
      </c>
      <c r="H2115" s="20" t="s">
        <v>11561</v>
      </c>
      <c r="I2115" s="20"/>
      <c r="J2115" s="20"/>
      <c r="K2115" s="20" t="s">
        <v>9809</v>
      </c>
      <c r="L2115" s="20" t="s">
        <v>9810</v>
      </c>
      <c r="M2115" s="20" t="s">
        <v>60</v>
      </c>
      <c r="N2115" s="20"/>
      <c r="O2115" s="20"/>
      <c r="P2115" s="20" t="s">
        <v>9771</v>
      </c>
      <c r="Q2115" s="20" t="s">
        <v>2051</v>
      </c>
      <c r="R2115" s="2"/>
      <c r="S2115" s="2" t="s">
        <v>6528</v>
      </c>
      <c r="T2115" s="2" t="s">
        <v>9811</v>
      </c>
      <c r="U2115" s="2"/>
      <c r="V2115" s="2"/>
    </row>
    <row r="2116" spans="1:22" ht="14.25" customHeight="1">
      <c r="A2116" s="20" t="s">
        <v>11562</v>
      </c>
      <c r="B2116" s="20" t="s">
        <v>3906</v>
      </c>
      <c r="C2116" s="20" t="s">
        <v>11563</v>
      </c>
      <c r="D2116" s="20" t="s">
        <v>1913</v>
      </c>
      <c r="E2116" s="20" t="s">
        <v>264</v>
      </c>
      <c r="F2116" s="20" t="s">
        <v>11564</v>
      </c>
      <c r="G2116" s="20" t="s">
        <v>2091</v>
      </c>
      <c r="H2116" s="20" t="s">
        <v>11565</v>
      </c>
      <c r="I2116" s="20" t="s">
        <v>11566</v>
      </c>
      <c r="J2116" s="20" t="s">
        <v>11567</v>
      </c>
      <c r="K2116" s="20"/>
      <c r="L2116" s="20" t="s">
        <v>9775</v>
      </c>
      <c r="M2116" s="20" t="s">
        <v>59</v>
      </c>
      <c r="N2116" s="20"/>
      <c r="O2116" s="20"/>
      <c r="P2116" s="20" t="s">
        <v>9771</v>
      </c>
      <c r="Q2116" s="20" t="s">
        <v>2051</v>
      </c>
      <c r="R2116" s="2"/>
      <c r="S2116" s="2" t="s">
        <v>6528</v>
      </c>
      <c r="T2116" s="2" t="s">
        <v>9776</v>
      </c>
      <c r="U2116" s="2"/>
      <c r="V2116" s="2"/>
    </row>
    <row r="2117" spans="1:22" ht="14.25" customHeight="1">
      <c r="A2117" s="20" t="s">
        <v>11568</v>
      </c>
      <c r="B2117" s="20" t="s">
        <v>11569</v>
      </c>
      <c r="C2117" s="20" t="s">
        <v>11570</v>
      </c>
      <c r="D2117" s="20" t="s">
        <v>9805</v>
      </c>
      <c r="E2117" s="20" t="s">
        <v>264</v>
      </c>
      <c r="F2117" s="20" t="s">
        <v>11571</v>
      </c>
      <c r="G2117" s="20" t="s">
        <v>2091</v>
      </c>
      <c r="H2117" s="20" t="s">
        <v>11572</v>
      </c>
      <c r="I2117" s="20" t="s">
        <v>11573</v>
      </c>
      <c r="J2117" s="20"/>
      <c r="K2117" s="20" t="s">
        <v>9809</v>
      </c>
      <c r="L2117" s="20" t="s">
        <v>9810</v>
      </c>
      <c r="M2117" s="20" t="s">
        <v>1566</v>
      </c>
      <c r="N2117" s="20"/>
      <c r="O2117" s="20"/>
      <c r="P2117" s="20" t="s">
        <v>9771</v>
      </c>
      <c r="Q2117" s="20" t="s">
        <v>2051</v>
      </c>
      <c r="R2117" s="2" t="s">
        <v>2067</v>
      </c>
      <c r="S2117" s="2" t="s">
        <v>6528</v>
      </c>
      <c r="T2117" s="2" t="s">
        <v>9811</v>
      </c>
      <c r="U2117" s="2"/>
      <c r="V2117" s="2"/>
    </row>
    <row r="2118" spans="1:22" ht="14.25" customHeight="1">
      <c r="A2118" s="20" t="s">
        <v>11574</v>
      </c>
      <c r="B2118" s="20" t="s">
        <v>5669</v>
      </c>
      <c r="C2118" s="20" t="s">
        <v>11575</v>
      </c>
      <c r="D2118" s="20" t="s">
        <v>9794</v>
      </c>
      <c r="E2118" s="20" t="s">
        <v>96</v>
      </c>
      <c r="F2118" s="20" t="s">
        <v>11576</v>
      </c>
      <c r="G2118" s="20" t="s">
        <v>2091</v>
      </c>
      <c r="H2118" s="20" t="s">
        <v>11577</v>
      </c>
      <c r="I2118" s="20" t="s">
        <v>11578</v>
      </c>
      <c r="J2118" s="20" t="s">
        <v>11579</v>
      </c>
      <c r="K2118" s="20" t="s">
        <v>9799</v>
      </c>
      <c r="L2118" s="20" t="s">
        <v>9800</v>
      </c>
      <c r="M2118" s="20" t="s">
        <v>59</v>
      </c>
      <c r="N2118" s="20"/>
      <c r="O2118" s="20"/>
      <c r="P2118" s="20" t="s">
        <v>9771</v>
      </c>
      <c r="Q2118" s="20" t="s">
        <v>2051</v>
      </c>
      <c r="R2118" s="2"/>
      <c r="S2118" s="2" t="s">
        <v>6528</v>
      </c>
      <c r="T2118" s="2" t="s">
        <v>9801</v>
      </c>
      <c r="U2118" s="2"/>
      <c r="V2118" s="2"/>
    </row>
    <row r="2119" spans="1:22" ht="14.25" customHeight="1">
      <c r="A2119" s="20" t="s">
        <v>11580</v>
      </c>
      <c r="B2119" s="20" t="s">
        <v>3906</v>
      </c>
      <c r="C2119" s="20" t="s">
        <v>11581</v>
      </c>
      <c r="D2119" s="20" t="s">
        <v>9805</v>
      </c>
      <c r="E2119" s="20" t="s">
        <v>264</v>
      </c>
      <c r="F2119" s="20" t="s">
        <v>11582</v>
      </c>
      <c r="G2119" s="20" t="s">
        <v>2091</v>
      </c>
      <c r="H2119" s="20" t="s">
        <v>11583</v>
      </c>
      <c r="I2119" s="20" t="s">
        <v>11584</v>
      </c>
      <c r="J2119" s="20" t="s">
        <v>11585</v>
      </c>
      <c r="K2119" s="20" t="s">
        <v>9809</v>
      </c>
      <c r="L2119" s="20" t="s">
        <v>9810</v>
      </c>
      <c r="M2119" s="20" t="s">
        <v>1566</v>
      </c>
      <c r="N2119" s="20"/>
      <c r="O2119" s="20"/>
      <c r="P2119" s="20" t="s">
        <v>9771</v>
      </c>
      <c r="Q2119" s="20" t="s">
        <v>2051</v>
      </c>
      <c r="R2119" s="2" t="s">
        <v>2067</v>
      </c>
      <c r="S2119" s="2" t="s">
        <v>6528</v>
      </c>
      <c r="T2119" s="2" t="s">
        <v>9811</v>
      </c>
      <c r="U2119" s="2"/>
      <c r="V2119" s="2"/>
    </row>
    <row r="2120" spans="1:22" ht="14.25" customHeight="1">
      <c r="A2120" s="20" t="s">
        <v>11586</v>
      </c>
      <c r="B2120" s="20" t="s">
        <v>3906</v>
      </c>
      <c r="C2120" s="20" t="s">
        <v>11587</v>
      </c>
      <c r="D2120" s="20" t="s">
        <v>1913</v>
      </c>
      <c r="E2120" s="20" t="s">
        <v>264</v>
      </c>
      <c r="F2120" s="20" t="s">
        <v>11588</v>
      </c>
      <c r="G2120" s="20" t="s">
        <v>2091</v>
      </c>
      <c r="H2120" s="20" t="s">
        <v>11589</v>
      </c>
      <c r="I2120" s="20" t="s">
        <v>11590</v>
      </c>
      <c r="J2120" s="20"/>
      <c r="K2120" s="20"/>
      <c r="L2120" s="20" t="s">
        <v>9775</v>
      </c>
      <c r="M2120" s="20" t="s">
        <v>1566</v>
      </c>
      <c r="N2120" s="20"/>
      <c r="O2120" s="20"/>
      <c r="P2120" s="20" t="s">
        <v>9771</v>
      </c>
      <c r="Q2120" s="20" t="s">
        <v>2051</v>
      </c>
      <c r="R2120" s="2" t="s">
        <v>2067</v>
      </c>
      <c r="S2120" s="2" t="s">
        <v>6528</v>
      </c>
      <c r="T2120" s="2" t="s">
        <v>9776</v>
      </c>
      <c r="U2120" s="2"/>
      <c r="V2120" s="2"/>
    </row>
    <row r="2121" spans="1:22" ht="14.25" customHeight="1">
      <c r="A2121" s="20" t="s">
        <v>11591</v>
      </c>
      <c r="B2121" s="20" t="s">
        <v>3906</v>
      </c>
      <c r="C2121" s="20" t="s">
        <v>11592</v>
      </c>
      <c r="D2121" s="20" t="s">
        <v>9820</v>
      </c>
      <c r="E2121" s="20" t="s">
        <v>264</v>
      </c>
      <c r="F2121" s="20" t="s">
        <v>11593</v>
      </c>
      <c r="G2121" s="20" t="s">
        <v>2091</v>
      </c>
      <c r="H2121" s="20" t="s">
        <v>11594</v>
      </c>
      <c r="I2121" s="20" t="s">
        <v>11595</v>
      </c>
      <c r="J2121" s="20"/>
      <c r="K2121" s="20" t="s">
        <v>9825</v>
      </c>
      <c r="L2121" s="20" t="s">
        <v>9826</v>
      </c>
      <c r="M2121" s="20" t="s">
        <v>1566</v>
      </c>
      <c r="N2121" s="20"/>
      <c r="O2121" s="20"/>
      <c r="P2121" s="20" t="s">
        <v>9771</v>
      </c>
      <c r="Q2121" s="20" t="s">
        <v>2051</v>
      </c>
      <c r="R2121" s="2" t="s">
        <v>2067</v>
      </c>
      <c r="S2121" s="2" t="s">
        <v>6528</v>
      </c>
      <c r="T2121" s="2" t="s">
        <v>9827</v>
      </c>
      <c r="U2121" s="2"/>
      <c r="V2121" s="2"/>
    </row>
    <row r="2122" spans="1:22" ht="14.25" customHeight="1">
      <c r="A2122" s="20" t="s">
        <v>11596</v>
      </c>
      <c r="B2122" s="20" t="s">
        <v>3896</v>
      </c>
      <c r="C2122" s="20" t="s">
        <v>11597</v>
      </c>
      <c r="D2122" s="20" t="s">
        <v>9766</v>
      </c>
      <c r="E2122" s="20" t="s">
        <v>264</v>
      </c>
      <c r="F2122" s="20" t="s">
        <v>2090</v>
      </c>
      <c r="G2122" s="20" t="s">
        <v>2091</v>
      </c>
      <c r="H2122" s="20" t="s">
        <v>11598</v>
      </c>
      <c r="I2122" s="20"/>
      <c r="J2122" s="20"/>
      <c r="K2122" s="20" t="s">
        <v>9770</v>
      </c>
      <c r="L2122" s="20"/>
      <c r="M2122" s="20" t="s">
        <v>1566</v>
      </c>
      <c r="N2122" s="20"/>
      <c r="O2122" s="20"/>
      <c r="P2122" s="20" t="s">
        <v>9771</v>
      </c>
      <c r="Q2122" s="20" t="s">
        <v>2051</v>
      </c>
      <c r="R2122" s="2" t="s">
        <v>2067</v>
      </c>
      <c r="S2122" s="2" t="s">
        <v>6528</v>
      </c>
      <c r="T2122" s="2" t="s">
        <v>9772</v>
      </c>
      <c r="U2122" s="2"/>
      <c r="V2122" s="2"/>
    </row>
    <row r="2123" spans="1:22" ht="14.25" customHeight="1">
      <c r="A2123" s="20" t="s">
        <v>11599</v>
      </c>
      <c r="B2123" s="20" t="s">
        <v>3896</v>
      </c>
      <c r="C2123" s="20" t="s">
        <v>11600</v>
      </c>
      <c r="D2123" s="20" t="s">
        <v>10172</v>
      </c>
      <c r="E2123" s="20" t="s">
        <v>264</v>
      </c>
      <c r="F2123" s="20" t="s">
        <v>11601</v>
      </c>
      <c r="G2123" s="20" t="s">
        <v>2091</v>
      </c>
      <c r="H2123" s="20" t="s">
        <v>11602</v>
      </c>
      <c r="I2123" s="20" t="s">
        <v>11603</v>
      </c>
      <c r="J2123" s="20"/>
      <c r="K2123" s="20"/>
      <c r="L2123" s="20"/>
      <c r="M2123" s="20" t="s">
        <v>1566</v>
      </c>
      <c r="N2123" s="20"/>
      <c r="O2123" s="20"/>
      <c r="P2123" s="20" t="s">
        <v>9771</v>
      </c>
      <c r="Q2123" s="20" t="s">
        <v>2051</v>
      </c>
      <c r="R2123" s="2" t="s">
        <v>2067</v>
      </c>
      <c r="S2123" s="2" t="s">
        <v>6528</v>
      </c>
      <c r="T2123" s="2" t="s">
        <v>10177</v>
      </c>
      <c r="U2123" s="2"/>
      <c r="V2123" s="2"/>
    </row>
    <row r="2124" spans="1:22" ht="14.25" customHeight="1">
      <c r="A2124" s="20" t="s">
        <v>11604</v>
      </c>
      <c r="B2124" s="20" t="s">
        <v>3896</v>
      </c>
      <c r="C2124" s="20" t="s">
        <v>11605</v>
      </c>
      <c r="D2124" s="20" t="s">
        <v>1913</v>
      </c>
      <c r="E2124" s="20" t="s">
        <v>264</v>
      </c>
      <c r="F2124" s="20" t="s">
        <v>11606</v>
      </c>
      <c r="G2124" s="20" t="s">
        <v>2091</v>
      </c>
      <c r="H2124" s="20" t="s">
        <v>11607</v>
      </c>
      <c r="I2124" s="20" t="s">
        <v>11608</v>
      </c>
      <c r="J2124" s="20" t="s">
        <v>11609</v>
      </c>
      <c r="K2124" s="20"/>
      <c r="L2124" s="20" t="s">
        <v>9775</v>
      </c>
      <c r="M2124" s="20" t="s">
        <v>59</v>
      </c>
      <c r="N2124" s="20"/>
      <c r="O2124" s="20"/>
      <c r="P2124" s="20" t="s">
        <v>9771</v>
      </c>
      <c r="Q2124" s="20" t="s">
        <v>2051</v>
      </c>
      <c r="R2124" s="2"/>
      <c r="S2124" s="2" t="s">
        <v>6528</v>
      </c>
      <c r="T2124" s="2" t="s">
        <v>9776</v>
      </c>
      <c r="U2124" s="2"/>
      <c r="V2124" s="2"/>
    </row>
    <row r="2125" spans="1:22" ht="14.25" customHeight="1">
      <c r="A2125" s="20" t="s">
        <v>11610</v>
      </c>
      <c r="B2125" s="20" t="s">
        <v>3896</v>
      </c>
      <c r="C2125" s="20" t="s">
        <v>11611</v>
      </c>
      <c r="D2125" s="20" t="s">
        <v>9805</v>
      </c>
      <c r="E2125" s="20" t="s">
        <v>264</v>
      </c>
      <c r="F2125" s="20" t="s">
        <v>11612</v>
      </c>
      <c r="G2125" s="20" t="s">
        <v>2091</v>
      </c>
      <c r="H2125" s="20" t="s">
        <v>11613</v>
      </c>
      <c r="I2125" s="20" t="s">
        <v>11614</v>
      </c>
      <c r="J2125" s="20" t="s">
        <v>11615</v>
      </c>
      <c r="K2125" s="20" t="s">
        <v>9809</v>
      </c>
      <c r="L2125" s="20" t="s">
        <v>9810</v>
      </c>
      <c r="M2125" s="20" t="s">
        <v>60</v>
      </c>
      <c r="N2125" s="20"/>
      <c r="O2125" s="20"/>
      <c r="P2125" s="20" t="s">
        <v>9771</v>
      </c>
      <c r="Q2125" s="20" t="s">
        <v>2051</v>
      </c>
      <c r="R2125" s="2"/>
      <c r="S2125" s="2" t="s">
        <v>6528</v>
      </c>
      <c r="T2125" s="2" t="s">
        <v>9811</v>
      </c>
      <c r="U2125" s="2"/>
      <c r="V2125" s="2"/>
    </row>
    <row r="2126" spans="1:22" ht="14.25" customHeight="1">
      <c r="A2126" s="20" t="s">
        <v>11616</v>
      </c>
      <c r="B2126" s="20" t="s">
        <v>3896</v>
      </c>
      <c r="C2126" s="20" t="s">
        <v>11617</v>
      </c>
      <c r="D2126" s="20" t="s">
        <v>9766</v>
      </c>
      <c r="E2126" s="20" t="s">
        <v>264</v>
      </c>
      <c r="F2126" s="20" t="s">
        <v>11618</v>
      </c>
      <c r="G2126" s="20" t="s">
        <v>2091</v>
      </c>
      <c r="H2126" s="20" t="s">
        <v>11619</v>
      </c>
      <c r="I2126" s="20" t="s">
        <v>11620</v>
      </c>
      <c r="J2126" s="20" t="s">
        <v>11621</v>
      </c>
      <c r="K2126" s="20" t="s">
        <v>9770</v>
      </c>
      <c r="L2126" s="20"/>
      <c r="M2126" s="20" t="s">
        <v>1566</v>
      </c>
      <c r="N2126" s="20"/>
      <c r="O2126" s="20"/>
      <c r="P2126" s="20" t="s">
        <v>9771</v>
      </c>
      <c r="Q2126" s="20" t="s">
        <v>2051</v>
      </c>
      <c r="R2126" s="2" t="s">
        <v>2067</v>
      </c>
      <c r="S2126" s="2" t="s">
        <v>6528</v>
      </c>
      <c r="T2126" s="2" t="s">
        <v>9772</v>
      </c>
      <c r="U2126" s="2"/>
      <c r="V2126" s="2"/>
    </row>
    <row r="2127" spans="1:22" ht="14.25" customHeight="1">
      <c r="A2127" s="20" t="s">
        <v>11622</v>
      </c>
      <c r="B2127" s="20" t="s">
        <v>3896</v>
      </c>
      <c r="C2127" s="20" t="s">
        <v>11623</v>
      </c>
      <c r="D2127" s="20" t="s">
        <v>11624</v>
      </c>
      <c r="E2127" s="20" t="s">
        <v>264</v>
      </c>
      <c r="F2127" s="20" t="s">
        <v>11625</v>
      </c>
      <c r="G2127" s="20" t="s">
        <v>2091</v>
      </c>
      <c r="H2127" s="20" t="s">
        <v>11626</v>
      </c>
      <c r="I2127" s="20"/>
      <c r="J2127" s="20" t="s">
        <v>11627</v>
      </c>
      <c r="K2127" s="20"/>
      <c r="L2127" s="20"/>
      <c r="M2127" s="20" t="s">
        <v>1566</v>
      </c>
      <c r="N2127" s="20"/>
      <c r="O2127" s="20"/>
      <c r="P2127" s="20" t="s">
        <v>9771</v>
      </c>
      <c r="Q2127" s="20" t="s">
        <v>2051</v>
      </c>
      <c r="R2127" s="2" t="s">
        <v>2067</v>
      </c>
      <c r="S2127" s="2" t="s">
        <v>6528</v>
      </c>
      <c r="T2127" s="2" t="s">
        <v>11628</v>
      </c>
      <c r="U2127" s="2"/>
      <c r="V2127" s="2"/>
    </row>
    <row r="2128" spans="1:22" ht="14.25" customHeight="1">
      <c r="A2128" s="20" t="s">
        <v>11629</v>
      </c>
      <c r="B2128" s="20" t="s">
        <v>3885</v>
      </c>
      <c r="C2128" s="20" t="s">
        <v>11630</v>
      </c>
      <c r="D2128" s="20" t="s">
        <v>9805</v>
      </c>
      <c r="E2128" s="20" t="s">
        <v>264</v>
      </c>
      <c r="F2128" s="20" t="s">
        <v>11631</v>
      </c>
      <c r="G2128" s="20" t="s">
        <v>2091</v>
      </c>
      <c r="H2128" s="20" t="s">
        <v>11632</v>
      </c>
      <c r="I2128" s="20"/>
      <c r="J2128" s="20" t="s">
        <v>11633</v>
      </c>
      <c r="K2128" s="20" t="s">
        <v>9809</v>
      </c>
      <c r="L2128" s="20" t="s">
        <v>9810</v>
      </c>
      <c r="M2128" s="20" t="s">
        <v>1566</v>
      </c>
      <c r="N2128" s="20"/>
      <c r="O2128" s="20"/>
      <c r="P2128" s="20" t="s">
        <v>9771</v>
      </c>
      <c r="Q2128" s="20" t="s">
        <v>2051</v>
      </c>
      <c r="R2128" s="2" t="s">
        <v>2052</v>
      </c>
      <c r="S2128" s="2" t="s">
        <v>6528</v>
      </c>
      <c r="T2128" s="2" t="s">
        <v>9811</v>
      </c>
      <c r="U2128" s="2"/>
      <c r="V2128" s="2"/>
    </row>
    <row r="2129" spans="1:22" ht="14.25" customHeight="1">
      <c r="A2129" s="20" t="s">
        <v>11634</v>
      </c>
      <c r="B2129" s="20" t="s">
        <v>3885</v>
      </c>
      <c r="C2129" s="20" t="s">
        <v>11635</v>
      </c>
      <c r="D2129" s="20" t="s">
        <v>1913</v>
      </c>
      <c r="E2129" s="20" t="s">
        <v>264</v>
      </c>
      <c r="F2129" s="20" t="s">
        <v>10958</v>
      </c>
      <c r="G2129" s="20" t="s">
        <v>2091</v>
      </c>
      <c r="H2129" s="20" t="s">
        <v>11636</v>
      </c>
      <c r="I2129" s="20" t="s">
        <v>11637</v>
      </c>
      <c r="J2129" s="20" t="s">
        <v>11638</v>
      </c>
      <c r="K2129" s="20"/>
      <c r="L2129" s="20" t="s">
        <v>9775</v>
      </c>
      <c r="M2129" s="20" t="s">
        <v>59</v>
      </c>
      <c r="N2129" s="20"/>
      <c r="O2129" s="20"/>
      <c r="P2129" s="20" t="s">
        <v>9771</v>
      </c>
      <c r="Q2129" s="20" t="s">
        <v>2051</v>
      </c>
      <c r="R2129" s="2"/>
      <c r="S2129" s="2" t="s">
        <v>6528</v>
      </c>
      <c r="T2129" s="2" t="s">
        <v>9776</v>
      </c>
      <c r="U2129" s="2"/>
      <c r="V2129" s="2"/>
    </row>
    <row r="2130" spans="1:22" ht="14.25" customHeight="1">
      <c r="A2130" s="20" t="s">
        <v>11639</v>
      </c>
      <c r="B2130" s="20" t="s">
        <v>3906</v>
      </c>
      <c r="C2130" s="20" t="s">
        <v>11640</v>
      </c>
      <c r="D2130" s="20" t="s">
        <v>9766</v>
      </c>
      <c r="E2130" s="20" t="s">
        <v>264</v>
      </c>
      <c r="F2130" s="20" t="s">
        <v>11641</v>
      </c>
      <c r="G2130" s="20" t="s">
        <v>2091</v>
      </c>
      <c r="H2130" s="20" t="s">
        <v>11642</v>
      </c>
      <c r="I2130" s="20" t="s">
        <v>11643</v>
      </c>
      <c r="J2130" s="20" t="s">
        <v>11644</v>
      </c>
      <c r="K2130" s="20" t="s">
        <v>9770</v>
      </c>
      <c r="L2130" s="20"/>
      <c r="M2130" s="20" t="s">
        <v>1566</v>
      </c>
      <c r="N2130" s="20"/>
      <c r="O2130" s="20"/>
      <c r="P2130" s="20" t="s">
        <v>9771</v>
      </c>
      <c r="Q2130" s="20" t="s">
        <v>2051</v>
      </c>
      <c r="R2130" s="2" t="s">
        <v>2067</v>
      </c>
      <c r="S2130" s="2" t="s">
        <v>6528</v>
      </c>
      <c r="T2130" s="2" t="s">
        <v>9772</v>
      </c>
      <c r="U2130" s="2"/>
      <c r="V2130" s="2"/>
    </row>
    <row r="2131" spans="1:22" ht="14.25" customHeight="1">
      <c r="A2131" s="20" t="s">
        <v>11645</v>
      </c>
      <c r="B2131" s="20" t="s">
        <v>3875</v>
      </c>
      <c r="C2131" s="20" t="s">
        <v>11646</v>
      </c>
      <c r="D2131" s="20" t="s">
        <v>1913</v>
      </c>
      <c r="E2131" s="20" t="s">
        <v>264</v>
      </c>
      <c r="F2131" s="20" t="s">
        <v>11647</v>
      </c>
      <c r="G2131" s="20" t="s">
        <v>2091</v>
      </c>
      <c r="H2131" s="20" t="s">
        <v>11648</v>
      </c>
      <c r="I2131" s="20" t="s">
        <v>11649</v>
      </c>
      <c r="J2131" s="20" t="s">
        <v>11650</v>
      </c>
      <c r="K2131" s="20"/>
      <c r="L2131" s="20" t="s">
        <v>9775</v>
      </c>
      <c r="M2131" s="20" t="s">
        <v>60</v>
      </c>
      <c r="N2131" s="20"/>
      <c r="O2131" s="20"/>
      <c r="P2131" s="20" t="s">
        <v>9771</v>
      </c>
      <c r="Q2131" s="20" t="s">
        <v>2051</v>
      </c>
      <c r="R2131" s="2"/>
      <c r="S2131" s="2" t="s">
        <v>6528</v>
      </c>
      <c r="T2131" s="2" t="s">
        <v>9776</v>
      </c>
      <c r="U2131" s="2"/>
      <c r="V2131" s="2"/>
    </row>
    <row r="2132" spans="1:22" ht="14.25" customHeight="1">
      <c r="A2132" s="20" t="s">
        <v>11651</v>
      </c>
      <c r="B2132" s="20" t="s">
        <v>11652</v>
      </c>
      <c r="C2132" s="20" t="s">
        <v>11653</v>
      </c>
      <c r="D2132" s="20" t="s">
        <v>9805</v>
      </c>
      <c r="E2132" s="20" t="s">
        <v>264</v>
      </c>
      <c r="F2132" s="20" t="s">
        <v>11654</v>
      </c>
      <c r="G2132" s="20" t="s">
        <v>2091</v>
      </c>
      <c r="H2132" s="20" t="s">
        <v>11655</v>
      </c>
      <c r="I2132" s="20"/>
      <c r="J2132" s="20" t="s">
        <v>11656</v>
      </c>
      <c r="K2132" s="20" t="s">
        <v>9809</v>
      </c>
      <c r="L2132" s="20" t="s">
        <v>9810</v>
      </c>
      <c r="M2132" s="20" t="s">
        <v>59</v>
      </c>
      <c r="N2132" s="20"/>
      <c r="O2132" s="20"/>
      <c r="P2132" s="20" t="s">
        <v>9771</v>
      </c>
      <c r="Q2132" s="20" t="s">
        <v>2051</v>
      </c>
      <c r="R2132" s="2"/>
      <c r="S2132" s="16" t="s">
        <v>6863</v>
      </c>
      <c r="T2132" s="2" t="s">
        <v>9811</v>
      </c>
      <c r="U2132" s="2"/>
      <c r="V2132" s="2"/>
    </row>
    <row r="2133" spans="1:22" ht="14.25" customHeight="1">
      <c r="A2133" s="20" t="s">
        <v>11657</v>
      </c>
      <c r="B2133" s="20" t="s">
        <v>11658</v>
      </c>
      <c r="C2133" s="20" t="s">
        <v>11659</v>
      </c>
      <c r="D2133" s="20" t="s">
        <v>10256</v>
      </c>
      <c r="E2133" s="20" t="s">
        <v>264</v>
      </c>
      <c r="F2133" s="20" t="s">
        <v>10036</v>
      </c>
      <c r="G2133" s="20" t="s">
        <v>2091</v>
      </c>
      <c r="H2133" s="20" t="s">
        <v>11660</v>
      </c>
      <c r="I2133" s="20"/>
      <c r="J2133" s="20" t="s">
        <v>11661</v>
      </c>
      <c r="K2133" s="20"/>
      <c r="L2133" s="20"/>
      <c r="M2133" s="20" t="s">
        <v>59</v>
      </c>
      <c r="N2133" s="20"/>
      <c r="O2133" s="20"/>
      <c r="P2133" s="20" t="s">
        <v>9771</v>
      </c>
      <c r="Q2133" s="20" t="s">
        <v>2051</v>
      </c>
      <c r="R2133" s="2"/>
      <c r="S2133" s="2" t="s">
        <v>6528</v>
      </c>
      <c r="T2133" s="2" t="s">
        <v>10261</v>
      </c>
      <c r="U2133" s="2"/>
      <c r="V2133" s="2"/>
    </row>
    <row r="2134" spans="1:22" ht="14.25" customHeight="1">
      <c r="A2134" s="20" t="s">
        <v>11662</v>
      </c>
      <c r="B2134" s="20" t="s">
        <v>11663</v>
      </c>
      <c r="C2134" s="20" t="s">
        <v>11664</v>
      </c>
      <c r="D2134" s="20" t="s">
        <v>10256</v>
      </c>
      <c r="E2134" s="20" t="s">
        <v>264</v>
      </c>
      <c r="F2134" s="20" t="s">
        <v>11665</v>
      </c>
      <c r="G2134" s="20" t="s">
        <v>2091</v>
      </c>
      <c r="H2134" s="20" t="s">
        <v>11666</v>
      </c>
      <c r="I2134" s="20" t="s">
        <v>11667</v>
      </c>
      <c r="J2134" s="20" t="s">
        <v>11668</v>
      </c>
      <c r="K2134" s="20"/>
      <c r="L2134" s="20"/>
      <c r="M2134" s="20" t="s">
        <v>1566</v>
      </c>
      <c r="N2134" s="20"/>
      <c r="O2134" s="20"/>
      <c r="P2134" s="20" t="s">
        <v>9771</v>
      </c>
      <c r="Q2134" s="20" t="s">
        <v>2051</v>
      </c>
      <c r="R2134" s="2" t="s">
        <v>2067</v>
      </c>
      <c r="S2134" s="2" t="s">
        <v>6528</v>
      </c>
      <c r="T2134" s="2" t="s">
        <v>10261</v>
      </c>
      <c r="U2134" s="2"/>
      <c r="V2134" s="2"/>
    </row>
    <row r="2135" spans="1:22" ht="14.25" customHeight="1">
      <c r="A2135" s="20" t="s">
        <v>11669</v>
      </c>
      <c r="B2135" s="20" t="s">
        <v>3831</v>
      </c>
      <c r="C2135" s="20" t="s">
        <v>11670</v>
      </c>
      <c r="D2135" s="20" t="s">
        <v>9766</v>
      </c>
      <c r="E2135" s="20" t="s">
        <v>264</v>
      </c>
      <c r="F2135" s="20" t="s">
        <v>11671</v>
      </c>
      <c r="G2135" s="20" t="s">
        <v>2091</v>
      </c>
      <c r="H2135" s="20" t="s">
        <v>11672</v>
      </c>
      <c r="I2135" s="20" t="s">
        <v>11673</v>
      </c>
      <c r="J2135" s="20"/>
      <c r="K2135" s="20" t="s">
        <v>9770</v>
      </c>
      <c r="L2135" s="20"/>
      <c r="M2135" s="20" t="s">
        <v>1566</v>
      </c>
      <c r="N2135" s="20"/>
      <c r="O2135" s="20"/>
      <c r="P2135" s="20" t="s">
        <v>9771</v>
      </c>
      <c r="Q2135" s="20" t="s">
        <v>2051</v>
      </c>
      <c r="R2135" s="2" t="s">
        <v>2067</v>
      </c>
      <c r="S2135" s="2" t="s">
        <v>6528</v>
      </c>
      <c r="T2135" s="2" t="s">
        <v>9772</v>
      </c>
      <c r="U2135" s="2"/>
      <c r="V2135" s="2"/>
    </row>
    <row r="2136" spans="1:22" ht="14.25" customHeight="1">
      <c r="A2136" s="20" t="s">
        <v>11674</v>
      </c>
      <c r="B2136" s="20" t="s">
        <v>3831</v>
      </c>
      <c r="C2136" s="20" t="s">
        <v>11675</v>
      </c>
      <c r="D2136" s="20" t="s">
        <v>1913</v>
      </c>
      <c r="E2136" s="20" t="s">
        <v>264</v>
      </c>
      <c r="F2136" s="20" t="s">
        <v>6723</v>
      </c>
      <c r="G2136" s="20" t="s">
        <v>2091</v>
      </c>
      <c r="H2136" s="20" t="s">
        <v>11676</v>
      </c>
      <c r="I2136" s="20" t="s">
        <v>11677</v>
      </c>
      <c r="J2136" s="20" t="s">
        <v>11678</v>
      </c>
      <c r="K2136" s="20"/>
      <c r="L2136" s="20" t="s">
        <v>9775</v>
      </c>
      <c r="M2136" s="20" t="s">
        <v>59</v>
      </c>
      <c r="N2136" s="20"/>
      <c r="O2136" s="20"/>
      <c r="P2136" s="20" t="s">
        <v>9771</v>
      </c>
      <c r="Q2136" s="20" t="s">
        <v>2051</v>
      </c>
      <c r="R2136" s="2"/>
      <c r="S2136" s="2" t="s">
        <v>6528</v>
      </c>
      <c r="T2136" s="2" t="s">
        <v>9776</v>
      </c>
      <c r="U2136" s="2"/>
      <c r="V2136" s="2"/>
    </row>
    <row r="2137" spans="1:22" ht="14.25" customHeight="1">
      <c r="A2137" s="20" t="s">
        <v>11679</v>
      </c>
      <c r="B2137" s="20" t="s">
        <v>3831</v>
      </c>
      <c r="C2137" s="20" t="s">
        <v>5457</v>
      </c>
      <c r="D2137" s="20" t="s">
        <v>10648</v>
      </c>
      <c r="E2137" s="20" t="s">
        <v>264</v>
      </c>
      <c r="F2137" s="20" t="s">
        <v>10164</v>
      </c>
      <c r="G2137" s="20" t="s">
        <v>2091</v>
      </c>
      <c r="H2137" s="20" t="s">
        <v>11680</v>
      </c>
      <c r="I2137" s="20" t="s">
        <v>11681</v>
      </c>
      <c r="J2137" s="20" t="s">
        <v>11682</v>
      </c>
      <c r="K2137" s="20" t="s">
        <v>10651</v>
      </c>
      <c r="L2137" s="20" t="s">
        <v>10652</v>
      </c>
      <c r="M2137" s="20" t="s">
        <v>1566</v>
      </c>
      <c r="N2137" s="20"/>
      <c r="O2137" s="20"/>
      <c r="P2137" s="20" t="s">
        <v>9771</v>
      </c>
      <c r="Q2137" s="20" t="s">
        <v>2051</v>
      </c>
      <c r="R2137" s="2" t="s">
        <v>2067</v>
      </c>
      <c r="S2137" s="2" t="s">
        <v>6528</v>
      </c>
      <c r="T2137" s="2" t="s">
        <v>10653</v>
      </c>
      <c r="U2137" s="2"/>
      <c r="V2137" s="2"/>
    </row>
    <row r="2138" spans="1:22" ht="14.25" customHeight="1">
      <c r="A2138" s="20" t="s">
        <v>11683</v>
      </c>
      <c r="B2138" s="20" t="s">
        <v>11684</v>
      </c>
      <c r="C2138" s="20" t="s">
        <v>11685</v>
      </c>
      <c r="D2138" s="20" t="s">
        <v>9805</v>
      </c>
      <c r="E2138" s="20" t="s">
        <v>264</v>
      </c>
      <c r="F2138" s="20" t="s">
        <v>11528</v>
      </c>
      <c r="G2138" s="20" t="s">
        <v>2091</v>
      </c>
      <c r="H2138" s="20" t="s">
        <v>11686</v>
      </c>
      <c r="I2138" s="20" t="s">
        <v>11687</v>
      </c>
      <c r="J2138" s="20"/>
      <c r="K2138" s="20" t="s">
        <v>9809</v>
      </c>
      <c r="L2138" s="20" t="s">
        <v>9810</v>
      </c>
      <c r="M2138" s="20" t="s">
        <v>1566</v>
      </c>
      <c r="N2138" s="20"/>
      <c r="O2138" s="20"/>
      <c r="P2138" s="20" t="s">
        <v>9771</v>
      </c>
      <c r="Q2138" s="20" t="s">
        <v>2051</v>
      </c>
      <c r="R2138" s="2" t="s">
        <v>2067</v>
      </c>
      <c r="S2138" s="2" t="s">
        <v>6528</v>
      </c>
      <c r="T2138" s="2" t="s">
        <v>9811</v>
      </c>
      <c r="U2138" s="2"/>
      <c r="V2138" s="2"/>
    </row>
    <row r="2139" spans="1:22" ht="14.25" customHeight="1">
      <c r="A2139" s="20" t="s">
        <v>11688</v>
      </c>
      <c r="B2139" s="20" t="s">
        <v>11689</v>
      </c>
      <c r="C2139" s="20" t="s">
        <v>11690</v>
      </c>
      <c r="D2139" s="20" t="s">
        <v>10648</v>
      </c>
      <c r="E2139" s="20" t="s">
        <v>264</v>
      </c>
      <c r="F2139" s="20" t="s">
        <v>11691</v>
      </c>
      <c r="G2139" s="20" t="s">
        <v>2091</v>
      </c>
      <c r="H2139" s="20" t="s">
        <v>11692</v>
      </c>
      <c r="I2139" s="20" t="s">
        <v>11693</v>
      </c>
      <c r="J2139" s="20" t="s">
        <v>11694</v>
      </c>
      <c r="K2139" s="20" t="s">
        <v>10651</v>
      </c>
      <c r="L2139" s="20" t="s">
        <v>10652</v>
      </c>
      <c r="M2139" s="20" t="s">
        <v>1566</v>
      </c>
      <c r="N2139" s="20"/>
      <c r="O2139" s="20"/>
      <c r="P2139" s="20" t="s">
        <v>9771</v>
      </c>
      <c r="Q2139" s="20" t="s">
        <v>2051</v>
      </c>
      <c r="R2139" s="2" t="s">
        <v>2067</v>
      </c>
      <c r="S2139" s="2" t="s">
        <v>6528</v>
      </c>
      <c r="T2139" s="2" t="s">
        <v>10653</v>
      </c>
      <c r="U2139" s="2"/>
      <c r="V2139" s="2"/>
    </row>
    <row r="2140" spans="1:22" ht="14.25" customHeight="1">
      <c r="A2140" s="20" t="s">
        <v>11695</v>
      </c>
      <c r="B2140" s="20" t="s">
        <v>11696</v>
      </c>
      <c r="C2140" s="20" t="s">
        <v>3253</v>
      </c>
      <c r="D2140" s="20" t="s">
        <v>9794</v>
      </c>
      <c r="E2140" s="20" t="s">
        <v>96</v>
      </c>
      <c r="F2140" s="20" t="s">
        <v>11697</v>
      </c>
      <c r="G2140" s="20" t="s">
        <v>2091</v>
      </c>
      <c r="H2140" s="20" t="s">
        <v>11698</v>
      </c>
      <c r="I2140" s="20"/>
      <c r="J2140" s="20"/>
      <c r="K2140" s="20" t="s">
        <v>9799</v>
      </c>
      <c r="L2140" s="20" t="s">
        <v>9800</v>
      </c>
      <c r="M2140" s="20" t="s">
        <v>60</v>
      </c>
      <c r="N2140" s="20"/>
      <c r="O2140" s="20"/>
      <c r="P2140" s="20" t="s">
        <v>9771</v>
      </c>
      <c r="Q2140" s="20" t="s">
        <v>2051</v>
      </c>
      <c r="R2140" s="2"/>
      <c r="S2140" s="2" t="s">
        <v>6528</v>
      </c>
      <c r="T2140" s="2" t="s">
        <v>9801</v>
      </c>
      <c r="U2140" s="2"/>
      <c r="V2140" s="2"/>
    </row>
    <row r="2141" spans="1:22" ht="14.25" customHeight="1">
      <c r="A2141" s="20" t="s">
        <v>11699</v>
      </c>
      <c r="B2141" s="20" t="s">
        <v>11700</v>
      </c>
      <c r="C2141" s="20" t="s">
        <v>11701</v>
      </c>
      <c r="D2141" s="20" t="s">
        <v>1913</v>
      </c>
      <c r="E2141" s="20" t="s">
        <v>264</v>
      </c>
      <c r="F2141" s="20" t="s">
        <v>9886</v>
      </c>
      <c r="G2141" s="20" t="s">
        <v>2091</v>
      </c>
      <c r="H2141" s="20" t="s">
        <v>11702</v>
      </c>
      <c r="I2141" s="20"/>
      <c r="J2141" s="20"/>
      <c r="K2141" s="20"/>
      <c r="L2141" s="20" t="s">
        <v>9775</v>
      </c>
      <c r="M2141" s="20" t="s">
        <v>1566</v>
      </c>
      <c r="N2141" s="20"/>
      <c r="O2141" s="20"/>
      <c r="P2141" s="20" t="s">
        <v>9771</v>
      </c>
      <c r="Q2141" s="20" t="s">
        <v>2051</v>
      </c>
      <c r="R2141" s="2" t="s">
        <v>2052</v>
      </c>
      <c r="S2141" s="2" t="s">
        <v>6528</v>
      </c>
      <c r="T2141" s="2" t="s">
        <v>9776</v>
      </c>
      <c r="U2141" s="2"/>
      <c r="V2141" s="2"/>
    </row>
    <row r="2142" spans="1:22" ht="14.25" customHeight="1">
      <c r="A2142" s="20" t="s">
        <v>11703</v>
      </c>
      <c r="B2142" s="20" t="s">
        <v>8502</v>
      </c>
      <c r="C2142" s="20" t="s">
        <v>11704</v>
      </c>
      <c r="D2142" s="20" t="s">
        <v>1913</v>
      </c>
      <c r="E2142" s="20" t="s">
        <v>264</v>
      </c>
      <c r="F2142" s="20" t="s">
        <v>10152</v>
      </c>
      <c r="G2142" s="20" t="s">
        <v>2091</v>
      </c>
      <c r="H2142" s="20" t="s">
        <v>11705</v>
      </c>
      <c r="I2142" s="20" t="s">
        <v>11706</v>
      </c>
      <c r="J2142" s="20"/>
      <c r="K2142" s="20"/>
      <c r="L2142" s="20" t="s">
        <v>9775</v>
      </c>
      <c r="M2142" s="20" t="s">
        <v>59</v>
      </c>
      <c r="N2142" s="20"/>
      <c r="O2142" s="20"/>
      <c r="P2142" s="20" t="s">
        <v>9771</v>
      </c>
      <c r="Q2142" s="20" t="s">
        <v>2051</v>
      </c>
      <c r="R2142" s="2"/>
      <c r="S2142" s="16" t="s">
        <v>6863</v>
      </c>
      <c r="T2142" s="2" t="s">
        <v>9776</v>
      </c>
      <c r="U2142" s="2"/>
      <c r="V2142" s="2"/>
    </row>
    <row r="2143" spans="1:22" ht="14.25" customHeight="1">
      <c r="A2143" s="20" t="s">
        <v>11707</v>
      </c>
      <c r="B2143" s="20" t="s">
        <v>8502</v>
      </c>
      <c r="C2143" s="20" t="s">
        <v>11708</v>
      </c>
      <c r="D2143" s="20" t="s">
        <v>9766</v>
      </c>
      <c r="E2143" s="20" t="s">
        <v>264</v>
      </c>
      <c r="F2143" s="20" t="s">
        <v>2090</v>
      </c>
      <c r="G2143" s="20" t="s">
        <v>2091</v>
      </c>
      <c r="H2143" s="20" t="s">
        <v>11709</v>
      </c>
      <c r="I2143" s="20"/>
      <c r="J2143" s="20"/>
      <c r="K2143" s="20" t="s">
        <v>9770</v>
      </c>
      <c r="L2143" s="20"/>
      <c r="M2143" s="20" t="s">
        <v>1566</v>
      </c>
      <c r="N2143" s="20"/>
      <c r="O2143" s="20"/>
      <c r="P2143" s="20" t="s">
        <v>9771</v>
      </c>
      <c r="Q2143" s="20" t="s">
        <v>2051</v>
      </c>
      <c r="R2143" s="2" t="s">
        <v>2067</v>
      </c>
      <c r="S2143" s="2" t="s">
        <v>6528</v>
      </c>
      <c r="T2143" s="2" t="s">
        <v>9772</v>
      </c>
      <c r="U2143" s="2"/>
      <c r="V2143" s="2"/>
    </row>
    <row r="2144" spans="1:22" ht="14.25" customHeight="1">
      <c r="A2144" s="20" t="s">
        <v>11710</v>
      </c>
      <c r="B2144" s="20" t="s">
        <v>3804</v>
      </c>
      <c r="C2144" s="20" t="s">
        <v>3812</v>
      </c>
      <c r="D2144" s="20" t="s">
        <v>9805</v>
      </c>
      <c r="E2144" s="20" t="s">
        <v>264</v>
      </c>
      <c r="F2144" s="20" t="s">
        <v>2320</v>
      </c>
      <c r="G2144" s="20" t="s">
        <v>2091</v>
      </c>
      <c r="H2144" s="20" t="s">
        <v>11711</v>
      </c>
      <c r="I2144" s="20"/>
      <c r="J2144" s="20" t="s">
        <v>11712</v>
      </c>
      <c r="K2144" s="20" t="s">
        <v>9809</v>
      </c>
      <c r="L2144" s="20" t="s">
        <v>9810</v>
      </c>
      <c r="M2144" s="20" t="s">
        <v>59</v>
      </c>
      <c r="N2144" s="20"/>
      <c r="O2144" s="20"/>
      <c r="P2144" s="20" t="s">
        <v>9771</v>
      </c>
      <c r="Q2144" s="20" t="s">
        <v>2051</v>
      </c>
      <c r="R2144" s="2"/>
      <c r="S2144" s="2" t="s">
        <v>6528</v>
      </c>
      <c r="T2144" s="2" t="s">
        <v>9811</v>
      </c>
      <c r="U2144" s="2"/>
      <c r="V2144" s="2"/>
    </row>
    <row r="2145" spans="1:22" ht="14.25" customHeight="1">
      <c r="A2145" s="20" t="s">
        <v>11713</v>
      </c>
      <c r="B2145" s="20" t="s">
        <v>3804</v>
      </c>
      <c r="C2145" s="20" t="s">
        <v>11714</v>
      </c>
      <c r="D2145" s="20" t="s">
        <v>9794</v>
      </c>
      <c r="E2145" s="20" t="s">
        <v>96</v>
      </c>
      <c r="F2145" s="20" t="s">
        <v>11715</v>
      </c>
      <c r="G2145" s="20" t="s">
        <v>2091</v>
      </c>
      <c r="H2145" s="20" t="s">
        <v>11716</v>
      </c>
      <c r="I2145" s="20"/>
      <c r="J2145" s="20" t="s">
        <v>11717</v>
      </c>
      <c r="K2145" s="20" t="s">
        <v>9799</v>
      </c>
      <c r="L2145" s="20" t="s">
        <v>9800</v>
      </c>
      <c r="M2145" s="20" t="s">
        <v>1566</v>
      </c>
      <c r="N2145" s="20"/>
      <c r="O2145" s="20"/>
      <c r="P2145" s="20" t="s">
        <v>9771</v>
      </c>
      <c r="Q2145" s="20" t="s">
        <v>2051</v>
      </c>
      <c r="R2145" s="2" t="s">
        <v>2067</v>
      </c>
      <c r="S2145" s="2" t="s">
        <v>6528</v>
      </c>
      <c r="T2145" s="2" t="s">
        <v>9801</v>
      </c>
      <c r="U2145" s="2"/>
      <c r="V2145" s="2"/>
    </row>
    <row r="2146" spans="1:22" ht="14.25" customHeight="1">
      <c r="A2146" s="20" t="s">
        <v>11718</v>
      </c>
      <c r="B2146" s="20" t="s">
        <v>3804</v>
      </c>
      <c r="C2146" s="20" t="s">
        <v>11719</v>
      </c>
      <c r="D2146" s="20" t="s">
        <v>1913</v>
      </c>
      <c r="E2146" s="20" t="s">
        <v>264</v>
      </c>
      <c r="F2146" s="20" t="s">
        <v>11720</v>
      </c>
      <c r="G2146" s="20" t="s">
        <v>2091</v>
      </c>
      <c r="H2146" s="20" t="s">
        <v>11721</v>
      </c>
      <c r="I2146" s="20" t="s">
        <v>11722</v>
      </c>
      <c r="J2146" s="20" t="s">
        <v>10044</v>
      </c>
      <c r="K2146" s="20"/>
      <c r="L2146" s="20" t="s">
        <v>9775</v>
      </c>
      <c r="M2146" s="20" t="s">
        <v>59</v>
      </c>
      <c r="N2146" s="20"/>
      <c r="O2146" s="20"/>
      <c r="P2146" s="20" t="s">
        <v>9771</v>
      </c>
      <c r="Q2146" s="20" t="s">
        <v>2051</v>
      </c>
      <c r="R2146" s="2"/>
      <c r="S2146" s="2" t="s">
        <v>6528</v>
      </c>
      <c r="T2146" s="2" t="s">
        <v>9776</v>
      </c>
      <c r="U2146" s="2"/>
      <c r="V2146" s="2"/>
    </row>
    <row r="2147" spans="1:22" ht="14.25" customHeight="1">
      <c r="A2147" s="20" t="s">
        <v>11723</v>
      </c>
      <c r="B2147" s="20" t="s">
        <v>3804</v>
      </c>
      <c r="C2147" s="20" t="s">
        <v>11724</v>
      </c>
      <c r="D2147" s="20" t="s">
        <v>9935</v>
      </c>
      <c r="E2147" s="20" t="s">
        <v>264</v>
      </c>
      <c r="F2147" s="20" t="s">
        <v>11725</v>
      </c>
      <c r="G2147" s="20" t="s">
        <v>2091</v>
      </c>
      <c r="H2147" s="20" t="s">
        <v>11726</v>
      </c>
      <c r="I2147" s="20" t="s">
        <v>11727</v>
      </c>
      <c r="J2147" s="20" t="s">
        <v>11728</v>
      </c>
      <c r="K2147" s="20" t="s">
        <v>9940</v>
      </c>
      <c r="L2147" s="20" t="s">
        <v>9941</v>
      </c>
      <c r="M2147" s="20" t="s">
        <v>60</v>
      </c>
      <c r="N2147" s="20"/>
      <c r="O2147" s="20"/>
      <c r="P2147" s="20" t="s">
        <v>9771</v>
      </c>
      <c r="Q2147" s="20" t="s">
        <v>2051</v>
      </c>
      <c r="R2147" s="2"/>
      <c r="S2147" s="2" t="s">
        <v>6528</v>
      </c>
      <c r="T2147" s="2" t="s">
        <v>9942</v>
      </c>
      <c r="U2147" s="2"/>
      <c r="V2147" s="2"/>
    </row>
    <row r="2148" spans="1:22" ht="14.25" customHeight="1">
      <c r="A2148" s="20" t="s">
        <v>11729</v>
      </c>
      <c r="B2148" s="20" t="s">
        <v>3804</v>
      </c>
      <c r="C2148" s="20" t="s">
        <v>11730</v>
      </c>
      <c r="D2148" s="20" t="s">
        <v>9794</v>
      </c>
      <c r="E2148" s="20" t="s">
        <v>96</v>
      </c>
      <c r="F2148" s="20" t="s">
        <v>5525</v>
      </c>
      <c r="G2148" s="20" t="s">
        <v>2091</v>
      </c>
      <c r="H2148" s="20" t="s">
        <v>11731</v>
      </c>
      <c r="I2148" s="20" t="s">
        <v>11732</v>
      </c>
      <c r="J2148" s="20"/>
      <c r="K2148" s="20" t="s">
        <v>9799</v>
      </c>
      <c r="L2148" s="20" t="s">
        <v>9800</v>
      </c>
      <c r="M2148" s="20" t="s">
        <v>60</v>
      </c>
      <c r="N2148" s="20"/>
      <c r="O2148" s="20"/>
      <c r="P2148" s="20" t="s">
        <v>9771</v>
      </c>
      <c r="Q2148" s="20" t="s">
        <v>2051</v>
      </c>
      <c r="R2148" s="2"/>
      <c r="S2148" s="2" t="s">
        <v>6528</v>
      </c>
      <c r="T2148" s="2" t="s">
        <v>9801</v>
      </c>
      <c r="U2148" s="2"/>
      <c r="V2148" s="2"/>
    </row>
    <row r="2149" spans="1:22" ht="14.25" customHeight="1">
      <c r="A2149" s="20" t="s">
        <v>11733</v>
      </c>
      <c r="B2149" s="20" t="s">
        <v>3804</v>
      </c>
      <c r="C2149" s="20" t="s">
        <v>11734</v>
      </c>
      <c r="D2149" s="20" t="s">
        <v>9779</v>
      </c>
      <c r="E2149" s="20" t="s">
        <v>264</v>
      </c>
      <c r="F2149" s="20" t="s">
        <v>11735</v>
      </c>
      <c r="G2149" s="20" t="s">
        <v>2091</v>
      </c>
      <c r="H2149" s="20" t="s">
        <v>11736</v>
      </c>
      <c r="I2149" s="20"/>
      <c r="J2149" s="20"/>
      <c r="K2149" s="20" t="s">
        <v>9784</v>
      </c>
      <c r="L2149" s="20"/>
      <c r="M2149" s="20" t="s">
        <v>1566</v>
      </c>
      <c r="N2149" s="20"/>
      <c r="O2149" s="20"/>
      <c r="P2149" s="20" t="s">
        <v>9771</v>
      </c>
      <c r="Q2149" s="20" t="s">
        <v>2051</v>
      </c>
      <c r="R2149" s="2" t="s">
        <v>2067</v>
      </c>
      <c r="S2149" s="2" t="s">
        <v>6528</v>
      </c>
      <c r="T2149" s="2" t="s">
        <v>9785</v>
      </c>
      <c r="U2149" s="2"/>
      <c r="V2149" s="2"/>
    </row>
    <row r="2150" spans="1:22" ht="14.25" customHeight="1">
      <c r="A2150" s="20" t="s">
        <v>11737</v>
      </c>
      <c r="B2150" s="20" t="s">
        <v>3804</v>
      </c>
      <c r="C2150" s="20" t="s">
        <v>6735</v>
      </c>
      <c r="D2150" s="20" t="s">
        <v>1913</v>
      </c>
      <c r="E2150" s="20" t="s">
        <v>264</v>
      </c>
      <c r="F2150" s="20" t="s">
        <v>11738</v>
      </c>
      <c r="G2150" s="20" t="s">
        <v>2091</v>
      </c>
      <c r="H2150" s="20" t="s">
        <v>11739</v>
      </c>
      <c r="I2150" s="20" t="s">
        <v>11740</v>
      </c>
      <c r="J2150" s="20" t="s">
        <v>11741</v>
      </c>
      <c r="K2150" s="20"/>
      <c r="L2150" s="20" t="s">
        <v>9775</v>
      </c>
      <c r="M2150" s="20" t="s">
        <v>59</v>
      </c>
      <c r="N2150" s="20"/>
      <c r="O2150" s="20"/>
      <c r="P2150" s="20" t="s">
        <v>9771</v>
      </c>
      <c r="Q2150" s="20" t="s">
        <v>2051</v>
      </c>
      <c r="R2150" s="2"/>
      <c r="S2150" s="2" t="s">
        <v>6528</v>
      </c>
      <c r="T2150" s="2" t="s">
        <v>9776</v>
      </c>
      <c r="U2150" s="2"/>
      <c r="V2150" s="2"/>
    </row>
    <row r="2151" spans="1:22" ht="14.25" customHeight="1">
      <c r="A2151" s="20" t="s">
        <v>11742</v>
      </c>
      <c r="B2151" s="20" t="s">
        <v>3804</v>
      </c>
      <c r="C2151" s="20" t="s">
        <v>11743</v>
      </c>
      <c r="D2151" s="20" t="s">
        <v>11744</v>
      </c>
      <c r="E2151" s="20" t="s">
        <v>264</v>
      </c>
      <c r="F2151" s="20" t="s">
        <v>11745</v>
      </c>
      <c r="G2151" s="20" t="s">
        <v>2091</v>
      </c>
      <c r="H2151" s="20" t="s">
        <v>11746</v>
      </c>
      <c r="I2151" s="20" t="s">
        <v>11747</v>
      </c>
      <c r="J2151" s="20" t="s">
        <v>11748</v>
      </c>
      <c r="K2151" s="20"/>
      <c r="L2151" s="20" t="s">
        <v>11749</v>
      </c>
      <c r="M2151" s="20" t="s">
        <v>1566</v>
      </c>
      <c r="N2151" s="20"/>
      <c r="O2151" s="20"/>
      <c r="P2151" s="20" t="s">
        <v>9771</v>
      </c>
      <c r="Q2151" s="20" t="s">
        <v>2051</v>
      </c>
      <c r="R2151" s="2" t="s">
        <v>2067</v>
      </c>
      <c r="S2151" s="2" t="s">
        <v>6528</v>
      </c>
      <c r="T2151" s="2" t="s">
        <v>11750</v>
      </c>
      <c r="U2151" s="2"/>
      <c r="V2151" s="2"/>
    </row>
    <row r="2152" spans="1:22" ht="14.25" customHeight="1">
      <c r="A2152" s="20" t="s">
        <v>11751</v>
      </c>
      <c r="B2152" s="20" t="s">
        <v>11752</v>
      </c>
      <c r="C2152" s="20" t="s">
        <v>11753</v>
      </c>
      <c r="D2152" s="20" t="s">
        <v>1913</v>
      </c>
      <c r="E2152" s="20" t="s">
        <v>264</v>
      </c>
      <c r="F2152" s="20" t="s">
        <v>11754</v>
      </c>
      <c r="G2152" s="20" t="s">
        <v>2091</v>
      </c>
      <c r="H2152" s="20" t="s">
        <v>11755</v>
      </c>
      <c r="I2152" s="20" t="s">
        <v>11756</v>
      </c>
      <c r="J2152" s="20"/>
      <c r="K2152" s="20"/>
      <c r="L2152" s="20" t="s">
        <v>9775</v>
      </c>
      <c r="M2152" s="20" t="s">
        <v>59</v>
      </c>
      <c r="N2152" s="20"/>
      <c r="O2152" s="20"/>
      <c r="P2152" s="20" t="s">
        <v>9771</v>
      </c>
      <c r="Q2152" s="20" t="s">
        <v>2051</v>
      </c>
      <c r="R2152" s="2"/>
      <c r="S2152" s="2" t="s">
        <v>6528</v>
      </c>
      <c r="T2152" s="2" t="s">
        <v>9776</v>
      </c>
      <c r="U2152" s="2"/>
      <c r="V2152" s="2"/>
    </row>
    <row r="2153" spans="1:22" ht="14.25" customHeight="1">
      <c r="A2153" s="20" t="s">
        <v>11757</v>
      </c>
      <c r="B2153" s="20" t="s">
        <v>6600</v>
      </c>
      <c r="C2153" s="20" t="s">
        <v>11758</v>
      </c>
      <c r="D2153" s="20" t="s">
        <v>9836</v>
      </c>
      <c r="E2153" s="20" t="s">
        <v>264</v>
      </c>
      <c r="F2153" s="20" t="s">
        <v>11759</v>
      </c>
      <c r="G2153" s="20" t="s">
        <v>2091</v>
      </c>
      <c r="H2153" s="20" t="s">
        <v>11760</v>
      </c>
      <c r="I2153" s="20"/>
      <c r="J2153" s="20"/>
      <c r="K2153" s="20" t="s">
        <v>9841</v>
      </c>
      <c r="L2153" s="20"/>
      <c r="M2153" s="20" t="s">
        <v>1566</v>
      </c>
      <c r="N2153" s="20"/>
      <c r="O2153" s="20"/>
      <c r="P2153" s="20" t="s">
        <v>9771</v>
      </c>
      <c r="Q2153" s="20" t="s">
        <v>2051</v>
      </c>
      <c r="R2153" s="2" t="s">
        <v>2067</v>
      </c>
      <c r="S2153" s="2" t="s">
        <v>6528</v>
      </c>
      <c r="T2153" s="2" t="s">
        <v>9842</v>
      </c>
      <c r="U2153" s="2"/>
      <c r="V2153" s="2"/>
    </row>
    <row r="2154" spans="1:22" ht="14.25" customHeight="1">
      <c r="A2154" s="20" t="s">
        <v>11761</v>
      </c>
      <c r="B2154" s="20" t="s">
        <v>3793</v>
      </c>
      <c r="C2154" s="20" t="s">
        <v>9498</v>
      </c>
      <c r="D2154" s="20" t="s">
        <v>9805</v>
      </c>
      <c r="E2154" s="20" t="s">
        <v>264</v>
      </c>
      <c r="F2154" s="20" t="s">
        <v>11762</v>
      </c>
      <c r="G2154" s="20" t="s">
        <v>2091</v>
      </c>
      <c r="H2154" s="20" t="s">
        <v>11763</v>
      </c>
      <c r="I2154" s="20"/>
      <c r="J2154" s="20"/>
      <c r="K2154" s="20" t="s">
        <v>9809</v>
      </c>
      <c r="L2154" s="20" t="s">
        <v>9810</v>
      </c>
      <c r="M2154" s="20" t="s">
        <v>1566</v>
      </c>
      <c r="N2154" s="20"/>
      <c r="O2154" s="20"/>
      <c r="P2154" s="20" t="s">
        <v>9771</v>
      </c>
      <c r="Q2154" s="20" t="s">
        <v>2051</v>
      </c>
      <c r="R2154" s="2" t="s">
        <v>2052</v>
      </c>
      <c r="S2154" s="2" t="s">
        <v>6528</v>
      </c>
      <c r="T2154" s="2" t="s">
        <v>9811</v>
      </c>
      <c r="U2154" s="2"/>
      <c r="V2154" s="2"/>
    </row>
    <row r="2155" spans="1:22" ht="14.25" customHeight="1">
      <c r="A2155" s="20" t="s">
        <v>11764</v>
      </c>
      <c r="B2155" s="20" t="s">
        <v>3793</v>
      </c>
      <c r="C2155" s="20" t="s">
        <v>10035</v>
      </c>
      <c r="D2155" s="20" t="s">
        <v>1913</v>
      </c>
      <c r="E2155" s="20" t="s">
        <v>264</v>
      </c>
      <c r="F2155" s="20" t="s">
        <v>11765</v>
      </c>
      <c r="G2155" s="20" t="s">
        <v>2091</v>
      </c>
      <c r="H2155" s="20" t="s">
        <v>11766</v>
      </c>
      <c r="I2155" s="20" t="s">
        <v>11767</v>
      </c>
      <c r="J2155" s="20" t="s">
        <v>11768</v>
      </c>
      <c r="K2155" s="20"/>
      <c r="L2155" s="20" t="s">
        <v>9775</v>
      </c>
      <c r="M2155" s="20" t="s">
        <v>59</v>
      </c>
      <c r="N2155" s="20"/>
      <c r="O2155" s="20"/>
      <c r="P2155" s="20" t="s">
        <v>9771</v>
      </c>
      <c r="Q2155" s="20" t="s">
        <v>2051</v>
      </c>
      <c r="R2155" s="2"/>
      <c r="S2155" s="2" t="s">
        <v>6528</v>
      </c>
      <c r="T2155" s="2" t="s">
        <v>9776</v>
      </c>
      <c r="U2155" s="2"/>
      <c r="V2155" s="2"/>
    </row>
    <row r="2156" spans="1:22" ht="14.25" customHeight="1">
      <c r="A2156" s="20" t="s">
        <v>11769</v>
      </c>
      <c r="B2156" s="20" t="s">
        <v>11770</v>
      </c>
      <c r="C2156" s="20" t="s">
        <v>11771</v>
      </c>
      <c r="D2156" s="20" t="s">
        <v>9878</v>
      </c>
      <c r="E2156" s="20" t="s">
        <v>264</v>
      </c>
      <c r="F2156" s="20" t="s">
        <v>11772</v>
      </c>
      <c r="G2156" s="20" t="s">
        <v>2091</v>
      </c>
      <c r="H2156" s="20" t="s">
        <v>11773</v>
      </c>
      <c r="I2156" s="20" t="s">
        <v>11774</v>
      </c>
      <c r="J2156" s="20" t="s">
        <v>11775</v>
      </c>
      <c r="K2156" s="20" t="s">
        <v>9882</v>
      </c>
      <c r="L2156" s="20"/>
      <c r="M2156" s="20" t="s">
        <v>1566</v>
      </c>
      <c r="N2156" s="20"/>
      <c r="O2156" s="20"/>
      <c r="P2156" s="20" t="s">
        <v>9771</v>
      </c>
      <c r="Q2156" s="20" t="s">
        <v>2051</v>
      </c>
      <c r="R2156" s="2" t="s">
        <v>2067</v>
      </c>
      <c r="S2156" s="2" t="s">
        <v>6528</v>
      </c>
      <c r="T2156" s="2" t="s">
        <v>9883</v>
      </c>
      <c r="U2156" s="2"/>
      <c r="V2156" s="2"/>
    </row>
    <row r="2157" spans="1:22" ht="14.25" customHeight="1">
      <c r="A2157" s="20" t="s">
        <v>11776</v>
      </c>
      <c r="B2157" s="20" t="s">
        <v>3778</v>
      </c>
      <c r="C2157" s="20" t="s">
        <v>11777</v>
      </c>
      <c r="D2157" s="20" t="s">
        <v>9794</v>
      </c>
      <c r="E2157" s="20" t="s">
        <v>96</v>
      </c>
      <c r="F2157" s="20" t="s">
        <v>11778</v>
      </c>
      <c r="G2157" s="20" t="s">
        <v>2091</v>
      </c>
      <c r="H2157" s="20" t="s">
        <v>11779</v>
      </c>
      <c r="I2157" s="20"/>
      <c r="J2157" s="20" t="s">
        <v>11780</v>
      </c>
      <c r="K2157" s="20" t="s">
        <v>9799</v>
      </c>
      <c r="L2157" s="20" t="s">
        <v>9800</v>
      </c>
      <c r="M2157" s="20" t="s">
        <v>1566</v>
      </c>
      <c r="N2157" s="20"/>
      <c r="O2157" s="20"/>
      <c r="P2157" s="20" t="s">
        <v>9771</v>
      </c>
      <c r="Q2157" s="20" t="s">
        <v>2051</v>
      </c>
      <c r="R2157" s="2" t="s">
        <v>2067</v>
      </c>
      <c r="S2157" s="2" t="s">
        <v>6528</v>
      </c>
      <c r="T2157" s="2" t="s">
        <v>9801</v>
      </c>
      <c r="U2157" s="2"/>
      <c r="V2157" s="2"/>
    </row>
    <row r="2158" spans="1:22" ht="14.25" customHeight="1">
      <c r="A2158" s="20" t="s">
        <v>11781</v>
      </c>
      <c r="B2158" s="20" t="s">
        <v>3778</v>
      </c>
      <c r="C2158" s="20" t="s">
        <v>11782</v>
      </c>
      <c r="D2158" s="20" t="s">
        <v>1913</v>
      </c>
      <c r="E2158" s="20" t="s">
        <v>264</v>
      </c>
      <c r="F2158" s="20" t="s">
        <v>11783</v>
      </c>
      <c r="G2158" s="20" t="s">
        <v>2091</v>
      </c>
      <c r="H2158" s="20" t="s">
        <v>11784</v>
      </c>
      <c r="I2158" s="20" t="s">
        <v>11785</v>
      </c>
      <c r="J2158" s="20"/>
      <c r="K2158" s="20"/>
      <c r="L2158" s="20" t="s">
        <v>9775</v>
      </c>
      <c r="M2158" s="20" t="s">
        <v>1566</v>
      </c>
      <c r="N2158" s="20"/>
      <c r="O2158" s="20"/>
      <c r="P2158" s="20" t="s">
        <v>9771</v>
      </c>
      <c r="Q2158" s="20" t="s">
        <v>2051</v>
      </c>
      <c r="R2158" s="2" t="s">
        <v>2067</v>
      </c>
      <c r="S2158" s="2" t="s">
        <v>6528</v>
      </c>
      <c r="T2158" s="2" t="s">
        <v>9776</v>
      </c>
      <c r="U2158" s="2"/>
      <c r="V2158" s="2"/>
    </row>
    <row r="2159" spans="1:22" ht="14.25" customHeight="1">
      <c r="A2159" s="20" t="s">
        <v>11786</v>
      </c>
      <c r="B2159" s="20" t="s">
        <v>3778</v>
      </c>
      <c r="C2159" s="20" t="s">
        <v>11787</v>
      </c>
      <c r="D2159" s="20" t="s">
        <v>10172</v>
      </c>
      <c r="E2159" s="20" t="s">
        <v>264</v>
      </c>
      <c r="F2159" s="20" t="s">
        <v>10449</v>
      </c>
      <c r="G2159" s="20" t="s">
        <v>2091</v>
      </c>
      <c r="H2159" s="20" t="s">
        <v>11788</v>
      </c>
      <c r="I2159" s="20" t="s">
        <v>11789</v>
      </c>
      <c r="J2159" s="20"/>
      <c r="K2159" s="20"/>
      <c r="L2159" s="20"/>
      <c r="M2159" s="20" t="s">
        <v>1566</v>
      </c>
      <c r="N2159" s="20"/>
      <c r="O2159" s="20"/>
      <c r="P2159" s="20" t="s">
        <v>9771</v>
      </c>
      <c r="Q2159" s="20" t="s">
        <v>2051</v>
      </c>
      <c r="R2159" s="2" t="s">
        <v>2067</v>
      </c>
      <c r="S2159" s="2" t="s">
        <v>6528</v>
      </c>
      <c r="T2159" s="2" t="s">
        <v>10177</v>
      </c>
      <c r="U2159" s="2"/>
      <c r="V2159" s="2"/>
    </row>
    <row r="2160" spans="1:22" ht="14.25" customHeight="1">
      <c r="A2160" s="20" t="s">
        <v>11790</v>
      </c>
      <c r="B2160" s="20" t="s">
        <v>3778</v>
      </c>
      <c r="C2160" s="20" t="s">
        <v>11791</v>
      </c>
      <c r="D2160" s="20" t="s">
        <v>1913</v>
      </c>
      <c r="E2160" s="20" t="s">
        <v>264</v>
      </c>
      <c r="F2160" s="20" t="s">
        <v>10571</v>
      </c>
      <c r="G2160" s="20" t="s">
        <v>2091</v>
      </c>
      <c r="H2160" s="20" t="s">
        <v>11792</v>
      </c>
      <c r="I2160" s="20" t="s">
        <v>11793</v>
      </c>
      <c r="J2160" s="20" t="s">
        <v>11794</v>
      </c>
      <c r="K2160" s="20"/>
      <c r="L2160" s="20" t="s">
        <v>9775</v>
      </c>
      <c r="M2160" s="20" t="s">
        <v>1566</v>
      </c>
      <c r="N2160" s="20"/>
      <c r="O2160" s="20"/>
      <c r="P2160" s="20" t="s">
        <v>9771</v>
      </c>
      <c r="Q2160" s="20" t="s">
        <v>2051</v>
      </c>
      <c r="R2160" s="2" t="s">
        <v>2052</v>
      </c>
      <c r="S2160" s="2" t="s">
        <v>6528</v>
      </c>
      <c r="T2160" s="2" t="s">
        <v>9776</v>
      </c>
      <c r="U2160" s="2"/>
      <c r="V2160" s="2"/>
    </row>
    <row r="2161" spans="1:22" ht="14.25" customHeight="1">
      <c r="A2161" s="20" t="s">
        <v>11795</v>
      </c>
      <c r="B2161" s="20" t="s">
        <v>5690</v>
      </c>
      <c r="C2161" s="20" t="s">
        <v>11796</v>
      </c>
      <c r="D2161" s="20" t="s">
        <v>9805</v>
      </c>
      <c r="E2161" s="20" t="s">
        <v>264</v>
      </c>
      <c r="F2161" s="20" t="s">
        <v>2090</v>
      </c>
      <c r="G2161" s="20" t="s">
        <v>2091</v>
      </c>
      <c r="H2161" s="20" t="s">
        <v>11797</v>
      </c>
      <c r="I2161" s="20" t="s">
        <v>11798</v>
      </c>
      <c r="J2161" s="20"/>
      <c r="K2161" s="20" t="s">
        <v>9809</v>
      </c>
      <c r="L2161" s="20" t="s">
        <v>9810</v>
      </c>
      <c r="M2161" s="20" t="s">
        <v>1566</v>
      </c>
      <c r="N2161" s="20"/>
      <c r="O2161" s="20"/>
      <c r="P2161" s="20" t="s">
        <v>9771</v>
      </c>
      <c r="Q2161" s="20" t="s">
        <v>2051</v>
      </c>
      <c r="R2161" s="2" t="s">
        <v>2067</v>
      </c>
      <c r="S2161" s="2" t="s">
        <v>6528</v>
      </c>
      <c r="T2161" s="2" t="s">
        <v>9811</v>
      </c>
      <c r="U2161" s="2"/>
      <c r="V2161" s="2"/>
    </row>
    <row r="2162" spans="1:22" ht="14.25" customHeight="1">
      <c r="A2162" s="20" t="s">
        <v>11799</v>
      </c>
      <c r="B2162" s="20" t="s">
        <v>3769</v>
      </c>
      <c r="C2162" s="20" t="s">
        <v>11800</v>
      </c>
      <c r="D2162" s="20" t="s">
        <v>10172</v>
      </c>
      <c r="E2162" s="20" t="s">
        <v>264</v>
      </c>
      <c r="F2162" s="20" t="s">
        <v>11801</v>
      </c>
      <c r="G2162" s="20" t="s">
        <v>2091</v>
      </c>
      <c r="H2162" s="20" t="s">
        <v>11802</v>
      </c>
      <c r="I2162" s="20"/>
      <c r="J2162" s="20"/>
      <c r="K2162" s="20"/>
      <c r="L2162" s="20"/>
      <c r="M2162" s="20" t="s">
        <v>59</v>
      </c>
      <c r="N2162" s="20"/>
      <c r="O2162" s="20"/>
      <c r="P2162" s="20" t="s">
        <v>9771</v>
      </c>
      <c r="Q2162" s="20" t="s">
        <v>2051</v>
      </c>
      <c r="R2162" s="2"/>
      <c r="S2162" s="2" t="s">
        <v>6528</v>
      </c>
      <c r="T2162" s="2" t="s">
        <v>10177</v>
      </c>
      <c r="U2162" s="2"/>
      <c r="V2162" s="2"/>
    </row>
    <row r="2163" spans="1:22" ht="14.25" customHeight="1">
      <c r="A2163" s="20" t="s">
        <v>11803</v>
      </c>
      <c r="B2163" s="20" t="s">
        <v>3769</v>
      </c>
      <c r="C2163" s="20" t="s">
        <v>11804</v>
      </c>
      <c r="D2163" s="20" t="s">
        <v>9805</v>
      </c>
      <c r="E2163" s="20" t="s">
        <v>264</v>
      </c>
      <c r="F2163" s="20" t="s">
        <v>11805</v>
      </c>
      <c r="G2163" s="20" t="s">
        <v>2091</v>
      </c>
      <c r="H2163" s="20" t="s">
        <v>11806</v>
      </c>
      <c r="I2163" s="20" t="s">
        <v>11807</v>
      </c>
      <c r="J2163" s="20"/>
      <c r="K2163" s="20" t="s">
        <v>9809</v>
      </c>
      <c r="L2163" s="20" t="s">
        <v>9810</v>
      </c>
      <c r="M2163" s="20" t="s">
        <v>59</v>
      </c>
      <c r="N2163" s="20"/>
      <c r="O2163" s="20"/>
      <c r="P2163" s="20" t="s">
        <v>9771</v>
      </c>
      <c r="Q2163" s="20" t="s">
        <v>2051</v>
      </c>
      <c r="R2163" s="2"/>
      <c r="S2163" s="2" t="s">
        <v>6528</v>
      </c>
      <c r="T2163" s="2" t="s">
        <v>9811</v>
      </c>
      <c r="U2163" s="2"/>
      <c r="V2163" s="2"/>
    </row>
    <row r="2164" spans="1:22" ht="14.25" customHeight="1">
      <c r="A2164" s="20" t="s">
        <v>11808</v>
      </c>
      <c r="B2164" s="20" t="s">
        <v>11809</v>
      </c>
      <c r="C2164" s="20" t="s">
        <v>6864</v>
      </c>
      <c r="D2164" s="20" t="s">
        <v>9878</v>
      </c>
      <c r="E2164" s="20" t="s">
        <v>264</v>
      </c>
      <c r="F2164" s="20" t="s">
        <v>11810</v>
      </c>
      <c r="G2164" s="20" t="s">
        <v>2091</v>
      </c>
      <c r="H2164" s="20" t="s">
        <v>11811</v>
      </c>
      <c r="I2164" s="20" t="s">
        <v>11812</v>
      </c>
      <c r="J2164" s="20" t="s">
        <v>11813</v>
      </c>
      <c r="K2164" s="20" t="s">
        <v>9882</v>
      </c>
      <c r="L2164" s="20"/>
      <c r="M2164" s="20" t="s">
        <v>59</v>
      </c>
      <c r="N2164" s="20"/>
      <c r="O2164" s="20"/>
      <c r="P2164" s="20" t="s">
        <v>9771</v>
      </c>
      <c r="Q2164" s="20" t="s">
        <v>2051</v>
      </c>
      <c r="R2164" s="2"/>
      <c r="S2164" s="2" t="s">
        <v>6528</v>
      </c>
      <c r="T2164" s="2" t="s">
        <v>9883</v>
      </c>
      <c r="U2164" s="2"/>
      <c r="V2164" s="2"/>
    </row>
    <row r="2165" spans="1:22" ht="14.25" customHeight="1">
      <c r="A2165" s="20" t="s">
        <v>11814</v>
      </c>
      <c r="B2165" s="20" t="s">
        <v>11815</v>
      </c>
      <c r="C2165" s="20" t="s">
        <v>11816</v>
      </c>
      <c r="D2165" s="20" t="s">
        <v>9805</v>
      </c>
      <c r="E2165" s="20" t="s">
        <v>264</v>
      </c>
      <c r="F2165" s="20" t="s">
        <v>11817</v>
      </c>
      <c r="G2165" s="20" t="s">
        <v>2091</v>
      </c>
      <c r="H2165" s="20" t="s">
        <v>11818</v>
      </c>
      <c r="I2165" s="20" t="s">
        <v>11819</v>
      </c>
      <c r="J2165" s="20"/>
      <c r="K2165" s="20" t="s">
        <v>9809</v>
      </c>
      <c r="L2165" s="20" t="s">
        <v>9810</v>
      </c>
      <c r="M2165" s="20" t="s">
        <v>1566</v>
      </c>
      <c r="N2165" s="20"/>
      <c r="O2165" s="20"/>
      <c r="P2165" s="20" t="s">
        <v>9771</v>
      </c>
      <c r="Q2165" s="20" t="s">
        <v>2051</v>
      </c>
      <c r="R2165" s="2" t="s">
        <v>2067</v>
      </c>
      <c r="S2165" s="2" t="s">
        <v>6528</v>
      </c>
      <c r="T2165" s="2" t="s">
        <v>9811</v>
      </c>
      <c r="U2165" s="2"/>
      <c r="V2165" s="2"/>
    </row>
    <row r="2166" spans="1:22" ht="14.25" customHeight="1">
      <c r="A2166" s="20" t="s">
        <v>11820</v>
      </c>
      <c r="B2166" s="20" t="s">
        <v>5464</v>
      </c>
      <c r="C2166" s="20" t="s">
        <v>11821</v>
      </c>
      <c r="D2166" s="20" t="s">
        <v>1913</v>
      </c>
      <c r="E2166" s="20" t="s">
        <v>264</v>
      </c>
      <c r="F2166" s="20" t="s">
        <v>11822</v>
      </c>
      <c r="G2166" s="20" t="s">
        <v>2091</v>
      </c>
      <c r="H2166" s="20" t="s">
        <v>11823</v>
      </c>
      <c r="I2166" s="20" t="s">
        <v>11824</v>
      </c>
      <c r="J2166" s="20"/>
      <c r="K2166" s="20"/>
      <c r="L2166" s="20" t="s">
        <v>9775</v>
      </c>
      <c r="M2166" s="20" t="s">
        <v>60</v>
      </c>
      <c r="N2166" s="20"/>
      <c r="O2166" s="20"/>
      <c r="P2166" s="20" t="s">
        <v>9771</v>
      </c>
      <c r="Q2166" s="20" t="s">
        <v>2051</v>
      </c>
      <c r="R2166" s="2"/>
      <c r="S2166" s="2" t="s">
        <v>6528</v>
      </c>
      <c r="T2166" s="2" t="s">
        <v>9776</v>
      </c>
      <c r="U2166" s="2"/>
      <c r="V2166" s="2"/>
    </row>
    <row r="2167" spans="1:22" ht="14.25" customHeight="1">
      <c r="A2167" s="20" t="s">
        <v>11825</v>
      </c>
      <c r="B2167" s="20" t="s">
        <v>11826</v>
      </c>
      <c r="C2167" s="20" t="s">
        <v>11827</v>
      </c>
      <c r="D2167" s="20" t="s">
        <v>9794</v>
      </c>
      <c r="E2167" s="20" t="s">
        <v>96</v>
      </c>
      <c r="F2167" s="20" t="s">
        <v>11828</v>
      </c>
      <c r="G2167" s="20" t="s">
        <v>2091</v>
      </c>
      <c r="H2167" s="20" t="s">
        <v>11829</v>
      </c>
      <c r="I2167" s="20"/>
      <c r="J2167" s="20"/>
      <c r="K2167" s="20" t="s">
        <v>9799</v>
      </c>
      <c r="L2167" s="20" t="s">
        <v>9800</v>
      </c>
      <c r="M2167" s="20" t="s">
        <v>1566</v>
      </c>
      <c r="N2167" s="20"/>
      <c r="O2167" s="20"/>
      <c r="P2167" s="20" t="s">
        <v>9771</v>
      </c>
      <c r="Q2167" s="20" t="s">
        <v>2051</v>
      </c>
      <c r="R2167" s="2" t="s">
        <v>2067</v>
      </c>
      <c r="S2167" s="2" t="s">
        <v>6528</v>
      </c>
      <c r="T2167" s="2" t="s">
        <v>9801</v>
      </c>
      <c r="U2167" s="2"/>
      <c r="V2167" s="2"/>
    </row>
    <row r="2168" spans="1:22" ht="14.25" customHeight="1">
      <c r="A2168" s="20" t="s">
        <v>11830</v>
      </c>
      <c r="B2168" s="20" t="s">
        <v>3735</v>
      </c>
      <c r="C2168" s="20" t="s">
        <v>11831</v>
      </c>
      <c r="D2168" s="20" t="s">
        <v>9779</v>
      </c>
      <c r="E2168" s="20" t="s">
        <v>264</v>
      </c>
      <c r="F2168" s="20" t="s">
        <v>11832</v>
      </c>
      <c r="G2168" s="20" t="s">
        <v>2091</v>
      </c>
      <c r="H2168" s="20" t="s">
        <v>11833</v>
      </c>
      <c r="I2168" s="20" t="s">
        <v>11834</v>
      </c>
      <c r="J2168" s="20" t="s">
        <v>11835</v>
      </c>
      <c r="K2168" s="20" t="s">
        <v>9784</v>
      </c>
      <c r="L2168" s="20"/>
      <c r="M2168" s="20" t="s">
        <v>59</v>
      </c>
      <c r="N2168" s="20"/>
      <c r="O2168" s="20"/>
      <c r="P2168" s="20" t="s">
        <v>9771</v>
      </c>
      <c r="Q2168" s="20" t="s">
        <v>2051</v>
      </c>
      <c r="R2168" s="2"/>
      <c r="S2168" s="16" t="s">
        <v>6863</v>
      </c>
      <c r="T2168" s="2" t="s">
        <v>9785</v>
      </c>
      <c r="U2168" s="2"/>
      <c r="V2168" s="2"/>
    </row>
    <row r="2169" spans="1:22" ht="14.25" customHeight="1">
      <c r="A2169" s="20" t="s">
        <v>11836</v>
      </c>
      <c r="B2169" s="20" t="s">
        <v>11837</v>
      </c>
      <c r="C2169" s="20" t="s">
        <v>11838</v>
      </c>
      <c r="D2169" s="20" t="s">
        <v>9805</v>
      </c>
      <c r="E2169" s="20" t="s">
        <v>264</v>
      </c>
      <c r="F2169" s="20" t="s">
        <v>11839</v>
      </c>
      <c r="G2169" s="20" t="s">
        <v>2091</v>
      </c>
      <c r="H2169" s="20" t="s">
        <v>11840</v>
      </c>
      <c r="I2169" s="20" t="s">
        <v>11841</v>
      </c>
      <c r="J2169" s="20"/>
      <c r="K2169" s="20" t="s">
        <v>9809</v>
      </c>
      <c r="L2169" s="20" t="s">
        <v>9810</v>
      </c>
      <c r="M2169" s="20" t="s">
        <v>59</v>
      </c>
      <c r="N2169" s="20"/>
      <c r="O2169" s="20"/>
      <c r="P2169" s="20" t="s">
        <v>9771</v>
      </c>
      <c r="Q2169" s="20" t="s">
        <v>2051</v>
      </c>
      <c r="R2169" s="2"/>
      <c r="S2169" s="2" t="s">
        <v>6528</v>
      </c>
      <c r="T2169" s="2" t="s">
        <v>9811</v>
      </c>
      <c r="U2169" s="2"/>
      <c r="V2169" s="2"/>
    </row>
    <row r="2170" spans="1:22" ht="14.25" customHeight="1">
      <c r="A2170" s="20" t="s">
        <v>11842</v>
      </c>
      <c r="B2170" s="20" t="s">
        <v>2855</v>
      </c>
      <c r="C2170" s="20" t="s">
        <v>11843</v>
      </c>
      <c r="D2170" s="20" t="s">
        <v>9779</v>
      </c>
      <c r="E2170" s="20" t="s">
        <v>264</v>
      </c>
      <c r="F2170" s="20" t="s">
        <v>11844</v>
      </c>
      <c r="G2170" s="20" t="s">
        <v>2091</v>
      </c>
      <c r="H2170" s="20" t="s">
        <v>11845</v>
      </c>
      <c r="I2170" s="20" t="s">
        <v>11846</v>
      </c>
      <c r="J2170" s="20" t="s">
        <v>11847</v>
      </c>
      <c r="K2170" s="20" t="s">
        <v>9784</v>
      </c>
      <c r="L2170" s="20"/>
      <c r="M2170" s="20" t="s">
        <v>59</v>
      </c>
      <c r="N2170" s="20"/>
      <c r="O2170" s="20"/>
      <c r="P2170" s="20" t="s">
        <v>9771</v>
      </c>
      <c r="Q2170" s="20" t="s">
        <v>2051</v>
      </c>
      <c r="R2170" s="2"/>
      <c r="S2170" s="2" t="s">
        <v>6528</v>
      </c>
      <c r="T2170" s="2" t="s">
        <v>9785</v>
      </c>
      <c r="U2170" s="2"/>
      <c r="V2170" s="2"/>
    </row>
    <row r="2171" spans="1:22" ht="14.25" customHeight="1">
      <c r="A2171" s="20" t="s">
        <v>11848</v>
      </c>
      <c r="B2171" s="20" t="s">
        <v>11849</v>
      </c>
      <c r="C2171" s="20" t="s">
        <v>11850</v>
      </c>
      <c r="D2171" s="20" t="s">
        <v>9766</v>
      </c>
      <c r="E2171" s="20" t="s">
        <v>264</v>
      </c>
      <c r="F2171" s="20" t="s">
        <v>11108</v>
      </c>
      <c r="G2171" s="20" t="s">
        <v>2091</v>
      </c>
      <c r="H2171" s="20" t="s">
        <v>11851</v>
      </c>
      <c r="I2171" s="20" t="s">
        <v>11852</v>
      </c>
      <c r="J2171" s="20" t="s">
        <v>11853</v>
      </c>
      <c r="K2171" s="20" t="s">
        <v>9770</v>
      </c>
      <c r="L2171" s="20"/>
      <c r="M2171" s="20" t="s">
        <v>1566</v>
      </c>
      <c r="N2171" s="20"/>
      <c r="O2171" s="20"/>
      <c r="P2171" s="20" t="s">
        <v>9771</v>
      </c>
      <c r="Q2171" s="20" t="s">
        <v>2051</v>
      </c>
      <c r="R2171" s="2" t="s">
        <v>2067</v>
      </c>
      <c r="S2171" s="2" t="s">
        <v>6528</v>
      </c>
      <c r="T2171" s="2" t="s">
        <v>9772</v>
      </c>
      <c r="U2171" s="2"/>
      <c r="V2171" s="2"/>
    </row>
    <row r="2172" spans="1:22" ht="14.25" customHeight="1">
      <c r="A2172" s="20" t="s">
        <v>11854</v>
      </c>
      <c r="B2172" s="20" t="s">
        <v>3729</v>
      </c>
      <c r="C2172" s="20" t="s">
        <v>11855</v>
      </c>
      <c r="D2172" s="20" t="s">
        <v>1913</v>
      </c>
      <c r="E2172" s="20" t="s">
        <v>264</v>
      </c>
      <c r="F2172" s="20" t="s">
        <v>11856</v>
      </c>
      <c r="G2172" s="20" t="s">
        <v>2091</v>
      </c>
      <c r="H2172" s="20" t="s">
        <v>11857</v>
      </c>
      <c r="I2172" s="20"/>
      <c r="J2172" s="20"/>
      <c r="K2172" s="20"/>
      <c r="L2172" s="20" t="s">
        <v>9775</v>
      </c>
      <c r="M2172" s="20" t="s">
        <v>1566</v>
      </c>
      <c r="N2172" s="20"/>
      <c r="O2172" s="20"/>
      <c r="P2172" s="20" t="s">
        <v>9771</v>
      </c>
      <c r="Q2172" s="20" t="s">
        <v>2051</v>
      </c>
      <c r="R2172" s="2" t="s">
        <v>2067</v>
      </c>
      <c r="S2172" s="2" t="s">
        <v>6528</v>
      </c>
      <c r="T2172" s="2" t="s">
        <v>9776</v>
      </c>
      <c r="U2172" s="2"/>
      <c r="V2172" s="2"/>
    </row>
    <row r="2173" spans="1:22" ht="14.25" customHeight="1">
      <c r="A2173" s="20" t="s">
        <v>11858</v>
      </c>
      <c r="B2173" s="20" t="s">
        <v>11859</v>
      </c>
      <c r="C2173" s="20" t="s">
        <v>11860</v>
      </c>
      <c r="D2173" s="20" t="s">
        <v>11394</v>
      </c>
      <c r="E2173" s="20" t="s">
        <v>264</v>
      </c>
      <c r="F2173" s="20" t="s">
        <v>11395</v>
      </c>
      <c r="G2173" s="20" t="s">
        <v>2091</v>
      </c>
      <c r="H2173" s="20" t="s">
        <v>11861</v>
      </c>
      <c r="I2173" s="20" t="s">
        <v>11862</v>
      </c>
      <c r="J2173" s="20"/>
      <c r="K2173" s="20"/>
      <c r="L2173" s="20"/>
      <c r="M2173" s="20" t="s">
        <v>59</v>
      </c>
      <c r="N2173" s="20"/>
      <c r="O2173" s="20"/>
      <c r="P2173" s="20" t="s">
        <v>9771</v>
      </c>
      <c r="Q2173" s="20" t="s">
        <v>2051</v>
      </c>
      <c r="R2173" s="2"/>
      <c r="S2173" s="2" t="s">
        <v>6528</v>
      </c>
      <c r="T2173" s="2" t="s">
        <v>11398</v>
      </c>
      <c r="U2173" s="2"/>
      <c r="V2173" s="2"/>
    </row>
    <row r="2174" spans="1:22" ht="14.25" customHeight="1">
      <c r="A2174" s="20" t="s">
        <v>11863</v>
      </c>
      <c r="B2174" s="20" t="s">
        <v>11859</v>
      </c>
      <c r="C2174" s="20" t="s">
        <v>3779</v>
      </c>
      <c r="D2174" s="20" t="s">
        <v>1913</v>
      </c>
      <c r="E2174" s="20" t="s">
        <v>264</v>
      </c>
      <c r="F2174" s="20" t="s">
        <v>9886</v>
      </c>
      <c r="G2174" s="20" t="s">
        <v>2091</v>
      </c>
      <c r="H2174" s="20" t="s">
        <v>11864</v>
      </c>
      <c r="I2174" s="20" t="s">
        <v>11865</v>
      </c>
      <c r="J2174" s="20"/>
      <c r="K2174" s="20"/>
      <c r="L2174" s="20" t="s">
        <v>9775</v>
      </c>
      <c r="M2174" s="20" t="s">
        <v>1566</v>
      </c>
      <c r="N2174" s="20"/>
      <c r="O2174" s="20"/>
      <c r="P2174" s="20" t="s">
        <v>9771</v>
      </c>
      <c r="Q2174" s="20" t="s">
        <v>2051</v>
      </c>
      <c r="R2174" s="2" t="s">
        <v>2052</v>
      </c>
      <c r="S2174" s="2" t="s">
        <v>6528</v>
      </c>
      <c r="T2174" s="2" t="s">
        <v>9776</v>
      </c>
      <c r="U2174" s="2"/>
      <c r="V2174" s="2"/>
    </row>
    <row r="2175" spans="1:22" ht="14.25" customHeight="1">
      <c r="A2175" s="20" t="s">
        <v>11866</v>
      </c>
      <c r="B2175" s="20" t="s">
        <v>11859</v>
      </c>
      <c r="C2175" s="20" t="s">
        <v>3222</v>
      </c>
      <c r="D2175" s="20" t="s">
        <v>1913</v>
      </c>
      <c r="E2175" s="20" t="s">
        <v>264</v>
      </c>
      <c r="F2175" s="20" t="s">
        <v>9886</v>
      </c>
      <c r="G2175" s="20" t="s">
        <v>2091</v>
      </c>
      <c r="H2175" s="20" t="s">
        <v>11867</v>
      </c>
      <c r="I2175" s="20" t="s">
        <v>11868</v>
      </c>
      <c r="J2175" s="20" t="s">
        <v>11869</v>
      </c>
      <c r="K2175" s="20"/>
      <c r="L2175" s="20" t="s">
        <v>9775</v>
      </c>
      <c r="M2175" s="20" t="s">
        <v>1566</v>
      </c>
      <c r="N2175" s="20"/>
      <c r="O2175" s="20"/>
      <c r="P2175" s="20" t="s">
        <v>9771</v>
      </c>
      <c r="Q2175" s="20" t="s">
        <v>2051</v>
      </c>
      <c r="R2175" s="2" t="s">
        <v>2052</v>
      </c>
      <c r="S2175" s="2" t="s">
        <v>6528</v>
      </c>
      <c r="T2175" s="2" t="s">
        <v>9776</v>
      </c>
      <c r="U2175" s="2"/>
      <c r="V2175" s="2"/>
    </row>
    <row r="2176" spans="1:22" ht="14.25" customHeight="1">
      <c r="A2176" s="20" t="s">
        <v>11870</v>
      </c>
      <c r="B2176" s="20" t="s">
        <v>6043</v>
      </c>
      <c r="C2176" s="20" t="s">
        <v>11871</v>
      </c>
      <c r="D2176" s="20" t="s">
        <v>9794</v>
      </c>
      <c r="E2176" s="20" t="s">
        <v>96</v>
      </c>
      <c r="F2176" s="20" t="s">
        <v>5266</v>
      </c>
      <c r="G2176" s="20" t="s">
        <v>2091</v>
      </c>
      <c r="H2176" s="20" t="s">
        <v>11872</v>
      </c>
      <c r="I2176" s="20" t="s">
        <v>11873</v>
      </c>
      <c r="J2176" s="20"/>
      <c r="K2176" s="20" t="s">
        <v>9799</v>
      </c>
      <c r="L2176" s="20" t="s">
        <v>9800</v>
      </c>
      <c r="M2176" s="20" t="s">
        <v>1566</v>
      </c>
      <c r="N2176" s="20"/>
      <c r="O2176" s="20"/>
      <c r="P2176" s="20" t="s">
        <v>9771</v>
      </c>
      <c r="Q2176" s="20" t="s">
        <v>2051</v>
      </c>
      <c r="R2176" s="2" t="s">
        <v>2067</v>
      </c>
      <c r="S2176" s="2" t="s">
        <v>6528</v>
      </c>
      <c r="T2176" s="2" t="s">
        <v>9801</v>
      </c>
      <c r="U2176" s="2"/>
      <c r="V2176" s="2"/>
    </row>
    <row r="2177" spans="1:22" ht="14.25" customHeight="1">
      <c r="A2177" s="20" t="s">
        <v>11874</v>
      </c>
      <c r="B2177" s="20" t="s">
        <v>11875</v>
      </c>
      <c r="C2177" s="20" t="s">
        <v>11876</v>
      </c>
      <c r="D2177" s="20" t="s">
        <v>9766</v>
      </c>
      <c r="E2177" s="20" t="s">
        <v>264</v>
      </c>
      <c r="F2177" s="20" t="s">
        <v>11877</v>
      </c>
      <c r="G2177" s="20" t="s">
        <v>2091</v>
      </c>
      <c r="H2177" s="20" t="s">
        <v>11878</v>
      </c>
      <c r="I2177" s="20"/>
      <c r="J2177" s="20" t="s">
        <v>11879</v>
      </c>
      <c r="K2177" s="20" t="s">
        <v>9770</v>
      </c>
      <c r="L2177" s="20"/>
      <c r="M2177" s="20" t="s">
        <v>60</v>
      </c>
      <c r="N2177" s="20"/>
      <c r="O2177" s="20"/>
      <c r="P2177" s="20" t="s">
        <v>9771</v>
      </c>
      <c r="Q2177" s="20" t="s">
        <v>2051</v>
      </c>
      <c r="R2177" s="2"/>
      <c r="S2177" s="2" t="s">
        <v>6528</v>
      </c>
      <c r="T2177" s="2" t="s">
        <v>9772</v>
      </c>
      <c r="U2177" s="2"/>
      <c r="V2177" s="2"/>
    </row>
    <row r="2178" spans="1:22" ht="14.25" customHeight="1">
      <c r="A2178" s="20" t="s">
        <v>11880</v>
      </c>
      <c r="B2178" s="20" t="s">
        <v>11875</v>
      </c>
      <c r="C2178" s="20" t="s">
        <v>11881</v>
      </c>
      <c r="D2178" s="20" t="s">
        <v>1913</v>
      </c>
      <c r="E2178" s="20" t="s">
        <v>264</v>
      </c>
      <c r="F2178" s="20" t="s">
        <v>10568</v>
      </c>
      <c r="G2178" s="20" t="s">
        <v>2091</v>
      </c>
      <c r="H2178" s="20" t="s">
        <v>11882</v>
      </c>
      <c r="I2178" s="20" t="s">
        <v>11883</v>
      </c>
      <c r="J2178" s="20"/>
      <c r="K2178" s="20"/>
      <c r="L2178" s="20" t="s">
        <v>9775</v>
      </c>
      <c r="M2178" s="20" t="s">
        <v>1566</v>
      </c>
      <c r="N2178" s="20"/>
      <c r="O2178" s="20"/>
      <c r="P2178" s="20" t="s">
        <v>9771</v>
      </c>
      <c r="Q2178" s="20" t="s">
        <v>2051</v>
      </c>
      <c r="R2178" s="2" t="s">
        <v>2052</v>
      </c>
      <c r="S2178" s="2" t="s">
        <v>6528</v>
      </c>
      <c r="T2178" s="2" t="s">
        <v>9776</v>
      </c>
      <c r="U2178" s="2"/>
      <c r="V2178" s="2"/>
    </row>
    <row r="2179" spans="1:22" ht="14.25" customHeight="1">
      <c r="A2179" s="20" t="s">
        <v>11884</v>
      </c>
      <c r="B2179" s="20" t="s">
        <v>6043</v>
      </c>
      <c r="C2179" s="20" t="s">
        <v>11885</v>
      </c>
      <c r="D2179" s="20" t="s">
        <v>9836</v>
      </c>
      <c r="E2179" s="20" t="s">
        <v>264</v>
      </c>
      <c r="F2179" s="20" t="s">
        <v>11886</v>
      </c>
      <c r="G2179" s="20" t="s">
        <v>2091</v>
      </c>
      <c r="H2179" s="20" t="s">
        <v>11887</v>
      </c>
      <c r="I2179" s="20"/>
      <c r="J2179" s="20" t="s">
        <v>11888</v>
      </c>
      <c r="K2179" s="20" t="s">
        <v>9841</v>
      </c>
      <c r="L2179" s="20"/>
      <c r="M2179" s="20" t="s">
        <v>59</v>
      </c>
      <c r="N2179" s="20"/>
      <c r="O2179" s="20"/>
      <c r="P2179" s="20" t="s">
        <v>9771</v>
      </c>
      <c r="Q2179" s="20" t="s">
        <v>2051</v>
      </c>
      <c r="R2179" s="2"/>
      <c r="S2179" s="16" t="s">
        <v>6863</v>
      </c>
      <c r="T2179" s="2" t="s">
        <v>9842</v>
      </c>
      <c r="U2179" s="2"/>
      <c r="V2179" s="2"/>
    </row>
    <row r="2180" spans="1:22" ht="14.25" customHeight="1">
      <c r="A2180" s="20" t="s">
        <v>11889</v>
      </c>
      <c r="B2180" s="20" t="s">
        <v>11890</v>
      </c>
      <c r="C2180" s="20" t="s">
        <v>11891</v>
      </c>
      <c r="D2180" s="20" t="s">
        <v>1913</v>
      </c>
      <c r="E2180" s="20" t="s">
        <v>264</v>
      </c>
      <c r="F2180" s="20" t="s">
        <v>2824</v>
      </c>
      <c r="G2180" s="20" t="s">
        <v>2091</v>
      </c>
      <c r="H2180" s="20" t="s">
        <v>11892</v>
      </c>
      <c r="I2180" s="20" t="s">
        <v>11893</v>
      </c>
      <c r="J2180" s="20" t="s">
        <v>11894</v>
      </c>
      <c r="K2180" s="20"/>
      <c r="L2180" s="20" t="s">
        <v>9775</v>
      </c>
      <c r="M2180" s="20" t="s">
        <v>60</v>
      </c>
      <c r="N2180" s="20"/>
      <c r="O2180" s="20"/>
      <c r="P2180" s="20" t="s">
        <v>9771</v>
      </c>
      <c r="Q2180" s="20" t="s">
        <v>2051</v>
      </c>
      <c r="R2180" s="2"/>
      <c r="S2180" s="2" t="s">
        <v>6528</v>
      </c>
      <c r="T2180" s="2" t="s">
        <v>9776</v>
      </c>
      <c r="U2180" s="2"/>
      <c r="V2180" s="2"/>
    </row>
    <row r="2181" spans="1:22" ht="14.25" customHeight="1">
      <c r="A2181" s="20" t="s">
        <v>11895</v>
      </c>
      <c r="B2181" s="20" t="s">
        <v>3715</v>
      </c>
      <c r="C2181" s="20" t="s">
        <v>11896</v>
      </c>
      <c r="D2181" s="20" t="s">
        <v>9878</v>
      </c>
      <c r="E2181" s="20" t="s">
        <v>264</v>
      </c>
      <c r="F2181" s="20" t="s">
        <v>11897</v>
      </c>
      <c r="G2181" s="20" t="s">
        <v>2091</v>
      </c>
      <c r="H2181" s="20" t="s">
        <v>11898</v>
      </c>
      <c r="I2181" s="20"/>
      <c r="J2181" s="20"/>
      <c r="K2181" s="20" t="s">
        <v>9882</v>
      </c>
      <c r="L2181" s="20"/>
      <c r="M2181" s="20" t="s">
        <v>1566</v>
      </c>
      <c r="N2181" s="20"/>
      <c r="O2181" s="20"/>
      <c r="P2181" s="20" t="s">
        <v>9771</v>
      </c>
      <c r="Q2181" s="20" t="s">
        <v>2051</v>
      </c>
      <c r="R2181" s="2" t="s">
        <v>2067</v>
      </c>
      <c r="S2181" s="2" t="s">
        <v>6528</v>
      </c>
      <c r="T2181" s="2" t="s">
        <v>9883</v>
      </c>
      <c r="U2181" s="2"/>
      <c r="V2181" s="2"/>
    </row>
    <row r="2182" spans="1:22" ht="14.25" customHeight="1">
      <c r="A2182" s="20" t="s">
        <v>11899</v>
      </c>
      <c r="B2182" s="20" t="s">
        <v>3715</v>
      </c>
      <c r="C2182" s="20" t="s">
        <v>11900</v>
      </c>
      <c r="D2182" s="20" t="s">
        <v>9766</v>
      </c>
      <c r="E2182" s="20" t="s">
        <v>264</v>
      </c>
      <c r="F2182" s="20" t="s">
        <v>11901</v>
      </c>
      <c r="G2182" s="20" t="s">
        <v>2091</v>
      </c>
      <c r="H2182" s="20" t="s">
        <v>11902</v>
      </c>
      <c r="I2182" s="20" t="s">
        <v>11903</v>
      </c>
      <c r="J2182" s="20" t="s">
        <v>9955</v>
      </c>
      <c r="K2182" s="20" t="s">
        <v>9770</v>
      </c>
      <c r="L2182" s="20"/>
      <c r="M2182" s="20" t="s">
        <v>1566</v>
      </c>
      <c r="N2182" s="20"/>
      <c r="O2182" s="20"/>
      <c r="P2182" s="20" t="s">
        <v>9771</v>
      </c>
      <c r="Q2182" s="20" t="s">
        <v>2051</v>
      </c>
      <c r="R2182" s="2" t="s">
        <v>2067</v>
      </c>
      <c r="S2182" s="2" t="s">
        <v>6528</v>
      </c>
      <c r="T2182" s="2" t="s">
        <v>9772</v>
      </c>
      <c r="U2182" s="2"/>
      <c r="V2182" s="2"/>
    </row>
    <row r="2183" spans="1:22" ht="14.25" customHeight="1">
      <c r="A2183" s="20" t="s">
        <v>11904</v>
      </c>
      <c r="B2183" s="20" t="s">
        <v>6666</v>
      </c>
      <c r="C2183" s="20" t="s">
        <v>11905</v>
      </c>
      <c r="D2183" s="20" t="s">
        <v>1913</v>
      </c>
      <c r="E2183" s="20" t="s">
        <v>264</v>
      </c>
      <c r="F2183" s="20" t="s">
        <v>11906</v>
      </c>
      <c r="G2183" s="20" t="s">
        <v>2091</v>
      </c>
      <c r="H2183" s="20" t="s">
        <v>11907</v>
      </c>
      <c r="I2183" s="20" t="s">
        <v>11908</v>
      </c>
      <c r="J2183" s="20" t="s">
        <v>11909</v>
      </c>
      <c r="K2183" s="20"/>
      <c r="L2183" s="20" t="s">
        <v>9775</v>
      </c>
      <c r="M2183" s="20" t="s">
        <v>1566</v>
      </c>
      <c r="N2183" s="20"/>
      <c r="O2183" s="20"/>
      <c r="P2183" s="20" t="s">
        <v>9771</v>
      </c>
      <c r="Q2183" s="20" t="s">
        <v>2051</v>
      </c>
      <c r="R2183" s="2" t="s">
        <v>2052</v>
      </c>
      <c r="S2183" s="2" t="s">
        <v>6528</v>
      </c>
      <c r="T2183" s="2" t="s">
        <v>9776</v>
      </c>
      <c r="U2183" s="2"/>
      <c r="V2183" s="2"/>
    </row>
    <row r="2184" spans="1:22" ht="14.25" customHeight="1">
      <c r="A2184" s="20" t="s">
        <v>11910</v>
      </c>
      <c r="B2184" s="20" t="s">
        <v>11911</v>
      </c>
      <c r="C2184" s="20" t="s">
        <v>6134</v>
      </c>
      <c r="D2184" s="20" t="s">
        <v>1913</v>
      </c>
      <c r="E2184" s="20" t="s">
        <v>264</v>
      </c>
      <c r="F2184" s="20" t="s">
        <v>9886</v>
      </c>
      <c r="G2184" s="20" t="s">
        <v>2091</v>
      </c>
      <c r="H2184" s="20" t="s">
        <v>11912</v>
      </c>
      <c r="I2184" s="20"/>
      <c r="J2184" s="20"/>
      <c r="K2184" s="20"/>
      <c r="L2184" s="20" t="s">
        <v>9775</v>
      </c>
      <c r="M2184" s="20" t="s">
        <v>1566</v>
      </c>
      <c r="N2184" s="20"/>
      <c r="O2184" s="20"/>
      <c r="P2184" s="20" t="s">
        <v>9771</v>
      </c>
      <c r="Q2184" s="20" t="s">
        <v>2051</v>
      </c>
      <c r="R2184" s="2" t="s">
        <v>2052</v>
      </c>
      <c r="S2184" s="2" t="s">
        <v>6528</v>
      </c>
      <c r="T2184" s="2" t="s">
        <v>9776</v>
      </c>
      <c r="U2184" s="2"/>
      <c r="V2184" s="2"/>
    </row>
    <row r="2185" spans="1:22" ht="14.25" customHeight="1">
      <c r="A2185" s="20" t="s">
        <v>11913</v>
      </c>
      <c r="B2185" s="20" t="s">
        <v>11914</v>
      </c>
      <c r="C2185" s="20" t="s">
        <v>11915</v>
      </c>
      <c r="D2185" s="20" t="s">
        <v>9971</v>
      </c>
      <c r="E2185" s="20" t="s">
        <v>264</v>
      </c>
      <c r="F2185" s="20" t="s">
        <v>11916</v>
      </c>
      <c r="G2185" s="20" t="s">
        <v>2091</v>
      </c>
      <c r="H2185" s="20" t="s">
        <v>11917</v>
      </c>
      <c r="I2185" s="20"/>
      <c r="J2185" s="20"/>
      <c r="K2185" s="20"/>
      <c r="L2185" s="20" t="s">
        <v>9975</v>
      </c>
      <c r="M2185" s="20" t="s">
        <v>59</v>
      </c>
      <c r="N2185" s="20"/>
      <c r="O2185" s="20"/>
      <c r="P2185" s="20" t="s">
        <v>9771</v>
      </c>
      <c r="Q2185" s="20" t="s">
        <v>2051</v>
      </c>
      <c r="R2185" s="2"/>
      <c r="S2185" s="16" t="s">
        <v>6863</v>
      </c>
      <c r="T2185" s="2" t="s">
        <v>9976</v>
      </c>
      <c r="U2185" s="2"/>
      <c r="V2185" s="2"/>
    </row>
    <row r="2186" spans="1:22" ht="14.25" customHeight="1">
      <c r="A2186" s="20" t="s">
        <v>11918</v>
      </c>
      <c r="B2186" s="20" t="s">
        <v>3712</v>
      </c>
      <c r="C2186" s="20" t="s">
        <v>11919</v>
      </c>
      <c r="D2186" s="20" t="s">
        <v>9766</v>
      </c>
      <c r="E2186" s="20" t="s">
        <v>264</v>
      </c>
      <c r="F2186" s="20" t="s">
        <v>10267</v>
      </c>
      <c r="G2186" s="20" t="s">
        <v>2091</v>
      </c>
      <c r="H2186" s="20" t="s">
        <v>11920</v>
      </c>
      <c r="I2186" s="20"/>
      <c r="J2186" s="20" t="s">
        <v>11921</v>
      </c>
      <c r="K2186" s="20" t="s">
        <v>9770</v>
      </c>
      <c r="L2186" s="20"/>
      <c r="M2186" s="20" t="s">
        <v>59</v>
      </c>
      <c r="N2186" s="20"/>
      <c r="O2186" s="20"/>
      <c r="P2186" s="20" t="s">
        <v>9771</v>
      </c>
      <c r="Q2186" s="20" t="s">
        <v>2051</v>
      </c>
      <c r="R2186" s="2"/>
      <c r="S2186" s="2" t="s">
        <v>6528</v>
      </c>
      <c r="T2186" s="2" t="s">
        <v>9772</v>
      </c>
      <c r="U2186" s="2"/>
      <c r="V2186" s="2"/>
    </row>
    <row r="2187" spans="1:22" ht="14.25" customHeight="1">
      <c r="A2187" s="20" t="s">
        <v>11922</v>
      </c>
      <c r="B2187" s="20" t="s">
        <v>3712</v>
      </c>
      <c r="C2187" s="20" t="s">
        <v>11923</v>
      </c>
      <c r="D2187" s="20" t="s">
        <v>1913</v>
      </c>
      <c r="E2187" s="20" t="s">
        <v>264</v>
      </c>
      <c r="F2187" s="20" t="s">
        <v>11924</v>
      </c>
      <c r="G2187" s="20" t="s">
        <v>2091</v>
      </c>
      <c r="H2187" s="20" t="s">
        <v>11925</v>
      </c>
      <c r="I2187" s="20" t="s">
        <v>11926</v>
      </c>
      <c r="J2187" s="20" t="s">
        <v>11927</v>
      </c>
      <c r="K2187" s="20"/>
      <c r="L2187" s="20" t="s">
        <v>9775</v>
      </c>
      <c r="M2187" s="20" t="s">
        <v>1566</v>
      </c>
      <c r="N2187" s="20"/>
      <c r="O2187" s="20"/>
      <c r="P2187" s="20" t="s">
        <v>9771</v>
      </c>
      <c r="Q2187" s="20" t="s">
        <v>2051</v>
      </c>
      <c r="R2187" s="2" t="s">
        <v>2067</v>
      </c>
      <c r="S2187" s="2" t="s">
        <v>6528</v>
      </c>
      <c r="T2187" s="2" t="s">
        <v>9776</v>
      </c>
      <c r="U2187" s="2"/>
      <c r="V2187" s="2"/>
    </row>
    <row r="2188" spans="1:22" ht="14.25" customHeight="1">
      <c r="A2188" s="20" t="s">
        <v>11928</v>
      </c>
      <c r="B2188" s="20" t="s">
        <v>11929</v>
      </c>
      <c r="C2188" s="20" t="s">
        <v>11930</v>
      </c>
      <c r="D2188" s="20" t="s">
        <v>9766</v>
      </c>
      <c r="E2188" s="20" t="s">
        <v>264</v>
      </c>
      <c r="F2188" s="20" t="s">
        <v>11931</v>
      </c>
      <c r="G2188" s="20" t="s">
        <v>2091</v>
      </c>
      <c r="H2188" s="20" t="s">
        <v>11932</v>
      </c>
      <c r="I2188" s="20" t="s">
        <v>11933</v>
      </c>
      <c r="J2188" s="20" t="s">
        <v>11934</v>
      </c>
      <c r="K2188" s="20" t="s">
        <v>9770</v>
      </c>
      <c r="L2188" s="20"/>
      <c r="M2188" s="20" t="s">
        <v>60</v>
      </c>
      <c r="N2188" s="20"/>
      <c r="O2188" s="20"/>
      <c r="P2188" s="20" t="s">
        <v>9771</v>
      </c>
      <c r="Q2188" s="20" t="s">
        <v>2051</v>
      </c>
      <c r="R2188" s="2"/>
      <c r="S2188" s="2" t="s">
        <v>6528</v>
      </c>
      <c r="T2188" s="2" t="s">
        <v>9772</v>
      </c>
      <c r="U2188" s="2"/>
      <c r="V2188" s="2"/>
    </row>
    <row r="2189" spans="1:22" ht="14.25" customHeight="1">
      <c r="A2189" s="20" t="s">
        <v>11935</v>
      </c>
      <c r="B2189" s="20" t="s">
        <v>11929</v>
      </c>
      <c r="C2189" s="20" t="s">
        <v>4931</v>
      </c>
      <c r="D2189" s="20" t="s">
        <v>9878</v>
      </c>
      <c r="E2189" s="20" t="s">
        <v>264</v>
      </c>
      <c r="F2189" s="20" t="s">
        <v>11936</v>
      </c>
      <c r="G2189" s="20" t="s">
        <v>2091</v>
      </c>
      <c r="H2189" s="20" t="s">
        <v>11937</v>
      </c>
      <c r="I2189" s="20"/>
      <c r="J2189" s="20" t="s">
        <v>11938</v>
      </c>
      <c r="K2189" s="20" t="s">
        <v>9882</v>
      </c>
      <c r="L2189" s="20"/>
      <c r="M2189" s="20" t="s">
        <v>1566</v>
      </c>
      <c r="N2189" s="20"/>
      <c r="O2189" s="20"/>
      <c r="P2189" s="20" t="s">
        <v>9771</v>
      </c>
      <c r="Q2189" s="20" t="s">
        <v>2051</v>
      </c>
      <c r="R2189" s="2" t="s">
        <v>2067</v>
      </c>
      <c r="S2189" s="2" t="s">
        <v>6528</v>
      </c>
      <c r="T2189" s="2" t="s">
        <v>9883</v>
      </c>
      <c r="U2189" s="2"/>
      <c r="V2189" s="2"/>
    </row>
    <row r="2190" spans="1:22" ht="14.25" customHeight="1">
      <c r="A2190" s="20" t="s">
        <v>11939</v>
      </c>
      <c r="B2190" s="20" t="s">
        <v>3793</v>
      </c>
      <c r="C2190" s="20" t="s">
        <v>11940</v>
      </c>
      <c r="D2190" s="20" t="s">
        <v>9794</v>
      </c>
      <c r="E2190" s="20" t="s">
        <v>96</v>
      </c>
      <c r="F2190" s="20" t="s">
        <v>11941</v>
      </c>
      <c r="G2190" s="20" t="s">
        <v>2091</v>
      </c>
      <c r="H2190" s="20" t="s">
        <v>11942</v>
      </c>
      <c r="I2190" s="20" t="s">
        <v>11943</v>
      </c>
      <c r="J2190" s="20"/>
      <c r="K2190" s="20" t="s">
        <v>9799</v>
      </c>
      <c r="L2190" s="20" t="s">
        <v>9800</v>
      </c>
      <c r="M2190" s="20" t="s">
        <v>59</v>
      </c>
      <c r="N2190" s="20"/>
      <c r="O2190" s="20"/>
      <c r="P2190" s="20" t="s">
        <v>9771</v>
      </c>
      <c r="Q2190" s="20" t="s">
        <v>2051</v>
      </c>
      <c r="R2190" s="2"/>
      <c r="S2190" s="2" t="s">
        <v>6528</v>
      </c>
      <c r="T2190" s="2" t="s">
        <v>9801</v>
      </c>
      <c r="U2190" s="2"/>
      <c r="V2190" s="2"/>
    </row>
    <row r="2191" spans="1:22" ht="14.25" customHeight="1">
      <c r="A2191" s="20" t="s">
        <v>11944</v>
      </c>
      <c r="B2191" s="20" t="s">
        <v>11945</v>
      </c>
      <c r="C2191" s="20" t="s">
        <v>11946</v>
      </c>
      <c r="D2191" s="20" t="s">
        <v>9766</v>
      </c>
      <c r="E2191" s="20" t="s">
        <v>264</v>
      </c>
      <c r="F2191" s="20" t="s">
        <v>11947</v>
      </c>
      <c r="G2191" s="20" t="s">
        <v>2091</v>
      </c>
      <c r="H2191" s="20" t="s">
        <v>11948</v>
      </c>
      <c r="I2191" s="20" t="s">
        <v>11949</v>
      </c>
      <c r="J2191" s="20" t="s">
        <v>11950</v>
      </c>
      <c r="K2191" s="20" t="s">
        <v>9770</v>
      </c>
      <c r="L2191" s="20"/>
      <c r="M2191" s="20" t="s">
        <v>1566</v>
      </c>
      <c r="N2191" s="20"/>
      <c r="O2191" s="20"/>
      <c r="P2191" s="20" t="s">
        <v>9771</v>
      </c>
      <c r="Q2191" s="20" t="s">
        <v>2051</v>
      </c>
      <c r="R2191" s="2" t="s">
        <v>2052</v>
      </c>
      <c r="S2191" s="2" t="s">
        <v>6528</v>
      </c>
      <c r="T2191" s="2" t="s">
        <v>9772</v>
      </c>
      <c r="U2191" s="2"/>
      <c r="V2191" s="2"/>
    </row>
    <row r="2192" spans="1:22" ht="14.25" customHeight="1">
      <c r="A2192" s="20" t="s">
        <v>11951</v>
      </c>
      <c r="B2192" s="20" t="s">
        <v>11945</v>
      </c>
      <c r="C2192" s="20" t="s">
        <v>11952</v>
      </c>
      <c r="D2192" s="20" t="s">
        <v>11232</v>
      </c>
      <c r="E2192" s="20" t="s">
        <v>264</v>
      </c>
      <c r="F2192" s="20" t="s">
        <v>11953</v>
      </c>
      <c r="G2192" s="20" t="s">
        <v>2091</v>
      </c>
      <c r="H2192" s="20" t="s">
        <v>11954</v>
      </c>
      <c r="I2192" s="20" t="s">
        <v>11955</v>
      </c>
      <c r="J2192" s="20" t="s">
        <v>11956</v>
      </c>
      <c r="K2192" s="20" t="s">
        <v>11236</v>
      </c>
      <c r="L2192" s="20"/>
      <c r="M2192" s="20" t="s">
        <v>60</v>
      </c>
      <c r="N2192" s="20"/>
      <c r="O2192" s="20"/>
      <c r="P2192" s="20" t="s">
        <v>9771</v>
      </c>
      <c r="Q2192" s="20" t="s">
        <v>2051</v>
      </c>
      <c r="R2192" s="2"/>
      <c r="S2192" s="2" t="s">
        <v>6528</v>
      </c>
      <c r="T2192" s="2" t="s">
        <v>11238</v>
      </c>
      <c r="U2192" s="2"/>
      <c r="V2192" s="2"/>
    </row>
    <row r="2193" spans="1:22" ht="14.25" customHeight="1">
      <c r="A2193" s="20" t="s">
        <v>11957</v>
      </c>
      <c r="B2193" s="20" t="s">
        <v>11958</v>
      </c>
      <c r="C2193" s="20" t="s">
        <v>11959</v>
      </c>
      <c r="D2193" s="20" t="s">
        <v>10047</v>
      </c>
      <c r="E2193" s="20" t="s">
        <v>264</v>
      </c>
      <c r="F2193" s="20" t="s">
        <v>11960</v>
      </c>
      <c r="G2193" s="20" t="s">
        <v>2091</v>
      </c>
      <c r="H2193" s="20" t="s">
        <v>11961</v>
      </c>
      <c r="I2193" s="20" t="s">
        <v>11962</v>
      </c>
      <c r="J2193" s="20" t="s">
        <v>11963</v>
      </c>
      <c r="K2193" s="20"/>
      <c r="L2193" s="20" t="s">
        <v>10052</v>
      </c>
      <c r="M2193" s="20" t="s">
        <v>1566</v>
      </c>
      <c r="N2193" s="20"/>
      <c r="O2193" s="20"/>
      <c r="P2193" s="20" t="s">
        <v>9771</v>
      </c>
      <c r="Q2193" s="20" t="s">
        <v>2051</v>
      </c>
      <c r="R2193" s="2" t="s">
        <v>2067</v>
      </c>
      <c r="S2193" s="2" t="s">
        <v>6528</v>
      </c>
      <c r="T2193" s="2" t="s">
        <v>10053</v>
      </c>
      <c r="U2193" s="2"/>
      <c r="V2193" s="2"/>
    </row>
    <row r="2194" spans="1:22" ht="14.25" customHeight="1">
      <c r="A2194" s="20" t="s">
        <v>11964</v>
      </c>
      <c r="B2194" s="20" t="s">
        <v>5701</v>
      </c>
      <c r="C2194" s="20" t="s">
        <v>11965</v>
      </c>
      <c r="D2194" s="20" t="s">
        <v>10256</v>
      </c>
      <c r="E2194" s="20" t="s">
        <v>264</v>
      </c>
      <c r="F2194" s="20" t="s">
        <v>11966</v>
      </c>
      <c r="G2194" s="20" t="s">
        <v>2091</v>
      </c>
      <c r="H2194" s="20" t="s">
        <v>11967</v>
      </c>
      <c r="I2194" s="20" t="s">
        <v>11968</v>
      </c>
      <c r="J2194" s="20"/>
      <c r="K2194" s="20"/>
      <c r="L2194" s="20"/>
      <c r="M2194" s="20" t="s">
        <v>59</v>
      </c>
      <c r="N2194" s="20"/>
      <c r="O2194" s="20"/>
      <c r="P2194" s="20" t="s">
        <v>9771</v>
      </c>
      <c r="Q2194" s="20" t="s">
        <v>2051</v>
      </c>
      <c r="R2194" s="2"/>
      <c r="S2194" s="2" t="s">
        <v>6528</v>
      </c>
      <c r="T2194" s="2" t="s">
        <v>10261</v>
      </c>
      <c r="U2194" s="2"/>
      <c r="V2194" s="2"/>
    </row>
    <row r="2195" spans="1:22" ht="14.25" customHeight="1">
      <c r="A2195" s="20" t="s">
        <v>11969</v>
      </c>
      <c r="B2195" s="20" t="s">
        <v>11970</v>
      </c>
      <c r="C2195" s="20" t="s">
        <v>11971</v>
      </c>
      <c r="D2195" s="20" t="s">
        <v>9794</v>
      </c>
      <c r="E2195" s="20" t="s">
        <v>96</v>
      </c>
      <c r="F2195" s="20" t="s">
        <v>11972</v>
      </c>
      <c r="G2195" s="20" t="s">
        <v>2091</v>
      </c>
      <c r="H2195" s="20" t="s">
        <v>11973</v>
      </c>
      <c r="I2195" s="20" t="s">
        <v>11974</v>
      </c>
      <c r="J2195" s="20"/>
      <c r="K2195" s="20" t="s">
        <v>9799</v>
      </c>
      <c r="L2195" s="20" t="s">
        <v>9800</v>
      </c>
      <c r="M2195" s="20" t="s">
        <v>59</v>
      </c>
      <c r="N2195" s="20"/>
      <c r="O2195" s="20"/>
      <c r="P2195" s="20" t="s">
        <v>9771</v>
      </c>
      <c r="Q2195" s="20" t="s">
        <v>2051</v>
      </c>
      <c r="R2195" s="2"/>
      <c r="S2195" s="2" t="s">
        <v>6528</v>
      </c>
      <c r="T2195" s="2" t="s">
        <v>9801</v>
      </c>
      <c r="U2195" s="2"/>
      <c r="V2195" s="2"/>
    </row>
    <row r="2196" spans="1:22" ht="14.25" customHeight="1">
      <c r="A2196" s="20" t="s">
        <v>11975</v>
      </c>
      <c r="B2196" s="20" t="s">
        <v>6209</v>
      </c>
      <c r="C2196" s="20" t="s">
        <v>9925</v>
      </c>
      <c r="D2196" s="20" t="s">
        <v>10172</v>
      </c>
      <c r="E2196" s="20" t="s">
        <v>264</v>
      </c>
      <c r="F2196" s="20" t="s">
        <v>11976</v>
      </c>
      <c r="G2196" s="20" t="s">
        <v>2091</v>
      </c>
      <c r="H2196" s="20" t="s">
        <v>11977</v>
      </c>
      <c r="I2196" s="20"/>
      <c r="J2196" s="20" t="s">
        <v>11978</v>
      </c>
      <c r="K2196" s="20"/>
      <c r="L2196" s="20"/>
      <c r="M2196" s="20" t="s">
        <v>59</v>
      </c>
      <c r="N2196" s="20"/>
      <c r="O2196" s="20"/>
      <c r="P2196" s="20" t="s">
        <v>9771</v>
      </c>
      <c r="Q2196" s="20" t="s">
        <v>2051</v>
      </c>
      <c r="R2196" s="2"/>
      <c r="S2196" s="2" t="s">
        <v>6528</v>
      </c>
      <c r="T2196" s="2" t="s">
        <v>10177</v>
      </c>
      <c r="U2196" s="2"/>
      <c r="V2196" s="2"/>
    </row>
    <row r="2197" spans="1:22" ht="14.25" customHeight="1">
      <c r="A2197" s="20" t="s">
        <v>11979</v>
      </c>
      <c r="B2197" s="20" t="s">
        <v>11980</v>
      </c>
      <c r="C2197" s="20" t="s">
        <v>11140</v>
      </c>
      <c r="D2197" s="20" t="s">
        <v>1913</v>
      </c>
      <c r="E2197" s="20" t="s">
        <v>264</v>
      </c>
      <c r="F2197" s="20" t="s">
        <v>11981</v>
      </c>
      <c r="G2197" s="20" t="s">
        <v>2091</v>
      </c>
      <c r="H2197" s="20" t="s">
        <v>11982</v>
      </c>
      <c r="I2197" s="20"/>
      <c r="J2197" s="20" t="s">
        <v>11983</v>
      </c>
      <c r="K2197" s="20"/>
      <c r="L2197" s="20" t="s">
        <v>9775</v>
      </c>
      <c r="M2197" s="20" t="s">
        <v>60</v>
      </c>
      <c r="N2197" s="20"/>
      <c r="O2197" s="20"/>
      <c r="P2197" s="20" t="s">
        <v>9771</v>
      </c>
      <c r="Q2197" s="20" t="s">
        <v>2051</v>
      </c>
      <c r="R2197" s="2"/>
      <c r="S2197" s="2" t="s">
        <v>6528</v>
      </c>
      <c r="T2197" s="2" t="s">
        <v>9776</v>
      </c>
      <c r="U2197" s="2"/>
      <c r="V2197" s="2"/>
    </row>
    <row r="2198" spans="1:22" ht="14.25" customHeight="1">
      <c r="A2198" s="20" t="s">
        <v>11984</v>
      </c>
      <c r="B2198" s="20" t="s">
        <v>11985</v>
      </c>
      <c r="C2198" s="20" t="s">
        <v>11377</v>
      </c>
      <c r="D2198" s="20" t="s">
        <v>1913</v>
      </c>
      <c r="E2198" s="20" t="s">
        <v>264</v>
      </c>
      <c r="F2198" s="20" t="s">
        <v>1915</v>
      </c>
      <c r="G2198" s="20" t="s">
        <v>2091</v>
      </c>
      <c r="H2198" s="20" t="s">
        <v>11986</v>
      </c>
      <c r="I2198" s="20"/>
      <c r="J2198" s="20" t="s">
        <v>10111</v>
      </c>
      <c r="K2198" s="20"/>
      <c r="L2198" s="20" t="s">
        <v>9775</v>
      </c>
      <c r="M2198" s="20"/>
      <c r="N2198" s="20"/>
      <c r="O2198" s="20"/>
      <c r="P2198" s="20" t="s">
        <v>9771</v>
      </c>
      <c r="Q2198" s="20" t="s">
        <v>2051</v>
      </c>
      <c r="R2198" s="2"/>
      <c r="S2198" s="16" t="s">
        <v>6563</v>
      </c>
      <c r="T2198" s="2" t="s">
        <v>9776</v>
      </c>
      <c r="U2198" s="2"/>
      <c r="V2198" s="2"/>
    </row>
    <row r="2199" spans="1:22" ht="14.25" customHeight="1">
      <c r="A2199" s="20" t="s">
        <v>11987</v>
      </c>
      <c r="B2199" s="20" t="s">
        <v>11988</v>
      </c>
      <c r="C2199" s="20" t="s">
        <v>11989</v>
      </c>
      <c r="D2199" s="20" t="s">
        <v>9779</v>
      </c>
      <c r="E2199" s="20" t="s">
        <v>264</v>
      </c>
      <c r="F2199" s="20" t="s">
        <v>11990</v>
      </c>
      <c r="G2199" s="20" t="s">
        <v>2091</v>
      </c>
      <c r="H2199" s="20" t="s">
        <v>11991</v>
      </c>
      <c r="I2199" s="20"/>
      <c r="J2199" s="20" t="s">
        <v>11992</v>
      </c>
      <c r="K2199" s="20" t="s">
        <v>9784</v>
      </c>
      <c r="L2199" s="20"/>
      <c r="M2199" s="20" t="s">
        <v>1566</v>
      </c>
      <c r="N2199" s="20"/>
      <c r="O2199" s="20"/>
      <c r="P2199" s="20" t="s">
        <v>9771</v>
      </c>
      <c r="Q2199" s="20" t="s">
        <v>2051</v>
      </c>
      <c r="R2199" s="2" t="s">
        <v>2067</v>
      </c>
      <c r="S2199" s="2" t="s">
        <v>6528</v>
      </c>
      <c r="T2199" s="2" t="s">
        <v>9785</v>
      </c>
      <c r="U2199" s="2"/>
      <c r="V2199" s="2"/>
    </row>
    <row r="2200" spans="1:22" ht="14.25" customHeight="1">
      <c r="A2200" s="20" t="s">
        <v>11993</v>
      </c>
      <c r="B2200" s="20" t="s">
        <v>11994</v>
      </c>
      <c r="C2200" s="20" t="s">
        <v>8667</v>
      </c>
      <c r="D2200" s="20" t="s">
        <v>10648</v>
      </c>
      <c r="E2200" s="20" t="s">
        <v>264</v>
      </c>
      <c r="F2200" s="20" t="s">
        <v>11995</v>
      </c>
      <c r="G2200" s="20" t="s">
        <v>2091</v>
      </c>
      <c r="H2200" s="20" t="s">
        <v>11996</v>
      </c>
      <c r="I2200" s="20" t="s">
        <v>11997</v>
      </c>
      <c r="J2200" s="20" t="s">
        <v>11998</v>
      </c>
      <c r="K2200" s="20" t="s">
        <v>10651</v>
      </c>
      <c r="L2200" s="20" t="s">
        <v>10652</v>
      </c>
      <c r="M2200" s="20" t="s">
        <v>59</v>
      </c>
      <c r="N2200" s="20"/>
      <c r="O2200" s="20"/>
      <c r="P2200" s="20" t="s">
        <v>9771</v>
      </c>
      <c r="Q2200" s="20" t="s">
        <v>2051</v>
      </c>
      <c r="R2200" s="2"/>
      <c r="S2200" s="2" t="s">
        <v>6528</v>
      </c>
      <c r="T2200" s="2" t="s">
        <v>10653</v>
      </c>
      <c r="U2200" s="2"/>
      <c r="V2200" s="2"/>
    </row>
    <row r="2201" spans="1:22" ht="14.25" customHeight="1">
      <c r="A2201" s="20" t="s">
        <v>11999</v>
      </c>
      <c r="B2201" s="20" t="s">
        <v>12000</v>
      </c>
      <c r="C2201" s="20" t="s">
        <v>12001</v>
      </c>
      <c r="D2201" s="20" t="s">
        <v>1913</v>
      </c>
      <c r="E2201" s="20" t="s">
        <v>264</v>
      </c>
      <c r="F2201" s="20" t="s">
        <v>10568</v>
      </c>
      <c r="G2201" s="20" t="s">
        <v>2091</v>
      </c>
      <c r="H2201" s="20" t="s">
        <v>12002</v>
      </c>
      <c r="I2201" s="20"/>
      <c r="J2201" s="20"/>
      <c r="K2201" s="20"/>
      <c r="L2201" s="20" t="s">
        <v>9775</v>
      </c>
      <c r="M2201" s="20" t="s">
        <v>1566</v>
      </c>
      <c r="N2201" s="20"/>
      <c r="O2201" s="20"/>
      <c r="P2201" s="20" t="s">
        <v>9771</v>
      </c>
      <c r="Q2201" s="20" t="s">
        <v>2051</v>
      </c>
      <c r="R2201" s="2" t="s">
        <v>2052</v>
      </c>
      <c r="S2201" s="2" t="s">
        <v>6528</v>
      </c>
      <c r="T2201" s="2" t="s">
        <v>9776</v>
      </c>
      <c r="U2201" s="2"/>
      <c r="V2201" s="2"/>
    </row>
    <row r="2202" spans="1:22" ht="14.25" customHeight="1">
      <c r="A2202" s="20" t="s">
        <v>12003</v>
      </c>
      <c r="B2202" s="20" t="s">
        <v>12004</v>
      </c>
      <c r="C2202" s="20" t="s">
        <v>12005</v>
      </c>
      <c r="D2202" s="20" t="s">
        <v>9805</v>
      </c>
      <c r="E2202" s="20" t="s">
        <v>264</v>
      </c>
      <c r="F2202" s="20" t="s">
        <v>4708</v>
      </c>
      <c r="G2202" s="20" t="s">
        <v>2091</v>
      </c>
      <c r="H2202" s="20" t="s">
        <v>12006</v>
      </c>
      <c r="I2202" s="20" t="s">
        <v>12007</v>
      </c>
      <c r="J2202" s="20"/>
      <c r="K2202" s="20" t="s">
        <v>9809</v>
      </c>
      <c r="L2202" s="20" t="s">
        <v>9810</v>
      </c>
      <c r="M2202" s="20" t="s">
        <v>60</v>
      </c>
      <c r="N2202" s="20"/>
      <c r="O2202" s="20"/>
      <c r="P2202" s="20" t="s">
        <v>9771</v>
      </c>
      <c r="Q2202" s="20" t="s">
        <v>2051</v>
      </c>
      <c r="R2202" s="2"/>
      <c r="S2202" s="2" t="s">
        <v>6528</v>
      </c>
      <c r="T2202" s="2" t="s">
        <v>9811</v>
      </c>
      <c r="U2202" s="2"/>
      <c r="V2202" s="2"/>
    </row>
    <row r="2203" spans="1:22" ht="14.25" customHeight="1">
      <c r="A2203" s="20" t="s">
        <v>12008</v>
      </c>
      <c r="B2203" s="20" t="s">
        <v>3669</v>
      </c>
      <c r="C2203" s="20" t="s">
        <v>12009</v>
      </c>
      <c r="D2203" s="20" t="s">
        <v>9766</v>
      </c>
      <c r="E2203" s="20" t="s">
        <v>264</v>
      </c>
      <c r="F2203" s="20" t="s">
        <v>12010</v>
      </c>
      <c r="G2203" s="20" t="s">
        <v>2091</v>
      </c>
      <c r="H2203" s="20" t="s">
        <v>12011</v>
      </c>
      <c r="I2203" s="20" t="s">
        <v>12012</v>
      </c>
      <c r="J2203" s="20"/>
      <c r="K2203" s="20" t="s">
        <v>9770</v>
      </c>
      <c r="L2203" s="20"/>
      <c r="M2203" s="20" t="s">
        <v>1566</v>
      </c>
      <c r="N2203" s="20"/>
      <c r="O2203" s="20"/>
      <c r="P2203" s="20" t="s">
        <v>9771</v>
      </c>
      <c r="Q2203" s="20" t="s">
        <v>2051</v>
      </c>
      <c r="R2203" s="2" t="s">
        <v>2052</v>
      </c>
      <c r="S2203" s="2" t="s">
        <v>6528</v>
      </c>
      <c r="T2203" s="2" t="s">
        <v>9772</v>
      </c>
      <c r="U2203" s="2"/>
      <c r="V2203" s="2"/>
    </row>
    <row r="2204" spans="1:22" ht="14.25" customHeight="1">
      <c r="A2204" s="20" t="s">
        <v>12013</v>
      </c>
      <c r="B2204" s="20" t="s">
        <v>3651</v>
      </c>
      <c r="C2204" s="20" t="s">
        <v>12014</v>
      </c>
      <c r="D2204" s="20" t="s">
        <v>9779</v>
      </c>
      <c r="E2204" s="20" t="s">
        <v>264</v>
      </c>
      <c r="F2204" s="20" t="s">
        <v>12015</v>
      </c>
      <c r="G2204" s="20" t="s">
        <v>2091</v>
      </c>
      <c r="H2204" s="20" t="s">
        <v>12016</v>
      </c>
      <c r="I2204" s="20" t="s">
        <v>12017</v>
      </c>
      <c r="J2204" s="20" t="s">
        <v>12018</v>
      </c>
      <c r="K2204" s="20" t="s">
        <v>9784</v>
      </c>
      <c r="L2204" s="20"/>
      <c r="M2204" s="20" t="s">
        <v>1566</v>
      </c>
      <c r="N2204" s="20"/>
      <c r="O2204" s="20"/>
      <c r="P2204" s="20" t="s">
        <v>9771</v>
      </c>
      <c r="Q2204" s="20" t="s">
        <v>2051</v>
      </c>
      <c r="R2204" s="2" t="s">
        <v>2067</v>
      </c>
      <c r="S2204" s="2" t="s">
        <v>6528</v>
      </c>
      <c r="T2204" s="2" t="s">
        <v>9785</v>
      </c>
      <c r="U2204" s="2"/>
      <c r="V2204" s="2"/>
    </row>
    <row r="2205" spans="1:22" ht="14.25" customHeight="1">
      <c r="A2205" s="20" t="s">
        <v>12019</v>
      </c>
      <c r="B2205" s="20" t="s">
        <v>6715</v>
      </c>
      <c r="C2205" s="20" t="s">
        <v>5433</v>
      </c>
      <c r="D2205" s="20" t="s">
        <v>1913</v>
      </c>
      <c r="E2205" s="20" t="s">
        <v>264</v>
      </c>
      <c r="F2205" s="20" t="s">
        <v>10568</v>
      </c>
      <c r="G2205" s="20" t="s">
        <v>2091</v>
      </c>
      <c r="H2205" s="20" t="s">
        <v>12020</v>
      </c>
      <c r="I2205" s="20"/>
      <c r="J2205" s="20"/>
      <c r="K2205" s="20"/>
      <c r="L2205" s="20" t="s">
        <v>9775</v>
      </c>
      <c r="M2205" s="20" t="s">
        <v>1566</v>
      </c>
      <c r="N2205" s="20"/>
      <c r="O2205" s="20"/>
      <c r="P2205" s="20" t="s">
        <v>9771</v>
      </c>
      <c r="Q2205" s="20" t="s">
        <v>2051</v>
      </c>
      <c r="R2205" s="2" t="s">
        <v>2052</v>
      </c>
      <c r="S2205" s="2" t="s">
        <v>6528</v>
      </c>
      <c r="T2205" s="2" t="s">
        <v>9776</v>
      </c>
      <c r="U2205" s="2"/>
      <c r="V2205" s="2"/>
    </row>
    <row r="2206" spans="1:22" ht="14.25" customHeight="1">
      <c r="A2206" s="20" t="s">
        <v>12021</v>
      </c>
      <c r="B2206" s="20" t="s">
        <v>6715</v>
      </c>
      <c r="C2206" s="20" t="s">
        <v>12022</v>
      </c>
      <c r="D2206" s="20" t="s">
        <v>1913</v>
      </c>
      <c r="E2206" s="20" t="s">
        <v>264</v>
      </c>
      <c r="F2206" s="20" t="s">
        <v>12023</v>
      </c>
      <c r="G2206" s="20" t="s">
        <v>2091</v>
      </c>
      <c r="H2206" s="20" t="s">
        <v>12024</v>
      </c>
      <c r="I2206" s="20" t="s">
        <v>12025</v>
      </c>
      <c r="J2206" s="20" t="s">
        <v>12026</v>
      </c>
      <c r="K2206" s="20"/>
      <c r="L2206" s="20" t="s">
        <v>9775</v>
      </c>
      <c r="M2206" s="20" t="s">
        <v>59</v>
      </c>
      <c r="N2206" s="20"/>
      <c r="O2206" s="20"/>
      <c r="P2206" s="20" t="s">
        <v>9771</v>
      </c>
      <c r="Q2206" s="20" t="s">
        <v>2051</v>
      </c>
      <c r="R2206" s="2"/>
      <c r="S2206" s="2" t="s">
        <v>6528</v>
      </c>
      <c r="T2206" s="2" t="s">
        <v>9776</v>
      </c>
      <c r="U2206" s="2"/>
      <c r="V2206" s="2"/>
    </row>
    <row r="2207" spans="1:22" ht="14.25" customHeight="1">
      <c r="A2207" s="20" t="s">
        <v>12027</v>
      </c>
      <c r="B2207" s="20" t="s">
        <v>6715</v>
      </c>
      <c r="C2207" s="20" t="s">
        <v>12028</v>
      </c>
      <c r="D2207" s="20" t="s">
        <v>9794</v>
      </c>
      <c r="E2207" s="20" t="s">
        <v>96</v>
      </c>
      <c r="F2207" s="20" t="s">
        <v>10267</v>
      </c>
      <c r="G2207" s="20" t="s">
        <v>2091</v>
      </c>
      <c r="H2207" s="20" t="s">
        <v>12029</v>
      </c>
      <c r="I2207" s="20" t="s">
        <v>12030</v>
      </c>
      <c r="J2207" s="20"/>
      <c r="K2207" s="20" t="s">
        <v>9799</v>
      </c>
      <c r="L2207" s="20" t="s">
        <v>9800</v>
      </c>
      <c r="M2207" s="20" t="s">
        <v>59</v>
      </c>
      <c r="N2207" s="20"/>
      <c r="O2207" s="20"/>
      <c r="P2207" s="20" t="s">
        <v>9771</v>
      </c>
      <c r="Q2207" s="20" t="s">
        <v>2051</v>
      </c>
      <c r="R2207" s="2"/>
      <c r="S2207" s="2" t="s">
        <v>6528</v>
      </c>
      <c r="T2207" s="2" t="s">
        <v>9801</v>
      </c>
      <c r="U2207" s="2"/>
      <c r="V2207" s="2"/>
    </row>
    <row r="2208" spans="1:22" ht="14.25" customHeight="1">
      <c r="A2208" s="20" t="s">
        <v>12031</v>
      </c>
      <c r="B2208" s="20" t="s">
        <v>6715</v>
      </c>
      <c r="C2208" s="20" t="s">
        <v>12032</v>
      </c>
      <c r="D2208" s="20" t="s">
        <v>9935</v>
      </c>
      <c r="E2208" s="20" t="s">
        <v>264</v>
      </c>
      <c r="F2208" s="20" t="s">
        <v>12033</v>
      </c>
      <c r="G2208" s="20" t="s">
        <v>2091</v>
      </c>
      <c r="H2208" s="20" t="s">
        <v>12034</v>
      </c>
      <c r="I2208" s="20" t="s">
        <v>12035</v>
      </c>
      <c r="J2208" s="20" t="s">
        <v>12036</v>
      </c>
      <c r="K2208" s="20" t="s">
        <v>9940</v>
      </c>
      <c r="L2208" s="20" t="s">
        <v>9941</v>
      </c>
      <c r="M2208" s="20" t="s">
        <v>1566</v>
      </c>
      <c r="N2208" s="20"/>
      <c r="O2208" s="20"/>
      <c r="P2208" s="20" t="s">
        <v>9771</v>
      </c>
      <c r="Q2208" s="20" t="s">
        <v>2051</v>
      </c>
      <c r="R2208" s="2" t="s">
        <v>2067</v>
      </c>
      <c r="S2208" s="2" t="s">
        <v>6528</v>
      </c>
      <c r="T2208" s="2" t="s">
        <v>9942</v>
      </c>
      <c r="U2208" s="2"/>
      <c r="V2208" s="2"/>
    </row>
    <row r="2209" spans="1:22" ht="14.25" customHeight="1">
      <c r="A2209" s="20" t="s">
        <v>12037</v>
      </c>
      <c r="B2209" s="20" t="s">
        <v>6715</v>
      </c>
      <c r="C2209" s="20" t="s">
        <v>7551</v>
      </c>
      <c r="D2209" s="20" t="s">
        <v>1913</v>
      </c>
      <c r="E2209" s="20" t="s">
        <v>264</v>
      </c>
      <c r="F2209" s="20" t="s">
        <v>12038</v>
      </c>
      <c r="G2209" s="20" t="s">
        <v>2091</v>
      </c>
      <c r="H2209" s="20" t="s">
        <v>12039</v>
      </c>
      <c r="I2209" s="20" t="s">
        <v>12040</v>
      </c>
      <c r="J2209" s="20" t="s">
        <v>12041</v>
      </c>
      <c r="K2209" s="20"/>
      <c r="L2209" s="20" t="s">
        <v>9775</v>
      </c>
      <c r="M2209" s="20" t="s">
        <v>59</v>
      </c>
      <c r="N2209" s="20"/>
      <c r="O2209" s="20"/>
      <c r="P2209" s="20" t="s">
        <v>9771</v>
      </c>
      <c r="Q2209" s="20" t="s">
        <v>2051</v>
      </c>
      <c r="R2209" s="2"/>
      <c r="S2209" s="2" t="s">
        <v>6528</v>
      </c>
      <c r="T2209" s="2" t="s">
        <v>9776</v>
      </c>
      <c r="U2209" s="2"/>
      <c r="V2209" s="2"/>
    </row>
    <row r="2210" spans="1:22" ht="14.25" customHeight="1">
      <c r="A2210" s="20" t="s">
        <v>12042</v>
      </c>
      <c r="B2210" s="20" t="s">
        <v>6715</v>
      </c>
      <c r="C2210" s="20" t="s">
        <v>12043</v>
      </c>
      <c r="D2210" s="20" t="s">
        <v>9779</v>
      </c>
      <c r="E2210" s="20" t="s">
        <v>264</v>
      </c>
      <c r="F2210" s="20" t="s">
        <v>12044</v>
      </c>
      <c r="G2210" s="20" t="s">
        <v>2091</v>
      </c>
      <c r="H2210" s="20" t="s">
        <v>12045</v>
      </c>
      <c r="I2210" s="20" t="s">
        <v>12046</v>
      </c>
      <c r="J2210" s="20" t="s">
        <v>12047</v>
      </c>
      <c r="K2210" s="20" t="s">
        <v>9784</v>
      </c>
      <c r="L2210" s="20"/>
      <c r="M2210" s="20" t="s">
        <v>1566</v>
      </c>
      <c r="N2210" s="20"/>
      <c r="O2210" s="20"/>
      <c r="P2210" s="20" t="s">
        <v>9771</v>
      </c>
      <c r="Q2210" s="20" t="s">
        <v>2051</v>
      </c>
      <c r="R2210" s="2" t="s">
        <v>2067</v>
      </c>
      <c r="S2210" s="2" t="s">
        <v>6528</v>
      </c>
      <c r="T2210" s="2" t="s">
        <v>9785</v>
      </c>
      <c r="U2210" s="2"/>
      <c r="V2210" s="2"/>
    </row>
    <row r="2211" spans="1:22" ht="14.25" customHeight="1">
      <c r="A2211" s="20" t="s">
        <v>12048</v>
      </c>
      <c r="B2211" s="20" t="s">
        <v>12049</v>
      </c>
      <c r="C2211" s="20" t="s">
        <v>12050</v>
      </c>
      <c r="D2211" s="20" t="s">
        <v>9766</v>
      </c>
      <c r="E2211" s="20" t="s">
        <v>264</v>
      </c>
      <c r="F2211" s="20" t="s">
        <v>12051</v>
      </c>
      <c r="G2211" s="20" t="s">
        <v>2091</v>
      </c>
      <c r="H2211" s="20" t="s">
        <v>12052</v>
      </c>
      <c r="I2211" s="20" t="s">
        <v>12053</v>
      </c>
      <c r="J2211" s="20" t="s">
        <v>12054</v>
      </c>
      <c r="K2211" s="20" t="s">
        <v>9770</v>
      </c>
      <c r="L2211" s="20"/>
      <c r="M2211" s="20" t="s">
        <v>60</v>
      </c>
      <c r="N2211" s="20"/>
      <c r="O2211" s="20"/>
      <c r="P2211" s="20" t="s">
        <v>9771</v>
      </c>
      <c r="Q2211" s="20" t="s">
        <v>2051</v>
      </c>
      <c r="R2211" s="2"/>
      <c r="S2211" s="2" t="s">
        <v>6528</v>
      </c>
      <c r="T2211" s="2" t="s">
        <v>9772</v>
      </c>
      <c r="U2211" s="2"/>
      <c r="V2211" s="2"/>
    </row>
    <row r="2212" spans="1:22" ht="14.25" customHeight="1">
      <c r="A2212" s="20" t="s">
        <v>12055</v>
      </c>
      <c r="B2212" s="20" t="s">
        <v>3634</v>
      </c>
      <c r="C2212" s="20" t="s">
        <v>12056</v>
      </c>
      <c r="D2212" s="20" t="s">
        <v>9766</v>
      </c>
      <c r="E2212" s="20" t="s">
        <v>264</v>
      </c>
      <c r="F2212" s="20" t="s">
        <v>12057</v>
      </c>
      <c r="G2212" s="20" t="s">
        <v>2091</v>
      </c>
      <c r="H2212" s="20" t="s">
        <v>12058</v>
      </c>
      <c r="I2212" s="20"/>
      <c r="J2212" s="20" t="s">
        <v>12059</v>
      </c>
      <c r="K2212" s="20" t="s">
        <v>9770</v>
      </c>
      <c r="L2212" s="20"/>
      <c r="M2212" s="20" t="s">
        <v>60</v>
      </c>
      <c r="N2212" s="20"/>
      <c r="O2212" s="20"/>
      <c r="P2212" s="20" t="s">
        <v>9771</v>
      </c>
      <c r="Q2212" s="20" t="s">
        <v>2051</v>
      </c>
      <c r="R2212" s="2"/>
      <c r="S2212" s="2" t="s">
        <v>6528</v>
      </c>
      <c r="T2212" s="2" t="s">
        <v>9772</v>
      </c>
      <c r="U2212" s="2"/>
      <c r="V2212" s="2"/>
    </row>
    <row r="2213" spans="1:22" ht="14.25" customHeight="1">
      <c r="A2213" s="20" t="s">
        <v>12060</v>
      </c>
      <c r="B2213" s="20" t="s">
        <v>12061</v>
      </c>
      <c r="C2213" s="20" t="s">
        <v>3725</v>
      </c>
      <c r="D2213" s="20" t="s">
        <v>1913</v>
      </c>
      <c r="E2213" s="20" t="s">
        <v>264</v>
      </c>
      <c r="F2213" s="20" t="s">
        <v>12062</v>
      </c>
      <c r="G2213" s="20" t="s">
        <v>2091</v>
      </c>
      <c r="H2213" s="20" t="s">
        <v>12063</v>
      </c>
      <c r="I2213" s="20"/>
      <c r="J2213" s="20" t="s">
        <v>12064</v>
      </c>
      <c r="K2213" s="20"/>
      <c r="L2213" s="20" t="s">
        <v>9775</v>
      </c>
      <c r="M2213" s="20" t="s">
        <v>59</v>
      </c>
      <c r="N2213" s="20"/>
      <c r="O2213" s="20"/>
      <c r="P2213" s="20" t="s">
        <v>9771</v>
      </c>
      <c r="Q2213" s="20" t="s">
        <v>2051</v>
      </c>
      <c r="R2213" s="2"/>
      <c r="S2213" s="2" t="s">
        <v>6528</v>
      </c>
      <c r="T2213" s="2" t="s">
        <v>9776</v>
      </c>
      <c r="U2213" s="2"/>
      <c r="V2213" s="2"/>
    </row>
    <row r="2214" spans="1:22" ht="14.25" customHeight="1">
      <c r="A2214" s="20" t="s">
        <v>12065</v>
      </c>
      <c r="B2214" s="20" t="s">
        <v>12066</v>
      </c>
      <c r="C2214" s="20" t="s">
        <v>12067</v>
      </c>
      <c r="D2214" s="20" t="s">
        <v>9794</v>
      </c>
      <c r="E2214" s="20" t="s">
        <v>96</v>
      </c>
      <c r="F2214" s="20" t="s">
        <v>12068</v>
      </c>
      <c r="G2214" s="20" t="s">
        <v>2091</v>
      </c>
      <c r="H2214" s="20" t="s">
        <v>12069</v>
      </c>
      <c r="I2214" s="20" t="s">
        <v>12070</v>
      </c>
      <c r="J2214" s="20"/>
      <c r="K2214" s="20" t="s">
        <v>9799</v>
      </c>
      <c r="L2214" s="20" t="s">
        <v>9800</v>
      </c>
      <c r="M2214" s="20" t="s">
        <v>1566</v>
      </c>
      <c r="N2214" s="20"/>
      <c r="O2214" s="20"/>
      <c r="P2214" s="20" t="s">
        <v>9771</v>
      </c>
      <c r="Q2214" s="20" t="s">
        <v>2051</v>
      </c>
      <c r="R2214" s="2" t="s">
        <v>2067</v>
      </c>
      <c r="S2214" s="2" t="s">
        <v>6528</v>
      </c>
      <c r="T2214" s="2" t="s">
        <v>9801</v>
      </c>
      <c r="U2214" s="2"/>
      <c r="V2214" s="2"/>
    </row>
    <row r="2215" spans="1:22" ht="14.25" customHeight="1">
      <c r="A2215" s="20" t="s">
        <v>12071</v>
      </c>
      <c r="B2215" s="20" t="s">
        <v>12072</v>
      </c>
      <c r="C2215" s="20" t="s">
        <v>8923</v>
      </c>
      <c r="D2215" s="20" t="s">
        <v>11232</v>
      </c>
      <c r="E2215" s="20" t="s">
        <v>264</v>
      </c>
      <c r="F2215" s="20" t="s">
        <v>12073</v>
      </c>
      <c r="G2215" s="20" t="s">
        <v>2091</v>
      </c>
      <c r="H2215" s="20" t="s">
        <v>12074</v>
      </c>
      <c r="I2215" s="20" t="s">
        <v>12075</v>
      </c>
      <c r="J2215" s="20" t="s">
        <v>12076</v>
      </c>
      <c r="K2215" s="20" t="s">
        <v>11236</v>
      </c>
      <c r="L2215" s="20" t="s">
        <v>11237</v>
      </c>
      <c r="M2215" s="20" t="s">
        <v>60</v>
      </c>
      <c r="N2215" s="20"/>
      <c r="O2215" s="20"/>
      <c r="P2215" s="20" t="s">
        <v>9771</v>
      </c>
      <c r="Q2215" s="20" t="s">
        <v>2051</v>
      </c>
      <c r="R2215" s="2"/>
      <c r="S2215" s="2" t="s">
        <v>6528</v>
      </c>
      <c r="T2215" s="2" t="s">
        <v>11238</v>
      </c>
      <c r="U2215" s="2"/>
      <c r="V2215" s="2"/>
    </row>
    <row r="2216" spans="1:22" ht="14.25" customHeight="1">
      <c r="A2216" s="20" t="s">
        <v>12077</v>
      </c>
      <c r="B2216" s="20" t="s">
        <v>12078</v>
      </c>
      <c r="C2216" s="20" t="s">
        <v>5210</v>
      </c>
      <c r="D2216" s="20" t="s">
        <v>9805</v>
      </c>
      <c r="E2216" s="20" t="s">
        <v>264</v>
      </c>
      <c r="F2216" s="20" t="s">
        <v>2210</v>
      </c>
      <c r="G2216" s="20" t="s">
        <v>2091</v>
      </c>
      <c r="H2216" s="20" t="s">
        <v>12079</v>
      </c>
      <c r="I2216" s="20" t="s">
        <v>12080</v>
      </c>
      <c r="J2216" s="20" t="s">
        <v>12081</v>
      </c>
      <c r="K2216" s="20" t="s">
        <v>9809</v>
      </c>
      <c r="L2216" s="20" t="s">
        <v>9810</v>
      </c>
      <c r="M2216" s="20" t="s">
        <v>59</v>
      </c>
      <c r="N2216" s="20"/>
      <c r="O2216" s="20"/>
      <c r="P2216" s="20" t="s">
        <v>9771</v>
      </c>
      <c r="Q2216" s="20" t="s">
        <v>2051</v>
      </c>
      <c r="R2216" s="2"/>
      <c r="S2216" s="2" t="s">
        <v>6528</v>
      </c>
      <c r="T2216" s="2" t="s">
        <v>9811</v>
      </c>
      <c r="U2216" s="2"/>
      <c r="V2216" s="2"/>
    </row>
    <row r="2217" spans="1:22" ht="14.25" customHeight="1">
      <c r="A2217" s="20" t="s">
        <v>12082</v>
      </c>
      <c r="B2217" s="20" t="s">
        <v>12083</v>
      </c>
      <c r="C2217" s="20" t="s">
        <v>12084</v>
      </c>
      <c r="D2217" s="20" t="s">
        <v>9805</v>
      </c>
      <c r="E2217" s="20" t="s">
        <v>264</v>
      </c>
      <c r="F2217" s="20" t="s">
        <v>11520</v>
      </c>
      <c r="G2217" s="20" t="s">
        <v>2091</v>
      </c>
      <c r="H2217" s="20" t="s">
        <v>12085</v>
      </c>
      <c r="I2217" s="20" t="s">
        <v>12086</v>
      </c>
      <c r="J2217" s="20"/>
      <c r="K2217" s="20" t="s">
        <v>9809</v>
      </c>
      <c r="L2217" s="20" t="s">
        <v>9810</v>
      </c>
      <c r="M2217" s="20" t="s">
        <v>59</v>
      </c>
      <c r="N2217" s="20"/>
      <c r="O2217" s="20"/>
      <c r="P2217" s="20" t="s">
        <v>9771</v>
      </c>
      <c r="Q2217" s="20" t="s">
        <v>2051</v>
      </c>
      <c r="R2217" s="2"/>
      <c r="S2217" s="2" t="s">
        <v>6528</v>
      </c>
      <c r="T2217" s="2" t="s">
        <v>9811</v>
      </c>
      <c r="U2217" s="2"/>
      <c r="V2217" s="2"/>
    </row>
    <row r="2218" spans="1:22" ht="14.25" customHeight="1">
      <c r="A2218" s="20" t="s">
        <v>12087</v>
      </c>
      <c r="B2218" s="20" t="s">
        <v>8855</v>
      </c>
      <c r="C2218" s="20" t="s">
        <v>12088</v>
      </c>
      <c r="D2218" s="20" t="s">
        <v>10172</v>
      </c>
      <c r="E2218" s="20" t="s">
        <v>264</v>
      </c>
      <c r="F2218" s="20" t="s">
        <v>12089</v>
      </c>
      <c r="G2218" s="20" t="s">
        <v>2091</v>
      </c>
      <c r="H2218" s="20" t="s">
        <v>12090</v>
      </c>
      <c r="I2218" s="20" t="s">
        <v>12091</v>
      </c>
      <c r="J2218" s="20"/>
      <c r="K2218" s="20"/>
      <c r="L2218" s="20"/>
      <c r="M2218" s="20" t="s">
        <v>1566</v>
      </c>
      <c r="N2218" s="20"/>
      <c r="O2218" s="20"/>
      <c r="P2218" s="20" t="s">
        <v>9771</v>
      </c>
      <c r="Q2218" s="20" t="s">
        <v>2051</v>
      </c>
      <c r="R2218" s="2" t="s">
        <v>2067</v>
      </c>
      <c r="S2218" s="2" t="s">
        <v>6528</v>
      </c>
      <c r="T2218" s="2" t="s">
        <v>10177</v>
      </c>
      <c r="U2218" s="2"/>
      <c r="V2218" s="2"/>
    </row>
    <row r="2219" spans="1:22" ht="14.25" customHeight="1">
      <c r="A2219" s="20" t="s">
        <v>12092</v>
      </c>
      <c r="B2219" s="20" t="s">
        <v>8855</v>
      </c>
      <c r="C2219" s="20" t="s">
        <v>12093</v>
      </c>
      <c r="D2219" s="20" t="s">
        <v>1913</v>
      </c>
      <c r="E2219" s="20" t="s">
        <v>264</v>
      </c>
      <c r="F2219" s="20" t="s">
        <v>10305</v>
      </c>
      <c r="G2219" s="20" t="s">
        <v>2091</v>
      </c>
      <c r="H2219" s="20" t="s">
        <v>12094</v>
      </c>
      <c r="I2219" s="20" t="s">
        <v>12095</v>
      </c>
      <c r="J2219" s="20" t="s">
        <v>12096</v>
      </c>
      <c r="K2219" s="20"/>
      <c r="L2219" s="20" t="s">
        <v>9775</v>
      </c>
      <c r="M2219" s="20" t="s">
        <v>1566</v>
      </c>
      <c r="N2219" s="20"/>
      <c r="O2219" s="20"/>
      <c r="P2219" s="20" t="s">
        <v>9771</v>
      </c>
      <c r="Q2219" s="20" t="s">
        <v>2051</v>
      </c>
      <c r="R2219" s="2" t="s">
        <v>2067</v>
      </c>
      <c r="S2219" s="2" t="s">
        <v>6528</v>
      </c>
      <c r="T2219" s="2" t="s">
        <v>9776</v>
      </c>
      <c r="U2219" s="2"/>
      <c r="V2219" s="2"/>
    </row>
    <row r="2220" spans="1:22" ht="14.25" customHeight="1">
      <c r="A2220" s="20" t="s">
        <v>12097</v>
      </c>
      <c r="B2220" s="20" t="s">
        <v>12098</v>
      </c>
      <c r="C2220" s="20" t="s">
        <v>12099</v>
      </c>
      <c r="D2220" s="20" t="s">
        <v>9805</v>
      </c>
      <c r="E2220" s="20" t="s">
        <v>264</v>
      </c>
      <c r="F2220" s="20" t="s">
        <v>12100</v>
      </c>
      <c r="G2220" s="20" t="s">
        <v>2091</v>
      </c>
      <c r="H2220" s="20" t="s">
        <v>12101</v>
      </c>
      <c r="I2220" s="20"/>
      <c r="J2220" s="20" t="s">
        <v>12102</v>
      </c>
      <c r="K2220" s="20" t="s">
        <v>9809</v>
      </c>
      <c r="L2220" s="20" t="s">
        <v>9810</v>
      </c>
      <c r="M2220" s="20" t="s">
        <v>60</v>
      </c>
      <c r="N2220" s="20"/>
      <c r="O2220" s="20"/>
      <c r="P2220" s="20" t="s">
        <v>9771</v>
      </c>
      <c r="Q2220" s="20" t="s">
        <v>2051</v>
      </c>
      <c r="R2220" s="2"/>
      <c r="S2220" s="2" t="s">
        <v>6528</v>
      </c>
      <c r="T2220" s="2" t="s">
        <v>9811</v>
      </c>
      <c r="U2220" s="2"/>
      <c r="V2220" s="2"/>
    </row>
    <row r="2221" spans="1:22" ht="14.25" customHeight="1">
      <c r="A2221" s="20" t="s">
        <v>12103</v>
      </c>
      <c r="B2221" s="20" t="s">
        <v>12104</v>
      </c>
      <c r="C2221" s="20" t="s">
        <v>4440</v>
      </c>
      <c r="D2221" s="20" t="s">
        <v>10056</v>
      </c>
      <c r="E2221" s="20" t="s">
        <v>264</v>
      </c>
      <c r="F2221" s="20" t="s">
        <v>12105</v>
      </c>
      <c r="G2221" s="20" t="s">
        <v>2091</v>
      </c>
      <c r="H2221" s="20" t="s">
        <v>12106</v>
      </c>
      <c r="I2221" s="20"/>
      <c r="J2221" s="20" t="s">
        <v>12107</v>
      </c>
      <c r="K2221" s="20"/>
      <c r="L2221" s="20" t="s">
        <v>10061</v>
      </c>
      <c r="M2221" s="20" t="s">
        <v>59</v>
      </c>
      <c r="N2221" s="20"/>
      <c r="O2221" s="20"/>
      <c r="P2221" s="20" t="s">
        <v>9771</v>
      </c>
      <c r="Q2221" s="20" t="s">
        <v>2051</v>
      </c>
      <c r="R2221" s="2"/>
      <c r="S2221" s="2" t="s">
        <v>6528</v>
      </c>
      <c r="T2221" s="2" t="s">
        <v>10062</v>
      </c>
      <c r="U2221" s="2"/>
      <c r="V2221" s="2"/>
    </row>
    <row r="2222" spans="1:22" ht="14.25" customHeight="1">
      <c r="A2222" s="20" t="s">
        <v>12108</v>
      </c>
      <c r="B2222" s="20" t="s">
        <v>5729</v>
      </c>
      <c r="C2222" s="20" t="s">
        <v>12109</v>
      </c>
      <c r="D2222" s="20" t="s">
        <v>9794</v>
      </c>
      <c r="E2222" s="20" t="s">
        <v>96</v>
      </c>
      <c r="F2222" s="20" t="s">
        <v>12110</v>
      </c>
      <c r="G2222" s="20" t="s">
        <v>2091</v>
      </c>
      <c r="H2222" s="20" t="s">
        <v>12111</v>
      </c>
      <c r="I2222" s="20" t="s">
        <v>12112</v>
      </c>
      <c r="J2222" s="20"/>
      <c r="K2222" s="20" t="s">
        <v>9799</v>
      </c>
      <c r="L2222" s="20" t="s">
        <v>9800</v>
      </c>
      <c r="M2222" s="20" t="s">
        <v>1566</v>
      </c>
      <c r="N2222" s="20"/>
      <c r="O2222" s="20"/>
      <c r="P2222" s="20" t="s">
        <v>9771</v>
      </c>
      <c r="Q2222" s="20" t="s">
        <v>2051</v>
      </c>
      <c r="R2222" s="2" t="s">
        <v>2067</v>
      </c>
      <c r="S2222" s="2" t="s">
        <v>6528</v>
      </c>
      <c r="T2222" s="2" t="s">
        <v>9801</v>
      </c>
      <c r="U2222" s="2"/>
      <c r="V2222" s="2"/>
    </row>
    <row r="2223" spans="1:22" ht="14.25" customHeight="1">
      <c r="A2223" s="20" t="s">
        <v>12113</v>
      </c>
      <c r="B2223" s="20" t="s">
        <v>5729</v>
      </c>
      <c r="C2223" s="20" t="s">
        <v>12114</v>
      </c>
      <c r="D2223" s="20" t="s">
        <v>9935</v>
      </c>
      <c r="E2223" s="20" t="s">
        <v>264</v>
      </c>
      <c r="F2223" s="20" t="s">
        <v>12115</v>
      </c>
      <c r="G2223" s="20" t="s">
        <v>2091</v>
      </c>
      <c r="H2223" s="20" t="s">
        <v>12116</v>
      </c>
      <c r="I2223" s="20" t="s">
        <v>12117</v>
      </c>
      <c r="J2223" s="20"/>
      <c r="K2223" s="20" t="s">
        <v>9940</v>
      </c>
      <c r="L2223" s="20" t="s">
        <v>9941</v>
      </c>
      <c r="M2223" s="20" t="s">
        <v>1566</v>
      </c>
      <c r="N2223" s="20"/>
      <c r="O2223" s="20"/>
      <c r="P2223" s="20" t="s">
        <v>9771</v>
      </c>
      <c r="Q2223" s="20" t="s">
        <v>2051</v>
      </c>
      <c r="R2223" s="2" t="s">
        <v>2052</v>
      </c>
      <c r="S2223" s="2" t="s">
        <v>6528</v>
      </c>
      <c r="T2223" s="2" t="s">
        <v>9942</v>
      </c>
      <c r="U2223" s="2"/>
      <c r="V2223" s="2"/>
    </row>
    <row r="2224" spans="1:22" ht="14.25" customHeight="1">
      <c r="A2224" s="20" t="s">
        <v>12118</v>
      </c>
      <c r="B2224" s="20" t="s">
        <v>5729</v>
      </c>
      <c r="C2224" s="20" t="s">
        <v>12119</v>
      </c>
      <c r="D2224" s="20" t="s">
        <v>9805</v>
      </c>
      <c r="E2224" s="20" t="s">
        <v>264</v>
      </c>
      <c r="F2224" s="20" t="s">
        <v>9868</v>
      </c>
      <c r="G2224" s="20" t="s">
        <v>2091</v>
      </c>
      <c r="H2224" s="20" t="s">
        <v>12120</v>
      </c>
      <c r="I2224" s="20" t="s">
        <v>12121</v>
      </c>
      <c r="J2224" s="20"/>
      <c r="K2224" s="20" t="s">
        <v>9809</v>
      </c>
      <c r="L2224" s="20" t="s">
        <v>9810</v>
      </c>
      <c r="M2224" s="20" t="s">
        <v>1566</v>
      </c>
      <c r="N2224" s="20"/>
      <c r="O2224" s="20"/>
      <c r="P2224" s="20" t="s">
        <v>9771</v>
      </c>
      <c r="Q2224" s="20" t="s">
        <v>2051</v>
      </c>
      <c r="R2224" s="2" t="s">
        <v>2052</v>
      </c>
      <c r="S2224" s="2" t="s">
        <v>6528</v>
      </c>
      <c r="T2224" s="2" t="s">
        <v>9811</v>
      </c>
      <c r="U2224" s="2"/>
      <c r="V2224" s="2"/>
    </row>
    <row r="2225" spans="1:22" ht="14.25" customHeight="1">
      <c r="A2225" s="20" t="s">
        <v>12122</v>
      </c>
      <c r="B2225" s="20" t="s">
        <v>3589</v>
      </c>
      <c r="C2225" s="20" t="s">
        <v>9698</v>
      </c>
      <c r="D2225" s="20" t="s">
        <v>9794</v>
      </c>
      <c r="E2225" s="20" t="s">
        <v>96</v>
      </c>
      <c r="F2225" s="20" t="s">
        <v>10449</v>
      </c>
      <c r="G2225" s="20" t="s">
        <v>2091</v>
      </c>
      <c r="H2225" s="20" t="s">
        <v>12123</v>
      </c>
      <c r="I2225" s="20" t="s">
        <v>12124</v>
      </c>
      <c r="J2225" s="20"/>
      <c r="K2225" s="20" t="s">
        <v>9799</v>
      </c>
      <c r="L2225" s="20" t="s">
        <v>9800</v>
      </c>
      <c r="M2225" s="20" t="s">
        <v>1566</v>
      </c>
      <c r="N2225" s="20"/>
      <c r="O2225" s="20"/>
      <c r="P2225" s="20" t="s">
        <v>9771</v>
      </c>
      <c r="Q2225" s="20" t="s">
        <v>2051</v>
      </c>
      <c r="R2225" s="2" t="s">
        <v>2067</v>
      </c>
      <c r="S2225" s="2" t="s">
        <v>6528</v>
      </c>
      <c r="T2225" s="2" t="s">
        <v>9801</v>
      </c>
      <c r="U2225" s="2"/>
      <c r="V2225" s="2"/>
    </row>
    <row r="2226" spans="1:22" ht="14.25" customHeight="1">
      <c r="A2226" s="20" t="s">
        <v>12125</v>
      </c>
      <c r="B2226" s="20" t="s">
        <v>12126</v>
      </c>
      <c r="C2226" s="20" t="s">
        <v>4617</v>
      </c>
      <c r="D2226" s="20" t="s">
        <v>9779</v>
      </c>
      <c r="E2226" s="20" t="s">
        <v>264</v>
      </c>
      <c r="F2226" s="20" t="s">
        <v>12127</v>
      </c>
      <c r="G2226" s="20" t="s">
        <v>2091</v>
      </c>
      <c r="H2226" s="20" t="s">
        <v>12128</v>
      </c>
      <c r="I2226" s="20" t="s">
        <v>12129</v>
      </c>
      <c r="J2226" s="20" t="s">
        <v>12130</v>
      </c>
      <c r="K2226" s="20" t="s">
        <v>9784</v>
      </c>
      <c r="L2226" s="20"/>
      <c r="M2226" s="20" t="s">
        <v>1566</v>
      </c>
      <c r="N2226" s="20"/>
      <c r="O2226" s="20"/>
      <c r="P2226" s="20" t="s">
        <v>9771</v>
      </c>
      <c r="Q2226" s="20" t="s">
        <v>2051</v>
      </c>
      <c r="R2226" s="2" t="s">
        <v>2067</v>
      </c>
      <c r="S2226" s="2" t="s">
        <v>6528</v>
      </c>
      <c r="T2226" s="2" t="s">
        <v>9785</v>
      </c>
      <c r="U2226" s="2"/>
      <c r="V2226" s="2"/>
    </row>
    <row r="2227" spans="1:22" ht="14.25" customHeight="1">
      <c r="A2227" s="20" t="s">
        <v>12131</v>
      </c>
      <c r="B2227" s="20" t="s">
        <v>7080</v>
      </c>
      <c r="C2227" s="20" t="s">
        <v>4938</v>
      </c>
      <c r="D2227" s="20" t="s">
        <v>10648</v>
      </c>
      <c r="E2227" s="20" t="s">
        <v>264</v>
      </c>
      <c r="F2227" s="20" t="s">
        <v>12132</v>
      </c>
      <c r="G2227" s="20" t="s">
        <v>2091</v>
      </c>
      <c r="H2227" s="20" t="s">
        <v>12133</v>
      </c>
      <c r="I2227" s="20"/>
      <c r="J2227" s="20" t="s">
        <v>12134</v>
      </c>
      <c r="K2227" s="20" t="s">
        <v>10651</v>
      </c>
      <c r="L2227" s="20" t="s">
        <v>10652</v>
      </c>
      <c r="M2227" s="20" t="s">
        <v>1566</v>
      </c>
      <c r="N2227" s="20"/>
      <c r="O2227" s="20"/>
      <c r="P2227" s="20" t="s">
        <v>9771</v>
      </c>
      <c r="Q2227" s="20" t="s">
        <v>2051</v>
      </c>
      <c r="R2227" s="2" t="s">
        <v>2067</v>
      </c>
      <c r="S2227" s="2" t="s">
        <v>6528</v>
      </c>
      <c r="T2227" s="2" t="s">
        <v>10653</v>
      </c>
      <c r="U2227" s="2"/>
      <c r="V2227" s="2"/>
    </row>
    <row r="2228" spans="1:22" ht="14.25" customHeight="1">
      <c r="A2228" s="20" t="s">
        <v>12135</v>
      </c>
      <c r="B2228" s="20" t="s">
        <v>3517</v>
      </c>
      <c r="C2228" s="20" t="s">
        <v>12136</v>
      </c>
      <c r="D2228" s="20" t="s">
        <v>1913</v>
      </c>
      <c r="E2228" s="20" t="s">
        <v>264</v>
      </c>
      <c r="F2228" s="20" t="s">
        <v>12137</v>
      </c>
      <c r="G2228" s="20" t="s">
        <v>2091</v>
      </c>
      <c r="H2228" s="20" t="s">
        <v>12138</v>
      </c>
      <c r="I2228" s="20"/>
      <c r="J2228" s="20"/>
      <c r="K2228" s="20"/>
      <c r="L2228" s="20" t="s">
        <v>9775</v>
      </c>
      <c r="M2228" s="20" t="s">
        <v>1566</v>
      </c>
      <c r="N2228" s="20"/>
      <c r="O2228" s="20"/>
      <c r="P2228" s="20" t="s">
        <v>9771</v>
      </c>
      <c r="Q2228" s="20" t="s">
        <v>2051</v>
      </c>
      <c r="R2228" s="2" t="s">
        <v>2067</v>
      </c>
      <c r="S2228" s="2" t="s">
        <v>6528</v>
      </c>
      <c r="T2228" s="2" t="s">
        <v>9776</v>
      </c>
      <c r="U2228" s="2"/>
      <c r="V2228" s="2"/>
    </row>
    <row r="2229" spans="1:22" ht="14.25" customHeight="1">
      <c r="A2229" s="20" t="s">
        <v>12139</v>
      </c>
      <c r="B2229" s="20" t="s">
        <v>6968</v>
      </c>
      <c r="C2229" s="20" t="s">
        <v>12140</v>
      </c>
      <c r="D2229" s="20" t="s">
        <v>9820</v>
      </c>
      <c r="E2229" s="20" t="s">
        <v>264</v>
      </c>
      <c r="F2229" s="20" t="s">
        <v>12141</v>
      </c>
      <c r="G2229" s="20" t="s">
        <v>2091</v>
      </c>
      <c r="H2229" s="20" t="s">
        <v>12142</v>
      </c>
      <c r="I2229" s="20"/>
      <c r="J2229" s="20" t="s">
        <v>12143</v>
      </c>
      <c r="K2229" s="20" t="s">
        <v>9825</v>
      </c>
      <c r="L2229" s="20" t="s">
        <v>9826</v>
      </c>
      <c r="M2229" s="20" t="s">
        <v>1566</v>
      </c>
      <c r="N2229" s="20"/>
      <c r="O2229" s="20"/>
      <c r="P2229" s="20" t="s">
        <v>9771</v>
      </c>
      <c r="Q2229" s="20" t="s">
        <v>2051</v>
      </c>
      <c r="R2229" s="2" t="s">
        <v>2067</v>
      </c>
      <c r="S2229" s="2" t="s">
        <v>6528</v>
      </c>
      <c r="T2229" s="2" t="s">
        <v>9827</v>
      </c>
      <c r="U2229" s="2"/>
      <c r="V2229" s="2"/>
    </row>
    <row r="2230" spans="1:22" ht="14.25" customHeight="1">
      <c r="A2230" s="20" t="s">
        <v>12144</v>
      </c>
      <c r="B2230" s="20" t="s">
        <v>6968</v>
      </c>
      <c r="C2230" s="20" t="s">
        <v>12145</v>
      </c>
      <c r="D2230" s="20" t="s">
        <v>9820</v>
      </c>
      <c r="E2230" s="20" t="s">
        <v>264</v>
      </c>
      <c r="F2230" s="20" t="s">
        <v>12146</v>
      </c>
      <c r="G2230" s="20" t="s">
        <v>2091</v>
      </c>
      <c r="H2230" s="20" t="s">
        <v>12147</v>
      </c>
      <c r="I2230" s="20" t="s">
        <v>12148</v>
      </c>
      <c r="J2230" s="20"/>
      <c r="K2230" s="20" t="s">
        <v>9825</v>
      </c>
      <c r="L2230" s="20" t="s">
        <v>9826</v>
      </c>
      <c r="M2230" s="20" t="s">
        <v>1566</v>
      </c>
      <c r="N2230" s="20"/>
      <c r="O2230" s="20"/>
      <c r="P2230" s="20" t="s">
        <v>9771</v>
      </c>
      <c r="Q2230" s="20" t="s">
        <v>2051</v>
      </c>
      <c r="R2230" s="2" t="s">
        <v>2067</v>
      </c>
      <c r="S2230" s="2" t="s">
        <v>6528</v>
      </c>
      <c r="T2230" s="2" t="s">
        <v>9827</v>
      </c>
      <c r="U2230" s="2"/>
      <c r="V2230" s="2"/>
    </row>
    <row r="2231" spans="1:22" ht="14.25" customHeight="1">
      <c r="A2231" s="20" t="s">
        <v>12149</v>
      </c>
      <c r="B2231" s="20" t="s">
        <v>12150</v>
      </c>
      <c r="C2231" s="20" t="s">
        <v>12151</v>
      </c>
      <c r="D2231" s="20" t="s">
        <v>1913</v>
      </c>
      <c r="E2231" s="20" t="s">
        <v>264</v>
      </c>
      <c r="F2231" s="20" t="s">
        <v>12152</v>
      </c>
      <c r="G2231" s="20" t="s">
        <v>2091</v>
      </c>
      <c r="H2231" s="20" t="s">
        <v>12153</v>
      </c>
      <c r="I2231" s="20" t="s">
        <v>12154</v>
      </c>
      <c r="J2231" s="20" t="s">
        <v>12155</v>
      </c>
      <c r="K2231" s="20"/>
      <c r="L2231" s="20" t="s">
        <v>9775</v>
      </c>
      <c r="M2231" s="20" t="s">
        <v>59</v>
      </c>
      <c r="N2231" s="20"/>
      <c r="O2231" s="20"/>
      <c r="P2231" s="20" t="s">
        <v>9771</v>
      </c>
      <c r="Q2231" s="20" t="s">
        <v>2051</v>
      </c>
      <c r="R2231" s="2"/>
      <c r="S2231" s="2" t="s">
        <v>6528</v>
      </c>
      <c r="T2231" s="2" t="s">
        <v>9776</v>
      </c>
      <c r="U2231" s="2"/>
      <c r="V2231" s="2"/>
    </row>
    <row r="2232" spans="1:22" ht="14.25" customHeight="1">
      <c r="A2232" s="20" t="s">
        <v>12156</v>
      </c>
      <c r="B2232" s="20" t="s">
        <v>12157</v>
      </c>
      <c r="C2232" s="20" t="s">
        <v>6172</v>
      </c>
      <c r="D2232" s="20" t="s">
        <v>1913</v>
      </c>
      <c r="E2232" s="20" t="s">
        <v>264</v>
      </c>
      <c r="F2232" s="20" t="s">
        <v>12158</v>
      </c>
      <c r="G2232" s="20" t="s">
        <v>2091</v>
      </c>
      <c r="H2232" s="20" t="s">
        <v>12159</v>
      </c>
      <c r="I2232" s="20" t="s">
        <v>12160</v>
      </c>
      <c r="J2232" s="20"/>
      <c r="K2232" s="20"/>
      <c r="L2232" s="20" t="s">
        <v>9775</v>
      </c>
      <c r="M2232" s="20" t="s">
        <v>1566</v>
      </c>
      <c r="N2232" s="20"/>
      <c r="O2232" s="20"/>
      <c r="P2232" s="20" t="s">
        <v>9771</v>
      </c>
      <c r="Q2232" s="20" t="s">
        <v>2051</v>
      </c>
      <c r="R2232" s="2" t="s">
        <v>2067</v>
      </c>
      <c r="S2232" s="2" t="s">
        <v>6528</v>
      </c>
      <c r="T2232" s="2" t="s">
        <v>9776</v>
      </c>
      <c r="U2232" s="2"/>
      <c r="V2232" s="2"/>
    </row>
    <row r="2233" spans="1:22" ht="14.25" customHeight="1">
      <c r="A2233" s="20" t="s">
        <v>12161</v>
      </c>
      <c r="B2233" s="20" t="s">
        <v>12162</v>
      </c>
      <c r="C2233" s="20" t="s">
        <v>2208</v>
      </c>
      <c r="D2233" s="20" t="s">
        <v>9766</v>
      </c>
      <c r="E2233" s="20" t="s">
        <v>264</v>
      </c>
      <c r="F2233" s="20" t="s">
        <v>12163</v>
      </c>
      <c r="G2233" s="20" t="s">
        <v>2091</v>
      </c>
      <c r="H2233" s="20" t="s">
        <v>12164</v>
      </c>
      <c r="I2233" s="20" t="s">
        <v>12165</v>
      </c>
      <c r="J2233" s="20"/>
      <c r="K2233" s="20" t="s">
        <v>9770</v>
      </c>
      <c r="L2233" s="20"/>
      <c r="M2233" s="20" t="s">
        <v>59</v>
      </c>
      <c r="N2233" s="20"/>
      <c r="O2233" s="20"/>
      <c r="P2233" s="20" t="s">
        <v>9771</v>
      </c>
      <c r="Q2233" s="20" t="s">
        <v>2051</v>
      </c>
      <c r="R2233" s="2"/>
      <c r="S2233" s="2" t="s">
        <v>6528</v>
      </c>
      <c r="T2233" s="2" t="s">
        <v>9772</v>
      </c>
      <c r="U2233" s="2"/>
      <c r="V2233" s="2"/>
    </row>
    <row r="2234" spans="1:22" ht="14.25" customHeight="1">
      <c r="A2234" s="20" t="s">
        <v>12166</v>
      </c>
      <c r="B2234" s="20" t="s">
        <v>3194</v>
      </c>
      <c r="C2234" s="20" t="s">
        <v>12167</v>
      </c>
      <c r="D2234" s="20" t="s">
        <v>9779</v>
      </c>
      <c r="E2234" s="20" t="s">
        <v>264</v>
      </c>
      <c r="F2234" s="20" t="s">
        <v>12168</v>
      </c>
      <c r="G2234" s="20" t="s">
        <v>2091</v>
      </c>
      <c r="H2234" s="20" t="s">
        <v>12169</v>
      </c>
      <c r="I2234" s="20" t="s">
        <v>12170</v>
      </c>
      <c r="J2234" s="20" t="s">
        <v>12171</v>
      </c>
      <c r="K2234" s="20" t="s">
        <v>9784</v>
      </c>
      <c r="L2234" s="20"/>
      <c r="M2234" s="20" t="s">
        <v>1566</v>
      </c>
      <c r="N2234" s="20"/>
      <c r="O2234" s="20"/>
      <c r="P2234" s="20" t="s">
        <v>9771</v>
      </c>
      <c r="Q2234" s="20" t="s">
        <v>2051</v>
      </c>
      <c r="R2234" s="2" t="s">
        <v>2067</v>
      </c>
      <c r="S2234" s="2" t="s">
        <v>6528</v>
      </c>
      <c r="T2234" s="2" t="s">
        <v>9785</v>
      </c>
      <c r="U2234" s="2"/>
      <c r="V2234" s="2"/>
    </row>
    <row r="2235" spans="1:22" ht="14.25" customHeight="1">
      <c r="A2235" s="20" t="s">
        <v>12172</v>
      </c>
      <c r="B2235" s="20" t="s">
        <v>12173</v>
      </c>
      <c r="C2235" s="20" t="s">
        <v>5286</v>
      </c>
      <c r="D2235" s="20" t="s">
        <v>1913</v>
      </c>
      <c r="E2235" s="20" t="s">
        <v>264</v>
      </c>
      <c r="F2235" s="20" t="s">
        <v>12174</v>
      </c>
      <c r="G2235" s="20" t="s">
        <v>2091</v>
      </c>
      <c r="H2235" s="20" t="s">
        <v>12175</v>
      </c>
      <c r="I2235" s="20" t="s">
        <v>12176</v>
      </c>
      <c r="J2235" s="20" t="s">
        <v>12177</v>
      </c>
      <c r="K2235" s="20"/>
      <c r="L2235" s="20" t="s">
        <v>9775</v>
      </c>
      <c r="M2235" s="20" t="s">
        <v>1566</v>
      </c>
      <c r="N2235" s="20"/>
      <c r="O2235" s="20"/>
      <c r="P2235" s="20" t="s">
        <v>9771</v>
      </c>
      <c r="Q2235" s="20" t="s">
        <v>2051</v>
      </c>
      <c r="R2235" s="2" t="s">
        <v>2052</v>
      </c>
      <c r="S2235" s="2" t="s">
        <v>6528</v>
      </c>
      <c r="T2235" s="2" t="s">
        <v>9776</v>
      </c>
      <c r="U2235" s="2"/>
      <c r="V2235" s="2"/>
    </row>
    <row r="2236" spans="1:22" ht="14.25" customHeight="1">
      <c r="A2236" s="20" t="s">
        <v>12178</v>
      </c>
      <c r="B2236" s="20" t="s">
        <v>12179</v>
      </c>
      <c r="C2236" s="20" t="s">
        <v>12180</v>
      </c>
      <c r="D2236" s="20" t="s">
        <v>1913</v>
      </c>
      <c r="E2236" s="20" t="s">
        <v>264</v>
      </c>
      <c r="F2236" s="20" t="s">
        <v>12181</v>
      </c>
      <c r="G2236" s="20" t="s">
        <v>2091</v>
      </c>
      <c r="H2236" s="20" t="s">
        <v>12182</v>
      </c>
      <c r="I2236" s="20"/>
      <c r="J2236" s="20"/>
      <c r="K2236" s="20"/>
      <c r="L2236" s="20" t="s">
        <v>9775</v>
      </c>
      <c r="M2236" s="20" t="s">
        <v>1566</v>
      </c>
      <c r="N2236" s="20"/>
      <c r="O2236" s="20"/>
      <c r="P2236" s="20" t="s">
        <v>9771</v>
      </c>
      <c r="Q2236" s="20" t="s">
        <v>2051</v>
      </c>
      <c r="R2236" s="2" t="s">
        <v>2067</v>
      </c>
      <c r="S2236" s="2" t="s">
        <v>6528</v>
      </c>
      <c r="T2236" s="2" t="s">
        <v>9776</v>
      </c>
      <c r="U2236" s="2"/>
      <c r="V2236" s="2"/>
    </row>
    <row r="2237" spans="1:22" ht="14.25" customHeight="1">
      <c r="A2237" s="20" t="s">
        <v>12183</v>
      </c>
      <c r="B2237" s="20" t="s">
        <v>12184</v>
      </c>
      <c r="C2237" s="20" t="s">
        <v>12185</v>
      </c>
      <c r="D2237" s="20" t="s">
        <v>9805</v>
      </c>
      <c r="E2237" s="20" t="s">
        <v>264</v>
      </c>
      <c r="F2237" s="20" t="s">
        <v>12186</v>
      </c>
      <c r="G2237" s="20" t="s">
        <v>2091</v>
      </c>
      <c r="H2237" s="20" t="s">
        <v>12187</v>
      </c>
      <c r="I2237" s="20"/>
      <c r="J2237" s="20" t="s">
        <v>12188</v>
      </c>
      <c r="K2237" s="20" t="s">
        <v>9809</v>
      </c>
      <c r="L2237" s="20" t="s">
        <v>9810</v>
      </c>
      <c r="M2237" s="20" t="s">
        <v>1566</v>
      </c>
      <c r="N2237" s="20"/>
      <c r="O2237" s="20"/>
      <c r="P2237" s="20" t="s">
        <v>9771</v>
      </c>
      <c r="Q2237" s="20" t="s">
        <v>2051</v>
      </c>
      <c r="R2237" s="2" t="s">
        <v>2067</v>
      </c>
      <c r="S2237" s="2" t="s">
        <v>6528</v>
      </c>
      <c r="T2237" s="2" t="s">
        <v>9811</v>
      </c>
      <c r="U2237" s="2"/>
      <c r="V2237" s="2"/>
    </row>
    <row r="2238" spans="1:22" ht="14.25" customHeight="1">
      <c r="A2238" s="20" t="s">
        <v>12189</v>
      </c>
      <c r="B2238" s="20" t="s">
        <v>6066</v>
      </c>
      <c r="C2238" s="20" t="s">
        <v>9070</v>
      </c>
      <c r="D2238" s="20" t="s">
        <v>10648</v>
      </c>
      <c r="E2238" s="20" t="s">
        <v>264</v>
      </c>
      <c r="F2238" s="20" t="s">
        <v>12190</v>
      </c>
      <c r="G2238" s="20" t="s">
        <v>2091</v>
      </c>
      <c r="H2238" s="20" t="s">
        <v>12191</v>
      </c>
      <c r="I2238" s="20" t="s">
        <v>12192</v>
      </c>
      <c r="J2238" s="20" t="s">
        <v>12193</v>
      </c>
      <c r="K2238" s="20" t="s">
        <v>10651</v>
      </c>
      <c r="L2238" s="20" t="s">
        <v>10652</v>
      </c>
      <c r="M2238" s="20" t="s">
        <v>1566</v>
      </c>
      <c r="N2238" s="20"/>
      <c r="O2238" s="20"/>
      <c r="P2238" s="20" t="s">
        <v>9771</v>
      </c>
      <c r="Q2238" s="20" t="s">
        <v>2051</v>
      </c>
      <c r="R2238" s="2" t="s">
        <v>2067</v>
      </c>
      <c r="S2238" s="2" t="s">
        <v>6528</v>
      </c>
      <c r="T2238" s="2" t="s">
        <v>10653</v>
      </c>
      <c r="U2238" s="2"/>
      <c r="V2238" s="2"/>
    </row>
    <row r="2239" spans="1:22" ht="14.25" customHeight="1">
      <c r="A2239" s="20" t="s">
        <v>12194</v>
      </c>
      <c r="B2239" s="20" t="s">
        <v>6066</v>
      </c>
      <c r="C2239" s="20" t="s">
        <v>3279</v>
      </c>
      <c r="D2239" s="20" t="s">
        <v>1913</v>
      </c>
      <c r="E2239" s="20" t="s">
        <v>264</v>
      </c>
      <c r="F2239" s="20" t="s">
        <v>9831</v>
      </c>
      <c r="G2239" s="20" t="s">
        <v>2091</v>
      </c>
      <c r="H2239" s="20" t="s">
        <v>12195</v>
      </c>
      <c r="I2239" s="20"/>
      <c r="J2239" s="20"/>
      <c r="K2239" s="20"/>
      <c r="L2239" s="20" t="s">
        <v>9775</v>
      </c>
      <c r="M2239" s="20" t="s">
        <v>59</v>
      </c>
      <c r="N2239" s="20"/>
      <c r="O2239" s="20"/>
      <c r="P2239" s="20" t="s">
        <v>9771</v>
      </c>
      <c r="Q2239" s="20" t="s">
        <v>2051</v>
      </c>
      <c r="R2239" s="2"/>
      <c r="S2239" s="16" t="s">
        <v>6863</v>
      </c>
      <c r="T2239" s="2" t="s">
        <v>9776</v>
      </c>
      <c r="U2239" s="2"/>
      <c r="V2239" s="2"/>
    </row>
    <row r="2240" spans="1:22" ht="14.25" customHeight="1">
      <c r="A2240" s="20" t="s">
        <v>12196</v>
      </c>
      <c r="B2240" s="20" t="s">
        <v>3439</v>
      </c>
      <c r="C2240" s="20" t="s">
        <v>12197</v>
      </c>
      <c r="D2240" s="20" t="s">
        <v>1913</v>
      </c>
      <c r="E2240" s="20" t="s">
        <v>264</v>
      </c>
      <c r="F2240" s="20" t="s">
        <v>12198</v>
      </c>
      <c r="G2240" s="20" t="s">
        <v>2091</v>
      </c>
      <c r="H2240" s="20" t="s">
        <v>12199</v>
      </c>
      <c r="I2240" s="20" t="s">
        <v>12200</v>
      </c>
      <c r="J2240" s="20" t="s">
        <v>12201</v>
      </c>
      <c r="K2240" s="20"/>
      <c r="L2240" s="20" t="s">
        <v>9775</v>
      </c>
      <c r="M2240" s="20" t="s">
        <v>59</v>
      </c>
      <c r="N2240" s="20"/>
      <c r="O2240" s="20"/>
      <c r="P2240" s="20" t="s">
        <v>9771</v>
      </c>
      <c r="Q2240" s="20" t="s">
        <v>2051</v>
      </c>
      <c r="R2240" s="2"/>
      <c r="S2240" s="16" t="s">
        <v>6863</v>
      </c>
      <c r="T2240" s="2" t="s">
        <v>9776</v>
      </c>
      <c r="U2240" s="2"/>
      <c r="V2240" s="2"/>
    </row>
    <row r="2241" spans="1:22" ht="14.25" customHeight="1">
      <c r="A2241" s="20" t="s">
        <v>12202</v>
      </c>
      <c r="B2241" s="20" t="s">
        <v>12203</v>
      </c>
      <c r="C2241" s="20" t="s">
        <v>4695</v>
      </c>
      <c r="D2241" s="20" t="s">
        <v>9794</v>
      </c>
      <c r="E2241" s="20" t="s">
        <v>96</v>
      </c>
      <c r="F2241" s="20" t="s">
        <v>12204</v>
      </c>
      <c r="G2241" s="20" t="s">
        <v>2091</v>
      </c>
      <c r="H2241" s="20" t="s">
        <v>12205</v>
      </c>
      <c r="I2241" s="20" t="s">
        <v>12206</v>
      </c>
      <c r="J2241" s="20" t="s">
        <v>12207</v>
      </c>
      <c r="K2241" s="20" t="s">
        <v>9799</v>
      </c>
      <c r="L2241" s="20" t="s">
        <v>9800</v>
      </c>
      <c r="M2241" s="20" t="s">
        <v>60</v>
      </c>
      <c r="N2241" s="20"/>
      <c r="O2241" s="20"/>
      <c r="P2241" s="20" t="s">
        <v>9771</v>
      </c>
      <c r="Q2241" s="20" t="s">
        <v>2051</v>
      </c>
      <c r="R2241" s="2"/>
      <c r="S2241" s="2" t="s">
        <v>6528</v>
      </c>
      <c r="T2241" s="2" t="s">
        <v>9801</v>
      </c>
      <c r="U2241" s="2"/>
      <c r="V2241" s="2"/>
    </row>
    <row r="2242" spans="1:22" ht="14.25" customHeight="1">
      <c r="A2242" s="20" t="s">
        <v>12208</v>
      </c>
      <c r="B2242" s="20" t="s">
        <v>3425</v>
      </c>
      <c r="C2242" s="20" t="s">
        <v>12209</v>
      </c>
      <c r="D2242" s="20" t="s">
        <v>9779</v>
      </c>
      <c r="E2242" s="20" t="s">
        <v>264</v>
      </c>
      <c r="F2242" s="20" t="s">
        <v>2320</v>
      </c>
      <c r="G2242" s="20" t="s">
        <v>2091</v>
      </c>
      <c r="H2242" s="20" t="s">
        <v>12210</v>
      </c>
      <c r="I2242" s="20" t="s">
        <v>12211</v>
      </c>
      <c r="J2242" s="20"/>
      <c r="K2242" s="20" t="s">
        <v>9784</v>
      </c>
      <c r="L2242" s="20"/>
      <c r="M2242" s="20" t="s">
        <v>59</v>
      </c>
      <c r="N2242" s="20"/>
      <c r="O2242" s="20"/>
      <c r="P2242" s="20" t="s">
        <v>9771</v>
      </c>
      <c r="Q2242" s="20" t="s">
        <v>2051</v>
      </c>
      <c r="R2242" s="2"/>
      <c r="S2242" s="2" t="s">
        <v>6528</v>
      </c>
      <c r="T2242" s="2" t="s">
        <v>9785</v>
      </c>
      <c r="U2242" s="2"/>
      <c r="V2242" s="2"/>
    </row>
    <row r="2243" spans="1:22" ht="14.25" customHeight="1">
      <c r="A2243" s="20" t="s">
        <v>12212</v>
      </c>
      <c r="B2243" s="20" t="s">
        <v>3415</v>
      </c>
      <c r="C2243" s="20" t="s">
        <v>12213</v>
      </c>
      <c r="D2243" s="20" t="s">
        <v>9794</v>
      </c>
      <c r="E2243" s="20" t="s">
        <v>96</v>
      </c>
      <c r="F2243" s="20" t="s">
        <v>12214</v>
      </c>
      <c r="G2243" s="20" t="s">
        <v>2091</v>
      </c>
      <c r="H2243" s="20" t="s">
        <v>12215</v>
      </c>
      <c r="I2243" s="20"/>
      <c r="J2243" s="20"/>
      <c r="K2243" s="20" t="s">
        <v>9799</v>
      </c>
      <c r="L2243" s="20" t="s">
        <v>9800</v>
      </c>
      <c r="M2243" s="20" t="s">
        <v>59</v>
      </c>
      <c r="N2243" s="20"/>
      <c r="O2243" s="20"/>
      <c r="P2243" s="20" t="s">
        <v>9771</v>
      </c>
      <c r="Q2243" s="20" t="s">
        <v>2051</v>
      </c>
      <c r="R2243" s="2"/>
      <c r="S2243" s="2" t="s">
        <v>6528</v>
      </c>
      <c r="T2243" s="2" t="s">
        <v>9801</v>
      </c>
      <c r="U2243" s="2"/>
      <c r="V2243" s="2"/>
    </row>
    <row r="2244" spans="1:22" ht="14.25" customHeight="1">
      <c r="A2244" s="20" t="s">
        <v>12216</v>
      </c>
      <c r="B2244" s="20" t="s">
        <v>12217</v>
      </c>
      <c r="C2244" s="20" t="s">
        <v>12218</v>
      </c>
      <c r="D2244" s="20" t="s">
        <v>9794</v>
      </c>
      <c r="E2244" s="20" t="s">
        <v>96</v>
      </c>
      <c r="F2244" s="20" t="s">
        <v>12219</v>
      </c>
      <c r="G2244" s="20" t="s">
        <v>2091</v>
      </c>
      <c r="H2244" s="20" t="s">
        <v>12220</v>
      </c>
      <c r="I2244" s="20" t="s">
        <v>12221</v>
      </c>
      <c r="J2244" s="20" t="s">
        <v>12222</v>
      </c>
      <c r="K2244" s="20" t="s">
        <v>9799</v>
      </c>
      <c r="L2244" s="20" t="s">
        <v>9800</v>
      </c>
      <c r="M2244" s="20" t="s">
        <v>1566</v>
      </c>
      <c r="N2244" s="20"/>
      <c r="O2244" s="20"/>
      <c r="P2244" s="20" t="s">
        <v>9771</v>
      </c>
      <c r="Q2244" s="20" t="s">
        <v>2051</v>
      </c>
      <c r="R2244" s="2" t="s">
        <v>2067</v>
      </c>
      <c r="S2244" s="2" t="s">
        <v>6528</v>
      </c>
      <c r="T2244" s="2" t="s">
        <v>9801</v>
      </c>
      <c r="U2244" s="2"/>
      <c r="V2244" s="2"/>
    </row>
    <row r="2245" spans="1:22" ht="14.25" customHeight="1">
      <c r="A2245" s="20" t="s">
        <v>12223</v>
      </c>
      <c r="B2245" s="20" t="s">
        <v>3415</v>
      </c>
      <c r="C2245" s="20" t="s">
        <v>5749</v>
      </c>
      <c r="D2245" s="20" t="s">
        <v>1913</v>
      </c>
      <c r="E2245" s="20" t="s">
        <v>264</v>
      </c>
      <c r="F2245" s="20" t="s">
        <v>12224</v>
      </c>
      <c r="G2245" s="20" t="s">
        <v>2091</v>
      </c>
      <c r="H2245" s="20" t="s">
        <v>12225</v>
      </c>
      <c r="I2245" s="20" t="s">
        <v>12226</v>
      </c>
      <c r="J2245" s="20"/>
      <c r="K2245" s="20"/>
      <c r="L2245" s="20" t="s">
        <v>9775</v>
      </c>
      <c r="M2245" s="20" t="s">
        <v>59</v>
      </c>
      <c r="N2245" s="20"/>
      <c r="O2245" s="20"/>
      <c r="P2245" s="20" t="s">
        <v>9771</v>
      </c>
      <c r="Q2245" s="20" t="s">
        <v>2051</v>
      </c>
      <c r="R2245" s="2"/>
      <c r="S2245" s="2" t="s">
        <v>6528</v>
      </c>
      <c r="T2245" s="2" t="s">
        <v>9776</v>
      </c>
      <c r="U2245" s="2"/>
      <c r="V2245" s="2"/>
    </row>
    <row r="2246" spans="1:22" ht="14.25" customHeight="1">
      <c r="A2246" s="20" t="s">
        <v>12227</v>
      </c>
      <c r="B2246" s="20" t="s">
        <v>3415</v>
      </c>
      <c r="C2246" s="20" t="s">
        <v>12228</v>
      </c>
      <c r="D2246" s="20" t="s">
        <v>9971</v>
      </c>
      <c r="E2246" s="20" t="s">
        <v>264</v>
      </c>
      <c r="F2246" s="20" t="s">
        <v>12229</v>
      </c>
      <c r="G2246" s="20" t="s">
        <v>2091</v>
      </c>
      <c r="H2246" s="20" t="s">
        <v>12230</v>
      </c>
      <c r="I2246" s="20" t="s">
        <v>12231</v>
      </c>
      <c r="J2246" s="20"/>
      <c r="K2246" s="20"/>
      <c r="L2246" s="20" t="s">
        <v>9975</v>
      </c>
      <c r="M2246" s="20" t="s">
        <v>1566</v>
      </c>
      <c r="N2246" s="20"/>
      <c r="O2246" s="20"/>
      <c r="P2246" s="20" t="s">
        <v>9771</v>
      </c>
      <c r="Q2246" s="20" t="s">
        <v>2051</v>
      </c>
      <c r="R2246" s="2" t="s">
        <v>2067</v>
      </c>
      <c r="S2246" s="2" t="s">
        <v>6528</v>
      </c>
      <c r="T2246" s="2" t="s">
        <v>9976</v>
      </c>
      <c r="U2246" s="2"/>
      <c r="V2246" s="2"/>
    </row>
    <row r="2247" spans="1:22" ht="14.25" customHeight="1">
      <c r="A2247" s="20" t="s">
        <v>12232</v>
      </c>
      <c r="B2247" s="20" t="s">
        <v>3415</v>
      </c>
      <c r="C2247" s="20" t="s">
        <v>12233</v>
      </c>
      <c r="D2247" s="20" t="s">
        <v>1913</v>
      </c>
      <c r="E2247" s="20" t="s">
        <v>264</v>
      </c>
      <c r="F2247" s="20" t="s">
        <v>10375</v>
      </c>
      <c r="G2247" s="20" t="s">
        <v>2091</v>
      </c>
      <c r="H2247" s="20" t="s">
        <v>12234</v>
      </c>
      <c r="I2247" s="20" t="s">
        <v>10128</v>
      </c>
      <c r="J2247" s="20" t="s">
        <v>12235</v>
      </c>
      <c r="K2247" s="20"/>
      <c r="L2247" s="20" t="s">
        <v>9775</v>
      </c>
      <c r="M2247" s="20" t="s">
        <v>59</v>
      </c>
      <c r="N2247" s="20"/>
      <c r="O2247" s="20"/>
      <c r="P2247" s="20" t="s">
        <v>9771</v>
      </c>
      <c r="Q2247" s="20" t="s">
        <v>2051</v>
      </c>
      <c r="R2247" s="2"/>
      <c r="S2247" s="2" t="s">
        <v>6528</v>
      </c>
      <c r="T2247" s="2" t="s">
        <v>9776</v>
      </c>
      <c r="U2247" s="2"/>
      <c r="V2247" s="2"/>
    </row>
    <row r="2248" spans="1:22" ht="14.25" customHeight="1">
      <c r="A2248" s="20" t="s">
        <v>12236</v>
      </c>
      <c r="B2248" s="20" t="s">
        <v>12237</v>
      </c>
      <c r="C2248" s="20" t="s">
        <v>12238</v>
      </c>
      <c r="D2248" s="20" t="s">
        <v>9805</v>
      </c>
      <c r="E2248" s="20" t="s">
        <v>264</v>
      </c>
      <c r="F2248" s="20" t="s">
        <v>12239</v>
      </c>
      <c r="G2248" s="20" t="s">
        <v>2091</v>
      </c>
      <c r="H2248" s="20" t="s">
        <v>12240</v>
      </c>
      <c r="I2248" s="20" t="s">
        <v>12241</v>
      </c>
      <c r="J2248" s="20" t="s">
        <v>12242</v>
      </c>
      <c r="K2248" s="20" t="s">
        <v>9809</v>
      </c>
      <c r="L2248" s="20" t="s">
        <v>9810</v>
      </c>
      <c r="M2248" s="20" t="s">
        <v>1566</v>
      </c>
      <c r="N2248" s="20"/>
      <c r="O2248" s="20"/>
      <c r="P2248" s="20" t="s">
        <v>9771</v>
      </c>
      <c r="Q2248" s="20" t="s">
        <v>2051</v>
      </c>
      <c r="R2248" s="2" t="s">
        <v>2067</v>
      </c>
      <c r="S2248" s="2" t="s">
        <v>6528</v>
      </c>
      <c r="T2248" s="2" t="s">
        <v>9811</v>
      </c>
      <c r="U2248" s="2"/>
      <c r="V2248" s="2"/>
    </row>
    <row r="2249" spans="1:22" ht="14.25" customHeight="1">
      <c r="A2249" s="20" t="s">
        <v>12243</v>
      </c>
      <c r="B2249" s="20" t="s">
        <v>5755</v>
      </c>
      <c r="C2249" s="20" t="s">
        <v>12244</v>
      </c>
      <c r="D2249" s="20" t="s">
        <v>9779</v>
      </c>
      <c r="E2249" s="20" t="s">
        <v>264</v>
      </c>
      <c r="F2249" s="20" t="s">
        <v>12245</v>
      </c>
      <c r="G2249" s="20" t="s">
        <v>2091</v>
      </c>
      <c r="H2249" s="20" t="s">
        <v>12246</v>
      </c>
      <c r="I2249" s="20" t="s">
        <v>12247</v>
      </c>
      <c r="J2249" s="20" t="s">
        <v>12248</v>
      </c>
      <c r="K2249" s="20" t="s">
        <v>9784</v>
      </c>
      <c r="L2249" s="20"/>
      <c r="M2249" s="20" t="s">
        <v>1566</v>
      </c>
      <c r="N2249" s="20"/>
      <c r="O2249" s="20"/>
      <c r="P2249" s="20" t="s">
        <v>9771</v>
      </c>
      <c r="Q2249" s="20" t="s">
        <v>2051</v>
      </c>
      <c r="R2249" s="2" t="s">
        <v>2067</v>
      </c>
      <c r="S2249" s="2" t="s">
        <v>6528</v>
      </c>
      <c r="T2249" s="2" t="s">
        <v>9785</v>
      </c>
      <c r="U2249" s="2"/>
      <c r="V2249" s="2"/>
    </row>
    <row r="2250" spans="1:22" ht="14.25" customHeight="1">
      <c r="A2250" s="20" t="s">
        <v>12249</v>
      </c>
      <c r="B2250" s="20" t="s">
        <v>3155</v>
      </c>
      <c r="C2250" s="20" t="s">
        <v>12250</v>
      </c>
      <c r="D2250" s="20" t="s">
        <v>1913</v>
      </c>
      <c r="E2250" s="20" t="s">
        <v>264</v>
      </c>
      <c r="F2250" s="20" t="s">
        <v>12251</v>
      </c>
      <c r="G2250" s="20" t="s">
        <v>2091</v>
      </c>
      <c r="H2250" s="20" t="s">
        <v>12252</v>
      </c>
      <c r="I2250" s="20" t="s">
        <v>12253</v>
      </c>
      <c r="J2250" s="20" t="s">
        <v>12254</v>
      </c>
      <c r="K2250" s="20"/>
      <c r="L2250" s="20" t="s">
        <v>9775</v>
      </c>
      <c r="M2250" s="20" t="s">
        <v>59</v>
      </c>
      <c r="N2250" s="20"/>
      <c r="O2250" s="20"/>
      <c r="P2250" s="20" t="s">
        <v>9771</v>
      </c>
      <c r="Q2250" s="20" t="s">
        <v>2051</v>
      </c>
      <c r="R2250" s="2"/>
      <c r="S2250" s="2" t="s">
        <v>6528</v>
      </c>
      <c r="T2250" s="2" t="s">
        <v>9776</v>
      </c>
      <c r="U2250" s="2"/>
      <c r="V2250" s="2"/>
    </row>
    <row r="2251" spans="1:22" ht="14.25" customHeight="1">
      <c r="A2251" s="20" t="s">
        <v>12255</v>
      </c>
      <c r="B2251" s="20" t="s">
        <v>3155</v>
      </c>
      <c r="C2251" s="20" t="s">
        <v>12256</v>
      </c>
      <c r="D2251" s="20" t="s">
        <v>9779</v>
      </c>
      <c r="E2251" s="20" t="s">
        <v>264</v>
      </c>
      <c r="F2251" s="20" t="s">
        <v>12257</v>
      </c>
      <c r="G2251" s="20" t="s">
        <v>2091</v>
      </c>
      <c r="H2251" s="20" t="s">
        <v>12258</v>
      </c>
      <c r="I2251" s="20" t="s">
        <v>12259</v>
      </c>
      <c r="J2251" s="20" t="s">
        <v>12260</v>
      </c>
      <c r="K2251" s="20"/>
      <c r="L2251" s="20"/>
      <c r="M2251" s="20" t="s">
        <v>1566</v>
      </c>
      <c r="N2251" s="20"/>
      <c r="O2251" s="20"/>
      <c r="P2251" s="20" t="s">
        <v>9771</v>
      </c>
      <c r="Q2251" s="20" t="s">
        <v>2051</v>
      </c>
      <c r="R2251" s="2" t="s">
        <v>2067</v>
      </c>
      <c r="S2251" s="2" t="s">
        <v>6528</v>
      </c>
      <c r="T2251" s="2" t="s">
        <v>9785</v>
      </c>
      <c r="U2251" s="2"/>
      <c r="V2251" s="2"/>
    </row>
    <row r="2252" spans="1:22" ht="14.25" customHeight="1">
      <c r="A2252" s="20" t="s">
        <v>12261</v>
      </c>
      <c r="B2252" s="20" t="s">
        <v>3155</v>
      </c>
      <c r="C2252" s="20" t="s">
        <v>12262</v>
      </c>
      <c r="D2252" s="20" t="s">
        <v>10283</v>
      </c>
      <c r="E2252" s="20" t="s">
        <v>264</v>
      </c>
      <c r="F2252" s="20" t="s">
        <v>12263</v>
      </c>
      <c r="G2252" s="20" t="s">
        <v>2091</v>
      </c>
      <c r="H2252" s="20" t="s">
        <v>12264</v>
      </c>
      <c r="I2252" s="20" t="s">
        <v>12265</v>
      </c>
      <c r="J2252" s="20"/>
      <c r="K2252" s="20"/>
      <c r="L2252" s="20"/>
      <c r="M2252" s="20" t="s">
        <v>60</v>
      </c>
      <c r="N2252" s="20"/>
      <c r="O2252" s="20"/>
      <c r="P2252" s="20" t="s">
        <v>9771</v>
      </c>
      <c r="Q2252" s="20" t="s">
        <v>2051</v>
      </c>
      <c r="R2252" s="2"/>
      <c r="S2252" s="2" t="s">
        <v>6528</v>
      </c>
      <c r="T2252" s="2" t="s">
        <v>10286</v>
      </c>
      <c r="U2252" s="2"/>
      <c r="V2252" s="2"/>
    </row>
    <row r="2253" spans="1:22" ht="14.25" customHeight="1">
      <c r="A2253" s="20" t="s">
        <v>12266</v>
      </c>
      <c r="B2253" s="20" t="s">
        <v>3155</v>
      </c>
      <c r="C2253" s="20" t="s">
        <v>12267</v>
      </c>
      <c r="D2253" s="20" t="s">
        <v>1913</v>
      </c>
      <c r="E2253" s="20" t="s">
        <v>264</v>
      </c>
      <c r="F2253" s="20" t="s">
        <v>3850</v>
      </c>
      <c r="G2253" s="20" t="s">
        <v>2091</v>
      </c>
      <c r="H2253" s="20" t="s">
        <v>12268</v>
      </c>
      <c r="I2253" s="20"/>
      <c r="J2253" s="20"/>
      <c r="K2253" s="20"/>
      <c r="L2253" s="20" t="s">
        <v>9775</v>
      </c>
      <c r="M2253" s="20" t="s">
        <v>59</v>
      </c>
      <c r="N2253" s="20"/>
      <c r="O2253" s="20"/>
      <c r="P2253" s="20" t="s">
        <v>9771</v>
      </c>
      <c r="Q2253" s="20" t="s">
        <v>2051</v>
      </c>
      <c r="R2253" s="2"/>
      <c r="S2253" s="2" t="s">
        <v>6528</v>
      </c>
      <c r="T2253" s="2" t="s">
        <v>9776</v>
      </c>
      <c r="U2253" s="2"/>
      <c r="V2253" s="2"/>
    </row>
    <row r="2254" spans="1:22" ht="14.25" customHeight="1">
      <c r="A2254" s="20" t="s">
        <v>12269</v>
      </c>
      <c r="B2254" s="20" t="s">
        <v>3155</v>
      </c>
      <c r="C2254" s="20" t="s">
        <v>12270</v>
      </c>
      <c r="D2254" s="20" t="s">
        <v>9820</v>
      </c>
      <c r="E2254" s="20" t="s">
        <v>264</v>
      </c>
      <c r="F2254" s="20" t="s">
        <v>12271</v>
      </c>
      <c r="G2254" s="20" t="s">
        <v>2091</v>
      </c>
      <c r="H2254" s="20" t="s">
        <v>12272</v>
      </c>
      <c r="I2254" s="20" t="s">
        <v>12273</v>
      </c>
      <c r="J2254" s="20" t="s">
        <v>12274</v>
      </c>
      <c r="K2254" s="20" t="s">
        <v>9825</v>
      </c>
      <c r="L2254" s="20" t="s">
        <v>9826</v>
      </c>
      <c r="M2254" s="20" t="s">
        <v>1566</v>
      </c>
      <c r="N2254" s="20"/>
      <c r="O2254" s="20"/>
      <c r="P2254" s="20" t="s">
        <v>9771</v>
      </c>
      <c r="Q2254" s="20" t="s">
        <v>2051</v>
      </c>
      <c r="R2254" s="2" t="s">
        <v>2052</v>
      </c>
      <c r="S2254" s="2" t="s">
        <v>6528</v>
      </c>
      <c r="T2254" s="2" t="s">
        <v>9827</v>
      </c>
      <c r="U2254" s="2"/>
      <c r="V2254" s="2"/>
    </row>
    <row r="2255" spans="1:22" ht="14.25" customHeight="1">
      <c r="A2255" s="20" t="s">
        <v>12275</v>
      </c>
      <c r="B2255" s="20" t="s">
        <v>3155</v>
      </c>
      <c r="C2255" s="20" t="s">
        <v>12276</v>
      </c>
      <c r="D2255" s="20" t="s">
        <v>11232</v>
      </c>
      <c r="E2255" s="20" t="s">
        <v>264</v>
      </c>
      <c r="F2255" s="20" t="s">
        <v>2320</v>
      </c>
      <c r="G2255" s="20" t="s">
        <v>2091</v>
      </c>
      <c r="H2255" s="20" t="s">
        <v>12277</v>
      </c>
      <c r="I2255" s="20" t="s">
        <v>12278</v>
      </c>
      <c r="J2255" s="20" t="s">
        <v>12279</v>
      </c>
      <c r="K2255" s="20" t="s">
        <v>11236</v>
      </c>
      <c r="L2255" s="20" t="s">
        <v>11237</v>
      </c>
      <c r="M2255" s="20" t="s">
        <v>59</v>
      </c>
      <c r="N2255" s="20"/>
      <c r="O2255" s="20"/>
      <c r="P2255" s="20" t="s">
        <v>9771</v>
      </c>
      <c r="Q2255" s="20" t="s">
        <v>2051</v>
      </c>
      <c r="R2255" s="2"/>
      <c r="S2255" s="2" t="s">
        <v>6528</v>
      </c>
      <c r="T2255" s="2" t="s">
        <v>11238</v>
      </c>
      <c r="U2255" s="2"/>
      <c r="V2255" s="2"/>
    </row>
    <row r="2256" spans="1:22" ht="14.25" customHeight="1">
      <c r="A2256" s="20" t="s">
        <v>12280</v>
      </c>
      <c r="B2256" s="20" t="s">
        <v>3155</v>
      </c>
      <c r="C2256" s="20" t="s">
        <v>12281</v>
      </c>
      <c r="D2256" s="20" t="s">
        <v>9779</v>
      </c>
      <c r="E2256" s="20" t="s">
        <v>264</v>
      </c>
      <c r="F2256" s="20" t="s">
        <v>12282</v>
      </c>
      <c r="G2256" s="20" t="s">
        <v>2091</v>
      </c>
      <c r="H2256" s="20" t="s">
        <v>12283</v>
      </c>
      <c r="I2256" s="20" t="s">
        <v>12284</v>
      </c>
      <c r="J2256" s="20" t="s">
        <v>12285</v>
      </c>
      <c r="K2256" s="20" t="s">
        <v>9784</v>
      </c>
      <c r="L2256" s="20"/>
      <c r="M2256" s="20" t="s">
        <v>1566</v>
      </c>
      <c r="N2256" s="20"/>
      <c r="O2256" s="20"/>
      <c r="P2256" s="20" t="s">
        <v>9771</v>
      </c>
      <c r="Q2256" s="20" t="s">
        <v>2051</v>
      </c>
      <c r="R2256" s="2" t="s">
        <v>2067</v>
      </c>
      <c r="S2256" s="2" t="s">
        <v>6528</v>
      </c>
      <c r="T2256" s="2" t="s">
        <v>9785</v>
      </c>
      <c r="U2256" s="2"/>
      <c r="V2256" s="2"/>
    </row>
    <row r="2257" spans="1:22" ht="14.25" customHeight="1">
      <c r="A2257" s="20" t="s">
        <v>12286</v>
      </c>
      <c r="B2257" s="20" t="s">
        <v>3344</v>
      </c>
      <c r="C2257" s="20" t="s">
        <v>12287</v>
      </c>
      <c r="D2257" s="20" t="s">
        <v>9779</v>
      </c>
      <c r="E2257" s="20" t="s">
        <v>264</v>
      </c>
      <c r="F2257" s="20" t="s">
        <v>12288</v>
      </c>
      <c r="G2257" s="20" t="s">
        <v>2091</v>
      </c>
      <c r="H2257" s="20" t="s">
        <v>12289</v>
      </c>
      <c r="I2257" s="20" t="s">
        <v>12290</v>
      </c>
      <c r="J2257" s="20"/>
      <c r="K2257" s="20" t="s">
        <v>9784</v>
      </c>
      <c r="L2257" s="20"/>
      <c r="M2257" s="20" t="s">
        <v>1566</v>
      </c>
      <c r="N2257" s="20"/>
      <c r="O2257" s="20"/>
      <c r="P2257" s="20" t="s">
        <v>9771</v>
      </c>
      <c r="Q2257" s="20" t="s">
        <v>2051</v>
      </c>
      <c r="R2257" s="2" t="s">
        <v>2067</v>
      </c>
      <c r="S2257" s="2" t="s">
        <v>6528</v>
      </c>
      <c r="T2257" s="2" t="s">
        <v>9785</v>
      </c>
      <c r="U2257" s="2"/>
      <c r="V2257" s="2"/>
    </row>
    <row r="2258" spans="1:22" ht="14.25" customHeight="1">
      <c r="A2258" s="20" t="s">
        <v>12291</v>
      </c>
      <c r="B2258" s="20" t="s">
        <v>12292</v>
      </c>
      <c r="C2258" s="20" t="s">
        <v>12293</v>
      </c>
      <c r="D2258" s="20" t="s">
        <v>9836</v>
      </c>
      <c r="E2258" s="20" t="s">
        <v>264</v>
      </c>
      <c r="F2258" s="20" t="s">
        <v>12294</v>
      </c>
      <c r="G2258" s="20" t="s">
        <v>2091</v>
      </c>
      <c r="H2258" s="20" t="s">
        <v>12295</v>
      </c>
      <c r="I2258" s="20" t="s">
        <v>12296</v>
      </c>
      <c r="J2258" s="20" t="s">
        <v>12297</v>
      </c>
      <c r="K2258" s="20" t="s">
        <v>9841</v>
      </c>
      <c r="L2258" s="20"/>
      <c r="M2258" s="20" t="s">
        <v>59</v>
      </c>
      <c r="N2258" s="20"/>
      <c r="O2258" s="20"/>
      <c r="P2258" s="20" t="s">
        <v>9771</v>
      </c>
      <c r="Q2258" s="20" t="s">
        <v>2051</v>
      </c>
      <c r="R2258" s="2"/>
      <c r="S2258" s="2" t="s">
        <v>6528</v>
      </c>
      <c r="T2258" s="2" t="s">
        <v>9842</v>
      </c>
      <c r="U2258" s="2"/>
      <c r="V2258" s="2"/>
    </row>
    <row r="2259" spans="1:22" ht="14.25" customHeight="1">
      <c r="A2259" s="20" t="s">
        <v>12298</v>
      </c>
      <c r="B2259" s="20" t="s">
        <v>2586</v>
      </c>
      <c r="C2259" s="20" t="s">
        <v>12299</v>
      </c>
      <c r="D2259" s="20" t="s">
        <v>9805</v>
      </c>
      <c r="E2259" s="20" t="s">
        <v>264</v>
      </c>
      <c r="F2259" s="20" t="s">
        <v>9868</v>
      </c>
      <c r="G2259" s="20" t="s">
        <v>2091</v>
      </c>
      <c r="H2259" s="20" t="s">
        <v>12300</v>
      </c>
      <c r="I2259" s="20" t="s">
        <v>12301</v>
      </c>
      <c r="J2259" s="20"/>
      <c r="K2259" s="20" t="s">
        <v>9809</v>
      </c>
      <c r="L2259" s="20" t="s">
        <v>9810</v>
      </c>
      <c r="M2259" s="20" t="s">
        <v>1566</v>
      </c>
      <c r="N2259" s="20"/>
      <c r="O2259" s="20"/>
      <c r="P2259" s="20" t="s">
        <v>9771</v>
      </c>
      <c r="Q2259" s="20" t="s">
        <v>2051</v>
      </c>
      <c r="R2259" s="2" t="s">
        <v>2052</v>
      </c>
      <c r="S2259" s="2" t="s">
        <v>6528</v>
      </c>
      <c r="T2259" s="2" t="s">
        <v>9811</v>
      </c>
      <c r="U2259" s="2"/>
      <c r="V2259" s="2"/>
    </row>
    <row r="2260" spans="1:22" ht="14.25" customHeight="1">
      <c r="A2260" s="20" t="s">
        <v>12302</v>
      </c>
      <c r="B2260" s="20" t="s">
        <v>2586</v>
      </c>
      <c r="C2260" s="20" t="s">
        <v>12303</v>
      </c>
      <c r="D2260" s="20" t="s">
        <v>9805</v>
      </c>
      <c r="E2260" s="20" t="s">
        <v>264</v>
      </c>
      <c r="F2260" s="20" t="s">
        <v>3059</v>
      </c>
      <c r="G2260" s="20" t="s">
        <v>2091</v>
      </c>
      <c r="H2260" s="20" t="s">
        <v>12304</v>
      </c>
      <c r="I2260" s="20" t="s">
        <v>12305</v>
      </c>
      <c r="J2260" s="20"/>
      <c r="K2260" s="20" t="s">
        <v>9809</v>
      </c>
      <c r="L2260" s="20" t="s">
        <v>9810</v>
      </c>
      <c r="M2260" s="20" t="s">
        <v>60</v>
      </c>
      <c r="N2260" s="20"/>
      <c r="O2260" s="20"/>
      <c r="P2260" s="20" t="s">
        <v>9771</v>
      </c>
      <c r="Q2260" s="20" t="s">
        <v>2051</v>
      </c>
      <c r="R2260" s="2"/>
      <c r="S2260" s="2" t="s">
        <v>6528</v>
      </c>
      <c r="T2260" s="2" t="s">
        <v>9811</v>
      </c>
      <c r="U2260" s="2"/>
      <c r="V2260" s="2"/>
    </row>
    <row r="2261" spans="1:22" ht="14.25" customHeight="1">
      <c r="A2261" s="20" t="s">
        <v>12306</v>
      </c>
      <c r="B2261" s="20" t="s">
        <v>5972</v>
      </c>
      <c r="C2261" s="20" t="s">
        <v>12307</v>
      </c>
      <c r="D2261" s="20" t="s">
        <v>10283</v>
      </c>
      <c r="E2261" s="20" t="s">
        <v>264</v>
      </c>
      <c r="F2261" s="20" t="s">
        <v>12308</v>
      </c>
      <c r="G2261" s="20" t="s">
        <v>2091</v>
      </c>
      <c r="H2261" s="20" t="s">
        <v>12309</v>
      </c>
      <c r="I2261" s="20" t="s">
        <v>12310</v>
      </c>
      <c r="J2261" s="20" t="s">
        <v>12311</v>
      </c>
      <c r="K2261" s="20"/>
      <c r="L2261" s="20"/>
      <c r="M2261" s="20" t="s">
        <v>59</v>
      </c>
      <c r="N2261" s="20"/>
      <c r="O2261" s="20"/>
      <c r="P2261" s="20" t="s">
        <v>9771</v>
      </c>
      <c r="Q2261" s="20" t="s">
        <v>2051</v>
      </c>
      <c r="R2261" s="2"/>
      <c r="S2261" s="2" t="s">
        <v>6528</v>
      </c>
      <c r="T2261" s="2" t="s">
        <v>10286</v>
      </c>
      <c r="U2261" s="2"/>
      <c r="V2261" s="2"/>
    </row>
    <row r="2262" spans="1:22" ht="14.25" customHeight="1">
      <c r="A2262" s="20" t="s">
        <v>12312</v>
      </c>
      <c r="B2262" s="20" t="s">
        <v>5972</v>
      </c>
      <c r="C2262" s="20" t="s">
        <v>12313</v>
      </c>
      <c r="D2262" s="20" t="s">
        <v>1913</v>
      </c>
      <c r="E2262" s="20" t="s">
        <v>264</v>
      </c>
      <c r="F2262" s="20" t="s">
        <v>9886</v>
      </c>
      <c r="G2262" s="20" t="s">
        <v>2091</v>
      </c>
      <c r="H2262" s="20" t="s">
        <v>12314</v>
      </c>
      <c r="I2262" s="20"/>
      <c r="J2262" s="20"/>
      <c r="K2262" s="20"/>
      <c r="L2262" s="20" t="s">
        <v>9775</v>
      </c>
      <c r="M2262" s="20" t="s">
        <v>1566</v>
      </c>
      <c r="N2262" s="20"/>
      <c r="O2262" s="20"/>
      <c r="P2262" s="20" t="s">
        <v>9771</v>
      </c>
      <c r="Q2262" s="20" t="s">
        <v>2051</v>
      </c>
      <c r="R2262" s="2" t="s">
        <v>2052</v>
      </c>
      <c r="S2262" s="2" t="s">
        <v>6528</v>
      </c>
      <c r="T2262" s="2" t="s">
        <v>9776</v>
      </c>
      <c r="U2262" s="2"/>
      <c r="V2262" s="2"/>
    </row>
    <row r="2263" spans="1:22" ht="14.25" customHeight="1">
      <c r="A2263" s="20" t="s">
        <v>12315</v>
      </c>
      <c r="B2263" s="20" t="s">
        <v>5972</v>
      </c>
      <c r="C2263" s="20" t="s">
        <v>7934</v>
      </c>
      <c r="D2263" s="20" t="s">
        <v>9805</v>
      </c>
      <c r="E2263" s="20" t="s">
        <v>264</v>
      </c>
      <c r="F2263" s="20" t="s">
        <v>12316</v>
      </c>
      <c r="G2263" s="20" t="s">
        <v>2091</v>
      </c>
      <c r="H2263" s="20" t="s">
        <v>12317</v>
      </c>
      <c r="I2263" s="20"/>
      <c r="J2263" s="20"/>
      <c r="K2263" s="20" t="s">
        <v>9809</v>
      </c>
      <c r="L2263" s="20" t="s">
        <v>9810</v>
      </c>
      <c r="M2263" s="20" t="s">
        <v>1566</v>
      </c>
      <c r="N2263" s="20"/>
      <c r="O2263" s="20"/>
      <c r="P2263" s="20" t="s">
        <v>9771</v>
      </c>
      <c r="Q2263" s="20" t="s">
        <v>2051</v>
      </c>
      <c r="R2263" s="2" t="s">
        <v>2052</v>
      </c>
      <c r="S2263" s="2" t="s">
        <v>6528</v>
      </c>
      <c r="T2263" s="2" t="s">
        <v>9811</v>
      </c>
      <c r="U2263" s="2"/>
      <c r="V2263" s="2"/>
    </row>
    <row r="2264" spans="1:22" ht="14.25" customHeight="1">
      <c r="A2264" s="20" t="s">
        <v>12318</v>
      </c>
      <c r="B2264" s="20" t="s">
        <v>12319</v>
      </c>
      <c r="C2264" s="20" t="s">
        <v>4938</v>
      </c>
      <c r="D2264" s="20" t="s">
        <v>9766</v>
      </c>
      <c r="E2264" s="20" t="s">
        <v>264</v>
      </c>
      <c r="F2264" s="20" t="s">
        <v>12320</v>
      </c>
      <c r="G2264" s="20" t="s">
        <v>2091</v>
      </c>
      <c r="H2264" s="20" t="s">
        <v>12321</v>
      </c>
      <c r="I2264" s="20"/>
      <c r="J2264" s="20" t="s">
        <v>12322</v>
      </c>
      <c r="K2264" s="20" t="s">
        <v>9770</v>
      </c>
      <c r="L2264" s="20"/>
      <c r="M2264" s="20" t="s">
        <v>1566</v>
      </c>
      <c r="N2264" s="20"/>
      <c r="O2264" s="20"/>
      <c r="P2264" s="20" t="s">
        <v>9771</v>
      </c>
      <c r="Q2264" s="20" t="s">
        <v>2051</v>
      </c>
      <c r="R2264" s="2" t="s">
        <v>2067</v>
      </c>
      <c r="S2264" s="2" t="s">
        <v>6528</v>
      </c>
      <c r="T2264" s="2" t="s">
        <v>9772</v>
      </c>
      <c r="U2264" s="2"/>
      <c r="V2264" s="2"/>
    </row>
    <row r="2265" spans="1:22" ht="14.25" customHeight="1">
      <c r="A2265" s="20" t="s">
        <v>12323</v>
      </c>
      <c r="B2265" s="20" t="s">
        <v>3299</v>
      </c>
      <c r="C2265" s="20" t="s">
        <v>12324</v>
      </c>
      <c r="D2265" s="20" t="s">
        <v>9805</v>
      </c>
      <c r="E2265" s="20" t="s">
        <v>264</v>
      </c>
      <c r="F2265" s="20" t="s">
        <v>11762</v>
      </c>
      <c r="G2265" s="20" t="s">
        <v>2091</v>
      </c>
      <c r="H2265" s="20" t="s">
        <v>12325</v>
      </c>
      <c r="I2265" s="20"/>
      <c r="J2265" s="20"/>
      <c r="K2265" s="20" t="s">
        <v>9809</v>
      </c>
      <c r="L2265" s="20" t="s">
        <v>9810</v>
      </c>
      <c r="M2265" s="20" t="s">
        <v>1566</v>
      </c>
      <c r="N2265" s="20"/>
      <c r="O2265" s="20"/>
      <c r="P2265" s="20" t="s">
        <v>9771</v>
      </c>
      <c r="Q2265" s="20" t="s">
        <v>2051</v>
      </c>
      <c r="R2265" s="2" t="s">
        <v>2052</v>
      </c>
      <c r="S2265" s="2" t="s">
        <v>6528</v>
      </c>
      <c r="T2265" s="2" t="s">
        <v>9811</v>
      </c>
      <c r="U2265" s="2"/>
      <c r="V2265" s="2"/>
    </row>
    <row r="2266" spans="1:22" ht="14.25" customHeight="1">
      <c r="A2266" s="20" t="s">
        <v>12326</v>
      </c>
      <c r="B2266" s="20" t="s">
        <v>3299</v>
      </c>
      <c r="C2266" s="20" t="s">
        <v>12327</v>
      </c>
      <c r="D2266" s="20" t="s">
        <v>1913</v>
      </c>
      <c r="E2266" s="20" t="s">
        <v>264</v>
      </c>
      <c r="F2266" s="20" t="s">
        <v>12328</v>
      </c>
      <c r="G2266" s="20" t="s">
        <v>2091</v>
      </c>
      <c r="H2266" s="20" t="s">
        <v>12329</v>
      </c>
      <c r="I2266" s="20" t="s">
        <v>12330</v>
      </c>
      <c r="J2266" s="20" t="s">
        <v>12331</v>
      </c>
      <c r="K2266" s="20"/>
      <c r="L2266" s="20" t="s">
        <v>9775</v>
      </c>
      <c r="M2266" s="20" t="s">
        <v>59</v>
      </c>
      <c r="N2266" s="20"/>
      <c r="O2266" s="20"/>
      <c r="P2266" s="20" t="s">
        <v>9771</v>
      </c>
      <c r="Q2266" s="20" t="s">
        <v>2051</v>
      </c>
      <c r="R2266" s="2"/>
      <c r="S2266" s="2" t="s">
        <v>6528</v>
      </c>
      <c r="T2266" s="2" t="s">
        <v>9776</v>
      </c>
      <c r="U2266" s="2"/>
      <c r="V2266" s="2"/>
    </row>
    <row r="2267" spans="1:22" ht="14.25" customHeight="1">
      <c r="A2267" s="20" t="s">
        <v>12332</v>
      </c>
      <c r="B2267" s="20" t="s">
        <v>3299</v>
      </c>
      <c r="C2267" s="20" t="s">
        <v>5916</v>
      </c>
      <c r="D2267" s="20" t="s">
        <v>10755</v>
      </c>
      <c r="E2267" s="20" t="s">
        <v>264</v>
      </c>
      <c r="F2267" s="20" t="s">
        <v>3059</v>
      </c>
      <c r="G2267" s="20" t="s">
        <v>2091</v>
      </c>
      <c r="H2267" s="20" t="s">
        <v>12333</v>
      </c>
      <c r="I2267" s="20" t="s">
        <v>12334</v>
      </c>
      <c r="J2267" s="20" t="s">
        <v>12335</v>
      </c>
      <c r="K2267" s="20"/>
      <c r="L2267" s="20" t="s">
        <v>10759</v>
      </c>
      <c r="M2267" s="20" t="s">
        <v>60</v>
      </c>
      <c r="N2267" s="20"/>
      <c r="O2267" s="20"/>
      <c r="P2267" s="20" t="s">
        <v>9771</v>
      </c>
      <c r="Q2267" s="20" t="s">
        <v>2051</v>
      </c>
      <c r="R2267" s="2"/>
      <c r="S2267" s="2" t="s">
        <v>6528</v>
      </c>
      <c r="T2267" s="2" t="s">
        <v>10760</v>
      </c>
      <c r="U2267" s="2"/>
      <c r="V2267" s="2"/>
    </row>
    <row r="2268" spans="1:22" ht="14.25" customHeight="1">
      <c r="A2268" s="20" t="s">
        <v>12336</v>
      </c>
      <c r="B2268" s="20" t="s">
        <v>3299</v>
      </c>
      <c r="C2268" s="20" t="s">
        <v>12337</v>
      </c>
      <c r="D2268" s="20" t="s">
        <v>1913</v>
      </c>
      <c r="E2268" s="20" t="s">
        <v>264</v>
      </c>
      <c r="F2268" s="20" t="s">
        <v>2210</v>
      </c>
      <c r="G2268" s="20" t="s">
        <v>2091</v>
      </c>
      <c r="H2268" s="20" t="s">
        <v>12338</v>
      </c>
      <c r="I2268" s="20" t="s">
        <v>12339</v>
      </c>
      <c r="J2268" s="20"/>
      <c r="K2268" s="20"/>
      <c r="L2268" s="20" t="s">
        <v>9775</v>
      </c>
      <c r="M2268" s="20" t="s">
        <v>59</v>
      </c>
      <c r="N2268" s="20"/>
      <c r="O2268" s="20"/>
      <c r="P2268" s="20" t="s">
        <v>9771</v>
      </c>
      <c r="Q2268" s="20" t="s">
        <v>2051</v>
      </c>
      <c r="R2268" s="2"/>
      <c r="S2268" s="2" t="s">
        <v>6528</v>
      </c>
      <c r="T2268" s="2" t="s">
        <v>9776</v>
      </c>
      <c r="U2268" s="2"/>
      <c r="V2268" s="2"/>
    </row>
    <row r="2269" spans="1:22" ht="14.25" customHeight="1">
      <c r="A2269" s="20" t="s">
        <v>12340</v>
      </c>
      <c r="B2269" s="20" t="s">
        <v>2887</v>
      </c>
      <c r="C2269" s="20" t="s">
        <v>12341</v>
      </c>
      <c r="D2269" s="20" t="s">
        <v>9766</v>
      </c>
      <c r="E2269" s="20" t="s">
        <v>264</v>
      </c>
      <c r="F2269" s="20" t="s">
        <v>12342</v>
      </c>
      <c r="G2269" s="20" t="s">
        <v>2091</v>
      </c>
      <c r="H2269" s="20" t="s">
        <v>12343</v>
      </c>
      <c r="I2269" s="20" t="s">
        <v>12344</v>
      </c>
      <c r="J2269" s="20" t="s">
        <v>12345</v>
      </c>
      <c r="K2269" s="20" t="s">
        <v>9770</v>
      </c>
      <c r="L2269" s="20"/>
      <c r="M2269" s="20" t="s">
        <v>1566</v>
      </c>
      <c r="N2269" s="20"/>
      <c r="O2269" s="20"/>
      <c r="P2269" s="20" t="s">
        <v>9771</v>
      </c>
      <c r="Q2269" s="20" t="s">
        <v>2051</v>
      </c>
      <c r="R2269" s="2" t="s">
        <v>2067</v>
      </c>
      <c r="S2269" s="2" t="s">
        <v>6528</v>
      </c>
      <c r="T2269" s="2" t="s">
        <v>9772</v>
      </c>
      <c r="U2269" s="2"/>
      <c r="V2269" s="2"/>
    </row>
    <row r="2270" spans="1:22" ht="14.25" customHeight="1">
      <c r="A2270" s="20" t="s">
        <v>12346</v>
      </c>
      <c r="B2270" s="20" t="s">
        <v>2887</v>
      </c>
      <c r="C2270" s="20" t="s">
        <v>12347</v>
      </c>
      <c r="D2270" s="20" t="s">
        <v>9805</v>
      </c>
      <c r="E2270" s="20" t="s">
        <v>264</v>
      </c>
      <c r="F2270" s="20" t="s">
        <v>12348</v>
      </c>
      <c r="G2270" s="20" t="s">
        <v>2091</v>
      </c>
      <c r="H2270" s="20" t="s">
        <v>12349</v>
      </c>
      <c r="I2270" s="20" t="s">
        <v>12350</v>
      </c>
      <c r="J2270" s="20"/>
      <c r="K2270" s="20" t="s">
        <v>9809</v>
      </c>
      <c r="L2270" s="20" t="s">
        <v>9810</v>
      </c>
      <c r="M2270" s="20" t="s">
        <v>60</v>
      </c>
      <c r="N2270" s="20"/>
      <c r="O2270" s="20"/>
      <c r="P2270" s="20" t="s">
        <v>9771</v>
      </c>
      <c r="Q2270" s="20" t="s">
        <v>2051</v>
      </c>
      <c r="R2270" s="2"/>
      <c r="S2270" s="2" t="s">
        <v>6528</v>
      </c>
      <c r="T2270" s="2" t="s">
        <v>9811</v>
      </c>
      <c r="U2270" s="2"/>
      <c r="V2270" s="2"/>
    </row>
    <row r="2271" spans="1:22" ht="14.25" customHeight="1">
      <c r="A2271" s="20" t="s">
        <v>12351</v>
      </c>
      <c r="B2271" s="20" t="s">
        <v>12352</v>
      </c>
      <c r="C2271" s="20" t="s">
        <v>6196</v>
      </c>
      <c r="D2271" s="20" t="s">
        <v>9805</v>
      </c>
      <c r="E2271" s="20" t="s">
        <v>264</v>
      </c>
      <c r="F2271" s="20" t="s">
        <v>10187</v>
      </c>
      <c r="G2271" s="20" t="s">
        <v>2091</v>
      </c>
      <c r="H2271" s="20" t="s">
        <v>12353</v>
      </c>
      <c r="I2271" s="20" t="s">
        <v>12354</v>
      </c>
      <c r="J2271" s="20"/>
      <c r="K2271" s="20" t="s">
        <v>9809</v>
      </c>
      <c r="L2271" s="20" t="s">
        <v>9810</v>
      </c>
      <c r="M2271" s="20" t="s">
        <v>59</v>
      </c>
      <c r="N2271" s="20"/>
      <c r="O2271" s="20"/>
      <c r="P2271" s="20" t="s">
        <v>9771</v>
      </c>
      <c r="Q2271" s="20" t="s">
        <v>2051</v>
      </c>
      <c r="R2271" s="2"/>
      <c r="S2271" s="16" t="s">
        <v>6863</v>
      </c>
      <c r="T2271" s="2" t="s">
        <v>9811</v>
      </c>
      <c r="U2271" s="2"/>
      <c r="V2271" s="2"/>
    </row>
    <row r="2272" spans="1:22" ht="14.25" customHeight="1">
      <c r="A2272" s="20" t="s">
        <v>12355</v>
      </c>
      <c r="B2272" s="20" t="s">
        <v>6379</v>
      </c>
      <c r="C2272" s="20" t="s">
        <v>12356</v>
      </c>
      <c r="D2272" s="20" t="s">
        <v>9805</v>
      </c>
      <c r="E2272" s="20" t="s">
        <v>264</v>
      </c>
      <c r="F2272" s="20" t="s">
        <v>12357</v>
      </c>
      <c r="G2272" s="20" t="s">
        <v>2091</v>
      </c>
      <c r="H2272" s="20" t="s">
        <v>12358</v>
      </c>
      <c r="I2272" s="20" t="s">
        <v>12359</v>
      </c>
      <c r="J2272" s="20"/>
      <c r="K2272" s="20" t="s">
        <v>9809</v>
      </c>
      <c r="L2272" s="20" t="s">
        <v>9810</v>
      </c>
      <c r="M2272" s="20" t="s">
        <v>1566</v>
      </c>
      <c r="N2272" s="20"/>
      <c r="O2272" s="20"/>
      <c r="P2272" s="20" t="s">
        <v>9771</v>
      </c>
      <c r="Q2272" s="20" t="s">
        <v>2051</v>
      </c>
      <c r="R2272" s="2" t="s">
        <v>2067</v>
      </c>
      <c r="S2272" s="2" t="s">
        <v>6528</v>
      </c>
      <c r="T2272" s="2" t="s">
        <v>9811</v>
      </c>
      <c r="U2272" s="2"/>
      <c r="V2272" s="2"/>
    </row>
    <row r="2273" spans="1:22" ht="14.25" customHeight="1">
      <c r="A2273" s="20" t="s">
        <v>12360</v>
      </c>
      <c r="B2273" s="20" t="s">
        <v>6500</v>
      </c>
      <c r="C2273" s="20" t="s">
        <v>12361</v>
      </c>
      <c r="D2273" s="20" t="s">
        <v>9794</v>
      </c>
      <c r="E2273" s="20" t="s">
        <v>96</v>
      </c>
      <c r="F2273" s="20" t="s">
        <v>12362</v>
      </c>
      <c r="G2273" s="20" t="s">
        <v>2091</v>
      </c>
      <c r="H2273" s="20" t="s">
        <v>12363</v>
      </c>
      <c r="I2273" s="20"/>
      <c r="J2273" s="20"/>
      <c r="K2273" s="20" t="s">
        <v>9799</v>
      </c>
      <c r="L2273" s="20" t="s">
        <v>9800</v>
      </c>
      <c r="M2273" s="20" t="s">
        <v>59</v>
      </c>
      <c r="N2273" s="20"/>
      <c r="O2273" s="20"/>
      <c r="P2273" s="20" t="s">
        <v>9771</v>
      </c>
      <c r="Q2273" s="20" t="s">
        <v>2051</v>
      </c>
      <c r="R2273" s="2"/>
      <c r="S2273" s="2" t="s">
        <v>6528</v>
      </c>
      <c r="T2273" s="2" t="s">
        <v>9801</v>
      </c>
      <c r="U2273" s="2"/>
      <c r="V2273" s="2"/>
    </row>
    <row r="2274" spans="1:22" ht="14.25" customHeight="1">
      <c r="A2274" s="20" t="s">
        <v>12364</v>
      </c>
      <c r="B2274" s="20" t="s">
        <v>12365</v>
      </c>
      <c r="C2274" s="20" t="s">
        <v>12366</v>
      </c>
      <c r="D2274" s="20" t="s">
        <v>1913</v>
      </c>
      <c r="E2274" s="20" t="s">
        <v>264</v>
      </c>
      <c r="F2274" s="20" t="s">
        <v>12224</v>
      </c>
      <c r="G2274" s="20" t="s">
        <v>2091</v>
      </c>
      <c r="H2274" s="20" t="s">
        <v>12367</v>
      </c>
      <c r="I2274" s="20" t="s">
        <v>12368</v>
      </c>
      <c r="J2274" s="20" t="s">
        <v>12369</v>
      </c>
      <c r="K2274" s="20"/>
      <c r="L2274" s="20" t="s">
        <v>9775</v>
      </c>
      <c r="M2274" s="20" t="s">
        <v>59</v>
      </c>
      <c r="N2274" s="20"/>
      <c r="O2274" s="20"/>
      <c r="P2274" s="20" t="s">
        <v>9771</v>
      </c>
      <c r="Q2274" s="20" t="s">
        <v>2051</v>
      </c>
      <c r="R2274" s="2"/>
      <c r="S2274" s="2" t="s">
        <v>6528</v>
      </c>
      <c r="T2274" s="2" t="s">
        <v>9776</v>
      </c>
      <c r="U2274" s="2"/>
      <c r="V2274" s="2"/>
    </row>
    <row r="2275" spans="1:22" ht="14.25" customHeight="1">
      <c r="A2275" s="20" t="s">
        <v>12370</v>
      </c>
      <c r="B2275" s="20" t="s">
        <v>12371</v>
      </c>
      <c r="C2275" s="20" t="s">
        <v>9012</v>
      </c>
      <c r="D2275" s="20" t="s">
        <v>1913</v>
      </c>
      <c r="E2275" s="20" t="s">
        <v>264</v>
      </c>
      <c r="F2275" s="20" t="s">
        <v>12372</v>
      </c>
      <c r="G2275" s="20" t="s">
        <v>2091</v>
      </c>
      <c r="H2275" s="20" t="s">
        <v>12373</v>
      </c>
      <c r="I2275" s="20"/>
      <c r="J2275" s="20"/>
      <c r="K2275" s="20"/>
      <c r="L2275" s="20" t="s">
        <v>9775</v>
      </c>
      <c r="M2275" s="20" t="s">
        <v>59</v>
      </c>
      <c r="N2275" s="20"/>
      <c r="O2275" s="20"/>
      <c r="P2275" s="20" t="s">
        <v>9771</v>
      </c>
      <c r="Q2275" s="20" t="s">
        <v>2051</v>
      </c>
      <c r="R2275" s="2"/>
      <c r="S2275" s="2" t="s">
        <v>6528</v>
      </c>
      <c r="T2275" s="2" t="s">
        <v>9776</v>
      </c>
      <c r="U2275" s="2"/>
      <c r="V2275" s="2"/>
    </row>
    <row r="2276" spans="1:22" ht="14.25" customHeight="1">
      <c r="A2276" s="20" t="s">
        <v>12374</v>
      </c>
      <c r="B2276" s="20" t="s">
        <v>12375</v>
      </c>
      <c r="C2276" s="20" t="s">
        <v>12376</v>
      </c>
      <c r="D2276" s="20" t="s">
        <v>1913</v>
      </c>
      <c r="E2276" s="20" t="s">
        <v>264</v>
      </c>
      <c r="F2276" s="20" t="s">
        <v>12377</v>
      </c>
      <c r="G2276" s="20" t="s">
        <v>2091</v>
      </c>
      <c r="H2276" s="20" t="s">
        <v>12378</v>
      </c>
      <c r="I2276" s="20"/>
      <c r="J2276" s="20"/>
      <c r="K2276" s="20"/>
      <c r="L2276" s="20" t="s">
        <v>9775</v>
      </c>
      <c r="M2276" s="20" t="s">
        <v>1566</v>
      </c>
      <c r="N2276" s="20"/>
      <c r="O2276" s="20"/>
      <c r="P2276" s="20" t="s">
        <v>9771</v>
      </c>
      <c r="Q2276" s="20" t="s">
        <v>2051</v>
      </c>
      <c r="R2276" s="2" t="s">
        <v>2067</v>
      </c>
      <c r="S2276" s="2" t="s">
        <v>6528</v>
      </c>
      <c r="T2276" s="2" t="s">
        <v>9776</v>
      </c>
      <c r="U2276" s="2"/>
      <c r="V2276" s="2"/>
    </row>
    <row r="2277" spans="1:22" ht="14.25" customHeight="1">
      <c r="A2277" s="20" t="s">
        <v>12379</v>
      </c>
      <c r="B2277" s="20" t="s">
        <v>3283</v>
      </c>
      <c r="C2277" s="20" t="s">
        <v>12380</v>
      </c>
      <c r="D2277" s="20" t="s">
        <v>9794</v>
      </c>
      <c r="E2277" s="20" t="s">
        <v>96</v>
      </c>
      <c r="F2277" s="20" t="s">
        <v>12381</v>
      </c>
      <c r="G2277" s="20" t="s">
        <v>2091</v>
      </c>
      <c r="H2277" s="20" t="s">
        <v>12382</v>
      </c>
      <c r="I2277" s="20"/>
      <c r="J2277" s="20"/>
      <c r="K2277" s="20" t="s">
        <v>9799</v>
      </c>
      <c r="L2277" s="20" t="s">
        <v>9800</v>
      </c>
      <c r="M2277" s="20" t="s">
        <v>1566</v>
      </c>
      <c r="N2277" s="20"/>
      <c r="O2277" s="20"/>
      <c r="P2277" s="20" t="s">
        <v>9771</v>
      </c>
      <c r="Q2277" s="20" t="s">
        <v>2051</v>
      </c>
      <c r="R2277" s="2" t="s">
        <v>2067</v>
      </c>
      <c r="S2277" s="2" t="s">
        <v>6528</v>
      </c>
      <c r="T2277" s="2" t="s">
        <v>9801</v>
      </c>
      <c r="U2277" s="2"/>
      <c r="V2277" s="2"/>
    </row>
    <row r="2278" spans="1:22" ht="14.25" customHeight="1">
      <c r="A2278" s="20" t="s">
        <v>12383</v>
      </c>
      <c r="B2278" s="20" t="s">
        <v>3278</v>
      </c>
      <c r="C2278" s="20" t="s">
        <v>12384</v>
      </c>
      <c r="D2278" s="20" t="s">
        <v>9766</v>
      </c>
      <c r="E2278" s="20" t="s">
        <v>264</v>
      </c>
      <c r="F2278" s="20" t="s">
        <v>12385</v>
      </c>
      <c r="G2278" s="20" t="s">
        <v>2091</v>
      </c>
      <c r="H2278" s="20" t="s">
        <v>12386</v>
      </c>
      <c r="I2278" s="20" t="s">
        <v>12387</v>
      </c>
      <c r="J2278" s="20" t="s">
        <v>12388</v>
      </c>
      <c r="K2278" s="20" t="s">
        <v>9770</v>
      </c>
      <c r="L2278" s="20"/>
      <c r="M2278" s="20" t="s">
        <v>1566</v>
      </c>
      <c r="N2278" s="20"/>
      <c r="O2278" s="20"/>
      <c r="P2278" s="20" t="s">
        <v>9771</v>
      </c>
      <c r="Q2278" s="20" t="s">
        <v>2051</v>
      </c>
      <c r="R2278" s="2" t="s">
        <v>2067</v>
      </c>
      <c r="S2278" s="2" t="s">
        <v>6528</v>
      </c>
      <c r="T2278" s="2" t="s">
        <v>9772</v>
      </c>
      <c r="U2278" s="2"/>
      <c r="V2278" s="2"/>
    </row>
    <row r="2279" spans="1:22" ht="14.25" customHeight="1">
      <c r="A2279" s="20" t="s">
        <v>12389</v>
      </c>
      <c r="B2279" s="20" t="s">
        <v>3278</v>
      </c>
      <c r="C2279" s="20" t="s">
        <v>12390</v>
      </c>
      <c r="D2279" s="20" t="s">
        <v>9935</v>
      </c>
      <c r="E2279" s="20" t="s">
        <v>264</v>
      </c>
      <c r="F2279" s="20" t="s">
        <v>10578</v>
      </c>
      <c r="G2279" s="20" t="s">
        <v>2091</v>
      </c>
      <c r="H2279" s="20" t="s">
        <v>12391</v>
      </c>
      <c r="I2279" s="20"/>
      <c r="J2279" s="20" t="s">
        <v>12392</v>
      </c>
      <c r="K2279" s="20" t="s">
        <v>9940</v>
      </c>
      <c r="L2279" s="20" t="s">
        <v>9941</v>
      </c>
      <c r="M2279" s="20" t="s">
        <v>59</v>
      </c>
      <c r="N2279" s="20"/>
      <c r="O2279" s="20"/>
      <c r="P2279" s="20" t="s">
        <v>9771</v>
      </c>
      <c r="Q2279" s="20" t="s">
        <v>2051</v>
      </c>
      <c r="R2279" s="2"/>
      <c r="S2279" s="16" t="s">
        <v>6863</v>
      </c>
      <c r="T2279" s="2" t="s">
        <v>9942</v>
      </c>
      <c r="U2279" s="2"/>
      <c r="V2279" s="2"/>
    </row>
    <row r="2280" spans="1:22" ht="14.25" customHeight="1">
      <c r="A2280" s="20" t="s">
        <v>12393</v>
      </c>
      <c r="B2280" s="20" t="s">
        <v>3278</v>
      </c>
      <c r="C2280" s="20" t="s">
        <v>4312</v>
      </c>
      <c r="D2280" s="20" t="s">
        <v>9836</v>
      </c>
      <c r="E2280" s="20" t="s">
        <v>264</v>
      </c>
      <c r="F2280" s="20" t="s">
        <v>12394</v>
      </c>
      <c r="G2280" s="20" t="s">
        <v>2091</v>
      </c>
      <c r="H2280" s="20" t="s">
        <v>12395</v>
      </c>
      <c r="I2280" s="20" t="s">
        <v>12396</v>
      </c>
      <c r="J2280" s="20" t="s">
        <v>12397</v>
      </c>
      <c r="K2280" s="20" t="s">
        <v>9841</v>
      </c>
      <c r="L2280" s="20"/>
      <c r="M2280" s="20" t="s">
        <v>1566</v>
      </c>
      <c r="N2280" s="20"/>
      <c r="O2280" s="20"/>
      <c r="P2280" s="20" t="s">
        <v>9771</v>
      </c>
      <c r="Q2280" s="20" t="s">
        <v>2051</v>
      </c>
      <c r="R2280" s="2" t="s">
        <v>2052</v>
      </c>
      <c r="S2280" s="2" t="s">
        <v>6528</v>
      </c>
      <c r="T2280" s="2" t="s">
        <v>9842</v>
      </c>
      <c r="U2280" s="2"/>
      <c r="V2280" s="2"/>
    </row>
    <row r="2281" spans="1:22" ht="14.25" customHeight="1">
      <c r="A2281" s="20" t="s">
        <v>12398</v>
      </c>
      <c r="B2281" s="20" t="s">
        <v>3278</v>
      </c>
      <c r="C2281" s="20" t="s">
        <v>2855</v>
      </c>
      <c r="D2281" s="20" t="s">
        <v>10256</v>
      </c>
      <c r="E2281" s="20" t="s">
        <v>264</v>
      </c>
      <c r="F2281" s="20" t="s">
        <v>12399</v>
      </c>
      <c r="G2281" s="20" t="s">
        <v>2091</v>
      </c>
      <c r="H2281" s="20" t="s">
        <v>12400</v>
      </c>
      <c r="I2281" s="20" t="s">
        <v>12401</v>
      </c>
      <c r="J2281" s="20" t="s">
        <v>12402</v>
      </c>
      <c r="K2281" s="20"/>
      <c r="L2281" s="20"/>
      <c r="M2281" s="20" t="s">
        <v>59</v>
      </c>
      <c r="N2281" s="20"/>
      <c r="O2281" s="20"/>
      <c r="P2281" s="20" t="s">
        <v>9771</v>
      </c>
      <c r="Q2281" s="20" t="s">
        <v>2051</v>
      </c>
      <c r="R2281" s="2"/>
      <c r="S2281" s="2" t="s">
        <v>6528</v>
      </c>
      <c r="T2281" s="2" t="s">
        <v>10261</v>
      </c>
      <c r="U2281" s="2"/>
      <c r="V2281" s="2"/>
    </row>
    <row r="2282" spans="1:22" ht="14.25" customHeight="1">
      <c r="A2282" s="20" t="s">
        <v>12403</v>
      </c>
      <c r="B2282" s="20" t="s">
        <v>3278</v>
      </c>
      <c r="C2282" s="20" t="s">
        <v>12404</v>
      </c>
      <c r="D2282" s="20" t="s">
        <v>9766</v>
      </c>
      <c r="E2282" s="20" t="s">
        <v>264</v>
      </c>
      <c r="F2282" s="20" t="s">
        <v>12405</v>
      </c>
      <c r="G2282" s="20" t="s">
        <v>2091</v>
      </c>
      <c r="H2282" s="20" t="s">
        <v>12406</v>
      </c>
      <c r="I2282" s="20" t="s">
        <v>12407</v>
      </c>
      <c r="J2282" s="20"/>
      <c r="K2282" s="20" t="s">
        <v>9770</v>
      </c>
      <c r="L2282" s="20"/>
      <c r="M2282" s="20" t="s">
        <v>59</v>
      </c>
      <c r="N2282" s="20"/>
      <c r="O2282" s="20"/>
      <c r="P2282" s="20" t="s">
        <v>9771</v>
      </c>
      <c r="Q2282" s="20" t="s">
        <v>2051</v>
      </c>
      <c r="R2282" s="2"/>
      <c r="S2282" s="2" t="s">
        <v>6528</v>
      </c>
      <c r="T2282" s="2" t="s">
        <v>9772</v>
      </c>
      <c r="U2282" s="2"/>
      <c r="V2282" s="2"/>
    </row>
    <row r="2283" spans="1:22" ht="14.25" customHeight="1">
      <c r="A2283" s="20" t="s">
        <v>12408</v>
      </c>
      <c r="B2283" s="20" t="s">
        <v>3278</v>
      </c>
      <c r="C2283" s="20" t="s">
        <v>12409</v>
      </c>
      <c r="D2283" s="20" t="s">
        <v>1913</v>
      </c>
      <c r="E2283" s="20" t="s">
        <v>264</v>
      </c>
      <c r="F2283" s="20" t="s">
        <v>2090</v>
      </c>
      <c r="G2283" s="20" t="s">
        <v>2091</v>
      </c>
      <c r="H2283" s="20" t="s">
        <v>12410</v>
      </c>
      <c r="I2283" s="20"/>
      <c r="J2283" s="20" t="s">
        <v>12411</v>
      </c>
      <c r="K2283" s="20"/>
      <c r="L2283" s="20" t="s">
        <v>9775</v>
      </c>
      <c r="M2283" s="20" t="s">
        <v>1566</v>
      </c>
      <c r="N2283" s="20"/>
      <c r="O2283" s="20"/>
      <c r="P2283" s="20" t="s">
        <v>9771</v>
      </c>
      <c r="Q2283" s="20" t="s">
        <v>2051</v>
      </c>
      <c r="R2283" s="2" t="s">
        <v>2067</v>
      </c>
      <c r="S2283" s="2" t="s">
        <v>6528</v>
      </c>
      <c r="T2283" s="2" t="s">
        <v>9776</v>
      </c>
      <c r="U2283" s="2"/>
      <c r="V2283" s="2"/>
    </row>
    <row r="2284" spans="1:22" ht="14.25" customHeight="1">
      <c r="A2284" s="20" t="s">
        <v>12412</v>
      </c>
      <c r="B2284" s="20" t="s">
        <v>3278</v>
      </c>
      <c r="C2284" s="20" t="s">
        <v>3200</v>
      </c>
      <c r="D2284" s="20" t="s">
        <v>9935</v>
      </c>
      <c r="E2284" s="20" t="s">
        <v>264</v>
      </c>
      <c r="F2284" s="20" t="s">
        <v>12413</v>
      </c>
      <c r="G2284" s="20" t="s">
        <v>2091</v>
      </c>
      <c r="H2284" s="20" t="s">
        <v>12414</v>
      </c>
      <c r="I2284" s="20" t="s">
        <v>12415</v>
      </c>
      <c r="J2284" s="20" t="s">
        <v>12416</v>
      </c>
      <c r="K2284" s="20" t="s">
        <v>9940</v>
      </c>
      <c r="L2284" s="20" t="s">
        <v>9941</v>
      </c>
      <c r="M2284" s="20" t="s">
        <v>60</v>
      </c>
      <c r="N2284" s="20"/>
      <c r="O2284" s="20"/>
      <c r="P2284" s="20" t="s">
        <v>9771</v>
      </c>
      <c r="Q2284" s="20" t="s">
        <v>2051</v>
      </c>
      <c r="R2284" s="2"/>
      <c r="S2284" s="2" t="s">
        <v>6528</v>
      </c>
      <c r="T2284" s="2" t="s">
        <v>9942</v>
      </c>
      <c r="U2284" s="2"/>
      <c r="V2284" s="2"/>
    </row>
    <row r="2285" spans="1:22" ht="14.25" customHeight="1">
      <c r="A2285" s="20" t="s">
        <v>12417</v>
      </c>
      <c r="B2285" s="20" t="s">
        <v>3278</v>
      </c>
      <c r="C2285" s="20" t="s">
        <v>12418</v>
      </c>
      <c r="D2285" s="20" t="s">
        <v>9766</v>
      </c>
      <c r="E2285" s="20" t="s">
        <v>264</v>
      </c>
      <c r="F2285" s="20" t="s">
        <v>12419</v>
      </c>
      <c r="G2285" s="20" t="s">
        <v>2091</v>
      </c>
      <c r="H2285" s="20" t="s">
        <v>12420</v>
      </c>
      <c r="I2285" s="20" t="s">
        <v>12421</v>
      </c>
      <c r="J2285" s="20" t="s">
        <v>12422</v>
      </c>
      <c r="K2285" s="20" t="s">
        <v>9770</v>
      </c>
      <c r="L2285" s="20"/>
      <c r="M2285" s="20" t="s">
        <v>59</v>
      </c>
      <c r="N2285" s="20"/>
      <c r="O2285" s="20"/>
      <c r="P2285" s="20" t="s">
        <v>9771</v>
      </c>
      <c r="Q2285" s="20" t="s">
        <v>2051</v>
      </c>
      <c r="R2285" s="2"/>
      <c r="S2285" s="2" t="s">
        <v>6528</v>
      </c>
      <c r="T2285" s="2" t="s">
        <v>9772</v>
      </c>
      <c r="U2285" s="2"/>
      <c r="V2285" s="2"/>
    </row>
    <row r="2286" spans="1:22" ht="14.25" customHeight="1">
      <c r="A2286" s="20" t="s">
        <v>12423</v>
      </c>
      <c r="B2286" s="20" t="s">
        <v>3278</v>
      </c>
      <c r="C2286" s="20" t="s">
        <v>12424</v>
      </c>
      <c r="D2286" s="20" t="s">
        <v>1913</v>
      </c>
      <c r="E2286" s="20" t="s">
        <v>264</v>
      </c>
      <c r="F2286" s="20" t="s">
        <v>10267</v>
      </c>
      <c r="G2286" s="20" t="s">
        <v>2091</v>
      </c>
      <c r="H2286" s="20" t="s">
        <v>12425</v>
      </c>
      <c r="I2286" s="20" t="s">
        <v>12426</v>
      </c>
      <c r="J2286" s="20" t="s">
        <v>10323</v>
      </c>
      <c r="K2286" s="20"/>
      <c r="L2286" s="20" t="s">
        <v>9775</v>
      </c>
      <c r="M2286" s="20" t="s">
        <v>59</v>
      </c>
      <c r="N2286" s="20"/>
      <c r="O2286" s="20"/>
      <c r="P2286" s="20" t="s">
        <v>9771</v>
      </c>
      <c r="Q2286" s="20" t="s">
        <v>2051</v>
      </c>
      <c r="R2286" s="2"/>
      <c r="S2286" s="2" t="s">
        <v>6528</v>
      </c>
      <c r="T2286" s="2" t="s">
        <v>9776</v>
      </c>
      <c r="U2286" s="2"/>
      <c r="V2286" s="2"/>
    </row>
    <row r="2287" spans="1:22" ht="14.25" customHeight="1">
      <c r="A2287" s="20" t="s">
        <v>12427</v>
      </c>
      <c r="B2287" s="20" t="s">
        <v>12428</v>
      </c>
      <c r="C2287" s="20" t="s">
        <v>12429</v>
      </c>
      <c r="D2287" s="20" t="s">
        <v>9820</v>
      </c>
      <c r="E2287" s="20" t="s">
        <v>264</v>
      </c>
      <c r="F2287" s="20" t="s">
        <v>12430</v>
      </c>
      <c r="G2287" s="20" t="s">
        <v>2091</v>
      </c>
      <c r="H2287" s="20" t="s">
        <v>12431</v>
      </c>
      <c r="I2287" s="20" t="s">
        <v>12432</v>
      </c>
      <c r="J2287" s="20" t="s">
        <v>12433</v>
      </c>
      <c r="K2287" s="20" t="s">
        <v>9825</v>
      </c>
      <c r="L2287" s="20" t="s">
        <v>9826</v>
      </c>
      <c r="M2287" s="20" t="s">
        <v>1566</v>
      </c>
      <c r="N2287" s="20"/>
      <c r="O2287" s="20"/>
      <c r="P2287" s="20" t="s">
        <v>9771</v>
      </c>
      <c r="Q2287" s="20" t="s">
        <v>2051</v>
      </c>
      <c r="R2287" s="2" t="s">
        <v>2067</v>
      </c>
      <c r="S2287" s="2" t="s">
        <v>6528</v>
      </c>
      <c r="T2287" s="2" t="s">
        <v>9827</v>
      </c>
      <c r="U2287" s="2"/>
      <c r="V2287" s="2"/>
    </row>
    <row r="2288" spans="1:22" ht="14.25" customHeight="1">
      <c r="A2288" s="20" t="s">
        <v>12434</v>
      </c>
      <c r="B2288" s="20" t="s">
        <v>3266</v>
      </c>
      <c r="C2288" s="20" t="s">
        <v>8496</v>
      </c>
      <c r="D2288" s="20" t="s">
        <v>9794</v>
      </c>
      <c r="E2288" s="20" t="s">
        <v>96</v>
      </c>
      <c r="F2288" s="20" t="s">
        <v>12435</v>
      </c>
      <c r="G2288" s="20" t="s">
        <v>2091</v>
      </c>
      <c r="H2288" s="20" t="s">
        <v>12436</v>
      </c>
      <c r="I2288" s="20" t="s">
        <v>12437</v>
      </c>
      <c r="J2288" s="20" t="s">
        <v>12438</v>
      </c>
      <c r="K2288" s="20" t="s">
        <v>9799</v>
      </c>
      <c r="L2288" s="20" t="s">
        <v>9800</v>
      </c>
      <c r="M2288" s="20" t="s">
        <v>1566</v>
      </c>
      <c r="N2288" s="20"/>
      <c r="O2288" s="20"/>
      <c r="P2288" s="20" t="s">
        <v>9771</v>
      </c>
      <c r="Q2288" s="20" t="s">
        <v>2051</v>
      </c>
      <c r="R2288" s="2" t="s">
        <v>2067</v>
      </c>
      <c r="S2288" s="2" t="s">
        <v>6528</v>
      </c>
      <c r="T2288" s="2" t="s">
        <v>9801</v>
      </c>
      <c r="U2288" s="2"/>
      <c r="V2288" s="2"/>
    </row>
    <row r="2289" spans="1:22" ht="14.25" customHeight="1">
      <c r="A2289" s="20" t="s">
        <v>12439</v>
      </c>
      <c r="B2289" s="20" t="s">
        <v>3176</v>
      </c>
      <c r="C2289" s="20" t="s">
        <v>12440</v>
      </c>
      <c r="D2289" s="20" t="s">
        <v>9805</v>
      </c>
      <c r="E2289" s="20" t="s">
        <v>264</v>
      </c>
      <c r="F2289" s="20" t="s">
        <v>12441</v>
      </c>
      <c r="G2289" s="20" t="s">
        <v>2091</v>
      </c>
      <c r="H2289" s="20" t="s">
        <v>12442</v>
      </c>
      <c r="I2289" s="20" t="s">
        <v>12443</v>
      </c>
      <c r="J2289" s="20"/>
      <c r="K2289" s="20" t="s">
        <v>9809</v>
      </c>
      <c r="L2289" s="20" t="s">
        <v>9810</v>
      </c>
      <c r="M2289" s="20" t="s">
        <v>1566</v>
      </c>
      <c r="N2289" s="20"/>
      <c r="O2289" s="20"/>
      <c r="P2289" s="20" t="s">
        <v>9771</v>
      </c>
      <c r="Q2289" s="20" t="s">
        <v>2051</v>
      </c>
      <c r="R2289" s="2" t="s">
        <v>2067</v>
      </c>
      <c r="S2289" s="2" t="s">
        <v>6528</v>
      </c>
      <c r="T2289" s="2" t="s">
        <v>9811</v>
      </c>
      <c r="U2289" s="2"/>
      <c r="V2289" s="2"/>
    </row>
    <row r="2290" spans="1:22" ht="14.25" customHeight="1">
      <c r="A2290" s="20" t="s">
        <v>12444</v>
      </c>
      <c r="B2290" s="20" t="s">
        <v>3176</v>
      </c>
      <c r="C2290" s="20" t="s">
        <v>12445</v>
      </c>
      <c r="D2290" s="20" t="s">
        <v>10283</v>
      </c>
      <c r="E2290" s="20" t="s">
        <v>264</v>
      </c>
      <c r="F2290" s="20" t="s">
        <v>12446</v>
      </c>
      <c r="G2290" s="20" t="s">
        <v>2091</v>
      </c>
      <c r="H2290" s="20" t="s">
        <v>12447</v>
      </c>
      <c r="I2290" s="20" t="s">
        <v>12448</v>
      </c>
      <c r="J2290" s="20" t="s">
        <v>12449</v>
      </c>
      <c r="K2290" s="20"/>
      <c r="L2290" s="20"/>
      <c r="M2290" s="20" t="s">
        <v>60</v>
      </c>
      <c r="N2290" s="20"/>
      <c r="O2290" s="20"/>
      <c r="P2290" s="20" t="s">
        <v>9771</v>
      </c>
      <c r="Q2290" s="20" t="s">
        <v>2051</v>
      </c>
      <c r="R2290" s="2"/>
      <c r="S2290" s="2" t="s">
        <v>6528</v>
      </c>
      <c r="T2290" s="2" t="s">
        <v>10286</v>
      </c>
      <c r="U2290" s="2"/>
      <c r="V2290" s="2"/>
    </row>
    <row r="2291" spans="1:22" ht="14.25" customHeight="1">
      <c r="A2291" s="20" t="s">
        <v>12450</v>
      </c>
      <c r="B2291" s="20" t="s">
        <v>3176</v>
      </c>
      <c r="C2291" s="20" t="s">
        <v>12451</v>
      </c>
      <c r="D2291" s="20" t="s">
        <v>1913</v>
      </c>
      <c r="E2291" s="20" t="s">
        <v>264</v>
      </c>
      <c r="F2291" s="20" t="s">
        <v>10152</v>
      </c>
      <c r="G2291" s="20" t="s">
        <v>2091</v>
      </c>
      <c r="H2291" s="20" t="s">
        <v>12452</v>
      </c>
      <c r="I2291" s="20" t="s">
        <v>12453</v>
      </c>
      <c r="J2291" s="20" t="s">
        <v>12454</v>
      </c>
      <c r="K2291" s="20"/>
      <c r="L2291" s="20" t="s">
        <v>9775</v>
      </c>
      <c r="M2291" s="20" t="s">
        <v>59</v>
      </c>
      <c r="N2291" s="20"/>
      <c r="O2291" s="20"/>
      <c r="P2291" s="20" t="s">
        <v>9771</v>
      </c>
      <c r="Q2291" s="20" t="s">
        <v>2051</v>
      </c>
      <c r="R2291" s="2"/>
      <c r="S2291" s="16" t="s">
        <v>6863</v>
      </c>
      <c r="T2291" s="2" t="s">
        <v>9776</v>
      </c>
      <c r="U2291" s="2"/>
      <c r="V2291" s="2"/>
    </row>
    <row r="2292" spans="1:22" ht="14.25" customHeight="1">
      <c r="A2292" s="20" t="s">
        <v>12455</v>
      </c>
      <c r="B2292" s="20" t="s">
        <v>3176</v>
      </c>
      <c r="C2292" s="20" t="s">
        <v>12456</v>
      </c>
      <c r="D2292" s="20" t="s">
        <v>1913</v>
      </c>
      <c r="E2292" s="20" t="s">
        <v>264</v>
      </c>
      <c r="F2292" s="20" t="s">
        <v>5266</v>
      </c>
      <c r="G2292" s="20" t="s">
        <v>2091</v>
      </c>
      <c r="H2292" s="20" t="s">
        <v>12457</v>
      </c>
      <c r="I2292" s="20" t="s">
        <v>12458</v>
      </c>
      <c r="J2292" s="20" t="s">
        <v>12459</v>
      </c>
      <c r="K2292" s="20"/>
      <c r="L2292" s="20" t="s">
        <v>9775</v>
      </c>
      <c r="M2292" s="20" t="s">
        <v>1566</v>
      </c>
      <c r="N2292" s="20"/>
      <c r="O2292" s="20"/>
      <c r="P2292" s="20" t="s">
        <v>9771</v>
      </c>
      <c r="Q2292" s="20" t="s">
        <v>2051</v>
      </c>
      <c r="R2292" s="2" t="s">
        <v>2067</v>
      </c>
      <c r="S2292" s="2" t="s">
        <v>6528</v>
      </c>
      <c r="T2292" s="2" t="s">
        <v>9776</v>
      </c>
      <c r="U2292" s="2"/>
      <c r="V2292" s="2"/>
    </row>
    <row r="2293" spans="1:22" ht="14.25" customHeight="1">
      <c r="A2293" s="20" t="s">
        <v>12460</v>
      </c>
      <c r="B2293" s="20" t="s">
        <v>3176</v>
      </c>
      <c r="C2293" s="20" t="s">
        <v>12461</v>
      </c>
      <c r="D2293" s="20" t="s">
        <v>9820</v>
      </c>
      <c r="E2293" s="20" t="s">
        <v>264</v>
      </c>
      <c r="F2293" s="20" t="s">
        <v>11528</v>
      </c>
      <c r="G2293" s="20" t="s">
        <v>2091</v>
      </c>
      <c r="H2293" s="20" t="s">
        <v>12462</v>
      </c>
      <c r="I2293" s="20" t="s">
        <v>12463</v>
      </c>
      <c r="J2293" s="20"/>
      <c r="K2293" s="20" t="s">
        <v>9825</v>
      </c>
      <c r="L2293" s="20" t="s">
        <v>9826</v>
      </c>
      <c r="M2293" s="20" t="s">
        <v>1566</v>
      </c>
      <c r="N2293" s="20"/>
      <c r="O2293" s="20"/>
      <c r="P2293" s="20" t="s">
        <v>9771</v>
      </c>
      <c r="Q2293" s="20" t="s">
        <v>2051</v>
      </c>
      <c r="R2293" s="2" t="s">
        <v>2067</v>
      </c>
      <c r="S2293" s="2" t="s">
        <v>6528</v>
      </c>
      <c r="T2293" s="2" t="s">
        <v>9827</v>
      </c>
      <c r="U2293" s="2"/>
      <c r="V2293" s="2"/>
    </row>
    <row r="2294" spans="1:22" ht="14.25" customHeight="1">
      <c r="A2294" s="20" t="s">
        <v>12464</v>
      </c>
      <c r="B2294" s="20" t="s">
        <v>3176</v>
      </c>
      <c r="C2294" s="20" t="s">
        <v>3279</v>
      </c>
      <c r="D2294" s="20" t="s">
        <v>9836</v>
      </c>
      <c r="E2294" s="20" t="s">
        <v>264</v>
      </c>
      <c r="F2294" s="20" t="s">
        <v>12465</v>
      </c>
      <c r="G2294" s="20" t="s">
        <v>2091</v>
      </c>
      <c r="H2294" s="20" t="s">
        <v>12466</v>
      </c>
      <c r="I2294" s="20"/>
      <c r="J2294" s="20"/>
      <c r="K2294" s="20" t="s">
        <v>9841</v>
      </c>
      <c r="L2294" s="20"/>
      <c r="M2294" s="20" t="s">
        <v>1566</v>
      </c>
      <c r="N2294" s="20"/>
      <c r="O2294" s="20"/>
      <c r="P2294" s="20" t="s">
        <v>9771</v>
      </c>
      <c r="Q2294" s="20" t="s">
        <v>2051</v>
      </c>
      <c r="R2294" s="2" t="s">
        <v>2067</v>
      </c>
      <c r="S2294" s="2" t="s">
        <v>6528</v>
      </c>
      <c r="T2294" s="2" t="s">
        <v>9842</v>
      </c>
      <c r="U2294" s="2"/>
      <c r="V2294" s="2"/>
    </row>
    <row r="2295" spans="1:22" ht="14.25" customHeight="1">
      <c r="A2295" s="20" t="s">
        <v>12467</v>
      </c>
      <c r="B2295" s="20" t="s">
        <v>3176</v>
      </c>
      <c r="C2295" s="20" t="s">
        <v>12468</v>
      </c>
      <c r="D2295" s="20" t="s">
        <v>1913</v>
      </c>
      <c r="E2295" s="20" t="s">
        <v>264</v>
      </c>
      <c r="F2295" s="20" t="s">
        <v>12469</v>
      </c>
      <c r="G2295" s="20" t="s">
        <v>2091</v>
      </c>
      <c r="H2295" s="20" t="s">
        <v>12470</v>
      </c>
      <c r="I2295" s="20" t="s">
        <v>12471</v>
      </c>
      <c r="J2295" s="20"/>
      <c r="K2295" s="20"/>
      <c r="L2295" s="20" t="s">
        <v>9775</v>
      </c>
      <c r="M2295" s="20" t="s">
        <v>1566</v>
      </c>
      <c r="N2295" s="20"/>
      <c r="O2295" s="20"/>
      <c r="P2295" s="20" t="s">
        <v>9771</v>
      </c>
      <c r="Q2295" s="20" t="s">
        <v>2051</v>
      </c>
      <c r="R2295" s="2" t="s">
        <v>2052</v>
      </c>
      <c r="S2295" s="2" t="s">
        <v>6528</v>
      </c>
      <c r="T2295" s="2" t="s">
        <v>9776</v>
      </c>
      <c r="U2295" s="2"/>
      <c r="V2295" s="2"/>
    </row>
    <row r="2296" spans="1:22" ht="14.25" customHeight="1">
      <c r="A2296" s="20" t="s">
        <v>12472</v>
      </c>
      <c r="B2296" s="20" t="s">
        <v>3176</v>
      </c>
      <c r="C2296" s="20" t="s">
        <v>12473</v>
      </c>
      <c r="D2296" s="20" t="s">
        <v>9805</v>
      </c>
      <c r="E2296" s="20" t="s">
        <v>264</v>
      </c>
      <c r="F2296" s="20" t="s">
        <v>11631</v>
      </c>
      <c r="G2296" s="20" t="s">
        <v>2091</v>
      </c>
      <c r="H2296" s="20" t="s">
        <v>12474</v>
      </c>
      <c r="I2296" s="20" t="s">
        <v>12475</v>
      </c>
      <c r="J2296" s="20" t="s">
        <v>12476</v>
      </c>
      <c r="K2296" s="20" t="s">
        <v>9809</v>
      </c>
      <c r="L2296" s="20" t="s">
        <v>9810</v>
      </c>
      <c r="M2296" s="20" t="s">
        <v>1566</v>
      </c>
      <c r="N2296" s="20"/>
      <c r="O2296" s="20"/>
      <c r="P2296" s="20" t="s">
        <v>9771</v>
      </c>
      <c r="Q2296" s="20" t="s">
        <v>2051</v>
      </c>
      <c r="R2296" s="2" t="s">
        <v>2052</v>
      </c>
      <c r="S2296" s="2" t="s">
        <v>6528</v>
      </c>
      <c r="T2296" s="2" t="s">
        <v>9811</v>
      </c>
      <c r="U2296" s="2"/>
      <c r="V2296" s="2"/>
    </row>
    <row r="2297" spans="1:22" ht="14.25" customHeight="1">
      <c r="A2297" s="20" t="s">
        <v>12477</v>
      </c>
      <c r="B2297" s="20" t="s">
        <v>3176</v>
      </c>
      <c r="C2297" s="20" t="s">
        <v>12478</v>
      </c>
      <c r="D2297" s="20" t="s">
        <v>9794</v>
      </c>
      <c r="E2297" s="20" t="s">
        <v>96</v>
      </c>
      <c r="F2297" s="20" t="s">
        <v>12479</v>
      </c>
      <c r="G2297" s="20" t="s">
        <v>2091</v>
      </c>
      <c r="H2297" s="20" t="s">
        <v>12480</v>
      </c>
      <c r="I2297" s="20" t="s">
        <v>12481</v>
      </c>
      <c r="J2297" s="20" t="s">
        <v>12482</v>
      </c>
      <c r="K2297" s="20" t="s">
        <v>9799</v>
      </c>
      <c r="L2297" s="20" t="s">
        <v>9800</v>
      </c>
      <c r="M2297" s="20" t="s">
        <v>1566</v>
      </c>
      <c r="N2297" s="20"/>
      <c r="O2297" s="20"/>
      <c r="P2297" s="20" t="s">
        <v>9771</v>
      </c>
      <c r="Q2297" s="20" t="s">
        <v>2051</v>
      </c>
      <c r="R2297" s="2" t="s">
        <v>2067</v>
      </c>
      <c r="S2297" s="2" t="s">
        <v>6528</v>
      </c>
      <c r="T2297" s="2" t="s">
        <v>9801</v>
      </c>
      <c r="U2297" s="2"/>
      <c r="V2297" s="2"/>
    </row>
    <row r="2298" spans="1:22" ht="14.25" customHeight="1">
      <c r="A2298" s="20" t="s">
        <v>12483</v>
      </c>
      <c r="B2298" s="20" t="s">
        <v>3176</v>
      </c>
      <c r="C2298" s="20" t="s">
        <v>3222</v>
      </c>
      <c r="D2298" s="20" t="s">
        <v>9805</v>
      </c>
      <c r="E2298" s="20" t="s">
        <v>264</v>
      </c>
      <c r="F2298" s="20" t="s">
        <v>9868</v>
      </c>
      <c r="G2298" s="20" t="s">
        <v>2091</v>
      </c>
      <c r="H2298" s="20" t="s">
        <v>12484</v>
      </c>
      <c r="I2298" s="20" t="s">
        <v>12485</v>
      </c>
      <c r="J2298" s="20"/>
      <c r="K2298" s="20" t="s">
        <v>9809</v>
      </c>
      <c r="L2298" s="20" t="s">
        <v>9810</v>
      </c>
      <c r="M2298" s="20" t="s">
        <v>1566</v>
      </c>
      <c r="N2298" s="20"/>
      <c r="O2298" s="20"/>
      <c r="P2298" s="20" t="s">
        <v>9771</v>
      </c>
      <c r="Q2298" s="20" t="s">
        <v>2051</v>
      </c>
      <c r="R2298" s="2" t="s">
        <v>2052</v>
      </c>
      <c r="S2298" s="2" t="s">
        <v>6528</v>
      </c>
      <c r="T2298" s="2" t="s">
        <v>9811</v>
      </c>
      <c r="U2298" s="2"/>
      <c r="V2298" s="2"/>
    </row>
    <row r="2299" spans="1:22" ht="14.25" customHeight="1">
      <c r="A2299" s="20" t="s">
        <v>12486</v>
      </c>
      <c r="B2299" s="20" t="s">
        <v>3176</v>
      </c>
      <c r="C2299" s="20" t="s">
        <v>7920</v>
      </c>
      <c r="D2299" s="20" t="s">
        <v>9779</v>
      </c>
      <c r="E2299" s="20" t="s">
        <v>264</v>
      </c>
      <c r="F2299" s="20" t="s">
        <v>12487</v>
      </c>
      <c r="G2299" s="20" t="s">
        <v>2091</v>
      </c>
      <c r="H2299" s="20" t="s">
        <v>12488</v>
      </c>
      <c r="I2299" s="20" t="s">
        <v>12489</v>
      </c>
      <c r="J2299" s="20" t="s">
        <v>12490</v>
      </c>
      <c r="K2299" s="20" t="s">
        <v>9784</v>
      </c>
      <c r="L2299" s="20"/>
      <c r="M2299" s="20" t="s">
        <v>1566</v>
      </c>
      <c r="N2299" s="20"/>
      <c r="O2299" s="20"/>
      <c r="P2299" s="20" t="s">
        <v>9771</v>
      </c>
      <c r="Q2299" s="20" t="s">
        <v>2051</v>
      </c>
      <c r="R2299" s="2" t="s">
        <v>2067</v>
      </c>
      <c r="S2299" s="2" t="s">
        <v>6528</v>
      </c>
      <c r="T2299" s="2" t="s">
        <v>9785</v>
      </c>
      <c r="U2299" s="2"/>
      <c r="V2299" s="2"/>
    </row>
    <row r="2300" spans="1:22" ht="14.25" customHeight="1">
      <c r="A2300" s="20" t="s">
        <v>12491</v>
      </c>
      <c r="B2300" s="20" t="s">
        <v>3176</v>
      </c>
      <c r="C2300" s="20" t="s">
        <v>9210</v>
      </c>
      <c r="D2300" s="20" t="s">
        <v>9820</v>
      </c>
      <c r="E2300" s="20" t="s">
        <v>264</v>
      </c>
      <c r="F2300" s="20" t="s">
        <v>12492</v>
      </c>
      <c r="G2300" s="20" t="s">
        <v>2091</v>
      </c>
      <c r="H2300" s="20" t="s">
        <v>12493</v>
      </c>
      <c r="I2300" s="20" t="s">
        <v>12494</v>
      </c>
      <c r="J2300" s="20" t="s">
        <v>12495</v>
      </c>
      <c r="K2300" s="20" t="s">
        <v>9825</v>
      </c>
      <c r="L2300" s="20" t="s">
        <v>9826</v>
      </c>
      <c r="M2300" s="20" t="s">
        <v>1566</v>
      </c>
      <c r="N2300" s="20"/>
      <c r="O2300" s="20"/>
      <c r="P2300" s="20" t="s">
        <v>9771</v>
      </c>
      <c r="Q2300" s="20" t="s">
        <v>2051</v>
      </c>
      <c r="R2300" s="2" t="s">
        <v>2067</v>
      </c>
      <c r="S2300" s="2" t="s">
        <v>6528</v>
      </c>
      <c r="T2300" s="2" t="s">
        <v>9827</v>
      </c>
      <c r="U2300" s="2"/>
      <c r="V2300" s="2"/>
    </row>
    <row r="2301" spans="1:22" ht="14.25" customHeight="1">
      <c r="A2301" s="20" t="s">
        <v>12496</v>
      </c>
      <c r="B2301" s="20" t="s">
        <v>3221</v>
      </c>
      <c r="C2301" s="20" t="s">
        <v>12497</v>
      </c>
      <c r="D2301" s="20" t="s">
        <v>1913</v>
      </c>
      <c r="E2301" s="20" t="s">
        <v>264</v>
      </c>
      <c r="F2301" s="20" t="s">
        <v>12498</v>
      </c>
      <c r="G2301" s="20" t="s">
        <v>2091</v>
      </c>
      <c r="H2301" s="20" t="s">
        <v>12499</v>
      </c>
      <c r="I2301" s="20" t="s">
        <v>12500</v>
      </c>
      <c r="J2301" s="20"/>
      <c r="K2301" s="20"/>
      <c r="L2301" s="20" t="s">
        <v>9775</v>
      </c>
      <c r="M2301" s="20" t="s">
        <v>1566</v>
      </c>
      <c r="N2301" s="20"/>
      <c r="O2301" s="20"/>
      <c r="P2301" s="20" t="s">
        <v>9771</v>
      </c>
      <c r="Q2301" s="20" t="s">
        <v>2051</v>
      </c>
      <c r="R2301" s="2" t="s">
        <v>2067</v>
      </c>
      <c r="S2301" s="2" t="s">
        <v>6528</v>
      </c>
      <c r="T2301" s="2" t="s">
        <v>9776</v>
      </c>
      <c r="U2301" s="2"/>
      <c r="V2301" s="2"/>
    </row>
    <row r="2302" spans="1:22" ht="14.25" customHeight="1">
      <c r="A2302" s="20" t="s">
        <v>12501</v>
      </c>
      <c r="B2302" s="20" t="s">
        <v>3221</v>
      </c>
      <c r="C2302" s="20" t="s">
        <v>12502</v>
      </c>
      <c r="D2302" s="20" t="s">
        <v>9779</v>
      </c>
      <c r="E2302" s="20" t="s">
        <v>264</v>
      </c>
      <c r="F2302" s="20" t="s">
        <v>12503</v>
      </c>
      <c r="G2302" s="20" t="s">
        <v>2091</v>
      </c>
      <c r="H2302" s="20" t="s">
        <v>12504</v>
      </c>
      <c r="I2302" s="20"/>
      <c r="J2302" s="20"/>
      <c r="K2302" s="20" t="s">
        <v>9784</v>
      </c>
      <c r="L2302" s="20"/>
      <c r="M2302" s="20" t="s">
        <v>60</v>
      </c>
      <c r="N2302" s="20"/>
      <c r="O2302" s="20"/>
      <c r="P2302" s="20" t="s">
        <v>9771</v>
      </c>
      <c r="Q2302" s="20" t="s">
        <v>2051</v>
      </c>
      <c r="R2302" s="2"/>
      <c r="S2302" s="2" t="s">
        <v>6528</v>
      </c>
      <c r="T2302" s="2" t="s">
        <v>9785</v>
      </c>
      <c r="U2302" s="2"/>
      <c r="V2302" s="2"/>
    </row>
    <row r="2303" spans="1:22" ht="14.25" customHeight="1">
      <c r="A2303" s="20" t="s">
        <v>12505</v>
      </c>
      <c r="B2303" s="20" t="s">
        <v>12506</v>
      </c>
      <c r="C2303" s="20" t="s">
        <v>12507</v>
      </c>
      <c r="D2303" s="20" t="s">
        <v>9766</v>
      </c>
      <c r="E2303" s="20" t="s">
        <v>264</v>
      </c>
      <c r="F2303" s="20" t="s">
        <v>12508</v>
      </c>
      <c r="G2303" s="20" t="s">
        <v>2091</v>
      </c>
      <c r="H2303" s="20" t="s">
        <v>12509</v>
      </c>
      <c r="I2303" s="20" t="s">
        <v>12510</v>
      </c>
      <c r="J2303" s="20"/>
      <c r="K2303" s="20" t="s">
        <v>9770</v>
      </c>
      <c r="L2303" s="20"/>
      <c r="M2303" s="20" t="s">
        <v>1566</v>
      </c>
      <c r="N2303" s="20"/>
      <c r="O2303" s="20"/>
      <c r="P2303" s="20" t="s">
        <v>9771</v>
      </c>
      <c r="Q2303" s="20" t="s">
        <v>2051</v>
      </c>
      <c r="R2303" s="2" t="s">
        <v>2067</v>
      </c>
      <c r="S2303" s="2" t="s">
        <v>6528</v>
      </c>
      <c r="T2303" s="2" t="s">
        <v>9772</v>
      </c>
      <c r="U2303" s="2"/>
      <c r="V2303" s="2"/>
    </row>
    <row r="2304" spans="1:22" ht="14.25" customHeight="1">
      <c r="A2304" s="20" t="s">
        <v>12511</v>
      </c>
      <c r="B2304" s="20" t="s">
        <v>3194</v>
      </c>
      <c r="C2304" s="20" t="s">
        <v>3279</v>
      </c>
      <c r="D2304" s="20" t="s">
        <v>10172</v>
      </c>
      <c r="E2304" s="20" t="s">
        <v>264</v>
      </c>
      <c r="F2304" s="20" t="s">
        <v>10316</v>
      </c>
      <c r="G2304" s="20" t="s">
        <v>2091</v>
      </c>
      <c r="H2304" s="20" t="s">
        <v>12512</v>
      </c>
      <c r="I2304" s="20" t="s">
        <v>12513</v>
      </c>
      <c r="J2304" s="20" t="s">
        <v>12514</v>
      </c>
      <c r="K2304" s="20"/>
      <c r="L2304" s="20"/>
      <c r="M2304" s="20" t="s">
        <v>60</v>
      </c>
      <c r="N2304" s="20"/>
      <c r="O2304" s="20"/>
      <c r="P2304" s="20" t="s">
        <v>9771</v>
      </c>
      <c r="Q2304" s="20" t="s">
        <v>2051</v>
      </c>
      <c r="R2304" s="2"/>
      <c r="S2304" s="2" t="s">
        <v>6528</v>
      </c>
      <c r="T2304" s="2" t="s">
        <v>10177</v>
      </c>
      <c r="U2304" s="2"/>
      <c r="V2304" s="2"/>
    </row>
    <row r="2305" spans="1:22" ht="14.25" customHeight="1">
      <c r="A2305" s="20" t="s">
        <v>12515</v>
      </c>
      <c r="B2305" s="20" t="s">
        <v>12516</v>
      </c>
      <c r="C2305" s="20" t="s">
        <v>12517</v>
      </c>
      <c r="D2305" s="20" t="s">
        <v>9794</v>
      </c>
      <c r="E2305" s="20" t="s">
        <v>96</v>
      </c>
      <c r="F2305" s="20" t="s">
        <v>10305</v>
      </c>
      <c r="G2305" s="20" t="s">
        <v>2091</v>
      </c>
      <c r="H2305" s="20" t="s">
        <v>12518</v>
      </c>
      <c r="I2305" s="20" t="s">
        <v>12519</v>
      </c>
      <c r="J2305" s="20" t="s">
        <v>12520</v>
      </c>
      <c r="K2305" s="20" t="s">
        <v>9799</v>
      </c>
      <c r="L2305" s="20" t="s">
        <v>9800</v>
      </c>
      <c r="M2305" s="20" t="s">
        <v>1566</v>
      </c>
      <c r="N2305" s="20"/>
      <c r="O2305" s="20"/>
      <c r="P2305" s="20" t="s">
        <v>9771</v>
      </c>
      <c r="Q2305" s="20" t="s">
        <v>2051</v>
      </c>
      <c r="R2305" s="2" t="s">
        <v>2067</v>
      </c>
      <c r="S2305" s="2" t="s">
        <v>6528</v>
      </c>
      <c r="T2305" s="2" t="s">
        <v>9801</v>
      </c>
      <c r="U2305" s="2"/>
      <c r="V2305" s="2"/>
    </row>
    <row r="2306" spans="1:22" ht="14.25" customHeight="1">
      <c r="A2306" s="20" t="s">
        <v>12521</v>
      </c>
      <c r="B2306" s="20" t="s">
        <v>12522</v>
      </c>
      <c r="C2306" s="20" t="s">
        <v>12523</v>
      </c>
      <c r="D2306" s="20" t="s">
        <v>9805</v>
      </c>
      <c r="E2306" s="20" t="s">
        <v>264</v>
      </c>
      <c r="F2306" s="20" t="s">
        <v>9868</v>
      </c>
      <c r="G2306" s="20" t="s">
        <v>2091</v>
      </c>
      <c r="H2306" s="20" t="s">
        <v>12524</v>
      </c>
      <c r="I2306" s="20"/>
      <c r="J2306" s="20"/>
      <c r="K2306" s="20" t="s">
        <v>9809</v>
      </c>
      <c r="L2306" s="20" t="s">
        <v>9810</v>
      </c>
      <c r="M2306" s="20" t="s">
        <v>1566</v>
      </c>
      <c r="N2306" s="20"/>
      <c r="O2306" s="20"/>
      <c r="P2306" s="20" t="s">
        <v>9771</v>
      </c>
      <c r="Q2306" s="20" t="s">
        <v>2051</v>
      </c>
      <c r="R2306" s="2" t="s">
        <v>2052</v>
      </c>
      <c r="S2306" s="2" t="s">
        <v>6528</v>
      </c>
      <c r="T2306" s="2" t="s">
        <v>9811</v>
      </c>
      <c r="U2306" s="2"/>
      <c r="V2306" s="2"/>
    </row>
    <row r="2307" spans="1:22" ht="14.25" customHeight="1">
      <c r="A2307" s="20" t="s">
        <v>12525</v>
      </c>
      <c r="B2307" s="20" t="s">
        <v>12526</v>
      </c>
      <c r="C2307" s="20" t="s">
        <v>12527</v>
      </c>
      <c r="D2307" s="20" t="s">
        <v>9766</v>
      </c>
      <c r="E2307" s="20" t="s">
        <v>264</v>
      </c>
      <c r="F2307" s="20" t="s">
        <v>5222</v>
      </c>
      <c r="G2307" s="20" t="s">
        <v>2091</v>
      </c>
      <c r="H2307" s="20" t="s">
        <v>12528</v>
      </c>
      <c r="I2307" s="20" t="s">
        <v>12529</v>
      </c>
      <c r="J2307" s="20"/>
      <c r="K2307" s="20" t="s">
        <v>9770</v>
      </c>
      <c r="L2307" s="20"/>
      <c r="M2307" s="20" t="s">
        <v>59</v>
      </c>
      <c r="N2307" s="20"/>
      <c r="O2307" s="20"/>
      <c r="P2307" s="20" t="s">
        <v>9771</v>
      </c>
      <c r="Q2307" s="20" t="s">
        <v>2051</v>
      </c>
      <c r="R2307" s="2"/>
      <c r="S2307" s="2" t="s">
        <v>6528</v>
      </c>
      <c r="T2307" s="2" t="s">
        <v>9772</v>
      </c>
      <c r="U2307" s="2"/>
      <c r="V2307" s="2"/>
    </row>
    <row r="2308" spans="1:22" ht="14.25" customHeight="1">
      <c r="A2308" s="20" t="s">
        <v>12530</v>
      </c>
      <c r="B2308" s="20" t="s">
        <v>12531</v>
      </c>
      <c r="C2308" s="20" t="s">
        <v>12532</v>
      </c>
      <c r="D2308" s="20" t="s">
        <v>9878</v>
      </c>
      <c r="E2308" s="20" t="s">
        <v>264</v>
      </c>
      <c r="F2308" s="20" t="s">
        <v>10449</v>
      </c>
      <c r="G2308" s="20" t="s">
        <v>2091</v>
      </c>
      <c r="H2308" s="20" t="s">
        <v>12533</v>
      </c>
      <c r="I2308" s="20" t="s">
        <v>12534</v>
      </c>
      <c r="J2308" s="20"/>
      <c r="K2308" s="20" t="s">
        <v>9882</v>
      </c>
      <c r="L2308" s="20"/>
      <c r="M2308" s="20" t="s">
        <v>1566</v>
      </c>
      <c r="N2308" s="20"/>
      <c r="O2308" s="20"/>
      <c r="P2308" s="20" t="s">
        <v>9771</v>
      </c>
      <c r="Q2308" s="20" t="s">
        <v>2051</v>
      </c>
      <c r="R2308" s="2" t="s">
        <v>2067</v>
      </c>
      <c r="S2308" s="2" t="s">
        <v>6528</v>
      </c>
      <c r="T2308" s="2" t="s">
        <v>9883</v>
      </c>
      <c r="U2308" s="2"/>
      <c r="V2308" s="2"/>
    </row>
    <row r="2309" spans="1:22" ht="14.25" customHeight="1">
      <c r="A2309" s="20" t="s">
        <v>12535</v>
      </c>
      <c r="B2309" s="20" t="s">
        <v>12536</v>
      </c>
      <c r="C2309" s="20" t="s">
        <v>12537</v>
      </c>
      <c r="D2309" s="20" t="s">
        <v>9794</v>
      </c>
      <c r="E2309" s="20" t="s">
        <v>96</v>
      </c>
      <c r="F2309" s="20" t="s">
        <v>12538</v>
      </c>
      <c r="G2309" s="20" t="s">
        <v>2091</v>
      </c>
      <c r="H2309" s="20" t="s">
        <v>12539</v>
      </c>
      <c r="I2309" s="20" t="s">
        <v>12540</v>
      </c>
      <c r="J2309" s="20"/>
      <c r="K2309" s="20" t="s">
        <v>9799</v>
      </c>
      <c r="L2309" s="20" t="s">
        <v>9800</v>
      </c>
      <c r="M2309" s="20" t="s">
        <v>59</v>
      </c>
      <c r="N2309" s="20"/>
      <c r="O2309" s="20"/>
      <c r="P2309" s="20" t="s">
        <v>9771</v>
      </c>
      <c r="Q2309" s="20" t="s">
        <v>2051</v>
      </c>
      <c r="R2309" s="2"/>
      <c r="S2309" s="2" t="s">
        <v>6528</v>
      </c>
      <c r="T2309" s="2" t="s">
        <v>9801</v>
      </c>
      <c r="U2309" s="2"/>
      <c r="V2309" s="2"/>
    </row>
    <row r="2310" spans="1:22" ht="14.25" customHeight="1">
      <c r="A2310" s="20" t="s">
        <v>12541</v>
      </c>
      <c r="B2310" s="20" t="s">
        <v>12542</v>
      </c>
      <c r="C2310" s="20" t="s">
        <v>6920</v>
      </c>
      <c r="D2310" s="20" t="s">
        <v>1913</v>
      </c>
      <c r="E2310" s="20" t="s">
        <v>264</v>
      </c>
      <c r="F2310" s="20" t="s">
        <v>10152</v>
      </c>
      <c r="G2310" s="20" t="s">
        <v>2091</v>
      </c>
      <c r="H2310" s="20" t="s">
        <v>12543</v>
      </c>
      <c r="I2310" s="20" t="s">
        <v>12544</v>
      </c>
      <c r="J2310" s="20"/>
      <c r="K2310" s="20"/>
      <c r="L2310" s="20" t="s">
        <v>9775</v>
      </c>
      <c r="M2310" s="20" t="s">
        <v>59</v>
      </c>
      <c r="N2310" s="20"/>
      <c r="O2310" s="20"/>
      <c r="P2310" s="20" t="s">
        <v>9771</v>
      </c>
      <c r="Q2310" s="20" t="s">
        <v>2051</v>
      </c>
      <c r="R2310" s="2"/>
      <c r="S2310" s="16" t="s">
        <v>6863</v>
      </c>
      <c r="T2310" s="2" t="s">
        <v>9776</v>
      </c>
      <c r="U2310" s="2"/>
      <c r="V2310" s="2"/>
    </row>
    <row r="2311" spans="1:22" ht="14.25" customHeight="1">
      <c r="A2311" s="20" t="s">
        <v>12545</v>
      </c>
      <c r="B2311" s="20" t="s">
        <v>12542</v>
      </c>
      <c r="C2311" s="20" t="s">
        <v>12546</v>
      </c>
      <c r="D2311" s="20" t="s">
        <v>9805</v>
      </c>
      <c r="E2311" s="20" t="s">
        <v>264</v>
      </c>
      <c r="F2311" s="20" t="s">
        <v>12547</v>
      </c>
      <c r="G2311" s="20" t="s">
        <v>2091</v>
      </c>
      <c r="H2311" s="20" t="s">
        <v>12548</v>
      </c>
      <c r="I2311" s="20"/>
      <c r="J2311" s="20"/>
      <c r="K2311" s="20" t="s">
        <v>9809</v>
      </c>
      <c r="L2311" s="20" t="s">
        <v>9810</v>
      </c>
      <c r="M2311" s="20" t="s">
        <v>1566</v>
      </c>
      <c r="N2311" s="20"/>
      <c r="O2311" s="20"/>
      <c r="P2311" s="20" t="s">
        <v>9771</v>
      </c>
      <c r="Q2311" s="20" t="s">
        <v>2051</v>
      </c>
      <c r="R2311" s="2" t="s">
        <v>2067</v>
      </c>
      <c r="S2311" s="2" t="s">
        <v>6528</v>
      </c>
      <c r="T2311" s="2" t="s">
        <v>9811</v>
      </c>
      <c r="U2311" s="2"/>
      <c r="V2311" s="2"/>
    </row>
    <row r="2312" spans="1:22" ht="14.25" customHeight="1">
      <c r="A2312" s="20" t="s">
        <v>12549</v>
      </c>
      <c r="B2312" s="20" t="s">
        <v>12550</v>
      </c>
      <c r="C2312" s="20" t="s">
        <v>12551</v>
      </c>
      <c r="D2312" s="20" t="s">
        <v>9779</v>
      </c>
      <c r="E2312" s="20" t="s">
        <v>264</v>
      </c>
      <c r="F2312" s="20" t="s">
        <v>10449</v>
      </c>
      <c r="G2312" s="20" t="s">
        <v>2091</v>
      </c>
      <c r="H2312" s="20" t="s">
        <v>12552</v>
      </c>
      <c r="I2312" s="20"/>
      <c r="J2312" s="20"/>
      <c r="K2312" s="20" t="s">
        <v>9784</v>
      </c>
      <c r="L2312" s="20"/>
      <c r="M2312" s="20" t="s">
        <v>1566</v>
      </c>
      <c r="N2312" s="20"/>
      <c r="O2312" s="20"/>
      <c r="P2312" s="20" t="s">
        <v>9771</v>
      </c>
      <c r="Q2312" s="20" t="s">
        <v>2051</v>
      </c>
      <c r="R2312" s="2" t="s">
        <v>2067</v>
      </c>
      <c r="S2312" s="2" t="s">
        <v>6528</v>
      </c>
      <c r="T2312" s="2" t="s">
        <v>9785</v>
      </c>
      <c r="U2312" s="2"/>
      <c r="V2312" s="2"/>
    </row>
    <row r="2313" spans="1:22" ht="14.25" customHeight="1">
      <c r="A2313" s="20" t="s">
        <v>12553</v>
      </c>
      <c r="B2313" s="20" t="s">
        <v>3869</v>
      </c>
      <c r="C2313" s="20" t="s">
        <v>3058</v>
      </c>
      <c r="D2313" s="20" t="s">
        <v>9766</v>
      </c>
      <c r="E2313" s="20" t="s">
        <v>264</v>
      </c>
      <c r="F2313" s="20" t="s">
        <v>12554</v>
      </c>
      <c r="G2313" s="20" t="s">
        <v>2091</v>
      </c>
      <c r="H2313" s="20" t="s">
        <v>12555</v>
      </c>
      <c r="I2313" s="20" t="s">
        <v>12556</v>
      </c>
      <c r="J2313" s="20" t="s">
        <v>12557</v>
      </c>
      <c r="K2313" s="20" t="s">
        <v>9770</v>
      </c>
      <c r="L2313" s="20"/>
      <c r="M2313" s="20" t="s">
        <v>1566</v>
      </c>
      <c r="N2313" s="20"/>
      <c r="O2313" s="20"/>
      <c r="P2313" s="20" t="s">
        <v>9771</v>
      </c>
      <c r="Q2313" s="20" t="s">
        <v>2051</v>
      </c>
      <c r="R2313" s="2" t="s">
        <v>2067</v>
      </c>
      <c r="S2313" s="2" t="s">
        <v>6528</v>
      </c>
      <c r="T2313" s="2" t="s">
        <v>9772</v>
      </c>
      <c r="U2313" s="2"/>
      <c r="V2313" s="2"/>
    </row>
    <row r="2314" spans="1:22" ht="14.25" customHeight="1">
      <c r="A2314" s="20" t="s">
        <v>12558</v>
      </c>
      <c r="B2314" s="20" t="s">
        <v>4251</v>
      </c>
      <c r="C2314" s="20" t="s">
        <v>12559</v>
      </c>
      <c r="D2314" s="20" t="s">
        <v>1913</v>
      </c>
      <c r="E2314" s="20" t="s">
        <v>264</v>
      </c>
      <c r="F2314" s="20" t="s">
        <v>12560</v>
      </c>
      <c r="G2314" s="20" t="s">
        <v>2091</v>
      </c>
      <c r="H2314" s="20" t="s">
        <v>12561</v>
      </c>
      <c r="I2314" s="20" t="s">
        <v>12562</v>
      </c>
      <c r="J2314" s="20" t="s">
        <v>12563</v>
      </c>
      <c r="K2314" s="20"/>
      <c r="L2314" s="20" t="s">
        <v>9775</v>
      </c>
      <c r="M2314" s="20" t="s">
        <v>1566</v>
      </c>
      <c r="N2314" s="20"/>
      <c r="O2314" s="20"/>
      <c r="P2314" s="20" t="s">
        <v>9771</v>
      </c>
      <c r="Q2314" s="20" t="s">
        <v>2051</v>
      </c>
      <c r="R2314" s="2" t="s">
        <v>2067</v>
      </c>
      <c r="S2314" s="2" t="s">
        <v>6528</v>
      </c>
      <c r="T2314" s="2" t="s">
        <v>9776</v>
      </c>
      <c r="U2314" s="2"/>
      <c r="V2314" s="2"/>
    </row>
    <row r="2315" spans="1:22" ht="14.25" customHeight="1">
      <c r="A2315" s="20" t="s">
        <v>12564</v>
      </c>
      <c r="B2315" s="20" t="s">
        <v>2887</v>
      </c>
      <c r="C2315" s="20" t="s">
        <v>12565</v>
      </c>
      <c r="D2315" s="20" t="s">
        <v>9779</v>
      </c>
      <c r="E2315" s="20" t="s">
        <v>264</v>
      </c>
      <c r="F2315" s="20" t="s">
        <v>12566</v>
      </c>
      <c r="G2315" s="20" t="s">
        <v>2091</v>
      </c>
      <c r="H2315" s="20" t="s">
        <v>12567</v>
      </c>
      <c r="I2315" s="20" t="s">
        <v>12568</v>
      </c>
      <c r="J2315" s="20"/>
      <c r="K2315" s="20" t="s">
        <v>9784</v>
      </c>
      <c r="L2315" s="20"/>
      <c r="M2315" s="20" t="s">
        <v>60</v>
      </c>
      <c r="N2315" s="20"/>
      <c r="O2315" s="20"/>
      <c r="P2315" s="20" t="s">
        <v>9771</v>
      </c>
      <c r="Q2315" s="20" t="s">
        <v>2051</v>
      </c>
      <c r="R2315" s="2"/>
      <c r="S2315" s="2" t="s">
        <v>6528</v>
      </c>
      <c r="T2315" s="2" t="s">
        <v>9785</v>
      </c>
      <c r="U2315" s="2"/>
      <c r="V2315" s="2"/>
    </row>
    <row r="2316" spans="1:22" ht="14.25" customHeight="1">
      <c r="A2316" s="20" t="s">
        <v>12569</v>
      </c>
      <c r="B2316" s="20" t="s">
        <v>12570</v>
      </c>
      <c r="C2316" s="20" t="s">
        <v>12571</v>
      </c>
      <c r="D2316" s="20" t="s">
        <v>1913</v>
      </c>
      <c r="E2316" s="20" t="s">
        <v>264</v>
      </c>
      <c r="F2316" s="20" t="s">
        <v>3850</v>
      </c>
      <c r="G2316" s="20" t="s">
        <v>2091</v>
      </c>
      <c r="H2316" s="20" t="s">
        <v>12572</v>
      </c>
      <c r="I2316" s="20" t="s">
        <v>12573</v>
      </c>
      <c r="J2316" s="20" t="s">
        <v>12574</v>
      </c>
      <c r="K2316" s="20"/>
      <c r="L2316" s="20" t="s">
        <v>9775</v>
      </c>
      <c r="M2316" s="20" t="s">
        <v>59</v>
      </c>
      <c r="N2316" s="20"/>
      <c r="O2316" s="20"/>
      <c r="P2316" s="20" t="s">
        <v>9771</v>
      </c>
      <c r="Q2316" s="20" t="s">
        <v>2051</v>
      </c>
      <c r="R2316" s="2"/>
      <c r="S2316" s="2" t="s">
        <v>6528</v>
      </c>
      <c r="T2316" s="2" t="s">
        <v>9776</v>
      </c>
      <c r="U2316" s="2"/>
      <c r="V2316" s="2"/>
    </row>
    <row r="2317" spans="1:22" ht="14.25" customHeight="1">
      <c r="A2317" s="20" t="s">
        <v>12575</v>
      </c>
      <c r="B2317" s="20" t="s">
        <v>12576</v>
      </c>
      <c r="C2317" s="20" t="s">
        <v>12577</v>
      </c>
      <c r="D2317" s="20" t="s">
        <v>1913</v>
      </c>
      <c r="E2317" s="20" t="s">
        <v>264</v>
      </c>
      <c r="F2317" s="20" t="s">
        <v>12578</v>
      </c>
      <c r="G2317" s="20" t="s">
        <v>2091</v>
      </c>
      <c r="H2317" s="20" t="s">
        <v>12579</v>
      </c>
      <c r="I2317" s="20" t="s">
        <v>12580</v>
      </c>
      <c r="J2317" s="20"/>
      <c r="K2317" s="20"/>
      <c r="L2317" s="20" t="s">
        <v>9775</v>
      </c>
      <c r="M2317" s="20" t="s">
        <v>1566</v>
      </c>
      <c r="N2317" s="20"/>
      <c r="O2317" s="20"/>
      <c r="P2317" s="20" t="s">
        <v>9771</v>
      </c>
      <c r="Q2317" s="20" t="s">
        <v>2051</v>
      </c>
      <c r="R2317" s="2" t="s">
        <v>2052</v>
      </c>
      <c r="S2317" s="2" t="s">
        <v>6528</v>
      </c>
      <c r="T2317" s="2" t="s">
        <v>9776</v>
      </c>
      <c r="U2317" s="2"/>
      <c r="V2317" s="2"/>
    </row>
    <row r="2318" spans="1:22" ht="14.25" customHeight="1">
      <c r="A2318" s="20" t="s">
        <v>12581</v>
      </c>
      <c r="B2318" s="20" t="s">
        <v>12582</v>
      </c>
      <c r="C2318" s="20" t="s">
        <v>12583</v>
      </c>
      <c r="D2318" s="20" t="s">
        <v>10001</v>
      </c>
      <c r="E2318" s="20" t="s">
        <v>264</v>
      </c>
      <c r="F2318" s="20" t="s">
        <v>5775</v>
      </c>
      <c r="G2318" s="20" t="s">
        <v>2091</v>
      </c>
      <c r="H2318" s="20" t="s">
        <v>12584</v>
      </c>
      <c r="I2318" s="20" t="s">
        <v>12585</v>
      </c>
      <c r="J2318" s="20"/>
      <c r="K2318" s="20" t="s">
        <v>10005</v>
      </c>
      <c r="L2318" s="20" t="s">
        <v>10006</v>
      </c>
      <c r="M2318" s="20" t="s">
        <v>1566</v>
      </c>
      <c r="N2318" s="20"/>
      <c r="O2318" s="20"/>
      <c r="P2318" s="20" t="s">
        <v>9771</v>
      </c>
      <c r="Q2318" s="20" t="s">
        <v>2051</v>
      </c>
      <c r="R2318" s="2" t="s">
        <v>2067</v>
      </c>
      <c r="S2318" s="2" t="s">
        <v>6528</v>
      </c>
      <c r="T2318" s="2" t="s">
        <v>10007</v>
      </c>
      <c r="U2318" s="2"/>
      <c r="V2318" s="2"/>
    </row>
    <row r="2319" spans="1:22" ht="14.25" customHeight="1">
      <c r="A2319" s="20" t="s">
        <v>12586</v>
      </c>
      <c r="B2319" s="20" t="s">
        <v>12587</v>
      </c>
      <c r="C2319" s="20" t="s">
        <v>12588</v>
      </c>
      <c r="D2319" s="20" t="s">
        <v>1913</v>
      </c>
      <c r="E2319" s="20" t="s">
        <v>264</v>
      </c>
      <c r="F2319" s="20" t="s">
        <v>10152</v>
      </c>
      <c r="G2319" s="20" t="s">
        <v>2091</v>
      </c>
      <c r="H2319" s="20" t="s">
        <v>12589</v>
      </c>
      <c r="I2319" s="20"/>
      <c r="J2319" s="20"/>
      <c r="K2319" s="20"/>
      <c r="L2319" s="20" t="s">
        <v>9775</v>
      </c>
      <c r="M2319" s="20" t="s">
        <v>59</v>
      </c>
      <c r="N2319" s="20"/>
      <c r="O2319" s="20"/>
      <c r="P2319" s="20" t="s">
        <v>9771</v>
      </c>
      <c r="Q2319" s="20" t="s">
        <v>2051</v>
      </c>
      <c r="R2319" s="2"/>
      <c r="S2319" s="16" t="s">
        <v>6863</v>
      </c>
      <c r="T2319" s="2" t="s">
        <v>9776</v>
      </c>
      <c r="U2319" s="2"/>
      <c r="V2319" s="2"/>
    </row>
    <row r="2320" spans="1:22" ht="14.25" customHeight="1">
      <c r="A2320" s="20" t="s">
        <v>12590</v>
      </c>
      <c r="B2320" s="20" t="s">
        <v>3127</v>
      </c>
      <c r="C2320" s="20" t="s">
        <v>3892</v>
      </c>
      <c r="D2320" s="20" t="s">
        <v>10047</v>
      </c>
      <c r="E2320" s="20" t="s">
        <v>264</v>
      </c>
      <c r="F2320" s="20" t="s">
        <v>12591</v>
      </c>
      <c r="G2320" s="20" t="s">
        <v>2091</v>
      </c>
      <c r="H2320" s="20" t="s">
        <v>12592</v>
      </c>
      <c r="I2320" s="20" t="s">
        <v>12593</v>
      </c>
      <c r="J2320" s="20" t="s">
        <v>12594</v>
      </c>
      <c r="K2320" s="20"/>
      <c r="L2320" s="20" t="s">
        <v>10052</v>
      </c>
      <c r="M2320" s="20" t="s">
        <v>1566</v>
      </c>
      <c r="N2320" s="20"/>
      <c r="O2320" s="20"/>
      <c r="P2320" s="20" t="s">
        <v>9771</v>
      </c>
      <c r="Q2320" s="20" t="s">
        <v>2051</v>
      </c>
      <c r="R2320" s="2" t="s">
        <v>2067</v>
      </c>
      <c r="S2320" s="2" t="s">
        <v>6528</v>
      </c>
      <c r="T2320" s="2" t="s">
        <v>10053</v>
      </c>
      <c r="U2320" s="2"/>
      <c r="V2320" s="2"/>
    </row>
    <row r="2321" spans="1:22" ht="14.25" customHeight="1">
      <c r="A2321" s="20" t="s">
        <v>12595</v>
      </c>
      <c r="B2321" s="20" t="s">
        <v>3112</v>
      </c>
      <c r="C2321" s="20" t="s">
        <v>12596</v>
      </c>
      <c r="D2321" s="20" t="s">
        <v>10256</v>
      </c>
      <c r="E2321" s="20" t="s">
        <v>264</v>
      </c>
      <c r="F2321" s="20" t="s">
        <v>12597</v>
      </c>
      <c r="G2321" s="20" t="s">
        <v>2091</v>
      </c>
      <c r="H2321" s="20" t="s">
        <v>12598</v>
      </c>
      <c r="I2321" s="20"/>
      <c r="J2321" s="20" t="s">
        <v>12599</v>
      </c>
      <c r="K2321" s="20"/>
      <c r="L2321" s="20"/>
      <c r="M2321" s="20" t="s">
        <v>60</v>
      </c>
      <c r="N2321" s="20"/>
      <c r="O2321" s="20"/>
      <c r="P2321" s="20" t="s">
        <v>9771</v>
      </c>
      <c r="Q2321" s="20" t="s">
        <v>2051</v>
      </c>
      <c r="R2321" s="2"/>
      <c r="S2321" s="2" t="s">
        <v>6528</v>
      </c>
      <c r="T2321" s="2" t="s">
        <v>10261</v>
      </c>
      <c r="U2321" s="2"/>
      <c r="V2321" s="2"/>
    </row>
    <row r="2322" spans="1:22" ht="14.25" customHeight="1">
      <c r="A2322" s="20" t="s">
        <v>12600</v>
      </c>
      <c r="B2322" s="20" t="s">
        <v>3112</v>
      </c>
      <c r="C2322" s="20" t="s">
        <v>12601</v>
      </c>
      <c r="D2322" s="20" t="s">
        <v>1913</v>
      </c>
      <c r="E2322" s="20" t="s">
        <v>264</v>
      </c>
      <c r="F2322" s="20" t="s">
        <v>9886</v>
      </c>
      <c r="G2322" s="20" t="s">
        <v>2091</v>
      </c>
      <c r="H2322" s="20" t="s">
        <v>12602</v>
      </c>
      <c r="I2322" s="20" t="s">
        <v>12603</v>
      </c>
      <c r="J2322" s="20" t="s">
        <v>12604</v>
      </c>
      <c r="K2322" s="20"/>
      <c r="L2322" s="20" t="s">
        <v>9775</v>
      </c>
      <c r="M2322" s="20" t="s">
        <v>1566</v>
      </c>
      <c r="N2322" s="20"/>
      <c r="O2322" s="20"/>
      <c r="P2322" s="20" t="s">
        <v>9771</v>
      </c>
      <c r="Q2322" s="20" t="s">
        <v>2051</v>
      </c>
      <c r="R2322" s="2" t="s">
        <v>2052</v>
      </c>
      <c r="S2322" s="2" t="s">
        <v>6528</v>
      </c>
      <c r="T2322" s="2" t="s">
        <v>9776</v>
      </c>
      <c r="U2322" s="2"/>
      <c r="V2322" s="2"/>
    </row>
    <row r="2323" spans="1:22" ht="14.25" customHeight="1">
      <c r="A2323" s="20" t="s">
        <v>12605</v>
      </c>
      <c r="B2323" s="20" t="s">
        <v>12606</v>
      </c>
      <c r="C2323" s="20" t="s">
        <v>12607</v>
      </c>
      <c r="D2323" s="20" t="s">
        <v>1913</v>
      </c>
      <c r="E2323" s="20" t="s">
        <v>264</v>
      </c>
      <c r="F2323" s="20" t="s">
        <v>12608</v>
      </c>
      <c r="G2323" s="20" t="s">
        <v>2091</v>
      </c>
      <c r="H2323" s="20" t="s">
        <v>12609</v>
      </c>
      <c r="I2323" s="20" t="s">
        <v>12610</v>
      </c>
      <c r="J2323" s="20"/>
      <c r="K2323" s="20"/>
      <c r="L2323" s="20" t="s">
        <v>9775</v>
      </c>
      <c r="M2323" s="20" t="s">
        <v>59</v>
      </c>
      <c r="N2323" s="20"/>
      <c r="O2323" s="20"/>
      <c r="P2323" s="20" t="s">
        <v>9771</v>
      </c>
      <c r="Q2323" s="20" t="s">
        <v>2051</v>
      </c>
      <c r="R2323" s="2"/>
      <c r="S2323" s="16" t="s">
        <v>6863</v>
      </c>
      <c r="T2323" s="2" t="s">
        <v>9776</v>
      </c>
      <c r="U2323" s="2"/>
      <c r="V2323" s="2"/>
    </row>
    <row r="2324" spans="1:22" ht="14.25" customHeight="1">
      <c r="A2324" s="20" t="s">
        <v>12611</v>
      </c>
      <c r="B2324" s="20" t="s">
        <v>9765</v>
      </c>
      <c r="C2324" s="20" t="s">
        <v>3108</v>
      </c>
      <c r="D2324" s="20" t="s">
        <v>9766</v>
      </c>
      <c r="E2324" s="20" t="s">
        <v>264</v>
      </c>
      <c r="F2324" s="20" t="s">
        <v>12612</v>
      </c>
      <c r="G2324" s="20" t="s">
        <v>2091</v>
      </c>
      <c r="H2324" s="20" t="s">
        <v>12613</v>
      </c>
      <c r="I2324" s="20" t="s">
        <v>12614</v>
      </c>
      <c r="J2324" s="20" t="s">
        <v>12615</v>
      </c>
      <c r="K2324" s="20" t="s">
        <v>9770</v>
      </c>
      <c r="L2324" s="20"/>
      <c r="M2324" s="20" t="s">
        <v>60</v>
      </c>
      <c r="N2324" s="20"/>
      <c r="O2324" s="20"/>
      <c r="P2324" s="20" t="s">
        <v>9771</v>
      </c>
      <c r="Q2324" s="20" t="s">
        <v>2051</v>
      </c>
      <c r="R2324" s="2"/>
      <c r="S2324" s="2" t="s">
        <v>6528</v>
      </c>
      <c r="T2324" s="2" t="s">
        <v>9772</v>
      </c>
      <c r="U2324" s="2"/>
      <c r="V2324" s="2"/>
    </row>
    <row r="2325" spans="1:22" ht="14.25" customHeight="1">
      <c r="A2325" s="20" t="s">
        <v>12616</v>
      </c>
      <c r="B2325" s="20" t="s">
        <v>3108</v>
      </c>
      <c r="C2325" s="20" t="s">
        <v>12617</v>
      </c>
      <c r="D2325" s="20" t="s">
        <v>9805</v>
      </c>
      <c r="E2325" s="20" t="s">
        <v>264</v>
      </c>
      <c r="F2325" s="20" t="s">
        <v>12618</v>
      </c>
      <c r="G2325" s="20" t="s">
        <v>2091</v>
      </c>
      <c r="H2325" s="20" t="s">
        <v>12619</v>
      </c>
      <c r="I2325" s="20"/>
      <c r="J2325" s="20" t="s">
        <v>12620</v>
      </c>
      <c r="K2325" s="20" t="s">
        <v>9809</v>
      </c>
      <c r="L2325" s="20" t="s">
        <v>9810</v>
      </c>
      <c r="M2325" s="20" t="s">
        <v>1566</v>
      </c>
      <c r="N2325" s="20"/>
      <c r="O2325" s="20"/>
      <c r="P2325" s="20" t="s">
        <v>9771</v>
      </c>
      <c r="Q2325" s="20" t="s">
        <v>2051</v>
      </c>
      <c r="R2325" s="2" t="s">
        <v>2067</v>
      </c>
      <c r="S2325" s="2" t="s">
        <v>6528</v>
      </c>
      <c r="T2325" s="2" t="s">
        <v>9811</v>
      </c>
      <c r="U2325" s="2"/>
      <c r="V2325" s="2"/>
    </row>
    <row r="2326" spans="1:22" ht="14.25" customHeight="1">
      <c r="A2326" s="20" t="s">
        <v>12621</v>
      </c>
      <c r="B2326" s="20" t="s">
        <v>12622</v>
      </c>
      <c r="C2326" s="20" t="s">
        <v>12623</v>
      </c>
      <c r="D2326" s="20" t="s">
        <v>9820</v>
      </c>
      <c r="E2326" s="20" t="s">
        <v>264</v>
      </c>
      <c r="F2326" s="20" t="s">
        <v>12624</v>
      </c>
      <c r="G2326" s="20" t="s">
        <v>2091</v>
      </c>
      <c r="H2326" s="20" t="s">
        <v>12625</v>
      </c>
      <c r="I2326" s="20"/>
      <c r="J2326" s="20" t="s">
        <v>12626</v>
      </c>
      <c r="K2326" s="20" t="s">
        <v>9825</v>
      </c>
      <c r="L2326" s="20" t="s">
        <v>9826</v>
      </c>
      <c r="M2326" s="20" t="s">
        <v>1566</v>
      </c>
      <c r="N2326" s="20"/>
      <c r="O2326" s="20"/>
      <c r="P2326" s="20" t="s">
        <v>9771</v>
      </c>
      <c r="Q2326" s="20" t="s">
        <v>2051</v>
      </c>
      <c r="R2326" s="2" t="s">
        <v>2067</v>
      </c>
      <c r="S2326" s="2" t="s">
        <v>6528</v>
      </c>
      <c r="T2326" s="2" t="s">
        <v>9827</v>
      </c>
      <c r="U2326" s="2"/>
      <c r="V2326" s="2"/>
    </row>
    <row r="2327" spans="1:22" ht="14.25" customHeight="1">
      <c r="A2327" s="20" t="s">
        <v>12627</v>
      </c>
      <c r="B2327" s="20" t="s">
        <v>12628</v>
      </c>
      <c r="C2327" s="20" t="s">
        <v>12629</v>
      </c>
      <c r="D2327" s="20" t="s">
        <v>9935</v>
      </c>
      <c r="E2327" s="20" t="s">
        <v>264</v>
      </c>
      <c r="F2327" s="20" t="s">
        <v>12630</v>
      </c>
      <c r="G2327" s="20" t="s">
        <v>2091</v>
      </c>
      <c r="H2327" s="20" t="s">
        <v>12631</v>
      </c>
      <c r="I2327" s="20" t="s">
        <v>12632</v>
      </c>
      <c r="J2327" s="20" t="s">
        <v>12633</v>
      </c>
      <c r="K2327" s="20" t="s">
        <v>9940</v>
      </c>
      <c r="L2327" s="20" t="s">
        <v>9941</v>
      </c>
      <c r="M2327" s="20" t="s">
        <v>1566</v>
      </c>
      <c r="N2327" s="20"/>
      <c r="O2327" s="20"/>
      <c r="P2327" s="20" t="s">
        <v>9771</v>
      </c>
      <c r="Q2327" s="20" t="s">
        <v>2051</v>
      </c>
      <c r="R2327" s="2" t="s">
        <v>2067</v>
      </c>
      <c r="S2327" s="2" t="s">
        <v>6528</v>
      </c>
      <c r="T2327" s="2" t="s">
        <v>9942</v>
      </c>
      <c r="U2327" s="2"/>
      <c r="V2327" s="2"/>
    </row>
    <row r="2328" spans="1:22" ht="14.25" customHeight="1">
      <c r="A2328" s="20" t="s">
        <v>12634</v>
      </c>
      <c r="B2328" s="20" t="s">
        <v>3078</v>
      </c>
      <c r="C2328" s="20" t="s">
        <v>12635</v>
      </c>
      <c r="D2328" s="20" t="s">
        <v>9794</v>
      </c>
      <c r="E2328" s="20" t="s">
        <v>96</v>
      </c>
      <c r="F2328" s="20" t="s">
        <v>12636</v>
      </c>
      <c r="G2328" s="20" t="s">
        <v>2091</v>
      </c>
      <c r="H2328" s="20" t="s">
        <v>12637</v>
      </c>
      <c r="I2328" s="20" t="s">
        <v>12638</v>
      </c>
      <c r="J2328" s="20"/>
      <c r="K2328" s="20" t="s">
        <v>9799</v>
      </c>
      <c r="L2328" s="20" t="s">
        <v>9800</v>
      </c>
      <c r="M2328" s="20" t="s">
        <v>59</v>
      </c>
      <c r="N2328" s="20"/>
      <c r="O2328" s="20"/>
      <c r="P2328" s="20" t="s">
        <v>9771</v>
      </c>
      <c r="Q2328" s="20" t="s">
        <v>2051</v>
      </c>
      <c r="R2328" s="2"/>
      <c r="S2328" s="2" t="s">
        <v>6528</v>
      </c>
      <c r="T2328" s="2" t="s">
        <v>9801</v>
      </c>
      <c r="U2328" s="2"/>
      <c r="V2328" s="2"/>
    </row>
    <row r="2329" spans="1:22" ht="14.25" customHeight="1">
      <c r="A2329" s="20" t="s">
        <v>12639</v>
      </c>
      <c r="B2329" s="20" t="s">
        <v>3078</v>
      </c>
      <c r="C2329" s="20" t="s">
        <v>12640</v>
      </c>
      <c r="D2329" s="20" t="s">
        <v>10256</v>
      </c>
      <c r="E2329" s="20" t="s">
        <v>264</v>
      </c>
      <c r="F2329" s="20" t="s">
        <v>12641</v>
      </c>
      <c r="G2329" s="20" t="s">
        <v>2091</v>
      </c>
      <c r="H2329" s="20" t="s">
        <v>12642</v>
      </c>
      <c r="I2329" s="20" t="s">
        <v>12643</v>
      </c>
      <c r="J2329" s="20" t="s">
        <v>12644</v>
      </c>
      <c r="K2329" s="20"/>
      <c r="L2329" s="20"/>
      <c r="M2329" s="20" t="s">
        <v>1566</v>
      </c>
      <c r="N2329" s="20"/>
      <c r="O2329" s="20"/>
      <c r="P2329" s="20" t="s">
        <v>9771</v>
      </c>
      <c r="Q2329" s="20" t="s">
        <v>2051</v>
      </c>
      <c r="R2329" s="2" t="s">
        <v>2067</v>
      </c>
      <c r="S2329" s="2" t="s">
        <v>6528</v>
      </c>
      <c r="T2329" s="2" t="s">
        <v>10261</v>
      </c>
      <c r="U2329" s="2"/>
      <c r="V2329" s="2"/>
    </row>
    <row r="2330" spans="1:22" ht="14.25" customHeight="1">
      <c r="A2330" s="20" t="s">
        <v>12645</v>
      </c>
      <c r="B2330" s="20" t="s">
        <v>12646</v>
      </c>
      <c r="C2330" s="20" t="s">
        <v>6864</v>
      </c>
      <c r="D2330" s="20" t="s">
        <v>9805</v>
      </c>
      <c r="E2330" s="20" t="s">
        <v>264</v>
      </c>
      <c r="F2330" s="20" t="s">
        <v>12647</v>
      </c>
      <c r="G2330" s="20" t="s">
        <v>2091</v>
      </c>
      <c r="H2330" s="20" t="s">
        <v>12648</v>
      </c>
      <c r="I2330" s="20" t="s">
        <v>12649</v>
      </c>
      <c r="J2330" s="20" t="s">
        <v>12650</v>
      </c>
      <c r="K2330" s="20" t="s">
        <v>9809</v>
      </c>
      <c r="L2330" s="20" t="s">
        <v>9810</v>
      </c>
      <c r="M2330" s="20" t="s">
        <v>1566</v>
      </c>
      <c r="N2330" s="20"/>
      <c r="O2330" s="20"/>
      <c r="P2330" s="20" t="s">
        <v>9771</v>
      </c>
      <c r="Q2330" s="20" t="s">
        <v>2051</v>
      </c>
      <c r="R2330" s="2" t="s">
        <v>2067</v>
      </c>
      <c r="S2330" s="2" t="s">
        <v>6528</v>
      </c>
      <c r="T2330" s="2" t="s">
        <v>9811</v>
      </c>
      <c r="U2330" s="2"/>
      <c r="V2330" s="2"/>
    </row>
    <row r="2331" spans="1:22" ht="14.25" customHeight="1">
      <c r="A2331" s="20" t="s">
        <v>12651</v>
      </c>
      <c r="B2331" s="20" t="s">
        <v>3052</v>
      </c>
      <c r="C2331" s="20" t="s">
        <v>5520</v>
      </c>
      <c r="D2331" s="20" t="s">
        <v>1913</v>
      </c>
      <c r="E2331" s="20" t="s">
        <v>264</v>
      </c>
      <c r="F2331" s="20" t="s">
        <v>12652</v>
      </c>
      <c r="G2331" s="20" t="s">
        <v>2091</v>
      </c>
      <c r="H2331" s="20" t="s">
        <v>12653</v>
      </c>
      <c r="I2331" s="20" t="s">
        <v>12654</v>
      </c>
      <c r="J2331" s="20" t="s">
        <v>12655</v>
      </c>
      <c r="K2331" s="20"/>
      <c r="L2331" s="20" t="s">
        <v>9775</v>
      </c>
      <c r="M2331" s="20" t="s">
        <v>59</v>
      </c>
      <c r="N2331" s="20"/>
      <c r="O2331" s="20"/>
      <c r="P2331" s="20" t="s">
        <v>9771</v>
      </c>
      <c r="Q2331" s="20" t="s">
        <v>2051</v>
      </c>
      <c r="R2331" s="2"/>
      <c r="S2331" s="2" t="s">
        <v>6528</v>
      </c>
      <c r="T2331" s="2" t="s">
        <v>9776</v>
      </c>
      <c r="U2331" s="2"/>
      <c r="V2331" s="2"/>
    </row>
    <row r="2332" spans="1:22" ht="14.25" customHeight="1">
      <c r="A2332" s="20" t="s">
        <v>12656</v>
      </c>
      <c r="B2332" s="20" t="s">
        <v>5784</v>
      </c>
      <c r="C2332" s="20" t="s">
        <v>12657</v>
      </c>
      <c r="D2332" s="20" t="s">
        <v>10047</v>
      </c>
      <c r="E2332" s="20" t="s">
        <v>264</v>
      </c>
      <c r="F2332" s="20" t="s">
        <v>12658</v>
      </c>
      <c r="G2332" s="20" t="s">
        <v>2091</v>
      </c>
      <c r="H2332" s="20" t="s">
        <v>12659</v>
      </c>
      <c r="I2332" s="20" t="s">
        <v>12660</v>
      </c>
      <c r="J2332" s="20" t="s">
        <v>12661</v>
      </c>
      <c r="K2332" s="20"/>
      <c r="L2332" s="20" t="s">
        <v>10052</v>
      </c>
      <c r="M2332" s="20" t="s">
        <v>1566</v>
      </c>
      <c r="N2332" s="20"/>
      <c r="O2332" s="20"/>
      <c r="P2332" s="20" t="s">
        <v>9771</v>
      </c>
      <c r="Q2332" s="20" t="s">
        <v>2051</v>
      </c>
      <c r="R2332" s="2" t="s">
        <v>2067</v>
      </c>
      <c r="S2332" s="2" t="s">
        <v>6528</v>
      </c>
      <c r="T2332" s="2" t="s">
        <v>10053</v>
      </c>
      <c r="U2332" s="2"/>
      <c r="V2332" s="2"/>
    </row>
    <row r="2333" spans="1:22" ht="14.25" customHeight="1">
      <c r="A2333" s="20" t="s">
        <v>12662</v>
      </c>
      <c r="B2333" s="20" t="s">
        <v>5784</v>
      </c>
      <c r="C2333" s="20" t="s">
        <v>3093</v>
      </c>
      <c r="D2333" s="20" t="s">
        <v>1913</v>
      </c>
      <c r="E2333" s="20" t="s">
        <v>264</v>
      </c>
      <c r="F2333" s="20" t="s">
        <v>12663</v>
      </c>
      <c r="G2333" s="20" t="s">
        <v>2091</v>
      </c>
      <c r="H2333" s="20" t="s">
        <v>12664</v>
      </c>
      <c r="I2333" s="20" t="s">
        <v>12665</v>
      </c>
      <c r="J2333" s="20" t="s">
        <v>12666</v>
      </c>
      <c r="K2333" s="20"/>
      <c r="L2333" s="20" t="s">
        <v>9775</v>
      </c>
      <c r="M2333" s="20" t="s">
        <v>1566</v>
      </c>
      <c r="N2333" s="20"/>
      <c r="O2333" s="20"/>
      <c r="P2333" s="20" t="s">
        <v>9771</v>
      </c>
      <c r="Q2333" s="20" t="s">
        <v>2051</v>
      </c>
      <c r="R2333" s="2" t="s">
        <v>2067</v>
      </c>
      <c r="S2333" s="2" t="s">
        <v>6528</v>
      </c>
      <c r="T2333" s="2" t="s">
        <v>9776</v>
      </c>
      <c r="U2333" s="2"/>
      <c r="V2333" s="2"/>
    </row>
    <row r="2334" spans="1:22" ht="14.25" customHeight="1">
      <c r="A2334" s="20" t="s">
        <v>12667</v>
      </c>
      <c r="B2334" s="20" t="s">
        <v>5784</v>
      </c>
      <c r="C2334" s="20" t="s">
        <v>12668</v>
      </c>
      <c r="D2334" s="20" t="s">
        <v>10648</v>
      </c>
      <c r="E2334" s="20" t="s">
        <v>264</v>
      </c>
      <c r="F2334" s="20" t="s">
        <v>12669</v>
      </c>
      <c r="G2334" s="20" t="s">
        <v>2091</v>
      </c>
      <c r="H2334" s="20" t="s">
        <v>12670</v>
      </c>
      <c r="I2334" s="20"/>
      <c r="J2334" s="20"/>
      <c r="K2334" s="20" t="s">
        <v>10651</v>
      </c>
      <c r="L2334" s="20" t="s">
        <v>10652</v>
      </c>
      <c r="M2334" s="20" t="s">
        <v>1566</v>
      </c>
      <c r="N2334" s="20"/>
      <c r="O2334" s="20"/>
      <c r="P2334" s="20" t="s">
        <v>9771</v>
      </c>
      <c r="Q2334" s="20" t="s">
        <v>2051</v>
      </c>
      <c r="R2334" s="2" t="s">
        <v>2067</v>
      </c>
      <c r="S2334" s="2" t="s">
        <v>6528</v>
      </c>
      <c r="T2334" s="2" t="s">
        <v>10653</v>
      </c>
      <c r="U2334" s="2"/>
      <c r="V2334" s="2"/>
    </row>
    <row r="2335" spans="1:22" ht="14.25" customHeight="1">
      <c r="A2335" s="20" t="s">
        <v>12671</v>
      </c>
      <c r="B2335" s="20" t="s">
        <v>12672</v>
      </c>
      <c r="C2335" s="20" t="s">
        <v>3779</v>
      </c>
      <c r="D2335" s="20" t="s">
        <v>1913</v>
      </c>
      <c r="E2335" s="20" t="s">
        <v>264</v>
      </c>
      <c r="F2335" s="20" t="s">
        <v>12673</v>
      </c>
      <c r="G2335" s="20" t="s">
        <v>2091</v>
      </c>
      <c r="H2335" s="20" t="s">
        <v>12674</v>
      </c>
      <c r="I2335" s="20"/>
      <c r="J2335" s="20"/>
      <c r="K2335" s="20"/>
      <c r="L2335" s="20" t="s">
        <v>9775</v>
      </c>
      <c r="M2335" s="20" t="s">
        <v>1566</v>
      </c>
      <c r="N2335" s="20"/>
      <c r="O2335" s="20"/>
      <c r="P2335" s="20" t="s">
        <v>9771</v>
      </c>
      <c r="Q2335" s="20" t="s">
        <v>2051</v>
      </c>
      <c r="R2335" s="2" t="s">
        <v>2052</v>
      </c>
      <c r="S2335" s="2" t="s">
        <v>6528</v>
      </c>
      <c r="T2335" s="2" t="s">
        <v>9776</v>
      </c>
      <c r="U2335" s="2"/>
      <c r="V2335" s="2"/>
    </row>
    <row r="2336" spans="1:22" ht="14.25" customHeight="1">
      <c r="A2336" s="20" t="s">
        <v>12675</v>
      </c>
      <c r="B2336" s="20" t="s">
        <v>5784</v>
      </c>
      <c r="C2336" s="20" t="s">
        <v>12676</v>
      </c>
      <c r="D2336" s="20" t="s">
        <v>1913</v>
      </c>
      <c r="E2336" s="20" t="s">
        <v>264</v>
      </c>
      <c r="F2336" s="20" t="s">
        <v>12677</v>
      </c>
      <c r="G2336" s="20" t="s">
        <v>2091</v>
      </c>
      <c r="H2336" s="20" t="s">
        <v>12678</v>
      </c>
      <c r="I2336" s="20"/>
      <c r="J2336" s="20"/>
      <c r="K2336" s="20"/>
      <c r="L2336" s="20" t="s">
        <v>9775</v>
      </c>
      <c r="M2336" s="20" t="s">
        <v>1566</v>
      </c>
      <c r="N2336" s="20"/>
      <c r="O2336" s="20"/>
      <c r="P2336" s="20" t="s">
        <v>9771</v>
      </c>
      <c r="Q2336" s="20" t="s">
        <v>2051</v>
      </c>
      <c r="R2336" s="2" t="s">
        <v>2052</v>
      </c>
      <c r="S2336" s="2" t="s">
        <v>6528</v>
      </c>
      <c r="T2336" s="2" t="s">
        <v>9776</v>
      </c>
      <c r="U2336" s="2"/>
      <c r="V2336" s="2"/>
    </row>
    <row r="2337" spans="1:22" ht="14.25" customHeight="1">
      <c r="A2337" s="20" t="s">
        <v>12679</v>
      </c>
      <c r="B2337" s="20" t="s">
        <v>12680</v>
      </c>
      <c r="C2337" s="20" t="s">
        <v>12681</v>
      </c>
      <c r="D2337" s="20" t="s">
        <v>1913</v>
      </c>
      <c r="E2337" s="20" t="s">
        <v>264</v>
      </c>
      <c r="F2337" s="20" t="s">
        <v>10152</v>
      </c>
      <c r="G2337" s="20" t="s">
        <v>2091</v>
      </c>
      <c r="H2337" s="20" t="s">
        <v>12682</v>
      </c>
      <c r="I2337" s="20"/>
      <c r="J2337" s="20"/>
      <c r="K2337" s="20"/>
      <c r="L2337" s="20" t="s">
        <v>9775</v>
      </c>
      <c r="M2337" s="20" t="s">
        <v>59</v>
      </c>
      <c r="N2337" s="20"/>
      <c r="O2337" s="20"/>
      <c r="P2337" s="20" t="s">
        <v>9771</v>
      </c>
      <c r="Q2337" s="20" t="s">
        <v>2051</v>
      </c>
      <c r="R2337" s="2"/>
      <c r="S2337" s="16" t="s">
        <v>6863</v>
      </c>
      <c r="T2337" s="2" t="s">
        <v>9776</v>
      </c>
      <c r="U2337" s="2"/>
      <c r="V2337" s="2"/>
    </row>
    <row r="2338" spans="1:22" ht="14.25" customHeight="1">
      <c r="A2338" s="20" t="s">
        <v>12683</v>
      </c>
      <c r="B2338" s="20" t="s">
        <v>12684</v>
      </c>
      <c r="C2338" s="20" t="s">
        <v>12685</v>
      </c>
      <c r="D2338" s="20" t="s">
        <v>9794</v>
      </c>
      <c r="E2338" s="20" t="s">
        <v>96</v>
      </c>
      <c r="F2338" s="20" t="s">
        <v>10267</v>
      </c>
      <c r="G2338" s="20" t="s">
        <v>2091</v>
      </c>
      <c r="H2338" s="20" t="s">
        <v>12686</v>
      </c>
      <c r="I2338" s="20" t="s">
        <v>12687</v>
      </c>
      <c r="J2338" s="20" t="s">
        <v>10073</v>
      </c>
      <c r="K2338" s="20" t="s">
        <v>9799</v>
      </c>
      <c r="L2338" s="20" t="s">
        <v>9800</v>
      </c>
      <c r="M2338" s="20" t="s">
        <v>59</v>
      </c>
      <c r="N2338" s="20"/>
      <c r="O2338" s="20"/>
      <c r="P2338" s="20" t="s">
        <v>9771</v>
      </c>
      <c r="Q2338" s="20" t="s">
        <v>2051</v>
      </c>
      <c r="R2338" s="2"/>
      <c r="S2338" s="2" t="s">
        <v>6528</v>
      </c>
      <c r="T2338" s="2" t="s">
        <v>9801</v>
      </c>
      <c r="U2338" s="2"/>
      <c r="V2338" s="2"/>
    </row>
    <row r="2339" spans="1:22" ht="14.25" customHeight="1">
      <c r="A2339" s="20" t="s">
        <v>12688</v>
      </c>
      <c r="B2339" s="20" t="s">
        <v>12689</v>
      </c>
      <c r="C2339" s="20" t="s">
        <v>12690</v>
      </c>
      <c r="D2339" s="20" t="s">
        <v>9794</v>
      </c>
      <c r="E2339" s="20" t="s">
        <v>96</v>
      </c>
      <c r="F2339" s="20" t="s">
        <v>10201</v>
      </c>
      <c r="G2339" s="20" t="s">
        <v>2091</v>
      </c>
      <c r="H2339" s="20" t="s">
        <v>12691</v>
      </c>
      <c r="I2339" s="20"/>
      <c r="J2339" s="20"/>
      <c r="K2339" s="20" t="s">
        <v>9799</v>
      </c>
      <c r="L2339" s="20" t="s">
        <v>9800</v>
      </c>
      <c r="M2339" s="20" t="s">
        <v>1566</v>
      </c>
      <c r="N2339" s="20"/>
      <c r="O2339" s="20"/>
      <c r="P2339" s="20" t="s">
        <v>9771</v>
      </c>
      <c r="Q2339" s="20" t="s">
        <v>2051</v>
      </c>
      <c r="R2339" s="2" t="s">
        <v>2052</v>
      </c>
      <c r="S2339" s="2" t="s">
        <v>6528</v>
      </c>
      <c r="T2339" s="2" t="s">
        <v>9801</v>
      </c>
      <c r="U2339" s="2"/>
      <c r="V2339" s="2"/>
    </row>
    <row r="2340" spans="1:22" ht="14.25" customHeight="1">
      <c r="A2340" s="20" t="s">
        <v>12692</v>
      </c>
      <c r="B2340" s="20" t="s">
        <v>12440</v>
      </c>
      <c r="C2340" s="20" t="s">
        <v>8004</v>
      </c>
      <c r="D2340" s="20" t="s">
        <v>10648</v>
      </c>
      <c r="E2340" s="20" t="s">
        <v>264</v>
      </c>
      <c r="F2340" s="20" t="s">
        <v>12693</v>
      </c>
      <c r="G2340" s="20" t="s">
        <v>2091</v>
      </c>
      <c r="H2340" s="20" t="s">
        <v>12694</v>
      </c>
      <c r="I2340" s="20"/>
      <c r="J2340" s="20"/>
      <c r="K2340" s="20" t="s">
        <v>10651</v>
      </c>
      <c r="L2340" s="20" t="s">
        <v>10652</v>
      </c>
      <c r="M2340" s="20" t="s">
        <v>1566</v>
      </c>
      <c r="N2340" s="20"/>
      <c r="O2340" s="20"/>
      <c r="P2340" s="20" t="s">
        <v>9771</v>
      </c>
      <c r="Q2340" s="20" t="s">
        <v>2051</v>
      </c>
      <c r="R2340" s="2" t="s">
        <v>2067</v>
      </c>
      <c r="S2340" s="2" t="s">
        <v>6528</v>
      </c>
      <c r="T2340" s="2" t="s">
        <v>10653</v>
      </c>
      <c r="U2340" s="2"/>
      <c r="V2340" s="2"/>
    </row>
    <row r="2341" spans="1:22" ht="14.25" customHeight="1">
      <c r="A2341" s="20" t="s">
        <v>12695</v>
      </c>
      <c r="B2341" s="20" t="s">
        <v>3013</v>
      </c>
      <c r="C2341" s="20" t="s">
        <v>12696</v>
      </c>
      <c r="D2341" s="20" t="s">
        <v>9820</v>
      </c>
      <c r="E2341" s="20" t="s">
        <v>264</v>
      </c>
      <c r="F2341" s="20" t="s">
        <v>12697</v>
      </c>
      <c r="G2341" s="20" t="s">
        <v>2091</v>
      </c>
      <c r="H2341" s="20" t="s">
        <v>12698</v>
      </c>
      <c r="I2341" s="20"/>
      <c r="J2341" s="20" t="s">
        <v>12699</v>
      </c>
      <c r="K2341" s="20" t="s">
        <v>9825</v>
      </c>
      <c r="L2341" s="20" t="s">
        <v>9826</v>
      </c>
      <c r="M2341" s="20" t="s">
        <v>1566</v>
      </c>
      <c r="N2341" s="20"/>
      <c r="O2341" s="20"/>
      <c r="P2341" s="20" t="s">
        <v>9771</v>
      </c>
      <c r="Q2341" s="20" t="s">
        <v>2051</v>
      </c>
      <c r="R2341" s="2" t="s">
        <v>2067</v>
      </c>
      <c r="S2341" s="2" t="s">
        <v>6528</v>
      </c>
      <c r="T2341" s="2" t="s">
        <v>9827</v>
      </c>
      <c r="U2341" s="2"/>
      <c r="V2341" s="2"/>
    </row>
    <row r="2342" spans="1:22" ht="14.25" customHeight="1">
      <c r="A2342" s="20" t="s">
        <v>12700</v>
      </c>
      <c r="B2342" s="20" t="s">
        <v>3013</v>
      </c>
      <c r="C2342" s="20" t="s">
        <v>12701</v>
      </c>
      <c r="D2342" s="20" t="s">
        <v>9935</v>
      </c>
      <c r="E2342" s="20" t="s">
        <v>264</v>
      </c>
      <c r="F2342" s="20" t="s">
        <v>2320</v>
      </c>
      <c r="G2342" s="20" t="s">
        <v>2091</v>
      </c>
      <c r="H2342" s="20" t="s">
        <v>12702</v>
      </c>
      <c r="I2342" s="20"/>
      <c r="J2342" s="20"/>
      <c r="K2342" s="20" t="s">
        <v>9940</v>
      </c>
      <c r="L2342" s="20" t="s">
        <v>9941</v>
      </c>
      <c r="M2342" s="20" t="s">
        <v>59</v>
      </c>
      <c r="N2342" s="20"/>
      <c r="O2342" s="20"/>
      <c r="P2342" s="20" t="s">
        <v>9771</v>
      </c>
      <c r="Q2342" s="20" t="s">
        <v>2051</v>
      </c>
      <c r="R2342" s="2"/>
      <c r="S2342" s="2" t="s">
        <v>6528</v>
      </c>
      <c r="T2342" s="2" t="s">
        <v>9942</v>
      </c>
      <c r="U2342" s="2"/>
      <c r="V2342" s="2"/>
    </row>
    <row r="2343" spans="1:22" ht="14.25" customHeight="1">
      <c r="A2343" s="20" t="s">
        <v>12703</v>
      </c>
      <c r="B2343" s="20" t="s">
        <v>5802</v>
      </c>
      <c r="C2343" s="20" t="s">
        <v>7128</v>
      </c>
      <c r="D2343" s="20" t="s">
        <v>9766</v>
      </c>
      <c r="E2343" s="20" t="s">
        <v>264</v>
      </c>
      <c r="F2343" s="20" t="s">
        <v>12704</v>
      </c>
      <c r="G2343" s="20" t="s">
        <v>2091</v>
      </c>
      <c r="H2343" s="20" t="s">
        <v>12705</v>
      </c>
      <c r="I2343" s="20" t="s">
        <v>12706</v>
      </c>
      <c r="J2343" s="20" t="s">
        <v>12707</v>
      </c>
      <c r="K2343" s="20" t="s">
        <v>9770</v>
      </c>
      <c r="L2343" s="20"/>
      <c r="M2343" s="20" t="s">
        <v>60</v>
      </c>
      <c r="N2343" s="20"/>
      <c r="O2343" s="20"/>
      <c r="P2343" s="20" t="s">
        <v>9771</v>
      </c>
      <c r="Q2343" s="20" t="s">
        <v>2051</v>
      </c>
      <c r="R2343" s="2"/>
      <c r="S2343" s="2" t="s">
        <v>6528</v>
      </c>
      <c r="T2343" s="2" t="s">
        <v>9772</v>
      </c>
      <c r="U2343" s="2"/>
      <c r="V2343" s="2"/>
    </row>
    <row r="2344" spans="1:22" ht="14.25" customHeight="1">
      <c r="A2344" s="20" t="s">
        <v>12708</v>
      </c>
      <c r="B2344" s="20" t="s">
        <v>5806</v>
      </c>
      <c r="C2344" s="20" t="s">
        <v>12709</v>
      </c>
      <c r="D2344" s="20" t="s">
        <v>9779</v>
      </c>
      <c r="E2344" s="20" t="s">
        <v>264</v>
      </c>
      <c r="F2344" s="20" t="s">
        <v>11981</v>
      </c>
      <c r="G2344" s="20" t="s">
        <v>2091</v>
      </c>
      <c r="H2344" s="20" t="s">
        <v>12710</v>
      </c>
      <c r="I2344" s="20" t="s">
        <v>12711</v>
      </c>
      <c r="J2344" s="20" t="s">
        <v>11334</v>
      </c>
      <c r="K2344" s="20" t="s">
        <v>9784</v>
      </c>
      <c r="L2344" s="20"/>
      <c r="M2344" s="20" t="s">
        <v>60</v>
      </c>
      <c r="N2344" s="20"/>
      <c r="O2344" s="20"/>
      <c r="P2344" s="20" t="s">
        <v>9771</v>
      </c>
      <c r="Q2344" s="20" t="s">
        <v>2051</v>
      </c>
      <c r="R2344" s="2"/>
      <c r="S2344" s="2" t="s">
        <v>6528</v>
      </c>
      <c r="T2344" s="2" t="s">
        <v>9785</v>
      </c>
      <c r="U2344" s="2"/>
      <c r="V2344" s="2"/>
    </row>
    <row r="2345" spans="1:22" ht="14.25" customHeight="1">
      <c r="A2345" s="20" t="s">
        <v>12712</v>
      </c>
      <c r="B2345" s="20" t="s">
        <v>12713</v>
      </c>
      <c r="C2345" s="20" t="s">
        <v>12714</v>
      </c>
      <c r="D2345" s="20" t="s">
        <v>9794</v>
      </c>
      <c r="E2345" s="20" t="s">
        <v>96</v>
      </c>
      <c r="F2345" s="20" t="s">
        <v>2210</v>
      </c>
      <c r="G2345" s="20" t="s">
        <v>2091</v>
      </c>
      <c r="H2345" s="20" t="s">
        <v>12715</v>
      </c>
      <c r="I2345" s="20"/>
      <c r="J2345" s="20"/>
      <c r="K2345" s="20" t="s">
        <v>9799</v>
      </c>
      <c r="L2345" s="20" t="s">
        <v>9800</v>
      </c>
      <c r="M2345" s="20" t="s">
        <v>59</v>
      </c>
      <c r="N2345" s="20"/>
      <c r="O2345" s="20"/>
      <c r="P2345" s="20" t="s">
        <v>9771</v>
      </c>
      <c r="Q2345" s="20" t="s">
        <v>2051</v>
      </c>
      <c r="R2345" s="2"/>
      <c r="S2345" s="2" t="s">
        <v>6528</v>
      </c>
      <c r="T2345" s="2" t="s">
        <v>9801</v>
      </c>
      <c r="U2345" s="2"/>
      <c r="V2345" s="2"/>
    </row>
    <row r="2346" spans="1:22" ht="14.25" customHeight="1">
      <c r="A2346" s="20" t="s">
        <v>12716</v>
      </c>
      <c r="B2346" s="20" t="s">
        <v>2940</v>
      </c>
      <c r="C2346" s="20" t="s">
        <v>12717</v>
      </c>
      <c r="D2346" s="20" t="s">
        <v>10172</v>
      </c>
      <c r="E2346" s="20" t="s">
        <v>264</v>
      </c>
      <c r="F2346" s="20" t="s">
        <v>12718</v>
      </c>
      <c r="G2346" s="20" t="s">
        <v>2091</v>
      </c>
      <c r="H2346" s="20" t="s">
        <v>12719</v>
      </c>
      <c r="I2346" s="20" t="s">
        <v>12720</v>
      </c>
      <c r="J2346" s="20" t="s">
        <v>12721</v>
      </c>
      <c r="K2346" s="20"/>
      <c r="L2346" s="20"/>
      <c r="M2346" s="20" t="s">
        <v>1566</v>
      </c>
      <c r="N2346" s="20"/>
      <c r="O2346" s="20"/>
      <c r="P2346" s="20" t="s">
        <v>9771</v>
      </c>
      <c r="Q2346" s="20" t="s">
        <v>2051</v>
      </c>
      <c r="R2346" s="2" t="s">
        <v>2067</v>
      </c>
      <c r="S2346" s="2" t="s">
        <v>6528</v>
      </c>
      <c r="T2346" s="2" t="s">
        <v>10177</v>
      </c>
      <c r="U2346" s="2"/>
      <c r="V2346" s="2"/>
    </row>
    <row r="2347" spans="1:22" ht="14.25" customHeight="1">
      <c r="A2347" s="20" t="s">
        <v>12722</v>
      </c>
      <c r="B2347" s="20" t="s">
        <v>12723</v>
      </c>
      <c r="C2347" s="20" t="s">
        <v>12724</v>
      </c>
      <c r="D2347" s="20" t="s">
        <v>9766</v>
      </c>
      <c r="E2347" s="20" t="s">
        <v>264</v>
      </c>
      <c r="F2347" s="20" t="s">
        <v>12725</v>
      </c>
      <c r="G2347" s="20" t="s">
        <v>2091</v>
      </c>
      <c r="H2347" s="20" t="s">
        <v>12726</v>
      </c>
      <c r="I2347" s="20" t="s">
        <v>12727</v>
      </c>
      <c r="J2347" s="20"/>
      <c r="K2347" s="20" t="s">
        <v>9770</v>
      </c>
      <c r="L2347" s="20"/>
      <c r="M2347" s="20" t="s">
        <v>59</v>
      </c>
      <c r="N2347" s="20"/>
      <c r="O2347" s="20"/>
      <c r="P2347" s="20" t="s">
        <v>9771</v>
      </c>
      <c r="Q2347" s="20" t="s">
        <v>2051</v>
      </c>
      <c r="R2347" s="2"/>
      <c r="S2347" s="2" t="s">
        <v>6528</v>
      </c>
      <c r="T2347" s="2" t="s">
        <v>9772</v>
      </c>
      <c r="U2347" s="2"/>
      <c r="V2347" s="2"/>
    </row>
    <row r="2348" spans="1:22" ht="14.25" customHeight="1">
      <c r="A2348" s="20" t="s">
        <v>12728</v>
      </c>
      <c r="B2348" s="20" t="s">
        <v>12729</v>
      </c>
      <c r="C2348" s="20" t="s">
        <v>12730</v>
      </c>
      <c r="D2348" s="20" t="s">
        <v>1913</v>
      </c>
      <c r="E2348" s="20" t="s">
        <v>264</v>
      </c>
      <c r="F2348" s="20" t="s">
        <v>12731</v>
      </c>
      <c r="G2348" s="20" t="s">
        <v>2091</v>
      </c>
      <c r="H2348" s="20" t="s">
        <v>12732</v>
      </c>
      <c r="I2348" s="20"/>
      <c r="J2348" s="20"/>
      <c r="K2348" s="20"/>
      <c r="L2348" s="20" t="s">
        <v>9775</v>
      </c>
      <c r="M2348" s="20" t="s">
        <v>1566</v>
      </c>
      <c r="N2348" s="20"/>
      <c r="O2348" s="20"/>
      <c r="P2348" s="20" t="s">
        <v>9771</v>
      </c>
      <c r="Q2348" s="20" t="s">
        <v>2051</v>
      </c>
      <c r="R2348" s="2" t="s">
        <v>2067</v>
      </c>
      <c r="S2348" s="2" t="s">
        <v>6528</v>
      </c>
      <c r="T2348" s="2" t="s">
        <v>9776</v>
      </c>
      <c r="U2348" s="2"/>
      <c r="V2348" s="2"/>
    </row>
    <row r="2349" spans="1:22" ht="14.25" customHeight="1">
      <c r="A2349" s="20" t="s">
        <v>12733</v>
      </c>
      <c r="B2349" s="20" t="s">
        <v>8163</v>
      </c>
      <c r="C2349" s="20" t="s">
        <v>3634</v>
      </c>
      <c r="D2349" s="20" t="s">
        <v>9794</v>
      </c>
      <c r="E2349" s="20" t="s">
        <v>96</v>
      </c>
      <c r="F2349" s="20" t="s">
        <v>12734</v>
      </c>
      <c r="G2349" s="20" t="s">
        <v>2091</v>
      </c>
      <c r="H2349" s="20" t="s">
        <v>12735</v>
      </c>
      <c r="I2349" s="20" t="s">
        <v>12736</v>
      </c>
      <c r="J2349" s="20"/>
      <c r="K2349" s="20" t="s">
        <v>9799</v>
      </c>
      <c r="L2349" s="20" t="s">
        <v>9800</v>
      </c>
      <c r="M2349" s="20" t="s">
        <v>60</v>
      </c>
      <c r="N2349" s="20"/>
      <c r="O2349" s="20"/>
      <c r="P2349" s="20" t="s">
        <v>9771</v>
      </c>
      <c r="Q2349" s="20" t="s">
        <v>2051</v>
      </c>
      <c r="R2349" s="2"/>
      <c r="S2349" s="2" t="s">
        <v>6528</v>
      </c>
      <c r="T2349" s="2" t="s">
        <v>9801</v>
      </c>
      <c r="U2349" s="2"/>
      <c r="V2349" s="2"/>
    </row>
    <row r="2350" spans="1:22" ht="14.25" customHeight="1">
      <c r="A2350" s="20" t="s">
        <v>12737</v>
      </c>
      <c r="B2350" s="20" t="s">
        <v>2971</v>
      </c>
      <c r="C2350" s="20" t="s">
        <v>12738</v>
      </c>
      <c r="D2350" s="20" t="s">
        <v>9766</v>
      </c>
      <c r="E2350" s="20" t="s">
        <v>264</v>
      </c>
      <c r="F2350" s="20" t="s">
        <v>11528</v>
      </c>
      <c r="G2350" s="20" t="s">
        <v>2091</v>
      </c>
      <c r="H2350" s="20" t="s">
        <v>12739</v>
      </c>
      <c r="I2350" s="20"/>
      <c r="J2350" s="20"/>
      <c r="K2350" s="20" t="s">
        <v>9770</v>
      </c>
      <c r="L2350" s="20"/>
      <c r="M2350" s="20" t="s">
        <v>1566</v>
      </c>
      <c r="N2350" s="20"/>
      <c r="O2350" s="20"/>
      <c r="P2350" s="20" t="s">
        <v>9771</v>
      </c>
      <c r="Q2350" s="20" t="s">
        <v>2051</v>
      </c>
      <c r="R2350" s="2" t="s">
        <v>2067</v>
      </c>
      <c r="S2350" s="2" t="s">
        <v>6528</v>
      </c>
      <c r="T2350" s="2" t="s">
        <v>9772</v>
      </c>
      <c r="U2350" s="2"/>
      <c r="V2350" s="2"/>
    </row>
    <row r="2351" spans="1:22" ht="14.25" customHeight="1">
      <c r="A2351" s="20" t="s">
        <v>12740</v>
      </c>
      <c r="B2351" s="20" t="s">
        <v>2044</v>
      </c>
      <c r="C2351" s="20" t="s">
        <v>12741</v>
      </c>
      <c r="D2351" s="20" t="s">
        <v>1913</v>
      </c>
      <c r="E2351" s="20" t="s">
        <v>264</v>
      </c>
      <c r="F2351" s="20" t="s">
        <v>2210</v>
      </c>
      <c r="G2351" s="20" t="s">
        <v>2091</v>
      </c>
      <c r="H2351" s="20" t="s">
        <v>12742</v>
      </c>
      <c r="I2351" s="20" t="s">
        <v>12743</v>
      </c>
      <c r="J2351" s="20" t="s">
        <v>12744</v>
      </c>
      <c r="K2351" s="20"/>
      <c r="L2351" s="20" t="s">
        <v>9775</v>
      </c>
      <c r="M2351" s="20" t="s">
        <v>59</v>
      </c>
      <c r="N2351" s="20"/>
      <c r="O2351" s="20"/>
      <c r="P2351" s="20" t="s">
        <v>9771</v>
      </c>
      <c r="Q2351" s="20" t="s">
        <v>2051</v>
      </c>
      <c r="R2351" s="2"/>
      <c r="S2351" s="2" t="s">
        <v>6528</v>
      </c>
      <c r="T2351" s="2" t="s">
        <v>9776</v>
      </c>
      <c r="U2351" s="2"/>
      <c r="V2351" s="2"/>
    </row>
    <row r="2352" spans="1:22" ht="14.25" customHeight="1">
      <c r="A2352" s="20" t="s">
        <v>12745</v>
      </c>
      <c r="B2352" s="20" t="s">
        <v>12746</v>
      </c>
      <c r="C2352" s="20" t="s">
        <v>4964</v>
      </c>
      <c r="D2352" s="20" t="s">
        <v>9794</v>
      </c>
      <c r="E2352" s="20" t="s">
        <v>96</v>
      </c>
      <c r="F2352" s="20" t="s">
        <v>10267</v>
      </c>
      <c r="G2352" s="20" t="s">
        <v>2091</v>
      </c>
      <c r="H2352" s="20" t="s">
        <v>12747</v>
      </c>
      <c r="I2352" s="20" t="s">
        <v>12748</v>
      </c>
      <c r="J2352" s="20"/>
      <c r="K2352" s="20" t="s">
        <v>9799</v>
      </c>
      <c r="L2352" s="20" t="s">
        <v>9800</v>
      </c>
      <c r="M2352" s="20" t="s">
        <v>59</v>
      </c>
      <c r="N2352" s="20"/>
      <c r="O2352" s="20"/>
      <c r="P2352" s="20" t="s">
        <v>9771</v>
      </c>
      <c r="Q2352" s="20" t="s">
        <v>2051</v>
      </c>
      <c r="R2352" s="2"/>
      <c r="S2352" s="2" t="s">
        <v>6528</v>
      </c>
      <c r="T2352" s="2" t="s">
        <v>9801</v>
      </c>
      <c r="U2352" s="2"/>
      <c r="V2352" s="2"/>
    </row>
    <row r="2353" spans="1:22" ht="14.25" customHeight="1">
      <c r="A2353" s="20" t="s">
        <v>12749</v>
      </c>
      <c r="B2353" s="20" t="s">
        <v>12750</v>
      </c>
      <c r="C2353" s="20" t="s">
        <v>12751</v>
      </c>
      <c r="D2353" s="20" t="s">
        <v>9805</v>
      </c>
      <c r="E2353" s="20" t="s">
        <v>264</v>
      </c>
      <c r="F2353" s="20" t="s">
        <v>12752</v>
      </c>
      <c r="G2353" s="20" t="s">
        <v>2091</v>
      </c>
      <c r="H2353" s="20" t="s">
        <v>12753</v>
      </c>
      <c r="I2353" s="20" t="s">
        <v>12754</v>
      </c>
      <c r="J2353" s="20"/>
      <c r="K2353" s="20" t="s">
        <v>9809</v>
      </c>
      <c r="L2353" s="20" t="s">
        <v>9810</v>
      </c>
      <c r="M2353" s="20" t="s">
        <v>59</v>
      </c>
      <c r="N2353" s="20"/>
      <c r="O2353" s="20"/>
      <c r="P2353" s="20" t="s">
        <v>9771</v>
      </c>
      <c r="Q2353" s="20" t="s">
        <v>2051</v>
      </c>
      <c r="R2353" s="2"/>
      <c r="S2353" s="2" t="s">
        <v>6528</v>
      </c>
      <c r="T2353" s="2" t="s">
        <v>9811</v>
      </c>
      <c r="U2353" s="2"/>
      <c r="V2353" s="2"/>
    </row>
    <row r="2354" spans="1:22" ht="14.25" customHeight="1">
      <c r="A2354" s="20" t="s">
        <v>12755</v>
      </c>
      <c r="B2354" s="20" t="s">
        <v>12750</v>
      </c>
      <c r="C2354" s="20" t="s">
        <v>12756</v>
      </c>
      <c r="D2354" s="20" t="s">
        <v>9878</v>
      </c>
      <c r="E2354" s="20" t="s">
        <v>264</v>
      </c>
      <c r="F2354" s="20" t="s">
        <v>2320</v>
      </c>
      <c r="G2354" s="20" t="s">
        <v>2091</v>
      </c>
      <c r="H2354" s="20" t="s">
        <v>12757</v>
      </c>
      <c r="I2354" s="20"/>
      <c r="J2354" s="20"/>
      <c r="K2354" s="20" t="s">
        <v>9882</v>
      </c>
      <c r="L2354" s="20"/>
      <c r="M2354" s="20" t="s">
        <v>59</v>
      </c>
      <c r="N2354" s="20"/>
      <c r="O2354" s="20"/>
      <c r="P2354" s="20" t="s">
        <v>9771</v>
      </c>
      <c r="Q2354" s="20" t="s">
        <v>2051</v>
      </c>
      <c r="R2354" s="2"/>
      <c r="S2354" s="2" t="s">
        <v>6528</v>
      </c>
      <c r="T2354" s="2" t="s">
        <v>9883</v>
      </c>
      <c r="U2354" s="2"/>
      <c r="V2354" s="2"/>
    </row>
    <row r="2355" spans="1:22" ht="14.25" customHeight="1">
      <c r="A2355" s="20" t="s">
        <v>12758</v>
      </c>
      <c r="B2355" s="20" t="s">
        <v>2929</v>
      </c>
      <c r="C2355" s="20" t="s">
        <v>12759</v>
      </c>
      <c r="D2355" s="20" t="s">
        <v>10256</v>
      </c>
      <c r="E2355" s="20" t="s">
        <v>264</v>
      </c>
      <c r="F2355" s="20" t="s">
        <v>12760</v>
      </c>
      <c r="G2355" s="20" t="s">
        <v>2091</v>
      </c>
      <c r="H2355" s="20" t="s">
        <v>12761</v>
      </c>
      <c r="I2355" s="20" t="s">
        <v>12762</v>
      </c>
      <c r="J2355" s="20" t="s">
        <v>12763</v>
      </c>
      <c r="K2355" s="20"/>
      <c r="L2355" s="20"/>
      <c r="M2355" s="20" t="s">
        <v>1566</v>
      </c>
      <c r="N2355" s="20"/>
      <c r="O2355" s="20"/>
      <c r="P2355" s="20" t="s">
        <v>9771</v>
      </c>
      <c r="Q2355" s="20" t="s">
        <v>2051</v>
      </c>
      <c r="R2355" s="2" t="s">
        <v>2067</v>
      </c>
      <c r="S2355" s="2" t="s">
        <v>6528</v>
      </c>
      <c r="T2355" s="2" t="s">
        <v>10261</v>
      </c>
      <c r="U2355" s="2"/>
      <c r="V2355" s="2"/>
    </row>
    <row r="2356" spans="1:22" ht="14.25" customHeight="1">
      <c r="A2356" s="20" t="s">
        <v>12764</v>
      </c>
      <c r="B2356" s="20" t="s">
        <v>2923</v>
      </c>
      <c r="C2356" s="20" t="s">
        <v>12765</v>
      </c>
      <c r="D2356" s="20" t="s">
        <v>9805</v>
      </c>
      <c r="E2356" s="20" t="s">
        <v>264</v>
      </c>
      <c r="F2356" s="20" t="s">
        <v>2320</v>
      </c>
      <c r="G2356" s="20" t="s">
        <v>2091</v>
      </c>
      <c r="H2356" s="20" t="s">
        <v>12766</v>
      </c>
      <c r="I2356" s="20" t="s">
        <v>12767</v>
      </c>
      <c r="J2356" s="20" t="s">
        <v>12768</v>
      </c>
      <c r="K2356" s="20" t="s">
        <v>9809</v>
      </c>
      <c r="L2356" s="20" t="s">
        <v>9810</v>
      </c>
      <c r="M2356" s="20" t="s">
        <v>59</v>
      </c>
      <c r="N2356" s="20"/>
      <c r="O2356" s="20"/>
      <c r="P2356" s="20" t="s">
        <v>9771</v>
      </c>
      <c r="Q2356" s="20" t="s">
        <v>2051</v>
      </c>
      <c r="R2356" s="2"/>
      <c r="S2356" s="2" t="s">
        <v>6528</v>
      </c>
      <c r="T2356" s="2" t="s">
        <v>9811</v>
      </c>
      <c r="U2356" s="2"/>
      <c r="V2356" s="2"/>
    </row>
    <row r="2357" spans="1:22" ht="14.25" customHeight="1">
      <c r="A2357" s="20" t="s">
        <v>12769</v>
      </c>
      <c r="B2357" s="20" t="s">
        <v>12770</v>
      </c>
      <c r="C2357" s="20" t="s">
        <v>12771</v>
      </c>
      <c r="D2357" s="20" t="s">
        <v>10172</v>
      </c>
      <c r="E2357" s="20" t="s">
        <v>264</v>
      </c>
      <c r="F2357" s="20" t="s">
        <v>10305</v>
      </c>
      <c r="G2357" s="20" t="s">
        <v>2091</v>
      </c>
      <c r="H2357" s="20" t="s">
        <v>12772</v>
      </c>
      <c r="I2357" s="20"/>
      <c r="J2357" s="20"/>
      <c r="K2357" s="20"/>
      <c r="L2357" s="20"/>
      <c r="M2357" s="20" t="s">
        <v>1566</v>
      </c>
      <c r="N2357" s="20"/>
      <c r="O2357" s="20"/>
      <c r="P2357" s="20" t="s">
        <v>9771</v>
      </c>
      <c r="Q2357" s="20" t="s">
        <v>2051</v>
      </c>
      <c r="R2357" s="2" t="s">
        <v>2067</v>
      </c>
      <c r="S2357" s="2" t="s">
        <v>6528</v>
      </c>
      <c r="T2357" s="2" t="s">
        <v>10177</v>
      </c>
      <c r="U2357" s="2"/>
      <c r="V2357" s="2"/>
    </row>
    <row r="2358" spans="1:22" ht="14.25" customHeight="1">
      <c r="A2358" s="20" t="s">
        <v>12773</v>
      </c>
      <c r="B2358" s="20" t="s">
        <v>12774</v>
      </c>
      <c r="C2358" s="20" t="s">
        <v>12775</v>
      </c>
      <c r="D2358" s="20" t="s">
        <v>9794</v>
      </c>
      <c r="E2358" s="20" t="s">
        <v>96</v>
      </c>
      <c r="F2358" s="20" t="s">
        <v>12776</v>
      </c>
      <c r="G2358" s="20" t="s">
        <v>2091</v>
      </c>
      <c r="H2358" s="20" t="s">
        <v>12777</v>
      </c>
      <c r="I2358" s="20"/>
      <c r="J2358" s="20"/>
      <c r="K2358" s="20" t="s">
        <v>9799</v>
      </c>
      <c r="L2358" s="20" t="s">
        <v>9800</v>
      </c>
      <c r="M2358" s="20" t="s">
        <v>1566</v>
      </c>
      <c r="N2358" s="20"/>
      <c r="O2358" s="20"/>
      <c r="P2358" s="20" t="s">
        <v>9771</v>
      </c>
      <c r="Q2358" s="20" t="s">
        <v>2051</v>
      </c>
      <c r="R2358" s="2" t="s">
        <v>2067</v>
      </c>
      <c r="S2358" s="2" t="s">
        <v>6528</v>
      </c>
      <c r="T2358" s="2" t="s">
        <v>9801</v>
      </c>
      <c r="U2358" s="2"/>
      <c r="V2358" s="2"/>
    </row>
    <row r="2359" spans="1:22" ht="14.25" customHeight="1">
      <c r="A2359" s="20" t="s">
        <v>12778</v>
      </c>
      <c r="B2359" s="20" t="s">
        <v>12779</v>
      </c>
      <c r="C2359" s="20" t="s">
        <v>12780</v>
      </c>
      <c r="D2359" s="20" t="s">
        <v>9794</v>
      </c>
      <c r="E2359" s="20" t="s">
        <v>96</v>
      </c>
      <c r="F2359" s="20" t="s">
        <v>12781</v>
      </c>
      <c r="G2359" s="20" t="s">
        <v>2091</v>
      </c>
      <c r="H2359" s="20" t="s">
        <v>12782</v>
      </c>
      <c r="I2359" s="20"/>
      <c r="J2359" s="20" t="s">
        <v>12783</v>
      </c>
      <c r="K2359" s="20" t="s">
        <v>9799</v>
      </c>
      <c r="L2359" s="20" t="s">
        <v>9800</v>
      </c>
      <c r="M2359" s="20" t="s">
        <v>1566</v>
      </c>
      <c r="N2359" s="20"/>
      <c r="O2359" s="20"/>
      <c r="P2359" s="20" t="s">
        <v>9771</v>
      </c>
      <c r="Q2359" s="20" t="s">
        <v>2051</v>
      </c>
      <c r="R2359" s="2" t="s">
        <v>2067</v>
      </c>
      <c r="S2359" s="2" t="s">
        <v>6528</v>
      </c>
      <c r="T2359" s="2" t="s">
        <v>9801</v>
      </c>
      <c r="U2359" s="2"/>
      <c r="V2359" s="2"/>
    </row>
    <row r="2360" spans="1:22" ht="14.25" customHeight="1">
      <c r="A2360" s="20" t="s">
        <v>12784</v>
      </c>
      <c r="B2360" s="20" t="s">
        <v>12785</v>
      </c>
      <c r="C2360" s="20" t="s">
        <v>12786</v>
      </c>
      <c r="D2360" s="20" t="s">
        <v>9794</v>
      </c>
      <c r="E2360" s="20" t="s">
        <v>96</v>
      </c>
      <c r="F2360" s="20" t="s">
        <v>11108</v>
      </c>
      <c r="G2360" s="20" t="s">
        <v>2091</v>
      </c>
      <c r="H2360" s="20" t="s">
        <v>12787</v>
      </c>
      <c r="I2360" s="20" t="s">
        <v>12788</v>
      </c>
      <c r="J2360" s="20" t="s">
        <v>12789</v>
      </c>
      <c r="K2360" s="20" t="s">
        <v>9799</v>
      </c>
      <c r="L2360" s="20" t="s">
        <v>9800</v>
      </c>
      <c r="M2360" s="20" t="s">
        <v>1566</v>
      </c>
      <c r="N2360" s="20"/>
      <c r="O2360" s="20"/>
      <c r="P2360" s="20" t="s">
        <v>9771</v>
      </c>
      <c r="Q2360" s="20" t="s">
        <v>2051</v>
      </c>
      <c r="R2360" s="2" t="s">
        <v>2067</v>
      </c>
      <c r="S2360" s="2" t="s">
        <v>6528</v>
      </c>
      <c r="T2360" s="2" t="s">
        <v>9801</v>
      </c>
      <c r="U2360" s="2"/>
      <c r="V2360" s="2"/>
    </row>
    <row r="2361" spans="1:22" ht="14.25" customHeight="1">
      <c r="A2361" s="20" t="s">
        <v>12790</v>
      </c>
      <c r="B2361" s="20" t="s">
        <v>4099</v>
      </c>
      <c r="C2361" s="20" t="s">
        <v>11890</v>
      </c>
      <c r="D2361" s="20" t="s">
        <v>1913</v>
      </c>
      <c r="E2361" s="20" t="s">
        <v>264</v>
      </c>
      <c r="F2361" s="20" t="s">
        <v>12791</v>
      </c>
      <c r="G2361" s="20" t="s">
        <v>2091</v>
      </c>
      <c r="H2361" s="20" t="s">
        <v>12792</v>
      </c>
      <c r="I2361" s="20"/>
      <c r="J2361" s="20"/>
      <c r="K2361" s="20"/>
      <c r="L2361" s="20" t="s">
        <v>9775</v>
      </c>
      <c r="M2361" s="20" t="s">
        <v>1566</v>
      </c>
      <c r="N2361" s="20"/>
      <c r="O2361" s="20"/>
      <c r="P2361" s="20" t="s">
        <v>9771</v>
      </c>
      <c r="Q2361" s="20" t="s">
        <v>2051</v>
      </c>
      <c r="R2361" s="2" t="s">
        <v>2067</v>
      </c>
      <c r="S2361" s="2" t="s">
        <v>6528</v>
      </c>
      <c r="T2361" s="2" t="s">
        <v>9776</v>
      </c>
      <c r="U2361" s="2"/>
      <c r="V2361" s="2"/>
    </row>
    <row r="2362" spans="1:22" ht="14.25" customHeight="1">
      <c r="A2362" s="20" t="s">
        <v>12793</v>
      </c>
      <c r="B2362" s="20" t="s">
        <v>2828</v>
      </c>
      <c r="C2362" s="20" t="s">
        <v>12794</v>
      </c>
      <c r="D2362" s="20" t="s">
        <v>9779</v>
      </c>
      <c r="E2362" s="20" t="s">
        <v>264</v>
      </c>
      <c r="F2362" s="20" t="s">
        <v>12795</v>
      </c>
      <c r="G2362" s="20" t="s">
        <v>2091</v>
      </c>
      <c r="H2362" s="20" t="s">
        <v>12796</v>
      </c>
      <c r="I2362" s="20"/>
      <c r="J2362" s="20"/>
      <c r="K2362" s="20" t="s">
        <v>9784</v>
      </c>
      <c r="L2362" s="20"/>
      <c r="M2362" s="20" t="s">
        <v>60</v>
      </c>
      <c r="N2362" s="20"/>
      <c r="O2362" s="20"/>
      <c r="P2362" s="20" t="s">
        <v>9771</v>
      </c>
      <c r="Q2362" s="20" t="s">
        <v>2051</v>
      </c>
      <c r="R2362" s="2"/>
      <c r="S2362" s="2" t="s">
        <v>6528</v>
      </c>
      <c r="T2362" s="2" t="s">
        <v>9785</v>
      </c>
      <c r="U2362" s="2"/>
      <c r="V2362" s="2"/>
    </row>
    <row r="2363" spans="1:22" ht="14.25" customHeight="1">
      <c r="A2363" s="20" t="s">
        <v>12797</v>
      </c>
      <c r="B2363" s="20" t="s">
        <v>2805</v>
      </c>
      <c r="C2363" s="20" t="s">
        <v>12798</v>
      </c>
      <c r="D2363" s="20" t="s">
        <v>1913</v>
      </c>
      <c r="E2363" s="20" t="s">
        <v>264</v>
      </c>
      <c r="F2363" s="20" t="s">
        <v>10152</v>
      </c>
      <c r="G2363" s="20" t="s">
        <v>2091</v>
      </c>
      <c r="H2363" s="20" t="s">
        <v>12799</v>
      </c>
      <c r="I2363" s="20" t="s">
        <v>12800</v>
      </c>
      <c r="J2363" s="20"/>
      <c r="K2363" s="20"/>
      <c r="L2363" s="20" t="s">
        <v>9775</v>
      </c>
      <c r="M2363" s="20" t="s">
        <v>59</v>
      </c>
      <c r="N2363" s="20"/>
      <c r="O2363" s="20"/>
      <c r="P2363" s="20" t="s">
        <v>9771</v>
      </c>
      <c r="Q2363" s="20" t="s">
        <v>2051</v>
      </c>
      <c r="R2363" s="2"/>
      <c r="S2363" s="16" t="s">
        <v>6863</v>
      </c>
      <c r="T2363" s="2" t="s">
        <v>9776</v>
      </c>
      <c r="U2363" s="2"/>
      <c r="V2363" s="2"/>
    </row>
    <row r="2364" spans="1:22" ht="14.25" customHeight="1">
      <c r="A2364" s="20" t="s">
        <v>12801</v>
      </c>
      <c r="B2364" s="20" t="s">
        <v>2805</v>
      </c>
      <c r="C2364" s="20" t="s">
        <v>12802</v>
      </c>
      <c r="D2364" s="20" t="s">
        <v>1913</v>
      </c>
      <c r="E2364" s="20" t="s">
        <v>264</v>
      </c>
      <c r="F2364" s="20" t="s">
        <v>12803</v>
      </c>
      <c r="G2364" s="20" t="s">
        <v>2091</v>
      </c>
      <c r="H2364" s="20" t="s">
        <v>12804</v>
      </c>
      <c r="I2364" s="20" t="s">
        <v>12805</v>
      </c>
      <c r="J2364" s="20" t="s">
        <v>12806</v>
      </c>
      <c r="K2364" s="20"/>
      <c r="L2364" s="20" t="s">
        <v>9775</v>
      </c>
      <c r="M2364" s="20" t="s">
        <v>1566</v>
      </c>
      <c r="N2364" s="20"/>
      <c r="O2364" s="20"/>
      <c r="P2364" s="20" t="s">
        <v>9771</v>
      </c>
      <c r="Q2364" s="20" t="s">
        <v>2051</v>
      </c>
      <c r="R2364" s="2" t="s">
        <v>2067</v>
      </c>
      <c r="S2364" s="2" t="s">
        <v>6528</v>
      </c>
      <c r="T2364" s="2" t="s">
        <v>9776</v>
      </c>
      <c r="U2364" s="2"/>
      <c r="V2364" s="2"/>
    </row>
    <row r="2365" spans="1:22" ht="14.25" customHeight="1">
      <c r="A2365" s="20" t="s">
        <v>12807</v>
      </c>
      <c r="B2365" s="20" t="s">
        <v>2805</v>
      </c>
      <c r="C2365" s="20" t="s">
        <v>12808</v>
      </c>
      <c r="D2365" s="20" t="s">
        <v>1913</v>
      </c>
      <c r="E2365" s="20" t="s">
        <v>264</v>
      </c>
      <c r="F2365" s="20" t="s">
        <v>12809</v>
      </c>
      <c r="G2365" s="20" t="s">
        <v>2091</v>
      </c>
      <c r="H2365" s="20" t="s">
        <v>12810</v>
      </c>
      <c r="I2365" s="20" t="s">
        <v>12811</v>
      </c>
      <c r="J2365" s="20"/>
      <c r="K2365" s="20"/>
      <c r="L2365" s="20" t="s">
        <v>9775</v>
      </c>
      <c r="M2365" s="20" t="s">
        <v>60</v>
      </c>
      <c r="N2365" s="20"/>
      <c r="O2365" s="20"/>
      <c r="P2365" s="20" t="s">
        <v>9771</v>
      </c>
      <c r="Q2365" s="20" t="s">
        <v>2051</v>
      </c>
      <c r="R2365" s="2"/>
      <c r="S2365" s="2" t="s">
        <v>6528</v>
      </c>
      <c r="T2365" s="2" t="s">
        <v>9776</v>
      </c>
      <c r="U2365" s="2"/>
      <c r="V2365" s="2"/>
    </row>
    <row r="2366" spans="1:22" ht="14.25" customHeight="1">
      <c r="A2366" s="20" t="s">
        <v>12812</v>
      </c>
      <c r="B2366" s="20" t="s">
        <v>2805</v>
      </c>
      <c r="C2366" s="20" t="s">
        <v>12813</v>
      </c>
      <c r="D2366" s="20" t="s">
        <v>9766</v>
      </c>
      <c r="E2366" s="20" t="s">
        <v>264</v>
      </c>
      <c r="F2366" s="20" t="s">
        <v>11184</v>
      </c>
      <c r="G2366" s="20" t="s">
        <v>2091</v>
      </c>
      <c r="H2366" s="20" t="s">
        <v>12814</v>
      </c>
      <c r="I2366" s="20" t="s">
        <v>12815</v>
      </c>
      <c r="J2366" s="20"/>
      <c r="K2366" s="20" t="s">
        <v>9770</v>
      </c>
      <c r="L2366" s="20"/>
      <c r="M2366" s="20" t="s">
        <v>59</v>
      </c>
      <c r="N2366" s="20"/>
      <c r="O2366" s="20"/>
      <c r="P2366" s="20" t="s">
        <v>9771</v>
      </c>
      <c r="Q2366" s="20" t="s">
        <v>2051</v>
      </c>
      <c r="R2366" s="2"/>
      <c r="S2366" s="16" t="s">
        <v>6863</v>
      </c>
      <c r="T2366" s="2" t="s">
        <v>9772</v>
      </c>
      <c r="U2366" s="2"/>
      <c r="V2366" s="2"/>
    </row>
    <row r="2367" spans="1:22" ht="14.25" customHeight="1">
      <c r="A2367" s="20" t="s">
        <v>12816</v>
      </c>
      <c r="B2367" s="20" t="s">
        <v>12817</v>
      </c>
      <c r="C2367" s="20" t="s">
        <v>12818</v>
      </c>
      <c r="D2367" s="20" t="s">
        <v>9836</v>
      </c>
      <c r="E2367" s="20" t="s">
        <v>264</v>
      </c>
      <c r="F2367" s="20" t="s">
        <v>12819</v>
      </c>
      <c r="G2367" s="20" t="s">
        <v>2091</v>
      </c>
      <c r="H2367" s="20" t="s">
        <v>12820</v>
      </c>
      <c r="I2367" s="20" t="s">
        <v>12821</v>
      </c>
      <c r="J2367" s="20" t="s">
        <v>12822</v>
      </c>
      <c r="K2367" s="20" t="s">
        <v>9841</v>
      </c>
      <c r="L2367" s="20"/>
      <c r="M2367" s="20" t="s">
        <v>60</v>
      </c>
      <c r="N2367" s="20"/>
      <c r="O2367" s="20"/>
      <c r="P2367" s="20" t="s">
        <v>9771</v>
      </c>
      <c r="Q2367" s="20" t="s">
        <v>2051</v>
      </c>
      <c r="R2367" s="2"/>
      <c r="S2367" s="2" t="s">
        <v>6528</v>
      </c>
      <c r="T2367" s="2" t="s">
        <v>9842</v>
      </c>
      <c r="U2367" s="2"/>
      <c r="V2367" s="2"/>
    </row>
    <row r="2368" spans="1:22" ht="14.25" customHeight="1">
      <c r="A2368" s="20" t="s">
        <v>12823</v>
      </c>
      <c r="B2368" s="20" t="s">
        <v>12824</v>
      </c>
      <c r="C2368" s="20" t="s">
        <v>12825</v>
      </c>
      <c r="D2368" s="20" t="s">
        <v>9878</v>
      </c>
      <c r="E2368" s="20" t="s">
        <v>264</v>
      </c>
      <c r="F2368" s="20" t="s">
        <v>10677</v>
      </c>
      <c r="G2368" s="20" t="s">
        <v>2091</v>
      </c>
      <c r="H2368" s="20" t="s">
        <v>12826</v>
      </c>
      <c r="I2368" s="20" t="s">
        <v>12827</v>
      </c>
      <c r="J2368" s="20" t="s">
        <v>12828</v>
      </c>
      <c r="K2368" s="20" t="s">
        <v>9882</v>
      </c>
      <c r="L2368" s="20"/>
      <c r="M2368" s="20" t="s">
        <v>1566</v>
      </c>
      <c r="N2368" s="20"/>
      <c r="O2368" s="20"/>
      <c r="P2368" s="20" t="s">
        <v>9771</v>
      </c>
      <c r="Q2368" s="20" t="s">
        <v>2051</v>
      </c>
      <c r="R2368" s="2" t="s">
        <v>2067</v>
      </c>
      <c r="S2368" s="2" t="s">
        <v>6528</v>
      </c>
      <c r="T2368" s="2" t="s">
        <v>9883</v>
      </c>
      <c r="U2368" s="2"/>
      <c r="V2368" s="2"/>
    </row>
    <row r="2369" spans="1:22" ht="14.25" customHeight="1">
      <c r="A2369" s="20" t="s">
        <v>12829</v>
      </c>
      <c r="B2369" s="20" t="s">
        <v>12825</v>
      </c>
      <c r="C2369" s="20" t="s">
        <v>12830</v>
      </c>
      <c r="D2369" s="20" t="s">
        <v>1913</v>
      </c>
      <c r="E2369" s="20" t="s">
        <v>264</v>
      </c>
      <c r="F2369" s="20" t="s">
        <v>12831</v>
      </c>
      <c r="G2369" s="20" t="s">
        <v>2091</v>
      </c>
      <c r="H2369" s="20" t="s">
        <v>12832</v>
      </c>
      <c r="I2369" s="20"/>
      <c r="J2369" s="20"/>
      <c r="K2369" s="20"/>
      <c r="L2369" s="20" t="s">
        <v>9775</v>
      </c>
      <c r="M2369" s="20" t="s">
        <v>1566</v>
      </c>
      <c r="N2369" s="20"/>
      <c r="O2369" s="20"/>
      <c r="P2369" s="20" t="s">
        <v>9771</v>
      </c>
      <c r="Q2369" s="20" t="s">
        <v>2051</v>
      </c>
      <c r="R2369" s="2" t="s">
        <v>2052</v>
      </c>
      <c r="S2369" s="2" t="s">
        <v>6528</v>
      </c>
      <c r="T2369" s="2" t="s">
        <v>9776</v>
      </c>
      <c r="U2369" s="2"/>
      <c r="V2369" s="2"/>
    </row>
    <row r="2370" spans="1:22" ht="14.25" customHeight="1">
      <c r="A2370" s="20" t="s">
        <v>12833</v>
      </c>
      <c r="B2370" s="20" t="s">
        <v>12834</v>
      </c>
      <c r="C2370" s="20" t="s">
        <v>12835</v>
      </c>
      <c r="D2370" s="20" t="s">
        <v>9805</v>
      </c>
      <c r="E2370" s="20" t="s">
        <v>264</v>
      </c>
      <c r="F2370" s="20" t="s">
        <v>12836</v>
      </c>
      <c r="G2370" s="20" t="s">
        <v>2091</v>
      </c>
      <c r="H2370" s="20" t="s">
        <v>12837</v>
      </c>
      <c r="I2370" s="20" t="s">
        <v>12838</v>
      </c>
      <c r="J2370" s="20"/>
      <c r="K2370" s="20" t="s">
        <v>9809</v>
      </c>
      <c r="L2370" s="20" t="s">
        <v>9810</v>
      </c>
      <c r="M2370" s="20" t="s">
        <v>1566</v>
      </c>
      <c r="N2370" s="20"/>
      <c r="O2370" s="20"/>
      <c r="P2370" s="20" t="s">
        <v>9771</v>
      </c>
      <c r="Q2370" s="20" t="s">
        <v>2051</v>
      </c>
      <c r="R2370" s="2" t="s">
        <v>2052</v>
      </c>
      <c r="S2370" s="2" t="s">
        <v>6528</v>
      </c>
      <c r="T2370" s="2" t="s">
        <v>9811</v>
      </c>
      <c r="U2370" s="2"/>
      <c r="V2370" s="2"/>
    </row>
    <row r="2371" spans="1:22" ht="14.25" customHeight="1">
      <c r="A2371" s="20" t="s">
        <v>12839</v>
      </c>
      <c r="B2371" s="20" t="s">
        <v>2784</v>
      </c>
      <c r="C2371" s="20" t="s">
        <v>12840</v>
      </c>
      <c r="D2371" s="20" t="s">
        <v>1913</v>
      </c>
      <c r="E2371" s="20" t="s">
        <v>264</v>
      </c>
      <c r="F2371" s="20" t="s">
        <v>12841</v>
      </c>
      <c r="G2371" s="20" t="s">
        <v>2091</v>
      </c>
      <c r="H2371" s="20" t="s">
        <v>12842</v>
      </c>
      <c r="I2371" s="20" t="s">
        <v>12843</v>
      </c>
      <c r="J2371" s="20" t="s">
        <v>12844</v>
      </c>
      <c r="K2371" s="20"/>
      <c r="L2371" s="20" t="s">
        <v>9775</v>
      </c>
      <c r="M2371" s="20" t="s">
        <v>60</v>
      </c>
      <c r="N2371" s="20"/>
      <c r="O2371" s="20"/>
      <c r="P2371" s="20" t="s">
        <v>9771</v>
      </c>
      <c r="Q2371" s="20" t="s">
        <v>2051</v>
      </c>
      <c r="R2371" s="2"/>
      <c r="S2371" s="2" t="s">
        <v>6528</v>
      </c>
      <c r="T2371" s="2" t="s">
        <v>9776</v>
      </c>
      <c r="U2371" s="2"/>
      <c r="V2371" s="2"/>
    </row>
    <row r="2372" spans="1:22" ht="14.25" customHeight="1">
      <c r="A2372" s="20" t="s">
        <v>12845</v>
      </c>
      <c r="B2372" s="20" t="s">
        <v>12846</v>
      </c>
      <c r="C2372" s="20" t="s">
        <v>12847</v>
      </c>
      <c r="D2372" s="20" t="s">
        <v>9805</v>
      </c>
      <c r="E2372" s="20" t="s">
        <v>264</v>
      </c>
      <c r="F2372" s="20" t="s">
        <v>12848</v>
      </c>
      <c r="G2372" s="20" t="s">
        <v>2091</v>
      </c>
      <c r="H2372" s="20" t="s">
        <v>12849</v>
      </c>
      <c r="I2372" s="20" t="s">
        <v>12850</v>
      </c>
      <c r="J2372" s="20" t="s">
        <v>12851</v>
      </c>
      <c r="K2372" s="20" t="s">
        <v>9809</v>
      </c>
      <c r="L2372" s="20" t="s">
        <v>9810</v>
      </c>
      <c r="M2372" s="20" t="s">
        <v>60</v>
      </c>
      <c r="N2372" s="20"/>
      <c r="O2372" s="20"/>
      <c r="P2372" s="20" t="s">
        <v>9771</v>
      </c>
      <c r="Q2372" s="20" t="s">
        <v>2051</v>
      </c>
      <c r="R2372" s="2"/>
      <c r="S2372" s="2" t="s">
        <v>6528</v>
      </c>
      <c r="T2372" s="2" t="s">
        <v>9811</v>
      </c>
      <c r="U2372" s="2"/>
      <c r="V2372" s="2"/>
    </row>
    <row r="2373" spans="1:22" ht="14.25" customHeight="1">
      <c r="A2373" s="20" t="s">
        <v>12852</v>
      </c>
      <c r="B2373" s="20" t="s">
        <v>12846</v>
      </c>
      <c r="C2373" s="20" t="s">
        <v>12853</v>
      </c>
      <c r="D2373" s="20" t="s">
        <v>1913</v>
      </c>
      <c r="E2373" s="20" t="s">
        <v>264</v>
      </c>
      <c r="F2373" s="20" t="s">
        <v>5645</v>
      </c>
      <c r="G2373" s="20" t="s">
        <v>2091</v>
      </c>
      <c r="H2373" s="20" t="s">
        <v>12854</v>
      </c>
      <c r="I2373" s="20"/>
      <c r="J2373" s="20"/>
      <c r="K2373" s="20"/>
      <c r="L2373" s="20" t="s">
        <v>9775</v>
      </c>
      <c r="M2373" s="20" t="s">
        <v>60</v>
      </c>
      <c r="N2373" s="20"/>
      <c r="O2373" s="20"/>
      <c r="P2373" s="20" t="s">
        <v>9771</v>
      </c>
      <c r="Q2373" s="20" t="s">
        <v>2051</v>
      </c>
      <c r="R2373" s="2"/>
      <c r="S2373" s="2" t="s">
        <v>6528</v>
      </c>
      <c r="T2373" s="2" t="s">
        <v>9776</v>
      </c>
      <c r="U2373" s="2"/>
      <c r="V2373" s="2"/>
    </row>
    <row r="2374" spans="1:22" ht="14.25" customHeight="1">
      <c r="A2374" s="20" t="s">
        <v>12855</v>
      </c>
      <c r="B2374" s="20" t="s">
        <v>2768</v>
      </c>
      <c r="C2374" s="20" t="s">
        <v>12856</v>
      </c>
      <c r="D2374" s="20" t="s">
        <v>9805</v>
      </c>
      <c r="E2374" s="20" t="s">
        <v>264</v>
      </c>
      <c r="F2374" s="20" t="s">
        <v>12857</v>
      </c>
      <c r="G2374" s="20" t="s">
        <v>2091</v>
      </c>
      <c r="H2374" s="20" t="s">
        <v>12858</v>
      </c>
      <c r="I2374" s="20" t="s">
        <v>12859</v>
      </c>
      <c r="J2374" s="20" t="s">
        <v>12860</v>
      </c>
      <c r="K2374" s="20" t="s">
        <v>9809</v>
      </c>
      <c r="L2374" s="20" t="s">
        <v>9810</v>
      </c>
      <c r="M2374" s="20" t="s">
        <v>59</v>
      </c>
      <c r="N2374" s="20"/>
      <c r="O2374" s="20"/>
      <c r="P2374" s="20" t="s">
        <v>9771</v>
      </c>
      <c r="Q2374" s="20" t="s">
        <v>2051</v>
      </c>
      <c r="R2374" s="2"/>
      <c r="S2374" s="2" t="s">
        <v>6528</v>
      </c>
      <c r="T2374" s="2" t="s">
        <v>9811</v>
      </c>
      <c r="U2374" s="2"/>
      <c r="V2374" s="2"/>
    </row>
    <row r="2375" spans="1:22" ht="14.25" customHeight="1">
      <c r="A2375" s="20" t="s">
        <v>12861</v>
      </c>
      <c r="B2375" s="20" t="s">
        <v>2768</v>
      </c>
      <c r="C2375" s="20" t="s">
        <v>12862</v>
      </c>
      <c r="D2375" s="20" t="s">
        <v>9766</v>
      </c>
      <c r="E2375" s="20" t="s">
        <v>264</v>
      </c>
      <c r="F2375" s="20" t="s">
        <v>12863</v>
      </c>
      <c r="G2375" s="20" t="s">
        <v>2091</v>
      </c>
      <c r="H2375" s="20" t="s">
        <v>12864</v>
      </c>
      <c r="I2375" s="20"/>
      <c r="J2375" s="20" t="s">
        <v>12865</v>
      </c>
      <c r="K2375" s="20" t="s">
        <v>9770</v>
      </c>
      <c r="L2375" s="20"/>
      <c r="M2375" s="20" t="s">
        <v>1566</v>
      </c>
      <c r="N2375" s="20"/>
      <c r="O2375" s="20"/>
      <c r="P2375" s="20" t="s">
        <v>9771</v>
      </c>
      <c r="Q2375" s="20" t="s">
        <v>2051</v>
      </c>
      <c r="R2375" s="2" t="s">
        <v>2067</v>
      </c>
      <c r="S2375" s="2" t="s">
        <v>6528</v>
      </c>
      <c r="T2375" s="2" t="s">
        <v>9772</v>
      </c>
      <c r="U2375" s="2"/>
      <c r="V2375" s="2"/>
    </row>
    <row r="2376" spans="1:22" ht="14.25" customHeight="1">
      <c r="A2376" s="20" t="s">
        <v>12866</v>
      </c>
      <c r="B2376" s="20" t="s">
        <v>2768</v>
      </c>
      <c r="C2376" s="20" t="s">
        <v>12867</v>
      </c>
      <c r="D2376" s="20" t="s">
        <v>1913</v>
      </c>
      <c r="E2376" s="20" t="s">
        <v>264</v>
      </c>
      <c r="F2376" s="20" t="s">
        <v>12868</v>
      </c>
      <c r="G2376" s="20" t="s">
        <v>2091</v>
      </c>
      <c r="H2376" s="20" t="s">
        <v>12869</v>
      </c>
      <c r="I2376" s="20" t="s">
        <v>12870</v>
      </c>
      <c r="J2376" s="20" t="s">
        <v>12871</v>
      </c>
      <c r="K2376" s="20"/>
      <c r="L2376" s="20" t="s">
        <v>9775</v>
      </c>
      <c r="M2376" s="20" t="s">
        <v>1566</v>
      </c>
      <c r="N2376" s="20"/>
      <c r="O2376" s="20"/>
      <c r="P2376" s="20" t="s">
        <v>9771</v>
      </c>
      <c r="Q2376" s="20" t="s">
        <v>2051</v>
      </c>
      <c r="R2376" s="2" t="s">
        <v>2067</v>
      </c>
      <c r="S2376" s="2" t="s">
        <v>6528</v>
      </c>
      <c r="T2376" s="2" t="s">
        <v>9776</v>
      </c>
      <c r="U2376" s="2"/>
      <c r="V2376" s="2"/>
    </row>
    <row r="2377" spans="1:22" ht="14.25" customHeight="1">
      <c r="A2377" s="20" t="s">
        <v>12872</v>
      </c>
      <c r="B2377" s="20" t="s">
        <v>6344</v>
      </c>
      <c r="C2377" s="20" t="s">
        <v>12873</v>
      </c>
      <c r="D2377" s="20" t="s">
        <v>9794</v>
      </c>
      <c r="E2377" s="20" t="s">
        <v>96</v>
      </c>
      <c r="F2377" s="20" t="s">
        <v>12874</v>
      </c>
      <c r="G2377" s="20" t="s">
        <v>2091</v>
      </c>
      <c r="H2377" s="20" t="s">
        <v>12875</v>
      </c>
      <c r="I2377" s="20" t="s">
        <v>12876</v>
      </c>
      <c r="J2377" s="20" t="s">
        <v>12877</v>
      </c>
      <c r="K2377" s="20" t="s">
        <v>9799</v>
      </c>
      <c r="L2377" s="20" t="s">
        <v>9800</v>
      </c>
      <c r="M2377" s="20" t="s">
        <v>59</v>
      </c>
      <c r="N2377" s="20"/>
      <c r="O2377" s="20"/>
      <c r="P2377" s="20" t="s">
        <v>9771</v>
      </c>
      <c r="Q2377" s="20" t="s">
        <v>2051</v>
      </c>
      <c r="R2377" s="2"/>
      <c r="S2377" s="2" t="s">
        <v>6528</v>
      </c>
      <c r="T2377" s="2" t="s">
        <v>9801</v>
      </c>
      <c r="U2377" s="2"/>
      <c r="V2377" s="2"/>
    </row>
    <row r="2378" spans="1:22" ht="14.25" customHeight="1">
      <c r="A2378" s="20" t="s">
        <v>12878</v>
      </c>
      <c r="B2378" s="20" t="s">
        <v>12879</v>
      </c>
      <c r="C2378" s="20" t="s">
        <v>12880</v>
      </c>
      <c r="D2378" s="20" t="s">
        <v>1913</v>
      </c>
      <c r="E2378" s="20" t="s">
        <v>264</v>
      </c>
      <c r="F2378" s="20" t="s">
        <v>12881</v>
      </c>
      <c r="G2378" s="20" t="s">
        <v>2091</v>
      </c>
      <c r="H2378" s="20" t="s">
        <v>12882</v>
      </c>
      <c r="I2378" s="20" t="s">
        <v>12883</v>
      </c>
      <c r="J2378" s="20" t="s">
        <v>12884</v>
      </c>
      <c r="K2378" s="20"/>
      <c r="L2378" s="20" t="s">
        <v>9775</v>
      </c>
      <c r="M2378" s="20" t="s">
        <v>59</v>
      </c>
      <c r="N2378" s="20"/>
      <c r="O2378" s="20"/>
      <c r="P2378" s="20" t="s">
        <v>9771</v>
      </c>
      <c r="Q2378" s="20" t="s">
        <v>2051</v>
      </c>
      <c r="R2378" s="2"/>
      <c r="S2378" s="2" t="s">
        <v>6528</v>
      </c>
      <c r="T2378" s="2" t="s">
        <v>9776</v>
      </c>
      <c r="U2378" s="2"/>
      <c r="V2378" s="2"/>
    </row>
    <row r="2379" spans="1:22" ht="14.25" customHeight="1">
      <c r="A2379" s="20" t="s">
        <v>12885</v>
      </c>
      <c r="B2379" s="20" t="s">
        <v>12879</v>
      </c>
      <c r="C2379" s="20" t="s">
        <v>12886</v>
      </c>
      <c r="D2379" s="20" t="s">
        <v>9878</v>
      </c>
      <c r="E2379" s="20" t="s">
        <v>264</v>
      </c>
      <c r="F2379" s="20" t="s">
        <v>11916</v>
      </c>
      <c r="G2379" s="20" t="s">
        <v>2091</v>
      </c>
      <c r="H2379" s="20" t="s">
        <v>12887</v>
      </c>
      <c r="I2379" s="20" t="s">
        <v>12888</v>
      </c>
      <c r="J2379" s="20" t="s">
        <v>12889</v>
      </c>
      <c r="K2379" s="20" t="s">
        <v>9882</v>
      </c>
      <c r="L2379" s="20"/>
      <c r="M2379" s="20" t="s">
        <v>59</v>
      </c>
      <c r="N2379" s="20"/>
      <c r="O2379" s="20"/>
      <c r="P2379" s="20" t="s">
        <v>9771</v>
      </c>
      <c r="Q2379" s="20" t="s">
        <v>2051</v>
      </c>
      <c r="R2379" s="2"/>
      <c r="S2379" s="16" t="s">
        <v>6863</v>
      </c>
      <c r="T2379" s="2" t="s">
        <v>9883</v>
      </c>
      <c r="U2379" s="2"/>
      <c r="V2379" s="2"/>
    </row>
    <row r="2380" spans="1:22" ht="14.25" customHeight="1">
      <c r="A2380" s="20" t="s">
        <v>12890</v>
      </c>
      <c r="B2380" s="20" t="s">
        <v>2739</v>
      </c>
      <c r="C2380" s="20" t="s">
        <v>12891</v>
      </c>
      <c r="D2380" s="20" t="s">
        <v>9820</v>
      </c>
      <c r="E2380" s="20" t="s">
        <v>264</v>
      </c>
      <c r="F2380" s="20" t="s">
        <v>12892</v>
      </c>
      <c r="G2380" s="20" t="s">
        <v>2091</v>
      </c>
      <c r="H2380" s="20" t="s">
        <v>12893</v>
      </c>
      <c r="I2380" s="20" t="s">
        <v>12894</v>
      </c>
      <c r="J2380" s="20" t="s">
        <v>12895</v>
      </c>
      <c r="K2380" s="20" t="s">
        <v>9825</v>
      </c>
      <c r="L2380" s="20" t="s">
        <v>9826</v>
      </c>
      <c r="M2380" s="20" t="s">
        <v>1566</v>
      </c>
      <c r="N2380" s="20"/>
      <c r="O2380" s="20"/>
      <c r="P2380" s="20" t="s">
        <v>9771</v>
      </c>
      <c r="Q2380" s="20" t="s">
        <v>2051</v>
      </c>
      <c r="R2380" s="2" t="s">
        <v>2067</v>
      </c>
      <c r="S2380" s="2" t="s">
        <v>6528</v>
      </c>
      <c r="T2380" s="2" t="s">
        <v>9827</v>
      </c>
      <c r="U2380" s="2"/>
      <c r="V2380" s="2"/>
    </row>
    <row r="2381" spans="1:22" ht="14.25" customHeight="1">
      <c r="A2381" s="20" t="s">
        <v>12896</v>
      </c>
      <c r="B2381" s="20" t="s">
        <v>2732</v>
      </c>
      <c r="C2381" s="20" t="s">
        <v>12897</v>
      </c>
      <c r="D2381" s="20" t="s">
        <v>9766</v>
      </c>
      <c r="E2381" s="20" t="s">
        <v>264</v>
      </c>
      <c r="F2381" s="20" t="s">
        <v>12898</v>
      </c>
      <c r="G2381" s="20" t="s">
        <v>2091</v>
      </c>
      <c r="H2381" s="20" t="s">
        <v>12899</v>
      </c>
      <c r="I2381" s="20"/>
      <c r="J2381" s="20" t="s">
        <v>12900</v>
      </c>
      <c r="K2381" s="20" t="s">
        <v>9770</v>
      </c>
      <c r="L2381" s="20"/>
      <c r="M2381" s="20" t="s">
        <v>1566</v>
      </c>
      <c r="N2381" s="20"/>
      <c r="O2381" s="20"/>
      <c r="P2381" s="20" t="s">
        <v>9771</v>
      </c>
      <c r="Q2381" s="20" t="s">
        <v>2051</v>
      </c>
      <c r="R2381" s="2" t="s">
        <v>2067</v>
      </c>
      <c r="S2381" s="2" t="s">
        <v>6528</v>
      </c>
      <c r="T2381" s="2" t="s">
        <v>9772</v>
      </c>
      <c r="U2381" s="2"/>
      <c r="V2381" s="2"/>
    </row>
    <row r="2382" spans="1:22" ht="14.25" customHeight="1">
      <c r="A2382" s="20" t="s">
        <v>12901</v>
      </c>
      <c r="B2382" s="20" t="s">
        <v>2732</v>
      </c>
      <c r="C2382" s="20" t="s">
        <v>12902</v>
      </c>
      <c r="D2382" s="20" t="s">
        <v>10256</v>
      </c>
      <c r="E2382" s="20" t="s">
        <v>264</v>
      </c>
      <c r="F2382" s="20" t="s">
        <v>2320</v>
      </c>
      <c r="G2382" s="20" t="s">
        <v>2091</v>
      </c>
      <c r="H2382" s="20" t="s">
        <v>12903</v>
      </c>
      <c r="I2382" s="20" t="s">
        <v>12904</v>
      </c>
      <c r="J2382" s="20" t="s">
        <v>12905</v>
      </c>
      <c r="K2382" s="20"/>
      <c r="L2382" s="20"/>
      <c r="M2382" s="20" t="s">
        <v>59</v>
      </c>
      <c r="N2382" s="20"/>
      <c r="O2382" s="20"/>
      <c r="P2382" s="20" t="s">
        <v>9771</v>
      </c>
      <c r="Q2382" s="20" t="s">
        <v>2051</v>
      </c>
      <c r="R2382" s="2"/>
      <c r="S2382" s="2" t="s">
        <v>6528</v>
      </c>
      <c r="T2382" s="2" t="s">
        <v>10261</v>
      </c>
      <c r="U2382" s="2"/>
      <c r="V2382" s="2"/>
    </row>
    <row r="2383" spans="1:22" ht="14.25" customHeight="1">
      <c r="A2383" s="20" t="s">
        <v>12906</v>
      </c>
      <c r="B2383" s="20" t="s">
        <v>2690</v>
      </c>
      <c r="C2383" s="20" t="s">
        <v>12907</v>
      </c>
      <c r="D2383" s="20" t="s">
        <v>9766</v>
      </c>
      <c r="E2383" s="20" t="s">
        <v>264</v>
      </c>
      <c r="F2383" s="20" t="s">
        <v>12908</v>
      </c>
      <c r="G2383" s="20" t="s">
        <v>2091</v>
      </c>
      <c r="H2383" s="20" t="s">
        <v>12909</v>
      </c>
      <c r="I2383" s="20" t="s">
        <v>12910</v>
      </c>
      <c r="J2383" s="20" t="s">
        <v>12911</v>
      </c>
      <c r="K2383" s="20" t="s">
        <v>12912</v>
      </c>
      <c r="L2383" s="20"/>
      <c r="M2383" s="20" t="s">
        <v>59</v>
      </c>
      <c r="N2383" s="20"/>
      <c r="O2383" s="20"/>
      <c r="P2383" s="20" t="s">
        <v>9771</v>
      </c>
      <c r="Q2383" s="20" t="s">
        <v>2051</v>
      </c>
      <c r="R2383" s="2"/>
      <c r="S2383" s="16" t="s">
        <v>6863</v>
      </c>
      <c r="T2383" s="2" t="s">
        <v>9772</v>
      </c>
      <c r="U2383" s="2"/>
      <c r="V2383" s="2"/>
    </row>
    <row r="2384" spans="1:22" ht="14.25" customHeight="1">
      <c r="A2384" s="20" t="s">
        <v>12913</v>
      </c>
      <c r="B2384" s="20" t="s">
        <v>2695</v>
      </c>
      <c r="C2384" s="20" t="s">
        <v>5920</v>
      </c>
      <c r="D2384" s="20" t="s">
        <v>9836</v>
      </c>
      <c r="E2384" s="20" t="s">
        <v>264</v>
      </c>
      <c r="F2384" s="20" t="s">
        <v>12914</v>
      </c>
      <c r="G2384" s="20" t="s">
        <v>2091</v>
      </c>
      <c r="H2384" s="20" t="s">
        <v>12915</v>
      </c>
      <c r="I2384" s="20"/>
      <c r="J2384" s="20" t="s">
        <v>12916</v>
      </c>
      <c r="K2384" s="20" t="s">
        <v>9841</v>
      </c>
      <c r="L2384" s="20"/>
      <c r="M2384" s="20" t="s">
        <v>60</v>
      </c>
      <c r="N2384" s="20"/>
      <c r="O2384" s="20"/>
      <c r="P2384" s="20" t="s">
        <v>9771</v>
      </c>
      <c r="Q2384" s="20" t="s">
        <v>2051</v>
      </c>
      <c r="R2384" s="2"/>
      <c r="S2384" s="2" t="s">
        <v>6528</v>
      </c>
      <c r="T2384" s="2" t="s">
        <v>9842</v>
      </c>
      <c r="U2384" s="2"/>
      <c r="V2384" s="2"/>
    </row>
    <row r="2385" spans="1:22" ht="14.25" customHeight="1">
      <c r="A2385" s="20" t="s">
        <v>12917</v>
      </c>
      <c r="B2385" s="20" t="s">
        <v>2695</v>
      </c>
      <c r="C2385" s="20" t="s">
        <v>8025</v>
      </c>
      <c r="D2385" s="20" t="s">
        <v>1913</v>
      </c>
      <c r="E2385" s="20" t="s">
        <v>264</v>
      </c>
      <c r="F2385" s="20" t="s">
        <v>10568</v>
      </c>
      <c r="G2385" s="20" t="s">
        <v>2091</v>
      </c>
      <c r="H2385" s="20" t="s">
        <v>12918</v>
      </c>
      <c r="I2385" s="20" t="s">
        <v>12919</v>
      </c>
      <c r="J2385" s="20"/>
      <c r="K2385" s="20"/>
      <c r="L2385" s="20" t="s">
        <v>9775</v>
      </c>
      <c r="M2385" s="20" t="s">
        <v>1566</v>
      </c>
      <c r="N2385" s="20"/>
      <c r="O2385" s="20"/>
      <c r="P2385" s="20" t="s">
        <v>9771</v>
      </c>
      <c r="Q2385" s="20" t="s">
        <v>2051</v>
      </c>
      <c r="R2385" s="2" t="s">
        <v>2052</v>
      </c>
      <c r="S2385" s="2" t="s">
        <v>6528</v>
      </c>
      <c r="T2385" s="2" t="s">
        <v>9776</v>
      </c>
      <c r="U2385" s="2"/>
      <c r="V2385" s="2"/>
    </row>
    <row r="2386" spans="1:22" ht="14.25" customHeight="1">
      <c r="A2386" s="20" t="s">
        <v>12920</v>
      </c>
      <c r="B2386" s="20" t="s">
        <v>2695</v>
      </c>
      <c r="C2386" s="20" t="s">
        <v>5210</v>
      </c>
      <c r="D2386" s="20" t="s">
        <v>1913</v>
      </c>
      <c r="E2386" s="20" t="s">
        <v>264</v>
      </c>
      <c r="F2386" s="20" t="s">
        <v>12921</v>
      </c>
      <c r="G2386" s="20" t="s">
        <v>2091</v>
      </c>
      <c r="H2386" s="20" t="s">
        <v>12922</v>
      </c>
      <c r="I2386" s="20"/>
      <c r="J2386" s="20" t="s">
        <v>12923</v>
      </c>
      <c r="K2386" s="20"/>
      <c r="L2386" s="20" t="s">
        <v>9775</v>
      </c>
      <c r="M2386" s="20" t="s">
        <v>59</v>
      </c>
      <c r="N2386" s="20"/>
      <c r="O2386" s="20"/>
      <c r="P2386" s="20" t="s">
        <v>9771</v>
      </c>
      <c r="Q2386" s="20" t="s">
        <v>2051</v>
      </c>
      <c r="R2386" s="2"/>
      <c r="S2386" s="2" t="s">
        <v>6528</v>
      </c>
      <c r="T2386" s="2" t="s">
        <v>9776</v>
      </c>
      <c r="U2386" s="2"/>
      <c r="V2386" s="2"/>
    </row>
    <row r="2387" spans="1:22" ht="14.25" customHeight="1">
      <c r="A2387" s="20" t="s">
        <v>12924</v>
      </c>
      <c r="B2387" s="20" t="s">
        <v>2700</v>
      </c>
      <c r="C2387" s="20" t="s">
        <v>12925</v>
      </c>
      <c r="D2387" s="20" t="s">
        <v>9794</v>
      </c>
      <c r="E2387" s="20" t="s">
        <v>96</v>
      </c>
      <c r="F2387" s="20" t="s">
        <v>12926</v>
      </c>
      <c r="G2387" s="20" t="s">
        <v>2091</v>
      </c>
      <c r="H2387" s="20" t="s">
        <v>12927</v>
      </c>
      <c r="I2387" s="20" t="s">
        <v>12928</v>
      </c>
      <c r="J2387" s="20" t="s">
        <v>12929</v>
      </c>
      <c r="K2387" s="20" t="s">
        <v>9799</v>
      </c>
      <c r="L2387" s="20" t="s">
        <v>9800</v>
      </c>
      <c r="M2387" s="20" t="s">
        <v>1566</v>
      </c>
      <c r="N2387" s="20"/>
      <c r="O2387" s="20"/>
      <c r="P2387" s="20" t="s">
        <v>9771</v>
      </c>
      <c r="Q2387" s="20" t="s">
        <v>2051</v>
      </c>
      <c r="R2387" s="2" t="s">
        <v>2067</v>
      </c>
      <c r="S2387" s="2" t="s">
        <v>6528</v>
      </c>
      <c r="T2387" s="2" t="s">
        <v>9801</v>
      </c>
      <c r="U2387" s="2"/>
      <c r="V2387" s="2"/>
    </row>
    <row r="2388" spans="1:22" ht="14.25" customHeight="1">
      <c r="A2388" s="20" t="s">
        <v>12930</v>
      </c>
      <c r="B2388" s="20" t="s">
        <v>7944</v>
      </c>
      <c r="C2388" s="20" t="s">
        <v>6224</v>
      </c>
      <c r="D2388" s="20" t="s">
        <v>9794</v>
      </c>
      <c r="E2388" s="20" t="s">
        <v>96</v>
      </c>
      <c r="F2388" s="20" t="s">
        <v>12931</v>
      </c>
      <c r="G2388" s="20" t="s">
        <v>2091</v>
      </c>
      <c r="H2388" s="20" t="s">
        <v>12932</v>
      </c>
      <c r="I2388" s="20" t="s">
        <v>12933</v>
      </c>
      <c r="J2388" s="20" t="s">
        <v>12934</v>
      </c>
      <c r="K2388" s="20" t="s">
        <v>9799</v>
      </c>
      <c r="L2388" s="20" t="s">
        <v>9800</v>
      </c>
      <c r="M2388" s="20" t="s">
        <v>1566</v>
      </c>
      <c r="N2388" s="20"/>
      <c r="O2388" s="20"/>
      <c r="P2388" s="20" t="s">
        <v>9771</v>
      </c>
      <c r="Q2388" s="20" t="s">
        <v>2051</v>
      </c>
      <c r="R2388" s="2" t="s">
        <v>2052</v>
      </c>
      <c r="S2388" s="2" t="s">
        <v>6528</v>
      </c>
      <c r="T2388" s="2" t="s">
        <v>9801</v>
      </c>
      <c r="U2388" s="2"/>
      <c r="V2388" s="2"/>
    </row>
    <row r="2389" spans="1:22" ht="14.25" customHeight="1">
      <c r="A2389" s="20" t="s">
        <v>12935</v>
      </c>
      <c r="B2389" s="20" t="s">
        <v>12936</v>
      </c>
      <c r="C2389" s="20" t="s">
        <v>5868</v>
      </c>
      <c r="D2389" s="20" t="s">
        <v>10283</v>
      </c>
      <c r="E2389" s="20" t="s">
        <v>264</v>
      </c>
      <c r="F2389" s="20" t="s">
        <v>12937</v>
      </c>
      <c r="G2389" s="20" t="s">
        <v>2091</v>
      </c>
      <c r="H2389" s="20" t="s">
        <v>12938</v>
      </c>
      <c r="I2389" s="20" t="s">
        <v>12939</v>
      </c>
      <c r="J2389" s="20" t="s">
        <v>12940</v>
      </c>
      <c r="K2389" s="20"/>
      <c r="L2389" s="20"/>
      <c r="M2389" s="20" t="s">
        <v>60</v>
      </c>
      <c r="N2389" s="20"/>
      <c r="O2389" s="20"/>
      <c r="P2389" s="20" t="s">
        <v>9771</v>
      </c>
      <c r="Q2389" s="20" t="s">
        <v>2051</v>
      </c>
      <c r="R2389" s="2"/>
      <c r="S2389" s="2" t="s">
        <v>6528</v>
      </c>
      <c r="T2389" s="2" t="s">
        <v>10286</v>
      </c>
      <c r="U2389" s="2"/>
      <c r="V2389" s="2"/>
    </row>
    <row r="2390" spans="1:22" ht="14.25" customHeight="1">
      <c r="A2390" s="20" t="s">
        <v>12941</v>
      </c>
      <c r="B2390" s="20" t="s">
        <v>7944</v>
      </c>
      <c r="C2390" s="20" t="s">
        <v>12942</v>
      </c>
      <c r="D2390" s="20" t="s">
        <v>9805</v>
      </c>
      <c r="E2390" s="20" t="s">
        <v>264</v>
      </c>
      <c r="F2390" s="20" t="s">
        <v>12943</v>
      </c>
      <c r="G2390" s="20" t="s">
        <v>2091</v>
      </c>
      <c r="H2390" s="20" t="s">
        <v>12944</v>
      </c>
      <c r="I2390" s="20"/>
      <c r="J2390" s="20"/>
      <c r="K2390" s="20" t="s">
        <v>9809</v>
      </c>
      <c r="L2390" s="20" t="s">
        <v>9810</v>
      </c>
      <c r="M2390" s="20" t="s">
        <v>1566</v>
      </c>
      <c r="N2390" s="20"/>
      <c r="O2390" s="20"/>
      <c r="P2390" s="20" t="s">
        <v>9771</v>
      </c>
      <c r="Q2390" s="20" t="s">
        <v>2051</v>
      </c>
      <c r="R2390" s="2" t="s">
        <v>2067</v>
      </c>
      <c r="S2390" s="2" t="s">
        <v>6528</v>
      </c>
      <c r="T2390" s="2" t="s">
        <v>9811</v>
      </c>
      <c r="U2390" s="2"/>
      <c r="V2390" s="2"/>
    </row>
    <row r="2391" spans="1:22" ht="14.25" customHeight="1">
      <c r="A2391" s="20" t="s">
        <v>12945</v>
      </c>
      <c r="B2391" s="20" t="s">
        <v>12946</v>
      </c>
      <c r="C2391" s="20" t="s">
        <v>7188</v>
      </c>
      <c r="D2391" s="20" t="s">
        <v>9878</v>
      </c>
      <c r="E2391" s="20" t="s">
        <v>264</v>
      </c>
      <c r="F2391" s="20" t="s">
        <v>11057</v>
      </c>
      <c r="G2391" s="20" t="s">
        <v>2091</v>
      </c>
      <c r="H2391" s="20" t="s">
        <v>12947</v>
      </c>
      <c r="I2391" s="20"/>
      <c r="J2391" s="20" t="s">
        <v>12948</v>
      </c>
      <c r="K2391" s="20" t="s">
        <v>9882</v>
      </c>
      <c r="L2391" s="20"/>
      <c r="M2391" s="20" t="s">
        <v>59</v>
      </c>
      <c r="N2391" s="20"/>
      <c r="O2391" s="20"/>
      <c r="P2391" s="20" t="s">
        <v>9771</v>
      </c>
      <c r="Q2391" s="20" t="s">
        <v>2051</v>
      </c>
      <c r="R2391" s="2"/>
      <c r="S2391" s="16" t="s">
        <v>6863</v>
      </c>
      <c r="T2391" s="2" t="s">
        <v>9883</v>
      </c>
      <c r="U2391" s="2"/>
      <c r="V2391" s="2"/>
    </row>
    <row r="2392" spans="1:22" ht="14.25" customHeight="1">
      <c r="A2392" s="20" t="s">
        <v>12949</v>
      </c>
      <c r="B2392" s="20" t="s">
        <v>12950</v>
      </c>
      <c r="C2392" s="20" t="s">
        <v>12951</v>
      </c>
      <c r="D2392" s="20" t="s">
        <v>9805</v>
      </c>
      <c r="E2392" s="20" t="s">
        <v>264</v>
      </c>
      <c r="F2392" s="20" t="s">
        <v>12952</v>
      </c>
      <c r="G2392" s="20" t="s">
        <v>2091</v>
      </c>
      <c r="H2392" s="20" t="s">
        <v>12953</v>
      </c>
      <c r="I2392" s="20" t="s">
        <v>12954</v>
      </c>
      <c r="J2392" s="20" t="s">
        <v>12955</v>
      </c>
      <c r="K2392" s="20" t="s">
        <v>9809</v>
      </c>
      <c r="L2392" s="20" t="s">
        <v>9810</v>
      </c>
      <c r="M2392" s="20" t="s">
        <v>59</v>
      </c>
      <c r="N2392" s="20"/>
      <c r="O2392" s="20"/>
      <c r="P2392" s="20" t="s">
        <v>9771</v>
      </c>
      <c r="Q2392" s="20" t="s">
        <v>2051</v>
      </c>
      <c r="R2392" s="2"/>
      <c r="S2392" s="2" t="s">
        <v>6528</v>
      </c>
      <c r="T2392" s="2" t="s">
        <v>9811</v>
      </c>
      <c r="U2392" s="2"/>
      <c r="V2392" s="2"/>
    </row>
    <row r="2393" spans="1:22" ht="14.25" customHeight="1">
      <c r="A2393" s="20" t="s">
        <v>12956</v>
      </c>
      <c r="B2393" s="20" t="s">
        <v>12957</v>
      </c>
      <c r="C2393" s="20" t="s">
        <v>12376</v>
      </c>
      <c r="D2393" s="20" t="s">
        <v>10648</v>
      </c>
      <c r="E2393" s="20" t="s">
        <v>264</v>
      </c>
      <c r="F2393" s="20" t="s">
        <v>12958</v>
      </c>
      <c r="G2393" s="20" t="s">
        <v>2091</v>
      </c>
      <c r="H2393" s="20" t="s">
        <v>12959</v>
      </c>
      <c r="I2393" s="20"/>
      <c r="J2393" s="20"/>
      <c r="K2393" s="20" t="s">
        <v>10651</v>
      </c>
      <c r="L2393" s="20" t="s">
        <v>10652</v>
      </c>
      <c r="M2393" s="20" t="s">
        <v>1566</v>
      </c>
      <c r="N2393" s="20"/>
      <c r="O2393" s="20"/>
      <c r="P2393" s="20" t="s">
        <v>9771</v>
      </c>
      <c r="Q2393" s="20" t="s">
        <v>2051</v>
      </c>
      <c r="R2393" s="2" t="s">
        <v>2067</v>
      </c>
      <c r="S2393" s="2" t="s">
        <v>6528</v>
      </c>
      <c r="T2393" s="2" t="s">
        <v>10653</v>
      </c>
      <c r="U2393" s="2"/>
      <c r="V2393" s="2"/>
    </row>
    <row r="2394" spans="1:22" ht="14.25" customHeight="1">
      <c r="A2394" s="20" t="s">
        <v>12960</v>
      </c>
      <c r="B2394" s="20" t="s">
        <v>7244</v>
      </c>
      <c r="C2394" s="20" t="s">
        <v>12961</v>
      </c>
      <c r="D2394" s="20" t="s">
        <v>1913</v>
      </c>
      <c r="E2394" s="20" t="s">
        <v>264</v>
      </c>
      <c r="F2394" s="20" t="s">
        <v>11444</v>
      </c>
      <c r="G2394" s="20" t="s">
        <v>2091</v>
      </c>
      <c r="H2394" s="20" t="s">
        <v>12962</v>
      </c>
      <c r="I2394" s="20" t="s">
        <v>12963</v>
      </c>
      <c r="J2394" s="20" t="s">
        <v>12964</v>
      </c>
      <c r="K2394" s="20"/>
      <c r="L2394" s="20" t="s">
        <v>9775</v>
      </c>
      <c r="M2394" s="20" t="s">
        <v>59</v>
      </c>
      <c r="N2394" s="20"/>
      <c r="O2394" s="20"/>
      <c r="P2394" s="20" t="s">
        <v>9771</v>
      </c>
      <c r="Q2394" s="20" t="s">
        <v>2051</v>
      </c>
      <c r="R2394" s="2"/>
      <c r="S2394" s="2" t="s">
        <v>6528</v>
      </c>
      <c r="T2394" s="2" t="s">
        <v>9776</v>
      </c>
      <c r="U2394" s="2"/>
      <c r="V2394" s="2"/>
    </row>
    <row r="2395" spans="1:22" ht="14.25" customHeight="1">
      <c r="A2395" s="20" t="s">
        <v>12965</v>
      </c>
      <c r="B2395" s="20" t="s">
        <v>2627</v>
      </c>
      <c r="C2395" s="20" t="s">
        <v>12966</v>
      </c>
      <c r="D2395" s="20" t="s">
        <v>9935</v>
      </c>
      <c r="E2395" s="20" t="s">
        <v>264</v>
      </c>
      <c r="F2395" s="20" t="s">
        <v>2322</v>
      </c>
      <c r="G2395" s="20" t="s">
        <v>2091</v>
      </c>
      <c r="H2395" s="20" t="s">
        <v>12967</v>
      </c>
      <c r="I2395" s="20"/>
      <c r="J2395" s="20"/>
      <c r="K2395" s="20" t="s">
        <v>9940</v>
      </c>
      <c r="L2395" s="20" t="s">
        <v>9941</v>
      </c>
      <c r="M2395" s="20" t="s">
        <v>59</v>
      </c>
      <c r="N2395" s="20"/>
      <c r="O2395" s="20"/>
      <c r="P2395" s="20" t="s">
        <v>9771</v>
      </c>
      <c r="Q2395" s="20" t="s">
        <v>2051</v>
      </c>
      <c r="R2395" s="2"/>
      <c r="S2395" s="2" t="s">
        <v>6528</v>
      </c>
      <c r="T2395" s="2" t="s">
        <v>9942</v>
      </c>
      <c r="U2395" s="2"/>
      <c r="V2395" s="2"/>
    </row>
    <row r="2396" spans="1:22" ht="14.25" customHeight="1">
      <c r="A2396" s="20" t="s">
        <v>12968</v>
      </c>
      <c r="B2396" s="20" t="s">
        <v>5210</v>
      </c>
      <c r="C2396" s="20" t="s">
        <v>6134</v>
      </c>
      <c r="D2396" s="20" t="s">
        <v>1913</v>
      </c>
      <c r="E2396" s="20" t="s">
        <v>264</v>
      </c>
      <c r="F2396" s="20" t="s">
        <v>12969</v>
      </c>
      <c r="G2396" s="20" t="s">
        <v>2091</v>
      </c>
      <c r="H2396" s="20" t="s">
        <v>12970</v>
      </c>
      <c r="I2396" s="20"/>
      <c r="J2396" s="20"/>
      <c r="K2396" s="20"/>
      <c r="L2396" s="20" t="s">
        <v>9775</v>
      </c>
      <c r="M2396" s="20" t="s">
        <v>1566</v>
      </c>
      <c r="N2396" s="20"/>
      <c r="O2396" s="20"/>
      <c r="P2396" s="20" t="s">
        <v>9771</v>
      </c>
      <c r="Q2396" s="20" t="s">
        <v>2051</v>
      </c>
      <c r="R2396" s="2" t="s">
        <v>2067</v>
      </c>
      <c r="S2396" s="2" t="s">
        <v>6528</v>
      </c>
      <c r="T2396" s="2" t="s">
        <v>9776</v>
      </c>
      <c r="U2396" s="2"/>
      <c r="V2396" s="2"/>
    </row>
    <row r="2397" spans="1:22" ht="14.25" customHeight="1">
      <c r="A2397" s="20" t="s">
        <v>12971</v>
      </c>
      <c r="B2397" s="20" t="s">
        <v>5210</v>
      </c>
      <c r="C2397" s="20" t="s">
        <v>12972</v>
      </c>
      <c r="D2397" s="20" t="s">
        <v>1913</v>
      </c>
      <c r="E2397" s="20" t="s">
        <v>264</v>
      </c>
      <c r="F2397" s="20" t="s">
        <v>12973</v>
      </c>
      <c r="G2397" s="20" t="s">
        <v>2091</v>
      </c>
      <c r="H2397" s="20" t="s">
        <v>12974</v>
      </c>
      <c r="I2397" s="20" t="s">
        <v>12975</v>
      </c>
      <c r="J2397" s="20" t="s">
        <v>12976</v>
      </c>
      <c r="K2397" s="20"/>
      <c r="L2397" s="20" t="s">
        <v>9775</v>
      </c>
      <c r="M2397" s="20" t="s">
        <v>59</v>
      </c>
      <c r="N2397" s="20"/>
      <c r="O2397" s="20"/>
      <c r="P2397" s="20" t="s">
        <v>9771</v>
      </c>
      <c r="Q2397" s="20" t="s">
        <v>2051</v>
      </c>
      <c r="R2397" s="2"/>
      <c r="S2397" s="16" t="s">
        <v>6863</v>
      </c>
      <c r="T2397" s="2" t="s">
        <v>9776</v>
      </c>
      <c r="U2397" s="2"/>
      <c r="V2397" s="2"/>
    </row>
    <row r="2398" spans="1:22" ht="14.25" customHeight="1">
      <c r="A2398" s="20" t="s">
        <v>12977</v>
      </c>
      <c r="B2398" s="20" t="s">
        <v>12978</v>
      </c>
      <c r="C2398" s="20" t="s">
        <v>12979</v>
      </c>
      <c r="D2398" s="20" t="s">
        <v>9820</v>
      </c>
      <c r="E2398" s="20" t="s">
        <v>264</v>
      </c>
      <c r="F2398" s="20" t="s">
        <v>12980</v>
      </c>
      <c r="G2398" s="20" t="s">
        <v>2091</v>
      </c>
      <c r="H2398" s="20" t="s">
        <v>12981</v>
      </c>
      <c r="I2398" s="20" t="s">
        <v>12982</v>
      </c>
      <c r="J2398" s="20" t="s">
        <v>12983</v>
      </c>
      <c r="K2398" s="20" t="s">
        <v>9825</v>
      </c>
      <c r="L2398" s="20" t="s">
        <v>9826</v>
      </c>
      <c r="M2398" s="20" t="s">
        <v>1566</v>
      </c>
      <c r="N2398" s="20"/>
      <c r="O2398" s="20"/>
      <c r="P2398" s="20" t="s">
        <v>9771</v>
      </c>
      <c r="Q2398" s="20" t="s">
        <v>2051</v>
      </c>
      <c r="R2398" s="2" t="s">
        <v>2052</v>
      </c>
      <c r="S2398" s="2" t="s">
        <v>6528</v>
      </c>
      <c r="T2398" s="2" t="s">
        <v>9827</v>
      </c>
      <c r="U2398" s="2"/>
      <c r="V2398" s="2"/>
    </row>
    <row r="2399" spans="1:22" ht="14.25" customHeight="1">
      <c r="A2399" s="20" t="s">
        <v>12984</v>
      </c>
      <c r="B2399" s="20" t="s">
        <v>12985</v>
      </c>
      <c r="C2399" s="20" t="s">
        <v>12985</v>
      </c>
      <c r="D2399" s="20" t="s">
        <v>9971</v>
      </c>
      <c r="E2399" s="20" t="s">
        <v>264</v>
      </c>
      <c r="F2399" s="20" t="s">
        <v>12986</v>
      </c>
      <c r="G2399" s="20" t="s">
        <v>2091</v>
      </c>
      <c r="H2399" s="20" t="s">
        <v>12987</v>
      </c>
      <c r="I2399" s="20" t="s">
        <v>12988</v>
      </c>
      <c r="J2399" s="20"/>
      <c r="K2399" s="20"/>
      <c r="L2399" s="20" t="s">
        <v>9975</v>
      </c>
      <c r="M2399" s="20" t="s">
        <v>1566</v>
      </c>
      <c r="N2399" s="20"/>
      <c r="O2399" s="20"/>
      <c r="P2399" s="20" t="s">
        <v>9771</v>
      </c>
      <c r="Q2399" s="20" t="s">
        <v>2051</v>
      </c>
      <c r="R2399" s="2" t="s">
        <v>2067</v>
      </c>
      <c r="S2399" s="2" t="s">
        <v>6528</v>
      </c>
      <c r="T2399" s="2" t="s">
        <v>9976</v>
      </c>
      <c r="U2399" s="2"/>
      <c r="V2399" s="2"/>
    </row>
    <row r="2400" spans="1:22" ht="14.25" customHeight="1">
      <c r="A2400" s="20" t="s">
        <v>12989</v>
      </c>
      <c r="B2400" s="20" t="s">
        <v>4856</v>
      </c>
      <c r="C2400" s="20" t="s">
        <v>12990</v>
      </c>
      <c r="D2400" s="20" t="s">
        <v>1913</v>
      </c>
      <c r="E2400" s="20" t="s">
        <v>264</v>
      </c>
      <c r="F2400" s="20" t="s">
        <v>12991</v>
      </c>
      <c r="G2400" s="20" t="s">
        <v>2091</v>
      </c>
      <c r="H2400" s="20" t="s">
        <v>12992</v>
      </c>
      <c r="I2400" s="20"/>
      <c r="J2400" s="20" t="s">
        <v>12993</v>
      </c>
      <c r="K2400" s="20"/>
      <c r="L2400" s="20" t="s">
        <v>9775</v>
      </c>
      <c r="M2400" s="20" t="s">
        <v>60</v>
      </c>
      <c r="N2400" s="20"/>
      <c r="O2400" s="20"/>
      <c r="P2400" s="20" t="s">
        <v>9771</v>
      </c>
      <c r="Q2400" s="20" t="s">
        <v>2051</v>
      </c>
      <c r="R2400" s="2"/>
      <c r="S2400" s="2" t="s">
        <v>6528</v>
      </c>
      <c r="T2400" s="2" t="s">
        <v>9776</v>
      </c>
      <c r="U2400" s="2"/>
      <c r="V2400" s="2"/>
    </row>
    <row r="2401" spans="1:22" ht="14.25" customHeight="1">
      <c r="A2401" s="20" t="s">
        <v>12994</v>
      </c>
      <c r="B2401" s="20" t="s">
        <v>2536</v>
      </c>
      <c r="C2401" s="20" t="s">
        <v>12995</v>
      </c>
      <c r="D2401" s="20" t="s">
        <v>9766</v>
      </c>
      <c r="E2401" s="20" t="s">
        <v>264</v>
      </c>
      <c r="F2401" s="20" t="s">
        <v>12996</v>
      </c>
      <c r="G2401" s="20" t="s">
        <v>2091</v>
      </c>
      <c r="H2401" s="20" t="s">
        <v>12997</v>
      </c>
      <c r="I2401" s="20" t="s">
        <v>12998</v>
      </c>
      <c r="J2401" s="20"/>
      <c r="K2401" s="20" t="s">
        <v>9770</v>
      </c>
      <c r="L2401" s="20"/>
      <c r="M2401" s="20" t="s">
        <v>1566</v>
      </c>
      <c r="N2401" s="20"/>
      <c r="O2401" s="20"/>
      <c r="P2401" s="20" t="s">
        <v>9771</v>
      </c>
      <c r="Q2401" s="20" t="s">
        <v>2051</v>
      </c>
      <c r="R2401" s="2" t="s">
        <v>2067</v>
      </c>
      <c r="S2401" s="2" t="s">
        <v>6528</v>
      </c>
      <c r="T2401" s="2" t="s">
        <v>9772</v>
      </c>
      <c r="U2401" s="2"/>
      <c r="V2401" s="2"/>
    </row>
    <row r="2402" spans="1:22" ht="14.25" customHeight="1">
      <c r="A2402" s="20" t="s">
        <v>12999</v>
      </c>
      <c r="B2402" s="20" t="s">
        <v>2515</v>
      </c>
      <c r="C2402" s="20" t="s">
        <v>13000</v>
      </c>
      <c r="D2402" s="20" t="s">
        <v>9779</v>
      </c>
      <c r="E2402" s="20" t="s">
        <v>264</v>
      </c>
      <c r="F2402" s="20" t="s">
        <v>13001</v>
      </c>
      <c r="G2402" s="20" t="s">
        <v>2091</v>
      </c>
      <c r="H2402" s="20" t="s">
        <v>13002</v>
      </c>
      <c r="I2402" s="20" t="s">
        <v>13003</v>
      </c>
      <c r="J2402" s="20" t="s">
        <v>13004</v>
      </c>
      <c r="K2402" s="20" t="s">
        <v>9784</v>
      </c>
      <c r="L2402" s="20"/>
      <c r="M2402" s="20" t="s">
        <v>1566</v>
      </c>
      <c r="N2402" s="20"/>
      <c r="O2402" s="20"/>
      <c r="P2402" s="20" t="s">
        <v>9771</v>
      </c>
      <c r="Q2402" s="20" t="s">
        <v>2051</v>
      </c>
      <c r="R2402" s="2" t="s">
        <v>2067</v>
      </c>
      <c r="S2402" s="2" t="s">
        <v>6528</v>
      </c>
      <c r="T2402" s="2" t="s">
        <v>9785</v>
      </c>
      <c r="U2402" s="2"/>
      <c r="V2402" s="2"/>
    </row>
    <row r="2403" spans="1:22" ht="14.25" customHeight="1">
      <c r="A2403" s="20" t="s">
        <v>13005</v>
      </c>
      <c r="B2403" s="20" t="s">
        <v>2515</v>
      </c>
      <c r="C2403" s="20" t="s">
        <v>13006</v>
      </c>
      <c r="D2403" s="20" t="s">
        <v>1913</v>
      </c>
      <c r="E2403" s="20" t="s">
        <v>264</v>
      </c>
      <c r="F2403" s="20" t="s">
        <v>11762</v>
      </c>
      <c r="G2403" s="20" t="s">
        <v>2091</v>
      </c>
      <c r="H2403" s="20" t="s">
        <v>13007</v>
      </c>
      <c r="I2403" s="20"/>
      <c r="J2403" s="20"/>
      <c r="K2403" s="20"/>
      <c r="L2403" s="20" t="s">
        <v>9775</v>
      </c>
      <c r="M2403" s="20" t="s">
        <v>1566</v>
      </c>
      <c r="N2403" s="20"/>
      <c r="O2403" s="20"/>
      <c r="P2403" s="20" t="s">
        <v>9771</v>
      </c>
      <c r="Q2403" s="20" t="s">
        <v>2051</v>
      </c>
      <c r="R2403" s="2" t="s">
        <v>2052</v>
      </c>
      <c r="S2403" s="2" t="s">
        <v>6528</v>
      </c>
      <c r="T2403" s="2" t="s">
        <v>9776</v>
      </c>
      <c r="U2403" s="2"/>
      <c r="V2403" s="2"/>
    </row>
    <row r="2404" spans="1:22" ht="14.25" customHeight="1">
      <c r="A2404" s="20" t="s">
        <v>13008</v>
      </c>
      <c r="B2404" s="20" t="s">
        <v>2515</v>
      </c>
      <c r="C2404" s="20" t="s">
        <v>2664</v>
      </c>
      <c r="D2404" s="20" t="s">
        <v>1913</v>
      </c>
      <c r="E2404" s="20" t="s">
        <v>264</v>
      </c>
      <c r="F2404" s="20" t="s">
        <v>10590</v>
      </c>
      <c r="G2404" s="20" t="s">
        <v>2091</v>
      </c>
      <c r="H2404" s="20" t="s">
        <v>13009</v>
      </c>
      <c r="I2404" s="20"/>
      <c r="J2404" s="20" t="s">
        <v>13010</v>
      </c>
      <c r="K2404" s="20"/>
      <c r="L2404" s="20" t="s">
        <v>9775</v>
      </c>
      <c r="M2404" s="20" t="s">
        <v>1566</v>
      </c>
      <c r="N2404" s="20"/>
      <c r="O2404" s="20"/>
      <c r="P2404" s="20" t="s">
        <v>9771</v>
      </c>
      <c r="Q2404" s="20" t="s">
        <v>2051</v>
      </c>
      <c r="R2404" s="2" t="s">
        <v>2052</v>
      </c>
      <c r="S2404" s="2" t="s">
        <v>6528</v>
      </c>
      <c r="T2404" s="2" t="s">
        <v>9776</v>
      </c>
      <c r="U2404" s="2"/>
      <c r="V2404" s="2"/>
    </row>
    <row r="2405" spans="1:22" ht="14.25" customHeight="1">
      <c r="A2405" s="20" t="s">
        <v>13011</v>
      </c>
      <c r="B2405" s="20" t="s">
        <v>2515</v>
      </c>
      <c r="C2405" s="20" t="s">
        <v>13012</v>
      </c>
      <c r="D2405" s="20" t="s">
        <v>9805</v>
      </c>
      <c r="E2405" s="20" t="s">
        <v>264</v>
      </c>
      <c r="F2405" s="20" t="s">
        <v>13013</v>
      </c>
      <c r="G2405" s="20" t="s">
        <v>2091</v>
      </c>
      <c r="H2405" s="20" t="s">
        <v>13014</v>
      </c>
      <c r="I2405" s="20"/>
      <c r="J2405" s="20"/>
      <c r="K2405" s="20" t="s">
        <v>9809</v>
      </c>
      <c r="L2405" s="20" t="s">
        <v>9810</v>
      </c>
      <c r="M2405" s="20" t="s">
        <v>1566</v>
      </c>
      <c r="N2405" s="20"/>
      <c r="O2405" s="20"/>
      <c r="P2405" s="20" t="s">
        <v>9771</v>
      </c>
      <c r="Q2405" s="20" t="s">
        <v>2051</v>
      </c>
      <c r="R2405" s="2" t="s">
        <v>2052</v>
      </c>
      <c r="S2405" s="2" t="s">
        <v>6528</v>
      </c>
      <c r="T2405" s="2" t="s">
        <v>9811</v>
      </c>
      <c r="U2405" s="2"/>
      <c r="V2405" s="2"/>
    </row>
    <row r="2406" spans="1:22" ht="14.25" customHeight="1">
      <c r="A2406" s="20" t="s">
        <v>13015</v>
      </c>
      <c r="B2406" s="20" t="s">
        <v>2515</v>
      </c>
      <c r="C2406" s="20" t="s">
        <v>13016</v>
      </c>
      <c r="D2406" s="20" t="s">
        <v>1913</v>
      </c>
      <c r="E2406" s="20" t="s">
        <v>264</v>
      </c>
      <c r="F2406" s="20" t="s">
        <v>4013</v>
      </c>
      <c r="G2406" s="20" t="s">
        <v>2091</v>
      </c>
      <c r="H2406" s="20" t="s">
        <v>13017</v>
      </c>
      <c r="I2406" s="20" t="s">
        <v>13018</v>
      </c>
      <c r="J2406" s="20" t="s">
        <v>13019</v>
      </c>
      <c r="K2406" s="20"/>
      <c r="L2406" s="20" t="s">
        <v>9775</v>
      </c>
      <c r="M2406" s="20" t="s">
        <v>1566</v>
      </c>
      <c r="N2406" s="20"/>
      <c r="O2406" s="20"/>
      <c r="P2406" s="20" t="s">
        <v>9771</v>
      </c>
      <c r="Q2406" s="20" t="s">
        <v>2051</v>
      </c>
      <c r="R2406" s="2" t="s">
        <v>2052</v>
      </c>
      <c r="S2406" s="2" t="s">
        <v>6528</v>
      </c>
      <c r="T2406" s="2" t="s">
        <v>9776</v>
      </c>
      <c r="U2406" s="2"/>
      <c r="V2406" s="2"/>
    </row>
    <row r="2407" spans="1:22" ht="14.25" customHeight="1">
      <c r="A2407" s="20" t="s">
        <v>13020</v>
      </c>
      <c r="B2407" s="20" t="s">
        <v>2515</v>
      </c>
      <c r="C2407" s="20" t="s">
        <v>13021</v>
      </c>
      <c r="D2407" s="20" t="s">
        <v>9805</v>
      </c>
      <c r="E2407" s="20" t="s">
        <v>264</v>
      </c>
      <c r="F2407" s="20" t="s">
        <v>13022</v>
      </c>
      <c r="G2407" s="20" t="s">
        <v>2091</v>
      </c>
      <c r="H2407" s="20" t="s">
        <v>13023</v>
      </c>
      <c r="I2407" s="20"/>
      <c r="J2407" s="20" t="s">
        <v>13024</v>
      </c>
      <c r="K2407" s="20" t="s">
        <v>9809</v>
      </c>
      <c r="L2407" s="20" t="s">
        <v>9810</v>
      </c>
      <c r="M2407" s="20" t="s">
        <v>1566</v>
      </c>
      <c r="N2407" s="20"/>
      <c r="O2407" s="20"/>
      <c r="P2407" s="20" t="s">
        <v>9771</v>
      </c>
      <c r="Q2407" s="20" t="s">
        <v>2051</v>
      </c>
      <c r="R2407" s="2" t="s">
        <v>2052</v>
      </c>
      <c r="S2407" s="2" t="s">
        <v>6528</v>
      </c>
      <c r="T2407" s="2" t="s">
        <v>9811</v>
      </c>
      <c r="U2407" s="2"/>
      <c r="V2407" s="2"/>
    </row>
    <row r="2408" spans="1:22" ht="14.25" customHeight="1">
      <c r="A2408" s="20" t="s">
        <v>13025</v>
      </c>
      <c r="B2408" s="20" t="s">
        <v>2536</v>
      </c>
      <c r="C2408" s="20" t="s">
        <v>13026</v>
      </c>
      <c r="D2408" s="20" t="s">
        <v>1913</v>
      </c>
      <c r="E2408" s="20" t="s">
        <v>264</v>
      </c>
      <c r="F2408" s="20" t="s">
        <v>13027</v>
      </c>
      <c r="G2408" s="20" t="s">
        <v>2091</v>
      </c>
      <c r="H2408" s="20" t="s">
        <v>13028</v>
      </c>
      <c r="I2408" s="20" t="s">
        <v>13029</v>
      </c>
      <c r="J2408" s="20" t="s">
        <v>13030</v>
      </c>
      <c r="K2408" s="20"/>
      <c r="L2408" s="20" t="s">
        <v>9775</v>
      </c>
      <c r="M2408" s="20" t="s">
        <v>1566</v>
      </c>
      <c r="N2408" s="20"/>
      <c r="O2408" s="20"/>
      <c r="P2408" s="20" t="s">
        <v>9771</v>
      </c>
      <c r="Q2408" s="20" t="s">
        <v>2051</v>
      </c>
      <c r="R2408" s="2" t="s">
        <v>2067</v>
      </c>
      <c r="S2408" s="2" t="s">
        <v>6528</v>
      </c>
      <c r="T2408" s="2" t="s">
        <v>9776</v>
      </c>
      <c r="U2408" s="2"/>
      <c r="V2408" s="2"/>
    </row>
    <row r="2409" spans="1:22" ht="14.25" customHeight="1">
      <c r="A2409" s="20" t="s">
        <v>13031</v>
      </c>
      <c r="B2409" s="20" t="s">
        <v>2536</v>
      </c>
      <c r="C2409" s="20" t="s">
        <v>13032</v>
      </c>
      <c r="D2409" s="20" t="s">
        <v>1913</v>
      </c>
      <c r="E2409" s="20" t="s">
        <v>264</v>
      </c>
      <c r="F2409" s="20" t="s">
        <v>13033</v>
      </c>
      <c r="G2409" s="20" t="s">
        <v>2091</v>
      </c>
      <c r="H2409" s="20" t="s">
        <v>13034</v>
      </c>
      <c r="I2409" s="20" t="s">
        <v>13035</v>
      </c>
      <c r="J2409" s="20" t="s">
        <v>13036</v>
      </c>
      <c r="K2409" s="20"/>
      <c r="L2409" s="20" t="s">
        <v>9775</v>
      </c>
      <c r="M2409" s="20" t="s">
        <v>59</v>
      </c>
      <c r="N2409" s="20"/>
      <c r="O2409" s="20"/>
      <c r="P2409" s="20" t="s">
        <v>9771</v>
      </c>
      <c r="Q2409" s="20" t="s">
        <v>2051</v>
      </c>
      <c r="R2409" s="2"/>
      <c r="S2409" s="16" t="s">
        <v>6863</v>
      </c>
      <c r="T2409" s="2" t="s">
        <v>9776</v>
      </c>
      <c r="U2409" s="2"/>
      <c r="V2409" s="2"/>
    </row>
    <row r="2410" spans="1:22" ht="14.25" customHeight="1">
      <c r="A2410" s="20" t="s">
        <v>13037</v>
      </c>
      <c r="B2410" s="20" t="s">
        <v>2887</v>
      </c>
      <c r="C2410" s="20" t="s">
        <v>13038</v>
      </c>
      <c r="D2410" s="20" t="s">
        <v>9766</v>
      </c>
      <c r="E2410" s="20" t="s">
        <v>264</v>
      </c>
      <c r="F2410" s="20" t="s">
        <v>13039</v>
      </c>
      <c r="G2410" s="20" t="s">
        <v>2091</v>
      </c>
      <c r="H2410" s="20" t="s">
        <v>13040</v>
      </c>
      <c r="I2410" s="20" t="s">
        <v>13041</v>
      </c>
      <c r="J2410" s="20" t="s">
        <v>13042</v>
      </c>
      <c r="K2410" s="20" t="s">
        <v>9770</v>
      </c>
      <c r="L2410" s="20"/>
      <c r="M2410" s="20" t="s">
        <v>59</v>
      </c>
      <c r="N2410" s="20"/>
      <c r="O2410" s="20"/>
      <c r="P2410" s="20" t="s">
        <v>9771</v>
      </c>
      <c r="Q2410" s="20" t="s">
        <v>2051</v>
      </c>
      <c r="R2410" s="2"/>
      <c r="S2410" s="16" t="s">
        <v>6863</v>
      </c>
      <c r="T2410" s="2" t="s">
        <v>9772</v>
      </c>
      <c r="U2410" s="2"/>
      <c r="V2410" s="2"/>
    </row>
    <row r="2411" spans="1:22" ht="14.25" customHeight="1">
      <c r="A2411" s="20" t="s">
        <v>13043</v>
      </c>
      <c r="B2411" s="20" t="s">
        <v>2354</v>
      </c>
      <c r="C2411" s="20" t="s">
        <v>5678</v>
      </c>
      <c r="D2411" s="20" t="s">
        <v>1913</v>
      </c>
      <c r="E2411" s="20" t="s">
        <v>264</v>
      </c>
      <c r="F2411" s="20" t="s">
        <v>13044</v>
      </c>
      <c r="G2411" s="20" t="s">
        <v>2091</v>
      </c>
      <c r="H2411" s="20" t="s">
        <v>13045</v>
      </c>
      <c r="I2411" s="20" t="s">
        <v>13046</v>
      </c>
      <c r="J2411" s="20" t="s">
        <v>13047</v>
      </c>
      <c r="K2411" s="20"/>
      <c r="L2411" s="20" t="s">
        <v>9775</v>
      </c>
      <c r="M2411" s="20" t="s">
        <v>59</v>
      </c>
      <c r="N2411" s="20"/>
      <c r="O2411" s="20"/>
      <c r="P2411" s="20" t="s">
        <v>9771</v>
      </c>
      <c r="Q2411" s="20" t="s">
        <v>2051</v>
      </c>
      <c r="R2411" s="2"/>
      <c r="S2411" s="2" t="s">
        <v>6528</v>
      </c>
      <c r="T2411" s="2" t="s">
        <v>9776</v>
      </c>
      <c r="U2411" s="2"/>
      <c r="V2411" s="2"/>
    </row>
    <row r="2412" spans="1:22" ht="14.25" customHeight="1">
      <c r="A2412" s="20" t="s">
        <v>13048</v>
      </c>
      <c r="B2412" s="20" t="s">
        <v>13049</v>
      </c>
      <c r="C2412" s="20" t="s">
        <v>13050</v>
      </c>
      <c r="D2412" s="20" t="s">
        <v>9935</v>
      </c>
      <c r="E2412" s="20" t="s">
        <v>264</v>
      </c>
      <c r="F2412" s="20" t="s">
        <v>13051</v>
      </c>
      <c r="G2412" s="20" t="s">
        <v>2091</v>
      </c>
      <c r="H2412" s="20" t="s">
        <v>13052</v>
      </c>
      <c r="I2412" s="20"/>
      <c r="J2412" s="20"/>
      <c r="K2412" s="20" t="s">
        <v>9940</v>
      </c>
      <c r="L2412" s="20" t="s">
        <v>9941</v>
      </c>
      <c r="M2412" s="20" t="s">
        <v>60</v>
      </c>
      <c r="N2412" s="20"/>
      <c r="O2412" s="20"/>
      <c r="P2412" s="20" t="s">
        <v>9771</v>
      </c>
      <c r="Q2412" s="20" t="s">
        <v>2051</v>
      </c>
      <c r="R2412" s="2"/>
      <c r="S2412" s="2" t="s">
        <v>6528</v>
      </c>
      <c r="T2412" s="2" t="s">
        <v>9942</v>
      </c>
      <c r="U2412" s="2"/>
      <c r="V2412" s="2"/>
    </row>
    <row r="2413" spans="1:22" ht="14.25" customHeight="1">
      <c r="A2413" s="20" t="s">
        <v>13053</v>
      </c>
      <c r="B2413" s="20" t="s">
        <v>2500</v>
      </c>
      <c r="C2413" s="20" t="s">
        <v>13054</v>
      </c>
      <c r="D2413" s="20" t="s">
        <v>9766</v>
      </c>
      <c r="E2413" s="20" t="s">
        <v>264</v>
      </c>
      <c r="F2413" s="20" t="s">
        <v>13055</v>
      </c>
      <c r="G2413" s="20" t="s">
        <v>2091</v>
      </c>
      <c r="H2413" s="20" t="s">
        <v>13056</v>
      </c>
      <c r="I2413" s="20"/>
      <c r="J2413" s="20"/>
      <c r="K2413" s="20" t="s">
        <v>9770</v>
      </c>
      <c r="L2413" s="20"/>
      <c r="M2413" s="20" t="s">
        <v>1566</v>
      </c>
      <c r="N2413" s="20"/>
      <c r="O2413" s="20"/>
      <c r="P2413" s="20" t="s">
        <v>9771</v>
      </c>
      <c r="Q2413" s="20" t="s">
        <v>2051</v>
      </c>
      <c r="R2413" s="2" t="s">
        <v>2067</v>
      </c>
      <c r="S2413" s="2" t="s">
        <v>6528</v>
      </c>
      <c r="T2413" s="2" t="s">
        <v>9772</v>
      </c>
      <c r="U2413" s="2"/>
      <c r="V2413" s="2"/>
    </row>
    <row r="2414" spans="1:22" ht="14.25" customHeight="1">
      <c r="A2414" s="20" t="s">
        <v>13057</v>
      </c>
      <c r="B2414" s="20" t="s">
        <v>2500</v>
      </c>
      <c r="C2414" s="20" t="s">
        <v>13058</v>
      </c>
      <c r="D2414" s="20" t="s">
        <v>10172</v>
      </c>
      <c r="E2414" s="20" t="s">
        <v>264</v>
      </c>
      <c r="F2414" s="20" t="s">
        <v>13059</v>
      </c>
      <c r="G2414" s="20" t="s">
        <v>2091</v>
      </c>
      <c r="H2414" s="20" t="s">
        <v>13060</v>
      </c>
      <c r="I2414" s="20" t="s">
        <v>13061</v>
      </c>
      <c r="J2414" s="20" t="s">
        <v>13062</v>
      </c>
      <c r="K2414" s="20"/>
      <c r="L2414" s="20"/>
      <c r="M2414" s="20" t="s">
        <v>1566</v>
      </c>
      <c r="N2414" s="20"/>
      <c r="O2414" s="20"/>
      <c r="P2414" s="20" t="s">
        <v>9771</v>
      </c>
      <c r="Q2414" s="20" t="s">
        <v>2051</v>
      </c>
      <c r="R2414" s="2" t="s">
        <v>2067</v>
      </c>
      <c r="S2414" s="2" t="s">
        <v>6528</v>
      </c>
      <c r="T2414" s="2" t="s">
        <v>10177</v>
      </c>
      <c r="U2414" s="2"/>
      <c r="V2414" s="2"/>
    </row>
    <row r="2415" spans="1:22" ht="14.25" customHeight="1">
      <c r="A2415" s="20" t="s">
        <v>13063</v>
      </c>
      <c r="B2415" s="20" t="s">
        <v>13064</v>
      </c>
      <c r="C2415" s="20" t="s">
        <v>13065</v>
      </c>
      <c r="D2415" s="20" t="s">
        <v>9805</v>
      </c>
      <c r="E2415" s="20" t="s">
        <v>264</v>
      </c>
      <c r="F2415" s="20" t="s">
        <v>13066</v>
      </c>
      <c r="G2415" s="20" t="s">
        <v>2091</v>
      </c>
      <c r="H2415" s="20" t="s">
        <v>13067</v>
      </c>
      <c r="I2415" s="20" t="s">
        <v>13068</v>
      </c>
      <c r="J2415" s="20"/>
      <c r="K2415" s="20" t="s">
        <v>9809</v>
      </c>
      <c r="L2415" s="20" t="s">
        <v>9810</v>
      </c>
      <c r="M2415" s="20" t="s">
        <v>1566</v>
      </c>
      <c r="N2415" s="20"/>
      <c r="O2415" s="20"/>
      <c r="P2415" s="20" t="s">
        <v>9771</v>
      </c>
      <c r="Q2415" s="20" t="s">
        <v>2051</v>
      </c>
      <c r="R2415" s="2" t="s">
        <v>2052</v>
      </c>
      <c r="S2415" s="2" t="s">
        <v>6528</v>
      </c>
      <c r="T2415" s="2" t="s">
        <v>9811</v>
      </c>
      <c r="U2415" s="2"/>
      <c r="V2415" s="2"/>
    </row>
    <row r="2416" spans="1:22" ht="14.25" customHeight="1">
      <c r="A2416" s="20" t="s">
        <v>13069</v>
      </c>
      <c r="B2416" s="20" t="s">
        <v>4594</v>
      </c>
      <c r="C2416" s="20" t="s">
        <v>13070</v>
      </c>
      <c r="D2416" s="20" t="s">
        <v>9794</v>
      </c>
      <c r="E2416" s="20" t="s">
        <v>96</v>
      </c>
      <c r="F2416" s="20" t="s">
        <v>13071</v>
      </c>
      <c r="G2416" s="20" t="s">
        <v>2091</v>
      </c>
      <c r="H2416" s="20" t="s">
        <v>13072</v>
      </c>
      <c r="I2416" s="20" t="s">
        <v>13073</v>
      </c>
      <c r="J2416" s="20" t="s">
        <v>13074</v>
      </c>
      <c r="K2416" s="20" t="s">
        <v>9799</v>
      </c>
      <c r="L2416" s="20" t="s">
        <v>9800</v>
      </c>
      <c r="M2416" s="20" t="s">
        <v>1566</v>
      </c>
      <c r="N2416" s="20"/>
      <c r="O2416" s="20"/>
      <c r="P2416" s="20" t="s">
        <v>9771</v>
      </c>
      <c r="Q2416" s="20" t="s">
        <v>2051</v>
      </c>
      <c r="R2416" s="2" t="s">
        <v>2067</v>
      </c>
      <c r="S2416" s="2" t="s">
        <v>6528</v>
      </c>
      <c r="T2416" s="2" t="s">
        <v>9801</v>
      </c>
      <c r="U2416" s="2"/>
      <c r="V2416" s="2"/>
    </row>
    <row r="2417" spans="1:22" ht="14.25" customHeight="1">
      <c r="A2417" s="20" t="s">
        <v>13075</v>
      </c>
      <c r="B2417" s="20" t="s">
        <v>13064</v>
      </c>
      <c r="C2417" s="20" t="s">
        <v>8741</v>
      </c>
      <c r="D2417" s="20" t="s">
        <v>9805</v>
      </c>
      <c r="E2417" s="20" t="s">
        <v>264</v>
      </c>
      <c r="F2417" s="20" t="s">
        <v>13076</v>
      </c>
      <c r="G2417" s="20" t="s">
        <v>2091</v>
      </c>
      <c r="H2417" s="20" t="s">
        <v>13077</v>
      </c>
      <c r="I2417" s="20" t="s">
        <v>13078</v>
      </c>
      <c r="J2417" s="20" t="s">
        <v>13079</v>
      </c>
      <c r="K2417" s="20" t="s">
        <v>9809</v>
      </c>
      <c r="L2417" s="20" t="s">
        <v>9810</v>
      </c>
      <c r="M2417" s="20" t="s">
        <v>1566</v>
      </c>
      <c r="N2417" s="20"/>
      <c r="O2417" s="20"/>
      <c r="P2417" s="20" t="s">
        <v>9771</v>
      </c>
      <c r="Q2417" s="20" t="s">
        <v>2051</v>
      </c>
      <c r="R2417" s="2" t="s">
        <v>2067</v>
      </c>
      <c r="S2417" s="2" t="s">
        <v>6528</v>
      </c>
      <c r="T2417" s="2" t="s">
        <v>9811</v>
      </c>
      <c r="U2417" s="2"/>
      <c r="V2417" s="2"/>
    </row>
    <row r="2418" spans="1:22" ht="14.25" customHeight="1">
      <c r="A2418" s="20" t="s">
        <v>13080</v>
      </c>
      <c r="B2418" s="20" t="s">
        <v>7422</v>
      </c>
      <c r="C2418" s="20" t="s">
        <v>13081</v>
      </c>
      <c r="D2418" s="20" t="s">
        <v>1913</v>
      </c>
      <c r="E2418" s="20" t="s">
        <v>264</v>
      </c>
      <c r="F2418" s="20" t="s">
        <v>13082</v>
      </c>
      <c r="G2418" s="20" t="s">
        <v>2091</v>
      </c>
      <c r="H2418" s="20" t="s">
        <v>13083</v>
      </c>
      <c r="I2418" s="20"/>
      <c r="J2418" s="20"/>
      <c r="K2418" s="20"/>
      <c r="L2418" s="20" t="s">
        <v>9775</v>
      </c>
      <c r="M2418" s="20" t="s">
        <v>1566</v>
      </c>
      <c r="N2418" s="20"/>
      <c r="O2418" s="20"/>
      <c r="P2418" s="20" t="s">
        <v>9771</v>
      </c>
      <c r="Q2418" s="20" t="s">
        <v>2051</v>
      </c>
      <c r="R2418" s="2" t="s">
        <v>2052</v>
      </c>
      <c r="S2418" s="2" t="s">
        <v>6528</v>
      </c>
      <c r="T2418" s="2" t="s">
        <v>9776</v>
      </c>
      <c r="U2418" s="2"/>
      <c r="V2418" s="2"/>
    </row>
    <row r="2419" spans="1:22" ht="14.25" customHeight="1">
      <c r="A2419" s="20" t="s">
        <v>13084</v>
      </c>
      <c r="B2419" s="20" t="s">
        <v>13085</v>
      </c>
      <c r="C2419" s="20" t="s">
        <v>13086</v>
      </c>
      <c r="D2419" s="20" t="s">
        <v>11394</v>
      </c>
      <c r="E2419" s="20" t="s">
        <v>264</v>
      </c>
      <c r="F2419" s="20" t="s">
        <v>13087</v>
      </c>
      <c r="G2419" s="20" t="s">
        <v>2091</v>
      </c>
      <c r="H2419" s="20" t="s">
        <v>13088</v>
      </c>
      <c r="I2419" s="20"/>
      <c r="J2419" s="20" t="s">
        <v>13089</v>
      </c>
      <c r="K2419" s="20"/>
      <c r="L2419" s="20"/>
      <c r="M2419" s="20" t="s">
        <v>59</v>
      </c>
      <c r="N2419" s="20"/>
      <c r="O2419" s="20"/>
      <c r="P2419" s="20" t="s">
        <v>9771</v>
      </c>
      <c r="Q2419" s="20" t="s">
        <v>2051</v>
      </c>
      <c r="R2419" s="2"/>
      <c r="S2419" s="2" t="s">
        <v>6528</v>
      </c>
      <c r="T2419" s="2" t="s">
        <v>11398</v>
      </c>
      <c r="U2419" s="2"/>
      <c r="V2419" s="2"/>
    </row>
    <row r="2420" spans="1:22" ht="14.25" customHeight="1">
      <c r="A2420" s="20" t="s">
        <v>13090</v>
      </c>
      <c r="B2420" s="20" t="s">
        <v>13091</v>
      </c>
      <c r="C2420" s="20" t="s">
        <v>13092</v>
      </c>
      <c r="D2420" s="20" t="s">
        <v>9794</v>
      </c>
      <c r="E2420" s="20" t="s">
        <v>96</v>
      </c>
      <c r="F2420" s="20" t="s">
        <v>13093</v>
      </c>
      <c r="G2420" s="20" t="s">
        <v>2091</v>
      </c>
      <c r="H2420" s="20" t="s">
        <v>13094</v>
      </c>
      <c r="I2420" s="20" t="s">
        <v>13095</v>
      </c>
      <c r="J2420" s="20" t="s">
        <v>13096</v>
      </c>
      <c r="K2420" s="20" t="s">
        <v>9799</v>
      </c>
      <c r="L2420" s="20" t="s">
        <v>9800</v>
      </c>
      <c r="M2420" s="20" t="s">
        <v>59</v>
      </c>
      <c r="N2420" s="20"/>
      <c r="O2420" s="20"/>
      <c r="P2420" s="20" t="s">
        <v>9771</v>
      </c>
      <c r="Q2420" s="20" t="s">
        <v>2051</v>
      </c>
      <c r="R2420" s="2"/>
      <c r="S2420" s="2" t="s">
        <v>6528</v>
      </c>
      <c r="T2420" s="2" t="s">
        <v>9801</v>
      </c>
      <c r="U2420" s="2"/>
      <c r="V2420" s="2"/>
    </row>
    <row r="2421" spans="1:22" ht="14.25" customHeight="1">
      <c r="A2421" s="20" t="s">
        <v>13097</v>
      </c>
      <c r="B2421" s="20" t="s">
        <v>9085</v>
      </c>
      <c r="C2421" s="20" t="s">
        <v>13098</v>
      </c>
      <c r="D2421" s="20" t="s">
        <v>10648</v>
      </c>
      <c r="E2421" s="20" t="s">
        <v>264</v>
      </c>
      <c r="F2421" s="20" t="s">
        <v>13099</v>
      </c>
      <c r="G2421" s="20" t="s">
        <v>2091</v>
      </c>
      <c r="H2421" s="20" t="s">
        <v>13100</v>
      </c>
      <c r="I2421" s="20" t="s">
        <v>13101</v>
      </c>
      <c r="J2421" s="20"/>
      <c r="K2421" s="20" t="s">
        <v>10651</v>
      </c>
      <c r="L2421" s="20" t="s">
        <v>10652</v>
      </c>
      <c r="M2421" s="20" t="s">
        <v>1566</v>
      </c>
      <c r="N2421" s="20"/>
      <c r="O2421" s="20"/>
      <c r="P2421" s="20" t="s">
        <v>9771</v>
      </c>
      <c r="Q2421" s="20" t="s">
        <v>2051</v>
      </c>
      <c r="R2421" s="2" t="s">
        <v>2067</v>
      </c>
      <c r="S2421" s="2" t="s">
        <v>6528</v>
      </c>
      <c r="T2421" s="2" t="s">
        <v>10653</v>
      </c>
      <c r="U2421" s="2"/>
      <c r="V2421" s="2"/>
    </row>
    <row r="2422" spans="1:22" ht="14.25" customHeight="1">
      <c r="A2422" s="20" t="s">
        <v>13102</v>
      </c>
      <c r="B2422" s="20" t="s">
        <v>13103</v>
      </c>
      <c r="C2422" s="20" t="s">
        <v>13104</v>
      </c>
      <c r="D2422" s="20" t="s">
        <v>9836</v>
      </c>
      <c r="E2422" s="20" t="s">
        <v>264</v>
      </c>
      <c r="F2422" s="20" t="s">
        <v>13105</v>
      </c>
      <c r="G2422" s="20" t="s">
        <v>2091</v>
      </c>
      <c r="H2422" s="20" t="s">
        <v>13106</v>
      </c>
      <c r="I2422" s="20"/>
      <c r="J2422" s="20" t="s">
        <v>13107</v>
      </c>
      <c r="K2422" s="20" t="s">
        <v>9841</v>
      </c>
      <c r="L2422" s="20"/>
      <c r="M2422" s="20" t="s">
        <v>1566</v>
      </c>
      <c r="N2422" s="20"/>
      <c r="O2422" s="20"/>
      <c r="P2422" s="20" t="s">
        <v>9771</v>
      </c>
      <c r="Q2422" s="20" t="s">
        <v>2051</v>
      </c>
      <c r="R2422" s="2" t="s">
        <v>2067</v>
      </c>
      <c r="S2422" s="2" t="s">
        <v>6528</v>
      </c>
      <c r="T2422" s="2" t="s">
        <v>9842</v>
      </c>
      <c r="U2422" s="2"/>
      <c r="V2422" s="2"/>
    </row>
    <row r="2423" spans="1:22" ht="14.25" customHeight="1">
      <c r="A2423" s="20" t="s">
        <v>13108</v>
      </c>
      <c r="B2423" s="20" t="s">
        <v>13109</v>
      </c>
      <c r="C2423" s="20" t="s">
        <v>6144</v>
      </c>
      <c r="D2423" s="20" t="s">
        <v>9794</v>
      </c>
      <c r="E2423" s="20" t="s">
        <v>96</v>
      </c>
      <c r="F2423" s="20" t="s">
        <v>10590</v>
      </c>
      <c r="G2423" s="20" t="s">
        <v>2091</v>
      </c>
      <c r="H2423" s="20" t="s">
        <v>13110</v>
      </c>
      <c r="I2423" s="20" t="s">
        <v>13111</v>
      </c>
      <c r="J2423" s="20"/>
      <c r="K2423" s="20" t="s">
        <v>9799</v>
      </c>
      <c r="L2423" s="20" t="s">
        <v>9800</v>
      </c>
      <c r="M2423" s="20" t="s">
        <v>1566</v>
      </c>
      <c r="N2423" s="20"/>
      <c r="O2423" s="20"/>
      <c r="P2423" s="20" t="s">
        <v>9771</v>
      </c>
      <c r="Q2423" s="20" t="s">
        <v>2051</v>
      </c>
      <c r="R2423" s="2" t="s">
        <v>2052</v>
      </c>
      <c r="S2423" s="2" t="s">
        <v>6528</v>
      </c>
      <c r="T2423" s="2" t="s">
        <v>9801</v>
      </c>
      <c r="U2423" s="2"/>
      <c r="V2423" s="2"/>
    </row>
    <row r="2424" spans="1:22" ht="14.25" customHeight="1">
      <c r="A2424" s="20" t="s">
        <v>13112</v>
      </c>
      <c r="B2424" s="20" t="s">
        <v>13113</v>
      </c>
      <c r="C2424" s="20" t="s">
        <v>3725</v>
      </c>
      <c r="D2424" s="20" t="s">
        <v>1913</v>
      </c>
      <c r="E2424" s="20" t="s">
        <v>264</v>
      </c>
      <c r="F2424" s="20" t="s">
        <v>13114</v>
      </c>
      <c r="G2424" s="20" t="s">
        <v>2091</v>
      </c>
      <c r="H2424" s="20" t="s">
        <v>13115</v>
      </c>
      <c r="I2424" s="20" t="s">
        <v>13116</v>
      </c>
      <c r="J2424" s="20" t="s">
        <v>13117</v>
      </c>
      <c r="K2424" s="20"/>
      <c r="L2424" s="20" t="s">
        <v>9775</v>
      </c>
      <c r="M2424" s="20" t="s">
        <v>60</v>
      </c>
      <c r="N2424" s="20"/>
      <c r="O2424" s="20"/>
      <c r="P2424" s="20" t="s">
        <v>9771</v>
      </c>
      <c r="Q2424" s="20" t="s">
        <v>2051</v>
      </c>
      <c r="R2424" s="2"/>
      <c r="S2424" s="2" t="s">
        <v>6528</v>
      </c>
      <c r="T2424" s="2" t="s">
        <v>9776</v>
      </c>
      <c r="U2424" s="2"/>
      <c r="V2424" s="2"/>
    </row>
    <row r="2425" spans="1:22" ht="14.25" customHeight="1">
      <c r="A2425" s="20" t="s">
        <v>13118</v>
      </c>
      <c r="B2425" s="20" t="s">
        <v>13119</v>
      </c>
      <c r="C2425" s="20" t="s">
        <v>4585</v>
      </c>
      <c r="D2425" s="20" t="s">
        <v>9779</v>
      </c>
      <c r="E2425" s="20" t="s">
        <v>264</v>
      </c>
      <c r="F2425" s="20" t="s">
        <v>13120</v>
      </c>
      <c r="G2425" s="20" t="s">
        <v>2091</v>
      </c>
      <c r="H2425" s="20" t="s">
        <v>13121</v>
      </c>
      <c r="I2425" s="20" t="s">
        <v>13122</v>
      </c>
      <c r="J2425" s="20" t="s">
        <v>13123</v>
      </c>
      <c r="K2425" s="20" t="s">
        <v>9784</v>
      </c>
      <c r="L2425" s="20"/>
      <c r="M2425" s="20" t="s">
        <v>1566</v>
      </c>
      <c r="N2425" s="20"/>
      <c r="O2425" s="20"/>
      <c r="P2425" s="20" t="s">
        <v>9771</v>
      </c>
      <c r="Q2425" s="20" t="s">
        <v>2051</v>
      </c>
      <c r="R2425" s="2" t="s">
        <v>2067</v>
      </c>
      <c r="S2425" s="2" t="s">
        <v>6528</v>
      </c>
      <c r="T2425" s="2" t="s">
        <v>9785</v>
      </c>
      <c r="U2425" s="2"/>
      <c r="V2425" s="2"/>
    </row>
    <row r="2426" spans="1:22" ht="14.25" customHeight="1">
      <c r="A2426" s="20" t="s">
        <v>13124</v>
      </c>
      <c r="B2426" s="20" t="s">
        <v>13125</v>
      </c>
      <c r="C2426" s="20" t="s">
        <v>13126</v>
      </c>
      <c r="D2426" s="20" t="s">
        <v>10256</v>
      </c>
      <c r="E2426" s="20" t="s">
        <v>264</v>
      </c>
      <c r="F2426" s="20" t="s">
        <v>13127</v>
      </c>
      <c r="G2426" s="20" t="s">
        <v>2091</v>
      </c>
      <c r="H2426" s="20" t="s">
        <v>13128</v>
      </c>
      <c r="I2426" s="20" t="s">
        <v>13129</v>
      </c>
      <c r="J2426" s="20" t="s">
        <v>13130</v>
      </c>
      <c r="K2426" s="20"/>
      <c r="L2426" s="20"/>
      <c r="M2426" s="20" t="s">
        <v>1566</v>
      </c>
      <c r="N2426" s="20"/>
      <c r="O2426" s="20"/>
      <c r="P2426" s="20" t="s">
        <v>9771</v>
      </c>
      <c r="Q2426" s="20" t="s">
        <v>2051</v>
      </c>
      <c r="R2426" s="2" t="s">
        <v>2067</v>
      </c>
      <c r="S2426" s="2" t="s">
        <v>6528</v>
      </c>
      <c r="T2426" s="2" t="s">
        <v>10261</v>
      </c>
      <c r="U2426" s="2"/>
      <c r="V2426" s="2"/>
    </row>
    <row r="2427" spans="1:22" ht="14.25" customHeight="1">
      <c r="A2427" s="20" t="s">
        <v>13131</v>
      </c>
      <c r="B2427" s="20" t="s">
        <v>13132</v>
      </c>
      <c r="C2427" s="20" t="s">
        <v>13133</v>
      </c>
      <c r="D2427" s="20" t="s">
        <v>9766</v>
      </c>
      <c r="E2427" s="20" t="s">
        <v>264</v>
      </c>
      <c r="F2427" s="20" t="s">
        <v>13134</v>
      </c>
      <c r="G2427" s="20" t="s">
        <v>2091</v>
      </c>
      <c r="H2427" s="20" t="s">
        <v>13135</v>
      </c>
      <c r="I2427" s="20"/>
      <c r="J2427" s="20" t="s">
        <v>13136</v>
      </c>
      <c r="K2427" s="20" t="s">
        <v>9770</v>
      </c>
      <c r="L2427" s="20"/>
      <c r="M2427" s="20" t="s">
        <v>1566</v>
      </c>
      <c r="N2427" s="20"/>
      <c r="O2427" s="20"/>
      <c r="P2427" s="20" t="s">
        <v>9771</v>
      </c>
      <c r="Q2427" s="20" t="s">
        <v>2051</v>
      </c>
      <c r="R2427" s="2" t="s">
        <v>2067</v>
      </c>
      <c r="S2427" s="2" t="s">
        <v>6528</v>
      </c>
      <c r="T2427" s="2" t="s">
        <v>9772</v>
      </c>
      <c r="U2427" s="2"/>
      <c r="V2427" s="2"/>
    </row>
    <row r="2428" spans="1:22" ht="14.25" customHeight="1">
      <c r="A2428" s="20" t="s">
        <v>13137</v>
      </c>
      <c r="B2428" s="20" t="s">
        <v>13138</v>
      </c>
      <c r="C2428" s="20" t="s">
        <v>13139</v>
      </c>
      <c r="D2428" s="20" t="s">
        <v>10047</v>
      </c>
      <c r="E2428" s="20" t="s">
        <v>264</v>
      </c>
      <c r="F2428" s="20" t="s">
        <v>13140</v>
      </c>
      <c r="G2428" s="20" t="s">
        <v>2091</v>
      </c>
      <c r="H2428" s="20" t="s">
        <v>13141</v>
      </c>
      <c r="I2428" s="20" t="s">
        <v>13142</v>
      </c>
      <c r="J2428" s="20"/>
      <c r="K2428" s="20"/>
      <c r="L2428" s="20" t="s">
        <v>10052</v>
      </c>
      <c r="M2428" s="20" t="s">
        <v>1566</v>
      </c>
      <c r="N2428" s="20"/>
      <c r="O2428" s="20"/>
      <c r="P2428" s="20" t="s">
        <v>9771</v>
      </c>
      <c r="Q2428" s="20" t="s">
        <v>2051</v>
      </c>
      <c r="R2428" s="2" t="s">
        <v>2067</v>
      </c>
      <c r="S2428" s="2" t="s">
        <v>6528</v>
      </c>
      <c r="T2428" s="2" t="s">
        <v>10053</v>
      </c>
      <c r="U2428" s="2"/>
      <c r="V2428" s="2"/>
    </row>
    <row r="2429" spans="1:22" ht="14.25" customHeight="1">
      <c r="A2429" s="20" t="s">
        <v>13143</v>
      </c>
      <c r="B2429" s="20" t="s">
        <v>13144</v>
      </c>
      <c r="C2429" s="20" t="s">
        <v>2727</v>
      </c>
      <c r="D2429" s="20" t="s">
        <v>9836</v>
      </c>
      <c r="E2429" s="20" t="s">
        <v>264</v>
      </c>
      <c r="F2429" s="20" t="s">
        <v>11886</v>
      </c>
      <c r="G2429" s="20" t="s">
        <v>2091</v>
      </c>
      <c r="H2429" s="20" t="s">
        <v>13145</v>
      </c>
      <c r="I2429" s="20"/>
      <c r="J2429" s="20"/>
      <c r="K2429" s="20" t="s">
        <v>9841</v>
      </c>
      <c r="L2429" s="20"/>
      <c r="M2429" s="20" t="s">
        <v>59</v>
      </c>
      <c r="N2429" s="20"/>
      <c r="O2429" s="20"/>
      <c r="P2429" s="20" t="s">
        <v>9771</v>
      </c>
      <c r="Q2429" s="20" t="s">
        <v>2051</v>
      </c>
      <c r="R2429" s="2"/>
      <c r="S2429" s="16" t="s">
        <v>6863</v>
      </c>
      <c r="T2429" s="2" t="s">
        <v>9842</v>
      </c>
      <c r="U2429" s="2"/>
      <c r="V2429" s="2"/>
    </row>
    <row r="2430" spans="1:22" ht="14.25" customHeight="1">
      <c r="A2430" s="20" t="s">
        <v>13146</v>
      </c>
      <c r="B2430" s="20" t="s">
        <v>13147</v>
      </c>
      <c r="C2430" s="20" t="s">
        <v>13148</v>
      </c>
      <c r="D2430" s="20" t="s">
        <v>9766</v>
      </c>
      <c r="E2430" s="20" t="s">
        <v>264</v>
      </c>
      <c r="F2430" s="20" t="s">
        <v>13149</v>
      </c>
      <c r="G2430" s="20" t="s">
        <v>2091</v>
      </c>
      <c r="H2430" s="20" t="s">
        <v>13150</v>
      </c>
      <c r="I2430" s="20" t="s">
        <v>13151</v>
      </c>
      <c r="J2430" s="20" t="s">
        <v>13152</v>
      </c>
      <c r="K2430" s="20" t="s">
        <v>9770</v>
      </c>
      <c r="L2430" s="20"/>
      <c r="M2430" s="20" t="s">
        <v>1566</v>
      </c>
      <c r="N2430" s="20"/>
      <c r="O2430" s="20"/>
      <c r="P2430" s="20" t="s">
        <v>9771</v>
      </c>
      <c r="Q2430" s="20" t="s">
        <v>2051</v>
      </c>
      <c r="R2430" s="2" t="s">
        <v>2067</v>
      </c>
      <c r="S2430" s="2" t="s">
        <v>6528</v>
      </c>
      <c r="T2430" s="2" t="s">
        <v>9772</v>
      </c>
      <c r="U2430" s="2"/>
      <c r="V2430" s="2"/>
    </row>
    <row r="2431" spans="1:22" ht="14.25" customHeight="1">
      <c r="A2431" s="20" t="s">
        <v>13153</v>
      </c>
      <c r="B2431" s="20" t="s">
        <v>2443</v>
      </c>
      <c r="C2431" s="20" t="s">
        <v>2955</v>
      </c>
      <c r="D2431" s="20" t="s">
        <v>9878</v>
      </c>
      <c r="E2431" s="20" t="s">
        <v>264</v>
      </c>
      <c r="F2431" s="20" t="s">
        <v>13154</v>
      </c>
      <c r="G2431" s="20" t="s">
        <v>2091</v>
      </c>
      <c r="H2431" s="20" t="s">
        <v>13155</v>
      </c>
      <c r="I2431" s="20"/>
      <c r="J2431" s="20"/>
      <c r="K2431" s="20" t="s">
        <v>9882</v>
      </c>
      <c r="L2431" s="20"/>
      <c r="M2431" s="20" t="s">
        <v>1566</v>
      </c>
      <c r="N2431" s="20"/>
      <c r="O2431" s="20"/>
      <c r="P2431" s="20" t="s">
        <v>9771</v>
      </c>
      <c r="Q2431" s="20" t="s">
        <v>2051</v>
      </c>
      <c r="R2431" s="2" t="s">
        <v>2052</v>
      </c>
      <c r="S2431" s="2" t="s">
        <v>6528</v>
      </c>
      <c r="T2431" s="2" t="s">
        <v>9883</v>
      </c>
      <c r="U2431" s="2"/>
      <c r="V2431" s="2"/>
    </row>
    <row r="2432" spans="1:22" ht="14.25" customHeight="1">
      <c r="A2432" s="20" t="s">
        <v>13156</v>
      </c>
      <c r="B2432" s="20" t="s">
        <v>5190</v>
      </c>
      <c r="C2432" s="20" t="s">
        <v>13157</v>
      </c>
      <c r="D2432" s="20" t="s">
        <v>10047</v>
      </c>
      <c r="E2432" s="20" t="s">
        <v>264</v>
      </c>
      <c r="F2432" s="20" t="s">
        <v>13158</v>
      </c>
      <c r="G2432" s="20" t="s">
        <v>2091</v>
      </c>
      <c r="H2432" s="20" t="s">
        <v>13159</v>
      </c>
      <c r="I2432" s="20" t="s">
        <v>13160</v>
      </c>
      <c r="J2432" s="20" t="s">
        <v>13161</v>
      </c>
      <c r="K2432" s="20"/>
      <c r="L2432" s="20" t="s">
        <v>10052</v>
      </c>
      <c r="M2432" s="20" t="s">
        <v>60</v>
      </c>
      <c r="N2432" s="20"/>
      <c r="O2432" s="20"/>
      <c r="P2432" s="20" t="s">
        <v>9771</v>
      </c>
      <c r="Q2432" s="20" t="s">
        <v>2051</v>
      </c>
      <c r="R2432" s="2"/>
      <c r="S2432" s="2" t="s">
        <v>6528</v>
      </c>
      <c r="T2432" s="2" t="s">
        <v>10053</v>
      </c>
      <c r="U2432" s="2"/>
      <c r="V2432" s="2"/>
    </row>
    <row r="2433" spans="1:22" ht="14.25" customHeight="1">
      <c r="A2433" s="20" t="s">
        <v>13162</v>
      </c>
      <c r="B2433" s="20" t="s">
        <v>13163</v>
      </c>
      <c r="C2433" s="20" t="s">
        <v>13164</v>
      </c>
      <c r="D2433" s="20" t="s">
        <v>1913</v>
      </c>
      <c r="E2433" s="20" t="s">
        <v>264</v>
      </c>
      <c r="F2433" s="20" t="s">
        <v>13165</v>
      </c>
      <c r="G2433" s="20" t="s">
        <v>2091</v>
      </c>
      <c r="H2433" s="20" t="s">
        <v>13166</v>
      </c>
      <c r="I2433" s="20"/>
      <c r="J2433" s="20"/>
      <c r="K2433" s="20"/>
      <c r="L2433" s="20" t="s">
        <v>9775</v>
      </c>
      <c r="M2433" s="20" t="s">
        <v>59</v>
      </c>
      <c r="N2433" s="20"/>
      <c r="O2433" s="20"/>
      <c r="P2433" s="20" t="s">
        <v>9771</v>
      </c>
      <c r="Q2433" s="20" t="s">
        <v>2051</v>
      </c>
      <c r="R2433" s="2"/>
      <c r="S2433" s="16" t="s">
        <v>6863</v>
      </c>
      <c r="T2433" s="2" t="s">
        <v>9776</v>
      </c>
      <c r="U2433" s="2"/>
      <c r="V2433" s="2"/>
    </row>
    <row r="2434" spans="1:22" ht="14.25" customHeight="1">
      <c r="A2434" s="20" t="s">
        <v>13167</v>
      </c>
      <c r="B2434" s="20" t="s">
        <v>13168</v>
      </c>
      <c r="C2434" s="20" t="s">
        <v>13169</v>
      </c>
      <c r="D2434" s="20" t="s">
        <v>9878</v>
      </c>
      <c r="E2434" s="20" t="s">
        <v>264</v>
      </c>
      <c r="F2434" s="20" t="s">
        <v>13170</v>
      </c>
      <c r="G2434" s="20" t="s">
        <v>2091</v>
      </c>
      <c r="H2434" s="20" t="s">
        <v>13171</v>
      </c>
      <c r="I2434" s="20" t="s">
        <v>13172</v>
      </c>
      <c r="J2434" s="20" t="s">
        <v>13173</v>
      </c>
      <c r="K2434" s="20" t="s">
        <v>9882</v>
      </c>
      <c r="L2434" s="20"/>
      <c r="M2434" s="20" t="s">
        <v>1566</v>
      </c>
      <c r="N2434" s="20"/>
      <c r="O2434" s="20"/>
      <c r="P2434" s="20" t="s">
        <v>9771</v>
      </c>
      <c r="Q2434" s="20" t="s">
        <v>2051</v>
      </c>
      <c r="R2434" s="2" t="s">
        <v>2067</v>
      </c>
      <c r="S2434" s="2" t="s">
        <v>6528</v>
      </c>
      <c r="T2434" s="2" t="s">
        <v>9883</v>
      </c>
      <c r="U2434" s="2"/>
      <c r="V2434" s="2"/>
    </row>
    <row r="2435" spans="1:22" ht="14.25" customHeight="1">
      <c r="A2435" s="20" t="s">
        <v>13174</v>
      </c>
      <c r="B2435" s="20" t="s">
        <v>13175</v>
      </c>
      <c r="C2435" s="20" t="s">
        <v>13176</v>
      </c>
      <c r="D2435" s="20" t="s">
        <v>1913</v>
      </c>
      <c r="E2435" s="20" t="s">
        <v>264</v>
      </c>
      <c r="F2435" s="20" t="s">
        <v>13177</v>
      </c>
      <c r="G2435" s="20" t="s">
        <v>2091</v>
      </c>
      <c r="H2435" s="20" t="s">
        <v>13178</v>
      </c>
      <c r="I2435" s="20" t="s">
        <v>13179</v>
      </c>
      <c r="J2435" s="20" t="s">
        <v>11768</v>
      </c>
      <c r="K2435" s="20"/>
      <c r="L2435" s="20" t="s">
        <v>9775</v>
      </c>
      <c r="M2435" s="20" t="s">
        <v>59</v>
      </c>
      <c r="N2435" s="20"/>
      <c r="O2435" s="20"/>
      <c r="P2435" s="20" t="s">
        <v>9771</v>
      </c>
      <c r="Q2435" s="20" t="s">
        <v>2051</v>
      </c>
      <c r="R2435" s="2"/>
      <c r="S2435" s="2" t="s">
        <v>6528</v>
      </c>
      <c r="T2435" s="2" t="s">
        <v>9776</v>
      </c>
      <c r="U2435" s="2"/>
      <c r="V2435" s="2"/>
    </row>
    <row r="2436" spans="1:22" ht="14.25" customHeight="1">
      <c r="A2436" s="20" t="s">
        <v>13180</v>
      </c>
      <c r="B2436" s="20" t="s">
        <v>6864</v>
      </c>
      <c r="C2436" s="20" t="s">
        <v>13181</v>
      </c>
      <c r="D2436" s="20" t="s">
        <v>9794</v>
      </c>
      <c r="E2436" s="20" t="s">
        <v>96</v>
      </c>
      <c r="F2436" s="20" t="s">
        <v>13182</v>
      </c>
      <c r="G2436" s="20" t="s">
        <v>2091</v>
      </c>
      <c r="H2436" s="20" t="s">
        <v>13183</v>
      </c>
      <c r="I2436" s="20"/>
      <c r="J2436" s="20"/>
      <c r="K2436" s="20" t="s">
        <v>9799</v>
      </c>
      <c r="L2436" s="20" t="s">
        <v>9800</v>
      </c>
      <c r="M2436" s="20" t="s">
        <v>59</v>
      </c>
      <c r="N2436" s="20"/>
      <c r="O2436" s="20"/>
      <c r="P2436" s="20" t="s">
        <v>9771</v>
      </c>
      <c r="Q2436" s="20" t="s">
        <v>2051</v>
      </c>
      <c r="R2436" s="2"/>
      <c r="S2436" s="16" t="s">
        <v>6863</v>
      </c>
      <c r="T2436" s="2" t="s">
        <v>9801</v>
      </c>
      <c r="U2436" s="2"/>
      <c r="V2436" s="2"/>
    </row>
    <row r="2437" spans="1:22" ht="14.25" customHeight="1">
      <c r="A2437" s="20" t="s">
        <v>13184</v>
      </c>
      <c r="B2437" s="20" t="s">
        <v>13185</v>
      </c>
      <c r="C2437" s="20" t="s">
        <v>13186</v>
      </c>
      <c r="D2437" s="20" t="s">
        <v>1913</v>
      </c>
      <c r="E2437" s="20" t="s">
        <v>264</v>
      </c>
      <c r="F2437" s="20" t="s">
        <v>9886</v>
      </c>
      <c r="G2437" s="20" t="s">
        <v>2091</v>
      </c>
      <c r="H2437" s="20" t="s">
        <v>13187</v>
      </c>
      <c r="I2437" s="20"/>
      <c r="J2437" s="20"/>
      <c r="K2437" s="20"/>
      <c r="L2437" s="20" t="s">
        <v>9775</v>
      </c>
      <c r="M2437" s="20" t="s">
        <v>1566</v>
      </c>
      <c r="N2437" s="20"/>
      <c r="O2437" s="20"/>
      <c r="P2437" s="20" t="s">
        <v>9771</v>
      </c>
      <c r="Q2437" s="20" t="s">
        <v>2051</v>
      </c>
      <c r="R2437" s="2" t="s">
        <v>2052</v>
      </c>
      <c r="S2437" s="2" t="s">
        <v>6528</v>
      </c>
      <c r="T2437" s="2" t="s">
        <v>9776</v>
      </c>
      <c r="U2437" s="2"/>
      <c r="V2437" s="2"/>
    </row>
    <row r="2438" spans="1:22" ht="14.25" customHeight="1">
      <c r="A2438" s="20" t="s">
        <v>13188</v>
      </c>
      <c r="B2438" s="20" t="s">
        <v>2379</v>
      </c>
      <c r="C2438" s="20" t="s">
        <v>13189</v>
      </c>
      <c r="D2438" s="20" t="s">
        <v>1913</v>
      </c>
      <c r="E2438" s="20" t="s">
        <v>264</v>
      </c>
      <c r="F2438" s="20" t="s">
        <v>10571</v>
      </c>
      <c r="G2438" s="20" t="s">
        <v>2091</v>
      </c>
      <c r="H2438" s="20" t="s">
        <v>13190</v>
      </c>
      <c r="I2438" s="20" t="s">
        <v>13191</v>
      </c>
      <c r="J2438" s="20"/>
      <c r="K2438" s="20"/>
      <c r="L2438" s="20" t="s">
        <v>9775</v>
      </c>
      <c r="M2438" s="20" t="s">
        <v>1566</v>
      </c>
      <c r="N2438" s="20"/>
      <c r="O2438" s="20"/>
      <c r="P2438" s="20" t="s">
        <v>9771</v>
      </c>
      <c r="Q2438" s="20" t="s">
        <v>2051</v>
      </c>
      <c r="R2438" s="2" t="s">
        <v>2052</v>
      </c>
      <c r="S2438" s="2" t="s">
        <v>6528</v>
      </c>
      <c r="T2438" s="2" t="s">
        <v>9776</v>
      </c>
      <c r="U2438" s="2"/>
      <c r="V2438" s="2"/>
    </row>
    <row r="2439" spans="1:22" ht="14.25" customHeight="1">
      <c r="A2439" s="20" t="s">
        <v>13192</v>
      </c>
      <c r="B2439" s="20" t="s">
        <v>2379</v>
      </c>
      <c r="C2439" s="20" t="s">
        <v>5536</v>
      </c>
      <c r="D2439" s="20" t="s">
        <v>1913</v>
      </c>
      <c r="E2439" s="20" t="s">
        <v>264</v>
      </c>
      <c r="F2439" s="20" t="s">
        <v>13193</v>
      </c>
      <c r="G2439" s="20" t="s">
        <v>2091</v>
      </c>
      <c r="H2439" s="20" t="s">
        <v>13194</v>
      </c>
      <c r="I2439" s="20"/>
      <c r="J2439" s="20" t="s">
        <v>10323</v>
      </c>
      <c r="K2439" s="20"/>
      <c r="L2439" s="20" t="s">
        <v>9775</v>
      </c>
      <c r="M2439" s="20" t="s">
        <v>59</v>
      </c>
      <c r="N2439" s="20"/>
      <c r="O2439" s="20"/>
      <c r="P2439" s="20" t="s">
        <v>9771</v>
      </c>
      <c r="Q2439" s="20" t="s">
        <v>2051</v>
      </c>
      <c r="R2439" s="2"/>
      <c r="S2439" s="16" t="s">
        <v>6863</v>
      </c>
      <c r="T2439" s="2" t="s">
        <v>9776</v>
      </c>
      <c r="U2439" s="2"/>
      <c r="V2439" s="2"/>
    </row>
    <row r="2440" spans="1:22" ht="14.25" customHeight="1">
      <c r="A2440" s="20" t="s">
        <v>13195</v>
      </c>
      <c r="B2440" s="20" t="s">
        <v>2354</v>
      </c>
      <c r="C2440" s="20" t="s">
        <v>13196</v>
      </c>
      <c r="D2440" s="20" t="s">
        <v>10648</v>
      </c>
      <c r="E2440" s="20" t="s">
        <v>264</v>
      </c>
      <c r="F2440" s="20" t="s">
        <v>13197</v>
      </c>
      <c r="G2440" s="20" t="s">
        <v>2091</v>
      </c>
      <c r="H2440" s="20" t="s">
        <v>13198</v>
      </c>
      <c r="I2440" s="20" t="s">
        <v>13199</v>
      </c>
      <c r="J2440" s="20" t="s">
        <v>13200</v>
      </c>
      <c r="K2440" s="20" t="s">
        <v>10651</v>
      </c>
      <c r="L2440" s="20" t="s">
        <v>10652</v>
      </c>
      <c r="M2440" s="20" t="s">
        <v>1566</v>
      </c>
      <c r="N2440" s="20"/>
      <c r="O2440" s="20"/>
      <c r="P2440" s="20" t="s">
        <v>9771</v>
      </c>
      <c r="Q2440" s="20" t="s">
        <v>2051</v>
      </c>
      <c r="R2440" s="2" t="s">
        <v>2067</v>
      </c>
      <c r="S2440" s="2" t="s">
        <v>6528</v>
      </c>
      <c r="T2440" s="2" t="s">
        <v>10653</v>
      </c>
      <c r="U2440" s="2"/>
      <c r="V2440" s="2"/>
    </row>
    <row r="2441" spans="1:22" ht="14.25" customHeight="1">
      <c r="A2441" s="20" t="s">
        <v>13201</v>
      </c>
      <c r="B2441" s="20" t="s">
        <v>2354</v>
      </c>
      <c r="C2441" s="20" t="s">
        <v>13202</v>
      </c>
      <c r="D2441" s="20" t="s">
        <v>9878</v>
      </c>
      <c r="E2441" s="20" t="s">
        <v>264</v>
      </c>
      <c r="F2441" s="20" t="s">
        <v>13203</v>
      </c>
      <c r="G2441" s="20" t="s">
        <v>2091</v>
      </c>
      <c r="H2441" s="20" t="s">
        <v>13204</v>
      </c>
      <c r="I2441" s="20" t="s">
        <v>13205</v>
      </c>
      <c r="J2441" s="20"/>
      <c r="K2441" s="20" t="s">
        <v>9882</v>
      </c>
      <c r="L2441" s="20"/>
      <c r="M2441" s="20" t="s">
        <v>1566</v>
      </c>
      <c r="N2441" s="20"/>
      <c r="O2441" s="20"/>
      <c r="P2441" s="20" t="s">
        <v>9771</v>
      </c>
      <c r="Q2441" s="20" t="s">
        <v>2051</v>
      </c>
      <c r="R2441" s="2" t="s">
        <v>2067</v>
      </c>
      <c r="S2441" s="2" t="s">
        <v>6528</v>
      </c>
      <c r="T2441" s="2" t="s">
        <v>9883</v>
      </c>
      <c r="U2441" s="2"/>
      <c r="V2441" s="2"/>
    </row>
    <row r="2442" spans="1:22" ht="14.25" customHeight="1">
      <c r="A2442" s="20" t="s">
        <v>13206</v>
      </c>
      <c r="B2442" s="20" t="s">
        <v>2311</v>
      </c>
      <c r="C2442" s="20" t="s">
        <v>13207</v>
      </c>
      <c r="D2442" s="20" t="s">
        <v>9836</v>
      </c>
      <c r="E2442" s="20" t="s">
        <v>264</v>
      </c>
      <c r="F2442" s="20" t="s">
        <v>13208</v>
      </c>
      <c r="G2442" s="20" t="s">
        <v>2091</v>
      </c>
      <c r="H2442" s="20" t="s">
        <v>13209</v>
      </c>
      <c r="I2442" s="20" t="s">
        <v>13210</v>
      </c>
      <c r="J2442" s="20"/>
      <c r="K2442" s="20" t="s">
        <v>9841</v>
      </c>
      <c r="L2442" s="20"/>
      <c r="M2442" s="20" t="s">
        <v>59</v>
      </c>
      <c r="N2442" s="20"/>
      <c r="O2442" s="20"/>
      <c r="P2442" s="20" t="s">
        <v>9771</v>
      </c>
      <c r="Q2442" s="20" t="s">
        <v>2051</v>
      </c>
      <c r="R2442" s="2"/>
      <c r="S2442" s="16" t="s">
        <v>6863</v>
      </c>
      <c r="T2442" s="2" t="s">
        <v>9842</v>
      </c>
      <c r="U2442" s="2"/>
      <c r="V2442" s="2"/>
    </row>
    <row r="2443" spans="1:22" ht="14.25" customHeight="1">
      <c r="A2443" s="20" t="s">
        <v>13211</v>
      </c>
      <c r="B2443" s="20" t="s">
        <v>2330</v>
      </c>
      <c r="C2443" s="20" t="s">
        <v>13212</v>
      </c>
      <c r="D2443" s="20" t="s">
        <v>1913</v>
      </c>
      <c r="E2443" s="20" t="s">
        <v>264</v>
      </c>
      <c r="F2443" s="20" t="s">
        <v>13213</v>
      </c>
      <c r="G2443" s="20" t="s">
        <v>2091</v>
      </c>
      <c r="H2443" s="20" t="s">
        <v>13214</v>
      </c>
      <c r="I2443" s="20" t="s">
        <v>13215</v>
      </c>
      <c r="J2443" s="20" t="s">
        <v>13216</v>
      </c>
      <c r="K2443" s="20"/>
      <c r="L2443" s="20" t="s">
        <v>9775</v>
      </c>
      <c r="M2443" s="20" t="s">
        <v>59</v>
      </c>
      <c r="N2443" s="20"/>
      <c r="O2443" s="20"/>
      <c r="P2443" s="20" t="s">
        <v>9771</v>
      </c>
      <c r="Q2443" s="20" t="s">
        <v>2051</v>
      </c>
      <c r="R2443" s="2"/>
      <c r="S2443" s="2" t="s">
        <v>6528</v>
      </c>
      <c r="T2443" s="2" t="s">
        <v>9776</v>
      </c>
      <c r="U2443" s="2"/>
      <c r="V2443" s="2"/>
    </row>
    <row r="2444" spans="1:22" ht="14.25" customHeight="1">
      <c r="A2444" s="20" t="s">
        <v>13217</v>
      </c>
      <c r="B2444" s="20" t="s">
        <v>2311</v>
      </c>
      <c r="C2444" s="20" t="s">
        <v>13218</v>
      </c>
      <c r="D2444" s="20" t="s">
        <v>10648</v>
      </c>
      <c r="E2444" s="20" t="s">
        <v>264</v>
      </c>
      <c r="F2444" s="20" t="s">
        <v>2824</v>
      </c>
      <c r="G2444" s="20" t="s">
        <v>2091</v>
      </c>
      <c r="H2444" s="20" t="s">
        <v>13219</v>
      </c>
      <c r="I2444" s="20" t="s">
        <v>13220</v>
      </c>
      <c r="J2444" s="20" t="s">
        <v>13221</v>
      </c>
      <c r="K2444" s="20" t="s">
        <v>10651</v>
      </c>
      <c r="L2444" s="20"/>
      <c r="M2444" s="20" t="s">
        <v>60</v>
      </c>
      <c r="N2444" s="20"/>
      <c r="O2444" s="20"/>
      <c r="P2444" s="20" t="s">
        <v>9771</v>
      </c>
      <c r="Q2444" s="20" t="s">
        <v>2051</v>
      </c>
      <c r="R2444" s="2"/>
      <c r="S2444" s="2" t="s">
        <v>6528</v>
      </c>
      <c r="T2444" s="2" t="s">
        <v>10653</v>
      </c>
      <c r="U2444" s="2"/>
      <c r="V2444" s="2"/>
    </row>
    <row r="2445" spans="1:22" ht="14.25" customHeight="1">
      <c r="A2445" s="20" t="s">
        <v>13222</v>
      </c>
      <c r="B2445" s="20" t="s">
        <v>2311</v>
      </c>
      <c r="C2445" s="20" t="s">
        <v>13223</v>
      </c>
      <c r="D2445" s="20" t="s">
        <v>9935</v>
      </c>
      <c r="E2445" s="20" t="s">
        <v>264</v>
      </c>
      <c r="F2445" s="20" t="s">
        <v>13224</v>
      </c>
      <c r="G2445" s="20" t="s">
        <v>2091</v>
      </c>
      <c r="H2445" s="20" t="s">
        <v>13225</v>
      </c>
      <c r="I2445" s="20" t="s">
        <v>13226</v>
      </c>
      <c r="J2445" s="20" t="s">
        <v>12633</v>
      </c>
      <c r="K2445" s="20" t="s">
        <v>9940</v>
      </c>
      <c r="L2445" s="20" t="s">
        <v>9941</v>
      </c>
      <c r="M2445" s="20" t="s">
        <v>59</v>
      </c>
      <c r="N2445" s="20"/>
      <c r="O2445" s="20"/>
      <c r="P2445" s="20" t="s">
        <v>9771</v>
      </c>
      <c r="Q2445" s="20" t="s">
        <v>2051</v>
      </c>
      <c r="R2445" s="2"/>
      <c r="S2445" s="16" t="s">
        <v>6863</v>
      </c>
      <c r="T2445" s="2" t="s">
        <v>9942</v>
      </c>
      <c r="U2445" s="2"/>
      <c r="V2445" s="2"/>
    </row>
    <row r="2446" spans="1:22" ht="14.25" customHeight="1">
      <c r="A2446" s="20" t="s">
        <v>13227</v>
      </c>
      <c r="B2446" s="20" t="s">
        <v>8295</v>
      </c>
      <c r="C2446" s="20" t="s">
        <v>13228</v>
      </c>
      <c r="D2446" s="20" t="s">
        <v>9779</v>
      </c>
      <c r="E2446" s="20" t="s">
        <v>264</v>
      </c>
      <c r="F2446" s="20" t="s">
        <v>13229</v>
      </c>
      <c r="G2446" s="20" t="s">
        <v>2091</v>
      </c>
      <c r="H2446" s="20" t="s">
        <v>13230</v>
      </c>
      <c r="I2446" s="20" t="s">
        <v>13231</v>
      </c>
      <c r="J2446" s="20" t="s">
        <v>13232</v>
      </c>
      <c r="K2446" s="20" t="s">
        <v>9784</v>
      </c>
      <c r="L2446" s="20"/>
      <c r="M2446" s="20" t="s">
        <v>59</v>
      </c>
      <c r="N2446" s="20"/>
      <c r="O2446" s="20"/>
      <c r="P2446" s="20" t="s">
        <v>9771</v>
      </c>
      <c r="Q2446" s="20" t="s">
        <v>2051</v>
      </c>
      <c r="R2446" s="2"/>
      <c r="S2446" s="2" t="s">
        <v>6528</v>
      </c>
      <c r="T2446" s="2" t="s">
        <v>9785</v>
      </c>
      <c r="U2446" s="2"/>
      <c r="V2446" s="2"/>
    </row>
    <row r="2447" spans="1:22" ht="14.25" customHeight="1">
      <c r="A2447" s="20" t="s">
        <v>13233</v>
      </c>
      <c r="B2447" s="20" t="s">
        <v>8295</v>
      </c>
      <c r="C2447" s="20" t="s">
        <v>13234</v>
      </c>
      <c r="D2447" s="20" t="s">
        <v>10283</v>
      </c>
      <c r="E2447" s="20" t="s">
        <v>264</v>
      </c>
      <c r="F2447" s="20" t="s">
        <v>13235</v>
      </c>
      <c r="G2447" s="20" t="s">
        <v>2091</v>
      </c>
      <c r="H2447" s="20" t="s">
        <v>13236</v>
      </c>
      <c r="I2447" s="20"/>
      <c r="J2447" s="20" t="s">
        <v>13237</v>
      </c>
      <c r="K2447" s="20"/>
      <c r="L2447" s="20"/>
      <c r="M2447" s="20" t="s">
        <v>60</v>
      </c>
      <c r="N2447" s="20"/>
      <c r="O2447" s="20"/>
      <c r="P2447" s="20" t="s">
        <v>9771</v>
      </c>
      <c r="Q2447" s="20" t="s">
        <v>2051</v>
      </c>
      <c r="R2447" s="2"/>
      <c r="S2447" s="2" t="s">
        <v>6528</v>
      </c>
      <c r="T2447" s="2" t="s">
        <v>10286</v>
      </c>
      <c r="U2447" s="2"/>
      <c r="V2447" s="2"/>
    </row>
    <row r="2448" spans="1:22" ht="14.25" customHeight="1">
      <c r="A2448" s="20" t="s">
        <v>13238</v>
      </c>
      <c r="B2448" s="20" t="s">
        <v>13239</v>
      </c>
      <c r="C2448" s="20" t="s">
        <v>13240</v>
      </c>
      <c r="D2448" s="20" t="s">
        <v>9794</v>
      </c>
      <c r="E2448" s="20" t="s">
        <v>96</v>
      </c>
      <c r="F2448" s="20" t="s">
        <v>10375</v>
      </c>
      <c r="G2448" s="20" t="s">
        <v>2091</v>
      </c>
      <c r="H2448" s="20" t="s">
        <v>13241</v>
      </c>
      <c r="I2448" s="20" t="s">
        <v>13242</v>
      </c>
      <c r="J2448" s="20" t="s">
        <v>13243</v>
      </c>
      <c r="K2448" s="20" t="s">
        <v>9799</v>
      </c>
      <c r="L2448" s="20" t="s">
        <v>9800</v>
      </c>
      <c r="M2448" s="20" t="s">
        <v>59</v>
      </c>
      <c r="N2448" s="20"/>
      <c r="O2448" s="20"/>
      <c r="P2448" s="20" t="s">
        <v>9771</v>
      </c>
      <c r="Q2448" s="20" t="s">
        <v>2051</v>
      </c>
      <c r="R2448" s="2"/>
      <c r="S2448" s="2" t="s">
        <v>6528</v>
      </c>
      <c r="T2448" s="2" t="s">
        <v>9801</v>
      </c>
      <c r="U2448" s="2"/>
      <c r="V2448" s="2"/>
    </row>
    <row r="2449" spans="1:22" ht="14.25" customHeight="1">
      <c r="A2449" s="20" t="s">
        <v>13244</v>
      </c>
      <c r="B2449" s="20" t="s">
        <v>13245</v>
      </c>
      <c r="C2449" s="20" t="s">
        <v>13246</v>
      </c>
      <c r="D2449" s="20" t="s">
        <v>9766</v>
      </c>
      <c r="E2449" s="20" t="s">
        <v>264</v>
      </c>
      <c r="F2449" s="20" t="s">
        <v>13247</v>
      </c>
      <c r="G2449" s="20" t="s">
        <v>2091</v>
      </c>
      <c r="H2449" s="20" t="s">
        <v>13248</v>
      </c>
      <c r="I2449" s="20" t="s">
        <v>13249</v>
      </c>
      <c r="J2449" s="20"/>
      <c r="K2449" s="20" t="s">
        <v>9770</v>
      </c>
      <c r="L2449" s="20"/>
      <c r="M2449" s="20" t="s">
        <v>1566</v>
      </c>
      <c r="N2449" s="20"/>
      <c r="O2449" s="20"/>
      <c r="P2449" s="20" t="s">
        <v>9771</v>
      </c>
      <c r="Q2449" s="20" t="s">
        <v>2051</v>
      </c>
      <c r="R2449" s="2" t="s">
        <v>2067</v>
      </c>
      <c r="S2449" s="2" t="s">
        <v>6528</v>
      </c>
      <c r="T2449" s="2" t="s">
        <v>9772</v>
      </c>
      <c r="U2449" s="2"/>
      <c r="V2449" s="2"/>
    </row>
    <row r="2450" spans="1:22" ht="14.25" customHeight="1">
      <c r="A2450" s="20" t="s">
        <v>13250</v>
      </c>
      <c r="B2450" s="20" t="s">
        <v>2267</v>
      </c>
      <c r="C2450" s="20" t="s">
        <v>13251</v>
      </c>
      <c r="D2450" s="20" t="s">
        <v>9794</v>
      </c>
      <c r="E2450" s="20" t="s">
        <v>96</v>
      </c>
      <c r="F2450" s="20" t="s">
        <v>13252</v>
      </c>
      <c r="G2450" s="20" t="s">
        <v>2091</v>
      </c>
      <c r="H2450" s="20" t="s">
        <v>13253</v>
      </c>
      <c r="I2450" s="20" t="s">
        <v>13254</v>
      </c>
      <c r="J2450" s="20" t="s">
        <v>13255</v>
      </c>
      <c r="K2450" s="20" t="s">
        <v>9799</v>
      </c>
      <c r="L2450" s="20" t="s">
        <v>9800</v>
      </c>
      <c r="M2450" s="20" t="s">
        <v>1566</v>
      </c>
      <c r="N2450" s="20"/>
      <c r="O2450" s="20"/>
      <c r="P2450" s="20" t="s">
        <v>9771</v>
      </c>
      <c r="Q2450" s="20" t="s">
        <v>2051</v>
      </c>
      <c r="R2450" s="2" t="s">
        <v>2052</v>
      </c>
      <c r="S2450" s="2" t="s">
        <v>6528</v>
      </c>
      <c r="T2450" s="2" t="s">
        <v>9801</v>
      </c>
      <c r="U2450" s="2"/>
      <c r="V2450" s="2"/>
    </row>
    <row r="2451" spans="1:22" ht="14.25" customHeight="1">
      <c r="A2451" s="20" t="s">
        <v>13256</v>
      </c>
      <c r="B2451" s="20" t="s">
        <v>2267</v>
      </c>
      <c r="C2451" s="20" t="s">
        <v>13257</v>
      </c>
      <c r="D2451" s="20" t="s">
        <v>9794</v>
      </c>
      <c r="E2451" s="20" t="s">
        <v>96</v>
      </c>
      <c r="F2451" s="20" t="s">
        <v>13258</v>
      </c>
      <c r="G2451" s="20" t="s">
        <v>2091</v>
      </c>
      <c r="H2451" s="20" t="s">
        <v>13259</v>
      </c>
      <c r="I2451" s="20" t="s">
        <v>13260</v>
      </c>
      <c r="J2451" s="20"/>
      <c r="K2451" s="20" t="s">
        <v>9799</v>
      </c>
      <c r="L2451" s="20" t="s">
        <v>9800</v>
      </c>
      <c r="M2451" s="20" t="s">
        <v>59</v>
      </c>
      <c r="N2451" s="20"/>
      <c r="O2451" s="20"/>
      <c r="P2451" s="20" t="s">
        <v>9771</v>
      </c>
      <c r="Q2451" s="20" t="s">
        <v>2051</v>
      </c>
      <c r="R2451" s="2"/>
      <c r="S2451" s="2" t="s">
        <v>6528</v>
      </c>
      <c r="T2451" s="2" t="s">
        <v>9801</v>
      </c>
      <c r="U2451" s="2"/>
      <c r="V2451" s="2"/>
    </row>
    <row r="2452" spans="1:22" ht="14.25" customHeight="1">
      <c r="A2452" s="20" t="s">
        <v>13261</v>
      </c>
      <c r="B2452" s="20" t="s">
        <v>13262</v>
      </c>
      <c r="C2452" s="20" t="s">
        <v>13263</v>
      </c>
      <c r="D2452" s="20" t="s">
        <v>1913</v>
      </c>
      <c r="E2452" s="20" t="s">
        <v>264</v>
      </c>
      <c r="F2452" s="20" t="s">
        <v>13264</v>
      </c>
      <c r="G2452" s="20" t="s">
        <v>2091</v>
      </c>
      <c r="H2452" s="20" t="s">
        <v>13265</v>
      </c>
      <c r="I2452" s="20" t="s">
        <v>13266</v>
      </c>
      <c r="J2452" s="20" t="s">
        <v>12964</v>
      </c>
      <c r="K2452" s="20"/>
      <c r="L2452" s="20" t="s">
        <v>9775</v>
      </c>
      <c r="M2452" s="20" t="s">
        <v>1566</v>
      </c>
      <c r="N2452" s="20"/>
      <c r="O2452" s="20"/>
      <c r="P2452" s="20" t="s">
        <v>9771</v>
      </c>
      <c r="Q2452" s="20" t="s">
        <v>2051</v>
      </c>
      <c r="R2452" s="2" t="s">
        <v>2067</v>
      </c>
      <c r="S2452" s="2" t="s">
        <v>6528</v>
      </c>
      <c r="T2452" s="2" t="s">
        <v>9776</v>
      </c>
      <c r="U2452" s="2"/>
      <c r="V2452" s="2"/>
    </row>
    <row r="2453" spans="1:22" ht="14.25" customHeight="1">
      <c r="A2453" s="20" t="s">
        <v>13267</v>
      </c>
      <c r="B2453" s="20" t="s">
        <v>2515</v>
      </c>
      <c r="C2453" s="20" t="s">
        <v>8633</v>
      </c>
      <c r="D2453" s="20" t="s">
        <v>1913</v>
      </c>
      <c r="E2453" s="20" t="s">
        <v>264</v>
      </c>
      <c r="F2453" s="20" t="s">
        <v>13268</v>
      </c>
      <c r="G2453" s="20" t="s">
        <v>2091</v>
      </c>
      <c r="H2453" s="20" t="s">
        <v>13269</v>
      </c>
      <c r="I2453" s="20" t="s">
        <v>13270</v>
      </c>
      <c r="J2453" s="20" t="s">
        <v>13271</v>
      </c>
      <c r="K2453" s="20"/>
      <c r="L2453" s="20" t="s">
        <v>9775</v>
      </c>
      <c r="M2453" s="20" t="s">
        <v>59</v>
      </c>
      <c r="N2453" s="20"/>
      <c r="O2453" s="20"/>
      <c r="P2453" s="20" t="s">
        <v>9771</v>
      </c>
      <c r="Q2453" s="20" t="s">
        <v>2051</v>
      </c>
      <c r="R2453" s="2"/>
      <c r="S2453" s="2" t="s">
        <v>6528</v>
      </c>
      <c r="T2453" s="2" t="s">
        <v>9776</v>
      </c>
      <c r="U2453" s="2"/>
      <c r="V2453" s="2"/>
    </row>
    <row r="2454" spans="1:22" ht="14.25" customHeight="1">
      <c r="A2454" s="20" t="s">
        <v>13272</v>
      </c>
      <c r="B2454" s="20" t="s">
        <v>13273</v>
      </c>
      <c r="C2454" s="20" t="s">
        <v>13274</v>
      </c>
      <c r="D2454" s="20" t="s">
        <v>1913</v>
      </c>
      <c r="E2454" s="20" t="s">
        <v>264</v>
      </c>
      <c r="F2454" s="20" t="s">
        <v>13275</v>
      </c>
      <c r="G2454" s="20" t="s">
        <v>2091</v>
      </c>
      <c r="H2454" s="20" t="s">
        <v>13276</v>
      </c>
      <c r="I2454" s="20" t="s">
        <v>13277</v>
      </c>
      <c r="J2454" s="20" t="s">
        <v>10128</v>
      </c>
      <c r="K2454" s="20"/>
      <c r="L2454" s="20" t="s">
        <v>9775</v>
      </c>
      <c r="M2454" s="20" t="s">
        <v>60</v>
      </c>
      <c r="N2454" s="20"/>
      <c r="O2454" s="20"/>
      <c r="P2454" s="20" t="s">
        <v>9771</v>
      </c>
      <c r="Q2454" s="20" t="s">
        <v>2051</v>
      </c>
      <c r="R2454" s="2"/>
      <c r="S2454" s="2" t="s">
        <v>6528</v>
      </c>
      <c r="T2454" s="2" t="s">
        <v>9776</v>
      </c>
      <c r="U2454" s="2"/>
      <c r="V2454" s="2"/>
    </row>
    <row r="2455" spans="1:22" ht="14.25" customHeight="1">
      <c r="A2455" s="20" t="s">
        <v>13278</v>
      </c>
      <c r="B2455" s="20" t="s">
        <v>13279</v>
      </c>
      <c r="C2455" s="20" t="s">
        <v>6134</v>
      </c>
      <c r="D2455" s="20" t="s">
        <v>9766</v>
      </c>
      <c r="E2455" s="20" t="s">
        <v>264</v>
      </c>
      <c r="F2455" s="20" t="s">
        <v>13280</v>
      </c>
      <c r="G2455" s="20" t="s">
        <v>2091</v>
      </c>
      <c r="H2455" s="20" t="s">
        <v>13281</v>
      </c>
      <c r="I2455" s="20"/>
      <c r="J2455" s="20"/>
      <c r="K2455" s="20" t="s">
        <v>9770</v>
      </c>
      <c r="L2455" s="20"/>
      <c r="M2455" s="20" t="s">
        <v>1566</v>
      </c>
      <c r="N2455" s="20"/>
      <c r="O2455" s="20"/>
      <c r="P2455" s="20" t="s">
        <v>9771</v>
      </c>
      <c r="Q2455" s="20" t="s">
        <v>2051</v>
      </c>
      <c r="R2455" s="2" t="s">
        <v>2067</v>
      </c>
      <c r="S2455" s="2" t="s">
        <v>6528</v>
      </c>
      <c r="T2455" s="2" t="s">
        <v>9772</v>
      </c>
      <c r="U2455" s="2"/>
      <c r="V2455" s="2"/>
    </row>
    <row r="2456" spans="1:22" ht="14.25" customHeight="1">
      <c r="A2456" s="20" t="s">
        <v>13282</v>
      </c>
      <c r="B2456" s="20" t="s">
        <v>13283</v>
      </c>
      <c r="C2456" s="20" t="s">
        <v>13284</v>
      </c>
      <c r="D2456" s="20" t="s">
        <v>9794</v>
      </c>
      <c r="E2456" s="20" t="s">
        <v>96</v>
      </c>
      <c r="F2456" s="20" t="s">
        <v>11434</v>
      </c>
      <c r="G2456" s="20" t="s">
        <v>2091</v>
      </c>
      <c r="H2456" s="20" t="s">
        <v>13285</v>
      </c>
      <c r="I2456" s="20"/>
      <c r="J2456" s="20" t="s">
        <v>13286</v>
      </c>
      <c r="K2456" s="20" t="s">
        <v>9799</v>
      </c>
      <c r="L2456" s="20" t="s">
        <v>9800</v>
      </c>
      <c r="M2456" s="20" t="s">
        <v>1566</v>
      </c>
      <c r="N2456" s="20"/>
      <c r="O2456" s="20"/>
      <c r="P2456" s="20" t="s">
        <v>9771</v>
      </c>
      <c r="Q2456" s="20" t="s">
        <v>2051</v>
      </c>
      <c r="R2456" s="2" t="s">
        <v>2067</v>
      </c>
      <c r="S2456" s="2" t="s">
        <v>6528</v>
      </c>
      <c r="T2456" s="2" t="s">
        <v>9801</v>
      </c>
      <c r="U2456" s="2"/>
      <c r="V2456" s="2"/>
    </row>
    <row r="2457" spans="1:22" ht="14.25" customHeight="1">
      <c r="A2457" s="20" t="s">
        <v>13287</v>
      </c>
      <c r="B2457" s="20" t="s">
        <v>13288</v>
      </c>
      <c r="C2457" s="20" t="s">
        <v>13289</v>
      </c>
      <c r="D2457" s="20" t="s">
        <v>9820</v>
      </c>
      <c r="E2457" s="20" t="s">
        <v>264</v>
      </c>
      <c r="F2457" s="20" t="s">
        <v>13290</v>
      </c>
      <c r="G2457" s="20" t="s">
        <v>2091</v>
      </c>
      <c r="H2457" s="20" t="s">
        <v>13291</v>
      </c>
      <c r="I2457" s="20"/>
      <c r="J2457" s="20"/>
      <c r="K2457" s="20" t="s">
        <v>9825</v>
      </c>
      <c r="L2457" s="20" t="s">
        <v>9826</v>
      </c>
      <c r="M2457" s="20" t="s">
        <v>1566</v>
      </c>
      <c r="N2457" s="20"/>
      <c r="O2457" s="20"/>
      <c r="P2457" s="20" t="s">
        <v>9771</v>
      </c>
      <c r="Q2457" s="20" t="s">
        <v>2051</v>
      </c>
      <c r="R2457" s="2" t="s">
        <v>2067</v>
      </c>
      <c r="S2457" s="2" t="s">
        <v>6528</v>
      </c>
      <c r="T2457" s="2" t="s">
        <v>9827</v>
      </c>
      <c r="U2457" s="2"/>
      <c r="V2457" s="2"/>
    </row>
    <row r="2458" spans="1:22" ht="14.25" customHeight="1">
      <c r="A2458" s="20" t="s">
        <v>13292</v>
      </c>
      <c r="B2458" s="20" t="s">
        <v>9476</v>
      </c>
      <c r="C2458" s="20" t="s">
        <v>3263</v>
      </c>
      <c r="D2458" s="20" t="s">
        <v>9805</v>
      </c>
      <c r="E2458" s="20" t="s">
        <v>264</v>
      </c>
      <c r="F2458" s="20" t="s">
        <v>5222</v>
      </c>
      <c r="G2458" s="20" t="s">
        <v>2091</v>
      </c>
      <c r="H2458" s="20" t="s">
        <v>13293</v>
      </c>
      <c r="I2458" s="20"/>
      <c r="J2458" s="20"/>
      <c r="K2458" s="20" t="s">
        <v>9809</v>
      </c>
      <c r="L2458" s="20" t="s">
        <v>9810</v>
      </c>
      <c r="M2458" s="20" t="s">
        <v>59</v>
      </c>
      <c r="N2458" s="20"/>
      <c r="O2458" s="20"/>
      <c r="P2458" s="20" t="s">
        <v>9771</v>
      </c>
      <c r="Q2458" s="20" t="s">
        <v>2051</v>
      </c>
      <c r="R2458" s="2"/>
      <c r="S2458" s="2" t="s">
        <v>6528</v>
      </c>
      <c r="T2458" s="2" t="s">
        <v>9811</v>
      </c>
      <c r="U2458" s="2"/>
      <c r="V2458" s="2"/>
    </row>
    <row r="2459" spans="1:22" ht="14.25" customHeight="1">
      <c r="A2459" s="20" t="s">
        <v>13294</v>
      </c>
      <c r="B2459" s="20" t="s">
        <v>13295</v>
      </c>
      <c r="C2459" s="20" t="s">
        <v>13296</v>
      </c>
      <c r="D2459" s="20" t="s">
        <v>10172</v>
      </c>
      <c r="E2459" s="20" t="s">
        <v>264</v>
      </c>
      <c r="F2459" s="20" t="s">
        <v>9868</v>
      </c>
      <c r="G2459" s="20" t="s">
        <v>2091</v>
      </c>
      <c r="H2459" s="20" t="s">
        <v>13297</v>
      </c>
      <c r="I2459" s="20" t="s">
        <v>13298</v>
      </c>
      <c r="J2459" s="20" t="s">
        <v>13299</v>
      </c>
      <c r="K2459" s="20"/>
      <c r="L2459" s="20"/>
      <c r="M2459" s="20" t="s">
        <v>1566</v>
      </c>
      <c r="N2459" s="20"/>
      <c r="O2459" s="20"/>
      <c r="P2459" s="20" t="s">
        <v>9771</v>
      </c>
      <c r="Q2459" s="20" t="s">
        <v>2051</v>
      </c>
      <c r="R2459" s="2" t="s">
        <v>2052</v>
      </c>
      <c r="S2459" s="2" t="s">
        <v>6528</v>
      </c>
      <c r="T2459" s="2" t="s">
        <v>10177</v>
      </c>
      <c r="U2459" s="2"/>
      <c r="V2459" s="2"/>
    </row>
    <row r="2460" spans="1:22" ht="14.25" customHeight="1">
      <c r="A2460" s="20" t="s">
        <v>13300</v>
      </c>
      <c r="B2460" s="20" t="s">
        <v>13301</v>
      </c>
      <c r="C2460" s="20" t="s">
        <v>3365</v>
      </c>
      <c r="D2460" s="20" t="s">
        <v>9878</v>
      </c>
      <c r="E2460" s="20" t="s">
        <v>264</v>
      </c>
      <c r="F2460" s="20" t="s">
        <v>2824</v>
      </c>
      <c r="G2460" s="20" t="s">
        <v>2091</v>
      </c>
      <c r="H2460" s="20" t="s">
        <v>13302</v>
      </c>
      <c r="I2460" s="20" t="s">
        <v>13303</v>
      </c>
      <c r="J2460" s="20" t="s">
        <v>13304</v>
      </c>
      <c r="K2460" s="20" t="s">
        <v>9882</v>
      </c>
      <c r="L2460" s="20"/>
      <c r="M2460" s="20" t="s">
        <v>60</v>
      </c>
      <c r="N2460" s="20"/>
      <c r="O2460" s="20"/>
      <c r="P2460" s="20" t="s">
        <v>9771</v>
      </c>
      <c r="Q2460" s="20" t="s">
        <v>2051</v>
      </c>
      <c r="R2460" s="2"/>
      <c r="S2460" s="2" t="s">
        <v>6528</v>
      </c>
      <c r="T2460" s="2" t="s">
        <v>9883</v>
      </c>
      <c r="U2460" s="2"/>
      <c r="V2460" s="2"/>
    </row>
    <row r="2461" spans="1:22" ht="14.25" customHeight="1">
      <c r="A2461" s="20" t="s">
        <v>13305</v>
      </c>
      <c r="B2461" s="20" t="s">
        <v>5863</v>
      </c>
      <c r="C2461" s="20" t="s">
        <v>13306</v>
      </c>
      <c r="D2461" s="20" t="s">
        <v>9935</v>
      </c>
      <c r="E2461" s="20" t="s">
        <v>264</v>
      </c>
      <c r="F2461" s="20" t="s">
        <v>13307</v>
      </c>
      <c r="G2461" s="20" t="s">
        <v>2091</v>
      </c>
      <c r="H2461" s="20" t="s">
        <v>13308</v>
      </c>
      <c r="I2461" s="20" t="s">
        <v>13309</v>
      </c>
      <c r="J2461" s="20" t="s">
        <v>13310</v>
      </c>
      <c r="K2461" s="20" t="s">
        <v>9940</v>
      </c>
      <c r="L2461" s="20" t="s">
        <v>9941</v>
      </c>
      <c r="M2461" s="20" t="s">
        <v>59</v>
      </c>
      <c r="N2461" s="20"/>
      <c r="O2461" s="20"/>
      <c r="P2461" s="20" t="s">
        <v>9771</v>
      </c>
      <c r="Q2461" s="20" t="s">
        <v>2051</v>
      </c>
      <c r="R2461" s="2"/>
      <c r="S2461" s="16" t="s">
        <v>6863</v>
      </c>
      <c r="T2461" s="2" t="s">
        <v>9942</v>
      </c>
      <c r="U2461" s="2"/>
      <c r="V2461" s="2"/>
    </row>
    <row r="2462" spans="1:22" ht="14.25" customHeight="1">
      <c r="A2462" s="20" t="s">
        <v>13311</v>
      </c>
      <c r="B2462" s="20" t="s">
        <v>13312</v>
      </c>
      <c r="C2462" s="20" t="s">
        <v>13313</v>
      </c>
      <c r="D2462" s="20" t="s">
        <v>9766</v>
      </c>
      <c r="E2462" s="20" t="s">
        <v>264</v>
      </c>
      <c r="F2462" s="20" t="s">
        <v>11528</v>
      </c>
      <c r="G2462" s="20" t="s">
        <v>2091</v>
      </c>
      <c r="H2462" s="20" t="s">
        <v>13314</v>
      </c>
      <c r="I2462" s="20"/>
      <c r="J2462" s="20" t="s">
        <v>13315</v>
      </c>
      <c r="K2462" s="20" t="s">
        <v>9770</v>
      </c>
      <c r="L2462" s="20"/>
      <c r="M2462" s="20" t="s">
        <v>1566</v>
      </c>
      <c r="N2462" s="20"/>
      <c r="O2462" s="20"/>
      <c r="P2462" s="20" t="s">
        <v>9771</v>
      </c>
      <c r="Q2462" s="20" t="s">
        <v>2051</v>
      </c>
      <c r="R2462" s="2" t="s">
        <v>2067</v>
      </c>
      <c r="S2462" s="2" t="s">
        <v>6528</v>
      </c>
      <c r="T2462" s="2" t="s">
        <v>9772</v>
      </c>
      <c r="U2462" s="2"/>
      <c r="V2462" s="2"/>
    </row>
    <row r="2463" spans="1:22" ht="14.25" customHeight="1">
      <c r="A2463" s="20" t="s">
        <v>13316</v>
      </c>
      <c r="B2463" s="20" t="s">
        <v>2208</v>
      </c>
      <c r="C2463" s="20" t="s">
        <v>8868</v>
      </c>
      <c r="D2463" s="20" t="s">
        <v>9766</v>
      </c>
      <c r="E2463" s="20" t="s">
        <v>264</v>
      </c>
      <c r="F2463" s="20" t="s">
        <v>12630</v>
      </c>
      <c r="G2463" s="20" t="s">
        <v>2091</v>
      </c>
      <c r="H2463" s="20" t="s">
        <v>13317</v>
      </c>
      <c r="I2463" s="20" t="s">
        <v>13318</v>
      </c>
      <c r="J2463" s="20" t="s">
        <v>13319</v>
      </c>
      <c r="K2463" s="20" t="s">
        <v>9770</v>
      </c>
      <c r="L2463" s="20"/>
      <c r="M2463" s="20" t="s">
        <v>1566</v>
      </c>
      <c r="N2463" s="20"/>
      <c r="O2463" s="20"/>
      <c r="P2463" s="20" t="s">
        <v>9771</v>
      </c>
      <c r="Q2463" s="20" t="s">
        <v>2051</v>
      </c>
      <c r="R2463" s="2" t="s">
        <v>2067</v>
      </c>
      <c r="S2463" s="2" t="s">
        <v>6528</v>
      </c>
      <c r="T2463" s="2" t="s">
        <v>9772</v>
      </c>
      <c r="U2463" s="2"/>
      <c r="V2463" s="2"/>
    </row>
    <row r="2464" spans="1:22" ht="14.25" customHeight="1">
      <c r="A2464" s="20" t="s">
        <v>13320</v>
      </c>
      <c r="B2464" s="20" t="s">
        <v>2208</v>
      </c>
      <c r="C2464" s="20" t="s">
        <v>13321</v>
      </c>
      <c r="D2464" s="20" t="s">
        <v>9794</v>
      </c>
      <c r="E2464" s="20" t="s">
        <v>96</v>
      </c>
      <c r="F2464" s="20" t="s">
        <v>2322</v>
      </c>
      <c r="G2464" s="20" t="s">
        <v>2091</v>
      </c>
      <c r="H2464" s="20" t="s">
        <v>13322</v>
      </c>
      <c r="I2464" s="20" t="s">
        <v>13323</v>
      </c>
      <c r="J2464" s="20" t="s">
        <v>13324</v>
      </c>
      <c r="K2464" s="20" t="s">
        <v>9799</v>
      </c>
      <c r="L2464" s="20" t="s">
        <v>9800</v>
      </c>
      <c r="M2464" s="20" t="s">
        <v>59</v>
      </c>
      <c r="N2464" s="20"/>
      <c r="O2464" s="20"/>
      <c r="P2464" s="20" t="s">
        <v>9771</v>
      </c>
      <c r="Q2464" s="20" t="s">
        <v>2051</v>
      </c>
      <c r="R2464" s="2"/>
      <c r="S2464" s="2" t="s">
        <v>6528</v>
      </c>
      <c r="T2464" s="2" t="s">
        <v>9801</v>
      </c>
      <c r="U2464" s="2"/>
      <c r="V2464" s="2"/>
    </row>
    <row r="2465" spans="1:22" ht="14.25" customHeight="1">
      <c r="A2465" s="20" t="s">
        <v>13325</v>
      </c>
      <c r="B2465" s="20" t="s">
        <v>13326</v>
      </c>
      <c r="C2465" s="20" t="s">
        <v>5874</v>
      </c>
      <c r="D2465" s="20" t="s">
        <v>9766</v>
      </c>
      <c r="E2465" s="20" t="s">
        <v>264</v>
      </c>
      <c r="F2465" s="20" t="s">
        <v>13327</v>
      </c>
      <c r="G2465" s="20" t="s">
        <v>2091</v>
      </c>
      <c r="H2465" s="20" t="s">
        <v>13328</v>
      </c>
      <c r="I2465" s="20" t="s">
        <v>13329</v>
      </c>
      <c r="J2465" s="20" t="s">
        <v>13329</v>
      </c>
      <c r="K2465" s="20" t="s">
        <v>9770</v>
      </c>
      <c r="L2465" s="20"/>
      <c r="M2465" s="20" t="s">
        <v>1566</v>
      </c>
      <c r="N2465" s="20"/>
      <c r="O2465" s="20"/>
      <c r="P2465" s="20" t="s">
        <v>9771</v>
      </c>
      <c r="Q2465" s="20" t="s">
        <v>2051</v>
      </c>
      <c r="R2465" s="2" t="s">
        <v>2067</v>
      </c>
      <c r="S2465" s="2" t="s">
        <v>6528</v>
      </c>
      <c r="T2465" s="2" t="s">
        <v>9772</v>
      </c>
      <c r="U2465" s="2"/>
      <c r="V2465" s="2"/>
    </row>
    <row r="2466" spans="1:22" ht="14.25" customHeight="1">
      <c r="A2466" s="20" t="s">
        <v>13330</v>
      </c>
      <c r="B2466" s="20" t="s">
        <v>2195</v>
      </c>
      <c r="C2466" s="20" t="s">
        <v>13331</v>
      </c>
      <c r="D2466" s="20" t="s">
        <v>10648</v>
      </c>
      <c r="E2466" s="20" t="s">
        <v>264</v>
      </c>
      <c r="F2466" s="20" t="s">
        <v>13332</v>
      </c>
      <c r="G2466" s="20" t="s">
        <v>2091</v>
      </c>
      <c r="H2466" s="20" t="s">
        <v>13333</v>
      </c>
      <c r="I2466" s="20" t="s">
        <v>13334</v>
      </c>
      <c r="J2466" s="20" t="s">
        <v>13335</v>
      </c>
      <c r="K2466" s="20" t="s">
        <v>10651</v>
      </c>
      <c r="L2466" s="20" t="s">
        <v>10652</v>
      </c>
      <c r="M2466" s="20" t="s">
        <v>1566</v>
      </c>
      <c r="N2466" s="20"/>
      <c r="O2466" s="20"/>
      <c r="P2466" s="20" t="s">
        <v>9771</v>
      </c>
      <c r="Q2466" s="20" t="s">
        <v>2051</v>
      </c>
      <c r="R2466" s="2" t="s">
        <v>2067</v>
      </c>
      <c r="S2466" s="2" t="s">
        <v>6528</v>
      </c>
      <c r="T2466" s="2" t="s">
        <v>10653</v>
      </c>
      <c r="U2466" s="2"/>
      <c r="V2466" s="2"/>
    </row>
    <row r="2467" spans="1:22" ht="14.25" customHeight="1">
      <c r="A2467" s="20" t="s">
        <v>13336</v>
      </c>
      <c r="B2467" s="20" t="s">
        <v>2195</v>
      </c>
      <c r="C2467" s="20" t="s">
        <v>3253</v>
      </c>
      <c r="D2467" s="20" t="s">
        <v>1913</v>
      </c>
      <c r="E2467" s="20" t="s">
        <v>264</v>
      </c>
      <c r="F2467" s="20" t="s">
        <v>13337</v>
      </c>
      <c r="G2467" s="20" t="s">
        <v>2091</v>
      </c>
      <c r="H2467" s="20" t="s">
        <v>13338</v>
      </c>
      <c r="I2467" s="20" t="s">
        <v>13339</v>
      </c>
      <c r="J2467" s="20" t="s">
        <v>13340</v>
      </c>
      <c r="K2467" s="20"/>
      <c r="L2467" s="20" t="s">
        <v>9775</v>
      </c>
      <c r="M2467" s="20" t="s">
        <v>59</v>
      </c>
      <c r="N2467" s="20"/>
      <c r="O2467" s="20"/>
      <c r="P2467" s="20" t="s">
        <v>9771</v>
      </c>
      <c r="Q2467" s="20" t="s">
        <v>2051</v>
      </c>
      <c r="R2467" s="2"/>
      <c r="S2467" s="2" t="s">
        <v>6528</v>
      </c>
      <c r="T2467" s="2" t="s">
        <v>9776</v>
      </c>
      <c r="U2467" s="2"/>
      <c r="V2467" s="2"/>
    </row>
    <row r="2468" spans="1:22" ht="14.25" customHeight="1">
      <c r="A2468" s="20" t="s">
        <v>13341</v>
      </c>
      <c r="B2468" s="20" t="s">
        <v>2195</v>
      </c>
      <c r="C2468" s="20" t="s">
        <v>13342</v>
      </c>
      <c r="D2468" s="20" t="s">
        <v>9878</v>
      </c>
      <c r="E2468" s="20" t="s">
        <v>264</v>
      </c>
      <c r="F2468" s="20" t="s">
        <v>13343</v>
      </c>
      <c r="G2468" s="20" t="s">
        <v>2091</v>
      </c>
      <c r="H2468" s="20" t="s">
        <v>13344</v>
      </c>
      <c r="I2468" s="20" t="s">
        <v>13345</v>
      </c>
      <c r="J2468" s="20" t="s">
        <v>13346</v>
      </c>
      <c r="K2468" s="20" t="s">
        <v>9882</v>
      </c>
      <c r="L2468" s="20"/>
      <c r="M2468" s="20" t="s">
        <v>1566</v>
      </c>
      <c r="N2468" s="20"/>
      <c r="O2468" s="20"/>
      <c r="P2468" s="20" t="s">
        <v>9771</v>
      </c>
      <c r="Q2468" s="20" t="s">
        <v>2051</v>
      </c>
      <c r="R2468" s="2" t="s">
        <v>2067</v>
      </c>
      <c r="S2468" s="2" t="s">
        <v>6528</v>
      </c>
      <c r="T2468" s="2" t="s">
        <v>9883</v>
      </c>
      <c r="U2468" s="2"/>
      <c r="V2468" s="2"/>
    </row>
    <row r="2469" spans="1:22" ht="14.25" customHeight="1">
      <c r="A2469" s="20" t="s">
        <v>13347</v>
      </c>
      <c r="B2469" s="20" t="s">
        <v>2195</v>
      </c>
      <c r="C2469" s="20" t="s">
        <v>13348</v>
      </c>
      <c r="D2469" s="20" t="s">
        <v>1913</v>
      </c>
      <c r="E2469" s="20" t="s">
        <v>264</v>
      </c>
      <c r="F2469" s="20" t="s">
        <v>13349</v>
      </c>
      <c r="G2469" s="20" t="s">
        <v>2091</v>
      </c>
      <c r="H2469" s="20" t="s">
        <v>13350</v>
      </c>
      <c r="I2469" s="20"/>
      <c r="J2469" s="20"/>
      <c r="K2469" s="20"/>
      <c r="L2469" s="20" t="s">
        <v>9775</v>
      </c>
      <c r="M2469" s="20" t="s">
        <v>59</v>
      </c>
      <c r="N2469" s="20"/>
      <c r="O2469" s="20"/>
      <c r="P2469" s="20" t="s">
        <v>9771</v>
      </c>
      <c r="Q2469" s="20" t="s">
        <v>2051</v>
      </c>
      <c r="R2469" s="2"/>
      <c r="S2469" s="2" t="s">
        <v>6528</v>
      </c>
      <c r="T2469" s="2" t="s">
        <v>9776</v>
      </c>
      <c r="U2469" s="2"/>
      <c r="V2469" s="2"/>
    </row>
    <row r="2470" spans="1:22" ht="14.25" customHeight="1">
      <c r="A2470" s="20" t="s">
        <v>13351</v>
      </c>
      <c r="B2470" s="20" t="s">
        <v>2189</v>
      </c>
      <c r="C2470" s="20" t="s">
        <v>13352</v>
      </c>
      <c r="D2470" s="20" t="s">
        <v>9836</v>
      </c>
      <c r="E2470" s="20" t="s">
        <v>264</v>
      </c>
      <c r="F2470" s="20" t="s">
        <v>13353</v>
      </c>
      <c r="G2470" s="20" t="s">
        <v>2091</v>
      </c>
      <c r="H2470" s="20" t="s">
        <v>13354</v>
      </c>
      <c r="I2470" s="20"/>
      <c r="J2470" s="20"/>
      <c r="K2470" s="20" t="s">
        <v>9841</v>
      </c>
      <c r="L2470" s="20"/>
      <c r="M2470" s="20" t="s">
        <v>1566</v>
      </c>
      <c r="N2470" s="20"/>
      <c r="O2470" s="20"/>
      <c r="P2470" s="20" t="s">
        <v>9771</v>
      </c>
      <c r="Q2470" s="20" t="s">
        <v>2051</v>
      </c>
      <c r="R2470" s="2" t="s">
        <v>2067</v>
      </c>
      <c r="S2470" s="2" t="s">
        <v>6528</v>
      </c>
      <c r="T2470" s="2" t="s">
        <v>9842</v>
      </c>
      <c r="U2470" s="2"/>
      <c r="V2470" s="2"/>
    </row>
    <row r="2471" spans="1:22" ht="14.25" customHeight="1">
      <c r="A2471" s="20" t="s">
        <v>13355</v>
      </c>
      <c r="B2471" s="20" t="s">
        <v>2195</v>
      </c>
      <c r="C2471" s="20" t="s">
        <v>13356</v>
      </c>
      <c r="D2471" s="20" t="s">
        <v>9805</v>
      </c>
      <c r="E2471" s="20" t="s">
        <v>264</v>
      </c>
      <c r="F2471" s="20" t="s">
        <v>13357</v>
      </c>
      <c r="G2471" s="20" t="s">
        <v>2091</v>
      </c>
      <c r="H2471" s="20" t="s">
        <v>13358</v>
      </c>
      <c r="I2471" s="20" t="s">
        <v>13359</v>
      </c>
      <c r="J2471" s="20" t="s">
        <v>13360</v>
      </c>
      <c r="K2471" s="20" t="s">
        <v>9809</v>
      </c>
      <c r="L2471" s="20" t="s">
        <v>9810</v>
      </c>
      <c r="M2471" s="20" t="s">
        <v>1566</v>
      </c>
      <c r="N2471" s="20"/>
      <c r="O2471" s="20"/>
      <c r="P2471" s="20" t="s">
        <v>9771</v>
      </c>
      <c r="Q2471" s="20" t="s">
        <v>2051</v>
      </c>
      <c r="R2471" s="2" t="s">
        <v>2067</v>
      </c>
      <c r="S2471" s="2" t="s">
        <v>6528</v>
      </c>
      <c r="T2471" s="2" t="s">
        <v>9811</v>
      </c>
      <c r="U2471" s="2"/>
      <c r="V2471" s="2"/>
    </row>
    <row r="2472" spans="1:22" ht="14.25" customHeight="1">
      <c r="A2472" s="20" t="s">
        <v>13361</v>
      </c>
      <c r="B2472" s="20" t="s">
        <v>13362</v>
      </c>
      <c r="C2472" s="20" t="s">
        <v>13363</v>
      </c>
      <c r="D2472" s="20" t="s">
        <v>9820</v>
      </c>
      <c r="E2472" s="20" t="s">
        <v>264</v>
      </c>
      <c r="F2472" s="20" t="s">
        <v>13364</v>
      </c>
      <c r="G2472" s="20" t="s">
        <v>2091</v>
      </c>
      <c r="H2472" s="20" t="s">
        <v>13365</v>
      </c>
      <c r="I2472" s="20" t="s">
        <v>13366</v>
      </c>
      <c r="J2472" s="20"/>
      <c r="K2472" s="20" t="s">
        <v>9825</v>
      </c>
      <c r="L2472" s="20" t="s">
        <v>9826</v>
      </c>
      <c r="M2472" s="20" t="s">
        <v>1566</v>
      </c>
      <c r="N2472" s="20"/>
      <c r="O2472" s="20"/>
      <c r="P2472" s="20" t="s">
        <v>9771</v>
      </c>
      <c r="Q2472" s="20" t="s">
        <v>2051</v>
      </c>
      <c r="R2472" s="2" t="s">
        <v>2067</v>
      </c>
      <c r="S2472" s="2" t="s">
        <v>6528</v>
      </c>
      <c r="T2472" s="2" t="s">
        <v>9827</v>
      </c>
      <c r="U2472" s="2"/>
      <c r="V2472" s="2"/>
    </row>
    <row r="2473" spans="1:22" ht="14.25" customHeight="1">
      <c r="A2473" s="20" t="s">
        <v>13367</v>
      </c>
      <c r="B2473" s="20" t="s">
        <v>5879</v>
      </c>
      <c r="C2473" s="20" t="s">
        <v>5255</v>
      </c>
      <c r="D2473" s="20" t="s">
        <v>1913</v>
      </c>
      <c r="E2473" s="20" t="s">
        <v>264</v>
      </c>
      <c r="F2473" s="20" t="s">
        <v>10568</v>
      </c>
      <c r="G2473" s="20" t="s">
        <v>2091</v>
      </c>
      <c r="H2473" s="20" t="s">
        <v>13368</v>
      </c>
      <c r="I2473" s="20" t="s">
        <v>13369</v>
      </c>
      <c r="J2473" s="20" t="s">
        <v>10323</v>
      </c>
      <c r="K2473" s="20"/>
      <c r="L2473" s="20" t="s">
        <v>9775</v>
      </c>
      <c r="M2473" s="20" t="s">
        <v>1566</v>
      </c>
      <c r="N2473" s="20"/>
      <c r="O2473" s="20"/>
      <c r="P2473" s="20" t="s">
        <v>9771</v>
      </c>
      <c r="Q2473" s="20" t="s">
        <v>2051</v>
      </c>
      <c r="R2473" s="2" t="s">
        <v>2052</v>
      </c>
      <c r="S2473" s="2" t="s">
        <v>6528</v>
      </c>
      <c r="T2473" s="2" t="s">
        <v>9776</v>
      </c>
      <c r="U2473" s="2"/>
      <c r="V2473" s="2"/>
    </row>
    <row r="2474" spans="1:22" ht="14.25" customHeight="1">
      <c r="A2474" s="20" t="s">
        <v>13370</v>
      </c>
      <c r="B2474" s="20" t="s">
        <v>5879</v>
      </c>
      <c r="C2474" s="20" t="s">
        <v>13371</v>
      </c>
      <c r="D2474" s="20" t="s">
        <v>9766</v>
      </c>
      <c r="E2474" s="20" t="s">
        <v>264</v>
      </c>
      <c r="F2474" s="20" t="s">
        <v>3850</v>
      </c>
      <c r="G2474" s="20" t="s">
        <v>2091</v>
      </c>
      <c r="H2474" s="20" t="s">
        <v>13372</v>
      </c>
      <c r="I2474" s="20"/>
      <c r="J2474" s="20" t="s">
        <v>13373</v>
      </c>
      <c r="K2474" s="20" t="s">
        <v>9770</v>
      </c>
      <c r="L2474" s="20"/>
      <c r="M2474" s="20" t="s">
        <v>59</v>
      </c>
      <c r="N2474" s="20"/>
      <c r="O2474" s="20"/>
      <c r="P2474" s="20" t="s">
        <v>9771</v>
      </c>
      <c r="Q2474" s="20" t="s">
        <v>2051</v>
      </c>
      <c r="R2474" s="2"/>
      <c r="S2474" s="2" t="s">
        <v>6528</v>
      </c>
      <c r="T2474" s="2" t="s">
        <v>9772</v>
      </c>
      <c r="U2474" s="2"/>
      <c r="V2474" s="2"/>
    </row>
    <row r="2475" spans="1:22" ht="14.25" customHeight="1">
      <c r="A2475" s="20" t="s">
        <v>13374</v>
      </c>
      <c r="B2475" s="20" t="s">
        <v>5879</v>
      </c>
      <c r="C2475" s="20" t="s">
        <v>13375</v>
      </c>
      <c r="D2475" s="20" t="s">
        <v>9805</v>
      </c>
      <c r="E2475" s="20" t="s">
        <v>264</v>
      </c>
      <c r="F2475" s="20" t="s">
        <v>13376</v>
      </c>
      <c r="G2475" s="20" t="s">
        <v>2091</v>
      </c>
      <c r="H2475" s="20" t="s">
        <v>13377</v>
      </c>
      <c r="I2475" s="20"/>
      <c r="J2475" s="20"/>
      <c r="K2475" s="20" t="s">
        <v>9809</v>
      </c>
      <c r="L2475" s="20" t="s">
        <v>9810</v>
      </c>
      <c r="M2475" s="20" t="s">
        <v>1566</v>
      </c>
      <c r="N2475" s="20"/>
      <c r="O2475" s="20"/>
      <c r="P2475" s="20" t="s">
        <v>9771</v>
      </c>
      <c r="Q2475" s="20" t="s">
        <v>2051</v>
      </c>
      <c r="R2475" s="2" t="s">
        <v>2052</v>
      </c>
      <c r="S2475" s="2" t="s">
        <v>6528</v>
      </c>
      <c r="T2475" s="2" t="s">
        <v>9811</v>
      </c>
      <c r="U2475" s="2"/>
      <c r="V2475" s="2"/>
    </row>
    <row r="2476" spans="1:22" ht="14.25" customHeight="1">
      <c r="A2476" s="20" t="s">
        <v>13378</v>
      </c>
      <c r="B2476" s="20" t="s">
        <v>13379</v>
      </c>
      <c r="C2476" s="20" t="s">
        <v>13380</v>
      </c>
      <c r="D2476" s="20" t="s">
        <v>11624</v>
      </c>
      <c r="E2476" s="20" t="s">
        <v>264</v>
      </c>
      <c r="F2476" s="20" t="s">
        <v>2824</v>
      </c>
      <c r="G2476" s="20" t="s">
        <v>2091</v>
      </c>
      <c r="H2476" s="20" t="s">
        <v>13381</v>
      </c>
      <c r="I2476" s="20" t="s">
        <v>13382</v>
      </c>
      <c r="J2476" s="20" t="s">
        <v>13383</v>
      </c>
      <c r="K2476" s="20"/>
      <c r="L2476" s="20"/>
      <c r="M2476" s="20" t="s">
        <v>60</v>
      </c>
      <c r="N2476" s="20"/>
      <c r="O2476" s="20"/>
      <c r="P2476" s="20" t="s">
        <v>9771</v>
      </c>
      <c r="Q2476" s="20" t="s">
        <v>2051</v>
      </c>
      <c r="R2476" s="2"/>
      <c r="S2476" s="2" t="s">
        <v>6528</v>
      </c>
      <c r="T2476" s="2" t="s">
        <v>11628</v>
      </c>
      <c r="U2476" s="2"/>
      <c r="V2476" s="2"/>
    </row>
    <row r="2477" spans="1:22" ht="14.25" customHeight="1">
      <c r="A2477" s="20" t="s">
        <v>13384</v>
      </c>
      <c r="B2477" s="20" t="s">
        <v>13385</v>
      </c>
      <c r="C2477" s="20" t="s">
        <v>4753</v>
      </c>
      <c r="D2477" s="20" t="s">
        <v>10256</v>
      </c>
      <c r="E2477" s="20" t="s">
        <v>264</v>
      </c>
      <c r="F2477" s="20" t="s">
        <v>13386</v>
      </c>
      <c r="G2477" s="20" t="s">
        <v>2091</v>
      </c>
      <c r="H2477" s="20" t="s">
        <v>13387</v>
      </c>
      <c r="I2477" s="20" t="s">
        <v>13388</v>
      </c>
      <c r="J2477" s="20"/>
      <c r="K2477" s="20"/>
      <c r="L2477" s="20"/>
      <c r="M2477" s="20" t="s">
        <v>1566</v>
      </c>
      <c r="N2477" s="20"/>
      <c r="O2477" s="20"/>
      <c r="P2477" s="20" t="s">
        <v>9771</v>
      </c>
      <c r="Q2477" s="20" t="s">
        <v>2051</v>
      </c>
      <c r="R2477" s="2" t="s">
        <v>2067</v>
      </c>
      <c r="S2477" s="2" t="s">
        <v>6528</v>
      </c>
      <c r="T2477" s="2" t="s">
        <v>10261</v>
      </c>
      <c r="U2477" s="2"/>
      <c r="V2477" s="2"/>
    </row>
    <row r="2478" spans="1:22" ht="14.25" customHeight="1">
      <c r="A2478" s="20" t="s">
        <v>13389</v>
      </c>
      <c r="B2478" s="20" t="s">
        <v>2168</v>
      </c>
      <c r="C2478" s="20" t="s">
        <v>13390</v>
      </c>
      <c r="D2478" s="20" t="s">
        <v>9766</v>
      </c>
      <c r="E2478" s="20" t="s">
        <v>264</v>
      </c>
      <c r="F2478" s="20" t="s">
        <v>13391</v>
      </c>
      <c r="G2478" s="20" t="s">
        <v>2091</v>
      </c>
      <c r="H2478" s="20" t="s">
        <v>13392</v>
      </c>
      <c r="I2478" s="20"/>
      <c r="J2478" s="20" t="s">
        <v>13393</v>
      </c>
      <c r="K2478" s="20" t="s">
        <v>9770</v>
      </c>
      <c r="L2478" s="20"/>
      <c r="M2478" s="20" t="s">
        <v>1566</v>
      </c>
      <c r="N2478" s="20"/>
      <c r="O2478" s="20"/>
      <c r="P2478" s="20" t="s">
        <v>9771</v>
      </c>
      <c r="Q2478" s="20" t="s">
        <v>2051</v>
      </c>
      <c r="R2478" s="2" t="s">
        <v>2067</v>
      </c>
      <c r="S2478" s="2" t="s">
        <v>6528</v>
      </c>
      <c r="T2478" s="2" t="s">
        <v>9772</v>
      </c>
      <c r="U2478" s="2"/>
      <c r="V2478" s="2"/>
    </row>
    <row r="2479" spans="1:22" ht="14.25" customHeight="1">
      <c r="A2479" s="20" t="s">
        <v>13394</v>
      </c>
      <c r="B2479" s="20" t="s">
        <v>6836</v>
      </c>
      <c r="C2479" s="20" t="s">
        <v>13395</v>
      </c>
      <c r="D2479" s="20" t="s">
        <v>10256</v>
      </c>
      <c r="E2479" s="20" t="s">
        <v>264</v>
      </c>
      <c r="F2479" s="20" t="s">
        <v>13396</v>
      </c>
      <c r="G2479" s="20" t="s">
        <v>2091</v>
      </c>
      <c r="H2479" s="20" t="s">
        <v>13397</v>
      </c>
      <c r="I2479" s="20"/>
      <c r="J2479" s="20" t="s">
        <v>13398</v>
      </c>
      <c r="K2479" s="20"/>
      <c r="L2479" s="20"/>
      <c r="M2479" s="20" t="s">
        <v>1566</v>
      </c>
      <c r="N2479" s="20"/>
      <c r="O2479" s="20"/>
      <c r="P2479" s="20" t="s">
        <v>9771</v>
      </c>
      <c r="Q2479" s="20" t="s">
        <v>2051</v>
      </c>
      <c r="R2479" s="2" t="s">
        <v>2067</v>
      </c>
      <c r="S2479" s="2" t="s">
        <v>6528</v>
      </c>
      <c r="T2479" s="2" t="s">
        <v>10261</v>
      </c>
      <c r="U2479" s="2"/>
      <c r="V2479" s="2"/>
    </row>
    <row r="2480" spans="1:22" ht="14.25" customHeight="1">
      <c r="A2480" s="20" t="s">
        <v>13399</v>
      </c>
      <c r="B2480" s="20" t="s">
        <v>6121</v>
      </c>
      <c r="C2480" s="20" t="s">
        <v>13400</v>
      </c>
      <c r="D2480" s="20" t="s">
        <v>10172</v>
      </c>
      <c r="E2480" s="20" t="s">
        <v>264</v>
      </c>
      <c r="F2480" s="20" t="s">
        <v>12073</v>
      </c>
      <c r="G2480" s="20" t="s">
        <v>2091</v>
      </c>
      <c r="H2480" s="20" t="s">
        <v>13401</v>
      </c>
      <c r="I2480" s="20" t="s">
        <v>13402</v>
      </c>
      <c r="J2480" s="20" t="s">
        <v>13403</v>
      </c>
      <c r="K2480" s="20"/>
      <c r="L2480" s="20"/>
      <c r="M2480" s="20" t="s">
        <v>60</v>
      </c>
      <c r="N2480" s="20"/>
      <c r="O2480" s="20"/>
      <c r="P2480" s="20" t="s">
        <v>9771</v>
      </c>
      <c r="Q2480" s="20" t="s">
        <v>2051</v>
      </c>
      <c r="R2480" s="2"/>
      <c r="S2480" s="2" t="s">
        <v>6528</v>
      </c>
      <c r="T2480" s="2" t="s">
        <v>10177</v>
      </c>
      <c r="U2480" s="2"/>
      <c r="V2480" s="2"/>
    </row>
    <row r="2481" spans="1:22" ht="14.25" customHeight="1">
      <c r="A2481" s="20" t="s">
        <v>13404</v>
      </c>
      <c r="B2481" s="20" t="s">
        <v>2181</v>
      </c>
      <c r="C2481" s="20" t="s">
        <v>13405</v>
      </c>
      <c r="D2481" s="20" t="s">
        <v>1913</v>
      </c>
      <c r="E2481" s="20" t="s">
        <v>264</v>
      </c>
      <c r="F2481" s="20" t="s">
        <v>3850</v>
      </c>
      <c r="G2481" s="20" t="s">
        <v>2091</v>
      </c>
      <c r="H2481" s="20" t="s">
        <v>13406</v>
      </c>
      <c r="I2481" s="20"/>
      <c r="J2481" s="20"/>
      <c r="K2481" s="20"/>
      <c r="L2481" s="20" t="s">
        <v>9775</v>
      </c>
      <c r="M2481" s="20" t="s">
        <v>59</v>
      </c>
      <c r="N2481" s="20"/>
      <c r="O2481" s="20"/>
      <c r="P2481" s="20" t="s">
        <v>9771</v>
      </c>
      <c r="Q2481" s="20" t="s">
        <v>2051</v>
      </c>
      <c r="R2481" s="2"/>
      <c r="S2481" s="2" t="s">
        <v>6528</v>
      </c>
      <c r="T2481" s="2" t="s">
        <v>9776</v>
      </c>
      <c r="U2481" s="2"/>
      <c r="V2481" s="2"/>
    </row>
    <row r="2482" spans="1:22" ht="14.25" customHeight="1">
      <c r="A2482" s="20" t="s">
        <v>13407</v>
      </c>
      <c r="B2482" s="20" t="s">
        <v>2181</v>
      </c>
      <c r="C2482" s="20" t="s">
        <v>13408</v>
      </c>
      <c r="D2482" s="20" t="s">
        <v>10172</v>
      </c>
      <c r="E2482" s="20" t="s">
        <v>264</v>
      </c>
      <c r="F2482" s="20" t="s">
        <v>11141</v>
      </c>
      <c r="G2482" s="20" t="s">
        <v>2091</v>
      </c>
      <c r="H2482" s="20" t="s">
        <v>13409</v>
      </c>
      <c r="I2482" s="20"/>
      <c r="J2482" s="20"/>
      <c r="K2482" s="20"/>
      <c r="L2482" s="20"/>
      <c r="M2482" s="20" t="s">
        <v>59</v>
      </c>
      <c r="N2482" s="20"/>
      <c r="O2482" s="20"/>
      <c r="P2482" s="20" t="s">
        <v>9771</v>
      </c>
      <c r="Q2482" s="20" t="s">
        <v>2051</v>
      </c>
      <c r="R2482" s="2"/>
      <c r="S2482" s="2" t="s">
        <v>6528</v>
      </c>
      <c r="T2482" s="2" t="s">
        <v>10177</v>
      </c>
      <c r="U2482" s="2"/>
      <c r="V2482" s="2"/>
    </row>
    <row r="2483" spans="1:22" ht="14.25" customHeight="1">
      <c r="A2483" s="20" t="s">
        <v>13410</v>
      </c>
      <c r="B2483" s="20" t="s">
        <v>13411</v>
      </c>
      <c r="C2483" s="20" t="s">
        <v>13412</v>
      </c>
      <c r="D2483" s="20" t="s">
        <v>1913</v>
      </c>
      <c r="E2483" s="20" t="s">
        <v>264</v>
      </c>
      <c r="F2483" s="20" t="s">
        <v>10568</v>
      </c>
      <c r="G2483" s="20" t="s">
        <v>2091</v>
      </c>
      <c r="H2483" s="20" t="s">
        <v>13413</v>
      </c>
      <c r="I2483" s="20" t="s">
        <v>13414</v>
      </c>
      <c r="J2483" s="20"/>
      <c r="K2483" s="20"/>
      <c r="L2483" s="20" t="s">
        <v>9775</v>
      </c>
      <c r="M2483" s="20" t="s">
        <v>1566</v>
      </c>
      <c r="N2483" s="20"/>
      <c r="O2483" s="20"/>
      <c r="P2483" s="20" t="s">
        <v>9771</v>
      </c>
      <c r="Q2483" s="20" t="s">
        <v>2051</v>
      </c>
      <c r="R2483" s="2" t="s">
        <v>2052</v>
      </c>
      <c r="S2483" s="2" t="s">
        <v>6528</v>
      </c>
      <c r="T2483" s="2" t="s">
        <v>9776</v>
      </c>
      <c r="U2483" s="2"/>
      <c r="V2483" s="2"/>
    </row>
    <row r="2484" spans="1:22" ht="14.25" customHeight="1">
      <c r="A2484" s="20" t="s">
        <v>13415</v>
      </c>
      <c r="B2484" s="20" t="s">
        <v>13416</v>
      </c>
      <c r="C2484" s="20" t="s">
        <v>13417</v>
      </c>
      <c r="D2484" s="20" t="s">
        <v>9958</v>
      </c>
      <c r="E2484" s="20" t="s">
        <v>96</v>
      </c>
      <c r="F2484" s="20" t="s">
        <v>13418</v>
      </c>
      <c r="G2484" s="20" t="s">
        <v>2091</v>
      </c>
      <c r="H2484" s="20" t="s">
        <v>13419</v>
      </c>
      <c r="I2484" s="20"/>
      <c r="J2484" s="20" t="s">
        <v>13420</v>
      </c>
      <c r="K2484" s="20"/>
      <c r="L2484" s="20"/>
      <c r="M2484" s="20" t="s">
        <v>1566</v>
      </c>
      <c r="N2484" s="20"/>
      <c r="O2484" s="20"/>
      <c r="P2484" s="20" t="s">
        <v>9771</v>
      </c>
      <c r="Q2484" s="20" t="s">
        <v>2051</v>
      </c>
      <c r="R2484" s="2" t="s">
        <v>2067</v>
      </c>
      <c r="S2484" s="2" t="s">
        <v>6528</v>
      </c>
      <c r="T2484" s="2" t="s">
        <v>9962</v>
      </c>
      <c r="U2484" s="2"/>
      <c r="V2484" s="2"/>
    </row>
    <row r="2485" spans="1:22" ht="14.25" customHeight="1">
      <c r="A2485" s="20" t="s">
        <v>13421</v>
      </c>
      <c r="B2485" s="20" t="s">
        <v>13416</v>
      </c>
      <c r="C2485" s="20" t="s">
        <v>13422</v>
      </c>
      <c r="D2485" s="20" t="s">
        <v>9794</v>
      </c>
      <c r="E2485" s="20" t="s">
        <v>96</v>
      </c>
      <c r="F2485" s="20" t="s">
        <v>13423</v>
      </c>
      <c r="G2485" s="20" t="s">
        <v>2091</v>
      </c>
      <c r="H2485" s="20" t="s">
        <v>13424</v>
      </c>
      <c r="I2485" s="20" t="s">
        <v>13425</v>
      </c>
      <c r="J2485" s="20" t="s">
        <v>13426</v>
      </c>
      <c r="K2485" s="20" t="s">
        <v>9799</v>
      </c>
      <c r="L2485" s="20" t="s">
        <v>9800</v>
      </c>
      <c r="M2485" s="20" t="s">
        <v>1566</v>
      </c>
      <c r="N2485" s="20"/>
      <c r="O2485" s="20"/>
      <c r="P2485" s="20" t="s">
        <v>9771</v>
      </c>
      <c r="Q2485" s="20" t="s">
        <v>2051</v>
      </c>
      <c r="R2485" s="2" t="s">
        <v>2067</v>
      </c>
      <c r="S2485" s="2" t="s">
        <v>6528</v>
      </c>
      <c r="T2485" s="2" t="s">
        <v>9801</v>
      </c>
      <c r="U2485" s="2"/>
      <c r="V2485" s="2"/>
    </row>
    <row r="2486" spans="1:22" ht="14.25" customHeight="1">
      <c r="A2486" s="20" t="s">
        <v>13427</v>
      </c>
      <c r="B2486" s="20" t="s">
        <v>13428</v>
      </c>
      <c r="C2486" s="20" t="s">
        <v>13429</v>
      </c>
      <c r="D2486" s="20" t="s">
        <v>9805</v>
      </c>
      <c r="E2486" s="20" t="s">
        <v>264</v>
      </c>
      <c r="F2486" s="20" t="s">
        <v>13430</v>
      </c>
      <c r="G2486" s="20" t="s">
        <v>2091</v>
      </c>
      <c r="H2486" s="20" t="s">
        <v>13431</v>
      </c>
      <c r="I2486" s="20" t="s">
        <v>13432</v>
      </c>
      <c r="J2486" s="20"/>
      <c r="K2486" s="20" t="s">
        <v>9809</v>
      </c>
      <c r="L2486" s="20" t="s">
        <v>9810</v>
      </c>
      <c r="M2486" s="20" t="s">
        <v>1566</v>
      </c>
      <c r="N2486" s="20"/>
      <c r="O2486" s="20"/>
      <c r="P2486" s="20" t="s">
        <v>9771</v>
      </c>
      <c r="Q2486" s="20" t="s">
        <v>2051</v>
      </c>
      <c r="R2486" s="2" t="s">
        <v>2067</v>
      </c>
      <c r="S2486" s="2" t="s">
        <v>6528</v>
      </c>
      <c r="T2486" s="2" t="s">
        <v>9811</v>
      </c>
      <c r="U2486" s="2"/>
      <c r="V2486" s="2"/>
    </row>
    <row r="2487" spans="1:22" ht="14.25" customHeight="1">
      <c r="A2487" s="20" t="s">
        <v>13433</v>
      </c>
      <c r="B2487" s="20" t="s">
        <v>13428</v>
      </c>
      <c r="C2487" s="20" t="s">
        <v>13434</v>
      </c>
      <c r="D2487" s="20" t="s">
        <v>1913</v>
      </c>
      <c r="E2487" s="20" t="s">
        <v>264</v>
      </c>
      <c r="F2487" s="20" t="s">
        <v>13435</v>
      </c>
      <c r="G2487" s="20" t="s">
        <v>2091</v>
      </c>
      <c r="H2487" s="20" t="s">
        <v>13436</v>
      </c>
      <c r="I2487" s="20" t="s">
        <v>13437</v>
      </c>
      <c r="J2487" s="20" t="s">
        <v>10044</v>
      </c>
      <c r="K2487" s="20"/>
      <c r="L2487" s="20" t="s">
        <v>9775</v>
      </c>
      <c r="M2487" s="20" t="s">
        <v>1566</v>
      </c>
      <c r="N2487" s="20"/>
      <c r="O2487" s="20"/>
      <c r="P2487" s="20" t="s">
        <v>9771</v>
      </c>
      <c r="Q2487" s="20" t="s">
        <v>2051</v>
      </c>
      <c r="R2487" s="2" t="s">
        <v>2067</v>
      </c>
      <c r="S2487" s="2" t="s">
        <v>6528</v>
      </c>
      <c r="T2487" s="2" t="s">
        <v>9776</v>
      </c>
      <c r="U2487" s="2"/>
      <c r="V2487" s="2"/>
    </row>
    <row r="2488" spans="1:22" ht="14.25" customHeight="1">
      <c r="A2488" s="20" t="s">
        <v>13438</v>
      </c>
      <c r="B2488" s="20" t="s">
        <v>13428</v>
      </c>
      <c r="C2488" s="20" t="s">
        <v>13439</v>
      </c>
      <c r="D2488" s="20" t="s">
        <v>9794</v>
      </c>
      <c r="E2488" s="20" t="s">
        <v>96</v>
      </c>
      <c r="F2488" s="20" t="s">
        <v>13440</v>
      </c>
      <c r="G2488" s="20" t="s">
        <v>2091</v>
      </c>
      <c r="H2488" s="20" t="s">
        <v>13441</v>
      </c>
      <c r="I2488" s="20" t="s">
        <v>13442</v>
      </c>
      <c r="J2488" s="20"/>
      <c r="K2488" s="20" t="s">
        <v>9799</v>
      </c>
      <c r="L2488" s="20" t="s">
        <v>9800</v>
      </c>
      <c r="M2488" s="20" t="s">
        <v>1566</v>
      </c>
      <c r="N2488" s="20"/>
      <c r="O2488" s="20"/>
      <c r="P2488" s="20" t="s">
        <v>9771</v>
      </c>
      <c r="Q2488" s="20" t="s">
        <v>2051</v>
      </c>
      <c r="R2488" s="2" t="s">
        <v>2067</v>
      </c>
      <c r="S2488" s="2" t="s">
        <v>6528</v>
      </c>
      <c r="T2488" s="2" t="s">
        <v>9801</v>
      </c>
      <c r="U2488" s="2"/>
      <c r="V2488" s="2"/>
    </row>
    <row r="2489" spans="1:22" ht="14.25" customHeight="1">
      <c r="A2489" s="20" t="s">
        <v>13443</v>
      </c>
      <c r="B2489" s="20" t="s">
        <v>13444</v>
      </c>
      <c r="C2489" s="20" t="s">
        <v>13445</v>
      </c>
      <c r="D2489" s="20" t="s">
        <v>9766</v>
      </c>
      <c r="E2489" s="20" t="s">
        <v>264</v>
      </c>
      <c r="F2489" s="20" t="s">
        <v>13446</v>
      </c>
      <c r="G2489" s="20" t="s">
        <v>2091</v>
      </c>
      <c r="H2489" s="20" t="s">
        <v>13447</v>
      </c>
      <c r="I2489" s="20"/>
      <c r="J2489" s="20" t="s">
        <v>13448</v>
      </c>
      <c r="K2489" s="20" t="s">
        <v>9770</v>
      </c>
      <c r="L2489" s="20"/>
      <c r="M2489" s="20" t="s">
        <v>60</v>
      </c>
      <c r="N2489" s="20"/>
      <c r="O2489" s="20"/>
      <c r="P2489" s="20" t="s">
        <v>9771</v>
      </c>
      <c r="Q2489" s="20" t="s">
        <v>2051</v>
      </c>
      <c r="R2489" s="2"/>
      <c r="S2489" s="2" t="s">
        <v>6528</v>
      </c>
      <c r="T2489" s="2" t="s">
        <v>9772</v>
      </c>
      <c r="U2489" s="2"/>
      <c r="V2489" s="2"/>
    </row>
    <row r="2490" spans="1:22" ht="14.25" customHeight="1">
      <c r="A2490" s="20" t="s">
        <v>13449</v>
      </c>
      <c r="B2490" s="20" t="s">
        <v>13450</v>
      </c>
      <c r="C2490" s="20" t="s">
        <v>13451</v>
      </c>
      <c r="D2490" s="20" t="s">
        <v>9766</v>
      </c>
      <c r="E2490" s="20" t="s">
        <v>264</v>
      </c>
      <c r="F2490" s="20" t="s">
        <v>2090</v>
      </c>
      <c r="G2490" s="20" t="s">
        <v>2091</v>
      </c>
      <c r="H2490" s="20" t="s">
        <v>13452</v>
      </c>
      <c r="I2490" s="20" t="s">
        <v>13453</v>
      </c>
      <c r="J2490" s="20" t="s">
        <v>13454</v>
      </c>
      <c r="K2490" s="20" t="s">
        <v>9770</v>
      </c>
      <c r="L2490" s="20"/>
      <c r="M2490" s="20" t="s">
        <v>1566</v>
      </c>
      <c r="N2490" s="20"/>
      <c r="O2490" s="20"/>
      <c r="P2490" s="20" t="s">
        <v>9771</v>
      </c>
      <c r="Q2490" s="20" t="s">
        <v>2051</v>
      </c>
      <c r="R2490" s="2" t="s">
        <v>2067</v>
      </c>
      <c r="S2490" s="2" t="s">
        <v>6528</v>
      </c>
      <c r="T2490" s="2" t="s">
        <v>9772</v>
      </c>
      <c r="U2490" s="2"/>
      <c r="V2490" s="2"/>
    </row>
    <row r="2491" spans="1:22" ht="14.25" customHeight="1">
      <c r="A2491" s="20" t="s">
        <v>13455</v>
      </c>
      <c r="B2491" s="20" t="s">
        <v>13456</v>
      </c>
      <c r="C2491" s="20" t="s">
        <v>8711</v>
      </c>
      <c r="D2491" s="20" t="s">
        <v>9805</v>
      </c>
      <c r="E2491" s="20" t="s">
        <v>264</v>
      </c>
      <c r="F2491" s="20" t="s">
        <v>13457</v>
      </c>
      <c r="G2491" s="20" t="s">
        <v>2091</v>
      </c>
      <c r="H2491" s="20" t="s">
        <v>13458</v>
      </c>
      <c r="I2491" s="20" t="s">
        <v>13459</v>
      </c>
      <c r="J2491" s="20"/>
      <c r="K2491" s="20" t="s">
        <v>9809</v>
      </c>
      <c r="L2491" s="20" t="s">
        <v>9810</v>
      </c>
      <c r="M2491" s="20" t="s">
        <v>1566</v>
      </c>
      <c r="N2491" s="20"/>
      <c r="O2491" s="20"/>
      <c r="P2491" s="20" t="s">
        <v>9771</v>
      </c>
      <c r="Q2491" s="20" t="s">
        <v>2051</v>
      </c>
      <c r="R2491" s="2" t="s">
        <v>2067</v>
      </c>
      <c r="S2491" s="2" t="s">
        <v>6528</v>
      </c>
      <c r="T2491" s="2" t="s">
        <v>9811</v>
      </c>
      <c r="U2491" s="2"/>
      <c r="V2491" s="2"/>
    </row>
    <row r="2492" spans="1:22" ht="14.25" customHeight="1">
      <c r="A2492" s="20" t="s">
        <v>13460</v>
      </c>
      <c r="B2492" s="20" t="s">
        <v>13461</v>
      </c>
      <c r="C2492" s="20" t="s">
        <v>13462</v>
      </c>
      <c r="D2492" s="20" t="s">
        <v>9794</v>
      </c>
      <c r="E2492" s="20" t="s">
        <v>96</v>
      </c>
      <c r="F2492" s="20" t="s">
        <v>13463</v>
      </c>
      <c r="G2492" s="20" t="s">
        <v>2091</v>
      </c>
      <c r="H2492" s="20" t="s">
        <v>13464</v>
      </c>
      <c r="I2492" s="20"/>
      <c r="J2492" s="20"/>
      <c r="K2492" s="20" t="s">
        <v>9799</v>
      </c>
      <c r="L2492" s="20" t="s">
        <v>9800</v>
      </c>
      <c r="M2492" s="20" t="s">
        <v>1566</v>
      </c>
      <c r="N2492" s="20"/>
      <c r="O2492" s="20"/>
      <c r="P2492" s="20" t="s">
        <v>9771</v>
      </c>
      <c r="Q2492" s="20" t="s">
        <v>2051</v>
      </c>
      <c r="R2492" s="2" t="s">
        <v>2067</v>
      </c>
      <c r="S2492" s="2" t="s">
        <v>6528</v>
      </c>
      <c r="T2492" s="2" t="s">
        <v>9801</v>
      </c>
      <c r="U2492" s="2"/>
      <c r="V2492" s="2"/>
    </row>
    <row r="2493" spans="1:22" ht="14.25" customHeight="1">
      <c r="A2493" s="20" t="s">
        <v>13465</v>
      </c>
      <c r="B2493" s="20" t="s">
        <v>13466</v>
      </c>
      <c r="C2493" s="20" t="s">
        <v>13467</v>
      </c>
      <c r="D2493" s="20" t="s">
        <v>9836</v>
      </c>
      <c r="E2493" s="20" t="s">
        <v>264</v>
      </c>
      <c r="F2493" s="20" t="s">
        <v>13468</v>
      </c>
      <c r="G2493" s="20" t="s">
        <v>2091</v>
      </c>
      <c r="H2493" s="20" t="s">
        <v>13469</v>
      </c>
      <c r="I2493" s="20" t="s">
        <v>13470</v>
      </c>
      <c r="J2493" s="20" t="s">
        <v>13471</v>
      </c>
      <c r="K2493" s="20" t="s">
        <v>9841</v>
      </c>
      <c r="L2493" s="20"/>
      <c r="M2493" s="20" t="s">
        <v>1566</v>
      </c>
      <c r="N2493" s="20"/>
      <c r="O2493" s="20"/>
      <c r="P2493" s="20" t="s">
        <v>9771</v>
      </c>
      <c r="Q2493" s="20" t="s">
        <v>2051</v>
      </c>
      <c r="R2493" s="2" t="s">
        <v>2067</v>
      </c>
      <c r="S2493" s="2" t="s">
        <v>6528</v>
      </c>
      <c r="T2493" s="2" t="s">
        <v>9842</v>
      </c>
      <c r="U2493" s="2"/>
      <c r="V2493" s="2"/>
    </row>
    <row r="2494" spans="1:22" ht="14.25" customHeight="1">
      <c r="A2494" s="20" t="s">
        <v>13472</v>
      </c>
      <c r="B2494" s="20" t="s">
        <v>13473</v>
      </c>
      <c r="C2494" s="20" t="s">
        <v>13474</v>
      </c>
      <c r="D2494" s="20" t="s">
        <v>9794</v>
      </c>
      <c r="E2494" s="20" t="s">
        <v>96</v>
      </c>
      <c r="F2494" s="20" t="s">
        <v>13475</v>
      </c>
      <c r="G2494" s="20" t="s">
        <v>2091</v>
      </c>
      <c r="H2494" s="20" t="s">
        <v>13476</v>
      </c>
      <c r="I2494" s="20"/>
      <c r="J2494" s="20" t="s">
        <v>13477</v>
      </c>
      <c r="K2494" s="20" t="s">
        <v>9799</v>
      </c>
      <c r="L2494" s="20" t="s">
        <v>9800</v>
      </c>
      <c r="M2494" s="20" t="s">
        <v>59</v>
      </c>
      <c r="N2494" s="20"/>
      <c r="O2494" s="20"/>
      <c r="P2494" s="20" t="s">
        <v>9771</v>
      </c>
      <c r="Q2494" s="20" t="s">
        <v>2051</v>
      </c>
      <c r="R2494" s="2"/>
      <c r="S2494" s="2" t="s">
        <v>6528</v>
      </c>
      <c r="T2494" s="2" t="s">
        <v>9801</v>
      </c>
      <c r="U2494" s="2"/>
      <c r="V2494" s="2"/>
    </row>
    <row r="2495" spans="1:22" ht="14.25" customHeight="1">
      <c r="A2495" s="20" t="s">
        <v>13478</v>
      </c>
      <c r="B2495" s="20" t="s">
        <v>13479</v>
      </c>
      <c r="C2495" s="20" t="s">
        <v>3779</v>
      </c>
      <c r="D2495" s="20" t="s">
        <v>10047</v>
      </c>
      <c r="E2495" s="20" t="s">
        <v>264</v>
      </c>
      <c r="F2495" s="20" t="s">
        <v>13480</v>
      </c>
      <c r="G2495" s="20" t="s">
        <v>2091</v>
      </c>
      <c r="H2495" s="20" t="s">
        <v>13481</v>
      </c>
      <c r="I2495" s="20" t="s">
        <v>13482</v>
      </c>
      <c r="J2495" s="20" t="s">
        <v>13483</v>
      </c>
      <c r="K2495" s="20"/>
      <c r="L2495" s="20" t="s">
        <v>10052</v>
      </c>
      <c r="M2495" s="20" t="s">
        <v>60</v>
      </c>
      <c r="N2495" s="20"/>
      <c r="O2495" s="20"/>
      <c r="P2495" s="20" t="s">
        <v>9771</v>
      </c>
      <c r="Q2495" s="20" t="s">
        <v>2051</v>
      </c>
      <c r="R2495" s="2"/>
      <c r="S2495" s="2" t="s">
        <v>6528</v>
      </c>
      <c r="T2495" s="2" t="s">
        <v>10053</v>
      </c>
      <c r="U2495" s="2"/>
      <c r="V2495" s="2"/>
    </row>
    <row r="2496" spans="1:22" ht="14.25" customHeight="1">
      <c r="A2496" s="20" t="s">
        <v>13484</v>
      </c>
      <c r="B2496" s="20" t="s">
        <v>13485</v>
      </c>
      <c r="C2496" s="20" t="s">
        <v>13486</v>
      </c>
      <c r="D2496" s="20" t="s">
        <v>1913</v>
      </c>
      <c r="E2496" s="20" t="s">
        <v>264</v>
      </c>
      <c r="F2496" s="20" t="s">
        <v>13487</v>
      </c>
      <c r="G2496" s="20" t="s">
        <v>2091</v>
      </c>
      <c r="H2496" s="20" t="s">
        <v>13488</v>
      </c>
      <c r="I2496" s="20" t="s">
        <v>13489</v>
      </c>
      <c r="J2496" s="20" t="s">
        <v>13490</v>
      </c>
      <c r="K2496" s="20"/>
      <c r="L2496" s="20" t="s">
        <v>9775</v>
      </c>
      <c r="M2496" s="20" t="s">
        <v>60</v>
      </c>
      <c r="N2496" s="20"/>
      <c r="O2496" s="20"/>
      <c r="P2496" s="20" t="s">
        <v>9771</v>
      </c>
      <c r="Q2496" s="20" t="s">
        <v>2051</v>
      </c>
      <c r="R2496" s="2"/>
      <c r="S2496" s="2" t="s">
        <v>6528</v>
      </c>
      <c r="T2496" s="2" t="s">
        <v>9776</v>
      </c>
      <c r="U2496" s="2"/>
      <c r="V2496" s="2"/>
    </row>
    <row r="2497" spans="1:22" ht="14.25" customHeight="1">
      <c r="A2497" s="20" t="s">
        <v>13491</v>
      </c>
      <c r="B2497" s="20" t="s">
        <v>2110</v>
      </c>
      <c r="C2497" s="20" t="s">
        <v>13492</v>
      </c>
      <c r="D2497" s="20" t="s">
        <v>1913</v>
      </c>
      <c r="E2497" s="20" t="s">
        <v>264</v>
      </c>
      <c r="F2497" s="20" t="s">
        <v>2489</v>
      </c>
      <c r="G2497" s="20" t="s">
        <v>2091</v>
      </c>
      <c r="H2497" s="20" t="s">
        <v>13493</v>
      </c>
      <c r="I2497" s="20" t="s">
        <v>13494</v>
      </c>
      <c r="J2497" s="20"/>
      <c r="K2497" s="20"/>
      <c r="L2497" s="20" t="s">
        <v>9775</v>
      </c>
      <c r="M2497" s="20" t="s">
        <v>60</v>
      </c>
      <c r="N2497" s="20"/>
      <c r="O2497" s="20"/>
      <c r="P2497" s="20" t="s">
        <v>9771</v>
      </c>
      <c r="Q2497" s="20" t="s">
        <v>2051</v>
      </c>
      <c r="R2497" s="2"/>
      <c r="S2497" s="2" t="s">
        <v>6528</v>
      </c>
      <c r="T2497" s="2" t="s">
        <v>9776</v>
      </c>
      <c r="U2497" s="2"/>
      <c r="V2497" s="2"/>
    </row>
    <row r="2498" spans="1:22" ht="14.25" customHeight="1">
      <c r="A2498" s="20" t="s">
        <v>13495</v>
      </c>
      <c r="B2498" s="20" t="s">
        <v>2110</v>
      </c>
      <c r="C2498" s="20" t="s">
        <v>13496</v>
      </c>
      <c r="D2498" s="20" t="s">
        <v>10256</v>
      </c>
      <c r="E2498" s="20" t="s">
        <v>264</v>
      </c>
      <c r="F2498" s="20" t="s">
        <v>13497</v>
      </c>
      <c r="G2498" s="20" t="s">
        <v>2091</v>
      </c>
      <c r="H2498" s="20" t="s">
        <v>13498</v>
      </c>
      <c r="I2498" s="20" t="s">
        <v>13499</v>
      </c>
      <c r="J2498" s="20" t="s">
        <v>13500</v>
      </c>
      <c r="K2498" s="20"/>
      <c r="L2498" s="20"/>
      <c r="M2498" s="20" t="s">
        <v>59</v>
      </c>
      <c r="N2498" s="20"/>
      <c r="O2498" s="20"/>
      <c r="P2498" s="20" t="s">
        <v>9771</v>
      </c>
      <c r="Q2498" s="20" t="s">
        <v>2051</v>
      </c>
      <c r="R2498" s="2"/>
      <c r="S2498" s="2" t="s">
        <v>6528</v>
      </c>
      <c r="T2498" s="2" t="s">
        <v>10261</v>
      </c>
      <c r="U2498" s="2"/>
      <c r="V2498" s="2"/>
    </row>
    <row r="2499" spans="1:22" ht="14.25" customHeight="1">
      <c r="A2499" s="20" t="s">
        <v>13501</v>
      </c>
      <c r="B2499" s="20" t="s">
        <v>13502</v>
      </c>
      <c r="C2499" s="20" t="s">
        <v>13503</v>
      </c>
      <c r="D2499" s="20" t="s">
        <v>9935</v>
      </c>
      <c r="E2499" s="20" t="s">
        <v>264</v>
      </c>
      <c r="F2499" s="20" t="s">
        <v>13504</v>
      </c>
      <c r="G2499" s="20" t="s">
        <v>2091</v>
      </c>
      <c r="H2499" s="20" t="s">
        <v>13505</v>
      </c>
      <c r="I2499" s="20"/>
      <c r="J2499" s="20"/>
      <c r="K2499" s="20" t="s">
        <v>9940</v>
      </c>
      <c r="L2499" s="20" t="s">
        <v>9941</v>
      </c>
      <c r="M2499" s="20" t="s">
        <v>1566</v>
      </c>
      <c r="N2499" s="20"/>
      <c r="O2499" s="20"/>
      <c r="P2499" s="20" t="s">
        <v>9771</v>
      </c>
      <c r="Q2499" s="20" t="s">
        <v>2051</v>
      </c>
      <c r="R2499" s="2" t="s">
        <v>2067</v>
      </c>
      <c r="S2499" s="2" t="s">
        <v>6528</v>
      </c>
      <c r="T2499" s="2" t="s">
        <v>9942</v>
      </c>
      <c r="U2499" s="2"/>
      <c r="V2499" s="2"/>
    </row>
    <row r="2500" spans="1:22" ht="14.25" customHeight="1">
      <c r="A2500" s="20" t="s">
        <v>13506</v>
      </c>
      <c r="B2500" s="20" t="s">
        <v>13507</v>
      </c>
      <c r="C2500" s="20" t="s">
        <v>13508</v>
      </c>
      <c r="D2500" s="20" t="s">
        <v>9878</v>
      </c>
      <c r="E2500" s="20" t="s">
        <v>264</v>
      </c>
      <c r="F2500" s="20" t="s">
        <v>13509</v>
      </c>
      <c r="G2500" s="20" t="s">
        <v>2091</v>
      </c>
      <c r="H2500" s="20" t="s">
        <v>13510</v>
      </c>
      <c r="I2500" s="20" t="s">
        <v>13511</v>
      </c>
      <c r="J2500" s="20" t="s">
        <v>13512</v>
      </c>
      <c r="K2500" s="20" t="s">
        <v>9882</v>
      </c>
      <c r="L2500" s="20"/>
      <c r="M2500" s="20" t="s">
        <v>1566</v>
      </c>
      <c r="N2500" s="20"/>
      <c r="O2500" s="20"/>
      <c r="P2500" s="20" t="s">
        <v>9771</v>
      </c>
      <c r="Q2500" s="20" t="s">
        <v>2051</v>
      </c>
      <c r="R2500" s="2" t="s">
        <v>2067</v>
      </c>
      <c r="S2500" s="2" t="s">
        <v>6528</v>
      </c>
      <c r="T2500" s="2" t="s">
        <v>9883</v>
      </c>
      <c r="U2500" s="2"/>
      <c r="V2500" s="2"/>
    </row>
    <row r="2501" spans="1:22" ht="14.25" customHeight="1">
      <c r="A2501" s="20" t="s">
        <v>13513</v>
      </c>
      <c r="B2501" s="20" t="s">
        <v>13514</v>
      </c>
      <c r="C2501" s="20" t="s">
        <v>13515</v>
      </c>
      <c r="D2501" s="20" t="s">
        <v>10001</v>
      </c>
      <c r="E2501" s="20" t="s">
        <v>264</v>
      </c>
      <c r="F2501" s="20" t="s">
        <v>11187</v>
      </c>
      <c r="G2501" s="20" t="s">
        <v>2091</v>
      </c>
      <c r="H2501" s="20" t="s">
        <v>13516</v>
      </c>
      <c r="I2501" s="20" t="s">
        <v>13517</v>
      </c>
      <c r="J2501" s="20"/>
      <c r="K2501" s="20" t="s">
        <v>10005</v>
      </c>
      <c r="L2501" s="20" t="s">
        <v>10006</v>
      </c>
      <c r="M2501" s="20" t="s">
        <v>1566</v>
      </c>
      <c r="N2501" s="20"/>
      <c r="O2501" s="20"/>
      <c r="P2501" s="20" t="s">
        <v>9771</v>
      </c>
      <c r="Q2501" s="20" t="s">
        <v>2051</v>
      </c>
      <c r="R2501" s="2" t="s">
        <v>2052</v>
      </c>
      <c r="S2501" s="2" t="s">
        <v>6679</v>
      </c>
      <c r="T2501" s="2" t="s">
        <v>10007</v>
      </c>
      <c r="U2501" s="2"/>
      <c r="V2501" s="2"/>
    </row>
    <row r="2502" spans="1:22" ht="14.25" customHeight="1">
      <c r="A2502" s="20" t="s">
        <v>13518</v>
      </c>
      <c r="B2502" s="20" t="s">
        <v>13456</v>
      </c>
      <c r="C2502" s="20" t="s">
        <v>4016</v>
      </c>
      <c r="D2502" s="20" t="s">
        <v>9805</v>
      </c>
      <c r="E2502" s="20" t="s">
        <v>264</v>
      </c>
      <c r="F2502" s="20" t="s">
        <v>13519</v>
      </c>
      <c r="G2502" s="20" t="s">
        <v>2091</v>
      </c>
      <c r="H2502" s="20" t="s">
        <v>13520</v>
      </c>
      <c r="I2502" s="20"/>
      <c r="J2502" s="20" t="s">
        <v>13521</v>
      </c>
      <c r="K2502" s="20" t="s">
        <v>9809</v>
      </c>
      <c r="L2502" s="20" t="s">
        <v>9810</v>
      </c>
      <c r="M2502" s="20" t="s">
        <v>1566</v>
      </c>
      <c r="N2502" s="20"/>
      <c r="O2502" s="20"/>
      <c r="P2502" s="20" t="s">
        <v>9771</v>
      </c>
      <c r="Q2502" s="20" t="s">
        <v>2051</v>
      </c>
      <c r="R2502" s="2" t="s">
        <v>2067</v>
      </c>
      <c r="S2502" s="2" t="s">
        <v>6528</v>
      </c>
      <c r="T2502" s="2" t="s">
        <v>9811</v>
      </c>
      <c r="U2502" s="2"/>
      <c r="V2502" s="2"/>
    </row>
    <row r="2503" spans="1:22" ht="14.25" customHeight="1">
      <c r="A2503" s="20" t="s">
        <v>13522</v>
      </c>
      <c r="B2503" s="20" t="s">
        <v>13456</v>
      </c>
      <c r="C2503" s="20" t="s">
        <v>3518</v>
      </c>
      <c r="D2503" s="20" t="s">
        <v>10283</v>
      </c>
      <c r="E2503" s="20" t="s">
        <v>264</v>
      </c>
      <c r="F2503" s="20" t="s">
        <v>13523</v>
      </c>
      <c r="G2503" s="20" t="s">
        <v>2091</v>
      </c>
      <c r="H2503" s="20" t="s">
        <v>13524</v>
      </c>
      <c r="I2503" s="20" t="s">
        <v>13525</v>
      </c>
      <c r="J2503" s="20"/>
      <c r="K2503" s="20"/>
      <c r="L2503" s="20"/>
      <c r="M2503" s="20" t="s">
        <v>60</v>
      </c>
      <c r="N2503" s="20"/>
      <c r="O2503" s="20"/>
      <c r="P2503" s="20" t="s">
        <v>9771</v>
      </c>
      <c r="Q2503" s="20" t="s">
        <v>2051</v>
      </c>
      <c r="R2503" s="2"/>
      <c r="S2503" s="2" t="s">
        <v>6528</v>
      </c>
      <c r="T2503" s="2" t="s">
        <v>10286</v>
      </c>
      <c r="U2503" s="2"/>
      <c r="V2503" s="2"/>
    </row>
    <row r="2504" spans="1:22" ht="14.25" customHeight="1">
      <c r="A2504" s="20" t="s">
        <v>13526</v>
      </c>
      <c r="B2504" s="20" t="s">
        <v>13527</v>
      </c>
      <c r="C2504" s="20" t="s">
        <v>13528</v>
      </c>
      <c r="D2504" s="20" t="s">
        <v>9794</v>
      </c>
      <c r="E2504" s="20" t="s">
        <v>96</v>
      </c>
      <c r="F2504" s="20" t="s">
        <v>13529</v>
      </c>
      <c r="G2504" s="20" t="s">
        <v>2091</v>
      </c>
      <c r="H2504" s="20" t="s">
        <v>13530</v>
      </c>
      <c r="I2504" s="20" t="s">
        <v>13531</v>
      </c>
      <c r="J2504" s="20" t="s">
        <v>13532</v>
      </c>
      <c r="K2504" s="20" t="s">
        <v>9799</v>
      </c>
      <c r="L2504" s="20" t="s">
        <v>9800</v>
      </c>
      <c r="M2504" s="20" t="s">
        <v>59</v>
      </c>
      <c r="N2504" s="20"/>
      <c r="O2504" s="20"/>
      <c r="P2504" s="20" t="s">
        <v>9771</v>
      </c>
      <c r="Q2504" s="20" t="s">
        <v>2051</v>
      </c>
      <c r="R2504" s="2"/>
      <c r="S2504" s="2" t="s">
        <v>6528</v>
      </c>
      <c r="T2504" s="2" t="s">
        <v>9801</v>
      </c>
      <c r="U2504" s="2"/>
      <c r="V2504" s="2"/>
    </row>
    <row r="2505" spans="1:22" ht="14.25" customHeight="1">
      <c r="A2505" s="20" t="s">
        <v>13533</v>
      </c>
      <c r="B2505" s="20" t="s">
        <v>13534</v>
      </c>
      <c r="C2505" s="20" t="s">
        <v>5210</v>
      </c>
      <c r="D2505" s="20" t="s">
        <v>9766</v>
      </c>
      <c r="E2505" s="20" t="s">
        <v>264</v>
      </c>
      <c r="F2505" s="20" t="s">
        <v>13535</v>
      </c>
      <c r="G2505" s="20" t="s">
        <v>2091</v>
      </c>
      <c r="H2505" s="20" t="s">
        <v>13536</v>
      </c>
      <c r="I2505" s="20"/>
      <c r="J2505" s="20"/>
      <c r="K2505" s="20" t="s">
        <v>9770</v>
      </c>
      <c r="L2505" s="20"/>
      <c r="M2505" s="20" t="s">
        <v>1566</v>
      </c>
      <c r="N2505" s="20"/>
      <c r="O2505" s="20"/>
      <c r="P2505" s="20" t="s">
        <v>9771</v>
      </c>
      <c r="Q2505" s="20" t="s">
        <v>2051</v>
      </c>
      <c r="R2505" s="2" t="s">
        <v>2067</v>
      </c>
      <c r="S2505" s="2" t="s">
        <v>6528</v>
      </c>
      <c r="T2505" s="2" t="s">
        <v>9772</v>
      </c>
      <c r="U2505" s="2"/>
      <c r="V2505" s="2"/>
    </row>
    <row r="2506" spans="1:22" ht="14.25" customHeight="1">
      <c r="A2506" s="20" t="s">
        <v>13537</v>
      </c>
      <c r="B2506" s="20" t="s">
        <v>8196</v>
      </c>
      <c r="C2506" s="20" t="s">
        <v>10551</v>
      </c>
      <c r="D2506" s="20" t="s">
        <v>9805</v>
      </c>
      <c r="E2506" s="20" t="s">
        <v>264</v>
      </c>
      <c r="F2506" s="20" t="s">
        <v>13538</v>
      </c>
      <c r="G2506" s="20" t="s">
        <v>2091</v>
      </c>
      <c r="H2506" s="20" t="s">
        <v>13539</v>
      </c>
      <c r="I2506" s="20" t="s">
        <v>13540</v>
      </c>
      <c r="J2506" s="20" t="s">
        <v>13541</v>
      </c>
      <c r="K2506" s="20" t="s">
        <v>9809</v>
      </c>
      <c r="L2506" s="20" t="s">
        <v>9810</v>
      </c>
      <c r="M2506" s="20" t="s">
        <v>59</v>
      </c>
      <c r="N2506" s="20"/>
      <c r="O2506" s="20"/>
      <c r="P2506" s="20" t="s">
        <v>9771</v>
      </c>
      <c r="Q2506" s="20" t="s">
        <v>2051</v>
      </c>
      <c r="R2506" s="2"/>
      <c r="S2506" s="2" t="s">
        <v>6528</v>
      </c>
      <c r="T2506" s="2" t="s">
        <v>9811</v>
      </c>
      <c r="U2506" s="2"/>
      <c r="V2506" s="2"/>
    </row>
    <row r="2507" spans="1:22" ht="14.25" customHeight="1">
      <c r="A2507" s="20" t="s">
        <v>13542</v>
      </c>
      <c r="B2507" s="20" t="s">
        <v>8196</v>
      </c>
      <c r="C2507" s="20" t="s">
        <v>2586</v>
      </c>
      <c r="D2507" s="20" t="s">
        <v>9836</v>
      </c>
      <c r="E2507" s="20" t="s">
        <v>264</v>
      </c>
      <c r="F2507" s="20" t="s">
        <v>13543</v>
      </c>
      <c r="G2507" s="20" t="s">
        <v>2091</v>
      </c>
      <c r="H2507" s="20" t="s">
        <v>13544</v>
      </c>
      <c r="I2507" s="20"/>
      <c r="J2507" s="20" t="s">
        <v>13545</v>
      </c>
      <c r="K2507" s="20" t="s">
        <v>9841</v>
      </c>
      <c r="L2507" s="20"/>
      <c r="M2507" s="20" t="s">
        <v>1566</v>
      </c>
      <c r="N2507" s="20"/>
      <c r="O2507" s="20"/>
      <c r="P2507" s="20" t="s">
        <v>9771</v>
      </c>
      <c r="Q2507" s="20" t="s">
        <v>2051</v>
      </c>
      <c r="R2507" s="2" t="s">
        <v>2067</v>
      </c>
      <c r="S2507" s="2" t="s">
        <v>6528</v>
      </c>
      <c r="T2507" s="2" t="s">
        <v>9842</v>
      </c>
      <c r="U2507" s="2"/>
      <c r="V2507" s="2"/>
    </row>
    <row r="2508" spans="1:22" ht="14.25" customHeight="1">
      <c r="A2508" s="20" t="s">
        <v>13546</v>
      </c>
      <c r="B2508" s="20" t="s">
        <v>13547</v>
      </c>
      <c r="C2508" s="20" t="s">
        <v>13548</v>
      </c>
      <c r="D2508" s="20" t="s">
        <v>1913</v>
      </c>
      <c r="E2508" s="20" t="s">
        <v>264</v>
      </c>
      <c r="F2508" s="20" t="s">
        <v>13549</v>
      </c>
      <c r="G2508" s="20" t="s">
        <v>2091</v>
      </c>
      <c r="H2508" s="20" t="s">
        <v>13550</v>
      </c>
      <c r="I2508" s="20"/>
      <c r="J2508" s="20" t="s">
        <v>13551</v>
      </c>
      <c r="K2508" s="20"/>
      <c r="L2508" s="20" t="s">
        <v>9775</v>
      </c>
      <c r="M2508" s="20" t="s">
        <v>60</v>
      </c>
      <c r="N2508" s="20"/>
      <c r="O2508" s="20"/>
      <c r="P2508" s="20" t="s">
        <v>9771</v>
      </c>
      <c r="Q2508" s="20" t="s">
        <v>2051</v>
      </c>
      <c r="R2508" s="2"/>
      <c r="S2508" s="2" t="s">
        <v>6528</v>
      </c>
      <c r="T2508" s="2" t="s">
        <v>9776</v>
      </c>
      <c r="U2508" s="2"/>
      <c r="V2508" s="2"/>
    </row>
    <row r="2509" spans="1:22" ht="14.25" customHeight="1">
      <c r="A2509" s="20" t="s">
        <v>13552</v>
      </c>
      <c r="B2509" s="20" t="s">
        <v>2103</v>
      </c>
      <c r="C2509" s="20" t="s">
        <v>13553</v>
      </c>
      <c r="D2509" s="20" t="s">
        <v>10648</v>
      </c>
      <c r="E2509" s="20" t="s">
        <v>264</v>
      </c>
      <c r="F2509" s="20" t="s">
        <v>2824</v>
      </c>
      <c r="G2509" s="20" t="s">
        <v>2091</v>
      </c>
      <c r="H2509" s="20" t="s">
        <v>13554</v>
      </c>
      <c r="I2509" s="20" t="s">
        <v>13555</v>
      </c>
      <c r="J2509" s="20" t="s">
        <v>13556</v>
      </c>
      <c r="K2509" s="20" t="s">
        <v>10651</v>
      </c>
      <c r="L2509" s="20" t="s">
        <v>10652</v>
      </c>
      <c r="M2509" s="20" t="s">
        <v>60</v>
      </c>
      <c r="N2509" s="20"/>
      <c r="O2509" s="20"/>
      <c r="P2509" s="20" t="s">
        <v>9771</v>
      </c>
      <c r="Q2509" s="20" t="s">
        <v>2051</v>
      </c>
      <c r="R2509" s="2"/>
      <c r="S2509" s="2" t="s">
        <v>6528</v>
      </c>
      <c r="T2509" s="2" t="s">
        <v>10653</v>
      </c>
      <c r="U2509" s="2"/>
      <c r="V2509" s="2"/>
    </row>
    <row r="2510" spans="1:22" ht="14.25" customHeight="1">
      <c r="A2510" s="20" t="s">
        <v>13557</v>
      </c>
      <c r="B2510" s="20" t="s">
        <v>2103</v>
      </c>
      <c r="C2510" s="20" t="s">
        <v>13558</v>
      </c>
      <c r="D2510" s="20" t="s">
        <v>9766</v>
      </c>
      <c r="E2510" s="20" t="s">
        <v>264</v>
      </c>
      <c r="F2510" s="20" t="s">
        <v>11762</v>
      </c>
      <c r="G2510" s="20" t="s">
        <v>2091</v>
      </c>
      <c r="H2510" s="20" t="s">
        <v>13559</v>
      </c>
      <c r="I2510" s="20" t="s">
        <v>13560</v>
      </c>
      <c r="J2510" s="20"/>
      <c r="K2510" s="20" t="s">
        <v>9770</v>
      </c>
      <c r="L2510" s="20"/>
      <c r="M2510" s="20" t="s">
        <v>1566</v>
      </c>
      <c r="N2510" s="20"/>
      <c r="O2510" s="20"/>
      <c r="P2510" s="20" t="s">
        <v>9771</v>
      </c>
      <c r="Q2510" s="20" t="s">
        <v>2051</v>
      </c>
      <c r="R2510" s="2" t="s">
        <v>2052</v>
      </c>
      <c r="S2510" s="2" t="s">
        <v>6528</v>
      </c>
      <c r="T2510" s="2" t="s">
        <v>9772</v>
      </c>
      <c r="U2510" s="2"/>
      <c r="V2510" s="2"/>
    </row>
    <row r="2511" spans="1:22" ht="14.25" customHeight="1">
      <c r="A2511" s="20" t="s">
        <v>13561</v>
      </c>
      <c r="B2511" s="20" t="s">
        <v>13562</v>
      </c>
      <c r="C2511" s="20" t="s">
        <v>5729</v>
      </c>
      <c r="D2511" s="20" t="s">
        <v>1913</v>
      </c>
      <c r="E2511" s="20" t="s">
        <v>264</v>
      </c>
      <c r="F2511" s="20" t="s">
        <v>5222</v>
      </c>
      <c r="G2511" s="20" t="s">
        <v>2091</v>
      </c>
      <c r="H2511" s="20" t="s">
        <v>13563</v>
      </c>
      <c r="I2511" s="20" t="s">
        <v>13564</v>
      </c>
      <c r="J2511" s="20" t="s">
        <v>13565</v>
      </c>
      <c r="K2511" s="20"/>
      <c r="L2511" s="20" t="s">
        <v>9775</v>
      </c>
      <c r="M2511" s="20" t="s">
        <v>59</v>
      </c>
      <c r="N2511" s="20"/>
      <c r="O2511" s="20"/>
      <c r="P2511" s="20" t="s">
        <v>9771</v>
      </c>
      <c r="Q2511" s="20" t="s">
        <v>2051</v>
      </c>
      <c r="R2511" s="2"/>
      <c r="S2511" s="2" t="s">
        <v>6528</v>
      </c>
      <c r="T2511" s="2" t="s">
        <v>9776</v>
      </c>
      <c r="U2511" s="2"/>
      <c r="V2511" s="2"/>
    </row>
    <row r="2512" spans="1:22" ht="14.25" customHeight="1">
      <c r="A2512" s="20" t="s">
        <v>13566</v>
      </c>
      <c r="B2512" s="20" t="s">
        <v>13567</v>
      </c>
      <c r="C2512" s="20" t="s">
        <v>13568</v>
      </c>
      <c r="D2512" s="20" t="s">
        <v>1913</v>
      </c>
      <c r="E2512" s="20" t="s">
        <v>264</v>
      </c>
      <c r="F2512" s="20" t="s">
        <v>13569</v>
      </c>
      <c r="G2512" s="20" t="s">
        <v>2091</v>
      </c>
      <c r="H2512" s="20" t="s">
        <v>13570</v>
      </c>
      <c r="I2512" s="20" t="s">
        <v>13571</v>
      </c>
      <c r="J2512" s="20" t="s">
        <v>13572</v>
      </c>
      <c r="K2512" s="20"/>
      <c r="L2512" s="20" t="s">
        <v>9775</v>
      </c>
      <c r="M2512" s="20" t="s">
        <v>1566</v>
      </c>
      <c r="N2512" s="20"/>
      <c r="O2512" s="20"/>
      <c r="P2512" s="20" t="s">
        <v>9771</v>
      </c>
      <c r="Q2512" s="20" t="s">
        <v>2051</v>
      </c>
      <c r="R2512" s="2" t="s">
        <v>2067</v>
      </c>
      <c r="S2512" s="2" t="s">
        <v>6528</v>
      </c>
      <c r="T2512" s="2" t="s">
        <v>9776</v>
      </c>
      <c r="U2512" s="2"/>
      <c r="V2512" s="2"/>
    </row>
    <row r="2513" spans="1:22" ht="14.25" customHeight="1">
      <c r="A2513" s="20" t="s">
        <v>13573</v>
      </c>
      <c r="B2513" s="20" t="s">
        <v>13574</v>
      </c>
      <c r="C2513" s="20" t="s">
        <v>13575</v>
      </c>
      <c r="D2513" s="20" t="s">
        <v>9820</v>
      </c>
      <c r="E2513" s="20" t="s">
        <v>264</v>
      </c>
      <c r="F2513" s="20" t="s">
        <v>13576</v>
      </c>
      <c r="G2513" s="20" t="s">
        <v>2091</v>
      </c>
      <c r="H2513" s="20" t="s">
        <v>13577</v>
      </c>
      <c r="I2513" s="20" t="s">
        <v>13578</v>
      </c>
      <c r="J2513" s="20"/>
      <c r="K2513" s="20" t="s">
        <v>9825</v>
      </c>
      <c r="L2513" s="20" t="s">
        <v>9826</v>
      </c>
      <c r="M2513" s="20" t="s">
        <v>1566</v>
      </c>
      <c r="N2513" s="20"/>
      <c r="O2513" s="20"/>
      <c r="P2513" s="20" t="s">
        <v>9771</v>
      </c>
      <c r="Q2513" s="20" t="s">
        <v>2051</v>
      </c>
      <c r="R2513" s="2" t="s">
        <v>2067</v>
      </c>
      <c r="S2513" s="2" t="s">
        <v>6528</v>
      </c>
      <c r="T2513" s="2" t="s">
        <v>9827</v>
      </c>
      <c r="U2513" s="2"/>
      <c r="V2513" s="2"/>
    </row>
    <row r="2514" spans="1:22" ht="14.25" customHeight="1">
      <c r="A2514" s="20" t="s">
        <v>13579</v>
      </c>
      <c r="B2514" s="20" t="s">
        <v>13580</v>
      </c>
      <c r="C2514" s="20" t="s">
        <v>13581</v>
      </c>
      <c r="D2514" s="20" t="s">
        <v>1913</v>
      </c>
      <c r="E2514" s="20" t="s">
        <v>264</v>
      </c>
      <c r="F2514" s="20" t="s">
        <v>13582</v>
      </c>
      <c r="G2514" s="20" t="s">
        <v>2091</v>
      </c>
      <c r="H2514" s="20" t="s">
        <v>13583</v>
      </c>
      <c r="I2514" s="20" t="s">
        <v>13584</v>
      </c>
      <c r="J2514" s="20" t="s">
        <v>13585</v>
      </c>
      <c r="K2514" s="20"/>
      <c r="L2514" s="20" t="s">
        <v>9775</v>
      </c>
      <c r="M2514" s="20" t="s">
        <v>1566</v>
      </c>
      <c r="N2514" s="20"/>
      <c r="O2514" s="20"/>
      <c r="P2514" s="20" t="s">
        <v>9771</v>
      </c>
      <c r="Q2514" s="20" t="s">
        <v>2051</v>
      </c>
      <c r="R2514" s="2" t="s">
        <v>2067</v>
      </c>
      <c r="S2514" s="2" t="s">
        <v>6528</v>
      </c>
      <c r="T2514" s="2" t="s">
        <v>9776</v>
      </c>
      <c r="U2514" s="2"/>
      <c r="V2514" s="2"/>
    </row>
    <row r="2515" spans="1:22" ht="14.25" customHeight="1">
      <c r="A2515" s="20"/>
      <c r="B2515" s="20" t="s">
        <v>5490</v>
      </c>
      <c r="C2515" s="20" t="s">
        <v>5384</v>
      </c>
      <c r="D2515" s="20" t="s">
        <v>1661</v>
      </c>
      <c r="E2515" s="20" t="s">
        <v>264</v>
      </c>
      <c r="F2515" s="20"/>
      <c r="G2515" s="20"/>
      <c r="H2515" s="20" t="s">
        <v>13586</v>
      </c>
      <c r="I2515" s="20"/>
      <c r="J2515" s="20"/>
      <c r="K2515" s="20"/>
      <c r="L2515" s="20"/>
      <c r="M2515" s="20"/>
      <c r="N2515" s="20"/>
      <c r="O2515" s="20"/>
      <c r="P2515" s="20" t="s">
        <v>9771</v>
      </c>
      <c r="Q2515" s="20" t="s">
        <v>2051</v>
      </c>
      <c r="R2515" s="2"/>
      <c r="S2515" s="16" t="s">
        <v>6563</v>
      </c>
      <c r="T2515" s="2" t="s">
        <v>13587</v>
      </c>
      <c r="U2515" s="2"/>
      <c r="V2515" s="2"/>
    </row>
    <row r="2516" spans="1:22" ht="14.25" customHeight="1">
      <c r="A2516" s="20"/>
      <c r="B2516" s="20" t="s">
        <v>4938</v>
      </c>
      <c r="C2516" s="20" t="s">
        <v>13588</v>
      </c>
      <c r="D2516" s="20" t="s">
        <v>1663</v>
      </c>
      <c r="E2516" s="20" t="s">
        <v>96</v>
      </c>
      <c r="F2516" s="20"/>
      <c r="G2516" s="20" t="s">
        <v>2091</v>
      </c>
      <c r="H2516" s="20" t="s">
        <v>13589</v>
      </c>
      <c r="I2516" s="20"/>
      <c r="J2516" s="20"/>
      <c r="K2516" s="20"/>
      <c r="L2516" s="20"/>
      <c r="M2516" s="20"/>
      <c r="N2516" s="20"/>
      <c r="O2516" s="20"/>
      <c r="P2516" s="20" t="s">
        <v>9771</v>
      </c>
      <c r="Q2516" s="20" t="s">
        <v>2051</v>
      </c>
      <c r="R2516" s="2"/>
      <c r="S2516" s="16" t="s">
        <v>6563</v>
      </c>
      <c r="T2516" s="2" t="s">
        <v>2095</v>
      </c>
      <c r="U2516" s="2"/>
      <c r="V2516" s="2"/>
    </row>
    <row r="2517" spans="1:22" ht="14.25" customHeight="1">
      <c r="A2517" s="20"/>
      <c r="B2517" s="20" t="s">
        <v>7798</v>
      </c>
      <c r="C2517" s="20" t="s">
        <v>13590</v>
      </c>
      <c r="D2517" s="20" t="s">
        <v>1664</v>
      </c>
      <c r="E2517" s="20" t="s">
        <v>264</v>
      </c>
      <c r="F2517" s="20"/>
      <c r="G2517" s="20" t="s">
        <v>2091</v>
      </c>
      <c r="H2517" s="20" t="s">
        <v>13591</v>
      </c>
      <c r="I2517" s="20"/>
      <c r="J2517" s="20"/>
      <c r="K2517" s="20"/>
      <c r="L2517" s="20"/>
      <c r="M2517" s="20"/>
      <c r="N2517" s="20"/>
      <c r="O2517" s="20"/>
      <c r="P2517" s="20" t="s">
        <v>9771</v>
      </c>
      <c r="Q2517" s="20" t="s">
        <v>2051</v>
      </c>
      <c r="R2517" s="2"/>
      <c r="S2517" s="16" t="s">
        <v>6563</v>
      </c>
      <c r="T2517" s="2" t="s">
        <v>13592</v>
      </c>
      <c r="U2517" s="2"/>
      <c r="V2517" s="2"/>
    </row>
    <row r="2518" spans="1:22" ht="14.25" customHeight="1">
      <c r="A2518" s="20"/>
      <c r="B2518" s="20" t="s">
        <v>9089</v>
      </c>
      <c r="C2518" s="20" t="s">
        <v>13593</v>
      </c>
      <c r="D2518" s="20" t="s">
        <v>1664</v>
      </c>
      <c r="E2518" s="20" t="s">
        <v>264</v>
      </c>
      <c r="F2518" s="20"/>
      <c r="G2518" s="20" t="s">
        <v>2091</v>
      </c>
      <c r="H2518" s="20" t="s">
        <v>13594</v>
      </c>
      <c r="I2518" s="20"/>
      <c r="J2518" s="20"/>
      <c r="K2518" s="20"/>
      <c r="L2518" s="20"/>
      <c r="M2518" s="20"/>
      <c r="N2518" s="20"/>
      <c r="O2518" s="20"/>
      <c r="P2518" s="20" t="s">
        <v>9771</v>
      </c>
      <c r="Q2518" s="20" t="s">
        <v>2051</v>
      </c>
      <c r="R2518" s="2"/>
      <c r="S2518" s="16" t="s">
        <v>6563</v>
      </c>
      <c r="T2518" s="2" t="s">
        <v>13592</v>
      </c>
      <c r="U2518" s="2"/>
      <c r="V2518" s="2"/>
    </row>
    <row r="2519" spans="1:22" ht="14.25" customHeight="1">
      <c r="A2519" s="20"/>
      <c r="B2519" s="20" t="s">
        <v>4440</v>
      </c>
      <c r="C2519" s="20" t="s">
        <v>3495</v>
      </c>
      <c r="D2519" s="20" t="s">
        <v>1664</v>
      </c>
      <c r="E2519" s="20" t="s">
        <v>264</v>
      </c>
      <c r="F2519" s="20"/>
      <c r="G2519" s="20" t="s">
        <v>2091</v>
      </c>
      <c r="H2519" s="20" t="s">
        <v>13595</v>
      </c>
      <c r="I2519" s="20"/>
      <c r="J2519" s="20"/>
      <c r="K2519" s="20"/>
      <c r="L2519" s="20"/>
      <c r="M2519" s="20"/>
      <c r="N2519" s="20"/>
      <c r="O2519" s="20"/>
      <c r="P2519" s="20" t="s">
        <v>9771</v>
      </c>
      <c r="Q2519" s="20" t="s">
        <v>2051</v>
      </c>
      <c r="R2519" s="2"/>
      <c r="S2519" s="16" t="s">
        <v>6563</v>
      </c>
      <c r="T2519" s="2" t="s">
        <v>13592</v>
      </c>
      <c r="U2519" s="2"/>
      <c r="V2519" s="2"/>
    </row>
    <row r="2520" spans="1:22" ht="14.25" customHeight="1">
      <c r="A2520" s="20"/>
      <c r="B2520" s="20" t="s">
        <v>13596</v>
      </c>
      <c r="C2520" s="20" t="s">
        <v>13597</v>
      </c>
      <c r="D2520" s="20" t="s">
        <v>1661</v>
      </c>
      <c r="E2520" s="20" t="s">
        <v>264</v>
      </c>
      <c r="F2520" s="20"/>
      <c r="G2520" s="20"/>
      <c r="H2520" s="20" t="s">
        <v>13598</v>
      </c>
      <c r="I2520" s="20"/>
      <c r="J2520" s="20"/>
      <c r="K2520" s="20"/>
      <c r="L2520" s="20"/>
      <c r="M2520" s="20"/>
      <c r="N2520" s="20"/>
      <c r="O2520" s="20"/>
      <c r="P2520" s="20" t="s">
        <v>9771</v>
      </c>
      <c r="Q2520" s="20" t="s">
        <v>2051</v>
      </c>
      <c r="R2520" s="2"/>
      <c r="S2520" s="16" t="s">
        <v>6563</v>
      </c>
      <c r="T2520" s="2" t="s">
        <v>13587</v>
      </c>
      <c r="U2520" s="2"/>
      <c r="V2520" s="2"/>
    </row>
    <row r="2521" spans="1:22" ht="14.25" customHeight="1">
      <c r="A2521" s="20"/>
      <c r="B2521" s="20" t="s">
        <v>3976</v>
      </c>
      <c r="C2521" s="20" t="s">
        <v>6958</v>
      </c>
      <c r="D2521" s="20" t="s">
        <v>1664</v>
      </c>
      <c r="E2521" s="20" t="s">
        <v>264</v>
      </c>
      <c r="F2521" s="20"/>
      <c r="G2521" s="20" t="s">
        <v>2091</v>
      </c>
      <c r="H2521" s="20" t="s">
        <v>13599</v>
      </c>
      <c r="I2521" s="20"/>
      <c r="J2521" s="20"/>
      <c r="K2521" s="20"/>
      <c r="L2521" s="20"/>
      <c r="M2521" s="20"/>
      <c r="N2521" s="20"/>
      <c r="O2521" s="20"/>
      <c r="P2521" s="20" t="s">
        <v>9771</v>
      </c>
      <c r="Q2521" s="20" t="s">
        <v>2051</v>
      </c>
      <c r="R2521" s="2"/>
      <c r="S2521" s="16" t="s">
        <v>6563</v>
      </c>
      <c r="T2521" s="2" t="s">
        <v>13592</v>
      </c>
      <c r="U2521" s="2"/>
      <c r="V2521" s="2"/>
    </row>
    <row r="2522" spans="1:22" ht="14.25" customHeight="1">
      <c r="A2522" s="20"/>
      <c r="B2522" s="20" t="s">
        <v>11418</v>
      </c>
      <c r="C2522" s="20" t="s">
        <v>13600</v>
      </c>
      <c r="D2522" s="20" t="s">
        <v>1664</v>
      </c>
      <c r="E2522" s="20" t="s">
        <v>264</v>
      </c>
      <c r="F2522" s="20"/>
      <c r="G2522" s="20" t="s">
        <v>2091</v>
      </c>
      <c r="H2522" s="20" t="s">
        <v>13601</v>
      </c>
      <c r="I2522" s="20"/>
      <c r="J2522" s="20"/>
      <c r="K2522" s="20"/>
      <c r="L2522" s="20"/>
      <c r="M2522" s="20"/>
      <c r="N2522" s="20"/>
      <c r="O2522" s="20"/>
      <c r="P2522" s="20" t="s">
        <v>9771</v>
      </c>
      <c r="Q2522" s="20" t="s">
        <v>2051</v>
      </c>
      <c r="R2522" s="2"/>
      <c r="S2522" s="16" t="s">
        <v>6563</v>
      </c>
      <c r="T2522" s="2" t="s">
        <v>13592</v>
      </c>
      <c r="U2522" s="2"/>
      <c r="V2522" s="2"/>
    </row>
    <row r="2523" spans="1:22" ht="14.25" customHeight="1">
      <c r="A2523" s="20"/>
      <c r="B2523" s="20" t="s">
        <v>3778</v>
      </c>
      <c r="C2523" s="20" t="s">
        <v>13602</v>
      </c>
      <c r="D2523" s="20" t="s">
        <v>1664</v>
      </c>
      <c r="E2523" s="20" t="s">
        <v>264</v>
      </c>
      <c r="F2523" s="20"/>
      <c r="G2523" s="20" t="s">
        <v>2091</v>
      </c>
      <c r="H2523" s="20" t="s">
        <v>13603</v>
      </c>
      <c r="I2523" s="20"/>
      <c r="J2523" s="20"/>
      <c r="K2523" s="20"/>
      <c r="L2523" s="20"/>
      <c r="M2523" s="20"/>
      <c r="N2523" s="20"/>
      <c r="O2523" s="20"/>
      <c r="P2523" s="20" t="s">
        <v>9771</v>
      </c>
      <c r="Q2523" s="20" t="s">
        <v>2051</v>
      </c>
      <c r="R2523" s="2"/>
      <c r="S2523" s="16" t="s">
        <v>6563</v>
      </c>
      <c r="T2523" s="2" t="s">
        <v>13592</v>
      </c>
      <c r="U2523" s="2"/>
      <c r="V2523" s="2"/>
    </row>
    <row r="2524" spans="1:22" ht="14.25" customHeight="1">
      <c r="A2524" s="20"/>
      <c r="B2524" s="20" t="s">
        <v>3278</v>
      </c>
      <c r="C2524" s="20" t="s">
        <v>13604</v>
      </c>
      <c r="D2524" s="20" t="s">
        <v>1664</v>
      </c>
      <c r="E2524" s="20" t="s">
        <v>264</v>
      </c>
      <c r="F2524" s="20"/>
      <c r="G2524" s="20" t="s">
        <v>2091</v>
      </c>
      <c r="H2524" s="20" t="s">
        <v>13605</v>
      </c>
      <c r="I2524" s="20"/>
      <c r="J2524" s="20"/>
      <c r="K2524" s="20"/>
      <c r="L2524" s="20"/>
      <c r="M2524" s="20"/>
      <c r="N2524" s="20"/>
      <c r="O2524" s="20"/>
      <c r="P2524" s="20" t="s">
        <v>9771</v>
      </c>
      <c r="Q2524" s="20" t="s">
        <v>2051</v>
      </c>
      <c r="R2524" s="2"/>
      <c r="S2524" s="16" t="s">
        <v>6563</v>
      </c>
      <c r="T2524" s="2" t="s">
        <v>13592</v>
      </c>
      <c r="U2524" s="2"/>
      <c r="V2524" s="2"/>
    </row>
    <row r="2525" spans="1:22" ht="14.25" customHeight="1">
      <c r="A2525" s="20"/>
      <c r="B2525" s="20" t="s">
        <v>3040</v>
      </c>
      <c r="C2525" s="20" t="s">
        <v>13606</v>
      </c>
      <c r="D2525" s="20" t="s">
        <v>140</v>
      </c>
      <c r="E2525" s="20" t="s">
        <v>96</v>
      </c>
      <c r="F2525" s="20"/>
      <c r="G2525" s="20" t="s">
        <v>2046</v>
      </c>
      <c r="H2525" s="20" t="s">
        <v>13607</v>
      </c>
      <c r="I2525" s="20"/>
      <c r="J2525" s="20"/>
      <c r="K2525" s="20"/>
      <c r="L2525" s="20"/>
      <c r="M2525" s="20"/>
      <c r="N2525" s="20"/>
      <c r="O2525" s="20"/>
      <c r="P2525" s="20" t="s">
        <v>9771</v>
      </c>
      <c r="Q2525" s="20" t="s">
        <v>2051</v>
      </c>
      <c r="R2525" s="2"/>
      <c r="S2525" s="16" t="s">
        <v>6563</v>
      </c>
      <c r="T2525" s="2" t="s">
        <v>139</v>
      </c>
      <c r="U2525" s="2"/>
      <c r="V2525" s="2"/>
    </row>
    <row r="2526" spans="1:22" ht="14.25" customHeight="1">
      <c r="A2526" s="20"/>
      <c r="B2526" s="20" t="s">
        <v>13608</v>
      </c>
      <c r="C2526" s="20" t="s">
        <v>3896</v>
      </c>
      <c r="D2526" s="20" t="s">
        <v>1661</v>
      </c>
      <c r="E2526" s="20" t="s">
        <v>264</v>
      </c>
      <c r="F2526" s="20"/>
      <c r="G2526" s="20"/>
      <c r="H2526" s="20" t="s">
        <v>13609</v>
      </c>
      <c r="I2526" s="20"/>
      <c r="J2526" s="20"/>
      <c r="K2526" s="20"/>
      <c r="L2526" s="20"/>
      <c r="M2526" s="20"/>
      <c r="N2526" s="20"/>
      <c r="O2526" s="20"/>
      <c r="P2526" s="20" t="s">
        <v>9771</v>
      </c>
      <c r="Q2526" s="20" t="s">
        <v>2051</v>
      </c>
      <c r="R2526" s="2"/>
      <c r="S2526" s="16" t="s">
        <v>6563</v>
      </c>
      <c r="T2526" s="2" t="s">
        <v>13587</v>
      </c>
      <c r="U2526" s="2"/>
      <c r="V2526" s="2"/>
    </row>
    <row r="2527" spans="1:22" ht="14.25" customHeight="1">
      <c r="A2527" s="20"/>
      <c r="B2527" s="20" t="s">
        <v>2515</v>
      </c>
      <c r="C2527" s="20" t="s">
        <v>7689</v>
      </c>
      <c r="D2527" s="20" t="s">
        <v>1664</v>
      </c>
      <c r="E2527" s="20" t="s">
        <v>264</v>
      </c>
      <c r="F2527" s="20"/>
      <c r="G2527" s="20" t="s">
        <v>2091</v>
      </c>
      <c r="H2527" s="20" t="s">
        <v>13610</v>
      </c>
      <c r="I2527" s="20"/>
      <c r="J2527" s="20"/>
      <c r="K2527" s="20"/>
      <c r="L2527" s="20"/>
      <c r="M2527" s="20"/>
      <c r="N2527" s="20"/>
      <c r="O2527" s="20"/>
      <c r="P2527" s="20" t="s">
        <v>9771</v>
      </c>
      <c r="Q2527" s="20" t="s">
        <v>2051</v>
      </c>
      <c r="R2527" s="2"/>
      <c r="S2527" s="16" t="s">
        <v>6563</v>
      </c>
      <c r="T2527" s="2" t="s">
        <v>13592</v>
      </c>
      <c r="U2527" s="2"/>
      <c r="V2527" s="2"/>
    </row>
    <row r="2528" spans="1:22" ht="14.25" customHeight="1">
      <c r="A2528" s="20"/>
      <c r="B2528" s="20" t="s">
        <v>9040</v>
      </c>
      <c r="C2528" s="20" t="s">
        <v>13611</v>
      </c>
      <c r="D2528" s="20" t="s">
        <v>1664</v>
      </c>
      <c r="E2528" s="20" t="s">
        <v>264</v>
      </c>
      <c r="F2528" s="20"/>
      <c r="G2528" s="20" t="s">
        <v>2091</v>
      </c>
      <c r="H2528" s="20" t="s">
        <v>13612</v>
      </c>
      <c r="I2528" s="20"/>
      <c r="J2528" s="20"/>
      <c r="K2528" s="20"/>
      <c r="L2528" s="20"/>
      <c r="M2528" s="20"/>
      <c r="N2528" s="20"/>
      <c r="O2528" s="20"/>
      <c r="P2528" s="20" t="s">
        <v>9771</v>
      </c>
      <c r="Q2528" s="20" t="s">
        <v>2051</v>
      </c>
      <c r="R2528" s="2"/>
      <c r="S2528" s="16" t="s">
        <v>6563</v>
      </c>
      <c r="T2528" s="2" t="s">
        <v>13592</v>
      </c>
      <c r="U2528" s="2"/>
      <c r="V2528" s="2"/>
    </row>
    <row r="2529" spans="1:22" ht="14.25" customHeight="1">
      <c r="A2529" s="20"/>
      <c r="B2529" s="20"/>
      <c r="C2529" s="20"/>
      <c r="D2529" s="20"/>
      <c r="E2529" s="20" t="s">
        <v>264</v>
      </c>
      <c r="F2529" s="20"/>
      <c r="G2529" s="20" t="s">
        <v>2091</v>
      </c>
      <c r="H2529" s="20" t="s">
        <v>13613</v>
      </c>
      <c r="I2529" s="20"/>
      <c r="J2529" s="20"/>
      <c r="K2529" s="20"/>
      <c r="L2529" s="20"/>
      <c r="M2529" s="20"/>
      <c r="N2529" s="20"/>
      <c r="O2529" s="20"/>
      <c r="P2529" s="20" t="s">
        <v>9771</v>
      </c>
      <c r="Q2529" s="20" t="s">
        <v>2051</v>
      </c>
      <c r="R2529" s="2"/>
      <c r="S2529" s="16" t="s">
        <v>6563</v>
      </c>
      <c r="T2529" s="2"/>
      <c r="U2529" s="2"/>
      <c r="V2529" s="2"/>
    </row>
    <row r="2530" spans="1:22" ht="14.25" customHeight="1">
      <c r="A2530" s="20" t="s">
        <v>13614</v>
      </c>
      <c r="B2530" s="20" t="s">
        <v>4943</v>
      </c>
      <c r="C2530" s="20" t="s">
        <v>13615</v>
      </c>
      <c r="D2530" s="20" t="s">
        <v>186</v>
      </c>
      <c r="E2530" s="20" t="s">
        <v>264</v>
      </c>
      <c r="F2530" s="20" t="s">
        <v>13616</v>
      </c>
      <c r="G2530" s="20" t="s">
        <v>2046</v>
      </c>
      <c r="H2530" s="20" t="s">
        <v>13617</v>
      </c>
      <c r="I2530" s="20"/>
      <c r="J2530" s="20"/>
      <c r="K2530" s="20" t="s">
        <v>13618</v>
      </c>
      <c r="L2530" s="20" t="s">
        <v>13619</v>
      </c>
      <c r="M2530" s="20" t="s">
        <v>1566</v>
      </c>
      <c r="N2530" s="20"/>
      <c r="O2530" s="20"/>
      <c r="P2530" s="20" t="s">
        <v>13620</v>
      </c>
      <c r="Q2530" s="20" t="s">
        <v>13621</v>
      </c>
      <c r="R2530" s="2" t="s">
        <v>2067</v>
      </c>
      <c r="S2530" s="2" t="s">
        <v>6528</v>
      </c>
      <c r="T2530" s="2" t="s">
        <v>185</v>
      </c>
      <c r="U2530" s="2"/>
      <c r="V2530" s="2"/>
    </row>
    <row r="2531" spans="1:22" ht="14.25" customHeight="1">
      <c r="A2531" s="20"/>
      <c r="B2531" s="20" t="s">
        <v>13622</v>
      </c>
      <c r="C2531" s="20" t="s">
        <v>13623</v>
      </c>
      <c r="D2531" s="20" t="s">
        <v>186</v>
      </c>
      <c r="E2531" s="20" t="s">
        <v>264</v>
      </c>
      <c r="F2531" s="20" t="s">
        <v>1756</v>
      </c>
      <c r="G2531" s="20" t="s">
        <v>2046</v>
      </c>
      <c r="H2531" s="20" t="s">
        <v>13624</v>
      </c>
      <c r="I2531" s="20"/>
      <c r="J2531" s="20"/>
      <c r="K2531" s="20" t="s">
        <v>13618</v>
      </c>
      <c r="L2531" s="20" t="s">
        <v>13619</v>
      </c>
      <c r="M2531" s="20"/>
      <c r="N2531" s="20"/>
      <c r="O2531" s="20"/>
      <c r="P2531" s="20" t="s">
        <v>13620</v>
      </c>
      <c r="Q2531" s="20" t="s">
        <v>13625</v>
      </c>
      <c r="R2531" s="2"/>
      <c r="S2531" s="16" t="s">
        <v>6563</v>
      </c>
      <c r="T2531" s="2" t="s">
        <v>185</v>
      </c>
      <c r="U2531" s="2"/>
      <c r="V2531" s="2"/>
    </row>
    <row r="2532" spans="1:22" ht="14.25" customHeight="1">
      <c r="A2532" s="20"/>
      <c r="B2532" s="20" t="s">
        <v>13626</v>
      </c>
      <c r="C2532" s="20" t="s">
        <v>13627</v>
      </c>
      <c r="D2532" s="20" t="s">
        <v>186</v>
      </c>
      <c r="E2532" s="20" t="s">
        <v>264</v>
      </c>
      <c r="F2532" s="20" t="s">
        <v>1866</v>
      </c>
      <c r="G2532" s="20" t="s">
        <v>2046</v>
      </c>
      <c r="H2532" s="20" t="s">
        <v>13628</v>
      </c>
      <c r="I2532" s="20"/>
      <c r="J2532" s="20"/>
      <c r="K2532" s="20" t="s">
        <v>13618</v>
      </c>
      <c r="L2532" s="20" t="s">
        <v>13619</v>
      </c>
      <c r="M2532" s="20"/>
      <c r="N2532" s="20"/>
      <c r="O2532" s="20"/>
      <c r="P2532" s="20" t="s">
        <v>13620</v>
      </c>
      <c r="Q2532" s="20" t="s">
        <v>13625</v>
      </c>
      <c r="R2532" s="2"/>
      <c r="S2532" s="16" t="s">
        <v>6563</v>
      </c>
      <c r="T2532" s="2" t="s">
        <v>185</v>
      </c>
      <c r="U2532" s="2"/>
      <c r="V2532" s="2"/>
    </row>
    <row r="2533" spans="1:22" ht="14.25" customHeight="1">
      <c r="A2533" s="20" t="s">
        <v>13629</v>
      </c>
      <c r="B2533" s="20" t="s">
        <v>13630</v>
      </c>
      <c r="C2533" s="20" t="s">
        <v>13631</v>
      </c>
      <c r="D2533" s="20" t="s">
        <v>186</v>
      </c>
      <c r="E2533" s="20" t="s">
        <v>264</v>
      </c>
      <c r="F2533" s="20" t="s">
        <v>13632</v>
      </c>
      <c r="G2533" s="20" t="s">
        <v>2046</v>
      </c>
      <c r="H2533" s="20" t="s">
        <v>13633</v>
      </c>
      <c r="I2533" s="20"/>
      <c r="J2533" s="20"/>
      <c r="K2533" s="20" t="s">
        <v>13618</v>
      </c>
      <c r="L2533" s="20" t="s">
        <v>13619</v>
      </c>
      <c r="M2533" s="20" t="s">
        <v>1566</v>
      </c>
      <c r="N2533" s="20"/>
      <c r="O2533" s="20"/>
      <c r="P2533" s="20" t="s">
        <v>13620</v>
      </c>
      <c r="Q2533" s="20" t="s">
        <v>13621</v>
      </c>
      <c r="R2533" s="2" t="s">
        <v>2067</v>
      </c>
      <c r="S2533" s="2" t="s">
        <v>6528</v>
      </c>
      <c r="T2533" s="2" t="s">
        <v>185</v>
      </c>
      <c r="U2533" s="2"/>
      <c r="V2533" s="2"/>
    </row>
    <row r="2534" spans="1:22" ht="14.25" customHeight="1">
      <c r="A2534" s="20" t="s">
        <v>13634</v>
      </c>
      <c r="B2534" s="20" t="s">
        <v>13635</v>
      </c>
      <c r="C2534" s="20" t="s">
        <v>13636</v>
      </c>
      <c r="D2534" s="20" t="s">
        <v>186</v>
      </c>
      <c r="E2534" s="20" t="s">
        <v>264</v>
      </c>
      <c r="F2534" s="20" t="s">
        <v>13637</v>
      </c>
      <c r="G2534" s="20" t="s">
        <v>2046</v>
      </c>
      <c r="H2534" s="20" t="s">
        <v>13638</v>
      </c>
      <c r="I2534" s="20"/>
      <c r="J2534" s="20"/>
      <c r="K2534" s="20" t="s">
        <v>13618</v>
      </c>
      <c r="L2534" s="20" t="s">
        <v>13619</v>
      </c>
      <c r="M2534" s="20" t="s">
        <v>60</v>
      </c>
      <c r="N2534" s="20"/>
      <c r="O2534" s="20"/>
      <c r="P2534" s="20" t="s">
        <v>13620</v>
      </c>
      <c r="Q2534" s="20" t="s">
        <v>13621</v>
      </c>
      <c r="R2534" s="2"/>
      <c r="S2534" s="2" t="s">
        <v>6528</v>
      </c>
      <c r="T2534" s="2" t="s">
        <v>185</v>
      </c>
      <c r="U2534" s="2"/>
      <c r="V2534" s="2"/>
    </row>
    <row r="2535" spans="1:22" ht="14.25" customHeight="1">
      <c r="A2535" s="20"/>
      <c r="B2535" s="20" t="s">
        <v>13639</v>
      </c>
      <c r="C2535" s="20" t="s">
        <v>13640</v>
      </c>
      <c r="D2535" s="20" t="s">
        <v>186</v>
      </c>
      <c r="E2535" s="20" t="s">
        <v>264</v>
      </c>
      <c r="F2535" s="20" t="s">
        <v>1849</v>
      </c>
      <c r="G2535" s="20" t="s">
        <v>2046</v>
      </c>
      <c r="H2535" s="20" t="s">
        <v>13641</v>
      </c>
      <c r="I2535" s="20"/>
      <c r="J2535" s="20"/>
      <c r="K2535" s="20" t="s">
        <v>13618</v>
      </c>
      <c r="L2535" s="20" t="s">
        <v>13619</v>
      </c>
      <c r="M2535" s="20"/>
      <c r="N2535" s="20"/>
      <c r="O2535" s="20"/>
      <c r="P2535" s="20" t="s">
        <v>13620</v>
      </c>
      <c r="Q2535" s="20" t="s">
        <v>13625</v>
      </c>
      <c r="R2535" s="2"/>
      <c r="S2535" s="16" t="s">
        <v>6563</v>
      </c>
      <c r="T2535" s="2" t="s">
        <v>185</v>
      </c>
      <c r="U2535" s="2"/>
      <c r="V2535" s="2"/>
    </row>
    <row r="2536" spans="1:22" ht="14.25" customHeight="1">
      <c r="A2536" s="20"/>
      <c r="B2536" s="20" t="s">
        <v>4546</v>
      </c>
      <c r="C2536" s="20" t="s">
        <v>13642</v>
      </c>
      <c r="D2536" s="20" t="s">
        <v>186</v>
      </c>
      <c r="E2536" s="20" t="s">
        <v>264</v>
      </c>
      <c r="F2536" s="20" t="s">
        <v>1750</v>
      </c>
      <c r="G2536" s="20" t="s">
        <v>2046</v>
      </c>
      <c r="H2536" s="20" t="s">
        <v>13643</v>
      </c>
      <c r="I2536" s="20"/>
      <c r="J2536" s="20"/>
      <c r="K2536" s="20" t="s">
        <v>13618</v>
      </c>
      <c r="L2536" s="20" t="s">
        <v>13619</v>
      </c>
      <c r="M2536" s="20"/>
      <c r="N2536" s="20"/>
      <c r="O2536" s="20"/>
      <c r="P2536" s="20" t="s">
        <v>13620</v>
      </c>
      <c r="Q2536" s="20" t="s">
        <v>13625</v>
      </c>
      <c r="R2536" s="2"/>
      <c r="S2536" s="16" t="s">
        <v>6563</v>
      </c>
      <c r="T2536" s="2" t="s">
        <v>185</v>
      </c>
      <c r="U2536" s="2"/>
      <c r="V2536" s="2"/>
    </row>
    <row r="2537" spans="1:22" ht="14.25" customHeight="1">
      <c r="A2537" s="20"/>
      <c r="B2537" s="20" t="s">
        <v>5571</v>
      </c>
      <c r="C2537" s="20" t="s">
        <v>4240</v>
      </c>
      <c r="D2537" s="20" t="s">
        <v>186</v>
      </c>
      <c r="E2537" s="20" t="s">
        <v>264</v>
      </c>
      <c r="F2537" s="20" t="s">
        <v>13644</v>
      </c>
      <c r="G2537" s="20" t="s">
        <v>2046</v>
      </c>
      <c r="H2537" s="20" t="s">
        <v>13645</v>
      </c>
      <c r="I2537" s="20"/>
      <c r="J2537" s="20"/>
      <c r="K2537" s="20" t="s">
        <v>13618</v>
      </c>
      <c r="L2537" s="20" t="s">
        <v>13619</v>
      </c>
      <c r="M2537" s="20" t="s">
        <v>1566</v>
      </c>
      <c r="N2537" s="20"/>
      <c r="O2537" s="20"/>
      <c r="P2537" s="20" t="s">
        <v>13620</v>
      </c>
      <c r="Q2537" s="20" t="s">
        <v>13646</v>
      </c>
      <c r="R2537" s="2" t="s">
        <v>2067</v>
      </c>
      <c r="S2537" s="2" t="s">
        <v>6528</v>
      </c>
      <c r="T2537" s="2" t="s">
        <v>185</v>
      </c>
      <c r="U2537" s="2"/>
      <c r="V2537" s="2"/>
    </row>
    <row r="2538" spans="1:22" ht="14.25" customHeight="1">
      <c r="A2538" s="20" t="s">
        <v>13647</v>
      </c>
      <c r="B2538" s="20" t="s">
        <v>13648</v>
      </c>
      <c r="C2538" s="20" t="s">
        <v>13649</v>
      </c>
      <c r="D2538" s="20" t="s">
        <v>186</v>
      </c>
      <c r="E2538" s="20" t="s">
        <v>264</v>
      </c>
      <c r="F2538" s="20" t="s">
        <v>2093</v>
      </c>
      <c r="G2538" s="20" t="s">
        <v>13650</v>
      </c>
      <c r="H2538" s="20" t="s">
        <v>13651</v>
      </c>
      <c r="I2538" s="20"/>
      <c r="J2538" s="20" t="s">
        <v>13652</v>
      </c>
      <c r="K2538" s="20" t="s">
        <v>13653</v>
      </c>
      <c r="L2538" s="20"/>
      <c r="M2538" s="20" t="s">
        <v>1566</v>
      </c>
      <c r="N2538" s="20"/>
      <c r="O2538" s="20"/>
      <c r="P2538" s="20" t="s">
        <v>13620</v>
      </c>
      <c r="Q2538" s="20" t="s">
        <v>13654</v>
      </c>
      <c r="R2538" s="2" t="s">
        <v>2067</v>
      </c>
      <c r="S2538" s="2" t="s">
        <v>6528</v>
      </c>
      <c r="T2538" s="2" t="s">
        <v>185</v>
      </c>
      <c r="U2538" s="2"/>
      <c r="V2538" s="2"/>
    </row>
    <row r="2539" spans="1:22" ht="14.25" customHeight="1">
      <c r="A2539" s="20"/>
      <c r="B2539" s="20" t="s">
        <v>13655</v>
      </c>
      <c r="C2539" s="20" t="s">
        <v>13656</v>
      </c>
      <c r="D2539" s="20" t="s">
        <v>186</v>
      </c>
      <c r="E2539" s="20" t="s">
        <v>264</v>
      </c>
      <c r="F2539" s="20" t="s">
        <v>1791</v>
      </c>
      <c r="G2539" s="20" t="s">
        <v>2046</v>
      </c>
      <c r="H2539" s="20" t="s">
        <v>13657</v>
      </c>
      <c r="I2539" s="20"/>
      <c r="J2539" s="20"/>
      <c r="K2539" s="20" t="s">
        <v>13618</v>
      </c>
      <c r="L2539" s="20" t="s">
        <v>13619</v>
      </c>
      <c r="M2539" s="20"/>
      <c r="N2539" s="20"/>
      <c r="O2539" s="20"/>
      <c r="P2539" s="20" t="s">
        <v>13620</v>
      </c>
      <c r="Q2539" s="20" t="s">
        <v>13625</v>
      </c>
      <c r="R2539" s="2"/>
      <c r="S2539" s="16" t="s">
        <v>6563</v>
      </c>
      <c r="T2539" s="2" t="s">
        <v>185</v>
      </c>
      <c r="U2539" s="2"/>
      <c r="V2539" s="2"/>
    </row>
    <row r="2540" spans="1:22" ht="14.25" customHeight="1">
      <c r="A2540" s="20"/>
      <c r="B2540" s="20" t="s">
        <v>4231</v>
      </c>
      <c r="C2540" s="20" t="s">
        <v>13658</v>
      </c>
      <c r="D2540" s="20" t="s">
        <v>186</v>
      </c>
      <c r="E2540" s="20" t="s">
        <v>264</v>
      </c>
      <c r="F2540" s="20" t="s">
        <v>8579</v>
      </c>
      <c r="G2540" s="20" t="s">
        <v>2046</v>
      </c>
      <c r="H2540" s="20" t="s">
        <v>13659</v>
      </c>
      <c r="I2540" s="20"/>
      <c r="J2540" s="20"/>
      <c r="K2540" s="20" t="s">
        <v>13618</v>
      </c>
      <c r="L2540" s="20" t="s">
        <v>13619</v>
      </c>
      <c r="M2540" s="20" t="s">
        <v>6585</v>
      </c>
      <c r="N2540" s="20"/>
      <c r="O2540" s="20"/>
      <c r="P2540" s="20" t="s">
        <v>13620</v>
      </c>
      <c r="Q2540" s="20" t="s">
        <v>13625</v>
      </c>
      <c r="R2540" s="2"/>
      <c r="S2540" s="16" t="s">
        <v>6586</v>
      </c>
      <c r="T2540" s="2" t="s">
        <v>185</v>
      </c>
      <c r="U2540" s="2"/>
      <c r="V2540" s="2"/>
    </row>
    <row r="2541" spans="1:22" ht="14.25" customHeight="1">
      <c r="A2541" s="20" t="s">
        <v>13660</v>
      </c>
      <c r="B2541" s="20" t="s">
        <v>13661</v>
      </c>
      <c r="C2541" s="20" t="s">
        <v>13662</v>
      </c>
      <c r="D2541" s="20" t="s">
        <v>186</v>
      </c>
      <c r="E2541" s="20" t="s">
        <v>264</v>
      </c>
      <c r="F2541" s="20" t="s">
        <v>2093</v>
      </c>
      <c r="G2541" s="20" t="s">
        <v>13650</v>
      </c>
      <c r="H2541" s="20" t="s">
        <v>13663</v>
      </c>
      <c r="I2541" s="20"/>
      <c r="J2541" s="20"/>
      <c r="K2541" s="20" t="s">
        <v>13653</v>
      </c>
      <c r="L2541" s="20"/>
      <c r="M2541" s="20" t="s">
        <v>1566</v>
      </c>
      <c r="N2541" s="20"/>
      <c r="O2541" s="20"/>
      <c r="P2541" s="20" t="s">
        <v>13620</v>
      </c>
      <c r="Q2541" s="20" t="s">
        <v>13664</v>
      </c>
      <c r="R2541" s="2" t="s">
        <v>2067</v>
      </c>
      <c r="S2541" s="2" t="s">
        <v>6528</v>
      </c>
      <c r="T2541" s="2" t="s">
        <v>185</v>
      </c>
      <c r="U2541" s="2"/>
      <c r="V2541" s="2"/>
    </row>
    <row r="2542" spans="1:22" ht="14.25" customHeight="1">
      <c r="A2542" s="20" t="s">
        <v>13665</v>
      </c>
      <c r="B2542" s="20" t="s">
        <v>4081</v>
      </c>
      <c r="C2542" s="20" t="s">
        <v>3729</v>
      </c>
      <c r="D2542" s="20" t="s">
        <v>186</v>
      </c>
      <c r="E2542" s="20" t="s">
        <v>264</v>
      </c>
      <c r="F2542" s="20" t="s">
        <v>11762</v>
      </c>
      <c r="G2542" s="20" t="s">
        <v>2046</v>
      </c>
      <c r="H2542" s="20" t="s">
        <v>13666</v>
      </c>
      <c r="I2542" s="20"/>
      <c r="J2542" s="20"/>
      <c r="K2542" s="20" t="s">
        <v>13618</v>
      </c>
      <c r="L2542" s="20" t="s">
        <v>13619</v>
      </c>
      <c r="M2542" s="20" t="s">
        <v>1566</v>
      </c>
      <c r="N2542" s="20"/>
      <c r="O2542" s="20"/>
      <c r="P2542" s="20" t="s">
        <v>13620</v>
      </c>
      <c r="Q2542" s="20" t="s">
        <v>13625</v>
      </c>
      <c r="R2542" s="2" t="s">
        <v>2052</v>
      </c>
      <c r="S2542" s="2" t="s">
        <v>6528</v>
      </c>
      <c r="T2542" s="2" t="s">
        <v>185</v>
      </c>
      <c r="U2542" s="2"/>
      <c r="V2542" s="2"/>
    </row>
    <row r="2543" spans="1:22" ht="14.25" customHeight="1">
      <c r="A2543" s="20"/>
      <c r="B2543" s="20" t="s">
        <v>3928</v>
      </c>
      <c r="C2543" s="20" t="s">
        <v>3384</v>
      </c>
      <c r="D2543" s="20" t="s">
        <v>186</v>
      </c>
      <c r="E2543" s="20" t="s">
        <v>264</v>
      </c>
      <c r="F2543" s="20" t="s">
        <v>13667</v>
      </c>
      <c r="G2543" s="20" t="s">
        <v>2046</v>
      </c>
      <c r="H2543" s="20" t="s">
        <v>13668</v>
      </c>
      <c r="I2543" s="20"/>
      <c r="J2543" s="20"/>
      <c r="K2543" s="20" t="s">
        <v>13618</v>
      </c>
      <c r="L2543" s="20" t="s">
        <v>13619</v>
      </c>
      <c r="M2543" s="20" t="s">
        <v>60</v>
      </c>
      <c r="N2543" s="20"/>
      <c r="O2543" s="20"/>
      <c r="P2543" s="20" t="s">
        <v>13620</v>
      </c>
      <c r="Q2543" s="20" t="s">
        <v>13646</v>
      </c>
      <c r="R2543" s="2"/>
      <c r="S2543" s="2" t="s">
        <v>6679</v>
      </c>
      <c r="T2543" s="2" t="s">
        <v>185</v>
      </c>
      <c r="U2543" s="2"/>
      <c r="V2543" s="2"/>
    </row>
    <row r="2544" spans="1:22" ht="14.25" customHeight="1">
      <c r="A2544" s="20" t="s">
        <v>13669</v>
      </c>
      <c r="B2544" s="20" t="s">
        <v>8339</v>
      </c>
      <c r="C2544" s="20" t="s">
        <v>13670</v>
      </c>
      <c r="D2544" s="20" t="s">
        <v>186</v>
      </c>
      <c r="E2544" s="20" t="s">
        <v>264</v>
      </c>
      <c r="F2544" s="20" t="s">
        <v>13671</v>
      </c>
      <c r="G2544" s="20" t="s">
        <v>2046</v>
      </c>
      <c r="H2544" s="20" t="s">
        <v>13672</v>
      </c>
      <c r="I2544" s="20"/>
      <c r="J2544" s="20"/>
      <c r="K2544" s="20" t="s">
        <v>13618</v>
      </c>
      <c r="L2544" s="20" t="s">
        <v>13619</v>
      </c>
      <c r="M2544" s="20" t="s">
        <v>1566</v>
      </c>
      <c r="N2544" s="20"/>
      <c r="O2544" s="20"/>
      <c r="P2544" s="20" t="s">
        <v>13620</v>
      </c>
      <c r="Q2544" s="20" t="s">
        <v>13621</v>
      </c>
      <c r="R2544" s="2" t="s">
        <v>2067</v>
      </c>
      <c r="S2544" s="2" t="s">
        <v>6528</v>
      </c>
      <c r="T2544" s="2" t="s">
        <v>185</v>
      </c>
      <c r="U2544" s="2"/>
      <c r="V2544" s="2"/>
    </row>
    <row r="2545" spans="1:22" ht="14.25" customHeight="1">
      <c r="A2545" s="20"/>
      <c r="B2545" s="20" t="s">
        <v>8339</v>
      </c>
      <c r="C2545" s="20" t="s">
        <v>9562</v>
      </c>
      <c r="D2545" s="20" t="s">
        <v>186</v>
      </c>
      <c r="E2545" s="20" t="s">
        <v>264</v>
      </c>
      <c r="F2545" s="20" t="s">
        <v>1747</v>
      </c>
      <c r="G2545" s="20" t="s">
        <v>2046</v>
      </c>
      <c r="H2545" s="20" t="s">
        <v>13673</v>
      </c>
      <c r="I2545" s="20"/>
      <c r="J2545" s="20"/>
      <c r="K2545" s="20" t="s">
        <v>13618</v>
      </c>
      <c r="L2545" s="20" t="s">
        <v>13619</v>
      </c>
      <c r="M2545" s="20"/>
      <c r="N2545" s="20"/>
      <c r="O2545" s="20"/>
      <c r="P2545" s="20" t="s">
        <v>13620</v>
      </c>
      <c r="Q2545" s="20" t="s">
        <v>13625</v>
      </c>
      <c r="R2545" s="2"/>
      <c r="S2545" s="16" t="s">
        <v>6563</v>
      </c>
      <c r="T2545" s="2" t="s">
        <v>185</v>
      </c>
      <c r="U2545" s="2"/>
      <c r="V2545" s="2"/>
    </row>
    <row r="2546" spans="1:22" ht="14.25" customHeight="1">
      <c r="A2546" s="20" t="s">
        <v>13674</v>
      </c>
      <c r="B2546" s="20" t="s">
        <v>11658</v>
      </c>
      <c r="C2546" s="20" t="s">
        <v>13675</v>
      </c>
      <c r="D2546" s="20" t="s">
        <v>186</v>
      </c>
      <c r="E2546" s="20" t="s">
        <v>264</v>
      </c>
      <c r="F2546" s="20" t="s">
        <v>13676</v>
      </c>
      <c r="G2546" s="20" t="s">
        <v>2046</v>
      </c>
      <c r="H2546" s="20" t="s">
        <v>13677</v>
      </c>
      <c r="I2546" s="20"/>
      <c r="J2546" s="20"/>
      <c r="K2546" s="20" t="s">
        <v>13618</v>
      </c>
      <c r="L2546" s="20" t="s">
        <v>13619</v>
      </c>
      <c r="M2546" s="20" t="s">
        <v>1566</v>
      </c>
      <c r="N2546" s="20"/>
      <c r="O2546" s="20"/>
      <c r="P2546" s="20" t="s">
        <v>13620</v>
      </c>
      <c r="Q2546" s="20" t="s">
        <v>13625</v>
      </c>
      <c r="R2546" s="2" t="s">
        <v>2067</v>
      </c>
      <c r="S2546" s="2" t="s">
        <v>6528</v>
      </c>
      <c r="T2546" s="2" t="s">
        <v>185</v>
      </c>
      <c r="U2546" s="2"/>
      <c r="V2546" s="2"/>
    </row>
    <row r="2547" spans="1:22" ht="14.25" customHeight="1">
      <c r="A2547" s="20" t="s">
        <v>13678</v>
      </c>
      <c r="B2547" s="20" t="s">
        <v>13679</v>
      </c>
      <c r="C2547" s="20" t="s">
        <v>13680</v>
      </c>
      <c r="D2547" s="20" t="s">
        <v>186</v>
      </c>
      <c r="E2547" s="20" t="s">
        <v>264</v>
      </c>
      <c r="F2547" s="20" t="s">
        <v>11762</v>
      </c>
      <c r="G2547" s="20" t="s">
        <v>2046</v>
      </c>
      <c r="H2547" s="20" t="s">
        <v>13681</v>
      </c>
      <c r="I2547" s="20"/>
      <c r="J2547" s="20"/>
      <c r="K2547" s="20" t="s">
        <v>13618</v>
      </c>
      <c r="L2547" s="20" t="s">
        <v>13619</v>
      </c>
      <c r="M2547" s="20" t="s">
        <v>1566</v>
      </c>
      <c r="N2547" s="20"/>
      <c r="O2547" s="20"/>
      <c r="P2547" s="20" t="s">
        <v>13620</v>
      </c>
      <c r="Q2547" s="20" t="s">
        <v>13625</v>
      </c>
      <c r="R2547" s="2" t="s">
        <v>2052</v>
      </c>
      <c r="S2547" s="2" t="s">
        <v>6528</v>
      </c>
      <c r="T2547" s="2" t="s">
        <v>185</v>
      </c>
      <c r="U2547" s="2"/>
      <c r="V2547" s="2"/>
    </row>
    <row r="2548" spans="1:22" ht="14.25" customHeight="1">
      <c r="A2548" s="20"/>
      <c r="B2548" s="20" t="s">
        <v>2222</v>
      </c>
      <c r="C2548" s="20" t="s">
        <v>13682</v>
      </c>
      <c r="D2548" s="20" t="s">
        <v>186</v>
      </c>
      <c r="E2548" s="20" t="s">
        <v>264</v>
      </c>
      <c r="F2548" s="20" t="s">
        <v>1772</v>
      </c>
      <c r="G2548" s="20" t="s">
        <v>2046</v>
      </c>
      <c r="H2548" s="20" t="s">
        <v>13683</v>
      </c>
      <c r="I2548" s="20"/>
      <c r="J2548" s="20"/>
      <c r="K2548" s="20" t="s">
        <v>13618</v>
      </c>
      <c r="L2548" s="20" t="s">
        <v>13619</v>
      </c>
      <c r="M2548" s="20"/>
      <c r="N2548" s="20"/>
      <c r="O2548" s="20"/>
      <c r="P2548" s="20" t="s">
        <v>13620</v>
      </c>
      <c r="Q2548" s="20" t="s">
        <v>13646</v>
      </c>
      <c r="R2548" s="2"/>
      <c r="S2548" s="16" t="s">
        <v>6563</v>
      </c>
      <c r="T2548" s="2" t="s">
        <v>185</v>
      </c>
      <c r="U2548" s="2"/>
      <c r="V2548" s="2"/>
    </row>
    <row r="2549" spans="1:22" ht="14.25" customHeight="1">
      <c r="A2549" s="20"/>
      <c r="B2549" s="20" t="s">
        <v>13684</v>
      </c>
      <c r="C2549" s="20" t="s">
        <v>13685</v>
      </c>
      <c r="D2549" s="20" t="s">
        <v>186</v>
      </c>
      <c r="E2549" s="20" t="s">
        <v>264</v>
      </c>
      <c r="F2549" s="20" t="s">
        <v>1762</v>
      </c>
      <c r="G2549" s="20" t="s">
        <v>2046</v>
      </c>
      <c r="H2549" s="20" t="s">
        <v>13686</v>
      </c>
      <c r="I2549" s="20"/>
      <c r="J2549" s="20"/>
      <c r="K2549" s="20" t="s">
        <v>13618</v>
      </c>
      <c r="L2549" s="20" t="s">
        <v>13619</v>
      </c>
      <c r="M2549" s="20"/>
      <c r="N2549" s="20"/>
      <c r="O2549" s="20"/>
      <c r="P2549" s="20" t="s">
        <v>13620</v>
      </c>
      <c r="Q2549" s="20" t="s">
        <v>13625</v>
      </c>
      <c r="R2549" s="2"/>
      <c r="S2549" s="16" t="s">
        <v>6563</v>
      </c>
      <c r="T2549" s="2" t="s">
        <v>185</v>
      </c>
      <c r="U2549" s="2"/>
      <c r="V2549" s="2"/>
    </row>
    <row r="2550" spans="1:22" ht="14.25" customHeight="1">
      <c r="A2550" s="20" t="s">
        <v>13687</v>
      </c>
      <c r="B2550" s="20" t="s">
        <v>2586</v>
      </c>
      <c r="C2550" s="20" t="s">
        <v>13688</v>
      </c>
      <c r="D2550" s="20" t="s">
        <v>186</v>
      </c>
      <c r="E2550" s="20" t="s">
        <v>264</v>
      </c>
      <c r="F2550" s="20" t="s">
        <v>11762</v>
      </c>
      <c r="G2550" s="20" t="s">
        <v>2046</v>
      </c>
      <c r="H2550" s="20" t="s">
        <v>13689</v>
      </c>
      <c r="I2550" s="20"/>
      <c r="J2550" s="20"/>
      <c r="K2550" s="20" t="s">
        <v>13618</v>
      </c>
      <c r="L2550" s="20" t="s">
        <v>13619</v>
      </c>
      <c r="M2550" s="20" t="s">
        <v>1566</v>
      </c>
      <c r="N2550" s="20"/>
      <c r="O2550" s="20"/>
      <c r="P2550" s="20" t="s">
        <v>13620</v>
      </c>
      <c r="Q2550" s="20" t="s">
        <v>13621</v>
      </c>
      <c r="R2550" s="2" t="s">
        <v>2052</v>
      </c>
      <c r="S2550" s="2" t="s">
        <v>6528</v>
      </c>
      <c r="T2550" s="2" t="s">
        <v>185</v>
      </c>
      <c r="U2550" s="2"/>
      <c r="V2550" s="2"/>
    </row>
    <row r="2551" spans="1:22" ht="14.25" customHeight="1">
      <c r="A2551" s="20"/>
      <c r="B2551" s="20" t="s">
        <v>2586</v>
      </c>
      <c r="C2551" s="20" t="s">
        <v>9715</v>
      </c>
      <c r="D2551" s="20" t="s">
        <v>186</v>
      </c>
      <c r="E2551" s="20" t="s">
        <v>264</v>
      </c>
      <c r="F2551" s="20" t="s">
        <v>1766</v>
      </c>
      <c r="G2551" s="20" t="s">
        <v>2046</v>
      </c>
      <c r="H2551" s="20" t="s">
        <v>13690</v>
      </c>
      <c r="I2551" s="20"/>
      <c r="J2551" s="20"/>
      <c r="K2551" s="20" t="s">
        <v>13618</v>
      </c>
      <c r="L2551" s="20" t="s">
        <v>13619</v>
      </c>
      <c r="M2551" s="20"/>
      <c r="N2551" s="20"/>
      <c r="O2551" s="20"/>
      <c r="P2551" s="20" t="s">
        <v>13620</v>
      </c>
      <c r="Q2551" s="20" t="s">
        <v>13625</v>
      </c>
      <c r="R2551" s="2"/>
      <c r="S2551" s="16" t="s">
        <v>6563</v>
      </c>
      <c r="T2551" s="2" t="s">
        <v>185</v>
      </c>
      <c r="U2551" s="2"/>
      <c r="V2551" s="2"/>
    </row>
    <row r="2552" spans="1:22" ht="14.25" customHeight="1">
      <c r="A2552" s="20"/>
      <c r="B2552" s="20" t="s">
        <v>3176</v>
      </c>
      <c r="C2552" s="20" t="s">
        <v>5152</v>
      </c>
      <c r="D2552" s="20" t="s">
        <v>186</v>
      </c>
      <c r="E2552" s="20" t="s">
        <v>264</v>
      </c>
      <c r="F2552" s="20" t="s">
        <v>8570</v>
      </c>
      <c r="G2552" s="20" t="s">
        <v>2046</v>
      </c>
      <c r="H2552" s="20" t="s">
        <v>13691</v>
      </c>
      <c r="I2552" s="20"/>
      <c r="J2552" s="20"/>
      <c r="K2552" s="20" t="s">
        <v>13618</v>
      </c>
      <c r="L2552" s="20" t="s">
        <v>13619</v>
      </c>
      <c r="M2552" s="20" t="s">
        <v>6585</v>
      </c>
      <c r="N2552" s="20"/>
      <c r="O2552" s="20"/>
      <c r="P2552" s="20" t="s">
        <v>13620</v>
      </c>
      <c r="Q2552" s="20" t="s">
        <v>13625</v>
      </c>
      <c r="R2552" s="2"/>
      <c r="S2552" s="16" t="s">
        <v>6586</v>
      </c>
      <c r="T2552" s="2" t="s">
        <v>185</v>
      </c>
      <c r="U2552" s="2"/>
      <c r="V2552" s="2"/>
    </row>
    <row r="2553" spans="1:22" ht="14.25" customHeight="1">
      <c r="A2553" s="20" t="s">
        <v>13692</v>
      </c>
      <c r="B2553" s="20" t="s">
        <v>3194</v>
      </c>
      <c r="C2553" s="20" t="s">
        <v>2481</v>
      </c>
      <c r="D2553" s="20" t="s">
        <v>186</v>
      </c>
      <c r="E2553" s="20" t="s">
        <v>264</v>
      </c>
      <c r="F2553" s="20" t="s">
        <v>3441</v>
      </c>
      <c r="G2553" s="20" t="s">
        <v>2046</v>
      </c>
      <c r="H2553" s="20" t="s">
        <v>13693</v>
      </c>
      <c r="I2553" s="20"/>
      <c r="J2553" s="20"/>
      <c r="K2553" s="20" t="s">
        <v>13618</v>
      </c>
      <c r="L2553" s="20" t="s">
        <v>13619</v>
      </c>
      <c r="M2553" s="20" t="s">
        <v>59</v>
      </c>
      <c r="N2553" s="20"/>
      <c r="O2553" s="20"/>
      <c r="P2553" s="20" t="s">
        <v>13620</v>
      </c>
      <c r="Q2553" s="20" t="s">
        <v>13621</v>
      </c>
      <c r="R2553" s="2"/>
      <c r="S2553" s="2" t="s">
        <v>6528</v>
      </c>
      <c r="T2553" s="2" t="s">
        <v>185</v>
      </c>
      <c r="U2553" s="2"/>
      <c r="V2553" s="2"/>
    </row>
    <row r="2554" spans="1:22" ht="14.25" customHeight="1">
      <c r="A2554" s="20"/>
      <c r="B2554" s="20" t="s">
        <v>2940</v>
      </c>
      <c r="C2554" s="20" t="s">
        <v>13694</v>
      </c>
      <c r="D2554" s="20" t="s">
        <v>186</v>
      </c>
      <c r="E2554" s="20" t="s">
        <v>264</v>
      </c>
      <c r="F2554" s="20" t="s">
        <v>13695</v>
      </c>
      <c r="G2554" s="20" t="s">
        <v>2046</v>
      </c>
      <c r="H2554" s="20" t="s">
        <v>13696</v>
      </c>
      <c r="I2554" s="20"/>
      <c r="J2554" s="20"/>
      <c r="K2554" s="20" t="s">
        <v>13697</v>
      </c>
      <c r="L2554" s="20" t="s">
        <v>13698</v>
      </c>
      <c r="M2554" s="20" t="s">
        <v>1566</v>
      </c>
      <c r="N2554" s="20"/>
      <c r="O2554" s="20"/>
      <c r="P2554" s="20" t="s">
        <v>13620</v>
      </c>
      <c r="Q2554" s="20" t="s">
        <v>13699</v>
      </c>
      <c r="R2554" s="2" t="s">
        <v>2067</v>
      </c>
      <c r="S2554" s="2" t="s">
        <v>6528</v>
      </c>
      <c r="T2554" s="2" t="s">
        <v>185</v>
      </c>
      <c r="U2554" s="2"/>
      <c r="V2554" s="2"/>
    </row>
    <row r="2555" spans="1:22" ht="14.25" customHeight="1">
      <c r="A2555" s="20"/>
      <c r="B2555" s="20" t="s">
        <v>2044</v>
      </c>
      <c r="C2555" s="20" t="s">
        <v>13700</v>
      </c>
      <c r="D2555" s="20" t="s">
        <v>186</v>
      </c>
      <c r="E2555" s="20" t="s">
        <v>264</v>
      </c>
      <c r="F2555" s="20" t="s">
        <v>1787</v>
      </c>
      <c r="G2555" s="20" t="s">
        <v>2046</v>
      </c>
      <c r="H2555" s="20" t="s">
        <v>13701</v>
      </c>
      <c r="I2555" s="20"/>
      <c r="J2555" s="20"/>
      <c r="K2555" s="20" t="s">
        <v>13618</v>
      </c>
      <c r="L2555" s="20" t="s">
        <v>13619</v>
      </c>
      <c r="M2555" s="20"/>
      <c r="N2555" s="20"/>
      <c r="O2555" s="20"/>
      <c r="P2555" s="20" t="s">
        <v>13620</v>
      </c>
      <c r="Q2555" s="20" t="s">
        <v>13625</v>
      </c>
      <c r="R2555" s="2"/>
      <c r="S2555" s="16" t="s">
        <v>6563</v>
      </c>
      <c r="T2555" s="2" t="s">
        <v>185</v>
      </c>
      <c r="U2555" s="2"/>
      <c r="V2555" s="2"/>
    </row>
    <row r="2556" spans="1:22" ht="14.25" customHeight="1">
      <c r="A2556" s="20" t="s">
        <v>13702</v>
      </c>
      <c r="B2556" s="20" t="s">
        <v>2695</v>
      </c>
      <c r="C2556" s="20" t="s">
        <v>13703</v>
      </c>
      <c r="D2556" s="20" t="s">
        <v>186</v>
      </c>
      <c r="E2556" s="20" t="s">
        <v>264</v>
      </c>
      <c r="F2556" s="20" t="s">
        <v>13704</v>
      </c>
      <c r="G2556" s="20" t="s">
        <v>2046</v>
      </c>
      <c r="H2556" s="20" t="s">
        <v>13705</v>
      </c>
      <c r="I2556" s="20"/>
      <c r="J2556" s="20"/>
      <c r="K2556" s="20" t="s">
        <v>13618</v>
      </c>
      <c r="L2556" s="20" t="s">
        <v>13619</v>
      </c>
      <c r="M2556" s="20" t="s">
        <v>59</v>
      </c>
      <c r="N2556" s="20"/>
      <c r="O2556" s="20"/>
      <c r="P2556" s="20" t="s">
        <v>13620</v>
      </c>
      <c r="Q2556" s="20" t="s">
        <v>13621</v>
      </c>
      <c r="R2556" s="2"/>
      <c r="S2556" s="2" t="s">
        <v>6528</v>
      </c>
      <c r="T2556" s="2" t="s">
        <v>185</v>
      </c>
      <c r="U2556" s="2"/>
      <c r="V2556" s="2"/>
    </row>
    <row r="2557" spans="1:22" ht="14.25" customHeight="1">
      <c r="A2557" s="20"/>
      <c r="B2557" s="20" t="s">
        <v>13706</v>
      </c>
      <c r="C2557" s="20" t="s">
        <v>13707</v>
      </c>
      <c r="D2557" s="20" t="s">
        <v>186</v>
      </c>
      <c r="E2557" s="20" t="s">
        <v>264</v>
      </c>
      <c r="F2557" s="20" t="s">
        <v>1761</v>
      </c>
      <c r="G2557" s="20" t="s">
        <v>2046</v>
      </c>
      <c r="H2557" s="20" t="s">
        <v>13708</v>
      </c>
      <c r="I2557" s="20"/>
      <c r="J2557" s="20"/>
      <c r="K2557" s="20" t="s">
        <v>13618</v>
      </c>
      <c r="L2557" s="20" t="s">
        <v>13619</v>
      </c>
      <c r="M2557" s="20"/>
      <c r="N2557" s="20"/>
      <c r="O2557" s="20"/>
      <c r="P2557" s="20" t="s">
        <v>13620</v>
      </c>
      <c r="Q2557" s="20" t="s">
        <v>13625</v>
      </c>
      <c r="R2557" s="2"/>
      <c r="S2557" s="16" t="s">
        <v>6563</v>
      </c>
      <c r="T2557" s="2" t="s">
        <v>185</v>
      </c>
      <c r="U2557" s="2"/>
      <c r="V2557" s="2"/>
    </row>
    <row r="2558" spans="1:22" ht="14.25" customHeight="1">
      <c r="A2558" s="20"/>
      <c r="B2558" s="20" t="s">
        <v>2389</v>
      </c>
      <c r="C2558" s="20" t="s">
        <v>13709</v>
      </c>
      <c r="D2558" s="20" t="s">
        <v>186</v>
      </c>
      <c r="E2558" s="20" t="s">
        <v>264</v>
      </c>
      <c r="F2558" s="20" t="s">
        <v>1910</v>
      </c>
      <c r="G2558" s="20" t="s">
        <v>2046</v>
      </c>
      <c r="H2558" s="20" t="s">
        <v>13710</v>
      </c>
      <c r="I2558" s="20"/>
      <c r="J2558" s="20"/>
      <c r="K2558" s="20" t="s">
        <v>13618</v>
      </c>
      <c r="L2558" s="20" t="s">
        <v>13619</v>
      </c>
      <c r="M2558" s="20"/>
      <c r="N2558" s="20"/>
      <c r="O2558" s="20"/>
      <c r="P2558" s="20" t="s">
        <v>13620</v>
      </c>
      <c r="Q2558" s="20" t="s">
        <v>13646</v>
      </c>
      <c r="R2558" s="2"/>
      <c r="S2558" s="16" t="s">
        <v>6563</v>
      </c>
      <c r="T2558" s="2" t="s">
        <v>185</v>
      </c>
      <c r="U2558" s="2"/>
      <c r="V2558" s="2"/>
    </row>
    <row r="2559" spans="1:22" ht="14.25" customHeight="1">
      <c r="A2559" s="20" t="s">
        <v>13711</v>
      </c>
      <c r="B2559" s="20" t="s">
        <v>13712</v>
      </c>
      <c r="C2559" s="20" t="s">
        <v>13713</v>
      </c>
      <c r="D2559" s="20" t="s">
        <v>288</v>
      </c>
      <c r="E2559" s="20" t="s">
        <v>264</v>
      </c>
      <c r="F2559" s="20" t="s">
        <v>3297</v>
      </c>
      <c r="G2559" s="20" t="s">
        <v>2046</v>
      </c>
      <c r="H2559" s="20" t="s">
        <v>13714</v>
      </c>
      <c r="I2559" s="20"/>
      <c r="J2559" s="20"/>
      <c r="K2559" s="20" t="s">
        <v>13715</v>
      </c>
      <c r="L2559" s="20" t="s">
        <v>13716</v>
      </c>
      <c r="M2559" s="20" t="s">
        <v>59</v>
      </c>
      <c r="N2559" s="20"/>
      <c r="O2559" s="20"/>
      <c r="P2559" s="20" t="s">
        <v>13717</v>
      </c>
      <c r="Q2559" s="20" t="s">
        <v>2051</v>
      </c>
      <c r="R2559" s="2"/>
      <c r="S2559" s="2" t="s">
        <v>6528</v>
      </c>
      <c r="T2559" s="2" t="s">
        <v>287</v>
      </c>
      <c r="U2559" s="2"/>
      <c r="V2559" s="2"/>
    </row>
    <row r="2560" spans="1:22" ht="14.25" customHeight="1">
      <c r="A2560" s="20" t="s">
        <v>13718</v>
      </c>
      <c r="B2560" s="20" t="s">
        <v>5527</v>
      </c>
      <c r="C2560" s="20" t="s">
        <v>13719</v>
      </c>
      <c r="D2560" s="20" t="s">
        <v>288</v>
      </c>
      <c r="E2560" s="20" t="s">
        <v>264</v>
      </c>
      <c r="F2560" s="20" t="s">
        <v>2320</v>
      </c>
      <c r="G2560" s="20" t="s">
        <v>2046</v>
      </c>
      <c r="H2560" s="20" t="s">
        <v>13720</v>
      </c>
      <c r="I2560" s="20"/>
      <c r="J2560" s="20" t="s">
        <v>13721</v>
      </c>
      <c r="K2560" s="20" t="s">
        <v>13722</v>
      </c>
      <c r="L2560" s="20" t="s">
        <v>13716</v>
      </c>
      <c r="M2560" s="20" t="s">
        <v>59</v>
      </c>
      <c r="N2560" s="20"/>
      <c r="O2560" s="20"/>
      <c r="P2560" s="20" t="s">
        <v>13717</v>
      </c>
      <c r="Q2560" s="20" t="s">
        <v>2051</v>
      </c>
      <c r="R2560" s="2"/>
      <c r="S2560" s="2" t="s">
        <v>6528</v>
      </c>
      <c r="T2560" s="2" t="s">
        <v>287</v>
      </c>
      <c r="U2560" s="2"/>
      <c r="V2560" s="2"/>
    </row>
    <row r="2561" spans="1:22" ht="14.25" customHeight="1">
      <c r="A2561" s="20"/>
      <c r="B2561" s="20" t="s">
        <v>13723</v>
      </c>
      <c r="C2561" s="20" t="s">
        <v>7920</v>
      </c>
      <c r="D2561" s="20" t="s">
        <v>288</v>
      </c>
      <c r="E2561" s="20" t="s">
        <v>264</v>
      </c>
      <c r="F2561" s="20" t="s">
        <v>1923</v>
      </c>
      <c r="G2561" s="20" t="s">
        <v>2046</v>
      </c>
      <c r="H2561" s="20" t="s">
        <v>13724</v>
      </c>
      <c r="I2561" s="20"/>
      <c r="J2561" s="20"/>
      <c r="K2561" s="20" t="s">
        <v>13715</v>
      </c>
      <c r="L2561" s="20" t="s">
        <v>13716</v>
      </c>
      <c r="M2561" s="20"/>
      <c r="N2561" s="20"/>
      <c r="O2561" s="20"/>
      <c r="P2561" s="20" t="s">
        <v>13717</v>
      </c>
      <c r="Q2561" s="20" t="s">
        <v>2051</v>
      </c>
      <c r="R2561" s="2"/>
      <c r="S2561" s="16" t="s">
        <v>6563</v>
      </c>
      <c r="T2561" s="2" t="s">
        <v>287</v>
      </c>
      <c r="U2561" s="2"/>
      <c r="V2561" s="2"/>
    </row>
    <row r="2562" spans="1:22" ht="14.25" customHeight="1">
      <c r="A2562" s="20" t="s">
        <v>13725</v>
      </c>
      <c r="B2562" s="20" t="s">
        <v>10962</v>
      </c>
      <c r="C2562" s="20" t="s">
        <v>3058</v>
      </c>
      <c r="D2562" s="20" t="s">
        <v>288</v>
      </c>
      <c r="E2562" s="20" t="s">
        <v>264</v>
      </c>
      <c r="F2562" s="20" t="s">
        <v>13726</v>
      </c>
      <c r="G2562" s="20" t="s">
        <v>2046</v>
      </c>
      <c r="H2562" s="20" t="s">
        <v>13727</v>
      </c>
      <c r="I2562" s="20" t="s">
        <v>13728</v>
      </c>
      <c r="J2562" s="20"/>
      <c r="K2562" s="20" t="s">
        <v>13722</v>
      </c>
      <c r="L2562" s="20"/>
      <c r="M2562" s="20" t="s">
        <v>59</v>
      </c>
      <c r="N2562" s="20"/>
      <c r="O2562" s="20"/>
      <c r="P2562" s="20" t="s">
        <v>13717</v>
      </c>
      <c r="Q2562" s="20" t="s">
        <v>2051</v>
      </c>
      <c r="R2562" s="2"/>
      <c r="S2562" s="2" t="s">
        <v>6528</v>
      </c>
      <c r="T2562" s="2" t="s">
        <v>287</v>
      </c>
      <c r="U2562" s="2"/>
      <c r="V2562" s="2"/>
    </row>
    <row r="2563" spans="1:22" ht="14.25" customHeight="1">
      <c r="A2563" s="20" t="s">
        <v>13729</v>
      </c>
      <c r="B2563" s="20" t="s">
        <v>13730</v>
      </c>
      <c r="C2563" s="20" t="s">
        <v>13731</v>
      </c>
      <c r="D2563" s="20" t="s">
        <v>288</v>
      </c>
      <c r="E2563" s="20" t="s">
        <v>264</v>
      </c>
      <c r="F2563" s="20" t="s">
        <v>13732</v>
      </c>
      <c r="G2563" s="20" t="s">
        <v>2046</v>
      </c>
      <c r="H2563" s="20" t="s">
        <v>13733</v>
      </c>
      <c r="I2563" s="20"/>
      <c r="J2563" s="20"/>
      <c r="K2563" s="20" t="s">
        <v>13722</v>
      </c>
      <c r="L2563" s="20" t="s">
        <v>13716</v>
      </c>
      <c r="M2563" s="20" t="s">
        <v>60</v>
      </c>
      <c r="N2563" s="20"/>
      <c r="O2563" s="20"/>
      <c r="P2563" s="20" t="s">
        <v>13717</v>
      </c>
      <c r="Q2563" s="20" t="s">
        <v>2051</v>
      </c>
      <c r="R2563" s="2"/>
      <c r="S2563" s="2" t="s">
        <v>6528</v>
      </c>
      <c r="T2563" s="2" t="s">
        <v>287</v>
      </c>
      <c r="U2563" s="2"/>
      <c r="V2563" s="2"/>
    </row>
    <row r="2564" spans="1:22" ht="14.25" customHeight="1">
      <c r="A2564" s="20" t="s">
        <v>13734</v>
      </c>
      <c r="B2564" s="20" t="s">
        <v>13735</v>
      </c>
      <c r="C2564" s="20" t="s">
        <v>2478</v>
      </c>
      <c r="D2564" s="20" t="s">
        <v>288</v>
      </c>
      <c r="E2564" s="20" t="s">
        <v>264</v>
      </c>
      <c r="F2564" s="20" t="s">
        <v>13736</v>
      </c>
      <c r="G2564" s="20" t="s">
        <v>2046</v>
      </c>
      <c r="H2564" s="20" t="s">
        <v>13737</v>
      </c>
      <c r="I2564" s="20"/>
      <c r="J2564" s="20"/>
      <c r="K2564" s="20" t="s">
        <v>13715</v>
      </c>
      <c r="L2564" s="20" t="s">
        <v>13716</v>
      </c>
      <c r="M2564" s="20" t="s">
        <v>60</v>
      </c>
      <c r="N2564" s="20"/>
      <c r="O2564" s="20"/>
      <c r="P2564" s="20" t="s">
        <v>13717</v>
      </c>
      <c r="Q2564" s="20" t="s">
        <v>2051</v>
      </c>
      <c r="R2564" s="2"/>
      <c r="S2564" s="2" t="s">
        <v>6528</v>
      </c>
      <c r="T2564" s="2" t="s">
        <v>287</v>
      </c>
      <c r="U2564" s="2"/>
      <c r="V2564" s="2"/>
    </row>
    <row r="2565" spans="1:22" ht="14.25" customHeight="1">
      <c r="A2565" s="20" t="s">
        <v>13738</v>
      </c>
      <c r="B2565" s="20" t="s">
        <v>13739</v>
      </c>
      <c r="C2565" s="20" t="s">
        <v>9213</v>
      </c>
      <c r="D2565" s="20" t="s">
        <v>288</v>
      </c>
      <c r="E2565" s="20" t="s">
        <v>264</v>
      </c>
      <c r="F2565" s="20" t="s">
        <v>13740</v>
      </c>
      <c r="G2565" s="20" t="s">
        <v>2046</v>
      </c>
      <c r="H2565" s="20" t="s">
        <v>13741</v>
      </c>
      <c r="I2565" s="20"/>
      <c r="J2565" s="20"/>
      <c r="K2565" s="20" t="s">
        <v>13722</v>
      </c>
      <c r="L2565" s="20"/>
      <c r="M2565" s="20" t="s">
        <v>59</v>
      </c>
      <c r="N2565" s="20"/>
      <c r="O2565" s="20"/>
      <c r="P2565" s="20" t="s">
        <v>13717</v>
      </c>
      <c r="Q2565" s="20" t="s">
        <v>2051</v>
      </c>
      <c r="R2565" s="2"/>
      <c r="S2565" s="2" t="s">
        <v>6528</v>
      </c>
      <c r="T2565" s="2" t="s">
        <v>287</v>
      </c>
      <c r="U2565" s="2"/>
      <c r="V2565" s="2"/>
    </row>
    <row r="2566" spans="1:22" ht="14.25" customHeight="1">
      <c r="A2566" s="20"/>
      <c r="B2566" s="20" t="s">
        <v>6540</v>
      </c>
      <c r="C2566" s="20" t="s">
        <v>13742</v>
      </c>
      <c r="D2566" s="20" t="s">
        <v>288</v>
      </c>
      <c r="E2566" s="20" t="s">
        <v>264</v>
      </c>
      <c r="F2566" s="20" t="s">
        <v>13743</v>
      </c>
      <c r="G2566" s="20" t="s">
        <v>2046</v>
      </c>
      <c r="H2566" s="20" t="s">
        <v>13744</v>
      </c>
      <c r="I2566" s="20"/>
      <c r="J2566" s="20"/>
      <c r="K2566" s="20" t="s">
        <v>13715</v>
      </c>
      <c r="L2566" s="20" t="s">
        <v>13716</v>
      </c>
      <c r="M2566" s="20" t="s">
        <v>6585</v>
      </c>
      <c r="N2566" s="20"/>
      <c r="O2566" s="20"/>
      <c r="P2566" s="20" t="s">
        <v>13717</v>
      </c>
      <c r="Q2566" s="20" t="s">
        <v>2051</v>
      </c>
      <c r="R2566" s="2"/>
      <c r="S2566" s="16" t="s">
        <v>6586</v>
      </c>
      <c r="T2566" s="2" t="s">
        <v>287</v>
      </c>
      <c r="U2566" s="2"/>
      <c r="V2566" s="2"/>
    </row>
    <row r="2567" spans="1:22" ht="14.25" customHeight="1">
      <c r="A2567" s="20" t="s">
        <v>13745</v>
      </c>
      <c r="B2567" s="20" t="s">
        <v>6540</v>
      </c>
      <c r="C2567" s="20" t="s">
        <v>13746</v>
      </c>
      <c r="D2567" s="20" t="s">
        <v>288</v>
      </c>
      <c r="E2567" s="20" t="s">
        <v>264</v>
      </c>
      <c r="F2567" s="20" t="s">
        <v>4179</v>
      </c>
      <c r="G2567" s="20" t="s">
        <v>2046</v>
      </c>
      <c r="H2567" s="20" t="s">
        <v>13747</v>
      </c>
      <c r="I2567" s="20"/>
      <c r="J2567" s="20"/>
      <c r="K2567" s="20" t="s">
        <v>13722</v>
      </c>
      <c r="L2567" s="20"/>
      <c r="M2567" s="20" t="s">
        <v>1566</v>
      </c>
      <c r="N2567" s="20"/>
      <c r="O2567" s="20"/>
      <c r="P2567" s="20" t="s">
        <v>13717</v>
      </c>
      <c r="Q2567" s="20" t="s">
        <v>2051</v>
      </c>
      <c r="R2567" s="2" t="s">
        <v>2067</v>
      </c>
      <c r="S2567" s="2" t="s">
        <v>6528</v>
      </c>
      <c r="T2567" s="2" t="s">
        <v>287</v>
      </c>
      <c r="U2567" s="2"/>
      <c r="V2567" s="2"/>
    </row>
    <row r="2568" spans="1:22" ht="14.25" customHeight="1">
      <c r="A2568" s="20"/>
      <c r="B2568" s="20" t="s">
        <v>4034</v>
      </c>
      <c r="C2568" s="20" t="s">
        <v>5678</v>
      </c>
      <c r="D2568" s="20" t="s">
        <v>288</v>
      </c>
      <c r="E2568" s="20" t="s">
        <v>264</v>
      </c>
      <c r="F2568" s="20" t="s">
        <v>13748</v>
      </c>
      <c r="G2568" s="20" t="s">
        <v>2046</v>
      </c>
      <c r="H2568" s="20" t="s">
        <v>13749</v>
      </c>
      <c r="I2568" s="20"/>
      <c r="J2568" s="20"/>
      <c r="K2568" s="20" t="s">
        <v>13715</v>
      </c>
      <c r="L2568" s="20" t="s">
        <v>13716</v>
      </c>
      <c r="M2568" s="20" t="s">
        <v>6585</v>
      </c>
      <c r="N2568" s="20"/>
      <c r="O2568" s="20"/>
      <c r="P2568" s="20" t="s">
        <v>13717</v>
      </c>
      <c r="Q2568" s="20" t="s">
        <v>2051</v>
      </c>
      <c r="R2568" s="2"/>
      <c r="S2568" s="16" t="s">
        <v>6586</v>
      </c>
      <c r="T2568" s="2" t="s">
        <v>287</v>
      </c>
      <c r="U2568" s="2"/>
      <c r="V2568" s="2"/>
    </row>
    <row r="2569" spans="1:22" ht="14.25" customHeight="1">
      <c r="A2569" s="20" t="s">
        <v>13750</v>
      </c>
      <c r="B2569" s="20" t="s">
        <v>8577</v>
      </c>
      <c r="C2569" s="20" t="s">
        <v>6864</v>
      </c>
      <c r="D2569" s="20" t="s">
        <v>288</v>
      </c>
      <c r="E2569" s="20" t="s">
        <v>264</v>
      </c>
      <c r="F2569" s="20" t="s">
        <v>13751</v>
      </c>
      <c r="G2569" s="20" t="s">
        <v>2046</v>
      </c>
      <c r="H2569" s="20" t="s">
        <v>13752</v>
      </c>
      <c r="I2569" s="20"/>
      <c r="J2569" s="20"/>
      <c r="K2569" s="20" t="s">
        <v>13722</v>
      </c>
      <c r="L2569" s="20"/>
      <c r="M2569" s="20" t="s">
        <v>1566</v>
      </c>
      <c r="N2569" s="20"/>
      <c r="O2569" s="20"/>
      <c r="P2569" s="20" t="s">
        <v>13717</v>
      </c>
      <c r="Q2569" s="20" t="s">
        <v>2051</v>
      </c>
      <c r="R2569" s="2" t="s">
        <v>2052</v>
      </c>
      <c r="S2569" s="2" t="s">
        <v>6528</v>
      </c>
      <c r="T2569" s="2" t="s">
        <v>287</v>
      </c>
      <c r="U2569" s="2"/>
      <c r="V2569" s="2"/>
    </row>
    <row r="2570" spans="1:22" ht="14.25" customHeight="1">
      <c r="A2570" s="20"/>
      <c r="B2570" s="20" t="s">
        <v>13753</v>
      </c>
      <c r="C2570" s="20" t="s">
        <v>13754</v>
      </c>
      <c r="D2570" s="20" t="s">
        <v>288</v>
      </c>
      <c r="E2570" s="20" t="s">
        <v>264</v>
      </c>
      <c r="F2570" s="20" t="s">
        <v>7177</v>
      </c>
      <c r="G2570" s="20" t="s">
        <v>2046</v>
      </c>
      <c r="H2570" s="20" t="s">
        <v>13755</v>
      </c>
      <c r="I2570" s="20"/>
      <c r="J2570" s="20"/>
      <c r="K2570" s="20" t="s">
        <v>13715</v>
      </c>
      <c r="L2570" s="20" t="s">
        <v>13716</v>
      </c>
      <c r="M2570" s="20" t="s">
        <v>6585</v>
      </c>
      <c r="N2570" s="20"/>
      <c r="O2570" s="20"/>
      <c r="P2570" s="20" t="s">
        <v>13717</v>
      </c>
      <c r="Q2570" s="20" t="s">
        <v>2051</v>
      </c>
      <c r="R2570" s="2"/>
      <c r="S2570" s="16" t="s">
        <v>6586</v>
      </c>
      <c r="T2570" s="2" t="s">
        <v>287</v>
      </c>
      <c r="U2570" s="2"/>
      <c r="V2570" s="2"/>
    </row>
    <row r="2571" spans="1:22" ht="14.25" customHeight="1">
      <c r="A2571" s="20"/>
      <c r="B2571" s="20" t="s">
        <v>2842</v>
      </c>
      <c r="C2571" s="20" t="s">
        <v>8303</v>
      </c>
      <c r="D2571" s="20" t="s">
        <v>288</v>
      </c>
      <c r="E2571" s="20" t="s">
        <v>264</v>
      </c>
      <c r="F2571" s="20" t="s">
        <v>13756</v>
      </c>
      <c r="G2571" s="20" t="s">
        <v>2046</v>
      </c>
      <c r="H2571" s="20" t="s">
        <v>13757</v>
      </c>
      <c r="I2571" s="20"/>
      <c r="J2571" s="20"/>
      <c r="K2571" s="20" t="s">
        <v>13715</v>
      </c>
      <c r="L2571" s="20" t="s">
        <v>13716</v>
      </c>
      <c r="M2571" s="20" t="s">
        <v>6585</v>
      </c>
      <c r="N2571" s="20"/>
      <c r="O2571" s="20"/>
      <c r="P2571" s="20" t="s">
        <v>13717</v>
      </c>
      <c r="Q2571" s="20" t="s">
        <v>2051</v>
      </c>
      <c r="R2571" s="2"/>
      <c r="S2571" s="16" t="s">
        <v>6586</v>
      </c>
      <c r="T2571" s="2" t="s">
        <v>287</v>
      </c>
      <c r="U2571" s="2"/>
      <c r="V2571" s="2"/>
    </row>
    <row r="2572" spans="1:22" ht="14.25" customHeight="1">
      <c r="A2572" s="20"/>
      <c r="B2572" s="20" t="s">
        <v>3194</v>
      </c>
      <c r="C2572" s="20" t="s">
        <v>3356</v>
      </c>
      <c r="D2572" s="20" t="s">
        <v>288</v>
      </c>
      <c r="E2572" s="20" t="s">
        <v>264</v>
      </c>
      <c r="F2572" s="20" t="s">
        <v>1689</v>
      </c>
      <c r="G2572" s="20" t="s">
        <v>2046</v>
      </c>
      <c r="H2572" s="20" t="s">
        <v>13758</v>
      </c>
      <c r="I2572" s="20"/>
      <c r="J2572" s="20"/>
      <c r="K2572" s="20" t="s">
        <v>13715</v>
      </c>
      <c r="L2572" s="20" t="s">
        <v>13716</v>
      </c>
      <c r="M2572" s="20"/>
      <c r="N2572" s="20"/>
      <c r="O2572" s="20"/>
      <c r="P2572" s="20" t="s">
        <v>13717</v>
      </c>
      <c r="Q2572" s="20" t="s">
        <v>2051</v>
      </c>
      <c r="R2572" s="2"/>
      <c r="S2572" s="16" t="s">
        <v>6563</v>
      </c>
      <c r="T2572" s="2" t="s">
        <v>287</v>
      </c>
      <c r="U2572" s="2"/>
      <c r="V2572" s="2"/>
    </row>
    <row r="2573" spans="1:22" ht="14.25" customHeight="1">
      <c r="A2573" s="20"/>
      <c r="B2573" s="20" t="s">
        <v>3089</v>
      </c>
      <c r="C2573" s="20" t="s">
        <v>4501</v>
      </c>
      <c r="D2573" s="20" t="s">
        <v>288</v>
      </c>
      <c r="E2573" s="20" t="s">
        <v>264</v>
      </c>
      <c r="F2573" s="20" t="s">
        <v>13743</v>
      </c>
      <c r="G2573" s="20" t="s">
        <v>2046</v>
      </c>
      <c r="H2573" s="20" t="s">
        <v>13759</v>
      </c>
      <c r="I2573" s="20"/>
      <c r="J2573" s="20"/>
      <c r="K2573" s="20" t="s">
        <v>13715</v>
      </c>
      <c r="L2573" s="20" t="s">
        <v>13716</v>
      </c>
      <c r="M2573" s="20" t="s">
        <v>6585</v>
      </c>
      <c r="N2573" s="20"/>
      <c r="O2573" s="20"/>
      <c r="P2573" s="20" t="s">
        <v>13717</v>
      </c>
      <c r="Q2573" s="20" t="s">
        <v>2051</v>
      </c>
      <c r="R2573" s="2"/>
      <c r="S2573" s="16" t="s">
        <v>6586</v>
      </c>
      <c r="T2573" s="2" t="s">
        <v>287</v>
      </c>
      <c r="U2573" s="2"/>
      <c r="V2573" s="2"/>
    </row>
    <row r="2574" spans="1:22" ht="14.25" customHeight="1">
      <c r="A2574" s="20" t="s">
        <v>13760</v>
      </c>
      <c r="B2574" s="20" t="s">
        <v>13064</v>
      </c>
      <c r="C2574" s="20" t="s">
        <v>13761</v>
      </c>
      <c r="D2574" s="20" t="s">
        <v>288</v>
      </c>
      <c r="E2574" s="20" t="s">
        <v>264</v>
      </c>
      <c r="F2574" s="20" t="s">
        <v>13762</v>
      </c>
      <c r="G2574" s="20" t="s">
        <v>2046</v>
      </c>
      <c r="H2574" s="20" t="s">
        <v>13763</v>
      </c>
      <c r="I2574" s="20"/>
      <c r="J2574" s="20"/>
      <c r="K2574" s="20" t="s">
        <v>13722</v>
      </c>
      <c r="L2574" s="20" t="s">
        <v>13716</v>
      </c>
      <c r="M2574" s="20" t="s">
        <v>59</v>
      </c>
      <c r="N2574" s="20"/>
      <c r="O2574" s="20"/>
      <c r="P2574" s="20" t="s">
        <v>13717</v>
      </c>
      <c r="Q2574" s="20" t="s">
        <v>2051</v>
      </c>
      <c r="R2574" s="2"/>
      <c r="S2574" s="2" t="s">
        <v>6528</v>
      </c>
      <c r="T2574" s="2" t="s">
        <v>287</v>
      </c>
      <c r="U2574" s="2"/>
      <c r="V2574" s="2"/>
    </row>
    <row r="2575" spans="1:22" ht="14.25" customHeight="1">
      <c r="A2575" s="20" t="s">
        <v>13764</v>
      </c>
      <c r="B2575" s="20" t="s">
        <v>2195</v>
      </c>
      <c r="C2575" s="20" t="s">
        <v>13765</v>
      </c>
      <c r="D2575" s="20" t="s">
        <v>288</v>
      </c>
      <c r="E2575" s="20" t="s">
        <v>264</v>
      </c>
      <c r="F2575" s="20" t="s">
        <v>13766</v>
      </c>
      <c r="G2575" s="20" t="s">
        <v>2046</v>
      </c>
      <c r="H2575" s="20" t="s">
        <v>13767</v>
      </c>
      <c r="I2575" s="20"/>
      <c r="J2575" s="20"/>
      <c r="K2575" s="20" t="s">
        <v>13715</v>
      </c>
      <c r="L2575" s="20" t="s">
        <v>13716</v>
      </c>
      <c r="M2575" s="20" t="s">
        <v>1566</v>
      </c>
      <c r="N2575" s="20"/>
      <c r="O2575" s="20"/>
      <c r="P2575" s="20" t="s">
        <v>13717</v>
      </c>
      <c r="Q2575" s="20" t="s">
        <v>2051</v>
      </c>
      <c r="R2575" s="2" t="s">
        <v>2067</v>
      </c>
      <c r="S2575" s="2" t="s">
        <v>6528</v>
      </c>
      <c r="T2575" s="2" t="s">
        <v>287</v>
      </c>
      <c r="U2575" s="2"/>
      <c r="V2575" s="2"/>
    </row>
    <row r="2576" spans="1:22" ht="14.25" customHeight="1">
      <c r="A2576" s="20" t="s">
        <v>13768</v>
      </c>
      <c r="B2576" s="20" t="s">
        <v>13769</v>
      </c>
      <c r="C2576" s="20" t="s">
        <v>3495</v>
      </c>
      <c r="D2576" s="20" t="s">
        <v>288</v>
      </c>
      <c r="E2576" s="20" t="s">
        <v>264</v>
      </c>
      <c r="F2576" s="20" t="s">
        <v>2170</v>
      </c>
      <c r="G2576" s="20" t="s">
        <v>2046</v>
      </c>
      <c r="H2576" s="20" t="s">
        <v>13770</v>
      </c>
      <c r="I2576" s="20" t="s">
        <v>13771</v>
      </c>
      <c r="J2576" s="20"/>
      <c r="K2576" s="20" t="s">
        <v>13722</v>
      </c>
      <c r="L2576" s="20" t="s">
        <v>13716</v>
      </c>
      <c r="M2576" s="20" t="s">
        <v>59</v>
      </c>
      <c r="N2576" s="20"/>
      <c r="O2576" s="20"/>
      <c r="P2576" s="20" t="s">
        <v>13717</v>
      </c>
      <c r="Q2576" s="20" t="s">
        <v>13772</v>
      </c>
      <c r="R2576" s="2"/>
      <c r="S2576" s="2" t="s">
        <v>6528</v>
      </c>
      <c r="T2576" s="2" t="s">
        <v>287</v>
      </c>
      <c r="U2576" s="2"/>
      <c r="V2576" s="2"/>
    </row>
    <row r="2577" spans="1:22" ht="14.25" customHeight="1">
      <c r="A2577" s="20" t="s">
        <v>13773</v>
      </c>
      <c r="B2577" s="20" t="s">
        <v>4594</v>
      </c>
      <c r="C2577" s="20" t="s">
        <v>13774</v>
      </c>
      <c r="D2577" s="20" t="s">
        <v>288</v>
      </c>
      <c r="E2577" s="20" t="s">
        <v>264</v>
      </c>
      <c r="F2577" s="20" t="s">
        <v>1803</v>
      </c>
      <c r="G2577" s="20" t="s">
        <v>2046</v>
      </c>
      <c r="H2577" s="20" t="s">
        <v>13775</v>
      </c>
      <c r="I2577" s="20"/>
      <c r="J2577" s="20"/>
      <c r="K2577" s="20"/>
      <c r="L2577" s="20"/>
      <c r="M2577" s="20"/>
      <c r="N2577" s="20"/>
      <c r="O2577" s="20"/>
      <c r="P2577" s="20" t="s">
        <v>13717</v>
      </c>
      <c r="Q2577" s="20" t="s">
        <v>2051</v>
      </c>
      <c r="R2577" s="2"/>
      <c r="S2577" s="16" t="s">
        <v>6563</v>
      </c>
      <c r="T2577" s="2" t="s">
        <v>287</v>
      </c>
      <c r="U2577" s="2"/>
      <c r="V2577" s="2"/>
    </row>
    <row r="2578" spans="1:22" ht="14.25" customHeight="1">
      <c r="A2578" s="20" t="s">
        <v>13776</v>
      </c>
      <c r="B2578" s="20" t="s">
        <v>5168</v>
      </c>
      <c r="C2578" s="20" t="s">
        <v>8923</v>
      </c>
      <c r="D2578" s="20" t="s">
        <v>160</v>
      </c>
      <c r="E2578" s="20" t="s">
        <v>264</v>
      </c>
      <c r="F2578" s="20" t="s">
        <v>13777</v>
      </c>
      <c r="G2578" s="20" t="s">
        <v>2046</v>
      </c>
      <c r="H2578" s="20" t="s">
        <v>13778</v>
      </c>
      <c r="I2578" s="20"/>
      <c r="J2578" s="20"/>
      <c r="K2578" s="20"/>
      <c r="L2578" s="20" t="s">
        <v>13779</v>
      </c>
      <c r="M2578" s="20" t="s">
        <v>1566</v>
      </c>
      <c r="N2578" s="20"/>
      <c r="O2578" s="20"/>
      <c r="P2578" s="20" t="s">
        <v>13780</v>
      </c>
      <c r="Q2578" s="20" t="s">
        <v>2051</v>
      </c>
      <c r="R2578" s="2" t="s">
        <v>2067</v>
      </c>
      <c r="S2578" s="2" t="s">
        <v>6679</v>
      </c>
      <c r="T2578" s="2" t="s">
        <v>159</v>
      </c>
      <c r="U2578" s="2"/>
      <c r="V2578" s="2"/>
    </row>
    <row r="2579" spans="1:22" ht="14.25" customHeight="1">
      <c r="A2579" s="20" t="s">
        <v>13781</v>
      </c>
      <c r="B2579" s="20" t="s">
        <v>5004</v>
      </c>
      <c r="C2579" s="20" t="s">
        <v>13782</v>
      </c>
      <c r="D2579" s="20" t="s">
        <v>160</v>
      </c>
      <c r="E2579" s="20" t="s">
        <v>264</v>
      </c>
      <c r="F2579" s="20" t="s">
        <v>13783</v>
      </c>
      <c r="G2579" s="20" t="s">
        <v>2046</v>
      </c>
      <c r="H2579" s="20" t="s">
        <v>13784</v>
      </c>
      <c r="I2579" s="20" t="s">
        <v>13785</v>
      </c>
      <c r="J2579" s="20"/>
      <c r="K2579" s="20"/>
      <c r="L2579" s="20" t="s">
        <v>13779</v>
      </c>
      <c r="M2579" s="20" t="s">
        <v>59</v>
      </c>
      <c r="N2579" s="20"/>
      <c r="O2579" s="20"/>
      <c r="P2579" s="20" t="s">
        <v>13780</v>
      </c>
      <c r="Q2579" s="20" t="s">
        <v>2051</v>
      </c>
      <c r="R2579" s="2"/>
      <c r="S2579" s="2" t="s">
        <v>6528</v>
      </c>
      <c r="T2579" s="2" t="s">
        <v>159</v>
      </c>
      <c r="U2579" s="2"/>
      <c r="V2579" s="2"/>
    </row>
    <row r="2580" spans="1:22" ht="14.25" customHeight="1">
      <c r="A2580" s="20" t="s">
        <v>13786</v>
      </c>
      <c r="B2580" s="20" t="s">
        <v>4943</v>
      </c>
      <c r="C2580" s="20" t="s">
        <v>13787</v>
      </c>
      <c r="D2580" s="20" t="s">
        <v>160</v>
      </c>
      <c r="E2580" s="20" t="s">
        <v>264</v>
      </c>
      <c r="F2580" s="20" t="s">
        <v>13788</v>
      </c>
      <c r="G2580" s="20" t="s">
        <v>2046</v>
      </c>
      <c r="H2580" s="20" t="s">
        <v>13789</v>
      </c>
      <c r="I2580" s="20"/>
      <c r="J2580" s="20"/>
      <c r="K2580" s="20"/>
      <c r="L2580" s="20" t="s">
        <v>13779</v>
      </c>
      <c r="M2580" s="20" t="s">
        <v>59</v>
      </c>
      <c r="N2580" s="20"/>
      <c r="O2580" s="20"/>
      <c r="P2580" s="20" t="s">
        <v>13780</v>
      </c>
      <c r="Q2580" s="20" t="s">
        <v>2051</v>
      </c>
      <c r="R2580" s="2"/>
      <c r="S2580" s="2" t="s">
        <v>6528</v>
      </c>
      <c r="T2580" s="2" t="s">
        <v>159</v>
      </c>
      <c r="U2580" s="2"/>
      <c r="V2580" s="2"/>
    </row>
    <row r="2581" spans="1:22" ht="14.25" customHeight="1">
      <c r="A2581" s="20" t="s">
        <v>13790</v>
      </c>
      <c r="B2581" s="20" t="s">
        <v>4862</v>
      </c>
      <c r="C2581" s="20" t="s">
        <v>13791</v>
      </c>
      <c r="D2581" s="20" t="s">
        <v>160</v>
      </c>
      <c r="E2581" s="20" t="s">
        <v>264</v>
      </c>
      <c r="F2581" s="20" t="s">
        <v>2172</v>
      </c>
      <c r="G2581" s="20" t="s">
        <v>2046</v>
      </c>
      <c r="H2581" s="20" t="s">
        <v>13792</v>
      </c>
      <c r="I2581" s="20"/>
      <c r="J2581" s="20"/>
      <c r="K2581" s="20"/>
      <c r="L2581" s="20" t="s">
        <v>13779</v>
      </c>
      <c r="M2581" s="20" t="s">
        <v>59</v>
      </c>
      <c r="N2581" s="20"/>
      <c r="O2581" s="20"/>
      <c r="P2581" s="20" t="s">
        <v>13780</v>
      </c>
      <c r="Q2581" s="20" t="s">
        <v>2051</v>
      </c>
      <c r="R2581" s="2"/>
      <c r="S2581" s="2" t="s">
        <v>6528</v>
      </c>
      <c r="T2581" s="2" t="s">
        <v>159</v>
      </c>
      <c r="U2581" s="2"/>
      <c r="V2581" s="2"/>
    </row>
    <row r="2582" spans="1:22" ht="14.25" customHeight="1">
      <c r="A2582" s="20" t="s">
        <v>13793</v>
      </c>
      <c r="B2582" s="20" t="s">
        <v>4862</v>
      </c>
      <c r="C2582" s="20" t="s">
        <v>13794</v>
      </c>
      <c r="D2582" s="20" t="s">
        <v>160</v>
      </c>
      <c r="E2582" s="20" t="s">
        <v>264</v>
      </c>
      <c r="F2582" s="20" t="s">
        <v>3297</v>
      </c>
      <c r="G2582" s="20" t="s">
        <v>2046</v>
      </c>
      <c r="H2582" s="20" t="s">
        <v>13795</v>
      </c>
      <c r="I2582" s="20"/>
      <c r="J2582" s="20"/>
      <c r="K2582" s="20"/>
      <c r="L2582" s="20" t="s">
        <v>13779</v>
      </c>
      <c r="M2582" s="20" t="s">
        <v>59</v>
      </c>
      <c r="N2582" s="20"/>
      <c r="O2582" s="20"/>
      <c r="P2582" s="20" t="s">
        <v>13780</v>
      </c>
      <c r="Q2582" s="20" t="s">
        <v>2051</v>
      </c>
      <c r="R2582" s="2"/>
      <c r="S2582" s="2" t="s">
        <v>6528</v>
      </c>
      <c r="T2582" s="2" t="s">
        <v>159</v>
      </c>
      <c r="U2582" s="2"/>
      <c r="V2582" s="2"/>
    </row>
    <row r="2583" spans="1:22" ht="14.25" customHeight="1">
      <c r="A2583" s="20" t="s">
        <v>13796</v>
      </c>
      <c r="B2583" s="20" t="s">
        <v>4850</v>
      </c>
      <c r="C2583" s="20" t="s">
        <v>13797</v>
      </c>
      <c r="D2583" s="20" t="s">
        <v>160</v>
      </c>
      <c r="E2583" s="20" t="s">
        <v>264</v>
      </c>
      <c r="F2583" s="20" t="s">
        <v>13798</v>
      </c>
      <c r="G2583" s="20" t="s">
        <v>2046</v>
      </c>
      <c r="H2583" s="20" t="s">
        <v>13799</v>
      </c>
      <c r="I2583" s="20"/>
      <c r="J2583" s="20"/>
      <c r="K2583" s="20"/>
      <c r="L2583" s="20" t="s">
        <v>13779</v>
      </c>
      <c r="M2583" s="20" t="s">
        <v>1566</v>
      </c>
      <c r="N2583" s="20"/>
      <c r="O2583" s="20"/>
      <c r="P2583" s="20" t="s">
        <v>13780</v>
      </c>
      <c r="Q2583" s="20" t="s">
        <v>2051</v>
      </c>
      <c r="R2583" s="2" t="s">
        <v>2052</v>
      </c>
      <c r="S2583" s="2" t="s">
        <v>6679</v>
      </c>
      <c r="T2583" s="2" t="s">
        <v>159</v>
      </c>
      <c r="U2583" s="2"/>
      <c r="V2583" s="2"/>
    </row>
    <row r="2584" spans="1:22" ht="14.25" customHeight="1">
      <c r="A2584" s="20" t="s">
        <v>13800</v>
      </c>
      <c r="B2584" s="20" t="s">
        <v>4594</v>
      </c>
      <c r="C2584" s="20" t="s">
        <v>9653</v>
      </c>
      <c r="D2584" s="20" t="s">
        <v>160</v>
      </c>
      <c r="E2584" s="20" t="s">
        <v>264</v>
      </c>
      <c r="F2584" s="20" t="s">
        <v>13801</v>
      </c>
      <c r="G2584" s="20" t="s">
        <v>2046</v>
      </c>
      <c r="H2584" s="20" t="s">
        <v>13802</v>
      </c>
      <c r="I2584" s="20"/>
      <c r="J2584" s="20"/>
      <c r="K2584" s="20"/>
      <c r="L2584" s="20" t="s">
        <v>13779</v>
      </c>
      <c r="M2584" s="20" t="s">
        <v>6585</v>
      </c>
      <c r="N2584" s="20"/>
      <c r="O2584" s="20"/>
      <c r="P2584" s="20" t="s">
        <v>13780</v>
      </c>
      <c r="Q2584" s="20" t="s">
        <v>2051</v>
      </c>
      <c r="R2584" s="2"/>
      <c r="S2584" s="16" t="s">
        <v>6586</v>
      </c>
      <c r="T2584" s="2" t="s">
        <v>159</v>
      </c>
      <c r="U2584" s="2"/>
      <c r="V2584" s="2"/>
    </row>
    <row r="2585" spans="1:22" ht="14.25" customHeight="1">
      <c r="A2585" s="20" t="s">
        <v>13803</v>
      </c>
      <c r="B2585" s="20" t="s">
        <v>2169</v>
      </c>
      <c r="C2585" s="20" t="s">
        <v>13804</v>
      </c>
      <c r="D2585" s="20" t="s">
        <v>160</v>
      </c>
      <c r="E2585" s="20" t="s">
        <v>264</v>
      </c>
      <c r="F2585" s="20" t="s">
        <v>13805</v>
      </c>
      <c r="G2585" s="20" t="s">
        <v>2046</v>
      </c>
      <c r="H2585" s="20" t="s">
        <v>13806</v>
      </c>
      <c r="I2585" s="20"/>
      <c r="J2585" s="20"/>
      <c r="K2585" s="20"/>
      <c r="L2585" s="20" t="s">
        <v>13779</v>
      </c>
      <c r="M2585" s="20" t="s">
        <v>6585</v>
      </c>
      <c r="N2585" s="20"/>
      <c r="O2585" s="20"/>
      <c r="P2585" s="20" t="s">
        <v>13780</v>
      </c>
      <c r="Q2585" s="20" t="s">
        <v>2051</v>
      </c>
      <c r="R2585" s="2"/>
      <c r="S2585" s="16" t="s">
        <v>6586</v>
      </c>
      <c r="T2585" s="2" t="s">
        <v>159</v>
      </c>
      <c r="U2585" s="2"/>
      <c r="V2585" s="2"/>
    </row>
    <row r="2586" spans="1:22" ht="14.25" customHeight="1">
      <c r="A2586" s="20" t="s">
        <v>13807</v>
      </c>
      <c r="B2586" s="20" t="s">
        <v>4405</v>
      </c>
      <c r="C2586" s="20" t="s">
        <v>13808</v>
      </c>
      <c r="D2586" s="20" t="s">
        <v>160</v>
      </c>
      <c r="E2586" s="20" t="s">
        <v>264</v>
      </c>
      <c r="F2586" s="20" t="s">
        <v>13809</v>
      </c>
      <c r="G2586" s="20" t="s">
        <v>2046</v>
      </c>
      <c r="H2586" s="20" t="s">
        <v>13810</v>
      </c>
      <c r="I2586" s="20"/>
      <c r="J2586" s="20"/>
      <c r="K2586" s="20"/>
      <c r="L2586" s="20" t="s">
        <v>13779</v>
      </c>
      <c r="M2586" s="20" t="s">
        <v>1566</v>
      </c>
      <c r="N2586" s="20"/>
      <c r="O2586" s="20"/>
      <c r="P2586" s="20" t="s">
        <v>13780</v>
      </c>
      <c r="Q2586" s="20" t="s">
        <v>2051</v>
      </c>
      <c r="R2586" s="2" t="s">
        <v>2067</v>
      </c>
      <c r="S2586" s="2" t="s">
        <v>6528</v>
      </c>
      <c r="T2586" s="2" t="s">
        <v>159</v>
      </c>
      <c r="U2586" s="2"/>
      <c r="V2586" s="2"/>
    </row>
    <row r="2587" spans="1:22" ht="14.25" customHeight="1">
      <c r="A2587" s="20" t="s">
        <v>13811</v>
      </c>
      <c r="B2587" s="20" t="s">
        <v>4256</v>
      </c>
      <c r="C2587" s="20" t="s">
        <v>13812</v>
      </c>
      <c r="D2587" s="20" t="s">
        <v>160</v>
      </c>
      <c r="E2587" s="20" t="s">
        <v>264</v>
      </c>
      <c r="F2587" s="20" t="s">
        <v>13813</v>
      </c>
      <c r="G2587" s="20" t="s">
        <v>2046</v>
      </c>
      <c r="H2587" s="20" t="s">
        <v>13814</v>
      </c>
      <c r="I2587" s="20"/>
      <c r="J2587" s="20"/>
      <c r="K2587" s="20"/>
      <c r="L2587" s="20" t="s">
        <v>13779</v>
      </c>
      <c r="M2587" s="20" t="s">
        <v>1566</v>
      </c>
      <c r="N2587" s="20"/>
      <c r="O2587" s="20"/>
      <c r="P2587" s="20" t="s">
        <v>13780</v>
      </c>
      <c r="Q2587" s="20" t="s">
        <v>2051</v>
      </c>
      <c r="R2587" s="2" t="s">
        <v>2052</v>
      </c>
      <c r="S2587" s="2" t="s">
        <v>6528</v>
      </c>
      <c r="T2587" s="2" t="s">
        <v>159</v>
      </c>
      <c r="U2587" s="2"/>
      <c r="V2587" s="2"/>
    </row>
    <row r="2588" spans="1:22" ht="14.25" customHeight="1">
      <c r="A2588" s="20" t="s">
        <v>13815</v>
      </c>
      <c r="B2588" s="20" t="s">
        <v>8875</v>
      </c>
      <c r="C2588" s="20" t="s">
        <v>13816</v>
      </c>
      <c r="D2588" s="20" t="s">
        <v>160</v>
      </c>
      <c r="E2588" s="20" t="s">
        <v>264</v>
      </c>
      <c r="F2588" s="20" t="s">
        <v>1749</v>
      </c>
      <c r="G2588" s="20" t="s">
        <v>2046</v>
      </c>
      <c r="H2588" s="20" t="s">
        <v>13817</v>
      </c>
      <c r="I2588" s="20"/>
      <c r="J2588" s="20"/>
      <c r="K2588" s="20"/>
      <c r="L2588" s="20" t="s">
        <v>13779</v>
      </c>
      <c r="M2588" s="20"/>
      <c r="N2588" s="20"/>
      <c r="O2588" s="20"/>
      <c r="P2588" s="20" t="s">
        <v>13780</v>
      </c>
      <c r="Q2588" s="20" t="s">
        <v>2051</v>
      </c>
      <c r="R2588" s="2"/>
      <c r="S2588" s="16" t="s">
        <v>6563</v>
      </c>
      <c r="T2588" s="2" t="s">
        <v>159</v>
      </c>
      <c r="U2588" s="2"/>
      <c r="V2588" s="2"/>
    </row>
    <row r="2589" spans="1:22" ht="14.25" customHeight="1">
      <c r="A2589" s="20" t="s">
        <v>13818</v>
      </c>
      <c r="B2589" s="20" t="s">
        <v>11240</v>
      </c>
      <c r="C2589" s="20" t="s">
        <v>3886</v>
      </c>
      <c r="D2589" s="20" t="s">
        <v>160</v>
      </c>
      <c r="E2589" s="20" t="s">
        <v>264</v>
      </c>
      <c r="F2589" s="20" t="s">
        <v>13819</v>
      </c>
      <c r="G2589" s="20" t="s">
        <v>2046</v>
      </c>
      <c r="H2589" s="20" t="s">
        <v>13820</v>
      </c>
      <c r="I2589" s="20"/>
      <c r="J2589" s="20"/>
      <c r="K2589" s="20"/>
      <c r="L2589" s="20" t="s">
        <v>13779</v>
      </c>
      <c r="M2589" s="20" t="s">
        <v>60</v>
      </c>
      <c r="N2589" s="20"/>
      <c r="O2589" s="20"/>
      <c r="P2589" s="20" t="s">
        <v>13780</v>
      </c>
      <c r="Q2589" s="20" t="s">
        <v>2051</v>
      </c>
      <c r="R2589" s="2"/>
      <c r="S2589" s="2" t="s">
        <v>6528</v>
      </c>
      <c r="T2589" s="2" t="s">
        <v>159</v>
      </c>
      <c r="U2589" s="2"/>
      <c r="V2589" s="2"/>
    </row>
    <row r="2590" spans="1:22" ht="14.25" customHeight="1">
      <c r="A2590" s="20" t="s">
        <v>13821</v>
      </c>
      <c r="B2590" s="20" t="s">
        <v>8859</v>
      </c>
      <c r="C2590" s="20" t="s">
        <v>11659</v>
      </c>
      <c r="D2590" s="20" t="s">
        <v>160</v>
      </c>
      <c r="E2590" s="20" t="s">
        <v>264</v>
      </c>
      <c r="F2590" s="20" t="s">
        <v>3297</v>
      </c>
      <c r="G2590" s="20" t="s">
        <v>2046</v>
      </c>
      <c r="H2590" s="20" t="s">
        <v>13822</v>
      </c>
      <c r="I2590" s="20"/>
      <c r="J2590" s="20"/>
      <c r="K2590" s="20"/>
      <c r="L2590" s="20" t="s">
        <v>13779</v>
      </c>
      <c r="M2590" s="20" t="s">
        <v>59</v>
      </c>
      <c r="N2590" s="20"/>
      <c r="O2590" s="20"/>
      <c r="P2590" s="20" t="s">
        <v>13780</v>
      </c>
      <c r="Q2590" s="20" t="s">
        <v>2051</v>
      </c>
      <c r="R2590" s="2"/>
      <c r="S2590" s="2" t="s">
        <v>6528</v>
      </c>
      <c r="T2590" s="2" t="s">
        <v>159</v>
      </c>
      <c r="U2590" s="2"/>
      <c r="V2590" s="2"/>
    </row>
    <row r="2591" spans="1:22" ht="14.25" customHeight="1">
      <c r="A2591" s="20" t="s">
        <v>13823</v>
      </c>
      <c r="B2591" s="20" t="s">
        <v>3831</v>
      </c>
      <c r="C2591" s="20" t="s">
        <v>13824</v>
      </c>
      <c r="D2591" s="20" t="s">
        <v>160</v>
      </c>
      <c r="E2591" s="20" t="s">
        <v>264</v>
      </c>
      <c r="F2591" s="20" t="s">
        <v>6686</v>
      </c>
      <c r="G2591" s="20" t="s">
        <v>2046</v>
      </c>
      <c r="H2591" s="20" t="s">
        <v>13825</v>
      </c>
      <c r="I2591" s="20" t="s">
        <v>13826</v>
      </c>
      <c r="J2591" s="20" t="s">
        <v>13827</v>
      </c>
      <c r="K2591" s="20"/>
      <c r="L2591" s="20" t="s">
        <v>13779</v>
      </c>
      <c r="M2591" s="20" t="s">
        <v>59</v>
      </c>
      <c r="N2591" s="20"/>
      <c r="O2591" s="20"/>
      <c r="P2591" s="20" t="s">
        <v>13780</v>
      </c>
      <c r="Q2591" s="20" t="s">
        <v>2051</v>
      </c>
      <c r="R2591" s="2"/>
      <c r="S2591" s="2" t="s">
        <v>6528</v>
      </c>
      <c r="T2591" s="2" t="s">
        <v>159</v>
      </c>
      <c r="U2591" s="2"/>
      <c r="V2591" s="2"/>
    </row>
    <row r="2592" spans="1:22" ht="14.25" customHeight="1">
      <c r="A2592" s="20" t="s">
        <v>13828</v>
      </c>
      <c r="B2592" s="20" t="s">
        <v>3976</v>
      </c>
      <c r="C2592" s="20" t="s">
        <v>2123</v>
      </c>
      <c r="D2592" s="20" t="s">
        <v>160</v>
      </c>
      <c r="E2592" s="20" t="s">
        <v>264</v>
      </c>
      <c r="F2592" s="20" t="s">
        <v>1715</v>
      </c>
      <c r="G2592" s="20" t="s">
        <v>2046</v>
      </c>
      <c r="H2592" s="20" t="s">
        <v>13829</v>
      </c>
      <c r="I2592" s="20"/>
      <c r="J2592" s="20"/>
      <c r="K2592" s="20"/>
      <c r="L2592" s="20" t="s">
        <v>13779</v>
      </c>
      <c r="M2592" s="20"/>
      <c r="N2592" s="20"/>
      <c r="O2592" s="20"/>
      <c r="P2592" s="20" t="s">
        <v>13780</v>
      </c>
      <c r="Q2592" s="20" t="s">
        <v>2051</v>
      </c>
      <c r="R2592" s="2"/>
      <c r="S2592" s="16" t="s">
        <v>6563</v>
      </c>
      <c r="T2592" s="2" t="s">
        <v>159</v>
      </c>
      <c r="U2592" s="2"/>
      <c r="V2592" s="2"/>
    </row>
    <row r="2593" spans="1:22" ht="14.25" customHeight="1">
      <c r="A2593" s="20" t="s">
        <v>13830</v>
      </c>
      <c r="B2593" s="20" t="s">
        <v>3864</v>
      </c>
      <c r="C2593" s="20" t="s">
        <v>2459</v>
      </c>
      <c r="D2593" s="20" t="s">
        <v>160</v>
      </c>
      <c r="E2593" s="20" t="s">
        <v>264</v>
      </c>
      <c r="F2593" s="20" t="s">
        <v>1708</v>
      </c>
      <c r="G2593" s="20" t="s">
        <v>2046</v>
      </c>
      <c r="H2593" s="20" t="s">
        <v>13831</v>
      </c>
      <c r="I2593" s="20"/>
      <c r="J2593" s="20"/>
      <c r="K2593" s="20"/>
      <c r="L2593" s="20" t="s">
        <v>13779</v>
      </c>
      <c r="M2593" s="20"/>
      <c r="N2593" s="20"/>
      <c r="O2593" s="20"/>
      <c r="P2593" s="20" t="s">
        <v>13780</v>
      </c>
      <c r="Q2593" s="20" t="s">
        <v>2051</v>
      </c>
      <c r="R2593" s="2"/>
      <c r="S2593" s="16" t="s">
        <v>6563</v>
      </c>
      <c r="T2593" s="2" t="s">
        <v>159</v>
      </c>
      <c r="U2593" s="2"/>
      <c r="V2593" s="2"/>
    </row>
    <row r="2594" spans="1:22" ht="14.25" customHeight="1">
      <c r="A2594" s="20" t="s">
        <v>13832</v>
      </c>
      <c r="B2594" s="20" t="s">
        <v>3896</v>
      </c>
      <c r="C2594" s="20" t="s">
        <v>13833</v>
      </c>
      <c r="D2594" s="20" t="s">
        <v>160</v>
      </c>
      <c r="E2594" s="20" t="s">
        <v>264</v>
      </c>
      <c r="F2594" s="20" t="s">
        <v>8570</v>
      </c>
      <c r="G2594" s="20" t="s">
        <v>2046</v>
      </c>
      <c r="H2594" s="20" t="s">
        <v>13834</v>
      </c>
      <c r="I2594" s="20"/>
      <c r="J2594" s="20"/>
      <c r="K2594" s="20"/>
      <c r="L2594" s="20" t="s">
        <v>13779</v>
      </c>
      <c r="M2594" s="20" t="s">
        <v>6585</v>
      </c>
      <c r="N2594" s="20"/>
      <c r="O2594" s="20"/>
      <c r="P2594" s="20" t="s">
        <v>13780</v>
      </c>
      <c r="Q2594" s="20" t="s">
        <v>2051</v>
      </c>
      <c r="R2594" s="2"/>
      <c r="S2594" s="16" t="s">
        <v>6586</v>
      </c>
      <c r="T2594" s="2" t="s">
        <v>159</v>
      </c>
      <c r="U2594" s="2"/>
      <c r="V2594" s="2"/>
    </row>
    <row r="2595" spans="1:22" ht="14.25" customHeight="1">
      <c r="A2595" s="20" t="s">
        <v>13835</v>
      </c>
      <c r="B2595" s="20" t="s">
        <v>9633</v>
      </c>
      <c r="C2595" s="20" t="s">
        <v>13836</v>
      </c>
      <c r="D2595" s="20" t="s">
        <v>160</v>
      </c>
      <c r="E2595" s="20" t="s">
        <v>264</v>
      </c>
      <c r="F2595" s="20" t="s">
        <v>13837</v>
      </c>
      <c r="G2595" s="20" t="s">
        <v>2046</v>
      </c>
      <c r="H2595" s="20" t="s">
        <v>13838</v>
      </c>
      <c r="I2595" s="20"/>
      <c r="J2595" s="20"/>
      <c r="K2595" s="20"/>
      <c r="L2595" s="20" t="s">
        <v>13779</v>
      </c>
      <c r="M2595" s="20" t="s">
        <v>60</v>
      </c>
      <c r="N2595" s="20"/>
      <c r="O2595" s="20"/>
      <c r="P2595" s="20" t="s">
        <v>13780</v>
      </c>
      <c r="Q2595" s="20" t="s">
        <v>2051</v>
      </c>
      <c r="R2595" s="2"/>
      <c r="S2595" s="2" t="s">
        <v>6528</v>
      </c>
      <c r="T2595" s="2" t="s">
        <v>159</v>
      </c>
      <c r="U2595" s="2"/>
      <c r="V2595" s="2"/>
    </row>
    <row r="2596" spans="1:22" ht="14.25" customHeight="1">
      <c r="A2596" s="20" t="s">
        <v>13839</v>
      </c>
      <c r="B2596" s="20" t="s">
        <v>13840</v>
      </c>
      <c r="C2596" s="20" t="s">
        <v>2055</v>
      </c>
      <c r="D2596" s="20" t="s">
        <v>160</v>
      </c>
      <c r="E2596" s="20" t="s">
        <v>264</v>
      </c>
      <c r="F2596" s="20" t="s">
        <v>3295</v>
      </c>
      <c r="G2596" s="20" t="s">
        <v>2046</v>
      </c>
      <c r="H2596" s="20" t="s">
        <v>13841</v>
      </c>
      <c r="I2596" s="20"/>
      <c r="J2596" s="20"/>
      <c r="K2596" s="20"/>
      <c r="L2596" s="20" t="s">
        <v>13779</v>
      </c>
      <c r="M2596" s="20" t="s">
        <v>59</v>
      </c>
      <c r="N2596" s="20"/>
      <c r="O2596" s="20"/>
      <c r="P2596" s="20" t="s">
        <v>13780</v>
      </c>
      <c r="Q2596" s="20" t="s">
        <v>2051</v>
      </c>
      <c r="R2596" s="2"/>
      <c r="S2596" s="2" t="s">
        <v>6528</v>
      </c>
      <c r="T2596" s="2" t="s">
        <v>159</v>
      </c>
      <c r="U2596" s="2"/>
      <c r="V2596" s="2"/>
    </row>
    <row r="2597" spans="1:22" ht="14.25" customHeight="1">
      <c r="A2597" s="20" t="s">
        <v>13842</v>
      </c>
      <c r="B2597" s="20" t="s">
        <v>3831</v>
      </c>
      <c r="C2597" s="20" t="s">
        <v>13843</v>
      </c>
      <c r="D2597" s="20" t="s">
        <v>160</v>
      </c>
      <c r="E2597" s="20" t="s">
        <v>264</v>
      </c>
      <c r="F2597" s="20" t="s">
        <v>1834</v>
      </c>
      <c r="G2597" s="20" t="s">
        <v>2046</v>
      </c>
      <c r="H2597" s="20" t="s">
        <v>13844</v>
      </c>
      <c r="I2597" s="20"/>
      <c r="J2597" s="20"/>
      <c r="K2597" s="20"/>
      <c r="L2597" s="20" t="s">
        <v>13779</v>
      </c>
      <c r="M2597" s="20"/>
      <c r="N2597" s="20"/>
      <c r="O2597" s="20"/>
      <c r="P2597" s="20" t="s">
        <v>13780</v>
      </c>
      <c r="Q2597" s="20" t="s">
        <v>2051</v>
      </c>
      <c r="R2597" s="2"/>
      <c r="S2597" s="16" t="s">
        <v>6563</v>
      </c>
      <c r="T2597" s="2" t="s">
        <v>159</v>
      </c>
      <c r="U2597" s="2"/>
      <c r="V2597" s="2"/>
    </row>
    <row r="2598" spans="1:22" ht="14.25" customHeight="1">
      <c r="A2598" s="20" t="s">
        <v>13845</v>
      </c>
      <c r="B2598" s="20" t="s">
        <v>3799</v>
      </c>
      <c r="C2598" s="20" t="s">
        <v>13846</v>
      </c>
      <c r="D2598" s="20" t="s">
        <v>160</v>
      </c>
      <c r="E2598" s="20" t="s">
        <v>264</v>
      </c>
      <c r="F2598" s="20" t="s">
        <v>3297</v>
      </c>
      <c r="G2598" s="20" t="s">
        <v>2046</v>
      </c>
      <c r="H2598" s="20" t="s">
        <v>13847</v>
      </c>
      <c r="I2598" s="20"/>
      <c r="J2598" s="20"/>
      <c r="K2598" s="20"/>
      <c r="L2598" s="20" t="s">
        <v>13779</v>
      </c>
      <c r="M2598" s="20" t="s">
        <v>59</v>
      </c>
      <c r="N2598" s="20"/>
      <c r="O2598" s="20"/>
      <c r="P2598" s="20" t="s">
        <v>13780</v>
      </c>
      <c r="Q2598" s="20" t="s">
        <v>2051</v>
      </c>
      <c r="R2598" s="2"/>
      <c r="S2598" s="2" t="s">
        <v>6528</v>
      </c>
      <c r="T2598" s="2" t="s">
        <v>159</v>
      </c>
      <c r="U2598" s="2"/>
      <c r="V2598" s="2"/>
    </row>
    <row r="2599" spans="1:22" ht="14.25" customHeight="1">
      <c r="A2599" s="20" t="s">
        <v>13848</v>
      </c>
      <c r="B2599" s="20" t="s">
        <v>3720</v>
      </c>
      <c r="C2599" s="20" t="s">
        <v>13849</v>
      </c>
      <c r="D2599" s="20" t="s">
        <v>160</v>
      </c>
      <c r="E2599" s="20" t="s">
        <v>264</v>
      </c>
      <c r="F2599" s="20" t="s">
        <v>13850</v>
      </c>
      <c r="G2599" s="20" t="s">
        <v>2046</v>
      </c>
      <c r="H2599" s="20" t="s">
        <v>13851</v>
      </c>
      <c r="I2599" s="20"/>
      <c r="J2599" s="20"/>
      <c r="K2599" s="20"/>
      <c r="L2599" s="20" t="s">
        <v>13779</v>
      </c>
      <c r="M2599" s="20" t="s">
        <v>59</v>
      </c>
      <c r="N2599" s="20"/>
      <c r="O2599" s="20"/>
      <c r="P2599" s="20" t="s">
        <v>13780</v>
      </c>
      <c r="Q2599" s="20" t="s">
        <v>2051</v>
      </c>
      <c r="R2599" s="2"/>
      <c r="S2599" s="2" t="s">
        <v>6528</v>
      </c>
      <c r="T2599" s="2" t="s">
        <v>159</v>
      </c>
      <c r="U2599" s="2"/>
      <c r="V2599" s="2"/>
    </row>
    <row r="2600" spans="1:22" ht="14.25" customHeight="1">
      <c r="A2600" s="20" t="s">
        <v>13852</v>
      </c>
      <c r="B2600" s="20" t="s">
        <v>3701</v>
      </c>
      <c r="C2600" s="20" t="s">
        <v>13853</v>
      </c>
      <c r="D2600" s="20" t="s">
        <v>160</v>
      </c>
      <c r="E2600" s="20" t="s">
        <v>264</v>
      </c>
      <c r="F2600" s="20" t="s">
        <v>3297</v>
      </c>
      <c r="G2600" s="20" t="s">
        <v>2046</v>
      </c>
      <c r="H2600" s="20" t="s">
        <v>13854</v>
      </c>
      <c r="I2600" s="20"/>
      <c r="J2600" s="20"/>
      <c r="K2600" s="20"/>
      <c r="L2600" s="20" t="s">
        <v>13779</v>
      </c>
      <c r="M2600" s="20" t="s">
        <v>59</v>
      </c>
      <c r="N2600" s="20"/>
      <c r="O2600" s="20"/>
      <c r="P2600" s="20" t="s">
        <v>13780</v>
      </c>
      <c r="Q2600" s="20" t="s">
        <v>2051</v>
      </c>
      <c r="R2600" s="2"/>
      <c r="S2600" s="2" t="s">
        <v>6528</v>
      </c>
      <c r="T2600" s="2" t="s">
        <v>159</v>
      </c>
      <c r="U2600" s="2"/>
      <c r="V2600" s="2"/>
    </row>
    <row r="2601" spans="1:22" ht="14.25" customHeight="1">
      <c r="A2601" s="20" t="s">
        <v>13855</v>
      </c>
      <c r="B2601" s="20" t="s">
        <v>13856</v>
      </c>
      <c r="C2601" s="20" t="s">
        <v>13857</v>
      </c>
      <c r="D2601" s="20" t="s">
        <v>160</v>
      </c>
      <c r="E2601" s="20" t="s">
        <v>264</v>
      </c>
      <c r="F2601" s="20" t="s">
        <v>1767</v>
      </c>
      <c r="G2601" s="20" t="s">
        <v>2046</v>
      </c>
      <c r="H2601" s="20" t="s">
        <v>13858</v>
      </c>
      <c r="I2601" s="20"/>
      <c r="J2601" s="20"/>
      <c r="K2601" s="20"/>
      <c r="L2601" s="20" t="s">
        <v>13779</v>
      </c>
      <c r="M2601" s="20"/>
      <c r="N2601" s="20"/>
      <c r="O2601" s="20"/>
      <c r="P2601" s="20" t="s">
        <v>13780</v>
      </c>
      <c r="Q2601" s="20" t="s">
        <v>2051</v>
      </c>
      <c r="R2601" s="2"/>
      <c r="S2601" s="16" t="s">
        <v>6563</v>
      </c>
      <c r="T2601" s="2" t="s">
        <v>159</v>
      </c>
      <c r="U2601" s="2"/>
      <c r="V2601" s="2"/>
    </row>
    <row r="2602" spans="1:22" ht="14.25" customHeight="1">
      <c r="A2602" s="20" t="s">
        <v>13859</v>
      </c>
      <c r="B2602" s="20" t="s">
        <v>9026</v>
      </c>
      <c r="C2602" s="20" t="s">
        <v>13860</v>
      </c>
      <c r="D2602" s="20" t="s">
        <v>160</v>
      </c>
      <c r="E2602" s="20" t="s">
        <v>264</v>
      </c>
      <c r="F2602" s="20" t="s">
        <v>3297</v>
      </c>
      <c r="G2602" s="20" t="s">
        <v>2046</v>
      </c>
      <c r="H2602" s="20" t="s">
        <v>13861</v>
      </c>
      <c r="I2602" s="20"/>
      <c r="J2602" s="20"/>
      <c r="K2602" s="20"/>
      <c r="L2602" s="20" t="s">
        <v>13779</v>
      </c>
      <c r="M2602" s="20" t="s">
        <v>59</v>
      </c>
      <c r="N2602" s="20"/>
      <c r="O2602" s="20"/>
      <c r="P2602" s="20" t="s">
        <v>13780</v>
      </c>
      <c r="Q2602" s="20" t="s">
        <v>2051</v>
      </c>
      <c r="R2602" s="2"/>
      <c r="S2602" s="2" t="s">
        <v>6528</v>
      </c>
      <c r="T2602" s="2" t="s">
        <v>159</v>
      </c>
      <c r="U2602" s="2"/>
      <c r="V2602" s="2"/>
    </row>
    <row r="2603" spans="1:22" ht="14.25" customHeight="1">
      <c r="A2603" s="20" t="s">
        <v>13862</v>
      </c>
      <c r="B2603" s="20" t="s">
        <v>3538</v>
      </c>
      <c r="C2603" s="20" t="s">
        <v>7775</v>
      </c>
      <c r="D2603" s="20" t="s">
        <v>160</v>
      </c>
      <c r="E2603" s="20" t="s">
        <v>264</v>
      </c>
      <c r="F2603" s="20" t="s">
        <v>13863</v>
      </c>
      <c r="G2603" s="20" t="s">
        <v>2046</v>
      </c>
      <c r="H2603" s="20" t="s">
        <v>13864</v>
      </c>
      <c r="I2603" s="20"/>
      <c r="J2603" s="20"/>
      <c r="K2603" s="20"/>
      <c r="L2603" s="20" t="s">
        <v>13779</v>
      </c>
      <c r="M2603" s="20" t="s">
        <v>1566</v>
      </c>
      <c r="N2603" s="20"/>
      <c r="O2603" s="20"/>
      <c r="P2603" s="20" t="s">
        <v>13780</v>
      </c>
      <c r="Q2603" s="20" t="s">
        <v>2051</v>
      </c>
      <c r="R2603" s="2" t="s">
        <v>2052</v>
      </c>
      <c r="S2603" s="2" t="s">
        <v>6679</v>
      </c>
      <c r="T2603" s="2" t="s">
        <v>159</v>
      </c>
      <c r="U2603" s="2"/>
      <c r="V2603" s="2"/>
    </row>
    <row r="2604" spans="1:22" ht="14.25" customHeight="1">
      <c r="A2604" s="20" t="s">
        <v>13865</v>
      </c>
      <c r="B2604" s="20" t="s">
        <v>13866</v>
      </c>
      <c r="C2604" s="20" t="s">
        <v>13867</v>
      </c>
      <c r="D2604" s="20" t="s">
        <v>160</v>
      </c>
      <c r="E2604" s="20" t="s">
        <v>264</v>
      </c>
      <c r="F2604" s="20" t="s">
        <v>13863</v>
      </c>
      <c r="G2604" s="20" t="s">
        <v>2046</v>
      </c>
      <c r="H2604" s="20" t="s">
        <v>13868</v>
      </c>
      <c r="I2604" s="20"/>
      <c r="J2604" s="20"/>
      <c r="K2604" s="20"/>
      <c r="L2604" s="20" t="s">
        <v>13779</v>
      </c>
      <c r="M2604" s="20" t="s">
        <v>1566</v>
      </c>
      <c r="N2604" s="20"/>
      <c r="O2604" s="20"/>
      <c r="P2604" s="20" t="s">
        <v>13780</v>
      </c>
      <c r="Q2604" s="20" t="s">
        <v>2051</v>
      </c>
      <c r="R2604" s="2" t="s">
        <v>2052</v>
      </c>
      <c r="S2604" s="2" t="s">
        <v>6679</v>
      </c>
      <c r="T2604" s="2" t="s">
        <v>159</v>
      </c>
      <c r="U2604" s="2"/>
      <c r="V2604" s="2"/>
    </row>
    <row r="2605" spans="1:22" ht="14.25" customHeight="1">
      <c r="A2605" s="20" t="s">
        <v>13869</v>
      </c>
      <c r="B2605" s="20" t="s">
        <v>13870</v>
      </c>
      <c r="C2605" s="20" t="s">
        <v>13871</v>
      </c>
      <c r="D2605" s="20" t="s">
        <v>160</v>
      </c>
      <c r="E2605" s="20" t="s">
        <v>264</v>
      </c>
      <c r="F2605" s="20" t="s">
        <v>1758</v>
      </c>
      <c r="G2605" s="20" t="s">
        <v>2046</v>
      </c>
      <c r="H2605" s="20" t="s">
        <v>13872</v>
      </c>
      <c r="I2605" s="20"/>
      <c r="J2605" s="20"/>
      <c r="K2605" s="20"/>
      <c r="L2605" s="20" t="s">
        <v>13779</v>
      </c>
      <c r="M2605" s="20"/>
      <c r="N2605" s="20"/>
      <c r="O2605" s="20"/>
      <c r="P2605" s="20" t="s">
        <v>13780</v>
      </c>
      <c r="Q2605" s="20" t="s">
        <v>2051</v>
      </c>
      <c r="R2605" s="2"/>
      <c r="S2605" s="16" t="s">
        <v>6563</v>
      </c>
      <c r="T2605" s="2" t="s">
        <v>159</v>
      </c>
      <c r="U2605" s="2"/>
      <c r="V2605" s="2"/>
    </row>
    <row r="2606" spans="1:22" ht="14.25" customHeight="1">
      <c r="A2606" s="20" t="s">
        <v>13873</v>
      </c>
      <c r="B2606" s="20" t="s">
        <v>2874</v>
      </c>
      <c r="C2606" s="20" t="s">
        <v>13874</v>
      </c>
      <c r="D2606" s="20" t="s">
        <v>160</v>
      </c>
      <c r="E2606" s="20" t="s">
        <v>264</v>
      </c>
      <c r="F2606" s="20" t="s">
        <v>13875</v>
      </c>
      <c r="G2606" s="20" t="s">
        <v>2046</v>
      </c>
      <c r="H2606" s="20" t="s">
        <v>13876</v>
      </c>
      <c r="I2606" s="20"/>
      <c r="J2606" s="20"/>
      <c r="K2606" s="20"/>
      <c r="L2606" s="20" t="s">
        <v>13779</v>
      </c>
      <c r="M2606" s="20" t="s">
        <v>6585</v>
      </c>
      <c r="N2606" s="20"/>
      <c r="O2606" s="20"/>
      <c r="P2606" s="20" t="s">
        <v>13780</v>
      </c>
      <c r="Q2606" s="20" t="s">
        <v>2051</v>
      </c>
      <c r="R2606" s="2"/>
      <c r="S2606" s="16" t="s">
        <v>6586</v>
      </c>
      <c r="T2606" s="2" t="s">
        <v>159</v>
      </c>
      <c r="U2606" s="2"/>
      <c r="V2606" s="2"/>
    </row>
    <row r="2607" spans="1:22" ht="14.25" customHeight="1">
      <c r="A2607" s="20" t="s">
        <v>13877</v>
      </c>
      <c r="B2607" s="20" t="s">
        <v>3127</v>
      </c>
      <c r="C2607" s="20" t="s">
        <v>5433</v>
      </c>
      <c r="D2607" s="20" t="s">
        <v>160</v>
      </c>
      <c r="E2607" s="20" t="s">
        <v>264</v>
      </c>
      <c r="F2607" s="20" t="s">
        <v>1768</v>
      </c>
      <c r="G2607" s="20" t="s">
        <v>2046</v>
      </c>
      <c r="H2607" s="20" t="s">
        <v>13878</v>
      </c>
      <c r="I2607" s="20"/>
      <c r="J2607" s="20"/>
      <c r="K2607" s="20"/>
      <c r="L2607" s="20" t="s">
        <v>13779</v>
      </c>
      <c r="M2607" s="20"/>
      <c r="N2607" s="20"/>
      <c r="O2607" s="20"/>
      <c r="P2607" s="20" t="s">
        <v>13780</v>
      </c>
      <c r="Q2607" s="20" t="s">
        <v>2051</v>
      </c>
      <c r="R2607" s="2"/>
      <c r="S2607" s="16" t="s">
        <v>6563</v>
      </c>
      <c r="T2607" s="2" t="s">
        <v>159</v>
      </c>
      <c r="U2607" s="2"/>
      <c r="V2607" s="2"/>
    </row>
    <row r="2608" spans="1:22" ht="14.25" customHeight="1">
      <c r="A2608" s="20" t="s">
        <v>13879</v>
      </c>
      <c r="B2608" s="20" t="s">
        <v>13880</v>
      </c>
      <c r="C2608" s="20" t="s">
        <v>13881</v>
      </c>
      <c r="D2608" s="20" t="s">
        <v>160</v>
      </c>
      <c r="E2608" s="20" t="s">
        <v>264</v>
      </c>
      <c r="F2608" s="20" t="s">
        <v>13863</v>
      </c>
      <c r="G2608" s="20" t="s">
        <v>2046</v>
      </c>
      <c r="H2608" s="20" t="s">
        <v>7452</v>
      </c>
      <c r="I2608" s="20"/>
      <c r="J2608" s="20"/>
      <c r="K2608" s="20"/>
      <c r="L2608" s="20" t="s">
        <v>13779</v>
      </c>
      <c r="M2608" s="20" t="s">
        <v>1566</v>
      </c>
      <c r="N2608" s="20"/>
      <c r="O2608" s="20"/>
      <c r="P2608" s="20" t="s">
        <v>13780</v>
      </c>
      <c r="Q2608" s="20" t="s">
        <v>2051</v>
      </c>
      <c r="R2608" s="2" t="s">
        <v>2052</v>
      </c>
      <c r="S2608" s="2" t="s">
        <v>6679</v>
      </c>
      <c r="T2608" s="2" t="s">
        <v>159</v>
      </c>
      <c r="U2608" s="2"/>
      <c r="V2608" s="2"/>
    </row>
    <row r="2609" spans="1:22" ht="14.25" customHeight="1">
      <c r="A2609" s="20" t="s">
        <v>13882</v>
      </c>
      <c r="B2609" s="20" t="s">
        <v>12729</v>
      </c>
      <c r="C2609" s="20" t="s">
        <v>4029</v>
      </c>
      <c r="D2609" s="20" t="s">
        <v>160</v>
      </c>
      <c r="E2609" s="20" t="s">
        <v>264</v>
      </c>
      <c r="F2609" s="20" t="s">
        <v>1691</v>
      </c>
      <c r="G2609" s="20" t="s">
        <v>2046</v>
      </c>
      <c r="H2609" s="20" t="s">
        <v>13883</v>
      </c>
      <c r="I2609" s="20"/>
      <c r="J2609" s="20"/>
      <c r="K2609" s="20"/>
      <c r="L2609" s="20" t="s">
        <v>13779</v>
      </c>
      <c r="M2609" s="20"/>
      <c r="N2609" s="20"/>
      <c r="O2609" s="20"/>
      <c r="P2609" s="20" t="s">
        <v>13780</v>
      </c>
      <c r="Q2609" s="20" t="s">
        <v>2051</v>
      </c>
      <c r="R2609" s="2"/>
      <c r="S2609" s="16" t="s">
        <v>6563</v>
      </c>
      <c r="T2609" s="2" t="s">
        <v>159</v>
      </c>
      <c r="U2609" s="2"/>
      <c r="V2609" s="2"/>
    </row>
    <row r="2610" spans="1:22" ht="14.25" customHeight="1">
      <c r="A2610" s="20" t="s">
        <v>13884</v>
      </c>
      <c r="B2610" s="20" t="s">
        <v>12750</v>
      </c>
      <c r="C2610" s="20" t="s">
        <v>3751</v>
      </c>
      <c r="D2610" s="20" t="s">
        <v>160</v>
      </c>
      <c r="E2610" s="20" t="s">
        <v>264</v>
      </c>
      <c r="F2610" s="20" t="s">
        <v>1822</v>
      </c>
      <c r="G2610" s="20" t="s">
        <v>2046</v>
      </c>
      <c r="H2610" s="20" t="s">
        <v>13885</v>
      </c>
      <c r="I2610" s="20" t="s">
        <v>13886</v>
      </c>
      <c r="J2610" s="20"/>
      <c r="K2610" s="20"/>
      <c r="L2610" s="20" t="s">
        <v>13779</v>
      </c>
      <c r="M2610" s="20"/>
      <c r="N2610" s="20"/>
      <c r="O2610" s="20"/>
      <c r="P2610" s="20" t="s">
        <v>13780</v>
      </c>
      <c r="Q2610" s="20" t="s">
        <v>2051</v>
      </c>
      <c r="R2610" s="2"/>
      <c r="S2610" s="16" t="s">
        <v>6563</v>
      </c>
      <c r="T2610" s="2" t="s">
        <v>159</v>
      </c>
      <c r="U2610" s="2"/>
      <c r="V2610" s="2"/>
    </row>
    <row r="2611" spans="1:22" ht="14.25" customHeight="1">
      <c r="A2611" s="20" t="s">
        <v>13887</v>
      </c>
      <c r="B2611" s="20" t="s">
        <v>2739</v>
      </c>
      <c r="C2611" s="20" t="s">
        <v>13888</v>
      </c>
      <c r="D2611" s="20" t="s">
        <v>160</v>
      </c>
      <c r="E2611" s="20" t="s">
        <v>264</v>
      </c>
      <c r="F2611" s="20" t="s">
        <v>13889</v>
      </c>
      <c r="G2611" s="20" t="s">
        <v>2046</v>
      </c>
      <c r="H2611" s="20" t="s">
        <v>13890</v>
      </c>
      <c r="I2611" s="20"/>
      <c r="J2611" s="20"/>
      <c r="K2611" s="20"/>
      <c r="L2611" s="20" t="s">
        <v>13779</v>
      </c>
      <c r="M2611" s="20" t="s">
        <v>60</v>
      </c>
      <c r="N2611" s="20"/>
      <c r="O2611" s="20"/>
      <c r="P2611" s="20" t="s">
        <v>13780</v>
      </c>
      <c r="Q2611" s="20" t="s">
        <v>2051</v>
      </c>
      <c r="R2611" s="2"/>
      <c r="S2611" s="2" t="s">
        <v>6528</v>
      </c>
      <c r="T2611" s="2" t="s">
        <v>159</v>
      </c>
      <c r="U2611" s="2"/>
      <c r="V2611" s="2"/>
    </row>
    <row r="2612" spans="1:22" ht="14.25" customHeight="1">
      <c r="A2612" s="20" t="s">
        <v>13891</v>
      </c>
      <c r="B2612" s="20" t="s">
        <v>2695</v>
      </c>
      <c r="C2612" s="20" t="s">
        <v>13892</v>
      </c>
      <c r="D2612" s="20" t="s">
        <v>160</v>
      </c>
      <c r="E2612" s="20" t="s">
        <v>264</v>
      </c>
      <c r="F2612" s="20" t="s">
        <v>13893</v>
      </c>
      <c r="G2612" s="20" t="s">
        <v>2046</v>
      </c>
      <c r="H2612" s="20" t="s">
        <v>13894</v>
      </c>
      <c r="I2612" s="20"/>
      <c r="J2612" s="20"/>
      <c r="K2612" s="20"/>
      <c r="L2612" s="20" t="s">
        <v>13779</v>
      </c>
      <c r="M2612" s="20" t="s">
        <v>6585</v>
      </c>
      <c r="N2612" s="20"/>
      <c r="O2612" s="20"/>
      <c r="P2612" s="20" t="s">
        <v>13780</v>
      </c>
      <c r="Q2612" s="20" t="s">
        <v>2051</v>
      </c>
      <c r="R2612" s="2"/>
      <c r="S2612" s="16" t="s">
        <v>6586</v>
      </c>
      <c r="T2612" s="2" t="s">
        <v>159</v>
      </c>
      <c r="U2612" s="2"/>
      <c r="V2612" s="2"/>
    </row>
    <row r="2613" spans="1:22" ht="14.25" customHeight="1">
      <c r="A2613" s="20" t="s">
        <v>13895</v>
      </c>
      <c r="B2613" s="20" t="s">
        <v>7244</v>
      </c>
      <c r="C2613" s="20" t="s">
        <v>5724</v>
      </c>
      <c r="D2613" s="20" t="s">
        <v>160</v>
      </c>
      <c r="E2613" s="20" t="s">
        <v>264</v>
      </c>
      <c r="F2613" s="20" t="s">
        <v>3295</v>
      </c>
      <c r="G2613" s="20" t="s">
        <v>2046</v>
      </c>
      <c r="H2613" s="20" t="s">
        <v>13896</v>
      </c>
      <c r="I2613" s="20"/>
      <c r="J2613" s="20"/>
      <c r="K2613" s="20"/>
      <c r="L2613" s="20" t="s">
        <v>13779</v>
      </c>
      <c r="M2613" s="20" t="s">
        <v>59</v>
      </c>
      <c r="N2613" s="20"/>
      <c r="O2613" s="20"/>
      <c r="P2613" s="20" t="s">
        <v>13780</v>
      </c>
      <c r="Q2613" s="20" t="s">
        <v>2051</v>
      </c>
      <c r="R2613" s="2"/>
      <c r="S2613" s="2" t="s">
        <v>6528</v>
      </c>
      <c r="T2613" s="2" t="s">
        <v>159</v>
      </c>
      <c r="U2613" s="2"/>
      <c r="V2613" s="2"/>
    </row>
    <row r="2614" spans="1:22" ht="14.25" customHeight="1">
      <c r="A2614" s="20" t="s">
        <v>13897</v>
      </c>
      <c r="B2614" s="20" t="s">
        <v>2515</v>
      </c>
      <c r="C2614" s="20" t="s">
        <v>8896</v>
      </c>
      <c r="D2614" s="20" t="s">
        <v>160</v>
      </c>
      <c r="E2614" s="20" t="s">
        <v>264</v>
      </c>
      <c r="F2614" s="20" t="s">
        <v>1874</v>
      </c>
      <c r="G2614" s="20" t="s">
        <v>2046</v>
      </c>
      <c r="H2614" s="20" t="s">
        <v>13898</v>
      </c>
      <c r="I2614" s="20"/>
      <c r="J2614" s="20"/>
      <c r="K2614" s="20"/>
      <c r="L2614" s="20" t="s">
        <v>13779</v>
      </c>
      <c r="M2614" s="20"/>
      <c r="N2614" s="20"/>
      <c r="O2614" s="20"/>
      <c r="P2614" s="20" t="s">
        <v>13780</v>
      </c>
      <c r="Q2614" s="20" t="s">
        <v>2051</v>
      </c>
      <c r="R2614" s="2"/>
      <c r="S2614" s="16" t="s">
        <v>6563</v>
      </c>
      <c r="T2614" s="2" t="s">
        <v>159</v>
      </c>
      <c r="U2614" s="2"/>
      <c r="V2614" s="2"/>
    </row>
    <row r="2615" spans="1:22" ht="14.25" customHeight="1">
      <c r="A2615" s="20" t="s">
        <v>13899</v>
      </c>
      <c r="B2615" s="20" t="s">
        <v>13900</v>
      </c>
      <c r="C2615" s="20" t="s">
        <v>13901</v>
      </c>
      <c r="D2615" s="20" t="s">
        <v>160</v>
      </c>
      <c r="E2615" s="20" t="s">
        <v>264</v>
      </c>
      <c r="F2615" s="20" t="s">
        <v>13902</v>
      </c>
      <c r="G2615" s="20" t="s">
        <v>2046</v>
      </c>
      <c r="H2615" s="20" t="s">
        <v>13903</v>
      </c>
      <c r="I2615" s="20"/>
      <c r="J2615" s="20"/>
      <c r="K2615" s="20"/>
      <c r="L2615" s="20" t="s">
        <v>13779</v>
      </c>
      <c r="M2615" s="20" t="s">
        <v>6585</v>
      </c>
      <c r="N2615" s="20"/>
      <c r="O2615" s="20"/>
      <c r="P2615" s="20" t="s">
        <v>13780</v>
      </c>
      <c r="Q2615" s="20" t="s">
        <v>2051</v>
      </c>
      <c r="R2615" s="2"/>
      <c r="S2615" s="16" t="s">
        <v>6586</v>
      </c>
      <c r="T2615" s="2" t="s">
        <v>159</v>
      </c>
      <c r="U2615" s="2"/>
      <c r="V2615" s="2"/>
    </row>
    <row r="2616" spans="1:22" ht="14.25" customHeight="1">
      <c r="A2616" s="20" t="s">
        <v>13904</v>
      </c>
      <c r="B2616" s="20" t="s">
        <v>2500</v>
      </c>
      <c r="C2616" s="20" t="s">
        <v>13905</v>
      </c>
      <c r="D2616" s="20" t="s">
        <v>160</v>
      </c>
      <c r="E2616" s="20" t="s">
        <v>264</v>
      </c>
      <c r="F2616" s="20" t="s">
        <v>3295</v>
      </c>
      <c r="G2616" s="20" t="s">
        <v>2046</v>
      </c>
      <c r="H2616" s="20" t="s">
        <v>13906</v>
      </c>
      <c r="I2616" s="20"/>
      <c r="J2616" s="20"/>
      <c r="K2616" s="20"/>
      <c r="L2616" s="20" t="s">
        <v>13779</v>
      </c>
      <c r="M2616" s="20" t="s">
        <v>59</v>
      </c>
      <c r="N2616" s="20"/>
      <c r="O2616" s="20"/>
      <c r="P2616" s="20" t="s">
        <v>13780</v>
      </c>
      <c r="Q2616" s="20" t="s">
        <v>2051</v>
      </c>
      <c r="R2616" s="2"/>
      <c r="S2616" s="2" t="s">
        <v>6528</v>
      </c>
      <c r="T2616" s="2" t="s">
        <v>159</v>
      </c>
      <c r="U2616" s="2"/>
      <c r="V2616" s="2"/>
    </row>
    <row r="2617" spans="1:22" ht="14.25" customHeight="1">
      <c r="A2617" s="20" t="s">
        <v>13907</v>
      </c>
      <c r="B2617" s="20" t="s">
        <v>13064</v>
      </c>
      <c r="C2617" s="20" t="s">
        <v>10494</v>
      </c>
      <c r="D2617" s="20" t="s">
        <v>160</v>
      </c>
      <c r="E2617" s="20" t="s">
        <v>264</v>
      </c>
      <c r="F2617" s="20" t="s">
        <v>13908</v>
      </c>
      <c r="G2617" s="20" t="s">
        <v>2046</v>
      </c>
      <c r="H2617" s="20" t="s">
        <v>13909</v>
      </c>
      <c r="I2617" s="20"/>
      <c r="J2617" s="20"/>
      <c r="K2617" s="20"/>
      <c r="L2617" s="20" t="s">
        <v>13779</v>
      </c>
      <c r="M2617" s="20" t="s">
        <v>60</v>
      </c>
      <c r="N2617" s="20"/>
      <c r="O2617" s="20"/>
      <c r="P2617" s="20" t="s">
        <v>13780</v>
      </c>
      <c r="Q2617" s="20" t="s">
        <v>2051</v>
      </c>
      <c r="R2617" s="2"/>
      <c r="S2617" s="2" t="s">
        <v>6528</v>
      </c>
      <c r="T2617" s="2" t="s">
        <v>159</v>
      </c>
      <c r="U2617" s="2"/>
      <c r="V2617" s="2"/>
    </row>
    <row r="2618" spans="1:22" ht="14.25" customHeight="1">
      <c r="A2618" s="20" t="s">
        <v>13910</v>
      </c>
      <c r="B2618" s="20" t="s">
        <v>13911</v>
      </c>
      <c r="C2618" s="20" t="s">
        <v>13912</v>
      </c>
      <c r="D2618" s="20" t="s">
        <v>160</v>
      </c>
      <c r="E2618" s="20" t="s">
        <v>264</v>
      </c>
      <c r="F2618" s="20" t="s">
        <v>3297</v>
      </c>
      <c r="G2618" s="20" t="s">
        <v>2046</v>
      </c>
      <c r="H2618" s="20" t="s">
        <v>13913</v>
      </c>
      <c r="I2618" s="20"/>
      <c r="J2618" s="20"/>
      <c r="K2618" s="20"/>
      <c r="L2618" s="20" t="s">
        <v>13779</v>
      </c>
      <c r="M2618" s="20" t="s">
        <v>59</v>
      </c>
      <c r="N2618" s="20"/>
      <c r="O2618" s="20"/>
      <c r="P2618" s="20" t="s">
        <v>13780</v>
      </c>
      <c r="Q2618" s="20" t="s">
        <v>2051</v>
      </c>
      <c r="R2618" s="2"/>
      <c r="S2618" s="2" t="s">
        <v>6528</v>
      </c>
      <c r="T2618" s="2" t="s">
        <v>159</v>
      </c>
      <c r="U2618" s="2"/>
      <c r="V2618" s="2"/>
    </row>
    <row r="2619" spans="1:22" ht="14.25" customHeight="1">
      <c r="A2619" s="20" t="s">
        <v>13914</v>
      </c>
      <c r="B2619" s="20" t="s">
        <v>6164</v>
      </c>
      <c r="C2619" s="20" t="s">
        <v>13915</v>
      </c>
      <c r="D2619" s="20" t="s">
        <v>160</v>
      </c>
      <c r="E2619" s="20" t="s">
        <v>264</v>
      </c>
      <c r="F2619" s="20" t="s">
        <v>13916</v>
      </c>
      <c r="G2619" s="20" t="s">
        <v>2046</v>
      </c>
      <c r="H2619" s="20" t="s">
        <v>13917</v>
      </c>
      <c r="I2619" s="20"/>
      <c r="J2619" s="20"/>
      <c r="K2619" s="20"/>
      <c r="L2619" s="20" t="s">
        <v>13779</v>
      </c>
      <c r="M2619" s="20" t="s">
        <v>60</v>
      </c>
      <c r="N2619" s="20"/>
      <c r="O2619" s="20"/>
      <c r="P2619" s="20" t="s">
        <v>13780</v>
      </c>
      <c r="Q2619" s="20" t="s">
        <v>2051</v>
      </c>
      <c r="R2619" s="2"/>
      <c r="S2619" s="2" t="s">
        <v>6528</v>
      </c>
      <c r="T2619" s="2" t="s">
        <v>159</v>
      </c>
      <c r="U2619" s="2"/>
      <c r="V2619" s="2"/>
    </row>
    <row r="2620" spans="1:22" ht="14.25" customHeight="1">
      <c r="A2620" s="20" t="s">
        <v>13918</v>
      </c>
      <c r="B2620" s="20" t="s">
        <v>5004</v>
      </c>
      <c r="C2620" s="20" t="s">
        <v>4890</v>
      </c>
      <c r="D2620" s="20" t="s">
        <v>160</v>
      </c>
      <c r="E2620" s="20" t="s">
        <v>264</v>
      </c>
      <c r="F2620" s="20" t="s">
        <v>13919</v>
      </c>
      <c r="G2620" s="20" t="s">
        <v>2046</v>
      </c>
      <c r="H2620" s="20" t="s">
        <v>13920</v>
      </c>
      <c r="I2620" s="20"/>
      <c r="J2620" s="20"/>
      <c r="K2620" s="20"/>
      <c r="L2620" s="20" t="s">
        <v>13779</v>
      </c>
      <c r="M2620" s="20" t="s">
        <v>60</v>
      </c>
      <c r="N2620" s="20"/>
      <c r="O2620" s="20"/>
      <c r="P2620" s="20" t="s">
        <v>13780</v>
      </c>
      <c r="Q2620" s="20" t="s">
        <v>2051</v>
      </c>
      <c r="R2620" s="2"/>
      <c r="S2620" s="2" t="s">
        <v>6528</v>
      </c>
      <c r="T2620" s="2" t="s">
        <v>159</v>
      </c>
      <c r="U2620" s="2"/>
      <c r="V2620" s="2"/>
    </row>
    <row r="2621" spans="1:22" ht="14.25" customHeight="1">
      <c r="A2621" s="20" t="s">
        <v>13921</v>
      </c>
      <c r="B2621" s="20" t="s">
        <v>13922</v>
      </c>
      <c r="C2621" s="20" t="s">
        <v>13923</v>
      </c>
      <c r="D2621" s="20" t="s">
        <v>260</v>
      </c>
      <c r="E2621" s="20" t="s">
        <v>264</v>
      </c>
      <c r="F2621" s="20" t="s">
        <v>2824</v>
      </c>
      <c r="G2621" s="20" t="s">
        <v>2046</v>
      </c>
      <c r="H2621" s="20" t="s">
        <v>13924</v>
      </c>
      <c r="I2621" s="20"/>
      <c r="J2621" s="20"/>
      <c r="K2621" s="20" t="s">
        <v>13925</v>
      </c>
      <c r="L2621" s="20"/>
      <c r="M2621" s="20" t="s">
        <v>60</v>
      </c>
      <c r="N2621" s="20"/>
      <c r="O2621" s="20"/>
      <c r="P2621" s="20" t="s">
        <v>13926</v>
      </c>
      <c r="Q2621" s="20" t="s">
        <v>2051</v>
      </c>
      <c r="R2621" s="2"/>
      <c r="S2621" s="2" t="s">
        <v>6528</v>
      </c>
      <c r="T2621" s="2" t="s">
        <v>259</v>
      </c>
      <c r="U2621" s="2"/>
      <c r="V2621" s="2"/>
    </row>
    <row r="2622" spans="1:22" ht="14.25" customHeight="1">
      <c r="A2622" s="20" t="s">
        <v>13927</v>
      </c>
      <c r="B2622" s="20" t="s">
        <v>4346</v>
      </c>
      <c r="C2622" s="20" t="s">
        <v>13928</v>
      </c>
      <c r="D2622" s="20" t="s">
        <v>260</v>
      </c>
      <c r="E2622" s="20" t="s">
        <v>264</v>
      </c>
      <c r="F2622" s="20" t="s">
        <v>13929</v>
      </c>
      <c r="G2622" s="20" t="s">
        <v>2046</v>
      </c>
      <c r="H2622" s="20" t="s">
        <v>13930</v>
      </c>
      <c r="I2622" s="20"/>
      <c r="J2622" s="20"/>
      <c r="K2622" s="20" t="s">
        <v>13925</v>
      </c>
      <c r="L2622" s="20"/>
      <c r="M2622" s="20" t="s">
        <v>6585</v>
      </c>
      <c r="N2622" s="20"/>
      <c r="O2622" s="20"/>
      <c r="P2622" s="20" t="s">
        <v>13926</v>
      </c>
      <c r="Q2622" s="20" t="s">
        <v>2051</v>
      </c>
      <c r="R2622" s="2"/>
      <c r="S2622" s="16" t="s">
        <v>6586</v>
      </c>
      <c r="T2622" s="2" t="s">
        <v>259</v>
      </c>
      <c r="U2622" s="2"/>
      <c r="V2622" s="2"/>
    </row>
    <row r="2623" spans="1:22" ht="14.25" customHeight="1">
      <c r="A2623" s="20" t="s">
        <v>13931</v>
      </c>
      <c r="B2623" s="20" t="s">
        <v>13730</v>
      </c>
      <c r="C2623" s="20" t="s">
        <v>13932</v>
      </c>
      <c r="D2623" s="20" t="s">
        <v>260</v>
      </c>
      <c r="E2623" s="20" t="s">
        <v>264</v>
      </c>
      <c r="F2623" s="20" t="s">
        <v>13933</v>
      </c>
      <c r="G2623" s="20" t="s">
        <v>2046</v>
      </c>
      <c r="H2623" s="20" t="s">
        <v>13934</v>
      </c>
      <c r="I2623" s="20"/>
      <c r="J2623" s="20"/>
      <c r="K2623" s="20" t="s">
        <v>13925</v>
      </c>
      <c r="L2623" s="20"/>
      <c r="M2623" s="20" t="s">
        <v>59</v>
      </c>
      <c r="N2623" s="20"/>
      <c r="O2623" s="20"/>
      <c r="P2623" s="20" t="s">
        <v>13926</v>
      </c>
      <c r="Q2623" s="20" t="s">
        <v>2051</v>
      </c>
      <c r="R2623" s="2"/>
      <c r="S2623" s="2" t="s">
        <v>6528</v>
      </c>
      <c r="T2623" s="2" t="s">
        <v>259</v>
      </c>
      <c r="U2623" s="2"/>
      <c r="V2623" s="2"/>
    </row>
    <row r="2624" spans="1:22" ht="14.25" customHeight="1">
      <c r="A2624" s="20" t="s">
        <v>13935</v>
      </c>
      <c r="B2624" s="20" t="s">
        <v>4156</v>
      </c>
      <c r="C2624" s="20" t="s">
        <v>13936</v>
      </c>
      <c r="D2624" s="20" t="s">
        <v>260</v>
      </c>
      <c r="E2624" s="20" t="s">
        <v>264</v>
      </c>
      <c r="F2624" s="20" t="s">
        <v>13937</v>
      </c>
      <c r="G2624" s="20" t="s">
        <v>2046</v>
      </c>
      <c r="H2624" s="20" t="s">
        <v>13938</v>
      </c>
      <c r="I2624" s="20"/>
      <c r="J2624" s="20"/>
      <c r="K2624" s="20" t="s">
        <v>13925</v>
      </c>
      <c r="L2624" s="20"/>
      <c r="M2624" s="20" t="s">
        <v>59</v>
      </c>
      <c r="N2624" s="20"/>
      <c r="O2624" s="20"/>
      <c r="P2624" s="20" t="s">
        <v>13926</v>
      </c>
      <c r="Q2624" s="20" t="s">
        <v>2051</v>
      </c>
      <c r="R2624" s="2"/>
      <c r="S2624" s="2" t="s">
        <v>6528</v>
      </c>
      <c r="T2624" s="2" t="s">
        <v>259</v>
      </c>
      <c r="U2624" s="2"/>
      <c r="V2624" s="2"/>
    </row>
    <row r="2625" spans="1:22" ht="14.25" customHeight="1">
      <c r="A2625" s="20" t="s">
        <v>13939</v>
      </c>
      <c r="B2625" s="20" t="s">
        <v>13940</v>
      </c>
      <c r="C2625" s="20" t="s">
        <v>9210</v>
      </c>
      <c r="D2625" s="20" t="s">
        <v>260</v>
      </c>
      <c r="E2625" s="20" t="s">
        <v>264</v>
      </c>
      <c r="F2625" s="20" t="s">
        <v>6837</v>
      </c>
      <c r="G2625" s="20" t="s">
        <v>2046</v>
      </c>
      <c r="H2625" s="20" t="s">
        <v>13941</v>
      </c>
      <c r="I2625" s="20"/>
      <c r="J2625" s="20"/>
      <c r="K2625" s="20" t="s">
        <v>13925</v>
      </c>
      <c r="L2625" s="20"/>
      <c r="M2625" s="20" t="s">
        <v>6585</v>
      </c>
      <c r="N2625" s="20"/>
      <c r="O2625" s="20"/>
      <c r="P2625" s="20" t="s">
        <v>13926</v>
      </c>
      <c r="Q2625" s="20" t="s">
        <v>2051</v>
      </c>
      <c r="R2625" s="2"/>
      <c r="S2625" s="16" t="s">
        <v>6586</v>
      </c>
      <c r="T2625" s="2" t="s">
        <v>259</v>
      </c>
      <c r="U2625" s="2"/>
      <c r="V2625" s="2"/>
    </row>
    <row r="2626" spans="1:22" ht="14.25" customHeight="1">
      <c r="A2626" s="20"/>
      <c r="B2626" s="20" t="s">
        <v>13942</v>
      </c>
      <c r="C2626" s="20" t="s">
        <v>13943</v>
      </c>
      <c r="D2626" s="20" t="s">
        <v>260</v>
      </c>
      <c r="E2626" s="20" t="s">
        <v>264</v>
      </c>
      <c r="F2626" s="20" t="s">
        <v>1693</v>
      </c>
      <c r="G2626" s="20" t="s">
        <v>2046</v>
      </c>
      <c r="H2626" s="20" t="s">
        <v>13944</v>
      </c>
      <c r="I2626" s="20"/>
      <c r="J2626" s="20"/>
      <c r="K2626" s="20" t="s">
        <v>13925</v>
      </c>
      <c r="L2626" s="20"/>
      <c r="M2626" s="20"/>
      <c r="N2626" s="20"/>
      <c r="O2626" s="20"/>
      <c r="P2626" s="20" t="s">
        <v>13926</v>
      </c>
      <c r="Q2626" s="20" t="s">
        <v>2051</v>
      </c>
      <c r="R2626" s="2"/>
      <c r="S2626" s="16" t="s">
        <v>6563</v>
      </c>
      <c r="T2626" s="2" t="s">
        <v>259</v>
      </c>
      <c r="U2626" s="2"/>
      <c r="V2626" s="2"/>
    </row>
    <row r="2627" spans="1:22" ht="14.25" customHeight="1">
      <c r="A2627" s="20" t="s">
        <v>13945</v>
      </c>
      <c r="B2627" s="20" t="s">
        <v>3760</v>
      </c>
      <c r="C2627" s="20" t="s">
        <v>13946</v>
      </c>
      <c r="D2627" s="20" t="s">
        <v>260</v>
      </c>
      <c r="E2627" s="20" t="s">
        <v>264</v>
      </c>
      <c r="F2627" s="20" t="s">
        <v>13947</v>
      </c>
      <c r="G2627" s="20" t="s">
        <v>2046</v>
      </c>
      <c r="H2627" s="20" t="s">
        <v>13948</v>
      </c>
      <c r="I2627" s="20"/>
      <c r="J2627" s="20"/>
      <c r="K2627" s="20" t="s">
        <v>13925</v>
      </c>
      <c r="L2627" s="20"/>
      <c r="M2627" s="20" t="s">
        <v>60</v>
      </c>
      <c r="N2627" s="20"/>
      <c r="O2627" s="20"/>
      <c r="P2627" s="20" t="s">
        <v>13926</v>
      </c>
      <c r="Q2627" s="20" t="s">
        <v>2051</v>
      </c>
      <c r="R2627" s="2"/>
      <c r="S2627" s="2" t="s">
        <v>6528</v>
      </c>
      <c r="T2627" s="2" t="s">
        <v>259</v>
      </c>
      <c r="U2627" s="2"/>
      <c r="V2627" s="2"/>
    </row>
    <row r="2628" spans="1:22" ht="14.25" customHeight="1">
      <c r="A2628" s="20" t="s">
        <v>13949</v>
      </c>
      <c r="B2628" s="20" t="s">
        <v>13950</v>
      </c>
      <c r="C2628" s="20" t="s">
        <v>13812</v>
      </c>
      <c r="D2628" s="20" t="s">
        <v>260</v>
      </c>
      <c r="E2628" s="20" t="s">
        <v>264</v>
      </c>
      <c r="F2628" s="20" t="s">
        <v>2473</v>
      </c>
      <c r="G2628" s="20" t="s">
        <v>2046</v>
      </c>
      <c r="H2628" s="20" t="s">
        <v>13951</v>
      </c>
      <c r="I2628" s="20"/>
      <c r="J2628" s="20"/>
      <c r="K2628" s="20" t="s">
        <v>13925</v>
      </c>
      <c r="L2628" s="20"/>
      <c r="M2628" s="20" t="s">
        <v>59</v>
      </c>
      <c r="N2628" s="20"/>
      <c r="O2628" s="20"/>
      <c r="P2628" s="20" t="s">
        <v>13926</v>
      </c>
      <c r="Q2628" s="20" t="s">
        <v>2051</v>
      </c>
      <c r="R2628" s="2"/>
      <c r="S2628" s="2" t="s">
        <v>6528</v>
      </c>
      <c r="T2628" s="2" t="s">
        <v>259</v>
      </c>
      <c r="U2628" s="2"/>
      <c r="V2628" s="2"/>
    </row>
    <row r="2629" spans="1:22" ht="14.25" customHeight="1">
      <c r="A2629" s="20" t="s">
        <v>13952</v>
      </c>
      <c r="B2629" s="20" t="s">
        <v>3517</v>
      </c>
      <c r="C2629" s="20" t="s">
        <v>13953</v>
      </c>
      <c r="D2629" s="20" t="s">
        <v>260</v>
      </c>
      <c r="E2629" s="20" t="s">
        <v>264</v>
      </c>
      <c r="F2629" s="20" t="s">
        <v>13748</v>
      </c>
      <c r="G2629" s="20" t="s">
        <v>2046</v>
      </c>
      <c r="H2629" s="20" t="s">
        <v>13954</v>
      </c>
      <c r="I2629" s="20"/>
      <c r="J2629" s="20"/>
      <c r="K2629" s="20" t="s">
        <v>13955</v>
      </c>
      <c r="L2629" s="20"/>
      <c r="M2629" s="20" t="s">
        <v>6585</v>
      </c>
      <c r="N2629" s="20"/>
      <c r="O2629" s="20"/>
      <c r="P2629" s="20" t="s">
        <v>13926</v>
      </c>
      <c r="Q2629" s="20" t="s">
        <v>2051</v>
      </c>
      <c r="R2629" s="2"/>
      <c r="S2629" s="16" t="s">
        <v>6586</v>
      </c>
      <c r="T2629" s="2" t="s">
        <v>259</v>
      </c>
      <c r="U2629" s="2"/>
      <c r="V2629" s="2"/>
    </row>
    <row r="2630" spans="1:22" ht="14.25" customHeight="1">
      <c r="A2630" s="20" t="s">
        <v>13956</v>
      </c>
      <c r="B2630" s="20" t="s">
        <v>2044</v>
      </c>
      <c r="C2630" s="20" t="s">
        <v>2459</v>
      </c>
      <c r="D2630" s="20" t="s">
        <v>260</v>
      </c>
      <c r="E2630" s="20" t="s">
        <v>264</v>
      </c>
      <c r="F2630" s="20" t="s">
        <v>13957</v>
      </c>
      <c r="G2630" s="20" t="s">
        <v>2046</v>
      </c>
      <c r="H2630" s="20" t="s">
        <v>13958</v>
      </c>
      <c r="I2630" s="20"/>
      <c r="J2630" s="20"/>
      <c r="K2630" s="20" t="s">
        <v>13925</v>
      </c>
      <c r="L2630" s="20"/>
      <c r="M2630" s="20" t="s">
        <v>6585</v>
      </c>
      <c r="N2630" s="20"/>
      <c r="O2630" s="20"/>
      <c r="P2630" s="20" t="s">
        <v>13926</v>
      </c>
      <c r="Q2630" s="20" t="s">
        <v>2051</v>
      </c>
      <c r="R2630" s="2"/>
      <c r="S2630" s="16" t="s">
        <v>6586</v>
      </c>
      <c r="T2630" s="2" t="s">
        <v>259</v>
      </c>
      <c r="U2630" s="2"/>
      <c r="V2630" s="2"/>
    </row>
    <row r="2631" spans="1:22" ht="14.25" customHeight="1">
      <c r="A2631" s="20" t="s">
        <v>13959</v>
      </c>
      <c r="B2631" s="20" t="s">
        <v>2330</v>
      </c>
      <c r="C2631" s="20" t="s">
        <v>13960</v>
      </c>
      <c r="D2631" s="20" t="s">
        <v>260</v>
      </c>
      <c r="E2631" s="20" t="s">
        <v>264</v>
      </c>
      <c r="F2631" s="20" t="s">
        <v>3850</v>
      </c>
      <c r="G2631" s="20" t="s">
        <v>2046</v>
      </c>
      <c r="H2631" s="20" t="s">
        <v>13961</v>
      </c>
      <c r="I2631" s="20"/>
      <c r="J2631" s="20"/>
      <c r="K2631" s="20" t="s">
        <v>13925</v>
      </c>
      <c r="L2631" s="20"/>
      <c r="M2631" s="20" t="s">
        <v>59</v>
      </c>
      <c r="N2631" s="20"/>
      <c r="O2631" s="20"/>
      <c r="P2631" s="20" t="s">
        <v>13926</v>
      </c>
      <c r="Q2631" s="20" t="s">
        <v>2051</v>
      </c>
      <c r="R2631" s="2"/>
      <c r="S2631" s="2" t="s">
        <v>6528</v>
      </c>
      <c r="T2631" s="2" t="s">
        <v>259</v>
      </c>
      <c r="U2631" s="2"/>
      <c r="V2631" s="2"/>
    </row>
    <row r="2632" spans="1:22" ht="14.25" customHeight="1">
      <c r="A2632" s="20" t="s">
        <v>13962</v>
      </c>
      <c r="B2632" s="20" t="s">
        <v>13963</v>
      </c>
      <c r="C2632" s="20" t="s">
        <v>13964</v>
      </c>
      <c r="D2632" s="20" t="s">
        <v>260</v>
      </c>
      <c r="E2632" s="20" t="s">
        <v>264</v>
      </c>
      <c r="F2632" s="20" t="s">
        <v>2473</v>
      </c>
      <c r="G2632" s="20" t="s">
        <v>2046</v>
      </c>
      <c r="H2632" s="20" t="s">
        <v>13965</v>
      </c>
      <c r="I2632" s="20"/>
      <c r="J2632" s="20"/>
      <c r="K2632" s="20" t="s">
        <v>13925</v>
      </c>
      <c r="L2632" s="20"/>
      <c r="M2632" s="20" t="s">
        <v>59</v>
      </c>
      <c r="N2632" s="20"/>
      <c r="O2632" s="20"/>
      <c r="P2632" s="20" t="s">
        <v>13926</v>
      </c>
      <c r="Q2632" s="20" t="s">
        <v>2051</v>
      </c>
      <c r="R2632" s="2"/>
      <c r="S2632" s="2" t="s">
        <v>6528</v>
      </c>
      <c r="T2632" s="2" t="s">
        <v>259</v>
      </c>
      <c r="U2632" s="2"/>
      <c r="V2632" s="2"/>
    </row>
    <row r="2633" spans="1:22" ht="14.25" customHeight="1">
      <c r="A2633" s="20"/>
      <c r="B2633" s="20" t="s">
        <v>11809</v>
      </c>
      <c r="C2633" s="20" t="s">
        <v>13966</v>
      </c>
      <c r="D2633" s="20" t="s">
        <v>304</v>
      </c>
      <c r="E2633" s="20" t="s">
        <v>264</v>
      </c>
      <c r="F2633" s="20" t="s">
        <v>13967</v>
      </c>
      <c r="G2633" s="20" t="s">
        <v>2046</v>
      </c>
      <c r="H2633" s="20" t="s">
        <v>13968</v>
      </c>
      <c r="I2633" s="20"/>
      <c r="J2633" s="20"/>
      <c r="K2633" s="20" t="s">
        <v>13969</v>
      </c>
      <c r="L2633" s="20" t="s">
        <v>13970</v>
      </c>
      <c r="M2633" s="20" t="s">
        <v>6585</v>
      </c>
      <c r="N2633" s="20"/>
      <c r="O2633" s="20"/>
      <c r="P2633" s="20" t="s">
        <v>13971</v>
      </c>
      <c r="Q2633" s="20" t="s">
        <v>7174</v>
      </c>
      <c r="R2633" s="2"/>
      <c r="S2633" s="16" t="s">
        <v>6586</v>
      </c>
      <c r="T2633" s="2" t="s">
        <v>303</v>
      </c>
      <c r="U2633" s="2"/>
      <c r="V2633" s="2"/>
    </row>
    <row r="2634" spans="1:22" ht="14.25" customHeight="1">
      <c r="A2634" s="20" t="s">
        <v>13972</v>
      </c>
      <c r="B2634" s="20" t="s">
        <v>3896</v>
      </c>
      <c r="C2634" s="20" t="s">
        <v>13973</v>
      </c>
      <c r="D2634" s="20" t="s">
        <v>304</v>
      </c>
      <c r="E2634" s="20" t="s">
        <v>264</v>
      </c>
      <c r="F2634" s="20" t="s">
        <v>13974</v>
      </c>
      <c r="G2634" s="20" t="s">
        <v>2046</v>
      </c>
      <c r="H2634" s="20" t="s">
        <v>13975</v>
      </c>
      <c r="I2634" s="20"/>
      <c r="J2634" s="20"/>
      <c r="K2634" s="20" t="s">
        <v>13969</v>
      </c>
      <c r="L2634" s="20" t="s">
        <v>13970</v>
      </c>
      <c r="M2634" s="20" t="s">
        <v>6585</v>
      </c>
      <c r="N2634" s="20"/>
      <c r="O2634" s="20"/>
      <c r="P2634" s="20" t="s">
        <v>13971</v>
      </c>
      <c r="Q2634" s="20" t="s">
        <v>7159</v>
      </c>
      <c r="R2634" s="2"/>
      <c r="S2634" s="16" t="s">
        <v>6586</v>
      </c>
      <c r="T2634" s="2" t="s">
        <v>303</v>
      </c>
      <c r="U2634" s="2"/>
      <c r="V2634" s="2"/>
    </row>
    <row r="2635" spans="1:22" ht="14.25" customHeight="1">
      <c r="A2635" s="20"/>
      <c r="B2635" s="20" t="s">
        <v>2297</v>
      </c>
      <c r="C2635" s="20" t="s">
        <v>8348</v>
      </c>
      <c r="D2635" s="20" t="s">
        <v>304</v>
      </c>
      <c r="E2635" s="20" t="s">
        <v>264</v>
      </c>
      <c r="F2635" s="20" t="s">
        <v>1714</v>
      </c>
      <c r="G2635" s="20" t="s">
        <v>2046</v>
      </c>
      <c r="H2635" s="20" t="s">
        <v>13976</v>
      </c>
      <c r="I2635" s="20" t="s">
        <v>13977</v>
      </c>
      <c r="J2635" s="20" t="s">
        <v>13978</v>
      </c>
      <c r="K2635" s="20" t="s">
        <v>13969</v>
      </c>
      <c r="L2635" s="20" t="s">
        <v>13970</v>
      </c>
      <c r="M2635" s="20"/>
      <c r="N2635" s="20"/>
      <c r="O2635" s="20"/>
      <c r="P2635" s="20" t="s">
        <v>13971</v>
      </c>
      <c r="Q2635" s="20" t="s">
        <v>7159</v>
      </c>
      <c r="R2635" s="2"/>
      <c r="S2635" s="16" t="s">
        <v>6563</v>
      </c>
      <c r="T2635" s="2" t="s">
        <v>303</v>
      </c>
      <c r="U2635" s="2"/>
      <c r="V2635" s="2"/>
    </row>
    <row r="2636" spans="1:22" ht="14.25" customHeight="1">
      <c r="A2636" s="20" t="s">
        <v>13979</v>
      </c>
      <c r="B2636" s="20" t="s">
        <v>4440</v>
      </c>
      <c r="C2636" s="20" t="s">
        <v>13980</v>
      </c>
      <c r="D2636" s="20" t="s">
        <v>304</v>
      </c>
      <c r="E2636" s="20" t="s">
        <v>264</v>
      </c>
      <c r="F2636" s="20" t="s">
        <v>13981</v>
      </c>
      <c r="G2636" s="20" t="s">
        <v>2046</v>
      </c>
      <c r="H2636" s="20"/>
      <c r="I2636" s="20"/>
      <c r="J2636" s="20"/>
      <c r="K2636" s="20" t="s">
        <v>13969</v>
      </c>
      <c r="L2636" s="20" t="s">
        <v>13970</v>
      </c>
      <c r="M2636" s="20" t="s">
        <v>6585</v>
      </c>
      <c r="N2636" s="20"/>
      <c r="O2636" s="20"/>
      <c r="P2636" s="20" t="s">
        <v>13971</v>
      </c>
      <c r="Q2636" s="20" t="s">
        <v>13982</v>
      </c>
      <c r="R2636" s="2"/>
      <c r="S2636" s="16" t="s">
        <v>6586</v>
      </c>
      <c r="T2636" s="2" t="s">
        <v>303</v>
      </c>
      <c r="U2636" s="2"/>
      <c r="V2636" s="2"/>
    </row>
    <row r="2637" spans="1:22" ht="14.25" customHeight="1">
      <c r="A2637" s="20" t="s">
        <v>13983</v>
      </c>
      <c r="B2637" s="20" t="s">
        <v>3176</v>
      </c>
      <c r="C2637" s="20" t="s">
        <v>13984</v>
      </c>
      <c r="D2637" s="20" t="s">
        <v>304</v>
      </c>
      <c r="E2637" s="20" t="s">
        <v>264</v>
      </c>
      <c r="F2637" s="20" t="s">
        <v>1754</v>
      </c>
      <c r="G2637" s="20" t="s">
        <v>2046</v>
      </c>
      <c r="H2637" s="20" t="s">
        <v>13985</v>
      </c>
      <c r="I2637" s="20" t="s">
        <v>13986</v>
      </c>
      <c r="J2637" s="20"/>
      <c r="K2637" s="20" t="s">
        <v>13969</v>
      </c>
      <c r="L2637" s="20" t="s">
        <v>13970</v>
      </c>
      <c r="M2637" s="20"/>
      <c r="N2637" s="20"/>
      <c r="O2637" s="20"/>
      <c r="P2637" s="20" t="s">
        <v>13971</v>
      </c>
      <c r="Q2637" s="20" t="s">
        <v>7159</v>
      </c>
      <c r="R2637" s="2"/>
      <c r="S2637" s="16" t="s">
        <v>6563</v>
      </c>
      <c r="T2637" s="2" t="s">
        <v>303</v>
      </c>
      <c r="U2637" s="2"/>
      <c r="V2637" s="2"/>
    </row>
    <row r="2638" spans="1:22" ht="14.25" customHeight="1">
      <c r="A2638" s="20" t="s">
        <v>13987</v>
      </c>
      <c r="B2638" s="20" t="s">
        <v>3155</v>
      </c>
      <c r="C2638" s="20" t="s">
        <v>13988</v>
      </c>
      <c r="D2638" s="20" t="s">
        <v>304</v>
      </c>
      <c r="E2638" s="20" t="s">
        <v>264</v>
      </c>
      <c r="F2638" s="20" t="s">
        <v>1781</v>
      </c>
      <c r="G2638" s="20" t="s">
        <v>2046</v>
      </c>
      <c r="H2638" s="20" t="s">
        <v>13989</v>
      </c>
      <c r="I2638" s="20" t="s">
        <v>13990</v>
      </c>
      <c r="J2638" s="20" t="s">
        <v>13991</v>
      </c>
      <c r="K2638" s="20" t="s">
        <v>13969</v>
      </c>
      <c r="L2638" s="20" t="s">
        <v>13970</v>
      </c>
      <c r="M2638" s="20"/>
      <c r="N2638" s="20"/>
      <c r="O2638" s="20"/>
      <c r="P2638" s="20" t="s">
        <v>13971</v>
      </c>
      <c r="Q2638" s="20" t="s">
        <v>7159</v>
      </c>
      <c r="R2638" s="2"/>
      <c r="S2638" s="16" t="s">
        <v>6563</v>
      </c>
      <c r="T2638" s="2" t="s">
        <v>303</v>
      </c>
      <c r="U2638" s="2"/>
      <c r="V2638" s="2"/>
    </row>
    <row r="2639" spans="1:22" ht="14.25" customHeight="1">
      <c r="A2639" s="20" t="s">
        <v>13992</v>
      </c>
      <c r="B2639" s="20" t="s">
        <v>2411</v>
      </c>
      <c r="C2639" s="20" t="s">
        <v>3572</v>
      </c>
      <c r="D2639" s="20" t="s">
        <v>304</v>
      </c>
      <c r="E2639" s="20" t="s">
        <v>264</v>
      </c>
      <c r="F2639" s="20" t="s">
        <v>13993</v>
      </c>
      <c r="G2639" s="20" t="s">
        <v>2046</v>
      </c>
      <c r="H2639" s="20" t="s">
        <v>13994</v>
      </c>
      <c r="I2639" s="20"/>
      <c r="J2639" s="20"/>
      <c r="K2639" s="20" t="s">
        <v>13969</v>
      </c>
      <c r="L2639" s="20" t="s">
        <v>13970</v>
      </c>
      <c r="M2639" s="20" t="s">
        <v>1566</v>
      </c>
      <c r="N2639" s="20"/>
      <c r="O2639" s="20"/>
      <c r="P2639" s="20" t="s">
        <v>13971</v>
      </c>
      <c r="Q2639" s="20" t="s">
        <v>13982</v>
      </c>
      <c r="R2639" s="2" t="s">
        <v>2067</v>
      </c>
      <c r="S2639" s="2" t="s">
        <v>6553</v>
      </c>
      <c r="T2639" s="2" t="s">
        <v>303</v>
      </c>
      <c r="U2639" s="2"/>
      <c r="V2639" s="2"/>
    </row>
    <row r="2640" spans="1:22" ht="14.25" customHeight="1">
      <c r="A2640" s="20" t="s">
        <v>13995</v>
      </c>
      <c r="B2640" s="20" t="s">
        <v>4386</v>
      </c>
      <c r="C2640" s="20" t="s">
        <v>13996</v>
      </c>
      <c r="D2640" s="20" t="s">
        <v>304</v>
      </c>
      <c r="E2640" s="20" t="s">
        <v>264</v>
      </c>
      <c r="F2640" s="20" t="s">
        <v>13997</v>
      </c>
      <c r="G2640" s="20" t="s">
        <v>2046</v>
      </c>
      <c r="H2640" s="20" t="s">
        <v>13998</v>
      </c>
      <c r="I2640" s="20"/>
      <c r="J2640" s="20"/>
      <c r="K2640" s="20" t="s">
        <v>13969</v>
      </c>
      <c r="L2640" s="20" t="s">
        <v>13970</v>
      </c>
      <c r="M2640" s="20" t="s">
        <v>1566</v>
      </c>
      <c r="N2640" s="20"/>
      <c r="O2640" s="20"/>
      <c r="P2640" s="20" t="s">
        <v>13971</v>
      </c>
      <c r="Q2640" s="20" t="s">
        <v>7159</v>
      </c>
      <c r="R2640" s="2" t="s">
        <v>2067</v>
      </c>
      <c r="S2640" s="2" t="s">
        <v>6528</v>
      </c>
      <c r="T2640" s="2" t="s">
        <v>303</v>
      </c>
      <c r="U2640" s="2"/>
      <c r="V2640" s="2"/>
    </row>
    <row r="2641" spans="1:22" ht="14.25" customHeight="1">
      <c r="A2641" s="20" t="s">
        <v>13999</v>
      </c>
      <c r="B2641" s="20" t="s">
        <v>8560</v>
      </c>
      <c r="C2641" s="20" t="s">
        <v>3212</v>
      </c>
      <c r="D2641" s="20" t="s">
        <v>304</v>
      </c>
      <c r="E2641" s="20" t="s">
        <v>264</v>
      </c>
      <c r="F2641" s="20" t="s">
        <v>14000</v>
      </c>
      <c r="G2641" s="20" t="s">
        <v>2046</v>
      </c>
      <c r="H2641" s="20" t="s">
        <v>14001</v>
      </c>
      <c r="I2641" s="20"/>
      <c r="J2641" s="20"/>
      <c r="K2641" s="20" t="s">
        <v>13969</v>
      </c>
      <c r="L2641" s="20" t="s">
        <v>13970</v>
      </c>
      <c r="M2641" s="20" t="s">
        <v>1566</v>
      </c>
      <c r="N2641" s="20"/>
      <c r="O2641" s="20"/>
      <c r="P2641" s="20" t="s">
        <v>13971</v>
      </c>
      <c r="Q2641" s="20" t="s">
        <v>7159</v>
      </c>
      <c r="R2641" s="2" t="s">
        <v>2067</v>
      </c>
      <c r="S2641" s="2" t="s">
        <v>6528</v>
      </c>
      <c r="T2641" s="2" t="s">
        <v>303</v>
      </c>
      <c r="U2641" s="2"/>
      <c r="V2641" s="2"/>
    </row>
    <row r="2642" spans="1:22" ht="14.25" customHeight="1">
      <c r="A2642" s="20" t="s">
        <v>14002</v>
      </c>
      <c r="B2642" s="20" t="s">
        <v>4177</v>
      </c>
      <c r="C2642" s="20" t="s">
        <v>9477</v>
      </c>
      <c r="D2642" s="20" t="s">
        <v>304</v>
      </c>
      <c r="E2642" s="20" t="s">
        <v>264</v>
      </c>
      <c r="F2642" s="20" t="s">
        <v>1844</v>
      </c>
      <c r="G2642" s="20" t="s">
        <v>2046</v>
      </c>
      <c r="H2642" s="20" t="s">
        <v>14003</v>
      </c>
      <c r="I2642" s="20" t="s">
        <v>14004</v>
      </c>
      <c r="J2642" s="20"/>
      <c r="K2642" s="20" t="s">
        <v>13969</v>
      </c>
      <c r="L2642" s="20" t="s">
        <v>13970</v>
      </c>
      <c r="M2642" s="20"/>
      <c r="N2642" s="20"/>
      <c r="O2642" s="20"/>
      <c r="P2642" s="20" t="s">
        <v>13971</v>
      </c>
      <c r="Q2642" s="20" t="s">
        <v>7159</v>
      </c>
      <c r="R2642" s="2"/>
      <c r="S2642" s="16" t="s">
        <v>6563</v>
      </c>
      <c r="T2642" s="2" t="s">
        <v>303</v>
      </c>
      <c r="U2642" s="2"/>
      <c r="V2642" s="2"/>
    </row>
    <row r="2643" spans="1:22" ht="14.25" customHeight="1">
      <c r="A2643" s="20"/>
      <c r="B2643" s="20" t="s">
        <v>4304</v>
      </c>
      <c r="C2643" s="20" t="s">
        <v>12061</v>
      </c>
      <c r="D2643" s="20" t="s">
        <v>304</v>
      </c>
      <c r="E2643" s="20" t="s">
        <v>264</v>
      </c>
      <c r="F2643" s="20" t="s">
        <v>14005</v>
      </c>
      <c r="G2643" s="20" t="s">
        <v>2046</v>
      </c>
      <c r="H2643" s="20" t="s">
        <v>14006</v>
      </c>
      <c r="I2643" s="20"/>
      <c r="J2643" s="20" t="s">
        <v>14007</v>
      </c>
      <c r="K2643" s="20" t="s">
        <v>13969</v>
      </c>
      <c r="L2643" s="20" t="s">
        <v>13970</v>
      </c>
      <c r="M2643" s="20" t="s">
        <v>1566</v>
      </c>
      <c r="N2643" s="20"/>
      <c r="O2643" s="20"/>
      <c r="P2643" s="20" t="s">
        <v>13971</v>
      </c>
      <c r="Q2643" s="20" t="s">
        <v>7159</v>
      </c>
      <c r="R2643" s="2" t="s">
        <v>2052</v>
      </c>
      <c r="S2643" s="2" t="s">
        <v>6528</v>
      </c>
      <c r="T2643" s="2" t="s">
        <v>303</v>
      </c>
      <c r="U2643" s="2"/>
      <c r="V2643" s="2"/>
    </row>
    <row r="2644" spans="1:22" ht="14.25" customHeight="1">
      <c r="A2644" s="20" t="s">
        <v>14008</v>
      </c>
      <c r="B2644" s="20" t="s">
        <v>2611</v>
      </c>
      <c r="C2644" s="20" t="s">
        <v>14009</v>
      </c>
      <c r="D2644" s="20" t="s">
        <v>304</v>
      </c>
      <c r="E2644" s="20" t="s">
        <v>264</v>
      </c>
      <c r="F2644" s="20" t="s">
        <v>14010</v>
      </c>
      <c r="G2644" s="20" t="s">
        <v>2046</v>
      </c>
      <c r="H2644" s="20" t="s">
        <v>14011</v>
      </c>
      <c r="I2644" s="20"/>
      <c r="J2644" s="20"/>
      <c r="K2644" s="20" t="s">
        <v>13969</v>
      </c>
      <c r="L2644" s="20" t="s">
        <v>13970</v>
      </c>
      <c r="M2644" s="20" t="s">
        <v>1566</v>
      </c>
      <c r="N2644" s="20"/>
      <c r="O2644" s="20"/>
      <c r="P2644" s="20" t="s">
        <v>13971</v>
      </c>
      <c r="Q2644" s="20" t="s">
        <v>7159</v>
      </c>
      <c r="R2644" s="2" t="s">
        <v>2052</v>
      </c>
      <c r="S2644" s="2" t="s">
        <v>6528</v>
      </c>
      <c r="T2644" s="2" t="s">
        <v>303</v>
      </c>
      <c r="U2644" s="2"/>
      <c r="V2644" s="2"/>
    </row>
    <row r="2645" spans="1:22" ht="14.25" customHeight="1">
      <c r="A2645" s="20" t="s">
        <v>14012</v>
      </c>
      <c r="B2645" s="20" t="s">
        <v>3155</v>
      </c>
      <c r="C2645" s="20" t="s">
        <v>14013</v>
      </c>
      <c r="D2645" s="20" t="s">
        <v>304</v>
      </c>
      <c r="E2645" s="20" t="s">
        <v>264</v>
      </c>
      <c r="F2645" s="20" t="s">
        <v>14014</v>
      </c>
      <c r="G2645" s="20" t="s">
        <v>2046</v>
      </c>
      <c r="H2645" s="20" t="s">
        <v>14015</v>
      </c>
      <c r="I2645" s="20"/>
      <c r="J2645" s="20"/>
      <c r="K2645" s="20" t="s">
        <v>13969</v>
      </c>
      <c r="L2645" s="20" t="s">
        <v>13970</v>
      </c>
      <c r="M2645" s="20" t="s">
        <v>59</v>
      </c>
      <c r="N2645" s="20"/>
      <c r="O2645" s="20"/>
      <c r="P2645" s="20" t="s">
        <v>13971</v>
      </c>
      <c r="Q2645" s="20" t="s">
        <v>7174</v>
      </c>
      <c r="R2645" s="2"/>
      <c r="S2645" s="2" t="s">
        <v>6528</v>
      </c>
      <c r="T2645" s="2" t="s">
        <v>303</v>
      </c>
      <c r="U2645" s="2"/>
      <c r="V2645" s="2"/>
    </row>
    <row r="2646" spans="1:22" ht="14.25" customHeight="1">
      <c r="A2646" s="20" t="s">
        <v>14016</v>
      </c>
      <c r="B2646" s="20" t="s">
        <v>4114</v>
      </c>
      <c r="C2646" s="20" t="s">
        <v>5191</v>
      </c>
      <c r="D2646" s="20" t="s">
        <v>304</v>
      </c>
      <c r="E2646" s="20" t="s">
        <v>264</v>
      </c>
      <c r="F2646" s="20" t="s">
        <v>4280</v>
      </c>
      <c r="G2646" s="20" t="s">
        <v>2046</v>
      </c>
      <c r="H2646" s="20" t="s">
        <v>14017</v>
      </c>
      <c r="I2646" s="20"/>
      <c r="J2646" s="20"/>
      <c r="K2646" s="20" t="s">
        <v>13969</v>
      </c>
      <c r="L2646" s="20" t="s">
        <v>13970</v>
      </c>
      <c r="M2646" s="20" t="s">
        <v>60</v>
      </c>
      <c r="N2646" s="20"/>
      <c r="O2646" s="20"/>
      <c r="P2646" s="20" t="s">
        <v>13971</v>
      </c>
      <c r="Q2646" s="20" t="s">
        <v>7174</v>
      </c>
      <c r="R2646" s="2"/>
      <c r="S2646" s="2" t="s">
        <v>6528</v>
      </c>
      <c r="T2646" s="2" t="s">
        <v>303</v>
      </c>
      <c r="U2646" s="2"/>
      <c r="V2646" s="2"/>
    </row>
    <row r="2647" spans="1:22" ht="14.25" customHeight="1">
      <c r="A2647" s="20" t="s">
        <v>14018</v>
      </c>
      <c r="B2647" s="20" t="s">
        <v>2658</v>
      </c>
      <c r="C2647" s="20" t="s">
        <v>14019</v>
      </c>
      <c r="D2647" s="20" t="s">
        <v>304</v>
      </c>
      <c r="E2647" s="20" t="s">
        <v>264</v>
      </c>
      <c r="F2647" s="20" t="s">
        <v>14020</v>
      </c>
      <c r="G2647" s="20" t="s">
        <v>2046</v>
      </c>
      <c r="H2647" s="20" t="s">
        <v>14021</v>
      </c>
      <c r="I2647" s="20" t="s">
        <v>14022</v>
      </c>
      <c r="J2647" s="20"/>
      <c r="K2647" s="20" t="s">
        <v>13969</v>
      </c>
      <c r="L2647" s="20" t="s">
        <v>13970</v>
      </c>
      <c r="M2647" s="20" t="s">
        <v>60</v>
      </c>
      <c r="N2647" s="20"/>
      <c r="O2647" s="20"/>
      <c r="P2647" s="20" t="s">
        <v>13971</v>
      </c>
      <c r="Q2647" s="20" t="s">
        <v>7159</v>
      </c>
      <c r="R2647" s="2"/>
      <c r="S2647" s="2" t="s">
        <v>6528</v>
      </c>
      <c r="T2647" s="2" t="s">
        <v>303</v>
      </c>
      <c r="U2647" s="2"/>
      <c r="V2647" s="2"/>
    </row>
    <row r="2648" spans="1:22" ht="14.25" customHeight="1">
      <c r="A2648" s="20" t="s">
        <v>14023</v>
      </c>
      <c r="B2648" s="20" t="s">
        <v>2500</v>
      </c>
      <c r="C2648" s="20" t="s">
        <v>14024</v>
      </c>
      <c r="D2648" s="20" t="s">
        <v>304</v>
      </c>
      <c r="E2648" s="20" t="s">
        <v>264</v>
      </c>
      <c r="F2648" s="20" t="s">
        <v>14025</v>
      </c>
      <c r="G2648" s="20" t="s">
        <v>2046</v>
      </c>
      <c r="H2648" s="20" t="s">
        <v>14026</v>
      </c>
      <c r="I2648" s="20" t="s">
        <v>14027</v>
      </c>
      <c r="J2648" s="20"/>
      <c r="K2648" s="20" t="s">
        <v>13969</v>
      </c>
      <c r="L2648" s="20" t="s">
        <v>13970</v>
      </c>
      <c r="M2648" s="20" t="s">
        <v>1566</v>
      </c>
      <c r="N2648" s="20"/>
      <c r="O2648" s="20"/>
      <c r="P2648" s="20" t="s">
        <v>13971</v>
      </c>
      <c r="Q2648" s="20" t="s">
        <v>7159</v>
      </c>
      <c r="R2648" s="2" t="s">
        <v>2052</v>
      </c>
      <c r="S2648" s="2" t="s">
        <v>6528</v>
      </c>
      <c r="T2648" s="2" t="s">
        <v>303</v>
      </c>
      <c r="U2648" s="2"/>
      <c r="V2648" s="2"/>
    </row>
    <row r="2649" spans="1:22" ht="14.25" customHeight="1">
      <c r="A2649" s="20" t="s">
        <v>14028</v>
      </c>
      <c r="B2649" s="20" t="s">
        <v>14029</v>
      </c>
      <c r="C2649" s="20" t="s">
        <v>14030</v>
      </c>
      <c r="D2649" s="20" t="s">
        <v>9794</v>
      </c>
      <c r="E2649" s="20" t="s">
        <v>96</v>
      </c>
      <c r="F2649" s="20" t="s">
        <v>14031</v>
      </c>
      <c r="G2649" s="20" t="s">
        <v>2091</v>
      </c>
      <c r="H2649" s="20"/>
      <c r="I2649" s="20" t="s">
        <v>14032</v>
      </c>
      <c r="J2649" s="20" t="s">
        <v>14033</v>
      </c>
      <c r="K2649" s="20" t="s">
        <v>9799</v>
      </c>
      <c r="L2649" s="20" t="s">
        <v>9800</v>
      </c>
      <c r="M2649" s="20" t="s">
        <v>1566</v>
      </c>
      <c r="N2649" s="20"/>
      <c r="O2649" s="20"/>
      <c r="P2649" s="20" t="s">
        <v>14034</v>
      </c>
      <c r="Q2649" s="20"/>
      <c r="R2649" s="2" t="s">
        <v>2052</v>
      </c>
      <c r="S2649" s="2" t="s">
        <v>6528</v>
      </c>
      <c r="T2649" s="2" t="s">
        <v>9801</v>
      </c>
      <c r="U2649" s="2"/>
      <c r="V2649" s="2"/>
    </row>
    <row r="2650" spans="1:22" ht="14.25" customHeight="1">
      <c r="A2650" s="20" t="s">
        <v>14035</v>
      </c>
      <c r="B2650" s="20" t="s">
        <v>14036</v>
      </c>
      <c r="C2650" s="20" t="s">
        <v>5463</v>
      </c>
      <c r="D2650" s="20" t="s">
        <v>9794</v>
      </c>
      <c r="E2650" s="20" t="s">
        <v>96</v>
      </c>
      <c r="F2650" s="20" t="s">
        <v>14037</v>
      </c>
      <c r="G2650" s="20" t="s">
        <v>2091</v>
      </c>
      <c r="H2650" s="20"/>
      <c r="I2650" s="20"/>
      <c r="J2650" s="20"/>
      <c r="K2650" s="20" t="s">
        <v>9799</v>
      </c>
      <c r="L2650" s="20" t="s">
        <v>9800</v>
      </c>
      <c r="M2650" s="20" t="s">
        <v>60</v>
      </c>
      <c r="N2650" s="20"/>
      <c r="O2650" s="20"/>
      <c r="P2650" s="20" t="s">
        <v>14034</v>
      </c>
      <c r="Q2650" s="20"/>
      <c r="R2650" s="2"/>
      <c r="S2650" s="2" t="s">
        <v>6528</v>
      </c>
      <c r="T2650" s="2" t="s">
        <v>9801</v>
      </c>
      <c r="U2650" s="2"/>
      <c r="V2650" s="2"/>
    </row>
    <row r="2651" spans="1:22" ht="14.25" customHeight="1">
      <c r="A2651" s="20" t="s">
        <v>14038</v>
      </c>
      <c r="B2651" s="20" t="s">
        <v>9431</v>
      </c>
      <c r="C2651" s="20" t="s">
        <v>3812</v>
      </c>
      <c r="D2651" s="20" t="s">
        <v>9794</v>
      </c>
      <c r="E2651" s="20" t="s">
        <v>96</v>
      </c>
      <c r="F2651" s="20" t="s">
        <v>14039</v>
      </c>
      <c r="G2651" s="20" t="s">
        <v>2091</v>
      </c>
      <c r="H2651" s="20"/>
      <c r="I2651" s="20"/>
      <c r="J2651" s="20"/>
      <c r="K2651" s="20" t="s">
        <v>9799</v>
      </c>
      <c r="L2651" s="20" t="s">
        <v>9800</v>
      </c>
      <c r="M2651" s="20" t="s">
        <v>59</v>
      </c>
      <c r="N2651" s="20"/>
      <c r="O2651" s="20"/>
      <c r="P2651" s="20" t="s">
        <v>14034</v>
      </c>
      <c r="Q2651" s="20"/>
      <c r="R2651" s="2"/>
      <c r="S2651" s="2" t="s">
        <v>6528</v>
      </c>
      <c r="T2651" s="2" t="s">
        <v>9801</v>
      </c>
      <c r="U2651" s="2"/>
      <c r="V2651" s="2"/>
    </row>
    <row r="2652" spans="1:22" ht="14.25" customHeight="1">
      <c r="A2652" s="20" t="s">
        <v>14040</v>
      </c>
      <c r="B2652" s="20" t="s">
        <v>13362</v>
      </c>
      <c r="C2652" s="20" t="s">
        <v>14041</v>
      </c>
      <c r="D2652" s="20" t="s">
        <v>9794</v>
      </c>
      <c r="E2652" s="20" t="s">
        <v>96</v>
      </c>
      <c r="F2652" s="20" t="s">
        <v>14042</v>
      </c>
      <c r="G2652" s="20" t="s">
        <v>2091</v>
      </c>
      <c r="H2652" s="20"/>
      <c r="I2652" s="20" t="s">
        <v>14043</v>
      </c>
      <c r="J2652" s="20"/>
      <c r="K2652" s="20" t="s">
        <v>9799</v>
      </c>
      <c r="L2652" s="20" t="s">
        <v>9800</v>
      </c>
      <c r="M2652" s="20" t="s">
        <v>59</v>
      </c>
      <c r="N2652" s="20"/>
      <c r="O2652" s="20"/>
      <c r="P2652" s="20" t="s">
        <v>14034</v>
      </c>
      <c r="Q2652" s="20"/>
      <c r="R2652" s="2"/>
      <c r="S2652" s="2" t="s">
        <v>6528</v>
      </c>
      <c r="T2652" s="2" t="s">
        <v>9801</v>
      </c>
      <c r="U2652" s="2"/>
      <c r="V2652" s="2"/>
    </row>
    <row r="2653" spans="1:22" ht="14.25" customHeight="1">
      <c r="A2653" s="20" t="s">
        <v>14044</v>
      </c>
      <c r="B2653" s="20" t="s">
        <v>4878</v>
      </c>
      <c r="C2653" s="20" t="s">
        <v>14045</v>
      </c>
      <c r="D2653" s="20" t="s">
        <v>9794</v>
      </c>
      <c r="E2653" s="20" t="s">
        <v>96</v>
      </c>
      <c r="F2653" s="20" t="s">
        <v>14046</v>
      </c>
      <c r="G2653" s="20" t="s">
        <v>2091</v>
      </c>
      <c r="H2653" s="20"/>
      <c r="I2653" s="20" t="s">
        <v>14047</v>
      </c>
      <c r="J2653" s="20" t="s">
        <v>14048</v>
      </c>
      <c r="K2653" s="20" t="s">
        <v>9799</v>
      </c>
      <c r="L2653" s="20" t="s">
        <v>9800</v>
      </c>
      <c r="M2653" s="20" t="s">
        <v>59</v>
      </c>
      <c r="N2653" s="20"/>
      <c r="O2653" s="20"/>
      <c r="P2653" s="20" t="s">
        <v>14034</v>
      </c>
      <c r="Q2653" s="20"/>
      <c r="R2653" s="2"/>
      <c r="S2653" s="2" t="s">
        <v>6528</v>
      </c>
      <c r="T2653" s="2" t="s">
        <v>9801</v>
      </c>
      <c r="U2653" s="2"/>
      <c r="V2653" s="2"/>
    </row>
    <row r="2654" spans="1:22" ht="14.25" customHeight="1">
      <c r="A2654" s="20" t="s">
        <v>14049</v>
      </c>
      <c r="B2654" s="20" t="s">
        <v>10873</v>
      </c>
      <c r="C2654" s="20" t="s">
        <v>14050</v>
      </c>
      <c r="D2654" s="20" t="s">
        <v>9794</v>
      </c>
      <c r="E2654" s="20" t="s">
        <v>96</v>
      </c>
      <c r="F2654" s="20" t="s">
        <v>14051</v>
      </c>
      <c r="G2654" s="20" t="s">
        <v>2091</v>
      </c>
      <c r="H2654" s="20"/>
      <c r="I2654" s="20" t="s">
        <v>14052</v>
      </c>
      <c r="J2654" s="20"/>
      <c r="K2654" s="20" t="s">
        <v>9799</v>
      </c>
      <c r="L2654" s="20" t="s">
        <v>9800</v>
      </c>
      <c r="M2654" s="20" t="s">
        <v>59</v>
      </c>
      <c r="N2654" s="20"/>
      <c r="O2654" s="20"/>
      <c r="P2654" s="20" t="s">
        <v>14034</v>
      </c>
      <c r="Q2654" s="20"/>
      <c r="R2654" s="2"/>
      <c r="S2654" s="2" t="s">
        <v>6528</v>
      </c>
      <c r="T2654" s="2" t="s">
        <v>9801</v>
      </c>
      <c r="U2654" s="2"/>
      <c r="V2654" s="2"/>
    </row>
    <row r="2655" spans="1:22" ht="14.25" customHeight="1">
      <c r="A2655" s="20" t="s">
        <v>14053</v>
      </c>
      <c r="B2655" s="20" t="s">
        <v>4346</v>
      </c>
      <c r="C2655" s="20" t="s">
        <v>14054</v>
      </c>
      <c r="D2655" s="20" t="s">
        <v>9794</v>
      </c>
      <c r="E2655" s="20" t="s">
        <v>96</v>
      </c>
      <c r="F2655" s="20" t="s">
        <v>14055</v>
      </c>
      <c r="G2655" s="20" t="s">
        <v>2091</v>
      </c>
      <c r="H2655" s="20"/>
      <c r="I2655" s="20" t="s">
        <v>14056</v>
      </c>
      <c r="J2655" s="20"/>
      <c r="K2655" s="20" t="s">
        <v>9799</v>
      </c>
      <c r="L2655" s="20" t="s">
        <v>9800</v>
      </c>
      <c r="M2655" s="20" t="s">
        <v>59</v>
      </c>
      <c r="N2655" s="20"/>
      <c r="O2655" s="20"/>
      <c r="P2655" s="20" t="s">
        <v>14034</v>
      </c>
      <c r="Q2655" s="20"/>
      <c r="R2655" s="2"/>
      <c r="S2655" s="2" t="s">
        <v>6528</v>
      </c>
      <c r="T2655" s="2" t="s">
        <v>9801</v>
      </c>
      <c r="U2655" s="2"/>
      <c r="V2655" s="2"/>
    </row>
    <row r="2656" spans="1:22" ht="14.25" customHeight="1">
      <c r="A2656" s="20" t="s">
        <v>14057</v>
      </c>
      <c r="B2656" s="20" t="s">
        <v>8502</v>
      </c>
      <c r="C2656" s="20" t="s">
        <v>14058</v>
      </c>
      <c r="D2656" s="20" t="s">
        <v>9794</v>
      </c>
      <c r="E2656" s="20" t="s">
        <v>96</v>
      </c>
      <c r="F2656" s="20" t="s">
        <v>14059</v>
      </c>
      <c r="G2656" s="20" t="s">
        <v>2091</v>
      </c>
      <c r="H2656" s="20"/>
      <c r="I2656" s="20" t="s">
        <v>14060</v>
      </c>
      <c r="J2656" s="20"/>
      <c r="K2656" s="20" t="s">
        <v>9799</v>
      </c>
      <c r="L2656" s="20" t="s">
        <v>9800</v>
      </c>
      <c r="M2656" s="20" t="s">
        <v>59</v>
      </c>
      <c r="N2656" s="20"/>
      <c r="O2656" s="20"/>
      <c r="P2656" s="20" t="s">
        <v>14034</v>
      </c>
      <c r="Q2656" s="20"/>
      <c r="R2656" s="2"/>
      <c r="S2656" s="2" t="s">
        <v>6528</v>
      </c>
      <c r="T2656" s="2" t="s">
        <v>9801</v>
      </c>
      <c r="U2656" s="2"/>
      <c r="V2656" s="2"/>
    </row>
    <row r="2657" spans="1:22" ht="14.25" customHeight="1">
      <c r="A2657" s="20"/>
      <c r="B2657" s="20" t="s">
        <v>7993</v>
      </c>
      <c r="C2657" s="20" t="s">
        <v>14061</v>
      </c>
      <c r="D2657" s="20" t="s">
        <v>461</v>
      </c>
      <c r="E2657" s="20" t="s">
        <v>264</v>
      </c>
      <c r="F2657" s="20" t="s">
        <v>14062</v>
      </c>
      <c r="G2657" s="20" t="s">
        <v>2046</v>
      </c>
      <c r="H2657" s="20" t="s">
        <v>14063</v>
      </c>
      <c r="I2657" s="20"/>
      <c r="J2657" s="20"/>
      <c r="K2657" s="20"/>
      <c r="L2657" s="20"/>
      <c r="M2657" s="20" t="s">
        <v>1566</v>
      </c>
      <c r="N2657" s="20"/>
      <c r="O2657" s="20"/>
      <c r="P2657" s="20" t="s">
        <v>14064</v>
      </c>
      <c r="Q2657" s="20" t="s">
        <v>2051</v>
      </c>
      <c r="R2657" s="2" t="s">
        <v>2067</v>
      </c>
      <c r="S2657" s="2" t="s">
        <v>6528</v>
      </c>
      <c r="T2657" s="2" t="s">
        <v>460</v>
      </c>
      <c r="U2657" s="2"/>
      <c r="V2657" s="2"/>
    </row>
    <row r="2658" spans="1:22" ht="14.25" customHeight="1">
      <c r="A2658" s="20"/>
      <c r="B2658" s="20" t="s">
        <v>14065</v>
      </c>
      <c r="C2658" s="20" t="s">
        <v>14066</v>
      </c>
      <c r="D2658" s="20" t="s">
        <v>630</v>
      </c>
      <c r="E2658" s="20" t="s">
        <v>264</v>
      </c>
      <c r="F2658" s="20" t="s">
        <v>1724</v>
      </c>
      <c r="G2658" s="20" t="s">
        <v>2046</v>
      </c>
      <c r="H2658" s="20" t="s">
        <v>14067</v>
      </c>
      <c r="I2658" s="20"/>
      <c r="J2658" s="20" t="s">
        <v>14068</v>
      </c>
      <c r="K2658" s="20"/>
      <c r="L2658" s="20"/>
      <c r="M2658" s="20"/>
      <c r="N2658" s="20"/>
      <c r="O2658" s="20"/>
      <c r="P2658" s="20" t="s">
        <v>14064</v>
      </c>
      <c r="Q2658" s="20" t="s">
        <v>2051</v>
      </c>
      <c r="R2658" s="2"/>
      <c r="S2658" s="16" t="s">
        <v>6563</v>
      </c>
      <c r="T2658" s="2" t="s">
        <v>629</v>
      </c>
      <c r="U2658" s="2"/>
      <c r="V2658" s="2"/>
    </row>
    <row r="2659" spans="1:22" ht="14.25" customHeight="1">
      <c r="A2659" s="20"/>
      <c r="B2659" s="20" t="s">
        <v>4594</v>
      </c>
      <c r="C2659" s="20" t="s">
        <v>14069</v>
      </c>
      <c r="D2659" s="20" t="s">
        <v>1370</v>
      </c>
      <c r="E2659" s="20" t="s">
        <v>264</v>
      </c>
      <c r="F2659" s="20" t="s">
        <v>14070</v>
      </c>
      <c r="G2659" s="20" t="s">
        <v>2046</v>
      </c>
      <c r="H2659" s="20" t="s">
        <v>14071</v>
      </c>
      <c r="I2659" s="20"/>
      <c r="J2659" s="20" t="s">
        <v>14072</v>
      </c>
      <c r="K2659" s="20"/>
      <c r="L2659" s="20"/>
      <c r="M2659" s="20" t="s">
        <v>6585</v>
      </c>
      <c r="N2659" s="20"/>
      <c r="O2659" s="20"/>
      <c r="P2659" s="20" t="s">
        <v>14064</v>
      </c>
      <c r="Q2659" s="20" t="s">
        <v>2051</v>
      </c>
      <c r="R2659" s="2"/>
      <c r="S2659" s="16" t="s">
        <v>6586</v>
      </c>
      <c r="T2659" s="2" t="s">
        <v>1369</v>
      </c>
      <c r="U2659" s="2"/>
      <c r="V2659" s="2"/>
    </row>
    <row r="2660" spans="1:22" ht="14.25" customHeight="1">
      <c r="A2660" s="20"/>
      <c r="B2660" s="20" t="s">
        <v>8609</v>
      </c>
      <c r="C2660" s="20" t="s">
        <v>14073</v>
      </c>
      <c r="D2660" s="20" t="s">
        <v>630</v>
      </c>
      <c r="E2660" s="20" t="s">
        <v>264</v>
      </c>
      <c r="F2660" s="20" t="s">
        <v>6583</v>
      </c>
      <c r="G2660" s="20" t="s">
        <v>2046</v>
      </c>
      <c r="H2660" s="20" t="s">
        <v>14074</v>
      </c>
      <c r="I2660" s="20"/>
      <c r="J2660" s="20"/>
      <c r="K2660" s="20"/>
      <c r="L2660" s="20"/>
      <c r="M2660" s="20" t="s">
        <v>6585</v>
      </c>
      <c r="N2660" s="20"/>
      <c r="O2660" s="20"/>
      <c r="P2660" s="20" t="s">
        <v>14064</v>
      </c>
      <c r="Q2660" s="20" t="s">
        <v>2051</v>
      </c>
      <c r="R2660" s="2"/>
      <c r="S2660" s="16" t="s">
        <v>6586</v>
      </c>
      <c r="T2660" s="2" t="s">
        <v>629</v>
      </c>
      <c r="U2660" s="2"/>
      <c r="V2660" s="2"/>
    </row>
    <row r="2661" spans="1:22" ht="14.25" customHeight="1">
      <c r="A2661" s="20"/>
      <c r="B2661" s="20" t="s">
        <v>6126</v>
      </c>
      <c r="C2661" s="20" t="s">
        <v>14075</v>
      </c>
      <c r="D2661" s="20" t="s">
        <v>461</v>
      </c>
      <c r="E2661" s="20" t="s">
        <v>264</v>
      </c>
      <c r="F2661" s="20" t="s">
        <v>14076</v>
      </c>
      <c r="G2661" s="20" t="s">
        <v>2046</v>
      </c>
      <c r="H2661" s="20" t="s">
        <v>14077</v>
      </c>
      <c r="I2661" s="20"/>
      <c r="J2661" s="20"/>
      <c r="K2661" s="20"/>
      <c r="L2661" s="20"/>
      <c r="M2661" s="20" t="s">
        <v>60</v>
      </c>
      <c r="N2661" s="20"/>
      <c r="O2661" s="20"/>
      <c r="P2661" s="20" t="s">
        <v>14064</v>
      </c>
      <c r="Q2661" s="20" t="s">
        <v>2051</v>
      </c>
      <c r="R2661" s="2"/>
      <c r="S2661" s="2" t="s">
        <v>6679</v>
      </c>
      <c r="T2661" s="2" t="s">
        <v>460</v>
      </c>
      <c r="U2661" s="2"/>
      <c r="V2661" s="2"/>
    </row>
    <row r="2662" spans="1:22" ht="14.25" customHeight="1">
      <c r="A2662" s="20"/>
      <c r="B2662" s="20" t="s">
        <v>14078</v>
      </c>
      <c r="C2662" s="20" t="s">
        <v>14079</v>
      </c>
      <c r="D2662" s="20" t="s">
        <v>461</v>
      </c>
      <c r="E2662" s="20" t="s">
        <v>264</v>
      </c>
      <c r="F2662" s="20" t="s">
        <v>14080</v>
      </c>
      <c r="G2662" s="20" t="s">
        <v>2046</v>
      </c>
      <c r="H2662" s="20" t="s">
        <v>14081</v>
      </c>
      <c r="I2662" s="20"/>
      <c r="J2662" s="20"/>
      <c r="K2662" s="20"/>
      <c r="L2662" s="20"/>
      <c r="M2662" s="20" t="s">
        <v>1566</v>
      </c>
      <c r="N2662" s="20"/>
      <c r="O2662" s="20"/>
      <c r="P2662" s="20" t="s">
        <v>14064</v>
      </c>
      <c r="Q2662" s="20" t="s">
        <v>2051</v>
      </c>
      <c r="R2662" s="2" t="s">
        <v>2067</v>
      </c>
      <c r="S2662" s="2" t="s">
        <v>6528</v>
      </c>
      <c r="T2662" s="2" t="s">
        <v>460</v>
      </c>
      <c r="U2662" s="2"/>
      <c r="V2662" s="2"/>
    </row>
    <row r="2663" spans="1:22" ht="14.25" customHeight="1">
      <c r="A2663" s="20"/>
      <c r="B2663" s="20" t="s">
        <v>3089</v>
      </c>
      <c r="C2663" s="20" t="s">
        <v>4312</v>
      </c>
      <c r="D2663" s="20" t="s">
        <v>461</v>
      </c>
      <c r="E2663" s="20" t="s">
        <v>264</v>
      </c>
      <c r="F2663" s="20" t="s">
        <v>1724</v>
      </c>
      <c r="G2663" s="20" t="s">
        <v>2046</v>
      </c>
      <c r="H2663" s="20" t="s">
        <v>14082</v>
      </c>
      <c r="I2663" s="20"/>
      <c r="J2663" s="20"/>
      <c r="K2663" s="20"/>
      <c r="L2663" s="20"/>
      <c r="M2663" s="20"/>
      <c r="N2663" s="20"/>
      <c r="O2663" s="20"/>
      <c r="P2663" s="20" t="s">
        <v>14064</v>
      </c>
      <c r="Q2663" s="20" t="s">
        <v>2051</v>
      </c>
      <c r="R2663" s="2"/>
      <c r="S2663" s="16" t="s">
        <v>6563</v>
      </c>
      <c r="T2663" s="2" t="s">
        <v>460</v>
      </c>
      <c r="U2663" s="2"/>
      <c r="V2663" s="2"/>
    </row>
    <row r="2664" spans="1:22" ht="14.25" customHeight="1">
      <c r="A2664" s="20"/>
      <c r="B2664" s="20" t="s">
        <v>3057</v>
      </c>
      <c r="C2664" s="20" t="s">
        <v>4257</v>
      </c>
      <c r="D2664" s="20" t="s">
        <v>1394</v>
      </c>
      <c r="E2664" s="20" t="s">
        <v>264</v>
      </c>
      <c r="F2664" s="20" t="s">
        <v>1803</v>
      </c>
      <c r="G2664" s="20" t="s">
        <v>2046</v>
      </c>
      <c r="H2664" s="20" t="s">
        <v>14083</v>
      </c>
      <c r="I2664" s="20"/>
      <c r="J2664" s="20" t="s">
        <v>14084</v>
      </c>
      <c r="K2664" s="20"/>
      <c r="L2664" s="20"/>
      <c r="M2664" s="20"/>
      <c r="N2664" s="20"/>
      <c r="O2664" s="20"/>
      <c r="P2664" s="20" t="s">
        <v>14064</v>
      </c>
      <c r="Q2664" s="20" t="s">
        <v>2051</v>
      </c>
      <c r="R2664" s="2"/>
      <c r="S2664" s="16" t="s">
        <v>6563</v>
      </c>
      <c r="T2664" s="2" t="s">
        <v>1393</v>
      </c>
      <c r="U2664" s="2"/>
      <c r="V2664" s="2"/>
    </row>
    <row r="2665" spans="1:22" ht="14.25" customHeight="1">
      <c r="A2665" s="20"/>
      <c r="B2665" s="20" t="s">
        <v>2515</v>
      </c>
      <c r="C2665" s="20" t="s">
        <v>14085</v>
      </c>
      <c r="D2665" s="20" t="s">
        <v>461</v>
      </c>
      <c r="E2665" s="20" t="s">
        <v>264</v>
      </c>
      <c r="F2665" s="20" t="s">
        <v>6583</v>
      </c>
      <c r="G2665" s="20" t="s">
        <v>2046</v>
      </c>
      <c r="H2665" s="20" t="s">
        <v>14086</v>
      </c>
      <c r="I2665" s="20"/>
      <c r="J2665" s="20" t="s">
        <v>14087</v>
      </c>
      <c r="K2665" s="20"/>
      <c r="L2665" s="20"/>
      <c r="M2665" s="20" t="s">
        <v>6585</v>
      </c>
      <c r="N2665" s="20"/>
      <c r="O2665" s="20"/>
      <c r="P2665" s="20" t="s">
        <v>14064</v>
      </c>
      <c r="Q2665" s="20" t="s">
        <v>2051</v>
      </c>
      <c r="R2665" s="2"/>
      <c r="S2665" s="16" t="s">
        <v>6586</v>
      </c>
      <c r="T2665" s="2" t="s">
        <v>460</v>
      </c>
      <c r="U2665" s="2"/>
      <c r="V2665" s="2"/>
    </row>
    <row r="2666" spans="1:22" ht="14.25" customHeight="1">
      <c r="A2666" s="20" t="s">
        <v>14088</v>
      </c>
      <c r="B2666" s="20" t="s">
        <v>7770</v>
      </c>
      <c r="C2666" s="20" t="s">
        <v>5164</v>
      </c>
      <c r="D2666" s="20" t="s">
        <v>262</v>
      </c>
      <c r="E2666" s="20" t="s">
        <v>96</v>
      </c>
      <c r="F2666" s="20" t="s">
        <v>14089</v>
      </c>
      <c r="G2666" s="20" t="s">
        <v>2046</v>
      </c>
      <c r="H2666" s="20" t="s">
        <v>14090</v>
      </c>
      <c r="I2666" s="20"/>
      <c r="J2666" s="20"/>
      <c r="K2666" s="20" t="s">
        <v>14091</v>
      </c>
      <c r="L2666" s="20" t="s">
        <v>14092</v>
      </c>
      <c r="M2666" s="20" t="s">
        <v>1566</v>
      </c>
      <c r="N2666" s="20"/>
      <c r="O2666" s="20"/>
      <c r="P2666" s="20" t="s">
        <v>14093</v>
      </c>
      <c r="Q2666" s="20" t="s">
        <v>2051</v>
      </c>
      <c r="R2666" s="2" t="s">
        <v>2067</v>
      </c>
      <c r="S2666" s="2" t="s">
        <v>6528</v>
      </c>
      <c r="T2666" s="2" t="s">
        <v>261</v>
      </c>
      <c r="U2666" s="2"/>
      <c r="V2666" s="2"/>
    </row>
    <row r="2667" spans="1:22" ht="14.25" customHeight="1">
      <c r="A2667" s="20" t="s">
        <v>14094</v>
      </c>
      <c r="B2667" s="20" t="s">
        <v>5004</v>
      </c>
      <c r="C2667" s="20" t="s">
        <v>14095</v>
      </c>
      <c r="D2667" s="20" t="s">
        <v>262</v>
      </c>
      <c r="E2667" s="20" t="s">
        <v>96</v>
      </c>
      <c r="F2667" s="20" t="s">
        <v>3441</v>
      </c>
      <c r="G2667" s="20" t="s">
        <v>2046</v>
      </c>
      <c r="H2667" s="20" t="s">
        <v>14096</v>
      </c>
      <c r="I2667" s="20"/>
      <c r="J2667" s="20"/>
      <c r="K2667" s="20" t="s">
        <v>14091</v>
      </c>
      <c r="L2667" s="20" t="s">
        <v>14092</v>
      </c>
      <c r="M2667" s="20" t="s">
        <v>59</v>
      </c>
      <c r="N2667" s="20"/>
      <c r="O2667" s="20"/>
      <c r="P2667" s="20" t="s">
        <v>14093</v>
      </c>
      <c r="Q2667" s="20" t="s">
        <v>2051</v>
      </c>
      <c r="R2667" s="2"/>
      <c r="S2667" s="2" t="s">
        <v>6528</v>
      </c>
      <c r="T2667" s="2" t="s">
        <v>261</v>
      </c>
      <c r="U2667" s="2"/>
      <c r="V2667" s="2"/>
    </row>
    <row r="2668" spans="1:22" ht="14.25" customHeight="1">
      <c r="A2668" s="20" t="s">
        <v>14097</v>
      </c>
      <c r="B2668" s="20" t="s">
        <v>4943</v>
      </c>
      <c r="C2668" s="20" t="s">
        <v>14098</v>
      </c>
      <c r="D2668" s="20" t="s">
        <v>262</v>
      </c>
      <c r="E2668" s="20" t="s">
        <v>96</v>
      </c>
      <c r="F2668" s="20" t="s">
        <v>2299</v>
      </c>
      <c r="G2668" s="20" t="s">
        <v>2046</v>
      </c>
      <c r="H2668" s="20" t="s">
        <v>14099</v>
      </c>
      <c r="I2668" s="20" t="s">
        <v>14100</v>
      </c>
      <c r="J2668" s="20"/>
      <c r="K2668" s="20" t="s">
        <v>14091</v>
      </c>
      <c r="L2668" s="20" t="s">
        <v>14092</v>
      </c>
      <c r="M2668" s="20" t="s">
        <v>59</v>
      </c>
      <c r="N2668" s="20"/>
      <c r="O2668" s="20"/>
      <c r="P2668" s="20" t="s">
        <v>14093</v>
      </c>
      <c r="Q2668" s="20" t="s">
        <v>2051</v>
      </c>
      <c r="R2668" s="2"/>
      <c r="S2668" s="2" t="s">
        <v>6528</v>
      </c>
      <c r="T2668" s="2" t="s">
        <v>261</v>
      </c>
      <c r="U2668" s="2"/>
      <c r="V2668" s="2"/>
    </row>
    <row r="2669" spans="1:22" ht="14.25" customHeight="1">
      <c r="A2669" s="20" t="s">
        <v>14101</v>
      </c>
      <c r="B2669" s="20" t="s">
        <v>4670</v>
      </c>
      <c r="C2669" s="20" t="s">
        <v>14102</v>
      </c>
      <c r="D2669" s="20" t="s">
        <v>262</v>
      </c>
      <c r="E2669" s="20" t="s">
        <v>96</v>
      </c>
      <c r="F2669" s="20" t="s">
        <v>2299</v>
      </c>
      <c r="G2669" s="20" t="s">
        <v>2046</v>
      </c>
      <c r="H2669" s="20" t="s">
        <v>14103</v>
      </c>
      <c r="I2669" s="20"/>
      <c r="J2669" s="20"/>
      <c r="K2669" s="20" t="s">
        <v>14091</v>
      </c>
      <c r="L2669" s="20" t="s">
        <v>14092</v>
      </c>
      <c r="M2669" s="20" t="s">
        <v>59</v>
      </c>
      <c r="N2669" s="20"/>
      <c r="O2669" s="20"/>
      <c r="P2669" s="20" t="s">
        <v>14093</v>
      </c>
      <c r="Q2669" s="20" t="s">
        <v>2051</v>
      </c>
      <c r="R2669" s="2"/>
      <c r="S2669" s="2" t="s">
        <v>6528</v>
      </c>
      <c r="T2669" s="2" t="s">
        <v>261</v>
      </c>
      <c r="U2669" s="2"/>
      <c r="V2669" s="2"/>
    </row>
    <row r="2670" spans="1:22" ht="14.25" customHeight="1">
      <c r="A2670" s="20" t="s">
        <v>14104</v>
      </c>
      <c r="B2670" s="20" t="s">
        <v>4386</v>
      </c>
      <c r="C2670" s="20" t="s">
        <v>10628</v>
      </c>
      <c r="D2670" s="20" t="s">
        <v>262</v>
      </c>
      <c r="E2670" s="20" t="s">
        <v>96</v>
      </c>
      <c r="F2670" s="20" t="s">
        <v>2172</v>
      </c>
      <c r="G2670" s="20" t="s">
        <v>2046</v>
      </c>
      <c r="H2670" s="20" t="s">
        <v>14105</v>
      </c>
      <c r="I2670" s="20"/>
      <c r="J2670" s="20"/>
      <c r="K2670" s="20" t="s">
        <v>14106</v>
      </c>
      <c r="L2670" s="20" t="s">
        <v>14092</v>
      </c>
      <c r="M2670" s="20" t="s">
        <v>59</v>
      </c>
      <c r="N2670" s="20"/>
      <c r="O2670" s="20"/>
      <c r="P2670" s="20" t="s">
        <v>14093</v>
      </c>
      <c r="Q2670" s="20" t="s">
        <v>2051</v>
      </c>
      <c r="R2670" s="2"/>
      <c r="S2670" s="2" t="s">
        <v>6528</v>
      </c>
      <c r="T2670" s="2" t="s">
        <v>261</v>
      </c>
      <c r="U2670" s="2"/>
      <c r="V2670" s="2"/>
    </row>
    <row r="2671" spans="1:22" ht="14.25" customHeight="1">
      <c r="A2671" s="20" t="s">
        <v>14107</v>
      </c>
      <c r="B2671" s="20" t="s">
        <v>4371</v>
      </c>
      <c r="C2671" s="20" t="s">
        <v>5264</v>
      </c>
      <c r="D2671" s="20" t="s">
        <v>262</v>
      </c>
      <c r="E2671" s="20" t="s">
        <v>96</v>
      </c>
      <c r="F2671" s="20" t="s">
        <v>14108</v>
      </c>
      <c r="G2671" s="20" t="s">
        <v>2046</v>
      </c>
      <c r="H2671" s="20" t="s">
        <v>14109</v>
      </c>
      <c r="I2671" s="20"/>
      <c r="J2671" s="20"/>
      <c r="K2671" s="20" t="s">
        <v>14091</v>
      </c>
      <c r="L2671" s="20" t="s">
        <v>14092</v>
      </c>
      <c r="M2671" s="20" t="s">
        <v>59</v>
      </c>
      <c r="N2671" s="20"/>
      <c r="O2671" s="20"/>
      <c r="P2671" s="20" t="s">
        <v>14093</v>
      </c>
      <c r="Q2671" s="20" t="s">
        <v>2051</v>
      </c>
      <c r="R2671" s="2"/>
      <c r="S2671" s="2" t="s">
        <v>6528</v>
      </c>
      <c r="T2671" s="2" t="s">
        <v>261</v>
      </c>
      <c r="U2671" s="2"/>
      <c r="V2671" s="2"/>
    </row>
    <row r="2672" spans="1:22" ht="14.25" customHeight="1">
      <c r="A2672" s="20" t="s">
        <v>14110</v>
      </c>
      <c r="B2672" s="20" t="s">
        <v>14111</v>
      </c>
      <c r="C2672" s="20" t="s">
        <v>7176</v>
      </c>
      <c r="D2672" s="20" t="s">
        <v>262</v>
      </c>
      <c r="E2672" s="20" t="s">
        <v>96</v>
      </c>
      <c r="F2672" s="20" t="s">
        <v>14112</v>
      </c>
      <c r="G2672" s="20" t="s">
        <v>2046</v>
      </c>
      <c r="H2672" s="20" t="s">
        <v>14113</v>
      </c>
      <c r="I2672" s="20" t="s">
        <v>14114</v>
      </c>
      <c r="J2672" s="20" t="s">
        <v>14115</v>
      </c>
      <c r="K2672" s="20" t="s">
        <v>14091</v>
      </c>
      <c r="L2672" s="20" t="s">
        <v>14092</v>
      </c>
      <c r="M2672" s="20" t="s">
        <v>60</v>
      </c>
      <c r="N2672" s="20"/>
      <c r="O2672" s="20"/>
      <c r="P2672" s="20" t="s">
        <v>14093</v>
      </c>
      <c r="Q2672" s="20" t="s">
        <v>2051</v>
      </c>
      <c r="R2672" s="2"/>
      <c r="S2672" s="2" t="s">
        <v>6528</v>
      </c>
      <c r="T2672" s="2" t="s">
        <v>261</v>
      </c>
      <c r="U2672" s="2"/>
      <c r="V2672" s="2"/>
    </row>
    <row r="2673" spans="1:22" ht="14.25" customHeight="1">
      <c r="A2673" s="20" t="s">
        <v>14116</v>
      </c>
      <c r="B2673" s="20" t="s">
        <v>3864</v>
      </c>
      <c r="C2673" s="20" t="s">
        <v>14117</v>
      </c>
      <c r="D2673" s="20" t="s">
        <v>262</v>
      </c>
      <c r="E2673" s="20" t="s">
        <v>96</v>
      </c>
      <c r="F2673" s="20" t="s">
        <v>14118</v>
      </c>
      <c r="G2673" s="20" t="s">
        <v>2046</v>
      </c>
      <c r="H2673" s="20" t="s">
        <v>14119</v>
      </c>
      <c r="I2673" s="20" t="s">
        <v>14120</v>
      </c>
      <c r="J2673" s="20"/>
      <c r="K2673" s="20" t="s">
        <v>14091</v>
      </c>
      <c r="L2673" s="20" t="s">
        <v>14092</v>
      </c>
      <c r="M2673" s="20" t="s">
        <v>59</v>
      </c>
      <c r="N2673" s="20"/>
      <c r="O2673" s="20"/>
      <c r="P2673" s="20" t="s">
        <v>14093</v>
      </c>
      <c r="Q2673" s="20" t="s">
        <v>2051</v>
      </c>
      <c r="R2673" s="2"/>
      <c r="S2673" s="2" t="s">
        <v>6528</v>
      </c>
      <c r="T2673" s="2" t="s">
        <v>261</v>
      </c>
      <c r="U2673" s="2"/>
      <c r="V2673" s="2"/>
    </row>
    <row r="2674" spans="1:22" ht="14.25" customHeight="1">
      <c r="A2674" s="20" t="s">
        <v>14121</v>
      </c>
      <c r="B2674" s="20" t="s">
        <v>3769</v>
      </c>
      <c r="C2674" s="20" t="s">
        <v>14122</v>
      </c>
      <c r="D2674" s="20" t="s">
        <v>262</v>
      </c>
      <c r="E2674" s="20" t="s">
        <v>96</v>
      </c>
      <c r="F2674" s="20" t="s">
        <v>14123</v>
      </c>
      <c r="G2674" s="20" t="s">
        <v>2046</v>
      </c>
      <c r="H2674" s="20" t="s">
        <v>14124</v>
      </c>
      <c r="I2674" s="20" t="s">
        <v>14125</v>
      </c>
      <c r="J2674" s="20"/>
      <c r="K2674" s="20" t="s">
        <v>14091</v>
      </c>
      <c r="L2674" s="20" t="s">
        <v>14092</v>
      </c>
      <c r="M2674" s="20" t="s">
        <v>59</v>
      </c>
      <c r="N2674" s="20"/>
      <c r="O2674" s="20"/>
      <c r="P2674" s="20" t="s">
        <v>14093</v>
      </c>
      <c r="Q2674" s="20" t="s">
        <v>2051</v>
      </c>
      <c r="R2674" s="2"/>
      <c r="S2674" s="2" t="s">
        <v>6528</v>
      </c>
      <c r="T2674" s="2" t="s">
        <v>261</v>
      </c>
      <c r="U2674" s="2"/>
      <c r="V2674" s="2"/>
    </row>
    <row r="2675" spans="1:22" ht="14.25" customHeight="1">
      <c r="A2675" s="20" t="s">
        <v>14126</v>
      </c>
      <c r="B2675" s="20" t="s">
        <v>3720</v>
      </c>
      <c r="C2675" s="20" t="s">
        <v>14127</v>
      </c>
      <c r="D2675" s="20" t="s">
        <v>262</v>
      </c>
      <c r="E2675" s="20" t="s">
        <v>96</v>
      </c>
      <c r="F2675" s="20" t="s">
        <v>2299</v>
      </c>
      <c r="G2675" s="20" t="s">
        <v>2046</v>
      </c>
      <c r="H2675" s="20" t="s">
        <v>14128</v>
      </c>
      <c r="I2675" s="20" t="s">
        <v>14129</v>
      </c>
      <c r="J2675" s="20"/>
      <c r="K2675" s="20" t="s">
        <v>14091</v>
      </c>
      <c r="L2675" s="20" t="s">
        <v>14092</v>
      </c>
      <c r="M2675" s="20" t="s">
        <v>59</v>
      </c>
      <c r="N2675" s="20"/>
      <c r="O2675" s="20"/>
      <c r="P2675" s="20" t="s">
        <v>14093</v>
      </c>
      <c r="Q2675" s="20" t="s">
        <v>2051</v>
      </c>
      <c r="R2675" s="2"/>
      <c r="S2675" s="2" t="s">
        <v>6528</v>
      </c>
      <c r="T2675" s="2" t="s">
        <v>261</v>
      </c>
      <c r="U2675" s="2"/>
      <c r="V2675" s="2"/>
    </row>
    <row r="2676" spans="1:22" ht="14.25" customHeight="1">
      <c r="A2676" s="20" t="s">
        <v>14130</v>
      </c>
      <c r="B2676" s="20" t="s">
        <v>2887</v>
      </c>
      <c r="C2676" s="20" t="s">
        <v>14131</v>
      </c>
      <c r="D2676" s="20" t="s">
        <v>262</v>
      </c>
      <c r="E2676" s="20" t="s">
        <v>96</v>
      </c>
      <c r="F2676" s="20" t="s">
        <v>14123</v>
      </c>
      <c r="G2676" s="20" t="s">
        <v>2046</v>
      </c>
      <c r="H2676" s="20" t="s">
        <v>14132</v>
      </c>
      <c r="I2676" s="20" t="s">
        <v>14133</v>
      </c>
      <c r="J2676" s="20"/>
      <c r="K2676" s="20" t="s">
        <v>14091</v>
      </c>
      <c r="L2676" s="20" t="s">
        <v>14092</v>
      </c>
      <c r="M2676" s="20" t="s">
        <v>59</v>
      </c>
      <c r="N2676" s="20"/>
      <c r="O2676" s="20"/>
      <c r="P2676" s="20" t="s">
        <v>14093</v>
      </c>
      <c r="Q2676" s="20" t="s">
        <v>2051</v>
      </c>
      <c r="R2676" s="2"/>
      <c r="S2676" s="2" t="s">
        <v>6528</v>
      </c>
      <c r="T2676" s="2" t="s">
        <v>261</v>
      </c>
      <c r="U2676" s="2"/>
      <c r="V2676" s="2"/>
    </row>
    <row r="2677" spans="1:22" ht="14.25" customHeight="1">
      <c r="A2677" s="20" t="s">
        <v>14134</v>
      </c>
      <c r="B2677" s="20" t="s">
        <v>3299</v>
      </c>
      <c r="C2677" s="20" t="s">
        <v>14135</v>
      </c>
      <c r="D2677" s="20" t="s">
        <v>262</v>
      </c>
      <c r="E2677" s="20" t="s">
        <v>96</v>
      </c>
      <c r="F2677" s="20" t="s">
        <v>8106</v>
      </c>
      <c r="G2677" s="20" t="s">
        <v>2046</v>
      </c>
      <c r="H2677" s="20" t="s">
        <v>14136</v>
      </c>
      <c r="I2677" s="20" t="s">
        <v>14137</v>
      </c>
      <c r="J2677" s="20"/>
      <c r="K2677" s="20" t="s">
        <v>14091</v>
      </c>
      <c r="L2677" s="20" t="s">
        <v>14092</v>
      </c>
      <c r="M2677" s="20" t="s">
        <v>59</v>
      </c>
      <c r="N2677" s="20"/>
      <c r="O2677" s="20"/>
      <c r="P2677" s="20" t="s">
        <v>14093</v>
      </c>
      <c r="Q2677" s="20" t="s">
        <v>2051</v>
      </c>
      <c r="R2677" s="2"/>
      <c r="S2677" s="2" t="s">
        <v>6528</v>
      </c>
      <c r="T2677" s="2" t="s">
        <v>261</v>
      </c>
      <c r="U2677" s="2"/>
      <c r="V2677" s="2"/>
    </row>
    <row r="2678" spans="1:22" ht="14.25" customHeight="1">
      <c r="A2678" s="20" t="s">
        <v>14138</v>
      </c>
      <c r="B2678" s="20" t="s">
        <v>2940</v>
      </c>
      <c r="C2678" s="20" t="s">
        <v>5264</v>
      </c>
      <c r="D2678" s="20" t="s">
        <v>262</v>
      </c>
      <c r="E2678" s="20" t="s">
        <v>96</v>
      </c>
      <c r="F2678" s="20" t="s">
        <v>2320</v>
      </c>
      <c r="G2678" s="20" t="s">
        <v>2046</v>
      </c>
      <c r="H2678" s="20" t="s">
        <v>14139</v>
      </c>
      <c r="I2678" s="20" t="s">
        <v>14140</v>
      </c>
      <c r="J2678" s="20"/>
      <c r="K2678" s="20" t="s">
        <v>14091</v>
      </c>
      <c r="L2678" s="20" t="s">
        <v>14092</v>
      </c>
      <c r="M2678" s="20" t="s">
        <v>59</v>
      </c>
      <c r="N2678" s="20"/>
      <c r="O2678" s="20"/>
      <c r="P2678" s="20" t="s">
        <v>14093</v>
      </c>
      <c r="Q2678" s="20" t="s">
        <v>2051</v>
      </c>
      <c r="R2678" s="2"/>
      <c r="S2678" s="2" t="s">
        <v>6528</v>
      </c>
      <c r="T2678" s="2" t="s">
        <v>261</v>
      </c>
      <c r="U2678" s="2"/>
      <c r="V2678" s="2"/>
    </row>
    <row r="2679" spans="1:22" ht="14.25" customHeight="1">
      <c r="A2679" s="20" t="s">
        <v>14141</v>
      </c>
      <c r="B2679" s="20" t="s">
        <v>2354</v>
      </c>
      <c r="C2679" s="20" t="s">
        <v>14142</v>
      </c>
      <c r="D2679" s="20" t="s">
        <v>262</v>
      </c>
      <c r="E2679" s="20" t="s">
        <v>96</v>
      </c>
      <c r="F2679" s="20" t="s">
        <v>14123</v>
      </c>
      <c r="G2679" s="20" t="s">
        <v>2046</v>
      </c>
      <c r="H2679" s="20" t="s">
        <v>14143</v>
      </c>
      <c r="I2679" s="20"/>
      <c r="J2679" s="20"/>
      <c r="K2679" s="20" t="s">
        <v>14091</v>
      </c>
      <c r="L2679" s="20" t="s">
        <v>14092</v>
      </c>
      <c r="M2679" s="20" t="s">
        <v>59</v>
      </c>
      <c r="N2679" s="20"/>
      <c r="O2679" s="20"/>
      <c r="P2679" s="20" t="s">
        <v>14093</v>
      </c>
      <c r="Q2679" s="20" t="s">
        <v>2051</v>
      </c>
      <c r="R2679" s="2"/>
      <c r="S2679" s="2" t="s">
        <v>6528</v>
      </c>
      <c r="T2679" s="2" t="s">
        <v>261</v>
      </c>
      <c r="U2679" s="2"/>
      <c r="V2679" s="2"/>
    </row>
    <row r="2680" spans="1:22" ht="14.25" customHeight="1">
      <c r="A2680" s="20" t="s">
        <v>14144</v>
      </c>
      <c r="B2680" s="20" t="s">
        <v>2330</v>
      </c>
      <c r="C2680" s="20" t="s">
        <v>14145</v>
      </c>
      <c r="D2680" s="20" t="s">
        <v>262</v>
      </c>
      <c r="E2680" s="20" t="s">
        <v>96</v>
      </c>
      <c r="F2680" s="20" t="s">
        <v>3441</v>
      </c>
      <c r="G2680" s="20" t="s">
        <v>2046</v>
      </c>
      <c r="H2680" s="20" t="s">
        <v>14146</v>
      </c>
      <c r="I2680" s="20" t="s">
        <v>14147</v>
      </c>
      <c r="J2680" s="20"/>
      <c r="K2680" s="20" t="s">
        <v>14091</v>
      </c>
      <c r="L2680" s="20" t="s">
        <v>14092</v>
      </c>
      <c r="M2680" s="20" t="s">
        <v>59</v>
      </c>
      <c r="N2680" s="20"/>
      <c r="O2680" s="20"/>
      <c r="P2680" s="20" t="s">
        <v>14093</v>
      </c>
      <c r="Q2680" s="20" t="s">
        <v>2051</v>
      </c>
      <c r="R2680" s="2"/>
      <c r="S2680" s="2" t="s">
        <v>6528</v>
      </c>
      <c r="T2680" s="2" t="s">
        <v>261</v>
      </c>
      <c r="U2680" s="2"/>
      <c r="V2680" s="2"/>
    </row>
    <row r="2681" spans="1:22" ht="14.25" customHeight="1">
      <c r="A2681" s="20" t="s">
        <v>14148</v>
      </c>
      <c r="B2681" s="20" t="s">
        <v>8295</v>
      </c>
      <c r="C2681" s="20" t="s">
        <v>14149</v>
      </c>
      <c r="D2681" s="20" t="s">
        <v>262</v>
      </c>
      <c r="E2681" s="20" t="s">
        <v>96</v>
      </c>
      <c r="F2681" s="20" t="s">
        <v>2299</v>
      </c>
      <c r="G2681" s="20" t="s">
        <v>2046</v>
      </c>
      <c r="H2681" s="20" t="s">
        <v>14150</v>
      </c>
      <c r="I2681" s="20"/>
      <c r="J2681" s="20"/>
      <c r="K2681" s="20" t="s">
        <v>14091</v>
      </c>
      <c r="L2681" s="20" t="s">
        <v>14092</v>
      </c>
      <c r="M2681" s="20" t="s">
        <v>59</v>
      </c>
      <c r="N2681" s="20"/>
      <c r="O2681" s="20"/>
      <c r="P2681" s="20" t="s">
        <v>14093</v>
      </c>
      <c r="Q2681" s="20" t="s">
        <v>2051</v>
      </c>
      <c r="R2681" s="2"/>
      <c r="S2681" s="2" t="s">
        <v>6528</v>
      </c>
      <c r="T2681" s="2" t="s">
        <v>261</v>
      </c>
      <c r="U2681" s="2"/>
      <c r="V2681" s="2"/>
    </row>
    <row r="2682" spans="1:22" ht="14.25" customHeight="1">
      <c r="A2682" s="20" t="s">
        <v>14151</v>
      </c>
      <c r="B2682" s="20" t="s">
        <v>2122</v>
      </c>
      <c r="C2682" s="20" t="s">
        <v>14152</v>
      </c>
      <c r="D2682" s="20" t="s">
        <v>262</v>
      </c>
      <c r="E2682" s="20" t="s">
        <v>96</v>
      </c>
      <c r="F2682" s="20" t="s">
        <v>14153</v>
      </c>
      <c r="G2682" s="20" t="s">
        <v>2046</v>
      </c>
      <c r="H2682" s="20" t="s">
        <v>14154</v>
      </c>
      <c r="I2682" s="20" t="s">
        <v>14155</v>
      </c>
      <c r="J2682" s="20"/>
      <c r="K2682" s="20" t="s">
        <v>14091</v>
      </c>
      <c r="L2682" s="20" t="s">
        <v>14092</v>
      </c>
      <c r="M2682" s="20" t="s">
        <v>59</v>
      </c>
      <c r="N2682" s="20"/>
      <c r="O2682" s="20"/>
      <c r="P2682" s="20" t="s">
        <v>14093</v>
      </c>
      <c r="Q2682" s="20" t="s">
        <v>2051</v>
      </c>
      <c r="R2682" s="2"/>
      <c r="S2682" s="2" t="s">
        <v>6528</v>
      </c>
      <c r="T2682" s="2" t="s">
        <v>261</v>
      </c>
      <c r="U2682" s="2"/>
      <c r="V2682" s="2"/>
    </row>
    <row r="2683" spans="1:22" ht="14.25" customHeight="1">
      <c r="A2683" s="20"/>
      <c r="B2683" s="20" t="s">
        <v>4607</v>
      </c>
      <c r="C2683" s="20" t="s">
        <v>14156</v>
      </c>
      <c r="D2683" s="20" t="s">
        <v>262</v>
      </c>
      <c r="E2683" s="20" t="s">
        <v>96</v>
      </c>
      <c r="F2683" s="20" t="s">
        <v>1940</v>
      </c>
      <c r="G2683" s="20" t="s">
        <v>2046</v>
      </c>
      <c r="H2683" s="20" t="s">
        <v>14157</v>
      </c>
      <c r="I2683" s="20"/>
      <c r="J2683" s="20"/>
      <c r="K2683" s="20"/>
      <c r="L2683" s="20" t="s">
        <v>14092</v>
      </c>
      <c r="M2683" s="20"/>
      <c r="N2683" s="20"/>
      <c r="O2683" s="20"/>
      <c r="P2683" s="20" t="s">
        <v>14093</v>
      </c>
      <c r="Q2683" s="20" t="s">
        <v>2051</v>
      </c>
      <c r="R2683" s="2"/>
      <c r="S2683" s="16" t="s">
        <v>6563</v>
      </c>
      <c r="T2683" s="2" t="s">
        <v>261</v>
      </c>
      <c r="U2683" s="2"/>
      <c r="V2683" s="2"/>
    </row>
    <row r="2684" spans="1:22" ht="14.25" customHeight="1">
      <c r="A2684" s="20"/>
      <c r="B2684" s="20" t="s">
        <v>10762</v>
      </c>
      <c r="C2684" s="20" t="s">
        <v>2374</v>
      </c>
      <c r="D2684" s="20" t="s">
        <v>262</v>
      </c>
      <c r="E2684" s="20" t="s">
        <v>96</v>
      </c>
      <c r="F2684" s="20" t="s">
        <v>14158</v>
      </c>
      <c r="G2684" s="20" t="s">
        <v>2046</v>
      </c>
      <c r="H2684" s="20" t="s">
        <v>14159</v>
      </c>
      <c r="I2684" s="20"/>
      <c r="J2684" s="20"/>
      <c r="K2684" s="20"/>
      <c r="L2684" s="20" t="s">
        <v>14092</v>
      </c>
      <c r="M2684" s="20" t="s">
        <v>60</v>
      </c>
      <c r="N2684" s="20"/>
      <c r="O2684" s="20"/>
      <c r="P2684" s="20" t="s">
        <v>14093</v>
      </c>
      <c r="Q2684" s="20" t="s">
        <v>2051</v>
      </c>
      <c r="R2684" s="2"/>
      <c r="S2684" s="2" t="s">
        <v>6528</v>
      </c>
      <c r="T2684" s="2" t="s">
        <v>261</v>
      </c>
      <c r="U2684" s="2"/>
      <c r="V2684" s="2"/>
    </row>
    <row r="2685" spans="1:22" ht="14.25" customHeight="1">
      <c r="A2685" s="20"/>
      <c r="B2685" s="20" t="s">
        <v>14160</v>
      </c>
      <c r="C2685" s="20" t="s">
        <v>14161</v>
      </c>
      <c r="D2685" s="20" t="s">
        <v>262</v>
      </c>
      <c r="E2685" s="20" t="s">
        <v>96</v>
      </c>
      <c r="F2685" s="20" t="s">
        <v>14162</v>
      </c>
      <c r="G2685" s="20" t="s">
        <v>2046</v>
      </c>
      <c r="H2685" s="20" t="s">
        <v>14163</v>
      </c>
      <c r="I2685" s="20"/>
      <c r="J2685" s="20"/>
      <c r="K2685" s="20"/>
      <c r="L2685" s="20" t="s">
        <v>14092</v>
      </c>
      <c r="M2685" s="20" t="s">
        <v>60</v>
      </c>
      <c r="N2685" s="20"/>
      <c r="O2685" s="20"/>
      <c r="P2685" s="20" t="s">
        <v>14093</v>
      </c>
      <c r="Q2685" s="20" t="s">
        <v>2051</v>
      </c>
      <c r="R2685" s="2"/>
      <c r="S2685" s="2" t="s">
        <v>6528</v>
      </c>
      <c r="T2685" s="2" t="s">
        <v>261</v>
      </c>
      <c r="U2685" s="2"/>
      <c r="V2685" s="2"/>
    </row>
    <row r="2686" spans="1:22" ht="14.25" customHeight="1">
      <c r="A2686" s="20"/>
      <c r="B2686" s="20" t="s">
        <v>14164</v>
      </c>
      <c r="C2686" s="20" t="s">
        <v>14165</v>
      </c>
      <c r="D2686" s="20" t="s">
        <v>262</v>
      </c>
      <c r="E2686" s="20" t="s">
        <v>96</v>
      </c>
      <c r="F2686" s="20" t="s">
        <v>14166</v>
      </c>
      <c r="G2686" s="20" t="s">
        <v>2046</v>
      </c>
      <c r="H2686" s="20" t="s">
        <v>14167</v>
      </c>
      <c r="I2686" s="20"/>
      <c r="J2686" s="20"/>
      <c r="K2686" s="20"/>
      <c r="L2686" s="20" t="s">
        <v>14092</v>
      </c>
      <c r="M2686" s="20" t="s">
        <v>59</v>
      </c>
      <c r="N2686" s="20"/>
      <c r="O2686" s="20"/>
      <c r="P2686" s="20" t="s">
        <v>14093</v>
      </c>
      <c r="Q2686" s="20" t="s">
        <v>2051</v>
      </c>
      <c r="R2686" s="2"/>
      <c r="S2686" s="2" t="s">
        <v>6528</v>
      </c>
      <c r="T2686" s="2" t="s">
        <v>261</v>
      </c>
      <c r="U2686" s="2"/>
      <c r="V2686" s="2"/>
    </row>
    <row r="2687" spans="1:22" ht="14.25" customHeight="1">
      <c r="A2687" s="20"/>
      <c r="B2687" s="20" t="s">
        <v>9363</v>
      </c>
      <c r="C2687" s="20" t="s">
        <v>14168</v>
      </c>
      <c r="D2687" s="20" t="s">
        <v>262</v>
      </c>
      <c r="E2687" s="20" t="s">
        <v>96</v>
      </c>
      <c r="F2687" s="20" t="s">
        <v>14169</v>
      </c>
      <c r="G2687" s="20" t="s">
        <v>2046</v>
      </c>
      <c r="H2687" s="20" t="s">
        <v>14170</v>
      </c>
      <c r="I2687" s="20"/>
      <c r="J2687" s="20"/>
      <c r="K2687" s="20"/>
      <c r="L2687" s="20" t="s">
        <v>14092</v>
      </c>
      <c r="M2687" s="20" t="s">
        <v>60</v>
      </c>
      <c r="N2687" s="20"/>
      <c r="O2687" s="20"/>
      <c r="P2687" s="20" t="s">
        <v>14093</v>
      </c>
      <c r="Q2687" s="20" t="s">
        <v>2051</v>
      </c>
      <c r="R2687" s="2"/>
      <c r="S2687" s="2" t="s">
        <v>6528</v>
      </c>
      <c r="T2687" s="2" t="s">
        <v>261</v>
      </c>
      <c r="U2687" s="2"/>
      <c r="V2687" s="2"/>
    </row>
    <row r="2688" spans="1:22" ht="14.25" customHeight="1">
      <c r="A2688" s="20"/>
      <c r="B2688" s="20" t="s">
        <v>2515</v>
      </c>
      <c r="C2688" s="20" t="s">
        <v>14171</v>
      </c>
      <c r="D2688" s="20" t="s">
        <v>262</v>
      </c>
      <c r="E2688" s="20" t="s">
        <v>96</v>
      </c>
      <c r="F2688" s="20" t="s">
        <v>1830</v>
      </c>
      <c r="G2688" s="20" t="s">
        <v>2046</v>
      </c>
      <c r="H2688" s="20" t="s">
        <v>14172</v>
      </c>
      <c r="I2688" s="20"/>
      <c r="J2688" s="20"/>
      <c r="K2688" s="20"/>
      <c r="L2688" s="20" t="s">
        <v>14092</v>
      </c>
      <c r="M2688" s="20"/>
      <c r="N2688" s="20"/>
      <c r="O2688" s="20"/>
      <c r="P2688" s="20" t="s">
        <v>14093</v>
      </c>
      <c r="Q2688" s="20" t="s">
        <v>2051</v>
      </c>
      <c r="R2688" s="2"/>
      <c r="S2688" s="16" t="s">
        <v>6563</v>
      </c>
      <c r="T2688" s="2" t="s">
        <v>261</v>
      </c>
      <c r="U2688" s="2"/>
      <c r="V2688" s="2"/>
    </row>
    <row r="2689" spans="1:22" ht="14.25" customHeight="1">
      <c r="A2689" s="20" t="s">
        <v>14173</v>
      </c>
      <c r="B2689" s="20" t="s">
        <v>3415</v>
      </c>
      <c r="C2689" s="20" t="s">
        <v>14174</v>
      </c>
      <c r="D2689" s="20" t="s">
        <v>5385</v>
      </c>
      <c r="E2689" s="20" t="s">
        <v>96</v>
      </c>
      <c r="F2689" s="20" t="s">
        <v>14175</v>
      </c>
      <c r="G2689" s="20" t="s">
        <v>2091</v>
      </c>
      <c r="H2689" s="20" t="s">
        <v>14176</v>
      </c>
      <c r="I2689" s="20" t="s">
        <v>14177</v>
      </c>
      <c r="J2689" s="20" t="s">
        <v>14178</v>
      </c>
      <c r="K2689" s="20" t="s">
        <v>14179</v>
      </c>
      <c r="L2689" s="20" t="s">
        <v>14180</v>
      </c>
      <c r="M2689" s="20" t="s">
        <v>60</v>
      </c>
      <c r="N2689" s="20"/>
      <c r="O2689" s="20"/>
      <c r="P2689" s="20" t="s">
        <v>14181</v>
      </c>
      <c r="Q2689" s="20" t="s">
        <v>2051</v>
      </c>
      <c r="R2689" s="2"/>
      <c r="S2689" s="2" t="s">
        <v>6528</v>
      </c>
      <c r="T2689" s="2" t="s">
        <v>5388</v>
      </c>
      <c r="U2689" s="2"/>
      <c r="V2689" s="2"/>
    </row>
    <row r="2690" spans="1:22" ht="14.25" customHeight="1">
      <c r="A2690" s="20" t="s">
        <v>14182</v>
      </c>
      <c r="B2690" s="20" t="s">
        <v>10762</v>
      </c>
      <c r="C2690" s="20" t="s">
        <v>14183</v>
      </c>
      <c r="D2690" s="20" t="s">
        <v>5385</v>
      </c>
      <c r="E2690" s="20" t="s">
        <v>96</v>
      </c>
      <c r="F2690" s="20" t="s">
        <v>14184</v>
      </c>
      <c r="G2690" s="20" t="s">
        <v>2091</v>
      </c>
      <c r="H2690" s="20" t="s">
        <v>14185</v>
      </c>
      <c r="I2690" s="20" t="s">
        <v>14186</v>
      </c>
      <c r="J2690" s="20" t="s">
        <v>14187</v>
      </c>
      <c r="K2690" s="20" t="s">
        <v>14179</v>
      </c>
      <c r="L2690" s="20" t="s">
        <v>14180</v>
      </c>
      <c r="M2690" s="20" t="s">
        <v>60</v>
      </c>
      <c r="N2690" s="20"/>
      <c r="O2690" s="20"/>
      <c r="P2690" s="20" t="s">
        <v>14181</v>
      </c>
      <c r="Q2690" s="20" t="s">
        <v>2051</v>
      </c>
      <c r="R2690" s="2"/>
      <c r="S2690" s="2" t="s">
        <v>6528</v>
      </c>
      <c r="T2690" s="2" t="s">
        <v>5388</v>
      </c>
      <c r="U2690" s="2"/>
      <c r="V2690" s="2"/>
    </row>
    <row r="2691" spans="1:22" ht="14.25" customHeight="1">
      <c r="A2691" s="20" t="s">
        <v>14188</v>
      </c>
      <c r="B2691" s="20" t="s">
        <v>2354</v>
      </c>
      <c r="C2691" s="20" t="s">
        <v>14189</v>
      </c>
      <c r="D2691" s="20" t="s">
        <v>5385</v>
      </c>
      <c r="E2691" s="20" t="s">
        <v>96</v>
      </c>
      <c r="F2691" s="20" t="s">
        <v>14190</v>
      </c>
      <c r="G2691" s="20" t="s">
        <v>2091</v>
      </c>
      <c r="H2691" s="20" t="s">
        <v>14191</v>
      </c>
      <c r="I2691" s="20"/>
      <c r="J2691" s="20" t="s">
        <v>14192</v>
      </c>
      <c r="K2691" s="20"/>
      <c r="L2691" s="20" t="s">
        <v>14180</v>
      </c>
      <c r="M2691" s="20" t="s">
        <v>59</v>
      </c>
      <c r="N2691" s="20"/>
      <c r="O2691" s="20"/>
      <c r="P2691" s="20" t="s">
        <v>14181</v>
      </c>
      <c r="Q2691" s="20" t="s">
        <v>2051</v>
      </c>
      <c r="R2691" s="2"/>
      <c r="S2691" s="2" t="s">
        <v>6528</v>
      </c>
      <c r="T2691" s="2" t="s">
        <v>5388</v>
      </c>
      <c r="U2691" s="2"/>
      <c r="V2691" s="2"/>
    </row>
    <row r="2692" spans="1:22" ht="14.25" customHeight="1">
      <c r="A2692" s="20" t="s">
        <v>14193</v>
      </c>
      <c r="B2692" s="20" t="s">
        <v>14194</v>
      </c>
      <c r="C2692" s="20" t="s">
        <v>5432</v>
      </c>
      <c r="D2692" s="20" t="s">
        <v>218</v>
      </c>
      <c r="E2692" s="20" t="s">
        <v>96</v>
      </c>
      <c r="F2692" s="20" t="s">
        <v>1706</v>
      </c>
      <c r="G2692" s="20" t="s">
        <v>2046</v>
      </c>
      <c r="H2692" s="20" t="s">
        <v>14195</v>
      </c>
      <c r="I2692" s="20"/>
      <c r="J2692" s="20" t="s">
        <v>14196</v>
      </c>
      <c r="K2692" s="20"/>
      <c r="L2692" s="20"/>
      <c r="M2692" s="20"/>
      <c r="N2692" s="20"/>
      <c r="O2692" s="20"/>
      <c r="P2692" s="20" t="s">
        <v>14197</v>
      </c>
      <c r="Q2692" s="20" t="s">
        <v>2051</v>
      </c>
      <c r="R2692" s="2"/>
      <c r="S2692" s="16" t="s">
        <v>6563</v>
      </c>
      <c r="T2692" s="2" t="s">
        <v>217</v>
      </c>
      <c r="U2692" s="2"/>
      <c r="V2692" s="2"/>
    </row>
    <row r="2693" spans="1:22" ht="14.25" customHeight="1">
      <c r="A2693" s="20" t="s">
        <v>14198</v>
      </c>
      <c r="B2693" s="20" t="s">
        <v>2887</v>
      </c>
      <c r="C2693" s="20" t="s">
        <v>14199</v>
      </c>
      <c r="D2693" s="20" t="s">
        <v>218</v>
      </c>
      <c r="E2693" s="20" t="s">
        <v>96</v>
      </c>
      <c r="F2693" s="20" t="s">
        <v>7116</v>
      </c>
      <c r="G2693" s="20" t="s">
        <v>2046</v>
      </c>
      <c r="H2693" s="20" t="s">
        <v>14200</v>
      </c>
      <c r="I2693" s="20" t="s">
        <v>14201</v>
      </c>
      <c r="J2693" s="20" t="s">
        <v>14202</v>
      </c>
      <c r="K2693" s="20"/>
      <c r="L2693" s="20"/>
      <c r="M2693" s="20" t="s">
        <v>1566</v>
      </c>
      <c r="N2693" s="20"/>
      <c r="O2693" s="20"/>
      <c r="P2693" s="20" t="s">
        <v>14197</v>
      </c>
      <c r="Q2693" s="20" t="s">
        <v>2051</v>
      </c>
      <c r="R2693" s="2" t="s">
        <v>2067</v>
      </c>
      <c r="S2693" s="2" t="s">
        <v>6528</v>
      </c>
      <c r="T2693" s="2" t="s">
        <v>217</v>
      </c>
      <c r="U2693" s="2"/>
      <c r="V2693" s="2"/>
    </row>
    <row r="2694" spans="1:22" ht="14.25" customHeight="1">
      <c r="A2694" s="20" t="s">
        <v>14203</v>
      </c>
      <c r="B2694" s="20" t="s">
        <v>2536</v>
      </c>
      <c r="C2694" s="20" t="s">
        <v>14204</v>
      </c>
      <c r="D2694" s="20" t="s">
        <v>218</v>
      </c>
      <c r="E2694" s="20" t="s">
        <v>96</v>
      </c>
      <c r="F2694" s="20" t="s">
        <v>14205</v>
      </c>
      <c r="G2694" s="20" t="s">
        <v>2046</v>
      </c>
      <c r="H2694" s="20" t="s">
        <v>14206</v>
      </c>
      <c r="I2694" s="20" t="s">
        <v>14207</v>
      </c>
      <c r="J2694" s="20"/>
      <c r="K2694" s="20"/>
      <c r="L2694" s="20"/>
      <c r="M2694" s="20" t="s">
        <v>1566</v>
      </c>
      <c r="N2694" s="20"/>
      <c r="O2694" s="20"/>
      <c r="P2694" s="20" t="s">
        <v>14197</v>
      </c>
      <c r="Q2694" s="20" t="s">
        <v>2051</v>
      </c>
      <c r="R2694" s="2" t="s">
        <v>2067</v>
      </c>
      <c r="S2694" s="2" t="s">
        <v>6528</v>
      </c>
      <c r="T2694" s="2" t="s">
        <v>217</v>
      </c>
      <c r="U2694" s="2"/>
      <c r="V2694" s="2"/>
    </row>
    <row r="2695" spans="1:22" ht="14.25" customHeight="1">
      <c r="A2695" s="20" t="s">
        <v>14208</v>
      </c>
      <c r="B2695" s="20" t="s">
        <v>3040</v>
      </c>
      <c r="C2695" s="20" t="s">
        <v>14209</v>
      </c>
      <c r="D2695" s="20" t="s">
        <v>218</v>
      </c>
      <c r="E2695" s="20" t="s">
        <v>96</v>
      </c>
      <c r="F2695" s="20" t="s">
        <v>14210</v>
      </c>
      <c r="G2695" s="20" t="s">
        <v>2046</v>
      </c>
      <c r="H2695" s="20" t="s">
        <v>14211</v>
      </c>
      <c r="I2695" s="20" t="s">
        <v>14212</v>
      </c>
      <c r="J2695" s="20"/>
      <c r="K2695" s="20"/>
      <c r="L2695" s="20"/>
      <c r="M2695" s="20" t="s">
        <v>1566</v>
      </c>
      <c r="N2695" s="20"/>
      <c r="O2695" s="20"/>
      <c r="P2695" s="20" t="s">
        <v>14197</v>
      </c>
      <c r="Q2695" s="20" t="s">
        <v>2051</v>
      </c>
      <c r="R2695" s="2" t="s">
        <v>3993</v>
      </c>
      <c r="S2695" s="2" t="s">
        <v>6679</v>
      </c>
      <c r="T2695" s="2" t="s">
        <v>217</v>
      </c>
      <c r="U2695" s="2"/>
      <c r="V2695" s="2"/>
    </row>
    <row r="2696" spans="1:22" ht="14.25" customHeight="1">
      <c r="A2696" s="20" t="s">
        <v>14213</v>
      </c>
      <c r="B2696" s="20" t="s">
        <v>4774</v>
      </c>
      <c r="C2696" s="20" t="s">
        <v>14214</v>
      </c>
      <c r="D2696" s="20" t="s">
        <v>218</v>
      </c>
      <c r="E2696" s="20" t="s">
        <v>96</v>
      </c>
      <c r="F2696" s="20" t="s">
        <v>14215</v>
      </c>
      <c r="G2696" s="20" t="s">
        <v>2046</v>
      </c>
      <c r="H2696" s="20" t="s">
        <v>14216</v>
      </c>
      <c r="I2696" s="20" t="s">
        <v>14217</v>
      </c>
      <c r="J2696" s="20"/>
      <c r="K2696" s="20"/>
      <c r="L2696" s="20"/>
      <c r="M2696" s="20" t="s">
        <v>59</v>
      </c>
      <c r="N2696" s="20"/>
      <c r="O2696" s="20"/>
      <c r="P2696" s="20" t="s">
        <v>14197</v>
      </c>
      <c r="Q2696" s="20" t="s">
        <v>2051</v>
      </c>
      <c r="R2696" s="2"/>
      <c r="S2696" s="2" t="s">
        <v>6528</v>
      </c>
      <c r="T2696" s="2" t="s">
        <v>217</v>
      </c>
      <c r="U2696" s="2"/>
      <c r="V2696" s="2"/>
    </row>
    <row r="2697" spans="1:22" ht="14.25" customHeight="1">
      <c r="A2697" s="20" t="s">
        <v>14218</v>
      </c>
      <c r="B2697" s="20" t="s">
        <v>14219</v>
      </c>
      <c r="C2697" s="20" t="s">
        <v>2860</v>
      </c>
      <c r="D2697" s="20" t="s">
        <v>218</v>
      </c>
      <c r="E2697" s="20" t="s">
        <v>96</v>
      </c>
      <c r="F2697" s="20" t="s">
        <v>1808</v>
      </c>
      <c r="G2697" s="20" t="s">
        <v>2046</v>
      </c>
      <c r="H2697" s="20" t="s">
        <v>14220</v>
      </c>
      <c r="I2697" s="20"/>
      <c r="J2697" s="20" t="s">
        <v>14221</v>
      </c>
      <c r="K2697" s="20"/>
      <c r="L2697" s="20"/>
      <c r="M2697" s="20"/>
      <c r="N2697" s="20"/>
      <c r="O2697" s="20"/>
      <c r="P2697" s="20" t="s">
        <v>14197</v>
      </c>
      <c r="Q2697" s="20" t="s">
        <v>2051</v>
      </c>
      <c r="R2697" s="2"/>
      <c r="S2697" s="16" t="s">
        <v>6563</v>
      </c>
      <c r="T2697" s="2" t="s">
        <v>217</v>
      </c>
      <c r="U2697" s="2"/>
      <c r="V2697" s="2"/>
    </row>
    <row r="2698" spans="1:22" ht="14.25" customHeight="1">
      <c r="A2698" s="20" t="s">
        <v>14222</v>
      </c>
      <c r="B2698" s="20" t="s">
        <v>4670</v>
      </c>
      <c r="C2698" s="20" t="s">
        <v>14095</v>
      </c>
      <c r="D2698" s="20" t="s">
        <v>218</v>
      </c>
      <c r="E2698" s="20" t="s">
        <v>96</v>
      </c>
      <c r="F2698" s="20" t="s">
        <v>14223</v>
      </c>
      <c r="G2698" s="20" t="s">
        <v>2046</v>
      </c>
      <c r="H2698" s="20" t="s">
        <v>14224</v>
      </c>
      <c r="I2698" s="20"/>
      <c r="J2698" s="20"/>
      <c r="K2698" s="20"/>
      <c r="L2698" s="20"/>
      <c r="M2698" s="20" t="s">
        <v>1566</v>
      </c>
      <c r="N2698" s="20"/>
      <c r="O2698" s="20"/>
      <c r="P2698" s="20" t="s">
        <v>14197</v>
      </c>
      <c r="Q2698" s="20" t="s">
        <v>2051</v>
      </c>
      <c r="R2698" s="2" t="s">
        <v>2067</v>
      </c>
      <c r="S2698" s="2" t="s">
        <v>6528</v>
      </c>
      <c r="T2698" s="2" t="s">
        <v>217</v>
      </c>
      <c r="U2698" s="2"/>
      <c r="V2698" s="2"/>
    </row>
    <row r="2699" spans="1:22" ht="14.25" customHeight="1">
      <c r="A2699" s="20" t="s">
        <v>14225</v>
      </c>
      <c r="B2699" s="20" t="s">
        <v>7546</v>
      </c>
      <c r="C2699" s="20" t="s">
        <v>8163</v>
      </c>
      <c r="D2699" s="20" t="s">
        <v>218</v>
      </c>
      <c r="E2699" s="20" t="s">
        <v>96</v>
      </c>
      <c r="F2699" s="20" t="s">
        <v>14226</v>
      </c>
      <c r="G2699" s="20" t="s">
        <v>2046</v>
      </c>
      <c r="H2699" s="20" t="s">
        <v>14227</v>
      </c>
      <c r="I2699" s="20" t="s">
        <v>14228</v>
      </c>
      <c r="J2699" s="20" t="s">
        <v>14229</v>
      </c>
      <c r="K2699" s="20"/>
      <c r="L2699" s="20"/>
      <c r="M2699" s="20" t="s">
        <v>59</v>
      </c>
      <c r="N2699" s="20"/>
      <c r="O2699" s="20"/>
      <c r="P2699" s="20" t="s">
        <v>14197</v>
      </c>
      <c r="Q2699" s="20" t="s">
        <v>2051</v>
      </c>
      <c r="R2699" s="2"/>
      <c r="S2699" s="2" t="s">
        <v>6528</v>
      </c>
      <c r="T2699" s="2" t="s">
        <v>217</v>
      </c>
      <c r="U2699" s="2"/>
      <c r="V2699" s="2"/>
    </row>
    <row r="2700" spans="1:22" ht="14.25" customHeight="1">
      <c r="A2700" s="20" t="s">
        <v>14230</v>
      </c>
      <c r="B2700" s="20" t="s">
        <v>4346</v>
      </c>
      <c r="C2700" s="20" t="s">
        <v>4671</v>
      </c>
      <c r="D2700" s="20" t="s">
        <v>218</v>
      </c>
      <c r="E2700" s="20" t="s">
        <v>96</v>
      </c>
      <c r="F2700" s="20" t="s">
        <v>14231</v>
      </c>
      <c r="G2700" s="20" t="s">
        <v>2046</v>
      </c>
      <c r="H2700" s="20" t="s">
        <v>14232</v>
      </c>
      <c r="I2700" s="20" t="s">
        <v>14233</v>
      </c>
      <c r="J2700" s="20"/>
      <c r="K2700" s="20"/>
      <c r="L2700" s="20"/>
      <c r="M2700" s="20" t="s">
        <v>59</v>
      </c>
      <c r="N2700" s="20"/>
      <c r="O2700" s="20"/>
      <c r="P2700" s="20" t="s">
        <v>14197</v>
      </c>
      <c r="Q2700" s="20" t="s">
        <v>2051</v>
      </c>
      <c r="R2700" s="2"/>
      <c r="S2700" s="2" t="s">
        <v>6528</v>
      </c>
      <c r="T2700" s="2" t="s">
        <v>217</v>
      </c>
      <c r="U2700" s="2"/>
      <c r="V2700" s="2"/>
    </row>
    <row r="2701" spans="1:22" ht="14.25" customHeight="1">
      <c r="A2701" s="20" t="s">
        <v>14234</v>
      </c>
      <c r="B2701" s="20" t="s">
        <v>4884</v>
      </c>
      <c r="C2701" s="20" t="s">
        <v>14235</v>
      </c>
      <c r="D2701" s="20" t="s">
        <v>218</v>
      </c>
      <c r="E2701" s="20" t="s">
        <v>96</v>
      </c>
      <c r="F2701" s="20" t="s">
        <v>6573</v>
      </c>
      <c r="G2701" s="20" t="s">
        <v>2046</v>
      </c>
      <c r="H2701" s="20" t="s">
        <v>14236</v>
      </c>
      <c r="I2701" s="20"/>
      <c r="J2701" s="20"/>
      <c r="K2701" s="20"/>
      <c r="L2701" s="20"/>
      <c r="M2701" s="20" t="s">
        <v>1566</v>
      </c>
      <c r="N2701" s="20"/>
      <c r="O2701" s="20"/>
      <c r="P2701" s="20" t="s">
        <v>14197</v>
      </c>
      <c r="Q2701" s="20" t="s">
        <v>2051</v>
      </c>
      <c r="R2701" s="2" t="s">
        <v>2067</v>
      </c>
      <c r="S2701" s="2" t="s">
        <v>6528</v>
      </c>
      <c r="T2701" s="2" t="s">
        <v>217</v>
      </c>
      <c r="U2701" s="2"/>
      <c r="V2701" s="2"/>
    </row>
    <row r="2702" spans="1:22" ht="14.25" customHeight="1">
      <c r="A2702" s="20" t="s">
        <v>14237</v>
      </c>
      <c r="B2702" s="20" t="s">
        <v>2195</v>
      </c>
      <c r="C2702" s="20" t="s">
        <v>14238</v>
      </c>
      <c r="D2702" s="20" t="s">
        <v>218</v>
      </c>
      <c r="E2702" s="20" t="s">
        <v>96</v>
      </c>
      <c r="F2702" s="20" t="s">
        <v>6573</v>
      </c>
      <c r="G2702" s="20" t="s">
        <v>2046</v>
      </c>
      <c r="H2702" s="20" t="s">
        <v>14239</v>
      </c>
      <c r="I2702" s="20" t="s">
        <v>14240</v>
      </c>
      <c r="J2702" s="20"/>
      <c r="K2702" s="20"/>
      <c r="L2702" s="20"/>
      <c r="M2702" s="20" t="s">
        <v>1566</v>
      </c>
      <c r="N2702" s="20"/>
      <c r="O2702" s="20"/>
      <c r="P2702" s="20" t="s">
        <v>14197</v>
      </c>
      <c r="Q2702" s="20" t="s">
        <v>2051</v>
      </c>
      <c r="R2702" s="2" t="s">
        <v>2067</v>
      </c>
      <c r="S2702" s="2" t="s">
        <v>6528</v>
      </c>
      <c r="T2702" s="2" t="s">
        <v>217</v>
      </c>
      <c r="U2702" s="2"/>
      <c r="V2702" s="2"/>
    </row>
    <row r="2703" spans="1:22" ht="14.25" customHeight="1">
      <c r="A2703" s="20" t="s">
        <v>14241</v>
      </c>
      <c r="B2703" s="20" t="s">
        <v>14242</v>
      </c>
      <c r="C2703" s="20" t="s">
        <v>14243</v>
      </c>
      <c r="D2703" s="20" t="s">
        <v>218</v>
      </c>
      <c r="E2703" s="20" t="s">
        <v>96</v>
      </c>
      <c r="F2703" s="20" t="s">
        <v>14244</v>
      </c>
      <c r="G2703" s="20" t="s">
        <v>2046</v>
      </c>
      <c r="H2703" s="20" t="s">
        <v>14245</v>
      </c>
      <c r="I2703" s="20" t="s">
        <v>14246</v>
      </c>
      <c r="J2703" s="20" t="s">
        <v>14247</v>
      </c>
      <c r="K2703" s="20"/>
      <c r="L2703" s="20"/>
      <c r="M2703" s="20" t="s">
        <v>1566</v>
      </c>
      <c r="N2703" s="20"/>
      <c r="O2703" s="20"/>
      <c r="P2703" s="20" t="s">
        <v>14197</v>
      </c>
      <c r="Q2703" s="20" t="s">
        <v>2051</v>
      </c>
      <c r="R2703" s="2" t="s">
        <v>2200</v>
      </c>
      <c r="S2703" s="2" t="s">
        <v>6528</v>
      </c>
      <c r="T2703" s="2" t="s">
        <v>217</v>
      </c>
      <c r="U2703" s="2"/>
      <c r="V2703" s="2"/>
    </row>
    <row r="2704" spans="1:22" ht="14.25" customHeight="1">
      <c r="A2704" s="20" t="s">
        <v>14248</v>
      </c>
      <c r="B2704" s="20" t="s">
        <v>4647</v>
      </c>
      <c r="C2704" s="20" t="s">
        <v>14249</v>
      </c>
      <c r="D2704" s="20" t="s">
        <v>218</v>
      </c>
      <c r="E2704" s="20" t="s">
        <v>96</v>
      </c>
      <c r="F2704" s="20" t="s">
        <v>14250</v>
      </c>
      <c r="G2704" s="20" t="s">
        <v>2046</v>
      </c>
      <c r="H2704" s="20" t="s">
        <v>14251</v>
      </c>
      <c r="I2704" s="20" t="s">
        <v>14252</v>
      </c>
      <c r="J2704" s="20"/>
      <c r="K2704" s="20"/>
      <c r="L2704" s="20"/>
      <c r="M2704" s="20" t="s">
        <v>1566</v>
      </c>
      <c r="N2704" s="20"/>
      <c r="O2704" s="20"/>
      <c r="P2704" s="20" t="s">
        <v>14197</v>
      </c>
      <c r="Q2704" s="20" t="s">
        <v>2051</v>
      </c>
      <c r="R2704" s="2" t="s">
        <v>2067</v>
      </c>
      <c r="S2704" s="2" t="s">
        <v>6528</v>
      </c>
      <c r="T2704" s="2" t="s">
        <v>217</v>
      </c>
      <c r="U2704" s="2"/>
      <c r="V2704" s="2"/>
    </row>
    <row r="2705" spans="1:22" ht="14.25" customHeight="1">
      <c r="A2705" s="20" t="s">
        <v>14253</v>
      </c>
      <c r="B2705" s="20" t="s">
        <v>7941</v>
      </c>
      <c r="C2705" s="20" t="s">
        <v>14254</v>
      </c>
      <c r="D2705" s="20" t="s">
        <v>334</v>
      </c>
      <c r="E2705" s="20" t="s">
        <v>96</v>
      </c>
      <c r="F2705" s="20" t="s">
        <v>14255</v>
      </c>
      <c r="G2705" s="20" t="s">
        <v>2046</v>
      </c>
      <c r="H2705" s="20" t="s">
        <v>14256</v>
      </c>
      <c r="I2705" s="20"/>
      <c r="J2705" s="20"/>
      <c r="K2705" s="20"/>
      <c r="L2705" s="20" t="s">
        <v>14257</v>
      </c>
      <c r="M2705" s="20" t="s">
        <v>1566</v>
      </c>
      <c r="N2705" s="20"/>
      <c r="O2705" s="20"/>
      <c r="P2705" s="20" t="s">
        <v>14258</v>
      </c>
      <c r="Q2705" s="20" t="s">
        <v>2051</v>
      </c>
      <c r="R2705" s="2" t="s">
        <v>2067</v>
      </c>
      <c r="S2705" s="2" t="s">
        <v>6528</v>
      </c>
      <c r="T2705" s="2" t="s">
        <v>333</v>
      </c>
      <c r="U2705" s="2"/>
      <c r="V2705" s="2"/>
    </row>
    <row r="2706" spans="1:22" ht="14.25" customHeight="1">
      <c r="A2706" s="20" t="s">
        <v>14259</v>
      </c>
      <c r="B2706" s="20" t="s">
        <v>2739</v>
      </c>
      <c r="C2706" s="20" t="s">
        <v>14260</v>
      </c>
      <c r="D2706" s="20" t="s">
        <v>334</v>
      </c>
      <c r="E2706" s="20" t="s">
        <v>96</v>
      </c>
      <c r="F2706" s="20" t="s">
        <v>14261</v>
      </c>
      <c r="G2706" s="20" t="s">
        <v>2046</v>
      </c>
      <c r="H2706" s="20" t="s">
        <v>14262</v>
      </c>
      <c r="I2706" s="20" t="s">
        <v>14263</v>
      </c>
      <c r="J2706" s="20"/>
      <c r="K2706" s="20"/>
      <c r="L2706" s="20" t="s">
        <v>14257</v>
      </c>
      <c r="M2706" s="20" t="s">
        <v>1566</v>
      </c>
      <c r="N2706" s="20"/>
      <c r="O2706" s="20"/>
      <c r="P2706" s="20" t="s">
        <v>14258</v>
      </c>
      <c r="Q2706" s="20" t="s">
        <v>2051</v>
      </c>
      <c r="R2706" s="2" t="s">
        <v>2067</v>
      </c>
      <c r="S2706" s="2" t="s">
        <v>6528</v>
      </c>
      <c r="T2706" s="2" t="s">
        <v>333</v>
      </c>
      <c r="U2706" s="2"/>
      <c r="V2706" s="2"/>
    </row>
    <row r="2707" spans="1:22" ht="14.25" customHeight="1">
      <c r="A2707" s="20" t="s">
        <v>14264</v>
      </c>
      <c r="B2707" s="20" t="s">
        <v>6126</v>
      </c>
      <c r="C2707" s="20" t="s">
        <v>14265</v>
      </c>
      <c r="D2707" s="20" t="s">
        <v>334</v>
      </c>
      <c r="E2707" s="20" t="s">
        <v>96</v>
      </c>
      <c r="F2707" s="20" t="s">
        <v>14266</v>
      </c>
      <c r="G2707" s="20" t="s">
        <v>2046</v>
      </c>
      <c r="H2707" s="20" t="s">
        <v>14267</v>
      </c>
      <c r="I2707" s="20"/>
      <c r="J2707" s="20"/>
      <c r="K2707" s="20"/>
      <c r="L2707" s="20" t="s">
        <v>14257</v>
      </c>
      <c r="M2707" s="20" t="s">
        <v>6585</v>
      </c>
      <c r="N2707" s="20"/>
      <c r="O2707" s="20"/>
      <c r="P2707" s="20" t="s">
        <v>14258</v>
      </c>
      <c r="Q2707" s="20" t="s">
        <v>2051</v>
      </c>
      <c r="R2707" s="2"/>
      <c r="S2707" s="16" t="s">
        <v>6586</v>
      </c>
      <c r="T2707" s="2" t="s">
        <v>333</v>
      </c>
      <c r="U2707" s="2"/>
      <c r="V2707" s="2"/>
    </row>
    <row r="2708" spans="1:22" ht="14.25" customHeight="1">
      <c r="A2708" s="20" t="s">
        <v>14268</v>
      </c>
      <c r="B2708" s="20" t="s">
        <v>2805</v>
      </c>
      <c r="C2708" s="20" t="s">
        <v>14269</v>
      </c>
      <c r="D2708" s="20" t="s">
        <v>334</v>
      </c>
      <c r="E2708" s="20" t="s">
        <v>96</v>
      </c>
      <c r="F2708" s="20" t="s">
        <v>1832</v>
      </c>
      <c r="G2708" s="20" t="s">
        <v>2046</v>
      </c>
      <c r="H2708" s="20" t="s">
        <v>14270</v>
      </c>
      <c r="I2708" s="20"/>
      <c r="J2708" s="20"/>
      <c r="K2708" s="20"/>
      <c r="L2708" s="20" t="s">
        <v>14257</v>
      </c>
      <c r="M2708" s="20"/>
      <c r="N2708" s="20"/>
      <c r="O2708" s="20"/>
      <c r="P2708" s="20" t="s">
        <v>14258</v>
      </c>
      <c r="Q2708" s="20" t="s">
        <v>2051</v>
      </c>
      <c r="R2708" s="2"/>
      <c r="S2708" s="16" t="s">
        <v>6563</v>
      </c>
      <c r="T2708" s="2" t="s">
        <v>333</v>
      </c>
      <c r="U2708" s="2"/>
      <c r="V2708" s="2"/>
    </row>
    <row r="2709" spans="1:22" ht="14.25" customHeight="1">
      <c r="A2709" s="20" t="s">
        <v>14271</v>
      </c>
      <c r="B2709" s="20" t="s">
        <v>4938</v>
      </c>
      <c r="C2709" s="20" t="s">
        <v>14272</v>
      </c>
      <c r="D2709" s="20" t="s">
        <v>334</v>
      </c>
      <c r="E2709" s="20" t="s">
        <v>96</v>
      </c>
      <c r="F2709" s="20" t="s">
        <v>1752</v>
      </c>
      <c r="G2709" s="20" t="s">
        <v>2046</v>
      </c>
      <c r="H2709" s="20" t="s">
        <v>14273</v>
      </c>
      <c r="I2709" s="20"/>
      <c r="J2709" s="20"/>
      <c r="K2709" s="20"/>
      <c r="L2709" s="20" t="s">
        <v>14257</v>
      </c>
      <c r="M2709" s="20"/>
      <c r="N2709" s="20"/>
      <c r="O2709" s="20"/>
      <c r="P2709" s="20" t="s">
        <v>14258</v>
      </c>
      <c r="Q2709" s="20" t="s">
        <v>2051</v>
      </c>
      <c r="R2709" s="2"/>
      <c r="S2709" s="16" t="s">
        <v>6563</v>
      </c>
      <c r="T2709" s="2" t="s">
        <v>333</v>
      </c>
      <c r="U2709" s="2"/>
      <c r="V2709" s="2"/>
    </row>
    <row r="2710" spans="1:22" ht="14.25" customHeight="1">
      <c r="A2710" s="20" t="s">
        <v>14274</v>
      </c>
      <c r="B2710" s="20" t="s">
        <v>3176</v>
      </c>
      <c r="C2710" s="20" t="s">
        <v>14275</v>
      </c>
      <c r="D2710" s="20" t="s">
        <v>334</v>
      </c>
      <c r="E2710" s="20" t="s">
        <v>96</v>
      </c>
      <c r="F2710" s="20" t="s">
        <v>14276</v>
      </c>
      <c r="G2710" s="20" t="s">
        <v>2046</v>
      </c>
      <c r="H2710" s="20" t="s">
        <v>14277</v>
      </c>
      <c r="I2710" s="20"/>
      <c r="J2710" s="20"/>
      <c r="K2710" s="20"/>
      <c r="L2710" s="20" t="s">
        <v>14257</v>
      </c>
      <c r="M2710" s="20" t="s">
        <v>59</v>
      </c>
      <c r="N2710" s="20"/>
      <c r="O2710" s="20"/>
      <c r="P2710" s="20" t="s">
        <v>14258</v>
      </c>
      <c r="Q2710" s="20" t="s">
        <v>2051</v>
      </c>
      <c r="R2710" s="2"/>
      <c r="S2710" s="2" t="s">
        <v>6528</v>
      </c>
      <c r="T2710" s="2" t="s">
        <v>333</v>
      </c>
      <c r="U2710" s="2"/>
      <c r="V2710" s="2"/>
    </row>
    <row r="2711" spans="1:22" ht="14.25" customHeight="1">
      <c r="A2711" s="20" t="s">
        <v>14278</v>
      </c>
      <c r="B2711" s="20" t="s">
        <v>14279</v>
      </c>
      <c r="C2711" s="20" t="s">
        <v>14280</v>
      </c>
      <c r="D2711" s="20" t="s">
        <v>130</v>
      </c>
      <c r="E2711" s="20" t="s">
        <v>96</v>
      </c>
      <c r="F2711" s="20" t="s">
        <v>14281</v>
      </c>
      <c r="G2711" s="20" t="s">
        <v>2046</v>
      </c>
      <c r="H2711" s="20" t="s">
        <v>14282</v>
      </c>
      <c r="I2711" s="20"/>
      <c r="J2711" s="20"/>
      <c r="K2711" s="20"/>
      <c r="L2711" s="20"/>
      <c r="M2711" s="20" t="s">
        <v>59</v>
      </c>
      <c r="N2711" s="20"/>
      <c r="O2711" s="20"/>
      <c r="P2711" s="20" t="s">
        <v>14283</v>
      </c>
      <c r="Q2711" s="20" t="s">
        <v>2051</v>
      </c>
      <c r="R2711" s="2"/>
      <c r="S2711" s="2" t="s">
        <v>6528</v>
      </c>
      <c r="T2711" s="2" t="s">
        <v>129</v>
      </c>
      <c r="U2711" s="2"/>
      <c r="V2711" s="2"/>
    </row>
    <row r="2712" spans="1:22" ht="14.25" customHeight="1">
      <c r="A2712" s="20" t="s">
        <v>14284</v>
      </c>
      <c r="B2712" s="20" t="s">
        <v>14285</v>
      </c>
      <c r="C2712" s="20" t="s">
        <v>4406</v>
      </c>
      <c r="D2712" s="20" t="s">
        <v>130</v>
      </c>
      <c r="E2712" s="20" t="s">
        <v>96</v>
      </c>
      <c r="F2712" s="20" t="s">
        <v>1748</v>
      </c>
      <c r="G2712" s="20" t="s">
        <v>2046</v>
      </c>
      <c r="H2712" s="20" t="s">
        <v>14286</v>
      </c>
      <c r="I2712" s="20"/>
      <c r="J2712" s="20"/>
      <c r="K2712" s="20"/>
      <c r="L2712" s="20"/>
      <c r="M2712" s="20"/>
      <c r="N2712" s="20"/>
      <c r="O2712" s="20"/>
      <c r="P2712" s="20" t="s">
        <v>14283</v>
      </c>
      <c r="Q2712" s="20" t="s">
        <v>2051</v>
      </c>
      <c r="R2712" s="2"/>
      <c r="S2712" s="16" t="s">
        <v>6563</v>
      </c>
      <c r="T2712" s="2" t="s">
        <v>129</v>
      </c>
      <c r="U2712" s="2"/>
      <c r="V2712" s="2"/>
    </row>
    <row r="2713" spans="1:22" ht="14.25" customHeight="1">
      <c r="A2713" s="20" t="s">
        <v>14287</v>
      </c>
      <c r="B2713" s="20" t="s">
        <v>8577</v>
      </c>
      <c r="C2713" s="20" t="s">
        <v>8453</v>
      </c>
      <c r="D2713" s="20" t="s">
        <v>130</v>
      </c>
      <c r="E2713" s="20" t="s">
        <v>96</v>
      </c>
      <c r="F2713" s="20" t="s">
        <v>14281</v>
      </c>
      <c r="G2713" s="20" t="s">
        <v>2046</v>
      </c>
      <c r="H2713" s="20" t="s">
        <v>14288</v>
      </c>
      <c r="I2713" s="20"/>
      <c r="J2713" s="20"/>
      <c r="K2713" s="20"/>
      <c r="L2713" s="20"/>
      <c r="M2713" s="20" t="s">
        <v>59</v>
      </c>
      <c r="N2713" s="20"/>
      <c r="O2713" s="20"/>
      <c r="P2713" s="20" t="s">
        <v>14283</v>
      </c>
      <c r="Q2713" s="20" t="s">
        <v>2051</v>
      </c>
      <c r="R2713" s="2"/>
      <c r="S2713" s="2" t="s">
        <v>6528</v>
      </c>
      <c r="T2713" s="2" t="s">
        <v>129</v>
      </c>
      <c r="U2713" s="2"/>
      <c r="V2713" s="2"/>
    </row>
    <row r="2714" spans="1:22" ht="14.25" customHeight="1">
      <c r="A2714" s="20" t="s">
        <v>14289</v>
      </c>
      <c r="B2714" s="20" t="s">
        <v>3425</v>
      </c>
      <c r="C2714" s="20" t="s">
        <v>14290</v>
      </c>
      <c r="D2714" s="20" t="s">
        <v>130</v>
      </c>
      <c r="E2714" s="20" t="s">
        <v>96</v>
      </c>
      <c r="F2714" s="20" t="s">
        <v>14291</v>
      </c>
      <c r="G2714" s="20" t="s">
        <v>2046</v>
      </c>
      <c r="H2714" s="20" t="s">
        <v>14292</v>
      </c>
      <c r="I2714" s="20"/>
      <c r="J2714" s="20"/>
      <c r="K2714" s="20"/>
      <c r="L2714" s="20"/>
      <c r="M2714" s="20" t="s">
        <v>1566</v>
      </c>
      <c r="N2714" s="20"/>
      <c r="O2714" s="20"/>
      <c r="P2714" s="20" t="s">
        <v>14283</v>
      </c>
      <c r="Q2714" s="20" t="s">
        <v>2051</v>
      </c>
      <c r="R2714" s="2" t="s">
        <v>2067</v>
      </c>
      <c r="S2714" s="2" t="s">
        <v>6528</v>
      </c>
      <c r="T2714" s="2" t="s">
        <v>129</v>
      </c>
      <c r="U2714" s="2"/>
      <c r="V2714" s="2"/>
    </row>
    <row r="2715" spans="1:22" ht="14.25" customHeight="1">
      <c r="A2715" s="20" t="s">
        <v>14293</v>
      </c>
      <c r="B2715" s="20" t="s">
        <v>2044</v>
      </c>
      <c r="C2715" s="20" t="s">
        <v>14294</v>
      </c>
      <c r="D2715" s="20" t="s">
        <v>130</v>
      </c>
      <c r="E2715" s="20" t="s">
        <v>96</v>
      </c>
      <c r="F2715" s="20" t="s">
        <v>14295</v>
      </c>
      <c r="G2715" s="20" t="s">
        <v>2046</v>
      </c>
      <c r="H2715" s="20" t="s">
        <v>14296</v>
      </c>
      <c r="I2715" s="20"/>
      <c r="J2715" s="20"/>
      <c r="K2715" s="20"/>
      <c r="L2715" s="20"/>
      <c r="M2715" s="20" t="s">
        <v>1566</v>
      </c>
      <c r="N2715" s="20"/>
      <c r="O2715" s="20"/>
      <c r="P2715" s="20" t="s">
        <v>14283</v>
      </c>
      <c r="Q2715" s="20" t="s">
        <v>2051</v>
      </c>
      <c r="R2715" s="2" t="s">
        <v>2067</v>
      </c>
      <c r="S2715" s="2" t="s">
        <v>6528</v>
      </c>
      <c r="T2715" s="2" t="s">
        <v>129</v>
      </c>
      <c r="U2715" s="2"/>
      <c r="V2715" s="2"/>
    </row>
    <row r="2716" spans="1:22" ht="14.25" customHeight="1">
      <c r="A2716" s="20" t="s">
        <v>14297</v>
      </c>
      <c r="B2716" s="20" t="s">
        <v>14298</v>
      </c>
      <c r="C2716" s="20" t="s">
        <v>14299</v>
      </c>
      <c r="D2716" s="20" t="s">
        <v>130</v>
      </c>
      <c r="E2716" s="20" t="s">
        <v>96</v>
      </c>
      <c r="F2716" s="20" t="s">
        <v>14300</v>
      </c>
      <c r="G2716" s="20" t="s">
        <v>2046</v>
      </c>
      <c r="H2716" s="20" t="s">
        <v>14301</v>
      </c>
      <c r="I2716" s="20"/>
      <c r="J2716" s="20"/>
      <c r="K2716" s="20"/>
      <c r="L2716" s="20"/>
      <c r="M2716" s="20" t="s">
        <v>1566</v>
      </c>
      <c r="N2716" s="20"/>
      <c r="O2716" s="20"/>
      <c r="P2716" s="20" t="s">
        <v>14283</v>
      </c>
      <c r="Q2716" s="20" t="s">
        <v>2051</v>
      </c>
      <c r="R2716" s="2" t="s">
        <v>2067</v>
      </c>
      <c r="S2716" s="2" t="s">
        <v>6528</v>
      </c>
      <c r="T2716" s="2" t="s">
        <v>129</v>
      </c>
      <c r="U2716" s="2"/>
      <c r="V2716" s="2"/>
    </row>
    <row r="2717" spans="1:22" ht="14.25" customHeight="1">
      <c r="A2717" s="20" t="s">
        <v>14302</v>
      </c>
      <c r="B2717" s="20" t="s">
        <v>5334</v>
      </c>
      <c r="C2717" s="20" t="s">
        <v>7244</v>
      </c>
      <c r="D2717" s="20" t="s">
        <v>130</v>
      </c>
      <c r="E2717" s="20" t="s">
        <v>96</v>
      </c>
      <c r="F2717" s="20" t="s">
        <v>14303</v>
      </c>
      <c r="G2717" s="20" t="s">
        <v>2046</v>
      </c>
      <c r="H2717" s="20" t="s">
        <v>14304</v>
      </c>
      <c r="I2717" s="20" t="s">
        <v>14305</v>
      </c>
      <c r="J2717" s="20"/>
      <c r="K2717" s="20"/>
      <c r="L2717" s="20"/>
      <c r="M2717" s="20" t="s">
        <v>59</v>
      </c>
      <c r="N2717" s="20"/>
      <c r="O2717" s="20"/>
      <c r="P2717" s="20" t="s">
        <v>14283</v>
      </c>
      <c r="Q2717" s="20" t="s">
        <v>2051</v>
      </c>
      <c r="R2717" s="2"/>
      <c r="S2717" s="2" t="s">
        <v>6528</v>
      </c>
      <c r="T2717" s="2" t="s">
        <v>129</v>
      </c>
      <c r="U2717" s="2"/>
      <c r="V2717" s="2"/>
    </row>
    <row r="2718" spans="1:22" ht="14.25" customHeight="1">
      <c r="A2718" s="20" t="s">
        <v>14306</v>
      </c>
      <c r="B2718" s="20" t="s">
        <v>4440</v>
      </c>
      <c r="C2718" s="20" t="s">
        <v>14307</v>
      </c>
      <c r="D2718" s="20" t="s">
        <v>130</v>
      </c>
      <c r="E2718" s="20" t="s">
        <v>96</v>
      </c>
      <c r="F2718" s="20" t="s">
        <v>1729</v>
      </c>
      <c r="G2718" s="20" t="s">
        <v>2046</v>
      </c>
      <c r="H2718" s="20" t="s">
        <v>14308</v>
      </c>
      <c r="I2718" s="20"/>
      <c r="J2718" s="20"/>
      <c r="K2718" s="20"/>
      <c r="L2718" s="20"/>
      <c r="M2718" s="20"/>
      <c r="N2718" s="20"/>
      <c r="O2718" s="20"/>
      <c r="P2718" s="20" t="s">
        <v>14283</v>
      </c>
      <c r="Q2718" s="20" t="s">
        <v>2051</v>
      </c>
      <c r="R2718" s="2"/>
      <c r="S2718" s="16" t="s">
        <v>6563</v>
      </c>
      <c r="T2718" s="2" t="s">
        <v>129</v>
      </c>
      <c r="U2718" s="2"/>
      <c r="V2718" s="2"/>
    </row>
    <row r="2719" spans="1:22" ht="14.25" customHeight="1">
      <c r="A2719" s="20" t="s">
        <v>14309</v>
      </c>
      <c r="B2719" s="20" t="s">
        <v>11068</v>
      </c>
      <c r="C2719" s="20" t="s">
        <v>14310</v>
      </c>
      <c r="D2719" s="20" t="s">
        <v>1668</v>
      </c>
      <c r="E2719" s="20" t="s">
        <v>96</v>
      </c>
      <c r="F2719" s="20" t="s">
        <v>14311</v>
      </c>
      <c r="G2719" s="20" t="s">
        <v>2046</v>
      </c>
      <c r="H2719" s="20" t="s">
        <v>14312</v>
      </c>
      <c r="I2719" s="20" t="s">
        <v>14313</v>
      </c>
      <c r="J2719" s="20" t="s">
        <v>14314</v>
      </c>
      <c r="K2719" s="20"/>
      <c r="L2719" s="20"/>
      <c r="M2719" s="20" t="s">
        <v>1566</v>
      </c>
      <c r="N2719" s="20"/>
      <c r="O2719" s="20"/>
      <c r="P2719" s="20" t="s">
        <v>14315</v>
      </c>
      <c r="Q2719" s="20" t="s">
        <v>2051</v>
      </c>
      <c r="R2719" s="2" t="s">
        <v>2067</v>
      </c>
      <c r="S2719" s="2" t="s">
        <v>6528</v>
      </c>
      <c r="T2719" s="2" t="s">
        <v>137</v>
      </c>
      <c r="U2719" s="2"/>
      <c r="V2719" s="2"/>
    </row>
    <row r="2720" spans="1:22" ht="14.25" customHeight="1">
      <c r="A2720" s="20" t="s">
        <v>14316</v>
      </c>
      <c r="B2720" s="20" t="s">
        <v>4129</v>
      </c>
      <c r="C2720" s="20" t="s">
        <v>3384</v>
      </c>
      <c r="D2720" s="20" t="s">
        <v>1668</v>
      </c>
      <c r="E2720" s="20" t="s">
        <v>96</v>
      </c>
      <c r="F2720" s="20" t="s">
        <v>1937</v>
      </c>
      <c r="G2720" s="20" t="s">
        <v>2046</v>
      </c>
      <c r="H2720" s="20" t="s">
        <v>14317</v>
      </c>
      <c r="I2720" s="20"/>
      <c r="J2720" s="20"/>
      <c r="K2720" s="20" t="s">
        <v>14314</v>
      </c>
      <c r="L2720" s="20"/>
      <c r="M2720" s="20"/>
      <c r="N2720" s="20"/>
      <c r="O2720" s="20"/>
      <c r="P2720" s="20" t="s">
        <v>14315</v>
      </c>
      <c r="Q2720" s="20" t="s">
        <v>2051</v>
      </c>
      <c r="R2720" s="2"/>
      <c r="S2720" s="16" t="s">
        <v>6563</v>
      </c>
      <c r="T2720" s="2" t="s">
        <v>137</v>
      </c>
      <c r="U2720" s="2"/>
      <c r="V2720" s="2"/>
    </row>
    <row r="2721" spans="1:22" ht="14.25" customHeight="1">
      <c r="A2721" s="20" t="s">
        <v>14318</v>
      </c>
      <c r="B2721" s="20" t="s">
        <v>3885</v>
      </c>
      <c r="C2721" s="20" t="s">
        <v>4251</v>
      </c>
      <c r="D2721" s="20" t="s">
        <v>1668</v>
      </c>
      <c r="E2721" s="20" t="s">
        <v>96</v>
      </c>
      <c r="F2721" s="20" t="s">
        <v>14319</v>
      </c>
      <c r="G2721" s="20" t="s">
        <v>2046</v>
      </c>
      <c r="H2721" s="20" t="s">
        <v>14320</v>
      </c>
      <c r="I2721" s="20"/>
      <c r="J2721" s="20"/>
      <c r="K2721" s="20" t="s">
        <v>14314</v>
      </c>
      <c r="L2721" s="20"/>
      <c r="M2721" s="20" t="s">
        <v>6585</v>
      </c>
      <c r="N2721" s="20"/>
      <c r="O2721" s="20"/>
      <c r="P2721" s="20" t="s">
        <v>14315</v>
      </c>
      <c r="Q2721" s="20" t="s">
        <v>2051</v>
      </c>
      <c r="R2721" s="2"/>
      <c r="S2721" s="16" t="s">
        <v>6586</v>
      </c>
      <c r="T2721" s="2" t="s">
        <v>137</v>
      </c>
      <c r="U2721" s="2"/>
      <c r="V2721" s="2"/>
    </row>
    <row r="2722" spans="1:22" ht="14.25" customHeight="1">
      <c r="A2722" s="20" t="s">
        <v>14321</v>
      </c>
      <c r="B2722" s="20" t="s">
        <v>3299</v>
      </c>
      <c r="C2722" s="20" t="s">
        <v>14322</v>
      </c>
      <c r="D2722" s="20" t="s">
        <v>1668</v>
      </c>
      <c r="E2722" s="20" t="s">
        <v>96</v>
      </c>
      <c r="F2722" s="20" t="s">
        <v>1667</v>
      </c>
      <c r="G2722" s="20" t="s">
        <v>2046</v>
      </c>
      <c r="H2722" s="20" t="s">
        <v>14323</v>
      </c>
      <c r="I2722" s="20" t="s">
        <v>14324</v>
      </c>
      <c r="J2722" s="20"/>
      <c r="K2722" s="20"/>
      <c r="L2722" s="20"/>
      <c r="M2722" s="20"/>
      <c r="N2722" s="20"/>
      <c r="O2722" s="20"/>
      <c r="P2722" s="20" t="s">
        <v>14315</v>
      </c>
      <c r="Q2722" s="20" t="s">
        <v>2051</v>
      </c>
      <c r="R2722" s="2"/>
      <c r="S2722" s="16" t="s">
        <v>6563</v>
      </c>
      <c r="T2722" s="2" t="s">
        <v>137</v>
      </c>
      <c r="U2722" s="2"/>
      <c r="V2722" s="2"/>
    </row>
    <row r="2723" spans="1:22" ht="14.25" customHeight="1">
      <c r="A2723" s="20" t="s">
        <v>14325</v>
      </c>
      <c r="B2723" s="20" t="s">
        <v>2934</v>
      </c>
      <c r="C2723" s="20" t="s">
        <v>14326</v>
      </c>
      <c r="D2723" s="20" t="s">
        <v>1668</v>
      </c>
      <c r="E2723" s="20" t="s">
        <v>96</v>
      </c>
      <c r="F2723" s="20" t="s">
        <v>14327</v>
      </c>
      <c r="G2723" s="20" t="s">
        <v>2046</v>
      </c>
      <c r="H2723" s="20" t="s">
        <v>14328</v>
      </c>
      <c r="I2723" s="20"/>
      <c r="J2723" s="20"/>
      <c r="K2723" s="20" t="s">
        <v>14314</v>
      </c>
      <c r="L2723" s="20"/>
      <c r="M2723" s="20" t="s">
        <v>1566</v>
      </c>
      <c r="N2723" s="20"/>
      <c r="O2723" s="20"/>
      <c r="P2723" s="20" t="s">
        <v>14315</v>
      </c>
      <c r="Q2723" s="20" t="s">
        <v>2051</v>
      </c>
      <c r="R2723" s="2" t="s">
        <v>2067</v>
      </c>
      <c r="S2723" s="2" t="s">
        <v>6679</v>
      </c>
      <c r="T2723" s="2" t="s">
        <v>137</v>
      </c>
      <c r="U2723" s="2"/>
      <c r="V2723" s="2"/>
    </row>
    <row r="2724" spans="1:22" ht="14.25" customHeight="1">
      <c r="A2724" s="20" t="s">
        <v>14329</v>
      </c>
      <c r="B2724" s="20" t="s">
        <v>14330</v>
      </c>
      <c r="C2724" s="20" t="s">
        <v>3384</v>
      </c>
      <c r="D2724" s="20" t="s">
        <v>1668</v>
      </c>
      <c r="E2724" s="20" t="s">
        <v>96</v>
      </c>
      <c r="F2724" s="20" t="s">
        <v>14331</v>
      </c>
      <c r="G2724" s="20" t="s">
        <v>2046</v>
      </c>
      <c r="H2724" s="20" t="s">
        <v>14332</v>
      </c>
      <c r="I2724" s="20"/>
      <c r="J2724" s="20"/>
      <c r="K2724" s="20"/>
      <c r="L2724" s="20"/>
      <c r="M2724" s="20" t="s">
        <v>59</v>
      </c>
      <c r="N2724" s="20"/>
      <c r="O2724" s="20"/>
      <c r="P2724" s="20" t="s">
        <v>14315</v>
      </c>
      <c r="Q2724" s="20" t="s">
        <v>2051</v>
      </c>
      <c r="R2724" s="2"/>
      <c r="S2724" s="2" t="s">
        <v>6528</v>
      </c>
      <c r="T2724" s="2" t="s">
        <v>137</v>
      </c>
      <c r="U2724" s="2"/>
      <c r="V2724" s="2"/>
    </row>
    <row r="2725" spans="1:22" ht="14.25" customHeight="1">
      <c r="A2725" s="20" t="s">
        <v>14333</v>
      </c>
      <c r="B2725" s="20" t="s">
        <v>14334</v>
      </c>
      <c r="C2725" s="20" t="s">
        <v>10113</v>
      </c>
      <c r="D2725" s="20" t="s">
        <v>1668</v>
      </c>
      <c r="E2725" s="20" t="s">
        <v>96</v>
      </c>
      <c r="F2725" s="20" t="s">
        <v>14335</v>
      </c>
      <c r="G2725" s="20" t="s">
        <v>2046</v>
      </c>
      <c r="H2725" s="20" t="s">
        <v>14336</v>
      </c>
      <c r="I2725" s="20"/>
      <c r="J2725" s="20"/>
      <c r="K2725" s="20"/>
      <c r="L2725" s="20"/>
      <c r="M2725" s="20" t="s">
        <v>1566</v>
      </c>
      <c r="N2725" s="20"/>
      <c r="O2725" s="20"/>
      <c r="P2725" s="20" t="s">
        <v>14315</v>
      </c>
      <c r="Q2725" s="20" t="s">
        <v>2051</v>
      </c>
      <c r="R2725" s="2" t="s">
        <v>2067</v>
      </c>
      <c r="S2725" s="2" t="s">
        <v>6528</v>
      </c>
      <c r="T2725" s="2" t="s">
        <v>137</v>
      </c>
      <c r="U2725" s="2"/>
      <c r="V2725" s="2"/>
    </row>
    <row r="2726" spans="1:22" ht="14.25" customHeight="1">
      <c r="A2726" s="20" t="s">
        <v>14337</v>
      </c>
      <c r="B2726" s="20" t="s">
        <v>14338</v>
      </c>
      <c r="C2726" s="20" t="s">
        <v>12376</v>
      </c>
      <c r="D2726" s="20" t="s">
        <v>1668</v>
      </c>
      <c r="E2726" s="20" t="s">
        <v>96</v>
      </c>
      <c r="F2726" s="20" t="s">
        <v>14339</v>
      </c>
      <c r="G2726" s="20" t="s">
        <v>2046</v>
      </c>
      <c r="H2726" s="20" t="s">
        <v>14340</v>
      </c>
      <c r="I2726" s="20" t="s">
        <v>14341</v>
      </c>
      <c r="J2726" s="20" t="s">
        <v>14314</v>
      </c>
      <c r="K2726" s="20"/>
      <c r="L2726" s="20"/>
      <c r="M2726" s="20" t="s">
        <v>1566</v>
      </c>
      <c r="N2726" s="20"/>
      <c r="O2726" s="20"/>
      <c r="P2726" s="20" t="s">
        <v>14315</v>
      </c>
      <c r="Q2726" s="20" t="s">
        <v>2051</v>
      </c>
      <c r="R2726" s="2" t="s">
        <v>2067</v>
      </c>
      <c r="S2726" s="2" t="s">
        <v>6528</v>
      </c>
      <c r="T2726" s="2" t="s">
        <v>137</v>
      </c>
      <c r="U2726" s="2"/>
      <c r="V2726" s="2"/>
    </row>
    <row r="2727" spans="1:22" ht="14.25" customHeight="1">
      <c r="A2727" s="20" t="s">
        <v>14342</v>
      </c>
      <c r="B2727" s="20" t="s">
        <v>4156</v>
      </c>
      <c r="C2727" s="20" t="s">
        <v>14343</v>
      </c>
      <c r="D2727" s="20" t="s">
        <v>1668</v>
      </c>
      <c r="E2727" s="20" t="s">
        <v>96</v>
      </c>
      <c r="F2727" s="20" t="s">
        <v>14344</v>
      </c>
      <c r="G2727" s="20" t="s">
        <v>2046</v>
      </c>
      <c r="H2727" s="20" t="s">
        <v>14345</v>
      </c>
      <c r="I2727" s="20" t="s">
        <v>14346</v>
      </c>
      <c r="J2727" s="20"/>
      <c r="K2727" s="20"/>
      <c r="L2727" s="20"/>
      <c r="M2727" s="20" t="s">
        <v>1566</v>
      </c>
      <c r="N2727" s="20"/>
      <c r="O2727" s="20"/>
      <c r="P2727" s="20" t="s">
        <v>14315</v>
      </c>
      <c r="Q2727" s="20" t="s">
        <v>2051</v>
      </c>
      <c r="R2727" s="2" t="s">
        <v>2052</v>
      </c>
      <c r="S2727" s="2" t="s">
        <v>6553</v>
      </c>
      <c r="T2727" s="2" t="s">
        <v>137</v>
      </c>
      <c r="U2727" s="2"/>
      <c r="V2727" s="2"/>
    </row>
    <row r="2728" spans="1:22" ht="14.25" customHeight="1">
      <c r="A2728" s="20" t="s">
        <v>14347</v>
      </c>
      <c r="B2728" s="20" t="s">
        <v>2471</v>
      </c>
      <c r="C2728" s="20" t="s">
        <v>3980</v>
      </c>
      <c r="D2728" s="20" t="s">
        <v>1668</v>
      </c>
      <c r="E2728" s="20" t="s">
        <v>96</v>
      </c>
      <c r="F2728" s="20" t="s">
        <v>1690</v>
      </c>
      <c r="G2728" s="20" t="s">
        <v>2046</v>
      </c>
      <c r="H2728" s="20" t="s">
        <v>14348</v>
      </c>
      <c r="I2728" s="20"/>
      <c r="J2728" s="20"/>
      <c r="K2728" s="20" t="s">
        <v>14314</v>
      </c>
      <c r="L2728" s="20"/>
      <c r="M2728" s="20"/>
      <c r="N2728" s="20"/>
      <c r="O2728" s="20"/>
      <c r="P2728" s="20" t="s">
        <v>14315</v>
      </c>
      <c r="Q2728" s="20" t="s">
        <v>2051</v>
      </c>
      <c r="R2728" s="2"/>
      <c r="S2728" s="16" t="s">
        <v>6563</v>
      </c>
      <c r="T2728" s="2" t="s">
        <v>137</v>
      </c>
      <c r="U2728" s="2"/>
      <c r="V2728" s="2"/>
    </row>
    <row r="2729" spans="1:22" ht="14.25" customHeight="1">
      <c r="A2729" s="20" t="s">
        <v>14349</v>
      </c>
      <c r="B2729" s="20" t="s">
        <v>2379</v>
      </c>
      <c r="C2729" s="20" t="s">
        <v>5274</v>
      </c>
      <c r="D2729" s="20" t="s">
        <v>1668</v>
      </c>
      <c r="E2729" s="20" t="s">
        <v>96</v>
      </c>
      <c r="F2729" s="20" t="s">
        <v>1936</v>
      </c>
      <c r="G2729" s="20" t="s">
        <v>2046</v>
      </c>
      <c r="H2729" s="20" t="s">
        <v>14350</v>
      </c>
      <c r="I2729" s="20"/>
      <c r="J2729" s="20"/>
      <c r="K2729" s="20" t="s">
        <v>14314</v>
      </c>
      <c r="L2729" s="20"/>
      <c r="M2729" s="20"/>
      <c r="N2729" s="20"/>
      <c r="O2729" s="20"/>
      <c r="P2729" s="20" t="s">
        <v>14315</v>
      </c>
      <c r="Q2729" s="20" t="s">
        <v>2051</v>
      </c>
      <c r="R2729" s="2"/>
      <c r="S2729" s="16" t="s">
        <v>6563</v>
      </c>
      <c r="T2729" s="2" t="s">
        <v>137</v>
      </c>
      <c r="U2729" s="2"/>
      <c r="V2729" s="2"/>
    </row>
    <row r="2730" spans="1:22" ht="14.25" customHeight="1">
      <c r="A2730" s="20" t="s">
        <v>14351</v>
      </c>
      <c r="B2730" s="20" t="s">
        <v>2515</v>
      </c>
      <c r="C2730" s="20" t="s">
        <v>6047</v>
      </c>
      <c r="D2730" s="20" t="s">
        <v>1668</v>
      </c>
      <c r="E2730" s="20" t="s">
        <v>96</v>
      </c>
      <c r="F2730" s="20" t="s">
        <v>14352</v>
      </c>
      <c r="G2730" s="20" t="s">
        <v>2046</v>
      </c>
      <c r="H2730" s="20" t="s">
        <v>14353</v>
      </c>
      <c r="I2730" s="20" t="s">
        <v>14354</v>
      </c>
      <c r="J2730" s="20"/>
      <c r="K2730" s="20"/>
      <c r="L2730" s="20"/>
      <c r="M2730" s="20" t="s">
        <v>6585</v>
      </c>
      <c r="N2730" s="20"/>
      <c r="O2730" s="20"/>
      <c r="P2730" s="20" t="s">
        <v>14315</v>
      </c>
      <c r="Q2730" s="20" t="s">
        <v>2051</v>
      </c>
      <c r="R2730" s="2"/>
      <c r="S2730" s="16" t="s">
        <v>6586</v>
      </c>
      <c r="T2730" s="2" t="s">
        <v>137</v>
      </c>
      <c r="U2730" s="2"/>
      <c r="V2730" s="2"/>
    </row>
    <row r="2731" spans="1:22" ht="14.25" customHeight="1">
      <c r="A2731" s="20" t="s">
        <v>14355</v>
      </c>
      <c r="B2731" s="20" t="s">
        <v>14356</v>
      </c>
      <c r="C2731" s="20" t="s">
        <v>14357</v>
      </c>
      <c r="D2731" s="20" t="s">
        <v>1668</v>
      </c>
      <c r="E2731" s="20" t="s">
        <v>96</v>
      </c>
      <c r="F2731" s="20" t="s">
        <v>1740</v>
      </c>
      <c r="G2731" s="20" t="s">
        <v>2046</v>
      </c>
      <c r="H2731" s="20" t="s">
        <v>14358</v>
      </c>
      <c r="I2731" s="20"/>
      <c r="J2731" s="20"/>
      <c r="K2731" s="20"/>
      <c r="L2731" s="20"/>
      <c r="M2731" s="20"/>
      <c r="N2731" s="20"/>
      <c r="O2731" s="20"/>
      <c r="P2731" s="20" t="s">
        <v>14315</v>
      </c>
      <c r="Q2731" s="20" t="s">
        <v>2051</v>
      </c>
      <c r="R2731" s="2"/>
      <c r="S2731" s="16" t="s">
        <v>6563</v>
      </c>
      <c r="T2731" s="2" t="s">
        <v>137</v>
      </c>
      <c r="U2731" s="2"/>
      <c r="V2731" s="2"/>
    </row>
    <row r="2732" spans="1:22" ht="14.25" customHeight="1">
      <c r="A2732" s="20" t="s">
        <v>14359</v>
      </c>
      <c r="B2732" s="20" t="s">
        <v>5841</v>
      </c>
      <c r="C2732" s="20" t="s">
        <v>14360</v>
      </c>
      <c r="D2732" s="20" t="s">
        <v>1668</v>
      </c>
      <c r="E2732" s="20" t="s">
        <v>96</v>
      </c>
      <c r="F2732" s="20" t="s">
        <v>14361</v>
      </c>
      <c r="G2732" s="20" t="s">
        <v>2046</v>
      </c>
      <c r="H2732" s="20" t="s">
        <v>14362</v>
      </c>
      <c r="I2732" s="20" t="s">
        <v>14363</v>
      </c>
      <c r="J2732" s="20"/>
      <c r="K2732" s="20"/>
      <c r="L2732" s="20"/>
      <c r="M2732" s="20" t="s">
        <v>59</v>
      </c>
      <c r="N2732" s="20"/>
      <c r="O2732" s="20"/>
      <c r="P2732" s="20" t="s">
        <v>14315</v>
      </c>
      <c r="Q2732" s="20" t="s">
        <v>2051</v>
      </c>
      <c r="R2732" s="2"/>
      <c r="S2732" s="2" t="s">
        <v>6528</v>
      </c>
      <c r="T2732" s="2" t="s">
        <v>137</v>
      </c>
      <c r="U2732" s="2"/>
      <c r="V2732" s="2"/>
    </row>
    <row r="2733" spans="1:22" ht="14.25" customHeight="1">
      <c r="A2733" s="20" t="s">
        <v>14364</v>
      </c>
      <c r="B2733" s="20" t="s">
        <v>3915</v>
      </c>
      <c r="C2733" s="20" t="s">
        <v>7646</v>
      </c>
      <c r="D2733" s="20" t="s">
        <v>320</v>
      </c>
      <c r="E2733" s="20" t="s">
        <v>264</v>
      </c>
      <c r="F2733" s="20" t="s">
        <v>14365</v>
      </c>
      <c r="G2733" s="20" t="s">
        <v>2046</v>
      </c>
      <c r="H2733" s="20" t="s">
        <v>14366</v>
      </c>
      <c r="I2733" s="20"/>
      <c r="J2733" s="20" t="s">
        <v>14367</v>
      </c>
      <c r="K2733" s="20"/>
      <c r="L2733" s="20" t="s">
        <v>8807</v>
      </c>
      <c r="M2733" s="20" t="s">
        <v>1566</v>
      </c>
      <c r="N2733" s="20"/>
      <c r="O2733" s="20"/>
      <c r="P2733" s="20" t="s">
        <v>14368</v>
      </c>
      <c r="Q2733" s="20" t="s">
        <v>2051</v>
      </c>
      <c r="R2733" s="2" t="s">
        <v>2067</v>
      </c>
      <c r="S2733" s="2" t="s">
        <v>6528</v>
      </c>
      <c r="T2733" s="2" t="s">
        <v>319</v>
      </c>
      <c r="U2733" s="2"/>
      <c r="V2733" s="2"/>
    </row>
    <row r="2734" spans="1:22" ht="14.25" customHeight="1">
      <c r="A2734" s="20" t="s">
        <v>14369</v>
      </c>
      <c r="B2734" s="20" t="s">
        <v>3651</v>
      </c>
      <c r="C2734" s="20" t="s">
        <v>14370</v>
      </c>
      <c r="D2734" s="20" t="s">
        <v>320</v>
      </c>
      <c r="E2734" s="20" t="s">
        <v>264</v>
      </c>
      <c r="F2734" s="20" t="s">
        <v>14371</v>
      </c>
      <c r="G2734" s="20" t="s">
        <v>2046</v>
      </c>
      <c r="H2734" s="20" t="s">
        <v>14372</v>
      </c>
      <c r="I2734" s="20" t="s">
        <v>14373</v>
      </c>
      <c r="J2734" s="20"/>
      <c r="K2734" s="20"/>
      <c r="L2734" s="20" t="s">
        <v>8807</v>
      </c>
      <c r="M2734" s="20" t="s">
        <v>1566</v>
      </c>
      <c r="N2734" s="20"/>
      <c r="O2734" s="20"/>
      <c r="P2734" s="20" t="s">
        <v>14368</v>
      </c>
      <c r="Q2734" s="20" t="s">
        <v>2051</v>
      </c>
      <c r="R2734" s="2" t="s">
        <v>2067</v>
      </c>
      <c r="S2734" s="2" t="s">
        <v>6528</v>
      </c>
      <c r="T2734" s="2" t="s">
        <v>319</v>
      </c>
      <c r="U2734" s="2"/>
      <c r="V2734" s="2"/>
    </row>
    <row r="2735" spans="1:22" ht="14.25" customHeight="1">
      <c r="A2735" s="20" t="s">
        <v>14374</v>
      </c>
      <c r="B2735" s="20" t="s">
        <v>2768</v>
      </c>
      <c r="C2735" s="20" t="s">
        <v>2955</v>
      </c>
      <c r="D2735" s="20" t="s">
        <v>320</v>
      </c>
      <c r="E2735" s="20" t="s">
        <v>264</v>
      </c>
      <c r="F2735" s="20" t="s">
        <v>14375</v>
      </c>
      <c r="G2735" s="20" t="s">
        <v>2046</v>
      </c>
      <c r="H2735" s="20" t="s">
        <v>14376</v>
      </c>
      <c r="I2735" s="20" t="s">
        <v>14377</v>
      </c>
      <c r="J2735" s="20"/>
      <c r="K2735" s="20"/>
      <c r="L2735" s="20" t="s">
        <v>8807</v>
      </c>
      <c r="M2735" s="20" t="s">
        <v>1566</v>
      </c>
      <c r="N2735" s="20"/>
      <c r="O2735" s="20"/>
      <c r="P2735" s="20" t="s">
        <v>14368</v>
      </c>
      <c r="Q2735" s="20" t="s">
        <v>2051</v>
      </c>
      <c r="R2735" s="2" t="s">
        <v>2067</v>
      </c>
      <c r="S2735" s="2" t="s">
        <v>6528</v>
      </c>
      <c r="T2735" s="2" t="s">
        <v>319</v>
      </c>
      <c r="U2735" s="2"/>
      <c r="V2735" s="2"/>
    </row>
    <row r="2736" spans="1:22" ht="14.25" customHeight="1">
      <c r="A2736" s="20" t="s">
        <v>14378</v>
      </c>
      <c r="B2736" s="20" t="s">
        <v>7546</v>
      </c>
      <c r="C2736" s="20" t="s">
        <v>14379</v>
      </c>
      <c r="D2736" s="20" t="s">
        <v>320</v>
      </c>
      <c r="E2736" s="20" t="s">
        <v>264</v>
      </c>
      <c r="F2736" s="20" t="s">
        <v>14380</v>
      </c>
      <c r="G2736" s="20" t="s">
        <v>2046</v>
      </c>
      <c r="H2736" s="20" t="s">
        <v>14381</v>
      </c>
      <c r="I2736" s="20"/>
      <c r="J2736" s="20"/>
      <c r="K2736" s="20"/>
      <c r="L2736" s="20" t="s">
        <v>8807</v>
      </c>
      <c r="M2736" s="20" t="s">
        <v>1566</v>
      </c>
      <c r="N2736" s="20"/>
      <c r="O2736" s="20"/>
      <c r="P2736" s="20" t="s">
        <v>14368</v>
      </c>
      <c r="Q2736" s="20" t="s">
        <v>2051</v>
      </c>
      <c r="R2736" s="2" t="s">
        <v>2067</v>
      </c>
      <c r="S2736" s="2" t="s">
        <v>6528</v>
      </c>
      <c r="T2736" s="2" t="s">
        <v>319</v>
      </c>
      <c r="U2736" s="2"/>
      <c r="V2736" s="2"/>
    </row>
    <row r="2737" spans="1:22" ht="14.25" customHeight="1">
      <c r="A2737" s="20" t="s">
        <v>14382</v>
      </c>
      <c r="B2737" s="20" t="s">
        <v>5231</v>
      </c>
      <c r="C2737" s="20" t="s">
        <v>14383</v>
      </c>
      <c r="D2737" s="20" t="s">
        <v>320</v>
      </c>
      <c r="E2737" s="20" t="s">
        <v>264</v>
      </c>
      <c r="F2737" s="20" t="s">
        <v>14384</v>
      </c>
      <c r="G2737" s="20" t="s">
        <v>2046</v>
      </c>
      <c r="H2737" s="20" t="s">
        <v>14385</v>
      </c>
      <c r="I2737" s="20"/>
      <c r="J2737" s="20"/>
      <c r="K2737" s="20"/>
      <c r="L2737" s="20" t="s">
        <v>8807</v>
      </c>
      <c r="M2737" s="20" t="s">
        <v>1566</v>
      </c>
      <c r="N2737" s="20"/>
      <c r="O2737" s="20"/>
      <c r="P2737" s="20" t="s">
        <v>14368</v>
      </c>
      <c r="Q2737" s="20" t="s">
        <v>2051</v>
      </c>
      <c r="R2737" s="2" t="s">
        <v>2067</v>
      </c>
      <c r="S2737" s="2" t="s">
        <v>6528</v>
      </c>
      <c r="T2737" s="2" t="s">
        <v>319</v>
      </c>
      <c r="U2737" s="2"/>
      <c r="V2737" s="2"/>
    </row>
    <row r="2738" spans="1:22" ht="14.25" customHeight="1">
      <c r="A2738" s="20" t="s">
        <v>14386</v>
      </c>
      <c r="B2738" s="20" t="s">
        <v>2805</v>
      </c>
      <c r="C2738" s="20" t="s">
        <v>14387</v>
      </c>
      <c r="D2738" s="20" t="s">
        <v>320</v>
      </c>
      <c r="E2738" s="20" t="s">
        <v>264</v>
      </c>
      <c r="F2738" s="20" t="s">
        <v>2538</v>
      </c>
      <c r="G2738" s="20" t="s">
        <v>2046</v>
      </c>
      <c r="H2738" s="20" t="s">
        <v>14388</v>
      </c>
      <c r="I2738" s="20"/>
      <c r="J2738" s="20"/>
      <c r="K2738" s="20"/>
      <c r="L2738" s="20" t="s">
        <v>8807</v>
      </c>
      <c r="M2738" s="20" t="s">
        <v>1566</v>
      </c>
      <c r="N2738" s="20"/>
      <c r="O2738" s="20"/>
      <c r="P2738" s="20" t="s">
        <v>14368</v>
      </c>
      <c r="Q2738" s="20" t="s">
        <v>2051</v>
      </c>
      <c r="R2738" s="2" t="s">
        <v>2067</v>
      </c>
      <c r="S2738" s="2" t="s">
        <v>6528</v>
      </c>
      <c r="T2738" s="2" t="s">
        <v>319</v>
      </c>
      <c r="U2738" s="2"/>
      <c r="V2738" s="2"/>
    </row>
    <row r="2739" spans="1:22" ht="14.25" customHeight="1">
      <c r="A2739" s="20" t="s">
        <v>14389</v>
      </c>
      <c r="B2739" s="20" t="s">
        <v>7427</v>
      </c>
      <c r="C2739" s="20" t="s">
        <v>14390</v>
      </c>
      <c r="D2739" s="20" t="s">
        <v>320</v>
      </c>
      <c r="E2739" s="20" t="s">
        <v>264</v>
      </c>
      <c r="F2739" s="20" t="s">
        <v>14380</v>
      </c>
      <c r="G2739" s="20" t="s">
        <v>2046</v>
      </c>
      <c r="H2739" s="20" t="s">
        <v>14391</v>
      </c>
      <c r="I2739" s="20" t="s">
        <v>14392</v>
      </c>
      <c r="J2739" s="20"/>
      <c r="K2739" s="20"/>
      <c r="L2739" s="20" t="s">
        <v>8807</v>
      </c>
      <c r="M2739" s="20" t="s">
        <v>1566</v>
      </c>
      <c r="N2739" s="20"/>
      <c r="O2739" s="20"/>
      <c r="P2739" s="20" t="s">
        <v>14368</v>
      </c>
      <c r="Q2739" s="20" t="s">
        <v>2051</v>
      </c>
      <c r="R2739" s="2" t="s">
        <v>2067</v>
      </c>
      <c r="S2739" s="2" t="s">
        <v>6528</v>
      </c>
      <c r="T2739" s="2" t="s">
        <v>319</v>
      </c>
      <c r="U2739" s="2"/>
      <c r="V2739" s="2"/>
    </row>
    <row r="2740" spans="1:22" ht="14.25" customHeight="1">
      <c r="A2740" s="20"/>
      <c r="B2740" s="20" t="s">
        <v>8780</v>
      </c>
      <c r="C2740" s="20" t="s">
        <v>14393</v>
      </c>
      <c r="D2740" s="20" t="s">
        <v>338</v>
      </c>
      <c r="E2740" s="20" t="s">
        <v>96</v>
      </c>
      <c r="F2740" s="20" t="s">
        <v>14394</v>
      </c>
      <c r="G2740" s="20" t="s">
        <v>2046</v>
      </c>
      <c r="H2740" s="20" t="s">
        <v>14395</v>
      </c>
      <c r="I2740" s="20"/>
      <c r="J2740" s="20"/>
      <c r="K2740" s="20" t="s">
        <v>14396</v>
      </c>
      <c r="L2740" s="20" t="s">
        <v>14397</v>
      </c>
      <c r="M2740" s="20" t="s">
        <v>1566</v>
      </c>
      <c r="N2740" s="20"/>
      <c r="O2740" s="20"/>
      <c r="P2740" s="20" t="s">
        <v>14398</v>
      </c>
      <c r="Q2740" s="20" t="s">
        <v>2051</v>
      </c>
      <c r="R2740" s="2" t="s">
        <v>2067</v>
      </c>
      <c r="S2740" s="2" t="s">
        <v>6528</v>
      </c>
      <c r="T2740" s="2" t="s">
        <v>337</v>
      </c>
      <c r="U2740" s="2"/>
      <c r="V2740" s="2"/>
    </row>
    <row r="2741" spans="1:22" ht="14.25" customHeight="1">
      <c r="A2741" s="20"/>
      <c r="B2741" s="20" t="s">
        <v>4637</v>
      </c>
      <c r="C2741" s="20" t="s">
        <v>14399</v>
      </c>
      <c r="D2741" s="20" t="s">
        <v>338</v>
      </c>
      <c r="E2741" s="20" t="s">
        <v>96</v>
      </c>
      <c r="F2741" s="20" t="s">
        <v>14400</v>
      </c>
      <c r="G2741" s="20" t="s">
        <v>2046</v>
      </c>
      <c r="H2741" s="20" t="s">
        <v>14401</v>
      </c>
      <c r="I2741" s="20"/>
      <c r="J2741" s="20"/>
      <c r="K2741" s="20" t="s">
        <v>14396</v>
      </c>
      <c r="L2741" s="20" t="s">
        <v>14397</v>
      </c>
      <c r="M2741" s="20" t="s">
        <v>1566</v>
      </c>
      <c r="N2741" s="20"/>
      <c r="O2741" s="20"/>
      <c r="P2741" s="20" t="s">
        <v>14398</v>
      </c>
      <c r="Q2741" s="20" t="s">
        <v>2051</v>
      </c>
      <c r="R2741" s="2" t="s">
        <v>2067</v>
      </c>
      <c r="S2741" s="2" t="s">
        <v>6528</v>
      </c>
      <c r="T2741" s="2" t="s">
        <v>337</v>
      </c>
      <c r="U2741" s="2"/>
      <c r="V2741" s="2"/>
    </row>
    <row r="2742" spans="1:22" ht="14.25" customHeight="1">
      <c r="A2742" s="20" t="s">
        <v>14402</v>
      </c>
      <c r="B2742" s="20" t="s">
        <v>4411</v>
      </c>
      <c r="C2742" s="20" t="s">
        <v>13395</v>
      </c>
      <c r="D2742" s="20" t="s">
        <v>338</v>
      </c>
      <c r="E2742" s="20" t="s">
        <v>96</v>
      </c>
      <c r="F2742" s="20" t="s">
        <v>14403</v>
      </c>
      <c r="G2742" s="20" t="s">
        <v>2046</v>
      </c>
      <c r="H2742" s="20" t="s">
        <v>14404</v>
      </c>
      <c r="I2742" s="20"/>
      <c r="J2742" s="20" t="s">
        <v>14405</v>
      </c>
      <c r="K2742" s="20" t="s">
        <v>14396</v>
      </c>
      <c r="L2742" s="20" t="s">
        <v>14397</v>
      </c>
      <c r="M2742" s="20" t="s">
        <v>6585</v>
      </c>
      <c r="N2742" s="20"/>
      <c r="O2742" s="20"/>
      <c r="P2742" s="20" t="s">
        <v>14398</v>
      </c>
      <c r="Q2742" s="20" t="s">
        <v>2051</v>
      </c>
      <c r="R2742" s="2"/>
      <c r="S2742" s="16" t="s">
        <v>6586</v>
      </c>
      <c r="T2742" s="2" t="s">
        <v>337</v>
      </c>
      <c r="U2742" s="2"/>
      <c r="V2742" s="2"/>
    </row>
    <row r="2743" spans="1:22" ht="14.25" customHeight="1">
      <c r="A2743" s="20"/>
      <c r="B2743" s="20" t="s">
        <v>4266</v>
      </c>
      <c r="C2743" s="20" t="s">
        <v>14406</v>
      </c>
      <c r="D2743" s="20" t="s">
        <v>338</v>
      </c>
      <c r="E2743" s="20" t="s">
        <v>96</v>
      </c>
      <c r="F2743" s="20" t="s">
        <v>14407</v>
      </c>
      <c r="G2743" s="20" t="s">
        <v>2046</v>
      </c>
      <c r="H2743" s="20" t="s">
        <v>14408</v>
      </c>
      <c r="I2743" s="20"/>
      <c r="J2743" s="20"/>
      <c r="K2743" s="20" t="s">
        <v>14396</v>
      </c>
      <c r="L2743" s="20" t="s">
        <v>14397</v>
      </c>
      <c r="M2743" s="20" t="s">
        <v>1566</v>
      </c>
      <c r="N2743" s="20"/>
      <c r="O2743" s="20"/>
      <c r="P2743" s="20" t="s">
        <v>14398</v>
      </c>
      <c r="Q2743" s="20" t="s">
        <v>2051</v>
      </c>
      <c r="R2743" s="2" t="s">
        <v>2067</v>
      </c>
      <c r="S2743" s="2" t="s">
        <v>6528</v>
      </c>
      <c r="T2743" s="2" t="s">
        <v>337</v>
      </c>
      <c r="U2743" s="2"/>
      <c r="V2743" s="2"/>
    </row>
    <row r="2744" spans="1:22" ht="14.25" customHeight="1">
      <c r="A2744" s="20"/>
      <c r="B2744" s="20" t="s">
        <v>3990</v>
      </c>
      <c r="C2744" s="20" t="s">
        <v>7723</v>
      </c>
      <c r="D2744" s="20" t="s">
        <v>338</v>
      </c>
      <c r="E2744" s="20" t="s">
        <v>96</v>
      </c>
      <c r="F2744" s="20" t="s">
        <v>14409</v>
      </c>
      <c r="G2744" s="20" t="s">
        <v>2046</v>
      </c>
      <c r="H2744" s="20" t="s">
        <v>14410</v>
      </c>
      <c r="I2744" s="20"/>
      <c r="J2744" s="20"/>
      <c r="K2744" s="20" t="s">
        <v>14396</v>
      </c>
      <c r="L2744" s="20" t="s">
        <v>14397</v>
      </c>
      <c r="M2744" s="20" t="s">
        <v>1566</v>
      </c>
      <c r="N2744" s="20"/>
      <c r="O2744" s="20"/>
      <c r="P2744" s="20" t="s">
        <v>14398</v>
      </c>
      <c r="Q2744" s="20" t="s">
        <v>2051</v>
      </c>
      <c r="R2744" s="2" t="s">
        <v>2067</v>
      </c>
      <c r="S2744" s="2" t="s">
        <v>6528</v>
      </c>
      <c r="T2744" s="2" t="s">
        <v>337</v>
      </c>
      <c r="U2744" s="2"/>
      <c r="V2744" s="2"/>
    </row>
    <row r="2745" spans="1:22" ht="14.25" customHeight="1">
      <c r="A2745" s="20" t="s">
        <v>14411</v>
      </c>
      <c r="B2745" s="20" t="s">
        <v>14412</v>
      </c>
      <c r="C2745" s="20" t="s">
        <v>14413</v>
      </c>
      <c r="D2745" s="20" t="s">
        <v>338</v>
      </c>
      <c r="E2745" s="20" t="s">
        <v>96</v>
      </c>
      <c r="F2745" s="20" t="s">
        <v>14414</v>
      </c>
      <c r="G2745" s="20" t="s">
        <v>2046</v>
      </c>
      <c r="H2745" s="20" t="s">
        <v>14415</v>
      </c>
      <c r="I2745" s="20"/>
      <c r="J2745" s="20"/>
      <c r="K2745" s="20" t="s">
        <v>14396</v>
      </c>
      <c r="L2745" s="20" t="s">
        <v>14397</v>
      </c>
      <c r="M2745" s="20" t="s">
        <v>60</v>
      </c>
      <c r="N2745" s="20"/>
      <c r="O2745" s="20"/>
      <c r="P2745" s="20" t="s">
        <v>14398</v>
      </c>
      <c r="Q2745" s="20" t="s">
        <v>2051</v>
      </c>
      <c r="R2745" s="2"/>
      <c r="S2745" s="2" t="s">
        <v>6528</v>
      </c>
      <c r="T2745" s="2" t="s">
        <v>337</v>
      </c>
      <c r="U2745" s="2"/>
      <c r="V2745" s="2"/>
    </row>
    <row r="2746" spans="1:22" ht="14.25" customHeight="1">
      <c r="A2746" s="20" t="s">
        <v>14416</v>
      </c>
      <c r="B2746" s="20" t="s">
        <v>9754</v>
      </c>
      <c r="C2746" s="20" t="s">
        <v>2541</v>
      </c>
      <c r="D2746" s="20" t="s">
        <v>338</v>
      </c>
      <c r="E2746" s="20" t="s">
        <v>96</v>
      </c>
      <c r="F2746" s="20" t="s">
        <v>1852</v>
      </c>
      <c r="G2746" s="20" t="s">
        <v>2046</v>
      </c>
      <c r="H2746" s="20" t="s">
        <v>14417</v>
      </c>
      <c r="I2746" s="20"/>
      <c r="J2746" s="20"/>
      <c r="K2746" s="20" t="s">
        <v>14396</v>
      </c>
      <c r="L2746" s="20" t="s">
        <v>14397</v>
      </c>
      <c r="M2746" s="20"/>
      <c r="N2746" s="20"/>
      <c r="O2746" s="20"/>
      <c r="P2746" s="20" t="s">
        <v>14398</v>
      </c>
      <c r="Q2746" s="20" t="s">
        <v>2051</v>
      </c>
      <c r="R2746" s="2"/>
      <c r="S2746" s="16" t="s">
        <v>6563</v>
      </c>
      <c r="T2746" s="2" t="s">
        <v>337</v>
      </c>
      <c r="U2746" s="2"/>
      <c r="V2746" s="2"/>
    </row>
    <row r="2747" spans="1:22" ht="14.25" customHeight="1">
      <c r="A2747" s="20" t="s">
        <v>14418</v>
      </c>
      <c r="B2747" s="20" t="s">
        <v>14419</v>
      </c>
      <c r="C2747" s="20" t="s">
        <v>14420</v>
      </c>
      <c r="D2747" s="20" t="s">
        <v>338</v>
      </c>
      <c r="E2747" s="20" t="s">
        <v>96</v>
      </c>
      <c r="F2747" s="20" t="s">
        <v>14421</v>
      </c>
      <c r="G2747" s="20" t="s">
        <v>2046</v>
      </c>
      <c r="H2747" s="20" t="s">
        <v>14422</v>
      </c>
      <c r="I2747" s="20"/>
      <c r="J2747" s="20" t="s">
        <v>14423</v>
      </c>
      <c r="K2747" s="20" t="s">
        <v>14396</v>
      </c>
      <c r="L2747" s="20" t="s">
        <v>14397</v>
      </c>
      <c r="M2747" s="20" t="s">
        <v>60</v>
      </c>
      <c r="N2747" s="20"/>
      <c r="O2747" s="20"/>
      <c r="P2747" s="20" t="s">
        <v>14398</v>
      </c>
      <c r="Q2747" s="20" t="s">
        <v>2051</v>
      </c>
      <c r="R2747" s="2"/>
      <c r="S2747" s="2" t="s">
        <v>6679</v>
      </c>
      <c r="T2747" s="2" t="s">
        <v>337</v>
      </c>
      <c r="U2747" s="2"/>
      <c r="V2747" s="2"/>
    </row>
    <row r="2748" spans="1:22" ht="14.25" customHeight="1">
      <c r="A2748" s="20"/>
      <c r="B2748" s="20" t="s">
        <v>2515</v>
      </c>
      <c r="C2748" s="20" t="s">
        <v>14424</v>
      </c>
      <c r="D2748" s="20" t="s">
        <v>338</v>
      </c>
      <c r="E2748" s="20" t="s">
        <v>96</v>
      </c>
      <c r="F2748" s="20" t="s">
        <v>14425</v>
      </c>
      <c r="G2748" s="20" t="s">
        <v>2046</v>
      </c>
      <c r="H2748" s="20" t="s">
        <v>14426</v>
      </c>
      <c r="I2748" s="20"/>
      <c r="J2748" s="20"/>
      <c r="K2748" s="20" t="s">
        <v>14396</v>
      </c>
      <c r="L2748" s="20" t="s">
        <v>14397</v>
      </c>
      <c r="M2748" s="20" t="s">
        <v>1566</v>
      </c>
      <c r="N2748" s="20"/>
      <c r="O2748" s="20"/>
      <c r="P2748" s="20" t="s">
        <v>14398</v>
      </c>
      <c r="Q2748" s="20" t="s">
        <v>2051</v>
      </c>
      <c r="R2748" s="2" t="s">
        <v>2067</v>
      </c>
      <c r="S2748" s="2" t="s">
        <v>6528</v>
      </c>
      <c r="T2748" s="2" t="s">
        <v>337</v>
      </c>
      <c r="U2748" s="2"/>
      <c r="V2748" s="2"/>
    </row>
    <row r="2749" spans="1:22" ht="14.25" customHeight="1">
      <c r="A2749" s="20" t="s">
        <v>14427</v>
      </c>
      <c r="B2749" s="20" t="s">
        <v>2515</v>
      </c>
      <c r="C2749" s="20" t="s">
        <v>14428</v>
      </c>
      <c r="D2749" s="20" t="s">
        <v>338</v>
      </c>
      <c r="E2749" s="20" t="s">
        <v>96</v>
      </c>
      <c r="F2749" s="20" t="s">
        <v>1779</v>
      </c>
      <c r="G2749" s="20" t="s">
        <v>2046</v>
      </c>
      <c r="H2749" s="20" t="s">
        <v>14429</v>
      </c>
      <c r="I2749" s="20"/>
      <c r="J2749" s="20"/>
      <c r="K2749" s="20" t="s">
        <v>14396</v>
      </c>
      <c r="L2749" s="20" t="s">
        <v>14397</v>
      </c>
      <c r="M2749" s="20"/>
      <c r="N2749" s="20"/>
      <c r="O2749" s="20"/>
      <c r="P2749" s="20" t="s">
        <v>14398</v>
      </c>
      <c r="Q2749" s="20" t="s">
        <v>2051</v>
      </c>
      <c r="R2749" s="2"/>
      <c r="S2749" s="16" t="s">
        <v>6563</v>
      </c>
      <c r="T2749" s="2" t="s">
        <v>337</v>
      </c>
      <c r="U2749" s="2"/>
      <c r="V2749" s="2"/>
    </row>
    <row r="2750" spans="1:22" ht="14.25" customHeight="1">
      <c r="A2750" s="20" t="s">
        <v>14430</v>
      </c>
      <c r="B2750" s="20" t="s">
        <v>14431</v>
      </c>
      <c r="C2750" s="20" t="s">
        <v>14432</v>
      </c>
      <c r="D2750" s="20" t="s">
        <v>306</v>
      </c>
      <c r="E2750" s="20" t="s">
        <v>96</v>
      </c>
      <c r="F2750" s="20" t="s">
        <v>1720</v>
      </c>
      <c r="G2750" s="20" t="s">
        <v>2046</v>
      </c>
      <c r="H2750" s="20" t="s">
        <v>14433</v>
      </c>
      <c r="I2750" s="20"/>
      <c r="J2750" s="20"/>
      <c r="K2750" s="20"/>
      <c r="L2750" s="20"/>
      <c r="M2750" s="20"/>
      <c r="N2750" s="20"/>
      <c r="O2750" s="20"/>
      <c r="P2750" s="20" t="s">
        <v>14434</v>
      </c>
      <c r="Q2750" s="20" t="s">
        <v>2051</v>
      </c>
      <c r="R2750" s="2"/>
      <c r="S2750" s="16" t="s">
        <v>6563</v>
      </c>
      <c r="T2750" s="2" t="s">
        <v>305</v>
      </c>
      <c r="U2750" s="2"/>
      <c r="V2750" s="2"/>
    </row>
    <row r="2751" spans="1:22" ht="14.25" customHeight="1">
      <c r="A2751" s="20" t="s">
        <v>14435</v>
      </c>
      <c r="B2751" s="20" t="s">
        <v>14436</v>
      </c>
      <c r="C2751" s="20" t="s">
        <v>14437</v>
      </c>
      <c r="D2751" s="20" t="s">
        <v>306</v>
      </c>
      <c r="E2751" s="20" t="s">
        <v>96</v>
      </c>
      <c r="F2751" s="20" t="s">
        <v>14438</v>
      </c>
      <c r="G2751" s="20" t="s">
        <v>2046</v>
      </c>
      <c r="H2751" s="20" t="s">
        <v>14439</v>
      </c>
      <c r="I2751" s="20"/>
      <c r="J2751" s="20"/>
      <c r="K2751" s="20"/>
      <c r="L2751" s="20"/>
      <c r="M2751" s="20" t="s">
        <v>6585</v>
      </c>
      <c r="N2751" s="20"/>
      <c r="O2751" s="20"/>
      <c r="P2751" s="20" t="s">
        <v>14434</v>
      </c>
      <c r="Q2751" s="20" t="s">
        <v>2051</v>
      </c>
      <c r="R2751" s="2"/>
      <c r="S2751" s="16" t="s">
        <v>6586</v>
      </c>
      <c r="T2751" s="2" t="s">
        <v>305</v>
      </c>
      <c r="U2751" s="2"/>
      <c r="V2751" s="2"/>
    </row>
    <row r="2752" spans="1:22" ht="14.25" customHeight="1">
      <c r="A2752" s="20" t="s">
        <v>14440</v>
      </c>
      <c r="B2752" s="20" t="s">
        <v>5135</v>
      </c>
      <c r="C2752" s="20" t="s">
        <v>14441</v>
      </c>
      <c r="D2752" s="20" t="s">
        <v>1663</v>
      </c>
      <c r="E2752" s="20" t="s">
        <v>96</v>
      </c>
      <c r="F2752" s="20" t="s">
        <v>14442</v>
      </c>
      <c r="G2752" s="20" t="s">
        <v>2091</v>
      </c>
      <c r="H2752" s="20" t="s">
        <v>14443</v>
      </c>
      <c r="I2752" s="20"/>
      <c r="J2752" s="20" t="s">
        <v>14444</v>
      </c>
      <c r="K2752" s="20"/>
      <c r="L2752" s="20" t="s">
        <v>14445</v>
      </c>
      <c r="M2752" s="20" t="s">
        <v>1566</v>
      </c>
      <c r="N2752" s="20"/>
      <c r="O2752" s="20"/>
      <c r="P2752" s="20" t="s">
        <v>14446</v>
      </c>
      <c r="Q2752" s="20" t="s">
        <v>2051</v>
      </c>
      <c r="R2752" s="2" t="s">
        <v>2067</v>
      </c>
      <c r="S2752" s="2" t="s">
        <v>6528</v>
      </c>
      <c r="T2752" s="2" t="s">
        <v>2095</v>
      </c>
      <c r="U2752" s="2"/>
      <c r="V2752" s="2"/>
    </row>
    <row r="2753" spans="1:22" ht="14.25" customHeight="1">
      <c r="A2753" s="20" t="s">
        <v>14447</v>
      </c>
      <c r="B2753" s="20" t="s">
        <v>6904</v>
      </c>
      <c r="C2753" s="20" t="s">
        <v>14448</v>
      </c>
      <c r="D2753" s="20" t="s">
        <v>1663</v>
      </c>
      <c r="E2753" s="20" t="s">
        <v>96</v>
      </c>
      <c r="F2753" s="20" t="s">
        <v>14449</v>
      </c>
      <c r="G2753" s="20" t="s">
        <v>2091</v>
      </c>
      <c r="H2753" s="20" t="s">
        <v>14450</v>
      </c>
      <c r="I2753" s="20"/>
      <c r="J2753" s="20"/>
      <c r="K2753" s="20"/>
      <c r="L2753" s="20" t="s">
        <v>14445</v>
      </c>
      <c r="M2753" s="20" t="s">
        <v>59</v>
      </c>
      <c r="N2753" s="20"/>
      <c r="O2753" s="20"/>
      <c r="P2753" s="20" t="s">
        <v>14446</v>
      </c>
      <c r="Q2753" s="20" t="s">
        <v>2051</v>
      </c>
      <c r="R2753" s="2"/>
      <c r="S2753" s="2" t="s">
        <v>6528</v>
      </c>
      <c r="T2753" s="2" t="s">
        <v>2095</v>
      </c>
      <c r="U2753" s="2"/>
      <c r="V2753" s="2"/>
    </row>
    <row r="2754" spans="1:22" ht="14.25" customHeight="1">
      <c r="A2754" s="20" t="s">
        <v>14451</v>
      </c>
      <c r="B2754" s="20" t="s">
        <v>5389</v>
      </c>
      <c r="C2754" s="20" t="s">
        <v>2595</v>
      </c>
      <c r="D2754" s="20" t="s">
        <v>1663</v>
      </c>
      <c r="E2754" s="20" t="s">
        <v>96</v>
      </c>
      <c r="F2754" s="20" t="s">
        <v>14452</v>
      </c>
      <c r="G2754" s="20" t="s">
        <v>2091</v>
      </c>
      <c r="H2754" s="20" t="s">
        <v>14453</v>
      </c>
      <c r="I2754" s="20" t="s">
        <v>14454</v>
      </c>
      <c r="J2754" s="20"/>
      <c r="K2754" s="20"/>
      <c r="L2754" s="20" t="s">
        <v>14445</v>
      </c>
      <c r="M2754" s="20" t="s">
        <v>59</v>
      </c>
      <c r="N2754" s="20"/>
      <c r="O2754" s="20"/>
      <c r="P2754" s="20" t="s">
        <v>14446</v>
      </c>
      <c r="Q2754" s="20" t="s">
        <v>2051</v>
      </c>
      <c r="R2754" s="2"/>
      <c r="S2754" s="2" t="s">
        <v>6528</v>
      </c>
      <c r="T2754" s="2" t="s">
        <v>2095</v>
      </c>
      <c r="U2754" s="2"/>
      <c r="V2754" s="2"/>
    </row>
    <row r="2755" spans="1:22" ht="14.25" customHeight="1">
      <c r="A2755" s="20" t="s">
        <v>14455</v>
      </c>
      <c r="B2755" s="20" t="s">
        <v>14456</v>
      </c>
      <c r="C2755" s="20" t="s">
        <v>14457</v>
      </c>
      <c r="D2755" s="20" t="s">
        <v>1663</v>
      </c>
      <c r="E2755" s="20" t="s">
        <v>96</v>
      </c>
      <c r="F2755" s="20" t="s">
        <v>14458</v>
      </c>
      <c r="G2755" s="20" t="s">
        <v>2091</v>
      </c>
      <c r="H2755" s="20" t="s">
        <v>14459</v>
      </c>
      <c r="I2755" s="20" t="s">
        <v>14460</v>
      </c>
      <c r="J2755" s="20" t="s">
        <v>14461</v>
      </c>
      <c r="K2755" s="20"/>
      <c r="L2755" s="20" t="s">
        <v>14445</v>
      </c>
      <c r="M2755" s="20" t="s">
        <v>59</v>
      </c>
      <c r="N2755" s="20"/>
      <c r="O2755" s="20"/>
      <c r="P2755" s="20" t="s">
        <v>14446</v>
      </c>
      <c r="Q2755" s="20" t="s">
        <v>2051</v>
      </c>
      <c r="R2755" s="2"/>
      <c r="S2755" s="2" t="s">
        <v>6528</v>
      </c>
      <c r="T2755" s="2" t="s">
        <v>2095</v>
      </c>
      <c r="U2755" s="2"/>
      <c r="V2755" s="2"/>
    </row>
    <row r="2756" spans="1:22" ht="14.25" customHeight="1">
      <c r="A2756" s="20" t="s">
        <v>14462</v>
      </c>
      <c r="B2756" s="20" t="s">
        <v>3729</v>
      </c>
      <c r="C2756" s="20" t="s">
        <v>14463</v>
      </c>
      <c r="D2756" s="20" t="s">
        <v>1663</v>
      </c>
      <c r="E2756" s="20" t="s">
        <v>96</v>
      </c>
      <c r="F2756" s="20" t="s">
        <v>14464</v>
      </c>
      <c r="G2756" s="20" t="s">
        <v>2091</v>
      </c>
      <c r="H2756" s="20" t="s">
        <v>14465</v>
      </c>
      <c r="I2756" s="20"/>
      <c r="J2756" s="20" t="s">
        <v>14466</v>
      </c>
      <c r="K2756" s="20"/>
      <c r="L2756" s="20" t="s">
        <v>14445</v>
      </c>
      <c r="M2756" s="20" t="s">
        <v>59</v>
      </c>
      <c r="N2756" s="20"/>
      <c r="O2756" s="20"/>
      <c r="P2756" s="20" t="s">
        <v>14446</v>
      </c>
      <c r="Q2756" s="20" t="s">
        <v>2051</v>
      </c>
      <c r="R2756" s="2"/>
      <c r="S2756" s="2" t="s">
        <v>6528</v>
      </c>
      <c r="T2756" s="2" t="s">
        <v>2095</v>
      </c>
      <c r="U2756" s="2"/>
      <c r="V2756" s="2"/>
    </row>
    <row r="2757" spans="1:22" ht="14.25" customHeight="1">
      <c r="A2757" s="20" t="s">
        <v>14467</v>
      </c>
      <c r="B2757" s="20" t="s">
        <v>14468</v>
      </c>
      <c r="C2757" s="20" t="s">
        <v>4617</v>
      </c>
      <c r="D2757" s="20" t="s">
        <v>1663</v>
      </c>
      <c r="E2757" s="20" t="s">
        <v>96</v>
      </c>
      <c r="F2757" s="20" t="s">
        <v>14469</v>
      </c>
      <c r="G2757" s="20" t="s">
        <v>2091</v>
      </c>
      <c r="H2757" s="20" t="s">
        <v>14470</v>
      </c>
      <c r="I2757" s="20" t="s">
        <v>14471</v>
      </c>
      <c r="J2757" s="20"/>
      <c r="K2757" s="20"/>
      <c r="L2757" s="20" t="s">
        <v>14445</v>
      </c>
      <c r="M2757" s="20" t="s">
        <v>59</v>
      </c>
      <c r="N2757" s="20"/>
      <c r="O2757" s="20"/>
      <c r="P2757" s="20" t="s">
        <v>14446</v>
      </c>
      <c r="Q2757" s="20" t="s">
        <v>2051</v>
      </c>
      <c r="R2757" s="2"/>
      <c r="S2757" s="2" t="s">
        <v>6528</v>
      </c>
      <c r="T2757" s="2" t="s">
        <v>2095</v>
      </c>
      <c r="U2757" s="2"/>
      <c r="V2757" s="2"/>
    </row>
    <row r="2758" spans="1:22" ht="14.25" customHeight="1">
      <c r="A2758" s="20" t="s">
        <v>14472</v>
      </c>
      <c r="B2758" s="20" t="s">
        <v>4862</v>
      </c>
      <c r="C2758" s="20" t="s">
        <v>14473</v>
      </c>
      <c r="D2758" s="20" t="s">
        <v>1663</v>
      </c>
      <c r="E2758" s="20" t="s">
        <v>96</v>
      </c>
      <c r="F2758" s="20" t="s">
        <v>10267</v>
      </c>
      <c r="G2758" s="20" t="s">
        <v>2091</v>
      </c>
      <c r="H2758" s="20" t="s">
        <v>14474</v>
      </c>
      <c r="I2758" s="20" t="s">
        <v>14475</v>
      </c>
      <c r="J2758" s="20" t="s">
        <v>14476</v>
      </c>
      <c r="K2758" s="20"/>
      <c r="L2758" s="20" t="s">
        <v>14445</v>
      </c>
      <c r="M2758" s="20" t="s">
        <v>59</v>
      </c>
      <c r="N2758" s="20"/>
      <c r="O2758" s="20"/>
      <c r="P2758" s="20" t="s">
        <v>14446</v>
      </c>
      <c r="Q2758" s="20" t="s">
        <v>2051</v>
      </c>
      <c r="R2758" s="2"/>
      <c r="S2758" s="2" t="s">
        <v>6528</v>
      </c>
      <c r="T2758" s="2" t="s">
        <v>2095</v>
      </c>
      <c r="U2758" s="2"/>
      <c r="V2758" s="2"/>
    </row>
    <row r="2759" spans="1:22" ht="14.25" customHeight="1">
      <c r="A2759" s="20" t="s">
        <v>14477</v>
      </c>
      <c r="B2759" s="20" t="s">
        <v>14478</v>
      </c>
      <c r="C2759" s="20" t="s">
        <v>14479</v>
      </c>
      <c r="D2759" s="20" t="s">
        <v>1663</v>
      </c>
      <c r="E2759" s="20" t="s">
        <v>96</v>
      </c>
      <c r="F2759" s="20" t="s">
        <v>14480</v>
      </c>
      <c r="G2759" s="20" t="s">
        <v>2091</v>
      </c>
      <c r="H2759" s="20" t="s">
        <v>14481</v>
      </c>
      <c r="I2759" s="20" t="s">
        <v>14482</v>
      </c>
      <c r="J2759" s="20"/>
      <c r="K2759" s="20"/>
      <c r="L2759" s="20" t="s">
        <v>14445</v>
      </c>
      <c r="M2759" s="20" t="s">
        <v>59</v>
      </c>
      <c r="N2759" s="20"/>
      <c r="O2759" s="20"/>
      <c r="P2759" s="20" t="s">
        <v>14446</v>
      </c>
      <c r="Q2759" s="20" t="s">
        <v>2051</v>
      </c>
      <c r="R2759" s="2"/>
      <c r="S2759" s="2" t="s">
        <v>6528</v>
      </c>
      <c r="T2759" s="2" t="s">
        <v>2095</v>
      </c>
      <c r="U2759" s="2"/>
      <c r="V2759" s="2"/>
    </row>
    <row r="2760" spans="1:22" ht="14.25" customHeight="1">
      <c r="A2760" s="20" t="s">
        <v>14483</v>
      </c>
      <c r="B2760" s="20" t="s">
        <v>10405</v>
      </c>
      <c r="C2760" s="20" t="s">
        <v>14484</v>
      </c>
      <c r="D2760" s="20" t="s">
        <v>1663</v>
      </c>
      <c r="E2760" s="20" t="s">
        <v>96</v>
      </c>
      <c r="F2760" s="20" t="s">
        <v>14485</v>
      </c>
      <c r="G2760" s="20" t="s">
        <v>2091</v>
      </c>
      <c r="H2760" s="20" t="s">
        <v>14486</v>
      </c>
      <c r="I2760" s="20" t="s">
        <v>14487</v>
      </c>
      <c r="J2760" s="20"/>
      <c r="K2760" s="20"/>
      <c r="L2760" s="20" t="s">
        <v>14445</v>
      </c>
      <c r="M2760" s="20" t="s">
        <v>1566</v>
      </c>
      <c r="N2760" s="20"/>
      <c r="O2760" s="20"/>
      <c r="P2760" s="20" t="s">
        <v>14446</v>
      </c>
      <c r="Q2760" s="20" t="s">
        <v>2051</v>
      </c>
      <c r="R2760" s="2" t="s">
        <v>2067</v>
      </c>
      <c r="S2760" s="2" t="s">
        <v>6528</v>
      </c>
      <c r="T2760" s="2" t="s">
        <v>2095</v>
      </c>
      <c r="U2760" s="2"/>
      <c r="V2760" s="2"/>
    </row>
    <row r="2761" spans="1:22" ht="14.25" customHeight="1">
      <c r="A2761" s="20" t="s">
        <v>14488</v>
      </c>
      <c r="B2761" s="20" t="s">
        <v>4808</v>
      </c>
      <c r="C2761" s="20" t="s">
        <v>14489</v>
      </c>
      <c r="D2761" s="20" t="s">
        <v>1663</v>
      </c>
      <c r="E2761" s="20" t="s">
        <v>96</v>
      </c>
      <c r="F2761" s="20" t="s">
        <v>10125</v>
      </c>
      <c r="G2761" s="20" t="s">
        <v>2091</v>
      </c>
      <c r="H2761" s="20" t="s">
        <v>14490</v>
      </c>
      <c r="I2761" s="20" t="s">
        <v>14491</v>
      </c>
      <c r="J2761" s="20" t="s">
        <v>14492</v>
      </c>
      <c r="K2761" s="20"/>
      <c r="L2761" s="20" t="s">
        <v>14445</v>
      </c>
      <c r="M2761" s="20" t="s">
        <v>59</v>
      </c>
      <c r="N2761" s="20"/>
      <c r="O2761" s="20"/>
      <c r="P2761" s="20" t="s">
        <v>14446</v>
      </c>
      <c r="Q2761" s="20" t="s">
        <v>2051</v>
      </c>
      <c r="R2761" s="2"/>
      <c r="S2761" s="2" t="s">
        <v>6528</v>
      </c>
      <c r="T2761" s="2" t="s">
        <v>2095</v>
      </c>
      <c r="U2761" s="2"/>
      <c r="V2761" s="2"/>
    </row>
    <row r="2762" spans="1:22" ht="14.25" customHeight="1">
      <c r="A2762" s="20" t="s">
        <v>14493</v>
      </c>
      <c r="B2762" s="20" t="s">
        <v>5331</v>
      </c>
      <c r="C2762" s="20" t="s">
        <v>14494</v>
      </c>
      <c r="D2762" s="20" t="s">
        <v>1663</v>
      </c>
      <c r="E2762" s="20" t="s">
        <v>96</v>
      </c>
      <c r="F2762" s="20" t="s">
        <v>14495</v>
      </c>
      <c r="G2762" s="20" t="s">
        <v>2091</v>
      </c>
      <c r="H2762" s="20" t="s">
        <v>14496</v>
      </c>
      <c r="I2762" s="20" t="s">
        <v>14497</v>
      </c>
      <c r="J2762" s="20" t="s">
        <v>14498</v>
      </c>
      <c r="K2762" s="20"/>
      <c r="L2762" s="20" t="s">
        <v>14445</v>
      </c>
      <c r="M2762" s="20" t="s">
        <v>59</v>
      </c>
      <c r="N2762" s="20"/>
      <c r="O2762" s="20"/>
      <c r="P2762" s="20" t="s">
        <v>14446</v>
      </c>
      <c r="Q2762" s="20" t="s">
        <v>2051</v>
      </c>
      <c r="R2762" s="2"/>
      <c r="S2762" s="2" t="s">
        <v>6528</v>
      </c>
      <c r="T2762" s="2" t="s">
        <v>2095</v>
      </c>
      <c r="U2762" s="2"/>
      <c r="V2762" s="2"/>
    </row>
    <row r="2763" spans="1:22" ht="14.25" customHeight="1">
      <c r="A2763" s="20" t="s">
        <v>14499</v>
      </c>
      <c r="B2763" s="20" t="s">
        <v>14500</v>
      </c>
      <c r="C2763" s="20" t="s">
        <v>14501</v>
      </c>
      <c r="D2763" s="20" t="s">
        <v>1663</v>
      </c>
      <c r="E2763" s="20" t="s">
        <v>96</v>
      </c>
      <c r="F2763" s="20" t="s">
        <v>14502</v>
      </c>
      <c r="G2763" s="20" t="s">
        <v>2091</v>
      </c>
      <c r="H2763" s="20" t="s">
        <v>14503</v>
      </c>
      <c r="I2763" s="20" t="s">
        <v>14504</v>
      </c>
      <c r="J2763" s="20" t="s">
        <v>14505</v>
      </c>
      <c r="K2763" s="20"/>
      <c r="L2763" s="20" t="s">
        <v>14445</v>
      </c>
      <c r="M2763" s="20" t="s">
        <v>1566</v>
      </c>
      <c r="N2763" s="20"/>
      <c r="O2763" s="20"/>
      <c r="P2763" s="20" t="s">
        <v>14446</v>
      </c>
      <c r="Q2763" s="20" t="s">
        <v>2051</v>
      </c>
      <c r="R2763" s="2" t="s">
        <v>2067</v>
      </c>
      <c r="S2763" s="2" t="s">
        <v>6528</v>
      </c>
      <c r="T2763" s="2" t="s">
        <v>2095</v>
      </c>
      <c r="U2763" s="2"/>
      <c r="V2763" s="2"/>
    </row>
    <row r="2764" spans="1:22" ht="14.25" customHeight="1">
      <c r="A2764" s="20" t="s">
        <v>14506</v>
      </c>
      <c r="B2764" s="20" t="s">
        <v>14507</v>
      </c>
      <c r="C2764" s="20" t="s">
        <v>14508</v>
      </c>
      <c r="D2764" s="20" t="s">
        <v>1663</v>
      </c>
      <c r="E2764" s="20" t="s">
        <v>96</v>
      </c>
      <c r="F2764" s="20" t="s">
        <v>14509</v>
      </c>
      <c r="G2764" s="20" t="s">
        <v>2091</v>
      </c>
      <c r="H2764" s="20" t="s">
        <v>14510</v>
      </c>
      <c r="I2764" s="20" t="s">
        <v>14511</v>
      </c>
      <c r="J2764" s="20"/>
      <c r="K2764" s="20"/>
      <c r="L2764" s="20" t="s">
        <v>14445</v>
      </c>
      <c r="M2764" s="20" t="s">
        <v>1566</v>
      </c>
      <c r="N2764" s="20"/>
      <c r="O2764" s="20"/>
      <c r="P2764" s="20" t="s">
        <v>14446</v>
      </c>
      <c r="Q2764" s="20" t="s">
        <v>2051</v>
      </c>
      <c r="R2764" s="2" t="s">
        <v>2067</v>
      </c>
      <c r="S2764" s="2" t="s">
        <v>6528</v>
      </c>
      <c r="T2764" s="2" t="s">
        <v>2095</v>
      </c>
      <c r="U2764" s="2"/>
      <c r="V2764" s="2"/>
    </row>
    <row r="2765" spans="1:22" ht="14.25" customHeight="1">
      <c r="A2765" s="20" t="s">
        <v>14512</v>
      </c>
      <c r="B2765" s="20" t="s">
        <v>9089</v>
      </c>
      <c r="C2765" s="20" t="s">
        <v>11581</v>
      </c>
      <c r="D2765" s="20" t="s">
        <v>1663</v>
      </c>
      <c r="E2765" s="20" t="s">
        <v>96</v>
      </c>
      <c r="F2765" s="20" t="s">
        <v>10375</v>
      </c>
      <c r="G2765" s="20" t="s">
        <v>2091</v>
      </c>
      <c r="H2765" s="20" t="s">
        <v>14513</v>
      </c>
      <c r="I2765" s="20"/>
      <c r="J2765" s="20" t="s">
        <v>14514</v>
      </c>
      <c r="K2765" s="20"/>
      <c r="L2765" s="20" t="s">
        <v>14445</v>
      </c>
      <c r="M2765" s="20" t="s">
        <v>59</v>
      </c>
      <c r="N2765" s="20"/>
      <c r="O2765" s="20"/>
      <c r="P2765" s="20" t="s">
        <v>14446</v>
      </c>
      <c r="Q2765" s="20" t="s">
        <v>2051</v>
      </c>
      <c r="R2765" s="2"/>
      <c r="S2765" s="2" t="s">
        <v>6528</v>
      </c>
      <c r="T2765" s="2" t="s">
        <v>2095</v>
      </c>
      <c r="U2765" s="2"/>
      <c r="V2765" s="2"/>
    </row>
    <row r="2766" spans="1:22" ht="14.25" customHeight="1">
      <c r="A2766" s="20" t="s">
        <v>14515</v>
      </c>
      <c r="B2766" s="20" t="s">
        <v>14516</v>
      </c>
      <c r="C2766" s="20" t="s">
        <v>14517</v>
      </c>
      <c r="D2766" s="20" t="s">
        <v>1663</v>
      </c>
      <c r="E2766" s="20" t="s">
        <v>96</v>
      </c>
      <c r="F2766" s="20" t="s">
        <v>14518</v>
      </c>
      <c r="G2766" s="20" t="s">
        <v>2091</v>
      </c>
      <c r="H2766" s="20" t="s">
        <v>14519</v>
      </c>
      <c r="I2766" s="20"/>
      <c r="J2766" s="20"/>
      <c r="K2766" s="20"/>
      <c r="L2766" s="20" t="s">
        <v>14445</v>
      </c>
      <c r="M2766" s="20" t="s">
        <v>59</v>
      </c>
      <c r="N2766" s="20"/>
      <c r="O2766" s="20"/>
      <c r="P2766" s="20" t="s">
        <v>14446</v>
      </c>
      <c r="Q2766" s="20" t="s">
        <v>2051</v>
      </c>
      <c r="R2766" s="2"/>
      <c r="S2766" s="2" t="s">
        <v>6528</v>
      </c>
      <c r="T2766" s="2" t="s">
        <v>2095</v>
      </c>
      <c r="U2766" s="2"/>
      <c r="V2766" s="2"/>
    </row>
    <row r="2767" spans="1:22" ht="14.25" customHeight="1">
      <c r="A2767" s="20" t="s">
        <v>14520</v>
      </c>
      <c r="B2767" s="20" t="s">
        <v>14521</v>
      </c>
      <c r="C2767" s="20" t="s">
        <v>14117</v>
      </c>
      <c r="D2767" s="20" t="s">
        <v>1663</v>
      </c>
      <c r="E2767" s="20" t="s">
        <v>96</v>
      </c>
      <c r="F2767" s="20" t="s">
        <v>14522</v>
      </c>
      <c r="G2767" s="20" t="s">
        <v>2091</v>
      </c>
      <c r="H2767" s="20" t="s">
        <v>14523</v>
      </c>
      <c r="I2767" s="20" t="s">
        <v>14524</v>
      </c>
      <c r="J2767" s="20" t="s">
        <v>14525</v>
      </c>
      <c r="K2767" s="20"/>
      <c r="L2767" s="20" t="s">
        <v>14445</v>
      </c>
      <c r="M2767" s="20" t="s">
        <v>59</v>
      </c>
      <c r="N2767" s="20"/>
      <c r="O2767" s="20"/>
      <c r="P2767" s="20" t="s">
        <v>14446</v>
      </c>
      <c r="Q2767" s="20" t="s">
        <v>2051</v>
      </c>
      <c r="R2767" s="2"/>
      <c r="S2767" s="2" t="s">
        <v>6528</v>
      </c>
      <c r="T2767" s="2" t="s">
        <v>2095</v>
      </c>
      <c r="U2767" s="2"/>
      <c r="V2767" s="2"/>
    </row>
    <row r="2768" spans="1:22" ht="14.25" customHeight="1">
      <c r="A2768" s="20" t="s">
        <v>14526</v>
      </c>
      <c r="B2768" s="20" t="s">
        <v>14527</v>
      </c>
      <c r="C2768" s="20" t="s">
        <v>14528</v>
      </c>
      <c r="D2768" s="20" t="s">
        <v>1663</v>
      </c>
      <c r="E2768" s="20" t="s">
        <v>96</v>
      </c>
      <c r="F2768" s="20" t="s">
        <v>14529</v>
      </c>
      <c r="G2768" s="20" t="s">
        <v>2091</v>
      </c>
      <c r="H2768" s="20" t="s">
        <v>14530</v>
      </c>
      <c r="I2768" s="20" t="s">
        <v>14531</v>
      </c>
      <c r="J2768" s="20" t="s">
        <v>14532</v>
      </c>
      <c r="K2768" s="20"/>
      <c r="L2768" s="20" t="s">
        <v>14445</v>
      </c>
      <c r="M2768" s="20" t="s">
        <v>59</v>
      </c>
      <c r="N2768" s="20"/>
      <c r="O2768" s="20"/>
      <c r="P2768" s="20" t="s">
        <v>14446</v>
      </c>
      <c r="Q2768" s="20" t="s">
        <v>2051</v>
      </c>
      <c r="R2768" s="2"/>
      <c r="S2768" s="2" t="s">
        <v>6528</v>
      </c>
      <c r="T2768" s="2" t="s">
        <v>2095</v>
      </c>
      <c r="U2768" s="2"/>
      <c r="V2768" s="2"/>
    </row>
    <row r="2769" spans="1:22" ht="14.25" customHeight="1">
      <c r="A2769" s="20" t="s">
        <v>14533</v>
      </c>
      <c r="B2769" s="20" t="s">
        <v>4129</v>
      </c>
      <c r="C2769" s="20" t="s">
        <v>14534</v>
      </c>
      <c r="D2769" s="20" t="s">
        <v>1663</v>
      </c>
      <c r="E2769" s="20" t="s">
        <v>96</v>
      </c>
      <c r="F2769" s="20" t="s">
        <v>14535</v>
      </c>
      <c r="G2769" s="20" t="s">
        <v>2091</v>
      </c>
      <c r="H2769" s="20" t="s">
        <v>14536</v>
      </c>
      <c r="I2769" s="20" t="s">
        <v>14537</v>
      </c>
      <c r="J2769" s="20"/>
      <c r="K2769" s="20"/>
      <c r="L2769" s="20" t="s">
        <v>14445</v>
      </c>
      <c r="M2769" s="20" t="s">
        <v>59</v>
      </c>
      <c r="N2769" s="20"/>
      <c r="O2769" s="20"/>
      <c r="P2769" s="20" t="s">
        <v>14446</v>
      </c>
      <c r="Q2769" s="20" t="s">
        <v>2051</v>
      </c>
      <c r="R2769" s="2"/>
      <c r="S2769" s="16" t="s">
        <v>6863</v>
      </c>
      <c r="T2769" s="2" t="s">
        <v>2095</v>
      </c>
      <c r="U2769" s="2"/>
      <c r="V2769" s="2"/>
    </row>
    <row r="2770" spans="1:22" ht="14.25" customHeight="1">
      <c r="A2770" s="20" t="s">
        <v>14538</v>
      </c>
      <c r="B2770" s="20" t="s">
        <v>4346</v>
      </c>
      <c r="C2770" s="20" t="s">
        <v>14539</v>
      </c>
      <c r="D2770" s="20" t="s">
        <v>1663</v>
      </c>
      <c r="E2770" s="20" t="s">
        <v>96</v>
      </c>
      <c r="F2770" s="20" t="s">
        <v>1922</v>
      </c>
      <c r="G2770" s="20" t="s">
        <v>2091</v>
      </c>
      <c r="H2770" s="20" t="s">
        <v>14540</v>
      </c>
      <c r="I2770" s="20"/>
      <c r="J2770" s="20"/>
      <c r="K2770" s="20"/>
      <c r="L2770" s="20" t="s">
        <v>14445</v>
      </c>
      <c r="M2770" s="20"/>
      <c r="N2770" s="20"/>
      <c r="O2770" s="20"/>
      <c r="P2770" s="20" t="s">
        <v>14446</v>
      </c>
      <c r="Q2770" s="20" t="s">
        <v>2051</v>
      </c>
      <c r="R2770" s="2"/>
      <c r="S2770" s="16" t="s">
        <v>6563</v>
      </c>
      <c r="T2770" s="2" t="s">
        <v>2095</v>
      </c>
      <c r="U2770" s="2"/>
      <c r="V2770" s="2"/>
    </row>
    <row r="2771" spans="1:22" ht="14.25" customHeight="1">
      <c r="A2771" s="20" t="s">
        <v>14541</v>
      </c>
      <c r="B2771" s="20" t="s">
        <v>4607</v>
      </c>
      <c r="C2771" s="20" t="s">
        <v>14542</v>
      </c>
      <c r="D2771" s="20" t="s">
        <v>1663</v>
      </c>
      <c r="E2771" s="20" t="s">
        <v>96</v>
      </c>
      <c r="F2771" s="20" t="s">
        <v>14522</v>
      </c>
      <c r="G2771" s="20" t="s">
        <v>2091</v>
      </c>
      <c r="H2771" s="20" t="s">
        <v>14543</v>
      </c>
      <c r="I2771" s="20"/>
      <c r="J2771" s="20" t="s">
        <v>14544</v>
      </c>
      <c r="K2771" s="20"/>
      <c r="L2771" s="20" t="s">
        <v>14445</v>
      </c>
      <c r="M2771" s="20" t="s">
        <v>59</v>
      </c>
      <c r="N2771" s="20"/>
      <c r="O2771" s="20"/>
      <c r="P2771" s="20" t="s">
        <v>14446</v>
      </c>
      <c r="Q2771" s="20" t="s">
        <v>2051</v>
      </c>
      <c r="R2771" s="2"/>
      <c r="S2771" s="2" t="s">
        <v>6528</v>
      </c>
      <c r="T2771" s="2" t="s">
        <v>2095</v>
      </c>
      <c r="U2771" s="2"/>
      <c r="V2771" s="2"/>
    </row>
    <row r="2772" spans="1:22" ht="14.25" customHeight="1">
      <c r="A2772" s="20" t="s">
        <v>14545</v>
      </c>
      <c r="B2772" s="20" t="s">
        <v>4224</v>
      </c>
      <c r="C2772" s="20" t="s">
        <v>2591</v>
      </c>
      <c r="D2772" s="20" t="s">
        <v>1663</v>
      </c>
      <c r="E2772" s="20" t="s">
        <v>96</v>
      </c>
      <c r="F2772" s="20" t="s">
        <v>12652</v>
      </c>
      <c r="G2772" s="20" t="s">
        <v>2091</v>
      </c>
      <c r="H2772" s="20" t="s">
        <v>14546</v>
      </c>
      <c r="I2772" s="20"/>
      <c r="J2772" s="20"/>
      <c r="K2772" s="20"/>
      <c r="L2772" s="20" t="s">
        <v>14445</v>
      </c>
      <c r="M2772" s="20" t="s">
        <v>59</v>
      </c>
      <c r="N2772" s="20"/>
      <c r="O2772" s="20"/>
      <c r="P2772" s="20" t="s">
        <v>14446</v>
      </c>
      <c r="Q2772" s="20" t="s">
        <v>2051</v>
      </c>
      <c r="R2772" s="2"/>
      <c r="S2772" s="2" t="s">
        <v>6528</v>
      </c>
      <c r="T2772" s="2" t="s">
        <v>2095</v>
      </c>
      <c r="U2772" s="2"/>
      <c r="V2772" s="2"/>
    </row>
    <row r="2773" spans="1:22" ht="14.25" customHeight="1">
      <c r="A2773" s="20" t="s">
        <v>14547</v>
      </c>
      <c r="B2773" s="20" t="s">
        <v>4440</v>
      </c>
      <c r="C2773" s="20" t="s">
        <v>14548</v>
      </c>
      <c r="D2773" s="20" t="s">
        <v>1663</v>
      </c>
      <c r="E2773" s="20" t="s">
        <v>96</v>
      </c>
      <c r="F2773" s="20" t="s">
        <v>14549</v>
      </c>
      <c r="G2773" s="20" t="s">
        <v>2091</v>
      </c>
      <c r="H2773" s="20" t="s">
        <v>14550</v>
      </c>
      <c r="I2773" s="20"/>
      <c r="J2773" s="20" t="s">
        <v>14551</v>
      </c>
      <c r="K2773" s="20"/>
      <c r="L2773" s="20" t="s">
        <v>14445</v>
      </c>
      <c r="M2773" s="20" t="s">
        <v>59</v>
      </c>
      <c r="N2773" s="20"/>
      <c r="O2773" s="20"/>
      <c r="P2773" s="20" t="s">
        <v>14446</v>
      </c>
      <c r="Q2773" s="20" t="s">
        <v>2051</v>
      </c>
      <c r="R2773" s="2"/>
      <c r="S2773" s="2" t="s">
        <v>6528</v>
      </c>
      <c r="T2773" s="2" t="s">
        <v>2095</v>
      </c>
      <c r="U2773" s="2"/>
      <c r="V2773" s="2"/>
    </row>
    <row r="2774" spans="1:22" ht="14.25" customHeight="1">
      <c r="A2774" s="20" t="s">
        <v>14552</v>
      </c>
      <c r="B2774" s="20" t="s">
        <v>4156</v>
      </c>
      <c r="C2774" s="20" t="s">
        <v>14553</v>
      </c>
      <c r="D2774" s="20" t="s">
        <v>1663</v>
      </c>
      <c r="E2774" s="20" t="s">
        <v>96</v>
      </c>
      <c r="F2774" s="20" t="s">
        <v>14554</v>
      </c>
      <c r="G2774" s="20" t="s">
        <v>2091</v>
      </c>
      <c r="H2774" s="20" t="s">
        <v>14555</v>
      </c>
      <c r="I2774" s="20" t="s">
        <v>14556</v>
      </c>
      <c r="J2774" s="20"/>
      <c r="K2774" s="20"/>
      <c r="L2774" s="20" t="s">
        <v>14445</v>
      </c>
      <c r="M2774" s="20" t="s">
        <v>59</v>
      </c>
      <c r="N2774" s="20"/>
      <c r="O2774" s="20"/>
      <c r="P2774" s="20" t="s">
        <v>14446</v>
      </c>
      <c r="Q2774" s="20" t="s">
        <v>2051</v>
      </c>
      <c r="R2774" s="2"/>
      <c r="S2774" s="2" t="s">
        <v>6528</v>
      </c>
      <c r="T2774" s="2" t="s">
        <v>2095</v>
      </c>
      <c r="U2774" s="2"/>
      <c r="V2774" s="2"/>
    </row>
    <row r="2775" spans="1:22" ht="14.25" customHeight="1">
      <c r="A2775" s="20" t="s">
        <v>14557</v>
      </c>
      <c r="B2775" s="20" t="s">
        <v>14558</v>
      </c>
      <c r="C2775" s="20" t="s">
        <v>14559</v>
      </c>
      <c r="D2775" s="20" t="s">
        <v>1663</v>
      </c>
      <c r="E2775" s="20" t="s">
        <v>96</v>
      </c>
      <c r="F2775" s="20" t="s">
        <v>14560</v>
      </c>
      <c r="G2775" s="20" t="s">
        <v>2091</v>
      </c>
      <c r="H2775" s="20" t="s">
        <v>14561</v>
      </c>
      <c r="I2775" s="20"/>
      <c r="J2775" s="20"/>
      <c r="K2775" s="20"/>
      <c r="L2775" s="20" t="s">
        <v>14445</v>
      </c>
      <c r="M2775" s="20" t="s">
        <v>59</v>
      </c>
      <c r="N2775" s="20"/>
      <c r="O2775" s="20"/>
      <c r="P2775" s="20" t="s">
        <v>14446</v>
      </c>
      <c r="Q2775" s="20" t="s">
        <v>2051</v>
      </c>
      <c r="R2775" s="2"/>
      <c r="S2775" s="2" t="s">
        <v>6528</v>
      </c>
      <c r="T2775" s="2" t="s">
        <v>2095</v>
      </c>
      <c r="U2775" s="2"/>
      <c r="V2775" s="2"/>
    </row>
    <row r="2776" spans="1:22" ht="14.25" customHeight="1">
      <c r="A2776" s="20" t="s">
        <v>14562</v>
      </c>
      <c r="B2776" s="20" t="s">
        <v>5246</v>
      </c>
      <c r="C2776" s="20" t="s">
        <v>13038</v>
      </c>
      <c r="D2776" s="20" t="s">
        <v>1663</v>
      </c>
      <c r="E2776" s="20" t="s">
        <v>96</v>
      </c>
      <c r="F2776" s="20" t="s">
        <v>10375</v>
      </c>
      <c r="G2776" s="20" t="s">
        <v>2091</v>
      </c>
      <c r="H2776" s="20" t="s">
        <v>14563</v>
      </c>
      <c r="I2776" s="20" t="s">
        <v>14564</v>
      </c>
      <c r="J2776" s="20" t="s">
        <v>14565</v>
      </c>
      <c r="K2776" s="20"/>
      <c r="L2776" s="20" t="s">
        <v>14445</v>
      </c>
      <c r="M2776" s="20" t="s">
        <v>59</v>
      </c>
      <c r="N2776" s="20"/>
      <c r="O2776" s="20"/>
      <c r="P2776" s="20" t="s">
        <v>14446</v>
      </c>
      <c r="Q2776" s="20" t="s">
        <v>2051</v>
      </c>
      <c r="R2776" s="2"/>
      <c r="S2776" s="2" t="s">
        <v>6528</v>
      </c>
      <c r="T2776" s="2" t="s">
        <v>2095</v>
      </c>
      <c r="U2776" s="2"/>
      <c r="V2776" s="2"/>
    </row>
    <row r="2777" spans="1:22" ht="14.25" customHeight="1">
      <c r="A2777" s="20" t="s">
        <v>14566</v>
      </c>
      <c r="B2777" s="20" t="s">
        <v>14567</v>
      </c>
      <c r="C2777" s="20" t="s">
        <v>10722</v>
      </c>
      <c r="D2777" s="20" t="s">
        <v>1663</v>
      </c>
      <c r="E2777" s="20" t="s">
        <v>96</v>
      </c>
      <c r="F2777" s="20" t="s">
        <v>10375</v>
      </c>
      <c r="G2777" s="20" t="s">
        <v>2091</v>
      </c>
      <c r="H2777" s="20" t="s">
        <v>14568</v>
      </c>
      <c r="I2777" s="20" t="s">
        <v>14569</v>
      </c>
      <c r="J2777" s="20" t="s">
        <v>14570</v>
      </c>
      <c r="K2777" s="20"/>
      <c r="L2777" s="20" t="s">
        <v>14445</v>
      </c>
      <c r="M2777" s="20" t="s">
        <v>59</v>
      </c>
      <c r="N2777" s="20"/>
      <c r="O2777" s="20"/>
      <c r="P2777" s="20" t="s">
        <v>14446</v>
      </c>
      <c r="Q2777" s="20" t="s">
        <v>2051</v>
      </c>
      <c r="R2777" s="2"/>
      <c r="S2777" s="2" t="s">
        <v>6528</v>
      </c>
      <c r="T2777" s="2" t="s">
        <v>2095</v>
      </c>
      <c r="U2777" s="2"/>
      <c r="V2777" s="2"/>
    </row>
    <row r="2778" spans="1:22" ht="14.25" customHeight="1">
      <c r="A2778" s="20" t="s">
        <v>14571</v>
      </c>
      <c r="B2778" s="20" t="s">
        <v>3951</v>
      </c>
      <c r="C2778" s="20" t="s">
        <v>14572</v>
      </c>
      <c r="D2778" s="20" t="s">
        <v>1663</v>
      </c>
      <c r="E2778" s="20" t="s">
        <v>96</v>
      </c>
      <c r="F2778" s="20" t="s">
        <v>14449</v>
      </c>
      <c r="G2778" s="20" t="s">
        <v>2091</v>
      </c>
      <c r="H2778" s="20" t="s">
        <v>14573</v>
      </c>
      <c r="I2778" s="20" t="s">
        <v>14574</v>
      </c>
      <c r="J2778" s="20"/>
      <c r="K2778" s="20"/>
      <c r="L2778" s="20" t="s">
        <v>14445</v>
      </c>
      <c r="M2778" s="20" t="s">
        <v>59</v>
      </c>
      <c r="N2778" s="20"/>
      <c r="O2778" s="20"/>
      <c r="P2778" s="20" t="s">
        <v>14446</v>
      </c>
      <c r="Q2778" s="20" t="s">
        <v>2051</v>
      </c>
      <c r="R2778" s="2"/>
      <c r="S2778" s="2" t="s">
        <v>6528</v>
      </c>
      <c r="T2778" s="2" t="s">
        <v>2095</v>
      </c>
      <c r="U2778" s="2"/>
      <c r="V2778" s="2"/>
    </row>
    <row r="2779" spans="1:22" ht="14.25" customHeight="1">
      <c r="A2779" s="20" t="s">
        <v>14575</v>
      </c>
      <c r="B2779" s="20" t="s">
        <v>4025</v>
      </c>
      <c r="C2779" s="20" t="s">
        <v>8296</v>
      </c>
      <c r="D2779" s="20" t="s">
        <v>1663</v>
      </c>
      <c r="E2779" s="20" t="s">
        <v>96</v>
      </c>
      <c r="F2779" s="20" t="s">
        <v>14576</v>
      </c>
      <c r="G2779" s="20" t="s">
        <v>2091</v>
      </c>
      <c r="H2779" s="20" t="s">
        <v>14577</v>
      </c>
      <c r="I2779" s="20" t="s">
        <v>14578</v>
      </c>
      <c r="J2779" s="20" t="s">
        <v>14579</v>
      </c>
      <c r="K2779" s="20"/>
      <c r="L2779" s="20" t="s">
        <v>14445</v>
      </c>
      <c r="M2779" s="20" t="s">
        <v>1566</v>
      </c>
      <c r="N2779" s="20"/>
      <c r="O2779" s="20"/>
      <c r="P2779" s="20" t="s">
        <v>14446</v>
      </c>
      <c r="Q2779" s="20" t="s">
        <v>2051</v>
      </c>
      <c r="R2779" s="2" t="s">
        <v>2067</v>
      </c>
      <c r="S2779" s="2" t="s">
        <v>6528</v>
      </c>
      <c r="T2779" s="2" t="s">
        <v>2095</v>
      </c>
      <c r="U2779" s="2"/>
      <c r="V2779" s="2"/>
    </row>
    <row r="2780" spans="1:22" ht="14.25" customHeight="1">
      <c r="A2780" s="20" t="s">
        <v>14580</v>
      </c>
      <c r="B2780" s="20" t="s">
        <v>3939</v>
      </c>
      <c r="C2780" s="20" t="s">
        <v>14581</v>
      </c>
      <c r="D2780" s="20" t="s">
        <v>1663</v>
      </c>
      <c r="E2780" s="20" t="s">
        <v>96</v>
      </c>
      <c r="F2780" s="20" t="s">
        <v>10375</v>
      </c>
      <c r="G2780" s="20" t="s">
        <v>2091</v>
      </c>
      <c r="H2780" s="20" t="s">
        <v>14582</v>
      </c>
      <c r="I2780" s="20" t="s">
        <v>14583</v>
      </c>
      <c r="J2780" s="20"/>
      <c r="K2780" s="20"/>
      <c r="L2780" s="20" t="s">
        <v>14445</v>
      </c>
      <c r="M2780" s="20" t="s">
        <v>59</v>
      </c>
      <c r="N2780" s="20"/>
      <c r="O2780" s="20"/>
      <c r="P2780" s="20" t="s">
        <v>14446</v>
      </c>
      <c r="Q2780" s="20" t="s">
        <v>2051</v>
      </c>
      <c r="R2780" s="2"/>
      <c r="S2780" s="2" t="s">
        <v>6528</v>
      </c>
      <c r="T2780" s="2" t="s">
        <v>2095</v>
      </c>
      <c r="U2780" s="2"/>
      <c r="V2780" s="2"/>
    </row>
    <row r="2781" spans="1:22" ht="14.25" customHeight="1">
      <c r="A2781" s="20" t="s">
        <v>14584</v>
      </c>
      <c r="B2781" s="20" t="s">
        <v>3819</v>
      </c>
      <c r="C2781" s="20" t="s">
        <v>14585</v>
      </c>
      <c r="D2781" s="20" t="s">
        <v>1663</v>
      </c>
      <c r="E2781" s="20" t="s">
        <v>96</v>
      </c>
      <c r="F2781" s="20" t="s">
        <v>10958</v>
      </c>
      <c r="G2781" s="20" t="s">
        <v>2091</v>
      </c>
      <c r="H2781" s="20" t="s">
        <v>14586</v>
      </c>
      <c r="I2781" s="20" t="s">
        <v>14587</v>
      </c>
      <c r="J2781" s="20"/>
      <c r="K2781" s="20"/>
      <c r="L2781" s="20" t="s">
        <v>14445</v>
      </c>
      <c r="M2781" s="20" t="s">
        <v>59</v>
      </c>
      <c r="N2781" s="20"/>
      <c r="O2781" s="20"/>
      <c r="P2781" s="20" t="s">
        <v>14446</v>
      </c>
      <c r="Q2781" s="20" t="s">
        <v>2051</v>
      </c>
      <c r="R2781" s="2"/>
      <c r="S2781" s="2" t="s">
        <v>6528</v>
      </c>
      <c r="T2781" s="2" t="s">
        <v>2095</v>
      </c>
      <c r="U2781" s="2"/>
      <c r="V2781" s="2"/>
    </row>
    <row r="2782" spans="1:22" ht="14.25" customHeight="1">
      <c r="A2782" s="20" t="s">
        <v>14588</v>
      </c>
      <c r="B2782" s="20" t="s">
        <v>3853</v>
      </c>
      <c r="C2782" s="20" t="s">
        <v>14589</v>
      </c>
      <c r="D2782" s="20" t="s">
        <v>1663</v>
      </c>
      <c r="E2782" s="20" t="s">
        <v>96</v>
      </c>
      <c r="F2782" s="20" t="s">
        <v>14590</v>
      </c>
      <c r="G2782" s="20" t="s">
        <v>2091</v>
      </c>
      <c r="H2782" s="20" t="s">
        <v>14591</v>
      </c>
      <c r="I2782" s="20"/>
      <c r="J2782" s="20"/>
      <c r="K2782" s="20"/>
      <c r="L2782" s="20" t="s">
        <v>14445</v>
      </c>
      <c r="M2782" s="20" t="s">
        <v>59</v>
      </c>
      <c r="N2782" s="20"/>
      <c r="O2782" s="20"/>
      <c r="P2782" s="20" t="s">
        <v>14446</v>
      </c>
      <c r="Q2782" s="20" t="s">
        <v>2051</v>
      </c>
      <c r="R2782" s="2"/>
      <c r="S2782" s="2" t="s">
        <v>6528</v>
      </c>
      <c r="T2782" s="2" t="s">
        <v>2095</v>
      </c>
      <c r="U2782" s="2"/>
      <c r="V2782" s="2"/>
    </row>
    <row r="2783" spans="1:22" ht="14.25" customHeight="1">
      <c r="A2783" s="20" t="s">
        <v>14592</v>
      </c>
      <c r="B2783" s="20" t="s">
        <v>3831</v>
      </c>
      <c r="C2783" s="20" t="s">
        <v>14593</v>
      </c>
      <c r="D2783" s="20" t="s">
        <v>1663</v>
      </c>
      <c r="E2783" s="20" t="s">
        <v>96</v>
      </c>
      <c r="F2783" s="20" t="s">
        <v>14594</v>
      </c>
      <c r="G2783" s="20" t="s">
        <v>2091</v>
      </c>
      <c r="H2783" s="20" t="s">
        <v>14595</v>
      </c>
      <c r="I2783" s="20" t="s">
        <v>14596</v>
      </c>
      <c r="J2783" s="20" t="s">
        <v>14597</v>
      </c>
      <c r="K2783" s="20"/>
      <c r="L2783" s="20" t="s">
        <v>14445</v>
      </c>
      <c r="M2783" s="20" t="s">
        <v>1566</v>
      </c>
      <c r="N2783" s="20"/>
      <c r="O2783" s="20"/>
      <c r="P2783" s="20" t="s">
        <v>14446</v>
      </c>
      <c r="Q2783" s="20" t="s">
        <v>2051</v>
      </c>
      <c r="R2783" s="2" t="s">
        <v>2067</v>
      </c>
      <c r="S2783" s="2" t="s">
        <v>6528</v>
      </c>
      <c r="T2783" s="2" t="s">
        <v>2095</v>
      </c>
      <c r="U2783" s="2"/>
      <c r="V2783" s="2"/>
    </row>
    <row r="2784" spans="1:22" ht="14.25" customHeight="1">
      <c r="A2784" s="20" t="s">
        <v>14598</v>
      </c>
      <c r="B2784" s="20" t="s">
        <v>14599</v>
      </c>
      <c r="C2784" s="20" t="s">
        <v>5681</v>
      </c>
      <c r="D2784" s="20" t="s">
        <v>1663</v>
      </c>
      <c r="E2784" s="20" t="s">
        <v>96</v>
      </c>
      <c r="F2784" s="20" t="s">
        <v>14600</v>
      </c>
      <c r="G2784" s="20" t="s">
        <v>2091</v>
      </c>
      <c r="H2784" s="20" t="s">
        <v>14601</v>
      </c>
      <c r="I2784" s="20"/>
      <c r="J2784" s="20" t="s">
        <v>14602</v>
      </c>
      <c r="K2784" s="20"/>
      <c r="L2784" s="20" t="s">
        <v>14445</v>
      </c>
      <c r="M2784" s="20" t="s">
        <v>59</v>
      </c>
      <c r="N2784" s="20"/>
      <c r="O2784" s="20"/>
      <c r="P2784" s="20" t="s">
        <v>14446</v>
      </c>
      <c r="Q2784" s="20" t="s">
        <v>2051</v>
      </c>
      <c r="R2784" s="2"/>
      <c r="S2784" s="2" t="s">
        <v>6528</v>
      </c>
      <c r="T2784" s="2" t="s">
        <v>2095</v>
      </c>
      <c r="U2784" s="2"/>
      <c r="V2784" s="2"/>
    </row>
    <row r="2785" spans="1:22" ht="14.25" customHeight="1">
      <c r="A2785" s="20" t="s">
        <v>14603</v>
      </c>
      <c r="B2785" s="20" t="s">
        <v>3804</v>
      </c>
      <c r="C2785" s="20" t="s">
        <v>14604</v>
      </c>
      <c r="D2785" s="20" t="s">
        <v>1663</v>
      </c>
      <c r="E2785" s="20" t="s">
        <v>96</v>
      </c>
      <c r="F2785" s="20" t="s">
        <v>14605</v>
      </c>
      <c r="G2785" s="20" t="s">
        <v>2091</v>
      </c>
      <c r="H2785" s="20" t="s">
        <v>14606</v>
      </c>
      <c r="I2785" s="20"/>
      <c r="J2785" s="20" t="s">
        <v>14607</v>
      </c>
      <c r="K2785" s="20"/>
      <c r="L2785" s="20" t="s">
        <v>14445</v>
      </c>
      <c r="M2785" s="20" t="s">
        <v>59</v>
      </c>
      <c r="N2785" s="20"/>
      <c r="O2785" s="20"/>
      <c r="P2785" s="20" t="s">
        <v>14446</v>
      </c>
      <c r="Q2785" s="20" t="s">
        <v>2051</v>
      </c>
      <c r="R2785" s="2"/>
      <c r="S2785" s="2" t="s">
        <v>6528</v>
      </c>
      <c r="T2785" s="2" t="s">
        <v>2095</v>
      </c>
      <c r="U2785" s="2"/>
      <c r="V2785" s="2"/>
    </row>
    <row r="2786" spans="1:22" ht="14.25" customHeight="1">
      <c r="A2786" s="20" t="s">
        <v>14608</v>
      </c>
      <c r="B2786" s="20" t="s">
        <v>3778</v>
      </c>
      <c r="C2786" s="20" t="s">
        <v>4436</v>
      </c>
      <c r="D2786" s="20" t="s">
        <v>1663</v>
      </c>
      <c r="E2786" s="20" t="s">
        <v>96</v>
      </c>
      <c r="F2786" s="20" t="s">
        <v>14609</v>
      </c>
      <c r="G2786" s="20" t="s">
        <v>2091</v>
      </c>
      <c r="H2786" s="20" t="s">
        <v>14610</v>
      </c>
      <c r="I2786" s="20" t="s">
        <v>14611</v>
      </c>
      <c r="J2786" s="20"/>
      <c r="K2786" s="20" t="s">
        <v>14612</v>
      </c>
      <c r="L2786" s="20" t="s">
        <v>14445</v>
      </c>
      <c r="M2786" s="20" t="s">
        <v>1566</v>
      </c>
      <c r="N2786" s="20"/>
      <c r="O2786" s="20"/>
      <c r="P2786" s="20" t="s">
        <v>14446</v>
      </c>
      <c r="Q2786" s="20" t="s">
        <v>2051</v>
      </c>
      <c r="R2786" s="2" t="s">
        <v>2067</v>
      </c>
      <c r="S2786" s="2" t="s">
        <v>6528</v>
      </c>
      <c r="T2786" s="2" t="s">
        <v>2095</v>
      </c>
      <c r="U2786" s="2"/>
      <c r="V2786" s="2"/>
    </row>
    <row r="2787" spans="1:22" ht="14.25" customHeight="1">
      <c r="A2787" s="20" t="s">
        <v>14613</v>
      </c>
      <c r="B2787" s="20" t="s">
        <v>6209</v>
      </c>
      <c r="C2787" s="20" t="s">
        <v>14614</v>
      </c>
      <c r="D2787" s="20" t="s">
        <v>1663</v>
      </c>
      <c r="E2787" s="20" t="s">
        <v>96</v>
      </c>
      <c r="F2787" s="20" t="s">
        <v>14615</v>
      </c>
      <c r="G2787" s="20" t="s">
        <v>2091</v>
      </c>
      <c r="H2787" s="20" t="s">
        <v>14616</v>
      </c>
      <c r="I2787" s="20" t="s">
        <v>14617</v>
      </c>
      <c r="J2787" s="20" t="s">
        <v>14618</v>
      </c>
      <c r="K2787" s="20"/>
      <c r="L2787" s="20" t="s">
        <v>14445</v>
      </c>
      <c r="M2787" s="20" t="s">
        <v>59</v>
      </c>
      <c r="N2787" s="20"/>
      <c r="O2787" s="20"/>
      <c r="P2787" s="20" t="s">
        <v>14446</v>
      </c>
      <c r="Q2787" s="20" t="s">
        <v>2051</v>
      </c>
      <c r="R2787" s="2"/>
      <c r="S2787" s="2" t="s">
        <v>6528</v>
      </c>
      <c r="T2787" s="2" t="s">
        <v>2095</v>
      </c>
      <c r="U2787" s="2"/>
      <c r="V2787" s="2"/>
    </row>
    <row r="2788" spans="1:22" ht="14.25" customHeight="1">
      <c r="A2788" s="20" t="s">
        <v>14619</v>
      </c>
      <c r="B2788" s="20" t="s">
        <v>14620</v>
      </c>
      <c r="C2788" s="20" t="s">
        <v>14621</v>
      </c>
      <c r="D2788" s="20" t="s">
        <v>1663</v>
      </c>
      <c r="E2788" s="20" t="s">
        <v>96</v>
      </c>
      <c r="F2788" s="20" t="s">
        <v>14622</v>
      </c>
      <c r="G2788" s="20" t="s">
        <v>2091</v>
      </c>
      <c r="H2788" s="20" t="s">
        <v>14623</v>
      </c>
      <c r="I2788" s="20" t="s">
        <v>14624</v>
      </c>
      <c r="J2788" s="20"/>
      <c r="K2788" s="20"/>
      <c r="L2788" s="20" t="s">
        <v>14445</v>
      </c>
      <c r="M2788" s="20" t="s">
        <v>59</v>
      </c>
      <c r="N2788" s="20"/>
      <c r="O2788" s="20"/>
      <c r="P2788" s="20" t="s">
        <v>14446</v>
      </c>
      <c r="Q2788" s="20" t="s">
        <v>2051</v>
      </c>
      <c r="R2788" s="2"/>
      <c r="S2788" s="16" t="s">
        <v>6863</v>
      </c>
      <c r="T2788" s="2" t="s">
        <v>2095</v>
      </c>
      <c r="U2788" s="2"/>
      <c r="V2788" s="2"/>
    </row>
    <row r="2789" spans="1:22" ht="14.25" customHeight="1">
      <c r="A2789" s="20" t="s">
        <v>14625</v>
      </c>
      <c r="B2789" s="20" t="s">
        <v>3651</v>
      </c>
      <c r="C2789" s="20" t="s">
        <v>5735</v>
      </c>
      <c r="D2789" s="20" t="s">
        <v>1663</v>
      </c>
      <c r="E2789" s="20" t="s">
        <v>96</v>
      </c>
      <c r="F2789" s="20" t="s">
        <v>10375</v>
      </c>
      <c r="G2789" s="20" t="s">
        <v>2091</v>
      </c>
      <c r="H2789" s="20" t="s">
        <v>14626</v>
      </c>
      <c r="I2789" s="20" t="s">
        <v>14627</v>
      </c>
      <c r="J2789" s="20"/>
      <c r="K2789" s="20"/>
      <c r="L2789" s="20" t="s">
        <v>14445</v>
      </c>
      <c r="M2789" s="20" t="s">
        <v>59</v>
      </c>
      <c r="N2789" s="20"/>
      <c r="O2789" s="20"/>
      <c r="P2789" s="20" t="s">
        <v>14446</v>
      </c>
      <c r="Q2789" s="20" t="s">
        <v>2051</v>
      </c>
      <c r="R2789" s="2"/>
      <c r="S2789" s="2" t="s">
        <v>6528</v>
      </c>
      <c r="T2789" s="2" t="s">
        <v>2095</v>
      </c>
      <c r="U2789" s="2"/>
      <c r="V2789" s="2"/>
    </row>
    <row r="2790" spans="1:22" ht="14.25" customHeight="1">
      <c r="A2790" s="20" t="s">
        <v>14628</v>
      </c>
      <c r="B2790" s="20" t="s">
        <v>12061</v>
      </c>
      <c r="C2790" s="20" t="s">
        <v>14629</v>
      </c>
      <c r="D2790" s="20" t="s">
        <v>1663</v>
      </c>
      <c r="E2790" s="20" t="s">
        <v>96</v>
      </c>
      <c r="F2790" s="20" t="s">
        <v>14630</v>
      </c>
      <c r="G2790" s="20" t="s">
        <v>2091</v>
      </c>
      <c r="H2790" s="20" t="s">
        <v>14631</v>
      </c>
      <c r="I2790" s="20" t="s">
        <v>14632</v>
      </c>
      <c r="J2790" s="20"/>
      <c r="K2790" s="20"/>
      <c r="L2790" s="20" t="s">
        <v>14445</v>
      </c>
      <c r="M2790" s="20" t="s">
        <v>59</v>
      </c>
      <c r="N2790" s="20"/>
      <c r="O2790" s="20"/>
      <c r="P2790" s="20" t="s">
        <v>14446</v>
      </c>
      <c r="Q2790" s="20" t="s">
        <v>2051</v>
      </c>
      <c r="R2790" s="2"/>
      <c r="S2790" s="2" t="s">
        <v>6528</v>
      </c>
      <c r="T2790" s="2" t="s">
        <v>2095</v>
      </c>
      <c r="U2790" s="2"/>
      <c r="V2790" s="2"/>
    </row>
    <row r="2791" spans="1:22" ht="14.25" customHeight="1">
      <c r="A2791" s="20" t="s">
        <v>14633</v>
      </c>
      <c r="B2791" s="20" t="s">
        <v>5729</v>
      </c>
      <c r="C2791" s="20" t="s">
        <v>14634</v>
      </c>
      <c r="D2791" s="20" t="s">
        <v>1663</v>
      </c>
      <c r="E2791" s="20" t="s">
        <v>96</v>
      </c>
      <c r="F2791" s="20" t="s">
        <v>14635</v>
      </c>
      <c r="G2791" s="20" t="s">
        <v>2091</v>
      </c>
      <c r="H2791" s="20" t="s">
        <v>14636</v>
      </c>
      <c r="I2791" s="20" t="s">
        <v>14637</v>
      </c>
      <c r="J2791" s="20" t="s">
        <v>14638</v>
      </c>
      <c r="K2791" s="20"/>
      <c r="L2791" s="20" t="s">
        <v>14445</v>
      </c>
      <c r="M2791" s="20" t="s">
        <v>59</v>
      </c>
      <c r="N2791" s="20"/>
      <c r="O2791" s="20"/>
      <c r="P2791" s="20" t="s">
        <v>14446</v>
      </c>
      <c r="Q2791" s="20" t="s">
        <v>2051</v>
      </c>
      <c r="R2791" s="2"/>
      <c r="S2791" s="2" t="s">
        <v>6528</v>
      </c>
      <c r="T2791" s="2" t="s">
        <v>2095</v>
      </c>
      <c r="U2791" s="2"/>
      <c r="V2791" s="2"/>
    </row>
    <row r="2792" spans="1:22" ht="14.25" customHeight="1">
      <c r="A2792" s="20" t="s">
        <v>14639</v>
      </c>
      <c r="B2792" s="20" t="s">
        <v>7080</v>
      </c>
      <c r="C2792" s="20" t="s">
        <v>14640</v>
      </c>
      <c r="D2792" s="20" t="s">
        <v>1663</v>
      </c>
      <c r="E2792" s="20" t="s">
        <v>96</v>
      </c>
      <c r="F2792" s="20" t="s">
        <v>14641</v>
      </c>
      <c r="G2792" s="20" t="s">
        <v>2091</v>
      </c>
      <c r="H2792" s="20" t="s">
        <v>14642</v>
      </c>
      <c r="I2792" s="20" t="s">
        <v>14643</v>
      </c>
      <c r="J2792" s="20"/>
      <c r="K2792" s="20"/>
      <c r="L2792" s="20" t="s">
        <v>14445</v>
      </c>
      <c r="M2792" s="20" t="s">
        <v>59</v>
      </c>
      <c r="N2792" s="20"/>
      <c r="O2792" s="20"/>
      <c r="P2792" s="20" t="s">
        <v>14446</v>
      </c>
      <c r="Q2792" s="20" t="s">
        <v>2051</v>
      </c>
      <c r="R2792" s="2"/>
      <c r="S2792" s="2" t="s">
        <v>6528</v>
      </c>
      <c r="T2792" s="2" t="s">
        <v>2095</v>
      </c>
      <c r="U2792" s="2"/>
      <c r="V2792" s="2"/>
    </row>
    <row r="2793" spans="1:22" ht="14.25" customHeight="1">
      <c r="A2793" s="20" t="s">
        <v>14644</v>
      </c>
      <c r="B2793" s="20" t="s">
        <v>3577</v>
      </c>
      <c r="C2793" s="20" t="s">
        <v>14645</v>
      </c>
      <c r="D2793" s="20" t="s">
        <v>1663</v>
      </c>
      <c r="E2793" s="20" t="s">
        <v>96</v>
      </c>
      <c r="F2793" s="20" t="s">
        <v>14646</v>
      </c>
      <c r="G2793" s="20" t="s">
        <v>2091</v>
      </c>
      <c r="H2793" s="20" t="s">
        <v>14647</v>
      </c>
      <c r="I2793" s="20" t="s">
        <v>14648</v>
      </c>
      <c r="J2793" s="20" t="s">
        <v>14649</v>
      </c>
      <c r="K2793" s="20"/>
      <c r="L2793" s="20" t="s">
        <v>14445</v>
      </c>
      <c r="M2793" s="20" t="s">
        <v>59</v>
      </c>
      <c r="N2793" s="20"/>
      <c r="O2793" s="20"/>
      <c r="P2793" s="20" t="s">
        <v>14446</v>
      </c>
      <c r="Q2793" s="20" t="s">
        <v>2051</v>
      </c>
      <c r="R2793" s="2"/>
      <c r="S2793" s="2" t="s">
        <v>6528</v>
      </c>
      <c r="T2793" s="2" t="s">
        <v>2095</v>
      </c>
      <c r="U2793" s="2"/>
      <c r="V2793" s="2"/>
    </row>
    <row r="2794" spans="1:22" ht="14.25" customHeight="1">
      <c r="A2794" s="20" t="s">
        <v>14650</v>
      </c>
      <c r="B2794" s="20" t="s">
        <v>14651</v>
      </c>
      <c r="C2794" s="20" t="s">
        <v>12846</v>
      </c>
      <c r="D2794" s="20" t="s">
        <v>1663</v>
      </c>
      <c r="E2794" s="20" t="s">
        <v>96</v>
      </c>
      <c r="F2794" s="20" t="s">
        <v>14652</v>
      </c>
      <c r="G2794" s="20" t="s">
        <v>2091</v>
      </c>
      <c r="H2794" s="20" t="s">
        <v>14653</v>
      </c>
      <c r="I2794" s="20" t="s">
        <v>14654</v>
      </c>
      <c r="J2794" s="20" t="s">
        <v>14655</v>
      </c>
      <c r="K2794" s="20"/>
      <c r="L2794" s="20" t="s">
        <v>14445</v>
      </c>
      <c r="M2794" s="20" t="s">
        <v>1566</v>
      </c>
      <c r="N2794" s="20"/>
      <c r="O2794" s="20"/>
      <c r="P2794" s="20" t="s">
        <v>14446</v>
      </c>
      <c r="Q2794" s="20" t="s">
        <v>2051</v>
      </c>
      <c r="R2794" s="2" t="s">
        <v>2067</v>
      </c>
      <c r="S2794" s="2" t="s">
        <v>6528</v>
      </c>
      <c r="T2794" s="2" t="s">
        <v>2095</v>
      </c>
      <c r="U2794" s="2"/>
      <c r="V2794" s="2"/>
    </row>
    <row r="2795" spans="1:22" ht="14.25" customHeight="1">
      <c r="A2795" s="20" t="s">
        <v>14656</v>
      </c>
      <c r="B2795" s="20" t="s">
        <v>14194</v>
      </c>
      <c r="C2795" s="20" t="s">
        <v>14657</v>
      </c>
      <c r="D2795" s="20" t="s">
        <v>1663</v>
      </c>
      <c r="E2795" s="20" t="s">
        <v>96</v>
      </c>
      <c r="F2795" s="20" t="s">
        <v>14658</v>
      </c>
      <c r="G2795" s="20" t="s">
        <v>2091</v>
      </c>
      <c r="H2795" s="20" t="s">
        <v>14659</v>
      </c>
      <c r="I2795" s="20" t="s">
        <v>14660</v>
      </c>
      <c r="J2795" s="20" t="s">
        <v>14661</v>
      </c>
      <c r="K2795" s="20"/>
      <c r="L2795" s="20" t="s">
        <v>14445</v>
      </c>
      <c r="M2795" s="20" t="s">
        <v>59</v>
      </c>
      <c r="N2795" s="20"/>
      <c r="O2795" s="20"/>
      <c r="P2795" s="20" t="s">
        <v>14446</v>
      </c>
      <c r="Q2795" s="20" t="s">
        <v>2051</v>
      </c>
      <c r="R2795" s="2"/>
      <c r="S2795" s="2" t="s">
        <v>6528</v>
      </c>
      <c r="T2795" s="2" t="s">
        <v>2095</v>
      </c>
      <c r="U2795" s="2"/>
      <c r="V2795" s="2"/>
    </row>
    <row r="2796" spans="1:22" ht="14.25" customHeight="1">
      <c r="A2796" s="20" t="s">
        <v>14662</v>
      </c>
      <c r="B2796" s="20" t="s">
        <v>3344</v>
      </c>
      <c r="C2796" s="20" t="s">
        <v>14663</v>
      </c>
      <c r="D2796" s="20" t="s">
        <v>1663</v>
      </c>
      <c r="E2796" s="20" t="s">
        <v>96</v>
      </c>
      <c r="F2796" s="20" t="s">
        <v>10267</v>
      </c>
      <c r="G2796" s="20" t="s">
        <v>2091</v>
      </c>
      <c r="H2796" s="20" t="s">
        <v>14664</v>
      </c>
      <c r="I2796" s="20" t="s">
        <v>14665</v>
      </c>
      <c r="J2796" s="20"/>
      <c r="K2796" s="20"/>
      <c r="L2796" s="20" t="s">
        <v>14445</v>
      </c>
      <c r="M2796" s="20" t="s">
        <v>59</v>
      </c>
      <c r="N2796" s="20"/>
      <c r="O2796" s="20"/>
      <c r="P2796" s="20" t="s">
        <v>14446</v>
      </c>
      <c r="Q2796" s="20" t="s">
        <v>2051</v>
      </c>
      <c r="R2796" s="2"/>
      <c r="S2796" s="2" t="s">
        <v>6528</v>
      </c>
      <c r="T2796" s="2" t="s">
        <v>2095</v>
      </c>
      <c r="U2796" s="2"/>
      <c r="V2796" s="2"/>
    </row>
    <row r="2797" spans="1:22" ht="14.25" customHeight="1">
      <c r="A2797" s="20" t="s">
        <v>14666</v>
      </c>
      <c r="B2797" s="20" t="s">
        <v>14667</v>
      </c>
      <c r="C2797" s="20" t="s">
        <v>5753</v>
      </c>
      <c r="D2797" s="20" t="s">
        <v>1663</v>
      </c>
      <c r="E2797" s="20" t="s">
        <v>96</v>
      </c>
      <c r="F2797" s="20" t="s">
        <v>10267</v>
      </c>
      <c r="G2797" s="20" t="s">
        <v>2091</v>
      </c>
      <c r="H2797" s="20" t="s">
        <v>14668</v>
      </c>
      <c r="I2797" s="20"/>
      <c r="J2797" s="20"/>
      <c r="K2797" s="20"/>
      <c r="L2797" s="20" t="s">
        <v>14445</v>
      </c>
      <c r="M2797" s="20" t="s">
        <v>59</v>
      </c>
      <c r="N2797" s="20"/>
      <c r="O2797" s="20"/>
      <c r="P2797" s="20" t="s">
        <v>14446</v>
      </c>
      <c r="Q2797" s="20" t="s">
        <v>2051</v>
      </c>
      <c r="R2797" s="2"/>
      <c r="S2797" s="2" t="s">
        <v>6528</v>
      </c>
      <c r="T2797" s="2" t="s">
        <v>2095</v>
      </c>
      <c r="U2797" s="2"/>
      <c r="V2797" s="2"/>
    </row>
    <row r="2798" spans="1:22" ht="14.25" customHeight="1">
      <c r="A2798" s="20" t="s">
        <v>14669</v>
      </c>
      <c r="B2798" s="20" t="s">
        <v>14670</v>
      </c>
      <c r="C2798" s="20" t="s">
        <v>14671</v>
      </c>
      <c r="D2798" s="20" t="s">
        <v>1663</v>
      </c>
      <c r="E2798" s="20" t="s">
        <v>96</v>
      </c>
      <c r="F2798" s="20" t="s">
        <v>14672</v>
      </c>
      <c r="G2798" s="20" t="s">
        <v>2091</v>
      </c>
      <c r="H2798" s="20" t="s">
        <v>14673</v>
      </c>
      <c r="I2798" s="20" t="s">
        <v>14674</v>
      </c>
      <c r="J2798" s="20"/>
      <c r="K2798" s="20"/>
      <c r="L2798" s="20" t="s">
        <v>14445</v>
      </c>
      <c r="M2798" s="20" t="s">
        <v>59</v>
      </c>
      <c r="N2798" s="20"/>
      <c r="O2798" s="20"/>
      <c r="P2798" s="20" t="s">
        <v>14446</v>
      </c>
      <c r="Q2798" s="20" t="s">
        <v>2051</v>
      </c>
      <c r="R2798" s="2"/>
      <c r="S2798" s="2" t="s">
        <v>6528</v>
      </c>
      <c r="T2798" s="2" t="s">
        <v>2095</v>
      </c>
      <c r="U2798" s="2"/>
      <c r="V2798" s="2"/>
    </row>
    <row r="2799" spans="1:22" ht="14.25" customHeight="1">
      <c r="A2799" s="20" t="s">
        <v>14675</v>
      </c>
      <c r="B2799" s="20" t="s">
        <v>12237</v>
      </c>
      <c r="C2799" s="20" t="s">
        <v>14676</v>
      </c>
      <c r="D2799" s="20" t="s">
        <v>1663</v>
      </c>
      <c r="E2799" s="20" t="s">
        <v>96</v>
      </c>
      <c r="F2799" s="20" t="s">
        <v>14677</v>
      </c>
      <c r="G2799" s="20" t="s">
        <v>2091</v>
      </c>
      <c r="H2799" s="20" t="s">
        <v>14678</v>
      </c>
      <c r="I2799" s="20" t="s">
        <v>14679</v>
      </c>
      <c r="J2799" s="20" t="s">
        <v>14680</v>
      </c>
      <c r="K2799" s="20"/>
      <c r="L2799" s="20" t="s">
        <v>14445</v>
      </c>
      <c r="M2799" s="20" t="s">
        <v>59</v>
      </c>
      <c r="N2799" s="20"/>
      <c r="O2799" s="20"/>
      <c r="P2799" s="20" t="s">
        <v>14446</v>
      </c>
      <c r="Q2799" s="20" t="s">
        <v>2051</v>
      </c>
      <c r="R2799" s="2"/>
      <c r="S2799" s="2" t="s">
        <v>6528</v>
      </c>
      <c r="T2799" s="2" t="s">
        <v>2095</v>
      </c>
      <c r="U2799" s="2"/>
      <c r="V2799" s="2"/>
    </row>
    <row r="2800" spans="1:22" ht="14.25" customHeight="1">
      <c r="A2800" s="20" t="s">
        <v>14681</v>
      </c>
      <c r="B2800" s="20" t="s">
        <v>5231</v>
      </c>
      <c r="C2800" s="20" t="s">
        <v>14682</v>
      </c>
      <c r="D2800" s="20" t="s">
        <v>1663</v>
      </c>
      <c r="E2800" s="20" t="s">
        <v>96</v>
      </c>
      <c r="F2800" s="20" t="s">
        <v>10375</v>
      </c>
      <c r="G2800" s="20" t="s">
        <v>2091</v>
      </c>
      <c r="H2800" s="20" t="s">
        <v>14683</v>
      </c>
      <c r="I2800" s="20"/>
      <c r="J2800" s="20" t="s">
        <v>14684</v>
      </c>
      <c r="K2800" s="20"/>
      <c r="L2800" s="20" t="s">
        <v>14445</v>
      </c>
      <c r="M2800" s="20" t="s">
        <v>59</v>
      </c>
      <c r="N2800" s="20"/>
      <c r="O2800" s="20"/>
      <c r="P2800" s="20" t="s">
        <v>14446</v>
      </c>
      <c r="Q2800" s="20" t="s">
        <v>2051</v>
      </c>
      <c r="R2800" s="2"/>
      <c r="S2800" s="2" t="s">
        <v>6528</v>
      </c>
      <c r="T2800" s="2" t="s">
        <v>2095</v>
      </c>
      <c r="U2800" s="2"/>
      <c r="V2800" s="2"/>
    </row>
    <row r="2801" spans="1:22" ht="14.25" customHeight="1">
      <c r="A2801" s="20" t="s">
        <v>14685</v>
      </c>
      <c r="B2801" s="20" t="s">
        <v>14686</v>
      </c>
      <c r="C2801" s="20" t="s">
        <v>14687</v>
      </c>
      <c r="D2801" s="20" t="s">
        <v>1663</v>
      </c>
      <c r="E2801" s="20" t="s">
        <v>96</v>
      </c>
      <c r="F2801" s="20" t="s">
        <v>14688</v>
      </c>
      <c r="G2801" s="20" t="s">
        <v>2091</v>
      </c>
      <c r="H2801" s="20" t="s">
        <v>14689</v>
      </c>
      <c r="I2801" s="20"/>
      <c r="J2801" s="20"/>
      <c r="K2801" s="20"/>
      <c r="L2801" s="20" t="s">
        <v>14445</v>
      </c>
      <c r="M2801" s="20" t="s">
        <v>59</v>
      </c>
      <c r="N2801" s="20"/>
      <c r="O2801" s="20"/>
      <c r="P2801" s="20" t="s">
        <v>14446</v>
      </c>
      <c r="Q2801" s="20" t="s">
        <v>2051</v>
      </c>
      <c r="R2801" s="2"/>
      <c r="S2801" s="2" t="s">
        <v>6528</v>
      </c>
      <c r="T2801" s="2" t="s">
        <v>2095</v>
      </c>
      <c r="U2801" s="2"/>
      <c r="V2801" s="2"/>
    </row>
    <row r="2802" spans="1:22" ht="14.25" customHeight="1">
      <c r="A2802" s="20" t="s">
        <v>14690</v>
      </c>
      <c r="B2802" s="20" t="s">
        <v>14691</v>
      </c>
      <c r="C2802" s="20" t="s">
        <v>14692</v>
      </c>
      <c r="D2802" s="20" t="s">
        <v>1663</v>
      </c>
      <c r="E2802" s="20" t="s">
        <v>96</v>
      </c>
      <c r="F2802" s="20" t="s">
        <v>14693</v>
      </c>
      <c r="G2802" s="20" t="s">
        <v>2091</v>
      </c>
      <c r="H2802" s="20" t="s">
        <v>14694</v>
      </c>
      <c r="I2802" s="20" t="s">
        <v>14695</v>
      </c>
      <c r="J2802" s="20"/>
      <c r="K2802" s="20"/>
      <c r="L2802" s="20" t="s">
        <v>14445</v>
      </c>
      <c r="M2802" s="20" t="s">
        <v>1566</v>
      </c>
      <c r="N2802" s="20"/>
      <c r="O2802" s="20"/>
      <c r="P2802" s="20" t="s">
        <v>14446</v>
      </c>
      <c r="Q2802" s="20" t="s">
        <v>2051</v>
      </c>
      <c r="R2802" s="2" t="s">
        <v>2067</v>
      </c>
      <c r="S2802" s="2" t="s">
        <v>6528</v>
      </c>
      <c r="T2802" s="2" t="s">
        <v>2095</v>
      </c>
      <c r="U2802" s="2"/>
      <c r="V2802" s="2"/>
    </row>
    <row r="2803" spans="1:22" ht="14.25" customHeight="1">
      <c r="A2803" s="20" t="s">
        <v>14696</v>
      </c>
      <c r="B2803" s="20" t="s">
        <v>5343</v>
      </c>
      <c r="C2803" s="20" t="s">
        <v>14697</v>
      </c>
      <c r="D2803" s="20" t="s">
        <v>1663</v>
      </c>
      <c r="E2803" s="20" t="s">
        <v>96</v>
      </c>
      <c r="F2803" s="20" t="s">
        <v>14449</v>
      </c>
      <c r="G2803" s="20" t="s">
        <v>2091</v>
      </c>
      <c r="H2803" s="20" t="s">
        <v>14698</v>
      </c>
      <c r="I2803" s="20"/>
      <c r="J2803" s="20"/>
      <c r="K2803" s="20"/>
      <c r="L2803" s="20" t="s">
        <v>14445</v>
      </c>
      <c r="M2803" s="20" t="s">
        <v>59</v>
      </c>
      <c r="N2803" s="20"/>
      <c r="O2803" s="20"/>
      <c r="P2803" s="20" t="s">
        <v>14446</v>
      </c>
      <c r="Q2803" s="20" t="s">
        <v>2051</v>
      </c>
      <c r="R2803" s="2"/>
      <c r="S2803" s="2" t="s">
        <v>6528</v>
      </c>
      <c r="T2803" s="2" t="s">
        <v>2095</v>
      </c>
      <c r="U2803" s="2"/>
      <c r="V2803" s="2"/>
    </row>
    <row r="2804" spans="1:22" ht="14.25" customHeight="1">
      <c r="A2804" s="20" t="s">
        <v>14699</v>
      </c>
      <c r="B2804" s="20" t="s">
        <v>4670</v>
      </c>
      <c r="C2804" s="20" t="s">
        <v>12891</v>
      </c>
      <c r="D2804" s="20" t="s">
        <v>1663</v>
      </c>
      <c r="E2804" s="20" t="s">
        <v>96</v>
      </c>
      <c r="F2804" s="20" t="s">
        <v>14700</v>
      </c>
      <c r="G2804" s="20" t="s">
        <v>2091</v>
      </c>
      <c r="H2804" s="20" t="s">
        <v>14701</v>
      </c>
      <c r="I2804" s="20" t="s">
        <v>14702</v>
      </c>
      <c r="J2804" s="20" t="s">
        <v>14703</v>
      </c>
      <c r="K2804" s="20"/>
      <c r="L2804" s="20" t="s">
        <v>14445</v>
      </c>
      <c r="M2804" s="20" t="s">
        <v>59</v>
      </c>
      <c r="N2804" s="20"/>
      <c r="O2804" s="20"/>
      <c r="P2804" s="20" t="s">
        <v>14446</v>
      </c>
      <c r="Q2804" s="20" t="s">
        <v>2051</v>
      </c>
      <c r="R2804" s="2"/>
      <c r="S2804" s="2" t="s">
        <v>6528</v>
      </c>
      <c r="T2804" s="2" t="s">
        <v>2095</v>
      </c>
      <c r="U2804" s="2"/>
      <c r="V2804" s="2"/>
    </row>
    <row r="2805" spans="1:22" ht="14.25" customHeight="1">
      <c r="A2805" s="20" t="s">
        <v>14704</v>
      </c>
      <c r="B2805" s="20" t="s">
        <v>2828</v>
      </c>
      <c r="C2805" s="20" t="s">
        <v>5739</v>
      </c>
      <c r="D2805" s="20" t="s">
        <v>1663</v>
      </c>
      <c r="E2805" s="20" t="s">
        <v>96</v>
      </c>
      <c r="F2805" s="20" t="s">
        <v>14705</v>
      </c>
      <c r="G2805" s="20" t="s">
        <v>2091</v>
      </c>
      <c r="H2805" s="20" t="s">
        <v>14706</v>
      </c>
      <c r="I2805" s="20" t="s">
        <v>14707</v>
      </c>
      <c r="J2805" s="20" t="s">
        <v>14708</v>
      </c>
      <c r="K2805" s="20"/>
      <c r="L2805" s="20" t="s">
        <v>14445</v>
      </c>
      <c r="M2805" s="20" t="s">
        <v>59</v>
      </c>
      <c r="N2805" s="20"/>
      <c r="O2805" s="20"/>
      <c r="P2805" s="20" t="s">
        <v>14446</v>
      </c>
      <c r="Q2805" s="20" t="s">
        <v>2051</v>
      </c>
      <c r="R2805" s="2"/>
      <c r="S2805" s="2" t="s">
        <v>6528</v>
      </c>
      <c r="T2805" s="2" t="s">
        <v>2095</v>
      </c>
      <c r="U2805" s="2"/>
      <c r="V2805" s="2"/>
    </row>
    <row r="2806" spans="1:22" ht="14.25" customHeight="1">
      <c r="A2806" s="20" t="s">
        <v>14709</v>
      </c>
      <c r="B2806" s="20" t="s">
        <v>14710</v>
      </c>
      <c r="C2806" s="20" t="s">
        <v>14711</v>
      </c>
      <c r="D2806" s="20" t="s">
        <v>1663</v>
      </c>
      <c r="E2806" s="20" t="s">
        <v>96</v>
      </c>
      <c r="F2806" s="20" t="s">
        <v>10375</v>
      </c>
      <c r="G2806" s="20" t="s">
        <v>2091</v>
      </c>
      <c r="H2806" s="20" t="s">
        <v>14712</v>
      </c>
      <c r="I2806" s="20" t="s">
        <v>14713</v>
      </c>
      <c r="J2806" s="20" t="s">
        <v>14714</v>
      </c>
      <c r="K2806" s="20"/>
      <c r="L2806" s="20" t="s">
        <v>14445</v>
      </c>
      <c r="M2806" s="20" t="s">
        <v>59</v>
      </c>
      <c r="N2806" s="20"/>
      <c r="O2806" s="20"/>
      <c r="P2806" s="20" t="s">
        <v>14446</v>
      </c>
      <c r="Q2806" s="20" t="s">
        <v>2051</v>
      </c>
      <c r="R2806" s="2"/>
      <c r="S2806" s="2" t="s">
        <v>6528</v>
      </c>
      <c r="T2806" s="2" t="s">
        <v>2095</v>
      </c>
      <c r="U2806" s="2"/>
      <c r="V2806" s="2"/>
    </row>
    <row r="2807" spans="1:22" ht="14.25" customHeight="1">
      <c r="A2807" s="20" t="s">
        <v>14715</v>
      </c>
      <c r="B2807" s="20" t="s">
        <v>2768</v>
      </c>
      <c r="C2807" s="20" t="s">
        <v>14716</v>
      </c>
      <c r="D2807" s="20" t="s">
        <v>1663</v>
      </c>
      <c r="E2807" s="20" t="s">
        <v>96</v>
      </c>
      <c r="F2807" s="20" t="s">
        <v>14717</v>
      </c>
      <c r="G2807" s="20" t="s">
        <v>2091</v>
      </c>
      <c r="H2807" s="20" t="s">
        <v>14718</v>
      </c>
      <c r="I2807" s="20" t="s">
        <v>14719</v>
      </c>
      <c r="J2807" s="20"/>
      <c r="K2807" s="20"/>
      <c r="L2807" s="20" t="s">
        <v>14445</v>
      </c>
      <c r="M2807" s="20" t="s">
        <v>59</v>
      </c>
      <c r="N2807" s="20"/>
      <c r="O2807" s="20"/>
      <c r="P2807" s="20" t="s">
        <v>14446</v>
      </c>
      <c r="Q2807" s="20" t="s">
        <v>2051</v>
      </c>
      <c r="R2807" s="2"/>
      <c r="S2807" s="2" t="s">
        <v>6528</v>
      </c>
      <c r="T2807" s="2" t="s">
        <v>2095</v>
      </c>
      <c r="U2807" s="2"/>
      <c r="V2807" s="2"/>
    </row>
    <row r="2808" spans="1:22" ht="14.25" customHeight="1">
      <c r="A2808" s="20" t="s">
        <v>14720</v>
      </c>
      <c r="B2808" s="20" t="s">
        <v>6344</v>
      </c>
      <c r="C2808" s="20" t="s">
        <v>14721</v>
      </c>
      <c r="D2808" s="20" t="s">
        <v>1663</v>
      </c>
      <c r="E2808" s="20" t="s">
        <v>96</v>
      </c>
      <c r="F2808" s="20" t="s">
        <v>14722</v>
      </c>
      <c r="G2808" s="20" t="s">
        <v>2091</v>
      </c>
      <c r="H2808" s="20" t="s">
        <v>14723</v>
      </c>
      <c r="I2808" s="20" t="s">
        <v>14724</v>
      </c>
      <c r="J2808" s="20" t="s">
        <v>14725</v>
      </c>
      <c r="K2808" s="20"/>
      <c r="L2808" s="20" t="s">
        <v>14445</v>
      </c>
      <c r="M2808" s="20" t="s">
        <v>1566</v>
      </c>
      <c r="N2808" s="20"/>
      <c r="O2808" s="20"/>
      <c r="P2808" s="20" t="s">
        <v>14446</v>
      </c>
      <c r="Q2808" s="20" t="s">
        <v>2051</v>
      </c>
      <c r="R2808" s="2" t="s">
        <v>2067</v>
      </c>
      <c r="S2808" s="2" t="s">
        <v>6528</v>
      </c>
      <c r="T2808" s="2" t="s">
        <v>2095</v>
      </c>
      <c r="U2808" s="2"/>
      <c r="V2808" s="2"/>
    </row>
    <row r="2809" spans="1:22" ht="14.25" customHeight="1">
      <c r="A2809" s="20" t="s">
        <v>14726</v>
      </c>
      <c r="B2809" s="20" t="s">
        <v>14727</v>
      </c>
      <c r="C2809" s="20" t="s">
        <v>14728</v>
      </c>
      <c r="D2809" s="20" t="s">
        <v>1663</v>
      </c>
      <c r="E2809" s="20" t="s">
        <v>96</v>
      </c>
      <c r="F2809" s="20" t="s">
        <v>14729</v>
      </c>
      <c r="G2809" s="20" t="s">
        <v>2091</v>
      </c>
      <c r="H2809" s="20" t="s">
        <v>14730</v>
      </c>
      <c r="I2809" s="20" t="s">
        <v>14731</v>
      </c>
      <c r="J2809" s="20"/>
      <c r="K2809" s="20"/>
      <c r="L2809" s="20" t="s">
        <v>14445</v>
      </c>
      <c r="M2809" s="20" t="s">
        <v>59</v>
      </c>
      <c r="N2809" s="20"/>
      <c r="O2809" s="20"/>
      <c r="P2809" s="20" t="s">
        <v>14446</v>
      </c>
      <c r="Q2809" s="20" t="s">
        <v>2051</v>
      </c>
      <c r="R2809" s="2"/>
      <c r="S2809" s="2" t="s">
        <v>6528</v>
      </c>
      <c r="T2809" s="2" t="s">
        <v>2095</v>
      </c>
      <c r="U2809" s="2"/>
      <c r="V2809" s="2"/>
    </row>
    <row r="2810" spans="1:22" ht="14.25" customHeight="1">
      <c r="A2810" s="20" t="s">
        <v>14732</v>
      </c>
      <c r="B2810" s="20" t="s">
        <v>14733</v>
      </c>
      <c r="C2810" s="20" t="s">
        <v>14734</v>
      </c>
      <c r="D2810" s="20" t="s">
        <v>1663</v>
      </c>
      <c r="E2810" s="20" t="s">
        <v>96</v>
      </c>
      <c r="F2810" s="20" t="s">
        <v>10958</v>
      </c>
      <c r="G2810" s="20" t="s">
        <v>2091</v>
      </c>
      <c r="H2810" s="20" t="s">
        <v>14735</v>
      </c>
      <c r="I2810" s="20" t="s">
        <v>14736</v>
      </c>
      <c r="J2810" s="20" t="s">
        <v>14737</v>
      </c>
      <c r="K2810" s="20"/>
      <c r="L2810" s="20" t="s">
        <v>14445</v>
      </c>
      <c r="M2810" s="20" t="s">
        <v>59</v>
      </c>
      <c r="N2810" s="20"/>
      <c r="O2810" s="20"/>
      <c r="P2810" s="20" t="s">
        <v>14446</v>
      </c>
      <c r="Q2810" s="20" t="s">
        <v>2051</v>
      </c>
      <c r="R2810" s="2"/>
      <c r="S2810" s="2" t="s">
        <v>6528</v>
      </c>
      <c r="T2810" s="2" t="s">
        <v>2095</v>
      </c>
      <c r="U2810" s="2"/>
      <c r="V2810" s="2"/>
    </row>
    <row r="2811" spans="1:22" ht="14.25" customHeight="1">
      <c r="A2811" s="20" t="s">
        <v>14738</v>
      </c>
      <c r="B2811" s="20" t="s">
        <v>14739</v>
      </c>
      <c r="C2811" s="20" t="s">
        <v>14740</v>
      </c>
      <c r="D2811" s="20" t="s">
        <v>1663</v>
      </c>
      <c r="E2811" s="20" t="s">
        <v>96</v>
      </c>
      <c r="F2811" s="20" t="s">
        <v>14741</v>
      </c>
      <c r="G2811" s="20" t="s">
        <v>2091</v>
      </c>
      <c r="H2811" s="20" t="s">
        <v>14742</v>
      </c>
      <c r="I2811" s="20" t="s">
        <v>14743</v>
      </c>
      <c r="J2811" s="20" t="s">
        <v>14744</v>
      </c>
      <c r="K2811" s="20"/>
      <c r="L2811" s="20" t="s">
        <v>14445</v>
      </c>
      <c r="M2811" s="20" t="s">
        <v>59</v>
      </c>
      <c r="N2811" s="20"/>
      <c r="O2811" s="20"/>
      <c r="P2811" s="20" t="s">
        <v>14446</v>
      </c>
      <c r="Q2811" s="20" t="s">
        <v>2051</v>
      </c>
      <c r="R2811" s="2"/>
      <c r="S2811" s="2" t="s">
        <v>6528</v>
      </c>
      <c r="T2811" s="2" t="s">
        <v>2095</v>
      </c>
      <c r="U2811" s="2"/>
      <c r="V2811" s="2"/>
    </row>
    <row r="2812" spans="1:22" ht="14.25" customHeight="1">
      <c r="A2812" s="20" t="s">
        <v>14745</v>
      </c>
      <c r="B2812" s="20" t="s">
        <v>14733</v>
      </c>
      <c r="C2812" s="20" t="s">
        <v>14746</v>
      </c>
      <c r="D2812" s="20" t="s">
        <v>1663</v>
      </c>
      <c r="E2812" s="20" t="s">
        <v>96</v>
      </c>
      <c r="F2812" s="20" t="s">
        <v>10375</v>
      </c>
      <c r="G2812" s="20" t="s">
        <v>2091</v>
      </c>
      <c r="H2812" s="20" t="s">
        <v>14747</v>
      </c>
      <c r="I2812" s="20" t="s">
        <v>14748</v>
      </c>
      <c r="J2812" s="20" t="s">
        <v>14749</v>
      </c>
      <c r="K2812" s="20"/>
      <c r="L2812" s="20" t="s">
        <v>14445</v>
      </c>
      <c r="M2812" s="20" t="s">
        <v>59</v>
      </c>
      <c r="N2812" s="20"/>
      <c r="O2812" s="20"/>
      <c r="P2812" s="20" t="s">
        <v>14446</v>
      </c>
      <c r="Q2812" s="20" t="s">
        <v>2051</v>
      </c>
      <c r="R2812" s="2"/>
      <c r="S2812" s="2" t="s">
        <v>6528</v>
      </c>
      <c r="T2812" s="2" t="s">
        <v>2095</v>
      </c>
      <c r="U2812" s="2"/>
      <c r="V2812" s="2"/>
    </row>
    <row r="2813" spans="1:22" ht="14.25" customHeight="1">
      <c r="A2813" s="20" t="s">
        <v>14750</v>
      </c>
      <c r="B2813" s="20" t="s">
        <v>2627</v>
      </c>
      <c r="C2813" s="20" t="s">
        <v>14751</v>
      </c>
      <c r="D2813" s="20" t="s">
        <v>1663</v>
      </c>
      <c r="E2813" s="20" t="s">
        <v>96</v>
      </c>
      <c r="F2813" s="20" t="s">
        <v>10125</v>
      </c>
      <c r="G2813" s="20" t="s">
        <v>2091</v>
      </c>
      <c r="H2813" s="20" t="s">
        <v>14752</v>
      </c>
      <c r="I2813" s="20"/>
      <c r="J2813" s="20"/>
      <c r="K2813" s="20"/>
      <c r="L2813" s="20" t="s">
        <v>14445</v>
      </c>
      <c r="M2813" s="20" t="s">
        <v>59</v>
      </c>
      <c r="N2813" s="20"/>
      <c r="O2813" s="20"/>
      <c r="P2813" s="20" t="s">
        <v>14446</v>
      </c>
      <c r="Q2813" s="20" t="s">
        <v>2051</v>
      </c>
      <c r="R2813" s="2"/>
      <c r="S2813" s="2" t="s">
        <v>6528</v>
      </c>
      <c r="T2813" s="2" t="s">
        <v>2095</v>
      </c>
      <c r="U2813" s="2"/>
      <c r="V2813" s="2"/>
    </row>
    <row r="2814" spans="1:22" ht="14.25" customHeight="1">
      <c r="A2814" s="20" t="s">
        <v>14753</v>
      </c>
      <c r="B2814" s="20" t="s">
        <v>5210</v>
      </c>
      <c r="C2814" s="20" t="s">
        <v>2829</v>
      </c>
      <c r="D2814" s="20" t="s">
        <v>1663</v>
      </c>
      <c r="E2814" s="20" t="s">
        <v>96</v>
      </c>
      <c r="F2814" s="20" t="s">
        <v>10375</v>
      </c>
      <c r="G2814" s="20" t="s">
        <v>2091</v>
      </c>
      <c r="H2814" s="20" t="s">
        <v>14754</v>
      </c>
      <c r="I2814" s="20" t="s">
        <v>14755</v>
      </c>
      <c r="J2814" s="20" t="s">
        <v>14756</v>
      </c>
      <c r="K2814" s="20"/>
      <c r="L2814" s="20" t="s">
        <v>14445</v>
      </c>
      <c r="M2814" s="20" t="s">
        <v>59</v>
      </c>
      <c r="N2814" s="20"/>
      <c r="O2814" s="20"/>
      <c r="P2814" s="20" t="s">
        <v>14446</v>
      </c>
      <c r="Q2814" s="20" t="s">
        <v>2051</v>
      </c>
      <c r="R2814" s="2"/>
      <c r="S2814" s="2" t="s">
        <v>6528</v>
      </c>
      <c r="T2814" s="2" t="s">
        <v>2095</v>
      </c>
      <c r="U2814" s="2"/>
      <c r="V2814" s="2"/>
    </row>
    <row r="2815" spans="1:22" ht="14.25" customHeight="1">
      <c r="A2815" s="20" t="s">
        <v>14757</v>
      </c>
      <c r="B2815" s="20" t="s">
        <v>2379</v>
      </c>
      <c r="C2815" s="20" t="s">
        <v>14758</v>
      </c>
      <c r="D2815" s="20" t="s">
        <v>1663</v>
      </c>
      <c r="E2815" s="20" t="s">
        <v>96</v>
      </c>
      <c r="F2815" s="20" t="s">
        <v>14759</v>
      </c>
      <c r="G2815" s="20" t="s">
        <v>2091</v>
      </c>
      <c r="H2815" s="20" t="s">
        <v>14760</v>
      </c>
      <c r="I2815" s="20" t="s">
        <v>14761</v>
      </c>
      <c r="J2815" s="20" t="s">
        <v>14762</v>
      </c>
      <c r="K2815" s="20"/>
      <c r="L2815" s="20" t="s">
        <v>14445</v>
      </c>
      <c r="M2815" s="20" t="s">
        <v>59</v>
      </c>
      <c r="N2815" s="20"/>
      <c r="O2815" s="20"/>
      <c r="P2815" s="20" t="s">
        <v>14446</v>
      </c>
      <c r="Q2815" s="20" t="s">
        <v>2051</v>
      </c>
      <c r="R2815" s="2"/>
      <c r="S2815" s="2" t="s">
        <v>6528</v>
      </c>
      <c r="T2815" s="2" t="s">
        <v>2095</v>
      </c>
      <c r="U2815" s="2"/>
      <c r="V2815" s="2"/>
    </row>
    <row r="2816" spans="1:22" ht="14.25" customHeight="1">
      <c r="A2816" s="20" t="s">
        <v>14763</v>
      </c>
      <c r="B2816" s="20" t="s">
        <v>2481</v>
      </c>
      <c r="C2816" s="20" t="s">
        <v>14764</v>
      </c>
      <c r="D2816" s="20" t="s">
        <v>1663</v>
      </c>
      <c r="E2816" s="20" t="s">
        <v>96</v>
      </c>
      <c r="F2816" s="20" t="s">
        <v>14765</v>
      </c>
      <c r="G2816" s="20" t="s">
        <v>2091</v>
      </c>
      <c r="H2816" s="20" t="s">
        <v>14766</v>
      </c>
      <c r="I2816" s="20" t="s">
        <v>14767</v>
      </c>
      <c r="J2816" s="20" t="s">
        <v>14768</v>
      </c>
      <c r="K2816" s="20"/>
      <c r="L2816" s="20" t="s">
        <v>14445</v>
      </c>
      <c r="M2816" s="20" t="s">
        <v>59</v>
      </c>
      <c r="N2816" s="20"/>
      <c r="O2816" s="20"/>
      <c r="P2816" s="20" t="s">
        <v>14446</v>
      </c>
      <c r="Q2816" s="20" t="s">
        <v>2051</v>
      </c>
      <c r="R2816" s="2"/>
      <c r="S2816" s="2" t="s">
        <v>6528</v>
      </c>
      <c r="T2816" s="2" t="s">
        <v>2095</v>
      </c>
      <c r="U2816" s="2"/>
      <c r="V2816" s="2"/>
    </row>
    <row r="2817" spans="1:22" ht="14.25" customHeight="1">
      <c r="A2817" s="20" t="s">
        <v>14769</v>
      </c>
      <c r="B2817" s="20" t="s">
        <v>2604</v>
      </c>
      <c r="C2817" s="20" t="s">
        <v>14770</v>
      </c>
      <c r="D2817" s="20" t="s">
        <v>1663</v>
      </c>
      <c r="E2817" s="20" t="s">
        <v>96</v>
      </c>
      <c r="F2817" s="20" t="s">
        <v>10125</v>
      </c>
      <c r="G2817" s="20" t="s">
        <v>2091</v>
      </c>
      <c r="H2817" s="20" t="s">
        <v>14771</v>
      </c>
      <c r="I2817" s="20" t="s">
        <v>14772</v>
      </c>
      <c r="J2817" s="20" t="s">
        <v>14773</v>
      </c>
      <c r="K2817" s="20"/>
      <c r="L2817" s="20" t="s">
        <v>14445</v>
      </c>
      <c r="M2817" s="20" t="s">
        <v>59</v>
      </c>
      <c r="N2817" s="20"/>
      <c r="O2817" s="20"/>
      <c r="P2817" s="20" t="s">
        <v>14446</v>
      </c>
      <c r="Q2817" s="20" t="s">
        <v>2051</v>
      </c>
      <c r="R2817" s="2"/>
      <c r="S2817" s="2" t="s">
        <v>6528</v>
      </c>
      <c r="T2817" s="2" t="s">
        <v>2095</v>
      </c>
      <c r="U2817" s="2"/>
      <c r="V2817" s="2"/>
    </row>
    <row r="2818" spans="1:22" ht="14.25" customHeight="1">
      <c r="A2818" s="20" t="s">
        <v>14774</v>
      </c>
      <c r="B2818" s="20" t="s">
        <v>2604</v>
      </c>
      <c r="C2818" s="20" t="s">
        <v>14775</v>
      </c>
      <c r="D2818" s="20" t="s">
        <v>1663</v>
      </c>
      <c r="E2818" s="20" t="s">
        <v>96</v>
      </c>
      <c r="F2818" s="20" t="s">
        <v>14776</v>
      </c>
      <c r="G2818" s="20" t="s">
        <v>2091</v>
      </c>
      <c r="H2818" s="20" t="s">
        <v>14777</v>
      </c>
      <c r="I2818" s="20"/>
      <c r="J2818" s="20"/>
      <c r="K2818" s="20"/>
      <c r="L2818" s="20" t="s">
        <v>14445</v>
      </c>
      <c r="M2818" s="20" t="s">
        <v>59</v>
      </c>
      <c r="N2818" s="20"/>
      <c r="O2818" s="20"/>
      <c r="P2818" s="20" t="s">
        <v>14446</v>
      </c>
      <c r="Q2818" s="20" t="s">
        <v>2051</v>
      </c>
      <c r="R2818" s="2"/>
      <c r="S2818" s="2" t="s">
        <v>6528</v>
      </c>
      <c r="T2818" s="2" t="s">
        <v>2095</v>
      </c>
      <c r="U2818" s="2"/>
      <c r="V2818" s="2"/>
    </row>
    <row r="2819" spans="1:22" ht="14.25" customHeight="1">
      <c r="A2819" s="20" t="s">
        <v>14778</v>
      </c>
      <c r="B2819" s="20" t="s">
        <v>2515</v>
      </c>
      <c r="C2819" s="20" t="s">
        <v>14779</v>
      </c>
      <c r="D2819" s="20" t="s">
        <v>1663</v>
      </c>
      <c r="E2819" s="20" t="s">
        <v>96</v>
      </c>
      <c r="F2819" s="20" t="s">
        <v>14780</v>
      </c>
      <c r="G2819" s="20" t="s">
        <v>2091</v>
      </c>
      <c r="H2819" s="20" t="s">
        <v>14781</v>
      </c>
      <c r="I2819" s="20" t="s">
        <v>14782</v>
      </c>
      <c r="J2819" s="20"/>
      <c r="K2819" s="20"/>
      <c r="L2819" s="20" t="s">
        <v>14445</v>
      </c>
      <c r="M2819" s="20" t="s">
        <v>59</v>
      </c>
      <c r="N2819" s="20"/>
      <c r="O2819" s="20"/>
      <c r="P2819" s="20" t="s">
        <v>14446</v>
      </c>
      <c r="Q2819" s="20" t="s">
        <v>2051</v>
      </c>
      <c r="R2819" s="2"/>
      <c r="S2819" s="2" t="s">
        <v>6528</v>
      </c>
      <c r="T2819" s="2" t="s">
        <v>2095</v>
      </c>
      <c r="U2819" s="2"/>
      <c r="V2819" s="2"/>
    </row>
    <row r="2820" spans="1:22" ht="14.25" customHeight="1">
      <c r="A2820" s="20" t="s">
        <v>14783</v>
      </c>
      <c r="B2820" s="20" t="s">
        <v>2379</v>
      </c>
      <c r="C2820" s="20" t="s">
        <v>14784</v>
      </c>
      <c r="D2820" s="20" t="s">
        <v>1663</v>
      </c>
      <c r="E2820" s="20" t="s">
        <v>96</v>
      </c>
      <c r="F2820" s="20" t="s">
        <v>10375</v>
      </c>
      <c r="G2820" s="20" t="s">
        <v>2091</v>
      </c>
      <c r="H2820" s="20" t="s">
        <v>14785</v>
      </c>
      <c r="I2820" s="20"/>
      <c r="J2820" s="20"/>
      <c r="K2820" s="20"/>
      <c r="L2820" s="20" t="s">
        <v>14445</v>
      </c>
      <c r="M2820" s="20" t="s">
        <v>59</v>
      </c>
      <c r="N2820" s="20"/>
      <c r="O2820" s="20"/>
      <c r="P2820" s="20" t="s">
        <v>14446</v>
      </c>
      <c r="Q2820" s="20" t="s">
        <v>2051</v>
      </c>
      <c r="R2820" s="2"/>
      <c r="S2820" s="2" t="s">
        <v>6528</v>
      </c>
      <c r="T2820" s="2" t="s">
        <v>2095</v>
      </c>
      <c r="U2820" s="2"/>
      <c r="V2820" s="2"/>
    </row>
    <row r="2821" spans="1:22" ht="14.25" customHeight="1">
      <c r="A2821" s="20" t="s">
        <v>14786</v>
      </c>
      <c r="B2821" s="20" t="s">
        <v>13103</v>
      </c>
      <c r="C2821" s="20" t="s">
        <v>14787</v>
      </c>
      <c r="D2821" s="20" t="s">
        <v>1663</v>
      </c>
      <c r="E2821" s="20" t="s">
        <v>96</v>
      </c>
      <c r="F2821" s="20" t="s">
        <v>10267</v>
      </c>
      <c r="G2821" s="20" t="s">
        <v>2091</v>
      </c>
      <c r="H2821" s="20" t="s">
        <v>14788</v>
      </c>
      <c r="I2821" s="20" t="s">
        <v>14789</v>
      </c>
      <c r="J2821" s="20" t="s">
        <v>14790</v>
      </c>
      <c r="K2821" s="20"/>
      <c r="L2821" s="20" t="s">
        <v>14445</v>
      </c>
      <c r="M2821" s="20" t="s">
        <v>59</v>
      </c>
      <c r="N2821" s="20"/>
      <c r="O2821" s="20"/>
      <c r="P2821" s="20" t="s">
        <v>14446</v>
      </c>
      <c r="Q2821" s="20" t="s">
        <v>2051</v>
      </c>
      <c r="R2821" s="2"/>
      <c r="S2821" s="2" t="s">
        <v>6528</v>
      </c>
      <c r="T2821" s="2" t="s">
        <v>2095</v>
      </c>
      <c r="U2821" s="2"/>
      <c r="V2821" s="2"/>
    </row>
    <row r="2822" spans="1:22" ht="14.25" customHeight="1">
      <c r="A2822" s="20" t="s">
        <v>14791</v>
      </c>
      <c r="B2822" s="20" t="s">
        <v>14792</v>
      </c>
      <c r="C2822" s="20" t="s">
        <v>6630</v>
      </c>
      <c r="D2822" s="20" t="s">
        <v>1663</v>
      </c>
      <c r="E2822" s="20" t="s">
        <v>96</v>
      </c>
      <c r="F2822" s="20" t="s">
        <v>14793</v>
      </c>
      <c r="G2822" s="20" t="s">
        <v>2091</v>
      </c>
      <c r="H2822" s="20" t="s">
        <v>14794</v>
      </c>
      <c r="I2822" s="20" t="s">
        <v>14795</v>
      </c>
      <c r="J2822" s="20" t="s">
        <v>14796</v>
      </c>
      <c r="K2822" s="20"/>
      <c r="L2822" s="20" t="s">
        <v>14445</v>
      </c>
      <c r="M2822" s="20" t="s">
        <v>59</v>
      </c>
      <c r="N2822" s="20"/>
      <c r="O2822" s="20"/>
      <c r="P2822" s="20" t="s">
        <v>14446</v>
      </c>
      <c r="Q2822" s="20" t="s">
        <v>2051</v>
      </c>
      <c r="R2822" s="2"/>
      <c r="S2822" s="2" t="s">
        <v>6528</v>
      </c>
      <c r="T2822" s="2" t="s">
        <v>2095</v>
      </c>
      <c r="U2822" s="2"/>
      <c r="V2822" s="2"/>
    </row>
    <row r="2823" spans="1:22" ht="14.25" customHeight="1">
      <c r="A2823" s="20" t="s">
        <v>14797</v>
      </c>
      <c r="B2823" s="20" t="s">
        <v>14798</v>
      </c>
      <c r="C2823" s="20" t="s">
        <v>14799</v>
      </c>
      <c r="D2823" s="20" t="s">
        <v>1663</v>
      </c>
      <c r="E2823" s="20" t="s">
        <v>96</v>
      </c>
      <c r="F2823" s="20" t="s">
        <v>14800</v>
      </c>
      <c r="G2823" s="20" t="s">
        <v>2091</v>
      </c>
      <c r="H2823" s="20" t="s">
        <v>14801</v>
      </c>
      <c r="I2823" s="20" t="s">
        <v>14802</v>
      </c>
      <c r="J2823" s="20" t="s">
        <v>14803</v>
      </c>
      <c r="K2823" s="20"/>
      <c r="L2823" s="20" t="s">
        <v>14445</v>
      </c>
      <c r="M2823" s="20" t="s">
        <v>59</v>
      </c>
      <c r="N2823" s="20"/>
      <c r="O2823" s="20"/>
      <c r="P2823" s="20" t="s">
        <v>14446</v>
      </c>
      <c r="Q2823" s="20" t="s">
        <v>2051</v>
      </c>
      <c r="R2823" s="2"/>
      <c r="S2823" s="2" t="s">
        <v>6528</v>
      </c>
      <c r="T2823" s="2" t="s">
        <v>2095</v>
      </c>
      <c r="U2823" s="2"/>
      <c r="V2823" s="2"/>
    </row>
    <row r="2824" spans="1:22" ht="14.25" customHeight="1">
      <c r="A2824" s="20" t="s">
        <v>14804</v>
      </c>
      <c r="B2824" s="20" t="s">
        <v>14805</v>
      </c>
      <c r="C2824" s="20" t="s">
        <v>14806</v>
      </c>
      <c r="D2824" s="20" t="s">
        <v>1663</v>
      </c>
      <c r="E2824" s="20" t="s">
        <v>96</v>
      </c>
      <c r="F2824" s="20" t="s">
        <v>14793</v>
      </c>
      <c r="G2824" s="20" t="s">
        <v>2091</v>
      </c>
      <c r="H2824" s="20" t="s">
        <v>14807</v>
      </c>
      <c r="I2824" s="20" t="s">
        <v>14808</v>
      </c>
      <c r="J2824" s="20"/>
      <c r="K2824" s="20"/>
      <c r="L2824" s="20" t="s">
        <v>14445</v>
      </c>
      <c r="M2824" s="20" t="s">
        <v>59</v>
      </c>
      <c r="N2824" s="20"/>
      <c r="O2824" s="20"/>
      <c r="P2824" s="20" t="s">
        <v>14446</v>
      </c>
      <c r="Q2824" s="20" t="s">
        <v>2051</v>
      </c>
      <c r="R2824" s="2"/>
      <c r="S2824" s="2" t="s">
        <v>6528</v>
      </c>
      <c r="T2824" s="2" t="s">
        <v>2095</v>
      </c>
      <c r="U2824" s="2"/>
      <c r="V2824" s="2"/>
    </row>
    <row r="2825" spans="1:22" ht="14.25" customHeight="1">
      <c r="A2825" s="20" t="s">
        <v>14809</v>
      </c>
      <c r="B2825" s="20" t="s">
        <v>14810</v>
      </c>
      <c r="C2825" s="20" t="s">
        <v>14811</v>
      </c>
      <c r="D2825" s="20" t="s">
        <v>1663</v>
      </c>
      <c r="E2825" s="20" t="s">
        <v>96</v>
      </c>
      <c r="F2825" s="20" t="s">
        <v>14812</v>
      </c>
      <c r="G2825" s="20" t="s">
        <v>2091</v>
      </c>
      <c r="H2825" s="20" t="s">
        <v>14813</v>
      </c>
      <c r="I2825" s="20" t="s">
        <v>14814</v>
      </c>
      <c r="J2825" s="20"/>
      <c r="K2825" s="20"/>
      <c r="L2825" s="20" t="s">
        <v>14445</v>
      </c>
      <c r="M2825" s="20" t="s">
        <v>59</v>
      </c>
      <c r="N2825" s="20"/>
      <c r="O2825" s="20"/>
      <c r="P2825" s="20" t="s">
        <v>14446</v>
      </c>
      <c r="Q2825" s="20" t="s">
        <v>2051</v>
      </c>
      <c r="R2825" s="2"/>
      <c r="S2825" s="2" t="s">
        <v>6528</v>
      </c>
      <c r="T2825" s="2" t="s">
        <v>2095</v>
      </c>
      <c r="U2825" s="2"/>
      <c r="V2825" s="2"/>
    </row>
    <row r="2826" spans="1:22" ht="14.25" customHeight="1">
      <c r="A2826" s="20" t="s">
        <v>14815</v>
      </c>
      <c r="B2826" s="20" t="s">
        <v>14816</v>
      </c>
      <c r="C2826" s="20" t="s">
        <v>14817</v>
      </c>
      <c r="D2826" s="20" t="s">
        <v>1663</v>
      </c>
      <c r="E2826" s="20" t="s">
        <v>96</v>
      </c>
      <c r="F2826" s="20" t="s">
        <v>10267</v>
      </c>
      <c r="G2826" s="20" t="s">
        <v>2091</v>
      </c>
      <c r="H2826" s="20" t="s">
        <v>14818</v>
      </c>
      <c r="I2826" s="20"/>
      <c r="J2826" s="20" t="s">
        <v>14819</v>
      </c>
      <c r="K2826" s="20"/>
      <c r="L2826" s="20" t="s">
        <v>14445</v>
      </c>
      <c r="M2826" s="20" t="s">
        <v>59</v>
      </c>
      <c r="N2826" s="20"/>
      <c r="O2826" s="20"/>
      <c r="P2826" s="20" t="s">
        <v>14446</v>
      </c>
      <c r="Q2826" s="20" t="s">
        <v>2051</v>
      </c>
      <c r="R2826" s="2"/>
      <c r="S2826" s="2" t="s">
        <v>6528</v>
      </c>
      <c r="T2826" s="2" t="s">
        <v>2095</v>
      </c>
      <c r="U2826" s="2"/>
      <c r="V2826" s="2"/>
    </row>
    <row r="2827" spans="1:22" ht="14.25" customHeight="1">
      <c r="A2827" s="20" t="s">
        <v>14820</v>
      </c>
      <c r="B2827" s="20" t="s">
        <v>14821</v>
      </c>
      <c r="C2827" s="20" t="s">
        <v>14822</v>
      </c>
      <c r="D2827" s="20" t="s">
        <v>1663</v>
      </c>
      <c r="E2827" s="20" t="s">
        <v>96</v>
      </c>
      <c r="F2827" s="20" t="s">
        <v>10125</v>
      </c>
      <c r="G2827" s="20" t="s">
        <v>2091</v>
      </c>
      <c r="H2827" s="20" t="s">
        <v>14823</v>
      </c>
      <c r="I2827" s="20" t="s">
        <v>14824</v>
      </c>
      <c r="J2827" s="20"/>
      <c r="K2827" s="20"/>
      <c r="L2827" s="20" t="s">
        <v>14445</v>
      </c>
      <c r="M2827" s="20" t="s">
        <v>59</v>
      </c>
      <c r="N2827" s="20"/>
      <c r="O2827" s="20"/>
      <c r="P2827" s="20" t="s">
        <v>14446</v>
      </c>
      <c r="Q2827" s="20" t="s">
        <v>2051</v>
      </c>
      <c r="R2827" s="2"/>
      <c r="S2827" s="2" t="s">
        <v>6528</v>
      </c>
      <c r="T2827" s="2" t="s">
        <v>2095</v>
      </c>
      <c r="U2827" s="2"/>
      <c r="V2827" s="2"/>
    </row>
    <row r="2828" spans="1:22" ht="14.25" customHeight="1">
      <c r="A2828" s="20" t="s">
        <v>14825</v>
      </c>
      <c r="B2828" s="20" t="s">
        <v>14219</v>
      </c>
      <c r="C2828" s="20" t="s">
        <v>14826</v>
      </c>
      <c r="D2828" s="20" t="s">
        <v>1663</v>
      </c>
      <c r="E2828" s="20" t="s">
        <v>96</v>
      </c>
      <c r="F2828" s="20" t="s">
        <v>14827</v>
      </c>
      <c r="G2828" s="20" t="s">
        <v>2091</v>
      </c>
      <c r="H2828" s="20" t="s">
        <v>14828</v>
      </c>
      <c r="I2828" s="20"/>
      <c r="J2828" s="20"/>
      <c r="K2828" s="20"/>
      <c r="L2828" s="20" t="s">
        <v>14445</v>
      </c>
      <c r="M2828" s="20" t="s">
        <v>59</v>
      </c>
      <c r="N2828" s="20"/>
      <c r="O2828" s="20"/>
      <c r="P2828" s="20" t="s">
        <v>14446</v>
      </c>
      <c r="Q2828" s="20" t="s">
        <v>2051</v>
      </c>
      <c r="R2828" s="2"/>
      <c r="S2828" s="2" t="s">
        <v>6528</v>
      </c>
      <c r="T2828" s="2" t="s">
        <v>2095</v>
      </c>
      <c r="U2828" s="2"/>
      <c r="V2828" s="2"/>
    </row>
    <row r="2829" spans="1:22" ht="14.25" customHeight="1">
      <c r="A2829" s="20" t="s">
        <v>14829</v>
      </c>
      <c r="B2829" s="20" t="s">
        <v>4386</v>
      </c>
      <c r="C2829" s="20" t="s">
        <v>14830</v>
      </c>
      <c r="D2829" s="20" t="s">
        <v>1663</v>
      </c>
      <c r="E2829" s="20" t="s">
        <v>96</v>
      </c>
      <c r="F2829" s="20" t="s">
        <v>14831</v>
      </c>
      <c r="G2829" s="20" t="s">
        <v>2091</v>
      </c>
      <c r="H2829" s="20" t="s">
        <v>14832</v>
      </c>
      <c r="I2829" s="20" t="s">
        <v>14833</v>
      </c>
      <c r="J2829" s="20"/>
      <c r="K2829" s="20"/>
      <c r="L2829" s="20" t="s">
        <v>14445</v>
      </c>
      <c r="M2829" s="20" t="s">
        <v>59</v>
      </c>
      <c r="N2829" s="20"/>
      <c r="O2829" s="20"/>
      <c r="P2829" s="20" t="s">
        <v>14446</v>
      </c>
      <c r="Q2829" s="20" t="s">
        <v>2051</v>
      </c>
      <c r="R2829" s="2"/>
      <c r="S2829" s="2" t="s">
        <v>6528</v>
      </c>
      <c r="T2829" s="2" t="s">
        <v>2095</v>
      </c>
      <c r="U2829" s="2"/>
      <c r="V2829" s="2"/>
    </row>
    <row r="2830" spans="1:22" ht="14.25" customHeight="1">
      <c r="A2830" s="20"/>
      <c r="B2830" s="20" t="s">
        <v>14834</v>
      </c>
      <c r="C2830" s="20" t="s">
        <v>5842</v>
      </c>
      <c r="D2830" s="20" t="s">
        <v>1663</v>
      </c>
      <c r="E2830" s="20" t="s">
        <v>96</v>
      </c>
      <c r="F2830" s="20" t="s">
        <v>14835</v>
      </c>
      <c r="G2830" s="20" t="s">
        <v>2091</v>
      </c>
      <c r="H2830" s="20" t="s">
        <v>14836</v>
      </c>
      <c r="I2830" s="20"/>
      <c r="J2830" s="20"/>
      <c r="K2830" s="20"/>
      <c r="L2830" s="20" t="s">
        <v>14445</v>
      </c>
      <c r="M2830" s="20" t="s">
        <v>59</v>
      </c>
      <c r="N2830" s="20"/>
      <c r="O2830" s="20"/>
      <c r="P2830" s="20" t="s">
        <v>14446</v>
      </c>
      <c r="Q2830" s="20" t="s">
        <v>2051</v>
      </c>
      <c r="R2830" s="2"/>
      <c r="S2830" s="2" t="s">
        <v>6528</v>
      </c>
      <c r="T2830" s="2" t="s">
        <v>2095</v>
      </c>
      <c r="U2830" s="2"/>
      <c r="V2830" s="2"/>
    </row>
    <row r="2831" spans="1:22" ht="14.25" customHeight="1">
      <c r="A2831" s="20" t="s">
        <v>14837</v>
      </c>
      <c r="B2831" s="20" t="s">
        <v>3176</v>
      </c>
      <c r="C2831" s="20" t="s">
        <v>14838</v>
      </c>
      <c r="D2831" s="20" t="s">
        <v>1663</v>
      </c>
      <c r="E2831" s="20" t="s">
        <v>96</v>
      </c>
      <c r="F2831" s="20" t="s">
        <v>10958</v>
      </c>
      <c r="G2831" s="20" t="s">
        <v>2091</v>
      </c>
      <c r="H2831" s="20" t="s">
        <v>14839</v>
      </c>
      <c r="I2831" s="20"/>
      <c r="J2831" s="20"/>
      <c r="K2831" s="20"/>
      <c r="L2831" s="20" t="s">
        <v>14445</v>
      </c>
      <c r="M2831" s="20" t="s">
        <v>59</v>
      </c>
      <c r="N2831" s="20"/>
      <c r="O2831" s="20"/>
      <c r="P2831" s="20" t="s">
        <v>14446</v>
      </c>
      <c r="Q2831" s="20" t="s">
        <v>2051</v>
      </c>
      <c r="R2831" s="2"/>
      <c r="S2831" s="2" t="s">
        <v>6528</v>
      </c>
      <c r="T2831" s="2" t="s">
        <v>2095</v>
      </c>
      <c r="U2831" s="2"/>
      <c r="V2831" s="2"/>
    </row>
    <row r="2832" spans="1:22" ht="14.25" customHeight="1">
      <c r="A2832" s="20" t="s">
        <v>14840</v>
      </c>
      <c r="B2832" s="20" t="s">
        <v>3176</v>
      </c>
      <c r="C2832" s="20" t="s">
        <v>14841</v>
      </c>
      <c r="D2832" s="20" t="s">
        <v>1663</v>
      </c>
      <c r="E2832" s="20" t="s">
        <v>96</v>
      </c>
      <c r="F2832" s="20" t="s">
        <v>14522</v>
      </c>
      <c r="G2832" s="20" t="s">
        <v>2091</v>
      </c>
      <c r="H2832" s="20" t="s">
        <v>14842</v>
      </c>
      <c r="I2832" s="20" t="s">
        <v>14843</v>
      </c>
      <c r="J2832" s="20" t="s">
        <v>14844</v>
      </c>
      <c r="K2832" s="20"/>
      <c r="L2832" s="20" t="s">
        <v>14445</v>
      </c>
      <c r="M2832" s="20" t="s">
        <v>59</v>
      </c>
      <c r="N2832" s="20"/>
      <c r="O2832" s="20"/>
      <c r="P2832" s="20" t="s">
        <v>14446</v>
      </c>
      <c r="Q2832" s="20" t="s">
        <v>2051</v>
      </c>
      <c r="R2832" s="2"/>
      <c r="S2832" s="2" t="s">
        <v>6528</v>
      </c>
      <c r="T2832" s="2" t="s">
        <v>2095</v>
      </c>
      <c r="U2832" s="2"/>
      <c r="V2832" s="2"/>
    </row>
    <row r="2833" spans="1:22" ht="14.25" customHeight="1">
      <c r="A2833" s="20" t="s">
        <v>14845</v>
      </c>
      <c r="B2833" s="20" t="s">
        <v>2690</v>
      </c>
      <c r="C2833" s="20" t="s">
        <v>14846</v>
      </c>
      <c r="D2833" s="20" t="s">
        <v>1663</v>
      </c>
      <c r="E2833" s="20" t="s">
        <v>96</v>
      </c>
      <c r="F2833" s="20" t="s">
        <v>14847</v>
      </c>
      <c r="G2833" s="20" t="s">
        <v>2091</v>
      </c>
      <c r="H2833" s="20" t="s">
        <v>14848</v>
      </c>
      <c r="I2833" s="20" t="s">
        <v>14849</v>
      </c>
      <c r="J2833" s="20" t="s">
        <v>14850</v>
      </c>
      <c r="K2833" s="20"/>
      <c r="L2833" s="20" t="s">
        <v>14445</v>
      </c>
      <c r="M2833" s="20" t="s">
        <v>59</v>
      </c>
      <c r="N2833" s="20"/>
      <c r="O2833" s="20"/>
      <c r="P2833" s="20" t="s">
        <v>14446</v>
      </c>
      <c r="Q2833" s="20" t="s">
        <v>2051</v>
      </c>
      <c r="R2833" s="2"/>
      <c r="S2833" s="2" t="s">
        <v>6528</v>
      </c>
      <c r="T2833" s="2" t="s">
        <v>2095</v>
      </c>
      <c r="U2833" s="2"/>
      <c r="V2833" s="2"/>
    </row>
    <row r="2834" spans="1:22" ht="14.25" customHeight="1">
      <c r="A2834" s="20" t="s">
        <v>14851</v>
      </c>
      <c r="B2834" s="20" t="s">
        <v>14852</v>
      </c>
      <c r="C2834" s="20" t="s">
        <v>14853</v>
      </c>
      <c r="D2834" s="20" t="s">
        <v>1663</v>
      </c>
      <c r="E2834" s="20" t="s">
        <v>96</v>
      </c>
      <c r="F2834" s="20" t="s">
        <v>14854</v>
      </c>
      <c r="G2834" s="20" t="s">
        <v>2091</v>
      </c>
      <c r="H2834" s="20" t="s">
        <v>14855</v>
      </c>
      <c r="I2834" s="20" t="s">
        <v>14856</v>
      </c>
      <c r="J2834" s="20"/>
      <c r="K2834" s="20"/>
      <c r="L2834" s="20" t="s">
        <v>14445</v>
      </c>
      <c r="M2834" s="20" t="s">
        <v>59</v>
      </c>
      <c r="N2834" s="20"/>
      <c r="O2834" s="20"/>
      <c r="P2834" s="20" t="s">
        <v>14446</v>
      </c>
      <c r="Q2834" s="20" t="s">
        <v>2051</v>
      </c>
      <c r="R2834" s="2"/>
      <c r="S2834" s="2" t="s">
        <v>6528</v>
      </c>
      <c r="T2834" s="2" t="s">
        <v>2095</v>
      </c>
      <c r="U2834" s="2"/>
      <c r="V2834" s="2"/>
    </row>
    <row r="2835" spans="1:22" ht="14.25" customHeight="1">
      <c r="A2835" s="20"/>
      <c r="B2835" s="20" t="s">
        <v>14857</v>
      </c>
      <c r="C2835" s="20" t="s">
        <v>14858</v>
      </c>
      <c r="D2835" s="20" t="s">
        <v>1663</v>
      </c>
      <c r="E2835" s="20" t="s">
        <v>96</v>
      </c>
      <c r="F2835" s="20" t="s">
        <v>14859</v>
      </c>
      <c r="G2835" s="20" t="s">
        <v>2091</v>
      </c>
      <c r="H2835" s="20" t="s">
        <v>14860</v>
      </c>
      <c r="I2835" s="20"/>
      <c r="J2835" s="20"/>
      <c r="K2835" s="20"/>
      <c r="L2835" s="20" t="s">
        <v>14445</v>
      </c>
      <c r="M2835" s="20" t="s">
        <v>1566</v>
      </c>
      <c r="N2835" s="20"/>
      <c r="O2835" s="20"/>
      <c r="P2835" s="20" t="s">
        <v>14446</v>
      </c>
      <c r="Q2835" s="20" t="s">
        <v>2051</v>
      </c>
      <c r="R2835" s="2" t="s">
        <v>2067</v>
      </c>
      <c r="S2835" s="2" t="s">
        <v>6528</v>
      </c>
      <c r="T2835" s="2" t="s">
        <v>2095</v>
      </c>
      <c r="U2835" s="2"/>
      <c r="V2835" s="2"/>
    </row>
    <row r="2836" spans="1:22" ht="14.25" customHeight="1">
      <c r="A2836" s="20" t="s">
        <v>14861</v>
      </c>
      <c r="B2836" s="20" t="s">
        <v>14862</v>
      </c>
      <c r="C2836" s="20" t="s">
        <v>5735</v>
      </c>
      <c r="D2836" s="20" t="s">
        <v>1663</v>
      </c>
      <c r="E2836" s="20" t="s">
        <v>96</v>
      </c>
      <c r="F2836" s="20" t="s">
        <v>14863</v>
      </c>
      <c r="G2836" s="20" t="s">
        <v>2091</v>
      </c>
      <c r="H2836" s="20" t="s">
        <v>14864</v>
      </c>
      <c r="I2836" s="20"/>
      <c r="J2836" s="20"/>
      <c r="K2836" s="20" t="s">
        <v>14865</v>
      </c>
      <c r="L2836" s="20" t="s">
        <v>14866</v>
      </c>
      <c r="M2836" s="20" t="s">
        <v>59</v>
      </c>
      <c r="N2836" s="20"/>
      <c r="O2836" s="20"/>
      <c r="P2836" s="20" t="s">
        <v>14446</v>
      </c>
      <c r="Q2836" s="20" t="s">
        <v>2051</v>
      </c>
      <c r="R2836" s="2"/>
      <c r="S2836" s="2" t="s">
        <v>6528</v>
      </c>
      <c r="T2836" s="2" t="s">
        <v>2095</v>
      </c>
      <c r="U2836" s="2"/>
      <c r="V2836" s="2"/>
    </row>
    <row r="2837" spans="1:22" ht="14.25" customHeight="1">
      <c r="A2837" s="20" t="s">
        <v>14867</v>
      </c>
      <c r="B2837" s="20" t="s">
        <v>5135</v>
      </c>
      <c r="C2837" s="20" t="s">
        <v>14868</v>
      </c>
      <c r="D2837" s="20" t="s">
        <v>1663</v>
      </c>
      <c r="E2837" s="20" t="s">
        <v>96</v>
      </c>
      <c r="F2837" s="20" t="s">
        <v>10375</v>
      </c>
      <c r="G2837" s="20" t="s">
        <v>2091</v>
      </c>
      <c r="H2837" s="20" t="s">
        <v>14869</v>
      </c>
      <c r="I2837" s="20" t="s">
        <v>14870</v>
      </c>
      <c r="J2837" s="20"/>
      <c r="K2837" s="20"/>
      <c r="L2837" s="20" t="s">
        <v>14445</v>
      </c>
      <c r="M2837" s="20" t="s">
        <v>59</v>
      </c>
      <c r="N2837" s="20"/>
      <c r="O2837" s="20"/>
      <c r="P2837" s="20" t="s">
        <v>14446</v>
      </c>
      <c r="Q2837" s="20" t="s">
        <v>2051</v>
      </c>
      <c r="R2837" s="2"/>
      <c r="S2837" s="2" t="s">
        <v>6528</v>
      </c>
      <c r="T2837" s="2" t="s">
        <v>2095</v>
      </c>
      <c r="U2837" s="2"/>
      <c r="V2837" s="2"/>
    </row>
    <row r="2838" spans="1:22" ht="14.25" customHeight="1">
      <c r="A2838" s="20" t="s">
        <v>14871</v>
      </c>
      <c r="B2838" s="20" t="s">
        <v>14872</v>
      </c>
      <c r="C2838" s="20" t="s">
        <v>14873</v>
      </c>
      <c r="D2838" s="20" t="s">
        <v>1663</v>
      </c>
      <c r="E2838" s="20" t="s">
        <v>96</v>
      </c>
      <c r="F2838" s="20" t="s">
        <v>14874</v>
      </c>
      <c r="G2838" s="20" t="s">
        <v>2091</v>
      </c>
      <c r="H2838" s="20" t="s">
        <v>14875</v>
      </c>
      <c r="I2838" s="20" t="s">
        <v>14876</v>
      </c>
      <c r="J2838" s="20" t="s">
        <v>14877</v>
      </c>
      <c r="K2838" s="20"/>
      <c r="L2838" s="20" t="s">
        <v>14445</v>
      </c>
      <c r="M2838" s="20" t="s">
        <v>59</v>
      </c>
      <c r="N2838" s="20"/>
      <c r="O2838" s="20"/>
      <c r="P2838" s="20" t="s">
        <v>14446</v>
      </c>
      <c r="Q2838" s="20" t="s">
        <v>2051</v>
      </c>
      <c r="R2838" s="2"/>
      <c r="S2838" s="2" t="s">
        <v>6528</v>
      </c>
      <c r="T2838" s="2" t="s">
        <v>2095</v>
      </c>
      <c r="U2838" s="2"/>
      <c r="V2838" s="2"/>
    </row>
    <row r="2839" spans="1:22" ht="14.25" customHeight="1">
      <c r="A2839" s="20" t="s">
        <v>14878</v>
      </c>
      <c r="B2839" s="20" t="s">
        <v>9442</v>
      </c>
      <c r="C2839" s="20" t="s">
        <v>14879</v>
      </c>
      <c r="D2839" s="20" t="s">
        <v>1663</v>
      </c>
      <c r="E2839" s="20" t="s">
        <v>96</v>
      </c>
      <c r="F2839" s="20" t="s">
        <v>14880</v>
      </c>
      <c r="G2839" s="20" t="s">
        <v>2091</v>
      </c>
      <c r="H2839" s="20" t="s">
        <v>14881</v>
      </c>
      <c r="I2839" s="20" t="s">
        <v>14882</v>
      </c>
      <c r="J2839" s="20" t="s">
        <v>14883</v>
      </c>
      <c r="K2839" s="20"/>
      <c r="L2839" s="20" t="s">
        <v>14445</v>
      </c>
      <c r="M2839" s="20" t="s">
        <v>59</v>
      </c>
      <c r="N2839" s="20"/>
      <c r="O2839" s="20"/>
      <c r="P2839" s="20" t="s">
        <v>14446</v>
      </c>
      <c r="Q2839" s="20" t="s">
        <v>2051</v>
      </c>
      <c r="R2839" s="2"/>
      <c r="S2839" s="2" t="s">
        <v>6528</v>
      </c>
      <c r="T2839" s="2" t="s">
        <v>2095</v>
      </c>
      <c r="U2839" s="2"/>
      <c r="V2839" s="2"/>
    </row>
    <row r="2840" spans="1:22" ht="14.25" customHeight="1">
      <c r="A2840" s="20" t="s">
        <v>14884</v>
      </c>
      <c r="B2840" s="20" t="s">
        <v>10277</v>
      </c>
      <c r="C2840" s="20" t="s">
        <v>14885</v>
      </c>
      <c r="D2840" s="20" t="s">
        <v>1663</v>
      </c>
      <c r="E2840" s="20" t="s">
        <v>96</v>
      </c>
      <c r="F2840" s="20" t="s">
        <v>10375</v>
      </c>
      <c r="G2840" s="20" t="s">
        <v>2091</v>
      </c>
      <c r="H2840" s="20" t="s">
        <v>14886</v>
      </c>
      <c r="I2840" s="20" t="s">
        <v>14887</v>
      </c>
      <c r="J2840" s="20" t="s">
        <v>14888</v>
      </c>
      <c r="K2840" s="20"/>
      <c r="L2840" s="20" t="s">
        <v>14445</v>
      </c>
      <c r="M2840" s="20" t="s">
        <v>59</v>
      </c>
      <c r="N2840" s="20"/>
      <c r="O2840" s="20"/>
      <c r="P2840" s="20" t="s">
        <v>14446</v>
      </c>
      <c r="Q2840" s="20" t="s">
        <v>2051</v>
      </c>
      <c r="R2840" s="2"/>
      <c r="S2840" s="2" t="s">
        <v>6528</v>
      </c>
      <c r="T2840" s="2" t="s">
        <v>2095</v>
      </c>
      <c r="U2840" s="2"/>
      <c r="V2840" s="2"/>
    </row>
    <row r="2841" spans="1:22" ht="14.25" customHeight="1">
      <c r="A2841" s="20" t="s">
        <v>14889</v>
      </c>
      <c r="B2841" s="20" t="s">
        <v>14890</v>
      </c>
      <c r="C2841" s="20" t="s">
        <v>11377</v>
      </c>
      <c r="D2841" s="20" t="s">
        <v>1663</v>
      </c>
      <c r="E2841" s="20" t="s">
        <v>96</v>
      </c>
      <c r="F2841" s="20" t="s">
        <v>14891</v>
      </c>
      <c r="G2841" s="20" t="s">
        <v>2091</v>
      </c>
      <c r="H2841" s="20" t="s">
        <v>14892</v>
      </c>
      <c r="I2841" s="20"/>
      <c r="J2841" s="20"/>
      <c r="K2841" s="20"/>
      <c r="L2841" s="20" t="s">
        <v>14445</v>
      </c>
      <c r="M2841" s="20" t="s">
        <v>59</v>
      </c>
      <c r="N2841" s="20"/>
      <c r="O2841" s="20"/>
      <c r="P2841" s="20" t="s">
        <v>14446</v>
      </c>
      <c r="Q2841" s="20" t="s">
        <v>2051</v>
      </c>
      <c r="R2841" s="2"/>
      <c r="S2841" s="2" t="s">
        <v>6528</v>
      </c>
      <c r="T2841" s="2" t="s">
        <v>2095</v>
      </c>
      <c r="U2841" s="2"/>
      <c r="V2841" s="2"/>
    </row>
    <row r="2842" spans="1:22" ht="14.25" customHeight="1">
      <c r="A2842" s="20" t="s">
        <v>14893</v>
      </c>
      <c r="B2842" s="20" t="s">
        <v>9628</v>
      </c>
      <c r="C2842" s="20" t="s">
        <v>3729</v>
      </c>
      <c r="D2842" s="20" t="s">
        <v>1663</v>
      </c>
      <c r="E2842" s="20" t="s">
        <v>96</v>
      </c>
      <c r="F2842" s="20" t="s">
        <v>14894</v>
      </c>
      <c r="G2842" s="20" t="s">
        <v>2091</v>
      </c>
      <c r="H2842" s="20" t="s">
        <v>14895</v>
      </c>
      <c r="I2842" s="20"/>
      <c r="J2842" s="20" t="s">
        <v>14896</v>
      </c>
      <c r="K2842" s="20"/>
      <c r="L2842" s="20" t="s">
        <v>14445</v>
      </c>
      <c r="M2842" s="20" t="s">
        <v>59</v>
      </c>
      <c r="N2842" s="20"/>
      <c r="O2842" s="20"/>
      <c r="P2842" s="20" t="s">
        <v>14446</v>
      </c>
      <c r="Q2842" s="20" t="s">
        <v>2051</v>
      </c>
      <c r="R2842" s="2"/>
      <c r="S2842" s="2" t="s">
        <v>6528</v>
      </c>
      <c r="T2842" s="2" t="s">
        <v>2095</v>
      </c>
      <c r="U2842" s="2"/>
      <c r="V2842" s="2"/>
    </row>
    <row r="2843" spans="1:22" ht="14.25" customHeight="1">
      <c r="A2843" s="20" t="s">
        <v>14897</v>
      </c>
      <c r="B2843" s="20" t="s">
        <v>4405</v>
      </c>
      <c r="C2843" s="20" t="s">
        <v>14898</v>
      </c>
      <c r="D2843" s="20" t="s">
        <v>1663</v>
      </c>
      <c r="E2843" s="20" t="s">
        <v>96</v>
      </c>
      <c r="F2843" s="20" t="s">
        <v>14899</v>
      </c>
      <c r="G2843" s="20" t="s">
        <v>2091</v>
      </c>
      <c r="H2843" s="20" t="s">
        <v>14900</v>
      </c>
      <c r="I2843" s="20" t="s">
        <v>14901</v>
      </c>
      <c r="J2843" s="20" t="s">
        <v>14902</v>
      </c>
      <c r="K2843" s="20"/>
      <c r="L2843" s="20" t="s">
        <v>14445</v>
      </c>
      <c r="M2843" s="20" t="s">
        <v>59</v>
      </c>
      <c r="N2843" s="20"/>
      <c r="O2843" s="20"/>
      <c r="P2843" s="20" t="s">
        <v>14446</v>
      </c>
      <c r="Q2843" s="20" t="s">
        <v>2051</v>
      </c>
      <c r="R2843" s="2"/>
      <c r="S2843" s="2" t="s">
        <v>6528</v>
      </c>
      <c r="T2843" s="2" t="s">
        <v>2095</v>
      </c>
      <c r="U2843" s="2"/>
      <c r="V2843" s="2"/>
    </row>
    <row r="2844" spans="1:22" ht="14.25" customHeight="1">
      <c r="A2844" s="20" t="s">
        <v>14903</v>
      </c>
      <c r="B2844" s="20" t="s">
        <v>14904</v>
      </c>
      <c r="C2844" s="20" t="s">
        <v>14905</v>
      </c>
      <c r="D2844" s="20" t="s">
        <v>1663</v>
      </c>
      <c r="E2844" s="20" t="s">
        <v>96</v>
      </c>
      <c r="F2844" s="20" t="s">
        <v>10375</v>
      </c>
      <c r="G2844" s="20" t="s">
        <v>2091</v>
      </c>
      <c r="H2844" s="20" t="s">
        <v>14906</v>
      </c>
      <c r="I2844" s="20" t="s">
        <v>14907</v>
      </c>
      <c r="J2844" s="20" t="s">
        <v>14908</v>
      </c>
      <c r="K2844" s="20"/>
      <c r="L2844" s="20" t="s">
        <v>14445</v>
      </c>
      <c r="M2844" s="20" t="s">
        <v>59</v>
      </c>
      <c r="N2844" s="20"/>
      <c r="O2844" s="20"/>
      <c r="P2844" s="20" t="s">
        <v>14446</v>
      </c>
      <c r="Q2844" s="20" t="s">
        <v>2051</v>
      </c>
      <c r="R2844" s="2"/>
      <c r="S2844" s="2" t="s">
        <v>6528</v>
      </c>
      <c r="T2844" s="2" t="s">
        <v>2095</v>
      </c>
      <c r="U2844" s="2"/>
      <c r="V2844" s="2"/>
    </row>
    <row r="2845" spans="1:22" ht="14.25" customHeight="1">
      <c r="A2845" s="20" t="s">
        <v>14909</v>
      </c>
      <c r="B2845" s="20" t="s">
        <v>14910</v>
      </c>
      <c r="C2845" s="20" t="s">
        <v>14911</v>
      </c>
      <c r="D2845" s="20" t="s">
        <v>1663</v>
      </c>
      <c r="E2845" s="20" t="s">
        <v>96</v>
      </c>
      <c r="F2845" s="20" t="s">
        <v>10267</v>
      </c>
      <c r="G2845" s="20" t="s">
        <v>2091</v>
      </c>
      <c r="H2845" s="20" t="s">
        <v>14912</v>
      </c>
      <c r="I2845" s="20"/>
      <c r="J2845" s="20" t="s">
        <v>14913</v>
      </c>
      <c r="K2845" s="20"/>
      <c r="L2845" s="20" t="s">
        <v>14445</v>
      </c>
      <c r="M2845" s="20" t="s">
        <v>59</v>
      </c>
      <c r="N2845" s="20"/>
      <c r="O2845" s="20"/>
      <c r="P2845" s="20" t="s">
        <v>14446</v>
      </c>
      <c r="Q2845" s="20" t="s">
        <v>2051</v>
      </c>
      <c r="R2845" s="2"/>
      <c r="S2845" s="2" t="s">
        <v>6528</v>
      </c>
      <c r="T2845" s="2" t="s">
        <v>2095</v>
      </c>
      <c r="U2845" s="2"/>
      <c r="V2845" s="2"/>
    </row>
    <row r="2846" spans="1:22" ht="14.25" customHeight="1">
      <c r="A2846" s="20" t="s">
        <v>14914</v>
      </c>
      <c r="B2846" s="20" t="s">
        <v>3976</v>
      </c>
      <c r="C2846" s="20" t="s">
        <v>14915</v>
      </c>
      <c r="D2846" s="20" t="s">
        <v>1663</v>
      </c>
      <c r="E2846" s="20" t="s">
        <v>96</v>
      </c>
      <c r="F2846" s="20" t="s">
        <v>10267</v>
      </c>
      <c r="G2846" s="20" t="s">
        <v>2091</v>
      </c>
      <c r="H2846" s="20" t="s">
        <v>14916</v>
      </c>
      <c r="I2846" s="20"/>
      <c r="J2846" s="20" t="s">
        <v>14917</v>
      </c>
      <c r="K2846" s="20"/>
      <c r="L2846" s="20" t="s">
        <v>14445</v>
      </c>
      <c r="M2846" s="20" t="s">
        <v>59</v>
      </c>
      <c r="N2846" s="20"/>
      <c r="O2846" s="20"/>
      <c r="P2846" s="20" t="s">
        <v>14446</v>
      </c>
      <c r="Q2846" s="20" t="s">
        <v>2051</v>
      </c>
      <c r="R2846" s="2"/>
      <c r="S2846" s="2" t="s">
        <v>6528</v>
      </c>
      <c r="T2846" s="2" t="s">
        <v>2095</v>
      </c>
      <c r="U2846" s="2"/>
      <c r="V2846" s="2"/>
    </row>
    <row r="2847" spans="1:22" ht="14.25" customHeight="1">
      <c r="A2847" s="20" t="s">
        <v>14918</v>
      </c>
      <c r="B2847" s="20" t="s">
        <v>14919</v>
      </c>
      <c r="C2847" s="20" t="s">
        <v>14920</v>
      </c>
      <c r="D2847" s="20" t="s">
        <v>1663</v>
      </c>
      <c r="E2847" s="20" t="s">
        <v>96</v>
      </c>
      <c r="F2847" s="20" t="s">
        <v>10267</v>
      </c>
      <c r="G2847" s="20" t="s">
        <v>2091</v>
      </c>
      <c r="H2847" s="20" t="s">
        <v>14921</v>
      </c>
      <c r="I2847" s="20" t="s">
        <v>14922</v>
      </c>
      <c r="J2847" s="20" t="s">
        <v>14923</v>
      </c>
      <c r="K2847" s="20"/>
      <c r="L2847" s="20" t="s">
        <v>14445</v>
      </c>
      <c r="M2847" s="20" t="s">
        <v>59</v>
      </c>
      <c r="N2847" s="20"/>
      <c r="O2847" s="20"/>
      <c r="P2847" s="20" t="s">
        <v>14446</v>
      </c>
      <c r="Q2847" s="20" t="s">
        <v>2051</v>
      </c>
      <c r="R2847" s="2"/>
      <c r="S2847" s="2" t="s">
        <v>6528</v>
      </c>
      <c r="T2847" s="2" t="s">
        <v>2095</v>
      </c>
      <c r="U2847" s="2"/>
      <c r="V2847" s="2"/>
    </row>
    <row r="2848" spans="1:22" ht="14.25" customHeight="1">
      <c r="A2848" s="20" t="s">
        <v>14924</v>
      </c>
      <c r="B2848" s="20" t="s">
        <v>14925</v>
      </c>
      <c r="C2848" s="20" t="s">
        <v>14926</v>
      </c>
      <c r="D2848" s="20" t="s">
        <v>1663</v>
      </c>
      <c r="E2848" s="20" t="s">
        <v>96</v>
      </c>
      <c r="F2848" s="20" t="s">
        <v>14927</v>
      </c>
      <c r="G2848" s="20" t="s">
        <v>2091</v>
      </c>
      <c r="H2848" s="20" t="s">
        <v>14928</v>
      </c>
      <c r="I2848" s="20"/>
      <c r="J2848" s="20"/>
      <c r="K2848" s="20"/>
      <c r="L2848" s="20" t="s">
        <v>14445</v>
      </c>
      <c r="M2848" s="20" t="s">
        <v>59</v>
      </c>
      <c r="N2848" s="20"/>
      <c r="O2848" s="20"/>
      <c r="P2848" s="20" t="s">
        <v>14446</v>
      </c>
      <c r="Q2848" s="20" t="s">
        <v>2051</v>
      </c>
      <c r="R2848" s="2"/>
      <c r="S2848" s="2" t="s">
        <v>6528</v>
      </c>
      <c r="T2848" s="2" t="s">
        <v>2095</v>
      </c>
      <c r="U2848" s="2"/>
      <c r="V2848" s="2"/>
    </row>
    <row r="2849" spans="1:22" ht="14.25" customHeight="1">
      <c r="A2849" s="20" t="s">
        <v>14929</v>
      </c>
      <c r="B2849" s="20" t="s">
        <v>14930</v>
      </c>
      <c r="C2849" s="20" t="s">
        <v>14931</v>
      </c>
      <c r="D2849" s="20" t="s">
        <v>1663</v>
      </c>
      <c r="E2849" s="20" t="s">
        <v>96</v>
      </c>
      <c r="F2849" s="20" t="s">
        <v>14932</v>
      </c>
      <c r="G2849" s="20" t="s">
        <v>2091</v>
      </c>
      <c r="H2849" s="20" t="s">
        <v>14933</v>
      </c>
      <c r="I2849" s="20"/>
      <c r="J2849" s="20" t="s">
        <v>14934</v>
      </c>
      <c r="K2849" s="20"/>
      <c r="L2849" s="20" t="s">
        <v>14445</v>
      </c>
      <c r="M2849" s="20" t="s">
        <v>59</v>
      </c>
      <c r="N2849" s="20"/>
      <c r="O2849" s="20"/>
      <c r="P2849" s="20" t="s">
        <v>14446</v>
      </c>
      <c r="Q2849" s="20" t="s">
        <v>2051</v>
      </c>
      <c r="R2849" s="2"/>
      <c r="S2849" s="2" t="s">
        <v>6528</v>
      </c>
      <c r="T2849" s="2" t="s">
        <v>2095</v>
      </c>
      <c r="U2849" s="2"/>
      <c r="V2849" s="2"/>
    </row>
    <row r="2850" spans="1:22" ht="14.25" customHeight="1">
      <c r="A2850" s="20" t="s">
        <v>14935</v>
      </c>
      <c r="B2850" s="20" t="s">
        <v>14936</v>
      </c>
      <c r="C2850" s="20" t="s">
        <v>14937</v>
      </c>
      <c r="D2850" s="20" t="s">
        <v>1663</v>
      </c>
      <c r="E2850" s="20" t="s">
        <v>96</v>
      </c>
      <c r="F2850" s="20" t="s">
        <v>14938</v>
      </c>
      <c r="G2850" s="20" t="s">
        <v>2091</v>
      </c>
      <c r="H2850" s="20" t="s">
        <v>14939</v>
      </c>
      <c r="I2850" s="20" t="s">
        <v>14940</v>
      </c>
      <c r="J2850" s="20"/>
      <c r="K2850" s="20"/>
      <c r="L2850" s="20" t="s">
        <v>14445</v>
      </c>
      <c r="M2850" s="20" t="s">
        <v>59</v>
      </c>
      <c r="N2850" s="20"/>
      <c r="O2850" s="20"/>
      <c r="P2850" s="20" t="s">
        <v>14446</v>
      </c>
      <c r="Q2850" s="20" t="s">
        <v>2051</v>
      </c>
      <c r="R2850" s="2"/>
      <c r="S2850" s="2" t="s">
        <v>6528</v>
      </c>
      <c r="T2850" s="2" t="s">
        <v>2095</v>
      </c>
      <c r="U2850" s="2"/>
      <c r="V2850" s="2"/>
    </row>
    <row r="2851" spans="1:22" ht="14.25" customHeight="1">
      <c r="A2851" s="20" t="s">
        <v>14941</v>
      </c>
      <c r="B2851" s="20" t="s">
        <v>3715</v>
      </c>
      <c r="C2851" s="20" t="s">
        <v>14942</v>
      </c>
      <c r="D2851" s="20" t="s">
        <v>1663</v>
      </c>
      <c r="E2851" s="20" t="s">
        <v>96</v>
      </c>
      <c r="F2851" s="20" t="s">
        <v>14943</v>
      </c>
      <c r="G2851" s="20" t="s">
        <v>2091</v>
      </c>
      <c r="H2851" s="20" t="s">
        <v>14944</v>
      </c>
      <c r="I2851" s="20"/>
      <c r="J2851" s="20"/>
      <c r="K2851" s="20"/>
      <c r="L2851" s="20" t="s">
        <v>14445</v>
      </c>
      <c r="M2851" s="20" t="s">
        <v>59</v>
      </c>
      <c r="N2851" s="20"/>
      <c r="O2851" s="20"/>
      <c r="P2851" s="20" t="s">
        <v>14446</v>
      </c>
      <c r="Q2851" s="20" t="s">
        <v>2051</v>
      </c>
      <c r="R2851" s="2"/>
      <c r="S2851" s="2" t="s">
        <v>6528</v>
      </c>
      <c r="T2851" s="2" t="s">
        <v>2095</v>
      </c>
      <c r="U2851" s="2"/>
      <c r="V2851" s="2"/>
    </row>
    <row r="2852" spans="1:22" ht="14.25" customHeight="1">
      <c r="A2852" s="20" t="s">
        <v>14945</v>
      </c>
      <c r="B2852" s="20" t="s">
        <v>14946</v>
      </c>
      <c r="C2852" s="20" t="s">
        <v>14947</v>
      </c>
      <c r="D2852" s="20" t="s">
        <v>1663</v>
      </c>
      <c r="E2852" s="20" t="s">
        <v>96</v>
      </c>
      <c r="F2852" s="20" t="s">
        <v>10375</v>
      </c>
      <c r="G2852" s="20" t="s">
        <v>2091</v>
      </c>
      <c r="H2852" s="20" t="s">
        <v>14948</v>
      </c>
      <c r="I2852" s="20" t="s">
        <v>14949</v>
      </c>
      <c r="J2852" s="20"/>
      <c r="K2852" s="20"/>
      <c r="L2852" s="20" t="s">
        <v>14445</v>
      </c>
      <c r="M2852" s="20" t="s">
        <v>59</v>
      </c>
      <c r="N2852" s="20"/>
      <c r="O2852" s="20"/>
      <c r="P2852" s="20" t="s">
        <v>14446</v>
      </c>
      <c r="Q2852" s="20" t="s">
        <v>2051</v>
      </c>
      <c r="R2852" s="2"/>
      <c r="S2852" s="2" t="s">
        <v>6528</v>
      </c>
      <c r="T2852" s="2" t="s">
        <v>2095</v>
      </c>
      <c r="U2852" s="2"/>
      <c r="V2852" s="2"/>
    </row>
    <row r="2853" spans="1:22" ht="14.25" customHeight="1">
      <c r="A2853" s="20" t="s">
        <v>14950</v>
      </c>
      <c r="B2853" s="20" t="s">
        <v>6715</v>
      </c>
      <c r="C2853" s="20" t="s">
        <v>14951</v>
      </c>
      <c r="D2853" s="20" t="s">
        <v>1663</v>
      </c>
      <c r="E2853" s="20" t="s">
        <v>96</v>
      </c>
      <c r="F2853" s="20" t="s">
        <v>14776</v>
      </c>
      <c r="G2853" s="20" t="s">
        <v>2091</v>
      </c>
      <c r="H2853" s="20" t="s">
        <v>14952</v>
      </c>
      <c r="I2853" s="20"/>
      <c r="J2853" s="20"/>
      <c r="K2853" s="20"/>
      <c r="L2853" s="20" t="s">
        <v>14445</v>
      </c>
      <c r="M2853" s="20" t="s">
        <v>59</v>
      </c>
      <c r="N2853" s="20"/>
      <c r="O2853" s="20"/>
      <c r="P2853" s="20" t="s">
        <v>14446</v>
      </c>
      <c r="Q2853" s="20" t="s">
        <v>2051</v>
      </c>
      <c r="R2853" s="2"/>
      <c r="S2853" s="2" t="s">
        <v>6528</v>
      </c>
      <c r="T2853" s="2" t="s">
        <v>2095</v>
      </c>
      <c r="U2853" s="2"/>
      <c r="V2853" s="2"/>
    </row>
    <row r="2854" spans="1:22" ht="14.25" customHeight="1">
      <c r="A2854" s="20" t="s">
        <v>14953</v>
      </c>
      <c r="B2854" s="20" t="s">
        <v>3673</v>
      </c>
      <c r="C2854" s="20" t="s">
        <v>14954</v>
      </c>
      <c r="D2854" s="20" t="s">
        <v>1663</v>
      </c>
      <c r="E2854" s="20" t="s">
        <v>96</v>
      </c>
      <c r="F2854" s="20" t="s">
        <v>10375</v>
      </c>
      <c r="G2854" s="20" t="s">
        <v>2091</v>
      </c>
      <c r="H2854" s="20" t="s">
        <v>14955</v>
      </c>
      <c r="I2854" s="20"/>
      <c r="J2854" s="20"/>
      <c r="K2854" s="20"/>
      <c r="L2854" s="20" t="s">
        <v>14445</v>
      </c>
      <c r="M2854" s="20" t="s">
        <v>59</v>
      </c>
      <c r="N2854" s="20"/>
      <c r="O2854" s="20"/>
      <c r="P2854" s="20" t="s">
        <v>14446</v>
      </c>
      <c r="Q2854" s="20" t="s">
        <v>2051</v>
      </c>
      <c r="R2854" s="2"/>
      <c r="S2854" s="2" t="s">
        <v>6528</v>
      </c>
      <c r="T2854" s="2" t="s">
        <v>2095</v>
      </c>
      <c r="U2854" s="2"/>
      <c r="V2854" s="2"/>
    </row>
    <row r="2855" spans="1:22" ht="14.25" customHeight="1">
      <c r="A2855" s="20" t="s">
        <v>14956</v>
      </c>
      <c r="B2855" s="20" t="s">
        <v>3221</v>
      </c>
      <c r="C2855" s="20" t="s">
        <v>14957</v>
      </c>
      <c r="D2855" s="20" t="s">
        <v>1663</v>
      </c>
      <c r="E2855" s="20" t="s">
        <v>96</v>
      </c>
      <c r="F2855" s="20" t="s">
        <v>14958</v>
      </c>
      <c r="G2855" s="20" t="s">
        <v>2091</v>
      </c>
      <c r="H2855" s="20" t="s">
        <v>14959</v>
      </c>
      <c r="I2855" s="20" t="s">
        <v>14960</v>
      </c>
      <c r="J2855" s="20" t="s">
        <v>14961</v>
      </c>
      <c r="K2855" s="20"/>
      <c r="L2855" s="20" t="s">
        <v>14445</v>
      </c>
      <c r="M2855" s="20" t="s">
        <v>59</v>
      </c>
      <c r="N2855" s="20"/>
      <c r="O2855" s="20"/>
      <c r="P2855" s="20" t="s">
        <v>14446</v>
      </c>
      <c r="Q2855" s="20" t="s">
        <v>2051</v>
      </c>
      <c r="R2855" s="2"/>
      <c r="S2855" s="2" t="s">
        <v>6528</v>
      </c>
      <c r="T2855" s="2" t="s">
        <v>2095</v>
      </c>
      <c r="U2855" s="2"/>
      <c r="V2855" s="2"/>
    </row>
    <row r="2856" spans="1:22" ht="14.25" customHeight="1">
      <c r="A2856" s="20" t="s">
        <v>14962</v>
      </c>
      <c r="B2856" s="20" t="s">
        <v>3194</v>
      </c>
      <c r="C2856" s="20" t="s">
        <v>14963</v>
      </c>
      <c r="D2856" s="20" t="s">
        <v>1663</v>
      </c>
      <c r="E2856" s="20" t="s">
        <v>96</v>
      </c>
      <c r="F2856" s="20" t="s">
        <v>14964</v>
      </c>
      <c r="G2856" s="20" t="s">
        <v>2091</v>
      </c>
      <c r="H2856" s="20" t="s">
        <v>14965</v>
      </c>
      <c r="I2856" s="20"/>
      <c r="J2856" s="20"/>
      <c r="K2856" s="20"/>
      <c r="L2856" s="20" t="s">
        <v>14445</v>
      </c>
      <c r="M2856" s="20" t="s">
        <v>59</v>
      </c>
      <c r="N2856" s="20"/>
      <c r="O2856" s="20"/>
      <c r="P2856" s="20" t="s">
        <v>14446</v>
      </c>
      <c r="Q2856" s="20" t="s">
        <v>2051</v>
      </c>
      <c r="R2856" s="2"/>
      <c r="S2856" s="2" t="s">
        <v>6528</v>
      </c>
      <c r="T2856" s="2" t="s">
        <v>2095</v>
      </c>
      <c r="U2856" s="2"/>
      <c r="V2856" s="2"/>
    </row>
    <row r="2857" spans="1:22" ht="14.25" customHeight="1">
      <c r="A2857" s="20" t="s">
        <v>14966</v>
      </c>
      <c r="B2857" s="20" t="s">
        <v>14967</v>
      </c>
      <c r="C2857" s="20" t="s">
        <v>2727</v>
      </c>
      <c r="D2857" s="20" t="s">
        <v>1663</v>
      </c>
      <c r="E2857" s="20" t="s">
        <v>96</v>
      </c>
      <c r="F2857" s="20" t="s">
        <v>14968</v>
      </c>
      <c r="G2857" s="20" t="s">
        <v>2091</v>
      </c>
      <c r="H2857" s="20" t="s">
        <v>14969</v>
      </c>
      <c r="I2857" s="20" t="s">
        <v>14970</v>
      </c>
      <c r="J2857" s="20"/>
      <c r="K2857" s="20"/>
      <c r="L2857" s="20" t="s">
        <v>14445</v>
      </c>
      <c r="M2857" s="20" t="s">
        <v>59</v>
      </c>
      <c r="N2857" s="20"/>
      <c r="O2857" s="20"/>
      <c r="P2857" s="20" t="s">
        <v>14446</v>
      </c>
      <c r="Q2857" s="20" t="s">
        <v>2051</v>
      </c>
      <c r="R2857" s="2"/>
      <c r="S2857" s="2" t="s">
        <v>6528</v>
      </c>
      <c r="T2857" s="2" t="s">
        <v>2095</v>
      </c>
      <c r="U2857" s="2"/>
      <c r="V2857" s="2"/>
    </row>
    <row r="2858" spans="1:22" ht="14.25" customHeight="1">
      <c r="A2858" s="20" t="s">
        <v>14971</v>
      </c>
      <c r="B2858" s="20" t="s">
        <v>3112</v>
      </c>
      <c r="C2858" s="20" t="s">
        <v>14972</v>
      </c>
      <c r="D2858" s="20" t="s">
        <v>1663</v>
      </c>
      <c r="E2858" s="20" t="s">
        <v>96</v>
      </c>
      <c r="F2858" s="20" t="s">
        <v>14973</v>
      </c>
      <c r="G2858" s="20" t="s">
        <v>2091</v>
      </c>
      <c r="H2858" s="20" t="s">
        <v>14974</v>
      </c>
      <c r="I2858" s="20" t="s">
        <v>14975</v>
      </c>
      <c r="J2858" s="20" t="s">
        <v>14976</v>
      </c>
      <c r="K2858" s="20"/>
      <c r="L2858" s="20" t="s">
        <v>14445</v>
      </c>
      <c r="M2858" s="20" t="s">
        <v>59</v>
      </c>
      <c r="N2858" s="20"/>
      <c r="O2858" s="20"/>
      <c r="P2858" s="20" t="s">
        <v>14446</v>
      </c>
      <c r="Q2858" s="20" t="s">
        <v>2051</v>
      </c>
      <c r="R2858" s="2"/>
      <c r="S2858" s="2" t="s">
        <v>6528</v>
      </c>
      <c r="T2858" s="2" t="s">
        <v>2095</v>
      </c>
      <c r="U2858" s="2"/>
      <c r="V2858" s="2"/>
    </row>
    <row r="2859" spans="1:22" ht="14.25" customHeight="1">
      <c r="A2859" s="20" t="s">
        <v>14977</v>
      </c>
      <c r="B2859" s="20" t="s">
        <v>14978</v>
      </c>
      <c r="C2859" s="20" t="s">
        <v>14734</v>
      </c>
      <c r="D2859" s="20" t="s">
        <v>1663</v>
      </c>
      <c r="E2859" s="20" t="s">
        <v>96</v>
      </c>
      <c r="F2859" s="20" t="s">
        <v>14979</v>
      </c>
      <c r="G2859" s="20" t="s">
        <v>2091</v>
      </c>
      <c r="H2859" s="20" t="s">
        <v>14980</v>
      </c>
      <c r="I2859" s="20"/>
      <c r="J2859" s="20" t="s">
        <v>14981</v>
      </c>
      <c r="K2859" s="20"/>
      <c r="L2859" s="20" t="s">
        <v>14445</v>
      </c>
      <c r="M2859" s="20" t="s">
        <v>59</v>
      </c>
      <c r="N2859" s="20"/>
      <c r="O2859" s="20"/>
      <c r="P2859" s="20" t="s">
        <v>14446</v>
      </c>
      <c r="Q2859" s="20" t="s">
        <v>2051</v>
      </c>
      <c r="R2859" s="2"/>
      <c r="S2859" s="16" t="s">
        <v>6863</v>
      </c>
      <c r="T2859" s="2" t="s">
        <v>2095</v>
      </c>
      <c r="U2859" s="2"/>
      <c r="V2859" s="2"/>
    </row>
    <row r="2860" spans="1:22" ht="14.25" customHeight="1">
      <c r="A2860" s="20" t="s">
        <v>14982</v>
      </c>
      <c r="B2860" s="20" t="s">
        <v>14983</v>
      </c>
      <c r="C2860" s="20" t="s">
        <v>14984</v>
      </c>
      <c r="D2860" s="20" t="s">
        <v>1663</v>
      </c>
      <c r="E2860" s="20" t="s">
        <v>96</v>
      </c>
      <c r="F2860" s="20" t="s">
        <v>10267</v>
      </c>
      <c r="G2860" s="20" t="s">
        <v>2091</v>
      </c>
      <c r="H2860" s="20" t="s">
        <v>14985</v>
      </c>
      <c r="I2860" s="20" t="s">
        <v>14986</v>
      </c>
      <c r="J2860" s="20"/>
      <c r="K2860" s="20"/>
      <c r="L2860" s="20" t="s">
        <v>14445</v>
      </c>
      <c r="M2860" s="20" t="s">
        <v>59</v>
      </c>
      <c r="N2860" s="20"/>
      <c r="O2860" s="20"/>
      <c r="P2860" s="20" t="s">
        <v>14446</v>
      </c>
      <c r="Q2860" s="20" t="s">
        <v>2051</v>
      </c>
      <c r="R2860" s="2"/>
      <c r="S2860" s="2" t="s">
        <v>6528</v>
      </c>
      <c r="T2860" s="2" t="s">
        <v>2095</v>
      </c>
      <c r="U2860" s="2"/>
      <c r="V2860" s="2"/>
    </row>
    <row r="2861" spans="1:22" ht="14.25" customHeight="1">
      <c r="A2861" s="20" t="s">
        <v>14987</v>
      </c>
      <c r="B2861" s="20" t="s">
        <v>5806</v>
      </c>
      <c r="C2861" s="20" t="s">
        <v>14988</v>
      </c>
      <c r="D2861" s="20" t="s">
        <v>1663</v>
      </c>
      <c r="E2861" s="20" t="s">
        <v>96</v>
      </c>
      <c r="F2861" s="20" t="s">
        <v>10375</v>
      </c>
      <c r="G2861" s="20" t="s">
        <v>2091</v>
      </c>
      <c r="H2861" s="20" t="s">
        <v>14989</v>
      </c>
      <c r="I2861" s="20" t="s">
        <v>14990</v>
      </c>
      <c r="J2861" s="20" t="s">
        <v>14991</v>
      </c>
      <c r="K2861" s="20"/>
      <c r="L2861" s="20" t="s">
        <v>14445</v>
      </c>
      <c r="M2861" s="20" t="s">
        <v>59</v>
      </c>
      <c r="N2861" s="20"/>
      <c r="O2861" s="20"/>
      <c r="P2861" s="20" t="s">
        <v>14446</v>
      </c>
      <c r="Q2861" s="20" t="s">
        <v>2051</v>
      </c>
      <c r="R2861" s="2"/>
      <c r="S2861" s="2" t="s">
        <v>6528</v>
      </c>
      <c r="T2861" s="2" t="s">
        <v>2095</v>
      </c>
      <c r="U2861" s="2"/>
      <c r="V2861" s="2"/>
    </row>
    <row r="2862" spans="1:22" ht="14.25" customHeight="1">
      <c r="A2862" s="20" t="s">
        <v>14992</v>
      </c>
      <c r="B2862" s="20" t="s">
        <v>5210</v>
      </c>
      <c r="C2862" s="20" t="s">
        <v>14993</v>
      </c>
      <c r="D2862" s="20" t="s">
        <v>1663</v>
      </c>
      <c r="E2862" s="20" t="s">
        <v>96</v>
      </c>
      <c r="F2862" s="20" t="s">
        <v>10267</v>
      </c>
      <c r="G2862" s="20" t="s">
        <v>2091</v>
      </c>
      <c r="H2862" s="20" t="s">
        <v>14994</v>
      </c>
      <c r="I2862" s="20"/>
      <c r="J2862" s="20"/>
      <c r="K2862" s="20"/>
      <c r="L2862" s="20" t="s">
        <v>14445</v>
      </c>
      <c r="M2862" s="20" t="s">
        <v>59</v>
      </c>
      <c r="N2862" s="20"/>
      <c r="O2862" s="20"/>
      <c r="P2862" s="20" t="s">
        <v>14446</v>
      </c>
      <c r="Q2862" s="20" t="s">
        <v>2051</v>
      </c>
      <c r="R2862" s="2"/>
      <c r="S2862" s="2" t="s">
        <v>6528</v>
      </c>
      <c r="T2862" s="2" t="s">
        <v>2095</v>
      </c>
      <c r="U2862" s="2"/>
      <c r="V2862" s="2"/>
    </row>
    <row r="2863" spans="1:22" ht="14.25" customHeight="1">
      <c r="A2863" s="20" t="s">
        <v>14995</v>
      </c>
      <c r="B2863" s="20" t="s">
        <v>14996</v>
      </c>
      <c r="C2863" s="20" t="s">
        <v>8230</v>
      </c>
      <c r="D2863" s="20" t="s">
        <v>1663</v>
      </c>
      <c r="E2863" s="20" t="s">
        <v>96</v>
      </c>
      <c r="F2863" s="20" t="s">
        <v>10375</v>
      </c>
      <c r="G2863" s="20" t="s">
        <v>2091</v>
      </c>
      <c r="H2863" s="20" t="s">
        <v>14997</v>
      </c>
      <c r="I2863" s="20" t="s">
        <v>14998</v>
      </c>
      <c r="J2863" s="20" t="s">
        <v>14999</v>
      </c>
      <c r="K2863" s="20"/>
      <c r="L2863" s="20" t="s">
        <v>14445</v>
      </c>
      <c r="M2863" s="20" t="s">
        <v>59</v>
      </c>
      <c r="N2863" s="20"/>
      <c r="O2863" s="20"/>
      <c r="P2863" s="20" t="s">
        <v>14446</v>
      </c>
      <c r="Q2863" s="20" t="s">
        <v>2051</v>
      </c>
      <c r="R2863" s="2"/>
      <c r="S2863" s="2" t="s">
        <v>6528</v>
      </c>
      <c r="T2863" s="2" t="s">
        <v>2095</v>
      </c>
      <c r="U2863" s="2"/>
      <c r="V2863" s="2"/>
    </row>
    <row r="2864" spans="1:22" ht="14.25" customHeight="1">
      <c r="A2864" s="20"/>
      <c r="B2864" s="20" t="s">
        <v>15000</v>
      </c>
      <c r="C2864" s="20" t="s">
        <v>5540</v>
      </c>
      <c r="D2864" s="20" t="s">
        <v>1663</v>
      </c>
      <c r="E2864" s="20" t="s">
        <v>96</v>
      </c>
      <c r="F2864" s="20" t="s">
        <v>15001</v>
      </c>
      <c r="G2864" s="20" t="s">
        <v>2091</v>
      </c>
      <c r="H2864" s="20" t="s">
        <v>15002</v>
      </c>
      <c r="I2864" s="20"/>
      <c r="J2864" s="20"/>
      <c r="K2864" s="20" t="s">
        <v>14612</v>
      </c>
      <c r="L2864" s="20" t="s">
        <v>14445</v>
      </c>
      <c r="M2864" s="20" t="s">
        <v>59</v>
      </c>
      <c r="N2864" s="20"/>
      <c r="O2864" s="20"/>
      <c r="P2864" s="20" t="s">
        <v>14446</v>
      </c>
      <c r="Q2864" s="20" t="s">
        <v>2051</v>
      </c>
      <c r="R2864" s="2"/>
      <c r="S2864" s="2" t="s">
        <v>6679</v>
      </c>
      <c r="T2864" s="2" t="s">
        <v>2095</v>
      </c>
      <c r="U2864" s="2"/>
      <c r="V2864" s="2"/>
    </row>
    <row r="2865" spans="1:22" ht="14.25" customHeight="1">
      <c r="A2865" s="20" t="s">
        <v>15003</v>
      </c>
      <c r="B2865" s="20" t="s">
        <v>2311</v>
      </c>
      <c r="C2865" s="20" t="s">
        <v>15004</v>
      </c>
      <c r="D2865" s="20" t="s">
        <v>1663</v>
      </c>
      <c r="E2865" s="20" t="s">
        <v>96</v>
      </c>
      <c r="F2865" s="20" t="s">
        <v>14449</v>
      </c>
      <c r="G2865" s="20" t="s">
        <v>2091</v>
      </c>
      <c r="H2865" s="20" t="s">
        <v>15005</v>
      </c>
      <c r="I2865" s="20" t="s">
        <v>15006</v>
      </c>
      <c r="J2865" s="20" t="s">
        <v>15007</v>
      </c>
      <c r="K2865" s="20"/>
      <c r="L2865" s="20" t="s">
        <v>14445</v>
      </c>
      <c r="M2865" s="20" t="s">
        <v>59</v>
      </c>
      <c r="N2865" s="20"/>
      <c r="O2865" s="20"/>
      <c r="P2865" s="20" t="s">
        <v>14446</v>
      </c>
      <c r="Q2865" s="20" t="s">
        <v>2051</v>
      </c>
      <c r="R2865" s="2"/>
      <c r="S2865" s="2" t="s">
        <v>6528</v>
      </c>
      <c r="T2865" s="2" t="s">
        <v>2095</v>
      </c>
      <c r="U2865" s="2"/>
      <c r="V2865" s="2"/>
    </row>
    <row r="2866" spans="1:22" ht="14.25" customHeight="1">
      <c r="A2866" s="20" t="s">
        <v>15008</v>
      </c>
      <c r="B2866" s="20" t="s">
        <v>15009</v>
      </c>
      <c r="C2866" s="20" t="s">
        <v>6630</v>
      </c>
      <c r="D2866" s="20" t="s">
        <v>1663</v>
      </c>
      <c r="E2866" s="20" t="s">
        <v>96</v>
      </c>
      <c r="F2866" s="20" t="s">
        <v>14449</v>
      </c>
      <c r="G2866" s="20" t="s">
        <v>2091</v>
      </c>
      <c r="H2866" s="20" t="s">
        <v>15010</v>
      </c>
      <c r="I2866" s="20" t="s">
        <v>15011</v>
      </c>
      <c r="J2866" s="20"/>
      <c r="K2866" s="20"/>
      <c r="L2866" s="20" t="s">
        <v>14445</v>
      </c>
      <c r="M2866" s="20" t="s">
        <v>59</v>
      </c>
      <c r="N2866" s="20"/>
      <c r="O2866" s="20"/>
      <c r="P2866" s="20" t="s">
        <v>14446</v>
      </c>
      <c r="Q2866" s="20" t="s">
        <v>2051</v>
      </c>
      <c r="R2866" s="2"/>
      <c r="S2866" s="2" t="s">
        <v>6528</v>
      </c>
      <c r="T2866" s="2" t="s">
        <v>2095</v>
      </c>
      <c r="U2866" s="2"/>
      <c r="V2866" s="2"/>
    </row>
    <row r="2867" spans="1:22" ht="14.25" customHeight="1">
      <c r="A2867" s="20" t="s">
        <v>15012</v>
      </c>
      <c r="B2867" s="20" t="s">
        <v>5190</v>
      </c>
      <c r="C2867" s="20" t="s">
        <v>15013</v>
      </c>
      <c r="D2867" s="20" t="s">
        <v>132</v>
      </c>
      <c r="E2867" s="20" t="s">
        <v>96</v>
      </c>
      <c r="F2867" s="20" t="s">
        <v>7133</v>
      </c>
      <c r="G2867" s="20" t="s">
        <v>2046</v>
      </c>
      <c r="H2867" s="20" t="s">
        <v>15014</v>
      </c>
      <c r="I2867" s="20"/>
      <c r="J2867" s="20"/>
      <c r="K2867" s="20"/>
      <c r="L2867" s="20" t="s">
        <v>15015</v>
      </c>
      <c r="M2867" s="20" t="s">
        <v>1566</v>
      </c>
      <c r="N2867" s="20"/>
      <c r="O2867" s="20"/>
      <c r="P2867" s="20" t="s">
        <v>15016</v>
      </c>
      <c r="Q2867" s="20" t="s">
        <v>2051</v>
      </c>
      <c r="R2867" s="2" t="s">
        <v>2067</v>
      </c>
      <c r="S2867" s="2" t="s">
        <v>6528</v>
      </c>
      <c r="T2867" s="2" t="s">
        <v>131</v>
      </c>
      <c r="U2867" s="2"/>
      <c r="V2867" s="2"/>
    </row>
    <row r="2868" spans="1:22" ht="14.25" customHeight="1">
      <c r="A2868" s="20" t="s">
        <v>15017</v>
      </c>
      <c r="B2868" s="20" t="s">
        <v>4670</v>
      </c>
      <c r="C2868" s="20" t="s">
        <v>4256</v>
      </c>
      <c r="D2868" s="20" t="s">
        <v>132</v>
      </c>
      <c r="E2868" s="20" t="s">
        <v>96</v>
      </c>
      <c r="F2868" s="20" t="s">
        <v>15018</v>
      </c>
      <c r="G2868" s="20" t="s">
        <v>2046</v>
      </c>
      <c r="H2868" s="20" t="s">
        <v>15019</v>
      </c>
      <c r="I2868" s="20"/>
      <c r="J2868" s="20"/>
      <c r="K2868" s="20"/>
      <c r="L2868" s="20" t="s">
        <v>15015</v>
      </c>
      <c r="M2868" s="20" t="s">
        <v>60</v>
      </c>
      <c r="N2868" s="20"/>
      <c r="O2868" s="20"/>
      <c r="P2868" s="20" t="s">
        <v>15016</v>
      </c>
      <c r="Q2868" s="20" t="s">
        <v>2051</v>
      </c>
      <c r="R2868" s="2"/>
      <c r="S2868" s="2" t="s">
        <v>6528</v>
      </c>
      <c r="T2868" s="2" t="s">
        <v>131</v>
      </c>
      <c r="U2868" s="2"/>
      <c r="V2868" s="2"/>
    </row>
    <row r="2869" spans="1:22" ht="14.25" customHeight="1">
      <c r="A2869" s="20" t="s">
        <v>15020</v>
      </c>
      <c r="B2869" s="20" t="s">
        <v>4440</v>
      </c>
      <c r="C2869" s="20" t="s">
        <v>3779</v>
      </c>
      <c r="D2869" s="20" t="s">
        <v>132</v>
      </c>
      <c r="E2869" s="20" t="s">
        <v>96</v>
      </c>
      <c r="F2869" s="20" t="s">
        <v>15021</v>
      </c>
      <c r="G2869" s="20" t="s">
        <v>2046</v>
      </c>
      <c r="H2869" s="20" t="s">
        <v>15022</v>
      </c>
      <c r="I2869" s="20" t="s">
        <v>15023</v>
      </c>
      <c r="J2869" s="20"/>
      <c r="K2869" s="20"/>
      <c r="L2869" s="20" t="s">
        <v>15015</v>
      </c>
      <c r="M2869" s="20" t="s">
        <v>1566</v>
      </c>
      <c r="N2869" s="20"/>
      <c r="O2869" s="20"/>
      <c r="P2869" s="20" t="s">
        <v>15016</v>
      </c>
      <c r="Q2869" s="20" t="s">
        <v>2051</v>
      </c>
      <c r="R2869" s="2" t="s">
        <v>2067</v>
      </c>
      <c r="S2869" s="2" t="s">
        <v>6528</v>
      </c>
      <c r="T2869" s="2" t="s">
        <v>131</v>
      </c>
      <c r="U2869" s="2"/>
      <c r="V2869" s="2"/>
    </row>
    <row r="2870" spans="1:22" ht="14.25" customHeight="1">
      <c r="A2870" s="20" t="s">
        <v>15024</v>
      </c>
      <c r="B2870" s="20" t="s">
        <v>7072</v>
      </c>
      <c r="C2870" s="20" t="s">
        <v>15025</v>
      </c>
      <c r="D2870" s="20" t="s">
        <v>132</v>
      </c>
      <c r="E2870" s="20" t="s">
        <v>96</v>
      </c>
      <c r="F2870" s="20" t="s">
        <v>15026</v>
      </c>
      <c r="G2870" s="20" t="s">
        <v>2046</v>
      </c>
      <c r="H2870" s="20" t="s">
        <v>15027</v>
      </c>
      <c r="I2870" s="20"/>
      <c r="J2870" s="20"/>
      <c r="K2870" s="20"/>
      <c r="L2870" s="20" t="s">
        <v>15015</v>
      </c>
      <c r="M2870" s="20" t="s">
        <v>1566</v>
      </c>
      <c r="N2870" s="20"/>
      <c r="O2870" s="20"/>
      <c r="P2870" s="20" t="s">
        <v>15016</v>
      </c>
      <c r="Q2870" s="20" t="s">
        <v>2051</v>
      </c>
      <c r="R2870" s="2" t="s">
        <v>2067</v>
      </c>
      <c r="S2870" s="2" t="s">
        <v>6528</v>
      </c>
      <c r="T2870" s="2" t="s">
        <v>131</v>
      </c>
      <c r="U2870" s="2"/>
      <c r="V2870" s="2"/>
    </row>
    <row r="2871" spans="1:22" ht="14.25" customHeight="1">
      <c r="A2871" s="20" t="s">
        <v>15028</v>
      </c>
      <c r="B2871" s="20" t="s">
        <v>4288</v>
      </c>
      <c r="C2871" s="20" t="s">
        <v>15029</v>
      </c>
      <c r="D2871" s="20" t="s">
        <v>132</v>
      </c>
      <c r="E2871" s="20" t="s">
        <v>96</v>
      </c>
      <c r="F2871" s="20" t="s">
        <v>15030</v>
      </c>
      <c r="G2871" s="20" t="s">
        <v>2046</v>
      </c>
      <c r="H2871" s="20" t="s">
        <v>15031</v>
      </c>
      <c r="I2871" s="20" t="s">
        <v>15032</v>
      </c>
      <c r="J2871" s="20"/>
      <c r="K2871" s="20"/>
      <c r="L2871" s="20" t="s">
        <v>15015</v>
      </c>
      <c r="M2871" s="20" t="s">
        <v>1566</v>
      </c>
      <c r="N2871" s="20"/>
      <c r="O2871" s="20"/>
      <c r="P2871" s="20" t="s">
        <v>15016</v>
      </c>
      <c r="Q2871" s="20" t="s">
        <v>2051</v>
      </c>
      <c r="R2871" s="2" t="s">
        <v>2067</v>
      </c>
      <c r="S2871" s="2" t="s">
        <v>6528</v>
      </c>
      <c r="T2871" s="2" t="s">
        <v>131</v>
      </c>
      <c r="U2871" s="2"/>
      <c r="V2871" s="2"/>
    </row>
    <row r="2872" spans="1:22" ht="14.25" customHeight="1">
      <c r="A2872" s="20" t="s">
        <v>15033</v>
      </c>
      <c r="B2872" s="20" t="s">
        <v>15034</v>
      </c>
      <c r="C2872" s="20" t="s">
        <v>15035</v>
      </c>
      <c r="D2872" s="20" t="s">
        <v>132</v>
      </c>
      <c r="E2872" s="20" t="s">
        <v>96</v>
      </c>
      <c r="F2872" s="20" t="s">
        <v>15036</v>
      </c>
      <c r="G2872" s="20" t="s">
        <v>2046</v>
      </c>
      <c r="H2872" s="20" t="s">
        <v>15037</v>
      </c>
      <c r="I2872" s="20" t="s">
        <v>15038</v>
      </c>
      <c r="J2872" s="20"/>
      <c r="K2872" s="20"/>
      <c r="L2872" s="20" t="s">
        <v>15015</v>
      </c>
      <c r="M2872" s="20" t="s">
        <v>1566</v>
      </c>
      <c r="N2872" s="20"/>
      <c r="O2872" s="20"/>
      <c r="P2872" s="20" t="s">
        <v>15016</v>
      </c>
      <c r="Q2872" s="20" t="s">
        <v>2051</v>
      </c>
      <c r="R2872" s="2" t="s">
        <v>2067</v>
      </c>
      <c r="S2872" s="2" t="s">
        <v>6528</v>
      </c>
      <c r="T2872" s="2" t="s">
        <v>131</v>
      </c>
      <c r="U2872" s="2"/>
      <c r="V2872" s="2"/>
    </row>
    <row r="2873" spans="1:22" ht="14.25" customHeight="1">
      <c r="A2873" s="20" t="s">
        <v>15039</v>
      </c>
      <c r="B2873" s="20" t="s">
        <v>4129</v>
      </c>
      <c r="C2873" s="20" t="s">
        <v>15040</v>
      </c>
      <c r="D2873" s="20" t="s">
        <v>132</v>
      </c>
      <c r="E2873" s="20" t="s">
        <v>96</v>
      </c>
      <c r="F2873" s="20" t="s">
        <v>6573</v>
      </c>
      <c r="G2873" s="20" t="s">
        <v>2046</v>
      </c>
      <c r="H2873" s="20" t="s">
        <v>15041</v>
      </c>
      <c r="I2873" s="20"/>
      <c r="J2873" s="20" t="s">
        <v>15042</v>
      </c>
      <c r="K2873" s="20"/>
      <c r="L2873" s="20" t="s">
        <v>15015</v>
      </c>
      <c r="M2873" s="20" t="s">
        <v>1566</v>
      </c>
      <c r="N2873" s="20"/>
      <c r="O2873" s="20"/>
      <c r="P2873" s="20" t="s">
        <v>15016</v>
      </c>
      <c r="Q2873" s="20" t="s">
        <v>2051</v>
      </c>
      <c r="R2873" s="2" t="s">
        <v>2067</v>
      </c>
      <c r="S2873" s="2" t="s">
        <v>6528</v>
      </c>
      <c r="T2873" s="2" t="s">
        <v>131</v>
      </c>
      <c r="U2873" s="2"/>
      <c r="V2873" s="2"/>
    </row>
    <row r="2874" spans="1:22" ht="14.25" customHeight="1">
      <c r="A2874" s="20" t="s">
        <v>15043</v>
      </c>
      <c r="B2874" s="20" t="s">
        <v>9446</v>
      </c>
      <c r="C2874" s="20" t="s">
        <v>15044</v>
      </c>
      <c r="D2874" s="20" t="s">
        <v>132</v>
      </c>
      <c r="E2874" s="20" t="s">
        <v>96</v>
      </c>
      <c r="F2874" s="20" t="s">
        <v>15045</v>
      </c>
      <c r="G2874" s="20" t="s">
        <v>2046</v>
      </c>
      <c r="H2874" s="20" t="s">
        <v>15046</v>
      </c>
      <c r="I2874" s="20"/>
      <c r="J2874" s="20"/>
      <c r="K2874" s="20"/>
      <c r="L2874" s="20" t="s">
        <v>15015</v>
      </c>
      <c r="M2874" s="20" t="s">
        <v>1566</v>
      </c>
      <c r="N2874" s="20"/>
      <c r="O2874" s="20"/>
      <c r="P2874" s="20" t="s">
        <v>15016</v>
      </c>
      <c r="Q2874" s="20" t="s">
        <v>2051</v>
      </c>
      <c r="R2874" s="2" t="s">
        <v>2067</v>
      </c>
      <c r="S2874" s="2" t="s">
        <v>6528</v>
      </c>
      <c r="T2874" s="2" t="s">
        <v>131</v>
      </c>
      <c r="U2874" s="2"/>
      <c r="V2874" s="2"/>
    </row>
    <row r="2875" spans="1:22" ht="14.25" customHeight="1">
      <c r="A2875" s="20" t="s">
        <v>15047</v>
      </c>
      <c r="B2875" s="20" t="s">
        <v>4114</v>
      </c>
      <c r="C2875" s="20" t="s">
        <v>15048</v>
      </c>
      <c r="D2875" s="20" t="s">
        <v>132</v>
      </c>
      <c r="E2875" s="20" t="s">
        <v>96</v>
      </c>
      <c r="F2875" s="20" t="s">
        <v>15036</v>
      </c>
      <c r="G2875" s="20" t="s">
        <v>2046</v>
      </c>
      <c r="H2875" s="20" t="s">
        <v>15049</v>
      </c>
      <c r="I2875" s="20"/>
      <c r="J2875" s="20"/>
      <c r="K2875" s="20"/>
      <c r="L2875" s="20" t="s">
        <v>15015</v>
      </c>
      <c r="M2875" s="20" t="s">
        <v>1566</v>
      </c>
      <c r="N2875" s="20"/>
      <c r="O2875" s="20"/>
      <c r="P2875" s="20" t="s">
        <v>15016</v>
      </c>
      <c r="Q2875" s="20" t="s">
        <v>2051</v>
      </c>
      <c r="R2875" s="2" t="s">
        <v>2067</v>
      </c>
      <c r="S2875" s="2" t="s">
        <v>6528</v>
      </c>
      <c r="T2875" s="2" t="s">
        <v>131</v>
      </c>
      <c r="U2875" s="2"/>
      <c r="V2875" s="2"/>
    </row>
    <row r="2876" spans="1:22" ht="14.25" customHeight="1">
      <c r="A2876" s="20" t="s">
        <v>15050</v>
      </c>
      <c r="B2876" s="20" t="s">
        <v>15051</v>
      </c>
      <c r="C2876" s="20" t="s">
        <v>12376</v>
      </c>
      <c r="D2876" s="20" t="s">
        <v>132</v>
      </c>
      <c r="E2876" s="20" t="s">
        <v>96</v>
      </c>
      <c r="F2876" s="20" t="s">
        <v>15052</v>
      </c>
      <c r="G2876" s="20" t="s">
        <v>2046</v>
      </c>
      <c r="H2876" s="20" t="s">
        <v>15053</v>
      </c>
      <c r="I2876" s="20" t="s">
        <v>15054</v>
      </c>
      <c r="J2876" s="20"/>
      <c r="K2876" s="20"/>
      <c r="L2876" s="20" t="s">
        <v>15015</v>
      </c>
      <c r="M2876" s="20" t="s">
        <v>1566</v>
      </c>
      <c r="N2876" s="20"/>
      <c r="O2876" s="20"/>
      <c r="P2876" s="20" t="s">
        <v>15016</v>
      </c>
      <c r="Q2876" s="20" t="s">
        <v>2051</v>
      </c>
      <c r="R2876" s="2" t="s">
        <v>2067</v>
      </c>
      <c r="S2876" s="2" t="s">
        <v>6528</v>
      </c>
      <c r="T2876" s="2" t="s">
        <v>131</v>
      </c>
      <c r="U2876" s="2"/>
      <c r="V2876" s="2"/>
    </row>
    <row r="2877" spans="1:22" ht="14.25" customHeight="1">
      <c r="A2877" s="20" t="s">
        <v>15055</v>
      </c>
      <c r="B2877" s="20" t="s">
        <v>15056</v>
      </c>
      <c r="C2877" s="20" t="s">
        <v>15057</v>
      </c>
      <c r="D2877" s="20" t="s">
        <v>132</v>
      </c>
      <c r="E2877" s="20" t="s">
        <v>96</v>
      </c>
      <c r="F2877" s="20" t="s">
        <v>15030</v>
      </c>
      <c r="G2877" s="20" t="s">
        <v>2046</v>
      </c>
      <c r="H2877" s="20" t="s">
        <v>15058</v>
      </c>
      <c r="I2877" s="20"/>
      <c r="J2877" s="20"/>
      <c r="K2877" s="20"/>
      <c r="L2877" s="20" t="s">
        <v>15015</v>
      </c>
      <c r="M2877" s="20" t="s">
        <v>1566</v>
      </c>
      <c r="N2877" s="20"/>
      <c r="O2877" s="20"/>
      <c r="P2877" s="20" t="s">
        <v>15016</v>
      </c>
      <c r="Q2877" s="20" t="s">
        <v>2051</v>
      </c>
      <c r="R2877" s="2" t="s">
        <v>2067</v>
      </c>
      <c r="S2877" s="2" t="s">
        <v>6528</v>
      </c>
      <c r="T2877" s="2" t="s">
        <v>131</v>
      </c>
      <c r="U2877" s="2"/>
      <c r="V2877" s="2"/>
    </row>
    <row r="2878" spans="1:22" ht="14.25" customHeight="1">
      <c r="A2878" s="20" t="s">
        <v>15059</v>
      </c>
      <c r="B2878" s="20" t="s">
        <v>15060</v>
      </c>
      <c r="C2878" s="20" t="s">
        <v>15061</v>
      </c>
      <c r="D2878" s="20" t="s">
        <v>132</v>
      </c>
      <c r="E2878" s="20" t="s">
        <v>96</v>
      </c>
      <c r="F2878" s="20" t="s">
        <v>15062</v>
      </c>
      <c r="G2878" s="20" t="s">
        <v>2046</v>
      </c>
      <c r="H2878" s="20" t="s">
        <v>15063</v>
      </c>
      <c r="I2878" s="20"/>
      <c r="J2878" s="20"/>
      <c r="K2878" s="20"/>
      <c r="L2878" s="20" t="s">
        <v>15015</v>
      </c>
      <c r="M2878" s="20" t="s">
        <v>1566</v>
      </c>
      <c r="N2878" s="20"/>
      <c r="O2878" s="20"/>
      <c r="P2878" s="20" t="s">
        <v>15016</v>
      </c>
      <c r="Q2878" s="20" t="s">
        <v>2051</v>
      </c>
      <c r="R2878" s="2" t="s">
        <v>2067</v>
      </c>
      <c r="S2878" s="2" t="s">
        <v>6528</v>
      </c>
      <c r="T2878" s="2" t="s">
        <v>131</v>
      </c>
      <c r="U2878" s="2"/>
      <c r="V2878" s="2"/>
    </row>
    <row r="2879" spans="1:22" ht="14.25" customHeight="1">
      <c r="A2879" s="20" t="s">
        <v>15064</v>
      </c>
      <c r="B2879" s="20" t="s">
        <v>15065</v>
      </c>
      <c r="C2879" s="20" t="s">
        <v>2459</v>
      </c>
      <c r="D2879" s="20" t="s">
        <v>132</v>
      </c>
      <c r="E2879" s="20" t="s">
        <v>96</v>
      </c>
      <c r="F2879" s="20" t="s">
        <v>6524</v>
      </c>
      <c r="G2879" s="20" t="s">
        <v>2046</v>
      </c>
      <c r="H2879" s="20" t="s">
        <v>15066</v>
      </c>
      <c r="I2879" s="20"/>
      <c r="J2879" s="20"/>
      <c r="K2879" s="20"/>
      <c r="L2879" s="20" t="s">
        <v>15015</v>
      </c>
      <c r="M2879" s="20" t="s">
        <v>1566</v>
      </c>
      <c r="N2879" s="20"/>
      <c r="O2879" s="20"/>
      <c r="P2879" s="20" t="s">
        <v>15016</v>
      </c>
      <c r="Q2879" s="20" t="s">
        <v>2051</v>
      </c>
      <c r="R2879" s="2" t="s">
        <v>2067</v>
      </c>
      <c r="S2879" s="2" t="s">
        <v>6528</v>
      </c>
      <c r="T2879" s="2" t="s">
        <v>131</v>
      </c>
      <c r="U2879" s="2"/>
      <c r="V2879" s="2"/>
    </row>
    <row r="2880" spans="1:22" ht="14.25" customHeight="1">
      <c r="A2880" s="20" t="s">
        <v>15067</v>
      </c>
      <c r="B2880" s="20" t="s">
        <v>2044</v>
      </c>
      <c r="C2880" s="20" t="s">
        <v>15068</v>
      </c>
      <c r="D2880" s="20" t="s">
        <v>132</v>
      </c>
      <c r="E2880" s="20" t="s">
        <v>96</v>
      </c>
      <c r="F2880" s="20" t="s">
        <v>15036</v>
      </c>
      <c r="G2880" s="20" t="s">
        <v>2046</v>
      </c>
      <c r="H2880" s="20" t="s">
        <v>15069</v>
      </c>
      <c r="I2880" s="20" t="s">
        <v>15070</v>
      </c>
      <c r="J2880" s="20"/>
      <c r="K2880" s="20"/>
      <c r="L2880" s="20" t="s">
        <v>15015</v>
      </c>
      <c r="M2880" s="20" t="s">
        <v>1566</v>
      </c>
      <c r="N2880" s="20"/>
      <c r="O2880" s="20"/>
      <c r="P2880" s="20" t="s">
        <v>15016</v>
      </c>
      <c r="Q2880" s="20" t="s">
        <v>2051</v>
      </c>
      <c r="R2880" s="2" t="s">
        <v>2067</v>
      </c>
      <c r="S2880" s="2" t="s">
        <v>6528</v>
      </c>
      <c r="T2880" s="2" t="s">
        <v>131</v>
      </c>
      <c r="U2880" s="2"/>
      <c r="V2880" s="2"/>
    </row>
    <row r="2881" spans="1:22" ht="14.25" customHeight="1">
      <c r="A2881" s="20" t="s">
        <v>15071</v>
      </c>
      <c r="B2881" s="20" t="s">
        <v>2379</v>
      </c>
      <c r="C2881" s="20" t="s">
        <v>3634</v>
      </c>
      <c r="D2881" s="20" t="s">
        <v>132</v>
      </c>
      <c r="E2881" s="20" t="s">
        <v>96</v>
      </c>
      <c r="F2881" s="20" t="s">
        <v>1687</v>
      </c>
      <c r="G2881" s="20" t="s">
        <v>2046</v>
      </c>
      <c r="H2881" s="20" t="s">
        <v>15072</v>
      </c>
      <c r="I2881" s="20"/>
      <c r="J2881" s="20"/>
      <c r="K2881" s="20"/>
      <c r="L2881" s="20" t="s">
        <v>15015</v>
      </c>
      <c r="M2881" s="20"/>
      <c r="N2881" s="20"/>
      <c r="O2881" s="20"/>
      <c r="P2881" s="20" t="s">
        <v>15016</v>
      </c>
      <c r="Q2881" s="20" t="s">
        <v>2051</v>
      </c>
      <c r="R2881" s="2"/>
      <c r="S2881" s="16" t="s">
        <v>6563</v>
      </c>
      <c r="T2881" s="2" t="s">
        <v>131</v>
      </c>
      <c r="U2881" s="2"/>
      <c r="V2881" s="2"/>
    </row>
    <row r="2882" spans="1:22" ht="14.25" customHeight="1">
      <c r="A2882" s="20" t="s">
        <v>15073</v>
      </c>
      <c r="B2882" s="20" t="s">
        <v>8295</v>
      </c>
      <c r="C2882" s="20" t="s">
        <v>11730</v>
      </c>
      <c r="D2882" s="20" t="s">
        <v>132</v>
      </c>
      <c r="E2882" s="20" t="s">
        <v>96</v>
      </c>
      <c r="F2882" s="20" t="s">
        <v>2473</v>
      </c>
      <c r="G2882" s="20" t="s">
        <v>2046</v>
      </c>
      <c r="H2882" s="20" t="s">
        <v>15074</v>
      </c>
      <c r="I2882" s="20"/>
      <c r="J2882" s="20"/>
      <c r="K2882" s="20"/>
      <c r="L2882" s="20" t="s">
        <v>15015</v>
      </c>
      <c r="M2882" s="20" t="s">
        <v>59</v>
      </c>
      <c r="N2882" s="20"/>
      <c r="O2882" s="20"/>
      <c r="P2882" s="20" t="s">
        <v>15016</v>
      </c>
      <c r="Q2882" s="20" t="s">
        <v>2051</v>
      </c>
      <c r="R2882" s="2"/>
      <c r="S2882" s="2" t="s">
        <v>6528</v>
      </c>
      <c r="T2882" s="2" t="s">
        <v>131</v>
      </c>
      <c r="U2882" s="2"/>
      <c r="V2882" s="2"/>
    </row>
    <row r="2883" spans="1:22" ht="14.25" customHeight="1">
      <c r="A2883" s="20"/>
      <c r="B2883" s="20" t="s">
        <v>15075</v>
      </c>
      <c r="C2883" s="20" t="s">
        <v>4000</v>
      </c>
      <c r="D2883" s="20" t="s">
        <v>132</v>
      </c>
      <c r="E2883" s="20" t="s">
        <v>96</v>
      </c>
      <c r="F2883" s="20" t="s">
        <v>15076</v>
      </c>
      <c r="G2883" s="20" t="s">
        <v>2046</v>
      </c>
      <c r="H2883" s="20" t="s">
        <v>15077</v>
      </c>
      <c r="I2883" s="20"/>
      <c r="J2883" s="20"/>
      <c r="K2883" s="20"/>
      <c r="L2883" s="20"/>
      <c r="M2883" s="20" t="s">
        <v>1566</v>
      </c>
      <c r="N2883" s="20"/>
      <c r="O2883" s="20"/>
      <c r="P2883" s="20" t="s">
        <v>15078</v>
      </c>
      <c r="Q2883" s="20" t="s">
        <v>2051</v>
      </c>
      <c r="R2883" s="2" t="s">
        <v>2067</v>
      </c>
      <c r="S2883" s="2" t="s">
        <v>6528</v>
      </c>
      <c r="T2883" s="2" t="s">
        <v>131</v>
      </c>
      <c r="U2883" s="2"/>
      <c r="V2883" s="2"/>
    </row>
    <row r="2884" spans="1:22" ht="14.25" customHeight="1">
      <c r="A2884" s="20" t="s">
        <v>15079</v>
      </c>
      <c r="B2884" s="20" t="s">
        <v>15080</v>
      </c>
      <c r="C2884" s="20" t="s">
        <v>15081</v>
      </c>
      <c r="D2884" s="20" t="s">
        <v>132</v>
      </c>
      <c r="E2884" s="20" t="s">
        <v>96</v>
      </c>
      <c r="F2884" s="20" t="s">
        <v>5430</v>
      </c>
      <c r="G2884" s="20" t="s">
        <v>2046</v>
      </c>
      <c r="H2884" s="20" t="s">
        <v>15082</v>
      </c>
      <c r="I2884" s="20"/>
      <c r="J2884" s="20"/>
      <c r="K2884" s="20"/>
      <c r="L2884" s="20"/>
      <c r="M2884" s="20" t="s">
        <v>1566</v>
      </c>
      <c r="N2884" s="20"/>
      <c r="O2884" s="20"/>
      <c r="P2884" s="20" t="s">
        <v>15078</v>
      </c>
      <c r="Q2884" s="20" t="s">
        <v>2051</v>
      </c>
      <c r="R2884" s="2" t="s">
        <v>2052</v>
      </c>
      <c r="S2884" s="2" t="s">
        <v>6528</v>
      </c>
      <c r="T2884" s="2" t="s">
        <v>131</v>
      </c>
      <c r="U2884" s="2"/>
      <c r="V2884" s="2"/>
    </row>
    <row r="2885" spans="1:22" ht="14.25" customHeight="1">
      <c r="A2885" s="20" t="s">
        <v>15083</v>
      </c>
      <c r="B2885" s="20" t="s">
        <v>3052</v>
      </c>
      <c r="C2885" s="20" t="s">
        <v>15084</v>
      </c>
      <c r="D2885" s="20" t="s">
        <v>132</v>
      </c>
      <c r="E2885" s="20" t="s">
        <v>96</v>
      </c>
      <c r="F2885" s="20" t="s">
        <v>3656</v>
      </c>
      <c r="G2885" s="20" t="s">
        <v>2046</v>
      </c>
      <c r="H2885" s="20" t="s">
        <v>15085</v>
      </c>
      <c r="I2885" s="20"/>
      <c r="J2885" s="20"/>
      <c r="K2885" s="20"/>
      <c r="L2885" s="20"/>
      <c r="M2885" s="20" t="s">
        <v>1566</v>
      </c>
      <c r="N2885" s="20"/>
      <c r="O2885" s="20"/>
      <c r="P2885" s="20" t="s">
        <v>15078</v>
      </c>
      <c r="Q2885" s="20" t="s">
        <v>2051</v>
      </c>
      <c r="R2885" s="2" t="s">
        <v>2052</v>
      </c>
      <c r="S2885" s="2" t="s">
        <v>6528</v>
      </c>
      <c r="T2885" s="2" t="s">
        <v>131</v>
      </c>
      <c r="U2885" s="2"/>
      <c r="V2885" s="2"/>
    </row>
    <row r="2886" spans="1:22" ht="14.25" customHeight="1">
      <c r="A2886" s="20" t="s">
        <v>15086</v>
      </c>
      <c r="B2886" s="20" t="s">
        <v>15087</v>
      </c>
      <c r="C2886" s="20" t="s">
        <v>15088</v>
      </c>
      <c r="D2886" s="20" t="s">
        <v>132</v>
      </c>
      <c r="E2886" s="20" t="s">
        <v>96</v>
      </c>
      <c r="F2886" s="20" t="s">
        <v>3656</v>
      </c>
      <c r="G2886" s="20" t="s">
        <v>2046</v>
      </c>
      <c r="H2886" s="20" t="s">
        <v>15089</v>
      </c>
      <c r="I2886" s="20"/>
      <c r="J2886" s="20"/>
      <c r="K2886" s="20"/>
      <c r="L2886" s="20"/>
      <c r="M2886" s="20" t="s">
        <v>1566</v>
      </c>
      <c r="N2886" s="20"/>
      <c r="O2886" s="20"/>
      <c r="P2886" s="20" t="s">
        <v>15078</v>
      </c>
      <c r="Q2886" s="20" t="s">
        <v>2051</v>
      </c>
      <c r="R2886" s="2" t="s">
        <v>2052</v>
      </c>
      <c r="S2886" s="2" t="s">
        <v>6528</v>
      </c>
      <c r="T2886" s="2" t="s">
        <v>131</v>
      </c>
      <c r="U2886" s="2"/>
      <c r="V2886" s="2"/>
    </row>
    <row r="2887" spans="1:22" ht="14.25" customHeight="1">
      <c r="A2887" s="20" t="s">
        <v>15090</v>
      </c>
      <c r="B2887" s="20" t="s">
        <v>4514</v>
      </c>
      <c r="C2887" s="20" t="s">
        <v>15091</v>
      </c>
      <c r="D2887" s="20" t="s">
        <v>132</v>
      </c>
      <c r="E2887" s="20" t="s">
        <v>96</v>
      </c>
      <c r="F2887" s="20" t="s">
        <v>15092</v>
      </c>
      <c r="G2887" s="20" t="s">
        <v>2046</v>
      </c>
      <c r="H2887" s="20" t="s">
        <v>15093</v>
      </c>
      <c r="I2887" s="20"/>
      <c r="J2887" s="20"/>
      <c r="K2887" s="20"/>
      <c r="L2887" s="20"/>
      <c r="M2887" s="20" t="s">
        <v>1566</v>
      </c>
      <c r="N2887" s="20"/>
      <c r="O2887" s="20"/>
      <c r="P2887" s="20" t="s">
        <v>15078</v>
      </c>
      <c r="Q2887" s="20" t="s">
        <v>2051</v>
      </c>
      <c r="R2887" s="2" t="s">
        <v>2052</v>
      </c>
      <c r="S2887" s="2" t="s">
        <v>6528</v>
      </c>
      <c r="T2887" s="2" t="s">
        <v>131</v>
      </c>
      <c r="U2887" s="2"/>
      <c r="V2887" s="2"/>
    </row>
    <row r="2888" spans="1:22" ht="14.25" customHeight="1">
      <c r="A2888" s="20"/>
      <c r="B2888" s="20" t="s">
        <v>15094</v>
      </c>
      <c r="C2888" s="20" t="s">
        <v>3996</v>
      </c>
      <c r="D2888" s="20" t="s">
        <v>132</v>
      </c>
      <c r="E2888" s="20" t="s">
        <v>96</v>
      </c>
      <c r="F2888" s="20" t="s">
        <v>15095</v>
      </c>
      <c r="G2888" s="20" t="s">
        <v>2046</v>
      </c>
      <c r="H2888" s="20" t="s">
        <v>15096</v>
      </c>
      <c r="I2888" s="20"/>
      <c r="J2888" s="20"/>
      <c r="K2888" s="20"/>
      <c r="L2888" s="20"/>
      <c r="M2888" s="20" t="s">
        <v>1566</v>
      </c>
      <c r="N2888" s="20"/>
      <c r="O2888" s="20"/>
      <c r="P2888" s="20" t="s">
        <v>15078</v>
      </c>
      <c r="Q2888" s="20" t="s">
        <v>2051</v>
      </c>
      <c r="R2888" s="2" t="s">
        <v>2052</v>
      </c>
      <c r="S2888" s="2" t="s">
        <v>6528</v>
      </c>
      <c r="T2888" s="2" t="s">
        <v>131</v>
      </c>
      <c r="U2888" s="2"/>
      <c r="V2888" s="2"/>
    </row>
    <row r="2889" spans="1:22" ht="14.25" customHeight="1">
      <c r="A2889" s="20" t="s">
        <v>15097</v>
      </c>
      <c r="B2889" s="20" t="s">
        <v>4346</v>
      </c>
      <c r="C2889" s="20" t="s">
        <v>15098</v>
      </c>
      <c r="D2889" s="20" t="s">
        <v>132</v>
      </c>
      <c r="E2889" s="20" t="s">
        <v>96</v>
      </c>
      <c r="F2889" s="20" t="s">
        <v>15099</v>
      </c>
      <c r="G2889" s="20" t="s">
        <v>2046</v>
      </c>
      <c r="H2889" s="20" t="s">
        <v>15100</v>
      </c>
      <c r="I2889" s="20"/>
      <c r="J2889" s="20"/>
      <c r="K2889" s="20"/>
      <c r="L2889" s="20"/>
      <c r="M2889" s="20" t="s">
        <v>1566</v>
      </c>
      <c r="N2889" s="20"/>
      <c r="O2889" s="20"/>
      <c r="P2889" s="20" t="s">
        <v>15078</v>
      </c>
      <c r="Q2889" s="20" t="s">
        <v>2051</v>
      </c>
      <c r="R2889" s="2" t="s">
        <v>2067</v>
      </c>
      <c r="S2889" s="2" t="s">
        <v>6528</v>
      </c>
      <c r="T2889" s="2" t="s">
        <v>131</v>
      </c>
      <c r="U2889" s="2"/>
      <c r="V2889" s="2"/>
    </row>
    <row r="2890" spans="1:22" ht="14.25" customHeight="1">
      <c r="A2890" s="20" t="s">
        <v>15101</v>
      </c>
      <c r="B2890" s="20" t="s">
        <v>3155</v>
      </c>
      <c r="C2890" s="20" t="s">
        <v>12729</v>
      </c>
      <c r="D2890" s="20" t="s">
        <v>132</v>
      </c>
      <c r="E2890" s="20" t="s">
        <v>96</v>
      </c>
      <c r="F2890" s="20" t="s">
        <v>1869</v>
      </c>
      <c r="G2890" s="20" t="s">
        <v>2046</v>
      </c>
      <c r="H2890" s="20" t="s">
        <v>15102</v>
      </c>
      <c r="I2890" s="20"/>
      <c r="J2890" s="20"/>
      <c r="K2890" s="20"/>
      <c r="L2890" s="20"/>
      <c r="M2890" s="20"/>
      <c r="N2890" s="20"/>
      <c r="O2890" s="20"/>
      <c r="P2890" s="20" t="s">
        <v>15078</v>
      </c>
      <c r="Q2890" s="20" t="s">
        <v>2051</v>
      </c>
      <c r="R2890" s="2"/>
      <c r="S2890" s="16" t="s">
        <v>6563</v>
      </c>
      <c r="T2890" s="2" t="s">
        <v>131</v>
      </c>
      <c r="U2890" s="2"/>
      <c r="V2890" s="2"/>
    </row>
    <row r="2891" spans="1:22" ht="14.25" customHeight="1">
      <c r="A2891" s="20" t="s">
        <v>15103</v>
      </c>
      <c r="B2891" s="20" t="s">
        <v>15104</v>
      </c>
      <c r="C2891" s="20" t="s">
        <v>5810</v>
      </c>
      <c r="D2891" s="20" t="s">
        <v>132</v>
      </c>
      <c r="E2891" s="20" t="s">
        <v>96</v>
      </c>
      <c r="F2891" s="20" t="s">
        <v>1869</v>
      </c>
      <c r="G2891" s="20" t="s">
        <v>2046</v>
      </c>
      <c r="H2891" s="20" t="s">
        <v>15105</v>
      </c>
      <c r="I2891" s="20"/>
      <c r="J2891" s="20"/>
      <c r="K2891" s="20"/>
      <c r="L2891" s="20"/>
      <c r="M2891" s="20"/>
      <c r="N2891" s="20"/>
      <c r="O2891" s="20"/>
      <c r="P2891" s="20" t="s">
        <v>15078</v>
      </c>
      <c r="Q2891" s="20" t="s">
        <v>2051</v>
      </c>
      <c r="R2891" s="2"/>
      <c r="S2891" s="16" t="s">
        <v>6563</v>
      </c>
      <c r="T2891" s="2" t="s">
        <v>131</v>
      </c>
      <c r="U2891" s="2"/>
      <c r="V2891" s="2"/>
    </row>
    <row r="2892" spans="1:22" ht="14.25" customHeight="1">
      <c r="A2892" s="20" t="s">
        <v>15106</v>
      </c>
      <c r="B2892" s="20" t="s">
        <v>4440</v>
      </c>
      <c r="C2892" s="20" t="s">
        <v>15107</v>
      </c>
      <c r="D2892" s="20" t="s">
        <v>132</v>
      </c>
      <c r="E2892" s="20" t="s">
        <v>96</v>
      </c>
      <c r="F2892" s="20" t="s">
        <v>1869</v>
      </c>
      <c r="G2892" s="20" t="s">
        <v>2046</v>
      </c>
      <c r="H2892" s="20" t="s">
        <v>15108</v>
      </c>
      <c r="I2892" s="20"/>
      <c r="J2892" s="20"/>
      <c r="K2892" s="20"/>
      <c r="L2892" s="20"/>
      <c r="M2892" s="20"/>
      <c r="N2892" s="20"/>
      <c r="O2892" s="20"/>
      <c r="P2892" s="20" t="s">
        <v>15078</v>
      </c>
      <c r="Q2892" s="20" t="s">
        <v>2051</v>
      </c>
      <c r="R2892" s="2"/>
      <c r="S2892" s="16" t="s">
        <v>6563</v>
      </c>
      <c r="T2892" s="2" t="s">
        <v>131</v>
      </c>
      <c r="U2892" s="2"/>
      <c r="V2892" s="2"/>
    </row>
    <row r="2893" spans="1:22" ht="14.25" customHeight="1">
      <c r="A2893" s="20" t="s">
        <v>15109</v>
      </c>
      <c r="B2893" s="20" t="s">
        <v>4386</v>
      </c>
      <c r="C2893" s="20" t="s">
        <v>4000</v>
      </c>
      <c r="D2893" s="20" t="s">
        <v>132</v>
      </c>
      <c r="E2893" s="20" t="s">
        <v>96</v>
      </c>
      <c r="F2893" s="20" t="s">
        <v>1700</v>
      </c>
      <c r="G2893" s="20" t="s">
        <v>2046</v>
      </c>
      <c r="H2893" s="20" t="s">
        <v>15110</v>
      </c>
      <c r="I2893" s="20"/>
      <c r="J2893" s="20"/>
      <c r="K2893" s="20"/>
      <c r="L2893" s="20"/>
      <c r="M2893" s="20"/>
      <c r="N2893" s="20"/>
      <c r="O2893" s="20"/>
      <c r="P2893" s="20" t="s">
        <v>15078</v>
      </c>
      <c r="Q2893" s="20" t="s">
        <v>2051</v>
      </c>
      <c r="R2893" s="2"/>
      <c r="S2893" s="16" t="s">
        <v>6563</v>
      </c>
      <c r="T2893" s="2" t="s">
        <v>131</v>
      </c>
      <c r="U2893" s="2"/>
      <c r="V2893" s="2"/>
    </row>
    <row r="2894" spans="1:22" ht="14.25" customHeight="1">
      <c r="A2894" s="20"/>
      <c r="B2894" s="20" t="s">
        <v>8655</v>
      </c>
      <c r="C2894" s="20" t="s">
        <v>15040</v>
      </c>
      <c r="D2894" s="20" t="s">
        <v>132</v>
      </c>
      <c r="E2894" s="20" t="s">
        <v>96</v>
      </c>
      <c r="F2894" s="20" t="s">
        <v>15111</v>
      </c>
      <c r="G2894" s="20" t="s">
        <v>2046</v>
      </c>
      <c r="H2894" s="20" t="s">
        <v>15112</v>
      </c>
      <c r="I2894" s="20"/>
      <c r="J2894" s="20"/>
      <c r="K2894" s="20"/>
      <c r="L2894" s="20"/>
      <c r="M2894" s="20" t="s">
        <v>1566</v>
      </c>
      <c r="N2894" s="20"/>
      <c r="O2894" s="20"/>
      <c r="P2894" s="20" t="s">
        <v>15078</v>
      </c>
      <c r="Q2894" s="20" t="s">
        <v>2051</v>
      </c>
      <c r="R2894" s="2" t="s">
        <v>2052</v>
      </c>
      <c r="S2894" s="2" t="s">
        <v>6528</v>
      </c>
      <c r="T2894" s="2" t="s">
        <v>131</v>
      </c>
      <c r="U2894" s="2"/>
      <c r="V2894" s="2"/>
    </row>
    <row r="2895" spans="1:22" ht="14.25" customHeight="1">
      <c r="A2895" s="20"/>
      <c r="B2895" s="20" t="s">
        <v>15113</v>
      </c>
      <c r="C2895" s="20" t="s">
        <v>15114</v>
      </c>
      <c r="D2895" s="20" t="s">
        <v>132</v>
      </c>
      <c r="E2895" s="20" t="s">
        <v>96</v>
      </c>
      <c r="F2895" s="20" t="s">
        <v>15115</v>
      </c>
      <c r="G2895" s="20" t="s">
        <v>2046</v>
      </c>
      <c r="H2895" s="20" t="s">
        <v>15116</v>
      </c>
      <c r="I2895" s="20"/>
      <c r="J2895" s="20"/>
      <c r="K2895" s="20"/>
      <c r="L2895" s="20"/>
      <c r="M2895" s="20" t="s">
        <v>1566</v>
      </c>
      <c r="N2895" s="20"/>
      <c r="O2895" s="20"/>
      <c r="P2895" s="20" t="s">
        <v>15078</v>
      </c>
      <c r="Q2895" s="20" t="s">
        <v>2051</v>
      </c>
      <c r="R2895" s="2" t="s">
        <v>2052</v>
      </c>
      <c r="S2895" s="2" t="s">
        <v>6528</v>
      </c>
      <c r="T2895" s="2" t="s">
        <v>131</v>
      </c>
      <c r="U2895" s="2"/>
      <c r="V2895" s="2"/>
    </row>
    <row r="2896" spans="1:22" ht="14.25" customHeight="1">
      <c r="A2896" s="20"/>
      <c r="B2896" s="20" t="s">
        <v>4943</v>
      </c>
      <c r="C2896" s="20" t="s">
        <v>15117</v>
      </c>
      <c r="D2896" s="20" t="s">
        <v>132</v>
      </c>
      <c r="E2896" s="20" t="s">
        <v>96</v>
      </c>
      <c r="F2896" s="20" t="s">
        <v>15118</v>
      </c>
      <c r="G2896" s="20" t="s">
        <v>2046</v>
      </c>
      <c r="H2896" s="20" t="s">
        <v>15119</v>
      </c>
      <c r="I2896" s="20"/>
      <c r="J2896" s="20"/>
      <c r="K2896" s="20"/>
      <c r="L2896" s="20"/>
      <c r="M2896" s="20" t="s">
        <v>1566</v>
      </c>
      <c r="N2896" s="20"/>
      <c r="O2896" s="20"/>
      <c r="P2896" s="20" t="s">
        <v>15078</v>
      </c>
      <c r="Q2896" s="20" t="s">
        <v>2051</v>
      </c>
      <c r="R2896" s="2" t="s">
        <v>2052</v>
      </c>
      <c r="S2896" s="2" t="s">
        <v>6528</v>
      </c>
      <c r="T2896" s="2" t="s">
        <v>131</v>
      </c>
      <c r="U2896" s="2"/>
      <c r="V2896" s="2"/>
    </row>
    <row r="2897" spans="1:22" ht="14.25" customHeight="1">
      <c r="A2897" s="20"/>
      <c r="B2897" s="20" t="s">
        <v>10331</v>
      </c>
      <c r="C2897" s="20" t="s">
        <v>2307</v>
      </c>
      <c r="D2897" s="20" t="s">
        <v>132</v>
      </c>
      <c r="E2897" s="20" t="s">
        <v>96</v>
      </c>
      <c r="F2897" s="20" t="s">
        <v>1916</v>
      </c>
      <c r="G2897" s="20" t="s">
        <v>2046</v>
      </c>
      <c r="H2897" s="20" t="s">
        <v>15120</v>
      </c>
      <c r="I2897" s="20"/>
      <c r="J2897" s="20"/>
      <c r="K2897" s="20"/>
      <c r="L2897" s="20"/>
      <c r="M2897" s="20"/>
      <c r="N2897" s="20"/>
      <c r="O2897" s="20"/>
      <c r="P2897" s="20" t="s">
        <v>15078</v>
      </c>
      <c r="Q2897" s="20" t="s">
        <v>2051</v>
      </c>
      <c r="R2897" s="2"/>
      <c r="S2897" s="16" t="s">
        <v>6563</v>
      </c>
      <c r="T2897" s="2" t="s">
        <v>131</v>
      </c>
      <c r="U2897" s="2"/>
      <c r="V2897" s="2"/>
    </row>
    <row r="2898" spans="1:22" ht="14.25" customHeight="1">
      <c r="A2898" s="20" t="s">
        <v>15121</v>
      </c>
      <c r="B2898" s="20" t="s">
        <v>3891</v>
      </c>
      <c r="C2898" s="20" t="s">
        <v>4000</v>
      </c>
      <c r="D2898" s="20" t="s">
        <v>132</v>
      </c>
      <c r="E2898" s="20" t="s">
        <v>96</v>
      </c>
      <c r="F2898" s="20" t="s">
        <v>1701</v>
      </c>
      <c r="G2898" s="20" t="s">
        <v>2046</v>
      </c>
      <c r="H2898" s="20" t="s">
        <v>15122</v>
      </c>
      <c r="I2898" s="20"/>
      <c r="J2898" s="20"/>
      <c r="K2898" s="20"/>
      <c r="L2898" s="20"/>
      <c r="M2898" s="20"/>
      <c r="N2898" s="20"/>
      <c r="O2898" s="20"/>
      <c r="P2898" s="20" t="s">
        <v>15078</v>
      </c>
      <c r="Q2898" s="20" t="s">
        <v>2051</v>
      </c>
      <c r="R2898" s="2"/>
      <c r="S2898" s="16" t="s">
        <v>6563</v>
      </c>
      <c r="T2898" s="2" t="s">
        <v>131</v>
      </c>
      <c r="U2898" s="2"/>
      <c r="V2898" s="2"/>
    </row>
    <row r="2899" spans="1:22" ht="14.25" customHeight="1">
      <c r="A2899" s="20"/>
      <c r="B2899" s="20" t="s">
        <v>2515</v>
      </c>
      <c r="C2899" s="20" t="s">
        <v>15123</v>
      </c>
      <c r="D2899" s="20" t="s">
        <v>132</v>
      </c>
      <c r="E2899" s="20" t="s">
        <v>96</v>
      </c>
      <c r="F2899" s="20" t="s">
        <v>15124</v>
      </c>
      <c r="G2899" s="20" t="s">
        <v>2046</v>
      </c>
      <c r="H2899" s="20" t="s">
        <v>15125</v>
      </c>
      <c r="I2899" s="20"/>
      <c r="J2899" s="20"/>
      <c r="K2899" s="20"/>
      <c r="L2899" s="20"/>
      <c r="M2899" s="20" t="s">
        <v>1566</v>
      </c>
      <c r="N2899" s="20"/>
      <c r="O2899" s="20"/>
      <c r="P2899" s="20" t="s">
        <v>15078</v>
      </c>
      <c r="Q2899" s="20" t="s">
        <v>2051</v>
      </c>
      <c r="R2899" s="2" t="s">
        <v>2052</v>
      </c>
      <c r="S2899" s="2" t="s">
        <v>6528</v>
      </c>
      <c r="T2899" s="2" t="s">
        <v>131</v>
      </c>
      <c r="U2899" s="2"/>
      <c r="V2899" s="2"/>
    </row>
    <row r="2900" spans="1:22" ht="14.25" customHeight="1">
      <c r="A2900" s="20" t="s">
        <v>15126</v>
      </c>
      <c r="B2900" s="20" t="s">
        <v>4346</v>
      </c>
      <c r="C2900" s="20" t="s">
        <v>5264</v>
      </c>
      <c r="D2900" s="20" t="s">
        <v>132</v>
      </c>
      <c r="E2900" s="20" t="s">
        <v>96</v>
      </c>
      <c r="F2900" s="20" t="s">
        <v>15124</v>
      </c>
      <c r="G2900" s="20" t="s">
        <v>2046</v>
      </c>
      <c r="H2900" s="20" t="s">
        <v>15127</v>
      </c>
      <c r="I2900" s="20"/>
      <c r="J2900" s="20"/>
      <c r="K2900" s="20"/>
      <c r="L2900" s="20"/>
      <c r="M2900" s="20" t="s">
        <v>1566</v>
      </c>
      <c r="N2900" s="20"/>
      <c r="O2900" s="20"/>
      <c r="P2900" s="20" t="s">
        <v>15078</v>
      </c>
      <c r="Q2900" s="20" t="s">
        <v>2051</v>
      </c>
      <c r="R2900" s="2" t="s">
        <v>2052</v>
      </c>
      <c r="S2900" s="2" t="s">
        <v>6528</v>
      </c>
      <c r="T2900" s="2" t="s">
        <v>131</v>
      </c>
      <c r="U2900" s="2"/>
      <c r="V2900" s="2"/>
    </row>
    <row r="2901" spans="1:22" ht="14.25" customHeight="1">
      <c r="A2901" s="20" t="s">
        <v>15128</v>
      </c>
      <c r="B2901" s="20" t="s">
        <v>2181</v>
      </c>
      <c r="C2901" s="20" t="s">
        <v>15129</v>
      </c>
      <c r="D2901" s="20" t="s">
        <v>132</v>
      </c>
      <c r="E2901" s="20" t="s">
        <v>96</v>
      </c>
      <c r="F2901" s="20" t="s">
        <v>15130</v>
      </c>
      <c r="G2901" s="20" t="s">
        <v>2046</v>
      </c>
      <c r="H2901" s="20" t="s">
        <v>15131</v>
      </c>
      <c r="I2901" s="20"/>
      <c r="J2901" s="20"/>
      <c r="K2901" s="20"/>
      <c r="L2901" s="20"/>
      <c r="M2901" s="20" t="s">
        <v>1566</v>
      </c>
      <c r="N2901" s="20"/>
      <c r="O2901" s="20"/>
      <c r="P2901" s="20" t="s">
        <v>15078</v>
      </c>
      <c r="Q2901" s="20" t="s">
        <v>2051</v>
      </c>
      <c r="R2901" s="2" t="s">
        <v>2052</v>
      </c>
      <c r="S2901" s="2" t="s">
        <v>6528</v>
      </c>
      <c r="T2901" s="2" t="s">
        <v>131</v>
      </c>
      <c r="U2901" s="2"/>
      <c r="V2901" s="2"/>
    </row>
    <row r="2902" spans="1:22" ht="14.25" customHeight="1">
      <c r="A2902" s="20"/>
      <c r="B2902" s="20" t="s">
        <v>6600</v>
      </c>
      <c r="C2902" s="20" t="s">
        <v>6148</v>
      </c>
      <c r="D2902" s="20" t="s">
        <v>132</v>
      </c>
      <c r="E2902" s="20" t="s">
        <v>96</v>
      </c>
      <c r="F2902" s="20" t="s">
        <v>15130</v>
      </c>
      <c r="G2902" s="20" t="s">
        <v>2046</v>
      </c>
      <c r="H2902" s="20" t="s">
        <v>15132</v>
      </c>
      <c r="I2902" s="20"/>
      <c r="J2902" s="20"/>
      <c r="K2902" s="20"/>
      <c r="L2902" s="20"/>
      <c r="M2902" s="20" t="s">
        <v>1566</v>
      </c>
      <c r="N2902" s="20"/>
      <c r="O2902" s="20"/>
      <c r="P2902" s="20" t="s">
        <v>15078</v>
      </c>
      <c r="Q2902" s="20" t="s">
        <v>2051</v>
      </c>
      <c r="R2902" s="2" t="s">
        <v>2052</v>
      </c>
      <c r="S2902" s="2" t="s">
        <v>6528</v>
      </c>
      <c r="T2902" s="2" t="s">
        <v>131</v>
      </c>
      <c r="U2902" s="2"/>
      <c r="V2902" s="2"/>
    </row>
    <row r="2903" spans="1:22" ht="14.25" customHeight="1">
      <c r="A2903" s="20"/>
      <c r="B2903" s="20" t="s">
        <v>3729</v>
      </c>
      <c r="C2903" s="20" t="s">
        <v>5457</v>
      </c>
      <c r="D2903" s="20" t="s">
        <v>132</v>
      </c>
      <c r="E2903" s="20" t="s">
        <v>96</v>
      </c>
      <c r="F2903" s="20" t="s">
        <v>15133</v>
      </c>
      <c r="G2903" s="20" t="s">
        <v>2046</v>
      </c>
      <c r="H2903" s="20" t="s">
        <v>15134</v>
      </c>
      <c r="I2903" s="20"/>
      <c r="J2903" s="20"/>
      <c r="K2903" s="20"/>
      <c r="L2903" s="20"/>
      <c r="M2903" s="20" t="s">
        <v>1566</v>
      </c>
      <c r="N2903" s="20"/>
      <c r="O2903" s="20"/>
      <c r="P2903" s="20" t="s">
        <v>15078</v>
      </c>
      <c r="Q2903" s="20" t="s">
        <v>2051</v>
      </c>
      <c r="R2903" s="2" t="s">
        <v>2052</v>
      </c>
      <c r="S2903" s="2" t="s">
        <v>6528</v>
      </c>
      <c r="T2903" s="2" t="s">
        <v>131</v>
      </c>
      <c r="U2903" s="2"/>
      <c r="V2903" s="2"/>
    </row>
    <row r="2904" spans="1:22" ht="14.25" customHeight="1">
      <c r="A2904" s="20" t="s">
        <v>15135</v>
      </c>
      <c r="B2904" s="20" t="s">
        <v>4981</v>
      </c>
      <c r="C2904" s="20" t="s">
        <v>7128</v>
      </c>
      <c r="D2904" s="20" t="s">
        <v>132</v>
      </c>
      <c r="E2904" s="20" t="s">
        <v>96</v>
      </c>
      <c r="F2904" s="20" t="s">
        <v>15136</v>
      </c>
      <c r="G2904" s="20" t="s">
        <v>2046</v>
      </c>
      <c r="H2904" s="20" t="s">
        <v>15137</v>
      </c>
      <c r="I2904" s="20"/>
      <c r="J2904" s="20"/>
      <c r="K2904" s="20"/>
      <c r="L2904" s="20"/>
      <c r="M2904" s="20" t="s">
        <v>1566</v>
      </c>
      <c r="N2904" s="20"/>
      <c r="O2904" s="20"/>
      <c r="P2904" s="20" t="s">
        <v>15078</v>
      </c>
      <c r="Q2904" s="20" t="s">
        <v>2051</v>
      </c>
      <c r="R2904" s="2" t="s">
        <v>2052</v>
      </c>
      <c r="S2904" s="2" t="s">
        <v>6528</v>
      </c>
      <c r="T2904" s="2" t="s">
        <v>131</v>
      </c>
      <c r="U2904" s="2"/>
      <c r="V2904" s="2"/>
    </row>
    <row r="2905" spans="1:22" ht="14.25" customHeight="1">
      <c r="A2905" s="20" t="s">
        <v>15138</v>
      </c>
      <c r="B2905" s="20" t="s">
        <v>15139</v>
      </c>
      <c r="C2905" s="20" t="s">
        <v>15140</v>
      </c>
      <c r="D2905" s="20" t="s">
        <v>132</v>
      </c>
      <c r="E2905" s="20" t="s">
        <v>96</v>
      </c>
      <c r="F2905" s="20" t="s">
        <v>15141</v>
      </c>
      <c r="G2905" s="20" t="s">
        <v>2046</v>
      </c>
      <c r="H2905" s="20" t="s">
        <v>15142</v>
      </c>
      <c r="I2905" s="20"/>
      <c r="J2905" s="20"/>
      <c r="K2905" s="20"/>
      <c r="L2905" s="20"/>
      <c r="M2905" s="20" t="s">
        <v>1566</v>
      </c>
      <c r="N2905" s="20"/>
      <c r="O2905" s="20"/>
      <c r="P2905" s="20" t="s">
        <v>15078</v>
      </c>
      <c r="Q2905" s="20" t="s">
        <v>2051</v>
      </c>
      <c r="R2905" s="2" t="s">
        <v>2052</v>
      </c>
      <c r="S2905" s="2" t="s">
        <v>6528</v>
      </c>
      <c r="T2905" s="2" t="s">
        <v>131</v>
      </c>
      <c r="U2905" s="2"/>
      <c r="V2905" s="2"/>
    </row>
    <row r="2906" spans="1:22" ht="14.25" customHeight="1">
      <c r="A2906" s="20" t="s">
        <v>15143</v>
      </c>
      <c r="B2906" s="20" t="s">
        <v>4670</v>
      </c>
      <c r="C2906" s="20" t="s">
        <v>4257</v>
      </c>
      <c r="D2906" s="20" t="s">
        <v>132</v>
      </c>
      <c r="E2906" s="20" t="s">
        <v>96</v>
      </c>
      <c r="F2906" s="20" t="s">
        <v>1704</v>
      </c>
      <c r="G2906" s="20" t="s">
        <v>2046</v>
      </c>
      <c r="H2906" s="20" t="s">
        <v>15144</v>
      </c>
      <c r="I2906" s="20"/>
      <c r="J2906" s="20"/>
      <c r="K2906" s="20"/>
      <c r="L2906" s="20"/>
      <c r="M2906" s="20"/>
      <c r="N2906" s="20"/>
      <c r="O2906" s="20"/>
      <c r="P2906" s="20" t="s">
        <v>15078</v>
      </c>
      <c r="Q2906" s="20" t="s">
        <v>2051</v>
      </c>
      <c r="R2906" s="2"/>
      <c r="S2906" s="16" t="s">
        <v>6563</v>
      </c>
      <c r="T2906" s="2" t="s">
        <v>131</v>
      </c>
      <c r="U2906" s="2"/>
      <c r="V2906" s="2"/>
    </row>
    <row r="2907" spans="1:22" ht="14.25" customHeight="1">
      <c r="A2907" s="20" t="s">
        <v>15145</v>
      </c>
      <c r="B2907" s="20" t="s">
        <v>5190</v>
      </c>
      <c r="C2907" s="20" t="s">
        <v>9041</v>
      </c>
      <c r="D2907" s="20" t="s">
        <v>449</v>
      </c>
      <c r="E2907" s="20" t="s">
        <v>264</v>
      </c>
      <c r="F2907" s="20" t="s">
        <v>2320</v>
      </c>
      <c r="G2907" s="20" t="s">
        <v>2046</v>
      </c>
      <c r="H2907" s="20" t="s">
        <v>15146</v>
      </c>
      <c r="I2907" s="20" t="s">
        <v>9044</v>
      </c>
      <c r="J2907" s="20" t="s">
        <v>9044</v>
      </c>
      <c r="K2907" s="20" t="s">
        <v>15147</v>
      </c>
      <c r="L2907" s="20" t="s">
        <v>15148</v>
      </c>
      <c r="M2907" s="20" t="s">
        <v>59</v>
      </c>
      <c r="N2907" s="20"/>
      <c r="O2907" s="20"/>
      <c r="P2907" s="20" t="s">
        <v>15149</v>
      </c>
      <c r="Q2907" s="20" t="s">
        <v>2051</v>
      </c>
      <c r="R2907" s="2"/>
      <c r="S2907" s="2" t="s">
        <v>6528</v>
      </c>
      <c r="T2907" s="2" t="s">
        <v>448</v>
      </c>
      <c r="U2907" s="2"/>
      <c r="V2907" s="2"/>
    </row>
    <row r="2908" spans="1:22" ht="14.25" customHeight="1">
      <c r="A2908" s="20" t="s">
        <v>15150</v>
      </c>
      <c r="B2908" s="20" t="s">
        <v>2515</v>
      </c>
      <c r="C2908" s="20" t="s">
        <v>15151</v>
      </c>
      <c r="D2908" s="20" t="s">
        <v>449</v>
      </c>
      <c r="E2908" s="20" t="s">
        <v>264</v>
      </c>
      <c r="F2908" s="20" t="s">
        <v>15152</v>
      </c>
      <c r="G2908" s="20" t="s">
        <v>2046</v>
      </c>
      <c r="H2908" s="20" t="s">
        <v>15153</v>
      </c>
      <c r="I2908" s="20" t="s">
        <v>9044</v>
      </c>
      <c r="J2908" s="20" t="s">
        <v>9044</v>
      </c>
      <c r="K2908" s="20" t="s">
        <v>15147</v>
      </c>
      <c r="L2908" s="20" t="s">
        <v>15148</v>
      </c>
      <c r="M2908" s="20" t="s">
        <v>59</v>
      </c>
      <c r="N2908" s="20"/>
      <c r="O2908" s="20"/>
      <c r="P2908" s="20" t="s">
        <v>15149</v>
      </c>
      <c r="Q2908" s="20" t="s">
        <v>2051</v>
      </c>
      <c r="R2908" s="2"/>
      <c r="S2908" s="2" t="s">
        <v>6528</v>
      </c>
      <c r="T2908" s="2" t="s">
        <v>448</v>
      </c>
      <c r="U2908" s="2"/>
      <c r="V2908" s="2"/>
    </row>
    <row r="2909" spans="1:22" ht="14.25" customHeight="1">
      <c r="A2909" s="20" t="s">
        <v>15154</v>
      </c>
      <c r="B2909" s="20" t="s">
        <v>15155</v>
      </c>
      <c r="C2909" s="20" t="s">
        <v>4256</v>
      </c>
      <c r="D2909" s="20" t="s">
        <v>449</v>
      </c>
      <c r="E2909" s="20" t="s">
        <v>264</v>
      </c>
      <c r="F2909" s="20" t="s">
        <v>15156</v>
      </c>
      <c r="G2909" s="20" t="s">
        <v>2046</v>
      </c>
      <c r="H2909" s="20" t="s">
        <v>15157</v>
      </c>
      <c r="I2909" s="20" t="s">
        <v>9044</v>
      </c>
      <c r="J2909" s="20" t="s">
        <v>9044</v>
      </c>
      <c r="K2909" s="20" t="s">
        <v>15147</v>
      </c>
      <c r="L2909" s="20" t="s">
        <v>15148</v>
      </c>
      <c r="M2909" s="20" t="s">
        <v>59</v>
      </c>
      <c r="N2909" s="20"/>
      <c r="O2909" s="20"/>
      <c r="P2909" s="20" t="s">
        <v>15149</v>
      </c>
      <c r="Q2909" s="20" t="s">
        <v>2051</v>
      </c>
      <c r="R2909" s="2"/>
      <c r="S2909" s="2" t="s">
        <v>6528</v>
      </c>
      <c r="T2909" s="2" t="s">
        <v>448</v>
      </c>
      <c r="U2909" s="2"/>
      <c r="V2909" s="2"/>
    </row>
    <row r="2910" spans="1:22" ht="14.25" customHeight="1">
      <c r="A2910" s="20" t="s">
        <v>15158</v>
      </c>
      <c r="B2910" s="20" t="s">
        <v>2940</v>
      </c>
      <c r="C2910" s="20" t="s">
        <v>15159</v>
      </c>
      <c r="D2910" s="20" t="s">
        <v>449</v>
      </c>
      <c r="E2910" s="20" t="s">
        <v>264</v>
      </c>
      <c r="F2910" s="20" t="s">
        <v>7177</v>
      </c>
      <c r="G2910" s="20" t="s">
        <v>2046</v>
      </c>
      <c r="H2910" s="20" t="s">
        <v>15160</v>
      </c>
      <c r="I2910" s="20" t="s">
        <v>9044</v>
      </c>
      <c r="J2910" s="20" t="s">
        <v>9044</v>
      </c>
      <c r="K2910" s="20" t="s">
        <v>15147</v>
      </c>
      <c r="L2910" s="20" t="s">
        <v>15148</v>
      </c>
      <c r="M2910" s="20" t="s">
        <v>6585</v>
      </c>
      <c r="N2910" s="20"/>
      <c r="O2910" s="20"/>
      <c r="P2910" s="20" t="s">
        <v>15149</v>
      </c>
      <c r="Q2910" s="20" t="s">
        <v>2051</v>
      </c>
      <c r="R2910" s="2"/>
      <c r="S2910" s="16" t="s">
        <v>6586</v>
      </c>
      <c r="T2910" s="2" t="s">
        <v>448</v>
      </c>
      <c r="U2910" s="2"/>
      <c r="V2910" s="2"/>
    </row>
    <row r="2911" spans="1:22" ht="14.25" customHeight="1">
      <c r="A2911" s="20" t="s">
        <v>15161</v>
      </c>
      <c r="B2911" s="20" t="s">
        <v>8609</v>
      </c>
      <c r="C2911" s="20" t="s">
        <v>15162</v>
      </c>
      <c r="D2911" s="20" t="s">
        <v>449</v>
      </c>
      <c r="E2911" s="20" t="s">
        <v>264</v>
      </c>
      <c r="F2911" s="20" t="s">
        <v>15163</v>
      </c>
      <c r="G2911" s="20" t="s">
        <v>2046</v>
      </c>
      <c r="H2911" s="20" t="s">
        <v>15164</v>
      </c>
      <c r="I2911" s="20" t="s">
        <v>9044</v>
      </c>
      <c r="J2911" s="20" t="s">
        <v>9044</v>
      </c>
      <c r="K2911" s="20" t="s">
        <v>15147</v>
      </c>
      <c r="L2911" s="20" t="s">
        <v>15148</v>
      </c>
      <c r="M2911" s="20" t="s">
        <v>6585</v>
      </c>
      <c r="N2911" s="20"/>
      <c r="O2911" s="20"/>
      <c r="P2911" s="20" t="s">
        <v>15149</v>
      </c>
      <c r="Q2911" s="20" t="s">
        <v>2051</v>
      </c>
      <c r="R2911" s="2"/>
      <c r="S2911" s="16" t="s">
        <v>6586</v>
      </c>
      <c r="T2911" s="2" t="s">
        <v>448</v>
      </c>
      <c r="U2911" s="2"/>
      <c r="V2911" s="2"/>
    </row>
    <row r="2912" spans="1:22" ht="14.25" customHeight="1">
      <c r="A2912" s="20" t="s">
        <v>15165</v>
      </c>
      <c r="B2912" s="20" t="s">
        <v>4627</v>
      </c>
      <c r="C2912" s="20" t="s">
        <v>3093</v>
      </c>
      <c r="D2912" s="20" t="s">
        <v>449</v>
      </c>
      <c r="E2912" s="20" t="s">
        <v>264</v>
      </c>
      <c r="F2912" s="20" t="s">
        <v>15166</v>
      </c>
      <c r="G2912" s="20" t="s">
        <v>2046</v>
      </c>
      <c r="H2912" s="20" t="s">
        <v>15167</v>
      </c>
      <c r="I2912" s="20" t="s">
        <v>9044</v>
      </c>
      <c r="J2912" s="20" t="s">
        <v>9044</v>
      </c>
      <c r="K2912" s="20" t="s">
        <v>15147</v>
      </c>
      <c r="L2912" s="20" t="s">
        <v>15148</v>
      </c>
      <c r="M2912" s="20" t="s">
        <v>59</v>
      </c>
      <c r="N2912" s="20"/>
      <c r="O2912" s="20"/>
      <c r="P2912" s="20" t="s">
        <v>15149</v>
      </c>
      <c r="Q2912" s="20" t="s">
        <v>2051</v>
      </c>
      <c r="R2912" s="2"/>
      <c r="S2912" s="2" t="s">
        <v>6528</v>
      </c>
      <c r="T2912" s="2" t="s">
        <v>448</v>
      </c>
      <c r="U2912" s="2"/>
      <c r="V2912" s="2"/>
    </row>
    <row r="2913" spans="1:22" ht="14.25" customHeight="1">
      <c r="A2913" s="20" t="s">
        <v>15168</v>
      </c>
      <c r="B2913" s="20" t="s">
        <v>15169</v>
      </c>
      <c r="C2913" s="20" t="s">
        <v>15170</v>
      </c>
      <c r="D2913" s="20" t="s">
        <v>1468</v>
      </c>
      <c r="E2913" s="20" t="s">
        <v>96</v>
      </c>
      <c r="F2913" s="20" t="s">
        <v>15171</v>
      </c>
      <c r="G2913" s="20" t="s">
        <v>7435</v>
      </c>
      <c r="H2913" s="20" t="s">
        <v>15172</v>
      </c>
      <c r="I2913" s="20"/>
      <c r="J2913" s="20"/>
      <c r="K2913" s="20" t="s">
        <v>15173</v>
      </c>
      <c r="L2913" s="20" t="s">
        <v>15174</v>
      </c>
      <c r="M2913" s="20" t="s">
        <v>60</v>
      </c>
      <c r="N2913" s="20"/>
      <c r="O2913" s="20"/>
      <c r="P2913" s="20" t="s">
        <v>15175</v>
      </c>
      <c r="Q2913" s="20" t="s">
        <v>2051</v>
      </c>
      <c r="R2913" s="2"/>
      <c r="S2913" s="2" t="s">
        <v>6528</v>
      </c>
      <c r="T2913" s="2" t="s">
        <v>1467</v>
      </c>
      <c r="U2913" s="2"/>
      <c r="V2913" s="2"/>
    </row>
    <row r="2914" spans="1:22" ht="14.25" customHeight="1">
      <c r="A2914" s="20" t="s">
        <v>15176</v>
      </c>
      <c r="B2914" s="20" t="s">
        <v>5547</v>
      </c>
      <c r="C2914" s="20" t="s">
        <v>15177</v>
      </c>
      <c r="D2914" s="20" t="s">
        <v>1468</v>
      </c>
      <c r="E2914" s="20" t="s">
        <v>96</v>
      </c>
      <c r="F2914" s="20" t="s">
        <v>15178</v>
      </c>
      <c r="G2914" s="20" t="s">
        <v>2091</v>
      </c>
      <c r="H2914" s="20" t="s">
        <v>15179</v>
      </c>
      <c r="I2914" s="20"/>
      <c r="J2914" s="20"/>
      <c r="K2914" s="20" t="s">
        <v>15173</v>
      </c>
      <c r="L2914" s="20" t="s">
        <v>15174</v>
      </c>
      <c r="M2914" s="20" t="s">
        <v>60</v>
      </c>
      <c r="N2914" s="20"/>
      <c r="O2914" s="20"/>
      <c r="P2914" s="20" t="s">
        <v>15175</v>
      </c>
      <c r="Q2914" s="20" t="s">
        <v>2051</v>
      </c>
      <c r="R2914" s="2"/>
      <c r="S2914" s="2" t="s">
        <v>6528</v>
      </c>
      <c r="T2914" s="2" t="s">
        <v>1467</v>
      </c>
      <c r="U2914" s="2"/>
      <c r="V2914" s="2"/>
    </row>
    <row r="2915" spans="1:22" ht="14.25" customHeight="1">
      <c r="A2915" s="20"/>
      <c r="B2915" s="20" t="s">
        <v>9089</v>
      </c>
      <c r="C2915" s="20" t="s">
        <v>15180</v>
      </c>
      <c r="D2915" s="20" t="s">
        <v>1468</v>
      </c>
      <c r="E2915" s="20" t="s">
        <v>96</v>
      </c>
      <c r="F2915" s="20" t="s">
        <v>15181</v>
      </c>
      <c r="G2915" s="20" t="s">
        <v>2091</v>
      </c>
      <c r="H2915" s="20" t="s">
        <v>15182</v>
      </c>
      <c r="I2915" s="20"/>
      <c r="J2915" s="20"/>
      <c r="K2915" s="20" t="s">
        <v>15173</v>
      </c>
      <c r="L2915" s="20" t="s">
        <v>15174</v>
      </c>
      <c r="M2915" s="20" t="s">
        <v>59</v>
      </c>
      <c r="N2915" s="20"/>
      <c r="O2915" s="20"/>
      <c r="P2915" s="20" t="s">
        <v>15175</v>
      </c>
      <c r="Q2915" s="20" t="s">
        <v>2051</v>
      </c>
      <c r="R2915" s="2"/>
      <c r="S2915" s="2" t="s">
        <v>6528</v>
      </c>
      <c r="T2915" s="2" t="s">
        <v>1467</v>
      </c>
      <c r="U2915" s="2"/>
      <c r="V2915" s="2"/>
    </row>
    <row r="2916" spans="1:22" ht="14.25" customHeight="1">
      <c r="A2916" s="20" t="s">
        <v>15183</v>
      </c>
      <c r="B2916" s="20" t="s">
        <v>15184</v>
      </c>
      <c r="C2916" s="20" t="s">
        <v>15185</v>
      </c>
      <c r="D2916" s="20" t="s">
        <v>1468</v>
      </c>
      <c r="E2916" s="20" t="s">
        <v>96</v>
      </c>
      <c r="F2916" s="20" t="s">
        <v>15186</v>
      </c>
      <c r="G2916" s="20" t="s">
        <v>2091</v>
      </c>
      <c r="H2916" s="20" t="s">
        <v>15187</v>
      </c>
      <c r="I2916" s="20"/>
      <c r="J2916" s="20"/>
      <c r="K2916" s="20" t="s">
        <v>15173</v>
      </c>
      <c r="L2916" s="20" t="s">
        <v>15174</v>
      </c>
      <c r="M2916" s="20" t="s">
        <v>60</v>
      </c>
      <c r="N2916" s="20"/>
      <c r="O2916" s="20"/>
      <c r="P2916" s="20" t="s">
        <v>15175</v>
      </c>
      <c r="Q2916" s="20" t="s">
        <v>2051</v>
      </c>
      <c r="R2916" s="2"/>
      <c r="S2916" s="2" t="s">
        <v>6528</v>
      </c>
      <c r="T2916" s="2" t="s">
        <v>1467</v>
      </c>
      <c r="U2916" s="2"/>
      <c r="V2916" s="2"/>
    </row>
    <row r="2917" spans="1:22" ht="14.25" customHeight="1">
      <c r="A2917" s="20" t="s">
        <v>15188</v>
      </c>
      <c r="B2917" s="20" t="s">
        <v>6296</v>
      </c>
      <c r="C2917" s="20" t="s">
        <v>4982</v>
      </c>
      <c r="D2917" s="20" t="s">
        <v>1468</v>
      </c>
      <c r="E2917" s="20" t="s">
        <v>96</v>
      </c>
      <c r="F2917" s="20" t="s">
        <v>15189</v>
      </c>
      <c r="G2917" s="20" t="s">
        <v>2091</v>
      </c>
      <c r="H2917" s="20" t="s">
        <v>15190</v>
      </c>
      <c r="I2917" s="20"/>
      <c r="J2917" s="20"/>
      <c r="K2917" s="20" t="s">
        <v>15173</v>
      </c>
      <c r="L2917" s="20" t="s">
        <v>15174</v>
      </c>
      <c r="M2917" s="20" t="s">
        <v>60</v>
      </c>
      <c r="N2917" s="20"/>
      <c r="O2917" s="20"/>
      <c r="P2917" s="20" t="s">
        <v>15175</v>
      </c>
      <c r="Q2917" s="20" t="s">
        <v>2051</v>
      </c>
      <c r="R2917" s="2"/>
      <c r="S2917" s="2" t="s">
        <v>6528</v>
      </c>
      <c r="T2917" s="2" t="s">
        <v>1467</v>
      </c>
      <c r="U2917" s="2"/>
      <c r="V2917" s="2"/>
    </row>
    <row r="2918" spans="1:22" ht="14.25" customHeight="1">
      <c r="A2918" s="20" t="s">
        <v>15191</v>
      </c>
      <c r="B2918" s="20" t="s">
        <v>3735</v>
      </c>
      <c r="C2918" s="20" t="s">
        <v>15192</v>
      </c>
      <c r="D2918" s="20" t="s">
        <v>1468</v>
      </c>
      <c r="E2918" s="20" t="s">
        <v>96</v>
      </c>
      <c r="F2918" s="20" t="s">
        <v>15193</v>
      </c>
      <c r="G2918" s="20" t="s">
        <v>2091</v>
      </c>
      <c r="H2918" s="20" t="s">
        <v>15194</v>
      </c>
      <c r="I2918" s="20"/>
      <c r="J2918" s="20"/>
      <c r="K2918" s="20" t="s">
        <v>15173</v>
      </c>
      <c r="L2918" s="20" t="s">
        <v>15174</v>
      </c>
      <c r="M2918" s="20" t="s">
        <v>60</v>
      </c>
      <c r="N2918" s="20"/>
      <c r="O2918" s="20"/>
      <c r="P2918" s="20" t="s">
        <v>15175</v>
      </c>
      <c r="Q2918" s="20" t="s">
        <v>2051</v>
      </c>
      <c r="R2918" s="2"/>
      <c r="S2918" s="2" t="s">
        <v>6679</v>
      </c>
      <c r="T2918" s="2" t="s">
        <v>1467</v>
      </c>
      <c r="U2918" s="2"/>
      <c r="V2918" s="2"/>
    </row>
    <row r="2919" spans="1:22" ht="14.25" customHeight="1">
      <c r="A2919" s="20" t="s">
        <v>15195</v>
      </c>
      <c r="B2919" s="20" t="s">
        <v>3715</v>
      </c>
      <c r="C2919" s="20" t="s">
        <v>15196</v>
      </c>
      <c r="D2919" s="20" t="s">
        <v>1468</v>
      </c>
      <c r="E2919" s="20" t="s">
        <v>96</v>
      </c>
      <c r="F2919" s="20" t="s">
        <v>15197</v>
      </c>
      <c r="G2919" s="20" t="s">
        <v>2091</v>
      </c>
      <c r="H2919" s="20" t="s">
        <v>15198</v>
      </c>
      <c r="I2919" s="20"/>
      <c r="J2919" s="20"/>
      <c r="K2919" s="20" t="s">
        <v>15173</v>
      </c>
      <c r="L2919" s="20" t="s">
        <v>15174</v>
      </c>
      <c r="M2919" s="20" t="s">
        <v>60</v>
      </c>
      <c r="N2919" s="20"/>
      <c r="O2919" s="20"/>
      <c r="P2919" s="20" t="s">
        <v>15175</v>
      </c>
      <c r="Q2919" s="20" t="s">
        <v>2051</v>
      </c>
      <c r="R2919" s="2"/>
      <c r="S2919" s="2" t="s">
        <v>6528</v>
      </c>
      <c r="T2919" s="2" t="s">
        <v>1467</v>
      </c>
      <c r="U2919" s="2"/>
      <c r="V2919" s="2"/>
    </row>
    <row r="2920" spans="1:22" ht="14.25" customHeight="1">
      <c r="A2920" s="20" t="s">
        <v>15199</v>
      </c>
      <c r="B2920" s="20" t="s">
        <v>6968</v>
      </c>
      <c r="C2920" s="20" t="s">
        <v>15200</v>
      </c>
      <c r="D2920" s="20" t="s">
        <v>1468</v>
      </c>
      <c r="E2920" s="20" t="s">
        <v>96</v>
      </c>
      <c r="F2920" s="20" t="s">
        <v>15201</v>
      </c>
      <c r="G2920" s="20" t="s">
        <v>2091</v>
      </c>
      <c r="H2920" s="20" t="s">
        <v>15202</v>
      </c>
      <c r="I2920" s="20"/>
      <c r="J2920" s="20"/>
      <c r="K2920" s="20" t="s">
        <v>15173</v>
      </c>
      <c r="L2920" s="20" t="s">
        <v>15174</v>
      </c>
      <c r="M2920" s="20" t="s">
        <v>59</v>
      </c>
      <c r="N2920" s="20"/>
      <c r="O2920" s="20"/>
      <c r="P2920" s="20" t="s">
        <v>15175</v>
      </c>
      <c r="Q2920" s="20" t="s">
        <v>2051</v>
      </c>
      <c r="R2920" s="2"/>
      <c r="S2920" s="2" t="s">
        <v>6528</v>
      </c>
      <c r="T2920" s="2" t="s">
        <v>1467</v>
      </c>
      <c r="U2920" s="2"/>
      <c r="V2920" s="2"/>
    </row>
    <row r="2921" spans="1:22" ht="14.25" customHeight="1">
      <c r="A2921" s="20" t="s">
        <v>15203</v>
      </c>
      <c r="B2921" s="20" t="s">
        <v>2814</v>
      </c>
      <c r="C2921" s="20" t="s">
        <v>15204</v>
      </c>
      <c r="D2921" s="20" t="s">
        <v>1468</v>
      </c>
      <c r="E2921" s="20" t="s">
        <v>96</v>
      </c>
      <c r="F2921" s="20" t="s">
        <v>15205</v>
      </c>
      <c r="G2921" s="20" t="s">
        <v>6780</v>
      </c>
      <c r="H2921" s="20" t="s">
        <v>15206</v>
      </c>
      <c r="I2921" s="20" t="s">
        <v>15207</v>
      </c>
      <c r="J2921" s="20"/>
      <c r="K2921" s="20" t="s">
        <v>15208</v>
      </c>
      <c r="L2921" s="20" t="s">
        <v>15209</v>
      </c>
      <c r="M2921" s="20" t="s">
        <v>59</v>
      </c>
      <c r="N2921" s="20"/>
      <c r="O2921" s="20"/>
      <c r="P2921" s="20" t="s">
        <v>15175</v>
      </c>
      <c r="Q2921" s="20" t="s">
        <v>2051</v>
      </c>
      <c r="R2921" s="2"/>
      <c r="S2921" s="2" t="s">
        <v>6528</v>
      </c>
      <c r="T2921" s="2" t="s">
        <v>1467</v>
      </c>
      <c r="U2921" s="2"/>
      <c r="V2921" s="2"/>
    </row>
    <row r="2922" spans="1:22" ht="14.25" customHeight="1">
      <c r="A2922" s="20" t="s">
        <v>15210</v>
      </c>
      <c r="B2922" s="20" t="s">
        <v>15211</v>
      </c>
      <c r="C2922" s="20" t="s">
        <v>5810</v>
      </c>
      <c r="D2922" s="20" t="s">
        <v>1468</v>
      </c>
      <c r="E2922" s="20" t="s">
        <v>96</v>
      </c>
      <c r="F2922" s="20" t="s">
        <v>15212</v>
      </c>
      <c r="G2922" s="20" t="s">
        <v>2091</v>
      </c>
      <c r="H2922" s="20" t="s">
        <v>15213</v>
      </c>
      <c r="I2922" s="20"/>
      <c r="J2922" s="20"/>
      <c r="K2922" s="20" t="s">
        <v>15173</v>
      </c>
      <c r="L2922" s="20" t="s">
        <v>15174</v>
      </c>
      <c r="M2922" s="20" t="s">
        <v>60</v>
      </c>
      <c r="N2922" s="20"/>
      <c r="O2922" s="20"/>
      <c r="P2922" s="20" t="s">
        <v>15175</v>
      </c>
      <c r="Q2922" s="20" t="s">
        <v>2051</v>
      </c>
      <c r="R2922" s="2"/>
      <c r="S2922" s="2" t="s">
        <v>6528</v>
      </c>
      <c r="T2922" s="2" t="s">
        <v>1467</v>
      </c>
      <c r="U2922" s="2"/>
      <c r="V2922" s="2"/>
    </row>
    <row r="2923" spans="1:22" ht="14.25" customHeight="1">
      <c r="A2923" s="20"/>
      <c r="B2923" s="20" t="s">
        <v>2500</v>
      </c>
      <c r="C2923" s="20" t="s">
        <v>15214</v>
      </c>
      <c r="D2923" s="20" t="s">
        <v>1468</v>
      </c>
      <c r="E2923" s="20" t="s">
        <v>96</v>
      </c>
      <c r="F2923" s="20" t="s">
        <v>15215</v>
      </c>
      <c r="G2923" s="20" t="s">
        <v>2091</v>
      </c>
      <c r="H2923" s="20" t="s">
        <v>15216</v>
      </c>
      <c r="I2923" s="20"/>
      <c r="J2923" s="20"/>
      <c r="K2923" s="20" t="s">
        <v>15173</v>
      </c>
      <c r="L2923" s="20" t="s">
        <v>15174</v>
      </c>
      <c r="M2923" s="20" t="s">
        <v>60</v>
      </c>
      <c r="N2923" s="20"/>
      <c r="O2923" s="20"/>
      <c r="P2923" s="20" t="s">
        <v>15175</v>
      </c>
      <c r="Q2923" s="20" t="s">
        <v>2051</v>
      </c>
      <c r="R2923" s="2"/>
      <c r="S2923" s="2" t="s">
        <v>6528</v>
      </c>
      <c r="T2923" s="2" t="s">
        <v>1467</v>
      </c>
      <c r="U2923" s="2"/>
      <c r="V2923" s="2"/>
    </row>
    <row r="2924" spans="1:22" ht="14.25" customHeight="1">
      <c r="A2924" s="20" t="s">
        <v>15217</v>
      </c>
      <c r="B2924" s="20" t="s">
        <v>2500</v>
      </c>
      <c r="C2924" s="20" t="s">
        <v>13371</v>
      </c>
      <c r="D2924" s="20" t="s">
        <v>1468</v>
      </c>
      <c r="E2924" s="20" t="s">
        <v>96</v>
      </c>
      <c r="F2924" s="20" t="s">
        <v>15218</v>
      </c>
      <c r="G2924" s="20" t="s">
        <v>2046</v>
      </c>
      <c r="H2924" s="20" t="s">
        <v>15219</v>
      </c>
      <c r="I2924" s="20"/>
      <c r="J2924" s="20"/>
      <c r="K2924" s="20" t="s">
        <v>15220</v>
      </c>
      <c r="L2924" s="20" t="s">
        <v>15221</v>
      </c>
      <c r="M2924" s="20" t="s">
        <v>60</v>
      </c>
      <c r="N2924" s="20"/>
      <c r="O2924" s="20"/>
      <c r="P2924" s="20" t="s">
        <v>15175</v>
      </c>
      <c r="Q2924" s="20" t="s">
        <v>2051</v>
      </c>
      <c r="R2924" s="2"/>
      <c r="S2924" s="2" t="s">
        <v>6528</v>
      </c>
      <c r="T2924" s="2" t="s">
        <v>1467</v>
      </c>
      <c r="U2924" s="2"/>
      <c r="V2924" s="2"/>
    </row>
    <row r="2925" spans="1:22" ht="14.25" customHeight="1">
      <c r="A2925" s="20" t="s">
        <v>15222</v>
      </c>
      <c r="B2925" s="20" t="s">
        <v>2354</v>
      </c>
      <c r="C2925" s="20" t="s">
        <v>15223</v>
      </c>
      <c r="D2925" s="20" t="s">
        <v>1468</v>
      </c>
      <c r="E2925" s="20" t="s">
        <v>96</v>
      </c>
      <c r="F2925" s="20" t="s">
        <v>15224</v>
      </c>
      <c r="G2925" s="20" t="s">
        <v>2091</v>
      </c>
      <c r="H2925" s="20" t="s">
        <v>15225</v>
      </c>
      <c r="I2925" s="20"/>
      <c r="J2925" s="20"/>
      <c r="K2925" s="20" t="s">
        <v>15173</v>
      </c>
      <c r="L2925" s="20" t="s">
        <v>15174</v>
      </c>
      <c r="M2925" s="20" t="s">
        <v>59</v>
      </c>
      <c r="N2925" s="20"/>
      <c r="O2925" s="20"/>
      <c r="P2925" s="20" t="s">
        <v>15175</v>
      </c>
      <c r="Q2925" s="20" t="s">
        <v>2051</v>
      </c>
      <c r="R2925" s="2"/>
      <c r="S2925" s="2" t="s">
        <v>6528</v>
      </c>
      <c r="T2925" s="2" t="s">
        <v>1467</v>
      </c>
      <c r="U2925" s="2"/>
      <c r="V2925" s="2"/>
    </row>
    <row r="2926" spans="1:22" ht="14.25" customHeight="1">
      <c r="A2926" s="20" t="s">
        <v>15226</v>
      </c>
      <c r="B2926" s="20" t="s">
        <v>2311</v>
      </c>
      <c r="C2926" s="20" t="s">
        <v>15227</v>
      </c>
      <c r="D2926" s="20" t="s">
        <v>1468</v>
      </c>
      <c r="E2926" s="20" t="s">
        <v>96</v>
      </c>
      <c r="F2926" s="20" t="s">
        <v>15228</v>
      </c>
      <c r="G2926" s="20" t="s">
        <v>2091</v>
      </c>
      <c r="H2926" s="20" t="s">
        <v>15229</v>
      </c>
      <c r="I2926" s="20"/>
      <c r="J2926" s="20"/>
      <c r="K2926" s="20" t="s">
        <v>15173</v>
      </c>
      <c r="L2926" s="20" t="s">
        <v>15174</v>
      </c>
      <c r="M2926" s="20" t="s">
        <v>60</v>
      </c>
      <c r="N2926" s="20"/>
      <c r="O2926" s="20"/>
      <c r="P2926" s="20" t="s">
        <v>15175</v>
      </c>
      <c r="Q2926" s="20" t="s">
        <v>2051</v>
      </c>
      <c r="R2926" s="2"/>
      <c r="S2926" s="2" t="s">
        <v>6528</v>
      </c>
      <c r="T2926" s="2" t="s">
        <v>1467</v>
      </c>
      <c r="U2926" s="2"/>
      <c r="V2926" s="2"/>
    </row>
    <row r="2927" spans="1:22" ht="14.25" customHeight="1">
      <c r="A2927" s="20" t="s">
        <v>15230</v>
      </c>
      <c r="B2927" s="20" t="s">
        <v>15231</v>
      </c>
      <c r="C2927" s="20" t="s">
        <v>15232</v>
      </c>
      <c r="D2927" s="20" t="s">
        <v>1468</v>
      </c>
      <c r="E2927" s="20" t="s">
        <v>96</v>
      </c>
      <c r="F2927" s="20" t="s">
        <v>15233</v>
      </c>
      <c r="G2927" s="20" t="s">
        <v>2091</v>
      </c>
      <c r="H2927" s="20" t="s">
        <v>15234</v>
      </c>
      <c r="I2927" s="20"/>
      <c r="J2927" s="20"/>
      <c r="K2927" s="20" t="s">
        <v>15173</v>
      </c>
      <c r="L2927" s="20" t="s">
        <v>15174</v>
      </c>
      <c r="M2927" s="20" t="s">
        <v>60</v>
      </c>
      <c r="N2927" s="20"/>
      <c r="O2927" s="20"/>
      <c r="P2927" s="20" t="s">
        <v>15175</v>
      </c>
      <c r="Q2927" s="20" t="s">
        <v>2051</v>
      </c>
      <c r="R2927" s="2"/>
      <c r="S2927" s="2" t="s">
        <v>6528</v>
      </c>
      <c r="T2927" s="2" t="s">
        <v>1467</v>
      </c>
      <c r="U2927" s="2"/>
      <c r="V2927" s="2"/>
    </row>
    <row r="2928" spans="1:22" ht="14.25" customHeight="1">
      <c r="A2928" s="20" t="s">
        <v>15235</v>
      </c>
      <c r="B2928" s="20" t="s">
        <v>6120</v>
      </c>
      <c r="C2928" s="20" t="s">
        <v>15236</v>
      </c>
      <c r="D2928" s="20" t="s">
        <v>266</v>
      </c>
      <c r="E2928" s="20" t="s">
        <v>96</v>
      </c>
      <c r="F2928" s="20" t="s">
        <v>15237</v>
      </c>
      <c r="G2928" s="20" t="s">
        <v>2046</v>
      </c>
      <c r="H2928" s="20" t="s">
        <v>15238</v>
      </c>
      <c r="I2928" s="20"/>
      <c r="J2928" s="20"/>
      <c r="K2928" s="20" t="s">
        <v>15239</v>
      </c>
      <c r="L2928" s="20" t="s">
        <v>9357</v>
      </c>
      <c r="M2928" s="20" t="s">
        <v>1566</v>
      </c>
      <c r="N2928" s="20"/>
      <c r="O2928" s="20"/>
      <c r="P2928" s="20" t="s">
        <v>15240</v>
      </c>
      <c r="Q2928" s="20" t="s">
        <v>7159</v>
      </c>
      <c r="R2928" s="2" t="s">
        <v>2067</v>
      </c>
      <c r="S2928" s="2" t="s">
        <v>6528</v>
      </c>
      <c r="T2928" s="2" t="s">
        <v>265</v>
      </c>
      <c r="U2928" s="2"/>
      <c r="V2928" s="2"/>
    </row>
    <row r="2929" spans="1:22" ht="14.25" customHeight="1">
      <c r="A2929" s="20" t="s">
        <v>15241</v>
      </c>
      <c r="B2929" s="20" t="s">
        <v>2586</v>
      </c>
      <c r="C2929" s="20" t="s">
        <v>2810</v>
      </c>
      <c r="D2929" s="20" t="s">
        <v>266</v>
      </c>
      <c r="E2929" s="20" t="s">
        <v>96</v>
      </c>
      <c r="F2929" s="20" t="s">
        <v>15242</v>
      </c>
      <c r="G2929" s="20" t="s">
        <v>2046</v>
      </c>
      <c r="H2929" s="20" t="s">
        <v>15243</v>
      </c>
      <c r="I2929" s="20"/>
      <c r="J2929" s="20"/>
      <c r="K2929" s="20" t="s">
        <v>15239</v>
      </c>
      <c r="L2929" s="20" t="s">
        <v>9357</v>
      </c>
      <c r="M2929" s="20" t="s">
        <v>1566</v>
      </c>
      <c r="N2929" s="20"/>
      <c r="O2929" s="20"/>
      <c r="P2929" s="20" t="s">
        <v>15244</v>
      </c>
      <c r="Q2929" s="20" t="s">
        <v>7159</v>
      </c>
      <c r="R2929" s="2" t="s">
        <v>2067</v>
      </c>
      <c r="S2929" s="2" t="s">
        <v>6528</v>
      </c>
      <c r="T2929" s="2" t="s">
        <v>265</v>
      </c>
      <c r="U2929" s="2"/>
      <c r="V2929" s="2"/>
    </row>
    <row r="2930" spans="1:22" ht="14.25" customHeight="1">
      <c r="A2930" s="20" t="s">
        <v>15245</v>
      </c>
      <c r="B2930" s="20" t="s">
        <v>4114</v>
      </c>
      <c r="C2930" s="20" t="s">
        <v>7913</v>
      </c>
      <c r="D2930" s="20" t="s">
        <v>266</v>
      </c>
      <c r="E2930" s="20" t="s">
        <v>96</v>
      </c>
      <c r="F2930" s="20" t="s">
        <v>15246</v>
      </c>
      <c r="G2930" s="20" t="s">
        <v>2046</v>
      </c>
      <c r="H2930" s="20" t="s">
        <v>15247</v>
      </c>
      <c r="I2930" s="20" t="s">
        <v>15248</v>
      </c>
      <c r="J2930" s="20" t="s">
        <v>15249</v>
      </c>
      <c r="K2930" s="20" t="s">
        <v>15239</v>
      </c>
      <c r="L2930" s="20" t="s">
        <v>9357</v>
      </c>
      <c r="M2930" s="20" t="s">
        <v>60</v>
      </c>
      <c r="N2930" s="20"/>
      <c r="O2930" s="20"/>
      <c r="P2930" s="20" t="s">
        <v>15244</v>
      </c>
      <c r="Q2930" s="20" t="s">
        <v>7174</v>
      </c>
      <c r="R2930" s="2"/>
      <c r="S2930" s="2" t="s">
        <v>6528</v>
      </c>
      <c r="T2930" s="2" t="s">
        <v>265</v>
      </c>
      <c r="U2930" s="2"/>
      <c r="V2930" s="2"/>
    </row>
    <row r="2931" spans="1:22" ht="14.25" customHeight="1">
      <c r="A2931" s="20" t="s">
        <v>15250</v>
      </c>
      <c r="B2931" s="20" t="s">
        <v>2940</v>
      </c>
      <c r="C2931" s="20" t="s">
        <v>3826</v>
      </c>
      <c r="D2931" s="20" t="s">
        <v>266</v>
      </c>
      <c r="E2931" s="20" t="s">
        <v>96</v>
      </c>
      <c r="F2931" s="20" t="s">
        <v>15251</v>
      </c>
      <c r="G2931" s="20" t="s">
        <v>2046</v>
      </c>
      <c r="H2931" s="20" t="s">
        <v>15252</v>
      </c>
      <c r="I2931" s="20" t="s">
        <v>15253</v>
      </c>
      <c r="J2931" s="20"/>
      <c r="K2931" s="20" t="s">
        <v>15239</v>
      </c>
      <c r="L2931" s="20" t="s">
        <v>9357</v>
      </c>
      <c r="M2931" s="20" t="s">
        <v>59</v>
      </c>
      <c r="N2931" s="20"/>
      <c r="O2931" s="20"/>
      <c r="P2931" s="20" t="s">
        <v>15244</v>
      </c>
      <c r="Q2931" s="20" t="s">
        <v>7174</v>
      </c>
      <c r="R2931" s="2"/>
      <c r="S2931" s="2" t="s">
        <v>6528</v>
      </c>
      <c r="T2931" s="2" t="s">
        <v>265</v>
      </c>
      <c r="U2931" s="2"/>
      <c r="V2931" s="2"/>
    </row>
    <row r="2932" spans="1:22" ht="14.25" customHeight="1">
      <c r="A2932" s="20"/>
      <c r="B2932" s="20" t="s">
        <v>5883</v>
      </c>
      <c r="C2932" s="20" t="s">
        <v>6227</v>
      </c>
      <c r="D2932" s="20" t="s">
        <v>266</v>
      </c>
      <c r="E2932" s="20" t="s">
        <v>96</v>
      </c>
      <c r="F2932" s="20" t="s">
        <v>15254</v>
      </c>
      <c r="G2932" s="20" t="s">
        <v>2046</v>
      </c>
      <c r="H2932" s="20" t="s">
        <v>15255</v>
      </c>
      <c r="I2932" s="20"/>
      <c r="J2932" s="20"/>
      <c r="K2932" s="20" t="s">
        <v>15239</v>
      </c>
      <c r="L2932" s="20" t="s">
        <v>9357</v>
      </c>
      <c r="M2932" s="20" t="s">
        <v>6585</v>
      </c>
      <c r="N2932" s="20"/>
      <c r="O2932" s="20"/>
      <c r="P2932" s="20" t="s">
        <v>15240</v>
      </c>
      <c r="Q2932" s="20" t="s">
        <v>7174</v>
      </c>
      <c r="R2932" s="2"/>
      <c r="S2932" s="16" t="s">
        <v>6586</v>
      </c>
      <c r="T2932" s="2" t="s">
        <v>265</v>
      </c>
      <c r="U2932" s="2"/>
      <c r="V2932" s="2"/>
    </row>
    <row r="2933" spans="1:22" ht="14.25" customHeight="1">
      <c r="A2933" s="20"/>
      <c r="B2933" s="20" t="s">
        <v>2311</v>
      </c>
      <c r="C2933" s="20" t="s">
        <v>15256</v>
      </c>
      <c r="D2933" s="20" t="s">
        <v>266</v>
      </c>
      <c r="E2933" s="20" t="s">
        <v>96</v>
      </c>
      <c r="F2933" s="20" t="s">
        <v>15257</v>
      </c>
      <c r="G2933" s="20" t="s">
        <v>2046</v>
      </c>
      <c r="H2933" s="20" t="s">
        <v>15258</v>
      </c>
      <c r="I2933" s="20"/>
      <c r="J2933" s="20"/>
      <c r="K2933" s="20" t="s">
        <v>15239</v>
      </c>
      <c r="L2933" s="20" t="s">
        <v>9357</v>
      </c>
      <c r="M2933" s="20" t="s">
        <v>6585</v>
      </c>
      <c r="N2933" s="20"/>
      <c r="O2933" s="20"/>
      <c r="P2933" s="20" t="s">
        <v>15240</v>
      </c>
      <c r="Q2933" s="20" t="s">
        <v>7174</v>
      </c>
      <c r="R2933" s="2"/>
      <c r="S2933" s="16" t="s">
        <v>6586</v>
      </c>
      <c r="T2933" s="2" t="s">
        <v>265</v>
      </c>
      <c r="U2933" s="2"/>
      <c r="V2933" s="2"/>
    </row>
    <row r="2934" spans="1:22" ht="14.25" customHeight="1">
      <c r="A2934" s="20"/>
      <c r="B2934" s="20" t="s">
        <v>15259</v>
      </c>
      <c r="C2934" s="20" t="s">
        <v>6694</v>
      </c>
      <c r="D2934" s="20" t="s">
        <v>266</v>
      </c>
      <c r="E2934" s="20" t="s">
        <v>96</v>
      </c>
      <c r="F2934" s="20" t="s">
        <v>15260</v>
      </c>
      <c r="G2934" s="20" t="s">
        <v>2046</v>
      </c>
      <c r="H2934" s="20" t="s">
        <v>15261</v>
      </c>
      <c r="I2934" s="20"/>
      <c r="J2934" s="20"/>
      <c r="K2934" s="20" t="s">
        <v>15239</v>
      </c>
      <c r="L2934" s="20" t="s">
        <v>9357</v>
      </c>
      <c r="M2934" s="20" t="s">
        <v>1566</v>
      </c>
      <c r="N2934" s="20"/>
      <c r="O2934" s="20"/>
      <c r="P2934" s="20" t="s">
        <v>15240</v>
      </c>
      <c r="Q2934" s="20" t="s">
        <v>7174</v>
      </c>
      <c r="R2934" s="2" t="s">
        <v>2052</v>
      </c>
      <c r="S2934" s="2" t="s">
        <v>6679</v>
      </c>
      <c r="T2934" s="2" t="s">
        <v>265</v>
      </c>
      <c r="U2934" s="2"/>
      <c r="V2934" s="2"/>
    </row>
    <row r="2935" spans="1:22" ht="14.25" customHeight="1">
      <c r="A2935" s="20" t="s">
        <v>15262</v>
      </c>
      <c r="B2935" s="20" t="s">
        <v>4440</v>
      </c>
      <c r="C2935" s="20" t="s">
        <v>15263</v>
      </c>
      <c r="D2935" s="20" t="s">
        <v>266</v>
      </c>
      <c r="E2935" s="20" t="s">
        <v>96</v>
      </c>
      <c r="F2935" s="20" t="s">
        <v>15264</v>
      </c>
      <c r="G2935" s="20" t="s">
        <v>2046</v>
      </c>
      <c r="H2935" s="20" t="s">
        <v>15265</v>
      </c>
      <c r="I2935" s="20"/>
      <c r="J2935" s="20"/>
      <c r="K2935" s="20"/>
      <c r="L2935" s="20" t="s">
        <v>15239</v>
      </c>
      <c r="M2935" s="20" t="s">
        <v>60</v>
      </c>
      <c r="N2935" s="20"/>
      <c r="O2935" s="20"/>
      <c r="P2935" s="20" t="s">
        <v>15266</v>
      </c>
      <c r="Q2935" s="20" t="s">
        <v>2051</v>
      </c>
      <c r="R2935" s="2"/>
      <c r="S2935" s="2" t="s">
        <v>6528</v>
      </c>
      <c r="T2935" s="2" t="s">
        <v>265</v>
      </c>
      <c r="U2935" s="2"/>
      <c r="V2935" s="2"/>
    </row>
    <row r="2936" spans="1:22" ht="14.25" customHeight="1">
      <c r="A2936" s="20" t="s">
        <v>15267</v>
      </c>
      <c r="B2936" s="20" t="s">
        <v>15268</v>
      </c>
      <c r="C2936" s="20" t="s">
        <v>3467</v>
      </c>
      <c r="D2936" s="20" t="s">
        <v>266</v>
      </c>
      <c r="E2936" s="20" t="s">
        <v>96</v>
      </c>
      <c r="F2936" s="20" t="s">
        <v>7861</v>
      </c>
      <c r="G2936" s="20" t="s">
        <v>2046</v>
      </c>
      <c r="H2936" s="20" t="s">
        <v>15269</v>
      </c>
      <c r="I2936" s="20" t="s">
        <v>15270</v>
      </c>
      <c r="J2936" s="20"/>
      <c r="K2936" s="20"/>
      <c r="L2936" s="20" t="s">
        <v>15239</v>
      </c>
      <c r="M2936" s="20" t="s">
        <v>1566</v>
      </c>
      <c r="N2936" s="20"/>
      <c r="O2936" s="20"/>
      <c r="P2936" s="20" t="s">
        <v>15266</v>
      </c>
      <c r="Q2936" s="20" t="s">
        <v>2051</v>
      </c>
      <c r="R2936" s="2" t="s">
        <v>2052</v>
      </c>
      <c r="S2936" s="2" t="s">
        <v>6528</v>
      </c>
      <c r="T2936" s="2" t="s">
        <v>265</v>
      </c>
      <c r="U2936" s="2"/>
      <c r="V2936" s="2"/>
    </row>
    <row r="2937" spans="1:22" ht="14.25" customHeight="1">
      <c r="A2937" s="20" t="s">
        <v>15271</v>
      </c>
      <c r="B2937" s="20" t="s">
        <v>15272</v>
      </c>
      <c r="C2937" s="20" t="s">
        <v>15273</v>
      </c>
      <c r="D2937" s="20" t="s">
        <v>266</v>
      </c>
      <c r="E2937" s="20" t="s">
        <v>96</v>
      </c>
      <c r="F2937" s="20" t="s">
        <v>15274</v>
      </c>
      <c r="G2937" s="20" t="s">
        <v>2046</v>
      </c>
      <c r="H2937" s="20" t="s">
        <v>15275</v>
      </c>
      <c r="I2937" s="20" t="s">
        <v>15276</v>
      </c>
      <c r="J2937" s="20"/>
      <c r="K2937" s="20"/>
      <c r="L2937" s="20" t="s">
        <v>15239</v>
      </c>
      <c r="M2937" s="20" t="s">
        <v>59</v>
      </c>
      <c r="N2937" s="20"/>
      <c r="O2937" s="20"/>
      <c r="P2937" s="20" t="s">
        <v>15266</v>
      </c>
      <c r="Q2937" s="20" t="s">
        <v>2051</v>
      </c>
      <c r="R2937" s="2"/>
      <c r="S2937" s="2" t="s">
        <v>6528</v>
      </c>
      <c r="T2937" s="2" t="s">
        <v>265</v>
      </c>
      <c r="U2937" s="2"/>
      <c r="V2937" s="2"/>
    </row>
    <row r="2938" spans="1:22" ht="14.25" customHeight="1">
      <c r="A2938" s="20" t="s">
        <v>15277</v>
      </c>
      <c r="B2938" s="20" t="s">
        <v>5547</v>
      </c>
      <c r="C2938" s="20" t="s">
        <v>15278</v>
      </c>
      <c r="D2938" s="20" t="s">
        <v>266</v>
      </c>
      <c r="E2938" s="20" t="s">
        <v>96</v>
      </c>
      <c r="F2938" s="20" t="s">
        <v>15279</v>
      </c>
      <c r="G2938" s="20" t="s">
        <v>2046</v>
      </c>
      <c r="H2938" s="20" t="s">
        <v>15280</v>
      </c>
      <c r="I2938" s="20" t="s">
        <v>15281</v>
      </c>
      <c r="J2938" s="20"/>
      <c r="K2938" s="20"/>
      <c r="L2938" s="20" t="s">
        <v>15239</v>
      </c>
      <c r="M2938" s="20" t="s">
        <v>1566</v>
      </c>
      <c r="N2938" s="20"/>
      <c r="O2938" s="20"/>
      <c r="P2938" s="20" t="s">
        <v>15266</v>
      </c>
      <c r="Q2938" s="20" t="s">
        <v>2051</v>
      </c>
      <c r="R2938" s="2" t="s">
        <v>2067</v>
      </c>
      <c r="S2938" s="2" t="s">
        <v>6528</v>
      </c>
      <c r="T2938" s="2" t="s">
        <v>265</v>
      </c>
      <c r="U2938" s="2"/>
      <c r="V2938" s="2"/>
    </row>
    <row r="2939" spans="1:22" ht="14.25" customHeight="1">
      <c r="A2939" s="20" t="s">
        <v>15282</v>
      </c>
      <c r="B2939" s="20" t="s">
        <v>2330</v>
      </c>
      <c r="C2939" s="20" t="s">
        <v>15283</v>
      </c>
      <c r="D2939" s="20" t="s">
        <v>266</v>
      </c>
      <c r="E2939" s="20" t="s">
        <v>96</v>
      </c>
      <c r="F2939" s="20" t="s">
        <v>15284</v>
      </c>
      <c r="G2939" s="20" t="s">
        <v>2046</v>
      </c>
      <c r="H2939" s="20" t="s">
        <v>15285</v>
      </c>
      <c r="I2939" s="20" t="s">
        <v>15286</v>
      </c>
      <c r="J2939" s="20"/>
      <c r="K2939" s="20"/>
      <c r="L2939" s="20" t="s">
        <v>15239</v>
      </c>
      <c r="M2939" s="20" t="s">
        <v>60</v>
      </c>
      <c r="N2939" s="20"/>
      <c r="O2939" s="20"/>
      <c r="P2939" s="20" t="s">
        <v>15266</v>
      </c>
      <c r="Q2939" s="20" t="s">
        <v>2051</v>
      </c>
      <c r="R2939" s="2"/>
      <c r="S2939" s="2" t="s">
        <v>6528</v>
      </c>
      <c r="T2939" s="2" t="s">
        <v>265</v>
      </c>
      <c r="U2939" s="2"/>
      <c r="V2939" s="2"/>
    </row>
    <row r="2940" spans="1:22" ht="14.25" customHeight="1">
      <c r="A2940" s="20" t="s">
        <v>15287</v>
      </c>
      <c r="B2940" s="20" t="s">
        <v>9819</v>
      </c>
      <c r="C2940" s="20" t="s">
        <v>15288</v>
      </c>
      <c r="D2940" s="20" t="s">
        <v>266</v>
      </c>
      <c r="E2940" s="20" t="s">
        <v>96</v>
      </c>
      <c r="F2940" s="20" t="s">
        <v>1935</v>
      </c>
      <c r="G2940" s="20" t="s">
        <v>2046</v>
      </c>
      <c r="H2940" s="20" t="s">
        <v>15289</v>
      </c>
      <c r="I2940" s="20" t="s">
        <v>15290</v>
      </c>
      <c r="J2940" s="20"/>
      <c r="K2940" s="20"/>
      <c r="L2940" s="20" t="s">
        <v>15239</v>
      </c>
      <c r="M2940" s="20"/>
      <c r="N2940" s="20"/>
      <c r="O2940" s="20"/>
      <c r="P2940" s="20" t="s">
        <v>15266</v>
      </c>
      <c r="Q2940" s="20" t="s">
        <v>2051</v>
      </c>
      <c r="R2940" s="2"/>
      <c r="S2940" s="16" t="s">
        <v>6563</v>
      </c>
      <c r="T2940" s="2" t="s">
        <v>265</v>
      </c>
      <c r="U2940" s="2"/>
      <c r="V2940" s="2"/>
    </row>
    <row r="2941" spans="1:22" ht="14.25" customHeight="1">
      <c r="A2941" s="20" t="s">
        <v>15291</v>
      </c>
      <c r="B2941" s="20" t="s">
        <v>4256</v>
      </c>
      <c r="C2941" s="20" t="s">
        <v>3351</v>
      </c>
      <c r="D2941" s="20" t="s">
        <v>266</v>
      </c>
      <c r="E2941" s="20" t="s">
        <v>96</v>
      </c>
      <c r="F2941" s="20" t="s">
        <v>13957</v>
      </c>
      <c r="G2941" s="20" t="s">
        <v>2046</v>
      </c>
      <c r="H2941" s="20" t="s">
        <v>15292</v>
      </c>
      <c r="I2941" s="20"/>
      <c r="J2941" s="20"/>
      <c r="K2941" s="20"/>
      <c r="L2941" s="20" t="s">
        <v>15293</v>
      </c>
      <c r="M2941" s="20" t="s">
        <v>6585</v>
      </c>
      <c r="N2941" s="20"/>
      <c r="O2941" s="20"/>
      <c r="P2941" s="20" t="s">
        <v>15266</v>
      </c>
      <c r="Q2941" s="20" t="s">
        <v>2051</v>
      </c>
      <c r="R2941" s="2"/>
      <c r="S2941" s="16" t="s">
        <v>6586</v>
      </c>
      <c r="T2941" s="2" t="s">
        <v>265</v>
      </c>
      <c r="U2941" s="2"/>
      <c r="V2941" s="2"/>
    </row>
    <row r="2942" spans="1:22" ht="14.25" customHeight="1">
      <c r="A2942" s="20" t="s">
        <v>15294</v>
      </c>
      <c r="B2942" s="20" t="s">
        <v>15295</v>
      </c>
      <c r="C2942" s="20" t="s">
        <v>15296</v>
      </c>
      <c r="D2942" s="20" t="s">
        <v>266</v>
      </c>
      <c r="E2942" s="20" t="s">
        <v>96</v>
      </c>
      <c r="F2942" s="20" t="s">
        <v>15297</v>
      </c>
      <c r="G2942" s="20" t="s">
        <v>2046</v>
      </c>
      <c r="H2942" s="20" t="s">
        <v>15298</v>
      </c>
      <c r="I2942" s="20"/>
      <c r="J2942" s="20"/>
      <c r="K2942" s="20"/>
      <c r="L2942" s="20" t="s">
        <v>15293</v>
      </c>
      <c r="M2942" s="20" t="s">
        <v>1566</v>
      </c>
      <c r="N2942" s="20"/>
      <c r="O2942" s="20"/>
      <c r="P2942" s="20" t="s">
        <v>15266</v>
      </c>
      <c r="Q2942" s="20" t="s">
        <v>2051</v>
      </c>
      <c r="R2942" s="2" t="s">
        <v>2067</v>
      </c>
      <c r="S2942" s="2" t="s">
        <v>6679</v>
      </c>
      <c r="T2942" s="2" t="s">
        <v>265</v>
      </c>
      <c r="U2942" s="2"/>
      <c r="V2942" s="2"/>
    </row>
    <row r="2943" spans="1:22" ht="14.25" customHeight="1">
      <c r="A2943" s="20" t="s">
        <v>15299</v>
      </c>
      <c r="B2943" s="20" t="s">
        <v>4637</v>
      </c>
      <c r="C2943" s="20" t="s">
        <v>11496</v>
      </c>
      <c r="D2943" s="20" t="s">
        <v>266</v>
      </c>
      <c r="E2943" s="20" t="s">
        <v>96</v>
      </c>
      <c r="F2943" s="20" t="s">
        <v>1769</v>
      </c>
      <c r="G2943" s="20" t="s">
        <v>2046</v>
      </c>
      <c r="H2943" s="20" t="s">
        <v>15300</v>
      </c>
      <c r="I2943" s="20"/>
      <c r="J2943" s="20"/>
      <c r="K2943" s="20"/>
      <c r="L2943" s="20" t="s">
        <v>15293</v>
      </c>
      <c r="M2943" s="20"/>
      <c r="N2943" s="20"/>
      <c r="O2943" s="20"/>
      <c r="P2943" s="20" t="s">
        <v>15266</v>
      </c>
      <c r="Q2943" s="20" t="s">
        <v>2051</v>
      </c>
      <c r="R2943" s="2"/>
      <c r="S2943" s="16" t="s">
        <v>6563</v>
      </c>
      <c r="T2943" s="2" t="s">
        <v>265</v>
      </c>
      <c r="U2943" s="2"/>
      <c r="V2943" s="2"/>
    </row>
    <row r="2944" spans="1:22" ht="14.25" customHeight="1">
      <c r="A2944" s="20" t="s">
        <v>15301</v>
      </c>
      <c r="B2944" s="20" t="s">
        <v>4504</v>
      </c>
      <c r="C2944" s="20" t="s">
        <v>3248</v>
      </c>
      <c r="D2944" s="20" t="s">
        <v>266</v>
      </c>
      <c r="E2944" s="20" t="s">
        <v>96</v>
      </c>
      <c r="F2944" s="20" t="s">
        <v>1778</v>
      </c>
      <c r="G2944" s="20" t="s">
        <v>2046</v>
      </c>
      <c r="H2944" s="20" t="s">
        <v>15302</v>
      </c>
      <c r="I2944" s="20"/>
      <c r="J2944" s="20"/>
      <c r="K2944" s="20"/>
      <c r="L2944" s="20" t="s">
        <v>15293</v>
      </c>
      <c r="M2944" s="20"/>
      <c r="N2944" s="20"/>
      <c r="O2944" s="20"/>
      <c r="P2944" s="20" t="s">
        <v>15266</v>
      </c>
      <c r="Q2944" s="20" t="s">
        <v>2051</v>
      </c>
      <c r="R2944" s="2"/>
      <c r="S2944" s="16" t="s">
        <v>6563</v>
      </c>
      <c r="T2944" s="2" t="s">
        <v>265</v>
      </c>
      <c r="U2944" s="2"/>
      <c r="V2944" s="2"/>
    </row>
    <row r="2945" spans="1:22" ht="14.25" customHeight="1">
      <c r="A2945" s="20" t="s">
        <v>15303</v>
      </c>
      <c r="B2945" s="20" t="s">
        <v>15304</v>
      </c>
      <c r="C2945" s="20" t="s">
        <v>15305</v>
      </c>
      <c r="D2945" s="20" t="s">
        <v>266</v>
      </c>
      <c r="E2945" s="20" t="s">
        <v>96</v>
      </c>
      <c r="F2945" s="20" t="s">
        <v>1768</v>
      </c>
      <c r="G2945" s="20" t="s">
        <v>2046</v>
      </c>
      <c r="H2945" s="20" t="s">
        <v>15306</v>
      </c>
      <c r="I2945" s="20"/>
      <c r="J2945" s="20"/>
      <c r="K2945" s="20"/>
      <c r="L2945" s="20" t="s">
        <v>15293</v>
      </c>
      <c r="M2945" s="20"/>
      <c r="N2945" s="20"/>
      <c r="O2945" s="20"/>
      <c r="P2945" s="20" t="s">
        <v>15266</v>
      </c>
      <c r="Q2945" s="20" t="s">
        <v>2051</v>
      </c>
      <c r="R2945" s="2"/>
      <c r="S2945" s="16" t="s">
        <v>6563</v>
      </c>
      <c r="T2945" s="2" t="s">
        <v>265</v>
      </c>
      <c r="U2945" s="2"/>
      <c r="V2945" s="2"/>
    </row>
    <row r="2946" spans="1:22" ht="14.25" customHeight="1">
      <c r="A2946" s="20" t="s">
        <v>15307</v>
      </c>
      <c r="B2946" s="20" t="s">
        <v>4304</v>
      </c>
      <c r="C2946" s="20" t="s">
        <v>2810</v>
      </c>
      <c r="D2946" s="20" t="s">
        <v>266</v>
      </c>
      <c r="E2946" s="20" t="s">
        <v>96</v>
      </c>
      <c r="F2946" s="20" t="s">
        <v>1877</v>
      </c>
      <c r="G2946" s="20" t="s">
        <v>2046</v>
      </c>
      <c r="H2946" s="20" t="s">
        <v>15308</v>
      </c>
      <c r="I2946" s="20"/>
      <c r="J2946" s="20"/>
      <c r="K2946" s="20"/>
      <c r="L2946" s="20" t="s">
        <v>15293</v>
      </c>
      <c r="M2946" s="20"/>
      <c r="N2946" s="20"/>
      <c r="O2946" s="20"/>
      <c r="P2946" s="20" t="s">
        <v>15266</v>
      </c>
      <c r="Q2946" s="20" t="s">
        <v>2051</v>
      </c>
      <c r="R2946" s="2"/>
      <c r="S2946" s="16" t="s">
        <v>6563</v>
      </c>
      <c r="T2946" s="2" t="s">
        <v>265</v>
      </c>
      <c r="U2946" s="2"/>
      <c r="V2946" s="2"/>
    </row>
    <row r="2947" spans="1:22" ht="14.25" customHeight="1">
      <c r="A2947" s="20" t="s">
        <v>15309</v>
      </c>
      <c r="B2947" s="20" t="s">
        <v>5729</v>
      </c>
      <c r="C2947" s="20" t="s">
        <v>15310</v>
      </c>
      <c r="D2947" s="20" t="s">
        <v>266</v>
      </c>
      <c r="E2947" s="20" t="s">
        <v>96</v>
      </c>
      <c r="F2947" s="20" t="s">
        <v>1829</v>
      </c>
      <c r="G2947" s="20" t="s">
        <v>2046</v>
      </c>
      <c r="H2947" s="20" t="s">
        <v>15311</v>
      </c>
      <c r="I2947" s="20"/>
      <c r="J2947" s="20"/>
      <c r="K2947" s="20"/>
      <c r="L2947" s="20" t="s">
        <v>15293</v>
      </c>
      <c r="M2947" s="20"/>
      <c r="N2947" s="20"/>
      <c r="O2947" s="20"/>
      <c r="P2947" s="20" t="s">
        <v>15266</v>
      </c>
      <c r="Q2947" s="20" t="s">
        <v>2051</v>
      </c>
      <c r="R2947" s="2"/>
      <c r="S2947" s="16" t="s">
        <v>6563</v>
      </c>
      <c r="T2947" s="2" t="s">
        <v>265</v>
      </c>
      <c r="U2947" s="2"/>
      <c r="V2947" s="2"/>
    </row>
    <row r="2948" spans="1:22" ht="14.25" customHeight="1">
      <c r="A2948" s="20" t="s">
        <v>15312</v>
      </c>
      <c r="B2948" s="20" t="s">
        <v>2195</v>
      </c>
      <c r="C2948" s="20" t="s">
        <v>5110</v>
      </c>
      <c r="D2948" s="20" t="s">
        <v>266</v>
      </c>
      <c r="E2948" s="20" t="s">
        <v>96</v>
      </c>
      <c r="F2948" s="20" t="s">
        <v>15313</v>
      </c>
      <c r="G2948" s="20" t="s">
        <v>2046</v>
      </c>
      <c r="H2948" s="20" t="s">
        <v>15314</v>
      </c>
      <c r="I2948" s="20"/>
      <c r="J2948" s="20"/>
      <c r="K2948" s="20"/>
      <c r="L2948" s="20" t="s">
        <v>15293</v>
      </c>
      <c r="M2948" s="20" t="s">
        <v>1566</v>
      </c>
      <c r="N2948" s="20"/>
      <c r="O2948" s="20"/>
      <c r="P2948" s="20" t="s">
        <v>15266</v>
      </c>
      <c r="Q2948" s="20" t="s">
        <v>2051</v>
      </c>
      <c r="R2948" s="2" t="s">
        <v>2067</v>
      </c>
      <c r="S2948" s="2" t="s">
        <v>6528</v>
      </c>
      <c r="T2948" s="2" t="s">
        <v>265</v>
      </c>
      <c r="U2948" s="2"/>
      <c r="V2948" s="2"/>
    </row>
    <row r="2949" spans="1:22" ht="14.25" customHeight="1">
      <c r="A2949" s="20"/>
      <c r="B2949" s="20" t="s">
        <v>8780</v>
      </c>
      <c r="C2949" s="20" t="s">
        <v>15315</v>
      </c>
      <c r="D2949" s="20" t="s">
        <v>374</v>
      </c>
      <c r="E2949" s="20" t="s">
        <v>264</v>
      </c>
      <c r="F2949" s="20" t="s">
        <v>15316</v>
      </c>
      <c r="G2949" s="20" t="s">
        <v>2046</v>
      </c>
      <c r="H2949" s="20" t="s">
        <v>15317</v>
      </c>
      <c r="I2949" s="20"/>
      <c r="J2949" s="20"/>
      <c r="K2949" s="20"/>
      <c r="L2949" s="20" t="s">
        <v>15318</v>
      </c>
      <c r="M2949" s="20" t="s">
        <v>1566</v>
      </c>
      <c r="N2949" s="20"/>
      <c r="O2949" s="20"/>
      <c r="P2949" s="20" t="s">
        <v>15319</v>
      </c>
      <c r="Q2949" s="20" t="s">
        <v>2051</v>
      </c>
      <c r="R2949" s="2" t="s">
        <v>2067</v>
      </c>
      <c r="S2949" s="2" t="s">
        <v>6528</v>
      </c>
      <c r="T2949" s="2" t="s">
        <v>373</v>
      </c>
      <c r="U2949" s="2"/>
      <c r="V2949" s="2"/>
    </row>
    <row r="2950" spans="1:22" ht="14.25" customHeight="1">
      <c r="A2950" s="20" t="s">
        <v>15320</v>
      </c>
      <c r="B2950" s="20" t="s">
        <v>6159</v>
      </c>
      <c r="C2950" s="20" t="s">
        <v>2374</v>
      </c>
      <c r="D2950" s="20" t="s">
        <v>374</v>
      </c>
      <c r="E2950" s="20" t="s">
        <v>264</v>
      </c>
      <c r="F2950" s="20" t="s">
        <v>8329</v>
      </c>
      <c r="G2950" s="20" t="s">
        <v>2046</v>
      </c>
      <c r="H2950" s="20" t="s">
        <v>15321</v>
      </c>
      <c r="I2950" s="20"/>
      <c r="J2950" s="20"/>
      <c r="K2950" s="20"/>
      <c r="L2950" s="20" t="s">
        <v>15318</v>
      </c>
      <c r="M2950" s="20" t="s">
        <v>1566</v>
      </c>
      <c r="N2950" s="20"/>
      <c r="O2950" s="20"/>
      <c r="P2950" s="20" t="s">
        <v>15319</v>
      </c>
      <c r="Q2950" s="20" t="s">
        <v>2051</v>
      </c>
      <c r="R2950" s="2" t="s">
        <v>2052</v>
      </c>
      <c r="S2950" s="2" t="s">
        <v>6528</v>
      </c>
      <c r="T2950" s="2" t="s">
        <v>373</v>
      </c>
      <c r="U2950" s="2"/>
      <c r="V2950" s="2"/>
    </row>
    <row r="2951" spans="1:22" ht="14.25" customHeight="1">
      <c r="A2951" s="20" t="s">
        <v>15322</v>
      </c>
      <c r="B2951" s="20" t="s">
        <v>15323</v>
      </c>
      <c r="C2951" s="20" t="s">
        <v>9643</v>
      </c>
      <c r="D2951" s="20" t="s">
        <v>374</v>
      </c>
      <c r="E2951" s="20" t="s">
        <v>264</v>
      </c>
      <c r="F2951" s="20" t="s">
        <v>4138</v>
      </c>
      <c r="G2951" s="20" t="s">
        <v>2046</v>
      </c>
      <c r="H2951" s="20" t="s">
        <v>15324</v>
      </c>
      <c r="I2951" s="20"/>
      <c r="J2951" s="20"/>
      <c r="K2951" s="20"/>
      <c r="L2951" s="20" t="s">
        <v>15318</v>
      </c>
      <c r="M2951" s="20" t="s">
        <v>1566</v>
      </c>
      <c r="N2951" s="20"/>
      <c r="O2951" s="20"/>
      <c r="P2951" s="20" t="s">
        <v>15319</v>
      </c>
      <c r="Q2951" s="20" t="s">
        <v>2051</v>
      </c>
      <c r="R2951" s="2" t="s">
        <v>2067</v>
      </c>
      <c r="S2951" s="2" t="s">
        <v>6528</v>
      </c>
      <c r="T2951" s="2" t="s">
        <v>373</v>
      </c>
      <c r="U2951" s="2"/>
      <c r="V2951" s="2"/>
    </row>
    <row r="2952" spans="1:22" ht="14.25" customHeight="1">
      <c r="A2952" s="20" t="s">
        <v>15325</v>
      </c>
      <c r="B2952" s="20" t="s">
        <v>3760</v>
      </c>
      <c r="C2952" s="20" t="s">
        <v>15326</v>
      </c>
      <c r="D2952" s="20" t="s">
        <v>374</v>
      </c>
      <c r="E2952" s="20" t="s">
        <v>264</v>
      </c>
      <c r="F2952" s="20" t="s">
        <v>15327</v>
      </c>
      <c r="G2952" s="20" t="s">
        <v>2046</v>
      </c>
      <c r="H2952" s="20"/>
      <c r="I2952" s="20"/>
      <c r="J2952" s="20"/>
      <c r="K2952" s="20"/>
      <c r="L2952" s="20" t="s">
        <v>15318</v>
      </c>
      <c r="M2952" s="20" t="s">
        <v>1566</v>
      </c>
      <c r="N2952" s="20"/>
      <c r="O2952" s="20"/>
      <c r="P2952" s="20" t="s">
        <v>15319</v>
      </c>
      <c r="Q2952" s="20"/>
      <c r="R2952" s="2" t="s">
        <v>2052</v>
      </c>
      <c r="S2952" s="2" t="s">
        <v>6528</v>
      </c>
      <c r="T2952" s="2" t="s">
        <v>373</v>
      </c>
      <c r="U2952" s="2"/>
      <c r="V2952" s="2"/>
    </row>
    <row r="2953" spans="1:22" ht="14.25" customHeight="1">
      <c r="A2953" s="20" t="s">
        <v>15328</v>
      </c>
      <c r="B2953" s="20" t="s">
        <v>3651</v>
      </c>
      <c r="C2953" s="20" t="s">
        <v>15329</v>
      </c>
      <c r="D2953" s="20" t="s">
        <v>374</v>
      </c>
      <c r="E2953" s="20" t="s">
        <v>264</v>
      </c>
      <c r="F2953" s="20" t="s">
        <v>3441</v>
      </c>
      <c r="G2953" s="20" t="s">
        <v>2046</v>
      </c>
      <c r="H2953" s="20" t="s">
        <v>15330</v>
      </c>
      <c r="I2953" s="20" t="s">
        <v>15331</v>
      </c>
      <c r="J2953" s="20"/>
      <c r="K2953" s="20"/>
      <c r="L2953" s="20" t="s">
        <v>15318</v>
      </c>
      <c r="M2953" s="20" t="s">
        <v>59</v>
      </c>
      <c r="N2953" s="20"/>
      <c r="O2953" s="20"/>
      <c r="P2953" s="20" t="s">
        <v>15319</v>
      </c>
      <c r="Q2953" s="20" t="s">
        <v>2051</v>
      </c>
      <c r="R2953" s="2"/>
      <c r="S2953" s="2" t="s">
        <v>6528</v>
      </c>
      <c r="T2953" s="2" t="s">
        <v>373</v>
      </c>
      <c r="U2953" s="2"/>
      <c r="V2953" s="2"/>
    </row>
    <row r="2954" spans="1:22" ht="14.25" customHeight="1">
      <c r="A2954" s="20" t="s">
        <v>15332</v>
      </c>
      <c r="B2954" s="20" t="s">
        <v>15333</v>
      </c>
      <c r="C2954" s="20" t="s">
        <v>15334</v>
      </c>
      <c r="D2954" s="20" t="s">
        <v>374</v>
      </c>
      <c r="E2954" s="20" t="s">
        <v>264</v>
      </c>
      <c r="F2954" s="20" t="s">
        <v>15335</v>
      </c>
      <c r="G2954" s="20" t="s">
        <v>2046</v>
      </c>
      <c r="H2954" s="20" t="s">
        <v>15336</v>
      </c>
      <c r="I2954" s="20"/>
      <c r="J2954" s="20"/>
      <c r="K2954" s="20"/>
      <c r="L2954" s="20" t="s">
        <v>15318</v>
      </c>
      <c r="M2954" s="20" t="s">
        <v>1566</v>
      </c>
      <c r="N2954" s="20"/>
      <c r="O2954" s="20"/>
      <c r="P2954" s="20" t="s">
        <v>15319</v>
      </c>
      <c r="Q2954" s="20" t="s">
        <v>2051</v>
      </c>
      <c r="R2954" s="2" t="s">
        <v>2067</v>
      </c>
      <c r="S2954" s="2" t="s">
        <v>6528</v>
      </c>
      <c r="T2954" s="2" t="s">
        <v>373</v>
      </c>
      <c r="U2954" s="2"/>
      <c r="V2954" s="2"/>
    </row>
    <row r="2955" spans="1:22" ht="14.25" customHeight="1">
      <c r="A2955" s="20"/>
      <c r="B2955" s="20" t="s">
        <v>7185</v>
      </c>
      <c r="C2955" s="20" t="s">
        <v>15337</v>
      </c>
      <c r="D2955" s="20" t="s">
        <v>374</v>
      </c>
      <c r="E2955" s="20" t="s">
        <v>264</v>
      </c>
      <c r="F2955" s="20" t="s">
        <v>4810</v>
      </c>
      <c r="G2955" s="20" t="s">
        <v>2046</v>
      </c>
      <c r="H2955" s="20" t="s">
        <v>15338</v>
      </c>
      <c r="I2955" s="20"/>
      <c r="J2955" s="20"/>
      <c r="K2955" s="20"/>
      <c r="L2955" s="20" t="s">
        <v>15318</v>
      </c>
      <c r="M2955" s="20" t="s">
        <v>1566</v>
      </c>
      <c r="N2955" s="20"/>
      <c r="O2955" s="20"/>
      <c r="P2955" s="20" t="s">
        <v>15319</v>
      </c>
      <c r="Q2955" s="20" t="s">
        <v>2051</v>
      </c>
      <c r="R2955" s="2" t="s">
        <v>2052</v>
      </c>
      <c r="S2955" s="2" t="s">
        <v>6528</v>
      </c>
      <c r="T2955" s="2" t="s">
        <v>373</v>
      </c>
      <c r="U2955" s="2"/>
      <c r="V2955" s="2"/>
    </row>
    <row r="2956" spans="1:22" ht="14.25" customHeight="1">
      <c r="A2956" s="20"/>
      <c r="B2956" s="20" t="s">
        <v>3089</v>
      </c>
      <c r="C2956" s="20" t="s">
        <v>15339</v>
      </c>
      <c r="D2956" s="20" t="s">
        <v>374</v>
      </c>
      <c r="E2956" s="20" t="s">
        <v>264</v>
      </c>
      <c r="F2956" s="20" t="s">
        <v>4138</v>
      </c>
      <c r="G2956" s="20" t="s">
        <v>2046</v>
      </c>
      <c r="H2956" s="20" t="s">
        <v>15340</v>
      </c>
      <c r="I2956" s="20"/>
      <c r="J2956" s="20"/>
      <c r="K2956" s="20"/>
      <c r="L2956" s="20" t="s">
        <v>15318</v>
      </c>
      <c r="M2956" s="20" t="s">
        <v>1566</v>
      </c>
      <c r="N2956" s="20"/>
      <c r="O2956" s="20"/>
      <c r="P2956" s="20" t="s">
        <v>15319</v>
      </c>
      <c r="Q2956" s="20" t="s">
        <v>2051</v>
      </c>
      <c r="R2956" s="2" t="s">
        <v>2067</v>
      </c>
      <c r="S2956" s="2" t="s">
        <v>6528</v>
      </c>
      <c r="T2956" s="2" t="s">
        <v>373</v>
      </c>
      <c r="U2956" s="2"/>
      <c r="V2956" s="2"/>
    </row>
    <row r="2957" spans="1:22" ht="14.25" customHeight="1">
      <c r="A2957" s="20" t="s">
        <v>15341</v>
      </c>
      <c r="B2957" s="20" t="s">
        <v>3078</v>
      </c>
      <c r="C2957" s="20" t="s">
        <v>15342</v>
      </c>
      <c r="D2957" s="20" t="s">
        <v>374</v>
      </c>
      <c r="E2957" s="20" t="s">
        <v>264</v>
      </c>
      <c r="F2957" s="20" t="s">
        <v>2172</v>
      </c>
      <c r="G2957" s="20" t="s">
        <v>2046</v>
      </c>
      <c r="H2957" s="20" t="s">
        <v>15343</v>
      </c>
      <c r="I2957" s="20"/>
      <c r="J2957" s="20"/>
      <c r="K2957" s="20"/>
      <c r="L2957" s="20" t="s">
        <v>15318</v>
      </c>
      <c r="M2957" s="20" t="s">
        <v>59</v>
      </c>
      <c r="N2957" s="20"/>
      <c r="O2957" s="20"/>
      <c r="P2957" s="20" t="s">
        <v>15319</v>
      </c>
      <c r="Q2957" s="20" t="s">
        <v>2051</v>
      </c>
      <c r="R2957" s="2"/>
      <c r="S2957" s="2" t="s">
        <v>6528</v>
      </c>
      <c r="T2957" s="2" t="s">
        <v>373</v>
      </c>
      <c r="U2957" s="2"/>
      <c r="V2957" s="2"/>
    </row>
    <row r="2958" spans="1:22" ht="14.25" customHeight="1">
      <c r="A2958" s="20" t="s">
        <v>15344</v>
      </c>
      <c r="B2958" s="20" t="s">
        <v>15345</v>
      </c>
      <c r="C2958" s="20" t="s">
        <v>7948</v>
      </c>
      <c r="D2958" s="20" t="s">
        <v>112</v>
      </c>
      <c r="E2958" s="20" t="s">
        <v>96</v>
      </c>
      <c r="F2958" s="20" t="s">
        <v>15346</v>
      </c>
      <c r="G2958" s="20" t="s">
        <v>2046</v>
      </c>
      <c r="H2958" s="20" t="s">
        <v>15347</v>
      </c>
      <c r="I2958" s="20" t="s">
        <v>15348</v>
      </c>
      <c r="J2958" s="20"/>
      <c r="K2958" s="20"/>
      <c r="L2958" s="20" t="s">
        <v>2126</v>
      </c>
      <c r="M2958" s="20" t="s">
        <v>1566</v>
      </c>
      <c r="N2958" s="20"/>
      <c r="O2958" s="20"/>
      <c r="P2958" s="20" t="s">
        <v>15349</v>
      </c>
      <c r="Q2958" s="20" t="s">
        <v>2051</v>
      </c>
      <c r="R2958" s="2" t="s">
        <v>2067</v>
      </c>
      <c r="S2958" s="2" t="s">
        <v>6528</v>
      </c>
      <c r="T2958" s="2" t="s">
        <v>111</v>
      </c>
      <c r="U2958" s="2"/>
      <c r="V2958" s="2"/>
    </row>
    <row r="2959" spans="1:22" ht="14.25" customHeight="1">
      <c r="A2959" s="20" t="s">
        <v>15350</v>
      </c>
      <c r="B2959" s="20" t="s">
        <v>5004</v>
      </c>
      <c r="C2959" s="20" t="s">
        <v>15351</v>
      </c>
      <c r="D2959" s="20" t="s">
        <v>112</v>
      </c>
      <c r="E2959" s="20" t="s">
        <v>96</v>
      </c>
      <c r="F2959" s="20" t="s">
        <v>15352</v>
      </c>
      <c r="G2959" s="20" t="s">
        <v>2046</v>
      </c>
      <c r="H2959" s="20" t="s">
        <v>15353</v>
      </c>
      <c r="I2959" s="20" t="s">
        <v>15354</v>
      </c>
      <c r="J2959" s="20"/>
      <c r="K2959" s="20"/>
      <c r="L2959" s="20" t="s">
        <v>2126</v>
      </c>
      <c r="M2959" s="20" t="s">
        <v>1566</v>
      </c>
      <c r="N2959" s="20"/>
      <c r="O2959" s="20"/>
      <c r="P2959" s="20" t="s">
        <v>15349</v>
      </c>
      <c r="Q2959" s="20" t="s">
        <v>2051</v>
      </c>
      <c r="R2959" s="2" t="s">
        <v>2067</v>
      </c>
      <c r="S2959" s="2" t="s">
        <v>6528</v>
      </c>
      <c r="T2959" s="2" t="s">
        <v>111</v>
      </c>
      <c r="U2959" s="2"/>
      <c r="V2959" s="2"/>
    </row>
    <row r="2960" spans="1:22" ht="14.25" customHeight="1">
      <c r="A2960" s="20" t="s">
        <v>15355</v>
      </c>
      <c r="B2960" s="20" t="s">
        <v>4943</v>
      </c>
      <c r="C2960" s="20" t="s">
        <v>6089</v>
      </c>
      <c r="D2960" s="20" t="s">
        <v>112</v>
      </c>
      <c r="E2960" s="20" t="s">
        <v>96</v>
      </c>
      <c r="F2960" s="20" t="s">
        <v>15356</v>
      </c>
      <c r="G2960" s="20" t="s">
        <v>2046</v>
      </c>
      <c r="H2960" s="20" t="s">
        <v>15357</v>
      </c>
      <c r="I2960" s="20"/>
      <c r="J2960" s="20"/>
      <c r="K2960" s="20"/>
      <c r="L2960" s="20" t="s">
        <v>2126</v>
      </c>
      <c r="M2960" s="20" t="s">
        <v>59</v>
      </c>
      <c r="N2960" s="20"/>
      <c r="O2960" s="20"/>
      <c r="P2960" s="20" t="s">
        <v>15349</v>
      </c>
      <c r="Q2960" s="20" t="s">
        <v>2051</v>
      </c>
      <c r="R2960" s="2"/>
      <c r="S2960" s="2" t="s">
        <v>6528</v>
      </c>
      <c r="T2960" s="2" t="s">
        <v>111</v>
      </c>
      <c r="U2960" s="2"/>
      <c r="V2960" s="2"/>
    </row>
    <row r="2961" spans="1:22" ht="14.25" customHeight="1">
      <c r="A2961" s="20" t="s">
        <v>15358</v>
      </c>
      <c r="B2961" s="20" t="s">
        <v>5004</v>
      </c>
      <c r="C2961" s="20" t="s">
        <v>7269</v>
      </c>
      <c r="D2961" s="20" t="s">
        <v>112</v>
      </c>
      <c r="E2961" s="20" t="s">
        <v>96</v>
      </c>
      <c r="F2961" s="20" t="s">
        <v>15359</v>
      </c>
      <c r="G2961" s="20" t="s">
        <v>2046</v>
      </c>
      <c r="H2961" s="20" t="s">
        <v>15360</v>
      </c>
      <c r="I2961" s="20"/>
      <c r="J2961" s="20"/>
      <c r="K2961" s="20"/>
      <c r="L2961" s="20" t="s">
        <v>2126</v>
      </c>
      <c r="M2961" s="20" t="s">
        <v>1566</v>
      </c>
      <c r="N2961" s="20"/>
      <c r="O2961" s="20"/>
      <c r="P2961" s="20" t="s">
        <v>15349</v>
      </c>
      <c r="Q2961" s="20" t="s">
        <v>2051</v>
      </c>
      <c r="R2961" s="2" t="s">
        <v>2067</v>
      </c>
      <c r="S2961" s="2" t="s">
        <v>6528</v>
      </c>
      <c r="T2961" s="2" t="s">
        <v>111</v>
      </c>
      <c r="U2961" s="2"/>
      <c r="V2961" s="2"/>
    </row>
    <row r="2962" spans="1:22" ht="14.25" customHeight="1">
      <c r="A2962" s="20" t="s">
        <v>15361</v>
      </c>
      <c r="B2962" s="20" t="s">
        <v>4637</v>
      </c>
      <c r="C2962" s="20" t="s">
        <v>15362</v>
      </c>
      <c r="D2962" s="20" t="s">
        <v>112</v>
      </c>
      <c r="E2962" s="20" t="s">
        <v>96</v>
      </c>
      <c r="F2962" s="20" t="s">
        <v>15363</v>
      </c>
      <c r="G2962" s="20" t="s">
        <v>2046</v>
      </c>
      <c r="H2962" s="20" t="s">
        <v>15364</v>
      </c>
      <c r="I2962" s="20"/>
      <c r="J2962" s="20"/>
      <c r="K2962" s="20"/>
      <c r="L2962" s="20" t="s">
        <v>2126</v>
      </c>
      <c r="M2962" s="20" t="s">
        <v>1566</v>
      </c>
      <c r="N2962" s="20"/>
      <c r="O2962" s="20"/>
      <c r="P2962" s="20" t="s">
        <v>15349</v>
      </c>
      <c r="Q2962" s="20" t="s">
        <v>2051</v>
      </c>
      <c r="R2962" s="2" t="s">
        <v>2067</v>
      </c>
      <c r="S2962" s="2" t="s">
        <v>6528</v>
      </c>
      <c r="T2962" s="2" t="s">
        <v>111</v>
      </c>
      <c r="U2962" s="2"/>
      <c r="V2962" s="2"/>
    </row>
    <row r="2963" spans="1:22" ht="14.25" customHeight="1">
      <c r="A2963" s="20" t="s">
        <v>15365</v>
      </c>
      <c r="B2963" s="20" t="s">
        <v>4627</v>
      </c>
      <c r="C2963" s="20" t="s">
        <v>14183</v>
      </c>
      <c r="D2963" s="20" t="s">
        <v>112</v>
      </c>
      <c r="E2963" s="20" t="s">
        <v>96</v>
      </c>
      <c r="F2963" s="20" t="s">
        <v>15366</v>
      </c>
      <c r="G2963" s="20" t="s">
        <v>2046</v>
      </c>
      <c r="H2963" s="20" t="s">
        <v>15367</v>
      </c>
      <c r="I2963" s="20" t="s">
        <v>15368</v>
      </c>
      <c r="J2963" s="20"/>
      <c r="K2963" s="20"/>
      <c r="L2963" s="20" t="s">
        <v>2126</v>
      </c>
      <c r="M2963" s="20" t="s">
        <v>59</v>
      </c>
      <c r="N2963" s="20"/>
      <c r="O2963" s="20"/>
      <c r="P2963" s="20" t="s">
        <v>15349</v>
      </c>
      <c r="Q2963" s="20" t="s">
        <v>2051</v>
      </c>
      <c r="R2963" s="2"/>
      <c r="S2963" s="2" t="s">
        <v>6528</v>
      </c>
      <c r="T2963" s="2" t="s">
        <v>111</v>
      </c>
      <c r="U2963" s="2"/>
      <c r="V2963" s="2"/>
    </row>
    <row r="2964" spans="1:22" ht="14.25" customHeight="1">
      <c r="A2964" s="20" t="s">
        <v>15369</v>
      </c>
      <c r="B2964" s="20" t="s">
        <v>5547</v>
      </c>
      <c r="C2964" s="20" t="s">
        <v>15370</v>
      </c>
      <c r="D2964" s="20" t="s">
        <v>112</v>
      </c>
      <c r="E2964" s="20" t="s">
        <v>96</v>
      </c>
      <c r="F2964" s="20" t="s">
        <v>15371</v>
      </c>
      <c r="G2964" s="20" t="s">
        <v>2046</v>
      </c>
      <c r="H2964" s="20" t="s">
        <v>15372</v>
      </c>
      <c r="I2964" s="20" t="s">
        <v>15373</v>
      </c>
      <c r="J2964" s="20"/>
      <c r="K2964" s="20"/>
      <c r="L2964" s="20" t="s">
        <v>2126</v>
      </c>
      <c r="M2964" s="20" t="s">
        <v>59</v>
      </c>
      <c r="N2964" s="20"/>
      <c r="O2964" s="20"/>
      <c r="P2964" s="20" t="s">
        <v>15349</v>
      </c>
      <c r="Q2964" s="20" t="s">
        <v>2051</v>
      </c>
      <c r="R2964" s="2"/>
      <c r="S2964" s="2" t="s">
        <v>6528</v>
      </c>
      <c r="T2964" s="2" t="s">
        <v>111</v>
      </c>
      <c r="U2964" s="2"/>
      <c r="V2964" s="2"/>
    </row>
    <row r="2965" spans="1:22" ht="14.25" customHeight="1">
      <c r="A2965" s="20" t="s">
        <v>15374</v>
      </c>
      <c r="B2965" s="20" t="s">
        <v>4504</v>
      </c>
      <c r="C2965" s="20" t="s">
        <v>15375</v>
      </c>
      <c r="D2965" s="20" t="s">
        <v>112</v>
      </c>
      <c r="E2965" s="20" t="s">
        <v>96</v>
      </c>
      <c r="F2965" s="20" t="s">
        <v>15376</v>
      </c>
      <c r="G2965" s="20" t="s">
        <v>2046</v>
      </c>
      <c r="H2965" s="20" t="s">
        <v>15377</v>
      </c>
      <c r="I2965" s="20"/>
      <c r="J2965" s="20"/>
      <c r="K2965" s="20"/>
      <c r="L2965" s="20" t="s">
        <v>2126</v>
      </c>
      <c r="M2965" s="20" t="s">
        <v>1566</v>
      </c>
      <c r="N2965" s="20"/>
      <c r="O2965" s="20"/>
      <c r="P2965" s="20" t="s">
        <v>15349</v>
      </c>
      <c r="Q2965" s="20" t="s">
        <v>2051</v>
      </c>
      <c r="R2965" s="2" t="s">
        <v>2067</v>
      </c>
      <c r="S2965" s="2" t="s">
        <v>6528</v>
      </c>
      <c r="T2965" s="2" t="s">
        <v>111</v>
      </c>
      <c r="U2965" s="2"/>
      <c r="V2965" s="2"/>
    </row>
    <row r="2966" spans="1:22" ht="14.25" customHeight="1">
      <c r="A2966" s="20" t="s">
        <v>15378</v>
      </c>
      <c r="B2966" s="20" t="s">
        <v>4440</v>
      </c>
      <c r="C2966" s="20" t="s">
        <v>15379</v>
      </c>
      <c r="D2966" s="20" t="s">
        <v>112</v>
      </c>
      <c r="E2966" s="20" t="s">
        <v>96</v>
      </c>
      <c r="F2966" s="20" t="s">
        <v>5525</v>
      </c>
      <c r="G2966" s="20" t="s">
        <v>2046</v>
      </c>
      <c r="H2966" s="20" t="s">
        <v>15380</v>
      </c>
      <c r="I2966" s="20" t="s">
        <v>15381</v>
      </c>
      <c r="J2966" s="20"/>
      <c r="K2966" s="20"/>
      <c r="L2966" s="20" t="s">
        <v>2126</v>
      </c>
      <c r="M2966" s="20" t="s">
        <v>60</v>
      </c>
      <c r="N2966" s="20"/>
      <c r="O2966" s="20"/>
      <c r="P2966" s="20" t="s">
        <v>15349</v>
      </c>
      <c r="Q2966" s="20" t="s">
        <v>2051</v>
      </c>
      <c r="R2966" s="2"/>
      <c r="S2966" s="2" t="s">
        <v>6528</v>
      </c>
      <c r="T2966" s="2" t="s">
        <v>111</v>
      </c>
      <c r="U2966" s="2"/>
      <c r="V2966" s="2"/>
    </row>
    <row r="2967" spans="1:22" ht="14.25" customHeight="1">
      <c r="A2967" s="20" t="s">
        <v>15382</v>
      </c>
      <c r="B2967" s="20" t="s">
        <v>4440</v>
      </c>
      <c r="C2967" s="20" t="s">
        <v>15383</v>
      </c>
      <c r="D2967" s="20" t="s">
        <v>112</v>
      </c>
      <c r="E2967" s="20" t="s">
        <v>96</v>
      </c>
      <c r="F2967" s="20" t="s">
        <v>15384</v>
      </c>
      <c r="G2967" s="20" t="s">
        <v>2046</v>
      </c>
      <c r="H2967" s="20" t="s">
        <v>15385</v>
      </c>
      <c r="I2967" s="20"/>
      <c r="J2967" s="20" t="s">
        <v>15386</v>
      </c>
      <c r="K2967" s="20"/>
      <c r="L2967" s="20" t="s">
        <v>2126</v>
      </c>
      <c r="M2967" s="20" t="s">
        <v>1566</v>
      </c>
      <c r="N2967" s="20"/>
      <c r="O2967" s="20"/>
      <c r="P2967" s="20" t="s">
        <v>15349</v>
      </c>
      <c r="Q2967" s="20" t="s">
        <v>2051</v>
      </c>
      <c r="R2967" s="2" t="s">
        <v>2067</v>
      </c>
      <c r="S2967" s="2" t="s">
        <v>6528</v>
      </c>
      <c r="T2967" s="2" t="s">
        <v>111</v>
      </c>
      <c r="U2967" s="2"/>
      <c r="V2967" s="2"/>
    </row>
    <row r="2968" spans="1:22" ht="14.25" customHeight="1">
      <c r="A2968" s="20" t="s">
        <v>15387</v>
      </c>
      <c r="B2968" s="20" t="s">
        <v>4514</v>
      </c>
      <c r="C2968" s="20" t="s">
        <v>15388</v>
      </c>
      <c r="D2968" s="20" t="s">
        <v>112</v>
      </c>
      <c r="E2968" s="20" t="s">
        <v>96</v>
      </c>
      <c r="F2968" s="20" t="s">
        <v>15389</v>
      </c>
      <c r="G2968" s="20" t="s">
        <v>2046</v>
      </c>
      <c r="H2968" s="20" t="s">
        <v>15390</v>
      </c>
      <c r="I2968" s="20"/>
      <c r="J2968" s="20"/>
      <c r="K2968" s="20"/>
      <c r="L2968" s="20" t="s">
        <v>2126</v>
      </c>
      <c r="M2968" s="20" t="s">
        <v>1566</v>
      </c>
      <c r="N2968" s="20"/>
      <c r="O2968" s="20"/>
      <c r="P2968" s="20" t="s">
        <v>15349</v>
      </c>
      <c r="Q2968" s="20" t="s">
        <v>2051</v>
      </c>
      <c r="R2968" s="2" t="s">
        <v>2067</v>
      </c>
      <c r="S2968" s="2" t="s">
        <v>6528</v>
      </c>
      <c r="T2968" s="2" t="s">
        <v>111</v>
      </c>
      <c r="U2968" s="2"/>
      <c r="V2968" s="2"/>
    </row>
    <row r="2969" spans="1:22" ht="14.25" customHeight="1">
      <c r="A2969" s="20" t="s">
        <v>15391</v>
      </c>
      <c r="B2969" s="20" t="s">
        <v>7072</v>
      </c>
      <c r="C2969" s="20" t="s">
        <v>4034</v>
      </c>
      <c r="D2969" s="20" t="s">
        <v>112</v>
      </c>
      <c r="E2969" s="20" t="s">
        <v>96</v>
      </c>
      <c r="F2969" s="20" t="s">
        <v>15392</v>
      </c>
      <c r="G2969" s="20" t="s">
        <v>2046</v>
      </c>
      <c r="H2969" s="20" t="s">
        <v>15393</v>
      </c>
      <c r="I2969" s="20" t="s">
        <v>15394</v>
      </c>
      <c r="J2969" s="20"/>
      <c r="K2969" s="20"/>
      <c r="L2969" s="20" t="s">
        <v>2126</v>
      </c>
      <c r="M2969" s="20" t="s">
        <v>1566</v>
      </c>
      <c r="N2969" s="20"/>
      <c r="O2969" s="20"/>
      <c r="P2969" s="20" t="s">
        <v>15349</v>
      </c>
      <c r="Q2969" s="20" t="s">
        <v>2051</v>
      </c>
      <c r="R2969" s="2" t="s">
        <v>2067</v>
      </c>
      <c r="S2969" s="2" t="s">
        <v>6528</v>
      </c>
      <c r="T2969" s="2" t="s">
        <v>111</v>
      </c>
      <c r="U2969" s="2"/>
      <c r="V2969" s="2"/>
    </row>
    <row r="2970" spans="1:22" ht="14.25" customHeight="1">
      <c r="A2970" s="20" t="s">
        <v>15395</v>
      </c>
      <c r="B2970" s="20" t="s">
        <v>4261</v>
      </c>
      <c r="C2970" s="20" t="s">
        <v>15396</v>
      </c>
      <c r="D2970" s="20" t="s">
        <v>112</v>
      </c>
      <c r="E2970" s="20" t="s">
        <v>96</v>
      </c>
      <c r="F2970" s="20" t="s">
        <v>15397</v>
      </c>
      <c r="G2970" s="20" t="s">
        <v>2046</v>
      </c>
      <c r="H2970" s="20" t="s">
        <v>15398</v>
      </c>
      <c r="I2970" s="20" t="s">
        <v>15399</v>
      </c>
      <c r="J2970" s="20"/>
      <c r="K2970" s="20"/>
      <c r="L2970" s="20" t="s">
        <v>2126</v>
      </c>
      <c r="M2970" s="20" t="s">
        <v>59</v>
      </c>
      <c r="N2970" s="20"/>
      <c r="O2970" s="20"/>
      <c r="P2970" s="20" t="s">
        <v>15349</v>
      </c>
      <c r="Q2970" s="20" t="s">
        <v>2051</v>
      </c>
      <c r="R2970" s="2"/>
      <c r="S2970" s="2" t="s">
        <v>6528</v>
      </c>
      <c r="T2970" s="2" t="s">
        <v>111</v>
      </c>
      <c r="U2970" s="2"/>
      <c r="V2970" s="2"/>
    </row>
    <row r="2971" spans="1:22" ht="14.25" customHeight="1">
      <c r="A2971" s="20" t="s">
        <v>15400</v>
      </c>
      <c r="B2971" s="20" t="s">
        <v>15401</v>
      </c>
      <c r="C2971" s="20" t="s">
        <v>15402</v>
      </c>
      <c r="D2971" s="20" t="s">
        <v>112</v>
      </c>
      <c r="E2971" s="20" t="s">
        <v>96</v>
      </c>
      <c r="F2971" s="20" t="s">
        <v>1658</v>
      </c>
      <c r="G2971" s="20" t="s">
        <v>2046</v>
      </c>
      <c r="H2971" s="20" t="s">
        <v>15403</v>
      </c>
      <c r="I2971" s="20"/>
      <c r="J2971" s="20"/>
      <c r="K2971" s="20"/>
      <c r="L2971" s="20" t="s">
        <v>2126</v>
      </c>
      <c r="M2971" s="20" t="s">
        <v>59</v>
      </c>
      <c r="N2971" s="20"/>
      <c r="O2971" s="20"/>
      <c r="P2971" s="20" t="s">
        <v>15349</v>
      </c>
      <c r="Q2971" s="20" t="s">
        <v>2051</v>
      </c>
      <c r="R2971" s="2"/>
      <c r="S2971" s="16" t="s">
        <v>6863</v>
      </c>
      <c r="T2971" s="2" t="s">
        <v>111</v>
      </c>
      <c r="U2971" s="2"/>
      <c r="V2971" s="2"/>
    </row>
    <row r="2972" spans="1:22" ht="14.25" customHeight="1">
      <c r="A2972" s="20" t="s">
        <v>15404</v>
      </c>
      <c r="B2972" s="20" t="s">
        <v>4177</v>
      </c>
      <c r="C2972" s="20" t="s">
        <v>3929</v>
      </c>
      <c r="D2972" s="20" t="s">
        <v>112</v>
      </c>
      <c r="E2972" s="20" t="s">
        <v>96</v>
      </c>
      <c r="F2972" s="20" t="s">
        <v>15405</v>
      </c>
      <c r="G2972" s="20" t="s">
        <v>2046</v>
      </c>
      <c r="H2972" s="20" t="s">
        <v>15406</v>
      </c>
      <c r="I2972" s="20" t="s">
        <v>15407</v>
      </c>
      <c r="J2972" s="20"/>
      <c r="K2972" s="20"/>
      <c r="L2972" s="20" t="s">
        <v>2126</v>
      </c>
      <c r="M2972" s="20" t="s">
        <v>1566</v>
      </c>
      <c r="N2972" s="20"/>
      <c r="O2972" s="20"/>
      <c r="P2972" s="20" t="s">
        <v>15349</v>
      </c>
      <c r="Q2972" s="20" t="s">
        <v>2051</v>
      </c>
      <c r="R2972" s="2" t="s">
        <v>2067</v>
      </c>
      <c r="S2972" s="2" t="s">
        <v>6528</v>
      </c>
      <c r="T2972" s="2" t="s">
        <v>111</v>
      </c>
      <c r="U2972" s="2"/>
      <c r="V2972" s="2"/>
    </row>
    <row r="2973" spans="1:22" ht="14.25" customHeight="1">
      <c r="A2973" s="20" t="s">
        <v>15408</v>
      </c>
      <c r="B2973" s="20" t="s">
        <v>4114</v>
      </c>
      <c r="C2973" s="20" t="s">
        <v>2500</v>
      </c>
      <c r="D2973" s="20" t="s">
        <v>112</v>
      </c>
      <c r="E2973" s="20" t="s">
        <v>96</v>
      </c>
      <c r="F2973" s="20" t="s">
        <v>15409</v>
      </c>
      <c r="G2973" s="20" t="s">
        <v>2046</v>
      </c>
      <c r="H2973" s="20" t="s">
        <v>15410</v>
      </c>
      <c r="I2973" s="20" t="s">
        <v>15411</v>
      </c>
      <c r="J2973" s="20"/>
      <c r="K2973" s="20"/>
      <c r="L2973" s="20" t="s">
        <v>2126</v>
      </c>
      <c r="M2973" s="20" t="s">
        <v>60</v>
      </c>
      <c r="N2973" s="20"/>
      <c r="O2973" s="20"/>
      <c r="P2973" s="20" t="s">
        <v>15349</v>
      </c>
      <c r="Q2973" s="20" t="s">
        <v>2051</v>
      </c>
      <c r="R2973" s="2"/>
      <c r="S2973" s="2" t="s">
        <v>6528</v>
      </c>
      <c r="T2973" s="2" t="s">
        <v>111</v>
      </c>
      <c r="U2973" s="2"/>
      <c r="V2973" s="2"/>
    </row>
    <row r="2974" spans="1:22" ht="14.25" customHeight="1">
      <c r="A2974" s="20" t="s">
        <v>15412</v>
      </c>
      <c r="B2974" s="20" t="s">
        <v>15413</v>
      </c>
      <c r="C2974" s="20" t="s">
        <v>15414</v>
      </c>
      <c r="D2974" s="20" t="s">
        <v>112</v>
      </c>
      <c r="E2974" s="20" t="s">
        <v>96</v>
      </c>
      <c r="F2974" s="20" t="s">
        <v>6596</v>
      </c>
      <c r="G2974" s="20" t="s">
        <v>2046</v>
      </c>
      <c r="H2974" s="20" t="s">
        <v>15415</v>
      </c>
      <c r="I2974" s="20" t="s">
        <v>15416</v>
      </c>
      <c r="J2974" s="20" t="s">
        <v>15417</v>
      </c>
      <c r="K2974" s="20"/>
      <c r="L2974" s="20" t="s">
        <v>2126</v>
      </c>
      <c r="M2974" s="20" t="s">
        <v>1566</v>
      </c>
      <c r="N2974" s="20"/>
      <c r="O2974" s="20"/>
      <c r="P2974" s="20" t="s">
        <v>15349</v>
      </c>
      <c r="Q2974" s="20" t="s">
        <v>2051</v>
      </c>
      <c r="R2974" s="2" t="s">
        <v>2067</v>
      </c>
      <c r="S2974" s="2" t="s">
        <v>6528</v>
      </c>
      <c r="T2974" s="2" t="s">
        <v>111</v>
      </c>
      <c r="U2974" s="2"/>
      <c r="V2974" s="2"/>
    </row>
    <row r="2975" spans="1:22" ht="14.25" customHeight="1">
      <c r="A2975" s="20" t="s">
        <v>15418</v>
      </c>
      <c r="B2975" s="20" t="s">
        <v>3995</v>
      </c>
      <c r="C2975" s="20" t="s">
        <v>15419</v>
      </c>
      <c r="D2975" s="20" t="s">
        <v>112</v>
      </c>
      <c r="E2975" s="20" t="s">
        <v>96</v>
      </c>
      <c r="F2975" s="20" t="s">
        <v>15420</v>
      </c>
      <c r="G2975" s="20" t="s">
        <v>2046</v>
      </c>
      <c r="H2975" s="20" t="s">
        <v>15421</v>
      </c>
      <c r="I2975" s="20" t="s">
        <v>15422</v>
      </c>
      <c r="J2975" s="20"/>
      <c r="K2975" s="20"/>
      <c r="L2975" s="20" t="s">
        <v>2126</v>
      </c>
      <c r="M2975" s="20" t="s">
        <v>1566</v>
      </c>
      <c r="N2975" s="20"/>
      <c r="O2975" s="20"/>
      <c r="P2975" s="20" t="s">
        <v>15349</v>
      </c>
      <c r="Q2975" s="20" t="s">
        <v>2051</v>
      </c>
      <c r="R2975" s="2" t="s">
        <v>2067</v>
      </c>
      <c r="S2975" s="2" t="s">
        <v>6528</v>
      </c>
      <c r="T2975" s="2" t="s">
        <v>111</v>
      </c>
      <c r="U2975" s="2"/>
      <c r="V2975" s="2"/>
    </row>
    <row r="2976" spans="1:22" ht="14.25" customHeight="1">
      <c r="A2976" s="20" t="s">
        <v>15423</v>
      </c>
      <c r="B2976" s="20" t="s">
        <v>3720</v>
      </c>
      <c r="C2976" s="20" t="s">
        <v>15424</v>
      </c>
      <c r="D2976" s="20" t="s">
        <v>112</v>
      </c>
      <c r="E2976" s="20" t="s">
        <v>96</v>
      </c>
      <c r="F2976" s="20" t="s">
        <v>15425</v>
      </c>
      <c r="G2976" s="20" t="s">
        <v>2046</v>
      </c>
      <c r="H2976" s="20" t="s">
        <v>15426</v>
      </c>
      <c r="I2976" s="20"/>
      <c r="J2976" s="20"/>
      <c r="K2976" s="20"/>
      <c r="L2976" s="20" t="s">
        <v>2126</v>
      </c>
      <c r="M2976" s="20" t="s">
        <v>59</v>
      </c>
      <c r="N2976" s="20"/>
      <c r="O2976" s="20"/>
      <c r="P2976" s="20" t="s">
        <v>15349</v>
      </c>
      <c r="Q2976" s="20" t="s">
        <v>2051</v>
      </c>
      <c r="R2976" s="2"/>
      <c r="S2976" s="2" t="s">
        <v>6528</v>
      </c>
      <c r="T2976" s="2" t="s">
        <v>111</v>
      </c>
      <c r="U2976" s="2"/>
      <c r="V2976" s="2"/>
    </row>
    <row r="2977" spans="1:22" ht="14.25" customHeight="1">
      <c r="A2977" s="20" t="s">
        <v>15427</v>
      </c>
      <c r="B2977" s="20" t="s">
        <v>9671</v>
      </c>
      <c r="C2977" s="20" t="s">
        <v>4312</v>
      </c>
      <c r="D2977" s="20" t="s">
        <v>112</v>
      </c>
      <c r="E2977" s="20" t="s">
        <v>96</v>
      </c>
      <c r="F2977" s="20" t="s">
        <v>15428</v>
      </c>
      <c r="G2977" s="20" t="s">
        <v>2046</v>
      </c>
      <c r="H2977" s="20" t="s">
        <v>15429</v>
      </c>
      <c r="I2977" s="20"/>
      <c r="J2977" s="20"/>
      <c r="K2977" s="20"/>
      <c r="L2977" s="20" t="s">
        <v>2126</v>
      </c>
      <c r="M2977" s="20" t="s">
        <v>1566</v>
      </c>
      <c r="N2977" s="20"/>
      <c r="O2977" s="20"/>
      <c r="P2977" s="20" t="s">
        <v>15349</v>
      </c>
      <c r="Q2977" s="20" t="s">
        <v>2051</v>
      </c>
      <c r="R2977" s="2" t="s">
        <v>2067</v>
      </c>
      <c r="S2977" s="2" t="s">
        <v>6528</v>
      </c>
      <c r="T2977" s="2" t="s">
        <v>111</v>
      </c>
      <c r="U2977" s="2"/>
      <c r="V2977" s="2"/>
    </row>
    <row r="2978" spans="1:22" ht="14.25" customHeight="1">
      <c r="A2978" s="20" t="s">
        <v>15430</v>
      </c>
      <c r="B2978" s="20" t="s">
        <v>3311</v>
      </c>
      <c r="C2978" s="20" t="s">
        <v>3232</v>
      </c>
      <c r="D2978" s="20" t="s">
        <v>112</v>
      </c>
      <c r="E2978" s="20" t="s">
        <v>96</v>
      </c>
      <c r="F2978" s="20" t="s">
        <v>15431</v>
      </c>
      <c r="G2978" s="20" t="s">
        <v>2046</v>
      </c>
      <c r="H2978" s="20" t="s">
        <v>15432</v>
      </c>
      <c r="I2978" s="20"/>
      <c r="J2978" s="20"/>
      <c r="K2978" s="20"/>
      <c r="L2978" s="20" t="s">
        <v>2126</v>
      </c>
      <c r="M2978" s="20" t="s">
        <v>1566</v>
      </c>
      <c r="N2978" s="20"/>
      <c r="O2978" s="20"/>
      <c r="P2978" s="20" t="s">
        <v>15349</v>
      </c>
      <c r="Q2978" s="20" t="s">
        <v>2051</v>
      </c>
      <c r="R2978" s="2" t="s">
        <v>2067</v>
      </c>
      <c r="S2978" s="2" t="s">
        <v>6528</v>
      </c>
      <c r="T2978" s="2" t="s">
        <v>111</v>
      </c>
      <c r="U2978" s="2"/>
      <c r="V2978" s="2"/>
    </row>
    <row r="2979" spans="1:22" ht="14.25" customHeight="1">
      <c r="A2979" s="20" t="s">
        <v>15433</v>
      </c>
      <c r="B2979" s="20" t="s">
        <v>6379</v>
      </c>
      <c r="C2979" s="20" t="s">
        <v>15434</v>
      </c>
      <c r="D2979" s="20" t="s">
        <v>112</v>
      </c>
      <c r="E2979" s="20" t="s">
        <v>96</v>
      </c>
      <c r="F2979" s="20" t="s">
        <v>15435</v>
      </c>
      <c r="G2979" s="20" t="s">
        <v>2046</v>
      </c>
      <c r="H2979" s="20" t="s">
        <v>15436</v>
      </c>
      <c r="I2979" s="20" t="s">
        <v>15437</v>
      </c>
      <c r="J2979" s="20"/>
      <c r="K2979" s="20"/>
      <c r="L2979" s="20" t="s">
        <v>2126</v>
      </c>
      <c r="M2979" s="20" t="s">
        <v>1566</v>
      </c>
      <c r="N2979" s="20"/>
      <c r="O2979" s="20"/>
      <c r="P2979" s="20" t="s">
        <v>15349</v>
      </c>
      <c r="Q2979" s="20" t="s">
        <v>2051</v>
      </c>
      <c r="R2979" s="2" t="s">
        <v>2067</v>
      </c>
      <c r="S2979" s="2" t="s">
        <v>6528</v>
      </c>
      <c r="T2979" s="2" t="s">
        <v>111</v>
      </c>
      <c r="U2979" s="2"/>
      <c r="V2979" s="2"/>
    </row>
    <row r="2980" spans="1:22" ht="14.25" customHeight="1">
      <c r="A2980" s="20" t="s">
        <v>15438</v>
      </c>
      <c r="B2980" s="20" t="s">
        <v>15439</v>
      </c>
      <c r="C2980" s="20" t="s">
        <v>5433</v>
      </c>
      <c r="D2980" s="20" t="s">
        <v>112</v>
      </c>
      <c r="E2980" s="20" t="s">
        <v>96</v>
      </c>
      <c r="F2980" s="20" t="s">
        <v>15440</v>
      </c>
      <c r="G2980" s="20" t="s">
        <v>2046</v>
      </c>
      <c r="H2980" s="20" t="s">
        <v>15441</v>
      </c>
      <c r="I2980" s="20" t="s">
        <v>15442</v>
      </c>
      <c r="J2980" s="20"/>
      <c r="K2980" s="20"/>
      <c r="L2980" s="20" t="s">
        <v>2126</v>
      </c>
      <c r="M2980" s="20" t="s">
        <v>1566</v>
      </c>
      <c r="N2980" s="20"/>
      <c r="O2980" s="20"/>
      <c r="P2980" s="20" t="s">
        <v>15349</v>
      </c>
      <c r="Q2980" s="20" t="s">
        <v>2051</v>
      </c>
      <c r="R2980" s="2" t="s">
        <v>2067</v>
      </c>
      <c r="S2980" s="2" t="s">
        <v>6528</v>
      </c>
      <c r="T2980" s="2" t="s">
        <v>111</v>
      </c>
      <c r="U2980" s="2"/>
      <c r="V2980" s="2"/>
    </row>
    <row r="2981" spans="1:22" ht="14.25" customHeight="1">
      <c r="A2981" s="20" t="s">
        <v>15443</v>
      </c>
      <c r="B2981" s="20" t="s">
        <v>2940</v>
      </c>
      <c r="C2981" s="20" t="s">
        <v>6019</v>
      </c>
      <c r="D2981" s="20" t="s">
        <v>112</v>
      </c>
      <c r="E2981" s="20" t="s">
        <v>96</v>
      </c>
      <c r="F2981" s="20" t="s">
        <v>15444</v>
      </c>
      <c r="G2981" s="20" t="s">
        <v>2046</v>
      </c>
      <c r="H2981" s="20" t="s">
        <v>15445</v>
      </c>
      <c r="I2981" s="20" t="s">
        <v>15446</v>
      </c>
      <c r="J2981" s="20"/>
      <c r="K2981" s="20" t="s">
        <v>2126</v>
      </c>
      <c r="L2981" s="20"/>
      <c r="M2981" s="20" t="s">
        <v>59</v>
      </c>
      <c r="N2981" s="20"/>
      <c r="O2981" s="20"/>
      <c r="P2981" s="20" t="s">
        <v>15349</v>
      </c>
      <c r="Q2981" s="20" t="s">
        <v>2051</v>
      </c>
      <c r="R2981" s="2"/>
      <c r="S2981" s="2" t="s">
        <v>6528</v>
      </c>
      <c r="T2981" s="2" t="s">
        <v>111</v>
      </c>
      <c r="U2981" s="2"/>
      <c r="V2981" s="2"/>
    </row>
    <row r="2982" spans="1:22" ht="14.25" customHeight="1">
      <c r="A2982" s="20" t="s">
        <v>15447</v>
      </c>
      <c r="B2982" s="20" t="s">
        <v>2768</v>
      </c>
      <c r="C2982" s="20" t="s">
        <v>4406</v>
      </c>
      <c r="D2982" s="20" t="s">
        <v>112</v>
      </c>
      <c r="E2982" s="20" t="s">
        <v>96</v>
      </c>
      <c r="F2982" s="20" t="s">
        <v>15448</v>
      </c>
      <c r="G2982" s="20" t="s">
        <v>2046</v>
      </c>
      <c r="H2982" s="20" t="s">
        <v>15449</v>
      </c>
      <c r="I2982" s="20" t="s">
        <v>15450</v>
      </c>
      <c r="J2982" s="20"/>
      <c r="K2982" s="20"/>
      <c r="L2982" s="20" t="s">
        <v>2126</v>
      </c>
      <c r="M2982" s="20" t="s">
        <v>59</v>
      </c>
      <c r="N2982" s="20"/>
      <c r="O2982" s="20"/>
      <c r="P2982" s="20" t="s">
        <v>15349</v>
      </c>
      <c r="Q2982" s="20" t="s">
        <v>2051</v>
      </c>
      <c r="R2982" s="2"/>
      <c r="S2982" s="2" t="s">
        <v>6528</v>
      </c>
      <c r="T2982" s="2" t="s">
        <v>111</v>
      </c>
      <c r="U2982" s="2"/>
      <c r="V2982" s="2"/>
    </row>
    <row r="2983" spans="1:22" ht="14.25" customHeight="1">
      <c r="A2983" s="20" t="s">
        <v>15451</v>
      </c>
      <c r="B2983" s="20" t="s">
        <v>2627</v>
      </c>
      <c r="C2983" s="20" t="s">
        <v>15452</v>
      </c>
      <c r="D2983" s="20" t="s">
        <v>112</v>
      </c>
      <c r="E2983" s="20" t="s">
        <v>96</v>
      </c>
      <c r="F2983" s="20" t="s">
        <v>15453</v>
      </c>
      <c r="G2983" s="20" t="s">
        <v>2046</v>
      </c>
      <c r="H2983" s="20" t="s">
        <v>15454</v>
      </c>
      <c r="I2983" s="20" t="s">
        <v>15455</v>
      </c>
      <c r="J2983" s="20"/>
      <c r="K2983" s="20"/>
      <c r="L2983" s="20" t="s">
        <v>2126</v>
      </c>
      <c r="M2983" s="20" t="s">
        <v>1566</v>
      </c>
      <c r="N2983" s="20"/>
      <c r="O2983" s="20"/>
      <c r="P2983" s="20" t="s">
        <v>15349</v>
      </c>
      <c r="Q2983" s="20" t="s">
        <v>2051</v>
      </c>
      <c r="R2983" s="2" t="s">
        <v>2067</v>
      </c>
      <c r="S2983" s="2" t="s">
        <v>6528</v>
      </c>
      <c r="T2983" s="2" t="s">
        <v>111</v>
      </c>
      <c r="U2983" s="2"/>
      <c r="V2983" s="2"/>
    </row>
    <row r="2984" spans="1:22" ht="14.25" customHeight="1">
      <c r="A2984" s="20" t="s">
        <v>15456</v>
      </c>
      <c r="B2984" s="20" t="s">
        <v>2354</v>
      </c>
      <c r="C2984" s="20" t="s">
        <v>15457</v>
      </c>
      <c r="D2984" s="20" t="s">
        <v>112</v>
      </c>
      <c r="E2984" s="20" t="s">
        <v>96</v>
      </c>
      <c r="F2984" s="20" t="s">
        <v>15458</v>
      </c>
      <c r="G2984" s="20" t="s">
        <v>2046</v>
      </c>
      <c r="H2984" s="20" t="s">
        <v>15459</v>
      </c>
      <c r="I2984" s="20"/>
      <c r="J2984" s="20"/>
      <c r="K2984" s="20"/>
      <c r="L2984" s="20" t="s">
        <v>2126</v>
      </c>
      <c r="M2984" s="20" t="s">
        <v>1566</v>
      </c>
      <c r="N2984" s="20"/>
      <c r="O2984" s="20"/>
      <c r="P2984" s="20" t="s">
        <v>15349</v>
      </c>
      <c r="Q2984" s="20" t="s">
        <v>2051</v>
      </c>
      <c r="R2984" s="2" t="s">
        <v>2067</v>
      </c>
      <c r="S2984" s="2" t="s">
        <v>6528</v>
      </c>
      <c r="T2984" s="2" t="s">
        <v>111</v>
      </c>
      <c r="U2984" s="2"/>
      <c r="V2984" s="2"/>
    </row>
    <row r="2985" spans="1:22" ht="14.25" customHeight="1">
      <c r="A2985" s="20" t="s">
        <v>15460</v>
      </c>
      <c r="B2985" s="20" t="s">
        <v>2311</v>
      </c>
      <c r="C2985" s="20" t="s">
        <v>15461</v>
      </c>
      <c r="D2985" s="20" t="s">
        <v>112</v>
      </c>
      <c r="E2985" s="20" t="s">
        <v>96</v>
      </c>
      <c r="F2985" s="20" t="s">
        <v>15462</v>
      </c>
      <c r="G2985" s="20" t="s">
        <v>2046</v>
      </c>
      <c r="H2985" s="20" t="s">
        <v>15463</v>
      </c>
      <c r="I2985" s="20"/>
      <c r="J2985" s="20"/>
      <c r="K2985" s="20"/>
      <c r="L2985" s="20" t="s">
        <v>2126</v>
      </c>
      <c r="M2985" s="20" t="s">
        <v>1566</v>
      </c>
      <c r="N2985" s="20"/>
      <c r="O2985" s="20"/>
      <c r="P2985" s="20" t="s">
        <v>15349</v>
      </c>
      <c r="Q2985" s="20" t="s">
        <v>2051</v>
      </c>
      <c r="R2985" s="2" t="s">
        <v>2067</v>
      </c>
      <c r="S2985" s="2" t="s">
        <v>6528</v>
      </c>
      <c r="T2985" s="2" t="s">
        <v>111</v>
      </c>
      <c r="U2985" s="2"/>
      <c r="V2985" s="2"/>
    </row>
    <row r="2986" spans="1:22" ht="14.25" customHeight="1">
      <c r="A2986" s="20" t="s">
        <v>15464</v>
      </c>
      <c r="B2986" s="20" t="s">
        <v>15465</v>
      </c>
      <c r="C2986" s="20" t="s">
        <v>15466</v>
      </c>
      <c r="D2986" s="20" t="s">
        <v>112</v>
      </c>
      <c r="E2986" s="20" t="s">
        <v>96</v>
      </c>
      <c r="F2986" s="20" t="s">
        <v>15467</v>
      </c>
      <c r="G2986" s="20" t="s">
        <v>2046</v>
      </c>
      <c r="H2986" s="20" t="s">
        <v>15468</v>
      </c>
      <c r="I2986" s="20"/>
      <c r="J2986" s="20"/>
      <c r="K2986" s="20"/>
      <c r="L2986" s="20" t="s">
        <v>2126</v>
      </c>
      <c r="M2986" s="20" t="s">
        <v>1566</v>
      </c>
      <c r="N2986" s="20"/>
      <c r="O2986" s="20"/>
      <c r="P2986" s="20" t="s">
        <v>15349</v>
      </c>
      <c r="Q2986" s="20" t="s">
        <v>2051</v>
      </c>
      <c r="R2986" s="2" t="s">
        <v>2067</v>
      </c>
      <c r="S2986" s="2" t="s">
        <v>6528</v>
      </c>
      <c r="T2986" s="2" t="s">
        <v>111</v>
      </c>
      <c r="U2986" s="2"/>
      <c r="V2986" s="2"/>
    </row>
    <row r="2987" spans="1:22" ht="14.25" customHeight="1">
      <c r="A2987" s="20" t="s">
        <v>15469</v>
      </c>
      <c r="B2987" s="20" t="s">
        <v>15470</v>
      </c>
      <c r="C2987" s="20" t="s">
        <v>15471</v>
      </c>
      <c r="D2987" s="20" t="s">
        <v>192</v>
      </c>
      <c r="E2987" s="20" t="s">
        <v>264</v>
      </c>
      <c r="F2987" s="20" t="s">
        <v>1855</v>
      </c>
      <c r="G2987" s="20" t="s">
        <v>2046</v>
      </c>
      <c r="H2987" s="20" t="s">
        <v>15472</v>
      </c>
      <c r="I2987" s="20"/>
      <c r="J2987" s="20" t="s">
        <v>15473</v>
      </c>
      <c r="K2987" s="20" t="s">
        <v>15474</v>
      </c>
      <c r="L2987" s="20" t="s">
        <v>15475</v>
      </c>
      <c r="M2987" s="20"/>
      <c r="N2987" s="20"/>
      <c r="O2987" s="20"/>
      <c r="P2987" s="20" t="s">
        <v>15476</v>
      </c>
      <c r="Q2987" s="20" t="s">
        <v>2051</v>
      </c>
      <c r="R2987" s="2"/>
      <c r="S2987" s="16" t="s">
        <v>6563</v>
      </c>
      <c r="T2987" s="2" t="s">
        <v>191</v>
      </c>
      <c r="U2987" s="2"/>
      <c r="V2987" s="2"/>
    </row>
    <row r="2988" spans="1:22" ht="14.25" customHeight="1">
      <c r="A2988" s="20" t="s">
        <v>15477</v>
      </c>
      <c r="B2988" s="20" t="s">
        <v>15478</v>
      </c>
      <c r="C2988" s="20" t="s">
        <v>15479</v>
      </c>
      <c r="D2988" s="20" t="s">
        <v>192</v>
      </c>
      <c r="E2988" s="20" t="s">
        <v>264</v>
      </c>
      <c r="F2988" s="20" t="s">
        <v>15480</v>
      </c>
      <c r="G2988" s="20" t="s">
        <v>2046</v>
      </c>
      <c r="H2988" s="20" t="s">
        <v>15481</v>
      </c>
      <c r="I2988" s="20"/>
      <c r="J2988" s="20"/>
      <c r="K2988" s="20" t="s">
        <v>15474</v>
      </c>
      <c r="L2988" s="20" t="s">
        <v>15475</v>
      </c>
      <c r="M2988" s="20" t="s">
        <v>60</v>
      </c>
      <c r="N2988" s="20"/>
      <c r="O2988" s="20"/>
      <c r="P2988" s="20" t="s">
        <v>15476</v>
      </c>
      <c r="Q2988" s="20" t="s">
        <v>2051</v>
      </c>
      <c r="R2988" s="2"/>
      <c r="S2988" s="2" t="s">
        <v>6679</v>
      </c>
      <c r="T2988" s="2" t="s">
        <v>191</v>
      </c>
      <c r="U2988" s="2"/>
      <c r="V2988" s="2"/>
    </row>
    <row r="2989" spans="1:22" ht="14.25" customHeight="1">
      <c r="A2989" s="20" t="s">
        <v>15482</v>
      </c>
      <c r="B2989" s="20" t="s">
        <v>12531</v>
      </c>
      <c r="C2989" s="20" t="s">
        <v>15483</v>
      </c>
      <c r="D2989" s="20" t="s">
        <v>192</v>
      </c>
      <c r="E2989" s="20" t="s">
        <v>264</v>
      </c>
      <c r="F2989" s="20" t="s">
        <v>15484</v>
      </c>
      <c r="G2989" s="20" t="s">
        <v>2046</v>
      </c>
      <c r="H2989" s="20" t="s">
        <v>15485</v>
      </c>
      <c r="I2989" s="20"/>
      <c r="J2989" s="20"/>
      <c r="K2989" s="20" t="s">
        <v>15474</v>
      </c>
      <c r="L2989" s="20" t="s">
        <v>15475</v>
      </c>
      <c r="M2989" s="20" t="s">
        <v>6585</v>
      </c>
      <c r="N2989" s="20"/>
      <c r="O2989" s="20"/>
      <c r="P2989" s="20" t="s">
        <v>15476</v>
      </c>
      <c r="Q2989" s="20" t="s">
        <v>2051</v>
      </c>
      <c r="R2989" s="2"/>
      <c r="S2989" s="16" t="s">
        <v>6586</v>
      </c>
      <c r="T2989" s="2" t="s">
        <v>191</v>
      </c>
      <c r="U2989" s="2"/>
      <c r="V2989" s="2"/>
    </row>
    <row r="2990" spans="1:22" ht="14.25" customHeight="1">
      <c r="A2990" s="20" t="s">
        <v>15486</v>
      </c>
      <c r="B2990" s="20" t="s">
        <v>3278</v>
      </c>
      <c r="C2990" s="20" t="s">
        <v>15487</v>
      </c>
      <c r="D2990" s="20" t="s">
        <v>192</v>
      </c>
      <c r="E2990" s="20" t="s">
        <v>264</v>
      </c>
      <c r="F2990" s="20" t="s">
        <v>15488</v>
      </c>
      <c r="G2990" s="20" t="s">
        <v>2046</v>
      </c>
      <c r="H2990" s="20" t="s">
        <v>15489</v>
      </c>
      <c r="I2990" s="20"/>
      <c r="J2990" s="20"/>
      <c r="K2990" s="20"/>
      <c r="L2990" s="20"/>
      <c r="M2990" s="20" t="s">
        <v>6585</v>
      </c>
      <c r="N2990" s="20"/>
      <c r="O2990" s="20"/>
      <c r="P2990" s="20" t="s">
        <v>15476</v>
      </c>
      <c r="Q2990" s="20" t="s">
        <v>2051</v>
      </c>
      <c r="R2990" s="2"/>
      <c r="S2990" s="16" t="s">
        <v>6586</v>
      </c>
      <c r="T2990" s="2" t="s">
        <v>191</v>
      </c>
      <c r="U2990" s="2"/>
      <c r="V2990" s="2"/>
    </row>
    <row r="2991" spans="1:22" ht="14.25" customHeight="1">
      <c r="A2991" s="20" t="s">
        <v>15490</v>
      </c>
      <c r="B2991" s="20" t="s">
        <v>5190</v>
      </c>
      <c r="C2991" s="20" t="s">
        <v>15491</v>
      </c>
      <c r="D2991" s="20" t="s">
        <v>192</v>
      </c>
      <c r="E2991" s="20" t="s">
        <v>264</v>
      </c>
      <c r="F2991" s="20" t="s">
        <v>15492</v>
      </c>
      <c r="G2991" s="20" t="s">
        <v>2046</v>
      </c>
      <c r="H2991" s="20" t="s">
        <v>15493</v>
      </c>
      <c r="I2991" s="20"/>
      <c r="J2991" s="20"/>
      <c r="K2991" s="20" t="s">
        <v>15474</v>
      </c>
      <c r="L2991" s="20" t="s">
        <v>15475</v>
      </c>
      <c r="M2991" s="20" t="s">
        <v>6585</v>
      </c>
      <c r="N2991" s="20"/>
      <c r="O2991" s="20"/>
      <c r="P2991" s="20" t="s">
        <v>15476</v>
      </c>
      <c r="Q2991" s="20" t="s">
        <v>2051</v>
      </c>
      <c r="R2991" s="2"/>
      <c r="S2991" s="16" t="s">
        <v>6586</v>
      </c>
      <c r="T2991" s="2" t="s">
        <v>191</v>
      </c>
      <c r="U2991" s="2"/>
      <c r="V2991" s="2"/>
    </row>
    <row r="2992" spans="1:22" ht="14.25" customHeight="1">
      <c r="A2992" s="20" t="s">
        <v>15494</v>
      </c>
      <c r="B2992" s="20" t="s">
        <v>15495</v>
      </c>
      <c r="C2992" s="20" t="s">
        <v>5969</v>
      </c>
      <c r="D2992" s="20" t="s">
        <v>192</v>
      </c>
      <c r="E2992" s="20" t="s">
        <v>264</v>
      </c>
      <c r="F2992" s="20" t="s">
        <v>2320</v>
      </c>
      <c r="G2992" s="20" t="s">
        <v>2046</v>
      </c>
      <c r="H2992" s="20" t="s">
        <v>15496</v>
      </c>
      <c r="I2992" s="20"/>
      <c r="J2992" s="20"/>
      <c r="K2992" s="20" t="s">
        <v>15474</v>
      </c>
      <c r="L2992" s="20" t="s">
        <v>15475</v>
      </c>
      <c r="M2992" s="20" t="s">
        <v>59</v>
      </c>
      <c r="N2992" s="20"/>
      <c r="O2992" s="20"/>
      <c r="P2992" s="20" t="s">
        <v>15476</v>
      </c>
      <c r="Q2992" s="20" t="s">
        <v>2051</v>
      </c>
      <c r="R2992" s="2"/>
      <c r="S2992" s="2" t="s">
        <v>6528</v>
      </c>
      <c r="T2992" s="2" t="s">
        <v>191</v>
      </c>
      <c r="U2992" s="2"/>
      <c r="V2992" s="2"/>
    </row>
    <row r="2993" spans="1:22" ht="14.25" customHeight="1">
      <c r="A2993" s="20" t="s">
        <v>15497</v>
      </c>
      <c r="B2993" s="20" t="s">
        <v>10863</v>
      </c>
      <c r="C2993" s="20" t="s">
        <v>15498</v>
      </c>
      <c r="D2993" s="20" t="s">
        <v>192</v>
      </c>
      <c r="E2993" s="20" t="s">
        <v>264</v>
      </c>
      <c r="F2993" s="20" t="s">
        <v>15499</v>
      </c>
      <c r="G2993" s="20" t="s">
        <v>2046</v>
      </c>
      <c r="H2993" s="20" t="s">
        <v>15500</v>
      </c>
      <c r="I2993" s="20"/>
      <c r="J2993" s="20"/>
      <c r="K2993" s="20" t="s">
        <v>15474</v>
      </c>
      <c r="L2993" s="20" t="s">
        <v>15475</v>
      </c>
      <c r="M2993" s="20" t="s">
        <v>6585</v>
      </c>
      <c r="N2993" s="20"/>
      <c r="O2993" s="20"/>
      <c r="P2993" s="20" t="s">
        <v>15476</v>
      </c>
      <c r="Q2993" s="20" t="s">
        <v>2051</v>
      </c>
      <c r="R2993" s="2"/>
      <c r="S2993" s="16" t="s">
        <v>6586</v>
      </c>
      <c r="T2993" s="2" t="s">
        <v>191</v>
      </c>
      <c r="U2993" s="2"/>
      <c r="V2993" s="2"/>
    </row>
    <row r="2994" spans="1:22" ht="14.25" customHeight="1">
      <c r="A2994" s="20" t="s">
        <v>15501</v>
      </c>
      <c r="B2994" s="20" t="s">
        <v>10977</v>
      </c>
      <c r="C2994" s="20" t="s">
        <v>15502</v>
      </c>
      <c r="D2994" s="20" t="s">
        <v>192</v>
      </c>
      <c r="E2994" s="20" t="s">
        <v>264</v>
      </c>
      <c r="F2994" s="20" t="s">
        <v>15503</v>
      </c>
      <c r="G2994" s="20" t="s">
        <v>2046</v>
      </c>
      <c r="H2994" s="20" t="s">
        <v>15504</v>
      </c>
      <c r="I2994" s="20"/>
      <c r="J2994" s="20"/>
      <c r="K2994" s="20" t="s">
        <v>15474</v>
      </c>
      <c r="L2994" s="20" t="s">
        <v>15475</v>
      </c>
      <c r="M2994" s="20" t="s">
        <v>59</v>
      </c>
      <c r="N2994" s="20"/>
      <c r="O2994" s="20"/>
      <c r="P2994" s="20" t="s">
        <v>15476</v>
      </c>
      <c r="Q2994" s="20" t="s">
        <v>2051</v>
      </c>
      <c r="R2994" s="2"/>
      <c r="S2994" s="2" t="s">
        <v>6528</v>
      </c>
      <c r="T2994" s="2" t="s">
        <v>191</v>
      </c>
      <c r="U2994" s="2"/>
      <c r="V2994" s="2"/>
    </row>
    <row r="2995" spans="1:22" ht="14.25" customHeight="1">
      <c r="A2995" s="20" t="s">
        <v>15505</v>
      </c>
      <c r="B2995" s="20" t="s">
        <v>15506</v>
      </c>
      <c r="C2995" s="20" t="s">
        <v>15507</v>
      </c>
      <c r="D2995" s="20" t="s">
        <v>192</v>
      </c>
      <c r="E2995" s="20" t="s">
        <v>264</v>
      </c>
      <c r="F2995" s="20" t="s">
        <v>4810</v>
      </c>
      <c r="G2995" s="20" t="s">
        <v>2046</v>
      </c>
      <c r="H2995" s="20" t="s">
        <v>15508</v>
      </c>
      <c r="I2995" s="20"/>
      <c r="J2995" s="20"/>
      <c r="K2995" s="20" t="s">
        <v>15509</v>
      </c>
      <c r="L2995" s="20"/>
      <c r="M2995" s="20" t="s">
        <v>1566</v>
      </c>
      <c r="N2995" s="20"/>
      <c r="O2995" s="20"/>
      <c r="P2995" s="20" t="s">
        <v>15476</v>
      </c>
      <c r="Q2995" s="20" t="s">
        <v>2051</v>
      </c>
      <c r="R2995" s="2" t="s">
        <v>2052</v>
      </c>
      <c r="S2995" s="2" t="s">
        <v>6528</v>
      </c>
      <c r="T2995" s="2" t="s">
        <v>191</v>
      </c>
      <c r="U2995" s="2"/>
      <c r="V2995" s="2"/>
    </row>
    <row r="2996" spans="1:22" ht="14.25" customHeight="1">
      <c r="A2996" s="20" t="s">
        <v>15510</v>
      </c>
      <c r="B2996" s="20" t="s">
        <v>3248</v>
      </c>
      <c r="C2996" s="20" t="s">
        <v>15511</v>
      </c>
      <c r="D2996" s="20" t="s">
        <v>192</v>
      </c>
      <c r="E2996" s="20" t="s">
        <v>264</v>
      </c>
      <c r="F2996" s="20" t="s">
        <v>15512</v>
      </c>
      <c r="G2996" s="20" t="s">
        <v>2046</v>
      </c>
      <c r="H2996" s="20" t="s">
        <v>15513</v>
      </c>
      <c r="I2996" s="20"/>
      <c r="J2996" s="20"/>
      <c r="K2996" s="20" t="s">
        <v>15509</v>
      </c>
      <c r="L2996" s="20" t="s">
        <v>15514</v>
      </c>
      <c r="M2996" s="20" t="s">
        <v>60</v>
      </c>
      <c r="N2996" s="20"/>
      <c r="O2996" s="20"/>
      <c r="P2996" s="20" t="s">
        <v>15476</v>
      </c>
      <c r="Q2996" s="20" t="s">
        <v>2051</v>
      </c>
      <c r="R2996" s="2"/>
      <c r="S2996" s="2" t="s">
        <v>6528</v>
      </c>
      <c r="T2996" s="2" t="s">
        <v>191</v>
      </c>
      <c r="U2996" s="2"/>
      <c r="V2996" s="2"/>
    </row>
    <row r="2997" spans="1:22" ht="14.25" customHeight="1">
      <c r="A2997" s="20" t="s">
        <v>15515</v>
      </c>
      <c r="B2997" s="20" t="s">
        <v>2940</v>
      </c>
      <c r="C2997" s="20" t="s">
        <v>2595</v>
      </c>
      <c r="D2997" s="20" t="s">
        <v>192</v>
      </c>
      <c r="E2997" s="20" t="s">
        <v>264</v>
      </c>
      <c r="F2997" s="20" t="s">
        <v>15516</v>
      </c>
      <c r="G2997" s="20" t="s">
        <v>2046</v>
      </c>
      <c r="H2997" s="20" t="s">
        <v>15517</v>
      </c>
      <c r="I2997" s="20"/>
      <c r="J2997" s="20"/>
      <c r="K2997" s="20" t="s">
        <v>15474</v>
      </c>
      <c r="L2997" s="20" t="s">
        <v>15475</v>
      </c>
      <c r="M2997" s="20" t="s">
        <v>6585</v>
      </c>
      <c r="N2997" s="20"/>
      <c r="O2997" s="20"/>
      <c r="P2997" s="20" t="s">
        <v>15476</v>
      </c>
      <c r="Q2997" s="20" t="s">
        <v>2051</v>
      </c>
      <c r="R2997" s="2"/>
      <c r="S2997" s="16" t="s">
        <v>6586</v>
      </c>
      <c r="T2997" s="2" t="s">
        <v>191</v>
      </c>
      <c r="U2997" s="2"/>
      <c r="V2997" s="2"/>
    </row>
    <row r="2998" spans="1:22" ht="14.25" customHeight="1">
      <c r="A2998" s="20" t="s">
        <v>15518</v>
      </c>
      <c r="B2998" s="20" t="s">
        <v>2739</v>
      </c>
      <c r="C2998" s="20" t="s">
        <v>2082</v>
      </c>
      <c r="D2998" s="20" t="s">
        <v>192</v>
      </c>
      <c r="E2998" s="20" t="s">
        <v>264</v>
      </c>
      <c r="F2998" s="20" t="s">
        <v>15254</v>
      </c>
      <c r="G2998" s="20" t="s">
        <v>2046</v>
      </c>
      <c r="H2998" s="20" t="s">
        <v>15519</v>
      </c>
      <c r="I2998" s="20"/>
      <c r="J2998" s="20"/>
      <c r="K2998" s="20" t="s">
        <v>15509</v>
      </c>
      <c r="L2998" s="20" t="s">
        <v>15514</v>
      </c>
      <c r="M2998" s="20" t="s">
        <v>6585</v>
      </c>
      <c r="N2998" s="20"/>
      <c r="O2998" s="20"/>
      <c r="P2998" s="20" t="s">
        <v>15476</v>
      </c>
      <c r="Q2998" s="20" t="s">
        <v>2051</v>
      </c>
      <c r="R2998" s="2"/>
      <c r="S2998" s="16" t="s">
        <v>6586</v>
      </c>
      <c r="T2998" s="2" t="s">
        <v>191</v>
      </c>
      <c r="U2998" s="2"/>
      <c r="V2998" s="2"/>
    </row>
    <row r="2999" spans="1:22" ht="14.25" customHeight="1">
      <c r="A2999" s="20" t="s">
        <v>15520</v>
      </c>
      <c r="B2999" s="20" t="s">
        <v>15521</v>
      </c>
      <c r="C2999" s="20" t="s">
        <v>15522</v>
      </c>
      <c r="D2999" s="20" t="s">
        <v>192</v>
      </c>
      <c r="E2999" s="20" t="s">
        <v>264</v>
      </c>
      <c r="F2999" s="20" t="s">
        <v>1918</v>
      </c>
      <c r="G2999" s="20" t="s">
        <v>2046</v>
      </c>
      <c r="H2999" s="20" t="s">
        <v>15523</v>
      </c>
      <c r="I2999" s="20"/>
      <c r="J2999" s="20"/>
      <c r="K2999" s="20" t="s">
        <v>15474</v>
      </c>
      <c r="L2999" s="20" t="s">
        <v>15475</v>
      </c>
      <c r="M2999" s="20"/>
      <c r="N2999" s="20"/>
      <c r="O2999" s="20"/>
      <c r="P2999" s="20" t="s">
        <v>15476</v>
      </c>
      <c r="Q2999" s="20" t="s">
        <v>2051</v>
      </c>
      <c r="R2999" s="2"/>
      <c r="S2999" s="16" t="s">
        <v>6563</v>
      </c>
      <c r="T2999" s="2" t="s">
        <v>191</v>
      </c>
      <c r="U2999" s="2"/>
      <c r="V2999" s="2"/>
    </row>
    <row r="3000" spans="1:22" ht="14.25" customHeight="1">
      <c r="A3000" s="20" t="s">
        <v>15524</v>
      </c>
      <c r="B3000" s="20" t="s">
        <v>15525</v>
      </c>
      <c r="C3000" s="20" t="s">
        <v>15526</v>
      </c>
      <c r="D3000" s="20" t="s">
        <v>192</v>
      </c>
      <c r="E3000" s="20" t="s">
        <v>264</v>
      </c>
      <c r="F3000" s="20" t="s">
        <v>15527</v>
      </c>
      <c r="G3000" s="20" t="s">
        <v>2046</v>
      </c>
      <c r="H3000" s="20" t="s">
        <v>15528</v>
      </c>
      <c r="I3000" s="20"/>
      <c r="J3000" s="20"/>
      <c r="K3000" s="20" t="s">
        <v>15474</v>
      </c>
      <c r="L3000" s="20" t="s">
        <v>15475</v>
      </c>
      <c r="M3000" s="20" t="s">
        <v>1566</v>
      </c>
      <c r="N3000" s="20"/>
      <c r="O3000" s="20"/>
      <c r="P3000" s="20" t="s">
        <v>15476</v>
      </c>
      <c r="Q3000" s="20" t="s">
        <v>2051</v>
      </c>
      <c r="R3000" s="2" t="s">
        <v>2067</v>
      </c>
      <c r="S3000" s="2" t="s">
        <v>6528</v>
      </c>
      <c r="T3000" s="2" t="s">
        <v>191</v>
      </c>
      <c r="U3000" s="2"/>
      <c r="V3000" s="2"/>
    </row>
    <row r="3001" spans="1:22" ht="14.25" customHeight="1">
      <c r="A3001" s="20" t="s">
        <v>15529</v>
      </c>
      <c r="B3001" s="20" t="s">
        <v>4504</v>
      </c>
      <c r="C3001" s="20" t="s">
        <v>15530</v>
      </c>
      <c r="D3001" s="20" t="s">
        <v>192</v>
      </c>
      <c r="E3001" s="20" t="s">
        <v>264</v>
      </c>
      <c r="F3001" s="20" t="s">
        <v>15531</v>
      </c>
      <c r="G3001" s="20" t="s">
        <v>2046</v>
      </c>
      <c r="H3001" s="20" t="s">
        <v>15532</v>
      </c>
      <c r="I3001" s="20"/>
      <c r="J3001" s="20"/>
      <c r="K3001" s="20" t="s">
        <v>15509</v>
      </c>
      <c r="L3001" s="20" t="s">
        <v>15514</v>
      </c>
      <c r="M3001" s="20" t="s">
        <v>59</v>
      </c>
      <c r="N3001" s="20"/>
      <c r="O3001" s="20"/>
      <c r="P3001" s="20" t="s">
        <v>15476</v>
      </c>
      <c r="Q3001" s="20" t="s">
        <v>2051</v>
      </c>
      <c r="R3001" s="2"/>
      <c r="S3001" s="2" t="s">
        <v>6528</v>
      </c>
      <c r="T3001" s="2" t="s">
        <v>191</v>
      </c>
      <c r="U3001" s="2"/>
      <c r="V3001" s="2"/>
    </row>
    <row r="3002" spans="1:22" ht="14.25" customHeight="1">
      <c r="A3002" s="20" t="s">
        <v>15533</v>
      </c>
      <c r="B3002" s="20" t="s">
        <v>7993</v>
      </c>
      <c r="C3002" s="20" t="s">
        <v>15534</v>
      </c>
      <c r="D3002" s="20" t="s">
        <v>192</v>
      </c>
      <c r="E3002" s="20" t="s">
        <v>264</v>
      </c>
      <c r="F3002" s="20" t="s">
        <v>15535</v>
      </c>
      <c r="G3002" s="20" t="s">
        <v>2046</v>
      </c>
      <c r="H3002" s="20" t="s">
        <v>15536</v>
      </c>
      <c r="I3002" s="20"/>
      <c r="J3002" s="20"/>
      <c r="K3002" s="20" t="s">
        <v>15474</v>
      </c>
      <c r="L3002" s="20" t="s">
        <v>15509</v>
      </c>
      <c r="M3002" s="20" t="s">
        <v>1566</v>
      </c>
      <c r="N3002" s="20"/>
      <c r="O3002" s="20"/>
      <c r="P3002" s="20" t="s">
        <v>15476</v>
      </c>
      <c r="Q3002" s="20" t="s">
        <v>2051</v>
      </c>
      <c r="R3002" s="2" t="s">
        <v>2067</v>
      </c>
      <c r="S3002" s="2" t="s">
        <v>6528</v>
      </c>
      <c r="T3002" s="2" t="s">
        <v>191</v>
      </c>
      <c r="U3002" s="2"/>
      <c r="V3002" s="2"/>
    </row>
    <row r="3003" spans="1:22" ht="14.25" customHeight="1">
      <c r="A3003" s="20" t="s">
        <v>15537</v>
      </c>
      <c r="B3003" s="20" t="s">
        <v>4514</v>
      </c>
      <c r="C3003" s="20" t="s">
        <v>15538</v>
      </c>
      <c r="D3003" s="20" t="s">
        <v>192</v>
      </c>
      <c r="E3003" s="20" t="s">
        <v>264</v>
      </c>
      <c r="F3003" s="20" t="s">
        <v>15539</v>
      </c>
      <c r="G3003" s="20" t="s">
        <v>2046</v>
      </c>
      <c r="H3003" s="20" t="s">
        <v>15540</v>
      </c>
      <c r="I3003" s="20"/>
      <c r="J3003" s="20"/>
      <c r="K3003" s="20" t="s">
        <v>15509</v>
      </c>
      <c r="L3003" s="20" t="s">
        <v>15514</v>
      </c>
      <c r="M3003" s="20" t="s">
        <v>59</v>
      </c>
      <c r="N3003" s="20"/>
      <c r="O3003" s="20"/>
      <c r="P3003" s="20" t="s">
        <v>15476</v>
      </c>
      <c r="Q3003" s="20" t="s">
        <v>2051</v>
      </c>
      <c r="R3003" s="2"/>
      <c r="S3003" s="2" t="s">
        <v>6528</v>
      </c>
      <c r="T3003" s="2" t="s">
        <v>191</v>
      </c>
      <c r="U3003" s="2"/>
      <c r="V3003" s="2"/>
    </row>
    <row r="3004" spans="1:22" ht="14.25" customHeight="1">
      <c r="A3004" s="20" t="s">
        <v>15541</v>
      </c>
      <c r="B3004" s="20" t="s">
        <v>4371</v>
      </c>
      <c r="C3004" s="20" t="s">
        <v>4982</v>
      </c>
      <c r="D3004" s="20" t="s">
        <v>192</v>
      </c>
      <c r="E3004" s="20" t="s">
        <v>264</v>
      </c>
      <c r="F3004" s="20" t="s">
        <v>15542</v>
      </c>
      <c r="G3004" s="20" t="s">
        <v>2046</v>
      </c>
      <c r="H3004" s="20" t="s">
        <v>15543</v>
      </c>
      <c r="I3004" s="20"/>
      <c r="J3004" s="20"/>
      <c r="K3004" s="20" t="s">
        <v>15509</v>
      </c>
      <c r="L3004" s="20"/>
      <c r="M3004" s="20" t="s">
        <v>1566</v>
      </c>
      <c r="N3004" s="20"/>
      <c r="O3004" s="20"/>
      <c r="P3004" s="20" t="s">
        <v>15476</v>
      </c>
      <c r="Q3004" s="20" t="s">
        <v>2051</v>
      </c>
      <c r="R3004" s="2" t="s">
        <v>2052</v>
      </c>
      <c r="S3004" s="2" t="s">
        <v>6528</v>
      </c>
      <c r="T3004" s="2" t="s">
        <v>191</v>
      </c>
      <c r="U3004" s="2"/>
      <c r="V3004" s="2"/>
    </row>
    <row r="3005" spans="1:22" ht="14.25" customHeight="1">
      <c r="A3005" s="20" t="s">
        <v>15544</v>
      </c>
      <c r="B3005" s="20" t="s">
        <v>4288</v>
      </c>
      <c r="C3005" s="20" t="s">
        <v>15545</v>
      </c>
      <c r="D3005" s="20" t="s">
        <v>192</v>
      </c>
      <c r="E3005" s="20" t="s">
        <v>264</v>
      </c>
      <c r="F3005" s="20" t="s">
        <v>3295</v>
      </c>
      <c r="G3005" s="20" t="s">
        <v>2046</v>
      </c>
      <c r="H3005" s="20" t="s">
        <v>15546</v>
      </c>
      <c r="I3005" s="20"/>
      <c r="J3005" s="20"/>
      <c r="K3005" s="20" t="s">
        <v>15509</v>
      </c>
      <c r="L3005" s="20" t="s">
        <v>15514</v>
      </c>
      <c r="M3005" s="20" t="s">
        <v>59</v>
      </c>
      <c r="N3005" s="20"/>
      <c r="O3005" s="20"/>
      <c r="P3005" s="20" t="s">
        <v>15476</v>
      </c>
      <c r="Q3005" s="20" t="s">
        <v>2051</v>
      </c>
      <c r="R3005" s="2"/>
      <c r="S3005" s="2" t="s">
        <v>6528</v>
      </c>
      <c r="T3005" s="2" t="s">
        <v>191</v>
      </c>
      <c r="U3005" s="2"/>
      <c r="V3005" s="2"/>
    </row>
    <row r="3006" spans="1:22" ht="14.25" customHeight="1">
      <c r="A3006" s="20" t="s">
        <v>15547</v>
      </c>
      <c r="B3006" s="20" t="s">
        <v>4081</v>
      </c>
      <c r="C3006" s="20" t="s">
        <v>15548</v>
      </c>
      <c r="D3006" s="20" t="s">
        <v>192</v>
      </c>
      <c r="E3006" s="20" t="s">
        <v>264</v>
      </c>
      <c r="F3006" s="20" t="s">
        <v>4565</v>
      </c>
      <c r="G3006" s="20" t="s">
        <v>2046</v>
      </c>
      <c r="H3006" s="20" t="s">
        <v>15549</v>
      </c>
      <c r="I3006" s="20"/>
      <c r="J3006" s="20"/>
      <c r="K3006" s="20" t="s">
        <v>15474</v>
      </c>
      <c r="L3006" s="20" t="s">
        <v>15509</v>
      </c>
      <c r="M3006" s="20" t="s">
        <v>1566</v>
      </c>
      <c r="N3006" s="20"/>
      <c r="O3006" s="20"/>
      <c r="P3006" s="20" t="s">
        <v>15476</v>
      </c>
      <c r="Q3006" s="20" t="s">
        <v>2051</v>
      </c>
      <c r="R3006" s="2" t="s">
        <v>2067</v>
      </c>
      <c r="S3006" s="2" t="s">
        <v>6528</v>
      </c>
      <c r="T3006" s="2" t="s">
        <v>191</v>
      </c>
      <c r="U3006" s="2"/>
      <c r="V3006" s="2"/>
    </row>
    <row r="3007" spans="1:22" ht="14.25" customHeight="1">
      <c r="A3007" s="20" t="s">
        <v>15550</v>
      </c>
      <c r="B3007" s="20" t="s">
        <v>3990</v>
      </c>
      <c r="C3007" s="20" t="s">
        <v>3980</v>
      </c>
      <c r="D3007" s="20" t="s">
        <v>192</v>
      </c>
      <c r="E3007" s="20" t="s">
        <v>264</v>
      </c>
      <c r="F3007" s="20" t="s">
        <v>2170</v>
      </c>
      <c r="G3007" s="20" t="s">
        <v>2046</v>
      </c>
      <c r="H3007" s="20" t="s">
        <v>15551</v>
      </c>
      <c r="I3007" s="20"/>
      <c r="J3007" s="20"/>
      <c r="K3007" s="20"/>
      <c r="L3007" s="20" t="s">
        <v>15509</v>
      </c>
      <c r="M3007" s="20" t="s">
        <v>59</v>
      </c>
      <c r="N3007" s="20"/>
      <c r="O3007" s="20"/>
      <c r="P3007" s="20" t="s">
        <v>15476</v>
      </c>
      <c r="Q3007" s="20" t="s">
        <v>2051</v>
      </c>
      <c r="R3007" s="2"/>
      <c r="S3007" s="2" t="s">
        <v>6528</v>
      </c>
      <c r="T3007" s="2" t="s">
        <v>191</v>
      </c>
      <c r="U3007" s="2"/>
      <c r="V3007" s="2"/>
    </row>
    <row r="3008" spans="1:22" ht="14.25" customHeight="1">
      <c r="A3008" s="20" t="s">
        <v>15552</v>
      </c>
      <c r="B3008" s="20" t="s">
        <v>3896</v>
      </c>
      <c r="C3008" s="20" t="s">
        <v>15553</v>
      </c>
      <c r="D3008" s="20" t="s">
        <v>192</v>
      </c>
      <c r="E3008" s="20" t="s">
        <v>264</v>
      </c>
      <c r="F3008" s="20" t="s">
        <v>15554</v>
      </c>
      <c r="G3008" s="20" t="s">
        <v>2046</v>
      </c>
      <c r="H3008" s="20" t="s">
        <v>15555</v>
      </c>
      <c r="I3008" s="20" t="s">
        <v>15556</v>
      </c>
      <c r="J3008" s="20"/>
      <c r="K3008" s="20" t="s">
        <v>15474</v>
      </c>
      <c r="L3008" s="20" t="s">
        <v>15509</v>
      </c>
      <c r="M3008" s="20" t="s">
        <v>1566</v>
      </c>
      <c r="N3008" s="20"/>
      <c r="O3008" s="20"/>
      <c r="P3008" s="20" t="s">
        <v>15476</v>
      </c>
      <c r="Q3008" s="20" t="s">
        <v>2051</v>
      </c>
      <c r="R3008" s="2" t="s">
        <v>2067</v>
      </c>
      <c r="S3008" s="2" t="s">
        <v>6528</v>
      </c>
      <c r="T3008" s="2" t="s">
        <v>191</v>
      </c>
      <c r="U3008" s="2"/>
      <c r="V3008" s="2"/>
    </row>
    <row r="3009" spans="1:22" ht="14.25" customHeight="1">
      <c r="A3009" s="20" t="s">
        <v>15557</v>
      </c>
      <c r="B3009" s="20" t="s">
        <v>15558</v>
      </c>
      <c r="C3009" s="20" t="s">
        <v>15559</v>
      </c>
      <c r="D3009" s="20" t="s">
        <v>192</v>
      </c>
      <c r="E3009" s="20" t="s">
        <v>264</v>
      </c>
      <c r="F3009" s="20" t="s">
        <v>15560</v>
      </c>
      <c r="G3009" s="20" t="s">
        <v>2046</v>
      </c>
      <c r="H3009" s="20" t="s">
        <v>15561</v>
      </c>
      <c r="I3009" s="20"/>
      <c r="J3009" s="20"/>
      <c r="K3009" s="20" t="s">
        <v>15509</v>
      </c>
      <c r="L3009" s="20"/>
      <c r="M3009" s="20" t="s">
        <v>59</v>
      </c>
      <c r="N3009" s="20"/>
      <c r="O3009" s="20"/>
      <c r="P3009" s="20" t="s">
        <v>15476</v>
      </c>
      <c r="Q3009" s="20" t="s">
        <v>2051</v>
      </c>
      <c r="R3009" s="2"/>
      <c r="S3009" s="2" t="s">
        <v>6528</v>
      </c>
      <c r="T3009" s="2" t="s">
        <v>191</v>
      </c>
      <c r="U3009" s="2"/>
      <c r="V3009" s="2"/>
    </row>
    <row r="3010" spans="1:22" ht="14.25" customHeight="1">
      <c r="A3010" s="20" t="s">
        <v>15562</v>
      </c>
      <c r="B3010" s="20" t="s">
        <v>3494</v>
      </c>
      <c r="C3010" s="20" t="s">
        <v>15563</v>
      </c>
      <c r="D3010" s="20" t="s">
        <v>192</v>
      </c>
      <c r="E3010" s="20" t="s">
        <v>264</v>
      </c>
      <c r="F3010" s="20" t="s">
        <v>15564</v>
      </c>
      <c r="G3010" s="20" t="s">
        <v>2046</v>
      </c>
      <c r="H3010" s="20" t="s">
        <v>15565</v>
      </c>
      <c r="I3010" s="20"/>
      <c r="J3010" s="20"/>
      <c r="K3010" s="20" t="s">
        <v>15509</v>
      </c>
      <c r="L3010" s="20"/>
      <c r="M3010" s="20" t="s">
        <v>59</v>
      </c>
      <c r="N3010" s="20"/>
      <c r="O3010" s="20"/>
      <c r="P3010" s="20" t="s">
        <v>15476</v>
      </c>
      <c r="Q3010" s="20" t="s">
        <v>2051</v>
      </c>
      <c r="R3010" s="2"/>
      <c r="S3010" s="2" t="s">
        <v>6528</v>
      </c>
      <c r="T3010" s="2" t="s">
        <v>191</v>
      </c>
      <c r="U3010" s="2"/>
      <c r="V3010" s="2"/>
    </row>
    <row r="3011" spans="1:22" ht="14.25" customHeight="1">
      <c r="A3011" s="20" t="s">
        <v>15566</v>
      </c>
      <c r="B3011" s="20" t="s">
        <v>3299</v>
      </c>
      <c r="C3011" s="20" t="s">
        <v>8990</v>
      </c>
      <c r="D3011" s="20" t="s">
        <v>192</v>
      </c>
      <c r="E3011" s="20" t="s">
        <v>264</v>
      </c>
      <c r="F3011" s="20" t="s">
        <v>2170</v>
      </c>
      <c r="G3011" s="20" t="s">
        <v>2046</v>
      </c>
      <c r="H3011" s="20" t="s">
        <v>15567</v>
      </c>
      <c r="I3011" s="20"/>
      <c r="J3011" s="20"/>
      <c r="K3011" s="20"/>
      <c r="L3011" s="20" t="s">
        <v>15509</v>
      </c>
      <c r="M3011" s="20" t="s">
        <v>59</v>
      </c>
      <c r="N3011" s="20"/>
      <c r="O3011" s="20"/>
      <c r="P3011" s="20" t="s">
        <v>15476</v>
      </c>
      <c r="Q3011" s="20" t="s">
        <v>2051</v>
      </c>
      <c r="R3011" s="2"/>
      <c r="S3011" s="2" t="s">
        <v>6528</v>
      </c>
      <c r="T3011" s="2" t="s">
        <v>191</v>
      </c>
      <c r="U3011" s="2"/>
      <c r="V3011" s="2"/>
    </row>
    <row r="3012" spans="1:22" ht="14.25" customHeight="1">
      <c r="A3012" s="20" t="s">
        <v>15568</v>
      </c>
      <c r="B3012" s="20" t="s">
        <v>15569</v>
      </c>
      <c r="C3012" s="20" t="s">
        <v>4201</v>
      </c>
      <c r="D3012" s="20" t="s">
        <v>192</v>
      </c>
      <c r="E3012" s="20" t="s">
        <v>264</v>
      </c>
      <c r="F3012" s="20" t="s">
        <v>15570</v>
      </c>
      <c r="G3012" s="20" t="s">
        <v>2046</v>
      </c>
      <c r="H3012" s="20" t="s">
        <v>15571</v>
      </c>
      <c r="I3012" s="20" t="s">
        <v>15572</v>
      </c>
      <c r="J3012" s="20"/>
      <c r="K3012" s="20"/>
      <c r="L3012" s="20" t="s">
        <v>15509</v>
      </c>
      <c r="M3012" s="20" t="s">
        <v>59</v>
      </c>
      <c r="N3012" s="20"/>
      <c r="O3012" s="20"/>
      <c r="P3012" s="20" t="s">
        <v>15476</v>
      </c>
      <c r="Q3012" s="20" t="s">
        <v>2051</v>
      </c>
      <c r="R3012" s="2"/>
      <c r="S3012" s="2" t="s">
        <v>6528</v>
      </c>
      <c r="T3012" s="2" t="s">
        <v>191</v>
      </c>
      <c r="U3012" s="2"/>
      <c r="V3012" s="2"/>
    </row>
    <row r="3013" spans="1:22" ht="14.25" customHeight="1">
      <c r="A3013" s="20" t="s">
        <v>15573</v>
      </c>
      <c r="B3013" s="20" t="s">
        <v>8655</v>
      </c>
      <c r="C3013" s="20" t="s">
        <v>15574</v>
      </c>
      <c r="D3013" s="20" t="s">
        <v>192</v>
      </c>
      <c r="E3013" s="20" t="s">
        <v>264</v>
      </c>
      <c r="F3013" s="20" t="s">
        <v>15575</v>
      </c>
      <c r="G3013" s="20" t="s">
        <v>2046</v>
      </c>
      <c r="H3013" s="20" t="s">
        <v>15576</v>
      </c>
      <c r="I3013" s="20" t="s">
        <v>15577</v>
      </c>
      <c r="J3013" s="20"/>
      <c r="K3013" s="20"/>
      <c r="L3013" s="20" t="s">
        <v>15509</v>
      </c>
      <c r="M3013" s="20" t="s">
        <v>59</v>
      </c>
      <c r="N3013" s="20"/>
      <c r="O3013" s="20"/>
      <c r="P3013" s="20" t="s">
        <v>15476</v>
      </c>
      <c r="Q3013" s="20" t="s">
        <v>2051</v>
      </c>
      <c r="R3013" s="2"/>
      <c r="S3013" s="2" t="s">
        <v>6528</v>
      </c>
      <c r="T3013" s="2" t="s">
        <v>191</v>
      </c>
      <c r="U3013" s="2"/>
      <c r="V3013" s="2"/>
    </row>
    <row r="3014" spans="1:22" ht="14.25" customHeight="1">
      <c r="A3014" s="20" t="s">
        <v>15578</v>
      </c>
      <c r="B3014" s="20" t="s">
        <v>15579</v>
      </c>
      <c r="C3014" s="20" t="s">
        <v>15580</v>
      </c>
      <c r="D3014" s="20" t="s">
        <v>192</v>
      </c>
      <c r="E3014" s="20" t="s">
        <v>264</v>
      </c>
      <c r="F3014" s="20" t="s">
        <v>4810</v>
      </c>
      <c r="G3014" s="20" t="s">
        <v>2046</v>
      </c>
      <c r="H3014" s="20" t="s">
        <v>15581</v>
      </c>
      <c r="I3014" s="20"/>
      <c r="J3014" s="20"/>
      <c r="K3014" s="20" t="s">
        <v>15509</v>
      </c>
      <c r="L3014" s="20"/>
      <c r="M3014" s="20" t="s">
        <v>1566</v>
      </c>
      <c r="N3014" s="20"/>
      <c r="O3014" s="20"/>
      <c r="P3014" s="20" t="s">
        <v>15476</v>
      </c>
      <c r="Q3014" s="20" t="s">
        <v>2051</v>
      </c>
      <c r="R3014" s="2" t="s">
        <v>2052</v>
      </c>
      <c r="S3014" s="2" t="s">
        <v>6528</v>
      </c>
      <c r="T3014" s="2" t="s">
        <v>191</v>
      </c>
      <c r="U3014" s="2"/>
      <c r="V3014" s="2"/>
    </row>
    <row r="3015" spans="1:22" ht="14.25" customHeight="1">
      <c r="A3015" s="20" t="s">
        <v>15582</v>
      </c>
      <c r="B3015" s="20" t="s">
        <v>15583</v>
      </c>
      <c r="C3015" s="20" t="s">
        <v>15584</v>
      </c>
      <c r="D3015" s="20" t="s">
        <v>192</v>
      </c>
      <c r="E3015" s="20" t="s">
        <v>264</v>
      </c>
      <c r="F3015" s="20" t="s">
        <v>15585</v>
      </c>
      <c r="G3015" s="20" t="s">
        <v>2046</v>
      </c>
      <c r="H3015" s="20" t="s">
        <v>15586</v>
      </c>
      <c r="I3015" s="20"/>
      <c r="J3015" s="20"/>
      <c r="K3015" s="20" t="s">
        <v>15509</v>
      </c>
      <c r="L3015" s="20" t="s">
        <v>15514</v>
      </c>
      <c r="M3015" s="20" t="s">
        <v>60</v>
      </c>
      <c r="N3015" s="20"/>
      <c r="O3015" s="20"/>
      <c r="P3015" s="20" t="s">
        <v>15476</v>
      </c>
      <c r="Q3015" s="20" t="s">
        <v>2051</v>
      </c>
      <c r="R3015" s="2"/>
      <c r="S3015" s="2" t="s">
        <v>6528</v>
      </c>
      <c r="T3015" s="2" t="s">
        <v>191</v>
      </c>
      <c r="U3015" s="2"/>
      <c r="V3015" s="2"/>
    </row>
    <row r="3016" spans="1:22" ht="14.25" customHeight="1">
      <c r="A3016" s="20" t="s">
        <v>15587</v>
      </c>
      <c r="B3016" s="20" t="s">
        <v>15588</v>
      </c>
      <c r="C3016" s="20" t="s">
        <v>15589</v>
      </c>
      <c r="D3016" s="20" t="s">
        <v>192</v>
      </c>
      <c r="E3016" s="20" t="s">
        <v>264</v>
      </c>
      <c r="F3016" s="20" t="s">
        <v>1917</v>
      </c>
      <c r="G3016" s="20" t="s">
        <v>2046</v>
      </c>
      <c r="H3016" s="20" t="s">
        <v>15590</v>
      </c>
      <c r="I3016" s="20"/>
      <c r="J3016" s="20"/>
      <c r="K3016" s="20" t="s">
        <v>15509</v>
      </c>
      <c r="L3016" s="20" t="s">
        <v>15514</v>
      </c>
      <c r="M3016" s="20"/>
      <c r="N3016" s="20"/>
      <c r="O3016" s="20"/>
      <c r="P3016" s="20" t="s">
        <v>15476</v>
      </c>
      <c r="Q3016" s="20" t="s">
        <v>2051</v>
      </c>
      <c r="R3016" s="2"/>
      <c r="S3016" s="16" t="s">
        <v>6563</v>
      </c>
      <c r="T3016" s="2" t="s">
        <v>191</v>
      </c>
      <c r="U3016" s="2"/>
      <c r="V3016" s="2"/>
    </row>
    <row r="3017" spans="1:22" ht="14.25" customHeight="1">
      <c r="A3017" s="20" t="s">
        <v>15591</v>
      </c>
      <c r="B3017" s="20" t="s">
        <v>2297</v>
      </c>
      <c r="C3017" s="20" t="s">
        <v>15592</v>
      </c>
      <c r="D3017" s="20" t="s">
        <v>192</v>
      </c>
      <c r="E3017" s="20" t="s">
        <v>264</v>
      </c>
      <c r="F3017" s="20" t="s">
        <v>15593</v>
      </c>
      <c r="G3017" s="20" t="s">
        <v>2046</v>
      </c>
      <c r="H3017" s="20" t="s">
        <v>15594</v>
      </c>
      <c r="I3017" s="20"/>
      <c r="J3017" s="20"/>
      <c r="K3017" s="20" t="s">
        <v>15509</v>
      </c>
      <c r="L3017" s="20" t="s">
        <v>15514</v>
      </c>
      <c r="M3017" s="20" t="s">
        <v>60</v>
      </c>
      <c r="N3017" s="20"/>
      <c r="O3017" s="20"/>
      <c r="P3017" s="20" t="s">
        <v>15476</v>
      </c>
      <c r="Q3017" s="20" t="s">
        <v>2051</v>
      </c>
      <c r="R3017" s="2"/>
      <c r="S3017" s="2" t="s">
        <v>6528</v>
      </c>
      <c r="T3017" s="2" t="s">
        <v>191</v>
      </c>
      <c r="U3017" s="2"/>
      <c r="V3017" s="2"/>
    </row>
    <row r="3018" spans="1:22" ht="14.25" customHeight="1">
      <c r="A3018" s="20" t="s">
        <v>15595</v>
      </c>
      <c r="B3018" s="20" t="s">
        <v>2282</v>
      </c>
      <c r="C3018" s="20" t="s">
        <v>15596</v>
      </c>
      <c r="D3018" s="20" t="s">
        <v>192</v>
      </c>
      <c r="E3018" s="20" t="s">
        <v>264</v>
      </c>
      <c r="F3018" s="20" t="s">
        <v>15560</v>
      </c>
      <c r="G3018" s="20" t="s">
        <v>2046</v>
      </c>
      <c r="H3018" s="20" t="s">
        <v>15597</v>
      </c>
      <c r="I3018" s="20"/>
      <c r="J3018" s="20"/>
      <c r="K3018" s="20" t="s">
        <v>15509</v>
      </c>
      <c r="L3018" s="20"/>
      <c r="M3018" s="20" t="s">
        <v>59</v>
      </c>
      <c r="N3018" s="20"/>
      <c r="O3018" s="20"/>
      <c r="P3018" s="20" t="s">
        <v>15476</v>
      </c>
      <c r="Q3018" s="20" t="s">
        <v>2051</v>
      </c>
      <c r="R3018" s="2"/>
      <c r="S3018" s="2" t="s">
        <v>6528</v>
      </c>
      <c r="T3018" s="2" t="s">
        <v>191</v>
      </c>
      <c r="U3018" s="2"/>
      <c r="V3018" s="2"/>
    </row>
    <row r="3019" spans="1:22" ht="14.25" customHeight="1">
      <c r="A3019" s="20" t="s">
        <v>15598</v>
      </c>
      <c r="B3019" s="20" t="s">
        <v>2103</v>
      </c>
      <c r="C3019" s="20" t="s">
        <v>3402</v>
      </c>
      <c r="D3019" s="20" t="s">
        <v>192</v>
      </c>
      <c r="E3019" s="20" t="s">
        <v>264</v>
      </c>
      <c r="F3019" s="20" t="s">
        <v>1833</v>
      </c>
      <c r="G3019" s="20" t="s">
        <v>2046</v>
      </c>
      <c r="H3019" s="20" t="s">
        <v>15599</v>
      </c>
      <c r="I3019" s="20"/>
      <c r="J3019" s="20"/>
      <c r="K3019" s="20" t="s">
        <v>15509</v>
      </c>
      <c r="L3019" s="20"/>
      <c r="M3019" s="20"/>
      <c r="N3019" s="20"/>
      <c r="O3019" s="20"/>
      <c r="P3019" s="20" t="s">
        <v>15476</v>
      </c>
      <c r="Q3019" s="20" t="s">
        <v>2051</v>
      </c>
      <c r="R3019" s="2"/>
      <c r="S3019" s="16" t="s">
        <v>6563</v>
      </c>
      <c r="T3019" s="2" t="s">
        <v>191</v>
      </c>
      <c r="U3019" s="2"/>
      <c r="V3019" s="2"/>
    </row>
    <row r="3020" spans="1:22" ht="14.25" customHeight="1">
      <c r="A3020" s="20"/>
      <c r="B3020" s="20" t="s">
        <v>3896</v>
      </c>
      <c r="C3020" s="20" t="s">
        <v>2759</v>
      </c>
      <c r="D3020" s="20" t="s">
        <v>192</v>
      </c>
      <c r="E3020" s="20" t="s">
        <v>264</v>
      </c>
      <c r="F3020" s="20" t="s">
        <v>15600</v>
      </c>
      <c r="G3020" s="20" t="s">
        <v>2046</v>
      </c>
      <c r="H3020" s="20" t="s">
        <v>15601</v>
      </c>
      <c r="I3020" s="20"/>
      <c r="J3020" s="20"/>
      <c r="K3020" s="20" t="s">
        <v>15474</v>
      </c>
      <c r="L3020" s="20" t="s">
        <v>15475</v>
      </c>
      <c r="M3020" s="20" t="s">
        <v>6585</v>
      </c>
      <c r="N3020" s="20"/>
      <c r="O3020" s="20"/>
      <c r="P3020" s="20" t="s">
        <v>15476</v>
      </c>
      <c r="Q3020" s="20" t="s">
        <v>2051</v>
      </c>
      <c r="R3020" s="2"/>
      <c r="S3020" s="16" t="s">
        <v>6586</v>
      </c>
      <c r="T3020" s="2" t="s">
        <v>191</v>
      </c>
      <c r="U3020" s="2"/>
      <c r="V3020" s="2"/>
    </row>
    <row r="3021" spans="1:22" ht="14.25" customHeight="1">
      <c r="A3021" s="20"/>
      <c r="B3021" s="20" t="s">
        <v>3896</v>
      </c>
      <c r="C3021" s="20" t="s">
        <v>15602</v>
      </c>
      <c r="D3021" s="20" t="s">
        <v>192</v>
      </c>
      <c r="E3021" s="20" t="s">
        <v>264</v>
      </c>
      <c r="F3021" s="20" t="s">
        <v>15603</v>
      </c>
      <c r="G3021" s="20" t="s">
        <v>2046</v>
      </c>
      <c r="H3021" s="20" t="s">
        <v>15604</v>
      </c>
      <c r="I3021" s="20"/>
      <c r="J3021" s="20"/>
      <c r="K3021" s="20" t="s">
        <v>15474</v>
      </c>
      <c r="L3021" s="20" t="s">
        <v>15475</v>
      </c>
      <c r="M3021" s="20" t="s">
        <v>59</v>
      </c>
      <c r="N3021" s="20"/>
      <c r="O3021" s="20"/>
      <c r="P3021" s="20" t="s">
        <v>15476</v>
      </c>
      <c r="Q3021" s="20" t="s">
        <v>2051</v>
      </c>
      <c r="R3021" s="2"/>
      <c r="S3021" s="2" t="s">
        <v>6528</v>
      </c>
      <c r="T3021" s="2" t="s">
        <v>191</v>
      </c>
      <c r="U3021" s="2"/>
      <c r="V3021" s="2"/>
    </row>
    <row r="3022" spans="1:22" ht="14.25" customHeight="1">
      <c r="A3022" s="20"/>
      <c r="B3022" s="20" t="s">
        <v>3013</v>
      </c>
      <c r="C3022" s="20" t="s">
        <v>15605</v>
      </c>
      <c r="D3022" s="20" t="s">
        <v>192</v>
      </c>
      <c r="E3022" s="20" t="s">
        <v>264</v>
      </c>
      <c r="F3022" s="20" t="s">
        <v>15606</v>
      </c>
      <c r="G3022" s="20" t="s">
        <v>2046</v>
      </c>
      <c r="H3022" s="20" t="s">
        <v>15607</v>
      </c>
      <c r="I3022" s="20"/>
      <c r="J3022" s="20"/>
      <c r="K3022" s="20" t="s">
        <v>15474</v>
      </c>
      <c r="L3022" s="20" t="s">
        <v>15475</v>
      </c>
      <c r="M3022" s="20" t="s">
        <v>1566</v>
      </c>
      <c r="N3022" s="20"/>
      <c r="O3022" s="20"/>
      <c r="P3022" s="20" t="s">
        <v>15476</v>
      </c>
      <c r="Q3022" s="20" t="s">
        <v>2051</v>
      </c>
      <c r="R3022" s="2" t="s">
        <v>2067</v>
      </c>
      <c r="S3022" s="2" t="s">
        <v>6528</v>
      </c>
      <c r="T3022" s="2" t="s">
        <v>191</v>
      </c>
      <c r="U3022" s="2"/>
      <c r="V3022" s="2"/>
    </row>
    <row r="3023" spans="1:22" ht="14.25" customHeight="1">
      <c r="A3023" s="20" t="s">
        <v>15608</v>
      </c>
      <c r="B3023" s="20" t="s">
        <v>15609</v>
      </c>
      <c r="C3023" s="20" t="s">
        <v>11532</v>
      </c>
      <c r="D3023" s="20" t="s">
        <v>192</v>
      </c>
      <c r="E3023" s="20" t="s">
        <v>264</v>
      </c>
      <c r="F3023" s="20" t="s">
        <v>15610</v>
      </c>
      <c r="G3023" s="20" t="s">
        <v>2046</v>
      </c>
      <c r="H3023" s="20" t="s">
        <v>15611</v>
      </c>
      <c r="I3023" s="20"/>
      <c r="J3023" s="20"/>
      <c r="K3023" s="20"/>
      <c r="L3023" s="20" t="s">
        <v>15514</v>
      </c>
      <c r="M3023" s="20" t="s">
        <v>6585</v>
      </c>
      <c r="N3023" s="20"/>
      <c r="O3023" s="20"/>
      <c r="P3023" s="20" t="s">
        <v>15476</v>
      </c>
      <c r="Q3023" s="20" t="s">
        <v>2051</v>
      </c>
      <c r="R3023" s="2"/>
      <c r="S3023" s="16" t="s">
        <v>6586</v>
      </c>
      <c r="T3023" s="2" t="s">
        <v>191</v>
      </c>
      <c r="U3023" s="2"/>
      <c r="V3023" s="2"/>
    </row>
    <row r="3024" spans="1:22" ht="14.25" customHeight="1">
      <c r="A3024" s="20" t="s">
        <v>15612</v>
      </c>
      <c r="B3024" s="20" t="s">
        <v>15613</v>
      </c>
      <c r="C3024" s="20" t="s">
        <v>15614</v>
      </c>
      <c r="D3024" s="20" t="s">
        <v>192</v>
      </c>
      <c r="E3024" s="20" t="s">
        <v>264</v>
      </c>
      <c r="F3024" s="20" t="s">
        <v>15615</v>
      </c>
      <c r="G3024" s="20" t="s">
        <v>2046</v>
      </c>
      <c r="H3024" s="20" t="s">
        <v>15616</v>
      </c>
      <c r="I3024" s="20"/>
      <c r="J3024" s="20"/>
      <c r="K3024" s="20"/>
      <c r="L3024" s="20"/>
      <c r="M3024" s="20" t="s">
        <v>59</v>
      </c>
      <c r="N3024" s="20"/>
      <c r="O3024" s="20"/>
      <c r="P3024" s="20" t="s">
        <v>15476</v>
      </c>
      <c r="Q3024" s="20" t="s">
        <v>2051</v>
      </c>
      <c r="R3024" s="2"/>
      <c r="S3024" s="2" t="s">
        <v>6528</v>
      </c>
      <c r="T3024" s="2" t="s">
        <v>191</v>
      </c>
      <c r="U3024" s="2"/>
      <c r="V3024" s="2"/>
    </row>
    <row r="3025" spans="1:22" ht="14.25" customHeight="1">
      <c r="A3025" s="20" t="s">
        <v>15617</v>
      </c>
      <c r="B3025" s="20" t="s">
        <v>4670</v>
      </c>
      <c r="C3025" s="20" t="s">
        <v>15618</v>
      </c>
      <c r="D3025" s="20" t="s">
        <v>122</v>
      </c>
      <c r="E3025" s="20" t="s">
        <v>96</v>
      </c>
      <c r="F3025" s="20" t="s">
        <v>15619</v>
      </c>
      <c r="G3025" s="20" t="s">
        <v>2046</v>
      </c>
      <c r="H3025" s="20" t="s">
        <v>15620</v>
      </c>
      <c r="I3025" s="20" t="s">
        <v>15621</v>
      </c>
      <c r="J3025" s="20" t="s">
        <v>15622</v>
      </c>
      <c r="K3025" s="20" t="s">
        <v>4425</v>
      </c>
      <c r="L3025" s="20"/>
      <c r="M3025" s="20" t="s">
        <v>60</v>
      </c>
      <c r="N3025" s="20"/>
      <c r="O3025" s="20"/>
      <c r="P3025" s="20" t="s">
        <v>15623</v>
      </c>
      <c r="Q3025" s="20" t="s">
        <v>2051</v>
      </c>
      <c r="R3025" s="2"/>
      <c r="S3025" s="2" t="s">
        <v>6528</v>
      </c>
      <c r="T3025" s="2" t="s">
        <v>121</v>
      </c>
      <c r="U3025" s="2"/>
      <c r="V3025" s="2"/>
    </row>
    <row r="3026" spans="1:22" ht="14.25" customHeight="1">
      <c r="A3026" s="20" t="s">
        <v>15624</v>
      </c>
      <c r="B3026" s="20" t="s">
        <v>4346</v>
      </c>
      <c r="C3026" s="20" t="s">
        <v>3977</v>
      </c>
      <c r="D3026" s="20" t="s">
        <v>122</v>
      </c>
      <c r="E3026" s="20" t="s">
        <v>96</v>
      </c>
      <c r="F3026" s="20" t="s">
        <v>15625</v>
      </c>
      <c r="G3026" s="20" t="s">
        <v>2046</v>
      </c>
      <c r="H3026" s="20" t="s">
        <v>15626</v>
      </c>
      <c r="I3026" s="20"/>
      <c r="J3026" s="20" t="s">
        <v>15627</v>
      </c>
      <c r="K3026" s="20" t="s">
        <v>4425</v>
      </c>
      <c r="L3026" s="20"/>
      <c r="M3026" s="20" t="s">
        <v>60</v>
      </c>
      <c r="N3026" s="20"/>
      <c r="O3026" s="20"/>
      <c r="P3026" s="20" t="s">
        <v>15623</v>
      </c>
      <c r="Q3026" s="20" t="s">
        <v>2051</v>
      </c>
      <c r="R3026" s="2"/>
      <c r="S3026" s="2" t="s">
        <v>6528</v>
      </c>
      <c r="T3026" s="2" t="s">
        <v>121</v>
      </c>
      <c r="U3026" s="2"/>
      <c r="V3026" s="2"/>
    </row>
    <row r="3027" spans="1:22" ht="14.25" customHeight="1">
      <c r="A3027" s="20" t="s">
        <v>15628</v>
      </c>
      <c r="B3027" s="20" t="s">
        <v>4346</v>
      </c>
      <c r="C3027" s="20" t="s">
        <v>3812</v>
      </c>
      <c r="D3027" s="20" t="s">
        <v>122</v>
      </c>
      <c r="E3027" s="20" t="s">
        <v>96</v>
      </c>
      <c r="F3027" s="20" t="s">
        <v>6567</v>
      </c>
      <c r="G3027" s="20" t="s">
        <v>2046</v>
      </c>
      <c r="H3027" s="20" t="s">
        <v>15629</v>
      </c>
      <c r="I3027" s="20" t="s">
        <v>15630</v>
      </c>
      <c r="J3027" s="20"/>
      <c r="K3027" s="20" t="s">
        <v>4425</v>
      </c>
      <c r="L3027" s="20"/>
      <c r="M3027" s="20" t="s">
        <v>60</v>
      </c>
      <c r="N3027" s="20"/>
      <c r="O3027" s="20"/>
      <c r="P3027" s="20" t="s">
        <v>15623</v>
      </c>
      <c r="Q3027" s="20" t="s">
        <v>2051</v>
      </c>
      <c r="R3027" s="2"/>
      <c r="S3027" s="2" t="s">
        <v>6528</v>
      </c>
      <c r="T3027" s="2" t="s">
        <v>121</v>
      </c>
      <c r="U3027" s="2"/>
      <c r="V3027" s="2"/>
    </row>
    <row r="3028" spans="1:22" ht="14.25" customHeight="1">
      <c r="A3028" s="20" t="s">
        <v>15631</v>
      </c>
      <c r="B3028" s="20" t="s">
        <v>4114</v>
      </c>
      <c r="C3028" s="20" t="s">
        <v>15632</v>
      </c>
      <c r="D3028" s="20" t="s">
        <v>122</v>
      </c>
      <c r="E3028" s="20" t="s">
        <v>96</v>
      </c>
      <c r="F3028" s="20" t="s">
        <v>6524</v>
      </c>
      <c r="G3028" s="20" t="s">
        <v>2046</v>
      </c>
      <c r="H3028" s="20" t="s">
        <v>15633</v>
      </c>
      <c r="I3028" s="20"/>
      <c r="J3028" s="20"/>
      <c r="K3028" s="20" t="s">
        <v>4425</v>
      </c>
      <c r="L3028" s="20"/>
      <c r="M3028" s="20" t="s">
        <v>1566</v>
      </c>
      <c r="N3028" s="20"/>
      <c r="O3028" s="20"/>
      <c r="P3028" s="20" t="s">
        <v>15623</v>
      </c>
      <c r="Q3028" s="20" t="s">
        <v>2051</v>
      </c>
      <c r="R3028" s="2" t="s">
        <v>2067</v>
      </c>
      <c r="S3028" s="2" t="s">
        <v>6528</v>
      </c>
      <c r="T3028" s="2" t="s">
        <v>121</v>
      </c>
      <c r="U3028" s="2"/>
      <c r="V3028" s="2"/>
    </row>
    <row r="3029" spans="1:22" ht="14.25" customHeight="1">
      <c r="A3029" s="20" t="s">
        <v>15634</v>
      </c>
      <c r="B3029" s="20" t="s">
        <v>8339</v>
      </c>
      <c r="C3029" s="20" t="s">
        <v>5845</v>
      </c>
      <c r="D3029" s="20" t="s">
        <v>122</v>
      </c>
      <c r="E3029" s="20" t="s">
        <v>96</v>
      </c>
      <c r="F3029" s="20" t="s">
        <v>1728</v>
      </c>
      <c r="G3029" s="20" t="s">
        <v>2046</v>
      </c>
      <c r="H3029" s="20" t="s">
        <v>15635</v>
      </c>
      <c r="I3029" s="20"/>
      <c r="J3029" s="20" t="s">
        <v>15636</v>
      </c>
      <c r="K3029" s="20" t="s">
        <v>4425</v>
      </c>
      <c r="L3029" s="20" t="s">
        <v>15627</v>
      </c>
      <c r="M3029" s="20"/>
      <c r="N3029" s="20"/>
      <c r="O3029" s="20"/>
      <c r="P3029" s="20" t="s">
        <v>15623</v>
      </c>
      <c r="Q3029" s="20" t="s">
        <v>2051</v>
      </c>
      <c r="R3029" s="2"/>
      <c r="S3029" s="16" t="s">
        <v>6563</v>
      </c>
      <c r="T3029" s="2" t="s">
        <v>121</v>
      </c>
      <c r="U3029" s="2"/>
      <c r="V3029" s="2"/>
    </row>
    <row r="3030" spans="1:22" ht="14.25" customHeight="1">
      <c r="A3030" s="20" t="s">
        <v>15637</v>
      </c>
      <c r="B3030" s="20" t="s">
        <v>15638</v>
      </c>
      <c r="C3030" s="20" t="s">
        <v>8889</v>
      </c>
      <c r="D3030" s="20" t="s">
        <v>122</v>
      </c>
      <c r="E3030" s="20" t="s">
        <v>96</v>
      </c>
      <c r="F3030" s="20" t="s">
        <v>6596</v>
      </c>
      <c r="G3030" s="20" t="s">
        <v>2046</v>
      </c>
      <c r="H3030" s="20" t="s">
        <v>15639</v>
      </c>
      <c r="I3030" s="20" t="s">
        <v>15640</v>
      </c>
      <c r="J3030" s="20"/>
      <c r="K3030" s="20" t="s">
        <v>4425</v>
      </c>
      <c r="L3030" s="20"/>
      <c r="M3030" s="20" t="s">
        <v>1566</v>
      </c>
      <c r="N3030" s="20"/>
      <c r="O3030" s="20"/>
      <c r="P3030" s="20" t="s">
        <v>15623</v>
      </c>
      <c r="Q3030" s="20" t="s">
        <v>2051</v>
      </c>
      <c r="R3030" s="2" t="s">
        <v>2067</v>
      </c>
      <c r="S3030" s="2" t="s">
        <v>6528</v>
      </c>
      <c r="T3030" s="2" t="s">
        <v>121</v>
      </c>
      <c r="U3030" s="2"/>
      <c r="V3030" s="2"/>
    </row>
    <row r="3031" spans="1:22" ht="14.25" customHeight="1">
      <c r="A3031" s="20" t="s">
        <v>15641</v>
      </c>
      <c r="B3031" s="20" t="s">
        <v>3651</v>
      </c>
      <c r="C3031" s="20" t="s">
        <v>15642</v>
      </c>
      <c r="D3031" s="20" t="s">
        <v>122</v>
      </c>
      <c r="E3031" s="20" t="s">
        <v>96</v>
      </c>
      <c r="F3031" s="20" t="s">
        <v>1831</v>
      </c>
      <c r="G3031" s="20" t="s">
        <v>2046</v>
      </c>
      <c r="H3031" s="20" t="s">
        <v>15643</v>
      </c>
      <c r="I3031" s="20"/>
      <c r="J3031" s="20"/>
      <c r="K3031" s="20" t="s">
        <v>4425</v>
      </c>
      <c r="L3031" s="20"/>
      <c r="M3031" s="20"/>
      <c r="N3031" s="20"/>
      <c r="O3031" s="20"/>
      <c r="P3031" s="20" t="s">
        <v>15623</v>
      </c>
      <c r="Q3031" s="20" t="s">
        <v>2051</v>
      </c>
      <c r="R3031" s="2"/>
      <c r="S3031" s="16" t="s">
        <v>6563</v>
      </c>
      <c r="T3031" s="2" t="s">
        <v>121</v>
      </c>
      <c r="U3031" s="2"/>
      <c r="V3031" s="2"/>
    </row>
    <row r="3032" spans="1:22" ht="14.25" customHeight="1">
      <c r="A3032" s="20" t="s">
        <v>15644</v>
      </c>
      <c r="B3032" s="20" t="s">
        <v>15645</v>
      </c>
      <c r="C3032" s="20" t="s">
        <v>15646</v>
      </c>
      <c r="D3032" s="20" t="s">
        <v>122</v>
      </c>
      <c r="E3032" s="20" t="s">
        <v>96</v>
      </c>
      <c r="F3032" s="20" t="s">
        <v>15647</v>
      </c>
      <c r="G3032" s="20" t="s">
        <v>2046</v>
      </c>
      <c r="H3032" s="20" t="s">
        <v>15648</v>
      </c>
      <c r="I3032" s="20"/>
      <c r="J3032" s="20"/>
      <c r="K3032" s="20" t="s">
        <v>4425</v>
      </c>
      <c r="L3032" s="20"/>
      <c r="M3032" s="20" t="s">
        <v>59</v>
      </c>
      <c r="N3032" s="20"/>
      <c r="O3032" s="20"/>
      <c r="P3032" s="20" t="s">
        <v>15623</v>
      </c>
      <c r="Q3032" s="20" t="s">
        <v>2051</v>
      </c>
      <c r="R3032" s="2"/>
      <c r="S3032" s="2" t="s">
        <v>6528</v>
      </c>
      <c r="T3032" s="2" t="s">
        <v>121</v>
      </c>
      <c r="U3032" s="2"/>
      <c r="V3032" s="2"/>
    </row>
    <row r="3033" spans="1:22" ht="14.25" customHeight="1">
      <c r="A3033" s="20" t="s">
        <v>15649</v>
      </c>
      <c r="B3033" s="20" t="s">
        <v>3299</v>
      </c>
      <c r="C3033" s="20" t="s">
        <v>15650</v>
      </c>
      <c r="D3033" s="20" t="s">
        <v>122</v>
      </c>
      <c r="E3033" s="20" t="s">
        <v>96</v>
      </c>
      <c r="F3033" s="20" t="s">
        <v>1820</v>
      </c>
      <c r="G3033" s="20" t="s">
        <v>2046</v>
      </c>
      <c r="H3033" s="20" t="s">
        <v>15651</v>
      </c>
      <c r="I3033" s="20" t="s">
        <v>15652</v>
      </c>
      <c r="J3033" s="20"/>
      <c r="K3033" s="20" t="s">
        <v>4425</v>
      </c>
      <c r="L3033" s="20"/>
      <c r="M3033" s="20"/>
      <c r="N3033" s="20"/>
      <c r="O3033" s="20"/>
      <c r="P3033" s="20" t="s">
        <v>15623</v>
      </c>
      <c r="Q3033" s="20" t="s">
        <v>2051</v>
      </c>
      <c r="R3033" s="2"/>
      <c r="S3033" s="16" t="s">
        <v>6563</v>
      </c>
      <c r="T3033" s="2" t="s">
        <v>121</v>
      </c>
      <c r="U3033" s="2"/>
      <c r="V3033" s="2"/>
    </row>
    <row r="3034" spans="1:22" ht="14.25" customHeight="1">
      <c r="A3034" s="20" t="s">
        <v>15653</v>
      </c>
      <c r="B3034" s="20" t="s">
        <v>3127</v>
      </c>
      <c r="C3034" s="20" t="s">
        <v>15654</v>
      </c>
      <c r="D3034" s="20" t="s">
        <v>122</v>
      </c>
      <c r="E3034" s="20" t="s">
        <v>96</v>
      </c>
      <c r="F3034" s="20" t="s">
        <v>15655</v>
      </c>
      <c r="G3034" s="20" t="s">
        <v>2046</v>
      </c>
      <c r="H3034" s="20" t="s">
        <v>15656</v>
      </c>
      <c r="I3034" s="20"/>
      <c r="J3034" s="20"/>
      <c r="K3034" s="20" t="s">
        <v>4425</v>
      </c>
      <c r="L3034" s="20"/>
      <c r="M3034" s="20" t="s">
        <v>59</v>
      </c>
      <c r="N3034" s="20"/>
      <c r="O3034" s="20"/>
      <c r="P3034" s="20" t="s">
        <v>15623</v>
      </c>
      <c r="Q3034" s="20" t="s">
        <v>2051</v>
      </c>
      <c r="R3034" s="2"/>
      <c r="S3034" s="2" t="s">
        <v>6528</v>
      </c>
      <c r="T3034" s="2" t="s">
        <v>121</v>
      </c>
      <c r="U3034" s="2"/>
      <c r="V3034" s="2"/>
    </row>
    <row r="3035" spans="1:22" ht="14.25" customHeight="1">
      <c r="A3035" s="20" t="s">
        <v>15657</v>
      </c>
      <c r="B3035" s="20" t="s">
        <v>15658</v>
      </c>
      <c r="C3035" s="20" t="s">
        <v>15659</v>
      </c>
      <c r="D3035" s="20" t="s">
        <v>122</v>
      </c>
      <c r="E3035" s="20" t="s">
        <v>96</v>
      </c>
      <c r="F3035" s="20" t="s">
        <v>15660</v>
      </c>
      <c r="G3035" s="20" t="s">
        <v>2046</v>
      </c>
      <c r="H3035" s="20" t="s">
        <v>15661</v>
      </c>
      <c r="I3035" s="20"/>
      <c r="J3035" s="20"/>
      <c r="K3035" s="20" t="s">
        <v>4425</v>
      </c>
      <c r="L3035" s="20"/>
      <c r="M3035" s="20" t="s">
        <v>59</v>
      </c>
      <c r="N3035" s="20"/>
      <c r="O3035" s="20"/>
      <c r="P3035" s="20" t="s">
        <v>15623</v>
      </c>
      <c r="Q3035" s="20" t="s">
        <v>2051</v>
      </c>
      <c r="R3035" s="2"/>
      <c r="S3035" s="2" t="s">
        <v>6528</v>
      </c>
      <c r="T3035" s="2" t="s">
        <v>121</v>
      </c>
      <c r="U3035" s="2"/>
      <c r="V3035" s="2"/>
    </row>
    <row r="3036" spans="1:22" ht="14.25" customHeight="1">
      <c r="A3036" s="20" t="s">
        <v>15662</v>
      </c>
      <c r="B3036" s="20" t="s">
        <v>15663</v>
      </c>
      <c r="C3036" s="20" t="s">
        <v>15664</v>
      </c>
      <c r="D3036" s="20" t="s">
        <v>122</v>
      </c>
      <c r="E3036" s="20" t="s">
        <v>96</v>
      </c>
      <c r="F3036" s="20" t="s">
        <v>15665</v>
      </c>
      <c r="G3036" s="20" t="s">
        <v>2046</v>
      </c>
      <c r="H3036" s="20" t="s">
        <v>15666</v>
      </c>
      <c r="I3036" s="20"/>
      <c r="J3036" s="20"/>
      <c r="K3036" s="20" t="s">
        <v>4425</v>
      </c>
      <c r="L3036" s="20"/>
      <c r="M3036" s="20" t="s">
        <v>59</v>
      </c>
      <c r="N3036" s="20"/>
      <c r="O3036" s="20"/>
      <c r="P3036" s="20" t="s">
        <v>15623</v>
      </c>
      <c r="Q3036" s="20" t="s">
        <v>2051</v>
      </c>
      <c r="R3036" s="2"/>
      <c r="S3036" s="2" t="s">
        <v>6528</v>
      </c>
      <c r="T3036" s="2" t="s">
        <v>121</v>
      </c>
      <c r="U3036" s="2"/>
      <c r="V3036" s="2"/>
    </row>
    <row r="3037" spans="1:22" ht="14.25" customHeight="1">
      <c r="A3037" s="20" t="s">
        <v>15667</v>
      </c>
      <c r="B3037" s="20" t="s">
        <v>2471</v>
      </c>
      <c r="C3037" s="20" t="s">
        <v>15668</v>
      </c>
      <c r="D3037" s="20" t="s">
        <v>122</v>
      </c>
      <c r="E3037" s="20" t="s">
        <v>96</v>
      </c>
      <c r="F3037" s="20" t="s">
        <v>15669</v>
      </c>
      <c r="G3037" s="20" t="s">
        <v>2046</v>
      </c>
      <c r="H3037" s="20" t="s">
        <v>15670</v>
      </c>
      <c r="I3037" s="20"/>
      <c r="J3037" s="20"/>
      <c r="K3037" s="20" t="s">
        <v>4425</v>
      </c>
      <c r="L3037" s="20"/>
      <c r="M3037" s="20" t="s">
        <v>1566</v>
      </c>
      <c r="N3037" s="20"/>
      <c r="O3037" s="20"/>
      <c r="P3037" s="20" t="s">
        <v>15623</v>
      </c>
      <c r="Q3037" s="20" t="s">
        <v>2051</v>
      </c>
      <c r="R3037" s="2" t="s">
        <v>2067</v>
      </c>
      <c r="S3037" s="2" t="s">
        <v>6528</v>
      </c>
      <c r="T3037" s="2" t="s">
        <v>121</v>
      </c>
      <c r="U3037" s="2"/>
      <c r="V3037" s="2"/>
    </row>
    <row r="3038" spans="1:22" ht="14.25" customHeight="1">
      <c r="A3038" s="20" t="s">
        <v>15671</v>
      </c>
      <c r="B3038" s="20" t="s">
        <v>15065</v>
      </c>
      <c r="C3038" s="20" t="s">
        <v>15672</v>
      </c>
      <c r="D3038" s="20" t="s">
        <v>122</v>
      </c>
      <c r="E3038" s="20" t="s">
        <v>96</v>
      </c>
      <c r="F3038" s="20" t="s">
        <v>15673</v>
      </c>
      <c r="G3038" s="20" t="s">
        <v>2046</v>
      </c>
      <c r="H3038" s="20" t="s">
        <v>15674</v>
      </c>
      <c r="I3038" s="20" t="s">
        <v>15675</v>
      </c>
      <c r="J3038" s="20"/>
      <c r="K3038" s="20" t="s">
        <v>4425</v>
      </c>
      <c r="L3038" s="20"/>
      <c r="M3038" s="20" t="s">
        <v>59</v>
      </c>
      <c r="N3038" s="20"/>
      <c r="O3038" s="20"/>
      <c r="P3038" s="20" t="s">
        <v>15623</v>
      </c>
      <c r="Q3038" s="20" t="s">
        <v>2051</v>
      </c>
      <c r="R3038" s="2"/>
      <c r="S3038" s="2" t="s">
        <v>6528</v>
      </c>
      <c r="T3038" s="2" t="s">
        <v>121</v>
      </c>
      <c r="U3038" s="2"/>
      <c r="V3038" s="2"/>
    </row>
    <row r="3039" spans="1:22" ht="14.25" customHeight="1">
      <c r="A3039" s="20" t="s">
        <v>15676</v>
      </c>
      <c r="B3039" s="20" t="s">
        <v>15677</v>
      </c>
      <c r="C3039" s="20" t="s">
        <v>15678</v>
      </c>
      <c r="D3039" s="20" t="s">
        <v>122</v>
      </c>
      <c r="E3039" s="20" t="s">
        <v>96</v>
      </c>
      <c r="F3039" s="20" t="s">
        <v>15679</v>
      </c>
      <c r="G3039" s="20" t="s">
        <v>2046</v>
      </c>
      <c r="H3039" s="20" t="s">
        <v>15680</v>
      </c>
      <c r="I3039" s="20"/>
      <c r="J3039" s="20" t="s">
        <v>15681</v>
      </c>
      <c r="K3039" s="20" t="s">
        <v>4425</v>
      </c>
      <c r="L3039" s="20"/>
      <c r="M3039" s="20" t="s">
        <v>59</v>
      </c>
      <c r="N3039" s="20"/>
      <c r="O3039" s="20"/>
      <c r="P3039" s="20" t="s">
        <v>15623</v>
      </c>
      <c r="Q3039" s="20" t="s">
        <v>2051</v>
      </c>
      <c r="R3039" s="2"/>
      <c r="S3039" s="2" t="s">
        <v>6528</v>
      </c>
      <c r="T3039" s="2" t="s">
        <v>121</v>
      </c>
      <c r="U3039" s="2"/>
      <c r="V3039" s="2"/>
    </row>
    <row r="3040" spans="1:22" ht="14.25" customHeight="1">
      <c r="A3040" s="20" t="s">
        <v>15682</v>
      </c>
      <c r="B3040" s="20" t="s">
        <v>6095</v>
      </c>
      <c r="C3040" s="20" t="s">
        <v>3232</v>
      </c>
      <c r="D3040" s="20" t="s">
        <v>15683</v>
      </c>
      <c r="E3040" s="20" t="s">
        <v>96</v>
      </c>
      <c r="F3040" s="20" t="s">
        <v>9726</v>
      </c>
      <c r="G3040" s="20" t="s">
        <v>2046</v>
      </c>
      <c r="H3040" s="20" t="s">
        <v>15684</v>
      </c>
      <c r="I3040" s="20" t="s">
        <v>15685</v>
      </c>
      <c r="J3040" s="20"/>
      <c r="K3040" s="20"/>
      <c r="L3040" s="20" t="s">
        <v>2434</v>
      </c>
      <c r="M3040" s="20" t="s">
        <v>1566</v>
      </c>
      <c r="N3040" s="20"/>
      <c r="O3040" s="20"/>
      <c r="P3040" s="20" t="s">
        <v>15686</v>
      </c>
      <c r="Q3040" s="20" t="s">
        <v>2051</v>
      </c>
      <c r="R3040" s="2" t="s">
        <v>2067</v>
      </c>
      <c r="S3040" s="2" t="s">
        <v>6528</v>
      </c>
      <c r="T3040" s="2" t="s">
        <v>143</v>
      </c>
      <c r="U3040" s="2"/>
      <c r="V3040" s="2"/>
    </row>
    <row r="3041" spans="1:22" ht="14.25" customHeight="1">
      <c r="A3041" s="20" t="s">
        <v>15687</v>
      </c>
      <c r="B3041" s="20" t="s">
        <v>8609</v>
      </c>
      <c r="C3041" s="20" t="s">
        <v>3361</v>
      </c>
      <c r="D3041" s="20" t="s">
        <v>15683</v>
      </c>
      <c r="E3041" s="20" t="s">
        <v>96</v>
      </c>
      <c r="F3041" s="20" t="s">
        <v>6765</v>
      </c>
      <c r="G3041" s="20" t="s">
        <v>2046</v>
      </c>
      <c r="H3041" s="20" t="s">
        <v>15688</v>
      </c>
      <c r="I3041" s="20"/>
      <c r="J3041" s="20"/>
      <c r="K3041" s="20" t="s">
        <v>8961</v>
      </c>
      <c r="L3041" s="20" t="s">
        <v>8962</v>
      </c>
      <c r="M3041" s="20" t="s">
        <v>59</v>
      </c>
      <c r="N3041" s="20"/>
      <c r="O3041" s="20"/>
      <c r="P3041" s="20" t="s">
        <v>15686</v>
      </c>
      <c r="Q3041" s="20" t="s">
        <v>2051</v>
      </c>
      <c r="R3041" s="2"/>
      <c r="S3041" s="2" t="s">
        <v>6528</v>
      </c>
      <c r="T3041" s="2" t="s">
        <v>143</v>
      </c>
      <c r="U3041" s="2"/>
      <c r="V3041" s="2"/>
    </row>
    <row r="3042" spans="1:22" ht="14.25" customHeight="1">
      <c r="A3042" s="20" t="s">
        <v>15689</v>
      </c>
      <c r="B3042" s="20" t="s">
        <v>4346</v>
      </c>
      <c r="C3042" s="20" t="s">
        <v>15690</v>
      </c>
      <c r="D3042" s="20" t="s">
        <v>15683</v>
      </c>
      <c r="E3042" s="20" t="s">
        <v>96</v>
      </c>
      <c r="F3042" s="20" t="s">
        <v>15691</v>
      </c>
      <c r="G3042" s="20" t="s">
        <v>2046</v>
      </c>
      <c r="H3042" s="20" t="s">
        <v>15692</v>
      </c>
      <c r="I3042" s="20"/>
      <c r="J3042" s="20"/>
      <c r="K3042" s="20" t="s">
        <v>8961</v>
      </c>
      <c r="L3042" s="20" t="s">
        <v>8962</v>
      </c>
      <c r="M3042" s="20" t="s">
        <v>1566</v>
      </c>
      <c r="N3042" s="20"/>
      <c r="O3042" s="20"/>
      <c r="P3042" s="20" t="s">
        <v>15686</v>
      </c>
      <c r="Q3042" s="20" t="s">
        <v>2051</v>
      </c>
      <c r="R3042" s="2" t="s">
        <v>2067</v>
      </c>
      <c r="S3042" s="2" t="s">
        <v>6528</v>
      </c>
      <c r="T3042" s="2" t="s">
        <v>143</v>
      </c>
      <c r="U3042" s="2"/>
      <c r="V3042" s="2"/>
    </row>
    <row r="3043" spans="1:22" ht="14.25" customHeight="1">
      <c r="A3043" s="20" t="s">
        <v>15693</v>
      </c>
      <c r="B3043" s="20" t="s">
        <v>15694</v>
      </c>
      <c r="C3043" s="20" t="s">
        <v>15695</v>
      </c>
      <c r="D3043" s="20" t="s">
        <v>15683</v>
      </c>
      <c r="E3043" s="20" t="s">
        <v>96</v>
      </c>
      <c r="F3043" s="20" t="s">
        <v>15696</v>
      </c>
      <c r="G3043" s="20" t="s">
        <v>2046</v>
      </c>
      <c r="H3043" s="20" t="s">
        <v>15697</v>
      </c>
      <c r="I3043" s="20" t="s">
        <v>15698</v>
      </c>
      <c r="J3043" s="20"/>
      <c r="K3043" s="20"/>
      <c r="L3043" s="20" t="s">
        <v>2434</v>
      </c>
      <c r="M3043" s="20" t="s">
        <v>1566</v>
      </c>
      <c r="N3043" s="20"/>
      <c r="O3043" s="20"/>
      <c r="P3043" s="20" t="s">
        <v>15686</v>
      </c>
      <c r="Q3043" s="20" t="s">
        <v>2051</v>
      </c>
      <c r="R3043" s="2" t="s">
        <v>2067</v>
      </c>
      <c r="S3043" s="2" t="s">
        <v>6528</v>
      </c>
      <c r="T3043" s="2" t="s">
        <v>143</v>
      </c>
      <c r="U3043" s="2"/>
      <c r="V3043" s="2"/>
    </row>
    <row r="3044" spans="1:22" ht="14.25" customHeight="1">
      <c r="A3044" s="20" t="s">
        <v>15699</v>
      </c>
      <c r="B3044" s="20" t="s">
        <v>3864</v>
      </c>
      <c r="C3044" s="20" t="s">
        <v>15700</v>
      </c>
      <c r="D3044" s="20" t="s">
        <v>15683</v>
      </c>
      <c r="E3044" s="20" t="s">
        <v>96</v>
      </c>
      <c r="F3044" s="20" t="s">
        <v>15701</v>
      </c>
      <c r="G3044" s="20" t="s">
        <v>2046</v>
      </c>
      <c r="H3044" s="20" t="s">
        <v>15702</v>
      </c>
      <c r="I3044" s="20"/>
      <c r="J3044" s="20"/>
      <c r="K3044" s="20"/>
      <c r="L3044" s="20" t="s">
        <v>2434</v>
      </c>
      <c r="M3044" s="20" t="s">
        <v>1566</v>
      </c>
      <c r="N3044" s="20"/>
      <c r="O3044" s="20"/>
      <c r="P3044" s="20" t="s">
        <v>15686</v>
      </c>
      <c r="Q3044" s="20" t="s">
        <v>2051</v>
      </c>
      <c r="R3044" s="2" t="s">
        <v>2067</v>
      </c>
      <c r="S3044" s="2" t="s">
        <v>6528</v>
      </c>
      <c r="T3044" s="2" t="s">
        <v>143</v>
      </c>
      <c r="U3044" s="2"/>
      <c r="V3044" s="2"/>
    </row>
    <row r="3045" spans="1:22" ht="14.25" customHeight="1">
      <c r="A3045" s="20" t="s">
        <v>15703</v>
      </c>
      <c r="B3045" s="20" t="s">
        <v>3155</v>
      </c>
      <c r="C3045" s="20" t="s">
        <v>15704</v>
      </c>
      <c r="D3045" s="20" t="s">
        <v>15683</v>
      </c>
      <c r="E3045" s="20" t="s">
        <v>96</v>
      </c>
      <c r="F3045" s="20" t="s">
        <v>15705</v>
      </c>
      <c r="G3045" s="20" t="s">
        <v>2046</v>
      </c>
      <c r="H3045" s="20" t="s">
        <v>15706</v>
      </c>
      <c r="I3045" s="20"/>
      <c r="J3045" s="20"/>
      <c r="K3045" s="20" t="s">
        <v>8961</v>
      </c>
      <c r="L3045" s="20" t="s">
        <v>8962</v>
      </c>
      <c r="M3045" s="20" t="s">
        <v>60</v>
      </c>
      <c r="N3045" s="20"/>
      <c r="O3045" s="20"/>
      <c r="P3045" s="20" t="s">
        <v>15686</v>
      </c>
      <c r="Q3045" s="20" t="s">
        <v>2051</v>
      </c>
      <c r="R3045" s="2"/>
      <c r="S3045" s="2" t="s">
        <v>6528</v>
      </c>
      <c r="T3045" s="2" t="s">
        <v>143</v>
      </c>
      <c r="U3045" s="2"/>
      <c r="V3045" s="2"/>
    </row>
    <row r="3046" spans="1:22" ht="14.25" customHeight="1">
      <c r="A3046" s="20" t="s">
        <v>15707</v>
      </c>
      <c r="B3046" s="20" t="s">
        <v>2805</v>
      </c>
      <c r="C3046" s="20" t="s">
        <v>15708</v>
      </c>
      <c r="D3046" s="20" t="s">
        <v>15683</v>
      </c>
      <c r="E3046" s="20" t="s">
        <v>96</v>
      </c>
      <c r="F3046" s="20" t="s">
        <v>15709</v>
      </c>
      <c r="G3046" s="20" t="s">
        <v>2046</v>
      </c>
      <c r="H3046" s="20" t="s">
        <v>15710</v>
      </c>
      <c r="I3046" s="20" t="s">
        <v>15711</v>
      </c>
      <c r="J3046" s="20"/>
      <c r="K3046" s="20"/>
      <c r="L3046" s="20" t="s">
        <v>2434</v>
      </c>
      <c r="M3046" s="20" t="s">
        <v>1566</v>
      </c>
      <c r="N3046" s="20"/>
      <c r="O3046" s="20"/>
      <c r="P3046" s="20" t="s">
        <v>15686</v>
      </c>
      <c r="Q3046" s="20" t="s">
        <v>2051</v>
      </c>
      <c r="R3046" s="2" t="s">
        <v>2067</v>
      </c>
      <c r="S3046" s="2" t="s">
        <v>6528</v>
      </c>
      <c r="T3046" s="2" t="s">
        <v>143</v>
      </c>
      <c r="U3046" s="2"/>
      <c r="V3046" s="2"/>
    </row>
    <row r="3047" spans="1:22" ht="14.25" customHeight="1">
      <c r="A3047" s="20" t="s">
        <v>15712</v>
      </c>
      <c r="B3047" s="20" t="s">
        <v>2443</v>
      </c>
      <c r="C3047" s="20" t="s">
        <v>15713</v>
      </c>
      <c r="D3047" s="20" t="s">
        <v>15683</v>
      </c>
      <c r="E3047" s="20" t="s">
        <v>96</v>
      </c>
      <c r="F3047" s="20" t="s">
        <v>8192</v>
      </c>
      <c r="G3047" s="20" t="s">
        <v>2046</v>
      </c>
      <c r="H3047" s="20" t="s">
        <v>15714</v>
      </c>
      <c r="I3047" s="20" t="s">
        <v>15715</v>
      </c>
      <c r="J3047" s="20"/>
      <c r="K3047" s="20"/>
      <c r="L3047" s="20" t="s">
        <v>2434</v>
      </c>
      <c r="M3047" s="20" t="s">
        <v>1566</v>
      </c>
      <c r="N3047" s="20"/>
      <c r="O3047" s="20"/>
      <c r="P3047" s="20" t="s">
        <v>15686</v>
      </c>
      <c r="Q3047" s="20" t="s">
        <v>2051</v>
      </c>
      <c r="R3047" s="2" t="s">
        <v>2067</v>
      </c>
      <c r="S3047" s="2" t="s">
        <v>6528</v>
      </c>
      <c r="T3047" s="2" t="s">
        <v>143</v>
      </c>
      <c r="U3047" s="2"/>
      <c r="V3047" s="2"/>
    </row>
    <row r="3048" spans="1:22" ht="14.25" customHeight="1">
      <c r="A3048" s="20" t="s">
        <v>15716</v>
      </c>
      <c r="B3048" s="20" t="s">
        <v>15717</v>
      </c>
      <c r="C3048" s="20" t="s">
        <v>15718</v>
      </c>
      <c r="D3048" s="20" t="s">
        <v>15683</v>
      </c>
      <c r="E3048" s="20" t="s">
        <v>96</v>
      </c>
      <c r="F3048" s="20" t="s">
        <v>15719</v>
      </c>
      <c r="G3048" s="20" t="s">
        <v>2046</v>
      </c>
      <c r="H3048" s="20" t="s">
        <v>15720</v>
      </c>
      <c r="I3048" s="20" t="s">
        <v>15721</v>
      </c>
      <c r="J3048" s="20"/>
      <c r="K3048" s="20"/>
      <c r="L3048" s="20" t="s">
        <v>2434</v>
      </c>
      <c r="M3048" s="20" t="s">
        <v>1566</v>
      </c>
      <c r="N3048" s="20"/>
      <c r="O3048" s="20"/>
      <c r="P3048" s="20" t="s">
        <v>15686</v>
      </c>
      <c r="Q3048" s="20" t="s">
        <v>2051</v>
      </c>
      <c r="R3048" s="2" t="s">
        <v>2067</v>
      </c>
      <c r="S3048" s="2" t="s">
        <v>6528</v>
      </c>
      <c r="T3048" s="2" t="s">
        <v>143</v>
      </c>
      <c r="U3048" s="2"/>
      <c r="V3048" s="2"/>
    </row>
    <row r="3049" spans="1:22" ht="14.25" customHeight="1">
      <c r="A3049" s="20" t="s">
        <v>15722</v>
      </c>
      <c r="B3049" s="20" t="s">
        <v>5547</v>
      </c>
      <c r="C3049" s="20" t="s">
        <v>15723</v>
      </c>
      <c r="D3049" s="20" t="s">
        <v>15683</v>
      </c>
      <c r="E3049" s="20" t="s">
        <v>96</v>
      </c>
      <c r="F3049" s="20" t="s">
        <v>15724</v>
      </c>
      <c r="G3049" s="20" t="s">
        <v>2046</v>
      </c>
      <c r="H3049" s="20"/>
      <c r="I3049" s="20"/>
      <c r="J3049" s="20"/>
      <c r="K3049" s="20"/>
      <c r="L3049" s="20" t="s">
        <v>2434</v>
      </c>
      <c r="M3049" s="20" t="s">
        <v>1566</v>
      </c>
      <c r="N3049" s="20"/>
      <c r="O3049" s="20"/>
      <c r="P3049" s="20" t="s">
        <v>15686</v>
      </c>
      <c r="Q3049" s="20"/>
      <c r="R3049" s="2" t="s">
        <v>2067</v>
      </c>
      <c r="S3049" s="2" t="s">
        <v>6528</v>
      </c>
      <c r="T3049" s="2" t="s">
        <v>143</v>
      </c>
      <c r="U3049" s="2"/>
      <c r="V3049" s="2"/>
    </row>
    <row r="3050" spans="1:22" ht="14.25" customHeight="1">
      <c r="A3050" s="20" t="s">
        <v>15725</v>
      </c>
      <c r="B3050" s="20" t="s">
        <v>15726</v>
      </c>
      <c r="C3050" s="20" t="s">
        <v>15727</v>
      </c>
      <c r="D3050" s="20" t="s">
        <v>15728</v>
      </c>
      <c r="E3050" s="20" t="s">
        <v>264</v>
      </c>
      <c r="F3050" s="20" t="s">
        <v>15729</v>
      </c>
      <c r="G3050" s="20" t="s">
        <v>2091</v>
      </c>
      <c r="H3050" s="20" t="s">
        <v>15730</v>
      </c>
      <c r="I3050" s="20" t="s">
        <v>15731</v>
      </c>
      <c r="J3050" s="20" t="s">
        <v>15732</v>
      </c>
      <c r="K3050" s="20" t="s">
        <v>15733</v>
      </c>
      <c r="L3050" s="20" t="s">
        <v>15734</v>
      </c>
      <c r="M3050" s="20" t="s">
        <v>1566</v>
      </c>
      <c r="N3050" s="20"/>
      <c r="O3050" s="20"/>
      <c r="P3050" s="20" t="s">
        <v>15735</v>
      </c>
      <c r="Q3050" s="20" t="s">
        <v>2051</v>
      </c>
      <c r="R3050" s="2" t="s">
        <v>2067</v>
      </c>
      <c r="S3050" s="2" t="s">
        <v>6528</v>
      </c>
      <c r="T3050" s="2" t="s">
        <v>15736</v>
      </c>
      <c r="U3050" s="2"/>
      <c r="V3050" s="2"/>
    </row>
    <row r="3051" spans="1:22" ht="14.25" customHeight="1">
      <c r="A3051" s="20" t="s">
        <v>15737</v>
      </c>
      <c r="B3051" s="20" t="s">
        <v>5571</v>
      </c>
      <c r="C3051" s="20" t="s">
        <v>9558</v>
      </c>
      <c r="D3051" s="20" t="s">
        <v>15728</v>
      </c>
      <c r="E3051" s="20" t="s">
        <v>264</v>
      </c>
      <c r="F3051" s="20" t="s">
        <v>15738</v>
      </c>
      <c r="G3051" s="20" t="s">
        <v>2091</v>
      </c>
      <c r="H3051" s="20" t="s">
        <v>15739</v>
      </c>
      <c r="I3051" s="20" t="s">
        <v>9044</v>
      </c>
      <c r="J3051" s="20" t="s">
        <v>9044</v>
      </c>
      <c r="K3051" s="20" t="s">
        <v>15733</v>
      </c>
      <c r="L3051" s="20" t="s">
        <v>15734</v>
      </c>
      <c r="M3051" s="20" t="s">
        <v>1566</v>
      </c>
      <c r="N3051" s="20"/>
      <c r="O3051" s="20"/>
      <c r="P3051" s="20" t="s">
        <v>15735</v>
      </c>
      <c r="Q3051" s="20" t="s">
        <v>2051</v>
      </c>
      <c r="R3051" s="2" t="s">
        <v>2067</v>
      </c>
      <c r="S3051" s="2" t="s">
        <v>6528</v>
      </c>
      <c r="T3051" s="2" t="s">
        <v>15736</v>
      </c>
      <c r="U3051" s="2"/>
      <c r="V3051" s="2"/>
    </row>
    <row r="3052" spans="1:22" ht="14.25" customHeight="1">
      <c r="A3052" s="20" t="s">
        <v>15740</v>
      </c>
      <c r="B3052" s="20" t="s">
        <v>5996</v>
      </c>
      <c r="C3052" s="20" t="s">
        <v>7775</v>
      </c>
      <c r="D3052" s="20" t="s">
        <v>15728</v>
      </c>
      <c r="E3052" s="20" t="s">
        <v>264</v>
      </c>
      <c r="F3052" s="20" t="s">
        <v>15741</v>
      </c>
      <c r="G3052" s="20" t="s">
        <v>2091</v>
      </c>
      <c r="H3052" s="20" t="s">
        <v>15742</v>
      </c>
      <c r="I3052" s="20" t="s">
        <v>15743</v>
      </c>
      <c r="J3052" s="20" t="s">
        <v>15744</v>
      </c>
      <c r="K3052" s="20" t="s">
        <v>15733</v>
      </c>
      <c r="L3052" s="20" t="s">
        <v>15734</v>
      </c>
      <c r="M3052" s="20" t="s">
        <v>1566</v>
      </c>
      <c r="N3052" s="20"/>
      <c r="O3052" s="20"/>
      <c r="P3052" s="20" t="s">
        <v>15735</v>
      </c>
      <c r="Q3052" s="20" t="s">
        <v>2051</v>
      </c>
      <c r="R3052" s="2" t="s">
        <v>2067</v>
      </c>
      <c r="S3052" s="2" t="s">
        <v>6528</v>
      </c>
      <c r="T3052" s="2" t="s">
        <v>15736</v>
      </c>
      <c r="U3052" s="2"/>
      <c r="V3052" s="2"/>
    </row>
    <row r="3053" spans="1:22" ht="14.25" customHeight="1">
      <c r="A3053" s="20" t="s">
        <v>15745</v>
      </c>
      <c r="B3053" s="20" t="s">
        <v>5701</v>
      </c>
      <c r="C3053" s="20" t="s">
        <v>15746</v>
      </c>
      <c r="D3053" s="20" t="s">
        <v>15728</v>
      </c>
      <c r="E3053" s="20" t="s">
        <v>264</v>
      </c>
      <c r="F3053" s="20" t="s">
        <v>15747</v>
      </c>
      <c r="G3053" s="20" t="s">
        <v>2091</v>
      </c>
      <c r="H3053" s="20" t="s">
        <v>15748</v>
      </c>
      <c r="I3053" s="20" t="s">
        <v>15749</v>
      </c>
      <c r="J3053" s="20" t="s">
        <v>15750</v>
      </c>
      <c r="K3053" s="20" t="s">
        <v>15733</v>
      </c>
      <c r="L3053" s="20" t="s">
        <v>15734</v>
      </c>
      <c r="M3053" s="20" t="s">
        <v>1566</v>
      </c>
      <c r="N3053" s="20"/>
      <c r="O3053" s="20"/>
      <c r="P3053" s="20" t="s">
        <v>15735</v>
      </c>
      <c r="Q3053" s="20" t="s">
        <v>2051</v>
      </c>
      <c r="R3053" s="2" t="s">
        <v>2067</v>
      </c>
      <c r="S3053" s="2" t="s">
        <v>6528</v>
      </c>
      <c r="T3053" s="2" t="s">
        <v>15736</v>
      </c>
      <c r="U3053" s="2"/>
      <c r="V3053" s="2"/>
    </row>
    <row r="3054" spans="1:22" ht="14.25" customHeight="1">
      <c r="A3054" s="20" t="s">
        <v>15751</v>
      </c>
      <c r="B3054" s="20" t="s">
        <v>5729</v>
      </c>
      <c r="C3054" s="20" t="s">
        <v>2459</v>
      </c>
      <c r="D3054" s="20" t="s">
        <v>15728</v>
      </c>
      <c r="E3054" s="20" t="s">
        <v>264</v>
      </c>
      <c r="F3054" s="20" t="s">
        <v>15738</v>
      </c>
      <c r="G3054" s="20" t="s">
        <v>2091</v>
      </c>
      <c r="H3054" s="20" t="s">
        <v>15752</v>
      </c>
      <c r="I3054" s="20" t="s">
        <v>9044</v>
      </c>
      <c r="J3054" s="20" t="s">
        <v>9044</v>
      </c>
      <c r="K3054" s="20" t="s">
        <v>15733</v>
      </c>
      <c r="L3054" s="20" t="s">
        <v>15734</v>
      </c>
      <c r="M3054" s="20" t="s">
        <v>1566</v>
      </c>
      <c r="N3054" s="20"/>
      <c r="O3054" s="20"/>
      <c r="P3054" s="20" t="s">
        <v>15735</v>
      </c>
      <c r="Q3054" s="20" t="s">
        <v>2051</v>
      </c>
      <c r="R3054" s="2" t="s">
        <v>2067</v>
      </c>
      <c r="S3054" s="2" t="s">
        <v>6528</v>
      </c>
      <c r="T3054" s="2" t="s">
        <v>15736</v>
      </c>
      <c r="U3054" s="2"/>
      <c r="V3054" s="2"/>
    </row>
    <row r="3055" spans="1:22" ht="14.25" customHeight="1">
      <c r="A3055" s="20" t="s">
        <v>15753</v>
      </c>
      <c r="B3055" s="20" t="s">
        <v>3176</v>
      </c>
      <c r="C3055" s="20" t="s">
        <v>15754</v>
      </c>
      <c r="D3055" s="20" t="s">
        <v>15728</v>
      </c>
      <c r="E3055" s="20" t="s">
        <v>264</v>
      </c>
      <c r="F3055" s="20" t="s">
        <v>15755</v>
      </c>
      <c r="G3055" s="20" t="s">
        <v>2091</v>
      </c>
      <c r="H3055" s="20" t="s">
        <v>15756</v>
      </c>
      <c r="I3055" s="20" t="s">
        <v>9044</v>
      </c>
      <c r="J3055" s="20" t="s">
        <v>15757</v>
      </c>
      <c r="K3055" s="20" t="s">
        <v>15733</v>
      </c>
      <c r="L3055" s="20" t="s">
        <v>15734</v>
      </c>
      <c r="M3055" s="20" t="s">
        <v>1566</v>
      </c>
      <c r="N3055" s="20"/>
      <c r="O3055" s="20"/>
      <c r="P3055" s="20" t="s">
        <v>15735</v>
      </c>
      <c r="Q3055" s="20" t="s">
        <v>2051</v>
      </c>
      <c r="R3055" s="2" t="s">
        <v>2067</v>
      </c>
      <c r="S3055" s="2" t="s">
        <v>6528</v>
      </c>
      <c r="T3055" s="2" t="s">
        <v>15736</v>
      </c>
      <c r="U3055" s="2"/>
      <c r="V3055" s="2"/>
    </row>
    <row r="3056" spans="1:22" ht="14.25" customHeight="1">
      <c r="A3056" s="20" t="s">
        <v>15758</v>
      </c>
      <c r="B3056" s="20" t="s">
        <v>2515</v>
      </c>
      <c r="C3056" s="20" t="s">
        <v>4617</v>
      </c>
      <c r="D3056" s="20" t="s">
        <v>15728</v>
      </c>
      <c r="E3056" s="20" t="s">
        <v>264</v>
      </c>
      <c r="F3056" s="20" t="s">
        <v>15215</v>
      </c>
      <c r="G3056" s="20" t="s">
        <v>2091</v>
      </c>
      <c r="H3056" s="20" t="s">
        <v>15759</v>
      </c>
      <c r="I3056" s="20" t="s">
        <v>15760</v>
      </c>
      <c r="J3056" s="20" t="s">
        <v>15761</v>
      </c>
      <c r="K3056" s="20" t="s">
        <v>15733</v>
      </c>
      <c r="L3056" s="20" t="s">
        <v>15734</v>
      </c>
      <c r="M3056" s="20" t="s">
        <v>60</v>
      </c>
      <c r="N3056" s="20"/>
      <c r="O3056" s="20"/>
      <c r="P3056" s="20" t="s">
        <v>15735</v>
      </c>
      <c r="Q3056" s="20" t="s">
        <v>2051</v>
      </c>
      <c r="R3056" s="2"/>
      <c r="S3056" s="2" t="s">
        <v>6528</v>
      </c>
      <c r="T3056" s="2" t="s">
        <v>15736</v>
      </c>
      <c r="U3056" s="2"/>
      <c r="V3056" s="2"/>
    </row>
    <row r="3057" spans="1:22" ht="14.25" customHeight="1">
      <c r="A3057" s="20" t="s">
        <v>15762</v>
      </c>
      <c r="B3057" s="20" t="s">
        <v>15763</v>
      </c>
      <c r="C3057" s="20" t="s">
        <v>15764</v>
      </c>
      <c r="D3057" s="20" t="s">
        <v>15728</v>
      </c>
      <c r="E3057" s="20" t="s">
        <v>264</v>
      </c>
      <c r="F3057" s="20" t="s">
        <v>15765</v>
      </c>
      <c r="G3057" s="20" t="s">
        <v>2091</v>
      </c>
      <c r="H3057" s="20" t="s">
        <v>15766</v>
      </c>
      <c r="I3057" s="20" t="s">
        <v>9044</v>
      </c>
      <c r="J3057" s="20" t="s">
        <v>15767</v>
      </c>
      <c r="K3057" s="20" t="s">
        <v>15733</v>
      </c>
      <c r="L3057" s="20" t="s">
        <v>15734</v>
      </c>
      <c r="M3057" s="20" t="s">
        <v>1566</v>
      </c>
      <c r="N3057" s="20"/>
      <c r="O3057" s="20"/>
      <c r="P3057" s="20" t="s">
        <v>15735</v>
      </c>
      <c r="Q3057" s="20" t="s">
        <v>2051</v>
      </c>
      <c r="R3057" s="2" t="s">
        <v>2067</v>
      </c>
      <c r="S3057" s="2" t="s">
        <v>6528</v>
      </c>
      <c r="T3057" s="2" t="s">
        <v>15736</v>
      </c>
      <c r="U3057" s="2"/>
      <c r="V3057" s="2"/>
    </row>
    <row r="3058" spans="1:22" ht="14.25" customHeight="1">
      <c r="A3058" s="20" t="s">
        <v>15768</v>
      </c>
      <c r="B3058" s="20" t="s">
        <v>15769</v>
      </c>
      <c r="C3058" s="20" t="s">
        <v>3222</v>
      </c>
      <c r="D3058" s="20" t="s">
        <v>1649</v>
      </c>
      <c r="E3058" s="20" t="s">
        <v>96</v>
      </c>
      <c r="F3058" s="20" t="s">
        <v>15770</v>
      </c>
      <c r="G3058" s="20" t="s">
        <v>2046</v>
      </c>
      <c r="H3058" s="20" t="s">
        <v>15771</v>
      </c>
      <c r="I3058" s="20" t="s">
        <v>15772</v>
      </c>
      <c r="J3058" s="20"/>
      <c r="K3058" s="20"/>
      <c r="L3058" s="20" t="s">
        <v>3198</v>
      </c>
      <c r="M3058" s="20" t="s">
        <v>1566</v>
      </c>
      <c r="N3058" s="20"/>
      <c r="O3058" s="20"/>
      <c r="P3058" s="20" t="s">
        <v>15773</v>
      </c>
      <c r="Q3058" s="20" t="s">
        <v>2051</v>
      </c>
      <c r="R3058" s="2" t="s">
        <v>2067</v>
      </c>
      <c r="S3058" s="2" t="s">
        <v>6679</v>
      </c>
      <c r="T3058" s="2" t="s">
        <v>105</v>
      </c>
      <c r="U3058" s="2"/>
      <c r="V3058" s="2"/>
    </row>
    <row r="3059" spans="1:22" ht="14.25" customHeight="1">
      <c r="A3059" s="20" t="s">
        <v>15774</v>
      </c>
      <c r="B3059" s="20" t="s">
        <v>5231</v>
      </c>
      <c r="C3059" s="20" t="s">
        <v>15775</v>
      </c>
      <c r="D3059" s="20" t="s">
        <v>1649</v>
      </c>
      <c r="E3059" s="20" t="s">
        <v>96</v>
      </c>
      <c r="F3059" s="20" t="s">
        <v>15776</v>
      </c>
      <c r="G3059" s="20" t="s">
        <v>2046</v>
      </c>
      <c r="H3059" s="20" t="s">
        <v>15777</v>
      </c>
      <c r="I3059" s="20"/>
      <c r="J3059" s="20"/>
      <c r="K3059" s="20"/>
      <c r="L3059" s="20" t="s">
        <v>3198</v>
      </c>
      <c r="M3059" s="20" t="s">
        <v>1566</v>
      </c>
      <c r="N3059" s="20"/>
      <c r="O3059" s="20"/>
      <c r="P3059" s="20" t="s">
        <v>15773</v>
      </c>
      <c r="Q3059" s="20" t="s">
        <v>2051</v>
      </c>
      <c r="R3059" s="2" t="s">
        <v>2067</v>
      </c>
      <c r="S3059" s="2" t="s">
        <v>6553</v>
      </c>
      <c r="T3059" s="2" t="s">
        <v>105</v>
      </c>
      <c r="U3059" s="2"/>
      <c r="V3059" s="2"/>
    </row>
    <row r="3060" spans="1:22" ht="14.25" customHeight="1">
      <c r="A3060" s="20" t="s">
        <v>15778</v>
      </c>
      <c r="B3060" s="20" t="s">
        <v>15779</v>
      </c>
      <c r="C3060" s="20" t="s">
        <v>15780</v>
      </c>
      <c r="D3060" s="20" t="s">
        <v>1649</v>
      </c>
      <c r="E3060" s="20" t="s">
        <v>96</v>
      </c>
      <c r="F3060" s="20" t="s">
        <v>1821</v>
      </c>
      <c r="G3060" s="20" t="s">
        <v>2046</v>
      </c>
      <c r="H3060" s="20" t="s">
        <v>15781</v>
      </c>
      <c r="I3060" s="20"/>
      <c r="J3060" s="20"/>
      <c r="K3060" s="20"/>
      <c r="L3060" s="20" t="s">
        <v>3198</v>
      </c>
      <c r="M3060" s="20"/>
      <c r="N3060" s="20"/>
      <c r="O3060" s="20"/>
      <c r="P3060" s="20" t="s">
        <v>15773</v>
      </c>
      <c r="Q3060" s="20" t="s">
        <v>2051</v>
      </c>
      <c r="R3060" s="2"/>
      <c r="S3060" s="16" t="s">
        <v>6563</v>
      </c>
      <c r="T3060" s="2" t="s">
        <v>105</v>
      </c>
      <c r="U3060" s="2"/>
      <c r="V3060" s="2"/>
    </row>
    <row r="3061" spans="1:22" ht="14.25" customHeight="1">
      <c r="A3061" s="20" t="s">
        <v>15782</v>
      </c>
      <c r="B3061" s="20" t="s">
        <v>5004</v>
      </c>
      <c r="C3061" s="20" t="s">
        <v>15783</v>
      </c>
      <c r="D3061" s="20" t="s">
        <v>1649</v>
      </c>
      <c r="E3061" s="20" t="s">
        <v>96</v>
      </c>
      <c r="F3061" s="20" t="s">
        <v>1825</v>
      </c>
      <c r="G3061" s="20" t="s">
        <v>2046</v>
      </c>
      <c r="H3061" s="20" t="s">
        <v>15784</v>
      </c>
      <c r="I3061" s="20" t="s">
        <v>15785</v>
      </c>
      <c r="J3061" s="20"/>
      <c r="K3061" s="20"/>
      <c r="L3061" s="20" t="s">
        <v>3198</v>
      </c>
      <c r="M3061" s="20"/>
      <c r="N3061" s="20"/>
      <c r="O3061" s="20"/>
      <c r="P3061" s="20" t="s">
        <v>15773</v>
      </c>
      <c r="Q3061" s="20" t="s">
        <v>2051</v>
      </c>
      <c r="R3061" s="2"/>
      <c r="S3061" s="16" t="s">
        <v>6563</v>
      </c>
      <c r="T3061" s="2" t="s">
        <v>105</v>
      </c>
      <c r="U3061" s="2"/>
      <c r="V3061" s="2"/>
    </row>
    <row r="3062" spans="1:22" ht="14.25" customHeight="1">
      <c r="A3062" s="20" t="s">
        <v>15786</v>
      </c>
      <c r="B3062" s="20" t="s">
        <v>4943</v>
      </c>
      <c r="C3062" s="20" t="s">
        <v>15787</v>
      </c>
      <c r="D3062" s="20" t="s">
        <v>1649</v>
      </c>
      <c r="E3062" s="20" t="s">
        <v>96</v>
      </c>
      <c r="F3062" s="20" t="s">
        <v>4083</v>
      </c>
      <c r="G3062" s="20" t="s">
        <v>2046</v>
      </c>
      <c r="H3062" s="20" t="s">
        <v>15788</v>
      </c>
      <c r="I3062" s="20"/>
      <c r="J3062" s="20"/>
      <c r="K3062" s="20"/>
      <c r="L3062" s="20" t="s">
        <v>3198</v>
      </c>
      <c r="M3062" s="20" t="s">
        <v>1566</v>
      </c>
      <c r="N3062" s="20"/>
      <c r="O3062" s="20"/>
      <c r="P3062" s="20" t="s">
        <v>15773</v>
      </c>
      <c r="Q3062" s="20" t="s">
        <v>2051</v>
      </c>
      <c r="R3062" s="2" t="s">
        <v>2052</v>
      </c>
      <c r="S3062" s="2" t="s">
        <v>6528</v>
      </c>
      <c r="T3062" s="2" t="s">
        <v>105</v>
      </c>
      <c r="U3062" s="2"/>
      <c r="V3062" s="2"/>
    </row>
    <row r="3063" spans="1:22" ht="14.25" customHeight="1">
      <c r="A3063" s="20" t="s">
        <v>15789</v>
      </c>
      <c r="B3063" s="20" t="s">
        <v>15790</v>
      </c>
      <c r="C3063" s="20" t="s">
        <v>15791</v>
      </c>
      <c r="D3063" s="20" t="s">
        <v>1649</v>
      </c>
      <c r="E3063" s="20" t="s">
        <v>96</v>
      </c>
      <c r="F3063" s="20" t="s">
        <v>4565</v>
      </c>
      <c r="G3063" s="20" t="s">
        <v>2046</v>
      </c>
      <c r="H3063" s="20" t="s">
        <v>15792</v>
      </c>
      <c r="I3063" s="20" t="s">
        <v>15793</v>
      </c>
      <c r="J3063" s="20"/>
      <c r="K3063" s="20"/>
      <c r="L3063" s="20" t="s">
        <v>3198</v>
      </c>
      <c r="M3063" s="20" t="s">
        <v>1566</v>
      </c>
      <c r="N3063" s="20"/>
      <c r="O3063" s="20"/>
      <c r="P3063" s="20" t="s">
        <v>15773</v>
      </c>
      <c r="Q3063" s="20" t="s">
        <v>2051</v>
      </c>
      <c r="R3063" s="2" t="s">
        <v>2067</v>
      </c>
      <c r="S3063" s="2" t="s">
        <v>6528</v>
      </c>
      <c r="T3063" s="2" t="s">
        <v>105</v>
      </c>
      <c r="U3063" s="2"/>
      <c r="V3063" s="2"/>
    </row>
    <row r="3064" spans="1:22" ht="14.25" customHeight="1">
      <c r="A3064" s="20" t="s">
        <v>15794</v>
      </c>
      <c r="B3064" s="20" t="s">
        <v>15795</v>
      </c>
      <c r="C3064" s="20" t="s">
        <v>2430</v>
      </c>
      <c r="D3064" s="20" t="s">
        <v>1649</v>
      </c>
      <c r="E3064" s="20" t="s">
        <v>96</v>
      </c>
      <c r="F3064" s="20" t="s">
        <v>15796</v>
      </c>
      <c r="G3064" s="20" t="s">
        <v>2046</v>
      </c>
      <c r="H3064" s="20" t="s">
        <v>15797</v>
      </c>
      <c r="I3064" s="20"/>
      <c r="J3064" s="20"/>
      <c r="K3064" s="20"/>
      <c r="L3064" s="20" t="s">
        <v>3198</v>
      </c>
      <c r="M3064" s="20" t="s">
        <v>6585</v>
      </c>
      <c r="N3064" s="20"/>
      <c r="O3064" s="20"/>
      <c r="P3064" s="20" t="s">
        <v>15773</v>
      </c>
      <c r="Q3064" s="20" t="s">
        <v>2051</v>
      </c>
      <c r="R3064" s="2"/>
      <c r="S3064" s="16" t="s">
        <v>6586</v>
      </c>
      <c r="T3064" s="2" t="s">
        <v>105</v>
      </c>
      <c r="U3064" s="2"/>
      <c r="V3064" s="2"/>
    </row>
    <row r="3065" spans="1:22" ht="14.25" customHeight="1">
      <c r="A3065" s="20" t="s">
        <v>15798</v>
      </c>
      <c r="B3065" s="20" t="s">
        <v>4440</v>
      </c>
      <c r="C3065" s="20" t="s">
        <v>15799</v>
      </c>
      <c r="D3065" s="20" t="s">
        <v>1649</v>
      </c>
      <c r="E3065" s="20" t="s">
        <v>96</v>
      </c>
      <c r="F3065" s="20" t="s">
        <v>15800</v>
      </c>
      <c r="G3065" s="20" t="s">
        <v>2046</v>
      </c>
      <c r="H3065" s="20" t="s">
        <v>15801</v>
      </c>
      <c r="I3065" s="20" t="s">
        <v>15802</v>
      </c>
      <c r="J3065" s="20" t="s">
        <v>3198</v>
      </c>
      <c r="K3065" s="20"/>
      <c r="L3065" s="20" t="s">
        <v>3198</v>
      </c>
      <c r="M3065" s="20" t="s">
        <v>60</v>
      </c>
      <c r="N3065" s="20"/>
      <c r="O3065" s="20"/>
      <c r="P3065" s="20" t="s">
        <v>15773</v>
      </c>
      <c r="Q3065" s="20" t="s">
        <v>2051</v>
      </c>
      <c r="R3065" s="2"/>
      <c r="S3065" s="2" t="s">
        <v>6528</v>
      </c>
      <c r="T3065" s="2" t="s">
        <v>105</v>
      </c>
      <c r="U3065" s="2"/>
      <c r="V3065" s="2"/>
    </row>
    <row r="3066" spans="1:22" ht="14.25" customHeight="1">
      <c r="A3066" s="20" t="s">
        <v>15803</v>
      </c>
      <c r="B3066" s="20" t="s">
        <v>4440</v>
      </c>
      <c r="C3066" s="20" t="s">
        <v>15804</v>
      </c>
      <c r="D3066" s="20" t="s">
        <v>1649</v>
      </c>
      <c r="E3066" s="20" t="s">
        <v>96</v>
      </c>
      <c r="F3066" s="20" t="s">
        <v>1648</v>
      </c>
      <c r="G3066" s="20" t="s">
        <v>2046</v>
      </c>
      <c r="H3066" s="20" t="s">
        <v>15805</v>
      </c>
      <c r="I3066" s="20" t="s">
        <v>15806</v>
      </c>
      <c r="J3066" s="20"/>
      <c r="K3066" s="20"/>
      <c r="L3066" s="20" t="s">
        <v>3198</v>
      </c>
      <c r="M3066" s="20" t="s">
        <v>59</v>
      </c>
      <c r="N3066" s="20"/>
      <c r="O3066" s="20"/>
      <c r="P3066" s="20" t="s">
        <v>15773</v>
      </c>
      <c r="Q3066" s="20" t="s">
        <v>2051</v>
      </c>
      <c r="R3066" s="2"/>
      <c r="S3066" s="16" t="s">
        <v>6863</v>
      </c>
      <c r="T3066" s="2" t="s">
        <v>105</v>
      </c>
      <c r="U3066" s="2"/>
      <c r="V3066" s="2"/>
    </row>
    <row r="3067" spans="1:22" ht="14.25" customHeight="1">
      <c r="A3067" s="20" t="s">
        <v>15807</v>
      </c>
      <c r="B3067" s="20" t="s">
        <v>15808</v>
      </c>
      <c r="C3067" s="20" t="s">
        <v>15809</v>
      </c>
      <c r="D3067" s="20" t="s">
        <v>1649</v>
      </c>
      <c r="E3067" s="20" t="s">
        <v>96</v>
      </c>
      <c r="F3067" s="20" t="s">
        <v>15810</v>
      </c>
      <c r="G3067" s="20" t="s">
        <v>2046</v>
      </c>
      <c r="H3067" s="20" t="s">
        <v>15811</v>
      </c>
      <c r="I3067" s="20"/>
      <c r="J3067" s="20"/>
      <c r="K3067" s="20"/>
      <c r="L3067" s="20" t="s">
        <v>3198</v>
      </c>
      <c r="M3067" s="20" t="s">
        <v>6585</v>
      </c>
      <c r="N3067" s="20"/>
      <c r="O3067" s="20"/>
      <c r="P3067" s="20" t="s">
        <v>15773</v>
      </c>
      <c r="Q3067" s="20" t="s">
        <v>2051</v>
      </c>
      <c r="R3067" s="2"/>
      <c r="S3067" s="16" t="s">
        <v>6586</v>
      </c>
      <c r="T3067" s="2" t="s">
        <v>105</v>
      </c>
      <c r="U3067" s="2"/>
      <c r="V3067" s="2"/>
    </row>
    <row r="3068" spans="1:22" ht="14.25" customHeight="1">
      <c r="A3068" s="20" t="s">
        <v>15812</v>
      </c>
      <c r="B3068" s="20" t="s">
        <v>15813</v>
      </c>
      <c r="C3068" s="20" t="s">
        <v>15814</v>
      </c>
      <c r="D3068" s="20" t="s">
        <v>1649</v>
      </c>
      <c r="E3068" s="20" t="s">
        <v>96</v>
      </c>
      <c r="F3068" s="20" t="s">
        <v>15815</v>
      </c>
      <c r="G3068" s="20" t="s">
        <v>2046</v>
      </c>
      <c r="H3068" s="20" t="s">
        <v>15816</v>
      </c>
      <c r="I3068" s="20"/>
      <c r="J3068" s="20"/>
      <c r="K3068" s="20"/>
      <c r="L3068" s="20" t="s">
        <v>3198</v>
      </c>
      <c r="M3068" s="20" t="s">
        <v>1566</v>
      </c>
      <c r="N3068" s="20"/>
      <c r="O3068" s="20"/>
      <c r="P3068" s="20" t="s">
        <v>15773</v>
      </c>
      <c r="Q3068" s="20" t="s">
        <v>2051</v>
      </c>
      <c r="R3068" s="2" t="s">
        <v>2200</v>
      </c>
      <c r="S3068" s="2" t="s">
        <v>6528</v>
      </c>
      <c r="T3068" s="2" t="s">
        <v>105</v>
      </c>
      <c r="U3068" s="2"/>
      <c r="V3068" s="2"/>
    </row>
    <row r="3069" spans="1:22" ht="14.25" customHeight="1">
      <c r="A3069" s="20" t="s">
        <v>15817</v>
      </c>
      <c r="B3069" s="20" t="s">
        <v>6296</v>
      </c>
      <c r="C3069" s="20" t="s">
        <v>15818</v>
      </c>
      <c r="D3069" s="20" t="s">
        <v>1649</v>
      </c>
      <c r="E3069" s="20" t="s">
        <v>96</v>
      </c>
      <c r="F3069" s="20" t="s">
        <v>15819</v>
      </c>
      <c r="G3069" s="20" t="s">
        <v>2046</v>
      </c>
      <c r="H3069" s="20" t="s">
        <v>15820</v>
      </c>
      <c r="I3069" s="20"/>
      <c r="J3069" s="20"/>
      <c r="K3069" s="20"/>
      <c r="L3069" s="20" t="s">
        <v>3198</v>
      </c>
      <c r="M3069" s="20" t="s">
        <v>1566</v>
      </c>
      <c r="N3069" s="20"/>
      <c r="O3069" s="20"/>
      <c r="P3069" s="20" t="s">
        <v>15773</v>
      </c>
      <c r="Q3069" s="20" t="s">
        <v>2051</v>
      </c>
      <c r="R3069" s="2" t="s">
        <v>2067</v>
      </c>
      <c r="S3069" s="2" t="s">
        <v>6528</v>
      </c>
      <c r="T3069" s="2" t="s">
        <v>105</v>
      </c>
      <c r="U3069" s="2"/>
      <c r="V3069" s="2"/>
    </row>
    <row r="3070" spans="1:22" ht="14.25" customHeight="1">
      <c r="A3070" s="20" t="s">
        <v>15821</v>
      </c>
      <c r="B3070" s="20" t="s">
        <v>4231</v>
      </c>
      <c r="C3070" s="20" t="s">
        <v>4740</v>
      </c>
      <c r="D3070" s="20" t="s">
        <v>1649</v>
      </c>
      <c r="E3070" s="20" t="s">
        <v>96</v>
      </c>
      <c r="F3070" s="20" t="s">
        <v>15822</v>
      </c>
      <c r="G3070" s="20" t="s">
        <v>2046</v>
      </c>
      <c r="H3070" s="20" t="s">
        <v>15823</v>
      </c>
      <c r="I3070" s="20"/>
      <c r="J3070" s="20"/>
      <c r="K3070" s="20"/>
      <c r="L3070" s="20" t="s">
        <v>3198</v>
      </c>
      <c r="M3070" s="20" t="s">
        <v>59</v>
      </c>
      <c r="N3070" s="20"/>
      <c r="O3070" s="20"/>
      <c r="P3070" s="20" t="s">
        <v>15773</v>
      </c>
      <c r="Q3070" s="20" t="s">
        <v>2051</v>
      </c>
      <c r="R3070" s="2"/>
      <c r="S3070" s="2" t="s">
        <v>6528</v>
      </c>
      <c r="T3070" s="2" t="s">
        <v>105</v>
      </c>
      <c r="U3070" s="2"/>
      <c r="V3070" s="2"/>
    </row>
    <row r="3071" spans="1:22" ht="14.25" customHeight="1">
      <c r="A3071" s="20" t="s">
        <v>15824</v>
      </c>
      <c r="B3071" s="20" t="s">
        <v>4114</v>
      </c>
      <c r="C3071" s="20" t="s">
        <v>15825</v>
      </c>
      <c r="D3071" s="20" t="s">
        <v>1649</v>
      </c>
      <c r="E3071" s="20" t="s">
        <v>96</v>
      </c>
      <c r="F3071" s="20" t="s">
        <v>1724</v>
      </c>
      <c r="G3071" s="20" t="s">
        <v>2046</v>
      </c>
      <c r="H3071" s="20" t="s">
        <v>15826</v>
      </c>
      <c r="I3071" s="20"/>
      <c r="J3071" s="20"/>
      <c r="K3071" s="20"/>
      <c r="L3071" s="20" t="s">
        <v>3198</v>
      </c>
      <c r="M3071" s="20"/>
      <c r="N3071" s="20"/>
      <c r="O3071" s="20"/>
      <c r="P3071" s="20" t="s">
        <v>15773</v>
      </c>
      <c r="Q3071" s="20" t="s">
        <v>2051</v>
      </c>
      <c r="R3071" s="2"/>
      <c r="S3071" s="16" t="s">
        <v>6563</v>
      </c>
      <c r="T3071" s="2" t="s">
        <v>105</v>
      </c>
      <c r="U3071" s="2"/>
      <c r="V3071" s="2"/>
    </row>
    <row r="3072" spans="1:22" ht="14.25" customHeight="1">
      <c r="A3072" s="20" t="s">
        <v>15827</v>
      </c>
      <c r="B3072" s="20" t="s">
        <v>3951</v>
      </c>
      <c r="C3072" s="20" t="s">
        <v>3495</v>
      </c>
      <c r="D3072" s="20" t="s">
        <v>1649</v>
      </c>
      <c r="E3072" s="20" t="s">
        <v>96</v>
      </c>
      <c r="F3072" s="20" t="s">
        <v>2473</v>
      </c>
      <c r="G3072" s="20" t="s">
        <v>2046</v>
      </c>
      <c r="H3072" s="20" t="s">
        <v>15828</v>
      </c>
      <c r="I3072" s="20" t="s">
        <v>15829</v>
      </c>
      <c r="J3072" s="20"/>
      <c r="K3072" s="20"/>
      <c r="L3072" s="20" t="s">
        <v>3198</v>
      </c>
      <c r="M3072" s="20" t="s">
        <v>59</v>
      </c>
      <c r="N3072" s="20"/>
      <c r="O3072" s="20"/>
      <c r="P3072" s="20" t="s">
        <v>15773</v>
      </c>
      <c r="Q3072" s="20" t="s">
        <v>2051</v>
      </c>
      <c r="R3072" s="2"/>
      <c r="S3072" s="2" t="s">
        <v>6528</v>
      </c>
      <c r="T3072" s="2" t="s">
        <v>105</v>
      </c>
      <c r="U3072" s="2"/>
      <c r="V3072" s="2"/>
    </row>
    <row r="3073" spans="1:22" ht="14.25" customHeight="1">
      <c r="A3073" s="20" t="s">
        <v>15830</v>
      </c>
      <c r="B3073" s="20" t="s">
        <v>3896</v>
      </c>
      <c r="C3073" s="20" t="s">
        <v>15831</v>
      </c>
      <c r="D3073" s="20" t="s">
        <v>1649</v>
      </c>
      <c r="E3073" s="20" t="s">
        <v>96</v>
      </c>
      <c r="F3073" s="20" t="s">
        <v>15832</v>
      </c>
      <c r="G3073" s="20" t="s">
        <v>2046</v>
      </c>
      <c r="H3073" s="20" t="s">
        <v>15833</v>
      </c>
      <c r="I3073" s="20" t="s">
        <v>15834</v>
      </c>
      <c r="J3073" s="20"/>
      <c r="K3073" s="20"/>
      <c r="L3073" s="20" t="s">
        <v>3198</v>
      </c>
      <c r="M3073" s="20" t="s">
        <v>59</v>
      </c>
      <c r="N3073" s="20"/>
      <c r="O3073" s="20"/>
      <c r="P3073" s="20" t="s">
        <v>15773</v>
      </c>
      <c r="Q3073" s="20" t="s">
        <v>2051</v>
      </c>
      <c r="R3073" s="2"/>
      <c r="S3073" s="2" t="s">
        <v>6528</v>
      </c>
      <c r="T3073" s="2" t="s">
        <v>105</v>
      </c>
      <c r="U3073" s="2"/>
      <c r="V3073" s="2"/>
    </row>
    <row r="3074" spans="1:22" ht="14.25" customHeight="1">
      <c r="A3074" s="20" t="s">
        <v>15835</v>
      </c>
      <c r="B3074" s="20" t="s">
        <v>3859</v>
      </c>
      <c r="C3074" s="20" t="s">
        <v>15836</v>
      </c>
      <c r="D3074" s="20" t="s">
        <v>1649</v>
      </c>
      <c r="E3074" s="20" t="s">
        <v>96</v>
      </c>
      <c r="F3074" s="20" t="s">
        <v>2170</v>
      </c>
      <c r="G3074" s="20" t="s">
        <v>2046</v>
      </c>
      <c r="H3074" s="20" t="s">
        <v>15837</v>
      </c>
      <c r="I3074" s="20"/>
      <c r="J3074" s="20"/>
      <c r="K3074" s="20"/>
      <c r="L3074" s="20" t="s">
        <v>3198</v>
      </c>
      <c r="M3074" s="20" t="s">
        <v>59</v>
      </c>
      <c r="N3074" s="20"/>
      <c r="O3074" s="20"/>
      <c r="P3074" s="20" t="s">
        <v>15773</v>
      </c>
      <c r="Q3074" s="20" t="s">
        <v>2051</v>
      </c>
      <c r="R3074" s="2"/>
      <c r="S3074" s="2" t="s">
        <v>6528</v>
      </c>
      <c r="T3074" s="2" t="s">
        <v>105</v>
      </c>
      <c r="U3074" s="2"/>
      <c r="V3074" s="2"/>
    </row>
    <row r="3075" spans="1:22" ht="14.25" customHeight="1">
      <c r="A3075" s="20" t="s">
        <v>15838</v>
      </c>
      <c r="B3075" s="20" t="s">
        <v>3804</v>
      </c>
      <c r="C3075" s="20" t="s">
        <v>15839</v>
      </c>
      <c r="D3075" s="20" t="s">
        <v>1649</v>
      </c>
      <c r="E3075" s="20" t="s">
        <v>96</v>
      </c>
      <c r="F3075" s="20" t="s">
        <v>15840</v>
      </c>
      <c r="G3075" s="20" t="s">
        <v>2046</v>
      </c>
      <c r="H3075" s="20" t="s">
        <v>15841</v>
      </c>
      <c r="I3075" s="20"/>
      <c r="J3075" s="20"/>
      <c r="K3075" s="20"/>
      <c r="L3075" s="20" t="s">
        <v>3198</v>
      </c>
      <c r="M3075" s="20" t="s">
        <v>59</v>
      </c>
      <c r="N3075" s="20"/>
      <c r="O3075" s="20"/>
      <c r="P3075" s="20" t="s">
        <v>15773</v>
      </c>
      <c r="Q3075" s="20" t="s">
        <v>2051</v>
      </c>
      <c r="R3075" s="2"/>
      <c r="S3075" s="2" t="s">
        <v>6528</v>
      </c>
      <c r="T3075" s="2" t="s">
        <v>105</v>
      </c>
      <c r="U3075" s="2"/>
      <c r="V3075" s="2"/>
    </row>
    <row r="3076" spans="1:22" ht="14.25" customHeight="1">
      <c r="A3076" s="20" t="s">
        <v>15842</v>
      </c>
      <c r="B3076" s="20" t="s">
        <v>3735</v>
      </c>
      <c r="C3076" s="20" t="s">
        <v>15843</v>
      </c>
      <c r="D3076" s="20" t="s">
        <v>1649</v>
      </c>
      <c r="E3076" s="20" t="s">
        <v>96</v>
      </c>
      <c r="F3076" s="20" t="s">
        <v>15844</v>
      </c>
      <c r="G3076" s="20" t="s">
        <v>2046</v>
      </c>
      <c r="H3076" s="20" t="s">
        <v>15845</v>
      </c>
      <c r="I3076" s="20" t="s">
        <v>15846</v>
      </c>
      <c r="J3076" s="20" t="s">
        <v>3393</v>
      </c>
      <c r="K3076" s="20"/>
      <c r="L3076" s="20" t="s">
        <v>3198</v>
      </c>
      <c r="M3076" s="20" t="s">
        <v>59</v>
      </c>
      <c r="N3076" s="20"/>
      <c r="O3076" s="20"/>
      <c r="P3076" s="20" t="s">
        <v>15773</v>
      </c>
      <c r="Q3076" s="20" t="s">
        <v>2051</v>
      </c>
      <c r="R3076" s="2"/>
      <c r="S3076" s="2" t="s">
        <v>6528</v>
      </c>
      <c r="T3076" s="2" t="s">
        <v>105</v>
      </c>
      <c r="U3076" s="2"/>
      <c r="V3076" s="2"/>
    </row>
    <row r="3077" spans="1:22" ht="14.25" customHeight="1">
      <c r="A3077" s="20" t="s">
        <v>15847</v>
      </c>
      <c r="B3077" s="20" t="s">
        <v>11890</v>
      </c>
      <c r="C3077" s="20" t="s">
        <v>15848</v>
      </c>
      <c r="D3077" s="20" t="s">
        <v>1649</v>
      </c>
      <c r="E3077" s="20" t="s">
        <v>96</v>
      </c>
      <c r="F3077" s="20" t="s">
        <v>10375</v>
      </c>
      <c r="G3077" s="20" t="s">
        <v>2046</v>
      </c>
      <c r="H3077" s="20" t="s">
        <v>15849</v>
      </c>
      <c r="I3077" s="20"/>
      <c r="J3077" s="20" t="s">
        <v>15850</v>
      </c>
      <c r="K3077" s="20"/>
      <c r="L3077" s="20" t="s">
        <v>3198</v>
      </c>
      <c r="M3077" s="20" t="s">
        <v>59</v>
      </c>
      <c r="N3077" s="20"/>
      <c r="O3077" s="20"/>
      <c r="P3077" s="20" t="s">
        <v>15773</v>
      </c>
      <c r="Q3077" s="20" t="s">
        <v>2051</v>
      </c>
      <c r="R3077" s="2"/>
      <c r="S3077" s="2" t="s">
        <v>6528</v>
      </c>
      <c r="T3077" s="2" t="s">
        <v>105</v>
      </c>
      <c r="U3077" s="2"/>
      <c r="V3077" s="2"/>
    </row>
    <row r="3078" spans="1:22" ht="14.25" customHeight="1">
      <c r="A3078" s="20" t="s">
        <v>15851</v>
      </c>
      <c r="B3078" s="20" t="s">
        <v>3720</v>
      </c>
      <c r="C3078" s="20" t="s">
        <v>2500</v>
      </c>
      <c r="D3078" s="20" t="s">
        <v>1649</v>
      </c>
      <c r="E3078" s="20" t="s">
        <v>96</v>
      </c>
      <c r="F3078" s="20" t="s">
        <v>15852</v>
      </c>
      <c r="G3078" s="20" t="s">
        <v>2046</v>
      </c>
      <c r="H3078" s="20" t="s">
        <v>15853</v>
      </c>
      <c r="I3078" s="20" t="s">
        <v>15854</v>
      </c>
      <c r="J3078" s="20"/>
      <c r="K3078" s="20"/>
      <c r="L3078" s="20" t="s">
        <v>3198</v>
      </c>
      <c r="M3078" s="20" t="s">
        <v>59</v>
      </c>
      <c r="N3078" s="20"/>
      <c r="O3078" s="20"/>
      <c r="P3078" s="20" t="s">
        <v>15773</v>
      </c>
      <c r="Q3078" s="20" t="s">
        <v>2051</v>
      </c>
      <c r="R3078" s="2"/>
      <c r="S3078" s="2" t="s">
        <v>6528</v>
      </c>
      <c r="T3078" s="2" t="s">
        <v>105</v>
      </c>
      <c r="U3078" s="2"/>
      <c r="V3078" s="2"/>
    </row>
    <row r="3079" spans="1:22" ht="14.25" customHeight="1">
      <c r="A3079" s="20" t="s">
        <v>15855</v>
      </c>
      <c r="B3079" s="20" t="s">
        <v>15856</v>
      </c>
      <c r="C3079" s="20" t="s">
        <v>15857</v>
      </c>
      <c r="D3079" s="20" t="s">
        <v>1649</v>
      </c>
      <c r="E3079" s="20" t="s">
        <v>96</v>
      </c>
      <c r="F3079" s="20" t="s">
        <v>1741</v>
      </c>
      <c r="G3079" s="20" t="s">
        <v>2046</v>
      </c>
      <c r="H3079" s="20" t="s">
        <v>15858</v>
      </c>
      <c r="I3079" s="20"/>
      <c r="J3079" s="20"/>
      <c r="K3079" s="20"/>
      <c r="L3079" s="20" t="s">
        <v>3198</v>
      </c>
      <c r="M3079" s="20"/>
      <c r="N3079" s="20"/>
      <c r="O3079" s="20"/>
      <c r="P3079" s="20" t="s">
        <v>15773</v>
      </c>
      <c r="Q3079" s="20" t="s">
        <v>2051</v>
      </c>
      <c r="R3079" s="2"/>
      <c r="S3079" s="16" t="s">
        <v>6563</v>
      </c>
      <c r="T3079" s="2" t="s">
        <v>105</v>
      </c>
      <c r="U3079" s="2"/>
      <c r="V3079" s="2"/>
    </row>
    <row r="3080" spans="1:22" ht="14.25" customHeight="1">
      <c r="A3080" s="20" t="s">
        <v>15859</v>
      </c>
      <c r="B3080" s="20" t="s">
        <v>3634</v>
      </c>
      <c r="C3080" s="20" t="s">
        <v>5678</v>
      </c>
      <c r="D3080" s="20" t="s">
        <v>1649</v>
      </c>
      <c r="E3080" s="20" t="s">
        <v>96</v>
      </c>
      <c r="F3080" s="20" t="s">
        <v>1824</v>
      </c>
      <c r="G3080" s="20" t="s">
        <v>2046</v>
      </c>
      <c r="H3080" s="20" t="s">
        <v>15860</v>
      </c>
      <c r="I3080" s="20"/>
      <c r="J3080" s="20"/>
      <c r="K3080" s="20"/>
      <c r="L3080" s="20" t="s">
        <v>3198</v>
      </c>
      <c r="M3080" s="20"/>
      <c r="N3080" s="20"/>
      <c r="O3080" s="20"/>
      <c r="P3080" s="20" t="s">
        <v>15773</v>
      </c>
      <c r="Q3080" s="20" t="s">
        <v>2051</v>
      </c>
      <c r="R3080" s="2"/>
      <c r="S3080" s="16" t="s">
        <v>6563</v>
      </c>
      <c r="T3080" s="2" t="s">
        <v>105</v>
      </c>
      <c r="U3080" s="2"/>
      <c r="V3080" s="2"/>
    </row>
    <row r="3081" spans="1:22" ht="14.25" customHeight="1">
      <c r="A3081" s="20" t="s">
        <v>15861</v>
      </c>
      <c r="B3081" s="20" t="s">
        <v>5301</v>
      </c>
      <c r="C3081" s="20" t="s">
        <v>15862</v>
      </c>
      <c r="D3081" s="20" t="s">
        <v>1649</v>
      </c>
      <c r="E3081" s="20" t="s">
        <v>96</v>
      </c>
      <c r="F3081" s="20" t="s">
        <v>2473</v>
      </c>
      <c r="G3081" s="20" t="s">
        <v>2046</v>
      </c>
      <c r="H3081" s="20" t="s">
        <v>15863</v>
      </c>
      <c r="I3081" s="20" t="s">
        <v>15864</v>
      </c>
      <c r="J3081" s="20"/>
      <c r="K3081" s="20"/>
      <c r="L3081" s="20" t="s">
        <v>3198</v>
      </c>
      <c r="M3081" s="20" t="s">
        <v>59</v>
      </c>
      <c r="N3081" s="20"/>
      <c r="O3081" s="20"/>
      <c r="P3081" s="20" t="s">
        <v>15773</v>
      </c>
      <c r="Q3081" s="20" t="s">
        <v>2051</v>
      </c>
      <c r="R3081" s="2"/>
      <c r="S3081" s="2" t="s">
        <v>6528</v>
      </c>
      <c r="T3081" s="2" t="s">
        <v>105</v>
      </c>
      <c r="U3081" s="2"/>
      <c r="V3081" s="2"/>
    </row>
    <row r="3082" spans="1:22" ht="14.25" customHeight="1">
      <c r="A3082" s="20" t="s">
        <v>15865</v>
      </c>
      <c r="B3082" s="20" t="s">
        <v>3494</v>
      </c>
      <c r="C3082" s="20" t="s">
        <v>15866</v>
      </c>
      <c r="D3082" s="20" t="s">
        <v>1649</v>
      </c>
      <c r="E3082" s="20" t="s">
        <v>96</v>
      </c>
      <c r="F3082" s="20" t="s">
        <v>15867</v>
      </c>
      <c r="G3082" s="20" t="s">
        <v>2046</v>
      </c>
      <c r="H3082" s="20" t="s">
        <v>15868</v>
      </c>
      <c r="I3082" s="20"/>
      <c r="J3082" s="20" t="s">
        <v>3393</v>
      </c>
      <c r="K3082" s="20"/>
      <c r="L3082" s="20" t="s">
        <v>3198</v>
      </c>
      <c r="M3082" s="20" t="s">
        <v>1566</v>
      </c>
      <c r="N3082" s="20"/>
      <c r="O3082" s="20"/>
      <c r="P3082" s="20" t="s">
        <v>15773</v>
      </c>
      <c r="Q3082" s="20" t="s">
        <v>2051</v>
      </c>
      <c r="R3082" s="2" t="s">
        <v>2067</v>
      </c>
      <c r="S3082" s="2" t="s">
        <v>6528</v>
      </c>
      <c r="T3082" s="2" t="s">
        <v>105</v>
      </c>
      <c r="U3082" s="2"/>
      <c r="V3082" s="2"/>
    </row>
    <row r="3083" spans="1:22" ht="14.25" customHeight="1">
      <c r="A3083" s="20" t="s">
        <v>15869</v>
      </c>
      <c r="B3083" s="20" t="s">
        <v>15870</v>
      </c>
      <c r="C3083" s="20" t="s">
        <v>8889</v>
      </c>
      <c r="D3083" s="20" t="s">
        <v>1649</v>
      </c>
      <c r="E3083" s="20" t="s">
        <v>96</v>
      </c>
      <c r="F3083" s="20" t="s">
        <v>15871</v>
      </c>
      <c r="G3083" s="20" t="s">
        <v>2046</v>
      </c>
      <c r="H3083" s="20" t="s">
        <v>15872</v>
      </c>
      <c r="I3083" s="20"/>
      <c r="J3083" s="20"/>
      <c r="K3083" s="20"/>
      <c r="L3083" s="20" t="s">
        <v>3198</v>
      </c>
      <c r="M3083" s="20" t="s">
        <v>1566</v>
      </c>
      <c r="N3083" s="20"/>
      <c r="O3083" s="20"/>
      <c r="P3083" s="20" t="s">
        <v>15773</v>
      </c>
      <c r="Q3083" s="20" t="s">
        <v>2051</v>
      </c>
      <c r="R3083" s="2" t="s">
        <v>2067</v>
      </c>
      <c r="S3083" s="2" t="s">
        <v>6528</v>
      </c>
      <c r="T3083" s="2" t="s">
        <v>105</v>
      </c>
      <c r="U3083" s="2"/>
      <c r="V3083" s="2"/>
    </row>
    <row r="3084" spans="1:22" ht="14.25" customHeight="1">
      <c r="A3084" s="20" t="s">
        <v>15873</v>
      </c>
      <c r="B3084" s="20" t="s">
        <v>3995</v>
      </c>
      <c r="C3084" s="20" t="s">
        <v>5071</v>
      </c>
      <c r="D3084" s="20" t="s">
        <v>1649</v>
      </c>
      <c r="E3084" s="20" t="s">
        <v>96</v>
      </c>
      <c r="F3084" s="20" t="s">
        <v>15874</v>
      </c>
      <c r="G3084" s="20" t="s">
        <v>2046</v>
      </c>
      <c r="H3084" s="20" t="s">
        <v>15875</v>
      </c>
      <c r="I3084" s="20"/>
      <c r="J3084" s="20"/>
      <c r="K3084" s="20"/>
      <c r="L3084" s="20" t="s">
        <v>3198</v>
      </c>
      <c r="M3084" s="20" t="s">
        <v>1566</v>
      </c>
      <c r="N3084" s="20"/>
      <c r="O3084" s="20"/>
      <c r="P3084" s="20" t="s">
        <v>15773</v>
      </c>
      <c r="Q3084" s="20" t="s">
        <v>2051</v>
      </c>
      <c r="R3084" s="2" t="s">
        <v>2052</v>
      </c>
      <c r="S3084" s="2" t="s">
        <v>6528</v>
      </c>
      <c r="T3084" s="2" t="s">
        <v>105</v>
      </c>
      <c r="U3084" s="2"/>
      <c r="V3084" s="2"/>
    </row>
    <row r="3085" spans="1:22" ht="14.25" customHeight="1">
      <c r="A3085" s="20" t="s">
        <v>15876</v>
      </c>
      <c r="B3085" s="20" t="s">
        <v>5571</v>
      </c>
      <c r="C3085" s="20" t="s">
        <v>15877</v>
      </c>
      <c r="D3085" s="20" t="s">
        <v>110</v>
      </c>
      <c r="E3085" s="20" t="s">
        <v>96</v>
      </c>
      <c r="F3085" s="20" t="s">
        <v>15878</v>
      </c>
      <c r="G3085" s="20" t="s">
        <v>2046</v>
      </c>
      <c r="H3085" s="20" t="s">
        <v>15879</v>
      </c>
      <c r="I3085" s="20" t="s">
        <v>15880</v>
      </c>
      <c r="J3085" s="20"/>
      <c r="K3085" s="20"/>
      <c r="L3085" s="20" t="s">
        <v>15881</v>
      </c>
      <c r="M3085" s="20" t="s">
        <v>59</v>
      </c>
      <c r="N3085" s="20"/>
      <c r="O3085" s="20"/>
      <c r="P3085" s="20" t="s">
        <v>15882</v>
      </c>
      <c r="Q3085" s="20" t="s">
        <v>2051</v>
      </c>
      <c r="R3085" s="2"/>
      <c r="S3085" s="2" t="s">
        <v>6528</v>
      </c>
      <c r="T3085" s="2" t="s">
        <v>109</v>
      </c>
      <c r="U3085" s="2"/>
      <c r="V3085" s="2"/>
    </row>
    <row r="3086" spans="1:22" ht="14.25" customHeight="1">
      <c r="A3086" s="20" t="s">
        <v>15883</v>
      </c>
      <c r="B3086" s="20" t="s">
        <v>4346</v>
      </c>
      <c r="C3086" s="20" t="s">
        <v>15884</v>
      </c>
      <c r="D3086" s="20" t="s">
        <v>110</v>
      </c>
      <c r="E3086" s="20" t="s">
        <v>96</v>
      </c>
      <c r="F3086" s="20" t="s">
        <v>15852</v>
      </c>
      <c r="G3086" s="20" t="s">
        <v>2046</v>
      </c>
      <c r="H3086" s="20" t="s">
        <v>15885</v>
      </c>
      <c r="I3086" s="20"/>
      <c r="J3086" s="20"/>
      <c r="K3086" s="20"/>
      <c r="L3086" s="20" t="s">
        <v>15881</v>
      </c>
      <c r="M3086" s="20" t="s">
        <v>59</v>
      </c>
      <c r="N3086" s="20"/>
      <c r="O3086" s="20"/>
      <c r="P3086" s="20" t="s">
        <v>15882</v>
      </c>
      <c r="Q3086" s="20" t="s">
        <v>2051</v>
      </c>
      <c r="R3086" s="2"/>
      <c r="S3086" s="2" t="s">
        <v>6528</v>
      </c>
      <c r="T3086" s="2" t="s">
        <v>109</v>
      </c>
      <c r="U3086" s="2"/>
      <c r="V3086" s="2"/>
    </row>
    <row r="3087" spans="1:22" ht="14.25" customHeight="1">
      <c r="A3087" s="20" t="s">
        <v>15886</v>
      </c>
      <c r="B3087" s="20" t="s">
        <v>3915</v>
      </c>
      <c r="C3087" s="20" t="s">
        <v>15887</v>
      </c>
      <c r="D3087" s="20" t="s">
        <v>110</v>
      </c>
      <c r="E3087" s="20" t="s">
        <v>96</v>
      </c>
      <c r="F3087" s="20" t="s">
        <v>15888</v>
      </c>
      <c r="G3087" s="20" t="s">
        <v>2046</v>
      </c>
      <c r="H3087" s="20" t="s">
        <v>15889</v>
      </c>
      <c r="I3087" s="20"/>
      <c r="J3087" s="20"/>
      <c r="K3087" s="20"/>
      <c r="L3087" s="20" t="s">
        <v>15881</v>
      </c>
      <c r="M3087" s="20" t="s">
        <v>1566</v>
      </c>
      <c r="N3087" s="20"/>
      <c r="O3087" s="20"/>
      <c r="P3087" s="20" t="s">
        <v>15882</v>
      </c>
      <c r="Q3087" s="20" t="s">
        <v>2051</v>
      </c>
      <c r="R3087" s="2" t="s">
        <v>2067</v>
      </c>
      <c r="S3087" s="2" t="s">
        <v>6528</v>
      </c>
      <c r="T3087" s="2" t="s">
        <v>109</v>
      </c>
      <c r="U3087" s="2"/>
      <c r="V3087" s="2"/>
    </row>
    <row r="3088" spans="1:22" ht="14.25" customHeight="1">
      <c r="A3088" s="20" t="s">
        <v>15890</v>
      </c>
      <c r="B3088" s="20" t="s">
        <v>3990</v>
      </c>
      <c r="C3088" s="20" t="s">
        <v>15891</v>
      </c>
      <c r="D3088" s="20" t="s">
        <v>110</v>
      </c>
      <c r="E3088" s="20" t="s">
        <v>96</v>
      </c>
      <c r="F3088" s="20" t="s">
        <v>1709</v>
      </c>
      <c r="G3088" s="20" t="s">
        <v>2046</v>
      </c>
      <c r="H3088" s="20" t="s">
        <v>15892</v>
      </c>
      <c r="I3088" s="20" t="s">
        <v>15893</v>
      </c>
      <c r="J3088" s="20"/>
      <c r="K3088" s="20"/>
      <c r="L3088" s="20" t="s">
        <v>15881</v>
      </c>
      <c r="M3088" s="20"/>
      <c r="N3088" s="20"/>
      <c r="O3088" s="20"/>
      <c r="P3088" s="20" t="s">
        <v>15882</v>
      </c>
      <c r="Q3088" s="20" t="s">
        <v>2051</v>
      </c>
      <c r="R3088" s="2"/>
      <c r="S3088" s="16" t="s">
        <v>6563</v>
      </c>
      <c r="T3088" s="2" t="s">
        <v>109</v>
      </c>
      <c r="U3088" s="2"/>
      <c r="V3088" s="2"/>
    </row>
    <row r="3089" spans="1:22" ht="14.25" customHeight="1">
      <c r="A3089" s="20" t="s">
        <v>15894</v>
      </c>
      <c r="B3089" s="20" t="s">
        <v>5690</v>
      </c>
      <c r="C3089" s="20" t="s">
        <v>9203</v>
      </c>
      <c r="D3089" s="20" t="s">
        <v>110</v>
      </c>
      <c r="E3089" s="20" t="s">
        <v>96</v>
      </c>
      <c r="F3089" s="20" t="s">
        <v>15878</v>
      </c>
      <c r="G3089" s="20" t="s">
        <v>2046</v>
      </c>
      <c r="H3089" s="20" t="s">
        <v>15895</v>
      </c>
      <c r="I3089" s="20"/>
      <c r="J3089" s="20"/>
      <c r="K3089" s="20"/>
      <c r="L3089" s="20" t="s">
        <v>15881</v>
      </c>
      <c r="M3089" s="20" t="s">
        <v>59</v>
      </c>
      <c r="N3089" s="20"/>
      <c r="O3089" s="20"/>
      <c r="P3089" s="20" t="s">
        <v>15882</v>
      </c>
      <c r="Q3089" s="20" t="s">
        <v>2051</v>
      </c>
      <c r="R3089" s="2"/>
      <c r="S3089" s="2" t="s">
        <v>6528</v>
      </c>
      <c r="T3089" s="2" t="s">
        <v>109</v>
      </c>
      <c r="U3089" s="2"/>
      <c r="V3089" s="2"/>
    </row>
    <row r="3090" spans="1:22" ht="14.25" customHeight="1">
      <c r="A3090" s="20" t="s">
        <v>15896</v>
      </c>
      <c r="B3090" s="20" t="s">
        <v>3804</v>
      </c>
      <c r="C3090" s="20" t="s">
        <v>15690</v>
      </c>
      <c r="D3090" s="20" t="s">
        <v>110</v>
      </c>
      <c r="E3090" s="20" t="s">
        <v>96</v>
      </c>
      <c r="F3090" s="20" t="s">
        <v>1826</v>
      </c>
      <c r="G3090" s="20" t="s">
        <v>2046</v>
      </c>
      <c r="H3090" s="20" t="s">
        <v>15897</v>
      </c>
      <c r="I3090" s="20" t="s">
        <v>15898</v>
      </c>
      <c r="J3090" s="20"/>
      <c r="K3090" s="20"/>
      <c r="L3090" s="20" t="s">
        <v>15881</v>
      </c>
      <c r="M3090" s="20"/>
      <c r="N3090" s="20"/>
      <c r="O3090" s="20"/>
      <c r="P3090" s="20" t="s">
        <v>15882</v>
      </c>
      <c r="Q3090" s="20" t="s">
        <v>2051</v>
      </c>
      <c r="R3090" s="2"/>
      <c r="S3090" s="16" t="s">
        <v>6563</v>
      </c>
      <c r="T3090" s="2" t="s">
        <v>109</v>
      </c>
      <c r="U3090" s="2"/>
      <c r="V3090" s="2"/>
    </row>
    <row r="3091" spans="1:22" ht="14.25" customHeight="1">
      <c r="A3091" s="20" t="s">
        <v>15899</v>
      </c>
      <c r="B3091" s="20" t="s">
        <v>15900</v>
      </c>
      <c r="C3091" s="20" t="s">
        <v>15901</v>
      </c>
      <c r="D3091" s="20" t="s">
        <v>110</v>
      </c>
      <c r="E3091" s="20" t="s">
        <v>96</v>
      </c>
      <c r="F3091" s="20" t="s">
        <v>7552</v>
      </c>
      <c r="G3091" s="20" t="s">
        <v>2046</v>
      </c>
      <c r="H3091" s="20" t="s">
        <v>15902</v>
      </c>
      <c r="I3091" s="20"/>
      <c r="J3091" s="20"/>
      <c r="K3091" s="20"/>
      <c r="L3091" s="20" t="s">
        <v>15881</v>
      </c>
      <c r="M3091" s="20" t="s">
        <v>1566</v>
      </c>
      <c r="N3091" s="20"/>
      <c r="O3091" s="20"/>
      <c r="P3091" s="20" t="s">
        <v>15882</v>
      </c>
      <c r="Q3091" s="20" t="s">
        <v>2051</v>
      </c>
      <c r="R3091" s="2" t="s">
        <v>2067</v>
      </c>
      <c r="S3091" s="2" t="s">
        <v>6528</v>
      </c>
      <c r="T3091" s="2" t="s">
        <v>109</v>
      </c>
      <c r="U3091" s="2"/>
      <c r="V3091" s="2"/>
    </row>
    <row r="3092" spans="1:22" ht="14.25" customHeight="1">
      <c r="A3092" s="20" t="s">
        <v>15903</v>
      </c>
      <c r="B3092" s="20" t="s">
        <v>3634</v>
      </c>
      <c r="C3092" s="20" t="s">
        <v>15904</v>
      </c>
      <c r="D3092" s="20" t="s">
        <v>110</v>
      </c>
      <c r="E3092" s="20" t="s">
        <v>96</v>
      </c>
      <c r="F3092" s="20" t="s">
        <v>1710</v>
      </c>
      <c r="G3092" s="20" t="s">
        <v>2046</v>
      </c>
      <c r="H3092" s="20" t="s">
        <v>15905</v>
      </c>
      <c r="I3092" s="20"/>
      <c r="J3092" s="20" t="s">
        <v>15906</v>
      </c>
      <c r="K3092" s="20"/>
      <c r="L3092" s="20" t="s">
        <v>15881</v>
      </c>
      <c r="M3092" s="20"/>
      <c r="N3092" s="20"/>
      <c r="O3092" s="20"/>
      <c r="P3092" s="20" t="s">
        <v>15882</v>
      </c>
      <c r="Q3092" s="20" t="s">
        <v>2051</v>
      </c>
      <c r="R3092" s="2"/>
      <c r="S3092" s="16" t="s">
        <v>6563</v>
      </c>
      <c r="T3092" s="2" t="s">
        <v>109</v>
      </c>
      <c r="U3092" s="2"/>
      <c r="V3092" s="2"/>
    </row>
    <row r="3093" spans="1:22" ht="14.25" customHeight="1">
      <c r="A3093" s="20" t="s">
        <v>15907</v>
      </c>
      <c r="B3093" s="20" t="s">
        <v>3176</v>
      </c>
      <c r="C3093" s="20" t="s">
        <v>15908</v>
      </c>
      <c r="D3093" s="20" t="s">
        <v>110</v>
      </c>
      <c r="E3093" s="20" t="s">
        <v>96</v>
      </c>
      <c r="F3093" s="20" t="s">
        <v>13937</v>
      </c>
      <c r="G3093" s="20" t="s">
        <v>2046</v>
      </c>
      <c r="H3093" s="20" t="s">
        <v>15909</v>
      </c>
      <c r="I3093" s="20"/>
      <c r="J3093" s="20"/>
      <c r="K3093" s="20"/>
      <c r="L3093" s="20" t="s">
        <v>15881</v>
      </c>
      <c r="M3093" s="20" t="s">
        <v>59</v>
      </c>
      <c r="N3093" s="20"/>
      <c r="O3093" s="20"/>
      <c r="P3093" s="20" t="s">
        <v>15882</v>
      </c>
      <c r="Q3093" s="20" t="s">
        <v>2051</v>
      </c>
      <c r="R3093" s="2"/>
      <c r="S3093" s="2" t="s">
        <v>6528</v>
      </c>
      <c r="T3093" s="2" t="s">
        <v>109</v>
      </c>
      <c r="U3093" s="2"/>
      <c r="V3093" s="2"/>
    </row>
    <row r="3094" spans="1:22" ht="14.25" customHeight="1">
      <c r="A3094" s="20" t="s">
        <v>15910</v>
      </c>
      <c r="B3094" s="20" t="s">
        <v>3221</v>
      </c>
      <c r="C3094" s="20" t="s">
        <v>8927</v>
      </c>
      <c r="D3094" s="20" t="s">
        <v>110</v>
      </c>
      <c r="E3094" s="20" t="s">
        <v>96</v>
      </c>
      <c r="F3094" s="20" t="s">
        <v>15371</v>
      </c>
      <c r="G3094" s="20" t="s">
        <v>2046</v>
      </c>
      <c r="H3094" s="20" t="s">
        <v>15911</v>
      </c>
      <c r="I3094" s="20" t="s">
        <v>15912</v>
      </c>
      <c r="J3094" s="20"/>
      <c r="K3094" s="20"/>
      <c r="L3094" s="20" t="s">
        <v>15881</v>
      </c>
      <c r="M3094" s="20" t="s">
        <v>59</v>
      </c>
      <c r="N3094" s="20"/>
      <c r="O3094" s="20"/>
      <c r="P3094" s="20" t="s">
        <v>15882</v>
      </c>
      <c r="Q3094" s="20" t="s">
        <v>2051</v>
      </c>
      <c r="R3094" s="2"/>
      <c r="S3094" s="2" t="s">
        <v>6528</v>
      </c>
      <c r="T3094" s="2" t="s">
        <v>109</v>
      </c>
      <c r="U3094" s="2"/>
      <c r="V3094" s="2"/>
    </row>
    <row r="3095" spans="1:22" ht="14.25" customHeight="1">
      <c r="A3095" s="20" t="s">
        <v>15913</v>
      </c>
      <c r="B3095" s="20" t="s">
        <v>2940</v>
      </c>
      <c r="C3095" s="20" t="s">
        <v>15914</v>
      </c>
      <c r="D3095" s="20" t="s">
        <v>110</v>
      </c>
      <c r="E3095" s="20" t="s">
        <v>96</v>
      </c>
      <c r="F3095" s="20" t="s">
        <v>15062</v>
      </c>
      <c r="G3095" s="20" t="s">
        <v>2046</v>
      </c>
      <c r="H3095" s="20" t="s">
        <v>15915</v>
      </c>
      <c r="I3095" s="20"/>
      <c r="J3095" s="20"/>
      <c r="K3095" s="20"/>
      <c r="L3095" s="20" t="s">
        <v>15881</v>
      </c>
      <c r="M3095" s="20" t="s">
        <v>1566</v>
      </c>
      <c r="N3095" s="20"/>
      <c r="O3095" s="20"/>
      <c r="P3095" s="20" t="s">
        <v>15882</v>
      </c>
      <c r="Q3095" s="20" t="s">
        <v>2051</v>
      </c>
      <c r="R3095" s="2" t="s">
        <v>2067</v>
      </c>
      <c r="S3095" s="2" t="s">
        <v>6528</v>
      </c>
      <c r="T3095" s="2" t="s">
        <v>109</v>
      </c>
      <c r="U3095" s="2"/>
      <c r="V3095" s="2"/>
    </row>
    <row r="3096" spans="1:22" ht="14.25" customHeight="1">
      <c r="A3096" s="20" t="s">
        <v>15916</v>
      </c>
      <c r="B3096" s="20" t="s">
        <v>15917</v>
      </c>
      <c r="C3096" s="20" t="s">
        <v>15918</v>
      </c>
      <c r="D3096" s="20" t="s">
        <v>110</v>
      </c>
      <c r="E3096" s="20" t="s">
        <v>96</v>
      </c>
      <c r="F3096" s="20" t="s">
        <v>15919</v>
      </c>
      <c r="G3096" s="20" t="s">
        <v>2046</v>
      </c>
      <c r="H3096" s="20" t="s">
        <v>15920</v>
      </c>
      <c r="I3096" s="20" t="s">
        <v>15921</v>
      </c>
      <c r="J3096" s="20"/>
      <c r="K3096" s="20"/>
      <c r="L3096" s="20" t="s">
        <v>15881</v>
      </c>
      <c r="M3096" s="20" t="s">
        <v>1566</v>
      </c>
      <c r="N3096" s="20"/>
      <c r="O3096" s="20"/>
      <c r="P3096" s="20" t="s">
        <v>15882</v>
      </c>
      <c r="Q3096" s="20" t="s">
        <v>2051</v>
      </c>
      <c r="R3096" s="2" t="s">
        <v>2067</v>
      </c>
      <c r="S3096" s="2" t="s">
        <v>6528</v>
      </c>
      <c r="T3096" s="2" t="s">
        <v>109</v>
      </c>
      <c r="U3096" s="2"/>
      <c r="V3096" s="2"/>
    </row>
    <row r="3097" spans="1:22" ht="14.25" customHeight="1">
      <c r="A3097" s="20" t="s">
        <v>15922</v>
      </c>
      <c r="B3097" s="20" t="s">
        <v>15923</v>
      </c>
      <c r="C3097" s="20" t="s">
        <v>11587</v>
      </c>
      <c r="D3097" s="20" t="s">
        <v>361</v>
      </c>
      <c r="E3097" s="20" t="s">
        <v>264</v>
      </c>
      <c r="F3097" s="20" t="s">
        <v>15924</v>
      </c>
      <c r="G3097" s="20" t="s">
        <v>2046</v>
      </c>
      <c r="H3097" s="20" t="s">
        <v>15925</v>
      </c>
      <c r="I3097" s="20" t="s">
        <v>15926</v>
      </c>
      <c r="J3097" s="20"/>
      <c r="K3097" s="20" t="s">
        <v>15927</v>
      </c>
      <c r="L3097" s="20"/>
      <c r="M3097" s="20" t="s">
        <v>1566</v>
      </c>
      <c r="N3097" s="20"/>
      <c r="O3097" s="20"/>
      <c r="P3097" s="20" t="s">
        <v>15928</v>
      </c>
      <c r="Q3097" s="20" t="s">
        <v>2051</v>
      </c>
      <c r="R3097" s="2" t="s">
        <v>2052</v>
      </c>
      <c r="S3097" s="2" t="s">
        <v>6528</v>
      </c>
      <c r="T3097" s="2" t="s">
        <v>360</v>
      </c>
      <c r="U3097" s="2"/>
      <c r="V3097" s="2"/>
    </row>
    <row r="3098" spans="1:22" ht="14.25" customHeight="1">
      <c r="A3098" s="20" t="s">
        <v>15929</v>
      </c>
      <c r="B3098" s="20" t="s">
        <v>15930</v>
      </c>
      <c r="C3098" s="20" t="s">
        <v>15931</v>
      </c>
      <c r="D3098" s="20" t="s">
        <v>361</v>
      </c>
      <c r="E3098" s="20" t="s">
        <v>264</v>
      </c>
      <c r="F3098" s="20" t="s">
        <v>15932</v>
      </c>
      <c r="G3098" s="20" t="s">
        <v>2046</v>
      </c>
      <c r="H3098" s="20" t="s">
        <v>15933</v>
      </c>
      <c r="I3098" s="20"/>
      <c r="J3098" s="20"/>
      <c r="K3098" s="20" t="s">
        <v>15927</v>
      </c>
      <c r="L3098" s="20"/>
      <c r="M3098" s="20" t="s">
        <v>1566</v>
      </c>
      <c r="N3098" s="20"/>
      <c r="O3098" s="20"/>
      <c r="P3098" s="20" t="s">
        <v>15928</v>
      </c>
      <c r="Q3098" s="20" t="s">
        <v>2051</v>
      </c>
      <c r="R3098" s="2" t="s">
        <v>2067</v>
      </c>
      <c r="S3098" s="2" t="s">
        <v>6528</v>
      </c>
      <c r="T3098" s="2" t="s">
        <v>360</v>
      </c>
      <c r="U3098" s="2"/>
      <c r="V3098" s="2"/>
    </row>
    <row r="3099" spans="1:22" ht="14.25" customHeight="1">
      <c r="A3099" s="20" t="s">
        <v>15934</v>
      </c>
      <c r="B3099" s="20" t="s">
        <v>4177</v>
      </c>
      <c r="C3099" s="20" t="s">
        <v>15935</v>
      </c>
      <c r="D3099" s="20" t="s">
        <v>361</v>
      </c>
      <c r="E3099" s="20" t="s">
        <v>264</v>
      </c>
      <c r="F3099" s="20" t="s">
        <v>2473</v>
      </c>
      <c r="G3099" s="20" t="s">
        <v>2046</v>
      </c>
      <c r="H3099" s="20" t="s">
        <v>15936</v>
      </c>
      <c r="I3099" s="20"/>
      <c r="J3099" s="20"/>
      <c r="K3099" s="20" t="s">
        <v>15927</v>
      </c>
      <c r="L3099" s="20"/>
      <c r="M3099" s="20" t="s">
        <v>59</v>
      </c>
      <c r="N3099" s="20"/>
      <c r="O3099" s="20"/>
      <c r="P3099" s="20" t="s">
        <v>15928</v>
      </c>
      <c r="Q3099" s="20" t="s">
        <v>2051</v>
      </c>
      <c r="R3099" s="2"/>
      <c r="S3099" s="2" t="s">
        <v>6528</v>
      </c>
      <c r="T3099" s="2" t="s">
        <v>360</v>
      </c>
      <c r="U3099" s="2"/>
      <c r="V3099" s="2"/>
    </row>
    <row r="3100" spans="1:22" ht="14.25" customHeight="1">
      <c r="A3100" s="20" t="s">
        <v>15937</v>
      </c>
      <c r="B3100" s="20" t="s">
        <v>4256</v>
      </c>
      <c r="C3100" s="20" t="s">
        <v>15938</v>
      </c>
      <c r="D3100" s="20" t="s">
        <v>361</v>
      </c>
      <c r="E3100" s="20" t="s">
        <v>264</v>
      </c>
      <c r="F3100" s="20" t="s">
        <v>15939</v>
      </c>
      <c r="G3100" s="20" t="s">
        <v>2046</v>
      </c>
      <c r="H3100" s="20" t="s">
        <v>15940</v>
      </c>
      <c r="I3100" s="20"/>
      <c r="J3100" s="20"/>
      <c r="K3100" s="20" t="s">
        <v>15927</v>
      </c>
      <c r="L3100" s="20"/>
      <c r="M3100" s="20" t="s">
        <v>1566</v>
      </c>
      <c r="N3100" s="20"/>
      <c r="O3100" s="20"/>
      <c r="P3100" s="20" t="s">
        <v>15928</v>
      </c>
      <c r="Q3100" s="20" t="s">
        <v>2051</v>
      </c>
      <c r="R3100" s="2" t="s">
        <v>2052</v>
      </c>
      <c r="S3100" s="2" t="s">
        <v>6528</v>
      </c>
      <c r="T3100" s="2" t="s">
        <v>360</v>
      </c>
      <c r="U3100" s="2"/>
      <c r="V3100" s="2"/>
    </row>
    <row r="3101" spans="1:22" ht="14.25" customHeight="1">
      <c r="A3101" s="20" t="s">
        <v>15941</v>
      </c>
      <c r="B3101" s="20" t="s">
        <v>7512</v>
      </c>
      <c r="C3101" s="20" t="s">
        <v>2595</v>
      </c>
      <c r="D3101" s="20" t="s">
        <v>361</v>
      </c>
      <c r="E3101" s="20" t="s">
        <v>264</v>
      </c>
      <c r="F3101" s="20" t="s">
        <v>2101</v>
      </c>
      <c r="G3101" s="20" t="s">
        <v>2046</v>
      </c>
      <c r="H3101" s="20" t="s">
        <v>15942</v>
      </c>
      <c r="I3101" s="20"/>
      <c r="J3101" s="20"/>
      <c r="K3101" s="20" t="s">
        <v>15927</v>
      </c>
      <c r="L3101" s="20"/>
      <c r="M3101" s="20" t="s">
        <v>59</v>
      </c>
      <c r="N3101" s="20"/>
      <c r="O3101" s="20"/>
      <c r="P3101" s="20" t="s">
        <v>15928</v>
      </c>
      <c r="Q3101" s="20" t="s">
        <v>2051</v>
      </c>
      <c r="R3101" s="2"/>
      <c r="S3101" s="2" t="s">
        <v>6528</v>
      </c>
      <c r="T3101" s="2" t="s">
        <v>360</v>
      </c>
      <c r="U3101" s="2"/>
      <c r="V3101" s="2"/>
    </row>
    <row r="3102" spans="1:22" ht="14.25" customHeight="1">
      <c r="A3102" s="20" t="s">
        <v>15943</v>
      </c>
      <c r="B3102" s="20" t="s">
        <v>2267</v>
      </c>
      <c r="C3102" s="20" t="s">
        <v>15944</v>
      </c>
      <c r="D3102" s="20" t="s">
        <v>361</v>
      </c>
      <c r="E3102" s="20" t="s">
        <v>264</v>
      </c>
      <c r="F3102" s="20" t="s">
        <v>15945</v>
      </c>
      <c r="G3102" s="20" t="s">
        <v>2046</v>
      </c>
      <c r="H3102" s="20" t="s">
        <v>15946</v>
      </c>
      <c r="I3102" s="20"/>
      <c r="J3102" s="20"/>
      <c r="K3102" s="20" t="s">
        <v>15927</v>
      </c>
      <c r="L3102" s="20"/>
      <c r="M3102" s="20" t="s">
        <v>1566</v>
      </c>
      <c r="N3102" s="20"/>
      <c r="O3102" s="20"/>
      <c r="P3102" s="20" t="s">
        <v>15928</v>
      </c>
      <c r="Q3102" s="20" t="s">
        <v>2051</v>
      </c>
      <c r="R3102" s="2" t="s">
        <v>2067</v>
      </c>
      <c r="S3102" s="2" t="s">
        <v>6528</v>
      </c>
      <c r="T3102" s="2" t="s">
        <v>360</v>
      </c>
      <c r="U3102" s="2"/>
      <c r="V3102" s="2"/>
    </row>
    <row r="3103" spans="1:22" ht="14.25" customHeight="1">
      <c r="A3103" s="20" t="s">
        <v>15947</v>
      </c>
      <c r="B3103" s="20" t="s">
        <v>4730</v>
      </c>
      <c r="C3103" s="20" t="s">
        <v>15948</v>
      </c>
      <c r="D3103" s="20" t="s">
        <v>361</v>
      </c>
      <c r="E3103" s="20" t="s">
        <v>264</v>
      </c>
      <c r="F3103" s="20" t="s">
        <v>15949</v>
      </c>
      <c r="G3103" s="20" t="s">
        <v>2046</v>
      </c>
      <c r="H3103" s="20" t="s">
        <v>15950</v>
      </c>
      <c r="I3103" s="20"/>
      <c r="J3103" s="20"/>
      <c r="K3103" s="20" t="s">
        <v>15927</v>
      </c>
      <c r="L3103" s="20"/>
      <c r="M3103" s="20" t="s">
        <v>1566</v>
      </c>
      <c r="N3103" s="20"/>
      <c r="O3103" s="20"/>
      <c r="P3103" s="20" t="s">
        <v>15928</v>
      </c>
      <c r="Q3103" s="20" t="s">
        <v>2051</v>
      </c>
      <c r="R3103" s="2" t="s">
        <v>2052</v>
      </c>
      <c r="S3103" s="2" t="s">
        <v>6528</v>
      </c>
      <c r="T3103" s="2" t="s">
        <v>360</v>
      </c>
      <c r="U3103" s="2"/>
      <c r="V3103" s="2"/>
    </row>
    <row r="3104" spans="1:22" ht="14.25" customHeight="1">
      <c r="A3104" s="20" t="s">
        <v>15951</v>
      </c>
      <c r="B3104" s="20" t="s">
        <v>3853</v>
      </c>
      <c r="C3104" s="20" t="s">
        <v>8741</v>
      </c>
      <c r="D3104" s="20" t="s">
        <v>361</v>
      </c>
      <c r="E3104" s="20" t="s">
        <v>264</v>
      </c>
      <c r="F3104" s="20" t="s">
        <v>15952</v>
      </c>
      <c r="G3104" s="20" t="s">
        <v>2046</v>
      </c>
      <c r="H3104" s="20" t="s">
        <v>15953</v>
      </c>
      <c r="I3104" s="20" t="s">
        <v>15954</v>
      </c>
      <c r="J3104" s="20"/>
      <c r="K3104" s="20" t="s">
        <v>15927</v>
      </c>
      <c r="L3104" s="20"/>
      <c r="M3104" s="20" t="s">
        <v>1566</v>
      </c>
      <c r="N3104" s="20"/>
      <c r="O3104" s="20"/>
      <c r="P3104" s="20" t="s">
        <v>15928</v>
      </c>
      <c r="Q3104" s="20" t="s">
        <v>2051</v>
      </c>
      <c r="R3104" s="2" t="s">
        <v>2067</v>
      </c>
      <c r="S3104" s="2" t="s">
        <v>6528</v>
      </c>
      <c r="T3104" s="2" t="s">
        <v>360</v>
      </c>
      <c r="U3104" s="2"/>
      <c r="V3104" s="2"/>
    </row>
    <row r="3105" spans="1:22" ht="14.25" customHeight="1">
      <c r="A3105" s="20" t="s">
        <v>15955</v>
      </c>
      <c r="B3105" s="20" t="s">
        <v>13085</v>
      </c>
      <c r="C3105" s="20" t="s">
        <v>15956</v>
      </c>
      <c r="D3105" s="20" t="s">
        <v>361</v>
      </c>
      <c r="E3105" s="20" t="s">
        <v>264</v>
      </c>
      <c r="F3105" s="20" t="s">
        <v>15957</v>
      </c>
      <c r="G3105" s="20" t="s">
        <v>2046</v>
      </c>
      <c r="H3105" s="20" t="s">
        <v>15958</v>
      </c>
      <c r="I3105" s="20" t="s">
        <v>15959</v>
      </c>
      <c r="J3105" s="20"/>
      <c r="K3105" s="20" t="s">
        <v>15927</v>
      </c>
      <c r="L3105" s="20"/>
      <c r="M3105" s="20" t="s">
        <v>1566</v>
      </c>
      <c r="N3105" s="20"/>
      <c r="O3105" s="20"/>
      <c r="P3105" s="20" t="s">
        <v>15928</v>
      </c>
      <c r="Q3105" s="20" t="s">
        <v>2051</v>
      </c>
      <c r="R3105" s="2" t="s">
        <v>2052</v>
      </c>
      <c r="S3105" s="2" t="s">
        <v>6528</v>
      </c>
      <c r="T3105" s="2" t="s">
        <v>360</v>
      </c>
      <c r="U3105" s="2"/>
      <c r="V3105" s="2"/>
    </row>
    <row r="3106" spans="1:22" ht="14.25" customHeight="1">
      <c r="A3106" s="20" t="s">
        <v>15960</v>
      </c>
      <c r="B3106" s="20" t="s">
        <v>15961</v>
      </c>
      <c r="C3106" s="20" t="s">
        <v>15962</v>
      </c>
      <c r="D3106" s="20" t="s">
        <v>361</v>
      </c>
      <c r="E3106" s="20" t="s">
        <v>264</v>
      </c>
      <c r="F3106" s="20" t="s">
        <v>2093</v>
      </c>
      <c r="G3106" s="20" t="s">
        <v>2046</v>
      </c>
      <c r="H3106" s="20" t="s">
        <v>15963</v>
      </c>
      <c r="I3106" s="20" t="s">
        <v>15964</v>
      </c>
      <c r="J3106" s="20"/>
      <c r="K3106" s="20" t="s">
        <v>15927</v>
      </c>
      <c r="L3106" s="20"/>
      <c r="M3106" s="20" t="s">
        <v>1566</v>
      </c>
      <c r="N3106" s="20"/>
      <c r="O3106" s="20"/>
      <c r="P3106" s="20" t="s">
        <v>15928</v>
      </c>
      <c r="Q3106" s="20" t="s">
        <v>2051</v>
      </c>
      <c r="R3106" s="2" t="s">
        <v>2067</v>
      </c>
      <c r="S3106" s="2" t="s">
        <v>6528</v>
      </c>
      <c r="T3106" s="2" t="s">
        <v>360</v>
      </c>
      <c r="U3106" s="2"/>
      <c r="V3106" s="2"/>
    </row>
    <row r="3107" spans="1:22" ht="14.25" customHeight="1">
      <c r="A3107" s="20" t="s">
        <v>15965</v>
      </c>
      <c r="B3107" s="20" t="s">
        <v>12750</v>
      </c>
      <c r="C3107" s="20" t="s">
        <v>6216</v>
      </c>
      <c r="D3107" s="20" t="s">
        <v>361</v>
      </c>
      <c r="E3107" s="20" t="s">
        <v>264</v>
      </c>
      <c r="F3107" s="20" t="s">
        <v>15966</v>
      </c>
      <c r="G3107" s="20" t="s">
        <v>2046</v>
      </c>
      <c r="H3107" s="20" t="s">
        <v>15967</v>
      </c>
      <c r="I3107" s="20" t="s">
        <v>15968</v>
      </c>
      <c r="J3107" s="20" t="s">
        <v>15969</v>
      </c>
      <c r="K3107" s="20" t="s">
        <v>15927</v>
      </c>
      <c r="L3107" s="20"/>
      <c r="M3107" s="20" t="s">
        <v>59</v>
      </c>
      <c r="N3107" s="20"/>
      <c r="O3107" s="20"/>
      <c r="P3107" s="20" t="s">
        <v>15928</v>
      </c>
      <c r="Q3107" s="20" t="s">
        <v>2051</v>
      </c>
      <c r="R3107" s="2"/>
      <c r="S3107" s="2" t="s">
        <v>6528</v>
      </c>
      <c r="T3107" s="2" t="s">
        <v>360</v>
      </c>
      <c r="U3107" s="2"/>
      <c r="V3107" s="2"/>
    </row>
    <row r="3108" spans="1:22" ht="14.25" customHeight="1">
      <c r="A3108" s="20" t="s">
        <v>15970</v>
      </c>
      <c r="B3108" s="20" t="s">
        <v>5004</v>
      </c>
      <c r="C3108" s="20" t="s">
        <v>9562</v>
      </c>
      <c r="D3108" s="20" t="s">
        <v>361</v>
      </c>
      <c r="E3108" s="20" t="s">
        <v>264</v>
      </c>
      <c r="F3108" s="20" t="s">
        <v>2316</v>
      </c>
      <c r="G3108" s="20" t="s">
        <v>2046</v>
      </c>
      <c r="H3108" s="20" t="s">
        <v>15971</v>
      </c>
      <c r="I3108" s="20" t="s">
        <v>15972</v>
      </c>
      <c r="J3108" s="20" t="s">
        <v>15973</v>
      </c>
      <c r="K3108" s="20" t="s">
        <v>15927</v>
      </c>
      <c r="L3108" s="20"/>
      <c r="M3108" s="20" t="s">
        <v>60</v>
      </c>
      <c r="N3108" s="20"/>
      <c r="O3108" s="20"/>
      <c r="P3108" s="20" t="s">
        <v>15928</v>
      </c>
      <c r="Q3108" s="20" t="s">
        <v>2051</v>
      </c>
      <c r="R3108" s="2"/>
      <c r="S3108" s="2" t="s">
        <v>6528</v>
      </c>
      <c r="T3108" s="2" t="s">
        <v>360</v>
      </c>
      <c r="U3108" s="2"/>
      <c r="V3108" s="2"/>
    </row>
    <row r="3109" spans="1:22" ht="14.25" customHeight="1">
      <c r="A3109" s="20" t="s">
        <v>15974</v>
      </c>
      <c r="B3109" s="20" t="s">
        <v>4335</v>
      </c>
      <c r="C3109" s="20" t="s">
        <v>2374</v>
      </c>
      <c r="D3109" s="20" t="s">
        <v>361</v>
      </c>
      <c r="E3109" s="20" t="s">
        <v>264</v>
      </c>
      <c r="F3109" s="20" t="s">
        <v>15924</v>
      </c>
      <c r="G3109" s="20" t="s">
        <v>2046</v>
      </c>
      <c r="H3109" s="20" t="s">
        <v>15975</v>
      </c>
      <c r="I3109" s="20"/>
      <c r="J3109" s="20"/>
      <c r="K3109" s="20" t="s">
        <v>15927</v>
      </c>
      <c r="L3109" s="20"/>
      <c r="M3109" s="20" t="s">
        <v>1566</v>
      </c>
      <c r="N3109" s="20"/>
      <c r="O3109" s="20"/>
      <c r="P3109" s="20" t="s">
        <v>15928</v>
      </c>
      <c r="Q3109" s="20" t="s">
        <v>2051</v>
      </c>
      <c r="R3109" s="2" t="s">
        <v>2052</v>
      </c>
      <c r="S3109" s="2" t="s">
        <v>6528</v>
      </c>
      <c r="T3109" s="2" t="s">
        <v>360</v>
      </c>
      <c r="U3109" s="2"/>
      <c r="V3109" s="2"/>
    </row>
    <row r="3110" spans="1:22" ht="14.25" customHeight="1">
      <c r="A3110" s="20"/>
      <c r="B3110" s="20" t="s">
        <v>5088</v>
      </c>
      <c r="C3110" s="20" t="s">
        <v>15976</v>
      </c>
      <c r="D3110" s="20" t="s">
        <v>1686</v>
      </c>
      <c r="E3110" s="20" t="s">
        <v>96</v>
      </c>
      <c r="F3110" s="20" t="s">
        <v>15977</v>
      </c>
      <c r="G3110" s="20" t="s">
        <v>2091</v>
      </c>
      <c r="H3110" s="20" t="s">
        <v>15978</v>
      </c>
      <c r="I3110" s="20"/>
      <c r="J3110" s="20"/>
      <c r="K3110" s="20"/>
      <c r="L3110" s="20" t="s">
        <v>15979</v>
      </c>
      <c r="M3110" s="20" t="s">
        <v>60</v>
      </c>
      <c r="N3110" s="20"/>
      <c r="O3110" s="20"/>
      <c r="P3110" s="20" t="s">
        <v>15980</v>
      </c>
      <c r="Q3110" s="20" t="s">
        <v>2051</v>
      </c>
      <c r="R3110" s="2"/>
      <c r="S3110" s="2" t="s">
        <v>6528</v>
      </c>
      <c r="T3110" s="2" t="s">
        <v>15981</v>
      </c>
      <c r="U3110" s="2"/>
      <c r="V3110" s="2"/>
    </row>
    <row r="3111" spans="1:22" ht="14.25" customHeight="1">
      <c r="A3111" s="20"/>
      <c r="B3111" s="20" t="s">
        <v>8213</v>
      </c>
      <c r="C3111" s="20" t="s">
        <v>15982</v>
      </c>
      <c r="D3111" s="20" t="s">
        <v>1686</v>
      </c>
      <c r="E3111" s="20" t="s">
        <v>96</v>
      </c>
      <c r="F3111" s="20" t="s">
        <v>15983</v>
      </c>
      <c r="G3111" s="20" t="s">
        <v>2091</v>
      </c>
      <c r="H3111" s="20" t="s">
        <v>15984</v>
      </c>
      <c r="I3111" s="20"/>
      <c r="J3111" s="20"/>
      <c r="K3111" s="20"/>
      <c r="L3111" s="20" t="s">
        <v>15979</v>
      </c>
      <c r="M3111" s="20" t="s">
        <v>6585</v>
      </c>
      <c r="N3111" s="20"/>
      <c r="O3111" s="20"/>
      <c r="P3111" s="20" t="s">
        <v>15980</v>
      </c>
      <c r="Q3111" s="20" t="s">
        <v>7174</v>
      </c>
      <c r="R3111" s="2"/>
      <c r="S3111" s="16" t="s">
        <v>6586</v>
      </c>
      <c r="T3111" s="2" t="s">
        <v>15981</v>
      </c>
      <c r="U3111" s="2"/>
      <c r="V3111" s="2"/>
    </row>
    <row r="3112" spans="1:22" ht="14.25" customHeight="1">
      <c r="A3112" s="20"/>
      <c r="B3112" s="20" t="s">
        <v>4627</v>
      </c>
      <c r="C3112" s="20" t="s">
        <v>15985</v>
      </c>
      <c r="D3112" s="20" t="s">
        <v>1686</v>
      </c>
      <c r="E3112" s="20" t="s">
        <v>96</v>
      </c>
      <c r="F3112" s="20" t="s">
        <v>15986</v>
      </c>
      <c r="G3112" s="20" t="s">
        <v>2091</v>
      </c>
      <c r="H3112" s="20" t="s">
        <v>15987</v>
      </c>
      <c r="I3112" s="20"/>
      <c r="J3112" s="20"/>
      <c r="K3112" s="20"/>
      <c r="L3112" s="20" t="s">
        <v>15979</v>
      </c>
      <c r="M3112" s="20" t="s">
        <v>1566</v>
      </c>
      <c r="N3112" s="20"/>
      <c r="O3112" s="20"/>
      <c r="P3112" s="20" t="s">
        <v>15980</v>
      </c>
      <c r="Q3112" s="20" t="s">
        <v>7174</v>
      </c>
      <c r="R3112" s="2" t="s">
        <v>2067</v>
      </c>
      <c r="S3112" s="2" t="s">
        <v>6528</v>
      </c>
      <c r="T3112" s="2" t="s">
        <v>15981</v>
      </c>
      <c r="U3112" s="2"/>
      <c r="V3112" s="2"/>
    </row>
    <row r="3113" spans="1:22" ht="14.25" customHeight="1">
      <c r="A3113" s="20"/>
      <c r="B3113" s="20" t="s">
        <v>15988</v>
      </c>
      <c r="C3113" s="20" t="s">
        <v>13103</v>
      </c>
      <c r="D3113" s="20" t="s">
        <v>1686</v>
      </c>
      <c r="E3113" s="20" t="s">
        <v>96</v>
      </c>
      <c r="F3113" s="20" t="s">
        <v>15989</v>
      </c>
      <c r="G3113" s="20" t="s">
        <v>2091</v>
      </c>
      <c r="H3113" s="20" t="s">
        <v>15990</v>
      </c>
      <c r="I3113" s="20"/>
      <c r="J3113" s="20"/>
      <c r="K3113" s="20"/>
      <c r="L3113" s="20" t="s">
        <v>15979</v>
      </c>
      <c r="M3113" s="20" t="s">
        <v>6585</v>
      </c>
      <c r="N3113" s="20"/>
      <c r="O3113" s="20"/>
      <c r="P3113" s="20" t="s">
        <v>15980</v>
      </c>
      <c r="Q3113" s="20" t="s">
        <v>7174</v>
      </c>
      <c r="R3113" s="2"/>
      <c r="S3113" s="16" t="s">
        <v>6586</v>
      </c>
      <c r="T3113" s="2" t="s">
        <v>15981</v>
      </c>
      <c r="U3113" s="2"/>
      <c r="V3113" s="2"/>
    </row>
    <row r="3114" spans="1:22" ht="14.25" customHeight="1">
      <c r="A3114" s="20"/>
      <c r="B3114" s="20" t="s">
        <v>10873</v>
      </c>
      <c r="C3114" s="20" t="s">
        <v>15991</v>
      </c>
      <c r="D3114" s="20" t="s">
        <v>1686</v>
      </c>
      <c r="E3114" s="20" t="s">
        <v>96</v>
      </c>
      <c r="F3114" s="20" t="s">
        <v>15992</v>
      </c>
      <c r="G3114" s="20" t="s">
        <v>2091</v>
      </c>
      <c r="H3114" s="20" t="s">
        <v>15993</v>
      </c>
      <c r="I3114" s="20"/>
      <c r="J3114" s="20" t="s">
        <v>15994</v>
      </c>
      <c r="K3114" s="20"/>
      <c r="L3114" s="20" t="s">
        <v>15979</v>
      </c>
      <c r="M3114" s="20" t="s">
        <v>60</v>
      </c>
      <c r="N3114" s="20"/>
      <c r="O3114" s="20"/>
      <c r="P3114" s="20" t="s">
        <v>15980</v>
      </c>
      <c r="Q3114" s="20" t="s">
        <v>2051</v>
      </c>
      <c r="R3114" s="2"/>
      <c r="S3114" s="2" t="s">
        <v>6528</v>
      </c>
      <c r="T3114" s="2" t="s">
        <v>15981</v>
      </c>
      <c r="U3114" s="2"/>
      <c r="V3114" s="2"/>
    </row>
    <row r="3115" spans="1:22" ht="14.25" customHeight="1">
      <c r="A3115" s="20"/>
      <c r="B3115" s="20" t="s">
        <v>15995</v>
      </c>
      <c r="C3115" s="20" t="s">
        <v>15996</v>
      </c>
      <c r="D3115" s="20" t="s">
        <v>1686</v>
      </c>
      <c r="E3115" s="20" t="s">
        <v>96</v>
      </c>
      <c r="F3115" s="20" t="s">
        <v>15997</v>
      </c>
      <c r="G3115" s="20" t="s">
        <v>2091</v>
      </c>
      <c r="H3115" s="20" t="s">
        <v>15998</v>
      </c>
      <c r="I3115" s="20"/>
      <c r="J3115" s="20"/>
      <c r="K3115" s="20"/>
      <c r="L3115" s="20" t="s">
        <v>15979</v>
      </c>
      <c r="M3115" s="20" t="s">
        <v>6585</v>
      </c>
      <c r="N3115" s="20"/>
      <c r="O3115" s="20"/>
      <c r="P3115" s="20" t="s">
        <v>15980</v>
      </c>
      <c r="Q3115" s="20" t="s">
        <v>7174</v>
      </c>
      <c r="R3115" s="2"/>
      <c r="S3115" s="16" t="s">
        <v>6586</v>
      </c>
      <c r="T3115" s="2" t="s">
        <v>15981</v>
      </c>
      <c r="U3115" s="2"/>
      <c r="V3115" s="2"/>
    </row>
    <row r="3116" spans="1:22" ht="14.25" customHeight="1">
      <c r="A3116" s="20"/>
      <c r="B3116" s="20" t="s">
        <v>3976</v>
      </c>
      <c r="C3116" s="20" t="s">
        <v>15999</v>
      </c>
      <c r="D3116" s="20" t="s">
        <v>1686</v>
      </c>
      <c r="E3116" s="20" t="s">
        <v>96</v>
      </c>
      <c r="F3116" s="20" t="s">
        <v>1695</v>
      </c>
      <c r="G3116" s="20" t="s">
        <v>2091</v>
      </c>
      <c r="H3116" s="20" t="s">
        <v>16000</v>
      </c>
      <c r="I3116" s="20"/>
      <c r="J3116" s="20"/>
      <c r="K3116" s="20"/>
      <c r="L3116" s="20" t="s">
        <v>15979</v>
      </c>
      <c r="M3116" s="20"/>
      <c r="N3116" s="20"/>
      <c r="O3116" s="20"/>
      <c r="P3116" s="20" t="s">
        <v>15980</v>
      </c>
      <c r="Q3116" s="20" t="s">
        <v>7174</v>
      </c>
      <c r="R3116" s="2"/>
      <c r="S3116" s="16" t="s">
        <v>6563</v>
      </c>
      <c r="T3116" s="2" t="s">
        <v>15981</v>
      </c>
      <c r="U3116" s="2"/>
      <c r="V3116" s="2"/>
    </row>
    <row r="3117" spans="1:22" ht="14.25" customHeight="1">
      <c r="A3117" s="20"/>
      <c r="B3117" s="20" t="s">
        <v>3869</v>
      </c>
      <c r="C3117" s="20" t="s">
        <v>16001</v>
      </c>
      <c r="D3117" s="20" t="s">
        <v>1686</v>
      </c>
      <c r="E3117" s="20" t="s">
        <v>96</v>
      </c>
      <c r="F3117" s="20" t="s">
        <v>16002</v>
      </c>
      <c r="G3117" s="20" t="s">
        <v>2091</v>
      </c>
      <c r="H3117" s="20" t="s">
        <v>16003</v>
      </c>
      <c r="I3117" s="20"/>
      <c r="J3117" s="20" t="s">
        <v>16004</v>
      </c>
      <c r="K3117" s="20"/>
      <c r="L3117" s="20" t="s">
        <v>15979</v>
      </c>
      <c r="M3117" s="20" t="s">
        <v>60</v>
      </c>
      <c r="N3117" s="20"/>
      <c r="O3117" s="20"/>
      <c r="P3117" s="20" t="s">
        <v>15980</v>
      </c>
      <c r="Q3117" s="20" t="s">
        <v>2051</v>
      </c>
      <c r="R3117" s="2"/>
      <c r="S3117" s="2" t="s">
        <v>6528</v>
      </c>
      <c r="T3117" s="2" t="s">
        <v>15981</v>
      </c>
      <c r="U3117" s="2"/>
      <c r="V3117" s="2"/>
    </row>
    <row r="3118" spans="1:22" ht="14.25" customHeight="1">
      <c r="A3118" s="20"/>
      <c r="B3118" s="20" t="s">
        <v>3951</v>
      </c>
      <c r="C3118" s="20" t="s">
        <v>16005</v>
      </c>
      <c r="D3118" s="20" t="s">
        <v>1686</v>
      </c>
      <c r="E3118" s="20" t="s">
        <v>96</v>
      </c>
      <c r="F3118" s="20" t="s">
        <v>1685</v>
      </c>
      <c r="G3118" s="20" t="s">
        <v>2091</v>
      </c>
      <c r="H3118" s="20" t="s">
        <v>16006</v>
      </c>
      <c r="I3118" s="20"/>
      <c r="J3118" s="20"/>
      <c r="K3118" s="20"/>
      <c r="L3118" s="20" t="s">
        <v>15979</v>
      </c>
      <c r="M3118" s="20"/>
      <c r="N3118" s="20"/>
      <c r="O3118" s="20"/>
      <c r="P3118" s="20" t="s">
        <v>15980</v>
      </c>
      <c r="Q3118" s="20" t="s">
        <v>7174</v>
      </c>
      <c r="R3118" s="2"/>
      <c r="S3118" s="16" t="s">
        <v>6563</v>
      </c>
      <c r="T3118" s="2" t="s">
        <v>15981</v>
      </c>
      <c r="U3118" s="2"/>
      <c r="V3118" s="2"/>
    </row>
    <row r="3119" spans="1:22" ht="14.25" customHeight="1">
      <c r="A3119" s="20"/>
      <c r="B3119" s="20" t="s">
        <v>3896</v>
      </c>
      <c r="C3119" s="20" t="s">
        <v>16007</v>
      </c>
      <c r="D3119" s="20" t="s">
        <v>1686</v>
      </c>
      <c r="E3119" s="20" t="s">
        <v>96</v>
      </c>
      <c r="F3119" s="20" t="s">
        <v>1694</v>
      </c>
      <c r="G3119" s="20" t="s">
        <v>2091</v>
      </c>
      <c r="H3119" s="20" t="s">
        <v>16008</v>
      </c>
      <c r="I3119" s="20"/>
      <c r="J3119" s="20"/>
      <c r="K3119" s="20"/>
      <c r="L3119" s="20" t="s">
        <v>15979</v>
      </c>
      <c r="M3119" s="20"/>
      <c r="N3119" s="20"/>
      <c r="O3119" s="20"/>
      <c r="P3119" s="20" t="s">
        <v>15980</v>
      </c>
      <c r="Q3119" s="20" t="s">
        <v>7174</v>
      </c>
      <c r="R3119" s="2"/>
      <c r="S3119" s="16" t="s">
        <v>6563</v>
      </c>
      <c r="T3119" s="2" t="s">
        <v>15981</v>
      </c>
      <c r="U3119" s="2"/>
      <c r="V3119" s="2"/>
    </row>
    <row r="3120" spans="1:22" ht="14.25" customHeight="1">
      <c r="A3120" s="20"/>
      <c r="B3120" s="20" t="s">
        <v>16009</v>
      </c>
      <c r="C3120" s="20" t="s">
        <v>5264</v>
      </c>
      <c r="D3120" s="20" t="s">
        <v>1686</v>
      </c>
      <c r="E3120" s="20" t="s">
        <v>96</v>
      </c>
      <c r="F3120" s="20" t="s">
        <v>16010</v>
      </c>
      <c r="G3120" s="20" t="s">
        <v>2091</v>
      </c>
      <c r="H3120" s="20" t="s">
        <v>16011</v>
      </c>
      <c r="I3120" s="20"/>
      <c r="J3120" s="20"/>
      <c r="K3120" s="20"/>
      <c r="L3120" s="20" t="s">
        <v>15979</v>
      </c>
      <c r="M3120" s="20" t="s">
        <v>6585</v>
      </c>
      <c r="N3120" s="20"/>
      <c r="O3120" s="20"/>
      <c r="P3120" s="20" t="s">
        <v>15980</v>
      </c>
      <c r="Q3120" s="20" t="s">
        <v>7174</v>
      </c>
      <c r="R3120" s="2"/>
      <c r="S3120" s="16" t="s">
        <v>6586</v>
      </c>
      <c r="T3120" s="2" t="s">
        <v>15981</v>
      </c>
      <c r="U3120" s="2"/>
      <c r="V3120" s="2"/>
    </row>
    <row r="3121" spans="1:22" ht="14.25" customHeight="1">
      <c r="A3121" s="20"/>
      <c r="B3121" s="20" t="s">
        <v>11958</v>
      </c>
      <c r="C3121" s="20" t="s">
        <v>3572</v>
      </c>
      <c r="D3121" s="20" t="s">
        <v>1686</v>
      </c>
      <c r="E3121" s="20" t="s">
        <v>96</v>
      </c>
      <c r="F3121" s="20" t="s">
        <v>16012</v>
      </c>
      <c r="G3121" s="20" t="s">
        <v>2091</v>
      </c>
      <c r="H3121" s="20" t="s">
        <v>16013</v>
      </c>
      <c r="I3121" s="20"/>
      <c r="J3121" s="20"/>
      <c r="K3121" s="20"/>
      <c r="L3121" s="20" t="s">
        <v>15979</v>
      </c>
      <c r="M3121" s="20" t="s">
        <v>6585</v>
      </c>
      <c r="N3121" s="20"/>
      <c r="O3121" s="20"/>
      <c r="P3121" s="20" t="s">
        <v>15980</v>
      </c>
      <c r="Q3121" s="20" t="s">
        <v>7174</v>
      </c>
      <c r="R3121" s="2"/>
      <c r="S3121" s="16" t="s">
        <v>6586</v>
      </c>
      <c r="T3121" s="2" t="s">
        <v>15981</v>
      </c>
      <c r="U3121" s="2"/>
      <c r="V3121" s="2"/>
    </row>
    <row r="3122" spans="1:22" ht="14.25" customHeight="1">
      <c r="A3122" s="20"/>
      <c r="B3122" s="20" t="s">
        <v>5729</v>
      </c>
      <c r="C3122" s="20" t="s">
        <v>16014</v>
      </c>
      <c r="D3122" s="20" t="s">
        <v>1686</v>
      </c>
      <c r="E3122" s="20" t="s">
        <v>96</v>
      </c>
      <c r="F3122" s="20" t="s">
        <v>16015</v>
      </c>
      <c r="G3122" s="20" t="s">
        <v>2091</v>
      </c>
      <c r="H3122" s="20" t="s">
        <v>16016</v>
      </c>
      <c r="I3122" s="20"/>
      <c r="J3122" s="20"/>
      <c r="K3122" s="20"/>
      <c r="L3122" s="20" t="s">
        <v>15979</v>
      </c>
      <c r="M3122" s="20" t="s">
        <v>6585</v>
      </c>
      <c r="N3122" s="20"/>
      <c r="O3122" s="20"/>
      <c r="P3122" s="20" t="s">
        <v>15980</v>
      </c>
      <c r="Q3122" s="20" t="s">
        <v>7174</v>
      </c>
      <c r="R3122" s="2"/>
      <c r="S3122" s="16" t="s">
        <v>6586</v>
      </c>
      <c r="T3122" s="2" t="s">
        <v>15981</v>
      </c>
      <c r="U3122" s="2"/>
      <c r="V3122" s="2"/>
    </row>
    <row r="3123" spans="1:22" ht="14.25" customHeight="1">
      <c r="A3123" s="20"/>
      <c r="B3123" s="20" t="s">
        <v>8075</v>
      </c>
      <c r="C3123" s="20" t="s">
        <v>16017</v>
      </c>
      <c r="D3123" s="20" t="s">
        <v>1686</v>
      </c>
      <c r="E3123" s="20" t="s">
        <v>96</v>
      </c>
      <c r="F3123" s="20" t="s">
        <v>16018</v>
      </c>
      <c r="G3123" s="20" t="s">
        <v>2091</v>
      </c>
      <c r="H3123" s="20" t="s">
        <v>16019</v>
      </c>
      <c r="I3123" s="20"/>
      <c r="J3123" s="20"/>
      <c r="K3123" s="20"/>
      <c r="L3123" s="20" t="s">
        <v>15979</v>
      </c>
      <c r="M3123" s="20" t="s">
        <v>1566</v>
      </c>
      <c r="N3123" s="20"/>
      <c r="O3123" s="20"/>
      <c r="P3123" s="20" t="s">
        <v>15980</v>
      </c>
      <c r="Q3123" s="20" t="s">
        <v>7174</v>
      </c>
      <c r="R3123" s="2" t="s">
        <v>2067</v>
      </c>
      <c r="S3123" s="2" t="s">
        <v>6528</v>
      </c>
      <c r="T3123" s="2" t="s">
        <v>15981</v>
      </c>
      <c r="U3123" s="2"/>
      <c r="V3123" s="2"/>
    </row>
    <row r="3124" spans="1:22" ht="14.25" customHeight="1">
      <c r="A3124" s="20"/>
      <c r="B3124" s="20" t="s">
        <v>16020</v>
      </c>
      <c r="C3124" s="20" t="s">
        <v>16021</v>
      </c>
      <c r="D3124" s="20" t="s">
        <v>1686</v>
      </c>
      <c r="E3124" s="20" t="s">
        <v>96</v>
      </c>
      <c r="F3124" s="20" t="s">
        <v>16022</v>
      </c>
      <c r="G3124" s="20" t="s">
        <v>2091</v>
      </c>
      <c r="H3124" s="20" t="s">
        <v>16023</v>
      </c>
      <c r="I3124" s="20"/>
      <c r="J3124" s="20"/>
      <c r="K3124" s="20"/>
      <c r="L3124" s="20" t="s">
        <v>15979</v>
      </c>
      <c r="M3124" s="20" t="s">
        <v>6585</v>
      </c>
      <c r="N3124" s="20"/>
      <c r="O3124" s="20"/>
      <c r="P3124" s="20" t="s">
        <v>15980</v>
      </c>
      <c r="Q3124" s="20" t="s">
        <v>7174</v>
      </c>
      <c r="R3124" s="2"/>
      <c r="S3124" s="16" t="s">
        <v>6586</v>
      </c>
      <c r="T3124" s="2" t="s">
        <v>15981</v>
      </c>
      <c r="U3124" s="2"/>
      <c r="V3124" s="2"/>
    </row>
    <row r="3125" spans="1:22" ht="14.25" customHeight="1">
      <c r="A3125" s="20"/>
      <c r="B3125" s="20" t="s">
        <v>8375</v>
      </c>
      <c r="C3125" s="20" t="s">
        <v>16024</v>
      </c>
      <c r="D3125" s="20" t="s">
        <v>1686</v>
      </c>
      <c r="E3125" s="20" t="s">
        <v>96</v>
      </c>
      <c r="F3125" s="20" t="s">
        <v>16025</v>
      </c>
      <c r="G3125" s="20" t="s">
        <v>2091</v>
      </c>
      <c r="H3125" s="20" t="s">
        <v>16026</v>
      </c>
      <c r="I3125" s="20"/>
      <c r="J3125" s="20"/>
      <c r="K3125" s="20"/>
      <c r="L3125" s="20" t="s">
        <v>15979</v>
      </c>
      <c r="M3125" s="20" t="s">
        <v>6585</v>
      </c>
      <c r="N3125" s="20"/>
      <c r="O3125" s="20"/>
      <c r="P3125" s="20" t="s">
        <v>15980</v>
      </c>
      <c r="Q3125" s="20" t="s">
        <v>7174</v>
      </c>
      <c r="R3125" s="2"/>
      <c r="S3125" s="16" t="s">
        <v>6586</v>
      </c>
      <c r="T3125" s="2" t="s">
        <v>15981</v>
      </c>
      <c r="U3125" s="2"/>
      <c r="V3125" s="2"/>
    </row>
    <row r="3126" spans="1:22" ht="14.25" customHeight="1">
      <c r="A3126" s="20"/>
      <c r="B3126" s="20" t="s">
        <v>16027</v>
      </c>
      <c r="C3126" s="20" t="s">
        <v>3405</v>
      </c>
      <c r="D3126" s="20" t="s">
        <v>1686</v>
      </c>
      <c r="E3126" s="20" t="s">
        <v>96</v>
      </c>
      <c r="F3126" s="20" t="s">
        <v>1688</v>
      </c>
      <c r="G3126" s="20" t="s">
        <v>2091</v>
      </c>
      <c r="H3126" s="20" t="s">
        <v>16028</v>
      </c>
      <c r="I3126" s="20"/>
      <c r="J3126" s="20"/>
      <c r="K3126" s="20"/>
      <c r="L3126" s="20" t="s">
        <v>15979</v>
      </c>
      <c r="M3126" s="20"/>
      <c r="N3126" s="20"/>
      <c r="O3126" s="20"/>
      <c r="P3126" s="20" t="s">
        <v>15980</v>
      </c>
      <c r="Q3126" s="20" t="s">
        <v>7174</v>
      </c>
      <c r="R3126" s="2"/>
      <c r="S3126" s="16" t="s">
        <v>6563</v>
      </c>
      <c r="T3126" s="2" t="s">
        <v>15981</v>
      </c>
      <c r="U3126" s="2"/>
      <c r="V3126" s="2"/>
    </row>
    <row r="3127" spans="1:22" ht="14.25" customHeight="1">
      <c r="A3127" s="20"/>
      <c r="B3127" s="20" t="s">
        <v>16029</v>
      </c>
      <c r="C3127" s="20" t="s">
        <v>16030</v>
      </c>
      <c r="D3127" s="20" t="s">
        <v>1686</v>
      </c>
      <c r="E3127" s="20" t="s">
        <v>96</v>
      </c>
      <c r="F3127" s="20" t="s">
        <v>16031</v>
      </c>
      <c r="G3127" s="20" t="s">
        <v>2091</v>
      </c>
      <c r="H3127" s="20" t="s">
        <v>16032</v>
      </c>
      <c r="I3127" s="20"/>
      <c r="J3127" s="20"/>
      <c r="K3127" s="20"/>
      <c r="L3127" s="20" t="s">
        <v>15979</v>
      </c>
      <c r="M3127" s="20" t="s">
        <v>60</v>
      </c>
      <c r="N3127" s="20"/>
      <c r="O3127" s="20"/>
      <c r="P3127" s="20" t="s">
        <v>15980</v>
      </c>
      <c r="Q3127" s="20" t="s">
        <v>7174</v>
      </c>
      <c r="R3127" s="2"/>
      <c r="S3127" s="2" t="s">
        <v>6528</v>
      </c>
      <c r="T3127" s="2" t="s">
        <v>15981</v>
      </c>
      <c r="U3127" s="2"/>
      <c r="V3127" s="2"/>
    </row>
    <row r="3128" spans="1:22" ht="14.25" customHeight="1">
      <c r="A3128" s="20"/>
      <c r="B3128" s="20" t="s">
        <v>2379</v>
      </c>
      <c r="C3128" s="20" t="s">
        <v>16033</v>
      </c>
      <c r="D3128" s="20" t="s">
        <v>1686</v>
      </c>
      <c r="E3128" s="20" t="s">
        <v>96</v>
      </c>
      <c r="F3128" s="20" t="s">
        <v>2320</v>
      </c>
      <c r="G3128" s="20" t="s">
        <v>2091</v>
      </c>
      <c r="H3128" s="20" t="s">
        <v>16034</v>
      </c>
      <c r="I3128" s="20"/>
      <c r="J3128" s="20"/>
      <c r="K3128" s="20"/>
      <c r="L3128" s="20" t="s">
        <v>15979</v>
      </c>
      <c r="M3128" s="20" t="s">
        <v>59</v>
      </c>
      <c r="N3128" s="20"/>
      <c r="O3128" s="20"/>
      <c r="P3128" s="20" t="s">
        <v>15980</v>
      </c>
      <c r="Q3128" s="20" t="s">
        <v>7174</v>
      </c>
      <c r="R3128" s="2"/>
      <c r="S3128" s="2" t="s">
        <v>6528</v>
      </c>
      <c r="T3128" s="2" t="s">
        <v>15981</v>
      </c>
      <c r="U3128" s="2"/>
      <c r="V3128" s="2"/>
    </row>
    <row r="3129" spans="1:22" ht="14.25" customHeight="1">
      <c r="A3129" s="20"/>
      <c r="B3129" s="20" t="s">
        <v>6836</v>
      </c>
      <c r="C3129" s="20" t="s">
        <v>16035</v>
      </c>
      <c r="D3129" s="20" t="s">
        <v>1686</v>
      </c>
      <c r="E3129" s="20" t="s">
        <v>96</v>
      </c>
      <c r="F3129" s="20" t="s">
        <v>16036</v>
      </c>
      <c r="G3129" s="20" t="s">
        <v>2091</v>
      </c>
      <c r="H3129" s="20" t="s">
        <v>16037</v>
      </c>
      <c r="I3129" s="20"/>
      <c r="J3129" s="20"/>
      <c r="K3129" s="20"/>
      <c r="L3129" s="20" t="s">
        <v>15979</v>
      </c>
      <c r="M3129" s="20" t="s">
        <v>6585</v>
      </c>
      <c r="N3129" s="20"/>
      <c r="O3129" s="20"/>
      <c r="P3129" s="20" t="s">
        <v>15980</v>
      </c>
      <c r="Q3129" s="20" t="s">
        <v>7174</v>
      </c>
      <c r="R3129" s="2"/>
      <c r="S3129" s="16" t="s">
        <v>6586</v>
      </c>
      <c r="T3129" s="2" t="s">
        <v>15981</v>
      </c>
      <c r="U3129" s="2"/>
      <c r="V3129" s="2"/>
    </row>
    <row r="3130" spans="1:22" ht="14.25" customHeight="1">
      <c r="A3130" s="20" t="s">
        <v>16038</v>
      </c>
      <c r="B3130" s="20" t="s">
        <v>16039</v>
      </c>
      <c r="C3130" s="20" t="s">
        <v>4921</v>
      </c>
      <c r="D3130" s="20" t="s">
        <v>16040</v>
      </c>
      <c r="E3130" s="20" t="s">
        <v>96</v>
      </c>
      <c r="F3130" s="20" t="s">
        <v>16041</v>
      </c>
      <c r="G3130" s="20" t="s">
        <v>2046</v>
      </c>
      <c r="H3130" s="20" t="s">
        <v>16042</v>
      </c>
      <c r="I3130" s="20"/>
      <c r="J3130" s="20"/>
      <c r="K3130" s="20"/>
      <c r="L3130" s="20" t="s">
        <v>2958</v>
      </c>
      <c r="M3130" s="20" t="s">
        <v>1566</v>
      </c>
      <c r="N3130" s="20"/>
      <c r="O3130" s="20"/>
      <c r="P3130" s="20" t="s">
        <v>16043</v>
      </c>
      <c r="Q3130" s="20" t="s">
        <v>2051</v>
      </c>
      <c r="R3130" s="2" t="s">
        <v>2067</v>
      </c>
      <c r="S3130" s="2" t="s">
        <v>6528</v>
      </c>
      <c r="T3130" s="2" t="s">
        <v>153</v>
      </c>
      <c r="U3130" s="2"/>
      <c r="V3130" s="2"/>
    </row>
    <row r="3131" spans="1:22" ht="14.25" customHeight="1">
      <c r="A3131" s="20" t="s">
        <v>16044</v>
      </c>
      <c r="B3131" s="20" t="s">
        <v>16045</v>
      </c>
      <c r="C3131" s="20" t="s">
        <v>16046</v>
      </c>
      <c r="D3131" s="20" t="s">
        <v>16040</v>
      </c>
      <c r="E3131" s="20" t="s">
        <v>96</v>
      </c>
      <c r="F3131" s="20" t="s">
        <v>16047</v>
      </c>
      <c r="G3131" s="20" t="s">
        <v>2046</v>
      </c>
      <c r="H3131" s="20" t="s">
        <v>16048</v>
      </c>
      <c r="I3131" s="20" t="s">
        <v>16049</v>
      </c>
      <c r="J3131" s="20"/>
      <c r="K3131" s="20"/>
      <c r="L3131" s="20" t="s">
        <v>2958</v>
      </c>
      <c r="M3131" s="20" t="s">
        <v>1566</v>
      </c>
      <c r="N3131" s="20"/>
      <c r="O3131" s="20"/>
      <c r="P3131" s="20" t="s">
        <v>16043</v>
      </c>
      <c r="Q3131" s="20" t="s">
        <v>2051</v>
      </c>
      <c r="R3131" s="2" t="s">
        <v>2067</v>
      </c>
      <c r="S3131" s="2" t="s">
        <v>6528</v>
      </c>
      <c r="T3131" s="2" t="s">
        <v>153</v>
      </c>
      <c r="U3131" s="2"/>
      <c r="V3131" s="2"/>
    </row>
    <row r="3132" spans="1:22" ht="14.25" customHeight="1">
      <c r="A3132" s="20" t="s">
        <v>16050</v>
      </c>
      <c r="B3132" s="20" t="s">
        <v>16051</v>
      </c>
      <c r="C3132" s="20" t="s">
        <v>8715</v>
      </c>
      <c r="D3132" s="20" t="s">
        <v>16040</v>
      </c>
      <c r="E3132" s="20" t="s">
        <v>96</v>
      </c>
      <c r="F3132" s="20" t="s">
        <v>13937</v>
      </c>
      <c r="G3132" s="20" t="s">
        <v>2046</v>
      </c>
      <c r="H3132" s="20" t="s">
        <v>16052</v>
      </c>
      <c r="I3132" s="20"/>
      <c r="J3132" s="20"/>
      <c r="K3132" s="20"/>
      <c r="L3132" s="20" t="s">
        <v>2958</v>
      </c>
      <c r="M3132" s="20" t="s">
        <v>59</v>
      </c>
      <c r="N3132" s="20"/>
      <c r="O3132" s="20"/>
      <c r="P3132" s="20" t="s">
        <v>16043</v>
      </c>
      <c r="Q3132" s="20" t="s">
        <v>2051</v>
      </c>
      <c r="R3132" s="2"/>
      <c r="S3132" s="2" t="s">
        <v>6528</v>
      </c>
      <c r="T3132" s="2" t="s">
        <v>153</v>
      </c>
      <c r="U3132" s="2"/>
      <c r="V3132" s="2"/>
    </row>
    <row r="3133" spans="1:22" ht="14.25" customHeight="1">
      <c r="A3133" s="20" t="s">
        <v>16053</v>
      </c>
      <c r="B3133" s="20" t="s">
        <v>2267</v>
      </c>
      <c r="C3133" s="20" t="s">
        <v>4617</v>
      </c>
      <c r="D3133" s="20" t="s">
        <v>16040</v>
      </c>
      <c r="E3133" s="20" t="s">
        <v>96</v>
      </c>
      <c r="F3133" s="20" t="s">
        <v>16054</v>
      </c>
      <c r="G3133" s="20" t="s">
        <v>2046</v>
      </c>
      <c r="H3133" s="20" t="s">
        <v>16055</v>
      </c>
      <c r="I3133" s="20"/>
      <c r="J3133" s="20"/>
      <c r="K3133" s="20" t="s">
        <v>16056</v>
      </c>
      <c r="L3133" s="20"/>
      <c r="M3133" s="20" t="s">
        <v>59</v>
      </c>
      <c r="N3133" s="20"/>
      <c r="O3133" s="20"/>
      <c r="P3133" s="20" t="s">
        <v>16043</v>
      </c>
      <c r="Q3133" s="20" t="s">
        <v>2051</v>
      </c>
      <c r="R3133" s="2"/>
      <c r="S3133" s="2" t="s">
        <v>6528</v>
      </c>
      <c r="T3133" s="2" t="s">
        <v>153</v>
      </c>
      <c r="U3133" s="2"/>
      <c r="V3133" s="2"/>
    </row>
    <row r="3134" spans="1:22" ht="14.25" customHeight="1">
      <c r="A3134" s="20" t="s">
        <v>16057</v>
      </c>
      <c r="B3134" s="20" t="s">
        <v>2103</v>
      </c>
      <c r="C3134" s="20" t="s">
        <v>4740</v>
      </c>
      <c r="D3134" s="20" t="s">
        <v>16040</v>
      </c>
      <c r="E3134" s="20" t="s">
        <v>96</v>
      </c>
      <c r="F3134" s="20" t="s">
        <v>16058</v>
      </c>
      <c r="G3134" s="20" t="s">
        <v>2046</v>
      </c>
      <c r="H3134" s="20" t="s">
        <v>16059</v>
      </c>
      <c r="I3134" s="20"/>
      <c r="J3134" s="20"/>
      <c r="K3134" s="20"/>
      <c r="L3134" s="20" t="s">
        <v>2958</v>
      </c>
      <c r="M3134" s="20" t="s">
        <v>59</v>
      </c>
      <c r="N3134" s="20"/>
      <c r="O3134" s="20"/>
      <c r="P3134" s="20" t="s">
        <v>16043</v>
      </c>
      <c r="Q3134" s="20" t="s">
        <v>2051</v>
      </c>
      <c r="R3134" s="2"/>
      <c r="S3134" s="2" t="s">
        <v>6528</v>
      </c>
      <c r="T3134" s="2" t="s">
        <v>153</v>
      </c>
      <c r="U3134" s="2"/>
      <c r="V3134" s="2"/>
    </row>
    <row r="3135" spans="1:22" ht="14.25" customHeight="1">
      <c r="A3135" s="20" t="s">
        <v>16060</v>
      </c>
      <c r="B3135" s="20" t="s">
        <v>5214</v>
      </c>
      <c r="C3135" s="20" t="s">
        <v>16061</v>
      </c>
      <c r="D3135" s="20" t="s">
        <v>16062</v>
      </c>
      <c r="E3135" s="20" t="s">
        <v>96</v>
      </c>
      <c r="F3135" s="20" t="s">
        <v>9424</v>
      </c>
      <c r="G3135" s="20" t="s">
        <v>2046</v>
      </c>
      <c r="H3135" s="20" t="s">
        <v>16063</v>
      </c>
      <c r="I3135" s="20"/>
      <c r="J3135" s="20"/>
      <c r="K3135" s="20"/>
      <c r="L3135" s="20" t="s">
        <v>5068</v>
      </c>
      <c r="M3135" s="20" t="s">
        <v>1566</v>
      </c>
      <c r="N3135" s="20"/>
      <c r="O3135" s="20"/>
      <c r="P3135" s="20" t="s">
        <v>16064</v>
      </c>
      <c r="Q3135" s="20" t="s">
        <v>2051</v>
      </c>
      <c r="R3135" s="2" t="s">
        <v>2067</v>
      </c>
      <c r="S3135" s="2" t="s">
        <v>6528</v>
      </c>
      <c r="T3135" s="2" t="s">
        <v>203</v>
      </c>
      <c r="U3135" s="2"/>
      <c r="V3135" s="2"/>
    </row>
    <row r="3136" spans="1:22" ht="14.25" customHeight="1">
      <c r="A3136" s="20" t="s">
        <v>16065</v>
      </c>
      <c r="B3136" s="20" t="s">
        <v>16066</v>
      </c>
      <c r="C3136" s="20" t="s">
        <v>16067</v>
      </c>
      <c r="D3136" s="20" t="s">
        <v>16062</v>
      </c>
      <c r="E3136" s="20" t="s">
        <v>96</v>
      </c>
      <c r="F3136" s="20" t="s">
        <v>7639</v>
      </c>
      <c r="G3136" s="20" t="s">
        <v>2046</v>
      </c>
      <c r="H3136" s="20" t="s">
        <v>16068</v>
      </c>
      <c r="I3136" s="20"/>
      <c r="J3136" s="20" t="s">
        <v>16069</v>
      </c>
      <c r="K3136" s="20"/>
      <c r="L3136" s="20" t="s">
        <v>5068</v>
      </c>
      <c r="M3136" s="20" t="s">
        <v>1566</v>
      </c>
      <c r="N3136" s="20"/>
      <c r="O3136" s="20"/>
      <c r="P3136" s="20" t="s">
        <v>16064</v>
      </c>
      <c r="Q3136" s="20" t="s">
        <v>2051</v>
      </c>
      <c r="R3136" s="2" t="s">
        <v>2067</v>
      </c>
      <c r="S3136" s="2" t="s">
        <v>6528</v>
      </c>
      <c r="T3136" s="2" t="s">
        <v>203</v>
      </c>
      <c r="U3136" s="2"/>
      <c r="V3136" s="2"/>
    </row>
    <row r="3137" spans="1:22" ht="14.25" customHeight="1">
      <c r="A3137" s="20" t="s">
        <v>16070</v>
      </c>
      <c r="B3137" s="20" t="s">
        <v>4594</v>
      </c>
      <c r="C3137" s="20" t="s">
        <v>10628</v>
      </c>
      <c r="D3137" s="20" t="s">
        <v>16062</v>
      </c>
      <c r="E3137" s="20" t="s">
        <v>96</v>
      </c>
      <c r="F3137" s="20" t="s">
        <v>16071</v>
      </c>
      <c r="G3137" s="20" t="s">
        <v>2046</v>
      </c>
      <c r="H3137" s="20" t="s">
        <v>16072</v>
      </c>
      <c r="I3137" s="20"/>
      <c r="J3137" s="20"/>
      <c r="K3137" s="20"/>
      <c r="L3137" s="20" t="s">
        <v>5068</v>
      </c>
      <c r="M3137" s="20" t="s">
        <v>59</v>
      </c>
      <c r="N3137" s="20"/>
      <c r="O3137" s="20"/>
      <c r="P3137" s="20" t="s">
        <v>16064</v>
      </c>
      <c r="Q3137" s="20" t="s">
        <v>2051</v>
      </c>
      <c r="R3137" s="2"/>
      <c r="S3137" s="2" t="s">
        <v>6528</v>
      </c>
      <c r="T3137" s="2" t="s">
        <v>203</v>
      </c>
      <c r="U3137" s="2"/>
      <c r="V3137" s="2"/>
    </row>
    <row r="3138" spans="1:22" ht="14.25" customHeight="1">
      <c r="A3138" s="20" t="s">
        <v>16073</v>
      </c>
      <c r="B3138" s="20" t="s">
        <v>16074</v>
      </c>
      <c r="C3138" s="20" t="s">
        <v>11146</v>
      </c>
      <c r="D3138" s="20" t="s">
        <v>16062</v>
      </c>
      <c r="E3138" s="20" t="s">
        <v>96</v>
      </c>
      <c r="F3138" s="20" t="s">
        <v>7639</v>
      </c>
      <c r="G3138" s="20" t="s">
        <v>2046</v>
      </c>
      <c r="H3138" s="20" t="s">
        <v>16075</v>
      </c>
      <c r="I3138" s="20"/>
      <c r="J3138" s="20"/>
      <c r="K3138" s="20"/>
      <c r="L3138" s="20" t="s">
        <v>5068</v>
      </c>
      <c r="M3138" s="20" t="s">
        <v>1566</v>
      </c>
      <c r="N3138" s="20"/>
      <c r="O3138" s="20"/>
      <c r="P3138" s="20" t="s">
        <v>16064</v>
      </c>
      <c r="Q3138" s="20" t="s">
        <v>2051</v>
      </c>
      <c r="R3138" s="2" t="s">
        <v>2067</v>
      </c>
      <c r="S3138" s="2" t="s">
        <v>6528</v>
      </c>
      <c r="T3138" s="2" t="s">
        <v>203</v>
      </c>
      <c r="U3138" s="2"/>
      <c r="V3138" s="2"/>
    </row>
    <row r="3139" spans="1:22" ht="14.25" customHeight="1">
      <c r="A3139" s="20" t="s">
        <v>16076</v>
      </c>
      <c r="B3139" s="20" t="s">
        <v>16077</v>
      </c>
      <c r="C3139" s="20" t="s">
        <v>16078</v>
      </c>
      <c r="D3139" s="20" t="s">
        <v>16062</v>
      </c>
      <c r="E3139" s="20" t="s">
        <v>96</v>
      </c>
      <c r="F3139" s="20" t="s">
        <v>16079</v>
      </c>
      <c r="G3139" s="20" t="s">
        <v>2046</v>
      </c>
      <c r="H3139" s="20" t="s">
        <v>16080</v>
      </c>
      <c r="I3139" s="20" t="s">
        <v>16081</v>
      </c>
      <c r="J3139" s="20"/>
      <c r="K3139" s="20"/>
      <c r="L3139" s="20" t="s">
        <v>5068</v>
      </c>
      <c r="M3139" s="20" t="s">
        <v>1566</v>
      </c>
      <c r="N3139" s="20"/>
      <c r="O3139" s="20"/>
      <c r="P3139" s="20" t="s">
        <v>16064</v>
      </c>
      <c r="Q3139" s="20" t="s">
        <v>2051</v>
      </c>
      <c r="R3139" s="2" t="s">
        <v>2067</v>
      </c>
      <c r="S3139" s="2" t="s">
        <v>6528</v>
      </c>
      <c r="T3139" s="2" t="s">
        <v>203</v>
      </c>
      <c r="U3139" s="2"/>
      <c r="V3139" s="2"/>
    </row>
    <row r="3140" spans="1:22" ht="14.25" customHeight="1">
      <c r="A3140" s="20" t="s">
        <v>16082</v>
      </c>
      <c r="B3140" s="20" t="s">
        <v>16083</v>
      </c>
      <c r="C3140" s="20" t="s">
        <v>16084</v>
      </c>
      <c r="D3140" s="20" t="s">
        <v>16062</v>
      </c>
      <c r="E3140" s="20" t="s">
        <v>96</v>
      </c>
      <c r="F3140" s="20" t="s">
        <v>16085</v>
      </c>
      <c r="G3140" s="20" t="s">
        <v>2046</v>
      </c>
      <c r="H3140" s="20" t="s">
        <v>16086</v>
      </c>
      <c r="I3140" s="20"/>
      <c r="J3140" s="20"/>
      <c r="K3140" s="20"/>
      <c r="L3140" s="20" t="s">
        <v>5068</v>
      </c>
      <c r="M3140" s="20" t="s">
        <v>59</v>
      </c>
      <c r="N3140" s="20"/>
      <c r="O3140" s="20"/>
      <c r="P3140" s="20" t="s">
        <v>16064</v>
      </c>
      <c r="Q3140" s="20" t="s">
        <v>2051</v>
      </c>
      <c r="R3140" s="2"/>
      <c r="S3140" s="2" t="s">
        <v>6528</v>
      </c>
      <c r="T3140" s="2" t="s">
        <v>203</v>
      </c>
      <c r="U3140" s="2"/>
      <c r="V3140" s="2"/>
    </row>
    <row r="3141" spans="1:22" ht="14.25" customHeight="1">
      <c r="A3141" s="20" t="s">
        <v>16087</v>
      </c>
      <c r="B3141" s="20" t="s">
        <v>3831</v>
      </c>
      <c r="C3141" s="20" t="s">
        <v>16088</v>
      </c>
      <c r="D3141" s="20" t="s">
        <v>16062</v>
      </c>
      <c r="E3141" s="20" t="s">
        <v>96</v>
      </c>
      <c r="F3141" s="20" t="s">
        <v>9726</v>
      </c>
      <c r="G3141" s="20" t="s">
        <v>2046</v>
      </c>
      <c r="H3141" s="20" t="s">
        <v>16089</v>
      </c>
      <c r="I3141" s="20"/>
      <c r="J3141" s="20"/>
      <c r="K3141" s="20"/>
      <c r="L3141" s="20" t="s">
        <v>5068</v>
      </c>
      <c r="M3141" s="20" t="s">
        <v>1566</v>
      </c>
      <c r="N3141" s="20"/>
      <c r="O3141" s="20"/>
      <c r="P3141" s="20" t="s">
        <v>16064</v>
      </c>
      <c r="Q3141" s="20" t="s">
        <v>2051</v>
      </c>
      <c r="R3141" s="2" t="s">
        <v>2067</v>
      </c>
      <c r="S3141" s="2" t="s">
        <v>6528</v>
      </c>
      <c r="T3141" s="2" t="s">
        <v>203</v>
      </c>
      <c r="U3141" s="2"/>
      <c r="V3141" s="2"/>
    </row>
    <row r="3142" spans="1:22" ht="14.25" customHeight="1">
      <c r="A3142" s="20" t="s">
        <v>16090</v>
      </c>
      <c r="B3142" s="20" t="s">
        <v>16091</v>
      </c>
      <c r="C3142" s="20" t="s">
        <v>16092</v>
      </c>
      <c r="D3142" s="20" t="s">
        <v>16062</v>
      </c>
      <c r="E3142" s="20" t="s">
        <v>96</v>
      </c>
      <c r="F3142" s="20" t="s">
        <v>16093</v>
      </c>
      <c r="G3142" s="20" t="s">
        <v>2046</v>
      </c>
      <c r="H3142" s="20" t="s">
        <v>16094</v>
      </c>
      <c r="I3142" s="20"/>
      <c r="J3142" s="20"/>
      <c r="K3142" s="20"/>
      <c r="L3142" s="20" t="s">
        <v>5068</v>
      </c>
      <c r="M3142" s="20" t="s">
        <v>1566</v>
      </c>
      <c r="N3142" s="20"/>
      <c r="O3142" s="20"/>
      <c r="P3142" s="20" t="s">
        <v>16064</v>
      </c>
      <c r="Q3142" s="20" t="s">
        <v>2051</v>
      </c>
      <c r="R3142" s="2" t="s">
        <v>2067</v>
      </c>
      <c r="S3142" s="2" t="s">
        <v>6528</v>
      </c>
      <c r="T3142" s="2" t="s">
        <v>203</v>
      </c>
      <c r="U3142" s="2"/>
      <c r="V3142" s="2"/>
    </row>
    <row r="3143" spans="1:22" ht="14.25" customHeight="1">
      <c r="A3143" s="20" t="s">
        <v>16095</v>
      </c>
      <c r="B3143" s="20" t="s">
        <v>5972</v>
      </c>
      <c r="C3143" s="20" t="s">
        <v>3467</v>
      </c>
      <c r="D3143" s="20" t="s">
        <v>16062</v>
      </c>
      <c r="E3143" s="20" t="s">
        <v>96</v>
      </c>
      <c r="F3143" s="20" t="s">
        <v>16096</v>
      </c>
      <c r="G3143" s="20" t="s">
        <v>2046</v>
      </c>
      <c r="H3143" s="20" t="s">
        <v>16097</v>
      </c>
      <c r="I3143" s="20"/>
      <c r="J3143" s="20"/>
      <c r="K3143" s="20"/>
      <c r="L3143" s="20" t="s">
        <v>5068</v>
      </c>
      <c r="M3143" s="20" t="s">
        <v>1566</v>
      </c>
      <c r="N3143" s="20"/>
      <c r="O3143" s="20"/>
      <c r="P3143" s="20" t="s">
        <v>16064</v>
      </c>
      <c r="Q3143" s="20" t="s">
        <v>2051</v>
      </c>
      <c r="R3143" s="2" t="s">
        <v>2067</v>
      </c>
      <c r="S3143" s="2" t="s">
        <v>6528</v>
      </c>
      <c r="T3143" s="2" t="s">
        <v>203</v>
      </c>
      <c r="U3143" s="2"/>
      <c r="V3143" s="2"/>
    </row>
    <row r="3144" spans="1:22" ht="14.25" customHeight="1">
      <c r="A3144" s="20" t="s">
        <v>16098</v>
      </c>
      <c r="B3144" s="20" t="s">
        <v>16099</v>
      </c>
      <c r="C3144" s="20" t="s">
        <v>16100</v>
      </c>
      <c r="D3144" s="20" t="s">
        <v>16062</v>
      </c>
      <c r="E3144" s="20" t="s">
        <v>96</v>
      </c>
      <c r="F3144" s="20" t="s">
        <v>16101</v>
      </c>
      <c r="G3144" s="20" t="s">
        <v>2046</v>
      </c>
      <c r="H3144" s="20" t="s">
        <v>16102</v>
      </c>
      <c r="I3144" s="20"/>
      <c r="J3144" s="20"/>
      <c r="K3144" s="20"/>
      <c r="L3144" s="20" t="s">
        <v>5068</v>
      </c>
      <c r="M3144" s="20" t="s">
        <v>1566</v>
      </c>
      <c r="N3144" s="20"/>
      <c r="O3144" s="20"/>
      <c r="P3144" s="20" t="s">
        <v>16064</v>
      </c>
      <c r="Q3144" s="20" t="s">
        <v>2051</v>
      </c>
      <c r="R3144" s="2" t="s">
        <v>2067</v>
      </c>
      <c r="S3144" s="2" t="s">
        <v>6528</v>
      </c>
      <c r="T3144" s="2" t="s">
        <v>203</v>
      </c>
      <c r="U3144" s="2"/>
      <c r="V3144" s="2"/>
    </row>
    <row r="3145" spans="1:22" ht="14.25" customHeight="1">
      <c r="A3145" s="20" t="s">
        <v>16103</v>
      </c>
      <c r="B3145" s="20" t="s">
        <v>16104</v>
      </c>
      <c r="C3145" s="20" t="s">
        <v>16105</v>
      </c>
      <c r="D3145" s="20" t="s">
        <v>16062</v>
      </c>
      <c r="E3145" s="20" t="s">
        <v>96</v>
      </c>
      <c r="F3145" s="20" t="s">
        <v>16106</v>
      </c>
      <c r="G3145" s="20" t="s">
        <v>2046</v>
      </c>
      <c r="H3145" s="20" t="s">
        <v>16107</v>
      </c>
      <c r="I3145" s="20"/>
      <c r="J3145" s="20"/>
      <c r="K3145" s="20"/>
      <c r="L3145" s="20" t="s">
        <v>5068</v>
      </c>
      <c r="M3145" s="20" t="s">
        <v>1566</v>
      </c>
      <c r="N3145" s="20"/>
      <c r="O3145" s="20"/>
      <c r="P3145" s="20" t="s">
        <v>16064</v>
      </c>
      <c r="Q3145" s="20" t="s">
        <v>2051</v>
      </c>
      <c r="R3145" s="2" t="s">
        <v>2067</v>
      </c>
      <c r="S3145" s="2" t="s">
        <v>6528</v>
      </c>
      <c r="T3145" s="2" t="s">
        <v>203</v>
      </c>
      <c r="U3145" s="2"/>
      <c r="V3145" s="2"/>
    </row>
    <row r="3146" spans="1:22" ht="14.25" customHeight="1">
      <c r="A3146" s="20" t="s">
        <v>16108</v>
      </c>
      <c r="B3146" s="20" t="s">
        <v>16109</v>
      </c>
      <c r="C3146" s="20" t="s">
        <v>16110</v>
      </c>
      <c r="D3146" s="20" t="s">
        <v>16062</v>
      </c>
      <c r="E3146" s="20" t="s">
        <v>96</v>
      </c>
      <c r="F3146" s="20" t="s">
        <v>16111</v>
      </c>
      <c r="G3146" s="20" t="s">
        <v>2046</v>
      </c>
      <c r="H3146" s="20" t="s">
        <v>16112</v>
      </c>
      <c r="I3146" s="20" t="s">
        <v>16113</v>
      </c>
      <c r="J3146" s="20"/>
      <c r="K3146" s="20"/>
      <c r="L3146" s="20" t="s">
        <v>5068</v>
      </c>
      <c r="M3146" s="20" t="s">
        <v>60</v>
      </c>
      <c r="N3146" s="20"/>
      <c r="O3146" s="20"/>
      <c r="P3146" s="20" t="s">
        <v>16064</v>
      </c>
      <c r="Q3146" s="20" t="s">
        <v>2051</v>
      </c>
      <c r="R3146" s="2"/>
      <c r="S3146" s="2" t="s">
        <v>6528</v>
      </c>
      <c r="T3146" s="2" t="s">
        <v>203</v>
      </c>
      <c r="U3146" s="2"/>
      <c r="V3146" s="2"/>
    </row>
    <row r="3147" spans="1:22" ht="14.25" customHeight="1">
      <c r="A3147" s="20" t="s">
        <v>16114</v>
      </c>
      <c r="B3147" s="20" t="s">
        <v>5571</v>
      </c>
      <c r="C3147" s="20" t="s">
        <v>16115</v>
      </c>
      <c r="D3147" s="20" t="s">
        <v>16062</v>
      </c>
      <c r="E3147" s="20" t="s">
        <v>96</v>
      </c>
      <c r="F3147" s="20" t="s">
        <v>16116</v>
      </c>
      <c r="G3147" s="20" t="s">
        <v>2046</v>
      </c>
      <c r="H3147" s="20" t="s">
        <v>16117</v>
      </c>
      <c r="I3147" s="20"/>
      <c r="J3147" s="20"/>
      <c r="K3147" s="20"/>
      <c r="L3147" s="20" t="s">
        <v>5068</v>
      </c>
      <c r="M3147" s="20" t="s">
        <v>1566</v>
      </c>
      <c r="N3147" s="20"/>
      <c r="O3147" s="20"/>
      <c r="P3147" s="20" t="s">
        <v>16064</v>
      </c>
      <c r="Q3147" s="20" t="s">
        <v>2051</v>
      </c>
      <c r="R3147" s="2" t="s">
        <v>2067</v>
      </c>
      <c r="S3147" s="2" t="s">
        <v>6528</v>
      </c>
      <c r="T3147" s="2" t="s">
        <v>203</v>
      </c>
      <c r="U3147" s="2"/>
      <c r="V3147" s="2"/>
    </row>
    <row r="3148" spans="1:22" ht="14.25" customHeight="1">
      <c r="A3148" s="20" t="s">
        <v>16118</v>
      </c>
      <c r="B3148" s="20" t="s">
        <v>16119</v>
      </c>
      <c r="C3148" s="20" t="s">
        <v>16120</v>
      </c>
      <c r="D3148" s="20" t="s">
        <v>16062</v>
      </c>
      <c r="E3148" s="20" t="s">
        <v>96</v>
      </c>
      <c r="F3148" s="20" t="s">
        <v>16121</v>
      </c>
      <c r="G3148" s="20" t="s">
        <v>2046</v>
      </c>
      <c r="H3148" s="20" t="s">
        <v>16122</v>
      </c>
      <c r="I3148" s="20" t="s">
        <v>16123</v>
      </c>
      <c r="J3148" s="20"/>
      <c r="K3148" s="20"/>
      <c r="L3148" s="20" t="s">
        <v>5068</v>
      </c>
      <c r="M3148" s="20" t="s">
        <v>1566</v>
      </c>
      <c r="N3148" s="20"/>
      <c r="O3148" s="20"/>
      <c r="P3148" s="20" t="s">
        <v>16064</v>
      </c>
      <c r="Q3148" s="20" t="s">
        <v>2051</v>
      </c>
      <c r="R3148" s="2" t="s">
        <v>2067</v>
      </c>
      <c r="S3148" s="2" t="s">
        <v>6528</v>
      </c>
      <c r="T3148" s="2" t="s">
        <v>203</v>
      </c>
      <c r="U3148" s="2"/>
      <c r="V3148" s="2"/>
    </row>
    <row r="3149" spans="1:22" ht="14.25" customHeight="1">
      <c r="A3149" s="20" t="s">
        <v>16124</v>
      </c>
      <c r="B3149" s="20" t="s">
        <v>5729</v>
      </c>
      <c r="C3149" s="20" t="s">
        <v>6735</v>
      </c>
      <c r="D3149" s="20" t="s">
        <v>118</v>
      </c>
      <c r="E3149" s="20" t="s">
        <v>96</v>
      </c>
      <c r="F3149" s="20" t="s">
        <v>16125</v>
      </c>
      <c r="G3149" s="20" t="s">
        <v>2046</v>
      </c>
      <c r="H3149" s="20" t="s">
        <v>16126</v>
      </c>
      <c r="I3149" s="20"/>
      <c r="J3149" s="20" t="s">
        <v>16127</v>
      </c>
      <c r="K3149" s="20"/>
      <c r="L3149" s="20"/>
      <c r="M3149" s="20" t="s">
        <v>1566</v>
      </c>
      <c r="N3149" s="20"/>
      <c r="O3149" s="20"/>
      <c r="P3149" s="20" t="s">
        <v>16128</v>
      </c>
      <c r="Q3149" s="20" t="s">
        <v>2051</v>
      </c>
      <c r="R3149" s="2" t="s">
        <v>2067</v>
      </c>
      <c r="S3149" s="2" t="s">
        <v>6528</v>
      </c>
      <c r="T3149" s="2" t="s">
        <v>117</v>
      </c>
      <c r="U3149" s="2"/>
      <c r="V3149" s="2"/>
    </row>
    <row r="3150" spans="1:22" ht="14.25" customHeight="1">
      <c r="A3150" s="20" t="s">
        <v>16129</v>
      </c>
      <c r="B3150" s="20" t="s">
        <v>2586</v>
      </c>
      <c r="C3150" s="20" t="s">
        <v>16130</v>
      </c>
      <c r="D3150" s="20" t="s">
        <v>118</v>
      </c>
      <c r="E3150" s="20" t="s">
        <v>96</v>
      </c>
      <c r="F3150" s="20" t="s">
        <v>16131</v>
      </c>
      <c r="G3150" s="20" t="s">
        <v>2046</v>
      </c>
      <c r="H3150" s="20" t="s">
        <v>16132</v>
      </c>
      <c r="I3150" s="20" t="s">
        <v>16133</v>
      </c>
      <c r="J3150" s="20" t="s">
        <v>16127</v>
      </c>
      <c r="K3150" s="20"/>
      <c r="L3150" s="20"/>
      <c r="M3150" s="20" t="s">
        <v>1566</v>
      </c>
      <c r="N3150" s="20"/>
      <c r="O3150" s="20"/>
      <c r="P3150" s="20" t="s">
        <v>16128</v>
      </c>
      <c r="Q3150" s="20" t="s">
        <v>2051</v>
      </c>
      <c r="R3150" s="2" t="s">
        <v>2067</v>
      </c>
      <c r="S3150" s="2" t="s">
        <v>6528</v>
      </c>
      <c r="T3150" s="2" t="s">
        <v>117</v>
      </c>
      <c r="U3150" s="2"/>
      <c r="V3150" s="2"/>
    </row>
    <row r="3151" spans="1:22" ht="14.25" customHeight="1">
      <c r="A3151" s="20" t="s">
        <v>16134</v>
      </c>
      <c r="B3151" s="20" t="s">
        <v>4921</v>
      </c>
      <c r="C3151" s="20" t="s">
        <v>16135</v>
      </c>
      <c r="D3151" s="20" t="s">
        <v>1900</v>
      </c>
      <c r="E3151" s="20" t="s">
        <v>96</v>
      </c>
      <c r="F3151" s="20" t="s">
        <v>16136</v>
      </c>
      <c r="G3151" s="20" t="s">
        <v>2046</v>
      </c>
      <c r="H3151" s="20" t="s">
        <v>16137</v>
      </c>
      <c r="I3151" s="20" t="s">
        <v>16138</v>
      </c>
      <c r="J3151" s="20"/>
      <c r="K3151" s="20"/>
      <c r="L3151" s="20" t="s">
        <v>16139</v>
      </c>
      <c r="M3151" s="20" t="s">
        <v>1566</v>
      </c>
      <c r="N3151" s="20"/>
      <c r="O3151" s="20"/>
      <c r="P3151" s="20" t="s">
        <v>16140</v>
      </c>
      <c r="Q3151" s="20" t="s">
        <v>2051</v>
      </c>
      <c r="R3151" s="2" t="s">
        <v>2067</v>
      </c>
      <c r="S3151" s="2" t="s">
        <v>6528</v>
      </c>
      <c r="T3151" s="2" t="s">
        <v>107</v>
      </c>
      <c r="U3151" s="2"/>
      <c r="V3151" s="2"/>
    </row>
    <row r="3152" spans="1:22" ht="14.25" customHeight="1">
      <c r="A3152" s="20" t="s">
        <v>16141</v>
      </c>
      <c r="B3152" s="20" t="s">
        <v>5190</v>
      </c>
      <c r="C3152" s="20" t="s">
        <v>5274</v>
      </c>
      <c r="D3152" s="20" t="s">
        <v>1900</v>
      </c>
      <c r="E3152" s="20" t="s">
        <v>96</v>
      </c>
      <c r="F3152" s="20" t="s">
        <v>16142</v>
      </c>
      <c r="G3152" s="20" t="s">
        <v>2046</v>
      </c>
      <c r="H3152" s="20" t="s">
        <v>16143</v>
      </c>
      <c r="I3152" s="20" t="s">
        <v>16144</v>
      </c>
      <c r="J3152" s="20"/>
      <c r="K3152" s="20"/>
      <c r="L3152" s="20"/>
      <c r="M3152" s="20" t="s">
        <v>1566</v>
      </c>
      <c r="N3152" s="20"/>
      <c r="O3152" s="20"/>
      <c r="P3152" s="20" t="s">
        <v>16140</v>
      </c>
      <c r="Q3152" s="20" t="s">
        <v>2051</v>
      </c>
      <c r="R3152" s="2" t="s">
        <v>2067</v>
      </c>
      <c r="S3152" s="2" t="s">
        <v>6528</v>
      </c>
      <c r="T3152" s="2" t="s">
        <v>107</v>
      </c>
      <c r="U3152" s="2"/>
      <c r="V3152" s="2"/>
    </row>
    <row r="3153" spans="1:22" ht="14.25" customHeight="1">
      <c r="A3153" s="20" t="s">
        <v>16145</v>
      </c>
      <c r="B3153" s="20" t="s">
        <v>4997</v>
      </c>
      <c r="C3153" s="20" t="s">
        <v>16146</v>
      </c>
      <c r="D3153" s="20" t="s">
        <v>1900</v>
      </c>
      <c r="E3153" s="20" t="s">
        <v>96</v>
      </c>
      <c r="F3153" s="20" t="s">
        <v>16147</v>
      </c>
      <c r="G3153" s="20" t="s">
        <v>2046</v>
      </c>
      <c r="H3153" s="20" t="s">
        <v>16148</v>
      </c>
      <c r="I3153" s="20" t="s">
        <v>16149</v>
      </c>
      <c r="J3153" s="20"/>
      <c r="K3153" s="20"/>
      <c r="L3153" s="20"/>
      <c r="M3153" s="20" t="s">
        <v>1566</v>
      </c>
      <c r="N3153" s="20"/>
      <c r="O3153" s="20"/>
      <c r="P3153" s="20" t="s">
        <v>16140</v>
      </c>
      <c r="Q3153" s="20" t="s">
        <v>2051</v>
      </c>
      <c r="R3153" s="2" t="s">
        <v>2067</v>
      </c>
      <c r="S3153" s="2" t="s">
        <v>6528</v>
      </c>
      <c r="T3153" s="2" t="s">
        <v>107</v>
      </c>
      <c r="U3153" s="2"/>
      <c r="V3153" s="2"/>
    </row>
    <row r="3154" spans="1:22" ht="14.25" customHeight="1">
      <c r="A3154" s="20" t="s">
        <v>16150</v>
      </c>
      <c r="B3154" s="20" t="s">
        <v>5135</v>
      </c>
      <c r="C3154" s="20" t="s">
        <v>16151</v>
      </c>
      <c r="D3154" s="20" t="s">
        <v>1900</v>
      </c>
      <c r="E3154" s="20" t="s">
        <v>96</v>
      </c>
      <c r="F3154" s="20" t="s">
        <v>6524</v>
      </c>
      <c r="G3154" s="20" t="s">
        <v>2046</v>
      </c>
      <c r="H3154" s="20" t="s">
        <v>16152</v>
      </c>
      <c r="I3154" s="20"/>
      <c r="J3154" s="20"/>
      <c r="K3154" s="20"/>
      <c r="L3154" s="20"/>
      <c r="M3154" s="20" t="s">
        <v>1566</v>
      </c>
      <c r="N3154" s="20"/>
      <c r="O3154" s="20"/>
      <c r="P3154" s="20" t="s">
        <v>16140</v>
      </c>
      <c r="Q3154" s="20" t="s">
        <v>2051</v>
      </c>
      <c r="R3154" s="2" t="s">
        <v>2067</v>
      </c>
      <c r="S3154" s="2" t="s">
        <v>6528</v>
      </c>
      <c r="T3154" s="2" t="s">
        <v>107</v>
      </c>
      <c r="U3154" s="2"/>
      <c r="V3154" s="2"/>
    </row>
    <row r="3155" spans="1:22" ht="14.25" customHeight="1">
      <c r="A3155" s="20" t="s">
        <v>16153</v>
      </c>
      <c r="B3155" s="20" t="s">
        <v>5004</v>
      </c>
      <c r="C3155" s="20" t="s">
        <v>4585</v>
      </c>
      <c r="D3155" s="20" t="s">
        <v>1900</v>
      </c>
      <c r="E3155" s="20" t="s">
        <v>96</v>
      </c>
      <c r="F3155" s="20" t="s">
        <v>16154</v>
      </c>
      <c r="G3155" s="20" t="s">
        <v>2046</v>
      </c>
      <c r="H3155" s="20" t="s">
        <v>16155</v>
      </c>
      <c r="I3155" s="20" t="s">
        <v>16156</v>
      </c>
      <c r="J3155" s="20"/>
      <c r="K3155" s="20"/>
      <c r="L3155" s="20"/>
      <c r="M3155" s="20" t="s">
        <v>59</v>
      </c>
      <c r="N3155" s="20"/>
      <c r="O3155" s="20"/>
      <c r="P3155" s="20" t="s">
        <v>16140</v>
      </c>
      <c r="Q3155" s="20" t="s">
        <v>2051</v>
      </c>
      <c r="R3155" s="2"/>
      <c r="S3155" s="2" t="s">
        <v>6528</v>
      </c>
      <c r="T3155" s="2" t="s">
        <v>107</v>
      </c>
      <c r="U3155" s="2"/>
      <c r="V3155" s="2"/>
    </row>
    <row r="3156" spans="1:22" ht="14.25" customHeight="1">
      <c r="A3156" s="20" t="s">
        <v>16157</v>
      </c>
      <c r="B3156" s="20" t="s">
        <v>4987</v>
      </c>
      <c r="C3156" s="20" t="s">
        <v>2208</v>
      </c>
      <c r="D3156" s="20" t="s">
        <v>1900</v>
      </c>
      <c r="E3156" s="20" t="s">
        <v>96</v>
      </c>
      <c r="F3156" s="20" t="s">
        <v>13937</v>
      </c>
      <c r="G3156" s="20" t="s">
        <v>2046</v>
      </c>
      <c r="H3156" s="20" t="s">
        <v>16158</v>
      </c>
      <c r="I3156" s="20" t="s">
        <v>16159</v>
      </c>
      <c r="J3156" s="20"/>
      <c r="K3156" s="20"/>
      <c r="L3156" s="20"/>
      <c r="M3156" s="20" t="s">
        <v>59</v>
      </c>
      <c r="N3156" s="20"/>
      <c r="O3156" s="20"/>
      <c r="P3156" s="20" t="s">
        <v>16140</v>
      </c>
      <c r="Q3156" s="20" t="s">
        <v>2051</v>
      </c>
      <c r="R3156" s="2"/>
      <c r="S3156" s="2" t="s">
        <v>6528</v>
      </c>
      <c r="T3156" s="2" t="s">
        <v>107</v>
      </c>
      <c r="U3156" s="2"/>
      <c r="V3156" s="2"/>
    </row>
    <row r="3157" spans="1:22" ht="14.25" customHeight="1">
      <c r="A3157" s="20" t="s">
        <v>16160</v>
      </c>
      <c r="B3157" s="20" t="s">
        <v>4504</v>
      </c>
      <c r="C3157" s="20" t="s">
        <v>4201</v>
      </c>
      <c r="D3157" s="20" t="s">
        <v>1900</v>
      </c>
      <c r="E3157" s="20" t="s">
        <v>96</v>
      </c>
      <c r="F3157" s="20" t="s">
        <v>16161</v>
      </c>
      <c r="G3157" s="20" t="s">
        <v>2046</v>
      </c>
      <c r="H3157" s="20" t="s">
        <v>16162</v>
      </c>
      <c r="I3157" s="20"/>
      <c r="J3157" s="20" t="s">
        <v>16163</v>
      </c>
      <c r="K3157" s="20"/>
      <c r="L3157" s="20"/>
      <c r="M3157" s="20" t="s">
        <v>59</v>
      </c>
      <c r="N3157" s="20"/>
      <c r="O3157" s="20"/>
      <c r="P3157" s="20" t="s">
        <v>16140</v>
      </c>
      <c r="Q3157" s="20" t="s">
        <v>2051</v>
      </c>
      <c r="R3157" s="2"/>
      <c r="S3157" s="2" t="s">
        <v>6528</v>
      </c>
      <c r="T3157" s="2" t="s">
        <v>107</v>
      </c>
      <c r="U3157" s="2"/>
      <c r="V3157" s="2"/>
    </row>
    <row r="3158" spans="1:22" ht="14.25" customHeight="1">
      <c r="A3158" s="20" t="s">
        <v>16164</v>
      </c>
      <c r="B3158" s="20" t="s">
        <v>4541</v>
      </c>
      <c r="C3158" s="20" t="s">
        <v>16165</v>
      </c>
      <c r="D3158" s="20" t="s">
        <v>1900</v>
      </c>
      <c r="E3158" s="20" t="s">
        <v>96</v>
      </c>
      <c r="F3158" s="20" t="s">
        <v>16166</v>
      </c>
      <c r="G3158" s="20" t="s">
        <v>2046</v>
      </c>
      <c r="H3158" s="20" t="s">
        <v>16167</v>
      </c>
      <c r="I3158" s="20"/>
      <c r="J3158" s="20"/>
      <c r="K3158" s="20"/>
      <c r="L3158" s="20"/>
      <c r="M3158" s="20" t="s">
        <v>1566</v>
      </c>
      <c r="N3158" s="20"/>
      <c r="O3158" s="20"/>
      <c r="P3158" s="20" t="s">
        <v>16140</v>
      </c>
      <c r="Q3158" s="20" t="s">
        <v>2051</v>
      </c>
      <c r="R3158" s="2" t="s">
        <v>2067</v>
      </c>
      <c r="S3158" s="2" t="s">
        <v>6528</v>
      </c>
      <c r="T3158" s="2" t="s">
        <v>107</v>
      </c>
      <c r="U3158" s="2"/>
      <c r="V3158" s="2"/>
    </row>
    <row r="3159" spans="1:22" ht="14.25" customHeight="1">
      <c r="A3159" s="20" t="s">
        <v>16168</v>
      </c>
      <c r="B3159" s="20" t="s">
        <v>4541</v>
      </c>
      <c r="C3159" s="20" t="s">
        <v>16169</v>
      </c>
      <c r="D3159" s="20" t="s">
        <v>1900</v>
      </c>
      <c r="E3159" s="20" t="s">
        <v>96</v>
      </c>
      <c r="F3159" s="20" t="s">
        <v>16170</v>
      </c>
      <c r="G3159" s="20" t="s">
        <v>2046</v>
      </c>
      <c r="H3159" s="20" t="s">
        <v>16171</v>
      </c>
      <c r="I3159" s="20" t="s">
        <v>16172</v>
      </c>
      <c r="J3159" s="20"/>
      <c r="K3159" s="20"/>
      <c r="L3159" s="20"/>
      <c r="M3159" s="20" t="s">
        <v>1566</v>
      </c>
      <c r="N3159" s="20"/>
      <c r="O3159" s="20"/>
      <c r="P3159" s="20" t="s">
        <v>16140</v>
      </c>
      <c r="Q3159" s="20" t="s">
        <v>2051</v>
      </c>
      <c r="R3159" s="2" t="s">
        <v>2067</v>
      </c>
      <c r="S3159" s="2" t="s">
        <v>6528</v>
      </c>
      <c r="T3159" s="2" t="s">
        <v>107</v>
      </c>
      <c r="U3159" s="2"/>
      <c r="V3159" s="2"/>
    </row>
    <row r="3160" spans="1:22" ht="14.25" customHeight="1">
      <c r="A3160" s="20" t="s">
        <v>16173</v>
      </c>
      <c r="B3160" s="20" t="s">
        <v>4304</v>
      </c>
      <c r="C3160" s="20" t="s">
        <v>16174</v>
      </c>
      <c r="D3160" s="20" t="s">
        <v>1900</v>
      </c>
      <c r="E3160" s="20" t="s">
        <v>96</v>
      </c>
      <c r="F3160" s="20" t="s">
        <v>6524</v>
      </c>
      <c r="G3160" s="20" t="s">
        <v>2046</v>
      </c>
      <c r="H3160" s="20" t="s">
        <v>16175</v>
      </c>
      <c r="I3160" s="20"/>
      <c r="J3160" s="20"/>
      <c r="K3160" s="20"/>
      <c r="L3160" s="20"/>
      <c r="M3160" s="20" t="s">
        <v>1566</v>
      </c>
      <c r="N3160" s="20"/>
      <c r="O3160" s="20"/>
      <c r="P3160" s="20" t="s">
        <v>16140</v>
      </c>
      <c r="Q3160" s="20" t="s">
        <v>2051</v>
      </c>
      <c r="R3160" s="2" t="s">
        <v>2067</v>
      </c>
      <c r="S3160" s="2" t="s">
        <v>6528</v>
      </c>
      <c r="T3160" s="2" t="s">
        <v>107</v>
      </c>
      <c r="U3160" s="2"/>
      <c r="V3160" s="2"/>
    </row>
    <row r="3161" spans="1:22" ht="14.25" customHeight="1">
      <c r="A3161" s="20" t="s">
        <v>16176</v>
      </c>
      <c r="B3161" s="20" t="s">
        <v>16177</v>
      </c>
      <c r="C3161" s="20" t="s">
        <v>16178</v>
      </c>
      <c r="D3161" s="20" t="s">
        <v>1900</v>
      </c>
      <c r="E3161" s="20" t="s">
        <v>96</v>
      </c>
      <c r="F3161" s="20" t="s">
        <v>16179</v>
      </c>
      <c r="G3161" s="20" t="s">
        <v>2046</v>
      </c>
      <c r="H3161" s="20" t="s">
        <v>16180</v>
      </c>
      <c r="I3161" s="20" t="s">
        <v>16181</v>
      </c>
      <c r="J3161" s="20"/>
      <c r="K3161" s="20"/>
      <c r="L3161" s="20"/>
      <c r="M3161" s="20" t="s">
        <v>1566</v>
      </c>
      <c r="N3161" s="20"/>
      <c r="O3161" s="20"/>
      <c r="P3161" s="20" t="s">
        <v>16140</v>
      </c>
      <c r="Q3161" s="20" t="s">
        <v>2051</v>
      </c>
      <c r="R3161" s="2" t="s">
        <v>2067</v>
      </c>
      <c r="S3161" s="2" t="s">
        <v>6528</v>
      </c>
      <c r="T3161" s="2" t="s">
        <v>107</v>
      </c>
      <c r="U3161" s="2"/>
      <c r="V3161" s="2"/>
    </row>
    <row r="3162" spans="1:22" ht="14.25" customHeight="1">
      <c r="A3162" s="20" t="s">
        <v>16182</v>
      </c>
      <c r="B3162" s="20" t="s">
        <v>4114</v>
      </c>
      <c r="C3162" s="20" t="s">
        <v>13658</v>
      </c>
      <c r="D3162" s="20" t="s">
        <v>1900</v>
      </c>
      <c r="E3162" s="20" t="s">
        <v>96</v>
      </c>
      <c r="F3162" s="20" t="s">
        <v>16183</v>
      </c>
      <c r="G3162" s="20" t="s">
        <v>2046</v>
      </c>
      <c r="H3162" s="20" t="s">
        <v>16184</v>
      </c>
      <c r="I3162" s="20" t="s">
        <v>16185</v>
      </c>
      <c r="J3162" s="20"/>
      <c r="K3162" s="20"/>
      <c r="L3162" s="20"/>
      <c r="M3162" s="20" t="s">
        <v>1566</v>
      </c>
      <c r="N3162" s="20"/>
      <c r="O3162" s="20"/>
      <c r="P3162" s="20" t="s">
        <v>16140</v>
      </c>
      <c r="Q3162" s="20" t="s">
        <v>2051</v>
      </c>
      <c r="R3162" s="2" t="s">
        <v>2067</v>
      </c>
      <c r="S3162" s="2" t="s">
        <v>6528</v>
      </c>
      <c r="T3162" s="2" t="s">
        <v>107</v>
      </c>
      <c r="U3162" s="2"/>
      <c r="V3162" s="2"/>
    </row>
    <row r="3163" spans="1:22" ht="14.25" customHeight="1">
      <c r="A3163" s="20" t="s">
        <v>16186</v>
      </c>
      <c r="B3163" s="20" t="s">
        <v>3945</v>
      </c>
      <c r="C3163" s="20" t="s">
        <v>16187</v>
      </c>
      <c r="D3163" s="20" t="s">
        <v>1900</v>
      </c>
      <c r="E3163" s="20" t="s">
        <v>96</v>
      </c>
      <c r="F3163" s="20" t="s">
        <v>16188</v>
      </c>
      <c r="G3163" s="20" t="s">
        <v>2046</v>
      </c>
      <c r="H3163" s="20" t="s">
        <v>16189</v>
      </c>
      <c r="I3163" s="20" t="s">
        <v>16190</v>
      </c>
      <c r="J3163" s="20"/>
      <c r="K3163" s="20"/>
      <c r="L3163" s="20"/>
      <c r="M3163" s="20" t="s">
        <v>59</v>
      </c>
      <c r="N3163" s="20"/>
      <c r="O3163" s="20"/>
      <c r="P3163" s="20" t="s">
        <v>16140</v>
      </c>
      <c r="Q3163" s="20" t="s">
        <v>2051</v>
      </c>
      <c r="R3163" s="2"/>
      <c r="S3163" s="2" t="s">
        <v>6528</v>
      </c>
      <c r="T3163" s="2" t="s">
        <v>107</v>
      </c>
      <c r="U3163" s="2"/>
      <c r="V3163" s="2"/>
    </row>
    <row r="3164" spans="1:22" ht="14.25" customHeight="1">
      <c r="A3164" s="20" t="s">
        <v>16191</v>
      </c>
      <c r="B3164" s="20" t="s">
        <v>3906</v>
      </c>
      <c r="C3164" s="20" t="s">
        <v>3826</v>
      </c>
      <c r="D3164" s="20" t="s">
        <v>1900</v>
      </c>
      <c r="E3164" s="20" t="s">
        <v>96</v>
      </c>
      <c r="F3164" s="20" t="s">
        <v>16192</v>
      </c>
      <c r="G3164" s="20" t="s">
        <v>2046</v>
      </c>
      <c r="H3164" s="20" t="s">
        <v>16193</v>
      </c>
      <c r="I3164" s="20"/>
      <c r="J3164" s="20"/>
      <c r="K3164" s="20"/>
      <c r="L3164" s="20"/>
      <c r="M3164" s="20" t="s">
        <v>1566</v>
      </c>
      <c r="N3164" s="20"/>
      <c r="O3164" s="20"/>
      <c r="P3164" s="20" t="s">
        <v>16140</v>
      </c>
      <c r="Q3164" s="20" t="s">
        <v>2051</v>
      </c>
      <c r="R3164" s="2" t="s">
        <v>2067</v>
      </c>
      <c r="S3164" s="2" t="s">
        <v>6528</v>
      </c>
      <c r="T3164" s="2" t="s">
        <v>107</v>
      </c>
      <c r="U3164" s="2"/>
      <c r="V3164" s="2"/>
    </row>
    <row r="3165" spans="1:22" ht="14.25" customHeight="1">
      <c r="A3165" s="20" t="s">
        <v>16194</v>
      </c>
      <c r="B3165" s="20" t="s">
        <v>3769</v>
      </c>
      <c r="C3165" s="20" t="s">
        <v>16195</v>
      </c>
      <c r="D3165" s="20" t="s">
        <v>1900</v>
      </c>
      <c r="E3165" s="20" t="s">
        <v>96</v>
      </c>
      <c r="F3165" s="20" t="s">
        <v>16196</v>
      </c>
      <c r="G3165" s="20" t="s">
        <v>2046</v>
      </c>
      <c r="H3165" s="20" t="s">
        <v>16197</v>
      </c>
      <c r="I3165" s="20" t="s">
        <v>16198</v>
      </c>
      <c r="J3165" s="20"/>
      <c r="K3165" s="20"/>
      <c r="L3165" s="20"/>
      <c r="M3165" s="20" t="s">
        <v>1566</v>
      </c>
      <c r="N3165" s="20"/>
      <c r="O3165" s="20"/>
      <c r="P3165" s="20" t="s">
        <v>16140</v>
      </c>
      <c r="Q3165" s="20" t="s">
        <v>2051</v>
      </c>
      <c r="R3165" s="2" t="s">
        <v>2067</v>
      </c>
      <c r="S3165" s="2" t="s">
        <v>6528</v>
      </c>
      <c r="T3165" s="2" t="s">
        <v>107</v>
      </c>
      <c r="U3165" s="2"/>
      <c r="V3165" s="2"/>
    </row>
    <row r="3166" spans="1:22" ht="14.25" customHeight="1">
      <c r="A3166" s="20" t="s">
        <v>16199</v>
      </c>
      <c r="B3166" s="20" t="s">
        <v>16200</v>
      </c>
      <c r="C3166" s="20" t="s">
        <v>16201</v>
      </c>
      <c r="D3166" s="20" t="s">
        <v>1900</v>
      </c>
      <c r="E3166" s="20" t="s">
        <v>96</v>
      </c>
      <c r="F3166" s="20" t="s">
        <v>15852</v>
      </c>
      <c r="G3166" s="20" t="s">
        <v>2046</v>
      </c>
      <c r="H3166" s="20" t="s">
        <v>16202</v>
      </c>
      <c r="I3166" s="20" t="s">
        <v>16203</v>
      </c>
      <c r="J3166" s="20"/>
      <c r="K3166" s="20"/>
      <c r="L3166" s="20"/>
      <c r="M3166" s="20" t="s">
        <v>59</v>
      </c>
      <c r="N3166" s="20"/>
      <c r="O3166" s="20"/>
      <c r="P3166" s="20" t="s">
        <v>16140</v>
      </c>
      <c r="Q3166" s="20" t="s">
        <v>2051</v>
      </c>
      <c r="R3166" s="2"/>
      <c r="S3166" s="2" t="s">
        <v>6528</v>
      </c>
      <c r="T3166" s="2" t="s">
        <v>107</v>
      </c>
      <c r="U3166" s="2"/>
      <c r="V3166" s="2"/>
    </row>
    <row r="3167" spans="1:22" ht="14.25" customHeight="1">
      <c r="A3167" s="20" t="s">
        <v>16204</v>
      </c>
      <c r="B3167" s="20" t="s">
        <v>16205</v>
      </c>
      <c r="C3167" s="20" t="s">
        <v>16206</v>
      </c>
      <c r="D3167" s="20" t="s">
        <v>1900</v>
      </c>
      <c r="E3167" s="20" t="s">
        <v>96</v>
      </c>
      <c r="F3167" s="20" t="s">
        <v>16207</v>
      </c>
      <c r="G3167" s="20" t="s">
        <v>2046</v>
      </c>
      <c r="H3167" s="20" t="s">
        <v>16208</v>
      </c>
      <c r="I3167" s="20"/>
      <c r="J3167" s="20"/>
      <c r="K3167" s="20"/>
      <c r="L3167" s="20"/>
      <c r="M3167" s="20" t="s">
        <v>1566</v>
      </c>
      <c r="N3167" s="20"/>
      <c r="O3167" s="20"/>
      <c r="P3167" s="20" t="s">
        <v>16140</v>
      </c>
      <c r="Q3167" s="20" t="s">
        <v>2051</v>
      </c>
      <c r="R3167" s="2" t="s">
        <v>2067</v>
      </c>
      <c r="S3167" s="2" t="s">
        <v>6528</v>
      </c>
      <c r="T3167" s="2" t="s">
        <v>107</v>
      </c>
      <c r="U3167" s="2"/>
      <c r="V3167" s="2"/>
    </row>
    <row r="3168" spans="1:22" ht="14.25" customHeight="1">
      <c r="A3168" s="20" t="s">
        <v>16209</v>
      </c>
      <c r="B3168" s="20" t="s">
        <v>16210</v>
      </c>
      <c r="C3168" s="20" t="s">
        <v>16211</v>
      </c>
      <c r="D3168" s="20" t="s">
        <v>1900</v>
      </c>
      <c r="E3168" s="20" t="s">
        <v>96</v>
      </c>
      <c r="F3168" s="20" t="s">
        <v>16212</v>
      </c>
      <c r="G3168" s="20" t="s">
        <v>2046</v>
      </c>
      <c r="H3168" s="20"/>
      <c r="I3168" s="20"/>
      <c r="J3168" s="20"/>
      <c r="K3168" s="20"/>
      <c r="L3168" s="20"/>
      <c r="M3168" s="20" t="s">
        <v>1566</v>
      </c>
      <c r="N3168" s="20"/>
      <c r="O3168" s="20"/>
      <c r="P3168" s="20" t="s">
        <v>16140</v>
      </c>
      <c r="Q3168" s="20"/>
      <c r="R3168" s="2" t="s">
        <v>2067</v>
      </c>
      <c r="S3168" s="2" t="s">
        <v>6528</v>
      </c>
      <c r="T3168" s="2" t="s">
        <v>107</v>
      </c>
      <c r="U3168" s="2"/>
      <c r="V3168" s="2"/>
    </row>
    <row r="3169" spans="1:22" ht="14.25" customHeight="1">
      <c r="A3169" s="20" t="s">
        <v>16213</v>
      </c>
      <c r="B3169" s="20" t="s">
        <v>3651</v>
      </c>
      <c r="C3169" s="20" t="s">
        <v>16214</v>
      </c>
      <c r="D3169" s="20" t="s">
        <v>1900</v>
      </c>
      <c r="E3169" s="20" t="s">
        <v>96</v>
      </c>
      <c r="F3169" s="20" t="s">
        <v>16215</v>
      </c>
      <c r="G3169" s="20" t="s">
        <v>2046</v>
      </c>
      <c r="H3169" s="20" t="s">
        <v>16216</v>
      </c>
      <c r="I3169" s="20"/>
      <c r="J3169" s="20"/>
      <c r="K3169" s="20"/>
      <c r="L3169" s="20"/>
      <c r="M3169" s="20" t="s">
        <v>1566</v>
      </c>
      <c r="N3169" s="20"/>
      <c r="O3169" s="20"/>
      <c r="P3169" s="20" t="s">
        <v>16140</v>
      </c>
      <c r="Q3169" s="20" t="s">
        <v>2051</v>
      </c>
      <c r="R3169" s="2" t="s">
        <v>2067</v>
      </c>
      <c r="S3169" s="2" t="s">
        <v>6528</v>
      </c>
      <c r="T3169" s="2" t="s">
        <v>107</v>
      </c>
      <c r="U3169" s="2"/>
      <c r="V3169" s="2"/>
    </row>
    <row r="3170" spans="1:22" ht="14.25" customHeight="1">
      <c r="A3170" s="20" t="s">
        <v>16217</v>
      </c>
      <c r="B3170" s="20" t="s">
        <v>9671</v>
      </c>
      <c r="C3170" s="20" t="s">
        <v>16218</v>
      </c>
      <c r="D3170" s="20" t="s">
        <v>1900</v>
      </c>
      <c r="E3170" s="20" t="s">
        <v>96</v>
      </c>
      <c r="F3170" s="20" t="s">
        <v>16219</v>
      </c>
      <c r="G3170" s="20" t="s">
        <v>2046</v>
      </c>
      <c r="H3170" s="20" t="s">
        <v>16220</v>
      </c>
      <c r="I3170" s="20"/>
      <c r="J3170" s="20"/>
      <c r="K3170" s="20"/>
      <c r="L3170" s="20"/>
      <c r="M3170" s="20" t="s">
        <v>1566</v>
      </c>
      <c r="N3170" s="20"/>
      <c r="O3170" s="20"/>
      <c r="P3170" s="20" t="s">
        <v>16140</v>
      </c>
      <c r="Q3170" s="20" t="s">
        <v>2051</v>
      </c>
      <c r="R3170" s="2" t="s">
        <v>2067</v>
      </c>
      <c r="S3170" s="2" t="s">
        <v>6528</v>
      </c>
      <c r="T3170" s="2" t="s">
        <v>107</v>
      </c>
      <c r="U3170" s="2"/>
      <c r="V3170" s="2"/>
    </row>
    <row r="3171" spans="1:22" ht="14.25" customHeight="1">
      <c r="A3171" s="20" t="s">
        <v>16221</v>
      </c>
      <c r="B3171" s="20" t="s">
        <v>3538</v>
      </c>
      <c r="C3171" s="20" t="s">
        <v>16222</v>
      </c>
      <c r="D3171" s="20" t="s">
        <v>1900</v>
      </c>
      <c r="E3171" s="20" t="s">
        <v>96</v>
      </c>
      <c r="F3171" s="20" t="s">
        <v>16223</v>
      </c>
      <c r="G3171" s="20" t="s">
        <v>2046</v>
      </c>
      <c r="H3171" s="20" t="s">
        <v>16224</v>
      </c>
      <c r="I3171" s="20"/>
      <c r="J3171" s="20"/>
      <c r="K3171" s="20"/>
      <c r="L3171" s="20"/>
      <c r="M3171" s="20" t="s">
        <v>1566</v>
      </c>
      <c r="N3171" s="20"/>
      <c r="O3171" s="20"/>
      <c r="P3171" s="20" t="s">
        <v>16140</v>
      </c>
      <c r="Q3171" s="20" t="s">
        <v>2051</v>
      </c>
      <c r="R3171" s="2" t="s">
        <v>2067</v>
      </c>
      <c r="S3171" s="2" t="s">
        <v>6528</v>
      </c>
      <c r="T3171" s="2" t="s">
        <v>107</v>
      </c>
      <c r="U3171" s="2"/>
      <c r="V3171" s="2"/>
    </row>
    <row r="3172" spans="1:22" ht="14.25" customHeight="1">
      <c r="A3172" s="20" t="s">
        <v>16225</v>
      </c>
      <c r="B3172" s="20" t="s">
        <v>3538</v>
      </c>
      <c r="C3172" s="20" t="s">
        <v>16226</v>
      </c>
      <c r="D3172" s="20" t="s">
        <v>1900</v>
      </c>
      <c r="E3172" s="20" t="s">
        <v>96</v>
      </c>
      <c r="F3172" s="20" t="s">
        <v>16227</v>
      </c>
      <c r="G3172" s="20" t="s">
        <v>2046</v>
      </c>
      <c r="H3172" s="20" t="s">
        <v>16228</v>
      </c>
      <c r="I3172" s="20" t="s">
        <v>16229</v>
      </c>
      <c r="J3172" s="20"/>
      <c r="K3172" s="20"/>
      <c r="L3172" s="20"/>
      <c r="M3172" s="20" t="s">
        <v>1566</v>
      </c>
      <c r="N3172" s="20"/>
      <c r="O3172" s="20"/>
      <c r="P3172" s="20" t="s">
        <v>16140</v>
      </c>
      <c r="Q3172" s="20" t="s">
        <v>2051</v>
      </c>
      <c r="R3172" s="2" t="s">
        <v>2067</v>
      </c>
      <c r="S3172" s="2" t="s">
        <v>6528</v>
      </c>
      <c r="T3172" s="2" t="s">
        <v>107</v>
      </c>
      <c r="U3172" s="2"/>
      <c r="V3172" s="2"/>
    </row>
    <row r="3173" spans="1:22" ht="14.25" customHeight="1">
      <c r="A3173" s="20" t="s">
        <v>16230</v>
      </c>
      <c r="B3173" s="20" t="s">
        <v>3517</v>
      </c>
      <c r="C3173" s="20" t="s">
        <v>3222</v>
      </c>
      <c r="D3173" s="20" t="s">
        <v>1900</v>
      </c>
      <c r="E3173" s="20" t="s">
        <v>96</v>
      </c>
      <c r="F3173" s="20" t="s">
        <v>1899</v>
      </c>
      <c r="G3173" s="20" t="s">
        <v>2046</v>
      </c>
      <c r="H3173" s="20" t="s">
        <v>16231</v>
      </c>
      <c r="I3173" s="20" t="s">
        <v>16232</v>
      </c>
      <c r="J3173" s="20"/>
      <c r="K3173" s="20"/>
      <c r="L3173" s="20"/>
      <c r="M3173" s="20"/>
      <c r="N3173" s="20"/>
      <c r="O3173" s="20"/>
      <c r="P3173" s="20" t="s">
        <v>16140</v>
      </c>
      <c r="Q3173" s="20" t="s">
        <v>2051</v>
      </c>
      <c r="R3173" s="2"/>
      <c r="S3173" s="16" t="s">
        <v>6563</v>
      </c>
      <c r="T3173" s="2" t="s">
        <v>107</v>
      </c>
      <c r="U3173" s="2"/>
      <c r="V3173" s="2"/>
    </row>
    <row r="3174" spans="1:22" ht="14.25" customHeight="1">
      <c r="A3174" s="20" t="s">
        <v>16233</v>
      </c>
      <c r="B3174" s="20" t="s">
        <v>12628</v>
      </c>
      <c r="C3174" s="20" t="s">
        <v>11890</v>
      </c>
      <c r="D3174" s="20" t="s">
        <v>1900</v>
      </c>
      <c r="E3174" s="20" t="s">
        <v>96</v>
      </c>
      <c r="F3174" s="20" t="s">
        <v>16234</v>
      </c>
      <c r="G3174" s="20" t="s">
        <v>2046</v>
      </c>
      <c r="H3174" s="20" t="s">
        <v>16235</v>
      </c>
      <c r="I3174" s="20"/>
      <c r="J3174" s="20"/>
      <c r="K3174" s="20"/>
      <c r="L3174" s="20"/>
      <c r="M3174" s="20" t="s">
        <v>1566</v>
      </c>
      <c r="N3174" s="20"/>
      <c r="O3174" s="20"/>
      <c r="P3174" s="20" t="s">
        <v>16140</v>
      </c>
      <c r="Q3174" s="20" t="s">
        <v>2051</v>
      </c>
      <c r="R3174" s="2" t="s">
        <v>2067</v>
      </c>
      <c r="S3174" s="2" t="s">
        <v>6528</v>
      </c>
      <c r="T3174" s="2" t="s">
        <v>107</v>
      </c>
      <c r="U3174" s="2"/>
      <c r="V3174" s="2"/>
    </row>
    <row r="3175" spans="1:22" ht="14.25" customHeight="1">
      <c r="A3175" s="20" t="s">
        <v>16236</v>
      </c>
      <c r="B3175" s="20" t="s">
        <v>2044</v>
      </c>
      <c r="C3175" s="20" t="s">
        <v>14534</v>
      </c>
      <c r="D3175" s="20" t="s">
        <v>1900</v>
      </c>
      <c r="E3175" s="20" t="s">
        <v>96</v>
      </c>
      <c r="F3175" s="20" t="s">
        <v>16237</v>
      </c>
      <c r="G3175" s="20" t="s">
        <v>2046</v>
      </c>
      <c r="H3175" s="20" t="s">
        <v>16238</v>
      </c>
      <c r="I3175" s="20" t="s">
        <v>16239</v>
      </c>
      <c r="J3175" s="20"/>
      <c r="K3175" s="20"/>
      <c r="L3175" s="20"/>
      <c r="M3175" s="20" t="s">
        <v>1566</v>
      </c>
      <c r="N3175" s="20"/>
      <c r="O3175" s="20"/>
      <c r="P3175" s="20" t="s">
        <v>16140</v>
      </c>
      <c r="Q3175" s="20" t="s">
        <v>2051</v>
      </c>
      <c r="R3175" s="2" t="s">
        <v>2067</v>
      </c>
      <c r="S3175" s="2" t="s">
        <v>6528</v>
      </c>
      <c r="T3175" s="2" t="s">
        <v>107</v>
      </c>
      <c r="U3175" s="2"/>
      <c r="V3175" s="2"/>
    </row>
    <row r="3176" spans="1:22" ht="14.25" customHeight="1">
      <c r="A3176" s="20" t="s">
        <v>16240</v>
      </c>
      <c r="B3176" s="20" t="s">
        <v>2739</v>
      </c>
      <c r="C3176" s="20" t="s">
        <v>16241</v>
      </c>
      <c r="D3176" s="20" t="s">
        <v>1900</v>
      </c>
      <c r="E3176" s="20" t="s">
        <v>96</v>
      </c>
      <c r="F3176" s="20" t="s">
        <v>14365</v>
      </c>
      <c r="G3176" s="20" t="s">
        <v>2046</v>
      </c>
      <c r="H3176" s="20"/>
      <c r="I3176" s="20" t="s">
        <v>16242</v>
      </c>
      <c r="J3176" s="20"/>
      <c r="K3176" s="20"/>
      <c r="L3176" s="20"/>
      <c r="M3176" s="20" t="s">
        <v>1566</v>
      </c>
      <c r="N3176" s="20"/>
      <c r="O3176" s="20"/>
      <c r="P3176" s="20" t="s">
        <v>16140</v>
      </c>
      <c r="Q3176" s="20"/>
      <c r="R3176" s="2" t="s">
        <v>2067</v>
      </c>
      <c r="S3176" s="2" t="s">
        <v>6528</v>
      </c>
      <c r="T3176" s="2" t="s">
        <v>107</v>
      </c>
      <c r="U3176" s="2"/>
      <c r="V3176" s="2"/>
    </row>
    <row r="3177" spans="1:22" ht="14.25" customHeight="1">
      <c r="A3177" s="20" t="s">
        <v>16243</v>
      </c>
      <c r="B3177" s="20" t="s">
        <v>2695</v>
      </c>
      <c r="C3177" s="20" t="s">
        <v>15223</v>
      </c>
      <c r="D3177" s="20" t="s">
        <v>1900</v>
      </c>
      <c r="E3177" s="20" t="s">
        <v>96</v>
      </c>
      <c r="F3177" s="20" t="s">
        <v>16244</v>
      </c>
      <c r="G3177" s="20" t="s">
        <v>2046</v>
      </c>
      <c r="H3177" s="20" t="s">
        <v>16245</v>
      </c>
      <c r="I3177" s="20"/>
      <c r="J3177" s="20"/>
      <c r="K3177" s="20"/>
      <c r="L3177" s="20"/>
      <c r="M3177" s="20" t="s">
        <v>1566</v>
      </c>
      <c r="N3177" s="20"/>
      <c r="O3177" s="20"/>
      <c r="P3177" s="20" t="s">
        <v>16140</v>
      </c>
      <c r="Q3177" s="20" t="s">
        <v>2051</v>
      </c>
      <c r="R3177" s="2" t="s">
        <v>2067</v>
      </c>
      <c r="S3177" s="2" t="s">
        <v>6528</v>
      </c>
      <c r="T3177" s="2" t="s">
        <v>107</v>
      </c>
      <c r="U3177" s="2"/>
      <c r="V3177" s="2"/>
    </row>
    <row r="3178" spans="1:22" ht="14.25" customHeight="1">
      <c r="A3178" s="20" t="s">
        <v>16246</v>
      </c>
      <c r="B3178" s="20" t="s">
        <v>2515</v>
      </c>
      <c r="C3178" s="20" t="s">
        <v>16247</v>
      </c>
      <c r="D3178" s="20" t="s">
        <v>1900</v>
      </c>
      <c r="E3178" s="20" t="s">
        <v>96</v>
      </c>
      <c r="F3178" s="20" t="s">
        <v>16248</v>
      </c>
      <c r="G3178" s="20" t="s">
        <v>2046</v>
      </c>
      <c r="H3178" s="20" t="s">
        <v>16249</v>
      </c>
      <c r="I3178" s="20"/>
      <c r="J3178" s="20"/>
      <c r="K3178" s="20"/>
      <c r="L3178" s="20"/>
      <c r="M3178" s="20" t="s">
        <v>59</v>
      </c>
      <c r="N3178" s="20"/>
      <c r="O3178" s="20"/>
      <c r="P3178" s="20" t="s">
        <v>16140</v>
      </c>
      <c r="Q3178" s="20" t="s">
        <v>2051</v>
      </c>
      <c r="R3178" s="2"/>
      <c r="S3178" s="2" t="s">
        <v>6528</v>
      </c>
      <c r="T3178" s="2" t="s">
        <v>107</v>
      </c>
      <c r="U3178" s="2"/>
      <c r="V3178" s="2"/>
    </row>
    <row r="3179" spans="1:22" ht="14.25" customHeight="1">
      <c r="A3179" s="20" t="s">
        <v>16250</v>
      </c>
      <c r="B3179" s="20" t="s">
        <v>7931</v>
      </c>
      <c r="C3179" s="20" t="s">
        <v>2075</v>
      </c>
      <c r="D3179" s="20" t="s">
        <v>1900</v>
      </c>
      <c r="E3179" s="20" t="s">
        <v>96</v>
      </c>
      <c r="F3179" s="20" t="s">
        <v>16251</v>
      </c>
      <c r="G3179" s="20" t="s">
        <v>2046</v>
      </c>
      <c r="H3179" s="20" t="s">
        <v>16252</v>
      </c>
      <c r="I3179" s="20" t="s">
        <v>16253</v>
      </c>
      <c r="J3179" s="20"/>
      <c r="K3179" s="20"/>
      <c r="L3179" s="20"/>
      <c r="M3179" s="20" t="s">
        <v>1566</v>
      </c>
      <c r="N3179" s="20"/>
      <c r="O3179" s="20"/>
      <c r="P3179" s="20" t="s">
        <v>16140</v>
      </c>
      <c r="Q3179" s="20" t="s">
        <v>2051</v>
      </c>
      <c r="R3179" s="2" t="s">
        <v>2067</v>
      </c>
      <c r="S3179" s="2" t="s">
        <v>6528</v>
      </c>
      <c r="T3179" s="2" t="s">
        <v>107</v>
      </c>
      <c r="U3179" s="2"/>
      <c r="V3179" s="2"/>
    </row>
    <row r="3180" spans="1:22" ht="14.25" customHeight="1">
      <c r="A3180" s="20" t="s">
        <v>16254</v>
      </c>
      <c r="B3180" s="20" t="s">
        <v>16255</v>
      </c>
      <c r="C3180" s="20" t="s">
        <v>9179</v>
      </c>
      <c r="D3180" s="20" t="s">
        <v>1900</v>
      </c>
      <c r="E3180" s="20" t="s">
        <v>96</v>
      </c>
      <c r="F3180" s="20" t="s">
        <v>16256</v>
      </c>
      <c r="G3180" s="20" t="s">
        <v>2046</v>
      </c>
      <c r="H3180" s="20" t="s">
        <v>16257</v>
      </c>
      <c r="I3180" s="20"/>
      <c r="J3180" s="20"/>
      <c r="K3180" s="20"/>
      <c r="L3180" s="20"/>
      <c r="M3180" s="20" t="s">
        <v>1566</v>
      </c>
      <c r="N3180" s="20"/>
      <c r="O3180" s="20"/>
      <c r="P3180" s="20" t="s">
        <v>16140</v>
      </c>
      <c r="Q3180" s="20" t="s">
        <v>2051</v>
      </c>
      <c r="R3180" s="2" t="s">
        <v>2067</v>
      </c>
      <c r="S3180" s="2" t="s">
        <v>6528</v>
      </c>
      <c r="T3180" s="2" t="s">
        <v>107</v>
      </c>
      <c r="U3180" s="2"/>
      <c r="V3180" s="2"/>
    </row>
    <row r="3181" spans="1:22" ht="14.25" customHeight="1">
      <c r="A3181" s="20"/>
      <c r="B3181" s="20" t="s">
        <v>4288</v>
      </c>
      <c r="C3181" s="20" t="s">
        <v>16258</v>
      </c>
      <c r="D3181" s="20" t="s">
        <v>1900</v>
      </c>
      <c r="E3181" s="20" t="s">
        <v>96</v>
      </c>
      <c r="F3181" s="20" t="s">
        <v>16259</v>
      </c>
      <c r="G3181" s="20" t="s">
        <v>2046</v>
      </c>
      <c r="H3181" s="20" t="s">
        <v>16260</v>
      </c>
      <c r="I3181" s="20"/>
      <c r="J3181" s="20"/>
      <c r="K3181" s="20"/>
      <c r="L3181" s="20"/>
      <c r="M3181" s="20" t="s">
        <v>1566</v>
      </c>
      <c r="N3181" s="20"/>
      <c r="O3181" s="20"/>
      <c r="P3181" s="20" t="s">
        <v>16140</v>
      </c>
      <c r="Q3181" s="20" t="s">
        <v>2051</v>
      </c>
      <c r="R3181" s="2" t="s">
        <v>2067</v>
      </c>
      <c r="S3181" s="2" t="s">
        <v>6528</v>
      </c>
      <c r="T3181" s="2" t="s">
        <v>107</v>
      </c>
      <c r="U3181" s="2"/>
      <c r="V3181" s="2"/>
    </row>
    <row r="3182" spans="1:22" ht="14.25" customHeight="1">
      <c r="A3182" s="20" t="s">
        <v>16261</v>
      </c>
      <c r="B3182" s="20" t="s">
        <v>5190</v>
      </c>
      <c r="C3182" s="20" t="s">
        <v>16262</v>
      </c>
      <c r="D3182" s="20" t="s">
        <v>1639</v>
      </c>
      <c r="E3182" s="20" t="s">
        <v>96</v>
      </c>
      <c r="F3182" s="20" t="s">
        <v>7133</v>
      </c>
      <c r="G3182" s="20" t="s">
        <v>2046</v>
      </c>
      <c r="H3182" s="20" t="s">
        <v>16263</v>
      </c>
      <c r="I3182" s="20"/>
      <c r="J3182" s="20"/>
      <c r="K3182" s="20"/>
      <c r="L3182" s="20"/>
      <c r="M3182" s="20" t="s">
        <v>1566</v>
      </c>
      <c r="N3182" s="20"/>
      <c r="O3182" s="20"/>
      <c r="P3182" s="20" t="s">
        <v>16264</v>
      </c>
      <c r="Q3182" s="20" t="s">
        <v>2051</v>
      </c>
      <c r="R3182" s="2" t="s">
        <v>2067</v>
      </c>
      <c r="S3182" s="2" t="s">
        <v>6528</v>
      </c>
      <c r="T3182" s="2" t="s">
        <v>139</v>
      </c>
      <c r="U3182" s="2"/>
      <c r="V3182" s="2"/>
    </row>
    <row r="3183" spans="1:22" ht="14.25" customHeight="1">
      <c r="A3183" s="20" t="s">
        <v>16265</v>
      </c>
      <c r="B3183" s="20" t="s">
        <v>16266</v>
      </c>
      <c r="C3183" s="20" t="s">
        <v>16267</v>
      </c>
      <c r="D3183" s="20" t="s">
        <v>1639</v>
      </c>
      <c r="E3183" s="20" t="s">
        <v>96</v>
      </c>
      <c r="F3183" s="20" t="s">
        <v>1651</v>
      </c>
      <c r="G3183" s="20" t="s">
        <v>2046</v>
      </c>
      <c r="H3183" s="20" t="s">
        <v>16268</v>
      </c>
      <c r="I3183" s="20" t="s">
        <v>16269</v>
      </c>
      <c r="J3183" s="20"/>
      <c r="K3183" s="20"/>
      <c r="L3183" s="20"/>
      <c r="M3183" s="20" t="s">
        <v>59</v>
      </c>
      <c r="N3183" s="20"/>
      <c r="O3183" s="20"/>
      <c r="P3183" s="20" t="s">
        <v>16264</v>
      </c>
      <c r="Q3183" s="20" t="s">
        <v>2051</v>
      </c>
      <c r="R3183" s="2"/>
      <c r="S3183" s="16" t="s">
        <v>6863</v>
      </c>
      <c r="T3183" s="2" t="s">
        <v>139</v>
      </c>
      <c r="U3183" s="2"/>
      <c r="V3183" s="2"/>
    </row>
    <row r="3184" spans="1:22" ht="14.25" customHeight="1">
      <c r="A3184" s="20" t="s">
        <v>16270</v>
      </c>
      <c r="B3184" s="20" t="s">
        <v>4862</v>
      </c>
      <c r="C3184" s="20" t="s">
        <v>16271</v>
      </c>
      <c r="D3184" s="20" t="s">
        <v>1639</v>
      </c>
      <c r="E3184" s="20" t="s">
        <v>96</v>
      </c>
      <c r="F3184" s="20" t="s">
        <v>15036</v>
      </c>
      <c r="G3184" s="20" t="s">
        <v>2046</v>
      </c>
      <c r="H3184" s="20" t="s">
        <v>16272</v>
      </c>
      <c r="I3184" s="20"/>
      <c r="J3184" s="20"/>
      <c r="K3184" s="20"/>
      <c r="L3184" s="20"/>
      <c r="M3184" s="20" t="s">
        <v>1566</v>
      </c>
      <c r="N3184" s="20"/>
      <c r="O3184" s="20"/>
      <c r="P3184" s="20" t="s">
        <v>16264</v>
      </c>
      <c r="Q3184" s="20" t="s">
        <v>2051</v>
      </c>
      <c r="R3184" s="2" t="s">
        <v>2067</v>
      </c>
      <c r="S3184" s="2" t="s">
        <v>6528</v>
      </c>
      <c r="T3184" s="2" t="s">
        <v>139</v>
      </c>
      <c r="U3184" s="2"/>
      <c r="V3184" s="2"/>
    </row>
    <row r="3185" spans="1:22" ht="14.25" customHeight="1">
      <c r="A3185" s="20" t="s">
        <v>16273</v>
      </c>
      <c r="B3185" s="20" t="s">
        <v>4647</v>
      </c>
      <c r="C3185" s="20" t="s">
        <v>16274</v>
      </c>
      <c r="D3185" s="20" t="s">
        <v>1639</v>
      </c>
      <c r="E3185" s="20" t="s">
        <v>96</v>
      </c>
      <c r="F3185" s="20" t="s">
        <v>16275</v>
      </c>
      <c r="G3185" s="20" t="s">
        <v>2046</v>
      </c>
      <c r="H3185" s="20" t="s">
        <v>16276</v>
      </c>
      <c r="I3185" s="20" t="s">
        <v>16277</v>
      </c>
      <c r="J3185" s="20"/>
      <c r="K3185" s="20"/>
      <c r="L3185" s="20"/>
      <c r="M3185" s="20" t="s">
        <v>1566</v>
      </c>
      <c r="N3185" s="20"/>
      <c r="O3185" s="20"/>
      <c r="P3185" s="20" t="s">
        <v>16264</v>
      </c>
      <c r="Q3185" s="20" t="s">
        <v>2051</v>
      </c>
      <c r="R3185" s="2" t="s">
        <v>2067</v>
      </c>
      <c r="S3185" s="2" t="s">
        <v>6528</v>
      </c>
      <c r="T3185" s="2" t="s">
        <v>139</v>
      </c>
      <c r="U3185" s="2"/>
      <c r="V3185" s="2"/>
    </row>
    <row r="3186" spans="1:22" ht="14.25" customHeight="1">
      <c r="A3186" s="20" t="s">
        <v>16278</v>
      </c>
      <c r="B3186" s="20" t="s">
        <v>4670</v>
      </c>
      <c r="C3186" s="20" t="s">
        <v>16279</v>
      </c>
      <c r="D3186" s="20" t="s">
        <v>1639</v>
      </c>
      <c r="E3186" s="20" t="s">
        <v>96</v>
      </c>
      <c r="F3186" s="20" t="s">
        <v>16280</v>
      </c>
      <c r="G3186" s="20" t="s">
        <v>2046</v>
      </c>
      <c r="H3186" s="20" t="s">
        <v>16281</v>
      </c>
      <c r="I3186" s="20" t="s">
        <v>16282</v>
      </c>
      <c r="J3186" s="20"/>
      <c r="K3186" s="20"/>
      <c r="L3186" s="20"/>
      <c r="M3186" s="20" t="s">
        <v>1566</v>
      </c>
      <c r="N3186" s="20"/>
      <c r="O3186" s="20"/>
      <c r="P3186" s="20" t="s">
        <v>16264</v>
      </c>
      <c r="Q3186" s="20" t="s">
        <v>2051</v>
      </c>
      <c r="R3186" s="2" t="s">
        <v>2067</v>
      </c>
      <c r="S3186" s="2" t="s">
        <v>6528</v>
      </c>
      <c r="T3186" s="2" t="s">
        <v>139</v>
      </c>
      <c r="U3186" s="2"/>
      <c r="V3186" s="2"/>
    </row>
    <row r="3187" spans="1:22" ht="14.25" customHeight="1">
      <c r="A3187" s="20" t="s">
        <v>16283</v>
      </c>
      <c r="B3187" s="20" t="s">
        <v>5547</v>
      </c>
      <c r="C3187" s="20" t="s">
        <v>16284</v>
      </c>
      <c r="D3187" s="20" t="s">
        <v>1639</v>
      </c>
      <c r="E3187" s="20" t="s">
        <v>96</v>
      </c>
      <c r="F3187" s="20" t="s">
        <v>16285</v>
      </c>
      <c r="G3187" s="20" t="s">
        <v>2046</v>
      </c>
      <c r="H3187" s="20" t="s">
        <v>16286</v>
      </c>
      <c r="I3187" s="20" t="s">
        <v>16287</v>
      </c>
      <c r="J3187" s="20"/>
      <c r="K3187" s="20"/>
      <c r="L3187" s="20"/>
      <c r="M3187" s="20" t="s">
        <v>1566</v>
      </c>
      <c r="N3187" s="20"/>
      <c r="O3187" s="20"/>
      <c r="P3187" s="20" t="s">
        <v>16264</v>
      </c>
      <c r="Q3187" s="20" t="s">
        <v>2051</v>
      </c>
      <c r="R3187" s="2" t="s">
        <v>2067</v>
      </c>
      <c r="S3187" s="2" t="s">
        <v>6528</v>
      </c>
      <c r="T3187" s="2" t="s">
        <v>139</v>
      </c>
      <c r="U3187" s="2"/>
      <c r="V3187" s="2"/>
    </row>
    <row r="3188" spans="1:22" ht="14.25" customHeight="1">
      <c r="A3188" s="20" t="s">
        <v>16288</v>
      </c>
      <c r="B3188" s="20" t="s">
        <v>7072</v>
      </c>
      <c r="C3188" s="20" t="s">
        <v>16289</v>
      </c>
      <c r="D3188" s="20" t="s">
        <v>1639</v>
      </c>
      <c r="E3188" s="20" t="s">
        <v>96</v>
      </c>
      <c r="F3188" s="20" t="s">
        <v>16290</v>
      </c>
      <c r="G3188" s="20" t="s">
        <v>2046</v>
      </c>
      <c r="H3188" s="20" t="s">
        <v>16291</v>
      </c>
      <c r="I3188" s="20" t="s">
        <v>16292</v>
      </c>
      <c r="J3188" s="20"/>
      <c r="K3188" s="20"/>
      <c r="L3188" s="20"/>
      <c r="M3188" s="20" t="s">
        <v>59</v>
      </c>
      <c r="N3188" s="20"/>
      <c r="O3188" s="20"/>
      <c r="P3188" s="20" t="s">
        <v>16264</v>
      </c>
      <c r="Q3188" s="20" t="s">
        <v>2051</v>
      </c>
      <c r="R3188" s="2"/>
      <c r="S3188" s="2" t="s">
        <v>6528</v>
      </c>
      <c r="T3188" s="2" t="s">
        <v>139</v>
      </c>
      <c r="U3188" s="2"/>
      <c r="V3188" s="2"/>
    </row>
    <row r="3189" spans="1:22" ht="14.25" customHeight="1">
      <c r="A3189" s="20" t="s">
        <v>16293</v>
      </c>
      <c r="B3189" s="20" t="s">
        <v>3990</v>
      </c>
      <c r="C3189" s="20" t="s">
        <v>16294</v>
      </c>
      <c r="D3189" s="20" t="s">
        <v>1639</v>
      </c>
      <c r="E3189" s="20" t="s">
        <v>96</v>
      </c>
      <c r="F3189" s="20" t="s">
        <v>16295</v>
      </c>
      <c r="G3189" s="20" t="s">
        <v>2046</v>
      </c>
      <c r="H3189" s="20" t="s">
        <v>16296</v>
      </c>
      <c r="I3189" s="20" t="s">
        <v>16297</v>
      </c>
      <c r="J3189" s="20"/>
      <c r="K3189" s="20"/>
      <c r="L3189" s="20"/>
      <c r="M3189" s="20" t="s">
        <v>1566</v>
      </c>
      <c r="N3189" s="20"/>
      <c r="O3189" s="20"/>
      <c r="P3189" s="20" t="s">
        <v>16264</v>
      </c>
      <c r="Q3189" s="20" t="s">
        <v>2051</v>
      </c>
      <c r="R3189" s="2" t="s">
        <v>2067</v>
      </c>
      <c r="S3189" s="2" t="s">
        <v>6528</v>
      </c>
      <c r="T3189" s="2" t="s">
        <v>139</v>
      </c>
      <c r="U3189" s="2"/>
      <c r="V3189" s="2"/>
    </row>
    <row r="3190" spans="1:22" ht="14.25" customHeight="1">
      <c r="A3190" s="20" t="s">
        <v>16298</v>
      </c>
      <c r="B3190" s="20" t="s">
        <v>5897</v>
      </c>
      <c r="C3190" s="20" t="s">
        <v>16299</v>
      </c>
      <c r="D3190" s="20" t="s">
        <v>1639</v>
      </c>
      <c r="E3190" s="20" t="s">
        <v>96</v>
      </c>
      <c r="F3190" s="20" t="s">
        <v>16300</v>
      </c>
      <c r="G3190" s="20" t="s">
        <v>2046</v>
      </c>
      <c r="H3190" s="20" t="s">
        <v>16301</v>
      </c>
      <c r="I3190" s="20"/>
      <c r="J3190" s="20"/>
      <c r="K3190" s="20"/>
      <c r="L3190" s="20"/>
      <c r="M3190" s="20" t="s">
        <v>1566</v>
      </c>
      <c r="N3190" s="20"/>
      <c r="O3190" s="20"/>
      <c r="P3190" s="20" t="s">
        <v>16264</v>
      </c>
      <c r="Q3190" s="20" t="s">
        <v>2051</v>
      </c>
      <c r="R3190" s="2" t="s">
        <v>2067</v>
      </c>
      <c r="S3190" s="2" t="s">
        <v>6528</v>
      </c>
      <c r="T3190" s="2" t="s">
        <v>139</v>
      </c>
      <c r="U3190" s="2"/>
      <c r="V3190" s="2"/>
    </row>
    <row r="3191" spans="1:22" ht="14.25" customHeight="1">
      <c r="A3191" s="20" t="s">
        <v>16302</v>
      </c>
      <c r="B3191" s="20" t="s">
        <v>3778</v>
      </c>
      <c r="C3191" s="20" t="s">
        <v>12409</v>
      </c>
      <c r="D3191" s="20" t="s">
        <v>1639</v>
      </c>
      <c r="E3191" s="20" t="s">
        <v>96</v>
      </c>
      <c r="F3191" s="20" t="s">
        <v>9726</v>
      </c>
      <c r="G3191" s="20" t="s">
        <v>2046</v>
      </c>
      <c r="H3191" s="20" t="s">
        <v>16303</v>
      </c>
      <c r="I3191" s="20"/>
      <c r="J3191" s="20"/>
      <c r="K3191" s="20"/>
      <c r="L3191" s="20"/>
      <c r="M3191" s="20" t="s">
        <v>1566</v>
      </c>
      <c r="N3191" s="20"/>
      <c r="O3191" s="20"/>
      <c r="P3191" s="20" t="s">
        <v>16264</v>
      </c>
      <c r="Q3191" s="20" t="s">
        <v>2051</v>
      </c>
      <c r="R3191" s="2" t="s">
        <v>2067</v>
      </c>
      <c r="S3191" s="2" t="s">
        <v>6528</v>
      </c>
      <c r="T3191" s="2" t="s">
        <v>139</v>
      </c>
      <c r="U3191" s="2"/>
      <c r="V3191" s="2"/>
    </row>
    <row r="3192" spans="1:22" ht="14.25" customHeight="1">
      <c r="A3192" s="20" t="s">
        <v>16304</v>
      </c>
      <c r="B3192" s="20" t="s">
        <v>3729</v>
      </c>
      <c r="C3192" s="20" t="s">
        <v>16305</v>
      </c>
      <c r="D3192" s="20" t="s">
        <v>1639</v>
      </c>
      <c r="E3192" s="20" t="s">
        <v>96</v>
      </c>
      <c r="F3192" s="20" t="s">
        <v>16306</v>
      </c>
      <c r="G3192" s="20" t="s">
        <v>2046</v>
      </c>
      <c r="H3192" s="20" t="s">
        <v>16307</v>
      </c>
      <c r="I3192" s="20"/>
      <c r="J3192" s="20"/>
      <c r="K3192" s="20"/>
      <c r="L3192" s="20"/>
      <c r="M3192" s="20" t="s">
        <v>59</v>
      </c>
      <c r="N3192" s="20"/>
      <c r="O3192" s="20"/>
      <c r="P3192" s="20" t="s">
        <v>16264</v>
      </c>
      <c r="Q3192" s="20" t="s">
        <v>2051</v>
      </c>
      <c r="R3192" s="2"/>
      <c r="S3192" s="2" t="s">
        <v>6528</v>
      </c>
      <c r="T3192" s="2" t="s">
        <v>139</v>
      </c>
      <c r="U3192" s="2"/>
      <c r="V3192" s="2"/>
    </row>
    <row r="3193" spans="1:22" ht="14.25" customHeight="1">
      <c r="A3193" s="20" t="s">
        <v>16308</v>
      </c>
      <c r="B3193" s="20" t="s">
        <v>2750</v>
      </c>
      <c r="C3193" s="20" t="s">
        <v>16309</v>
      </c>
      <c r="D3193" s="20" t="s">
        <v>1639</v>
      </c>
      <c r="E3193" s="20" t="s">
        <v>96</v>
      </c>
      <c r="F3193" s="20" t="s">
        <v>16310</v>
      </c>
      <c r="G3193" s="20" t="s">
        <v>2046</v>
      </c>
      <c r="H3193" s="20" t="s">
        <v>16311</v>
      </c>
      <c r="I3193" s="20" t="s">
        <v>16312</v>
      </c>
      <c r="J3193" s="20"/>
      <c r="K3193" s="20"/>
      <c r="L3193" s="20"/>
      <c r="M3193" s="20" t="s">
        <v>59</v>
      </c>
      <c r="N3193" s="20"/>
      <c r="O3193" s="20"/>
      <c r="P3193" s="20" t="s">
        <v>16264</v>
      </c>
      <c r="Q3193" s="20" t="s">
        <v>2051</v>
      </c>
      <c r="R3193" s="2"/>
      <c r="S3193" s="2" t="s">
        <v>6528</v>
      </c>
      <c r="T3193" s="2" t="s">
        <v>139</v>
      </c>
      <c r="U3193" s="2"/>
      <c r="V3193" s="2"/>
    </row>
    <row r="3194" spans="1:22" ht="14.25" customHeight="1">
      <c r="A3194" s="20" t="s">
        <v>16313</v>
      </c>
      <c r="B3194" s="20" t="s">
        <v>3538</v>
      </c>
      <c r="C3194" s="20" t="s">
        <v>16314</v>
      </c>
      <c r="D3194" s="20" t="s">
        <v>1639</v>
      </c>
      <c r="E3194" s="20" t="s">
        <v>96</v>
      </c>
      <c r="F3194" s="20" t="s">
        <v>7710</v>
      </c>
      <c r="G3194" s="20" t="s">
        <v>2046</v>
      </c>
      <c r="H3194" s="20" t="s">
        <v>16315</v>
      </c>
      <c r="I3194" s="20" t="s">
        <v>16316</v>
      </c>
      <c r="J3194" s="20"/>
      <c r="K3194" s="20"/>
      <c r="L3194" s="20"/>
      <c r="M3194" s="20" t="s">
        <v>1566</v>
      </c>
      <c r="N3194" s="20"/>
      <c r="O3194" s="20"/>
      <c r="P3194" s="20" t="s">
        <v>16264</v>
      </c>
      <c r="Q3194" s="20" t="s">
        <v>2051</v>
      </c>
      <c r="R3194" s="2" t="s">
        <v>2067</v>
      </c>
      <c r="S3194" s="2" t="s">
        <v>6528</v>
      </c>
      <c r="T3194" s="2" t="s">
        <v>139</v>
      </c>
      <c r="U3194" s="2"/>
      <c r="V3194" s="2"/>
    </row>
    <row r="3195" spans="1:22" ht="14.25" customHeight="1">
      <c r="A3195" s="20" t="s">
        <v>16317</v>
      </c>
      <c r="B3195" s="20" t="s">
        <v>16318</v>
      </c>
      <c r="C3195" s="20" t="s">
        <v>16319</v>
      </c>
      <c r="D3195" s="20" t="s">
        <v>1639</v>
      </c>
      <c r="E3195" s="20" t="s">
        <v>96</v>
      </c>
      <c r="F3195" s="20" t="s">
        <v>2473</v>
      </c>
      <c r="G3195" s="20" t="s">
        <v>2046</v>
      </c>
      <c r="H3195" s="20" t="s">
        <v>16320</v>
      </c>
      <c r="I3195" s="20" t="s">
        <v>16321</v>
      </c>
      <c r="J3195" s="20"/>
      <c r="K3195" s="20"/>
      <c r="L3195" s="20"/>
      <c r="M3195" s="20" t="s">
        <v>59</v>
      </c>
      <c r="N3195" s="20"/>
      <c r="O3195" s="20"/>
      <c r="P3195" s="20" t="s">
        <v>16264</v>
      </c>
      <c r="Q3195" s="20" t="s">
        <v>2051</v>
      </c>
      <c r="R3195" s="2"/>
      <c r="S3195" s="2" t="s">
        <v>6528</v>
      </c>
      <c r="T3195" s="2" t="s">
        <v>139</v>
      </c>
      <c r="U3195" s="2"/>
      <c r="V3195" s="2"/>
    </row>
    <row r="3196" spans="1:22" ht="14.25" customHeight="1">
      <c r="A3196" s="20" t="s">
        <v>16322</v>
      </c>
      <c r="B3196" s="20" t="s">
        <v>7855</v>
      </c>
      <c r="C3196" s="20" t="s">
        <v>16323</v>
      </c>
      <c r="D3196" s="20" t="s">
        <v>1639</v>
      </c>
      <c r="E3196" s="20" t="s">
        <v>96</v>
      </c>
      <c r="F3196" s="20" t="s">
        <v>16324</v>
      </c>
      <c r="G3196" s="20" t="s">
        <v>2046</v>
      </c>
      <c r="H3196" s="20" t="s">
        <v>16325</v>
      </c>
      <c r="I3196" s="20" t="s">
        <v>16326</v>
      </c>
      <c r="J3196" s="20"/>
      <c r="K3196" s="20"/>
      <c r="L3196" s="20"/>
      <c r="M3196" s="20" t="s">
        <v>1566</v>
      </c>
      <c r="N3196" s="20"/>
      <c r="O3196" s="20"/>
      <c r="P3196" s="20" t="s">
        <v>16264</v>
      </c>
      <c r="Q3196" s="20" t="s">
        <v>2051</v>
      </c>
      <c r="R3196" s="2" t="s">
        <v>2067</v>
      </c>
      <c r="S3196" s="2" t="s">
        <v>6528</v>
      </c>
      <c r="T3196" s="2" t="s">
        <v>139</v>
      </c>
      <c r="U3196" s="2"/>
      <c r="V3196" s="2"/>
    </row>
    <row r="3197" spans="1:22" ht="14.25" customHeight="1">
      <c r="A3197" s="20" t="s">
        <v>16327</v>
      </c>
      <c r="B3197" s="20" t="s">
        <v>2586</v>
      </c>
      <c r="C3197" s="20" t="s">
        <v>16328</v>
      </c>
      <c r="D3197" s="20" t="s">
        <v>1639</v>
      </c>
      <c r="E3197" s="20" t="s">
        <v>96</v>
      </c>
      <c r="F3197" s="20" t="s">
        <v>16306</v>
      </c>
      <c r="G3197" s="20" t="s">
        <v>2046</v>
      </c>
      <c r="H3197" s="20" t="s">
        <v>16329</v>
      </c>
      <c r="I3197" s="20" t="s">
        <v>16330</v>
      </c>
      <c r="J3197" s="20"/>
      <c r="K3197" s="20"/>
      <c r="L3197" s="20"/>
      <c r="M3197" s="20" t="s">
        <v>59</v>
      </c>
      <c r="N3197" s="20"/>
      <c r="O3197" s="20"/>
      <c r="P3197" s="20" t="s">
        <v>16264</v>
      </c>
      <c r="Q3197" s="20" t="s">
        <v>2051</v>
      </c>
      <c r="R3197" s="2"/>
      <c r="S3197" s="2" t="s">
        <v>6528</v>
      </c>
      <c r="T3197" s="2" t="s">
        <v>139</v>
      </c>
      <c r="U3197" s="2"/>
      <c r="V3197" s="2"/>
    </row>
    <row r="3198" spans="1:22" ht="14.25" customHeight="1">
      <c r="A3198" s="20" t="s">
        <v>16331</v>
      </c>
      <c r="B3198" s="20" t="s">
        <v>12628</v>
      </c>
      <c r="C3198" s="20" t="s">
        <v>16332</v>
      </c>
      <c r="D3198" s="20" t="s">
        <v>1639</v>
      </c>
      <c r="E3198" s="20" t="s">
        <v>96</v>
      </c>
      <c r="F3198" s="20" t="s">
        <v>16333</v>
      </c>
      <c r="G3198" s="20" t="s">
        <v>2046</v>
      </c>
      <c r="H3198" s="20" t="s">
        <v>16334</v>
      </c>
      <c r="I3198" s="20"/>
      <c r="J3198" s="20"/>
      <c r="K3198" s="20"/>
      <c r="L3198" s="20"/>
      <c r="M3198" s="20" t="s">
        <v>1566</v>
      </c>
      <c r="N3198" s="20"/>
      <c r="O3198" s="20"/>
      <c r="P3198" s="20" t="s">
        <v>16264</v>
      </c>
      <c r="Q3198" s="20" t="s">
        <v>2051</v>
      </c>
      <c r="R3198" s="2" t="s">
        <v>2067</v>
      </c>
      <c r="S3198" s="2" t="s">
        <v>6528</v>
      </c>
      <c r="T3198" s="2" t="s">
        <v>139</v>
      </c>
      <c r="U3198" s="2"/>
      <c r="V3198" s="2"/>
    </row>
    <row r="3199" spans="1:22" ht="14.25" customHeight="1">
      <c r="A3199" s="20" t="s">
        <v>16335</v>
      </c>
      <c r="B3199" s="20" t="s">
        <v>16336</v>
      </c>
      <c r="C3199" s="20" t="s">
        <v>16337</v>
      </c>
      <c r="D3199" s="20" t="s">
        <v>1639</v>
      </c>
      <c r="E3199" s="20" t="s">
        <v>96</v>
      </c>
      <c r="F3199" s="20" t="s">
        <v>16338</v>
      </c>
      <c r="G3199" s="20" t="s">
        <v>2046</v>
      </c>
      <c r="H3199" s="20" t="s">
        <v>16339</v>
      </c>
      <c r="I3199" s="20" t="s">
        <v>16340</v>
      </c>
      <c r="J3199" s="20"/>
      <c r="K3199" s="20"/>
      <c r="L3199" s="20"/>
      <c r="M3199" s="20" t="s">
        <v>60</v>
      </c>
      <c r="N3199" s="20"/>
      <c r="O3199" s="20"/>
      <c r="P3199" s="20" t="s">
        <v>16264</v>
      </c>
      <c r="Q3199" s="20" t="s">
        <v>2051</v>
      </c>
      <c r="R3199" s="2"/>
      <c r="S3199" s="2" t="s">
        <v>6528</v>
      </c>
      <c r="T3199" s="2" t="s">
        <v>139</v>
      </c>
      <c r="U3199" s="2"/>
      <c r="V3199" s="2"/>
    </row>
    <row r="3200" spans="1:22" ht="14.25" customHeight="1">
      <c r="A3200" s="20" t="s">
        <v>16341</v>
      </c>
      <c r="B3200" s="20" t="s">
        <v>5456</v>
      </c>
      <c r="C3200" s="20" t="s">
        <v>16342</v>
      </c>
      <c r="D3200" s="20" t="s">
        <v>1639</v>
      </c>
      <c r="E3200" s="20" t="s">
        <v>96</v>
      </c>
      <c r="F3200" s="20" t="s">
        <v>16343</v>
      </c>
      <c r="G3200" s="20" t="s">
        <v>2046</v>
      </c>
      <c r="H3200" s="20" t="s">
        <v>16344</v>
      </c>
      <c r="I3200" s="20"/>
      <c r="J3200" s="20"/>
      <c r="K3200" s="20"/>
      <c r="L3200" s="20"/>
      <c r="M3200" s="20" t="s">
        <v>1566</v>
      </c>
      <c r="N3200" s="20"/>
      <c r="O3200" s="20"/>
      <c r="P3200" s="20" t="s">
        <v>16264</v>
      </c>
      <c r="Q3200" s="20" t="s">
        <v>2051</v>
      </c>
      <c r="R3200" s="2" t="s">
        <v>2067</v>
      </c>
      <c r="S3200" s="2" t="s">
        <v>6528</v>
      </c>
      <c r="T3200" s="2" t="s">
        <v>139</v>
      </c>
      <c r="U3200" s="2"/>
      <c r="V3200" s="2"/>
    </row>
    <row r="3201" spans="1:22" ht="14.25" customHeight="1">
      <c r="A3201" s="20" t="s">
        <v>16345</v>
      </c>
      <c r="B3201" s="20" t="s">
        <v>2585</v>
      </c>
      <c r="C3201" s="20" t="s">
        <v>15602</v>
      </c>
      <c r="D3201" s="20" t="s">
        <v>1639</v>
      </c>
      <c r="E3201" s="20" t="s">
        <v>96</v>
      </c>
      <c r="F3201" s="20" t="s">
        <v>14365</v>
      </c>
      <c r="G3201" s="20" t="s">
        <v>2046</v>
      </c>
      <c r="H3201" s="20" t="s">
        <v>16346</v>
      </c>
      <c r="I3201" s="20" t="s">
        <v>16347</v>
      </c>
      <c r="J3201" s="20"/>
      <c r="K3201" s="20"/>
      <c r="L3201" s="20"/>
      <c r="M3201" s="20" t="s">
        <v>1566</v>
      </c>
      <c r="N3201" s="20"/>
      <c r="O3201" s="20"/>
      <c r="P3201" s="20" t="s">
        <v>16264</v>
      </c>
      <c r="Q3201" s="20" t="s">
        <v>2051</v>
      </c>
      <c r="R3201" s="2" t="s">
        <v>2067</v>
      </c>
      <c r="S3201" s="2" t="s">
        <v>6528</v>
      </c>
      <c r="T3201" s="2" t="s">
        <v>139</v>
      </c>
      <c r="U3201" s="2"/>
      <c r="V3201" s="2"/>
    </row>
    <row r="3202" spans="1:22" ht="14.25" customHeight="1">
      <c r="A3202" s="20" t="s">
        <v>16348</v>
      </c>
      <c r="B3202" s="20" t="s">
        <v>4162</v>
      </c>
      <c r="C3202" s="20" t="s">
        <v>16349</v>
      </c>
      <c r="D3202" s="20" t="s">
        <v>1639</v>
      </c>
      <c r="E3202" s="20" t="s">
        <v>96</v>
      </c>
      <c r="F3202" s="20" t="s">
        <v>16350</v>
      </c>
      <c r="G3202" s="20" t="s">
        <v>2046</v>
      </c>
      <c r="H3202" s="20" t="s">
        <v>16351</v>
      </c>
      <c r="I3202" s="20"/>
      <c r="J3202" s="20"/>
      <c r="K3202" s="20"/>
      <c r="L3202" s="20"/>
      <c r="M3202" s="20" t="s">
        <v>1566</v>
      </c>
      <c r="N3202" s="20"/>
      <c r="O3202" s="20"/>
      <c r="P3202" s="20" t="s">
        <v>16264</v>
      </c>
      <c r="Q3202" s="20" t="s">
        <v>2051</v>
      </c>
      <c r="R3202" s="2" t="s">
        <v>2067</v>
      </c>
      <c r="S3202" s="2" t="s">
        <v>6528</v>
      </c>
      <c r="T3202" s="2" t="s">
        <v>139</v>
      </c>
      <c r="U3202" s="2"/>
      <c r="V3202" s="2"/>
    </row>
    <row r="3203" spans="1:22" ht="14.25" customHeight="1">
      <c r="A3203" s="20" t="s">
        <v>16352</v>
      </c>
      <c r="B3203" s="20" t="s">
        <v>16353</v>
      </c>
      <c r="C3203" s="20" t="s">
        <v>16354</v>
      </c>
      <c r="D3203" s="20" t="s">
        <v>1639</v>
      </c>
      <c r="E3203" s="20" t="s">
        <v>96</v>
      </c>
      <c r="F3203" s="20" t="s">
        <v>16355</v>
      </c>
      <c r="G3203" s="20" t="s">
        <v>2046</v>
      </c>
      <c r="H3203" s="20" t="s">
        <v>16356</v>
      </c>
      <c r="I3203" s="20" t="s">
        <v>16357</v>
      </c>
      <c r="J3203" s="20"/>
      <c r="K3203" s="20"/>
      <c r="L3203" s="20"/>
      <c r="M3203" s="20" t="s">
        <v>1566</v>
      </c>
      <c r="N3203" s="20"/>
      <c r="O3203" s="20"/>
      <c r="P3203" s="20" t="s">
        <v>16264</v>
      </c>
      <c r="Q3203" s="20" t="s">
        <v>2051</v>
      </c>
      <c r="R3203" s="2" t="s">
        <v>2067</v>
      </c>
      <c r="S3203" s="2" t="s">
        <v>6528</v>
      </c>
      <c r="T3203" s="2" t="s">
        <v>139</v>
      </c>
      <c r="U3203" s="2"/>
      <c r="V3203" s="2"/>
    </row>
    <row r="3204" spans="1:22" ht="14.25" customHeight="1">
      <c r="A3204" s="20" t="s">
        <v>16358</v>
      </c>
      <c r="B3204" s="20" t="s">
        <v>16359</v>
      </c>
      <c r="C3204" s="20" t="s">
        <v>16360</v>
      </c>
      <c r="D3204" s="20" t="s">
        <v>1639</v>
      </c>
      <c r="E3204" s="20" t="s">
        <v>96</v>
      </c>
      <c r="F3204" s="20" t="s">
        <v>1638</v>
      </c>
      <c r="G3204" s="20" t="s">
        <v>2046</v>
      </c>
      <c r="H3204" s="20" t="s">
        <v>16361</v>
      </c>
      <c r="I3204" s="20"/>
      <c r="J3204" s="20"/>
      <c r="K3204" s="20"/>
      <c r="L3204" s="20"/>
      <c r="M3204" s="20" t="s">
        <v>59</v>
      </c>
      <c r="N3204" s="20"/>
      <c r="O3204" s="20"/>
      <c r="P3204" s="20" t="s">
        <v>16264</v>
      </c>
      <c r="Q3204" s="20" t="s">
        <v>2051</v>
      </c>
      <c r="R3204" s="2"/>
      <c r="S3204" s="16" t="s">
        <v>6863</v>
      </c>
      <c r="T3204" s="2" t="s">
        <v>139</v>
      </c>
      <c r="U3204" s="2"/>
      <c r="V3204" s="2"/>
    </row>
    <row r="3205" spans="1:22" ht="14.25" customHeight="1">
      <c r="A3205" s="20" t="s">
        <v>16362</v>
      </c>
      <c r="B3205" s="20" t="s">
        <v>6206</v>
      </c>
      <c r="C3205" s="20" t="s">
        <v>16363</v>
      </c>
      <c r="D3205" s="20" t="s">
        <v>1884</v>
      </c>
      <c r="E3205" s="20" t="s">
        <v>96</v>
      </c>
      <c r="F3205" s="20" t="s">
        <v>16364</v>
      </c>
      <c r="G3205" s="20" t="s">
        <v>2091</v>
      </c>
      <c r="H3205" s="20" t="s">
        <v>16365</v>
      </c>
      <c r="I3205" s="20" t="s">
        <v>16366</v>
      </c>
      <c r="J3205" s="20"/>
      <c r="K3205" s="20" t="s">
        <v>16367</v>
      </c>
      <c r="L3205" s="20" t="s">
        <v>16368</v>
      </c>
      <c r="M3205" s="20" t="s">
        <v>1566</v>
      </c>
      <c r="N3205" s="20"/>
      <c r="O3205" s="20"/>
      <c r="P3205" s="20" t="s">
        <v>16369</v>
      </c>
      <c r="Q3205" s="20" t="s">
        <v>2051</v>
      </c>
      <c r="R3205" s="2" t="s">
        <v>2067</v>
      </c>
      <c r="S3205" s="2" t="s">
        <v>6528</v>
      </c>
      <c r="T3205" s="2" t="s">
        <v>16370</v>
      </c>
      <c r="U3205" s="2"/>
      <c r="V3205" s="2"/>
    </row>
    <row r="3206" spans="1:22" ht="14.25" customHeight="1">
      <c r="A3206" s="20" t="s">
        <v>16371</v>
      </c>
      <c r="B3206" s="20" t="s">
        <v>11471</v>
      </c>
      <c r="C3206" s="20" t="s">
        <v>16372</v>
      </c>
      <c r="D3206" s="20" t="s">
        <v>1884</v>
      </c>
      <c r="E3206" s="20" t="s">
        <v>96</v>
      </c>
      <c r="F3206" s="20" t="s">
        <v>9879</v>
      </c>
      <c r="G3206" s="20" t="s">
        <v>2091</v>
      </c>
      <c r="H3206" s="20" t="s">
        <v>16373</v>
      </c>
      <c r="I3206" s="20"/>
      <c r="J3206" s="20"/>
      <c r="K3206" s="20" t="s">
        <v>16367</v>
      </c>
      <c r="L3206" s="20" t="s">
        <v>16368</v>
      </c>
      <c r="M3206" s="20" t="s">
        <v>1566</v>
      </c>
      <c r="N3206" s="20"/>
      <c r="O3206" s="20"/>
      <c r="P3206" s="20" t="s">
        <v>16369</v>
      </c>
      <c r="Q3206" s="20" t="s">
        <v>2051</v>
      </c>
      <c r="R3206" s="2" t="s">
        <v>2067</v>
      </c>
      <c r="S3206" s="2" t="s">
        <v>6528</v>
      </c>
      <c r="T3206" s="2" t="s">
        <v>16370</v>
      </c>
      <c r="U3206" s="2"/>
      <c r="V3206" s="2"/>
    </row>
    <row r="3207" spans="1:22" ht="14.25" customHeight="1">
      <c r="A3207" s="20" t="s">
        <v>16374</v>
      </c>
      <c r="B3207" s="20" t="s">
        <v>16375</v>
      </c>
      <c r="C3207" s="20" t="s">
        <v>16376</v>
      </c>
      <c r="D3207" s="20" t="s">
        <v>1884</v>
      </c>
      <c r="E3207" s="20" t="s">
        <v>96</v>
      </c>
      <c r="F3207" s="20" t="s">
        <v>16377</v>
      </c>
      <c r="G3207" s="20" t="s">
        <v>2091</v>
      </c>
      <c r="H3207" s="20" t="s">
        <v>16378</v>
      </c>
      <c r="I3207" s="20"/>
      <c r="J3207" s="20"/>
      <c r="K3207" s="20" t="s">
        <v>16367</v>
      </c>
      <c r="L3207" s="20" t="s">
        <v>16368</v>
      </c>
      <c r="M3207" s="20" t="s">
        <v>1566</v>
      </c>
      <c r="N3207" s="20"/>
      <c r="O3207" s="20"/>
      <c r="P3207" s="20" t="s">
        <v>16369</v>
      </c>
      <c r="Q3207" s="20" t="s">
        <v>2051</v>
      </c>
      <c r="R3207" s="2" t="s">
        <v>2067</v>
      </c>
      <c r="S3207" s="2" t="s">
        <v>6528</v>
      </c>
      <c r="T3207" s="2" t="s">
        <v>16370</v>
      </c>
      <c r="U3207" s="2"/>
      <c r="V3207" s="2"/>
    </row>
    <row r="3208" spans="1:22" ht="14.25" customHeight="1">
      <c r="A3208" s="20" t="s">
        <v>16379</v>
      </c>
      <c r="B3208" s="20" t="s">
        <v>11068</v>
      </c>
      <c r="C3208" s="20" t="s">
        <v>16380</v>
      </c>
      <c r="D3208" s="20" t="s">
        <v>16381</v>
      </c>
      <c r="E3208" s="20" t="s">
        <v>264</v>
      </c>
      <c r="F3208" s="20" t="s">
        <v>16382</v>
      </c>
      <c r="G3208" s="20" t="s">
        <v>2091</v>
      </c>
      <c r="H3208" s="20" t="s">
        <v>16383</v>
      </c>
      <c r="I3208" s="20"/>
      <c r="J3208" s="20"/>
      <c r="K3208" s="20"/>
      <c r="L3208" s="20"/>
      <c r="M3208" s="20" t="s">
        <v>59</v>
      </c>
      <c r="N3208" s="20"/>
      <c r="O3208" s="20"/>
      <c r="P3208" s="20" t="s">
        <v>16369</v>
      </c>
      <c r="Q3208" s="20" t="s">
        <v>2051</v>
      </c>
      <c r="R3208" s="2"/>
      <c r="S3208" s="2" t="s">
        <v>6528</v>
      </c>
      <c r="T3208" s="2" t="s">
        <v>16384</v>
      </c>
      <c r="U3208" s="2"/>
      <c r="V3208" s="2"/>
    </row>
    <row r="3209" spans="1:22" ht="14.25" customHeight="1">
      <c r="A3209" s="20" t="s">
        <v>16385</v>
      </c>
      <c r="B3209" s="20" t="s">
        <v>6958</v>
      </c>
      <c r="C3209" s="20" t="s">
        <v>16386</v>
      </c>
      <c r="D3209" s="20" t="s">
        <v>1884</v>
      </c>
      <c r="E3209" s="20" t="s">
        <v>96</v>
      </c>
      <c r="F3209" s="20" t="s">
        <v>16387</v>
      </c>
      <c r="G3209" s="20" t="s">
        <v>2091</v>
      </c>
      <c r="H3209" s="20" t="s">
        <v>16388</v>
      </c>
      <c r="I3209" s="20" t="s">
        <v>16389</v>
      </c>
      <c r="J3209" s="20"/>
      <c r="K3209" s="20" t="s">
        <v>16367</v>
      </c>
      <c r="L3209" s="20" t="s">
        <v>16368</v>
      </c>
      <c r="M3209" s="20" t="s">
        <v>1566</v>
      </c>
      <c r="N3209" s="20"/>
      <c r="O3209" s="20"/>
      <c r="P3209" s="20" t="s">
        <v>16369</v>
      </c>
      <c r="Q3209" s="20" t="s">
        <v>2051</v>
      </c>
      <c r="R3209" s="2" t="s">
        <v>2067</v>
      </c>
      <c r="S3209" s="2" t="s">
        <v>6528</v>
      </c>
      <c r="T3209" s="2" t="s">
        <v>16370</v>
      </c>
      <c r="U3209" s="2"/>
      <c r="V3209" s="2"/>
    </row>
    <row r="3210" spans="1:22" ht="14.25" customHeight="1">
      <c r="A3210" s="20" t="s">
        <v>16390</v>
      </c>
      <c r="B3210" s="20" t="s">
        <v>2768</v>
      </c>
      <c r="C3210" s="20" t="s">
        <v>16391</v>
      </c>
      <c r="D3210" s="20" t="s">
        <v>1884</v>
      </c>
      <c r="E3210" s="20" t="s">
        <v>96</v>
      </c>
      <c r="F3210" s="20" t="s">
        <v>16392</v>
      </c>
      <c r="G3210" s="20" t="s">
        <v>2091</v>
      </c>
      <c r="H3210" s="20" t="s">
        <v>16393</v>
      </c>
      <c r="I3210" s="20"/>
      <c r="J3210" s="20"/>
      <c r="K3210" s="20" t="s">
        <v>16367</v>
      </c>
      <c r="L3210" s="20" t="s">
        <v>16368</v>
      </c>
      <c r="M3210" s="20" t="s">
        <v>1566</v>
      </c>
      <c r="N3210" s="20"/>
      <c r="O3210" s="20"/>
      <c r="P3210" s="20" t="s">
        <v>16369</v>
      </c>
      <c r="Q3210" s="20" t="s">
        <v>2051</v>
      </c>
      <c r="R3210" s="2" t="s">
        <v>2067</v>
      </c>
      <c r="S3210" s="2" t="s">
        <v>6528</v>
      </c>
      <c r="T3210" s="2" t="s">
        <v>16370</v>
      </c>
      <c r="U3210" s="2"/>
      <c r="V3210" s="2"/>
    </row>
    <row r="3211" spans="1:22" ht="14.25" customHeight="1">
      <c r="A3211" s="20" t="s">
        <v>16394</v>
      </c>
      <c r="B3211" s="20" t="s">
        <v>14792</v>
      </c>
      <c r="C3211" s="20" t="s">
        <v>16395</v>
      </c>
      <c r="D3211" s="20" t="s">
        <v>16381</v>
      </c>
      <c r="E3211" s="20" t="s">
        <v>264</v>
      </c>
      <c r="F3211" s="20" t="s">
        <v>16396</v>
      </c>
      <c r="G3211" s="20" t="s">
        <v>2091</v>
      </c>
      <c r="H3211" s="20" t="s">
        <v>16397</v>
      </c>
      <c r="I3211" s="20" t="s">
        <v>16398</v>
      </c>
      <c r="J3211" s="20" t="s">
        <v>16399</v>
      </c>
      <c r="K3211" s="20" t="s">
        <v>16400</v>
      </c>
      <c r="L3211" s="20"/>
      <c r="M3211" s="20" t="s">
        <v>59</v>
      </c>
      <c r="N3211" s="20"/>
      <c r="O3211" s="20"/>
      <c r="P3211" s="20" t="s">
        <v>16369</v>
      </c>
      <c r="Q3211" s="20" t="s">
        <v>2051</v>
      </c>
      <c r="R3211" s="2"/>
      <c r="S3211" s="2" t="s">
        <v>6528</v>
      </c>
      <c r="T3211" s="2" t="s">
        <v>16384</v>
      </c>
      <c r="U3211" s="2"/>
      <c r="V3211" s="2"/>
    </row>
    <row r="3212" spans="1:22" ht="14.25" customHeight="1">
      <c r="A3212" s="20" t="s">
        <v>16401</v>
      </c>
      <c r="B3212" s="20" t="s">
        <v>2330</v>
      </c>
      <c r="C3212" s="20" t="s">
        <v>3025</v>
      </c>
      <c r="D3212" s="20" t="s">
        <v>16381</v>
      </c>
      <c r="E3212" s="20" t="s">
        <v>264</v>
      </c>
      <c r="F3212" s="20" t="s">
        <v>16402</v>
      </c>
      <c r="G3212" s="20" t="s">
        <v>2091</v>
      </c>
      <c r="H3212" s="20" t="s">
        <v>16403</v>
      </c>
      <c r="I3212" s="20" t="s">
        <v>16404</v>
      </c>
      <c r="J3212" s="20"/>
      <c r="K3212" s="20" t="s">
        <v>16400</v>
      </c>
      <c r="L3212" s="20"/>
      <c r="M3212" s="20" t="s">
        <v>1566</v>
      </c>
      <c r="N3212" s="20"/>
      <c r="O3212" s="20"/>
      <c r="P3212" s="20" t="s">
        <v>16369</v>
      </c>
      <c r="Q3212" s="20" t="s">
        <v>2051</v>
      </c>
      <c r="R3212" s="2" t="s">
        <v>2067</v>
      </c>
      <c r="S3212" s="2" t="s">
        <v>6528</v>
      </c>
      <c r="T3212" s="2" t="s">
        <v>16384</v>
      </c>
      <c r="U3212" s="2"/>
      <c r="V3212" s="2"/>
    </row>
    <row r="3213" spans="1:22" ht="14.25" customHeight="1">
      <c r="A3213" s="20" t="s">
        <v>16405</v>
      </c>
      <c r="B3213" s="20" t="s">
        <v>4177</v>
      </c>
      <c r="C3213" s="20" t="s">
        <v>16406</v>
      </c>
      <c r="D3213" s="20" t="s">
        <v>16381</v>
      </c>
      <c r="E3213" s="20" t="s">
        <v>264</v>
      </c>
      <c r="F3213" s="20" t="s">
        <v>16407</v>
      </c>
      <c r="G3213" s="20" t="s">
        <v>2091</v>
      </c>
      <c r="H3213" s="20" t="s">
        <v>16408</v>
      </c>
      <c r="I3213" s="20" t="s">
        <v>16409</v>
      </c>
      <c r="J3213" s="20"/>
      <c r="K3213" s="20" t="s">
        <v>16400</v>
      </c>
      <c r="L3213" s="20"/>
      <c r="M3213" s="20" t="s">
        <v>1566</v>
      </c>
      <c r="N3213" s="20"/>
      <c r="O3213" s="20"/>
      <c r="P3213" s="20" t="s">
        <v>16369</v>
      </c>
      <c r="Q3213" s="20" t="s">
        <v>2051</v>
      </c>
      <c r="R3213" s="2" t="s">
        <v>2067</v>
      </c>
      <c r="S3213" s="2" t="s">
        <v>6528</v>
      </c>
      <c r="T3213" s="2" t="s">
        <v>16384</v>
      </c>
      <c r="U3213" s="2"/>
      <c r="V3213" s="2"/>
    </row>
    <row r="3214" spans="1:22" ht="14.25" customHeight="1">
      <c r="A3214" s="20" t="s">
        <v>16410</v>
      </c>
      <c r="B3214" s="20" t="s">
        <v>16411</v>
      </c>
      <c r="C3214" s="20" t="s">
        <v>16412</v>
      </c>
      <c r="D3214" s="20" t="s">
        <v>16381</v>
      </c>
      <c r="E3214" s="20" t="s">
        <v>264</v>
      </c>
      <c r="F3214" s="20" t="s">
        <v>16413</v>
      </c>
      <c r="G3214" s="20" t="s">
        <v>2091</v>
      </c>
      <c r="H3214" s="20" t="s">
        <v>16414</v>
      </c>
      <c r="I3214" s="20" t="s">
        <v>16415</v>
      </c>
      <c r="J3214" s="20" t="s">
        <v>16416</v>
      </c>
      <c r="K3214" s="20" t="s">
        <v>16400</v>
      </c>
      <c r="L3214" s="20"/>
      <c r="M3214" s="20" t="s">
        <v>1566</v>
      </c>
      <c r="N3214" s="20"/>
      <c r="O3214" s="20"/>
      <c r="P3214" s="20" t="s">
        <v>16369</v>
      </c>
      <c r="Q3214" s="20" t="s">
        <v>2051</v>
      </c>
      <c r="R3214" s="2" t="s">
        <v>2067</v>
      </c>
      <c r="S3214" s="2" t="s">
        <v>6528</v>
      </c>
      <c r="T3214" s="2" t="s">
        <v>16384</v>
      </c>
      <c r="U3214" s="2"/>
      <c r="V3214" s="2"/>
    </row>
    <row r="3215" spans="1:22" ht="14.25" customHeight="1">
      <c r="A3215" s="20" t="s">
        <v>16417</v>
      </c>
      <c r="B3215" s="20" t="s">
        <v>3278</v>
      </c>
      <c r="C3215" s="20" t="s">
        <v>16418</v>
      </c>
      <c r="D3215" s="20" t="s">
        <v>16381</v>
      </c>
      <c r="E3215" s="20" t="s">
        <v>264</v>
      </c>
      <c r="F3215" s="20" t="s">
        <v>13290</v>
      </c>
      <c r="G3215" s="20" t="s">
        <v>2091</v>
      </c>
      <c r="H3215" s="20" t="s">
        <v>16419</v>
      </c>
      <c r="I3215" s="20"/>
      <c r="J3215" s="20"/>
      <c r="K3215" s="20" t="s">
        <v>16400</v>
      </c>
      <c r="L3215" s="20"/>
      <c r="M3215" s="20" t="s">
        <v>1566</v>
      </c>
      <c r="N3215" s="20"/>
      <c r="O3215" s="20"/>
      <c r="P3215" s="20" t="s">
        <v>16369</v>
      </c>
      <c r="Q3215" s="20" t="s">
        <v>2051</v>
      </c>
      <c r="R3215" s="2" t="s">
        <v>2067</v>
      </c>
      <c r="S3215" s="2" t="s">
        <v>6528</v>
      </c>
      <c r="T3215" s="2" t="s">
        <v>16384</v>
      </c>
      <c r="U3215" s="2"/>
      <c r="V3215" s="2"/>
    </row>
    <row r="3216" spans="1:22" ht="14.25" customHeight="1">
      <c r="A3216" s="20" t="s">
        <v>16420</v>
      </c>
      <c r="B3216" s="20" t="s">
        <v>16421</v>
      </c>
      <c r="C3216" s="20" t="s">
        <v>16422</v>
      </c>
      <c r="D3216" s="20" t="s">
        <v>16381</v>
      </c>
      <c r="E3216" s="20" t="s">
        <v>264</v>
      </c>
      <c r="F3216" s="20" t="s">
        <v>16423</v>
      </c>
      <c r="G3216" s="20" t="s">
        <v>2091</v>
      </c>
      <c r="H3216" s="20" t="s">
        <v>16424</v>
      </c>
      <c r="I3216" s="20" t="s">
        <v>16425</v>
      </c>
      <c r="J3216" s="20"/>
      <c r="K3216" s="20" t="s">
        <v>16400</v>
      </c>
      <c r="L3216" s="20"/>
      <c r="M3216" s="20" t="s">
        <v>1566</v>
      </c>
      <c r="N3216" s="20"/>
      <c r="O3216" s="20"/>
      <c r="P3216" s="20" t="s">
        <v>16369</v>
      </c>
      <c r="Q3216" s="20" t="s">
        <v>2051</v>
      </c>
      <c r="R3216" s="2" t="s">
        <v>2067</v>
      </c>
      <c r="S3216" s="2" t="s">
        <v>6528</v>
      </c>
      <c r="T3216" s="2" t="s">
        <v>16384</v>
      </c>
      <c r="U3216" s="2"/>
      <c r="V3216" s="2"/>
    </row>
    <row r="3217" spans="1:22" ht="14.25" customHeight="1">
      <c r="A3217" s="20" t="s">
        <v>16426</v>
      </c>
      <c r="B3217" s="20" t="s">
        <v>10123</v>
      </c>
      <c r="C3217" s="20" t="s">
        <v>5494</v>
      </c>
      <c r="D3217" s="20" t="s">
        <v>16381</v>
      </c>
      <c r="E3217" s="20" t="s">
        <v>264</v>
      </c>
      <c r="F3217" s="20" t="s">
        <v>16427</v>
      </c>
      <c r="G3217" s="20" t="s">
        <v>2091</v>
      </c>
      <c r="H3217" s="20" t="s">
        <v>16428</v>
      </c>
      <c r="I3217" s="20"/>
      <c r="J3217" s="20"/>
      <c r="K3217" s="20" t="s">
        <v>16400</v>
      </c>
      <c r="L3217" s="20"/>
      <c r="M3217" s="20" t="s">
        <v>1566</v>
      </c>
      <c r="N3217" s="20"/>
      <c r="O3217" s="20"/>
      <c r="P3217" s="20" t="s">
        <v>16369</v>
      </c>
      <c r="Q3217" s="20" t="s">
        <v>2051</v>
      </c>
      <c r="R3217" s="2" t="s">
        <v>2067</v>
      </c>
      <c r="S3217" s="2" t="s">
        <v>6528</v>
      </c>
      <c r="T3217" s="2" t="s">
        <v>16384</v>
      </c>
      <c r="U3217" s="2"/>
      <c r="V3217" s="2"/>
    </row>
    <row r="3218" spans="1:22" ht="14.25" customHeight="1">
      <c r="A3218" s="20" t="s">
        <v>16429</v>
      </c>
      <c r="B3218" s="20" t="s">
        <v>16430</v>
      </c>
      <c r="C3218" s="20" t="s">
        <v>16431</v>
      </c>
      <c r="D3218" s="20" t="s">
        <v>16381</v>
      </c>
      <c r="E3218" s="20" t="s">
        <v>264</v>
      </c>
      <c r="F3218" s="20" t="s">
        <v>2824</v>
      </c>
      <c r="G3218" s="20" t="s">
        <v>2091</v>
      </c>
      <c r="H3218" s="20" t="s">
        <v>16432</v>
      </c>
      <c r="I3218" s="20" t="s">
        <v>16433</v>
      </c>
      <c r="J3218" s="20" t="s">
        <v>16434</v>
      </c>
      <c r="K3218" s="20" t="s">
        <v>16400</v>
      </c>
      <c r="L3218" s="20"/>
      <c r="M3218" s="20" t="s">
        <v>60</v>
      </c>
      <c r="N3218" s="20"/>
      <c r="O3218" s="20"/>
      <c r="P3218" s="20" t="s">
        <v>16369</v>
      </c>
      <c r="Q3218" s="20" t="s">
        <v>2051</v>
      </c>
      <c r="R3218" s="2"/>
      <c r="S3218" s="2" t="s">
        <v>6528</v>
      </c>
      <c r="T3218" s="2" t="s">
        <v>16384</v>
      </c>
      <c r="U3218" s="2"/>
      <c r="V3218" s="2"/>
    </row>
    <row r="3219" spans="1:22" ht="14.25" customHeight="1">
      <c r="A3219" s="20" t="s">
        <v>16435</v>
      </c>
      <c r="B3219" s="20" t="s">
        <v>10158</v>
      </c>
      <c r="C3219" s="20" t="s">
        <v>7005</v>
      </c>
      <c r="D3219" s="20" t="s">
        <v>16381</v>
      </c>
      <c r="E3219" s="20" t="s">
        <v>264</v>
      </c>
      <c r="F3219" s="20" t="s">
        <v>3441</v>
      </c>
      <c r="G3219" s="20" t="s">
        <v>2091</v>
      </c>
      <c r="H3219" s="20" t="s">
        <v>16436</v>
      </c>
      <c r="I3219" s="20" t="s">
        <v>16437</v>
      </c>
      <c r="J3219" s="20"/>
      <c r="K3219" s="20" t="s">
        <v>16400</v>
      </c>
      <c r="L3219" s="20"/>
      <c r="M3219" s="20" t="s">
        <v>59</v>
      </c>
      <c r="N3219" s="20"/>
      <c r="O3219" s="20"/>
      <c r="P3219" s="20" t="s">
        <v>16369</v>
      </c>
      <c r="Q3219" s="20" t="s">
        <v>2051</v>
      </c>
      <c r="R3219" s="2"/>
      <c r="S3219" s="2" t="s">
        <v>6528</v>
      </c>
      <c r="T3219" s="2" t="s">
        <v>16384</v>
      </c>
      <c r="U3219" s="2"/>
      <c r="V3219" s="2"/>
    </row>
    <row r="3220" spans="1:22" ht="14.25" customHeight="1">
      <c r="A3220" s="20" t="s">
        <v>16438</v>
      </c>
      <c r="B3220" s="20" t="s">
        <v>4440</v>
      </c>
      <c r="C3220" s="20" t="s">
        <v>2500</v>
      </c>
      <c r="D3220" s="20" t="s">
        <v>16381</v>
      </c>
      <c r="E3220" s="20" t="s">
        <v>264</v>
      </c>
      <c r="F3220" s="20" t="s">
        <v>16439</v>
      </c>
      <c r="G3220" s="20" t="s">
        <v>2091</v>
      </c>
      <c r="H3220" s="20" t="s">
        <v>16440</v>
      </c>
      <c r="I3220" s="20"/>
      <c r="J3220" s="20" t="s">
        <v>16441</v>
      </c>
      <c r="K3220" s="20" t="s">
        <v>16400</v>
      </c>
      <c r="L3220" s="20"/>
      <c r="M3220" s="20" t="s">
        <v>1566</v>
      </c>
      <c r="N3220" s="20"/>
      <c r="O3220" s="20"/>
      <c r="P3220" s="20" t="s">
        <v>16369</v>
      </c>
      <c r="Q3220" s="20" t="s">
        <v>2051</v>
      </c>
      <c r="R3220" s="2" t="s">
        <v>2067</v>
      </c>
      <c r="S3220" s="2" t="s">
        <v>6528</v>
      </c>
      <c r="T3220" s="2" t="s">
        <v>16384</v>
      </c>
      <c r="U3220" s="2"/>
      <c r="V3220" s="2"/>
    </row>
    <row r="3221" spans="1:22" ht="14.25" customHeight="1">
      <c r="A3221" s="20" t="s">
        <v>16442</v>
      </c>
      <c r="B3221" s="20" t="s">
        <v>8609</v>
      </c>
      <c r="C3221" s="20" t="s">
        <v>16443</v>
      </c>
      <c r="D3221" s="20" t="s">
        <v>16381</v>
      </c>
      <c r="E3221" s="20" t="s">
        <v>264</v>
      </c>
      <c r="F3221" s="20" t="s">
        <v>16444</v>
      </c>
      <c r="G3221" s="20" t="s">
        <v>2091</v>
      </c>
      <c r="H3221" s="20" t="s">
        <v>16445</v>
      </c>
      <c r="I3221" s="20"/>
      <c r="J3221" s="20" t="s">
        <v>16446</v>
      </c>
      <c r="K3221" s="20" t="s">
        <v>16400</v>
      </c>
      <c r="L3221" s="20"/>
      <c r="M3221" s="20" t="s">
        <v>1566</v>
      </c>
      <c r="N3221" s="20"/>
      <c r="O3221" s="20"/>
      <c r="P3221" s="20" t="s">
        <v>16369</v>
      </c>
      <c r="Q3221" s="20" t="s">
        <v>2051</v>
      </c>
      <c r="R3221" s="2" t="s">
        <v>2067</v>
      </c>
      <c r="S3221" s="2" t="s">
        <v>6528</v>
      </c>
      <c r="T3221" s="2" t="s">
        <v>16384</v>
      </c>
      <c r="U3221" s="2"/>
      <c r="V3221" s="2"/>
    </row>
    <row r="3222" spans="1:22" ht="14.25" customHeight="1">
      <c r="A3222" s="20" t="s">
        <v>16447</v>
      </c>
      <c r="B3222" s="20" t="s">
        <v>10331</v>
      </c>
      <c r="C3222" s="20" t="s">
        <v>16448</v>
      </c>
      <c r="D3222" s="20" t="s">
        <v>16381</v>
      </c>
      <c r="E3222" s="20" t="s">
        <v>264</v>
      </c>
      <c r="F3222" s="20" t="s">
        <v>16449</v>
      </c>
      <c r="G3222" s="20" t="s">
        <v>2091</v>
      </c>
      <c r="H3222" s="20" t="s">
        <v>16450</v>
      </c>
      <c r="I3222" s="20" t="s">
        <v>16451</v>
      </c>
      <c r="J3222" s="20"/>
      <c r="K3222" s="20" t="s">
        <v>16400</v>
      </c>
      <c r="L3222" s="20"/>
      <c r="M3222" s="20" t="s">
        <v>59</v>
      </c>
      <c r="N3222" s="20"/>
      <c r="O3222" s="20"/>
      <c r="P3222" s="20" t="s">
        <v>16369</v>
      </c>
      <c r="Q3222" s="20" t="s">
        <v>2051</v>
      </c>
      <c r="R3222" s="2"/>
      <c r="S3222" s="2" t="s">
        <v>6528</v>
      </c>
      <c r="T3222" s="2" t="s">
        <v>16384</v>
      </c>
      <c r="U3222" s="2"/>
      <c r="V3222" s="2"/>
    </row>
    <row r="3223" spans="1:22" ht="14.25" customHeight="1">
      <c r="A3223" s="20" t="s">
        <v>16452</v>
      </c>
      <c r="B3223" s="20" t="s">
        <v>5088</v>
      </c>
      <c r="C3223" s="20" t="s">
        <v>16453</v>
      </c>
      <c r="D3223" s="20" t="s">
        <v>1884</v>
      </c>
      <c r="E3223" s="20" t="s">
        <v>96</v>
      </c>
      <c r="F3223" s="20" t="s">
        <v>16454</v>
      </c>
      <c r="G3223" s="20" t="s">
        <v>2091</v>
      </c>
      <c r="H3223" s="20" t="s">
        <v>16455</v>
      </c>
      <c r="I3223" s="20"/>
      <c r="J3223" s="20" t="s">
        <v>16456</v>
      </c>
      <c r="K3223" s="20" t="s">
        <v>16367</v>
      </c>
      <c r="L3223" s="20" t="s">
        <v>16368</v>
      </c>
      <c r="M3223" s="20" t="s">
        <v>59</v>
      </c>
      <c r="N3223" s="20"/>
      <c r="O3223" s="20"/>
      <c r="P3223" s="20" t="s">
        <v>16369</v>
      </c>
      <c r="Q3223" s="20" t="s">
        <v>2051</v>
      </c>
      <c r="R3223" s="2"/>
      <c r="S3223" s="2" t="s">
        <v>6528</v>
      </c>
      <c r="T3223" s="2" t="s">
        <v>16370</v>
      </c>
      <c r="U3223" s="2"/>
      <c r="V3223" s="2"/>
    </row>
    <row r="3224" spans="1:22" ht="14.25" customHeight="1">
      <c r="A3224" s="20" t="s">
        <v>16457</v>
      </c>
      <c r="B3224" s="20" t="s">
        <v>4987</v>
      </c>
      <c r="C3224" s="20" t="s">
        <v>15232</v>
      </c>
      <c r="D3224" s="20" t="s">
        <v>1884</v>
      </c>
      <c r="E3224" s="20" t="s">
        <v>96</v>
      </c>
      <c r="F3224" s="20" t="s">
        <v>16458</v>
      </c>
      <c r="G3224" s="20" t="s">
        <v>2091</v>
      </c>
      <c r="H3224" s="20" t="s">
        <v>16459</v>
      </c>
      <c r="I3224" s="20"/>
      <c r="J3224" s="20"/>
      <c r="K3224" s="20" t="s">
        <v>16367</v>
      </c>
      <c r="L3224" s="20" t="s">
        <v>16368</v>
      </c>
      <c r="M3224" s="20" t="s">
        <v>1566</v>
      </c>
      <c r="N3224" s="20"/>
      <c r="O3224" s="20"/>
      <c r="P3224" s="20" t="s">
        <v>16369</v>
      </c>
      <c r="Q3224" s="20" t="s">
        <v>2051</v>
      </c>
      <c r="R3224" s="2" t="s">
        <v>2052</v>
      </c>
      <c r="S3224" s="2" t="s">
        <v>6528</v>
      </c>
      <c r="T3224" s="2" t="s">
        <v>16370</v>
      </c>
      <c r="U3224" s="2"/>
      <c r="V3224" s="2"/>
    </row>
    <row r="3225" spans="1:22" ht="14.25" customHeight="1">
      <c r="A3225" s="20" t="s">
        <v>16460</v>
      </c>
      <c r="B3225" s="20" t="s">
        <v>4386</v>
      </c>
      <c r="C3225" s="20" t="s">
        <v>16461</v>
      </c>
      <c r="D3225" s="20" t="s">
        <v>1884</v>
      </c>
      <c r="E3225" s="20" t="s">
        <v>96</v>
      </c>
      <c r="F3225" s="20" t="s">
        <v>11528</v>
      </c>
      <c r="G3225" s="20" t="s">
        <v>2091</v>
      </c>
      <c r="H3225" s="20" t="s">
        <v>16462</v>
      </c>
      <c r="I3225" s="20"/>
      <c r="J3225" s="20"/>
      <c r="K3225" s="20" t="s">
        <v>16367</v>
      </c>
      <c r="L3225" s="20" t="s">
        <v>16368</v>
      </c>
      <c r="M3225" s="20" t="s">
        <v>1566</v>
      </c>
      <c r="N3225" s="20"/>
      <c r="O3225" s="20"/>
      <c r="P3225" s="20" t="s">
        <v>16369</v>
      </c>
      <c r="Q3225" s="20" t="s">
        <v>2051</v>
      </c>
      <c r="R3225" s="2" t="s">
        <v>2067</v>
      </c>
      <c r="S3225" s="2" t="s">
        <v>6528</v>
      </c>
      <c r="T3225" s="2" t="s">
        <v>16370</v>
      </c>
      <c r="U3225" s="2"/>
      <c r="V3225" s="2"/>
    </row>
    <row r="3226" spans="1:22" ht="14.25" customHeight="1">
      <c r="A3226" s="20" t="s">
        <v>16463</v>
      </c>
      <c r="B3226" s="20" t="s">
        <v>5527</v>
      </c>
      <c r="C3226" s="20" t="s">
        <v>2586</v>
      </c>
      <c r="D3226" s="20" t="s">
        <v>1884</v>
      </c>
      <c r="E3226" s="20" t="s">
        <v>96</v>
      </c>
      <c r="F3226" s="20" t="s">
        <v>16464</v>
      </c>
      <c r="G3226" s="20" t="s">
        <v>2091</v>
      </c>
      <c r="H3226" s="20" t="s">
        <v>16465</v>
      </c>
      <c r="I3226" s="20"/>
      <c r="J3226" s="20"/>
      <c r="K3226" s="20" t="s">
        <v>16367</v>
      </c>
      <c r="L3226" s="20" t="s">
        <v>16368</v>
      </c>
      <c r="M3226" s="20" t="s">
        <v>1566</v>
      </c>
      <c r="N3226" s="20"/>
      <c r="O3226" s="20"/>
      <c r="P3226" s="20" t="s">
        <v>16369</v>
      </c>
      <c r="Q3226" s="20" t="s">
        <v>2051</v>
      </c>
      <c r="R3226" s="2" t="s">
        <v>2067</v>
      </c>
      <c r="S3226" s="2" t="s">
        <v>6528</v>
      </c>
      <c r="T3226" s="2" t="s">
        <v>16370</v>
      </c>
      <c r="U3226" s="2"/>
      <c r="V3226" s="2"/>
    </row>
    <row r="3227" spans="1:22" ht="14.25" customHeight="1">
      <c r="A3227" s="20" t="s">
        <v>16466</v>
      </c>
      <c r="B3227" s="20" t="s">
        <v>5513</v>
      </c>
      <c r="C3227" s="20" t="s">
        <v>3977</v>
      </c>
      <c r="D3227" s="20" t="s">
        <v>1884</v>
      </c>
      <c r="E3227" s="20" t="s">
        <v>96</v>
      </c>
      <c r="F3227" s="20" t="s">
        <v>16467</v>
      </c>
      <c r="G3227" s="20" t="s">
        <v>2091</v>
      </c>
      <c r="H3227" s="20" t="s">
        <v>16468</v>
      </c>
      <c r="I3227" s="20"/>
      <c r="J3227" s="20"/>
      <c r="K3227" s="20" t="s">
        <v>16367</v>
      </c>
      <c r="L3227" s="20" t="s">
        <v>16368</v>
      </c>
      <c r="M3227" s="20" t="s">
        <v>1566</v>
      </c>
      <c r="N3227" s="20"/>
      <c r="O3227" s="20"/>
      <c r="P3227" s="20" t="s">
        <v>16369</v>
      </c>
      <c r="Q3227" s="20" t="s">
        <v>2051</v>
      </c>
      <c r="R3227" s="2" t="s">
        <v>2067</v>
      </c>
      <c r="S3227" s="2" t="s">
        <v>6528</v>
      </c>
      <c r="T3227" s="2" t="s">
        <v>16370</v>
      </c>
      <c r="U3227" s="2"/>
      <c r="V3227" s="2"/>
    </row>
    <row r="3228" spans="1:22" ht="14.25" customHeight="1">
      <c r="A3228" s="20" t="s">
        <v>16469</v>
      </c>
      <c r="B3228" s="20" t="s">
        <v>4682</v>
      </c>
      <c r="C3228" s="20" t="s">
        <v>16470</v>
      </c>
      <c r="D3228" s="20" t="s">
        <v>1884</v>
      </c>
      <c r="E3228" s="20" t="s">
        <v>96</v>
      </c>
      <c r="F3228" s="20" t="s">
        <v>16471</v>
      </c>
      <c r="G3228" s="20" t="s">
        <v>2091</v>
      </c>
      <c r="H3228" s="20" t="s">
        <v>16472</v>
      </c>
      <c r="I3228" s="20" t="s">
        <v>16473</v>
      </c>
      <c r="J3228" s="20"/>
      <c r="K3228" s="20" t="s">
        <v>16367</v>
      </c>
      <c r="L3228" s="20" t="s">
        <v>16368</v>
      </c>
      <c r="M3228" s="20" t="s">
        <v>59</v>
      </c>
      <c r="N3228" s="20"/>
      <c r="O3228" s="20"/>
      <c r="P3228" s="20" t="s">
        <v>16369</v>
      </c>
      <c r="Q3228" s="20" t="s">
        <v>2051</v>
      </c>
      <c r="R3228" s="2"/>
      <c r="S3228" s="16" t="s">
        <v>6863</v>
      </c>
      <c r="T3228" s="2" t="s">
        <v>16370</v>
      </c>
      <c r="U3228" s="2"/>
      <c r="V3228" s="2"/>
    </row>
    <row r="3229" spans="1:22" ht="14.25" customHeight="1">
      <c r="A3229" s="20" t="s">
        <v>16474</v>
      </c>
      <c r="B3229" s="20" t="s">
        <v>16475</v>
      </c>
      <c r="C3229" s="20" t="s">
        <v>16476</v>
      </c>
      <c r="D3229" s="20" t="s">
        <v>16381</v>
      </c>
      <c r="E3229" s="20" t="s">
        <v>264</v>
      </c>
      <c r="F3229" s="20" t="s">
        <v>13059</v>
      </c>
      <c r="G3229" s="20" t="s">
        <v>2091</v>
      </c>
      <c r="H3229" s="20" t="s">
        <v>16477</v>
      </c>
      <c r="I3229" s="20" t="s">
        <v>16478</v>
      </c>
      <c r="J3229" s="20"/>
      <c r="K3229" s="20" t="s">
        <v>16400</v>
      </c>
      <c r="L3229" s="20"/>
      <c r="M3229" s="20" t="s">
        <v>1566</v>
      </c>
      <c r="N3229" s="20"/>
      <c r="O3229" s="20"/>
      <c r="P3229" s="20" t="s">
        <v>16369</v>
      </c>
      <c r="Q3229" s="20" t="s">
        <v>2051</v>
      </c>
      <c r="R3229" s="2" t="s">
        <v>2067</v>
      </c>
      <c r="S3229" s="2" t="s">
        <v>6528</v>
      </c>
      <c r="T3229" s="2" t="s">
        <v>16384</v>
      </c>
      <c r="U3229" s="2"/>
      <c r="V3229" s="2"/>
    </row>
    <row r="3230" spans="1:22" ht="14.25" customHeight="1">
      <c r="A3230" s="20" t="s">
        <v>16479</v>
      </c>
      <c r="B3230" s="20" t="s">
        <v>16480</v>
      </c>
      <c r="C3230" s="20" t="s">
        <v>16481</v>
      </c>
      <c r="D3230" s="20" t="s">
        <v>16381</v>
      </c>
      <c r="E3230" s="20" t="s">
        <v>264</v>
      </c>
      <c r="F3230" s="20" t="s">
        <v>11108</v>
      </c>
      <c r="G3230" s="20" t="s">
        <v>2091</v>
      </c>
      <c r="H3230" s="20" t="s">
        <v>16482</v>
      </c>
      <c r="I3230" s="20"/>
      <c r="J3230" s="20"/>
      <c r="K3230" s="20" t="s">
        <v>16400</v>
      </c>
      <c r="L3230" s="20"/>
      <c r="M3230" s="20" t="s">
        <v>1566</v>
      </c>
      <c r="N3230" s="20"/>
      <c r="O3230" s="20"/>
      <c r="P3230" s="20" t="s">
        <v>16369</v>
      </c>
      <c r="Q3230" s="20" t="s">
        <v>2051</v>
      </c>
      <c r="R3230" s="2" t="s">
        <v>2067</v>
      </c>
      <c r="S3230" s="2" t="s">
        <v>6528</v>
      </c>
      <c r="T3230" s="2" t="s">
        <v>16384</v>
      </c>
      <c r="U3230" s="2"/>
      <c r="V3230" s="2"/>
    </row>
    <row r="3231" spans="1:22" ht="14.25" customHeight="1">
      <c r="A3231" s="20" t="s">
        <v>16483</v>
      </c>
      <c r="B3231" s="20" t="s">
        <v>16484</v>
      </c>
      <c r="C3231" s="20" t="s">
        <v>16485</v>
      </c>
      <c r="D3231" s="20" t="s">
        <v>16381</v>
      </c>
      <c r="E3231" s="20" t="s">
        <v>264</v>
      </c>
      <c r="F3231" s="20" t="s">
        <v>16486</v>
      </c>
      <c r="G3231" s="20" t="s">
        <v>2091</v>
      </c>
      <c r="H3231" s="20" t="s">
        <v>16487</v>
      </c>
      <c r="I3231" s="20"/>
      <c r="J3231" s="20" t="s">
        <v>16488</v>
      </c>
      <c r="K3231" s="20" t="s">
        <v>16400</v>
      </c>
      <c r="L3231" s="20"/>
      <c r="M3231" s="20" t="s">
        <v>1566</v>
      </c>
      <c r="N3231" s="20"/>
      <c r="O3231" s="20"/>
      <c r="P3231" s="20" t="s">
        <v>16369</v>
      </c>
      <c r="Q3231" s="20" t="s">
        <v>2051</v>
      </c>
      <c r="R3231" s="2" t="s">
        <v>2067</v>
      </c>
      <c r="S3231" s="2" t="s">
        <v>6528</v>
      </c>
      <c r="T3231" s="2" t="s">
        <v>16384</v>
      </c>
      <c r="U3231" s="2"/>
      <c r="V3231" s="2"/>
    </row>
    <row r="3232" spans="1:22" ht="14.25" customHeight="1">
      <c r="A3232" s="20" t="s">
        <v>16489</v>
      </c>
      <c r="B3232" s="20" t="s">
        <v>2515</v>
      </c>
      <c r="C3232" s="20" t="s">
        <v>16490</v>
      </c>
      <c r="D3232" s="20" t="s">
        <v>16381</v>
      </c>
      <c r="E3232" s="20" t="s">
        <v>264</v>
      </c>
      <c r="F3232" s="20" t="s">
        <v>11528</v>
      </c>
      <c r="G3232" s="20" t="s">
        <v>2091</v>
      </c>
      <c r="H3232" s="20" t="s">
        <v>16491</v>
      </c>
      <c r="I3232" s="20"/>
      <c r="J3232" s="20"/>
      <c r="K3232" s="20" t="s">
        <v>16400</v>
      </c>
      <c r="L3232" s="20"/>
      <c r="M3232" s="20" t="s">
        <v>1566</v>
      </c>
      <c r="N3232" s="20"/>
      <c r="O3232" s="20"/>
      <c r="P3232" s="20" t="s">
        <v>16369</v>
      </c>
      <c r="Q3232" s="20" t="s">
        <v>2051</v>
      </c>
      <c r="R3232" s="2" t="s">
        <v>2067</v>
      </c>
      <c r="S3232" s="2" t="s">
        <v>6528</v>
      </c>
      <c r="T3232" s="2" t="s">
        <v>16384</v>
      </c>
      <c r="U3232" s="2"/>
      <c r="V3232" s="2"/>
    </row>
    <row r="3233" spans="1:22" ht="14.25" customHeight="1">
      <c r="A3233" s="20" t="s">
        <v>16492</v>
      </c>
      <c r="B3233" s="20" t="s">
        <v>5784</v>
      </c>
      <c r="C3233" s="20" t="s">
        <v>16493</v>
      </c>
      <c r="D3233" s="20" t="s">
        <v>1884</v>
      </c>
      <c r="E3233" s="20" t="s">
        <v>96</v>
      </c>
      <c r="F3233" s="20" t="s">
        <v>16494</v>
      </c>
      <c r="G3233" s="20" t="s">
        <v>2091</v>
      </c>
      <c r="H3233" s="20" t="s">
        <v>16495</v>
      </c>
      <c r="I3233" s="20" t="s">
        <v>16496</v>
      </c>
      <c r="J3233" s="20" t="s">
        <v>16497</v>
      </c>
      <c r="K3233" s="20" t="s">
        <v>16367</v>
      </c>
      <c r="L3233" s="20" t="s">
        <v>16368</v>
      </c>
      <c r="M3233" s="20" t="s">
        <v>1566</v>
      </c>
      <c r="N3233" s="20"/>
      <c r="O3233" s="20"/>
      <c r="P3233" s="20" t="s">
        <v>16369</v>
      </c>
      <c r="Q3233" s="20" t="s">
        <v>2051</v>
      </c>
      <c r="R3233" s="2" t="s">
        <v>2052</v>
      </c>
      <c r="S3233" s="2" t="s">
        <v>6528</v>
      </c>
      <c r="T3233" s="2" t="s">
        <v>16370</v>
      </c>
      <c r="U3233" s="2"/>
      <c r="V3233" s="2"/>
    </row>
    <row r="3234" spans="1:22" ht="14.25" customHeight="1">
      <c r="A3234" s="20" t="s">
        <v>16498</v>
      </c>
      <c r="B3234" s="20" t="s">
        <v>5535</v>
      </c>
      <c r="C3234" s="20" t="s">
        <v>16499</v>
      </c>
      <c r="D3234" s="20" t="s">
        <v>1884</v>
      </c>
      <c r="E3234" s="20" t="s">
        <v>96</v>
      </c>
      <c r="F3234" s="20" t="s">
        <v>9879</v>
      </c>
      <c r="G3234" s="20" t="s">
        <v>2091</v>
      </c>
      <c r="H3234" s="20" t="s">
        <v>16500</v>
      </c>
      <c r="I3234" s="20" t="s">
        <v>16501</v>
      </c>
      <c r="J3234" s="20" t="s">
        <v>16502</v>
      </c>
      <c r="K3234" s="20" t="s">
        <v>16367</v>
      </c>
      <c r="L3234" s="20" t="s">
        <v>16368</v>
      </c>
      <c r="M3234" s="20" t="s">
        <v>1566</v>
      </c>
      <c r="N3234" s="20"/>
      <c r="O3234" s="20"/>
      <c r="P3234" s="20" t="s">
        <v>16369</v>
      </c>
      <c r="Q3234" s="20" t="s">
        <v>2051</v>
      </c>
      <c r="R3234" s="2" t="s">
        <v>2067</v>
      </c>
      <c r="S3234" s="2" t="s">
        <v>6528</v>
      </c>
      <c r="T3234" s="2" t="s">
        <v>16370</v>
      </c>
      <c r="U3234" s="2"/>
      <c r="V3234" s="2"/>
    </row>
    <row r="3235" spans="1:22" ht="14.25" customHeight="1">
      <c r="A3235" s="20" t="s">
        <v>16503</v>
      </c>
      <c r="B3235" s="20" t="s">
        <v>5607</v>
      </c>
      <c r="C3235" s="20" t="s">
        <v>16504</v>
      </c>
      <c r="D3235" s="20" t="s">
        <v>1884</v>
      </c>
      <c r="E3235" s="20" t="s">
        <v>96</v>
      </c>
      <c r="F3235" s="20" t="s">
        <v>2193</v>
      </c>
      <c r="G3235" s="20" t="s">
        <v>2091</v>
      </c>
      <c r="H3235" s="20" t="s">
        <v>16505</v>
      </c>
      <c r="I3235" s="20"/>
      <c r="J3235" s="20"/>
      <c r="K3235" s="20" t="s">
        <v>16367</v>
      </c>
      <c r="L3235" s="20" t="s">
        <v>16368</v>
      </c>
      <c r="M3235" s="20" t="s">
        <v>1566</v>
      </c>
      <c r="N3235" s="20"/>
      <c r="O3235" s="20"/>
      <c r="P3235" s="20" t="s">
        <v>16369</v>
      </c>
      <c r="Q3235" s="20" t="s">
        <v>2051</v>
      </c>
      <c r="R3235" s="2" t="s">
        <v>2067</v>
      </c>
      <c r="S3235" s="2" t="s">
        <v>6528</v>
      </c>
      <c r="T3235" s="2" t="s">
        <v>16370</v>
      </c>
      <c r="U3235" s="2"/>
      <c r="V3235" s="2"/>
    </row>
    <row r="3236" spans="1:22" ht="14.25" customHeight="1">
      <c r="A3236" s="20" t="s">
        <v>16506</v>
      </c>
      <c r="B3236" s="20" t="s">
        <v>3990</v>
      </c>
      <c r="C3236" s="20" t="s">
        <v>16507</v>
      </c>
      <c r="D3236" s="20" t="s">
        <v>1884</v>
      </c>
      <c r="E3236" s="20" t="s">
        <v>96</v>
      </c>
      <c r="F3236" s="20" t="s">
        <v>3624</v>
      </c>
      <c r="G3236" s="20" t="s">
        <v>2091</v>
      </c>
      <c r="H3236" s="20" t="s">
        <v>16508</v>
      </c>
      <c r="I3236" s="20" t="s">
        <v>16509</v>
      </c>
      <c r="J3236" s="20"/>
      <c r="K3236" s="20" t="s">
        <v>16367</v>
      </c>
      <c r="L3236" s="20" t="s">
        <v>16368</v>
      </c>
      <c r="M3236" s="20" t="s">
        <v>1566</v>
      </c>
      <c r="N3236" s="20"/>
      <c r="O3236" s="20"/>
      <c r="P3236" s="20" t="s">
        <v>16369</v>
      </c>
      <c r="Q3236" s="20" t="s">
        <v>2051</v>
      </c>
      <c r="R3236" s="2" t="s">
        <v>2067</v>
      </c>
      <c r="S3236" s="2" t="s">
        <v>6528</v>
      </c>
      <c r="T3236" s="2" t="s">
        <v>16370</v>
      </c>
      <c r="U3236" s="2"/>
      <c r="V3236" s="2"/>
    </row>
    <row r="3237" spans="1:22" ht="14.25" customHeight="1">
      <c r="A3237" s="20" t="s">
        <v>16510</v>
      </c>
      <c r="B3237" s="20" t="s">
        <v>4551</v>
      </c>
      <c r="C3237" s="20" t="s">
        <v>16511</v>
      </c>
      <c r="D3237" s="20" t="s">
        <v>1884</v>
      </c>
      <c r="E3237" s="20" t="s">
        <v>96</v>
      </c>
      <c r="F3237" s="20" t="s">
        <v>16512</v>
      </c>
      <c r="G3237" s="20" t="s">
        <v>2091</v>
      </c>
      <c r="H3237" s="20" t="s">
        <v>16513</v>
      </c>
      <c r="I3237" s="20"/>
      <c r="J3237" s="20"/>
      <c r="K3237" s="20"/>
      <c r="L3237" s="20" t="s">
        <v>16368</v>
      </c>
      <c r="M3237" s="20" t="s">
        <v>1566</v>
      </c>
      <c r="N3237" s="20"/>
      <c r="O3237" s="20"/>
      <c r="P3237" s="20" t="s">
        <v>16369</v>
      </c>
      <c r="Q3237" s="20" t="s">
        <v>2051</v>
      </c>
      <c r="R3237" s="2" t="s">
        <v>2052</v>
      </c>
      <c r="S3237" s="2" t="s">
        <v>6528</v>
      </c>
      <c r="T3237" s="2" t="s">
        <v>16370</v>
      </c>
      <c r="U3237" s="2"/>
      <c r="V3237" s="2"/>
    </row>
    <row r="3238" spans="1:22" ht="14.25" customHeight="1">
      <c r="A3238" s="20" t="s">
        <v>16514</v>
      </c>
      <c r="B3238" s="20" t="s">
        <v>4256</v>
      </c>
      <c r="C3238" s="20" t="s">
        <v>16515</v>
      </c>
      <c r="D3238" s="20" t="s">
        <v>1884</v>
      </c>
      <c r="E3238" s="20" t="s">
        <v>96</v>
      </c>
      <c r="F3238" s="20" t="s">
        <v>5266</v>
      </c>
      <c r="G3238" s="20" t="s">
        <v>2091</v>
      </c>
      <c r="H3238" s="20" t="s">
        <v>16516</v>
      </c>
      <c r="I3238" s="20"/>
      <c r="J3238" s="20"/>
      <c r="K3238" s="20" t="s">
        <v>16367</v>
      </c>
      <c r="L3238" s="20" t="s">
        <v>16368</v>
      </c>
      <c r="M3238" s="20" t="s">
        <v>1566</v>
      </c>
      <c r="N3238" s="20"/>
      <c r="O3238" s="20"/>
      <c r="P3238" s="20" t="s">
        <v>16369</v>
      </c>
      <c r="Q3238" s="20" t="s">
        <v>2051</v>
      </c>
      <c r="R3238" s="2" t="s">
        <v>2067</v>
      </c>
      <c r="S3238" s="2" t="s">
        <v>6528</v>
      </c>
      <c r="T3238" s="2" t="s">
        <v>16370</v>
      </c>
      <c r="U3238" s="2"/>
      <c r="V3238" s="2"/>
    </row>
    <row r="3239" spans="1:22" ht="14.25" customHeight="1">
      <c r="A3239" s="20" t="s">
        <v>16517</v>
      </c>
      <c r="B3239" s="20" t="s">
        <v>3651</v>
      </c>
      <c r="C3239" s="20" t="s">
        <v>16518</v>
      </c>
      <c r="D3239" s="20" t="s">
        <v>1884</v>
      </c>
      <c r="E3239" s="20" t="s">
        <v>96</v>
      </c>
      <c r="F3239" s="20" t="s">
        <v>16519</v>
      </c>
      <c r="G3239" s="20" t="s">
        <v>2091</v>
      </c>
      <c r="H3239" s="20" t="s">
        <v>16520</v>
      </c>
      <c r="I3239" s="20"/>
      <c r="J3239" s="20"/>
      <c r="K3239" s="20" t="s">
        <v>16367</v>
      </c>
      <c r="L3239" s="20" t="s">
        <v>16368</v>
      </c>
      <c r="M3239" s="20" t="s">
        <v>1566</v>
      </c>
      <c r="N3239" s="20"/>
      <c r="O3239" s="20"/>
      <c r="P3239" s="20" t="s">
        <v>16369</v>
      </c>
      <c r="Q3239" s="20" t="s">
        <v>2051</v>
      </c>
      <c r="R3239" s="2" t="s">
        <v>2067</v>
      </c>
      <c r="S3239" s="2" t="s">
        <v>6528</v>
      </c>
      <c r="T3239" s="2" t="s">
        <v>16370</v>
      </c>
      <c r="U3239" s="2"/>
      <c r="V3239" s="2"/>
    </row>
    <row r="3240" spans="1:22" ht="14.25" customHeight="1">
      <c r="A3240" s="20" t="s">
        <v>16521</v>
      </c>
      <c r="B3240" s="20" t="s">
        <v>16522</v>
      </c>
      <c r="C3240" s="20" t="s">
        <v>16523</v>
      </c>
      <c r="D3240" s="20" t="s">
        <v>1884</v>
      </c>
      <c r="E3240" s="20" t="s">
        <v>96</v>
      </c>
      <c r="F3240" s="20" t="s">
        <v>16524</v>
      </c>
      <c r="G3240" s="20" t="s">
        <v>2091</v>
      </c>
      <c r="H3240" s="20" t="s">
        <v>16525</v>
      </c>
      <c r="I3240" s="20"/>
      <c r="J3240" s="20"/>
      <c r="K3240" s="20" t="s">
        <v>16367</v>
      </c>
      <c r="L3240" s="20" t="s">
        <v>16368</v>
      </c>
      <c r="M3240" s="20" t="s">
        <v>1566</v>
      </c>
      <c r="N3240" s="20"/>
      <c r="O3240" s="20"/>
      <c r="P3240" s="20" t="s">
        <v>16369</v>
      </c>
      <c r="Q3240" s="20" t="s">
        <v>2051</v>
      </c>
      <c r="R3240" s="2" t="s">
        <v>2067</v>
      </c>
      <c r="S3240" s="2" t="s">
        <v>6528</v>
      </c>
      <c r="T3240" s="2" t="s">
        <v>16370</v>
      </c>
      <c r="U3240" s="2"/>
      <c r="V3240" s="2"/>
    </row>
    <row r="3241" spans="1:22" ht="14.25" customHeight="1">
      <c r="A3241" s="20" t="s">
        <v>16526</v>
      </c>
      <c r="B3241" s="20" t="s">
        <v>16527</v>
      </c>
      <c r="C3241" s="20" t="s">
        <v>16528</v>
      </c>
      <c r="D3241" s="20" t="s">
        <v>1884</v>
      </c>
      <c r="E3241" s="20" t="s">
        <v>96</v>
      </c>
      <c r="F3241" s="20" t="s">
        <v>2322</v>
      </c>
      <c r="G3241" s="20" t="s">
        <v>2091</v>
      </c>
      <c r="H3241" s="20" t="s">
        <v>16529</v>
      </c>
      <c r="I3241" s="20" t="s">
        <v>16530</v>
      </c>
      <c r="J3241" s="20" t="s">
        <v>16531</v>
      </c>
      <c r="K3241" s="20" t="s">
        <v>16367</v>
      </c>
      <c r="L3241" s="20" t="s">
        <v>16368</v>
      </c>
      <c r="M3241" s="20" t="s">
        <v>59</v>
      </c>
      <c r="N3241" s="20"/>
      <c r="O3241" s="20"/>
      <c r="P3241" s="20" t="s">
        <v>16369</v>
      </c>
      <c r="Q3241" s="20" t="s">
        <v>2051</v>
      </c>
      <c r="R3241" s="2"/>
      <c r="S3241" s="2" t="s">
        <v>6528</v>
      </c>
      <c r="T3241" s="2" t="s">
        <v>16370</v>
      </c>
      <c r="U3241" s="2"/>
      <c r="V3241" s="2"/>
    </row>
    <row r="3242" spans="1:22" ht="14.25" customHeight="1">
      <c r="A3242" s="20" t="s">
        <v>16532</v>
      </c>
      <c r="B3242" s="20" t="s">
        <v>3769</v>
      </c>
      <c r="C3242" s="20" t="s">
        <v>16533</v>
      </c>
      <c r="D3242" s="20" t="s">
        <v>1884</v>
      </c>
      <c r="E3242" s="20" t="s">
        <v>96</v>
      </c>
      <c r="F3242" s="20" t="s">
        <v>16534</v>
      </c>
      <c r="G3242" s="20" t="s">
        <v>2091</v>
      </c>
      <c r="H3242" s="20" t="s">
        <v>16535</v>
      </c>
      <c r="I3242" s="20" t="s">
        <v>16536</v>
      </c>
      <c r="J3242" s="20"/>
      <c r="K3242" s="20" t="s">
        <v>16367</v>
      </c>
      <c r="L3242" s="20" t="s">
        <v>16368</v>
      </c>
      <c r="M3242" s="20" t="s">
        <v>1566</v>
      </c>
      <c r="N3242" s="20"/>
      <c r="O3242" s="20"/>
      <c r="P3242" s="20" t="s">
        <v>16369</v>
      </c>
      <c r="Q3242" s="20" t="s">
        <v>2051</v>
      </c>
      <c r="R3242" s="2" t="s">
        <v>2067</v>
      </c>
      <c r="S3242" s="2" t="s">
        <v>6528</v>
      </c>
      <c r="T3242" s="2" t="s">
        <v>16370</v>
      </c>
      <c r="U3242" s="2"/>
      <c r="V3242" s="2"/>
    </row>
    <row r="3243" spans="1:22" ht="14.25" customHeight="1">
      <c r="A3243" s="20" t="s">
        <v>16537</v>
      </c>
      <c r="B3243" s="20" t="s">
        <v>16538</v>
      </c>
      <c r="C3243" s="20" t="s">
        <v>16539</v>
      </c>
      <c r="D3243" s="20" t="s">
        <v>1884</v>
      </c>
      <c r="E3243" s="20" t="s">
        <v>96</v>
      </c>
      <c r="F3243" s="20" t="s">
        <v>2210</v>
      </c>
      <c r="G3243" s="20" t="s">
        <v>2091</v>
      </c>
      <c r="H3243" s="20" t="s">
        <v>16540</v>
      </c>
      <c r="I3243" s="20" t="s">
        <v>16541</v>
      </c>
      <c r="J3243" s="20"/>
      <c r="K3243" s="20" t="s">
        <v>16367</v>
      </c>
      <c r="L3243" s="20" t="s">
        <v>16368</v>
      </c>
      <c r="M3243" s="20" t="s">
        <v>59</v>
      </c>
      <c r="N3243" s="20"/>
      <c r="O3243" s="20"/>
      <c r="P3243" s="20" t="s">
        <v>16369</v>
      </c>
      <c r="Q3243" s="20" t="s">
        <v>2051</v>
      </c>
      <c r="R3243" s="2"/>
      <c r="S3243" s="2" t="s">
        <v>6528</v>
      </c>
      <c r="T3243" s="2" t="s">
        <v>16370</v>
      </c>
      <c r="U3243" s="2"/>
      <c r="V3243" s="2"/>
    </row>
    <row r="3244" spans="1:22" ht="14.25" customHeight="1">
      <c r="A3244" s="20" t="s">
        <v>16542</v>
      </c>
      <c r="B3244" s="20" t="s">
        <v>5547</v>
      </c>
      <c r="C3244" s="20" t="s">
        <v>16543</v>
      </c>
      <c r="D3244" s="20" t="s">
        <v>1884</v>
      </c>
      <c r="E3244" s="20" t="s">
        <v>96</v>
      </c>
      <c r="F3244" s="20" t="s">
        <v>16544</v>
      </c>
      <c r="G3244" s="20" t="s">
        <v>2091</v>
      </c>
      <c r="H3244" s="20" t="s">
        <v>16545</v>
      </c>
      <c r="I3244" s="20" t="s">
        <v>16546</v>
      </c>
      <c r="J3244" s="20" t="s">
        <v>16547</v>
      </c>
      <c r="K3244" s="20" t="s">
        <v>16367</v>
      </c>
      <c r="L3244" s="20" t="s">
        <v>16368</v>
      </c>
      <c r="M3244" s="20" t="s">
        <v>1566</v>
      </c>
      <c r="N3244" s="20"/>
      <c r="O3244" s="20"/>
      <c r="P3244" s="20" t="s">
        <v>16369</v>
      </c>
      <c r="Q3244" s="20" t="s">
        <v>2051</v>
      </c>
      <c r="R3244" s="2" t="s">
        <v>2052</v>
      </c>
      <c r="S3244" s="2" t="s">
        <v>6528</v>
      </c>
      <c r="T3244" s="2" t="s">
        <v>16370</v>
      </c>
      <c r="U3244" s="2"/>
      <c r="V3244" s="2"/>
    </row>
    <row r="3245" spans="1:22" ht="14.25" customHeight="1">
      <c r="A3245" s="20" t="s">
        <v>16548</v>
      </c>
      <c r="B3245" s="20" t="s">
        <v>16549</v>
      </c>
      <c r="C3245" s="20" t="s">
        <v>16550</v>
      </c>
      <c r="D3245" s="20" t="s">
        <v>1884</v>
      </c>
      <c r="E3245" s="20" t="s">
        <v>96</v>
      </c>
      <c r="F3245" s="20" t="s">
        <v>16551</v>
      </c>
      <c r="G3245" s="20" t="s">
        <v>2091</v>
      </c>
      <c r="H3245" s="20" t="s">
        <v>16552</v>
      </c>
      <c r="I3245" s="20" t="s">
        <v>16553</v>
      </c>
      <c r="J3245" s="20" t="s">
        <v>16554</v>
      </c>
      <c r="K3245" s="20" t="s">
        <v>16367</v>
      </c>
      <c r="L3245" s="20" t="s">
        <v>16368</v>
      </c>
      <c r="M3245" s="20" t="s">
        <v>59</v>
      </c>
      <c r="N3245" s="20"/>
      <c r="O3245" s="20"/>
      <c r="P3245" s="20" t="s">
        <v>16369</v>
      </c>
      <c r="Q3245" s="20" t="s">
        <v>2051</v>
      </c>
      <c r="R3245" s="2"/>
      <c r="S3245" s="2" t="s">
        <v>6528</v>
      </c>
      <c r="T3245" s="2" t="s">
        <v>16370</v>
      </c>
      <c r="U3245" s="2"/>
      <c r="V3245" s="2"/>
    </row>
    <row r="3246" spans="1:22" ht="14.25" customHeight="1">
      <c r="A3246" s="20" t="s">
        <v>16555</v>
      </c>
      <c r="B3246" s="20" t="s">
        <v>2379</v>
      </c>
      <c r="C3246" s="20" t="s">
        <v>16556</v>
      </c>
      <c r="D3246" s="20" t="s">
        <v>1884</v>
      </c>
      <c r="E3246" s="20" t="s">
        <v>96</v>
      </c>
      <c r="F3246" s="20" t="s">
        <v>16557</v>
      </c>
      <c r="G3246" s="20" t="s">
        <v>2091</v>
      </c>
      <c r="H3246" s="20" t="s">
        <v>16558</v>
      </c>
      <c r="I3246" s="20" t="s">
        <v>16559</v>
      </c>
      <c r="J3246" s="20"/>
      <c r="K3246" s="20" t="s">
        <v>16367</v>
      </c>
      <c r="L3246" s="20" t="s">
        <v>16368</v>
      </c>
      <c r="M3246" s="20" t="s">
        <v>1566</v>
      </c>
      <c r="N3246" s="20"/>
      <c r="O3246" s="20"/>
      <c r="P3246" s="20" t="s">
        <v>16369</v>
      </c>
      <c r="Q3246" s="20" t="s">
        <v>2051</v>
      </c>
      <c r="R3246" s="2" t="s">
        <v>2067</v>
      </c>
      <c r="S3246" s="2" t="s">
        <v>6528</v>
      </c>
      <c r="T3246" s="2" t="s">
        <v>16370</v>
      </c>
      <c r="U3246" s="2"/>
      <c r="V3246" s="2"/>
    </row>
    <row r="3247" spans="1:22" ht="14.25" customHeight="1">
      <c r="A3247" s="20" t="s">
        <v>16560</v>
      </c>
      <c r="B3247" s="20" t="s">
        <v>10800</v>
      </c>
      <c r="C3247" s="20" t="s">
        <v>16561</v>
      </c>
      <c r="D3247" s="20" t="s">
        <v>1884</v>
      </c>
      <c r="E3247" s="20" t="s">
        <v>96</v>
      </c>
      <c r="F3247" s="20" t="s">
        <v>16562</v>
      </c>
      <c r="G3247" s="20" t="s">
        <v>2091</v>
      </c>
      <c r="H3247" s="20" t="s">
        <v>16563</v>
      </c>
      <c r="I3247" s="20"/>
      <c r="J3247" s="20" t="s">
        <v>16564</v>
      </c>
      <c r="K3247" s="20" t="s">
        <v>16367</v>
      </c>
      <c r="L3247" s="20" t="s">
        <v>16368</v>
      </c>
      <c r="M3247" s="20" t="s">
        <v>59</v>
      </c>
      <c r="N3247" s="20"/>
      <c r="O3247" s="20"/>
      <c r="P3247" s="20" t="s">
        <v>16369</v>
      </c>
      <c r="Q3247" s="20" t="s">
        <v>2051</v>
      </c>
      <c r="R3247" s="2"/>
      <c r="S3247" s="2" t="s">
        <v>6528</v>
      </c>
      <c r="T3247" s="2" t="s">
        <v>16370</v>
      </c>
      <c r="U3247" s="2"/>
      <c r="V3247" s="2"/>
    </row>
    <row r="3248" spans="1:22" ht="14.25" customHeight="1">
      <c r="A3248" s="20" t="s">
        <v>16565</v>
      </c>
      <c r="B3248" s="20" t="s">
        <v>3831</v>
      </c>
      <c r="C3248" s="20" t="s">
        <v>16566</v>
      </c>
      <c r="D3248" s="20" t="s">
        <v>1884</v>
      </c>
      <c r="E3248" s="20" t="s">
        <v>96</v>
      </c>
      <c r="F3248" s="20" t="s">
        <v>16567</v>
      </c>
      <c r="G3248" s="20" t="s">
        <v>2091</v>
      </c>
      <c r="H3248" s="20" t="s">
        <v>16568</v>
      </c>
      <c r="I3248" s="20"/>
      <c r="J3248" s="20"/>
      <c r="K3248" s="20" t="s">
        <v>16367</v>
      </c>
      <c r="L3248" s="20" t="s">
        <v>16368</v>
      </c>
      <c r="M3248" s="20" t="s">
        <v>59</v>
      </c>
      <c r="N3248" s="20"/>
      <c r="O3248" s="20"/>
      <c r="P3248" s="20" t="s">
        <v>16369</v>
      </c>
      <c r="Q3248" s="20" t="s">
        <v>2051</v>
      </c>
      <c r="R3248" s="2"/>
      <c r="S3248" s="16" t="s">
        <v>6863</v>
      </c>
      <c r="T3248" s="2" t="s">
        <v>16370</v>
      </c>
      <c r="U3248" s="2"/>
      <c r="V3248" s="2"/>
    </row>
    <row r="3249" spans="1:22" ht="14.25" customHeight="1">
      <c r="A3249" s="20" t="s">
        <v>16569</v>
      </c>
      <c r="B3249" s="20" t="s">
        <v>3896</v>
      </c>
      <c r="C3249" s="20" t="s">
        <v>15545</v>
      </c>
      <c r="D3249" s="20" t="s">
        <v>1884</v>
      </c>
      <c r="E3249" s="20" t="s">
        <v>96</v>
      </c>
      <c r="F3249" s="20" t="s">
        <v>16570</v>
      </c>
      <c r="G3249" s="20" t="s">
        <v>2091</v>
      </c>
      <c r="H3249" s="20" t="s">
        <v>16571</v>
      </c>
      <c r="I3249" s="20" t="s">
        <v>16572</v>
      </c>
      <c r="J3249" s="20" t="s">
        <v>16573</v>
      </c>
      <c r="K3249" s="20" t="s">
        <v>16367</v>
      </c>
      <c r="L3249" s="20" t="s">
        <v>16368</v>
      </c>
      <c r="M3249" s="20" t="s">
        <v>1566</v>
      </c>
      <c r="N3249" s="20"/>
      <c r="O3249" s="20"/>
      <c r="P3249" s="20" t="s">
        <v>16369</v>
      </c>
      <c r="Q3249" s="20" t="s">
        <v>2051</v>
      </c>
      <c r="R3249" s="2" t="s">
        <v>2067</v>
      </c>
      <c r="S3249" s="2" t="s">
        <v>6528</v>
      </c>
      <c r="T3249" s="2" t="s">
        <v>16370</v>
      </c>
      <c r="U3249" s="2"/>
      <c r="V3249" s="2"/>
    </row>
    <row r="3250" spans="1:22" ht="14.25" customHeight="1">
      <c r="A3250" s="20" t="s">
        <v>16574</v>
      </c>
      <c r="B3250" s="20" t="s">
        <v>4177</v>
      </c>
      <c r="C3250" s="20" t="s">
        <v>2829</v>
      </c>
      <c r="D3250" s="20" t="s">
        <v>1884</v>
      </c>
      <c r="E3250" s="20" t="s">
        <v>96</v>
      </c>
      <c r="F3250" s="20" t="s">
        <v>16575</v>
      </c>
      <c r="G3250" s="20" t="s">
        <v>2091</v>
      </c>
      <c r="H3250" s="20" t="s">
        <v>16576</v>
      </c>
      <c r="I3250" s="20"/>
      <c r="J3250" s="20"/>
      <c r="K3250" s="20" t="s">
        <v>16367</v>
      </c>
      <c r="L3250" s="20" t="s">
        <v>16368</v>
      </c>
      <c r="M3250" s="20" t="s">
        <v>1566</v>
      </c>
      <c r="N3250" s="20"/>
      <c r="O3250" s="20"/>
      <c r="P3250" s="20" t="s">
        <v>16369</v>
      </c>
      <c r="Q3250" s="20" t="s">
        <v>2051</v>
      </c>
      <c r="R3250" s="2" t="s">
        <v>2067</v>
      </c>
      <c r="S3250" s="2" t="s">
        <v>6528</v>
      </c>
      <c r="T3250" s="2" t="s">
        <v>16370</v>
      </c>
      <c r="U3250" s="2"/>
      <c r="V3250" s="2"/>
    </row>
    <row r="3251" spans="1:22" ht="14.25" customHeight="1">
      <c r="A3251" s="20" t="s">
        <v>16577</v>
      </c>
      <c r="B3251" s="20" t="s">
        <v>4156</v>
      </c>
      <c r="C3251" s="20" t="s">
        <v>16578</v>
      </c>
      <c r="D3251" s="20" t="s">
        <v>1884</v>
      </c>
      <c r="E3251" s="20" t="s">
        <v>96</v>
      </c>
      <c r="F3251" s="20" t="s">
        <v>16579</v>
      </c>
      <c r="G3251" s="20" t="s">
        <v>2091</v>
      </c>
      <c r="H3251" s="20" t="s">
        <v>16580</v>
      </c>
      <c r="I3251" s="20"/>
      <c r="J3251" s="20" t="s">
        <v>16581</v>
      </c>
      <c r="K3251" s="20" t="s">
        <v>16367</v>
      </c>
      <c r="L3251" s="20" t="s">
        <v>16368</v>
      </c>
      <c r="M3251" s="20" t="s">
        <v>1566</v>
      </c>
      <c r="N3251" s="20"/>
      <c r="O3251" s="20"/>
      <c r="P3251" s="20" t="s">
        <v>16369</v>
      </c>
      <c r="Q3251" s="20" t="s">
        <v>2051</v>
      </c>
      <c r="R3251" s="2" t="s">
        <v>2067</v>
      </c>
      <c r="S3251" s="2" t="s">
        <v>6528</v>
      </c>
      <c r="T3251" s="2" t="s">
        <v>16370</v>
      </c>
      <c r="U3251" s="2"/>
      <c r="V3251" s="2"/>
    </row>
    <row r="3252" spans="1:22" ht="14.25" customHeight="1">
      <c r="A3252" s="20" t="s">
        <v>16582</v>
      </c>
      <c r="B3252" s="20" t="s">
        <v>3933</v>
      </c>
      <c r="C3252" s="20" t="s">
        <v>16583</v>
      </c>
      <c r="D3252" s="20" t="s">
        <v>1884</v>
      </c>
      <c r="E3252" s="20" t="s">
        <v>96</v>
      </c>
      <c r="F3252" s="20" t="s">
        <v>6064</v>
      </c>
      <c r="G3252" s="20" t="s">
        <v>2091</v>
      </c>
      <c r="H3252" s="20" t="s">
        <v>16584</v>
      </c>
      <c r="I3252" s="20" t="s">
        <v>16585</v>
      </c>
      <c r="J3252" s="20"/>
      <c r="K3252" s="20" t="s">
        <v>16367</v>
      </c>
      <c r="L3252" s="20" t="s">
        <v>16368</v>
      </c>
      <c r="M3252" s="20" t="s">
        <v>1566</v>
      </c>
      <c r="N3252" s="20"/>
      <c r="O3252" s="20"/>
      <c r="P3252" s="20" t="s">
        <v>16369</v>
      </c>
      <c r="Q3252" s="20" t="s">
        <v>2051</v>
      </c>
      <c r="R3252" s="2" t="s">
        <v>2067</v>
      </c>
      <c r="S3252" s="2" t="s">
        <v>6528</v>
      </c>
      <c r="T3252" s="2" t="s">
        <v>16370</v>
      </c>
      <c r="U3252" s="2"/>
      <c r="V3252" s="2"/>
    </row>
    <row r="3253" spans="1:22" ht="14.25" customHeight="1">
      <c r="A3253" s="20" t="s">
        <v>16586</v>
      </c>
      <c r="B3253" s="20" t="s">
        <v>3712</v>
      </c>
      <c r="C3253" s="20" t="s">
        <v>16587</v>
      </c>
      <c r="D3253" s="20" t="s">
        <v>1884</v>
      </c>
      <c r="E3253" s="20" t="s">
        <v>96</v>
      </c>
      <c r="F3253" s="20" t="s">
        <v>16588</v>
      </c>
      <c r="G3253" s="20" t="s">
        <v>2091</v>
      </c>
      <c r="H3253" s="20" t="s">
        <v>16589</v>
      </c>
      <c r="I3253" s="20"/>
      <c r="J3253" s="20" t="s">
        <v>16590</v>
      </c>
      <c r="K3253" s="20" t="s">
        <v>16367</v>
      </c>
      <c r="L3253" s="20" t="s">
        <v>16368</v>
      </c>
      <c r="M3253" s="20" t="s">
        <v>59</v>
      </c>
      <c r="N3253" s="20"/>
      <c r="O3253" s="20"/>
      <c r="P3253" s="20" t="s">
        <v>16369</v>
      </c>
      <c r="Q3253" s="20" t="s">
        <v>2051</v>
      </c>
      <c r="R3253" s="2"/>
      <c r="S3253" s="16" t="s">
        <v>6863</v>
      </c>
      <c r="T3253" s="2" t="s">
        <v>16370</v>
      </c>
      <c r="U3253" s="2"/>
      <c r="V3253" s="2"/>
    </row>
    <row r="3254" spans="1:22" ht="14.25" customHeight="1">
      <c r="A3254" s="20" t="s">
        <v>16591</v>
      </c>
      <c r="B3254" s="20" t="s">
        <v>5697</v>
      </c>
      <c r="C3254" s="20" t="s">
        <v>2972</v>
      </c>
      <c r="D3254" s="20" t="s">
        <v>1884</v>
      </c>
      <c r="E3254" s="20" t="s">
        <v>96</v>
      </c>
      <c r="F3254" s="20" t="s">
        <v>16592</v>
      </c>
      <c r="G3254" s="20" t="s">
        <v>2091</v>
      </c>
      <c r="H3254" s="20" t="s">
        <v>16593</v>
      </c>
      <c r="I3254" s="20" t="s">
        <v>16594</v>
      </c>
      <c r="J3254" s="20"/>
      <c r="K3254" s="20" t="s">
        <v>16367</v>
      </c>
      <c r="L3254" s="20" t="s">
        <v>16368</v>
      </c>
      <c r="M3254" s="20" t="s">
        <v>1566</v>
      </c>
      <c r="N3254" s="20"/>
      <c r="O3254" s="20"/>
      <c r="P3254" s="20" t="s">
        <v>16369</v>
      </c>
      <c r="Q3254" s="20" t="s">
        <v>2051</v>
      </c>
      <c r="R3254" s="2" t="s">
        <v>2052</v>
      </c>
      <c r="S3254" s="2" t="s">
        <v>6528</v>
      </c>
      <c r="T3254" s="2" t="s">
        <v>16370</v>
      </c>
      <c r="U3254" s="2"/>
      <c r="V3254" s="2"/>
    </row>
    <row r="3255" spans="1:22" ht="14.25" customHeight="1">
      <c r="A3255" s="20" t="s">
        <v>16595</v>
      </c>
      <c r="B3255" s="20" t="s">
        <v>10123</v>
      </c>
      <c r="C3255" s="20" t="s">
        <v>16596</v>
      </c>
      <c r="D3255" s="20" t="s">
        <v>1884</v>
      </c>
      <c r="E3255" s="20" t="s">
        <v>96</v>
      </c>
      <c r="F3255" s="20" t="s">
        <v>16597</v>
      </c>
      <c r="G3255" s="20" t="s">
        <v>2091</v>
      </c>
      <c r="H3255" s="20" t="s">
        <v>16598</v>
      </c>
      <c r="I3255" s="20" t="s">
        <v>16599</v>
      </c>
      <c r="J3255" s="20"/>
      <c r="K3255" s="20" t="s">
        <v>16367</v>
      </c>
      <c r="L3255" s="20" t="s">
        <v>16368</v>
      </c>
      <c r="M3255" s="20" t="s">
        <v>59</v>
      </c>
      <c r="N3255" s="20"/>
      <c r="O3255" s="20"/>
      <c r="P3255" s="20" t="s">
        <v>16369</v>
      </c>
      <c r="Q3255" s="20" t="s">
        <v>2051</v>
      </c>
      <c r="R3255" s="2"/>
      <c r="S3255" s="16" t="s">
        <v>6863</v>
      </c>
      <c r="T3255" s="2" t="s">
        <v>16370</v>
      </c>
      <c r="U3255" s="2"/>
      <c r="V3255" s="2"/>
    </row>
    <row r="3256" spans="1:22" ht="14.25" customHeight="1">
      <c r="A3256" s="20" t="s">
        <v>16600</v>
      </c>
      <c r="B3256" s="20" t="s">
        <v>2044</v>
      </c>
      <c r="C3256" s="20" t="s">
        <v>16601</v>
      </c>
      <c r="D3256" s="20" t="s">
        <v>1884</v>
      </c>
      <c r="E3256" s="20" t="s">
        <v>96</v>
      </c>
      <c r="F3256" s="20" t="s">
        <v>16602</v>
      </c>
      <c r="G3256" s="20" t="s">
        <v>2091</v>
      </c>
      <c r="H3256" s="20" t="s">
        <v>16603</v>
      </c>
      <c r="I3256" s="20" t="s">
        <v>16604</v>
      </c>
      <c r="J3256" s="20" t="s">
        <v>16605</v>
      </c>
      <c r="K3256" s="20" t="s">
        <v>16367</v>
      </c>
      <c r="L3256" s="20" t="s">
        <v>16368</v>
      </c>
      <c r="M3256" s="20" t="s">
        <v>1566</v>
      </c>
      <c r="N3256" s="20"/>
      <c r="O3256" s="20"/>
      <c r="P3256" s="20" t="s">
        <v>16369</v>
      </c>
      <c r="Q3256" s="20" t="s">
        <v>2051</v>
      </c>
      <c r="R3256" s="2" t="s">
        <v>2067</v>
      </c>
      <c r="S3256" s="2" t="s">
        <v>6528</v>
      </c>
      <c r="T3256" s="2" t="s">
        <v>16370</v>
      </c>
      <c r="U3256" s="2"/>
      <c r="V3256" s="2"/>
    </row>
    <row r="3257" spans="1:22" ht="14.25" customHeight="1">
      <c r="A3257" s="20" t="s">
        <v>16606</v>
      </c>
      <c r="B3257" s="20" t="s">
        <v>13064</v>
      </c>
      <c r="C3257" s="20" t="s">
        <v>16607</v>
      </c>
      <c r="D3257" s="20" t="s">
        <v>1884</v>
      </c>
      <c r="E3257" s="20" t="s">
        <v>96</v>
      </c>
      <c r="F3257" s="20" t="s">
        <v>16608</v>
      </c>
      <c r="G3257" s="20" t="s">
        <v>2091</v>
      </c>
      <c r="H3257" s="20" t="s">
        <v>16609</v>
      </c>
      <c r="I3257" s="20"/>
      <c r="J3257" s="20" t="s">
        <v>16610</v>
      </c>
      <c r="K3257" s="20" t="s">
        <v>16367</v>
      </c>
      <c r="L3257" s="20" t="s">
        <v>16368</v>
      </c>
      <c r="M3257" s="20" t="s">
        <v>1566</v>
      </c>
      <c r="N3257" s="20"/>
      <c r="O3257" s="20"/>
      <c r="P3257" s="20" t="s">
        <v>16369</v>
      </c>
      <c r="Q3257" s="20" t="s">
        <v>2051</v>
      </c>
      <c r="R3257" s="2" t="s">
        <v>2067</v>
      </c>
      <c r="S3257" s="2" t="s">
        <v>6528</v>
      </c>
      <c r="T3257" s="2" t="s">
        <v>16370</v>
      </c>
      <c r="U3257" s="2"/>
      <c r="V3257" s="2"/>
    </row>
    <row r="3258" spans="1:22" ht="14.25" customHeight="1">
      <c r="A3258" s="20" t="s">
        <v>16611</v>
      </c>
      <c r="B3258" s="20" t="s">
        <v>2267</v>
      </c>
      <c r="C3258" s="20" t="s">
        <v>16612</v>
      </c>
      <c r="D3258" s="20" t="s">
        <v>1884</v>
      </c>
      <c r="E3258" s="20" t="s">
        <v>96</v>
      </c>
      <c r="F3258" s="20" t="s">
        <v>16613</v>
      </c>
      <c r="G3258" s="20" t="s">
        <v>2091</v>
      </c>
      <c r="H3258" s="20" t="s">
        <v>16614</v>
      </c>
      <c r="I3258" s="20" t="s">
        <v>16615</v>
      </c>
      <c r="J3258" s="20" t="s">
        <v>16616</v>
      </c>
      <c r="K3258" s="20" t="s">
        <v>16367</v>
      </c>
      <c r="L3258" s="20" t="s">
        <v>16368</v>
      </c>
      <c r="M3258" s="20" t="s">
        <v>1566</v>
      </c>
      <c r="N3258" s="20"/>
      <c r="O3258" s="20"/>
      <c r="P3258" s="20" t="s">
        <v>16369</v>
      </c>
      <c r="Q3258" s="20" t="s">
        <v>2051</v>
      </c>
      <c r="R3258" s="2" t="s">
        <v>2067</v>
      </c>
      <c r="S3258" s="2" t="s">
        <v>6528</v>
      </c>
      <c r="T3258" s="2" t="s">
        <v>16370</v>
      </c>
      <c r="U3258" s="2"/>
      <c r="V3258" s="2"/>
    </row>
    <row r="3259" spans="1:22" ht="14.25" customHeight="1">
      <c r="A3259" s="20" t="s">
        <v>16617</v>
      </c>
      <c r="B3259" s="20" t="s">
        <v>4682</v>
      </c>
      <c r="C3259" s="20" t="s">
        <v>16618</v>
      </c>
      <c r="D3259" s="20" t="s">
        <v>1884</v>
      </c>
      <c r="E3259" s="20" t="s">
        <v>96</v>
      </c>
      <c r="F3259" s="20" t="s">
        <v>16619</v>
      </c>
      <c r="G3259" s="20" t="s">
        <v>2091</v>
      </c>
      <c r="H3259" s="20" t="s">
        <v>16620</v>
      </c>
      <c r="I3259" s="20" t="s">
        <v>16621</v>
      </c>
      <c r="J3259" s="20" t="s">
        <v>16367</v>
      </c>
      <c r="K3259" s="20"/>
      <c r="L3259" s="20" t="s">
        <v>16368</v>
      </c>
      <c r="M3259" s="20" t="s">
        <v>59</v>
      </c>
      <c r="N3259" s="20"/>
      <c r="O3259" s="20"/>
      <c r="P3259" s="20" t="s">
        <v>16369</v>
      </c>
      <c r="Q3259" s="20" t="s">
        <v>2051</v>
      </c>
      <c r="R3259" s="2"/>
      <c r="S3259" s="2" t="s">
        <v>6528</v>
      </c>
      <c r="T3259" s="2" t="s">
        <v>16370</v>
      </c>
      <c r="U3259" s="2"/>
      <c r="V3259" s="2"/>
    </row>
    <row r="3260" spans="1:22" ht="14.25" customHeight="1">
      <c r="A3260" s="20" t="s">
        <v>16622</v>
      </c>
      <c r="B3260" s="20" t="s">
        <v>2208</v>
      </c>
      <c r="C3260" s="20" t="s">
        <v>16623</v>
      </c>
      <c r="D3260" s="20" t="s">
        <v>1884</v>
      </c>
      <c r="E3260" s="20" t="s">
        <v>96</v>
      </c>
      <c r="F3260" s="20" t="s">
        <v>16624</v>
      </c>
      <c r="G3260" s="20" t="s">
        <v>2091</v>
      </c>
      <c r="H3260" s="20" t="s">
        <v>16625</v>
      </c>
      <c r="I3260" s="20"/>
      <c r="J3260" s="20"/>
      <c r="K3260" s="20" t="s">
        <v>16367</v>
      </c>
      <c r="L3260" s="20" t="s">
        <v>16368</v>
      </c>
      <c r="M3260" s="20" t="s">
        <v>1566</v>
      </c>
      <c r="N3260" s="20"/>
      <c r="O3260" s="20"/>
      <c r="P3260" s="20" t="s">
        <v>16369</v>
      </c>
      <c r="Q3260" s="20" t="s">
        <v>2051</v>
      </c>
      <c r="R3260" s="2" t="s">
        <v>2067</v>
      </c>
      <c r="S3260" s="2" t="s">
        <v>6528</v>
      </c>
      <c r="T3260" s="2" t="s">
        <v>16370</v>
      </c>
      <c r="U3260" s="2"/>
      <c r="V3260" s="2"/>
    </row>
    <row r="3261" spans="1:22" ht="14.25" customHeight="1">
      <c r="A3261" s="20" t="s">
        <v>16626</v>
      </c>
      <c r="B3261" s="20" t="s">
        <v>2208</v>
      </c>
      <c r="C3261" s="20" t="s">
        <v>16627</v>
      </c>
      <c r="D3261" s="20" t="s">
        <v>1884</v>
      </c>
      <c r="E3261" s="20" t="s">
        <v>96</v>
      </c>
      <c r="F3261" s="20" t="s">
        <v>16628</v>
      </c>
      <c r="G3261" s="20" t="s">
        <v>2091</v>
      </c>
      <c r="H3261" s="20" t="s">
        <v>16629</v>
      </c>
      <c r="I3261" s="20" t="s">
        <v>16630</v>
      </c>
      <c r="J3261" s="20" t="s">
        <v>16631</v>
      </c>
      <c r="K3261" s="20" t="s">
        <v>16367</v>
      </c>
      <c r="L3261" s="20" t="s">
        <v>16368</v>
      </c>
      <c r="M3261" s="20" t="s">
        <v>1566</v>
      </c>
      <c r="N3261" s="20"/>
      <c r="O3261" s="20"/>
      <c r="P3261" s="20" t="s">
        <v>16369</v>
      </c>
      <c r="Q3261" s="20" t="s">
        <v>2051</v>
      </c>
      <c r="R3261" s="2" t="s">
        <v>2067</v>
      </c>
      <c r="S3261" s="2" t="s">
        <v>6528</v>
      </c>
      <c r="T3261" s="2" t="s">
        <v>16370</v>
      </c>
      <c r="U3261" s="2"/>
      <c r="V3261" s="2"/>
    </row>
    <row r="3262" spans="1:22" ht="14.25" customHeight="1">
      <c r="A3262" s="20" t="s">
        <v>16632</v>
      </c>
      <c r="B3262" s="20" t="s">
        <v>3729</v>
      </c>
      <c r="C3262" s="20" t="s">
        <v>16633</v>
      </c>
      <c r="D3262" s="20" t="s">
        <v>1884</v>
      </c>
      <c r="E3262" s="20" t="s">
        <v>96</v>
      </c>
      <c r="F3262" s="20" t="s">
        <v>16634</v>
      </c>
      <c r="G3262" s="20" t="s">
        <v>2091</v>
      </c>
      <c r="H3262" s="20" t="s">
        <v>16635</v>
      </c>
      <c r="I3262" s="20" t="s">
        <v>16636</v>
      </c>
      <c r="J3262" s="20"/>
      <c r="K3262" s="20" t="s">
        <v>16367</v>
      </c>
      <c r="L3262" s="20" t="s">
        <v>16368</v>
      </c>
      <c r="M3262" s="20" t="s">
        <v>1566</v>
      </c>
      <c r="N3262" s="20"/>
      <c r="O3262" s="20"/>
      <c r="P3262" s="20" t="s">
        <v>16369</v>
      </c>
      <c r="Q3262" s="20" t="s">
        <v>2051</v>
      </c>
      <c r="R3262" s="2" t="s">
        <v>2067</v>
      </c>
      <c r="S3262" s="2" t="s">
        <v>6528</v>
      </c>
      <c r="T3262" s="2" t="s">
        <v>16370</v>
      </c>
      <c r="U3262" s="2"/>
      <c r="V3262" s="2"/>
    </row>
    <row r="3263" spans="1:22" ht="14.25" customHeight="1">
      <c r="A3263" s="20" t="s">
        <v>16637</v>
      </c>
      <c r="B3263" s="20" t="s">
        <v>11859</v>
      </c>
      <c r="C3263" s="20" t="s">
        <v>16638</v>
      </c>
      <c r="D3263" s="20" t="s">
        <v>1884</v>
      </c>
      <c r="E3263" s="20" t="s">
        <v>96</v>
      </c>
      <c r="F3263" s="20" t="s">
        <v>16639</v>
      </c>
      <c r="G3263" s="20" t="s">
        <v>2091</v>
      </c>
      <c r="H3263" s="20" t="s">
        <v>16640</v>
      </c>
      <c r="I3263" s="20"/>
      <c r="J3263" s="20"/>
      <c r="K3263" s="20" t="s">
        <v>16367</v>
      </c>
      <c r="L3263" s="20" t="s">
        <v>16368</v>
      </c>
      <c r="M3263" s="20" t="s">
        <v>1566</v>
      </c>
      <c r="N3263" s="20"/>
      <c r="O3263" s="20"/>
      <c r="P3263" s="20" t="s">
        <v>16369</v>
      </c>
      <c r="Q3263" s="20" t="s">
        <v>2051</v>
      </c>
      <c r="R3263" s="2" t="s">
        <v>2052</v>
      </c>
      <c r="S3263" s="2" t="s">
        <v>6528</v>
      </c>
      <c r="T3263" s="2" t="s">
        <v>16370</v>
      </c>
      <c r="U3263" s="2"/>
      <c r="V3263" s="2"/>
    </row>
    <row r="3264" spans="1:22" ht="14.25" customHeight="1">
      <c r="A3264" s="20" t="s">
        <v>16641</v>
      </c>
      <c r="B3264" s="20" t="s">
        <v>16642</v>
      </c>
      <c r="C3264" s="20" t="s">
        <v>16643</v>
      </c>
      <c r="D3264" s="20" t="s">
        <v>1884</v>
      </c>
      <c r="E3264" s="20" t="s">
        <v>96</v>
      </c>
      <c r="F3264" s="20" t="s">
        <v>16644</v>
      </c>
      <c r="G3264" s="20" t="s">
        <v>2091</v>
      </c>
      <c r="H3264" s="20" t="s">
        <v>16645</v>
      </c>
      <c r="I3264" s="20" t="s">
        <v>16646</v>
      </c>
      <c r="J3264" s="20"/>
      <c r="K3264" s="20" t="s">
        <v>16367</v>
      </c>
      <c r="L3264" s="20" t="s">
        <v>16368</v>
      </c>
      <c r="M3264" s="20" t="s">
        <v>1566</v>
      </c>
      <c r="N3264" s="20"/>
      <c r="O3264" s="20"/>
      <c r="P3264" s="20" t="s">
        <v>16369</v>
      </c>
      <c r="Q3264" s="20" t="s">
        <v>2051</v>
      </c>
      <c r="R3264" s="2" t="s">
        <v>2067</v>
      </c>
      <c r="S3264" s="2" t="s">
        <v>6528</v>
      </c>
      <c r="T3264" s="2" t="s">
        <v>16370</v>
      </c>
      <c r="U3264" s="2"/>
      <c r="V3264" s="2"/>
    </row>
    <row r="3265" spans="1:22" ht="14.25" customHeight="1">
      <c r="A3265" s="20" t="s">
        <v>16647</v>
      </c>
      <c r="B3265" s="20" t="s">
        <v>6500</v>
      </c>
      <c r="C3265" s="20" t="s">
        <v>16648</v>
      </c>
      <c r="D3265" s="20" t="s">
        <v>1884</v>
      </c>
      <c r="E3265" s="20" t="s">
        <v>96</v>
      </c>
      <c r="F3265" s="20" t="s">
        <v>16649</v>
      </c>
      <c r="G3265" s="20" t="s">
        <v>2091</v>
      </c>
      <c r="H3265" s="20" t="s">
        <v>16650</v>
      </c>
      <c r="I3265" s="20"/>
      <c r="J3265" s="20"/>
      <c r="K3265" s="20"/>
      <c r="L3265" s="20" t="s">
        <v>16368</v>
      </c>
      <c r="M3265" s="20" t="s">
        <v>1566</v>
      </c>
      <c r="N3265" s="20"/>
      <c r="O3265" s="20"/>
      <c r="P3265" s="20" t="s">
        <v>16369</v>
      </c>
      <c r="Q3265" s="20" t="s">
        <v>2051</v>
      </c>
      <c r="R3265" s="2" t="s">
        <v>2052</v>
      </c>
      <c r="S3265" s="2" t="s">
        <v>6528</v>
      </c>
      <c r="T3265" s="2" t="s">
        <v>16370</v>
      </c>
      <c r="U3265" s="2"/>
      <c r="V3265" s="2"/>
    </row>
    <row r="3266" spans="1:22" ht="14.25" customHeight="1">
      <c r="A3266" s="20" t="s">
        <v>16651</v>
      </c>
      <c r="B3266" s="20" t="s">
        <v>16652</v>
      </c>
      <c r="C3266" s="20" t="s">
        <v>4000</v>
      </c>
      <c r="D3266" s="20" t="s">
        <v>1884</v>
      </c>
      <c r="E3266" s="20" t="s">
        <v>96</v>
      </c>
      <c r="F3266" s="20" t="s">
        <v>16653</v>
      </c>
      <c r="G3266" s="20" t="s">
        <v>2091</v>
      </c>
      <c r="H3266" s="20" t="s">
        <v>16654</v>
      </c>
      <c r="I3266" s="20" t="s">
        <v>16655</v>
      </c>
      <c r="J3266" s="20"/>
      <c r="K3266" s="20" t="s">
        <v>16367</v>
      </c>
      <c r="L3266" s="20" t="s">
        <v>16368</v>
      </c>
      <c r="M3266" s="20" t="s">
        <v>1566</v>
      </c>
      <c r="N3266" s="20"/>
      <c r="O3266" s="20"/>
      <c r="P3266" s="20" t="s">
        <v>16369</v>
      </c>
      <c r="Q3266" s="20" t="s">
        <v>2051</v>
      </c>
      <c r="R3266" s="2" t="s">
        <v>2052</v>
      </c>
      <c r="S3266" s="2" t="s">
        <v>6528</v>
      </c>
      <c r="T3266" s="2" t="s">
        <v>16370</v>
      </c>
      <c r="U3266" s="2"/>
      <c r="V3266" s="2"/>
    </row>
    <row r="3267" spans="1:22" ht="14.25" customHeight="1">
      <c r="A3267" s="20" t="s">
        <v>16656</v>
      </c>
      <c r="B3267" s="20" t="s">
        <v>16657</v>
      </c>
      <c r="C3267" s="20" t="s">
        <v>16658</v>
      </c>
      <c r="D3267" s="20" t="s">
        <v>1884</v>
      </c>
      <c r="E3267" s="20" t="s">
        <v>96</v>
      </c>
      <c r="F3267" s="20" t="s">
        <v>10375</v>
      </c>
      <c r="G3267" s="20" t="s">
        <v>2091</v>
      </c>
      <c r="H3267" s="20" t="s">
        <v>16659</v>
      </c>
      <c r="I3267" s="20"/>
      <c r="J3267" s="20"/>
      <c r="K3267" s="20" t="s">
        <v>16367</v>
      </c>
      <c r="L3267" s="20" t="s">
        <v>16368</v>
      </c>
      <c r="M3267" s="20" t="s">
        <v>59</v>
      </c>
      <c r="N3267" s="20"/>
      <c r="O3267" s="20"/>
      <c r="P3267" s="20" t="s">
        <v>16369</v>
      </c>
      <c r="Q3267" s="20" t="s">
        <v>2051</v>
      </c>
      <c r="R3267" s="2"/>
      <c r="S3267" s="2" t="s">
        <v>6528</v>
      </c>
      <c r="T3267" s="2" t="s">
        <v>16370</v>
      </c>
      <c r="U3267" s="2"/>
      <c r="V3267" s="2"/>
    </row>
    <row r="3268" spans="1:22" ht="14.25" customHeight="1">
      <c r="A3268" s="20" t="s">
        <v>16660</v>
      </c>
      <c r="B3268" s="20" t="s">
        <v>16661</v>
      </c>
      <c r="C3268" s="20" t="s">
        <v>4082</v>
      </c>
      <c r="D3268" s="20" t="s">
        <v>1884</v>
      </c>
      <c r="E3268" s="20" t="s">
        <v>96</v>
      </c>
      <c r="F3268" s="20" t="s">
        <v>16662</v>
      </c>
      <c r="G3268" s="20" t="s">
        <v>2091</v>
      </c>
      <c r="H3268" s="20" t="s">
        <v>16663</v>
      </c>
      <c r="I3268" s="20" t="s">
        <v>16664</v>
      </c>
      <c r="J3268" s="20"/>
      <c r="K3268" s="20" t="s">
        <v>16367</v>
      </c>
      <c r="L3268" s="20" t="s">
        <v>16368</v>
      </c>
      <c r="M3268" s="20" t="s">
        <v>1566</v>
      </c>
      <c r="N3268" s="20"/>
      <c r="O3268" s="20"/>
      <c r="P3268" s="20" t="s">
        <v>16369</v>
      </c>
      <c r="Q3268" s="20" t="s">
        <v>2051</v>
      </c>
      <c r="R3268" s="2" t="s">
        <v>2067</v>
      </c>
      <c r="S3268" s="2" t="s">
        <v>6528</v>
      </c>
      <c r="T3268" s="2" t="s">
        <v>16370</v>
      </c>
      <c r="U3268" s="2"/>
      <c r="V3268" s="2"/>
    </row>
    <row r="3269" spans="1:22" ht="14.25" customHeight="1">
      <c r="A3269" s="20" t="s">
        <v>16665</v>
      </c>
      <c r="B3269" s="20" t="s">
        <v>2354</v>
      </c>
      <c r="C3269" s="20" t="s">
        <v>16666</v>
      </c>
      <c r="D3269" s="20" t="s">
        <v>1884</v>
      </c>
      <c r="E3269" s="20" t="s">
        <v>96</v>
      </c>
      <c r="F3269" s="20" t="s">
        <v>16667</v>
      </c>
      <c r="G3269" s="20" t="s">
        <v>2091</v>
      </c>
      <c r="H3269" s="20" t="s">
        <v>16668</v>
      </c>
      <c r="I3269" s="20" t="s">
        <v>16669</v>
      </c>
      <c r="J3269" s="20" t="s">
        <v>16670</v>
      </c>
      <c r="K3269" s="20" t="s">
        <v>16367</v>
      </c>
      <c r="L3269" s="20" t="s">
        <v>16368</v>
      </c>
      <c r="M3269" s="20" t="s">
        <v>1566</v>
      </c>
      <c r="N3269" s="20"/>
      <c r="O3269" s="20"/>
      <c r="P3269" s="20" t="s">
        <v>16369</v>
      </c>
      <c r="Q3269" s="20" t="s">
        <v>2051</v>
      </c>
      <c r="R3269" s="2" t="s">
        <v>2067</v>
      </c>
      <c r="S3269" s="2" t="s">
        <v>6528</v>
      </c>
      <c r="T3269" s="2" t="s">
        <v>16370</v>
      </c>
      <c r="U3269" s="2"/>
      <c r="V3269" s="2"/>
    </row>
    <row r="3270" spans="1:22" ht="14.25" customHeight="1">
      <c r="A3270" s="20" t="s">
        <v>16671</v>
      </c>
      <c r="B3270" s="20" t="s">
        <v>2208</v>
      </c>
      <c r="C3270" s="20" t="s">
        <v>16672</v>
      </c>
      <c r="D3270" s="20" t="s">
        <v>1884</v>
      </c>
      <c r="E3270" s="20" t="s">
        <v>96</v>
      </c>
      <c r="F3270" s="20" t="s">
        <v>16673</v>
      </c>
      <c r="G3270" s="20" t="s">
        <v>2091</v>
      </c>
      <c r="H3270" s="20" t="s">
        <v>16674</v>
      </c>
      <c r="I3270" s="20" t="s">
        <v>16675</v>
      </c>
      <c r="J3270" s="20" t="s">
        <v>16676</v>
      </c>
      <c r="K3270" s="20" t="s">
        <v>16367</v>
      </c>
      <c r="L3270" s="20" t="s">
        <v>16368</v>
      </c>
      <c r="M3270" s="20" t="s">
        <v>1566</v>
      </c>
      <c r="N3270" s="20"/>
      <c r="O3270" s="20"/>
      <c r="P3270" s="20" t="s">
        <v>16369</v>
      </c>
      <c r="Q3270" s="20" t="s">
        <v>2051</v>
      </c>
      <c r="R3270" s="2" t="s">
        <v>2067</v>
      </c>
      <c r="S3270" s="2" t="s">
        <v>6528</v>
      </c>
      <c r="T3270" s="2" t="s">
        <v>16370</v>
      </c>
      <c r="U3270" s="2"/>
      <c r="V3270" s="2"/>
    </row>
    <row r="3271" spans="1:22" ht="14.25" customHeight="1">
      <c r="A3271" s="20" t="s">
        <v>16677</v>
      </c>
      <c r="B3271" s="20" t="s">
        <v>16678</v>
      </c>
      <c r="C3271" s="20" t="s">
        <v>16679</v>
      </c>
      <c r="D3271" s="20" t="s">
        <v>1884</v>
      </c>
      <c r="E3271" s="20" t="s">
        <v>96</v>
      </c>
      <c r="F3271" s="20" t="s">
        <v>16680</v>
      </c>
      <c r="G3271" s="20" t="s">
        <v>2091</v>
      </c>
      <c r="H3271" s="20" t="s">
        <v>16681</v>
      </c>
      <c r="I3271" s="20" t="s">
        <v>16682</v>
      </c>
      <c r="J3271" s="20"/>
      <c r="K3271" s="20" t="s">
        <v>16367</v>
      </c>
      <c r="L3271" s="20" t="s">
        <v>16368</v>
      </c>
      <c r="M3271" s="20" t="s">
        <v>1566</v>
      </c>
      <c r="N3271" s="20"/>
      <c r="O3271" s="20"/>
      <c r="P3271" s="20" t="s">
        <v>16369</v>
      </c>
      <c r="Q3271" s="20" t="s">
        <v>2051</v>
      </c>
      <c r="R3271" s="2" t="s">
        <v>2067</v>
      </c>
      <c r="S3271" s="2" t="s">
        <v>6528</v>
      </c>
      <c r="T3271" s="2" t="s">
        <v>16370</v>
      </c>
      <c r="U3271" s="2"/>
      <c r="V3271" s="2"/>
    </row>
    <row r="3272" spans="1:22" ht="14.25" customHeight="1">
      <c r="A3272" s="20" t="s">
        <v>16683</v>
      </c>
      <c r="B3272" s="20" t="s">
        <v>10272</v>
      </c>
      <c r="C3272" s="20" t="s">
        <v>16684</v>
      </c>
      <c r="D3272" s="20" t="s">
        <v>1884</v>
      </c>
      <c r="E3272" s="20" t="s">
        <v>96</v>
      </c>
      <c r="F3272" s="20" t="s">
        <v>16685</v>
      </c>
      <c r="G3272" s="20" t="s">
        <v>2091</v>
      </c>
      <c r="H3272" s="20" t="s">
        <v>16686</v>
      </c>
      <c r="I3272" s="20"/>
      <c r="J3272" s="20" t="s">
        <v>16687</v>
      </c>
      <c r="K3272" s="20" t="s">
        <v>16367</v>
      </c>
      <c r="L3272" s="20" t="s">
        <v>16368</v>
      </c>
      <c r="M3272" s="20" t="s">
        <v>60</v>
      </c>
      <c r="N3272" s="20"/>
      <c r="O3272" s="20"/>
      <c r="P3272" s="20" t="s">
        <v>16369</v>
      </c>
      <c r="Q3272" s="20" t="s">
        <v>2051</v>
      </c>
      <c r="R3272" s="2"/>
      <c r="S3272" s="2" t="s">
        <v>6528</v>
      </c>
      <c r="T3272" s="2" t="s">
        <v>16370</v>
      </c>
      <c r="U3272" s="2"/>
      <c r="V3272" s="2"/>
    </row>
    <row r="3273" spans="1:22" ht="14.25" customHeight="1">
      <c r="A3273" s="20" t="s">
        <v>16688</v>
      </c>
      <c r="B3273" s="20" t="s">
        <v>16689</v>
      </c>
      <c r="C3273" s="20" t="s">
        <v>16690</v>
      </c>
      <c r="D3273" s="20" t="s">
        <v>1884</v>
      </c>
      <c r="E3273" s="20" t="s">
        <v>96</v>
      </c>
      <c r="F3273" s="20" t="s">
        <v>16691</v>
      </c>
      <c r="G3273" s="20" t="s">
        <v>2091</v>
      </c>
      <c r="H3273" s="20" t="s">
        <v>16692</v>
      </c>
      <c r="I3273" s="20"/>
      <c r="J3273" s="20"/>
      <c r="K3273" s="20" t="s">
        <v>16367</v>
      </c>
      <c r="L3273" s="20" t="s">
        <v>16368</v>
      </c>
      <c r="M3273" s="20" t="s">
        <v>1566</v>
      </c>
      <c r="N3273" s="20"/>
      <c r="O3273" s="20"/>
      <c r="P3273" s="20" t="s">
        <v>16369</v>
      </c>
      <c r="Q3273" s="20" t="s">
        <v>2051</v>
      </c>
      <c r="R3273" s="2" t="s">
        <v>2052</v>
      </c>
      <c r="S3273" s="2" t="s">
        <v>6528</v>
      </c>
      <c r="T3273" s="2" t="s">
        <v>16370</v>
      </c>
      <c r="U3273" s="2"/>
      <c r="V3273" s="2"/>
    </row>
    <row r="3274" spans="1:22" ht="14.25" customHeight="1">
      <c r="A3274" s="20" t="s">
        <v>16693</v>
      </c>
      <c r="B3274" s="20" t="s">
        <v>10272</v>
      </c>
      <c r="C3274" s="20" t="s">
        <v>16694</v>
      </c>
      <c r="D3274" s="20" t="s">
        <v>1884</v>
      </c>
      <c r="E3274" s="20" t="s">
        <v>96</v>
      </c>
      <c r="F3274" s="20" t="s">
        <v>16695</v>
      </c>
      <c r="G3274" s="20" t="s">
        <v>2091</v>
      </c>
      <c r="H3274" s="20" t="s">
        <v>16696</v>
      </c>
      <c r="I3274" s="20" t="s">
        <v>16697</v>
      </c>
      <c r="J3274" s="20"/>
      <c r="K3274" s="20" t="s">
        <v>16367</v>
      </c>
      <c r="L3274" s="20" t="s">
        <v>16368</v>
      </c>
      <c r="M3274" s="20" t="s">
        <v>1566</v>
      </c>
      <c r="N3274" s="20"/>
      <c r="O3274" s="20"/>
      <c r="P3274" s="20" t="s">
        <v>16369</v>
      </c>
      <c r="Q3274" s="20" t="s">
        <v>2051</v>
      </c>
      <c r="R3274" s="2" t="s">
        <v>2052</v>
      </c>
      <c r="S3274" s="2" t="s">
        <v>6528</v>
      </c>
      <c r="T3274" s="2" t="s">
        <v>16370</v>
      </c>
      <c r="U3274" s="2"/>
      <c r="V3274" s="2"/>
    </row>
    <row r="3275" spans="1:22" ht="14.25" customHeight="1">
      <c r="A3275" s="20" t="s">
        <v>16698</v>
      </c>
      <c r="B3275" s="20" t="s">
        <v>13109</v>
      </c>
      <c r="C3275" s="20" t="s">
        <v>16699</v>
      </c>
      <c r="D3275" s="20" t="s">
        <v>1884</v>
      </c>
      <c r="E3275" s="20" t="s">
        <v>96</v>
      </c>
      <c r="F3275" s="20" t="s">
        <v>16700</v>
      </c>
      <c r="G3275" s="20" t="s">
        <v>2091</v>
      </c>
      <c r="H3275" s="20" t="s">
        <v>16701</v>
      </c>
      <c r="I3275" s="20"/>
      <c r="J3275" s="20"/>
      <c r="K3275" s="20" t="s">
        <v>16367</v>
      </c>
      <c r="L3275" s="20" t="s">
        <v>16368</v>
      </c>
      <c r="M3275" s="20" t="s">
        <v>1566</v>
      </c>
      <c r="N3275" s="20"/>
      <c r="O3275" s="20"/>
      <c r="P3275" s="20" t="s">
        <v>16369</v>
      </c>
      <c r="Q3275" s="20" t="s">
        <v>2051</v>
      </c>
      <c r="R3275" s="2" t="s">
        <v>2067</v>
      </c>
      <c r="S3275" s="2" t="s">
        <v>6528</v>
      </c>
      <c r="T3275" s="2" t="s">
        <v>16370</v>
      </c>
      <c r="U3275" s="2"/>
      <c r="V3275" s="2"/>
    </row>
    <row r="3276" spans="1:22" ht="14.25" customHeight="1">
      <c r="A3276" s="20" t="s">
        <v>16702</v>
      </c>
      <c r="B3276" s="20" t="s">
        <v>4948</v>
      </c>
      <c r="C3276" s="20" t="s">
        <v>16703</v>
      </c>
      <c r="D3276" s="20" t="s">
        <v>1884</v>
      </c>
      <c r="E3276" s="20" t="s">
        <v>96</v>
      </c>
      <c r="F3276" s="20" t="s">
        <v>2210</v>
      </c>
      <c r="G3276" s="20" t="s">
        <v>2091</v>
      </c>
      <c r="H3276" s="20" t="s">
        <v>16704</v>
      </c>
      <c r="I3276" s="20" t="s">
        <v>16705</v>
      </c>
      <c r="J3276" s="20"/>
      <c r="K3276" s="20" t="s">
        <v>16367</v>
      </c>
      <c r="L3276" s="20" t="s">
        <v>16368</v>
      </c>
      <c r="M3276" s="20" t="s">
        <v>59</v>
      </c>
      <c r="N3276" s="20"/>
      <c r="O3276" s="20"/>
      <c r="P3276" s="20" t="s">
        <v>16369</v>
      </c>
      <c r="Q3276" s="20" t="s">
        <v>2051</v>
      </c>
      <c r="R3276" s="2"/>
      <c r="S3276" s="2" t="s">
        <v>6528</v>
      </c>
      <c r="T3276" s="2" t="s">
        <v>16370</v>
      </c>
      <c r="U3276" s="2"/>
      <c r="V3276" s="2"/>
    </row>
    <row r="3277" spans="1:22" ht="14.25" customHeight="1">
      <c r="A3277" s="20" t="s">
        <v>16706</v>
      </c>
      <c r="B3277" s="20" t="s">
        <v>4850</v>
      </c>
      <c r="C3277" s="20" t="s">
        <v>16707</v>
      </c>
      <c r="D3277" s="20" t="s">
        <v>1884</v>
      </c>
      <c r="E3277" s="20" t="s">
        <v>96</v>
      </c>
      <c r="F3277" s="20" t="s">
        <v>16708</v>
      </c>
      <c r="G3277" s="20" t="s">
        <v>2091</v>
      </c>
      <c r="H3277" s="20" t="s">
        <v>16709</v>
      </c>
      <c r="I3277" s="20" t="s">
        <v>16710</v>
      </c>
      <c r="J3277" s="20"/>
      <c r="K3277" s="20" t="s">
        <v>16367</v>
      </c>
      <c r="L3277" s="20" t="s">
        <v>16368</v>
      </c>
      <c r="M3277" s="20" t="s">
        <v>1566</v>
      </c>
      <c r="N3277" s="20"/>
      <c r="O3277" s="20"/>
      <c r="P3277" s="20" t="s">
        <v>16369</v>
      </c>
      <c r="Q3277" s="20" t="s">
        <v>2051</v>
      </c>
      <c r="R3277" s="2" t="s">
        <v>2067</v>
      </c>
      <c r="S3277" s="2" t="s">
        <v>6528</v>
      </c>
      <c r="T3277" s="2" t="s">
        <v>16370</v>
      </c>
      <c r="U3277" s="2"/>
      <c r="V3277" s="2"/>
    </row>
    <row r="3278" spans="1:22" ht="14.25" customHeight="1">
      <c r="A3278" s="20" t="s">
        <v>16711</v>
      </c>
      <c r="B3278" s="20" t="s">
        <v>12817</v>
      </c>
      <c r="C3278" s="20" t="s">
        <v>16712</v>
      </c>
      <c r="D3278" s="20" t="s">
        <v>1884</v>
      </c>
      <c r="E3278" s="20" t="s">
        <v>96</v>
      </c>
      <c r="F3278" s="20" t="s">
        <v>16713</v>
      </c>
      <c r="G3278" s="20" t="s">
        <v>2091</v>
      </c>
      <c r="H3278" s="20" t="s">
        <v>16714</v>
      </c>
      <c r="I3278" s="20"/>
      <c r="J3278" s="20" t="s">
        <v>16715</v>
      </c>
      <c r="K3278" s="20" t="s">
        <v>16367</v>
      </c>
      <c r="L3278" s="20" t="s">
        <v>16368</v>
      </c>
      <c r="M3278" s="20" t="s">
        <v>1566</v>
      </c>
      <c r="N3278" s="20"/>
      <c r="O3278" s="20"/>
      <c r="P3278" s="20" t="s">
        <v>16369</v>
      </c>
      <c r="Q3278" s="20" t="s">
        <v>2051</v>
      </c>
      <c r="R3278" s="2" t="s">
        <v>2067</v>
      </c>
      <c r="S3278" s="2" t="s">
        <v>6528</v>
      </c>
      <c r="T3278" s="2" t="s">
        <v>16370</v>
      </c>
      <c r="U3278" s="2"/>
      <c r="V3278" s="2"/>
    </row>
    <row r="3279" spans="1:22" ht="14.25" customHeight="1">
      <c r="A3279" s="20" t="s">
        <v>16716</v>
      </c>
      <c r="B3279" s="20" t="s">
        <v>16717</v>
      </c>
      <c r="C3279" s="20" t="s">
        <v>16718</v>
      </c>
      <c r="D3279" s="20" t="s">
        <v>1884</v>
      </c>
      <c r="E3279" s="20" t="s">
        <v>96</v>
      </c>
      <c r="F3279" s="20" t="s">
        <v>16719</v>
      </c>
      <c r="G3279" s="20" t="s">
        <v>2091</v>
      </c>
      <c r="H3279" s="20" t="s">
        <v>16720</v>
      </c>
      <c r="I3279" s="20"/>
      <c r="J3279" s="20"/>
      <c r="K3279" s="20" t="s">
        <v>16367</v>
      </c>
      <c r="L3279" s="20" t="s">
        <v>16368</v>
      </c>
      <c r="M3279" s="20" t="s">
        <v>60</v>
      </c>
      <c r="N3279" s="20"/>
      <c r="O3279" s="20"/>
      <c r="P3279" s="20" t="s">
        <v>16369</v>
      </c>
      <c r="Q3279" s="20" t="s">
        <v>2051</v>
      </c>
      <c r="R3279" s="2"/>
      <c r="S3279" s="2" t="s">
        <v>6528</v>
      </c>
      <c r="T3279" s="2" t="s">
        <v>16370</v>
      </c>
      <c r="U3279" s="2"/>
      <c r="V3279" s="2"/>
    </row>
    <row r="3280" spans="1:22" ht="14.25" customHeight="1">
      <c r="A3280" s="20" t="s">
        <v>16721</v>
      </c>
      <c r="B3280" s="20" t="s">
        <v>2896</v>
      </c>
      <c r="C3280" s="20" t="s">
        <v>16722</v>
      </c>
      <c r="D3280" s="20" t="s">
        <v>1884</v>
      </c>
      <c r="E3280" s="20" t="s">
        <v>96</v>
      </c>
      <c r="F3280" s="20" t="s">
        <v>16723</v>
      </c>
      <c r="G3280" s="20" t="s">
        <v>2091</v>
      </c>
      <c r="H3280" s="20" t="s">
        <v>16724</v>
      </c>
      <c r="I3280" s="20" t="s">
        <v>16725</v>
      </c>
      <c r="J3280" s="20"/>
      <c r="K3280" s="20" t="s">
        <v>16367</v>
      </c>
      <c r="L3280" s="20" t="s">
        <v>16368</v>
      </c>
      <c r="M3280" s="20" t="s">
        <v>59</v>
      </c>
      <c r="N3280" s="20"/>
      <c r="O3280" s="20"/>
      <c r="P3280" s="20" t="s">
        <v>16369</v>
      </c>
      <c r="Q3280" s="20" t="s">
        <v>2051</v>
      </c>
      <c r="R3280" s="2"/>
      <c r="S3280" s="2" t="s">
        <v>6528</v>
      </c>
      <c r="T3280" s="2" t="s">
        <v>16370</v>
      </c>
      <c r="U3280" s="2"/>
      <c r="V3280" s="2"/>
    </row>
    <row r="3281" spans="1:22" ht="14.25" customHeight="1">
      <c r="A3281" s="20" t="s">
        <v>16726</v>
      </c>
      <c r="B3281" s="20" t="s">
        <v>4921</v>
      </c>
      <c r="C3281" s="20" t="s">
        <v>16727</v>
      </c>
      <c r="D3281" s="20" t="s">
        <v>1884</v>
      </c>
      <c r="E3281" s="20" t="s">
        <v>96</v>
      </c>
      <c r="F3281" s="20" t="s">
        <v>16728</v>
      </c>
      <c r="G3281" s="20" t="s">
        <v>2091</v>
      </c>
      <c r="H3281" s="20" t="s">
        <v>16729</v>
      </c>
      <c r="I3281" s="20" t="s">
        <v>16730</v>
      </c>
      <c r="J3281" s="20" t="s">
        <v>16731</v>
      </c>
      <c r="K3281" s="20" t="s">
        <v>16367</v>
      </c>
      <c r="L3281" s="20" t="s">
        <v>16368</v>
      </c>
      <c r="M3281" s="20" t="s">
        <v>1566</v>
      </c>
      <c r="N3281" s="20"/>
      <c r="O3281" s="20"/>
      <c r="P3281" s="20" t="s">
        <v>16369</v>
      </c>
      <c r="Q3281" s="20" t="s">
        <v>2051</v>
      </c>
      <c r="R3281" s="2" t="s">
        <v>2067</v>
      </c>
      <c r="S3281" s="2" t="s">
        <v>6528</v>
      </c>
      <c r="T3281" s="2" t="s">
        <v>16370</v>
      </c>
      <c r="U3281" s="2"/>
      <c r="V3281" s="2"/>
    </row>
    <row r="3282" spans="1:22" ht="14.25" customHeight="1">
      <c r="A3282" s="20" t="s">
        <v>16732</v>
      </c>
      <c r="B3282" s="20" t="s">
        <v>3928</v>
      </c>
      <c r="C3282" s="20" t="s">
        <v>16733</v>
      </c>
      <c r="D3282" s="20" t="s">
        <v>1884</v>
      </c>
      <c r="E3282" s="20" t="s">
        <v>96</v>
      </c>
      <c r="F3282" s="20" t="s">
        <v>16734</v>
      </c>
      <c r="G3282" s="20" t="s">
        <v>2091</v>
      </c>
      <c r="H3282" s="20" t="s">
        <v>16735</v>
      </c>
      <c r="I3282" s="20" t="s">
        <v>16736</v>
      </c>
      <c r="J3282" s="20" t="s">
        <v>16737</v>
      </c>
      <c r="K3282" s="20" t="s">
        <v>16367</v>
      </c>
      <c r="L3282" s="20" t="s">
        <v>16368</v>
      </c>
      <c r="M3282" s="20" t="s">
        <v>1566</v>
      </c>
      <c r="N3282" s="20"/>
      <c r="O3282" s="20"/>
      <c r="P3282" s="20" t="s">
        <v>16369</v>
      </c>
      <c r="Q3282" s="20" t="s">
        <v>2051</v>
      </c>
      <c r="R3282" s="2" t="s">
        <v>2067</v>
      </c>
      <c r="S3282" s="2" t="s">
        <v>6528</v>
      </c>
      <c r="T3282" s="2" t="s">
        <v>16370</v>
      </c>
      <c r="U3282" s="2"/>
      <c r="V3282" s="2"/>
    </row>
    <row r="3283" spans="1:22" ht="14.25" customHeight="1">
      <c r="A3283" s="20" t="s">
        <v>16738</v>
      </c>
      <c r="B3283" s="20" t="s">
        <v>5879</v>
      </c>
      <c r="C3283" s="20" t="s">
        <v>16739</v>
      </c>
      <c r="D3283" s="20" t="s">
        <v>1884</v>
      </c>
      <c r="E3283" s="20" t="s">
        <v>96</v>
      </c>
      <c r="F3283" s="20" t="s">
        <v>16740</v>
      </c>
      <c r="G3283" s="20" t="s">
        <v>2091</v>
      </c>
      <c r="H3283" s="20" t="s">
        <v>16741</v>
      </c>
      <c r="I3283" s="20" t="s">
        <v>16742</v>
      </c>
      <c r="J3283" s="20"/>
      <c r="K3283" s="20" t="s">
        <v>16367</v>
      </c>
      <c r="L3283" s="20" t="s">
        <v>16368</v>
      </c>
      <c r="M3283" s="20" t="s">
        <v>1566</v>
      </c>
      <c r="N3283" s="20"/>
      <c r="O3283" s="20"/>
      <c r="P3283" s="20" t="s">
        <v>16369</v>
      </c>
      <c r="Q3283" s="20" t="s">
        <v>2051</v>
      </c>
      <c r="R3283" s="2" t="s">
        <v>2052</v>
      </c>
      <c r="S3283" s="2" t="s">
        <v>6528</v>
      </c>
      <c r="T3283" s="2" t="s">
        <v>16370</v>
      </c>
      <c r="U3283" s="2"/>
      <c r="V3283" s="2"/>
    </row>
    <row r="3284" spans="1:22" ht="14.25" customHeight="1">
      <c r="A3284" s="20" t="s">
        <v>16743</v>
      </c>
      <c r="B3284" s="20" t="s">
        <v>11652</v>
      </c>
      <c r="C3284" s="20" t="s">
        <v>16744</v>
      </c>
      <c r="D3284" s="20" t="s">
        <v>1884</v>
      </c>
      <c r="E3284" s="20" t="s">
        <v>96</v>
      </c>
      <c r="F3284" s="20" t="s">
        <v>2090</v>
      </c>
      <c r="G3284" s="20" t="s">
        <v>2091</v>
      </c>
      <c r="H3284" s="20" t="s">
        <v>16745</v>
      </c>
      <c r="I3284" s="20" t="s">
        <v>16746</v>
      </c>
      <c r="J3284" s="20" t="s">
        <v>16747</v>
      </c>
      <c r="K3284" s="20" t="s">
        <v>16367</v>
      </c>
      <c r="L3284" s="20" t="s">
        <v>16368</v>
      </c>
      <c r="M3284" s="20" t="s">
        <v>1566</v>
      </c>
      <c r="N3284" s="20"/>
      <c r="O3284" s="20"/>
      <c r="P3284" s="20" t="s">
        <v>16369</v>
      </c>
      <c r="Q3284" s="20" t="s">
        <v>2051</v>
      </c>
      <c r="R3284" s="2" t="s">
        <v>2067</v>
      </c>
      <c r="S3284" s="2" t="s">
        <v>6528</v>
      </c>
      <c r="T3284" s="2" t="s">
        <v>16370</v>
      </c>
      <c r="U3284" s="2"/>
      <c r="V3284" s="2"/>
    </row>
    <row r="3285" spans="1:22" ht="14.25" customHeight="1">
      <c r="A3285" s="20" t="s">
        <v>16748</v>
      </c>
      <c r="B3285" s="20" t="s">
        <v>16749</v>
      </c>
      <c r="C3285" s="20" t="s">
        <v>16750</v>
      </c>
      <c r="D3285" s="20" t="s">
        <v>1884</v>
      </c>
      <c r="E3285" s="20" t="s">
        <v>96</v>
      </c>
      <c r="F3285" s="20" t="s">
        <v>10590</v>
      </c>
      <c r="G3285" s="20" t="s">
        <v>2091</v>
      </c>
      <c r="H3285" s="20" t="s">
        <v>16751</v>
      </c>
      <c r="I3285" s="20" t="s">
        <v>16752</v>
      </c>
      <c r="J3285" s="20"/>
      <c r="K3285" s="20" t="s">
        <v>16367</v>
      </c>
      <c r="L3285" s="20" t="s">
        <v>16368</v>
      </c>
      <c r="M3285" s="20" t="s">
        <v>1566</v>
      </c>
      <c r="N3285" s="20"/>
      <c r="O3285" s="20"/>
      <c r="P3285" s="20" t="s">
        <v>16369</v>
      </c>
      <c r="Q3285" s="20" t="s">
        <v>2051</v>
      </c>
      <c r="R3285" s="2" t="s">
        <v>2052</v>
      </c>
      <c r="S3285" s="2" t="s">
        <v>6528</v>
      </c>
      <c r="T3285" s="2" t="s">
        <v>16370</v>
      </c>
      <c r="U3285" s="2"/>
      <c r="V3285" s="2"/>
    </row>
    <row r="3286" spans="1:22" ht="14.25" customHeight="1">
      <c r="A3286" s="20" t="s">
        <v>16753</v>
      </c>
      <c r="B3286" s="20" t="s">
        <v>4670</v>
      </c>
      <c r="C3286" s="20" t="s">
        <v>16754</v>
      </c>
      <c r="D3286" s="20" t="s">
        <v>1884</v>
      </c>
      <c r="E3286" s="20" t="s">
        <v>96</v>
      </c>
      <c r="F3286" s="20" t="s">
        <v>3624</v>
      </c>
      <c r="G3286" s="20" t="s">
        <v>2091</v>
      </c>
      <c r="H3286" s="20" t="s">
        <v>16755</v>
      </c>
      <c r="I3286" s="20" t="s">
        <v>16756</v>
      </c>
      <c r="J3286" s="20"/>
      <c r="K3286" s="20" t="s">
        <v>16367</v>
      </c>
      <c r="L3286" s="20" t="s">
        <v>16368</v>
      </c>
      <c r="M3286" s="20" t="s">
        <v>1566</v>
      </c>
      <c r="N3286" s="20"/>
      <c r="O3286" s="20"/>
      <c r="P3286" s="20" t="s">
        <v>16369</v>
      </c>
      <c r="Q3286" s="20" t="s">
        <v>2051</v>
      </c>
      <c r="R3286" s="2" t="s">
        <v>2067</v>
      </c>
      <c r="S3286" s="2" t="s">
        <v>6528</v>
      </c>
      <c r="T3286" s="2" t="s">
        <v>16370</v>
      </c>
      <c r="U3286" s="2"/>
      <c r="V3286" s="2"/>
    </row>
    <row r="3287" spans="1:22" ht="14.25" customHeight="1">
      <c r="A3287" s="20" t="s">
        <v>16757</v>
      </c>
      <c r="B3287" s="20" t="s">
        <v>16758</v>
      </c>
      <c r="C3287" s="20" t="s">
        <v>16759</v>
      </c>
      <c r="D3287" s="20" t="s">
        <v>1884</v>
      </c>
      <c r="E3287" s="20" t="s">
        <v>96</v>
      </c>
      <c r="F3287" s="20" t="s">
        <v>16760</v>
      </c>
      <c r="G3287" s="20" t="s">
        <v>2091</v>
      </c>
      <c r="H3287" s="20" t="s">
        <v>16761</v>
      </c>
      <c r="I3287" s="20"/>
      <c r="J3287" s="20"/>
      <c r="K3287" s="20" t="s">
        <v>16367</v>
      </c>
      <c r="L3287" s="20" t="s">
        <v>16368</v>
      </c>
      <c r="M3287" s="20" t="s">
        <v>1566</v>
      </c>
      <c r="N3287" s="20"/>
      <c r="O3287" s="20"/>
      <c r="P3287" s="20" t="s">
        <v>16369</v>
      </c>
      <c r="Q3287" s="20" t="s">
        <v>2051</v>
      </c>
      <c r="R3287" s="2" t="s">
        <v>2067</v>
      </c>
      <c r="S3287" s="2" t="s">
        <v>6528</v>
      </c>
      <c r="T3287" s="2" t="s">
        <v>16370</v>
      </c>
      <c r="U3287" s="2"/>
      <c r="V3287" s="2"/>
    </row>
    <row r="3288" spans="1:22" ht="14.25" customHeight="1">
      <c r="A3288" s="20" t="s">
        <v>16762</v>
      </c>
      <c r="B3288" s="20" t="s">
        <v>5088</v>
      </c>
      <c r="C3288" s="20" t="s">
        <v>16763</v>
      </c>
      <c r="D3288" s="20" t="s">
        <v>1884</v>
      </c>
      <c r="E3288" s="20" t="s">
        <v>96</v>
      </c>
      <c r="F3288" s="20" t="s">
        <v>16764</v>
      </c>
      <c r="G3288" s="20" t="s">
        <v>2091</v>
      </c>
      <c r="H3288" s="20" t="s">
        <v>16765</v>
      </c>
      <c r="I3288" s="20" t="s">
        <v>16766</v>
      </c>
      <c r="J3288" s="20"/>
      <c r="K3288" s="20" t="s">
        <v>16367</v>
      </c>
      <c r="L3288" s="20" t="s">
        <v>16368</v>
      </c>
      <c r="M3288" s="20" t="s">
        <v>1566</v>
      </c>
      <c r="N3288" s="20"/>
      <c r="O3288" s="20"/>
      <c r="P3288" s="20" t="s">
        <v>16369</v>
      </c>
      <c r="Q3288" s="20" t="s">
        <v>2051</v>
      </c>
      <c r="R3288" s="2" t="s">
        <v>2067</v>
      </c>
      <c r="S3288" s="2" t="s">
        <v>6528</v>
      </c>
      <c r="T3288" s="2" t="s">
        <v>16370</v>
      </c>
      <c r="U3288" s="2"/>
      <c r="V3288" s="2"/>
    </row>
    <row r="3289" spans="1:22" ht="14.25" customHeight="1">
      <c r="A3289" s="20" t="s">
        <v>16767</v>
      </c>
      <c r="B3289" s="20" t="s">
        <v>16538</v>
      </c>
      <c r="C3289" s="20" t="s">
        <v>16768</v>
      </c>
      <c r="D3289" s="20" t="s">
        <v>1884</v>
      </c>
      <c r="E3289" s="20" t="s">
        <v>96</v>
      </c>
      <c r="F3289" s="20" t="s">
        <v>16769</v>
      </c>
      <c r="G3289" s="20" t="s">
        <v>2091</v>
      </c>
      <c r="H3289" s="20" t="s">
        <v>16770</v>
      </c>
      <c r="I3289" s="20"/>
      <c r="J3289" s="20" t="s">
        <v>16771</v>
      </c>
      <c r="K3289" s="20" t="s">
        <v>16367</v>
      </c>
      <c r="L3289" s="20" t="s">
        <v>16368</v>
      </c>
      <c r="M3289" s="20" t="s">
        <v>1566</v>
      </c>
      <c r="N3289" s="20"/>
      <c r="O3289" s="20"/>
      <c r="P3289" s="20" t="s">
        <v>16369</v>
      </c>
      <c r="Q3289" s="20" t="s">
        <v>2051</v>
      </c>
      <c r="R3289" s="2" t="s">
        <v>2067</v>
      </c>
      <c r="S3289" s="2" t="s">
        <v>6528</v>
      </c>
      <c r="T3289" s="2" t="s">
        <v>16370</v>
      </c>
      <c r="U3289" s="2"/>
      <c r="V3289" s="2"/>
    </row>
    <row r="3290" spans="1:22" ht="14.25" customHeight="1">
      <c r="A3290" s="20" t="s">
        <v>16772</v>
      </c>
      <c r="B3290" s="20" t="s">
        <v>4921</v>
      </c>
      <c r="C3290" s="20" t="s">
        <v>16773</v>
      </c>
      <c r="D3290" s="20" t="s">
        <v>1884</v>
      </c>
      <c r="E3290" s="20" t="s">
        <v>96</v>
      </c>
      <c r="F3290" s="20" t="s">
        <v>16774</v>
      </c>
      <c r="G3290" s="20" t="s">
        <v>2091</v>
      </c>
      <c r="H3290" s="20" t="s">
        <v>16775</v>
      </c>
      <c r="I3290" s="20" t="s">
        <v>16776</v>
      </c>
      <c r="J3290" s="20" t="s">
        <v>16616</v>
      </c>
      <c r="K3290" s="20" t="s">
        <v>16367</v>
      </c>
      <c r="L3290" s="20" t="s">
        <v>16368</v>
      </c>
      <c r="M3290" s="20" t="s">
        <v>1566</v>
      </c>
      <c r="N3290" s="20"/>
      <c r="O3290" s="20"/>
      <c r="P3290" s="20" t="s">
        <v>16369</v>
      </c>
      <c r="Q3290" s="20" t="s">
        <v>2051</v>
      </c>
      <c r="R3290" s="2" t="s">
        <v>2067</v>
      </c>
      <c r="S3290" s="2" t="s">
        <v>6528</v>
      </c>
      <c r="T3290" s="2" t="s">
        <v>16370</v>
      </c>
      <c r="U3290" s="2"/>
      <c r="V3290" s="2"/>
    </row>
    <row r="3291" spans="1:22" ht="14.25" customHeight="1">
      <c r="A3291" s="20" t="s">
        <v>16777</v>
      </c>
      <c r="B3291" s="20" t="s">
        <v>8004</v>
      </c>
      <c r="C3291" s="20" t="s">
        <v>16778</v>
      </c>
      <c r="D3291" s="20" t="s">
        <v>16381</v>
      </c>
      <c r="E3291" s="20" t="s">
        <v>264</v>
      </c>
      <c r="F3291" s="20" t="s">
        <v>13059</v>
      </c>
      <c r="G3291" s="20" t="s">
        <v>2091</v>
      </c>
      <c r="H3291" s="20" t="s">
        <v>16779</v>
      </c>
      <c r="I3291" s="20"/>
      <c r="J3291" s="20" t="s">
        <v>16780</v>
      </c>
      <c r="K3291" s="20" t="s">
        <v>16400</v>
      </c>
      <c r="L3291" s="20"/>
      <c r="M3291" s="20" t="s">
        <v>1566</v>
      </c>
      <c r="N3291" s="20"/>
      <c r="O3291" s="20"/>
      <c r="P3291" s="20" t="s">
        <v>16369</v>
      </c>
      <c r="Q3291" s="20" t="s">
        <v>2051</v>
      </c>
      <c r="R3291" s="2" t="s">
        <v>2067</v>
      </c>
      <c r="S3291" s="2" t="s">
        <v>6528</v>
      </c>
      <c r="T3291" s="2" t="s">
        <v>16384</v>
      </c>
      <c r="U3291" s="2"/>
      <c r="V3291" s="2"/>
    </row>
    <row r="3292" spans="1:22" ht="14.25" customHeight="1">
      <c r="A3292" s="20" t="s">
        <v>16781</v>
      </c>
      <c r="B3292" s="20" t="s">
        <v>4405</v>
      </c>
      <c r="C3292" s="20" t="s">
        <v>16782</v>
      </c>
      <c r="D3292" s="20" t="s">
        <v>1884</v>
      </c>
      <c r="E3292" s="20" t="s">
        <v>96</v>
      </c>
      <c r="F3292" s="20" t="s">
        <v>16783</v>
      </c>
      <c r="G3292" s="20" t="s">
        <v>2091</v>
      </c>
      <c r="H3292" s="20" t="s">
        <v>16784</v>
      </c>
      <c r="I3292" s="20" t="s">
        <v>16785</v>
      </c>
      <c r="J3292" s="20"/>
      <c r="K3292" s="20" t="s">
        <v>16367</v>
      </c>
      <c r="L3292" s="20" t="s">
        <v>16368</v>
      </c>
      <c r="M3292" s="20" t="s">
        <v>1566</v>
      </c>
      <c r="N3292" s="20"/>
      <c r="O3292" s="20"/>
      <c r="P3292" s="20" t="s">
        <v>16369</v>
      </c>
      <c r="Q3292" s="20" t="s">
        <v>2051</v>
      </c>
      <c r="R3292" s="2" t="s">
        <v>2067</v>
      </c>
      <c r="S3292" s="2" t="s">
        <v>6528</v>
      </c>
      <c r="T3292" s="2" t="s">
        <v>16370</v>
      </c>
      <c r="U3292" s="2"/>
      <c r="V3292" s="2"/>
    </row>
    <row r="3293" spans="1:22" ht="14.25" customHeight="1">
      <c r="A3293" s="20" t="s">
        <v>16786</v>
      </c>
      <c r="B3293" s="20" t="s">
        <v>16787</v>
      </c>
      <c r="C3293" s="20" t="s">
        <v>16788</v>
      </c>
      <c r="D3293" s="20" t="s">
        <v>1884</v>
      </c>
      <c r="E3293" s="20" t="s">
        <v>96</v>
      </c>
      <c r="F3293" s="20" t="s">
        <v>16789</v>
      </c>
      <c r="G3293" s="20" t="s">
        <v>2091</v>
      </c>
      <c r="H3293" s="20" t="s">
        <v>16790</v>
      </c>
      <c r="I3293" s="20" t="s">
        <v>16791</v>
      </c>
      <c r="J3293" s="20" t="s">
        <v>16792</v>
      </c>
      <c r="K3293" s="20" t="s">
        <v>16367</v>
      </c>
      <c r="L3293" s="20" t="s">
        <v>16368</v>
      </c>
      <c r="M3293" s="20" t="s">
        <v>1566</v>
      </c>
      <c r="N3293" s="20"/>
      <c r="O3293" s="20"/>
      <c r="P3293" s="20" t="s">
        <v>16369</v>
      </c>
      <c r="Q3293" s="20" t="s">
        <v>2051</v>
      </c>
      <c r="R3293" s="2" t="s">
        <v>2067</v>
      </c>
      <c r="S3293" s="2" t="s">
        <v>6528</v>
      </c>
      <c r="T3293" s="2" t="s">
        <v>16370</v>
      </c>
      <c r="U3293" s="2"/>
      <c r="V3293" s="2"/>
    </row>
    <row r="3294" spans="1:22" ht="14.25" customHeight="1">
      <c r="A3294" s="20" t="s">
        <v>16793</v>
      </c>
      <c r="B3294" s="20" t="s">
        <v>16794</v>
      </c>
      <c r="C3294" s="20" t="s">
        <v>12376</v>
      </c>
      <c r="D3294" s="20" t="s">
        <v>1884</v>
      </c>
      <c r="E3294" s="20" t="s">
        <v>96</v>
      </c>
      <c r="F3294" s="20" t="s">
        <v>16795</v>
      </c>
      <c r="G3294" s="20" t="s">
        <v>2091</v>
      </c>
      <c r="H3294" s="20" t="s">
        <v>16796</v>
      </c>
      <c r="I3294" s="20" t="s">
        <v>16797</v>
      </c>
      <c r="J3294" s="20" t="s">
        <v>16798</v>
      </c>
      <c r="K3294" s="20" t="s">
        <v>16367</v>
      </c>
      <c r="L3294" s="20" t="s">
        <v>16368</v>
      </c>
      <c r="M3294" s="20" t="s">
        <v>1566</v>
      </c>
      <c r="N3294" s="20"/>
      <c r="O3294" s="20"/>
      <c r="P3294" s="20" t="s">
        <v>16369</v>
      </c>
      <c r="Q3294" s="20" t="s">
        <v>2051</v>
      </c>
      <c r="R3294" s="2" t="s">
        <v>2067</v>
      </c>
      <c r="S3294" s="2" t="s">
        <v>6528</v>
      </c>
      <c r="T3294" s="2" t="s">
        <v>16370</v>
      </c>
      <c r="U3294" s="2"/>
      <c r="V3294" s="2"/>
    </row>
    <row r="3295" spans="1:22" ht="14.25" customHeight="1">
      <c r="A3295" s="20"/>
      <c r="B3295" s="20" t="s">
        <v>16799</v>
      </c>
      <c r="C3295" s="20" t="s">
        <v>3495</v>
      </c>
      <c r="D3295" s="20" t="s">
        <v>1884</v>
      </c>
      <c r="E3295" s="20" t="s">
        <v>96</v>
      </c>
      <c r="F3295" s="20" t="s">
        <v>16800</v>
      </c>
      <c r="G3295" s="20" t="s">
        <v>2091</v>
      </c>
      <c r="H3295" s="20" t="s">
        <v>16801</v>
      </c>
      <c r="I3295" s="20"/>
      <c r="J3295" s="20"/>
      <c r="K3295" s="20" t="s">
        <v>16367</v>
      </c>
      <c r="L3295" s="20" t="s">
        <v>16368</v>
      </c>
      <c r="M3295" s="20" t="s">
        <v>1566</v>
      </c>
      <c r="N3295" s="20"/>
      <c r="O3295" s="20"/>
      <c r="P3295" s="20" t="s">
        <v>16369</v>
      </c>
      <c r="Q3295" s="20" t="s">
        <v>2051</v>
      </c>
      <c r="R3295" s="2" t="s">
        <v>2052</v>
      </c>
      <c r="S3295" s="2" t="s">
        <v>6528</v>
      </c>
      <c r="T3295" s="2" t="s">
        <v>16370</v>
      </c>
      <c r="U3295" s="2"/>
      <c r="V3295" s="2"/>
    </row>
    <row r="3296" spans="1:22" ht="14.25" customHeight="1">
      <c r="A3296" s="20"/>
      <c r="B3296" s="20" t="s">
        <v>16802</v>
      </c>
      <c r="C3296" s="20" t="s">
        <v>16803</v>
      </c>
      <c r="D3296" s="20" t="s">
        <v>1884</v>
      </c>
      <c r="E3296" s="20" t="s">
        <v>96</v>
      </c>
      <c r="F3296" s="20" t="s">
        <v>16804</v>
      </c>
      <c r="G3296" s="20" t="s">
        <v>2091</v>
      </c>
      <c r="H3296" s="20" t="s">
        <v>16805</v>
      </c>
      <c r="I3296" s="20"/>
      <c r="J3296" s="20" t="s">
        <v>16806</v>
      </c>
      <c r="K3296" s="20" t="s">
        <v>16367</v>
      </c>
      <c r="L3296" s="20" t="s">
        <v>16368</v>
      </c>
      <c r="M3296" s="20" t="s">
        <v>1566</v>
      </c>
      <c r="N3296" s="20"/>
      <c r="O3296" s="20"/>
      <c r="P3296" s="20" t="s">
        <v>16369</v>
      </c>
      <c r="Q3296" s="20" t="s">
        <v>2051</v>
      </c>
      <c r="R3296" s="2" t="s">
        <v>2067</v>
      </c>
      <c r="S3296" s="2" t="s">
        <v>6528</v>
      </c>
      <c r="T3296" s="2" t="s">
        <v>16370</v>
      </c>
      <c r="U3296" s="2"/>
      <c r="V3296" s="2"/>
    </row>
    <row r="3297" spans="1:22" ht="14.25" customHeight="1">
      <c r="A3297" s="20"/>
      <c r="B3297" s="20" t="s">
        <v>11958</v>
      </c>
      <c r="C3297" s="20" t="s">
        <v>16807</v>
      </c>
      <c r="D3297" s="20" t="s">
        <v>1884</v>
      </c>
      <c r="E3297" s="20" t="s">
        <v>96</v>
      </c>
      <c r="F3297" s="20" t="s">
        <v>1898</v>
      </c>
      <c r="G3297" s="20" t="s">
        <v>2091</v>
      </c>
      <c r="H3297" s="20" t="s">
        <v>16808</v>
      </c>
      <c r="I3297" s="20"/>
      <c r="J3297" s="20" t="s">
        <v>16809</v>
      </c>
      <c r="K3297" s="20" t="s">
        <v>16367</v>
      </c>
      <c r="L3297" s="20" t="s">
        <v>16368</v>
      </c>
      <c r="M3297" s="20"/>
      <c r="N3297" s="20"/>
      <c r="O3297" s="20"/>
      <c r="P3297" s="20" t="s">
        <v>16369</v>
      </c>
      <c r="Q3297" s="20" t="s">
        <v>2051</v>
      </c>
      <c r="R3297" s="2"/>
      <c r="S3297" s="16" t="s">
        <v>6563</v>
      </c>
      <c r="T3297" s="2" t="s">
        <v>16370</v>
      </c>
      <c r="U3297" s="2"/>
      <c r="V3297" s="2"/>
    </row>
    <row r="3298" spans="1:22" ht="14.25" customHeight="1">
      <c r="A3298" s="20"/>
      <c r="B3298" s="20" t="s">
        <v>16810</v>
      </c>
      <c r="C3298" s="20" t="s">
        <v>16811</v>
      </c>
      <c r="D3298" s="20" t="s">
        <v>1884</v>
      </c>
      <c r="E3298" s="20" t="s">
        <v>96</v>
      </c>
      <c r="F3298" s="20" t="s">
        <v>16812</v>
      </c>
      <c r="G3298" s="20" t="s">
        <v>2091</v>
      </c>
      <c r="H3298" s="20" t="s">
        <v>16813</v>
      </c>
      <c r="I3298" s="20"/>
      <c r="J3298" s="20" t="s">
        <v>16814</v>
      </c>
      <c r="K3298" s="20" t="s">
        <v>16367</v>
      </c>
      <c r="L3298" s="20" t="s">
        <v>16368</v>
      </c>
      <c r="M3298" s="20" t="s">
        <v>59</v>
      </c>
      <c r="N3298" s="20"/>
      <c r="O3298" s="20"/>
      <c r="P3298" s="20" t="s">
        <v>16369</v>
      </c>
      <c r="Q3298" s="20" t="s">
        <v>2051</v>
      </c>
      <c r="R3298" s="2"/>
      <c r="S3298" s="2" t="s">
        <v>6528</v>
      </c>
      <c r="T3298" s="2" t="s">
        <v>16370</v>
      </c>
      <c r="U3298" s="2"/>
      <c r="V3298" s="2"/>
    </row>
    <row r="3299" spans="1:22" ht="14.25" customHeight="1">
      <c r="A3299" s="20"/>
      <c r="B3299" s="20" t="s">
        <v>6715</v>
      </c>
      <c r="C3299" s="20" t="s">
        <v>16815</v>
      </c>
      <c r="D3299" s="20" t="s">
        <v>1884</v>
      </c>
      <c r="E3299" s="20" t="s">
        <v>96</v>
      </c>
      <c r="F3299" s="20" t="s">
        <v>1883</v>
      </c>
      <c r="G3299" s="20" t="s">
        <v>2091</v>
      </c>
      <c r="H3299" s="20" t="s">
        <v>16816</v>
      </c>
      <c r="I3299" s="20"/>
      <c r="J3299" s="20"/>
      <c r="K3299" s="20" t="s">
        <v>16367</v>
      </c>
      <c r="L3299" s="20" t="s">
        <v>16368</v>
      </c>
      <c r="M3299" s="20"/>
      <c r="N3299" s="20"/>
      <c r="O3299" s="20"/>
      <c r="P3299" s="20" t="s">
        <v>16369</v>
      </c>
      <c r="Q3299" s="20" t="s">
        <v>2051</v>
      </c>
      <c r="R3299" s="2"/>
      <c r="S3299" s="16" t="s">
        <v>6563</v>
      </c>
      <c r="T3299" s="2" t="s">
        <v>16370</v>
      </c>
      <c r="U3299" s="2"/>
      <c r="V3299" s="2"/>
    </row>
    <row r="3300" spans="1:22" ht="14.25" customHeight="1">
      <c r="A3300" s="20"/>
      <c r="B3300" s="20" t="s">
        <v>4034</v>
      </c>
      <c r="C3300" s="20" t="s">
        <v>16817</v>
      </c>
      <c r="D3300" s="20" t="s">
        <v>1884</v>
      </c>
      <c r="E3300" s="20" t="s">
        <v>96</v>
      </c>
      <c r="F3300" s="20" t="s">
        <v>16818</v>
      </c>
      <c r="G3300" s="20" t="s">
        <v>2091</v>
      </c>
      <c r="H3300" s="20" t="s">
        <v>16819</v>
      </c>
      <c r="I3300" s="20"/>
      <c r="J3300" s="20" t="s">
        <v>16820</v>
      </c>
      <c r="K3300" s="20" t="s">
        <v>16367</v>
      </c>
      <c r="L3300" s="20" t="s">
        <v>16368</v>
      </c>
      <c r="M3300" s="20" t="s">
        <v>1566</v>
      </c>
      <c r="N3300" s="20"/>
      <c r="O3300" s="20"/>
      <c r="P3300" s="20" t="s">
        <v>16369</v>
      </c>
      <c r="Q3300" s="20" t="s">
        <v>2051</v>
      </c>
      <c r="R3300" s="2" t="s">
        <v>2067</v>
      </c>
      <c r="S3300" s="2" t="s">
        <v>6528</v>
      </c>
      <c r="T3300" s="2" t="s">
        <v>16370</v>
      </c>
      <c r="U3300" s="2"/>
      <c r="V3300" s="2"/>
    </row>
    <row r="3301" spans="1:22" ht="14.25" customHeight="1">
      <c r="A3301" s="20" t="s">
        <v>16821</v>
      </c>
      <c r="B3301" s="20" t="s">
        <v>16822</v>
      </c>
      <c r="C3301" s="20" t="s">
        <v>12376</v>
      </c>
      <c r="D3301" s="20" t="s">
        <v>1884</v>
      </c>
      <c r="E3301" s="20" t="s">
        <v>96</v>
      </c>
      <c r="F3301" s="20" t="s">
        <v>16823</v>
      </c>
      <c r="G3301" s="20" t="s">
        <v>2091</v>
      </c>
      <c r="H3301" s="20" t="s">
        <v>16824</v>
      </c>
      <c r="I3301" s="20"/>
      <c r="J3301" s="20"/>
      <c r="K3301" s="20" t="s">
        <v>16367</v>
      </c>
      <c r="L3301" s="20" t="s">
        <v>16368</v>
      </c>
      <c r="M3301" s="20" t="s">
        <v>1566</v>
      </c>
      <c r="N3301" s="20"/>
      <c r="O3301" s="20"/>
      <c r="P3301" s="20" t="s">
        <v>16369</v>
      </c>
      <c r="Q3301" s="20" t="s">
        <v>2051</v>
      </c>
      <c r="R3301" s="2" t="s">
        <v>2067</v>
      </c>
      <c r="S3301" s="2" t="s">
        <v>6528</v>
      </c>
      <c r="T3301" s="2" t="s">
        <v>16370</v>
      </c>
      <c r="U3301" s="2"/>
      <c r="V3301" s="2"/>
    </row>
    <row r="3302" spans="1:22" ht="14.25" customHeight="1">
      <c r="A3302" s="20" t="s">
        <v>16825</v>
      </c>
      <c r="B3302" s="20" t="s">
        <v>16826</v>
      </c>
      <c r="C3302" s="20" t="s">
        <v>5494</v>
      </c>
      <c r="D3302" s="20" t="s">
        <v>1884</v>
      </c>
      <c r="E3302" s="20" t="s">
        <v>96</v>
      </c>
      <c r="F3302" s="20" t="s">
        <v>16827</v>
      </c>
      <c r="G3302" s="20" t="s">
        <v>2091</v>
      </c>
      <c r="H3302" s="20" t="s">
        <v>16828</v>
      </c>
      <c r="I3302" s="20"/>
      <c r="J3302" s="20" t="s">
        <v>16829</v>
      </c>
      <c r="K3302" s="20" t="s">
        <v>16367</v>
      </c>
      <c r="L3302" s="20" t="s">
        <v>16368</v>
      </c>
      <c r="M3302" s="20" t="s">
        <v>1566</v>
      </c>
      <c r="N3302" s="20"/>
      <c r="O3302" s="20"/>
      <c r="P3302" s="20" t="s">
        <v>16369</v>
      </c>
      <c r="Q3302" s="20" t="s">
        <v>2051</v>
      </c>
      <c r="R3302" s="2" t="s">
        <v>2067</v>
      </c>
      <c r="S3302" s="2" t="s">
        <v>6528</v>
      </c>
      <c r="T3302" s="2" t="s">
        <v>16370</v>
      </c>
      <c r="U3302" s="2"/>
      <c r="V3302" s="2"/>
    </row>
    <row r="3303" spans="1:22" ht="14.25" customHeight="1">
      <c r="A3303" s="20" t="s">
        <v>16830</v>
      </c>
      <c r="B3303" s="20" t="s">
        <v>2695</v>
      </c>
      <c r="C3303" s="20" t="s">
        <v>16831</v>
      </c>
      <c r="D3303" s="20" t="s">
        <v>1884</v>
      </c>
      <c r="E3303" s="20" t="s">
        <v>96</v>
      </c>
      <c r="F3303" s="20" t="s">
        <v>16832</v>
      </c>
      <c r="G3303" s="20" t="s">
        <v>2091</v>
      </c>
      <c r="H3303" s="20" t="s">
        <v>16833</v>
      </c>
      <c r="I3303" s="20"/>
      <c r="J3303" s="20" t="s">
        <v>16834</v>
      </c>
      <c r="K3303" s="20" t="s">
        <v>16367</v>
      </c>
      <c r="L3303" s="20" t="s">
        <v>16368</v>
      </c>
      <c r="M3303" s="20" t="s">
        <v>1566</v>
      </c>
      <c r="N3303" s="20"/>
      <c r="O3303" s="20"/>
      <c r="P3303" s="20" t="s">
        <v>16369</v>
      </c>
      <c r="Q3303" s="20" t="s">
        <v>2051</v>
      </c>
      <c r="R3303" s="2" t="s">
        <v>2067</v>
      </c>
      <c r="S3303" s="2" t="s">
        <v>6528</v>
      </c>
      <c r="T3303" s="2" t="s">
        <v>16370</v>
      </c>
      <c r="U3303" s="2"/>
      <c r="V3303" s="2"/>
    </row>
    <row r="3304" spans="1:22" ht="14.25" customHeight="1">
      <c r="A3304" s="20" t="s">
        <v>16835</v>
      </c>
      <c r="B3304" s="20" t="s">
        <v>3089</v>
      </c>
      <c r="C3304" s="20" t="s">
        <v>16836</v>
      </c>
      <c r="D3304" s="20" t="s">
        <v>1884</v>
      </c>
      <c r="E3304" s="20" t="s">
        <v>96</v>
      </c>
      <c r="F3304" s="20" t="s">
        <v>16837</v>
      </c>
      <c r="G3304" s="20" t="s">
        <v>2091</v>
      </c>
      <c r="H3304" s="20" t="s">
        <v>16838</v>
      </c>
      <c r="I3304" s="20"/>
      <c r="J3304" s="20" t="s">
        <v>16839</v>
      </c>
      <c r="K3304" s="20" t="s">
        <v>16367</v>
      </c>
      <c r="L3304" s="20" t="s">
        <v>16368</v>
      </c>
      <c r="M3304" s="20" t="s">
        <v>1566</v>
      </c>
      <c r="N3304" s="20"/>
      <c r="O3304" s="20"/>
      <c r="P3304" s="20" t="s">
        <v>16369</v>
      </c>
      <c r="Q3304" s="20" t="s">
        <v>2051</v>
      </c>
      <c r="R3304" s="2" t="s">
        <v>2067</v>
      </c>
      <c r="S3304" s="2" t="s">
        <v>6528</v>
      </c>
      <c r="T3304" s="2" t="s">
        <v>16370</v>
      </c>
      <c r="U3304" s="2"/>
      <c r="V3304" s="2"/>
    </row>
    <row r="3305" spans="1:22" ht="14.25" customHeight="1">
      <c r="A3305" s="20" t="s">
        <v>16840</v>
      </c>
      <c r="B3305" s="20" t="s">
        <v>3176</v>
      </c>
      <c r="C3305" s="20" t="s">
        <v>15884</v>
      </c>
      <c r="D3305" s="20" t="s">
        <v>1884</v>
      </c>
      <c r="E3305" s="20" t="s">
        <v>96</v>
      </c>
      <c r="F3305" s="20" t="s">
        <v>16841</v>
      </c>
      <c r="G3305" s="20" t="s">
        <v>2091</v>
      </c>
      <c r="H3305" s="20" t="s">
        <v>16842</v>
      </c>
      <c r="I3305" s="20"/>
      <c r="J3305" s="20" t="s">
        <v>16843</v>
      </c>
      <c r="K3305" s="20" t="s">
        <v>16367</v>
      </c>
      <c r="L3305" s="20" t="s">
        <v>16368</v>
      </c>
      <c r="M3305" s="20" t="s">
        <v>1566</v>
      </c>
      <c r="N3305" s="20"/>
      <c r="O3305" s="20"/>
      <c r="P3305" s="20" t="s">
        <v>16369</v>
      </c>
      <c r="Q3305" s="20" t="s">
        <v>2051</v>
      </c>
      <c r="R3305" s="2" t="s">
        <v>2067</v>
      </c>
      <c r="S3305" s="2" t="s">
        <v>6528</v>
      </c>
      <c r="T3305" s="2" t="s">
        <v>16370</v>
      </c>
      <c r="U3305" s="2"/>
      <c r="V3305" s="2"/>
    </row>
    <row r="3306" spans="1:22" ht="14.25" customHeight="1">
      <c r="A3306" s="20" t="s">
        <v>16844</v>
      </c>
      <c r="B3306" s="20" t="s">
        <v>16845</v>
      </c>
      <c r="C3306" s="20" t="s">
        <v>16846</v>
      </c>
      <c r="D3306" s="20" t="s">
        <v>1884</v>
      </c>
      <c r="E3306" s="20" t="s">
        <v>96</v>
      </c>
      <c r="F3306" s="20" t="s">
        <v>16847</v>
      </c>
      <c r="G3306" s="20" t="s">
        <v>2091</v>
      </c>
      <c r="H3306" s="20" t="s">
        <v>16848</v>
      </c>
      <c r="I3306" s="20" t="s">
        <v>16849</v>
      </c>
      <c r="J3306" s="20" t="s">
        <v>16850</v>
      </c>
      <c r="K3306" s="20" t="s">
        <v>16367</v>
      </c>
      <c r="L3306" s="20" t="s">
        <v>16368</v>
      </c>
      <c r="M3306" s="20" t="s">
        <v>1566</v>
      </c>
      <c r="N3306" s="20"/>
      <c r="O3306" s="20"/>
      <c r="P3306" s="20" t="s">
        <v>16369</v>
      </c>
      <c r="Q3306" s="20" t="s">
        <v>2051</v>
      </c>
      <c r="R3306" s="2" t="s">
        <v>2067</v>
      </c>
      <c r="S3306" s="2" t="s">
        <v>6528</v>
      </c>
      <c r="T3306" s="2" t="s">
        <v>16370</v>
      </c>
      <c r="U3306" s="2"/>
      <c r="V3306" s="2"/>
    </row>
    <row r="3307" spans="1:22" ht="14.25" customHeight="1">
      <c r="A3307" s="20" t="s">
        <v>16851</v>
      </c>
      <c r="B3307" s="20" t="s">
        <v>16852</v>
      </c>
      <c r="C3307" s="20" t="s">
        <v>16853</v>
      </c>
      <c r="D3307" s="20" t="s">
        <v>1884</v>
      </c>
      <c r="E3307" s="20" t="s">
        <v>96</v>
      </c>
      <c r="F3307" s="20" t="s">
        <v>16854</v>
      </c>
      <c r="G3307" s="20" t="s">
        <v>2091</v>
      </c>
      <c r="H3307" s="20" t="s">
        <v>16855</v>
      </c>
      <c r="I3307" s="20" t="s">
        <v>16856</v>
      </c>
      <c r="J3307" s="20" t="s">
        <v>16857</v>
      </c>
      <c r="K3307" s="20" t="s">
        <v>16367</v>
      </c>
      <c r="L3307" s="20" t="s">
        <v>16368</v>
      </c>
      <c r="M3307" s="20" t="s">
        <v>1566</v>
      </c>
      <c r="N3307" s="20"/>
      <c r="O3307" s="20"/>
      <c r="P3307" s="20" t="s">
        <v>16369</v>
      </c>
      <c r="Q3307" s="20" t="s">
        <v>2051</v>
      </c>
      <c r="R3307" s="2" t="s">
        <v>2067</v>
      </c>
      <c r="S3307" s="2" t="s">
        <v>6528</v>
      </c>
      <c r="T3307" s="2" t="s">
        <v>16370</v>
      </c>
      <c r="U3307" s="2"/>
      <c r="V3307" s="2"/>
    </row>
    <row r="3308" spans="1:22" ht="14.25" customHeight="1">
      <c r="A3308" s="20" t="s">
        <v>16858</v>
      </c>
      <c r="B3308" s="20" t="s">
        <v>3951</v>
      </c>
      <c r="C3308" s="20" t="s">
        <v>16859</v>
      </c>
      <c r="D3308" s="20" t="s">
        <v>1884</v>
      </c>
      <c r="E3308" s="20" t="s">
        <v>96</v>
      </c>
      <c r="F3308" s="20" t="s">
        <v>16860</v>
      </c>
      <c r="G3308" s="20" t="s">
        <v>2091</v>
      </c>
      <c r="H3308" s="20" t="s">
        <v>16861</v>
      </c>
      <c r="I3308" s="20"/>
      <c r="J3308" s="20" t="s">
        <v>16862</v>
      </c>
      <c r="K3308" s="20" t="s">
        <v>16367</v>
      </c>
      <c r="L3308" s="20" t="s">
        <v>16368</v>
      </c>
      <c r="M3308" s="20" t="s">
        <v>1566</v>
      </c>
      <c r="N3308" s="20"/>
      <c r="O3308" s="20"/>
      <c r="P3308" s="20" t="s">
        <v>16369</v>
      </c>
      <c r="Q3308" s="20" t="s">
        <v>2051</v>
      </c>
      <c r="R3308" s="2" t="s">
        <v>2067</v>
      </c>
      <c r="S3308" s="2" t="s">
        <v>6528</v>
      </c>
      <c r="T3308" s="2" t="s">
        <v>16370</v>
      </c>
      <c r="U3308" s="2"/>
      <c r="V3308" s="2"/>
    </row>
    <row r="3309" spans="1:22" ht="14.25" customHeight="1">
      <c r="A3309" s="20" t="s">
        <v>16863</v>
      </c>
      <c r="B3309" s="20" t="s">
        <v>6877</v>
      </c>
      <c r="C3309" s="20" t="s">
        <v>9004</v>
      </c>
      <c r="D3309" s="20" t="s">
        <v>1884</v>
      </c>
      <c r="E3309" s="20" t="s">
        <v>96</v>
      </c>
      <c r="F3309" s="20" t="s">
        <v>16864</v>
      </c>
      <c r="G3309" s="20" t="s">
        <v>2091</v>
      </c>
      <c r="H3309" s="20" t="s">
        <v>16865</v>
      </c>
      <c r="I3309" s="20" t="s">
        <v>16866</v>
      </c>
      <c r="J3309" s="20" t="s">
        <v>16867</v>
      </c>
      <c r="K3309" s="20" t="s">
        <v>16367</v>
      </c>
      <c r="L3309" s="20" t="s">
        <v>16368</v>
      </c>
      <c r="M3309" s="20" t="s">
        <v>1566</v>
      </c>
      <c r="N3309" s="20"/>
      <c r="O3309" s="20"/>
      <c r="P3309" s="20" t="s">
        <v>16369</v>
      </c>
      <c r="Q3309" s="20" t="s">
        <v>2051</v>
      </c>
      <c r="R3309" s="2" t="s">
        <v>2067</v>
      </c>
      <c r="S3309" s="2" t="s">
        <v>6528</v>
      </c>
      <c r="T3309" s="2" t="s">
        <v>16370</v>
      </c>
      <c r="U3309" s="2"/>
      <c r="V3309" s="2"/>
    </row>
    <row r="3310" spans="1:22" ht="14.25" customHeight="1">
      <c r="A3310" s="20" t="s">
        <v>16868</v>
      </c>
      <c r="B3310" s="20" t="s">
        <v>3951</v>
      </c>
      <c r="C3310" s="20" t="s">
        <v>16869</v>
      </c>
      <c r="D3310" s="20" t="s">
        <v>1884</v>
      </c>
      <c r="E3310" s="20" t="s">
        <v>96</v>
      </c>
      <c r="F3310" s="20" t="s">
        <v>16870</v>
      </c>
      <c r="G3310" s="20" t="s">
        <v>2091</v>
      </c>
      <c r="H3310" s="20" t="s">
        <v>16871</v>
      </c>
      <c r="I3310" s="20" t="s">
        <v>16872</v>
      </c>
      <c r="J3310" s="20" t="s">
        <v>16872</v>
      </c>
      <c r="K3310" s="20" t="s">
        <v>16367</v>
      </c>
      <c r="L3310" s="20" t="s">
        <v>16368</v>
      </c>
      <c r="M3310" s="20" t="s">
        <v>1566</v>
      </c>
      <c r="N3310" s="20"/>
      <c r="O3310" s="20"/>
      <c r="P3310" s="20" t="s">
        <v>16369</v>
      </c>
      <c r="Q3310" s="20" t="s">
        <v>2051</v>
      </c>
      <c r="R3310" s="2" t="s">
        <v>2067</v>
      </c>
      <c r="S3310" s="2" t="s">
        <v>6528</v>
      </c>
      <c r="T3310" s="2" t="s">
        <v>16370</v>
      </c>
      <c r="U3310" s="2"/>
      <c r="V3310" s="2"/>
    </row>
    <row r="3311" spans="1:22" ht="14.25" customHeight="1">
      <c r="A3311" s="20" t="s">
        <v>16873</v>
      </c>
      <c r="B3311" s="20" t="s">
        <v>5456</v>
      </c>
      <c r="C3311" s="20" t="s">
        <v>16874</v>
      </c>
      <c r="D3311" s="20" t="s">
        <v>1884</v>
      </c>
      <c r="E3311" s="20" t="s">
        <v>96</v>
      </c>
      <c r="F3311" s="20" t="s">
        <v>16875</v>
      </c>
      <c r="G3311" s="20" t="s">
        <v>2091</v>
      </c>
      <c r="H3311" s="20" t="s">
        <v>16876</v>
      </c>
      <c r="I3311" s="20"/>
      <c r="J3311" s="20" t="s">
        <v>16877</v>
      </c>
      <c r="K3311" s="20" t="s">
        <v>16367</v>
      </c>
      <c r="L3311" s="20" t="s">
        <v>16368</v>
      </c>
      <c r="M3311" s="20" t="s">
        <v>1566</v>
      </c>
      <c r="N3311" s="20"/>
      <c r="O3311" s="20"/>
      <c r="P3311" s="20" t="s">
        <v>16369</v>
      </c>
      <c r="Q3311" s="20" t="s">
        <v>2051</v>
      </c>
      <c r="R3311" s="2" t="s">
        <v>2067</v>
      </c>
      <c r="S3311" s="2" t="s">
        <v>6528</v>
      </c>
      <c r="T3311" s="2" t="s">
        <v>16370</v>
      </c>
      <c r="U3311" s="2"/>
      <c r="V3311" s="2"/>
    </row>
    <row r="3312" spans="1:22" ht="14.25" customHeight="1">
      <c r="A3312" s="20" t="s">
        <v>16878</v>
      </c>
      <c r="B3312" s="20" t="s">
        <v>16879</v>
      </c>
      <c r="C3312" s="20" t="s">
        <v>16880</v>
      </c>
      <c r="D3312" s="20" t="s">
        <v>1884</v>
      </c>
      <c r="E3312" s="20" t="s">
        <v>96</v>
      </c>
      <c r="F3312" s="20" t="s">
        <v>16881</v>
      </c>
      <c r="G3312" s="20" t="s">
        <v>2091</v>
      </c>
      <c r="H3312" s="20" t="s">
        <v>16882</v>
      </c>
      <c r="I3312" s="20" t="s">
        <v>16883</v>
      </c>
      <c r="J3312" s="20" t="s">
        <v>16884</v>
      </c>
      <c r="K3312" s="20" t="s">
        <v>16367</v>
      </c>
      <c r="L3312" s="20" t="s">
        <v>16368</v>
      </c>
      <c r="M3312" s="20" t="s">
        <v>1566</v>
      </c>
      <c r="N3312" s="20"/>
      <c r="O3312" s="20"/>
      <c r="P3312" s="20" t="s">
        <v>16369</v>
      </c>
      <c r="Q3312" s="20" t="s">
        <v>2051</v>
      </c>
      <c r="R3312" s="2" t="s">
        <v>2067</v>
      </c>
      <c r="S3312" s="2" t="s">
        <v>6528</v>
      </c>
      <c r="T3312" s="2" t="s">
        <v>16370</v>
      </c>
      <c r="U3312" s="2"/>
      <c r="V3312" s="2"/>
    </row>
    <row r="3313" spans="1:22" ht="14.25" customHeight="1">
      <c r="A3313" s="20" t="s">
        <v>16885</v>
      </c>
      <c r="B3313" s="20" t="s">
        <v>2690</v>
      </c>
      <c r="C3313" s="20" t="s">
        <v>16886</v>
      </c>
      <c r="D3313" s="20" t="s">
        <v>1884</v>
      </c>
      <c r="E3313" s="20" t="s">
        <v>96</v>
      </c>
      <c r="F3313" s="20" t="s">
        <v>16887</v>
      </c>
      <c r="G3313" s="20" t="s">
        <v>2091</v>
      </c>
      <c r="H3313" s="20" t="s">
        <v>16888</v>
      </c>
      <c r="I3313" s="20" t="s">
        <v>16889</v>
      </c>
      <c r="J3313" s="20" t="s">
        <v>16890</v>
      </c>
      <c r="K3313" s="20" t="s">
        <v>16367</v>
      </c>
      <c r="L3313" s="20" t="s">
        <v>16368</v>
      </c>
      <c r="M3313" s="20" t="s">
        <v>1566</v>
      </c>
      <c r="N3313" s="20"/>
      <c r="O3313" s="20"/>
      <c r="P3313" s="20" t="s">
        <v>16369</v>
      </c>
      <c r="Q3313" s="20" t="s">
        <v>2051</v>
      </c>
      <c r="R3313" s="2" t="s">
        <v>2067</v>
      </c>
      <c r="S3313" s="2" t="s">
        <v>6528</v>
      </c>
      <c r="T3313" s="2" t="s">
        <v>16370</v>
      </c>
      <c r="U3313" s="2"/>
      <c r="V3313" s="2"/>
    </row>
    <row r="3314" spans="1:22" ht="14.25" customHeight="1">
      <c r="A3314" s="20" t="s">
        <v>16891</v>
      </c>
      <c r="B3314" s="20" t="s">
        <v>5802</v>
      </c>
      <c r="C3314" s="20" t="s">
        <v>16892</v>
      </c>
      <c r="D3314" s="20" t="s">
        <v>16381</v>
      </c>
      <c r="E3314" s="20" t="s">
        <v>264</v>
      </c>
      <c r="F3314" s="20" t="s">
        <v>16893</v>
      </c>
      <c r="G3314" s="20" t="s">
        <v>2091</v>
      </c>
      <c r="H3314" s="20" t="s">
        <v>16894</v>
      </c>
      <c r="I3314" s="20"/>
      <c r="J3314" s="20" t="s">
        <v>16895</v>
      </c>
      <c r="K3314" s="20"/>
      <c r="L3314" s="20"/>
      <c r="M3314" s="20" t="s">
        <v>1566</v>
      </c>
      <c r="N3314" s="20"/>
      <c r="O3314" s="20"/>
      <c r="P3314" s="20" t="s">
        <v>16369</v>
      </c>
      <c r="Q3314" s="20" t="s">
        <v>2051</v>
      </c>
      <c r="R3314" s="2" t="s">
        <v>2067</v>
      </c>
      <c r="S3314" s="2" t="s">
        <v>6528</v>
      </c>
      <c r="T3314" s="2" t="s">
        <v>16384</v>
      </c>
      <c r="U3314" s="2"/>
      <c r="V3314" s="2"/>
    </row>
    <row r="3315" spans="1:22" ht="14.25" customHeight="1">
      <c r="A3315" s="20" t="s">
        <v>16896</v>
      </c>
      <c r="B3315" s="20" t="s">
        <v>4386</v>
      </c>
      <c r="C3315" s="20" t="s">
        <v>16897</v>
      </c>
      <c r="D3315" s="20" t="s">
        <v>16381</v>
      </c>
      <c r="E3315" s="20" t="s">
        <v>264</v>
      </c>
      <c r="F3315" s="20" t="s">
        <v>16898</v>
      </c>
      <c r="G3315" s="20" t="s">
        <v>2091</v>
      </c>
      <c r="H3315" s="20" t="s">
        <v>16899</v>
      </c>
      <c r="I3315" s="20"/>
      <c r="J3315" s="20"/>
      <c r="K3315" s="20" t="s">
        <v>16400</v>
      </c>
      <c r="L3315" s="20"/>
      <c r="M3315" s="20" t="s">
        <v>1566</v>
      </c>
      <c r="N3315" s="20"/>
      <c r="O3315" s="20"/>
      <c r="P3315" s="20" t="s">
        <v>16369</v>
      </c>
      <c r="Q3315" s="20" t="s">
        <v>2051</v>
      </c>
      <c r="R3315" s="2" t="s">
        <v>2067</v>
      </c>
      <c r="S3315" s="2" t="s">
        <v>6528</v>
      </c>
      <c r="T3315" s="2" t="s">
        <v>16384</v>
      </c>
      <c r="U3315" s="2"/>
      <c r="V3315" s="2"/>
    </row>
    <row r="3316" spans="1:22" ht="14.25" customHeight="1">
      <c r="A3316" s="20" t="s">
        <v>16900</v>
      </c>
      <c r="B3316" s="20" t="s">
        <v>4251</v>
      </c>
      <c r="C3316" s="20" t="s">
        <v>16901</v>
      </c>
      <c r="D3316" s="20" t="s">
        <v>1884</v>
      </c>
      <c r="E3316" s="20" t="s">
        <v>96</v>
      </c>
      <c r="F3316" s="20" t="s">
        <v>10590</v>
      </c>
      <c r="G3316" s="20" t="s">
        <v>2091</v>
      </c>
      <c r="H3316" s="20" t="s">
        <v>16902</v>
      </c>
      <c r="I3316" s="20" t="s">
        <v>16903</v>
      </c>
      <c r="J3316" s="20" t="s">
        <v>16904</v>
      </c>
      <c r="K3316" s="20" t="s">
        <v>16367</v>
      </c>
      <c r="L3316" s="20" t="s">
        <v>16368</v>
      </c>
      <c r="M3316" s="20" t="s">
        <v>1566</v>
      </c>
      <c r="N3316" s="20"/>
      <c r="O3316" s="20"/>
      <c r="P3316" s="20" t="s">
        <v>16369</v>
      </c>
      <c r="Q3316" s="20" t="s">
        <v>2051</v>
      </c>
      <c r="R3316" s="2" t="s">
        <v>2052</v>
      </c>
      <c r="S3316" s="2" t="s">
        <v>6528</v>
      </c>
      <c r="T3316" s="2" t="s">
        <v>16370</v>
      </c>
      <c r="U3316" s="2"/>
      <c r="V3316" s="2"/>
    </row>
    <row r="3317" spans="1:22" ht="14.25" customHeight="1">
      <c r="A3317" s="20"/>
      <c r="B3317" s="20" t="s">
        <v>3609</v>
      </c>
      <c r="C3317" s="20" t="s">
        <v>10874</v>
      </c>
      <c r="D3317" s="20" t="s">
        <v>16381</v>
      </c>
      <c r="E3317" s="20" t="s">
        <v>264</v>
      </c>
      <c r="F3317" s="20" t="s">
        <v>16905</v>
      </c>
      <c r="G3317" s="20" t="s">
        <v>2091</v>
      </c>
      <c r="H3317" s="20" t="s">
        <v>16906</v>
      </c>
      <c r="I3317" s="20"/>
      <c r="J3317" s="20" t="s">
        <v>16907</v>
      </c>
      <c r="K3317" s="20" t="s">
        <v>16908</v>
      </c>
      <c r="L3317" s="20"/>
      <c r="M3317" s="20" t="s">
        <v>1566</v>
      </c>
      <c r="N3317" s="20"/>
      <c r="O3317" s="20"/>
      <c r="P3317" s="20" t="s">
        <v>16369</v>
      </c>
      <c r="Q3317" s="20" t="s">
        <v>2051</v>
      </c>
      <c r="R3317" s="2" t="s">
        <v>2067</v>
      </c>
      <c r="S3317" s="2" t="s">
        <v>6528</v>
      </c>
      <c r="T3317" s="2" t="s">
        <v>16384</v>
      </c>
      <c r="U3317" s="2"/>
      <c r="V3317" s="2"/>
    </row>
    <row r="3318" spans="1:22" ht="14.25" customHeight="1">
      <c r="A3318" s="20" t="s">
        <v>16909</v>
      </c>
      <c r="B3318" s="20" t="s">
        <v>5082</v>
      </c>
      <c r="C3318" s="20" t="s">
        <v>16910</v>
      </c>
      <c r="D3318" s="20" t="s">
        <v>1884</v>
      </c>
      <c r="E3318" s="20" t="s">
        <v>96</v>
      </c>
      <c r="F3318" s="20" t="s">
        <v>16911</v>
      </c>
      <c r="G3318" s="20" t="s">
        <v>2091</v>
      </c>
      <c r="H3318" s="20" t="s">
        <v>16912</v>
      </c>
      <c r="I3318" s="20"/>
      <c r="J3318" s="20" t="s">
        <v>16913</v>
      </c>
      <c r="K3318" s="20" t="s">
        <v>16367</v>
      </c>
      <c r="L3318" s="20" t="s">
        <v>16368</v>
      </c>
      <c r="M3318" s="20" t="s">
        <v>1566</v>
      </c>
      <c r="N3318" s="20"/>
      <c r="O3318" s="20"/>
      <c r="P3318" s="20" t="s">
        <v>16369</v>
      </c>
      <c r="Q3318" s="20" t="s">
        <v>2051</v>
      </c>
      <c r="R3318" s="2" t="s">
        <v>2067</v>
      </c>
      <c r="S3318" s="2" t="s">
        <v>6528</v>
      </c>
      <c r="T3318" s="2" t="s">
        <v>16370</v>
      </c>
      <c r="U3318" s="2"/>
      <c r="V3318" s="2"/>
    </row>
    <row r="3319" spans="1:22" ht="14.25" customHeight="1">
      <c r="A3319" s="20" t="s">
        <v>16914</v>
      </c>
      <c r="B3319" s="20" t="s">
        <v>13181</v>
      </c>
      <c r="C3319" s="20" t="s">
        <v>16915</v>
      </c>
      <c r="D3319" s="20" t="s">
        <v>1884</v>
      </c>
      <c r="E3319" s="20" t="s">
        <v>96</v>
      </c>
      <c r="F3319" s="20" t="s">
        <v>9879</v>
      </c>
      <c r="G3319" s="20" t="s">
        <v>2091</v>
      </c>
      <c r="H3319" s="20" t="s">
        <v>16916</v>
      </c>
      <c r="I3319" s="20"/>
      <c r="J3319" s="20"/>
      <c r="K3319" s="20" t="s">
        <v>16367</v>
      </c>
      <c r="L3319" s="20" t="s">
        <v>16368</v>
      </c>
      <c r="M3319" s="20" t="s">
        <v>1566</v>
      </c>
      <c r="N3319" s="20"/>
      <c r="O3319" s="20"/>
      <c r="P3319" s="20" t="s">
        <v>16369</v>
      </c>
      <c r="Q3319" s="20" t="s">
        <v>2051</v>
      </c>
      <c r="R3319" s="2" t="s">
        <v>2067</v>
      </c>
      <c r="S3319" s="2" t="s">
        <v>6528</v>
      </c>
      <c r="T3319" s="2" t="s">
        <v>16370</v>
      </c>
      <c r="U3319" s="2"/>
      <c r="V3319" s="2"/>
    </row>
    <row r="3320" spans="1:22" ht="14.25" customHeight="1">
      <c r="A3320" s="20" t="s">
        <v>16917</v>
      </c>
      <c r="B3320" s="20" t="s">
        <v>3885</v>
      </c>
      <c r="C3320" s="20" t="s">
        <v>16918</v>
      </c>
      <c r="D3320" s="20" t="s">
        <v>1884</v>
      </c>
      <c r="E3320" s="20" t="s">
        <v>96</v>
      </c>
      <c r="F3320" s="20" t="s">
        <v>16919</v>
      </c>
      <c r="G3320" s="20" t="s">
        <v>2091</v>
      </c>
      <c r="H3320" s="20" t="s">
        <v>16920</v>
      </c>
      <c r="I3320" s="20" t="s">
        <v>16921</v>
      </c>
      <c r="J3320" s="20" t="s">
        <v>16922</v>
      </c>
      <c r="K3320" s="20" t="s">
        <v>16367</v>
      </c>
      <c r="L3320" s="20" t="s">
        <v>16368</v>
      </c>
      <c r="M3320" s="20" t="s">
        <v>1566</v>
      </c>
      <c r="N3320" s="20"/>
      <c r="O3320" s="20"/>
      <c r="P3320" s="20" t="s">
        <v>16369</v>
      </c>
      <c r="Q3320" s="20" t="s">
        <v>2051</v>
      </c>
      <c r="R3320" s="2" t="s">
        <v>2067</v>
      </c>
      <c r="S3320" s="2" t="s">
        <v>6528</v>
      </c>
      <c r="T3320" s="2" t="s">
        <v>16370</v>
      </c>
      <c r="U3320" s="2"/>
      <c r="V3320" s="2"/>
    </row>
    <row r="3321" spans="1:22" ht="14.25" customHeight="1">
      <c r="A3321" s="20" t="s">
        <v>16923</v>
      </c>
      <c r="B3321" s="20" t="s">
        <v>5464</v>
      </c>
      <c r="C3321" s="20" t="s">
        <v>16924</v>
      </c>
      <c r="D3321" s="20" t="s">
        <v>1884</v>
      </c>
      <c r="E3321" s="20" t="s">
        <v>96</v>
      </c>
      <c r="F3321" s="20" t="s">
        <v>16925</v>
      </c>
      <c r="G3321" s="20" t="s">
        <v>2091</v>
      </c>
      <c r="H3321" s="20" t="s">
        <v>16926</v>
      </c>
      <c r="I3321" s="20"/>
      <c r="J3321" s="20"/>
      <c r="K3321" s="20" t="s">
        <v>16367</v>
      </c>
      <c r="L3321" s="20" t="s">
        <v>16368</v>
      </c>
      <c r="M3321" s="20" t="s">
        <v>1566</v>
      </c>
      <c r="N3321" s="20"/>
      <c r="O3321" s="20"/>
      <c r="P3321" s="20" t="s">
        <v>16369</v>
      </c>
      <c r="Q3321" s="20" t="s">
        <v>2051</v>
      </c>
      <c r="R3321" s="2" t="s">
        <v>2067</v>
      </c>
      <c r="S3321" s="2" t="s">
        <v>6528</v>
      </c>
      <c r="T3321" s="2" t="s">
        <v>16370</v>
      </c>
      <c r="U3321" s="2"/>
      <c r="V3321" s="2"/>
    </row>
    <row r="3322" spans="1:22" ht="14.25" customHeight="1">
      <c r="A3322" s="20" t="s">
        <v>16927</v>
      </c>
      <c r="B3322" s="20" t="s">
        <v>5389</v>
      </c>
      <c r="C3322" s="20" t="s">
        <v>2459</v>
      </c>
      <c r="D3322" s="20" t="s">
        <v>322</v>
      </c>
      <c r="E3322" s="20" t="s">
        <v>96</v>
      </c>
      <c r="F3322" s="20" t="s">
        <v>16928</v>
      </c>
      <c r="G3322" s="20" t="s">
        <v>2046</v>
      </c>
      <c r="H3322" s="20" t="s">
        <v>16929</v>
      </c>
      <c r="I3322" s="20"/>
      <c r="J3322" s="20" t="s">
        <v>4344</v>
      </c>
      <c r="K3322" s="20"/>
      <c r="L3322" s="20"/>
      <c r="M3322" s="20" t="s">
        <v>1566</v>
      </c>
      <c r="N3322" s="20"/>
      <c r="O3322" s="20"/>
      <c r="P3322" s="20" t="s">
        <v>16930</v>
      </c>
      <c r="Q3322" s="20" t="s">
        <v>2051</v>
      </c>
      <c r="R3322" s="2" t="s">
        <v>2067</v>
      </c>
      <c r="S3322" s="2" t="s">
        <v>6528</v>
      </c>
      <c r="T3322" s="2" t="s">
        <v>321</v>
      </c>
      <c r="U3322" s="2"/>
      <c r="V3322" s="2"/>
    </row>
    <row r="3323" spans="1:22" ht="14.25" customHeight="1">
      <c r="A3323" s="20" t="s">
        <v>16931</v>
      </c>
      <c r="B3323" s="20" t="s">
        <v>2848</v>
      </c>
      <c r="C3323" s="20" t="s">
        <v>16932</v>
      </c>
      <c r="D3323" s="20" t="s">
        <v>322</v>
      </c>
      <c r="E3323" s="20" t="s">
        <v>96</v>
      </c>
      <c r="F3323" s="20" t="s">
        <v>16933</v>
      </c>
      <c r="G3323" s="20" t="s">
        <v>2046</v>
      </c>
      <c r="H3323" s="20" t="s">
        <v>16934</v>
      </c>
      <c r="I3323" s="20" t="s">
        <v>16935</v>
      </c>
      <c r="J3323" s="20"/>
      <c r="K3323" s="20"/>
      <c r="L3323" s="20"/>
      <c r="M3323" s="20" t="s">
        <v>1566</v>
      </c>
      <c r="N3323" s="20"/>
      <c r="O3323" s="20"/>
      <c r="P3323" s="20" t="s">
        <v>16930</v>
      </c>
      <c r="Q3323" s="20" t="s">
        <v>2051</v>
      </c>
      <c r="R3323" s="2" t="s">
        <v>2067</v>
      </c>
      <c r="S3323" s="2" t="s">
        <v>6528</v>
      </c>
      <c r="T3323" s="2" t="s">
        <v>321</v>
      </c>
      <c r="U3323" s="2"/>
      <c r="V3323" s="2"/>
    </row>
    <row r="3324" spans="1:22" ht="14.25" customHeight="1">
      <c r="A3324" s="20" t="s">
        <v>16936</v>
      </c>
      <c r="B3324" s="20" t="s">
        <v>2515</v>
      </c>
      <c r="C3324" s="20" t="s">
        <v>4000</v>
      </c>
      <c r="D3324" s="20" t="s">
        <v>322</v>
      </c>
      <c r="E3324" s="20" t="s">
        <v>96</v>
      </c>
      <c r="F3324" s="20" t="s">
        <v>16937</v>
      </c>
      <c r="G3324" s="20" t="s">
        <v>2046</v>
      </c>
      <c r="H3324" s="20" t="s">
        <v>16938</v>
      </c>
      <c r="I3324" s="20" t="s">
        <v>16939</v>
      </c>
      <c r="J3324" s="20"/>
      <c r="K3324" s="20"/>
      <c r="L3324" s="20"/>
      <c r="M3324" s="20" t="s">
        <v>1566</v>
      </c>
      <c r="N3324" s="20"/>
      <c r="O3324" s="20"/>
      <c r="P3324" s="20" t="s">
        <v>16930</v>
      </c>
      <c r="Q3324" s="20" t="s">
        <v>2051</v>
      </c>
      <c r="R3324" s="2" t="s">
        <v>2067</v>
      </c>
      <c r="S3324" s="2" t="s">
        <v>6528</v>
      </c>
      <c r="T3324" s="2" t="s">
        <v>321</v>
      </c>
      <c r="U3324" s="2"/>
      <c r="V3324" s="2"/>
    </row>
    <row r="3325" spans="1:22" ht="14.25" customHeight="1">
      <c r="A3325" s="20" t="s">
        <v>16940</v>
      </c>
      <c r="B3325" s="20" t="s">
        <v>16941</v>
      </c>
      <c r="C3325" s="20" t="s">
        <v>16942</v>
      </c>
      <c r="D3325" s="20" t="s">
        <v>254</v>
      </c>
      <c r="E3325" s="20" t="s">
        <v>96</v>
      </c>
      <c r="F3325" s="20" t="s">
        <v>16943</v>
      </c>
      <c r="G3325" s="20" t="s">
        <v>2046</v>
      </c>
      <c r="H3325" s="20" t="s">
        <v>16944</v>
      </c>
      <c r="I3325" s="20"/>
      <c r="J3325" s="20"/>
      <c r="K3325" s="20"/>
      <c r="L3325" s="20" t="s">
        <v>16945</v>
      </c>
      <c r="M3325" s="20" t="s">
        <v>59</v>
      </c>
      <c r="N3325" s="20"/>
      <c r="O3325" s="20"/>
      <c r="P3325" s="20" t="s">
        <v>16946</v>
      </c>
      <c r="Q3325" s="20" t="s">
        <v>2051</v>
      </c>
      <c r="R3325" s="2"/>
      <c r="S3325" s="2" t="s">
        <v>6528</v>
      </c>
      <c r="T3325" s="2" t="s">
        <v>253</v>
      </c>
      <c r="U3325" s="2"/>
      <c r="V3325" s="2"/>
    </row>
    <row r="3326" spans="1:22" ht="14.25" customHeight="1">
      <c r="A3326" s="20" t="s">
        <v>16947</v>
      </c>
      <c r="B3326" s="20" t="s">
        <v>16948</v>
      </c>
      <c r="C3326" s="20" t="s">
        <v>16949</v>
      </c>
      <c r="D3326" s="20" t="s">
        <v>254</v>
      </c>
      <c r="E3326" s="20" t="s">
        <v>96</v>
      </c>
      <c r="F3326" s="20" t="s">
        <v>16950</v>
      </c>
      <c r="G3326" s="20" t="s">
        <v>2046</v>
      </c>
      <c r="H3326" s="20" t="s">
        <v>16951</v>
      </c>
      <c r="I3326" s="20" t="s">
        <v>16952</v>
      </c>
      <c r="J3326" s="20"/>
      <c r="K3326" s="20"/>
      <c r="L3326" s="20"/>
      <c r="M3326" s="20" t="s">
        <v>1566</v>
      </c>
      <c r="N3326" s="20"/>
      <c r="O3326" s="20"/>
      <c r="P3326" s="20" t="s">
        <v>16946</v>
      </c>
      <c r="Q3326" s="20" t="s">
        <v>2051</v>
      </c>
      <c r="R3326" s="2" t="s">
        <v>2067</v>
      </c>
      <c r="S3326" s="2" t="s">
        <v>6528</v>
      </c>
      <c r="T3326" s="2" t="s">
        <v>253</v>
      </c>
      <c r="U3326" s="2"/>
      <c r="V3326" s="2"/>
    </row>
    <row r="3327" spans="1:22" ht="14.25" customHeight="1">
      <c r="A3327" s="20" t="s">
        <v>16953</v>
      </c>
      <c r="B3327" s="20" t="s">
        <v>16954</v>
      </c>
      <c r="C3327" s="20" t="s">
        <v>16955</v>
      </c>
      <c r="D3327" s="20" t="s">
        <v>254</v>
      </c>
      <c r="E3327" s="20" t="s">
        <v>96</v>
      </c>
      <c r="F3327" s="20" t="s">
        <v>16956</v>
      </c>
      <c r="G3327" s="20" t="s">
        <v>2046</v>
      </c>
      <c r="H3327" s="20" t="s">
        <v>16957</v>
      </c>
      <c r="I3327" s="20"/>
      <c r="J3327" s="20"/>
      <c r="K3327" s="20"/>
      <c r="L3327" s="20"/>
      <c r="M3327" s="20" t="s">
        <v>1566</v>
      </c>
      <c r="N3327" s="20"/>
      <c r="O3327" s="20"/>
      <c r="P3327" s="20" t="s">
        <v>16946</v>
      </c>
      <c r="Q3327" s="20" t="s">
        <v>2051</v>
      </c>
      <c r="R3327" s="2" t="s">
        <v>2067</v>
      </c>
      <c r="S3327" s="2" t="s">
        <v>6528</v>
      </c>
      <c r="T3327" s="2" t="s">
        <v>253</v>
      </c>
      <c r="U3327" s="2"/>
      <c r="V3327" s="2"/>
    </row>
    <row r="3328" spans="1:22" ht="14.25" customHeight="1">
      <c r="A3328" s="20" t="s">
        <v>16958</v>
      </c>
      <c r="B3328" s="20" t="s">
        <v>3735</v>
      </c>
      <c r="C3328" s="20" t="s">
        <v>12324</v>
      </c>
      <c r="D3328" s="20" t="s">
        <v>254</v>
      </c>
      <c r="E3328" s="20" t="s">
        <v>96</v>
      </c>
      <c r="F3328" s="20" t="s">
        <v>16959</v>
      </c>
      <c r="G3328" s="20" t="s">
        <v>2046</v>
      </c>
      <c r="H3328" s="20" t="s">
        <v>16960</v>
      </c>
      <c r="I3328" s="20"/>
      <c r="J3328" s="20"/>
      <c r="K3328" s="20"/>
      <c r="L3328" s="20" t="s">
        <v>16945</v>
      </c>
      <c r="M3328" s="20" t="s">
        <v>59</v>
      </c>
      <c r="N3328" s="20"/>
      <c r="O3328" s="20"/>
      <c r="P3328" s="20" t="s">
        <v>16946</v>
      </c>
      <c r="Q3328" s="20" t="s">
        <v>2051</v>
      </c>
      <c r="R3328" s="2"/>
      <c r="S3328" s="2" t="s">
        <v>6528</v>
      </c>
      <c r="T3328" s="2" t="s">
        <v>253</v>
      </c>
      <c r="U3328" s="2"/>
      <c r="V3328" s="2"/>
    </row>
    <row r="3329" spans="1:22" ht="14.25" customHeight="1">
      <c r="A3329" s="20" t="s">
        <v>16961</v>
      </c>
      <c r="B3329" s="20" t="s">
        <v>3589</v>
      </c>
      <c r="C3329" s="20" t="s">
        <v>3572</v>
      </c>
      <c r="D3329" s="20" t="s">
        <v>254</v>
      </c>
      <c r="E3329" s="20" t="s">
        <v>96</v>
      </c>
      <c r="F3329" s="20" t="s">
        <v>16125</v>
      </c>
      <c r="G3329" s="20" t="s">
        <v>2046</v>
      </c>
      <c r="H3329" s="20" t="s">
        <v>16962</v>
      </c>
      <c r="I3329" s="20"/>
      <c r="J3329" s="20"/>
      <c r="K3329" s="20"/>
      <c r="L3329" s="20"/>
      <c r="M3329" s="20" t="s">
        <v>1566</v>
      </c>
      <c r="N3329" s="20"/>
      <c r="O3329" s="20"/>
      <c r="P3329" s="20" t="s">
        <v>16946</v>
      </c>
      <c r="Q3329" s="20" t="s">
        <v>2051</v>
      </c>
      <c r="R3329" s="2" t="s">
        <v>2067</v>
      </c>
      <c r="S3329" s="2" t="s">
        <v>6528</v>
      </c>
      <c r="T3329" s="2" t="s">
        <v>253</v>
      </c>
      <c r="U3329" s="2"/>
      <c r="V3329" s="2"/>
    </row>
    <row r="3330" spans="1:22" ht="14.25" customHeight="1">
      <c r="A3330" s="20" t="s">
        <v>16963</v>
      </c>
      <c r="B3330" s="20" t="s">
        <v>12750</v>
      </c>
      <c r="C3330" s="20" t="s">
        <v>16964</v>
      </c>
      <c r="D3330" s="20" t="s">
        <v>254</v>
      </c>
      <c r="E3330" s="20" t="s">
        <v>96</v>
      </c>
      <c r="F3330" s="20" t="s">
        <v>16965</v>
      </c>
      <c r="G3330" s="20" t="s">
        <v>2046</v>
      </c>
      <c r="H3330" s="20" t="s">
        <v>16966</v>
      </c>
      <c r="I3330" s="20"/>
      <c r="J3330" s="20"/>
      <c r="K3330" s="20"/>
      <c r="L3330" s="20" t="s">
        <v>16945</v>
      </c>
      <c r="M3330" s="20" t="s">
        <v>1566</v>
      </c>
      <c r="N3330" s="20"/>
      <c r="O3330" s="20"/>
      <c r="P3330" s="20" t="s">
        <v>16946</v>
      </c>
      <c r="Q3330" s="20" t="s">
        <v>2051</v>
      </c>
      <c r="R3330" s="2" t="s">
        <v>2067</v>
      </c>
      <c r="S3330" s="2" t="s">
        <v>6528</v>
      </c>
      <c r="T3330" s="2" t="s">
        <v>253</v>
      </c>
      <c r="U3330" s="2"/>
      <c r="V3330" s="2"/>
    </row>
    <row r="3331" spans="1:22" ht="14.25" customHeight="1">
      <c r="A3331" s="20" t="s">
        <v>16967</v>
      </c>
      <c r="B3331" s="20" t="s">
        <v>2611</v>
      </c>
      <c r="C3331" s="20" t="s">
        <v>16968</v>
      </c>
      <c r="D3331" s="20" t="s">
        <v>254</v>
      </c>
      <c r="E3331" s="20" t="s">
        <v>96</v>
      </c>
      <c r="F3331" s="20" t="s">
        <v>16969</v>
      </c>
      <c r="G3331" s="20" t="s">
        <v>2046</v>
      </c>
      <c r="H3331" s="20" t="s">
        <v>16970</v>
      </c>
      <c r="I3331" s="20"/>
      <c r="J3331" s="20" t="s">
        <v>16971</v>
      </c>
      <c r="K3331" s="20"/>
      <c r="L3331" s="20"/>
      <c r="M3331" s="20" t="s">
        <v>59</v>
      </c>
      <c r="N3331" s="20"/>
      <c r="O3331" s="20"/>
      <c r="P3331" s="20" t="s">
        <v>16946</v>
      </c>
      <c r="Q3331" s="20" t="s">
        <v>2051</v>
      </c>
      <c r="R3331" s="2"/>
      <c r="S3331" s="2" t="s">
        <v>6528</v>
      </c>
      <c r="T3331" s="2" t="s">
        <v>253</v>
      </c>
      <c r="U3331" s="2"/>
      <c r="V3331" s="2"/>
    </row>
    <row r="3332" spans="1:22" ht="14.25" customHeight="1">
      <c r="A3332" s="20" t="s">
        <v>16972</v>
      </c>
      <c r="B3332" s="20" t="s">
        <v>4346</v>
      </c>
      <c r="C3332" s="20" t="s">
        <v>16973</v>
      </c>
      <c r="D3332" s="20" t="s">
        <v>1718</v>
      </c>
      <c r="E3332" s="20" t="s">
        <v>96</v>
      </c>
      <c r="F3332" s="20" t="s">
        <v>16974</v>
      </c>
      <c r="G3332" s="20" t="s">
        <v>2046</v>
      </c>
      <c r="H3332" s="20" t="s">
        <v>16975</v>
      </c>
      <c r="I3332" s="20"/>
      <c r="J3332" s="20"/>
      <c r="K3332" s="20"/>
      <c r="L3332" s="20" t="s">
        <v>16976</v>
      </c>
      <c r="M3332" s="20" t="s">
        <v>1566</v>
      </c>
      <c r="N3332" s="20"/>
      <c r="O3332" s="20"/>
      <c r="P3332" s="20" t="s">
        <v>16977</v>
      </c>
      <c r="Q3332" s="20" t="s">
        <v>2051</v>
      </c>
      <c r="R3332" s="2" t="s">
        <v>2067</v>
      </c>
      <c r="S3332" s="2" t="s">
        <v>6528</v>
      </c>
      <c r="T3332" s="2" t="s">
        <v>173</v>
      </c>
      <c r="U3332" s="2"/>
      <c r="V3332" s="2"/>
    </row>
    <row r="3333" spans="1:22" ht="14.25" customHeight="1">
      <c r="A3333" s="20" t="s">
        <v>16978</v>
      </c>
      <c r="B3333" s="20" t="s">
        <v>3859</v>
      </c>
      <c r="C3333" s="20" t="s">
        <v>4561</v>
      </c>
      <c r="D3333" s="20" t="s">
        <v>1718</v>
      </c>
      <c r="E3333" s="20" t="s">
        <v>96</v>
      </c>
      <c r="F3333" s="20" t="s">
        <v>16979</v>
      </c>
      <c r="G3333" s="20" t="s">
        <v>2046</v>
      </c>
      <c r="H3333" s="20" t="s">
        <v>16980</v>
      </c>
      <c r="I3333" s="20" t="s">
        <v>16981</v>
      </c>
      <c r="J3333" s="20"/>
      <c r="K3333" s="20"/>
      <c r="L3333" s="20" t="s">
        <v>16976</v>
      </c>
      <c r="M3333" s="20" t="s">
        <v>1566</v>
      </c>
      <c r="N3333" s="20"/>
      <c r="O3333" s="20"/>
      <c r="P3333" s="20" t="s">
        <v>16977</v>
      </c>
      <c r="Q3333" s="20" t="s">
        <v>2051</v>
      </c>
      <c r="R3333" s="2" t="s">
        <v>2067</v>
      </c>
      <c r="S3333" s="2" t="s">
        <v>6528</v>
      </c>
      <c r="T3333" s="2" t="s">
        <v>173</v>
      </c>
      <c r="U3333" s="2"/>
      <c r="V3333" s="2"/>
    </row>
    <row r="3334" spans="1:22" ht="14.25" customHeight="1">
      <c r="A3334" s="20" t="s">
        <v>16982</v>
      </c>
      <c r="B3334" s="20" t="s">
        <v>16983</v>
      </c>
      <c r="C3334" s="20" t="s">
        <v>16984</v>
      </c>
      <c r="D3334" s="20" t="s">
        <v>1718</v>
      </c>
      <c r="E3334" s="20" t="s">
        <v>96</v>
      </c>
      <c r="F3334" s="20" t="s">
        <v>16985</v>
      </c>
      <c r="G3334" s="20" t="s">
        <v>2046</v>
      </c>
      <c r="H3334" s="20" t="s">
        <v>16986</v>
      </c>
      <c r="I3334" s="20"/>
      <c r="J3334" s="20"/>
      <c r="K3334" s="20"/>
      <c r="L3334" s="20" t="s">
        <v>16976</v>
      </c>
      <c r="M3334" s="20" t="s">
        <v>1566</v>
      </c>
      <c r="N3334" s="20"/>
      <c r="O3334" s="20"/>
      <c r="P3334" s="20" t="s">
        <v>16977</v>
      </c>
      <c r="Q3334" s="20" t="s">
        <v>2051</v>
      </c>
      <c r="R3334" s="2" t="s">
        <v>2067</v>
      </c>
      <c r="S3334" s="2" t="s">
        <v>6528</v>
      </c>
      <c r="T3334" s="2" t="s">
        <v>173</v>
      </c>
      <c r="U3334" s="2"/>
      <c r="V3334" s="2"/>
    </row>
    <row r="3335" spans="1:22" ht="14.25" customHeight="1">
      <c r="A3335" s="20" t="s">
        <v>16987</v>
      </c>
      <c r="B3335" s="20" t="s">
        <v>2354</v>
      </c>
      <c r="C3335" s="20" t="s">
        <v>8296</v>
      </c>
      <c r="D3335" s="20" t="s">
        <v>1718</v>
      </c>
      <c r="E3335" s="20" t="s">
        <v>96</v>
      </c>
      <c r="F3335" s="20" t="s">
        <v>16988</v>
      </c>
      <c r="G3335" s="20" t="s">
        <v>2046</v>
      </c>
      <c r="H3335" s="20" t="s">
        <v>16989</v>
      </c>
      <c r="I3335" s="20"/>
      <c r="J3335" s="20"/>
      <c r="K3335" s="20"/>
      <c r="L3335" s="20" t="s">
        <v>16976</v>
      </c>
      <c r="M3335" s="20" t="s">
        <v>1566</v>
      </c>
      <c r="N3335" s="20"/>
      <c r="O3335" s="20"/>
      <c r="P3335" s="20" t="s">
        <v>16977</v>
      </c>
      <c r="Q3335" s="20" t="s">
        <v>2051</v>
      </c>
      <c r="R3335" s="2" t="s">
        <v>2067</v>
      </c>
      <c r="S3335" s="2" t="s">
        <v>6528</v>
      </c>
      <c r="T3335" s="2" t="s">
        <v>173</v>
      </c>
      <c r="U3335" s="2"/>
      <c r="V3335" s="2"/>
    </row>
    <row r="3336" spans="1:22" ht="14.25" customHeight="1">
      <c r="A3336" s="20" t="s">
        <v>16990</v>
      </c>
      <c r="B3336" s="20" t="s">
        <v>15465</v>
      </c>
      <c r="C3336" s="20" t="s">
        <v>16991</v>
      </c>
      <c r="D3336" s="20" t="s">
        <v>1718</v>
      </c>
      <c r="E3336" s="20" t="s">
        <v>96</v>
      </c>
      <c r="F3336" s="20" t="s">
        <v>16992</v>
      </c>
      <c r="G3336" s="20" t="s">
        <v>2046</v>
      </c>
      <c r="H3336" s="20" t="s">
        <v>16993</v>
      </c>
      <c r="I3336" s="20"/>
      <c r="J3336" s="20"/>
      <c r="K3336" s="20"/>
      <c r="L3336" s="20" t="s">
        <v>16976</v>
      </c>
      <c r="M3336" s="20" t="s">
        <v>1566</v>
      </c>
      <c r="N3336" s="20"/>
      <c r="O3336" s="20"/>
      <c r="P3336" s="20" t="s">
        <v>16977</v>
      </c>
      <c r="Q3336" s="20" t="s">
        <v>2051</v>
      </c>
      <c r="R3336" s="2" t="s">
        <v>2067</v>
      </c>
      <c r="S3336" s="2" t="s">
        <v>6528</v>
      </c>
      <c r="T3336" s="2" t="s">
        <v>173</v>
      </c>
      <c r="U3336" s="2"/>
      <c r="V3336" s="2"/>
    </row>
    <row r="3337" spans="1:22" ht="14.25" customHeight="1">
      <c r="A3337" s="20" t="s">
        <v>16994</v>
      </c>
      <c r="B3337" s="20" t="s">
        <v>8733</v>
      </c>
      <c r="C3337" s="20" t="s">
        <v>2559</v>
      </c>
      <c r="D3337" s="20" t="s">
        <v>1718</v>
      </c>
      <c r="E3337" s="20" t="s">
        <v>96</v>
      </c>
      <c r="F3337" s="20" t="s">
        <v>6583</v>
      </c>
      <c r="G3337" s="20" t="s">
        <v>2046</v>
      </c>
      <c r="H3337" s="20" t="s">
        <v>16995</v>
      </c>
      <c r="I3337" s="20"/>
      <c r="J3337" s="20"/>
      <c r="K3337" s="20"/>
      <c r="L3337" s="20" t="s">
        <v>16976</v>
      </c>
      <c r="M3337" s="20" t="s">
        <v>6585</v>
      </c>
      <c r="N3337" s="20"/>
      <c r="O3337" s="20"/>
      <c r="P3337" s="20" t="s">
        <v>16977</v>
      </c>
      <c r="Q3337" s="20" t="s">
        <v>2051</v>
      </c>
      <c r="R3337" s="2"/>
      <c r="S3337" s="16" t="s">
        <v>6586</v>
      </c>
      <c r="T3337" s="2" t="s">
        <v>173</v>
      </c>
      <c r="U3337" s="2"/>
      <c r="V3337" s="2"/>
    </row>
    <row r="3338" spans="1:22" ht="14.25" customHeight="1">
      <c r="A3338" s="20" t="s">
        <v>16996</v>
      </c>
      <c r="B3338" s="20" t="s">
        <v>4551</v>
      </c>
      <c r="C3338" s="20" t="s">
        <v>16997</v>
      </c>
      <c r="D3338" s="20" t="s">
        <v>1718</v>
      </c>
      <c r="E3338" s="20" t="s">
        <v>96</v>
      </c>
      <c r="F3338" s="20" t="s">
        <v>16998</v>
      </c>
      <c r="G3338" s="20" t="s">
        <v>2046</v>
      </c>
      <c r="H3338" s="20" t="s">
        <v>16999</v>
      </c>
      <c r="I3338" s="20" t="s">
        <v>17000</v>
      </c>
      <c r="J3338" s="20"/>
      <c r="K3338" s="20"/>
      <c r="L3338" s="20" t="s">
        <v>16976</v>
      </c>
      <c r="M3338" s="20" t="s">
        <v>59</v>
      </c>
      <c r="N3338" s="20"/>
      <c r="O3338" s="20"/>
      <c r="P3338" s="20" t="s">
        <v>16977</v>
      </c>
      <c r="Q3338" s="20" t="s">
        <v>2051</v>
      </c>
      <c r="R3338" s="2"/>
      <c r="S3338" s="2" t="s">
        <v>6528</v>
      </c>
      <c r="T3338" s="2" t="s">
        <v>173</v>
      </c>
      <c r="U3338" s="2"/>
      <c r="V3338" s="2"/>
    </row>
    <row r="3339" spans="1:22" ht="14.25" customHeight="1">
      <c r="A3339" s="20" t="s">
        <v>17001</v>
      </c>
      <c r="B3339" s="20" t="s">
        <v>17002</v>
      </c>
      <c r="C3339" s="20" t="s">
        <v>17003</v>
      </c>
      <c r="D3339" s="20" t="s">
        <v>1718</v>
      </c>
      <c r="E3339" s="20" t="s">
        <v>96</v>
      </c>
      <c r="F3339" s="20" t="s">
        <v>17004</v>
      </c>
      <c r="G3339" s="20" t="s">
        <v>2046</v>
      </c>
      <c r="H3339" s="20" t="s">
        <v>17005</v>
      </c>
      <c r="I3339" s="20"/>
      <c r="J3339" s="20"/>
      <c r="K3339" s="20"/>
      <c r="L3339" s="20" t="s">
        <v>16976</v>
      </c>
      <c r="M3339" s="20" t="s">
        <v>1566</v>
      </c>
      <c r="N3339" s="20"/>
      <c r="O3339" s="20"/>
      <c r="P3339" s="20" t="s">
        <v>16977</v>
      </c>
      <c r="Q3339" s="20" t="s">
        <v>2051</v>
      </c>
      <c r="R3339" s="2" t="s">
        <v>2067</v>
      </c>
      <c r="S3339" s="2" t="s">
        <v>6528</v>
      </c>
      <c r="T3339" s="2" t="s">
        <v>173</v>
      </c>
      <c r="U3339" s="2"/>
      <c r="V3339" s="2"/>
    </row>
    <row r="3340" spans="1:22" ht="14.25" customHeight="1">
      <c r="A3340" s="20" t="s">
        <v>17006</v>
      </c>
      <c r="B3340" s="20" t="s">
        <v>4862</v>
      </c>
      <c r="C3340" s="20" t="s">
        <v>3402</v>
      </c>
      <c r="D3340" s="20" t="s">
        <v>1718</v>
      </c>
      <c r="E3340" s="20" t="s">
        <v>96</v>
      </c>
      <c r="F3340" s="20" t="s">
        <v>1717</v>
      </c>
      <c r="G3340" s="20" t="s">
        <v>2046</v>
      </c>
      <c r="H3340" s="20" t="s">
        <v>17007</v>
      </c>
      <c r="I3340" s="20"/>
      <c r="J3340" s="20"/>
      <c r="K3340" s="20"/>
      <c r="L3340" s="20" t="s">
        <v>16976</v>
      </c>
      <c r="M3340" s="20"/>
      <c r="N3340" s="20"/>
      <c r="O3340" s="20"/>
      <c r="P3340" s="20" t="s">
        <v>16977</v>
      </c>
      <c r="Q3340" s="20" t="s">
        <v>2051</v>
      </c>
      <c r="R3340" s="2"/>
      <c r="S3340" s="16" t="s">
        <v>6563</v>
      </c>
      <c r="T3340" s="2" t="s">
        <v>173</v>
      </c>
      <c r="U3340" s="2"/>
      <c r="V3340" s="2"/>
    </row>
    <row r="3341" spans="1:22" ht="14.25" customHeight="1">
      <c r="A3341" s="20" t="s">
        <v>17008</v>
      </c>
      <c r="B3341" s="20" t="s">
        <v>4682</v>
      </c>
      <c r="C3341" s="20" t="s">
        <v>17009</v>
      </c>
      <c r="D3341" s="20" t="s">
        <v>1718</v>
      </c>
      <c r="E3341" s="20" t="s">
        <v>96</v>
      </c>
      <c r="F3341" s="20" t="s">
        <v>17010</v>
      </c>
      <c r="G3341" s="20" t="s">
        <v>2046</v>
      </c>
      <c r="H3341" s="20" t="s">
        <v>17011</v>
      </c>
      <c r="I3341" s="20"/>
      <c r="J3341" s="20"/>
      <c r="K3341" s="20"/>
      <c r="L3341" s="20" t="s">
        <v>16976</v>
      </c>
      <c r="M3341" s="20" t="s">
        <v>1566</v>
      </c>
      <c r="N3341" s="20"/>
      <c r="O3341" s="20"/>
      <c r="P3341" s="20" t="s">
        <v>16977</v>
      </c>
      <c r="Q3341" s="20" t="s">
        <v>2051</v>
      </c>
      <c r="R3341" s="2" t="s">
        <v>2067</v>
      </c>
      <c r="S3341" s="2" t="s">
        <v>6553</v>
      </c>
      <c r="T3341" s="2" t="s">
        <v>173</v>
      </c>
      <c r="U3341" s="2"/>
      <c r="V3341" s="2"/>
    </row>
    <row r="3342" spans="1:22" ht="14.25" customHeight="1">
      <c r="A3342" s="20" t="s">
        <v>17012</v>
      </c>
      <c r="B3342" s="20" t="s">
        <v>4440</v>
      </c>
      <c r="C3342" s="20" t="s">
        <v>17013</v>
      </c>
      <c r="D3342" s="20" t="s">
        <v>1718</v>
      </c>
      <c r="E3342" s="20" t="s">
        <v>96</v>
      </c>
      <c r="F3342" s="20" t="s">
        <v>17014</v>
      </c>
      <c r="G3342" s="20" t="s">
        <v>2046</v>
      </c>
      <c r="H3342" s="20" t="s">
        <v>17015</v>
      </c>
      <c r="I3342" s="20" t="s">
        <v>17016</v>
      </c>
      <c r="J3342" s="20"/>
      <c r="K3342" s="20"/>
      <c r="L3342" s="20" t="s">
        <v>16976</v>
      </c>
      <c r="M3342" s="20" t="s">
        <v>59</v>
      </c>
      <c r="N3342" s="20"/>
      <c r="O3342" s="20"/>
      <c r="P3342" s="20" t="s">
        <v>16977</v>
      </c>
      <c r="Q3342" s="20" t="s">
        <v>2051</v>
      </c>
      <c r="R3342" s="2"/>
      <c r="S3342" s="2" t="s">
        <v>6528</v>
      </c>
      <c r="T3342" s="2" t="s">
        <v>173</v>
      </c>
      <c r="U3342" s="2"/>
      <c r="V3342" s="2"/>
    </row>
    <row r="3343" spans="1:22" ht="14.25" customHeight="1">
      <c r="A3343" s="20" t="s">
        <v>17017</v>
      </c>
      <c r="B3343" s="20" t="s">
        <v>17018</v>
      </c>
      <c r="C3343" s="20" t="s">
        <v>17019</v>
      </c>
      <c r="D3343" s="20" t="s">
        <v>1718</v>
      </c>
      <c r="E3343" s="20" t="s">
        <v>96</v>
      </c>
      <c r="F3343" s="20" t="s">
        <v>1742</v>
      </c>
      <c r="G3343" s="20" t="s">
        <v>2046</v>
      </c>
      <c r="H3343" s="20" t="s">
        <v>17020</v>
      </c>
      <c r="I3343" s="20" t="s">
        <v>17021</v>
      </c>
      <c r="J3343" s="20"/>
      <c r="K3343" s="20"/>
      <c r="L3343" s="20" t="s">
        <v>16976</v>
      </c>
      <c r="M3343" s="20"/>
      <c r="N3343" s="20"/>
      <c r="O3343" s="20"/>
      <c r="P3343" s="20" t="s">
        <v>16977</v>
      </c>
      <c r="Q3343" s="20" t="s">
        <v>2051</v>
      </c>
      <c r="R3343" s="2"/>
      <c r="S3343" s="16" t="s">
        <v>6563</v>
      </c>
      <c r="T3343" s="2" t="s">
        <v>173</v>
      </c>
      <c r="U3343" s="2"/>
      <c r="V3343" s="2"/>
    </row>
    <row r="3344" spans="1:22" ht="14.25" customHeight="1">
      <c r="A3344" s="20" t="s">
        <v>17022</v>
      </c>
      <c r="B3344" s="20" t="s">
        <v>8339</v>
      </c>
      <c r="C3344" s="20" t="s">
        <v>17023</v>
      </c>
      <c r="D3344" s="20" t="s">
        <v>1718</v>
      </c>
      <c r="E3344" s="20" t="s">
        <v>96</v>
      </c>
      <c r="F3344" s="20" t="s">
        <v>17024</v>
      </c>
      <c r="G3344" s="20" t="s">
        <v>2046</v>
      </c>
      <c r="H3344" s="20" t="s">
        <v>17025</v>
      </c>
      <c r="I3344" s="20" t="s">
        <v>17026</v>
      </c>
      <c r="J3344" s="20"/>
      <c r="K3344" s="20" t="s">
        <v>16976</v>
      </c>
      <c r="L3344" s="20" t="s">
        <v>16976</v>
      </c>
      <c r="M3344" s="20" t="s">
        <v>59</v>
      </c>
      <c r="N3344" s="20"/>
      <c r="O3344" s="20"/>
      <c r="P3344" s="20" t="s">
        <v>16977</v>
      </c>
      <c r="Q3344" s="20" t="s">
        <v>2051</v>
      </c>
      <c r="R3344" s="2"/>
      <c r="S3344" s="2" t="s">
        <v>6528</v>
      </c>
      <c r="T3344" s="2" t="s">
        <v>173</v>
      </c>
      <c r="U3344" s="2"/>
      <c r="V3344" s="2"/>
    </row>
    <row r="3345" spans="1:22" ht="14.25" customHeight="1">
      <c r="A3345" s="20" t="s">
        <v>17027</v>
      </c>
      <c r="B3345" s="20" t="s">
        <v>3804</v>
      </c>
      <c r="C3345" s="20" t="s">
        <v>17028</v>
      </c>
      <c r="D3345" s="20" t="s">
        <v>1718</v>
      </c>
      <c r="E3345" s="20" t="s">
        <v>96</v>
      </c>
      <c r="F3345" s="20" t="s">
        <v>17029</v>
      </c>
      <c r="G3345" s="20" t="s">
        <v>2046</v>
      </c>
      <c r="H3345" s="20" t="s">
        <v>17030</v>
      </c>
      <c r="I3345" s="20"/>
      <c r="J3345" s="20"/>
      <c r="K3345" s="20"/>
      <c r="L3345" s="20" t="s">
        <v>16976</v>
      </c>
      <c r="M3345" s="20" t="s">
        <v>59</v>
      </c>
      <c r="N3345" s="20"/>
      <c r="O3345" s="20"/>
      <c r="P3345" s="20" t="s">
        <v>16977</v>
      </c>
      <c r="Q3345" s="20" t="s">
        <v>2051</v>
      </c>
      <c r="R3345" s="2"/>
      <c r="S3345" s="2" t="s">
        <v>6528</v>
      </c>
      <c r="T3345" s="2" t="s">
        <v>173</v>
      </c>
      <c r="U3345" s="2"/>
      <c r="V3345" s="2"/>
    </row>
    <row r="3346" spans="1:22" ht="14.25" customHeight="1">
      <c r="A3346" s="20" t="s">
        <v>17031</v>
      </c>
      <c r="B3346" s="20" t="s">
        <v>17032</v>
      </c>
      <c r="C3346" s="20" t="s">
        <v>17033</v>
      </c>
      <c r="D3346" s="20" t="s">
        <v>1718</v>
      </c>
      <c r="E3346" s="20" t="s">
        <v>96</v>
      </c>
      <c r="F3346" s="20" t="s">
        <v>17034</v>
      </c>
      <c r="G3346" s="20" t="s">
        <v>2046</v>
      </c>
      <c r="H3346" s="20" t="s">
        <v>17035</v>
      </c>
      <c r="I3346" s="20" t="s">
        <v>17036</v>
      </c>
      <c r="J3346" s="20"/>
      <c r="K3346" s="20"/>
      <c r="L3346" s="20" t="s">
        <v>16976</v>
      </c>
      <c r="M3346" s="20" t="s">
        <v>59</v>
      </c>
      <c r="N3346" s="20"/>
      <c r="O3346" s="20"/>
      <c r="P3346" s="20" t="s">
        <v>16977</v>
      </c>
      <c r="Q3346" s="20" t="s">
        <v>2051</v>
      </c>
      <c r="R3346" s="2"/>
      <c r="S3346" s="2" t="s">
        <v>6528</v>
      </c>
      <c r="T3346" s="2" t="s">
        <v>173</v>
      </c>
      <c r="U3346" s="2"/>
      <c r="V3346" s="2"/>
    </row>
    <row r="3347" spans="1:22" ht="14.25" customHeight="1">
      <c r="A3347" s="20" t="s">
        <v>17037</v>
      </c>
      <c r="B3347" s="20" t="s">
        <v>9706</v>
      </c>
      <c r="C3347" s="20" t="s">
        <v>17038</v>
      </c>
      <c r="D3347" s="20" t="s">
        <v>1718</v>
      </c>
      <c r="E3347" s="20" t="s">
        <v>96</v>
      </c>
      <c r="F3347" s="20" t="s">
        <v>17039</v>
      </c>
      <c r="G3347" s="20" t="s">
        <v>2046</v>
      </c>
      <c r="H3347" s="20" t="s">
        <v>17040</v>
      </c>
      <c r="I3347" s="20"/>
      <c r="J3347" s="20"/>
      <c r="K3347" s="20"/>
      <c r="L3347" s="20" t="s">
        <v>16976</v>
      </c>
      <c r="M3347" s="20" t="s">
        <v>1566</v>
      </c>
      <c r="N3347" s="20"/>
      <c r="O3347" s="20"/>
      <c r="P3347" s="20" t="s">
        <v>16977</v>
      </c>
      <c r="Q3347" s="20" t="s">
        <v>2051</v>
      </c>
      <c r="R3347" s="2" t="s">
        <v>2067</v>
      </c>
      <c r="S3347" s="2" t="s">
        <v>6528</v>
      </c>
      <c r="T3347" s="2" t="s">
        <v>173</v>
      </c>
      <c r="U3347" s="2"/>
      <c r="V3347" s="2"/>
    </row>
    <row r="3348" spans="1:22" ht="14.25" customHeight="1">
      <c r="A3348" s="20" t="s">
        <v>17041</v>
      </c>
      <c r="B3348" s="20" t="s">
        <v>17042</v>
      </c>
      <c r="C3348" s="20" t="s">
        <v>17043</v>
      </c>
      <c r="D3348" s="20" t="s">
        <v>1718</v>
      </c>
      <c r="E3348" s="20" t="s">
        <v>96</v>
      </c>
      <c r="F3348" s="20" t="s">
        <v>1784</v>
      </c>
      <c r="G3348" s="20" t="s">
        <v>2046</v>
      </c>
      <c r="H3348" s="20" t="s">
        <v>17044</v>
      </c>
      <c r="I3348" s="20" t="s">
        <v>17045</v>
      </c>
      <c r="J3348" s="20"/>
      <c r="K3348" s="20"/>
      <c r="L3348" s="20" t="s">
        <v>16976</v>
      </c>
      <c r="M3348" s="20"/>
      <c r="N3348" s="20"/>
      <c r="O3348" s="20"/>
      <c r="P3348" s="20" t="s">
        <v>16977</v>
      </c>
      <c r="Q3348" s="20" t="s">
        <v>2051</v>
      </c>
      <c r="R3348" s="2"/>
      <c r="S3348" s="16" t="s">
        <v>6563</v>
      </c>
      <c r="T3348" s="2" t="s">
        <v>173</v>
      </c>
      <c r="U3348" s="2"/>
      <c r="V3348" s="2"/>
    </row>
    <row r="3349" spans="1:22" ht="14.25" customHeight="1">
      <c r="A3349" s="20" t="s">
        <v>17046</v>
      </c>
      <c r="B3349" s="20" t="s">
        <v>7708</v>
      </c>
      <c r="C3349" s="20" t="s">
        <v>17047</v>
      </c>
      <c r="D3349" s="20" t="s">
        <v>1718</v>
      </c>
      <c r="E3349" s="20" t="s">
        <v>96</v>
      </c>
      <c r="F3349" s="20" t="s">
        <v>17048</v>
      </c>
      <c r="G3349" s="20" t="s">
        <v>2046</v>
      </c>
      <c r="H3349" s="20" t="s">
        <v>17049</v>
      </c>
      <c r="I3349" s="20" t="s">
        <v>17050</v>
      </c>
      <c r="J3349" s="20"/>
      <c r="K3349" s="20"/>
      <c r="L3349" s="20" t="s">
        <v>16976</v>
      </c>
      <c r="M3349" s="20" t="s">
        <v>1566</v>
      </c>
      <c r="N3349" s="20"/>
      <c r="O3349" s="20"/>
      <c r="P3349" s="20" t="s">
        <v>16977</v>
      </c>
      <c r="Q3349" s="20" t="s">
        <v>2051</v>
      </c>
      <c r="R3349" s="2" t="s">
        <v>2067</v>
      </c>
      <c r="S3349" s="2" t="s">
        <v>6528</v>
      </c>
      <c r="T3349" s="2" t="s">
        <v>173</v>
      </c>
      <c r="U3349" s="2"/>
      <c r="V3349" s="2"/>
    </row>
    <row r="3350" spans="1:22" ht="14.25" customHeight="1">
      <c r="A3350" s="20"/>
      <c r="B3350" s="20" t="s">
        <v>4943</v>
      </c>
      <c r="C3350" s="20" t="s">
        <v>17051</v>
      </c>
      <c r="D3350" s="20" t="s">
        <v>104</v>
      </c>
      <c r="E3350" s="20" t="s">
        <v>96</v>
      </c>
      <c r="F3350" s="20" t="s">
        <v>1872</v>
      </c>
      <c r="G3350" s="20" t="s">
        <v>2046</v>
      </c>
      <c r="H3350" s="20" t="s">
        <v>17052</v>
      </c>
      <c r="I3350" s="20"/>
      <c r="J3350" s="20" t="s">
        <v>17053</v>
      </c>
      <c r="K3350" s="20"/>
      <c r="L3350" s="20"/>
      <c r="M3350" s="20"/>
      <c r="N3350" s="20"/>
      <c r="O3350" s="20"/>
      <c r="P3350" s="20" t="s">
        <v>17054</v>
      </c>
      <c r="Q3350" s="20" t="s">
        <v>2051</v>
      </c>
      <c r="R3350" s="2"/>
      <c r="S3350" s="16" t="s">
        <v>6563</v>
      </c>
      <c r="T3350" s="2" t="s">
        <v>103</v>
      </c>
      <c r="U3350" s="2"/>
      <c r="V3350" s="2"/>
    </row>
    <row r="3351" spans="1:22" ht="14.25" customHeight="1">
      <c r="A3351" s="20"/>
      <c r="B3351" s="20" t="s">
        <v>2896</v>
      </c>
      <c r="C3351" s="20" t="s">
        <v>17055</v>
      </c>
      <c r="D3351" s="20" t="s">
        <v>104</v>
      </c>
      <c r="E3351" s="20" t="s">
        <v>96</v>
      </c>
      <c r="F3351" s="20" t="s">
        <v>17056</v>
      </c>
      <c r="G3351" s="20" t="s">
        <v>2046</v>
      </c>
      <c r="H3351" s="20" t="s">
        <v>17057</v>
      </c>
      <c r="I3351" s="20"/>
      <c r="J3351" s="20" t="s">
        <v>17058</v>
      </c>
      <c r="K3351" s="20"/>
      <c r="L3351" s="20"/>
      <c r="M3351" s="20" t="s">
        <v>1566</v>
      </c>
      <c r="N3351" s="20"/>
      <c r="O3351" s="20"/>
      <c r="P3351" s="20" t="s">
        <v>17054</v>
      </c>
      <c r="Q3351" s="20" t="s">
        <v>2051</v>
      </c>
      <c r="R3351" s="2" t="s">
        <v>2052</v>
      </c>
      <c r="S3351" s="2" t="s">
        <v>6528</v>
      </c>
      <c r="T3351" s="2" t="s">
        <v>103</v>
      </c>
      <c r="U3351" s="2"/>
      <c r="V3351" s="2"/>
    </row>
    <row r="3352" spans="1:22" ht="14.25" customHeight="1">
      <c r="A3352" s="20"/>
      <c r="B3352" s="20" t="s">
        <v>5088</v>
      </c>
      <c r="C3352" s="20" t="s">
        <v>13746</v>
      </c>
      <c r="D3352" s="20" t="s">
        <v>104</v>
      </c>
      <c r="E3352" s="20" t="s">
        <v>96</v>
      </c>
      <c r="F3352" s="20" t="s">
        <v>17059</v>
      </c>
      <c r="G3352" s="20" t="s">
        <v>2046</v>
      </c>
      <c r="H3352" s="20" t="s">
        <v>17060</v>
      </c>
      <c r="I3352" s="20"/>
      <c r="J3352" s="20" t="s">
        <v>17061</v>
      </c>
      <c r="K3352" s="20"/>
      <c r="L3352" s="20"/>
      <c r="M3352" s="20" t="s">
        <v>1566</v>
      </c>
      <c r="N3352" s="20"/>
      <c r="O3352" s="20"/>
      <c r="P3352" s="20" t="s">
        <v>17054</v>
      </c>
      <c r="Q3352" s="20" t="s">
        <v>2051</v>
      </c>
      <c r="R3352" s="2" t="s">
        <v>2052</v>
      </c>
      <c r="S3352" s="2" t="s">
        <v>6528</v>
      </c>
      <c r="T3352" s="2" t="s">
        <v>103</v>
      </c>
      <c r="U3352" s="2"/>
      <c r="V3352" s="2"/>
    </row>
    <row r="3353" spans="1:22" ht="14.25" customHeight="1">
      <c r="A3353" s="20"/>
      <c r="B3353" s="20" t="s">
        <v>5243</v>
      </c>
      <c r="C3353" s="20" t="s">
        <v>17062</v>
      </c>
      <c r="D3353" s="20" t="s">
        <v>104</v>
      </c>
      <c r="E3353" s="20" t="s">
        <v>96</v>
      </c>
      <c r="F3353" s="20" t="s">
        <v>1870</v>
      </c>
      <c r="G3353" s="20" t="s">
        <v>2046</v>
      </c>
      <c r="H3353" s="20" t="s">
        <v>17063</v>
      </c>
      <c r="I3353" s="20"/>
      <c r="J3353" s="20" t="s">
        <v>17064</v>
      </c>
      <c r="K3353" s="20"/>
      <c r="L3353" s="20"/>
      <c r="M3353" s="20"/>
      <c r="N3353" s="20"/>
      <c r="O3353" s="20"/>
      <c r="P3353" s="20" t="s">
        <v>17054</v>
      </c>
      <c r="Q3353" s="20" t="s">
        <v>2051</v>
      </c>
      <c r="R3353" s="2"/>
      <c r="S3353" s="16" t="s">
        <v>6563</v>
      </c>
      <c r="T3353" s="2" t="s">
        <v>103</v>
      </c>
      <c r="U3353" s="2"/>
      <c r="V3353" s="2"/>
    </row>
    <row r="3354" spans="1:22" ht="14.25" customHeight="1">
      <c r="A3354" s="20" t="s">
        <v>17065</v>
      </c>
      <c r="B3354" s="20" t="s">
        <v>17066</v>
      </c>
      <c r="C3354" s="20" t="s">
        <v>17067</v>
      </c>
      <c r="D3354" s="20" t="s">
        <v>104</v>
      </c>
      <c r="E3354" s="20" t="s">
        <v>96</v>
      </c>
      <c r="F3354" s="20" t="s">
        <v>1659</v>
      </c>
      <c r="G3354" s="20" t="s">
        <v>2046</v>
      </c>
      <c r="H3354" s="20" t="s">
        <v>17068</v>
      </c>
      <c r="I3354" s="20" t="s">
        <v>17069</v>
      </c>
      <c r="J3354" s="20" t="s">
        <v>17070</v>
      </c>
      <c r="K3354" s="20" t="s">
        <v>17071</v>
      </c>
      <c r="L3354" s="20"/>
      <c r="M3354" s="20" t="s">
        <v>59</v>
      </c>
      <c r="N3354" s="20"/>
      <c r="O3354" s="20"/>
      <c r="P3354" s="20" t="s">
        <v>17054</v>
      </c>
      <c r="Q3354" s="20" t="s">
        <v>2051</v>
      </c>
      <c r="R3354" s="2"/>
      <c r="S3354" s="16" t="s">
        <v>6863</v>
      </c>
      <c r="T3354" s="2" t="s">
        <v>103</v>
      </c>
      <c r="U3354" s="2"/>
      <c r="V3354" s="2"/>
    </row>
    <row r="3355" spans="1:22" ht="14.25" customHeight="1">
      <c r="A3355" s="20"/>
      <c r="B3355" s="20" t="s">
        <v>17072</v>
      </c>
      <c r="C3355" s="20" t="s">
        <v>16733</v>
      </c>
      <c r="D3355" s="20" t="s">
        <v>104</v>
      </c>
      <c r="E3355" s="20" t="s">
        <v>96</v>
      </c>
      <c r="F3355" s="20" t="s">
        <v>17073</v>
      </c>
      <c r="G3355" s="20" t="s">
        <v>2046</v>
      </c>
      <c r="H3355" s="20" t="s">
        <v>17074</v>
      </c>
      <c r="I3355" s="20"/>
      <c r="J3355" s="20" t="s">
        <v>17075</v>
      </c>
      <c r="K3355" s="20"/>
      <c r="L3355" s="20"/>
      <c r="M3355" s="20" t="s">
        <v>1566</v>
      </c>
      <c r="N3355" s="20"/>
      <c r="O3355" s="20"/>
      <c r="P3355" s="20" t="s">
        <v>17054</v>
      </c>
      <c r="Q3355" s="20" t="s">
        <v>2051</v>
      </c>
      <c r="R3355" s="2" t="s">
        <v>2052</v>
      </c>
      <c r="S3355" s="2" t="s">
        <v>6679</v>
      </c>
      <c r="T3355" s="2" t="s">
        <v>103</v>
      </c>
      <c r="U3355" s="2"/>
      <c r="V3355" s="2"/>
    </row>
    <row r="3356" spans="1:22" ht="14.25" customHeight="1">
      <c r="A3356" s="20"/>
      <c r="B3356" s="20" t="s">
        <v>17076</v>
      </c>
      <c r="C3356" s="20" t="s">
        <v>17077</v>
      </c>
      <c r="D3356" s="20" t="s">
        <v>104</v>
      </c>
      <c r="E3356" s="20" t="s">
        <v>96</v>
      </c>
      <c r="F3356" s="20" t="s">
        <v>17078</v>
      </c>
      <c r="G3356" s="20" t="s">
        <v>2046</v>
      </c>
      <c r="H3356" s="20" t="s">
        <v>17079</v>
      </c>
      <c r="I3356" s="20"/>
      <c r="J3356" s="20" t="s">
        <v>17080</v>
      </c>
      <c r="K3356" s="20"/>
      <c r="L3356" s="20"/>
      <c r="M3356" s="20" t="s">
        <v>1566</v>
      </c>
      <c r="N3356" s="20"/>
      <c r="O3356" s="20"/>
      <c r="P3356" s="20" t="s">
        <v>17054</v>
      </c>
      <c r="Q3356" s="20" t="s">
        <v>2051</v>
      </c>
      <c r="R3356" s="2" t="s">
        <v>2052</v>
      </c>
      <c r="S3356" s="2" t="s">
        <v>6553</v>
      </c>
      <c r="T3356" s="2" t="s">
        <v>103</v>
      </c>
      <c r="U3356" s="2"/>
      <c r="V3356" s="2"/>
    </row>
    <row r="3357" spans="1:22" ht="14.25" customHeight="1">
      <c r="A3357" s="20"/>
      <c r="B3357" s="20" t="s">
        <v>4637</v>
      </c>
      <c r="C3357" s="20" t="s">
        <v>5449</v>
      </c>
      <c r="D3357" s="20" t="s">
        <v>104</v>
      </c>
      <c r="E3357" s="20" t="s">
        <v>96</v>
      </c>
      <c r="F3357" s="20" t="s">
        <v>17081</v>
      </c>
      <c r="G3357" s="20" t="s">
        <v>2046</v>
      </c>
      <c r="H3357" s="20" t="s">
        <v>17082</v>
      </c>
      <c r="I3357" s="20"/>
      <c r="J3357" s="20" t="s">
        <v>17083</v>
      </c>
      <c r="K3357" s="20"/>
      <c r="L3357" s="20"/>
      <c r="M3357" s="20" t="s">
        <v>1566</v>
      </c>
      <c r="N3357" s="20"/>
      <c r="O3357" s="20"/>
      <c r="P3357" s="20" t="s">
        <v>17054</v>
      </c>
      <c r="Q3357" s="20" t="s">
        <v>2051</v>
      </c>
      <c r="R3357" s="2" t="s">
        <v>3993</v>
      </c>
      <c r="S3357" s="2" t="s">
        <v>6553</v>
      </c>
      <c r="T3357" s="2" t="s">
        <v>103</v>
      </c>
      <c r="U3357" s="2"/>
      <c r="V3357" s="2"/>
    </row>
    <row r="3358" spans="1:22" ht="14.25" customHeight="1">
      <c r="A3358" s="20"/>
      <c r="B3358" s="20" t="s">
        <v>4637</v>
      </c>
      <c r="C3358" s="20" t="s">
        <v>3089</v>
      </c>
      <c r="D3358" s="20" t="s">
        <v>104</v>
      </c>
      <c r="E3358" s="20" t="s">
        <v>96</v>
      </c>
      <c r="F3358" s="20" t="s">
        <v>17084</v>
      </c>
      <c r="G3358" s="20" t="s">
        <v>2046</v>
      </c>
      <c r="H3358" s="20" t="s">
        <v>17085</v>
      </c>
      <c r="I3358" s="20"/>
      <c r="J3358" s="20" t="s">
        <v>17086</v>
      </c>
      <c r="K3358" s="20"/>
      <c r="L3358" s="20"/>
      <c r="M3358" s="20" t="s">
        <v>1566</v>
      </c>
      <c r="N3358" s="20"/>
      <c r="O3358" s="20"/>
      <c r="P3358" s="20" t="s">
        <v>17054</v>
      </c>
      <c r="Q3358" s="20" t="s">
        <v>2051</v>
      </c>
      <c r="R3358" s="2" t="s">
        <v>2052</v>
      </c>
      <c r="S3358" s="2" t="s">
        <v>6528</v>
      </c>
      <c r="T3358" s="2" t="s">
        <v>103</v>
      </c>
      <c r="U3358" s="2"/>
      <c r="V3358" s="2"/>
    </row>
    <row r="3359" spans="1:22" ht="14.25" customHeight="1">
      <c r="A3359" s="20"/>
      <c r="B3359" s="20" t="s">
        <v>4637</v>
      </c>
      <c r="C3359" s="20" t="s">
        <v>3495</v>
      </c>
      <c r="D3359" s="20" t="s">
        <v>104</v>
      </c>
      <c r="E3359" s="20" t="s">
        <v>96</v>
      </c>
      <c r="F3359" s="20" t="s">
        <v>17087</v>
      </c>
      <c r="G3359" s="20" t="s">
        <v>2046</v>
      </c>
      <c r="H3359" s="20" t="s">
        <v>17088</v>
      </c>
      <c r="I3359" s="20"/>
      <c r="J3359" s="20" t="s">
        <v>17089</v>
      </c>
      <c r="K3359" s="20"/>
      <c r="L3359" s="20"/>
      <c r="M3359" s="20" t="s">
        <v>1566</v>
      </c>
      <c r="N3359" s="20"/>
      <c r="O3359" s="20"/>
      <c r="P3359" s="20" t="s">
        <v>17054</v>
      </c>
      <c r="Q3359" s="20" t="s">
        <v>2051</v>
      </c>
      <c r="R3359" s="2" t="s">
        <v>2052</v>
      </c>
      <c r="S3359" s="2" t="s">
        <v>6528</v>
      </c>
      <c r="T3359" s="2" t="s">
        <v>103</v>
      </c>
      <c r="U3359" s="2"/>
      <c r="V3359" s="2"/>
    </row>
    <row r="3360" spans="1:22" ht="14.25" customHeight="1">
      <c r="A3360" s="20"/>
      <c r="B3360" s="20" t="s">
        <v>4440</v>
      </c>
      <c r="C3360" s="20" t="s">
        <v>5879</v>
      </c>
      <c r="D3360" s="20" t="s">
        <v>104</v>
      </c>
      <c r="E3360" s="20" t="s">
        <v>96</v>
      </c>
      <c r="F3360" s="20" t="s">
        <v>1818</v>
      </c>
      <c r="G3360" s="20" t="s">
        <v>2046</v>
      </c>
      <c r="H3360" s="20" t="s">
        <v>17090</v>
      </c>
      <c r="I3360" s="20"/>
      <c r="J3360" s="20" t="s">
        <v>17091</v>
      </c>
      <c r="K3360" s="20"/>
      <c r="L3360" s="20"/>
      <c r="M3360" s="20"/>
      <c r="N3360" s="20"/>
      <c r="O3360" s="20"/>
      <c r="P3360" s="20" t="s">
        <v>17054</v>
      </c>
      <c r="Q3360" s="20" t="s">
        <v>2051</v>
      </c>
      <c r="R3360" s="2"/>
      <c r="S3360" s="16" t="s">
        <v>6563</v>
      </c>
      <c r="T3360" s="2" t="s">
        <v>103</v>
      </c>
      <c r="U3360" s="2"/>
      <c r="V3360" s="2"/>
    </row>
    <row r="3361" spans="1:22" ht="14.25" customHeight="1">
      <c r="A3361" s="20"/>
      <c r="B3361" s="20" t="s">
        <v>4594</v>
      </c>
      <c r="C3361" s="20" t="s">
        <v>12478</v>
      </c>
      <c r="D3361" s="20" t="s">
        <v>104</v>
      </c>
      <c r="E3361" s="20" t="s">
        <v>96</v>
      </c>
      <c r="F3361" s="20" t="s">
        <v>4083</v>
      </c>
      <c r="G3361" s="20" t="s">
        <v>2046</v>
      </c>
      <c r="H3361" s="20" t="s">
        <v>17092</v>
      </c>
      <c r="I3361" s="20"/>
      <c r="J3361" s="20" t="s">
        <v>17093</v>
      </c>
      <c r="K3361" s="20"/>
      <c r="L3361" s="20"/>
      <c r="M3361" s="20" t="s">
        <v>1566</v>
      </c>
      <c r="N3361" s="20"/>
      <c r="O3361" s="20"/>
      <c r="P3361" s="20" t="s">
        <v>17054</v>
      </c>
      <c r="Q3361" s="20" t="s">
        <v>2051</v>
      </c>
      <c r="R3361" s="2" t="s">
        <v>2052</v>
      </c>
      <c r="S3361" s="2" t="s">
        <v>6528</v>
      </c>
      <c r="T3361" s="2" t="s">
        <v>103</v>
      </c>
      <c r="U3361" s="2"/>
      <c r="V3361" s="2"/>
    </row>
    <row r="3362" spans="1:22" ht="14.25" customHeight="1">
      <c r="A3362" s="20"/>
      <c r="B3362" s="20" t="s">
        <v>13739</v>
      </c>
      <c r="C3362" s="20" t="s">
        <v>7817</v>
      </c>
      <c r="D3362" s="20" t="s">
        <v>104</v>
      </c>
      <c r="E3362" s="20" t="s">
        <v>96</v>
      </c>
      <c r="F3362" s="20" t="s">
        <v>17094</v>
      </c>
      <c r="G3362" s="20" t="s">
        <v>2046</v>
      </c>
      <c r="H3362" s="20" t="s">
        <v>17095</v>
      </c>
      <c r="I3362" s="20"/>
      <c r="J3362" s="20" t="s">
        <v>17096</v>
      </c>
      <c r="K3362" s="20"/>
      <c r="L3362" s="20"/>
      <c r="M3362" s="20" t="s">
        <v>1566</v>
      </c>
      <c r="N3362" s="20"/>
      <c r="O3362" s="20"/>
      <c r="P3362" s="20" t="s">
        <v>17054</v>
      </c>
      <c r="Q3362" s="20" t="s">
        <v>2051</v>
      </c>
      <c r="R3362" s="2" t="s">
        <v>2052</v>
      </c>
      <c r="S3362" s="2" t="s">
        <v>6528</v>
      </c>
      <c r="T3362" s="2" t="s">
        <v>103</v>
      </c>
      <c r="U3362" s="2"/>
      <c r="V3362" s="2"/>
    </row>
    <row r="3363" spans="1:22" ht="14.25" customHeight="1">
      <c r="A3363" s="20"/>
      <c r="B3363" s="20" t="s">
        <v>3896</v>
      </c>
      <c r="C3363" s="20" t="s">
        <v>3222</v>
      </c>
      <c r="D3363" s="20" t="s">
        <v>104</v>
      </c>
      <c r="E3363" s="20" t="s">
        <v>96</v>
      </c>
      <c r="F3363" s="20" t="s">
        <v>1927</v>
      </c>
      <c r="G3363" s="20" t="s">
        <v>2046</v>
      </c>
      <c r="H3363" s="20" t="s">
        <v>17097</v>
      </c>
      <c r="I3363" s="20"/>
      <c r="J3363" s="20"/>
      <c r="K3363" s="20"/>
      <c r="L3363" s="20"/>
      <c r="M3363" s="20"/>
      <c r="N3363" s="20"/>
      <c r="O3363" s="20"/>
      <c r="P3363" s="20" t="s">
        <v>17054</v>
      </c>
      <c r="Q3363" s="20" t="s">
        <v>2051</v>
      </c>
      <c r="R3363" s="2"/>
      <c r="S3363" s="16" t="s">
        <v>6563</v>
      </c>
      <c r="T3363" s="2" t="s">
        <v>103</v>
      </c>
      <c r="U3363" s="2"/>
      <c r="V3363" s="2"/>
    </row>
    <row r="3364" spans="1:22" ht="14.25" customHeight="1">
      <c r="A3364" s="20"/>
      <c r="B3364" s="20" t="s">
        <v>3875</v>
      </c>
      <c r="C3364" s="20" t="s">
        <v>17098</v>
      </c>
      <c r="D3364" s="20" t="s">
        <v>104</v>
      </c>
      <c r="E3364" s="20" t="s">
        <v>96</v>
      </c>
      <c r="F3364" s="20" t="s">
        <v>17099</v>
      </c>
      <c r="G3364" s="20" t="s">
        <v>2046</v>
      </c>
      <c r="H3364" s="20" t="s">
        <v>17100</v>
      </c>
      <c r="I3364" s="20"/>
      <c r="J3364" s="20" t="s">
        <v>17101</v>
      </c>
      <c r="K3364" s="20"/>
      <c r="L3364" s="20"/>
      <c r="M3364" s="20" t="s">
        <v>1566</v>
      </c>
      <c r="N3364" s="20"/>
      <c r="O3364" s="20"/>
      <c r="P3364" s="20" t="s">
        <v>17054</v>
      </c>
      <c r="Q3364" s="20" t="s">
        <v>2051</v>
      </c>
      <c r="R3364" s="2" t="s">
        <v>2052</v>
      </c>
      <c r="S3364" s="2" t="s">
        <v>6679</v>
      </c>
      <c r="T3364" s="2" t="s">
        <v>103</v>
      </c>
      <c r="U3364" s="2"/>
      <c r="V3364" s="2"/>
    </row>
    <row r="3365" spans="1:22" ht="14.25" customHeight="1">
      <c r="A3365" s="20"/>
      <c r="B3365" s="20" t="s">
        <v>5690</v>
      </c>
      <c r="C3365" s="20" t="s">
        <v>17102</v>
      </c>
      <c r="D3365" s="20" t="s">
        <v>104</v>
      </c>
      <c r="E3365" s="20" t="s">
        <v>96</v>
      </c>
      <c r="F3365" s="20" t="s">
        <v>17103</v>
      </c>
      <c r="G3365" s="20" t="s">
        <v>2046</v>
      </c>
      <c r="H3365" s="20" t="s">
        <v>17104</v>
      </c>
      <c r="I3365" s="20"/>
      <c r="J3365" s="20" t="s">
        <v>17105</v>
      </c>
      <c r="K3365" s="20"/>
      <c r="L3365" s="20"/>
      <c r="M3365" s="20" t="s">
        <v>1566</v>
      </c>
      <c r="N3365" s="20"/>
      <c r="O3365" s="20"/>
      <c r="P3365" s="20" t="s">
        <v>17054</v>
      </c>
      <c r="Q3365" s="20" t="s">
        <v>2051</v>
      </c>
      <c r="R3365" s="2" t="s">
        <v>2052</v>
      </c>
      <c r="S3365" s="2" t="s">
        <v>6528</v>
      </c>
      <c r="T3365" s="2" t="s">
        <v>103</v>
      </c>
      <c r="U3365" s="2"/>
      <c r="V3365" s="2"/>
    </row>
    <row r="3366" spans="1:22" ht="14.25" customHeight="1">
      <c r="A3366" s="20"/>
      <c r="B3366" s="20" t="s">
        <v>3735</v>
      </c>
      <c r="C3366" s="20" t="s">
        <v>9012</v>
      </c>
      <c r="D3366" s="20" t="s">
        <v>104</v>
      </c>
      <c r="E3366" s="20" t="s">
        <v>96</v>
      </c>
      <c r="F3366" s="20" t="s">
        <v>1871</v>
      </c>
      <c r="G3366" s="20" t="s">
        <v>2046</v>
      </c>
      <c r="H3366" s="20" t="s">
        <v>17106</v>
      </c>
      <c r="I3366" s="20"/>
      <c r="J3366" s="20" t="s">
        <v>17107</v>
      </c>
      <c r="K3366" s="20"/>
      <c r="L3366" s="20"/>
      <c r="M3366" s="20"/>
      <c r="N3366" s="20"/>
      <c r="O3366" s="20"/>
      <c r="P3366" s="20" t="s">
        <v>17054</v>
      </c>
      <c r="Q3366" s="20" t="s">
        <v>2051</v>
      </c>
      <c r="R3366" s="2"/>
      <c r="S3366" s="16" t="s">
        <v>6563</v>
      </c>
      <c r="T3366" s="2" t="s">
        <v>103</v>
      </c>
      <c r="U3366" s="2"/>
      <c r="V3366" s="2"/>
    </row>
    <row r="3367" spans="1:22" ht="14.25" customHeight="1">
      <c r="A3367" s="20"/>
      <c r="B3367" s="20" t="s">
        <v>3560</v>
      </c>
      <c r="C3367" s="20" t="s">
        <v>17108</v>
      </c>
      <c r="D3367" s="20" t="s">
        <v>104</v>
      </c>
      <c r="E3367" s="20" t="s">
        <v>96</v>
      </c>
      <c r="F3367" s="20" t="s">
        <v>17109</v>
      </c>
      <c r="G3367" s="20" t="s">
        <v>2046</v>
      </c>
      <c r="H3367" s="20" t="s">
        <v>17110</v>
      </c>
      <c r="I3367" s="20"/>
      <c r="J3367" s="20" t="s">
        <v>17111</v>
      </c>
      <c r="K3367" s="20"/>
      <c r="L3367" s="20"/>
      <c r="M3367" s="20" t="s">
        <v>1566</v>
      </c>
      <c r="N3367" s="20"/>
      <c r="O3367" s="20"/>
      <c r="P3367" s="20" t="s">
        <v>17054</v>
      </c>
      <c r="Q3367" s="20" t="s">
        <v>2051</v>
      </c>
      <c r="R3367" s="2" t="s">
        <v>3993</v>
      </c>
      <c r="S3367" s="2" t="s">
        <v>6528</v>
      </c>
      <c r="T3367" s="2" t="s">
        <v>103</v>
      </c>
      <c r="U3367" s="2"/>
      <c r="V3367" s="2"/>
    </row>
    <row r="3368" spans="1:22" ht="14.25" customHeight="1">
      <c r="A3368" s="20"/>
      <c r="B3368" s="20" t="s">
        <v>9269</v>
      </c>
      <c r="C3368" s="20" t="s">
        <v>9715</v>
      </c>
      <c r="D3368" s="20" t="s">
        <v>104</v>
      </c>
      <c r="E3368" s="20" t="s">
        <v>96</v>
      </c>
      <c r="F3368" s="20" t="s">
        <v>17112</v>
      </c>
      <c r="G3368" s="20" t="s">
        <v>2046</v>
      </c>
      <c r="H3368" s="20" t="s">
        <v>17113</v>
      </c>
      <c r="I3368" s="20"/>
      <c r="J3368" s="20" t="s">
        <v>17114</v>
      </c>
      <c r="K3368" s="20"/>
      <c r="L3368" s="20"/>
      <c r="M3368" s="20" t="s">
        <v>1566</v>
      </c>
      <c r="N3368" s="20"/>
      <c r="O3368" s="20"/>
      <c r="P3368" s="20" t="s">
        <v>17054</v>
      </c>
      <c r="Q3368" s="20" t="s">
        <v>2051</v>
      </c>
      <c r="R3368" s="2" t="s">
        <v>2052</v>
      </c>
      <c r="S3368" s="2" t="s">
        <v>6553</v>
      </c>
      <c r="T3368" s="2" t="s">
        <v>103</v>
      </c>
      <c r="U3368" s="2"/>
      <c r="V3368" s="2"/>
    </row>
    <row r="3369" spans="1:22" ht="14.25" customHeight="1">
      <c r="A3369" s="20"/>
      <c r="B3369" s="20" t="s">
        <v>12150</v>
      </c>
      <c r="C3369" s="20" t="s">
        <v>4257</v>
      </c>
      <c r="D3369" s="20" t="s">
        <v>104</v>
      </c>
      <c r="E3369" s="20" t="s">
        <v>96</v>
      </c>
      <c r="F3369" s="20" t="s">
        <v>1911</v>
      </c>
      <c r="G3369" s="20" t="s">
        <v>2046</v>
      </c>
      <c r="H3369" s="20" t="s">
        <v>17115</v>
      </c>
      <c r="I3369" s="20"/>
      <c r="J3369" s="20" t="s">
        <v>17116</v>
      </c>
      <c r="K3369" s="20"/>
      <c r="L3369" s="20"/>
      <c r="M3369" s="20"/>
      <c r="N3369" s="20"/>
      <c r="O3369" s="20"/>
      <c r="P3369" s="20" t="s">
        <v>17054</v>
      </c>
      <c r="Q3369" s="20" t="s">
        <v>2051</v>
      </c>
      <c r="R3369" s="2"/>
      <c r="S3369" s="16" t="s">
        <v>6563</v>
      </c>
      <c r="T3369" s="2" t="s">
        <v>103</v>
      </c>
      <c r="U3369" s="2"/>
      <c r="V3369" s="2"/>
    </row>
    <row r="3370" spans="1:22" ht="14.25" customHeight="1">
      <c r="A3370" s="20"/>
      <c r="B3370" s="20" t="s">
        <v>17117</v>
      </c>
      <c r="C3370" s="20" t="s">
        <v>17118</v>
      </c>
      <c r="D3370" s="20" t="s">
        <v>104</v>
      </c>
      <c r="E3370" s="20" t="s">
        <v>96</v>
      </c>
      <c r="F3370" s="20" t="s">
        <v>1676</v>
      </c>
      <c r="G3370" s="20" t="s">
        <v>2046</v>
      </c>
      <c r="H3370" s="20" t="s">
        <v>17119</v>
      </c>
      <c r="I3370" s="20"/>
      <c r="J3370" s="20" t="s">
        <v>17120</v>
      </c>
      <c r="K3370" s="20"/>
      <c r="L3370" s="20"/>
      <c r="M3370" s="20"/>
      <c r="N3370" s="20"/>
      <c r="O3370" s="20"/>
      <c r="P3370" s="20" t="s">
        <v>17054</v>
      </c>
      <c r="Q3370" s="20" t="s">
        <v>2051</v>
      </c>
      <c r="R3370" s="2"/>
      <c r="S3370" s="16" t="s">
        <v>6563</v>
      </c>
      <c r="T3370" s="2" t="s">
        <v>103</v>
      </c>
      <c r="U3370" s="2"/>
      <c r="V3370" s="2"/>
    </row>
    <row r="3371" spans="1:22" ht="14.25" customHeight="1">
      <c r="A3371" s="20"/>
      <c r="B3371" s="20" t="s">
        <v>3057</v>
      </c>
      <c r="C3371" s="20" t="s">
        <v>17121</v>
      </c>
      <c r="D3371" s="20" t="s">
        <v>104</v>
      </c>
      <c r="E3371" s="20" t="s">
        <v>96</v>
      </c>
      <c r="F3371" s="20" t="s">
        <v>17073</v>
      </c>
      <c r="G3371" s="20" t="s">
        <v>2046</v>
      </c>
      <c r="H3371" s="20" t="s">
        <v>17122</v>
      </c>
      <c r="I3371" s="20"/>
      <c r="J3371" s="20" t="s">
        <v>17123</v>
      </c>
      <c r="K3371" s="20"/>
      <c r="L3371" s="20"/>
      <c r="M3371" s="20" t="s">
        <v>1566</v>
      </c>
      <c r="N3371" s="20"/>
      <c r="O3371" s="20"/>
      <c r="P3371" s="20" t="s">
        <v>17054</v>
      </c>
      <c r="Q3371" s="20" t="s">
        <v>2051</v>
      </c>
      <c r="R3371" s="2" t="s">
        <v>2052</v>
      </c>
      <c r="S3371" s="2" t="s">
        <v>6679</v>
      </c>
      <c r="T3371" s="2" t="s">
        <v>103</v>
      </c>
      <c r="U3371" s="2"/>
      <c r="V3371" s="2"/>
    </row>
    <row r="3372" spans="1:22" ht="14.25" customHeight="1">
      <c r="A3372" s="20"/>
      <c r="B3372" s="20" t="s">
        <v>17124</v>
      </c>
      <c r="C3372" s="20" t="s">
        <v>6388</v>
      </c>
      <c r="D3372" s="20" t="s">
        <v>104</v>
      </c>
      <c r="E3372" s="20" t="s">
        <v>96</v>
      </c>
      <c r="F3372" s="20" t="s">
        <v>17073</v>
      </c>
      <c r="G3372" s="20" t="s">
        <v>2046</v>
      </c>
      <c r="H3372" s="20" t="s">
        <v>17125</v>
      </c>
      <c r="I3372" s="20"/>
      <c r="J3372" s="20" t="s">
        <v>17126</v>
      </c>
      <c r="K3372" s="20"/>
      <c r="L3372" s="20"/>
      <c r="M3372" s="20" t="s">
        <v>1566</v>
      </c>
      <c r="N3372" s="20"/>
      <c r="O3372" s="20"/>
      <c r="P3372" s="20" t="s">
        <v>17054</v>
      </c>
      <c r="Q3372" s="20" t="s">
        <v>2051</v>
      </c>
      <c r="R3372" s="2" t="s">
        <v>2052</v>
      </c>
      <c r="S3372" s="2" t="s">
        <v>6679</v>
      </c>
      <c r="T3372" s="2" t="s">
        <v>103</v>
      </c>
      <c r="U3372" s="2"/>
      <c r="V3372" s="2"/>
    </row>
    <row r="3373" spans="1:22" ht="14.25" customHeight="1">
      <c r="A3373" s="20"/>
      <c r="B3373" s="20" t="s">
        <v>2805</v>
      </c>
      <c r="C3373" s="20" t="s">
        <v>17127</v>
      </c>
      <c r="D3373" s="20" t="s">
        <v>104</v>
      </c>
      <c r="E3373" s="20" t="s">
        <v>96</v>
      </c>
      <c r="F3373" s="20" t="s">
        <v>1819</v>
      </c>
      <c r="G3373" s="20" t="s">
        <v>2046</v>
      </c>
      <c r="H3373" s="20" t="s">
        <v>17128</v>
      </c>
      <c r="I3373" s="20"/>
      <c r="J3373" s="20"/>
      <c r="K3373" s="20"/>
      <c r="L3373" s="20"/>
      <c r="M3373" s="20"/>
      <c r="N3373" s="20"/>
      <c r="O3373" s="20"/>
      <c r="P3373" s="20" t="s">
        <v>17054</v>
      </c>
      <c r="Q3373" s="20" t="s">
        <v>2051</v>
      </c>
      <c r="R3373" s="2"/>
      <c r="S3373" s="16" t="s">
        <v>6563</v>
      </c>
      <c r="T3373" s="2" t="s">
        <v>103</v>
      </c>
      <c r="U3373" s="2"/>
      <c r="V3373" s="2"/>
    </row>
    <row r="3374" spans="1:22" ht="14.25" customHeight="1">
      <c r="A3374" s="20"/>
      <c r="B3374" s="20" t="s">
        <v>2585</v>
      </c>
      <c r="C3374" s="20" t="s">
        <v>17129</v>
      </c>
      <c r="D3374" s="20" t="s">
        <v>104</v>
      </c>
      <c r="E3374" s="20" t="s">
        <v>96</v>
      </c>
      <c r="F3374" s="20" t="s">
        <v>17130</v>
      </c>
      <c r="G3374" s="20" t="s">
        <v>2046</v>
      </c>
      <c r="H3374" s="20" t="s">
        <v>17131</v>
      </c>
      <c r="I3374" s="20"/>
      <c r="J3374" s="20" t="s">
        <v>17132</v>
      </c>
      <c r="K3374" s="20"/>
      <c r="L3374" s="20"/>
      <c r="M3374" s="20" t="s">
        <v>6585</v>
      </c>
      <c r="N3374" s="20"/>
      <c r="O3374" s="20"/>
      <c r="P3374" s="20" t="s">
        <v>17054</v>
      </c>
      <c r="Q3374" s="20" t="s">
        <v>2051</v>
      </c>
      <c r="R3374" s="2"/>
      <c r="S3374" s="16" t="s">
        <v>6586</v>
      </c>
      <c r="T3374" s="2" t="s">
        <v>103</v>
      </c>
      <c r="U3374" s="2"/>
      <c r="V3374" s="2"/>
    </row>
    <row r="3375" spans="1:22" ht="14.25" customHeight="1">
      <c r="A3375" s="20"/>
      <c r="B3375" s="20" t="s">
        <v>17133</v>
      </c>
      <c r="C3375" s="20" t="s">
        <v>17134</v>
      </c>
      <c r="D3375" s="20" t="s">
        <v>104</v>
      </c>
      <c r="E3375" s="20" t="s">
        <v>96</v>
      </c>
      <c r="F3375" s="20" t="s">
        <v>1875</v>
      </c>
      <c r="G3375" s="20" t="s">
        <v>2046</v>
      </c>
      <c r="H3375" s="20" t="s">
        <v>17135</v>
      </c>
      <c r="I3375" s="20"/>
      <c r="J3375" s="20" t="s">
        <v>17136</v>
      </c>
      <c r="K3375" s="20"/>
      <c r="L3375" s="20"/>
      <c r="M3375" s="20"/>
      <c r="N3375" s="20"/>
      <c r="O3375" s="20"/>
      <c r="P3375" s="20" t="s">
        <v>17054</v>
      </c>
      <c r="Q3375" s="20" t="s">
        <v>2051</v>
      </c>
      <c r="R3375" s="2"/>
      <c r="S3375" s="16" t="s">
        <v>6563</v>
      </c>
      <c r="T3375" s="2" t="s">
        <v>103</v>
      </c>
      <c r="U3375" s="2"/>
      <c r="V3375" s="2"/>
    </row>
    <row r="3376" spans="1:22" ht="14.25" customHeight="1">
      <c r="A3376" s="20"/>
      <c r="B3376" s="20" t="s">
        <v>2585</v>
      </c>
      <c r="C3376" s="20" t="s">
        <v>17137</v>
      </c>
      <c r="D3376" s="20" t="s">
        <v>104</v>
      </c>
      <c r="E3376" s="20" t="s">
        <v>96</v>
      </c>
      <c r="F3376" s="20" t="s">
        <v>1878</v>
      </c>
      <c r="G3376" s="20" t="s">
        <v>2046</v>
      </c>
      <c r="H3376" s="20" t="s">
        <v>17138</v>
      </c>
      <c r="I3376" s="20"/>
      <c r="J3376" s="20" t="s">
        <v>17139</v>
      </c>
      <c r="K3376" s="20"/>
      <c r="L3376" s="20"/>
      <c r="M3376" s="20"/>
      <c r="N3376" s="20"/>
      <c r="O3376" s="20"/>
      <c r="P3376" s="20" t="s">
        <v>17054</v>
      </c>
      <c r="Q3376" s="20" t="s">
        <v>2051</v>
      </c>
      <c r="R3376" s="2"/>
      <c r="S3376" s="16" t="s">
        <v>6563</v>
      </c>
      <c r="T3376" s="2" t="s">
        <v>103</v>
      </c>
      <c r="U3376" s="2"/>
      <c r="V3376" s="2"/>
    </row>
    <row r="3377" spans="1:22" ht="14.25" customHeight="1">
      <c r="A3377" s="20"/>
      <c r="B3377" s="20" t="s">
        <v>13514</v>
      </c>
      <c r="C3377" s="20" t="s">
        <v>17140</v>
      </c>
      <c r="D3377" s="20" t="s">
        <v>104</v>
      </c>
      <c r="E3377" s="20" t="s">
        <v>96</v>
      </c>
      <c r="F3377" s="20" t="s">
        <v>1843</v>
      </c>
      <c r="G3377" s="20" t="s">
        <v>2046</v>
      </c>
      <c r="H3377" s="20" t="s">
        <v>17141</v>
      </c>
      <c r="I3377" s="20"/>
      <c r="J3377" s="20" t="s">
        <v>17142</v>
      </c>
      <c r="K3377" s="20"/>
      <c r="L3377" s="20"/>
      <c r="M3377" s="20"/>
      <c r="N3377" s="20"/>
      <c r="O3377" s="20"/>
      <c r="P3377" s="20" t="s">
        <v>17054</v>
      </c>
      <c r="Q3377" s="20" t="s">
        <v>2051</v>
      </c>
      <c r="R3377" s="2"/>
      <c r="S3377" s="16" t="s">
        <v>6563</v>
      </c>
      <c r="T3377" s="2" t="s">
        <v>103</v>
      </c>
      <c r="U3377" s="2"/>
      <c r="V3377" s="2"/>
    </row>
    <row r="3378" spans="1:22" ht="14.25" customHeight="1">
      <c r="A3378" s="20" t="s">
        <v>17143</v>
      </c>
      <c r="B3378" s="20" t="s">
        <v>17144</v>
      </c>
      <c r="C3378" s="20" t="s">
        <v>17145</v>
      </c>
      <c r="D3378" s="20" t="s">
        <v>104</v>
      </c>
      <c r="E3378" s="20" t="s">
        <v>96</v>
      </c>
      <c r="F3378" s="20" t="s">
        <v>3997</v>
      </c>
      <c r="G3378" s="20" t="s">
        <v>2046</v>
      </c>
      <c r="H3378" s="20" t="s">
        <v>17146</v>
      </c>
      <c r="I3378" s="20"/>
      <c r="J3378" s="20"/>
      <c r="K3378" s="20" t="s">
        <v>17071</v>
      </c>
      <c r="L3378" s="20"/>
      <c r="M3378" s="20" t="s">
        <v>59</v>
      </c>
      <c r="N3378" s="20"/>
      <c r="O3378" s="20"/>
      <c r="P3378" s="20" t="s">
        <v>17054</v>
      </c>
      <c r="Q3378" s="20" t="s">
        <v>2051</v>
      </c>
      <c r="R3378" s="2"/>
      <c r="S3378" s="2" t="s">
        <v>6528</v>
      </c>
      <c r="T3378" s="2" t="s">
        <v>103</v>
      </c>
      <c r="U3378" s="2"/>
      <c r="V3378" s="2"/>
    </row>
    <row r="3379" spans="1:22" ht="14.25" customHeight="1">
      <c r="A3379" s="20" t="s">
        <v>17147</v>
      </c>
      <c r="B3379" s="20" t="s">
        <v>4114</v>
      </c>
      <c r="C3379" s="20" t="s">
        <v>17148</v>
      </c>
      <c r="D3379" s="20" t="s">
        <v>104</v>
      </c>
      <c r="E3379" s="20" t="s">
        <v>96</v>
      </c>
      <c r="F3379" s="20" t="s">
        <v>3997</v>
      </c>
      <c r="G3379" s="20" t="s">
        <v>2046</v>
      </c>
      <c r="H3379" s="20" t="s">
        <v>17149</v>
      </c>
      <c r="I3379" s="20"/>
      <c r="J3379" s="20"/>
      <c r="K3379" s="20" t="s">
        <v>17071</v>
      </c>
      <c r="L3379" s="20"/>
      <c r="M3379" s="20" t="s">
        <v>59</v>
      </c>
      <c r="N3379" s="20"/>
      <c r="O3379" s="20"/>
      <c r="P3379" s="20" t="s">
        <v>17054</v>
      </c>
      <c r="Q3379" s="20" t="s">
        <v>2051</v>
      </c>
      <c r="R3379" s="2"/>
      <c r="S3379" s="2" t="s">
        <v>6528</v>
      </c>
      <c r="T3379" s="2" t="s">
        <v>103</v>
      </c>
      <c r="U3379" s="2"/>
      <c r="V3379" s="2"/>
    </row>
    <row r="3380" spans="1:22" ht="14.25" customHeight="1">
      <c r="A3380" s="20" t="s">
        <v>17150</v>
      </c>
      <c r="B3380" s="20" t="s">
        <v>4637</v>
      </c>
      <c r="C3380" s="20" t="s">
        <v>17151</v>
      </c>
      <c r="D3380" s="20" t="s">
        <v>104</v>
      </c>
      <c r="E3380" s="20" t="s">
        <v>96</v>
      </c>
      <c r="F3380" s="20" t="s">
        <v>1681</v>
      </c>
      <c r="G3380" s="20" t="s">
        <v>2046</v>
      </c>
      <c r="H3380" s="20" t="s">
        <v>17152</v>
      </c>
      <c r="I3380" s="20" t="s">
        <v>17153</v>
      </c>
      <c r="J3380" s="20"/>
      <c r="K3380" s="20" t="s">
        <v>17071</v>
      </c>
      <c r="L3380" s="20"/>
      <c r="M3380" s="20"/>
      <c r="N3380" s="20"/>
      <c r="O3380" s="20"/>
      <c r="P3380" s="20" t="s">
        <v>17054</v>
      </c>
      <c r="Q3380" s="20" t="s">
        <v>2051</v>
      </c>
      <c r="R3380" s="2"/>
      <c r="S3380" s="16" t="s">
        <v>6563</v>
      </c>
      <c r="T3380" s="2" t="s">
        <v>103</v>
      </c>
      <c r="U3380" s="2"/>
      <c r="V3380" s="2"/>
    </row>
    <row r="3381" spans="1:22" ht="14.25" customHeight="1">
      <c r="A3381" s="20" t="s">
        <v>17154</v>
      </c>
      <c r="B3381" s="20" t="s">
        <v>2887</v>
      </c>
      <c r="C3381" s="20" t="s">
        <v>2500</v>
      </c>
      <c r="D3381" s="20" t="s">
        <v>104</v>
      </c>
      <c r="E3381" s="20" t="s">
        <v>96</v>
      </c>
      <c r="F3381" s="20" t="s">
        <v>17155</v>
      </c>
      <c r="G3381" s="20" t="s">
        <v>2046</v>
      </c>
      <c r="H3381" s="20" t="s">
        <v>17156</v>
      </c>
      <c r="I3381" s="20" t="s">
        <v>17157</v>
      </c>
      <c r="J3381" s="20"/>
      <c r="K3381" s="20" t="s">
        <v>17071</v>
      </c>
      <c r="L3381" s="20"/>
      <c r="M3381" s="20" t="s">
        <v>60</v>
      </c>
      <c r="N3381" s="20"/>
      <c r="O3381" s="20"/>
      <c r="P3381" s="20" t="s">
        <v>17054</v>
      </c>
      <c r="Q3381" s="20" t="s">
        <v>2051</v>
      </c>
      <c r="R3381" s="2"/>
      <c r="S3381" s="2" t="s">
        <v>8616</v>
      </c>
      <c r="T3381" s="2" t="s">
        <v>103</v>
      </c>
      <c r="U3381" s="2"/>
      <c r="V3381" s="2"/>
    </row>
    <row r="3382" spans="1:22" ht="14.25" customHeight="1">
      <c r="A3382" s="20" t="s">
        <v>17158</v>
      </c>
      <c r="B3382" s="20" t="s">
        <v>4647</v>
      </c>
      <c r="C3382" s="20" t="s">
        <v>3779</v>
      </c>
      <c r="D3382" s="20" t="s">
        <v>104</v>
      </c>
      <c r="E3382" s="20" t="s">
        <v>96</v>
      </c>
      <c r="F3382" s="20" t="s">
        <v>17159</v>
      </c>
      <c r="G3382" s="20" t="s">
        <v>2046</v>
      </c>
      <c r="H3382" s="20" t="s">
        <v>17160</v>
      </c>
      <c r="I3382" s="20"/>
      <c r="J3382" s="20"/>
      <c r="K3382" s="20" t="s">
        <v>17071</v>
      </c>
      <c r="L3382" s="20"/>
      <c r="M3382" s="20" t="s">
        <v>1566</v>
      </c>
      <c r="N3382" s="20"/>
      <c r="O3382" s="20"/>
      <c r="P3382" s="20" t="s">
        <v>17054</v>
      </c>
      <c r="Q3382" s="20" t="s">
        <v>2051</v>
      </c>
      <c r="R3382" s="2" t="s">
        <v>2067</v>
      </c>
      <c r="S3382" s="2" t="s">
        <v>6528</v>
      </c>
      <c r="T3382" s="2" t="s">
        <v>103</v>
      </c>
      <c r="U3382" s="2"/>
      <c r="V3382" s="2"/>
    </row>
    <row r="3383" spans="1:22" ht="14.25" customHeight="1">
      <c r="A3383" s="20" t="s">
        <v>17161</v>
      </c>
      <c r="B3383" s="20" t="s">
        <v>4220</v>
      </c>
      <c r="C3383" s="20" t="s">
        <v>17162</v>
      </c>
      <c r="D3383" s="20" t="s">
        <v>104</v>
      </c>
      <c r="E3383" s="20" t="s">
        <v>96</v>
      </c>
      <c r="F3383" s="20" t="s">
        <v>17163</v>
      </c>
      <c r="G3383" s="20" t="s">
        <v>2046</v>
      </c>
      <c r="H3383" s="20" t="s">
        <v>17164</v>
      </c>
      <c r="I3383" s="20"/>
      <c r="J3383" s="20"/>
      <c r="K3383" s="20" t="s">
        <v>17071</v>
      </c>
      <c r="L3383" s="20"/>
      <c r="M3383" s="20" t="s">
        <v>1566</v>
      </c>
      <c r="N3383" s="20"/>
      <c r="O3383" s="20"/>
      <c r="P3383" s="20" t="s">
        <v>17054</v>
      </c>
      <c r="Q3383" s="20" t="s">
        <v>2051</v>
      </c>
      <c r="R3383" s="2" t="s">
        <v>2067</v>
      </c>
      <c r="S3383" s="2" t="s">
        <v>6528</v>
      </c>
      <c r="T3383" s="2" t="s">
        <v>103</v>
      </c>
      <c r="U3383" s="2"/>
      <c r="V3383" s="2"/>
    </row>
    <row r="3384" spans="1:22" ht="14.25" customHeight="1">
      <c r="A3384" s="20" t="s">
        <v>17165</v>
      </c>
      <c r="B3384" s="20" t="s">
        <v>3176</v>
      </c>
      <c r="C3384" s="20" t="s">
        <v>6475</v>
      </c>
      <c r="D3384" s="20" t="s">
        <v>104</v>
      </c>
      <c r="E3384" s="20" t="s">
        <v>96</v>
      </c>
      <c r="F3384" s="20" t="s">
        <v>17166</v>
      </c>
      <c r="G3384" s="20" t="s">
        <v>2046</v>
      </c>
      <c r="H3384" s="20" t="s">
        <v>17167</v>
      </c>
      <c r="I3384" s="20" t="s">
        <v>17168</v>
      </c>
      <c r="J3384" s="20"/>
      <c r="K3384" s="20" t="s">
        <v>17071</v>
      </c>
      <c r="L3384" s="20"/>
      <c r="M3384" s="20" t="s">
        <v>1566</v>
      </c>
      <c r="N3384" s="20"/>
      <c r="O3384" s="20"/>
      <c r="P3384" s="20" t="s">
        <v>17054</v>
      </c>
      <c r="Q3384" s="20" t="s">
        <v>2051</v>
      </c>
      <c r="R3384" s="2" t="s">
        <v>2067</v>
      </c>
      <c r="S3384" s="2" t="s">
        <v>6528</v>
      </c>
      <c r="T3384" s="2" t="s">
        <v>103</v>
      </c>
      <c r="U3384" s="2"/>
      <c r="V3384" s="2"/>
    </row>
    <row r="3385" spans="1:22" ht="14.25" customHeight="1">
      <c r="A3385" s="20" t="s">
        <v>17169</v>
      </c>
      <c r="B3385" s="20" t="s">
        <v>8560</v>
      </c>
      <c r="C3385" s="20" t="s">
        <v>17170</v>
      </c>
      <c r="D3385" s="20" t="s">
        <v>104</v>
      </c>
      <c r="E3385" s="20" t="s">
        <v>96</v>
      </c>
      <c r="F3385" s="20" t="s">
        <v>1746</v>
      </c>
      <c r="G3385" s="20" t="s">
        <v>2046</v>
      </c>
      <c r="H3385" s="20" t="s">
        <v>17171</v>
      </c>
      <c r="I3385" s="20" t="s">
        <v>17172</v>
      </c>
      <c r="J3385" s="20"/>
      <c r="K3385" s="20" t="s">
        <v>17071</v>
      </c>
      <c r="L3385" s="20"/>
      <c r="M3385" s="20"/>
      <c r="N3385" s="20"/>
      <c r="O3385" s="20"/>
      <c r="P3385" s="20" t="s">
        <v>17054</v>
      </c>
      <c r="Q3385" s="20" t="s">
        <v>2051</v>
      </c>
      <c r="R3385" s="2"/>
      <c r="S3385" s="16" t="s">
        <v>6563</v>
      </c>
      <c r="T3385" s="2" t="s">
        <v>103</v>
      </c>
      <c r="U3385" s="2"/>
      <c r="V3385" s="2"/>
    </row>
    <row r="3386" spans="1:22" ht="14.25" customHeight="1">
      <c r="A3386" s="20" t="s">
        <v>17173</v>
      </c>
      <c r="B3386" s="20" t="s">
        <v>4440</v>
      </c>
      <c r="C3386" s="20" t="s">
        <v>17174</v>
      </c>
      <c r="D3386" s="20" t="s">
        <v>104</v>
      </c>
      <c r="E3386" s="20" t="s">
        <v>96</v>
      </c>
      <c r="F3386" s="20" t="s">
        <v>7133</v>
      </c>
      <c r="G3386" s="20" t="s">
        <v>2046</v>
      </c>
      <c r="H3386" s="20" t="s">
        <v>17175</v>
      </c>
      <c r="I3386" s="20" t="s">
        <v>17176</v>
      </c>
      <c r="J3386" s="20"/>
      <c r="K3386" s="20" t="s">
        <v>17071</v>
      </c>
      <c r="L3386" s="20"/>
      <c r="M3386" s="20" t="s">
        <v>1566</v>
      </c>
      <c r="N3386" s="20"/>
      <c r="O3386" s="20"/>
      <c r="P3386" s="20" t="s">
        <v>17054</v>
      </c>
      <c r="Q3386" s="20" t="s">
        <v>2051</v>
      </c>
      <c r="R3386" s="2" t="s">
        <v>2067</v>
      </c>
      <c r="S3386" s="2" t="s">
        <v>6528</v>
      </c>
      <c r="T3386" s="2" t="s">
        <v>103</v>
      </c>
      <c r="U3386" s="2"/>
      <c r="V3386" s="2"/>
    </row>
    <row r="3387" spans="1:22" ht="14.25" customHeight="1">
      <c r="A3387" s="20" t="s">
        <v>17177</v>
      </c>
      <c r="B3387" s="20" t="s">
        <v>2700</v>
      </c>
      <c r="C3387" s="20" t="s">
        <v>16354</v>
      </c>
      <c r="D3387" s="20" t="s">
        <v>104</v>
      </c>
      <c r="E3387" s="20" t="s">
        <v>96</v>
      </c>
      <c r="F3387" s="20" t="s">
        <v>7133</v>
      </c>
      <c r="G3387" s="20" t="s">
        <v>2046</v>
      </c>
      <c r="H3387" s="20" t="s">
        <v>17178</v>
      </c>
      <c r="I3387" s="20" t="s">
        <v>17179</v>
      </c>
      <c r="J3387" s="20"/>
      <c r="K3387" s="20" t="s">
        <v>17071</v>
      </c>
      <c r="L3387" s="20"/>
      <c r="M3387" s="20" t="s">
        <v>1566</v>
      </c>
      <c r="N3387" s="20"/>
      <c r="O3387" s="20"/>
      <c r="P3387" s="20" t="s">
        <v>17054</v>
      </c>
      <c r="Q3387" s="20" t="s">
        <v>2051</v>
      </c>
      <c r="R3387" s="2" t="s">
        <v>2067</v>
      </c>
      <c r="S3387" s="2" t="s">
        <v>6528</v>
      </c>
      <c r="T3387" s="2" t="s">
        <v>103</v>
      </c>
      <c r="U3387" s="2"/>
      <c r="V3387" s="2"/>
    </row>
    <row r="3388" spans="1:22" ht="14.25" customHeight="1">
      <c r="A3388" s="20" t="s">
        <v>17180</v>
      </c>
      <c r="B3388" s="20" t="s">
        <v>17181</v>
      </c>
      <c r="C3388" s="20" t="s">
        <v>17182</v>
      </c>
      <c r="D3388" s="20" t="s">
        <v>17183</v>
      </c>
      <c r="E3388" s="20" t="s">
        <v>96</v>
      </c>
      <c r="F3388" s="20" t="s">
        <v>17184</v>
      </c>
      <c r="G3388" s="20" t="s">
        <v>2046</v>
      </c>
      <c r="H3388" s="20" t="s">
        <v>17185</v>
      </c>
      <c r="I3388" s="20"/>
      <c r="J3388" s="20"/>
      <c r="K3388" s="20"/>
      <c r="L3388" s="20"/>
      <c r="M3388" s="20" t="s">
        <v>1566</v>
      </c>
      <c r="N3388" s="20"/>
      <c r="O3388" s="20"/>
      <c r="P3388" s="20" t="s">
        <v>17186</v>
      </c>
      <c r="Q3388" s="20" t="s">
        <v>2051</v>
      </c>
      <c r="R3388" s="2" t="s">
        <v>2067</v>
      </c>
      <c r="S3388" s="2" t="s">
        <v>6528</v>
      </c>
      <c r="T3388" s="2" t="s">
        <v>133</v>
      </c>
      <c r="U3388" s="2"/>
      <c r="V3388" s="2"/>
    </row>
    <row r="3389" spans="1:22" ht="14.25" customHeight="1">
      <c r="A3389" s="20" t="s">
        <v>17187</v>
      </c>
      <c r="B3389" s="20" t="s">
        <v>5214</v>
      </c>
      <c r="C3389" s="20" t="s">
        <v>17188</v>
      </c>
      <c r="D3389" s="20" t="s">
        <v>17183</v>
      </c>
      <c r="E3389" s="20" t="s">
        <v>96</v>
      </c>
      <c r="F3389" s="20" t="s">
        <v>17189</v>
      </c>
      <c r="G3389" s="20" t="s">
        <v>2046</v>
      </c>
      <c r="H3389" s="20" t="s">
        <v>17190</v>
      </c>
      <c r="I3389" s="20"/>
      <c r="J3389" s="20" t="s">
        <v>17191</v>
      </c>
      <c r="K3389" s="20"/>
      <c r="L3389" s="20"/>
      <c r="M3389" s="20" t="s">
        <v>59</v>
      </c>
      <c r="N3389" s="20"/>
      <c r="O3389" s="20"/>
      <c r="P3389" s="20" t="s">
        <v>17186</v>
      </c>
      <c r="Q3389" s="20" t="s">
        <v>2051</v>
      </c>
      <c r="R3389" s="2"/>
      <c r="S3389" s="2" t="s">
        <v>6528</v>
      </c>
      <c r="T3389" s="2" t="s">
        <v>133</v>
      </c>
      <c r="U3389" s="2"/>
      <c r="V3389" s="2"/>
    </row>
    <row r="3390" spans="1:22" ht="14.25" customHeight="1">
      <c r="A3390" s="20" t="s">
        <v>17192</v>
      </c>
      <c r="B3390" s="20" t="s">
        <v>5004</v>
      </c>
      <c r="C3390" s="20" t="s">
        <v>17193</v>
      </c>
      <c r="D3390" s="20" t="s">
        <v>17183</v>
      </c>
      <c r="E3390" s="20" t="s">
        <v>96</v>
      </c>
      <c r="F3390" s="20" t="s">
        <v>17194</v>
      </c>
      <c r="G3390" s="20" t="s">
        <v>2046</v>
      </c>
      <c r="H3390" s="20" t="s">
        <v>17195</v>
      </c>
      <c r="I3390" s="20"/>
      <c r="J3390" s="20"/>
      <c r="K3390" s="20"/>
      <c r="L3390" s="20"/>
      <c r="M3390" s="20" t="s">
        <v>1566</v>
      </c>
      <c r="N3390" s="20"/>
      <c r="O3390" s="20"/>
      <c r="P3390" s="20" t="s">
        <v>17186</v>
      </c>
      <c r="Q3390" s="20" t="s">
        <v>2051</v>
      </c>
      <c r="R3390" s="2" t="s">
        <v>2067</v>
      </c>
      <c r="S3390" s="2" t="s">
        <v>6528</v>
      </c>
      <c r="T3390" s="2" t="s">
        <v>133</v>
      </c>
      <c r="U3390" s="2"/>
      <c r="V3390" s="2"/>
    </row>
    <row r="3391" spans="1:22" ht="14.25" customHeight="1">
      <c r="A3391" s="20" t="s">
        <v>17196</v>
      </c>
      <c r="B3391" s="20" t="s">
        <v>4943</v>
      </c>
      <c r="C3391" s="20" t="s">
        <v>9715</v>
      </c>
      <c r="D3391" s="20" t="s">
        <v>17183</v>
      </c>
      <c r="E3391" s="20" t="s">
        <v>96</v>
      </c>
      <c r="F3391" s="20" t="s">
        <v>17197</v>
      </c>
      <c r="G3391" s="20" t="s">
        <v>2046</v>
      </c>
      <c r="H3391" s="20" t="s">
        <v>17198</v>
      </c>
      <c r="I3391" s="20" t="s">
        <v>17199</v>
      </c>
      <c r="J3391" s="20"/>
      <c r="K3391" s="20"/>
      <c r="L3391" s="20"/>
      <c r="M3391" s="20" t="s">
        <v>1566</v>
      </c>
      <c r="N3391" s="20"/>
      <c r="O3391" s="20"/>
      <c r="P3391" s="20" t="s">
        <v>17186</v>
      </c>
      <c r="Q3391" s="20" t="s">
        <v>2051</v>
      </c>
      <c r="R3391" s="2" t="s">
        <v>2067</v>
      </c>
      <c r="S3391" s="2" t="s">
        <v>6528</v>
      </c>
      <c r="T3391" s="2" t="s">
        <v>133</v>
      </c>
      <c r="U3391" s="2"/>
      <c r="V3391" s="2"/>
    </row>
    <row r="3392" spans="1:22" ht="14.25" customHeight="1">
      <c r="A3392" s="20" t="s">
        <v>17200</v>
      </c>
      <c r="B3392" s="20" t="s">
        <v>17201</v>
      </c>
      <c r="C3392" s="20" t="s">
        <v>17202</v>
      </c>
      <c r="D3392" s="20" t="s">
        <v>17183</v>
      </c>
      <c r="E3392" s="20" t="s">
        <v>96</v>
      </c>
      <c r="F3392" s="20" t="s">
        <v>17203</v>
      </c>
      <c r="G3392" s="20" t="s">
        <v>2046</v>
      </c>
      <c r="H3392" s="20" t="s">
        <v>17204</v>
      </c>
      <c r="I3392" s="20"/>
      <c r="J3392" s="20"/>
      <c r="K3392" s="20"/>
      <c r="L3392" s="20"/>
      <c r="M3392" s="20" t="s">
        <v>1566</v>
      </c>
      <c r="N3392" s="20"/>
      <c r="O3392" s="20"/>
      <c r="P3392" s="20" t="s">
        <v>17186</v>
      </c>
      <c r="Q3392" s="20" t="s">
        <v>2051</v>
      </c>
      <c r="R3392" s="2" t="s">
        <v>2067</v>
      </c>
      <c r="S3392" s="2" t="s">
        <v>6528</v>
      </c>
      <c r="T3392" s="2" t="s">
        <v>133</v>
      </c>
      <c r="U3392" s="2"/>
      <c r="V3392" s="2"/>
    </row>
    <row r="3393" spans="1:22" ht="14.25" customHeight="1">
      <c r="A3393" s="20" t="s">
        <v>17205</v>
      </c>
      <c r="B3393" s="20" t="s">
        <v>10140</v>
      </c>
      <c r="C3393" s="20" t="s">
        <v>17206</v>
      </c>
      <c r="D3393" s="20" t="s">
        <v>17183</v>
      </c>
      <c r="E3393" s="20" t="s">
        <v>96</v>
      </c>
      <c r="F3393" s="20" t="s">
        <v>2473</v>
      </c>
      <c r="G3393" s="20" t="s">
        <v>2046</v>
      </c>
      <c r="H3393" s="20" t="s">
        <v>17207</v>
      </c>
      <c r="I3393" s="20"/>
      <c r="J3393" s="20"/>
      <c r="K3393" s="20"/>
      <c r="L3393" s="20"/>
      <c r="M3393" s="20" t="s">
        <v>59</v>
      </c>
      <c r="N3393" s="20"/>
      <c r="O3393" s="20"/>
      <c r="P3393" s="20" t="s">
        <v>17186</v>
      </c>
      <c r="Q3393" s="20" t="s">
        <v>2051</v>
      </c>
      <c r="R3393" s="2"/>
      <c r="S3393" s="2" t="s">
        <v>6528</v>
      </c>
      <c r="T3393" s="2" t="s">
        <v>133</v>
      </c>
      <c r="U3393" s="2"/>
      <c r="V3393" s="2"/>
    </row>
    <row r="3394" spans="1:22" ht="14.25" customHeight="1">
      <c r="A3394" s="20" t="s">
        <v>17208</v>
      </c>
      <c r="B3394" s="20" t="s">
        <v>17209</v>
      </c>
      <c r="C3394" s="20" t="s">
        <v>2586</v>
      </c>
      <c r="D3394" s="20" t="s">
        <v>17183</v>
      </c>
      <c r="E3394" s="20" t="s">
        <v>96</v>
      </c>
      <c r="F3394" s="20" t="s">
        <v>17210</v>
      </c>
      <c r="G3394" s="20" t="s">
        <v>2046</v>
      </c>
      <c r="H3394" s="20" t="s">
        <v>17211</v>
      </c>
      <c r="I3394" s="20"/>
      <c r="J3394" s="20"/>
      <c r="K3394" s="20"/>
      <c r="L3394" s="20"/>
      <c r="M3394" s="20" t="s">
        <v>59</v>
      </c>
      <c r="N3394" s="20"/>
      <c r="O3394" s="20"/>
      <c r="P3394" s="20" t="s">
        <v>17186</v>
      </c>
      <c r="Q3394" s="20" t="s">
        <v>2051</v>
      </c>
      <c r="R3394" s="2"/>
      <c r="S3394" s="2" t="s">
        <v>6528</v>
      </c>
      <c r="T3394" s="2" t="s">
        <v>133</v>
      </c>
      <c r="U3394" s="2"/>
      <c r="V3394" s="2"/>
    </row>
    <row r="3395" spans="1:22" ht="14.25" customHeight="1">
      <c r="A3395" s="20" t="s">
        <v>17212</v>
      </c>
      <c r="B3395" s="20" t="s">
        <v>4440</v>
      </c>
      <c r="C3395" s="20" t="s">
        <v>17213</v>
      </c>
      <c r="D3395" s="20" t="s">
        <v>17183</v>
      </c>
      <c r="E3395" s="20" t="s">
        <v>96</v>
      </c>
      <c r="F3395" s="20" t="s">
        <v>6524</v>
      </c>
      <c r="G3395" s="20" t="s">
        <v>2046</v>
      </c>
      <c r="H3395" s="20" t="s">
        <v>17214</v>
      </c>
      <c r="I3395" s="20"/>
      <c r="J3395" s="20"/>
      <c r="K3395" s="20"/>
      <c r="L3395" s="20"/>
      <c r="M3395" s="20" t="s">
        <v>1566</v>
      </c>
      <c r="N3395" s="20"/>
      <c r="O3395" s="20"/>
      <c r="P3395" s="20" t="s">
        <v>17186</v>
      </c>
      <c r="Q3395" s="20" t="s">
        <v>2051</v>
      </c>
      <c r="R3395" s="2" t="s">
        <v>2067</v>
      </c>
      <c r="S3395" s="2" t="s">
        <v>6528</v>
      </c>
      <c r="T3395" s="2" t="s">
        <v>133</v>
      </c>
      <c r="U3395" s="2"/>
      <c r="V3395" s="2"/>
    </row>
    <row r="3396" spans="1:22" ht="14.25" customHeight="1">
      <c r="A3396" s="20" t="s">
        <v>17215</v>
      </c>
      <c r="B3396" s="20" t="s">
        <v>4440</v>
      </c>
      <c r="C3396" s="20" t="s">
        <v>17216</v>
      </c>
      <c r="D3396" s="20" t="s">
        <v>17183</v>
      </c>
      <c r="E3396" s="20" t="s">
        <v>96</v>
      </c>
      <c r="F3396" s="20" t="s">
        <v>17217</v>
      </c>
      <c r="G3396" s="20" t="s">
        <v>2046</v>
      </c>
      <c r="H3396" s="20" t="s">
        <v>17218</v>
      </c>
      <c r="I3396" s="20"/>
      <c r="J3396" s="20"/>
      <c r="K3396" s="20"/>
      <c r="L3396" s="20"/>
      <c r="M3396" s="20" t="s">
        <v>1566</v>
      </c>
      <c r="N3396" s="20"/>
      <c r="O3396" s="20"/>
      <c r="P3396" s="20" t="s">
        <v>17186</v>
      </c>
      <c r="Q3396" s="20" t="s">
        <v>2051</v>
      </c>
      <c r="R3396" s="2" t="s">
        <v>2067</v>
      </c>
      <c r="S3396" s="2" t="s">
        <v>6528</v>
      </c>
      <c r="T3396" s="2" t="s">
        <v>133</v>
      </c>
      <c r="U3396" s="2"/>
      <c r="V3396" s="2"/>
    </row>
    <row r="3397" spans="1:22" ht="14.25" customHeight="1">
      <c r="A3397" s="20" t="s">
        <v>17219</v>
      </c>
      <c r="B3397" s="20" t="s">
        <v>17220</v>
      </c>
      <c r="C3397" s="20" t="s">
        <v>17221</v>
      </c>
      <c r="D3397" s="20" t="s">
        <v>17183</v>
      </c>
      <c r="E3397" s="20" t="s">
        <v>96</v>
      </c>
      <c r="F3397" s="20" t="s">
        <v>17222</v>
      </c>
      <c r="G3397" s="20" t="s">
        <v>2046</v>
      </c>
      <c r="H3397" s="20" t="s">
        <v>17223</v>
      </c>
      <c r="I3397" s="20" t="s">
        <v>17224</v>
      </c>
      <c r="J3397" s="20"/>
      <c r="K3397" s="20"/>
      <c r="L3397" s="20"/>
      <c r="M3397" s="20" t="s">
        <v>59</v>
      </c>
      <c r="N3397" s="20"/>
      <c r="O3397" s="20"/>
      <c r="P3397" s="20" t="s">
        <v>17186</v>
      </c>
      <c r="Q3397" s="20" t="s">
        <v>2051</v>
      </c>
      <c r="R3397" s="2"/>
      <c r="S3397" s="2" t="s">
        <v>6528</v>
      </c>
      <c r="T3397" s="2" t="s">
        <v>133</v>
      </c>
      <c r="U3397" s="2"/>
      <c r="V3397" s="2"/>
    </row>
    <row r="3398" spans="1:22" ht="14.25" customHeight="1">
      <c r="A3398" s="20" t="s">
        <v>17225</v>
      </c>
      <c r="B3398" s="20" t="s">
        <v>3990</v>
      </c>
      <c r="C3398" s="20" t="s">
        <v>17226</v>
      </c>
      <c r="D3398" s="20" t="s">
        <v>17183</v>
      </c>
      <c r="E3398" s="20" t="s">
        <v>96</v>
      </c>
      <c r="F3398" s="20" t="s">
        <v>17227</v>
      </c>
      <c r="G3398" s="20" t="s">
        <v>2046</v>
      </c>
      <c r="H3398" s="20" t="s">
        <v>17228</v>
      </c>
      <c r="I3398" s="20" t="s">
        <v>17229</v>
      </c>
      <c r="J3398" s="20"/>
      <c r="K3398" s="20"/>
      <c r="L3398" s="20"/>
      <c r="M3398" s="20" t="s">
        <v>1566</v>
      </c>
      <c r="N3398" s="20"/>
      <c r="O3398" s="20"/>
      <c r="P3398" s="20" t="s">
        <v>17186</v>
      </c>
      <c r="Q3398" s="20" t="s">
        <v>2051</v>
      </c>
      <c r="R3398" s="2" t="s">
        <v>2067</v>
      </c>
      <c r="S3398" s="2" t="s">
        <v>6528</v>
      </c>
      <c r="T3398" s="2" t="s">
        <v>133</v>
      </c>
      <c r="U3398" s="2"/>
      <c r="V3398" s="2"/>
    </row>
    <row r="3399" spans="1:22" ht="14.25" customHeight="1">
      <c r="A3399" s="20" t="s">
        <v>17230</v>
      </c>
      <c r="B3399" s="20" t="s">
        <v>3875</v>
      </c>
      <c r="C3399" s="20" t="s">
        <v>17231</v>
      </c>
      <c r="D3399" s="20" t="s">
        <v>17183</v>
      </c>
      <c r="E3399" s="20" t="s">
        <v>96</v>
      </c>
      <c r="F3399" s="20" t="s">
        <v>17232</v>
      </c>
      <c r="G3399" s="20" t="s">
        <v>2046</v>
      </c>
      <c r="H3399" s="20" t="s">
        <v>17233</v>
      </c>
      <c r="I3399" s="20" t="s">
        <v>17234</v>
      </c>
      <c r="J3399" s="20"/>
      <c r="K3399" s="20"/>
      <c r="L3399" s="20"/>
      <c r="M3399" s="20" t="s">
        <v>59</v>
      </c>
      <c r="N3399" s="20"/>
      <c r="O3399" s="20"/>
      <c r="P3399" s="20" t="s">
        <v>17186</v>
      </c>
      <c r="Q3399" s="20" t="s">
        <v>2051</v>
      </c>
      <c r="R3399" s="2"/>
      <c r="S3399" s="2" t="s">
        <v>6528</v>
      </c>
      <c r="T3399" s="2" t="s">
        <v>133</v>
      </c>
      <c r="U3399" s="2"/>
      <c r="V3399" s="2"/>
    </row>
    <row r="3400" spans="1:22" ht="14.25" customHeight="1">
      <c r="A3400" s="20" t="s">
        <v>17235</v>
      </c>
      <c r="B3400" s="20" t="s">
        <v>3221</v>
      </c>
      <c r="C3400" s="20" t="s">
        <v>17236</v>
      </c>
      <c r="D3400" s="20" t="s">
        <v>17183</v>
      </c>
      <c r="E3400" s="20" t="s">
        <v>96</v>
      </c>
      <c r="F3400" s="20" t="s">
        <v>6524</v>
      </c>
      <c r="G3400" s="20" t="s">
        <v>2046</v>
      </c>
      <c r="H3400" s="20" t="s">
        <v>17237</v>
      </c>
      <c r="I3400" s="20" t="s">
        <v>17238</v>
      </c>
      <c r="J3400" s="20"/>
      <c r="K3400" s="20"/>
      <c r="L3400" s="20"/>
      <c r="M3400" s="20" t="s">
        <v>1566</v>
      </c>
      <c r="N3400" s="20"/>
      <c r="O3400" s="20"/>
      <c r="P3400" s="20" t="s">
        <v>17186</v>
      </c>
      <c r="Q3400" s="20" t="s">
        <v>2051</v>
      </c>
      <c r="R3400" s="2" t="s">
        <v>2067</v>
      </c>
      <c r="S3400" s="2" t="s">
        <v>6528</v>
      </c>
      <c r="T3400" s="2" t="s">
        <v>133</v>
      </c>
      <c r="U3400" s="2"/>
      <c r="V3400" s="2"/>
    </row>
    <row r="3401" spans="1:22" ht="14.25" customHeight="1">
      <c r="A3401" s="20" t="s">
        <v>17239</v>
      </c>
      <c r="B3401" s="20" t="s">
        <v>17240</v>
      </c>
      <c r="C3401" s="20" t="s">
        <v>17241</v>
      </c>
      <c r="D3401" s="20" t="s">
        <v>17183</v>
      </c>
      <c r="E3401" s="20" t="s">
        <v>96</v>
      </c>
      <c r="F3401" s="20" t="s">
        <v>2170</v>
      </c>
      <c r="G3401" s="20" t="s">
        <v>2046</v>
      </c>
      <c r="H3401" s="20" t="s">
        <v>17242</v>
      </c>
      <c r="I3401" s="20" t="s">
        <v>17243</v>
      </c>
      <c r="J3401" s="20"/>
      <c r="K3401" s="20"/>
      <c r="L3401" s="20"/>
      <c r="M3401" s="20" t="s">
        <v>59</v>
      </c>
      <c r="N3401" s="20"/>
      <c r="O3401" s="20"/>
      <c r="P3401" s="20" t="s">
        <v>17186</v>
      </c>
      <c r="Q3401" s="20" t="s">
        <v>2051</v>
      </c>
      <c r="R3401" s="2"/>
      <c r="S3401" s="2" t="s">
        <v>6528</v>
      </c>
      <c r="T3401" s="2" t="s">
        <v>133</v>
      </c>
      <c r="U3401" s="2"/>
      <c r="V3401" s="2"/>
    </row>
    <row r="3402" spans="1:22" ht="14.25" customHeight="1">
      <c r="A3402" s="20" t="s">
        <v>17244</v>
      </c>
      <c r="B3402" s="20" t="s">
        <v>17245</v>
      </c>
      <c r="C3402" s="20" t="s">
        <v>6497</v>
      </c>
      <c r="D3402" s="20" t="s">
        <v>17183</v>
      </c>
      <c r="E3402" s="20" t="s">
        <v>96</v>
      </c>
      <c r="F3402" s="20" t="s">
        <v>3850</v>
      </c>
      <c r="G3402" s="20" t="s">
        <v>2046</v>
      </c>
      <c r="H3402" s="20" t="s">
        <v>17246</v>
      </c>
      <c r="I3402" s="20"/>
      <c r="J3402" s="20"/>
      <c r="K3402" s="20"/>
      <c r="L3402" s="20"/>
      <c r="M3402" s="20" t="s">
        <v>59</v>
      </c>
      <c r="N3402" s="20"/>
      <c r="O3402" s="20"/>
      <c r="P3402" s="20" t="s">
        <v>17186</v>
      </c>
      <c r="Q3402" s="20" t="s">
        <v>2051</v>
      </c>
      <c r="R3402" s="2"/>
      <c r="S3402" s="2" t="s">
        <v>6528</v>
      </c>
      <c r="T3402" s="2" t="s">
        <v>133</v>
      </c>
      <c r="U3402" s="2"/>
      <c r="V3402" s="2"/>
    </row>
    <row r="3403" spans="1:22" ht="14.25" customHeight="1">
      <c r="A3403" s="20" t="s">
        <v>17247</v>
      </c>
      <c r="B3403" s="20" t="s">
        <v>17248</v>
      </c>
      <c r="C3403" s="20" t="s">
        <v>7112</v>
      </c>
      <c r="D3403" s="20" t="s">
        <v>17183</v>
      </c>
      <c r="E3403" s="20" t="s">
        <v>96</v>
      </c>
      <c r="F3403" s="20" t="s">
        <v>4586</v>
      </c>
      <c r="G3403" s="20" t="s">
        <v>2046</v>
      </c>
      <c r="H3403" s="20" t="s">
        <v>17249</v>
      </c>
      <c r="I3403" s="20"/>
      <c r="J3403" s="20"/>
      <c r="K3403" s="20"/>
      <c r="L3403" s="20"/>
      <c r="M3403" s="20" t="s">
        <v>1566</v>
      </c>
      <c r="N3403" s="20"/>
      <c r="O3403" s="20"/>
      <c r="P3403" s="20" t="s">
        <v>17186</v>
      </c>
      <c r="Q3403" s="20" t="s">
        <v>2051</v>
      </c>
      <c r="R3403" s="2" t="s">
        <v>2067</v>
      </c>
      <c r="S3403" s="2" t="s">
        <v>6528</v>
      </c>
      <c r="T3403" s="2" t="s">
        <v>133</v>
      </c>
      <c r="U3403" s="2"/>
      <c r="V3403" s="2"/>
    </row>
    <row r="3404" spans="1:22" ht="14.25" customHeight="1">
      <c r="A3404" s="20" t="s">
        <v>17250</v>
      </c>
      <c r="B3404" s="20" t="s">
        <v>8588</v>
      </c>
      <c r="C3404" s="20" t="s">
        <v>5210</v>
      </c>
      <c r="D3404" s="20" t="s">
        <v>17183</v>
      </c>
      <c r="E3404" s="20" t="s">
        <v>96</v>
      </c>
      <c r="F3404" s="20" t="s">
        <v>17251</v>
      </c>
      <c r="G3404" s="20" t="s">
        <v>2046</v>
      </c>
      <c r="H3404" s="20" t="s">
        <v>17252</v>
      </c>
      <c r="I3404" s="20"/>
      <c r="J3404" s="20"/>
      <c r="K3404" s="20"/>
      <c r="L3404" s="20"/>
      <c r="M3404" s="20" t="s">
        <v>1566</v>
      </c>
      <c r="N3404" s="20"/>
      <c r="O3404" s="20"/>
      <c r="P3404" s="20" t="s">
        <v>17186</v>
      </c>
      <c r="Q3404" s="20" t="s">
        <v>2051</v>
      </c>
      <c r="R3404" s="2" t="s">
        <v>2067</v>
      </c>
      <c r="S3404" s="2" t="s">
        <v>6528</v>
      </c>
      <c r="T3404" s="2" t="s">
        <v>133</v>
      </c>
      <c r="U3404" s="2"/>
      <c r="V3404" s="2"/>
    </row>
    <row r="3405" spans="1:22" ht="14.25" customHeight="1">
      <c r="A3405" s="20" t="s">
        <v>17253</v>
      </c>
      <c r="B3405" s="20" t="s">
        <v>17254</v>
      </c>
      <c r="C3405" s="20" t="s">
        <v>17255</v>
      </c>
      <c r="D3405" s="20" t="s">
        <v>17183</v>
      </c>
      <c r="E3405" s="20" t="s">
        <v>96</v>
      </c>
      <c r="F3405" s="20" t="s">
        <v>2473</v>
      </c>
      <c r="G3405" s="20" t="s">
        <v>2046</v>
      </c>
      <c r="H3405" s="20" t="s">
        <v>17256</v>
      </c>
      <c r="I3405" s="20"/>
      <c r="J3405" s="20"/>
      <c r="K3405" s="20"/>
      <c r="L3405" s="20"/>
      <c r="M3405" s="20" t="s">
        <v>59</v>
      </c>
      <c r="N3405" s="20"/>
      <c r="O3405" s="20"/>
      <c r="P3405" s="20" t="s">
        <v>17186</v>
      </c>
      <c r="Q3405" s="20" t="s">
        <v>2051</v>
      </c>
      <c r="R3405" s="2"/>
      <c r="S3405" s="2" t="s">
        <v>6528</v>
      </c>
      <c r="T3405" s="2" t="s">
        <v>133</v>
      </c>
      <c r="U3405" s="2"/>
      <c r="V3405" s="2"/>
    </row>
    <row r="3406" spans="1:22" ht="14.25" customHeight="1">
      <c r="A3406" s="20" t="s">
        <v>17257</v>
      </c>
      <c r="B3406" s="20" t="s">
        <v>2690</v>
      </c>
      <c r="C3406" s="20" t="s">
        <v>17258</v>
      </c>
      <c r="D3406" s="20" t="s">
        <v>17183</v>
      </c>
      <c r="E3406" s="20" t="s">
        <v>96</v>
      </c>
      <c r="F3406" s="20" t="s">
        <v>17259</v>
      </c>
      <c r="G3406" s="20" t="s">
        <v>2046</v>
      </c>
      <c r="H3406" s="20" t="s">
        <v>17260</v>
      </c>
      <c r="I3406" s="20"/>
      <c r="J3406" s="20"/>
      <c r="K3406" s="20"/>
      <c r="L3406" s="20"/>
      <c r="M3406" s="20" t="s">
        <v>6585</v>
      </c>
      <c r="N3406" s="20"/>
      <c r="O3406" s="20"/>
      <c r="P3406" s="20" t="s">
        <v>17186</v>
      </c>
      <c r="Q3406" s="20" t="s">
        <v>2051</v>
      </c>
      <c r="R3406" s="2"/>
      <c r="S3406" s="16" t="s">
        <v>6586</v>
      </c>
      <c r="T3406" s="2" t="s">
        <v>133</v>
      </c>
      <c r="U3406" s="2"/>
      <c r="V3406" s="2"/>
    </row>
    <row r="3407" spans="1:22" ht="14.25" customHeight="1">
      <c r="A3407" s="20" t="s">
        <v>17261</v>
      </c>
      <c r="B3407" s="20" t="s">
        <v>17262</v>
      </c>
      <c r="C3407" s="20" t="s">
        <v>11532</v>
      </c>
      <c r="D3407" s="20" t="s">
        <v>17183</v>
      </c>
      <c r="E3407" s="20" t="s">
        <v>96</v>
      </c>
      <c r="F3407" s="20" t="s">
        <v>17263</v>
      </c>
      <c r="G3407" s="20" t="s">
        <v>2046</v>
      </c>
      <c r="H3407" s="20" t="s">
        <v>17264</v>
      </c>
      <c r="I3407" s="20"/>
      <c r="J3407" s="20"/>
      <c r="K3407" s="20"/>
      <c r="L3407" s="20"/>
      <c r="M3407" s="20" t="s">
        <v>59</v>
      </c>
      <c r="N3407" s="20"/>
      <c r="O3407" s="20"/>
      <c r="P3407" s="20" t="s">
        <v>17186</v>
      </c>
      <c r="Q3407" s="20" t="s">
        <v>2051</v>
      </c>
      <c r="R3407" s="2"/>
      <c r="S3407" s="2" t="s">
        <v>6528</v>
      </c>
      <c r="T3407" s="2" t="s">
        <v>133</v>
      </c>
      <c r="U3407" s="2"/>
      <c r="V3407" s="2"/>
    </row>
    <row r="3408" spans="1:22" ht="14.25" customHeight="1">
      <c r="A3408" s="20" t="s">
        <v>17265</v>
      </c>
      <c r="B3408" s="20" t="s">
        <v>13144</v>
      </c>
      <c r="C3408" s="20" t="s">
        <v>17266</v>
      </c>
      <c r="D3408" s="20" t="s">
        <v>17183</v>
      </c>
      <c r="E3408" s="20" t="s">
        <v>96</v>
      </c>
      <c r="F3408" s="20" t="s">
        <v>9392</v>
      </c>
      <c r="G3408" s="20" t="s">
        <v>2046</v>
      </c>
      <c r="H3408" s="20" t="s">
        <v>17267</v>
      </c>
      <c r="I3408" s="20" t="s">
        <v>17268</v>
      </c>
      <c r="J3408" s="20"/>
      <c r="K3408" s="20"/>
      <c r="L3408" s="20"/>
      <c r="M3408" s="20" t="s">
        <v>59</v>
      </c>
      <c r="N3408" s="20"/>
      <c r="O3408" s="20"/>
      <c r="P3408" s="20" t="s">
        <v>17186</v>
      </c>
      <c r="Q3408" s="20" t="s">
        <v>2051</v>
      </c>
      <c r="R3408" s="2"/>
      <c r="S3408" s="2" t="s">
        <v>6528</v>
      </c>
      <c r="T3408" s="2" t="s">
        <v>133</v>
      </c>
      <c r="U3408" s="2"/>
      <c r="V3408" s="2"/>
    </row>
    <row r="3409" spans="1:22" ht="14.25" customHeight="1">
      <c r="A3409" s="20" t="s">
        <v>17269</v>
      </c>
      <c r="B3409" s="20" t="s">
        <v>17270</v>
      </c>
      <c r="C3409" s="20" t="s">
        <v>17271</v>
      </c>
      <c r="D3409" s="20" t="s">
        <v>17183</v>
      </c>
      <c r="E3409" s="20" t="s">
        <v>96</v>
      </c>
      <c r="F3409" s="20" t="s">
        <v>17272</v>
      </c>
      <c r="G3409" s="20" t="s">
        <v>2046</v>
      </c>
      <c r="H3409" s="20" t="s">
        <v>17273</v>
      </c>
      <c r="I3409" s="20"/>
      <c r="J3409" s="20"/>
      <c r="K3409" s="20"/>
      <c r="L3409" s="20"/>
      <c r="M3409" s="20" t="s">
        <v>1566</v>
      </c>
      <c r="N3409" s="20"/>
      <c r="O3409" s="20"/>
      <c r="P3409" s="20" t="s">
        <v>17186</v>
      </c>
      <c r="Q3409" s="20" t="s">
        <v>2051</v>
      </c>
      <c r="R3409" s="2" t="s">
        <v>2067</v>
      </c>
      <c r="S3409" s="2" t="s">
        <v>6528</v>
      </c>
      <c r="T3409" s="2" t="s">
        <v>133</v>
      </c>
      <c r="U3409" s="2"/>
      <c r="V3409" s="2"/>
    </row>
    <row r="3410" spans="1:22" ht="14.25" customHeight="1">
      <c r="A3410" s="20" t="s">
        <v>17274</v>
      </c>
      <c r="B3410" s="20" t="s">
        <v>17275</v>
      </c>
      <c r="C3410" s="20" t="s">
        <v>14161</v>
      </c>
      <c r="D3410" s="20" t="s">
        <v>17183</v>
      </c>
      <c r="E3410" s="20" t="s">
        <v>96</v>
      </c>
      <c r="F3410" s="20" t="s">
        <v>17276</v>
      </c>
      <c r="G3410" s="20" t="s">
        <v>2046</v>
      </c>
      <c r="H3410" s="20" t="s">
        <v>17277</v>
      </c>
      <c r="I3410" s="20"/>
      <c r="J3410" s="20"/>
      <c r="K3410" s="20"/>
      <c r="L3410" s="20"/>
      <c r="M3410" s="20" t="s">
        <v>60</v>
      </c>
      <c r="N3410" s="20"/>
      <c r="O3410" s="20"/>
      <c r="P3410" s="20" t="s">
        <v>17186</v>
      </c>
      <c r="Q3410" s="20" t="s">
        <v>2051</v>
      </c>
      <c r="R3410" s="2"/>
      <c r="S3410" s="2" t="s">
        <v>6528</v>
      </c>
      <c r="T3410" s="2" t="s">
        <v>133</v>
      </c>
      <c r="U3410" s="2"/>
      <c r="V3410" s="2"/>
    </row>
    <row r="3411" spans="1:22" ht="14.25" customHeight="1">
      <c r="A3411" s="20" t="s">
        <v>17278</v>
      </c>
      <c r="B3411" s="20" t="s">
        <v>3494</v>
      </c>
      <c r="C3411" s="20" t="s">
        <v>17279</v>
      </c>
      <c r="D3411" s="20" t="s">
        <v>17183</v>
      </c>
      <c r="E3411" s="20" t="s">
        <v>96</v>
      </c>
      <c r="F3411" s="20" t="s">
        <v>17280</v>
      </c>
      <c r="G3411" s="20" t="s">
        <v>2046</v>
      </c>
      <c r="H3411" s="20" t="s">
        <v>17281</v>
      </c>
      <c r="I3411" s="20"/>
      <c r="J3411" s="20"/>
      <c r="K3411" s="20"/>
      <c r="L3411" s="20"/>
      <c r="M3411" s="20" t="s">
        <v>60</v>
      </c>
      <c r="N3411" s="20"/>
      <c r="O3411" s="20"/>
      <c r="P3411" s="20" t="s">
        <v>17186</v>
      </c>
      <c r="Q3411" s="20" t="s">
        <v>2051</v>
      </c>
      <c r="R3411" s="2"/>
      <c r="S3411" s="2" t="s">
        <v>6528</v>
      </c>
      <c r="T3411" s="2" t="s">
        <v>133</v>
      </c>
      <c r="U3411" s="2"/>
      <c r="V3411" s="2"/>
    </row>
    <row r="3412" spans="1:22" ht="14.25" customHeight="1">
      <c r="A3412" s="20" t="s">
        <v>17282</v>
      </c>
      <c r="B3412" s="20" t="s">
        <v>9549</v>
      </c>
      <c r="C3412" s="20" t="s">
        <v>17283</v>
      </c>
      <c r="D3412" s="20" t="s">
        <v>17183</v>
      </c>
      <c r="E3412" s="20" t="s">
        <v>96</v>
      </c>
      <c r="F3412" s="20" t="s">
        <v>17284</v>
      </c>
      <c r="G3412" s="20" t="s">
        <v>2046</v>
      </c>
      <c r="H3412" s="20" t="s">
        <v>17285</v>
      </c>
      <c r="I3412" s="20"/>
      <c r="J3412" s="20"/>
      <c r="K3412" s="20"/>
      <c r="L3412" s="20"/>
      <c r="M3412" s="20" t="s">
        <v>59</v>
      </c>
      <c r="N3412" s="20"/>
      <c r="O3412" s="20"/>
      <c r="P3412" s="20" t="s">
        <v>17186</v>
      </c>
      <c r="Q3412" s="20" t="s">
        <v>2051</v>
      </c>
      <c r="R3412" s="2"/>
      <c r="S3412" s="2" t="s">
        <v>6528</v>
      </c>
      <c r="T3412" s="2" t="s">
        <v>133</v>
      </c>
      <c r="U3412" s="2"/>
      <c r="V3412" s="2"/>
    </row>
    <row r="3413" spans="1:22" ht="14.25" customHeight="1">
      <c r="A3413" s="20" t="s">
        <v>17286</v>
      </c>
      <c r="B3413" s="20" t="s">
        <v>4519</v>
      </c>
      <c r="C3413" s="20" t="s">
        <v>2537</v>
      </c>
      <c r="D3413" s="20" t="s">
        <v>256</v>
      </c>
      <c r="E3413" s="20" t="s">
        <v>96</v>
      </c>
      <c r="F3413" s="20" t="s">
        <v>7639</v>
      </c>
      <c r="G3413" s="20" t="s">
        <v>2046</v>
      </c>
      <c r="H3413" s="20" t="s">
        <v>17287</v>
      </c>
      <c r="I3413" s="20"/>
      <c r="J3413" s="20"/>
      <c r="K3413" s="20"/>
      <c r="L3413" s="20" t="s">
        <v>17288</v>
      </c>
      <c r="M3413" s="20" t="s">
        <v>1566</v>
      </c>
      <c r="N3413" s="20"/>
      <c r="O3413" s="20"/>
      <c r="P3413" s="20" t="s">
        <v>17289</v>
      </c>
      <c r="Q3413" s="20" t="s">
        <v>2051</v>
      </c>
      <c r="R3413" s="2" t="s">
        <v>2067</v>
      </c>
      <c r="S3413" s="2" t="s">
        <v>6528</v>
      </c>
      <c r="T3413" s="2" t="s">
        <v>255</v>
      </c>
      <c r="U3413" s="2"/>
      <c r="V3413" s="2"/>
    </row>
    <row r="3414" spans="1:22" ht="14.25" customHeight="1">
      <c r="A3414" s="20" t="s">
        <v>17290</v>
      </c>
      <c r="B3414" s="20" t="s">
        <v>5343</v>
      </c>
      <c r="C3414" s="20" t="s">
        <v>17291</v>
      </c>
      <c r="D3414" s="20" t="s">
        <v>256</v>
      </c>
      <c r="E3414" s="20" t="s">
        <v>96</v>
      </c>
      <c r="F3414" s="20" t="s">
        <v>1697</v>
      </c>
      <c r="G3414" s="20" t="s">
        <v>2046</v>
      </c>
      <c r="H3414" s="20" t="s">
        <v>17292</v>
      </c>
      <c r="I3414" s="20" t="s">
        <v>17293</v>
      </c>
      <c r="J3414" s="20"/>
      <c r="K3414" s="20"/>
      <c r="L3414" s="20" t="s">
        <v>17288</v>
      </c>
      <c r="M3414" s="20"/>
      <c r="N3414" s="20"/>
      <c r="O3414" s="20"/>
      <c r="P3414" s="20" t="s">
        <v>17289</v>
      </c>
      <c r="Q3414" s="20" t="s">
        <v>2051</v>
      </c>
      <c r="R3414" s="2"/>
      <c r="S3414" s="16" t="s">
        <v>6563</v>
      </c>
      <c r="T3414" s="2" t="s">
        <v>255</v>
      </c>
      <c r="U3414" s="2"/>
      <c r="V3414" s="2"/>
    </row>
    <row r="3415" spans="1:22" ht="14.25" customHeight="1">
      <c r="A3415" s="20" t="s">
        <v>17294</v>
      </c>
      <c r="B3415" s="20" t="s">
        <v>2940</v>
      </c>
      <c r="C3415" s="20" t="s">
        <v>17295</v>
      </c>
      <c r="D3415" s="20" t="s">
        <v>256</v>
      </c>
      <c r="E3415" s="20" t="s">
        <v>96</v>
      </c>
      <c r="F3415" s="20" t="s">
        <v>17296</v>
      </c>
      <c r="G3415" s="20" t="s">
        <v>2046</v>
      </c>
      <c r="H3415" s="20" t="s">
        <v>17297</v>
      </c>
      <c r="I3415" s="20" t="s">
        <v>17298</v>
      </c>
      <c r="J3415" s="20"/>
      <c r="K3415" s="20"/>
      <c r="L3415" s="20" t="s">
        <v>17288</v>
      </c>
      <c r="M3415" s="20" t="s">
        <v>59</v>
      </c>
      <c r="N3415" s="20"/>
      <c r="O3415" s="20"/>
      <c r="P3415" s="20" t="s">
        <v>17289</v>
      </c>
      <c r="Q3415" s="20" t="s">
        <v>2051</v>
      </c>
      <c r="R3415" s="2"/>
      <c r="S3415" s="2" t="s">
        <v>6528</v>
      </c>
      <c r="T3415" s="2" t="s">
        <v>255</v>
      </c>
      <c r="U3415" s="2"/>
      <c r="V3415" s="2"/>
    </row>
    <row r="3416" spans="1:22" ht="14.25" customHeight="1">
      <c r="A3416" s="20"/>
      <c r="B3416" s="20" t="s">
        <v>17299</v>
      </c>
      <c r="C3416" s="20" t="s">
        <v>17300</v>
      </c>
      <c r="D3416" s="20" t="s">
        <v>326</v>
      </c>
      <c r="E3416" s="20" t="s">
        <v>96</v>
      </c>
      <c r="F3416" s="20" t="s">
        <v>17301</v>
      </c>
      <c r="G3416" s="20" t="s">
        <v>2046</v>
      </c>
      <c r="H3416" s="20" t="s">
        <v>17302</v>
      </c>
      <c r="I3416" s="20"/>
      <c r="J3416" s="20"/>
      <c r="K3416" s="20" t="s">
        <v>17303</v>
      </c>
      <c r="L3416" s="20"/>
      <c r="M3416" s="20" t="s">
        <v>6585</v>
      </c>
      <c r="N3416" s="20"/>
      <c r="O3416" s="20"/>
      <c r="P3416" s="20" t="s">
        <v>17304</v>
      </c>
      <c r="Q3416" s="20" t="s">
        <v>2051</v>
      </c>
      <c r="R3416" s="2"/>
      <c r="S3416" s="16" t="s">
        <v>6586</v>
      </c>
      <c r="T3416" s="2" t="s">
        <v>325</v>
      </c>
      <c r="U3416" s="2"/>
      <c r="V3416" s="2"/>
    </row>
    <row r="3417" spans="1:22" ht="14.25" customHeight="1">
      <c r="A3417" s="20" t="s">
        <v>17305</v>
      </c>
      <c r="B3417" s="20" t="s">
        <v>4440</v>
      </c>
      <c r="C3417" s="20" t="s">
        <v>2215</v>
      </c>
      <c r="D3417" s="20" t="s">
        <v>326</v>
      </c>
      <c r="E3417" s="20" t="s">
        <v>96</v>
      </c>
      <c r="F3417" s="20" t="s">
        <v>1828</v>
      </c>
      <c r="G3417" s="20" t="s">
        <v>2046</v>
      </c>
      <c r="H3417" s="20" t="s">
        <v>17306</v>
      </c>
      <c r="I3417" s="20"/>
      <c r="J3417" s="20"/>
      <c r="K3417" s="20"/>
      <c r="L3417" s="20"/>
      <c r="M3417" s="20"/>
      <c r="N3417" s="20"/>
      <c r="O3417" s="20"/>
      <c r="P3417" s="20" t="s">
        <v>17304</v>
      </c>
      <c r="Q3417" s="20" t="s">
        <v>2051</v>
      </c>
      <c r="R3417" s="2"/>
      <c r="S3417" s="16" t="s">
        <v>6563</v>
      </c>
      <c r="T3417" s="2" t="s">
        <v>325</v>
      </c>
      <c r="U3417" s="2"/>
      <c r="V3417" s="2"/>
    </row>
    <row r="3418" spans="1:22" ht="14.25" customHeight="1">
      <c r="A3418" s="20" t="s">
        <v>17307</v>
      </c>
      <c r="B3418" s="20" t="s">
        <v>4440</v>
      </c>
      <c r="C3418" s="20" t="s">
        <v>4177</v>
      </c>
      <c r="D3418" s="20" t="s">
        <v>326</v>
      </c>
      <c r="E3418" s="20" t="s">
        <v>96</v>
      </c>
      <c r="F3418" s="20" t="s">
        <v>17308</v>
      </c>
      <c r="G3418" s="20" t="s">
        <v>2046</v>
      </c>
      <c r="H3418" s="20" t="s">
        <v>17309</v>
      </c>
      <c r="I3418" s="20"/>
      <c r="J3418" s="20"/>
      <c r="K3418" s="20"/>
      <c r="L3418" s="20"/>
      <c r="M3418" s="20" t="s">
        <v>1566</v>
      </c>
      <c r="N3418" s="20"/>
      <c r="O3418" s="20"/>
      <c r="P3418" s="20" t="s">
        <v>17304</v>
      </c>
      <c r="Q3418" s="20" t="s">
        <v>2051</v>
      </c>
      <c r="R3418" s="2" t="s">
        <v>2067</v>
      </c>
      <c r="S3418" s="2" t="s">
        <v>6528</v>
      </c>
      <c r="T3418" s="2" t="s">
        <v>325</v>
      </c>
      <c r="U3418" s="2"/>
      <c r="V3418" s="2"/>
    </row>
    <row r="3419" spans="1:22" ht="14.25" customHeight="1">
      <c r="A3419" s="20" t="s">
        <v>17310</v>
      </c>
      <c r="B3419" s="20" t="s">
        <v>17311</v>
      </c>
      <c r="C3419" s="20" t="s">
        <v>15650</v>
      </c>
      <c r="D3419" s="20" t="s">
        <v>326</v>
      </c>
      <c r="E3419" s="20" t="s">
        <v>96</v>
      </c>
      <c r="F3419" s="20" t="s">
        <v>15062</v>
      </c>
      <c r="G3419" s="20" t="s">
        <v>2046</v>
      </c>
      <c r="H3419" s="20" t="s">
        <v>17312</v>
      </c>
      <c r="I3419" s="20"/>
      <c r="J3419" s="20"/>
      <c r="K3419" s="20"/>
      <c r="L3419" s="20"/>
      <c r="M3419" s="20" t="s">
        <v>1566</v>
      </c>
      <c r="N3419" s="20"/>
      <c r="O3419" s="20"/>
      <c r="P3419" s="20" t="s">
        <v>17304</v>
      </c>
      <c r="Q3419" s="20" t="s">
        <v>2051</v>
      </c>
      <c r="R3419" s="2" t="s">
        <v>2067</v>
      </c>
      <c r="S3419" s="2" t="s">
        <v>6528</v>
      </c>
      <c r="T3419" s="2" t="s">
        <v>325</v>
      </c>
      <c r="U3419" s="2"/>
      <c r="V3419" s="2"/>
    </row>
    <row r="3420" spans="1:22" ht="14.25" customHeight="1">
      <c r="A3420" s="20"/>
      <c r="B3420" s="20" t="s">
        <v>4114</v>
      </c>
      <c r="C3420" s="20" t="s">
        <v>8695</v>
      </c>
      <c r="D3420" s="20" t="s">
        <v>326</v>
      </c>
      <c r="E3420" s="20" t="s">
        <v>96</v>
      </c>
      <c r="F3420" s="20" t="s">
        <v>1858</v>
      </c>
      <c r="G3420" s="20" t="s">
        <v>2046</v>
      </c>
      <c r="H3420" s="20" t="s">
        <v>17313</v>
      </c>
      <c r="I3420" s="20"/>
      <c r="J3420" s="20"/>
      <c r="K3420" s="20"/>
      <c r="L3420" s="20"/>
      <c r="M3420" s="20"/>
      <c r="N3420" s="20"/>
      <c r="O3420" s="20"/>
      <c r="P3420" s="20" t="s">
        <v>17304</v>
      </c>
      <c r="Q3420" s="20" t="s">
        <v>2051</v>
      </c>
      <c r="R3420" s="2"/>
      <c r="S3420" s="16" t="s">
        <v>6563</v>
      </c>
      <c r="T3420" s="2" t="s">
        <v>325</v>
      </c>
      <c r="U3420" s="2"/>
      <c r="V3420" s="2"/>
    </row>
    <row r="3421" spans="1:22" ht="14.25" customHeight="1">
      <c r="A3421" s="20" t="s">
        <v>17314</v>
      </c>
      <c r="B3421" s="20" t="s">
        <v>3057</v>
      </c>
      <c r="C3421" s="20" t="s">
        <v>17315</v>
      </c>
      <c r="D3421" s="20" t="s">
        <v>326</v>
      </c>
      <c r="E3421" s="20" t="s">
        <v>96</v>
      </c>
      <c r="F3421" s="20" t="s">
        <v>17316</v>
      </c>
      <c r="G3421" s="20" t="s">
        <v>2046</v>
      </c>
      <c r="H3421" s="20" t="s">
        <v>17317</v>
      </c>
      <c r="I3421" s="20"/>
      <c r="J3421" s="20"/>
      <c r="K3421" s="20"/>
      <c r="L3421" s="20"/>
      <c r="M3421" s="20" t="s">
        <v>1566</v>
      </c>
      <c r="N3421" s="20"/>
      <c r="O3421" s="20"/>
      <c r="P3421" s="20" t="s">
        <v>17304</v>
      </c>
      <c r="Q3421" s="20" t="s">
        <v>2051</v>
      </c>
      <c r="R3421" s="2" t="s">
        <v>2067</v>
      </c>
      <c r="S3421" s="2" t="s">
        <v>6528</v>
      </c>
      <c r="T3421" s="2" t="s">
        <v>325</v>
      </c>
      <c r="U3421" s="2"/>
      <c r="V3421" s="2"/>
    </row>
    <row r="3422" spans="1:22" ht="14.25" customHeight="1">
      <c r="A3422" s="20" t="s">
        <v>17318</v>
      </c>
      <c r="B3422" s="20" t="s">
        <v>3052</v>
      </c>
      <c r="C3422" s="20" t="s">
        <v>5993</v>
      </c>
      <c r="D3422" s="20" t="s">
        <v>326</v>
      </c>
      <c r="E3422" s="20" t="s">
        <v>96</v>
      </c>
      <c r="F3422" s="20" t="s">
        <v>17319</v>
      </c>
      <c r="G3422" s="20" t="s">
        <v>2046</v>
      </c>
      <c r="H3422" s="20" t="s">
        <v>17320</v>
      </c>
      <c r="I3422" s="20"/>
      <c r="J3422" s="20"/>
      <c r="K3422" s="20"/>
      <c r="L3422" s="20"/>
      <c r="M3422" s="20" t="s">
        <v>6585</v>
      </c>
      <c r="N3422" s="20"/>
      <c r="O3422" s="20"/>
      <c r="P3422" s="20" t="s">
        <v>17304</v>
      </c>
      <c r="Q3422" s="20" t="s">
        <v>2051</v>
      </c>
      <c r="R3422" s="2"/>
      <c r="S3422" s="16" t="s">
        <v>6586</v>
      </c>
      <c r="T3422" s="2" t="s">
        <v>325</v>
      </c>
      <c r="U3422" s="2"/>
      <c r="V3422" s="2"/>
    </row>
    <row r="3423" spans="1:22" ht="14.25" customHeight="1">
      <c r="A3423" s="20" t="s">
        <v>17321</v>
      </c>
      <c r="B3423" s="20" t="s">
        <v>5784</v>
      </c>
      <c r="C3423" s="20" t="s">
        <v>17322</v>
      </c>
      <c r="D3423" s="20" t="s">
        <v>326</v>
      </c>
      <c r="E3423" s="20" t="s">
        <v>96</v>
      </c>
      <c r="F3423" s="20" t="s">
        <v>4013</v>
      </c>
      <c r="G3423" s="20" t="s">
        <v>2046</v>
      </c>
      <c r="H3423" s="20" t="s">
        <v>17323</v>
      </c>
      <c r="I3423" s="20"/>
      <c r="J3423" s="20"/>
      <c r="K3423" s="20"/>
      <c r="L3423" s="20"/>
      <c r="M3423" s="20" t="s">
        <v>1566</v>
      </c>
      <c r="N3423" s="20"/>
      <c r="O3423" s="20"/>
      <c r="P3423" s="20" t="s">
        <v>17304</v>
      </c>
      <c r="Q3423" s="20" t="s">
        <v>2051</v>
      </c>
      <c r="R3423" s="2" t="s">
        <v>2052</v>
      </c>
      <c r="S3423" s="2" t="s">
        <v>6528</v>
      </c>
      <c r="T3423" s="2" t="s">
        <v>325</v>
      </c>
      <c r="U3423" s="2"/>
      <c r="V3423" s="2"/>
    </row>
    <row r="3424" spans="1:22" ht="14.25" customHeight="1">
      <c r="A3424" s="20" t="s">
        <v>17324</v>
      </c>
      <c r="B3424" s="20" t="s">
        <v>2768</v>
      </c>
      <c r="C3424" s="20" t="s">
        <v>3150</v>
      </c>
      <c r="D3424" s="20" t="s">
        <v>326</v>
      </c>
      <c r="E3424" s="20" t="s">
        <v>96</v>
      </c>
      <c r="F3424" s="20" t="s">
        <v>17325</v>
      </c>
      <c r="G3424" s="20" t="s">
        <v>2046</v>
      </c>
      <c r="H3424" s="20" t="s">
        <v>17326</v>
      </c>
      <c r="I3424" s="20"/>
      <c r="J3424" s="20"/>
      <c r="K3424" s="20"/>
      <c r="L3424" s="20"/>
      <c r="M3424" s="20" t="s">
        <v>1566</v>
      </c>
      <c r="N3424" s="20"/>
      <c r="O3424" s="20"/>
      <c r="P3424" s="20" t="s">
        <v>17304</v>
      </c>
      <c r="Q3424" s="20" t="s">
        <v>2051</v>
      </c>
      <c r="R3424" s="2" t="s">
        <v>2067</v>
      </c>
      <c r="S3424" s="2" t="s">
        <v>6528</v>
      </c>
      <c r="T3424" s="2" t="s">
        <v>325</v>
      </c>
      <c r="U3424" s="2"/>
      <c r="V3424" s="2"/>
    </row>
    <row r="3425" spans="1:22" ht="14.25" customHeight="1">
      <c r="A3425" s="20"/>
      <c r="B3425" s="20" t="s">
        <v>2690</v>
      </c>
      <c r="C3425" s="20" t="s">
        <v>17327</v>
      </c>
      <c r="D3425" s="20" t="s">
        <v>326</v>
      </c>
      <c r="E3425" s="20" t="s">
        <v>96</v>
      </c>
      <c r="F3425" s="20" t="s">
        <v>17328</v>
      </c>
      <c r="G3425" s="20" t="s">
        <v>2046</v>
      </c>
      <c r="H3425" s="20" t="s">
        <v>17329</v>
      </c>
      <c r="I3425" s="20"/>
      <c r="J3425" s="20"/>
      <c r="K3425" s="20"/>
      <c r="L3425" s="20"/>
      <c r="M3425" s="20" t="s">
        <v>60</v>
      </c>
      <c r="N3425" s="20"/>
      <c r="O3425" s="20"/>
      <c r="P3425" s="20" t="s">
        <v>17304</v>
      </c>
      <c r="Q3425" s="20" t="s">
        <v>2051</v>
      </c>
      <c r="R3425" s="2"/>
      <c r="S3425" s="2" t="s">
        <v>6528</v>
      </c>
      <c r="T3425" s="2" t="s">
        <v>325</v>
      </c>
      <c r="U3425" s="2"/>
      <c r="V3425" s="2"/>
    </row>
    <row r="3426" spans="1:22" ht="14.25" customHeight="1">
      <c r="A3426" s="20" t="s">
        <v>17330</v>
      </c>
      <c r="B3426" s="20" t="s">
        <v>2700</v>
      </c>
      <c r="C3426" s="20" t="s">
        <v>3901</v>
      </c>
      <c r="D3426" s="20" t="s">
        <v>326</v>
      </c>
      <c r="E3426" s="20" t="s">
        <v>96</v>
      </c>
      <c r="F3426" s="20" t="s">
        <v>17331</v>
      </c>
      <c r="G3426" s="20" t="s">
        <v>2046</v>
      </c>
      <c r="H3426" s="20" t="s">
        <v>17332</v>
      </c>
      <c r="I3426" s="20"/>
      <c r="J3426" s="20"/>
      <c r="K3426" s="20"/>
      <c r="L3426" s="20"/>
      <c r="M3426" s="20" t="s">
        <v>1566</v>
      </c>
      <c r="N3426" s="20"/>
      <c r="O3426" s="20"/>
      <c r="P3426" s="20" t="s">
        <v>17304</v>
      </c>
      <c r="Q3426" s="20" t="s">
        <v>2051</v>
      </c>
      <c r="R3426" s="2" t="s">
        <v>2067</v>
      </c>
      <c r="S3426" s="2" t="s">
        <v>6528</v>
      </c>
      <c r="T3426" s="2" t="s">
        <v>325</v>
      </c>
      <c r="U3426" s="2"/>
      <c r="V3426" s="2"/>
    </row>
    <row r="3427" spans="1:22" ht="14.25" customHeight="1">
      <c r="A3427" s="20"/>
      <c r="B3427" s="20" t="s">
        <v>13295</v>
      </c>
      <c r="C3427" s="20" t="s">
        <v>17333</v>
      </c>
      <c r="D3427" s="20" t="s">
        <v>326</v>
      </c>
      <c r="E3427" s="20" t="s">
        <v>96</v>
      </c>
      <c r="F3427" s="20" t="s">
        <v>17334</v>
      </c>
      <c r="G3427" s="20" t="s">
        <v>2046</v>
      </c>
      <c r="H3427" s="20" t="s">
        <v>17335</v>
      </c>
      <c r="I3427" s="20"/>
      <c r="J3427" s="20"/>
      <c r="K3427" s="20"/>
      <c r="L3427" s="20"/>
      <c r="M3427" s="20" t="s">
        <v>60</v>
      </c>
      <c r="N3427" s="20"/>
      <c r="O3427" s="20"/>
      <c r="P3427" s="20" t="s">
        <v>17304</v>
      </c>
      <c r="Q3427" s="20" t="s">
        <v>2051</v>
      </c>
      <c r="R3427" s="2"/>
      <c r="S3427" s="2" t="s">
        <v>6528</v>
      </c>
      <c r="T3427" s="2" t="s">
        <v>325</v>
      </c>
      <c r="U3427" s="2"/>
      <c r="V3427" s="2"/>
    </row>
    <row r="3428" spans="1:22" ht="14.25" customHeight="1">
      <c r="A3428" s="20" t="s">
        <v>17336</v>
      </c>
      <c r="B3428" s="20" t="s">
        <v>17337</v>
      </c>
      <c r="C3428" s="20" t="s">
        <v>17338</v>
      </c>
      <c r="D3428" s="20" t="s">
        <v>158</v>
      </c>
      <c r="E3428" s="20" t="s">
        <v>96</v>
      </c>
      <c r="F3428" s="20" t="s">
        <v>17339</v>
      </c>
      <c r="G3428" s="20" t="s">
        <v>2046</v>
      </c>
      <c r="H3428" s="20" t="s">
        <v>17340</v>
      </c>
      <c r="I3428" s="20"/>
      <c r="J3428" s="20"/>
      <c r="K3428" s="20" t="s">
        <v>17341</v>
      </c>
      <c r="L3428" s="20"/>
      <c r="M3428" s="20" t="s">
        <v>1566</v>
      </c>
      <c r="N3428" s="20"/>
      <c r="O3428" s="20"/>
      <c r="P3428" s="20" t="s">
        <v>17342</v>
      </c>
      <c r="Q3428" s="20" t="s">
        <v>2051</v>
      </c>
      <c r="R3428" s="2" t="s">
        <v>2067</v>
      </c>
      <c r="S3428" s="2" t="s">
        <v>6528</v>
      </c>
      <c r="T3428" s="2" t="s">
        <v>157</v>
      </c>
      <c r="U3428" s="2"/>
      <c r="V3428" s="2"/>
    </row>
    <row r="3429" spans="1:22" ht="14.25" customHeight="1">
      <c r="A3429" s="20" t="s">
        <v>17343</v>
      </c>
      <c r="B3429" s="20" t="s">
        <v>3052</v>
      </c>
      <c r="C3429" s="20" t="s">
        <v>9203</v>
      </c>
      <c r="D3429" s="20" t="s">
        <v>158</v>
      </c>
      <c r="E3429" s="20" t="s">
        <v>96</v>
      </c>
      <c r="F3429" s="20" t="s">
        <v>1802</v>
      </c>
      <c r="G3429" s="20" t="s">
        <v>2046</v>
      </c>
      <c r="H3429" s="20" t="s">
        <v>17344</v>
      </c>
      <c r="I3429" s="20"/>
      <c r="J3429" s="20"/>
      <c r="K3429" s="20" t="s">
        <v>17341</v>
      </c>
      <c r="L3429" s="20"/>
      <c r="M3429" s="20"/>
      <c r="N3429" s="20"/>
      <c r="O3429" s="20"/>
      <c r="P3429" s="20" t="s">
        <v>17342</v>
      </c>
      <c r="Q3429" s="20" t="s">
        <v>2051</v>
      </c>
      <c r="R3429" s="2"/>
      <c r="S3429" s="16" t="s">
        <v>6563</v>
      </c>
      <c r="T3429" s="2" t="s">
        <v>157</v>
      </c>
      <c r="U3429" s="2"/>
      <c r="V3429" s="2"/>
    </row>
    <row r="3430" spans="1:22" ht="14.25" customHeight="1">
      <c r="A3430" s="20" t="s">
        <v>13982</v>
      </c>
      <c r="B3430" s="20" t="s">
        <v>2081</v>
      </c>
      <c r="C3430" s="20" t="s">
        <v>3335</v>
      </c>
      <c r="D3430" s="20" t="s">
        <v>158</v>
      </c>
      <c r="E3430" s="20" t="s">
        <v>96</v>
      </c>
      <c r="F3430" s="20" t="s">
        <v>1906</v>
      </c>
      <c r="G3430" s="20" t="s">
        <v>2046</v>
      </c>
      <c r="H3430" s="20" t="s">
        <v>17345</v>
      </c>
      <c r="I3430" s="20"/>
      <c r="J3430" s="20"/>
      <c r="K3430" s="20" t="s">
        <v>17341</v>
      </c>
      <c r="L3430" s="20"/>
      <c r="M3430" s="20"/>
      <c r="N3430" s="20"/>
      <c r="O3430" s="20"/>
      <c r="P3430" s="20" t="s">
        <v>17342</v>
      </c>
      <c r="Q3430" s="20" t="s">
        <v>2051</v>
      </c>
      <c r="R3430" s="2"/>
      <c r="S3430" s="16" t="s">
        <v>6563</v>
      </c>
      <c r="T3430" s="2" t="s">
        <v>157</v>
      </c>
      <c r="U3430" s="2"/>
      <c r="V3430" s="2"/>
    </row>
    <row r="3431" spans="1:22" ht="14.25" customHeight="1">
      <c r="A3431" s="20" t="s">
        <v>17346</v>
      </c>
      <c r="B3431" s="20" t="s">
        <v>5531</v>
      </c>
      <c r="C3431" s="20" t="s">
        <v>4982</v>
      </c>
      <c r="D3431" s="20" t="s">
        <v>158</v>
      </c>
      <c r="E3431" s="20" t="s">
        <v>96</v>
      </c>
      <c r="F3431" s="20" t="s">
        <v>17347</v>
      </c>
      <c r="G3431" s="20" t="s">
        <v>2046</v>
      </c>
      <c r="H3431" s="20" t="s">
        <v>17348</v>
      </c>
      <c r="I3431" s="20"/>
      <c r="J3431" s="20"/>
      <c r="K3431" s="20" t="s">
        <v>17341</v>
      </c>
      <c r="L3431" s="20"/>
      <c r="M3431" s="20" t="s">
        <v>1566</v>
      </c>
      <c r="N3431" s="20"/>
      <c r="O3431" s="20"/>
      <c r="P3431" s="20" t="s">
        <v>17342</v>
      </c>
      <c r="Q3431" s="20" t="s">
        <v>2051</v>
      </c>
      <c r="R3431" s="2" t="s">
        <v>2052</v>
      </c>
      <c r="S3431" s="2" t="s">
        <v>6528</v>
      </c>
      <c r="T3431" s="2" t="s">
        <v>157</v>
      </c>
      <c r="U3431" s="2"/>
      <c r="V3431" s="2"/>
    </row>
    <row r="3432" spans="1:22" ht="14.25" customHeight="1">
      <c r="A3432" s="20" t="s">
        <v>17349</v>
      </c>
      <c r="B3432" s="20" t="s">
        <v>13730</v>
      </c>
      <c r="C3432" s="20" t="s">
        <v>17350</v>
      </c>
      <c r="D3432" s="20" t="s">
        <v>158</v>
      </c>
      <c r="E3432" s="20" t="s">
        <v>96</v>
      </c>
      <c r="F3432" s="20" t="s">
        <v>1817</v>
      </c>
      <c r="G3432" s="20" t="s">
        <v>2046</v>
      </c>
      <c r="H3432" s="20" t="s">
        <v>17351</v>
      </c>
      <c r="I3432" s="20"/>
      <c r="J3432" s="20"/>
      <c r="K3432" s="20" t="s">
        <v>17341</v>
      </c>
      <c r="L3432" s="20"/>
      <c r="M3432" s="20"/>
      <c r="N3432" s="20"/>
      <c r="O3432" s="20"/>
      <c r="P3432" s="20" t="s">
        <v>17342</v>
      </c>
      <c r="Q3432" s="20" t="s">
        <v>2051</v>
      </c>
      <c r="R3432" s="2"/>
      <c r="S3432" s="16" t="s">
        <v>6563</v>
      </c>
      <c r="T3432" s="2" t="s">
        <v>157</v>
      </c>
      <c r="U3432" s="2"/>
      <c r="V3432" s="2"/>
    </row>
    <row r="3433" spans="1:22" ht="14.25" customHeight="1">
      <c r="A3433" s="20" t="s">
        <v>17352</v>
      </c>
      <c r="B3433" s="20" t="s">
        <v>5475</v>
      </c>
      <c r="C3433" s="20" t="s">
        <v>17353</v>
      </c>
      <c r="D3433" s="20" t="s">
        <v>148</v>
      </c>
      <c r="E3433" s="20" t="s">
        <v>96</v>
      </c>
      <c r="F3433" s="20" t="s">
        <v>1696</v>
      </c>
      <c r="G3433" s="20" t="s">
        <v>2046</v>
      </c>
      <c r="H3433" s="20" t="s">
        <v>17354</v>
      </c>
      <c r="I3433" s="20" t="s">
        <v>17355</v>
      </c>
      <c r="J3433" s="20"/>
      <c r="K3433" s="20"/>
      <c r="L3433" s="20"/>
      <c r="M3433" s="20"/>
      <c r="N3433" s="20"/>
      <c r="O3433" s="20"/>
      <c r="P3433" s="20" t="s">
        <v>17356</v>
      </c>
      <c r="Q3433" s="20" t="s">
        <v>2051</v>
      </c>
      <c r="R3433" s="2"/>
      <c r="S3433" s="16" t="s">
        <v>6563</v>
      </c>
      <c r="T3433" s="2" t="s">
        <v>147</v>
      </c>
      <c r="U3433" s="2"/>
      <c r="V3433" s="2"/>
    </row>
    <row r="3434" spans="1:22" ht="14.25" customHeight="1">
      <c r="A3434" s="20" t="s">
        <v>17357</v>
      </c>
      <c r="B3434" s="20" t="s">
        <v>4867</v>
      </c>
      <c r="C3434" s="20" t="s">
        <v>15342</v>
      </c>
      <c r="D3434" s="20" t="s">
        <v>148</v>
      </c>
      <c r="E3434" s="20" t="s">
        <v>96</v>
      </c>
      <c r="F3434" s="20" t="s">
        <v>1699</v>
      </c>
      <c r="G3434" s="20" t="s">
        <v>2046</v>
      </c>
      <c r="H3434" s="20" t="s">
        <v>17358</v>
      </c>
      <c r="I3434" s="20"/>
      <c r="J3434" s="20"/>
      <c r="K3434" s="20" t="s">
        <v>17359</v>
      </c>
      <c r="L3434" s="20"/>
      <c r="M3434" s="20"/>
      <c r="N3434" s="20"/>
      <c r="O3434" s="20"/>
      <c r="P3434" s="20" t="s">
        <v>17356</v>
      </c>
      <c r="Q3434" s="20" t="s">
        <v>2051</v>
      </c>
      <c r="R3434" s="2"/>
      <c r="S3434" s="16" t="s">
        <v>6563</v>
      </c>
      <c r="T3434" s="2" t="s">
        <v>147</v>
      </c>
      <c r="U3434" s="2"/>
      <c r="V3434" s="2"/>
    </row>
    <row r="3435" spans="1:22" ht="14.25" customHeight="1">
      <c r="A3435" s="20" t="s">
        <v>17360</v>
      </c>
      <c r="B3435" s="20" t="s">
        <v>4598</v>
      </c>
      <c r="C3435" s="20" t="s">
        <v>17361</v>
      </c>
      <c r="D3435" s="20" t="s">
        <v>148</v>
      </c>
      <c r="E3435" s="20" t="s">
        <v>96</v>
      </c>
      <c r="F3435" s="20" t="s">
        <v>17362</v>
      </c>
      <c r="G3435" s="20" t="s">
        <v>2046</v>
      </c>
      <c r="H3435" s="20" t="s">
        <v>17363</v>
      </c>
      <c r="I3435" s="20"/>
      <c r="J3435" s="20"/>
      <c r="K3435" s="20"/>
      <c r="L3435" s="20"/>
      <c r="M3435" s="20" t="s">
        <v>1566</v>
      </c>
      <c r="N3435" s="20"/>
      <c r="O3435" s="20"/>
      <c r="P3435" s="20" t="s">
        <v>17356</v>
      </c>
      <c r="Q3435" s="20" t="s">
        <v>2051</v>
      </c>
      <c r="R3435" s="2" t="s">
        <v>2067</v>
      </c>
      <c r="S3435" s="2" t="s">
        <v>6528</v>
      </c>
      <c r="T3435" s="2" t="s">
        <v>147</v>
      </c>
      <c r="U3435" s="2"/>
      <c r="V3435" s="2"/>
    </row>
    <row r="3436" spans="1:22" ht="14.25" customHeight="1">
      <c r="A3436" s="20" t="s">
        <v>17364</v>
      </c>
      <c r="B3436" s="20" t="s">
        <v>4371</v>
      </c>
      <c r="C3436" s="20" t="s">
        <v>12440</v>
      </c>
      <c r="D3436" s="20" t="s">
        <v>148</v>
      </c>
      <c r="E3436" s="20" t="s">
        <v>96</v>
      </c>
      <c r="F3436" s="20" t="s">
        <v>17365</v>
      </c>
      <c r="G3436" s="20" t="s">
        <v>2046</v>
      </c>
      <c r="H3436" s="20" t="s">
        <v>17366</v>
      </c>
      <c r="I3436" s="20"/>
      <c r="J3436" s="20"/>
      <c r="K3436" s="20"/>
      <c r="L3436" s="20"/>
      <c r="M3436" s="20" t="s">
        <v>1566</v>
      </c>
      <c r="N3436" s="20"/>
      <c r="O3436" s="20"/>
      <c r="P3436" s="20" t="s">
        <v>17356</v>
      </c>
      <c r="Q3436" s="20" t="s">
        <v>2051</v>
      </c>
      <c r="R3436" s="2" t="s">
        <v>2067</v>
      </c>
      <c r="S3436" s="2" t="s">
        <v>6528</v>
      </c>
      <c r="T3436" s="2" t="s">
        <v>147</v>
      </c>
      <c r="U3436" s="2"/>
      <c r="V3436" s="2"/>
    </row>
    <row r="3437" spans="1:22" ht="14.25" customHeight="1">
      <c r="A3437" s="20" t="s">
        <v>17367</v>
      </c>
      <c r="B3437" s="20" t="s">
        <v>4346</v>
      </c>
      <c r="C3437" s="20" t="s">
        <v>3779</v>
      </c>
      <c r="D3437" s="20" t="s">
        <v>148</v>
      </c>
      <c r="E3437" s="20" t="s">
        <v>96</v>
      </c>
      <c r="F3437" s="20" t="s">
        <v>6567</v>
      </c>
      <c r="G3437" s="20" t="s">
        <v>2046</v>
      </c>
      <c r="H3437" s="20" t="s">
        <v>17368</v>
      </c>
      <c r="I3437" s="20"/>
      <c r="J3437" s="20"/>
      <c r="K3437" s="20"/>
      <c r="L3437" s="20"/>
      <c r="M3437" s="20" t="s">
        <v>60</v>
      </c>
      <c r="N3437" s="20"/>
      <c r="O3437" s="20"/>
      <c r="P3437" s="20" t="s">
        <v>17356</v>
      </c>
      <c r="Q3437" s="20" t="s">
        <v>2051</v>
      </c>
      <c r="R3437" s="2"/>
      <c r="S3437" s="2" t="s">
        <v>6528</v>
      </c>
      <c r="T3437" s="2" t="s">
        <v>147</v>
      </c>
      <c r="U3437" s="2"/>
      <c r="V3437" s="2"/>
    </row>
    <row r="3438" spans="1:22" ht="14.25" customHeight="1">
      <c r="A3438" s="20" t="s">
        <v>17369</v>
      </c>
      <c r="B3438" s="20" t="s">
        <v>17370</v>
      </c>
      <c r="C3438" s="20" t="s">
        <v>17371</v>
      </c>
      <c r="D3438" s="20" t="s">
        <v>148</v>
      </c>
      <c r="E3438" s="20" t="s">
        <v>96</v>
      </c>
      <c r="F3438" s="20" t="s">
        <v>17372</v>
      </c>
      <c r="G3438" s="20" t="s">
        <v>2046</v>
      </c>
      <c r="H3438" s="20" t="s">
        <v>17373</v>
      </c>
      <c r="I3438" s="20"/>
      <c r="J3438" s="20"/>
      <c r="K3438" s="20"/>
      <c r="L3438" s="20"/>
      <c r="M3438" s="20" t="s">
        <v>59</v>
      </c>
      <c r="N3438" s="20"/>
      <c r="O3438" s="20"/>
      <c r="P3438" s="20" t="s">
        <v>17356</v>
      </c>
      <c r="Q3438" s="20" t="s">
        <v>2051</v>
      </c>
      <c r="R3438" s="2"/>
      <c r="S3438" s="2" t="s">
        <v>6528</v>
      </c>
      <c r="T3438" s="2" t="s">
        <v>147</v>
      </c>
      <c r="U3438" s="2"/>
      <c r="V3438" s="2"/>
    </row>
    <row r="3439" spans="1:22" ht="14.25" customHeight="1">
      <c r="A3439" s="20" t="s">
        <v>17374</v>
      </c>
      <c r="B3439" s="20" t="s">
        <v>4177</v>
      </c>
      <c r="C3439" s="20" t="s">
        <v>17375</v>
      </c>
      <c r="D3439" s="20" t="s">
        <v>148</v>
      </c>
      <c r="E3439" s="20" t="s">
        <v>96</v>
      </c>
      <c r="F3439" s="20" t="s">
        <v>8751</v>
      </c>
      <c r="G3439" s="20" t="s">
        <v>2046</v>
      </c>
      <c r="H3439" s="20" t="s">
        <v>17376</v>
      </c>
      <c r="I3439" s="20" t="s">
        <v>17377</v>
      </c>
      <c r="J3439" s="20"/>
      <c r="K3439" s="20"/>
      <c r="L3439" s="20"/>
      <c r="M3439" s="20" t="s">
        <v>6585</v>
      </c>
      <c r="N3439" s="20"/>
      <c r="O3439" s="20"/>
      <c r="P3439" s="20" t="s">
        <v>17356</v>
      </c>
      <c r="Q3439" s="20" t="s">
        <v>2051</v>
      </c>
      <c r="R3439" s="2"/>
      <c r="S3439" s="16" t="s">
        <v>6586</v>
      </c>
      <c r="T3439" s="2" t="s">
        <v>147</v>
      </c>
      <c r="U3439" s="2"/>
      <c r="V3439" s="2"/>
    </row>
    <row r="3440" spans="1:22" ht="14.25" customHeight="1">
      <c r="A3440" s="20" t="s">
        <v>17378</v>
      </c>
      <c r="B3440" s="20" t="s">
        <v>3793</v>
      </c>
      <c r="C3440" s="20" t="s">
        <v>17379</v>
      </c>
      <c r="D3440" s="20" t="s">
        <v>148</v>
      </c>
      <c r="E3440" s="20" t="s">
        <v>96</v>
      </c>
      <c r="F3440" s="20" t="s">
        <v>17380</v>
      </c>
      <c r="G3440" s="20" t="s">
        <v>2046</v>
      </c>
      <c r="H3440" s="20" t="s">
        <v>17381</v>
      </c>
      <c r="I3440" s="20"/>
      <c r="J3440" s="20"/>
      <c r="K3440" s="20" t="s">
        <v>17382</v>
      </c>
      <c r="L3440" s="20"/>
      <c r="M3440" s="20" t="s">
        <v>6585</v>
      </c>
      <c r="N3440" s="20"/>
      <c r="O3440" s="20"/>
      <c r="P3440" s="20" t="s">
        <v>17356</v>
      </c>
      <c r="Q3440" s="20" t="s">
        <v>2051</v>
      </c>
      <c r="R3440" s="2"/>
      <c r="S3440" s="16" t="s">
        <v>6586</v>
      </c>
      <c r="T3440" s="2" t="s">
        <v>147</v>
      </c>
      <c r="U3440" s="2"/>
      <c r="V3440" s="2"/>
    </row>
    <row r="3441" spans="1:22" ht="14.25" customHeight="1">
      <c r="A3441" s="20" t="s">
        <v>17383</v>
      </c>
      <c r="B3441" s="20" t="s">
        <v>17384</v>
      </c>
      <c r="C3441" s="20" t="s">
        <v>17385</v>
      </c>
      <c r="D3441" s="20" t="s">
        <v>148</v>
      </c>
      <c r="E3441" s="20" t="s">
        <v>96</v>
      </c>
      <c r="F3441" s="20" t="s">
        <v>17362</v>
      </c>
      <c r="G3441" s="20" t="s">
        <v>2046</v>
      </c>
      <c r="H3441" s="20" t="s">
        <v>17386</v>
      </c>
      <c r="I3441" s="20" t="s">
        <v>17387</v>
      </c>
      <c r="J3441" s="20"/>
      <c r="K3441" s="20"/>
      <c r="L3441" s="20"/>
      <c r="M3441" s="20" t="s">
        <v>1566</v>
      </c>
      <c r="N3441" s="20"/>
      <c r="O3441" s="20"/>
      <c r="P3441" s="20" t="s">
        <v>17356</v>
      </c>
      <c r="Q3441" s="20" t="s">
        <v>2051</v>
      </c>
      <c r="R3441" s="2" t="s">
        <v>2067</v>
      </c>
      <c r="S3441" s="2" t="s">
        <v>6528</v>
      </c>
      <c r="T3441" s="2" t="s">
        <v>147</v>
      </c>
      <c r="U3441" s="2"/>
      <c r="V3441" s="2"/>
    </row>
    <row r="3442" spans="1:22" ht="14.25" customHeight="1">
      <c r="A3442" s="20" t="s">
        <v>17388</v>
      </c>
      <c r="B3442" s="20" t="s">
        <v>2940</v>
      </c>
      <c r="C3442" s="20" t="s">
        <v>14131</v>
      </c>
      <c r="D3442" s="20" t="s">
        <v>148</v>
      </c>
      <c r="E3442" s="20" t="s">
        <v>96</v>
      </c>
      <c r="F3442" s="20" t="s">
        <v>17389</v>
      </c>
      <c r="G3442" s="20" t="s">
        <v>2046</v>
      </c>
      <c r="H3442" s="20" t="s">
        <v>17390</v>
      </c>
      <c r="I3442" s="20"/>
      <c r="J3442" s="20"/>
      <c r="K3442" s="20"/>
      <c r="L3442" s="20"/>
      <c r="M3442" s="20" t="s">
        <v>59</v>
      </c>
      <c r="N3442" s="20"/>
      <c r="O3442" s="20"/>
      <c r="P3442" s="20" t="s">
        <v>17356</v>
      </c>
      <c r="Q3442" s="20" t="s">
        <v>2051</v>
      </c>
      <c r="R3442" s="2"/>
      <c r="S3442" s="2" t="s">
        <v>6528</v>
      </c>
      <c r="T3442" s="2" t="s">
        <v>147</v>
      </c>
      <c r="U3442" s="2"/>
      <c r="V3442" s="2"/>
    </row>
    <row r="3443" spans="1:22" ht="14.25" customHeight="1">
      <c r="A3443" s="20" t="s">
        <v>17391</v>
      </c>
      <c r="B3443" s="20" t="s">
        <v>2311</v>
      </c>
      <c r="C3443" s="20" t="s">
        <v>17392</v>
      </c>
      <c r="D3443" s="20" t="s">
        <v>148</v>
      </c>
      <c r="E3443" s="20" t="s">
        <v>96</v>
      </c>
      <c r="F3443" s="20" t="s">
        <v>17393</v>
      </c>
      <c r="G3443" s="20" t="s">
        <v>2046</v>
      </c>
      <c r="H3443" s="20" t="s">
        <v>17394</v>
      </c>
      <c r="I3443" s="20" t="s">
        <v>17395</v>
      </c>
      <c r="J3443" s="20" t="s">
        <v>17396</v>
      </c>
      <c r="K3443" s="20"/>
      <c r="L3443" s="20"/>
      <c r="M3443" s="20" t="s">
        <v>60</v>
      </c>
      <c r="N3443" s="20"/>
      <c r="O3443" s="20"/>
      <c r="P3443" s="20" t="s">
        <v>17356</v>
      </c>
      <c r="Q3443" s="20" t="s">
        <v>2051</v>
      </c>
      <c r="R3443" s="2"/>
      <c r="S3443" s="2" t="s">
        <v>6528</v>
      </c>
      <c r="T3443" s="2" t="s">
        <v>147</v>
      </c>
      <c r="U3443" s="2"/>
      <c r="V3443" s="2"/>
    </row>
    <row r="3444" spans="1:22" ht="14.25" customHeight="1">
      <c r="A3444" s="20" t="s">
        <v>17397</v>
      </c>
      <c r="B3444" s="20" t="s">
        <v>17398</v>
      </c>
      <c r="C3444" s="20" t="s">
        <v>17399</v>
      </c>
      <c r="D3444" s="20" t="s">
        <v>148</v>
      </c>
      <c r="E3444" s="20" t="s">
        <v>96</v>
      </c>
      <c r="F3444" s="20" t="s">
        <v>17362</v>
      </c>
      <c r="G3444" s="20" t="s">
        <v>2046</v>
      </c>
      <c r="H3444" s="20" t="s">
        <v>17400</v>
      </c>
      <c r="I3444" s="20"/>
      <c r="J3444" s="20"/>
      <c r="K3444" s="20"/>
      <c r="L3444" s="20"/>
      <c r="M3444" s="20" t="s">
        <v>1566</v>
      </c>
      <c r="N3444" s="20"/>
      <c r="O3444" s="20"/>
      <c r="P3444" s="20" t="s">
        <v>17356</v>
      </c>
      <c r="Q3444" s="20" t="s">
        <v>2051</v>
      </c>
      <c r="R3444" s="2" t="s">
        <v>2067</v>
      </c>
      <c r="S3444" s="2" t="s">
        <v>6528</v>
      </c>
      <c r="T3444" s="2" t="s">
        <v>147</v>
      </c>
      <c r="U3444" s="2"/>
      <c r="V3444" s="2"/>
    </row>
    <row r="3445" spans="1:22" ht="14.25" customHeight="1">
      <c r="A3445" s="20" t="s">
        <v>17401</v>
      </c>
      <c r="B3445" s="20" t="s">
        <v>3933</v>
      </c>
      <c r="C3445" s="20" t="s">
        <v>17402</v>
      </c>
      <c r="D3445" s="20" t="s">
        <v>148</v>
      </c>
      <c r="E3445" s="20" t="s">
        <v>96</v>
      </c>
      <c r="F3445" s="20" t="s">
        <v>17403</v>
      </c>
      <c r="G3445" s="20" t="s">
        <v>2046</v>
      </c>
      <c r="H3445" s="20" t="s">
        <v>17404</v>
      </c>
      <c r="I3445" s="20"/>
      <c r="J3445" s="20"/>
      <c r="K3445" s="20"/>
      <c r="L3445" s="20"/>
      <c r="M3445" s="20" t="s">
        <v>1566</v>
      </c>
      <c r="N3445" s="20"/>
      <c r="O3445" s="20"/>
      <c r="P3445" s="20" t="s">
        <v>17356</v>
      </c>
      <c r="Q3445" s="20" t="s">
        <v>2051</v>
      </c>
      <c r="R3445" s="2" t="s">
        <v>2067</v>
      </c>
      <c r="S3445" s="2" t="s">
        <v>6528</v>
      </c>
      <c r="T3445" s="2" t="s">
        <v>147</v>
      </c>
      <c r="U3445" s="2"/>
      <c r="V3445" s="2"/>
    </row>
    <row r="3446" spans="1:22" ht="14.25" customHeight="1">
      <c r="A3446" s="20" t="s">
        <v>17405</v>
      </c>
      <c r="B3446" s="20" t="s">
        <v>3859</v>
      </c>
      <c r="C3446" s="20" t="s">
        <v>17406</v>
      </c>
      <c r="D3446" s="20" t="s">
        <v>148</v>
      </c>
      <c r="E3446" s="20" t="s">
        <v>96</v>
      </c>
      <c r="F3446" s="20" t="s">
        <v>17166</v>
      </c>
      <c r="G3446" s="20" t="s">
        <v>2046</v>
      </c>
      <c r="H3446" s="20" t="s">
        <v>17407</v>
      </c>
      <c r="I3446" s="20"/>
      <c r="J3446" s="20"/>
      <c r="K3446" s="20"/>
      <c r="L3446" s="20"/>
      <c r="M3446" s="20" t="s">
        <v>1566</v>
      </c>
      <c r="N3446" s="20"/>
      <c r="O3446" s="20"/>
      <c r="P3446" s="20" t="s">
        <v>17356</v>
      </c>
      <c r="Q3446" s="20" t="s">
        <v>2051</v>
      </c>
      <c r="R3446" s="2" t="s">
        <v>2067</v>
      </c>
      <c r="S3446" s="2" t="s">
        <v>6528</v>
      </c>
      <c r="T3446" s="2" t="s">
        <v>147</v>
      </c>
      <c r="U3446" s="2"/>
      <c r="V3446" s="2"/>
    </row>
    <row r="3447" spans="1:22" ht="14.25" customHeight="1">
      <c r="A3447" s="20" t="s">
        <v>17408</v>
      </c>
      <c r="B3447" s="20" t="s">
        <v>4172</v>
      </c>
      <c r="C3447" s="20" t="s">
        <v>17409</v>
      </c>
      <c r="D3447" s="20" t="s">
        <v>148</v>
      </c>
      <c r="E3447" s="20" t="s">
        <v>96</v>
      </c>
      <c r="F3447" s="20" t="s">
        <v>17362</v>
      </c>
      <c r="G3447" s="20" t="s">
        <v>2046</v>
      </c>
      <c r="H3447" s="20" t="s">
        <v>17410</v>
      </c>
      <c r="I3447" s="20" t="s">
        <v>17411</v>
      </c>
      <c r="J3447" s="20"/>
      <c r="K3447" s="20"/>
      <c r="L3447" s="20"/>
      <c r="M3447" s="20" t="s">
        <v>1566</v>
      </c>
      <c r="N3447" s="20"/>
      <c r="O3447" s="20"/>
      <c r="P3447" s="20" t="s">
        <v>17356</v>
      </c>
      <c r="Q3447" s="20" t="s">
        <v>2051</v>
      </c>
      <c r="R3447" s="2" t="s">
        <v>2067</v>
      </c>
      <c r="S3447" s="2" t="s">
        <v>6528</v>
      </c>
      <c r="T3447" s="2" t="s">
        <v>147</v>
      </c>
      <c r="U3447" s="2"/>
      <c r="V3447" s="2"/>
    </row>
    <row r="3448" spans="1:22" ht="14.25" customHeight="1">
      <c r="A3448" s="20" t="s">
        <v>17412</v>
      </c>
      <c r="B3448" s="20" t="s">
        <v>4114</v>
      </c>
      <c r="C3448" s="20" t="s">
        <v>17413</v>
      </c>
      <c r="D3448" s="20" t="s">
        <v>148</v>
      </c>
      <c r="E3448" s="20" t="s">
        <v>96</v>
      </c>
      <c r="F3448" s="20" t="s">
        <v>17403</v>
      </c>
      <c r="G3448" s="20" t="s">
        <v>2046</v>
      </c>
      <c r="H3448" s="20" t="s">
        <v>17414</v>
      </c>
      <c r="I3448" s="20"/>
      <c r="J3448" s="20"/>
      <c r="K3448" s="20"/>
      <c r="L3448" s="20"/>
      <c r="M3448" s="20" t="s">
        <v>1566</v>
      </c>
      <c r="N3448" s="20"/>
      <c r="O3448" s="20"/>
      <c r="P3448" s="20" t="s">
        <v>17356</v>
      </c>
      <c r="Q3448" s="20" t="s">
        <v>2051</v>
      </c>
      <c r="R3448" s="2" t="s">
        <v>2067</v>
      </c>
      <c r="S3448" s="2" t="s">
        <v>6528</v>
      </c>
      <c r="T3448" s="2" t="s">
        <v>147</v>
      </c>
      <c r="U3448" s="2"/>
      <c r="V3448" s="2"/>
    </row>
    <row r="3449" spans="1:22" ht="14.25" customHeight="1">
      <c r="A3449" s="20" t="s">
        <v>17415</v>
      </c>
      <c r="B3449" s="20" t="s">
        <v>11809</v>
      </c>
      <c r="C3449" s="20" t="s">
        <v>2262</v>
      </c>
      <c r="D3449" s="20" t="s">
        <v>148</v>
      </c>
      <c r="E3449" s="20" t="s">
        <v>96</v>
      </c>
      <c r="F3449" s="20" t="s">
        <v>1879</v>
      </c>
      <c r="G3449" s="20" t="s">
        <v>2046</v>
      </c>
      <c r="H3449" s="20" t="s">
        <v>17416</v>
      </c>
      <c r="I3449" s="20"/>
      <c r="J3449" s="20"/>
      <c r="K3449" s="20"/>
      <c r="L3449" s="20"/>
      <c r="M3449" s="20"/>
      <c r="N3449" s="20"/>
      <c r="O3449" s="20"/>
      <c r="P3449" s="20" t="s">
        <v>17356</v>
      </c>
      <c r="Q3449" s="20" t="s">
        <v>2051</v>
      </c>
      <c r="R3449" s="2"/>
      <c r="S3449" s="16" t="s">
        <v>6563</v>
      </c>
      <c r="T3449" s="2" t="s">
        <v>147</v>
      </c>
      <c r="U3449" s="2"/>
      <c r="V3449" s="2"/>
    </row>
    <row r="3450" spans="1:22" ht="14.25" customHeight="1">
      <c r="A3450" s="20" t="s">
        <v>17417</v>
      </c>
      <c r="B3450" s="20" t="s">
        <v>3155</v>
      </c>
      <c r="C3450" s="20" t="s">
        <v>17418</v>
      </c>
      <c r="D3450" s="20" t="s">
        <v>148</v>
      </c>
      <c r="E3450" s="20" t="s">
        <v>96</v>
      </c>
      <c r="F3450" s="20" t="s">
        <v>17362</v>
      </c>
      <c r="G3450" s="20" t="s">
        <v>2046</v>
      </c>
      <c r="H3450" s="20" t="s">
        <v>17419</v>
      </c>
      <c r="I3450" s="20"/>
      <c r="J3450" s="20"/>
      <c r="K3450" s="20"/>
      <c r="L3450" s="20"/>
      <c r="M3450" s="20" t="s">
        <v>1566</v>
      </c>
      <c r="N3450" s="20"/>
      <c r="O3450" s="20"/>
      <c r="P3450" s="20" t="s">
        <v>17356</v>
      </c>
      <c r="Q3450" s="20" t="s">
        <v>2051</v>
      </c>
      <c r="R3450" s="2" t="s">
        <v>2067</v>
      </c>
      <c r="S3450" s="2" t="s">
        <v>6528</v>
      </c>
      <c r="T3450" s="2" t="s">
        <v>147</v>
      </c>
      <c r="U3450" s="2"/>
      <c r="V3450" s="2"/>
    </row>
    <row r="3451" spans="1:22" ht="14.25" customHeight="1">
      <c r="A3451" s="20" t="s">
        <v>17420</v>
      </c>
      <c r="B3451" s="20" t="s">
        <v>6379</v>
      </c>
      <c r="C3451" s="20" t="s">
        <v>17421</v>
      </c>
      <c r="D3451" s="20" t="s">
        <v>148</v>
      </c>
      <c r="E3451" s="20" t="s">
        <v>96</v>
      </c>
      <c r="F3451" s="20" t="s">
        <v>17422</v>
      </c>
      <c r="G3451" s="20" t="s">
        <v>2046</v>
      </c>
      <c r="H3451" s="20" t="s">
        <v>17423</v>
      </c>
      <c r="I3451" s="20"/>
      <c r="J3451" s="20"/>
      <c r="K3451" s="20"/>
      <c r="L3451" s="20"/>
      <c r="M3451" s="20" t="s">
        <v>1566</v>
      </c>
      <c r="N3451" s="20"/>
      <c r="O3451" s="20"/>
      <c r="P3451" s="20" t="s">
        <v>17356</v>
      </c>
      <c r="Q3451" s="20" t="s">
        <v>2051</v>
      </c>
      <c r="R3451" s="2" t="s">
        <v>2067</v>
      </c>
      <c r="S3451" s="2" t="s">
        <v>6528</v>
      </c>
      <c r="T3451" s="2" t="s">
        <v>147</v>
      </c>
      <c r="U3451" s="2"/>
      <c r="V3451" s="2"/>
    </row>
    <row r="3452" spans="1:22" ht="14.25" customHeight="1">
      <c r="A3452" s="20" t="s">
        <v>17424</v>
      </c>
      <c r="B3452" s="20" t="s">
        <v>17425</v>
      </c>
      <c r="C3452" s="20" t="s">
        <v>4501</v>
      </c>
      <c r="D3452" s="20" t="s">
        <v>148</v>
      </c>
      <c r="E3452" s="20" t="s">
        <v>96</v>
      </c>
      <c r="F3452" s="20" t="s">
        <v>17362</v>
      </c>
      <c r="G3452" s="20" t="s">
        <v>2046</v>
      </c>
      <c r="H3452" s="20" t="s">
        <v>17426</v>
      </c>
      <c r="I3452" s="20" t="s">
        <v>17427</v>
      </c>
      <c r="J3452" s="20"/>
      <c r="K3452" s="20"/>
      <c r="L3452" s="20"/>
      <c r="M3452" s="20" t="s">
        <v>1566</v>
      </c>
      <c r="N3452" s="20"/>
      <c r="O3452" s="20"/>
      <c r="P3452" s="20" t="s">
        <v>17356</v>
      </c>
      <c r="Q3452" s="20" t="s">
        <v>2051</v>
      </c>
      <c r="R3452" s="2" t="s">
        <v>2067</v>
      </c>
      <c r="S3452" s="2" t="s">
        <v>6528</v>
      </c>
      <c r="T3452" s="2" t="s">
        <v>147</v>
      </c>
      <c r="U3452" s="2"/>
      <c r="V3452" s="2"/>
    </row>
    <row r="3453" spans="1:22" ht="14.25" customHeight="1">
      <c r="A3453" s="20" t="s">
        <v>17428</v>
      </c>
      <c r="B3453" s="20" t="s">
        <v>2695</v>
      </c>
      <c r="C3453" s="20" t="s">
        <v>6218</v>
      </c>
      <c r="D3453" s="20" t="s">
        <v>280</v>
      </c>
      <c r="E3453" s="20" t="s">
        <v>96</v>
      </c>
      <c r="F3453" s="20" t="s">
        <v>17362</v>
      </c>
      <c r="G3453" s="20" t="s">
        <v>2046</v>
      </c>
      <c r="H3453" s="20" t="s">
        <v>17429</v>
      </c>
      <c r="I3453" s="20" t="s">
        <v>17430</v>
      </c>
      <c r="J3453" s="20"/>
      <c r="K3453" s="20" t="s">
        <v>17431</v>
      </c>
      <c r="L3453" s="20" t="s">
        <v>17432</v>
      </c>
      <c r="M3453" s="20" t="s">
        <v>1566</v>
      </c>
      <c r="N3453" s="20"/>
      <c r="O3453" s="20"/>
      <c r="P3453" s="20" t="s">
        <v>17433</v>
      </c>
      <c r="Q3453" s="20" t="s">
        <v>2051</v>
      </c>
      <c r="R3453" s="2" t="s">
        <v>2067</v>
      </c>
      <c r="S3453" s="2" t="s">
        <v>6528</v>
      </c>
      <c r="T3453" s="2" t="s">
        <v>279</v>
      </c>
      <c r="U3453" s="2"/>
      <c r="V3453" s="2"/>
    </row>
    <row r="3454" spans="1:22" ht="14.25" customHeight="1">
      <c r="A3454" s="20" t="s">
        <v>17434</v>
      </c>
      <c r="B3454" s="20" t="s">
        <v>12750</v>
      </c>
      <c r="C3454" s="20" t="s">
        <v>5403</v>
      </c>
      <c r="D3454" s="20" t="s">
        <v>280</v>
      </c>
      <c r="E3454" s="20" t="s">
        <v>96</v>
      </c>
      <c r="F3454" s="20" t="s">
        <v>1797</v>
      </c>
      <c r="G3454" s="20" t="s">
        <v>2046</v>
      </c>
      <c r="H3454" s="20" t="s">
        <v>17435</v>
      </c>
      <c r="I3454" s="20"/>
      <c r="J3454" s="20"/>
      <c r="K3454" s="20" t="s">
        <v>17431</v>
      </c>
      <c r="L3454" s="20" t="s">
        <v>17432</v>
      </c>
      <c r="M3454" s="20"/>
      <c r="N3454" s="20"/>
      <c r="O3454" s="20"/>
      <c r="P3454" s="20" t="s">
        <v>17433</v>
      </c>
      <c r="Q3454" s="20" t="s">
        <v>2051</v>
      </c>
      <c r="R3454" s="2"/>
      <c r="S3454" s="16" t="s">
        <v>6563</v>
      </c>
      <c r="T3454" s="2" t="s">
        <v>279</v>
      </c>
      <c r="U3454" s="2"/>
      <c r="V3454" s="2"/>
    </row>
    <row r="3455" spans="1:22" ht="14.25" customHeight="1">
      <c r="A3455" s="20" t="s">
        <v>17436</v>
      </c>
      <c r="B3455" s="20" t="s">
        <v>5004</v>
      </c>
      <c r="C3455" s="20" t="s">
        <v>17437</v>
      </c>
      <c r="D3455" s="20" t="s">
        <v>280</v>
      </c>
      <c r="E3455" s="20" t="s">
        <v>96</v>
      </c>
      <c r="F3455" s="20" t="s">
        <v>6573</v>
      </c>
      <c r="G3455" s="20" t="s">
        <v>2046</v>
      </c>
      <c r="H3455" s="20" t="s">
        <v>17438</v>
      </c>
      <c r="I3455" s="20"/>
      <c r="J3455" s="20"/>
      <c r="K3455" s="20" t="s">
        <v>17431</v>
      </c>
      <c r="L3455" s="20" t="s">
        <v>17432</v>
      </c>
      <c r="M3455" s="20" t="s">
        <v>1566</v>
      </c>
      <c r="N3455" s="20"/>
      <c r="O3455" s="20"/>
      <c r="P3455" s="20" t="s">
        <v>17433</v>
      </c>
      <c r="Q3455" s="20" t="s">
        <v>2051</v>
      </c>
      <c r="R3455" s="2" t="s">
        <v>2067</v>
      </c>
      <c r="S3455" s="2" t="s">
        <v>6528</v>
      </c>
      <c r="T3455" s="2" t="s">
        <v>279</v>
      </c>
      <c r="U3455" s="2"/>
      <c r="V3455" s="2"/>
    </row>
    <row r="3456" spans="1:22" ht="14.25" customHeight="1">
      <c r="A3456" s="20" t="s">
        <v>17439</v>
      </c>
      <c r="B3456" s="20" t="s">
        <v>3985</v>
      </c>
      <c r="C3456" s="20" t="s">
        <v>17181</v>
      </c>
      <c r="D3456" s="20" t="s">
        <v>280</v>
      </c>
      <c r="E3456" s="20" t="s">
        <v>96</v>
      </c>
      <c r="F3456" s="20" t="s">
        <v>15021</v>
      </c>
      <c r="G3456" s="20" t="s">
        <v>2046</v>
      </c>
      <c r="H3456" s="20" t="s">
        <v>17440</v>
      </c>
      <c r="I3456" s="20" t="s">
        <v>17441</v>
      </c>
      <c r="J3456" s="20"/>
      <c r="K3456" s="20" t="s">
        <v>17431</v>
      </c>
      <c r="L3456" s="20" t="s">
        <v>17432</v>
      </c>
      <c r="M3456" s="20" t="s">
        <v>1566</v>
      </c>
      <c r="N3456" s="20"/>
      <c r="O3456" s="20"/>
      <c r="P3456" s="20" t="s">
        <v>17433</v>
      </c>
      <c r="Q3456" s="20" t="s">
        <v>2051</v>
      </c>
      <c r="R3456" s="2" t="s">
        <v>2067</v>
      </c>
      <c r="S3456" s="2" t="s">
        <v>6528</v>
      </c>
      <c r="T3456" s="2" t="s">
        <v>279</v>
      </c>
      <c r="U3456" s="2"/>
      <c r="V3456" s="2"/>
    </row>
    <row r="3457" spans="1:22" ht="14.25" customHeight="1">
      <c r="A3457" s="20" t="s">
        <v>17442</v>
      </c>
      <c r="B3457" s="20" t="s">
        <v>17443</v>
      </c>
      <c r="C3457" s="20" t="s">
        <v>17444</v>
      </c>
      <c r="D3457" s="20" t="s">
        <v>282</v>
      </c>
      <c r="E3457" s="20" t="s">
        <v>96</v>
      </c>
      <c r="F3457" s="20" t="s">
        <v>1734</v>
      </c>
      <c r="G3457" s="20" t="s">
        <v>2046</v>
      </c>
      <c r="H3457" s="20" t="s">
        <v>17445</v>
      </c>
      <c r="I3457" s="20"/>
      <c r="J3457" s="20"/>
      <c r="K3457" s="20"/>
      <c r="L3457" s="20" t="s">
        <v>17446</v>
      </c>
      <c r="M3457" s="20"/>
      <c r="N3457" s="20"/>
      <c r="O3457" s="20"/>
      <c r="P3457" s="20" t="s">
        <v>17447</v>
      </c>
      <c r="Q3457" s="20" t="s">
        <v>2051</v>
      </c>
      <c r="R3457" s="2"/>
      <c r="S3457" s="16" t="s">
        <v>6563</v>
      </c>
      <c r="T3457" s="2" t="s">
        <v>281</v>
      </c>
      <c r="U3457" s="2"/>
      <c r="V3457" s="2"/>
    </row>
    <row r="3458" spans="1:22" ht="14.25" customHeight="1">
      <c r="A3458" s="20" t="s">
        <v>17448</v>
      </c>
      <c r="B3458" s="20" t="s">
        <v>4943</v>
      </c>
      <c r="C3458" s="20" t="s">
        <v>15236</v>
      </c>
      <c r="D3458" s="20" t="s">
        <v>282</v>
      </c>
      <c r="E3458" s="20" t="s">
        <v>96</v>
      </c>
      <c r="F3458" s="20" t="s">
        <v>1780</v>
      </c>
      <c r="G3458" s="20" t="s">
        <v>2046</v>
      </c>
      <c r="H3458" s="20" t="s">
        <v>17449</v>
      </c>
      <c r="I3458" s="20" t="s">
        <v>17450</v>
      </c>
      <c r="J3458" s="20"/>
      <c r="K3458" s="20"/>
      <c r="L3458" s="20" t="s">
        <v>17446</v>
      </c>
      <c r="M3458" s="20"/>
      <c r="N3458" s="20"/>
      <c r="O3458" s="20"/>
      <c r="P3458" s="20" t="s">
        <v>17447</v>
      </c>
      <c r="Q3458" s="20" t="s">
        <v>2051</v>
      </c>
      <c r="R3458" s="2"/>
      <c r="S3458" s="16" t="s">
        <v>6563</v>
      </c>
      <c r="T3458" s="2" t="s">
        <v>281</v>
      </c>
      <c r="U3458" s="2"/>
      <c r="V3458" s="2"/>
    </row>
    <row r="3459" spans="1:22" ht="14.25" customHeight="1">
      <c r="A3459" s="20" t="s">
        <v>17451</v>
      </c>
      <c r="B3459" s="20" t="s">
        <v>4997</v>
      </c>
      <c r="C3459" s="20" t="s">
        <v>17452</v>
      </c>
      <c r="D3459" s="20" t="s">
        <v>282</v>
      </c>
      <c r="E3459" s="20" t="s">
        <v>96</v>
      </c>
      <c r="F3459" s="20" t="s">
        <v>17453</v>
      </c>
      <c r="G3459" s="20" t="s">
        <v>2046</v>
      </c>
      <c r="H3459" s="20" t="s">
        <v>17454</v>
      </c>
      <c r="I3459" s="20"/>
      <c r="J3459" s="20"/>
      <c r="K3459" s="20"/>
      <c r="L3459" s="20" t="s">
        <v>17446</v>
      </c>
      <c r="M3459" s="20" t="s">
        <v>1566</v>
      </c>
      <c r="N3459" s="20"/>
      <c r="O3459" s="20"/>
      <c r="P3459" s="20" t="s">
        <v>17447</v>
      </c>
      <c r="Q3459" s="20" t="s">
        <v>2051</v>
      </c>
      <c r="R3459" s="2" t="s">
        <v>2067</v>
      </c>
      <c r="S3459" s="2" t="s">
        <v>6528</v>
      </c>
      <c r="T3459" s="2" t="s">
        <v>281</v>
      </c>
      <c r="U3459" s="2"/>
      <c r="V3459" s="2"/>
    </row>
    <row r="3460" spans="1:22" ht="14.25" customHeight="1">
      <c r="A3460" s="20" t="s">
        <v>17455</v>
      </c>
      <c r="B3460" s="20" t="s">
        <v>17456</v>
      </c>
      <c r="C3460" s="20" t="s">
        <v>12440</v>
      </c>
      <c r="D3460" s="20" t="s">
        <v>150</v>
      </c>
      <c r="E3460" s="20" t="s">
        <v>96</v>
      </c>
      <c r="F3460" s="20" t="s">
        <v>16306</v>
      </c>
      <c r="G3460" s="20" t="s">
        <v>2046</v>
      </c>
      <c r="H3460" s="20" t="s">
        <v>17457</v>
      </c>
      <c r="I3460" s="20"/>
      <c r="J3460" s="20"/>
      <c r="K3460" s="20"/>
      <c r="L3460" s="20"/>
      <c r="M3460" s="20" t="s">
        <v>59</v>
      </c>
      <c r="N3460" s="20"/>
      <c r="O3460" s="20"/>
      <c r="P3460" s="20" t="s">
        <v>17458</v>
      </c>
      <c r="Q3460" s="20" t="s">
        <v>2051</v>
      </c>
      <c r="R3460" s="2"/>
      <c r="S3460" s="2" t="s">
        <v>6528</v>
      </c>
      <c r="T3460" s="2" t="s">
        <v>149</v>
      </c>
      <c r="U3460" s="2"/>
      <c r="V3460" s="2"/>
    </row>
    <row r="3461" spans="1:22" ht="14.25" customHeight="1">
      <c r="A3461" s="20" t="s">
        <v>17459</v>
      </c>
      <c r="B3461" s="20" t="s">
        <v>5231</v>
      </c>
      <c r="C3461" s="20" t="s">
        <v>5323</v>
      </c>
      <c r="D3461" s="20" t="s">
        <v>150</v>
      </c>
      <c r="E3461" s="20" t="s">
        <v>96</v>
      </c>
      <c r="F3461" s="20" t="s">
        <v>17460</v>
      </c>
      <c r="G3461" s="20" t="s">
        <v>2046</v>
      </c>
      <c r="H3461" s="20" t="s">
        <v>17461</v>
      </c>
      <c r="I3461" s="20" t="s">
        <v>17462</v>
      </c>
      <c r="J3461" s="20" t="s">
        <v>17463</v>
      </c>
      <c r="K3461" s="20"/>
      <c r="L3461" s="20"/>
      <c r="M3461" s="20" t="s">
        <v>1566</v>
      </c>
      <c r="N3461" s="20"/>
      <c r="O3461" s="20"/>
      <c r="P3461" s="20" t="s">
        <v>17458</v>
      </c>
      <c r="Q3461" s="20" t="s">
        <v>2051</v>
      </c>
      <c r="R3461" s="2" t="s">
        <v>2067</v>
      </c>
      <c r="S3461" s="2" t="s">
        <v>6528</v>
      </c>
      <c r="T3461" s="2" t="s">
        <v>149</v>
      </c>
      <c r="U3461" s="2"/>
      <c r="V3461" s="2"/>
    </row>
    <row r="3462" spans="1:22" ht="14.25" customHeight="1">
      <c r="A3462" s="20" t="s">
        <v>17464</v>
      </c>
      <c r="B3462" s="20" t="s">
        <v>17465</v>
      </c>
      <c r="C3462" s="20" t="s">
        <v>17466</v>
      </c>
      <c r="D3462" s="20" t="s">
        <v>150</v>
      </c>
      <c r="E3462" s="20" t="s">
        <v>96</v>
      </c>
      <c r="F3462" s="20" t="s">
        <v>17467</v>
      </c>
      <c r="G3462" s="20" t="s">
        <v>2046</v>
      </c>
      <c r="H3462" s="20" t="s">
        <v>17468</v>
      </c>
      <c r="I3462" s="20"/>
      <c r="J3462" s="20"/>
      <c r="K3462" s="20"/>
      <c r="L3462" s="20"/>
      <c r="M3462" s="20" t="s">
        <v>59</v>
      </c>
      <c r="N3462" s="20"/>
      <c r="O3462" s="20"/>
      <c r="P3462" s="20" t="s">
        <v>17458</v>
      </c>
      <c r="Q3462" s="20" t="s">
        <v>2051</v>
      </c>
      <c r="R3462" s="2"/>
      <c r="S3462" s="2" t="s">
        <v>6528</v>
      </c>
      <c r="T3462" s="2" t="s">
        <v>149</v>
      </c>
      <c r="U3462" s="2"/>
      <c r="V3462" s="2"/>
    </row>
    <row r="3463" spans="1:22" ht="14.25" customHeight="1">
      <c r="A3463" s="20" t="s">
        <v>17469</v>
      </c>
      <c r="B3463" s="20" t="s">
        <v>17470</v>
      </c>
      <c r="C3463" s="20" t="s">
        <v>17471</v>
      </c>
      <c r="D3463" s="20" t="s">
        <v>150</v>
      </c>
      <c r="E3463" s="20" t="s">
        <v>96</v>
      </c>
      <c r="F3463" s="20" t="s">
        <v>16306</v>
      </c>
      <c r="G3463" s="20" t="s">
        <v>2046</v>
      </c>
      <c r="H3463" s="20" t="s">
        <v>17472</v>
      </c>
      <c r="I3463" s="20" t="s">
        <v>17473</v>
      </c>
      <c r="J3463" s="20"/>
      <c r="K3463" s="20"/>
      <c r="L3463" s="20"/>
      <c r="M3463" s="20" t="s">
        <v>59</v>
      </c>
      <c r="N3463" s="20"/>
      <c r="O3463" s="20"/>
      <c r="P3463" s="20" t="s">
        <v>17458</v>
      </c>
      <c r="Q3463" s="20" t="s">
        <v>2051</v>
      </c>
      <c r="R3463" s="2"/>
      <c r="S3463" s="2" t="s">
        <v>6528</v>
      </c>
      <c r="T3463" s="2" t="s">
        <v>149</v>
      </c>
      <c r="U3463" s="2"/>
      <c r="V3463" s="2"/>
    </row>
    <row r="3464" spans="1:22" ht="14.25" customHeight="1">
      <c r="A3464" s="20" t="s">
        <v>17474</v>
      </c>
      <c r="B3464" s="20" t="s">
        <v>17475</v>
      </c>
      <c r="C3464" s="20" t="s">
        <v>17476</v>
      </c>
      <c r="D3464" s="20" t="s">
        <v>150</v>
      </c>
      <c r="E3464" s="20" t="s">
        <v>96</v>
      </c>
      <c r="F3464" s="20" t="s">
        <v>16937</v>
      </c>
      <c r="G3464" s="20" t="s">
        <v>2046</v>
      </c>
      <c r="H3464" s="20" t="s">
        <v>17477</v>
      </c>
      <c r="I3464" s="20" t="s">
        <v>17478</v>
      </c>
      <c r="J3464" s="20"/>
      <c r="K3464" s="20"/>
      <c r="L3464" s="20"/>
      <c r="M3464" s="20" t="s">
        <v>1566</v>
      </c>
      <c r="N3464" s="20"/>
      <c r="O3464" s="20"/>
      <c r="P3464" s="20" t="s">
        <v>17458</v>
      </c>
      <c r="Q3464" s="20" t="s">
        <v>2051</v>
      </c>
      <c r="R3464" s="2" t="s">
        <v>2067</v>
      </c>
      <c r="S3464" s="2" t="s">
        <v>6528</v>
      </c>
      <c r="T3464" s="2" t="s">
        <v>149</v>
      </c>
      <c r="U3464" s="2"/>
      <c r="V3464" s="2"/>
    </row>
    <row r="3465" spans="1:22" ht="14.25" customHeight="1">
      <c r="A3465" s="20" t="s">
        <v>17479</v>
      </c>
      <c r="B3465" s="20" t="s">
        <v>4607</v>
      </c>
      <c r="C3465" s="20" t="s">
        <v>3725</v>
      </c>
      <c r="D3465" s="20" t="s">
        <v>150</v>
      </c>
      <c r="E3465" s="20" t="s">
        <v>96</v>
      </c>
      <c r="F3465" s="20" t="s">
        <v>15619</v>
      </c>
      <c r="G3465" s="20" t="s">
        <v>2046</v>
      </c>
      <c r="H3465" s="20" t="s">
        <v>17480</v>
      </c>
      <c r="I3465" s="20"/>
      <c r="J3465" s="20"/>
      <c r="K3465" s="20"/>
      <c r="L3465" s="20"/>
      <c r="M3465" s="20" t="s">
        <v>60</v>
      </c>
      <c r="N3465" s="20"/>
      <c r="O3465" s="20"/>
      <c r="P3465" s="20" t="s">
        <v>17458</v>
      </c>
      <c r="Q3465" s="20" t="s">
        <v>2051</v>
      </c>
      <c r="R3465" s="2"/>
      <c r="S3465" s="2" t="s">
        <v>6528</v>
      </c>
      <c r="T3465" s="2" t="s">
        <v>149</v>
      </c>
      <c r="U3465" s="2"/>
      <c r="V3465" s="2"/>
    </row>
    <row r="3466" spans="1:22" ht="14.25" customHeight="1">
      <c r="A3466" s="20" t="s">
        <v>17481</v>
      </c>
      <c r="B3466" s="20" t="s">
        <v>17482</v>
      </c>
      <c r="C3466" s="20" t="s">
        <v>17483</v>
      </c>
      <c r="D3466" s="20" t="s">
        <v>150</v>
      </c>
      <c r="E3466" s="20" t="s">
        <v>96</v>
      </c>
      <c r="F3466" s="20" t="s">
        <v>6524</v>
      </c>
      <c r="G3466" s="20" t="s">
        <v>2046</v>
      </c>
      <c r="H3466" s="20" t="s">
        <v>17484</v>
      </c>
      <c r="I3466" s="20"/>
      <c r="J3466" s="20"/>
      <c r="K3466" s="20"/>
      <c r="L3466" s="20"/>
      <c r="M3466" s="20" t="s">
        <v>1566</v>
      </c>
      <c r="N3466" s="20"/>
      <c r="O3466" s="20"/>
      <c r="P3466" s="20" t="s">
        <v>17458</v>
      </c>
      <c r="Q3466" s="20" t="s">
        <v>2051</v>
      </c>
      <c r="R3466" s="2" t="s">
        <v>2067</v>
      </c>
      <c r="S3466" s="2" t="s">
        <v>6528</v>
      </c>
      <c r="T3466" s="2" t="s">
        <v>149</v>
      </c>
      <c r="U3466" s="2"/>
      <c r="V3466" s="2"/>
    </row>
    <row r="3467" spans="1:22" ht="14.25" customHeight="1">
      <c r="A3467" s="20" t="s">
        <v>17485</v>
      </c>
      <c r="B3467" s="20" t="s">
        <v>4440</v>
      </c>
      <c r="C3467" s="20" t="s">
        <v>17486</v>
      </c>
      <c r="D3467" s="20" t="s">
        <v>150</v>
      </c>
      <c r="E3467" s="20" t="s">
        <v>96</v>
      </c>
      <c r="F3467" s="20" t="s">
        <v>17487</v>
      </c>
      <c r="G3467" s="20" t="s">
        <v>2046</v>
      </c>
      <c r="H3467" s="20" t="s">
        <v>17488</v>
      </c>
      <c r="I3467" s="20" t="s">
        <v>17489</v>
      </c>
      <c r="J3467" s="20"/>
      <c r="K3467" s="20"/>
      <c r="L3467" s="20"/>
      <c r="M3467" s="20" t="s">
        <v>60</v>
      </c>
      <c r="N3467" s="20"/>
      <c r="O3467" s="20"/>
      <c r="P3467" s="20" t="s">
        <v>17458</v>
      </c>
      <c r="Q3467" s="20" t="s">
        <v>2051</v>
      </c>
      <c r="R3467" s="2"/>
      <c r="S3467" s="2" t="s">
        <v>6528</v>
      </c>
      <c r="T3467" s="2" t="s">
        <v>149</v>
      </c>
      <c r="U3467" s="2"/>
      <c r="V3467" s="2"/>
    </row>
    <row r="3468" spans="1:22" ht="14.25" customHeight="1">
      <c r="A3468" s="20" t="s">
        <v>17490</v>
      </c>
      <c r="B3468" s="20" t="s">
        <v>16074</v>
      </c>
      <c r="C3468" s="20" t="s">
        <v>17491</v>
      </c>
      <c r="D3468" s="20" t="s">
        <v>150</v>
      </c>
      <c r="E3468" s="20" t="s">
        <v>96</v>
      </c>
      <c r="F3468" s="20" t="s">
        <v>1753</v>
      </c>
      <c r="G3468" s="20" t="s">
        <v>2046</v>
      </c>
      <c r="H3468" s="20" t="s">
        <v>17492</v>
      </c>
      <c r="I3468" s="20" t="s">
        <v>17493</v>
      </c>
      <c r="J3468" s="20" t="s">
        <v>17494</v>
      </c>
      <c r="K3468" s="20"/>
      <c r="L3468" s="20"/>
      <c r="M3468" s="20"/>
      <c r="N3468" s="20"/>
      <c r="O3468" s="20"/>
      <c r="P3468" s="20" t="s">
        <v>17458</v>
      </c>
      <c r="Q3468" s="20" t="s">
        <v>2051</v>
      </c>
      <c r="R3468" s="2"/>
      <c r="S3468" s="16" t="s">
        <v>6563</v>
      </c>
      <c r="T3468" s="2" t="s">
        <v>149</v>
      </c>
      <c r="U3468" s="2"/>
      <c r="V3468" s="2"/>
    </row>
    <row r="3469" spans="1:22" ht="14.25" customHeight="1">
      <c r="A3469" s="20" t="s">
        <v>17495</v>
      </c>
      <c r="B3469" s="20" t="s">
        <v>11006</v>
      </c>
      <c r="C3469" s="20" t="s">
        <v>6694</v>
      </c>
      <c r="D3469" s="20" t="s">
        <v>150</v>
      </c>
      <c r="E3469" s="20" t="s">
        <v>96</v>
      </c>
      <c r="F3469" s="20" t="s">
        <v>1775</v>
      </c>
      <c r="G3469" s="20" t="s">
        <v>2046</v>
      </c>
      <c r="H3469" s="20" t="s">
        <v>17496</v>
      </c>
      <c r="I3469" s="20" t="s">
        <v>17497</v>
      </c>
      <c r="J3469" s="20"/>
      <c r="K3469" s="20"/>
      <c r="L3469" s="20"/>
      <c r="M3469" s="20"/>
      <c r="N3469" s="20"/>
      <c r="O3469" s="20"/>
      <c r="P3469" s="20" t="s">
        <v>17458</v>
      </c>
      <c r="Q3469" s="20" t="s">
        <v>2051</v>
      </c>
      <c r="R3469" s="2"/>
      <c r="S3469" s="16" t="s">
        <v>6563</v>
      </c>
      <c r="T3469" s="2" t="s">
        <v>149</v>
      </c>
      <c r="U3469" s="2"/>
      <c r="V3469" s="2"/>
    </row>
    <row r="3470" spans="1:22" ht="14.25" customHeight="1">
      <c r="A3470" s="20" t="s">
        <v>17498</v>
      </c>
      <c r="B3470" s="20" t="s">
        <v>17499</v>
      </c>
      <c r="C3470" s="20" t="s">
        <v>17500</v>
      </c>
      <c r="D3470" s="20" t="s">
        <v>150</v>
      </c>
      <c r="E3470" s="20" t="s">
        <v>96</v>
      </c>
      <c r="F3470" s="20" t="s">
        <v>6622</v>
      </c>
      <c r="G3470" s="20" t="s">
        <v>2046</v>
      </c>
      <c r="H3470" s="20" t="s">
        <v>17501</v>
      </c>
      <c r="I3470" s="20" t="s">
        <v>17502</v>
      </c>
      <c r="J3470" s="20"/>
      <c r="K3470" s="20"/>
      <c r="L3470" s="20"/>
      <c r="M3470" s="20" t="s">
        <v>1566</v>
      </c>
      <c r="N3470" s="20"/>
      <c r="O3470" s="20"/>
      <c r="P3470" s="20" t="s">
        <v>17458</v>
      </c>
      <c r="Q3470" s="20" t="s">
        <v>2051</v>
      </c>
      <c r="R3470" s="2" t="s">
        <v>2067</v>
      </c>
      <c r="S3470" s="2" t="s">
        <v>6553</v>
      </c>
      <c r="T3470" s="2" t="s">
        <v>149</v>
      </c>
      <c r="U3470" s="2"/>
      <c r="V3470" s="2"/>
    </row>
    <row r="3471" spans="1:22" ht="14.25" customHeight="1">
      <c r="A3471" s="20" t="s">
        <v>17503</v>
      </c>
      <c r="B3471" s="20" t="s">
        <v>4166</v>
      </c>
      <c r="C3471" s="20" t="s">
        <v>17504</v>
      </c>
      <c r="D3471" s="20" t="s">
        <v>150</v>
      </c>
      <c r="E3471" s="20" t="s">
        <v>96</v>
      </c>
      <c r="F3471" s="20" t="s">
        <v>17505</v>
      </c>
      <c r="G3471" s="20" t="s">
        <v>2046</v>
      </c>
      <c r="H3471" s="20" t="s">
        <v>17506</v>
      </c>
      <c r="I3471" s="20"/>
      <c r="J3471" s="20"/>
      <c r="K3471" s="20"/>
      <c r="L3471" s="20"/>
      <c r="M3471" s="20" t="s">
        <v>1566</v>
      </c>
      <c r="N3471" s="20"/>
      <c r="O3471" s="20"/>
      <c r="P3471" s="20" t="s">
        <v>17458</v>
      </c>
      <c r="Q3471" s="20" t="s">
        <v>2051</v>
      </c>
      <c r="R3471" s="2" t="s">
        <v>2067</v>
      </c>
      <c r="S3471" s="2" t="s">
        <v>6528</v>
      </c>
      <c r="T3471" s="2" t="s">
        <v>149</v>
      </c>
      <c r="U3471" s="2"/>
      <c r="V3471" s="2"/>
    </row>
    <row r="3472" spans="1:22" ht="14.25" customHeight="1">
      <c r="A3472" s="20" t="s">
        <v>17507</v>
      </c>
      <c r="B3472" s="20" t="s">
        <v>4114</v>
      </c>
      <c r="C3472" s="20" t="s">
        <v>15632</v>
      </c>
      <c r="D3472" s="20" t="s">
        <v>150</v>
      </c>
      <c r="E3472" s="20" t="s">
        <v>96</v>
      </c>
      <c r="F3472" s="20" t="s">
        <v>17508</v>
      </c>
      <c r="G3472" s="20" t="s">
        <v>2046</v>
      </c>
      <c r="H3472" s="20" t="s">
        <v>17509</v>
      </c>
      <c r="I3472" s="20"/>
      <c r="J3472" s="20"/>
      <c r="K3472" s="20"/>
      <c r="L3472" s="20"/>
      <c r="M3472" s="20" t="s">
        <v>1566</v>
      </c>
      <c r="N3472" s="20"/>
      <c r="O3472" s="20"/>
      <c r="P3472" s="20" t="s">
        <v>17458</v>
      </c>
      <c r="Q3472" s="20" t="s">
        <v>2051</v>
      </c>
      <c r="R3472" s="2" t="s">
        <v>2067</v>
      </c>
      <c r="S3472" s="2" t="s">
        <v>6528</v>
      </c>
      <c r="T3472" s="2" t="s">
        <v>149</v>
      </c>
      <c r="U3472" s="2"/>
      <c r="V3472" s="2"/>
    </row>
    <row r="3473" spans="1:22" ht="14.25" customHeight="1">
      <c r="A3473" s="20" t="s">
        <v>17510</v>
      </c>
      <c r="B3473" s="20" t="s">
        <v>17511</v>
      </c>
      <c r="C3473" s="20" t="s">
        <v>17512</v>
      </c>
      <c r="D3473" s="20" t="s">
        <v>150</v>
      </c>
      <c r="E3473" s="20" t="s">
        <v>96</v>
      </c>
      <c r="F3473" s="20" t="s">
        <v>1816</v>
      </c>
      <c r="G3473" s="20" t="s">
        <v>2046</v>
      </c>
      <c r="H3473" s="20" t="s">
        <v>17513</v>
      </c>
      <c r="I3473" s="20"/>
      <c r="J3473" s="20"/>
      <c r="K3473" s="20"/>
      <c r="L3473" s="20"/>
      <c r="M3473" s="20"/>
      <c r="N3473" s="20"/>
      <c r="O3473" s="20"/>
      <c r="P3473" s="20" t="s">
        <v>17458</v>
      </c>
      <c r="Q3473" s="20" t="s">
        <v>2051</v>
      </c>
      <c r="R3473" s="2"/>
      <c r="S3473" s="16" t="s">
        <v>6563</v>
      </c>
      <c r="T3473" s="2" t="s">
        <v>149</v>
      </c>
      <c r="U3473" s="2"/>
      <c r="V3473" s="2"/>
    </row>
    <row r="3474" spans="1:22" ht="14.25" customHeight="1">
      <c r="A3474" s="20" t="s">
        <v>17514</v>
      </c>
      <c r="B3474" s="20" t="s">
        <v>3896</v>
      </c>
      <c r="C3474" s="20" t="s">
        <v>17515</v>
      </c>
      <c r="D3474" s="20" t="s">
        <v>150</v>
      </c>
      <c r="E3474" s="20" t="s">
        <v>96</v>
      </c>
      <c r="F3474" s="20" t="s">
        <v>17516</v>
      </c>
      <c r="G3474" s="20" t="s">
        <v>2046</v>
      </c>
      <c r="H3474" s="20" t="s">
        <v>17517</v>
      </c>
      <c r="I3474" s="20"/>
      <c r="J3474" s="20"/>
      <c r="K3474" s="20"/>
      <c r="L3474" s="20"/>
      <c r="M3474" s="20" t="s">
        <v>1566</v>
      </c>
      <c r="N3474" s="20"/>
      <c r="O3474" s="20"/>
      <c r="P3474" s="20" t="s">
        <v>17458</v>
      </c>
      <c r="Q3474" s="20" t="s">
        <v>2051</v>
      </c>
      <c r="R3474" s="2" t="s">
        <v>2067</v>
      </c>
      <c r="S3474" s="2" t="s">
        <v>6528</v>
      </c>
      <c r="T3474" s="2" t="s">
        <v>149</v>
      </c>
      <c r="U3474" s="2"/>
      <c r="V3474" s="2"/>
    </row>
    <row r="3475" spans="1:22" ht="14.25" customHeight="1">
      <c r="A3475" s="20" t="s">
        <v>17518</v>
      </c>
      <c r="B3475" s="20" t="s">
        <v>3853</v>
      </c>
      <c r="C3475" s="20" t="s">
        <v>17519</v>
      </c>
      <c r="D3475" s="20" t="s">
        <v>150</v>
      </c>
      <c r="E3475" s="20" t="s">
        <v>96</v>
      </c>
      <c r="F3475" s="20" t="s">
        <v>17520</v>
      </c>
      <c r="G3475" s="20" t="s">
        <v>2046</v>
      </c>
      <c r="H3475" s="20" t="s">
        <v>17521</v>
      </c>
      <c r="I3475" s="20" t="s">
        <v>17522</v>
      </c>
      <c r="J3475" s="20"/>
      <c r="K3475" s="20"/>
      <c r="L3475" s="20"/>
      <c r="M3475" s="20" t="s">
        <v>1566</v>
      </c>
      <c r="N3475" s="20"/>
      <c r="O3475" s="20"/>
      <c r="P3475" s="20" t="s">
        <v>17458</v>
      </c>
      <c r="Q3475" s="20" t="s">
        <v>2051</v>
      </c>
      <c r="R3475" s="2" t="s">
        <v>2067</v>
      </c>
      <c r="S3475" s="2" t="s">
        <v>6528</v>
      </c>
      <c r="T3475" s="2" t="s">
        <v>149</v>
      </c>
      <c r="U3475" s="2"/>
      <c r="V3475" s="2"/>
    </row>
    <row r="3476" spans="1:22" ht="14.25" customHeight="1">
      <c r="A3476" s="20" t="s">
        <v>17523</v>
      </c>
      <c r="B3476" s="20" t="s">
        <v>17524</v>
      </c>
      <c r="C3476" s="20" t="s">
        <v>17525</v>
      </c>
      <c r="D3476" s="20" t="s">
        <v>150</v>
      </c>
      <c r="E3476" s="20" t="s">
        <v>96</v>
      </c>
      <c r="F3476" s="20" t="s">
        <v>17526</v>
      </c>
      <c r="G3476" s="20" t="s">
        <v>2046</v>
      </c>
      <c r="H3476" s="20" t="s">
        <v>17527</v>
      </c>
      <c r="I3476" s="20" t="s">
        <v>17528</v>
      </c>
      <c r="J3476" s="20"/>
      <c r="K3476" s="20"/>
      <c r="L3476" s="20"/>
      <c r="M3476" s="20" t="s">
        <v>59</v>
      </c>
      <c r="N3476" s="20"/>
      <c r="O3476" s="20"/>
      <c r="P3476" s="20" t="s">
        <v>17458</v>
      </c>
      <c r="Q3476" s="20" t="s">
        <v>2051</v>
      </c>
      <c r="R3476" s="2"/>
      <c r="S3476" s="2" t="s">
        <v>6528</v>
      </c>
      <c r="T3476" s="2" t="s">
        <v>149</v>
      </c>
      <c r="U3476" s="2"/>
      <c r="V3476" s="2"/>
    </row>
    <row r="3477" spans="1:22" ht="14.25" customHeight="1">
      <c r="A3477" s="20" t="s">
        <v>17529</v>
      </c>
      <c r="B3477" s="20" t="s">
        <v>17530</v>
      </c>
      <c r="C3477" s="20" t="s">
        <v>17531</v>
      </c>
      <c r="D3477" s="20" t="s">
        <v>150</v>
      </c>
      <c r="E3477" s="20" t="s">
        <v>96</v>
      </c>
      <c r="F3477" s="20" t="s">
        <v>17532</v>
      </c>
      <c r="G3477" s="20" t="s">
        <v>2046</v>
      </c>
      <c r="H3477" s="20" t="s">
        <v>17533</v>
      </c>
      <c r="I3477" s="20"/>
      <c r="J3477" s="20"/>
      <c r="K3477" s="20"/>
      <c r="L3477" s="20"/>
      <c r="M3477" s="20" t="s">
        <v>1566</v>
      </c>
      <c r="N3477" s="20"/>
      <c r="O3477" s="20"/>
      <c r="P3477" s="20" t="s">
        <v>17458</v>
      </c>
      <c r="Q3477" s="20" t="s">
        <v>2051</v>
      </c>
      <c r="R3477" s="2" t="s">
        <v>2200</v>
      </c>
      <c r="S3477" s="2" t="s">
        <v>6528</v>
      </c>
      <c r="T3477" s="2" t="s">
        <v>149</v>
      </c>
      <c r="U3477" s="2"/>
      <c r="V3477" s="2"/>
    </row>
    <row r="3478" spans="1:22" ht="14.25" customHeight="1">
      <c r="A3478" s="20" t="s">
        <v>17534</v>
      </c>
      <c r="B3478" s="20" t="s">
        <v>6005</v>
      </c>
      <c r="C3478" s="20" t="s">
        <v>17535</v>
      </c>
      <c r="D3478" s="20" t="s">
        <v>150</v>
      </c>
      <c r="E3478" s="20" t="s">
        <v>96</v>
      </c>
      <c r="F3478" s="20" t="s">
        <v>1839</v>
      </c>
      <c r="G3478" s="20" t="s">
        <v>2046</v>
      </c>
      <c r="H3478" s="20" t="s">
        <v>17536</v>
      </c>
      <c r="I3478" s="20" t="s">
        <v>17537</v>
      </c>
      <c r="J3478" s="20"/>
      <c r="K3478" s="20"/>
      <c r="L3478" s="20"/>
      <c r="M3478" s="20"/>
      <c r="N3478" s="20"/>
      <c r="O3478" s="20"/>
      <c r="P3478" s="20" t="s">
        <v>17458</v>
      </c>
      <c r="Q3478" s="20" t="s">
        <v>2051</v>
      </c>
      <c r="R3478" s="2"/>
      <c r="S3478" s="16" t="s">
        <v>6563</v>
      </c>
      <c r="T3478" s="2" t="s">
        <v>149</v>
      </c>
      <c r="U3478" s="2"/>
      <c r="V3478" s="2"/>
    </row>
    <row r="3479" spans="1:22" ht="14.25" customHeight="1">
      <c r="A3479" s="20" t="s">
        <v>17538</v>
      </c>
      <c r="B3479" s="20" t="s">
        <v>3651</v>
      </c>
      <c r="C3479" s="20" t="s">
        <v>17539</v>
      </c>
      <c r="D3479" s="20" t="s">
        <v>150</v>
      </c>
      <c r="E3479" s="20" t="s">
        <v>96</v>
      </c>
      <c r="F3479" s="20" t="s">
        <v>1711</v>
      </c>
      <c r="G3479" s="20" t="s">
        <v>2046</v>
      </c>
      <c r="H3479" s="20" t="s">
        <v>17540</v>
      </c>
      <c r="I3479" s="20"/>
      <c r="J3479" s="20"/>
      <c r="K3479" s="20"/>
      <c r="L3479" s="20"/>
      <c r="M3479" s="20"/>
      <c r="N3479" s="20"/>
      <c r="O3479" s="20"/>
      <c r="P3479" s="20" t="s">
        <v>17458</v>
      </c>
      <c r="Q3479" s="20" t="s">
        <v>2051</v>
      </c>
      <c r="R3479" s="2"/>
      <c r="S3479" s="16" t="s">
        <v>6563</v>
      </c>
      <c r="T3479" s="2" t="s">
        <v>149</v>
      </c>
      <c r="U3479" s="2"/>
      <c r="V3479" s="2"/>
    </row>
    <row r="3480" spans="1:22" ht="14.25" customHeight="1">
      <c r="A3480" s="20" t="s">
        <v>17541</v>
      </c>
      <c r="B3480" s="20" t="s">
        <v>3299</v>
      </c>
      <c r="C3480" s="20" t="s">
        <v>17542</v>
      </c>
      <c r="D3480" s="20" t="s">
        <v>150</v>
      </c>
      <c r="E3480" s="20" t="s">
        <v>96</v>
      </c>
      <c r="F3480" s="20" t="s">
        <v>15052</v>
      </c>
      <c r="G3480" s="20" t="s">
        <v>2046</v>
      </c>
      <c r="H3480" s="20" t="s">
        <v>17543</v>
      </c>
      <c r="I3480" s="20"/>
      <c r="J3480" s="20"/>
      <c r="K3480" s="20"/>
      <c r="L3480" s="20"/>
      <c r="M3480" s="20" t="s">
        <v>1566</v>
      </c>
      <c r="N3480" s="20"/>
      <c r="O3480" s="20"/>
      <c r="P3480" s="20" t="s">
        <v>17458</v>
      </c>
      <c r="Q3480" s="20" t="s">
        <v>2051</v>
      </c>
      <c r="R3480" s="2" t="s">
        <v>2067</v>
      </c>
      <c r="S3480" s="2" t="s">
        <v>6528</v>
      </c>
      <c r="T3480" s="2" t="s">
        <v>149</v>
      </c>
      <c r="U3480" s="2"/>
      <c r="V3480" s="2"/>
    </row>
    <row r="3481" spans="1:22" ht="14.25" customHeight="1">
      <c r="A3481" s="20" t="s">
        <v>17544</v>
      </c>
      <c r="B3481" s="20" t="s">
        <v>3052</v>
      </c>
      <c r="C3481" s="20" t="s">
        <v>12440</v>
      </c>
      <c r="D3481" s="20" t="s">
        <v>150</v>
      </c>
      <c r="E3481" s="20" t="s">
        <v>96</v>
      </c>
      <c r="F3481" s="20" t="s">
        <v>17545</v>
      </c>
      <c r="G3481" s="20" t="s">
        <v>2046</v>
      </c>
      <c r="H3481" s="20" t="s">
        <v>17546</v>
      </c>
      <c r="I3481" s="20"/>
      <c r="J3481" s="20"/>
      <c r="K3481" s="20"/>
      <c r="L3481" s="20"/>
      <c r="M3481" s="20" t="s">
        <v>59</v>
      </c>
      <c r="N3481" s="20"/>
      <c r="O3481" s="20"/>
      <c r="P3481" s="20" t="s">
        <v>17458</v>
      </c>
      <c r="Q3481" s="20" t="s">
        <v>2051</v>
      </c>
      <c r="R3481" s="2"/>
      <c r="S3481" s="2" t="s">
        <v>6528</v>
      </c>
      <c r="T3481" s="2" t="s">
        <v>149</v>
      </c>
      <c r="U3481" s="2"/>
      <c r="V3481" s="2"/>
    </row>
    <row r="3482" spans="1:22" ht="14.25" customHeight="1">
      <c r="A3482" s="20" t="s">
        <v>17547</v>
      </c>
      <c r="B3482" s="20" t="s">
        <v>17548</v>
      </c>
      <c r="C3482" s="20" t="s">
        <v>17549</v>
      </c>
      <c r="D3482" s="20" t="s">
        <v>150</v>
      </c>
      <c r="E3482" s="20" t="s">
        <v>96</v>
      </c>
      <c r="F3482" s="20" t="s">
        <v>1751</v>
      </c>
      <c r="G3482" s="20" t="s">
        <v>2046</v>
      </c>
      <c r="H3482" s="20" t="s">
        <v>17550</v>
      </c>
      <c r="I3482" s="20" t="s">
        <v>17551</v>
      </c>
      <c r="J3482" s="20"/>
      <c r="K3482" s="20"/>
      <c r="L3482" s="20"/>
      <c r="M3482" s="20"/>
      <c r="N3482" s="20"/>
      <c r="O3482" s="20"/>
      <c r="P3482" s="20" t="s">
        <v>17458</v>
      </c>
      <c r="Q3482" s="20" t="s">
        <v>2051</v>
      </c>
      <c r="R3482" s="2"/>
      <c r="S3482" s="16" t="s">
        <v>6563</v>
      </c>
      <c r="T3482" s="2" t="s">
        <v>149</v>
      </c>
      <c r="U3482" s="2"/>
      <c r="V3482" s="2"/>
    </row>
    <row r="3483" spans="1:22" ht="14.25" customHeight="1">
      <c r="A3483" s="20" t="s">
        <v>17552</v>
      </c>
      <c r="B3483" s="20" t="s">
        <v>17553</v>
      </c>
      <c r="C3483" s="20" t="s">
        <v>17554</v>
      </c>
      <c r="D3483" s="20" t="s">
        <v>150</v>
      </c>
      <c r="E3483" s="20" t="s">
        <v>96</v>
      </c>
      <c r="F3483" s="20" t="s">
        <v>15052</v>
      </c>
      <c r="G3483" s="20" t="s">
        <v>2046</v>
      </c>
      <c r="H3483" s="20" t="s">
        <v>17555</v>
      </c>
      <c r="I3483" s="20" t="s">
        <v>17556</v>
      </c>
      <c r="J3483" s="20"/>
      <c r="K3483" s="20"/>
      <c r="L3483" s="20"/>
      <c r="M3483" s="20" t="s">
        <v>1566</v>
      </c>
      <c r="N3483" s="20"/>
      <c r="O3483" s="20"/>
      <c r="P3483" s="20" t="s">
        <v>17458</v>
      </c>
      <c r="Q3483" s="20" t="s">
        <v>2051</v>
      </c>
      <c r="R3483" s="2" t="s">
        <v>2067</v>
      </c>
      <c r="S3483" s="2" t="s">
        <v>6528</v>
      </c>
      <c r="T3483" s="2" t="s">
        <v>149</v>
      </c>
      <c r="U3483" s="2"/>
      <c r="V3483" s="2"/>
    </row>
    <row r="3484" spans="1:22" ht="14.25" customHeight="1">
      <c r="A3484" s="20"/>
      <c r="B3484" s="20" t="s">
        <v>5802</v>
      </c>
      <c r="C3484" s="20" t="s">
        <v>17557</v>
      </c>
      <c r="D3484" s="20" t="s">
        <v>1672</v>
      </c>
      <c r="E3484" s="20" t="s">
        <v>96</v>
      </c>
      <c r="F3484" s="20" t="s">
        <v>17558</v>
      </c>
      <c r="G3484" s="20" t="s">
        <v>7333</v>
      </c>
      <c r="H3484" s="20" t="s">
        <v>17559</v>
      </c>
      <c r="I3484" s="20"/>
      <c r="J3484" s="20" t="s">
        <v>17560</v>
      </c>
      <c r="K3484" s="20"/>
      <c r="L3484" s="20" t="s">
        <v>17561</v>
      </c>
      <c r="M3484" s="20" t="s">
        <v>59</v>
      </c>
      <c r="N3484" s="20"/>
      <c r="O3484" s="20"/>
      <c r="P3484" s="20" t="s">
        <v>17562</v>
      </c>
      <c r="Q3484" s="20" t="s">
        <v>2051</v>
      </c>
      <c r="R3484" s="2"/>
      <c r="S3484" s="2" t="s">
        <v>6528</v>
      </c>
      <c r="T3484" s="2" t="s">
        <v>5933</v>
      </c>
      <c r="U3484" s="2"/>
      <c r="V3484" s="2"/>
    </row>
    <row r="3485" spans="1:22" ht="14.25" customHeight="1">
      <c r="A3485" s="20"/>
      <c r="B3485" s="20" t="s">
        <v>12817</v>
      </c>
      <c r="C3485" s="20" t="s">
        <v>17563</v>
      </c>
      <c r="D3485" s="20" t="s">
        <v>1672</v>
      </c>
      <c r="E3485" s="20" t="s">
        <v>96</v>
      </c>
      <c r="F3485" s="20" t="s">
        <v>1907</v>
      </c>
      <c r="G3485" s="20" t="s">
        <v>7333</v>
      </c>
      <c r="H3485" s="20" t="s">
        <v>17564</v>
      </c>
      <c r="I3485" s="20"/>
      <c r="J3485" s="20" t="s">
        <v>17565</v>
      </c>
      <c r="K3485" s="20" t="s">
        <v>17566</v>
      </c>
      <c r="L3485" s="20" t="s">
        <v>17561</v>
      </c>
      <c r="M3485" s="20"/>
      <c r="N3485" s="20"/>
      <c r="O3485" s="20"/>
      <c r="P3485" s="20" t="s">
        <v>17562</v>
      </c>
      <c r="Q3485" s="20" t="s">
        <v>2051</v>
      </c>
      <c r="R3485" s="2"/>
      <c r="S3485" s="16" t="s">
        <v>6563</v>
      </c>
      <c r="T3485" s="2" t="s">
        <v>5933</v>
      </c>
      <c r="U3485" s="2"/>
      <c r="V3485" s="2"/>
    </row>
    <row r="3486" spans="1:22" ht="14.25" customHeight="1">
      <c r="A3486" s="20"/>
      <c r="B3486" s="20" t="s">
        <v>4931</v>
      </c>
      <c r="C3486" s="20" t="s">
        <v>17567</v>
      </c>
      <c r="D3486" s="20" t="s">
        <v>1672</v>
      </c>
      <c r="E3486" s="20" t="s">
        <v>96</v>
      </c>
      <c r="F3486" s="20" t="s">
        <v>17568</v>
      </c>
      <c r="G3486" s="20" t="s">
        <v>7333</v>
      </c>
      <c r="H3486" s="20" t="s">
        <v>17569</v>
      </c>
      <c r="I3486" s="20"/>
      <c r="J3486" s="20" t="s">
        <v>17570</v>
      </c>
      <c r="K3486" s="20"/>
      <c r="L3486" s="20" t="s">
        <v>17561</v>
      </c>
      <c r="M3486" s="20" t="s">
        <v>1566</v>
      </c>
      <c r="N3486" s="20"/>
      <c r="O3486" s="20"/>
      <c r="P3486" s="20" t="s">
        <v>17562</v>
      </c>
      <c r="Q3486" s="20" t="s">
        <v>2051</v>
      </c>
      <c r="R3486" s="2" t="s">
        <v>2067</v>
      </c>
      <c r="S3486" s="2" t="s">
        <v>6528</v>
      </c>
      <c r="T3486" s="2" t="s">
        <v>5933</v>
      </c>
      <c r="U3486" s="2"/>
      <c r="V3486" s="2"/>
    </row>
    <row r="3487" spans="1:22" ht="14.25" customHeight="1">
      <c r="A3487" s="20"/>
      <c r="B3487" s="20" t="s">
        <v>17571</v>
      </c>
      <c r="C3487" s="20" t="s">
        <v>17572</v>
      </c>
      <c r="D3487" s="20" t="s">
        <v>1672</v>
      </c>
      <c r="E3487" s="20" t="s">
        <v>96</v>
      </c>
      <c r="F3487" s="20" t="s">
        <v>1671</v>
      </c>
      <c r="G3487" s="20" t="s">
        <v>7333</v>
      </c>
      <c r="H3487" s="20" t="s">
        <v>17573</v>
      </c>
      <c r="I3487" s="20"/>
      <c r="J3487" s="20" t="s">
        <v>17574</v>
      </c>
      <c r="K3487" s="20" t="s">
        <v>17575</v>
      </c>
      <c r="L3487" s="20" t="s">
        <v>17561</v>
      </c>
      <c r="M3487" s="20"/>
      <c r="N3487" s="20"/>
      <c r="O3487" s="20"/>
      <c r="P3487" s="20" t="s">
        <v>17562</v>
      </c>
      <c r="Q3487" s="20" t="s">
        <v>2051</v>
      </c>
      <c r="R3487" s="2"/>
      <c r="S3487" s="16" t="s">
        <v>6563</v>
      </c>
      <c r="T3487" s="2" t="s">
        <v>5933</v>
      </c>
      <c r="U3487" s="2"/>
      <c r="V3487" s="2"/>
    </row>
    <row r="3488" spans="1:22" ht="14.25" customHeight="1">
      <c r="A3488" s="20" t="s">
        <v>17576</v>
      </c>
      <c r="B3488" s="20" t="s">
        <v>17577</v>
      </c>
      <c r="C3488" s="20" t="s">
        <v>17578</v>
      </c>
      <c r="D3488" s="20" t="s">
        <v>1672</v>
      </c>
      <c r="E3488" s="20" t="s">
        <v>96</v>
      </c>
      <c r="F3488" s="20" t="s">
        <v>17579</v>
      </c>
      <c r="G3488" s="20" t="s">
        <v>7333</v>
      </c>
      <c r="H3488" s="20" t="s">
        <v>17580</v>
      </c>
      <c r="I3488" s="20"/>
      <c r="J3488" s="20" t="s">
        <v>17581</v>
      </c>
      <c r="K3488" s="20"/>
      <c r="L3488" s="20" t="s">
        <v>17561</v>
      </c>
      <c r="M3488" s="20" t="s">
        <v>6585</v>
      </c>
      <c r="N3488" s="20"/>
      <c r="O3488" s="20"/>
      <c r="P3488" s="20" t="s">
        <v>17562</v>
      </c>
      <c r="Q3488" s="20" t="s">
        <v>2051</v>
      </c>
      <c r="R3488" s="2"/>
      <c r="S3488" s="16" t="s">
        <v>6586</v>
      </c>
      <c r="T3488" s="2" t="s">
        <v>5933</v>
      </c>
      <c r="U3488" s="2"/>
      <c r="V3488" s="2"/>
    </row>
    <row r="3489" spans="1:22" ht="14.25" customHeight="1">
      <c r="A3489" s="20"/>
      <c r="B3489" s="20" t="s">
        <v>17582</v>
      </c>
      <c r="C3489" s="20" t="s">
        <v>17583</v>
      </c>
      <c r="D3489" s="20" t="s">
        <v>1672</v>
      </c>
      <c r="E3489" s="20" t="s">
        <v>96</v>
      </c>
      <c r="F3489" s="20" t="s">
        <v>1939</v>
      </c>
      <c r="G3489" s="20" t="s">
        <v>7333</v>
      </c>
      <c r="H3489" s="20" t="s">
        <v>17584</v>
      </c>
      <c r="I3489" s="20"/>
      <c r="J3489" s="20" t="s">
        <v>17585</v>
      </c>
      <c r="K3489" s="20" t="s">
        <v>17586</v>
      </c>
      <c r="L3489" s="20" t="s">
        <v>17561</v>
      </c>
      <c r="M3489" s="20"/>
      <c r="N3489" s="20"/>
      <c r="O3489" s="20"/>
      <c r="P3489" s="20" t="s">
        <v>17562</v>
      </c>
      <c r="Q3489" s="20" t="s">
        <v>2051</v>
      </c>
      <c r="R3489" s="2"/>
      <c r="S3489" s="16" t="s">
        <v>6563</v>
      </c>
      <c r="T3489" s="2" t="s">
        <v>5933</v>
      </c>
      <c r="U3489" s="2"/>
      <c r="V3489" s="2"/>
    </row>
    <row r="3490" spans="1:22" ht="14.25" customHeight="1">
      <c r="A3490" s="20"/>
      <c r="B3490" s="20" t="s">
        <v>2515</v>
      </c>
      <c r="C3490" s="20" t="s">
        <v>17587</v>
      </c>
      <c r="D3490" s="20" t="s">
        <v>1672</v>
      </c>
      <c r="E3490" s="20" t="s">
        <v>96</v>
      </c>
      <c r="F3490" s="20" t="s">
        <v>17588</v>
      </c>
      <c r="G3490" s="20" t="s">
        <v>7333</v>
      </c>
      <c r="H3490" s="20" t="s">
        <v>17589</v>
      </c>
      <c r="I3490" s="20"/>
      <c r="J3490" s="20"/>
      <c r="K3490" s="20"/>
      <c r="L3490" s="20" t="s">
        <v>17561</v>
      </c>
      <c r="M3490" s="20" t="s">
        <v>6585</v>
      </c>
      <c r="N3490" s="20"/>
      <c r="O3490" s="20"/>
      <c r="P3490" s="20" t="s">
        <v>17562</v>
      </c>
      <c r="Q3490" s="20" t="s">
        <v>2051</v>
      </c>
      <c r="R3490" s="2"/>
      <c r="S3490" s="16" t="s">
        <v>6586</v>
      </c>
      <c r="T3490" s="2" t="s">
        <v>5933</v>
      </c>
      <c r="U3490" s="2"/>
      <c r="V3490" s="2"/>
    </row>
    <row r="3491" spans="1:22" ht="14.25" customHeight="1">
      <c r="A3491" s="20"/>
      <c r="B3491" s="20" t="s">
        <v>17590</v>
      </c>
      <c r="C3491" s="20" t="s">
        <v>17591</v>
      </c>
      <c r="D3491" s="20" t="s">
        <v>1672</v>
      </c>
      <c r="E3491" s="20" t="s">
        <v>96</v>
      </c>
      <c r="F3491" s="20" t="s">
        <v>17592</v>
      </c>
      <c r="G3491" s="20" t="s">
        <v>7333</v>
      </c>
      <c r="H3491" s="20" t="s">
        <v>17593</v>
      </c>
      <c r="I3491" s="20"/>
      <c r="J3491" s="20"/>
      <c r="K3491" s="20"/>
      <c r="L3491" s="20" t="s">
        <v>17561</v>
      </c>
      <c r="M3491" s="20" t="s">
        <v>6585</v>
      </c>
      <c r="N3491" s="20"/>
      <c r="O3491" s="20"/>
      <c r="P3491" s="20" t="s">
        <v>17562</v>
      </c>
      <c r="Q3491" s="20" t="s">
        <v>2051</v>
      </c>
      <c r="R3491" s="2"/>
      <c r="S3491" s="16" t="s">
        <v>6586</v>
      </c>
      <c r="T3491" s="2" t="s">
        <v>5933</v>
      </c>
      <c r="U3491" s="2"/>
      <c r="V3491" s="2"/>
    </row>
    <row r="3492" spans="1:22" ht="14.25" customHeight="1">
      <c r="A3492" s="20"/>
      <c r="B3492" s="20" t="s">
        <v>17594</v>
      </c>
      <c r="C3492" s="20" t="s">
        <v>17595</v>
      </c>
      <c r="D3492" s="20" t="s">
        <v>1672</v>
      </c>
      <c r="E3492" s="20" t="s">
        <v>96</v>
      </c>
      <c r="F3492" s="20" t="s">
        <v>1938</v>
      </c>
      <c r="G3492" s="20" t="s">
        <v>7333</v>
      </c>
      <c r="H3492" s="20" t="s">
        <v>17596</v>
      </c>
      <c r="I3492" s="20"/>
      <c r="J3492" s="20"/>
      <c r="K3492" s="20"/>
      <c r="L3492" s="20" t="s">
        <v>17561</v>
      </c>
      <c r="M3492" s="20"/>
      <c r="N3492" s="20"/>
      <c r="O3492" s="20"/>
      <c r="P3492" s="20" t="s">
        <v>17562</v>
      </c>
      <c r="Q3492" s="20" t="s">
        <v>2051</v>
      </c>
      <c r="R3492" s="2"/>
      <c r="S3492" s="16" t="s">
        <v>6563</v>
      </c>
      <c r="T3492" s="2" t="s">
        <v>5933</v>
      </c>
      <c r="U3492" s="2"/>
      <c r="V3492" s="2"/>
    </row>
    <row r="3493" spans="1:22" ht="14.25" customHeight="1">
      <c r="A3493" s="20"/>
      <c r="B3493" s="20" t="s">
        <v>17597</v>
      </c>
      <c r="C3493" s="20" t="s">
        <v>17598</v>
      </c>
      <c r="D3493" s="20" t="s">
        <v>1672</v>
      </c>
      <c r="E3493" s="20" t="s">
        <v>96</v>
      </c>
      <c r="F3493" s="20" t="s">
        <v>1721</v>
      </c>
      <c r="G3493" s="20" t="s">
        <v>7333</v>
      </c>
      <c r="H3493" s="20" t="s">
        <v>17599</v>
      </c>
      <c r="I3493" s="20"/>
      <c r="J3493" s="20"/>
      <c r="K3493" s="20"/>
      <c r="L3493" s="20" t="s">
        <v>17561</v>
      </c>
      <c r="M3493" s="20"/>
      <c r="N3493" s="20"/>
      <c r="O3493" s="20"/>
      <c r="P3493" s="20" t="s">
        <v>17562</v>
      </c>
      <c r="Q3493" s="20" t="s">
        <v>2051</v>
      </c>
      <c r="R3493" s="2"/>
      <c r="S3493" s="16" t="s">
        <v>6563</v>
      </c>
      <c r="T3493" s="2" t="s">
        <v>5933</v>
      </c>
      <c r="U3493" s="2"/>
      <c r="V3493" s="2"/>
    </row>
    <row r="3494" spans="1:22" ht="14.25" customHeight="1">
      <c r="A3494" s="20" t="s">
        <v>17600</v>
      </c>
      <c r="B3494" s="20" t="s">
        <v>4808</v>
      </c>
      <c r="C3494" s="20" t="s">
        <v>3751</v>
      </c>
      <c r="D3494" s="20" t="s">
        <v>270</v>
      </c>
      <c r="E3494" s="20" t="s">
        <v>96</v>
      </c>
      <c r="F3494" s="20" t="s">
        <v>17365</v>
      </c>
      <c r="G3494" s="20" t="s">
        <v>2046</v>
      </c>
      <c r="H3494" s="20" t="s">
        <v>17601</v>
      </c>
      <c r="I3494" s="20"/>
      <c r="J3494" s="20"/>
      <c r="K3494" s="20" t="s">
        <v>17602</v>
      </c>
      <c r="L3494" s="20"/>
      <c r="M3494" s="20" t="s">
        <v>1566</v>
      </c>
      <c r="N3494" s="20"/>
      <c r="O3494" s="20"/>
      <c r="P3494" s="20" t="s">
        <v>17603</v>
      </c>
      <c r="Q3494" s="20" t="s">
        <v>2051</v>
      </c>
      <c r="R3494" s="2" t="s">
        <v>2067</v>
      </c>
      <c r="S3494" s="2" t="s">
        <v>6528</v>
      </c>
      <c r="T3494" s="2" t="s">
        <v>269</v>
      </c>
      <c r="U3494" s="2"/>
      <c r="V3494" s="2"/>
    </row>
    <row r="3495" spans="1:22" ht="14.25" customHeight="1">
      <c r="A3495" s="20" t="s">
        <v>17604</v>
      </c>
      <c r="B3495" s="20" t="s">
        <v>3715</v>
      </c>
      <c r="C3495" s="20" t="s">
        <v>17605</v>
      </c>
      <c r="D3495" s="20" t="s">
        <v>226</v>
      </c>
      <c r="E3495" s="20" t="s">
        <v>96</v>
      </c>
      <c r="F3495" s="20" t="s">
        <v>6596</v>
      </c>
      <c r="G3495" s="20" t="s">
        <v>2046</v>
      </c>
      <c r="H3495" s="20" t="s">
        <v>17606</v>
      </c>
      <c r="I3495" s="20" t="s">
        <v>17607</v>
      </c>
      <c r="J3495" s="20"/>
      <c r="K3495" s="20" t="s">
        <v>17608</v>
      </c>
      <c r="L3495" s="20"/>
      <c r="M3495" s="20" t="s">
        <v>1566</v>
      </c>
      <c r="N3495" s="20"/>
      <c r="O3495" s="20"/>
      <c r="P3495" s="20" t="s">
        <v>17609</v>
      </c>
      <c r="Q3495" s="20" t="s">
        <v>2051</v>
      </c>
      <c r="R3495" s="2" t="s">
        <v>2067</v>
      </c>
      <c r="S3495" s="2" t="s">
        <v>6528</v>
      </c>
      <c r="T3495" s="2" t="s">
        <v>225</v>
      </c>
      <c r="U3495" s="2"/>
      <c r="V3495" s="2"/>
    </row>
    <row r="3496" spans="1:22" ht="14.25" customHeight="1">
      <c r="A3496" s="20" t="s">
        <v>17610</v>
      </c>
      <c r="B3496" s="20" t="s">
        <v>17611</v>
      </c>
      <c r="C3496" s="20" t="s">
        <v>17612</v>
      </c>
      <c r="D3496" s="20" t="s">
        <v>198</v>
      </c>
      <c r="E3496" s="20" t="s">
        <v>96</v>
      </c>
      <c r="F3496" s="20" t="s">
        <v>17613</v>
      </c>
      <c r="G3496" s="20" t="s">
        <v>2046</v>
      </c>
      <c r="H3496" s="20" t="s">
        <v>17614</v>
      </c>
      <c r="I3496" s="20" t="s">
        <v>17615</v>
      </c>
      <c r="J3496" s="20"/>
      <c r="K3496" s="20" t="s">
        <v>17616</v>
      </c>
      <c r="L3496" s="20"/>
      <c r="M3496" s="20" t="s">
        <v>1566</v>
      </c>
      <c r="N3496" s="20"/>
      <c r="O3496" s="20"/>
      <c r="P3496" s="20" t="s">
        <v>17617</v>
      </c>
      <c r="Q3496" s="20" t="s">
        <v>2051</v>
      </c>
      <c r="R3496" s="2" t="s">
        <v>2067</v>
      </c>
      <c r="S3496" s="2" t="s">
        <v>6528</v>
      </c>
      <c r="T3496" s="2" t="s">
        <v>197</v>
      </c>
      <c r="U3496" s="2"/>
      <c r="V3496" s="2"/>
    </row>
    <row r="3497" spans="1:22" ht="14.25" customHeight="1">
      <c r="A3497" s="20" t="s">
        <v>17618</v>
      </c>
      <c r="B3497" s="20" t="s">
        <v>4034</v>
      </c>
      <c r="C3497" s="20" t="s">
        <v>4134</v>
      </c>
      <c r="D3497" s="20" t="s">
        <v>198</v>
      </c>
      <c r="E3497" s="20" t="s">
        <v>96</v>
      </c>
      <c r="F3497" s="20" t="s">
        <v>1929</v>
      </c>
      <c r="G3497" s="20" t="s">
        <v>2046</v>
      </c>
      <c r="H3497" s="20" t="s">
        <v>17619</v>
      </c>
      <c r="I3497" s="20" t="s">
        <v>17620</v>
      </c>
      <c r="J3497" s="20"/>
      <c r="K3497" s="20" t="s">
        <v>17616</v>
      </c>
      <c r="L3497" s="20"/>
      <c r="M3497" s="20"/>
      <c r="N3497" s="20"/>
      <c r="O3497" s="20"/>
      <c r="P3497" s="20" t="s">
        <v>17617</v>
      </c>
      <c r="Q3497" s="20" t="s">
        <v>2051</v>
      </c>
      <c r="R3497" s="2"/>
      <c r="S3497" s="16" t="s">
        <v>6563</v>
      </c>
      <c r="T3497" s="2" t="s">
        <v>197</v>
      </c>
      <c r="U3497" s="2"/>
      <c r="V3497" s="2"/>
    </row>
    <row r="3498" spans="1:22" ht="14.25" customHeight="1">
      <c r="A3498" s="20" t="s">
        <v>17621</v>
      </c>
      <c r="B3498" s="20" t="s">
        <v>3819</v>
      </c>
      <c r="C3498" s="20" t="s">
        <v>17622</v>
      </c>
      <c r="D3498" s="20" t="s">
        <v>198</v>
      </c>
      <c r="E3498" s="20" t="s">
        <v>96</v>
      </c>
      <c r="F3498" s="20" t="s">
        <v>1854</v>
      </c>
      <c r="G3498" s="20" t="s">
        <v>2046</v>
      </c>
      <c r="H3498" s="20" t="s">
        <v>17623</v>
      </c>
      <c r="I3498" s="20" t="s">
        <v>17624</v>
      </c>
      <c r="J3498" s="20"/>
      <c r="K3498" s="20" t="s">
        <v>17616</v>
      </c>
      <c r="L3498" s="20"/>
      <c r="M3498" s="20"/>
      <c r="N3498" s="20"/>
      <c r="O3498" s="20"/>
      <c r="P3498" s="20" t="s">
        <v>17617</v>
      </c>
      <c r="Q3498" s="20" t="s">
        <v>2051</v>
      </c>
      <c r="R3498" s="2"/>
      <c r="S3498" s="16" t="s">
        <v>6563</v>
      </c>
      <c r="T3498" s="2" t="s">
        <v>197</v>
      </c>
      <c r="U3498" s="2"/>
      <c r="V3498" s="2"/>
    </row>
    <row r="3499" spans="1:22" ht="14.25" customHeight="1">
      <c r="A3499" s="20" t="s">
        <v>17625</v>
      </c>
      <c r="B3499" s="20" t="s">
        <v>3155</v>
      </c>
      <c r="C3499" s="20" t="s">
        <v>8332</v>
      </c>
      <c r="D3499" s="20" t="s">
        <v>198</v>
      </c>
      <c r="E3499" s="20" t="s">
        <v>96</v>
      </c>
      <c r="F3499" s="20" t="s">
        <v>17626</v>
      </c>
      <c r="G3499" s="20" t="s">
        <v>2046</v>
      </c>
      <c r="H3499" s="20" t="s">
        <v>17627</v>
      </c>
      <c r="I3499" s="20" t="s">
        <v>17628</v>
      </c>
      <c r="J3499" s="20"/>
      <c r="K3499" s="20" t="s">
        <v>17616</v>
      </c>
      <c r="L3499" s="20"/>
      <c r="M3499" s="20" t="s">
        <v>59</v>
      </c>
      <c r="N3499" s="20"/>
      <c r="O3499" s="20"/>
      <c r="P3499" s="20" t="s">
        <v>17617</v>
      </c>
      <c r="Q3499" s="20" t="s">
        <v>2051</v>
      </c>
      <c r="R3499" s="2"/>
      <c r="S3499" s="2" t="s">
        <v>6528</v>
      </c>
      <c r="T3499" s="2" t="s">
        <v>197</v>
      </c>
      <c r="U3499" s="2"/>
      <c r="V3499" s="2"/>
    </row>
    <row r="3500" spans="1:22" ht="14.25" customHeight="1">
      <c r="A3500" s="20" t="s">
        <v>17629</v>
      </c>
      <c r="B3500" s="20" t="s">
        <v>17630</v>
      </c>
      <c r="C3500" s="20" t="s">
        <v>17631</v>
      </c>
      <c r="D3500" s="20" t="s">
        <v>198</v>
      </c>
      <c r="E3500" s="20" t="s">
        <v>96</v>
      </c>
      <c r="F3500" s="20" t="s">
        <v>14076</v>
      </c>
      <c r="G3500" s="20" t="s">
        <v>2046</v>
      </c>
      <c r="H3500" s="20" t="s">
        <v>17632</v>
      </c>
      <c r="I3500" s="20" t="s">
        <v>17633</v>
      </c>
      <c r="J3500" s="20"/>
      <c r="K3500" s="20" t="s">
        <v>17616</v>
      </c>
      <c r="L3500" s="20"/>
      <c r="M3500" s="20" t="s">
        <v>60</v>
      </c>
      <c r="N3500" s="20"/>
      <c r="O3500" s="20"/>
      <c r="P3500" s="20" t="s">
        <v>17617</v>
      </c>
      <c r="Q3500" s="20" t="s">
        <v>2051</v>
      </c>
      <c r="R3500" s="2"/>
      <c r="S3500" s="2" t="s">
        <v>6679</v>
      </c>
      <c r="T3500" s="2" t="s">
        <v>197</v>
      </c>
      <c r="U3500" s="2"/>
      <c r="V3500" s="2"/>
    </row>
    <row r="3501" spans="1:22" ht="14.25" customHeight="1">
      <c r="A3501" s="20" t="s">
        <v>17634</v>
      </c>
      <c r="B3501" s="20" t="s">
        <v>2739</v>
      </c>
      <c r="C3501" s="20" t="s">
        <v>17635</v>
      </c>
      <c r="D3501" s="20" t="s">
        <v>198</v>
      </c>
      <c r="E3501" s="20" t="s">
        <v>96</v>
      </c>
      <c r="F3501" s="20" t="s">
        <v>6596</v>
      </c>
      <c r="G3501" s="20" t="s">
        <v>2046</v>
      </c>
      <c r="H3501" s="20" t="s">
        <v>17636</v>
      </c>
      <c r="I3501" s="20" t="s">
        <v>17637</v>
      </c>
      <c r="J3501" s="20"/>
      <c r="K3501" s="20" t="s">
        <v>17616</v>
      </c>
      <c r="L3501" s="20"/>
      <c r="M3501" s="20" t="s">
        <v>1566</v>
      </c>
      <c r="N3501" s="20"/>
      <c r="O3501" s="20"/>
      <c r="P3501" s="20" t="s">
        <v>17617</v>
      </c>
      <c r="Q3501" s="20" t="s">
        <v>2051</v>
      </c>
      <c r="R3501" s="2" t="s">
        <v>2067</v>
      </c>
      <c r="S3501" s="2" t="s">
        <v>6528</v>
      </c>
      <c r="T3501" s="2" t="s">
        <v>197</v>
      </c>
      <c r="U3501" s="2"/>
      <c r="V3501" s="2"/>
    </row>
    <row r="3502" spans="1:22" ht="14.25" customHeight="1">
      <c r="A3502" s="20" t="s">
        <v>17638</v>
      </c>
      <c r="B3502" s="20" t="s">
        <v>9085</v>
      </c>
      <c r="C3502" s="20" t="s">
        <v>17639</v>
      </c>
      <c r="D3502" s="20" t="s">
        <v>198</v>
      </c>
      <c r="E3502" s="20" t="s">
        <v>96</v>
      </c>
      <c r="F3502" s="20" t="s">
        <v>17640</v>
      </c>
      <c r="G3502" s="20" t="s">
        <v>2046</v>
      </c>
      <c r="H3502" s="20" t="s">
        <v>17641</v>
      </c>
      <c r="I3502" s="20" t="s">
        <v>17642</v>
      </c>
      <c r="J3502" s="20"/>
      <c r="K3502" s="20" t="s">
        <v>17616</v>
      </c>
      <c r="L3502" s="20"/>
      <c r="M3502" s="20" t="s">
        <v>1566</v>
      </c>
      <c r="N3502" s="20"/>
      <c r="O3502" s="20"/>
      <c r="P3502" s="20" t="s">
        <v>17617</v>
      </c>
      <c r="Q3502" s="20" t="s">
        <v>2051</v>
      </c>
      <c r="R3502" s="2" t="s">
        <v>2067</v>
      </c>
      <c r="S3502" s="2" t="s">
        <v>6528</v>
      </c>
      <c r="T3502" s="2" t="s">
        <v>197</v>
      </c>
      <c r="U3502" s="2"/>
      <c r="V3502" s="2"/>
    </row>
    <row r="3503" spans="1:22" ht="14.25" customHeight="1">
      <c r="A3503" s="20" t="s">
        <v>17643</v>
      </c>
      <c r="B3503" s="20" t="s">
        <v>4670</v>
      </c>
      <c r="C3503" s="20" t="s">
        <v>2559</v>
      </c>
      <c r="D3503" s="20" t="s">
        <v>198</v>
      </c>
      <c r="E3503" s="20" t="s">
        <v>96</v>
      </c>
      <c r="F3503" s="20" t="s">
        <v>6573</v>
      </c>
      <c r="G3503" s="20" t="s">
        <v>2046</v>
      </c>
      <c r="H3503" s="20" t="s">
        <v>17644</v>
      </c>
      <c r="I3503" s="20"/>
      <c r="J3503" s="20"/>
      <c r="K3503" s="20" t="s">
        <v>17616</v>
      </c>
      <c r="L3503" s="20"/>
      <c r="M3503" s="20" t="s">
        <v>1566</v>
      </c>
      <c r="N3503" s="20"/>
      <c r="O3503" s="20"/>
      <c r="P3503" s="20" t="s">
        <v>17617</v>
      </c>
      <c r="Q3503" s="20" t="s">
        <v>2051</v>
      </c>
      <c r="R3503" s="2" t="s">
        <v>2067</v>
      </c>
      <c r="S3503" s="2" t="s">
        <v>6528</v>
      </c>
      <c r="T3503" s="2" t="s">
        <v>197</v>
      </c>
      <c r="U3503" s="2"/>
      <c r="V3503" s="2"/>
    </row>
    <row r="3504" spans="1:22" ht="14.25" customHeight="1">
      <c r="A3504" s="20" t="s">
        <v>17645</v>
      </c>
      <c r="B3504" s="20" t="s">
        <v>4647</v>
      </c>
      <c r="C3504" s="20" t="s">
        <v>17646</v>
      </c>
      <c r="D3504" s="20" t="s">
        <v>198</v>
      </c>
      <c r="E3504" s="20" t="s">
        <v>96</v>
      </c>
      <c r="F3504" s="20" t="s">
        <v>17647</v>
      </c>
      <c r="G3504" s="20" t="s">
        <v>2046</v>
      </c>
      <c r="H3504" s="20" t="s">
        <v>17648</v>
      </c>
      <c r="I3504" s="20" t="s">
        <v>17649</v>
      </c>
      <c r="J3504" s="20"/>
      <c r="K3504" s="20" t="s">
        <v>17616</v>
      </c>
      <c r="L3504" s="20"/>
      <c r="M3504" s="20" t="s">
        <v>1566</v>
      </c>
      <c r="N3504" s="20"/>
      <c r="O3504" s="20"/>
      <c r="P3504" s="20" t="s">
        <v>17617</v>
      </c>
      <c r="Q3504" s="20" t="s">
        <v>2051</v>
      </c>
      <c r="R3504" s="2" t="s">
        <v>2067</v>
      </c>
      <c r="S3504" s="2" t="s">
        <v>6528</v>
      </c>
      <c r="T3504" s="2" t="s">
        <v>197</v>
      </c>
      <c r="U3504" s="2"/>
      <c r="V3504" s="2"/>
    </row>
    <row r="3505" spans="1:22" ht="14.25" customHeight="1">
      <c r="A3505" s="20" t="s">
        <v>17650</v>
      </c>
      <c r="B3505" s="20" t="s">
        <v>4440</v>
      </c>
      <c r="C3505" s="20" t="s">
        <v>17651</v>
      </c>
      <c r="D3505" s="20" t="s">
        <v>198</v>
      </c>
      <c r="E3505" s="20" t="s">
        <v>96</v>
      </c>
      <c r="F3505" s="20" t="s">
        <v>6573</v>
      </c>
      <c r="G3505" s="20" t="s">
        <v>2046</v>
      </c>
      <c r="H3505" s="20" t="s">
        <v>17652</v>
      </c>
      <c r="I3505" s="20"/>
      <c r="J3505" s="20"/>
      <c r="K3505" s="20" t="s">
        <v>17616</v>
      </c>
      <c r="L3505" s="20"/>
      <c r="M3505" s="20" t="s">
        <v>1566</v>
      </c>
      <c r="N3505" s="20"/>
      <c r="O3505" s="20"/>
      <c r="P3505" s="20" t="s">
        <v>17617</v>
      </c>
      <c r="Q3505" s="20" t="s">
        <v>2051</v>
      </c>
      <c r="R3505" s="2" t="s">
        <v>2067</v>
      </c>
      <c r="S3505" s="2" t="s">
        <v>6528</v>
      </c>
      <c r="T3505" s="2" t="s">
        <v>197</v>
      </c>
      <c r="U3505" s="2"/>
      <c r="V3505" s="2"/>
    </row>
    <row r="3506" spans="1:22" ht="14.25" customHeight="1">
      <c r="A3506" s="20" t="s">
        <v>17653</v>
      </c>
      <c r="B3506" s="20" t="s">
        <v>6540</v>
      </c>
      <c r="C3506" s="20" t="s">
        <v>17651</v>
      </c>
      <c r="D3506" s="20" t="s">
        <v>198</v>
      </c>
      <c r="E3506" s="20" t="s">
        <v>96</v>
      </c>
      <c r="F3506" s="20" t="s">
        <v>17613</v>
      </c>
      <c r="G3506" s="20" t="s">
        <v>2046</v>
      </c>
      <c r="H3506" s="20" t="s">
        <v>17654</v>
      </c>
      <c r="I3506" s="20"/>
      <c r="J3506" s="20"/>
      <c r="K3506" s="20" t="s">
        <v>17616</v>
      </c>
      <c r="L3506" s="20"/>
      <c r="M3506" s="20" t="s">
        <v>1566</v>
      </c>
      <c r="N3506" s="20"/>
      <c r="O3506" s="20"/>
      <c r="P3506" s="20" t="s">
        <v>17617</v>
      </c>
      <c r="Q3506" s="20" t="s">
        <v>2051</v>
      </c>
      <c r="R3506" s="2" t="s">
        <v>2067</v>
      </c>
      <c r="S3506" s="2" t="s">
        <v>6528</v>
      </c>
      <c r="T3506" s="2" t="s">
        <v>197</v>
      </c>
      <c r="U3506" s="2"/>
      <c r="V3506" s="2"/>
    </row>
    <row r="3507" spans="1:22" ht="14.25" customHeight="1">
      <c r="A3507" s="20" t="s">
        <v>17655</v>
      </c>
      <c r="B3507" s="20" t="s">
        <v>2768</v>
      </c>
      <c r="C3507" s="20" t="s">
        <v>17656</v>
      </c>
      <c r="D3507" s="20" t="s">
        <v>198</v>
      </c>
      <c r="E3507" s="20" t="s">
        <v>96</v>
      </c>
      <c r="F3507" s="20" t="s">
        <v>1847</v>
      </c>
      <c r="G3507" s="20" t="s">
        <v>2046</v>
      </c>
      <c r="H3507" s="20" t="s">
        <v>17657</v>
      </c>
      <c r="I3507" s="20"/>
      <c r="J3507" s="20"/>
      <c r="K3507" s="20" t="s">
        <v>17616</v>
      </c>
      <c r="L3507" s="20"/>
      <c r="M3507" s="20"/>
      <c r="N3507" s="20"/>
      <c r="O3507" s="20"/>
      <c r="P3507" s="20" t="s">
        <v>17617</v>
      </c>
      <c r="Q3507" s="20" t="s">
        <v>2051</v>
      </c>
      <c r="R3507" s="2"/>
      <c r="S3507" s="16" t="s">
        <v>6563</v>
      </c>
      <c r="T3507" s="2" t="s">
        <v>197</v>
      </c>
      <c r="U3507" s="2"/>
      <c r="V3507" s="2"/>
    </row>
    <row r="3508" spans="1:22" ht="14.25" customHeight="1">
      <c r="A3508" s="20" t="s">
        <v>17658</v>
      </c>
      <c r="B3508" s="20" t="s">
        <v>2768</v>
      </c>
      <c r="C3508" s="20" t="s">
        <v>17659</v>
      </c>
      <c r="D3508" s="20" t="s">
        <v>198</v>
      </c>
      <c r="E3508" s="20" t="s">
        <v>96</v>
      </c>
      <c r="F3508" s="20" t="s">
        <v>1847</v>
      </c>
      <c r="G3508" s="20" t="s">
        <v>2046</v>
      </c>
      <c r="H3508" s="20" t="s">
        <v>17660</v>
      </c>
      <c r="I3508" s="20" t="s">
        <v>17661</v>
      </c>
      <c r="J3508" s="20"/>
      <c r="K3508" s="20" t="s">
        <v>17616</v>
      </c>
      <c r="L3508" s="20"/>
      <c r="M3508" s="20"/>
      <c r="N3508" s="20"/>
      <c r="O3508" s="20"/>
      <c r="P3508" s="20" t="s">
        <v>17617</v>
      </c>
      <c r="Q3508" s="20" t="s">
        <v>2051</v>
      </c>
      <c r="R3508" s="2"/>
      <c r="S3508" s="16" t="s">
        <v>6563</v>
      </c>
      <c r="T3508" s="2" t="s">
        <v>197</v>
      </c>
      <c r="U3508" s="2"/>
      <c r="V3508" s="2"/>
    </row>
    <row r="3509" spans="1:22" ht="14.25" customHeight="1">
      <c r="A3509" s="20" t="s">
        <v>17662</v>
      </c>
      <c r="B3509" s="20" t="s">
        <v>5004</v>
      </c>
      <c r="C3509" s="20" t="s">
        <v>17663</v>
      </c>
      <c r="D3509" s="20" t="s">
        <v>200</v>
      </c>
      <c r="E3509" s="20" t="s">
        <v>96</v>
      </c>
      <c r="F3509" s="20" t="s">
        <v>2093</v>
      </c>
      <c r="G3509" s="20" t="s">
        <v>2046</v>
      </c>
      <c r="H3509" s="20" t="s">
        <v>17664</v>
      </c>
      <c r="I3509" s="20"/>
      <c r="J3509" s="20"/>
      <c r="K3509" s="20"/>
      <c r="L3509" s="20" t="s">
        <v>17665</v>
      </c>
      <c r="M3509" s="20" t="s">
        <v>1566</v>
      </c>
      <c r="N3509" s="20"/>
      <c r="O3509" s="20"/>
      <c r="P3509" s="20" t="s">
        <v>17666</v>
      </c>
      <c r="Q3509" s="20" t="s">
        <v>2051</v>
      </c>
      <c r="R3509" s="2" t="s">
        <v>2067</v>
      </c>
      <c r="S3509" s="2" t="s">
        <v>6528</v>
      </c>
      <c r="T3509" s="2" t="s">
        <v>199</v>
      </c>
      <c r="U3509" s="2"/>
      <c r="V3509" s="2"/>
    </row>
    <row r="3510" spans="1:22" ht="14.25" customHeight="1">
      <c r="A3510" s="20" t="s">
        <v>17667</v>
      </c>
      <c r="B3510" s="20" t="s">
        <v>2459</v>
      </c>
      <c r="C3510" s="20" t="s">
        <v>4695</v>
      </c>
      <c r="D3510" s="20" t="s">
        <v>200</v>
      </c>
      <c r="E3510" s="20" t="s">
        <v>96</v>
      </c>
      <c r="F3510" s="20" t="s">
        <v>17668</v>
      </c>
      <c r="G3510" s="20" t="s">
        <v>2046</v>
      </c>
      <c r="H3510" s="20" t="s">
        <v>17669</v>
      </c>
      <c r="I3510" s="20"/>
      <c r="J3510" s="20"/>
      <c r="K3510" s="20"/>
      <c r="L3510" s="20" t="s">
        <v>17665</v>
      </c>
      <c r="M3510" s="20" t="s">
        <v>1566</v>
      </c>
      <c r="N3510" s="20"/>
      <c r="O3510" s="20"/>
      <c r="P3510" s="20" t="s">
        <v>17666</v>
      </c>
      <c r="Q3510" s="20" t="s">
        <v>2051</v>
      </c>
      <c r="R3510" s="2" t="s">
        <v>2067</v>
      </c>
      <c r="S3510" s="2" t="s">
        <v>6528</v>
      </c>
      <c r="T3510" s="2" t="s">
        <v>199</v>
      </c>
      <c r="U3510" s="2"/>
      <c r="V3510" s="2"/>
    </row>
    <row r="3511" spans="1:22" ht="14.25" customHeight="1">
      <c r="A3511" s="20" t="s">
        <v>17670</v>
      </c>
      <c r="B3511" s="20" t="s">
        <v>17671</v>
      </c>
      <c r="C3511" s="20" t="s">
        <v>8692</v>
      </c>
      <c r="D3511" s="20" t="s">
        <v>200</v>
      </c>
      <c r="E3511" s="20" t="s">
        <v>96</v>
      </c>
      <c r="F3511" s="20" t="s">
        <v>7623</v>
      </c>
      <c r="G3511" s="20" t="s">
        <v>2046</v>
      </c>
      <c r="H3511" s="20" t="s">
        <v>17672</v>
      </c>
      <c r="I3511" s="20"/>
      <c r="J3511" s="20"/>
      <c r="K3511" s="20"/>
      <c r="L3511" s="20" t="s">
        <v>17665</v>
      </c>
      <c r="M3511" s="20" t="s">
        <v>1566</v>
      </c>
      <c r="N3511" s="20"/>
      <c r="O3511" s="20"/>
      <c r="P3511" s="20" t="s">
        <v>17666</v>
      </c>
      <c r="Q3511" s="20" t="s">
        <v>2051</v>
      </c>
      <c r="R3511" s="2" t="s">
        <v>2067</v>
      </c>
      <c r="S3511" s="2" t="s">
        <v>6528</v>
      </c>
      <c r="T3511" s="2" t="s">
        <v>199</v>
      </c>
      <c r="U3511" s="2"/>
      <c r="V3511" s="2"/>
    </row>
    <row r="3512" spans="1:22" ht="14.25" customHeight="1">
      <c r="A3512" s="20" t="s">
        <v>17673</v>
      </c>
      <c r="B3512" s="20" t="s">
        <v>17674</v>
      </c>
      <c r="C3512" s="20" t="s">
        <v>17675</v>
      </c>
      <c r="D3512" s="20" t="s">
        <v>200</v>
      </c>
      <c r="E3512" s="20" t="s">
        <v>96</v>
      </c>
      <c r="F3512" s="20" t="s">
        <v>17676</v>
      </c>
      <c r="G3512" s="20" t="s">
        <v>2046</v>
      </c>
      <c r="H3512" s="20" t="s">
        <v>17677</v>
      </c>
      <c r="I3512" s="20"/>
      <c r="J3512" s="20"/>
      <c r="K3512" s="20"/>
      <c r="L3512" s="20" t="s">
        <v>17665</v>
      </c>
      <c r="M3512" s="20" t="s">
        <v>1566</v>
      </c>
      <c r="N3512" s="20"/>
      <c r="O3512" s="20"/>
      <c r="P3512" s="20" t="s">
        <v>17666</v>
      </c>
      <c r="Q3512" s="20" t="s">
        <v>2051</v>
      </c>
      <c r="R3512" s="2" t="s">
        <v>2067</v>
      </c>
      <c r="S3512" s="2" t="s">
        <v>6528</v>
      </c>
      <c r="T3512" s="2" t="s">
        <v>199</v>
      </c>
      <c r="U3512" s="2"/>
      <c r="V3512" s="2"/>
    </row>
    <row r="3513" spans="1:22" ht="14.25" customHeight="1">
      <c r="A3513" s="20" t="s">
        <v>17678</v>
      </c>
      <c r="B3513" s="20" t="s">
        <v>17679</v>
      </c>
      <c r="C3513" s="20" t="s">
        <v>17680</v>
      </c>
      <c r="D3513" s="20" t="s">
        <v>200</v>
      </c>
      <c r="E3513" s="20" t="s">
        <v>96</v>
      </c>
      <c r="F3513" s="20" t="s">
        <v>17681</v>
      </c>
      <c r="G3513" s="20" t="s">
        <v>2046</v>
      </c>
      <c r="H3513" s="20" t="s">
        <v>17682</v>
      </c>
      <c r="I3513" s="20" t="s">
        <v>17683</v>
      </c>
      <c r="J3513" s="20" t="s">
        <v>17684</v>
      </c>
      <c r="K3513" s="20"/>
      <c r="L3513" s="20"/>
      <c r="M3513" s="20" t="s">
        <v>1566</v>
      </c>
      <c r="N3513" s="20"/>
      <c r="O3513" s="20"/>
      <c r="P3513" s="20" t="s">
        <v>17666</v>
      </c>
      <c r="Q3513" s="20" t="s">
        <v>2051</v>
      </c>
      <c r="R3513" s="2" t="s">
        <v>2067</v>
      </c>
      <c r="S3513" s="2" t="s">
        <v>6528</v>
      </c>
      <c r="T3513" s="2" t="s">
        <v>199</v>
      </c>
      <c r="U3513" s="2"/>
      <c r="V3513" s="2"/>
    </row>
    <row r="3514" spans="1:22" ht="14.25" customHeight="1">
      <c r="A3514" s="20" t="s">
        <v>17685</v>
      </c>
      <c r="B3514" s="20" t="s">
        <v>3720</v>
      </c>
      <c r="C3514" s="20" t="s">
        <v>15836</v>
      </c>
      <c r="D3514" s="20" t="s">
        <v>200</v>
      </c>
      <c r="E3514" s="20" t="s">
        <v>96</v>
      </c>
      <c r="F3514" s="20" t="s">
        <v>17640</v>
      </c>
      <c r="G3514" s="20" t="s">
        <v>2046</v>
      </c>
      <c r="H3514" s="20" t="s">
        <v>17686</v>
      </c>
      <c r="I3514" s="20"/>
      <c r="J3514" s="20" t="s">
        <v>17687</v>
      </c>
      <c r="K3514" s="20"/>
      <c r="L3514" s="20" t="s">
        <v>17665</v>
      </c>
      <c r="M3514" s="20" t="s">
        <v>1566</v>
      </c>
      <c r="N3514" s="20"/>
      <c r="O3514" s="20"/>
      <c r="P3514" s="20" t="s">
        <v>17666</v>
      </c>
      <c r="Q3514" s="20" t="s">
        <v>2051</v>
      </c>
      <c r="R3514" s="2" t="s">
        <v>2067</v>
      </c>
      <c r="S3514" s="2" t="s">
        <v>6528</v>
      </c>
      <c r="T3514" s="2" t="s">
        <v>199</v>
      </c>
      <c r="U3514" s="2"/>
      <c r="V3514" s="2"/>
    </row>
    <row r="3515" spans="1:22" ht="14.25" customHeight="1">
      <c r="A3515" s="20" t="s">
        <v>17688</v>
      </c>
      <c r="B3515" s="20" t="s">
        <v>4386</v>
      </c>
      <c r="C3515" s="20" t="s">
        <v>5678</v>
      </c>
      <c r="D3515" s="20" t="s">
        <v>200</v>
      </c>
      <c r="E3515" s="20" t="s">
        <v>96</v>
      </c>
      <c r="F3515" s="20" t="s">
        <v>7133</v>
      </c>
      <c r="G3515" s="20" t="s">
        <v>2046</v>
      </c>
      <c r="H3515" s="20" t="s">
        <v>17689</v>
      </c>
      <c r="I3515" s="20" t="s">
        <v>17690</v>
      </c>
      <c r="J3515" s="20"/>
      <c r="K3515" s="20"/>
      <c r="L3515" s="20" t="s">
        <v>17665</v>
      </c>
      <c r="M3515" s="20" t="s">
        <v>1566</v>
      </c>
      <c r="N3515" s="20"/>
      <c r="O3515" s="20"/>
      <c r="P3515" s="20" t="s">
        <v>17666</v>
      </c>
      <c r="Q3515" s="20" t="s">
        <v>2051</v>
      </c>
      <c r="R3515" s="2" t="s">
        <v>2067</v>
      </c>
      <c r="S3515" s="2" t="s">
        <v>6528</v>
      </c>
      <c r="T3515" s="2" t="s">
        <v>199</v>
      </c>
      <c r="U3515" s="2"/>
      <c r="V3515" s="2"/>
    </row>
    <row r="3516" spans="1:22" ht="14.25" customHeight="1">
      <c r="A3516" s="20" t="s">
        <v>17691</v>
      </c>
      <c r="B3516" s="20" t="s">
        <v>17692</v>
      </c>
      <c r="C3516" s="20" t="s">
        <v>17693</v>
      </c>
      <c r="D3516" s="20" t="s">
        <v>200</v>
      </c>
      <c r="E3516" s="20" t="s">
        <v>96</v>
      </c>
      <c r="F3516" s="20" t="s">
        <v>1736</v>
      </c>
      <c r="G3516" s="20" t="s">
        <v>2046</v>
      </c>
      <c r="H3516" s="20" t="s">
        <v>17694</v>
      </c>
      <c r="I3516" s="20" t="s">
        <v>17695</v>
      </c>
      <c r="J3516" s="20"/>
      <c r="K3516" s="20"/>
      <c r="L3516" s="20" t="s">
        <v>17665</v>
      </c>
      <c r="M3516" s="20"/>
      <c r="N3516" s="20"/>
      <c r="O3516" s="20"/>
      <c r="P3516" s="20" t="s">
        <v>17666</v>
      </c>
      <c r="Q3516" s="20" t="s">
        <v>2051</v>
      </c>
      <c r="R3516" s="2"/>
      <c r="S3516" s="16" t="s">
        <v>6563</v>
      </c>
      <c r="T3516" s="2" t="s">
        <v>199</v>
      </c>
      <c r="U3516" s="2"/>
      <c r="V3516" s="2"/>
    </row>
    <row r="3517" spans="1:22" ht="14.25" customHeight="1">
      <c r="A3517" s="20" t="s">
        <v>17696</v>
      </c>
      <c r="B3517" s="20" t="s">
        <v>4594</v>
      </c>
      <c r="C3517" s="20" t="s">
        <v>17697</v>
      </c>
      <c r="D3517" s="20" t="s">
        <v>200</v>
      </c>
      <c r="E3517" s="20" t="s">
        <v>96</v>
      </c>
      <c r="F3517" s="20" t="s">
        <v>17698</v>
      </c>
      <c r="G3517" s="20" t="s">
        <v>2046</v>
      </c>
      <c r="H3517" s="20" t="s">
        <v>17699</v>
      </c>
      <c r="I3517" s="20" t="s">
        <v>17700</v>
      </c>
      <c r="J3517" s="20"/>
      <c r="K3517" s="20"/>
      <c r="L3517" s="20" t="s">
        <v>17665</v>
      </c>
      <c r="M3517" s="20" t="s">
        <v>1566</v>
      </c>
      <c r="N3517" s="20"/>
      <c r="O3517" s="20"/>
      <c r="P3517" s="20" t="s">
        <v>17666</v>
      </c>
      <c r="Q3517" s="20" t="s">
        <v>2051</v>
      </c>
      <c r="R3517" s="2" t="s">
        <v>2067</v>
      </c>
      <c r="S3517" s="2" t="s">
        <v>6528</v>
      </c>
      <c r="T3517" s="2" t="s">
        <v>199</v>
      </c>
      <c r="U3517" s="2"/>
      <c r="V3517" s="2"/>
    </row>
    <row r="3518" spans="1:22" ht="14.25" customHeight="1">
      <c r="A3518" s="20" t="s">
        <v>17701</v>
      </c>
      <c r="B3518" s="20" t="s">
        <v>17702</v>
      </c>
      <c r="C3518" s="20" t="s">
        <v>17703</v>
      </c>
      <c r="D3518" s="20" t="s">
        <v>200</v>
      </c>
      <c r="E3518" s="20" t="s">
        <v>96</v>
      </c>
      <c r="F3518" s="20" t="s">
        <v>1652</v>
      </c>
      <c r="G3518" s="20" t="s">
        <v>2046</v>
      </c>
      <c r="H3518" s="20"/>
      <c r="I3518" s="20"/>
      <c r="J3518" s="20"/>
      <c r="K3518" s="20"/>
      <c r="L3518" s="20" t="s">
        <v>17665</v>
      </c>
      <c r="M3518" s="20" t="s">
        <v>59</v>
      </c>
      <c r="N3518" s="20"/>
      <c r="O3518" s="20"/>
      <c r="P3518" s="20" t="s">
        <v>17666</v>
      </c>
      <c r="Q3518" s="20"/>
      <c r="R3518" s="2"/>
      <c r="S3518" s="16" t="s">
        <v>6863</v>
      </c>
      <c r="T3518" s="2" t="s">
        <v>199</v>
      </c>
      <c r="U3518" s="2"/>
      <c r="V3518" s="2"/>
    </row>
    <row r="3519" spans="1:22" ht="14.25" customHeight="1">
      <c r="A3519" s="20" t="s">
        <v>17704</v>
      </c>
      <c r="B3519" s="20" t="s">
        <v>17705</v>
      </c>
      <c r="C3519" s="20" t="s">
        <v>17706</v>
      </c>
      <c r="D3519" s="20" t="s">
        <v>200</v>
      </c>
      <c r="E3519" s="20" t="s">
        <v>96</v>
      </c>
      <c r="F3519" s="20" t="s">
        <v>17707</v>
      </c>
      <c r="G3519" s="20" t="s">
        <v>2046</v>
      </c>
      <c r="H3519" s="20"/>
      <c r="I3519" s="20" t="s">
        <v>17708</v>
      </c>
      <c r="J3519" s="20"/>
      <c r="K3519" s="20"/>
      <c r="L3519" s="20" t="s">
        <v>17665</v>
      </c>
      <c r="M3519" s="20" t="s">
        <v>60</v>
      </c>
      <c r="N3519" s="20"/>
      <c r="O3519" s="20"/>
      <c r="P3519" s="20" t="s">
        <v>17666</v>
      </c>
      <c r="Q3519" s="20"/>
      <c r="R3519" s="2"/>
      <c r="S3519" s="2" t="s">
        <v>6528</v>
      </c>
      <c r="T3519" s="2" t="s">
        <v>199</v>
      </c>
      <c r="U3519" s="2"/>
      <c r="V3519" s="2"/>
    </row>
    <row r="3520" spans="1:22" ht="14.25" customHeight="1">
      <c r="A3520" s="20" t="s">
        <v>17709</v>
      </c>
      <c r="B3520" s="20" t="s">
        <v>17710</v>
      </c>
      <c r="C3520" s="20" t="s">
        <v>17711</v>
      </c>
      <c r="D3520" s="20" t="s">
        <v>200</v>
      </c>
      <c r="E3520" s="20" t="s">
        <v>96</v>
      </c>
      <c r="F3520" s="20" t="s">
        <v>17712</v>
      </c>
      <c r="G3520" s="20" t="s">
        <v>2046</v>
      </c>
      <c r="H3520" s="20"/>
      <c r="I3520" s="20" t="s">
        <v>17713</v>
      </c>
      <c r="J3520" s="20"/>
      <c r="K3520" s="20"/>
      <c r="L3520" s="20" t="s">
        <v>17665</v>
      </c>
      <c r="M3520" s="20" t="s">
        <v>59</v>
      </c>
      <c r="N3520" s="20"/>
      <c r="O3520" s="20"/>
      <c r="P3520" s="20" t="s">
        <v>17666</v>
      </c>
      <c r="Q3520" s="20"/>
      <c r="R3520" s="2"/>
      <c r="S3520" s="2" t="s">
        <v>6528</v>
      </c>
      <c r="T3520" s="2" t="s">
        <v>199</v>
      </c>
      <c r="U3520" s="2"/>
      <c r="V3520" s="2"/>
    </row>
    <row r="3521" spans="1:22" ht="14.25" customHeight="1">
      <c r="A3521" s="20" t="s">
        <v>17714</v>
      </c>
      <c r="B3521" s="20" t="s">
        <v>4034</v>
      </c>
      <c r="C3521" s="20" t="s">
        <v>5449</v>
      </c>
      <c r="D3521" s="20" t="s">
        <v>200</v>
      </c>
      <c r="E3521" s="20" t="s">
        <v>96</v>
      </c>
      <c r="F3521" s="20" t="s">
        <v>3441</v>
      </c>
      <c r="G3521" s="20" t="s">
        <v>2046</v>
      </c>
      <c r="H3521" s="20"/>
      <c r="I3521" s="20"/>
      <c r="J3521" s="20"/>
      <c r="K3521" s="20"/>
      <c r="L3521" s="20" t="s">
        <v>17665</v>
      </c>
      <c r="M3521" s="20" t="s">
        <v>59</v>
      </c>
      <c r="N3521" s="20"/>
      <c r="O3521" s="20"/>
      <c r="P3521" s="20" t="s">
        <v>17666</v>
      </c>
      <c r="Q3521" s="20"/>
      <c r="R3521" s="2"/>
      <c r="S3521" s="2" t="s">
        <v>6528</v>
      </c>
      <c r="T3521" s="2" t="s">
        <v>199</v>
      </c>
      <c r="U3521" s="2"/>
      <c r="V3521" s="2"/>
    </row>
    <row r="3522" spans="1:22" ht="14.25" customHeight="1">
      <c r="A3522" s="20" t="s">
        <v>17715</v>
      </c>
      <c r="B3522" s="20" t="s">
        <v>2768</v>
      </c>
      <c r="C3522" s="20" t="s">
        <v>2829</v>
      </c>
      <c r="D3522" s="20" t="s">
        <v>200</v>
      </c>
      <c r="E3522" s="20" t="s">
        <v>96</v>
      </c>
      <c r="F3522" s="20" t="s">
        <v>3260</v>
      </c>
      <c r="G3522" s="20" t="s">
        <v>2046</v>
      </c>
      <c r="H3522" s="20"/>
      <c r="I3522" s="20"/>
      <c r="J3522" s="20"/>
      <c r="K3522" s="20"/>
      <c r="L3522" s="20" t="s">
        <v>17665</v>
      </c>
      <c r="M3522" s="20" t="s">
        <v>59</v>
      </c>
      <c r="N3522" s="20"/>
      <c r="O3522" s="20"/>
      <c r="P3522" s="20" t="s">
        <v>17666</v>
      </c>
      <c r="Q3522" s="20"/>
      <c r="R3522" s="2"/>
      <c r="S3522" s="2" t="s">
        <v>6528</v>
      </c>
      <c r="T3522" s="2" t="s">
        <v>199</v>
      </c>
      <c r="U3522" s="2"/>
      <c r="V3522" s="2"/>
    </row>
    <row r="3523" spans="1:22" ht="14.25" customHeight="1">
      <c r="A3523" s="20" t="s">
        <v>17716</v>
      </c>
      <c r="B3523" s="20" t="s">
        <v>2739</v>
      </c>
      <c r="C3523" s="20" t="s">
        <v>15040</v>
      </c>
      <c r="D3523" s="20" t="s">
        <v>200</v>
      </c>
      <c r="E3523" s="20" t="s">
        <v>96</v>
      </c>
      <c r="F3523" s="20" t="s">
        <v>3260</v>
      </c>
      <c r="G3523" s="20" t="s">
        <v>2046</v>
      </c>
      <c r="H3523" s="20"/>
      <c r="I3523" s="20"/>
      <c r="J3523" s="20"/>
      <c r="K3523" s="20"/>
      <c r="L3523" s="20" t="s">
        <v>17665</v>
      </c>
      <c r="M3523" s="20" t="s">
        <v>59</v>
      </c>
      <c r="N3523" s="20"/>
      <c r="O3523" s="20"/>
      <c r="P3523" s="20" t="s">
        <v>17666</v>
      </c>
      <c r="Q3523" s="20"/>
      <c r="R3523" s="2"/>
      <c r="S3523" s="2" t="s">
        <v>6528</v>
      </c>
      <c r="T3523" s="2" t="s">
        <v>199</v>
      </c>
      <c r="U3523" s="2"/>
      <c r="V3523" s="2"/>
    </row>
    <row r="3524" spans="1:22" ht="14.25" customHeight="1">
      <c r="A3524" s="20" t="s">
        <v>17717</v>
      </c>
      <c r="B3524" s="20" t="s">
        <v>5547</v>
      </c>
      <c r="C3524" s="20" t="s">
        <v>17718</v>
      </c>
      <c r="D3524" s="20" t="s">
        <v>1863</v>
      </c>
      <c r="E3524" s="20" t="s">
        <v>96</v>
      </c>
      <c r="F3524" s="20" t="s">
        <v>17719</v>
      </c>
      <c r="G3524" s="20" t="s">
        <v>2046</v>
      </c>
      <c r="H3524" s="20"/>
      <c r="I3524" s="20"/>
      <c r="J3524" s="20"/>
      <c r="K3524" s="20"/>
      <c r="L3524" s="20"/>
      <c r="M3524" s="20" t="s">
        <v>60</v>
      </c>
      <c r="N3524" s="20"/>
      <c r="O3524" s="20"/>
      <c r="P3524" s="20" t="s">
        <v>17720</v>
      </c>
      <c r="Q3524" s="20"/>
      <c r="R3524" s="2"/>
      <c r="S3524" s="2" t="s">
        <v>6528</v>
      </c>
      <c r="T3524" s="2" t="s">
        <v>93</v>
      </c>
      <c r="U3524" s="2"/>
      <c r="V3524" s="2"/>
    </row>
    <row r="3525" spans="1:22" ht="14.25" customHeight="1">
      <c r="A3525" s="20" t="s">
        <v>17721</v>
      </c>
      <c r="B3525" s="20" t="s">
        <v>4607</v>
      </c>
      <c r="C3525" s="20" t="s">
        <v>17722</v>
      </c>
      <c r="D3525" s="20" t="s">
        <v>1863</v>
      </c>
      <c r="E3525" s="20" t="s">
        <v>96</v>
      </c>
      <c r="F3525" s="20" t="s">
        <v>1862</v>
      </c>
      <c r="G3525" s="20" t="s">
        <v>2046</v>
      </c>
      <c r="H3525" s="20"/>
      <c r="I3525" s="20"/>
      <c r="J3525" s="20"/>
      <c r="K3525" s="20"/>
      <c r="L3525" s="20"/>
      <c r="M3525" s="20"/>
      <c r="N3525" s="20"/>
      <c r="O3525" s="20"/>
      <c r="P3525" s="20" t="s">
        <v>17720</v>
      </c>
      <c r="Q3525" s="20"/>
      <c r="R3525" s="2"/>
      <c r="S3525" s="16" t="s">
        <v>6563</v>
      </c>
      <c r="T3525" s="2" t="s">
        <v>93</v>
      </c>
      <c r="U3525" s="2"/>
      <c r="V3525" s="2"/>
    </row>
    <row r="3526" spans="1:22" ht="14.25" customHeight="1">
      <c r="A3526" s="20" t="s">
        <v>17723</v>
      </c>
      <c r="B3526" s="20" t="s">
        <v>13479</v>
      </c>
      <c r="C3526" s="20" t="s">
        <v>7188</v>
      </c>
      <c r="D3526" s="20" t="s">
        <v>1863</v>
      </c>
      <c r="E3526" s="20" t="s">
        <v>96</v>
      </c>
      <c r="F3526" s="20" t="s">
        <v>17724</v>
      </c>
      <c r="G3526" s="20" t="s">
        <v>2046</v>
      </c>
      <c r="H3526" s="20"/>
      <c r="I3526" s="20"/>
      <c r="J3526" s="20"/>
      <c r="K3526" s="20"/>
      <c r="L3526" s="20"/>
      <c r="M3526" s="20" t="s">
        <v>1566</v>
      </c>
      <c r="N3526" s="20"/>
      <c r="O3526" s="20"/>
      <c r="P3526" s="20" t="s">
        <v>17720</v>
      </c>
      <c r="Q3526" s="20"/>
      <c r="R3526" s="2" t="s">
        <v>2067</v>
      </c>
      <c r="S3526" s="2" t="s">
        <v>6528</v>
      </c>
      <c r="T3526" s="2" t="s">
        <v>93</v>
      </c>
      <c r="U3526" s="2"/>
      <c r="V3526" s="2"/>
    </row>
    <row r="3527" spans="1:22" ht="14.25" customHeight="1">
      <c r="A3527" s="20" t="s">
        <v>17725</v>
      </c>
      <c r="B3527" s="20" t="s">
        <v>3538</v>
      </c>
      <c r="C3527" s="20" t="s">
        <v>17726</v>
      </c>
      <c r="D3527" s="20" t="s">
        <v>1863</v>
      </c>
      <c r="E3527" s="20" t="s">
        <v>96</v>
      </c>
      <c r="F3527" s="20" t="s">
        <v>17727</v>
      </c>
      <c r="G3527" s="20" t="s">
        <v>2046</v>
      </c>
      <c r="H3527" s="20"/>
      <c r="I3527" s="20"/>
      <c r="J3527" s="20"/>
      <c r="K3527" s="20"/>
      <c r="L3527" s="20"/>
      <c r="M3527" s="20" t="s">
        <v>1566</v>
      </c>
      <c r="N3527" s="20"/>
      <c r="O3527" s="20"/>
      <c r="P3527" s="20" t="s">
        <v>17720</v>
      </c>
      <c r="Q3527" s="20"/>
      <c r="R3527" s="2" t="s">
        <v>2067</v>
      </c>
      <c r="S3527" s="2" t="s">
        <v>6528</v>
      </c>
      <c r="T3527" s="2" t="s">
        <v>93</v>
      </c>
      <c r="U3527" s="2"/>
      <c r="V3527" s="2"/>
    </row>
    <row r="3528" spans="1:22" ht="14.25" customHeight="1">
      <c r="A3528" s="20" t="s">
        <v>17728</v>
      </c>
      <c r="B3528" s="20" t="s">
        <v>17729</v>
      </c>
      <c r="C3528" s="20" t="s">
        <v>17730</v>
      </c>
      <c r="D3528" s="20" t="s">
        <v>94</v>
      </c>
      <c r="E3528" s="20" t="s">
        <v>96</v>
      </c>
      <c r="F3528" s="20" t="s">
        <v>3441</v>
      </c>
      <c r="G3528" s="20" t="s">
        <v>2046</v>
      </c>
      <c r="H3528" s="20" t="s">
        <v>17731</v>
      </c>
      <c r="I3528" s="20"/>
      <c r="J3528" s="20"/>
      <c r="K3528" s="20"/>
      <c r="L3528" s="20" t="s">
        <v>2630</v>
      </c>
      <c r="M3528" s="20" t="s">
        <v>59</v>
      </c>
      <c r="N3528" s="20"/>
      <c r="O3528" s="20"/>
      <c r="P3528" s="20" t="s">
        <v>17732</v>
      </c>
      <c r="Q3528" s="20" t="s">
        <v>2051</v>
      </c>
      <c r="R3528" s="2"/>
      <c r="S3528" s="2" t="s">
        <v>6528</v>
      </c>
      <c r="T3528" s="2" t="s">
        <v>93</v>
      </c>
      <c r="U3528" s="2"/>
      <c r="V3528" s="2"/>
    </row>
    <row r="3529" spans="1:22" ht="14.25" customHeight="1">
      <c r="A3529" s="20" t="s">
        <v>17733</v>
      </c>
      <c r="B3529" s="20" t="s">
        <v>17734</v>
      </c>
      <c r="C3529" s="20" t="s">
        <v>17735</v>
      </c>
      <c r="D3529" s="20" t="s">
        <v>94</v>
      </c>
      <c r="E3529" s="20" t="s">
        <v>96</v>
      </c>
      <c r="F3529" s="20" t="s">
        <v>17736</v>
      </c>
      <c r="G3529" s="20" t="s">
        <v>2046</v>
      </c>
      <c r="H3529" s="20" t="s">
        <v>17737</v>
      </c>
      <c r="I3529" s="20" t="s">
        <v>17738</v>
      </c>
      <c r="J3529" s="20"/>
      <c r="K3529" s="20"/>
      <c r="L3529" s="20" t="s">
        <v>2630</v>
      </c>
      <c r="M3529" s="20" t="s">
        <v>59</v>
      </c>
      <c r="N3529" s="20"/>
      <c r="O3529" s="20"/>
      <c r="P3529" s="20" t="s">
        <v>17732</v>
      </c>
      <c r="Q3529" s="20" t="s">
        <v>2051</v>
      </c>
      <c r="R3529" s="2"/>
      <c r="S3529" s="2" t="s">
        <v>6528</v>
      </c>
      <c r="T3529" s="2" t="s">
        <v>93</v>
      </c>
      <c r="U3529" s="2"/>
      <c r="V3529" s="2"/>
    </row>
    <row r="3530" spans="1:22" ht="14.25" customHeight="1">
      <c r="A3530" s="20" t="s">
        <v>17739</v>
      </c>
      <c r="B3530" s="20" t="s">
        <v>5214</v>
      </c>
      <c r="C3530" s="20" t="s">
        <v>14926</v>
      </c>
      <c r="D3530" s="20" t="s">
        <v>94</v>
      </c>
      <c r="E3530" s="20" t="s">
        <v>96</v>
      </c>
      <c r="F3530" s="20" t="s">
        <v>17740</v>
      </c>
      <c r="G3530" s="20" t="s">
        <v>2046</v>
      </c>
      <c r="H3530" s="20" t="s">
        <v>17741</v>
      </c>
      <c r="I3530" s="20" t="s">
        <v>17742</v>
      </c>
      <c r="J3530" s="20"/>
      <c r="K3530" s="20"/>
      <c r="L3530" s="20" t="s">
        <v>2630</v>
      </c>
      <c r="M3530" s="20" t="s">
        <v>1566</v>
      </c>
      <c r="N3530" s="20"/>
      <c r="O3530" s="20"/>
      <c r="P3530" s="20" t="s">
        <v>17732</v>
      </c>
      <c r="Q3530" s="20" t="s">
        <v>2051</v>
      </c>
      <c r="R3530" s="2" t="s">
        <v>2067</v>
      </c>
      <c r="S3530" s="2" t="s">
        <v>6528</v>
      </c>
      <c r="T3530" s="2" t="s">
        <v>93</v>
      </c>
      <c r="U3530" s="2"/>
      <c r="V3530" s="2"/>
    </row>
    <row r="3531" spans="1:22" ht="14.25" customHeight="1">
      <c r="A3531" s="20" t="s">
        <v>17743</v>
      </c>
      <c r="B3531" s="20" t="s">
        <v>4943</v>
      </c>
      <c r="C3531" s="20" t="s">
        <v>17744</v>
      </c>
      <c r="D3531" s="20" t="s">
        <v>94</v>
      </c>
      <c r="E3531" s="20" t="s">
        <v>96</v>
      </c>
      <c r="F3531" s="20" t="s">
        <v>17745</v>
      </c>
      <c r="G3531" s="20" t="s">
        <v>2046</v>
      </c>
      <c r="H3531" s="20" t="s">
        <v>17746</v>
      </c>
      <c r="I3531" s="20"/>
      <c r="J3531" s="20"/>
      <c r="K3531" s="20"/>
      <c r="L3531" s="20" t="s">
        <v>2630</v>
      </c>
      <c r="M3531" s="20" t="s">
        <v>1566</v>
      </c>
      <c r="N3531" s="20"/>
      <c r="O3531" s="20"/>
      <c r="P3531" s="20" t="s">
        <v>17732</v>
      </c>
      <c r="Q3531" s="20" t="s">
        <v>2051</v>
      </c>
      <c r="R3531" s="2" t="s">
        <v>2067</v>
      </c>
      <c r="S3531" s="2" t="s">
        <v>6528</v>
      </c>
      <c r="T3531" s="2" t="s">
        <v>93</v>
      </c>
      <c r="U3531" s="2"/>
      <c r="V3531" s="2"/>
    </row>
    <row r="3532" spans="1:22" ht="14.25" customHeight="1">
      <c r="A3532" s="20" t="s">
        <v>17747</v>
      </c>
      <c r="B3532" s="20" t="s">
        <v>5168</v>
      </c>
      <c r="C3532" s="20" t="s">
        <v>17748</v>
      </c>
      <c r="D3532" s="20" t="s">
        <v>94</v>
      </c>
      <c r="E3532" s="20" t="s">
        <v>96</v>
      </c>
      <c r="F3532" s="20" t="s">
        <v>4708</v>
      </c>
      <c r="G3532" s="20" t="s">
        <v>2046</v>
      </c>
      <c r="H3532" s="20" t="s">
        <v>17749</v>
      </c>
      <c r="I3532" s="20"/>
      <c r="J3532" s="20"/>
      <c r="K3532" s="20"/>
      <c r="L3532" s="20" t="s">
        <v>2630</v>
      </c>
      <c r="M3532" s="20" t="s">
        <v>60</v>
      </c>
      <c r="N3532" s="20"/>
      <c r="O3532" s="20"/>
      <c r="P3532" s="20" t="s">
        <v>17732</v>
      </c>
      <c r="Q3532" s="20" t="s">
        <v>2051</v>
      </c>
      <c r="R3532" s="2"/>
      <c r="S3532" s="2" t="s">
        <v>6528</v>
      </c>
      <c r="T3532" s="2" t="s">
        <v>93</v>
      </c>
      <c r="U3532" s="2"/>
      <c r="V3532" s="2"/>
    </row>
    <row r="3533" spans="1:22" ht="14.25" customHeight="1">
      <c r="A3533" s="20" t="s">
        <v>17750</v>
      </c>
      <c r="B3533" s="20" t="s">
        <v>5004</v>
      </c>
      <c r="C3533" s="20" t="s">
        <v>6218</v>
      </c>
      <c r="D3533" s="20" t="s">
        <v>94</v>
      </c>
      <c r="E3533" s="20" t="s">
        <v>96</v>
      </c>
      <c r="F3533" s="20" t="s">
        <v>17751</v>
      </c>
      <c r="G3533" s="20" t="s">
        <v>2046</v>
      </c>
      <c r="H3533" s="20" t="s">
        <v>17752</v>
      </c>
      <c r="I3533" s="20"/>
      <c r="J3533" s="20"/>
      <c r="K3533" s="20"/>
      <c r="L3533" s="20" t="s">
        <v>2630</v>
      </c>
      <c r="M3533" s="20" t="s">
        <v>1566</v>
      </c>
      <c r="N3533" s="20"/>
      <c r="O3533" s="20"/>
      <c r="P3533" s="20" t="s">
        <v>17732</v>
      </c>
      <c r="Q3533" s="20" t="s">
        <v>2051</v>
      </c>
      <c r="R3533" s="2" t="s">
        <v>2067</v>
      </c>
      <c r="S3533" s="2" t="s">
        <v>6528</v>
      </c>
      <c r="T3533" s="2" t="s">
        <v>93</v>
      </c>
      <c r="U3533" s="2"/>
      <c r="V3533" s="2"/>
    </row>
    <row r="3534" spans="1:22" ht="14.25" customHeight="1">
      <c r="A3534" s="20" t="s">
        <v>17753</v>
      </c>
      <c r="B3534" s="20" t="s">
        <v>4997</v>
      </c>
      <c r="C3534" s="20" t="s">
        <v>17754</v>
      </c>
      <c r="D3534" s="20" t="s">
        <v>94</v>
      </c>
      <c r="E3534" s="20" t="s">
        <v>96</v>
      </c>
      <c r="F3534" s="20" t="s">
        <v>3223</v>
      </c>
      <c r="G3534" s="20" t="s">
        <v>2046</v>
      </c>
      <c r="H3534" s="20" t="s">
        <v>17755</v>
      </c>
      <c r="I3534" s="20" t="s">
        <v>17756</v>
      </c>
      <c r="J3534" s="20"/>
      <c r="K3534" s="20"/>
      <c r="L3534" s="20" t="s">
        <v>2630</v>
      </c>
      <c r="M3534" s="20" t="s">
        <v>59</v>
      </c>
      <c r="N3534" s="20"/>
      <c r="O3534" s="20"/>
      <c r="P3534" s="20" t="s">
        <v>17732</v>
      </c>
      <c r="Q3534" s="20" t="s">
        <v>2051</v>
      </c>
      <c r="R3534" s="2"/>
      <c r="S3534" s="2" t="s">
        <v>6528</v>
      </c>
      <c r="T3534" s="2" t="s">
        <v>93</v>
      </c>
      <c r="U3534" s="2"/>
      <c r="V3534" s="2"/>
    </row>
    <row r="3535" spans="1:22" ht="14.25" customHeight="1">
      <c r="A3535" s="20" t="s">
        <v>17757</v>
      </c>
      <c r="B3535" s="20" t="s">
        <v>16678</v>
      </c>
      <c r="C3535" s="20" t="s">
        <v>17758</v>
      </c>
      <c r="D3535" s="20" t="s">
        <v>94</v>
      </c>
      <c r="E3535" s="20" t="s">
        <v>96</v>
      </c>
      <c r="F3535" s="20" t="s">
        <v>17759</v>
      </c>
      <c r="G3535" s="20" t="s">
        <v>2046</v>
      </c>
      <c r="H3535" s="20" t="s">
        <v>17760</v>
      </c>
      <c r="I3535" s="20"/>
      <c r="J3535" s="20"/>
      <c r="K3535" s="20"/>
      <c r="L3535" s="20" t="s">
        <v>2630</v>
      </c>
      <c r="M3535" s="20" t="s">
        <v>1566</v>
      </c>
      <c r="N3535" s="20"/>
      <c r="O3535" s="20"/>
      <c r="P3535" s="20" t="s">
        <v>17732</v>
      </c>
      <c r="Q3535" s="20" t="s">
        <v>2051</v>
      </c>
      <c r="R3535" s="2" t="s">
        <v>2067</v>
      </c>
      <c r="S3535" s="2" t="s">
        <v>6528</v>
      </c>
      <c r="T3535" s="2" t="s">
        <v>93</v>
      </c>
      <c r="U3535" s="2"/>
      <c r="V3535" s="2"/>
    </row>
    <row r="3536" spans="1:22" ht="14.25" customHeight="1">
      <c r="A3536" s="20" t="s">
        <v>17761</v>
      </c>
      <c r="B3536" s="20" t="s">
        <v>6095</v>
      </c>
      <c r="C3536" s="20" t="s">
        <v>17762</v>
      </c>
      <c r="D3536" s="20" t="s">
        <v>94</v>
      </c>
      <c r="E3536" s="20" t="s">
        <v>96</v>
      </c>
      <c r="F3536" s="20" t="s">
        <v>2320</v>
      </c>
      <c r="G3536" s="20" t="s">
        <v>2046</v>
      </c>
      <c r="H3536" s="20" t="s">
        <v>17763</v>
      </c>
      <c r="I3536" s="20" t="s">
        <v>17764</v>
      </c>
      <c r="J3536" s="20" t="s">
        <v>17765</v>
      </c>
      <c r="K3536" s="20"/>
      <c r="L3536" s="20" t="s">
        <v>2630</v>
      </c>
      <c r="M3536" s="20" t="s">
        <v>59</v>
      </c>
      <c r="N3536" s="20"/>
      <c r="O3536" s="20"/>
      <c r="P3536" s="20" t="s">
        <v>17732</v>
      </c>
      <c r="Q3536" s="20" t="s">
        <v>2051</v>
      </c>
      <c r="R3536" s="2"/>
      <c r="S3536" s="2" t="s">
        <v>6528</v>
      </c>
      <c r="T3536" s="2" t="s">
        <v>93</v>
      </c>
      <c r="U3536" s="2"/>
      <c r="V3536" s="2"/>
    </row>
    <row r="3537" spans="1:22" ht="14.25" customHeight="1">
      <c r="A3537" s="20" t="s">
        <v>17766</v>
      </c>
      <c r="B3537" s="20" t="s">
        <v>4504</v>
      </c>
      <c r="C3537" s="20" t="s">
        <v>17767</v>
      </c>
      <c r="D3537" s="20" t="s">
        <v>94</v>
      </c>
      <c r="E3537" s="20" t="s">
        <v>96</v>
      </c>
      <c r="F3537" s="20" t="s">
        <v>17768</v>
      </c>
      <c r="G3537" s="20" t="s">
        <v>2046</v>
      </c>
      <c r="H3537" s="20" t="s">
        <v>17769</v>
      </c>
      <c r="I3537" s="20"/>
      <c r="J3537" s="20"/>
      <c r="K3537" s="20"/>
      <c r="L3537" s="20" t="s">
        <v>2630</v>
      </c>
      <c r="M3537" s="20" t="s">
        <v>1566</v>
      </c>
      <c r="N3537" s="20"/>
      <c r="O3537" s="20"/>
      <c r="P3537" s="20" t="s">
        <v>17732</v>
      </c>
      <c r="Q3537" s="20" t="s">
        <v>2051</v>
      </c>
      <c r="R3537" s="2" t="s">
        <v>2067</v>
      </c>
      <c r="S3537" s="2" t="s">
        <v>6528</v>
      </c>
      <c r="T3537" s="2" t="s">
        <v>93</v>
      </c>
      <c r="U3537" s="2"/>
      <c r="V3537" s="2"/>
    </row>
    <row r="3538" spans="1:22" ht="14.25" customHeight="1">
      <c r="A3538" s="20" t="s">
        <v>17770</v>
      </c>
      <c r="B3538" s="20" t="s">
        <v>4637</v>
      </c>
      <c r="C3538" s="20" t="s">
        <v>17771</v>
      </c>
      <c r="D3538" s="20" t="s">
        <v>94</v>
      </c>
      <c r="E3538" s="20" t="s">
        <v>96</v>
      </c>
      <c r="F3538" s="20" t="s">
        <v>17772</v>
      </c>
      <c r="G3538" s="20" t="s">
        <v>2046</v>
      </c>
      <c r="H3538" s="20" t="s">
        <v>17773</v>
      </c>
      <c r="I3538" s="20" t="s">
        <v>17774</v>
      </c>
      <c r="J3538" s="20"/>
      <c r="K3538" s="20"/>
      <c r="L3538" s="20" t="s">
        <v>2630</v>
      </c>
      <c r="M3538" s="20" t="s">
        <v>59</v>
      </c>
      <c r="N3538" s="20"/>
      <c r="O3538" s="20"/>
      <c r="P3538" s="20" t="s">
        <v>17732</v>
      </c>
      <c r="Q3538" s="20" t="s">
        <v>2051</v>
      </c>
      <c r="R3538" s="2"/>
      <c r="S3538" s="2" t="s">
        <v>6528</v>
      </c>
      <c r="T3538" s="2" t="s">
        <v>93</v>
      </c>
      <c r="U3538" s="2"/>
      <c r="V3538" s="2"/>
    </row>
    <row r="3539" spans="1:22" ht="14.25" customHeight="1">
      <c r="A3539" s="20" t="s">
        <v>17775</v>
      </c>
      <c r="B3539" s="20" t="s">
        <v>4670</v>
      </c>
      <c r="C3539" s="20" t="s">
        <v>17776</v>
      </c>
      <c r="D3539" s="20" t="s">
        <v>94</v>
      </c>
      <c r="E3539" s="20" t="s">
        <v>96</v>
      </c>
      <c r="F3539" s="20" t="s">
        <v>17777</v>
      </c>
      <c r="G3539" s="20" t="s">
        <v>2046</v>
      </c>
      <c r="H3539" s="20" t="s">
        <v>17778</v>
      </c>
      <c r="I3539" s="20"/>
      <c r="J3539" s="20"/>
      <c r="K3539" s="20" t="s">
        <v>2630</v>
      </c>
      <c r="L3539" s="20"/>
      <c r="M3539" s="20" t="s">
        <v>60</v>
      </c>
      <c r="N3539" s="20"/>
      <c r="O3539" s="20"/>
      <c r="P3539" s="20" t="s">
        <v>17732</v>
      </c>
      <c r="Q3539" s="20" t="s">
        <v>2051</v>
      </c>
      <c r="R3539" s="2"/>
      <c r="S3539" s="2" t="s">
        <v>6528</v>
      </c>
      <c r="T3539" s="2" t="s">
        <v>93</v>
      </c>
      <c r="U3539" s="2"/>
      <c r="V3539" s="2"/>
    </row>
    <row r="3540" spans="1:22" ht="14.25" customHeight="1">
      <c r="A3540" s="20" t="s">
        <v>17779</v>
      </c>
      <c r="B3540" s="20" t="s">
        <v>17780</v>
      </c>
      <c r="C3540" s="20" t="s">
        <v>11946</v>
      </c>
      <c r="D3540" s="20" t="s">
        <v>94</v>
      </c>
      <c r="E3540" s="20" t="s">
        <v>96</v>
      </c>
      <c r="F3540" s="20" t="s">
        <v>1655</v>
      </c>
      <c r="G3540" s="20" t="s">
        <v>2046</v>
      </c>
      <c r="H3540" s="20" t="s">
        <v>17781</v>
      </c>
      <c r="I3540" s="20" t="s">
        <v>17782</v>
      </c>
      <c r="J3540" s="20"/>
      <c r="K3540" s="20"/>
      <c r="L3540" s="20" t="s">
        <v>2630</v>
      </c>
      <c r="M3540" s="20" t="s">
        <v>59</v>
      </c>
      <c r="N3540" s="20"/>
      <c r="O3540" s="20"/>
      <c r="P3540" s="20" t="s">
        <v>17732</v>
      </c>
      <c r="Q3540" s="20" t="s">
        <v>2051</v>
      </c>
      <c r="R3540" s="2"/>
      <c r="S3540" s="16" t="s">
        <v>6863</v>
      </c>
      <c r="T3540" s="2" t="s">
        <v>93</v>
      </c>
      <c r="U3540" s="2"/>
      <c r="V3540" s="2"/>
    </row>
    <row r="3541" spans="1:22" ht="14.25" customHeight="1">
      <c r="A3541" s="20" t="s">
        <v>17783</v>
      </c>
      <c r="B3541" s="20" t="s">
        <v>3896</v>
      </c>
      <c r="C3541" s="20" t="s">
        <v>3849</v>
      </c>
      <c r="D3541" s="20" t="s">
        <v>94</v>
      </c>
      <c r="E3541" s="20" t="s">
        <v>96</v>
      </c>
      <c r="F3541" s="20" t="s">
        <v>13937</v>
      </c>
      <c r="G3541" s="20" t="s">
        <v>2046</v>
      </c>
      <c r="H3541" s="20" t="s">
        <v>17784</v>
      </c>
      <c r="I3541" s="20"/>
      <c r="J3541" s="20"/>
      <c r="K3541" s="20"/>
      <c r="L3541" s="20" t="s">
        <v>2630</v>
      </c>
      <c r="M3541" s="20" t="s">
        <v>59</v>
      </c>
      <c r="N3541" s="20"/>
      <c r="O3541" s="20"/>
      <c r="P3541" s="20" t="s">
        <v>17732</v>
      </c>
      <c r="Q3541" s="20" t="s">
        <v>2051</v>
      </c>
      <c r="R3541" s="2"/>
      <c r="S3541" s="2" t="s">
        <v>6528</v>
      </c>
      <c r="T3541" s="2" t="s">
        <v>93</v>
      </c>
      <c r="U3541" s="2"/>
      <c r="V3541" s="2"/>
    </row>
    <row r="3542" spans="1:22" ht="14.25" customHeight="1">
      <c r="A3542" s="20" t="s">
        <v>17785</v>
      </c>
      <c r="B3542" s="20" t="s">
        <v>3735</v>
      </c>
      <c r="C3542" s="20" t="s">
        <v>8375</v>
      </c>
      <c r="D3542" s="20" t="s">
        <v>94</v>
      </c>
      <c r="E3542" s="20" t="s">
        <v>96</v>
      </c>
      <c r="F3542" s="20" t="s">
        <v>17786</v>
      </c>
      <c r="G3542" s="20" t="s">
        <v>2046</v>
      </c>
      <c r="H3542" s="20" t="s">
        <v>17787</v>
      </c>
      <c r="I3542" s="20"/>
      <c r="J3542" s="20"/>
      <c r="K3542" s="20" t="s">
        <v>2630</v>
      </c>
      <c r="L3542" s="20"/>
      <c r="M3542" s="20" t="s">
        <v>59</v>
      </c>
      <c r="N3542" s="20"/>
      <c r="O3542" s="20"/>
      <c r="P3542" s="20" t="s">
        <v>17732</v>
      </c>
      <c r="Q3542" s="20" t="s">
        <v>2051</v>
      </c>
      <c r="R3542" s="2"/>
      <c r="S3542" s="2" t="s">
        <v>6528</v>
      </c>
      <c r="T3542" s="2" t="s">
        <v>93</v>
      </c>
      <c r="U3542" s="2"/>
      <c r="V3542" s="2"/>
    </row>
    <row r="3543" spans="1:22" ht="14.25" customHeight="1">
      <c r="A3543" s="20" t="s">
        <v>17788</v>
      </c>
      <c r="B3543" s="20" t="s">
        <v>11945</v>
      </c>
      <c r="C3543" s="20" t="s">
        <v>17789</v>
      </c>
      <c r="D3543" s="20" t="s">
        <v>94</v>
      </c>
      <c r="E3543" s="20" t="s">
        <v>96</v>
      </c>
      <c r="F3543" s="20" t="s">
        <v>13937</v>
      </c>
      <c r="G3543" s="20" t="s">
        <v>2046</v>
      </c>
      <c r="H3543" s="20" t="s">
        <v>17790</v>
      </c>
      <c r="I3543" s="20"/>
      <c r="J3543" s="20"/>
      <c r="K3543" s="20"/>
      <c r="L3543" s="20" t="s">
        <v>2630</v>
      </c>
      <c r="M3543" s="20" t="s">
        <v>59</v>
      </c>
      <c r="N3543" s="20"/>
      <c r="O3543" s="20"/>
      <c r="P3543" s="20" t="s">
        <v>17732</v>
      </c>
      <c r="Q3543" s="20" t="s">
        <v>2051</v>
      </c>
      <c r="R3543" s="2"/>
      <c r="S3543" s="2" t="s">
        <v>6528</v>
      </c>
      <c r="T3543" s="2" t="s">
        <v>93</v>
      </c>
      <c r="U3543" s="2"/>
      <c r="V3543" s="2"/>
    </row>
    <row r="3544" spans="1:22" ht="14.25" customHeight="1">
      <c r="A3544" s="20" t="s">
        <v>17791</v>
      </c>
      <c r="B3544" s="20" t="s">
        <v>3634</v>
      </c>
      <c r="C3544" s="20" t="s">
        <v>17792</v>
      </c>
      <c r="D3544" s="20" t="s">
        <v>94</v>
      </c>
      <c r="E3544" s="20" t="s">
        <v>96</v>
      </c>
      <c r="F3544" s="20" t="s">
        <v>17793</v>
      </c>
      <c r="G3544" s="20" t="s">
        <v>2046</v>
      </c>
      <c r="H3544" s="20" t="s">
        <v>17794</v>
      </c>
      <c r="I3544" s="20"/>
      <c r="J3544" s="20"/>
      <c r="K3544" s="20"/>
      <c r="L3544" s="20" t="s">
        <v>2630</v>
      </c>
      <c r="M3544" s="20" t="s">
        <v>59</v>
      </c>
      <c r="N3544" s="20"/>
      <c r="O3544" s="20"/>
      <c r="P3544" s="20" t="s">
        <v>17732</v>
      </c>
      <c r="Q3544" s="20" t="s">
        <v>2051</v>
      </c>
      <c r="R3544" s="2"/>
      <c r="S3544" s="2" t="s">
        <v>6528</v>
      </c>
      <c r="T3544" s="2" t="s">
        <v>93</v>
      </c>
      <c r="U3544" s="2"/>
      <c r="V3544" s="2"/>
    </row>
    <row r="3545" spans="1:22" ht="14.25" customHeight="1">
      <c r="A3545" s="20" t="s">
        <v>17795</v>
      </c>
      <c r="B3545" s="20" t="s">
        <v>9490</v>
      </c>
      <c r="C3545" s="20" t="s">
        <v>17796</v>
      </c>
      <c r="D3545" s="20" t="s">
        <v>94</v>
      </c>
      <c r="E3545" s="20" t="s">
        <v>96</v>
      </c>
      <c r="F3545" s="20" t="s">
        <v>17797</v>
      </c>
      <c r="G3545" s="20" t="s">
        <v>2046</v>
      </c>
      <c r="H3545" s="20" t="s">
        <v>17798</v>
      </c>
      <c r="I3545" s="20" t="s">
        <v>17799</v>
      </c>
      <c r="J3545" s="20"/>
      <c r="K3545" s="20"/>
      <c r="L3545" s="20" t="s">
        <v>2630</v>
      </c>
      <c r="M3545" s="20" t="s">
        <v>60</v>
      </c>
      <c r="N3545" s="20"/>
      <c r="O3545" s="20"/>
      <c r="P3545" s="20" t="s">
        <v>17732</v>
      </c>
      <c r="Q3545" s="20" t="s">
        <v>2051</v>
      </c>
      <c r="R3545" s="2"/>
      <c r="S3545" s="2" t="s">
        <v>6528</v>
      </c>
      <c r="T3545" s="2" t="s">
        <v>93</v>
      </c>
      <c r="U3545" s="2"/>
      <c r="V3545" s="2"/>
    </row>
    <row r="3546" spans="1:22" ht="14.25" customHeight="1">
      <c r="A3546" s="20" t="s">
        <v>17800</v>
      </c>
      <c r="B3546" s="20" t="s">
        <v>3155</v>
      </c>
      <c r="C3546" s="20" t="s">
        <v>17801</v>
      </c>
      <c r="D3546" s="20" t="s">
        <v>94</v>
      </c>
      <c r="E3546" s="20" t="s">
        <v>96</v>
      </c>
      <c r="F3546" s="20" t="s">
        <v>13937</v>
      </c>
      <c r="G3546" s="20" t="s">
        <v>2046</v>
      </c>
      <c r="H3546" s="20" t="s">
        <v>17802</v>
      </c>
      <c r="I3546" s="20"/>
      <c r="J3546" s="20"/>
      <c r="K3546" s="20"/>
      <c r="L3546" s="20" t="s">
        <v>2630</v>
      </c>
      <c r="M3546" s="20" t="s">
        <v>59</v>
      </c>
      <c r="N3546" s="20"/>
      <c r="O3546" s="20"/>
      <c r="P3546" s="20" t="s">
        <v>17732</v>
      </c>
      <c r="Q3546" s="20" t="s">
        <v>2051</v>
      </c>
      <c r="R3546" s="2"/>
      <c r="S3546" s="2" t="s">
        <v>6528</v>
      </c>
      <c r="T3546" s="2" t="s">
        <v>93</v>
      </c>
      <c r="U3546" s="2"/>
      <c r="V3546" s="2"/>
    </row>
    <row r="3547" spans="1:22" ht="14.25" customHeight="1">
      <c r="A3547" s="20" t="s">
        <v>17803</v>
      </c>
      <c r="B3547" s="20" t="s">
        <v>3176</v>
      </c>
      <c r="C3547" s="20" t="s">
        <v>8348</v>
      </c>
      <c r="D3547" s="20" t="s">
        <v>94</v>
      </c>
      <c r="E3547" s="20" t="s">
        <v>96</v>
      </c>
      <c r="F3547" s="20" t="s">
        <v>15619</v>
      </c>
      <c r="G3547" s="20" t="s">
        <v>2046</v>
      </c>
      <c r="H3547" s="20" t="s">
        <v>17804</v>
      </c>
      <c r="I3547" s="20" t="s">
        <v>17805</v>
      </c>
      <c r="J3547" s="20"/>
      <c r="K3547" s="20"/>
      <c r="L3547" s="20" t="s">
        <v>2630</v>
      </c>
      <c r="M3547" s="20" t="s">
        <v>60</v>
      </c>
      <c r="N3547" s="20"/>
      <c r="O3547" s="20"/>
      <c r="P3547" s="20" t="s">
        <v>17732</v>
      </c>
      <c r="Q3547" s="20" t="s">
        <v>2051</v>
      </c>
      <c r="R3547" s="2"/>
      <c r="S3547" s="2" t="s">
        <v>6528</v>
      </c>
      <c r="T3547" s="2" t="s">
        <v>93</v>
      </c>
      <c r="U3547" s="2"/>
      <c r="V3547" s="2"/>
    </row>
    <row r="3548" spans="1:22" ht="14.25" customHeight="1">
      <c r="A3548" s="20" t="s">
        <v>17806</v>
      </c>
      <c r="B3548" s="20" t="s">
        <v>14978</v>
      </c>
      <c r="C3548" s="20" t="s">
        <v>6035</v>
      </c>
      <c r="D3548" s="20" t="s">
        <v>94</v>
      </c>
      <c r="E3548" s="20" t="s">
        <v>96</v>
      </c>
      <c r="F3548" s="20" t="s">
        <v>2193</v>
      </c>
      <c r="G3548" s="20" t="s">
        <v>2046</v>
      </c>
      <c r="H3548" s="20" t="s">
        <v>17807</v>
      </c>
      <c r="I3548" s="20"/>
      <c r="J3548" s="20"/>
      <c r="K3548" s="20"/>
      <c r="L3548" s="20" t="s">
        <v>2630</v>
      </c>
      <c r="M3548" s="20" t="s">
        <v>1566</v>
      </c>
      <c r="N3548" s="20"/>
      <c r="O3548" s="20"/>
      <c r="P3548" s="20" t="s">
        <v>17732</v>
      </c>
      <c r="Q3548" s="20" t="s">
        <v>2051</v>
      </c>
      <c r="R3548" s="2" t="s">
        <v>2067</v>
      </c>
      <c r="S3548" s="2" t="s">
        <v>6528</v>
      </c>
      <c r="T3548" s="2" t="s">
        <v>93</v>
      </c>
      <c r="U3548" s="2"/>
      <c r="V3548" s="2"/>
    </row>
    <row r="3549" spans="1:22" ht="14.25" customHeight="1">
      <c r="A3549" s="20" t="s">
        <v>17808</v>
      </c>
      <c r="B3549" s="20" t="s">
        <v>2940</v>
      </c>
      <c r="C3549" s="20" t="s">
        <v>17809</v>
      </c>
      <c r="D3549" s="20" t="s">
        <v>94</v>
      </c>
      <c r="E3549" s="20" t="s">
        <v>96</v>
      </c>
      <c r="F3549" s="20" t="s">
        <v>1737</v>
      </c>
      <c r="G3549" s="20" t="s">
        <v>2046</v>
      </c>
      <c r="H3549" s="20" t="s">
        <v>17810</v>
      </c>
      <c r="I3549" s="20"/>
      <c r="J3549" s="20"/>
      <c r="K3549" s="20"/>
      <c r="L3549" s="20" t="s">
        <v>2630</v>
      </c>
      <c r="M3549" s="20"/>
      <c r="N3549" s="20"/>
      <c r="O3549" s="20"/>
      <c r="P3549" s="20" t="s">
        <v>17732</v>
      </c>
      <c r="Q3549" s="20" t="s">
        <v>2051</v>
      </c>
      <c r="R3549" s="2"/>
      <c r="S3549" s="16" t="s">
        <v>6563</v>
      </c>
      <c r="T3549" s="2" t="s">
        <v>93</v>
      </c>
      <c r="U3549" s="2"/>
      <c r="V3549" s="2"/>
    </row>
    <row r="3550" spans="1:22" ht="14.25" customHeight="1">
      <c r="A3550" s="20" t="s">
        <v>17811</v>
      </c>
      <c r="B3550" s="20" t="s">
        <v>4867</v>
      </c>
      <c r="C3550" s="20" t="s">
        <v>13694</v>
      </c>
      <c r="D3550" s="20" t="s">
        <v>296</v>
      </c>
      <c r="E3550" s="20" t="s">
        <v>96</v>
      </c>
      <c r="F3550" s="20" t="s">
        <v>17812</v>
      </c>
      <c r="G3550" s="20" t="s">
        <v>2046</v>
      </c>
      <c r="H3550" s="20" t="s">
        <v>17813</v>
      </c>
      <c r="I3550" s="20" t="s">
        <v>17814</v>
      </c>
      <c r="J3550" s="20"/>
      <c r="K3550" s="20"/>
      <c r="L3550" s="20" t="s">
        <v>17815</v>
      </c>
      <c r="M3550" s="20" t="s">
        <v>1566</v>
      </c>
      <c r="N3550" s="20"/>
      <c r="O3550" s="20"/>
      <c r="P3550" s="20" t="s">
        <v>17816</v>
      </c>
      <c r="Q3550" s="20" t="s">
        <v>2051</v>
      </c>
      <c r="R3550" s="2" t="s">
        <v>2067</v>
      </c>
      <c r="S3550" s="2" t="s">
        <v>6528</v>
      </c>
      <c r="T3550" s="2" t="s">
        <v>295</v>
      </c>
      <c r="U3550" s="2"/>
      <c r="V3550" s="2"/>
    </row>
    <row r="3551" spans="1:22" ht="14.25" customHeight="1">
      <c r="A3551" s="20" t="s">
        <v>17817</v>
      </c>
      <c r="B3551" s="20" t="s">
        <v>9876</v>
      </c>
      <c r="C3551" s="20" t="s">
        <v>17818</v>
      </c>
      <c r="D3551" s="20" t="s">
        <v>296</v>
      </c>
      <c r="E3551" s="20" t="s">
        <v>96</v>
      </c>
      <c r="F3551" s="20" t="s">
        <v>7133</v>
      </c>
      <c r="G3551" s="20" t="s">
        <v>2046</v>
      </c>
      <c r="H3551" s="20" t="s">
        <v>17819</v>
      </c>
      <c r="I3551" s="20" t="s">
        <v>17820</v>
      </c>
      <c r="J3551" s="20"/>
      <c r="K3551" s="20"/>
      <c r="L3551" s="20" t="s">
        <v>17815</v>
      </c>
      <c r="M3551" s="20" t="s">
        <v>1566</v>
      </c>
      <c r="N3551" s="20"/>
      <c r="O3551" s="20"/>
      <c r="P3551" s="20" t="s">
        <v>17816</v>
      </c>
      <c r="Q3551" s="20" t="s">
        <v>2051</v>
      </c>
      <c r="R3551" s="2" t="s">
        <v>2067</v>
      </c>
      <c r="S3551" s="2" t="s">
        <v>6528</v>
      </c>
      <c r="T3551" s="2" t="s">
        <v>295</v>
      </c>
      <c r="U3551" s="2"/>
      <c r="V3551" s="2"/>
    </row>
    <row r="3552" spans="1:22" ht="14.25" customHeight="1">
      <c r="A3552" s="20" t="s">
        <v>17821</v>
      </c>
      <c r="B3552" s="20" t="s">
        <v>5378</v>
      </c>
      <c r="C3552" s="20" t="s">
        <v>17822</v>
      </c>
      <c r="D3552" s="20" t="s">
        <v>296</v>
      </c>
      <c r="E3552" s="20" t="s">
        <v>96</v>
      </c>
      <c r="F3552" s="20" t="s">
        <v>17823</v>
      </c>
      <c r="G3552" s="20" t="s">
        <v>2046</v>
      </c>
      <c r="H3552" s="20" t="s">
        <v>17824</v>
      </c>
      <c r="I3552" s="20"/>
      <c r="J3552" s="20"/>
      <c r="K3552" s="20"/>
      <c r="L3552" s="20" t="s">
        <v>17815</v>
      </c>
      <c r="M3552" s="20" t="s">
        <v>59</v>
      </c>
      <c r="N3552" s="20"/>
      <c r="O3552" s="20"/>
      <c r="P3552" s="20" t="s">
        <v>17816</v>
      </c>
      <c r="Q3552" s="20" t="s">
        <v>2051</v>
      </c>
      <c r="R3552" s="2"/>
      <c r="S3552" s="2" t="s">
        <v>6528</v>
      </c>
      <c r="T3552" s="2" t="s">
        <v>295</v>
      </c>
      <c r="U3552" s="2"/>
      <c r="V3552" s="2"/>
    </row>
    <row r="3553" spans="1:22" ht="14.25" customHeight="1">
      <c r="A3553" s="20" t="s">
        <v>17825</v>
      </c>
      <c r="B3553" s="20" t="s">
        <v>17826</v>
      </c>
      <c r="C3553" s="20" t="s">
        <v>3770</v>
      </c>
      <c r="D3553" s="20" t="s">
        <v>296</v>
      </c>
      <c r="E3553" s="20" t="s">
        <v>96</v>
      </c>
      <c r="F3553" s="20" t="s">
        <v>6549</v>
      </c>
      <c r="G3553" s="20" t="s">
        <v>2046</v>
      </c>
      <c r="H3553" s="20" t="s">
        <v>17827</v>
      </c>
      <c r="I3553" s="20" t="s">
        <v>17828</v>
      </c>
      <c r="J3553" s="20"/>
      <c r="K3553" s="20"/>
      <c r="L3553" s="20" t="s">
        <v>17815</v>
      </c>
      <c r="M3553" s="20" t="s">
        <v>1566</v>
      </c>
      <c r="N3553" s="20"/>
      <c r="O3553" s="20"/>
      <c r="P3553" s="20" t="s">
        <v>17816</v>
      </c>
      <c r="Q3553" s="20" t="s">
        <v>2051</v>
      </c>
      <c r="R3553" s="2" t="s">
        <v>2067</v>
      </c>
      <c r="S3553" s="2" t="s">
        <v>6553</v>
      </c>
      <c r="T3553" s="2" t="s">
        <v>295</v>
      </c>
      <c r="U3553" s="2"/>
      <c r="V3553" s="2"/>
    </row>
    <row r="3554" spans="1:22" ht="14.25" customHeight="1">
      <c r="A3554" s="20" t="s">
        <v>17829</v>
      </c>
      <c r="B3554" s="20" t="s">
        <v>17830</v>
      </c>
      <c r="C3554" s="20" t="s">
        <v>17831</v>
      </c>
      <c r="D3554" s="20" t="s">
        <v>296</v>
      </c>
      <c r="E3554" s="20" t="s">
        <v>96</v>
      </c>
      <c r="F3554" s="20" t="s">
        <v>17832</v>
      </c>
      <c r="G3554" s="20" t="s">
        <v>2046</v>
      </c>
      <c r="H3554" s="20" t="s">
        <v>17833</v>
      </c>
      <c r="I3554" s="20"/>
      <c r="J3554" s="20"/>
      <c r="K3554" s="20"/>
      <c r="L3554" s="20" t="s">
        <v>17815</v>
      </c>
      <c r="M3554" s="20" t="s">
        <v>59</v>
      </c>
      <c r="N3554" s="20"/>
      <c r="O3554" s="20"/>
      <c r="P3554" s="20" t="s">
        <v>17816</v>
      </c>
      <c r="Q3554" s="20" t="s">
        <v>2051</v>
      </c>
      <c r="R3554" s="2"/>
      <c r="S3554" s="2" t="s">
        <v>6528</v>
      </c>
      <c r="T3554" s="2" t="s">
        <v>295</v>
      </c>
      <c r="U3554" s="2"/>
      <c r="V3554" s="2"/>
    </row>
    <row r="3555" spans="1:22" ht="14.25" customHeight="1">
      <c r="A3555" s="20" t="s">
        <v>17834</v>
      </c>
      <c r="B3555" s="20" t="s">
        <v>2354</v>
      </c>
      <c r="C3555" s="20" t="s">
        <v>6829</v>
      </c>
      <c r="D3555" s="20" t="s">
        <v>296</v>
      </c>
      <c r="E3555" s="20" t="s">
        <v>96</v>
      </c>
      <c r="F3555" s="20" t="s">
        <v>17835</v>
      </c>
      <c r="G3555" s="20" t="s">
        <v>2046</v>
      </c>
      <c r="H3555" s="20" t="s">
        <v>17836</v>
      </c>
      <c r="I3555" s="20"/>
      <c r="J3555" s="20"/>
      <c r="K3555" s="20"/>
      <c r="L3555" s="20" t="s">
        <v>17815</v>
      </c>
      <c r="M3555" s="20" t="s">
        <v>60</v>
      </c>
      <c r="N3555" s="20"/>
      <c r="O3555" s="20"/>
      <c r="P3555" s="20" t="s">
        <v>17816</v>
      </c>
      <c r="Q3555" s="20" t="s">
        <v>2051</v>
      </c>
      <c r="R3555" s="2"/>
      <c r="S3555" s="2" t="s">
        <v>6528</v>
      </c>
      <c r="T3555" s="2" t="s">
        <v>295</v>
      </c>
      <c r="U3555" s="2"/>
      <c r="V3555" s="2"/>
    </row>
    <row r="3556" spans="1:22" ht="14.25" customHeight="1">
      <c r="A3556" s="20" t="s">
        <v>17837</v>
      </c>
      <c r="B3556" s="20" t="s">
        <v>5004</v>
      </c>
      <c r="C3556" s="20" t="s">
        <v>17838</v>
      </c>
      <c r="D3556" s="20" t="s">
        <v>164</v>
      </c>
      <c r="E3556" s="20" t="s">
        <v>96</v>
      </c>
      <c r="F3556" s="20" t="s">
        <v>17839</v>
      </c>
      <c r="G3556" s="20" t="s">
        <v>2046</v>
      </c>
      <c r="H3556" s="20" t="s">
        <v>17840</v>
      </c>
      <c r="I3556" s="20"/>
      <c r="J3556" s="20"/>
      <c r="K3556" s="20" t="s">
        <v>17841</v>
      </c>
      <c r="L3556" s="20"/>
      <c r="M3556" s="20" t="s">
        <v>6585</v>
      </c>
      <c r="N3556" s="20"/>
      <c r="O3556" s="20"/>
      <c r="P3556" s="20" t="s">
        <v>17842</v>
      </c>
      <c r="Q3556" s="20" t="s">
        <v>2051</v>
      </c>
      <c r="R3556" s="2"/>
      <c r="S3556" s="16" t="s">
        <v>6586</v>
      </c>
      <c r="T3556" s="2" t="s">
        <v>163</v>
      </c>
      <c r="U3556" s="2"/>
      <c r="V3556" s="2"/>
    </row>
    <row r="3557" spans="1:22" ht="14.25" customHeight="1">
      <c r="A3557" s="20" t="s">
        <v>17843</v>
      </c>
      <c r="B3557" s="20" t="s">
        <v>5190</v>
      </c>
      <c r="C3557" s="20" t="s">
        <v>5625</v>
      </c>
      <c r="D3557" s="20" t="s">
        <v>17844</v>
      </c>
      <c r="E3557" s="20" t="s">
        <v>96</v>
      </c>
      <c r="F3557" s="20" t="s">
        <v>17845</v>
      </c>
      <c r="G3557" s="20" t="s">
        <v>2046</v>
      </c>
      <c r="H3557" s="20" t="s">
        <v>17846</v>
      </c>
      <c r="I3557" s="20" t="s">
        <v>17847</v>
      </c>
      <c r="J3557" s="20"/>
      <c r="K3557" s="20" t="s">
        <v>17848</v>
      </c>
      <c r="L3557" s="20"/>
      <c r="M3557" s="20" t="s">
        <v>1566</v>
      </c>
      <c r="N3557" s="20"/>
      <c r="O3557" s="20"/>
      <c r="P3557" s="20" t="s">
        <v>17842</v>
      </c>
      <c r="Q3557" s="20" t="s">
        <v>2051</v>
      </c>
      <c r="R3557" s="2" t="s">
        <v>2067</v>
      </c>
      <c r="S3557" s="2" t="s">
        <v>6528</v>
      </c>
      <c r="T3557" s="2" t="s">
        <v>163</v>
      </c>
      <c r="U3557" s="2"/>
      <c r="V3557" s="2"/>
    </row>
    <row r="3558" spans="1:22" ht="14.25" customHeight="1">
      <c r="A3558" s="20" t="s">
        <v>17849</v>
      </c>
      <c r="B3558" s="20" t="s">
        <v>4813</v>
      </c>
      <c r="C3558" s="20" t="s">
        <v>17850</v>
      </c>
      <c r="D3558" s="20" t="s">
        <v>17844</v>
      </c>
      <c r="E3558" s="20" t="s">
        <v>96</v>
      </c>
      <c r="F3558" s="20" t="s">
        <v>17331</v>
      </c>
      <c r="G3558" s="20" t="s">
        <v>2046</v>
      </c>
      <c r="H3558" s="20" t="s">
        <v>17851</v>
      </c>
      <c r="I3558" s="20" t="s">
        <v>17852</v>
      </c>
      <c r="J3558" s="20"/>
      <c r="K3558" s="20" t="s">
        <v>17853</v>
      </c>
      <c r="L3558" s="20"/>
      <c r="M3558" s="20" t="s">
        <v>1566</v>
      </c>
      <c r="N3558" s="20"/>
      <c r="O3558" s="20"/>
      <c r="P3558" s="20" t="s">
        <v>17842</v>
      </c>
      <c r="Q3558" s="20" t="s">
        <v>2051</v>
      </c>
      <c r="R3558" s="2" t="s">
        <v>2067</v>
      </c>
      <c r="S3558" s="2" t="s">
        <v>6528</v>
      </c>
      <c r="T3558" s="2" t="s">
        <v>163</v>
      </c>
      <c r="U3558" s="2"/>
      <c r="V3558" s="2"/>
    </row>
    <row r="3559" spans="1:22" ht="14.25" customHeight="1">
      <c r="A3559" s="20" t="s">
        <v>17854</v>
      </c>
      <c r="B3559" s="20" t="s">
        <v>4440</v>
      </c>
      <c r="C3559" s="20" t="s">
        <v>17134</v>
      </c>
      <c r="D3559" s="20" t="s">
        <v>17844</v>
      </c>
      <c r="E3559" s="20" t="s">
        <v>96</v>
      </c>
      <c r="F3559" s="20" t="s">
        <v>17855</v>
      </c>
      <c r="G3559" s="20" t="s">
        <v>2046</v>
      </c>
      <c r="H3559" s="20" t="s">
        <v>17856</v>
      </c>
      <c r="I3559" s="20"/>
      <c r="J3559" s="20"/>
      <c r="K3559" s="20" t="s">
        <v>17857</v>
      </c>
      <c r="L3559" s="20"/>
      <c r="M3559" s="20" t="s">
        <v>59</v>
      </c>
      <c r="N3559" s="20"/>
      <c r="O3559" s="20"/>
      <c r="P3559" s="20" t="s">
        <v>17842</v>
      </c>
      <c r="Q3559" s="20" t="s">
        <v>2051</v>
      </c>
      <c r="R3559" s="2"/>
      <c r="S3559" s="2" t="s">
        <v>6528</v>
      </c>
      <c r="T3559" s="2" t="s">
        <v>163</v>
      </c>
      <c r="U3559" s="2"/>
      <c r="V3559" s="2"/>
    </row>
    <row r="3560" spans="1:22" ht="14.25" customHeight="1">
      <c r="A3560" s="20" t="s">
        <v>17858</v>
      </c>
      <c r="B3560" s="20" t="s">
        <v>4440</v>
      </c>
      <c r="C3560" s="20" t="s">
        <v>17859</v>
      </c>
      <c r="D3560" s="20" t="s">
        <v>17844</v>
      </c>
      <c r="E3560" s="20" t="s">
        <v>96</v>
      </c>
      <c r="F3560" s="20" t="s">
        <v>17860</v>
      </c>
      <c r="G3560" s="20" t="s">
        <v>2046</v>
      </c>
      <c r="H3560" s="20"/>
      <c r="I3560" s="20"/>
      <c r="J3560" s="20"/>
      <c r="K3560" s="20" t="s">
        <v>17861</v>
      </c>
      <c r="L3560" s="20"/>
      <c r="M3560" s="20" t="s">
        <v>1566</v>
      </c>
      <c r="N3560" s="20"/>
      <c r="O3560" s="20"/>
      <c r="P3560" s="20" t="s">
        <v>17842</v>
      </c>
      <c r="Q3560" s="20"/>
      <c r="R3560" s="2" t="s">
        <v>2067</v>
      </c>
      <c r="S3560" s="2" t="s">
        <v>6528</v>
      </c>
      <c r="T3560" s="2" t="s">
        <v>163</v>
      </c>
      <c r="U3560" s="2"/>
      <c r="V3560" s="2"/>
    </row>
    <row r="3561" spans="1:22" ht="14.25" customHeight="1">
      <c r="A3561" s="20" t="s">
        <v>17862</v>
      </c>
      <c r="B3561" s="20" t="s">
        <v>4594</v>
      </c>
      <c r="C3561" s="20" t="s">
        <v>3093</v>
      </c>
      <c r="D3561" s="20" t="s">
        <v>17844</v>
      </c>
      <c r="E3561" s="20" t="s">
        <v>96</v>
      </c>
      <c r="F3561" s="20" t="s">
        <v>17863</v>
      </c>
      <c r="G3561" s="20" t="s">
        <v>2046</v>
      </c>
      <c r="H3561" s="20" t="s">
        <v>17864</v>
      </c>
      <c r="I3561" s="20"/>
      <c r="J3561" s="20"/>
      <c r="K3561" s="20" t="s">
        <v>17865</v>
      </c>
      <c r="L3561" s="20"/>
      <c r="M3561" s="20" t="s">
        <v>1566</v>
      </c>
      <c r="N3561" s="20"/>
      <c r="O3561" s="20"/>
      <c r="P3561" s="20" t="s">
        <v>17842</v>
      </c>
      <c r="Q3561" s="20" t="s">
        <v>2051</v>
      </c>
      <c r="R3561" s="2" t="s">
        <v>2067</v>
      </c>
      <c r="S3561" s="2" t="s">
        <v>6528</v>
      </c>
      <c r="T3561" s="2" t="s">
        <v>163</v>
      </c>
      <c r="U3561" s="2"/>
      <c r="V3561" s="2"/>
    </row>
    <row r="3562" spans="1:22" ht="14.25" customHeight="1">
      <c r="A3562" s="20" t="s">
        <v>17866</v>
      </c>
      <c r="B3562" s="20" t="s">
        <v>17867</v>
      </c>
      <c r="C3562" s="20" t="s">
        <v>15809</v>
      </c>
      <c r="D3562" s="20" t="s">
        <v>17844</v>
      </c>
      <c r="E3562" s="20" t="s">
        <v>96</v>
      </c>
      <c r="F3562" s="20" t="s">
        <v>17868</v>
      </c>
      <c r="G3562" s="20" t="s">
        <v>2046</v>
      </c>
      <c r="H3562" s="20" t="s">
        <v>17869</v>
      </c>
      <c r="I3562" s="20"/>
      <c r="J3562" s="20"/>
      <c r="K3562" s="20" t="s">
        <v>17870</v>
      </c>
      <c r="L3562" s="20"/>
      <c r="M3562" s="20" t="s">
        <v>1566</v>
      </c>
      <c r="N3562" s="20"/>
      <c r="O3562" s="20"/>
      <c r="P3562" s="20" t="s">
        <v>17842</v>
      </c>
      <c r="Q3562" s="20" t="s">
        <v>2051</v>
      </c>
      <c r="R3562" s="2" t="s">
        <v>2067</v>
      </c>
      <c r="S3562" s="2" t="s">
        <v>6528</v>
      </c>
      <c r="T3562" s="2" t="s">
        <v>163</v>
      </c>
      <c r="U3562" s="2"/>
      <c r="V3562" s="2"/>
    </row>
    <row r="3563" spans="1:22" ht="14.25" customHeight="1">
      <c r="A3563" s="20" t="s">
        <v>17871</v>
      </c>
      <c r="B3563" s="20" t="s">
        <v>4386</v>
      </c>
      <c r="C3563" s="20" t="s">
        <v>9698</v>
      </c>
      <c r="D3563" s="20" t="s">
        <v>17844</v>
      </c>
      <c r="E3563" s="20" t="s">
        <v>96</v>
      </c>
      <c r="F3563" s="20" t="s">
        <v>17872</v>
      </c>
      <c r="G3563" s="20" t="s">
        <v>2046</v>
      </c>
      <c r="H3563" s="20" t="s">
        <v>17873</v>
      </c>
      <c r="I3563" s="20" t="s">
        <v>17874</v>
      </c>
      <c r="J3563" s="20"/>
      <c r="K3563" s="20" t="s">
        <v>17875</v>
      </c>
      <c r="L3563" s="20"/>
      <c r="M3563" s="20" t="s">
        <v>1566</v>
      </c>
      <c r="N3563" s="20"/>
      <c r="O3563" s="20"/>
      <c r="P3563" s="20" t="s">
        <v>17842</v>
      </c>
      <c r="Q3563" s="20" t="s">
        <v>2051</v>
      </c>
      <c r="R3563" s="2" t="s">
        <v>2067</v>
      </c>
      <c r="S3563" s="2" t="s">
        <v>6528</v>
      </c>
      <c r="T3563" s="2" t="s">
        <v>163</v>
      </c>
      <c r="U3563" s="2"/>
      <c r="V3563" s="2"/>
    </row>
    <row r="3564" spans="1:22" ht="14.25" customHeight="1">
      <c r="A3564" s="20" t="s">
        <v>17876</v>
      </c>
      <c r="B3564" s="20" t="s">
        <v>4386</v>
      </c>
      <c r="C3564" s="20" t="s">
        <v>17877</v>
      </c>
      <c r="D3564" s="20" t="s">
        <v>17844</v>
      </c>
      <c r="E3564" s="20" t="s">
        <v>96</v>
      </c>
      <c r="F3564" s="20" t="s">
        <v>17878</v>
      </c>
      <c r="G3564" s="20" t="s">
        <v>2046</v>
      </c>
      <c r="H3564" s="20" t="s">
        <v>17879</v>
      </c>
      <c r="I3564" s="20" t="s">
        <v>17880</v>
      </c>
      <c r="J3564" s="20"/>
      <c r="K3564" s="20" t="s">
        <v>17881</v>
      </c>
      <c r="L3564" s="20"/>
      <c r="M3564" s="20" t="s">
        <v>1566</v>
      </c>
      <c r="N3564" s="20"/>
      <c r="O3564" s="20"/>
      <c r="P3564" s="20" t="s">
        <v>17842</v>
      </c>
      <c r="Q3564" s="20" t="s">
        <v>2051</v>
      </c>
      <c r="R3564" s="2" t="s">
        <v>2067</v>
      </c>
      <c r="S3564" s="2" t="s">
        <v>6528</v>
      </c>
      <c r="T3564" s="2" t="s">
        <v>163</v>
      </c>
      <c r="U3564" s="2"/>
      <c r="V3564" s="2"/>
    </row>
    <row r="3565" spans="1:22" ht="14.25" customHeight="1">
      <c r="A3565" s="20" t="s">
        <v>17882</v>
      </c>
      <c r="B3565" s="20" t="s">
        <v>4304</v>
      </c>
      <c r="C3565" s="20" t="s">
        <v>5702</v>
      </c>
      <c r="D3565" s="20" t="s">
        <v>164</v>
      </c>
      <c r="E3565" s="20" t="s">
        <v>96</v>
      </c>
      <c r="F3565" s="20" t="s">
        <v>1759</v>
      </c>
      <c r="G3565" s="20" t="s">
        <v>2046</v>
      </c>
      <c r="H3565" s="20" t="s">
        <v>17883</v>
      </c>
      <c r="I3565" s="20"/>
      <c r="J3565" s="20"/>
      <c r="K3565" s="20" t="s">
        <v>17841</v>
      </c>
      <c r="L3565" s="20"/>
      <c r="M3565" s="20"/>
      <c r="N3565" s="20"/>
      <c r="O3565" s="20"/>
      <c r="P3565" s="20" t="s">
        <v>17842</v>
      </c>
      <c r="Q3565" s="20" t="s">
        <v>2051</v>
      </c>
      <c r="R3565" s="2"/>
      <c r="S3565" s="16" t="s">
        <v>6563</v>
      </c>
      <c r="T3565" s="2" t="s">
        <v>163</v>
      </c>
      <c r="U3565" s="2"/>
      <c r="V3565" s="2"/>
    </row>
    <row r="3566" spans="1:22" ht="14.25" customHeight="1">
      <c r="A3566" s="20" t="s">
        <v>17884</v>
      </c>
      <c r="B3566" s="20" t="s">
        <v>4129</v>
      </c>
      <c r="C3566" s="20" t="s">
        <v>17885</v>
      </c>
      <c r="D3566" s="20" t="s">
        <v>17844</v>
      </c>
      <c r="E3566" s="20" t="s">
        <v>96</v>
      </c>
      <c r="F3566" s="20" t="s">
        <v>17886</v>
      </c>
      <c r="G3566" s="20" t="s">
        <v>2046</v>
      </c>
      <c r="H3566" s="20" t="s">
        <v>17887</v>
      </c>
      <c r="I3566" s="20" t="s">
        <v>17888</v>
      </c>
      <c r="J3566" s="20"/>
      <c r="K3566" s="20" t="s">
        <v>17889</v>
      </c>
      <c r="L3566" s="20"/>
      <c r="M3566" s="20" t="s">
        <v>1566</v>
      </c>
      <c r="N3566" s="20"/>
      <c r="O3566" s="20"/>
      <c r="P3566" s="20" t="s">
        <v>17842</v>
      </c>
      <c r="Q3566" s="20" t="s">
        <v>2051</v>
      </c>
      <c r="R3566" s="2" t="s">
        <v>2067</v>
      </c>
      <c r="S3566" s="2" t="s">
        <v>6528</v>
      </c>
      <c r="T3566" s="2" t="s">
        <v>163</v>
      </c>
      <c r="U3566" s="2"/>
      <c r="V3566" s="2"/>
    </row>
    <row r="3567" spans="1:22" ht="14.25" customHeight="1">
      <c r="A3567" s="20" t="s">
        <v>17890</v>
      </c>
      <c r="B3567" s="20" t="s">
        <v>3945</v>
      </c>
      <c r="C3567" s="20" t="s">
        <v>17891</v>
      </c>
      <c r="D3567" s="20" t="s">
        <v>17844</v>
      </c>
      <c r="E3567" s="20" t="s">
        <v>96</v>
      </c>
      <c r="F3567" s="20" t="s">
        <v>17892</v>
      </c>
      <c r="G3567" s="20" t="s">
        <v>2046</v>
      </c>
      <c r="H3567" s="20" t="s">
        <v>17893</v>
      </c>
      <c r="I3567" s="20"/>
      <c r="J3567" s="20"/>
      <c r="K3567" s="20" t="s">
        <v>17894</v>
      </c>
      <c r="L3567" s="20"/>
      <c r="M3567" s="20" t="s">
        <v>1566</v>
      </c>
      <c r="N3567" s="20"/>
      <c r="O3567" s="20"/>
      <c r="P3567" s="20" t="s">
        <v>17842</v>
      </c>
      <c r="Q3567" s="20" t="s">
        <v>2051</v>
      </c>
      <c r="R3567" s="2" t="s">
        <v>2067</v>
      </c>
      <c r="S3567" s="2" t="s">
        <v>6528</v>
      </c>
      <c r="T3567" s="2" t="s">
        <v>163</v>
      </c>
      <c r="U3567" s="2"/>
      <c r="V3567" s="2"/>
    </row>
    <row r="3568" spans="1:22" ht="14.25" customHeight="1">
      <c r="A3568" s="20" t="s">
        <v>17895</v>
      </c>
      <c r="B3568" s="20" t="s">
        <v>3715</v>
      </c>
      <c r="C3568" s="20" t="s">
        <v>2696</v>
      </c>
      <c r="D3568" s="20" t="s">
        <v>164</v>
      </c>
      <c r="E3568" s="20" t="s">
        <v>96</v>
      </c>
      <c r="F3568" s="20" t="s">
        <v>17896</v>
      </c>
      <c r="G3568" s="20" t="s">
        <v>2046</v>
      </c>
      <c r="H3568" s="20" t="s">
        <v>17897</v>
      </c>
      <c r="I3568" s="20"/>
      <c r="J3568" s="20"/>
      <c r="K3568" s="20" t="s">
        <v>17898</v>
      </c>
      <c r="L3568" s="20"/>
      <c r="M3568" s="20" t="s">
        <v>60</v>
      </c>
      <c r="N3568" s="20"/>
      <c r="O3568" s="20"/>
      <c r="P3568" s="20" t="s">
        <v>17842</v>
      </c>
      <c r="Q3568" s="20" t="s">
        <v>2051</v>
      </c>
      <c r="R3568" s="2"/>
      <c r="S3568" s="2" t="s">
        <v>6528</v>
      </c>
      <c r="T3568" s="2" t="s">
        <v>163</v>
      </c>
      <c r="U3568" s="2"/>
      <c r="V3568" s="2"/>
    </row>
    <row r="3569" spans="1:22" ht="14.25" customHeight="1">
      <c r="A3569" s="20" t="s">
        <v>17899</v>
      </c>
      <c r="B3569" s="20" t="s">
        <v>3651</v>
      </c>
      <c r="C3569" s="20" t="s">
        <v>14117</v>
      </c>
      <c r="D3569" s="20" t="s">
        <v>164</v>
      </c>
      <c r="E3569" s="20" t="s">
        <v>96</v>
      </c>
      <c r="F3569" s="20" t="s">
        <v>17900</v>
      </c>
      <c r="G3569" s="20" t="s">
        <v>2046</v>
      </c>
      <c r="H3569" s="20"/>
      <c r="I3569" s="20"/>
      <c r="J3569" s="20"/>
      <c r="K3569" s="20" t="s">
        <v>17841</v>
      </c>
      <c r="L3569" s="20"/>
      <c r="M3569" s="20" t="s">
        <v>6585</v>
      </c>
      <c r="N3569" s="20"/>
      <c r="O3569" s="20"/>
      <c r="P3569" s="20" t="s">
        <v>17842</v>
      </c>
      <c r="Q3569" s="20"/>
      <c r="R3569" s="2"/>
      <c r="S3569" s="16" t="s">
        <v>6586</v>
      </c>
      <c r="T3569" s="2" t="s">
        <v>163</v>
      </c>
      <c r="U3569" s="2"/>
      <c r="V3569" s="2"/>
    </row>
    <row r="3570" spans="1:22" ht="14.25" customHeight="1">
      <c r="A3570" s="20" t="s">
        <v>17901</v>
      </c>
      <c r="B3570" s="20" t="s">
        <v>17902</v>
      </c>
      <c r="C3570" s="20" t="s">
        <v>17903</v>
      </c>
      <c r="D3570" s="20" t="s">
        <v>17844</v>
      </c>
      <c r="E3570" s="20" t="s">
        <v>96</v>
      </c>
      <c r="F3570" s="20" t="s">
        <v>7639</v>
      </c>
      <c r="G3570" s="20" t="s">
        <v>2046</v>
      </c>
      <c r="H3570" s="20" t="s">
        <v>17904</v>
      </c>
      <c r="I3570" s="20"/>
      <c r="J3570" s="20"/>
      <c r="K3570" s="20" t="s">
        <v>17905</v>
      </c>
      <c r="L3570" s="20"/>
      <c r="M3570" s="20" t="s">
        <v>1566</v>
      </c>
      <c r="N3570" s="20"/>
      <c r="O3570" s="20"/>
      <c r="P3570" s="20" t="s">
        <v>17842</v>
      </c>
      <c r="Q3570" s="20" t="s">
        <v>2051</v>
      </c>
      <c r="R3570" s="2" t="s">
        <v>2067</v>
      </c>
      <c r="S3570" s="2" t="s">
        <v>6528</v>
      </c>
      <c r="T3570" s="2" t="s">
        <v>163</v>
      </c>
      <c r="U3570" s="2"/>
      <c r="V3570" s="2"/>
    </row>
    <row r="3571" spans="1:22" ht="14.25" customHeight="1">
      <c r="A3571" s="20" t="s">
        <v>17906</v>
      </c>
      <c r="B3571" s="20" t="s">
        <v>6977</v>
      </c>
      <c r="C3571" s="20" t="s">
        <v>17907</v>
      </c>
      <c r="D3571" s="20" t="s">
        <v>17844</v>
      </c>
      <c r="E3571" s="20" t="s">
        <v>96</v>
      </c>
      <c r="F3571" s="20" t="s">
        <v>17908</v>
      </c>
      <c r="G3571" s="20" t="s">
        <v>2046</v>
      </c>
      <c r="H3571" s="20" t="s">
        <v>17909</v>
      </c>
      <c r="I3571" s="20" t="s">
        <v>17910</v>
      </c>
      <c r="J3571" s="20"/>
      <c r="K3571" s="20" t="s">
        <v>17911</v>
      </c>
      <c r="L3571" s="20"/>
      <c r="M3571" s="20" t="s">
        <v>59</v>
      </c>
      <c r="N3571" s="20"/>
      <c r="O3571" s="20"/>
      <c r="P3571" s="20" t="s">
        <v>17842</v>
      </c>
      <c r="Q3571" s="20" t="s">
        <v>2051</v>
      </c>
      <c r="R3571" s="2"/>
      <c r="S3571" s="2" t="s">
        <v>6528</v>
      </c>
      <c r="T3571" s="2" t="s">
        <v>163</v>
      </c>
      <c r="U3571" s="2"/>
      <c r="V3571" s="2"/>
    </row>
    <row r="3572" spans="1:22" ht="14.25" customHeight="1">
      <c r="A3572" s="20"/>
      <c r="B3572" s="20" t="s">
        <v>5135</v>
      </c>
      <c r="C3572" s="20" t="s">
        <v>14095</v>
      </c>
      <c r="D3572" s="20" t="s">
        <v>244</v>
      </c>
      <c r="E3572" s="20" t="s">
        <v>96</v>
      </c>
      <c r="F3572" s="20" t="s">
        <v>17912</v>
      </c>
      <c r="G3572" s="20" t="s">
        <v>2046</v>
      </c>
      <c r="H3572" s="20" t="s">
        <v>17913</v>
      </c>
      <c r="I3572" s="20"/>
      <c r="J3572" s="20"/>
      <c r="K3572" s="20" t="s">
        <v>17914</v>
      </c>
      <c r="L3572" s="20" t="s">
        <v>17915</v>
      </c>
      <c r="M3572" s="20" t="s">
        <v>60</v>
      </c>
      <c r="N3572" s="20"/>
      <c r="O3572" s="20"/>
      <c r="P3572" s="20" t="s">
        <v>17916</v>
      </c>
      <c r="Q3572" s="20" t="s">
        <v>2051</v>
      </c>
      <c r="R3572" s="2"/>
      <c r="S3572" s="2" t="s">
        <v>6528</v>
      </c>
      <c r="T3572" s="2" t="s">
        <v>243</v>
      </c>
      <c r="U3572" s="2"/>
      <c r="V3572" s="2"/>
    </row>
    <row r="3573" spans="1:22" ht="14.25" customHeight="1">
      <c r="A3573" s="20" t="s">
        <v>17917</v>
      </c>
      <c r="B3573" s="20" t="s">
        <v>17918</v>
      </c>
      <c r="C3573" s="20" t="s">
        <v>17919</v>
      </c>
      <c r="D3573" s="20" t="s">
        <v>244</v>
      </c>
      <c r="E3573" s="20" t="s">
        <v>96</v>
      </c>
      <c r="F3573" s="20" t="s">
        <v>17920</v>
      </c>
      <c r="G3573" s="20" t="s">
        <v>2046</v>
      </c>
      <c r="H3573" s="20" t="s">
        <v>17921</v>
      </c>
      <c r="I3573" s="20"/>
      <c r="J3573" s="20"/>
      <c r="K3573" s="20" t="s">
        <v>17922</v>
      </c>
      <c r="L3573" s="20"/>
      <c r="M3573" s="20" t="s">
        <v>59</v>
      </c>
      <c r="N3573" s="20"/>
      <c r="O3573" s="20"/>
      <c r="P3573" s="20" t="s">
        <v>17916</v>
      </c>
      <c r="Q3573" s="20" t="s">
        <v>2051</v>
      </c>
      <c r="R3573" s="2"/>
      <c r="S3573" s="2" t="s">
        <v>6528</v>
      </c>
      <c r="T3573" s="2" t="s">
        <v>243</v>
      </c>
      <c r="U3573" s="2"/>
      <c r="V3573" s="2"/>
    </row>
    <row r="3574" spans="1:22" ht="14.25" customHeight="1">
      <c r="A3574" s="20" t="s">
        <v>17923</v>
      </c>
      <c r="B3574" s="20" t="s">
        <v>17924</v>
      </c>
      <c r="C3574" s="20" t="s">
        <v>2829</v>
      </c>
      <c r="D3574" s="20" t="s">
        <v>244</v>
      </c>
      <c r="E3574" s="20" t="s">
        <v>96</v>
      </c>
      <c r="F3574" s="20" t="s">
        <v>17925</v>
      </c>
      <c r="G3574" s="20" t="s">
        <v>2046</v>
      </c>
      <c r="H3574" s="20" t="s">
        <v>17926</v>
      </c>
      <c r="I3574" s="20"/>
      <c r="J3574" s="20"/>
      <c r="K3574" s="20" t="s">
        <v>17914</v>
      </c>
      <c r="L3574" s="20" t="s">
        <v>17915</v>
      </c>
      <c r="M3574" s="20" t="s">
        <v>6585</v>
      </c>
      <c r="N3574" s="20"/>
      <c r="O3574" s="20"/>
      <c r="P3574" s="20" t="s">
        <v>17916</v>
      </c>
      <c r="Q3574" s="20" t="s">
        <v>2051</v>
      </c>
      <c r="R3574" s="2"/>
      <c r="S3574" s="16" t="s">
        <v>6586</v>
      </c>
      <c r="T3574" s="2" t="s">
        <v>243</v>
      </c>
      <c r="U3574" s="2"/>
      <c r="V3574" s="2"/>
    </row>
    <row r="3575" spans="1:22" ht="14.25" customHeight="1">
      <c r="A3575" s="20" t="s">
        <v>17927</v>
      </c>
      <c r="B3575" s="20" t="s">
        <v>17928</v>
      </c>
      <c r="C3575" s="20" t="s">
        <v>17929</v>
      </c>
      <c r="D3575" s="20" t="s">
        <v>244</v>
      </c>
      <c r="E3575" s="20" t="s">
        <v>96</v>
      </c>
      <c r="F3575" s="20" t="s">
        <v>17930</v>
      </c>
      <c r="G3575" s="20" t="s">
        <v>2046</v>
      </c>
      <c r="H3575" s="20" t="s">
        <v>17931</v>
      </c>
      <c r="I3575" s="20"/>
      <c r="J3575" s="20"/>
      <c r="K3575" s="20" t="s">
        <v>17914</v>
      </c>
      <c r="L3575" s="20" t="s">
        <v>17915</v>
      </c>
      <c r="M3575" s="20" t="s">
        <v>59</v>
      </c>
      <c r="N3575" s="20"/>
      <c r="O3575" s="20"/>
      <c r="P3575" s="20" t="s">
        <v>17916</v>
      </c>
      <c r="Q3575" s="20" t="s">
        <v>2051</v>
      </c>
      <c r="R3575" s="2"/>
      <c r="S3575" s="2" t="s">
        <v>6528</v>
      </c>
      <c r="T3575" s="2" t="s">
        <v>243</v>
      </c>
      <c r="U3575" s="2"/>
      <c r="V3575" s="2"/>
    </row>
    <row r="3576" spans="1:22" ht="14.25" customHeight="1">
      <c r="A3576" s="20" t="s">
        <v>17932</v>
      </c>
      <c r="B3576" s="20" t="s">
        <v>4256</v>
      </c>
      <c r="C3576" s="20" t="s">
        <v>2262</v>
      </c>
      <c r="D3576" s="20" t="s">
        <v>244</v>
      </c>
      <c r="E3576" s="20" t="s">
        <v>96</v>
      </c>
      <c r="F3576" s="20" t="s">
        <v>6583</v>
      </c>
      <c r="G3576" s="20" t="s">
        <v>2046</v>
      </c>
      <c r="H3576" s="20" t="s">
        <v>17933</v>
      </c>
      <c r="I3576" s="20"/>
      <c r="J3576" s="20"/>
      <c r="K3576" s="20" t="s">
        <v>17914</v>
      </c>
      <c r="L3576" s="20" t="s">
        <v>17915</v>
      </c>
      <c r="M3576" s="20" t="s">
        <v>6585</v>
      </c>
      <c r="N3576" s="20"/>
      <c r="O3576" s="20"/>
      <c r="P3576" s="20" t="s">
        <v>17916</v>
      </c>
      <c r="Q3576" s="20" t="s">
        <v>2051</v>
      </c>
      <c r="R3576" s="2"/>
      <c r="S3576" s="16" t="s">
        <v>6586</v>
      </c>
      <c r="T3576" s="2" t="s">
        <v>243</v>
      </c>
      <c r="U3576" s="2"/>
      <c r="V3576" s="2"/>
    </row>
    <row r="3577" spans="1:22" ht="14.25" customHeight="1">
      <c r="A3577" s="20" t="s">
        <v>17934</v>
      </c>
      <c r="B3577" s="20" t="s">
        <v>12061</v>
      </c>
      <c r="C3577" s="20" t="s">
        <v>4695</v>
      </c>
      <c r="D3577" s="20" t="s">
        <v>244</v>
      </c>
      <c r="E3577" s="20" t="s">
        <v>96</v>
      </c>
      <c r="F3577" s="20" t="s">
        <v>17935</v>
      </c>
      <c r="G3577" s="20" t="s">
        <v>2046</v>
      </c>
      <c r="H3577" s="20" t="s">
        <v>17936</v>
      </c>
      <c r="I3577" s="20" t="s">
        <v>17937</v>
      </c>
      <c r="J3577" s="20"/>
      <c r="K3577" s="20" t="s">
        <v>17922</v>
      </c>
      <c r="L3577" s="20"/>
      <c r="M3577" s="20" t="s">
        <v>1566</v>
      </c>
      <c r="N3577" s="20"/>
      <c r="O3577" s="20"/>
      <c r="P3577" s="20" t="s">
        <v>17916</v>
      </c>
      <c r="Q3577" s="20" t="s">
        <v>2051</v>
      </c>
      <c r="R3577" s="2" t="s">
        <v>2067</v>
      </c>
      <c r="S3577" s="2" t="s">
        <v>6528</v>
      </c>
      <c r="T3577" s="2" t="s">
        <v>243</v>
      </c>
      <c r="U3577" s="2"/>
      <c r="V3577" s="2"/>
    </row>
    <row r="3578" spans="1:22" ht="14.25" customHeight="1">
      <c r="A3578" s="20" t="s">
        <v>17938</v>
      </c>
      <c r="B3578" s="20" t="s">
        <v>17939</v>
      </c>
      <c r="C3578" s="20" t="s">
        <v>17940</v>
      </c>
      <c r="D3578" s="20" t="s">
        <v>244</v>
      </c>
      <c r="E3578" s="20" t="s">
        <v>96</v>
      </c>
      <c r="F3578" s="20" t="s">
        <v>17941</v>
      </c>
      <c r="G3578" s="20" t="s">
        <v>2046</v>
      </c>
      <c r="H3578" s="20" t="s">
        <v>17942</v>
      </c>
      <c r="I3578" s="20" t="s">
        <v>17943</v>
      </c>
      <c r="J3578" s="20"/>
      <c r="K3578" s="20" t="s">
        <v>17922</v>
      </c>
      <c r="L3578" s="20"/>
      <c r="M3578" s="20" t="s">
        <v>59</v>
      </c>
      <c r="N3578" s="20"/>
      <c r="O3578" s="20"/>
      <c r="P3578" s="20" t="s">
        <v>17916</v>
      </c>
      <c r="Q3578" s="20" t="s">
        <v>2051</v>
      </c>
      <c r="R3578" s="2"/>
      <c r="S3578" s="2" t="s">
        <v>6528</v>
      </c>
      <c r="T3578" s="2" t="s">
        <v>243</v>
      </c>
      <c r="U3578" s="2"/>
      <c r="V3578" s="2"/>
    </row>
    <row r="3579" spans="1:22" ht="14.25" customHeight="1">
      <c r="A3579" s="20"/>
      <c r="B3579" s="20" t="s">
        <v>17944</v>
      </c>
      <c r="C3579" s="20" t="s">
        <v>17945</v>
      </c>
      <c r="D3579" s="20" t="s">
        <v>244</v>
      </c>
      <c r="E3579" s="20" t="s">
        <v>96</v>
      </c>
      <c r="F3579" s="20" t="s">
        <v>17946</v>
      </c>
      <c r="G3579" s="20" t="s">
        <v>2046</v>
      </c>
      <c r="H3579" s="20" t="s">
        <v>17947</v>
      </c>
      <c r="I3579" s="20"/>
      <c r="J3579" s="20"/>
      <c r="K3579" s="20" t="s">
        <v>17914</v>
      </c>
      <c r="L3579" s="20" t="s">
        <v>17915</v>
      </c>
      <c r="M3579" s="20" t="s">
        <v>1566</v>
      </c>
      <c r="N3579" s="20"/>
      <c r="O3579" s="20"/>
      <c r="P3579" s="20" t="s">
        <v>17916</v>
      </c>
      <c r="Q3579" s="20" t="s">
        <v>2051</v>
      </c>
      <c r="R3579" s="2" t="s">
        <v>2067</v>
      </c>
      <c r="S3579" s="2" t="s">
        <v>6528</v>
      </c>
      <c r="T3579" s="2" t="s">
        <v>243</v>
      </c>
      <c r="U3579" s="2"/>
      <c r="V3579" s="2"/>
    </row>
    <row r="3580" spans="1:22" ht="14.25" customHeight="1">
      <c r="A3580" s="20" t="s">
        <v>17948</v>
      </c>
      <c r="B3580" s="20" t="s">
        <v>2739</v>
      </c>
      <c r="C3580" s="20" t="s">
        <v>17949</v>
      </c>
      <c r="D3580" s="20" t="s">
        <v>244</v>
      </c>
      <c r="E3580" s="20" t="s">
        <v>96</v>
      </c>
      <c r="F3580" s="20" t="s">
        <v>17950</v>
      </c>
      <c r="G3580" s="20" t="s">
        <v>2046</v>
      </c>
      <c r="H3580" s="20" t="s">
        <v>17951</v>
      </c>
      <c r="I3580" s="20"/>
      <c r="J3580" s="20"/>
      <c r="K3580" s="20" t="s">
        <v>17914</v>
      </c>
      <c r="L3580" s="20" t="s">
        <v>17915</v>
      </c>
      <c r="M3580" s="20" t="s">
        <v>6585</v>
      </c>
      <c r="N3580" s="20"/>
      <c r="O3580" s="20"/>
      <c r="P3580" s="20" t="s">
        <v>17916</v>
      </c>
      <c r="Q3580" s="20" t="s">
        <v>2051</v>
      </c>
      <c r="R3580" s="2"/>
      <c r="S3580" s="16" t="s">
        <v>6586</v>
      </c>
      <c r="T3580" s="2" t="s">
        <v>243</v>
      </c>
      <c r="U3580" s="2"/>
      <c r="V3580" s="2"/>
    </row>
    <row r="3581" spans="1:22" ht="14.25" customHeight="1">
      <c r="A3581" s="20" t="s">
        <v>17952</v>
      </c>
      <c r="B3581" s="20" t="s">
        <v>2739</v>
      </c>
      <c r="C3581" s="20" t="s">
        <v>17953</v>
      </c>
      <c r="D3581" s="20" t="s">
        <v>244</v>
      </c>
      <c r="E3581" s="20" t="s">
        <v>96</v>
      </c>
      <c r="F3581" s="20" t="s">
        <v>17954</v>
      </c>
      <c r="G3581" s="20" t="s">
        <v>2046</v>
      </c>
      <c r="H3581" s="20" t="s">
        <v>17955</v>
      </c>
      <c r="I3581" s="20"/>
      <c r="J3581" s="20"/>
      <c r="K3581" s="20" t="s">
        <v>17922</v>
      </c>
      <c r="L3581" s="20" t="s">
        <v>17915</v>
      </c>
      <c r="M3581" s="20" t="s">
        <v>1566</v>
      </c>
      <c r="N3581" s="20"/>
      <c r="O3581" s="20"/>
      <c r="P3581" s="20" t="s">
        <v>17916</v>
      </c>
      <c r="Q3581" s="20" t="s">
        <v>2051</v>
      </c>
      <c r="R3581" s="2" t="s">
        <v>2067</v>
      </c>
      <c r="S3581" s="2" t="s">
        <v>6528</v>
      </c>
      <c r="T3581" s="2" t="s">
        <v>243</v>
      </c>
      <c r="U3581" s="2"/>
      <c r="V3581" s="2"/>
    </row>
    <row r="3582" spans="1:22" ht="14.25" customHeight="1">
      <c r="A3582" s="20" t="s">
        <v>17956</v>
      </c>
      <c r="B3582" s="20" t="s">
        <v>2354</v>
      </c>
      <c r="C3582" s="20" t="s">
        <v>17957</v>
      </c>
      <c r="D3582" s="20" t="s">
        <v>244</v>
      </c>
      <c r="E3582" s="20" t="s">
        <v>96</v>
      </c>
      <c r="F3582" s="20" t="s">
        <v>17958</v>
      </c>
      <c r="G3582" s="20" t="s">
        <v>2046</v>
      </c>
      <c r="H3582" s="20" t="s">
        <v>17959</v>
      </c>
      <c r="I3582" s="20"/>
      <c r="J3582" s="20"/>
      <c r="K3582" s="20" t="s">
        <v>17922</v>
      </c>
      <c r="L3582" s="20"/>
      <c r="M3582" s="20" t="s">
        <v>1566</v>
      </c>
      <c r="N3582" s="20"/>
      <c r="O3582" s="20"/>
      <c r="P3582" s="20" t="s">
        <v>17916</v>
      </c>
      <c r="Q3582" s="20" t="s">
        <v>2051</v>
      </c>
      <c r="R3582" s="2" t="s">
        <v>2067</v>
      </c>
      <c r="S3582" s="2" t="s">
        <v>6528</v>
      </c>
      <c r="T3582" s="2" t="s">
        <v>243</v>
      </c>
      <c r="U3582" s="2"/>
      <c r="V3582" s="2"/>
    </row>
    <row r="3583" spans="1:22" ht="14.25" customHeight="1">
      <c r="A3583" s="20" t="s">
        <v>17960</v>
      </c>
      <c r="B3583" s="20" t="s">
        <v>17961</v>
      </c>
      <c r="C3583" s="20" t="s">
        <v>17962</v>
      </c>
      <c r="D3583" s="20" t="s">
        <v>244</v>
      </c>
      <c r="E3583" s="20" t="s">
        <v>96</v>
      </c>
      <c r="F3583" s="20" t="s">
        <v>17963</v>
      </c>
      <c r="G3583" s="20" t="s">
        <v>2046</v>
      </c>
      <c r="H3583" s="20" t="s">
        <v>17964</v>
      </c>
      <c r="I3583" s="20" t="s">
        <v>17965</v>
      </c>
      <c r="J3583" s="20"/>
      <c r="K3583" s="20" t="s">
        <v>17922</v>
      </c>
      <c r="L3583" s="20"/>
      <c r="M3583" s="20" t="s">
        <v>1566</v>
      </c>
      <c r="N3583" s="20"/>
      <c r="O3583" s="20"/>
      <c r="P3583" s="20" t="s">
        <v>17916</v>
      </c>
      <c r="Q3583" s="20" t="s">
        <v>2051</v>
      </c>
      <c r="R3583" s="2" t="s">
        <v>2067</v>
      </c>
      <c r="S3583" s="2" t="s">
        <v>6528</v>
      </c>
      <c r="T3583" s="2" t="s">
        <v>243</v>
      </c>
      <c r="U3583" s="2"/>
      <c r="V3583" s="2"/>
    </row>
    <row r="3584" spans="1:22" ht="14.25" customHeight="1">
      <c r="A3584" s="20"/>
      <c r="B3584" s="20" t="s">
        <v>13148</v>
      </c>
      <c r="C3584" s="20" t="s">
        <v>3996</v>
      </c>
      <c r="D3584" s="20" t="s">
        <v>244</v>
      </c>
      <c r="E3584" s="20" t="s">
        <v>96</v>
      </c>
      <c r="F3584" s="20" t="s">
        <v>17966</v>
      </c>
      <c r="G3584" s="20" t="s">
        <v>2046</v>
      </c>
      <c r="H3584" s="20" t="s">
        <v>17967</v>
      </c>
      <c r="I3584" s="20"/>
      <c r="J3584" s="20"/>
      <c r="K3584" s="20" t="s">
        <v>17914</v>
      </c>
      <c r="L3584" s="20" t="s">
        <v>17915</v>
      </c>
      <c r="M3584" s="20" t="s">
        <v>60</v>
      </c>
      <c r="N3584" s="20"/>
      <c r="O3584" s="20"/>
      <c r="P3584" s="20" t="s">
        <v>17916</v>
      </c>
      <c r="Q3584" s="20" t="s">
        <v>2051</v>
      </c>
      <c r="R3584" s="2"/>
      <c r="S3584" s="2" t="s">
        <v>6528</v>
      </c>
      <c r="T3584" s="2" t="s">
        <v>243</v>
      </c>
      <c r="U3584" s="2"/>
      <c r="V3584" s="2"/>
    </row>
    <row r="3585" spans="1:22" ht="14.25" customHeight="1">
      <c r="A3585" s="20" t="s">
        <v>17968</v>
      </c>
      <c r="B3585" s="20" t="s">
        <v>4943</v>
      </c>
      <c r="C3585" s="20" t="s">
        <v>17969</v>
      </c>
      <c r="D3585" s="20" t="s">
        <v>244</v>
      </c>
      <c r="E3585" s="20" t="s">
        <v>96</v>
      </c>
      <c r="F3585" s="20" t="s">
        <v>14365</v>
      </c>
      <c r="G3585" s="20" t="s">
        <v>2046</v>
      </c>
      <c r="H3585" s="20" t="s">
        <v>17970</v>
      </c>
      <c r="I3585" s="20"/>
      <c r="J3585" s="20"/>
      <c r="K3585" s="20" t="s">
        <v>17922</v>
      </c>
      <c r="L3585" s="20"/>
      <c r="M3585" s="20" t="s">
        <v>1566</v>
      </c>
      <c r="N3585" s="20"/>
      <c r="O3585" s="20"/>
      <c r="P3585" s="20" t="s">
        <v>17916</v>
      </c>
      <c r="Q3585" s="20" t="s">
        <v>17971</v>
      </c>
      <c r="R3585" s="2" t="s">
        <v>2067</v>
      </c>
      <c r="S3585" s="2" t="s">
        <v>6528</v>
      </c>
      <c r="T3585" s="2" t="s">
        <v>243</v>
      </c>
      <c r="U3585" s="2"/>
      <c r="V3585" s="2"/>
    </row>
    <row r="3586" spans="1:22" ht="14.25" customHeight="1">
      <c r="A3586" s="20" t="s">
        <v>17972</v>
      </c>
      <c r="B3586" s="20" t="s">
        <v>17973</v>
      </c>
      <c r="C3586" s="20" t="s">
        <v>15414</v>
      </c>
      <c r="D3586" s="20" t="s">
        <v>244</v>
      </c>
      <c r="E3586" s="20" t="s">
        <v>96</v>
      </c>
      <c r="F3586" s="20" t="s">
        <v>17974</v>
      </c>
      <c r="G3586" s="20" t="s">
        <v>2046</v>
      </c>
      <c r="H3586" s="20"/>
      <c r="I3586" s="20" t="s">
        <v>15416</v>
      </c>
      <c r="J3586" s="20" t="s">
        <v>15417</v>
      </c>
      <c r="K3586" s="20" t="s">
        <v>17922</v>
      </c>
      <c r="L3586" s="20" t="s">
        <v>17915</v>
      </c>
      <c r="M3586" s="20" t="s">
        <v>1566</v>
      </c>
      <c r="N3586" s="20"/>
      <c r="O3586" s="20"/>
      <c r="P3586" s="20" t="s">
        <v>17916</v>
      </c>
      <c r="Q3586" s="20"/>
      <c r="R3586" s="2" t="s">
        <v>2067</v>
      </c>
      <c r="S3586" s="2" t="s">
        <v>6528</v>
      </c>
      <c r="T3586" s="2" t="s">
        <v>243</v>
      </c>
      <c r="U3586" s="2"/>
      <c r="V3586" s="2"/>
    </row>
    <row r="3587" spans="1:22" ht="14.25" customHeight="1">
      <c r="A3587" s="20" t="s">
        <v>17975</v>
      </c>
      <c r="B3587" s="20" t="s">
        <v>3560</v>
      </c>
      <c r="C3587" s="20" t="s">
        <v>17976</v>
      </c>
      <c r="D3587" s="20" t="s">
        <v>17977</v>
      </c>
      <c r="E3587" s="20" t="s">
        <v>96</v>
      </c>
      <c r="F3587" s="20" t="s">
        <v>17978</v>
      </c>
      <c r="G3587" s="20" t="s">
        <v>2046</v>
      </c>
      <c r="H3587" s="20" t="s">
        <v>17979</v>
      </c>
      <c r="I3587" s="20"/>
      <c r="J3587" s="20"/>
      <c r="K3587" s="20"/>
      <c r="L3587" s="20" t="s">
        <v>17980</v>
      </c>
      <c r="M3587" s="20" t="s">
        <v>6585</v>
      </c>
      <c r="N3587" s="20"/>
      <c r="O3587" s="20"/>
      <c r="P3587" s="20" t="s">
        <v>17981</v>
      </c>
      <c r="Q3587" s="20" t="s">
        <v>2051</v>
      </c>
      <c r="R3587" s="2"/>
      <c r="S3587" s="16" t="s">
        <v>6586</v>
      </c>
      <c r="T3587" s="2" t="s">
        <v>235</v>
      </c>
      <c r="U3587" s="2"/>
      <c r="V3587" s="2"/>
    </row>
    <row r="3588" spans="1:22" ht="14.25" customHeight="1">
      <c r="A3588" s="20" t="s">
        <v>17982</v>
      </c>
      <c r="B3588" s="20" t="s">
        <v>5802</v>
      </c>
      <c r="C3588" s="20" t="s">
        <v>17983</v>
      </c>
      <c r="D3588" s="20" t="s">
        <v>17977</v>
      </c>
      <c r="E3588" s="20" t="s">
        <v>96</v>
      </c>
      <c r="F3588" s="20" t="s">
        <v>17984</v>
      </c>
      <c r="G3588" s="20" t="s">
        <v>2046</v>
      </c>
      <c r="H3588" s="20" t="s">
        <v>17985</v>
      </c>
      <c r="I3588" s="20"/>
      <c r="J3588" s="20"/>
      <c r="K3588" s="20"/>
      <c r="L3588" s="20" t="s">
        <v>17980</v>
      </c>
      <c r="M3588" s="20" t="s">
        <v>59</v>
      </c>
      <c r="N3588" s="20"/>
      <c r="O3588" s="20"/>
      <c r="P3588" s="20" t="s">
        <v>17981</v>
      </c>
      <c r="Q3588" s="20" t="s">
        <v>2051</v>
      </c>
      <c r="R3588" s="2"/>
      <c r="S3588" s="2" t="s">
        <v>6528</v>
      </c>
      <c r="T3588" s="2" t="s">
        <v>235</v>
      </c>
      <c r="U3588" s="2"/>
      <c r="V3588" s="2"/>
    </row>
    <row r="3589" spans="1:22" ht="14.25" customHeight="1">
      <c r="A3589" s="20" t="s">
        <v>17986</v>
      </c>
      <c r="B3589" s="20" t="s">
        <v>17987</v>
      </c>
      <c r="C3589" s="20" t="s">
        <v>17988</v>
      </c>
      <c r="D3589" s="20" t="s">
        <v>6001</v>
      </c>
      <c r="E3589" s="20" t="s">
        <v>96</v>
      </c>
      <c r="F3589" s="20" t="s">
        <v>17989</v>
      </c>
      <c r="G3589" s="20" t="s">
        <v>7435</v>
      </c>
      <c r="H3589" s="20" t="s">
        <v>17990</v>
      </c>
      <c r="I3589" s="20"/>
      <c r="J3589" s="20"/>
      <c r="K3589" s="20"/>
      <c r="L3589" s="20" t="s">
        <v>17991</v>
      </c>
      <c r="M3589" s="20" t="s">
        <v>60</v>
      </c>
      <c r="N3589" s="20"/>
      <c r="O3589" s="20"/>
      <c r="P3589" s="20" t="s">
        <v>17992</v>
      </c>
      <c r="Q3589" s="20" t="s">
        <v>2051</v>
      </c>
      <c r="R3589" s="2"/>
      <c r="S3589" s="2" t="s">
        <v>6528</v>
      </c>
      <c r="T3589" s="2" t="s">
        <v>6004</v>
      </c>
      <c r="U3589" s="2"/>
      <c r="V3589" s="2"/>
    </row>
    <row r="3590" spans="1:22" ht="14.25" customHeight="1">
      <c r="A3590" s="20" t="s">
        <v>17993</v>
      </c>
      <c r="B3590" s="20" t="s">
        <v>17994</v>
      </c>
      <c r="C3590" s="20" t="s">
        <v>2940</v>
      </c>
      <c r="D3590" s="20" t="s">
        <v>6001</v>
      </c>
      <c r="E3590" s="20" t="s">
        <v>96</v>
      </c>
      <c r="F3590" s="20" t="s">
        <v>17995</v>
      </c>
      <c r="G3590" s="20" t="s">
        <v>7435</v>
      </c>
      <c r="H3590" s="20" t="s">
        <v>17996</v>
      </c>
      <c r="I3590" s="20"/>
      <c r="J3590" s="20"/>
      <c r="K3590" s="20"/>
      <c r="L3590" s="20" t="s">
        <v>17997</v>
      </c>
      <c r="M3590" s="20" t="s">
        <v>60</v>
      </c>
      <c r="N3590" s="20"/>
      <c r="O3590" s="20"/>
      <c r="P3590" s="20" t="s">
        <v>17992</v>
      </c>
      <c r="Q3590" s="20" t="s">
        <v>2051</v>
      </c>
      <c r="R3590" s="2"/>
      <c r="S3590" s="2" t="s">
        <v>6528</v>
      </c>
      <c r="T3590" s="2" t="s">
        <v>6004</v>
      </c>
      <c r="U3590" s="2"/>
      <c r="V3590" s="2"/>
    </row>
    <row r="3591" spans="1:22" ht="14.25" customHeight="1">
      <c r="A3591" s="20" t="s">
        <v>17998</v>
      </c>
      <c r="B3591" s="20" t="s">
        <v>2739</v>
      </c>
      <c r="C3591" s="20" t="s">
        <v>17999</v>
      </c>
      <c r="D3591" s="20" t="s">
        <v>6001</v>
      </c>
      <c r="E3591" s="20" t="s">
        <v>96</v>
      </c>
      <c r="F3591" s="20" t="s">
        <v>18000</v>
      </c>
      <c r="G3591" s="20" t="s">
        <v>7435</v>
      </c>
      <c r="H3591" s="20" t="s">
        <v>18001</v>
      </c>
      <c r="I3591" s="20"/>
      <c r="J3591" s="20"/>
      <c r="K3591" s="20"/>
      <c r="L3591" s="20" t="s">
        <v>18002</v>
      </c>
      <c r="M3591" s="20" t="s">
        <v>1566</v>
      </c>
      <c r="N3591" s="20"/>
      <c r="O3591" s="20"/>
      <c r="P3591" s="20" t="s">
        <v>17992</v>
      </c>
      <c r="Q3591" s="20" t="s">
        <v>2051</v>
      </c>
      <c r="R3591" s="2" t="s">
        <v>2067</v>
      </c>
      <c r="S3591" s="2" t="s">
        <v>6528</v>
      </c>
      <c r="T3591" s="2" t="s">
        <v>6004</v>
      </c>
      <c r="U3591" s="2"/>
      <c r="V3591" s="2"/>
    </row>
    <row r="3592" spans="1:22" ht="14.25" customHeight="1">
      <c r="A3592" s="20" t="s">
        <v>18003</v>
      </c>
      <c r="B3592" s="20" t="s">
        <v>2579</v>
      </c>
      <c r="C3592" s="20" t="s">
        <v>11532</v>
      </c>
      <c r="D3592" s="20" t="s">
        <v>6001</v>
      </c>
      <c r="E3592" s="20" t="s">
        <v>96</v>
      </c>
      <c r="F3592" s="20" t="s">
        <v>18004</v>
      </c>
      <c r="G3592" s="20" t="s">
        <v>7435</v>
      </c>
      <c r="H3592" s="20" t="s">
        <v>18005</v>
      </c>
      <c r="I3592" s="20"/>
      <c r="J3592" s="20"/>
      <c r="K3592" s="20"/>
      <c r="L3592" s="20" t="s">
        <v>18006</v>
      </c>
      <c r="M3592" s="20" t="s">
        <v>59</v>
      </c>
      <c r="N3592" s="20"/>
      <c r="O3592" s="20"/>
      <c r="P3592" s="20" t="s">
        <v>17992</v>
      </c>
      <c r="Q3592" s="20" t="s">
        <v>2051</v>
      </c>
      <c r="R3592" s="2"/>
      <c r="S3592" s="2" t="s">
        <v>6528</v>
      </c>
      <c r="T3592" s="2" t="s">
        <v>6004</v>
      </c>
      <c r="U3592" s="2"/>
      <c r="V3592" s="2"/>
    </row>
    <row r="3593" spans="1:22" ht="14.25" customHeight="1">
      <c r="A3593" s="20" t="s">
        <v>18007</v>
      </c>
      <c r="B3593" s="20" t="s">
        <v>2500</v>
      </c>
      <c r="C3593" s="20" t="s">
        <v>18008</v>
      </c>
      <c r="D3593" s="20" t="s">
        <v>6001</v>
      </c>
      <c r="E3593" s="20" t="s">
        <v>96</v>
      </c>
      <c r="F3593" s="20" t="s">
        <v>18009</v>
      </c>
      <c r="G3593" s="20" t="s">
        <v>7435</v>
      </c>
      <c r="H3593" s="20" t="s">
        <v>18010</v>
      </c>
      <c r="I3593" s="20"/>
      <c r="J3593" s="20"/>
      <c r="K3593" s="20"/>
      <c r="L3593" s="20" t="s">
        <v>17991</v>
      </c>
      <c r="M3593" s="20" t="s">
        <v>1566</v>
      </c>
      <c r="N3593" s="20"/>
      <c r="O3593" s="20"/>
      <c r="P3593" s="20" t="s">
        <v>17992</v>
      </c>
      <c r="Q3593" s="20" t="s">
        <v>2051</v>
      </c>
      <c r="R3593" s="2" t="s">
        <v>2067</v>
      </c>
      <c r="S3593" s="2" t="s">
        <v>6528</v>
      </c>
      <c r="T3593" s="2" t="s">
        <v>6004</v>
      </c>
      <c r="U3593" s="2"/>
      <c r="V3593" s="2"/>
    </row>
    <row r="3594" spans="1:22" ht="14.25" customHeight="1">
      <c r="A3594" s="20" t="s">
        <v>18011</v>
      </c>
      <c r="B3594" s="20" t="s">
        <v>2805</v>
      </c>
      <c r="C3594" s="20" t="s">
        <v>18012</v>
      </c>
      <c r="D3594" s="20" t="s">
        <v>142</v>
      </c>
      <c r="E3594" s="20" t="s">
        <v>96</v>
      </c>
      <c r="F3594" s="20" t="s">
        <v>18013</v>
      </c>
      <c r="G3594" s="20" t="s">
        <v>2046</v>
      </c>
      <c r="H3594" s="20" t="s">
        <v>18014</v>
      </c>
      <c r="I3594" s="20"/>
      <c r="J3594" s="20"/>
      <c r="K3594" s="20" t="s">
        <v>18015</v>
      </c>
      <c r="L3594" s="20" t="s">
        <v>18016</v>
      </c>
      <c r="M3594" s="20" t="s">
        <v>1566</v>
      </c>
      <c r="N3594" s="20"/>
      <c r="O3594" s="20"/>
      <c r="P3594" s="20" t="s">
        <v>18017</v>
      </c>
      <c r="Q3594" s="20" t="s">
        <v>2051</v>
      </c>
      <c r="R3594" s="2" t="s">
        <v>2067</v>
      </c>
      <c r="S3594" s="2" t="s">
        <v>6528</v>
      </c>
      <c r="T3594" s="2" t="s">
        <v>141</v>
      </c>
      <c r="U3594" s="2"/>
      <c r="V3594" s="2"/>
    </row>
    <row r="3595" spans="1:22" ht="14.25" customHeight="1">
      <c r="A3595" s="20" t="s">
        <v>18018</v>
      </c>
      <c r="B3595" s="20" t="s">
        <v>5214</v>
      </c>
      <c r="C3595" s="20" t="s">
        <v>18019</v>
      </c>
      <c r="D3595" s="20" t="s">
        <v>274</v>
      </c>
      <c r="E3595" s="20" t="s">
        <v>96</v>
      </c>
      <c r="F3595" s="20" t="s">
        <v>18020</v>
      </c>
      <c r="G3595" s="20" t="s">
        <v>2046</v>
      </c>
      <c r="H3595" s="20" t="s">
        <v>18021</v>
      </c>
      <c r="I3595" s="20" t="s">
        <v>18022</v>
      </c>
      <c r="J3595" s="20" t="s">
        <v>18023</v>
      </c>
      <c r="K3595" s="20"/>
      <c r="L3595" s="20" t="s">
        <v>18024</v>
      </c>
      <c r="M3595" s="20" t="s">
        <v>60</v>
      </c>
      <c r="N3595" s="20"/>
      <c r="O3595" s="20"/>
      <c r="P3595" s="20" t="s">
        <v>18025</v>
      </c>
      <c r="Q3595" s="20" t="s">
        <v>2051</v>
      </c>
      <c r="R3595" s="2"/>
      <c r="S3595" s="2" t="s">
        <v>6528</v>
      </c>
      <c r="T3595" s="2" t="s">
        <v>273</v>
      </c>
      <c r="U3595" s="2"/>
      <c r="V3595" s="2"/>
    </row>
    <row r="3596" spans="1:22" ht="14.25" customHeight="1">
      <c r="A3596" s="20" t="s">
        <v>18026</v>
      </c>
      <c r="B3596" s="20" t="s">
        <v>4921</v>
      </c>
      <c r="C3596" s="20" t="s">
        <v>18027</v>
      </c>
      <c r="D3596" s="20" t="s">
        <v>274</v>
      </c>
      <c r="E3596" s="20" t="s">
        <v>96</v>
      </c>
      <c r="F3596" s="20" t="s">
        <v>17166</v>
      </c>
      <c r="G3596" s="20" t="s">
        <v>2046</v>
      </c>
      <c r="H3596" s="20" t="s">
        <v>18028</v>
      </c>
      <c r="I3596" s="20"/>
      <c r="J3596" s="20"/>
      <c r="K3596" s="20"/>
      <c r="L3596" s="20" t="s">
        <v>18024</v>
      </c>
      <c r="M3596" s="20" t="s">
        <v>1566</v>
      </c>
      <c r="N3596" s="20"/>
      <c r="O3596" s="20"/>
      <c r="P3596" s="20" t="s">
        <v>18025</v>
      </c>
      <c r="Q3596" s="20" t="s">
        <v>2051</v>
      </c>
      <c r="R3596" s="2" t="s">
        <v>2067</v>
      </c>
      <c r="S3596" s="2" t="s">
        <v>6528</v>
      </c>
      <c r="T3596" s="2" t="s">
        <v>273</v>
      </c>
      <c r="U3596" s="2"/>
      <c r="V3596" s="2"/>
    </row>
    <row r="3597" spans="1:22" ht="14.25" customHeight="1">
      <c r="A3597" s="20" t="s">
        <v>18029</v>
      </c>
      <c r="B3597" s="20" t="s">
        <v>5972</v>
      </c>
      <c r="C3597" s="20" t="s">
        <v>18030</v>
      </c>
      <c r="D3597" s="20" t="s">
        <v>274</v>
      </c>
      <c r="E3597" s="20" t="s">
        <v>96</v>
      </c>
      <c r="F3597" s="20" t="s">
        <v>18031</v>
      </c>
      <c r="G3597" s="20" t="s">
        <v>2046</v>
      </c>
      <c r="H3597" s="20" t="s">
        <v>18032</v>
      </c>
      <c r="I3597" s="20" t="s">
        <v>18033</v>
      </c>
      <c r="J3597" s="20"/>
      <c r="K3597" s="20"/>
      <c r="L3597" s="20" t="s">
        <v>18024</v>
      </c>
      <c r="M3597" s="20" t="s">
        <v>1566</v>
      </c>
      <c r="N3597" s="20"/>
      <c r="O3597" s="20"/>
      <c r="P3597" s="20" t="s">
        <v>18025</v>
      </c>
      <c r="Q3597" s="20" t="s">
        <v>2051</v>
      </c>
      <c r="R3597" s="2" t="s">
        <v>2067</v>
      </c>
      <c r="S3597" s="2" t="s">
        <v>6528</v>
      </c>
      <c r="T3597" s="2" t="s">
        <v>273</v>
      </c>
      <c r="U3597" s="2"/>
      <c r="V3597" s="2"/>
    </row>
    <row r="3598" spans="1:22" ht="14.25" customHeight="1">
      <c r="A3598" s="20" t="s">
        <v>18034</v>
      </c>
      <c r="B3598" s="20" t="s">
        <v>2536</v>
      </c>
      <c r="C3598" s="20" t="s">
        <v>18035</v>
      </c>
      <c r="D3598" s="20" t="s">
        <v>274</v>
      </c>
      <c r="E3598" s="20" t="s">
        <v>96</v>
      </c>
      <c r="F3598" s="20" t="s">
        <v>18031</v>
      </c>
      <c r="G3598" s="20" t="s">
        <v>2046</v>
      </c>
      <c r="H3598" s="20" t="s">
        <v>18036</v>
      </c>
      <c r="I3598" s="20"/>
      <c r="J3598" s="20"/>
      <c r="K3598" s="20"/>
      <c r="L3598" s="20" t="s">
        <v>18024</v>
      </c>
      <c r="M3598" s="20" t="s">
        <v>1566</v>
      </c>
      <c r="N3598" s="20"/>
      <c r="O3598" s="20"/>
      <c r="P3598" s="20" t="s">
        <v>18025</v>
      </c>
      <c r="Q3598" s="20" t="s">
        <v>2051</v>
      </c>
      <c r="R3598" s="2" t="s">
        <v>2067</v>
      </c>
      <c r="S3598" s="2" t="s">
        <v>6528</v>
      </c>
      <c r="T3598" s="2" t="s">
        <v>273</v>
      </c>
      <c r="U3598" s="2"/>
      <c r="V3598" s="2"/>
    </row>
    <row r="3599" spans="1:22" ht="14.25" customHeight="1">
      <c r="A3599" s="20" t="s">
        <v>18037</v>
      </c>
      <c r="B3599" s="20" t="s">
        <v>18038</v>
      </c>
      <c r="C3599" s="20" t="s">
        <v>18039</v>
      </c>
      <c r="D3599" s="20" t="s">
        <v>274</v>
      </c>
      <c r="E3599" s="20" t="s">
        <v>96</v>
      </c>
      <c r="F3599" s="20" t="s">
        <v>18040</v>
      </c>
      <c r="G3599" s="20" t="s">
        <v>2046</v>
      </c>
      <c r="H3599" s="20" t="s">
        <v>18041</v>
      </c>
      <c r="I3599" s="20" t="s">
        <v>18042</v>
      </c>
      <c r="J3599" s="20"/>
      <c r="K3599" s="20"/>
      <c r="L3599" s="20" t="s">
        <v>18024</v>
      </c>
      <c r="M3599" s="20" t="s">
        <v>1566</v>
      </c>
      <c r="N3599" s="20"/>
      <c r="O3599" s="20"/>
      <c r="P3599" s="20" t="s">
        <v>18025</v>
      </c>
      <c r="Q3599" s="20" t="s">
        <v>2051</v>
      </c>
      <c r="R3599" s="2" t="s">
        <v>2067</v>
      </c>
      <c r="S3599" s="2" t="s">
        <v>6528</v>
      </c>
      <c r="T3599" s="2" t="s">
        <v>273</v>
      </c>
      <c r="U3599" s="2"/>
      <c r="V3599" s="2"/>
    </row>
    <row r="3600" spans="1:22" ht="14.25" customHeight="1">
      <c r="A3600" s="20" t="s">
        <v>18043</v>
      </c>
      <c r="B3600" s="20" t="s">
        <v>6836</v>
      </c>
      <c r="C3600" s="20" t="s">
        <v>8564</v>
      </c>
      <c r="D3600" s="20" t="s">
        <v>274</v>
      </c>
      <c r="E3600" s="20" t="s">
        <v>96</v>
      </c>
      <c r="F3600" s="20" t="s">
        <v>18031</v>
      </c>
      <c r="G3600" s="20" t="s">
        <v>2046</v>
      </c>
      <c r="H3600" s="20" t="s">
        <v>18044</v>
      </c>
      <c r="I3600" s="20"/>
      <c r="J3600" s="20"/>
      <c r="K3600" s="20"/>
      <c r="L3600" s="20" t="s">
        <v>18024</v>
      </c>
      <c r="M3600" s="20" t="s">
        <v>1566</v>
      </c>
      <c r="N3600" s="20"/>
      <c r="O3600" s="20"/>
      <c r="P3600" s="20" t="s">
        <v>18025</v>
      </c>
      <c r="Q3600" s="20" t="s">
        <v>2051</v>
      </c>
      <c r="R3600" s="2" t="s">
        <v>2067</v>
      </c>
      <c r="S3600" s="2" t="s">
        <v>6528</v>
      </c>
      <c r="T3600" s="2" t="s">
        <v>273</v>
      </c>
      <c r="U3600" s="2"/>
      <c r="V3600" s="2"/>
    </row>
    <row r="3601" spans="1:22" ht="14.25" customHeight="1">
      <c r="A3601" s="20" t="s">
        <v>18045</v>
      </c>
      <c r="B3601" s="20" t="s">
        <v>4921</v>
      </c>
      <c r="C3601" s="20" t="s">
        <v>18046</v>
      </c>
      <c r="D3601" s="20" t="s">
        <v>274</v>
      </c>
      <c r="E3601" s="20" t="s">
        <v>96</v>
      </c>
      <c r="F3601" s="20" t="s">
        <v>18047</v>
      </c>
      <c r="G3601" s="20" t="s">
        <v>2046</v>
      </c>
      <c r="H3601" s="20" t="s">
        <v>18048</v>
      </c>
      <c r="I3601" s="20" t="s">
        <v>18049</v>
      </c>
      <c r="J3601" s="20"/>
      <c r="K3601" s="20"/>
      <c r="L3601" s="20" t="s">
        <v>18024</v>
      </c>
      <c r="M3601" s="20" t="s">
        <v>1566</v>
      </c>
      <c r="N3601" s="20"/>
      <c r="O3601" s="20"/>
      <c r="P3601" s="20" t="s">
        <v>18025</v>
      </c>
      <c r="Q3601" s="20" t="s">
        <v>2051</v>
      </c>
      <c r="R3601" s="2" t="s">
        <v>2067</v>
      </c>
      <c r="S3601" s="2" t="s">
        <v>6528</v>
      </c>
      <c r="T3601" s="2" t="s">
        <v>273</v>
      </c>
      <c r="U3601" s="2"/>
      <c r="V3601" s="2"/>
    </row>
    <row r="3602" spans="1:22" ht="14.25" customHeight="1">
      <c r="A3602" s="20" t="s">
        <v>18050</v>
      </c>
      <c r="B3602" s="20" t="s">
        <v>4647</v>
      </c>
      <c r="C3602" s="20" t="s">
        <v>18051</v>
      </c>
      <c r="D3602" s="20" t="s">
        <v>274</v>
      </c>
      <c r="E3602" s="20" t="s">
        <v>96</v>
      </c>
      <c r="F3602" s="20" t="s">
        <v>18052</v>
      </c>
      <c r="G3602" s="20" t="s">
        <v>2046</v>
      </c>
      <c r="H3602" s="20" t="s">
        <v>18053</v>
      </c>
      <c r="I3602" s="20" t="s">
        <v>18054</v>
      </c>
      <c r="J3602" s="20"/>
      <c r="K3602" s="20"/>
      <c r="L3602" s="20" t="s">
        <v>18024</v>
      </c>
      <c r="M3602" s="20" t="s">
        <v>1566</v>
      </c>
      <c r="N3602" s="20"/>
      <c r="O3602" s="20"/>
      <c r="P3602" s="20" t="s">
        <v>18025</v>
      </c>
      <c r="Q3602" s="20" t="s">
        <v>2051</v>
      </c>
      <c r="R3602" s="2" t="s">
        <v>2067</v>
      </c>
      <c r="S3602" s="2" t="s">
        <v>6528</v>
      </c>
      <c r="T3602" s="2" t="s">
        <v>273</v>
      </c>
      <c r="U3602" s="2"/>
      <c r="V3602" s="2"/>
    </row>
    <row r="3603" spans="1:22" ht="14.25" customHeight="1">
      <c r="A3603" s="20" t="s">
        <v>18055</v>
      </c>
      <c r="B3603" s="20" t="s">
        <v>4504</v>
      </c>
      <c r="C3603" s="20" t="s">
        <v>18056</v>
      </c>
      <c r="D3603" s="20" t="s">
        <v>182</v>
      </c>
      <c r="E3603" s="20" t="s">
        <v>96</v>
      </c>
      <c r="F3603" s="20" t="s">
        <v>18057</v>
      </c>
      <c r="G3603" s="20" t="s">
        <v>2046</v>
      </c>
      <c r="H3603" s="20" t="s">
        <v>18058</v>
      </c>
      <c r="I3603" s="20"/>
      <c r="J3603" s="20" t="s">
        <v>18059</v>
      </c>
      <c r="K3603" s="20"/>
      <c r="L3603" s="20" t="s">
        <v>18059</v>
      </c>
      <c r="M3603" s="20" t="s">
        <v>1566</v>
      </c>
      <c r="N3603" s="20"/>
      <c r="O3603" s="20"/>
      <c r="P3603" s="20" t="s">
        <v>18060</v>
      </c>
      <c r="Q3603" s="20" t="s">
        <v>2051</v>
      </c>
      <c r="R3603" s="2" t="s">
        <v>2067</v>
      </c>
      <c r="S3603" s="2" t="s">
        <v>6528</v>
      </c>
      <c r="T3603" s="2" t="s">
        <v>181</v>
      </c>
      <c r="U3603" s="2"/>
      <c r="V3603" s="2"/>
    </row>
    <row r="3604" spans="1:22" ht="14.25" customHeight="1">
      <c r="A3604" s="20" t="s">
        <v>18061</v>
      </c>
      <c r="B3604" s="20" t="s">
        <v>6126</v>
      </c>
      <c r="C3604" s="20" t="s">
        <v>18062</v>
      </c>
      <c r="D3604" s="20" t="s">
        <v>182</v>
      </c>
      <c r="E3604" s="20" t="s">
        <v>96</v>
      </c>
      <c r="F3604" s="20" t="s">
        <v>1743</v>
      </c>
      <c r="G3604" s="20" t="s">
        <v>2046</v>
      </c>
      <c r="H3604" s="20" t="s">
        <v>18063</v>
      </c>
      <c r="I3604" s="20" t="s">
        <v>18064</v>
      </c>
      <c r="J3604" s="20"/>
      <c r="K3604" s="20"/>
      <c r="L3604" s="20"/>
      <c r="M3604" s="20"/>
      <c r="N3604" s="20"/>
      <c r="O3604" s="20"/>
      <c r="P3604" s="20" t="s">
        <v>18060</v>
      </c>
      <c r="Q3604" s="20" t="s">
        <v>2051</v>
      </c>
      <c r="R3604" s="2"/>
      <c r="S3604" s="16" t="s">
        <v>6563</v>
      </c>
      <c r="T3604" s="2" t="s">
        <v>181</v>
      </c>
      <c r="U3604" s="2"/>
      <c r="V3604" s="2"/>
    </row>
    <row r="3605" spans="1:22" ht="14.25" customHeight="1">
      <c r="A3605" s="20" t="s">
        <v>18065</v>
      </c>
      <c r="B3605" s="20" t="s">
        <v>3885</v>
      </c>
      <c r="C3605" s="20" t="s">
        <v>13996</v>
      </c>
      <c r="D3605" s="20" t="s">
        <v>182</v>
      </c>
      <c r="E3605" s="20" t="s">
        <v>96</v>
      </c>
      <c r="F3605" s="20" t="s">
        <v>6573</v>
      </c>
      <c r="G3605" s="20" t="s">
        <v>2046</v>
      </c>
      <c r="H3605" s="20" t="s">
        <v>18066</v>
      </c>
      <c r="I3605" s="20" t="s">
        <v>18067</v>
      </c>
      <c r="J3605" s="20"/>
      <c r="K3605" s="20"/>
      <c r="L3605" s="20"/>
      <c r="M3605" s="20" t="s">
        <v>1566</v>
      </c>
      <c r="N3605" s="20"/>
      <c r="O3605" s="20"/>
      <c r="P3605" s="20" t="s">
        <v>18060</v>
      </c>
      <c r="Q3605" s="20" t="s">
        <v>2051</v>
      </c>
      <c r="R3605" s="2" t="s">
        <v>2067</v>
      </c>
      <c r="S3605" s="2" t="s">
        <v>6528</v>
      </c>
      <c r="T3605" s="2" t="s">
        <v>181</v>
      </c>
      <c r="U3605" s="2"/>
      <c r="V3605" s="2"/>
    </row>
    <row r="3606" spans="1:22" ht="14.25" customHeight="1">
      <c r="A3606" s="20" t="s">
        <v>18068</v>
      </c>
      <c r="B3606" s="20" t="s">
        <v>3875</v>
      </c>
      <c r="C3606" s="20" t="s">
        <v>18069</v>
      </c>
      <c r="D3606" s="20" t="s">
        <v>182</v>
      </c>
      <c r="E3606" s="20" t="s">
        <v>96</v>
      </c>
      <c r="F3606" s="20" t="s">
        <v>6602</v>
      </c>
      <c r="G3606" s="20" t="s">
        <v>2046</v>
      </c>
      <c r="H3606" s="20" t="s">
        <v>18070</v>
      </c>
      <c r="I3606" s="20" t="s">
        <v>18071</v>
      </c>
      <c r="J3606" s="20"/>
      <c r="K3606" s="20"/>
      <c r="L3606" s="20"/>
      <c r="M3606" s="20" t="s">
        <v>1566</v>
      </c>
      <c r="N3606" s="20"/>
      <c r="O3606" s="20"/>
      <c r="P3606" s="20" t="s">
        <v>18060</v>
      </c>
      <c r="Q3606" s="20" t="s">
        <v>2051</v>
      </c>
      <c r="R3606" s="2" t="s">
        <v>2067</v>
      </c>
      <c r="S3606" s="2" t="s">
        <v>6553</v>
      </c>
      <c r="T3606" s="2" t="s">
        <v>181</v>
      </c>
      <c r="U3606" s="2"/>
      <c r="V3606" s="2"/>
    </row>
    <row r="3607" spans="1:22" ht="14.25" customHeight="1">
      <c r="A3607" s="20" t="s">
        <v>18072</v>
      </c>
      <c r="B3607" s="20" t="s">
        <v>18073</v>
      </c>
      <c r="C3607" s="20" t="s">
        <v>4198</v>
      </c>
      <c r="D3607" s="20" t="s">
        <v>182</v>
      </c>
      <c r="E3607" s="20" t="s">
        <v>96</v>
      </c>
      <c r="F3607" s="20" t="s">
        <v>18074</v>
      </c>
      <c r="G3607" s="20" t="s">
        <v>2046</v>
      </c>
      <c r="H3607" s="20" t="s">
        <v>18075</v>
      </c>
      <c r="I3607" s="20"/>
      <c r="J3607" s="20" t="s">
        <v>18059</v>
      </c>
      <c r="K3607" s="20"/>
      <c r="L3607" s="20" t="s">
        <v>18059</v>
      </c>
      <c r="M3607" s="20" t="s">
        <v>1566</v>
      </c>
      <c r="N3607" s="20"/>
      <c r="O3607" s="20"/>
      <c r="P3607" s="20" t="s">
        <v>18060</v>
      </c>
      <c r="Q3607" s="20" t="s">
        <v>2051</v>
      </c>
      <c r="R3607" s="2" t="s">
        <v>2067</v>
      </c>
      <c r="S3607" s="2" t="s">
        <v>6528</v>
      </c>
      <c r="T3607" s="2" t="s">
        <v>181</v>
      </c>
      <c r="U3607" s="2"/>
      <c r="V3607" s="2"/>
    </row>
    <row r="3608" spans="1:22" ht="14.25" customHeight="1">
      <c r="A3608" s="20" t="s">
        <v>18076</v>
      </c>
      <c r="B3608" s="20" t="s">
        <v>18077</v>
      </c>
      <c r="C3608" s="20" t="s">
        <v>18078</v>
      </c>
      <c r="D3608" s="20" t="s">
        <v>182</v>
      </c>
      <c r="E3608" s="20" t="s">
        <v>96</v>
      </c>
      <c r="F3608" s="20" t="s">
        <v>18079</v>
      </c>
      <c r="G3608" s="20" t="s">
        <v>2046</v>
      </c>
      <c r="H3608" s="20" t="s">
        <v>18080</v>
      </c>
      <c r="I3608" s="20"/>
      <c r="J3608" s="20"/>
      <c r="K3608" s="20"/>
      <c r="L3608" s="20"/>
      <c r="M3608" s="20" t="s">
        <v>59</v>
      </c>
      <c r="N3608" s="20"/>
      <c r="O3608" s="20"/>
      <c r="P3608" s="20" t="s">
        <v>18060</v>
      </c>
      <c r="Q3608" s="20" t="s">
        <v>2051</v>
      </c>
      <c r="R3608" s="2"/>
      <c r="S3608" s="2" t="s">
        <v>6528</v>
      </c>
      <c r="T3608" s="2" t="s">
        <v>181</v>
      </c>
      <c r="U3608" s="2"/>
      <c r="V3608" s="2"/>
    </row>
    <row r="3609" spans="1:22" ht="14.25" customHeight="1">
      <c r="A3609" s="20" t="s">
        <v>18081</v>
      </c>
      <c r="B3609" s="20" t="s">
        <v>5004</v>
      </c>
      <c r="C3609" s="20" t="s">
        <v>18082</v>
      </c>
      <c r="D3609" s="20" t="s">
        <v>182</v>
      </c>
      <c r="E3609" s="20" t="s">
        <v>96</v>
      </c>
      <c r="F3609" s="20" t="s">
        <v>6596</v>
      </c>
      <c r="G3609" s="20" t="s">
        <v>2046</v>
      </c>
      <c r="H3609" s="20" t="s">
        <v>18083</v>
      </c>
      <c r="I3609" s="20" t="s">
        <v>18084</v>
      </c>
      <c r="J3609" s="20" t="s">
        <v>18085</v>
      </c>
      <c r="K3609" s="20"/>
      <c r="L3609" s="20" t="s">
        <v>18059</v>
      </c>
      <c r="M3609" s="20" t="s">
        <v>1566</v>
      </c>
      <c r="N3609" s="20"/>
      <c r="O3609" s="20"/>
      <c r="P3609" s="20" t="s">
        <v>18060</v>
      </c>
      <c r="Q3609" s="20" t="s">
        <v>2051</v>
      </c>
      <c r="R3609" s="2" t="s">
        <v>2067</v>
      </c>
      <c r="S3609" s="2" t="s">
        <v>6528</v>
      </c>
      <c r="T3609" s="2" t="s">
        <v>181</v>
      </c>
      <c r="U3609" s="2"/>
      <c r="V3609" s="2"/>
    </row>
    <row r="3610" spans="1:22" ht="14.25" customHeight="1">
      <c r="A3610" s="20" t="s">
        <v>18086</v>
      </c>
      <c r="B3610" s="20" t="s">
        <v>4504</v>
      </c>
      <c r="C3610" s="20" t="s">
        <v>18087</v>
      </c>
      <c r="D3610" s="20" t="s">
        <v>182</v>
      </c>
      <c r="E3610" s="20" t="s">
        <v>96</v>
      </c>
      <c r="F3610" s="20" t="s">
        <v>18088</v>
      </c>
      <c r="G3610" s="20" t="s">
        <v>2046</v>
      </c>
      <c r="H3610" s="20" t="s">
        <v>18089</v>
      </c>
      <c r="I3610" s="20" t="s">
        <v>18090</v>
      </c>
      <c r="J3610" s="20" t="s">
        <v>18059</v>
      </c>
      <c r="K3610" s="20"/>
      <c r="L3610" s="20" t="s">
        <v>18059</v>
      </c>
      <c r="M3610" s="20" t="s">
        <v>1566</v>
      </c>
      <c r="N3610" s="20"/>
      <c r="O3610" s="20"/>
      <c r="P3610" s="20" t="s">
        <v>18060</v>
      </c>
      <c r="Q3610" s="20" t="s">
        <v>2051</v>
      </c>
      <c r="R3610" s="2" t="s">
        <v>2067</v>
      </c>
      <c r="S3610" s="2" t="s">
        <v>6528</v>
      </c>
      <c r="T3610" s="2" t="s">
        <v>181</v>
      </c>
      <c r="U3610" s="2"/>
      <c r="V3610" s="2"/>
    </row>
    <row r="3611" spans="1:22" ht="14.25" customHeight="1">
      <c r="A3611" s="20" t="s">
        <v>18091</v>
      </c>
      <c r="B3611" s="20" t="s">
        <v>18092</v>
      </c>
      <c r="C3611" s="20" t="s">
        <v>18093</v>
      </c>
      <c r="D3611" s="20" t="s">
        <v>182</v>
      </c>
      <c r="E3611" s="20" t="s">
        <v>96</v>
      </c>
      <c r="F3611" s="20" t="s">
        <v>18088</v>
      </c>
      <c r="G3611" s="20" t="s">
        <v>2046</v>
      </c>
      <c r="H3611" s="20" t="s">
        <v>18094</v>
      </c>
      <c r="I3611" s="20"/>
      <c r="J3611" s="20" t="s">
        <v>18059</v>
      </c>
      <c r="K3611" s="20"/>
      <c r="L3611" s="20" t="s">
        <v>18059</v>
      </c>
      <c r="M3611" s="20" t="s">
        <v>1566</v>
      </c>
      <c r="N3611" s="20"/>
      <c r="O3611" s="20"/>
      <c r="P3611" s="20" t="s">
        <v>18060</v>
      </c>
      <c r="Q3611" s="20" t="s">
        <v>2051</v>
      </c>
      <c r="R3611" s="2" t="s">
        <v>2067</v>
      </c>
      <c r="S3611" s="2" t="s">
        <v>6528</v>
      </c>
      <c r="T3611" s="2" t="s">
        <v>181</v>
      </c>
      <c r="U3611" s="2"/>
      <c r="V3611" s="2"/>
    </row>
    <row r="3612" spans="1:22" ht="14.25" customHeight="1">
      <c r="A3612" s="20" t="s">
        <v>18095</v>
      </c>
      <c r="B3612" s="20" t="s">
        <v>18096</v>
      </c>
      <c r="C3612" s="20" t="s">
        <v>18097</v>
      </c>
      <c r="D3612" s="20" t="s">
        <v>182</v>
      </c>
      <c r="E3612" s="20" t="s">
        <v>96</v>
      </c>
      <c r="F3612" s="20" t="s">
        <v>18098</v>
      </c>
      <c r="G3612" s="20" t="s">
        <v>2046</v>
      </c>
      <c r="H3612" s="20" t="s">
        <v>18099</v>
      </c>
      <c r="I3612" s="20"/>
      <c r="J3612" s="20" t="s">
        <v>18059</v>
      </c>
      <c r="K3612" s="20"/>
      <c r="L3612" s="20" t="s">
        <v>18059</v>
      </c>
      <c r="M3612" s="20" t="s">
        <v>1566</v>
      </c>
      <c r="N3612" s="20"/>
      <c r="O3612" s="20"/>
      <c r="P3612" s="20" t="s">
        <v>18060</v>
      </c>
      <c r="Q3612" s="20" t="s">
        <v>2051</v>
      </c>
      <c r="R3612" s="2" t="s">
        <v>2067</v>
      </c>
      <c r="S3612" s="2" t="s">
        <v>6528</v>
      </c>
      <c r="T3612" s="2" t="s">
        <v>181</v>
      </c>
      <c r="U3612" s="2"/>
      <c r="V3612" s="2"/>
    </row>
    <row r="3613" spans="1:22" ht="14.25" customHeight="1">
      <c r="A3613" s="20" t="s">
        <v>18100</v>
      </c>
      <c r="B3613" s="20" t="s">
        <v>4346</v>
      </c>
      <c r="C3613" s="20" t="s">
        <v>18101</v>
      </c>
      <c r="D3613" s="20" t="s">
        <v>182</v>
      </c>
      <c r="E3613" s="20" t="s">
        <v>96</v>
      </c>
      <c r="F3613" s="20" t="s">
        <v>18102</v>
      </c>
      <c r="G3613" s="20" t="s">
        <v>2046</v>
      </c>
      <c r="H3613" s="20" t="s">
        <v>18103</v>
      </c>
      <c r="I3613" s="20"/>
      <c r="J3613" s="20" t="s">
        <v>18104</v>
      </c>
      <c r="K3613" s="20"/>
      <c r="L3613" s="20"/>
      <c r="M3613" s="20" t="s">
        <v>59</v>
      </c>
      <c r="N3613" s="20"/>
      <c r="O3613" s="20"/>
      <c r="P3613" s="20" t="s">
        <v>18060</v>
      </c>
      <c r="Q3613" s="20" t="s">
        <v>2051</v>
      </c>
      <c r="R3613" s="2"/>
      <c r="S3613" s="2" t="s">
        <v>6528</v>
      </c>
      <c r="T3613" s="2" t="s">
        <v>181</v>
      </c>
      <c r="U3613" s="2"/>
      <c r="V3613" s="2"/>
    </row>
    <row r="3614" spans="1:22" ht="14.25" customHeight="1">
      <c r="A3614" s="20" t="s">
        <v>18105</v>
      </c>
      <c r="B3614" s="20" t="s">
        <v>4346</v>
      </c>
      <c r="C3614" s="20" t="s">
        <v>18106</v>
      </c>
      <c r="D3614" s="20" t="s">
        <v>182</v>
      </c>
      <c r="E3614" s="20" t="s">
        <v>96</v>
      </c>
      <c r="F3614" s="20" t="s">
        <v>13937</v>
      </c>
      <c r="G3614" s="20" t="s">
        <v>2046</v>
      </c>
      <c r="H3614" s="20" t="s">
        <v>18107</v>
      </c>
      <c r="I3614" s="20"/>
      <c r="J3614" s="20"/>
      <c r="K3614" s="20"/>
      <c r="L3614" s="20"/>
      <c r="M3614" s="20" t="s">
        <v>59</v>
      </c>
      <c r="N3614" s="20"/>
      <c r="O3614" s="20"/>
      <c r="P3614" s="20" t="s">
        <v>18060</v>
      </c>
      <c r="Q3614" s="20" t="s">
        <v>2051</v>
      </c>
      <c r="R3614" s="2"/>
      <c r="S3614" s="2" t="s">
        <v>6528</v>
      </c>
      <c r="T3614" s="2" t="s">
        <v>181</v>
      </c>
      <c r="U3614" s="2"/>
      <c r="V3614" s="2"/>
    </row>
    <row r="3615" spans="1:22" ht="14.25" customHeight="1">
      <c r="A3615" s="20" t="s">
        <v>18108</v>
      </c>
      <c r="B3615" s="20" t="s">
        <v>18109</v>
      </c>
      <c r="C3615" s="20" t="s">
        <v>18110</v>
      </c>
      <c r="D3615" s="20" t="s">
        <v>182</v>
      </c>
      <c r="E3615" s="20" t="s">
        <v>96</v>
      </c>
      <c r="F3615" s="20" t="s">
        <v>18111</v>
      </c>
      <c r="G3615" s="20" t="s">
        <v>2046</v>
      </c>
      <c r="H3615" s="20" t="s">
        <v>18112</v>
      </c>
      <c r="I3615" s="20" t="s">
        <v>18113</v>
      </c>
      <c r="J3615" s="20"/>
      <c r="K3615" s="20"/>
      <c r="L3615" s="20"/>
      <c r="M3615" s="20" t="s">
        <v>1566</v>
      </c>
      <c r="N3615" s="20"/>
      <c r="O3615" s="20"/>
      <c r="P3615" s="20" t="s">
        <v>18060</v>
      </c>
      <c r="Q3615" s="20" t="s">
        <v>2051</v>
      </c>
      <c r="R3615" s="2" t="s">
        <v>2067</v>
      </c>
      <c r="S3615" s="2" t="s">
        <v>6553</v>
      </c>
      <c r="T3615" s="2" t="s">
        <v>181</v>
      </c>
      <c r="U3615" s="2"/>
      <c r="V3615" s="2"/>
    </row>
    <row r="3616" spans="1:22" ht="14.25" customHeight="1">
      <c r="A3616" s="20" t="s">
        <v>18114</v>
      </c>
      <c r="B3616" s="20" t="s">
        <v>4201</v>
      </c>
      <c r="C3616" s="20" t="s">
        <v>18115</v>
      </c>
      <c r="D3616" s="20" t="s">
        <v>182</v>
      </c>
      <c r="E3616" s="20" t="s">
        <v>96</v>
      </c>
      <c r="F3616" s="20" t="s">
        <v>18111</v>
      </c>
      <c r="G3616" s="20" t="s">
        <v>2046</v>
      </c>
      <c r="H3616" s="20" t="s">
        <v>18116</v>
      </c>
      <c r="I3616" s="20"/>
      <c r="J3616" s="20" t="s">
        <v>18117</v>
      </c>
      <c r="K3616" s="20"/>
      <c r="L3616" s="20"/>
      <c r="M3616" s="20" t="s">
        <v>1566</v>
      </c>
      <c r="N3616" s="20"/>
      <c r="O3616" s="20"/>
      <c r="P3616" s="20" t="s">
        <v>18060</v>
      </c>
      <c r="Q3616" s="20" t="s">
        <v>2051</v>
      </c>
      <c r="R3616" s="2" t="s">
        <v>2067</v>
      </c>
      <c r="S3616" s="2" t="s">
        <v>6553</v>
      </c>
      <c r="T3616" s="2" t="s">
        <v>181</v>
      </c>
      <c r="U3616" s="2"/>
      <c r="V3616" s="2"/>
    </row>
    <row r="3617" spans="1:22" ht="14.25" customHeight="1">
      <c r="A3617" s="20" t="s">
        <v>18118</v>
      </c>
      <c r="B3617" s="20" t="s">
        <v>4172</v>
      </c>
      <c r="C3617" s="20" t="s">
        <v>18119</v>
      </c>
      <c r="D3617" s="20" t="s">
        <v>182</v>
      </c>
      <c r="E3617" s="20" t="s">
        <v>96</v>
      </c>
      <c r="F3617" s="20" t="s">
        <v>18120</v>
      </c>
      <c r="G3617" s="20" t="s">
        <v>2046</v>
      </c>
      <c r="H3617" s="20" t="s">
        <v>18121</v>
      </c>
      <c r="I3617" s="20"/>
      <c r="J3617" s="20"/>
      <c r="K3617" s="20"/>
      <c r="L3617" s="20"/>
      <c r="M3617" s="20" t="s">
        <v>1566</v>
      </c>
      <c r="N3617" s="20"/>
      <c r="O3617" s="20"/>
      <c r="P3617" s="20" t="s">
        <v>18060</v>
      </c>
      <c r="Q3617" s="20" t="s">
        <v>2051</v>
      </c>
      <c r="R3617" s="2" t="s">
        <v>2067</v>
      </c>
      <c r="S3617" s="2" t="s">
        <v>6553</v>
      </c>
      <c r="T3617" s="2" t="s">
        <v>181</v>
      </c>
      <c r="U3617" s="2"/>
      <c r="V3617" s="2"/>
    </row>
    <row r="3618" spans="1:22" ht="14.25" customHeight="1">
      <c r="A3618" s="20" t="s">
        <v>18122</v>
      </c>
      <c r="B3618" s="20" t="s">
        <v>3673</v>
      </c>
      <c r="C3618" s="20" t="s">
        <v>18123</v>
      </c>
      <c r="D3618" s="20" t="s">
        <v>182</v>
      </c>
      <c r="E3618" s="20" t="s">
        <v>96</v>
      </c>
      <c r="F3618" s="20" t="s">
        <v>17786</v>
      </c>
      <c r="G3618" s="20" t="s">
        <v>2046</v>
      </c>
      <c r="H3618" s="20" t="s">
        <v>18124</v>
      </c>
      <c r="I3618" s="20" t="s">
        <v>18125</v>
      </c>
      <c r="J3618" s="20" t="s">
        <v>18059</v>
      </c>
      <c r="K3618" s="20"/>
      <c r="L3618" s="20" t="s">
        <v>18059</v>
      </c>
      <c r="M3618" s="20" t="s">
        <v>59</v>
      </c>
      <c r="N3618" s="20"/>
      <c r="O3618" s="20"/>
      <c r="P3618" s="20" t="s">
        <v>18060</v>
      </c>
      <c r="Q3618" s="20" t="s">
        <v>2051</v>
      </c>
      <c r="R3618" s="2"/>
      <c r="S3618" s="2" t="s">
        <v>6528</v>
      </c>
      <c r="T3618" s="2" t="s">
        <v>181</v>
      </c>
      <c r="U3618" s="2"/>
      <c r="V3618" s="2"/>
    </row>
    <row r="3619" spans="1:22" ht="14.25" customHeight="1">
      <c r="A3619" s="20" t="s">
        <v>18126</v>
      </c>
      <c r="B3619" s="20" t="s">
        <v>8843</v>
      </c>
      <c r="C3619" s="20" t="s">
        <v>18127</v>
      </c>
      <c r="D3619" s="20" t="s">
        <v>182</v>
      </c>
      <c r="E3619" s="20" t="s">
        <v>96</v>
      </c>
      <c r="F3619" s="20" t="s">
        <v>18111</v>
      </c>
      <c r="G3619" s="20" t="s">
        <v>2046</v>
      </c>
      <c r="H3619" s="20" t="s">
        <v>18128</v>
      </c>
      <c r="I3619" s="20" t="s">
        <v>18129</v>
      </c>
      <c r="J3619" s="20"/>
      <c r="K3619" s="20"/>
      <c r="L3619" s="20"/>
      <c r="M3619" s="20" t="s">
        <v>1566</v>
      </c>
      <c r="N3619" s="20"/>
      <c r="O3619" s="20"/>
      <c r="P3619" s="20" t="s">
        <v>18060</v>
      </c>
      <c r="Q3619" s="20" t="s">
        <v>2051</v>
      </c>
      <c r="R3619" s="2" t="s">
        <v>2067</v>
      </c>
      <c r="S3619" s="2" t="s">
        <v>6553</v>
      </c>
      <c r="T3619" s="2" t="s">
        <v>181</v>
      </c>
      <c r="U3619" s="2"/>
      <c r="V3619" s="2"/>
    </row>
    <row r="3620" spans="1:22" ht="14.25" customHeight="1">
      <c r="A3620" s="20" t="s">
        <v>18130</v>
      </c>
      <c r="B3620" s="20" t="s">
        <v>18131</v>
      </c>
      <c r="C3620" s="20" t="s">
        <v>18132</v>
      </c>
      <c r="D3620" s="20" t="s">
        <v>8994</v>
      </c>
      <c r="E3620" s="20" t="s">
        <v>96</v>
      </c>
      <c r="F3620" s="20" t="s">
        <v>18133</v>
      </c>
      <c r="G3620" s="20" t="s">
        <v>2046</v>
      </c>
      <c r="H3620" s="20" t="s">
        <v>18134</v>
      </c>
      <c r="I3620" s="20" t="s">
        <v>18135</v>
      </c>
      <c r="J3620" s="20"/>
      <c r="K3620" s="20"/>
      <c r="L3620" s="20" t="s">
        <v>8997</v>
      </c>
      <c r="M3620" s="20" t="s">
        <v>1566</v>
      </c>
      <c r="N3620" s="20"/>
      <c r="O3620" s="20"/>
      <c r="P3620" s="20" t="s">
        <v>18136</v>
      </c>
      <c r="Q3620" s="20" t="s">
        <v>2051</v>
      </c>
      <c r="R3620" s="2" t="s">
        <v>2067</v>
      </c>
      <c r="S3620" s="2" t="s">
        <v>6553</v>
      </c>
      <c r="T3620" s="2" t="s">
        <v>285</v>
      </c>
      <c r="U3620" s="2"/>
      <c r="V3620" s="2"/>
    </row>
    <row r="3621" spans="1:22" ht="14.25" customHeight="1">
      <c r="A3621" s="20" t="s">
        <v>18137</v>
      </c>
      <c r="B3621" s="20" t="s">
        <v>4440</v>
      </c>
      <c r="C3621" s="20" t="s">
        <v>2430</v>
      </c>
      <c r="D3621" s="20" t="s">
        <v>8994</v>
      </c>
      <c r="E3621" s="20" t="s">
        <v>96</v>
      </c>
      <c r="F3621" s="20" t="s">
        <v>17516</v>
      </c>
      <c r="G3621" s="20" t="s">
        <v>2046</v>
      </c>
      <c r="H3621" s="20" t="s">
        <v>18138</v>
      </c>
      <c r="I3621" s="20"/>
      <c r="J3621" s="20"/>
      <c r="K3621" s="20"/>
      <c r="L3621" s="20" t="s">
        <v>8997</v>
      </c>
      <c r="M3621" s="20" t="s">
        <v>1566</v>
      </c>
      <c r="N3621" s="20"/>
      <c r="O3621" s="20"/>
      <c r="P3621" s="20" t="s">
        <v>18136</v>
      </c>
      <c r="Q3621" s="20" t="s">
        <v>2051</v>
      </c>
      <c r="R3621" s="2" t="s">
        <v>2067</v>
      </c>
      <c r="S3621" s="2" t="s">
        <v>6528</v>
      </c>
      <c r="T3621" s="2" t="s">
        <v>285</v>
      </c>
      <c r="U3621" s="2"/>
      <c r="V3621" s="2"/>
    </row>
    <row r="3622" spans="1:22" ht="14.25" customHeight="1">
      <c r="A3622" s="20" t="s">
        <v>18139</v>
      </c>
      <c r="B3622" s="20" t="s">
        <v>3859</v>
      </c>
      <c r="C3622" s="20" t="s">
        <v>18140</v>
      </c>
      <c r="D3622" s="20" t="s">
        <v>8994</v>
      </c>
      <c r="E3622" s="20" t="s">
        <v>96</v>
      </c>
      <c r="F3622" s="20" t="s">
        <v>18141</v>
      </c>
      <c r="G3622" s="20" t="s">
        <v>2046</v>
      </c>
      <c r="H3622" s="20" t="s">
        <v>18142</v>
      </c>
      <c r="I3622" s="20"/>
      <c r="J3622" s="20"/>
      <c r="K3622" s="20"/>
      <c r="L3622" s="20" t="s">
        <v>8997</v>
      </c>
      <c r="M3622" s="20" t="s">
        <v>1566</v>
      </c>
      <c r="N3622" s="20"/>
      <c r="O3622" s="20"/>
      <c r="P3622" s="20" t="s">
        <v>18136</v>
      </c>
      <c r="Q3622" s="20" t="s">
        <v>2051</v>
      </c>
      <c r="R3622" s="2" t="s">
        <v>2067</v>
      </c>
      <c r="S3622" s="2" t="s">
        <v>6528</v>
      </c>
      <c r="T3622" s="2" t="s">
        <v>285</v>
      </c>
      <c r="U3622" s="2"/>
      <c r="V3622" s="2"/>
    </row>
    <row r="3623" spans="1:22" ht="14.25" customHeight="1">
      <c r="A3623" s="20" t="s">
        <v>18143</v>
      </c>
      <c r="B3623" s="20" t="s">
        <v>3715</v>
      </c>
      <c r="C3623" s="20" t="s">
        <v>18144</v>
      </c>
      <c r="D3623" s="20" t="s">
        <v>8994</v>
      </c>
      <c r="E3623" s="20" t="s">
        <v>96</v>
      </c>
      <c r="F3623" s="20" t="s">
        <v>16933</v>
      </c>
      <c r="G3623" s="20" t="s">
        <v>2046</v>
      </c>
      <c r="H3623" s="20" t="s">
        <v>18145</v>
      </c>
      <c r="I3623" s="20" t="s">
        <v>18146</v>
      </c>
      <c r="J3623" s="20"/>
      <c r="K3623" s="20"/>
      <c r="L3623" s="20" t="s">
        <v>8997</v>
      </c>
      <c r="M3623" s="20" t="s">
        <v>1566</v>
      </c>
      <c r="N3623" s="20"/>
      <c r="O3623" s="20"/>
      <c r="P3623" s="20" t="s">
        <v>18136</v>
      </c>
      <c r="Q3623" s="20" t="s">
        <v>2051</v>
      </c>
      <c r="R3623" s="2" t="s">
        <v>2067</v>
      </c>
      <c r="S3623" s="2" t="s">
        <v>6528</v>
      </c>
      <c r="T3623" s="2" t="s">
        <v>285</v>
      </c>
      <c r="U3623" s="2"/>
      <c r="V3623" s="2"/>
    </row>
    <row r="3624" spans="1:22" ht="14.25" customHeight="1">
      <c r="A3624" s="20" t="s">
        <v>18147</v>
      </c>
      <c r="B3624" s="20" t="s">
        <v>18148</v>
      </c>
      <c r="C3624" s="20" t="s">
        <v>3222</v>
      </c>
      <c r="D3624" s="20" t="s">
        <v>8994</v>
      </c>
      <c r="E3624" s="20" t="s">
        <v>96</v>
      </c>
      <c r="F3624" s="20" t="s">
        <v>18149</v>
      </c>
      <c r="G3624" s="20" t="s">
        <v>2046</v>
      </c>
      <c r="H3624" s="20" t="s">
        <v>18150</v>
      </c>
      <c r="I3624" s="20"/>
      <c r="J3624" s="20"/>
      <c r="K3624" s="20"/>
      <c r="L3624" s="20" t="s">
        <v>8997</v>
      </c>
      <c r="M3624" s="20" t="s">
        <v>1566</v>
      </c>
      <c r="N3624" s="20"/>
      <c r="O3624" s="20"/>
      <c r="P3624" s="20" t="s">
        <v>18136</v>
      </c>
      <c r="Q3624" s="20" t="s">
        <v>2051</v>
      </c>
      <c r="R3624" s="2" t="s">
        <v>2067</v>
      </c>
      <c r="S3624" s="2" t="s">
        <v>6528</v>
      </c>
      <c r="T3624" s="2" t="s">
        <v>285</v>
      </c>
      <c r="U3624" s="2"/>
      <c r="V3624" s="2"/>
    </row>
    <row r="3625" spans="1:22" ht="14.25" customHeight="1">
      <c r="A3625" s="20" t="s">
        <v>18151</v>
      </c>
      <c r="B3625" s="20" t="s">
        <v>18152</v>
      </c>
      <c r="C3625" s="20" t="s">
        <v>9597</v>
      </c>
      <c r="D3625" s="20" t="s">
        <v>8994</v>
      </c>
      <c r="E3625" s="20" t="s">
        <v>96</v>
      </c>
      <c r="F3625" s="20" t="s">
        <v>6524</v>
      </c>
      <c r="G3625" s="20" t="s">
        <v>2046</v>
      </c>
      <c r="H3625" s="20" t="s">
        <v>18153</v>
      </c>
      <c r="I3625" s="20" t="s">
        <v>18154</v>
      </c>
      <c r="J3625" s="20"/>
      <c r="K3625" s="20"/>
      <c r="L3625" s="20" t="s">
        <v>8997</v>
      </c>
      <c r="M3625" s="20" t="s">
        <v>1566</v>
      </c>
      <c r="N3625" s="20"/>
      <c r="O3625" s="20"/>
      <c r="P3625" s="20" t="s">
        <v>18136</v>
      </c>
      <c r="Q3625" s="20" t="s">
        <v>2051</v>
      </c>
      <c r="R3625" s="2" t="s">
        <v>2067</v>
      </c>
      <c r="S3625" s="2" t="s">
        <v>6528</v>
      </c>
      <c r="T3625" s="2" t="s">
        <v>285</v>
      </c>
      <c r="U3625" s="2"/>
      <c r="V3625" s="2"/>
    </row>
    <row r="3626" spans="1:22" ht="14.25" customHeight="1">
      <c r="A3626" s="20" t="s">
        <v>18155</v>
      </c>
      <c r="B3626" s="20" t="s">
        <v>4627</v>
      </c>
      <c r="C3626" s="20" t="s">
        <v>18156</v>
      </c>
      <c r="D3626" s="20" t="s">
        <v>114</v>
      </c>
      <c r="E3626" s="20" t="s">
        <v>96</v>
      </c>
      <c r="F3626" s="20" t="s">
        <v>15021</v>
      </c>
      <c r="G3626" s="20" t="s">
        <v>2046</v>
      </c>
      <c r="H3626" s="20" t="s">
        <v>18157</v>
      </c>
      <c r="I3626" s="20"/>
      <c r="J3626" s="20"/>
      <c r="K3626" s="20"/>
      <c r="L3626" s="20" t="s">
        <v>18158</v>
      </c>
      <c r="M3626" s="20" t="s">
        <v>1566</v>
      </c>
      <c r="N3626" s="20"/>
      <c r="O3626" s="20"/>
      <c r="P3626" s="20" t="s">
        <v>18159</v>
      </c>
      <c r="Q3626" s="20" t="s">
        <v>2051</v>
      </c>
      <c r="R3626" s="2" t="s">
        <v>2067</v>
      </c>
      <c r="S3626" s="2" t="s">
        <v>6528</v>
      </c>
      <c r="T3626" s="2" t="s">
        <v>113</v>
      </c>
      <c r="U3626" s="2"/>
      <c r="V3626" s="2"/>
    </row>
    <row r="3627" spans="1:22" ht="14.25" customHeight="1">
      <c r="A3627" s="20" t="s">
        <v>18160</v>
      </c>
      <c r="B3627" s="20" t="s">
        <v>4177</v>
      </c>
      <c r="C3627" s="20" t="s">
        <v>2595</v>
      </c>
      <c r="D3627" s="20" t="s">
        <v>114</v>
      </c>
      <c r="E3627" s="20" t="s">
        <v>96</v>
      </c>
      <c r="F3627" s="20" t="s">
        <v>1851</v>
      </c>
      <c r="G3627" s="20" t="s">
        <v>2046</v>
      </c>
      <c r="H3627" s="20" t="s">
        <v>18161</v>
      </c>
      <c r="I3627" s="20"/>
      <c r="J3627" s="20"/>
      <c r="K3627" s="20"/>
      <c r="L3627" s="20" t="s">
        <v>18158</v>
      </c>
      <c r="M3627" s="20"/>
      <c r="N3627" s="20"/>
      <c r="O3627" s="20"/>
      <c r="P3627" s="20" t="s">
        <v>18159</v>
      </c>
      <c r="Q3627" s="20" t="s">
        <v>2051</v>
      </c>
      <c r="R3627" s="2"/>
      <c r="S3627" s="16" t="s">
        <v>6563</v>
      </c>
      <c r="T3627" s="2" t="s">
        <v>113</v>
      </c>
      <c r="U3627" s="2"/>
      <c r="V3627" s="2"/>
    </row>
    <row r="3628" spans="1:22" ht="14.25" customHeight="1">
      <c r="A3628" s="20" t="s">
        <v>18162</v>
      </c>
      <c r="B3628" s="20" t="s">
        <v>4129</v>
      </c>
      <c r="C3628" s="20" t="s">
        <v>18163</v>
      </c>
      <c r="D3628" s="20" t="s">
        <v>114</v>
      </c>
      <c r="E3628" s="20" t="s">
        <v>96</v>
      </c>
      <c r="F3628" s="20" t="s">
        <v>17029</v>
      </c>
      <c r="G3628" s="20" t="s">
        <v>2046</v>
      </c>
      <c r="H3628" s="20" t="s">
        <v>18164</v>
      </c>
      <c r="I3628" s="20" t="s">
        <v>18165</v>
      </c>
      <c r="J3628" s="20"/>
      <c r="K3628" s="20"/>
      <c r="L3628" s="20" t="s">
        <v>18158</v>
      </c>
      <c r="M3628" s="20" t="s">
        <v>59</v>
      </c>
      <c r="N3628" s="20"/>
      <c r="O3628" s="20"/>
      <c r="P3628" s="20" t="s">
        <v>18159</v>
      </c>
      <c r="Q3628" s="20" t="s">
        <v>2051</v>
      </c>
      <c r="R3628" s="2"/>
      <c r="S3628" s="2" t="s">
        <v>6528</v>
      </c>
      <c r="T3628" s="2" t="s">
        <v>113</v>
      </c>
      <c r="U3628" s="2"/>
      <c r="V3628" s="2"/>
    </row>
    <row r="3629" spans="1:22" ht="14.25" customHeight="1">
      <c r="A3629" s="20" t="s">
        <v>18166</v>
      </c>
      <c r="B3629" s="20" t="s">
        <v>6043</v>
      </c>
      <c r="C3629" s="20" t="s">
        <v>18167</v>
      </c>
      <c r="D3629" s="20" t="s">
        <v>114</v>
      </c>
      <c r="E3629" s="20" t="s">
        <v>96</v>
      </c>
      <c r="F3629" s="20" t="s">
        <v>17166</v>
      </c>
      <c r="G3629" s="20" t="s">
        <v>2046</v>
      </c>
      <c r="H3629" s="20" t="s">
        <v>18168</v>
      </c>
      <c r="I3629" s="20"/>
      <c r="J3629" s="20"/>
      <c r="K3629" s="20"/>
      <c r="L3629" s="20" t="s">
        <v>18158</v>
      </c>
      <c r="M3629" s="20" t="s">
        <v>1566</v>
      </c>
      <c r="N3629" s="20"/>
      <c r="O3629" s="20"/>
      <c r="P3629" s="20" t="s">
        <v>18159</v>
      </c>
      <c r="Q3629" s="20" t="s">
        <v>2051</v>
      </c>
      <c r="R3629" s="2" t="s">
        <v>2067</v>
      </c>
      <c r="S3629" s="2" t="s">
        <v>6528</v>
      </c>
      <c r="T3629" s="2" t="s">
        <v>113</v>
      </c>
      <c r="U3629" s="2"/>
      <c r="V3629" s="2"/>
    </row>
    <row r="3630" spans="1:22" ht="14.25" customHeight="1">
      <c r="A3630" s="20" t="s">
        <v>18169</v>
      </c>
      <c r="B3630" s="20" t="s">
        <v>18170</v>
      </c>
      <c r="C3630" s="20" t="s">
        <v>8052</v>
      </c>
      <c r="D3630" s="20" t="s">
        <v>114</v>
      </c>
      <c r="E3630" s="20" t="s">
        <v>96</v>
      </c>
      <c r="F3630" s="20" t="s">
        <v>18171</v>
      </c>
      <c r="G3630" s="20" t="s">
        <v>2046</v>
      </c>
      <c r="H3630" s="20" t="s">
        <v>18172</v>
      </c>
      <c r="I3630" s="20"/>
      <c r="J3630" s="20"/>
      <c r="K3630" s="20"/>
      <c r="L3630" s="20" t="s">
        <v>18158</v>
      </c>
      <c r="M3630" s="20" t="s">
        <v>1566</v>
      </c>
      <c r="N3630" s="20"/>
      <c r="O3630" s="20"/>
      <c r="P3630" s="20" t="s">
        <v>18159</v>
      </c>
      <c r="Q3630" s="20" t="s">
        <v>2051</v>
      </c>
      <c r="R3630" s="2" t="s">
        <v>2067</v>
      </c>
      <c r="S3630" s="2" t="s">
        <v>6528</v>
      </c>
      <c r="T3630" s="2" t="s">
        <v>113</v>
      </c>
      <c r="U3630" s="2"/>
      <c r="V3630" s="2"/>
    </row>
    <row r="3631" spans="1:22" ht="14.25" customHeight="1">
      <c r="A3631" s="20" t="s">
        <v>18173</v>
      </c>
      <c r="B3631" s="20" t="s">
        <v>18174</v>
      </c>
      <c r="C3631" s="20" t="s">
        <v>18175</v>
      </c>
      <c r="D3631" s="20" t="s">
        <v>114</v>
      </c>
      <c r="E3631" s="20" t="s">
        <v>96</v>
      </c>
      <c r="F3631" s="20" t="s">
        <v>15021</v>
      </c>
      <c r="G3631" s="20" t="s">
        <v>2046</v>
      </c>
      <c r="H3631" s="20" t="s">
        <v>18176</v>
      </c>
      <c r="I3631" s="20"/>
      <c r="J3631" s="20"/>
      <c r="K3631" s="20"/>
      <c r="L3631" s="20" t="s">
        <v>18158</v>
      </c>
      <c r="M3631" s="20" t="s">
        <v>1566</v>
      </c>
      <c r="N3631" s="20"/>
      <c r="O3631" s="20"/>
      <c r="P3631" s="20" t="s">
        <v>18159</v>
      </c>
      <c r="Q3631" s="20" t="s">
        <v>2051</v>
      </c>
      <c r="R3631" s="2" t="s">
        <v>2067</v>
      </c>
      <c r="S3631" s="2" t="s">
        <v>6528</v>
      </c>
      <c r="T3631" s="2" t="s">
        <v>113</v>
      </c>
      <c r="U3631" s="2"/>
      <c r="V3631" s="2"/>
    </row>
    <row r="3632" spans="1:22" ht="14.25" customHeight="1">
      <c r="A3632" s="20" t="s">
        <v>18177</v>
      </c>
      <c r="B3632" s="20" t="s">
        <v>12750</v>
      </c>
      <c r="C3632" s="20" t="s">
        <v>18178</v>
      </c>
      <c r="D3632" s="20" t="s">
        <v>114</v>
      </c>
      <c r="E3632" s="20" t="s">
        <v>96</v>
      </c>
      <c r="F3632" s="20" t="s">
        <v>15152</v>
      </c>
      <c r="G3632" s="20" t="s">
        <v>2046</v>
      </c>
      <c r="H3632" s="20" t="s">
        <v>18179</v>
      </c>
      <c r="I3632" s="20" t="s">
        <v>18180</v>
      </c>
      <c r="J3632" s="20" t="s">
        <v>18181</v>
      </c>
      <c r="K3632" s="20"/>
      <c r="L3632" s="20" t="s">
        <v>18158</v>
      </c>
      <c r="M3632" s="20" t="s">
        <v>59</v>
      </c>
      <c r="N3632" s="20"/>
      <c r="O3632" s="20"/>
      <c r="P3632" s="20" t="s">
        <v>18159</v>
      </c>
      <c r="Q3632" s="20" t="s">
        <v>2051</v>
      </c>
      <c r="R3632" s="2"/>
      <c r="S3632" s="2" t="s">
        <v>6528</v>
      </c>
      <c r="T3632" s="2" t="s">
        <v>113</v>
      </c>
      <c r="U3632" s="2"/>
      <c r="V3632" s="2"/>
    </row>
    <row r="3633" spans="1:22" ht="14.25" customHeight="1">
      <c r="A3633" s="20" t="s">
        <v>18182</v>
      </c>
      <c r="B3633" s="20" t="s">
        <v>2515</v>
      </c>
      <c r="C3633" s="20" t="s">
        <v>2459</v>
      </c>
      <c r="D3633" s="20" t="s">
        <v>114</v>
      </c>
      <c r="E3633" s="20" t="s">
        <v>96</v>
      </c>
      <c r="F3633" s="20" t="s">
        <v>1679</v>
      </c>
      <c r="G3633" s="20" t="s">
        <v>2046</v>
      </c>
      <c r="H3633" s="20" t="s">
        <v>18183</v>
      </c>
      <c r="I3633" s="20"/>
      <c r="J3633" s="20"/>
      <c r="K3633" s="20"/>
      <c r="L3633" s="20" t="s">
        <v>18158</v>
      </c>
      <c r="M3633" s="20"/>
      <c r="N3633" s="20"/>
      <c r="O3633" s="20"/>
      <c r="P3633" s="20" t="s">
        <v>18159</v>
      </c>
      <c r="Q3633" s="20" t="s">
        <v>2051</v>
      </c>
      <c r="R3633" s="2"/>
      <c r="S3633" s="16" t="s">
        <v>6563</v>
      </c>
      <c r="T3633" s="2" t="s">
        <v>113</v>
      </c>
      <c r="U3633" s="2"/>
      <c r="V3633" s="2"/>
    </row>
    <row r="3634" spans="1:22" ht="14.25" customHeight="1">
      <c r="A3634" s="20" t="s">
        <v>18184</v>
      </c>
      <c r="B3634" s="20" t="s">
        <v>2896</v>
      </c>
      <c r="C3634" s="20" t="s">
        <v>18185</v>
      </c>
      <c r="D3634" s="20" t="s">
        <v>146</v>
      </c>
      <c r="E3634" s="20" t="s">
        <v>96</v>
      </c>
      <c r="F3634" s="20" t="s">
        <v>7558</v>
      </c>
      <c r="G3634" s="20" t="s">
        <v>2046</v>
      </c>
      <c r="H3634" s="20" t="s">
        <v>18186</v>
      </c>
      <c r="I3634" s="20"/>
      <c r="J3634" s="20"/>
      <c r="K3634" s="20" t="s">
        <v>8982</v>
      </c>
      <c r="L3634" s="20" t="s">
        <v>8983</v>
      </c>
      <c r="M3634" s="20" t="s">
        <v>1566</v>
      </c>
      <c r="N3634" s="20"/>
      <c r="O3634" s="20"/>
      <c r="P3634" s="20" t="s">
        <v>18187</v>
      </c>
      <c r="Q3634" s="20" t="s">
        <v>2051</v>
      </c>
      <c r="R3634" s="2" t="s">
        <v>2067</v>
      </c>
      <c r="S3634" s="2" t="s">
        <v>6528</v>
      </c>
      <c r="T3634" s="2" t="s">
        <v>145</v>
      </c>
      <c r="U3634" s="2"/>
      <c r="V3634" s="2"/>
    </row>
    <row r="3635" spans="1:22" ht="14.25" customHeight="1">
      <c r="A3635" s="20" t="s">
        <v>18188</v>
      </c>
      <c r="B3635" s="20" t="s">
        <v>4235</v>
      </c>
      <c r="C3635" s="20" t="s">
        <v>2701</v>
      </c>
      <c r="D3635" s="20" t="s">
        <v>146</v>
      </c>
      <c r="E3635" s="20" t="s">
        <v>96</v>
      </c>
      <c r="F3635" s="20" t="s">
        <v>18189</v>
      </c>
      <c r="G3635" s="20" t="s">
        <v>2046</v>
      </c>
      <c r="H3635" s="20" t="s">
        <v>18190</v>
      </c>
      <c r="I3635" s="20"/>
      <c r="J3635" s="20"/>
      <c r="K3635" s="20" t="s">
        <v>8982</v>
      </c>
      <c r="L3635" s="20" t="s">
        <v>8983</v>
      </c>
      <c r="M3635" s="20" t="s">
        <v>1566</v>
      </c>
      <c r="N3635" s="20"/>
      <c r="O3635" s="20"/>
      <c r="P3635" s="20" t="s">
        <v>18187</v>
      </c>
      <c r="Q3635" s="20" t="s">
        <v>2051</v>
      </c>
      <c r="R3635" s="2" t="s">
        <v>2067</v>
      </c>
      <c r="S3635" s="2" t="s">
        <v>6528</v>
      </c>
      <c r="T3635" s="2" t="s">
        <v>145</v>
      </c>
      <c r="U3635" s="2"/>
      <c r="V3635" s="2"/>
    </row>
    <row r="3636" spans="1:22" ht="14.25" customHeight="1">
      <c r="A3636" s="20" t="s">
        <v>18191</v>
      </c>
      <c r="B3636" s="20" t="s">
        <v>3057</v>
      </c>
      <c r="C3636" s="20" t="s">
        <v>18192</v>
      </c>
      <c r="D3636" s="20" t="s">
        <v>146</v>
      </c>
      <c r="E3636" s="20" t="s">
        <v>96</v>
      </c>
      <c r="F3636" s="20" t="s">
        <v>18193</v>
      </c>
      <c r="G3636" s="20" t="s">
        <v>2046</v>
      </c>
      <c r="H3636" s="20" t="s">
        <v>18194</v>
      </c>
      <c r="I3636" s="20"/>
      <c r="J3636" s="20"/>
      <c r="K3636" s="20" t="s">
        <v>8982</v>
      </c>
      <c r="L3636" s="20" t="s">
        <v>8983</v>
      </c>
      <c r="M3636" s="20" t="s">
        <v>1566</v>
      </c>
      <c r="N3636" s="20"/>
      <c r="O3636" s="20"/>
      <c r="P3636" s="20" t="s">
        <v>18187</v>
      </c>
      <c r="Q3636" s="20" t="s">
        <v>2051</v>
      </c>
      <c r="R3636" s="2" t="s">
        <v>2067</v>
      </c>
      <c r="S3636" s="2" t="s">
        <v>6528</v>
      </c>
      <c r="T3636" s="2" t="s">
        <v>145</v>
      </c>
      <c r="U3636" s="2"/>
      <c r="V3636" s="2"/>
    </row>
    <row r="3637" spans="1:22" ht="14.25" customHeight="1">
      <c r="A3637" s="20" t="s">
        <v>18195</v>
      </c>
      <c r="B3637" s="20" t="s">
        <v>2515</v>
      </c>
      <c r="C3637" s="20" t="s">
        <v>18196</v>
      </c>
      <c r="D3637" s="20" t="s">
        <v>146</v>
      </c>
      <c r="E3637" s="20" t="s">
        <v>96</v>
      </c>
      <c r="F3637" s="20" t="s">
        <v>18088</v>
      </c>
      <c r="G3637" s="20" t="s">
        <v>2046</v>
      </c>
      <c r="H3637" s="20" t="s">
        <v>18197</v>
      </c>
      <c r="I3637" s="20"/>
      <c r="J3637" s="20"/>
      <c r="K3637" s="20" t="s">
        <v>8982</v>
      </c>
      <c r="L3637" s="20" t="s">
        <v>8983</v>
      </c>
      <c r="M3637" s="20" t="s">
        <v>1566</v>
      </c>
      <c r="N3637" s="20"/>
      <c r="O3637" s="20"/>
      <c r="P3637" s="20" t="s">
        <v>18187</v>
      </c>
      <c r="Q3637" s="20" t="s">
        <v>2051</v>
      </c>
      <c r="R3637" s="2" t="s">
        <v>2067</v>
      </c>
      <c r="S3637" s="2" t="s">
        <v>6528</v>
      </c>
      <c r="T3637" s="2" t="s">
        <v>145</v>
      </c>
      <c r="U3637" s="2"/>
      <c r="V3637" s="2"/>
    </row>
    <row r="3638" spans="1:22" ht="14.25" customHeight="1">
      <c r="A3638" s="20" t="s">
        <v>18198</v>
      </c>
      <c r="B3638" s="20" t="s">
        <v>4504</v>
      </c>
      <c r="C3638" s="20" t="s">
        <v>3977</v>
      </c>
      <c r="D3638" s="20" t="s">
        <v>146</v>
      </c>
      <c r="E3638" s="20" t="s">
        <v>96</v>
      </c>
      <c r="F3638" s="20" t="s">
        <v>1771</v>
      </c>
      <c r="G3638" s="20" t="s">
        <v>2046</v>
      </c>
      <c r="H3638" s="20" t="s">
        <v>18199</v>
      </c>
      <c r="I3638" s="20"/>
      <c r="J3638" s="20"/>
      <c r="K3638" s="20" t="s">
        <v>8982</v>
      </c>
      <c r="L3638" s="20" t="s">
        <v>8983</v>
      </c>
      <c r="M3638" s="20"/>
      <c r="N3638" s="20"/>
      <c r="O3638" s="20"/>
      <c r="P3638" s="20" t="s">
        <v>18187</v>
      </c>
      <c r="Q3638" s="20" t="s">
        <v>2051</v>
      </c>
      <c r="R3638" s="2"/>
      <c r="S3638" s="16" t="s">
        <v>6563</v>
      </c>
      <c r="T3638" s="2" t="s">
        <v>145</v>
      </c>
      <c r="U3638" s="2"/>
      <c r="V3638" s="2"/>
    </row>
    <row r="3639" spans="1:22" ht="14.25" customHeight="1">
      <c r="A3639" s="20" t="s">
        <v>18200</v>
      </c>
      <c r="B3639" s="20" t="s">
        <v>4647</v>
      </c>
      <c r="C3639" s="20" t="s">
        <v>14926</v>
      </c>
      <c r="D3639" s="20" t="s">
        <v>146</v>
      </c>
      <c r="E3639" s="20" t="s">
        <v>96</v>
      </c>
      <c r="F3639" s="20" t="s">
        <v>18201</v>
      </c>
      <c r="G3639" s="20" t="s">
        <v>2046</v>
      </c>
      <c r="H3639" s="20" t="s">
        <v>18202</v>
      </c>
      <c r="I3639" s="20"/>
      <c r="J3639" s="20"/>
      <c r="K3639" s="20" t="s">
        <v>8982</v>
      </c>
      <c r="L3639" s="20" t="s">
        <v>8983</v>
      </c>
      <c r="M3639" s="20" t="s">
        <v>59</v>
      </c>
      <c r="N3639" s="20"/>
      <c r="O3639" s="20"/>
      <c r="P3639" s="20" t="s">
        <v>18187</v>
      </c>
      <c r="Q3639" s="20" t="s">
        <v>2051</v>
      </c>
      <c r="R3639" s="2"/>
      <c r="S3639" s="2" t="s">
        <v>6528</v>
      </c>
      <c r="T3639" s="2" t="s">
        <v>145</v>
      </c>
      <c r="U3639" s="2"/>
      <c r="V3639" s="2"/>
    </row>
    <row r="3640" spans="1:22" ht="14.25" customHeight="1">
      <c r="A3640" s="20" t="s">
        <v>18203</v>
      </c>
      <c r="B3640" s="20" t="s">
        <v>6120</v>
      </c>
      <c r="C3640" s="20" t="s">
        <v>10035</v>
      </c>
      <c r="D3640" s="20" t="s">
        <v>146</v>
      </c>
      <c r="E3640" s="20" t="s">
        <v>96</v>
      </c>
      <c r="F3640" s="20" t="s">
        <v>18204</v>
      </c>
      <c r="G3640" s="20" t="s">
        <v>2046</v>
      </c>
      <c r="H3640" s="20" t="s">
        <v>18205</v>
      </c>
      <c r="I3640" s="20"/>
      <c r="J3640" s="20"/>
      <c r="K3640" s="20" t="s">
        <v>8982</v>
      </c>
      <c r="L3640" s="20" t="s">
        <v>8983</v>
      </c>
      <c r="M3640" s="20" t="s">
        <v>1566</v>
      </c>
      <c r="N3640" s="20"/>
      <c r="O3640" s="20"/>
      <c r="P3640" s="20" t="s">
        <v>18187</v>
      </c>
      <c r="Q3640" s="20" t="s">
        <v>2051</v>
      </c>
      <c r="R3640" s="2" t="s">
        <v>2067</v>
      </c>
      <c r="S3640" s="2" t="s">
        <v>6528</v>
      </c>
      <c r="T3640" s="2" t="s">
        <v>145</v>
      </c>
      <c r="U3640" s="2"/>
      <c r="V3640" s="2"/>
    </row>
    <row r="3641" spans="1:22" ht="14.25" customHeight="1">
      <c r="A3641" s="20" t="s">
        <v>18206</v>
      </c>
      <c r="B3641" s="20" t="s">
        <v>4386</v>
      </c>
      <c r="C3641" s="20" t="s">
        <v>18207</v>
      </c>
      <c r="D3641" s="20" t="s">
        <v>146</v>
      </c>
      <c r="E3641" s="20" t="s">
        <v>96</v>
      </c>
      <c r="F3641" s="20" t="s">
        <v>18208</v>
      </c>
      <c r="G3641" s="20" t="s">
        <v>2046</v>
      </c>
      <c r="H3641" s="20" t="s">
        <v>18209</v>
      </c>
      <c r="I3641" s="20"/>
      <c r="J3641" s="20"/>
      <c r="K3641" s="20" t="s">
        <v>8982</v>
      </c>
      <c r="L3641" s="20" t="s">
        <v>8983</v>
      </c>
      <c r="M3641" s="20" t="s">
        <v>1566</v>
      </c>
      <c r="N3641" s="20"/>
      <c r="O3641" s="20"/>
      <c r="P3641" s="20" t="s">
        <v>18187</v>
      </c>
      <c r="Q3641" s="20" t="s">
        <v>2051</v>
      </c>
      <c r="R3641" s="2" t="s">
        <v>2067</v>
      </c>
      <c r="S3641" s="2" t="s">
        <v>6528</v>
      </c>
      <c r="T3641" s="2" t="s">
        <v>145</v>
      </c>
      <c r="U3641" s="2"/>
      <c r="V3641" s="2"/>
    </row>
    <row r="3642" spans="1:22" ht="14.25" customHeight="1">
      <c r="A3642" s="20" t="s">
        <v>18210</v>
      </c>
      <c r="B3642" s="20" t="s">
        <v>3864</v>
      </c>
      <c r="C3642" s="20" t="s">
        <v>18211</v>
      </c>
      <c r="D3642" s="20" t="s">
        <v>146</v>
      </c>
      <c r="E3642" s="20" t="s">
        <v>96</v>
      </c>
      <c r="F3642" s="20" t="s">
        <v>18212</v>
      </c>
      <c r="G3642" s="20" t="s">
        <v>2046</v>
      </c>
      <c r="H3642" s="20" t="s">
        <v>18213</v>
      </c>
      <c r="I3642" s="20"/>
      <c r="J3642" s="20"/>
      <c r="K3642" s="20" t="s">
        <v>8982</v>
      </c>
      <c r="L3642" s="20" t="s">
        <v>8983</v>
      </c>
      <c r="M3642" s="20" t="s">
        <v>1566</v>
      </c>
      <c r="N3642" s="20"/>
      <c r="O3642" s="20"/>
      <c r="P3642" s="20" t="s">
        <v>18187</v>
      </c>
      <c r="Q3642" s="20" t="s">
        <v>2051</v>
      </c>
      <c r="R3642" s="2" t="s">
        <v>2067</v>
      </c>
      <c r="S3642" s="2" t="s">
        <v>6528</v>
      </c>
      <c r="T3642" s="2" t="s">
        <v>145</v>
      </c>
      <c r="U3642" s="2"/>
      <c r="V3642" s="2"/>
    </row>
    <row r="3643" spans="1:22" ht="14.25" customHeight="1">
      <c r="A3643" s="20" t="s">
        <v>18214</v>
      </c>
      <c r="B3643" s="20" t="s">
        <v>9660</v>
      </c>
      <c r="C3643" s="20" t="s">
        <v>18215</v>
      </c>
      <c r="D3643" s="20" t="s">
        <v>146</v>
      </c>
      <c r="E3643" s="20" t="s">
        <v>96</v>
      </c>
      <c r="F3643" s="20" t="s">
        <v>18216</v>
      </c>
      <c r="G3643" s="20" t="s">
        <v>2046</v>
      </c>
      <c r="H3643" s="20" t="s">
        <v>18217</v>
      </c>
      <c r="I3643" s="20"/>
      <c r="J3643" s="20"/>
      <c r="K3643" s="20" t="s">
        <v>8982</v>
      </c>
      <c r="L3643" s="20" t="s">
        <v>8983</v>
      </c>
      <c r="M3643" s="20" t="s">
        <v>6585</v>
      </c>
      <c r="N3643" s="20"/>
      <c r="O3643" s="20"/>
      <c r="P3643" s="20" t="s">
        <v>18187</v>
      </c>
      <c r="Q3643" s="20" t="s">
        <v>2051</v>
      </c>
      <c r="R3643" s="2"/>
      <c r="S3643" s="16" t="s">
        <v>6586</v>
      </c>
      <c r="T3643" s="2" t="s">
        <v>145</v>
      </c>
      <c r="U3643" s="2"/>
      <c r="V3643" s="2"/>
    </row>
    <row r="3644" spans="1:22" ht="14.25" customHeight="1">
      <c r="A3644" s="20" t="s">
        <v>18218</v>
      </c>
      <c r="B3644" s="20" t="s">
        <v>6066</v>
      </c>
      <c r="C3644" s="20" t="s">
        <v>15040</v>
      </c>
      <c r="D3644" s="20" t="s">
        <v>146</v>
      </c>
      <c r="E3644" s="20" t="s">
        <v>96</v>
      </c>
      <c r="F3644" s="20" t="s">
        <v>18219</v>
      </c>
      <c r="G3644" s="20" t="s">
        <v>2046</v>
      </c>
      <c r="H3644" s="20" t="s">
        <v>18220</v>
      </c>
      <c r="I3644" s="20"/>
      <c r="J3644" s="20"/>
      <c r="K3644" s="20" t="s">
        <v>8982</v>
      </c>
      <c r="L3644" s="20" t="s">
        <v>8983</v>
      </c>
      <c r="M3644" s="20" t="s">
        <v>1566</v>
      </c>
      <c r="N3644" s="20"/>
      <c r="O3644" s="20"/>
      <c r="P3644" s="20" t="s">
        <v>18187</v>
      </c>
      <c r="Q3644" s="20" t="s">
        <v>2051</v>
      </c>
      <c r="R3644" s="2" t="s">
        <v>2067</v>
      </c>
      <c r="S3644" s="2" t="s">
        <v>6528</v>
      </c>
      <c r="T3644" s="2" t="s">
        <v>145</v>
      </c>
      <c r="U3644" s="2"/>
      <c r="V3644" s="2"/>
    </row>
    <row r="3645" spans="1:22" ht="14.25" customHeight="1">
      <c r="A3645" s="20" t="s">
        <v>18221</v>
      </c>
      <c r="B3645" s="20" t="s">
        <v>3221</v>
      </c>
      <c r="C3645" s="20" t="s">
        <v>18222</v>
      </c>
      <c r="D3645" s="20" t="s">
        <v>146</v>
      </c>
      <c r="E3645" s="20" t="s">
        <v>96</v>
      </c>
      <c r="F3645" s="20" t="s">
        <v>15874</v>
      </c>
      <c r="G3645" s="20" t="s">
        <v>2046</v>
      </c>
      <c r="H3645" s="20" t="s">
        <v>18223</v>
      </c>
      <c r="I3645" s="20"/>
      <c r="J3645" s="20"/>
      <c r="K3645" s="20" t="s">
        <v>8982</v>
      </c>
      <c r="L3645" s="20" t="s">
        <v>8983</v>
      </c>
      <c r="M3645" s="20" t="s">
        <v>1566</v>
      </c>
      <c r="N3645" s="20"/>
      <c r="O3645" s="20"/>
      <c r="P3645" s="20" t="s">
        <v>18187</v>
      </c>
      <c r="Q3645" s="20" t="s">
        <v>2051</v>
      </c>
      <c r="R3645" s="2" t="s">
        <v>2052</v>
      </c>
      <c r="S3645" s="2" t="s">
        <v>6528</v>
      </c>
      <c r="T3645" s="2" t="s">
        <v>145</v>
      </c>
      <c r="U3645" s="2"/>
      <c r="V3645" s="2"/>
    </row>
    <row r="3646" spans="1:22" ht="14.25" customHeight="1">
      <c r="A3646" s="20"/>
      <c r="B3646" s="20" t="s">
        <v>2103</v>
      </c>
      <c r="C3646" s="20" t="s">
        <v>18224</v>
      </c>
      <c r="D3646" s="20" t="s">
        <v>146</v>
      </c>
      <c r="E3646" s="20" t="s">
        <v>96</v>
      </c>
      <c r="F3646" s="20" t="s">
        <v>2320</v>
      </c>
      <c r="G3646" s="20" t="s">
        <v>2046</v>
      </c>
      <c r="H3646" s="20" t="s">
        <v>18225</v>
      </c>
      <c r="I3646" s="20"/>
      <c r="J3646" s="20"/>
      <c r="K3646" s="20" t="s">
        <v>8982</v>
      </c>
      <c r="L3646" s="20" t="s">
        <v>8983</v>
      </c>
      <c r="M3646" s="20" t="s">
        <v>59</v>
      </c>
      <c r="N3646" s="20"/>
      <c r="O3646" s="20"/>
      <c r="P3646" s="20" t="s">
        <v>18187</v>
      </c>
      <c r="Q3646" s="20" t="s">
        <v>2051</v>
      </c>
      <c r="R3646" s="2"/>
      <c r="S3646" s="2" t="s">
        <v>6528</v>
      </c>
      <c r="T3646" s="2" t="s">
        <v>145</v>
      </c>
      <c r="U3646" s="2"/>
      <c r="V3646" s="2"/>
    </row>
    <row r="3647" spans="1:22" ht="14.25" customHeight="1">
      <c r="A3647" s="20" t="s">
        <v>18226</v>
      </c>
      <c r="B3647" s="20" t="s">
        <v>2081</v>
      </c>
      <c r="C3647" s="20" t="s">
        <v>18227</v>
      </c>
      <c r="D3647" s="20" t="s">
        <v>146</v>
      </c>
      <c r="E3647" s="20" t="s">
        <v>96</v>
      </c>
      <c r="F3647" s="20" t="s">
        <v>18228</v>
      </c>
      <c r="G3647" s="20" t="s">
        <v>2046</v>
      </c>
      <c r="H3647" s="20" t="s">
        <v>18229</v>
      </c>
      <c r="I3647" s="20"/>
      <c r="J3647" s="20"/>
      <c r="K3647" s="20" t="s">
        <v>8982</v>
      </c>
      <c r="L3647" s="20" t="s">
        <v>8983</v>
      </c>
      <c r="M3647" s="20" t="s">
        <v>1566</v>
      </c>
      <c r="N3647" s="20"/>
      <c r="O3647" s="20"/>
      <c r="P3647" s="20" t="s">
        <v>18187</v>
      </c>
      <c r="Q3647" s="20" t="s">
        <v>2051</v>
      </c>
      <c r="R3647" s="2" t="s">
        <v>2067</v>
      </c>
      <c r="S3647" s="2" t="s">
        <v>6528</v>
      </c>
      <c r="T3647" s="2" t="s">
        <v>145</v>
      </c>
      <c r="U3647" s="2"/>
      <c r="V3647" s="2"/>
    </row>
    <row r="3648" spans="1:22" ht="14.25" customHeight="1">
      <c r="A3648" s="20" t="s">
        <v>18230</v>
      </c>
      <c r="B3648" s="20" t="s">
        <v>6083</v>
      </c>
      <c r="C3648" s="20" t="s">
        <v>9715</v>
      </c>
      <c r="D3648" s="20" t="s">
        <v>146</v>
      </c>
      <c r="E3648" s="20" t="s">
        <v>96</v>
      </c>
      <c r="F3648" s="20" t="s">
        <v>6837</v>
      </c>
      <c r="G3648" s="20" t="s">
        <v>2046</v>
      </c>
      <c r="H3648" s="20" t="s">
        <v>18231</v>
      </c>
      <c r="I3648" s="20"/>
      <c r="J3648" s="20"/>
      <c r="K3648" s="20" t="s">
        <v>8982</v>
      </c>
      <c r="L3648" s="20" t="s">
        <v>8983</v>
      </c>
      <c r="M3648" s="20" t="s">
        <v>6585</v>
      </c>
      <c r="N3648" s="20"/>
      <c r="O3648" s="20"/>
      <c r="P3648" s="20" t="s">
        <v>18187</v>
      </c>
      <c r="Q3648" s="20" t="s">
        <v>2051</v>
      </c>
      <c r="R3648" s="2"/>
      <c r="S3648" s="16" t="s">
        <v>6586</v>
      </c>
      <c r="T3648" s="2" t="s">
        <v>145</v>
      </c>
      <c r="U3648" s="2"/>
      <c r="V3648" s="2"/>
    </row>
    <row r="3649" spans="1:22" ht="14.25" customHeight="1">
      <c r="A3649" s="20" t="s">
        <v>18232</v>
      </c>
      <c r="B3649" s="20" t="s">
        <v>3176</v>
      </c>
      <c r="C3649" s="20" t="s">
        <v>3977</v>
      </c>
      <c r="D3649" s="20" t="s">
        <v>1164</v>
      </c>
      <c r="E3649" s="20" t="s">
        <v>96</v>
      </c>
      <c r="F3649" s="20" t="s">
        <v>1164</v>
      </c>
      <c r="G3649" s="20" t="s">
        <v>2046</v>
      </c>
      <c r="H3649" s="20" t="s">
        <v>18233</v>
      </c>
      <c r="I3649" s="20"/>
      <c r="J3649" s="20"/>
      <c r="K3649" s="20"/>
      <c r="L3649" s="20" t="s">
        <v>18234</v>
      </c>
      <c r="M3649" s="20" t="s">
        <v>1566</v>
      </c>
      <c r="N3649" s="20"/>
      <c r="O3649" s="20"/>
      <c r="P3649" s="20" t="s">
        <v>18235</v>
      </c>
      <c r="Q3649" s="20" t="s">
        <v>2051</v>
      </c>
      <c r="R3649" s="2" t="s">
        <v>3993</v>
      </c>
      <c r="S3649" s="2" t="s">
        <v>6528</v>
      </c>
      <c r="T3649" s="2" t="s">
        <v>1163</v>
      </c>
      <c r="U3649" s="2"/>
      <c r="V3649" s="2"/>
    </row>
    <row r="3650" spans="1:22" ht="14.25" customHeight="1">
      <c r="A3650" s="20" t="s">
        <v>18236</v>
      </c>
      <c r="B3650" s="20" t="s">
        <v>18237</v>
      </c>
      <c r="C3650" s="20" t="s">
        <v>18238</v>
      </c>
      <c r="D3650" s="20" t="s">
        <v>18239</v>
      </c>
      <c r="E3650" s="20" t="s">
        <v>96</v>
      </c>
      <c r="F3650" s="20" t="s">
        <v>18240</v>
      </c>
      <c r="G3650" s="20" t="s">
        <v>2046</v>
      </c>
      <c r="H3650" s="20" t="s">
        <v>18241</v>
      </c>
      <c r="I3650" s="20"/>
      <c r="J3650" s="20"/>
      <c r="K3650" s="20" t="s">
        <v>18242</v>
      </c>
      <c r="L3650" s="20" t="s">
        <v>18243</v>
      </c>
      <c r="M3650" s="20" t="s">
        <v>1566</v>
      </c>
      <c r="N3650" s="20"/>
      <c r="O3650" s="20"/>
      <c r="P3650" s="20" t="s">
        <v>18235</v>
      </c>
      <c r="Q3650" s="20" t="s">
        <v>2051</v>
      </c>
      <c r="R3650" s="2" t="s">
        <v>2067</v>
      </c>
      <c r="S3650" s="2" t="s">
        <v>6528</v>
      </c>
      <c r="T3650" s="2" t="s">
        <v>209</v>
      </c>
      <c r="U3650" s="2"/>
      <c r="V3650" s="2"/>
    </row>
    <row r="3651" spans="1:22" ht="14.25" customHeight="1">
      <c r="A3651" s="20"/>
      <c r="B3651" s="20" t="s">
        <v>18244</v>
      </c>
      <c r="C3651" s="20" t="s">
        <v>18245</v>
      </c>
      <c r="D3651" s="20" t="s">
        <v>1678</v>
      </c>
      <c r="E3651" s="20" t="s">
        <v>264</v>
      </c>
      <c r="F3651" s="20" t="s">
        <v>18246</v>
      </c>
      <c r="G3651" s="20" t="s">
        <v>18247</v>
      </c>
      <c r="H3651" s="20" t="s">
        <v>18248</v>
      </c>
      <c r="I3651" s="20"/>
      <c r="J3651" s="20"/>
      <c r="K3651" s="20" t="s">
        <v>18249</v>
      </c>
      <c r="L3651" s="20" t="s">
        <v>18250</v>
      </c>
      <c r="M3651" s="20" t="s">
        <v>59</v>
      </c>
      <c r="N3651" s="20"/>
      <c r="O3651" s="20"/>
      <c r="P3651" s="20" t="s">
        <v>18251</v>
      </c>
      <c r="Q3651" s="20" t="s">
        <v>2051</v>
      </c>
      <c r="R3651" s="2"/>
      <c r="S3651" s="2" t="s">
        <v>6528</v>
      </c>
      <c r="T3651" s="2" t="s">
        <v>18252</v>
      </c>
      <c r="U3651" s="2"/>
      <c r="V3651" s="2"/>
    </row>
    <row r="3652" spans="1:22" ht="14.25" customHeight="1">
      <c r="A3652" s="20" t="s">
        <v>18253</v>
      </c>
      <c r="B3652" s="20" t="s">
        <v>4921</v>
      </c>
      <c r="C3652" s="20" t="s">
        <v>18254</v>
      </c>
      <c r="D3652" s="20" t="s">
        <v>1678</v>
      </c>
      <c r="E3652" s="20" t="s">
        <v>264</v>
      </c>
      <c r="F3652" s="20" t="s">
        <v>18255</v>
      </c>
      <c r="G3652" s="20" t="s">
        <v>18247</v>
      </c>
      <c r="H3652" s="20" t="s">
        <v>18256</v>
      </c>
      <c r="I3652" s="20"/>
      <c r="J3652" s="20"/>
      <c r="K3652" s="20"/>
      <c r="L3652" s="20" t="s">
        <v>18250</v>
      </c>
      <c r="M3652" s="20" t="s">
        <v>1566</v>
      </c>
      <c r="N3652" s="20"/>
      <c r="O3652" s="20"/>
      <c r="P3652" s="20" t="s">
        <v>18251</v>
      </c>
      <c r="Q3652" s="20" t="s">
        <v>2051</v>
      </c>
      <c r="R3652" s="2" t="s">
        <v>2067</v>
      </c>
      <c r="S3652" s="2" t="s">
        <v>6528</v>
      </c>
      <c r="T3652" s="2" t="s">
        <v>18252</v>
      </c>
      <c r="U3652" s="2"/>
      <c r="V3652" s="2"/>
    </row>
    <row r="3653" spans="1:22" ht="14.25" customHeight="1">
      <c r="A3653" s="20" t="s">
        <v>18257</v>
      </c>
      <c r="B3653" s="20" t="s">
        <v>9983</v>
      </c>
      <c r="C3653" s="20" t="s">
        <v>18258</v>
      </c>
      <c r="D3653" s="20" t="s">
        <v>1678</v>
      </c>
      <c r="E3653" s="20" t="s">
        <v>264</v>
      </c>
      <c r="F3653" s="20" t="s">
        <v>18259</v>
      </c>
      <c r="G3653" s="20" t="s">
        <v>18247</v>
      </c>
      <c r="H3653" s="20" t="s">
        <v>18260</v>
      </c>
      <c r="I3653" s="20" t="s">
        <v>18261</v>
      </c>
      <c r="J3653" s="20"/>
      <c r="K3653" s="20"/>
      <c r="L3653" s="20" t="s">
        <v>18250</v>
      </c>
      <c r="M3653" s="20" t="s">
        <v>1566</v>
      </c>
      <c r="N3653" s="20"/>
      <c r="O3653" s="20"/>
      <c r="P3653" s="20" t="s">
        <v>18251</v>
      </c>
      <c r="Q3653" s="20" t="s">
        <v>2051</v>
      </c>
      <c r="R3653" s="2" t="s">
        <v>2067</v>
      </c>
      <c r="S3653" s="2" t="s">
        <v>6528</v>
      </c>
      <c r="T3653" s="2" t="s">
        <v>18252</v>
      </c>
      <c r="U3653" s="2"/>
      <c r="V3653" s="2"/>
    </row>
    <row r="3654" spans="1:22" ht="14.25" customHeight="1">
      <c r="A3654" s="20" t="s">
        <v>18262</v>
      </c>
      <c r="B3654" s="20" t="s">
        <v>18263</v>
      </c>
      <c r="C3654" s="20" t="s">
        <v>18264</v>
      </c>
      <c r="D3654" s="20" t="s">
        <v>1678</v>
      </c>
      <c r="E3654" s="20" t="s">
        <v>264</v>
      </c>
      <c r="F3654" s="20" t="s">
        <v>18265</v>
      </c>
      <c r="G3654" s="20" t="s">
        <v>18247</v>
      </c>
      <c r="H3654" s="20" t="s">
        <v>18266</v>
      </c>
      <c r="I3654" s="20"/>
      <c r="J3654" s="20" t="s">
        <v>18267</v>
      </c>
      <c r="K3654" s="20"/>
      <c r="L3654" s="20" t="s">
        <v>18250</v>
      </c>
      <c r="M3654" s="20" t="s">
        <v>1566</v>
      </c>
      <c r="N3654" s="20"/>
      <c r="O3654" s="20"/>
      <c r="P3654" s="20" t="s">
        <v>18251</v>
      </c>
      <c r="Q3654" s="20" t="s">
        <v>2051</v>
      </c>
      <c r="R3654" s="2" t="s">
        <v>2067</v>
      </c>
      <c r="S3654" s="2" t="s">
        <v>6528</v>
      </c>
      <c r="T3654" s="2" t="s">
        <v>18252</v>
      </c>
      <c r="U3654" s="2"/>
      <c r="V3654" s="2"/>
    </row>
    <row r="3655" spans="1:22" ht="14.25" customHeight="1">
      <c r="A3655" s="20" t="s">
        <v>18268</v>
      </c>
      <c r="B3655" s="20" t="s">
        <v>18269</v>
      </c>
      <c r="C3655" s="20" t="s">
        <v>18270</v>
      </c>
      <c r="D3655" s="20" t="s">
        <v>1678</v>
      </c>
      <c r="E3655" s="20" t="s">
        <v>264</v>
      </c>
      <c r="F3655" s="20" t="s">
        <v>18271</v>
      </c>
      <c r="G3655" s="20" t="s">
        <v>18247</v>
      </c>
      <c r="H3655" s="20" t="s">
        <v>18272</v>
      </c>
      <c r="I3655" s="20"/>
      <c r="J3655" s="20" t="s">
        <v>18273</v>
      </c>
      <c r="K3655" s="20"/>
      <c r="L3655" s="20" t="s">
        <v>18250</v>
      </c>
      <c r="M3655" s="20" t="s">
        <v>1566</v>
      </c>
      <c r="N3655" s="20"/>
      <c r="O3655" s="20"/>
      <c r="P3655" s="20" t="s">
        <v>18251</v>
      </c>
      <c r="Q3655" s="20" t="s">
        <v>2051</v>
      </c>
      <c r="R3655" s="2" t="s">
        <v>2052</v>
      </c>
      <c r="S3655" s="2" t="s">
        <v>6528</v>
      </c>
      <c r="T3655" s="2" t="s">
        <v>18252</v>
      </c>
      <c r="U3655" s="2"/>
      <c r="V3655" s="2"/>
    </row>
    <row r="3656" spans="1:22" ht="14.25" customHeight="1">
      <c r="A3656" s="20" t="s">
        <v>18274</v>
      </c>
      <c r="B3656" s="20" t="s">
        <v>18275</v>
      </c>
      <c r="C3656" s="20" t="s">
        <v>18276</v>
      </c>
      <c r="D3656" s="20" t="s">
        <v>1678</v>
      </c>
      <c r="E3656" s="20" t="s">
        <v>264</v>
      </c>
      <c r="F3656" s="20" t="s">
        <v>18277</v>
      </c>
      <c r="G3656" s="20" t="s">
        <v>18247</v>
      </c>
      <c r="H3656" s="20" t="s">
        <v>18278</v>
      </c>
      <c r="I3656" s="20"/>
      <c r="J3656" s="20"/>
      <c r="K3656" s="20"/>
      <c r="L3656" s="20" t="s">
        <v>18250</v>
      </c>
      <c r="M3656" s="20" t="s">
        <v>1566</v>
      </c>
      <c r="N3656" s="20"/>
      <c r="O3656" s="20"/>
      <c r="P3656" s="20" t="s">
        <v>18251</v>
      </c>
      <c r="Q3656" s="20" t="s">
        <v>2051</v>
      </c>
      <c r="R3656" s="2" t="s">
        <v>2067</v>
      </c>
      <c r="S3656" s="2" t="s">
        <v>6528</v>
      </c>
      <c r="T3656" s="2" t="s">
        <v>18252</v>
      </c>
      <c r="U3656" s="2"/>
      <c r="V3656" s="2"/>
    </row>
    <row r="3657" spans="1:22" ht="14.25" customHeight="1">
      <c r="A3657" s="20" t="s">
        <v>18279</v>
      </c>
      <c r="B3657" s="20" t="s">
        <v>18280</v>
      </c>
      <c r="C3657" s="20" t="s">
        <v>18281</v>
      </c>
      <c r="D3657" s="20" t="s">
        <v>1678</v>
      </c>
      <c r="E3657" s="20" t="s">
        <v>264</v>
      </c>
      <c r="F3657" s="20" t="s">
        <v>18282</v>
      </c>
      <c r="G3657" s="20" t="s">
        <v>18247</v>
      </c>
      <c r="H3657" s="20" t="s">
        <v>18283</v>
      </c>
      <c r="I3657" s="20"/>
      <c r="J3657" s="20"/>
      <c r="K3657" s="20"/>
      <c r="L3657" s="20" t="s">
        <v>18250</v>
      </c>
      <c r="M3657" s="20" t="s">
        <v>60</v>
      </c>
      <c r="N3657" s="20"/>
      <c r="O3657" s="20"/>
      <c r="P3657" s="20" t="s">
        <v>18251</v>
      </c>
      <c r="Q3657" s="20" t="s">
        <v>2051</v>
      </c>
      <c r="R3657" s="2"/>
      <c r="S3657" s="2" t="s">
        <v>6528</v>
      </c>
      <c r="T3657" s="2" t="s">
        <v>18252</v>
      </c>
      <c r="U3657" s="2"/>
      <c r="V3657" s="2"/>
    </row>
    <row r="3658" spans="1:22" ht="14.25" customHeight="1">
      <c r="A3658" s="20" t="s">
        <v>18284</v>
      </c>
      <c r="B3658" s="20" t="s">
        <v>18285</v>
      </c>
      <c r="C3658" s="20" t="s">
        <v>18286</v>
      </c>
      <c r="D3658" s="20" t="s">
        <v>1678</v>
      </c>
      <c r="E3658" s="20" t="s">
        <v>264</v>
      </c>
      <c r="F3658" s="20" t="s">
        <v>18287</v>
      </c>
      <c r="G3658" s="20" t="s">
        <v>18247</v>
      </c>
      <c r="H3658" s="20" t="s">
        <v>18288</v>
      </c>
      <c r="I3658" s="20"/>
      <c r="J3658" s="20" t="s">
        <v>18289</v>
      </c>
      <c r="K3658" s="20"/>
      <c r="L3658" s="20" t="s">
        <v>18250</v>
      </c>
      <c r="M3658" s="20" t="s">
        <v>60</v>
      </c>
      <c r="N3658" s="20"/>
      <c r="O3658" s="20"/>
      <c r="P3658" s="20" t="s">
        <v>18251</v>
      </c>
      <c r="Q3658" s="20" t="s">
        <v>2051</v>
      </c>
      <c r="R3658" s="2"/>
      <c r="S3658" s="2" t="s">
        <v>6528</v>
      </c>
      <c r="T3658" s="2" t="s">
        <v>18252</v>
      </c>
      <c r="U3658" s="2"/>
      <c r="V3658" s="2"/>
    </row>
    <row r="3659" spans="1:22" ht="14.25" customHeight="1">
      <c r="A3659" s="20" t="s">
        <v>18290</v>
      </c>
      <c r="B3659" s="20" t="s">
        <v>18291</v>
      </c>
      <c r="C3659" s="20" t="s">
        <v>18292</v>
      </c>
      <c r="D3659" s="20" t="s">
        <v>1678</v>
      </c>
      <c r="E3659" s="20" t="s">
        <v>264</v>
      </c>
      <c r="F3659" s="20" t="s">
        <v>18293</v>
      </c>
      <c r="G3659" s="20" t="s">
        <v>18247</v>
      </c>
      <c r="H3659" s="20" t="s">
        <v>18294</v>
      </c>
      <c r="I3659" s="20"/>
      <c r="J3659" s="20"/>
      <c r="K3659" s="20"/>
      <c r="L3659" s="20" t="s">
        <v>18250</v>
      </c>
      <c r="M3659" s="20" t="s">
        <v>59</v>
      </c>
      <c r="N3659" s="20"/>
      <c r="O3659" s="20"/>
      <c r="P3659" s="20" t="s">
        <v>18251</v>
      </c>
      <c r="Q3659" s="20" t="s">
        <v>2051</v>
      </c>
      <c r="R3659" s="2"/>
      <c r="S3659" s="2" t="s">
        <v>6528</v>
      </c>
      <c r="T3659" s="2" t="s">
        <v>18252</v>
      </c>
      <c r="U3659" s="2"/>
      <c r="V3659" s="2"/>
    </row>
    <row r="3660" spans="1:22" ht="14.25" customHeight="1">
      <c r="A3660" s="20" t="s">
        <v>18295</v>
      </c>
      <c r="B3660" s="20" t="s">
        <v>18296</v>
      </c>
      <c r="C3660" s="20" t="s">
        <v>18297</v>
      </c>
      <c r="D3660" s="20" t="s">
        <v>1678</v>
      </c>
      <c r="E3660" s="20" t="s">
        <v>264</v>
      </c>
      <c r="F3660" s="20" t="s">
        <v>18298</v>
      </c>
      <c r="G3660" s="20" t="s">
        <v>18247</v>
      </c>
      <c r="H3660" s="20" t="s">
        <v>18299</v>
      </c>
      <c r="I3660" s="20"/>
      <c r="J3660" s="20"/>
      <c r="K3660" s="20"/>
      <c r="L3660" s="20" t="s">
        <v>18250</v>
      </c>
      <c r="M3660" s="20" t="s">
        <v>59</v>
      </c>
      <c r="N3660" s="20"/>
      <c r="O3660" s="20"/>
      <c r="P3660" s="20" t="s">
        <v>18251</v>
      </c>
      <c r="Q3660" s="20" t="s">
        <v>2051</v>
      </c>
      <c r="R3660" s="2"/>
      <c r="S3660" s="2" t="s">
        <v>6528</v>
      </c>
      <c r="T3660" s="2" t="s">
        <v>18252</v>
      </c>
      <c r="U3660" s="2"/>
      <c r="V3660" s="2"/>
    </row>
    <row r="3661" spans="1:22" ht="14.25" customHeight="1">
      <c r="A3661" s="20" t="s">
        <v>18300</v>
      </c>
      <c r="B3661" s="20" t="s">
        <v>3031</v>
      </c>
      <c r="C3661" s="20" t="s">
        <v>18301</v>
      </c>
      <c r="D3661" s="20" t="s">
        <v>1678</v>
      </c>
      <c r="E3661" s="20" t="s">
        <v>264</v>
      </c>
      <c r="F3661" s="20" t="s">
        <v>18302</v>
      </c>
      <c r="G3661" s="20" t="s">
        <v>18247</v>
      </c>
      <c r="H3661" s="20" t="s">
        <v>7452</v>
      </c>
      <c r="I3661" s="20"/>
      <c r="J3661" s="20"/>
      <c r="K3661" s="20"/>
      <c r="L3661" s="20" t="s">
        <v>18250</v>
      </c>
      <c r="M3661" s="20" t="s">
        <v>59</v>
      </c>
      <c r="N3661" s="20"/>
      <c r="O3661" s="20"/>
      <c r="P3661" s="20" t="s">
        <v>18251</v>
      </c>
      <c r="Q3661" s="20" t="s">
        <v>2051</v>
      </c>
      <c r="R3661" s="2"/>
      <c r="S3661" s="2" t="s">
        <v>6528</v>
      </c>
      <c r="T3661" s="2" t="s">
        <v>18252</v>
      </c>
      <c r="U3661" s="2"/>
      <c r="V3661" s="2"/>
    </row>
    <row r="3662" spans="1:22" ht="14.25" customHeight="1">
      <c r="A3662" s="20" t="s">
        <v>18303</v>
      </c>
      <c r="B3662" s="20" t="s">
        <v>18304</v>
      </c>
      <c r="C3662" s="20" t="s">
        <v>18305</v>
      </c>
      <c r="D3662" s="20" t="s">
        <v>1678</v>
      </c>
      <c r="E3662" s="20" t="s">
        <v>264</v>
      </c>
      <c r="F3662" s="20" t="s">
        <v>18306</v>
      </c>
      <c r="G3662" s="20" t="s">
        <v>18247</v>
      </c>
      <c r="H3662" s="20" t="s">
        <v>18307</v>
      </c>
      <c r="I3662" s="20"/>
      <c r="J3662" s="20"/>
      <c r="K3662" s="20"/>
      <c r="L3662" s="20" t="s">
        <v>18250</v>
      </c>
      <c r="M3662" s="20" t="s">
        <v>59</v>
      </c>
      <c r="N3662" s="20"/>
      <c r="O3662" s="20"/>
      <c r="P3662" s="20" t="s">
        <v>18251</v>
      </c>
      <c r="Q3662" s="20" t="s">
        <v>2051</v>
      </c>
      <c r="R3662" s="2"/>
      <c r="S3662" s="2" t="s">
        <v>6528</v>
      </c>
      <c r="T3662" s="2" t="s">
        <v>18252</v>
      </c>
      <c r="U3662" s="2"/>
      <c r="V3662" s="2"/>
    </row>
    <row r="3663" spans="1:22" ht="14.25" customHeight="1">
      <c r="A3663" s="20"/>
      <c r="B3663" s="20" t="s">
        <v>18308</v>
      </c>
      <c r="C3663" s="20" t="s">
        <v>18309</v>
      </c>
      <c r="D3663" s="20" t="s">
        <v>1678</v>
      </c>
      <c r="E3663" s="20" t="s">
        <v>264</v>
      </c>
      <c r="F3663" s="20" t="s">
        <v>18310</v>
      </c>
      <c r="G3663" s="20" t="s">
        <v>18247</v>
      </c>
      <c r="H3663" s="20" t="s">
        <v>18311</v>
      </c>
      <c r="I3663" s="20"/>
      <c r="J3663" s="20"/>
      <c r="K3663" s="20" t="s">
        <v>18312</v>
      </c>
      <c r="L3663" s="20" t="s">
        <v>18250</v>
      </c>
      <c r="M3663" s="20" t="s">
        <v>59</v>
      </c>
      <c r="N3663" s="20"/>
      <c r="O3663" s="20"/>
      <c r="P3663" s="20" t="s">
        <v>18251</v>
      </c>
      <c r="Q3663" s="20" t="s">
        <v>2051</v>
      </c>
      <c r="R3663" s="2"/>
      <c r="S3663" s="2" t="s">
        <v>6528</v>
      </c>
      <c r="T3663" s="2" t="s">
        <v>18252</v>
      </c>
      <c r="U3663" s="2"/>
      <c r="V3663" s="2"/>
    </row>
    <row r="3664" spans="1:22" ht="14.25" customHeight="1">
      <c r="A3664" s="20" t="s">
        <v>18313</v>
      </c>
      <c r="B3664" s="20" t="s">
        <v>5276</v>
      </c>
      <c r="C3664" s="20" t="s">
        <v>18314</v>
      </c>
      <c r="D3664" s="20" t="s">
        <v>1678</v>
      </c>
      <c r="E3664" s="20" t="s">
        <v>264</v>
      </c>
      <c r="F3664" s="20" t="s">
        <v>2824</v>
      </c>
      <c r="G3664" s="20" t="s">
        <v>18247</v>
      </c>
      <c r="H3664" s="20" t="s">
        <v>18315</v>
      </c>
      <c r="I3664" s="20"/>
      <c r="J3664" s="20" t="s">
        <v>18316</v>
      </c>
      <c r="K3664" s="20"/>
      <c r="L3664" s="20" t="s">
        <v>18250</v>
      </c>
      <c r="M3664" s="20" t="s">
        <v>60</v>
      </c>
      <c r="N3664" s="20"/>
      <c r="O3664" s="20"/>
      <c r="P3664" s="20" t="s">
        <v>18251</v>
      </c>
      <c r="Q3664" s="20" t="s">
        <v>2051</v>
      </c>
      <c r="R3664" s="2"/>
      <c r="S3664" s="2" t="s">
        <v>6528</v>
      </c>
      <c r="T3664" s="2" t="s">
        <v>18252</v>
      </c>
      <c r="U3664" s="2"/>
      <c r="V3664" s="2"/>
    </row>
    <row r="3665" spans="1:22" ht="14.25" customHeight="1">
      <c r="A3665" s="20" t="s">
        <v>18317</v>
      </c>
      <c r="B3665" s="20" t="s">
        <v>18318</v>
      </c>
      <c r="C3665" s="20" t="s">
        <v>18319</v>
      </c>
      <c r="D3665" s="20" t="s">
        <v>1678</v>
      </c>
      <c r="E3665" s="20" t="s">
        <v>264</v>
      </c>
      <c r="F3665" s="20" t="s">
        <v>18320</v>
      </c>
      <c r="G3665" s="20" t="s">
        <v>18247</v>
      </c>
      <c r="H3665" s="20" t="s">
        <v>18321</v>
      </c>
      <c r="I3665" s="20"/>
      <c r="J3665" s="20"/>
      <c r="K3665" s="20"/>
      <c r="L3665" s="20" t="s">
        <v>18250</v>
      </c>
      <c r="M3665" s="20" t="s">
        <v>1566</v>
      </c>
      <c r="N3665" s="20"/>
      <c r="O3665" s="20"/>
      <c r="P3665" s="20" t="s">
        <v>18251</v>
      </c>
      <c r="Q3665" s="20" t="s">
        <v>2051</v>
      </c>
      <c r="R3665" s="2" t="s">
        <v>2067</v>
      </c>
      <c r="S3665" s="2" t="s">
        <v>6528</v>
      </c>
      <c r="T3665" s="2" t="s">
        <v>18252</v>
      </c>
      <c r="U3665" s="2"/>
      <c r="V3665" s="2"/>
    </row>
    <row r="3666" spans="1:22" ht="14.25" customHeight="1">
      <c r="A3666" s="20" t="s">
        <v>18322</v>
      </c>
      <c r="B3666" s="20" t="s">
        <v>18323</v>
      </c>
      <c r="C3666" s="20" t="s">
        <v>18324</v>
      </c>
      <c r="D3666" s="20" t="s">
        <v>1678</v>
      </c>
      <c r="E3666" s="20" t="s">
        <v>264</v>
      </c>
      <c r="F3666" s="20" t="s">
        <v>1677</v>
      </c>
      <c r="G3666" s="20" t="s">
        <v>18247</v>
      </c>
      <c r="H3666" s="20" t="s">
        <v>18325</v>
      </c>
      <c r="I3666" s="20"/>
      <c r="J3666" s="20"/>
      <c r="K3666" s="20" t="s">
        <v>18326</v>
      </c>
      <c r="L3666" s="20" t="s">
        <v>18250</v>
      </c>
      <c r="M3666" s="20"/>
      <c r="N3666" s="20"/>
      <c r="O3666" s="20"/>
      <c r="P3666" s="20" t="s">
        <v>18251</v>
      </c>
      <c r="Q3666" s="20" t="s">
        <v>2051</v>
      </c>
      <c r="R3666" s="2"/>
      <c r="S3666" s="16" t="s">
        <v>6563</v>
      </c>
      <c r="T3666" s="2" t="s">
        <v>18252</v>
      </c>
      <c r="U3666" s="2"/>
      <c r="V3666" s="2"/>
    </row>
    <row r="3667" spans="1:22" ht="14.25" customHeight="1">
      <c r="A3667" s="20" t="s">
        <v>18327</v>
      </c>
      <c r="B3667" s="20" t="s">
        <v>18328</v>
      </c>
      <c r="C3667" s="20" t="s">
        <v>18329</v>
      </c>
      <c r="D3667" s="20" t="s">
        <v>1678</v>
      </c>
      <c r="E3667" s="20" t="s">
        <v>264</v>
      </c>
      <c r="F3667" s="20" t="s">
        <v>18330</v>
      </c>
      <c r="G3667" s="20" t="s">
        <v>18247</v>
      </c>
      <c r="H3667" s="20" t="s">
        <v>18331</v>
      </c>
      <c r="I3667" s="20"/>
      <c r="J3667" s="20"/>
      <c r="K3667" s="20"/>
      <c r="L3667" s="20" t="s">
        <v>18250</v>
      </c>
      <c r="M3667" s="20" t="s">
        <v>1566</v>
      </c>
      <c r="N3667" s="20"/>
      <c r="O3667" s="20"/>
      <c r="P3667" s="20" t="s">
        <v>18251</v>
      </c>
      <c r="Q3667" s="20" t="s">
        <v>2051</v>
      </c>
      <c r="R3667" s="2" t="s">
        <v>2067</v>
      </c>
      <c r="S3667" s="2" t="s">
        <v>6528</v>
      </c>
      <c r="T3667" s="2" t="s">
        <v>18252</v>
      </c>
      <c r="U3667" s="2"/>
      <c r="V3667" s="2"/>
    </row>
    <row r="3668" spans="1:22" ht="14.25" customHeight="1">
      <c r="A3668" s="20"/>
      <c r="B3668" s="20" t="s">
        <v>18332</v>
      </c>
      <c r="C3668" s="20" t="s">
        <v>18333</v>
      </c>
      <c r="D3668" s="20" t="s">
        <v>1678</v>
      </c>
      <c r="E3668" s="20" t="s">
        <v>264</v>
      </c>
      <c r="F3668" s="20" t="s">
        <v>18334</v>
      </c>
      <c r="G3668" s="20" t="s">
        <v>18247</v>
      </c>
      <c r="H3668" s="20" t="s">
        <v>18335</v>
      </c>
      <c r="I3668" s="20"/>
      <c r="J3668" s="20"/>
      <c r="K3668" s="20" t="s">
        <v>18336</v>
      </c>
      <c r="L3668" s="20" t="s">
        <v>18250</v>
      </c>
      <c r="M3668" s="20" t="s">
        <v>59</v>
      </c>
      <c r="N3668" s="20"/>
      <c r="O3668" s="20"/>
      <c r="P3668" s="20" t="s">
        <v>18251</v>
      </c>
      <c r="Q3668" s="20" t="s">
        <v>2051</v>
      </c>
      <c r="R3668" s="2"/>
      <c r="S3668" s="2" t="s">
        <v>6528</v>
      </c>
      <c r="T3668" s="2" t="s">
        <v>18252</v>
      </c>
      <c r="U3668" s="2"/>
      <c r="V3668" s="2"/>
    </row>
    <row r="3669" spans="1:22" ht="14.25" customHeight="1">
      <c r="A3669" s="20" t="s">
        <v>18337</v>
      </c>
      <c r="B3669" s="20" t="s">
        <v>18338</v>
      </c>
      <c r="C3669" s="20" t="s">
        <v>18339</v>
      </c>
      <c r="D3669" s="20" t="s">
        <v>1678</v>
      </c>
      <c r="E3669" s="20" t="s">
        <v>264</v>
      </c>
      <c r="F3669" s="20" t="s">
        <v>18298</v>
      </c>
      <c r="G3669" s="20" t="s">
        <v>18247</v>
      </c>
      <c r="H3669" s="20" t="s">
        <v>18340</v>
      </c>
      <c r="I3669" s="20"/>
      <c r="J3669" s="20"/>
      <c r="K3669" s="20"/>
      <c r="L3669" s="20" t="s">
        <v>18250</v>
      </c>
      <c r="M3669" s="20" t="s">
        <v>59</v>
      </c>
      <c r="N3669" s="20"/>
      <c r="O3669" s="20"/>
      <c r="P3669" s="20" t="s">
        <v>18251</v>
      </c>
      <c r="Q3669" s="20" t="s">
        <v>2051</v>
      </c>
      <c r="R3669" s="2"/>
      <c r="S3669" s="2" t="s">
        <v>6528</v>
      </c>
      <c r="T3669" s="2" t="s">
        <v>18252</v>
      </c>
      <c r="U3669" s="2"/>
      <c r="V3669" s="2"/>
    </row>
    <row r="3670" spans="1:22" ht="14.25" customHeight="1">
      <c r="A3670" s="20" t="s">
        <v>18341</v>
      </c>
      <c r="B3670" s="20" t="s">
        <v>18329</v>
      </c>
      <c r="C3670" s="20" t="s">
        <v>18342</v>
      </c>
      <c r="D3670" s="20" t="s">
        <v>1678</v>
      </c>
      <c r="E3670" s="20" t="s">
        <v>264</v>
      </c>
      <c r="F3670" s="20" t="s">
        <v>18343</v>
      </c>
      <c r="G3670" s="20" t="s">
        <v>18247</v>
      </c>
      <c r="H3670" s="20" t="s">
        <v>18344</v>
      </c>
      <c r="I3670" s="20"/>
      <c r="J3670" s="20"/>
      <c r="K3670" s="20" t="s">
        <v>18345</v>
      </c>
      <c r="L3670" s="20" t="s">
        <v>18250</v>
      </c>
      <c r="M3670" s="20" t="s">
        <v>59</v>
      </c>
      <c r="N3670" s="20"/>
      <c r="O3670" s="20"/>
      <c r="P3670" s="20" t="s">
        <v>18251</v>
      </c>
      <c r="Q3670" s="20" t="s">
        <v>2051</v>
      </c>
      <c r="R3670" s="2"/>
      <c r="S3670" s="2" t="s">
        <v>6528</v>
      </c>
      <c r="T3670" s="2" t="s">
        <v>18252</v>
      </c>
      <c r="U3670" s="2"/>
      <c r="V3670" s="2"/>
    </row>
    <row r="3671" spans="1:22" ht="14.25" customHeight="1">
      <c r="A3671" s="20"/>
      <c r="B3671" s="20" t="s">
        <v>18346</v>
      </c>
      <c r="C3671" s="20" t="s">
        <v>18347</v>
      </c>
      <c r="D3671" s="20" t="s">
        <v>1678</v>
      </c>
      <c r="E3671" s="20" t="s">
        <v>264</v>
      </c>
      <c r="F3671" s="20" t="s">
        <v>18348</v>
      </c>
      <c r="G3671" s="20" t="s">
        <v>18247</v>
      </c>
      <c r="H3671" s="20" t="s">
        <v>18349</v>
      </c>
      <c r="I3671" s="20"/>
      <c r="J3671" s="20" t="s">
        <v>18350</v>
      </c>
      <c r="K3671" s="20"/>
      <c r="L3671" s="20" t="s">
        <v>18250</v>
      </c>
      <c r="M3671" s="20" t="s">
        <v>1566</v>
      </c>
      <c r="N3671" s="20"/>
      <c r="O3671" s="20"/>
      <c r="P3671" s="20" t="s">
        <v>18251</v>
      </c>
      <c r="Q3671" s="20" t="s">
        <v>2051</v>
      </c>
      <c r="R3671" s="2" t="s">
        <v>2052</v>
      </c>
      <c r="S3671" s="2" t="s">
        <v>6528</v>
      </c>
      <c r="T3671" s="2" t="s">
        <v>18252</v>
      </c>
      <c r="U3671" s="2"/>
      <c r="V3671" s="2"/>
    </row>
    <row r="3672" spans="1:22" ht="14.25" customHeight="1">
      <c r="A3672" s="20" t="s">
        <v>18351</v>
      </c>
      <c r="B3672" s="20" t="s">
        <v>18352</v>
      </c>
      <c r="C3672" s="20" t="s">
        <v>18353</v>
      </c>
      <c r="D3672" s="20" t="s">
        <v>1678</v>
      </c>
      <c r="E3672" s="20" t="s">
        <v>264</v>
      </c>
      <c r="F3672" s="20" t="s">
        <v>18354</v>
      </c>
      <c r="G3672" s="20" t="s">
        <v>18247</v>
      </c>
      <c r="H3672" s="20" t="s">
        <v>18355</v>
      </c>
      <c r="I3672" s="20"/>
      <c r="J3672" s="20" t="s">
        <v>18356</v>
      </c>
      <c r="K3672" s="20"/>
      <c r="L3672" s="20" t="s">
        <v>18250</v>
      </c>
      <c r="M3672" s="20" t="s">
        <v>59</v>
      </c>
      <c r="N3672" s="20"/>
      <c r="O3672" s="20"/>
      <c r="P3672" s="20" t="s">
        <v>18251</v>
      </c>
      <c r="Q3672" s="20" t="s">
        <v>2051</v>
      </c>
      <c r="R3672" s="2"/>
      <c r="S3672" s="2" t="s">
        <v>6528</v>
      </c>
      <c r="T3672" s="2" t="s">
        <v>18252</v>
      </c>
      <c r="U3672" s="2"/>
      <c r="V3672" s="2"/>
    </row>
    <row r="3673" spans="1:22" ht="14.25" customHeight="1">
      <c r="A3673" s="20" t="s">
        <v>18357</v>
      </c>
      <c r="B3673" s="20" t="s">
        <v>18358</v>
      </c>
      <c r="C3673" s="20" t="s">
        <v>13658</v>
      </c>
      <c r="D3673" s="20" t="s">
        <v>1678</v>
      </c>
      <c r="E3673" s="20" t="s">
        <v>264</v>
      </c>
      <c r="F3673" s="20" t="s">
        <v>2316</v>
      </c>
      <c r="G3673" s="20" t="s">
        <v>18247</v>
      </c>
      <c r="H3673" s="20" t="s">
        <v>18359</v>
      </c>
      <c r="I3673" s="20"/>
      <c r="J3673" s="20" t="s">
        <v>18360</v>
      </c>
      <c r="K3673" s="20"/>
      <c r="L3673" s="20" t="s">
        <v>18250</v>
      </c>
      <c r="M3673" s="20" t="s">
        <v>60</v>
      </c>
      <c r="N3673" s="20"/>
      <c r="O3673" s="20"/>
      <c r="P3673" s="20" t="s">
        <v>18251</v>
      </c>
      <c r="Q3673" s="20" t="s">
        <v>2051</v>
      </c>
      <c r="R3673" s="2"/>
      <c r="S3673" s="2" t="s">
        <v>6528</v>
      </c>
      <c r="T3673" s="2" t="s">
        <v>18252</v>
      </c>
      <c r="U3673" s="2"/>
      <c r="V3673" s="2"/>
    </row>
    <row r="3674" spans="1:22" ht="14.25" customHeight="1">
      <c r="A3674" s="20" t="s">
        <v>18361</v>
      </c>
      <c r="B3674" s="20" t="s">
        <v>18362</v>
      </c>
      <c r="C3674" s="20" t="s">
        <v>18363</v>
      </c>
      <c r="D3674" s="20" t="s">
        <v>1678</v>
      </c>
      <c r="E3674" s="20" t="s">
        <v>264</v>
      </c>
      <c r="F3674" s="20" t="s">
        <v>18364</v>
      </c>
      <c r="G3674" s="20" t="s">
        <v>18247</v>
      </c>
      <c r="H3674" s="20" t="s">
        <v>18365</v>
      </c>
      <c r="I3674" s="20"/>
      <c r="J3674" s="20"/>
      <c r="K3674" s="20"/>
      <c r="L3674" s="20" t="s">
        <v>18250</v>
      </c>
      <c r="M3674" s="20" t="s">
        <v>60</v>
      </c>
      <c r="N3674" s="20"/>
      <c r="O3674" s="20"/>
      <c r="P3674" s="20" t="s">
        <v>18251</v>
      </c>
      <c r="Q3674" s="20" t="s">
        <v>2051</v>
      </c>
      <c r="R3674" s="2"/>
      <c r="S3674" s="2" t="s">
        <v>6528</v>
      </c>
      <c r="T3674" s="2" t="s">
        <v>18252</v>
      </c>
      <c r="U3674" s="2"/>
      <c r="V3674" s="2"/>
    </row>
    <row r="3675" spans="1:22" ht="14.25" customHeight="1">
      <c r="A3675" s="20"/>
      <c r="B3675" s="20" t="s">
        <v>18366</v>
      </c>
      <c r="C3675" s="20" t="s">
        <v>18367</v>
      </c>
      <c r="D3675" s="20" t="s">
        <v>1805</v>
      </c>
      <c r="E3675" s="20" t="s">
        <v>96</v>
      </c>
      <c r="F3675" s="20" t="s">
        <v>18368</v>
      </c>
      <c r="G3675" s="20" t="s">
        <v>18369</v>
      </c>
      <c r="H3675" s="20" t="s">
        <v>18370</v>
      </c>
      <c r="I3675" s="20"/>
      <c r="J3675" s="20"/>
      <c r="K3675" s="20" t="s">
        <v>18371</v>
      </c>
      <c r="L3675" s="20" t="s">
        <v>18372</v>
      </c>
      <c r="M3675" s="20" t="s">
        <v>6585</v>
      </c>
      <c r="N3675" s="20"/>
      <c r="O3675" s="20"/>
      <c r="P3675" s="20" t="s">
        <v>18373</v>
      </c>
      <c r="Q3675" s="20" t="s">
        <v>2051</v>
      </c>
      <c r="R3675" s="2"/>
      <c r="S3675" s="16" t="s">
        <v>6586</v>
      </c>
      <c r="T3675" s="2" t="s">
        <v>6042</v>
      </c>
      <c r="U3675" s="2"/>
      <c r="V3675" s="2"/>
    </row>
    <row r="3676" spans="1:22" ht="14.25" customHeight="1">
      <c r="A3676" s="20"/>
      <c r="B3676" s="20" t="s">
        <v>18374</v>
      </c>
      <c r="C3676" s="20" t="s">
        <v>18375</v>
      </c>
      <c r="D3676" s="20" t="s">
        <v>1805</v>
      </c>
      <c r="E3676" s="20" t="s">
        <v>96</v>
      </c>
      <c r="F3676" s="20" t="s">
        <v>18376</v>
      </c>
      <c r="G3676" s="20" t="s">
        <v>18369</v>
      </c>
      <c r="H3676" s="20" t="s">
        <v>18377</v>
      </c>
      <c r="I3676" s="20"/>
      <c r="J3676" s="20" t="s">
        <v>18378</v>
      </c>
      <c r="K3676" s="20" t="s">
        <v>18371</v>
      </c>
      <c r="L3676" s="20" t="s">
        <v>18372</v>
      </c>
      <c r="M3676" s="20" t="s">
        <v>1566</v>
      </c>
      <c r="N3676" s="20"/>
      <c r="O3676" s="20"/>
      <c r="P3676" s="20" t="s">
        <v>18373</v>
      </c>
      <c r="Q3676" s="20" t="s">
        <v>2051</v>
      </c>
      <c r="R3676" s="2" t="s">
        <v>2067</v>
      </c>
      <c r="S3676" s="2" t="s">
        <v>6528</v>
      </c>
      <c r="T3676" s="2" t="s">
        <v>6042</v>
      </c>
      <c r="U3676" s="2"/>
      <c r="V3676" s="2"/>
    </row>
    <row r="3677" spans="1:22" ht="14.25" customHeight="1">
      <c r="A3677" s="20"/>
      <c r="B3677" s="20" t="s">
        <v>18379</v>
      </c>
      <c r="C3677" s="20" t="s">
        <v>18380</v>
      </c>
      <c r="D3677" s="20" t="s">
        <v>1805</v>
      </c>
      <c r="E3677" s="20" t="s">
        <v>96</v>
      </c>
      <c r="F3677" s="20" t="s">
        <v>18381</v>
      </c>
      <c r="G3677" s="20" t="s">
        <v>18369</v>
      </c>
      <c r="H3677" s="20" t="s">
        <v>18382</v>
      </c>
      <c r="I3677" s="20"/>
      <c r="J3677" s="20" t="s">
        <v>18383</v>
      </c>
      <c r="K3677" s="20" t="s">
        <v>18371</v>
      </c>
      <c r="L3677" s="20" t="s">
        <v>18372</v>
      </c>
      <c r="M3677" s="20" t="s">
        <v>1566</v>
      </c>
      <c r="N3677" s="20"/>
      <c r="O3677" s="20"/>
      <c r="P3677" s="20" t="s">
        <v>18373</v>
      </c>
      <c r="Q3677" s="20" t="s">
        <v>2051</v>
      </c>
      <c r="R3677" s="2" t="s">
        <v>2067</v>
      </c>
      <c r="S3677" s="2" t="s">
        <v>6528</v>
      </c>
      <c r="T3677" s="2" t="s">
        <v>6042</v>
      </c>
      <c r="U3677" s="2"/>
      <c r="V3677" s="2"/>
    </row>
    <row r="3678" spans="1:22" ht="14.25" customHeight="1">
      <c r="A3678" s="20"/>
      <c r="B3678" s="20" t="s">
        <v>18384</v>
      </c>
      <c r="C3678" s="20" t="s">
        <v>18385</v>
      </c>
      <c r="D3678" s="20" t="s">
        <v>1805</v>
      </c>
      <c r="E3678" s="20" t="s">
        <v>96</v>
      </c>
      <c r="F3678" s="20" t="s">
        <v>1804</v>
      </c>
      <c r="G3678" s="20" t="s">
        <v>18369</v>
      </c>
      <c r="H3678" s="20" t="s">
        <v>18386</v>
      </c>
      <c r="I3678" s="20"/>
      <c r="J3678" s="20"/>
      <c r="K3678" s="20" t="s">
        <v>18371</v>
      </c>
      <c r="L3678" s="20" t="s">
        <v>18372</v>
      </c>
      <c r="M3678" s="20"/>
      <c r="N3678" s="20"/>
      <c r="O3678" s="20"/>
      <c r="P3678" s="20" t="s">
        <v>18373</v>
      </c>
      <c r="Q3678" s="20" t="s">
        <v>2051</v>
      </c>
      <c r="R3678" s="2"/>
      <c r="S3678" s="16" t="s">
        <v>6563</v>
      </c>
      <c r="T3678" s="2" t="s">
        <v>6042</v>
      </c>
      <c r="U3678" s="2"/>
      <c r="V3678" s="2"/>
    </row>
    <row r="3679" spans="1:22" ht="14.25" customHeight="1">
      <c r="A3679" s="20"/>
      <c r="B3679" s="20" t="s">
        <v>18387</v>
      </c>
      <c r="C3679" s="20" t="s">
        <v>18388</v>
      </c>
      <c r="D3679" s="20" t="s">
        <v>1805</v>
      </c>
      <c r="E3679" s="20" t="s">
        <v>96</v>
      </c>
      <c r="F3679" s="20" t="s">
        <v>18389</v>
      </c>
      <c r="G3679" s="20" t="s">
        <v>18369</v>
      </c>
      <c r="H3679" s="20" t="s">
        <v>18390</v>
      </c>
      <c r="I3679" s="20"/>
      <c r="J3679" s="20" t="s">
        <v>18383</v>
      </c>
      <c r="K3679" s="20" t="s">
        <v>18371</v>
      </c>
      <c r="L3679" s="20" t="s">
        <v>18372</v>
      </c>
      <c r="M3679" s="20" t="s">
        <v>1566</v>
      </c>
      <c r="N3679" s="20"/>
      <c r="O3679" s="20"/>
      <c r="P3679" s="20" t="s">
        <v>18373</v>
      </c>
      <c r="Q3679" s="20" t="s">
        <v>2051</v>
      </c>
      <c r="R3679" s="2" t="s">
        <v>2067</v>
      </c>
      <c r="S3679" s="2" t="s">
        <v>6528</v>
      </c>
      <c r="T3679" s="2" t="s">
        <v>6042</v>
      </c>
      <c r="U3679" s="2"/>
      <c r="V3679" s="2"/>
    </row>
    <row r="3680" spans="1:22" ht="14.25" customHeight="1">
      <c r="A3680" s="20" t="s">
        <v>18391</v>
      </c>
      <c r="B3680" s="20" t="s">
        <v>3864</v>
      </c>
      <c r="C3680" s="20" t="s">
        <v>18392</v>
      </c>
      <c r="D3680" s="20" t="s">
        <v>314</v>
      </c>
      <c r="E3680" s="20" t="s">
        <v>96</v>
      </c>
      <c r="F3680" s="20" t="s">
        <v>6583</v>
      </c>
      <c r="G3680" s="20" t="s">
        <v>2046</v>
      </c>
      <c r="H3680" s="20" t="s">
        <v>18393</v>
      </c>
      <c r="I3680" s="20"/>
      <c r="J3680" s="20"/>
      <c r="K3680" s="20"/>
      <c r="L3680" s="20"/>
      <c r="M3680" s="20" t="s">
        <v>6585</v>
      </c>
      <c r="N3680" s="20"/>
      <c r="O3680" s="20"/>
      <c r="P3680" s="20" t="s">
        <v>18394</v>
      </c>
      <c r="Q3680" s="20" t="s">
        <v>2051</v>
      </c>
      <c r="R3680" s="2"/>
      <c r="S3680" s="16" t="s">
        <v>6586</v>
      </c>
      <c r="T3680" s="2" t="s">
        <v>313</v>
      </c>
      <c r="U3680" s="2"/>
      <c r="V3680" s="2"/>
    </row>
    <row r="3681" spans="1:22" ht="14.25" customHeight="1">
      <c r="A3681" s="20" t="s">
        <v>18395</v>
      </c>
      <c r="B3681" s="20" t="s">
        <v>6043</v>
      </c>
      <c r="C3681" s="20" t="s">
        <v>18396</v>
      </c>
      <c r="D3681" s="20" t="s">
        <v>314</v>
      </c>
      <c r="E3681" s="20" t="s">
        <v>96</v>
      </c>
      <c r="F3681" s="20" t="s">
        <v>18397</v>
      </c>
      <c r="G3681" s="20" t="s">
        <v>2046</v>
      </c>
      <c r="H3681" s="20" t="s">
        <v>18398</v>
      </c>
      <c r="I3681" s="20" t="s">
        <v>18399</v>
      </c>
      <c r="J3681" s="20"/>
      <c r="K3681" s="20" t="s">
        <v>18400</v>
      </c>
      <c r="L3681" s="20"/>
      <c r="M3681" s="20" t="s">
        <v>1566</v>
      </c>
      <c r="N3681" s="20"/>
      <c r="O3681" s="20"/>
      <c r="P3681" s="20" t="s">
        <v>18394</v>
      </c>
      <c r="Q3681" s="20" t="s">
        <v>2051</v>
      </c>
      <c r="R3681" s="2" t="s">
        <v>2067</v>
      </c>
      <c r="S3681" s="2" t="s">
        <v>6528</v>
      </c>
      <c r="T3681" s="2" t="s">
        <v>313</v>
      </c>
      <c r="U3681" s="2"/>
      <c r="V3681" s="2"/>
    </row>
    <row r="3682" spans="1:22" ht="14.25" customHeight="1">
      <c r="A3682" s="20" t="s">
        <v>18401</v>
      </c>
      <c r="B3682" s="20" t="s">
        <v>2700</v>
      </c>
      <c r="C3682" s="20" t="s">
        <v>18402</v>
      </c>
      <c r="D3682" s="20" t="s">
        <v>314</v>
      </c>
      <c r="E3682" s="20" t="s">
        <v>96</v>
      </c>
      <c r="F3682" s="20" t="s">
        <v>18403</v>
      </c>
      <c r="G3682" s="20" t="s">
        <v>2046</v>
      </c>
      <c r="H3682" s="20" t="s">
        <v>18404</v>
      </c>
      <c r="I3682" s="20"/>
      <c r="J3682" s="20"/>
      <c r="K3682" s="20"/>
      <c r="L3682" s="20"/>
      <c r="M3682" s="20" t="s">
        <v>1566</v>
      </c>
      <c r="N3682" s="20"/>
      <c r="O3682" s="20"/>
      <c r="P3682" s="20" t="s">
        <v>18394</v>
      </c>
      <c r="Q3682" s="20" t="s">
        <v>2051</v>
      </c>
      <c r="R3682" s="2" t="s">
        <v>2067</v>
      </c>
      <c r="S3682" s="2" t="s">
        <v>6528</v>
      </c>
      <c r="T3682" s="2" t="s">
        <v>313</v>
      </c>
      <c r="U3682" s="2"/>
      <c r="V3682" s="2"/>
    </row>
    <row r="3683" spans="1:22" ht="14.25" customHeight="1">
      <c r="A3683" s="20" t="s">
        <v>18405</v>
      </c>
      <c r="B3683" s="20" t="s">
        <v>2443</v>
      </c>
      <c r="C3683" s="20" t="s">
        <v>8303</v>
      </c>
      <c r="D3683" s="20" t="s">
        <v>314</v>
      </c>
      <c r="E3683" s="20" t="s">
        <v>96</v>
      </c>
      <c r="F3683" s="20" t="s">
        <v>7133</v>
      </c>
      <c r="G3683" s="20" t="s">
        <v>2046</v>
      </c>
      <c r="H3683" s="20" t="s">
        <v>18406</v>
      </c>
      <c r="I3683" s="20"/>
      <c r="J3683" s="20"/>
      <c r="K3683" s="20" t="s">
        <v>18400</v>
      </c>
      <c r="L3683" s="20"/>
      <c r="M3683" s="20" t="s">
        <v>1566</v>
      </c>
      <c r="N3683" s="20"/>
      <c r="O3683" s="20"/>
      <c r="P3683" s="20" t="s">
        <v>18394</v>
      </c>
      <c r="Q3683" s="20" t="s">
        <v>2051</v>
      </c>
      <c r="R3683" s="2" t="s">
        <v>2067</v>
      </c>
      <c r="S3683" s="2" t="s">
        <v>6528</v>
      </c>
      <c r="T3683" s="2" t="s">
        <v>313</v>
      </c>
      <c r="U3683" s="2"/>
      <c r="V3683" s="2"/>
    </row>
    <row r="3684" spans="1:22" ht="14.25" customHeight="1">
      <c r="A3684" s="20"/>
      <c r="B3684" s="20" t="s">
        <v>4114</v>
      </c>
      <c r="C3684" s="20" t="s">
        <v>18407</v>
      </c>
      <c r="D3684" s="20" t="s">
        <v>314</v>
      </c>
      <c r="E3684" s="20" t="s">
        <v>96</v>
      </c>
      <c r="F3684" s="20" t="s">
        <v>18408</v>
      </c>
      <c r="G3684" s="20" t="s">
        <v>2046</v>
      </c>
      <c r="H3684" s="20" t="s">
        <v>18409</v>
      </c>
      <c r="I3684" s="20"/>
      <c r="J3684" s="20"/>
      <c r="K3684" s="20"/>
      <c r="L3684" s="20"/>
      <c r="M3684" s="20" t="s">
        <v>1566</v>
      </c>
      <c r="N3684" s="20"/>
      <c r="O3684" s="20"/>
      <c r="P3684" s="20" t="s">
        <v>18394</v>
      </c>
      <c r="Q3684" s="20" t="s">
        <v>2051</v>
      </c>
      <c r="R3684" s="2" t="s">
        <v>2067</v>
      </c>
      <c r="S3684" s="2" t="s">
        <v>6528</v>
      </c>
      <c r="T3684" s="2" t="s">
        <v>313</v>
      </c>
      <c r="U3684" s="2"/>
      <c r="V3684" s="2"/>
    </row>
    <row r="3685" spans="1:22" ht="14.25" customHeight="1">
      <c r="A3685" s="20"/>
      <c r="B3685" s="20" t="s">
        <v>18410</v>
      </c>
      <c r="C3685" s="20" t="s">
        <v>5264</v>
      </c>
      <c r="D3685" s="20" t="s">
        <v>314</v>
      </c>
      <c r="E3685" s="20" t="s">
        <v>96</v>
      </c>
      <c r="F3685" s="20" t="s">
        <v>6883</v>
      </c>
      <c r="G3685" s="20" t="s">
        <v>2046</v>
      </c>
      <c r="H3685" s="20" t="s">
        <v>18411</v>
      </c>
      <c r="I3685" s="20"/>
      <c r="J3685" s="20" t="s">
        <v>18412</v>
      </c>
      <c r="K3685" s="20"/>
      <c r="L3685" s="20"/>
      <c r="M3685" s="20" t="s">
        <v>6585</v>
      </c>
      <c r="N3685" s="20"/>
      <c r="O3685" s="20"/>
      <c r="P3685" s="20" t="s">
        <v>18394</v>
      </c>
      <c r="Q3685" s="20" t="s">
        <v>2051</v>
      </c>
      <c r="R3685" s="2"/>
      <c r="S3685" s="16" t="s">
        <v>6586</v>
      </c>
      <c r="T3685" s="2" t="s">
        <v>313</v>
      </c>
      <c r="U3685" s="2"/>
      <c r="V3685" s="2"/>
    </row>
    <row r="3686" spans="1:22" ht="14.25" customHeight="1">
      <c r="A3686" s="20" t="s">
        <v>18413</v>
      </c>
      <c r="B3686" s="20" t="s">
        <v>3176</v>
      </c>
      <c r="C3686" s="20" t="s">
        <v>3634</v>
      </c>
      <c r="D3686" s="20" t="s">
        <v>314</v>
      </c>
      <c r="E3686" s="20" t="s">
        <v>96</v>
      </c>
      <c r="F3686" s="20" t="s">
        <v>7639</v>
      </c>
      <c r="G3686" s="20" t="s">
        <v>2046</v>
      </c>
      <c r="H3686" s="20" t="s">
        <v>18414</v>
      </c>
      <c r="I3686" s="20"/>
      <c r="J3686" s="20"/>
      <c r="K3686" s="20" t="s">
        <v>18400</v>
      </c>
      <c r="L3686" s="20"/>
      <c r="M3686" s="20" t="s">
        <v>1566</v>
      </c>
      <c r="N3686" s="20"/>
      <c r="O3686" s="20"/>
      <c r="P3686" s="20" t="s">
        <v>18394</v>
      </c>
      <c r="Q3686" s="20" t="s">
        <v>2051</v>
      </c>
      <c r="R3686" s="2" t="s">
        <v>2067</v>
      </c>
      <c r="S3686" s="2" t="s">
        <v>6528</v>
      </c>
      <c r="T3686" s="2" t="s">
        <v>313</v>
      </c>
      <c r="U3686" s="2"/>
      <c r="V3686" s="2"/>
    </row>
    <row r="3687" spans="1:22" ht="14.25" customHeight="1">
      <c r="A3687" s="2" t="s">
        <v>18415</v>
      </c>
      <c r="B3687" s="2" t="s">
        <v>2297</v>
      </c>
      <c r="C3687" s="2" t="s">
        <v>18416</v>
      </c>
      <c r="D3687" s="2" t="s">
        <v>224</v>
      </c>
      <c r="E3687" s="2" t="s">
        <v>96</v>
      </c>
      <c r="F3687" s="2" t="s">
        <v>18417</v>
      </c>
      <c r="G3687" s="2" t="s">
        <v>2046</v>
      </c>
      <c r="H3687" s="2" t="s">
        <v>18418</v>
      </c>
      <c r="I3687" s="2"/>
      <c r="J3687" s="2"/>
      <c r="K3687" s="2"/>
      <c r="L3687" s="2"/>
      <c r="M3687" s="2" t="s">
        <v>60</v>
      </c>
      <c r="N3687" s="2" t="s">
        <v>2058</v>
      </c>
      <c r="O3687" s="2" t="s">
        <v>2186</v>
      </c>
      <c r="P3687" s="2" t="s">
        <v>2050</v>
      </c>
      <c r="Q3687" s="2" t="s">
        <v>18419</v>
      </c>
      <c r="R3687" s="2"/>
      <c r="S3687" s="2"/>
      <c r="T3687" s="2" t="s">
        <v>223</v>
      </c>
      <c r="U3687" s="2"/>
      <c r="V3687" s="2" t="s">
        <v>1634</v>
      </c>
    </row>
    <row r="3688" spans="1:22" ht="14.25" customHeight="1">
      <c r="A3688" s="2" t="s">
        <v>18420</v>
      </c>
      <c r="B3688" s="2" t="s">
        <v>18421</v>
      </c>
      <c r="C3688" s="2" t="s">
        <v>18422</v>
      </c>
      <c r="D3688" s="2" t="s">
        <v>104</v>
      </c>
      <c r="E3688" s="2" t="s">
        <v>96</v>
      </c>
      <c r="F3688" s="2" t="s">
        <v>2445</v>
      </c>
      <c r="G3688" s="2" t="s">
        <v>2046</v>
      </c>
      <c r="H3688" s="2" t="s">
        <v>18423</v>
      </c>
      <c r="I3688" s="2" t="s">
        <v>18424</v>
      </c>
      <c r="J3688" s="2"/>
      <c r="K3688" s="2"/>
      <c r="L3688" s="2"/>
      <c r="M3688" s="2" t="s">
        <v>1566</v>
      </c>
      <c r="N3688" s="2" t="s">
        <v>2058</v>
      </c>
      <c r="O3688" s="2" t="s">
        <v>2153</v>
      </c>
      <c r="P3688" s="2" t="s">
        <v>2485</v>
      </c>
      <c r="Q3688" s="2" t="s">
        <v>18419</v>
      </c>
      <c r="R3688" s="2" t="s">
        <v>2052</v>
      </c>
      <c r="S3688" s="2"/>
      <c r="T3688" s="2" t="s">
        <v>103</v>
      </c>
      <c r="U3688" s="2"/>
      <c r="V3688" s="2" t="s">
        <v>1634</v>
      </c>
    </row>
    <row r="3689" spans="1:22" ht="14.25" customHeight="1">
      <c r="A3689" s="2" t="s">
        <v>18425</v>
      </c>
      <c r="B3689" s="2" t="s">
        <v>2103</v>
      </c>
      <c r="C3689" s="2" t="s">
        <v>5621</v>
      </c>
      <c r="D3689" s="2" t="s">
        <v>108</v>
      </c>
      <c r="E3689" s="2" t="s">
        <v>96</v>
      </c>
      <c r="F3689" s="2" t="s">
        <v>18426</v>
      </c>
      <c r="G3689" s="2" t="s">
        <v>2046</v>
      </c>
      <c r="H3689" s="2" t="s">
        <v>18427</v>
      </c>
      <c r="I3689" s="2"/>
      <c r="J3689" s="2"/>
      <c r="K3689" s="2"/>
      <c r="L3689" s="2"/>
      <c r="M3689" s="2" t="s">
        <v>1566</v>
      </c>
      <c r="N3689" s="2" t="s">
        <v>2058</v>
      </c>
      <c r="O3689" s="2" t="s">
        <v>2093</v>
      </c>
      <c r="P3689" s="2" t="s">
        <v>4458</v>
      </c>
      <c r="Q3689" s="2" t="s">
        <v>18419</v>
      </c>
      <c r="R3689" s="2" t="s">
        <v>2067</v>
      </c>
      <c r="S3689" s="2"/>
      <c r="T3689" s="2" t="s">
        <v>107</v>
      </c>
      <c r="U3689" s="2"/>
      <c r="V3689" s="2" t="s">
        <v>1634</v>
      </c>
    </row>
    <row r="3690" spans="1:22" ht="14.25" customHeight="1">
      <c r="A3690" s="2" t="s">
        <v>18428</v>
      </c>
      <c r="B3690" s="2" t="s">
        <v>8196</v>
      </c>
      <c r="C3690" s="2" t="s">
        <v>18429</v>
      </c>
      <c r="D3690" s="2" t="s">
        <v>116</v>
      </c>
      <c r="E3690" s="2" t="s">
        <v>96</v>
      </c>
      <c r="F3690" s="2" t="s">
        <v>18430</v>
      </c>
      <c r="G3690" s="2" t="s">
        <v>2046</v>
      </c>
      <c r="H3690" s="2" t="s">
        <v>18431</v>
      </c>
      <c r="I3690" s="2" t="s">
        <v>18432</v>
      </c>
      <c r="J3690" s="2"/>
      <c r="K3690" s="2"/>
      <c r="L3690" s="2" t="s">
        <v>7567</v>
      </c>
      <c r="M3690" s="2" t="s">
        <v>1566</v>
      </c>
      <c r="N3690" s="2" t="s">
        <v>2058</v>
      </c>
      <c r="O3690" s="2" t="s">
        <v>2193</v>
      </c>
      <c r="P3690" s="2" t="s">
        <v>2213</v>
      </c>
      <c r="Q3690" s="2" t="s">
        <v>18419</v>
      </c>
      <c r="R3690" s="2" t="s">
        <v>2067</v>
      </c>
      <c r="S3690" s="2"/>
      <c r="T3690" s="2" t="s">
        <v>115</v>
      </c>
      <c r="U3690" s="2"/>
      <c r="V3690" s="2" t="s">
        <v>1634</v>
      </c>
    </row>
    <row r="3691" spans="1:22" ht="14.25" customHeight="1">
      <c r="A3691" s="2" t="s">
        <v>18433</v>
      </c>
      <c r="B3691" s="2" t="s">
        <v>2122</v>
      </c>
      <c r="C3691" s="2" t="s">
        <v>18434</v>
      </c>
      <c r="D3691" s="2" t="s">
        <v>116</v>
      </c>
      <c r="E3691" s="2" t="s">
        <v>96</v>
      </c>
      <c r="F3691" s="2" t="s">
        <v>18435</v>
      </c>
      <c r="G3691" s="2" t="s">
        <v>2046</v>
      </c>
      <c r="H3691" s="2" t="s">
        <v>18436</v>
      </c>
      <c r="I3691" s="2" t="s">
        <v>18437</v>
      </c>
      <c r="J3691" s="2"/>
      <c r="K3691" s="2"/>
      <c r="L3691" s="2" t="s">
        <v>7567</v>
      </c>
      <c r="M3691" s="2" t="s">
        <v>1566</v>
      </c>
      <c r="N3691" s="2" t="s">
        <v>2048</v>
      </c>
      <c r="O3691" s="2" t="s">
        <v>2179</v>
      </c>
      <c r="P3691" s="2" t="s">
        <v>4946</v>
      </c>
      <c r="Q3691" s="2" t="s">
        <v>18419</v>
      </c>
      <c r="R3691" s="2" t="s">
        <v>2052</v>
      </c>
      <c r="S3691" s="2"/>
      <c r="T3691" s="2" t="s">
        <v>115</v>
      </c>
      <c r="U3691" s="2"/>
      <c r="V3691" s="2" t="s">
        <v>1634</v>
      </c>
    </row>
    <row r="3692" spans="1:22" ht="14.25" customHeight="1">
      <c r="A3692" s="2" t="s">
        <v>18438</v>
      </c>
      <c r="B3692" s="2" t="s">
        <v>2122</v>
      </c>
      <c r="C3692" s="2" t="s">
        <v>4740</v>
      </c>
      <c r="D3692" s="2" t="s">
        <v>110</v>
      </c>
      <c r="E3692" s="2" t="s">
        <v>96</v>
      </c>
      <c r="F3692" s="2" t="s">
        <v>2101</v>
      </c>
      <c r="G3692" s="2" t="s">
        <v>2046</v>
      </c>
      <c r="H3692" s="2" t="s">
        <v>18439</v>
      </c>
      <c r="I3692" s="2"/>
      <c r="J3692" s="2" t="s">
        <v>18440</v>
      </c>
      <c r="K3692" s="2"/>
      <c r="L3692" s="2" t="s">
        <v>15881</v>
      </c>
      <c r="M3692" s="2" t="s">
        <v>59</v>
      </c>
      <c r="N3692" s="2" t="s">
        <v>2058</v>
      </c>
      <c r="O3692" s="2" t="s">
        <v>2101</v>
      </c>
      <c r="P3692" s="2" t="s">
        <v>2840</v>
      </c>
      <c r="Q3692" s="2" t="s">
        <v>18419</v>
      </c>
      <c r="R3692" s="2"/>
      <c r="S3692" s="2"/>
      <c r="T3692" s="2" t="s">
        <v>109</v>
      </c>
      <c r="U3692" s="2"/>
      <c r="V3692" s="2" t="s">
        <v>1634</v>
      </c>
    </row>
    <row r="3693" spans="1:22" ht="14.25" customHeight="1">
      <c r="A3693" s="2" t="s">
        <v>18441</v>
      </c>
      <c r="B3693" s="2" t="s">
        <v>9345</v>
      </c>
      <c r="C3693" s="2" t="s">
        <v>18442</v>
      </c>
      <c r="D3693" s="2" t="s">
        <v>102</v>
      </c>
      <c r="E3693" s="2" t="s">
        <v>96</v>
      </c>
      <c r="F3693" s="2" t="s">
        <v>2090</v>
      </c>
      <c r="G3693" s="2" t="s">
        <v>2046</v>
      </c>
      <c r="H3693" s="2" t="s">
        <v>18443</v>
      </c>
      <c r="I3693" s="2"/>
      <c r="J3693" s="2"/>
      <c r="K3693" s="2"/>
      <c r="L3693" s="2"/>
      <c r="M3693" s="2" t="s">
        <v>1566</v>
      </c>
      <c r="N3693" s="2" t="s">
        <v>2058</v>
      </c>
      <c r="O3693" s="2" t="s">
        <v>2093</v>
      </c>
      <c r="P3693" s="2" t="s">
        <v>2050</v>
      </c>
      <c r="Q3693" s="2" t="s">
        <v>18419</v>
      </c>
      <c r="R3693" s="2" t="s">
        <v>2067</v>
      </c>
      <c r="S3693" s="2"/>
      <c r="T3693" s="2" t="s">
        <v>101</v>
      </c>
      <c r="U3693" s="2"/>
      <c r="V3693" s="2" t="s">
        <v>1634</v>
      </c>
    </row>
    <row r="3694" spans="1:22" ht="14.25" customHeight="1">
      <c r="A3694" s="2" t="s">
        <v>18444</v>
      </c>
      <c r="B3694" s="2" t="s">
        <v>6836</v>
      </c>
      <c r="C3694" s="2" t="s">
        <v>18445</v>
      </c>
      <c r="D3694" s="2" t="s">
        <v>176</v>
      </c>
      <c r="E3694" s="2" t="s">
        <v>96</v>
      </c>
      <c r="F3694" s="2" t="s">
        <v>18446</v>
      </c>
      <c r="G3694" s="2" t="s">
        <v>2046</v>
      </c>
      <c r="H3694" s="2" t="s">
        <v>18447</v>
      </c>
      <c r="I3694" s="2" t="s">
        <v>18448</v>
      </c>
      <c r="J3694" s="2" t="s">
        <v>18449</v>
      </c>
      <c r="K3694" s="2"/>
      <c r="L3694" s="2"/>
      <c r="M3694" s="2" t="s">
        <v>1566</v>
      </c>
      <c r="N3694" s="2" t="s">
        <v>2058</v>
      </c>
      <c r="O3694" s="2" t="s">
        <v>2093</v>
      </c>
      <c r="P3694" s="2" t="s">
        <v>2599</v>
      </c>
      <c r="Q3694" s="2" t="s">
        <v>18419</v>
      </c>
      <c r="R3694" s="2" t="s">
        <v>2067</v>
      </c>
      <c r="S3694" s="2"/>
      <c r="T3694" s="2" t="s">
        <v>175</v>
      </c>
      <c r="U3694" s="2"/>
      <c r="V3694" s="2" t="s">
        <v>1634</v>
      </c>
    </row>
    <row r="3695" spans="1:22" ht="14.25" customHeight="1">
      <c r="A3695" s="2" t="s">
        <v>18450</v>
      </c>
      <c r="B3695" s="2" t="s">
        <v>7546</v>
      </c>
      <c r="C3695" s="2" t="s">
        <v>18451</v>
      </c>
      <c r="D3695" s="2" t="s">
        <v>224</v>
      </c>
      <c r="E3695" s="2" t="s">
        <v>96</v>
      </c>
      <c r="F3695" s="2" t="s">
        <v>18452</v>
      </c>
      <c r="G3695" s="2" t="s">
        <v>2046</v>
      </c>
      <c r="H3695" s="2" t="s">
        <v>18453</v>
      </c>
      <c r="I3695" s="2"/>
      <c r="J3695" s="2"/>
      <c r="K3695" s="2"/>
      <c r="L3695" s="2"/>
      <c r="M3695" s="2" t="s">
        <v>1566</v>
      </c>
      <c r="N3695" s="2" t="s">
        <v>2058</v>
      </c>
      <c r="O3695" s="2" t="s">
        <v>2145</v>
      </c>
      <c r="P3695" s="2" t="s">
        <v>2599</v>
      </c>
      <c r="Q3695" s="2" t="s">
        <v>18419</v>
      </c>
      <c r="R3695" s="2" t="s">
        <v>2067</v>
      </c>
      <c r="S3695" s="2"/>
      <c r="T3695" s="2" t="s">
        <v>223</v>
      </c>
      <c r="U3695" s="2"/>
      <c r="V3695" s="2" t="s">
        <v>1634</v>
      </c>
    </row>
    <row r="3696" spans="1:22" ht="14.25" customHeight="1">
      <c r="A3696" s="2" t="s">
        <v>18454</v>
      </c>
      <c r="B3696" s="2" t="s">
        <v>2175</v>
      </c>
      <c r="C3696" s="2" t="s">
        <v>4193</v>
      </c>
      <c r="D3696" s="2" t="s">
        <v>102</v>
      </c>
      <c r="E3696" s="2" t="s">
        <v>96</v>
      </c>
      <c r="F3696" s="2" t="s">
        <v>5645</v>
      </c>
      <c r="G3696" s="2" t="s">
        <v>2046</v>
      </c>
      <c r="H3696" s="2" t="s">
        <v>18455</v>
      </c>
      <c r="I3696" s="2"/>
      <c r="J3696" s="2"/>
      <c r="K3696" s="2"/>
      <c r="L3696" s="2"/>
      <c r="M3696" s="2" t="s">
        <v>60</v>
      </c>
      <c r="N3696" s="2" t="s">
        <v>2058</v>
      </c>
      <c r="O3696" s="2" t="s">
        <v>2186</v>
      </c>
      <c r="P3696" s="2" t="s">
        <v>4697</v>
      </c>
      <c r="Q3696" s="2" t="s">
        <v>18419</v>
      </c>
      <c r="R3696" s="2"/>
      <c r="S3696" s="2"/>
      <c r="T3696" s="2" t="s">
        <v>101</v>
      </c>
      <c r="U3696" s="2"/>
      <c r="V3696" s="2" t="s">
        <v>1634</v>
      </c>
    </row>
    <row r="3697" spans="1:22" ht="14.25" customHeight="1">
      <c r="A3697" s="2" t="s">
        <v>18456</v>
      </c>
      <c r="B3697" s="2" t="s">
        <v>2175</v>
      </c>
      <c r="C3697" s="2" t="s">
        <v>3232</v>
      </c>
      <c r="D3697" s="2" t="s">
        <v>102</v>
      </c>
      <c r="E3697" s="2" t="s">
        <v>96</v>
      </c>
      <c r="F3697" s="2" t="s">
        <v>18457</v>
      </c>
      <c r="G3697" s="2" t="s">
        <v>2046</v>
      </c>
      <c r="H3697" s="2" t="s">
        <v>18458</v>
      </c>
      <c r="I3697" s="2"/>
      <c r="J3697" s="2"/>
      <c r="K3697" s="2"/>
      <c r="L3697" s="2"/>
      <c r="M3697" s="2" t="s">
        <v>1566</v>
      </c>
      <c r="N3697" s="2" t="s">
        <v>2058</v>
      </c>
      <c r="O3697" s="2" t="s">
        <v>2093</v>
      </c>
      <c r="P3697" s="2" t="s">
        <v>2050</v>
      </c>
      <c r="Q3697" s="2" t="s">
        <v>18419</v>
      </c>
      <c r="R3697" s="2" t="s">
        <v>2067</v>
      </c>
      <c r="S3697" s="2"/>
      <c r="T3697" s="2" t="s">
        <v>101</v>
      </c>
      <c r="U3697" s="2"/>
      <c r="V3697" s="2" t="s">
        <v>1634</v>
      </c>
    </row>
    <row r="3698" spans="1:22" ht="14.25" customHeight="1">
      <c r="A3698" s="2" t="s">
        <v>18459</v>
      </c>
      <c r="B3698" s="2" t="s">
        <v>5879</v>
      </c>
      <c r="C3698" s="2" t="s">
        <v>18460</v>
      </c>
      <c r="D3698" s="2" t="s">
        <v>140</v>
      </c>
      <c r="E3698" s="2" t="s">
        <v>96</v>
      </c>
      <c r="F3698" s="2" t="s">
        <v>18461</v>
      </c>
      <c r="G3698" s="2" t="s">
        <v>2046</v>
      </c>
      <c r="H3698" s="2" t="s">
        <v>18462</v>
      </c>
      <c r="I3698" s="2" t="s">
        <v>18463</v>
      </c>
      <c r="J3698" s="2"/>
      <c r="K3698" s="2"/>
      <c r="L3698" s="2"/>
      <c r="M3698" s="2" t="s">
        <v>1566</v>
      </c>
      <c r="N3698" s="2" t="s">
        <v>2058</v>
      </c>
      <c r="O3698" s="2" t="s">
        <v>2093</v>
      </c>
      <c r="P3698" s="2" t="s">
        <v>18464</v>
      </c>
      <c r="Q3698" s="2" t="s">
        <v>18419</v>
      </c>
      <c r="R3698" s="2" t="s">
        <v>2067</v>
      </c>
      <c r="S3698" s="2"/>
      <c r="T3698" s="2" t="s">
        <v>139</v>
      </c>
      <c r="U3698" s="2"/>
      <c r="V3698" s="2" t="s">
        <v>1634</v>
      </c>
    </row>
    <row r="3699" spans="1:22" ht="14.25" customHeight="1">
      <c r="A3699" s="2" t="s">
        <v>18465</v>
      </c>
      <c r="B3699" s="2" t="s">
        <v>13362</v>
      </c>
      <c r="C3699" s="2" t="s">
        <v>18466</v>
      </c>
      <c r="D3699" s="2" t="s">
        <v>116</v>
      </c>
      <c r="E3699" s="2" t="s">
        <v>96</v>
      </c>
      <c r="F3699" s="2" t="s">
        <v>6054</v>
      </c>
      <c r="G3699" s="2" t="s">
        <v>2046</v>
      </c>
      <c r="H3699" s="2" t="s">
        <v>18467</v>
      </c>
      <c r="I3699" s="2"/>
      <c r="J3699" s="2"/>
      <c r="K3699" s="2"/>
      <c r="L3699" s="2"/>
      <c r="M3699" s="2" t="s">
        <v>1566</v>
      </c>
      <c r="N3699" s="2" t="s">
        <v>2058</v>
      </c>
      <c r="O3699" s="2" t="s">
        <v>2132</v>
      </c>
      <c r="P3699" s="2" t="s">
        <v>2050</v>
      </c>
      <c r="Q3699" s="2" t="s">
        <v>18419</v>
      </c>
      <c r="R3699" s="2" t="s">
        <v>2067</v>
      </c>
      <c r="S3699" s="2"/>
      <c r="T3699" s="2" t="s">
        <v>115</v>
      </c>
      <c r="U3699" s="2"/>
      <c r="V3699" s="2" t="s">
        <v>1634</v>
      </c>
    </row>
    <row r="3700" spans="1:22" ht="14.25" customHeight="1">
      <c r="A3700" s="2" t="s">
        <v>18468</v>
      </c>
      <c r="B3700" s="2" t="s">
        <v>2195</v>
      </c>
      <c r="C3700" s="2" t="s">
        <v>18469</v>
      </c>
      <c r="D3700" s="2" t="s">
        <v>102</v>
      </c>
      <c r="E3700" s="2" t="s">
        <v>96</v>
      </c>
      <c r="F3700" s="2" t="s">
        <v>18470</v>
      </c>
      <c r="G3700" s="2" t="s">
        <v>2046</v>
      </c>
      <c r="H3700" s="2" t="s">
        <v>18471</v>
      </c>
      <c r="I3700" s="2"/>
      <c r="J3700" s="2"/>
      <c r="K3700" s="2"/>
      <c r="L3700" s="2"/>
      <c r="M3700" s="2" t="s">
        <v>1566</v>
      </c>
      <c r="N3700" s="2" t="s">
        <v>2048</v>
      </c>
      <c r="O3700" s="2" t="s">
        <v>2179</v>
      </c>
      <c r="P3700" s="2" t="s">
        <v>2050</v>
      </c>
      <c r="Q3700" s="2" t="s">
        <v>18419</v>
      </c>
      <c r="R3700" s="2" t="s">
        <v>2067</v>
      </c>
      <c r="S3700" s="2"/>
      <c r="T3700" s="2" t="s">
        <v>101</v>
      </c>
      <c r="U3700" s="2"/>
      <c r="V3700" s="2" t="s">
        <v>1634</v>
      </c>
    </row>
    <row r="3701" spans="1:22" ht="14.25" customHeight="1">
      <c r="A3701" s="2" t="s">
        <v>18472</v>
      </c>
      <c r="B3701" s="2" t="s">
        <v>2195</v>
      </c>
      <c r="C3701" s="2" t="s">
        <v>2559</v>
      </c>
      <c r="D3701" s="2" t="s">
        <v>218</v>
      </c>
      <c r="E3701" s="2" t="s">
        <v>96</v>
      </c>
      <c r="F3701" s="2" t="s">
        <v>18473</v>
      </c>
      <c r="G3701" s="2" t="s">
        <v>2046</v>
      </c>
      <c r="H3701" s="2" t="s">
        <v>18474</v>
      </c>
      <c r="I3701" s="2" t="s">
        <v>18475</v>
      </c>
      <c r="J3701" s="2"/>
      <c r="K3701" s="2"/>
      <c r="L3701" s="2"/>
      <c r="M3701" s="2" t="s">
        <v>59</v>
      </c>
      <c r="N3701" s="2" t="s">
        <v>2058</v>
      </c>
      <c r="O3701" s="2" t="s">
        <v>3226</v>
      </c>
      <c r="P3701" s="2" t="s">
        <v>2050</v>
      </c>
      <c r="Q3701" s="2" t="s">
        <v>18419</v>
      </c>
      <c r="R3701" s="2"/>
      <c r="S3701" s="2"/>
      <c r="T3701" s="2" t="s">
        <v>217</v>
      </c>
      <c r="U3701" s="2"/>
      <c r="V3701" s="2" t="s">
        <v>1634</v>
      </c>
    </row>
    <row r="3702" spans="1:22" ht="14.25" customHeight="1">
      <c r="A3702" s="2" t="s">
        <v>18476</v>
      </c>
      <c r="B3702" s="2" t="s">
        <v>2208</v>
      </c>
      <c r="C3702" s="2" t="s">
        <v>18477</v>
      </c>
      <c r="D3702" s="2" t="s">
        <v>110</v>
      </c>
      <c r="E3702" s="2" t="s">
        <v>96</v>
      </c>
      <c r="F3702" s="2" t="s">
        <v>18478</v>
      </c>
      <c r="G3702" s="2" t="s">
        <v>2046</v>
      </c>
      <c r="H3702" s="2" t="s">
        <v>18479</v>
      </c>
      <c r="I3702" s="2"/>
      <c r="J3702" s="2"/>
      <c r="K3702" s="2"/>
      <c r="L3702" s="2"/>
      <c r="M3702" s="2" t="s">
        <v>1566</v>
      </c>
      <c r="N3702" s="2" t="s">
        <v>2048</v>
      </c>
      <c r="O3702" s="2" t="s">
        <v>2179</v>
      </c>
      <c r="P3702" s="2" t="s">
        <v>3153</v>
      </c>
      <c r="Q3702" s="2" t="s">
        <v>18419</v>
      </c>
      <c r="R3702" s="2" t="s">
        <v>2067</v>
      </c>
      <c r="S3702" s="2"/>
      <c r="T3702" s="2" t="s">
        <v>109</v>
      </c>
      <c r="U3702" s="2"/>
      <c r="V3702" s="2" t="s">
        <v>1634</v>
      </c>
    </row>
    <row r="3703" spans="1:22" ht="14.25" customHeight="1">
      <c r="A3703" s="2" t="s">
        <v>18480</v>
      </c>
      <c r="B3703" s="2" t="s">
        <v>2208</v>
      </c>
      <c r="C3703" s="2" t="s">
        <v>2430</v>
      </c>
      <c r="D3703" s="2" t="s">
        <v>94</v>
      </c>
      <c r="E3703" s="2" t="s">
        <v>96</v>
      </c>
      <c r="F3703" s="2" t="s">
        <v>18481</v>
      </c>
      <c r="G3703" s="2" t="s">
        <v>2046</v>
      </c>
      <c r="H3703" s="2" t="s">
        <v>18482</v>
      </c>
      <c r="I3703" s="2"/>
      <c r="J3703" s="2"/>
      <c r="K3703" s="2"/>
      <c r="L3703" s="2" t="s">
        <v>2630</v>
      </c>
      <c r="M3703" s="2" t="s">
        <v>59</v>
      </c>
      <c r="N3703" s="2" t="s">
        <v>2058</v>
      </c>
      <c r="O3703" s="2" t="s">
        <v>2583</v>
      </c>
      <c r="P3703" s="2" t="s">
        <v>18483</v>
      </c>
      <c r="Q3703" s="2" t="s">
        <v>18419</v>
      </c>
      <c r="R3703" s="2"/>
      <c r="S3703" s="2"/>
      <c r="T3703" s="2" t="s">
        <v>93</v>
      </c>
      <c r="U3703" s="2"/>
      <c r="V3703" s="2" t="s">
        <v>1634</v>
      </c>
    </row>
    <row r="3704" spans="1:22" ht="14.25" customHeight="1">
      <c r="A3704" s="2" t="s">
        <v>18484</v>
      </c>
      <c r="B3704" s="2" t="s">
        <v>15525</v>
      </c>
      <c r="C3704" s="2" t="s">
        <v>18485</v>
      </c>
      <c r="D3704" s="2" t="s">
        <v>104</v>
      </c>
      <c r="E3704" s="2" t="s">
        <v>96</v>
      </c>
      <c r="F3704" s="2" t="s">
        <v>18486</v>
      </c>
      <c r="G3704" s="2" t="s">
        <v>2046</v>
      </c>
      <c r="H3704" s="2" t="s">
        <v>18487</v>
      </c>
      <c r="I3704" s="2"/>
      <c r="J3704" s="2"/>
      <c r="K3704" s="2"/>
      <c r="L3704" s="2"/>
      <c r="M3704" s="2" t="s">
        <v>1566</v>
      </c>
      <c r="N3704" s="2" t="s">
        <v>2058</v>
      </c>
      <c r="O3704" s="2" t="s">
        <v>2145</v>
      </c>
      <c r="P3704" s="2" t="s">
        <v>18488</v>
      </c>
      <c r="Q3704" s="2" t="s">
        <v>18419</v>
      </c>
      <c r="R3704" s="2" t="s">
        <v>2067</v>
      </c>
      <c r="S3704" s="2"/>
      <c r="T3704" s="2" t="s">
        <v>103</v>
      </c>
      <c r="U3704" s="2" t="s">
        <v>18489</v>
      </c>
      <c r="V3704" s="2" t="s">
        <v>1634</v>
      </c>
    </row>
    <row r="3705" spans="1:22" ht="14.25" customHeight="1">
      <c r="A3705" s="2" t="s">
        <v>18490</v>
      </c>
      <c r="B3705" s="2" t="s">
        <v>18491</v>
      </c>
      <c r="C3705" s="2" t="s">
        <v>3812</v>
      </c>
      <c r="D3705" s="2" t="s">
        <v>102</v>
      </c>
      <c r="E3705" s="2" t="s">
        <v>96</v>
      </c>
      <c r="F3705" s="2" t="s">
        <v>2473</v>
      </c>
      <c r="G3705" s="2" t="s">
        <v>2046</v>
      </c>
      <c r="H3705" s="2" t="s">
        <v>18492</v>
      </c>
      <c r="I3705" s="2" t="s">
        <v>18493</v>
      </c>
      <c r="J3705" s="2"/>
      <c r="K3705" s="2"/>
      <c r="L3705" s="2"/>
      <c r="M3705" s="2" t="s">
        <v>59</v>
      </c>
      <c r="N3705" s="2" t="s">
        <v>2048</v>
      </c>
      <c r="O3705" s="2" t="s">
        <v>2301</v>
      </c>
      <c r="P3705" s="2" t="s">
        <v>2050</v>
      </c>
      <c r="Q3705" s="2" t="s">
        <v>18419</v>
      </c>
      <c r="R3705" s="2" t="s">
        <v>2067</v>
      </c>
      <c r="S3705" s="2"/>
      <c r="T3705" s="2" t="s">
        <v>101</v>
      </c>
      <c r="U3705" s="2"/>
      <c r="V3705" s="2" t="s">
        <v>1634</v>
      </c>
    </row>
    <row r="3706" spans="1:22" ht="14.25" customHeight="1">
      <c r="A3706" s="2" t="s">
        <v>18494</v>
      </c>
      <c r="B3706" s="2" t="s">
        <v>8295</v>
      </c>
      <c r="C3706" s="2" t="s">
        <v>18495</v>
      </c>
      <c r="D3706" s="2" t="s">
        <v>240</v>
      </c>
      <c r="E3706" s="2" t="s">
        <v>96</v>
      </c>
      <c r="F3706" s="2" t="s">
        <v>4072</v>
      </c>
      <c r="G3706" s="2" t="s">
        <v>2046</v>
      </c>
      <c r="H3706" s="2" t="s">
        <v>18496</v>
      </c>
      <c r="I3706" s="2" t="s">
        <v>18493</v>
      </c>
      <c r="J3706" s="2"/>
      <c r="K3706" s="2"/>
      <c r="L3706" s="2"/>
      <c r="M3706" s="2" t="s">
        <v>1566</v>
      </c>
      <c r="N3706" s="2" t="s">
        <v>2058</v>
      </c>
      <c r="O3706" s="2" t="s">
        <v>2093</v>
      </c>
      <c r="P3706" s="2" t="s">
        <v>2513</v>
      </c>
      <c r="Q3706" s="2" t="s">
        <v>18419</v>
      </c>
      <c r="R3706" s="2" t="s">
        <v>2067</v>
      </c>
      <c r="S3706" s="2"/>
      <c r="T3706" s="2" t="s">
        <v>239</v>
      </c>
      <c r="U3706" s="2"/>
      <c r="V3706" s="2" t="s">
        <v>1634</v>
      </c>
    </row>
    <row r="3707" spans="1:22" ht="14.25" customHeight="1">
      <c r="A3707" s="2" t="s">
        <v>18497</v>
      </c>
      <c r="B3707" s="2" t="s">
        <v>2297</v>
      </c>
      <c r="C3707" s="2" t="s">
        <v>3495</v>
      </c>
      <c r="D3707" s="2" t="s">
        <v>164</v>
      </c>
      <c r="E3707" s="2" t="s">
        <v>96</v>
      </c>
      <c r="F3707" s="2" t="s">
        <v>18498</v>
      </c>
      <c r="G3707" s="2" t="s">
        <v>2046</v>
      </c>
      <c r="H3707" s="2" t="s">
        <v>18499</v>
      </c>
      <c r="I3707" s="2" t="s">
        <v>18500</v>
      </c>
      <c r="J3707" s="2" t="s">
        <v>18501</v>
      </c>
      <c r="K3707" s="2"/>
      <c r="L3707" s="2"/>
      <c r="M3707" s="2" t="s">
        <v>60</v>
      </c>
      <c r="N3707" s="2" t="s">
        <v>2058</v>
      </c>
      <c r="O3707" s="2" t="s">
        <v>4718</v>
      </c>
      <c r="P3707" s="2" t="s">
        <v>2422</v>
      </c>
      <c r="Q3707" s="2" t="s">
        <v>18419</v>
      </c>
      <c r="R3707" s="2" t="s">
        <v>2067</v>
      </c>
      <c r="S3707" s="2"/>
      <c r="T3707" s="2" t="s">
        <v>163</v>
      </c>
      <c r="U3707" s="2"/>
      <c r="V3707" s="2" t="s">
        <v>1634</v>
      </c>
    </row>
    <row r="3708" spans="1:22" ht="14.25" customHeight="1">
      <c r="A3708" s="2" t="s">
        <v>18502</v>
      </c>
      <c r="B3708" s="2" t="s">
        <v>2330</v>
      </c>
      <c r="C3708" s="2" t="s">
        <v>18503</v>
      </c>
      <c r="D3708" s="2" t="s">
        <v>218</v>
      </c>
      <c r="E3708" s="2" t="s">
        <v>96</v>
      </c>
      <c r="F3708" s="2" t="s">
        <v>18504</v>
      </c>
      <c r="G3708" s="2" t="s">
        <v>2046</v>
      </c>
      <c r="H3708" s="2" t="s">
        <v>18505</v>
      </c>
      <c r="I3708" s="2" t="s">
        <v>18500</v>
      </c>
      <c r="J3708" s="2" t="s">
        <v>18501</v>
      </c>
      <c r="K3708" s="2"/>
      <c r="L3708" s="2"/>
      <c r="M3708" s="2" t="s">
        <v>1566</v>
      </c>
      <c r="N3708" s="2" t="s">
        <v>2058</v>
      </c>
      <c r="O3708" s="2" t="s">
        <v>2120</v>
      </c>
      <c r="P3708" s="2" t="s">
        <v>2166</v>
      </c>
      <c r="Q3708" s="2" t="s">
        <v>18419</v>
      </c>
      <c r="R3708" s="2" t="s">
        <v>2052</v>
      </c>
      <c r="S3708" s="2"/>
      <c r="T3708" s="2" t="s">
        <v>217</v>
      </c>
      <c r="U3708" s="2"/>
      <c r="V3708" s="2" t="s">
        <v>1634</v>
      </c>
    </row>
    <row r="3709" spans="1:22" ht="14.25" customHeight="1">
      <c r="A3709" s="2" t="s">
        <v>18506</v>
      </c>
      <c r="B3709" s="2" t="s">
        <v>2330</v>
      </c>
      <c r="C3709" s="2" t="s">
        <v>13558</v>
      </c>
      <c r="D3709" s="2" t="s">
        <v>104</v>
      </c>
      <c r="E3709" s="2" t="s">
        <v>96</v>
      </c>
      <c r="F3709" s="2" t="s">
        <v>2445</v>
      </c>
      <c r="G3709" s="2" t="s">
        <v>2046</v>
      </c>
      <c r="H3709" s="2" t="s">
        <v>18507</v>
      </c>
      <c r="I3709" s="2"/>
      <c r="J3709" s="2"/>
      <c r="K3709" s="2"/>
      <c r="L3709" s="2"/>
      <c r="M3709" s="2" t="s">
        <v>1566</v>
      </c>
      <c r="N3709" s="2" t="s">
        <v>2058</v>
      </c>
      <c r="O3709" s="2" t="s">
        <v>2153</v>
      </c>
      <c r="P3709" s="2" t="s">
        <v>2166</v>
      </c>
      <c r="Q3709" s="2" t="s">
        <v>18419</v>
      </c>
      <c r="R3709" s="2" t="s">
        <v>2052</v>
      </c>
      <c r="S3709" s="2"/>
      <c r="T3709" s="2" t="s">
        <v>103</v>
      </c>
      <c r="U3709" s="2"/>
      <c r="V3709" s="2" t="s">
        <v>1634</v>
      </c>
    </row>
    <row r="3710" spans="1:22" ht="14.25" customHeight="1">
      <c r="A3710" s="2" t="s">
        <v>18508</v>
      </c>
      <c r="B3710" s="2" t="s">
        <v>2311</v>
      </c>
      <c r="C3710" s="2" t="s">
        <v>18509</v>
      </c>
      <c r="D3710" s="2" t="s">
        <v>208</v>
      </c>
      <c r="E3710" s="2" t="s">
        <v>96</v>
      </c>
      <c r="F3710" s="2" t="s">
        <v>2101</v>
      </c>
      <c r="G3710" s="2" t="s">
        <v>2046</v>
      </c>
      <c r="H3710" s="2" t="s">
        <v>18510</v>
      </c>
      <c r="I3710" s="2"/>
      <c r="J3710" s="2"/>
      <c r="K3710" s="2"/>
      <c r="L3710" s="2"/>
      <c r="M3710" s="2" t="s">
        <v>59</v>
      </c>
      <c r="N3710" s="2" t="s">
        <v>2058</v>
      </c>
      <c r="O3710" s="2" t="s">
        <v>2101</v>
      </c>
      <c r="P3710" s="2" t="s">
        <v>18511</v>
      </c>
      <c r="Q3710" s="2" t="s">
        <v>18419</v>
      </c>
      <c r="R3710" s="2" t="s">
        <v>2052</v>
      </c>
      <c r="S3710" s="2"/>
      <c r="T3710" s="2" t="s">
        <v>207</v>
      </c>
      <c r="U3710" s="2"/>
      <c r="V3710" s="2" t="s">
        <v>1634</v>
      </c>
    </row>
    <row r="3711" spans="1:22" ht="14.25" customHeight="1">
      <c r="A3711" s="2" t="s">
        <v>18512</v>
      </c>
      <c r="B3711" s="2" t="s">
        <v>14629</v>
      </c>
      <c r="C3711" s="2" t="s">
        <v>9210</v>
      </c>
      <c r="D3711" s="2" t="s">
        <v>110</v>
      </c>
      <c r="E3711" s="2" t="s">
        <v>96</v>
      </c>
      <c r="F3711" s="2" t="s">
        <v>18513</v>
      </c>
      <c r="G3711" s="2" t="s">
        <v>2046</v>
      </c>
      <c r="H3711" s="2" t="s">
        <v>18514</v>
      </c>
      <c r="I3711" s="2" t="s">
        <v>18515</v>
      </c>
      <c r="J3711" s="2"/>
      <c r="K3711" s="2"/>
      <c r="L3711" s="2" t="s">
        <v>15881</v>
      </c>
      <c r="M3711" s="2" t="s">
        <v>1566</v>
      </c>
      <c r="N3711" s="2" t="s">
        <v>2048</v>
      </c>
      <c r="O3711" s="2" t="s">
        <v>2179</v>
      </c>
      <c r="P3711" s="2" t="s">
        <v>5069</v>
      </c>
      <c r="Q3711" s="2" t="s">
        <v>18419</v>
      </c>
      <c r="R3711" s="2" t="s">
        <v>2067</v>
      </c>
      <c r="S3711" s="2"/>
      <c r="T3711" s="2" t="s">
        <v>109</v>
      </c>
      <c r="U3711" s="2"/>
      <c r="V3711" s="2" t="s">
        <v>1634</v>
      </c>
    </row>
    <row r="3712" spans="1:22" ht="14.25" customHeight="1">
      <c r="A3712" s="2" t="s">
        <v>18516</v>
      </c>
      <c r="B3712" s="2" t="s">
        <v>4441</v>
      </c>
      <c r="C3712" s="2" t="s">
        <v>18517</v>
      </c>
      <c r="D3712" s="2" t="s">
        <v>224</v>
      </c>
      <c r="E3712" s="2" t="s">
        <v>96</v>
      </c>
      <c r="F3712" s="2" t="s">
        <v>18518</v>
      </c>
      <c r="G3712" s="2" t="s">
        <v>2046</v>
      </c>
      <c r="H3712" s="2" t="s">
        <v>18519</v>
      </c>
      <c r="I3712" s="2" t="s">
        <v>18515</v>
      </c>
      <c r="J3712" s="2"/>
      <c r="K3712" s="2"/>
      <c r="L3712" s="2" t="s">
        <v>15881</v>
      </c>
      <c r="M3712" s="2" t="s">
        <v>1566</v>
      </c>
      <c r="N3712" s="2" t="s">
        <v>2058</v>
      </c>
      <c r="O3712" s="2" t="s">
        <v>2093</v>
      </c>
      <c r="P3712" s="2" t="s">
        <v>3632</v>
      </c>
      <c r="Q3712" s="2" t="s">
        <v>18419</v>
      </c>
      <c r="R3712" s="2" t="s">
        <v>2067</v>
      </c>
      <c r="S3712" s="2"/>
      <c r="T3712" s="2" t="s">
        <v>223</v>
      </c>
      <c r="U3712" s="2"/>
      <c r="V3712" s="2" t="s">
        <v>1634</v>
      </c>
    </row>
    <row r="3713" spans="1:22" ht="14.25" customHeight="1">
      <c r="A3713" s="2" t="s">
        <v>18520</v>
      </c>
      <c r="B3713" s="2" t="s">
        <v>7402</v>
      </c>
      <c r="C3713" s="2" t="s">
        <v>5810</v>
      </c>
      <c r="D3713" s="2" t="s">
        <v>140</v>
      </c>
      <c r="E3713" s="2" t="s">
        <v>96</v>
      </c>
      <c r="F3713" s="2" t="s">
        <v>18521</v>
      </c>
      <c r="G3713" s="2" t="s">
        <v>2046</v>
      </c>
      <c r="H3713" s="2" t="s">
        <v>18522</v>
      </c>
      <c r="I3713" s="2" t="s">
        <v>18523</v>
      </c>
      <c r="J3713" s="2"/>
      <c r="K3713" s="2"/>
      <c r="L3713" s="2"/>
      <c r="M3713" s="2" t="s">
        <v>1566</v>
      </c>
      <c r="N3713" s="2" t="s">
        <v>2058</v>
      </c>
      <c r="O3713" s="2" t="s">
        <v>2145</v>
      </c>
      <c r="P3713" s="2" t="s">
        <v>2384</v>
      </c>
      <c r="Q3713" s="2" t="s">
        <v>18419</v>
      </c>
      <c r="R3713" s="2" t="s">
        <v>2067</v>
      </c>
      <c r="S3713" s="2"/>
      <c r="T3713" s="2" t="s">
        <v>139</v>
      </c>
      <c r="U3713" s="2"/>
      <c r="V3713" s="2" t="s">
        <v>1634</v>
      </c>
    </row>
    <row r="3714" spans="1:22" ht="14.25" customHeight="1">
      <c r="A3714" s="2" t="s">
        <v>18524</v>
      </c>
      <c r="B3714" s="2" t="s">
        <v>7402</v>
      </c>
      <c r="C3714" s="2" t="s">
        <v>18525</v>
      </c>
      <c r="D3714" s="2" t="s">
        <v>148</v>
      </c>
      <c r="E3714" s="2" t="s">
        <v>96</v>
      </c>
      <c r="F3714" s="2" t="s">
        <v>18526</v>
      </c>
      <c r="G3714" s="2" t="s">
        <v>2046</v>
      </c>
      <c r="H3714" s="2" t="s">
        <v>18527</v>
      </c>
      <c r="I3714" s="2" t="s">
        <v>18523</v>
      </c>
      <c r="J3714" s="2"/>
      <c r="K3714" s="2"/>
      <c r="L3714" s="2"/>
      <c r="M3714" s="2" t="s">
        <v>1566</v>
      </c>
      <c r="N3714" s="2" t="s">
        <v>2058</v>
      </c>
      <c r="O3714" s="2" t="s">
        <v>2093</v>
      </c>
      <c r="P3714" s="2" t="s">
        <v>2513</v>
      </c>
      <c r="Q3714" s="2" t="s">
        <v>18419</v>
      </c>
      <c r="R3714" s="2" t="s">
        <v>2067</v>
      </c>
      <c r="S3714" s="2"/>
      <c r="T3714" s="2" t="s">
        <v>147</v>
      </c>
      <c r="U3714" s="2"/>
      <c r="V3714" s="2" t="s">
        <v>1634</v>
      </c>
    </row>
    <row r="3715" spans="1:22" ht="14.25" customHeight="1">
      <c r="A3715" s="2" t="s">
        <v>18528</v>
      </c>
      <c r="B3715" s="2" t="s">
        <v>18529</v>
      </c>
      <c r="C3715" s="2" t="s">
        <v>18530</v>
      </c>
      <c r="D3715" s="2" t="s">
        <v>140</v>
      </c>
      <c r="E3715" s="2" t="s">
        <v>96</v>
      </c>
      <c r="F3715" s="2" t="s">
        <v>11497</v>
      </c>
      <c r="G3715" s="2" t="s">
        <v>2046</v>
      </c>
      <c r="H3715" s="2" t="s">
        <v>18531</v>
      </c>
      <c r="I3715" s="2"/>
      <c r="J3715" s="2"/>
      <c r="K3715" s="2"/>
      <c r="L3715" s="2"/>
      <c r="M3715" s="2" t="s">
        <v>1566</v>
      </c>
      <c r="N3715" s="2" t="s">
        <v>2058</v>
      </c>
      <c r="O3715" s="2" t="s">
        <v>2153</v>
      </c>
      <c r="P3715" s="2" t="s">
        <v>2050</v>
      </c>
      <c r="Q3715" s="2" t="s">
        <v>18419</v>
      </c>
      <c r="R3715" s="2" t="s">
        <v>2052</v>
      </c>
      <c r="S3715" s="2"/>
      <c r="T3715" s="2" t="s">
        <v>139</v>
      </c>
      <c r="U3715" s="2"/>
      <c r="V3715" s="2" t="s">
        <v>1634</v>
      </c>
    </row>
    <row r="3716" spans="1:22" ht="14.25" customHeight="1">
      <c r="A3716" s="2" t="s">
        <v>18532</v>
      </c>
      <c r="B3716" s="2" t="s">
        <v>3634</v>
      </c>
      <c r="C3716" s="2" t="s">
        <v>3232</v>
      </c>
      <c r="D3716" s="2" t="s">
        <v>116</v>
      </c>
      <c r="E3716" s="2" t="s">
        <v>96</v>
      </c>
      <c r="F3716" s="2" t="s">
        <v>18533</v>
      </c>
      <c r="G3716" s="2" t="s">
        <v>2046</v>
      </c>
      <c r="H3716" s="2" t="s">
        <v>18534</v>
      </c>
      <c r="I3716" s="2" t="s">
        <v>18535</v>
      </c>
      <c r="J3716" s="2"/>
      <c r="K3716" s="2"/>
      <c r="L3716" s="2" t="s">
        <v>7567</v>
      </c>
      <c r="M3716" s="2" t="s">
        <v>60</v>
      </c>
      <c r="N3716" s="2" t="s">
        <v>2058</v>
      </c>
      <c r="O3716" s="2" t="s">
        <v>18536</v>
      </c>
      <c r="P3716" s="2" t="s">
        <v>2173</v>
      </c>
      <c r="Q3716" s="2" t="s">
        <v>18419</v>
      </c>
      <c r="R3716" s="2" t="s">
        <v>2052</v>
      </c>
      <c r="S3716" s="2" t="s">
        <v>6528</v>
      </c>
      <c r="T3716" s="2" t="s">
        <v>115</v>
      </c>
      <c r="U3716" s="2"/>
      <c r="V3716" s="2" t="s">
        <v>1634</v>
      </c>
    </row>
    <row r="3717" spans="1:22" ht="14.25" customHeight="1">
      <c r="A3717" s="2" t="s">
        <v>18537</v>
      </c>
      <c r="B3717" s="2" t="s">
        <v>18538</v>
      </c>
      <c r="C3717" s="2" t="s">
        <v>18539</v>
      </c>
      <c r="D3717" s="2" t="s">
        <v>218</v>
      </c>
      <c r="E3717" s="2" t="s">
        <v>96</v>
      </c>
      <c r="F3717" s="2" t="s">
        <v>2093</v>
      </c>
      <c r="G3717" s="2" t="s">
        <v>2046</v>
      </c>
      <c r="H3717" s="2" t="s">
        <v>18540</v>
      </c>
      <c r="I3717" s="2" t="s">
        <v>18535</v>
      </c>
      <c r="J3717" s="2"/>
      <c r="K3717" s="2"/>
      <c r="L3717" s="2" t="s">
        <v>7567</v>
      </c>
      <c r="M3717" s="2" t="s">
        <v>1566</v>
      </c>
      <c r="N3717" s="2" t="s">
        <v>2058</v>
      </c>
      <c r="O3717" s="2" t="s">
        <v>2093</v>
      </c>
      <c r="P3717" s="2" t="s">
        <v>18541</v>
      </c>
      <c r="Q3717" s="2" t="s">
        <v>18419</v>
      </c>
      <c r="R3717" s="2" t="s">
        <v>2067</v>
      </c>
      <c r="S3717" s="2" t="s">
        <v>6528</v>
      </c>
      <c r="T3717" s="2" t="s">
        <v>217</v>
      </c>
      <c r="U3717" s="2"/>
      <c r="V3717" s="2" t="s">
        <v>1634</v>
      </c>
    </row>
    <row r="3718" spans="1:22" ht="14.25" customHeight="1">
      <c r="A3718" s="2" t="s">
        <v>18542</v>
      </c>
      <c r="B3718" s="2" t="s">
        <v>2443</v>
      </c>
      <c r="C3718" s="2" t="s">
        <v>18543</v>
      </c>
      <c r="D3718" s="2" t="s">
        <v>190</v>
      </c>
      <c r="E3718" s="2" t="s">
        <v>96</v>
      </c>
      <c r="F3718" s="2" t="s">
        <v>18544</v>
      </c>
      <c r="G3718" s="2" t="s">
        <v>2046</v>
      </c>
      <c r="H3718" s="2" t="s">
        <v>18545</v>
      </c>
      <c r="I3718" s="2"/>
      <c r="J3718" s="2"/>
      <c r="K3718" s="2"/>
      <c r="L3718" s="2"/>
      <c r="M3718" s="2" t="s">
        <v>60</v>
      </c>
      <c r="N3718" s="2" t="s">
        <v>2058</v>
      </c>
      <c r="O3718" s="2" t="s">
        <v>2186</v>
      </c>
      <c r="P3718" s="2" t="s">
        <v>2050</v>
      </c>
      <c r="Q3718" s="2" t="s">
        <v>18419</v>
      </c>
      <c r="R3718" s="2" t="s">
        <v>2067</v>
      </c>
      <c r="S3718" s="2"/>
      <c r="T3718" s="2" t="s">
        <v>189</v>
      </c>
      <c r="U3718" s="2"/>
      <c r="V3718" s="2" t="s">
        <v>1634</v>
      </c>
    </row>
    <row r="3719" spans="1:22" ht="14.25" customHeight="1">
      <c r="A3719" s="2" t="s">
        <v>18546</v>
      </c>
      <c r="B3719" s="2" t="s">
        <v>2411</v>
      </c>
      <c r="C3719" s="2" t="s">
        <v>18547</v>
      </c>
      <c r="D3719" s="2" t="s">
        <v>330</v>
      </c>
      <c r="E3719" s="2" t="s">
        <v>96</v>
      </c>
      <c r="F3719" s="2" t="s">
        <v>2320</v>
      </c>
      <c r="G3719" s="2" t="s">
        <v>2046</v>
      </c>
      <c r="H3719" s="2" t="s">
        <v>18548</v>
      </c>
      <c r="I3719" s="2" t="s">
        <v>18549</v>
      </c>
      <c r="J3719" s="2"/>
      <c r="K3719" s="2"/>
      <c r="L3719" s="2"/>
      <c r="M3719" s="2" t="s">
        <v>59</v>
      </c>
      <c r="N3719" s="2" t="s">
        <v>2058</v>
      </c>
      <c r="O3719" s="2" t="s">
        <v>2322</v>
      </c>
      <c r="P3719" s="2" t="s">
        <v>18550</v>
      </c>
      <c r="Q3719" s="2" t="s">
        <v>18419</v>
      </c>
      <c r="R3719" s="2"/>
      <c r="S3719" s="2"/>
      <c r="T3719" s="2" t="s">
        <v>329</v>
      </c>
      <c r="U3719" s="2"/>
      <c r="V3719" s="2" t="s">
        <v>1634</v>
      </c>
    </row>
    <row r="3720" spans="1:22" ht="14.25" customHeight="1">
      <c r="A3720" s="2" t="s">
        <v>18551</v>
      </c>
      <c r="B3720" s="2" t="s">
        <v>2411</v>
      </c>
      <c r="C3720" s="2" t="s">
        <v>5547</v>
      </c>
      <c r="D3720" s="2" t="s">
        <v>108</v>
      </c>
      <c r="E3720" s="2" t="s">
        <v>96</v>
      </c>
      <c r="F3720" s="2" t="s">
        <v>18552</v>
      </c>
      <c r="G3720" s="2" t="s">
        <v>2046</v>
      </c>
      <c r="H3720" s="2" t="s">
        <v>18553</v>
      </c>
      <c r="I3720" s="2" t="s">
        <v>18549</v>
      </c>
      <c r="J3720" s="2"/>
      <c r="K3720" s="2"/>
      <c r="L3720" s="2"/>
      <c r="M3720" s="2" t="s">
        <v>1566</v>
      </c>
      <c r="N3720" s="2" t="s">
        <v>2058</v>
      </c>
      <c r="O3720" s="2" t="s">
        <v>2145</v>
      </c>
      <c r="P3720" s="2" t="s">
        <v>2372</v>
      </c>
      <c r="Q3720" s="2" t="s">
        <v>18419</v>
      </c>
      <c r="R3720" s="2" t="s">
        <v>2067</v>
      </c>
      <c r="S3720" s="2"/>
      <c r="T3720" s="2" t="s">
        <v>107</v>
      </c>
      <c r="U3720" s="2" t="s">
        <v>18554</v>
      </c>
      <c r="V3720" s="2" t="s">
        <v>1634</v>
      </c>
    </row>
    <row r="3721" spans="1:22" ht="14.25" customHeight="1">
      <c r="A3721" s="2" t="s">
        <v>18555</v>
      </c>
      <c r="B3721" s="2" t="s">
        <v>7877</v>
      </c>
      <c r="C3721" s="2" t="s">
        <v>2208</v>
      </c>
      <c r="D3721" s="2" t="s">
        <v>104</v>
      </c>
      <c r="E3721" s="2" t="s">
        <v>96</v>
      </c>
      <c r="F3721" s="2" t="s">
        <v>3260</v>
      </c>
      <c r="G3721" s="2" t="s">
        <v>2046</v>
      </c>
      <c r="H3721" s="2" t="s">
        <v>18556</v>
      </c>
      <c r="I3721" s="2" t="s">
        <v>18557</v>
      </c>
      <c r="J3721" s="2"/>
      <c r="K3721" s="2"/>
      <c r="L3721" s="2"/>
      <c r="M3721" s="2" t="s">
        <v>59</v>
      </c>
      <c r="N3721" s="2" t="s">
        <v>2058</v>
      </c>
      <c r="O3721" s="2" t="s">
        <v>2101</v>
      </c>
      <c r="P3721" s="2" t="s">
        <v>2050</v>
      </c>
      <c r="Q3721" s="2" t="s">
        <v>18419</v>
      </c>
      <c r="R3721" s="2" t="s">
        <v>2067</v>
      </c>
      <c r="S3721" s="2"/>
      <c r="T3721" s="2" t="s">
        <v>103</v>
      </c>
      <c r="U3721" s="2"/>
      <c r="V3721" s="2" t="s">
        <v>1634</v>
      </c>
    </row>
    <row r="3722" spans="1:22" ht="14.25" customHeight="1">
      <c r="A3722" s="2" t="s">
        <v>18555</v>
      </c>
      <c r="B3722" s="2" t="s">
        <v>7877</v>
      </c>
      <c r="C3722" s="2" t="s">
        <v>2208</v>
      </c>
      <c r="D3722" s="2" t="s">
        <v>132</v>
      </c>
      <c r="E3722" s="2" t="s">
        <v>96</v>
      </c>
      <c r="F3722" s="2" t="s">
        <v>18558</v>
      </c>
      <c r="G3722" s="2" t="s">
        <v>2046</v>
      </c>
      <c r="H3722" s="2" t="s">
        <v>18559</v>
      </c>
      <c r="I3722" s="2" t="s">
        <v>18557</v>
      </c>
      <c r="J3722" s="2"/>
      <c r="K3722" s="2"/>
      <c r="L3722" s="2"/>
      <c r="M3722" s="2" t="s">
        <v>60</v>
      </c>
      <c r="N3722" s="2" t="s">
        <v>2058</v>
      </c>
      <c r="O3722" s="2" t="s">
        <v>18536</v>
      </c>
      <c r="P3722" s="2" t="s">
        <v>2050</v>
      </c>
      <c r="Q3722" s="2" t="s">
        <v>18419</v>
      </c>
      <c r="R3722" s="2" t="s">
        <v>2067</v>
      </c>
      <c r="S3722" s="2" t="s">
        <v>6528</v>
      </c>
      <c r="T3722" s="2" t="s">
        <v>131</v>
      </c>
      <c r="U3722" s="2"/>
      <c r="V3722" s="2" t="s">
        <v>1634</v>
      </c>
    </row>
    <row r="3723" spans="1:22" ht="14.25" customHeight="1">
      <c r="A3723" s="2" t="s">
        <v>18560</v>
      </c>
      <c r="B3723" s="2" t="s">
        <v>7877</v>
      </c>
      <c r="C3723" s="2" t="s">
        <v>2176</v>
      </c>
      <c r="D3723" s="2" t="s">
        <v>218</v>
      </c>
      <c r="E3723" s="2" t="s">
        <v>96</v>
      </c>
      <c r="F3723" s="2" t="s">
        <v>18561</v>
      </c>
      <c r="G3723" s="2" t="s">
        <v>2046</v>
      </c>
      <c r="H3723" s="2" t="s">
        <v>18562</v>
      </c>
      <c r="I3723" s="2" t="s">
        <v>18557</v>
      </c>
      <c r="J3723" s="2"/>
      <c r="K3723" s="2"/>
      <c r="L3723" s="2"/>
      <c r="M3723" s="2" t="s">
        <v>59</v>
      </c>
      <c r="N3723" s="2" t="s">
        <v>2058</v>
      </c>
      <c r="O3723" s="2" t="s">
        <v>2172</v>
      </c>
      <c r="P3723" s="2" t="s">
        <v>2050</v>
      </c>
      <c r="Q3723" s="2" t="s">
        <v>18419</v>
      </c>
      <c r="R3723" s="2"/>
      <c r="S3723" s="2"/>
      <c r="T3723" s="2" t="s">
        <v>217</v>
      </c>
      <c r="U3723" s="2"/>
      <c r="V3723" s="2" t="s">
        <v>1634</v>
      </c>
    </row>
    <row r="3724" spans="1:22" ht="14.25" customHeight="1">
      <c r="A3724" s="2" t="s">
        <v>18563</v>
      </c>
      <c r="B3724" s="2" t="s">
        <v>7877</v>
      </c>
      <c r="C3724" s="2" t="s">
        <v>3232</v>
      </c>
      <c r="D3724" s="2" t="s">
        <v>116</v>
      </c>
      <c r="E3724" s="2" t="s">
        <v>96</v>
      </c>
      <c r="F3724" s="2" t="s">
        <v>2473</v>
      </c>
      <c r="G3724" s="2" t="s">
        <v>2046</v>
      </c>
      <c r="H3724" s="2" t="s">
        <v>18564</v>
      </c>
      <c r="I3724" s="2" t="s">
        <v>18557</v>
      </c>
      <c r="J3724" s="2"/>
      <c r="K3724" s="2"/>
      <c r="L3724" s="2" t="s">
        <v>7567</v>
      </c>
      <c r="M3724" s="2" t="s">
        <v>59</v>
      </c>
      <c r="N3724" s="2" t="s">
        <v>2048</v>
      </c>
      <c r="O3724" s="2" t="s">
        <v>2301</v>
      </c>
      <c r="P3724" s="2" t="s">
        <v>3476</v>
      </c>
      <c r="Q3724" s="2" t="s">
        <v>18419</v>
      </c>
      <c r="R3724" s="2"/>
      <c r="S3724" s="2" t="s">
        <v>6528</v>
      </c>
      <c r="T3724" s="2" t="s">
        <v>115</v>
      </c>
      <c r="U3724" s="2"/>
      <c r="V3724" s="2" t="s">
        <v>1634</v>
      </c>
    </row>
    <row r="3725" spans="1:22" ht="14.25" customHeight="1">
      <c r="A3725" s="2" t="s">
        <v>18565</v>
      </c>
      <c r="B3725" s="2" t="s">
        <v>18566</v>
      </c>
      <c r="C3725" s="2" t="s">
        <v>18567</v>
      </c>
      <c r="D3725" s="2" t="s">
        <v>142</v>
      </c>
      <c r="E3725" s="2" t="s">
        <v>96</v>
      </c>
      <c r="F3725" s="2" t="s">
        <v>2473</v>
      </c>
      <c r="G3725" s="2" t="s">
        <v>2046</v>
      </c>
      <c r="H3725" s="2" t="s">
        <v>18568</v>
      </c>
      <c r="I3725" s="2"/>
      <c r="J3725" s="2"/>
      <c r="K3725" s="2"/>
      <c r="L3725" s="2"/>
      <c r="M3725" s="2" t="s">
        <v>59</v>
      </c>
      <c r="N3725" s="2" t="s">
        <v>2048</v>
      </c>
      <c r="O3725" s="2" t="s">
        <v>2301</v>
      </c>
      <c r="P3725" s="2" t="s">
        <v>18569</v>
      </c>
      <c r="Q3725" s="2" t="s">
        <v>18419</v>
      </c>
      <c r="R3725" s="2"/>
      <c r="S3725" s="2"/>
      <c r="T3725" s="2" t="s">
        <v>141</v>
      </c>
      <c r="U3725" s="2"/>
      <c r="V3725" s="2" t="s">
        <v>1634</v>
      </c>
    </row>
    <row r="3726" spans="1:22" ht="14.25" customHeight="1">
      <c r="A3726" s="2" t="s">
        <v>18570</v>
      </c>
      <c r="B3726" s="2" t="s">
        <v>18571</v>
      </c>
      <c r="C3726" s="2" t="s">
        <v>5231</v>
      </c>
      <c r="D3726" s="2" t="s">
        <v>148</v>
      </c>
      <c r="E3726" s="2" t="s">
        <v>96</v>
      </c>
      <c r="F3726" s="2" t="s">
        <v>18572</v>
      </c>
      <c r="G3726" s="2" t="s">
        <v>2046</v>
      </c>
      <c r="H3726" s="2" t="s">
        <v>18573</v>
      </c>
      <c r="I3726" s="2"/>
      <c r="J3726" s="2"/>
      <c r="K3726" s="2"/>
      <c r="L3726" s="2" t="s">
        <v>7567</v>
      </c>
      <c r="M3726" s="2" t="s">
        <v>59</v>
      </c>
      <c r="N3726" s="2" t="s">
        <v>2058</v>
      </c>
      <c r="O3726" s="2" t="s">
        <v>2101</v>
      </c>
      <c r="P3726" s="2" t="s">
        <v>2213</v>
      </c>
      <c r="Q3726" s="2" t="s">
        <v>18419</v>
      </c>
      <c r="R3726" s="2"/>
      <c r="S3726" s="2"/>
      <c r="T3726" s="2" t="s">
        <v>147</v>
      </c>
      <c r="U3726" s="2"/>
      <c r="V3726" s="2" t="s">
        <v>1634</v>
      </c>
    </row>
    <row r="3727" spans="1:22" ht="14.25" customHeight="1">
      <c r="A3727" s="2" t="s">
        <v>18574</v>
      </c>
      <c r="B3727" s="2" t="s">
        <v>2471</v>
      </c>
      <c r="C3727" s="2" t="s">
        <v>18575</v>
      </c>
      <c r="D3727" s="2" t="s">
        <v>148</v>
      </c>
      <c r="E3727" s="2" t="s">
        <v>96</v>
      </c>
      <c r="F3727" s="2" t="s">
        <v>2112</v>
      </c>
      <c r="G3727" s="2" t="s">
        <v>2046</v>
      </c>
      <c r="H3727" s="2" t="s">
        <v>18576</v>
      </c>
      <c r="I3727" s="2" t="s">
        <v>18577</v>
      </c>
      <c r="J3727" s="2"/>
      <c r="K3727" s="2"/>
      <c r="L3727" s="2"/>
      <c r="M3727" s="2" t="s">
        <v>1566</v>
      </c>
      <c r="N3727" s="2" t="s">
        <v>2058</v>
      </c>
      <c r="O3727" s="2" t="s">
        <v>2093</v>
      </c>
      <c r="P3727" s="2" t="s">
        <v>2050</v>
      </c>
      <c r="Q3727" s="2" t="s">
        <v>18419</v>
      </c>
      <c r="R3727" s="2" t="s">
        <v>2067</v>
      </c>
      <c r="S3727" s="2"/>
      <c r="T3727" s="2" t="s">
        <v>147</v>
      </c>
      <c r="U3727" s="2"/>
      <c r="V3727" s="2" t="s">
        <v>1634</v>
      </c>
    </row>
    <row r="3728" spans="1:22" ht="14.25" customHeight="1">
      <c r="A3728" s="2" t="s">
        <v>18578</v>
      </c>
      <c r="B3728" s="2" t="s">
        <v>18579</v>
      </c>
      <c r="C3728" s="2" t="s">
        <v>18580</v>
      </c>
      <c r="D3728" s="2" t="s">
        <v>94</v>
      </c>
      <c r="E3728" s="2" t="s">
        <v>96</v>
      </c>
      <c r="F3728" s="2" t="s">
        <v>18581</v>
      </c>
      <c r="G3728" s="2" t="s">
        <v>2046</v>
      </c>
      <c r="H3728" s="2" t="s">
        <v>18582</v>
      </c>
      <c r="I3728" s="2"/>
      <c r="J3728" s="2"/>
      <c r="K3728" s="2"/>
      <c r="L3728" s="2"/>
      <c r="M3728" s="2" t="s">
        <v>1566</v>
      </c>
      <c r="N3728" s="2" t="s">
        <v>2058</v>
      </c>
      <c r="O3728" s="2" t="s">
        <v>2145</v>
      </c>
      <c r="P3728" s="2" t="s">
        <v>18583</v>
      </c>
      <c r="Q3728" s="2" t="s">
        <v>18419</v>
      </c>
      <c r="R3728" s="2" t="s">
        <v>2067</v>
      </c>
      <c r="S3728" s="2"/>
      <c r="T3728" s="2" t="s">
        <v>93</v>
      </c>
      <c r="U3728" s="2"/>
      <c r="V3728" s="2" t="s">
        <v>1634</v>
      </c>
    </row>
    <row r="3729" spans="1:22" ht="14.25" customHeight="1">
      <c r="A3729" s="2" t="s">
        <v>18584</v>
      </c>
      <c r="B3729" s="2" t="s">
        <v>18585</v>
      </c>
      <c r="C3729" s="2" t="s">
        <v>6829</v>
      </c>
      <c r="D3729" s="2" t="s">
        <v>104</v>
      </c>
      <c r="E3729" s="2" t="s">
        <v>96</v>
      </c>
      <c r="F3729" s="2" t="s">
        <v>18586</v>
      </c>
      <c r="G3729" s="2" t="s">
        <v>2046</v>
      </c>
      <c r="H3729" s="2" t="s">
        <v>18587</v>
      </c>
      <c r="I3729" s="2" t="s">
        <v>18577</v>
      </c>
      <c r="J3729" s="2"/>
      <c r="K3729" s="2"/>
      <c r="L3729" s="2"/>
      <c r="M3729" s="2" t="s">
        <v>1566</v>
      </c>
      <c r="N3729" s="2" t="s">
        <v>2058</v>
      </c>
      <c r="O3729" s="2" t="s">
        <v>2059</v>
      </c>
      <c r="P3729" s="2" t="s">
        <v>2166</v>
      </c>
      <c r="Q3729" s="2" t="s">
        <v>18419</v>
      </c>
      <c r="R3729" s="2" t="s">
        <v>2067</v>
      </c>
      <c r="S3729" s="2"/>
      <c r="T3729" s="2" t="s">
        <v>103</v>
      </c>
      <c r="U3729" s="2"/>
      <c r="V3729" s="2" t="s">
        <v>1634</v>
      </c>
    </row>
    <row r="3730" spans="1:22" ht="14.25" customHeight="1">
      <c r="A3730" s="2" t="s">
        <v>18588</v>
      </c>
      <c r="B3730" s="2" t="s">
        <v>18589</v>
      </c>
      <c r="C3730" s="2" t="s">
        <v>3402</v>
      </c>
      <c r="D3730" s="2" t="s">
        <v>218</v>
      </c>
      <c r="E3730" s="2" t="s">
        <v>96</v>
      </c>
      <c r="F3730" s="2" t="s">
        <v>2824</v>
      </c>
      <c r="G3730" s="2" t="s">
        <v>2046</v>
      </c>
      <c r="H3730" s="2" t="s">
        <v>18590</v>
      </c>
      <c r="I3730" s="2" t="s">
        <v>18591</v>
      </c>
      <c r="J3730" s="2"/>
      <c r="K3730" s="2"/>
      <c r="L3730" s="2"/>
      <c r="M3730" s="2" t="s">
        <v>60</v>
      </c>
      <c r="N3730" s="2" t="s">
        <v>2058</v>
      </c>
      <c r="O3730" s="2" t="s">
        <v>2316</v>
      </c>
      <c r="P3730" s="2" t="s">
        <v>2050</v>
      </c>
      <c r="Q3730" s="2" t="s">
        <v>18419</v>
      </c>
      <c r="R3730" s="2" t="s">
        <v>2067</v>
      </c>
      <c r="S3730" s="2"/>
      <c r="T3730" s="2" t="s">
        <v>217</v>
      </c>
      <c r="U3730" s="2"/>
      <c r="V3730" s="2" t="s">
        <v>1634</v>
      </c>
    </row>
    <row r="3731" spans="1:22" ht="14.25" customHeight="1">
      <c r="A3731" s="2" t="s">
        <v>18592</v>
      </c>
      <c r="B3731" s="2" t="s">
        <v>4162</v>
      </c>
      <c r="C3731" s="2" t="s">
        <v>18593</v>
      </c>
      <c r="D3731" s="2" t="s">
        <v>110</v>
      </c>
      <c r="E3731" s="2" t="s">
        <v>96</v>
      </c>
      <c r="F3731" s="2" t="s">
        <v>18594</v>
      </c>
      <c r="G3731" s="2" t="s">
        <v>2046</v>
      </c>
      <c r="H3731" s="2" t="s">
        <v>18595</v>
      </c>
      <c r="I3731" s="2"/>
      <c r="J3731" s="2"/>
      <c r="K3731" s="2"/>
      <c r="L3731" s="2"/>
      <c r="M3731" s="2" t="s">
        <v>1566</v>
      </c>
      <c r="N3731" s="2" t="s">
        <v>2058</v>
      </c>
      <c r="O3731" s="2" t="s">
        <v>2059</v>
      </c>
      <c r="P3731" s="2" t="s">
        <v>2609</v>
      </c>
      <c r="Q3731" s="2" t="s">
        <v>18419</v>
      </c>
      <c r="R3731" s="2" t="s">
        <v>2067</v>
      </c>
      <c r="S3731" s="2"/>
      <c r="T3731" s="2" t="s">
        <v>109</v>
      </c>
      <c r="U3731" s="2"/>
      <c r="V3731" s="2" t="s">
        <v>1634</v>
      </c>
    </row>
    <row r="3732" spans="1:22" ht="14.25" customHeight="1">
      <c r="A3732" s="2" t="s">
        <v>18596</v>
      </c>
      <c r="B3732" s="2" t="s">
        <v>18597</v>
      </c>
      <c r="C3732" s="2" t="s">
        <v>18598</v>
      </c>
      <c r="D3732" s="2" t="s">
        <v>190</v>
      </c>
      <c r="E3732" s="2" t="s">
        <v>96</v>
      </c>
      <c r="F3732" s="2" t="s">
        <v>18599</v>
      </c>
      <c r="G3732" s="2" t="s">
        <v>2046</v>
      </c>
      <c r="H3732" s="2" t="s">
        <v>18600</v>
      </c>
      <c r="I3732" s="2" t="s">
        <v>18601</v>
      </c>
      <c r="J3732" s="2" t="s">
        <v>18602</v>
      </c>
      <c r="K3732" s="2"/>
      <c r="L3732" s="2"/>
      <c r="M3732" s="2" t="s">
        <v>1566</v>
      </c>
      <c r="N3732" s="2" t="s">
        <v>2058</v>
      </c>
      <c r="O3732" s="2" t="s">
        <v>2145</v>
      </c>
      <c r="P3732" s="2" t="s">
        <v>18603</v>
      </c>
      <c r="Q3732" s="2" t="s">
        <v>18419</v>
      </c>
      <c r="R3732" s="2" t="s">
        <v>2067</v>
      </c>
      <c r="S3732" s="2"/>
      <c r="T3732" s="2" t="s">
        <v>189</v>
      </c>
      <c r="U3732" s="2"/>
      <c r="V3732" s="2" t="s">
        <v>1634</v>
      </c>
    </row>
    <row r="3733" spans="1:22" ht="14.25" customHeight="1">
      <c r="A3733" s="2" t="s">
        <v>18604</v>
      </c>
      <c r="B3733" s="2" t="s">
        <v>13900</v>
      </c>
      <c r="C3733" s="2" t="s">
        <v>18605</v>
      </c>
      <c r="D3733" s="2" t="s">
        <v>104</v>
      </c>
      <c r="E3733" s="2" t="s">
        <v>96</v>
      </c>
      <c r="F3733" s="2" t="s">
        <v>18430</v>
      </c>
      <c r="G3733" s="2" t="s">
        <v>2046</v>
      </c>
      <c r="H3733" s="2" t="s">
        <v>18606</v>
      </c>
      <c r="I3733" s="2" t="s">
        <v>18607</v>
      </c>
      <c r="J3733" s="2"/>
      <c r="K3733" s="2"/>
      <c r="L3733" s="2"/>
      <c r="M3733" s="2" t="s">
        <v>1566</v>
      </c>
      <c r="N3733" s="2" t="s">
        <v>2058</v>
      </c>
      <c r="O3733" s="2" t="s">
        <v>2193</v>
      </c>
      <c r="P3733" s="2" t="s">
        <v>18608</v>
      </c>
      <c r="Q3733" s="2" t="s">
        <v>18419</v>
      </c>
      <c r="R3733" s="2" t="s">
        <v>2067</v>
      </c>
      <c r="S3733" s="2"/>
      <c r="T3733" s="2" t="s">
        <v>103</v>
      </c>
      <c r="U3733" s="2"/>
      <c r="V3733" s="2" t="s">
        <v>1634</v>
      </c>
    </row>
    <row r="3734" spans="1:22" ht="14.25" customHeight="1">
      <c r="A3734" s="2" t="s">
        <v>18609</v>
      </c>
      <c r="B3734" s="2" t="s">
        <v>2515</v>
      </c>
      <c r="C3734" s="2" t="s">
        <v>2849</v>
      </c>
      <c r="D3734" s="2" t="s">
        <v>104</v>
      </c>
      <c r="E3734" s="2" t="s">
        <v>96</v>
      </c>
      <c r="F3734" s="2" t="s">
        <v>18610</v>
      </c>
      <c r="G3734" s="2" t="s">
        <v>2046</v>
      </c>
      <c r="H3734" s="2" t="s">
        <v>18611</v>
      </c>
      <c r="I3734" s="2" t="s">
        <v>18612</v>
      </c>
      <c r="J3734" s="2" t="s">
        <v>18602</v>
      </c>
      <c r="K3734" s="2"/>
      <c r="L3734" s="2"/>
      <c r="M3734" s="2" t="s">
        <v>1566</v>
      </c>
      <c r="N3734" s="2" t="s">
        <v>2058</v>
      </c>
      <c r="O3734" s="2" t="s">
        <v>2145</v>
      </c>
      <c r="P3734" s="2" t="s">
        <v>2050</v>
      </c>
      <c r="Q3734" s="2" t="s">
        <v>18419</v>
      </c>
      <c r="R3734" s="2" t="s">
        <v>2067</v>
      </c>
      <c r="S3734" s="2"/>
      <c r="T3734" s="2" t="s">
        <v>103</v>
      </c>
      <c r="U3734" s="2"/>
      <c r="V3734" s="2" t="s">
        <v>1634</v>
      </c>
    </row>
    <row r="3735" spans="1:22" ht="14.25" customHeight="1">
      <c r="A3735" s="2" t="s">
        <v>18613</v>
      </c>
      <c r="B3735" s="2" t="s">
        <v>2515</v>
      </c>
      <c r="C3735" s="2" t="s">
        <v>3634</v>
      </c>
      <c r="D3735" s="2" t="s">
        <v>256</v>
      </c>
      <c r="E3735" s="2" t="s">
        <v>96</v>
      </c>
      <c r="F3735" s="2" t="s">
        <v>2093</v>
      </c>
      <c r="G3735" s="2" t="s">
        <v>2046</v>
      </c>
      <c r="H3735" s="2" t="s">
        <v>18614</v>
      </c>
      <c r="I3735" s="2" t="s">
        <v>18607</v>
      </c>
      <c r="J3735" s="2"/>
      <c r="K3735" s="2"/>
      <c r="L3735" s="2"/>
      <c r="M3735" s="2" t="s">
        <v>1566</v>
      </c>
      <c r="N3735" s="2" t="s">
        <v>2058</v>
      </c>
      <c r="O3735" s="2" t="s">
        <v>2093</v>
      </c>
      <c r="P3735" s="2" t="s">
        <v>2050</v>
      </c>
      <c r="Q3735" s="2" t="s">
        <v>18419</v>
      </c>
      <c r="R3735" s="2" t="s">
        <v>2067</v>
      </c>
      <c r="S3735" s="2"/>
      <c r="T3735" s="2" t="s">
        <v>255</v>
      </c>
      <c r="U3735" s="2"/>
      <c r="V3735" s="2" t="s">
        <v>1634</v>
      </c>
    </row>
    <row r="3736" spans="1:22" ht="14.25" customHeight="1">
      <c r="A3736" s="2" t="s">
        <v>18615</v>
      </c>
      <c r="B3736" s="2" t="s">
        <v>2515</v>
      </c>
      <c r="C3736" s="2" t="s">
        <v>4000</v>
      </c>
      <c r="D3736" s="2" t="s">
        <v>132</v>
      </c>
      <c r="E3736" s="2" t="s">
        <v>96</v>
      </c>
      <c r="F3736" s="2" t="s">
        <v>2320</v>
      </c>
      <c r="G3736" s="2" t="s">
        <v>2046</v>
      </c>
      <c r="H3736" s="2" t="s">
        <v>18616</v>
      </c>
      <c r="I3736" s="2" t="s">
        <v>18612</v>
      </c>
      <c r="J3736" s="2"/>
      <c r="K3736" s="2"/>
      <c r="L3736" s="2"/>
      <c r="M3736" s="2" t="s">
        <v>59</v>
      </c>
      <c r="N3736" s="2" t="s">
        <v>2058</v>
      </c>
      <c r="O3736" s="2" t="s">
        <v>2322</v>
      </c>
      <c r="P3736" s="2" t="s">
        <v>3235</v>
      </c>
      <c r="Q3736" s="2" t="s">
        <v>18419</v>
      </c>
      <c r="R3736" s="2" t="s">
        <v>2067</v>
      </c>
      <c r="S3736" s="2"/>
      <c r="T3736" s="2" t="s">
        <v>131</v>
      </c>
      <c r="U3736" s="2"/>
      <c r="V3736" s="2" t="s">
        <v>1634</v>
      </c>
    </row>
    <row r="3737" spans="1:22" ht="14.25" customHeight="1">
      <c r="A3737" s="2" t="s">
        <v>18617</v>
      </c>
      <c r="B3737" s="2" t="s">
        <v>2515</v>
      </c>
      <c r="C3737" s="2" t="s">
        <v>4740</v>
      </c>
      <c r="D3737" s="2" t="s">
        <v>108</v>
      </c>
      <c r="E3737" s="2" t="s">
        <v>96</v>
      </c>
      <c r="F3737" s="2" t="s">
        <v>18618</v>
      </c>
      <c r="G3737" s="2" t="s">
        <v>2046</v>
      </c>
      <c r="H3737" s="2" t="s">
        <v>18619</v>
      </c>
      <c r="I3737" s="2"/>
      <c r="J3737" s="2"/>
      <c r="K3737" s="2"/>
      <c r="L3737" s="2"/>
      <c r="M3737" s="2" t="s">
        <v>1566</v>
      </c>
      <c r="N3737" s="2" t="s">
        <v>2058</v>
      </c>
      <c r="O3737" s="2" t="s">
        <v>2093</v>
      </c>
      <c r="P3737" s="2" t="s">
        <v>2066</v>
      </c>
      <c r="Q3737" s="2" t="s">
        <v>18419</v>
      </c>
      <c r="R3737" s="2" t="s">
        <v>2067</v>
      </c>
      <c r="S3737" s="2"/>
      <c r="T3737" s="2" t="s">
        <v>107</v>
      </c>
      <c r="U3737" s="2"/>
      <c r="V3737" s="2" t="s">
        <v>1634</v>
      </c>
    </row>
    <row r="3738" spans="1:22" ht="14.25" customHeight="1">
      <c r="A3738" s="2" t="s">
        <v>18620</v>
      </c>
      <c r="B3738" s="2" t="s">
        <v>2515</v>
      </c>
      <c r="C3738" s="2" t="s">
        <v>18621</v>
      </c>
      <c r="D3738" s="2" t="s">
        <v>94</v>
      </c>
      <c r="E3738" s="2" t="s">
        <v>96</v>
      </c>
      <c r="F3738" s="2" t="s">
        <v>3708</v>
      </c>
      <c r="G3738" s="2" t="s">
        <v>2046</v>
      </c>
      <c r="H3738" s="2" t="s">
        <v>18622</v>
      </c>
      <c r="I3738" s="2"/>
      <c r="J3738" s="2"/>
      <c r="K3738" s="2"/>
      <c r="L3738" s="2"/>
      <c r="M3738" s="2" t="s">
        <v>1566</v>
      </c>
      <c r="N3738" s="2" t="s">
        <v>2058</v>
      </c>
      <c r="O3738" s="2" t="s">
        <v>2145</v>
      </c>
      <c r="P3738" s="2" t="s">
        <v>18583</v>
      </c>
      <c r="Q3738" s="2" t="s">
        <v>18419</v>
      </c>
      <c r="R3738" s="2" t="s">
        <v>2067</v>
      </c>
      <c r="S3738" s="2"/>
      <c r="T3738" s="2" t="s">
        <v>93</v>
      </c>
      <c r="U3738" s="2"/>
      <c r="V3738" s="2" t="s">
        <v>1634</v>
      </c>
    </row>
    <row r="3739" spans="1:22" ht="14.25" customHeight="1">
      <c r="A3739" s="2" t="s">
        <v>18623</v>
      </c>
      <c r="B3739" s="2" t="s">
        <v>18624</v>
      </c>
      <c r="C3739" s="2" t="s">
        <v>18625</v>
      </c>
      <c r="D3739" s="2" t="s">
        <v>108</v>
      </c>
      <c r="E3739" s="2" t="s">
        <v>96</v>
      </c>
      <c r="F3739" s="2" t="s">
        <v>18626</v>
      </c>
      <c r="G3739" s="2" t="s">
        <v>2046</v>
      </c>
      <c r="H3739" s="2" t="s">
        <v>18627</v>
      </c>
      <c r="I3739" s="2"/>
      <c r="J3739" s="2"/>
      <c r="K3739" s="2"/>
      <c r="L3739" s="2"/>
      <c r="M3739" s="2" t="s">
        <v>1566</v>
      </c>
      <c r="N3739" s="2" t="s">
        <v>2058</v>
      </c>
      <c r="O3739" s="2" t="s">
        <v>2145</v>
      </c>
      <c r="P3739" s="2" t="s">
        <v>2066</v>
      </c>
      <c r="Q3739" s="2" t="s">
        <v>18419</v>
      </c>
      <c r="R3739" s="2" t="s">
        <v>2067</v>
      </c>
      <c r="S3739" s="2"/>
      <c r="T3739" s="2" t="s">
        <v>107</v>
      </c>
      <c r="U3739" s="2"/>
      <c r="V3739" s="2" t="s">
        <v>1634</v>
      </c>
    </row>
    <row r="3740" spans="1:22" ht="14.25" customHeight="1">
      <c r="A3740" s="2" t="s">
        <v>18628</v>
      </c>
      <c r="B3740" s="2" t="s">
        <v>2604</v>
      </c>
      <c r="C3740" s="2" t="s">
        <v>18629</v>
      </c>
      <c r="D3740" s="2" t="s">
        <v>164</v>
      </c>
      <c r="E3740" s="2" t="s">
        <v>96</v>
      </c>
      <c r="F3740" s="2" t="s">
        <v>2320</v>
      </c>
      <c r="G3740" s="2" t="s">
        <v>2046</v>
      </c>
      <c r="H3740" s="2" t="s">
        <v>18630</v>
      </c>
      <c r="I3740" s="2"/>
      <c r="J3740" s="2"/>
      <c r="K3740" s="2"/>
      <c r="L3740" s="2"/>
      <c r="M3740" s="2" t="s">
        <v>59</v>
      </c>
      <c r="N3740" s="2" t="s">
        <v>2058</v>
      </c>
      <c r="O3740" s="2" t="s">
        <v>2322</v>
      </c>
      <c r="P3740" s="2" t="s">
        <v>3727</v>
      </c>
      <c r="Q3740" s="2" t="s">
        <v>18419</v>
      </c>
      <c r="R3740" s="2" t="s">
        <v>2067</v>
      </c>
      <c r="S3740" s="2"/>
      <c r="T3740" s="2" t="s">
        <v>163</v>
      </c>
      <c r="U3740" s="2"/>
      <c r="V3740" s="2" t="s">
        <v>1634</v>
      </c>
    </row>
    <row r="3741" spans="1:22" ht="14.25" customHeight="1">
      <c r="A3741" s="2" t="s">
        <v>18631</v>
      </c>
      <c r="B3741" s="2" t="s">
        <v>2611</v>
      </c>
      <c r="C3741" s="2" t="s">
        <v>18632</v>
      </c>
      <c r="D3741" s="2" t="s">
        <v>140</v>
      </c>
      <c r="E3741" s="2" t="s">
        <v>96</v>
      </c>
      <c r="F3741" s="2" t="s">
        <v>18633</v>
      </c>
      <c r="G3741" s="2" t="s">
        <v>2046</v>
      </c>
      <c r="H3741" s="2" t="s">
        <v>18634</v>
      </c>
      <c r="I3741" s="2"/>
      <c r="J3741" s="2"/>
      <c r="K3741" s="2"/>
      <c r="L3741" s="2"/>
      <c r="M3741" s="2" t="s">
        <v>1566</v>
      </c>
      <c r="N3741" s="2" t="s">
        <v>2058</v>
      </c>
      <c r="O3741" s="2" t="s">
        <v>2145</v>
      </c>
      <c r="P3741" s="2" t="s">
        <v>2513</v>
      </c>
      <c r="Q3741" s="2" t="s">
        <v>18419</v>
      </c>
      <c r="R3741" s="2" t="s">
        <v>2067</v>
      </c>
      <c r="S3741" s="2"/>
      <c r="T3741" s="2" t="s">
        <v>139</v>
      </c>
      <c r="U3741" s="2"/>
      <c r="V3741" s="2" t="s">
        <v>1634</v>
      </c>
    </row>
    <row r="3742" spans="1:22" ht="14.25" customHeight="1">
      <c r="A3742" s="2" t="s">
        <v>18635</v>
      </c>
      <c r="B3742" s="2" t="s">
        <v>18636</v>
      </c>
      <c r="C3742" s="2" t="s">
        <v>14161</v>
      </c>
      <c r="D3742" s="2" t="s">
        <v>140</v>
      </c>
      <c r="E3742" s="2" t="s">
        <v>96</v>
      </c>
      <c r="F3742" s="2" t="s">
        <v>18637</v>
      </c>
      <c r="G3742" s="2" t="s">
        <v>2046</v>
      </c>
      <c r="H3742" s="2" t="s">
        <v>18638</v>
      </c>
      <c r="I3742" s="2"/>
      <c r="J3742" s="2"/>
      <c r="K3742" s="2"/>
      <c r="L3742" s="2"/>
      <c r="M3742" s="2" t="s">
        <v>1566</v>
      </c>
      <c r="N3742" s="2" t="s">
        <v>2058</v>
      </c>
      <c r="O3742" s="2" t="s">
        <v>2145</v>
      </c>
      <c r="P3742" s="2" t="s">
        <v>2050</v>
      </c>
      <c r="Q3742" s="2" t="s">
        <v>18419</v>
      </c>
      <c r="R3742" s="2" t="s">
        <v>2067</v>
      </c>
      <c r="S3742" s="2"/>
      <c r="T3742" s="2" t="s">
        <v>139</v>
      </c>
      <c r="U3742" s="2"/>
      <c r="V3742" s="2" t="s">
        <v>1634</v>
      </c>
    </row>
    <row r="3743" spans="1:22" ht="14.25" customHeight="1">
      <c r="A3743" s="2" t="s">
        <v>18639</v>
      </c>
      <c r="B3743" s="2" t="s">
        <v>18640</v>
      </c>
      <c r="C3743" s="2" t="s">
        <v>6190</v>
      </c>
      <c r="D3743" s="2" t="s">
        <v>148</v>
      </c>
      <c r="E3743" s="2" t="s">
        <v>96</v>
      </c>
      <c r="F3743" s="2" t="s">
        <v>2489</v>
      </c>
      <c r="G3743" s="2" t="s">
        <v>2046</v>
      </c>
      <c r="H3743" s="2" t="s">
        <v>18641</v>
      </c>
      <c r="I3743" s="2"/>
      <c r="J3743" s="2"/>
      <c r="K3743" s="2"/>
      <c r="L3743" s="2"/>
      <c r="M3743" s="2" t="s">
        <v>60</v>
      </c>
      <c r="N3743" s="2" t="s">
        <v>2058</v>
      </c>
      <c r="O3743" s="2" t="s">
        <v>2491</v>
      </c>
      <c r="P3743" s="2" t="s">
        <v>2173</v>
      </c>
      <c r="Q3743" s="2" t="s">
        <v>18419</v>
      </c>
      <c r="R3743" s="2" t="s">
        <v>2067</v>
      </c>
      <c r="S3743" s="2"/>
      <c r="T3743" s="2" t="s">
        <v>147</v>
      </c>
      <c r="U3743" s="2"/>
      <c r="V3743" s="2" t="s">
        <v>1634</v>
      </c>
    </row>
    <row r="3744" spans="1:22" ht="14.25" customHeight="1">
      <c r="A3744" s="2" t="s">
        <v>18642</v>
      </c>
      <c r="B3744" s="2" t="s">
        <v>18643</v>
      </c>
      <c r="C3744" s="2" t="s">
        <v>2208</v>
      </c>
      <c r="D3744" s="2" t="s">
        <v>110</v>
      </c>
      <c r="E3744" s="2" t="s">
        <v>96</v>
      </c>
      <c r="F3744" s="2" t="s">
        <v>18644</v>
      </c>
      <c r="G3744" s="2" t="s">
        <v>2046</v>
      </c>
      <c r="H3744" s="2" t="s">
        <v>18645</v>
      </c>
      <c r="I3744" s="2"/>
      <c r="J3744" s="2"/>
      <c r="K3744" s="2"/>
      <c r="L3744" s="2"/>
      <c r="M3744" s="2" t="s">
        <v>1566</v>
      </c>
      <c r="N3744" s="2" t="s">
        <v>2058</v>
      </c>
      <c r="O3744" s="2" t="s">
        <v>2145</v>
      </c>
      <c r="P3744" s="2" t="s">
        <v>3153</v>
      </c>
      <c r="Q3744" s="2" t="s">
        <v>18419</v>
      </c>
      <c r="R3744" s="2" t="s">
        <v>2067</v>
      </c>
      <c r="S3744" s="2"/>
      <c r="T3744" s="2" t="s">
        <v>109</v>
      </c>
      <c r="U3744" s="2"/>
      <c r="V3744" s="2" t="s">
        <v>1634</v>
      </c>
    </row>
    <row r="3745" spans="1:22" ht="14.25" customHeight="1">
      <c r="A3745" s="2" t="s">
        <v>18646</v>
      </c>
      <c r="B3745" s="2" t="s">
        <v>18647</v>
      </c>
      <c r="C3745" s="2" t="s">
        <v>4377</v>
      </c>
      <c r="D3745" s="2" t="s">
        <v>116</v>
      </c>
      <c r="E3745" s="2" t="s">
        <v>96</v>
      </c>
      <c r="F3745" s="2" t="s">
        <v>18648</v>
      </c>
      <c r="G3745" s="2" t="s">
        <v>2046</v>
      </c>
      <c r="H3745" s="2" t="s">
        <v>18649</v>
      </c>
      <c r="I3745" s="2" t="s">
        <v>18650</v>
      </c>
      <c r="J3745" s="2"/>
      <c r="K3745" s="2"/>
      <c r="L3745" s="2" t="s">
        <v>7567</v>
      </c>
      <c r="M3745" s="2" t="s">
        <v>1566</v>
      </c>
      <c r="N3745" s="2" t="s">
        <v>2058</v>
      </c>
      <c r="O3745" s="2" t="s">
        <v>2078</v>
      </c>
      <c r="P3745" s="2" t="s">
        <v>18651</v>
      </c>
      <c r="Q3745" s="2" t="s">
        <v>18419</v>
      </c>
      <c r="R3745" s="2" t="s">
        <v>2067</v>
      </c>
      <c r="S3745" s="2"/>
      <c r="T3745" s="2" t="s">
        <v>115</v>
      </c>
      <c r="U3745" s="2"/>
      <c r="V3745" s="2" t="s">
        <v>1634</v>
      </c>
    </row>
    <row r="3746" spans="1:22" ht="14.25" customHeight="1">
      <c r="A3746" s="2" t="s">
        <v>18652</v>
      </c>
      <c r="B3746" s="2" t="s">
        <v>18647</v>
      </c>
      <c r="C3746" s="2" t="s">
        <v>2202</v>
      </c>
      <c r="D3746" s="2" t="s">
        <v>140</v>
      </c>
      <c r="E3746" s="2" t="s">
        <v>96</v>
      </c>
      <c r="F3746" s="2" t="s">
        <v>18653</v>
      </c>
      <c r="G3746" s="2" t="s">
        <v>2046</v>
      </c>
      <c r="H3746" s="2" t="s">
        <v>18654</v>
      </c>
      <c r="I3746" s="2"/>
      <c r="J3746" s="2"/>
      <c r="K3746" s="2"/>
      <c r="L3746" s="2"/>
      <c r="M3746" s="2" t="s">
        <v>1566</v>
      </c>
      <c r="N3746" s="2" t="s">
        <v>2058</v>
      </c>
      <c r="O3746" s="2" t="s">
        <v>2093</v>
      </c>
      <c r="P3746" s="2" t="s">
        <v>2225</v>
      </c>
      <c r="Q3746" s="2" t="s">
        <v>18419</v>
      </c>
      <c r="R3746" s="2" t="s">
        <v>2067</v>
      </c>
      <c r="S3746" s="2"/>
      <c r="T3746" s="2" t="s">
        <v>139</v>
      </c>
      <c r="U3746" s="2"/>
      <c r="V3746" s="2" t="s">
        <v>1634</v>
      </c>
    </row>
    <row r="3747" spans="1:22" ht="14.25" customHeight="1">
      <c r="A3747" s="2" t="s">
        <v>18655</v>
      </c>
      <c r="B3747" s="2" t="s">
        <v>2739</v>
      </c>
      <c r="C3747" s="2" t="s">
        <v>10241</v>
      </c>
      <c r="D3747" s="2" t="s">
        <v>102</v>
      </c>
      <c r="E3747" s="2" t="s">
        <v>96</v>
      </c>
      <c r="F3747" s="2" t="s">
        <v>18656</v>
      </c>
      <c r="G3747" s="2" t="s">
        <v>2046</v>
      </c>
      <c r="H3747" s="2" t="s">
        <v>18657</v>
      </c>
      <c r="I3747" s="2" t="s">
        <v>18658</v>
      </c>
      <c r="J3747" s="2"/>
      <c r="K3747" s="2"/>
      <c r="L3747" s="2" t="s">
        <v>7567</v>
      </c>
      <c r="M3747" s="2" t="s">
        <v>60</v>
      </c>
      <c r="N3747" s="2" t="s">
        <v>2058</v>
      </c>
      <c r="O3747" s="2" t="s">
        <v>2186</v>
      </c>
      <c r="P3747" s="2" t="s">
        <v>2050</v>
      </c>
      <c r="Q3747" s="2" t="s">
        <v>18419</v>
      </c>
      <c r="R3747" s="2" t="s">
        <v>2067</v>
      </c>
      <c r="S3747" s="2"/>
      <c r="T3747" s="2" t="s">
        <v>101</v>
      </c>
      <c r="U3747" s="2"/>
      <c r="V3747" s="2" t="s">
        <v>1634</v>
      </c>
    </row>
    <row r="3748" spans="1:22" ht="14.25" customHeight="1">
      <c r="A3748" s="2" t="s">
        <v>18659</v>
      </c>
      <c r="B3748" s="2" t="s">
        <v>2739</v>
      </c>
      <c r="C3748" s="2" t="s">
        <v>18660</v>
      </c>
      <c r="D3748" s="2" t="s">
        <v>140</v>
      </c>
      <c r="E3748" s="2" t="s">
        <v>96</v>
      </c>
      <c r="F3748" s="2" t="s">
        <v>18661</v>
      </c>
      <c r="G3748" s="2" t="s">
        <v>2046</v>
      </c>
      <c r="H3748" s="2" t="s">
        <v>18662</v>
      </c>
      <c r="I3748" s="2"/>
      <c r="J3748" s="2"/>
      <c r="K3748" s="2"/>
      <c r="L3748" s="2"/>
      <c r="M3748" s="2" t="s">
        <v>1566</v>
      </c>
      <c r="N3748" s="2" t="s">
        <v>2048</v>
      </c>
      <c r="O3748" s="2" t="s">
        <v>2179</v>
      </c>
      <c r="P3748" s="2" t="s">
        <v>2050</v>
      </c>
      <c r="Q3748" s="2" t="s">
        <v>18419</v>
      </c>
      <c r="R3748" s="2" t="s">
        <v>2067</v>
      </c>
      <c r="S3748" s="2"/>
      <c r="T3748" s="2" t="s">
        <v>139</v>
      </c>
      <c r="U3748" s="2"/>
      <c r="V3748" s="2" t="s">
        <v>1634</v>
      </c>
    </row>
    <row r="3749" spans="1:22" ht="14.25" customHeight="1">
      <c r="A3749" s="2" t="s">
        <v>18663</v>
      </c>
      <c r="B3749" s="2" t="s">
        <v>2739</v>
      </c>
      <c r="C3749" s="2" t="s">
        <v>18664</v>
      </c>
      <c r="D3749" s="2" t="s">
        <v>102</v>
      </c>
      <c r="E3749" s="2" t="s">
        <v>96</v>
      </c>
      <c r="F3749" s="2" t="s">
        <v>18665</v>
      </c>
      <c r="G3749" s="2" t="s">
        <v>2046</v>
      </c>
      <c r="H3749" s="2" t="s">
        <v>18666</v>
      </c>
      <c r="I3749" s="2" t="s">
        <v>18667</v>
      </c>
      <c r="J3749" s="2"/>
      <c r="K3749" s="2"/>
      <c r="L3749" s="2"/>
      <c r="M3749" s="2" t="s">
        <v>1566</v>
      </c>
      <c r="N3749" s="2" t="s">
        <v>2058</v>
      </c>
      <c r="O3749" s="2" t="s">
        <v>2078</v>
      </c>
      <c r="P3749" s="2" t="s">
        <v>2050</v>
      </c>
      <c r="Q3749" s="2" t="s">
        <v>18419</v>
      </c>
      <c r="R3749" s="2" t="s">
        <v>2067</v>
      </c>
      <c r="S3749" s="2"/>
      <c r="T3749" s="2" t="s">
        <v>101</v>
      </c>
      <c r="U3749" s="2"/>
      <c r="V3749" s="2" t="s">
        <v>1634</v>
      </c>
    </row>
    <row r="3750" spans="1:22" ht="14.25" customHeight="1">
      <c r="A3750" s="2" t="s">
        <v>18668</v>
      </c>
      <c r="B3750" s="2" t="s">
        <v>18669</v>
      </c>
      <c r="C3750" s="2" t="s">
        <v>5142</v>
      </c>
      <c r="D3750" s="2" t="s">
        <v>116</v>
      </c>
      <c r="E3750" s="2" t="s">
        <v>96</v>
      </c>
      <c r="F3750" s="2" t="s">
        <v>18670</v>
      </c>
      <c r="G3750" s="2" t="s">
        <v>2046</v>
      </c>
      <c r="H3750" s="2" t="s">
        <v>18671</v>
      </c>
      <c r="I3750" s="2"/>
      <c r="J3750" s="2"/>
      <c r="K3750" s="2"/>
      <c r="L3750" s="2" t="s">
        <v>7567</v>
      </c>
      <c r="M3750" s="2" t="s">
        <v>1566</v>
      </c>
      <c r="N3750" s="2" t="s">
        <v>2058</v>
      </c>
      <c r="O3750" s="2" t="s">
        <v>2145</v>
      </c>
      <c r="P3750" s="2" t="s">
        <v>18672</v>
      </c>
      <c r="Q3750" s="2" t="s">
        <v>18419</v>
      </c>
      <c r="R3750" s="2" t="s">
        <v>2067</v>
      </c>
      <c r="S3750" s="2"/>
      <c r="T3750" s="2" t="s">
        <v>115</v>
      </c>
      <c r="U3750" s="2"/>
      <c r="V3750" s="2" t="s">
        <v>1634</v>
      </c>
    </row>
    <row r="3751" spans="1:22" ht="14.25" customHeight="1">
      <c r="A3751" s="2" t="s">
        <v>18673</v>
      </c>
      <c r="B3751" s="2" t="s">
        <v>2768</v>
      </c>
      <c r="C3751" s="2" t="s">
        <v>18674</v>
      </c>
      <c r="D3751" s="2" t="s">
        <v>148</v>
      </c>
      <c r="E3751" s="2" t="s">
        <v>96</v>
      </c>
      <c r="F3751" s="2" t="s">
        <v>18675</v>
      </c>
      <c r="G3751" s="2" t="s">
        <v>2046</v>
      </c>
      <c r="H3751" s="2" t="s">
        <v>18676</v>
      </c>
      <c r="I3751" s="2" t="s">
        <v>18667</v>
      </c>
      <c r="J3751" s="2"/>
      <c r="K3751" s="2"/>
      <c r="L3751" s="2"/>
      <c r="M3751" s="2" t="s">
        <v>59</v>
      </c>
      <c r="N3751" s="2" t="s">
        <v>2058</v>
      </c>
      <c r="O3751" s="2" t="s">
        <v>2172</v>
      </c>
      <c r="P3751" s="2" t="s">
        <v>2050</v>
      </c>
      <c r="Q3751" s="2" t="s">
        <v>18419</v>
      </c>
      <c r="R3751" s="2" t="s">
        <v>2067</v>
      </c>
      <c r="S3751" s="2"/>
      <c r="T3751" s="2" t="s">
        <v>147</v>
      </c>
      <c r="U3751" s="2"/>
      <c r="V3751" s="2" t="s">
        <v>1634</v>
      </c>
    </row>
    <row r="3752" spans="1:22" ht="14.25" customHeight="1">
      <c r="A3752" s="2" t="s">
        <v>18677</v>
      </c>
      <c r="B3752" s="2" t="s">
        <v>18678</v>
      </c>
      <c r="C3752" s="2" t="s">
        <v>18679</v>
      </c>
      <c r="D3752" s="2" t="s">
        <v>140</v>
      </c>
      <c r="E3752" s="2" t="s">
        <v>96</v>
      </c>
      <c r="F3752" s="2" t="s">
        <v>18680</v>
      </c>
      <c r="G3752" s="2" t="s">
        <v>2046</v>
      </c>
      <c r="H3752" s="2" t="s">
        <v>18681</v>
      </c>
      <c r="I3752" s="2"/>
      <c r="J3752" s="2"/>
      <c r="K3752" s="2"/>
      <c r="L3752" s="2" t="s">
        <v>7567</v>
      </c>
      <c r="M3752" s="2" t="s">
        <v>1566</v>
      </c>
      <c r="N3752" s="2" t="s">
        <v>2058</v>
      </c>
      <c r="O3752" s="2" t="s">
        <v>2145</v>
      </c>
      <c r="P3752" s="2" t="s">
        <v>18682</v>
      </c>
      <c r="Q3752" s="2" t="s">
        <v>18419</v>
      </c>
      <c r="R3752" s="2" t="s">
        <v>2067</v>
      </c>
      <c r="S3752" s="2"/>
      <c r="T3752" s="2" t="s">
        <v>139</v>
      </c>
      <c r="U3752" s="2"/>
      <c r="V3752" s="2" t="s">
        <v>1634</v>
      </c>
    </row>
    <row r="3753" spans="1:22" ht="14.25" customHeight="1">
      <c r="A3753" s="2" t="s">
        <v>18683</v>
      </c>
      <c r="B3753" s="2" t="s">
        <v>12817</v>
      </c>
      <c r="C3753" s="2" t="s">
        <v>18684</v>
      </c>
      <c r="D3753" s="2" t="s">
        <v>102</v>
      </c>
      <c r="E3753" s="2" t="s">
        <v>96</v>
      </c>
      <c r="F3753" s="2" t="s">
        <v>18685</v>
      </c>
      <c r="G3753" s="2" t="s">
        <v>2046</v>
      </c>
      <c r="H3753" s="2" t="s">
        <v>18686</v>
      </c>
      <c r="I3753" s="2" t="s">
        <v>18687</v>
      </c>
      <c r="J3753" s="2"/>
      <c r="K3753" s="2"/>
      <c r="L3753" s="2"/>
      <c r="M3753" s="2" t="s">
        <v>1566</v>
      </c>
      <c r="N3753" s="2" t="s">
        <v>2058</v>
      </c>
      <c r="O3753" s="2" t="s">
        <v>2093</v>
      </c>
      <c r="P3753" s="2" t="s">
        <v>2050</v>
      </c>
      <c r="Q3753" s="2" t="s">
        <v>18419</v>
      </c>
      <c r="R3753" s="2" t="s">
        <v>2067</v>
      </c>
      <c r="S3753" s="2"/>
      <c r="T3753" s="2" t="s">
        <v>101</v>
      </c>
      <c r="U3753" s="2"/>
      <c r="V3753" s="2" t="s">
        <v>1634</v>
      </c>
    </row>
    <row r="3754" spans="1:22" ht="14.25" customHeight="1">
      <c r="A3754" s="2" t="s">
        <v>18688</v>
      </c>
      <c r="B3754" s="2" t="s">
        <v>2805</v>
      </c>
      <c r="C3754" s="2" t="s">
        <v>18689</v>
      </c>
      <c r="D3754" s="2" t="s">
        <v>174</v>
      </c>
      <c r="E3754" s="2" t="s">
        <v>96</v>
      </c>
      <c r="F3754" s="2" t="s">
        <v>4580</v>
      </c>
      <c r="G3754" s="2" t="s">
        <v>2046</v>
      </c>
      <c r="H3754" s="2" t="s">
        <v>18690</v>
      </c>
      <c r="I3754" s="2"/>
      <c r="J3754" s="2"/>
      <c r="K3754" s="2"/>
      <c r="L3754" s="2"/>
      <c r="M3754" s="2" t="s">
        <v>1566</v>
      </c>
      <c r="N3754" s="2" t="s">
        <v>2058</v>
      </c>
      <c r="O3754" s="2" t="s">
        <v>2145</v>
      </c>
      <c r="P3754" s="2" t="s">
        <v>2050</v>
      </c>
      <c r="Q3754" s="2" t="s">
        <v>18419</v>
      </c>
      <c r="R3754" s="2" t="s">
        <v>2067</v>
      </c>
      <c r="S3754" s="2"/>
      <c r="T3754" s="2" t="s">
        <v>173</v>
      </c>
      <c r="U3754" s="2"/>
      <c r="V3754" s="2" t="s">
        <v>1634</v>
      </c>
    </row>
    <row r="3755" spans="1:22" ht="14.25" customHeight="1">
      <c r="A3755" s="2" t="s">
        <v>18691</v>
      </c>
      <c r="B3755" s="2" t="s">
        <v>2805</v>
      </c>
      <c r="C3755" s="2" t="s">
        <v>6497</v>
      </c>
      <c r="D3755" s="2" t="s">
        <v>330</v>
      </c>
      <c r="E3755" s="2" t="s">
        <v>96</v>
      </c>
      <c r="F3755" s="2" t="s">
        <v>18692</v>
      </c>
      <c r="G3755" s="2" t="s">
        <v>2046</v>
      </c>
      <c r="H3755" s="2" t="s">
        <v>18693</v>
      </c>
      <c r="I3755" s="2" t="s">
        <v>18687</v>
      </c>
      <c r="J3755" s="2"/>
      <c r="K3755" s="2"/>
      <c r="L3755" s="2"/>
      <c r="M3755" s="2" t="s">
        <v>1566</v>
      </c>
      <c r="N3755" s="2" t="s">
        <v>2058</v>
      </c>
      <c r="O3755" s="2" t="s">
        <v>2132</v>
      </c>
      <c r="P3755" s="2" t="s">
        <v>18694</v>
      </c>
      <c r="Q3755" s="2" t="s">
        <v>18419</v>
      </c>
      <c r="R3755" s="2" t="s">
        <v>2067</v>
      </c>
      <c r="S3755" s="2"/>
      <c r="T3755" s="2" t="s">
        <v>329</v>
      </c>
      <c r="U3755" s="2"/>
      <c r="V3755" s="2" t="s">
        <v>1634</v>
      </c>
    </row>
    <row r="3756" spans="1:22" ht="14.25" customHeight="1">
      <c r="A3756" s="2" t="s">
        <v>18695</v>
      </c>
      <c r="B3756" s="2" t="s">
        <v>2805</v>
      </c>
      <c r="C3756" s="2" t="s">
        <v>3886</v>
      </c>
      <c r="D3756" s="2" t="s">
        <v>102</v>
      </c>
      <c r="E3756" s="2" t="s">
        <v>96</v>
      </c>
      <c r="F3756" s="2" t="s">
        <v>18696</v>
      </c>
      <c r="G3756" s="2" t="s">
        <v>2046</v>
      </c>
      <c r="H3756" s="2" t="s">
        <v>18697</v>
      </c>
      <c r="I3756" s="2"/>
      <c r="J3756" s="2"/>
      <c r="K3756" s="2"/>
      <c r="L3756" s="2"/>
      <c r="M3756" s="2" t="s">
        <v>1566</v>
      </c>
      <c r="N3756" s="2" t="s">
        <v>2058</v>
      </c>
      <c r="O3756" s="2" t="s">
        <v>2093</v>
      </c>
      <c r="P3756" s="2" t="s">
        <v>18698</v>
      </c>
      <c r="Q3756" s="2" t="s">
        <v>18419</v>
      </c>
      <c r="R3756" s="2" t="s">
        <v>2067</v>
      </c>
      <c r="S3756" s="2"/>
      <c r="T3756" s="2" t="s">
        <v>101</v>
      </c>
      <c r="U3756" s="2"/>
      <c r="V3756" s="2" t="s">
        <v>1634</v>
      </c>
    </row>
    <row r="3757" spans="1:22" ht="14.25" customHeight="1">
      <c r="A3757" s="2" t="s">
        <v>18699</v>
      </c>
      <c r="B3757" s="2" t="s">
        <v>2805</v>
      </c>
      <c r="C3757" s="2" t="s">
        <v>7689</v>
      </c>
      <c r="D3757" s="2" t="s">
        <v>110</v>
      </c>
      <c r="E3757" s="2" t="s">
        <v>96</v>
      </c>
      <c r="F3757" s="2" t="s">
        <v>18700</v>
      </c>
      <c r="G3757" s="2" t="s">
        <v>2046</v>
      </c>
      <c r="H3757" s="2" t="s">
        <v>18701</v>
      </c>
      <c r="I3757" s="2"/>
      <c r="J3757" s="2"/>
      <c r="K3757" s="2"/>
      <c r="L3757" s="2"/>
      <c r="M3757" s="2" t="s">
        <v>1566</v>
      </c>
      <c r="N3757" s="2" t="s">
        <v>2058</v>
      </c>
      <c r="O3757" s="2" t="s">
        <v>2145</v>
      </c>
      <c r="P3757" s="2" t="s">
        <v>2562</v>
      </c>
      <c r="Q3757" s="2" t="s">
        <v>18419</v>
      </c>
      <c r="R3757" s="2" t="s">
        <v>2067</v>
      </c>
      <c r="S3757" s="2"/>
      <c r="T3757" s="2" t="s">
        <v>109</v>
      </c>
      <c r="U3757" s="2"/>
      <c r="V3757" s="2" t="s">
        <v>1634</v>
      </c>
    </row>
    <row r="3758" spans="1:22" ht="14.25" customHeight="1">
      <c r="A3758" s="2" t="s">
        <v>18702</v>
      </c>
      <c r="B3758" s="2" t="s">
        <v>2805</v>
      </c>
      <c r="C3758" s="2" t="s">
        <v>3929</v>
      </c>
      <c r="D3758" s="2" t="s">
        <v>140</v>
      </c>
      <c r="E3758" s="2" t="s">
        <v>96</v>
      </c>
      <c r="F3758" s="2" t="s">
        <v>18703</v>
      </c>
      <c r="G3758" s="2" t="s">
        <v>2046</v>
      </c>
      <c r="H3758" s="2" t="s">
        <v>18704</v>
      </c>
      <c r="I3758" s="2"/>
      <c r="J3758" s="2"/>
      <c r="K3758" s="2"/>
      <c r="L3758" s="2"/>
      <c r="M3758" s="2" t="s">
        <v>59</v>
      </c>
      <c r="N3758" s="2" t="s">
        <v>2058</v>
      </c>
      <c r="O3758" s="2" t="s">
        <v>2583</v>
      </c>
      <c r="P3758" s="2" t="s">
        <v>2050</v>
      </c>
      <c r="Q3758" s="2" t="s">
        <v>18419</v>
      </c>
      <c r="R3758" s="2" t="s">
        <v>2067</v>
      </c>
      <c r="S3758" s="2"/>
      <c r="T3758" s="2" t="s">
        <v>139</v>
      </c>
      <c r="U3758" s="2"/>
      <c r="V3758" s="2" t="s">
        <v>1634</v>
      </c>
    </row>
    <row r="3759" spans="1:22" ht="14.25" customHeight="1">
      <c r="A3759" s="2" t="s">
        <v>18705</v>
      </c>
      <c r="B3759" s="2" t="s">
        <v>2805</v>
      </c>
      <c r="C3759" s="2" t="s">
        <v>18706</v>
      </c>
      <c r="D3759" s="2" t="s">
        <v>140</v>
      </c>
      <c r="E3759" s="2" t="s">
        <v>96</v>
      </c>
      <c r="F3759" s="2" t="s">
        <v>18707</v>
      </c>
      <c r="G3759" s="2" t="s">
        <v>2046</v>
      </c>
      <c r="H3759" s="2" t="s">
        <v>18708</v>
      </c>
      <c r="I3759" s="2"/>
      <c r="J3759" s="2"/>
      <c r="K3759" s="2"/>
      <c r="L3759" s="2"/>
      <c r="M3759" s="2" t="s">
        <v>1566</v>
      </c>
      <c r="N3759" s="2" t="s">
        <v>2058</v>
      </c>
      <c r="O3759" s="2" t="s">
        <v>2132</v>
      </c>
      <c r="P3759" s="2" t="s">
        <v>2513</v>
      </c>
      <c r="Q3759" s="2" t="s">
        <v>18419</v>
      </c>
      <c r="R3759" s="2" t="s">
        <v>2067</v>
      </c>
      <c r="S3759" s="2"/>
      <c r="T3759" s="2" t="s">
        <v>139</v>
      </c>
      <c r="U3759" s="2"/>
      <c r="V3759" s="2" t="s">
        <v>1634</v>
      </c>
    </row>
    <row r="3760" spans="1:22" ht="14.25" customHeight="1">
      <c r="A3760" s="2" t="s">
        <v>18709</v>
      </c>
      <c r="B3760" s="2" t="s">
        <v>2311</v>
      </c>
      <c r="C3760" s="2" t="s">
        <v>14463</v>
      </c>
      <c r="D3760" s="2" t="s">
        <v>174</v>
      </c>
      <c r="E3760" s="2" t="s">
        <v>96</v>
      </c>
      <c r="F3760" s="2" t="s">
        <v>18710</v>
      </c>
      <c r="G3760" s="2" t="s">
        <v>2046</v>
      </c>
      <c r="H3760" s="2" t="s">
        <v>18711</v>
      </c>
      <c r="I3760" s="2"/>
      <c r="J3760" s="2"/>
      <c r="K3760" s="2"/>
      <c r="L3760" s="2"/>
      <c r="M3760" s="2" t="s">
        <v>1566</v>
      </c>
      <c r="N3760" s="2" t="s">
        <v>2048</v>
      </c>
      <c r="O3760" s="2" t="s">
        <v>2179</v>
      </c>
      <c r="P3760" s="2" t="s">
        <v>2753</v>
      </c>
      <c r="Q3760" s="2" t="s">
        <v>18419</v>
      </c>
      <c r="R3760" s="2" t="s">
        <v>2067</v>
      </c>
      <c r="S3760" s="2"/>
      <c r="T3760" s="2" t="s">
        <v>173</v>
      </c>
      <c r="U3760" s="2"/>
      <c r="V3760" s="2" t="s">
        <v>1634</v>
      </c>
    </row>
    <row r="3761" spans="1:22" ht="14.25" customHeight="1">
      <c r="A3761" s="2" t="s">
        <v>18712</v>
      </c>
      <c r="B3761" s="2" t="s">
        <v>12750</v>
      </c>
      <c r="C3761" s="2" t="s">
        <v>18713</v>
      </c>
      <c r="D3761" s="2" t="s">
        <v>170</v>
      </c>
      <c r="E3761" s="2" t="s">
        <v>96</v>
      </c>
      <c r="F3761" s="2" t="s">
        <v>18714</v>
      </c>
      <c r="G3761" s="2" t="s">
        <v>2046</v>
      </c>
      <c r="H3761" s="2" t="s">
        <v>18715</v>
      </c>
      <c r="I3761" s="2" t="s">
        <v>18716</v>
      </c>
      <c r="J3761" s="2"/>
      <c r="K3761" s="2"/>
      <c r="L3761" s="2"/>
      <c r="M3761" s="2" t="s">
        <v>1566</v>
      </c>
      <c r="N3761" s="2" t="s">
        <v>2058</v>
      </c>
      <c r="O3761" s="2" t="s">
        <v>2078</v>
      </c>
      <c r="P3761" s="2" t="s">
        <v>2050</v>
      </c>
      <c r="Q3761" s="2" t="s">
        <v>18419</v>
      </c>
      <c r="R3761" s="2" t="s">
        <v>2067</v>
      </c>
      <c r="S3761" s="2"/>
      <c r="T3761" s="2" t="s">
        <v>169</v>
      </c>
      <c r="U3761" s="2"/>
      <c r="V3761" s="2" t="s">
        <v>1634</v>
      </c>
    </row>
    <row r="3762" spans="1:22" ht="14.25" customHeight="1">
      <c r="A3762" s="2" t="s">
        <v>18717</v>
      </c>
      <c r="B3762" s="2" t="s">
        <v>3194</v>
      </c>
      <c r="C3762" s="2" t="s">
        <v>18718</v>
      </c>
      <c r="D3762" s="2" t="s">
        <v>170</v>
      </c>
      <c r="E3762" s="2" t="s">
        <v>96</v>
      </c>
      <c r="F3762" s="2" t="s">
        <v>18719</v>
      </c>
      <c r="G3762" s="2" t="s">
        <v>2046</v>
      </c>
      <c r="H3762" s="2" t="s">
        <v>18720</v>
      </c>
      <c r="I3762" s="2"/>
      <c r="J3762" s="2"/>
      <c r="K3762" s="2"/>
      <c r="L3762" s="2"/>
      <c r="M3762" s="2" t="s">
        <v>1566</v>
      </c>
      <c r="N3762" s="2" t="s">
        <v>2058</v>
      </c>
      <c r="O3762" s="2" t="s">
        <v>2078</v>
      </c>
      <c r="P3762" s="2" t="s">
        <v>2050</v>
      </c>
      <c r="Q3762" s="2" t="s">
        <v>18419</v>
      </c>
      <c r="R3762" s="2" t="s">
        <v>2067</v>
      </c>
      <c r="S3762" s="2"/>
      <c r="T3762" s="2" t="s">
        <v>169</v>
      </c>
      <c r="U3762" s="2"/>
      <c r="V3762" s="2" t="s">
        <v>1634</v>
      </c>
    </row>
    <row r="3763" spans="1:22" ht="14.25" customHeight="1">
      <c r="A3763" s="2" t="s">
        <v>18721</v>
      </c>
      <c r="B3763" s="2" t="s">
        <v>18722</v>
      </c>
      <c r="C3763" s="2" t="s">
        <v>18723</v>
      </c>
      <c r="D3763" s="2" t="s">
        <v>94</v>
      </c>
      <c r="E3763" s="2" t="s">
        <v>96</v>
      </c>
      <c r="F3763" s="2" t="s">
        <v>18724</v>
      </c>
      <c r="G3763" s="2" t="s">
        <v>2046</v>
      </c>
      <c r="H3763" s="2" t="s">
        <v>18725</v>
      </c>
      <c r="I3763" s="2" t="s">
        <v>18726</v>
      </c>
      <c r="J3763" s="2"/>
      <c r="K3763" s="2"/>
      <c r="L3763" s="2" t="s">
        <v>2630</v>
      </c>
      <c r="M3763" s="2" t="s">
        <v>1566</v>
      </c>
      <c r="N3763" s="2" t="s">
        <v>2058</v>
      </c>
      <c r="O3763" s="2" t="s">
        <v>2093</v>
      </c>
      <c r="P3763" s="2" t="s">
        <v>18727</v>
      </c>
      <c r="Q3763" s="2" t="s">
        <v>18419</v>
      </c>
      <c r="R3763" s="2" t="s">
        <v>2067</v>
      </c>
      <c r="S3763" s="2"/>
      <c r="T3763" s="2" t="s">
        <v>93</v>
      </c>
      <c r="U3763" s="2"/>
      <c r="V3763" s="2" t="s">
        <v>1634</v>
      </c>
    </row>
    <row r="3764" spans="1:22" ht="14.25" customHeight="1">
      <c r="A3764" s="2" t="s">
        <v>18728</v>
      </c>
      <c r="B3764" s="2" t="s">
        <v>5802</v>
      </c>
      <c r="C3764" s="2" t="s">
        <v>18729</v>
      </c>
      <c r="D3764" s="2" t="s">
        <v>94</v>
      </c>
      <c r="E3764" s="2" t="s">
        <v>96</v>
      </c>
      <c r="F3764" s="2" t="s">
        <v>2824</v>
      </c>
      <c r="G3764" s="2" t="s">
        <v>2046</v>
      </c>
      <c r="H3764" s="2" t="s">
        <v>18730</v>
      </c>
      <c r="I3764" s="2" t="s">
        <v>18731</v>
      </c>
      <c r="J3764" s="2"/>
      <c r="K3764" s="2"/>
      <c r="L3764" s="2" t="s">
        <v>2630</v>
      </c>
      <c r="M3764" s="2" t="s">
        <v>60</v>
      </c>
      <c r="N3764" s="2" t="s">
        <v>2058</v>
      </c>
      <c r="O3764" s="2" t="s">
        <v>2316</v>
      </c>
      <c r="P3764" s="2" t="s">
        <v>2505</v>
      </c>
      <c r="Q3764" s="2" t="s">
        <v>18419</v>
      </c>
      <c r="R3764" s="2" t="s">
        <v>2067</v>
      </c>
      <c r="S3764" s="2"/>
      <c r="T3764" s="2" t="s">
        <v>93</v>
      </c>
      <c r="U3764" s="2"/>
      <c r="V3764" s="2" t="s">
        <v>1634</v>
      </c>
    </row>
    <row r="3765" spans="1:22" ht="14.25" customHeight="1">
      <c r="A3765" s="2" t="s">
        <v>18732</v>
      </c>
      <c r="B3765" s="2" t="s">
        <v>7694</v>
      </c>
      <c r="C3765" s="2" t="s">
        <v>18733</v>
      </c>
      <c r="D3765" s="2" t="s">
        <v>148</v>
      </c>
      <c r="E3765" s="2" t="s">
        <v>96</v>
      </c>
      <c r="F3765" s="2" t="s">
        <v>2101</v>
      </c>
      <c r="G3765" s="2" t="s">
        <v>2046</v>
      </c>
      <c r="H3765" s="2" t="s">
        <v>18734</v>
      </c>
      <c r="I3765" s="2" t="s">
        <v>18735</v>
      </c>
      <c r="J3765" s="2"/>
      <c r="K3765" s="2"/>
      <c r="L3765" s="2" t="s">
        <v>2630</v>
      </c>
      <c r="M3765" s="2" t="s">
        <v>59</v>
      </c>
      <c r="N3765" s="2" t="s">
        <v>2058</v>
      </c>
      <c r="O3765" s="2" t="s">
        <v>2101</v>
      </c>
      <c r="P3765" s="2" t="s">
        <v>2050</v>
      </c>
      <c r="Q3765" s="2" t="s">
        <v>18419</v>
      </c>
      <c r="R3765" s="2" t="s">
        <v>2067</v>
      </c>
      <c r="S3765" s="2"/>
      <c r="T3765" s="2" t="s">
        <v>147</v>
      </c>
      <c r="U3765" s="2"/>
      <c r="V3765" s="2" t="s">
        <v>1634</v>
      </c>
    </row>
    <row r="3766" spans="1:22" ht="14.25" customHeight="1">
      <c r="A3766" s="2" t="s">
        <v>18736</v>
      </c>
      <c r="B3766" s="2" t="s">
        <v>18737</v>
      </c>
      <c r="C3766" s="2" t="s">
        <v>18738</v>
      </c>
      <c r="D3766" s="2" t="s">
        <v>200</v>
      </c>
      <c r="E3766" s="2" t="s">
        <v>96</v>
      </c>
      <c r="F3766" s="2" t="s">
        <v>18739</v>
      </c>
      <c r="G3766" s="2" t="s">
        <v>2046</v>
      </c>
      <c r="H3766" s="2" t="s">
        <v>18740</v>
      </c>
      <c r="I3766" s="2" t="s">
        <v>18731</v>
      </c>
      <c r="J3766" s="2"/>
      <c r="K3766" s="2"/>
      <c r="L3766" s="2" t="s">
        <v>2630</v>
      </c>
      <c r="M3766" s="2" t="s">
        <v>1566</v>
      </c>
      <c r="N3766" s="2" t="s">
        <v>2058</v>
      </c>
      <c r="O3766" s="2" t="s">
        <v>2093</v>
      </c>
      <c r="P3766" s="2" t="s">
        <v>2050</v>
      </c>
      <c r="Q3766" s="2" t="s">
        <v>18419</v>
      </c>
      <c r="R3766" s="2" t="s">
        <v>2067</v>
      </c>
      <c r="S3766" s="2"/>
      <c r="T3766" s="2" t="s">
        <v>199</v>
      </c>
      <c r="U3766" s="2"/>
      <c r="V3766" s="2" t="s">
        <v>1634</v>
      </c>
    </row>
    <row r="3767" spans="1:22" ht="14.25" customHeight="1">
      <c r="A3767" s="2" t="s">
        <v>18741</v>
      </c>
      <c r="B3767" s="2" t="s">
        <v>2929</v>
      </c>
      <c r="C3767" s="2" t="s">
        <v>3222</v>
      </c>
      <c r="D3767" s="2" t="s">
        <v>140</v>
      </c>
      <c r="E3767" s="2" t="s">
        <v>96</v>
      </c>
      <c r="F3767" s="2" t="s">
        <v>18742</v>
      </c>
      <c r="G3767" s="2" t="s">
        <v>2046</v>
      </c>
      <c r="H3767" s="2" t="s">
        <v>18743</v>
      </c>
      <c r="I3767" s="2" t="s">
        <v>18744</v>
      </c>
      <c r="J3767" s="2"/>
      <c r="K3767" s="2"/>
      <c r="L3767" s="2"/>
      <c r="M3767" s="2" t="s">
        <v>1566</v>
      </c>
      <c r="N3767" s="2" t="s">
        <v>2058</v>
      </c>
      <c r="O3767" s="2" t="s">
        <v>2078</v>
      </c>
      <c r="P3767" s="2" t="s">
        <v>4946</v>
      </c>
      <c r="Q3767" s="2" t="s">
        <v>18419</v>
      </c>
      <c r="R3767" s="2" t="s">
        <v>2067</v>
      </c>
      <c r="S3767" s="2"/>
      <c r="T3767" s="2" t="s">
        <v>139</v>
      </c>
      <c r="U3767" s="2"/>
      <c r="V3767" s="2" t="s">
        <v>1634</v>
      </c>
    </row>
    <row r="3768" spans="1:22" ht="14.25" customHeight="1">
      <c r="A3768" s="2" t="s">
        <v>18745</v>
      </c>
      <c r="B3768" s="2" t="s">
        <v>7128</v>
      </c>
      <c r="C3768" s="2" t="s">
        <v>4637</v>
      </c>
      <c r="D3768" s="2" t="s">
        <v>132</v>
      </c>
      <c r="E3768" s="2" t="s">
        <v>96</v>
      </c>
      <c r="F3768" s="2" t="s">
        <v>2473</v>
      </c>
      <c r="G3768" s="2" t="s">
        <v>2046</v>
      </c>
      <c r="H3768" s="2" t="s">
        <v>18746</v>
      </c>
      <c r="I3768" s="2"/>
      <c r="J3768" s="2"/>
      <c r="K3768" s="2"/>
      <c r="L3768" s="2"/>
      <c r="M3768" s="2" t="s">
        <v>59</v>
      </c>
      <c r="N3768" s="2" t="s">
        <v>2048</v>
      </c>
      <c r="O3768" s="2" t="s">
        <v>2301</v>
      </c>
      <c r="P3768" s="2" t="s">
        <v>3235</v>
      </c>
      <c r="Q3768" s="2" t="s">
        <v>18419</v>
      </c>
      <c r="R3768" s="2" t="s">
        <v>2067</v>
      </c>
      <c r="S3768" s="2"/>
      <c r="T3768" s="2" t="s">
        <v>131</v>
      </c>
      <c r="U3768" s="2"/>
      <c r="V3768" s="2" t="s">
        <v>1634</v>
      </c>
    </row>
    <row r="3769" spans="1:22" ht="14.25" customHeight="1">
      <c r="A3769" s="2" t="s">
        <v>18747</v>
      </c>
      <c r="B3769" s="2" t="s">
        <v>12750</v>
      </c>
      <c r="C3769" s="2" t="s">
        <v>5459</v>
      </c>
      <c r="D3769" s="2" t="s">
        <v>102</v>
      </c>
      <c r="E3769" s="2" t="s">
        <v>96</v>
      </c>
      <c r="F3769" s="2" t="s">
        <v>18748</v>
      </c>
      <c r="G3769" s="2" t="s">
        <v>2046</v>
      </c>
      <c r="H3769" s="2" t="s">
        <v>18749</v>
      </c>
      <c r="I3769" s="2" t="s">
        <v>18750</v>
      </c>
      <c r="J3769" s="2"/>
      <c r="K3769" s="2"/>
      <c r="L3769" s="2"/>
      <c r="M3769" s="2" t="s">
        <v>1566</v>
      </c>
      <c r="N3769" s="2" t="s">
        <v>2048</v>
      </c>
      <c r="O3769" s="2" t="s">
        <v>2179</v>
      </c>
      <c r="P3769" s="2" t="s">
        <v>2050</v>
      </c>
      <c r="Q3769" s="2" t="s">
        <v>18419</v>
      </c>
      <c r="R3769" s="2" t="s">
        <v>2067</v>
      </c>
      <c r="S3769" s="2"/>
      <c r="T3769" s="2" t="s">
        <v>101</v>
      </c>
      <c r="U3769" s="2"/>
      <c r="V3769" s="2" t="s">
        <v>1634</v>
      </c>
    </row>
    <row r="3770" spans="1:22" ht="14.25" customHeight="1">
      <c r="A3770" s="2" t="s">
        <v>18751</v>
      </c>
      <c r="B3770" s="2" t="s">
        <v>18752</v>
      </c>
      <c r="C3770" s="2" t="s">
        <v>18753</v>
      </c>
      <c r="D3770" s="2" t="s">
        <v>94</v>
      </c>
      <c r="E3770" s="2" t="s">
        <v>96</v>
      </c>
      <c r="F3770" s="2" t="s">
        <v>18754</v>
      </c>
      <c r="G3770" s="2" t="s">
        <v>2046</v>
      </c>
      <c r="H3770" s="2" t="s">
        <v>18755</v>
      </c>
      <c r="I3770" s="2" t="s">
        <v>18756</v>
      </c>
      <c r="J3770" s="2"/>
      <c r="K3770" s="2"/>
      <c r="L3770" s="2" t="s">
        <v>2630</v>
      </c>
      <c r="M3770" s="2" t="s">
        <v>1566</v>
      </c>
      <c r="N3770" s="2" t="s">
        <v>2058</v>
      </c>
      <c r="O3770" s="2" t="s">
        <v>2093</v>
      </c>
      <c r="P3770" s="2" t="s">
        <v>18757</v>
      </c>
      <c r="Q3770" s="2" t="s">
        <v>18419</v>
      </c>
      <c r="R3770" s="2" t="s">
        <v>2067</v>
      </c>
      <c r="S3770" s="2"/>
      <c r="T3770" s="2" t="s">
        <v>93</v>
      </c>
      <c r="U3770" s="2"/>
      <c r="V3770" s="2" t="s">
        <v>1634</v>
      </c>
    </row>
    <row r="3771" spans="1:22" ht="14.25" customHeight="1">
      <c r="A3771" s="2" t="s">
        <v>18758</v>
      </c>
      <c r="B3771" s="2" t="s">
        <v>2044</v>
      </c>
      <c r="C3771" s="2" t="s">
        <v>18759</v>
      </c>
      <c r="D3771" s="2" t="s">
        <v>148</v>
      </c>
      <c r="E3771" s="2" t="s">
        <v>96</v>
      </c>
      <c r="F3771" s="2" t="s">
        <v>2320</v>
      </c>
      <c r="G3771" s="2" t="s">
        <v>2046</v>
      </c>
      <c r="H3771" s="2" t="s">
        <v>18760</v>
      </c>
      <c r="I3771" s="2" t="s">
        <v>18761</v>
      </c>
      <c r="J3771" s="2" t="s">
        <v>18762</v>
      </c>
      <c r="K3771" s="2"/>
      <c r="L3771" s="2"/>
      <c r="M3771" s="2" t="s">
        <v>59</v>
      </c>
      <c r="N3771" s="2" t="s">
        <v>2058</v>
      </c>
      <c r="O3771" s="2" t="s">
        <v>2322</v>
      </c>
      <c r="P3771" s="2" t="s">
        <v>3227</v>
      </c>
      <c r="Q3771" s="2" t="s">
        <v>18419</v>
      </c>
      <c r="R3771" s="2" t="s">
        <v>2067</v>
      </c>
      <c r="S3771" s="2"/>
      <c r="T3771" s="2" t="s">
        <v>147</v>
      </c>
      <c r="U3771" s="2"/>
      <c r="V3771" s="2" t="s">
        <v>1634</v>
      </c>
    </row>
    <row r="3772" spans="1:22" ht="14.25" customHeight="1">
      <c r="A3772" s="2" t="s">
        <v>18763</v>
      </c>
      <c r="B3772" s="2" t="s">
        <v>2044</v>
      </c>
      <c r="C3772" s="2" t="s">
        <v>18764</v>
      </c>
      <c r="D3772" s="2" t="s">
        <v>104</v>
      </c>
      <c r="E3772" s="2" t="s">
        <v>96</v>
      </c>
      <c r="F3772" s="2" t="s">
        <v>2542</v>
      </c>
      <c r="G3772" s="2" t="s">
        <v>2046</v>
      </c>
      <c r="H3772" s="2" t="s">
        <v>18765</v>
      </c>
      <c r="I3772" s="2" t="s">
        <v>18766</v>
      </c>
      <c r="J3772" s="2"/>
      <c r="K3772" s="2"/>
      <c r="L3772" s="2" t="s">
        <v>2630</v>
      </c>
      <c r="M3772" s="2" t="s">
        <v>60</v>
      </c>
      <c r="N3772" s="2" t="s">
        <v>2058</v>
      </c>
      <c r="O3772" s="2" t="s">
        <v>18536</v>
      </c>
      <c r="P3772" s="2" t="s">
        <v>2050</v>
      </c>
      <c r="Q3772" s="2" t="s">
        <v>18419</v>
      </c>
      <c r="R3772" s="2" t="s">
        <v>2067</v>
      </c>
      <c r="S3772" s="2" t="s">
        <v>6528</v>
      </c>
      <c r="T3772" s="2" t="s">
        <v>103</v>
      </c>
      <c r="U3772" s="2"/>
      <c r="V3772" s="2" t="s">
        <v>1634</v>
      </c>
    </row>
    <row r="3773" spans="1:22" ht="14.25" customHeight="1">
      <c r="A3773" s="2" t="s">
        <v>18767</v>
      </c>
      <c r="B3773" s="2" t="s">
        <v>2044</v>
      </c>
      <c r="C3773" s="2" t="s">
        <v>18768</v>
      </c>
      <c r="D3773" s="2" t="s">
        <v>176</v>
      </c>
      <c r="E3773" s="2" t="s">
        <v>96</v>
      </c>
      <c r="F3773" s="2" t="s">
        <v>18769</v>
      </c>
      <c r="G3773" s="2" t="s">
        <v>2046</v>
      </c>
      <c r="H3773" s="2" t="s">
        <v>18770</v>
      </c>
      <c r="I3773" s="2" t="s">
        <v>18761</v>
      </c>
      <c r="J3773" s="2" t="s">
        <v>18762</v>
      </c>
      <c r="K3773" s="2"/>
      <c r="L3773" s="2"/>
      <c r="M3773" s="2" t="s">
        <v>1566</v>
      </c>
      <c r="N3773" s="2" t="s">
        <v>2048</v>
      </c>
      <c r="O3773" s="2" t="s">
        <v>2179</v>
      </c>
      <c r="P3773" s="2" t="s">
        <v>18771</v>
      </c>
      <c r="Q3773" s="2" t="s">
        <v>18419</v>
      </c>
      <c r="R3773" s="2" t="s">
        <v>2067</v>
      </c>
      <c r="S3773" s="2"/>
      <c r="T3773" s="2" t="s">
        <v>175</v>
      </c>
      <c r="U3773" s="2"/>
      <c r="V3773" s="2" t="s">
        <v>1634</v>
      </c>
    </row>
    <row r="3774" spans="1:22" ht="14.25" customHeight="1">
      <c r="A3774" s="2" t="s">
        <v>18772</v>
      </c>
      <c r="B3774" s="2" t="s">
        <v>2940</v>
      </c>
      <c r="C3774" s="2" t="s">
        <v>18773</v>
      </c>
      <c r="D3774" s="2" t="s">
        <v>298</v>
      </c>
      <c r="E3774" s="2" t="s">
        <v>96</v>
      </c>
      <c r="F3774" s="2" t="s">
        <v>3059</v>
      </c>
      <c r="G3774" s="2" t="s">
        <v>2046</v>
      </c>
      <c r="H3774" s="2" t="s">
        <v>18774</v>
      </c>
      <c r="I3774" s="2" t="s">
        <v>18775</v>
      </c>
      <c r="J3774" s="2" t="s">
        <v>18776</v>
      </c>
      <c r="K3774" s="2"/>
      <c r="L3774" s="2" t="s">
        <v>18777</v>
      </c>
      <c r="M3774" s="2" t="s">
        <v>60</v>
      </c>
      <c r="N3774" s="2" t="s">
        <v>2058</v>
      </c>
      <c r="O3774" s="2" t="s">
        <v>2186</v>
      </c>
      <c r="P3774" s="2" t="s">
        <v>2505</v>
      </c>
      <c r="Q3774" s="2" t="s">
        <v>18419</v>
      </c>
      <c r="R3774" s="2"/>
      <c r="S3774" s="2" t="s">
        <v>6528</v>
      </c>
      <c r="T3774" s="2" t="s">
        <v>297</v>
      </c>
      <c r="U3774" s="2"/>
      <c r="V3774" s="2" t="s">
        <v>1634</v>
      </c>
    </row>
    <row r="3775" spans="1:22" ht="14.25" customHeight="1">
      <c r="A3775" s="2" t="s">
        <v>18778</v>
      </c>
      <c r="B3775" s="2" t="s">
        <v>2940</v>
      </c>
      <c r="C3775" s="2" t="s">
        <v>18779</v>
      </c>
      <c r="D3775" s="2" t="s">
        <v>198</v>
      </c>
      <c r="E3775" s="2" t="s">
        <v>96</v>
      </c>
      <c r="F3775" s="2" t="s">
        <v>3157</v>
      </c>
      <c r="G3775" s="2" t="s">
        <v>2046</v>
      </c>
      <c r="H3775" s="2" t="s">
        <v>18780</v>
      </c>
      <c r="I3775" s="2" t="s">
        <v>18781</v>
      </c>
      <c r="J3775" s="2"/>
      <c r="K3775" s="2"/>
      <c r="L3775" s="2"/>
      <c r="M3775" s="2" t="s">
        <v>60</v>
      </c>
      <c r="N3775" s="2" t="s">
        <v>2058</v>
      </c>
      <c r="O3775" s="2" t="s">
        <v>2186</v>
      </c>
      <c r="P3775" s="2" t="s">
        <v>2050</v>
      </c>
      <c r="Q3775" s="2" t="s">
        <v>18419</v>
      </c>
      <c r="R3775" s="2" t="s">
        <v>2067</v>
      </c>
      <c r="S3775" s="2"/>
      <c r="T3775" s="2" t="s">
        <v>197</v>
      </c>
      <c r="U3775" s="2"/>
      <c r="V3775" s="2" t="s">
        <v>1634</v>
      </c>
    </row>
    <row r="3776" spans="1:22" ht="14.25" customHeight="1">
      <c r="A3776" s="2" t="s">
        <v>18782</v>
      </c>
      <c r="B3776" s="2" t="s">
        <v>2940</v>
      </c>
      <c r="C3776" s="2" t="s">
        <v>18783</v>
      </c>
      <c r="D3776" s="2" t="s">
        <v>116</v>
      </c>
      <c r="E3776" s="2" t="s">
        <v>96</v>
      </c>
      <c r="F3776" s="2" t="s">
        <v>18784</v>
      </c>
      <c r="G3776" s="2" t="s">
        <v>2046</v>
      </c>
      <c r="H3776" s="2" t="s">
        <v>18785</v>
      </c>
      <c r="I3776" s="2" t="s">
        <v>18786</v>
      </c>
      <c r="J3776" s="2" t="s">
        <v>18776</v>
      </c>
      <c r="K3776" s="2"/>
      <c r="L3776" s="2" t="s">
        <v>7567</v>
      </c>
      <c r="M3776" s="2" t="s">
        <v>1566</v>
      </c>
      <c r="N3776" s="2" t="s">
        <v>2058</v>
      </c>
      <c r="O3776" s="2" t="s">
        <v>2145</v>
      </c>
      <c r="P3776" s="2" t="s">
        <v>4946</v>
      </c>
      <c r="Q3776" s="2" t="s">
        <v>18419</v>
      </c>
      <c r="R3776" s="2" t="s">
        <v>2067</v>
      </c>
      <c r="S3776" s="2"/>
      <c r="T3776" s="2" t="s">
        <v>115</v>
      </c>
      <c r="U3776" s="2"/>
      <c r="V3776" s="2" t="s">
        <v>1634</v>
      </c>
    </row>
    <row r="3777" spans="1:22" ht="14.25" customHeight="1">
      <c r="A3777" s="2" t="s">
        <v>18787</v>
      </c>
      <c r="B3777" s="2" t="s">
        <v>2940</v>
      </c>
      <c r="C3777" s="2" t="s">
        <v>4545</v>
      </c>
      <c r="D3777" s="2" t="s">
        <v>224</v>
      </c>
      <c r="E3777" s="2" t="s">
        <v>96</v>
      </c>
      <c r="F3777" s="2" t="s">
        <v>18788</v>
      </c>
      <c r="G3777" s="2" t="s">
        <v>2046</v>
      </c>
      <c r="H3777" s="2" t="s">
        <v>18789</v>
      </c>
      <c r="I3777" s="2" t="s">
        <v>18781</v>
      </c>
      <c r="J3777" s="2"/>
      <c r="K3777" s="2"/>
      <c r="L3777" s="2"/>
      <c r="M3777" s="2" t="s">
        <v>60</v>
      </c>
      <c r="N3777" s="2" t="s">
        <v>2058</v>
      </c>
      <c r="O3777" s="2" t="s">
        <v>18536</v>
      </c>
      <c r="P3777" s="2" t="s">
        <v>2050</v>
      </c>
      <c r="Q3777" s="2" t="s">
        <v>18419</v>
      </c>
      <c r="R3777" s="2"/>
      <c r="S3777" s="2" t="s">
        <v>6528</v>
      </c>
      <c r="T3777" s="2" t="s">
        <v>223</v>
      </c>
      <c r="U3777" s="2"/>
      <c r="V3777" s="2" t="s">
        <v>1634</v>
      </c>
    </row>
    <row r="3778" spans="1:22" ht="14.25" customHeight="1">
      <c r="A3778" s="2" t="s">
        <v>18790</v>
      </c>
      <c r="B3778" s="2" t="s">
        <v>2940</v>
      </c>
      <c r="C3778" s="2" t="s">
        <v>18791</v>
      </c>
      <c r="D3778" s="2" t="s">
        <v>102</v>
      </c>
      <c r="E3778" s="2" t="s">
        <v>96</v>
      </c>
      <c r="F3778" s="2" t="s">
        <v>18792</v>
      </c>
      <c r="G3778" s="2" t="s">
        <v>2046</v>
      </c>
      <c r="H3778" s="2" t="s">
        <v>18793</v>
      </c>
      <c r="I3778" s="2" t="s">
        <v>18786</v>
      </c>
      <c r="J3778" s="2"/>
      <c r="K3778" s="2"/>
      <c r="L3778" s="2" t="s">
        <v>7567</v>
      </c>
      <c r="M3778" s="2" t="s">
        <v>60</v>
      </c>
      <c r="N3778" s="2" t="s">
        <v>2058</v>
      </c>
      <c r="O3778" s="2" t="s">
        <v>18536</v>
      </c>
      <c r="P3778" s="2" t="s">
        <v>2050</v>
      </c>
      <c r="Q3778" s="2" t="s">
        <v>18419</v>
      </c>
      <c r="R3778" s="2" t="s">
        <v>2067</v>
      </c>
      <c r="S3778" s="2" t="s">
        <v>6528</v>
      </c>
      <c r="T3778" s="2" t="s">
        <v>101</v>
      </c>
      <c r="U3778" s="2"/>
      <c r="V3778" s="2" t="s">
        <v>1634</v>
      </c>
    </row>
    <row r="3779" spans="1:22" ht="14.25" customHeight="1">
      <c r="A3779" s="2" t="s">
        <v>18794</v>
      </c>
      <c r="B3779" s="2" t="s">
        <v>2940</v>
      </c>
      <c r="C3779" s="2" t="s">
        <v>18795</v>
      </c>
      <c r="D3779" s="2" t="s">
        <v>176</v>
      </c>
      <c r="E3779" s="2" t="s">
        <v>96</v>
      </c>
      <c r="F3779" s="2" t="s">
        <v>2419</v>
      </c>
      <c r="G3779" s="2" t="s">
        <v>2046</v>
      </c>
      <c r="H3779" s="2" t="s">
        <v>18796</v>
      </c>
      <c r="I3779" s="2"/>
      <c r="J3779" s="2"/>
      <c r="K3779" s="2"/>
      <c r="L3779" s="2"/>
      <c r="M3779" s="2" t="s">
        <v>59</v>
      </c>
      <c r="N3779" s="2" t="s">
        <v>2058</v>
      </c>
      <c r="O3779" s="2" t="s">
        <v>2101</v>
      </c>
      <c r="P3779" s="2" t="s">
        <v>2050</v>
      </c>
      <c r="Q3779" s="2" t="s">
        <v>18419</v>
      </c>
      <c r="R3779" s="2"/>
      <c r="S3779" s="2" t="s">
        <v>6528</v>
      </c>
      <c r="T3779" s="2" t="s">
        <v>175</v>
      </c>
      <c r="U3779" s="2"/>
      <c r="V3779" s="2" t="s">
        <v>1634</v>
      </c>
    </row>
    <row r="3780" spans="1:22" ht="14.25" customHeight="1">
      <c r="A3780" s="2" t="s">
        <v>18797</v>
      </c>
      <c r="B3780" s="2" t="s">
        <v>9754</v>
      </c>
      <c r="C3780" s="2" t="s">
        <v>18798</v>
      </c>
      <c r="D3780" s="2" t="s">
        <v>140</v>
      </c>
      <c r="E3780" s="2" t="s">
        <v>96</v>
      </c>
      <c r="F3780" s="2" t="s">
        <v>18799</v>
      </c>
      <c r="G3780" s="2" t="s">
        <v>2046</v>
      </c>
      <c r="H3780" s="2" t="s">
        <v>18800</v>
      </c>
      <c r="I3780" s="2" t="s">
        <v>18801</v>
      </c>
      <c r="J3780" s="2"/>
      <c r="K3780" s="2"/>
      <c r="L3780" s="2"/>
      <c r="M3780" s="2" t="s">
        <v>1566</v>
      </c>
      <c r="N3780" s="2" t="s">
        <v>2058</v>
      </c>
      <c r="O3780" s="2" t="s">
        <v>2145</v>
      </c>
      <c r="P3780" s="2" t="s">
        <v>4946</v>
      </c>
      <c r="Q3780" s="2" t="s">
        <v>18419</v>
      </c>
      <c r="R3780" s="2" t="s">
        <v>2067</v>
      </c>
      <c r="S3780" s="2" t="s">
        <v>6528</v>
      </c>
      <c r="T3780" s="2" t="s">
        <v>139</v>
      </c>
      <c r="U3780" s="2"/>
      <c r="V3780" s="2" t="s">
        <v>1634</v>
      </c>
    </row>
    <row r="3781" spans="1:22" ht="14.25" customHeight="1">
      <c r="A3781" s="2" t="s">
        <v>18802</v>
      </c>
      <c r="B3781" s="2" t="s">
        <v>18803</v>
      </c>
      <c r="C3781" s="2" t="s">
        <v>18804</v>
      </c>
      <c r="D3781" s="2" t="s">
        <v>176</v>
      </c>
      <c r="E3781" s="2" t="s">
        <v>96</v>
      </c>
      <c r="F3781" s="2" t="s">
        <v>6745</v>
      </c>
      <c r="G3781" s="2" t="s">
        <v>2046</v>
      </c>
      <c r="H3781" s="2" t="s">
        <v>18805</v>
      </c>
      <c r="I3781" s="2" t="s">
        <v>18806</v>
      </c>
      <c r="J3781" s="2"/>
      <c r="K3781" s="2"/>
      <c r="L3781" s="2"/>
      <c r="M3781" s="2" t="s">
        <v>59</v>
      </c>
      <c r="N3781" s="2" t="s">
        <v>2058</v>
      </c>
      <c r="O3781" s="2" t="s">
        <v>2322</v>
      </c>
      <c r="P3781" s="2" t="s">
        <v>18807</v>
      </c>
      <c r="Q3781" s="2" t="s">
        <v>18419</v>
      </c>
      <c r="R3781" s="2"/>
      <c r="S3781" s="2"/>
      <c r="T3781" s="2" t="s">
        <v>175</v>
      </c>
      <c r="U3781" s="2"/>
      <c r="V3781" s="2" t="s">
        <v>1634</v>
      </c>
    </row>
    <row r="3782" spans="1:22" ht="14.25" customHeight="1">
      <c r="A3782" s="2" t="s">
        <v>18808</v>
      </c>
      <c r="B3782" s="2" t="s">
        <v>18809</v>
      </c>
      <c r="C3782" s="2" t="s">
        <v>18810</v>
      </c>
      <c r="D3782" s="2" t="s">
        <v>140</v>
      </c>
      <c r="E3782" s="2" t="s">
        <v>96</v>
      </c>
      <c r="F3782" s="2" t="s">
        <v>18811</v>
      </c>
      <c r="G3782" s="2" t="s">
        <v>2046</v>
      </c>
      <c r="H3782" s="2" t="s">
        <v>18812</v>
      </c>
      <c r="I3782" s="2" t="s">
        <v>18801</v>
      </c>
      <c r="J3782" s="2"/>
      <c r="K3782" s="2"/>
      <c r="L3782" s="2"/>
      <c r="M3782" s="2" t="s">
        <v>1566</v>
      </c>
      <c r="N3782" s="2" t="s">
        <v>2058</v>
      </c>
      <c r="O3782" s="2" t="s">
        <v>2145</v>
      </c>
      <c r="P3782" s="2" t="s">
        <v>2513</v>
      </c>
      <c r="Q3782" s="2" t="s">
        <v>18419</v>
      </c>
      <c r="R3782" s="2" t="s">
        <v>2067</v>
      </c>
      <c r="S3782" s="2"/>
      <c r="T3782" s="2" t="s">
        <v>139</v>
      </c>
      <c r="U3782" s="2"/>
      <c r="V3782" s="2" t="s">
        <v>1634</v>
      </c>
    </row>
    <row r="3783" spans="1:22" ht="14.25" customHeight="1">
      <c r="A3783" s="2" t="s">
        <v>18813</v>
      </c>
      <c r="B3783" s="2" t="s">
        <v>8655</v>
      </c>
      <c r="C3783" s="2" t="s">
        <v>18814</v>
      </c>
      <c r="D3783" s="2" t="s">
        <v>174</v>
      </c>
      <c r="E3783" s="2" t="s">
        <v>96</v>
      </c>
      <c r="F3783" s="2" t="s">
        <v>18815</v>
      </c>
      <c r="G3783" s="2" t="s">
        <v>2046</v>
      </c>
      <c r="H3783" s="2" t="s">
        <v>18816</v>
      </c>
      <c r="I3783" s="2" t="s">
        <v>18806</v>
      </c>
      <c r="J3783" s="2"/>
      <c r="K3783" s="2"/>
      <c r="L3783" s="2"/>
      <c r="M3783" s="2" t="s">
        <v>1566</v>
      </c>
      <c r="N3783" s="2" t="s">
        <v>2058</v>
      </c>
      <c r="O3783" s="2" t="s">
        <v>2145</v>
      </c>
      <c r="P3783" s="2" t="s">
        <v>18603</v>
      </c>
      <c r="Q3783" s="2" t="s">
        <v>18419</v>
      </c>
      <c r="R3783" s="2" t="s">
        <v>2067</v>
      </c>
      <c r="S3783" s="2"/>
      <c r="T3783" s="2" t="s">
        <v>173</v>
      </c>
      <c r="U3783" s="2"/>
      <c r="V3783" s="2" t="s">
        <v>1634</v>
      </c>
    </row>
    <row r="3784" spans="1:22" ht="14.25" customHeight="1">
      <c r="A3784" s="2" t="s">
        <v>18817</v>
      </c>
      <c r="B3784" s="2" t="s">
        <v>18818</v>
      </c>
      <c r="C3784" s="2" t="s">
        <v>18819</v>
      </c>
      <c r="D3784" s="2" t="s">
        <v>190</v>
      </c>
      <c r="E3784" s="2" t="s">
        <v>96</v>
      </c>
      <c r="F3784" s="2" t="s">
        <v>2090</v>
      </c>
      <c r="G3784" s="2" t="s">
        <v>2046</v>
      </c>
      <c r="H3784" s="2" t="s">
        <v>18820</v>
      </c>
      <c r="I3784" s="2" t="s">
        <v>18821</v>
      </c>
      <c r="J3784" s="2"/>
      <c r="K3784" s="2"/>
      <c r="L3784" s="2"/>
      <c r="M3784" s="2" t="s">
        <v>1566</v>
      </c>
      <c r="N3784" s="2" t="s">
        <v>2058</v>
      </c>
      <c r="O3784" s="2" t="s">
        <v>2093</v>
      </c>
      <c r="P3784" s="2" t="s">
        <v>2050</v>
      </c>
      <c r="Q3784" s="2" t="s">
        <v>18419</v>
      </c>
      <c r="R3784" s="2" t="s">
        <v>2067</v>
      </c>
      <c r="S3784" s="2"/>
      <c r="T3784" s="2" t="s">
        <v>189</v>
      </c>
      <c r="U3784" s="2"/>
      <c r="V3784" s="2" t="s">
        <v>1634</v>
      </c>
    </row>
    <row r="3785" spans="1:22" ht="14.25" customHeight="1">
      <c r="A3785" s="2" t="s">
        <v>18822</v>
      </c>
      <c r="B3785" s="2" t="s">
        <v>8698</v>
      </c>
      <c r="C3785" s="2" t="s">
        <v>2537</v>
      </c>
      <c r="D3785" s="2" t="s">
        <v>282</v>
      </c>
      <c r="E3785" s="2" t="s">
        <v>96</v>
      </c>
      <c r="F3785" s="2" t="s">
        <v>15924</v>
      </c>
      <c r="G3785" s="2" t="s">
        <v>2046</v>
      </c>
      <c r="H3785" s="2" t="s">
        <v>18823</v>
      </c>
      <c r="I3785" s="2"/>
      <c r="J3785" s="2"/>
      <c r="K3785" s="2"/>
      <c r="L3785" s="2" t="s">
        <v>17446</v>
      </c>
      <c r="M3785" s="2" t="s">
        <v>1566</v>
      </c>
      <c r="N3785" s="2" t="s">
        <v>2058</v>
      </c>
      <c r="O3785" s="2" t="s">
        <v>2153</v>
      </c>
      <c r="P3785" s="2" t="s">
        <v>18824</v>
      </c>
      <c r="Q3785" s="2" t="s">
        <v>18419</v>
      </c>
      <c r="R3785" s="2" t="s">
        <v>2052</v>
      </c>
      <c r="S3785" s="2"/>
      <c r="T3785" s="2" t="s">
        <v>281</v>
      </c>
      <c r="U3785" s="2"/>
      <c r="V3785" s="2" t="s">
        <v>1634</v>
      </c>
    </row>
    <row r="3786" spans="1:22" ht="14.25" customHeight="1">
      <c r="A3786" s="2" t="s">
        <v>18825</v>
      </c>
      <c r="B3786" s="2" t="s">
        <v>18826</v>
      </c>
      <c r="C3786" s="2" t="s">
        <v>18827</v>
      </c>
      <c r="D3786" s="2" t="s">
        <v>170</v>
      </c>
      <c r="E3786" s="2" t="s">
        <v>96</v>
      </c>
      <c r="F3786" s="2" t="s">
        <v>18828</v>
      </c>
      <c r="G3786" s="2" t="s">
        <v>2046</v>
      </c>
      <c r="H3786" s="2" t="s">
        <v>18829</v>
      </c>
      <c r="I3786" s="2" t="s">
        <v>18830</v>
      </c>
      <c r="J3786" s="2"/>
      <c r="K3786" s="2"/>
      <c r="L3786" s="2"/>
      <c r="M3786" s="2" t="s">
        <v>1566</v>
      </c>
      <c r="N3786" s="2" t="s">
        <v>2058</v>
      </c>
      <c r="O3786" s="2" t="s">
        <v>2145</v>
      </c>
      <c r="P3786" s="2" t="s">
        <v>3333</v>
      </c>
      <c r="Q3786" s="2" t="s">
        <v>18419</v>
      </c>
      <c r="R3786" s="2" t="s">
        <v>2067</v>
      </c>
      <c r="S3786" s="2"/>
      <c r="T3786" s="2" t="s">
        <v>169</v>
      </c>
      <c r="U3786" s="2"/>
      <c r="V3786" s="2" t="s">
        <v>1634</v>
      </c>
    </row>
    <row r="3787" spans="1:22" ht="14.25" customHeight="1">
      <c r="A3787" s="2" t="s">
        <v>18831</v>
      </c>
      <c r="B3787" s="2" t="s">
        <v>5993</v>
      </c>
      <c r="C3787" s="2" t="s">
        <v>18832</v>
      </c>
      <c r="D3787" s="2" t="s">
        <v>116</v>
      </c>
      <c r="E3787" s="2" t="s">
        <v>96</v>
      </c>
      <c r="F3787" s="2" t="s">
        <v>5089</v>
      </c>
      <c r="G3787" s="2" t="s">
        <v>2046</v>
      </c>
      <c r="H3787" s="2" t="s">
        <v>18833</v>
      </c>
      <c r="I3787" s="2" t="s">
        <v>18834</v>
      </c>
      <c r="J3787" s="2" t="s">
        <v>18835</v>
      </c>
      <c r="K3787" s="2"/>
      <c r="L3787" s="2" t="s">
        <v>7567</v>
      </c>
      <c r="M3787" s="2" t="s">
        <v>60</v>
      </c>
      <c r="N3787" s="2" t="s">
        <v>2058</v>
      </c>
      <c r="O3787" s="2" t="s">
        <v>2186</v>
      </c>
      <c r="P3787" s="2" t="s">
        <v>2213</v>
      </c>
      <c r="Q3787" s="2" t="s">
        <v>18419</v>
      </c>
      <c r="R3787" s="2" t="s">
        <v>2052</v>
      </c>
      <c r="S3787" s="2"/>
      <c r="T3787" s="2" t="s">
        <v>115</v>
      </c>
      <c r="U3787" s="2"/>
      <c r="V3787" s="2" t="s">
        <v>1634</v>
      </c>
    </row>
    <row r="3788" spans="1:22" ht="14.25" customHeight="1">
      <c r="A3788" s="2" t="s">
        <v>18836</v>
      </c>
      <c r="B3788" s="2" t="s">
        <v>3052</v>
      </c>
      <c r="C3788" s="2" t="s">
        <v>2559</v>
      </c>
      <c r="D3788" s="2" t="s">
        <v>108</v>
      </c>
      <c r="E3788" s="2" t="s">
        <v>96</v>
      </c>
      <c r="F3788" s="2" t="s">
        <v>2320</v>
      </c>
      <c r="G3788" s="2" t="s">
        <v>2046</v>
      </c>
      <c r="H3788" s="2" t="s">
        <v>18837</v>
      </c>
      <c r="I3788" s="2" t="s">
        <v>18838</v>
      </c>
      <c r="J3788" s="2"/>
      <c r="K3788" s="2"/>
      <c r="L3788" s="2" t="s">
        <v>2630</v>
      </c>
      <c r="M3788" s="2" t="s">
        <v>59</v>
      </c>
      <c r="N3788" s="2" t="s">
        <v>2058</v>
      </c>
      <c r="O3788" s="2" t="s">
        <v>2322</v>
      </c>
      <c r="P3788" s="2" t="s">
        <v>2422</v>
      </c>
      <c r="Q3788" s="2" t="s">
        <v>18419</v>
      </c>
      <c r="R3788" s="2" t="s">
        <v>2067</v>
      </c>
      <c r="S3788" s="2"/>
      <c r="T3788" s="2" t="s">
        <v>107</v>
      </c>
      <c r="U3788" s="2"/>
      <c r="V3788" s="2" t="s">
        <v>1634</v>
      </c>
    </row>
    <row r="3789" spans="1:22" ht="14.25" customHeight="1">
      <c r="A3789" s="2" t="s">
        <v>18836</v>
      </c>
      <c r="B3789" s="2" t="s">
        <v>3052</v>
      </c>
      <c r="C3789" s="2" t="s">
        <v>2559</v>
      </c>
      <c r="D3789" s="2" t="s">
        <v>94</v>
      </c>
      <c r="E3789" s="2" t="s">
        <v>96</v>
      </c>
      <c r="F3789" s="2" t="s">
        <v>3260</v>
      </c>
      <c r="G3789" s="2" t="s">
        <v>2046</v>
      </c>
      <c r="H3789" s="2" t="s">
        <v>18839</v>
      </c>
      <c r="I3789" s="2" t="s">
        <v>18838</v>
      </c>
      <c r="J3789" s="2" t="s">
        <v>18835</v>
      </c>
      <c r="K3789" s="2"/>
      <c r="L3789" s="2" t="s">
        <v>2630</v>
      </c>
      <c r="M3789" s="2" t="s">
        <v>59</v>
      </c>
      <c r="N3789" s="2" t="s">
        <v>2058</v>
      </c>
      <c r="O3789" s="2" t="s">
        <v>2101</v>
      </c>
      <c r="P3789" s="2" t="s">
        <v>2422</v>
      </c>
      <c r="Q3789" s="2" t="s">
        <v>18419</v>
      </c>
      <c r="R3789" s="2"/>
      <c r="S3789" s="2"/>
      <c r="T3789" s="2" t="s">
        <v>93</v>
      </c>
      <c r="U3789" s="2"/>
      <c r="V3789" s="2" t="s">
        <v>1634</v>
      </c>
    </row>
    <row r="3790" spans="1:22" ht="14.25" customHeight="1">
      <c r="A3790" s="2" t="s">
        <v>18840</v>
      </c>
      <c r="B3790" s="2" t="s">
        <v>3052</v>
      </c>
      <c r="C3790" s="2" t="s">
        <v>18841</v>
      </c>
      <c r="D3790" s="2" t="s">
        <v>102</v>
      </c>
      <c r="E3790" s="2" t="s">
        <v>96</v>
      </c>
      <c r="F3790" s="2" t="s">
        <v>18842</v>
      </c>
      <c r="G3790" s="2" t="s">
        <v>2046</v>
      </c>
      <c r="H3790" s="2" t="s">
        <v>18843</v>
      </c>
      <c r="I3790" s="2" t="s">
        <v>18838</v>
      </c>
      <c r="J3790" s="2"/>
      <c r="K3790" s="2"/>
      <c r="L3790" s="2" t="s">
        <v>2630</v>
      </c>
      <c r="M3790" s="2" t="s">
        <v>1566</v>
      </c>
      <c r="N3790" s="2" t="s">
        <v>2058</v>
      </c>
      <c r="O3790" s="2" t="s">
        <v>2132</v>
      </c>
      <c r="P3790" s="2" t="s">
        <v>18698</v>
      </c>
      <c r="Q3790" s="2" t="s">
        <v>18419</v>
      </c>
      <c r="R3790" s="2" t="s">
        <v>2067</v>
      </c>
      <c r="S3790" s="2"/>
      <c r="T3790" s="2" t="s">
        <v>101</v>
      </c>
      <c r="U3790" s="2"/>
      <c r="V3790" s="2" t="s">
        <v>1634</v>
      </c>
    </row>
    <row r="3791" spans="1:22" ht="14.25" customHeight="1">
      <c r="A3791" s="2" t="s">
        <v>18844</v>
      </c>
      <c r="B3791" s="2" t="s">
        <v>3052</v>
      </c>
      <c r="C3791" s="2" t="s">
        <v>18845</v>
      </c>
      <c r="D3791" s="2" t="s">
        <v>116</v>
      </c>
      <c r="E3791" s="2" t="s">
        <v>96</v>
      </c>
      <c r="F3791" s="2" t="s">
        <v>2473</v>
      </c>
      <c r="G3791" s="2" t="s">
        <v>2046</v>
      </c>
      <c r="H3791" s="2" t="s">
        <v>18846</v>
      </c>
      <c r="I3791" s="2" t="s">
        <v>18838</v>
      </c>
      <c r="J3791" s="2"/>
      <c r="K3791" s="2"/>
      <c r="L3791" s="2" t="s">
        <v>7567</v>
      </c>
      <c r="M3791" s="2" t="s">
        <v>59</v>
      </c>
      <c r="N3791" s="2" t="s">
        <v>2048</v>
      </c>
      <c r="O3791" s="2" t="s">
        <v>2301</v>
      </c>
      <c r="P3791" s="2" t="s">
        <v>3227</v>
      </c>
      <c r="Q3791" s="2" t="s">
        <v>18419</v>
      </c>
      <c r="R3791" s="2"/>
      <c r="S3791" s="2"/>
      <c r="T3791" s="2" t="s">
        <v>115</v>
      </c>
      <c r="U3791" s="2"/>
      <c r="V3791" s="2" t="s">
        <v>1634</v>
      </c>
    </row>
    <row r="3792" spans="1:22" ht="14.25" customHeight="1">
      <c r="A3792" s="2" t="s">
        <v>18847</v>
      </c>
      <c r="B3792" s="2" t="s">
        <v>18848</v>
      </c>
      <c r="C3792" s="2" t="s">
        <v>18849</v>
      </c>
      <c r="D3792" s="2" t="s">
        <v>274</v>
      </c>
      <c r="E3792" s="2" t="s">
        <v>96</v>
      </c>
      <c r="F3792" s="2" t="s">
        <v>18850</v>
      </c>
      <c r="G3792" s="2" t="s">
        <v>2046</v>
      </c>
      <c r="H3792" s="2" t="s">
        <v>18851</v>
      </c>
      <c r="I3792" s="2"/>
      <c r="J3792" s="2"/>
      <c r="K3792" s="2"/>
      <c r="L3792" s="2"/>
      <c r="M3792" s="2" t="s">
        <v>1566</v>
      </c>
      <c r="N3792" s="2" t="s">
        <v>2048</v>
      </c>
      <c r="O3792" s="2" t="s">
        <v>2199</v>
      </c>
      <c r="P3792" s="2" t="s">
        <v>2456</v>
      </c>
      <c r="Q3792" s="2" t="s">
        <v>18419</v>
      </c>
      <c r="R3792" s="2" t="s">
        <v>2067</v>
      </c>
      <c r="S3792" s="2"/>
      <c r="T3792" s="2" t="s">
        <v>273</v>
      </c>
      <c r="U3792" s="2"/>
      <c r="V3792" s="2" t="s">
        <v>1634</v>
      </c>
    </row>
    <row r="3793" spans="1:22" ht="14.25" customHeight="1">
      <c r="A3793" s="2" t="s">
        <v>18852</v>
      </c>
      <c r="B3793" s="2" t="s">
        <v>18853</v>
      </c>
      <c r="C3793" s="2" t="s">
        <v>18854</v>
      </c>
      <c r="D3793" s="2" t="s">
        <v>170</v>
      </c>
      <c r="E3793" s="2" t="s">
        <v>96</v>
      </c>
      <c r="F3793" s="2" t="s">
        <v>3223</v>
      </c>
      <c r="G3793" s="2" t="s">
        <v>2046</v>
      </c>
      <c r="H3793" s="2" t="s">
        <v>18855</v>
      </c>
      <c r="I3793" s="2" t="s">
        <v>18856</v>
      </c>
      <c r="J3793" s="2"/>
      <c r="K3793" s="2"/>
      <c r="L3793" s="2" t="s">
        <v>7567</v>
      </c>
      <c r="M3793" s="2" t="s">
        <v>59</v>
      </c>
      <c r="N3793" s="2" t="s">
        <v>2058</v>
      </c>
      <c r="O3793" s="2" t="s">
        <v>3226</v>
      </c>
      <c r="P3793" s="2" t="s">
        <v>2050</v>
      </c>
      <c r="Q3793" s="2" t="s">
        <v>18419</v>
      </c>
      <c r="R3793" s="2"/>
      <c r="S3793" s="2"/>
      <c r="T3793" s="2" t="s">
        <v>169</v>
      </c>
      <c r="U3793" s="2"/>
      <c r="V3793" s="2" t="s">
        <v>1634</v>
      </c>
    </row>
    <row r="3794" spans="1:22" ht="14.25" customHeight="1">
      <c r="A3794" s="2" t="s">
        <v>18857</v>
      </c>
      <c r="B3794" s="2" t="s">
        <v>6134</v>
      </c>
      <c r="C3794" s="2" t="s">
        <v>18858</v>
      </c>
      <c r="D3794" s="2" t="s">
        <v>110</v>
      </c>
      <c r="E3794" s="2" t="s">
        <v>96</v>
      </c>
      <c r="F3794" s="2" t="s">
        <v>18859</v>
      </c>
      <c r="G3794" s="2" t="s">
        <v>2046</v>
      </c>
      <c r="H3794" s="2" t="s">
        <v>18860</v>
      </c>
      <c r="I3794" s="2"/>
      <c r="J3794" s="2"/>
      <c r="K3794" s="2"/>
      <c r="L3794" s="2"/>
      <c r="M3794" s="2" t="s">
        <v>1566</v>
      </c>
      <c r="N3794" s="2" t="s">
        <v>2048</v>
      </c>
      <c r="O3794" s="2" t="s">
        <v>2179</v>
      </c>
      <c r="P3794" s="2" t="s">
        <v>3153</v>
      </c>
      <c r="Q3794" s="2" t="s">
        <v>18419</v>
      </c>
      <c r="R3794" s="2" t="s">
        <v>2067</v>
      </c>
      <c r="S3794" s="2"/>
      <c r="T3794" s="2" t="s">
        <v>109</v>
      </c>
      <c r="U3794" s="2"/>
      <c r="V3794" s="2" t="s">
        <v>1634</v>
      </c>
    </row>
    <row r="3795" spans="1:22" ht="14.25" customHeight="1">
      <c r="A3795" s="2" t="s">
        <v>18861</v>
      </c>
      <c r="B3795" s="2" t="s">
        <v>18862</v>
      </c>
      <c r="C3795" s="2" t="s">
        <v>18863</v>
      </c>
      <c r="D3795" s="2" t="s">
        <v>102</v>
      </c>
      <c r="E3795" s="2" t="s">
        <v>96</v>
      </c>
      <c r="F3795" s="2" t="s">
        <v>6087</v>
      </c>
      <c r="G3795" s="2" t="s">
        <v>2046</v>
      </c>
      <c r="H3795" s="2" t="s">
        <v>18864</v>
      </c>
      <c r="I3795" s="2" t="s">
        <v>18856</v>
      </c>
      <c r="J3795" s="2"/>
      <c r="K3795" s="2"/>
      <c r="L3795" s="2"/>
      <c r="M3795" s="2" t="s">
        <v>1566</v>
      </c>
      <c r="N3795" s="2" t="s">
        <v>2048</v>
      </c>
      <c r="O3795" s="2" t="s">
        <v>2179</v>
      </c>
      <c r="P3795" s="2" t="s">
        <v>2050</v>
      </c>
      <c r="Q3795" s="2" t="s">
        <v>18419</v>
      </c>
      <c r="R3795" s="2" t="s">
        <v>2067</v>
      </c>
      <c r="S3795" s="2"/>
      <c r="T3795" s="2" t="s">
        <v>101</v>
      </c>
      <c r="U3795" s="2"/>
      <c r="V3795" s="2" t="s">
        <v>1634</v>
      </c>
    </row>
    <row r="3796" spans="1:22" ht="14.25" customHeight="1">
      <c r="A3796" s="2" t="s">
        <v>18865</v>
      </c>
      <c r="B3796" s="2" t="s">
        <v>3194</v>
      </c>
      <c r="C3796" s="2" t="s">
        <v>18866</v>
      </c>
      <c r="D3796" s="2" t="s">
        <v>218</v>
      </c>
      <c r="E3796" s="2" t="s">
        <v>96</v>
      </c>
      <c r="F3796" s="2" t="s">
        <v>18561</v>
      </c>
      <c r="G3796" s="2" t="s">
        <v>2046</v>
      </c>
      <c r="H3796" s="2" t="s">
        <v>18867</v>
      </c>
      <c r="I3796" s="2" t="s">
        <v>18868</v>
      </c>
      <c r="J3796" s="2"/>
      <c r="K3796" s="2"/>
      <c r="L3796" s="2"/>
      <c r="M3796" s="2" t="s">
        <v>59</v>
      </c>
      <c r="N3796" s="2" t="s">
        <v>2058</v>
      </c>
      <c r="O3796" s="2" t="s">
        <v>2172</v>
      </c>
      <c r="P3796" s="2" t="s">
        <v>2050</v>
      </c>
      <c r="Q3796" s="2" t="s">
        <v>18419</v>
      </c>
      <c r="R3796" s="2" t="s">
        <v>2067</v>
      </c>
      <c r="S3796" s="2"/>
      <c r="T3796" s="2" t="s">
        <v>217</v>
      </c>
      <c r="U3796" s="2"/>
      <c r="V3796" s="2" t="s">
        <v>1634</v>
      </c>
    </row>
    <row r="3797" spans="1:22" ht="14.25" customHeight="1">
      <c r="A3797" s="2" t="s">
        <v>18869</v>
      </c>
      <c r="B3797" s="2" t="s">
        <v>18870</v>
      </c>
      <c r="C3797" s="2" t="s">
        <v>18871</v>
      </c>
      <c r="D3797" s="2" t="s">
        <v>218</v>
      </c>
      <c r="E3797" s="2" t="s">
        <v>96</v>
      </c>
      <c r="F3797" s="2" t="s">
        <v>18872</v>
      </c>
      <c r="G3797" s="2" t="s">
        <v>2046</v>
      </c>
      <c r="H3797" s="2" t="s">
        <v>18873</v>
      </c>
      <c r="I3797" s="2" t="s">
        <v>18874</v>
      </c>
      <c r="J3797" s="2"/>
      <c r="K3797" s="2"/>
      <c r="L3797" s="2"/>
      <c r="M3797" s="2" t="s">
        <v>1566</v>
      </c>
      <c r="N3797" s="2" t="s">
        <v>2058</v>
      </c>
      <c r="O3797" s="2" t="s">
        <v>2120</v>
      </c>
      <c r="P3797" s="2" t="s">
        <v>2050</v>
      </c>
      <c r="Q3797" s="2" t="s">
        <v>18419</v>
      </c>
      <c r="R3797" s="2" t="s">
        <v>2052</v>
      </c>
      <c r="S3797" s="2"/>
      <c r="T3797" s="2" t="s">
        <v>217</v>
      </c>
      <c r="U3797" s="2"/>
      <c r="V3797" s="2" t="s">
        <v>1634</v>
      </c>
    </row>
    <row r="3798" spans="1:22" ht="14.25" customHeight="1">
      <c r="A3798" s="2" t="s">
        <v>18875</v>
      </c>
      <c r="B3798" s="2" t="s">
        <v>3221</v>
      </c>
      <c r="C3798" s="2" t="s">
        <v>3812</v>
      </c>
      <c r="D3798" s="2" t="s">
        <v>282</v>
      </c>
      <c r="E3798" s="2" t="s">
        <v>96</v>
      </c>
      <c r="F3798" s="2" t="s">
        <v>3930</v>
      </c>
      <c r="G3798" s="2" t="s">
        <v>2046</v>
      </c>
      <c r="H3798" s="2" t="s">
        <v>18876</v>
      </c>
      <c r="I3798" s="2" t="s">
        <v>18868</v>
      </c>
      <c r="J3798" s="2"/>
      <c r="K3798" s="2"/>
      <c r="L3798" s="2"/>
      <c r="M3798" s="2" t="s">
        <v>1566</v>
      </c>
      <c r="N3798" s="2" t="s">
        <v>2058</v>
      </c>
      <c r="O3798" s="2" t="s">
        <v>2145</v>
      </c>
      <c r="P3798" s="2" t="s">
        <v>2050</v>
      </c>
      <c r="Q3798" s="2" t="s">
        <v>18419</v>
      </c>
      <c r="R3798" s="2" t="s">
        <v>2067</v>
      </c>
      <c r="S3798" s="2"/>
      <c r="T3798" s="2" t="s">
        <v>281</v>
      </c>
      <c r="U3798" s="2"/>
      <c r="V3798" s="2" t="s">
        <v>1634</v>
      </c>
    </row>
    <row r="3799" spans="1:22" ht="14.25" customHeight="1">
      <c r="A3799" s="2" t="s">
        <v>18877</v>
      </c>
      <c r="B3799" s="2" t="s">
        <v>3176</v>
      </c>
      <c r="C3799" s="2" t="s">
        <v>3725</v>
      </c>
      <c r="D3799" s="2" t="s">
        <v>114</v>
      </c>
      <c r="E3799" s="2" t="s">
        <v>96</v>
      </c>
      <c r="F3799" s="2" t="s">
        <v>2172</v>
      </c>
      <c r="G3799" s="2" t="s">
        <v>2046</v>
      </c>
      <c r="H3799" s="2" t="s">
        <v>18878</v>
      </c>
      <c r="I3799" s="2" t="s">
        <v>18879</v>
      </c>
      <c r="J3799" s="2"/>
      <c r="K3799" s="2"/>
      <c r="L3799" s="2"/>
      <c r="M3799" s="2" t="s">
        <v>59</v>
      </c>
      <c r="N3799" s="2" t="s">
        <v>2058</v>
      </c>
      <c r="O3799" s="2" t="s">
        <v>2172</v>
      </c>
      <c r="P3799" s="2" t="s">
        <v>2050</v>
      </c>
      <c r="Q3799" s="2" t="s">
        <v>18419</v>
      </c>
      <c r="R3799" s="2" t="s">
        <v>2052</v>
      </c>
      <c r="S3799" s="2"/>
      <c r="T3799" s="2" t="s">
        <v>113</v>
      </c>
      <c r="U3799" s="2"/>
      <c r="V3799" s="2" t="s">
        <v>1634</v>
      </c>
    </row>
    <row r="3800" spans="1:22" ht="14.25" customHeight="1">
      <c r="A3800" s="2" t="s">
        <v>18880</v>
      </c>
      <c r="B3800" s="2" t="s">
        <v>18881</v>
      </c>
      <c r="C3800" s="2" t="s">
        <v>18882</v>
      </c>
      <c r="D3800" s="2" t="s">
        <v>256</v>
      </c>
      <c r="E3800" s="2" t="s">
        <v>96</v>
      </c>
      <c r="F3800" s="2" t="s">
        <v>3838</v>
      </c>
      <c r="G3800" s="2" t="s">
        <v>2046</v>
      </c>
      <c r="H3800" s="2" t="s">
        <v>18883</v>
      </c>
      <c r="I3800" s="2"/>
      <c r="J3800" s="2"/>
      <c r="K3800" s="2"/>
      <c r="L3800" s="2"/>
      <c r="M3800" s="2" t="s">
        <v>59</v>
      </c>
      <c r="N3800" s="2" t="s">
        <v>2058</v>
      </c>
      <c r="O3800" s="2" t="s">
        <v>2172</v>
      </c>
      <c r="P3800" s="2" t="s">
        <v>2050</v>
      </c>
      <c r="Q3800" s="2" t="s">
        <v>18419</v>
      </c>
      <c r="R3800" s="2" t="s">
        <v>2067</v>
      </c>
      <c r="S3800" s="2"/>
      <c r="T3800" s="2" t="s">
        <v>255</v>
      </c>
      <c r="U3800" s="2"/>
      <c r="V3800" s="2" t="s">
        <v>1634</v>
      </c>
    </row>
    <row r="3801" spans="1:22" ht="14.25" customHeight="1">
      <c r="A3801" s="2" t="s">
        <v>18884</v>
      </c>
      <c r="B3801" s="2" t="s">
        <v>3289</v>
      </c>
      <c r="C3801" s="2" t="s">
        <v>18885</v>
      </c>
      <c r="D3801" s="2" t="s">
        <v>110</v>
      </c>
      <c r="E3801" s="2" t="s">
        <v>96</v>
      </c>
      <c r="F3801" s="2" t="s">
        <v>18886</v>
      </c>
      <c r="G3801" s="2" t="s">
        <v>2046</v>
      </c>
      <c r="H3801" s="2" t="s">
        <v>18887</v>
      </c>
      <c r="I3801" s="2" t="s">
        <v>18879</v>
      </c>
      <c r="J3801" s="2"/>
      <c r="K3801" s="2"/>
      <c r="L3801" s="2"/>
      <c r="M3801" s="2" t="s">
        <v>1566</v>
      </c>
      <c r="N3801" s="2" t="s">
        <v>2058</v>
      </c>
      <c r="O3801" s="2" t="s">
        <v>2093</v>
      </c>
      <c r="P3801" s="2" t="s">
        <v>3363</v>
      </c>
      <c r="Q3801" s="2" t="s">
        <v>18419</v>
      </c>
      <c r="R3801" s="2" t="s">
        <v>2067</v>
      </c>
      <c r="S3801" s="2"/>
      <c r="T3801" s="2" t="s">
        <v>109</v>
      </c>
      <c r="U3801" s="2"/>
      <c r="V3801" s="2" t="s">
        <v>1634</v>
      </c>
    </row>
    <row r="3802" spans="1:22" ht="14.25" customHeight="1">
      <c r="A3802" s="2" t="s">
        <v>18888</v>
      </c>
      <c r="B3802" s="2" t="s">
        <v>18889</v>
      </c>
      <c r="C3802" s="2" t="s">
        <v>18890</v>
      </c>
      <c r="D3802" s="2" t="s">
        <v>104</v>
      </c>
      <c r="E3802" s="2" t="s">
        <v>96</v>
      </c>
      <c r="F3802" s="2" t="s">
        <v>2445</v>
      </c>
      <c r="G3802" s="2" t="s">
        <v>2046</v>
      </c>
      <c r="H3802" s="2" t="s">
        <v>18891</v>
      </c>
      <c r="I3802" s="2"/>
      <c r="J3802" s="2"/>
      <c r="K3802" s="2"/>
      <c r="L3802" s="2"/>
      <c r="M3802" s="2" t="s">
        <v>1566</v>
      </c>
      <c r="N3802" s="2" t="s">
        <v>2058</v>
      </c>
      <c r="O3802" s="2" t="s">
        <v>2153</v>
      </c>
      <c r="P3802" s="2" t="s">
        <v>18892</v>
      </c>
      <c r="Q3802" s="2" t="s">
        <v>18419</v>
      </c>
      <c r="R3802" s="2" t="s">
        <v>2052</v>
      </c>
      <c r="S3802" s="2"/>
      <c r="T3802" s="2" t="s">
        <v>103</v>
      </c>
      <c r="U3802" s="2"/>
      <c r="V3802" s="2" t="s">
        <v>1634</v>
      </c>
    </row>
    <row r="3803" spans="1:22" ht="14.25" customHeight="1">
      <c r="A3803" s="2" t="s">
        <v>18893</v>
      </c>
      <c r="B3803" s="2" t="s">
        <v>3299</v>
      </c>
      <c r="C3803" s="2" t="s">
        <v>18894</v>
      </c>
      <c r="D3803" s="2" t="s">
        <v>148</v>
      </c>
      <c r="E3803" s="2" t="s">
        <v>96</v>
      </c>
      <c r="F3803" s="2" t="s">
        <v>18895</v>
      </c>
      <c r="G3803" s="2" t="s">
        <v>2046</v>
      </c>
      <c r="H3803" s="2" t="s">
        <v>18896</v>
      </c>
      <c r="I3803" s="2" t="s">
        <v>18897</v>
      </c>
      <c r="J3803" s="2"/>
      <c r="K3803" s="2"/>
      <c r="L3803" s="2"/>
      <c r="M3803" s="2" t="s">
        <v>60</v>
      </c>
      <c r="N3803" s="2" t="s">
        <v>2058</v>
      </c>
      <c r="O3803" s="2" t="s">
        <v>2186</v>
      </c>
      <c r="P3803" s="2" t="s">
        <v>2050</v>
      </c>
      <c r="Q3803" s="2" t="s">
        <v>18419</v>
      </c>
      <c r="R3803" s="2" t="s">
        <v>2067</v>
      </c>
      <c r="S3803" s="2"/>
      <c r="T3803" s="2" t="s">
        <v>147</v>
      </c>
      <c r="U3803" s="2"/>
      <c r="V3803" s="2" t="s">
        <v>1634</v>
      </c>
    </row>
    <row r="3804" spans="1:22" ht="14.25" customHeight="1">
      <c r="A3804" s="2" t="s">
        <v>18898</v>
      </c>
      <c r="B3804" s="2" t="s">
        <v>3299</v>
      </c>
      <c r="C3804" s="2" t="s">
        <v>8348</v>
      </c>
      <c r="D3804" s="2" t="s">
        <v>174</v>
      </c>
      <c r="E3804" s="2" t="s">
        <v>96</v>
      </c>
      <c r="F3804" s="2" t="s">
        <v>2320</v>
      </c>
      <c r="G3804" s="2" t="s">
        <v>2046</v>
      </c>
      <c r="H3804" s="2" t="s">
        <v>18899</v>
      </c>
      <c r="I3804" s="2"/>
      <c r="J3804" s="2"/>
      <c r="K3804" s="2"/>
      <c r="L3804" s="2"/>
      <c r="M3804" s="2" t="s">
        <v>59</v>
      </c>
      <c r="N3804" s="2" t="s">
        <v>2058</v>
      </c>
      <c r="O3804" s="2" t="s">
        <v>2322</v>
      </c>
      <c r="P3804" s="2" t="s">
        <v>2050</v>
      </c>
      <c r="Q3804" s="2" t="s">
        <v>18419</v>
      </c>
      <c r="R3804" s="2" t="s">
        <v>2052</v>
      </c>
      <c r="S3804" s="2"/>
      <c r="T3804" s="2" t="s">
        <v>173</v>
      </c>
      <c r="U3804" s="2"/>
      <c r="V3804" s="2" t="s">
        <v>1634</v>
      </c>
    </row>
    <row r="3805" spans="1:22" ht="14.25" customHeight="1">
      <c r="A3805" s="2" t="s">
        <v>18900</v>
      </c>
      <c r="B3805" s="2" t="s">
        <v>15333</v>
      </c>
      <c r="C3805" s="2" t="s">
        <v>18901</v>
      </c>
      <c r="D3805" s="2" t="s">
        <v>116</v>
      </c>
      <c r="E3805" s="2" t="s">
        <v>96</v>
      </c>
      <c r="F3805" s="2" t="s">
        <v>18902</v>
      </c>
      <c r="G3805" s="2" t="s">
        <v>2046</v>
      </c>
      <c r="H3805" s="2" t="s">
        <v>18903</v>
      </c>
      <c r="I3805" s="2" t="s">
        <v>18904</v>
      </c>
      <c r="J3805" s="2"/>
      <c r="K3805" s="2"/>
      <c r="L3805" s="2" t="s">
        <v>7567</v>
      </c>
      <c r="M3805" s="2" t="s">
        <v>1566</v>
      </c>
      <c r="N3805" s="2" t="s">
        <v>2058</v>
      </c>
      <c r="O3805" s="2" t="s">
        <v>2132</v>
      </c>
      <c r="P3805" s="2" t="s">
        <v>4946</v>
      </c>
      <c r="Q3805" s="2" t="s">
        <v>18419</v>
      </c>
      <c r="R3805" s="2" t="s">
        <v>2067</v>
      </c>
      <c r="S3805" s="2"/>
      <c r="T3805" s="2" t="s">
        <v>115</v>
      </c>
      <c r="U3805" s="2"/>
      <c r="V3805" s="2" t="s">
        <v>1634</v>
      </c>
    </row>
    <row r="3806" spans="1:22" ht="14.25" customHeight="1">
      <c r="A3806" s="2" t="s">
        <v>18905</v>
      </c>
      <c r="B3806" s="2" t="s">
        <v>3311</v>
      </c>
      <c r="C3806" s="2" t="s">
        <v>18906</v>
      </c>
      <c r="D3806" s="2" t="s">
        <v>190</v>
      </c>
      <c r="E3806" s="2" t="s">
        <v>96</v>
      </c>
      <c r="F3806" s="2" t="s">
        <v>2320</v>
      </c>
      <c r="G3806" s="2" t="s">
        <v>2046</v>
      </c>
      <c r="H3806" s="2" t="s">
        <v>18907</v>
      </c>
      <c r="I3806" s="2" t="s">
        <v>18908</v>
      </c>
      <c r="J3806" s="2"/>
      <c r="K3806" s="2"/>
      <c r="L3806" s="2"/>
      <c r="M3806" s="2" t="s">
        <v>59</v>
      </c>
      <c r="N3806" s="2" t="s">
        <v>2058</v>
      </c>
      <c r="O3806" s="2" t="s">
        <v>2322</v>
      </c>
      <c r="P3806" s="2" t="s">
        <v>2050</v>
      </c>
      <c r="Q3806" s="2" t="s">
        <v>18419</v>
      </c>
      <c r="R3806" s="2"/>
      <c r="S3806" s="2"/>
      <c r="T3806" s="2" t="s">
        <v>189</v>
      </c>
      <c r="U3806" s="2"/>
      <c r="V3806" s="2" t="s">
        <v>1634</v>
      </c>
    </row>
    <row r="3807" spans="1:22" ht="14.25" customHeight="1">
      <c r="A3807" s="2" t="s">
        <v>18909</v>
      </c>
      <c r="B3807" s="2" t="s">
        <v>18910</v>
      </c>
      <c r="C3807" s="2" t="s">
        <v>2374</v>
      </c>
      <c r="D3807" s="2" t="s">
        <v>140</v>
      </c>
      <c r="E3807" s="2" t="s">
        <v>96</v>
      </c>
      <c r="F3807" s="2" t="s">
        <v>2320</v>
      </c>
      <c r="G3807" s="2" t="s">
        <v>2046</v>
      </c>
      <c r="H3807" s="2" t="s">
        <v>18911</v>
      </c>
      <c r="I3807" s="2" t="s">
        <v>18904</v>
      </c>
      <c r="J3807" s="2"/>
      <c r="K3807" s="2"/>
      <c r="L3807" s="2" t="s">
        <v>7567</v>
      </c>
      <c r="M3807" s="2" t="s">
        <v>59</v>
      </c>
      <c r="N3807" s="2" t="s">
        <v>2058</v>
      </c>
      <c r="O3807" s="2" t="s">
        <v>2322</v>
      </c>
      <c r="P3807" s="2" t="s">
        <v>2050</v>
      </c>
      <c r="Q3807" s="2" t="s">
        <v>18419</v>
      </c>
      <c r="R3807" s="2" t="s">
        <v>2067</v>
      </c>
      <c r="S3807" s="2"/>
      <c r="T3807" s="2" t="s">
        <v>139</v>
      </c>
      <c r="U3807" s="2"/>
      <c r="V3807" s="2" t="s">
        <v>1634</v>
      </c>
    </row>
    <row r="3808" spans="1:22" ht="14.25" customHeight="1">
      <c r="A3808" s="2" t="s">
        <v>18912</v>
      </c>
      <c r="B3808" s="2" t="s">
        <v>2195</v>
      </c>
      <c r="C3808" s="2" t="s">
        <v>18913</v>
      </c>
      <c r="D3808" s="2" t="s">
        <v>256</v>
      </c>
      <c r="E3808" s="2" t="s">
        <v>96</v>
      </c>
      <c r="F3808" s="2" t="s">
        <v>18914</v>
      </c>
      <c r="G3808" s="2" t="s">
        <v>2046</v>
      </c>
      <c r="H3808" s="2" t="s">
        <v>18915</v>
      </c>
      <c r="I3808" s="2" t="s">
        <v>18908</v>
      </c>
      <c r="J3808" s="2"/>
      <c r="K3808" s="2"/>
      <c r="L3808" s="2"/>
      <c r="M3808" s="2" t="s">
        <v>1566</v>
      </c>
      <c r="N3808" s="2" t="s">
        <v>2048</v>
      </c>
      <c r="O3808" s="2" t="s">
        <v>2179</v>
      </c>
      <c r="P3808" s="2" t="s">
        <v>2050</v>
      </c>
      <c r="Q3808" s="2" t="s">
        <v>18419</v>
      </c>
      <c r="R3808" s="2" t="s">
        <v>2067</v>
      </c>
      <c r="S3808" s="2"/>
      <c r="T3808" s="2" t="s">
        <v>255</v>
      </c>
      <c r="U3808" s="2"/>
      <c r="V3808" s="2" t="s">
        <v>1634</v>
      </c>
    </row>
    <row r="3809" spans="1:22" ht="14.25" customHeight="1">
      <c r="A3809" s="2" t="s">
        <v>18916</v>
      </c>
      <c r="B3809" s="2" t="s">
        <v>3155</v>
      </c>
      <c r="C3809" s="2" t="s">
        <v>3854</v>
      </c>
      <c r="D3809" s="2" t="s">
        <v>218</v>
      </c>
      <c r="E3809" s="2" t="s">
        <v>96</v>
      </c>
      <c r="F3809" s="2" t="s">
        <v>2440</v>
      </c>
      <c r="G3809" s="2" t="s">
        <v>2046</v>
      </c>
      <c r="H3809" s="2" t="s">
        <v>18917</v>
      </c>
      <c r="I3809" s="2"/>
      <c r="J3809" s="2"/>
      <c r="K3809" s="2"/>
      <c r="L3809" s="2"/>
      <c r="M3809" s="2" t="s">
        <v>59</v>
      </c>
      <c r="N3809" s="2" t="s">
        <v>2058</v>
      </c>
      <c r="O3809" s="2" t="s">
        <v>2101</v>
      </c>
      <c r="P3809" s="2" t="s">
        <v>2050</v>
      </c>
      <c r="Q3809" s="2" t="s">
        <v>18419</v>
      </c>
      <c r="R3809" s="2"/>
      <c r="S3809" s="2"/>
      <c r="T3809" s="2" t="s">
        <v>217</v>
      </c>
      <c r="U3809" s="2"/>
      <c r="V3809" s="2" t="s">
        <v>1634</v>
      </c>
    </row>
    <row r="3810" spans="1:22" ht="14.25" customHeight="1">
      <c r="A3810" s="2" t="s">
        <v>18918</v>
      </c>
      <c r="B3810" s="2" t="s">
        <v>3155</v>
      </c>
      <c r="C3810" s="2" t="s">
        <v>18919</v>
      </c>
      <c r="D3810" s="2" t="s">
        <v>104</v>
      </c>
      <c r="E3810" s="2" t="s">
        <v>96</v>
      </c>
      <c r="F3810" s="2" t="s">
        <v>18920</v>
      </c>
      <c r="G3810" s="2" t="s">
        <v>2046</v>
      </c>
      <c r="H3810" s="2" t="s">
        <v>18921</v>
      </c>
      <c r="I3810" s="2" t="s">
        <v>18922</v>
      </c>
      <c r="J3810" s="2"/>
      <c r="K3810" s="2"/>
      <c r="L3810" s="2"/>
      <c r="M3810" s="2" t="s">
        <v>1566</v>
      </c>
      <c r="N3810" s="2" t="s">
        <v>2058</v>
      </c>
      <c r="O3810" s="2" t="s">
        <v>2145</v>
      </c>
      <c r="P3810" s="2" t="s">
        <v>2485</v>
      </c>
      <c r="Q3810" s="2" t="s">
        <v>18419</v>
      </c>
      <c r="R3810" s="2" t="s">
        <v>2067</v>
      </c>
      <c r="S3810" s="2"/>
      <c r="T3810" s="2" t="s">
        <v>103</v>
      </c>
      <c r="U3810" s="2"/>
      <c r="V3810" s="2" t="s">
        <v>1634</v>
      </c>
    </row>
    <row r="3811" spans="1:22" ht="14.25" customHeight="1">
      <c r="A3811" s="2" t="s">
        <v>18923</v>
      </c>
      <c r="B3811" s="2" t="s">
        <v>18924</v>
      </c>
      <c r="C3811" s="2" t="s">
        <v>18925</v>
      </c>
      <c r="D3811" s="2" t="s">
        <v>102</v>
      </c>
      <c r="E3811" s="2" t="s">
        <v>96</v>
      </c>
      <c r="F3811" s="2" t="s">
        <v>1655</v>
      </c>
      <c r="G3811" s="2" t="s">
        <v>2046</v>
      </c>
      <c r="H3811" s="2" t="s">
        <v>18926</v>
      </c>
      <c r="I3811" s="2" t="s">
        <v>18927</v>
      </c>
      <c r="J3811" s="2"/>
      <c r="K3811" s="2"/>
      <c r="L3811" s="2"/>
      <c r="M3811" s="2" t="s">
        <v>59</v>
      </c>
      <c r="N3811" s="2" t="s">
        <v>2058</v>
      </c>
      <c r="O3811" s="2" t="s">
        <v>2583</v>
      </c>
      <c r="P3811" s="2" t="s">
        <v>2050</v>
      </c>
      <c r="Q3811" s="2" t="s">
        <v>18419</v>
      </c>
      <c r="R3811" s="2"/>
      <c r="S3811" s="2"/>
      <c r="T3811" s="2" t="s">
        <v>101</v>
      </c>
      <c r="U3811" s="2"/>
      <c r="V3811" s="2" t="s">
        <v>1634</v>
      </c>
    </row>
    <row r="3812" spans="1:22" ht="14.25" customHeight="1">
      <c r="A3812" s="2" t="s">
        <v>18928</v>
      </c>
      <c r="B3812" s="2" t="s">
        <v>7225</v>
      </c>
      <c r="C3812" s="2" t="s">
        <v>18929</v>
      </c>
      <c r="D3812" s="2" t="s">
        <v>94</v>
      </c>
      <c r="E3812" s="2" t="s">
        <v>96</v>
      </c>
      <c r="F3812" s="2" t="s">
        <v>18930</v>
      </c>
      <c r="G3812" s="2" t="s">
        <v>2046</v>
      </c>
      <c r="H3812" s="2" t="s">
        <v>18931</v>
      </c>
      <c r="I3812" s="2" t="s">
        <v>18922</v>
      </c>
      <c r="J3812" s="2"/>
      <c r="K3812" s="2"/>
      <c r="L3812" s="2" t="s">
        <v>2630</v>
      </c>
      <c r="M3812" s="2" t="s">
        <v>1566</v>
      </c>
      <c r="N3812" s="2" t="s">
        <v>2048</v>
      </c>
      <c r="O3812" s="2" t="s">
        <v>2179</v>
      </c>
      <c r="P3812" s="2" t="s">
        <v>18932</v>
      </c>
      <c r="Q3812" s="2" t="s">
        <v>18419</v>
      </c>
      <c r="R3812" s="2" t="s">
        <v>2067</v>
      </c>
      <c r="S3812" s="2"/>
      <c r="T3812" s="2" t="s">
        <v>93</v>
      </c>
      <c r="U3812" s="2"/>
      <c r="V3812" s="2" t="s">
        <v>1634</v>
      </c>
    </row>
    <row r="3813" spans="1:22" ht="14.25" customHeight="1">
      <c r="A3813" s="2" t="s">
        <v>18933</v>
      </c>
      <c r="B3813" s="2" t="s">
        <v>18934</v>
      </c>
      <c r="C3813" s="2" t="s">
        <v>18935</v>
      </c>
      <c r="D3813" s="2" t="s">
        <v>110</v>
      </c>
      <c r="E3813" s="2" t="s">
        <v>96</v>
      </c>
      <c r="F3813" s="2" t="s">
        <v>2473</v>
      </c>
      <c r="G3813" s="2" t="s">
        <v>2046</v>
      </c>
      <c r="H3813" s="2" t="s">
        <v>18936</v>
      </c>
      <c r="I3813" s="2" t="s">
        <v>18927</v>
      </c>
      <c r="J3813" s="2"/>
      <c r="K3813" s="2"/>
      <c r="L3813" s="2" t="s">
        <v>15881</v>
      </c>
      <c r="M3813" s="2" t="s">
        <v>59</v>
      </c>
      <c r="N3813" s="2" t="s">
        <v>2048</v>
      </c>
      <c r="O3813" s="2" t="s">
        <v>2301</v>
      </c>
      <c r="P3813" s="2" t="s">
        <v>18937</v>
      </c>
      <c r="Q3813" s="2" t="s">
        <v>18419</v>
      </c>
      <c r="R3813" s="2"/>
      <c r="S3813" s="2"/>
      <c r="T3813" s="2" t="s">
        <v>109</v>
      </c>
      <c r="U3813" s="2"/>
      <c r="V3813" s="2" t="s">
        <v>1634</v>
      </c>
    </row>
    <row r="3814" spans="1:22" ht="14.25" customHeight="1">
      <c r="A3814" s="2" t="s">
        <v>18938</v>
      </c>
      <c r="B3814" s="2" t="s">
        <v>3494</v>
      </c>
      <c r="C3814" s="2" t="s">
        <v>18939</v>
      </c>
      <c r="D3814" s="2" t="s">
        <v>102</v>
      </c>
      <c r="E3814" s="2" t="s">
        <v>96</v>
      </c>
      <c r="F3814" s="2" t="s">
        <v>18940</v>
      </c>
      <c r="G3814" s="2" t="s">
        <v>2046</v>
      </c>
      <c r="H3814" s="2" t="s">
        <v>18941</v>
      </c>
      <c r="I3814" s="2"/>
      <c r="J3814" s="2"/>
      <c r="K3814" s="2"/>
      <c r="L3814" s="2" t="s">
        <v>2630</v>
      </c>
      <c r="M3814" s="2" t="s">
        <v>1566</v>
      </c>
      <c r="N3814" s="2" t="s">
        <v>2058</v>
      </c>
      <c r="O3814" s="2" t="s">
        <v>2093</v>
      </c>
      <c r="P3814" s="2" t="s">
        <v>2050</v>
      </c>
      <c r="Q3814" s="2" t="s">
        <v>18419</v>
      </c>
      <c r="R3814" s="2" t="s">
        <v>2067</v>
      </c>
      <c r="S3814" s="2"/>
      <c r="T3814" s="2" t="s">
        <v>101</v>
      </c>
      <c r="U3814" s="2"/>
      <c r="V3814" s="2" t="s">
        <v>1634</v>
      </c>
    </row>
    <row r="3815" spans="1:22" ht="14.25" customHeight="1">
      <c r="A3815" s="2" t="s">
        <v>18942</v>
      </c>
      <c r="B3815" s="2" t="s">
        <v>3502</v>
      </c>
      <c r="C3815" s="2" t="s">
        <v>18943</v>
      </c>
      <c r="D3815" s="2" t="s">
        <v>256</v>
      </c>
      <c r="E3815" s="2" t="s">
        <v>96</v>
      </c>
      <c r="F3815" s="2" t="s">
        <v>18435</v>
      </c>
      <c r="G3815" s="2" t="s">
        <v>2046</v>
      </c>
      <c r="H3815" s="2" t="s">
        <v>18944</v>
      </c>
      <c r="I3815" s="2"/>
      <c r="J3815" s="2"/>
      <c r="K3815" s="2"/>
      <c r="L3815" s="2" t="s">
        <v>15881</v>
      </c>
      <c r="M3815" s="2" t="s">
        <v>1566</v>
      </c>
      <c r="N3815" s="2" t="s">
        <v>2048</v>
      </c>
      <c r="O3815" s="2" t="s">
        <v>2179</v>
      </c>
      <c r="P3815" s="2" t="s">
        <v>2599</v>
      </c>
      <c r="Q3815" s="2" t="s">
        <v>18419</v>
      </c>
      <c r="R3815" s="2" t="s">
        <v>2052</v>
      </c>
      <c r="S3815" s="2"/>
      <c r="T3815" s="2" t="s">
        <v>255</v>
      </c>
      <c r="U3815" s="2" t="s">
        <v>18945</v>
      </c>
      <c r="V3815" s="2" t="s">
        <v>1634</v>
      </c>
    </row>
    <row r="3816" spans="1:22" ht="14.25" customHeight="1">
      <c r="A3816" s="2" t="s">
        <v>18946</v>
      </c>
      <c r="B3816" s="2" t="s">
        <v>3517</v>
      </c>
      <c r="C3816" s="2" t="s">
        <v>3634</v>
      </c>
      <c r="D3816" s="2" t="s">
        <v>110</v>
      </c>
      <c r="E3816" s="2" t="s">
        <v>96</v>
      </c>
      <c r="F3816" s="2" t="s">
        <v>4158</v>
      </c>
      <c r="G3816" s="2" t="s">
        <v>2046</v>
      </c>
      <c r="H3816" s="2" t="s">
        <v>18947</v>
      </c>
      <c r="I3816" s="2" t="s">
        <v>18948</v>
      </c>
      <c r="J3816" s="2"/>
      <c r="K3816" s="2"/>
      <c r="L3816" s="2" t="s">
        <v>15881</v>
      </c>
      <c r="M3816" s="2" t="s">
        <v>1566</v>
      </c>
      <c r="N3816" s="2" t="s">
        <v>2058</v>
      </c>
      <c r="O3816" s="2" t="s">
        <v>2145</v>
      </c>
      <c r="P3816" s="2" t="s">
        <v>18727</v>
      </c>
      <c r="Q3816" s="2" t="s">
        <v>18419</v>
      </c>
      <c r="R3816" s="2" t="s">
        <v>2067</v>
      </c>
      <c r="S3816" s="2"/>
      <c r="T3816" s="2" t="s">
        <v>109</v>
      </c>
      <c r="U3816" s="2"/>
      <c r="V3816" s="2" t="s">
        <v>1634</v>
      </c>
    </row>
    <row r="3817" spans="1:22" ht="14.25" customHeight="1">
      <c r="A3817" s="2" t="s">
        <v>18949</v>
      </c>
      <c r="B3817" s="2" t="s">
        <v>3517</v>
      </c>
      <c r="C3817" s="2" t="s">
        <v>18950</v>
      </c>
      <c r="D3817" s="2" t="s">
        <v>170</v>
      </c>
      <c r="E3817" s="2" t="s">
        <v>96</v>
      </c>
      <c r="F3817" s="2" t="s">
        <v>2223</v>
      </c>
      <c r="G3817" s="2" t="s">
        <v>2046</v>
      </c>
      <c r="H3817" s="2" t="s">
        <v>18951</v>
      </c>
      <c r="I3817" s="2"/>
      <c r="J3817" s="2" t="s">
        <v>18952</v>
      </c>
      <c r="K3817" s="2" t="s">
        <v>18952</v>
      </c>
      <c r="L3817" s="2"/>
      <c r="M3817" s="2" t="s">
        <v>1566</v>
      </c>
      <c r="N3817" s="2" t="s">
        <v>2058</v>
      </c>
      <c r="O3817" s="2" t="s">
        <v>2145</v>
      </c>
      <c r="P3817" s="2" t="s">
        <v>18953</v>
      </c>
      <c r="Q3817" s="2" t="s">
        <v>18419</v>
      </c>
      <c r="R3817" s="2" t="s">
        <v>2067</v>
      </c>
      <c r="S3817" s="2"/>
      <c r="T3817" s="2" t="s">
        <v>169</v>
      </c>
      <c r="U3817" s="2"/>
      <c r="V3817" s="2" t="s">
        <v>1634</v>
      </c>
    </row>
    <row r="3818" spans="1:22" ht="14.25" customHeight="1">
      <c r="A3818" s="2" t="s">
        <v>18954</v>
      </c>
      <c r="B3818" s="2" t="s">
        <v>3517</v>
      </c>
      <c r="C3818" s="2" t="s">
        <v>4982</v>
      </c>
      <c r="D3818" s="2" t="s">
        <v>104</v>
      </c>
      <c r="E3818" s="2" t="s">
        <v>96</v>
      </c>
      <c r="F3818" s="2" t="s">
        <v>17084</v>
      </c>
      <c r="G3818" s="2" t="s">
        <v>2046</v>
      </c>
      <c r="H3818" s="2" t="s">
        <v>18955</v>
      </c>
      <c r="I3818" s="2"/>
      <c r="J3818" s="2"/>
      <c r="K3818" s="2"/>
      <c r="L3818" s="2"/>
      <c r="M3818" s="2" t="s">
        <v>1566</v>
      </c>
      <c r="N3818" s="2" t="s">
        <v>2058</v>
      </c>
      <c r="O3818" s="2" t="s">
        <v>2153</v>
      </c>
      <c r="P3818" s="2" t="s">
        <v>18956</v>
      </c>
      <c r="Q3818" s="2" t="s">
        <v>18419</v>
      </c>
      <c r="R3818" s="2" t="s">
        <v>2052</v>
      </c>
      <c r="S3818" s="2" t="s">
        <v>6863</v>
      </c>
      <c r="T3818" s="2" t="s">
        <v>103</v>
      </c>
      <c r="U3818" s="2"/>
      <c r="V3818" s="2" t="s">
        <v>1634</v>
      </c>
    </row>
    <row r="3819" spans="1:22" ht="14.25" customHeight="1">
      <c r="A3819" s="2" t="s">
        <v>18957</v>
      </c>
      <c r="B3819" s="2" t="s">
        <v>7840</v>
      </c>
      <c r="C3819" s="2" t="s">
        <v>18958</v>
      </c>
      <c r="D3819" s="2" t="s">
        <v>140</v>
      </c>
      <c r="E3819" s="2" t="s">
        <v>96</v>
      </c>
      <c r="F3819" s="2" t="s">
        <v>18959</v>
      </c>
      <c r="G3819" s="2" t="s">
        <v>2046</v>
      </c>
      <c r="H3819" s="2" t="s">
        <v>18960</v>
      </c>
      <c r="I3819" s="2" t="s">
        <v>18948</v>
      </c>
      <c r="J3819" s="2"/>
      <c r="K3819" s="2"/>
      <c r="L3819" s="2" t="s">
        <v>15881</v>
      </c>
      <c r="M3819" s="2" t="s">
        <v>1566</v>
      </c>
      <c r="N3819" s="2" t="s">
        <v>2058</v>
      </c>
      <c r="O3819" s="2" t="s">
        <v>2093</v>
      </c>
      <c r="P3819" s="2" t="s">
        <v>2050</v>
      </c>
      <c r="Q3819" s="2" t="s">
        <v>18419</v>
      </c>
      <c r="R3819" s="2" t="s">
        <v>2067</v>
      </c>
      <c r="S3819" s="2"/>
      <c r="T3819" s="2" t="s">
        <v>139</v>
      </c>
      <c r="U3819" s="2"/>
      <c r="V3819" s="2" t="s">
        <v>1634</v>
      </c>
    </row>
    <row r="3820" spans="1:22" ht="14.25" customHeight="1">
      <c r="A3820" s="2" t="s">
        <v>18961</v>
      </c>
      <c r="B3820" s="2" t="s">
        <v>3538</v>
      </c>
      <c r="C3820" s="2" t="s">
        <v>18962</v>
      </c>
      <c r="D3820" s="2" t="s">
        <v>102</v>
      </c>
      <c r="E3820" s="2" t="s">
        <v>96</v>
      </c>
      <c r="F3820" s="2" t="s">
        <v>18963</v>
      </c>
      <c r="G3820" s="2" t="s">
        <v>2046</v>
      </c>
      <c r="H3820" s="2" t="s">
        <v>18964</v>
      </c>
      <c r="I3820" s="2"/>
      <c r="J3820" s="2" t="s">
        <v>18952</v>
      </c>
      <c r="K3820" s="2" t="s">
        <v>18952</v>
      </c>
      <c r="L3820" s="2"/>
      <c r="M3820" s="2" t="s">
        <v>59</v>
      </c>
      <c r="N3820" s="2" t="s">
        <v>2058</v>
      </c>
      <c r="O3820" s="2" t="s">
        <v>2172</v>
      </c>
      <c r="P3820" s="2" t="s">
        <v>2050</v>
      </c>
      <c r="Q3820" s="2" t="s">
        <v>18419</v>
      </c>
      <c r="R3820" s="2" t="s">
        <v>2067</v>
      </c>
      <c r="S3820" s="2"/>
      <c r="T3820" s="2" t="s">
        <v>101</v>
      </c>
      <c r="U3820" s="2"/>
      <c r="V3820" s="2" t="s">
        <v>1634</v>
      </c>
    </row>
    <row r="3821" spans="1:22" ht="14.25" customHeight="1">
      <c r="A3821" s="2" t="s">
        <v>18965</v>
      </c>
      <c r="B3821" s="2" t="s">
        <v>3538</v>
      </c>
      <c r="C3821" s="2" t="s">
        <v>5513</v>
      </c>
      <c r="D3821" s="2" t="s">
        <v>142</v>
      </c>
      <c r="E3821" s="2" t="s">
        <v>96</v>
      </c>
      <c r="F3821" s="2" t="s">
        <v>2473</v>
      </c>
      <c r="G3821" s="2" t="s">
        <v>2046</v>
      </c>
      <c r="H3821" s="2" t="s">
        <v>18966</v>
      </c>
      <c r="I3821" s="2"/>
      <c r="J3821" s="2"/>
      <c r="K3821" s="2"/>
      <c r="L3821" s="2"/>
      <c r="M3821" s="2" t="s">
        <v>59</v>
      </c>
      <c r="N3821" s="2" t="s">
        <v>2048</v>
      </c>
      <c r="O3821" s="2" t="s">
        <v>2301</v>
      </c>
      <c r="P3821" s="2" t="s">
        <v>2679</v>
      </c>
      <c r="Q3821" s="2" t="s">
        <v>18419</v>
      </c>
      <c r="R3821" s="2" t="s">
        <v>2052</v>
      </c>
      <c r="S3821" s="2"/>
      <c r="T3821" s="2" t="s">
        <v>141</v>
      </c>
      <c r="U3821" s="2"/>
      <c r="V3821" s="2" t="s">
        <v>1634</v>
      </c>
    </row>
    <row r="3822" spans="1:22" ht="14.25" customHeight="1">
      <c r="A3822" s="2" t="s">
        <v>18967</v>
      </c>
      <c r="B3822" s="2" t="s">
        <v>3560</v>
      </c>
      <c r="C3822" s="2" t="s">
        <v>3892</v>
      </c>
      <c r="D3822" s="2" t="s">
        <v>172</v>
      </c>
      <c r="E3822" s="2" t="s">
        <v>96</v>
      </c>
      <c r="F3822" s="2" t="s">
        <v>18968</v>
      </c>
      <c r="G3822" s="2" t="s">
        <v>2046</v>
      </c>
      <c r="H3822" s="2" t="s">
        <v>18969</v>
      </c>
      <c r="I3822" s="2"/>
      <c r="J3822" s="2"/>
      <c r="K3822" s="2"/>
      <c r="L3822" s="2"/>
      <c r="M3822" s="2" t="s">
        <v>1566</v>
      </c>
      <c r="N3822" s="2" t="s">
        <v>2058</v>
      </c>
      <c r="O3822" s="2" t="s">
        <v>2093</v>
      </c>
      <c r="P3822" s="2" t="s">
        <v>2050</v>
      </c>
      <c r="Q3822" s="2" t="s">
        <v>18419</v>
      </c>
      <c r="R3822" s="2" t="s">
        <v>2067</v>
      </c>
      <c r="S3822" s="2"/>
      <c r="T3822" s="2" t="s">
        <v>171</v>
      </c>
      <c r="U3822" s="2"/>
      <c r="V3822" s="2" t="s">
        <v>1634</v>
      </c>
    </row>
    <row r="3823" spans="1:22" ht="14.25" customHeight="1">
      <c r="A3823" s="2" t="s">
        <v>18970</v>
      </c>
      <c r="B3823" s="2" t="s">
        <v>3589</v>
      </c>
      <c r="C3823" s="2" t="s">
        <v>4240</v>
      </c>
      <c r="D3823" s="2" t="s">
        <v>102</v>
      </c>
      <c r="E3823" s="2" t="s">
        <v>96</v>
      </c>
      <c r="F3823" s="2" t="s">
        <v>18971</v>
      </c>
      <c r="G3823" s="2" t="s">
        <v>2046</v>
      </c>
      <c r="H3823" s="2" t="s">
        <v>18972</v>
      </c>
      <c r="I3823" s="2" t="s">
        <v>18973</v>
      </c>
      <c r="J3823" s="2"/>
      <c r="K3823" s="2"/>
      <c r="L3823" s="2"/>
      <c r="M3823" s="2" t="s">
        <v>59</v>
      </c>
      <c r="N3823" s="2" t="s">
        <v>2058</v>
      </c>
      <c r="O3823" s="2" t="s">
        <v>2101</v>
      </c>
      <c r="P3823" s="2" t="s">
        <v>2050</v>
      </c>
      <c r="Q3823" s="2" t="s">
        <v>18419</v>
      </c>
      <c r="R3823" s="2"/>
      <c r="S3823" s="2"/>
      <c r="T3823" s="2" t="s">
        <v>101</v>
      </c>
      <c r="U3823" s="2"/>
      <c r="V3823" s="2" t="s">
        <v>1634</v>
      </c>
    </row>
    <row r="3824" spans="1:22" ht="14.25" customHeight="1">
      <c r="A3824" s="2" t="s">
        <v>18974</v>
      </c>
      <c r="B3824" s="2" t="s">
        <v>5729</v>
      </c>
      <c r="C3824" s="2" t="s">
        <v>4240</v>
      </c>
      <c r="D3824" s="2" t="s">
        <v>174</v>
      </c>
      <c r="E3824" s="2" t="s">
        <v>96</v>
      </c>
      <c r="F3824" s="2" t="s">
        <v>3630</v>
      </c>
      <c r="G3824" s="2" t="s">
        <v>2046</v>
      </c>
      <c r="H3824" s="2" t="s">
        <v>18975</v>
      </c>
      <c r="I3824" s="2"/>
      <c r="J3824" s="2"/>
      <c r="K3824" s="2"/>
      <c r="L3824" s="2"/>
      <c r="M3824" s="2" t="s">
        <v>1566</v>
      </c>
      <c r="N3824" s="2" t="s">
        <v>2058</v>
      </c>
      <c r="O3824" s="2" t="s">
        <v>2078</v>
      </c>
      <c r="P3824" s="2" t="s">
        <v>2485</v>
      </c>
      <c r="Q3824" s="2" t="s">
        <v>18419</v>
      </c>
      <c r="R3824" s="2" t="s">
        <v>2067</v>
      </c>
      <c r="S3824" s="2"/>
      <c r="T3824" s="2" t="s">
        <v>173</v>
      </c>
      <c r="U3824" s="2"/>
      <c r="V3824" s="2" t="s">
        <v>1634</v>
      </c>
    </row>
    <row r="3825" spans="1:22" ht="14.25" customHeight="1">
      <c r="A3825" s="2" t="s">
        <v>18974</v>
      </c>
      <c r="B3825" s="2" t="s">
        <v>5729</v>
      </c>
      <c r="C3825" s="2" t="s">
        <v>4240</v>
      </c>
      <c r="D3825" s="2" t="s">
        <v>210</v>
      </c>
      <c r="E3825" s="2" t="s">
        <v>96</v>
      </c>
      <c r="F3825" s="2" t="s">
        <v>18976</v>
      </c>
      <c r="G3825" s="2" t="s">
        <v>2046</v>
      </c>
      <c r="H3825" s="2" t="s">
        <v>18977</v>
      </c>
      <c r="I3825" s="2"/>
      <c r="J3825" s="2"/>
      <c r="K3825" s="2"/>
      <c r="L3825" s="2"/>
      <c r="M3825" s="2" t="s">
        <v>1566</v>
      </c>
      <c r="N3825" s="2" t="s">
        <v>2058</v>
      </c>
      <c r="O3825" s="2" t="s">
        <v>18978</v>
      </c>
      <c r="P3825" s="2" t="s">
        <v>2485</v>
      </c>
      <c r="Q3825" s="2" t="s">
        <v>18419</v>
      </c>
      <c r="R3825" s="2" t="s">
        <v>2052</v>
      </c>
      <c r="S3825" s="2" t="s">
        <v>6528</v>
      </c>
      <c r="T3825" s="2" t="s">
        <v>209</v>
      </c>
      <c r="U3825" s="2"/>
      <c r="V3825" s="2" t="s">
        <v>1634</v>
      </c>
    </row>
    <row r="3826" spans="1:22" ht="14.25" customHeight="1">
      <c r="A3826" s="2" t="s">
        <v>18979</v>
      </c>
      <c r="B3826" s="2" t="s">
        <v>18980</v>
      </c>
      <c r="C3826" s="2" t="s">
        <v>5071</v>
      </c>
      <c r="D3826" s="2" t="s">
        <v>280</v>
      </c>
      <c r="E3826" s="2" t="s">
        <v>96</v>
      </c>
      <c r="F3826" s="2" t="s">
        <v>18981</v>
      </c>
      <c r="G3826" s="2" t="s">
        <v>2046</v>
      </c>
      <c r="H3826" s="2" t="s">
        <v>18982</v>
      </c>
      <c r="I3826" s="2" t="s">
        <v>18973</v>
      </c>
      <c r="J3826" s="2"/>
      <c r="K3826" s="2"/>
      <c r="L3826" s="2"/>
      <c r="M3826" s="2" t="s">
        <v>1566</v>
      </c>
      <c r="N3826" s="2" t="s">
        <v>2058</v>
      </c>
      <c r="O3826" s="2" t="s">
        <v>2132</v>
      </c>
      <c r="P3826" s="2" t="s">
        <v>3767</v>
      </c>
      <c r="Q3826" s="2" t="s">
        <v>18419</v>
      </c>
      <c r="R3826" s="2" t="s">
        <v>2067</v>
      </c>
      <c r="S3826" s="2"/>
      <c r="T3826" s="2" t="s">
        <v>279</v>
      </c>
      <c r="U3826" s="2"/>
      <c r="V3826" s="2" t="s">
        <v>1634</v>
      </c>
    </row>
    <row r="3827" spans="1:22" ht="14.25" customHeight="1">
      <c r="A3827" s="2" t="s">
        <v>18983</v>
      </c>
      <c r="B3827" s="2" t="s">
        <v>18984</v>
      </c>
      <c r="C3827" s="2" t="s">
        <v>18985</v>
      </c>
      <c r="D3827" s="2" t="s">
        <v>280</v>
      </c>
      <c r="E3827" s="2" t="s">
        <v>96</v>
      </c>
      <c r="F3827" s="2" t="s">
        <v>18986</v>
      </c>
      <c r="G3827" s="2" t="s">
        <v>2046</v>
      </c>
      <c r="H3827" s="2" t="s">
        <v>18987</v>
      </c>
      <c r="I3827" s="2"/>
      <c r="J3827" s="2"/>
      <c r="K3827" s="2"/>
      <c r="L3827" s="2"/>
      <c r="M3827" s="2" t="s">
        <v>1566</v>
      </c>
      <c r="N3827" s="2" t="s">
        <v>2058</v>
      </c>
      <c r="O3827" s="2" t="s">
        <v>2145</v>
      </c>
      <c r="P3827" s="2" t="s">
        <v>18988</v>
      </c>
      <c r="Q3827" s="2" t="s">
        <v>18419</v>
      </c>
      <c r="R3827" s="2" t="s">
        <v>2067</v>
      </c>
      <c r="S3827" s="2"/>
      <c r="T3827" s="2" t="s">
        <v>279</v>
      </c>
      <c r="U3827" s="2"/>
      <c r="V3827" s="2" t="s">
        <v>1634</v>
      </c>
    </row>
    <row r="3828" spans="1:22" ht="14.25" customHeight="1">
      <c r="A3828" s="2" t="s">
        <v>18989</v>
      </c>
      <c r="B3828" s="2" t="s">
        <v>8560</v>
      </c>
      <c r="C3828" s="2" t="s">
        <v>11532</v>
      </c>
      <c r="D3828" s="2" t="s">
        <v>142</v>
      </c>
      <c r="E3828" s="2" t="s">
        <v>96</v>
      </c>
      <c r="F3828" s="2" t="s">
        <v>2473</v>
      </c>
      <c r="G3828" s="2" t="s">
        <v>2046</v>
      </c>
      <c r="H3828" s="2" t="s">
        <v>18990</v>
      </c>
      <c r="I3828" s="2"/>
      <c r="J3828" s="2"/>
      <c r="K3828" s="2"/>
      <c r="L3828" s="2"/>
      <c r="M3828" s="2" t="s">
        <v>59</v>
      </c>
      <c r="N3828" s="2" t="s">
        <v>2048</v>
      </c>
      <c r="O3828" s="2" t="s">
        <v>2301</v>
      </c>
      <c r="P3828" s="2" t="s">
        <v>2456</v>
      </c>
      <c r="Q3828" s="2" t="s">
        <v>18419</v>
      </c>
      <c r="R3828" s="2" t="s">
        <v>2052</v>
      </c>
      <c r="S3828" s="2" t="s">
        <v>6528</v>
      </c>
      <c r="T3828" s="2" t="s">
        <v>141</v>
      </c>
      <c r="U3828" s="2"/>
      <c r="V3828" s="2" t="s">
        <v>1634</v>
      </c>
    </row>
    <row r="3829" spans="1:22" ht="14.25" customHeight="1">
      <c r="A3829" s="2" t="s">
        <v>18991</v>
      </c>
      <c r="B3829" s="2" t="s">
        <v>3634</v>
      </c>
      <c r="C3829" s="2" t="s">
        <v>5996</v>
      </c>
      <c r="D3829" s="2" t="s">
        <v>104</v>
      </c>
      <c r="E3829" s="2" t="s">
        <v>96</v>
      </c>
      <c r="F3829" s="2" t="s">
        <v>18992</v>
      </c>
      <c r="G3829" s="2" t="s">
        <v>2046</v>
      </c>
      <c r="H3829" s="2" t="s">
        <v>18993</v>
      </c>
      <c r="I3829" s="2" t="s">
        <v>18994</v>
      </c>
      <c r="J3829" s="2"/>
      <c r="K3829" s="2"/>
      <c r="L3829" s="2"/>
      <c r="M3829" s="2" t="s">
        <v>60</v>
      </c>
      <c r="N3829" s="2" t="s">
        <v>2058</v>
      </c>
      <c r="O3829" s="2" t="s">
        <v>2491</v>
      </c>
      <c r="P3829" s="2" t="s">
        <v>2050</v>
      </c>
      <c r="Q3829" s="2" t="s">
        <v>18419</v>
      </c>
      <c r="R3829" s="2" t="s">
        <v>2067</v>
      </c>
      <c r="S3829" s="2"/>
      <c r="T3829" s="2" t="s">
        <v>103</v>
      </c>
      <c r="U3829" s="2"/>
      <c r="V3829" s="2" t="s">
        <v>1634</v>
      </c>
    </row>
    <row r="3830" spans="1:22" ht="14.25" customHeight="1">
      <c r="A3830" s="2" t="s">
        <v>18995</v>
      </c>
      <c r="B3830" s="2" t="s">
        <v>3634</v>
      </c>
      <c r="C3830" s="2" t="s">
        <v>18996</v>
      </c>
      <c r="D3830" s="2" t="s">
        <v>110</v>
      </c>
      <c r="E3830" s="2" t="s">
        <v>96</v>
      </c>
      <c r="F3830" s="2" t="s">
        <v>18997</v>
      </c>
      <c r="G3830" s="2" t="s">
        <v>2046</v>
      </c>
      <c r="H3830" s="2" t="s">
        <v>18998</v>
      </c>
      <c r="I3830" s="2" t="s">
        <v>18999</v>
      </c>
      <c r="J3830" s="2" t="s">
        <v>6545</v>
      </c>
      <c r="K3830" s="2"/>
      <c r="L3830" s="2" t="s">
        <v>15881</v>
      </c>
      <c r="M3830" s="2" t="s">
        <v>1566</v>
      </c>
      <c r="N3830" s="2" t="s">
        <v>2058</v>
      </c>
      <c r="O3830" s="2" t="s">
        <v>2093</v>
      </c>
      <c r="P3830" s="2" t="s">
        <v>2534</v>
      </c>
      <c r="Q3830" s="2" t="s">
        <v>18419</v>
      </c>
      <c r="R3830" s="2" t="s">
        <v>2067</v>
      </c>
      <c r="S3830" s="2"/>
      <c r="T3830" s="2" t="s">
        <v>109</v>
      </c>
      <c r="U3830" s="2"/>
      <c r="V3830" s="2" t="s">
        <v>1634</v>
      </c>
    </row>
    <row r="3831" spans="1:22" ht="14.25" customHeight="1">
      <c r="A3831" s="2" t="s">
        <v>19000</v>
      </c>
      <c r="B3831" s="2" t="s">
        <v>3248</v>
      </c>
      <c r="C3831" s="2" t="s">
        <v>8375</v>
      </c>
      <c r="D3831" s="2" t="s">
        <v>148</v>
      </c>
      <c r="E3831" s="2" t="s">
        <v>96</v>
      </c>
      <c r="F3831" s="2" t="s">
        <v>19001</v>
      </c>
      <c r="G3831" s="2" t="s">
        <v>2046</v>
      </c>
      <c r="H3831" s="2" t="s">
        <v>19002</v>
      </c>
      <c r="I3831" s="2" t="s">
        <v>19003</v>
      </c>
      <c r="J3831" s="2"/>
      <c r="K3831" s="2"/>
      <c r="L3831" s="2"/>
      <c r="M3831" s="2" t="s">
        <v>60</v>
      </c>
      <c r="N3831" s="2" t="s">
        <v>2058</v>
      </c>
      <c r="O3831" s="2" t="s">
        <v>2186</v>
      </c>
      <c r="P3831" s="2" t="s">
        <v>2213</v>
      </c>
      <c r="Q3831" s="2" t="s">
        <v>18419</v>
      </c>
      <c r="R3831" s="2" t="s">
        <v>2067</v>
      </c>
      <c r="S3831" s="2"/>
      <c r="T3831" s="2" t="s">
        <v>147</v>
      </c>
      <c r="U3831" s="2"/>
      <c r="V3831" s="2" t="s">
        <v>1634</v>
      </c>
    </row>
    <row r="3832" spans="1:22" ht="14.25" customHeight="1">
      <c r="A3832" s="2" t="s">
        <v>19004</v>
      </c>
      <c r="B3832" s="2" t="s">
        <v>3651</v>
      </c>
      <c r="C3832" s="2" t="s">
        <v>7920</v>
      </c>
      <c r="D3832" s="2" t="s">
        <v>224</v>
      </c>
      <c r="E3832" s="2" t="s">
        <v>96</v>
      </c>
      <c r="F3832" s="2" t="s">
        <v>2210</v>
      </c>
      <c r="G3832" s="2" t="s">
        <v>2046</v>
      </c>
      <c r="H3832" s="2" t="s">
        <v>19005</v>
      </c>
      <c r="I3832" s="2" t="s">
        <v>19006</v>
      </c>
      <c r="J3832" s="2"/>
      <c r="K3832" s="2"/>
      <c r="L3832" s="2"/>
      <c r="M3832" s="2" t="s">
        <v>59</v>
      </c>
      <c r="N3832" s="2" t="s">
        <v>2058</v>
      </c>
      <c r="O3832" s="2" t="s">
        <v>2101</v>
      </c>
      <c r="P3832" s="2" t="s">
        <v>2050</v>
      </c>
      <c r="Q3832" s="2" t="s">
        <v>18419</v>
      </c>
      <c r="R3832" s="2"/>
      <c r="S3832" s="2"/>
      <c r="T3832" s="2" t="s">
        <v>223</v>
      </c>
      <c r="U3832" s="2"/>
      <c r="V3832" s="2" t="s">
        <v>1634</v>
      </c>
    </row>
    <row r="3833" spans="1:22" ht="14.25" customHeight="1">
      <c r="A3833" s="2" t="s">
        <v>19007</v>
      </c>
      <c r="B3833" s="2" t="s">
        <v>3651</v>
      </c>
      <c r="C3833" s="2" t="s">
        <v>19008</v>
      </c>
      <c r="D3833" s="2" t="s">
        <v>116</v>
      </c>
      <c r="E3833" s="2" t="s">
        <v>96</v>
      </c>
      <c r="F3833" s="2" t="s">
        <v>2473</v>
      </c>
      <c r="G3833" s="2" t="s">
        <v>2046</v>
      </c>
      <c r="H3833" s="2" t="s">
        <v>19009</v>
      </c>
      <c r="I3833" s="2" t="s">
        <v>18994</v>
      </c>
      <c r="J3833" s="2"/>
      <c r="K3833" s="2"/>
      <c r="L3833" s="2" t="s">
        <v>7567</v>
      </c>
      <c r="M3833" s="2" t="s">
        <v>59</v>
      </c>
      <c r="N3833" s="2" t="s">
        <v>2048</v>
      </c>
      <c r="O3833" s="2" t="s">
        <v>2301</v>
      </c>
      <c r="P3833" s="2" t="s">
        <v>3227</v>
      </c>
      <c r="Q3833" s="2" t="s">
        <v>18419</v>
      </c>
      <c r="R3833" s="2"/>
      <c r="S3833" s="2"/>
      <c r="T3833" s="2" t="s">
        <v>115</v>
      </c>
      <c r="U3833" s="2"/>
      <c r="V3833" s="2" t="s">
        <v>1634</v>
      </c>
    </row>
    <row r="3834" spans="1:22" ht="14.25" customHeight="1">
      <c r="A3834" s="2" t="s">
        <v>19010</v>
      </c>
      <c r="B3834" s="2" t="s">
        <v>11985</v>
      </c>
      <c r="C3834" s="2" t="s">
        <v>19011</v>
      </c>
      <c r="D3834" s="2" t="s">
        <v>208</v>
      </c>
      <c r="E3834" s="2" t="s">
        <v>96</v>
      </c>
      <c r="F3834" s="2" t="s">
        <v>19012</v>
      </c>
      <c r="G3834" s="2" t="s">
        <v>2046</v>
      </c>
      <c r="H3834" s="2" t="s">
        <v>19013</v>
      </c>
      <c r="I3834" s="2" t="s">
        <v>18999</v>
      </c>
      <c r="J3834" s="2" t="s">
        <v>6545</v>
      </c>
      <c r="K3834" s="2"/>
      <c r="L3834" s="2" t="s">
        <v>15881</v>
      </c>
      <c r="M3834" s="2" t="s">
        <v>1566</v>
      </c>
      <c r="N3834" s="2" t="s">
        <v>2058</v>
      </c>
      <c r="O3834" s="2" t="s">
        <v>2153</v>
      </c>
      <c r="P3834" s="2" t="s">
        <v>4728</v>
      </c>
      <c r="Q3834" s="2" t="s">
        <v>18419</v>
      </c>
      <c r="R3834" s="2" t="s">
        <v>2067</v>
      </c>
      <c r="S3834" s="2"/>
      <c r="T3834" s="2" t="s">
        <v>207</v>
      </c>
      <c r="U3834" s="2"/>
      <c r="V3834" s="2" t="s">
        <v>1634</v>
      </c>
    </row>
    <row r="3835" spans="1:22" ht="14.25" customHeight="1">
      <c r="A3835" s="2" t="s">
        <v>19014</v>
      </c>
      <c r="B3835" s="2" t="s">
        <v>11958</v>
      </c>
      <c r="C3835" s="2" t="s">
        <v>19015</v>
      </c>
      <c r="D3835" s="2" t="s">
        <v>94</v>
      </c>
      <c r="E3835" s="2" t="s">
        <v>96</v>
      </c>
      <c r="F3835" s="2" t="s">
        <v>19016</v>
      </c>
      <c r="G3835" s="2" t="s">
        <v>2046</v>
      </c>
      <c r="H3835" s="2" t="s">
        <v>19017</v>
      </c>
      <c r="I3835" s="2" t="s">
        <v>19018</v>
      </c>
      <c r="J3835" s="2"/>
      <c r="K3835" s="2"/>
      <c r="L3835" s="2" t="s">
        <v>2630</v>
      </c>
      <c r="M3835" s="2" t="s">
        <v>60</v>
      </c>
      <c r="N3835" s="2" t="s">
        <v>2058</v>
      </c>
      <c r="O3835" s="2" t="s">
        <v>18536</v>
      </c>
      <c r="P3835" s="2" t="s">
        <v>2505</v>
      </c>
      <c r="Q3835" s="2" t="s">
        <v>18419</v>
      </c>
      <c r="R3835" s="2"/>
      <c r="S3835" s="2" t="s">
        <v>6528</v>
      </c>
      <c r="T3835" s="2" t="s">
        <v>93</v>
      </c>
      <c r="U3835" s="2"/>
      <c r="V3835" s="2" t="s">
        <v>1634</v>
      </c>
    </row>
    <row r="3836" spans="1:22" ht="14.25" customHeight="1">
      <c r="A3836" s="2" t="s">
        <v>19019</v>
      </c>
      <c r="B3836" s="2" t="s">
        <v>3701</v>
      </c>
      <c r="C3836" s="2" t="s">
        <v>6735</v>
      </c>
      <c r="D3836" s="2" t="s">
        <v>148</v>
      </c>
      <c r="E3836" s="2" t="s">
        <v>96</v>
      </c>
      <c r="F3836" s="2" t="s">
        <v>19020</v>
      </c>
      <c r="G3836" s="2" t="s">
        <v>2046</v>
      </c>
      <c r="H3836" s="2" t="s">
        <v>19021</v>
      </c>
      <c r="I3836" s="2" t="s">
        <v>19022</v>
      </c>
      <c r="J3836" s="2"/>
      <c r="K3836" s="2"/>
      <c r="L3836" s="2"/>
      <c r="M3836" s="2" t="s">
        <v>1566</v>
      </c>
      <c r="N3836" s="2" t="s">
        <v>2058</v>
      </c>
      <c r="O3836" s="2" t="s">
        <v>2093</v>
      </c>
      <c r="P3836" s="2" t="s">
        <v>19023</v>
      </c>
      <c r="Q3836" s="2" t="s">
        <v>18419</v>
      </c>
      <c r="R3836" s="2" t="s">
        <v>2067</v>
      </c>
      <c r="S3836" s="2"/>
      <c r="T3836" s="2" t="s">
        <v>147</v>
      </c>
      <c r="U3836" s="2"/>
      <c r="V3836" s="2" t="s">
        <v>1634</v>
      </c>
    </row>
    <row r="3837" spans="1:22" ht="14.25" customHeight="1">
      <c r="A3837" s="2" t="s">
        <v>19024</v>
      </c>
      <c r="B3837" s="2" t="s">
        <v>3701</v>
      </c>
      <c r="C3837" s="2" t="s">
        <v>5318</v>
      </c>
      <c r="D3837" s="2" t="s">
        <v>94</v>
      </c>
      <c r="E3837" s="2" t="s">
        <v>96</v>
      </c>
      <c r="F3837" s="2" t="s">
        <v>18481</v>
      </c>
      <c r="G3837" s="2" t="s">
        <v>2046</v>
      </c>
      <c r="H3837" s="2" t="s">
        <v>19025</v>
      </c>
      <c r="I3837" s="2"/>
      <c r="J3837" s="2"/>
      <c r="K3837" s="2"/>
      <c r="L3837" s="2" t="s">
        <v>2630</v>
      </c>
      <c r="M3837" s="2" t="s">
        <v>59</v>
      </c>
      <c r="N3837" s="2" t="s">
        <v>2058</v>
      </c>
      <c r="O3837" s="2" t="s">
        <v>2583</v>
      </c>
      <c r="P3837" s="2" t="s">
        <v>19026</v>
      </c>
      <c r="Q3837" s="2" t="s">
        <v>18419</v>
      </c>
      <c r="R3837" s="2"/>
      <c r="S3837" s="2"/>
      <c r="T3837" s="2" t="s">
        <v>93</v>
      </c>
      <c r="U3837" s="2"/>
      <c r="V3837" s="2" t="s">
        <v>1634</v>
      </c>
    </row>
    <row r="3838" spans="1:22" ht="14.25" customHeight="1">
      <c r="A3838" s="2" t="s">
        <v>19027</v>
      </c>
      <c r="B3838" s="2" t="s">
        <v>3715</v>
      </c>
      <c r="C3838" s="2" t="s">
        <v>2110</v>
      </c>
      <c r="D3838" s="2" t="s">
        <v>102</v>
      </c>
      <c r="E3838" s="2" t="s">
        <v>96</v>
      </c>
      <c r="F3838" s="2" t="s">
        <v>19028</v>
      </c>
      <c r="G3838" s="2" t="s">
        <v>2046</v>
      </c>
      <c r="H3838" s="2" t="s">
        <v>19029</v>
      </c>
      <c r="I3838" s="2" t="s">
        <v>19030</v>
      </c>
      <c r="J3838" s="2"/>
      <c r="K3838" s="2"/>
      <c r="L3838" s="2"/>
      <c r="M3838" s="2" t="s">
        <v>1566</v>
      </c>
      <c r="N3838" s="2" t="s">
        <v>2048</v>
      </c>
      <c r="O3838" s="2" t="s">
        <v>2179</v>
      </c>
      <c r="P3838" s="2" t="s">
        <v>2050</v>
      </c>
      <c r="Q3838" s="2" t="s">
        <v>18419</v>
      </c>
      <c r="R3838" s="2" t="s">
        <v>2067</v>
      </c>
      <c r="S3838" s="2"/>
      <c r="T3838" s="2" t="s">
        <v>101</v>
      </c>
      <c r="U3838" s="2"/>
      <c r="V3838" s="2" t="s">
        <v>1634</v>
      </c>
    </row>
    <row r="3839" spans="1:22" ht="14.25" customHeight="1">
      <c r="A3839" s="2" t="s">
        <v>19031</v>
      </c>
      <c r="B3839" s="2" t="s">
        <v>19032</v>
      </c>
      <c r="C3839" s="2" t="s">
        <v>19033</v>
      </c>
      <c r="D3839" s="2" t="s">
        <v>256</v>
      </c>
      <c r="E3839" s="2" t="s">
        <v>96</v>
      </c>
      <c r="F3839" s="2" t="s">
        <v>3861</v>
      </c>
      <c r="G3839" s="2" t="s">
        <v>2046</v>
      </c>
      <c r="H3839" s="2" t="s">
        <v>19034</v>
      </c>
      <c r="I3839" s="2" t="s">
        <v>19018</v>
      </c>
      <c r="J3839" s="2"/>
      <c r="K3839" s="2"/>
      <c r="L3839" s="2" t="s">
        <v>2630</v>
      </c>
      <c r="M3839" s="2" t="s">
        <v>1566</v>
      </c>
      <c r="N3839" s="2" t="s">
        <v>2058</v>
      </c>
      <c r="O3839" s="2" t="s">
        <v>2145</v>
      </c>
      <c r="P3839" s="2" t="s">
        <v>2050</v>
      </c>
      <c r="Q3839" s="2" t="s">
        <v>18419</v>
      </c>
      <c r="R3839" s="2" t="s">
        <v>2067</v>
      </c>
      <c r="S3839" s="2" t="s">
        <v>6528</v>
      </c>
      <c r="T3839" s="2" t="s">
        <v>255</v>
      </c>
      <c r="U3839" s="2"/>
      <c r="V3839" s="2" t="s">
        <v>1634</v>
      </c>
    </row>
    <row r="3840" spans="1:22" ht="14.25" customHeight="1">
      <c r="A3840" s="2" t="s">
        <v>19035</v>
      </c>
      <c r="B3840" s="2" t="s">
        <v>3724</v>
      </c>
      <c r="C3840" s="2" t="s">
        <v>19036</v>
      </c>
      <c r="D3840" s="2" t="s">
        <v>148</v>
      </c>
      <c r="E3840" s="2" t="s">
        <v>96</v>
      </c>
      <c r="F3840" s="2" t="s">
        <v>3930</v>
      </c>
      <c r="G3840" s="2" t="s">
        <v>2046</v>
      </c>
      <c r="H3840" s="2" t="s">
        <v>19037</v>
      </c>
      <c r="I3840" s="2" t="s">
        <v>19038</v>
      </c>
      <c r="J3840" s="2"/>
      <c r="K3840" s="2"/>
      <c r="L3840" s="2"/>
      <c r="M3840" s="2" t="s">
        <v>1566</v>
      </c>
      <c r="N3840" s="2" t="s">
        <v>2058</v>
      </c>
      <c r="O3840" s="2" t="s">
        <v>2145</v>
      </c>
      <c r="P3840" s="2" t="s">
        <v>2050</v>
      </c>
      <c r="Q3840" s="2" t="s">
        <v>18419</v>
      </c>
      <c r="R3840" s="2" t="s">
        <v>2067</v>
      </c>
      <c r="S3840" s="2"/>
      <c r="T3840" s="2" t="s">
        <v>147</v>
      </c>
      <c r="U3840" s="2"/>
      <c r="V3840" s="2" t="s">
        <v>1634</v>
      </c>
    </row>
    <row r="3841" spans="1:22" ht="14.25" customHeight="1">
      <c r="A3841" s="2" t="s">
        <v>19039</v>
      </c>
      <c r="B3841" s="2" t="s">
        <v>3769</v>
      </c>
      <c r="C3841" s="2" t="s">
        <v>19040</v>
      </c>
      <c r="D3841" s="2" t="s">
        <v>170</v>
      </c>
      <c r="E3841" s="2" t="s">
        <v>96</v>
      </c>
      <c r="F3841" s="2" t="s">
        <v>2193</v>
      </c>
      <c r="G3841" s="2" t="s">
        <v>2046</v>
      </c>
      <c r="H3841" s="2" t="s">
        <v>19041</v>
      </c>
      <c r="I3841" s="2" t="s">
        <v>19042</v>
      </c>
      <c r="J3841" s="2"/>
      <c r="K3841" s="2"/>
      <c r="L3841" s="2" t="s">
        <v>2630</v>
      </c>
      <c r="M3841" s="2" t="s">
        <v>1566</v>
      </c>
      <c r="N3841" s="2" t="s">
        <v>2058</v>
      </c>
      <c r="O3841" s="2" t="s">
        <v>2193</v>
      </c>
      <c r="P3841" s="2" t="s">
        <v>2050</v>
      </c>
      <c r="Q3841" s="2" t="s">
        <v>18419</v>
      </c>
      <c r="R3841" s="2" t="s">
        <v>2067</v>
      </c>
      <c r="S3841" s="2"/>
      <c r="T3841" s="2" t="s">
        <v>169</v>
      </c>
      <c r="U3841" s="2"/>
      <c r="V3841" s="2" t="s">
        <v>1634</v>
      </c>
    </row>
    <row r="3842" spans="1:22" ht="14.25" customHeight="1">
      <c r="A3842" s="2" t="s">
        <v>19043</v>
      </c>
      <c r="B3842" s="2" t="s">
        <v>5690</v>
      </c>
      <c r="C3842" s="2" t="s">
        <v>19044</v>
      </c>
      <c r="D3842" s="2" t="s">
        <v>116</v>
      </c>
      <c r="E3842" s="2" t="s">
        <v>96</v>
      </c>
      <c r="F3842" s="2" t="s">
        <v>3861</v>
      </c>
      <c r="G3842" s="2" t="s">
        <v>2046</v>
      </c>
      <c r="H3842" s="2" t="s">
        <v>19045</v>
      </c>
      <c r="I3842" s="2" t="s">
        <v>19030</v>
      </c>
      <c r="J3842" s="2"/>
      <c r="K3842" s="2"/>
      <c r="L3842" s="2" t="s">
        <v>7567</v>
      </c>
      <c r="M3842" s="2" t="s">
        <v>1566</v>
      </c>
      <c r="N3842" s="2" t="s">
        <v>2058</v>
      </c>
      <c r="O3842" s="2" t="s">
        <v>2145</v>
      </c>
      <c r="P3842" s="2" t="s">
        <v>19046</v>
      </c>
      <c r="Q3842" s="2" t="s">
        <v>18419</v>
      </c>
      <c r="R3842" s="2" t="s">
        <v>2067</v>
      </c>
      <c r="S3842" s="2"/>
      <c r="T3842" s="2" t="s">
        <v>115</v>
      </c>
      <c r="U3842" s="2"/>
      <c r="V3842" s="2" t="s">
        <v>1634</v>
      </c>
    </row>
    <row r="3843" spans="1:22" ht="14.25" customHeight="1">
      <c r="A3843" s="2" t="s">
        <v>19047</v>
      </c>
      <c r="B3843" s="2" t="s">
        <v>3778</v>
      </c>
      <c r="C3843" s="2" t="s">
        <v>19048</v>
      </c>
      <c r="D3843" s="2" t="s">
        <v>104</v>
      </c>
      <c r="E3843" s="2" t="s">
        <v>96</v>
      </c>
      <c r="F3843" s="2" t="s">
        <v>19049</v>
      </c>
      <c r="G3843" s="2" t="s">
        <v>2046</v>
      </c>
      <c r="H3843" s="2" t="s">
        <v>19050</v>
      </c>
      <c r="I3843" s="2"/>
      <c r="J3843" s="2"/>
      <c r="K3843" s="2"/>
      <c r="L3843" s="2"/>
      <c r="M3843" s="2" t="s">
        <v>1566</v>
      </c>
      <c r="N3843" s="2" t="s">
        <v>2058</v>
      </c>
      <c r="O3843" s="2" t="s">
        <v>2153</v>
      </c>
      <c r="P3843" s="2" t="s">
        <v>19051</v>
      </c>
      <c r="Q3843" s="2" t="s">
        <v>18419</v>
      </c>
      <c r="R3843" s="2" t="s">
        <v>2052</v>
      </c>
      <c r="S3843" s="2"/>
      <c r="T3843" s="2" t="s">
        <v>103</v>
      </c>
      <c r="U3843" s="2"/>
      <c r="V3843" s="2" t="s">
        <v>1634</v>
      </c>
    </row>
    <row r="3844" spans="1:22" ht="14.25" customHeight="1">
      <c r="A3844" s="2" t="s">
        <v>19052</v>
      </c>
      <c r="B3844" s="2" t="s">
        <v>3793</v>
      </c>
      <c r="C3844" s="2" t="s">
        <v>19053</v>
      </c>
      <c r="D3844" s="2" t="s">
        <v>198</v>
      </c>
      <c r="E3844" s="2" t="s">
        <v>96</v>
      </c>
      <c r="F3844" s="2" t="s">
        <v>19054</v>
      </c>
      <c r="G3844" s="2" t="s">
        <v>2046</v>
      </c>
      <c r="H3844" s="2" t="s">
        <v>19055</v>
      </c>
      <c r="I3844" s="2" t="s">
        <v>19038</v>
      </c>
      <c r="J3844" s="2"/>
      <c r="K3844" s="2"/>
      <c r="L3844" s="2"/>
      <c r="M3844" s="2" t="s">
        <v>1566</v>
      </c>
      <c r="N3844" s="2" t="s">
        <v>2048</v>
      </c>
      <c r="O3844" s="2" t="s">
        <v>2179</v>
      </c>
      <c r="P3844" s="2" t="s">
        <v>5220</v>
      </c>
      <c r="Q3844" s="2" t="s">
        <v>18419</v>
      </c>
      <c r="R3844" s="2" t="s">
        <v>2067</v>
      </c>
      <c r="S3844" s="2"/>
      <c r="T3844" s="2" t="s">
        <v>197</v>
      </c>
      <c r="U3844" s="2"/>
      <c r="V3844" s="2" t="s">
        <v>1634</v>
      </c>
    </row>
    <row r="3845" spans="1:22" ht="14.25" customHeight="1">
      <c r="A3845" s="2" t="s">
        <v>19056</v>
      </c>
      <c r="B3845" s="2" t="s">
        <v>3831</v>
      </c>
      <c r="C3845" s="2" t="s">
        <v>19057</v>
      </c>
      <c r="D3845" s="2" t="s">
        <v>282</v>
      </c>
      <c r="E3845" s="2" t="s">
        <v>96</v>
      </c>
      <c r="F3845" s="2" t="s">
        <v>3838</v>
      </c>
      <c r="G3845" s="2" t="s">
        <v>2046</v>
      </c>
      <c r="H3845" s="2" t="s">
        <v>19058</v>
      </c>
      <c r="I3845" s="2" t="s">
        <v>19059</v>
      </c>
      <c r="J3845" s="2"/>
      <c r="K3845" s="2"/>
      <c r="L3845" s="2" t="s">
        <v>17446</v>
      </c>
      <c r="M3845" s="2" t="s">
        <v>59</v>
      </c>
      <c r="N3845" s="2" t="s">
        <v>2058</v>
      </c>
      <c r="O3845" s="2" t="s">
        <v>2172</v>
      </c>
      <c r="P3845" s="2" t="s">
        <v>19060</v>
      </c>
      <c r="Q3845" s="2" t="s">
        <v>18419</v>
      </c>
      <c r="R3845" s="2" t="s">
        <v>2067</v>
      </c>
      <c r="S3845" s="2"/>
      <c r="T3845" s="2" t="s">
        <v>281</v>
      </c>
      <c r="U3845" s="2"/>
      <c r="V3845" s="2" t="s">
        <v>1634</v>
      </c>
    </row>
    <row r="3846" spans="1:22" ht="14.25" customHeight="1">
      <c r="A3846" s="2" t="s">
        <v>19061</v>
      </c>
      <c r="B3846" s="2" t="s">
        <v>3831</v>
      </c>
      <c r="C3846" s="2" t="s">
        <v>3156</v>
      </c>
      <c r="D3846" s="2" t="s">
        <v>282</v>
      </c>
      <c r="E3846" s="2" t="s">
        <v>96</v>
      </c>
      <c r="F3846" s="2" t="s">
        <v>19062</v>
      </c>
      <c r="G3846" s="2" t="s">
        <v>2046</v>
      </c>
      <c r="H3846" s="2" t="s">
        <v>19063</v>
      </c>
      <c r="I3846" s="2"/>
      <c r="J3846" s="2"/>
      <c r="K3846" s="2"/>
      <c r="L3846" s="2" t="s">
        <v>17446</v>
      </c>
      <c r="M3846" s="2" t="s">
        <v>1566</v>
      </c>
      <c r="N3846" s="2" t="s">
        <v>2048</v>
      </c>
      <c r="O3846" s="2" t="s">
        <v>2179</v>
      </c>
      <c r="P3846" s="2" t="s">
        <v>18824</v>
      </c>
      <c r="Q3846" s="2" t="s">
        <v>18419</v>
      </c>
      <c r="R3846" s="2" t="s">
        <v>2067</v>
      </c>
      <c r="S3846" s="2"/>
      <c r="T3846" s="2" t="s">
        <v>281</v>
      </c>
      <c r="U3846" s="2"/>
      <c r="V3846" s="2" t="s">
        <v>1634</v>
      </c>
    </row>
    <row r="3847" spans="1:22" ht="14.25" customHeight="1">
      <c r="A3847" s="2" t="s">
        <v>19064</v>
      </c>
      <c r="B3847" s="2" t="s">
        <v>8577</v>
      </c>
      <c r="C3847" s="2" t="s">
        <v>19065</v>
      </c>
      <c r="D3847" s="2" t="s">
        <v>172</v>
      </c>
      <c r="E3847" s="2" t="s">
        <v>96</v>
      </c>
      <c r="F3847" s="2" t="s">
        <v>2299</v>
      </c>
      <c r="G3847" s="2" t="s">
        <v>2046</v>
      </c>
      <c r="H3847" s="2" t="s">
        <v>19066</v>
      </c>
      <c r="I3847" s="2"/>
      <c r="J3847" s="2"/>
      <c r="K3847" s="2"/>
      <c r="L3847" s="2"/>
      <c r="M3847" s="2" t="s">
        <v>59</v>
      </c>
      <c r="N3847" s="2" t="s">
        <v>2048</v>
      </c>
      <c r="O3847" s="2" t="s">
        <v>2301</v>
      </c>
      <c r="P3847" s="2" t="s">
        <v>2050</v>
      </c>
      <c r="Q3847" s="2" t="s">
        <v>18419</v>
      </c>
      <c r="R3847" s="2" t="s">
        <v>2052</v>
      </c>
      <c r="S3847" s="2"/>
      <c r="T3847" s="2" t="s">
        <v>171</v>
      </c>
      <c r="U3847" s="2"/>
      <c r="V3847" s="2" t="s">
        <v>1634</v>
      </c>
    </row>
    <row r="3848" spans="1:22" ht="14.25" customHeight="1">
      <c r="A3848" s="2" t="s">
        <v>19067</v>
      </c>
      <c r="B3848" s="2" t="s">
        <v>8577</v>
      </c>
      <c r="C3848" s="2" t="s">
        <v>19068</v>
      </c>
      <c r="D3848" s="2" t="s">
        <v>104</v>
      </c>
      <c r="E3848" s="2" t="s">
        <v>96</v>
      </c>
      <c r="F3848" s="2" t="s">
        <v>3861</v>
      </c>
      <c r="G3848" s="2" t="s">
        <v>2046</v>
      </c>
      <c r="H3848" s="2" t="s">
        <v>19069</v>
      </c>
      <c r="I3848" s="2"/>
      <c r="J3848" s="2"/>
      <c r="K3848" s="2"/>
      <c r="L3848" s="2"/>
      <c r="M3848" s="2" t="s">
        <v>1566</v>
      </c>
      <c r="N3848" s="2" t="s">
        <v>2058</v>
      </c>
      <c r="O3848" s="2" t="s">
        <v>2145</v>
      </c>
      <c r="P3848" s="2" t="s">
        <v>2166</v>
      </c>
      <c r="Q3848" s="2" t="s">
        <v>18419</v>
      </c>
      <c r="R3848" s="2" t="s">
        <v>2067</v>
      </c>
      <c r="S3848" s="2"/>
      <c r="T3848" s="2" t="s">
        <v>103</v>
      </c>
      <c r="U3848" s="2"/>
      <c r="V3848" s="2" t="s">
        <v>1634</v>
      </c>
    </row>
    <row r="3849" spans="1:22" ht="14.25" customHeight="1">
      <c r="A3849" s="2" t="s">
        <v>19070</v>
      </c>
      <c r="B3849" s="2" t="s">
        <v>11663</v>
      </c>
      <c r="C3849" s="2" t="s">
        <v>19071</v>
      </c>
      <c r="D3849" s="2" t="s">
        <v>256</v>
      </c>
      <c r="E3849" s="2" t="s">
        <v>96</v>
      </c>
      <c r="F3849" s="2" t="s">
        <v>19072</v>
      </c>
      <c r="G3849" s="2" t="s">
        <v>2046</v>
      </c>
      <c r="H3849" s="2" t="s">
        <v>19073</v>
      </c>
      <c r="I3849" s="2" t="s">
        <v>19059</v>
      </c>
      <c r="J3849" s="2"/>
      <c r="K3849" s="2"/>
      <c r="L3849" s="2" t="s">
        <v>17446</v>
      </c>
      <c r="M3849" s="2" t="s">
        <v>1566</v>
      </c>
      <c r="N3849" s="2" t="s">
        <v>2058</v>
      </c>
      <c r="O3849" s="2" t="s">
        <v>2093</v>
      </c>
      <c r="P3849" s="2" t="s">
        <v>2599</v>
      </c>
      <c r="Q3849" s="2" t="s">
        <v>18419</v>
      </c>
      <c r="R3849" s="2" t="s">
        <v>2067</v>
      </c>
      <c r="S3849" s="2"/>
      <c r="T3849" s="2" t="s">
        <v>255</v>
      </c>
      <c r="U3849" s="2"/>
      <c r="V3849" s="2" t="s">
        <v>1634</v>
      </c>
    </row>
    <row r="3850" spans="1:22" ht="14.25" customHeight="1">
      <c r="A3850" s="2" t="s">
        <v>19074</v>
      </c>
      <c r="B3850" s="2" t="s">
        <v>9633</v>
      </c>
      <c r="C3850" s="2" t="s">
        <v>19075</v>
      </c>
      <c r="D3850" s="2" t="s">
        <v>330</v>
      </c>
      <c r="E3850" s="2" t="s">
        <v>96</v>
      </c>
      <c r="F3850" s="2" t="s">
        <v>3085</v>
      </c>
      <c r="G3850" s="2" t="s">
        <v>2046</v>
      </c>
      <c r="H3850" s="2" t="s">
        <v>19076</v>
      </c>
      <c r="I3850" s="2"/>
      <c r="J3850" s="2"/>
      <c r="K3850" s="2"/>
      <c r="L3850" s="2" t="s">
        <v>17446</v>
      </c>
      <c r="M3850" s="2" t="s">
        <v>1566</v>
      </c>
      <c r="N3850" s="2" t="s">
        <v>2058</v>
      </c>
      <c r="O3850" s="2" t="s">
        <v>2193</v>
      </c>
      <c r="P3850" s="2" t="s">
        <v>2050</v>
      </c>
      <c r="Q3850" s="2" t="s">
        <v>18419</v>
      </c>
      <c r="R3850" s="2" t="s">
        <v>2067</v>
      </c>
      <c r="S3850" s="2"/>
      <c r="T3850" s="2" t="s">
        <v>329</v>
      </c>
      <c r="U3850" s="2"/>
      <c r="V3850" s="2" t="s">
        <v>1634</v>
      </c>
    </row>
    <row r="3851" spans="1:22" ht="14.25" customHeight="1">
      <c r="A3851" s="2" t="s">
        <v>19077</v>
      </c>
      <c r="B3851" s="2" t="s">
        <v>9633</v>
      </c>
      <c r="C3851" s="2" t="s">
        <v>19078</v>
      </c>
      <c r="D3851" s="2" t="s">
        <v>116</v>
      </c>
      <c r="E3851" s="2" t="s">
        <v>96</v>
      </c>
      <c r="F3851" s="2" t="s">
        <v>19079</v>
      </c>
      <c r="G3851" s="2" t="s">
        <v>2046</v>
      </c>
      <c r="H3851" s="2" t="s">
        <v>19080</v>
      </c>
      <c r="I3851" s="2" t="s">
        <v>19081</v>
      </c>
      <c r="J3851" s="2"/>
      <c r="K3851" s="2"/>
      <c r="L3851" s="2" t="s">
        <v>7567</v>
      </c>
      <c r="M3851" s="2" t="s">
        <v>1566</v>
      </c>
      <c r="N3851" s="2" t="s">
        <v>2048</v>
      </c>
      <c r="O3851" s="2" t="s">
        <v>2179</v>
      </c>
      <c r="P3851" s="2" t="s">
        <v>19082</v>
      </c>
      <c r="Q3851" s="2" t="s">
        <v>18419</v>
      </c>
      <c r="R3851" s="2" t="s">
        <v>2067</v>
      </c>
      <c r="S3851" s="2"/>
      <c r="T3851" s="2" t="s">
        <v>115</v>
      </c>
      <c r="U3851" s="2"/>
      <c r="V3851" s="2" t="s">
        <v>1634</v>
      </c>
    </row>
    <row r="3852" spans="1:22" ht="14.25" customHeight="1">
      <c r="A3852" s="2" t="s">
        <v>19083</v>
      </c>
      <c r="B3852" s="2" t="s">
        <v>3896</v>
      </c>
      <c r="C3852" s="2" t="s">
        <v>19084</v>
      </c>
      <c r="D3852" s="2" t="s">
        <v>170</v>
      </c>
      <c r="E3852" s="2" t="s">
        <v>96</v>
      </c>
      <c r="F3852" s="2" t="s">
        <v>4992</v>
      </c>
      <c r="G3852" s="2" t="s">
        <v>2046</v>
      </c>
      <c r="H3852" s="2" t="s">
        <v>19085</v>
      </c>
      <c r="I3852" s="2"/>
      <c r="J3852" s="2"/>
      <c r="K3852" s="2"/>
      <c r="L3852" s="2"/>
      <c r="M3852" s="2" t="s">
        <v>60</v>
      </c>
      <c r="N3852" s="2" t="s">
        <v>2058</v>
      </c>
      <c r="O3852" s="2" t="s">
        <v>2352</v>
      </c>
      <c r="P3852" s="2" t="s">
        <v>2050</v>
      </c>
      <c r="Q3852" s="2" t="s">
        <v>18419</v>
      </c>
      <c r="R3852" s="2" t="s">
        <v>2067</v>
      </c>
      <c r="S3852" s="2"/>
      <c r="T3852" s="2" t="s">
        <v>169</v>
      </c>
      <c r="U3852" s="2"/>
      <c r="V3852" s="2" t="s">
        <v>1634</v>
      </c>
    </row>
    <row r="3853" spans="1:22" ht="14.25" customHeight="1">
      <c r="A3853" s="2" t="s">
        <v>19086</v>
      </c>
      <c r="B3853" s="2" t="s">
        <v>3896</v>
      </c>
      <c r="C3853" s="2" t="s">
        <v>19087</v>
      </c>
      <c r="D3853" s="2" t="s">
        <v>164</v>
      </c>
      <c r="E3853" s="2" t="s">
        <v>96</v>
      </c>
      <c r="F3853" s="2" t="s">
        <v>3059</v>
      </c>
      <c r="G3853" s="2" t="s">
        <v>2046</v>
      </c>
      <c r="H3853" s="2" t="s">
        <v>19088</v>
      </c>
      <c r="I3853" s="2"/>
      <c r="J3853" s="2" t="s">
        <v>19089</v>
      </c>
      <c r="K3853" s="2"/>
      <c r="L3853" s="2"/>
      <c r="M3853" s="2" t="s">
        <v>60</v>
      </c>
      <c r="N3853" s="2" t="s">
        <v>2058</v>
      </c>
      <c r="O3853" s="2" t="s">
        <v>2186</v>
      </c>
      <c r="P3853" s="2" t="s">
        <v>2505</v>
      </c>
      <c r="Q3853" s="2" t="s">
        <v>18419</v>
      </c>
      <c r="R3853" s="2" t="s">
        <v>2067</v>
      </c>
      <c r="S3853" s="2"/>
      <c r="T3853" s="2" t="s">
        <v>163</v>
      </c>
      <c r="U3853" s="2"/>
      <c r="V3853" s="2" t="s">
        <v>1634</v>
      </c>
    </row>
    <row r="3854" spans="1:22" ht="14.25" customHeight="1">
      <c r="A3854" s="2" t="s">
        <v>19090</v>
      </c>
      <c r="B3854" s="2" t="s">
        <v>3896</v>
      </c>
      <c r="C3854" s="2" t="s">
        <v>19091</v>
      </c>
      <c r="D3854" s="2" t="s">
        <v>224</v>
      </c>
      <c r="E3854" s="2" t="s">
        <v>96</v>
      </c>
      <c r="F3854" s="2" t="s">
        <v>19092</v>
      </c>
      <c r="G3854" s="2" t="s">
        <v>2046</v>
      </c>
      <c r="H3854" s="2" t="s">
        <v>19093</v>
      </c>
      <c r="I3854" s="2" t="s">
        <v>19094</v>
      </c>
      <c r="J3854" s="2"/>
      <c r="K3854" s="2"/>
      <c r="L3854" s="2"/>
      <c r="M3854" s="2" t="s">
        <v>1566</v>
      </c>
      <c r="N3854" s="2" t="s">
        <v>2048</v>
      </c>
      <c r="O3854" s="2" t="s">
        <v>2179</v>
      </c>
      <c r="P3854" s="2" t="s">
        <v>2050</v>
      </c>
      <c r="Q3854" s="2" t="s">
        <v>18419</v>
      </c>
      <c r="R3854" s="2" t="s">
        <v>2067</v>
      </c>
      <c r="S3854" s="2"/>
      <c r="T3854" s="2" t="s">
        <v>223</v>
      </c>
      <c r="U3854" s="2"/>
      <c r="V3854" s="2" t="s">
        <v>1634</v>
      </c>
    </row>
    <row r="3855" spans="1:22" ht="14.25" customHeight="1">
      <c r="A3855" s="2" t="s">
        <v>19095</v>
      </c>
      <c r="B3855" s="2" t="s">
        <v>3896</v>
      </c>
      <c r="C3855" s="2" t="s">
        <v>7817</v>
      </c>
      <c r="D3855" s="2" t="s">
        <v>198</v>
      </c>
      <c r="E3855" s="2" t="s">
        <v>96</v>
      </c>
      <c r="F3855" s="2" t="s">
        <v>19096</v>
      </c>
      <c r="G3855" s="2" t="s">
        <v>2046</v>
      </c>
      <c r="H3855" s="2" t="s">
        <v>19097</v>
      </c>
      <c r="I3855" s="2" t="s">
        <v>19081</v>
      </c>
      <c r="J3855" s="2"/>
      <c r="K3855" s="2"/>
      <c r="L3855" s="2" t="s">
        <v>7567</v>
      </c>
      <c r="M3855" s="2" t="s">
        <v>60</v>
      </c>
      <c r="N3855" s="2" t="s">
        <v>2048</v>
      </c>
      <c r="O3855" s="2" t="s">
        <v>18536</v>
      </c>
      <c r="P3855" s="2" t="s">
        <v>2050</v>
      </c>
      <c r="Q3855" s="2" t="s">
        <v>18419</v>
      </c>
      <c r="R3855" s="2" t="s">
        <v>2067</v>
      </c>
      <c r="S3855" s="2" t="s">
        <v>6528</v>
      </c>
      <c r="T3855" s="2" t="s">
        <v>197</v>
      </c>
      <c r="U3855" s="2"/>
      <c r="V3855" s="2" t="s">
        <v>1634</v>
      </c>
    </row>
    <row r="3856" spans="1:22" ht="14.25" customHeight="1">
      <c r="A3856" s="2" t="s">
        <v>19098</v>
      </c>
      <c r="B3856" s="2" t="s">
        <v>3906</v>
      </c>
      <c r="C3856" s="2" t="s">
        <v>19099</v>
      </c>
      <c r="D3856" s="2" t="s">
        <v>218</v>
      </c>
      <c r="E3856" s="2" t="s">
        <v>96</v>
      </c>
      <c r="F3856" s="2" t="s">
        <v>19100</v>
      </c>
      <c r="G3856" s="2" t="s">
        <v>2046</v>
      </c>
      <c r="H3856" s="2" t="s">
        <v>19101</v>
      </c>
      <c r="I3856" s="2" t="s">
        <v>19102</v>
      </c>
      <c r="J3856" s="2"/>
      <c r="K3856" s="2"/>
      <c r="L3856" s="2"/>
      <c r="M3856" s="2" t="s">
        <v>1566</v>
      </c>
      <c r="N3856" s="2" t="s">
        <v>2058</v>
      </c>
      <c r="O3856" s="2" t="s">
        <v>2232</v>
      </c>
      <c r="P3856" s="2" t="s">
        <v>2050</v>
      </c>
      <c r="Q3856" s="2" t="s">
        <v>18419</v>
      </c>
      <c r="R3856" s="2" t="s">
        <v>2067</v>
      </c>
      <c r="S3856" s="2"/>
      <c r="T3856" s="2" t="s">
        <v>217</v>
      </c>
      <c r="U3856" s="2"/>
      <c r="V3856" s="2" t="s">
        <v>1634</v>
      </c>
    </row>
    <row r="3857" spans="1:22" ht="14.25" customHeight="1">
      <c r="A3857" s="2" t="s">
        <v>19103</v>
      </c>
      <c r="B3857" s="2" t="s">
        <v>3864</v>
      </c>
      <c r="C3857" s="2" t="s">
        <v>5907</v>
      </c>
      <c r="D3857" s="2" t="s">
        <v>280</v>
      </c>
      <c r="E3857" s="2" t="s">
        <v>96</v>
      </c>
      <c r="F3857" s="2" t="s">
        <v>19104</v>
      </c>
      <c r="G3857" s="2" t="s">
        <v>2046</v>
      </c>
      <c r="H3857" s="2" t="s">
        <v>19105</v>
      </c>
      <c r="I3857" s="2"/>
      <c r="J3857" s="2" t="s">
        <v>19089</v>
      </c>
      <c r="K3857" s="2"/>
      <c r="L3857" s="2"/>
      <c r="M3857" s="2" t="s">
        <v>1566</v>
      </c>
      <c r="N3857" s="2" t="s">
        <v>2048</v>
      </c>
      <c r="O3857" s="2" t="s">
        <v>2179</v>
      </c>
      <c r="P3857" s="2" t="s">
        <v>2377</v>
      </c>
      <c r="Q3857" s="2" t="s">
        <v>18419</v>
      </c>
      <c r="R3857" s="2" t="s">
        <v>2067</v>
      </c>
      <c r="S3857" s="2"/>
      <c r="T3857" s="2" t="s">
        <v>279</v>
      </c>
      <c r="U3857" s="2"/>
      <c r="V3857" s="2" t="s">
        <v>1634</v>
      </c>
    </row>
    <row r="3858" spans="1:22" ht="14.25" customHeight="1">
      <c r="A3858" s="2" t="s">
        <v>19106</v>
      </c>
      <c r="B3858" s="2" t="s">
        <v>8339</v>
      </c>
      <c r="C3858" s="2" t="s">
        <v>19107</v>
      </c>
      <c r="D3858" s="2" t="s">
        <v>102</v>
      </c>
      <c r="E3858" s="2" t="s">
        <v>96</v>
      </c>
      <c r="F3858" s="2" t="s">
        <v>19108</v>
      </c>
      <c r="G3858" s="2" t="s">
        <v>2046</v>
      </c>
      <c r="H3858" s="2" t="s">
        <v>19109</v>
      </c>
      <c r="I3858" s="2" t="s">
        <v>19094</v>
      </c>
      <c r="J3858" s="2"/>
      <c r="K3858" s="2"/>
      <c r="L3858" s="2"/>
      <c r="M3858" s="2" t="s">
        <v>1566</v>
      </c>
      <c r="N3858" s="2" t="s">
        <v>2048</v>
      </c>
      <c r="O3858" s="2" t="s">
        <v>2179</v>
      </c>
      <c r="P3858" s="2" t="s">
        <v>2599</v>
      </c>
      <c r="Q3858" s="2" t="s">
        <v>18419</v>
      </c>
      <c r="R3858" s="2" t="s">
        <v>2067</v>
      </c>
      <c r="S3858" s="2"/>
      <c r="T3858" s="2" t="s">
        <v>101</v>
      </c>
      <c r="U3858" s="2"/>
      <c r="V3858" s="2" t="s">
        <v>1634</v>
      </c>
    </row>
    <row r="3859" spans="1:22" ht="14.25" customHeight="1">
      <c r="A3859" s="2" t="s">
        <v>19110</v>
      </c>
      <c r="B3859" s="2" t="s">
        <v>8339</v>
      </c>
      <c r="C3859" s="2" t="s">
        <v>6164</v>
      </c>
      <c r="D3859" s="2" t="s">
        <v>224</v>
      </c>
      <c r="E3859" s="2" t="s">
        <v>96</v>
      </c>
      <c r="F3859" s="2" t="s">
        <v>3390</v>
      </c>
      <c r="G3859" s="2" t="s">
        <v>2046</v>
      </c>
      <c r="H3859" s="2" t="s">
        <v>19111</v>
      </c>
      <c r="I3859" s="2"/>
      <c r="J3859" s="2"/>
      <c r="K3859" s="2"/>
      <c r="L3859" s="2"/>
      <c r="M3859" s="2" t="s">
        <v>1566</v>
      </c>
      <c r="N3859" s="2" t="s">
        <v>2058</v>
      </c>
      <c r="O3859" s="2" t="s">
        <v>2145</v>
      </c>
      <c r="P3859" s="2" t="s">
        <v>2050</v>
      </c>
      <c r="Q3859" s="2" t="s">
        <v>18419</v>
      </c>
      <c r="R3859" s="2" t="s">
        <v>2067</v>
      </c>
      <c r="S3859" s="2" t="s">
        <v>6528</v>
      </c>
      <c r="T3859" s="2" t="s">
        <v>223</v>
      </c>
      <c r="U3859" s="2"/>
      <c r="V3859" s="2" t="s">
        <v>1634</v>
      </c>
    </row>
    <row r="3860" spans="1:22" ht="14.25" customHeight="1">
      <c r="A3860" s="2" t="s">
        <v>19112</v>
      </c>
      <c r="B3860" s="2" t="s">
        <v>3915</v>
      </c>
      <c r="C3860" s="2" t="s">
        <v>19113</v>
      </c>
      <c r="D3860" s="2" t="s">
        <v>218</v>
      </c>
      <c r="E3860" s="2" t="s">
        <v>96</v>
      </c>
      <c r="F3860" s="2" t="s">
        <v>19114</v>
      </c>
      <c r="G3860" s="2" t="s">
        <v>2046</v>
      </c>
      <c r="H3860" s="2" t="s">
        <v>19115</v>
      </c>
      <c r="I3860" s="2" t="s">
        <v>19102</v>
      </c>
      <c r="J3860" s="2"/>
      <c r="K3860" s="2"/>
      <c r="L3860" s="2"/>
      <c r="M3860" s="2" t="s">
        <v>1566</v>
      </c>
      <c r="N3860" s="2" t="s">
        <v>2048</v>
      </c>
      <c r="O3860" s="2" t="s">
        <v>2179</v>
      </c>
      <c r="P3860" s="2" t="s">
        <v>2050</v>
      </c>
      <c r="Q3860" s="2" t="s">
        <v>18419</v>
      </c>
      <c r="R3860" s="2" t="s">
        <v>2067</v>
      </c>
      <c r="S3860" s="2"/>
      <c r="T3860" s="2" t="s">
        <v>217</v>
      </c>
      <c r="U3860" s="2"/>
      <c r="V3860" s="2" t="s">
        <v>1634</v>
      </c>
    </row>
    <row r="3861" spans="1:22" ht="14.25" customHeight="1">
      <c r="A3861" s="2" t="s">
        <v>19116</v>
      </c>
      <c r="B3861" s="2" t="s">
        <v>6163</v>
      </c>
      <c r="C3861" s="2" t="s">
        <v>19117</v>
      </c>
      <c r="D3861" s="2" t="s">
        <v>102</v>
      </c>
      <c r="E3861" s="2" t="s">
        <v>96</v>
      </c>
      <c r="F3861" s="2" t="s">
        <v>19118</v>
      </c>
      <c r="G3861" s="2" t="s">
        <v>2046</v>
      </c>
      <c r="H3861" s="2" t="s">
        <v>19119</v>
      </c>
      <c r="I3861" s="2"/>
      <c r="J3861" s="2"/>
      <c r="K3861" s="2"/>
      <c r="L3861" s="2"/>
      <c r="M3861" s="2" t="s">
        <v>1566</v>
      </c>
      <c r="N3861" s="2" t="s">
        <v>2048</v>
      </c>
      <c r="O3861" s="2" t="s">
        <v>2179</v>
      </c>
      <c r="P3861" s="2" t="s">
        <v>19120</v>
      </c>
      <c r="Q3861" s="2" t="s">
        <v>18419</v>
      </c>
      <c r="R3861" s="2" t="s">
        <v>2067</v>
      </c>
      <c r="S3861" s="2"/>
      <c r="T3861" s="2" t="s">
        <v>101</v>
      </c>
      <c r="U3861" s="2"/>
      <c r="V3861" s="2" t="s">
        <v>1634</v>
      </c>
    </row>
    <row r="3862" spans="1:22" ht="14.25" customHeight="1">
      <c r="A3862" s="2" t="s">
        <v>19121</v>
      </c>
      <c r="B3862" s="2" t="s">
        <v>6163</v>
      </c>
      <c r="C3862" s="2" t="s">
        <v>2564</v>
      </c>
      <c r="D3862" s="2" t="s">
        <v>140</v>
      </c>
      <c r="E3862" s="2" t="s">
        <v>96</v>
      </c>
      <c r="F3862" s="2" t="s">
        <v>5484</v>
      </c>
      <c r="G3862" s="2" t="s">
        <v>2046</v>
      </c>
      <c r="H3862" s="2" t="s">
        <v>19122</v>
      </c>
      <c r="I3862" s="2"/>
      <c r="J3862" s="2"/>
      <c r="K3862" s="2"/>
      <c r="L3862" s="2"/>
      <c r="M3862" s="2" t="s">
        <v>59</v>
      </c>
      <c r="N3862" s="2" t="s">
        <v>2058</v>
      </c>
      <c r="O3862" s="2" t="s">
        <v>2583</v>
      </c>
      <c r="P3862" s="2" t="s">
        <v>2513</v>
      </c>
      <c r="Q3862" s="2" t="s">
        <v>18419</v>
      </c>
      <c r="R3862" s="2" t="s">
        <v>2067</v>
      </c>
      <c r="S3862" s="2"/>
      <c r="T3862" s="2" t="s">
        <v>139</v>
      </c>
      <c r="U3862" s="2"/>
      <c r="V3862" s="2" t="s">
        <v>1634</v>
      </c>
    </row>
    <row r="3863" spans="1:22" ht="14.25" customHeight="1">
      <c r="A3863" s="2" t="s">
        <v>19123</v>
      </c>
      <c r="B3863" s="2" t="s">
        <v>3951</v>
      </c>
      <c r="C3863" s="2" t="s">
        <v>19124</v>
      </c>
      <c r="D3863" s="2" t="s">
        <v>110</v>
      </c>
      <c r="E3863" s="2" t="s">
        <v>96</v>
      </c>
      <c r="F3863" s="2" t="s">
        <v>19125</v>
      </c>
      <c r="G3863" s="2" t="s">
        <v>2046</v>
      </c>
      <c r="H3863" s="2" t="s">
        <v>19126</v>
      </c>
      <c r="I3863" s="2"/>
      <c r="J3863" s="2"/>
      <c r="K3863" s="2"/>
      <c r="L3863" s="2"/>
      <c r="M3863" s="2" t="s">
        <v>1566</v>
      </c>
      <c r="N3863" s="2" t="s">
        <v>2048</v>
      </c>
      <c r="O3863" s="2" t="s">
        <v>2179</v>
      </c>
      <c r="P3863" s="2" t="s">
        <v>2377</v>
      </c>
      <c r="Q3863" s="2" t="s">
        <v>18419</v>
      </c>
      <c r="R3863" s="2" t="s">
        <v>2067</v>
      </c>
      <c r="S3863" s="2"/>
      <c r="T3863" s="2" t="s">
        <v>109</v>
      </c>
      <c r="U3863" s="2"/>
      <c r="V3863" s="2" t="s">
        <v>1634</v>
      </c>
    </row>
    <row r="3864" spans="1:22" ht="14.25" customHeight="1">
      <c r="A3864" s="2" t="s">
        <v>19127</v>
      </c>
      <c r="B3864" s="2" t="s">
        <v>3939</v>
      </c>
      <c r="C3864" s="2" t="s">
        <v>11675</v>
      </c>
      <c r="D3864" s="2" t="s">
        <v>148</v>
      </c>
      <c r="E3864" s="2" t="s">
        <v>96</v>
      </c>
      <c r="F3864" s="2" t="s">
        <v>19128</v>
      </c>
      <c r="G3864" s="2" t="s">
        <v>2046</v>
      </c>
      <c r="H3864" s="2" t="s">
        <v>19129</v>
      </c>
      <c r="I3864" s="2"/>
      <c r="J3864" s="2" t="s">
        <v>19130</v>
      </c>
      <c r="K3864" s="2"/>
      <c r="L3864" s="2" t="s">
        <v>19131</v>
      </c>
      <c r="M3864" s="2" t="s">
        <v>1566</v>
      </c>
      <c r="N3864" s="2" t="s">
        <v>2058</v>
      </c>
      <c r="O3864" s="2" t="s">
        <v>2093</v>
      </c>
      <c r="P3864" s="2" t="s">
        <v>4218</v>
      </c>
      <c r="Q3864" s="2" t="s">
        <v>18419</v>
      </c>
      <c r="R3864" s="2" t="s">
        <v>2067</v>
      </c>
      <c r="S3864" s="2"/>
      <c r="T3864" s="2" t="s">
        <v>147</v>
      </c>
      <c r="U3864" s="2"/>
      <c r="V3864" s="2" t="s">
        <v>1634</v>
      </c>
    </row>
    <row r="3865" spans="1:22" ht="14.25" customHeight="1">
      <c r="A3865" s="2" t="s">
        <v>19132</v>
      </c>
      <c r="B3865" s="2" t="s">
        <v>3971</v>
      </c>
      <c r="C3865" s="2" t="s">
        <v>19133</v>
      </c>
      <c r="D3865" s="2" t="s">
        <v>140</v>
      </c>
      <c r="E3865" s="2" t="s">
        <v>96</v>
      </c>
      <c r="F3865" s="2" t="s">
        <v>19134</v>
      </c>
      <c r="G3865" s="2" t="s">
        <v>2046</v>
      </c>
      <c r="H3865" s="2" t="s">
        <v>19135</v>
      </c>
      <c r="I3865" s="2" t="s">
        <v>19136</v>
      </c>
      <c r="J3865" s="2"/>
      <c r="K3865" s="2"/>
      <c r="L3865" s="2"/>
      <c r="M3865" s="2" t="s">
        <v>1566</v>
      </c>
      <c r="N3865" s="2" t="s">
        <v>2058</v>
      </c>
      <c r="O3865" s="2" t="s">
        <v>2078</v>
      </c>
      <c r="P3865" s="2" t="s">
        <v>2050</v>
      </c>
      <c r="Q3865" s="2" t="s">
        <v>18419</v>
      </c>
      <c r="R3865" s="2" t="s">
        <v>2067</v>
      </c>
      <c r="S3865" s="2"/>
      <c r="T3865" s="2" t="s">
        <v>139</v>
      </c>
      <c r="U3865" s="2"/>
      <c r="V3865" s="2" t="s">
        <v>1634</v>
      </c>
    </row>
    <row r="3866" spans="1:22" ht="14.25" customHeight="1">
      <c r="A3866" s="2" t="s">
        <v>19137</v>
      </c>
      <c r="B3866" s="2" t="s">
        <v>6588</v>
      </c>
      <c r="C3866" s="2" t="s">
        <v>19138</v>
      </c>
      <c r="D3866" s="2" t="s">
        <v>148</v>
      </c>
      <c r="E3866" s="2" t="s">
        <v>96</v>
      </c>
      <c r="F3866" s="2" t="s">
        <v>11497</v>
      </c>
      <c r="G3866" s="2" t="s">
        <v>2046</v>
      </c>
      <c r="H3866" s="2" t="s">
        <v>19139</v>
      </c>
      <c r="I3866" s="2"/>
      <c r="J3866" s="2"/>
      <c r="K3866" s="2"/>
      <c r="L3866" s="2"/>
      <c r="M3866" s="2" t="s">
        <v>1566</v>
      </c>
      <c r="N3866" s="2" t="s">
        <v>2058</v>
      </c>
      <c r="O3866" s="2" t="s">
        <v>2153</v>
      </c>
      <c r="P3866" s="2" t="s">
        <v>2050</v>
      </c>
      <c r="Q3866" s="2" t="s">
        <v>18419</v>
      </c>
      <c r="R3866" s="2" t="s">
        <v>2052</v>
      </c>
      <c r="S3866" s="2"/>
      <c r="T3866" s="2" t="s">
        <v>147</v>
      </c>
      <c r="U3866" s="2"/>
      <c r="V3866" s="2" t="s">
        <v>1634</v>
      </c>
    </row>
    <row r="3867" spans="1:22" ht="14.25" customHeight="1">
      <c r="A3867" s="2" t="s">
        <v>19140</v>
      </c>
      <c r="B3867" s="2" t="s">
        <v>3990</v>
      </c>
      <c r="C3867" s="2" t="s">
        <v>6420</v>
      </c>
      <c r="D3867" s="2" t="s">
        <v>140</v>
      </c>
      <c r="E3867" s="2" t="s">
        <v>96</v>
      </c>
      <c r="F3867" s="2" t="s">
        <v>19141</v>
      </c>
      <c r="G3867" s="2" t="s">
        <v>2046</v>
      </c>
      <c r="H3867" s="2" t="s">
        <v>19142</v>
      </c>
      <c r="I3867" s="2"/>
      <c r="J3867" s="2"/>
      <c r="K3867" s="2"/>
      <c r="L3867" s="2"/>
      <c r="M3867" s="2" t="s">
        <v>60</v>
      </c>
      <c r="N3867" s="2" t="s">
        <v>2058</v>
      </c>
      <c r="O3867" s="2" t="s">
        <v>2352</v>
      </c>
      <c r="P3867" s="2" t="s">
        <v>2173</v>
      </c>
      <c r="Q3867" s="2" t="s">
        <v>18419</v>
      </c>
      <c r="R3867" s="2" t="s">
        <v>2067</v>
      </c>
      <c r="S3867" s="2"/>
      <c r="T3867" s="2" t="s">
        <v>139</v>
      </c>
      <c r="U3867" s="2"/>
      <c r="V3867" s="2" t="s">
        <v>1634</v>
      </c>
    </row>
    <row r="3868" spans="1:22" ht="14.25" customHeight="1">
      <c r="A3868" s="2" t="s">
        <v>19143</v>
      </c>
      <c r="B3868" s="2" t="s">
        <v>3990</v>
      </c>
      <c r="C3868" s="2" t="s">
        <v>19144</v>
      </c>
      <c r="D3868" s="2" t="s">
        <v>198</v>
      </c>
      <c r="E3868" s="2" t="s">
        <v>96</v>
      </c>
      <c r="F3868" s="2" t="s">
        <v>2320</v>
      </c>
      <c r="G3868" s="2" t="s">
        <v>2046</v>
      </c>
      <c r="H3868" s="2" t="s">
        <v>19145</v>
      </c>
      <c r="I3868" s="2" t="s">
        <v>19146</v>
      </c>
      <c r="J3868" s="2" t="s">
        <v>19130</v>
      </c>
      <c r="K3868" s="2"/>
      <c r="L3868" s="2" t="s">
        <v>19131</v>
      </c>
      <c r="M3868" s="2" t="s">
        <v>59</v>
      </c>
      <c r="N3868" s="2" t="s">
        <v>2058</v>
      </c>
      <c r="O3868" s="2" t="s">
        <v>2322</v>
      </c>
      <c r="P3868" s="2" t="s">
        <v>2359</v>
      </c>
      <c r="Q3868" s="2" t="s">
        <v>18419</v>
      </c>
      <c r="R3868" s="2" t="s">
        <v>2067</v>
      </c>
      <c r="S3868" s="2"/>
      <c r="T3868" s="2" t="s">
        <v>197</v>
      </c>
      <c r="U3868" s="2"/>
      <c r="V3868" s="2" t="s">
        <v>1634</v>
      </c>
    </row>
    <row r="3869" spans="1:22" ht="14.25" customHeight="1">
      <c r="A3869" s="2" t="s">
        <v>19147</v>
      </c>
      <c r="B3869" s="2" t="s">
        <v>4025</v>
      </c>
      <c r="C3869" s="2" t="s">
        <v>19148</v>
      </c>
      <c r="D3869" s="2" t="s">
        <v>158</v>
      </c>
      <c r="E3869" s="2" t="s">
        <v>96</v>
      </c>
      <c r="F3869" s="2" t="s">
        <v>19149</v>
      </c>
      <c r="G3869" s="2" t="s">
        <v>2046</v>
      </c>
      <c r="H3869" s="2" t="s">
        <v>19150</v>
      </c>
      <c r="I3869" s="2" t="s">
        <v>19136</v>
      </c>
      <c r="J3869" s="2"/>
      <c r="K3869" s="2"/>
      <c r="L3869" s="2"/>
      <c r="M3869" s="2" t="s">
        <v>1566</v>
      </c>
      <c r="N3869" s="2" t="s">
        <v>2058</v>
      </c>
      <c r="O3869" s="2" t="s">
        <v>2153</v>
      </c>
      <c r="P3869" s="2" t="s">
        <v>2133</v>
      </c>
      <c r="Q3869" s="2" t="s">
        <v>18419</v>
      </c>
      <c r="R3869" s="2" t="s">
        <v>2052</v>
      </c>
      <c r="S3869" s="2"/>
      <c r="T3869" s="2" t="s">
        <v>157</v>
      </c>
      <c r="U3869" s="2"/>
      <c r="V3869" s="2" t="s">
        <v>1634</v>
      </c>
    </row>
    <row r="3870" spans="1:22" ht="14.25" customHeight="1">
      <c r="A3870" s="2" t="s">
        <v>19151</v>
      </c>
      <c r="B3870" s="2" t="s">
        <v>4025</v>
      </c>
      <c r="C3870" s="2" t="s">
        <v>6164</v>
      </c>
      <c r="D3870" s="2" t="s">
        <v>282</v>
      </c>
      <c r="E3870" s="2" t="s">
        <v>96</v>
      </c>
      <c r="F3870" s="2" t="s">
        <v>19152</v>
      </c>
      <c r="G3870" s="2" t="s">
        <v>2046</v>
      </c>
      <c r="H3870" s="2" t="s">
        <v>19153</v>
      </c>
      <c r="I3870" s="2"/>
      <c r="J3870" s="2"/>
      <c r="K3870" s="2"/>
      <c r="L3870" s="2"/>
      <c r="M3870" s="2" t="s">
        <v>59</v>
      </c>
      <c r="N3870" s="2" t="s">
        <v>2058</v>
      </c>
      <c r="O3870" s="2" t="s">
        <v>2101</v>
      </c>
      <c r="P3870" s="2" t="s">
        <v>2050</v>
      </c>
      <c r="Q3870" s="2" t="s">
        <v>18419</v>
      </c>
      <c r="R3870" s="2" t="s">
        <v>2052</v>
      </c>
      <c r="S3870" s="2"/>
      <c r="T3870" s="2" t="s">
        <v>281</v>
      </c>
      <c r="U3870" s="2"/>
      <c r="V3870" s="2" t="s">
        <v>1634</v>
      </c>
    </row>
    <row r="3871" spans="1:22" ht="14.25" customHeight="1">
      <c r="A3871" s="2" t="s">
        <v>19154</v>
      </c>
      <c r="B3871" s="2" t="s">
        <v>4034</v>
      </c>
      <c r="C3871" s="2" t="s">
        <v>19155</v>
      </c>
      <c r="D3871" s="2" t="s">
        <v>104</v>
      </c>
      <c r="E3871" s="2" t="s">
        <v>96</v>
      </c>
      <c r="F3871" s="2" t="s">
        <v>4530</v>
      </c>
      <c r="G3871" s="2" t="s">
        <v>2046</v>
      </c>
      <c r="H3871" s="2" t="s">
        <v>19156</v>
      </c>
      <c r="I3871" s="2"/>
      <c r="J3871" s="2"/>
      <c r="K3871" s="2"/>
      <c r="L3871" s="2"/>
      <c r="M3871" s="2" t="s">
        <v>1566</v>
      </c>
      <c r="N3871" s="2" t="s">
        <v>2058</v>
      </c>
      <c r="O3871" s="2" t="s">
        <v>2153</v>
      </c>
      <c r="P3871" s="2" t="s">
        <v>2133</v>
      </c>
      <c r="Q3871" s="2" t="s">
        <v>18419</v>
      </c>
      <c r="R3871" s="2" t="s">
        <v>2052</v>
      </c>
      <c r="S3871" s="2"/>
      <c r="T3871" s="2" t="s">
        <v>103</v>
      </c>
      <c r="U3871" s="2"/>
      <c r="V3871" s="2" t="s">
        <v>1634</v>
      </c>
    </row>
    <row r="3872" spans="1:22" ht="14.25" customHeight="1">
      <c r="A3872" s="2" t="s">
        <v>19157</v>
      </c>
      <c r="B3872" s="2" t="s">
        <v>4034</v>
      </c>
      <c r="C3872" s="2" t="s">
        <v>19158</v>
      </c>
      <c r="D3872" s="2" t="s">
        <v>198</v>
      </c>
      <c r="E3872" s="2" t="s">
        <v>96</v>
      </c>
      <c r="F3872" s="2" t="s">
        <v>19159</v>
      </c>
      <c r="G3872" s="2" t="s">
        <v>2046</v>
      </c>
      <c r="H3872" s="2" t="s">
        <v>19160</v>
      </c>
      <c r="I3872" s="2" t="s">
        <v>19146</v>
      </c>
      <c r="J3872" s="2"/>
      <c r="K3872" s="2"/>
      <c r="L3872" s="2"/>
      <c r="M3872" s="2" t="s">
        <v>1566</v>
      </c>
      <c r="N3872" s="2" t="s">
        <v>2048</v>
      </c>
      <c r="O3872" s="2" t="s">
        <v>2199</v>
      </c>
      <c r="P3872" s="2" t="s">
        <v>2050</v>
      </c>
      <c r="Q3872" s="2" t="s">
        <v>18419</v>
      </c>
      <c r="R3872" s="2" t="s">
        <v>2067</v>
      </c>
      <c r="S3872" s="2"/>
      <c r="T3872" s="2" t="s">
        <v>197</v>
      </c>
      <c r="U3872" s="2"/>
      <c r="V3872" s="2" t="s">
        <v>1634</v>
      </c>
    </row>
    <row r="3873" spans="1:22" ht="14.25" customHeight="1">
      <c r="A3873" s="2" t="s">
        <v>19161</v>
      </c>
      <c r="B3873" s="2" t="s">
        <v>19162</v>
      </c>
      <c r="C3873" s="2" t="s">
        <v>19163</v>
      </c>
      <c r="D3873" s="2" t="s">
        <v>104</v>
      </c>
      <c r="E3873" s="2" t="s">
        <v>96</v>
      </c>
      <c r="F3873" s="2" t="s">
        <v>2320</v>
      </c>
      <c r="G3873" s="2" t="s">
        <v>2046</v>
      </c>
      <c r="H3873" s="2" t="s">
        <v>19164</v>
      </c>
      <c r="I3873" s="2"/>
      <c r="J3873" s="2"/>
      <c r="K3873" s="2"/>
      <c r="L3873" s="2"/>
      <c r="M3873" s="2" t="s">
        <v>59</v>
      </c>
      <c r="N3873" s="2" t="s">
        <v>2058</v>
      </c>
      <c r="O3873" s="2" t="s">
        <v>2322</v>
      </c>
      <c r="P3873" s="2" t="s">
        <v>2050</v>
      </c>
      <c r="Q3873" s="2" t="s">
        <v>18419</v>
      </c>
      <c r="R3873" s="2" t="s">
        <v>2052</v>
      </c>
      <c r="S3873" s="2"/>
      <c r="T3873" s="2" t="s">
        <v>103</v>
      </c>
      <c r="U3873" s="2"/>
      <c r="V3873" s="2" t="s">
        <v>1634</v>
      </c>
    </row>
    <row r="3874" spans="1:22" ht="14.25" customHeight="1">
      <c r="A3874" s="2" t="s">
        <v>19165</v>
      </c>
      <c r="B3874" s="2" t="s">
        <v>4114</v>
      </c>
      <c r="C3874" s="2" t="s">
        <v>19166</v>
      </c>
      <c r="D3874" s="2" t="s">
        <v>94</v>
      </c>
      <c r="E3874" s="2" t="s">
        <v>96</v>
      </c>
      <c r="F3874" s="2" t="s">
        <v>19167</v>
      </c>
      <c r="G3874" s="2" t="s">
        <v>2046</v>
      </c>
      <c r="H3874" s="2" t="s">
        <v>19168</v>
      </c>
      <c r="I3874" s="2" t="s">
        <v>19169</v>
      </c>
      <c r="J3874" s="2"/>
      <c r="K3874" s="2"/>
      <c r="L3874" s="2" t="s">
        <v>2630</v>
      </c>
      <c r="M3874" s="2" t="s">
        <v>1566</v>
      </c>
      <c r="N3874" s="2" t="s">
        <v>2058</v>
      </c>
      <c r="O3874" s="2" t="s">
        <v>2145</v>
      </c>
      <c r="P3874" s="2" t="s">
        <v>19170</v>
      </c>
      <c r="Q3874" s="2" t="s">
        <v>18419</v>
      </c>
      <c r="R3874" s="2" t="s">
        <v>2067</v>
      </c>
      <c r="S3874" s="2"/>
      <c r="T3874" s="2" t="s">
        <v>93</v>
      </c>
      <c r="U3874" s="2"/>
      <c r="V3874" s="2" t="s">
        <v>1634</v>
      </c>
    </row>
    <row r="3875" spans="1:22" ht="14.25" customHeight="1">
      <c r="A3875" s="2" t="s">
        <v>19171</v>
      </c>
      <c r="B3875" s="2" t="s">
        <v>19172</v>
      </c>
      <c r="C3875" s="2" t="s">
        <v>19173</v>
      </c>
      <c r="D3875" s="2" t="s">
        <v>224</v>
      </c>
      <c r="E3875" s="2" t="s">
        <v>96</v>
      </c>
      <c r="F3875" s="2" t="s">
        <v>4565</v>
      </c>
      <c r="G3875" s="2" t="s">
        <v>2046</v>
      </c>
      <c r="H3875" s="2" t="s">
        <v>19174</v>
      </c>
      <c r="I3875" s="2" t="s">
        <v>19175</v>
      </c>
      <c r="J3875" s="2"/>
      <c r="K3875" s="2"/>
      <c r="L3875" s="2"/>
      <c r="M3875" s="2" t="s">
        <v>1566</v>
      </c>
      <c r="N3875" s="2" t="s">
        <v>2058</v>
      </c>
      <c r="O3875" s="2" t="s">
        <v>2145</v>
      </c>
      <c r="P3875" s="2" t="s">
        <v>2050</v>
      </c>
      <c r="Q3875" s="2" t="s">
        <v>18419</v>
      </c>
      <c r="R3875" s="2" t="s">
        <v>2067</v>
      </c>
      <c r="S3875" s="2"/>
      <c r="T3875" s="2" t="s">
        <v>223</v>
      </c>
      <c r="U3875" s="2"/>
      <c r="V3875" s="2" t="s">
        <v>1634</v>
      </c>
    </row>
    <row r="3876" spans="1:22" ht="14.25" customHeight="1">
      <c r="A3876" s="2" t="s">
        <v>19176</v>
      </c>
      <c r="B3876" s="2" t="s">
        <v>4129</v>
      </c>
      <c r="C3876" s="2" t="s">
        <v>19177</v>
      </c>
      <c r="D3876" s="2" t="s">
        <v>116</v>
      </c>
      <c r="E3876" s="2" t="s">
        <v>96</v>
      </c>
      <c r="F3876" s="2" t="s">
        <v>19178</v>
      </c>
      <c r="G3876" s="2" t="s">
        <v>2046</v>
      </c>
      <c r="H3876" s="2" t="s">
        <v>19179</v>
      </c>
      <c r="I3876" s="2"/>
      <c r="J3876" s="2"/>
      <c r="K3876" s="2"/>
      <c r="L3876" s="2" t="s">
        <v>7567</v>
      </c>
      <c r="M3876" s="2" t="s">
        <v>1566</v>
      </c>
      <c r="N3876" s="2" t="s">
        <v>2048</v>
      </c>
      <c r="O3876" s="2" t="s">
        <v>2179</v>
      </c>
      <c r="P3876" s="2" t="s">
        <v>19180</v>
      </c>
      <c r="Q3876" s="2" t="s">
        <v>18419</v>
      </c>
      <c r="R3876" s="2" t="s">
        <v>2067</v>
      </c>
      <c r="S3876" s="2"/>
      <c r="T3876" s="2" t="s">
        <v>115</v>
      </c>
      <c r="U3876" s="2"/>
      <c r="V3876" s="2" t="s">
        <v>1634</v>
      </c>
    </row>
    <row r="3877" spans="1:22" ht="14.25" customHeight="1">
      <c r="A3877" s="2" t="s">
        <v>19181</v>
      </c>
      <c r="B3877" s="2" t="s">
        <v>4129</v>
      </c>
      <c r="C3877" s="2" t="s">
        <v>19182</v>
      </c>
      <c r="D3877" s="2" t="s">
        <v>116</v>
      </c>
      <c r="E3877" s="2" t="s">
        <v>96</v>
      </c>
      <c r="F3877" s="2" t="s">
        <v>19183</v>
      </c>
      <c r="G3877" s="2" t="s">
        <v>2046</v>
      </c>
      <c r="H3877" s="2" t="s">
        <v>19184</v>
      </c>
      <c r="I3877" s="2"/>
      <c r="J3877" s="2"/>
      <c r="K3877" s="2"/>
      <c r="L3877" s="2" t="s">
        <v>7567</v>
      </c>
      <c r="M3877" s="2" t="s">
        <v>59</v>
      </c>
      <c r="N3877" s="2" t="s">
        <v>2058</v>
      </c>
      <c r="O3877" s="2" t="s">
        <v>2172</v>
      </c>
      <c r="P3877" s="2" t="s">
        <v>19185</v>
      </c>
      <c r="Q3877" s="2" t="s">
        <v>18419</v>
      </c>
      <c r="R3877" s="2"/>
      <c r="S3877" s="2"/>
      <c r="T3877" s="2" t="s">
        <v>115</v>
      </c>
      <c r="U3877" s="2"/>
      <c r="V3877" s="2" t="s">
        <v>1634</v>
      </c>
    </row>
    <row r="3878" spans="1:22" ht="14.25" customHeight="1">
      <c r="A3878" s="2" t="s">
        <v>19186</v>
      </c>
      <c r="B3878" s="2" t="s">
        <v>4129</v>
      </c>
      <c r="C3878" s="2" t="s">
        <v>19187</v>
      </c>
      <c r="D3878" s="2" t="s">
        <v>102</v>
      </c>
      <c r="E3878" s="2" t="s">
        <v>96</v>
      </c>
      <c r="F3878" s="2" t="s">
        <v>19188</v>
      </c>
      <c r="G3878" s="2" t="s">
        <v>2046</v>
      </c>
      <c r="H3878" s="2" t="s">
        <v>19189</v>
      </c>
      <c r="I3878" s="2" t="s">
        <v>19190</v>
      </c>
      <c r="J3878" s="2"/>
      <c r="K3878" s="2"/>
      <c r="L3878" s="2" t="s">
        <v>2630</v>
      </c>
      <c r="M3878" s="2" t="s">
        <v>1566</v>
      </c>
      <c r="N3878" s="2" t="s">
        <v>2058</v>
      </c>
      <c r="O3878" s="2" t="s">
        <v>2132</v>
      </c>
      <c r="P3878" s="2" t="s">
        <v>2050</v>
      </c>
      <c r="Q3878" s="2" t="s">
        <v>18419</v>
      </c>
      <c r="R3878" s="2" t="s">
        <v>2067</v>
      </c>
      <c r="S3878" s="2"/>
      <c r="T3878" s="2" t="s">
        <v>101</v>
      </c>
      <c r="U3878" s="2"/>
      <c r="V3878" s="2" t="s">
        <v>1634</v>
      </c>
    </row>
    <row r="3879" spans="1:22" ht="14.25" customHeight="1">
      <c r="A3879" s="2" t="s">
        <v>19191</v>
      </c>
      <c r="B3879" s="2" t="s">
        <v>4129</v>
      </c>
      <c r="C3879" s="2" t="s">
        <v>19192</v>
      </c>
      <c r="D3879" s="2" t="s">
        <v>116</v>
      </c>
      <c r="E3879" s="2" t="s">
        <v>96</v>
      </c>
      <c r="F3879" s="2" t="s">
        <v>2473</v>
      </c>
      <c r="G3879" s="2" t="s">
        <v>2046</v>
      </c>
      <c r="H3879" s="2" t="s">
        <v>19193</v>
      </c>
      <c r="I3879" s="2" t="s">
        <v>19194</v>
      </c>
      <c r="J3879" s="2"/>
      <c r="K3879" s="2"/>
      <c r="L3879" s="2" t="s">
        <v>7567</v>
      </c>
      <c r="M3879" s="2" t="s">
        <v>59</v>
      </c>
      <c r="N3879" s="2" t="s">
        <v>2048</v>
      </c>
      <c r="O3879" s="2" t="s">
        <v>2301</v>
      </c>
      <c r="P3879" s="2" t="s">
        <v>3227</v>
      </c>
      <c r="Q3879" s="2" t="s">
        <v>18419</v>
      </c>
      <c r="R3879" s="2" t="s">
        <v>2067</v>
      </c>
      <c r="S3879" s="2"/>
      <c r="T3879" s="2" t="s">
        <v>115</v>
      </c>
      <c r="U3879" s="2" t="s">
        <v>19195</v>
      </c>
      <c r="V3879" s="2" t="s">
        <v>1634</v>
      </c>
    </row>
    <row r="3880" spans="1:22" ht="14.25" customHeight="1">
      <c r="A3880" s="2" t="s">
        <v>19196</v>
      </c>
      <c r="B3880" s="2" t="s">
        <v>4129</v>
      </c>
      <c r="C3880" s="2" t="s">
        <v>4464</v>
      </c>
      <c r="D3880" s="2" t="s">
        <v>330</v>
      </c>
      <c r="E3880" s="2" t="s">
        <v>96</v>
      </c>
      <c r="F3880" s="2" t="s">
        <v>19197</v>
      </c>
      <c r="G3880" s="2" t="s">
        <v>2046</v>
      </c>
      <c r="H3880" s="2" t="s">
        <v>19198</v>
      </c>
      <c r="I3880" s="2"/>
      <c r="J3880" s="2"/>
      <c r="K3880" s="2"/>
      <c r="L3880" s="2" t="s">
        <v>7567</v>
      </c>
      <c r="M3880" s="2" t="s">
        <v>1566</v>
      </c>
      <c r="N3880" s="2" t="s">
        <v>2048</v>
      </c>
      <c r="O3880" s="2" t="s">
        <v>2179</v>
      </c>
      <c r="P3880" s="2" t="s">
        <v>19199</v>
      </c>
      <c r="Q3880" s="2" t="s">
        <v>18419</v>
      </c>
      <c r="R3880" s="2" t="s">
        <v>2067</v>
      </c>
      <c r="S3880" s="2"/>
      <c r="T3880" s="2" t="s">
        <v>329</v>
      </c>
      <c r="U3880" s="2"/>
      <c r="V3880" s="2" t="s">
        <v>1634</v>
      </c>
    </row>
    <row r="3881" spans="1:22" ht="14.25" customHeight="1">
      <c r="A3881" s="2" t="s">
        <v>19200</v>
      </c>
      <c r="B3881" s="2" t="s">
        <v>4129</v>
      </c>
      <c r="C3881" s="2" t="s">
        <v>2202</v>
      </c>
      <c r="D3881" s="2" t="s">
        <v>198</v>
      </c>
      <c r="E3881" s="2" t="s">
        <v>96</v>
      </c>
      <c r="F3881" s="2" t="s">
        <v>19201</v>
      </c>
      <c r="G3881" s="2" t="s">
        <v>2046</v>
      </c>
      <c r="H3881" s="2" t="s">
        <v>19202</v>
      </c>
      <c r="I3881" s="2"/>
      <c r="J3881" s="2"/>
      <c r="K3881" s="2"/>
      <c r="L3881" s="2" t="s">
        <v>7567</v>
      </c>
      <c r="M3881" s="2" t="s">
        <v>1566</v>
      </c>
      <c r="N3881" s="2" t="s">
        <v>2048</v>
      </c>
      <c r="O3881" s="2" t="s">
        <v>2179</v>
      </c>
      <c r="P3881" s="2" t="s">
        <v>2050</v>
      </c>
      <c r="Q3881" s="2" t="s">
        <v>18419</v>
      </c>
      <c r="R3881" s="2" t="s">
        <v>2067</v>
      </c>
      <c r="S3881" s="2"/>
      <c r="T3881" s="2" t="s">
        <v>197</v>
      </c>
      <c r="U3881" s="2"/>
      <c r="V3881" s="2" t="s">
        <v>1634</v>
      </c>
    </row>
    <row r="3882" spans="1:22" ht="14.25" customHeight="1">
      <c r="A3882" s="2" t="s">
        <v>19203</v>
      </c>
      <c r="B3882" s="2" t="s">
        <v>4129</v>
      </c>
      <c r="C3882" s="2" t="s">
        <v>5264</v>
      </c>
      <c r="D3882" s="2" t="s">
        <v>94</v>
      </c>
      <c r="E3882" s="2" t="s">
        <v>96</v>
      </c>
      <c r="F3882" s="2" t="s">
        <v>19204</v>
      </c>
      <c r="G3882" s="2" t="s">
        <v>2046</v>
      </c>
      <c r="H3882" s="2" t="s">
        <v>19205</v>
      </c>
      <c r="I3882" s="2" t="s">
        <v>19190</v>
      </c>
      <c r="J3882" s="2"/>
      <c r="K3882" s="2"/>
      <c r="L3882" s="2"/>
      <c r="M3882" s="2" t="s">
        <v>1566</v>
      </c>
      <c r="N3882" s="2" t="s">
        <v>2058</v>
      </c>
      <c r="O3882" s="2" t="s">
        <v>2145</v>
      </c>
      <c r="P3882" s="2" t="s">
        <v>2377</v>
      </c>
      <c r="Q3882" s="2" t="s">
        <v>18419</v>
      </c>
      <c r="R3882" s="2" t="s">
        <v>2067</v>
      </c>
      <c r="S3882" s="2"/>
      <c r="T3882" s="2" t="s">
        <v>93</v>
      </c>
      <c r="U3882" s="2"/>
      <c r="V3882" s="2" t="s">
        <v>1634</v>
      </c>
    </row>
    <row r="3883" spans="1:22" ht="14.25" customHeight="1">
      <c r="A3883" s="2" t="s">
        <v>19206</v>
      </c>
      <c r="B3883" s="2" t="s">
        <v>11190</v>
      </c>
      <c r="C3883" s="2" t="s">
        <v>19207</v>
      </c>
      <c r="D3883" s="2" t="s">
        <v>256</v>
      </c>
      <c r="E3883" s="2" t="s">
        <v>96</v>
      </c>
      <c r="F3883" s="2" t="s">
        <v>19208</v>
      </c>
      <c r="G3883" s="2" t="s">
        <v>2046</v>
      </c>
      <c r="H3883" s="2" t="s">
        <v>19209</v>
      </c>
      <c r="I3883" s="2" t="s">
        <v>19194</v>
      </c>
      <c r="J3883" s="2"/>
      <c r="K3883" s="2"/>
      <c r="L3883" s="2" t="s">
        <v>7567</v>
      </c>
      <c r="M3883" s="2" t="s">
        <v>1566</v>
      </c>
      <c r="N3883" s="2" t="s">
        <v>2058</v>
      </c>
      <c r="O3883" s="2" t="s">
        <v>2145</v>
      </c>
      <c r="P3883" s="2" t="s">
        <v>2050</v>
      </c>
      <c r="Q3883" s="2" t="s">
        <v>18419</v>
      </c>
      <c r="R3883" s="2" t="s">
        <v>2067</v>
      </c>
      <c r="S3883" s="2"/>
      <c r="T3883" s="2" t="s">
        <v>255</v>
      </c>
      <c r="U3883" s="2"/>
      <c r="V3883" s="2" t="s">
        <v>1634</v>
      </c>
    </row>
    <row r="3884" spans="1:22" ht="14.25" customHeight="1">
      <c r="A3884" s="2" t="s">
        <v>19210</v>
      </c>
      <c r="B3884" s="2" t="s">
        <v>4156</v>
      </c>
      <c r="C3884" s="2" t="s">
        <v>19211</v>
      </c>
      <c r="D3884" s="2" t="s">
        <v>148</v>
      </c>
      <c r="E3884" s="2" t="s">
        <v>96</v>
      </c>
      <c r="F3884" s="2" t="s">
        <v>19212</v>
      </c>
      <c r="G3884" s="2" t="s">
        <v>2046</v>
      </c>
      <c r="H3884" s="2" t="s">
        <v>19213</v>
      </c>
      <c r="I3884" s="2" t="s">
        <v>19194</v>
      </c>
      <c r="J3884" s="2"/>
      <c r="K3884" s="2"/>
      <c r="L3884" s="2" t="s">
        <v>7567</v>
      </c>
      <c r="M3884" s="2" t="s">
        <v>1566</v>
      </c>
      <c r="N3884" s="2" t="s">
        <v>2048</v>
      </c>
      <c r="O3884" s="2" t="s">
        <v>2179</v>
      </c>
      <c r="P3884" s="2" t="s">
        <v>2050</v>
      </c>
      <c r="Q3884" s="2" t="s">
        <v>18419</v>
      </c>
      <c r="R3884" s="2" t="s">
        <v>2067</v>
      </c>
      <c r="S3884" s="2" t="s">
        <v>6528</v>
      </c>
      <c r="T3884" s="2" t="s">
        <v>147</v>
      </c>
      <c r="U3884" s="2"/>
      <c r="V3884" s="2" t="s">
        <v>1634</v>
      </c>
    </row>
    <row r="3885" spans="1:22" ht="14.25" customHeight="1">
      <c r="A3885" s="2" t="s">
        <v>19214</v>
      </c>
      <c r="B3885" s="2" t="s">
        <v>4156</v>
      </c>
      <c r="C3885" s="2" t="s">
        <v>19215</v>
      </c>
      <c r="D3885" s="2" t="s">
        <v>274</v>
      </c>
      <c r="E3885" s="2" t="s">
        <v>96</v>
      </c>
      <c r="F3885" s="2" t="s">
        <v>2093</v>
      </c>
      <c r="G3885" s="2" t="s">
        <v>2046</v>
      </c>
      <c r="H3885" s="2" t="s">
        <v>19216</v>
      </c>
      <c r="I3885" s="2"/>
      <c r="J3885" s="2"/>
      <c r="K3885" s="2"/>
      <c r="L3885" s="2"/>
      <c r="M3885" s="2" t="s">
        <v>1566</v>
      </c>
      <c r="N3885" s="2" t="s">
        <v>2058</v>
      </c>
      <c r="O3885" s="2" t="s">
        <v>2093</v>
      </c>
      <c r="P3885" s="2" t="s">
        <v>2066</v>
      </c>
      <c r="Q3885" s="2" t="s">
        <v>18419</v>
      </c>
      <c r="R3885" s="2" t="s">
        <v>2067</v>
      </c>
      <c r="S3885" s="2"/>
      <c r="T3885" s="2" t="s">
        <v>273</v>
      </c>
      <c r="U3885" s="2"/>
      <c r="V3885" s="2" t="s">
        <v>1634</v>
      </c>
    </row>
    <row r="3886" spans="1:22" ht="14.25" customHeight="1">
      <c r="A3886" s="2" t="s">
        <v>19217</v>
      </c>
      <c r="B3886" s="2" t="s">
        <v>19218</v>
      </c>
      <c r="C3886" s="2" t="s">
        <v>19219</v>
      </c>
      <c r="D3886" s="2" t="s">
        <v>140</v>
      </c>
      <c r="E3886" s="2" t="s">
        <v>96</v>
      </c>
      <c r="F3886" s="2" t="s">
        <v>19220</v>
      </c>
      <c r="G3886" s="2" t="s">
        <v>2046</v>
      </c>
      <c r="H3886" s="2" t="s">
        <v>19221</v>
      </c>
      <c r="I3886" s="2"/>
      <c r="J3886" s="2"/>
      <c r="K3886" s="2"/>
      <c r="L3886" s="2"/>
      <c r="M3886" s="2" t="s">
        <v>1566</v>
      </c>
      <c r="N3886" s="2" t="s">
        <v>2058</v>
      </c>
      <c r="O3886" s="2" t="s">
        <v>2120</v>
      </c>
      <c r="P3886" s="2" t="s">
        <v>2146</v>
      </c>
      <c r="Q3886" s="2" t="s">
        <v>18419</v>
      </c>
      <c r="R3886" s="2" t="s">
        <v>2052</v>
      </c>
      <c r="S3886" s="2"/>
      <c r="T3886" s="2" t="s">
        <v>139</v>
      </c>
      <c r="U3886" s="2"/>
      <c r="V3886" s="2" t="s">
        <v>1634</v>
      </c>
    </row>
    <row r="3887" spans="1:22" ht="14.25" customHeight="1">
      <c r="A3887" s="2" t="s">
        <v>19222</v>
      </c>
      <c r="B3887" s="2" t="s">
        <v>19223</v>
      </c>
      <c r="C3887" s="2" t="s">
        <v>4034</v>
      </c>
      <c r="D3887" s="2" t="s">
        <v>338</v>
      </c>
      <c r="E3887" s="2" t="s">
        <v>96</v>
      </c>
      <c r="F3887" s="2" t="s">
        <v>19224</v>
      </c>
      <c r="G3887" s="2" t="s">
        <v>2046</v>
      </c>
      <c r="H3887" s="2" t="s">
        <v>19225</v>
      </c>
      <c r="I3887" s="2"/>
      <c r="J3887" s="2"/>
      <c r="K3887" s="2"/>
      <c r="L3887" s="2"/>
      <c r="M3887" s="2" t="s">
        <v>1566</v>
      </c>
      <c r="N3887" s="2" t="s">
        <v>2058</v>
      </c>
      <c r="O3887" s="2" t="s">
        <v>2153</v>
      </c>
      <c r="P3887" s="2" t="s">
        <v>19226</v>
      </c>
      <c r="Q3887" s="2" t="s">
        <v>18419</v>
      </c>
      <c r="R3887" s="2" t="s">
        <v>2052</v>
      </c>
      <c r="S3887" s="2"/>
      <c r="T3887" s="2" t="s">
        <v>337</v>
      </c>
      <c r="U3887" s="2"/>
      <c r="V3887" s="2" t="s">
        <v>1634</v>
      </c>
    </row>
    <row r="3888" spans="1:22" ht="14.25" customHeight="1">
      <c r="A3888" s="2" t="s">
        <v>19227</v>
      </c>
      <c r="B3888" s="2" t="s">
        <v>4177</v>
      </c>
      <c r="C3888" s="2" t="s">
        <v>19228</v>
      </c>
      <c r="D3888" s="2" t="s">
        <v>170</v>
      </c>
      <c r="E3888" s="2" t="s">
        <v>96</v>
      </c>
      <c r="F3888" s="2" t="s">
        <v>19229</v>
      </c>
      <c r="G3888" s="2" t="s">
        <v>2046</v>
      </c>
      <c r="H3888" s="2" t="s">
        <v>19230</v>
      </c>
      <c r="I3888" s="2"/>
      <c r="J3888" s="2"/>
      <c r="K3888" s="2"/>
      <c r="L3888" s="2"/>
      <c r="M3888" s="2" t="s">
        <v>1566</v>
      </c>
      <c r="N3888" s="2" t="s">
        <v>2058</v>
      </c>
      <c r="O3888" s="2" t="s">
        <v>2059</v>
      </c>
      <c r="P3888" s="2" t="s">
        <v>3333</v>
      </c>
      <c r="Q3888" s="2" t="s">
        <v>18419</v>
      </c>
      <c r="R3888" s="2" t="s">
        <v>2067</v>
      </c>
      <c r="S3888" s="2"/>
      <c r="T3888" s="2" t="s">
        <v>169</v>
      </c>
      <c r="U3888" s="2"/>
      <c r="V3888" s="2" t="s">
        <v>1634</v>
      </c>
    </row>
    <row r="3889" spans="1:22" ht="14.25" customHeight="1">
      <c r="A3889" s="2" t="s">
        <v>19231</v>
      </c>
      <c r="B3889" s="2" t="s">
        <v>19232</v>
      </c>
      <c r="C3889" s="2" t="s">
        <v>19233</v>
      </c>
      <c r="D3889" s="2" t="s">
        <v>224</v>
      </c>
      <c r="E3889" s="2" t="s">
        <v>96</v>
      </c>
      <c r="F3889" s="2" t="s">
        <v>19234</v>
      </c>
      <c r="G3889" s="2" t="s">
        <v>2046</v>
      </c>
      <c r="H3889" s="2" t="s">
        <v>19235</v>
      </c>
      <c r="I3889" s="2" t="s">
        <v>19236</v>
      </c>
      <c r="J3889" s="2"/>
      <c r="K3889" s="2"/>
      <c r="L3889" s="2"/>
      <c r="M3889" s="2" t="s">
        <v>1566</v>
      </c>
      <c r="N3889" s="2" t="s">
        <v>2058</v>
      </c>
      <c r="O3889" s="2" t="s">
        <v>2145</v>
      </c>
      <c r="P3889" s="2" t="s">
        <v>3632</v>
      </c>
      <c r="Q3889" s="2" t="s">
        <v>18419</v>
      </c>
      <c r="R3889" s="2" t="s">
        <v>2067</v>
      </c>
      <c r="S3889" s="2"/>
      <c r="T3889" s="2" t="s">
        <v>223</v>
      </c>
      <c r="U3889" s="2"/>
      <c r="V3889" s="2" t="s">
        <v>1634</v>
      </c>
    </row>
    <row r="3890" spans="1:22" ht="14.25" customHeight="1">
      <c r="A3890" s="2" t="s">
        <v>19237</v>
      </c>
      <c r="B3890" s="2" t="s">
        <v>4214</v>
      </c>
      <c r="C3890" s="2" t="s">
        <v>19238</v>
      </c>
      <c r="D3890" s="2" t="s">
        <v>110</v>
      </c>
      <c r="E3890" s="2" t="s">
        <v>96</v>
      </c>
      <c r="F3890" s="2" t="s">
        <v>19239</v>
      </c>
      <c r="G3890" s="2" t="s">
        <v>2046</v>
      </c>
      <c r="H3890" s="2" t="s">
        <v>19240</v>
      </c>
      <c r="I3890" s="2"/>
      <c r="J3890" s="2"/>
      <c r="K3890" s="2"/>
      <c r="L3890" s="2"/>
      <c r="M3890" s="2" t="s">
        <v>1566</v>
      </c>
      <c r="N3890" s="2" t="s">
        <v>2058</v>
      </c>
      <c r="O3890" s="2" t="s">
        <v>2145</v>
      </c>
      <c r="P3890" s="2" t="s">
        <v>3465</v>
      </c>
      <c r="Q3890" s="2" t="s">
        <v>18419</v>
      </c>
      <c r="R3890" s="2" t="s">
        <v>2067</v>
      </c>
      <c r="S3890" s="2"/>
      <c r="T3890" s="2" t="s">
        <v>109</v>
      </c>
      <c r="U3890" s="2"/>
      <c r="V3890" s="2" t="s">
        <v>1634</v>
      </c>
    </row>
    <row r="3891" spans="1:22" ht="14.25" customHeight="1">
      <c r="A3891" s="2" t="s">
        <v>19241</v>
      </c>
      <c r="B3891" s="2" t="s">
        <v>19242</v>
      </c>
      <c r="C3891" s="2" t="s">
        <v>19243</v>
      </c>
      <c r="D3891" s="2" t="s">
        <v>198</v>
      </c>
      <c r="E3891" s="2" t="s">
        <v>96</v>
      </c>
      <c r="F3891" s="2" t="s">
        <v>2093</v>
      </c>
      <c r="G3891" s="2" t="s">
        <v>2046</v>
      </c>
      <c r="H3891" s="2" t="s">
        <v>19244</v>
      </c>
      <c r="I3891" s="2"/>
      <c r="J3891" s="2"/>
      <c r="K3891" s="2"/>
      <c r="L3891" s="2"/>
      <c r="M3891" s="2" t="s">
        <v>1566</v>
      </c>
      <c r="N3891" s="2" t="s">
        <v>2058</v>
      </c>
      <c r="O3891" s="2" t="s">
        <v>2093</v>
      </c>
      <c r="P3891" s="2" t="s">
        <v>2166</v>
      </c>
      <c r="Q3891" s="2" t="s">
        <v>18419</v>
      </c>
      <c r="R3891" s="2" t="s">
        <v>2067</v>
      </c>
      <c r="S3891" s="2"/>
      <c r="T3891" s="2" t="s">
        <v>197</v>
      </c>
      <c r="U3891" s="2"/>
      <c r="V3891" s="2" t="s">
        <v>1634</v>
      </c>
    </row>
    <row r="3892" spans="1:22" ht="14.25" customHeight="1">
      <c r="A3892" s="2" t="s">
        <v>19245</v>
      </c>
      <c r="B3892" s="2" t="s">
        <v>19246</v>
      </c>
      <c r="C3892" s="2" t="s">
        <v>19247</v>
      </c>
      <c r="D3892" s="2" t="s">
        <v>104</v>
      </c>
      <c r="E3892" s="2" t="s">
        <v>96</v>
      </c>
      <c r="F3892" s="2" t="s">
        <v>5946</v>
      </c>
      <c r="G3892" s="2" t="s">
        <v>2046</v>
      </c>
      <c r="H3892" s="2" t="s">
        <v>19248</v>
      </c>
      <c r="I3892" s="2"/>
      <c r="J3892" s="2"/>
      <c r="K3892" s="2"/>
      <c r="L3892" s="2"/>
      <c r="M3892" s="2" t="s">
        <v>1566</v>
      </c>
      <c r="N3892" s="2" t="s">
        <v>2058</v>
      </c>
      <c r="O3892" s="2" t="s">
        <v>2153</v>
      </c>
      <c r="P3892" s="2" t="s">
        <v>2166</v>
      </c>
      <c r="Q3892" s="2" t="s">
        <v>18419</v>
      </c>
      <c r="R3892" s="2" t="s">
        <v>2052</v>
      </c>
      <c r="S3892" s="2"/>
      <c r="T3892" s="2" t="s">
        <v>103</v>
      </c>
      <c r="U3892" s="2"/>
      <c r="V3892" s="2" t="s">
        <v>1634</v>
      </c>
    </row>
    <row r="3893" spans="1:22" ht="14.25" customHeight="1">
      <c r="A3893" s="2" t="s">
        <v>19249</v>
      </c>
      <c r="B3893" s="2" t="s">
        <v>7363</v>
      </c>
      <c r="C3893" s="2" t="s">
        <v>19250</v>
      </c>
      <c r="D3893" s="2" t="s">
        <v>174</v>
      </c>
      <c r="E3893" s="2" t="s">
        <v>96</v>
      </c>
      <c r="F3893" s="2" t="s">
        <v>19251</v>
      </c>
      <c r="G3893" s="2" t="s">
        <v>2046</v>
      </c>
      <c r="H3893" s="2" t="s">
        <v>19252</v>
      </c>
      <c r="I3893" s="2" t="s">
        <v>19253</v>
      </c>
      <c r="J3893" s="2" t="s">
        <v>19253</v>
      </c>
      <c r="K3893" s="2"/>
      <c r="L3893" s="2"/>
      <c r="M3893" s="2" t="s">
        <v>1566</v>
      </c>
      <c r="N3893" s="2" t="s">
        <v>2058</v>
      </c>
      <c r="O3893" s="2" t="s">
        <v>2145</v>
      </c>
      <c r="P3893" s="2" t="s">
        <v>19254</v>
      </c>
      <c r="Q3893" s="2" t="s">
        <v>18419</v>
      </c>
      <c r="R3893" s="2" t="s">
        <v>2067</v>
      </c>
      <c r="S3893" s="2"/>
      <c r="T3893" s="2" t="s">
        <v>173</v>
      </c>
      <c r="U3893" s="2"/>
      <c r="V3893" s="2" t="s">
        <v>1634</v>
      </c>
    </row>
    <row r="3894" spans="1:22" ht="14.25" customHeight="1">
      <c r="A3894" s="2" t="s">
        <v>19255</v>
      </c>
      <c r="B3894" s="2" t="s">
        <v>4231</v>
      </c>
      <c r="C3894" s="2" t="s">
        <v>19256</v>
      </c>
      <c r="D3894" s="2" t="s">
        <v>174</v>
      </c>
      <c r="E3894" s="2" t="s">
        <v>96</v>
      </c>
      <c r="F3894" s="2" t="s">
        <v>19257</v>
      </c>
      <c r="G3894" s="2" t="s">
        <v>2046</v>
      </c>
      <c r="H3894" s="2" t="s">
        <v>19258</v>
      </c>
      <c r="I3894" s="2" t="s">
        <v>19259</v>
      </c>
      <c r="J3894" s="2" t="s">
        <v>19259</v>
      </c>
      <c r="K3894" s="2"/>
      <c r="L3894" s="2"/>
      <c r="M3894" s="2" t="s">
        <v>1566</v>
      </c>
      <c r="N3894" s="2" t="s">
        <v>2058</v>
      </c>
      <c r="O3894" s="2" t="s">
        <v>2093</v>
      </c>
      <c r="P3894" s="2" t="s">
        <v>19254</v>
      </c>
      <c r="Q3894" s="2" t="s">
        <v>18419</v>
      </c>
      <c r="R3894" s="2" t="s">
        <v>2067</v>
      </c>
      <c r="S3894" s="2"/>
      <c r="T3894" s="2" t="s">
        <v>173</v>
      </c>
      <c r="U3894" s="2"/>
      <c r="V3894" s="2" t="s">
        <v>1634</v>
      </c>
    </row>
    <row r="3895" spans="1:22" ht="14.25" customHeight="1">
      <c r="A3895" s="2" t="s">
        <v>19260</v>
      </c>
      <c r="B3895" s="2" t="s">
        <v>19261</v>
      </c>
      <c r="C3895" s="2" t="s">
        <v>19262</v>
      </c>
      <c r="D3895" s="2" t="s">
        <v>102</v>
      </c>
      <c r="E3895" s="2" t="s">
        <v>96</v>
      </c>
      <c r="F3895" s="2" t="s">
        <v>19263</v>
      </c>
      <c r="G3895" s="2" t="s">
        <v>2046</v>
      </c>
      <c r="H3895" s="2" t="s">
        <v>19264</v>
      </c>
      <c r="I3895" s="2" t="s">
        <v>19265</v>
      </c>
      <c r="J3895" s="2"/>
      <c r="K3895" s="2"/>
      <c r="L3895" s="2"/>
      <c r="M3895" s="2" t="s">
        <v>59</v>
      </c>
      <c r="N3895" s="2" t="s">
        <v>2058</v>
      </c>
      <c r="O3895" s="2" t="s">
        <v>2101</v>
      </c>
      <c r="P3895" s="2" t="s">
        <v>2050</v>
      </c>
      <c r="Q3895" s="2" t="s">
        <v>18419</v>
      </c>
      <c r="R3895" s="2" t="s">
        <v>2067</v>
      </c>
      <c r="S3895" s="2"/>
      <c r="T3895" s="2" t="s">
        <v>101</v>
      </c>
      <c r="U3895" s="2"/>
      <c r="V3895" s="2" t="s">
        <v>1634</v>
      </c>
    </row>
    <row r="3896" spans="1:22" ht="14.25" customHeight="1">
      <c r="A3896" s="2" t="s">
        <v>19266</v>
      </c>
      <c r="B3896" s="2" t="s">
        <v>19267</v>
      </c>
      <c r="C3896" s="2" t="s">
        <v>19268</v>
      </c>
      <c r="D3896" s="2" t="s">
        <v>224</v>
      </c>
      <c r="E3896" s="2" t="s">
        <v>96</v>
      </c>
      <c r="F3896" s="2" t="s">
        <v>19269</v>
      </c>
      <c r="G3896" s="2" t="s">
        <v>2046</v>
      </c>
      <c r="H3896" s="2" t="s">
        <v>19270</v>
      </c>
      <c r="I3896" s="2" t="s">
        <v>19271</v>
      </c>
      <c r="J3896" s="2"/>
      <c r="K3896" s="2"/>
      <c r="L3896" s="2"/>
      <c r="M3896" s="2" t="s">
        <v>1566</v>
      </c>
      <c r="N3896" s="2" t="s">
        <v>2048</v>
      </c>
      <c r="O3896" s="2" t="s">
        <v>2179</v>
      </c>
      <c r="P3896" s="2" t="s">
        <v>2599</v>
      </c>
      <c r="Q3896" s="2" t="s">
        <v>18419</v>
      </c>
      <c r="R3896" s="2" t="s">
        <v>2067</v>
      </c>
      <c r="S3896" s="2"/>
      <c r="T3896" s="2" t="s">
        <v>223</v>
      </c>
      <c r="U3896" s="2"/>
      <c r="V3896" s="2" t="s">
        <v>1634</v>
      </c>
    </row>
    <row r="3897" spans="1:22" ht="14.25" customHeight="1">
      <c r="A3897" s="2" t="s">
        <v>19272</v>
      </c>
      <c r="B3897" s="2" t="s">
        <v>6016</v>
      </c>
      <c r="C3897" s="2" t="s">
        <v>19273</v>
      </c>
      <c r="D3897" s="2" t="s">
        <v>218</v>
      </c>
      <c r="E3897" s="2" t="s">
        <v>96</v>
      </c>
      <c r="F3897" s="2" t="s">
        <v>19274</v>
      </c>
      <c r="G3897" s="2" t="s">
        <v>2046</v>
      </c>
      <c r="H3897" s="2" t="s">
        <v>19275</v>
      </c>
      <c r="I3897" s="2"/>
      <c r="J3897" s="2"/>
      <c r="K3897" s="2"/>
      <c r="L3897" s="2"/>
      <c r="M3897" s="2" t="s">
        <v>1566</v>
      </c>
      <c r="N3897" s="2" t="s">
        <v>2048</v>
      </c>
      <c r="O3897" s="2" t="s">
        <v>2179</v>
      </c>
      <c r="P3897" s="2" t="s">
        <v>2050</v>
      </c>
      <c r="Q3897" s="2" t="s">
        <v>18419</v>
      </c>
      <c r="R3897" s="2" t="s">
        <v>2067</v>
      </c>
      <c r="S3897" s="2"/>
      <c r="T3897" s="2" t="s">
        <v>217</v>
      </c>
      <c r="U3897" s="2"/>
      <c r="V3897" s="2" t="s">
        <v>1634</v>
      </c>
    </row>
    <row r="3898" spans="1:22" ht="14.25" customHeight="1">
      <c r="A3898" s="2" t="s">
        <v>19276</v>
      </c>
      <c r="B3898" s="2" t="s">
        <v>4256</v>
      </c>
      <c r="C3898" s="2" t="s">
        <v>18163</v>
      </c>
      <c r="D3898" s="2" t="s">
        <v>94</v>
      </c>
      <c r="E3898" s="2" t="s">
        <v>96</v>
      </c>
      <c r="F3898" s="2" t="s">
        <v>2756</v>
      </c>
      <c r="G3898" s="2" t="s">
        <v>2046</v>
      </c>
      <c r="H3898" s="2" t="s">
        <v>19277</v>
      </c>
      <c r="I3898" s="2" t="s">
        <v>19278</v>
      </c>
      <c r="J3898" s="2" t="s">
        <v>19253</v>
      </c>
      <c r="K3898" s="2"/>
      <c r="L3898" s="2" t="s">
        <v>2630</v>
      </c>
      <c r="M3898" s="2" t="s">
        <v>59</v>
      </c>
      <c r="N3898" s="2" t="s">
        <v>2058</v>
      </c>
      <c r="O3898" s="2" t="s">
        <v>2322</v>
      </c>
      <c r="P3898" s="2" t="s">
        <v>2422</v>
      </c>
      <c r="Q3898" s="2" t="s">
        <v>18419</v>
      </c>
      <c r="R3898" s="2" t="s">
        <v>2067</v>
      </c>
      <c r="S3898" s="2"/>
      <c r="T3898" s="2" t="s">
        <v>93</v>
      </c>
      <c r="U3898" s="2"/>
      <c r="V3898" s="2" t="s">
        <v>1634</v>
      </c>
    </row>
    <row r="3899" spans="1:22" ht="14.25" customHeight="1">
      <c r="A3899" s="2" t="s">
        <v>19279</v>
      </c>
      <c r="B3899" s="2" t="s">
        <v>4261</v>
      </c>
      <c r="C3899" s="2" t="s">
        <v>9432</v>
      </c>
      <c r="D3899" s="2" t="s">
        <v>282</v>
      </c>
      <c r="E3899" s="2" t="s">
        <v>96</v>
      </c>
      <c r="F3899" s="2" t="s">
        <v>19280</v>
      </c>
      <c r="G3899" s="2" t="s">
        <v>2046</v>
      </c>
      <c r="H3899" s="2" t="s">
        <v>19281</v>
      </c>
      <c r="I3899" s="2" t="s">
        <v>19259</v>
      </c>
      <c r="J3899" s="2" t="s">
        <v>19259</v>
      </c>
      <c r="K3899" s="2"/>
      <c r="L3899" s="2"/>
      <c r="M3899" s="2" t="s">
        <v>1566</v>
      </c>
      <c r="N3899" s="2" t="s">
        <v>2058</v>
      </c>
      <c r="O3899" s="2" t="s">
        <v>2145</v>
      </c>
      <c r="P3899" s="2" t="s">
        <v>2050</v>
      </c>
      <c r="Q3899" s="2" t="s">
        <v>18419</v>
      </c>
      <c r="R3899" s="2" t="s">
        <v>2067</v>
      </c>
      <c r="S3899" s="2"/>
      <c r="T3899" s="2" t="s">
        <v>281</v>
      </c>
      <c r="U3899" s="2"/>
      <c r="V3899" s="2" t="s">
        <v>1634</v>
      </c>
    </row>
    <row r="3900" spans="1:22" ht="14.25" customHeight="1">
      <c r="A3900" s="2" t="s">
        <v>19282</v>
      </c>
      <c r="B3900" s="2" t="s">
        <v>4283</v>
      </c>
      <c r="C3900" s="2" t="s">
        <v>19283</v>
      </c>
      <c r="D3900" s="2" t="s">
        <v>158</v>
      </c>
      <c r="E3900" s="2" t="s">
        <v>96</v>
      </c>
      <c r="F3900" s="2" t="s">
        <v>19284</v>
      </c>
      <c r="G3900" s="2" t="s">
        <v>2046</v>
      </c>
      <c r="H3900" s="2" t="s">
        <v>19285</v>
      </c>
      <c r="I3900" s="2" t="s">
        <v>19265</v>
      </c>
      <c r="J3900" s="2"/>
      <c r="K3900" s="2"/>
      <c r="L3900" s="2"/>
      <c r="M3900" s="2" t="s">
        <v>60</v>
      </c>
      <c r="N3900" s="2" t="s">
        <v>2058</v>
      </c>
      <c r="O3900" s="2" t="s">
        <v>2186</v>
      </c>
      <c r="P3900" s="2" t="s">
        <v>2050</v>
      </c>
      <c r="Q3900" s="2" t="s">
        <v>18419</v>
      </c>
      <c r="R3900" s="2"/>
      <c r="S3900" s="2"/>
      <c r="T3900" s="2" t="s">
        <v>157</v>
      </c>
      <c r="U3900" s="2"/>
      <c r="V3900" s="2" t="s">
        <v>1634</v>
      </c>
    </row>
    <row r="3901" spans="1:22" ht="14.25" customHeight="1">
      <c r="A3901" s="2" t="s">
        <v>19286</v>
      </c>
      <c r="B3901" s="2" t="s">
        <v>4288</v>
      </c>
      <c r="C3901" s="2" t="s">
        <v>19287</v>
      </c>
      <c r="D3901" s="2" t="s">
        <v>110</v>
      </c>
      <c r="E3901" s="2" t="s">
        <v>96</v>
      </c>
      <c r="F3901" s="2" t="s">
        <v>19288</v>
      </c>
      <c r="G3901" s="2" t="s">
        <v>2046</v>
      </c>
      <c r="H3901" s="2" t="s">
        <v>19289</v>
      </c>
      <c r="I3901" s="2" t="s">
        <v>19271</v>
      </c>
      <c r="J3901" s="2"/>
      <c r="K3901" s="2"/>
      <c r="L3901" s="2"/>
      <c r="M3901" s="2" t="s">
        <v>1566</v>
      </c>
      <c r="N3901" s="2" t="s">
        <v>2058</v>
      </c>
      <c r="O3901" s="2" t="s">
        <v>2153</v>
      </c>
      <c r="P3901" s="2" t="s">
        <v>3847</v>
      </c>
      <c r="Q3901" s="2" t="s">
        <v>18419</v>
      </c>
      <c r="R3901" s="2" t="s">
        <v>2067</v>
      </c>
      <c r="S3901" s="2"/>
      <c r="T3901" s="2" t="s">
        <v>109</v>
      </c>
      <c r="U3901" s="2"/>
      <c r="V3901" s="2" t="s">
        <v>1634</v>
      </c>
    </row>
    <row r="3902" spans="1:22" ht="14.25" customHeight="1">
      <c r="A3902" s="2" t="s">
        <v>19290</v>
      </c>
      <c r="B3902" s="2" t="s">
        <v>4214</v>
      </c>
      <c r="C3902" s="2" t="s">
        <v>18416</v>
      </c>
      <c r="D3902" s="2" t="s">
        <v>224</v>
      </c>
      <c r="E3902" s="2" t="s">
        <v>96</v>
      </c>
      <c r="F3902" s="2" t="s">
        <v>19291</v>
      </c>
      <c r="G3902" s="2" t="s">
        <v>2046</v>
      </c>
      <c r="H3902" s="2" t="s">
        <v>19292</v>
      </c>
      <c r="I3902" s="2" t="s">
        <v>19293</v>
      </c>
      <c r="J3902" s="2"/>
      <c r="K3902" s="2"/>
      <c r="L3902" s="2"/>
      <c r="M3902" s="2" t="s">
        <v>59</v>
      </c>
      <c r="N3902" s="2" t="s">
        <v>2058</v>
      </c>
      <c r="O3902" s="2" t="s">
        <v>2101</v>
      </c>
      <c r="P3902" s="2" t="s">
        <v>2050</v>
      </c>
      <c r="Q3902" s="2" t="s">
        <v>18419</v>
      </c>
      <c r="R3902" s="2" t="s">
        <v>2067</v>
      </c>
      <c r="S3902" s="2"/>
      <c r="T3902" s="2" t="s">
        <v>223</v>
      </c>
      <c r="U3902" s="2"/>
      <c r="V3902" s="2" t="s">
        <v>1634</v>
      </c>
    </row>
    <row r="3903" spans="1:22" ht="14.25" customHeight="1">
      <c r="A3903" s="2" t="s">
        <v>19294</v>
      </c>
      <c r="B3903" s="2" t="s">
        <v>10971</v>
      </c>
      <c r="C3903" s="2" t="s">
        <v>5810</v>
      </c>
      <c r="D3903" s="2" t="s">
        <v>198</v>
      </c>
      <c r="E3903" s="2" t="s">
        <v>96</v>
      </c>
      <c r="F3903" s="2" t="s">
        <v>2101</v>
      </c>
      <c r="G3903" s="2" t="s">
        <v>2046</v>
      </c>
      <c r="H3903" s="2" t="s">
        <v>19295</v>
      </c>
      <c r="I3903" s="2" t="s">
        <v>19278</v>
      </c>
      <c r="J3903" s="2"/>
      <c r="K3903" s="2"/>
      <c r="L3903" s="2" t="s">
        <v>2630</v>
      </c>
      <c r="M3903" s="2" t="s">
        <v>59</v>
      </c>
      <c r="N3903" s="2" t="s">
        <v>2058</v>
      </c>
      <c r="O3903" s="2" t="s">
        <v>2101</v>
      </c>
      <c r="P3903" s="2" t="s">
        <v>2050</v>
      </c>
      <c r="Q3903" s="2" t="s">
        <v>18419</v>
      </c>
      <c r="R3903" s="2"/>
      <c r="S3903" s="2"/>
      <c r="T3903" s="2" t="s">
        <v>197</v>
      </c>
      <c r="U3903" s="2"/>
      <c r="V3903" s="2" t="s">
        <v>1634</v>
      </c>
    </row>
    <row r="3904" spans="1:22" ht="14.25" customHeight="1">
      <c r="A3904" s="2" t="s">
        <v>19296</v>
      </c>
      <c r="B3904" s="2" t="s">
        <v>10962</v>
      </c>
      <c r="C3904" s="2" t="s">
        <v>12005</v>
      </c>
      <c r="D3904" s="2" t="s">
        <v>210</v>
      </c>
      <c r="E3904" s="2" t="s">
        <v>96</v>
      </c>
      <c r="F3904" s="2" t="s">
        <v>3085</v>
      </c>
      <c r="G3904" s="2" t="s">
        <v>2046</v>
      </c>
      <c r="H3904" s="2" t="s">
        <v>19297</v>
      </c>
      <c r="I3904" s="2" t="s">
        <v>19298</v>
      </c>
      <c r="J3904" s="2"/>
      <c r="K3904" s="2" t="s">
        <v>18242</v>
      </c>
      <c r="L3904" s="2" t="s">
        <v>18243</v>
      </c>
      <c r="M3904" s="2" t="s">
        <v>1566</v>
      </c>
      <c r="N3904" s="2" t="s">
        <v>2058</v>
      </c>
      <c r="O3904" s="2" t="s">
        <v>2193</v>
      </c>
      <c r="P3904" s="2" t="s">
        <v>3727</v>
      </c>
      <c r="Q3904" s="2" t="s">
        <v>18419</v>
      </c>
      <c r="R3904" s="2" t="s">
        <v>2067</v>
      </c>
      <c r="S3904" s="2"/>
      <c r="T3904" s="2" t="s">
        <v>209</v>
      </c>
      <c r="U3904" s="2"/>
      <c r="V3904" s="2" t="s">
        <v>1634</v>
      </c>
    </row>
    <row r="3905" spans="1:22" ht="14.25" customHeight="1">
      <c r="A3905" s="2" t="s">
        <v>19299</v>
      </c>
      <c r="B3905" s="2" t="s">
        <v>4304</v>
      </c>
      <c r="C3905" s="2" t="s">
        <v>19300</v>
      </c>
      <c r="D3905" s="2" t="s">
        <v>116</v>
      </c>
      <c r="E3905" s="2" t="s">
        <v>96</v>
      </c>
      <c r="F3905" s="2" t="s">
        <v>2473</v>
      </c>
      <c r="G3905" s="2" t="s">
        <v>2046</v>
      </c>
      <c r="H3905" s="2" t="s">
        <v>19301</v>
      </c>
      <c r="I3905" s="2" t="s">
        <v>19302</v>
      </c>
      <c r="J3905" s="2"/>
      <c r="K3905" s="2"/>
      <c r="L3905" s="2" t="s">
        <v>7567</v>
      </c>
      <c r="M3905" s="2" t="s">
        <v>59</v>
      </c>
      <c r="N3905" s="2" t="s">
        <v>2048</v>
      </c>
      <c r="O3905" s="2" t="s">
        <v>2301</v>
      </c>
      <c r="P3905" s="2" t="s">
        <v>2213</v>
      </c>
      <c r="Q3905" s="2" t="s">
        <v>18419</v>
      </c>
      <c r="R3905" s="2"/>
      <c r="S3905" s="2"/>
      <c r="T3905" s="2" t="s">
        <v>115</v>
      </c>
      <c r="U3905" s="2"/>
      <c r="V3905" s="2" t="s">
        <v>1634</v>
      </c>
    </row>
    <row r="3906" spans="1:22" ht="14.25" customHeight="1">
      <c r="A3906" s="2" t="s">
        <v>19303</v>
      </c>
      <c r="B3906" s="2" t="s">
        <v>7892</v>
      </c>
      <c r="C3906" s="2" t="s">
        <v>19304</v>
      </c>
      <c r="D3906" s="2" t="s">
        <v>174</v>
      </c>
      <c r="E3906" s="2" t="s">
        <v>96</v>
      </c>
      <c r="F3906" s="2" t="s">
        <v>19305</v>
      </c>
      <c r="G3906" s="2" t="s">
        <v>2046</v>
      </c>
      <c r="H3906" s="2" t="s">
        <v>19306</v>
      </c>
      <c r="I3906" s="2"/>
      <c r="J3906" s="2"/>
      <c r="K3906" s="2"/>
      <c r="L3906" s="2"/>
      <c r="M3906" s="2" t="s">
        <v>60</v>
      </c>
      <c r="N3906" s="2" t="s">
        <v>2058</v>
      </c>
      <c r="O3906" s="2" t="s">
        <v>2316</v>
      </c>
      <c r="P3906" s="2" t="s">
        <v>2050</v>
      </c>
      <c r="Q3906" s="2" t="s">
        <v>18419</v>
      </c>
      <c r="R3906" s="2" t="s">
        <v>2067</v>
      </c>
      <c r="S3906" s="2"/>
      <c r="T3906" s="2" t="s">
        <v>173</v>
      </c>
      <c r="U3906" s="2"/>
      <c r="V3906" s="2" t="s">
        <v>1634</v>
      </c>
    </row>
    <row r="3907" spans="1:22" ht="14.25" customHeight="1">
      <c r="A3907" s="2" t="s">
        <v>19307</v>
      </c>
      <c r="B3907" s="2" t="s">
        <v>19308</v>
      </c>
      <c r="C3907" s="2" t="s">
        <v>3462</v>
      </c>
      <c r="D3907" s="2" t="s">
        <v>148</v>
      </c>
      <c r="E3907" s="2" t="s">
        <v>96</v>
      </c>
      <c r="F3907" s="2" t="s">
        <v>4750</v>
      </c>
      <c r="G3907" s="2" t="s">
        <v>2046</v>
      </c>
      <c r="H3907" s="2" t="s">
        <v>19309</v>
      </c>
      <c r="I3907" s="2" t="s">
        <v>19310</v>
      </c>
      <c r="J3907" s="2"/>
      <c r="K3907" s="2"/>
      <c r="L3907" s="2"/>
      <c r="M3907" s="2" t="s">
        <v>1566</v>
      </c>
      <c r="N3907" s="2" t="s">
        <v>2058</v>
      </c>
      <c r="O3907" s="2" t="s">
        <v>2193</v>
      </c>
      <c r="P3907" s="2" t="s">
        <v>2050</v>
      </c>
      <c r="Q3907" s="2" t="s">
        <v>18419</v>
      </c>
      <c r="R3907" s="2" t="s">
        <v>2067</v>
      </c>
      <c r="S3907" s="2"/>
      <c r="T3907" s="2" t="s">
        <v>147</v>
      </c>
      <c r="U3907" s="2"/>
      <c r="V3907" s="2" t="s">
        <v>1634</v>
      </c>
    </row>
    <row r="3908" spans="1:22" ht="14.25" customHeight="1">
      <c r="A3908" s="2" t="s">
        <v>19311</v>
      </c>
      <c r="B3908" s="2" t="s">
        <v>19312</v>
      </c>
      <c r="C3908" s="2" t="s">
        <v>19313</v>
      </c>
      <c r="D3908" s="2" t="s">
        <v>148</v>
      </c>
      <c r="E3908" s="2" t="s">
        <v>96</v>
      </c>
      <c r="F3908" s="2" t="s">
        <v>3838</v>
      </c>
      <c r="G3908" s="2" t="s">
        <v>2046</v>
      </c>
      <c r="H3908" s="2" t="s">
        <v>19314</v>
      </c>
      <c r="I3908" s="2" t="s">
        <v>19315</v>
      </c>
      <c r="J3908" s="2"/>
      <c r="K3908" s="2"/>
      <c r="L3908" s="2"/>
      <c r="M3908" s="2" t="s">
        <v>59</v>
      </c>
      <c r="N3908" s="2" t="s">
        <v>2058</v>
      </c>
      <c r="O3908" s="2" t="s">
        <v>2172</v>
      </c>
      <c r="P3908" s="2" t="s">
        <v>4294</v>
      </c>
      <c r="Q3908" s="2" t="s">
        <v>18419</v>
      </c>
      <c r="R3908" s="2"/>
      <c r="S3908" s="2"/>
      <c r="T3908" s="2" t="s">
        <v>147</v>
      </c>
      <c r="U3908" s="2"/>
      <c r="V3908" s="2" t="s">
        <v>1634</v>
      </c>
    </row>
    <row r="3909" spans="1:22" ht="14.25" customHeight="1">
      <c r="A3909" s="2" t="s">
        <v>19316</v>
      </c>
      <c r="B3909" s="2" t="s">
        <v>4346</v>
      </c>
      <c r="C3909" s="2" t="s">
        <v>19317</v>
      </c>
      <c r="D3909" s="2" t="s">
        <v>174</v>
      </c>
      <c r="E3909" s="2" t="s">
        <v>96</v>
      </c>
      <c r="F3909" s="2" t="s">
        <v>3861</v>
      </c>
      <c r="G3909" s="2" t="s">
        <v>2046</v>
      </c>
      <c r="H3909" s="2" t="s">
        <v>19318</v>
      </c>
      <c r="I3909" s="2" t="s">
        <v>16976</v>
      </c>
      <c r="J3909" s="2"/>
      <c r="K3909" s="2" t="s">
        <v>18242</v>
      </c>
      <c r="L3909" s="2" t="s">
        <v>18243</v>
      </c>
      <c r="M3909" s="2" t="s">
        <v>1566</v>
      </c>
      <c r="N3909" s="2" t="s">
        <v>2058</v>
      </c>
      <c r="O3909" s="2" t="s">
        <v>2145</v>
      </c>
      <c r="P3909" s="2" t="s">
        <v>2050</v>
      </c>
      <c r="Q3909" s="2" t="s">
        <v>18419</v>
      </c>
      <c r="R3909" s="2" t="s">
        <v>2067</v>
      </c>
      <c r="S3909" s="2"/>
      <c r="T3909" s="2" t="s">
        <v>173</v>
      </c>
      <c r="U3909" s="2"/>
      <c r="V3909" s="2" t="s">
        <v>1634</v>
      </c>
    </row>
    <row r="3910" spans="1:22" ht="14.25" customHeight="1">
      <c r="A3910" s="2" t="s">
        <v>19319</v>
      </c>
      <c r="B3910" s="2" t="s">
        <v>4346</v>
      </c>
      <c r="C3910" s="2" t="s">
        <v>10220</v>
      </c>
      <c r="D3910" s="2" t="s">
        <v>148</v>
      </c>
      <c r="E3910" s="2" t="s">
        <v>96</v>
      </c>
      <c r="F3910" s="2" t="s">
        <v>3838</v>
      </c>
      <c r="G3910" s="2" t="s">
        <v>2046</v>
      </c>
      <c r="H3910" s="2" t="s">
        <v>19320</v>
      </c>
      <c r="I3910" s="2" t="s">
        <v>19321</v>
      </c>
      <c r="J3910" s="2"/>
      <c r="K3910" s="2"/>
      <c r="L3910" s="2" t="s">
        <v>7567</v>
      </c>
      <c r="M3910" s="2" t="s">
        <v>59</v>
      </c>
      <c r="N3910" s="2" t="s">
        <v>2058</v>
      </c>
      <c r="O3910" s="2" t="s">
        <v>2172</v>
      </c>
      <c r="P3910" s="2" t="s">
        <v>2050</v>
      </c>
      <c r="Q3910" s="2" t="s">
        <v>18419</v>
      </c>
      <c r="R3910" s="2"/>
      <c r="S3910" s="2"/>
      <c r="T3910" s="2" t="s">
        <v>147</v>
      </c>
      <c r="U3910" s="2"/>
      <c r="V3910" s="2" t="s">
        <v>1634</v>
      </c>
    </row>
    <row r="3911" spans="1:22" ht="14.25" customHeight="1">
      <c r="A3911" s="2" t="s">
        <v>19322</v>
      </c>
      <c r="B3911" s="2" t="s">
        <v>4346</v>
      </c>
      <c r="C3911" s="2" t="s">
        <v>19323</v>
      </c>
      <c r="D3911" s="2" t="s">
        <v>140</v>
      </c>
      <c r="E3911" s="2" t="s">
        <v>96</v>
      </c>
      <c r="F3911" s="2" t="s">
        <v>2170</v>
      </c>
      <c r="G3911" s="2" t="s">
        <v>2046</v>
      </c>
      <c r="H3911" s="2" t="s">
        <v>19324</v>
      </c>
      <c r="I3911" s="2"/>
      <c r="J3911" s="2"/>
      <c r="K3911" s="2"/>
      <c r="L3911" s="2"/>
      <c r="M3911" s="2" t="s">
        <v>59</v>
      </c>
      <c r="N3911" s="2" t="s">
        <v>2058</v>
      </c>
      <c r="O3911" s="2" t="s">
        <v>2172</v>
      </c>
      <c r="P3911" s="2" t="s">
        <v>2213</v>
      </c>
      <c r="Q3911" s="2" t="s">
        <v>18419</v>
      </c>
      <c r="R3911" s="2"/>
      <c r="S3911" s="2"/>
      <c r="T3911" s="2" t="s">
        <v>139</v>
      </c>
      <c r="U3911" s="2"/>
      <c r="V3911" s="2" t="s">
        <v>1634</v>
      </c>
    </row>
    <row r="3912" spans="1:22" ht="14.25" customHeight="1">
      <c r="A3912" s="2" t="s">
        <v>19325</v>
      </c>
      <c r="B3912" s="2" t="s">
        <v>4371</v>
      </c>
      <c r="C3912" s="2" t="s">
        <v>19326</v>
      </c>
      <c r="D3912" s="2" t="s">
        <v>148</v>
      </c>
      <c r="E3912" s="2" t="s">
        <v>96</v>
      </c>
      <c r="F3912" s="2" t="s">
        <v>11497</v>
      </c>
      <c r="G3912" s="2" t="s">
        <v>2046</v>
      </c>
      <c r="H3912" s="2" t="s">
        <v>19327</v>
      </c>
      <c r="I3912" s="2" t="s">
        <v>19310</v>
      </c>
      <c r="J3912" s="2"/>
      <c r="K3912" s="2"/>
      <c r="L3912" s="2"/>
      <c r="M3912" s="2" t="s">
        <v>1566</v>
      </c>
      <c r="N3912" s="2" t="s">
        <v>2058</v>
      </c>
      <c r="O3912" s="2" t="s">
        <v>2153</v>
      </c>
      <c r="P3912" s="2" t="s">
        <v>2050</v>
      </c>
      <c r="Q3912" s="2" t="s">
        <v>18419</v>
      </c>
      <c r="R3912" s="2" t="s">
        <v>2052</v>
      </c>
      <c r="S3912" s="2"/>
      <c r="T3912" s="2" t="s">
        <v>147</v>
      </c>
      <c r="U3912" s="2"/>
      <c r="V3912" s="2" t="s">
        <v>1634</v>
      </c>
    </row>
    <row r="3913" spans="1:22" ht="14.25" customHeight="1">
      <c r="A3913" s="2" t="s">
        <v>19328</v>
      </c>
      <c r="B3913" s="2" t="s">
        <v>19329</v>
      </c>
      <c r="C3913" s="2" t="s">
        <v>19330</v>
      </c>
      <c r="D3913" s="2" t="s">
        <v>102</v>
      </c>
      <c r="E3913" s="2" t="s">
        <v>96</v>
      </c>
      <c r="F3913" s="2" t="s">
        <v>19331</v>
      </c>
      <c r="G3913" s="2" t="s">
        <v>2046</v>
      </c>
      <c r="H3913" s="2" t="s">
        <v>19332</v>
      </c>
      <c r="I3913" s="2" t="s">
        <v>19333</v>
      </c>
      <c r="J3913" s="2"/>
      <c r="K3913" s="2"/>
      <c r="L3913" s="2"/>
      <c r="M3913" s="2" t="s">
        <v>1566</v>
      </c>
      <c r="N3913" s="2" t="s">
        <v>2048</v>
      </c>
      <c r="O3913" s="2" t="s">
        <v>2179</v>
      </c>
      <c r="P3913" s="2" t="s">
        <v>2050</v>
      </c>
      <c r="Q3913" s="2" t="s">
        <v>18419</v>
      </c>
      <c r="R3913" s="2" t="s">
        <v>2067</v>
      </c>
      <c r="S3913" s="2"/>
      <c r="T3913" s="2" t="s">
        <v>101</v>
      </c>
      <c r="U3913" s="2"/>
      <c r="V3913" s="2" t="s">
        <v>1634</v>
      </c>
    </row>
    <row r="3914" spans="1:22" ht="14.25" customHeight="1">
      <c r="A3914" s="2" t="s">
        <v>19334</v>
      </c>
      <c r="B3914" s="2" t="s">
        <v>19335</v>
      </c>
      <c r="C3914" s="2" t="s">
        <v>19336</v>
      </c>
      <c r="D3914" s="2" t="s">
        <v>104</v>
      </c>
      <c r="E3914" s="2" t="s">
        <v>96</v>
      </c>
      <c r="F3914" s="2" t="s">
        <v>19337</v>
      </c>
      <c r="G3914" s="2" t="s">
        <v>2046</v>
      </c>
      <c r="H3914" s="2" t="s">
        <v>19338</v>
      </c>
      <c r="I3914" s="2" t="s">
        <v>16976</v>
      </c>
      <c r="J3914" s="2"/>
      <c r="K3914" s="2"/>
      <c r="L3914" s="2"/>
      <c r="M3914" s="2" t="s">
        <v>1566</v>
      </c>
      <c r="N3914" s="2" t="s">
        <v>2058</v>
      </c>
      <c r="O3914" s="2" t="s">
        <v>2153</v>
      </c>
      <c r="P3914" s="2" t="s">
        <v>2133</v>
      </c>
      <c r="Q3914" s="2" t="s">
        <v>18419</v>
      </c>
      <c r="R3914" s="2" t="s">
        <v>2052</v>
      </c>
      <c r="S3914" s="2"/>
      <c r="T3914" s="2" t="s">
        <v>103</v>
      </c>
      <c r="U3914" s="2"/>
      <c r="V3914" s="2" t="s">
        <v>1634</v>
      </c>
    </row>
    <row r="3915" spans="1:22" ht="14.25" customHeight="1">
      <c r="A3915" s="2" t="s">
        <v>19339</v>
      </c>
      <c r="B3915" s="2" t="s">
        <v>4386</v>
      </c>
      <c r="C3915" s="2" t="s">
        <v>19340</v>
      </c>
      <c r="D3915" s="2" t="s">
        <v>224</v>
      </c>
      <c r="E3915" s="2" t="s">
        <v>96</v>
      </c>
      <c r="F3915" s="2" t="s">
        <v>19341</v>
      </c>
      <c r="G3915" s="2" t="s">
        <v>2046</v>
      </c>
      <c r="H3915" s="2" t="s">
        <v>19342</v>
      </c>
      <c r="I3915" s="2" t="s">
        <v>19321</v>
      </c>
      <c r="J3915" s="2"/>
      <c r="K3915" s="2"/>
      <c r="L3915" s="2"/>
      <c r="M3915" s="2" t="s">
        <v>1566</v>
      </c>
      <c r="N3915" s="2" t="s">
        <v>2058</v>
      </c>
      <c r="O3915" s="2" t="s">
        <v>2145</v>
      </c>
      <c r="P3915" s="2" t="s">
        <v>2050</v>
      </c>
      <c r="Q3915" s="2" t="s">
        <v>18419</v>
      </c>
      <c r="R3915" s="2" t="s">
        <v>2067</v>
      </c>
      <c r="S3915" s="2"/>
      <c r="T3915" s="2" t="s">
        <v>223</v>
      </c>
      <c r="U3915" s="2"/>
      <c r="V3915" s="2" t="s">
        <v>1634</v>
      </c>
    </row>
    <row r="3916" spans="1:22" ht="14.25" customHeight="1">
      <c r="A3916" s="2" t="s">
        <v>19343</v>
      </c>
      <c r="B3916" s="2" t="s">
        <v>19344</v>
      </c>
      <c r="C3916" s="2" t="s">
        <v>19345</v>
      </c>
      <c r="D3916" s="2" t="s">
        <v>174</v>
      </c>
      <c r="E3916" s="2" t="s">
        <v>96</v>
      </c>
      <c r="F3916" s="2" t="s">
        <v>19346</v>
      </c>
      <c r="G3916" s="2" t="s">
        <v>2046</v>
      </c>
      <c r="H3916" s="2" t="s">
        <v>19347</v>
      </c>
      <c r="I3916" s="2" t="s">
        <v>19348</v>
      </c>
      <c r="J3916" s="2" t="s">
        <v>19348</v>
      </c>
      <c r="K3916" s="2"/>
      <c r="L3916" s="2"/>
      <c r="M3916" s="2" t="s">
        <v>1566</v>
      </c>
      <c r="N3916" s="2" t="s">
        <v>2058</v>
      </c>
      <c r="O3916" s="2" t="s">
        <v>2093</v>
      </c>
      <c r="P3916" s="2" t="s">
        <v>19254</v>
      </c>
      <c r="Q3916" s="2" t="s">
        <v>18419</v>
      </c>
      <c r="R3916" s="2" t="s">
        <v>2067</v>
      </c>
      <c r="S3916" s="2"/>
      <c r="T3916" s="2" t="s">
        <v>173</v>
      </c>
      <c r="U3916" s="2"/>
      <c r="V3916" s="2" t="s">
        <v>1634</v>
      </c>
    </row>
    <row r="3917" spans="1:22" ht="14.25" customHeight="1">
      <c r="A3917" s="2" t="s">
        <v>19349</v>
      </c>
      <c r="B3917" s="2" t="s">
        <v>4400</v>
      </c>
      <c r="C3917" s="2" t="s">
        <v>19350</v>
      </c>
      <c r="D3917" s="2" t="s">
        <v>102</v>
      </c>
      <c r="E3917" s="2" t="s">
        <v>96</v>
      </c>
      <c r="F3917" s="2" t="s">
        <v>19351</v>
      </c>
      <c r="G3917" s="2" t="s">
        <v>2046</v>
      </c>
      <c r="H3917" s="2" t="s">
        <v>19352</v>
      </c>
      <c r="I3917" s="2" t="s">
        <v>19353</v>
      </c>
      <c r="J3917" s="2"/>
      <c r="K3917" s="2"/>
      <c r="L3917" s="2"/>
      <c r="M3917" s="2" t="s">
        <v>1566</v>
      </c>
      <c r="N3917" s="2" t="s">
        <v>2058</v>
      </c>
      <c r="O3917" s="2" t="s">
        <v>2078</v>
      </c>
      <c r="P3917" s="2" t="s">
        <v>2050</v>
      </c>
      <c r="Q3917" s="2" t="s">
        <v>18419</v>
      </c>
      <c r="R3917" s="2" t="s">
        <v>2067</v>
      </c>
      <c r="S3917" s="2"/>
      <c r="T3917" s="2" t="s">
        <v>101</v>
      </c>
      <c r="U3917" s="2"/>
      <c r="V3917" s="2" t="s">
        <v>1634</v>
      </c>
    </row>
    <row r="3918" spans="1:22" ht="14.25" customHeight="1">
      <c r="A3918" s="2" t="s">
        <v>19354</v>
      </c>
      <c r="B3918" s="2" t="s">
        <v>4400</v>
      </c>
      <c r="C3918" s="2" t="s">
        <v>19355</v>
      </c>
      <c r="D3918" s="2" t="s">
        <v>104</v>
      </c>
      <c r="E3918" s="2" t="s">
        <v>96</v>
      </c>
      <c r="F3918" s="2" t="s">
        <v>19356</v>
      </c>
      <c r="G3918" s="2" t="s">
        <v>2046</v>
      </c>
      <c r="H3918" s="2" t="s">
        <v>19357</v>
      </c>
      <c r="I3918" s="2" t="s">
        <v>19333</v>
      </c>
      <c r="J3918" s="2"/>
      <c r="K3918" s="2"/>
      <c r="L3918" s="2"/>
      <c r="M3918" s="2" t="s">
        <v>1566</v>
      </c>
      <c r="N3918" s="2" t="s">
        <v>2048</v>
      </c>
      <c r="O3918" s="2" t="s">
        <v>2179</v>
      </c>
      <c r="P3918" s="2" t="s">
        <v>2166</v>
      </c>
      <c r="Q3918" s="2" t="s">
        <v>18419</v>
      </c>
      <c r="R3918" s="2" t="s">
        <v>2052</v>
      </c>
      <c r="S3918" s="2"/>
      <c r="T3918" s="2" t="s">
        <v>103</v>
      </c>
      <c r="U3918" s="2"/>
      <c r="V3918" s="2" t="s">
        <v>1634</v>
      </c>
    </row>
    <row r="3919" spans="1:22" ht="14.25" customHeight="1">
      <c r="A3919" s="2" t="s">
        <v>19358</v>
      </c>
      <c r="B3919" s="2" t="s">
        <v>9253</v>
      </c>
      <c r="C3919" s="2" t="s">
        <v>19359</v>
      </c>
      <c r="D3919" s="2" t="s">
        <v>282</v>
      </c>
      <c r="E3919" s="2" t="s">
        <v>96</v>
      </c>
      <c r="F3919" s="2" t="s">
        <v>19360</v>
      </c>
      <c r="G3919" s="2" t="s">
        <v>2046</v>
      </c>
      <c r="H3919" s="2" t="s">
        <v>19361</v>
      </c>
      <c r="I3919" s="2"/>
      <c r="J3919" s="2"/>
      <c r="K3919" s="2"/>
      <c r="L3919" s="2"/>
      <c r="M3919" s="2" t="s">
        <v>1566</v>
      </c>
      <c r="N3919" s="2" t="s">
        <v>2058</v>
      </c>
      <c r="O3919" s="2" t="s">
        <v>2132</v>
      </c>
      <c r="P3919" s="2" t="s">
        <v>2050</v>
      </c>
      <c r="Q3919" s="2" t="s">
        <v>18419</v>
      </c>
      <c r="R3919" s="2" t="s">
        <v>2067</v>
      </c>
      <c r="S3919" s="2"/>
      <c r="T3919" s="2" t="s">
        <v>281</v>
      </c>
      <c r="U3919" s="2"/>
      <c r="V3919" s="2" t="s">
        <v>1634</v>
      </c>
    </row>
    <row r="3920" spans="1:22" ht="14.25" customHeight="1">
      <c r="A3920" s="2" t="s">
        <v>19362</v>
      </c>
      <c r="B3920" s="2" t="s">
        <v>2515</v>
      </c>
      <c r="C3920" s="2" t="s">
        <v>19363</v>
      </c>
      <c r="D3920" s="2" t="s">
        <v>140</v>
      </c>
      <c r="E3920" s="2" t="s">
        <v>96</v>
      </c>
      <c r="F3920" s="2" t="s">
        <v>19364</v>
      </c>
      <c r="G3920" s="2" t="s">
        <v>2046</v>
      </c>
      <c r="H3920" s="2" t="s">
        <v>19365</v>
      </c>
      <c r="I3920" s="2"/>
      <c r="J3920" s="2"/>
      <c r="K3920" s="2"/>
      <c r="L3920" s="2"/>
      <c r="M3920" s="2" t="s">
        <v>1566</v>
      </c>
      <c r="N3920" s="2" t="s">
        <v>2058</v>
      </c>
      <c r="O3920" s="2" t="s">
        <v>2145</v>
      </c>
      <c r="P3920" s="2" t="s">
        <v>2050</v>
      </c>
      <c r="Q3920" s="2" t="s">
        <v>18419</v>
      </c>
      <c r="R3920" s="2" t="s">
        <v>2067</v>
      </c>
      <c r="S3920" s="2"/>
      <c r="T3920" s="2" t="s">
        <v>139</v>
      </c>
      <c r="U3920" s="2"/>
      <c r="V3920" s="2" t="s">
        <v>1634</v>
      </c>
    </row>
    <row r="3921" spans="1:22" ht="14.25" customHeight="1">
      <c r="A3921" s="2" t="s">
        <v>19366</v>
      </c>
      <c r="B3921" s="2" t="s">
        <v>3057</v>
      </c>
      <c r="C3921" s="2" t="s">
        <v>7920</v>
      </c>
      <c r="D3921" s="2" t="s">
        <v>140</v>
      </c>
      <c r="E3921" s="2" t="s">
        <v>96</v>
      </c>
      <c r="F3921" s="2" t="s">
        <v>19367</v>
      </c>
      <c r="G3921" s="2" t="s">
        <v>2046</v>
      </c>
      <c r="H3921" s="2" t="s">
        <v>19368</v>
      </c>
      <c r="I3921" s="2" t="s">
        <v>19348</v>
      </c>
      <c r="J3921" s="2" t="s">
        <v>19348</v>
      </c>
      <c r="K3921" s="2"/>
      <c r="L3921" s="2"/>
      <c r="M3921" s="2" t="s">
        <v>1566</v>
      </c>
      <c r="N3921" s="2" t="s">
        <v>2058</v>
      </c>
      <c r="O3921" s="2" t="s">
        <v>2145</v>
      </c>
      <c r="P3921" s="2" t="s">
        <v>2050</v>
      </c>
      <c r="Q3921" s="2" t="s">
        <v>18419</v>
      </c>
      <c r="R3921" s="2" t="s">
        <v>2067</v>
      </c>
      <c r="S3921" s="2"/>
      <c r="T3921" s="2" t="s">
        <v>139</v>
      </c>
      <c r="U3921" s="2"/>
      <c r="V3921" s="2" t="s">
        <v>1634</v>
      </c>
    </row>
    <row r="3922" spans="1:22" ht="14.25" customHeight="1">
      <c r="A3922" s="2" t="s">
        <v>19369</v>
      </c>
      <c r="B3922" s="2" t="s">
        <v>5690</v>
      </c>
      <c r="C3922" s="2" t="s">
        <v>4115</v>
      </c>
      <c r="D3922" s="2" t="s">
        <v>176</v>
      </c>
      <c r="E3922" s="2" t="s">
        <v>96</v>
      </c>
      <c r="F3922" s="2" t="s">
        <v>19370</v>
      </c>
      <c r="G3922" s="2" t="s">
        <v>2046</v>
      </c>
      <c r="H3922" s="2" t="s">
        <v>19371</v>
      </c>
      <c r="I3922" s="2" t="s">
        <v>19353</v>
      </c>
      <c r="J3922" s="2"/>
      <c r="K3922" s="2"/>
      <c r="L3922" s="2"/>
      <c r="M3922" s="2" t="s">
        <v>1566</v>
      </c>
      <c r="N3922" s="2" t="s">
        <v>2058</v>
      </c>
      <c r="O3922" s="2" t="s">
        <v>2093</v>
      </c>
      <c r="P3922" s="2" t="s">
        <v>2050</v>
      </c>
      <c r="Q3922" s="2" t="s">
        <v>18419</v>
      </c>
      <c r="R3922" s="2" t="s">
        <v>2067</v>
      </c>
      <c r="S3922" s="2"/>
      <c r="T3922" s="2" t="s">
        <v>175</v>
      </c>
      <c r="U3922" s="2"/>
      <c r="V3922" s="2" t="s">
        <v>1634</v>
      </c>
    </row>
    <row r="3923" spans="1:22" ht="14.25" customHeight="1">
      <c r="A3923" s="2" t="s">
        <v>19372</v>
      </c>
      <c r="B3923" s="2" t="s">
        <v>3804</v>
      </c>
      <c r="C3923" s="2" t="s">
        <v>2955</v>
      </c>
      <c r="D3923" s="2" t="s">
        <v>102</v>
      </c>
      <c r="E3923" s="2" t="s">
        <v>96</v>
      </c>
      <c r="F3923" s="2" t="s">
        <v>19373</v>
      </c>
      <c r="G3923" s="2" t="s">
        <v>2046</v>
      </c>
      <c r="H3923" s="2" t="s">
        <v>19374</v>
      </c>
      <c r="I3923" s="2"/>
      <c r="J3923" s="2"/>
      <c r="K3923" s="2"/>
      <c r="L3923" s="2"/>
      <c r="M3923" s="2" t="s">
        <v>1566</v>
      </c>
      <c r="N3923" s="2" t="s">
        <v>2058</v>
      </c>
      <c r="O3923" s="2" t="s">
        <v>2132</v>
      </c>
      <c r="P3923" s="2" t="s">
        <v>2050</v>
      </c>
      <c r="Q3923" s="2" t="s">
        <v>18419</v>
      </c>
      <c r="R3923" s="2" t="s">
        <v>2067</v>
      </c>
      <c r="S3923" s="2"/>
      <c r="T3923" s="2" t="s">
        <v>101</v>
      </c>
      <c r="U3923" s="2"/>
      <c r="V3923" s="2" t="s">
        <v>1634</v>
      </c>
    </row>
    <row r="3924" spans="1:22" ht="14.25" customHeight="1">
      <c r="A3924" s="2" t="s">
        <v>19375</v>
      </c>
      <c r="B3924" s="2" t="s">
        <v>19376</v>
      </c>
      <c r="C3924" s="2" t="s">
        <v>19377</v>
      </c>
      <c r="D3924" s="2" t="s">
        <v>164</v>
      </c>
      <c r="E3924" s="2" t="s">
        <v>96</v>
      </c>
      <c r="F3924" s="2" t="s">
        <v>19378</v>
      </c>
      <c r="G3924" s="2" t="s">
        <v>2046</v>
      </c>
      <c r="H3924" s="2" t="s">
        <v>19379</v>
      </c>
      <c r="I3924" s="2"/>
      <c r="J3924" s="2"/>
      <c r="K3924" s="2"/>
      <c r="L3924" s="2"/>
      <c r="M3924" s="2" t="s">
        <v>1566</v>
      </c>
      <c r="N3924" s="2" t="s">
        <v>2058</v>
      </c>
      <c r="O3924" s="2" t="s">
        <v>2078</v>
      </c>
      <c r="P3924" s="2" t="s">
        <v>3727</v>
      </c>
      <c r="Q3924" s="2" t="s">
        <v>18419</v>
      </c>
      <c r="R3924" s="2" t="s">
        <v>2067</v>
      </c>
      <c r="S3924" s="2"/>
      <c r="T3924" s="2" t="s">
        <v>163</v>
      </c>
      <c r="U3924" s="2"/>
      <c r="V3924" s="2" t="s">
        <v>1634</v>
      </c>
    </row>
    <row r="3925" spans="1:22" ht="14.25" customHeight="1">
      <c r="A3925" s="2" t="s">
        <v>19380</v>
      </c>
      <c r="B3925" s="2" t="s">
        <v>19381</v>
      </c>
      <c r="C3925" s="2" t="s">
        <v>19382</v>
      </c>
      <c r="D3925" s="2" t="s">
        <v>102</v>
      </c>
      <c r="E3925" s="2" t="s">
        <v>96</v>
      </c>
      <c r="F3925" s="2" t="s">
        <v>19383</v>
      </c>
      <c r="G3925" s="2" t="s">
        <v>2046</v>
      </c>
      <c r="H3925" s="2" t="s">
        <v>19384</v>
      </c>
      <c r="I3925" s="2" t="s">
        <v>19385</v>
      </c>
      <c r="J3925" s="2"/>
      <c r="K3925" s="2"/>
      <c r="L3925" s="2"/>
      <c r="M3925" s="2" t="s">
        <v>1566</v>
      </c>
      <c r="N3925" s="2" t="s">
        <v>2048</v>
      </c>
      <c r="O3925" s="2" t="s">
        <v>2179</v>
      </c>
      <c r="P3925" s="2" t="s">
        <v>2050</v>
      </c>
      <c r="Q3925" s="2" t="s">
        <v>18419</v>
      </c>
      <c r="R3925" s="2" t="s">
        <v>2067</v>
      </c>
      <c r="S3925" s="2"/>
      <c r="T3925" s="2" t="s">
        <v>101</v>
      </c>
      <c r="U3925" s="2"/>
      <c r="V3925" s="2" t="s">
        <v>1634</v>
      </c>
    </row>
    <row r="3926" spans="1:22" ht="14.25" customHeight="1">
      <c r="A3926" s="2" t="s">
        <v>19386</v>
      </c>
      <c r="B3926" s="2" t="s">
        <v>19387</v>
      </c>
      <c r="C3926" s="2" t="s">
        <v>4325</v>
      </c>
      <c r="D3926" s="2" t="s">
        <v>174</v>
      </c>
      <c r="E3926" s="2" t="s">
        <v>96</v>
      </c>
      <c r="F3926" s="2" t="s">
        <v>19388</v>
      </c>
      <c r="G3926" s="2" t="s">
        <v>2046</v>
      </c>
      <c r="H3926" s="2" t="s">
        <v>19389</v>
      </c>
      <c r="I3926" s="2"/>
      <c r="J3926" s="2"/>
      <c r="K3926" s="2"/>
      <c r="L3926" s="2"/>
      <c r="M3926" s="2" t="s">
        <v>1566</v>
      </c>
      <c r="N3926" s="2" t="s">
        <v>2048</v>
      </c>
      <c r="O3926" s="2" t="s">
        <v>2179</v>
      </c>
      <c r="P3926" s="2" t="s">
        <v>2050</v>
      </c>
      <c r="Q3926" s="2" t="s">
        <v>18419</v>
      </c>
      <c r="R3926" s="2" t="s">
        <v>2067</v>
      </c>
      <c r="S3926" s="2"/>
      <c r="T3926" s="2" t="s">
        <v>173</v>
      </c>
      <c r="U3926" s="2"/>
      <c r="V3926" s="2" t="s">
        <v>1634</v>
      </c>
    </row>
    <row r="3927" spans="1:22" ht="14.25" customHeight="1">
      <c r="A3927" s="2" t="s">
        <v>19390</v>
      </c>
      <c r="B3927" s="2" t="s">
        <v>19391</v>
      </c>
      <c r="C3927" s="2" t="s">
        <v>4034</v>
      </c>
      <c r="D3927" s="2" t="s">
        <v>116</v>
      </c>
      <c r="E3927" s="2" t="s">
        <v>96</v>
      </c>
      <c r="F3927" s="2" t="s">
        <v>2473</v>
      </c>
      <c r="G3927" s="2" t="s">
        <v>2046</v>
      </c>
      <c r="H3927" s="2" t="s">
        <v>19392</v>
      </c>
      <c r="I3927" s="2"/>
      <c r="J3927" s="2"/>
      <c r="K3927" s="2"/>
      <c r="L3927" s="2" t="s">
        <v>7567</v>
      </c>
      <c r="M3927" s="2" t="s">
        <v>59</v>
      </c>
      <c r="N3927" s="2" t="s">
        <v>2048</v>
      </c>
      <c r="O3927" s="2" t="s">
        <v>2301</v>
      </c>
      <c r="P3927" s="2" t="s">
        <v>3227</v>
      </c>
      <c r="Q3927" s="2" t="s">
        <v>18419</v>
      </c>
      <c r="R3927" s="2" t="s">
        <v>2067</v>
      </c>
      <c r="S3927" s="2"/>
      <c r="T3927" s="2" t="s">
        <v>115</v>
      </c>
      <c r="U3927" s="2"/>
      <c r="V3927" s="2" t="s">
        <v>1634</v>
      </c>
    </row>
    <row r="3928" spans="1:22" ht="14.25" customHeight="1">
      <c r="A3928" s="2" t="s">
        <v>19393</v>
      </c>
      <c r="B3928" s="2" t="s">
        <v>19394</v>
      </c>
      <c r="C3928" s="2" t="s">
        <v>19395</v>
      </c>
      <c r="D3928" s="2" t="s">
        <v>104</v>
      </c>
      <c r="E3928" s="2" t="s">
        <v>96</v>
      </c>
      <c r="F3928" s="2" t="s">
        <v>5946</v>
      </c>
      <c r="G3928" s="2" t="s">
        <v>2046</v>
      </c>
      <c r="H3928" s="2" t="s">
        <v>19396</v>
      </c>
      <c r="I3928" s="2"/>
      <c r="J3928" s="2"/>
      <c r="K3928" s="2"/>
      <c r="L3928" s="2"/>
      <c r="M3928" s="2" t="s">
        <v>1566</v>
      </c>
      <c r="N3928" s="2" t="s">
        <v>2058</v>
      </c>
      <c r="O3928" s="2" t="s">
        <v>2153</v>
      </c>
      <c r="P3928" s="2" t="s">
        <v>2133</v>
      </c>
      <c r="Q3928" s="2" t="s">
        <v>18419</v>
      </c>
      <c r="R3928" s="2" t="s">
        <v>2052</v>
      </c>
      <c r="S3928" s="2"/>
      <c r="T3928" s="2" t="s">
        <v>103</v>
      </c>
      <c r="U3928" s="2"/>
      <c r="V3928" s="2" t="s">
        <v>1634</v>
      </c>
    </row>
    <row r="3929" spans="1:22" ht="14.25" customHeight="1">
      <c r="A3929" s="2" t="s">
        <v>19397</v>
      </c>
      <c r="B3929" s="2" t="s">
        <v>4541</v>
      </c>
      <c r="C3929" s="2" t="s">
        <v>19398</v>
      </c>
      <c r="D3929" s="2" t="s">
        <v>176</v>
      </c>
      <c r="E3929" s="2" t="s">
        <v>96</v>
      </c>
      <c r="F3929" s="2" t="s">
        <v>1655</v>
      </c>
      <c r="G3929" s="2" t="s">
        <v>2046</v>
      </c>
      <c r="H3929" s="2" t="s">
        <v>19399</v>
      </c>
      <c r="I3929" s="2"/>
      <c r="J3929" s="2"/>
      <c r="K3929" s="2"/>
      <c r="L3929" s="2"/>
      <c r="M3929" s="2" t="s">
        <v>59</v>
      </c>
      <c r="N3929" s="2" t="s">
        <v>2058</v>
      </c>
      <c r="O3929" s="2" t="s">
        <v>2583</v>
      </c>
      <c r="P3929" s="2" t="s">
        <v>19400</v>
      </c>
      <c r="Q3929" s="2" t="s">
        <v>18419</v>
      </c>
      <c r="R3929" s="2" t="s">
        <v>2067</v>
      </c>
      <c r="S3929" s="2"/>
      <c r="T3929" s="2" t="s">
        <v>175</v>
      </c>
      <c r="U3929" s="2"/>
      <c r="V3929" s="2" t="s">
        <v>1634</v>
      </c>
    </row>
    <row r="3930" spans="1:22" ht="14.25" customHeight="1">
      <c r="A3930" s="2" t="s">
        <v>19401</v>
      </c>
      <c r="B3930" s="2" t="s">
        <v>7072</v>
      </c>
      <c r="C3930" s="2" t="s">
        <v>19402</v>
      </c>
      <c r="D3930" s="2" t="s">
        <v>110</v>
      </c>
      <c r="E3930" s="2" t="s">
        <v>96</v>
      </c>
      <c r="F3930" s="2" t="s">
        <v>19403</v>
      </c>
      <c r="G3930" s="2" t="s">
        <v>2046</v>
      </c>
      <c r="H3930" s="2" t="s">
        <v>19404</v>
      </c>
      <c r="I3930" s="2" t="s">
        <v>19385</v>
      </c>
      <c r="J3930" s="2"/>
      <c r="K3930" s="2"/>
      <c r="L3930" s="2"/>
      <c r="M3930" s="2" t="s">
        <v>1566</v>
      </c>
      <c r="N3930" s="2" t="s">
        <v>2058</v>
      </c>
      <c r="O3930" s="2" t="s">
        <v>2093</v>
      </c>
      <c r="P3930" s="2" t="s">
        <v>2377</v>
      </c>
      <c r="Q3930" s="2" t="s">
        <v>18419</v>
      </c>
      <c r="R3930" s="2" t="s">
        <v>2067</v>
      </c>
      <c r="S3930" s="2"/>
      <c r="T3930" s="2" t="s">
        <v>109</v>
      </c>
      <c r="U3930" s="2" t="s">
        <v>19405</v>
      </c>
      <c r="V3930" s="2" t="s">
        <v>1634</v>
      </c>
    </row>
    <row r="3931" spans="1:22" ht="14.25" customHeight="1">
      <c r="A3931" s="2" t="s">
        <v>19406</v>
      </c>
      <c r="B3931" s="2" t="s">
        <v>7072</v>
      </c>
      <c r="C3931" s="2" t="s">
        <v>19407</v>
      </c>
      <c r="D3931" s="2" t="s">
        <v>170</v>
      </c>
      <c r="E3931" s="2" t="s">
        <v>96</v>
      </c>
      <c r="F3931" s="2" t="s">
        <v>19408</v>
      </c>
      <c r="G3931" s="2" t="s">
        <v>2046</v>
      </c>
      <c r="H3931" s="2" t="s">
        <v>19409</v>
      </c>
      <c r="I3931" s="2"/>
      <c r="J3931" s="2"/>
      <c r="K3931" s="2"/>
      <c r="L3931" s="2"/>
      <c r="M3931" s="2" t="s">
        <v>1566</v>
      </c>
      <c r="N3931" s="2" t="s">
        <v>2058</v>
      </c>
      <c r="O3931" s="2" t="s">
        <v>2078</v>
      </c>
      <c r="P3931" s="2" t="s">
        <v>3632</v>
      </c>
      <c r="Q3931" s="2" t="s">
        <v>18419</v>
      </c>
      <c r="R3931" s="2" t="s">
        <v>2067</v>
      </c>
      <c r="S3931" s="2"/>
      <c r="T3931" s="2" t="s">
        <v>169</v>
      </c>
      <c r="U3931" s="2"/>
      <c r="V3931" s="2" t="s">
        <v>1634</v>
      </c>
    </row>
    <row r="3932" spans="1:22" ht="14.25" customHeight="1">
      <c r="A3932" s="2" t="s">
        <v>19410</v>
      </c>
      <c r="B3932" s="2" t="s">
        <v>5571</v>
      </c>
      <c r="C3932" s="2" t="s">
        <v>19411</v>
      </c>
      <c r="D3932" s="2" t="s">
        <v>170</v>
      </c>
      <c r="E3932" s="2" t="s">
        <v>96</v>
      </c>
      <c r="F3932" s="2" t="s">
        <v>19412</v>
      </c>
      <c r="G3932" s="2" t="s">
        <v>2046</v>
      </c>
      <c r="H3932" s="2" t="s">
        <v>19413</v>
      </c>
      <c r="I3932" s="2" t="s">
        <v>19414</v>
      </c>
      <c r="J3932" s="2"/>
      <c r="K3932" s="2"/>
      <c r="L3932" s="2" t="s">
        <v>7567</v>
      </c>
      <c r="M3932" s="2" t="s">
        <v>59</v>
      </c>
      <c r="N3932" s="2" t="s">
        <v>2058</v>
      </c>
      <c r="O3932" s="2" t="s">
        <v>2101</v>
      </c>
      <c r="P3932" s="2" t="s">
        <v>2050</v>
      </c>
      <c r="Q3932" s="2" t="s">
        <v>18419</v>
      </c>
      <c r="R3932" s="2"/>
      <c r="S3932" s="2"/>
      <c r="T3932" s="2" t="s">
        <v>169</v>
      </c>
      <c r="U3932" s="2"/>
      <c r="V3932" s="2" t="s">
        <v>1634</v>
      </c>
    </row>
    <row r="3933" spans="1:22" ht="14.25" customHeight="1">
      <c r="A3933" s="2" t="s">
        <v>19415</v>
      </c>
      <c r="B3933" s="2" t="s">
        <v>5571</v>
      </c>
      <c r="C3933" s="2" t="s">
        <v>4000</v>
      </c>
      <c r="D3933" s="2" t="s">
        <v>132</v>
      </c>
      <c r="E3933" s="2" t="s">
        <v>96</v>
      </c>
      <c r="F3933" s="2" t="s">
        <v>3912</v>
      </c>
      <c r="G3933" s="2" t="s">
        <v>2046</v>
      </c>
      <c r="H3933" s="2" t="s">
        <v>19416</v>
      </c>
      <c r="I3933" s="2"/>
      <c r="J3933" s="2"/>
      <c r="K3933" s="2"/>
      <c r="L3933" s="2"/>
      <c r="M3933" s="2" t="s">
        <v>59</v>
      </c>
      <c r="N3933" s="2" t="s">
        <v>2058</v>
      </c>
      <c r="O3933" s="2" t="s">
        <v>2172</v>
      </c>
      <c r="P3933" s="2" t="s">
        <v>4630</v>
      </c>
      <c r="Q3933" s="2" t="s">
        <v>18419</v>
      </c>
      <c r="R3933" s="2" t="s">
        <v>2052</v>
      </c>
      <c r="S3933" s="2"/>
      <c r="T3933" s="2" t="s">
        <v>131</v>
      </c>
      <c r="U3933" s="2"/>
      <c r="V3933" s="2" t="s">
        <v>1634</v>
      </c>
    </row>
    <row r="3934" spans="1:22" ht="14.25" customHeight="1">
      <c r="A3934" s="2" t="s">
        <v>19417</v>
      </c>
      <c r="B3934" s="2" t="s">
        <v>4545</v>
      </c>
      <c r="C3934" s="2" t="s">
        <v>19418</v>
      </c>
      <c r="D3934" s="2" t="s">
        <v>174</v>
      </c>
      <c r="E3934" s="2" t="s">
        <v>96</v>
      </c>
      <c r="F3934" s="2" t="s">
        <v>19419</v>
      </c>
      <c r="G3934" s="2" t="s">
        <v>2046</v>
      </c>
      <c r="H3934" s="2" t="s">
        <v>19420</v>
      </c>
      <c r="I3934" s="2"/>
      <c r="J3934" s="2"/>
      <c r="K3934" s="2"/>
      <c r="L3934" s="2"/>
      <c r="M3934" s="2" t="s">
        <v>1566</v>
      </c>
      <c r="N3934" s="2" t="s">
        <v>2058</v>
      </c>
      <c r="O3934" s="2" t="s">
        <v>2145</v>
      </c>
      <c r="P3934" s="2" t="s">
        <v>2050</v>
      </c>
      <c r="Q3934" s="2" t="s">
        <v>18419</v>
      </c>
      <c r="R3934" s="2" t="s">
        <v>2067</v>
      </c>
      <c r="S3934" s="2"/>
      <c r="T3934" s="2" t="s">
        <v>173</v>
      </c>
      <c r="U3934" s="2"/>
      <c r="V3934" s="2" t="s">
        <v>1634</v>
      </c>
    </row>
    <row r="3935" spans="1:22" ht="14.25" customHeight="1">
      <c r="A3935" s="2" t="s">
        <v>19421</v>
      </c>
      <c r="B3935" s="2" t="s">
        <v>4440</v>
      </c>
      <c r="C3935" s="2" t="s">
        <v>19422</v>
      </c>
      <c r="D3935" s="2" t="s">
        <v>164</v>
      </c>
      <c r="E3935" s="2" t="s">
        <v>96</v>
      </c>
      <c r="F3935" s="2" t="s">
        <v>19423</v>
      </c>
      <c r="G3935" s="2" t="s">
        <v>2046</v>
      </c>
      <c r="H3935" s="2" t="s">
        <v>19424</v>
      </c>
      <c r="I3935" s="2"/>
      <c r="J3935" s="2"/>
      <c r="K3935" s="2"/>
      <c r="L3935" s="2"/>
      <c r="M3935" s="2" t="s">
        <v>1566</v>
      </c>
      <c r="N3935" s="2" t="s">
        <v>2058</v>
      </c>
      <c r="O3935" s="2" t="s">
        <v>2093</v>
      </c>
      <c r="P3935" s="2" t="s">
        <v>19425</v>
      </c>
      <c r="Q3935" s="2" t="s">
        <v>18419</v>
      </c>
      <c r="R3935" s="2" t="s">
        <v>2067</v>
      </c>
      <c r="S3935" s="2"/>
      <c r="T3935" s="2" t="s">
        <v>163</v>
      </c>
      <c r="U3935" s="2"/>
      <c r="V3935" s="2" t="s">
        <v>1634</v>
      </c>
    </row>
    <row r="3936" spans="1:22" ht="14.25" customHeight="1">
      <c r="A3936" s="2" t="s">
        <v>19426</v>
      </c>
      <c r="B3936" s="2" t="s">
        <v>4440</v>
      </c>
      <c r="C3936" s="2" t="s">
        <v>19427</v>
      </c>
      <c r="D3936" s="2" t="s">
        <v>102</v>
      </c>
      <c r="E3936" s="2" t="s">
        <v>96</v>
      </c>
      <c r="F3936" s="2" t="s">
        <v>19428</v>
      </c>
      <c r="G3936" s="2" t="s">
        <v>2046</v>
      </c>
      <c r="H3936" s="2" t="s">
        <v>19429</v>
      </c>
      <c r="I3936" s="2"/>
      <c r="J3936" s="2"/>
      <c r="K3936" s="2"/>
      <c r="L3936" s="2"/>
      <c r="M3936" s="2" t="s">
        <v>1566</v>
      </c>
      <c r="N3936" s="2" t="s">
        <v>2058</v>
      </c>
      <c r="O3936" s="2" t="s">
        <v>2145</v>
      </c>
      <c r="P3936" s="2" t="s">
        <v>3632</v>
      </c>
      <c r="Q3936" s="2" t="s">
        <v>18419</v>
      </c>
      <c r="R3936" s="2" t="s">
        <v>2067</v>
      </c>
      <c r="S3936" s="2"/>
      <c r="T3936" s="2" t="s">
        <v>101</v>
      </c>
      <c r="U3936" s="2"/>
      <c r="V3936" s="2" t="s">
        <v>1634</v>
      </c>
    </row>
    <row r="3937" spans="1:22" ht="14.25" customHeight="1">
      <c r="A3937" s="2" t="s">
        <v>19430</v>
      </c>
      <c r="B3937" s="2" t="s">
        <v>4440</v>
      </c>
      <c r="C3937" s="2" t="s">
        <v>6005</v>
      </c>
      <c r="D3937" s="2" t="s">
        <v>208</v>
      </c>
      <c r="E3937" s="2" t="s">
        <v>96</v>
      </c>
      <c r="F3937" s="2" t="s">
        <v>2210</v>
      </c>
      <c r="G3937" s="2" t="s">
        <v>2046</v>
      </c>
      <c r="H3937" s="2" t="s">
        <v>19431</v>
      </c>
      <c r="I3937" s="2"/>
      <c r="J3937" s="2"/>
      <c r="K3937" s="2"/>
      <c r="L3937" s="2"/>
      <c r="M3937" s="2" t="s">
        <v>59</v>
      </c>
      <c r="N3937" s="2" t="s">
        <v>2058</v>
      </c>
      <c r="O3937" s="2" t="s">
        <v>2101</v>
      </c>
      <c r="P3937" s="2" t="s">
        <v>19432</v>
      </c>
      <c r="Q3937" s="2" t="s">
        <v>18419</v>
      </c>
      <c r="R3937" s="2" t="s">
        <v>2067</v>
      </c>
      <c r="S3937" s="2"/>
      <c r="T3937" s="2" t="s">
        <v>207</v>
      </c>
      <c r="U3937" s="2"/>
      <c r="V3937" s="2" t="s">
        <v>1634</v>
      </c>
    </row>
    <row r="3938" spans="1:22" ht="14.25" customHeight="1">
      <c r="A3938" s="2" t="s">
        <v>19433</v>
      </c>
      <c r="B3938" s="2" t="s">
        <v>4440</v>
      </c>
      <c r="C3938" s="2" t="s">
        <v>19434</v>
      </c>
      <c r="D3938" s="2" t="s">
        <v>116</v>
      </c>
      <c r="E3938" s="2" t="s">
        <v>96</v>
      </c>
      <c r="F3938" s="2" t="s">
        <v>19435</v>
      </c>
      <c r="G3938" s="2" t="s">
        <v>2046</v>
      </c>
      <c r="H3938" s="2" t="s">
        <v>19436</v>
      </c>
      <c r="I3938" s="2" t="s">
        <v>19414</v>
      </c>
      <c r="J3938" s="2"/>
      <c r="K3938" s="2"/>
      <c r="L3938" s="2"/>
      <c r="M3938" s="2" t="s">
        <v>60</v>
      </c>
      <c r="N3938" s="2" t="s">
        <v>2058</v>
      </c>
      <c r="O3938" s="2" t="s">
        <v>19437</v>
      </c>
      <c r="P3938" s="2" t="s">
        <v>2050</v>
      </c>
      <c r="Q3938" s="2" t="s">
        <v>18419</v>
      </c>
      <c r="R3938" s="2"/>
      <c r="S3938" s="2"/>
      <c r="T3938" s="2" t="s">
        <v>115</v>
      </c>
      <c r="U3938" s="2"/>
      <c r="V3938" s="2" t="s">
        <v>1634</v>
      </c>
    </row>
    <row r="3939" spans="1:22" ht="14.25" customHeight="1">
      <c r="A3939" s="2" t="s">
        <v>19438</v>
      </c>
      <c r="B3939" s="2" t="s">
        <v>4440</v>
      </c>
      <c r="C3939" s="2" t="s">
        <v>4240</v>
      </c>
      <c r="D3939" s="2" t="s">
        <v>176</v>
      </c>
      <c r="E3939" s="2" t="s">
        <v>96</v>
      </c>
      <c r="F3939" s="2" t="s">
        <v>5793</v>
      </c>
      <c r="G3939" s="2" t="s">
        <v>2046</v>
      </c>
      <c r="H3939" s="2" t="s">
        <v>19439</v>
      </c>
      <c r="I3939" s="2"/>
      <c r="J3939" s="2"/>
      <c r="K3939" s="2"/>
      <c r="L3939" s="2"/>
      <c r="M3939" s="2" t="s">
        <v>60</v>
      </c>
      <c r="N3939" s="2" t="s">
        <v>2058</v>
      </c>
      <c r="O3939" s="2" t="s">
        <v>2186</v>
      </c>
      <c r="P3939" s="2" t="s">
        <v>2050</v>
      </c>
      <c r="Q3939" s="2" t="s">
        <v>18419</v>
      </c>
      <c r="R3939" s="2"/>
      <c r="S3939" s="2"/>
      <c r="T3939" s="2" t="s">
        <v>175</v>
      </c>
      <c r="U3939" s="2"/>
      <c r="V3939" s="2" t="s">
        <v>1634</v>
      </c>
    </row>
    <row r="3940" spans="1:22" ht="14.25" customHeight="1">
      <c r="A3940" s="2" t="s">
        <v>19440</v>
      </c>
      <c r="B3940" s="2" t="s">
        <v>6120</v>
      </c>
      <c r="C3940" s="2" t="s">
        <v>19441</v>
      </c>
      <c r="D3940" s="2" t="s">
        <v>116</v>
      </c>
      <c r="E3940" s="2" t="s">
        <v>96</v>
      </c>
      <c r="F3940" s="2" t="s">
        <v>2320</v>
      </c>
      <c r="G3940" s="2" t="s">
        <v>2046</v>
      </c>
      <c r="H3940" s="2" t="s">
        <v>19442</v>
      </c>
      <c r="I3940" s="2" t="s">
        <v>19443</v>
      </c>
      <c r="J3940" s="2"/>
      <c r="K3940" s="2"/>
      <c r="L3940" s="2" t="s">
        <v>7567</v>
      </c>
      <c r="M3940" s="2" t="s">
        <v>59</v>
      </c>
      <c r="N3940" s="2" t="s">
        <v>2058</v>
      </c>
      <c r="O3940" s="2" t="s">
        <v>2322</v>
      </c>
      <c r="P3940" s="2" t="s">
        <v>2213</v>
      </c>
      <c r="Q3940" s="2" t="s">
        <v>18419</v>
      </c>
      <c r="R3940" s="2" t="s">
        <v>2067</v>
      </c>
      <c r="S3940" s="2"/>
      <c r="T3940" s="2" t="s">
        <v>115</v>
      </c>
      <c r="U3940" s="2"/>
      <c r="V3940" s="2" t="s">
        <v>1634</v>
      </c>
    </row>
    <row r="3941" spans="1:22" ht="14.25" customHeight="1">
      <c r="A3941" s="2" t="s">
        <v>19444</v>
      </c>
      <c r="B3941" s="2" t="s">
        <v>6120</v>
      </c>
      <c r="C3941" s="2" t="s">
        <v>4214</v>
      </c>
      <c r="D3941" s="2" t="s">
        <v>94</v>
      </c>
      <c r="E3941" s="2" t="s">
        <v>96</v>
      </c>
      <c r="F3941" s="2" t="s">
        <v>19445</v>
      </c>
      <c r="G3941" s="2" t="s">
        <v>2046</v>
      </c>
      <c r="H3941" s="2" t="s">
        <v>19446</v>
      </c>
      <c r="I3941" s="2"/>
      <c r="J3941" s="2"/>
      <c r="K3941" s="2"/>
      <c r="L3941" s="2"/>
      <c r="M3941" s="2" t="s">
        <v>1566</v>
      </c>
      <c r="N3941" s="2" t="s">
        <v>2058</v>
      </c>
      <c r="O3941" s="2" t="s">
        <v>2145</v>
      </c>
      <c r="P3941" s="2" t="s">
        <v>18583</v>
      </c>
      <c r="Q3941" s="2" t="s">
        <v>18419</v>
      </c>
      <c r="R3941" s="2" t="s">
        <v>2067</v>
      </c>
      <c r="S3941" s="2"/>
      <c r="T3941" s="2" t="s">
        <v>93</v>
      </c>
      <c r="U3941" s="2"/>
      <c r="V3941" s="2" t="s">
        <v>1634</v>
      </c>
    </row>
    <row r="3942" spans="1:22" ht="14.25" customHeight="1">
      <c r="A3942" s="2" t="s">
        <v>19447</v>
      </c>
      <c r="B3942" s="2" t="s">
        <v>4594</v>
      </c>
      <c r="C3942" s="2" t="s">
        <v>19448</v>
      </c>
      <c r="D3942" s="2" t="s">
        <v>176</v>
      </c>
      <c r="E3942" s="2" t="s">
        <v>96</v>
      </c>
      <c r="F3942" s="2" t="s">
        <v>4591</v>
      </c>
      <c r="G3942" s="2" t="s">
        <v>2046</v>
      </c>
      <c r="H3942" s="2" t="s">
        <v>19449</v>
      </c>
      <c r="I3942" s="2" t="s">
        <v>19450</v>
      </c>
      <c r="J3942" s="2"/>
      <c r="K3942" s="2"/>
      <c r="L3942" s="2"/>
      <c r="M3942" s="2" t="s">
        <v>1566</v>
      </c>
      <c r="N3942" s="2" t="s">
        <v>2058</v>
      </c>
      <c r="O3942" s="2" t="s">
        <v>2132</v>
      </c>
      <c r="P3942" s="2" t="s">
        <v>2050</v>
      </c>
      <c r="Q3942" s="2" t="s">
        <v>18419</v>
      </c>
      <c r="R3942" s="2" t="s">
        <v>2067</v>
      </c>
      <c r="S3942" s="2"/>
      <c r="T3942" s="2" t="s">
        <v>175</v>
      </c>
      <c r="U3942" s="2"/>
      <c r="V3942" s="2" t="s">
        <v>1634</v>
      </c>
    </row>
    <row r="3943" spans="1:22" ht="14.25" customHeight="1">
      <c r="A3943" s="2" t="s">
        <v>19451</v>
      </c>
      <c r="B3943" s="2" t="s">
        <v>4594</v>
      </c>
      <c r="C3943" s="2" t="s">
        <v>19452</v>
      </c>
      <c r="D3943" s="2" t="s">
        <v>208</v>
      </c>
      <c r="E3943" s="2" t="s">
        <v>96</v>
      </c>
      <c r="F3943" s="2" t="s">
        <v>19453</v>
      </c>
      <c r="G3943" s="2" t="s">
        <v>2046</v>
      </c>
      <c r="H3943" s="2" t="s">
        <v>19454</v>
      </c>
      <c r="I3943" s="2"/>
      <c r="J3943" s="2"/>
      <c r="K3943" s="2"/>
      <c r="L3943" s="2"/>
      <c r="M3943" s="2" t="s">
        <v>1566</v>
      </c>
      <c r="N3943" s="2" t="s">
        <v>2058</v>
      </c>
      <c r="O3943" s="2" t="s">
        <v>2093</v>
      </c>
      <c r="P3943" s="2" t="s">
        <v>19455</v>
      </c>
      <c r="Q3943" s="2" t="s">
        <v>18419</v>
      </c>
      <c r="R3943" s="2" t="s">
        <v>2067</v>
      </c>
      <c r="S3943" s="2"/>
      <c r="T3943" s="2" t="s">
        <v>207</v>
      </c>
      <c r="U3943" s="2"/>
      <c r="V3943" s="2" t="s">
        <v>1634</v>
      </c>
    </row>
    <row r="3944" spans="1:22" ht="14.25" customHeight="1">
      <c r="A3944" s="2" t="s">
        <v>19456</v>
      </c>
      <c r="B3944" s="2" t="s">
        <v>4594</v>
      </c>
      <c r="C3944" s="2" t="s">
        <v>3248</v>
      </c>
      <c r="D3944" s="2" t="s">
        <v>116</v>
      </c>
      <c r="E3944" s="2" t="s">
        <v>96</v>
      </c>
      <c r="F3944" s="2" t="s">
        <v>19457</v>
      </c>
      <c r="G3944" s="2" t="s">
        <v>2046</v>
      </c>
      <c r="H3944" s="2" t="s">
        <v>19458</v>
      </c>
      <c r="I3944" s="2" t="s">
        <v>19459</v>
      </c>
      <c r="J3944" s="2" t="s">
        <v>19460</v>
      </c>
      <c r="K3944" s="2"/>
      <c r="L3944" s="2" t="s">
        <v>7567</v>
      </c>
      <c r="M3944" s="2" t="s">
        <v>60</v>
      </c>
      <c r="N3944" s="2" t="s">
        <v>2058</v>
      </c>
      <c r="O3944" s="2" t="s">
        <v>4718</v>
      </c>
      <c r="P3944" s="2" t="s">
        <v>2213</v>
      </c>
      <c r="Q3944" s="2" t="s">
        <v>18419</v>
      </c>
      <c r="R3944" s="2"/>
      <c r="S3944" s="2"/>
      <c r="T3944" s="2" t="s">
        <v>115</v>
      </c>
      <c r="U3944" s="2"/>
      <c r="V3944" s="2" t="s">
        <v>1634</v>
      </c>
    </row>
    <row r="3945" spans="1:22" ht="14.25" customHeight="1">
      <c r="A3945" s="2" t="s">
        <v>19461</v>
      </c>
      <c r="B3945" s="2" t="s">
        <v>4594</v>
      </c>
      <c r="C3945" s="2" t="s">
        <v>6380</v>
      </c>
      <c r="D3945" s="2" t="s">
        <v>198</v>
      </c>
      <c r="E3945" s="2" t="s">
        <v>96</v>
      </c>
      <c r="F3945" s="2" t="s">
        <v>19462</v>
      </c>
      <c r="G3945" s="2" t="s">
        <v>2046</v>
      </c>
      <c r="H3945" s="2" t="s">
        <v>19463</v>
      </c>
      <c r="I3945" s="2" t="s">
        <v>19464</v>
      </c>
      <c r="J3945" s="2"/>
      <c r="K3945" s="2"/>
      <c r="L3945" s="2"/>
      <c r="M3945" s="2" t="s">
        <v>60</v>
      </c>
      <c r="N3945" s="2" t="s">
        <v>2058</v>
      </c>
      <c r="O3945" s="2" t="s">
        <v>18536</v>
      </c>
      <c r="P3945" s="2" t="s">
        <v>2050</v>
      </c>
      <c r="Q3945" s="2" t="s">
        <v>18419</v>
      </c>
      <c r="R3945" s="2"/>
      <c r="S3945" s="2" t="s">
        <v>6528</v>
      </c>
      <c r="T3945" s="2" t="s">
        <v>197</v>
      </c>
      <c r="U3945" s="2"/>
      <c r="V3945" s="2" t="s">
        <v>1634</v>
      </c>
    </row>
    <row r="3946" spans="1:22" ht="14.25" customHeight="1">
      <c r="A3946" s="2" t="s">
        <v>19465</v>
      </c>
      <c r="B3946" s="2" t="s">
        <v>6083</v>
      </c>
      <c r="C3946" s="2" t="s">
        <v>8163</v>
      </c>
      <c r="D3946" s="2" t="s">
        <v>176</v>
      </c>
      <c r="E3946" s="2" t="s">
        <v>96</v>
      </c>
      <c r="F3946" s="2" t="s">
        <v>2313</v>
      </c>
      <c r="G3946" s="2" t="s">
        <v>2046</v>
      </c>
      <c r="H3946" s="2" t="s">
        <v>19466</v>
      </c>
      <c r="I3946" s="2" t="s">
        <v>19467</v>
      </c>
      <c r="J3946" s="2"/>
      <c r="K3946" s="2"/>
      <c r="L3946" s="2" t="s">
        <v>7567</v>
      </c>
      <c r="M3946" s="2" t="s">
        <v>60</v>
      </c>
      <c r="N3946" s="2" t="s">
        <v>2058</v>
      </c>
      <c r="O3946" s="2" t="s">
        <v>2316</v>
      </c>
      <c r="P3946" s="2" t="s">
        <v>18807</v>
      </c>
      <c r="Q3946" s="2" t="s">
        <v>18419</v>
      </c>
      <c r="R3946" s="2"/>
      <c r="S3946" s="2"/>
      <c r="T3946" s="2" t="s">
        <v>175</v>
      </c>
      <c r="U3946" s="2"/>
      <c r="V3946" s="2" t="s">
        <v>1634</v>
      </c>
    </row>
    <row r="3947" spans="1:22" ht="14.25" customHeight="1">
      <c r="A3947" s="2" t="s">
        <v>19468</v>
      </c>
      <c r="B3947" s="2" t="s">
        <v>4594</v>
      </c>
      <c r="C3947" s="2" t="s">
        <v>10556</v>
      </c>
      <c r="D3947" s="2" t="s">
        <v>110</v>
      </c>
      <c r="E3947" s="2" t="s">
        <v>96</v>
      </c>
      <c r="F3947" s="2" t="s">
        <v>19469</v>
      </c>
      <c r="G3947" s="2" t="s">
        <v>2046</v>
      </c>
      <c r="H3947" s="2" t="s">
        <v>19470</v>
      </c>
      <c r="I3947" s="2"/>
      <c r="J3947" s="2"/>
      <c r="K3947" s="2"/>
      <c r="L3947" s="2"/>
      <c r="M3947" s="2" t="s">
        <v>60</v>
      </c>
      <c r="N3947" s="2" t="s">
        <v>2058</v>
      </c>
      <c r="O3947" s="2" t="s">
        <v>2186</v>
      </c>
      <c r="P3947" s="2" t="s">
        <v>2377</v>
      </c>
      <c r="Q3947" s="2" t="s">
        <v>18419</v>
      </c>
      <c r="R3947" s="2" t="s">
        <v>2067</v>
      </c>
      <c r="S3947" s="2"/>
      <c r="T3947" s="2" t="s">
        <v>109</v>
      </c>
      <c r="U3947" s="2"/>
      <c r="V3947" s="2" t="s">
        <v>1634</v>
      </c>
    </row>
    <row r="3948" spans="1:22" ht="14.25" customHeight="1">
      <c r="A3948" s="2" t="s">
        <v>19471</v>
      </c>
      <c r="B3948" s="2" t="s">
        <v>4594</v>
      </c>
      <c r="C3948" s="2" t="s">
        <v>16241</v>
      </c>
      <c r="D3948" s="2" t="s">
        <v>148</v>
      </c>
      <c r="E3948" s="2" t="s">
        <v>96</v>
      </c>
      <c r="F3948" s="2" t="s">
        <v>2112</v>
      </c>
      <c r="G3948" s="2" t="s">
        <v>2046</v>
      </c>
      <c r="H3948" s="2" t="s">
        <v>19472</v>
      </c>
      <c r="I3948" s="2" t="s">
        <v>19473</v>
      </c>
      <c r="J3948" s="2"/>
      <c r="K3948" s="2"/>
      <c r="L3948" s="2"/>
      <c r="M3948" s="2" t="s">
        <v>1566</v>
      </c>
      <c r="N3948" s="2" t="s">
        <v>2058</v>
      </c>
      <c r="O3948" s="2" t="s">
        <v>2093</v>
      </c>
      <c r="P3948" s="2" t="s">
        <v>2050</v>
      </c>
      <c r="Q3948" s="2" t="s">
        <v>18419</v>
      </c>
      <c r="R3948" s="2" t="s">
        <v>2067</v>
      </c>
      <c r="S3948" s="2"/>
      <c r="T3948" s="2" t="s">
        <v>147</v>
      </c>
      <c r="U3948" s="2"/>
      <c r="V3948" s="2" t="s">
        <v>1634</v>
      </c>
    </row>
    <row r="3949" spans="1:22" ht="14.25" customHeight="1">
      <c r="A3949" s="2" t="s">
        <v>19474</v>
      </c>
      <c r="B3949" s="2" t="s">
        <v>6083</v>
      </c>
      <c r="C3949" s="2" t="s">
        <v>5785</v>
      </c>
      <c r="D3949" s="2" t="s">
        <v>148</v>
      </c>
      <c r="E3949" s="2" t="s">
        <v>96</v>
      </c>
      <c r="F3949" s="2" t="s">
        <v>18754</v>
      </c>
      <c r="G3949" s="2" t="s">
        <v>2046</v>
      </c>
      <c r="H3949" s="2" t="s">
        <v>19475</v>
      </c>
      <c r="I3949" s="2"/>
      <c r="J3949" s="2"/>
      <c r="K3949" s="2"/>
      <c r="L3949" s="2"/>
      <c r="M3949" s="2" t="s">
        <v>1566</v>
      </c>
      <c r="N3949" s="2" t="s">
        <v>2058</v>
      </c>
      <c r="O3949" s="2" t="s">
        <v>2093</v>
      </c>
      <c r="P3949" s="2" t="s">
        <v>2050</v>
      </c>
      <c r="Q3949" s="2" t="s">
        <v>18419</v>
      </c>
      <c r="R3949" s="2" t="s">
        <v>2067</v>
      </c>
      <c r="S3949" s="2"/>
      <c r="T3949" s="2" t="s">
        <v>147</v>
      </c>
      <c r="U3949" s="2"/>
      <c r="V3949" s="2" t="s">
        <v>1634</v>
      </c>
    </row>
    <row r="3950" spans="1:22" ht="14.25" customHeight="1">
      <c r="A3950" s="2" t="s">
        <v>19476</v>
      </c>
      <c r="B3950" s="2" t="s">
        <v>4034</v>
      </c>
      <c r="C3950" s="2" t="s">
        <v>5618</v>
      </c>
      <c r="D3950" s="2" t="s">
        <v>116</v>
      </c>
      <c r="E3950" s="2" t="s">
        <v>96</v>
      </c>
      <c r="F3950" s="2" t="s">
        <v>19477</v>
      </c>
      <c r="G3950" s="2" t="s">
        <v>2046</v>
      </c>
      <c r="H3950" s="2" t="s">
        <v>19478</v>
      </c>
      <c r="I3950" s="2" t="s">
        <v>19479</v>
      </c>
      <c r="J3950" s="2" t="s">
        <v>19460</v>
      </c>
      <c r="K3950" s="2"/>
      <c r="L3950" s="2" t="s">
        <v>7567</v>
      </c>
      <c r="M3950" s="2" t="s">
        <v>60</v>
      </c>
      <c r="N3950" s="2" t="s">
        <v>2058</v>
      </c>
      <c r="O3950" s="2" t="s">
        <v>18536</v>
      </c>
      <c r="P3950" s="2" t="s">
        <v>3227</v>
      </c>
      <c r="Q3950" s="2" t="s">
        <v>18419</v>
      </c>
      <c r="R3950" s="2"/>
      <c r="S3950" s="2" t="s">
        <v>6528</v>
      </c>
      <c r="T3950" s="2" t="s">
        <v>115</v>
      </c>
      <c r="U3950" s="2"/>
      <c r="V3950" s="2" t="s">
        <v>1634</v>
      </c>
    </row>
    <row r="3951" spans="1:22" ht="14.25" customHeight="1">
      <c r="A3951" s="2" t="s">
        <v>19480</v>
      </c>
      <c r="B3951" s="2" t="s">
        <v>4637</v>
      </c>
      <c r="C3951" s="2" t="s">
        <v>19481</v>
      </c>
      <c r="D3951" s="2" t="s">
        <v>174</v>
      </c>
      <c r="E3951" s="2" t="s">
        <v>96</v>
      </c>
      <c r="F3951" s="2" t="s">
        <v>19482</v>
      </c>
      <c r="G3951" s="2" t="s">
        <v>2046</v>
      </c>
      <c r="H3951" s="2" t="s">
        <v>19483</v>
      </c>
      <c r="I3951" s="2" t="s">
        <v>19464</v>
      </c>
      <c r="J3951" s="2"/>
      <c r="K3951" s="2"/>
      <c r="L3951" s="2"/>
      <c r="M3951" s="2" t="s">
        <v>1566</v>
      </c>
      <c r="N3951" s="2" t="s">
        <v>2058</v>
      </c>
      <c r="O3951" s="2" t="s">
        <v>2145</v>
      </c>
      <c r="P3951" s="2" t="s">
        <v>2050</v>
      </c>
      <c r="Q3951" s="2" t="s">
        <v>18419</v>
      </c>
      <c r="R3951" s="2" t="s">
        <v>2067</v>
      </c>
      <c r="S3951" s="2" t="s">
        <v>6528</v>
      </c>
      <c r="T3951" s="2" t="s">
        <v>173</v>
      </c>
      <c r="U3951" s="2"/>
      <c r="V3951" s="2" t="s">
        <v>1634</v>
      </c>
    </row>
    <row r="3952" spans="1:22" ht="14.25" customHeight="1">
      <c r="A3952" s="2" t="s">
        <v>19484</v>
      </c>
      <c r="B3952" s="2" t="s">
        <v>4637</v>
      </c>
      <c r="C3952" s="2" t="s">
        <v>17651</v>
      </c>
      <c r="D3952" s="2" t="s">
        <v>116</v>
      </c>
      <c r="E3952" s="2" t="s">
        <v>96</v>
      </c>
      <c r="F3952" s="2" t="s">
        <v>2112</v>
      </c>
      <c r="G3952" s="2" t="s">
        <v>2046</v>
      </c>
      <c r="H3952" s="2" t="s">
        <v>19485</v>
      </c>
      <c r="I3952" s="2" t="s">
        <v>19467</v>
      </c>
      <c r="J3952" s="2"/>
      <c r="K3952" s="2"/>
      <c r="L3952" s="2"/>
      <c r="M3952" s="2" t="s">
        <v>1566</v>
      </c>
      <c r="N3952" s="2" t="s">
        <v>2058</v>
      </c>
      <c r="O3952" s="2" t="s">
        <v>2093</v>
      </c>
      <c r="P3952" s="2" t="s">
        <v>2050</v>
      </c>
      <c r="Q3952" s="2" t="s">
        <v>18419</v>
      </c>
      <c r="R3952" s="2" t="s">
        <v>2067</v>
      </c>
      <c r="S3952" s="2"/>
      <c r="T3952" s="2" t="s">
        <v>115</v>
      </c>
      <c r="U3952" s="2"/>
      <c r="V3952" s="2" t="s">
        <v>1634</v>
      </c>
    </row>
    <row r="3953" spans="1:22" ht="14.25" customHeight="1">
      <c r="A3953" s="2" t="s">
        <v>19486</v>
      </c>
      <c r="B3953" s="2" t="s">
        <v>4647</v>
      </c>
      <c r="C3953" s="2" t="s">
        <v>2459</v>
      </c>
      <c r="D3953" s="2" t="s">
        <v>140</v>
      </c>
      <c r="E3953" s="2" t="s">
        <v>96</v>
      </c>
      <c r="F3953" s="2" t="s">
        <v>19487</v>
      </c>
      <c r="G3953" s="2" t="s">
        <v>2046</v>
      </c>
      <c r="H3953" s="2" t="s">
        <v>19488</v>
      </c>
      <c r="I3953" s="2" t="s">
        <v>19489</v>
      </c>
      <c r="J3953" s="2"/>
      <c r="K3953" s="2"/>
      <c r="L3953" s="2"/>
      <c r="M3953" s="2" t="s">
        <v>59</v>
      </c>
      <c r="N3953" s="2" t="s">
        <v>2058</v>
      </c>
      <c r="O3953" s="2" t="s">
        <v>18536</v>
      </c>
      <c r="P3953" s="2" t="s">
        <v>2050</v>
      </c>
      <c r="Q3953" s="2" t="s">
        <v>18419</v>
      </c>
      <c r="R3953" s="2"/>
      <c r="S3953" s="2" t="s">
        <v>6528</v>
      </c>
      <c r="T3953" s="2" t="s">
        <v>139</v>
      </c>
      <c r="U3953" s="2"/>
      <c r="V3953" s="2" t="s">
        <v>1634</v>
      </c>
    </row>
    <row r="3954" spans="1:22" ht="14.25" customHeight="1">
      <c r="A3954" s="2" t="s">
        <v>19490</v>
      </c>
      <c r="B3954" s="2" t="s">
        <v>4647</v>
      </c>
      <c r="C3954" s="2" t="s">
        <v>2743</v>
      </c>
      <c r="D3954" s="2" t="s">
        <v>224</v>
      </c>
      <c r="E3954" s="2" t="s">
        <v>96</v>
      </c>
      <c r="F3954" s="2" t="s">
        <v>4208</v>
      </c>
      <c r="G3954" s="2" t="s">
        <v>2046</v>
      </c>
      <c r="H3954" s="2" t="s">
        <v>19491</v>
      </c>
      <c r="I3954" s="2" t="s">
        <v>19473</v>
      </c>
      <c r="J3954" s="2"/>
      <c r="K3954" s="2"/>
      <c r="L3954" s="2"/>
      <c r="M3954" s="2" t="s">
        <v>60</v>
      </c>
      <c r="N3954" s="2" t="s">
        <v>2058</v>
      </c>
      <c r="O3954" s="2" t="s">
        <v>2186</v>
      </c>
      <c r="P3954" s="2" t="s">
        <v>3638</v>
      </c>
      <c r="Q3954" s="2" t="s">
        <v>18419</v>
      </c>
      <c r="R3954" s="2" t="s">
        <v>2067</v>
      </c>
      <c r="S3954" s="2"/>
      <c r="T3954" s="2" t="s">
        <v>223</v>
      </c>
      <c r="U3954" s="2"/>
      <c r="V3954" s="2" t="s">
        <v>1634</v>
      </c>
    </row>
    <row r="3955" spans="1:22" ht="14.25" customHeight="1">
      <c r="A3955" s="2" t="s">
        <v>19492</v>
      </c>
      <c r="B3955" s="2" t="s">
        <v>4647</v>
      </c>
      <c r="C3955" s="2" t="s">
        <v>14501</v>
      </c>
      <c r="D3955" s="2" t="s">
        <v>104</v>
      </c>
      <c r="E3955" s="2" t="s">
        <v>96</v>
      </c>
      <c r="F3955" s="2" t="s">
        <v>3533</v>
      </c>
      <c r="G3955" s="2" t="s">
        <v>2046</v>
      </c>
      <c r="H3955" s="2" t="s">
        <v>19493</v>
      </c>
      <c r="I3955" s="2" t="s">
        <v>19494</v>
      </c>
      <c r="J3955" s="2"/>
      <c r="K3955" s="2"/>
      <c r="L3955" s="2"/>
      <c r="M3955" s="2" t="s">
        <v>1566</v>
      </c>
      <c r="N3955" s="2" t="s">
        <v>2058</v>
      </c>
      <c r="O3955" s="2" t="s">
        <v>2093</v>
      </c>
      <c r="P3955" s="2" t="s">
        <v>19495</v>
      </c>
      <c r="Q3955" s="2" t="s">
        <v>18419</v>
      </c>
      <c r="R3955" s="2" t="s">
        <v>2067</v>
      </c>
      <c r="S3955" s="2"/>
      <c r="T3955" s="2" t="s">
        <v>103</v>
      </c>
      <c r="U3955" s="2"/>
      <c r="V3955" s="2" t="s">
        <v>1634</v>
      </c>
    </row>
    <row r="3956" spans="1:22" ht="14.25" customHeight="1">
      <c r="A3956" s="2" t="s">
        <v>19496</v>
      </c>
      <c r="B3956" s="2" t="s">
        <v>4647</v>
      </c>
      <c r="C3956" s="2" t="s">
        <v>19497</v>
      </c>
      <c r="D3956" s="2" t="s">
        <v>174</v>
      </c>
      <c r="E3956" s="2" t="s">
        <v>96</v>
      </c>
      <c r="F3956" s="2" t="s">
        <v>19498</v>
      </c>
      <c r="G3956" s="2" t="s">
        <v>2046</v>
      </c>
      <c r="H3956" s="2" t="s">
        <v>19499</v>
      </c>
      <c r="I3956" s="2" t="s">
        <v>19479</v>
      </c>
      <c r="J3956" s="2"/>
      <c r="K3956" s="2"/>
      <c r="L3956" s="2" t="s">
        <v>7567</v>
      </c>
      <c r="M3956" s="2" t="s">
        <v>59</v>
      </c>
      <c r="N3956" s="2" t="s">
        <v>2058</v>
      </c>
      <c r="O3956" s="2" t="s">
        <v>2322</v>
      </c>
      <c r="P3956" s="2" t="s">
        <v>2050</v>
      </c>
      <c r="Q3956" s="2" t="s">
        <v>18419</v>
      </c>
      <c r="R3956" s="2"/>
      <c r="S3956" s="2" t="s">
        <v>6528</v>
      </c>
      <c r="T3956" s="2" t="s">
        <v>173</v>
      </c>
      <c r="U3956" s="2"/>
      <c r="V3956" s="2" t="s">
        <v>1634</v>
      </c>
    </row>
    <row r="3957" spans="1:22" ht="14.25" customHeight="1">
      <c r="A3957" s="2" t="s">
        <v>19500</v>
      </c>
      <c r="B3957" s="2" t="s">
        <v>4647</v>
      </c>
      <c r="C3957" s="2" t="s">
        <v>19501</v>
      </c>
      <c r="D3957" s="2" t="s">
        <v>338</v>
      </c>
      <c r="E3957" s="2" t="s">
        <v>96</v>
      </c>
      <c r="F3957" s="2" t="s">
        <v>19502</v>
      </c>
      <c r="G3957" s="2" t="s">
        <v>2046</v>
      </c>
      <c r="H3957" s="2" t="s">
        <v>19503</v>
      </c>
      <c r="I3957" s="2"/>
      <c r="J3957" s="2"/>
      <c r="K3957" s="2"/>
      <c r="L3957" s="2"/>
      <c r="M3957" s="2" t="s">
        <v>1566</v>
      </c>
      <c r="N3957" s="2" t="s">
        <v>2058</v>
      </c>
      <c r="O3957" s="2" t="s">
        <v>2078</v>
      </c>
      <c r="P3957" s="2" t="s">
        <v>5133</v>
      </c>
      <c r="Q3957" s="2" t="s">
        <v>18419</v>
      </c>
      <c r="R3957" s="2" t="s">
        <v>2067</v>
      </c>
      <c r="S3957" s="2"/>
      <c r="T3957" s="2" t="s">
        <v>337</v>
      </c>
      <c r="U3957" s="2"/>
      <c r="V3957" s="2" t="s">
        <v>1634</v>
      </c>
    </row>
    <row r="3958" spans="1:22" ht="14.25" customHeight="1">
      <c r="A3958" s="2" t="s">
        <v>19504</v>
      </c>
      <c r="B3958" s="2" t="s">
        <v>4647</v>
      </c>
      <c r="C3958" s="2" t="s">
        <v>19505</v>
      </c>
      <c r="D3958" s="2" t="s">
        <v>108</v>
      </c>
      <c r="E3958" s="2" t="s">
        <v>96</v>
      </c>
      <c r="F3958" s="2" t="s">
        <v>19506</v>
      </c>
      <c r="G3958" s="2" t="s">
        <v>2046</v>
      </c>
      <c r="H3958" s="2" t="s">
        <v>19507</v>
      </c>
      <c r="I3958" s="2"/>
      <c r="J3958" s="2"/>
      <c r="K3958" s="2"/>
      <c r="L3958" s="2"/>
      <c r="M3958" s="2" t="s">
        <v>1566</v>
      </c>
      <c r="N3958" s="2" t="s">
        <v>2058</v>
      </c>
      <c r="O3958" s="2" t="s">
        <v>2078</v>
      </c>
      <c r="P3958" s="2" t="s">
        <v>3055</v>
      </c>
      <c r="Q3958" s="2" t="s">
        <v>18419</v>
      </c>
      <c r="R3958" s="2" t="s">
        <v>2067</v>
      </c>
      <c r="S3958" s="2"/>
      <c r="T3958" s="2" t="s">
        <v>107</v>
      </c>
      <c r="U3958" s="2"/>
      <c r="V3958" s="2" t="s">
        <v>1634</v>
      </c>
    </row>
    <row r="3959" spans="1:22" ht="14.25" customHeight="1">
      <c r="A3959" s="2" t="s">
        <v>19508</v>
      </c>
      <c r="B3959" s="2" t="s">
        <v>5551</v>
      </c>
      <c r="C3959" s="2" t="s">
        <v>7060</v>
      </c>
      <c r="D3959" s="2" t="s">
        <v>110</v>
      </c>
      <c r="E3959" s="2" t="s">
        <v>96</v>
      </c>
      <c r="F3959" s="2" t="s">
        <v>19509</v>
      </c>
      <c r="G3959" s="2" t="s">
        <v>2046</v>
      </c>
      <c r="H3959" s="2" t="s">
        <v>19510</v>
      </c>
      <c r="I3959" s="2" t="s">
        <v>19489</v>
      </c>
      <c r="J3959" s="2"/>
      <c r="K3959" s="2"/>
      <c r="L3959" s="2"/>
      <c r="M3959" s="2" t="s">
        <v>1566</v>
      </c>
      <c r="N3959" s="2" t="s">
        <v>2048</v>
      </c>
      <c r="O3959" s="2" t="s">
        <v>2179</v>
      </c>
      <c r="P3959" s="2" t="s">
        <v>3153</v>
      </c>
      <c r="Q3959" s="2" t="s">
        <v>18419</v>
      </c>
      <c r="R3959" s="2" t="s">
        <v>2067</v>
      </c>
      <c r="S3959" s="2" t="s">
        <v>6528</v>
      </c>
      <c r="T3959" s="2" t="s">
        <v>109</v>
      </c>
      <c r="U3959" s="2"/>
      <c r="V3959" s="2" t="s">
        <v>1634</v>
      </c>
    </row>
    <row r="3960" spans="1:22" ht="14.25" customHeight="1">
      <c r="A3960" s="2" t="s">
        <v>19511</v>
      </c>
      <c r="B3960" s="2" t="s">
        <v>4670</v>
      </c>
      <c r="C3960" s="2" t="s">
        <v>19512</v>
      </c>
      <c r="D3960" s="2" t="s">
        <v>110</v>
      </c>
      <c r="E3960" s="2" t="s">
        <v>96</v>
      </c>
      <c r="F3960" s="2" t="s">
        <v>3059</v>
      </c>
      <c r="G3960" s="2" t="s">
        <v>2046</v>
      </c>
      <c r="H3960" s="2" t="s">
        <v>19513</v>
      </c>
      <c r="I3960" s="2"/>
      <c r="J3960" s="2" t="s">
        <v>19514</v>
      </c>
      <c r="K3960" s="2"/>
      <c r="L3960" s="2" t="s">
        <v>15881</v>
      </c>
      <c r="M3960" s="2" t="s">
        <v>60</v>
      </c>
      <c r="N3960" s="2" t="s">
        <v>2058</v>
      </c>
      <c r="O3960" s="2" t="s">
        <v>2186</v>
      </c>
      <c r="P3960" s="2" t="s">
        <v>3727</v>
      </c>
      <c r="Q3960" s="2" t="s">
        <v>18419</v>
      </c>
      <c r="R3960" s="2"/>
      <c r="S3960" s="2"/>
      <c r="T3960" s="2" t="s">
        <v>109</v>
      </c>
      <c r="U3960" s="2"/>
      <c r="V3960" s="2" t="s">
        <v>1634</v>
      </c>
    </row>
    <row r="3961" spans="1:22" ht="14.25" customHeight="1">
      <c r="A3961" s="2" t="s">
        <v>19515</v>
      </c>
      <c r="B3961" s="2" t="s">
        <v>7993</v>
      </c>
      <c r="C3961" s="2" t="s">
        <v>19516</v>
      </c>
      <c r="D3961" s="2" t="s">
        <v>102</v>
      </c>
      <c r="E3961" s="2" t="s">
        <v>96</v>
      </c>
      <c r="F3961" s="2" t="s">
        <v>19517</v>
      </c>
      <c r="G3961" s="2" t="s">
        <v>2046</v>
      </c>
      <c r="H3961" s="2" t="s">
        <v>19518</v>
      </c>
      <c r="I3961" s="2" t="s">
        <v>19494</v>
      </c>
      <c r="J3961" s="2"/>
      <c r="K3961" s="2"/>
      <c r="L3961" s="2"/>
      <c r="M3961" s="2" t="s">
        <v>1566</v>
      </c>
      <c r="N3961" s="2" t="s">
        <v>2048</v>
      </c>
      <c r="O3961" s="2" t="s">
        <v>2179</v>
      </c>
      <c r="P3961" s="2" t="s">
        <v>18698</v>
      </c>
      <c r="Q3961" s="2" t="s">
        <v>18419</v>
      </c>
      <c r="R3961" s="2" t="s">
        <v>2067</v>
      </c>
      <c r="S3961" s="2"/>
      <c r="T3961" s="2" t="s">
        <v>101</v>
      </c>
      <c r="U3961" s="2"/>
      <c r="V3961" s="2" t="s">
        <v>1634</v>
      </c>
    </row>
    <row r="3962" spans="1:22" ht="14.25" customHeight="1">
      <c r="A3962" s="2" t="s">
        <v>19519</v>
      </c>
      <c r="B3962" s="2" t="s">
        <v>5227</v>
      </c>
      <c r="C3962" s="2" t="s">
        <v>4617</v>
      </c>
      <c r="D3962" s="2" t="s">
        <v>218</v>
      </c>
      <c r="E3962" s="2" t="s">
        <v>96</v>
      </c>
      <c r="F3962" s="2" t="s">
        <v>19520</v>
      </c>
      <c r="G3962" s="2" t="s">
        <v>2046</v>
      </c>
      <c r="H3962" s="2" t="s">
        <v>19521</v>
      </c>
      <c r="I3962" s="2"/>
      <c r="J3962" s="2"/>
      <c r="K3962" s="2"/>
      <c r="L3962" s="2"/>
      <c r="M3962" s="2" t="s">
        <v>1566</v>
      </c>
      <c r="N3962" s="2" t="s">
        <v>2058</v>
      </c>
      <c r="O3962" s="2" t="s">
        <v>2153</v>
      </c>
      <c r="P3962" s="2" t="s">
        <v>2050</v>
      </c>
      <c r="Q3962" s="2" t="s">
        <v>18419</v>
      </c>
      <c r="R3962" s="2" t="s">
        <v>2067</v>
      </c>
      <c r="S3962" s="2"/>
      <c r="T3962" s="2" t="s">
        <v>217</v>
      </c>
      <c r="U3962" s="2"/>
      <c r="V3962" s="2" t="s">
        <v>1634</v>
      </c>
    </row>
    <row r="3963" spans="1:22" ht="14.25" customHeight="1">
      <c r="A3963" s="2" t="s">
        <v>19522</v>
      </c>
      <c r="B3963" s="2" t="s">
        <v>4670</v>
      </c>
      <c r="C3963" s="2" t="s">
        <v>3402</v>
      </c>
      <c r="D3963" s="2" t="s">
        <v>116</v>
      </c>
      <c r="E3963" s="2" t="s">
        <v>96</v>
      </c>
      <c r="F3963" s="2" t="s">
        <v>19523</v>
      </c>
      <c r="G3963" s="2" t="s">
        <v>2046</v>
      </c>
      <c r="H3963" s="2" t="s">
        <v>19524</v>
      </c>
      <c r="I3963" s="2"/>
      <c r="J3963" s="2" t="s">
        <v>19525</v>
      </c>
      <c r="K3963" s="2"/>
      <c r="L3963" s="2" t="s">
        <v>7567</v>
      </c>
      <c r="M3963" s="2" t="s">
        <v>1566</v>
      </c>
      <c r="N3963" s="2" t="s">
        <v>2058</v>
      </c>
      <c r="O3963" s="2" t="s">
        <v>19526</v>
      </c>
      <c r="P3963" s="2" t="s">
        <v>19527</v>
      </c>
      <c r="Q3963" s="2" t="s">
        <v>18419</v>
      </c>
      <c r="R3963" s="2" t="s">
        <v>2067</v>
      </c>
      <c r="S3963" s="2"/>
      <c r="T3963" s="2" t="s">
        <v>115</v>
      </c>
      <c r="U3963" s="2"/>
      <c r="V3963" s="2" t="s">
        <v>1634</v>
      </c>
    </row>
    <row r="3964" spans="1:22" ht="14.25" customHeight="1">
      <c r="A3964" s="2" t="s">
        <v>19528</v>
      </c>
      <c r="B3964" s="2" t="s">
        <v>4670</v>
      </c>
      <c r="C3964" s="2" t="s">
        <v>15723</v>
      </c>
      <c r="D3964" s="2" t="s">
        <v>176</v>
      </c>
      <c r="E3964" s="2" t="s">
        <v>96</v>
      </c>
      <c r="F3964" s="2" t="s">
        <v>19529</v>
      </c>
      <c r="G3964" s="2" t="s">
        <v>2046</v>
      </c>
      <c r="H3964" s="2" t="s">
        <v>19530</v>
      </c>
      <c r="I3964" s="2"/>
      <c r="J3964" s="2"/>
      <c r="K3964" s="2"/>
      <c r="L3964" s="2"/>
      <c r="M3964" s="2" t="s">
        <v>1566</v>
      </c>
      <c r="N3964" s="2" t="s">
        <v>2058</v>
      </c>
      <c r="O3964" s="2" t="s">
        <v>2093</v>
      </c>
      <c r="P3964" s="2" t="s">
        <v>2050</v>
      </c>
      <c r="Q3964" s="2" t="s">
        <v>18419</v>
      </c>
      <c r="R3964" s="2" t="s">
        <v>2067</v>
      </c>
      <c r="S3964" s="2"/>
      <c r="T3964" s="2" t="s">
        <v>175</v>
      </c>
      <c r="U3964" s="2"/>
      <c r="V3964" s="2" t="s">
        <v>1634</v>
      </c>
    </row>
    <row r="3965" spans="1:22" ht="14.25" customHeight="1">
      <c r="A3965" s="2" t="s">
        <v>19531</v>
      </c>
      <c r="B3965" s="2" t="s">
        <v>4670</v>
      </c>
      <c r="C3965" s="2" t="s">
        <v>14326</v>
      </c>
      <c r="D3965" s="2" t="s">
        <v>116</v>
      </c>
      <c r="E3965" s="2" t="s">
        <v>96</v>
      </c>
      <c r="F3965" s="2" t="s">
        <v>2278</v>
      </c>
      <c r="G3965" s="2" t="s">
        <v>2046</v>
      </c>
      <c r="H3965" s="2" t="s">
        <v>19532</v>
      </c>
      <c r="I3965" s="2"/>
      <c r="J3965" s="2"/>
      <c r="K3965" s="2"/>
      <c r="L3965" s="2"/>
      <c r="M3965" s="2" t="s">
        <v>60</v>
      </c>
      <c r="N3965" s="2" t="s">
        <v>2058</v>
      </c>
      <c r="O3965" s="2" t="s">
        <v>2186</v>
      </c>
      <c r="P3965" s="2" t="s">
        <v>2050</v>
      </c>
      <c r="Q3965" s="2" t="s">
        <v>18419</v>
      </c>
      <c r="R3965" s="2" t="s">
        <v>2067</v>
      </c>
      <c r="S3965" s="2"/>
      <c r="T3965" s="2" t="s">
        <v>115</v>
      </c>
      <c r="U3965" s="2"/>
      <c r="V3965" s="2" t="s">
        <v>1634</v>
      </c>
    </row>
    <row r="3966" spans="1:22" ht="14.25" customHeight="1">
      <c r="A3966" s="2" t="s">
        <v>19533</v>
      </c>
      <c r="B3966" s="2" t="s">
        <v>4670</v>
      </c>
      <c r="C3966" s="2" t="s">
        <v>4240</v>
      </c>
      <c r="D3966" s="2" t="s">
        <v>164</v>
      </c>
      <c r="E3966" s="2" t="s">
        <v>96</v>
      </c>
      <c r="F3966" s="2" t="s">
        <v>2112</v>
      </c>
      <c r="G3966" s="2" t="s">
        <v>2046</v>
      </c>
      <c r="H3966" s="2" t="s">
        <v>19534</v>
      </c>
      <c r="I3966" s="2" t="s">
        <v>19535</v>
      </c>
      <c r="J3966" s="2" t="s">
        <v>19514</v>
      </c>
      <c r="K3966" s="2"/>
      <c r="L3966" s="2" t="s">
        <v>15881</v>
      </c>
      <c r="M3966" s="2" t="s">
        <v>1566</v>
      </c>
      <c r="N3966" s="2" t="s">
        <v>2058</v>
      </c>
      <c r="O3966" s="2" t="s">
        <v>2093</v>
      </c>
      <c r="P3966" s="2" t="s">
        <v>19536</v>
      </c>
      <c r="Q3966" s="2" t="s">
        <v>18419</v>
      </c>
      <c r="R3966" s="2" t="s">
        <v>2067</v>
      </c>
      <c r="S3966" s="2"/>
      <c r="T3966" s="2" t="s">
        <v>163</v>
      </c>
      <c r="U3966" s="2"/>
      <c r="V3966" s="2" t="s">
        <v>1634</v>
      </c>
    </row>
    <row r="3967" spans="1:22" ht="14.25" customHeight="1">
      <c r="A3967" s="2" t="s">
        <v>19537</v>
      </c>
      <c r="B3967" s="2" t="s">
        <v>10389</v>
      </c>
      <c r="C3967" s="2" t="s">
        <v>19538</v>
      </c>
      <c r="D3967" s="2" t="s">
        <v>140</v>
      </c>
      <c r="E3967" s="2" t="s">
        <v>96</v>
      </c>
      <c r="F3967" s="2" t="s">
        <v>16306</v>
      </c>
      <c r="G3967" s="2" t="s">
        <v>2046</v>
      </c>
      <c r="H3967" s="2" t="s">
        <v>19539</v>
      </c>
      <c r="I3967" s="2" t="s">
        <v>19540</v>
      </c>
      <c r="J3967" s="2"/>
      <c r="K3967" s="2"/>
      <c r="L3967" s="2"/>
      <c r="M3967" s="2" t="s">
        <v>59</v>
      </c>
      <c r="N3967" s="2" t="s">
        <v>2048</v>
      </c>
      <c r="O3967" s="2" t="s">
        <v>18536</v>
      </c>
      <c r="P3967" s="2" t="s">
        <v>2050</v>
      </c>
      <c r="Q3967" s="2" t="s">
        <v>18419</v>
      </c>
      <c r="R3967" s="2" t="s">
        <v>2067</v>
      </c>
      <c r="S3967" s="2" t="s">
        <v>6528</v>
      </c>
      <c r="T3967" s="2" t="s">
        <v>139</v>
      </c>
      <c r="U3967" s="2"/>
      <c r="V3967" s="2" t="s">
        <v>1634</v>
      </c>
    </row>
    <row r="3968" spans="1:22" ht="14.25" customHeight="1">
      <c r="A3968" s="2" t="s">
        <v>19541</v>
      </c>
      <c r="B3968" s="2" t="s">
        <v>19542</v>
      </c>
      <c r="C3968" s="2" t="s">
        <v>19543</v>
      </c>
      <c r="D3968" s="2" t="s">
        <v>148</v>
      </c>
      <c r="E3968" s="2" t="s">
        <v>96</v>
      </c>
      <c r="F3968" s="2" t="s">
        <v>19544</v>
      </c>
      <c r="G3968" s="2" t="s">
        <v>2046</v>
      </c>
      <c r="H3968" s="2" t="s">
        <v>19545</v>
      </c>
      <c r="I3968" s="2" t="s">
        <v>19546</v>
      </c>
      <c r="J3968" s="2"/>
      <c r="K3968" s="2"/>
      <c r="L3968" s="2"/>
      <c r="M3968" s="2" t="s">
        <v>1566</v>
      </c>
      <c r="N3968" s="2" t="s">
        <v>2058</v>
      </c>
      <c r="O3968" s="2" t="s">
        <v>2145</v>
      </c>
      <c r="P3968" s="2" t="s">
        <v>2050</v>
      </c>
      <c r="Q3968" s="2" t="s">
        <v>18419</v>
      </c>
      <c r="R3968" s="2" t="s">
        <v>2067</v>
      </c>
      <c r="S3968" s="2"/>
      <c r="T3968" s="2" t="s">
        <v>147</v>
      </c>
      <c r="U3968" s="2"/>
      <c r="V3968" s="2" t="s">
        <v>1634</v>
      </c>
    </row>
    <row r="3969" spans="1:22" ht="14.25" customHeight="1">
      <c r="A3969" s="2" t="s">
        <v>19547</v>
      </c>
      <c r="B3969" s="2" t="s">
        <v>19548</v>
      </c>
      <c r="C3969" s="2" t="s">
        <v>19549</v>
      </c>
      <c r="D3969" s="2" t="s">
        <v>116</v>
      </c>
      <c r="E3969" s="2" t="s">
        <v>96</v>
      </c>
      <c r="F3969" s="2" t="s">
        <v>2473</v>
      </c>
      <c r="G3969" s="2" t="s">
        <v>2046</v>
      </c>
      <c r="H3969" s="2" t="s">
        <v>19550</v>
      </c>
      <c r="I3969" s="2"/>
      <c r="J3969" s="2" t="s">
        <v>19525</v>
      </c>
      <c r="K3969" s="2"/>
      <c r="L3969" s="2" t="s">
        <v>7567</v>
      </c>
      <c r="M3969" s="2" t="s">
        <v>59</v>
      </c>
      <c r="N3969" s="2" t="s">
        <v>2048</v>
      </c>
      <c r="O3969" s="2" t="s">
        <v>2301</v>
      </c>
      <c r="P3969" s="2" t="s">
        <v>19185</v>
      </c>
      <c r="Q3969" s="2" t="s">
        <v>18419</v>
      </c>
      <c r="R3969" s="2" t="s">
        <v>2067</v>
      </c>
      <c r="S3969" s="2"/>
      <c r="T3969" s="2" t="s">
        <v>115</v>
      </c>
      <c r="U3969" s="2"/>
      <c r="V3969" s="2" t="s">
        <v>1634</v>
      </c>
    </row>
    <row r="3970" spans="1:22" ht="14.25" customHeight="1">
      <c r="A3970" s="2" t="s">
        <v>19551</v>
      </c>
      <c r="B3970" s="2" t="s">
        <v>9236</v>
      </c>
      <c r="C3970" s="2" t="s">
        <v>5702</v>
      </c>
      <c r="D3970" s="2" t="s">
        <v>198</v>
      </c>
      <c r="E3970" s="2" t="s">
        <v>96</v>
      </c>
      <c r="F3970" s="2" t="s">
        <v>19462</v>
      </c>
      <c r="G3970" s="2" t="s">
        <v>2046</v>
      </c>
      <c r="H3970" s="2" t="s">
        <v>19552</v>
      </c>
      <c r="I3970" s="2"/>
      <c r="J3970" s="2"/>
      <c r="K3970" s="2"/>
      <c r="L3970" s="2"/>
      <c r="M3970" s="2" t="s">
        <v>60</v>
      </c>
      <c r="N3970" s="2" t="s">
        <v>2058</v>
      </c>
      <c r="O3970" s="2" t="s">
        <v>18536</v>
      </c>
      <c r="P3970" s="2" t="s">
        <v>2050</v>
      </c>
      <c r="Q3970" s="2" t="s">
        <v>18419</v>
      </c>
      <c r="R3970" s="2" t="s">
        <v>2067</v>
      </c>
      <c r="S3970" s="2" t="s">
        <v>6528</v>
      </c>
      <c r="T3970" s="2" t="s">
        <v>197</v>
      </c>
      <c r="U3970" s="2"/>
      <c r="V3970" s="2" t="s">
        <v>1634</v>
      </c>
    </row>
    <row r="3971" spans="1:22" ht="14.25" customHeight="1">
      <c r="A3971" s="2" t="s">
        <v>19553</v>
      </c>
      <c r="B3971" s="2" t="s">
        <v>4504</v>
      </c>
      <c r="C3971" s="2" t="s">
        <v>19554</v>
      </c>
      <c r="D3971" s="2" t="s">
        <v>140</v>
      </c>
      <c r="E3971" s="2" t="s">
        <v>96</v>
      </c>
      <c r="F3971" s="2" t="s">
        <v>19555</v>
      </c>
      <c r="G3971" s="2" t="s">
        <v>2046</v>
      </c>
      <c r="H3971" s="2" t="s">
        <v>19556</v>
      </c>
      <c r="I3971" s="2"/>
      <c r="J3971" s="2"/>
      <c r="K3971" s="2"/>
      <c r="L3971" s="2"/>
      <c r="M3971" s="2" t="s">
        <v>1566</v>
      </c>
      <c r="N3971" s="2" t="s">
        <v>2058</v>
      </c>
      <c r="O3971" s="2" t="s">
        <v>2145</v>
      </c>
      <c r="P3971" s="2" t="s">
        <v>2513</v>
      </c>
      <c r="Q3971" s="2" t="s">
        <v>18419</v>
      </c>
      <c r="R3971" s="2" t="s">
        <v>2067</v>
      </c>
      <c r="S3971" s="2"/>
      <c r="T3971" s="2" t="s">
        <v>139</v>
      </c>
      <c r="U3971" s="2"/>
      <c r="V3971" s="2" t="s">
        <v>1634</v>
      </c>
    </row>
    <row r="3972" spans="1:22" ht="14.25" customHeight="1">
      <c r="A3972" s="2" t="s">
        <v>19557</v>
      </c>
      <c r="B3972" s="2" t="s">
        <v>4504</v>
      </c>
      <c r="C3972" s="2" t="s">
        <v>5449</v>
      </c>
      <c r="D3972" s="2" t="s">
        <v>132</v>
      </c>
      <c r="E3972" s="2" t="s">
        <v>96</v>
      </c>
      <c r="F3972" s="2" t="s">
        <v>18201</v>
      </c>
      <c r="G3972" s="2" t="s">
        <v>2046</v>
      </c>
      <c r="H3972" s="2" t="s">
        <v>19558</v>
      </c>
      <c r="I3972" s="2" t="s">
        <v>19535</v>
      </c>
      <c r="J3972" s="2"/>
      <c r="K3972" s="2"/>
      <c r="L3972" s="2"/>
      <c r="M3972" s="2" t="s">
        <v>59</v>
      </c>
      <c r="N3972" s="2" t="s">
        <v>2058</v>
      </c>
      <c r="O3972" s="2" t="s">
        <v>2101</v>
      </c>
      <c r="P3972" s="2" t="s">
        <v>3235</v>
      </c>
      <c r="Q3972" s="2" t="s">
        <v>18419</v>
      </c>
      <c r="R3972" s="2" t="s">
        <v>2067</v>
      </c>
      <c r="S3972" s="2"/>
      <c r="T3972" s="2" t="s">
        <v>131</v>
      </c>
      <c r="U3972" s="2"/>
      <c r="V3972" s="2" t="s">
        <v>1634</v>
      </c>
    </row>
    <row r="3973" spans="1:22" ht="14.25" customHeight="1">
      <c r="A3973" s="2" t="s">
        <v>19559</v>
      </c>
      <c r="B3973" s="2" t="s">
        <v>4813</v>
      </c>
      <c r="C3973" s="2" t="s">
        <v>8748</v>
      </c>
      <c r="D3973" s="2" t="s">
        <v>104</v>
      </c>
      <c r="E3973" s="2" t="s">
        <v>96</v>
      </c>
      <c r="F3973" s="2" t="s">
        <v>19560</v>
      </c>
      <c r="G3973" s="2" t="s">
        <v>2046</v>
      </c>
      <c r="H3973" s="2" t="s">
        <v>19561</v>
      </c>
      <c r="I3973" s="2" t="s">
        <v>19540</v>
      </c>
      <c r="J3973" s="2"/>
      <c r="K3973" s="2"/>
      <c r="L3973" s="2"/>
      <c r="M3973" s="2" t="s">
        <v>1566</v>
      </c>
      <c r="N3973" s="2" t="s">
        <v>2058</v>
      </c>
      <c r="O3973" s="2" t="s">
        <v>2145</v>
      </c>
      <c r="P3973" s="2" t="s">
        <v>2050</v>
      </c>
      <c r="Q3973" s="2" t="s">
        <v>18419</v>
      </c>
      <c r="R3973" s="2" t="s">
        <v>2067</v>
      </c>
      <c r="S3973" s="2" t="s">
        <v>6528</v>
      </c>
      <c r="T3973" s="2" t="s">
        <v>103</v>
      </c>
      <c r="U3973" s="2"/>
      <c r="V3973" s="2" t="s">
        <v>1634</v>
      </c>
    </row>
    <row r="3974" spans="1:22" ht="14.25" customHeight="1">
      <c r="A3974" s="2" t="s">
        <v>19562</v>
      </c>
      <c r="B3974" s="2" t="s">
        <v>17201</v>
      </c>
      <c r="C3974" s="2" t="s">
        <v>19563</v>
      </c>
      <c r="D3974" s="2" t="s">
        <v>174</v>
      </c>
      <c r="E3974" s="2" t="s">
        <v>96</v>
      </c>
      <c r="F3974" s="2" t="s">
        <v>19564</v>
      </c>
      <c r="G3974" s="2" t="s">
        <v>2046</v>
      </c>
      <c r="H3974" s="2" t="s">
        <v>19565</v>
      </c>
      <c r="I3974" s="2" t="s">
        <v>19546</v>
      </c>
      <c r="J3974" s="2"/>
      <c r="K3974" s="2"/>
      <c r="L3974" s="2"/>
      <c r="M3974" s="2" t="s">
        <v>60</v>
      </c>
      <c r="N3974" s="2" t="s">
        <v>2058</v>
      </c>
      <c r="O3974" s="2" t="s">
        <v>2186</v>
      </c>
      <c r="P3974" s="2" t="s">
        <v>2050</v>
      </c>
      <c r="Q3974" s="2" t="s">
        <v>18419</v>
      </c>
      <c r="R3974" s="2" t="s">
        <v>2067</v>
      </c>
      <c r="S3974" s="2"/>
      <c r="T3974" s="2" t="s">
        <v>173</v>
      </c>
      <c r="U3974" s="2"/>
      <c r="V3974" s="2" t="s">
        <v>1634</v>
      </c>
    </row>
    <row r="3975" spans="1:22" ht="14.25" customHeight="1">
      <c r="A3975" s="2" t="s">
        <v>19566</v>
      </c>
      <c r="B3975" s="2" t="s">
        <v>19567</v>
      </c>
      <c r="C3975" s="2" t="s">
        <v>14161</v>
      </c>
      <c r="D3975" s="2" t="s">
        <v>104</v>
      </c>
      <c r="E3975" s="2" t="s">
        <v>96</v>
      </c>
      <c r="F3975" s="2" t="s">
        <v>3861</v>
      </c>
      <c r="G3975" s="2" t="s">
        <v>2046</v>
      </c>
      <c r="H3975" s="2" t="s">
        <v>19568</v>
      </c>
      <c r="I3975" s="2"/>
      <c r="J3975" s="2"/>
      <c r="K3975" s="2"/>
      <c r="L3975" s="2" t="s">
        <v>7567</v>
      </c>
      <c r="M3975" s="2" t="s">
        <v>1566</v>
      </c>
      <c r="N3975" s="2" t="s">
        <v>2058</v>
      </c>
      <c r="O3975" s="2" t="s">
        <v>2145</v>
      </c>
      <c r="P3975" s="2" t="s">
        <v>2050</v>
      </c>
      <c r="Q3975" s="2" t="s">
        <v>18419</v>
      </c>
      <c r="R3975" s="2" t="s">
        <v>2067</v>
      </c>
      <c r="S3975" s="2"/>
      <c r="T3975" s="2" t="s">
        <v>103</v>
      </c>
      <c r="U3975" s="2" t="s">
        <v>19569</v>
      </c>
      <c r="V3975" s="2" t="s">
        <v>1634</v>
      </c>
    </row>
    <row r="3976" spans="1:22" ht="14.25" customHeight="1">
      <c r="A3976" s="2" t="s">
        <v>19570</v>
      </c>
      <c r="B3976" s="2" t="s">
        <v>19571</v>
      </c>
      <c r="C3976" s="2" t="s">
        <v>14161</v>
      </c>
      <c r="D3976" s="2" t="s">
        <v>102</v>
      </c>
      <c r="E3976" s="2" t="s">
        <v>96</v>
      </c>
      <c r="F3976" s="2" t="s">
        <v>19572</v>
      </c>
      <c r="G3976" s="2" t="s">
        <v>2046</v>
      </c>
      <c r="H3976" s="2" t="s">
        <v>19573</v>
      </c>
      <c r="I3976" s="2"/>
      <c r="J3976" s="2"/>
      <c r="K3976" s="2"/>
      <c r="L3976" s="2"/>
      <c r="M3976" s="2" t="s">
        <v>1566</v>
      </c>
      <c r="N3976" s="2" t="s">
        <v>2058</v>
      </c>
      <c r="O3976" s="2" t="s">
        <v>2145</v>
      </c>
      <c r="P3976" s="2" t="s">
        <v>19574</v>
      </c>
      <c r="Q3976" s="2" t="s">
        <v>18419</v>
      </c>
      <c r="R3976" s="2" t="s">
        <v>2067</v>
      </c>
      <c r="S3976" s="2" t="s">
        <v>6528</v>
      </c>
      <c r="T3976" s="2" t="s">
        <v>101</v>
      </c>
      <c r="U3976" s="2"/>
      <c r="V3976" s="2" t="s">
        <v>1634</v>
      </c>
    </row>
    <row r="3977" spans="1:22" ht="14.25" customHeight="1">
      <c r="A3977" s="2" t="s">
        <v>19575</v>
      </c>
      <c r="B3977" s="2" t="s">
        <v>19576</v>
      </c>
      <c r="C3977" s="2" t="s">
        <v>19577</v>
      </c>
      <c r="D3977" s="2" t="s">
        <v>256</v>
      </c>
      <c r="E3977" s="2" t="s">
        <v>96</v>
      </c>
      <c r="F3977" s="2" t="s">
        <v>19578</v>
      </c>
      <c r="G3977" s="2" t="s">
        <v>2046</v>
      </c>
      <c r="H3977" s="2" t="s">
        <v>19579</v>
      </c>
      <c r="I3977" s="2"/>
      <c r="J3977" s="2"/>
      <c r="K3977" s="2"/>
      <c r="L3977" s="2"/>
      <c r="M3977" s="2" t="s">
        <v>1566</v>
      </c>
      <c r="N3977" s="2" t="s">
        <v>2048</v>
      </c>
      <c r="O3977" s="2" t="s">
        <v>2179</v>
      </c>
      <c r="P3977" s="2" t="s">
        <v>2050</v>
      </c>
      <c r="Q3977" s="2" t="s">
        <v>18419</v>
      </c>
      <c r="R3977" s="2" t="s">
        <v>2052</v>
      </c>
      <c r="S3977" s="2"/>
      <c r="T3977" s="2" t="s">
        <v>255</v>
      </c>
      <c r="U3977" s="2"/>
      <c r="V3977" s="2" t="s">
        <v>1634</v>
      </c>
    </row>
    <row r="3978" spans="1:22" ht="14.25" customHeight="1">
      <c r="A3978" s="2" t="s">
        <v>19580</v>
      </c>
      <c r="B3978" s="2" t="s">
        <v>19581</v>
      </c>
      <c r="C3978" s="2" t="s">
        <v>19582</v>
      </c>
      <c r="D3978" s="2" t="s">
        <v>132</v>
      </c>
      <c r="E3978" s="2" t="s">
        <v>96</v>
      </c>
      <c r="F3978" s="2" t="s">
        <v>2093</v>
      </c>
      <c r="G3978" s="2" t="s">
        <v>2046</v>
      </c>
      <c r="H3978" s="2" t="s">
        <v>19583</v>
      </c>
      <c r="I3978" s="2"/>
      <c r="J3978" s="2"/>
      <c r="K3978" s="2"/>
      <c r="L3978" s="2"/>
      <c r="M3978" s="2" t="s">
        <v>1566</v>
      </c>
      <c r="N3978" s="2" t="s">
        <v>2058</v>
      </c>
      <c r="O3978" s="2" t="s">
        <v>2093</v>
      </c>
      <c r="P3978" s="2" t="s">
        <v>19584</v>
      </c>
      <c r="Q3978" s="2" t="s">
        <v>18419</v>
      </c>
      <c r="R3978" s="2" t="s">
        <v>2067</v>
      </c>
      <c r="S3978" s="2"/>
      <c r="T3978" s="2" t="s">
        <v>131</v>
      </c>
      <c r="U3978" s="2"/>
      <c r="V3978" s="2" t="s">
        <v>1634</v>
      </c>
    </row>
    <row r="3979" spans="1:22" ht="14.25" customHeight="1">
      <c r="A3979" s="2" t="s">
        <v>19585</v>
      </c>
      <c r="B3979" s="2" t="s">
        <v>4862</v>
      </c>
      <c r="C3979" s="2" t="s">
        <v>3812</v>
      </c>
      <c r="D3979" s="2" t="s">
        <v>148</v>
      </c>
      <c r="E3979" s="2" t="s">
        <v>96</v>
      </c>
      <c r="F3979" s="2" t="s">
        <v>3838</v>
      </c>
      <c r="G3979" s="2" t="s">
        <v>2046</v>
      </c>
      <c r="H3979" s="2" t="s">
        <v>19586</v>
      </c>
      <c r="I3979" s="2"/>
      <c r="J3979" s="2"/>
      <c r="K3979" s="2"/>
      <c r="L3979" s="2"/>
      <c r="M3979" s="2" t="s">
        <v>59</v>
      </c>
      <c r="N3979" s="2" t="s">
        <v>2058</v>
      </c>
      <c r="O3979" s="2" t="s">
        <v>2172</v>
      </c>
      <c r="P3979" s="2" t="s">
        <v>2050</v>
      </c>
      <c r="Q3979" s="2" t="s">
        <v>18419</v>
      </c>
      <c r="R3979" s="2" t="s">
        <v>2067</v>
      </c>
      <c r="S3979" s="2"/>
      <c r="T3979" s="2" t="s">
        <v>147</v>
      </c>
      <c r="U3979" s="2"/>
      <c r="V3979" s="2" t="s">
        <v>1634</v>
      </c>
    </row>
    <row r="3980" spans="1:22" ht="14.25" customHeight="1">
      <c r="A3980" s="2" t="s">
        <v>19587</v>
      </c>
      <c r="B3980" s="2" t="s">
        <v>4862</v>
      </c>
      <c r="C3980" s="2" t="s">
        <v>19588</v>
      </c>
      <c r="D3980" s="2" t="s">
        <v>256</v>
      </c>
      <c r="E3980" s="2" t="s">
        <v>96</v>
      </c>
      <c r="F3980" s="2" t="s">
        <v>2824</v>
      </c>
      <c r="G3980" s="2" t="s">
        <v>2046</v>
      </c>
      <c r="H3980" s="2" t="s">
        <v>19589</v>
      </c>
      <c r="I3980" s="2" t="s">
        <v>14229</v>
      </c>
      <c r="J3980" s="2"/>
      <c r="K3980" s="2"/>
      <c r="L3980" s="2"/>
      <c r="M3980" s="2" t="s">
        <v>60</v>
      </c>
      <c r="N3980" s="2" t="s">
        <v>2058</v>
      </c>
      <c r="O3980" s="2" t="s">
        <v>2316</v>
      </c>
      <c r="P3980" s="2" t="s">
        <v>2050</v>
      </c>
      <c r="Q3980" s="2" t="s">
        <v>18419</v>
      </c>
      <c r="R3980" s="2"/>
      <c r="S3980" s="2"/>
      <c r="T3980" s="2" t="s">
        <v>255</v>
      </c>
      <c r="U3980" s="2"/>
      <c r="V3980" s="2" t="s">
        <v>1634</v>
      </c>
    </row>
    <row r="3981" spans="1:22" ht="14.25" customHeight="1">
      <c r="A3981" s="2" t="s">
        <v>19590</v>
      </c>
      <c r="B3981" s="2" t="s">
        <v>4867</v>
      </c>
      <c r="C3981" s="2" t="s">
        <v>19591</v>
      </c>
      <c r="D3981" s="2" t="s">
        <v>158</v>
      </c>
      <c r="E3981" s="2" t="s">
        <v>96</v>
      </c>
      <c r="F3981" s="2" t="s">
        <v>19592</v>
      </c>
      <c r="G3981" s="2" t="s">
        <v>2046</v>
      </c>
      <c r="H3981" s="2" t="s">
        <v>19593</v>
      </c>
      <c r="I3981" s="2"/>
      <c r="J3981" s="2"/>
      <c r="K3981" s="2"/>
      <c r="L3981" s="2"/>
      <c r="M3981" s="2" t="s">
        <v>1566</v>
      </c>
      <c r="N3981" s="2" t="s">
        <v>2058</v>
      </c>
      <c r="O3981" s="2" t="s">
        <v>2145</v>
      </c>
      <c r="P3981" s="2" t="s">
        <v>2050</v>
      </c>
      <c r="Q3981" s="2" t="s">
        <v>18419</v>
      </c>
      <c r="R3981" s="2" t="s">
        <v>2067</v>
      </c>
      <c r="S3981" s="2"/>
      <c r="T3981" s="2" t="s">
        <v>157</v>
      </c>
      <c r="U3981" s="2"/>
      <c r="V3981" s="2" t="s">
        <v>1634</v>
      </c>
    </row>
    <row r="3982" spans="1:22" ht="14.25" customHeight="1">
      <c r="A3982" s="2" t="s">
        <v>19594</v>
      </c>
      <c r="B3982" s="2" t="s">
        <v>19588</v>
      </c>
      <c r="C3982" s="2" t="s">
        <v>6716</v>
      </c>
      <c r="D3982" s="2" t="s">
        <v>176</v>
      </c>
      <c r="E3982" s="2" t="s">
        <v>96</v>
      </c>
      <c r="F3982" s="2" t="s">
        <v>2112</v>
      </c>
      <c r="G3982" s="2" t="s">
        <v>2046</v>
      </c>
      <c r="H3982" s="2" t="s">
        <v>19595</v>
      </c>
      <c r="I3982" s="2"/>
      <c r="J3982" s="2"/>
      <c r="K3982" s="2"/>
      <c r="L3982" s="2"/>
      <c r="M3982" s="2" t="s">
        <v>1566</v>
      </c>
      <c r="N3982" s="2" t="s">
        <v>2058</v>
      </c>
      <c r="O3982" s="2" t="s">
        <v>2093</v>
      </c>
      <c r="P3982" s="2" t="s">
        <v>3632</v>
      </c>
      <c r="Q3982" s="2" t="s">
        <v>18419</v>
      </c>
      <c r="R3982" s="2" t="s">
        <v>2067</v>
      </c>
      <c r="S3982" s="2"/>
      <c r="T3982" s="2" t="s">
        <v>175</v>
      </c>
      <c r="U3982" s="2"/>
      <c r="V3982" s="2" t="s">
        <v>1634</v>
      </c>
    </row>
    <row r="3983" spans="1:22" ht="14.25" customHeight="1">
      <c r="A3983" s="2" t="s">
        <v>19596</v>
      </c>
      <c r="B3983" s="2" t="s">
        <v>19597</v>
      </c>
      <c r="C3983" s="2" t="s">
        <v>2494</v>
      </c>
      <c r="D3983" s="2" t="s">
        <v>148</v>
      </c>
      <c r="E3983" s="2" t="s">
        <v>96</v>
      </c>
      <c r="F3983" s="2" t="s">
        <v>19598</v>
      </c>
      <c r="G3983" s="2" t="s">
        <v>2046</v>
      </c>
      <c r="H3983" s="2" t="s">
        <v>19599</v>
      </c>
      <c r="I3983" s="2"/>
      <c r="J3983" s="2"/>
      <c r="K3983" s="2"/>
      <c r="L3983" s="2"/>
      <c r="M3983" s="2" t="s">
        <v>1566</v>
      </c>
      <c r="N3983" s="2" t="s">
        <v>2058</v>
      </c>
      <c r="O3983" s="2" t="s">
        <v>2093</v>
      </c>
      <c r="P3983" s="2" t="s">
        <v>2050</v>
      </c>
      <c r="Q3983" s="2" t="s">
        <v>18419</v>
      </c>
      <c r="R3983" s="2" t="s">
        <v>2067</v>
      </c>
      <c r="S3983" s="2"/>
      <c r="T3983" s="2" t="s">
        <v>147</v>
      </c>
      <c r="U3983" s="2"/>
      <c r="V3983" s="2" t="s">
        <v>1634</v>
      </c>
    </row>
    <row r="3984" spans="1:22" ht="14.25" customHeight="1">
      <c r="A3984" s="2" t="s">
        <v>19600</v>
      </c>
      <c r="B3984" s="2" t="s">
        <v>19601</v>
      </c>
      <c r="C3984" s="2" t="s">
        <v>19602</v>
      </c>
      <c r="D3984" s="2" t="s">
        <v>274</v>
      </c>
      <c r="E3984" s="2" t="s">
        <v>96</v>
      </c>
      <c r="F3984" s="2" t="s">
        <v>19603</v>
      </c>
      <c r="G3984" s="2" t="s">
        <v>2046</v>
      </c>
      <c r="H3984" s="2" t="s">
        <v>19604</v>
      </c>
      <c r="I3984" s="2"/>
      <c r="J3984" s="2"/>
      <c r="K3984" s="2"/>
      <c r="L3984" s="2"/>
      <c r="M3984" s="2" t="s">
        <v>1566</v>
      </c>
      <c r="N3984" s="2" t="s">
        <v>2048</v>
      </c>
      <c r="O3984" s="2" t="s">
        <v>2199</v>
      </c>
      <c r="P3984" s="2" t="s">
        <v>2066</v>
      </c>
      <c r="Q3984" s="2" t="s">
        <v>18419</v>
      </c>
      <c r="R3984" s="2" t="s">
        <v>2067</v>
      </c>
      <c r="S3984" s="2"/>
      <c r="T3984" s="2" t="s">
        <v>273</v>
      </c>
      <c r="U3984" s="2"/>
      <c r="V3984" s="2" t="s">
        <v>1634</v>
      </c>
    </row>
    <row r="3985" spans="1:22" ht="14.25" customHeight="1">
      <c r="A3985" s="2" t="s">
        <v>19605</v>
      </c>
      <c r="B3985" s="2" t="s">
        <v>19606</v>
      </c>
      <c r="C3985" s="2" t="s">
        <v>12099</v>
      </c>
      <c r="D3985" s="2" t="s">
        <v>148</v>
      </c>
      <c r="E3985" s="2" t="s">
        <v>96</v>
      </c>
      <c r="F3985" s="2" t="s">
        <v>19607</v>
      </c>
      <c r="G3985" s="2" t="s">
        <v>2046</v>
      </c>
      <c r="H3985" s="2" t="s">
        <v>19608</v>
      </c>
      <c r="I3985" s="2" t="s">
        <v>19609</v>
      </c>
      <c r="J3985" s="2"/>
      <c r="K3985" s="2"/>
      <c r="L3985" s="2"/>
      <c r="M3985" s="2" t="s">
        <v>59</v>
      </c>
      <c r="N3985" s="2" t="s">
        <v>2058</v>
      </c>
      <c r="O3985" s="2" t="s">
        <v>2101</v>
      </c>
      <c r="P3985" s="2" t="s">
        <v>2050</v>
      </c>
      <c r="Q3985" s="2" t="s">
        <v>18419</v>
      </c>
      <c r="R3985" s="2" t="s">
        <v>2067</v>
      </c>
      <c r="S3985" s="2"/>
      <c r="T3985" s="2" t="s">
        <v>147</v>
      </c>
      <c r="U3985" s="2"/>
      <c r="V3985" s="2" t="s">
        <v>1634</v>
      </c>
    </row>
    <row r="3986" spans="1:22" ht="14.25" customHeight="1">
      <c r="A3986" s="2" t="s">
        <v>19610</v>
      </c>
      <c r="B3986" s="2" t="s">
        <v>19611</v>
      </c>
      <c r="C3986" s="2" t="s">
        <v>19612</v>
      </c>
      <c r="D3986" s="2" t="s">
        <v>164</v>
      </c>
      <c r="E3986" s="2" t="s">
        <v>96</v>
      </c>
      <c r="F3986" s="2" t="s">
        <v>19613</v>
      </c>
      <c r="G3986" s="2" t="s">
        <v>2046</v>
      </c>
      <c r="H3986" s="2" t="s">
        <v>19614</v>
      </c>
      <c r="I3986" s="2"/>
      <c r="J3986" s="2"/>
      <c r="K3986" s="2"/>
      <c r="L3986" s="2"/>
      <c r="M3986" s="2" t="s">
        <v>1566</v>
      </c>
      <c r="N3986" s="2" t="s">
        <v>2048</v>
      </c>
      <c r="O3986" s="2" t="s">
        <v>2179</v>
      </c>
      <c r="P3986" s="2" t="s">
        <v>19615</v>
      </c>
      <c r="Q3986" s="2" t="s">
        <v>18419</v>
      </c>
      <c r="R3986" s="2" t="s">
        <v>2067</v>
      </c>
      <c r="S3986" s="2"/>
      <c r="T3986" s="2" t="s">
        <v>163</v>
      </c>
      <c r="U3986" s="2"/>
      <c r="V3986" s="2" t="s">
        <v>1634</v>
      </c>
    </row>
    <row r="3987" spans="1:22" ht="14.25" customHeight="1">
      <c r="A3987" s="2" t="s">
        <v>19616</v>
      </c>
      <c r="B3987" s="2" t="s">
        <v>19617</v>
      </c>
      <c r="C3987" s="2" t="s">
        <v>19618</v>
      </c>
      <c r="D3987" s="2" t="s">
        <v>140</v>
      </c>
      <c r="E3987" s="2" t="s">
        <v>96</v>
      </c>
      <c r="F3987" s="2" t="s">
        <v>19619</v>
      </c>
      <c r="G3987" s="2" t="s">
        <v>2046</v>
      </c>
      <c r="H3987" s="2" t="s">
        <v>19620</v>
      </c>
      <c r="I3987" s="2" t="s">
        <v>14229</v>
      </c>
      <c r="J3987" s="2"/>
      <c r="K3987" s="2"/>
      <c r="L3987" s="2"/>
      <c r="M3987" s="2" t="s">
        <v>1566</v>
      </c>
      <c r="N3987" s="2" t="s">
        <v>2058</v>
      </c>
      <c r="O3987" s="2" t="s">
        <v>2145</v>
      </c>
      <c r="P3987" s="2" t="s">
        <v>19621</v>
      </c>
      <c r="Q3987" s="2" t="s">
        <v>18419</v>
      </c>
      <c r="R3987" s="2" t="s">
        <v>2067</v>
      </c>
      <c r="S3987" s="2"/>
      <c r="T3987" s="2" t="s">
        <v>139</v>
      </c>
      <c r="U3987" s="2"/>
      <c r="V3987" s="2" t="s">
        <v>1634</v>
      </c>
    </row>
    <row r="3988" spans="1:22" ht="14.25" customHeight="1">
      <c r="A3988" s="2" t="s">
        <v>19622</v>
      </c>
      <c r="B3988" s="2" t="s">
        <v>4921</v>
      </c>
      <c r="C3988" s="2" t="s">
        <v>19623</v>
      </c>
      <c r="D3988" s="2" t="s">
        <v>110</v>
      </c>
      <c r="E3988" s="2" t="s">
        <v>96</v>
      </c>
      <c r="F3988" s="2" t="s">
        <v>2509</v>
      </c>
      <c r="G3988" s="2" t="s">
        <v>2046</v>
      </c>
      <c r="H3988" s="2" t="s">
        <v>19624</v>
      </c>
      <c r="I3988" s="2"/>
      <c r="J3988" s="2" t="s">
        <v>19625</v>
      </c>
      <c r="K3988" s="2"/>
      <c r="L3988" s="2" t="s">
        <v>15881</v>
      </c>
      <c r="M3988" s="2" t="s">
        <v>1566</v>
      </c>
      <c r="N3988" s="2" t="s">
        <v>2058</v>
      </c>
      <c r="O3988" s="2" t="s">
        <v>2145</v>
      </c>
      <c r="P3988" s="2" t="s">
        <v>5069</v>
      </c>
      <c r="Q3988" s="2" t="s">
        <v>18419</v>
      </c>
      <c r="R3988" s="2" t="s">
        <v>2067</v>
      </c>
      <c r="S3988" s="2"/>
      <c r="T3988" s="2" t="s">
        <v>109</v>
      </c>
      <c r="U3988" s="2"/>
      <c r="V3988" s="2" t="s">
        <v>1634</v>
      </c>
    </row>
    <row r="3989" spans="1:22" ht="14.25" customHeight="1">
      <c r="A3989" s="2" t="s">
        <v>19626</v>
      </c>
      <c r="B3989" s="2" t="s">
        <v>4927</v>
      </c>
      <c r="C3989" s="2" t="s">
        <v>19627</v>
      </c>
      <c r="D3989" s="2" t="s">
        <v>176</v>
      </c>
      <c r="E3989" s="2" t="s">
        <v>96</v>
      </c>
      <c r="F3989" s="2" t="s">
        <v>19628</v>
      </c>
      <c r="G3989" s="2" t="s">
        <v>2046</v>
      </c>
      <c r="H3989" s="2" t="s">
        <v>19629</v>
      </c>
      <c r="I3989" s="2"/>
      <c r="J3989" s="2"/>
      <c r="K3989" s="2"/>
      <c r="L3989" s="2"/>
      <c r="M3989" s="2" t="s">
        <v>1566</v>
      </c>
      <c r="N3989" s="2" t="s">
        <v>2058</v>
      </c>
      <c r="O3989" s="2" t="s">
        <v>2120</v>
      </c>
      <c r="P3989" s="2" t="s">
        <v>3632</v>
      </c>
      <c r="Q3989" s="2" t="s">
        <v>18419</v>
      </c>
      <c r="R3989" s="2" t="s">
        <v>2067</v>
      </c>
      <c r="S3989" s="2"/>
      <c r="T3989" s="2" t="s">
        <v>175</v>
      </c>
      <c r="U3989" s="2"/>
      <c r="V3989" s="2" t="s">
        <v>1634</v>
      </c>
    </row>
    <row r="3990" spans="1:22" ht="14.25" customHeight="1">
      <c r="A3990" s="2" t="s">
        <v>19630</v>
      </c>
      <c r="B3990" s="2" t="s">
        <v>4927</v>
      </c>
      <c r="C3990" s="2" t="s">
        <v>3495</v>
      </c>
      <c r="D3990" s="2" t="s">
        <v>282</v>
      </c>
      <c r="E3990" s="2" t="s">
        <v>96</v>
      </c>
      <c r="F3990" s="2" t="s">
        <v>18208</v>
      </c>
      <c r="G3990" s="2" t="s">
        <v>2046</v>
      </c>
      <c r="H3990" s="2" t="s">
        <v>19631</v>
      </c>
      <c r="I3990" s="2"/>
      <c r="J3990" s="2"/>
      <c r="K3990" s="2"/>
      <c r="L3990" s="2"/>
      <c r="M3990" s="2" t="s">
        <v>1566</v>
      </c>
      <c r="N3990" s="2" t="s">
        <v>2058</v>
      </c>
      <c r="O3990" s="2" t="s">
        <v>2145</v>
      </c>
      <c r="P3990" s="2" t="s">
        <v>2050</v>
      </c>
      <c r="Q3990" s="2" t="s">
        <v>18419</v>
      </c>
      <c r="R3990" s="2" t="s">
        <v>2067</v>
      </c>
      <c r="S3990" s="2"/>
      <c r="T3990" s="2" t="s">
        <v>281</v>
      </c>
      <c r="U3990" s="2"/>
      <c r="V3990" s="2" t="s">
        <v>1634</v>
      </c>
    </row>
    <row r="3991" spans="1:22" ht="14.25" customHeight="1">
      <c r="A3991" s="2" t="s">
        <v>19632</v>
      </c>
      <c r="B3991" s="2" t="s">
        <v>4987</v>
      </c>
      <c r="C3991" s="2" t="s">
        <v>19633</v>
      </c>
      <c r="D3991" s="2" t="s">
        <v>140</v>
      </c>
      <c r="E3991" s="2" t="s">
        <v>96</v>
      </c>
      <c r="F3991" s="2" t="s">
        <v>3390</v>
      </c>
      <c r="G3991" s="2" t="s">
        <v>2046</v>
      </c>
      <c r="H3991" s="2" t="s">
        <v>19634</v>
      </c>
      <c r="I3991" s="2" t="s">
        <v>19635</v>
      </c>
      <c r="J3991" s="2"/>
      <c r="K3991" s="2"/>
      <c r="L3991" s="2"/>
      <c r="M3991" s="2" t="s">
        <v>1566</v>
      </c>
      <c r="N3991" s="2" t="s">
        <v>2058</v>
      </c>
      <c r="O3991" s="2" t="s">
        <v>2145</v>
      </c>
      <c r="P3991" s="2" t="s">
        <v>2384</v>
      </c>
      <c r="Q3991" s="2" t="s">
        <v>18419</v>
      </c>
      <c r="R3991" s="2" t="s">
        <v>2067</v>
      </c>
      <c r="S3991" s="2"/>
      <c r="T3991" s="2" t="s">
        <v>139</v>
      </c>
      <c r="U3991" s="2"/>
      <c r="V3991" s="2" t="s">
        <v>1634</v>
      </c>
    </row>
    <row r="3992" spans="1:22" ht="14.25" customHeight="1">
      <c r="A3992" s="2" t="s">
        <v>19636</v>
      </c>
      <c r="B3992" s="2" t="s">
        <v>19637</v>
      </c>
      <c r="C3992" s="2" t="s">
        <v>19638</v>
      </c>
      <c r="D3992" s="2" t="s">
        <v>104</v>
      </c>
      <c r="E3992" s="2" t="s">
        <v>96</v>
      </c>
      <c r="F3992" s="2" t="s">
        <v>19639</v>
      </c>
      <c r="G3992" s="2" t="s">
        <v>2046</v>
      </c>
      <c r="H3992" s="2" t="s">
        <v>19640</v>
      </c>
      <c r="I3992" s="2" t="s">
        <v>19609</v>
      </c>
      <c r="J3992" s="2"/>
      <c r="K3992" s="2"/>
      <c r="L3992" s="2"/>
      <c r="M3992" s="2" t="s">
        <v>1566</v>
      </c>
      <c r="N3992" s="2" t="s">
        <v>2058</v>
      </c>
      <c r="O3992" s="2" t="s">
        <v>2153</v>
      </c>
      <c r="P3992" s="2" t="s">
        <v>2050</v>
      </c>
      <c r="Q3992" s="2" t="s">
        <v>18419</v>
      </c>
      <c r="R3992" s="2" t="s">
        <v>2052</v>
      </c>
      <c r="S3992" s="2"/>
      <c r="T3992" s="2" t="s">
        <v>103</v>
      </c>
      <c r="U3992" s="2"/>
      <c r="V3992" s="2" t="s">
        <v>1634</v>
      </c>
    </row>
    <row r="3993" spans="1:22" ht="14.25" customHeight="1">
      <c r="A3993" s="2" t="s">
        <v>19641</v>
      </c>
      <c r="B3993" s="2" t="s">
        <v>19642</v>
      </c>
      <c r="C3993" s="2" t="s">
        <v>19643</v>
      </c>
      <c r="D3993" s="2" t="s">
        <v>256</v>
      </c>
      <c r="E3993" s="2" t="s">
        <v>96</v>
      </c>
      <c r="F3993" s="2" t="s">
        <v>2489</v>
      </c>
      <c r="G3993" s="2" t="s">
        <v>2046</v>
      </c>
      <c r="H3993" s="2" t="s">
        <v>19644</v>
      </c>
      <c r="I3993" s="2"/>
      <c r="J3993" s="2"/>
      <c r="K3993" s="2"/>
      <c r="L3993" s="2"/>
      <c r="M3993" s="2" t="s">
        <v>60</v>
      </c>
      <c r="N3993" s="2" t="s">
        <v>2058</v>
      </c>
      <c r="O3993" s="2" t="s">
        <v>2491</v>
      </c>
      <c r="P3993" s="2" t="s">
        <v>19645</v>
      </c>
      <c r="Q3993" s="2" t="s">
        <v>18419</v>
      </c>
      <c r="R3993" s="2" t="s">
        <v>2067</v>
      </c>
      <c r="S3993" s="2"/>
      <c r="T3993" s="2" t="s">
        <v>255</v>
      </c>
      <c r="U3993" s="2"/>
      <c r="V3993" s="2" t="s">
        <v>1634</v>
      </c>
    </row>
    <row r="3994" spans="1:22" ht="14.25" customHeight="1">
      <c r="A3994" s="2" t="s">
        <v>19646</v>
      </c>
      <c r="B3994" s="2" t="s">
        <v>4997</v>
      </c>
      <c r="C3994" s="2" t="s">
        <v>19647</v>
      </c>
      <c r="D3994" s="2" t="s">
        <v>104</v>
      </c>
      <c r="E3994" s="2" t="s">
        <v>96</v>
      </c>
      <c r="F3994" s="2" t="s">
        <v>19648</v>
      </c>
      <c r="G3994" s="2" t="s">
        <v>2046</v>
      </c>
      <c r="H3994" s="2" t="s">
        <v>19649</v>
      </c>
      <c r="I3994" s="2"/>
      <c r="J3994" s="2"/>
      <c r="K3994" s="2"/>
      <c r="L3994" s="2"/>
      <c r="M3994" s="2" t="s">
        <v>1566</v>
      </c>
      <c r="N3994" s="2" t="s">
        <v>2058</v>
      </c>
      <c r="O3994" s="2" t="s">
        <v>2093</v>
      </c>
      <c r="P3994" s="2" t="s">
        <v>3076</v>
      </c>
      <c r="Q3994" s="2" t="s">
        <v>18419</v>
      </c>
      <c r="R3994" s="2" t="s">
        <v>2067</v>
      </c>
      <c r="S3994" s="2"/>
      <c r="T3994" s="2" t="s">
        <v>103</v>
      </c>
      <c r="U3994" s="2"/>
      <c r="V3994" s="2" t="s">
        <v>1634</v>
      </c>
    </row>
    <row r="3995" spans="1:22" ht="14.25" customHeight="1">
      <c r="A3995" s="2" t="s">
        <v>19650</v>
      </c>
      <c r="B3995" s="2" t="s">
        <v>5004</v>
      </c>
      <c r="C3995" s="2" t="s">
        <v>19651</v>
      </c>
      <c r="D3995" s="2" t="s">
        <v>140</v>
      </c>
      <c r="E3995" s="2" t="s">
        <v>96</v>
      </c>
      <c r="F3995" s="2" t="s">
        <v>19652</v>
      </c>
      <c r="G3995" s="2" t="s">
        <v>2046</v>
      </c>
      <c r="H3995" s="2" t="s">
        <v>19653</v>
      </c>
      <c r="I3995" s="2"/>
      <c r="J3995" s="2" t="s">
        <v>19625</v>
      </c>
      <c r="K3995" s="2"/>
      <c r="L3995" s="2" t="s">
        <v>15881</v>
      </c>
      <c r="M3995" s="2" t="s">
        <v>1566</v>
      </c>
      <c r="N3995" s="2" t="s">
        <v>2058</v>
      </c>
      <c r="O3995" s="2" t="s">
        <v>2153</v>
      </c>
      <c r="P3995" s="2" t="s">
        <v>2050</v>
      </c>
      <c r="Q3995" s="2" t="s">
        <v>18419</v>
      </c>
      <c r="R3995" s="2" t="s">
        <v>2067</v>
      </c>
      <c r="S3995" s="2"/>
      <c r="T3995" s="2" t="s">
        <v>139</v>
      </c>
      <c r="U3995" s="2"/>
      <c r="V3995" s="2" t="s">
        <v>1634</v>
      </c>
    </row>
    <row r="3996" spans="1:22" ht="14.25" customHeight="1">
      <c r="A3996" s="2" t="s">
        <v>19654</v>
      </c>
      <c r="B3996" s="2" t="s">
        <v>5004</v>
      </c>
      <c r="C3996" s="2" t="s">
        <v>19655</v>
      </c>
      <c r="D3996" s="2" t="s">
        <v>338</v>
      </c>
      <c r="E3996" s="2" t="s">
        <v>96</v>
      </c>
      <c r="F3996" s="2" t="s">
        <v>3533</v>
      </c>
      <c r="G3996" s="2" t="s">
        <v>2046</v>
      </c>
      <c r="H3996" s="2" t="s">
        <v>19656</v>
      </c>
      <c r="I3996" s="2"/>
      <c r="J3996" s="2"/>
      <c r="K3996" s="2" t="s">
        <v>19657</v>
      </c>
      <c r="L3996" s="2"/>
      <c r="M3996" s="2" t="s">
        <v>1566</v>
      </c>
      <c r="N3996" s="2" t="s">
        <v>2058</v>
      </c>
      <c r="O3996" s="2" t="s">
        <v>2093</v>
      </c>
      <c r="P3996" s="2" t="s">
        <v>5133</v>
      </c>
      <c r="Q3996" s="2" t="s">
        <v>18419</v>
      </c>
      <c r="R3996" s="2" t="s">
        <v>2067</v>
      </c>
      <c r="S3996" s="2"/>
      <c r="T3996" s="2" t="s">
        <v>337</v>
      </c>
      <c r="U3996" s="2"/>
      <c r="V3996" s="2" t="s">
        <v>1634</v>
      </c>
    </row>
    <row r="3997" spans="1:22" ht="14.25" customHeight="1">
      <c r="A3997" s="2" t="s">
        <v>19658</v>
      </c>
      <c r="B3997" s="2" t="s">
        <v>19659</v>
      </c>
      <c r="C3997" s="2" t="s">
        <v>19660</v>
      </c>
      <c r="D3997" s="2" t="s">
        <v>256</v>
      </c>
      <c r="E3997" s="2" t="s">
        <v>96</v>
      </c>
      <c r="F3997" s="2" t="s">
        <v>18670</v>
      </c>
      <c r="G3997" s="2" t="s">
        <v>2046</v>
      </c>
      <c r="H3997" s="2" t="s">
        <v>19661</v>
      </c>
      <c r="I3997" s="2"/>
      <c r="J3997" s="2"/>
      <c r="K3997" s="2"/>
      <c r="L3997" s="2"/>
      <c r="M3997" s="2" t="s">
        <v>1566</v>
      </c>
      <c r="N3997" s="2" t="s">
        <v>2058</v>
      </c>
      <c r="O3997" s="2" t="s">
        <v>2145</v>
      </c>
      <c r="P3997" s="2" t="s">
        <v>2492</v>
      </c>
      <c r="Q3997" s="2" t="s">
        <v>18419</v>
      </c>
      <c r="R3997" s="2" t="s">
        <v>2067</v>
      </c>
      <c r="S3997" s="2"/>
      <c r="T3997" s="2" t="s">
        <v>255</v>
      </c>
      <c r="U3997" s="2"/>
      <c r="V3997" s="2" t="s">
        <v>1634</v>
      </c>
    </row>
    <row r="3998" spans="1:22" ht="14.25" customHeight="1">
      <c r="A3998" s="2" t="s">
        <v>5093</v>
      </c>
      <c r="B3998" s="2" t="s">
        <v>5094</v>
      </c>
      <c r="C3998" s="2" t="s">
        <v>5095</v>
      </c>
      <c r="D3998" s="2" t="s">
        <v>308</v>
      </c>
      <c r="E3998" s="2" t="s">
        <v>96</v>
      </c>
      <c r="F3998" s="2" t="s">
        <v>19662</v>
      </c>
      <c r="G3998" s="2" t="s">
        <v>2046</v>
      </c>
      <c r="H3998" s="2" t="s">
        <v>19663</v>
      </c>
      <c r="I3998" s="2" t="s">
        <v>19635</v>
      </c>
      <c r="J3998" s="2"/>
      <c r="K3998" s="2"/>
      <c r="L3998" s="2"/>
      <c r="M3998" s="2" t="s">
        <v>1566</v>
      </c>
      <c r="N3998" s="2" t="s">
        <v>2058</v>
      </c>
      <c r="O3998" s="2" t="s">
        <v>18978</v>
      </c>
      <c r="P3998" s="2" t="s">
        <v>2050</v>
      </c>
      <c r="Q3998" s="2" t="s">
        <v>18419</v>
      </c>
      <c r="R3998" s="2" t="s">
        <v>2067</v>
      </c>
      <c r="S3998" s="2" t="s">
        <v>6528</v>
      </c>
      <c r="T3998" s="2" t="s">
        <v>307</v>
      </c>
      <c r="U3998" s="2"/>
      <c r="V3998" s="2" t="s">
        <v>1634</v>
      </c>
    </row>
    <row r="3999" spans="1:22" ht="14.25" customHeight="1">
      <c r="A3999" s="2" t="s">
        <v>19664</v>
      </c>
      <c r="B3999" s="2" t="s">
        <v>5135</v>
      </c>
      <c r="C3999" s="2" t="s">
        <v>15534</v>
      </c>
      <c r="D3999" s="2" t="s">
        <v>140</v>
      </c>
      <c r="E3999" s="2" t="s">
        <v>96</v>
      </c>
      <c r="F3999" s="2" t="s">
        <v>19665</v>
      </c>
      <c r="G3999" s="2" t="s">
        <v>2046</v>
      </c>
      <c r="H3999" s="2" t="s">
        <v>19666</v>
      </c>
      <c r="I3999" s="2"/>
      <c r="J3999" s="2"/>
      <c r="K3999" s="2"/>
      <c r="L3999" s="2"/>
      <c r="M3999" s="2" t="s">
        <v>1566</v>
      </c>
      <c r="N3999" s="2" t="s">
        <v>2058</v>
      </c>
      <c r="O3999" s="2" t="s">
        <v>2145</v>
      </c>
      <c r="P3999" s="2" t="s">
        <v>2146</v>
      </c>
      <c r="Q3999" s="2" t="s">
        <v>18419</v>
      </c>
      <c r="R3999" s="2" t="s">
        <v>2067</v>
      </c>
      <c r="S3999" s="2"/>
      <c r="T3999" s="2" t="s">
        <v>139</v>
      </c>
      <c r="U3999" s="2"/>
      <c r="V3999" s="2" t="s">
        <v>1634</v>
      </c>
    </row>
    <row r="4000" spans="1:22" ht="14.25" customHeight="1">
      <c r="A4000" s="2" t="s">
        <v>19667</v>
      </c>
      <c r="B4000" s="2" t="s">
        <v>5135</v>
      </c>
      <c r="C4000" s="2" t="s">
        <v>3232</v>
      </c>
      <c r="D4000" s="2" t="s">
        <v>148</v>
      </c>
      <c r="E4000" s="2" t="s">
        <v>96</v>
      </c>
      <c r="F4000" s="2" t="s">
        <v>19668</v>
      </c>
      <c r="G4000" s="2" t="s">
        <v>2046</v>
      </c>
      <c r="H4000" s="2" t="s">
        <v>19669</v>
      </c>
      <c r="I4000" s="2" t="s">
        <v>19670</v>
      </c>
      <c r="J4000" s="2"/>
      <c r="K4000" s="2"/>
      <c r="L4000" s="2"/>
      <c r="M4000" s="2" t="s">
        <v>1566</v>
      </c>
      <c r="N4000" s="2" t="s">
        <v>2058</v>
      </c>
      <c r="O4000" s="2" t="s">
        <v>2120</v>
      </c>
      <c r="P4000" s="2" t="s">
        <v>2050</v>
      </c>
      <c r="Q4000" s="2" t="s">
        <v>18419</v>
      </c>
      <c r="R4000" s="2" t="s">
        <v>2067</v>
      </c>
      <c r="S4000" s="2"/>
      <c r="T4000" s="2" t="s">
        <v>147</v>
      </c>
      <c r="U4000" s="2"/>
      <c r="V4000" s="2" t="s">
        <v>1634</v>
      </c>
    </row>
    <row r="4001" spans="1:22" ht="14.25" customHeight="1">
      <c r="A4001" s="2" t="s">
        <v>19671</v>
      </c>
      <c r="B4001" s="2" t="s">
        <v>2075</v>
      </c>
      <c r="C4001" s="2" t="s">
        <v>19672</v>
      </c>
      <c r="D4001" s="2" t="s">
        <v>140</v>
      </c>
      <c r="E4001" s="2" t="s">
        <v>96</v>
      </c>
      <c r="F4001" s="2" t="s">
        <v>19673</v>
      </c>
      <c r="G4001" s="2" t="s">
        <v>2046</v>
      </c>
      <c r="H4001" s="2" t="s">
        <v>19674</v>
      </c>
      <c r="I4001" s="2"/>
      <c r="J4001" s="2"/>
      <c r="K4001" s="2"/>
      <c r="L4001" s="2"/>
      <c r="M4001" s="2" t="s">
        <v>1566</v>
      </c>
      <c r="N4001" s="2" t="s">
        <v>2058</v>
      </c>
      <c r="O4001" s="2" t="s">
        <v>19526</v>
      </c>
      <c r="P4001" s="2" t="s">
        <v>2050</v>
      </c>
      <c r="Q4001" s="2" t="s">
        <v>18419</v>
      </c>
      <c r="R4001" s="2" t="s">
        <v>2067</v>
      </c>
      <c r="S4001" s="2"/>
      <c r="T4001" s="2" t="s">
        <v>139</v>
      </c>
      <c r="U4001" s="2"/>
      <c r="V4001" s="2" t="s">
        <v>1634</v>
      </c>
    </row>
    <row r="4002" spans="1:22" ht="14.25" customHeight="1">
      <c r="A4002" s="2" t="s">
        <v>19675</v>
      </c>
      <c r="B4002" s="2" t="s">
        <v>5168</v>
      </c>
      <c r="C4002" s="2" t="s">
        <v>3805</v>
      </c>
      <c r="D4002" s="2" t="s">
        <v>218</v>
      </c>
      <c r="E4002" s="2" t="s">
        <v>96</v>
      </c>
      <c r="F4002" s="2" t="s">
        <v>18561</v>
      </c>
      <c r="G4002" s="2" t="s">
        <v>2046</v>
      </c>
      <c r="H4002" s="2" t="s">
        <v>19676</v>
      </c>
      <c r="I4002" s="2"/>
      <c r="J4002" s="2"/>
      <c r="K4002" s="2"/>
      <c r="L4002" s="2"/>
      <c r="M4002" s="2" t="s">
        <v>59</v>
      </c>
      <c r="N4002" s="2" t="s">
        <v>2058</v>
      </c>
      <c r="O4002" s="2" t="s">
        <v>2172</v>
      </c>
      <c r="P4002" s="2" t="s">
        <v>2050</v>
      </c>
      <c r="Q4002" s="2" t="s">
        <v>18419</v>
      </c>
      <c r="R4002" s="2" t="s">
        <v>2067</v>
      </c>
      <c r="S4002" s="2"/>
      <c r="T4002" s="2" t="s">
        <v>217</v>
      </c>
      <c r="U4002" s="2"/>
      <c r="V4002" s="2" t="s">
        <v>1634</v>
      </c>
    </row>
    <row r="4003" spans="1:22" ht="14.25" customHeight="1">
      <c r="A4003" s="2" t="s">
        <v>19677</v>
      </c>
      <c r="B4003" s="2" t="s">
        <v>19678</v>
      </c>
      <c r="C4003" s="2" t="s">
        <v>2123</v>
      </c>
      <c r="D4003" s="2" t="s">
        <v>116</v>
      </c>
      <c r="E4003" s="2" t="s">
        <v>96</v>
      </c>
      <c r="F4003" s="2" t="s">
        <v>19679</v>
      </c>
      <c r="G4003" s="2" t="s">
        <v>2046</v>
      </c>
      <c r="H4003" s="2" t="s">
        <v>19680</v>
      </c>
      <c r="I4003" s="2"/>
      <c r="J4003" s="2"/>
      <c r="K4003" s="2" t="s">
        <v>19657</v>
      </c>
      <c r="L4003" s="2"/>
      <c r="M4003" s="2" t="s">
        <v>1566</v>
      </c>
      <c r="N4003" s="2" t="s">
        <v>2058</v>
      </c>
      <c r="O4003" s="2" t="s">
        <v>2132</v>
      </c>
      <c r="P4003" s="2" t="s">
        <v>2050</v>
      </c>
      <c r="Q4003" s="2" t="s">
        <v>18419</v>
      </c>
      <c r="R4003" s="2" t="s">
        <v>2052</v>
      </c>
      <c r="S4003" s="2"/>
      <c r="T4003" s="2" t="s">
        <v>115</v>
      </c>
      <c r="U4003" s="2"/>
      <c r="V4003" s="2" t="s">
        <v>1634</v>
      </c>
    </row>
    <row r="4004" spans="1:22" ht="14.25" customHeight="1">
      <c r="A4004" s="2" t="s">
        <v>19681</v>
      </c>
      <c r="B4004" s="2" t="s">
        <v>19678</v>
      </c>
      <c r="C4004" s="2" t="s">
        <v>14117</v>
      </c>
      <c r="D4004" s="2" t="s">
        <v>116</v>
      </c>
      <c r="E4004" s="2" t="s">
        <v>96</v>
      </c>
      <c r="F4004" s="2" t="s">
        <v>19682</v>
      </c>
      <c r="G4004" s="2" t="s">
        <v>2046</v>
      </c>
      <c r="H4004" s="2" t="s">
        <v>19683</v>
      </c>
      <c r="I4004" s="2"/>
      <c r="J4004" s="2"/>
      <c r="K4004" s="2"/>
      <c r="L4004" s="2" t="s">
        <v>7567</v>
      </c>
      <c r="M4004" s="2" t="s">
        <v>1566</v>
      </c>
      <c r="N4004" s="2" t="s">
        <v>2048</v>
      </c>
      <c r="O4004" s="2" t="s">
        <v>2179</v>
      </c>
      <c r="P4004" s="2" t="s">
        <v>19684</v>
      </c>
      <c r="Q4004" s="2" t="s">
        <v>18419</v>
      </c>
      <c r="R4004" s="2" t="s">
        <v>2067</v>
      </c>
      <c r="S4004" s="2"/>
      <c r="T4004" s="2" t="s">
        <v>115</v>
      </c>
      <c r="U4004" s="2"/>
      <c r="V4004" s="2" t="s">
        <v>1634</v>
      </c>
    </row>
    <row r="4005" spans="1:22" ht="14.25" customHeight="1">
      <c r="A4005" s="2" t="s">
        <v>19685</v>
      </c>
      <c r="B4005" s="2" t="s">
        <v>2478</v>
      </c>
      <c r="C4005" s="2" t="s">
        <v>19686</v>
      </c>
      <c r="D4005" s="2" t="s">
        <v>170</v>
      </c>
      <c r="E4005" s="2" t="s">
        <v>96</v>
      </c>
      <c r="F4005" s="2" t="s">
        <v>19687</v>
      </c>
      <c r="G4005" s="2" t="s">
        <v>2046</v>
      </c>
      <c r="H4005" s="2" t="s">
        <v>19688</v>
      </c>
      <c r="I4005" s="2"/>
      <c r="J4005" s="2"/>
      <c r="K4005" s="2"/>
      <c r="L4005" s="2"/>
      <c r="M4005" s="2" t="s">
        <v>1566</v>
      </c>
      <c r="N4005" s="2" t="s">
        <v>2048</v>
      </c>
      <c r="O4005" s="2" t="s">
        <v>2179</v>
      </c>
      <c r="P4005" s="2" t="s">
        <v>2050</v>
      </c>
      <c r="Q4005" s="2" t="s">
        <v>18419</v>
      </c>
      <c r="R4005" s="2" t="s">
        <v>2052</v>
      </c>
      <c r="S4005" s="2" t="s">
        <v>6528</v>
      </c>
      <c r="T4005" s="2" t="s">
        <v>169</v>
      </c>
      <c r="U4005" s="2"/>
      <c r="V4005" s="2" t="s">
        <v>1634</v>
      </c>
    </row>
    <row r="4006" spans="1:22" ht="14.25" customHeight="1">
      <c r="A4006" s="2" t="s">
        <v>19689</v>
      </c>
      <c r="B4006" s="2" t="s">
        <v>19690</v>
      </c>
      <c r="C4006" s="2" t="s">
        <v>16027</v>
      </c>
      <c r="D4006" s="2" t="s">
        <v>116</v>
      </c>
      <c r="E4006" s="2" t="s">
        <v>96</v>
      </c>
      <c r="F4006" s="2" t="s">
        <v>19679</v>
      </c>
      <c r="G4006" s="2" t="s">
        <v>2046</v>
      </c>
      <c r="H4006" s="2" t="s">
        <v>19691</v>
      </c>
      <c r="I4006" s="2" t="s">
        <v>19692</v>
      </c>
      <c r="J4006" s="2"/>
      <c r="K4006" s="2"/>
      <c r="L4006" s="2"/>
      <c r="M4006" s="2" t="s">
        <v>1566</v>
      </c>
      <c r="N4006" s="2" t="s">
        <v>2058</v>
      </c>
      <c r="O4006" s="2" t="s">
        <v>2132</v>
      </c>
      <c r="P4006" s="2" t="s">
        <v>3333</v>
      </c>
      <c r="Q4006" s="2" t="s">
        <v>18419</v>
      </c>
      <c r="R4006" s="2" t="s">
        <v>2052</v>
      </c>
      <c r="S4006" s="2"/>
      <c r="T4006" s="2" t="s">
        <v>115</v>
      </c>
      <c r="U4006" s="2"/>
      <c r="V4006" s="2" t="s">
        <v>1634</v>
      </c>
    </row>
    <row r="4007" spans="1:22" ht="14.25" customHeight="1">
      <c r="A4007" s="2" t="s">
        <v>19693</v>
      </c>
      <c r="B4007" s="2" t="s">
        <v>19694</v>
      </c>
      <c r="C4007" s="2" t="s">
        <v>14539</v>
      </c>
      <c r="D4007" s="2" t="s">
        <v>256</v>
      </c>
      <c r="E4007" s="2" t="s">
        <v>96</v>
      </c>
      <c r="F4007" s="2" t="s">
        <v>17029</v>
      </c>
      <c r="G4007" s="2" t="s">
        <v>2046</v>
      </c>
      <c r="H4007" s="2" t="s">
        <v>19695</v>
      </c>
      <c r="I4007" s="2" t="s">
        <v>19670</v>
      </c>
      <c r="J4007" s="2"/>
      <c r="K4007" s="2"/>
      <c r="L4007" s="2"/>
      <c r="M4007" s="2" t="s">
        <v>59</v>
      </c>
      <c r="N4007" s="2" t="s">
        <v>2058</v>
      </c>
      <c r="O4007" s="2" t="s">
        <v>18536</v>
      </c>
      <c r="P4007" s="2" t="s">
        <v>2050</v>
      </c>
      <c r="Q4007" s="2" t="s">
        <v>18419</v>
      </c>
      <c r="R4007" s="2" t="s">
        <v>2067</v>
      </c>
      <c r="S4007" s="2" t="s">
        <v>6528</v>
      </c>
      <c r="T4007" s="2" t="s">
        <v>255</v>
      </c>
      <c r="U4007" s="2"/>
      <c r="V4007" s="2" t="s">
        <v>1634</v>
      </c>
    </row>
    <row r="4008" spans="1:22" ht="14.25" customHeight="1">
      <c r="A4008" s="2" t="s">
        <v>19696</v>
      </c>
      <c r="B4008" s="2" t="s">
        <v>5231</v>
      </c>
      <c r="C4008" s="2" t="s">
        <v>2743</v>
      </c>
      <c r="D4008" s="2" t="s">
        <v>148</v>
      </c>
      <c r="E4008" s="2" t="s">
        <v>96</v>
      </c>
      <c r="F4008" s="2" t="s">
        <v>4771</v>
      </c>
      <c r="G4008" s="2" t="s">
        <v>2046</v>
      </c>
      <c r="H4008" s="2" t="s">
        <v>19697</v>
      </c>
      <c r="I4008" s="2" t="s">
        <v>19698</v>
      </c>
      <c r="J4008" s="2"/>
      <c r="K4008" s="2"/>
      <c r="L4008" s="2"/>
      <c r="M4008" s="2" t="s">
        <v>1566</v>
      </c>
      <c r="N4008" s="2" t="s">
        <v>2058</v>
      </c>
      <c r="O4008" s="2" t="s">
        <v>2145</v>
      </c>
      <c r="P4008" s="2" t="s">
        <v>2050</v>
      </c>
      <c r="Q4008" s="2" t="s">
        <v>18419</v>
      </c>
      <c r="R4008" s="2" t="s">
        <v>2067</v>
      </c>
      <c r="S4008" s="2"/>
      <c r="T4008" s="2" t="s">
        <v>147</v>
      </c>
      <c r="U4008" s="2"/>
      <c r="V4008" s="2" t="s">
        <v>1634</v>
      </c>
    </row>
    <row r="4009" spans="1:22" ht="14.25" customHeight="1">
      <c r="A4009" s="2" t="s">
        <v>19699</v>
      </c>
      <c r="B4009" s="2" t="s">
        <v>5231</v>
      </c>
      <c r="C4009" s="2" t="s">
        <v>18674</v>
      </c>
      <c r="D4009" s="2" t="s">
        <v>176</v>
      </c>
      <c r="E4009" s="2" t="s">
        <v>96</v>
      </c>
      <c r="F4009" s="2" t="s">
        <v>19700</v>
      </c>
      <c r="G4009" s="2" t="s">
        <v>2046</v>
      </c>
      <c r="H4009" s="2" t="s">
        <v>19701</v>
      </c>
      <c r="I4009" s="2"/>
      <c r="J4009" s="2"/>
      <c r="K4009" s="2"/>
      <c r="L4009" s="2"/>
      <c r="M4009" s="2" t="s">
        <v>59</v>
      </c>
      <c r="N4009" s="2" t="s">
        <v>2058</v>
      </c>
      <c r="O4009" s="2" t="s">
        <v>2101</v>
      </c>
      <c r="P4009" s="2" t="s">
        <v>4697</v>
      </c>
      <c r="Q4009" s="2" t="s">
        <v>18419</v>
      </c>
      <c r="R4009" s="2"/>
      <c r="S4009" s="2"/>
      <c r="T4009" s="2" t="s">
        <v>175</v>
      </c>
      <c r="U4009" s="2"/>
      <c r="V4009" s="2" t="s">
        <v>1634</v>
      </c>
    </row>
    <row r="4010" spans="1:22" ht="14.25" customHeight="1">
      <c r="A4010" s="2" t="s">
        <v>19702</v>
      </c>
      <c r="B4010" s="2" t="s">
        <v>19703</v>
      </c>
      <c r="C4010" s="2" t="s">
        <v>19704</v>
      </c>
      <c r="D4010" s="2" t="s">
        <v>256</v>
      </c>
      <c r="E4010" s="2" t="s">
        <v>96</v>
      </c>
      <c r="F4010" s="2" t="s">
        <v>2101</v>
      </c>
      <c r="G4010" s="2" t="s">
        <v>2046</v>
      </c>
      <c r="H4010" s="2" t="s">
        <v>19705</v>
      </c>
      <c r="I4010" s="2"/>
      <c r="J4010" s="2"/>
      <c r="K4010" s="2"/>
      <c r="L4010" s="2"/>
      <c r="M4010" s="2" t="s">
        <v>59</v>
      </c>
      <c r="N4010" s="2" t="s">
        <v>2058</v>
      </c>
      <c r="O4010" s="2" t="s">
        <v>2101</v>
      </c>
      <c r="P4010" s="2" t="s">
        <v>4697</v>
      </c>
      <c r="Q4010" s="2" t="s">
        <v>18419</v>
      </c>
      <c r="R4010" s="2" t="s">
        <v>2052</v>
      </c>
      <c r="S4010" s="2"/>
      <c r="T4010" s="2" t="s">
        <v>255</v>
      </c>
      <c r="U4010" s="2"/>
      <c r="V4010" s="2" t="s">
        <v>1634</v>
      </c>
    </row>
    <row r="4011" spans="1:22" ht="14.25" customHeight="1">
      <c r="A4011" s="2" t="s">
        <v>19706</v>
      </c>
      <c r="B4011" s="2" t="s">
        <v>19707</v>
      </c>
      <c r="C4011" s="2" t="s">
        <v>19708</v>
      </c>
      <c r="D4011" s="2" t="s">
        <v>176</v>
      </c>
      <c r="E4011" s="2" t="s">
        <v>96</v>
      </c>
      <c r="F4011" s="2" t="s">
        <v>19709</v>
      </c>
      <c r="G4011" s="2" t="s">
        <v>2046</v>
      </c>
      <c r="H4011" s="2" t="s">
        <v>19710</v>
      </c>
      <c r="I4011" s="2"/>
      <c r="J4011" s="2"/>
      <c r="K4011" s="2"/>
      <c r="L4011" s="2" t="s">
        <v>7567</v>
      </c>
      <c r="M4011" s="2" t="s">
        <v>1566</v>
      </c>
      <c r="N4011" s="2" t="s">
        <v>2058</v>
      </c>
      <c r="O4011" s="2" t="s">
        <v>2078</v>
      </c>
      <c r="P4011" s="2" t="s">
        <v>2050</v>
      </c>
      <c r="Q4011" s="2" t="s">
        <v>18419</v>
      </c>
      <c r="R4011" s="2" t="s">
        <v>2067</v>
      </c>
      <c r="S4011" s="2"/>
      <c r="T4011" s="2" t="s">
        <v>175</v>
      </c>
      <c r="U4011" s="2"/>
      <c r="V4011" s="2" t="s">
        <v>1634</v>
      </c>
    </row>
    <row r="4012" spans="1:22" ht="14.25" customHeight="1">
      <c r="A4012" s="2" t="s">
        <v>19711</v>
      </c>
      <c r="B4012" s="2" t="s">
        <v>3715</v>
      </c>
      <c r="C4012" s="2" t="s">
        <v>19712</v>
      </c>
      <c r="D4012" s="2" t="s">
        <v>176</v>
      </c>
      <c r="E4012" s="2" t="s">
        <v>96</v>
      </c>
      <c r="F4012" s="2" t="s">
        <v>3085</v>
      </c>
      <c r="G4012" s="2" t="s">
        <v>2046</v>
      </c>
      <c r="H4012" s="2" t="s">
        <v>19713</v>
      </c>
      <c r="I4012" s="2" t="s">
        <v>19714</v>
      </c>
      <c r="J4012" s="2"/>
      <c r="K4012" s="2"/>
      <c r="L4012" s="2"/>
      <c r="M4012" s="2" t="s">
        <v>1566</v>
      </c>
      <c r="N4012" s="2" t="s">
        <v>2058</v>
      </c>
      <c r="O4012" s="2" t="s">
        <v>2193</v>
      </c>
      <c r="P4012" s="2" t="s">
        <v>2050</v>
      </c>
      <c r="Q4012" s="2" t="s">
        <v>18419</v>
      </c>
      <c r="R4012" s="2" t="s">
        <v>2067</v>
      </c>
      <c r="S4012" s="2"/>
      <c r="T4012" s="2" t="s">
        <v>175</v>
      </c>
      <c r="U4012" s="2"/>
      <c r="V4012" s="2" t="s">
        <v>1634</v>
      </c>
    </row>
    <row r="4013" spans="1:22" ht="14.25" customHeight="1">
      <c r="A4013" s="2" t="s">
        <v>19715</v>
      </c>
      <c r="B4013" s="2" t="s">
        <v>4440</v>
      </c>
      <c r="C4013" s="2" t="s">
        <v>19716</v>
      </c>
      <c r="D4013" s="2" t="s">
        <v>176</v>
      </c>
      <c r="E4013" s="2" t="s">
        <v>96</v>
      </c>
      <c r="F4013" s="2" t="s">
        <v>19717</v>
      </c>
      <c r="G4013" s="2" t="s">
        <v>2046</v>
      </c>
      <c r="H4013" s="2" t="s">
        <v>19718</v>
      </c>
      <c r="I4013" s="2" t="s">
        <v>19692</v>
      </c>
      <c r="J4013" s="2"/>
      <c r="K4013" s="2"/>
      <c r="L4013" s="2"/>
      <c r="M4013" s="2" t="s">
        <v>1566</v>
      </c>
      <c r="N4013" s="2" t="s">
        <v>2058</v>
      </c>
      <c r="O4013" s="2" t="s">
        <v>2078</v>
      </c>
      <c r="P4013" s="2" t="s">
        <v>18603</v>
      </c>
      <c r="Q4013" s="2" t="s">
        <v>18419</v>
      </c>
      <c r="R4013" s="2" t="s">
        <v>2067</v>
      </c>
      <c r="S4013" s="2"/>
      <c r="T4013" s="2" t="s">
        <v>175</v>
      </c>
      <c r="U4013" s="2"/>
      <c r="V4013" s="2" t="s">
        <v>1634</v>
      </c>
    </row>
    <row r="4014" spans="1:22" ht="14.25" customHeight="1">
      <c r="A4014" s="2" t="s">
        <v>19693</v>
      </c>
      <c r="B4014" s="2" t="s">
        <v>5527</v>
      </c>
      <c r="C4014" s="2" t="s">
        <v>19719</v>
      </c>
      <c r="D4014" s="2" t="s">
        <v>834</v>
      </c>
      <c r="E4014" s="2" t="s">
        <v>96</v>
      </c>
      <c r="F4014" s="2" t="s">
        <v>19720</v>
      </c>
      <c r="G4014" s="2" t="s">
        <v>2091</v>
      </c>
      <c r="H4014" s="2" t="s">
        <v>19721</v>
      </c>
      <c r="I4014" s="2"/>
      <c r="J4014" s="2"/>
      <c r="K4014" s="2"/>
      <c r="L4014" s="2"/>
      <c r="M4014" s="2" t="s">
        <v>60</v>
      </c>
      <c r="N4014" s="2" t="s">
        <v>2058</v>
      </c>
      <c r="O4014" s="2" t="s">
        <v>2491</v>
      </c>
      <c r="P4014" s="2" t="s">
        <v>2050</v>
      </c>
      <c r="Q4014" s="2" t="s">
        <v>18419</v>
      </c>
      <c r="R4014" s="2"/>
      <c r="S4014" s="2" t="s">
        <v>6528</v>
      </c>
      <c r="T4014" s="2" t="s">
        <v>833</v>
      </c>
      <c r="U4014" s="2"/>
      <c r="V4014" s="2" t="s">
        <v>1634</v>
      </c>
    </row>
    <row r="4015" spans="1:22" ht="14.25" customHeight="1">
      <c r="A4015" s="2" t="s">
        <v>19696</v>
      </c>
      <c r="B4015" s="2" t="s">
        <v>11367</v>
      </c>
      <c r="C4015" s="2" t="s">
        <v>19722</v>
      </c>
      <c r="D4015" s="2" t="s">
        <v>834</v>
      </c>
      <c r="E4015" s="2" t="s">
        <v>96</v>
      </c>
      <c r="F4015" s="2" t="s">
        <v>19723</v>
      </c>
      <c r="G4015" s="2" t="s">
        <v>2091</v>
      </c>
      <c r="H4015" s="2" t="s">
        <v>19724</v>
      </c>
      <c r="I4015" s="2" t="s">
        <v>19698</v>
      </c>
      <c r="J4015" s="2"/>
      <c r="K4015" s="2"/>
      <c r="L4015" s="2"/>
      <c r="M4015" s="2" t="s">
        <v>60</v>
      </c>
      <c r="N4015" s="2" t="s">
        <v>2058</v>
      </c>
      <c r="O4015" s="2" t="s">
        <v>2186</v>
      </c>
      <c r="P4015" s="2" t="s">
        <v>2050</v>
      </c>
      <c r="Q4015" s="2" t="s">
        <v>18419</v>
      </c>
      <c r="R4015" s="2" t="s">
        <v>2067</v>
      </c>
      <c r="S4015" s="2"/>
      <c r="T4015" s="2" t="s">
        <v>833</v>
      </c>
      <c r="U4015" s="2"/>
      <c r="V4015" s="2" t="s">
        <v>1634</v>
      </c>
    </row>
    <row r="4016" spans="1:22" ht="14.25" customHeight="1">
      <c r="A4016" s="2" t="s">
        <v>19699</v>
      </c>
      <c r="B4016" s="2" t="s">
        <v>19725</v>
      </c>
      <c r="C4016" s="2" t="s">
        <v>19726</v>
      </c>
      <c r="D4016" s="2" t="s">
        <v>834</v>
      </c>
      <c r="E4016" s="2" t="s">
        <v>96</v>
      </c>
      <c r="F4016" s="2" t="s">
        <v>19727</v>
      </c>
      <c r="G4016" s="2" t="s">
        <v>2091</v>
      </c>
      <c r="H4016" s="2" t="s">
        <v>19728</v>
      </c>
      <c r="I4016" s="2"/>
      <c r="J4016" s="2"/>
      <c r="K4016" s="2"/>
      <c r="L4016" s="2"/>
      <c r="M4016" s="2" t="s">
        <v>60</v>
      </c>
      <c r="N4016" s="2" t="s">
        <v>2058</v>
      </c>
      <c r="O4016" s="2" t="s">
        <v>2316</v>
      </c>
      <c r="P4016" s="2" t="s">
        <v>4697</v>
      </c>
      <c r="Q4016" s="2" t="s">
        <v>18419</v>
      </c>
      <c r="R4016" s="2"/>
      <c r="S4016" s="2"/>
      <c r="T4016" s="2" t="s">
        <v>833</v>
      </c>
      <c r="U4016" s="2"/>
      <c r="V4016" s="2" t="s">
        <v>1634</v>
      </c>
    </row>
    <row r="4017" spans="1:22" ht="14.25" customHeight="1">
      <c r="A4017" s="2" t="s">
        <v>19702</v>
      </c>
      <c r="B4017" s="2" t="s">
        <v>11537</v>
      </c>
      <c r="C4017" s="2" t="s">
        <v>19729</v>
      </c>
      <c r="D4017" s="2" t="s">
        <v>9958</v>
      </c>
      <c r="E4017" s="2" t="s">
        <v>96</v>
      </c>
      <c r="F4017" s="2" t="s">
        <v>2090</v>
      </c>
      <c r="G4017" s="2" t="s">
        <v>2091</v>
      </c>
      <c r="H4017" s="2" t="s">
        <v>19730</v>
      </c>
      <c r="I4017" s="2"/>
      <c r="J4017" s="2"/>
      <c r="K4017" s="2"/>
      <c r="L4017" s="2"/>
      <c r="M4017" s="2" t="s">
        <v>1566</v>
      </c>
      <c r="N4017" s="2" t="s">
        <v>2058</v>
      </c>
      <c r="O4017" s="2" t="s">
        <v>2093</v>
      </c>
      <c r="P4017" s="2" t="s">
        <v>19731</v>
      </c>
      <c r="Q4017" s="2" t="s">
        <v>18419</v>
      </c>
      <c r="R4017" s="2" t="s">
        <v>2067</v>
      </c>
      <c r="S4017" s="2"/>
      <c r="T4017" s="2" t="s">
        <v>9962</v>
      </c>
      <c r="U4017" s="2"/>
      <c r="V4017" s="2" t="s">
        <v>1634</v>
      </c>
    </row>
    <row r="4018" spans="1:22" ht="14.25" customHeight="1">
      <c r="A4018" s="2" t="s">
        <v>19706</v>
      </c>
      <c r="B4018" s="2" t="s">
        <v>19732</v>
      </c>
      <c r="C4018" s="2" t="s">
        <v>19733</v>
      </c>
      <c r="D4018" s="2" t="s">
        <v>208</v>
      </c>
      <c r="E4018" s="2" t="s">
        <v>96</v>
      </c>
      <c r="F4018" s="2" t="s">
        <v>19734</v>
      </c>
      <c r="G4018" s="2" t="s">
        <v>2046</v>
      </c>
      <c r="H4018" s="2" t="s">
        <v>19735</v>
      </c>
      <c r="I4018" s="2"/>
      <c r="J4018" s="2"/>
      <c r="K4018" s="2"/>
      <c r="L4018" s="2"/>
      <c r="M4018" s="2" t="s">
        <v>1566</v>
      </c>
      <c r="N4018" s="2" t="s">
        <v>2058</v>
      </c>
      <c r="O4018" s="2" t="s">
        <v>2093</v>
      </c>
      <c r="P4018" s="2" t="s">
        <v>5133</v>
      </c>
      <c r="Q4018" s="2" t="s">
        <v>18419</v>
      </c>
      <c r="R4018" s="2" t="s">
        <v>2067</v>
      </c>
      <c r="S4018" s="2"/>
      <c r="T4018" s="2" t="s">
        <v>207</v>
      </c>
      <c r="U4018" s="2"/>
      <c r="V4018" s="2" t="s">
        <v>1634</v>
      </c>
    </row>
    <row r="4019" spans="1:22" ht="14.25" customHeight="1">
      <c r="A4019" s="2" t="s">
        <v>19711</v>
      </c>
      <c r="B4019" s="2" t="s">
        <v>5004</v>
      </c>
      <c r="C4019" s="2" t="s">
        <v>19736</v>
      </c>
      <c r="D4019" s="2" t="s">
        <v>208</v>
      </c>
      <c r="E4019" s="2" t="s">
        <v>96</v>
      </c>
      <c r="F4019" s="2" t="s">
        <v>19737</v>
      </c>
      <c r="G4019" s="2" t="s">
        <v>2046</v>
      </c>
      <c r="H4019" s="2" t="s">
        <v>19738</v>
      </c>
      <c r="I4019" s="2" t="s">
        <v>19714</v>
      </c>
      <c r="J4019" s="2"/>
      <c r="K4019" s="2"/>
      <c r="L4019" s="2"/>
      <c r="M4019" s="2" t="s">
        <v>60</v>
      </c>
      <c r="N4019" s="2" t="s">
        <v>2058</v>
      </c>
      <c r="O4019" s="2" t="s">
        <v>2186</v>
      </c>
      <c r="P4019" s="2" t="s">
        <v>2050</v>
      </c>
      <c r="Q4019" s="2" t="s">
        <v>18419</v>
      </c>
      <c r="R4019" s="2" t="s">
        <v>2067</v>
      </c>
      <c r="S4019" s="2"/>
      <c r="T4019" s="2" t="s">
        <v>207</v>
      </c>
      <c r="U4019" s="2"/>
      <c r="V4019" s="2" t="s">
        <v>1634</v>
      </c>
    </row>
    <row r="4020" spans="1:22" ht="14.25" customHeight="1">
      <c r="A4020" s="2" t="s">
        <v>19715</v>
      </c>
      <c r="B4020" s="2" t="s">
        <v>4647</v>
      </c>
      <c r="C4020" s="2" t="s">
        <v>19739</v>
      </c>
      <c r="D4020" s="2" t="s">
        <v>208</v>
      </c>
      <c r="E4020" s="2" t="s">
        <v>96</v>
      </c>
      <c r="F4020" s="2" t="s">
        <v>19740</v>
      </c>
      <c r="G4020" s="2" t="s">
        <v>2046</v>
      </c>
      <c r="H4020" s="2" t="s">
        <v>19741</v>
      </c>
      <c r="I4020" s="2"/>
      <c r="J4020" s="2"/>
      <c r="K4020" s="2"/>
      <c r="L4020" s="2"/>
      <c r="M4020" s="2" t="s">
        <v>1566</v>
      </c>
      <c r="N4020" s="2" t="s">
        <v>2058</v>
      </c>
      <c r="O4020" s="2" t="s">
        <v>2193</v>
      </c>
      <c r="P4020" s="2" t="s">
        <v>18603</v>
      </c>
      <c r="Q4020" s="2" t="s">
        <v>18419</v>
      </c>
      <c r="R4020" s="2" t="s">
        <v>2067</v>
      </c>
      <c r="S4020" s="2"/>
      <c r="T4020" s="2" t="s">
        <v>207</v>
      </c>
      <c r="U4020" s="2" t="s">
        <v>19742</v>
      </c>
      <c r="V4020" s="2" t="s">
        <v>1634</v>
      </c>
    </row>
    <row r="4021" spans="1:22" ht="14.25" customHeight="1">
      <c r="A4021" s="2"/>
      <c r="B4021" s="2" t="s">
        <v>9660</v>
      </c>
      <c r="C4021" s="2" t="s">
        <v>19743</v>
      </c>
      <c r="D4021" s="2" t="s">
        <v>208</v>
      </c>
      <c r="E4021" s="2" t="s">
        <v>96</v>
      </c>
      <c r="F4021" s="2" t="s">
        <v>19744</v>
      </c>
      <c r="G4021" s="2" t="s">
        <v>2046</v>
      </c>
      <c r="H4021" s="2" t="s">
        <v>19745</v>
      </c>
      <c r="I4021" s="2"/>
      <c r="J4021" s="2"/>
      <c r="K4021" s="2"/>
      <c r="L4021" s="2"/>
      <c r="M4021" s="2" t="s">
        <v>60</v>
      </c>
      <c r="N4021" s="2" t="s">
        <v>2058</v>
      </c>
      <c r="O4021" s="2" t="s">
        <v>2352</v>
      </c>
      <c r="P4021" s="2"/>
      <c r="Q4021" s="2" t="s">
        <v>18419</v>
      </c>
      <c r="R4021" s="2"/>
      <c r="S4021" s="2"/>
      <c r="T4021" s="2" t="s">
        <v>207</v>
      </c>
      <c r="U4021" s="2"/>
      <c r="V4021" s="2" t="s">
        <v>1634</v>
      </c>
    </row>
    <row r="4022" spans="1:22" ht="14.25" customHeight="1">
      <c r="A4022" s="2"/>
      <c r="B4022" s="2" t="s">
        <v>3804</v>
      </c>
      <c r="C4022" s="2" t="s">
        <v>19746</v>
      </c>
      <c r="D4022" s="2" t="s">
        <v>208</v>
      </c>
      <c r="E4022" s="2" t="s">
        <v>96</v>
      </c>
      <c r="F4022" s="2" t="s">
        <v>2419</v>
      </c>
      <c r="G4022" s="2" t="s">
        <v>2046</v>
      </c>
      <c r="H4022" s="2" t="s">
        <v>19747</v>
      </c>
      <c r="I4022" s="2"/>
      <c r="J4022" s="2"/>
      <c r="K4022" s="2"/>
      <c r="L4022" s="2"/>
      <c r="M4022" s="2" t="s">
        <v>59</v>
      </c>
      <c r="N4022" s="2" t="s">
        <v>2058</v>
      </c>
      <c r="O4022" s="2" t="s">
        <v>2101</v>
      </c>
      <c r="P4022" s="2"/>
      <c r="Q4022" s="2" t="s">
        <v>18419</v>
      </c>
      <c r="R4022" s="2"/>
      <c r="S4022" s="2"/>
      <c r="T4022" s="2" t="s">
        <v>207</v>
      </c>
      <c r="U4022" s="2"/>
      <c r="V4022" s="2" t="s">
        <v>1634</v>
      </c>
    </row>
    <row r="4023" spans="1:22" ht="14.25" customHeight="1">
      <c r="A4023" s="2"/>
      <c r="B4023" s="2" t="s">
        <v>3401</v>
      </c>
      <c r="C4023" s="2" t="s">
        <v>19748</v>
      </c>
      <c r="D4023" s="2" t="s">
        <v>208</v>
      </c>
      <c r="E4023" s="2" t="s">
        <v>96</v>
      </c>
      <c r="F4023" s="2" t="s">
        <v>19749</v>
      </c>
      <c r="G4023" s="2" t="s">
        <v>2046</v>
      </c>
      <c r="H4023" s="2" t="s">
        <v>19750</v>
      </c>
      <c r="I4023" s="2"/>
      <c r="J4023" s="2"/>
      <c r="K4023" s="2"/>
      <c r="L4023" s="2"/>
      <c r="M4023" s="2" t="s">
        <v>59</v>
      </c>
      <c r="N4023" s="2" t="s">
        <v>2058</v>
      </c>
      <c r="O4023" s="2" t="s">
        <v>2101</v>
      </c>
      <c r="P4023" s="2"/>
      <c r="Q4023" s="2" t="s">
        <v>18419</v>
      </c>
      <c r="R4023" s="2"/>
      <c r="S4023" s="2"/>
      <c r="T4023" s="2" t="s">
        <v>207</v>
      </c>
      <c r="U4023" s="2"/>
      <c r="V4023" s="2" t="s">
        <v>1634</v>
      </c>
    </row>
    <row r="4024" spans="1:22" ht="14.25" customHeight="1">
      <c r="A4024" s="2"/>
      <c r="B4024" s="2" t="s">
        <v>19751</v>
      </c>
      <c r="C4024" s="2" t="s">
        <v>19752</v>
      </c>
      <c r="D4024" s="2" t="s">
        <v>208</v>
      </c>
      <c r="E4024" s="2" t="s">
        <v>96</v>
      </c>
      <c r="F4024" s="2" t="s">
        <v>1912</v>
      </c>
      <c r="G4024" s="2" t="s">
        <v>2046</v>
      </c>
      <c r="H4024" s="2" t="s">
        <v>19753</v>
      </c>
      <c r="I4024" s="2"/>
      <c r="J4024" s="2"/>
      <c r="K4024" s="2"/>
      <c r="L4024" s="2"/>
      <c r="M4024" s="2" t="s">
        <v>1566</v>
      </c>
      <c r="N4024" s="2" t="s">
        <v>2048</v>
      </c>
      <c r="O4024" s="2" t="s">
        <v>2049</v>
      </c>
      <c r="P4024" s="2" t="s">
        <v>19731</v>
      </c>
      <c r="Q4024" s="2" t="s">
        <v>18419</v>
      </c>
      <c r="R4024" s="2" t="s">
        <v>2052</v>
      </c>
      <c r="S4024" s="2"/>
      <c r="T4024" s="2" t="s">
        <v>207</v>
      </c>
      <c r="U4024" s="2"/>
      <c r="V4024" s="2" t="s">
        <v>1634</v>
      </c>
    </row>
    <row r="4025" spans="1:22" ht="14.25" customHeight="1">
      <c r="A4025" s="2"/>
      <c r="B4025" s="2" t="s">
        <v>2700</v>
      </c>
      <c r="C4025" s="2" t="s">
        <v>5264</v>
      </c>
      <c r="D4025" s="2" t="s">
        <v>208</v>
      </c>
      <c r="E4025" s="2" t="s">
        <v>96</v>
      </c>
      <c r="F4025" s="2" t="s">
        <v>3085</v>
      </c>
      <c r="G4025" s="2" t="s">
        <v>2046</v>
      </c>
      <c r="H4025" s="2" t="s">
        <v>19754</v>
      </c>
      <c r="I4025" s="2"/>
      <c r="J4025" s="2"/>
      <c r="K4025" s="2"/>
      <c r="L4025" s="2"/>
      <c r="M4025" s="2" t="s">
        <v>1566</v>
      </c>
      <c r="N4025" s="2" t="s">
        <v>2058</v>
      </c>
      <c r="O4025" s="2" t="s">
        <v>2193</v>
      </c>
      <c r="P4025" s="2" t="s">
        <v>5133</v>
      </c>
      <c r="Q4025" s="2" t="s">
        <v>18419</v>
      </c>
      <c r="R4025" s="2" t="s">
        <v>2067</v>
      </c>
      <c r="S4025" s="2"/>
      <c r="T4025" s="2" t="s">
        <v>207</v>
      </c>
      <c r="U4025" s="2"/>
      <c r="V4025" s="2" t="s">
        <v>1634</v>
      </c>
    </row>
    <row r="4026" spans="1:22" ht="14.25" customHeight="1">
      <c r="A4026" s="2"/>
      <c r="B4026" s="2" t="s">
        <v>2354</v>
      </c>
      <c r="C4026" s="2" t="s">
        <v>19755</v>
      </c>
      <c r="D4026" s="2" t="s">
        <v>208</v>
      </c>
      <c r="E4026" s="2" t="s">
        <v>96</v>
      </c>
      <c r="F4026" s="2" t="s">
        <v>19756</v>
      </c>
      <c r="G4026" s="2" t="s">
        <v>2046</v>
      </c>
      <c r="H4026" s="2" t="s">
        <v>19757</v>
      </c>
      <c r="I4026" s="2"/>
      <c r="J4026" s="2"/>
      <c r="K4026" s="2"/>
      <c r="L4026" s="2"/>
      <c r="M4026" s="2" t="s">
        <v>1566</v>
      </c>
      <c r="N4026" s="2" t="s">
        <v>2058</v>
      </c>
      <c r="O4026" s="2" t="s">
        <v>2093</v>
      </c>
      <c r="P4026" s="2"/>
      <c r="Q4026" s="2" t="s">
        <v>18419</v>
      </c>
      <c r="R4026" s="2" t="s">
        <v>2067</v>
      </c>
      <c r="S4026" s="2"/>
      <c r="T4026" s="2" t="s">
        <v>207</v>
      </c>
      <c r="U4026" s="2"/>
      <c r="V4026" s="2" t="s">
        <v>1634</v>
      </c>
    </row>
    <row r="4027" spans="1:22" ht="14.25" customHeight="1">
      <c r="A4027" s="2"/>
      <c r="B4027" s="2" t="s">
        <v>2311</v>
      </c>
      <c r="C4027" s="2" t="s">
        <v>19758</v>
      </c>
      <c r="D4027" s="2" t="s">
        <v>208</v>
      </c>
      <c r="E4027" s="2" t="s">
        <v>96</v>
      </c>
      <c r="F4027" s="2" t="s">
        <v>19759</v>
      </c>
      <c r="G4027" s="2" t="s">
        <v>2046</v>
      </c>
      <c r="H4027" s="2" t="s">
        <v>19760</v>
      </c>
      <c r="I4027" s="2"/>
      <c r="J4027" s="2"/>
      <c r="K4027" s="2"/>
      <c r="L4027" s="2"/>
      <c r="M4027" s="2" t="s">
        <v>1566</v>
      </c>
      <c r="N4027" s="2" t="s">
        <v>2058</v>
      </c>
      <c r="O4027" s="2" t="s">
        <v>2093</v>
      </c>
      <c r="P4027" s="2"/>
      <c r="Q4027" s="2" t="s">
        <v>18419</v>
      </c>
      <c r="R4027" s="2" t="s">
        <v>2067</v>
      </c>
      <c r="S4027" s="2"/>
      <c r="T4027" s="2" t="s">
        <v>207</v>
      </c>
      <c r="U4027" s="2"/>
      <c r="V4027" s="2" t="s">
        <v>1634</v>
      </c>
    </row>
    <row r="4028" spans="1:22" ht="14.25" customHeight="1">
      <c r="A4028" s="2"/>
      <c r="B4028" s="2" t="s">
        <v>4161</v>
      </c>
      <c r="C4028" s="2" t="s">
        <v>8923</v>
      </c>
      <c r="D4028" s="2" t="s">
        <v>230</v>
      </c>
      <c r="E4028" s="2" t="s">
        <v>96</v>
      </c>
      <c r="F4028" s="2" t="s">
        <v>3260</v>
      </c>
      <c r="G4028" s="2" t="s">
        <v>2046</v>
      </c>
      <c r="H4028" s="2" t="s">
        <v>19761</v>
      </c>
      <c r="I4028" s="2"/>
      <c r="J4028" s="2"/>
      <c r="K4028" s="2"/>
      <c r="L4028" s="2"/>
      <c r="M4028" s="2" t="s">
        <v>59</v>
      </c>
      <c r="N4028" s="2" t="s">
        <v>2058</v>
      </c>
      <c r="O4028" s="2" t="s">
        <v>2101</v>
      </c>
      <c r="P4028" s="2"/>
      <c r="Q4028" s="2" t="s">
        <v>18419</v>
      </c>
      <c r="R4028" s="2" t="s">
        <v>2067</v>
      </c>
      <c r="S4028" s="2"/>
      <c r="T4028" s="2" t="s">
        <v>229</v>
      </c>
      <c r="U4028" s="2"/>
      <c r="V4028" s="2" t="s">
        <v>1634</v>
      </c>
    </row>
    <row r="4029" spans="1:22" ht="14.25" customHeight="1">
      <c r="A4029" s="2"/>
      <c r="B4029" s="2" t="s">
        <v>3155</v>
      </c>
      <c r="C4029" s="2" t="s">
        <v>19762</v>
      </c>
      <c r="D4029" s="2" t="s">
        <v>230</v>
      </c>
      <c r="E4029" s="2" t="s">
        <v>96</v>
      </c>
      <c r="F4029" s="2" t="s">
        <v>19763</v>
      </c>
      <c r="G4029" s="2" t="s">
        <v>2046</v>
      </c>
      <c r="H4029" s="2" t="s">
        <v>19764</v>
      </c>
      <c r="I4029" s="2"/>
      <c r="J4029" s="2"/>
      <c r="K4029" s="2"/>
      <c r="L4029" s="2"/>
      <c r="M4029" s="2" t="s">
        <v>59</v>
      </c>
      <c r="N4029" s="2" t="s">
        <v>2058</v>
      </c>
      <c r="O4029" s="2" t="s">
        <v>2101</v>
      </c>
      <c r="P4029" s="2"/>
      <c r="Q4029" s="2" t="s">
        <v>18419</v>
      </c>
      <c r="R4029" s="2"/>
      <c r="S4029" s="2"/>
      <c r="T4029" s="2" t="s">
        <v>229</v>
      </c>
      <c r="U4029" s="2"/>
      <c r="V4029" s="2" t="s">
        <v>1634</v>
      </c>
    </row>
    <row r="4030" spans="1:22" ht="14.25" customHeight="1">
      <c r="A4030" s="2"/>
      <c r="B4030" s="2" t="s">
        <v>19765</v>
      </c>
      <c r="C4030" s="2" t="s">
        <v>19766</v>
      </c>
      <c r="D4030" s="2" t="s">
        <v>230</v>
      </c>
      <c r="E4030" s="2" t="s">
        <v>96</v>
      </c>
      <c r="F4030" s="2" t="s">
        <v>19767</v>
      </c>
      <c r="G4030" s="2" t="s">
        <v>2046</v>
      </c>
      <c r="H4030" s="2" t="s">
        <v>19768</v>
      </c>
      <c r="I4030" s="2"/>
      <c r="J4030" s="2"/>
      <c r="K4030" s="2"/>
      <c r="L4030" s="2"/>
      <c r="M4030" s="2" t="s">
        <v>1566</v>
      </c>
      <c r="N4030" s="2" t="s">
        <v>2058</v>
      </c>
      <c r="O4030" s="2" t="s">
        <v>2078</v>
      </c>
      <c r="P4030" s="2" t="s">
        <v>19769</v>
      </c>
      <c r="Q4030" s="2" t="s">
        <v>18419</v>
      </c>
      <c r="R4030" s="2" t="s">
        <v>2067</v>
      </c>
      <c r="S4030" s="2"/>
      <c r="T4030" s="2" t="s">
        <v>229</v>
      </c>
      <c r="U4030" s="2"/>
      <c r="V4030" s="2" t="s">
        <v>1634</v>
      </c>
    </row>
    <row r="4031" spans="1:22" ht="14.25" customHeight="1">
      <c r="A4031" s="2"/>
      <c r="B4031" s="2" t="s">
        <v>19770</v>
      </c>
      <c r="C4031" s="2" t="s">
        <v>19771</v>
      </c>
      <c r="D4031" s="2" t="s">
        <v>170</v>
      </c>
      <c r="E4031" s="2" t="s">
        <v>96</v>
      </c>
      <c r="F4031" s="2" t="s">
        <v>19772</v>
      </c>
      <c r="G4031" s="2" t="s">
        <v>2046</v>
      </c>
      <c r="H4031" s="2" t="s">
        <v>19773</v>
      </c>
      <c r="I4031" s="2"/>
      <c r="J4031" s="2"/>
      <c r="K4031" s="2"/>
      <c r="L4031" s="2"/>
      <c r="M4031" s="2" t="s">
        <v>1566</v>
      </c>
      <c r="N4031" s="2" t="s">
        <v>2058</v>
      </c>
      <c r="O4031" s="2" t="s">
        <v>2259</v>
      </c>
      <c r="P4031" s="2" t="s">
        <v>2050</v>
      </c>
      <c r="Q4031" s="2" t="s">
        <v>18419</v>
      </c>
      <c r="R4031" s="2" t="s">
        <v>2052</v>
      </c>
      <c r="S4031" s="2"/>
      <c r="T4031" s="2" t="s">
        <v>169</v>
      </c>
      <c r="U4031" s="2"/>
      <c r="V4031" s="2" t="s">
        <v>1634</v>
      </c>
    </row>
    <row r="4032" spans="1:22" ht="14.25" customHeight="1">
      <c r="A4032" s="2"/>
      <c r="B4032" s="2" t="s">
        <v>19774</v>
      </c>
      <c r="C4032" s="2" t="s">
        <v>19775</v>
      </c>
      <c r="D4032" s="2" t="s">
        <v>170</v>
      </c>
      <c r="E4032" s="2" t="s">
        <v>96</v>
      </c>
      <c r="F4032" s="2" t="s">
        <v>19772</v>
      </c>
      <c r="G4032" s="2" t="s">
        <v>2046</v>
      </c>
      <c r="H4032" s="2" t="s">
        <v>19776</v>
      </c>
      <c r="I4032" s="2"/>
      <c r="J4032" s="2"/>
      <c r="K4032" s="2"/>
      <c r="L4032" s="2"/>
      <c r="M4032" s="2" t="s">
        <v>1566</v>
      </c>
      <c r="N4032" s="2" t="s">
        <v>2058</v>
      </c>
      <c r="O4032" s="2" t="s">
        <v>2259</v>
      </c>
      <c r="P4032" s="2" t="s">
        <v>2050</v>
      </c>
      <c r="Q4032" s="2" t="s">
        <v>18419</v>
      </c>
      <c r="R4032" s="2" t="s">
        <v>2052</v>
      </c>
      <c r="S4032" s="2"/>
      <c r="T4032" s="2" t="s">
        <v>169</v>
      </c>
      <c r="U4032" s="2"/>
      <c r="V4032" s="2" t="s">
        <v>1634</v>
      </c>
    </row>
    <row r="4033" spans="1:22" ht="14.25" customHeight="1">
      <c r="A4033" s="2"/>
      <c r="B4033" s="2" t="s">
        <v>3176</v>
      </c>
      <c r="C4033" s="2" t="s">
        <v>19777</v>
      </c>
      <c r="D4033" s="2" t="s">
        <v>224</v>
      </c>
      <c r="E4033" s="2" t="s">
        <v>96</v>
      </c>
      <c r="F4033" s="2" t="s">
        <v>19778</v>
      </c>
      <c r="G4033" s="2" t="s">
        <v>2046</v>
      </c>
      <c r="H4033" s="2" t="s">
        <v>19779</v>
      </c>
      <c r="I4033" s="2"/>
      <c r="J4033" s="2"/>
      <c r="K4033" s="2"/>
      <c r="L4033" s="2"/>
      <c r="M4033" s="2" t="s">
        <v>59</v>
      </c>
      <c r="N4033" s="2" t="s">
        <v>2058</v>
      </c>
      <c r="O4033" s="2" t="s">
        <v>2101</v>
      </c>
      <c r="P4033" s="2" t="s">
        <v>2050</v>
      </c>
      <c r="Q4033" s="2" t="s">
        <v>18419</v>
      </c>
      <c r="R4033" s="2" t="s">
        <v>2067</v>
      </c>
      <c r="S4033" s="2"/>
      <c r="T4033" s="2" t="s">
        <v>223</v>
      </c>
      <c r="U4033" s="2"/>
      <c r="V4033" s="2" t="s">
        <v>1634</v>
      </c>
    </row>
    <row r="4034" spans="1:22" ht="14.25" customHeight="1">
      <c r="A4034" s="2"/>
      <c r="B4034" s="2" t="s">
        <v>19780</v>
      </c>
      <c r="C4034" s="2" t="s">
        <v>19781</v>
      </c>
      <c r="D4034" s="2" t="s">
        <v>338</v>
      </c>
      <c r="E4034" s="2" t="s">
        <v>96</v>
      </c>
      <c r="F4034" s="2" t="s">
        <v>19782</v>
      </c>
      <c r="G4034" s="2" t="s">
        <v>2046</v>
      </c>
      <c r="H4034" s="2" t="s">
        <v>19783</v>
      </c>
      <c r="I4034" s="2"/>
      <c r="J4034" s="2"/>
      <c r="K4034" s="2" t="s">
        <v>19784</v>
      </c>
      <c r="L4034" s="2"/>
      <c r="M4034" s="2" t="s">
        <v>1566</v>
      </c>
      <c r="N4034" s="2" t="s">
        <v>2058</v>
      </c>
      <c r="O4034" s="2" t="s">
        <v>2153</v>
      </c>
      <c r="P4034" s="2" t="s">
        <v>5133</v>
      </c>
      <c r="Q4034" s="2" t="s">
        <v>18419</v>
      </c>
      <c r="R4034" s="2" t="s">
        <v>2052</v>
      </c>
      <c r="S4034" s="2"/>
      <c r="T4034" s="2" t="s">
        <v>337</v>
      </c>
      <c r="U4034" s="2"/>
      <c r="V4034" s="2" t="s">
        <v>1634</v>
      </c>
    </row>
    <row r="4035" spans="1:22" ht="14.25" customHeight="1">
      <c r="A4035" s="2"/>
      <c r="B4035" s="2" t="s">
        <v>2695</v>
      </c>
      <c r="C4035" s="2" t="s">
        <v>19785</v>
      </c>
      <c r="D4035" s="2" t="s">
        <v>1663</v>
      </c>
      <c r="E4035" s="2" t="s">
        <v>96</v>
      </c>
      <c r="F4035" s="2" t="s">
        <v>19786</v>
      </c>
      <c r="G4035" s="2" t="s">
        <v>2091</v>
      </c>
      <c r="H4035" s="2" t="s">
        <v>19787</v>
      </c>
      <c r="I4035" s="2"/>
      <c r="J4035" s="2"/>
      <c r="K4035" s="2"/>
      <c r="L4035" s="2"/>
      <c r="M4035" s="2" t="s">
        <v>1566</v>
      </c>
      <c r="N4035" s="2" t="s">
        <v>2058</v>
      </c>
      <c r="O4035" s="2" t="s">
        <v>5268</v>
      </c>
      <c r="P4035" s="2"/>
      <c r="Q4035" s="2" t="s">
        <v>18419</v>
      </c>
      <c r="R4035" s="2" t="s">
        <v>2067</v>
      </c>
      <c r="S4035" s="2"/>
      <c r="T4035" s="2" t="s">
        <v>2095</v>
      </c>
      <c r="U4035" s="2"/>
      <c r="V4035" s="2" t="s">
        <v>1634</v>
      </c>
    </row>
    <row r="4036" spans="1:22" ht="14.25" customHeight="1">
      <c r="A4036" s="2"/>
      <c r="B4036" s="2" t="s">
        <v>8875</v>
      </c>
      <c r="C4036" s="2" t="s">
        <v>3232</v>
      </c>
      <c r="D4036" s="2" t="s">
        <v>132</v>
      </c>
      <c r="E4036" s="2" t="s">
        <v>96</v>
      </c>
      <c r="F4036" s="2" t="s">
        <v>3780</v>
      </c>
      <c r="G4036" s="2" t="s">
        <v>2046</v>
      </c>
      <c r="H4036" s="2" t="s">
        <v>19788</v>
      </c>
      <c r="I4036" s="2"/>
      <c r="J4036" s="2"/>
      <c r="K4036" s="2"/>
      <c r="L4036" s="2"/>
      <c r="M4036" s="2" t="s">
        <v>1566</v>
      </c>
      <c r="N4036" s="2" t="s">
        <v>2058</v>
      </c>
      <c r="O4036" s="2" t="s">
        <v>2145</v>
      </c>
      <c r="P4036" s="2"/>
      <c r="Q4036" s="2" t="s">
        <v>18419</v>
      </c>
      <c r="R4036" s="2" t="s">
        <v>2067</v>
      </c>
      <c r="S4036" s="2"/>
      <c r="T4036" s="2" t="s">
        <v>131</v>
      </c>
      <c r="U4036" s="2"/>
      <c r="V4036" s="2" t="s">
        <v>1634</v>
      </c>
    </row>
    <row r="4037" spans="1:22" ht="14.25" customHeight="1">
      <c r="A4037" s="2"/>
      <c r="B4037" s="2" t="s">
        <v>3831</v>
      </c>
      <c r="C4037" s="2" t="s">
        <v>3222</v>
      </c>
      <c r="D4037" s="2" t="s">
        <v>132</v>
      </c>
      <c r="E4037" s="2" t="s">
        <v>96</v>
      </c>
      <c r="F4037" s="2" t="s">
        <v>19789</v>
      </c>
      <c r="G4037" s="2" t="s">
        <v>2046</v>
      </c>
      <c r="H4037" s="2" t="s">
        <v>19790</v>
      </c>
      <c r="I4037" s="2"/>
      <c r="J4037" s="2"/>
      <c r="K4037" s="2"/>
      <c r="L4037" s="2"/>
      <c r="M4037" s="2" t="s">
        <v>1566</v>
      </c>
      <c r="N4037" s="2" t="s">
        <v>2058</v>
      </c>
      <c r="O4037" s="2" t="s">
        <v>2145</v>
      </c>
      <c r="P4037" s="2"/>
      <c r="Q4037" s="2" t="s">
        <v>18419</v>
      </c>
      <c r="R4037" s="2" t="s">
        <v>2067</v>
      </c>
      <c r="S4037" s="2"/>
      <c r="T4037" s="2" t="s">
        <v>131</v>
      </c>
      <c r="U4037" s="2"/>
      <c r="V4037" s="2" t="s">
        <v>1634</v>
      </c>
    </row>
    <row r="4038" spans="1:22" ht="14.25" customHeight="1">
      <c r="A4038" s="2"/>
      <c r="B4038" s="2" t="s">
        <v>2940</v>
      </c>
      <c r="C4038" s="2" t="s">
        <v>18841</v>
      </c>
      <c r="D4038" s="2" t="s">
        <v>132</v>
      </c>
      <c r="E4038" s="2" t="s">
        <v>96</v>
      </c>
      <c r="F4038" s="2" t="s">
        <v>3085</v>
      </c>
      <c r="G4038" s="2" t="s">
        <v>2046</v>
      </c>
      <c r="H4038" s="2" t="s">
        <v>19791</v>
      </c>
      <c r="I4038" s="2"/>
      <c r="J4038" s="2"/>
      <c r="K4038" s="2"/>
      <c r="L4038" s="2"/>
      <c r="M4038" s="2" t="s">
        <v>1566</v>
      </c>
      <c r="N4038" s="2" t="s">
        <v>2058</v>
      </c>
      <c r="O4038" s="2" t="s">
        <v>2193</v>
      </c>
      <c r="P4038" s="2" t="s">
        <v>19769</v>
      </c>
      <c r="Q4038" s="2" t="s">
        <v>18419</v>
      </c>
      <c r="R4038" s="2" t="s">
        <v>2067</v>
      </c>
      <c r="S4038" s="2"/>
      <c r="T4038" s="2" t="s">
        <v>131</v>
      </c>
      <c r="U4038" s="2"/>
      <c r="V4038" s="2" t="s">
        <v>1634</v>
      </c>
    </row>
    <row r="4039" spans="1:22" ht="14.25" customHeight="1">
      <c r="A4039" s="2"/>
      <c r="B4039" s="2" t="s">
        <v>2411</v>
      </c>
      <c r="C4039" s="2" t="s">
        <v>2559</v>
      </c>
      <c r="D4039" s="2" t="s">
        <v>132</v>
      </c>
      <c r="E4039" s="2" t="s">
        <v>96</v>
      </c>
      <c r="F4039" s="2" t="s">
        <v>19792</v>
      </c>
      <c r="G4039" s="2" t="s">
        <v>2046</v>
      </c>
      <c r="H4039" s="2" t="s">
        <v>19793</v>
      </c>
      <c r="I4039" s="2"/>
      <c r="J4039" s="2"/>
      <c r="K4039" s="2"/>
      <c r="L4039" s="2"/>
      <c r="M4039" s="2" t="s">
        <v>59</v>
      </c>
      <c r="N4039" s="2" t="s">
        <v>2058</v>
      </c>
      <c r="O4039" s="2" t="s">
        <v>2172</v>
      </c>
      <c r="P4039" s="2" t="s">
        <v>2050</v>
      </c>
      <c r="Q4039" s="2" t="s">
        <v>18419</v>
      </c>
      <c r="R4039" s="2" t="s">
        <v>2052</v>
      </c>
      <c r="S4039" s="2"/>
      <c r="T4039" s="2" t="s">
        <v>131</v>
      </c>
      <c r="U4039" s="2"/>
      <c r="V4039" s="2" t="s">
        <v>1634</v>
      </c>
    </row>
    <row r="4040" spans="1:22" ht="14.25" customHeight="1">
      <c r="A4040" s="2"/>
      <c r="B4040" s="2" t="s">
        <v>2267</v>
      </c>
      <c r="C4040" s="2" t="s">
        <v>7128</v>
      </c>
      <c r="D4040" s="2" t="s">
        <v>132</v>
      </c>
      <c r="E4040" s="2" t="s">
        <v>96</v>
      </c>
      <c r="F4040" s="2" t="s">
        <v>2473</v>
      </c>
      <c r="G4040" s="2" t="s">
        <v>2046</v>
      </c>
      <c r="H4040" s="2" t="s">
        <v>19794</v>
      </c>
      <c r="I4040" s="2"/>
      <c r="J4040" s="2"/>
      <c r="K4040" s="2"/>
      <c r="L4040" s="2"/>
      <c r="M4040" s="2" t="s">
        <v>59</v>
      </c>
      <c r="N4040" s="2" t="s">
        <v>2048</v>
      </c>
      <c r="O4040" s="2" t="s">
        <v>2301</v>
      </c>
      <c r="P4040" s="2" t="s">
        <v>2050</v>
      </c>
      <c r="Q4040" s="2" t="s">
        <v>18419</v>
      </c>
      <c r="R4040" s="2" t="s">
        <v>2052</v>
      </c>
      <c r="S4040" s="2"/>
      <c r="T4040" s="2" t="s">
        <v>131</v>
      </c>
      <c r="U4040" s="2"/>
      <c r="V4040" s="2" t="s">
        <v>1634</v>
      </c>
    </row>
    <row r="4041" spans="1:22" ht="14.25" customHeight="1">
      <c r="A4041" s="2"/>
      <c r="B4041" s="2" t="s">
        <v>19795</v>
      </c>
      <c r="C4041" s="2" t="s">
        <v>19796</v>
      </c>
      <c r="D4041" s="2" t="s">
        <v>132</v>
      </c>
      <c r="E4041" s="2" t="s">
        <v>96</v>
      </c>
      <c r="F4041" s="2" t="s">
        <v>19797</v>
      </c>
      <c r="G4041" s="2" t="s">
        <v>2046</v>
      </c>
      <c r="H4041" s="2" t="s">
        <v>19798</v>
      </c>
      <c r="I4041" s="2"/>
      <c r="J4041" s="2"/>
      <c r="K4041" s="2"/>
      <c r="L4041" s="2"/>
      <c r="M4041" s="2" t="s">
        <v>1566</v>
      </c>
      <c r="N4041" s="2" t="s">
        <v>2058</v>
      </c>
      <c r="O4041" s="2" t="s">
        <v>2093</v>
      </c>
      <c r="P4041" s="2" t="s">
        <v>2050</v>
      </c>
      <c r="Q4041" s="2" t="s">
        <v>18419</v>
      </c>
      <c r="R4041" s="2" t="s">
        <v>2067</v>
      </c>
      <c r="S4041" s="2"/>
      <c r="T4041" s="2" t="s">
        <v>131</v>
      </c>
      <c r="U4041" s="2"/>
      <c r="V4041" s="2" t="s">
        <v>1634</v>
      </c>
    </row>
    <row r="4042" spans="1:22" ht="14.25" customHeight="1">
      <c r="A4042" s="2"/>
      <c r="B4042" s="2" t="s">
        <v>4943</v>
      </c>
      <c r="C4042" s="2" t="s">
        <v>19799</v>
      </c>
      <c r="D4042" s="2" t="s">
        <v>110</v>
      </c>
      <c r="E4042" s="2" t="s">
        <v>96</v>
      </c>
      <c r="F4042" s="2" t="s">
        <v>19800</v>
      </c>
      <c r="G4042" s="2" t="s">
        <v>2046</v>
      </c>
      <c r="H4042" s="2" t="s">
        <v>19801</v>
      </c>
      <c r="I4042" s="2"/>
      <c r="J4042" s="2"/>
      <c r="K4042" s="2" t="s">
        <v>19784</v>
      </c>
      <c r="L4042" s="2"/>
      <c r="M4042" s="2" t="s">
        <v>1566</v>
      </c>
      <c r="N4042" s="2" t="s">
        <v>2058</v>
      </c>
      <c r="O4042" s="2" t="s">
        <v>2093</v>
      </c>
      <c r="P4042" s="2" t="s">
        <v>5133</v>
      </c>
      <c r="Q4042" s="2" t="s">
        <v>18419</v>
      </c>
      <c r="R4042" s="2" t="s">
        <v>2067</v>
      </c>
      <c r="S4042" s="2"/>
      <c r="T4042" s="2" t="s">
        <v>109</v>
      </c>
      <c r="U4042" s="2"/>
      <c r="V4042" s="2" t="s">
        <v>1634</v>
      </c>
    </row>
    <row r="4043" spans="1:22" ht="14.25" customHeight="1">
      <c r="A4043" s="2"/>
      <c r="B4043" s="2" t="s">
        <v>4647</v>
      </c>
      <c r="C4043" s="2" t="s">
        <v>19802</v>
      </c>
      <c r="D4043" s="2" t="s">
        <v>110</v>
      </c>
      <c r="E4043" s="2" t="s">
        <v>96</v>
      </c>
      <c r="F4043" s="2" t="s">
        <v>19803</v>
      </c>
      <c r="G4043" s="2" t="s">
        <v>2046</v>
      </c>
      <c r="H4043" s="2" t="s">
        <v>19804</v>
      </c>
      <c r="I4043" s="2"/>
      <c r="J4043" s="2"/>
      <c r="K4043" s="2"/>
      <c r="L4043" s="2"/>
      <c r="M4043" s="2" t="s">
        <v>1566</v>
      </c>
      <c r="N4043" s="2" t="s">
        <v>2058</v>
      </c>
      <c r="O4043" s="2" t="s">
        <v>2153</v>
      </c>
      <c r="P4043" s="2" t="s">
        <v>6253</v>
      </c>
      <c r="Q4043" s="2" t="s">
        <v>18419</v>
      </c>
      <c r="R4043" s="2" t="s">
        <v>2067</v>
      </c>
      <c r="S4043" s="2"/>
      <c r="T4043" s="2" t="s">
        <v>109</v>
      </c>
      <c r="U4043" s="2"/>
      <c r="V4043" s="2" t="s">
        <v>1634</v>
      </c>
    </row>
    <row r="4044" spans="1:22" ht="14.25" customHeight="1">
      <c r="A4044" s="2"/>
      <c r="B4044" s="2" t="s">
        <v>3221</v>
      </c>
      <c r="C4044" s="2" t="s">
        <v>6609</v>
      </c>
      <c r="D4044" s="2" t="s">
        <v>110</v>
      </c>
      <c r="E4044" s="2" t="s">
        <v>96</v>
      </c>
      <c r="F4044" s="2" t="s">
        <v>19805</v>
      </c>
      <c r="G4044" s="2" t="s">
        <v>2046</v>
      </c>
      <c r="H4044" s="2" t="s">
        <v>19806</v>
      </c>
      <c r="I4044" s="2"/>
      <c r="J4044" s="2"/>
      <c r="K4044" s="2"/>
      <c r="L4044" s="2"/>
      <c r="M4044" s="2" t="s">
        <v>59</v>
      </c>
      <c r="N4044" s="2" t="s">
        <v>2058</v>
      </c>
      <c r="O4044" s="2" t="s">
        <v>2322</v>
      </c>
      <c r="P4044" s="2"/>
      <c r="Q4044" s="2" t="s">
        <v>18419</v>
      </c>
      <c r="R4044" s="2" t="s">
        <v>2067</v>
      </c>
      <c r="S4044" s="2"/>
      <c r="T4044" s="2" t="s">
        <v>109</v>
      </c>
      <c r="U4044" s="2"/>
      <c r="V4044" s="2" t="s">
        <v>1634</v>
      </c>
    </row>
    <row r="4045" spans="1:22" ht="14.25" customHeight="1">
      <c r="A4045" s="2"/>
      <c r="B4045" s="2" t="s">
        <v>4129</v>
      </c>
      <c r="C4045" s="2" t="s">
        <v>4115</v>
      </c>
      <c r="D4045" s="2" t="s">
        <v>148</v>
      </c>
      <c r="E4045" s="2" t="s">
        <v>96</v>
      </c>
      <c r="F4045" s="2" t="s">
        <v>19807</v>
      </c>
      <c r="G4045" s="2" t="s">
        <v>2046</v>
      </c>
      <c r="H4045" s="2" t="s">
        <v>19808</v>
      </c>
      <c r="I4045" s="2"/>
      <c r="J4045" s="2"/>
      <c r="K4045" s="2"/>
      <c r="L4045" s="2"/>
      <c r="M4045" s="2" t="s">
        <v>1566</v>
      </c>
      <c r="N4045" s="2" t="s">
        <v>2058</v>
      </c>
      <c r="O4045" s="2" t="s">
        <v>2078</v>
      </c>
      <c r="P4045" s="2" t="s">
        <v>2050</v>
      </c>
      <c r="Q4045" s="2" t="s">
        <v>18419</v>
      </c>
      <c r="R4045" s="2" t="s">
        <v>2067</v>
      </c>
      <c r="S4045" s="2"/>
      <c r="T4045" s="2" t="s">
        <v>147</v>
      </c>
      <c r="U4045" s="2"/>
      <c r="V4045" s="2" t="s">
        <v>1634</v>
      </c>
    </row>
    <row r="4046" spans="1:22" ht="14.25" customHeight="1">
      <c r="A4046" s="2"/>
      <c r="B4046" s="2" t="s">
        <v>4214</v>
      </c>
      <c r="C4046" s="2" t="s">
        <v>19809</v>
      </c>
      <c r="D4046" s="2" t="s">
        <v>280</v>
      </c>
      <c r="E4046" s="2" t="s">
        <v>96</v>
      </c>
      <c r="F4046" s="2" t="s">
        <v>3085</v>
      </c>
      <c r="G4046" s="2" t="s">
        <v>2046</v>
      </c>
      <c r="H4046" s="2" t="s">
        <v>19810</v>
      </c>
      <c r="I4046" s="2"/>
      <c r="J4046" s="2"/>
      <c r="K4046" s="2"/>
      <c r="L4046" s="2"/>
      <c r="M4046" s="2" t="s">
        <v>1566</v>
      </c>
      <c r="N4046" s="2" t="s">
        <v>2058</v>
      </c>
      <c r="O4046" s="2" t="s">
        <v>2193</v>
      </c>
      <c r="P4046" s="2"/>
      <c r="Q4046" s="2" t="s">
        <v>18419</v>
      </c>
      <c r="R4046" s="2" t="s">
        <v>2067</v>
      </c>
      <c r="S4046" s="2"/>
      <c r="T4046" s="2" t="s">
        <v>279</v>
      </c>
      <c r="U4046" s="2"/>
      <c r="V4046" s="2" t="s">
        <v>1634</v>
      </c>
    </row>
    <row r="4047" spans="1:22" ht="14.25" customHeight="1">
      <c r="A4047" s="2"/>
      <c r="B4047" s="2" t="s">
        <v>4214</v>
      </c>
      <c r="C4047" s="2" t="s">
        <v>3176</v>
      </c>
      <c r="D4047" s="2" t="s">
        <v>280</v>
      </c>
      <c r="E4047" s="2" t="s">
        <v>96</v>
      </c>
      <c r="F4047" s="2" t="s">
        <v>4138</v>
      </c>
      <c r="G4047" s="2" t="s">
        <v>2046</v>
      </c>
      <c r="H4047" s="2" t="s">
        <v>19811</v>
      </c>
      <c r="I4047" s="2"/>
      <c r="J4047" s="2"/>
      <c r="K4047" s="2"/>
      <c r="L4047" s="2"/>
      <c r="M4047" s="2" t="s">
        <v>1566</v>
      </c>
      <c r="N4047" s="2" t="s">
        <v>2058</v>
      </c>
      <c r="O4047" s="2" t="s">
        <v>2145</v>
      </c>
      <c r="P4047" s="2"/>
      <c r="Q4047" s="2" t="s">
        <v>18419</v>
      </c>
      <c r="R4047" s="2" t="s">
        <v>2067</v>
      </c>
      <c r="S4047" s="2"/>
      <c r="T4047" s="2" t="s">
        <v>279</v>
      </c>
      <c r="U4047" s="2"/>
      <c r="V4047" s="2" t="s">
        <v>1634</v>
      </c>
    </row>
    <row r="4048" spans="1:22" ht="14.25" customHeight="1">
      <c r="A4048" s="2"/>
      <c r="B4048" s="2" t="s">
        <v>3990</v>
      </c>
      <c r="C4048" s="2" t="s">
        <v>19812</v>
      </c>
      <c r="D4048" s="2" t="s">
        <v>136</v>
      </c>
      <c r="E4048" s="2" t="s">
        <v>96</v>
      </c>
      <c r="F4048" s="2" t="s">
        <v>2320</v>
      </c>
      <c r="G4048" s="2" t="s">
        <v>2046</v>
      </c>
      <c r="H4048" s="2" t="s">
        <v>19813</v>
      </c>
      <c r="I4048" s="2"/>
      <c r="J4048" s="2"/>
      <c r="K4048" s="2"/>
      <c r="L4048" s="2"/>
      <c r="M4048" s="2" t="s">
        <v>59</v>
      </c>
      <c r="N4048" s="2" t="s">
        <v>2058</v>
      </c>
      <c r="O4048" s="2" t="s">
        <v>2322</v>
      </c>
      <c r="P4048" s="2"/>
      <c r="Q4048" s="2" t="s">
        <v>18419</v>
      </c>
      <c r="R4048" s="2"/>
      <c r="S4048" s="2"/>
      <c r="T4048" s="2" t="s">
        <v>135</v>
      </c>
      <c r="U4048" s="2"/>
      <c r="V4048" s="2" t="s">
        <v>1634</v>
      </c>
    </row>
    <row r="4049" spans="1:22" ht="14.25" customHeight="1">
      <c r="A4049" s="2"/>
      <c r="B4049" s="2" t="s">
        <v>5004</v>
      </c>
      <c r="C4049" s="2" t="s">
        <v>4240</v>
      </c>
      <c r="D4049" s="2" t="s">
        <v>108</v>
      </c>
      <c r="E4049" s="2" t="s">
        <v>96</v>
      </c>
      <c r="F4049" s="2" t="s">
        <v>19814</v>
      </c>
      <c r="G4049" s="2" t="s">
        <v>2046</v>
      </c>
      <c r="H4049" s="2" t="s">
        <v>19815</v>
      </c>
      <c r="I4049" s="2"/>
      <c r="J4049" s="2"/>
      <c r="K4049" s="2"/>
      <c r="L4049" s="2"/>
      <c r="M4049" s="2" t="s">
        <v>60</v>
      </c>
      <c r="N4049" s="2" t="s">
        <v>2058</v>
      </c>
      <c r="O4049" s="2" t="s">
        <v>2186</v>
      </c>
      <c r="P4049" s="2"/>
      <c r="Q4049" s="2" t="s">
        <v>18419</v>
      </c>
      <c r="R4049" s="2" t="s">
        <v>2067</v>
      </c>
      <c r="S4049" s="2"/>
      <c r="T4049" s="2" t="s">
        <v>107</v>
      </c>
      <c r="U4049" s="2"/>
      <c r="V4049" s="2" t="s">
        <v>1634</v>
      </c>
    </row>
    <row r="4050" spans="1:22" ht="14.25" customHeight="1">
      <c r="A4050" s="2"/>
      <c r="B4050" s="2" t="s">
        <v>6095</v>
      </c>
      <c r="C4050" s="2" t="s">
        <v>6735</v>
      </c>
      <c r="D4050" s="2" t="s">
        <v>108</v>
      </c>
      <c r="E4050" s="2" t="s">
        <v>96</v>
      </c>
      <c r="F4050" s="2" t="s">
        <v>19816</v>
      </c>
      <c r="G4050" s="2" t="s">
        <v>2046</v>
      </c>
      <c r="H4050" s="2" t="s">
        <v>19817</v>
      </c>
      <c r="I4050" s="2"/>
      <c r="J4050" s="2"/>
      <c r="K4050" s="2"/>
      <c r="L4050" s="2"/>
      <c r="M4050" s="2" t="s">
        <v>1566</v>
      </c>
      <c r="N4050" s="2" t="s">
        <v>2058</v>
      </c>
      <c r="O4050" s="2" t="s">
        <v>2145</v>
      </c>
      <c r="P4050" s="2"/>
      <c r="Q4050" s="2" t="s">
        <v>18419</v>
      </c>
      <c r="R4050" s="2" t="s">
        <v>2067</v>
      </c>
      <c r="S4050" s="2"/>
      <c r="T4050" s="2" t="s">
        <v>107</v>
      </c>
      <c r="U4050" s="2"/>
      <c r="V4050" s="2" t="s">
        <v>1634</v>
      </c>
    </row>
    <row r="4051" spans="1:22" ht="14.25" customHeight="1">
      <c r="A4051" s="2"/>
      <c r="B4051" s="2" t="s">
        <v>19818</v>
      </c>
      <c r="C4051" s="2" t="s">
        <v>9502</v>
      </c>
      <c r="D4051" s="2" t="s">
        <v>108</v>
      </c>
      <c r="E4051" s="2" t="s">
        <v>96</v>
      </c>
      <c r="F4051" s="2" t="s">
        <v>19819</v>
      </c>
      <c r="G4051" s="2" t="s">
        <v>2046</v>
      </c>
      <c r="H4051" s="2" t="s">
        <v>19820</v>
      </c>
      <c r="I4051" s="2"/>
      <c r="J4051" s="2"/>
      <c r="K4051" s="2"/>
      <c r="L4051" s="2"/>
      <c r="M4051" s="2" t="s">
        <v>59</v>
      </c>
      <c r="N4051" s="2" t="s">
        <v>2058</v>
      </c>
      <c r="O4051" s="2" t="s">
        <v>2583</v>
      </c>
      <c r="P4051" s="2" t="s">
        <v>19821</v>
      </c>
      <c r="Q4051" s="2" t="s">
        <v>18419</v>
      </c>
      <c r="R4051" s="2" t="s">
        <v>2067</v>
      </c>
      <c r="S4051" s="2"/>
      <c r="T4051" s="2" t="s">
        <v>107</v>
      </c>
      <c r="U4051" s="2"/>
      <c r="V4051" s="2" t="s">
        <v>1634</v>
      </c>
    </row>
    <row r="4052" spans="1:22" ht="14.25" customHeight="1">
      <c r="A4052" s="2"/>
      <c r="B4052" s="2" t="s">
        <v>4440</v>
      </c>
      <c r="C4052" s="2" t="s">
        <v>19822</v>
      </c>
      <c r="D4052" s="2" t="s">
        <v>108</v>
      </c>
      <c r="E4052" s="2" t="s">
        <v>96</v>
      </c>
      <c r="F4052" s="2" t="s">
        <v>19823</v>
      </c>
      <c r="G4052" s="2" t="s">
        <v>2046</v>
      </c>
      <c r="H4052" s="2" t="s">
        <v>19824</v>
      </c>
      <c r="I4052" s="2"/>
      <c r="J4052" s="2"/>
      <c r="K4052" s="2"/>
      <c r="L4052" s="2"/>
      <c r="M4052" s="2" t="s">
        <v>1566</v>
      </c>
      <c r="N4052" s="2" t="s">
        <v>2058</v>
      </c>
      <c r="O4052" s="2" t="s">
        <v>2145</v>
      </c>
      <c r="P4052" s="2"/>
      <c r="Q4052" s="2" t="s">
        <v>18419</v>
      </c>
      <c r="R4052" s="2" t="s">
        <v>2067</v>
      </c>
      <c r="S4052" s="2"/>
      <c r="T4052" s="2" t="s">
        <v>107</v>
      </c>
      <c r="U4052" s="2"/>
      <c r="V4052" s="2" t="s">
        <v>1634</v>
      </c>
    </row>
    <row r="4053" spans="1:22" ht="14.25" customHeight="1">
      <c r="A4053" s="2"/>
      <c r="B4053" s="2" t="s">
        <v>6540</v>
      </c>
      <c r="C4053" s="2" t="s">
        <v>19825</v>
      </c>
      <c r="D4053" s="2" t="s">
        <v>108</v>
      </c>
      <c r="E4053" s="2" t="s">
        <v>96</v>
      </c>
      <c r="F4053" s="2" t="s">
        <v>19826</v>
      </c>
      <c r="G4053" s="2" t="s">
        <v>2046</v>
      </c>
      <c r="H4053" s="2" t="s">
        <v>19827</v>
      </c>
      <c r="I4053" s="2"/>
      <c r="J4053" s="2"/>
      <c r="K4053" s="2"/>
      <c r="L4053" s="2"/>
      <c r="M4053" s="2" t="s">
        <v>1566</v>
      </c>
      <c r="N4053" s="2" t="s">
        <v>2058</v>
      </c>
      <c r="O4053" s="2" t="s">
        <v>2078</v>
      </c>
      <c r="P4053" s="2" t="s">
        <v>2050</v>
      </c>
      <c r="Q4053" s="2" t="s">
        <v>18419</v>
      </c>
      <c r="R4053" s="2" t="s">
        <v>2067</v>
      </c>
      <c r="S4053" s="2"/>
      <c r="T4053" s="2" t="s">
        <v>107</v>
      </c>
      <c r="U4053" s="2"/>
      <c r="V4053" s="2" t="s">
        <v>1634</v>
      </c>
    </row>
    <row r="4054" spans="1:22" ht="14.25" customHeight="1">
      <c r="A4054" s="2"/>
      <c r="B4054" s="2" t="s">
        <v>3990</v>
      </c>
      <c r="C4054" s="2" t="s">
        <v>15329</v>
      </c>
      <c r="D4054" s="2" t="s">
        <v>108</v>
      </c>
      <c r="E4054" s="2" t="s">
        <v>96</v>
      </c>
      <c r="F4054" s="2" t="s">
        <v>19828</v>
      </c>
      <c r="G4054" s="2" t="s">
        <v>2046</v>
      </c>
      <c r="H4054" s="2" t="s">
        <v>19829</v>
      </c>
      <c r="I4054" s="2"/>
      <c r="J4054" s="2"/>
      <c r="K4054" s="2"/>
      <c r="L4054" s="2"/>
      <c r="M4054" s="2" t="s">
        <v>1566</v>
      </c>
      <c r="N4054" s="2" t="s">
        <v>2058</v>
      </c>
      <c r="O4054" s="2" t="s">
        <v>2093</v>
      </c>
      <c r="P4054" s="2"/>
      <c r="Q4054" s="2" t="s">
        <v>18419</v>
      </c>
      <c r="R4054" s="2" t="s">
        <v>2067</v>
      </c>
      <c r="S4054" s="2"/>
      <c r="T4054" s="2" t="s">
        <v>107</v>
      </c>
      <c r="U4054" s="2"/>
      <c r="V4054" s="2" t="s">
        <v>1634</v>
      </c>
    </row>
    <row r="4055" spans="1:22" ht="14.25" customHeight="1">
      <c r="A4055" s="2"/>
      <c r="B4055" s="2" t="s">
        <v>3990</v>
      </c>
      <c r="C4055" s="2" t="s">
        <v>19830</v>
      </c>
      <c r="D4055" s="2" t="s">
        <v>108</v>
      </c>
      <c r="E4055" s="2" t="s">
        <v>96</v>
      </c>
      <c r="F4055" s="2" t="s">
        <v>19831</v>
      </c>
      <c r="G4055" s="2" t="s">
        <v>2046</v>
      </c>
      <c r="H4055" s="2" t="s">
        <v>19832</v>
      </c>
      <c r="I4055" s="2"/>
      <c r="J4055" s="2"/>
      <c r="K4055" s="2"/>
      <c r="L4055" s="2"/>
      <c r="M4055" s="2" t="s">
        <v>1566</v>
      </c>
      <c r="N4055" s="2" t="s">
        <v>2058</v>
      </c>
      <c r="O4055" s="2" t="s">
        <v>2145</v>
      </c>
      <c r="P4055" s="2"/>
      <c r="Q4055" s="2" t="s">
        <v>18419</v>
      </c>
      <c r="R4055" s="2" t="s">
        <v>2067</v>
      </c>
      <c r="S4055" s="2"/>
      <c r="T4055" s="2" t="s">
        <v>107</v>
      </c>
      <c r="U4055" s="2"/>
      <c r="V4055" s="2" t="s">
        <v>1634</v>
      </c>
    </row>
    <row r="4056" spans="1:22" ht="14.25" customHeight="1">
      <c r="A4056" s="2"/>
      <c r="B4056" s="2" t="s">
        <v>3945</v>
      </c>
      <c r="C4056" s="2" t="s">
        <v>19833</v>
      </c>
      <c r="D4056" s="2" t="s">
        <v>108</v>
      </c>
      <c r="E4056" s="2" t="s">
        <v>96</v>
      </c>
      <c r="F4056" s="2" t="s">
        <v>19834</v>
      </c>
      <c r="G4056" s="2" t="s">
        <v>2046</v>
      </c>
      <c r="H4056" s="2" t="s">
        <v>19835</v>
      </c>
      <c r="I4056" s="2"/>
      <c r="J4056" s="2"/>
      <c r="K4056" s="2"/>
      <c r="L4056" s="2"/>
      <c r="M4056" s="2" t="s">
        <v>59</v>
      </c>
      <c r="N4056" s="2" t="s">
        <v>2058</v>
      </c>
      <c r="O4056" s="2" t="s">
        <v>2583</v>
      </c>
      <c r="P4056" s="2"/>
      <c r="Q4056" s="2" t="s">
        <v>18419</v>
      </c>
      <c r="R4056" s="2"/>
      <c r="S4056" s="2"/>
      <c r="T4056" s="2" t="s">
        <v>107</v>
      </c>
      <c r="U4056" s="2"/>
      <c r="V4056" s="2" t="s">
        <v>1634</v>
      </c>
    </row>
    <row r="4057" spans="1:22" ht="14.25" customHeight="1">
      <c r="A4057" s="2"/>
      <c r="B4057" s="2" t="s">
        <v>9660</v>
      </c>
      <c r="C4057" s="2" t="s">
        <v>9210</v>
      </c>
      <c r="D4057" s="2" t="s">
        <v>108</v>
      </c>
      <c r="E4057" s="2" t="s">
        <v>96</v>
      </c>
      <c r="F4057" s="2" t="s">
        <v>19836</v>
      </c>
      <c r="G4057" s="2" t="s">
        <v>2046</v>
      </c>
      <c r="H4057" s="2" t="s">
        <v>19837</v>
      </c>
      <c r="I4057" s="2"/>
      <c r="J4057" s="2"/>
      <c r="K4057" s="2"/>
      <c r="L4057" s="2"/>
      <c r="M4057" s="2" t="s">
        <v>1566</v>
      </c>
      <c r="N4057" s="2" t="s">
        <v>2058</v>
      </c>
      <c r="O4057" s="2" t="s">
        <v>2120</v>
      </c>
      <c r="P4057" s="2" t="s">
        <v>19769</v>
      </c>
      <c r="Q4057" s="2" t="s">
        <v>18419</v>
      </c>
      <c r="R4057" s="2" t="s">
        <v>2052</v>
      </c>
      <c r="S4057" s="2"/>
      <c r="T4057" s="2" t="s">
        <v>107</v>
      </c>
      <c r="U4057" s="2"/>
      <c r="V4057" s="2" t="s">
        <v>1634</v>
      </c>
    </row>
    <row r="4058" spans="1:22" ht="14.25" customHeight="1">
      <c r="A4058" s="2"/>
      <c r="B4058" s="2" t="s">
        <v>3896</v>
      </c>
      <c r="C4058" s="2" t="s">
        <v>3980</v>
      </c>
      <c r="D4058" s="2" t="s">
        <v>108</v>
      </c>
      <c r="E4058" s="2" t="s">
        <v>96</v>
      </c>
      <c r="F4058" s="2" t="s">
        <v>19819</v>
      </c>
      <c r="G4058" s="2" t="s">
        <v>2046</v>
      </c>
      <c r="H4058" s="2" t="s">
        <v>19838</v>
      </c>
      <c r="I4058" s="2"/>
      <c r="J4058" s="2"/>
      <c r="K4058" s="2"/>
      <c r="L4058" s="2"/>
      <c r="M4058" s="2" t="s">
        <v>59</v>
      </c>
      <c r="N4058" s="2" t="s">
        <v>2058</v>
      </c>
      <c r="O4058" s="2" t="s">
        <v>2583</v>
      </c>
      <c r="P4058" s="2" t="s">
        <v>19769</v>
      </c>
      <c r="Q4058" s="2" t="s">
        <v>18419</v>
      </c>
      <c r="R4058" s="2" t="s">
        <v>2067</v>
      </c>
      <c r="S4058" s="2"/>
      <c r="T4058" s="2" t="s">
        <v>107</v>
      </c>
      <c r="U4058" s="2" t="s">
        <v>19839</v>
      </c>
      <c r="V4058" s="2" t="s">
        <v>1634</v>
      </c>
    </row>
    <row r="4059" spans="1:22" ht="14.25" customHeight="1">
      <c r="A4059" s="2"/>
      <c r="B4059" s="2" t="s">
        <v>3793</v>
      </c>
      <c r="C4059" s="2" t="s">
        <v>5810</v>
      </c>
      <c r="D4059" s="2" t="s">
        <v>108</v>
      </c>
      <c r="E4059" s="2" t="s">
        <v>96</v>
      </c>
      <c r="F4059" s="2" t="s">
        <v>2419</v>
      </c>
      <c r="G4059" s="2" t="s">
        <v>2046</v>
      </c>
      <c r="H4059" s="2" t="s">
        <v>19840</v>
      </c>
      <c r="I4059" s="2"/>
      <c r="J4059" s="2"/>
      <c r="K4059" s="2"/>
      <c r="L4059" s="2"/>
      <c r="M4059" s="2" t="s">
        <v>59</v>
      </c>
      <c r="N4059" s="2" t="s">
        <v>2058</v>
      </c>
      <c r="O4059" s="2" t="s">
        <v>2101</v>
      </c>
      <c r="P4059" s="2" t="s">
        <v>19821</v>
      </c>
      <c r="Q4059" s="2" t="s">
        <v>18419</v>
      </c>
      <c r="R4059" s="2"/>
      <c r="S4059" s="2"/>
      <c r="T4059" s="2" t="s">
        <v>107</v>
      </c>
      <c r="U4059" s="2"/>
      <c r="V4059" s="2" t="s">
        <v>1634</v>
      </c>
    </row>
    <row r="4060" spans="1:22" ht="14.25" customHeight="1">
      <c r="A4060" s="2"/>
      <c r="B4060" s="2" t="s">
        <v>19841</v>
      </c>
      <c r="C4060" s="2" t="s">
        <v>12376</v>
      </c>
      <c r="D4060" s="2" t="s">
        <v>108</v>
      </c>
      <c r="E4060" s="2" t="s">
        <v>96</v>
      </c>
      <c r="F4060" s="2" t="s">
        <v>19842</v>
      </c>
      <c r="G4060" s="2" t="s">
        <v>2046</v>
      </c>
      <c r="H4060" s="2" t="s">
        <v>19843</v>
      </c>
      <c r="I4060" s="2"/>
      <c r="J4060" s="2"/>
      <c r="K4060" s="2"/>
      <c r="L4060" s="2"/>
      <c r="M4060" s="2" t="s">
        <v>1566</v>
      </c>
      <c r="N4060" s="2" t="s">
        <v>2058</v>
      </c>
      <c r="O4060" s="2" t="s">
        <v>2145</v>
      </c>
      <c r="P4060" s="2"/>
      <c r="Q4060" s="2" t="s">
        <v>18419</v>
      </c>
      <c r="R4060" s="2" t="s">
        <v>2067</v>
      </c>
      <c r="S4060" s="2"/>
      <c r="T4060" s="2" t="s">
        <v>107</v>
      </c>
      <c r="U4060" s="2"/>
      <c r="V4060" s="2" t="s">
        <v>1634</v>
      </c>
    </row>
    <row r="4061" spans="1:22" ht="14.25" customHeight="1">
      <c r="A4061" s="2"/>
      <c r="B4061" s="2" t="s">
        <v>2828</v>
      </c>
      <c r="C4061" s="2" t="s">
        <v>10113</v>
      </c>
      <c r="D4061" s="2" t="s">
        <v>108</v>
      </c>
      <c r="E4061" s="2" t="s">
        <v>96</v>
      </c>
      <c r="F4061" s="2" t="s">
        <v>19844</v>
      </c>
      <c r="G4061" s="2" t="s">
        <v>2046</v>
      </c>
      <c r="H4061" s="2" t="s">
        <v>19845</v>
      </c>
      <c r="I4061" s="2"/>
      <c r="J4061" s="2"/>
      <c r="K4061" s="2"/>
      <c r="L4061" s="2"/>
      <c r="M4061" s="2" t="s">
        <v>59</v>
      </c>
      <c r="N4061" s="2" t="s">
        <v>2058</v>
      </c>
      <c r="O4061" s="2" t="s">
        <v>2172</v>
      </c>
      <c r="P4061" s="2"/>
      <c r="Q4061" s="2" t="s">
        <v>18419</v>
      </c>
      <c r="R4061" s="2" t="s">
        <v>2067</v>
      </c>
      <c r="S4061" s="2"/>
      <c r="T4061" s="2" t="s">
        <v>107</v>
      </c>
      <c r="U4061" s="2"/>
      <c r="V4061" s="2" t="s">
        <v>1634</v>
      </c>
    </row>
    <row r="4062" spans="1:22" ht="14.25" customHeight="1">
      <c r="A4062" s="2"/>
      <c r="B4062" s="2" t="s">
        <v>2739</v>
      </c>
      <c r="C4062" s="2" t="s">
        <v>19846</v>
      </c>
      <c r="D4062" s="2" t="s">
        <v>108</v>
      </c>
      <c r="E4062" s="2" t="s">
        <v>96</v>
      </c>
      <c r="F4062" s="2" t="s">
        <v>19847</v>
      </c>
      <c r="G4062" s="2" t="s">
        <v>2046</v>
      </c>
      <c r="H4062" s="2" t="s">
        <v>19848</v>
      </c>
      <c r="I4062" s="2"/>
      <c r="J4062" s="2"/>
      <c r="K4062" s="2"/>
      <c r="L4062" s="2"/>
      <c r="M4062" s="2" t="s">
        <v>1566</v>
      </c>
      <c r="N4062" s="2" t="s">
        <v>2058</v>
      </c>
      <c r="O4062" s="2" t="s">
        <v>2145</v>
      </c>
      <c r="P4062" s="2"/>
      <c r="Q4062" s="2" t="s">
        <v>18419</v>
      </c>
      <c r="R4062" s="2" t="s">
        <v>2067</v>
      </c>
      <c r="S4062" s="2"/>
      <c r="T4062" s="2" t="s">
        <v>107</v>
      </c>
      <c r="U4062" s="2"/>
      <c r="V4062" s="2" t="s">
        <v>1634</v>
      </c>
    </row>
    <row r="4063" spans="1:22" ht="14.25" customHeight="1">
      <c r="A4063" s="2"/>
      <c r="B4063" s="2" t="s">
        <v>2739</v>
      </c>
      <c r="C4063" s="2" t="s">
        <v>5778</v>
      </c>
      <c r="D4063" s="2" t="s">
        <v>108</v>
      </c>
      <c r="E4063" s="2" t="s">
        <v>96</v>
      </c>
      <c r="F4063" s="2" t="s">
        <v>19849</v>
      </c>
      <c r="G4063" s="2" t="s">
        <v>2046</v>
      </c>
      <c r="H4063" s="2" t="s">
        <v>19850</v>
      </c>
      <c r="I4063" s="2"/>
      <c r="J4063" s="2"/>
      <c r="K4063" s="2"/>
      <c r="L4063" s="2"/>
      <c r="M4063" s="2" t="s">
        <v>1566</v>
      </c>
      <c r="N4063" s="2" t="s">
        <v>2058</v>
      </c>
      <c r="O4063" s="2" t="s">
        <v>2153</v>
      </c>
      <c r="P4063" s="2"/>
      <c r="Q4063" s="2" t="s">
        <v>18419</v>
      </c>
      <c r="R4063" s="2" t="s">
        <v>2067</v>
      </c>
      <c r="S4063" s="2"/>
      <c r="T4063" s="2" t="s">
        <v>107</v>
      </c>
      <c r="U4063" s="2"/>
      <c r="V4063" s="2" t="s">
        <v>1634</v>
      </c>
    </row>
    <row r="4064" spans="1:22" ht="14.25" customHeight="1">
      <c r="A4064" s="2"/>
      <c r="B4064" s="2" t="s">
        <v>9040</v>
      </c>
      <c r="C4064" s="2" t="s">
        <v>19851</v>
      </c>
      <c r="D4064" s="2" t="s">
        <v>108</v>
      </c>
      <c r="E4064" s="2" t="s">
        <v>96</v>
      </c>
      <c r="F4064" s="2" t="s">
        <v>19852</v>
      </c>
      <c r="G4064" s="2" t="s">
        <v>2046</v>
      </c>
      <c r="H4064" s="2" t="s">
        <v>19853</v>
      </c>
      <c r="I4064" s="2"/>
      <c r="J4064" s="2"/>
      <c r="K4064" s="2"/>
      <c r="L4064" s="2"/>
      <c r="M4064" s="2" t="s">
        <v>1566</v>
      </c>
      <c r="N4064" s="2" t="s">
        <v>2058</v>
      </c>
      <c r="O4064" s="2" t="s">
        <v>2120</v>
      </c>
      <c r="P4064" s="2" t="s">
        <v>19854</v>
      </c>
      <c r="Q4064" s="2" t="s">
        <v>18419</v>
      </c>
      <c r="R4064" s="2" t="s">
        <v>2052</v>
      </c>
      <c r="S4064" s="2"/>
      <c r="T4064" s="2" t="s">
        <v>107</v>
      </c>
      <c r="U4064" s="2"/>
      <c r="V4064" s="2" t="s">
        <v>1634</v>
      </c>
    </row>
    <row r="4065" spans="1:22" ht="14.25" customHeight="1">
      <c r="A4065" s="2"/>
      <c r="B4065" s="2" t="s">
        <v>19855</v>
      </c>
      <c r="C4065" s="2" t="s">
        <v>19856</v>
      </c>
      <c r="D4065" s="2" t="s">
        <v>108</v>
      </c>
      <c r="E4065" s="2" t="s">
        <v>96</v>
      </c>
      <c r="F4065" s="2" t="s">
        <v>19857</v>
      </c>
      <c r="G4065" s="2" t="s">
        <v>2046</v>
      </c>
      <c r="H4065" s="2" t="s">
        <v>19858</v>
      </c>
      <c r="I4065" s="2"/>
      <c r="J4065" s="2"/>
      <c r="K4065" s="2"/>
      <c r="L4065" s="2"/>
      <c r="M4065" s="2" t="s">
        <v>1566</v>
      </c>
      <c r="N4065" s="2" t="s">
        <v>2058</v>
      </c>
      <c r="O4065" s="2" t="s">
        <v>2120</v>
      </c>
      <c r="P4065" s="2" t="s">
        <v>19769</v>
      </c>
      <c r="Q4065" s="2" t="s">
        <v>18419</v>
      </c>
      <c r="R4065" s="2" t="s">
        <v>2052</v>
      </c>
      <c r="S4065" s="2"/>
      <c r="T4065" s="2" t="s">
        <v>107</v>
      </c>
      <c r="U4065" s="2"/>
      <c r="V4065" s="2" t="s">
        <v>1634</v>
      </c>
    </row>
    <row r="4066" spans="1:22" ht="14.25" customHeight="1">
      <c r="A4066" s="2"/>
      <c r="B4066" s="2" t="s">
        <v>2195</v>
      </c>
      <c r="C4066" s="2" t="s">
        <v>4000</v>
      </c>
      <c r="D4066" s="2" t="s">
        <v>108</v>
      </c>
      <c r="E4066" s="2" t="s">
        <v>96</v>
      </c>
      <c r="F4066" s="2" t="s">
        <v>3085</v>
      </c>
      <c r="G4066" s="2" t="s">
        <v>2046</v>
      </c>
      <c r="H4066" s="2" t="s">
        <v>19859</v>
      </c>
      <c r="I4066" s="2"/>
      <c r="J4066" s="2"/>
      <c r="K4066" s="2"/>
      <c r="L4066" s="2"/>
      <c r="M4066" s="2" t="s">
        <v>1566</v>
      </c>
      <c r="N4066" s="2" t="s">
        <v>2058</v>
      </c>
      <c r="O4066" s="2" t="s">
        <v>2193</v>
      </c>
      <c r="P4066" s="2" t="s">
        <v>19769</v>
      </c>
      <c r="Q4066" s="2" t="s">
        <v>18419</v>
      </c>
      <c r="R4066" s="2" t="s">
        <v>2067</v>
      </c>
      <c r="S4066" s="2"/>
      <c r="T4066" s="2" t="s">
        <v>107</v>
      </c>
      <c r="U4066" s="2"/>
      <c r="V4066" s="2" t="s">
        <v>1634</v>
      </c>
    </row>
    <row r="4067" spans="1:22" ht="14.25" customHeight="1">
      <c r="A4067" s="2"/>
      <c r="B4067" s="2" t="s">
        <v>3155</v>
      </c>
      <c r="C4067" s="2" t="s">
        <v>2759</v>
      </c>
      <c r="D4067" s="2" t="s">
        <v>94</v>
      </c>
      <c r="E4067" s="2" t="s">
        <v>96</v>
      </c>
      <c r="F4067" s="2" t="s">
        <v>1655</v>
      </c>
      <c r="G4067" s="2" t="s">
        <v>2046</v>
      </c>
      <c r="H4067" s="2" t="s">
        <v>19860</v>
      </c>
      <c r="I4067" s="2"/>
      <c r="J4067" s="2"/>
      <c r="K4067" s="2"/>
      <c r="L4067" s="2"/>
      <c r="M4067" s="2" t="s">
        <v>59</v>
      </c>
      <c r="N4067" s="2" t="s">
        <v>2058</v>
      </c>
      <c r="O4067" s="2" t="s">
        <v>2583</v>
      </c>
      <c r="P4067" s="2"/>
      <c r="Q4067" s="2" t="s">
        <v>18419</v>
      </c>
      <c r="R4067" s="2"/>
      <c r="S4067" s="2"/>
      <c r="T4067" s="2" t="s">
        <v>93</v>
      </c>
      <c r="U4067" s="2"/>
      <c r="V4067" s="2" t="s">
        <v>1634</v>
      </c>
    </row>
    <row r="4068" spans="1:22" ht="14.25" customHeight="1">
      <c r="A4068" s="2"/>
      <c r="B4068" s="2" t="s">
        <v>3155</v>
      </c>
      <c r="C4068" s="2" t="s">
        <v>19861</v>
      </c>
      <c r="D4068" s="2" t="s">
        <v>94</v>
      </c>
      <c r="E4068" s="2" t="s">
        <v>96</v>
      </c>
      <c r="F4068" s="2" t="s">
        <v>19862</v>
      </c>
      <c r="G4068" s="2" t="s">
        <v>2046</v>
      </c>
      <c r="H4068" s="2" t="s">
        <v>19863</v>
      </c>
      <c r="I4068" s="2"/>
      <c r="J4068" s="2"/>
      <c r="K4068" s="2"/>
      <c r="L4068" s="2"/>
      <c r="M4068" s="2" t="s">
        <v>1566</v>
      </c>
      <c r="N4068" s="2" t="s">
        <v>2058</v>
      </c>
      <c r="O4068" s="2" t="s">
        <v>2259</v>
      </c>
      <c r="P4068" s="2"/>
      <c r="Q4068" s="2" t="s">
        <v>18419</v>
      </c>
      <c r="R4068" s="2" t="s">
        <v>2052</v>
      </c>
      <c r="S4068" s="2"/>
      <c r="T4068" s="2" t="s">
        <v>93</v>
      </c>
      <c r="U4068" s="2"/>
      <c r="V4068" s="2" t="s">
        <v>1634</v>
      </c>
    </row>
    <row r="4069" spans="1:22" ht="14.25" customHeight="1">
      <c r="A4069" s="2"/>
      <c r="B4069" s="2" t="s">
        <v>5190</v>
      </c>
      <c r="C4069" s="2" t="s">
        <v>18962</v>
      </c>
      <c r="D4069" s="2" t="s">
        <v>164</v>
      </c>
      <c r="E4069" s="2" t="s">
        <v>96</v>
      </c>
      <c r="F4069" s="2" t="s">
        <v>19864</v>
      </c>
      <c r="G4069" s="2" t="s">
        <v>2046</v>
      </c>
      <c r="H4069" s="2" t="s">
        <v>19865</v>
      </c>
      <c r="I4069" s="2"/>
      <c r="J4069" s="2"/>
      <c r="K4069" s="2"/>
      <c r="L4069" s="2"/>
      <c r="M4069" s="2" t="s">
        <v>1566</v>
      </c>
      <c r="N4069" s="2" t="s">
        <v>2058</v>
      </c>
      <c r="O4069" s="2" t="s">
        <v>2093</v>
      </c>
      <c r="P4069" s="2"/>
      <c r="Q4069" s="2" t="s">
        <v>18419</v>
      </c>
      <c r="R4069" s="2" t="s">
        <v>2067</v>
      </c>
      <c r="S4069" s="2"/>
      <c r="T4069" s="2" t="s">
        <v>163</v>
      </c>
      <c r="U4069" s="2"/>
      <c r="V4069" s="2" t="s">
        <v>1634</v>
      </c>
    </row>
    <row r="4070" spans="1:22" ht="14.25" customHeight="1">
      <c r="A4070" s="2"/>
      <c r="B4070" s="2" t="s">
        <v>5004</v>
      </c>
      <c r="C4070" s="2" t="s">
        <v>6235</v>
      </c>
      <c r="D4070" s="2" t="s">
        <v>164</v>
      </c>
      <c r="E4070" s="2" t="s">
        <v>96</v>
      </c>
      <c r="F4070" s="2" t="s">
        <v>2210</v>
      </c>
      <c r="G4070" s="2" t="s">
        <v>2046</v>
      </c>
      <c r="H4070" s="2" t="s">
        <v>19866</v>
      </c>
      <c r="I4070" s="2"/>
      <c r="J4070" s="2"/>
      <c r="K4070" s="2"/>
      <c r="L4070" s="2"/>
      <c r="M4070" s="2" t="s">
        <v>59</v>
      </c>
      <c r="N4070" s="2" t="s">
        <v>2058</v>
      </c>
      <c r="O4070" s="2" t="s">
        <v>2101</v>
      </c>
      <c r="P4070" s="2"/>
      <c r="Q4070" s="2" t="s">
        <v>18419</v>
      </c>
      <c r="R4070" s="2" t="s">
        <v>2067</v>
      </c>
      <c r="S4070" s="2"/>
      <c r="T4070" s="2" t="s">
        <v>163</v>
      </c>
      <c r="U4070" s="2"/>
      <c r="V4070" s="2" t="s">
        <v>1634</v>
      </c>
    </row>
    <row r="4071" spans="1:22" ht="14.25" customHeight="1">
      <c r="A4071" s="2"/>
      <c r="B4071" s="2" t="s">
        <v>5966</v>
      </c>
      <c r="C4071" s="2" t="s">
        <v>19867</v>
      </c>
      <c r="D4071" s="2" t="s">
        <v>164</v>
      </c>
      <c r="E4071" s="2" t="s">
        <v>96</v>
      </c>
      <c r="F4071" s="2" t="s">
        <v>5917</v>
      </c>
      <c r="G4071" s="2" t="s">
        <v>2046</v>
      </c>
      <c r="H4071" s="2" t="s">
        <v>19868</v>
      </c>
      <c r="I4071" s="2"/>
      <c r="J4071" s="2"/>
      <c r="K4071" s="2"/>
      <c r="L4071" s="2"/>
      <c r="M4071" s="2" t="s">
        <v>1566</v>
      </c>
      <c r="N4071" s="2" t="s">
        <v>2058</v>
      </c>
      <c r="O4071" s="2" t="s">
        <v>2093</v>
      </c>
      <c r="P4071" s="2"/>
      <c r="Q4071" s="2" t="s">
        <v>18419</v>
      </c>
      <c r="R4071" s="2" t="s">
        <v>2067</v>
      </c>
      <c r="S4071" s="2"/>
      <c r="T4071" s="2" t="s">
        <v>163</v>
      </c>
      <c r="U4071" s="2"/>
      <c r="V4071" s="2" t="s">
        <v>1634</v>
      </c>
    </row>
    <row r="4072" spans="1:22" ht="14.25" customHeight="1">
      <c r="A4072" s="2"/>
      <c r="B4072" s="2" t="s">
        <v>4504</v>
      </c>
      <c r="C4072" s="2" t="s">
        <v>10895</v>
      </c>
      <c r="D4072" s="2" t="s">
        <v>164</v>
      </c>
      <c r="E4072" s="2" t="s">
        <v>96</v>
      </c>
      <c r="F4072" s="2" t="s">
        <v>19869</v>
      </c>
      <c r="G4072" s="2" t="s">
        <v>2046</v>
      </c>
      <c r="H4072" s="2" t="s">
        <v>19870</v>
      </c>
      <c r="I4072" s="2"/>
      <c r="J4072" s="2"/>
      <c r="K4072" s="2"/>
      <c r="L4072" s="2"/>
      <c r="M4072" s="2" t="s">
        <v>1566</v>
      </c>
      <c r="N4072" s="2" t="s">
        <v>2058</v>
      </c>
      <c r="O4072" s="2" t="s">
        <v>2145</v>
      </c>
      <c r="P4072" s="2" t="s">
        <v>19854</v>
      </c>
      <c r="Q4072" s="2" t="s">
        <v>18419</v>
      </c>
      <c r="R4072" s="2" t="s">
        <v>2067</v>
      </c>
      <c r="S4072" s="2"/>
      <c r="T4072" s="2" t="s">
        <v>163</v>
      </c>
      <c r="U4072" s="2"/>
      <c r="V4072" s="2" t="s">
        <v>1634</v>
      </c>
    </row>
    <row r="4073" spans="1:22" ht="14.25" customHeight="1">
      <c r="A4073" s="2"/>
      <c r="B4073" s="2" t="s">
        <v>4647</v>
      </c>
      <c r="C4073" s="2" t="s">
        <v>4000</v>
      </c>
      <c r="D4073" s="2" t="s">
        <v>164</v>
      </c>
      <c r="E4073" s="2" t="s">
        <v>96</v>
      </c>
      <c r="F4073" s="2" t="s">
        <v>19871</v>
      </c>
      <c r="G4073" s="2" t="s">
        <v>2046</v>
      </c>
      <c r="H4073" s="2" t="s">
        <v>19872</v>
      </c>
      <c r="I4073" s="2"/>
      <c r="J4073" s="2"/>
      <c r="K4073" s="2"/>
      <c r="L4073" s="2"/>
      <c r="M4073" s="2" t="s">
        <v>1566</v>
      </c>
      <c r="N4073" s="2" t="s">
        <v>2058</v>
      </c>
      <c r="O4073" s="2" t="s">
        <v>2145</v>
      </c>
      <c r="P4073" s="2"/>
      <c r="Q4073" s="2" t="s">
        <v>18419</v>
      </c>
      <c r="R4073" s="2" t="s">
        <v>2200</v>
      </c>
      <c r="S4073" s="2"/>
      <c r="T4073" s="2" t="s">
        <v>163</v>
      </c>
      <c r="U4073" s="2"/>
      <c r="V4073" s="2" t="s">
        <v>1634</v>
      </c>
    </row>
    <row r="4074" spans="1:22" ht="14.25" customHeight="1">
      <c r="A4074" s="2"/>
      <c r="B4074" s="2" t="s">
        <v>2690</v>
      </c>
      <c r="C4074" s="2" t="s">
        <v>2550</v>
      </c>
      <c r="D4074" s="2" t="s">
        <v>164</v>
      </c>
      <c r="E4074" s="2" t="s">
        <v>96</v>
      </c>
      <c r="F4074" s="2" t="s">
        <v>1915</v>
      </c>
      <c r="G4074" s="2" t="s">
        <v>2046</v>
      </c>
      <c r="H4074" s="2" t="s">
        <v>19873</v>
      </c>
      <c r="I4074" s="2"/>
      <c r="J4074" s="2"/>
      <c r="K4074" s="2"/>
      <c r="L4074" s="2"/>
      <c r="M4074" s="2" t="s">
        <v>1566</v>
      </c>
      <c r="N4074" s="2" t="s">
        <v>2048</v>
      </c>
      <c r="O4074" s="2" t="s">
        <v>2049</v>
      </c>
      <c r="P4074" s="2"/>
      <c r="Q4074" s="2" t="s">
        <v>18419</v>
      </c>
      <c r="R4074" s="2" t="s">
        <v>2052</v>
      </c>
      <c r="S4074" s="2"/>
      <c r="T4074" s="2" t="s">
        <v>163</v>
      </c>
      <c r="U4074" s="2"/>
      <c r="V4074" s="2" t="s">
        <v>1634</v>
      </c>
    </row>
    <row r="4075" spans="1:22" ht="14.25" customHeight="1">
      <c r="A4075" s="2"/>
      <c r="B4075" s="2" t="s">
        <v>2175</v>
      </c>
      <c r="C4075" s="2" t="s">
        <v>6829</v>
      </c>
      <c r="D4075" s="2" t="s">
        <v>164</v>
      </c>
      <c r="E4075" s="2" t="s">
        <v>96</v>
      </c>
      <c r="F4075" s="2" t="s">
        <v>19874</v>
      </c>
      <c r="G4075" s="2" t="s">
        <v>2046</v>
      </c>
      <c r="H4075" s="2" t="s">
        <v>19875</v>
      </c>
      <c r="I4075" s="2"/>
      <c r="J4075" s="2"/>
      <c r="K4075" s="2"/>
      <c r="L4075" s="2"/>
      <c r="M4075" s="2" t="s">
        <v>1566</v>
      </c>
      <c r="N4075" s="2" t="s">
        <v>2058</v>
      </c>
      <c r="O4075" s="2" t="s">
        <v>2078</v>
      </c>
      <c r="P4075" s="2"/>
      <c r="Q4075" s="2" t="s">
        <v>18419</v>
      </c>
      <c r="R4075" s="2" t="s">
        <v>2067</v>
      </c>
      <c r="S4075" s="2"/>
      <c r="T4075" s="2" t="s">
        <v>163</v>
      </c>
      <c r="U4075" s="2"/>
      <c r="V4075" s="2" t="s">
        <v>1634</v>
      </c>
    </row>
    <row r="4076" spans="1:22" ht="14.25" customHeight="1">
      <c r="A4076" s="2"/>
      <c r="B4076" s="2" t="s">
        <v>5231</v>
      </c>
      <c r="C4076" s="2" t="s">
        <v>3779</v>
      </c>
      <c r="D4076" s="2" t="s">
        <v>104</v>
      </c>
      <c r="E4076" s="2" t="s">
        <v>96</v>
      </c>
      <c r="F4076" s="2" t="s">
        <v>19876</v>
      </c>
      <c r="G4076" s="2" t="s">
        <v>2046</v>
      </c>
      <c r="H4076" s="2" t="s">
        <v>19877</v>
      </c>
      <c r="I4076" s="2"/>
      <c r="J4076" s="2"/>
      <c r="K4076" s="2"/>
      <c r="L4076" s="2"/>
      <c r="M4076" s="2" t="s">
        <v>1566</v>
      </c>
      <c r="N4076" s="2" t="s">
        <v>2048</v>
      </c>
      <c r="O4076" s="2" t="s">
        <v>2049</v>
      </c>
      <c r="P4076" s="2" t="s">
        <v>2050</v>
      </c>
      <c r="Q4076" s="2" t="s">
        <v>18419</v>
      </c>
      <c r="R4076" s="2" t="s">
        <v>2052</v>
      </c>
      <c r="S4076" s="2"/>
      <c r="T4076" s="2" t="s">
        <v>103</v>
      </c>
      <c r="U4076" s="2"/>
      <c r="V4076" s="2" t="s">
        <v>1634</v>
      </c>
    </row>
    <row r="4077" spans="1:22" ht="14.25" customHeight="1">
      <c r="A4077" s="2"/>
      <c r="B4077" s="2" t="s">
        <v>19878</v>
      </c>
      <c r="C4077" s="2" t="s">
        <v>19879</v>
      </c>
      <c r="D4077" s="2" t="s">
        <v>104</v>
      </c>
      <c r="E4077" s="2" t="s">
        <v>96</v>
      </c>
      <c r="F4077" s="2" t="s">
        <v>19880</v>
      </c>
      <c r="G4077" s="2" t="s">
        <v>2046</v>
      </c>
      <c r="H4077" s="2" t="s">
        <v>19881</v>
      </c>
      <c r="I4077" s="2"/>
      <c r="J4077" s="2"/>
      <c r="K4077" s="2"/>
      <c r="L4077" s="2"/>
      <c r="M4077" s="2" t="s">
        <v>1566</v>
      </c>
      <c r="N4077" s="2" t="s">
        <v>2058</v>
      </c>
      <c r="O4077" s="2" t="s">
        <v>2093</v>
      </c>
      <c r="P4077" s="2" t="s">
        <v>2050</v>
      </c>
      <c r="Q4077" s="2" t="s">
        <v>18419</v>
      </c>
      <c r="R4077" s="2" t="s">
        <v>2067</v>
      </c>
      <c r="S4077" s="2"/>
      <c r="T4077" s="2" t="s">
        <v>103</v>
      </c>
      <c r="U4077" s="2"/>
      <c r="V4077" s="2" t="s">
        <v>1634</v>
      </c>
    </row>
    <row r="4078" spans="1:22" ht="14.25" customHeight="1">
      <c r="A4078" s="2"/>
      <c r="B4078" s="2" t="s">
        <v>9876</v>
      </c>
      <c r="C4078" s="2" t="s">
        <v>19882</v>
      </c>
      <c r="D4078" s="2" t="s">
        <v>104</v>
      </c>
      <c r="E4078" s="2" t="s">
        <v>96</v>
      </c>
      <c r="F4078" s="2" t="s">
        <v>19883</v>
      </c>
      <c r="G4078" s="2" t="s">
        <v>2046</v>
      </c>
      <c r="H4078" s="2" t="s">
        <v>19884</v>
      </c>
      <c r="I4078" s="2"/>
      <c r="J4078" s="2"/>
      <c r="K4078" s="2"/>
      <c r="L4078" s="2"/>
      <c r="M4078" s="2" t="s">
        <v>1566</v>
      </c>
      <c r="N4078" s="2" t="s">
        <v>2058</v>
      </c>
      <c r="O4078" s="2" t="s">
        <v>2153</v>
      </c>
      <c r="P4078" s="2" t="s">
        <v>2050</v>
      </c>
      <c r="Q4078" s="2" t="s">
        <v>18419</v>
      </c>
      <c r="R4078" s="2" t="s">
        <v>2052</v>
      </c>
      <c r="S4078" s="2"/>
      <c r="T4078" s="2" t="s">
        <v>103</v>
      </c>
      <c r="U4078" s="2"/>
      <c r="V4078" s="2" t="s">
        <v>1634</v>
      </c>
    </row>
    <row r="4079" spans="1:22" ht="14.25" customHeight="1">
      <c r="A4079" s="2"/>
      <c r="B4079" s="2" t="s">
        <v>5389</v>
      </c>
      <c r="C4079" s="2" t="s">
        <v>19885</v>
      </c>
      <c r="D4079" s="2" t="s">
        <v>104</v>
      </c>
      <c r="E4079" s="2" t="s">
        <v>96</v>
      </c>
      <c r="F4079" s="2" t="s">
        <v>19648</v>
      </c>
      <c r="G4079" s="2" t="s">
        <v>2046</v>
      </c>
      <c r="H4079" s="2" t="s">
        <v>19886</v>
      </c>
      <c r="I4079" s="2"/>
      <c r="J4079" s="2"/>
      <c r="K4079" s="2"/>
      <c r="L4079" s="2"/>
      <c r="M4079" s="2" t="s">
        <v>1566</v>
      </c>
      <c r="N4079" s="2" t="s">
        <v>2058</v>
      </c>
      <c r="O4079" s="2" t="s">
        <v>2093</v>
      </c>
      <c r="P4079" s="2" t="s">
        <v>2050</v>
      </c>
      <c r="Q4079" s="2" t="s">
        <v>18419</v>
      </c>
      <c r="R4079" s="2" t="s">
        <v>2067</v>
      </c>
      <c r="S4079" s="2"/>
      <c r="T4079" s="2" t="s">
        <v>103</v>
      </c>
      <c r="U4079" s="2"/>
      <c r="V4079" s="2" t="s">
        <v>1634</v>
      </c>
    </row>
    <row r="4080" spans="1:22" ht="14.25" customHeight="1">
      <c r="A4080" s="2"/>
      <c r="B4080" s="2" t="s">
        <v>19887</v>
      </c>
      <c r="C4080" s="2" t="s">
        <v>19888</v>
      </c>
      <c r="D4080" s="2" t="s">
        <v>104</v>
      </c>
      <c r="E4080" s="2" t="s">
        <v>96</v>
      </c>
      <c r="F4080" s="2" t="s">
        <v>19648</v>
      </c>
      <c r="G4080" s="2" t="s">
        <v>2046</v>
      </c>
      <c r="H4080" s="2" t="s">
        <v>19889</v>
      </c>
      <c r="I4080" s="2"/>
      <c r="J4080" s="2"/>
      <c r="K4080" s="2"/>
      <c r="L4080" s="2"/>
      <c r="M4080" s="2" t="s">
        <v>1566</v>
      </c>
      <c r="N4080" s="2" t="s">
        <v>2058</v>
      </c>
      <c r="O4080" s="2" t="s">
        <v>2093</v>
      </c>
      <c r="P4080" s="2" t="s">
        <v>2050</v>
      </c>
      <c r="Q4080" s="2" t="s">
        <v>18419</v>
      </c>
      <c r="R4080" s="2" t="s">
        <v>2067</v>
      </c>
      <c r="S4080" s="2"/>
      <c r="T4080" s="2" t="s">
        <v>103</v>
      </c>
      <c r="U4080" s="2"/>
      <c r="V4080" s="2" t="s">
        <v>1634</v>
      </c>
    </row>
    <row r="4081" spans="1:22" ht="14.25" customHeight="1">
      <c r="A4081" s="2"/>
      <c r="B4081" s="2" t="s">
        <v>19890</v>
      </c>
      <c r="C4081" s="2" t="s">
        <v>19891</v>
      </c>
      <c r="D4081" s="2" t="s">
        <v>104</v>
      </c>
      <c r="E4081" s="2" t="s">
        <v>96</v>
      </c>
      <c r="F4081" s="2" t="s">
        <v>17084</v>
      </c>
      <c r="G4081" s="2" t="s">
        <v>2046</v>
      </c>
      <c r="H4081" s="2" t="s">
        <v>19892</v>
      </c>
      <c r="I4081" s="2"/>
      <c r="J4081" s="2"/>
      <c r="K4081" s="2"/>
      <c r="L4081" s="2"/>
      <c r="M4081" s="2" t="s">
        <v>1566</v>
      </c>
      <c r="N4081" s="2" t="s">
        <v>2058</v>
      </c>
      <c r="O4081" s="2" t="s">
        <v>2153</v>
      </c>
      <c r="P4081" s="2" t="s">
        <v>2050</v>
      </c>
      <c r="Q4081" s="2" t="s">
        <v>18419</v>
      </c>
      <c r="R4081" s="2" t="s">
        <v>2052</v>
      </c>
      <c r="S4081" s="2"/>
      <c r="T4081" s="2" t="s">
        <v>103</v>
      </c>
      <c r="U4081" s="2"/>
      <c r="V4081" s="2" t="s">
        <v>1634</v>
      </c>
    </row>
    <row r="4082" spans="1:22" ht="14.25" customHeight="1">
      <c r="A4082" s="2"/>
      <c r="B4082" s="2" t="s">
        <v>6095</v>
      </c>
      <c r="C4082" s="2" t="s">
        <v>19893</v>
      </c>
      <c r="D4082" s="2" t="s">
        <v>104</v>
      </c>
      <c r="E4082" s="2" t="s">
        <v>96</v>
      </c>
      <c r="F4082" s="2" t="s">
        <v>19337</v>
      </c>
      <c r="G4082" s="2" t="s">
        <v>2046</v>
      </c>
      <c r="H4082" s="2" t="s">
        <v>19894</v>
      </c>
      <c r="I4082" s="2"/>
      <c r="J4082" s="2"/>
      <c r="K4082" s="2"/>
      <c r="L4082" s="2"/>
      <c r="M4082" s="2" t="s">
        <v>1566</v>
      </c>
      <c r="N4082" s="2" t="s">
        <v>2058</v>
      </c>
      <c r="O4082" s="2" t="s">
        <v>2153</v>
      </c>
      <c r="P4082" s="2" t="s">
        <v>2050</v>
      </c>
      <c r="Q4082" s="2" t="s">
        <v>18419</v>
      </c>
      <c r="R4082" s="2" t="s">
        <v>2052</v>
      </c>
      <c r="S4082" s="2"/>
      <c r="T4082" s="2" t="s">
        <v>103</v>
      </c>
      <c r="U4082" s="2"/>
      <c r="V4082" s="2" t="s">
        <v>1634</v>
      </c>
    </row>
    <row r="4083" spans="1:22" ht="14.25" customHeight="1">
      <c r="A4083" s="2"/>
      <c r="B4083" s="2" t="s">
        <v>4670</v>
      </c>
      <c r="C4083" s="2" t="s">
        <v>19895</v>
      </c>
      <c r="D4083" s="2" t="s">
        <v>104</v>
      </c>
      <c r="E4083" s="2" t="s">
        <v>96</v>
      </c>
      <c r="F4083" s="2" t="s">
        <v>4530</v>
      </c>
      <c r="G4083" s="2" t="s">
        <v>2046</v>
      </c>
      <c r="H4083" s="2" t="s">
        <v>19896</v>
      </c>
      <c r="I4083" s="2"/>
      <c r="J4083" s="2"/>
      <c r="K4083" s="2"/>
      <c r="L4083" s="2"/>
      <c r="M4083" s="2" t="s">
        <v>1566</v>
      </c>
      <c r="N4083" s="2" t="s">
        <v>2058</v>
      </c>
      <c r="O4083" s="2" t="s">
        <v>2153</v>
      </c>
      <c r="P4083" s="2" t="s">
        <v>2050</v>
      </c>
      <c r="Q4083" s="2" t="s">
        <v>18419</v>
      </c>
      <c r="R4083" s="2" t="s">
        <v>2052</v>
      </c>
      <c r="S4083" s="2"/>
      <c r="T4083" s="2" t="s">
        <v>103</v>
      </c>
      <c r="U4083" s="2"/>
      <c r="V4083" s="2" t="s">
        <v>1634</v>
      </c>
    </row>
    <row r="4084" spans="1:22" ht="14.25" customHeight="1">
      <c r="A4084" s="2"/>
      <c r="B4084" s="2" t="s">
        <v>4670</v>
      </c>
      <c r="C4084" s="2" t="s">
        <v>19897</v>
      </c>
      <c r="D4084" s="2" t="s">
        <v>104</v>
      </c>
      <c r="E4084" s="2" t="s">
        <v>96</v>
      </c>
      <c r="F4084" s="2" t="s">
        <v>19648</v>
      </c>
      <c r="G4084" s="2" t="s">
        <v>2046</v>
      </c>
      <c r="H4084" s="2" t="s">
        <v>19898</v>
      </c>
      <c r="I4084" s="2"/>
      <c r="J4084" s="2"/>
      <c r="K4084" s="2"/>
      <c r="L4084" s="2"/>
      <c r="M4084" s="2" t="s">
        <v>1566</v>
      </c>
      <c r="N4084" s="2" t="s">
        <v>2058</v>
      </c>
      <c r="O4084" s="2" t="s">
        <v>2093</v>
      </c>
      <c r="P4084" s="2" t="s">
        <v>2050</v>
      </c>
      <c r="Q4084" s="2" t="s">
        <v>18419</v>
      </c>
      <c r="R4084" s="2" t="s">
        <v>2067</v>
      </c>
      <c r="S4084" s="2"/>
      <c r="T4084" s="2" t="s">
        <v>103</v>
      </c>
      <c r="U4084" s="2"/>
      <c r="V4084" s="2" t="s">
        <v>1634</v>
      </c>
    </row>
    <row r="4085" spans="1:22" ht="14.25" customHeight="1">
      <c r="A4085" s="2"/>
      <c r="B4085" s="2" t="s">
        <v>4670</v>
      </c>
      <c r="C4085" s="2" t="s">
        <v>3356</v>
      </c>
      <c r="D4085" s="2" t="s">
        <v>104</v>
      </c>
      <c r="E4085" s="2" t="s">
        <v>96</v>
      </c>
      <c r="F4085" s="2" t="s">
        <v>1655</v>
      </c>
      <c r="G4085" s="2" t="s">
        <v>2046</v>
      </c>
      <c r="H4085" s="2" t="s">
        <v>19899</v>
      </c>
      <c r="I4085" s="2"/>
      <c r="J4085" s="2"/>
      <c r="K4085" s="2"/>
      <c r="L4085" s="2"/>
      <c r="M4085" s="2" t="s">
        <v>59</v>
      </c>
      <c r="N4085" s="2" t="s">
        <v>2058</v>
      </c>
      <c r="O4085" s="2" t="s">
        <v>2583</v>
      </c>
      <c r="P4085" s="2" t="s">
        <v>2050</v>
      </c>
      <c r="Q4085" s="2" t="s">
        <v>18419</v>
      </c>
      <c r="R4085" s="2" t="s">
        <v>2067</v>
      </c>
      <c r="S4085" s="2"/>
      <c r="T4085" s="2" t="s">
        <v>103</v>
      </c>
      <c r="U4085" s="2"/>
      <c r="V4085" s="2" t="s">
        <v>1634</v>
      </c>
    </row>
    <row r="4086" spans="1:22" ht="14.25" customHeight="1">
      <c r="A4086" s="2"/>
      <c r="B4086" s="2" t="s">
        <v>5571</v>
      </c>
      <c r="C4086" s="2" t="s">
        <v>19900</v>
      </c>
      <c r="D4086" s="2" t="s">
        <v>104</v>
      </c>
      <c r="E4086" s="2" t="s">
        <v>96</v>
      </c>
      <c r="F4086" s="2" t="s">
        <v>19639</v>
      </c>
      <c r="G4086" s="2" t="s">
        <v>2046</v>
      </c>
      <c r="H4086" s="2" t="s">
        <v>19901</v>
      </c>
      <c r="I4086" s="2"/>
      <c r="J4086" s="2"/>
      <c r="K4086" s="2"/>
      <c r="L4086" s="2"/>
      <c r="M4086" s="2" t="s">
        <v>1566</v>
      </c>
      <c r="N4086" s="2" t="s">
        <v>2058</v>
      </c>
      <c r="O4086" s="2" t="s">
        <v>2153</v>
      </c>
      <c r="P4086" s="2" t="s">
        <v>2050</v>
      </c>
      <c r="Q4086" s="2" t="s">
        <v>18419</v>
      </c>
      <c r="R4086" s="2" t="s">
        <v>2052</v>
      </c>
      <c r="S4086" s="2"/>
      <c r="T4086" s="2" t="s">
        <v>103</v>
      </c>
      <c r="U4086" s="2"/>
      <c r="V4086" s="2" t="s">
        <v>1634</v>
      </c>
    </row>
    <row r="4087" spans="1:22" ht="14.25" customHeight="1">
      <c r="A4087" s="2"/>
      <c r="B4087" s="2" t="s">
        <v>10716</v>
      </c>
      <c r="C4087" s="2" t="s">
        <v>19902</v>
      </c>
      <c r="D4087" s="2" t="s">
        <v>104</v>
      </c>
      <c r="E4087" s="2" t="s">
        <v>96</v>
      </c>
      <c r="F4087" s="2" t="s">
        <v>19903</v>
      </c>
      <c r="G4087" s="2" t="s">
        <v>2046</v>
      </c>
      <c r="H4087" s="2" t="s">
        <v>19904</v>
      </c>
      <c r="I4087" s="2"/>
      <c r="J4087" s="2"/>
      <c r="K4087" s="2"/>
      <c r="L4087" s="2"/>
      <c r="M4087" s="2" t="s">
        <v>1566</v>
      </c>
      <c r="N4087" s="2" t="s">
        <v>2048</v>
      </c>
      <c r="O4087" s="2" t="s">
        <v>2049</v>
      </c>
      <c r="P4087" s="2" t="s">
        <v>2050</v>
      </c>
      <c r="Q4087" s="2" t="s">
        <v>18419</v>
      </c>
      <c r="R4087" s="2" t="s">
        <v>2052</v>
      </c>
      <c r="S4087" s="2"/>
      <c r="T4087" s="2" t="s">
        <v>103</v>
      </c>
      <c r="U4087" s="2"/>
      <c r="V4087" s="2" t="s">
        <v>1634</v>
      </c>
    </row>
    <row r="4088" spans="1:22" ht="14.25" customHeight="1">
      <c r="A4088" s="2"/>
      <c r="B4088" s="2" t="s">
        <v>4386</v>
      </c>
      <c r="C4088" s="2" t="s">
        <v>19905</v>
      </c>
      <c r="D4088" s="2" t="s">
        <v>104</v>
      </c>
      <c r="E4088" s="2" t="s">
        <v>96</v>
      </c>
      <c r="F4088" s="2" t="s">
        <v>4083</v>
      </c>
      <c r="G4088" s="2" t="s">
        <v>2046</v>
      </c>
      <c r="H4088" s="2" t="s">
        <v>19906</v>
      </c>
      <c r="I4088" s="2"/>
      <c r="J4088" s="2"/>
      <c r="K4088" s="2"/>
      <c r="L4088" s="2"/>
      <c r="M4088" s="2" t="s">
        <v>1566</v>
      </c>
      <c r="N4088" s="2" t="s">
        <v>2058</v>
      </c>
      <c r="O4088" s="2" t="s">
        <v>2153</v>
      </c>
      <c r="P4088" s="2" t="s">
        <v>2050</v>
      </c>
      <c r="Q4088" s="2" t="s">
        <v>18419</v>
      </c>
      <c r="R4088" s="2" t="s">
        <v>2052</v>
      </c>
      <c r="S4088" s="2"/>
      <c r="T4088" s="2" t="s">
        <v>103</v>
      </c>
      <c r="U4088" s="2"/>
      <c r="V4088" s="2" t="s">
        <v>1634</v>
      </c>
    </row>
    <row r="4089" spans="1:22" ht="14.25" customHeight="1">
      <c r="A4089" s="2"/>
      <c r="B4089" s="2" t="s">
        <v>7441</v>
      </c>
      <c r="C4089" s="2" t="s">
        <v>19907</v>
      </c>
      <c r="D4089" s="2" t="s">
        <v>104</v>
      </c>
      <c r="E4089" s="2" t="s">
        <v>96</v>
      </c>
      <c r="F4089" s="2" t="s">
        <v>5430</v>
      </c>
      <c r="G4089" s="2" t="s">
        <v>2046</v>
      </c>
      <c r="H4089" s="2" t="s">
        <v>19908</v>
      </c>
      <c r="I4089" s="2"/>
      <c r="J4089" s="2"/>
      <c r="K4089" s="2"/>
      <c r="L4089" s="2"/>
      <c r="M4089" s="2" t="s">
        <v>1566</v>
      </c>
      <c r="N4089" s="2" t="s">
        <v>2058</v>
      </c>
      <c r="O4089" s="2" t="s">
        <v>2153</v>
      </c>
      <c r="P4089" s="2" t="s">
        <v>2050</v>
      </c>
      <c r="Q4089" s="2" t="s">
        <v>18419</v>
      </c>
      <c r="R4089" s="2" t="s">
        <v>2052</v>
      </c>
      <c r="S4089" s="2"/>
      <c r="T4089" s="2" t="s">
        <v>103</v>
      </c>
      <c r="U4089" s="2"/>
      <c r="V4089" s="2" t="s">
        <v>1634</v>
      </c>
    </row>
    <row r="4090" spans="1:22" ht="14.25" customHeight="1">
      <c r="A4090" s="2"/>
      <c r="B4090" s="2" t="s">
        <v>19909</v>
      </c>
      <c r="C4090" s="2" t="s">
        <v>4948</v>
      </c>
      <c r="D4090" s="2" t="s">
        <v>104</v>
      </c>
      <c r="E4090" s="2" t="s">
        <v>96</v>
      </c>
      <c r="F4090" s="2" t="s">
        <v>19648</v>
      </c>
      <c r="G4090" s="2" t="s">
        <v>2046</v>
      </c>
      <c r="H4090" s="2" t="s">
        <v>19910</v>
      </c>
      <c r="I4090" s="2"/>
      <c r="J4090" s="2"/>
      <c r="K4090" s="2"/>
      <c r="L4090" s="2"/>
      <c r="M4090" s="2" t="s">
        <v>1566</v>
      </c>
      <c r="N4090" s="2" t="s">
        <v>2058</v>
      </c>
      <c r="O4090" s="2" t="s">
        <v>2093</v>
      </c>
      <c r="P4090" s="2" t="s">
        <v>2050</v>
      </c>
      <c r="Q4090" s="2" t="s">
        <v>18419</v>
      </c>
      <c r="R4090" s="2" t="s">
        <v>2067</v>
      </c>
      <c r="S4090" s="2"/>
      <c r="T4090" s="2" t="s">
        <v>103</v>
      </c>
      <c r="U4090" s="2"/>
      <c r="V4090" s="2" t="s">
        <v>1634</v>
      </c>
    </row>
    <row r="4091" spans="1:22" ht="14.25" customHeight="1">
      <c r="A4091" s="2"/>
      <c r="B4091" s="2" t="s">
        <v>19911</v>
      </c>
      <c r="C4091" s="2" t="s">
        <v>19912</v>
      </c>
      <c r="D4091" s="2" t="s">
        <v>104</v>
      </c>
      <c r="E4091" s="2" t="s">
        <v>96</v>
      </c>
      <c r="F4091" s="2" t="s">
        <v>4083</v>
      </c>
      <c r="G4091" s="2" t="s">
        <v>2046</v>
      </c>
      <c r="H4091" s="2" t="s">
        <v>19913</v>
      </c>
      <c r="I4091" s="2"/>
      <c r="J4091" s="2"/>
      <c r="K4091" s="2"/>
      <c r="L4091" s="2"/>
      <c r="M4091" s="2" t="s">
        <v>1566</v>
      </c>
      <c r="N4091" s="2" t="s">
        <v>2058</v>
      </c>
      <c r="O4091" s="2" t="s">
        <v>2153</v>
      </c>
      <c r="P4091" s="2" t="s">
        <v>2050</v>
      </c>
      <c r="Q4091" s="2" t="s">
        <v>18419</v>
      </c>
      <c r="R4091" s="2" t="s">
        <v>2052</v>
      </c>
      <c r="S4091" s="2"/>
      <c r="T4091" s="2" t="s">
        <v>103</v>
      </c>
      <c r="U4091" s="2"/>
      <c r="V4091" s="2" t="s">
        <v>1634</v>
      </c>
    </row>
    <row r="4092" spans="1:22" ht="14.25" customHeight="1">
      <c r="A4092" s="2"/>
      <c r="B4092" s="2" t="s">
        <v>4177</v>
      </c>
      <c r="C4092" s="2" t="s">
        <v>11407</v>
      </c>
      <c r="D4092" s="2" t="s">
        <v>104</v>
      </c>
      <c r="E4092" s="2" t="s">
        <v>96</v>
      </c>
      <c r="F4092" s="2" t="s">
        <v>19914</v>
      </c>
      <c r="G4092" s="2" t="s">
        <v>2046</v>
      </c>
      <c r="H4092" s="2" t="s">
        <v>19915</v>
      </c>
      <c r="I4092" s="2"/>
      <c r="J4092" s="2"/>
      <c r="K4092" s="2"/>
      <c r="L4092" s="2"/>
      <c r="M4092" s="2" t="s">
        <v>1566</v>
      </c>
      <c r="N4092" s="2" t="s">
        <v>2058</v>
      </c>
      <c r="O4092" s="2" t="s">
        <v>2153</v>
      </c>
      <c r="P4092" s="2" t="s">
        <v>2050</v>
      </c>
      <c r="Q4092" s="2" t="s">
        <v>18419</v>
      </c>
      <c r="R4092" s="2" t="s">
        <v>2052</v>
      </c>
      <c r="S4092" s="2"/>
      <c r="T4092" s="2" t="s">
        <v>103</v>
      </c>
      <c r="U4092" s="2"/>
      <c r="V4092" s="2" t="s">
        <v>1634</v>
      </c>
    </row>
    <row r="4093" spans="1:22" ht="14.25" customHeight="1">
      <c r="A4093" s="2"/>
      <c r="B4093" s="2" t="s">
        <v>4161</v>
      </c>
      <c r="C4093" s="2" t="s">
        <v>19916</v>
      </c>
      <c r="D4093" s="2" t="s">
        <v>104</v>
      </c>
      <c r="E4093" s="2" t="s">
        <v>96</v>
      </c>
      <c r="F4093" s="2" t="s">
        <v>19917</v>
      </c>
      <c r="G4093" s="2" t="s">
        <v>2046</v>
      </c>
      <c r="H4093" s="2" t="s">
        <v>19918</v>
      </c>
      <c r="I4093" s="2"/>
      <c r="J4093" s="2"/>
      <c r="K4093" s="2"/>
      <c r="L4093" s="2"/>
      <c r="M4093" s="2" t="s">
        <v>1566</v>
      </c>
      <c r="N4093" s="2" t="s">
        <v>2058</v>
      </c>
      <c r="O4093" s="2" t="s">
        <v>2153</v>
      </c>
      <c r="P4093" s="2" t="s">
        <v>2050</v>
      </c>
      <c r="Q4093" s="2" t="s">
        <v>18419</v>
      </c>
      <c r="R4093" s="2" t="s">
        <v>2052</v>
      </c>
      <c r="S4093" s="2"/>
      <c r="T4093" s="2" t="s">
        <v>103</v>
      </c>
      <c r="U4093" s="2"/>
      <c r="V4093" s="2" t="s">
        <v>1634</v>
      </c>
    </row>
    <row r="4094" spans="1:22" ht="14.25" customHeight="1">
      <c r="A4094" s="2"/>
      <c r="B4094" s="2" t="s">
        <v>4129</v>
      </c>
      <c r="C4094" s="2" t="s">
        <v>17295</v>
      </c>
      <c r="D4094" s="2" t="s">
        <v>104</v>
      </c>
      <c r="E4094" s="2" t="s">
        <v>96</v>
      </c>
      <c r="F4094" s="2" t="s">
        <v>1659</v>
      </c>
      <c r="G4094" s="2" t="s">
        <v>2046</v>
      </c>
      <c r="H4094" s="2" t="s">
        <v>19919</v>
      </c>
      <c r="I4094" s="2"/>
      <c r="J4094" s="2"/>
      <c r="K4094" s="2"/>
      <c r="L4094" s="2"/>
      <c r="M4094" s="2" t="s">
        <v>59</v>
      </c>
      <c r="N4094" s="2" t="s">
        <v>2058</v>
      </c>
      <c r="O4094" s="2" t="s">
        <v>2583</v>
      </c>
      <c r="P4094" s="2" t="s">
        <v>2050</v>
      </c>
      <c r="Q4094" s="2" t="s">
        <v>18419</v>
      </c>
      <c r="R4094" s="2" t="s">
        <v>2052</v>
      </c>
      <c r="S4094" s="2"/>
      <c r="T4094" s="2" t="s">
        <v>103</v>
      </c>
      <c r="U4094" s="2"/>
      <c r="V4094" s="2" t="s">
        <v>1634</v>
      </c>
    </row>
    <row r="4095" spans="1:22" ht="14.25" customHeight="1">
      <c r="A4095" s="2"/>
      <c r="B4095" s="2" t="s">
        <v>4129</v>
      </c>
      <c r="C4095" s="2" t="s">
        <v>9210</v>
      </c>
      <c r="D4095" s="2" t="s">
        <v>104</v>
      </c>
      <c r="E4095" s="2" t="s">
        <v>96</v>
      </c>
      <c r="F4095" s="2" t="s">
        <v>17094</v>
      </c>
      <c r="G4095" s="2" t="s">
        <v>2046</v>
      </c>
      <c r="H4095" s="2" t="s">
        <v>19920</v>
      </c>
      <c r="I4095" s="2"/>
      <c r="J4095" s="2"/>
      <c r="K4095" s="2"/>
      <c r="L4095" s="2"/>
      <c r="M4095" s="2" t="s">
        <v>1566</v>
      </c>
      <c r="N4095" s="2" t="s">
        <v>2058</v>
      </c>
      <c r="O4095" s="2" t="s">
        <v>2153</v>
      </c>
      <c r="P4095" s="2" t="s">
        <v>2050</v>
      </c>
      <c r="Q4095" s="2" t="s">
        <v>18419</v>
      </c>
      <c r="R4095" s="2" t="s">
        <v>2052</v>
      </c>
      <c r="S4095" s="2"/>
      <c r="T4095" s="2" t="s">
        <v>103</v>
      </c>
      <c r="U4095" s="2"/>
      <c r="V4095" s="2" t="s">
        <v>1634</v>
      </c>
    </row>
    <row r="4096" spans="1:22" ht="14.25" customHeight="1">
      <c r="A4096" s="2"/>
      <c r="B4096" s="2" t="s">
        <v>5617</v>
      </c>
      <c r="C4096" s="2" t="s">
        <v>19921</v>
      </c>
      <c r="D4096" s="2" t="s">
        <v>104</v>
      </c>
      <c r="E4096" s="2" t="s">
        <v>96</v>
      </c>
      <c r="F4096" s="2" t="s">
        <v>5430</v>
      </c>
      <c r="G4096" s="2" t="s">
        <v>2046</v>
      </c>
      <c r="H4096" s="2" t="s">
        <v>19922</v>
      </c>
      <c r="I4096" s="2"/>
      <c r="J4096" s="2"/>
      <c r="K4096" s="2"/>
      <c r="L4096" s="2"/>
      <c r="M4096" s="2" t="s">
        <v>1566</v>
      </c>
      <c r="N4096" s="2" t="s">
        <v>2058</v>
      </c>
      <c r="O4096" s="2" t="s">
        <v>2153</v>
      </c>
      <c r="P4096" s="2" t="s">
        <v>2050</v>
      </c>
      <c r="Q4096" s="2" t="s">
        <v>18419</v>
      </c>
      <c r="R4096" s="2" t="s">
        <v>2052</v>
      </c>
      <c r="S4096" s="2"/>
      <c r="T4096" s="2" t="s">
        <v>103</v>
      </c>
      <c r="U4096" s="2"/>
      <c r="V4096" s="2" t="s">
        <v>1634</v>
      </c>
    </row>
    <row r="4097" spans="1:22" ht="14.25" customHeight="1">
      <c r="A4097" s="2"/>
      <c r="B4097" s="2" t="s">
        <v>5617</v>
      </c>
      <c r="C4097" s="2" t="s">
        <v>8348</v>
      </c>
      <c r="D4097" s="2" t="s">
        <v>104</v>
      </c>
      <c r="E4097" s="2" t="s">
        <v>96</v>
      </c>
      <c r="F4097" s="2" t="s">
        <v>1659</v>
      </c>
      <c r="G4097" s="2" t="s">
        <v>2046</v>
      </c>
      <c r="H4097" s="2" t="s">
        <v>19923</v>
      </c>
      <c r="I4097" s="2"/>
      <c r="J4097" s="2"/>
      <c r="K4097" s="2"/>
      <c r="L4097" s="2"/>
      <c r="M4097" s="2" t="s">
        <v>59</v>
      </c>
      <c r="N4097" s="2" t="s">
        <v>2058</v>
      </c>
      <c r="O4097" s="2" t="s">
        <v>2583</v>
      </c>
      <c r="P4097" s="2" t="s">
        <v>2050</v>
      </c>
      <c r="Q4097" s="2" t="s">
        <v>18419</v>
      </c>
      <c r="R4097" s="2" t="s">
        <v>2052</v>
      </c>
      <c r="S4097" s="2"/>
      <c r="T4097" s="2" t="s">
        <v>103</v>
      </c>
      <c r="U4097" s="2"/>
      <c r="V4097" s="2" t="s">
        <v>1634</v>
      </c>
    </row>
    <row r="4098" spans="1:22" ht="14.25" customHeight="1">
      <c r="A4098" s="2"/>
      <c r="B4098" s="2" t="s">
        <v>19924</v>
      </c>
      <c r="C4098" s="2" t="s">
        <v>19925</v>
      </c>
      <c r="D4098" s="2" t="s">
        <v>104</v>
      </c>
      <c r="E4098" s="2" t="s">
        <v>96</v>
      </c>
      <c r="F4098" s="2" t="s">
        <v>17084</v>
      </c>
      <c r="G4098" s="2" t="s">
        <v>2046</v>
      </c>
      <c r="H4098" s="2" t="s">
        <v>19926</v>
      </c>
      <c r="I4098" s="2"/>
      <c r="J4098" s="2"/>
      <c r="K4098" s="2"/>
      <c r="L4098" s="2"/>
      <c r="M4098" s="2" t="s">
        <v>1566</v>
      </c>
      <c r="N4098" s="2" t="s">
        <v>2058</v>
      </c>
      <c r="O4098" s="2" t="s">
        <v>2153</v>
      </c>
      <c r="P4098" s="2" t="s">
        <v>2050</v>
      </c>
      <c r="Q4098" s="2" t="s">
        <v>18419</v>
      </c>
      <c r="R4098" s="2" t="s">
        <v>2052</v>
      </c>
      <c r="S4098" s="2"/>
      <c r="T4098" s="2" t="s">
        <v>103</v>
      </c>
      <c r="U4098" s="2"/>
      <c r="V4098" s="2" t="s">
        <v>1634</v>
      </c>
    </row>
    <row r="4099" spans="1:22" ht="14.25" customHeight="1">
      <c r="A4099" s="2"/>
      <c r="B4099" s="2" t="s">
        <v>3990</v>
      </c>
      <c r="C4099" s="2" t="s">
        <v>19927</v>
      </c>
      <c r="D4099" s="2" t="s">
        <v>104</v>
      </c>
      <c r="E4099" s="2" t="s">
        <v>96</v>
      </c>
      <c r="F4099" s="2" t="s">
        <v>19928</v>
      </c>
      <c r="G4099" s="2" t="s">
        <v>2046</v>
      </c>
      <c r="H4099" s="2" t="s">
        <v>19929</v>
      </c>
      <c r="I4099" s="2"/>
      <c r="J4099" s="2"/>
      <c r="K4099" s="2"/>
      <c r="L4099" s="2"/>
      <c r="M4099" s="2" t="s">
        <v>1566</v>
      </c>
      <c r="N4099" s="2" t="s">
        <v>2058</v>
      </c>
      <c r="O4099" s="2" t="s">
        <v>2153</v>
      </c>
      <c r="P4099" s="2" t="s">
        <v>2050</v>
      </c>
      <c r="Q4099" s="2" t="s">
        <v>18419</v>
      </c>
      <c r="R4099" s="2" t="s">
        <v>3993</v>
      </c>
      <c r="S4099" s="2"/>
      <c r="T4099" s="2" t="s">
        <v>103</v>
      </c>
      <c r="U4099" s="2"/>
      <c r="V4099" s="2" t="s">
        <v>1634</v>
      </c>
    </row>
    <row r="4100" spans="1:22" ht="14.25" customHeight="1">
      <c r="A4100" s="2"/>
      <c r="B4100" s="2" t="s">
        <v>11406</v>
      </c>
      <c r="C4100" s="2" t="s">
        <v>19930</v>
      </c>
      <c r="D4100" s="2" t="s">
        <v>104</v>
      </c>
      <c r="E4100" s="2" t="s">
        <v>96</v>
      </c>
      <c r="F4100" s="2" t="s">
        <v>19337</v>
      </c>
      <c r="G4100" s="2" t="s">
        <v>2046</v>
      </c>
      <c r="H4100" s="2" t="s">
        <v>19931</v>
      </c>
      <c r="I4100" s="2"/>
      <c r="J4100" s="2"/>
      <c r="K4100" s="2"/>
      <c r="L4100" s="2"/>
      <c r="M4100" s="2" t="s">
        <v>1566</v>
      </c>
      <c r="N4100" s="2" t="s">
        <v>2058</v>
      </c>
      <c r="O4100" s="2" t="s">
        <v>2153</v>
      </c>
      <c r="P4100" s="2" t="s">
        <v>2050</v>
      </c>
      <c r="Q4100" s="2" t="s">
        <v>18419</v>
      </c>
      <c r="R4100" s="2" t="s">
        <v>2052</v>
      </c>
      <c r="S4100" s="2"/>
      <c r="T4100" s="2" t="s">
        <v>103</v>
      </c>
      <c r="U4100" s="2"/>
      <c r="V4100" s="2" t="s">
        <v>1634</v>
      </c>
    </row>
    <row r="4101" spans="1:22" ht="14.25" customHeight="1">
      <c r="A4101" s="2"/>
      <c r="B4101" s="2" t="s">
        <v>3939</v>
      </c>
      <c r="C4101" s="2" t="s">
        <v>19932</v>
      </c>
      <c r="D4101" s="2" t="s">
        <v>104</v>
      </c>
      <c r="E4101" s="2" t="s">
        <v>96</v>
      </c>
      <c r="F4101" s="2" t="s">
        <v>19933</v>
      </c>
      <c r="G4101" s="2" t="s">
        <v>2046</v>
      </c>
      <c r="H4101" s="2" t="s">
        <v>19934</v>
      </c>
      <c r="I4101" s="2"/>
      <c r="J4101" s="2"/>
      <c r="K4101" s="2"/>
      <c r="L4101" s="2"/>
      <c r="M4101" s="2" t="s">
        <v>1566</v>
      </c>
      <c r="N4101" s="2" t="s">
        <v>2058</v>
      </c>
      <c r="O4101" s="2" t="s">
        <v>2153</v>
      </c>
      <c r="P4101" s="2" t="s">
        <v>2050</v>
      </c>
      <c r="Q4101" s="2" t="s">
        <v>18419</v>
      </c>
      <c r="R4101" s="2" t="s">
        <v>2052</v>
      </c>
      <c r="S4101" s="2"/>
      <c r="T4101" s="2" t="s">
        <v>103</v>
      </c>
      <c r="U4101" s="2"/>
      <c r="V4101" s="2" t="s">
        <v>1634</v>
      </c>
    </row>
    <row r="4102" spans="1:22" ht="14.25" customHeight="1">
      <c r="A4102" s="2"/>
      <c r="B4102" s="2" t="s">
        <v>3928</v>
      </c>
      <c r="C4102" s="2" t="s">
        <v>3058</v>
      </c>
      <c r="D4102" s="2" t="s">
        <v>104</v>
      </c>
      <c r="E4102" s="2" t="s">
        <v>96</v>
      </c>
      <c r="F4102" s="2" t="s">
        <v>1659</v>
      </c>
      <c r="G4102" s="2" t="s">
        <v>2046</v>
      </c>
      <c r="H4102" s="2" t="s">
        <v>19935</v>
      </c>
      <c r="I4102" s="2"/>
      <c r="J4102" s="2"/>
      <c r="K4102" s="2"/>
      <c r="L4102" s="2"/>
      <c r="M4102" s="2" t="s">
        <v>59</v>
      </c>
      <c r="N4102" s="2" t="s">
        <v>2058</v>
      </c>
      <c r="O4102" s="2" t="s">
        <v>2583</v>
      </c>
      <c r="P4102" s="2" t="s">
        <v>2050</v>
      </c>
      <c r="Q4102" s="2" t="s">
        <v>18419</v>
      </c>
      <c r="R4102" s="2"/>
      <c r="S4102" s="2"/>
      <c r="T4102" s="2" t="s">
        <v>103</v>
      </c>
      <c r="U4102" s="2"/>
      <c r="V4102" s="2" t="s">
        <v>1634</v>
      </c>
    </row>
    <row r="4103" spans="1:22" ht="14.25" customHeight="1">
      <c r="A4103" s="2"/>
      <c r="B4103" s="2" t="s">
        <v>19936</v>
      </c>
      <c r="C4103" s="2" t="s">
        <v>19937</v>
      </c>
      <c r="D4103" s="2" t="s">
        <v>104</v>
      </c>
      <c r="E4103" s="2" t="s">
        <v>96</v>
      </c>
      <c r="F4103" s="2" t="s">
        <v>18586</v>
      </c>
      <c r="G4103" s="2" t="s">
        <v>2046</v>
      </c>
      <c r="H4103" s="2" t="s">
        <v>19938</v>
      </c>
      <c r="I4103" s="2"/>
      <c r="J4103" s="2"/>
      <c r="K4103" s="2"/>
      <c r="L4103" s="2"/>
      <c r="M4103" s="2" t="s">
        <v>1566</v>
      </c>
      <c r="N4103" s="2" t="s">
        <v>2058</v>
      </c>
      <c r="O4103" s="2" t="s">
        <v>2059</v>
      </c>
      <c r="P4103" s="2" t="s">
        <v>2050</v>
      </c>
      <c r="Q4103" s="2" t="s">
        <v>18419</v>
      </c>
      <c r="R4103" s="2" t="s">
        <v>2067</v>
      </c>
      <c r="S4103" s="2"/>
      <c r="T4103" s="2" t="s">
        <v>103</v>
      </c>
      <c r="U4103" s="2"/>
      <c r="V4103" s="2" t="s">
        <v>1634</v>
      </c>
    </row>
    <row r="4104" spans="1:22" ht="14.25" customHeight="1">
      <c r="A4104" s="2"/>
      <c r="B4104" s="2" t="s">
        <v>3896</v>
      </c>
      <c r="C4104" s="2" t="s">
        <v>19939</v>
      </c>
      <c r="D4104" s="2" t="s">
        <v>104</v>
      </c>
      <c r="E4104" s="2" t="s">
        <v>96</v>
      </c>
      <c r="F4104" s="2" t="s">
        <v>2093</v>
      </c>
      <c r="G4104" s="2" t="s">
        <v>2046</v>
      </c>
      <c r="H4104" s="2" t="s">
        <v>19940</v>
      </c>
      <c r="I4104" s="2"/>
      <c r="J4104" s="2"/>
      <c r="K4104" s="2"/>
      <c r="L4104" s="2"/>
      <c r="M4104" s="2" t="s">
        <v>1566</v>
      </c>
      <c r="N4104" s="2" t="s">
        <v>2058</v>
      </c>
      <c r="O4104" s="2" t="s">
        <v>2093</v>
      </c>
      <c r="P4104" s="2" t="s">
        <v>2050</v>
      </c>
      <c r="Q4104" s="2" t="s">
        <v>18419</v>
      </c>
      <c r="R4104" s="2" t="s">
        <v>2067</v>
      </c>
      <c r="S4104" s="2"/>
      <c r="T4104" s="2" t="s">
        <v>103</v>
      </c>
      <c r="U4104" s="2"/>
      <c r="V4104" s="2" t="s">
        <v>1634</v>
      </c>
    </row>
    <row r="4105" spans="1:22" ht="14.25" customHeight="1">
      <c r="A4105" s="2"/>
      <c r="B4105" s="2" t="s">
        <v>5464</v>
      </c>
      <c r="C4105" s="2" t="s">
        <v>19941</v>
      </c>
      <c r="D4105" s="2" t="s">
        <v>104</v>
      </c>
      <c r="E4105" s="2" t="s">
        <v>96</v>
      </c>
      <c r="F4105" s="2" t="s">
        <v>1659</v>
      </c>
      <c r="G4105" s="2" t="s">
        <v>2046</v>
      </c>
      <c r="H4105" s="2" t="s">
        <v>19942</v>
      </c>
      <c r="I4105" s="2"/>
      <c r="J4105" s="2"/>
      <c r="K4105" s="2"/>
      <c r="L4105" s="2"/>
      <c r="M4105" s="2" t="s">
        <v>59</v>
      </c>
      <c r="N4105" s="2" t="s">
        <v>2058</v>
      </c>
      <c r="O4105" s="2" t="s">
        <v>2583</v>
      </c>
      <c r="P4105" s="2" t="s">
        <v>2050</v>
      </c>
      <c r="Q4105" s="2" t="s">
        <v>18419</v>
      </c>
      <c r="R4105" s="2"/>
      <c r="S4105" s="2"/>
      <c r="T4105" s="2" t="s">
        <v>103</v>
      </c>
      <c r="U4105" s="2"/>
      <c r="V4105" s="2" t="s">
        <v>1634</v>
      </c>
    </row>
    <row r="4106" spans="1:22" ht="14.25" customHeight="1">
      <c r="A4106" s="2"/>
      <c r="B4106" s="2" t="s">
        <v>19943</v>
      </c>
      <c r="C4106" s="2" t="s">
        <v>19944</v>
      </c>
      <c r="D4106" s="2" t="s">
        <v>104</v>
      </c>
      <c r="E4106" s="2" t="s">
        <v>96</v>
      </c>
      <c r="F4106" s="2" t="s">
        <v>19945</v>
      </c>
      <c r="G4106" s="2" t="s">
        <v>2046</v>
      </c>
      <c r="H4106" s="2" t="s">
        <v>19946</v>
      </c>
      <c r="I4106" s="2"/>
      <c r="J4106" s="2"/>
      <c r="K4106" s="2"/>
      <c r="L4106" s="2"/>
      <c r="M4106" s="2" t="s">
        <v>1566</v>
      </c>
      <c r="N4106" s="2" t="s">
        <v>2058</v>
      </c>
      <c r="O4106" s="2" t="s">
        <v>2153</v>
      </c>
      <c r="P4106" s="2" t="s">
        <v>2050</v>
      </c>
      <c r="Q4106" s="2" t="s">
        <v>18419</v>
      </c>
      <c r="R4106" s="2" t="s">
        <v>2052</v>
      </c>
      <c r="S4106" s="2"/>
      <c r="T4106" s="2" t="s">
        <v>103</v>
      </c>
      <c r="U4106" s="2"/>
      <c r="V4106" s="2" t="s">
        <v>1634</v>
      </c>
    </row>
    <row r="4107" spans="1:22" ht="14.25" customHeight="1">
      <c r="A4107" s="2"/>
      <c r="B4107" s="2" t="s">
        <v>19947</v>
      </c>
      <c r="C4107" s="2" t="s">
        <v>19948</v>
      </c>
      <c r="D4107" s="2" t="s">
        <v>104</v>
      </c>
      <c r="E4107" s="2" t="s">
        <v>96</v>
      </c>
      <c r="F4107" s="2" t="s">
        <v>19648</v>
      </c>
      <c r="G4107" s="2" t="s">
        <v>2046</v>
      </c>
      <c r="H4107" s="2" t="s">
        <v>19949</v>
      </c>
      <c r="I4107" s="2"/>
      <c r="J4107" s="2"/>
      <c r="K4107" s="2"/>
      <c r="L4107" s="2"/>
      <c r="M4107" s="2" t="s">
        <v>1566</v>
      </c>
      <c r="N4107" s="2" t="s">
        <v>2058</v>
      </c>
      <c r="O4107" s="2" t="s">
        <v>2093</v>
      </c>
      <c r="P4107" s="2" t="s">
        <v>2050</v>
      </c>
      <c r="Q4107" s="2" t="s">
        <v>18419</v>
      </c>
      <c r="R4107" s="2" t="s">
        <v>2067</v>
      </c>
      <c r="S4107" s="2"/>
      <c r="T4107" s="2" t="s">
        <v>103</v>
      </c>
      <c r="U4107" s="2"/>
      <c r="V4107" s="2" t="s">
        <v>1634</v>
      </c>
    </row>
    <row r="4108" spans="1:22" ht="14.25" customHeight="1">
      <c r="A4108" s="2"/>
      <c r="B4108" s="2" t="s">
        <v>19950</v>
      </c>
      <c r="C4108" s="2" t="s">
        <v>16323</v>
      </c>
      <c r="D4108" s="2" t="s">
        <v>104</v>
      </c>
      <c r="E4108" s="2" t="s">
        <v>96</v>
      </c>
      <c r="F4108" s="2" t="s">
        <v>19648</v>
      </c>
      <c r="G4108" s="2" t="s">
        <v>2046</v>
      </c>
      <c r="H4108" s="2" t="s">
        <v>19951</v>
      </c>
      <c r="I4108" s="2"/>
      <c r="J4108" s="2"/>
      <c r="K4108" s="2"/>
      <c r="L4108" s="2"/>
      <c r="M4108" s="2" t="s">
        <v>1566</v>
      </c>
      <c r="N4108" s="2" t="s">
        <v>2058</v>
      </c>
      <c r="O4108" s="2" t="s">
        <v>2093</v>
      </c>
      <c r="P4108" s="2" t="s">
        <v>2050</v>
      </c>
      <c r="Q4108" s="2" t="s">
        <v>18419</v>
      </c>
      <c r="R4108" s="2" t="s">
        <v>2067</v>
      </c>
      <c r="S4108" s="2"/>
      <c r="T4108" s="2" t="s">
        <v>103</v>
      </c>
      <c r="U4108" s="2"/>
      <c r="V4108" s="2" t="s">
        <v>1634</v>
      </c>
    </row>
    <row r="4109" spans="1:22" ht="14.25" customHeight="1">
      <c r="A4109" s="2"/>
      <c r="B4109" s="2" t="s">
        <v>19952</v>
      </c>
      <c r="C4109" s="2" t="s">
        <v>19953</v>
      </c>
      <c r="D4109" s="2" t="s">
        <v>104</v>
      </c>
      <c r="E4109" s="2" t="s">
        <v>96</v>
      </c>
      <c r="F4109" s="2" t="s">
        <v>19954</v>
      </c>
      <c r="G4109" s="2" t="s">
        <v>2046</v>
      </c>
      <c r="H4109" s="2" t="s">
        <v>19955</v>
      </c>
      <c r="I4109" s="2"/>
      <c r="J4109" s="2"/>
      <c r="K4109" s="2"/>
      <c r="L4109" s="2"/>
      <c r="M4109" s="2" t="s">
        <v>59</v>
      </c>
      <c r="N4109" s="2" t="s">
        <v>2058</v>
      </c>
      <c r="O4109" s="2" t="s">
        <v>2583</v>
      </c>
      <c r="P4109" s="2" t="s">
        <v>2050</v>
      </c>
      <c r="Q4109" s="2" t="s">
        <v>18419</v>
      </c>
      <c r="R4109" s="2" t="s">
        <v>2052</v>
      </c>
      <c r="S4109" s="2"/>
      <c r="T4109" s="2" t="s">
        <v>103</v>
      </c>
      <c r="U4109" s="2"/>
      <c r="V4109" s="2" t="s">
        <v>1634</v>
      </c>
    </row>
    <row r="4110" spans="1:22" ht="14.25" customHeight="1">
      <c r="A4110" s="2"/>
      <c r="B4110" s="2" t="s">
        <v>19956</v>
      </c>
      <c r="C4110" s="2" t="s">
        <v>19957</v>
      </c>
      <c r="D4110" s="2" t="s">
        <v>104</v>
      </c>
      <c r="E4110" s="2" t="s">
        <v>96</v>
      </c>
      <c r="F4110" s="2" t="s">
        <v>19958</v>
      </c>
      <c r="G4110" s="2" t="s">
        <v>2046</v>
      </c>
      <c r="H4110" s="2" t="s">
        <v>19959</v>
      </c>
      <c r="I4110" s="2"/>
      <c r="J4110" s="2"/>
      <c r="K4110" s="2"/>
      <c r="L4110" s="2"/>
      <c r="M4110" s="2" t="s">
        <v>59</v>
      </c>
      <c r="N4110" s="2" t="s">
        <v>2058</v>
      </c>
      <c r="O4110" s="2" t="s">
        <v>2583</v>
      </c>
      <c r="P4110" s="2" t="s">
        <v>2050</v>
      </c>
      <c r="Q4110" s="2" t="s">
        <v>18419</v>
      </c>
      <c r="R4110" s="2"/>
      <c r="S4110" s="2"/>
      <c r="T4110" s="2" t="s">
        <v>103</v>
      </c>
      <c r="U4110" s="2"/>
      <c r="V4110" s="2" t="s">
        <v>1634</v>
      </c>
    </row>
    <row r="4111" spans="1:22" ht="14.25" customHeight="1">
      <c r="A4111" s="2"/>
      <c r="B4111" s="2" t="s">
        <v>3089</v>
      </c>
      <c r="C4111" s="2" t="s">
        <v>1661</v>
      </c>
      <c r="D4111" s="2" t="s">
        <v>104</v>
      </c>
      <c r="E4111" s="2" t="s">
        <v>96</v>
      </c>
      <c r="F4111" s="2" t="s">
        <v>1655</v>
      </c>
      <c r="G4111" s="2" t="s">
        <v>2046</v>
      </c>
      <c r="H4111" s="2" t="s">
        <v>19960</v>
      </c>
      <c r="I4111" s="2"/>
      <c r="J4111" s="2"/>
      <c r="K4111" s="2"/>
      <c r="L4111" s="2"/>
      <c r="M4111" s="2" t="s">
        <v>59</v>
      </c>
      <c r="N4111" s="2" t="s">
        <v>2058</v>
      </c>
      <c r="O4111" s="2" t="s">
        <v>2583</v>
      </c>
      <c r="P4111" s="2" t="s">
        <v>2050</v>
      </c>
      <c r="Q4111" s="2" t="s">
        <v>18419</v>
      </c>
      <c r="R4111" s="2" t="s">
        <v>2067</v>
      </c>
      <c r="S4111" s="2"/>
      <c r="T4111" s="2" t="s">
        <v>103</v>
      </c>
      <c r="U4111" s="2"/>
      <c r="V4111" s="2" t="s">
        <v>1634</v>
      </c>
    </row>
    <row r="4112" spans="1:22" ht="14.25" customHeight="1">
      <c r="A4112" s="2"/>
      <c r="B4112" s="2" t="s">
        <v>19961</v>
      </c>
      <c r="C4112" s="2" t="s">
        <v>19962</v>
      </c>
      <c r="D4112" s="2" t="s">
        <v>104</v>
      </c>
      <c r="E4112" s="2" t="s">
        <v>96</v>
      </c>
      <c r="F4112" s="2" t="s">
        <v>19963</v>
      </c>
      <c r="G4112" s="2" t="s">
        <v>2046</v>
      </c>
      <c r="H4112" s="2" t="s">
        <v>19964</v>
      </c>
      <c r="I4112" s="2"/>
      <c r="J4112" s="2"/>
      <c r="K4112" s="2"/>
      <c r="L4112" s="2"/>
      <c r="M4112" s="2" t="s">
        <v>1566</v>
      </c>
      <c r="N4112" s="2" t="s">
        <v>2058</v>
      </c>
      <c r="O4112" s="2" t="s">
        <v>2153</v>
      </c>
      <c r="P4112" s="2" t="s">
        <v>2050</v>
      </c>
      <c r="Q4112" s="2" t="s">
        <v>18419</v>
      </c>
      <c r="R4112" s="2" t="s">
        <v>3993</v>
      </c>
      <c r="S4112" s="2"/>
      <c r="T4112" s="2" t="s">
        <v>103</v>
      </c>
      <c r="U4112" s="2"/>
      <c r="V4112" s="2" t="s">
        <v>1634</v>
      </c>
    </row>
    <row r="4113" spans="1:22" ht="14.25" customHeight="1">
      <c r="A4113" s="2"/>
      <c r="B4113" s="2" t="s">
        <v>2940</v>
      </c>
      <c r="C4113" s="2" t="s">
        <v>3093</v>
      </c>
      <c r="D4113" s="2" t="s">
        <v>104</v>
      </c>
      <c r="E4113" s="2" t="s">
        <v>96</v>
      </c>
      <c r="F4113" s="2" t="s">
        <v>1659</v>
      </c>
      <c r="G4113" s="2" t="s">
        <v>2046</v>
      </c>
      <c r="H4113" s="2" t="s">
        <v>19965</v>
      </c>
      <c r="I4113" s="2"/>
      <c r="J4113" s="2"/>
      <c r="K4113" s="2"/>
      <c r="L4113" s="2"/>
      <c r="M4113" s="2" t="s">
        <v>59</v>
      </c>
      <c r="N4113" s="2" t="s">
        <v>2058</v>
      </c>
      <c r="O4113" s="2" t="s">
        <v>2583</v>
      </c>
      <c r="P4113" s="2" t="s">
        <v>2050</v>
      </c>
      <c r="Q4113" s="2" t="s">
        <v>18419</v>
      </c>
      <c r="R4113" s="2"/>
      <c r="S4113" s="2"/>
      <c r="T4113" s="2" t="s">
        <v>103</v>
      </c>
      <c r="U4113" s="2"/>
      <c r="V4113" s="2" t="s">
        <v>1634</v>
      </c>
    </row>
    <row r="4114" spans="1:22" ht="14.25" customHeight="1">
      <c r="A4114" s="2"/>
      <c r="B4114" s="2" t="s">
        <v>2805</v>
      </c>
      <c r="C4114" s="2" t="s">
        <v>19966</v>
      </c>
      <c r="D4114" s="2" t="s">
        <v>104</v>
      </c>
      <c r="E4114" s="2" t="s">
        <v>96</v>
      </c>
      <c r="F4114" s="2" t="s">
        <v>1659</v>
      </c>
      <c r="G4114" s="2" t="s">
        <v>2046</v>
      </c>
      <c r="H4114" s="2" t="s">
        <v>19967</v>
      </c>
      <c r="I4114" s="2"/>
      <c r="J4114" s="2"/>
      <c r="K4114" s="2"/>
      <c r="L4114" s="2"/>
      <c r="M4114" s="2" t="s">
        <v>59</v>
      </c>
      <c r="N4114" s="2" t="s">
        <v>2058</v>
      </c>
      <c r="O4114" s="2" t="s">
        <v>2583</v>
      </c>
      <c r="P4114" s="2" t="s">
        <v>2050</v>
      </c>
      <c r="Q4114" s="2" t="s">
        <v>18419</v>
      </c>
      <c r="R4114" s="2" t="s">
        <v>2052</v>
      </c>
      <c r="S4114" s="2"/>
      <c r="T4114" s="2" t="s">
        <v>103</v>
      </c>
      <c r="U4114" s="2"/>
      <c r="V4114" s="2" t="s">
        <v>1634</v>
      </c>
    </row>
    <row r="4115" spans="1:22" ht="14.25" customHeight="1">
      <c r="A4115" s="2"/>
      <c r="B4115" s="2" t="s">
        <v>2768</v>
      </c>
      <c r="C4115" s="2" t="s">
        <v>19968</v>
      </c>
      <c r="D4115" s="2" t="s">
        <v>104</v>
      </c>
      <c r="E4115" s="2" t="s">
        <v>96</v>
      </c>
      <c r="F4115" s="2" t="s">
        <v>17084</v>
      </c>
      <c r="G4115" s="2" t="s">
        <v>2046</v>
      </c>
      <c r="H4115" s="2" t="s">
        <v>19969</v>
      </c>
      <c r="I4115" s="2"/>
      <c r="J4115" s="2"/>
      <c r="K4115" s="2"/>
      <c r="L4115" s="2"/>
      <c r="M4115" s="2" t="s">
        <v>1566</v>
      </c>
      <c r="N4115" s="2" t="s">
        <v>2058</v>
      </c>
      <c r="O4115" s="2" t="s">
        <v>2153</v>
      </c>
      <c r="P4115" s="2" t="s">
        <v>2050</v>
      </c>
      <c r="Q4115" s="2" t="s">
        <v>18419</v>
      </c>
      <c r="R4115" s="2" t="s">
        <v>2052</v>
      </c>
      <c r="S4115" s="2"/>
      <c r="T4115" s="2" t="s">
        <v>103</v>
      </c>
      <c r="U4115" s="2"/>
      <c r="V4115" s="2" t="s">
        <v>1634</v>
      </c>
    </row>
    <row r="4116" spans="1:22" ht="14.25" customHeight="1">
      <c r="A4116" s="2"/>
      <c r="B4116" s="2" t="s">
        <v>2515</v>
      </c>
      <c r="C4116" s="2" t="s">
        <v>19970</v>
      </c>
      <c r="D4116" s="2" t="s">
        <v>104</v>
      </c>
      <c r="E4116" s="2" t="s">
        <v>96</v>
      </c>
      <c r="F4116" s="2" t="s">
        <v>19971</v>
      </c>
      <c r="G4116" s="2" t="s">
        <v>2046</v>
      </c>
      <c r="H4116" s="2" t="s">
        <v>19972</v>
      </c>
      <c r="I4116" s="2"/>
      <c r="J4116" s="2"/>
      <c r="K4116" s="2"/>
      <c r="L4116" s="2"/>
      <c r="M4116" s="2" t="s">
        <v>1566</v>
      </c>
      <c r="N4116" s="2" t="s">
        <v>2058</v>
      </c>
      <c r="O4116" s="2" t="s">
        <v>2059</v>
      </c>
      <c r="P4116" s="2" t="s">
        <v>2050</v>
      </c>
      <c r="Q4116" s="2" t="s">
        <v>18419</v>
      </c>
      <c r="R4116" s="2" t="s">
        <v>2067</v>
      </c>
      <c r="S4116" s="2"/>
      <c r="T4116" s="2" t="s">
        <v>103</v>
      </c>
      <c r="U4116" s="2"/>
      <c r="V4116" s="2" t="s">
        <v>1634</v>
      </c>
    </row>
    <row r="4117" spans="1:22" ht="14.25" customHeight="1">
      <c r="A4117" s="2"/>
      <c r="B4117" s="2" t="s">
        <v>19973</v>
      </c>
      <c r="C4117" s="2" t="s">
        <v>8667</v>
      </c>
      <c r="D4117" s="2" t="s">
        <v>104</v>
      </c>
      <c r="E4117" s="2" t="s">
        <v>96</v>
      </c>
      <c r="F4117" s="2" t="s">
        <v>17084</v>
      </c>
      <c r="G4117" s="2" t="s">
        <v>2046</v>
      </c>
      <c r="H4117" s="2" t="s">
        <v>19974</v>
      </c>
      <c r="I4117" s="2"/>
      <c r="J4117" s="2"/>
      <c r="K4117" s="2"/>
      <c r="L4117" s="2"/>
      <c r="M4117" s="2" t="s">
        <v>1566</v>
      </c>
      <c r="N4117" s="2" t="s">
        <v>2058</v>
      </c>
      <c r="O4117" s="2" t="s">
        <v>2153</v>
      </c>
      <c r="P4117" s="2" t="s">
        <v>2050</v>
      </c>
      <c r="Q4117" s="2" t="s">
        <v>18419</v>
      </c>
      <c r="R4117" s="2" t="s">
        <v>2052</v>
      </c>
      <c r="S4117" s="2"/>
      <c r="T4117" s="2" t="s">
        <v>103</v>
      </c>
      <c r="U4117" s="2"/>
      <c r="V4117" s="2" t="s">
        <v>1634</v>
      </c>
    </row>
    <row r="4118" spans="1:22" ht="14.25" customHeight="1">
      <c r="A4118" s="2"/>
      <c r="B4118" s="2" t="s">
        <v>19975</v>
      </c>
      <c r="C4118" s="2" t="s">
        <v>12756</v>
      </c>
      <c r="D4118" s="2" t="s">
        <v>104</v>
      </c>
      <c r="E4118" s="2" t="s">
        <v>96</v>
      </c>
      <c r="F4118" s="2" t="s">
        <v>2583</v>
      </c>
      <c r="G4118" s="2" t="s">
        <v>2046</v>
      </c>
      <c r="H4118" s="2" t="s">
        <v>19976</v>
      </c>
      <c r="I4118" s="2"/>
      <c r="J4118" s="2"/>
      <c r="K4118" s="2"/>
      <c r="L4118" s="2"/>
      <c r="M4118" s="2" t="s">
        <v>59</v>
      </c>
      <c r="N4118" s="2" t="s">
        <v>2058</v>
      </c>
      <c r="O4118" s="2" t="s">
        <v>2583</v>
      </c>
      <c r="P4118" s="2" t="s">
        <v>2050</v>
      </c>
      <c r="Q4118" s="2" t="s">
        <v>18419</v>
      </c>
      <c r="R4118" s="2"/>
      <c r="S4118" s="2"/>
      <c r="T4118" s="2" t="s">
        <v>103</v>
      </c>
      <c r="U4118" s="2"/>
      <c r="V4118" s="2" t="s">
        <v>1634</v>
      </c>
    </row>
    <row r="4119" spans="1:22" ht="14.25" customHeight="1">
      <c r="A4119" s="2"/>
      <c r="B4119" s="2" t="s">
        <v>2379</v>
      </c>
      <c r="C4119" s="2" t="s">
        <v>2098</v>
      </c>
      <c r="D4119" s="2" t="s">
        <v>104</v>
      </c>
      <c r="E4119" s="2" t="s">
        <v>96</v>
      </c>
      <c r="F4119" s="2" t="s">
        <v>19977</v>
      </c>
      <c r="G4119" s="2" t="s">
        <v>2046</v>
      </c>
      <c r="H4119" s="2" t="s">
        <v>19978</v>
      </c>
      <c r="I4119" s="2"/>
      <c r="J4119" s="2"/>
      <c r="K4119" s="2"/>
      <c r="L4119" s="2"/>
      <c r="M4119" s="2" t="s">
        <v>1566</v>
      </c>
      <c r="N4119" s="2" t="s">
        <v>2058</v>
      </c>
      <c r="O4119" s="2" t="s">
        <v>2153</v>
      </c>
      <c r="P4119" s="2" t="s">
        <v>2050</v>
      </c>
      <c r="Q4119" s="2" t="s">
        <v>18419</v>
      </c>
      <c r="R4119" s="2" t="s">
        <v>2052</v>
      </c>
      <c r="S4119" s="2"/>
      <c r="T4119" s="2" t="s">
        <v>103</v>
      </c>
      <c r="U4119" s="2"/>
      <c r="V4119" s="2" t="s">
        <v>1634</v>
      </c>
    </row>
    <row r="4120" spans="1:22" ht="14.25" customHeight="1">
      <c r="A4120" s="2"/>
      <c r="B4120" s="2" t="s">
        <v>19979</v>
      </c>
      <c r="C4120" s="2" t="s">
        <v>19980</v>
      </c>
      <c r="D4120" s="2" t="s">
        <v>104</v>
      </c>
      <c r="E4120" s="2" t="s">
        <v>96</v>
      </c>
      <c r="F4120" s="2" t="s">
        <v>1659</v>
      </c>
      <c r="G4120" s="2" t="s">
        <v>2046</v>
      </c>
      <c r="H4120" s="2" t="s">
        <v>19981</v>
      </c>
      <c r="I4120" s="2"/>
      <c r="J4120" s="2"/>
      <c r="K4120" s="2"/>
      <c r="L4120" s="2"/>
      <c r="M4120" s="2" t="s">
        <v>59</v>
      </c>
      <c r="N4120" s="2" t="s">
        <v>2058</v>
      </c>
      <c r="O4120" s="2" t="s">
        <v>2583</v>
      </c>
      <c r="P4120" s="2" t="s">
        <v>2050</v>
      </c>
      <c r="Q4120" s="2" t="s">
        <v>18419</v>
      </c>
      <c r="R4120" s="2" t="s">
        <v>3993</v>
      </c>
      <c r="S4120" s="2"/>
      <c r="T4120" s="2" t="s">
        <v>103</v>
      </c>
      <c r="U4120" s="2"/>
      <c r="V4120" s="2" t="s">
        <v>1634</v>
      </c>
    </row>
    <row r="4121" spans="1:22" ht="14.25" customHeight="1">
      <c r="A4121" s="2"/>
      <c r="B4121" s="2" t="s">
        <v>19982</v>
      </c>
      <c r="C4121" s="2" t="s">
        <v>19983</v>
      </c>
      <c r="D4121" s="2" t="s">
        <v>104</v>
      </c>
      <c r="E4121" s="2" t="s">
        <v>96</v>
      </c>
      <c r="F4121" s="2" t="s">
        <v>19977</v>
      </c>
      <c r="G4121" s="2" t="s">
        <v>2046</v>
      </c>
      <c r="H4121" s="2" t="s">
        <v>19984</v>
      </c>
      <c r="I4121" s="2"/>
      <c r="J4121" s="2"/>
      <c r="K4121" s="2"/>
      <c r="L4121" s="2"/>
      <c r="M4121" s="2" t="s">
        <v>1566</v>
      </c>
      <c r="N4121" s="2" t="s">
        <v>2058</v>
      </c>
      <c r="O4121" s="2" t="s">
        <v>2153</v>
      </c>
      <c r="P4121" s="2" t="s">
        <v>2050</v>
      </c>
      <c r="Q4121" s="2" t="s">
        <v>18419</v>
      </c>
      <c r="R4121" s="2" t="s">
        <v>2052</v>
      </c>
      <c r="S4121" s="2"/>
      <c r="T4121" s="2" t="s">
        <v>103</v>
      </c>
      <c r="U4121" s="2"/>
      <c r="V4121" s="2" t="s">
        <v>1634</v>
      </c>
    </row>
    <row r="4122" spans="1:22" ht="14.25" customHeight="1">
      <c r="A4122" s="2"/>
      <c r="B4122" s="2" t="s">
        <v>19985</v>
      </c>
      <c r="C4122" s="2" t="s">
        <v>19986</v>
      </c>
      <c r="D4122" s="2" t="s">
        <v>104</v>
      </c>
      <c r="E4122" s="2" t="s">
        <v>96</v>
      </c>
      <c r="F4122" s="2" t="s">
        <v>19639</v>
      </c>
      <c r="G4122" s="2" t="s">
        <v>2046</v>
      </c>
      <c r="H4122" s="2" t="s">
        <v>19987</v>
      </c>
      <c r="I4122" s="2"/>
      <c r="J4122" s="2"/>
      <c r="K4122" s="2"/>
      <c r="L4122" s="2"/>
      <c r="M4122" s="2" t="s">
        <v>1566</v>
      </c>
      <c r="N4122" s="2" t="s">
        <v>2058</v>
      </c>
      <c r="O4122" s="2" t="s">
        <v>2153</v>
      </c>
      <c r="P4122" s="2" t="s">
        <v>2050</v>
      </c>
      <c r="Q4122" s="2" t="s">
        <v>18419</v>
      </c>
      <c r="R4122" s="2" t="s">
        <v>2052</v>
      </c>
      <c r="S4122" s="2"/>
      <c r="T4122" s="2" t="s">
        <v>103</v>
      </c>
      <c r="U4122" s="2"/>
      <c r="V4122" s="2" t="s">
        <v>1634</v>
      </c>
    </row>
    <row r="4123" spans="1:22" ht="14.25" customHeight="1">
      <c r="A4123" s="2"/>
      <c r="B4123" s="2" t="s">
        <v>19988</v>
      </c>
      <c r="C4123" s="2" t="s">
        <v>3232</v>
      </c>
      <c r="D4123" s="2" t="s">
        <v>415</v>
      </c>
      <c r="E4123" s="2" t="s">
        <v>96</v>
      </c>
      <c r="F4123" s="2" t="s">
        <v>3085</v>
      </c>
      <c r="G4123" s="2" t="s">
        <v>2046</v>
      </c>
      <c r="H4123" s="2" t="s">
        <v>19989</v>
      </c>
      <c r="I4123" s="2"/>
      <c r="J4123" s="2"/>
      <c r="K4123" s="2"/>
      <c r="L4123" s="2"/>
      <c r="M4123" s="2" t="s">
        <v>1566</v>
      </c>
      <c r="N4123" s="2" t="s">
        <v>2058</v>
      </c>
      <c r="O4123" s="2" t="s">
        <v>2193</v>
      </c>
      <c r="P4123" s="2" t="s">
        <v>2050</v>
      </c>
      <c r="Q4123" s="2" t="s">
        <v>18419</v>
      </c>
      <c r="R4123" s="2" t="s">
        <v>2067</v>
      </c>
      <c r="S4123" s="2"/>
      <c r="T4123" s="2" t="s">
        <v>414</v>
      </c>
      <c r="U4123" s="2"/>
      <c r="V4123" s="2" t="s">
        <v>1634</v>
      </c>
    </row>
    <row r="4124" spans="1:22" ht="14.25" customHeight="1">
      <c r="A4124" s="2"/>
      <c r="B4124" s="2" t="s">
        <v>5088</v>
      </c>
      <c r="C4124" s="2" t="s">
        <v>19990</v>
      </c>
      <c r="D4124" s="2" t="s">
        <v>142</v>
      </c>
      <c r="E4124" s="2" t="s">
        <v>96</v>
      </c>
      <c r="F4124" s="2" t="s">
        <v>19991</v>
      </c>
      <c r="G4124" s="2" t="s">
        <v>2046</v>
      </c>
      <c r="H4124" s="2" t="s">
        <v>19992</v>
      </c>
      <c r="I4124" s="2"/>
      <c r="J4124" s="2"/>
      <c r="K4124" s="2"/>
      <c r="L4124" s="2"/>
      <c r="M4124" s="2" t="s">
        <v>59</v>
      </c>
      <c r="N4124" s="2" t="s">
        <v>2058</v>
      </c>
      <c r="O4124" s="2" t="s">
        <v>2172</v>
      </c>
      <c r="P4124" s="2" t="s">
        <v>2050</v>
      </c>
      <c r="Q4124" s="2" t="s">
        <v>18419</v>
      </c>
      <c r="R4124" s="2" t="s">
        <v>2067</v>
      </c>
      <c r="S4124" s="2"/>
      <c r="T4124" s="2" t="s">
        <v>141</v>
      </c>
      <c r="U4124" s="2"/>
      <c r="V4124" s="2" t="s">
        <v>1634</v>
      </c>
    </row>
    <row r="4125" spans="1:22" ht="14.25" customHeight="1">
      <c r="A4125" s="2"/>
      <c r="B4125" s="2" t="s">
        <v>19993</v>
      </c>
      <c r="C4125" s="2" t="s">
        <v>19994</v>
      </c>
      <c r="D4125" s="2" t="s">
        <v>142</v>
      </c>
      <c r="E4125" s="2" t="s">
        <v>96</v>
      </c>
      <c r="F4125" s="2" t="s">
        <v>19995</v>
      </c>
      <c r="G4125" s="2" t="s">
        <v>2046</v>
      </c>
      <c r="H4125" s="2" t="s">
        <v>19996</v>
      </c>
      <c r="I4125" s="2"/>
      <c r="J4125" s="2"/>
      <c r="K4125" s="2"/>
      <c r="L4125" s="2"/>
      <c r="M4125" s="2" t="s">
        <v>60</v>
      </c>
      <c r="N4125" s="2" t="s">
        <v>2058</v>
      </c>
      <c r="O4125" s="2" t="s">
        <v>2316</v>
      </c>
      <c r="P4125" s="2" t="s">
        <v>2050</v>
      </c>
      <c r="Q4125" s="2" t="s">
        <v>18419</v>
      </c>
      <c r="R4125" s="2" t="s">
        <v>2052</v>
      </c>
      <c r="S4125" s="2"/>
      <c r="T4125" s="2" t="s">
        <v>141</v>
      </c>
      <c r="U4125" s="2"/>
      <c r="V4125" s="2" t="s">
        <v>1634</v>
      </c>
    </row>
    <row r="4126" spans="1:22" ht="14.25" customHeight="1">
      <c r="A4126" s="2"/>
      <c r="B4126" s="2" t="s">
        <v>19997</v>
      </c>
      <c r="C4126" s="2" t="s">
        <v>19998</v>
      </c>
      <c r="D4126" s="2" t="s">
        <v>142</v>
      </c>
      <c r="E4126" s="2" t="s">
        <v>96</v>
      </c>
      <c r="F4126" s="2" t="s">
        <v>2473</v>
      </c>
      <c r="G4126" s="2" t="s">
        <v>2046</v>
      </c>
      <c r="H4126" s="2" t="s">
        <v>19999</v>
      </c>
      <c r="I4126" s="2"/>
      <c r="J4126" s="2"/>
      <c r="K4126" s="2"/>
      <c r="L4126" s="2"/>
      <c r="M4126" s="2" t="s">
        <v>59</v>
      </c>
      <c r="N4126" s="2" t="s">
        <v>2048</v>
      </c>
      <c r="O4126" s="2" t="s">
        <v>2301</v>
      </c>
      <c r="P4126" s="2" t="s">
        <v>2050</v>
      </c>
      <c r="Q4126" s="2" t="s">
        <v>18419</v>
      </c>
      <c r="R4126" s="2"/>
      <c r="S4126" s="2"/>
      <c r="T4126" s="2" t="s">
        <v>141</v>
      </c>
      <c r="U4126" s="2"/>
      <c r="V4126" s="2" t="s">
        <v>1634</v>
      </c>
    </row>
    <row r="4127" spans="1:22" ht="14.25" customHeight="1">
      <c r="A4127" s="2"/>
      <c r="B4127" s="2" t="s">
        <v>4813</v>
      </c>
      <c r="C4127" s="2" t="s">
        <v>20000</v>
      </c>
      <c r="D4127" s="2" t="s">
        <v>142</v>
      </c>
      <c r="E4127" s="2" t="s">
        <v>96</v>
      </c>
      <c r="F4127" s="2" t="s">
        <v>2473</v>
      </c>
      <c r="G4127" s="2" t="s">
        <v>2046</v>
      </c>
      <c r="H4127" s="2" t="s">
        <v>20001</v>
      </c>
      <c r="I4127" s="2"/>
      <c r="J4127" s="2"/>
      <c r="K4127" s="2"/>
      <c r="L4127" s="2"/>
      <c r="M4127" s="2" t="s">
        <v>59</v>
      </c>
      <c r="N4127" s="2" t="s">
        <v>2048</v>
      </c>
      <c r="O4127" s="2" t="s">
        <v>2301</v>
      </c>
      <c r="P4127" s="2" t="s">
        <v>2050</v>
      </c>
      <c r="Q4127" s="2" t="s">
        <v>18419</v>
      </c>
      <c r="R4127" s="2" t="s">
        <v>2052</v>
      </c>
      <c r="S4127" s="2"/>
      <c r="T4127" s="2" t="s">
        <v>141</v>
      </c>
      <c r="U4127" s="2" t="s">
        <v>20002</v>
      </c>
      <c r="V4127" s="2" t="s">
        <v>1634</v>
      </c>
    </row>
    <row r="4128" spans="1:22" ht="14.25" customHeight="1">
      <c r="A4128" s="2"/>
      <c r="B4128" s="2" t="s">
        <v>20003</v>
      </c>
      <c r="C4128" s="2" t="s">
        <v>20004</v>
      </c>
      <c r="D4128" s="2" t="s">
        <v>142</v>
      </c>
      <c r="E4128" s="2" t="s">
        <v>96</v>
      </c>
      <c r="F4128" s="2" t="s">
        <v>20005</v>
      </c>
      <c r="G4128" s="2" t="s">
        <v>2046</v>
      </c>
      <c r="H4128" s="2" t="s">
        <v>20006</v>
      </c>
      <c r="I4128" s="2"/>
      <c r="J4128" s="2"/>
      <c r="K4128" s="2"/>
      <c r="L4128" s="2"/>
      <c r="M4128" s="2" t="s">
        <v>59</v>
      </c>
      <c r="N4128" s="2" t="s">
        <v>2058</v>
      </c>
      <c r="O4128" s="2" t="s">
        <v>2583</v>
      </c>
      <c r="P4128" s="2" t="s">
        <v>2050</v>
      </c>
      <c r="Q4128" s="2" t="s">
        <v>18419</v>
      </c>
      <c r="R4128" s="2"/>
      <c r="S4128" s="2"/>
      <c r="T4128" s="2" t="s">
        <v>141</v>
      </c>
      <c r="U4128" s="2"/>
      <c r="V4128" s="2" t="s">
        <v>1634</v>
      </c>
    </row>
    <row r="4129" spans="1:22" ht="14.25" customHeight="1">
      <c r="A4129" s="2"/>
      <c r="B4129" s="2" t="s">
        <v>2739</v>
      </c>
      <c r="C4129" s="2" t="s">
        <v>20007</v>
      </c>
      <c r="D4129" s="2" t="s">
        <v>142</v>
      </c>
      <c r="E4129" s="2" t="s">
        <v>96</v>
      </c>
      <c r="F4129" s="2" t="s">
        <v>2473</v>
      </c>
      <c r="G4129" s="2" t="s">
        <v>2046</v>
      </c>
      <c r="H4129" s="2" t="s">
        <v>20008</v>
      </c>
      <c r="I4129" s="2"/>
      <c r="J4129" s="2"/>
      <c r="K4129" s="2"/>
      <c r="L4129" s="2"/>
      <c r="M4129" s="2" t="s">
        <v>59</v>
      </c>
      <c r="N4129" s="2" t="s">
        <v>2048</v>
      </c>
      <c r="O4129" s="2" t="s">
        <v>2301</v>
      </c>
      <c r="P4129" s="2" t="s">
        <v>2050</v>
      </c>
      <c r="Q4129" s="2" t="s">
        <v>18419</v>
      </c>
      <c r="R4129" s="2" t="s">
        <v>2052</v>
      </c>
      <c r="S4129" s="2"/>
      <c r="T4129" s="2" t="s">
        <v>141</v>
      </c>
      <c r="U4129" s="2"/>
      <c r="V4129" s="2" t="s">
        <v>1634</v>
      </c>
    </row>
    <row r="4130" spans="1:22" ht="14.25" customHeight="1">
      <c r="A4130" s="2"/>
      <c r="B4130" s="2" t="s">
        <v>20009</v>
      </c>
      <c r="C4130" s="2" t="s">
        <v>20010</v>
      </c>
      <c r="D4130" s="2" t="s">
        <v>274</v>
      </c>
      <c r="E4130" s="2" t="s">
        <v>96</v>
      </c>
      <c r="F4130" s="2" t="s">
        <v>4138</v>
      </c>
      <c r="G4130" s="2" t="s">
        <v>2046</v>
      </c>
      <c r="H4130" s="2" t="s">
        <v>20011</v>
      </c>
      <c r="I4130" s="2"/>
      <c r="J4130" s="2"/>
      <c r="K4130" s="2"/>
      <c r="L4130" s="2"/>
      <c r="M4130" s="2" t="s">
        <v>1566</v>
      </c>
      <c r="N4130" s="2" t="s">
        <v>2058</v>
      </c>
      <c r="O4130" s="2" t="s">
        <v>2145</v>
      </c>
      <c r="P4130" s="2" t="s">
        <v>2050</v>
      </c>
      <c r="Q4130" s="2" t="s">
        <v>18419</v>
      </c>
      <c r="R4130" s="2" t="s">
        <v>2067</v>
      </c>
      <c r="S4130" s="2"/>
      <c r="T4130" s="2" t="s">
        <v>273</v>
      </c>
      <c r="U4130" s="2"/>
      <c r="V4130" s="2" t="s">
        <v>1634</v>
      </c>
    </row>
    <row r="4131" spans="1:22" ht="14.25" customHeight="1">
      <c r="A4131" s="2"/>
      <c r="B4131" s="2" t="s">
        <v>5802</v>
      </c>
      <c r="C4131" s="2" t="s">
        <v>20012</v>
      </c>
      <c r="D4131" s="2" t="s">
        <v>274</v>
      </c>
      <c r="E4131" s="2" t="s">
        <v>96</v>
      </c>
      <c r="F4131" s="2" t="s">
        <v>2320</v>
      </c>
      <c r="G4131" s="2" t="s">
        <v>2046</v>
      </c>
      <c r="H4131" s="2" t="s">
        <v>20013</v>
      </c>
      <c r="I4131" s="2"/>
      <c r="J4131" s="2"/>
      <c r="K4131" s="2"/>
      <c r="L4131" s="2"/>
      <c r="M4131" s="2" t="s">
        <v>59</v>
      </c>
      <c r="N4131" s="2" t="s">
        <v>2058</v>
      </c>
      <c r="O4131" s="2" t="s">
        <v>2322</v>
      </c>
      <c r="P4131" s="2"/>
      <c r="Q4131" s="2" t="s">
        <v>18419</v>
      </c>
      <c r="R4131" s="2" t="s">
        <v>2067</v>
      </c>
      <c r="S4131" s="2"/>
      <c r="T4131" s="2" t="s">
        <v>273</v>
      </c>
      <c r="U4131" s="2"/>
      <c r="V4131" s="2" t="s">
        <v>1634</v>
      </c>
    </row>
    <row r="4132" spans="1:22" ht="14.25" customHeight="1">
      <c r="A4132" s="2"/>
      <c r="B4132" s="2" t="s">
        <v>2044</v>
      </c>
      <c r="C4132" s="2" t="s">
        <v>3896</v>
      </c>
      <c r="D4132" s="2" t="s">
        <v>274</v>
      </c>
      <c r="E4132" s="2" t="s">
        <v>96</v>
      </c>
      <c r="F4132" s="2" t="s">
        <v>18430</v>
      </c>
      <c r="G4132" s="2" t="s">
        <v>2046</v>
      </c>
      <c r="H4132" s="2" t="s">
        <v>20014</v>
      </c>
      <c r="I4132" s="2"/>
      <c r="J4132" s="2"/>
      <c r="K4132" s="2"/>
      <c r="L4132" s="2"/>
      <c r="M4132" s="2" t="s">
        <v>1566</v>
      </c>
      <c r="N4132" s="2" t="s">
        <v>2058</v>
      </c>
      <c r="O4132" s="2" t="s">
        <v>2193</v>
      </c>
      <c r="P4132" s="2"/>
      <c r="Q4132" s="2" t="s">
        <v>18419</v>
      </c>
      <c r="R4132" s="2" t="s">
        <v>2067</v>
      </c>
      <c r="S4132" s="2"/>
      <c r="T4132" s="2" t="s">
        <v>273</v>
      </c>
      <c r="U4132" s="2"/>
      <c r="V4132" s="2" t="s">
        <v>1634</v>
      </c>
    </row>
    <row r="4133" spans="1:22" ht="14.25" customHeight="1">
      <c r="A4133" s="2"/>
      <c r="B4133" s="2" t="s">
        <v>20015</v>
      </c>
      <c r="C4133" s="2" t="s">
        <v>20016</v>
      </c>
      <c r="D4133" s="2" t="s">
        <v>274</v>
      </c>
      <c r="E4133" s="2" t="s">
        <v>96</v>
      </c>
      <c r="F4133" s="2" t="s">
        <v>3157</v>
      </c>
      <c r="G4133" s="2" t="s">
        <v>2046</v>
      </c>
      <c r="H4133" s="2" t="s">
        <v>20017</v>
      </c>
      <c r="I4133" s="2"/>
      <c r="J4133" s="2"/>
      <c r="K4133" s="2"/>
      <c r="L4133" s="2"/>
      <c r="M4133" s="2" t="s">
        <v>60</v>
      </c>
      <c r="N4133" s="2" t="s">
        <v>2058</v>
      </c>
      <c r="O4133" s="2" t="s">
        <v>2186</v>
      </c>
      <c r="P4133" s="2"/>
      <c r="Q4133" s="2" t="s">
        <v>18419</v>
      </c>
      <c r="R4133" s="2"/>
      <c r="S4133" s="2"/>
      <c r="T4133" s="2" t="s">
        <v>273</v>
      </c>
      <c r="U4133" s="2"/>
      <c r="V4133" s="2" t="s">
        <v>1634</v>
      </c>
    </row>
    <row r="4134" spans="1:22" ht="14.25" customHeight="1">
      <c r="A4134" s="2"/>
      <c r="B4134" s="2" t="s">
        <v>13288</v>
      </c>
      <c r="C4134" s="2" t="s">
        <v>20018</v>
      </c>
      <c r="D4134" s="2" t="s">
        <v>274</v>
      </c>
      <c r="E4134" s="2" t="s">
        <v>96</v>
      </c>
      <c r="F4134" s="2" t="s">
        <v>20019</v>
      </c>
      <c r="G4134" s="2" t="s">
        <v>2046</v>
      </c>
      <c r="H4134" s="2" t="s">
        <v>20020</v>
      </c>
      <c r="I4134" s="2"/>
      <c r="J4134" s="2"/>
      <c r="K4134" s="2"/>
      <c r="L4134" s="2"/>
      <c r="M4134" s="2" t="s">
        <v>1566</v>
      </c>
      <c r="N4134" s="2" t="s">
        <v>2058</v>
      </c>
      <c r="O4134" s="2" t="s">
        <v>2193</v>
      </c>
      <c r="P4134" s="2"/>
      <c r="Q4134" s="2" t="s">
        <v>18419</v>
      </c>
      <c r="R4134" s="2" t="s">
        <v>2067</v>
      </c>
      <c r="S4134" s="2"/>
      <c r="T4134" s="2" t="s">
        <v>273</v>
      </c>
      <c r="U4134" s="2"/>
      <c r="V4134" s="2" t="s">
        <v>1634</v>
      </c>
    </row>
    <row r="4135" spans="1:22" ht="14.25" customHeight="1">
      <c r="A4135" s="2"/>
      <c r="B4135" s="2" t="s">
        <v>20021</v>
      </c>
      <c r="C4135" s="2" t="s">
        <v>20022</v>
      </c>
      <c r="D4135" s="2" t="s">
        <v>190</v>
      </c>
      <c r="E4135" s="2" t="s">
        <v>96</v>
      </c>
      <c r="F4135" s="2" t="s">
        <v>6844</v>
      </c>
      <c r="G4135" s="2" t="s">
        <v>2046</v>
      </c>
      <c r="H4135" s="2" t="s">
        <v>20023</v>
      </c>
      <c r="I4135" s="2"/>
      <c r="J4135" s="2"/>
      <c r="K4135" s="2"/>
      <c r="L4135" s="2"/>
      <c r="M4135" s="2" t="s">
        <v>1566</v>
      </c>
      <c r="N4135" s="2" t="s">
        <v>2058</v>
      </c>
      <c r="O4135" s="2" t="s">
        <v>2132</v>
      </c>
      <c r="P4135" s="2" t="s">
        <v>18603</v>
      </c>
      <c r="Q4135" s="2" t="s">
        <v>18419</v>
      </c>
      <c r="R4135" s="2" t="s">
        <v>2052</v>
      </c>
      <c r="S4135" s="2"/>
      <c r="T4135" s="2" t="s">
        <v>189</v>
      </c>
      <c r="U4135" s="2"/>
      <c r="V4135" s="2" t="s">
        <v>1634</v>
      </c>
    </row>
    <row r="4136" spans="1:22" ht="14.25" customHeight="1">
      <c r="A4136" s="2"/>
      <c r="B4136" s="2" t="s">
        <v>20024</v>
      </c>
      <c r="C4136" s="2" t="s">
        <v>18866</v>
      </c>
      <c r="D4136" s="2" t="s">
        <v>338</v>
      </c>
      <c r="E4136" s="2" t="s">
        <v>96</v>
      </c>
      <c r="F4136" s="2" t="s">
        <v>20025</v>
      </c>
      <c r="G4136" s="2" t="s">
        <v>2046</v>
      </c>
      <c r="H4136" s="2" t="s">
        <v>20026</v>
      </c>
      <c r="I4136" s="2"/>
      <c r="J4136" s="2"/>
      <c r="K4136" s="2" t="s">
        <v>20027</v>
      </c>
      <c r="L4136" s="2"/>
      <c r="M4136" s="2" t="s">
        <v>1566</v>
      </c>
      <c r="N4136" s="2" t="s">
        <v>2058</v>
      </c>
      <c r="O4136" s="2" t="s">
        <v>2132</v>
      </c>
      <c r="P4136" s="2" t="s">
        <v>5133</v>
      </c>
      <c r="Q4136" s="2" t="s">
        <v>18419</v>
      </c>
      <c r="R4136" s="2" t="s">
        <v>2052</v>
      </c>
      <c r="S4136" s="2"/>
      <c r="T4136" s="2" t="s">
        <v>337</v>
      </c>
      <c r="U4136" s="2"/>
      <c r="V4136" s="2" t="s">
        <v>1634</v>
      </c>
    </row>
    <row r="4137" spans="1:22" ht="14.25" customHeight="1">
      <c r="A4137" s="2"/>
      <c r="B4137" s="2" t="s">
        <v>3651</v>
      </c>
      <c r="C4137" s="2" t="s">
        <v>20028</v>
      </c>
      <c r="D4137" s="2" t="s">
        <v>110</v>
      </c>
      <c r="E4137" s="2" t="s">
        <v>96</v>
      </c>
      <c r="F4137" s="2" t="s">
        <v>20029</v>
      </c>
      <c r="G4137" s="2" t="s">
        <v>2046</v>
      </c>
      <c r="H4137" s="2" t="s">
        <v>20030</v>
      </c>
      <c r="I4137" s="2"/>
      <c r="J4137" s="2"/>
      <c r="K4137" s="2"/>
      <c r="L4137" s="2"/>
      <c r="M4137" s="2" t="s">
        <v>1566</v>
      </c>
      <c r="N4137" s="2" t="s">
        <v>2058</v>
      </c>
      <c r="O4137" s="2" t="s">
        <v>2132</v>
      </c>
      <c r="P4137" s="2"/>
      <c r="Q4137" s="2" t="s">
        <v>18419</v>
      </c>
      <c r="R4137" s="2" t="s">
        <v>2052</v>
      </c>
      <c r="S4137" s="2"/>
      <c r="T4137" s="2" t="s">
        <v>109</v>
      </c>
      <c r="U4137" s="2"/>
      <c r="V4137" s="2" t="s">
        <v>1634</v>
      </c>
    </row>
    <row r="4138" spans="1:22" ht="14.25" customHeight="1">
      <c r="A4138" s="2"/>
      <c r="B4138" s="2" t="s">
        <v>20031</v>
      </c>
      <c r="C4138" s="2" t="s">
        <v>20032</v>
      </c>
      <c r="D4138" s="2" t="s">
        <v>280</v>
      </c>
      <c r="E4138" s="2" t="s">
        <v>96</v>
      </c>
      <c r="F4138" s="2" t="s">
        <v>18981</v>
      </c>
      <c r="G4138" s="2" t="s">
        <v>2046</v>
      </c>
      <c r="H4138" s="2" t="s">
        <v>20033</v>
      </c>
      <c r="I4138" s="2"/>
      <c r="J4138" s="2"/>
      <c r="K4138" s="2"/>
      <c r="L4138" s="2"/>
      <c r="M4138" s="2" t="s">
        <v>1566</v>
      </c>
      <c r="N4138" s="2" t="s">
        <v>2058</v>
      </c>
      <c r="O4138" s="2" t="s">
        <v>2132</v>
      </c>
      <c r="P4138" s="2"/>
      <c r="Q4138" s="2" t="s">
        <v>18419</v>
      </c>
      <c r="R4138" s="2" t="s">
        <v>2067</v>
      </c>
      <c r="S4138" s="2"/>
      <c r="T4138" s="2" t="s">
        <v>279</v>
      </c>
      <c r="U4138" s="2"/>
      <c r="V4138" s="2" t="s">
        <v>1634</v>
      </c>
    </row>
    <row r="4139" spans="1:22" ht="14.25" customHeight="1">
      <c r="A4139" s="2"/>
      <c r="B4139" s="2" t="s">
        <v>4346</v>
      </c>
      <c r="C4139" s="2" t="s">
        <v>20034</v>
      </c>
      <c r="D4139" s="2" t="s">
        <v>104</v>
      </c>
      <c r="E4139" s="2" t="s">
        <v>96</v>
      </c>
      <c r="F4139" s="2" t="s">
        <v>17087</v>
      </c>
      <c r="G4139" s="2" t="s">
        <v>2046</v>
      </c>
      <c r="H4139" s="2" t="s">
        <v>20035</v>
      </c>
      <c r="I4139" s="2"/>
      <c r="J4139" s="2"/>
      <c r="K4139" s="2"/>
      <c r="L4139" s="2"/>
      <c r="M4139" s="2" t="s">
        <v>1566</v>
      </c>
      <c r="N4139" s="2" t="s">
        <v>2058</v>
      </c>
      <c r="O4139" s="2" t="s">
        <v>2132</v>
      </c>
      <c r="P4139" s="2" t="s">
        <v>2050</v>
      </c>
      <c r="Q4139" s="2" t="s">
        <v>18419</v>
      </c>
      <c r="R4139" s="2" t="s">
        <v>2052</v>
      </c>
      <c r="S4139" s="2"/>
      <c r="T4139" s="2" t="s">
        <v>103</v>
      </c>
      <c r="U4139" s="2"/>
      <c r="V4139" s="2" t="s">
        <v>1634</v>
      </c>
    </row>
    <row r="4140" spans="1:22" ht="14.25" customHeight="1">
      <c r="A4140" s="2"/>
      <c r="B4140" s="2" t="s">
        <v>4346</v>
      </c>
      <c r="C4140" s="2" t="s">
        <v>20036</v>
      </c>
      <c r="D4140" s="2" t="s">
        <v>104</v>
      </c>
      <c r="E4140" s="2" t="s">
        <v>96</v>
      </c>
      <c r="F4140" s="2" t="s">
        <v>17087</v>
      </c>
      <c r="G4140" s="2" t="s">
        <v>2046</v>
      </c>
      <c r="H4140" s="2" t="s">
        <v>20037</v>
      </c>
      <c r="I4140" s="2"/>
      <c r="J4140" s="2"/>
      <c r="K4140" s="2"/>
      <c r="L4140" s="2"/>
      <c r="M4140" s="2" t="s">
        <v>1566</v>
      </c>
      <c r="N4140" s="2" t="s">
        <v>2058</v>
      </c>
      <c r="O4140" s="2" t="s">
        <v>2132</v>
      </c>
      <c r="P4140" s="2" t="s">
        <v>2050</v>
      </c>
      <c r="Q4140" s="2" t="s">
        <v>18419</v>
      </c>
      <c r="R4140" s="2" t="s">
        <v>2052</v>
      </c>
      <c r="S4140" s="2"/>
      <c r="T4140" s="2" t="s">
        <v>103</v>
      </c>
      <c r="U4140" s="2"/>
      <c r="V4140" s="2" t="s">
        <v>1634</v>
      </c>
    </row>
    <row r="4141" spans="1:22" ht="14.25" customHeight="1">
      <c r="A4141" s="2"/>
      <c r="B4141" s="2" t="s">
        <v>3651</v>
      </c>
      <c r="C4141" s="2" t="s">
        <v>20038</v>
      </c>
      <c r="D4141" s="2" t="s">
        <v>104</v>
      </c>
      <c r="E4141" s="2" t="s">
        <v>96</v>
      </c>
      <c r="F4141" s="2" t="s">
        <v>20039</v>
      </c>
      <c r="G4141" s="2" t="s">
        <v>2046</v>
      </c>
      <c r="H4141" s="2" t="s">
        <v>20040</v>
      </c>
      <c r="I4141" s="2"/>
      <c r="J4141" s="2"/>
      <c r="K4141" s="2"/>
      <c r="L4141" s="2"/>
      <c r="M4141" s="2" t="s">
        <v>1566</v>
      </c>
      <c r="N4141" s="2" t="s">
        <v>2058</v>
      </c>
      <c r="O4141" s="2" t="s">
        <v>2132</v>
      </c>
      <c r="P4141" s="2" t="s">
        <v>2050</v>
      </c>
      <c r="Q4141" s="2" t="s">
        <v>18419</v>
      </c>
      <c r="R4141" s="2" t="s">
        <v>2052</v>
      </c>
      <c r="S4141" s="2"/>
      <c r="T4141" s="2" t="s">
        <v>103</v>
      </c>
      <c r="U4141" s="2"/>
      <c r="V4141" s="2" t="s">
        <v>1634</v>
      </c>
    </row>
    <row r="4142" spans="1:22" ht="14.25" customHeight="1">
      <c r="A4142" s="2"/>
      <c r="B4142" s="2" t="s">
        <v>3194</v>
      </c>
      <c r="C4142" s="2" t="s">
        <v>20041</v>
      </c>
      <c r="D4142" s="2" t="s">
        <v>104</v>
      </c>
      <c r="E4142" s="2" t="s">
        <v>96</v>
      </c>
      <c r="F4142" s="2" t="s">
        <v>20042</v>
      </c>
      <c r="G4142" s="2" t="s">
        <v>2046</v>
      </c>
      <c r="H4142" s="2" t="s">
        <v>20043</v>
      </c>
      <c r="I4142" s="2"/>
      <c r="J4142" s="2"/>
      <c r="K4142" s="2"/>
      <c r="L4142" s="2"/>
      <c r="M4142" s="2" t="s">
        <v>1566</v>
      </c>
      <c r="N4142" s="2" t="s">
        <v>2058</v>
      </c>
      <c r="O4142" s="2" t="s">
        <v>2132</v>
      </c>
      <c r="P4142" s="2" t="s">
        <v>2050</v>
      </c>
      <c r="Q4142" s="2" t="s">
        <v>18419</v>
      </c>
      <c r="R4142" s="2" t="s">
        <v>2052</v>
      </c>
      <c r="S4142" s="2"/>
      <c r="T4142" s="2" t="s">
        <v>103</v>
      </c>
      <c r="U4142" s="2"/>
      <c r="V4142" s="2" t="s">
        <v>1634</v>
      </c>
    </row>
    <row r="4143" spans="1:22" ht="14.25" customHeight="1">
      <c r="A4143" s="2"/>
      <c r="B4143" s="2" t="s">
        <v>20044</v>
      </c>
      <c r="C4143" s="2" t="s">
        <v>2459</v>
      </c>
      <c r="D4143" s="2" t="s">
        <v>104</v>
      </c>
      <c r="E4143" s="2" t="s">
        <v>96</v>
      </c>
      <c r="F4143" s="2" t="s">
        <v>20045</v>
      </c>
      <c r="G4143" s="2" t="s">
        <v>2046</v>
      </c>
      <c r="H4143" s="2" t="s">
        <v>20046</v>
      </c>
      <c r="I4143" s="2"/>
      <c r="J4143" s="2"/>
      <c r="K4143" s="2"/>
      <c r="L4143" s="2"/>
      <c r="M4143" s="2" t="s">
        <v>1566</v>
      </c>
      <c r="N4143" s="2" t="s">
        <v>2058</v>
      </c>
      <c r="O4143" s="2" t="s">
        <v>2132</v>
      </c>
      <c r="P4143" s="2" t="s">
        <v>2050</v>
      </c>
      <c r="Q4143" s="2" t="s">
        <v>18419</v>
      </c>
      <c r="R4143" s="2" t="s">
        <v>2052</v>
      </c>
      <c r="S4143" s="2"/>
      <c r="T4143" s="2" t="s">
        <v>103</v>
      </c>
      <c r="U4143" s="2"/>
      <c r="V4143" s="2" t="s">
        <v>1634</v>
      </c>
    </row>
    <row r="4144" spans="1:22" ht="14.25" customHeight="1">
      <c r="A4144" s="2"/>
      <c r="B4144" s="2" t="s">
        <v>2690</v>
      </c>
      <c r="C4144" s="2" t="s">
        <v>4557</v>
      </c>
      <c r="D4144" s="2" t="s">
        <v>104</v>
      </c>
      <c r="E4144" s="2" t="s">
        <v>96</v>
      </c>
      <c r="F4144" s="2" t="s">
        <v>20047</v>
      </c>
      <c r="G4144" s="2" t="s">
        <v>2046</v>
      </c>
      <c r="H4144" s="2" t="s">
        <v>20048</v>
      </c>
      <c r="I4144" s="2"/>
      <c r="J4144" s="2"/>
      <c r="K4144" s="2" t="s">
        <v>20027</v>
      </c>
      <c r="L4144" s="2"/>
      <c r="M4144" s="2" t="s">
        <v>1566</v>
      </c>
      <c r="N4144" s="2" t="s">
        <v>2058</v>
      </c>
      <c r="O4144" s="2" t="s">
        <v>2132</v>
      </c>
      <c r="P4144" s="2" t="s">
        <v>2050</v>
      </c>
      <c r="Q4144" s="2" t="s">
        <v>18419</v>
      </c>
      <c r="R4144" s="2" t="s">
        <v>2052</v>
      </c>
      <c r="S4144" s="2"/>
      <c r="T4144" s="2" t="s">
        <v>103</v>
      </c>
      <c r="U4144" s="2"/>
      <c r="V4144" s="2" t="s">
        <v>1634</v>
      </c>
    </row>
    <row r="4145" spans="1:22" ht="14.25" customHeight="1">
      <c r="A4145" s="2"/>
      <c r="B4145" s="2" t="s">
        <v>3278</v>
      </c>
      <c r="C4145" s="2" t="s">
        <v>20049</v>
      </c>
      <c r="D4145" s="2" t="s">
        <v>834</v>
      </c>
      <c r="E4145" s="2" t="s">
        <v>96</v>
      </c>
      <c r="F4145" s="2" t="s">
        <v>20050</v>
      </c>
      <c r="G4145" s="2" t="s">
        <v>2091</v>
      </c>
      <c r="H4145" s="2" t="s">
        <v>20051</v>
      </c>
      <c r="I4145" s="2"/>
      <c r="J4145" s="2"/>
      <c r="K4145" s="2"/>
      <c r="L4145" s="2"/>
      <c r="M4145" s="2" t="s">
        <v>1566</v>
      </c>
      <c r="N4145" s="2" t="s">
        <v>2048</v>
      </c>
      <c r="O4145" s="2" t="s">
        <v>2179</v>
      </c>
      <c r="P4145" s="2"/>
      <c r="Q4145" s="2" t="s">
        <v>18419</v>
      </c>
      <c r="R4145" s="2" t="s">
        <v>2067</v>
      </c>
      <c r="S4145" s="2"/>
      <c r="T4145" s="2" t="s">
        <v>833</v>
      </c>
      <c r="U4145" s="2"/>
      <c r="V4145" s="2" t="s">
        <v>1634</v>
      </c>
    </row>
    <row r="4146" spans="1:22" ht="14.25" customHeight="1">
      <c r="A4146" s="2"/>
      <c r="B4146" s="2" t="s">
        <v>5686</v>
      </c>
      <c r="C4146" s="2" t="s">
        <v>20052</v>
      </c>
      <c r="D4146" s="2" t="s">
        <v>132</v>
      </c>
      <c r="E4146" s="2" t="s">
        <v>96</v>
      </c>
      <c r="F4146" s="2" t="s">
        <v>9074</v>
      </c>
      <c r="G4146" s="2" t="s">
        <v>2046</v>
      </c>
      <c r="H4146" s="2" t="s">
        <v>20053</v>
      </c>
      <c r="I4146" s="2"/>
      <c r="J4146" s="2"/>
      <c r="K4146" s="2"/>
      <c r="L4146" s="2"/>
      <c r="M4146" s="2" t="s">
        <v>1566</v>
      </c>
      <c r="N4146" s="2" t="s">
        <v>2048</v>
      </c>
      <c r="O4146" s="2" t="s">
        <v>2179</v>
      </c>
      <c r="P4146" s="2"/>
      <c r="Q4146" s="2" t="s">
        <v>18419</v>
      </c>
      <c r="R4146" s="2" t="s">
        <v>2067</v>
      </c>
      <c r="S4146" s="2"/>
      <c r="T4146" s="2" t="s">
        <v>131</v>
      </c>
      <c r="U4146" s="2"/>
      <c r="V4146" s="2" t="s">
        <v>1634</v>
      </c>
    </row>
    <row r="4147" spans="1:22" ht="14.25" customHeight="1">
      <c r="A4147" s="2"/>
      <c r="B4147" s="2" t="s">
        <v>20054</v>
      </c>
      <c r="C4147" s="2" t="s">
        <v>20055</v>
      </c>
      <c r="D4147" s="2" t="s">
        <v>132</v>
      </c>
      <c r="E4147" s="2" t="s">
        <v>96</v>
      </c>
      <c r="F4147" s="2" t="s">
        <v>20056</v>
      </c>
      <c r="G4147" s="2" t="s">
        <v>2046</v>
      </c>
      <c r="H4147" s="2" t="s">
        <v>20057</v>
      </c>
      <c r="I4147" s="2"/>
      <c r="J4147" s="2"/>
      <c r="K4147" s="2"/>
      <c r="L4147" s="2"/>
      <c r="M4147" s="2" t="s">
        <v>1566</v>
      </c>
      <c r="N4147" s="2" t="s">
        <v>2048</v>
      </c>
      <c r="O4147" s="2" t="s">
        <v>2179</v>
      </c>
      <c r="P4147" s="2" t="s">
        <v>2050</v>
      </c>
      <c r="Q4147" s="2" t="s">
        <v>18419</v>
      </c>
      <c r="R4147" s="2" t="s">
        <v>2067</v>
      </c>
      <c r="S4147" s="2"/>
      <c r="T4147" s="2" t="s">
        <v>131</v>
      </c>
      <c r="U4147" s="2"/>
      <c r="V4147" s="2" t="s">
        <v>1634</v>
      </c>
    </row>
    <row r="4148" spans="1:22" ht="14.25" customHeight="1">
      <c r="A4148" s="2"/>
      <c r="B4148" s="2" t="s">
        <v>20058</v>
      </c>
      <c r="C4148" s="2" t="s">
        <v>14539</v>
      </c>
      <c r="D4148" s="2" t="s">
        <v>110</v>
      </c>
      <c r="E4148" s="2" t="s">
        <v>96</v>
      </c>
      <c r="F4148" s="2" t="s">
        <v>20059</v>
      </c>
      <c r="G4148" s="2" t="s">
        <v>2046</v>
      </c>
      <c r="H4148" s="2" t="s">
        <v>20060</v>
      </c>
      <c r="I4148" s="2"/>
      <c r="J4148" s="2"/>
      <c r="K4148" s="2"/>
      <c r="L4148" s="2"/>
      <c r="M4148" s="2" t="s">
        <v>1566</v>
      </c>
      <c r="N4148" s="2" t="s">
        <v>2048</v>
      </c>
      <c r="O4148" s="2" t="s">
        <v>2179</v>
      </c>
      <c r="P4148" s="2" t="s">
        <v>2050</v>
      </c>
      <c r="Q4148" s="2" t="s">
        <v>18419</v>
      </c>
      <c r="R4148" s="2" t="s">
        <v>2067</v>
      </c>
      <c r="S4148" s="2"/>
      <c r="T4148" s="2" t="s">
        <v>109</v>
      </c>
      <c r="U4148" s="2"/>
      <c r="V4148" s="2" t="s">
        <v>1634</v>
      </c>
    </row>
    <row r="4149" spans="1:22" ht="14.25" customHeight="1">
      <c r="A4149" s="2"/>
      <c r="B4149" s="2" t="s">
        <v>5389</v>
      </c>
      <c r="C4149" s="2" t="s">
        <v>11336</v>
      </c>
      <c r="D4149" s="2" t="s">
        <v>280</v>
      </c>
      <c r="E4149" s="2" t="s">
        <v>96</v>
      </c>
      <c r="F4149" s="2" t="s">
        <v>20061</v>
      </c>
      <c r="G4149" s="2" t="s">
        <v>2046</v>
      </c>
      <c r="H4149" s="2" t="s">
        <v>20062</v>
      </c>
      <c r="I4149" s="2"/>
      <c r="J4149" s="2"/>
      <c r="K4149" s="2"/>
      <c r="L4149" s="2"/>
      <c r="M4149" s="2" t="s">
        <v>1566</v>
      </c>
      <c r="N4149" s="2" t="s">
        <v>2048</v>
      </c>
      <c r="O4149" s="2" t="s">
        <v>2179</v>
      </c>
      <c r="P4149" s="2" t="s">
        <v>2050</v>
      </c>
      <c r="Q4149" s="2" t="s">
        <v>18419</v>
      </c>
      <c r="R4149" s="2" t="s">
        <v>2067</v>
      </c>
      <c r="S4149" s="2"/>
      <c r="T4149" s="2" t="s">
        <v>279</v>
      </c>
      <c r="U4149" s="2"/>
      <c r="V4149" s="2" t="s">
        <v>1634</v>
      </c>
    </row>
    <row r="4150" spans="1:22" ht="14.25" customHeight="1">
      <c r="A4150" s="2"/>
      <c r="B4150" s="2" t="s">
        <v>20063</v>
      </c>
      <c r="C4150" s="2" t="s">
        <v>20064</v>
      </c>
      <c r="D4150" s="2" t="s">
        <v>280</v>
      </c>
      <c r="E4150" s="2" t="s">
        <v>96</v>
      </c>
      <c r="F4150" s="2" t="s">
        <v>20065</v>
      </c>
      <c r="G4150" s="2" t="s">
        <v>2046</v>
      </c>
      <c r="H4150" s="2" t="s">
        <v>20066</v>
      </c>
      <c r="I4150" s="2"/>
      <c r="J4150" s="2"/>
      <c r="K4150" s="2"/>
      <c r="L4150" s="2"/>
      <c r="M4150" s="2" t="s">
        <v>1566</v>
      </c>
      <c r="N4150" s="2" t="s">
        <v>2048</v>
      </c>
      <c r="O4150" s="2" t="s">
        <v>2179</v>
      </c>
      <c r="P4150" s="2" t="s">
        <v>2050</v>
      </c>
      <c r="Q4150" s="2" t="s">
        <v>18419</v>
      </c>
      <c r="R4150" s="2" t="s">
        <v>2067</v>
      </c>
      <c r="S4150" s="2"/>
      <c r="T4150" s="2" t="s">
        <v>279</v>
      </c>
      <c r="U4150" s="2"/>
      <c r="V4150" s="2" t="s">
        <v>1634</v>
      </c>
    </row>
    <row r="4151" spans="1:22" ht="14.25" customHeight="1">
      <c r="A4151" s="2"/>
      <c r="B4151" s="2" t="s">
        <v>5004</v>
      </c>
      <c r="C4151" s="2" t="s">
        <v>7060</v>
      </c>
      <c r="D4151" s="2" t="s">
        <v>108</v>
      </c>
      <c r="E4151" s="2" t="s">
        <v>96</v>
      </c>
      <c r="F4151" s="2" t="s">
        <v>20067</v>
      </c>
      <c r="G4151" s="2" t="s">
        <v>2046</v>
      </c>
      <c r="H4151" s="2" t="s">
        <v>20068</v>
      </c>
      <c r="I4151" s="2"/>
      <c r="J4151" s="2"/>
      <c r="K4151" s="2"/>
      <c r="L4151" s="2"/>
      <c r="M4151" s="2" t="s">
        <v>1566</v>
      </c>
      <c r="N4151" s="2" t="s">
        <v>2048</v>
      </c>
      <c r="O4151" s="2" t="s">
        <v>2179</v>
      </c>
      <c r="P4151" s="2" t="s">
        <v>2050</v>
      </c>
      <c r="Q4151" s="2" t="s">
        <v>18419</v>
      </c>
      <c r="R4151" s="2" t="s">
        <v>2067</v>
      </c>
      <c r="S4151" s="2"/>
      <c r="T4151" s="2" t="s">
        <v>107</v>
      </c>
      <c r="U4151" s="2"/>
      <c r="V4151" s="2" t="s">
        <v>1634</v>
      </c>
    </row>
    <row r="4152" spans="1:22" ht="14.25" customHeight="1">
      <c r="A4152" s="2"/>
      <c r="B4152" s="2" t="s">
        <v>3194</v>
      </c>
      <c r="C4152" s="2" t="s">
        <v>20069</v>
      </c>
      <c r="D4152" s="2" t="s">
        <v>108</v>
      </c>
      <c r="E4152" s="2" t="s">
        <v>96</v>
      </c>
      <c r="F4152" s="2" t="s">
        <v>20070</v>
      </c>
      <c r="G4152" s="2" t="s">
        <v>2046</v>
      </c>
      <c r="H4152" s="2" t="s">
        <v>20071</v>
      </c>
      <c r="I4152" s="2"/>
      <c r="J4152" s="2"/>
      <c r="K4152" s="2"/>
      <c r="L4152" s="2"/>
      <c r="M4152" s="2" t="s">
        <v>1566</v>
      </c>
      <c r="N4152" s="2" t="s">
        <v>2048</v>
      </c>
      <c r="O4152" s="2" t="s">
        <v>2179</v>
      </c>
      <c r="P4152" s="2" t="s">
        <v>2050</v>
      </c>
      <c r="Q4152" s="2" t="s">
        <v>18419</v>
      </c>
      <c r="R4152" s="2" t="s">
        <v>2067</v>
      </c>
      <c r="S4152" s="2"/>
      <c r="T4152" s="2" t="s">
        <v>107</v>
      </c>
      <c r="U4152" s="2"/>
      <c r="V4152" s="2" t="s">
        <v>1634</v>
      </c>
    </row>
    <row r="4153" spans="1:22" ht="14.25" customHeight="1">
      <c r="A4153" s="2"/>
      <c r="B4153" s="2" t="s">
        <v>2175</v>
      </c>
      <c r="C4153" s="2" t="s">
        <v>11220</v>
      </c>
      <c r="D4153" s="2" t="s">
        <v>108</v>
      </c>
      <c r="E4153" s="2" t="s">
        <v>96</v>
      </c>
      <c r="F4153" s="2" t="s">
        <v>20072</v>
      </c>
      <c r="G4153" s="2" t="s">
        <v>2046</v>
      </c>
      <c r="H4153" s="2" t="s">
        <v>20073</v>
      </c>
      <c r="I4153" s="2"/>
      <c r="J4153" s="2"/>
      <c r="K4153" s="2"/>
      <c r="L4153" s="2"/>
      <c r="M4153" s="2" t="s">
        <v>1566</v>
      </c>
      <c r="N4153" s="2" t="s">
        <v>2048</v>
      </c>
      <c r="O4153" s="2" t="s">
        <v>2179</v>
      </c>
      <c r="P4153" s="2"/>
      <c r="Q4153" s="2" t="s">
        <v>18419</v>
      </c>
      <c r="R4153" s="2" t="s">
        <v>2067</v>
      </c>
      <c r="S4153" s="2"/>
      <c r="T4153" s="2" t="s">
        <v>107</v>
      </c>
      <c r="U4153" s="2"/>
      <c r="V4153" s="2" t="s">
        <v>1634</v>
      </c>
    </row>
    <row r="4154" spans="1:22" ht="14.25" customHeight="1">
      <c r="A4154" s="2"/>
      <c r="B4154" s="2" t="s">
        <v>5004</v>
      </c>
      <c r="C4154" s="2" t="s">
        <v>20074</v>
      </c>
      <c r="D4154" s="2" t="s">
        <v>94</v>
      </c>
      <c r="E4154" s="2" t="s">
        <v>96</v>
      </c>
      <c r="F4154" s="2" t="s">
        <v>20075</v>
      </c>
      <c r="G4154" s="2" t="s">
        <v>2046</v>
      </c>
      <c r="H4154" s="2" t="s">
        <v>20076</v>
      </c>
      <c r="I4154" s="2"/>
      <c r="J4154" s="2"/>
      <c r="K4154" s="2"/>
      <c r="L4154" s="2"/>
      <c r="M4154" s="2" t="s">
        <v>1566</v>
      </c>
      <c r="N4154" s="2" t="s">
        <v>2048</v>
      </c>
      <c r="O4154" s="2" t="s">
        <v>2179</v>
      </c>
      <c r="P4154" s="2"/>
      <c r="Q4154" s="2" t="s">
        <v>18419</v>
      </c>
      <c r="R4154" s="2" t="s">
        <v>2067</v>
      </c>
      <c r="S4154" s="2"/>
      <c r="T4154" s="2" t="s">
        <v>93</v>
      </c>
      <c r="U4154" s="2"/>
      <c r="V4154" s="2" t="s">
        <v>1634</v>
      </c>
    </row>
    <row r="4155" spans="1:22" ht="14.25" customHeight="1">
      <c r="A4155" s="2"/>
      <c r="B4155" s="2" t="s">
        <v>5972</v>
      </c>
      <c r="C4155" s="2" t="s">
        <v>20077</v>
      </c>
      <c r="D4155" s="2" t="s">
        <v>164</v>
      </c>
      <c r="E4155" s="2" t="s">
        <v>96</v>
      </c>
      <c r="F4155" s="2" t="s">
        <v>3049</v>
      </c>
      <c r="G4155" s="2" t="s">
        <v>2046</v>
      </c>
      <c r="H4155" s="2" t="s">
        <v>20078</v>
      </c>
      <c r="I4155" s="2"/>
      <c r="J4155" s="2"/>
      <c r="K4155" s="2"/>
      <c r="L4155" s="2"/>
      <c r="M4155" s="2" t="s">
        <v>1566</v>
      </c>
      <c r="N4155" s="2" t="s">
        <v>2048</v>
      </c>
      <c r="O4155" s="2" t="s">
        <v>2179</v>
      </c>
      <c r="P4155" s="2"/>
      <c r="Q4155" s="2" t="s">
        <v>18419</v>
      </c>
      <c r="R4155" s="2" t="s">
        <v>2067</v>
      </c>
      <c r="S4155" s="2"/>
      <c r="T4155" s="2" t="s">
        <v>163</v>
      </c>
      <c r="U4155" s="2"/>
      <c r="V4155" s="2" t="s">
        <v>1634</v>
      </c>
    </row>
    <row r="4156" spans="1:22" ht="14.25" customHeight="1">
      <c r="A4156" s="2"/>
      <c r="B4156" s="2" t="s">
        <v>20079</v>
      </c>
      <c r="C4156" s="2" t="s">
        <v>20080</v>
      </c>
      <c r="D4156" s="2" t="s">
        <v>164</v>
      </c>
      <c r="E4156" s="2" t="s">
        <v>96</v>
      </c>
      <c r="F4156" s="2" t="s">
        <v>20081</v>
      </c>
      <c r="G4156" s="2" t="s">
        <v>2046</v>
      </c>
      <c r="H4156" s="2" t="s">
        <v>20082</v>
      </c>
      <c r="I4156" s="2"/>
      <c r="J4156" s="2"/>
      <c r="K4156" s="2"/>
      <c r="L4156" s="2"/>
      <c r="M4156" s="2" t="s">
        <v>1566</v>
      </c>
      <c r="N4156" s="2" t="s">
        <v>2048</v>
      </c>
      <c r="O4156" s="2" t="s">
        <v>2179</v>
      </c>
      <c r="P4156" s="2"/>
      <c r="Q4156" s="2" t="s">
        <v>18419</v>
      </c>
      <c r="R4156" s="2" t="s">
        <v>2067</v>
      </c>
      <c r="S4156" s="2"/>
      <c r="T4156" s="2" t="s">
        <v>163</v>
      </c>
      <c r="U4156" s="2"/>
      <c r="V4156" s="2" t="s">
        <v>1634</v>
      </c>
    </row>
    <row r="4157" spans="1:22" ht="14.25" customHeight="1">
      <c r="A4157" s="2"/>
      <c r="B4157" s="2" t="s">
        <v>5571</v>
      </c>
      <c r="C4157" s="2" t="s">
        <v>20083</v>
      </c>
      <c r="D4157" s="2" t="s">
        <v>104</v>
      </c>
      <c r="E4157" s="2" t="s">
        <v>96</v>
      </c>
      <c r="F4157" s="2" t="s">
        <v>20084</v>
      </c>
      <c r="G4157" s="2" t="s">
        <v>2046</v>
      </c>
      <c r="H4157" s="2" t="s">
        <v>20085</v>
      </c>
      <c r="I4157" s="2"/>
      <c r="J4157" s="2"/>
      <c r="K4157" s="2"/>
      <c r="L4157" s="2"/>
      <c r="M4157" s="2" t="s">
        <v>1566</v>
      </c>
      <c r="N4157" s="2" t="s">
        <v>2048</v>
      </c>
      <c r="O4157" s="2" t="s">
        <v>2179</v>
      </c>
      <c r="P4157" s="2" t="s">
        <v>2050</v>
      </c>
      <c r="Q4157" s="2" t="s">
        <v>18419</v>
      </c>
      <c r="R4157" s="2" t="s">
        <v>2052</v>
      </c>
      <c r="S4157" s="2"/>
      <c r="T4157" s="2" t="s">
        <v>103</v>
      </c>
      <c r="U4157" s="2"/>
      <c r="V4157" s="2" t="s">
        <v>1634</v>
      </c>
    </row>
    <row r="4158" spans="1:22" ht="14.25" customHeight="1">
      <c r="A4158" s="2"/>
      <c r="B4158" s="2" t="s">
        <v>4647</v>
      </c>
      <c r="C4158" s="2" t="s">
        <v>20086</v>
      </c>
      <c r="D4158" s="2" t="s">
        <v>142</v>
      </c>
      <c r="E4158" s="2" t="s">
        <v>96</v>
      </c>
      <c r="F4158" s="2" t="s">
        <v>20087</v>
      </c>
      <c r="G4158" s="2" t="s">
        <v>2046</v>
      </c>
      <c r="H4158" s="2" t="s">
        <v>20088</v>
      </c>
      <c r="I4158" s="2"/>
      <c r="J4158" s="2"/>
      <c r="K4158" s="2"/>
      <c r="L4158" s="2"/>
      <c r="M4158" s="2" t="s">
        <v>1566</v>
      </c>
      <c r="N4158" s="2" t="s">
        <v>2048</v>
      </c>
      <c r="O4158" s="2" t="s">
        <v>2179</v>
      </c>
      <c r="P4158" s="2"/>
      <c r="Q4158" s="2" t="s">
        <v>18419</v>
      </c>
      <c r="R4158" s="2" t="s">
        <v>2067</v>
      </c>
      <c r="S4158" s="2"/>
      <c r="T4158" s="2" t="s">
        <v>141</v>
      </c>
      <c r="U4158" s="2"/>
      <c r="V4158" s="2" t="s">
        <v>1634</v>
      </c>
    </row>
    <row r="4159" spans="1:22" ht="14.25" customHeight="1">
      <c r="A4159" s="2"/>
      <c r="B4159" s="2" t="s">
        <v>4177</v>
      </c>
      <c r="C4159" s="2" t="s">
        <v>16831</v>
      </c>
      <c r="D4159" s="2" t="s">
        <v>104</v>
      </c>
      <c r="E4159" s="2" t="s">
        <v>96</v>
      </c>
      <c r="F4159" s="2" t="s">
        <v>20089</v>
      </c>
      <c r="G4159" s="2" t="s">
        <v>2046</v>
      </c>
      <c r="H4159" s="2" t="s">
        <v>20090</v>
      </c>
      <c r="I4159" s="2"/>
      <c r="J4159" s="2"/>
      <c r="K4159" s="2"/>
      <c r="L4159" s="2"/>
      <c r="M4159" s="2" t="s">
        <v>1566</v>
      </c>
      <c r="N4159" s="2" t="s">
        <v>2058</v>
      </c>
      <c r="O4159" s="2" t="s">
        <v>2132</v>
      </c>
      <c r="P4159" s="2" t="s">
        <v>2050</v>
      </c>
      <c r="Q4159" s="2" t="s">
        <v>18419</v>
      </c>
      <c r="R4159" s="2" t="s">
        <v>2052</v>
      </c>
      <c r="S4159" s="2"/>
      <c r="T4159" s="2" t="s">
        <v>103</v>
      </c>
      <c r="U4159" s="2"/>
      <c r="V4159" s="2" t="s">
        <v>1634</v>
      </c>
    </row>
    <row r="4160" spans="1:22" ht="14.25" customHeight="1">
      <c r="A4160" s="2"/>
      <c r="B4160" s="2" t="s">
        <v>20091</v>
      </c>
      <c r="C4160" s="2" t="s">
        <v>20092</v>
      </c>
      <c r="D4160" s="2" t="s">
        <v>834</v>
      </c>
      <c r="E4160" s="2" t="s">
        <v>96</v>
      </c>
      <c r="F4160" s="2" t="s">
        <v>20093</v>
      </c>
      <c r="G4160" s="2" t="s">
        <v>2091</v>
      </c>
      <c r="H4160" s="2" t="s">
        <v>20094</v>
      </c>
      <c r="I4160" s="2"/>
      <c r="J4160" s="2"/>
      <c r="K4160" s="2"/>
      <c r="L4160" s="2"/>
      <c r="M4160" s="2" t="s">
        <v>1566</v>
      </c>
      <c r="N4160" s="2" t="s">
        <v>2048</v>
      </c>
      <c r="O4160" s="2" t="s">
        <v>2199</v>
      </c>
      <c r="P4160" s="2"/>
      <c r="Q4160" s="2" t="s">
        <v>18419</v>
      </c>
      <c r="R4160" s="2" t="s">
        <v>2067</v>
      </c>
      <c r="S4160" s="2"/>
      <c r="T4160" s="2" t="s">
        <v>833</v>
      </c>
      <c r="U4160" s="2"/>
      <c r="V4160" s="2" t="s">
        <v>1634</v>
      </c>
    </row>
    <row r="4161" spans="1:22" ht="14.25" customHeight="1">
      <c r="A4161" s="2"/>
      <c r="B4161" s="2" t="s">
        <v>4987</v>
      </c>
      <c r="C4161" s="2" t="s">
        <v>20095</v>
      </c>
      <c r="D4161" s="2" t="s">
        <v>108</v>
      </c>
      <c r="E4161" s="2" t="s">
        <v>96</v>
      </c>
      <c r="F4161" s="2" t="s">
        <v>20096</v>
      </c>
      <c r="G4161" s="2" t="s">
        <v>2046</v>
      </c>
      <c r="H4161" s="2" t="s">
        <v>20097</v>
      </c>
      <c r="I4161" s="2"/>
      <c r="J4161" s="2"/>
      <c r="K4161" s="2"/>
      <c r="L4161" s="2"/>
      <c r="M4161" s="2" t="s">
        <v>1566</v>
      </c>
      <c r="N4161" s="2" t="s">
        <v>2048</v>
      </c>
      <c r="O4161" s="2" t="s">
        <v>2199</v>
      </c>
      <c r="P4161" s="2"/>
      <c r="Q4161" s="2" t="s">
        <v>18419</v>
      </c>
      <c r="R4161" s="2" t="s">
        <v>2067</v>
      </c>
      <c r="S4161" s="2"/>
      <c r="T4161" s="2" t="s">
        <v>107</v>
      </c>
      <c r="U4161" s="2"/>
      <c r="V4161" s="2" t="s">
        <v>1634</v>
      </c>
    </row>
    <row r="4162" spans="1:22" ht="14.25" customHeight="1">
      <c r="A4162" s="2"/>
      <c r="B4162" s="2" t="s">
        <v>5214</v>
      </c>
      <c r="C4162" s="2" t="s">
        <v>3222</v>
      </c>
      <c r="D4162" s="2" t="s">
        <v>164</v>
      </c>
      <c r="E4162" s="2" t="s">
        <v>96</v>
      </c>
      <c r="F4162" s="2" t="s">
        <v>20098</v>
      </c>
      <c r="G4162" s="2" t="s">
        <v>2046</v>
      </c>
      <c r="H4162" s="2" t="s">
        <v>20099</v>
      </c>
      <c r="I4162" s="2"/>
      <c r="J4162" s="2"/>
      <c r="K4162" s="2"/>
      <c r="L4162" s="2"/>
      <c r="M4162" s="2" t="s">
        <v>1566</v>
      </c>
      <c r="N4162" s="2" t="s">
        <v>2048</v>
      </c>
      <c r="O4162" s="2" t="s">
        <v>2199</v>
      </c>
      <c r="P4162" s="2"/>
      <c r="Q4162" s="2" t="s">
        <v>18419</v>
      </c>
      <c r="R4162" s="2" t="s">
        <v>2067</v>
      </c>
      <c r="S4162" s="2"/>
      <c r="T4162" s="2" t="s">
        <v>163</v>
      </c>
      <c r="U4162" s="2"/>
      <c r="V4162" s="2" t="s">
        <v>1634</v>
      </c>
    </row>
    <row r="4163" spans="1:22" ht="14.25" customHeight="1">
      <c r="A4163" s="2"/>
      <c r="B4163" s="2" t="s">
        <v>8617</v>
      </c>
      <c r="C4163" s="2" t="s">
        <v>20100</v>
      </c>
      <c r="D4163" s="2" t="s">
        <v>104</v>
      </c>
      <c r="E4163" s="2" t="s">
        <v>96</v>
      </c>
      <c r="F4163" s="2" t="s">
        <v>20101</v>
      </c>
      <c r="G4163" s="2" t="s">
        <v>2046</v>
      </c>
      <c r="H4163" s="2" t="s">
        <v>20102</v>
      </c>
      <c r="I4163" s="2"/>
      <c r="J4163" s="2"/>
      <c r="K4163" s="2"/>
      <c r="L4163" s="2"/>
      <c r="M4163" s="2" t="s">
        <v>1566</v>
      </c>
      <c r="N4163" s="2" t="s">
        <v>2048</v>
      </c>
      <c r="O4163" s="2" t="s">
        <v>2199</v>
      </c>
      <c r="P4163" s="2" t="s">
        <v>2050</v>
      </c>
      <c r="Q4163" s="2" t="s">
        <v>18419</v>
      </c>
      <c r="R4163" s="2" t="s">
        <v>2200</v>
      </c>
      <c r="S4163" s="2"/>
      <c r="T4163" s="2" t="s">
        <v>103</v>
      </c>
      <c r="U4163" s="2"/>
      <c r="V4163" s="2" t="s">
        <v>1634</v>
      </c>
    </row>
    <row r="4164" spans="1:22" ht="14.25" customHeight="1">
      <c r="A4164" s="2"/>
      <c r="B4164" s="2" t="s">
        <v>3760</v>
      </c>
      <c r="C4164" s="2" t="s">
        <v>20103</v>
      </c>
      <c r="D4164" s="2" t="s">
        <v>104</v>
      </c>
      <c r="E4164" s="2" t="s">
        <v>96</v>
      </c>
      <c r="F4164" s="2" t="s">
        <v>2197</v>
      </c>
      <c r="G4164" s="2" t="s">
        <v>2046</v>
      </c>
      <c r="H4164" s="2" t="s">
        <v>20104</v>
      </c>
      <c r="I4164" s="2"/>
      <c r="J4164" s="2"/>
      <c r="K4164" s="2"/>
      <c r="L4164" s="2"/>
      <c r="M4164" s="2" t="s">
        <v>1566</v>
      </c>
      <c r="N4164" s="2" t="s">
        <v>2048</v>
      </c>
      <c r="O4164" s="2" t="s">
        <v>2199</v>
      </c>
      <c r="P4164" s="2" t="s">
        <v>2050</v>
      </c>
      <c r="Q4164" s="2" t="s">
        <v>18419</v>
      </c>
      <c r="R4164" s="2" t="s">
        <v>2200</v>
      </c>
      <c r="S4164" s="2"/>
      <c r="T4164" s="2" t="s">
        <v>103</v>
      </c>
      <c r="U4164" s="2"/>
      <c r="V4164" s="2" t="s">
        <v>1634</v>
      </c>
    </row>
    <row r="4165" spans="1:22" ht="14.25" customHeight="1">
      <c r="A4165" s="2"/>
      <c r="B4165" s="2" t="s">
        <v>8542</v>
      </c>
      <c r="C4165" s="2" t="s">
        <v>4982</v>
      </c>
      <c r="D4165" s="2" t="s">
        <v>104</v>
      </c>
      <c r="E4165" s="2" t="s">
        <v>96</v>
      </c>
      <c r="F4165" s="2" t="s">
        <v>20105</v>
      </c>
      <c r="G4165" s="2" t="s">
        <v>2046</v>
      </c>
      <c r="H4165" s="2" t="s">
        <v>20106</v>
      </c>
      <c r="I4165" s="2"/>
      <c r="J4165" s="2"/>
      <c r="K4165" s="2"/>
      <c r="L4165" s="2"/>
      <c r="M4165" s="2" t="s">
        <v>1566</v>
      </c>
      <c r="N4165" s="2" t="s">
        <v>2048</v>
      </c>
      <c r="O4165" s="2" t="s">
        <v>2199</v>
      </c>
      <c r="P4165" s="2" t="s">
        <v>2050</v>
      </c>
      <c r="Q4165" s="2" t="s">
        <v>18419</v>
      </c>
      <c r="R4165" s="2" t="s">
        <v>2200</v>
      </c>
      <c r="S4165" s="2"/>
      <c r="T4165" s="2" t="s">
        <v>103</v>
      </c>
      <c r="U4165" s="2"/>
      <c r="V4165" s="2" t="s">
        <v>1634</v>
      </c>
    </row>
    <row r="4166" spans="1:22" ht="14.25" customHeight="1">
      <c r="A4166" s="2"/>
      <c r="B4166" s="2" t="s">
        <v>4647</v>
      </c>
      <c r="C4166" s="2" t="s">
        <v>3232</v>
      </c>
      <c r="D4166" s="2" t="s">
        <v>132</v>
      </c>
      <c r="E4166" s="2" t="s">
        <v>96</v>
      </c>
      <c r="F4166" s="2" t="s">
        <v>20107</v>
      </c>
      <c r="G4166" s="2" t="s">
        <v>2046</v>
      </c>
      <c r="H4166" s="2" t="s">
        <v>20108</v>
      </c>
      <c r="I4166" s="2"/>
      <c r="J4166" s="2"/>
      <c r="K4166" s="2"/>
      <c r="L4166" s="2"/>
      <c r="M4166" s="2" t="s">
        <v>59</v>
      </c>
      <c r="N4166" s="2" t="s">
        <v>2048</v>
      </c>
      <c r="O4166" s="2" t="s">
        <v>18536</v>
      </c>
      <c r="P4166" s="2"/>
      <c r="Q4166" s="2" t="s">
        <v>18419</v>
      </c>
      <c r="R4166" s="2" t="s">
        <v>2067</v>
      </c>
      <c r="S4166" s="2" t="s">
        <v>6528</v>
      </c>
      <c r="T4166" s="2" t="s">
        <v>131</v>
      </c>
      <c r="U4166" s="2"/>
      <c r="V4166" s="2" t="s">
        <v>1634</v>
      </c>
    </row>
    <row r="4167" spans="1:22" ht="14.25" customHeight="1">
      <c r="A4167" s="2"/>
      <c r="B4167" s="2" t="s">
        <v>5004</v>
      </c>
      <c r="C4167" s="2" t="s">
        <v>20109</v>
      </c>
      <c r="D4167" s="2" t="s">
        <v>108</v>
      </c>
      <c r="E4167" s="2" t="s">
        <v>96</v>
      </c>
      <c r="F4167" s="2" t="s">
        <v>20110</v>
      </c>
      <c r="G4167" s="2" t="s">
        <v>2046</v>
      </c>
      <c r="H4167" s="2" t="s">
        <v>20111</v>
      </c>
      <c r="I4167" s="2"/>
      <c r="J4167" s="2"/>
      <c r="K4167" s="2"/>
      <c r="L4167" s="2"/>
      <c r="M4167" s="2" t="s">
        <v>60</v>
      </c>
      <c r="N4167" s="2" t="s">
        <v>2058</v>
      </c>
      <c r="O4167" s="2" t="s">
        <v>18536</v>
      </c>
      <c r="P4167" s="2" t="s">
        <v>2050</v>
      </c>
      <c r="Q4167" s="2" t="s">
        <v>18419</v>
      </c>
      <c r="R4167" s="2" t="s">
        <v>2052</v>
      </c>
      <c r="S4167" s="2" t="s">
        <v>6528</v>
      </c>
      <c r="T4167" s="2" t="s">
        <v>107</v>
      </c>
      <c r="U4167" s="2"/>
      <c r="V4167" s="2" t="s">
        <v>1634</v>
      </c>
    </row>
    <row r="4168" spans="1:22" ht="14.25" customHeight="1">
      <c r="A4168" s="2"/>
      <c r="B4168" s="2" t="s">
        <v>4647</v>
      </c>
      <c r="C4168" s="2" t="s">
        <v>20112</v>
      </c>
      <c r="D4168" s="2" t="s">
        <v>142</v>
      </c>
      <c r="E4168" s="2" t="s">
        <v>96</v>
      </c>
      <c r="F4168" s="2" t="s">
        <v>20113</v>
      </c>
      <c r="G4168" s="2" t="s">
        <v>2046</v>
      </c>
      <c r="H4168" s="2" t="s">
        <v>20114</v>
      </c>
      <c r="I4168" s="2"/>
      <c r="J4168" s="2"/>
      <c r="K4168" s="2"/>
      <c r="L4168" s="2"/>
      <c r="M4168" s="2" t="s">
        <v>59</v>
      </c>
      <c r="N4168" s="2" t="s">
        <v>2048</v>
      </c>
      <c r="O4168" s="2" t="s">
        <v>18536</v>
      </c>
      <c r="P4168" s="2"/>
      <c r="Q4168" s="2" t="s">
        <v>18419</v>
      </c>
      <c r="R4168" s="2" t="s">
        <v>2067</v>
      </c>
      <c r="S4168" s="2" t="s">
        <v>6528</v>
      </c>
      <c r="T4168" s="2" t="s">
        <v>141</v>
      </c>
      <c r="U4168" s="2"/>
      <c r="V4168" s="2" t="s">
        <v>1634</v>
      </c>
    </row>
    <row r="4169" spans="1:22" ht="14.25" customHeight="1">
      <c r="A4169" s="2"/>
      <c r="B4169" s="2" t="s">
        <v>2354</v>
      </c>
      <c r="C4169" s="2" t="s">
        <v>20115</v>
      </c>
      <c r="D4169" s="2" t="s">
        <v>274</v>
      </c>
      <c r="E4169" s="2" t="s">
        <v>96</v>
      </c>
      <c r="F4169" s="2" t="s">
        <v>6391</v>
      </c>
      <c r="G4169" s="2" t="s">
        <v>2046</v>
      </c>
      <c r="H4169" s="2" t="s">
        <v>20116</v>
      </c>
      <c r="I4169" s="2"/>
      <c r="J4169" s="2"/>
      <c r="K4169" s="2"/>
      <c r="L4169" s="2"/>
      <c r="M4169" s="2" t="s">
        <v>60</v>
      </c>
      <c r="N4169" s="2" t="s">
        <v>2048</v>
      </c>
      <c r="O4169" s="2" t="s">
        <v>18536</v>
      </c>
      <c r="P4169" s="2"/>
      <c r="Q4169" s="2" t="s">
        <v>18419</v>
      </c>
      <c r="R4169" s="2" t="s">
        <v>2067</v>
      </c>
      <c r="S4169" s="2" t="s">
        <v>6528</v>
      </c>
      <c r="T4169" s="2" t="s">
        <v>273</v>
      </c>
      <c r="U4169" s="2"/>
      <c r="V4169" s="2" t="s">
        <v>1634</v>
      </c>
    </row>
    <row r="4170" spans="1:22" ht="14.25" customHeight="1">
      <c r="A4170" s="2"/>
      <c r="B4170" s="2" t="s">
        <v>9830</v>
      </c>
      <c r="C4170" s="2" t="s">
        <v>17245</v>
      </c>
      <c r="D4170" s="2" t="s">
        <v>274</v>
      </c>
      <c r="E4170" s="2" t="s">
        <v>96</v>
      </c>
      <c r="F4170" s="2" t="s">
        <v>20117</v>
      </c>
      <c r="G4170" s="2" t="s">
        <v>2046</v>
      </c>
      <c r="H4170" s="2" t="s">
        <v>20118</v>
      </c>
      <c r="I4170" s="2"/>
      <c r="J4170" s="2"/>
      <c r="K4170" s="2"/>
      <c r="L4170" s="2"/>
      <c r="M4170" s="2" t="s">
        <v>59</v>
      </c>
      <c r="N4170" s="2" t="s">
        <v>2048</v>
      </c>
      <c r="O4170" s="2" t="s">
        <v>18536</v>
      </c>
      <c r="P4170" s="2"/>
      <c r="Q4170" s="2" t="s">
        <v>18419</v>
      </c>
      <c r="R4170" s="2" t="s">
        <v>2067</v>
      </c>
      <c r="S4170" s="2" t="s">
        <v>6528</v>
      </c>
      <c r="T4170" s="2" t="s">
        <v>273</v>
      </c>
      <c r="U4170" s="2"/>
      <c r="V4170" s="2" t="s">
        <v>1634</v>
      </c>
    </row>
    <row r="4171" spans="1:22" ht="14.25" customHeight="1">
      <c r="A4171" s="2"/>
      <c r="B4171" s="2" t="s">
        <v>2175</v>
      </c>
      <c r="C4171" s="2" t="s">
        <v>20119</v>
      </c>
      <c r="D4171" s="2" t="s">
        <v>104</v>
      </c>
      <c r="E4171" s="2" t="s">
        <v>96</v>
      </c>
      <c r="F4171" s="2" t="s">
        <v>20120</v>
      </c>
      <c r="G4171" s="2" t="s">
        <v>2046</v>
      </c>
      <c r="H4171" s="2" t="s">
        <v>20121</v>
      </c>
      <c r="I4171" s="2"/>
      <c r="J4171" s="2"/>
      <c r="K4171" s="2"/>
      <c r="L4171" s="2"/>
      <c r="M4171" s="2" t="s">
        <v>1566</v>
      </c>
      <c r="N4171" s="2" t="s">
        <v>2058</v>
      </c>
      <c r="O4171" s="2" t="s">
        <v>20122</v>
      </c>
      <c r="P4171" s="2" t="s">
        <v>2050</v>
      </c>
      <c r="Q4171" s="2" t="s">
        <v>18419</v>
      </c>
      <c r="R4171" s="2" t="s">
        <v>2052</v>
      </c>
      <c r="S4171" s="2"/>
      <c r="T4171" s="2" t="s">
        <v>103</v>
      </c>
      <c r="U4171" s="2"/>
      <c r="V4171" s="2" t="s">
        <v>1634</v>
      </c>
    </row>
    <row r="4172" spans="1:22" ht="14.25" customHeight="1">
      <c r="A4172" s="2"/>
      <c r="B4172" s="2" t="s">
        <v>20123</v>
      </c>
      <c r="C4172" s="2" t="s">
        <v>20124</v>
      </c>
      <c r="D4172" s="2" t="s">
        <v>104</v>
      </c>
      <c r="E4172" s="2" t="s">
        <v>96</v>
      </c>
      <c r="F4172" s="2" t="s">
        <v>20125</v>
      </c>
      <c r="G4172" s="2" t="s">
        <v>2046</v>
      </c>
      <c r="H4172" s="2" t="s">
        <v>20126</v>
      </c>
      <c r="I4172" s="2"/>
      <c r="J4172" s="2"/>
      <c r="K4172" s="2"/>
      <c r="L4172" s="2"/>
      <c r="M4172" s="2" t="s">
        <v>1566</v>
      </c>
      <c r="N4172" s="2" t="s">
        <v>2058</v>
      </c>
      <c r="O4172" s="2" t="s">
        <v>20127</v>
      </c>
      <c r="P4172" s="2" t="s">
        <v>2050</v>
      </c>
      <c r="Q4172" s="2" t="s">
        <v>18419</v>
      </c>
      <c r="R4172" s="2" t="s">
        <v>2052</v>
      </c>
      <c r="S4172" s="2"/>
      <c r="T4172" s="2" t="s">
        <v>103</v>
      </c>
      <c r="U4172" s="2"/>
      <c r="V4172" s="2" t="s">
        <v>1634</v>
      </c>
    </row>
    <row r="4173" spans="1:22" ht="14.25" customHeight="1">
      <c r="A4173" s="2"/>
      <c r="B4173" s="2" t="s">
        <v>9866</v>
      </c>
      <c r="C4173" s="2" t="s">
        <v>20128</v>
      </c>
      <c r="D4173" s="2" t="s">
        <v>280</v>
      </c>
      <c r="E4173" s="2" t="s">
        <v>96</v>
      </c>
      <c r="F4173" s="2" t="s">
        <v>20129</v>
      </c>
      <c r="G4173" s="2" t="s">
        <v>2046</v>
      </c>
      <c r="H4173" s="2" t="s">
        <v>20130</v>
      </c>
      <c r="I4173" s="2"/>
      <c r="J4173" s="2"/>
      <c r="K4173" s="2"/>
      <c r="L4173" s="2"/>
      <c r="M4173" s="2" t="s">
        <v>1566</v>
      </c>
      <c r="N4173" s="2" t="s">
        <v>2058</v>
      </c>
      <c r="O4173" s="2" t="s">
        <v>20131</v>
      </c>
      <c r="P4173" s="2" t="s">
        <v>20132</v>
      </c>
      <c r="Q4173" s="2" t="s">
        <v>18419</v>
      </c>
      <c r="R4173" s="2" t="s">
        <v>2067</v>
      </c>
      <c r="S4173" s="2"/>
      <c r="T4173" s="2" t="s">
        <v>279</v>
      </c>
      <c r="U4173" s="2"/>
      <c r="V4173" s="2" t="s">
        <v>1634</v>
      </c>
    </row>
    <row r="4174" spans="1:22" ht="14.25" customHeight="1">
      <c r="A4174" s="2" t="s">
        <v>20133</v>
      </c>
      <c r="B4174" s="2" t="s">
        <v>20134</v>
      </c>
      <c r="C4174" s="2" t="s">
        <v>20135</v>
      </c>
      <c r="D4174" s="2" t="s">
        <v>20136</v>
      </c>
      <c r="E4174" s="2" t="s">
        <v>264</v>
      </c>
      <c r="F4174" s="2" t="s">
        <v>4810</v>
      </c>
      <c r="G4174" s="2" t="s">
        <v>2091</v>
      </c>
      <c r="H4174" s="2" t="s">
        <v>20137</v>
      </c>
      <c r="I4174" s="2"/>
      <c r="J4174" s="2"/>
      <c r="K4174" s="2"/>
      <c r="L4174" s="2"/>
      <c r="M4174" s="2" t="s">
        <v>1566</v>
      </c>
      <c r="N4174" s="2" t="s">
        <v>2058</v>
      </c>
      <c r="O4174" s="2" t="s">
        <v>2153</v>
      </c>
      <c r="P4174" s="2" t="s">
        <v>3753</v>
      </c>
      <c r="Q4174" s="2" t="s">
        <v>2051</v>
      </c>
      <c r="R4174" s="2" t="s">
        <v>2052</v>
      </c>
      <c r="S4174" s="2" t="s">
        <v>6528</v>
      </c>
      <c r="T4174" s="2" t="s">
        <v>20138</v>
      </c>
      <c r="U4174" s="2"/>
      <c r="V4174" s="2" t="s">
        <v>20139</v>
      </c>
    </row>
    <row r="4175" spans="1:22" ht="14.25" customHeight="1">
      <c r="A4175" s="2" t="s">
        <v>20140</v>
      </c>
      <c r="B4175" s="2" t="s">
        <v>9829</v>
      </c>
      <c r="C4175" s="2" t="s">
        <v>20141</v>
      </c>
      <c r="D4175" s="2" t="s">
        <v>20136</v>
      </c>
      <c r="E4175" s="2" t="s">
        <v>264</v>
      </c>
      <c r="F4175" s="2" t="s">
        <v>2473</v>
      </c>
      <c r="G4175" s="2" t="s">
        <v>2091</v>
      </c>
      <c r="H4175" s="2" t="s">
        <v>20142</v>
      </c>
      <c r="I4175" s="2"/>
      <c r="J4175" s="2"/>
      <c r="K4175" s="2"/>
      <c r="L4175" s="2"/>
      <c r="M4175" s="2" t="s">
        <v>59</v>
      </c>
      <c r="N4175" s="2" t="s">
        <v>2048</v>
      </c>
      <c r="O4175" s="2" t="s">
        <v>2301</v>
      </c>
      <c r="P4175" s="2" t="s">
        <v>3753</v>
      </c>
      <c r="Q4175" s="2" t="s">
        <v>2051</v>
      </c>
      <c r="R4175" s="2"/>
      <c r="S4175" s="2" t="s">
        <v>6863</v>
      </c>
      <c r="T4175" s="2" t="s">
        <v>20138</v>
      </c>
      <c r="U4175" s="2"/>
      <c r="V4175" s="2" t="s">
        <v>20139</v>
      </c>
    </row>
    <row r="4176" spans="1:22" ht="14.25" customHeight="1">
      <c r="A4176" s="2" t="s">
        <v>20143</v>
      </c>
      <c r="B4176" s="2" t="s">
        <v>9829</v>
      </c>
      <c r="C4176" s="2" t="s">
        <v>20144</v>
      </c>
      <c r="D4176" s="2" t="s">
        <v>20145</v>
      </c>
      <c r="E4176" s="2" t="s">
        <v>264</v>
      </c>
      <c r="F4176" s="2" t="s">
        <v>15924</v>
      </c>
      <c r="G4176" s="2" t="s">
        <v>2091</v>
      </c>
      <c r="H4176" s="2" t="s">
        <v>20146</v>
      </c>
      <c r="I4176" s="2"/>
      <c r="J4176" s="2"/>
      <c r="K4176" s="2"/>
      <c r="L4176" s="2"/>
      <c r="M4176" s="2" t="s">
        <v>1566</v>
      </c>
      <c r="N4176" s="2" t="s">
        <v>2058</v>
      </c>
      <c r="O4176" s="2" t="s">
        <v>2153</v>
      </c>
      <c r="P4176" s="2" t="s">
        <v>4630</v>
      </c>
      <c r="Q4176" s="2" t="s">
        <v>2051</v>
      </c>
      <c r="R4176" s="2" t="s">
        <v>2052</v>
      </c>
      <c r="S4176" s="2" t="s">
        <v>6528</v>
      </c>
      <c r="T4176" s="2" t="s">
        <v>20147</v>
      </c>
      <c r="U4176" s="2"/>
      <c r="V4176" s="2" t="s">
        <v>20139</v>
      </c>
    </row>
    <row r="4177" spans="1:22" ht="14.25" customHeight="1">
      <c r="A4177" s="2" t="s">
        <v>20148</v>
      </c>
      <c r="B4177" s="2" t="s">
        <v>20149</v>
      </c>
      <c r="C4177" s="2" t="s">
        <v>10433</v>
      </c>
      <c r="D4177" s="2" t="s">
        <v>20136</v>
      </c>
      <c r="E4177" s="2" t="s">
        <v>264</v>
      </c>
      <c r="F4177" s="2" t="s">
        <v>20150</v>
      </c>
      <c r="G4177" s="2" t="s">
        <v>2091</v>
      </c>
      <c r="H4177" s="2" t="s">
        <v>20151</v>
      </c>
      <c r="I4177" s="2"/>
      <c r="J4177" s="2"/>
      <c r="K4177" s="2"/>
      <c r="L4177" s="2"/>
      <c r="M4177" s="2" t="s">
        <v>1566</v>
      </c>
      <c r="N4177" s="2" t="s">
        <v>2048</v>
      </c>
      <c r="O4177" s="2" t="s">
        <v>5489</v>
      </c>
      <c r="P4177" s="2" t="s">
        <v>3753</v>
      </c>
      <c r="Q4177" s="2" t="s">
        <v>2051</v>
      </c>
      <c r="R4177" s="2" t="s">
        <v>2052</v>
      </c>
      <c r="S4177" s="2" t="s">
        <v>6528</v>
      </c>
      <c r="T4177" s="2" t="s">
        <v>20138</v>
      </c>
      <c r="U4177" s="2"/>
      <c r="V4177" s="2" t="s">
        <v>20139</v>
      </c>
    </row>
    <row r="4178" spans="1:22" ht="14.25" customHeight="1">
      <c r="A4178" s="2" t="s">
        <v>20152</v>
      </c>
      <c r="B4178" s="2" t="s">
        <v>5178</v>
      </c>
      <c r="C4178" s="2" t="s">
        <v>4515</v>
      </c>
      <c r="D4178" s="2" t="s">
        <v>20136</v>
      </c>
      <c r="E4178" s="2" t="s">
        <v>264</v>
      </c>
      <c r="F4178" s="2" t="s">
        <v>2112</v>
      </c>
      <c r="G4178" s="2" t="s">
        <v>2091</v>
      </c>
      <c r="H4178" s="2" t="s">
        <v>20153</v>
      </c>
      <c r="I4178" s="2"/>
      <c r="J4178" s="2"/>
      <c r="K4178" s="2"/>
      <c r="L4178" s="2"/>
      <c r="M4178" s="2" t="s">
        <v>1566</v>
      </c>
      <c r="N4178" s="2" t="s">
        <v>2058</v>
      </c>
      <c r="O4178" s="2" t="s">
        <v>2093</v>
      </c>
      <c r="P4178" s="2" t="s">
        <v>3753</v>
      </c>
      <c r="Q4178" s="2" t="s">
        <v>2051</v>
      </c>
      <c r="R4178" s="2" t="s">
        <v>2067</v>
      </c>
      <c r="S4178" s="2" t="s">
        <v>6528</v>
      </c>
      <c r="T4178" s="2" t="s">
        <v>20138</v>
      </c>
      <c r="U4178" s="2"/>
      <c r="V4178" s="2" t="s">
        <v>20139</v>
      </c>
    </row>
    <row r="4179" spans="1:22" ht="14.25" customHeight="1">
      <c r="A4179" s="2" t="s">
        <v>20154</v>
      </c>
      <c r="B4179" s="2" t="s">
        <v>5168</v>
      </c>
      <c r="C4179" s="2" t="s">
        <v>20155</v>
      </c>
      <c r="D4179" s="2" t="s">
        <v>1664</v>
      </c>
      <c r="E4179" s="2" t="s">
        <v>264</v>
      </c>
      <c r="F4179" s="2" t="s">
        <v>20156</v>
      </c>
      <c r="G4179" s="2" t="s">
        <v>2091</v>
      </c>
      <c r="H4179" s="2" t="s">
        <v>20157</v>
      </c>
      <c r="I4179" s="2"/>
      <c r="J4179" s="2"/>
      <c r="K4179" s="2"/>
      <c r="L4179" s="2"/>
      <c r="M4179" s="2" t="s">
        <v>60</v>
      </c>
      <c r="N4179" s="2" t="s">
        <v>2058</v>
      </c>
      <c r="O4179" s="2" t="s">
        <v>20158</v>
      </c>
      <c r="P4179" s="2" t="s">
        <v>3753</v>
      </c>
      <c r="Q4179" s="2" t="s">
        <v>2051</v>
      </c>
      <c r="R4179" s="2"/>
      <c r="S4179" s="2" t="s">
        <v>6528</v>
      </c>
      <c r="T4179" s="2" t="s">
        <v>13592</v>
      </c>
      <c r="U4179" s="2"/>
      <c r="V4179" s="2" t="s">
        <v>20139</v>
      </c>
    </row>
    <row r="4180" spans="1:22" ht="14.25" customHeight="1">
      <c r="A4180" s="2" t="s">
        <v>20159</v>
      </c>
      <c r="B4180" s="2" t="s">
        <v>6919</v>
      </c>
      <c r="C4180" s="2" t="s">
        <v>20160</v>
      </c>
      <c r="D4180" s="2" t="s">
        <v>20161</v>
      </c>
      <c r="E4180" s="2" t="s">
        <v>264</v>
      </c>
      <c r="F4180" s="2" t="s">
        <v>20162</v>
      </c>
      <c r="G4180" s="2" t="s">
        <v>2091</v>
      </c>
      <c r="H4180" s="2" t="s">
        <v>20163</v>
      </c>
      <c r="I4180" s="2"/>
      <c r="J4180" s="2"/>
      <c r="K4180" s="2"/>
      <c r="L4180" s="2"/>
      <c r="M4180" s="2" t="s">
        <v>1566</v>
      </c>
      <c r="N4180" s="2" t="s">
        <v>2058</v>
      </c>
      <c r="O4180" s="2" t="s">
        <v>2139</v>
      </c>
      <c r="P4180" s="2" t="s">
        <v>20164</v>
      </c>
      <c r="Q4180" s="2" t="s">
        <v>2051</v>
      </c>
      <c r="R4180" s="2" t="s">
        <v>2067</v>
      </c>
      <c r="S4180" s="2" t="s">
        <v>6528</v>
      </c>
      <c r="T4180" s="2" t="s">
        <v>20165</v>
      </c>
      <c r="U4180" s="2"/>
      <c r="V4180" s="2" t="s">
        <v>20139</v>
      </c>
    </row>
    <row r="4181" spans="1:22" ht="14.25" customHeight="1">
      <c r="A4181" s="2" t="s">
        <v>20166</v>
      </c>
      <c r="B4181" s="2" t="s">
        <v>2075</v>
      </c>
      <c r="C4181" s="2" t="s">
        <v>20167</v>
      </c>
      <c r="D4181" s="2" t="s">
        <v>20168</v>
      </c>
      <c r="E4181" s="2" t="s">
        <v>264</v>
      </c>
      <c r="F4181" s="2" t="s">
        <v>20169</v>
      </c>
      <c r="G4181" s="2" t="s">
        <v>2091</v>
      </c>
      <c r="H4181" s="2" t="s">
        <v>20170</v>
      </c>
      <c r="I4181" s="2"/>
      <c r="J4181" s="2"/>
      <c r="K4181" s="2"/>
      <c r="L4181" s="2"/>
      <c r="M4181" s="2" t="s">
        <v>1566</v>
      </c>
      <c r="N4181" s="2" t="s">
        <v>2048</v>
      </c>
      <c r="O4181" s="2" t="s">
        <v>2179</v>
      </c>
      <c r="P4181" s="2" t="s">
        <v>20164</v>
      </c>
      <c r="Q4181" s="2" t="s">
        <v>2051</v>
      </c>
      <c r="R4181" s="2" t="s">
        <v>2067</v>
      </c>
      <c r="S4181" s="2"/>
      <c r="T4181" s="2" t="s">
        <v>20171</v>
      </c>
      <c r="U4181" s="2"/>
      <c r="V4181" s="2" t="s">
        <v>20139</v>
      </c>
    </row>
    <row r="4182" spans="1:22" ht="14.25" customHeight="1">
      <c r="A4182" s="2" t="s">
        <v>20172</v>
      </c>
      <c r="B4182" s="2" t="s">
        <v>5126</v>
      </c>
      <c r="C4182" s="2" t="s">
        <v>6286</v>
      </c>
      <c r="D4182" s="2" t="s">
        <v>112</v>
      </c>
      <c r="E4182" s="2" t="s">
        <v>96</v>
      </c>
      <c r="F4182" s="2" t="s">
        <v>20173</v>
      </c>
      <c r="G4182" s="2" t="s">
        <v>2046</v>
      </c>
      <c r="H4182" s="2" t="s">
        <v>20174</v>
      </c>
      <c r="I4182" s="2"/>
      <c r="J4182" s="2"/>
      <c r="K4182" s="2"/>
      <c r="L4182" s="2"/>
      <c r="M4182" s="2" t="s">
        <v>59</v>
      </c>
      <c r="N4182" s="2" t="s">
        <v>2058</v>
      </c>
      <c r="O4182" s="2" t="s">
        <v>2101</v>
      </c>
      <c r="P4182" s="2" t="s">
        <v>2377</v>
      </c>
      <c r="Q4182" s="2" t="s">
        <v>2051</v>
      </c>
      <c r="R4182" s="2" t="s">
        <v>2052</v>
      </c>
      <c r="S4182" s="2"/>
      <c r="T4182" s="2" t="s">
        <v>111</v>
      </c>
      <c r="U4182" s="2"/>
      <c r="V4182" s="2" t="s">
        <v>20139</v>
      </c>
    </row>
    <row r="4183" spans="1:22" ht="14.25" customHeight="1">
      <c r="A4183" s="2" t="s">
        <v>20175</v>
      </c>
      <c r="B4183" s="2" t="s">
        <v>7105</v>
      </c>
      <c r="C4183" s="2" t="s">
        <v>5315</v>
      </c>
      <c r="D4183" s="2" t="s">
        <v>1664</v>
      </c>
      <c r="E4183" s="2" t="s">
        <v>264</v>
      </c>
      <c r="F4183" s="2" t="s">
        <v>20176</v>
      </c>
      <c r="G4183" s="2" t="s">
        <v>2091</v>
      </c>
      <c r="H4183" s="2" t="s">
        <v>20177</v>
      </c>
      <c r="I4183" s="2"/>
      <c r="J4183" s="2"/>
      <c r="K4183" s="2"/>
      <c r="L4183" s="2"/>
      <c r="M4183" s="2" t="s">
        <v>1566</v>
      </c>
      <c r="N4183" s="2" t="s">
        <v>2058</v>
      </c>
      <c r="O4183" s="2" t="s">
        <v>2093</v>
      </c>
      <c r="P4183" s="2" t="s">
        <v>3753</v>
      </c>
      <c r="Q4183" s="2" t="s">
        <v>2051</v>
      </c>
      <c r="R4183" s="2" t="s">
        <v>2067</v>
      </c>
      <c r="S4183" s="2"/>
      <c r="T4183" s="2" t="s">
        <v>13592</v>
      </c>
      <c r="U4183" s="2"/>
      <c r="V4183" s="2" t="s">
        <v>20139</v>
      </c>
    </row>
    <row r="4184" spans="1:22" ht="14.25" customHeight="1">
      <c r="A4184" s="2" t="s">
        <v>20178</v>
      </c>
      <c r="B4184" s="2" t="s">
        <v>7105</v>
      </c>
      <c r="C4184" s="2" t="s">
        <v>20179</v>
      </c>
      <c r="D4184" s="2" t="s">
        <v>20136</v>
      </c>
      <c r="E4184" s="2" t="s">
        <v>264</v>
      </c>
      <c r="F4184" s="2" t="s">
        <v>20150</v>
      </c>
      <c r="G4184" s="2" t="s">
        <v>2091</v>
      </c>
      <c r="H4184" s="2" t="s">
        <v>20180</v>
      </c>
      <c r="I4184" s="2"/>
      <c r="J4184" s="2"/>
      <c r="K4184" s="2"/>
      <c r="L4184" s="2"/>
      <c r="M4184" s="2" t="s">
        <v>1566</v>
      </c>
      <c r="N4184" s="2" t="s">
        <v>2048</v>
      </c>
      <c r="O4184" s="2" t="s">
        <v>5489</v>
      </c>
      <c r="P4184" s="2" t="s">
        <v>3753</v>
      </c>
      <c r="Q4184" s="2" t="s">
        <v>2051</v>
      </c>
      <c r="R4184" s="2" t="s">
        <v>2052</v>
      </c>
      <c r="S4184" s="2"/>
      <c r="T4184" s="2" t="s">
        <v>20138</v>
      </c>
      <c r="U4184" s="2"/>
      <c r="V4184" s="2" t="s">
        <v>20139</v>
      </c>
    </row>
    <row r="4185" spans="1:22" ht="14.25" customHeight="1">
      <c r="A4185" s="2" t="s">
        <v>20181</v>
      </c>
      <c r="B4185" s="2" t="s">
        <v>20182</v>
      </c>
      <c r="C4185" s="2" t="s">
        <v>20183</v>
      </c>
      <c r="D4185" s="2" t="s">
        <v>20161</v>
      </c>
      <c r="E4185" s="2" t="s">
        <v>264</v>
      </c>
      <c r="F4185" s="2" t="s">
        <v>20184</v>
      </c>
      <c r="G4185" s="2" t="s">
        <v>2091</v>
      </c>
      <c r="H4185" s="2" t="s">
        <v>20185</v>
      </c>
      <c r="I4185" s="2"/>
      <c r="J4185" s="2"/>
      <c r="K4185" s="2"/>
      <c r="L4185" s="2"/>
      <c r="M4185" s="2" t="s">
        <v>1566</v>
      </c>
      <c r="N4185" s="2" t="s">
        <v>2058</v>
      </c>
      <c r="O4185" s="2" t="s">
        <v>2153</v>
      </c>
      <c r="P4185" s="2" t="s">
        <v>20164</v>
      </c>
      <c r="Q4185" s="2" t="s">
        <v>2051</v>
      </c>
      <c r="R4185" s="2" t="s">
        <v>2052</v>
      </c>
      <c r="S4185" s="2"/>
      <c r="T4185" s="2" t="s">
        <v>20165</v>
      </c>
      <c r="U4185" s="2"/>
      <c r="V4185" s="2" t="s">
        <v>20139</v>
      </c>
    </row>
    <row r="4186" spans="1:22" ht="14.25" customHeight="1">
      <c r="A4186" s="2" t="s">
        <v>20186</v>
      </c>
      <c r="B4186" s="2" t="s">
        <v>2896</v>
      </c>
      <c r="C4186" s="2" t="s">
        <v>9698</v>
      </c>
      <c r="D4186" s="2" t="s">
        <v>20187</v>
      </c>
      <c r="E4186" s="2" t="s">
        <v>264</v>
      </c>
      <c r="F4186" s="2" t="s">
        <v>3557</v>
      </c>
      <c r="G4186" s="2" t="s">
        <v>2091</v>
      </c>
      <c r="H4186" s="2" t="s">
        <v>20188</v>
      </c>
      <c r="I4186" s="2"/>
      <c r="J4186" s="2"/>
      <c r="K4186" s="2"/>
      <c r="L4186" s="2"/>
      <c r="M4186" s="2" t="s">
        <v>1566</v>
      </c>
      <c r="N4186" s="2" t="s">
        <v>2058</v>
      </c>
      <c r="O4186" s="2" t="s">
        <v>2139</v>
      </c>
      <c r="P4186" s="2" t="s">
        <v>4630</v>
      </c>
      <c r="Q4186" s="2" t="s">
        <v>2051</v>
      </c>
      <c r="R4186" s="2" t="s">
        <v>2052</v>
      </c>
      <c r="S4186" s="2"/>
      <c r="T4186" s="2" t="s">
        <v>20189</v>
      </c>
      <c r="U4186" s="2"/>
      <c r="V4186" s="2" t="s">
        <v>20139</v>
      </c>
    </row>
    <row r="4187" spans="1:22" ht="14.25" customHeight="1">
      <c r="A4187" s="2" t="s">
        <v>20190</v>
      </c>
      <c r="B4187" s="2" t="s">
        <v>5088</v>
      </c>
      <c r="C4187" s="2" t="s">
        <v>20191</v>
      </c>
      <c r="D4187" s="2" t="s">
        <v>1663</v>
      </c>
      <c r="E4187" s="2" t="s">
        <v>96</v>
      </c>
      <c r="F4187" s="2" t="s">
        <v>2473</v>
      </c>
      <c r="G4187" s="2" t="s">
        <v>2091</v>
      </c>
      <c r="H4187" s="2" t="s">
        <v>20192</v>
      </c>
      <c r="I4187" s="2"/>
      <c r="J4187" s="2"/>
      <c r="K4187" s="2"/>
      <c r="L4187" s="2"/>
      <c r="M4187" s="2" t="s">
        <v>59</v>
      </c>
      <c r="N4187" s="2" t="s">
        <v>2048</v>
      </c>
      <c r="O4187" s="2" t="s">
        <v>2301</v>
      </c>
      <c r="P4187" s="2" t="s">
        <v>4966</v>
      </c>
      <c r="Q4187" s="2" t="s">
        <v>2051</v>
      </c>
      <c r="R4187" s="2" t="s">
        <v>2052</v>
      </c>
      <c r="S4187" s="2"/>
      <c r="T4187" s="2" t="s">
        <v>2095</v>
      </c>
      <c r="U4187" s="2"/>
      <c r="V4187" s="2" t="s">
        <v>20139</v>
      </c>
    </row>
    <row r="4188" spans="1:22" ht="14.25" customHeight="1">
      <c r="A4188" s="2" t="s">
        <v>20193</v>
      </c>
      <c r="B4188" s="2" t="s">
        <v>5389</v>
      </c>
      <c r="C4188" s="2" t="s">
        <v>5753</v>
      </c>
      <c r="D4188" s="2" t="s">
        <v>20194</v>
      </c>
      <c r="E4188" s="2" t="s">
        <v>264</v>
      </c>
      <c r="F4188" s="2" t="s">
        <v>3557</v>
      </c>
      <c r="G4188" s="2" t="s">
        <v>2091</v>
      </c>
      <c r="H4188" s="2" t="s">
        <v>20195</v>
      </c>
      <c r="I4188" s="2"/>
      <c r="J4188" s="2"/>
      <c r="K4188" s="2"/>
      <c r="L4188" s="2"/>
      <c r="M4188" s="2" t="s">
        <v>1566</v>
      </c>
      <c r="N4188" s="2" t="s">
        <v>2058</v>
      </c>
      <c r="O4188" s="2" t="s">
        <v>2139</v>
      </c>
      <c r="P4188" s="2" t="s">
        <v>4630</v>
      </c>
      <c r="Q4188" s="2" t="s">
        <v>2051</v>
      </c>
      <c r="R4188" s="2" t="s">
        <v>2052</v>
      </c>
      <c r="S4188" s="2"/>
      <c r="T4188" s="2" t="s">
        <v>20196</v>
      </c>
      <c r="U4188" s="2"/>
      <c r="V4188" s="2" t="s">
        <v>20139</v>
      </c>
    </row>
    <row r="4189" spans="1:22" ht="14.25" customHeight="1">
      <c r="A4189" s="2" t="s">
        <v>20197</v>
      </c>
      <c r="B4189" s="2" t="s">
        <v>5389</v>
      </c>
      <c r="C4189" s="2" t="s">
        <v>20198</v>
      </c>
      <c r="D4189" s="2" t="s">
        <v>1664</v>
      </c>
      <c r="E4189" s="2" t="s">
        <v>264</v>
      </c>
      <c r="F4189" s="2" t="s">
        <v>20199</v>
      </c>
      <c r="G4189" s="2" t="s">
        <v>2091</v>
      </c>
      <c r="H4189" s="2" t="s">
        <v>20200</v>
      </c>
      <c r="I4189" s="2"/>
      <c r="J4189" s="2"/>
      <c r="K4189" s="2"/>
      <c r="L4189" s="2"/>
      <c r="M4189" s="2" t="s">
        <v>59</v>
      </c>
      <c r="N4189" s="2" t="s">
        <v>2058</v>
      </c>
      <c r="O4189" s="2" t="s">
        <v>20201</v>
      </c>
      <c r="P4189" s="2" t="s">
        <v>3753</v>
      </c>
      <c r="Q4189" s="2" t="s">
        <v>2051</v>
      </c>
      <c r="R4189" s="2"/>
      <c r="S4189" s="2"/>
      <c r="T4189" s="2" t="s">
        <v>13592</v>
      </c>
      <c r="U4189" s="2"/>
      <c r="V4189" s="2" t="s">
        <v>20139</v>
      </c>
    </row>
    <row r="4190" spans="1:22" ht="14.25" customHeight="1">
      <c r="A4190" s="2" t="s">
        <v>20202</v>
      </c>
      <c r="B4190" s="2" t="s">
        <v>5389</v>
      </c>
      <c r="C4190" s="2" t="s">
        <v>20203</v>
      </c>
      <c r="D4190" s="2" t="s">
        <v>1664</v>
      </c>
      <c r="E4190" s="2" t="s">
        <v>264</v>
      </c>
      <c r="F4190" s="2" t="s">
        <v>20204</v>
      </c>
      <c r="G4190" s="2" t="s">
        <v>2091</v>
      </c>
      <c r="H4190" s="2" t="s">
        <v>20205</v>
      </c>
      <c r="I4190" s="2"/>
      <c r="J4190" s="2"/>
      <c r="K4190" s="2"/>
      <c r="L4190" s="2"/>
      <c r="M4190" s="2" t="s">
        <v>1566</v>
      </c>
      <c r="N4190" s="2" t="s">
        <v>2058</v>
      </c>
      <c r="O4190" s="2" t="s">
        <v>2139</v>
      </c>
      <c r="P4190" s="2" t="s">
        <v>3753</v>
      </c>
      <c r="Q4190" s="2" t="s">
        <v>2051</v>
      </c>
      <c r="R4190" s="2" t="s">
        <v>2052</v>
      </c>
      <c r="S4190" s="2"/>
      <c r="T4190" s="2" t="s">
        <v>13592</v>
      </c>
      <c r="U4190" s="2"/>
      <c r="V4190" s="2" t="s">
        <v>20139</v>
      </c>
    </row>
    <row r="4191" spans="1:22" ht="14.25" customHeight="1">
      <c r="A4191" s="2" t="s">
        <v>20206</v>
      </c>
      <c r="B4191" s="2" t="s">
        <v>5004</v>
      </c>
      <c r="C4191" s="2" t="s">
        <v>20207</v>
      </c>
      <c r="D4191" s="2" t="s">
        <v>20208</v>
      </c>
      <c r="E4191" s="2" t="s">
        <v>264</v>
      </c>
      <c r="F4191" s="2" t="s">
        <v>2210</v>
      </c>
      <c r="G4191" s="2" t="s">
        <v>2091</v>
      </c>
      <c r="H4191" s="2" t="s">
        <v>20209</v>
      </c>
      <c r="I4191" s="2"/>
      <c r="J4191" s="2"/>
      <c r="K4191" s="2"/>
      <c r="L4191" s="2"/>
      <c r="M4191" s="2" t="s">
        <v>59</v>
      </c>
      <c r="N4191" s="2" t="s">
        <v>2058</v>
      </c>
      <c r="O4191" s="2" t="s">
        <v>2101</v>
      </c>
      <c r="P4191" s="2" t="s">
        <v>2609</v>
      </c>
      <c r="Q4191" s="2" t="s">
        <v>2051</v>
      </c>
      <c r="R4191" s="2" t="s">
        <v>2067</v>
      </c>
      <c r="S4191" s="2"/>
      <c r="T4191" s="2" t="s">
        <v>20210</v>
      </c>
      <c r="U4191" s="2"/>
      <c r="V4191" s="2" t="s">
        <v>20139</v>
      </c>
    </row>
    <row r="4192" spans="1:22" ht="14.25" customHeight="1">
      <c r="A4192" s="2" t="s">
        <v>20211</v>
      </c>
      <c r="B4192" s="2" t="s">
        <v>5004</v>
      </c>
      <c r="C4192" s="2" t="s">
        <v>20212</v>
      </c>
      <c r="D4192" s="2" t="s">
        <v>20213</v>
      </c>
      <c r="E4192" s="2" t="s">
        <v>264</v>
      </c>
      <c r="F4192" s="2" t="s">
        <v>20214</v>
      </c>
      <c r="G4192" s="2" t="s">
        <v>2091</v>
      </c>
      <c r="H4192" s="2" t="s">
        <v>20215</v>
      </c>
      <c r="I4192" s="2"/>
      <c r="J4192" s="2"/>
      <c r="K4192" s="2"/>
      <c r="L4192" s="2"/>
      <c r="M4192" s="2" t="s">
        <v>1566</v>
      </c>
      <c r="N4192" s="2" t="s">
        <v>2058</v>
      </c>
      <c r="O4192" s="2" t="s">
        <v>2139</v>
      </c>
      <c r="P4192" s="2" t="s">
        <v>4630</v>
      </c>
      <c r="Q4192" s="2" t="s">
        <v>2051</v>
      </c>
      <c r="R4192" s="2" t="s">
        <v>2052</v>
      </c>
      <c r="S4192" s="2"/>
      <c r="T4192" s="2" t="s">
        <v>20216</v>
      </c>
      <c r="U4192" s="2"/>
      <c r="V4192" s="2" t="s">
        <v>20139</v>
      </c>
    </row>
    <row r="4193" spans="1:22" ht="14.25" customHeight="1">
      <c r="A4193" s="2" t="s">
        <v>20217</v>
      </c>
      <c r="B4193" s="2" t="s">
        <v>5004</v>
      </c>
      <c r="C4193" s="2" t="s">
        <v>20218</v>
      </c>
      <c r="D4193" s="2" t="s">
        <v>1664</v>
      </c>
      <c r="E4193" s="2" t="s">
        <v>264</v>
      </c>
      <c r="F4193" s="2" t="s">
        <v>3441</v>
      </c>
      <c r="G4193" s="2" t="s">
        <v>2091</v>
      </c>
      <c r="H4193" s="2" t="s">
        <v>20219</v>
      </c>
      <c r="I4193" s="2"/>
      <c r="J4193" s="2"/>
      <c r="K4193" s="2"/>
      <c r="L4193" s="2"/>
      <c r="M4193" s="2" t="s">
        <v>59</v>
      </c>
      <c r="N4193" s="2" t="s">
        <v>2058</v>
      </c>
      <c r="O4193" s="2" t="s">
        <v>2101</v>
      </c>
      <c r="P4193" s="2" t="s">
        <v>3753</v>
      </c>
      <c r="Q4193" s="2" t="s">
        <v>2051</v>
      </c>
      <c r="R4193" s="2" t="s">
        <v>2067</v>
      </c>
      <c r="S4193" s="2"/>
      <c r="T4193" s="2" t="s">
        <v>13592</v>
      </c>
      <c r="U4193" s="2"/>
      <c r="V4193" s="2" t="s">
        <v>20139</v>
      </c>
    </row>
    <row r="4194" spans="1:22" ht="14.25" customHeight="1">
      <c r="A4194" s="2" t="s">
        <v>20220</v>
      </c>
      <c r="B4194" s="2" t="s">
        <v>5004</v>
      </c>
      <c r="C4194" s="2" t="s">
        <v>20221</v>
      </c>
      <c r="D4194" s="2" t="s">
        <v>20222</v>
      </c>
      <c r="E4194" s="2" t="s">
        <v>264</v>
      </c>
      <c r="F4194" s="2" t="s">
        <v>20223</v>
      </c>
      <c r="G4194" s="2" t="s">
        <v>2091</v>
      </c>
      <c r="H4194" s="2" t="s">
        <v>20224</v>
      </c>
      <c r="I4194" s="2"/>
      <c r="J4194" s="2"/>
      <c r="K4194" s="2"/>
      <c r="L4194" s="2"/>
      <c r="M4194" s="2" t="s">
        <v>1566</v>
      </c>
      <c r="N4194" s="2" t="s">
        <v>2048</v>
      </c>
      <c r="O4194" s="2" t="s">
        <v>2199</v>
      </c>
      <c r="P4194" s="2" t="s">
        <v>20164</v>
      </c>
      <c r="Q4194" s="2" t="s">
        <v>2051</v>
      </c>
      <c r="R4194" s="2" t="s">
        <v>2052</v>
      </c>
      <c r="S4194" s="2"/>
      <c r="T4194" s="2" t="s">
        <v>20225</v>
      </c>
      <c r="U4194" s="2"/>
      <c r="V4194" s="2" t="s">
        <v>20139</v>
      </c>
    </row>
    <row r="4195" spans="1:22" ht="14.25" customHeight="1">
      <c r="A4195" s="2" t="s">
        <v>20226</v>
      </c>
      <c r="B4195" s="2" t="s">
        <v>4943</v>
      </c>
      <c r="C4195" s="2" t="s">
        <v>20227</v>
      </c>
      <c r="D4195" s="2" t="s">
        <v>20228</v>
      </c>
      <c r="E4195" s="2" t="s">
        <v>264</v>
      </c>
      <c r="F4195" s="2" t="s">
        <v>3557</v>
      </c>
      <c r="G4195" s="2" t="s">
        <v>2091</v>
      </c>
      <c r="H4195" s="2" t="s">
        <v>20229</v>
      </c>
      <c r="I4195" s="2"/>
      <c r="J4195" s="2"/>
      <c r="K4195" s="2"/>
      <c r="L4195" s="2"/>
      <c r="M4195" s="2" t="s">
        <v>1566</v>
      </c>
      <c r="N4195" s="2" t="s">
        <v>2058</v>
      </c>
      <c r="O4195" s="2" t="s">
        <v>2139</v>
      </c>
      <c r="P4195" s="2" t="s">
        <v>20230</v>
      </c>
      <c r="Q4195" s="2" t="s">
        <v>2051</v>
      </c>
      <c r="R4195" s="2" t="s">
        <v>2052</v>
      </c>
      <c r="S4195" s="2"/>
      <c r="T4195" s="2" t="s">
        <v>20231</v>
      </c>
      <c r="U4195" s="2"/>
      <c r="V4195" s="2" t="s">
        <v>20139</v>
      </c>
    </row>
    <row r="4196" spans="1:22" ht="14.25" customHeight="1">
      <c r="A4196" s="2" t="s">
        <v>20232</v>
      </c>
      <c r="B4196" s="2" t="s">
        <v>4943</v>
      </c>
      <c r="C4196" s="2" t="s">
        <v>20233</v>
      </c>
      <c r="D4196" s="2" t="s">
        <v>20234</v>
      </c>
      <c r="E4196" s="2" t="s">
        <v>264</v>
      </c>
      <c r="F4196" s="2" t="s">
        <v>3557</v>
      </c>
      <c r="G4196" s="2" t="s">
        <v>2091</v>
      </c>
      <c r="H4196" s="2" t="s">
        <v>20235</v>
      </c>
      <c r="I4196" s="2"/>
      <c r="J4196" s="2"/>
      <c r="K4196" s="2"/>
      <c r="L4196" s="2"/>
      <c r="M4196" s="2" t="s">
        <v>1566</v>
      </c>
      <c r="N4196" s="2" t="s">
        <v>2058</v>
      </c>
      <c r="O4196" s="2" t="s">
        <v>2139</v>
      </c>
      <c r="P4196" s="2" t="s">
        <v>20236</v>
      </c>
      <c r="Q4196" s="2" t="s">
        <v>2051</v>
      </c>
      <c r="R4196" s="2" t="s">
        <v>2052</v>
      </c>
      <c r="S4196" s="2"/>
      <c r="T4196" s="2" t="s">
        <v>20237</v>
      </c>
      <c r="U4196" s="2"/>
      <c r="V4196" s="2" t="s">
        <v>20139</v>
      </c>
    </row>
    <row r="4197" spans="1:22" ht="14.25" customHeight="1">
      <c r="A4197" s="2" t="s">
        <v>20238</v>
      </c>
      <c r="B4197" s="2" t="s">
        <v>4931</v>
      </c>
      <c r="C4197" s="2" t="s">
        <v>18264</v>
      </c>
      <c r="D4197" s="2" t="s">
        <v>20234</v>
      </c>
      <c r="E4197" s="2" t="s">
        <v>264</v>
      </c>
      <c r="F4197" s="2" t="s">
        <v>3557</v>
      </c>
      <c r="G4197" s="2" t="s">
        <v>2091</v>
      </c>
      <c r="H4197" s="2" t="s">
        <v>20239</v>
      </c>
      <c r="I4197" s="2"/>
      <c r="J4197" s="2"/>
      <c r="K4197" s="2"/>
      <c r="L4197" s="2"/>
      <c r="M4197" s="2" t="s">
        <v>1566</v>
      </c>
      <c r="N4197" s="2" t="s">
        <v>2058</v>
      </c>
      <c r="O4197" s="2" t="s">
        <v>2139</v>
      </c>
      <c r="P4197" s="2" t="s">
        <v>20236</v>
      </c>
      <c r="Q4197" s="2" t="s">
        <v>2051</v>
      </c>
      <c r="R4197" s="2" t="s">
        <v>2052</v>
      </c>
      <c r="S4197" s="2"/>
      <c r="T4197" s="2" t="s">
        <v>20237</v>
      </c>
      <c r="U4197" s="2"/>
      <c r="V4197" s="2" t="s">
        <v>20139</v>
      </c>
    </row>
    <row r="4198" spans="1:22" ht="14.25" customHeight="1">
      <c r="A4198" s="2" t="s">
        <v>20240</v>
      </c>
      <c r="B4198" s="2" t="s">
        <v>4931</v>
      </c>
      <c r="C4198" s="2" t="s">
        <v>20241</v>
      </c>
      <c r="D4198" s="2" t="s">
        <v>20168</v>
      </c>
      <c r="E4198" s="2" t="s">
        <v>264</v>
      </c>
      <c r="F4198" s="2" t="s">
        <v>7861</v>
      </c>
      <c r="G4198" s="2" t="s">
        <v>2091</v>
      </c>
      <c r="H4198" s="2" t="s">
        <v>20242</v>
      </c>
      <c r="I4198" s="2"/>
      <c r="J4198" s="2"/>
      <c r="K4198" s="2"/>
      <c r="L4198" s="2"/>
      <c r="M4198" s="2" t="s">
        <v>1566</v>
      </c>
      <c r="N4198" s="2" t="s">
        <v>2048</v>
      </c>
      <c r="O4198" s="2" t="s">
        <v>2179</v>
      </c>
      <c r="P4198" s="2" t="s">
        <v>20164</v>
      </c>
      <c r="Q4198" s="2" t="s">
        <v>2051</v>
      </c>
      <c r="R4198" s="2" t="s">
        <v>2052</v>
      </c>
      <c r="S4198" s="2"/>
      <c r="T4198" s="2" t="s">
        <v>20171</v>
      </c>
      <c r="U4198" s="2"/>
      <c r="V4198" s="2" t="s">
        <v>20139</v>
      </c>
    </row>
    <row r="4199" spans="1:22" ht="14.25" customHeight="1">
      <c r="A4199" s="2" t="s">
        <v>20243</v>
      </c>
      <c r="B4199" s="2" t="s">
        <v>4931</v>
      </c>
      <c r="C4199" s="2" t="s">
        <v>20244</v>
      </c>
      <c r="D4199" s="2" t="s">
        <v>20245</v>
      </c>
      <c r="E4199" s="2" t="s">
        <v>264</v>
      </c>
      <c r="F4199" s="2" t="s">
        <v>2473</v>
      </c>
      <c r="G4199" s="2" t="s">
        <v>2091</v>
      </c>
      <c r="H4199" s="2" t="s">
        <v>20246</v>
      </c>
      <c r="I4199" s="2"/>
      <c r="J4199" s="2"/>
      <c r="K4199" s="2"/>
      <c r="L4199" s="2"/>
      <c r="M4199" s="2" t="s">
        <v>59</v>
      </c>
      <c r="N4199" s="2" t="s">
        <v>2048</v>
      </c>
      <c r="O4199" s="2" t="s">
        <v>2301</v>
      </c>
      <c r="P4199" s="2" t="s">
        <v>4630</v>
      </c>
      <c r="Q4199" s="2" t="s">
        <v>2051</v>
      </c>
      <c r="R4199" s="2"/>
      <c r="S4199" s="2"/>
      <c r="T4199" s="2" t="s">
        <v>20247</v>
      </c>
      <c r="U4199" s="2"/>
      <c r="V4199" s="2" t="s">
        <v>20139</v>
      </c>
    </row>
    <row r="4200" spans="1:22" ht="14.25" customHeight="1">
      <c r="A4200" s="2" t="s">
        <v>20248</v>
      </c>
      <c r="B4200" s="2" t="s">
        <v>6560</v>
      </c>
      <c r="C4200" s="2" t="s">
        <v>12376</v>
      </c>
      <c r="D4200" s="2" t="s">
        <v>20136</v>
      </c>
      <c r="E4200" s="2" t="s">
        <v>264</v>
      </c>
      <c r="F4200" s="2" t="s">
        <v>4810</v>
      </c>
      <c r="G4200" s="2" t="s">
        <v>2091</v>
      </c>
      <c r="H4200" s="2" t="s">
        <v>20249</v>
      </c>
      <c r="I4200" s="2"/>
      <c r="J4200" s="2"/>
      <c r="K4200" s="2"/>
      <c r="L4200" s="2"/>
      <c r="M4200" s="2" t="s">
        <v>1566</v>
      </c>
      <c r="N4200" s="2" t="s">
        <v>2058</v>
      </c>
      <c r="O4200" s="2" t="s">
        <v>2153</v>
      </c>
      <c r="P4200" s="2" t="s">
        <v>2094</v>
      </c>
      <c r="Q4200" s="2" t="s">
        <v>2051</v>
      </c>
      <c r="R4200" s="2" t="s">
        <v>2052</v>
      </c>
      <c r="S4200" s="2"/>
      <c r="T4200" s="2" t="s">
        <v>20138</v>
      </c>
      <c r="U4200" s="2"/>
      <c r="V4200" s="2" t="s">
        <v>20139</v>
      </c>
    </row>
    <row r="4201" spans="1:22" ht="14.25" customHeight="1">
      <c r="A4201" s="2" t="s">
        <v>20250</v>
      </c>
      <c r="B4201" s="2" t="s">
        <v>20251</v>
      </c>
      <c r="C4201" s="2" t="s">
        <v>20252</v>
      </c>
      <c r="D4201" s="2" t="s">
        <v>20161</v>
      </c>
      <c r="E4201" s="2" t="s">
        <v>264</v>
      </c>
      <c r="F4201" s="2" t="s">
        <v>20253</v>
      </c>
      <c r="G4201" s="2" t="s">
        <v>2091</v>
      </c>
      <c r="H4201" s="2" t="s">
        <v>20254</v>
      </c>
      <c r="I4201" s="2"/>
      <c r="J4201" s="2"/>
      <c r="K4201" s="2"/>
      <c r="L4201" s="2"/>
      <c r="M4201" s="2" t="s">
        <v>1566</v>
      </c>
      <c r="N4201" s="2" t="s">
        <v>2048</v>
      </c>
      <c r="O4201" s="2" t="s">
        <v>2179</v>
      </c>
      <c r="P4201" s="2" t="s">
        <v>2094</v>
      </c>
      <c r="Q4201" s="2" t="s">
        <v>2051</v>
      </c>
      <c r="R4201" s="2" t="s">
        <v>2067</v>
      </c>
      <c r="S4201" s="2"/>
      <c r="T4201" s="2" t="s">
        <v>20165</v>
      </c>
      <c r="U4201" s="2"/>
      <c r="V4201" s="2" t="s">
        <v>20139</v>
      </c>
    </row>
    <row r="4202" spans="1:22" ht="14.25" customHeight="1">
      <c r="A4202" s="2" t="s">
        <v>20255</v>
      </c>
      <c r="B4202" s="2" t="s">
        <v>20256</v>
      </c>
      <c r="C4202" s="2" t="s">
        <v>20257</v>
      </c>
      <c r="D4202" s="2" t="s">
        <v>1663</v>
      </c>
      <c r="E4202" s="2" t="s">
        <v>96</v>
      </c>
      <c r="F4202" s="2" t="s">
        <v>2473</v>
      </c>
      <c r="G4202" s="2" t="s">
        <v>2091</v>
      </c>
      <c r="H4202" s="2" t="s">
        <v>20258</v>
      </c>
      <c r="I4202" s="2"/>
      <c r="J4202" s="2"/>
      <c r="K4202" s="2"/>
      <c r="L4202" s="2"/>
      <c r="M4202" s="2" t="s">
        <v>59</v>
      </c>
      <c r="N4202" s="2" t="s">
        <v>2048</v>
      </c>
      <c r="O4202" s="2" t="s">
        <v>2301</v>
      </c>
      <c r="P4202" s="2" t="s">
        <v>4966</v>
      </c>
      <c r="Q4202" s="2" t="s">
        <v>2051</v>
      </c>
      <c r="R4202" s="2" t="s">
        <v>2052</v>
      </c>
      <c r="S4202" s="2"/>
      <c r="T4202" s="2" t="s">
        <v>2095</v>
      </c>
      <c r="U4202" s="2"/>
      <c r="V4202" s="2" t="s">
        <v>20139</v>
      </c>
    </row>
    <row r="4203" spans="1:22" ht="14.25" customHeight="1">
      <c r="A4203" s="2" t="s">
        <v>20259</v>
      </c>
      <c r="B4203" s="2" t="s">
        <v>16527</v>
      </c>
      <c r="C4203" s="2" t="s">
        <v>5914</v>
      </c>
      <c r="D4203" s="2" t="s">
        <v>1663</v>
      </c>
      <c r="E4203" s="2" t="s">
        <v>96</v>
      </c>
      <c r="F4203" s="2" t="s">
        <v>20150</v>
      </c>
      <c r="G4203" s="2" t="s">
        <v>2091</v>
      </c>
      <c r="H4203" s="2" t="s">
        <v>20260</v>
      </c>
      <c r="I4203" s="2"/>
      <c r="J4203" s="2"/>
      <c r="K4203" s="2"/>
      <c r="L4203" s="2"/>
      <c r="M4203" s="2" t="s">
        <v>1566</v>
      </c>
      <c r="N4203" s="2" t="s">
        <v>2048</v>
      </c>
      <c r="O4203" s="2" t="s">
        <v>5489</v>
      </c>
      <c r="P4203" s="2" t="s">
        <v>4966</v>
      </c>
      <c r="Q4203" s="2" t="s">
        <v>2051</v>
      </c>
      <c r="R4203" s="2" t="s">
        <v>2052</v>
      </c>
      <c r="S4203" s="2"/>
      <c r="T4203" s="2" t="s">
        <v>2095</v>
      </c>
      <c r="U4203" s="2"/>
      <c r="V4203" s="2" t="s">
        <v>20139</v>
      </c>
    </row>
    <row r="4204" spans="1:22" ht="14.25" customHeight="1">
      <c r="A4204" s="2" t="s">
        <v>20261</v>
      </c>
      <c r="B4204" s="2" t="s">
        <v>20262</v>
      </c>
      <c r="C4204" s="2" t="s">
        <v>20263</v>
      </c>
      <c r="D4204" s="2" t="s">
        <v>1663</v>
      </c>
      <c r="E4204" s="2" t="s">
        <v>96</v>
      </c>
      <c r="F4204" s="2" t="s">
        <v>2473</v>
      </c>
      <c r="G4204" s="2" t="s">
        <v>2091</v>
      </c>
      <c r="H4204" s="2" t="s">
        <v>20264</v>
      </c>
      <c r="I4204" s="2"/>
      <c r="J4204" s="2"/>
      <c r="K4204" s="2"/>
      <c r="L4204" s="2"/>
      <c r="M4204" s="2" t="s">
        <v>59</v>
      </c>
      <c r="N4204" s="2" t="s">
        <v>2048</v>
      </c>
      <c r="O4204" s="2" t="s">
        <v>2301</v>
      </c>
      <c r="P4204" s="2" t="s">
        <v>4966</v>
      </c>
      <c r="Q4204" s="2" t="s">
        <v>2051</v>
      </c>
      <c r="R4204" s="2" t="s">
        <v>2052</v>
      </c>
      <c r="S4204" s="2"/>
      <c r="T4204" s="2" t="s">
        <v>2095</v>
      </c>
      <c r="U4204" s="2"/>
      <c r="V4204" s="2" t="s">
        <v>20139</v>
      </c>
    </row>
    <row r="4205" spans="1:22" ht="14.25" customHeight="1">
      <c r="A4205" s="2" t="s">
        <v>20265</v>
      </c>
      <c r="B4205" s="2" t="s">
        <v>5513</v>
      </c>
      <c r="C4205" s="2" t="s">
        <v>20266</v>
      </c>
      <c r="D4205" s="2" t="s">
        <v>20267</v>
      </c>
      <c r="E4205" s="2" t="s">
        <v>96</v>
      </c>
      <c r="F4205" s="2" t="s">
        <v>1655</v>
      </c>
      <c r="G4205" s="2" t="s">
        <v>2091</v>
      </c>
      <c r="H4205" s="2" t="s">
        <v>20268</v>
      </c>
      <c r="I4205" s="2"/>
      <c r="J4205" s="2"/>
      <c r="K4205" s="2"/>
      <c r="L4205" s="2"/>
      <c r="M4205" s="2" t="s">
        <v>59</v>
      </c>
      <c r="N4205" s="2" t="s">
        <v>2058</v>
      </c>
      <c r="O4205" s="2" t="s">
        <v>2583</v>
      </c>
      <c r="P4205" s="2" t="s">
        <v>20164</v>
      </c>
      <c r="Q4205" s="2" t="s">
        <v>2051</v>
      </c>
      <c r="R4205" s="2" t="s">
        <v>2052</v>
      </c>
      <c r="S4205" s="2"/>
      <c r="T4205" s="2" t="s">
        <v>20269</v>
      </c>
      <c r="U4205" s="2"/>
      <c r="V4205" s="2" t="s">
        <v>20139</v>
      </c>
    </row>
    <row r="4206" spans="1:22" ht="14.25" customHeight="1">
      <c r="A4206" s="2" t="s">
        <v>20270</v>
      </c>
      <c r="B4206" s="2" t="s">
        <v>20271</v>
      </c>
      <c r="C4206" s="2" t="s">
        <v>20272</v>
      </c>
      <c r="D4206" s="2" t="s">
        <v>1663</v>
      </c>
      <c r="E4206" s="2" t="s">
        <v>96</v>
      </c>
      <c r="F4206" s="2" t="s">
        <v>20150</v>
      </c>
      <c r="G4206" s="2" t="s">
        <v>2091</v>
      </c>
      <c r="H4206" s="2" t="s">
        <v>20273</v>
      </c>
      <c r="I4206" s="2"/>
      <c r="J4206" s="2"/>
      <c r="K4206" s="2"/>
      <c r="L4206" s="2"/>
      <c r="M4206" s="2" t="s">
        <v>1566</v>
      </c>
      <c r="N4206" s="2" t="s">
        <v>2048</v>
      </c>
      <c r="O4206" s="2" t="s">
        <v>5489</v>
      </c>
      <c r="P4206" s="2" t="s">
        <v>4966</v>
      </c>
      <c r="Q4206" s="2" t="s">
        <v>2051</v>
      </c>
      <c r="R4206" s="2" t="s">
        <v>2052</v>
      </c>
      <c r="S4206" s="2"/>
      <c r="T4206" s="2" t="s">
        <v>2095</v>
      </c>
      <c r="U4206" s="2"/>
      <c r="V4206" s="2" t="s">
        <v>20139</v>
      </c>
    </row>
    <row r="4207" spans="1:22" ht="14.25" customHeight="1">
      <c r="A4207" s="2" t="s">
        <v>20274</v>
      </c>
      <c r="B4207" s="2" t="s">
        <v>10123</v>
      </c>
      <c r="C4207" s="2" t="s">
        <v>3108</v>
      </c>
      <c r="D4207" s="2" t="s">
        <v>20168</v>
      </c>
      <c r="E4207" s="2" t="s">
        <v>264</v>
      </c>
      <c r="F4207" s="2" t="s">
        <v>20275</v>
      </c>
      <c r="G4207" s="2" t="s">
        <v>2091</v>
      </c>
      <c r="H4207" s="2" t="s">
        <v>20276</v>
      </c>
      <c r="I4207" s="2"/>
      <c r="J4207" s="2"/>
      <c r="K4207" s="2"/>
      <c r="L4207" s="2"/>
      <c r="M4207" s="2" t="s">
        <v>1566</v>
      </c>
      <c r="N4207" s="2" t="s">
        <v>2058</v>
      </c>
      <c r="O4207" s="2" t="s">
        <v>2093</v>
      </c>
      <c r="P4207" s="2" t="s">
        <v>20164</v>
      </c>
      <c r="Q4207" s="2" t="s">
        <v>2051</v>
      </c>
      <c r="R4207" s="2" t="s">
        <v>2067</v>
      </c>
      <c r="S4207" s="2"/>
      <c r="T4207" s="2" t="s">
        <v>20171</v>
      </c>
      <c r="U4207" s="2"/>
      <c r="V4207" s="2" t="s">
        <v>20139</v>
      </c>
    </row>
    <row r="4208" spans="1:22" ht="14.25" customHeight="1">
      <c r="A4208" s="2" t="s">
        <v>20277</v>
      </c>
      <c r="B4208" s="2" t="s">
        <v>14890</v>
      </c>
      <c r="C4208" s="2" t="s">
        <v>20278</v>
      </c>
      <c r="D4208" s="2" t="s">
        <v>20279</v>
      </c>
      <c r="E4208" s="2" t="s">
        <v>264</v>
      </c>
      <c r="F4208" s="2" t="s">
        <v>2210</v>
      </c>
      <c r="G4208" s="2" t="s">
        <v>2091</v>
      </c>
      <c r="H4208" s="2" t="s">
        <v>20280</v>
      </c>
      <c r="I4208" s="2"/>
      <c r="J4208" s="2"/>
      <c r="K4208" s="2"/>
      <c r="L4208" s="2"/>
      <c r="M4208" s="2" t="s">
        <v>59</v>
      </c>
      <c r="N4208" s="2" t="s">
        <v>2058</v>
      </c>
      <c r="O4208" s="2" t="s">
        <v>2101</v>
      </c>
      <c r="P4208" s="2" t="s">
        <v>4630</v>
      </c>
      <c r="Q4208" s="2" t="s">
        <v>2051</v>
      </c>
      <c r="R4208" s="2" t="s">
        <v>2052</v>
      </c>
      <c r="S4208" s="2"/>
      <c r="T4208" s="2" t="s">
        <v>20281</v>
      </c>
      <c r="U4208" s="2"/>
      <c r="V4208" s="2" t="s">
        <v>20139</v>
      </c>
    </row>
    <row r="4209" spans="1:22" ht="14.25" customHeight="1">
      <c r="A4209" s="2" t="s">
        <v>20282</v>
      </c>
      <c r="B4209" s="2" t="s">
        <v>4850</v>
      </c>
      <c r="C4209" s="2" t="s">
        <v>20283</v>
      </c>
      <c r="D4209" s="2" t="s">
        <v>20284</v>
      </c>
      <c r="E4209" s="2" t="s">
        <v>264</v>
      </c>
      <c r="F4209" s="2" t="s">
        <v>20285</v>
      </c>
      <c r="G4209" s="2" t="s">
        <v>2091</v>
      </c>
      <c r="H4209" s="2" t="s">
        <v>20286</v>
      </c>
      <c r="I4209" s="2"/>
      <c r="J4209" s="2"/>
      <c r="K4209" s="2"/>
      <c r="L4209" s="2"/>
      <c r="M4209" s="2" t="s">
        <v>1566</v>
      </c>
      <c r="N4209" s="2" t="s">
        <v>2058</v>
      </c>
      <c r="O4209" s="2" t="s">
        <v>2153</v>
      </c>
      <c r="P4209" s="2" t="s">
        <v>20164</v>
      </c>
      <c r="Q4209" s="2" t="s">
        <v>2051</v>
      </c>
      <c r="R4209" s="2" t="s">
        <v>2067</v>
      </c>
      <c r="S4209" s="2"/>
      <c r="T4209" s="2" t="s">
        <v>20287</v>
      </c>
      <c r="U4209" s="2"/>
      <c r="V4209" s="2" t="s">
        <v>20139</v>
      </c>
    </row>
    <row r="4210" spans="1:22" ht="14.25" customHeight="1">
      <c r="A4210" s="2" t="s">
        <v>20288</v>
      </c>
      <c r="B4210" s="2" t="s">
        <v>10179</v>
      </c>
      <c r="C4210" s="2" t="s">
        <v>18222</v>
      </c>
      <c r="D4210" s="2" t="s">
        <v>20168</v>
      </c>
      <c r="E4210" s="2" t="s">
        <v>264</v>
      </c>
      <c r="F4210" s="2" t="s">
        <v>20289</v>
      </c>
      <c r="G4210" s="2" t="s">
        <v>2091</v>
      </c>
      <c r="H4210" s="2" t="s">
        <v>20290</v>
      </c>
      <c r="I4210" s="2"/>
      <c r="J4210" s="2"/>
      <c r="K4210" s="2"/>
      <c r="L4210" s="2"/>
      <c r="M4210" s="2" t="s">
        <v>1566</v>
      </c>
      <c r="N4210" s="2" t="s">
        <v>2058</v>
      </c>
      <c r="O4210" s="2" t="s">
        <v>2139</v>
      </c>
      <c r="P4210" s="2" t="s">
        <v>20164</v>
      </c>
      <c r="Q4210" s="2" t="s">
        <v>2051</v>
      </c>
      <c r="R4210" s="2" t="s">
        <v>2052</v>
      </c>
      <c r="S4210" s="2"/>
      <c r="T4210" s="2" t="s">
        <v>20171</v>
      </c>
      <c r="U4210" s="2"/>
      <c r="V4210" s="2" t="s">
        <v>20139</v>
      </c>
    </row>
    <row r="4211" spans="1:22" ht="14.25" customHeight="1">
      <c r="A4211" s="2" t="s">
        <v>20291</v>
      </c>
      <c r="B4211" s="2" t="s">
        <v>6877</v>
      </c>
      <c r="C4211" s="2" t="s">
        <v>20292</v>
      </c>
      <c r="D4211" s="2" t="s">
        <v>1664</v>
      </c>
      <c r="E4211" s="2" t="s">
        <v>264</v>
      </c>
      <c r="F4211" s="2" t="s">
        <v>2824</v>
      </c>
      <c r="G4211" s="2" t="s">
        <v>2091</v>
      </c>
      <c r="H4211" s="2" t="s">
        <v>20293</v>
      </c>
      <c r="I4211" s="2"/>
      <c r="J4211" s="2"/>
      <c r="K4211" s="2"/>
      <c r="L4211" s="2"/>
      <c r="M4211" s="2" t="s">
        <v>60</v>
      </c>
      <c r="N4211" s="2" t="s">
        <v>2058</v>
      </c>
      <c r="O4211" s="2" t="s">
        <v>2316</v>
      </c>
      <c r="P4211" s="2" t="s">
        <v>3753</v>
      </c>
      <c r="Q4211" s="2" t="s">
        <v>2051</v>
      </c>
      <c r="R4211" s="2" t="s">
        <v>2067</v>
      </c>
      <c r="S4211" s="2"/>
      <c r="T4211" s="2" t="s">
        <v>13592</v>
      </c>
      <c r="U4211" s="2"/>
      <c r="V4211" s="2" t="s">
        <v>20139</v>
      </c>
    </row>
    <row r="4212" spans="1:22" ht="14.25" customHeight="1">
      <c r="A4212" s="2" t="s">
        <v>20294</v>
      </c>
      <c r="B4212" s="2" t="s">
        <v>20295</v>
      </c>
      <c r="C4212" s="2" t="s">
        <v>17693</v>
      </c>
      <c r="D4212" s="2" t="s">
        <v>20161</v>
      </c>
      <c r="E4212" s="2" t="s">
        <v>264</v>
      </c>
      <c r="F4212" s="2" t="s">
        <v>20296</v>
      </c>
      <c r="G4212" s="2" t="s">
        <v>2091</v>
      </c>
      <c r="H4212" s="2" t="s">
        <v>20297</v>
      </c>
      <c r="I4212" s="2"/>
      <c r="J4212" s="2"/>
      <c r="K4212" s="2"/>
      <c r="L4212" s="2"/>
      <c r="M4212" s="2" t="s">
        <v>1566</v>
      </c>
      <c r="N4212" s="2" t="s">
        <v>2058</v>
      </c>
      <c r="O4212" s="2" t="s">
        <v>2093</v>
      </c>
      <c r="P4212" s="2" t="s">
        <v>2094</v>
      </c>
      <c r="Q4212" s="2" t="s">
        <v>2051</v>
      </c>
      <c r="R4212" s="2" t="s">
        <v>2067</v>
      </c>
      <c r="S4212" s="2"/>
      <c r="T4212" s="2" t="s">
        <v>20165</v>
      </c>
      <c r="U4212" s="2"/>
      <c r="V4212" s="2" t="s">
        <v>20139</v>
      </c>
    </row>
    <row r="4213" spans="1:22" ht="14.25" customHeight="1">
      <c r="A4213" s="2" t="s">
        <v>20298</v>
      </c>
      <c r="B4213" s="2" t="s">
        <v>9706</v>
      </c>
      <c r="C4213" s="2" t="s">
        <v>20299</v>
      </c>
      <c r="D4213" s="2" t="s">
        <v>1664</v>
      </c>
      <c r="E4213" s="2" t="s">
        <v>264</v>
      </c>
      <c r="F4213" s="2" t="s">
        <v>2090</v>
      </c>
      <c r="G4213" s="2" t="s">
        <v>2091</v>
      </c>
      <c r="H4213" s="2" t="s">
        <v>20300</v>
      </c>
      <c r="I4213" s="2"/>
      <c r="J4213" s="2"/>
      <c r="K4213" s="2"/>
      <c r="L4213" s="2"/>
      <c r="M4213" s="2" t="s">
        <v>1566</v>
      </c>
      <c r="N4213" s="2" t="s">
        <v>2058</v>
      </c>
      <c r="O4213" s="2" t="s">
        <v>2093</v>
      </c>
      <c r="P4213" s="2" t="s">
        <v>3753</v>
      </c>
      <c r="Q4213" s="2" t="s">
        <v>2051</v>
      </c>
      <c r="R4213" s="2" t="s">
        <v>2067</v>
      </c>
      <c r="S4213" s="2"/>
      <c r="T4213" s="2" t="s">
        <v>13592</v>
      </c>
      <c r="U4213" s="2"/>
      <c r="V4213" s="2" t="s">
        <v>20139</v>
      </c>
    </row>
    <row r="4214" spans="1:22" ht="14.25" customHeight="1">
      <c r="A4214" s="2" t="s">
        <v>20301</v>
      </c>
      <c r="B4214" s="2" t="s">
        <v>4406</v>
      </c>
      <c r="C4214" s="2" t="s">
        <v>20302</v>
      </c>
      <c r="D4214" s="2" t="s">
        <v>20303</v>
      </c>
      <c r="E4214" s="2" t="s">
        <v>264</v>
      </c>
      <c r="F4214" s="2" t="s">
        <v>4810</v>
      </c>
      <c r="G4214" s="2" t="s">
        <v>2091</v>
      </c>
      <c r="H4214" s="2" t="s">
        <v>20304</v>
      </c>
      <c r="I4214" s="2"/>
      <c r="J4214" s="2"/>
      <c r="K4214" s="2"/>
      <c r="L4214" s="2"/>
      <c r="M4214" s="2" t="s">
        <v>1566</v>
      </c>
      <c r="N4214" s="2" t="s">
        <v>2058</v>
      </c>
      <c r="O4214" s="2" t="s">
        <v>2153</v>
      </c>
      <c r="P4214" s="2" t="s">
        <v>20164</v>
      </c>
      <c r="Q4214" s="2" t="s">
        <v>2051</v>
      </c>
      <c r="R4214" s="2" t="s">
        <v>2052</v>
      </c>
      <c r="S4214" s="2"/>
      <c r="T4214" s="2" t="s">
        <v>20305</v>
      </c>
      <c r="U4214" s="2"/>
      <c r="V4214" s="2" t="s">
        <v>20139</v>
      </c>
    </row>
    <row r="4215" spans="1:22" ht="14.25" customHeight="1">
      <c r="A4215" s="2" t="s">
        <v>20306</v>
      </c>
      <c r="B4215" s="2" t="s">
        <v>20307</v>
      </c>
      <c r="C4215" s="2" t="s">
        <v>20308</v>
      </c>
      <c r="D4215" s="2" t="s">
        <v>20136</v>
      </c>
      <c r="E4215" s="2" t="s">
        <v>264</v>
      </c>
      <c r="F4215" s="2" t="s">
        <v>2473</v>
      </c>
      <c r="G4215" s="2" t="s">
        <v>2091</v>
      </c>
      <c r="H4215" s="2" t="s">
        <v>20309</v>
      </c>
      <c r="I4215" s="2"/>
      <c r="J4215" s="2"/>
      <c r="K4215" s="2"/>
      <c r="L4215" s="2"/>
      <c r="M4215" s="2" t="s">
        <v>59</v>
      </c>
      <c r="N4215" s="2" t="s">
        <v>2048</v>
      </c>
      <c r="O4215" s="2" t="s">
        <v>2301</v>
      </c>
      <c r="P4215" s="2" t="s">
        <v>2094</v>
      </c>
      <c r="Q4215" s="2" t="s">
        <v>2051</v>
      </c>
      <c r="R4215" s="2"/>
      <c r="S4215" s="2"/>
      <c r="T4215" s="2" t="s">
        <v>20138</v>
      </c>
      <c r="U4215" s="2"/>
      <c r="V4215" s="2" t="s">
        <v>20139</v>
      </c>
    </row>
    <row r="4216" spans="1:22" ht="14.25" customHeight="1">
      <c r="A4216" s="2" t="s">
        <v>20310</v>
      </c>
      <c r="B4216" s="2" t="s">
        <v>5527</v>
      </c>
      <c r="C4216" s="2" t="s">
        <v>4617</v>
      </c>
      <c r="D4216" s="2" t="s">
        <v>20161</v>
      </c>
      <c r="E4216" s="2" t="s">
        <v>264</v>
      </c>
      <c r="F4216" s="2" t="s">
        <v>6124</v>
      </c>
      <c r="G4216" s="2" t="s">
        <v>2091</v>
      </c>
      <c r="H4216" s="2" t="s">
        <v>20311</v>
      </c>
      <c r="I4216" s="2"/>
      <c r="J4216" s="2"/>
      <c r="K4216" s="2"/>
      <c r="L4216" s="2"/>
      <c r="M4216" s="2" t="s">
        <v>1566</v>
      </c>
      <c r="N4216" s="2" t="s">
        <v>2048</v>
      </c>
      <c r="O4216" s="2" t="s">
        <v>2179</v>
      </c>
      <c r="P4216" s="2" t="s">
        <v>2094</v>
      </c>
      <c r="Q4216" s="2" t="s">
        <v>2051</v>
      </c>
      <c r="R4216" s="2" t="s">
        <v>2067</v>
      </c>
      <c r="S4216" s="2"/>
      <c r="T4216" s="2" t="s">
        <v>20165</v>
      </c>
      <c r="U4216" s="2"/>
      <c r="V4216" s="2" t="s">
        <v>20139</v>
      </c>
    </row>
    <row r="4217" spans="1:22" ht="14.25" customHeight="1">
      <c r="A4217" s="2" t="s">
        <v>20312</v>
      </c>
      <c r="B4217" s="2" t="s">
        <v>5527</v>
      </c>
      <c r="C4217" s="2" t="s">
        <v>20313</v>
      </c>
      <c r="D4217" s="2" t="s">
        <v>20314</v>
      </c>
      <c r="E4217" s="2" t="s">
        <v>264</v>
      </c>
      <c r="F4217" s="2" t="s">
        <v>20315</v>
      </c>
      <c r="G4217" s="2" t="s">
        <v>2091</v>
      </c>
      <c r="H4217" s="2" t="s">
        <v>20316</v>
      </c>
      <c r="I4217" s="2"/>
      <c r="J4217" s="2"/>
      <c r="K4217" s="2"/>
      <c r="L4217" s="2"/>
      <c r="M4217" s="2" t="s">
        <v>1566</v>
      </c>
      <c r="N4217" s="2" t="s">
        <v>2058</v>
      </c>
      <c r="O4217" s="2" t="s">
        <v>2288</v>
      </c>
      <c r="P4217" s="2" t="s">
        <v>2094</v>
      </c>
      <c r="Q4217" s="2" t="s">
        <v>2051</v>
      </c>
      <c r="R4217" s="2" t="s">
        <v>2067</v>
      </c>
      <c r="S4217" s="2"/>
      <c r="T4217" s="2" t="s">
        <v>20317</v>
      </c>
      <c r="U4217" s="2"/>
      <c r="V4217" s="2" t="s">
        <v>20139</v>
      </c>
    </row>
    <row r="4218" spans="1:22" ht="14.25" customHeight="1">
      <c r="A4218" s="2" t="s">
        <v>20318</v>
      </c>
      <c r="B4218" s="2" t="s">
        <v>20319</v>
      </c>
      <c r="C4218" s="2" t="s">
        <v>20320</v>
      </c>
      <c r="D4218" s="2" t="s">
        <v>20321</v>
      </c>
      <c r="E4218" s="2" t="s">
        <v>264</v>
      </c>
      <c r="F4218" s="2" t="s">
        <v>20322</v>
      </c>
      <c r="G4218" s="2" t="s">
        <v>2091</v>
      </c>
      <c r="H4218" s="2" t="s">
        <v>20323</v>
      </c>
      <c r="I4218" s="2"/>
      <c r="J4218" s="2"/>
      <c r="K4218" s="2"/>
      <c r="L4218" s="2"/>
      <c r="M4218" s="2" t="s">
        <v>1566</v>
      </c>
      <c r="N4218" s="2" t="s">
        <v>2058</v>
      </c>
      <c r="O4218" s="2" t="s">
        <v>2139</v>
      </c>
      <c r="P4218" s="2" t="s">
        <v>20324</v>
      </c>
      <c r="Q4218" s="2" t="s">
        <v>2051</v>
      </c>
      <c r="R4218" s="2" t="s">
        <v>2052</v>
      </c>
      <c r="S4218" s="2"/>
      <c r="T4218" s="2" t="s">
        <v>20325</v>
      </c>
      <c r="U4218" s="2"/>
      <c r="V4218" s="2" t="s">
        <v>20139</v>
      </c>
    </row>
    <row r="4219" spans="1:22" ht="14.25" customHeight="1">
      <c r="A4219" s="2" t="s">
        <v>20326</v>
      </c>
      <c r="B4219" s="2" t="s">
        <v>10331</v>
      </c>
      <c r="C4219" s="2" t="s">
        <v>13888</v>
      </c>
      <c r="D4219" s="2" t="s">
        <v>1664</v>
      </c>
      <c r="E4219" s="2" t="s">
        <v>264</v>
      </c>
      <c r="F4219" s="2" t="s">
        <v>20327</v>
      </c>
      <c r="G4219" s="2" t="s">
        <v>2091</v>
      </c>
      <c r="H4219" s="2" t="s">
        <v>20328</v>
      </c>
      <c r="I4219" s="2"/>
      <c r="J4219" s="2"/>
      <c r="K4219" s="2"/>
      <c r="L4219" s="2"/>
      <c r="M4219" s="2" t="s">
        <v>1566</v>
      </c>
      <c r="N4219" s="2" t="s">
        <v>2058</v>
      </c>
      <c r="O4219" s="2" t="s">
        <v>2120</v>
      </c>
      <c r="P4219" s="2" t="s">
        <v>3753</v>
      </c>
      <c r="Q4219" s="2" t="s">
        <v>2051</v>
      </c>
      <c r="R4219" s="2" t="s">
        <v>2067</v>
      </c>
      <c r="S4219" s="2"/>
      <c r="T4219" s="2" t="s">
        <v>13592</v>
      </c>
      <c r="U4219" s="2"/>
      <c r="V4219" s="2" t="s">
        <v>20139</v>
      </c>
    </row>
    <row r="4220" spans="1:22" ht="14.25" customHeight="1">
      <c r="A4220" s="2" t="s">
        <v>20329</v>
      </c>
      <c r="B4220" s="2" t="s">
        <v>5535</v>
      </c>
      <c r="C4220" s="2" t="s">
        <v>13408</v>
      </c>
      <c r="D4220" s="2" t="s">
        <v>20168</v>
      </c>
      <c r="E4220" s="2" t="s">
        <v>264</v>
      </c>
      <c r="F4220" s="2" t="s">
        <v>7861</v>
      </c>
      <c r="G4220" s="2" t="s">
        <v>2091</v>
      </c>
      <c r="H4220" s="2" t="s">
        <v>20330</v>
      </c>
      <c r="I4220" s="2"/>
      <c r="J4220" s="2"/>
      <c r="K4220" s="2"/>
      <c r="L4220" s="2"/>
      <c r="M4220" s="2" t="s">
        <v>1566</v>
      </c>
      <c r="N4220" s="2" t="s">
        <v>2048</v>
      </c>
      <c r="O4220" s="2" t="s">
        <v>2179</v>
      </c>
      <c r="P4220" s="2" t="s">
        <v>20164</v>
      </c>
      <c r="Q4220" s="2" t="s">
        <v>2051</v>
      </c>
      <c r="R4220" s="2" t="s">
        <v>2052</v>
      </c>
      <c r="S4220" s="2"/>
      <c r="T4220" s="2" t="s">
        <v>20171</v>
      </c>
      <c r="U4220" s="2"/>
      <c r="V4220" s="2" t="s">
        <v>20139</v>
      </c>
    </row>
    <row r="4221" spans="1:22" ht="14.25" customHeight="1">
      <c r="A4221" s="2" t="s">
        <v>20331</v>
      </c>
      <c r="B4221" s="2" t="s">
        <v>5535</v>
      </c>
      <c r="C4221" s="2" t="s">
        <v>20332</v>
      </c>
      <c r="D4221" s="2" t="s">
        <v>1663</v>
      </c>
      <c r="E4221" s="2" t="s">
        <v>96</v>
      </c>
      <c r="F4221" s="2" t="s">
        <v>20150</v>
      </c>
      <c r="G4221" s="2" t="s">
        <v>2091</v>
      </c>
      <c r="H4221" s="2" t="s">
        <v>20333</v>
      </c>
      <c r="I4221" s="2"/>
      <c r="J4221" s="2"/>
      <c r="K4221" s="2"/>
      <c r="L4221" s="2"/>
      <c r="M4221" s="2" t="s">
        <v>1566</v>
      </c>
      <c r="N4221" s="2" t="s">
        <v>2048</v>
      </c>
      <c r="O4221" s="2" t="s">
        <v>5489</v>
      </c>
      <c r="P4221" s="2" t="s">
        <v>4966</v>
      </c>
      <c r="Q4221" s="2" t="s">
        <v>2051</v>
      </c>
      <c r="R4221" s="2" t="s">
        <v>2052</v>
      </c>
      <c r="S4221" s="2"/>
      <c r="T4221" s="2" t="s">
        <v>2095</v>
      </c>
      <c r="U4221" s="2"/>
      <c r="V4221" s="2" t="s">
        <v>20139</v>
      </c>
    </row>
    <row r="4222" spans="1:22" ht="14.25" customHeight="1">
      <c r="A4222" s="2" t="s">
        <v>20334</v>
      </c>
      <c r="B4222" s="2" t="s">
        <v>20335</v>
      </c>
      <c r="C4222" s="2" t="s">
        <v>20336</v>
      </c>
      <c r="D4222" s="2" t="s">
        <v>20168</v>
      </c>
      <c r="E4222" s="2" t="s">
        <v>264</v>
      </c>
      <c r="F4222" s="2" t="s">
        <v>20337</v>
      </c>
      <c r="G4222" s="2" t="s">
        <v>2091</v>
      </c>
      <c r="H4222" s="2" t="s">
        <v>20338</v>
      </c>
      <c r="I4222" s="2"/>
      <c r="J4222" s="2"/>
      <c r="K4222" s="2"/>
      <c r="L4222" s="2"/>
      <c r="M4222" s="2" t="s">
        <v>1566</v>
      </c>
      <c r="N4222" s="2" t="s">
        <v>2048</v>
      </c>
      <c r="O4222" s="2" t="s">
        <v>2199</v>
      </c>
      <c r="P4222" s="2" t="s">
        <v>20164</v>
      </c>
      <c r="Q4222" s="2" t="s">
        <v>2051</v>
      </c>
      <c r="R4222" s="2" t="s">
        <v>2067</v>
      </c>
      <c r="S4222" s="2"/>
      <c r="T4222" s="2" t="s">
        <v>20171</v>
      </c>
      <c r="U4222" s="2"/>
      <c r="V4222" s="2" t="s">
        <v>20139</v>
      </c>
    </row>
    <row r="4223" spans="1:22" ht="14.25" customHeight="1">
      <c r="A4223" s="2" t="s">
        <v>20339</v>
      </c>
      <c r="B4223" s="2" t="s">
        <v>4504</v>
      </c>
      <c r="C4223" s="2" t="s">
        <v>20340</v>
      </c>
      <c r="D4223" s="2" t="s">
        <v>20136</v>
      </c>
      <c r="E4223" s="2" t="s">
        <v>264</v>
      </c>
      <c r="F4223" s="2" t="s">
        <v>2473</v>
      </c>
      <c r="G4223" s="2" t="s">
        <v>2091</v>
      </c>
      <c r="H4223" s="2" t="s">
        <v>20341</v>
      </c>
      <c r="I4223" s="2"/>
      <c r="J4223" s="2"/>
      <c r="K4223" s="2"/>
      <c r="L4223" s="2"/>
      <c r="M4223" s="2" t="s">
        <v>59</v>
      </c>
      <c r="N4223" s="2" t="s">
        <v>2048</v>
      </c>
      <c r="O4223" s="2" t="s">
        <v>2301</v>
      </c>
      <c r="P4223" s="2" t="s">
        <v>2094</v>
      </c>
      <c r="Q4223" s="2" t="s">
        <v>2051</v>
      </c>
      <c r="R4223" s="2" t="s">
        <v>2067</v>
      </c>
      <c r="S4223" s="2"/>
      <c r="T4223" s="2" t="s">
        <v>20138</v>
      </c>
      <c r="U4223" s="2"/>
      <c r="V4223" s="2" t="s">
        <v>20139</v>
      </c>
    </row>
    <row r="4224" spans="1:22" ht="14.25" customHeight="1">
      <c r="A4224" s="2" t="s">
        <v>20342</v>
      </c>
      <c r="B4224" s="2" t="s">
        <v>4504</v>
      </c>
      <c r="C4224" s="2" t="s">
        <v>20302</v>
      </c>
      <c r="D4224" s="2" t="s">
        <v>1663</v>
      </c>
      <c r="E4224" s="2" t="s">
        <v>96</v>
      </c>
      <c r="F4224" s="2" t="s">
        <v>2473</v>
      </c>
      <c r="G4224" s="2" t="s">
        <v>2091</v>
      </c>
      <c r="H4224" s="2" t="s">
        <v>20343</v>
      </c>
      <c r="I4224" s="2"/>
      <c r="J4224" s="2"/>
      <c r="K4224" s="2"/>
      <c r="L4224" s="2"/>
      <c r="M4224" s="2" t="s">
        <v>59</v>
      </c>
      <c r="N4224" s="2" t="s">
        <v>2048</v>
      </c>
      <c r="O4224" s="2" t="s">
        <v>2301</v>
      </c>
      <c r="P4224" s="2" t="s">
        <v>20344</v>
      </c>
      <c r="Q4224" s="2" t="s">
        <v>2051</v>
      </c>
      <c r="R4224" s="2" t="s">
        <v>2052</v>
      </c>
      <c r="S4224" s="2"/>
      <c r="T4224" s="2" t="s">
        <v>2095</v>
      </c>
      <c r="U4224" s="2"/>
      <c r="V4224" s="2" t="s">
        <v>20139</v>
      </c>
    </row>
    <row r="4225" spans="1:22" ht="14.25" customHeight="1">
      <c r="A4225" s="2" t="s">
        <v>20345</v>
      </c>
      <c r="B4225" s="2" t="s">
        <v>4774</v>
      </c>
      <c r="C4225" s="2" t="s">
        <v>20346</v>
      </c>
      <c r="D4225" s="2" t="s">
        <v>20168</v>
      </c>
      <c r="E4225" s="2" t="s">
        <v>264</v>
      </c>
      <c r="F4225" s="2" t="s">
        <v>7861</v>
      </c>
      <c r="G4225" s="2" t="s">
        <v>2091</v>
      </c>
      <c r="H4225" s="2" t="s">
        <v>20347</v>
      </c>
      <c r="I4225" s="2"/>
      <c r="J4225" s="2"/>
      <c r="K4225" s="2"/>
      <c r="L4225" s="2"/>
      <c r="M4225" s="2" t="s">
        <v>1566</v>
      </c>
      <c r="N4225" s="2" t="s">
        <v>2048</v>
      </c>
      <c r="O4225" s="2" t="s">
        <v>2179</v>
      </c>
      <c r="P4225" s="2" t="s">
        <v>20164</v>
      </c>
      <c r="Q4225" s="2" t="s">
        <v>2051</v>
      </c>
      <c r="R4225" s="2" t="s">
        <v>2052</v>
      </c>
      <c r="S4225" s="2"/>
      <c r="T4225" s="2" t="s">
        <v>20171</v>
      </c>
      <c r="U4225" s="2"/>
      <c r="V4225" s="2" t="s">
        <v>20139</v>
      </c>
    </row>
    <row r="4226" spans="1:22" ht="14.25" customHeight="1">
      <c r="A4226" s="2" t="s">
        <v>20348</v>
      </c>
      <c r="B4226" s="2" t="s">
        <v>20349</v>
      </c>
      <c r="C4226" s="2" t="s">
        <v>9643</v>
      </c>
      <c r="D4226" s="2" t="s">
        <v>20350</v>
      </c>
      <c r="E4226" s="2" t="s">
        <v>264</v>
      </c>
      <c r="F4226" s="2" t="s">
        <v>20351</v>
      </c>
      <c r="G4226" s="2" t="s">
        <v>2091</v>
      </c>
      <c r="H4226" s="2" t="s">
        <v>20352</v>
      </c>
      <c r="I4226" s="2"/>
      <c r="J4226" s="2"/>
      <c r="K4226" s="2"/>
      <c r="L4226" s="2"/>
      <c r="M4226" s="2" t="s">
        <v>1566</v>
      </c>
      <c r="N4226" s="2" t="s">
        <v>2058</v>
      </c>
      <c r="O4226" s="2" t="s">
        <v>2120</v>
      </c>
      <c r="P4226" s="2" t="s">
        <v>20236</v>
      </c>
      <c r="Q4226" s="2" t="s">
        <v>2051</v>
      </c>
      <c r="R4226" s="2" t="s">
        <v>2052</v>
      </c>
      <c r="S4226" s="2"/>
      <c r="T4226" s="2" t="s">
        <v>20353</v>
      </c>
      <c r="U4226" s="2"/>
      <c r="V4226" s="2" t="s">
        <v>20139</v>
      </c>
    </row>
    <row r="4227" spans="1:22" ht="14.25" customHeight="1">
      <c r="A4227" s="2" t="s">
        <v>20354</v>
      </c>
      <c r="B4227" s="2" t="s">
        <v>20355</v>
      </c>
      <c r="C4227" s="2" t="s">
        <v>20356</v>
      </c>
      <c r="D4227" s="2" t="s">
        <v>20357</v>
      </c>
      <c r="E4227" s="2" t="s">
        <v>264</v>
      </c>
      <c r="F4227" s="2" t="s">
        <v>20150</v>
      </c>
      <c r="G4227" s="2" t="s">
        <v>2091</v>
      </c>
      <c r="H4227" s="2" t="s">
        <v>20358</v>
      </c>
      <c r="I4227" s="2"/>
      <c r="J4227" s="2"/>
      <c r="K4227" s="2"/>
      <c r="L4227" s="2"/>
      <c r="M4227" s="2" t="s">
        <v>1566</v>
      </c>
      <c r="N4227" s="2" t="s">
        <v>2048</v>
      </c>
      <c r="O4227" s="2" t="s">
        <v>5489</v>
      </c>
      <c r="P4227" s="2" t="s">
        <v>3753</v>
      </c>
      <c r="Q4227" s="2" t="s">
        <v>2051</v>
      </c>
      <c r="R4227" s="2" t="s">
        <v>2052</v>
      </c>
      <c r="S4227" s="2"/>
      <c r="T4227" s="2" t="s">
        <v>20359</v>
      </c>
      <c r="U4227" s="2"/>
      <c r="V4227" s="2" t="s">
        <v>20139</v>
      </c>
    </row>
    <row r="4228" spans="1:22" ht="14.25" customHeight="1">
      <c r="A4228" s="2" t="s">
        <v>20360</v>
      </c>
      <c r="B4228" s="2" t="s">
        <v>20361</v>
      </c>
      <c r="C4228" s="2" t="s">
        <v>6281</v>
      </c>
      <c r="D4228" s="2" t="s">
        <v>20314</v>
      </c>
      <c r="E4228" s="2" t="s">
        <v>264</v>
      </c>
      <c r="F4228" s="2" t="s">
        <v>20362</v>
      </c>
      <c r="G4228" s="2" t="s">
        <v>2091</v>
      </c>
      <c r="H4228" s="2" t="s">
        <v>20363</v>
      </c>
      <c r="I4228" s="2"/>
      <c r="J4228" s="2"/>
      <c r="K4228" s="2"/>
      <c r="L4228" s="2"/>
      <c r="M4228" s="2" t="s">
        <v>1566</v>
      </c>
      <c r="N4228" s="2" t="s">
        <v>2058</v>
      </c>
      <c r="O4228" s="2" t="s">
        <v>2288</v>
      </c>
      <c r="P4228" s="2" t="s">
        <v>2094</v>
      </c>
      <c r="Q4228" s="2" t="s">
        <v>2051</v>
      </c>
      <c r="R4228" s="2" t="s">
        <v>2067</v>
      </c>
      <c r="S4228" s="2"/>
      <c r="T4228" s="2" t="s">
        <v>20317</v>
      </c>
      <c r="U4228" s="2"/>
      <c r="V4228" s="2" t="s">
        <v>20139</v>
      </c>
    </row>
    <row r="4229" spans="1:22" ht="14.25" customHeight="1">
      <c r="A4229" s="2" t="s">
        <v>20364</v>
      </c>
      <c r="B4229" s="2" t="s">
        <v>20365</v>
      </c>
      <c r="C4229" s="2" t="s">
        <v>4143</v>
      </c>
      <c r="D4229" s="2" t="s">
        <v>1663</v>
      </c>
      <c r="E4229" s="2" t="s">
        <v>96</v>
      </c>
      <c r="F4229" s="2" t="s">
        <v>2473</v>
      </c>
      <c r="G4229" s="2" t="s">
        <v>2091</v>
      </c>
      <c r="H4229" s="2" t="s">
        <v>20366</v>
      </c>
      <c r="I4229" s="2"/>
      <c r="J4229" s="2"/>
      <c r="K4229" s="2"/>
      <c r="L4229" s="2"/>
      <c r="M4229" s="2" t="s">
        <v>59</v>
      </c>
      <c r="N4229" s="2" t="s">
        <v>2048</v>
      </c>
      <c r="O4229" s="2" t="s">
        <v>2301</v>
      </c>
      <c r="P4229" s="2" t="s">
        <v>3753</v>
      </c>
      <c r="Q4229" s="2" t="s">
        <v>2051</v>
      </c>
      <c r="R4229" s="2" t="s">
        <v>2067</v>
      </c>
      <c r="S4229" s="2"/>
      <c r="T4229" s="2" t="s">
        <v>2095</v>
      </c>
      <c r="U4229" s="2"/>
      <c r="V4229" s="2" t="s">
        <v>20139</v>
      </c>
    </row>
    <row r="4230" spans="1:22" ht="14.25" customHeight="1">
      <c r="A4230" s="2" t="s">
        <v>20367</v>
      </c>
      <c r="B4230" s="2" t="s">
        <v>4670</v>
      </c>
      <c r="C4230" s="2" t="s">
        <v>20368</v>
      </c>
      <c r="D4230" s="2" t="s">
        <v>1663</v>
      </c>
      <c r="E4230" s="2" t="s">
        <v>96</v>
      </c>
      <c r="F4230" s="2" t="s">
        <v>20150</v>
      </c>
      <c r="G4230" s="2" t="s">
        <v>2091</v>
      </c>
      <c r="H4230" s="2" t="s">
        <v>20369</v>
      </c>
      <c r="I4230" s="2"/>
      <c r="J4230" s="2"/>
      <c r="K4230" s="2"/>
      <c r="L4230" s="2"/>
      <c r="M4230" s="2" t="s">
        <v>1566</v>
      </c>
      <c r="N4230" s="2" t="s">
        <v>2048</v>
      </c>
      <c r="O4230" s="2" t="s">
        <v>5489</v>
      </c>
      <c r="P4230" s="2" t="s">
        <v>3753</v>
      </c>
      <c r="Q4230" s="2" t="s">
        <v>2051</v>
      </c>
      <c r="R4230" s="2" t="s">
        <v>2052</v>
      </c>
      <c r="S4230" s="2"/>
      <c r="T4230" s="2" t="s">
        <v>2095</v>
      </c>
      <c r="U4230" s="2"/>
      <c r="V4230" s="2" t="s">
        <v>20139</v>
      </c>
    </row>
    <row r="4231" spans="1:22" ht="14.25" customHeight="1">
      <c r="A4231" s="2" t="s">
        <v>20370</v>
      </c>
      <c r="B4231" s="2" t="s">
        <v>7798</v>
      </c>
      <c r="C4231" s="2" t="s">
        <v>3058</v>
      </c>
      <c r="D4231" s="2" t="s">
        <v>20371</v>
      </c>
      <c r="E4231" s="2" t="s">
        <v>264</v>
      </c>
      <c r="F4231" s="2" t="s">
        <v>3557</v>
      </c>
      <c r="G4231" s="2" t="s">
        <v>2091</v>
      </c>
      <c r="H4231" s="2" t="s">
        <v>20372</v>
      </c>
      <c r="I4231" s="2"/>
      <c r="J4231" s="2"/>
      <c r="K4231" s="2"/>
      <c r="L4231" s="2"/>
      <c r="M4231" s="2" t="s">
        <v>1566</v>
      </c>
      <c r="N4231" s="2" t="s">
        <v>2058</v>
      </c>
      <c r="O4231" s="2" t="s">
        <v>2139</v>
      </c>
      <c r="P4231" s="2" t="s">
        <v>4630</v>
      </c>
      <c r="Q4231" s="2" t="s">
        <v>2051</v>
      </c>
      <c r="R4231" s="2" t="s">
        <v>2052</v>
      </c>
      <c r="S4231" s="2"/>
      <c r="T4231" s="2" t="s">
        <v>20373</v>
      </c>
      <c r="U4231" s="2"/>
      <c r="V4231" s="2" t="s">
        <v>20139</v>
      </c>
    </row>
    <row r="4232" spans="1:22" ht="14.25" customHeight="1">
      <c r="A4232" s="2" t="s">
        <v>20374</v>
      </c>
      <c r="B4232" s="2" t="s">
        <v>7993</v>
      </c>
      <c r="C4232" s="2" t="s">
        <v>20375</v>
      </c>
      <c r="D4232" s="2" t="s">
        <v>20376</v>
      </c>
      <c r="E4232" s="2" t="s">
        <v>264</v>
      </c>
      <c r="F4232" s="2" t="s">
        <v>20377</v>
      </c>
      <c r="G4232" s="2" t="s">
        <v>2091</v>
      </c>
      <c r="H4232" s="2" t="s">
        <v>20378</v>
      </c>
      <c r="I4232" s="2"/>
      <c r="J4232" s="2"/>
      <c r="K4232" s="2"/>
      <c r="L4232" s="2"/>
      <c r="M4232" s="2" t="s">
        <v>1566</v>
      </c>
      <c r="N4232" s="2" t="s">
        <v>2058</v>
      </c>
      <c r="O4232" s="2" t="s">
        <v>2093</v>
      </c>
      <c r="P4232" s="2" t="s">
        <v>20164</v>
      </c>
      <c r="Q4232" s="2" t="s">
        <v>2051</v>
      </c>
      <c r="R4232" s="2" t="s">
        <v>2067</v>
      </c>
      <c r="S4232" s="2"/>
      <c r="T4232" s="2" t="s">
        <v>20379</v>
      </c>
      <c r="U4232" s="2"/>
      <c r="V4232" s="2" t="s">
        <v>20139</v>
      </c>
    </row>
    <row r="4233" spans="1:22" ht="14.25" customHeight="1">
      <c r="A4233" s="2" t="s">
        <v>20380</v>
      </c>
      <c r="B4233" s="2" t="s">
        <v>5547</v>
      </c>
      <c r="C4233" s="2" t="s">
        <v>5433</v>
      </c>
      <c r="D4233" s="2" t="s">
        <v>20381</v>
      </c>
      <c r="E4233" s="2" t="s">
        <v>264</v>
      </c>
      <c r="F4233" s="2" t="s">
        <v>2473</v>
      </c>
      <c r="G4233" s="2" t="s">
        <v>2091</v>
      </c>
      <c r="H4233" s="2" t="s">
        <v>20382</v>
      </c>
      <c r="I4233" s="2"/>
      <c r="J4233" s="2"/>
      <c r="K4233" s="2"/>
      <c r="L4233" s="2"/>
      <c r="M4233" s="2" t="s">
        <v>59</v>
      </c>
      <c r="N4233" s="2" t="s">
        <v>2048</v>
      </c>
      <c r="O4233" s="2" t="s">
        <v>2301</v>
      </c>
      <c r="P4233" s="2" t="s">
        <v>2609</v>
      </c>
      <c r="Q4233" s="2" t="s">
        <v>2051</v>
      </c>
      <c r="R4233" s="2"/>
      <c r="S4233" s="2"/>
      <c r="T4233" s="2" t="s">
        <v>20383</v>
      </c>
      <c r="U4233" s="2"/>
      <c r="V4233" s="2" t="s">
        <v>20139</v>
      </c>
    </row>
    <row r="4234" spans="1:22" ht="14.25" customHeight="1">
      <c r="A4234" s="2" t="s">
        <v>20384</v>
      </c>
      <c r="B4234" s="2" t="s">
        <v>5547</v>
      </c>
      <c r="C4234" s="2" t="s">
        <v>3735</v>
      </c>
      <c r="D4234" s="2" t="s">
        <v>1664</v>
      </c>
      <c r="E4234" s="2" t="s">
        <v>264</v>
      </c>
      <c r="F4234" s="2" t="s">
        <v>20385</v>
      </c>
      <c r="G4234" s="2" t="s">
        <v>2091</v>
      </c>
      <c r="H4234" s="2" t="s">
        <v>20386</v>
      </c>
      <c r="I4234" s="2"/>
      <c r="J4234" s="2"/>
      <c r="K4234" s="2"/>
      <c r="L4234" s="2"/>
      <c r="M4234" s="2" t="s">
        <v>60</v>
      </c>
      <c r="N4234" s="2" t="s">
        <v>2058</v>
      </c>
      <c r="O4234" s="2" t="s">
        <v>2316</v>
      </c>
      <c r="P4234" s="2" t="s">
        <v>3753</v>
      </c>
      <c r="Q4234" s="2" t="s">
        <v>2051</v>
      </c>
      <c r="R4234" s="2"/>
      <c r="S4234" s="2"/>
      <c r="T4234" s="2" t="s">
        <v>13592</v>
      </c>
      <c r="U4234" s="2"/>
      <c r="V4234" s="2" t="s">
        <v>20139</v>
      </c>
    </row>
    <row r="4235" spans="1:22" ht="14.25" customHeight="1">
      <c r="A4235" s="2" t="s">
        <v>20387</v>
      </c>
      <c r="B4235" s="2" t="s">
        <v>5547</v>
      </c>
      <c r="C4235" s="2" t="s">
        <v>20388</v>
      </c>
      <c r="D4235" s="2" t="s">
        <v>1664</v>
      </c>
      <c r="E4235" s="2" t="s">
        <v>264</v>
      </c>
      <c r="F4235" s="2" t="s">
        <v>20385</v>
      </c>
      <c r="G4235" s="2" t="s">
        <v>2091</v>
      </c>
      <c r="H4235" s="2" t="s">
        <v>20389</v>
      </c>
      <c r="I4235" s="2"/>
      <c r="J4235" s="2"/>
      <c r="K4235" s="2"/>
      <c r="L4235" s="2"/>
      <c r="M4235" s="2" t="s">
        <v>60</v>
      </c>
      <c r="N4235" s="2" t="s">
        <v>2058</v>
      </c>
      <c r="O4235" s="2" t="s">
        <v>2316</v>
      </c>
      <c r="P4235" s="2" t="s">
        <v>3753</v>
      </c>
      <c r="Q4235" s="2" t="s">
        <v>2051</v>
      </c>
      <c r="R4235" s="2" t="s">
        <v>2052</v>
      </c>
      <c r="S4235" s="2"/>
      <c r="T4235" s="2" t="s">
        <v>13592</v>
      </c>
      <c r="U4235" s="2"/>
      <c r="V4235" s="2" t="s">
        <v>20139</v>
      </c>
    </row>
    <row r="4236" spans="1:22" ht="14.25" customHeight="1">
      <c r="A4236" s="2" t="s">
        <v>20390</v>
      </c>
      <c r="B4236" s="2" t="s">
        <v>7461</v>
      </c>
      <c r="C4236" s="2" t="s">
        <v>20391</v>
      </c>
      <c r="D4236" s="2" t="s">
        <v>20392</v>
      </c>
      <c r="E4236" s="2" t="s">
        <v>264</v>
      </c>
      <c r="F4236" s="2" t="s">
        <v>20393</v>
      </c>
      <c r="G4236" s="2" t="s">
        <v>2091</v>
      </c>
      <c r="H4236" s="2" t="s">
        <v>20394</v>
      </c>
      <c r="I4236" s="2"/>
      <c r="J4236" s="2"/>
      <c r="K4236" s="2"/>
      <c r="L4236" s="2"/>
      <c r="M4236" s="2" t="s">
        <v>1566</v>
      </c>
      <c r="N4236" s="2" t="s">
        <v>2058</v>
      </c>
      <c r="O4236" s="2" t="s">
        <v>2288</v>
      </c>
      <c r="P4236" s="2" t="s">
        <v>20164</v>
      </c>
      <c r="Q4236" s="2" t="s">
        <v>2051</v>
      </c>
      <c r="R4236" s="2" t="s">
        <v>2067</v>
      </c>
      <c r="S4236" s="2"/>
      <c r="T4236" s="2" t="s">
        <v>20395</v>
      </c>
      <c r="U4236" s="2"/>
      <c r="V4236" s="2" t="s">
        <v>20139</v>
      </c>
    </row>
    <row r="4237" spans="1:22" ht="14.25" customHeight="1">
      <c r="A4237" s="2" t="s">
        <v>20396</v>
      </c>
      <c r="B4237" s="2" t="s">
        <v>9639</v>
      </c>
      <c r="C4237" s="2" t="s">
        <v>6643</v>
      </c>
      <c r="D4237" s="2" t="s">
        <v>1664</v>
      </c>
      <c r="E4237" s="2" t="s">
        <v>264</v>
      </c>
      <c r="F4237" s="2" t="s">
        <v>20397</v>
      </c>
      <c r="G4237" s="2" t="s">
        <v>2091</v>
      </c>
      <c r="H4237" s="2" t="s">
        <v>20398</v>
      </c>
      <c r="I4237" s="2"/>
      <c r="J4237" s="2"/>
      <c r="K4237" s="2"/>
      <c r="L4237" s="2"/>
      <c r="M4237" s="2" t="s">
        <v>1566</v>
      </c>
      <c r="N4237" s="2" t="s">
        <v>2058</v>
      </c>
      <c r="O4237" s="2" t="s">
        <v>2139</v>
      </c>
      <c r="P4237" s="2" t="s">
        <v>3753</v>
      </c>
      <c r="Q4237" s="2" t="s">
        <v>2051</v>
      </c>
      <c r="R4237" s="2" t="s">
        <v>2052</v>
      </c>
      <c r="S4237" s="2"/>
      <c r="T4237" s="2" t="s">
        <v>13592</v>
      </c>
      <c r="U4237" s="2"/>
      <c r="V4237" s="2" t="s">
        <v>20139</v>
      </c>
    </row>
    <row r="4238" spans="1:22" ht="14.25" customHeight="1">
      <c r="A4238" s="2" t="s">
        <v>20399</v>
      </c>
      <c r="B4238" s="2" t="s">
        <v>16749</v>
      </c>
      <c r="C4238" s="2" t="s">
        <v>3495</v>
      </c>
      <c r="D4238" s="2" t="s">
        <v>20400</v>
      </c>
      <c r="E4238" s="2" t="s">
        <v>264</v>
      </c>
      <c r="F4238" s="2" t="s">
        <v>2473</v>
      </c>
      <c r="G4238" s="2" t="s">
        <v>2091</v>
      </c>
      <c r="H4238" s="2" t="s">
        <v>20401</v>
      </c>
      <c r="I4238" s="2"/>
      <c r="J4238" s="2"/>
      <c r="K4238" s="2"/>
      <c r="L4238" s="2"/>
      <c r="M4238" s="2" t="s">
        <v>59</v>
      </c>
      <c r="N4238" s="2" t="s">
        <v>2048</v>
      </c>
      <c r="O4238" s="2" t="s">
        <v>2301</v>
      </c>
      <c r="P4238" s="2" t="s">
        <v>2609</v>
      </c>
      <c r="Q4238" s="2" t="s">
        <v>2051</v>
      </c>
      <c r="R4238" s="2" t="s">
        <v>2067</v>
      </c>
      <c r="S4238" s="2"/>
      <c r="T4238" s="2" t="s">
        <v>20402</v>
      </c>
      <c r="U4238" s="2"/>
      <c r="V4238" s="2" t="s">
        <v>20139</v>
      </c>
    </row>
    <row r="4239" spans="1:22" ht="14.25" customHeight="1">
      <c r="A4239" s="2" t="s">
        <v>20403</v>
      </c>
      <c r="B4239" s="2" t="s">
        <v>16749</v>
      </c>
      <c r="C4239" s="2" t="s">
        <v>20404</v>
      </c>
      <c r="D4239" s="2" t="s">
        <v>20400</v>
      </c>
      <c r="E4239" s="2" t="s">
        <v>264</v>
      </c>
      <c r="F4239" s="2" t="s">
        <v>2473</v>
      </c>
      <c r="G4239" s="2" t="s">
        <v>2091</v>
      </c>
      <c r="H4239" s="2" t="s">
        <v>20405</v>
      </c>
      <c r="I4239" s="2"/>
      <c r="J4239" s="2"/>
      <c r="K4239" s="2"/>
      <c r="L4239" s="2"/>
      <c r="M4239" s="2" t="s">
        <v>59</v>
      </c>
      <c r="N4239" s="2" t="s">
        <v>2048</v>
      </c>
      <c r="O4239" s="2" t="s">
        <v>2301</v>
      </c>
      <c r="P4239" s="2" t="s">
        <v>4630</v>
      </c>
      <c r="Q4239" s="2" t="s">
        <v>2051</v>
      </c>
      <c r="R4239" s="2"/>
      <c r="S4239" s="2"/>
      <c r="T4239" s="2" t="s">
        <v>20402</v>
      </c>
      <c r="U4239" s="2"/>
      <c r="V4239" s="2" t="s">
        <v>20139</v>
      </c>
    </row>
    <row r="4240" spans="1:22" ht="14.25" customHeight="1">
      <c r="A4240" s="2" t="s">
        <v>20406</v>
      </c>
      <c r="B4240" s="2" t="s">
        <v>19818</v>
      </c>
      <c r="C4240" s="2" t="s">
        <v>20407</v>
      </c>
      <c r="D4240" s="2" t="s">
        <v>20136</v>
      </c>
      <c r="E4240" s="2" t="s">
        <v>264</v>
      </c>
      <c r="F4240" s="2" t="s">
        <v>4810</v>
      </c>
      <c r="G4240" s="2" t="s">
        <v>2091</v>
      </c>
      <c r="H4240" s="2" t="s">
        <v>20408</v>
      </c>
      <c r="I4240" s="2"/>
      <c r="J4240" s="2"/>
      <c r="K4240" s="2"/>
      <c r="L4240" s="2"/>
      <c r="M4240" s="2" t="s">
        <v>1566</v>
      </c>
      <c r="N4240" s="2" t="s">
        <v>2058</v>
      </c>
      <c r="O4240" s="2" t="s">
        <v>2153</v>
      </c>
      <c r="P4240" s="2" t="s">
        <v>2094</v>
      </c>
      <c r="Q4240" s="2" t="s">
        <v>2051</v>
      </c>
      <c r="R4240" s="2" t="s">
        <v>2052</v>
      </c>
      <c r="S4240" s="2"/>
      <c r="T4240" s="2" t="s">
        <v>20138</v>
      </c>
      <c r="U4240" s="2"/>
      <c r="V4240" s="2" t="s">
        <v>20139</v>
      </c>
    </row>
    <row r="4241" spans="1:22" ht="14.25" customHeight="1">
      <c r="A4241" s="2" t="s">
        <v>20409</v>
      </c>
      <c r="B4241" s="2" t="s">
        <v>20410</v>
      </c>
      <c r="C4241" s="2" t="s">
        <v>3634</v>
      </c>
      <c r="D4241" s="2" t="s">
        <v>20411</v>
      </c>
      <c r="E4241" s="2" t="s">
        <v>264</v>
      </c>
      <c r="F4241" s="2" t="s">
        <v>20412</v>
      </c>
      <c r="G4241" s="2" t="s">
        <v>2091</v>
      </c>
      <c r="H4241" s="2" t="s">
        <v>20413</v>
      </c>
      <c r="I4241" s="2"/>
      <c r="J4241" s="2"/>
      <c r="K4241" s="2"/>
      <c r="L4241" s="2"/>
      <c r="M4241" s="2" t="s">
        <v>1566</v>
      </c>
      <c r="N4241" s="2" t="s">
        <v>2058</v>
      </c>
      <c r="O4241" s="2" t="s">
        <v>2139</v>
      </c>
      <c r="P4241" s="2" t="s">
        <v>4630</v>
      </c>
      <c r="Q4241" s="2" t="s">
        <v>2051</v>
      </c>
      <c r="R4241" s="2" t="s">
        <v>2052</v>
      </c>
      <c r="S4241" s="2"/>
      <c r="T4241" s="2" t="s">
        <v>20414</v>
      </c>
      <c r="U4241" s="2"/>
      <c r="V4241" s="2" t="s">
        <v>20139</v>
      </c>
    </row>
    <row r="4242" spans="1:22" ht="14.25" customHeight="1">
      <c r="A4242" s="2" t="s">
        <v>20415</v>
      </c>
      <c r="B4242" s="2" t="s">
        <v>4594</v>
      </c>
      <c r="C4242" s="2" t="s">
        <v>20416</v>
      </c>
      <c r="D4242" s="2" t="s">
        <v>20168</v>
      </c>
      <c r="E4242" s="2" t="s">
        <v>264</v>
      </c>
      <c r="F4242" s="2" t="s">
        <v>20417</v>
      </c>
      <c r="G4242" s="2" t="s">
        <v>2091</v>
      </c>
      <c r="H4242" s="2" t="s">
        <v>20418</v>
      </c>
      <c r="I4242" s="2"/>
      <c r="J4242" s="2"/>
      <c r="K4242" s="2"/>
      <c r="L4242" s="2"/>
      <c r="M4242" s="2" t="s">
        <v>1566</v>
      </c>
      <c r="N4242" s="2" t="s">
        <v>2048</v>
      </c>
      <c r="O4242" s="2" t="s">
        <v>2179</v>
      </c>
      <c r="P4242" s="2" t="s">
        <v>20164</v>
      </c>
      <c r="Q4242" s="2" t="s">
        <v>2051</v>
      </c>
      <c r="R4242" s="2" t="s">
        <v>2067</v>
      </c>
      <c r="S4242" s="2"/>
      <c r="T4242" s="2" t="s">
        <v>20171</v>
      </c>
      <c r="U4242" s="2"/>
      <c r="V4242" s="2" t="s">
        <v>20139</v>
      </c>
    </row>
    <row r="4243" spans="1:22" ht="14.25" customHeight="1">
      <c r="A4243" s="2" t="s">
        <v>20419</v>
      </c>
      <c r="B4243" s="2" t="s">
        <v>9431</v>
      </c>
      <c r="C4243" s="2" t="s">
        <v>20420</v>
      </c>
      <c r="D4243" s="2" t="s">
        <v>1663</v>
      </c>
      <c r="E4243" s="2" t="s">
        <v>96</v>
      </c>
      <c r="F4243" s="2" t="s">
        <v>3557</v>
      </c>
      <c r="G4243" s="2" t="s">
        <v>2091</v>
      </c>
      <c r="H4243" s="2" t="s">
        <v>20421</v>
      </c>
      <c r="I4243" s="2"/>
      <c r="J4243" s="2"/>
      <c r="K4243" s="2"/>
      <c r="L4243" s="2"/>
      <c r="M4243" s="2" t="s">
        <v>1566</v>
      </c>
      <c r="N4243" s="2" t="s">
        <v>2058</v>
      </c>
      <c r="O4243" s="2" t="s">
        <v>2139</v>
      </c>
      <c r="P4243" s="2" t="s">
        <v>3753</v>
      </c>
      <c r="Q4243" s="2" t="s">
        <v>2051</v>
      </c>
      <c r="R4243" s="2" t="s">
        <v>2052</v>
      </c>
      <c r="S4243" s="2"/>
      <c r="T4243" s="2" t="s">
        <v>2095</v>
      </c>
      <c r="U4243" s="2"/>
      <c r="V4243" s="2" t="s">
        <v>20139</v>
      </c>
    </row>
    <row r="4244" spans="1:22" ht="14.25" customHeight="1">
      <c r="A4244" s="2" t="s">
        <v>20422</v>
      </c>
      <c r="B4244" s="2" t="s">
        <v>4440</v>
      </c>
      <c r="C4244" s="2" t="s">
        <v>20423</v>
      </c>
      <c r="D4244" s="2" t="s">
        <v>20424</v>
      </c>
      <c r="E4244" s="2" t="s">
        <v>264</v>
      </c>
      <c r="F4244" s="2" t="s">
        <v>20425</v>
      </c>
      <c r="G4244" s="2" t="s">
        <v>2091</v>
      </c>
      <c r="H4244" s="2" t="s">
        <v>20426</v>
      </c>
      <c r="I4244" s="2"/>
      <c r="J4244" s="2"/>
      <c r="K4244" s="2"/>
      <c r="L4244" s="2"/>
      <c r="M4244" s="2" t="s">
        <v>1566</v>
      </c>
      <c r="N4244" s="2" t="s">
        <v>2048</v>
      </c>
      <c r="O4244" s="2" t="s">
        <v>5489</v>
      </c>
      <c r="P4244" s="2" t="s">
        <v>20164</v>
      </c>
      <c r="Q4244" s="2" t="s">
        <v>2051</v>
      </c>
      <c r="R4244" s="2" t="s">
        <v>2052</v>
      </c>
      <c r="S4244" s="2"/>
      <c r="T4244" s="2" t="s">
        <v>20427</v>
      </c>
      <c r="U4244" s="2"/>
      <c r="V4244" s="2" t="s">
        <v>20139</v>
      </c>
    </row>
    <row r="4245" spans="1:22" ht="14.25" customHeight="1">
      <c r="A4245" s="2" t="s">
        <v>20428</v>
      </c>
      <c r="B4245" s="2" t="s">
        <v>4440</v>
      </c>
      <c r="C4245" s="2" t="s">
        <v>4695</v>
      </c>
      <c r="D4245" s="2" t="s">
        <v>20429</v>
      </c>
      <c r="E4245" s="2" t="s">
        <v>264</v>
      </c>
      <c r="F4245" s="2" t="s">
        <v>20430</v>
      </c>
      <c r="G4245" s="2" t="s">
        <v>2091</v>
      </c>
      <c r="H4245" s="2" t="s">
        <v>20431</v>
      </c>
      <c r="I4245" s="2"/>
      <c r="J4245" s="2"/>
      <c r="K4245" s="2"/>
      <c r="L4245" s="2"/>
      <c r="M4245" s="2" t="s">
        <v>1566</v>
      </c>
      <c r="N4245" s="2" t="s">
        <v>2048</v>
      </c>
      <c r="O4245" s="2" t="s">
        <v>2179</v>
      </c>
      <c r="P4245" s="2" t="s">
        <v>20164</v>
      </c>
      <c r="Q4245" s="2" t="s">
        <v>2051</v>
      </c>
      <c r="R4245" s="2" t="s">
        <v>2067</v>
      </c>
      <c r="S4245" s="2"/>
      <c r="T4245" s="2" t="s">
        <v>20432</v>
      </c>
      <c r="U4245" s="2"/>
      <c r="V4245" s="2" t="s">
        <v>20139</v>
      </c>
    </row>
    <row r="4246" spans="1:22" ht="14.25" customHeight="1">
      <c r="A4246" s="2" t="s">
        <v>20433</v>
      </c>
      <c r="B4246" s="2" t="s">
        <v>4440</v>
      </c>
      <c r="C4246" s="2" t="s">
        <v>16782</v>
      </c>
      <c r="D4246" s="2" t="s">
        <v>20303</v>
      </c>
      <c r="E4246" s="2" t="s">
        <v>264</v>
      </c>
      <c r="F4246" s="2" t="s">
        <v>20434</v>
      </c>
      <c r="G4246" s="2" t="s">
        <v>2091</v>
      </c>
      <c r="H4246" s="2" t="s">
        <v>20435</v>
      </c>
      <c r="I4246" s="2"/>
      <c r="J4246" s="2"/>
      <c r="K4246" s="2"/>
      <c r="L4246" s="2"/>
      <c r="M4246" s="2" t="s">
        <v>1566</v>
      </c>
      <c r="N4246" s="2" t="s">
        <v>2048</v>
      </c>
      <c r="O4246" s="2" t="s">
        <v>2179</v>
      </c>
      <c r="P4246" s="2" t="s">
        <v>20164</v>
      </c>
      <c r="Q4246" s="2" t="s">
        <v>2051</v>
      </c>
      <c r="R4246" s="2" t="s">
        <v>2067</v>
      </c>
      <c r="S4246" s="2"/>
      <c r="T4246" s="2" t="s">
        <v>20305</v>
      </c>
      <c r="U4246" s="2"/>
      <c r="V4246" s="2" t="s">
        <v>20139</v>
      </c>
    </row>
    <row r="4247" spans="1:22" ht="14.25" customHeight="1">
      <c r="A4247" s="2" t="s">
        <v>20436</v>
      </c>
      <c r="B4247" s="2" t="s">
        <v>4440</v>
      </c>
      <c r="C4247" s="2" t="s">
        <v>20437</v>
      </c>
      <c r="D4247" s="2" t="s">
        <v>20438</v>
      </c>
      <c r="E4247" s="2" t="s">
        <v>264</v>
      </c>
      <c r="F4247" s="2" t="s">
        <v>3557</v>
      </c>
      <c r="G4247" s="2" t="s">
        <v>2091</v>
      </c>
      <c r="H4247" s="2" t="s">
        <v>20439</v>
      </c>
      <c r="I4247" s="2"/>
      <c r="J4247" s="2"/>
      <c r="K4247" s="2"/>
      <c r="L4247" s="2"/>
      <c r="M4247" s="2" t="s">
        <v>1566</v>
      </c>
      <c r="N4247" s="2" t="s">
        <v>2058</v>
      </c>
      <c r="O4247" s="2" t="s">
        <v>2139</v>
      </c>
      <c r="P4247" s="2" t="s">
        <v>4630</v>
      </c>
      <c r="Q4247" s="2" t="s">
        <v>2051</v>
      </c>
      <c r="R4247" s="2" t="s">
        <v>2052</v>
      </c>
      <c r="S4247" s="2"/>
      <c r="T4247" s="2" t="s">
        <v>20440</v>
      </c>
      <c r="U4247" s="2"/>
      <c r="V4247" s="2" t="s">
        <v>20139</v>
      </c>
    </row>
    <row r="4248" spans="1:22" ht="14.25" customHeight="1">
      <c r="A4248" s="2" t="s">
        <v>20441</v>
      </c>
      <c r="B4248" s="2" t="s">
        <v>4440</v>
      </c>
      <c r="C4248" s="2" t="s">
        <v>7188</v>
      </c>
      <c r="D4248" s="2" t="s">
        <v>1664</v>
      </c>
      <c r="E4248" s="2" t="s">
        <v>264</v>
      </c>
      <c r="F4248" s="2" t="s">
        <v>2210</v>
      </c>
      <c r="G4248" s="2" t="s">
        <v>2091</v>
      </c>
      <c r="H4248" s="2" t="s">
        <v>20442</v>
      </c>
      <c r="I4248" s="2"/>
      <c r="J4248" s="2"/>
      <c r="K4248" s="2"/>
      <c r="L4248" s="2"/>
      <c r="M4248" s="2" t="s">
        <v>59</v>
      </c>
      <c r="N4248" s="2" t="s">
        <v>2058</v>
      </c>
      <c r="O4248" s="2" t="s">
        <v>2101</v>
      </c>
      <c r="P4248" s="2" t="s">
        <v>3753</v>
      </c>
      <c r="Q4248" s="2" t="s">
        <v>2051</v>
      </c>
      <c r="R4248" s="2"/>
      <c r="S4248" s="2"/>
      <c r="T4248" s="2" t="s">
        <v>13592</v>
      </c>
      <c r="U4248" s="2"/>
      <c r="V4248" s="2" t="s">
        <v>20139</v>
      </c>
    </row>
    <row r="4249" spans="1:22" ht="14.25" customHeight="1">
      <c r="A4249" s="2" t="s">
        <v>20443</v>
      </c>
      <c r="B4249" s="2" t="s">
        <v>20444</v>
      </c>
      <c r="C4249" s="2" t="s">
        <v>4695</v>
      </c>
      <c r="D4249" s="2" t="s">
        <v>1663</v>
      </c>
      <c r="E4249" s="2" t="s">
        <v>96</v>
      </c>
      <c r="F4249" s="2" t="s">
        <v>2473</v>
      </c>
      <c r="G4249" s="2" t="s">
        <v>2091</v>
      </c>
      <c r="H4249" s="2" t="s">
        <v>20445</v>
      </c>
      <c r="I4249" s="2"/>
      <c r="J4249" s="2"/>
      <c r="K4249" s="2"/>
      <c r="L4249" s="2"/>
      <c r="M4249" s="2" t="s">
        <v>59</v>
      </c>
      <c r="N4249" s="2" t="s">
        <v>2048</v>
      </c>
      <c r="O4249" s="2" t="s">
        <v>2301</v>
      </c>
      <c r="P4249" s="2" t="s">
        <v>3753</v>
      </c>
      <c r="Q4249" s="2" t="s">
        <v>2051</v>
      </c>
      <c r="R4249" s="2"/>
      <c r="S4249" s="2"/>
      <c r="T4249" s="2" t="s">
        <v>2095</v>
      </c>
      <c r="U4249" s="2"/>
      <c r="V4249" s="2" t="s">
        <v>20139</v>
      </c>
    </row>
    <row r="4250" spans="1:22" ht="14.25" customHeight="1">
      <c r="A4250" s="2" t="s">
        <v>20446</v>
      </c>
      <c r="B4250" s="2" t="s">
        <v>4541</v>
      </c>
      <c r="C4250" s="2" t="s">
        <v>20447</v>
      </c>
      <c r="D4250" s="2" t="s">
        <v>20303</v>
      </c>
      <c r="E4250" s="2" t="s">
        <v>264</v>
      </c>
      <c r="F4250" s="2" t="s">
        <v>20448</v>
      </c>
      <c r="G4250" s="2" t="s">
        <v>2091</v>
      </c>
      <c r="H4250" s="2" t="s">
        <v>20449</v>
      </c>
      <c r="I4250" s="2"/>
      <c r="J4250" s="2"/>
      <c r="K4250" s="2"/>
      <c r="L4250" s="2"/>
      <c r="M4250" s="2" t="s">
        <v>1566</v>
      </c>
      <c r="N4250" s="2" t="s">
        <v>2058</v>
      </c>
      <c r="O4250" s="2" t="s">
        <v>5393</v>
      </c>
      <c r="P4250" s="2" t="s">
        <v>20164</v>
      </c>
      <c r="Q4250" s="2" t="s">
        <v>2051</v>
      </c>
      <c r="R4250" s="2" t="s">
        <v>3993</v>
      </c>
      <c r="S4250" s="2"/>
      <c r="T4250" s="2" t="s">
        <v>20305</v>
      </c>
      <c r="U4250" s="2"/>
      <c r="V4250" s="2" t="s">
        <v>20139</v>
      </c>
    </row>
    <row r="4251" spans="1:22" ht="14.25" customHeight="1">
      <c r="A4251" s="2" t="s">
        <v>20450</v>
      </c>
      <c r="B4251" s="2" t="s">
        <v>7072</v>
      </c>
      <c r="C4251" s="2" t="s">
        <v>13065</v>
      </c>
      <c r="D4251" s="2" t="s">
        <v>1663</v>
      </c>
      <c r="E4251" s="2" t="s">
        <v>96</v>
      </c>
      <c r="F4251" s="2" t="s">
        <v>4810</v>
      </c>
      <c r="G4251" s="2" t="s">
        <v>2091</v>
      </c>
      <c r="H4251" s="2" t="s">
        <v>20451</v>
      </c>
      <c r="I4251" s="2"/>
      <c r="J4251" s="2"/>
      <c r="K4251" s="2"/>
      <c r="L4251" s="2"/>
      <c r="M4251" s="2" t="s">
        <v>1566</v>
      </c>
      <c r="N4251" s="2" t="s">
        <v>2058</v>
      </c>
      <c r="O4251" s="2" t="s">
        <v>2153</v>
      </c>
      <c r="P4251" s="2" t="s">
        <v>3753</v>
      </c>
      <c r="Q4251" s="2" t="s">
        <v>2051</v>
      </c>
      <c r="R4251" s="2" t="s">
        <v>2052</v>
      </c>
      <c r="S4251" s="2"/>
      <c r="T4251" s="2" t="s">
        <v>2095</v>
      </c>
      <c r="U4251" s="2"/>
      <c r="V4251" s="2" t="s">
        <v>20139</v>
      </c>
    </row>
    <row r="4252" spans="1:22" ht="14.25" customHeight="1">
      <c r="A4252" s="2" t="s">
        <v>20452</v>
      </c>
      <c r="B4252" s="2" t="s">
        <v>20453</v>
      </c>
      <c r="C4252" s="2" t="s">
        <v>20454</v>
      </c>
      <c r="D4252" s="2" t="s">
        <v>20455</v>
      </c>
      <c r="E4252" s="2" t="s">
        <v>264</v>
      </c>
      <c r="F4252" s="2" t="s">
        <v>20456</v>
      </c>
      <c r="G4252" s="2" t="s">
        <v>2091</v>
      </c>
      <c r="H4252" s="2" t="s">
        <v>20457</v>
      </c>
      <c r="I4252" s="2"/>
      <c r="J4252" s="2"/>
      <c r="K4252" s="2"/>
      <c r="L4252" s="2"/>
      <c r="M4252" s="2" t="s">
        <v>1566</v>
      </c>
      <c r="N4252" s="2" t="s">
        <v>2048</v>
      </c>
      <c r="O4252" s="2" t="s">
        <v>2179</v>
      </c>
      <c r="P4252" s="2" t="s">
        <v>20164</v>
      </c>
      <c r="Q4252" s="2" t="s">
        <v>2051</v>
      </c>
      <c r="R4252" s="2" t="s">
        <v>2067</v>
      </c>
      <c r="S4252" s="2"/>
      <c r="T4252" s="2" t="s">
        <v>20458</v>
      </c>
      <c r="U4252" s="2"/>
      <c r="V4252" s="2" t="s">
        <v>20139</v>
      </c>
    </row>
    <row r="4253" spans="1:22" ht="14.25" customHeight="1">
      <c r="A4253" s="2" t="s">
        <v>20459</v>
      </c>
      <c r="B4253" s="2" t="s">
        <v>7570</v>
      </c>
      <c r="C4253" s="2" t="s">
        <v>20460</v>
      </c>
      <c r="D4253" s="2" t="s">
        <v>1663</v>
      </c>
      <c r="E4253" s="2" t="s">
        <v>96</v>
      </c>
      <c r="F4253" s="2" t="s">
        <v>4810</v>
      </c>
      <c r="G4253" s="2" t="s">
        <v>2091</v>
      </c>
      <c r="H4253" s="2" t="s">
        <v>20461</v>
      </c>
      <c r="I4253" s="2"/>
      <c r="J4253" s="2"/>
      <c r="K4253" s="2"/>
      <c r="L4253" s="2"/>
      <c r="M4253" s="2" t="s">
        <v>1566</v>
      </c>
      <c r="N4253" s="2" t="s">
        <v>2058</v>
      </c>
      <c r="O4253" s="2" t="s">
        <v>2153</v>
      </c>
      <c r="P4253" s="2" t="s">
        <v>3753</v>
      </c>
      <c r="Q4253" s="2" t="s">
        <v>2051</v>
      </c>
      <c r="R4253" s="2" t="s">
        <v>2052</v>
      </c>
      <c r="S4253" s="2"/>
      <c r="T4253" s="2" t="s">
        <v>2095</v>
      </c>
      <c r="U4253" s="2"/>
      <c r="V4253" s="2" t="s">
        <v>20139</v>
      </c>
    </row>
    <row r="4254" spans="1:22" ht="14.25" customHeight="1">
      <c r="A4254" s="2" t="s">
        <v>20462</v>
      </c>
      <c r="B4254" s="2" t="s">
        <v>6176</v>
      </c>
      <c r="C4254" s="2" t="s">
        <v>6175</v>
      </c>
      <c r="D4254" s="2" t="s">
        <v>296</v>
      </c>
      <c r="E4254" s="2" t="s">
        <v>96</v>
      </c>
      <c r="F4254" s="2" t="s">
        <v>20463</v>
      </c>
      <c r="G4254" s="2" t="s">
        <v>2046</v>
      </c>
      <c r="H4254" s="2" t="s">
        <v>20464</v>
      </c>
      <c r="I4254" s="2" t="s">
        <v>20465</v>
      </c>
      <c r="J4254" s="2"/>
      <c r="K4254" s="2" t="s">
        <v>4497</v>
      </c>
      <c r="L4254" s="2"/>
      <c r="M4254" s="2" t="s">
        <v>1566</v>
      </c>
      <c r="N4254" s="2" t="s">
        <v>2048</v>
      </c>
      <c r="O4254" s="2" t="s">
        <v>2179</v>
      </c>
      <c r="P4254" s="2" t="s">
        <v>20466</v>
      </c>
      <c r="Q4254" s="2" t="s">
        <v>2051</v>
      </c>
      <c r="R4254" s="2" t="s">
        <v>2067</v>
      </c>
      <c r="S4254" s="2"/>
      <c r="T4254" s="2" t="s">
        <v>295</v>
      </c>
      <c r="U4254" s="2"/>
      <c r="V4254" s="2" t="s">
        <v>20139</v>
      </c>
    </row>
    <row r="4255" spans="1:22" ht="14.25" customHeight="1">
      <c r="A4255" s="2" t="s">
        <v>20467</v>
      </c>
      <c r="B4255" s="2" t="s">
        <v>20468</v>
      </c>
      <c r="C4255" s="2" t="s">
        <v>20469</v>
      </c>
      <c r="D4255" s="2" t="s">
        <v>20470</v>
      </c>
      <c r="E4255" s="2" t="s">
        <v>264</v>
      </c>
      <c r="F4255" s="2" t="s">
        <v>3557</v>
      </c>
      <c r="G4255" s="2" t="s">
        <v>2091</v>
      </c>
      <c r="H4255" s="2" t="s">
        <v>20471</v>
      </c>
      <c r="I4255" s="2"/>
      <c r="J4255" s="2"/>
      <c r="K4255" s="2"/>
      <c r="L4255" s="2"/>
      <c r="M4255" s="2" t="s">
        <v>1566</v>
      </c>
      <c r="N4255" s="2" t="s">
        <v>2058</v>
      </c>
      <c r="O4255" s="2" t="s">
        <v>2139</v>
      </c>
      <c r="P4255" s="2" t="s">
        <v>4630</v>
      </c>
      <c r="Q4255" s="2" t="s">
        <v>2051</v>
      </c>
      <c r="R4255" s="2" t="s">
        <v>2052</v>
      </c>
      <c r="S4255" s="2"/>
      <c r="T4255" s="2" t="s">
        <v>20472</v>
      </c>
      <c r="U4255" s="2"/>
      <c r="V4255" s="2" t="s">
        <v>20139</v>
      </c>
    </row>
    <row r="4256" spans="1:22" ht="14.25" customHeight="1">
      <c r="A4256" s="2" t="s">
        <v>20473</v>
      </c>
      <c r="B4256" s="2" t="s">
        <v>4519</v>
      </c>
      <c r="C4256" s="2" t="s">
        <v>20474</v>
      </c>
      <c r="D4256" s="2" t="s">
        <v>20475</v>
      </c>
      <c r="E4256" s="2" t="s">
        <v>264</v>
      </c>
      <c r="F4256" s="2" t="s">
        <v>20476</v>
      </c>
      <c r="G4256" s="2" t="s">
        <v>2091</v>
      </c>
      <c r="H4256" s="2" t="s">
        <v>20477</v>
      </c>
      <c r="I4256" s="2"/>
      <c r="J4256" s="2"/>
      <c r="K4256" s="2"/>
      <c r="L4256" s="2"/>
      <c r="M4256" s="2" t="s">
        <v>1566</v>
      </c>
      <c r="N4256" s="2" t="s">
        <v>2048</v>
      </c>
      <c r="O4256" s="2" t="s">
        <v>2199</v>
      </c>
      <c r="P4256" s="2" t="s">
        <v>20164</v>
      </c>
      <c r="Q4256" s="2" t="s">
        <v>2051</v>
      </c>
      <c r="R4256" s="2" t="s">
        <v>2067</v>
      </c>
      <c r="S4256" s="2"/>
      <c r="T4256" s="2" t="s">
        <v>20478</v>
      </c>
      <c r="U4256" s="2"/>
      <c r="V4256" s="2" t="s">
        <v>20139</v>
      </c>
    </row>
    <row r="4257" spans="1:22" ht="14.25" customHeight="1">
      <c r="A4257" s="2" t="s">
        <v>20479</v>
      </c>
      <c r="B4257" s="2" t="s">
        <v>4519</v>
      </c>
      <c r="C4257" s="2" t="s">
        <v>20480</v>
      </c>
      <c r="D4257" s="2" t="s">
        <v>1664</v>
      </c>
      <c r="E4257" s="2" t="s">
        <v>264</v>
      </c>
      <c r="F4257" s="2" t="s">
        <v>20481</v>
      </c>
      <c r="G4257" s="2" t="s">
        <v>2091</v>
      </c>
      <c r="H4257" s="2" t="s">
        <v>20482</v>
      </c>
      <c r="I4257" s="2"/>
      <c r="J4257" s="2"/>
      <c r="K4257" s="2"/>
      <c r="L4257" s="2"/>
      <c r="M4257" s="2" t="s">
        <v>59</v>
      </c>
      <c r="N4257" s="2" t="s">
        <v>2058</v>
      </c>
      <c r="O4257" s="2" t="s">
        <v>20201</v>
      </c>
      <c r="P4257" s="2" t="s">
        <v>3753</v>
      </c>
      <c r="Q4257" s="2" t="s">
        <v>2051</v>
      </c>
      <c r="R4257" s="2" t="s">
        <v>2052</v>
      </c>
      <c r="S4257" s="2"/>
      <c r="T4257" s="2" t="s">
        <v>13592</v>
      </c>
      <c r="U4257" s="2"/>
      <c r="V4257" s="2" t="s">
        <v>20139</v>
      </c>
    </row>
    <row r="4258" spans="1:22" ht="14.25" customHeight="1">
      <c r="A4258" s="2" t="s">
        <v>20483</v>
      </c>
      <c r="B4258" s="2" t="s">
        <v>7680</v>
      </c>
      <c r="C4258" s="2" t="s">
        <v>20484</v>
      </c>
      <c r="D4258" s="2" t="s">
        <v>1663</v>
      </c>
      <c r="E4258" s="2" t="s">
        <v>96</v>
      </c>
      <c r="F4258" s="2" t="s">
        <v>2473</v>
      </c>
      <c r="G4258" s="2" t="s">
        <v>2091</v>
      </c>
      <c r="H4258" s="2" t="s">
        <v>20485</v>
      </c>
      <c r="I4258" s="2"/>
      <c r="J4258" s="2"/>
      <c r="K4258" s="2"/>
      <c r="L4258" s="2"/>
      <c r="M4258" s="2" t="s">
        <v>59</v>
      </c>
      <c r="N4258" s="2" t="s">
        <v>2048</v>
      </c>
      <c r="O4258" s="2" t="s">
        <v>2301</v>
      </c>
      <c r="P4258" s="2" t="s">
        <v>3753</v>
      </c>
      <c r="Q4258" s="2" t="s">
        <v>2051</v>
      </c>
      <c r="R4258" s="2"/>
      <c r="S4258" s="2"/>
      <c r="T4258" s="2" t="s">
        <v>2095</v>
      </c>
      <c r="U4258" s="2"/>
      <c r="V4258" s="2" t="s">
        <v>20139</v>
      </c>
    </row>
    <row r="4259" spans="1:22" ht="14.25" customHeight="1">
      <c r="A4259" s="2" t="s">
        <v>20486</v>
      </c>
      <c r="B4259" s="2" t="s">
        <v>20487</v>
      </c>
      <c r="C4259" s="2" t="s">
        <v>20488</v>
      </c>
      <c r="D4259" s="2" t="s">
        <v>20168</v>
      </c>
      <c r="E4259" s="2" t="s">
        <v>264</v>
      </c>
      <c r="F4259" s="2" t="s">
        <v>20489</v>
      </c>
      <c r="G4259" s="2" t="s">
        <v>2091</v>
      </c>
      <c r="H4259" s="2" t="s">
        <v>20490</v>
      </c>
      <c r="I4259" s="2"/>
      <c r="J4259" s="2"/>
      <c r="K4259" s="2"/>
      <c r="L4259" s="2"/>
      <c r="M4259" s="2" t="s">
        <v>1566</v>
      </c>
      <c r="N4259" s="2" t="s">
        <v>2048</v>
      </c>
      <c r="O4259" s="2" t="s">
        <v>2179</v>
      </c>
      <c r="P4259" s="2" t="s">
        <v>20164</v>
      </c>
      <c r="Q4259" s="2" t="s">
        <v>2051</v>
      </c>
      <c r="R4259" s="2" t="s">
        <v>2067</v>
      </c>
      <c r="S4259" s="2"/>
      <c r="T4259" s="2" t="s">
        <v>20171</v>
      </c>
      <c r="U4259" s="2"/>
      <c r="V4259" s="2" t="s">
        <v>20139</v>
      </c>
    </row>
    <row r="4260" spans="1:22" ht="14.25" customHeight="1">
      <c r="A4260" s="2" t="s">
        <v>20491</v>
      </c>
      <c r="B4260" s="2" t="s">
        <v>2972</v>
      </c>
      <c r="C4260" s="2" t="s">
        <v>20492</v>
      </c>
      <c r="D4260" s="2" t="s">
        <v>252</v>
      </c>
      <c r="E4260" s="2" t="s">
        <v>264</v>
      </c>
      <c r="F4260" s="2" t="s">
        <v>2210</v>
      </c>
      <c r="G4260" s="2" t="s">
        <v>2046</v>
      </c>
      <c r="H4260" s="2" t="s">
        <v>20493</v>
      </c>
      <c r="I4260" s="2"/>
      <c r="J4260" s="2"/>
      <c r="K4260" s="2"/>
      <c r="L4260" s="2"/>
      <c r="M4260" s="2" t="s">
        <v>59</v>
      </c>
      <c r="N4260" s="2" t="s">
        <v>2058</v>
      </c>
      <c r="O4260" s="2" t="s">
        <v>2101</v>
      </c>
      <c r="P4260" s="2" t="s">
        <v>20494</v>
      </c>
      <c r="Q4260" s="2" t="s">
        <v>2051</v>
      </c>
      <c r="R4260" s="2" t="s">
        <v>3993</v>
      </c>
      <c r="S4260" s="2"/>
      <c r="T4260" s="2" t="s">
        <v>251</v>
      </c>
      <c r="U4260" s="2"/>
      <c r="V4260" s="2" t="s">
        <v>20139</v>
      </c>
    </row>
    <row r="4261" spans="1:22" ht="14.25" customHeight="1">
      <c r="A4261" s="2" t="s">
        <v>20495</v>
      </c>
      <c r="B4261" s="2" t="s">
        <v>10794</v>
      </c>
      <c r="C4261" s="2" t="s">
        <v>20496</v>
      </c>
      <c r="D4261" s="2" t="s">
        <v>20303</v>
      </c>
      <c r="E4261" s="2" t="s">
        <v>264</v>
      </c>
      <c r="F4261" s="2" t="s">
        <v>20497</v>
      </c>
      <c r="G4261" s="2" t="s">
        <v>2091</v>
      </c>
      <c r="H4261" s="2" t="s">
        <v>20498</v>
      </c>
      <c r="I4261" s="2"/>
      <c r="J4261" s="2"/>
      <c r="K4261" s="2"/>
      <c r="L4261" s="2"/>
      <c r="M4261" s="2" t="s">
        <v>1566</v>
      </c>
      <c r="N4261" s="2" t="s">
        <v>2048</v>
      </c>
      <c r="O4261" s="2" t="s">
        <v>2199</v>
      </c>
      <c r="P4261" s="2" t="s">
        <v>20164</v>
      </c>
      <c r="Q4261" s="2" t="s">
        <v>2051</v>
      </c>
      <c r="R4261" s="2" t="s">
        <v>2067</v>
      </c>
      <c r="S4261" s="2"/>
      <c r="T4261" s="2" t="s">
        <v>20305</v>
      </c>
      <c r="U4261" s="2"/>
      <c r="V4261" s="2" t="s">
        <v>20139</v>
      </c>
    </row>
    <row r="4262" spans="1:22" ht="14.25" customHeight="1">
      <c r="A4262" s="2" t="s">
        <v>20499</v>
      </c>
      <c r="B4262" s="2" t="s">
        <v>9187</v>
      </c>
      <c r="C4262" s="2" t="s">
        <v>20500</v>
      </c>
      <c r="D4262" s="2" t="s">
        <v>20501</v>
      </c>
      <c r="E4262" s="2" t="s">
        <v>264</v>
      </c>
      <c r="F4262" s="2" t="s">
        <v>3557</v>
      </c>
      <c r="G4262" s="2" t="s">
        <v>2091</v>
      </c>
      <c r="H4262" s="2" t="s">
        <v>20502</v>
      </c>
      <c r="I4262" s="2"/>
      <c r="J4262" s="2"/>
      <c r="K4262" s="2"/>
      <c r="L4262" s="2"/>
      <c r="M4262" s="2" t="s">
        <v>1566</v>
      </c>
      <c r="N4262" s="2" t="s">
        <v>2058</v>
      </c>
      <c r="O4262" s="2" t="s">
        <v>2139</v>
      </c>
      <c r="P4262" s="2" t="s">
        <v>3753</v>
      </c>
      <c r="Q4262" s="2" t="s">
        <v>2051</v>
      </c>
      <c r="R4262" s="2" t="s">
        <v>2052</v>
      </c>
      <c r="S4262" s="2"/>
      <c r="T4262" s="2" t="s">
        <v>20503</v>
      </c>
      <c r="U4262" s="2"/>
      <c r="V4262" s="2" t="s">
        <v>20139</v>
      </c>
    </row>
    <row r="4263" spans="1:22" ht="14.25" customHeight="1">
      <c r="A4263" s="2" t="s">
        <v>20504</v>
      </c>
      <c r="B4263" s="2" t="s">
        <v>4435</v>
      </c>
      <c r="C4263" s="2" t="s">
        <v>20505</v>
      </c>
      <c r="D4263" s="2" t="s">
        <v>20506</v>
      </c>
      <c r="E4263" s="2" t="s">
        <v>264</v>
      </c>
      <c r="F4263" s="2" t="s">
        <v>3557</v>
      </c>
      <c r="G4263" s="2" t="s">
        <v>2091</v>
      </c>
      <c r="H4263" s="2" t="s">
        <v>20507</v>
      </c>
      <c r="I4263" s="2"/>
      <c r="J4263" s="2"/>
      <c r="K4263" s="2"/>
      <c r="L4263" s="2"/>
      <c r="M4263" s="2" t="s">
        <v>1566</v>
      </c>
      <c r="N4263" s="2" t="s">
        <v>2058</v>
      </c>
      <c r="O4263" s="2" t="s">
        <v>2139</v>
      </c>
      <c r="P4263" s="2" t="s">
        <v>2609</v>
      </c>
      <c r="Q4263" s="2" t="s">
        <v>2051</v>
      </c>
      <c r="R4263" s="2" t="s">
        <v>2052</v>
      </c>
      <c r="S4263" s="2"/>
      <c r="T4263" s="2" t="s">
        <v>20508</v>
      </c>
      <c r="U4263" s="2"/>
      <c r="V4263" s="2" t="s">
        <v>20139</v>
      </c>
    </row>
    <row r="4264" spans="1:22" ht="14.25" customHeight="1">
      <c r="A4264" s="2" t="s">
        <v>20509</v>
      </c>
      <c r="B4264" s="2" t="s">
        <v>4386</v>
      </c>
      <c r="C4264" s="2" t="s">
        <v>3361</v>
      </c>
      <c r="D4264" s="2" t="s">
        <v>102</v>
      </c>
      <c r="E4264" s="2" t="s">
        <v>96</v>
      </c>
      <c r="F4264" s="2" t="s">
        <v>20510</v>
      </c>
      <c r="G4264" s="2" t="s">
        <v>2046</v>
      </c>
      <c r="H4264" s="2" t="s">
        <v>20511</v>
      </c>
      <c r="I4264" s="2" t="s">
        <v>20465</v>
      </c>
      <c r="J4264" s="2"/>
      <c r="K4264" s="2" t="s">
        <v>4497</v>
      </c>
      <c r="L4264" s="2"/>
      <c r="M4264" s="2" t="s">
        <v>1566</v>
      </c>
      <c r="N4264" s="2" t="s">
        <v>2058</v>
      </c>
      <c r="O4264" s="2" t="s">
        <v>2093</v>
      </c>
      <c r="P4264" s="2" t="s">
        <v>2289</v>
      </c>
      <c r="Q4264" s="2" t="s">
        <v>2051</v>
      </c>
      <c r="R4264" s="2" t="s">
        <v>2067</v>
      </c>
      <c r="S4264" s="2"/>
      <c r="T4264" s="2" t="s">
        <v>101</v>
      </c>
      <c r="U4264" s="2"/>
      <c r="V4264" s="2" t="s">
        <v>20139</v>
      </c>
    </row>
    <row r="4265" spans="1:22" ht="14.25" customHeight="1">
      <c r="A4265" s="2" t="s">
        <v>20512</v>
      </c>
      <c r="B4265" s="2" t="s">
        <v>20513</v>
      </c>
      <c r="C4265" s="2" t="s">
        <v>20514</v>
      </c>
      <c r="D4265" s="2" t="s">
        <v>1663</v>
      </c>
      <c r="E4265" s="2" t="s">
        <v>96</v>
      </c>
      <c r="F4265" s="2" t="s">
        <v>20150</v>
      </c>
      <c r="G4265" s="2" t="s">
        <v>2091</v>
      </c>
      <c r="H4265" s="2" t="s">
        <v>20515</v>
      </c>
      <c r="I4265" s="2"/>
      <c r="J4265" s="2"/>
      <c r="K4265" s="2"/>
      <c r="L4265" s="2"/>
      <c r="M4265" s="2" t="s">
        <v>1566</v>
      </c>
      <c r="N4265" s="2" t="s">
        <v>2048</v>
      </c>
      <c r="O4265" s="2" t="s">
        <v>5489</v>
      </c>
      <c r="P4265" s="2" t="s">
        <v>3753</v>
      </c>
      <c r="Q4265" s="2" t="s">
        <v>2051</v>
      </c>
      <c r="R4265" s="2" t="s">
        <v>2052</v>
      </c>
      <c r="S4265" s="2"/>
      <c r="T4265" s="2" t="s">
        <v>2095</v>
      </c>
      <c r="U4265" s="2"/>
      <c r="V4265" s="2" t="s">
        <v>20139</v>
      </c>
    </row>
    <row r="4266" spans="1:22" ht="14.25" customHeight="1">
      <c r="A4266" s="2" t="s">
        <v>20516</v>
      </c>
      <c r="B4266" s="2" t="s">
        <v>8004</v>
      </c>
      <c r="C4266" s="2" t="s">
        <v>20517</v>
      </c>
      <c r="D4266" s="2" t="s">
        <v>20518</v>
      </c>
      <c r="E4266" s="2" t="s">
        <v>264</v>
      </c>
      <c r="F4266" s="2" t="s">
        <v>2473</v>
      </c>
      <c r="G4266" s="2" t="s">
        <v>2091</v>
      </c>
      <c r="H4266" s="2" t="s">
        <v>20519</v>
      </c>
      <c r="I4266" s="2"/>
      <c r="J4266" s="2"/>
      <c r="K4266" s="2"/>
      <c r="L4266" s="2"/>
      <c r="M4266" s="2" t="s">
        <v>59</v>
      </c>
      <c r="N4266" s="2" t="s">
        <v>2048</v>
      </c>
      <c r="O4266" s="2" t="s">
        <v>2301</v>
      </c>
      <c r="P4266" s="2" t="s">
        <v>2609</v>
      </c>
      <c r="Q4266" s="2" t="s">
        <v>2051</v>
      </c>
      <c r="R4266" s="2" t="s">
        <v>2067</v>
      </c>
      <c r="S4266" s="2"/>
      <c r="T4266" s="2" t="s">
        <v>20520</v>
      </c>
      <c r="U4266" s="2"/>
      <c r="V4266" s="2" t="s">
        <v>20139</v>
      </c>
    </row>
    <row r="4267" spans="1:22" ht="14.25" customHeight="1">
      <c r="A4267" s="2" t="s">
        <v>20521</v>
      </c>
      <c r="B4267" s="2" t="s">
        <v>4371</v>
      </c>
      <c r="C4267" s="2" t="s">
        <v>20522</v>
      </c>
      <c r="D4267" s="2" t="s">
        <v>20303</v>
      </c>
      <c r="E4267" s="2" t="s">
        <v>264</v>
      </c>
      <c r="F4267" s="2" t="s">
        <v>7861</v>
      </c>
      <c r="G4267" s="2" t="s">
        <v>2091</v>
      </c>
      <c r="H4267" s="2" t="s">
        <v>20523</v>
      </c>
      <c r="I4267" s="2"/>
      <c r="J4267" s="2"/>
      <c r="K4267" s="2"/>
      <c r="L4267" s="2"/>
      <c r="M4267" s="2" t="s">
        <v>1566</v>
      </c>
      <c r="N4267" s="2" t="s">
        <v>2048</v>
      </c>
      <c r="O4267" s="2" t="s">
        <v>2179</v>
      </c>
      <c r="P4267" s="2" t="s">
        <v>20164</v>
      </c>
      <c r="Q4267" s="2" t="s">
        <v>2051</v>
      </c>
      <c r="R4267" s="2" t="s">
        <v>2052</v>
      </c>
      <c r="S4267" s="2"/>
      <c r="T4267" s="2" t="s">
        <v>20305</v>
      </c>
      <c r="U4267" s="2"/>
      <c r="V4267" s="2" t="s">
        <v>20139</v>
      </c>
    </row>
    <row r="4268" spans="1:22" ht="14.25" customHeight="1">
      <c r="A4268" s="2" t="s">
        <v>20524</v>
      </c>
      <c r="B4268" s="2" t="s">
        <v>4493</v>
      </c>
      <c r="C4268" s="2" t="s">
        <v>20525</v>
      </c>
      <c r="D4268" s="2" t="s">
        <v>20136</v>
      </c>
      <c r="E4268" s="2" t="s">
        <v>264</v>
      </c>
      <c r="F4268" s="2" t="s">
        <v>4810</v>
      </c>
      <c r="G4268" s="2" t="s">
        <v>2091</v>
      </c>
      <c r="H4268" s="2" t="s">
        <v>20526</v>
      </c>
      <c r="I4268" s="2"/>
      <c r="J4268" s="2"/>
      <c r="K4268" s="2"/>
      <c r="L4268" s="2"/>
      <c r="M4268" s="2" t="s">
        <v>1566</v>
      </c>
      <c r="N4268" s="2" t="s">
        <v>2058</v>
      </c>
      <c r="O4268" s="2" t="s">
        <v>2153</v>
      </c>
      <c r="P4268" s="2" t="s">
        <v>3753</v>
      </c>
      <c r="Q4268" s="2" t="s">
        <v>2051</v>
      </c>
      <c r="R4268" s="2" t="s">
        <v>2052</v>
      </c>
      <c r="S4268" s="2"/>
      <c r="T4268" s="2" t="s">
        <v>20138</v>
      </c>
      <c r="U4268" s="2"/>
      <c r="V4268" s="2" t="s">
        <v>20139</v>
      </c>
    </row>
    <row r="4269" spans="1:22" ht="14.25" customHeight="1">
      <c r="A4269" s="2" t="s">
        <v>20527</v>
      </c>
      <c r="B4269" s="2" t="s">
        <v>4346</v>
      </c>
      <c r="C4269" s="2" t="s">
        <v>20528</v>
      </c>
      <c r="D4269" s="2" t="s">
        <v>20529</v>
      </c>
      <c r="E4269" s="2" t="s">
        <v>264</v>
      </c>
      <c r="F4269" s="2" t="s">
        <v>2210</v>
      </c>
      <c r="G4269" s="2" t="s">
        <v>2091</v>
      </c>
      <c r="H4269" s="2" t="s">
        <v>20530</v>
      </c>
      <c r="I4269" s="2"/>
      <c r="J4269" s="2"/>
      <c r="K4269" s="2"/>
      <c r="L4269" s="2"/>
      <c r="M4269" s="2" t="s">
        <v>59</v>
      </c>
      <c r="N4269" s="2" t="s">
        <v>2058</v>
      </c>
      <c r="O4269" s="2" t="s">
        <v>2101</v>
      </c>
      <c r="P4269" s="2" t="s">
        <v>4630</v>
      </c>
      <c r="Q4269" s="2" t="s">
        <v>2051</v>
      </c>
      <c r="R4269" s="2" t="s">
        <v>2067</v>
      </c>
      <c r="S4269" s="2"/>
      <c r="T4269" s="2" t="s">
        <v>20531</v>
      </c>
      <c r="U4269" s="2"/>
      <c r="V4269" s="2" t="s">
        <v>20139</v>
      </c>
    </row>
    <row r="4270" spans="1:22" ht="14.25" customHeight="1">
      <c r="A4270" s="2" t="s">
        <v>20532</v>
      </c>
      <c r="B4270" s="2" t="s">
        <v>4346</v>
      </c>
      <c r="C4270" s="2" t="s">
        <v>2459</v>
      </c>
      <c r="D4270" s="2" t="s">
        <v>112</v>
      </c>
      <c r="E4270" s="2" t="s">
        <v>96</v>
      </c>
      <c r="F4270" s="2" t="s">
        <v>20533</v>
      </c>
      <c r="G4270" s="2" t="s">
        <v>2046</v>
      </c>
      <c r="H4270" s="2" t="s">
        <v>20534</v>
      </c>
      <c r="I4270" s="2"/>
      <c r="J4270" s="2"/>
      <c r="K4270" s="2"/>
      <c r="L4270" s="2"/>
      <c r="M4270" s="2" t="s">
        <v>1566</v>
      </c>
      <c r="N4270" s="2" t="s">
        <v>2048</v>
      </c>
      <c r="O4270" s="2" t="s">
        <v>2179</v>
      </c>
      <c r="P4270" s="2" t="s">
        <v>20535</v>
      </c>
      <c r="Q4270" s="2" t="s">
        <v>2051</v>
      </c>
      <c r="R4270" s="2" t="s">
        <v>2067</v>
      </c>
      <c r="S4270" s="2"/>
      <c r="T4270" s="2" t="s">
        <v>111</v>
      </c>
      <c r="U4270" s="2"/>
      <c r="V4270" s="2" t="s">
        <v>20139</v>
      </c>
    </row>
    <row r="4271" spans="1:22" ht="14.25" customHeight="1">
      <c r="A4271" s="2" t="s">
        <v>20536</v>
      </c>
      <c r="B4271" s="2" t="s">
        <v>10873</v>
      </c>
      <c r="C4271" s="2" t="s">
        <v>20537</v>
      </c>
      <c r="D4271" s="2" t="s">
        <v>20303</v>
      </c>
      <c r="E4271" s="2" t="s">
        <v>264</v>
      </c>
      <c r="F4271" s="2" t="s">
        <v>20538</v>
      </c>
      <c r="G4271" s="2" t="s">
        <v>2091</v>
      </c>
      <c r="H4271" s="2" t="s">
        <v>20539</v>
      </c>
      <c r="I4271" s="2"/>
      <c r="J4271" s="2"/>
      <c r="K4271" s="2"/>
      <c r="L4271" s="2"/>
      <c r="M4271" s="2" t="s">
        <v>1566</v>
      </c>
      <c r="N4271" s="2" t="s">
        <v>2048</v>
      </c>
      <c r="O4271" s="2" t="s">
        <v>2179</v>
      </c>
      <c r="P4271" s="2" t="s">
        <v>20164</v>
      </c>
      <c r="Q4271" s="2" t="s">
        <v>2051</v>
      </c>
      <c r="R4271" s="2" t="s">
        <v>2067</v>
      </c>
      <c r="S4271" s="2"/>
      <c r="T4271" s="2" t="s">
        <v>20305</v>
      </c>
      <c r="U4271" s="2"/>
      <c r="V4271" s="2" t="s">
        <v>20139</v>
      </c>
    </row>
    <row r="4272" spans="1:22" ht="14.25" customHeight="1">
      <c r="A4272" s="2" t="s">
        <v>20540</v>
      </c>
      <c r="B4272" s="2" t="s">
        <v>10873</v>
      </c>
      <c r="C4272" s="2" t="s">
        <v>20541</v>
      </c>
      <c r="D4272" s="2" t="s">
        <v>20542</v>
      </c>
      <c r="E4272" s="2" t="s">
        <v>264</v>
      </c>
      <c r="F4272" s="2" t="s">
        <v>3557</v>
      </c>
      <c r="G4272" s="2" t="s">
        <v>2091</v>
      </c>
      <c r="H4272" s="2" t="s">
        <v>20543</v>
      </c>
      <c r="I4272" s="2"/>
      <c r="J4272" s="2"/>
      <c r="K4272" s="2"/>
      <c r="L4272" s="2"/>
      <c r="M4272" s="2" t="s">
        <v>1566</v>
      </c>
      <c r="N4272" s="2" t="s">
        <v>2058</v>
      </c>
      <c r="O4272" s="2" t="s">
        <v>2139</v>
      </c>
      <c r="P4272" s="2" t="s">
        <v>20544</v>
      </c>
      <c r="Q4272" s="2" t="s">
        <v>2051</v>
      </c>
      <c r="R4272" s="2" t="s">
        <v>2052</v>
      </c>
      <c r="S4272" s="2"/>
      <c r="T4272" s="2" t="s">
        <v>20545</v>
      </c>
      <c r="U4272" s="2"/>
      <c r="V4272" s="2" t="s">
        <v>20139</v>
      </c>
    </row>
    <row r="4273" spans="1:22" ht="14.25" customHeight="1">
      <c r="A4273" s="2" t="s">
        <v>20546</v>
      </c>
      <c r="B4273" s="2" t="s">
        <v>10873</v>
      </c>
      <c r="C4273" s="2" t="s">
        <v>20547</v>
      </c>
      <c r="D4273" s="2" t="s">
        <v>20548</v>
      </c>
      <c r="E4273" s="2" t="s">
        <v>264</v>
      </c>
      <c r="F4273" s="2" t="s">
        <v>20549</v>
      </c>
      <c r="G4273" s="2" t="s">
        <v>2091</v>
      </c>
      <c r="H4273" s="2" t="s">
        <v>20550</v>
      </c>
      <c r="I4273" s="2"/>
      <c r="J4273" s="2"/>
      <c r="K4273" s="2"/>
      <c r="L4273" s="2"/>
      <c r="M4273" s="2" t="s">
        <v>1566</v>
      </c>
      <c r="N4273" s="2" t="s">
        <v>2058</v>
      </c>
      <c r="O4273" s="2" t="s">
        <v>2093</v>
      </c>
      <c r="P4273" s="2" t="s">
        <v>2094</v>
      </c>
      <c r="Q4273" s="2" t="s">
        <v>2051</v>
      </c>
      <c r="R4273" s="2" t="s">
        <v>2067</v>
      </c>
      <c r="S4273" s="2"/>
      <c r="T4273" s="2" t="s">
        <v>20551</v>
      </c>
      <c r="U4273" s="2"/>
      <c r="V4273" s="2" t="s">
        <v>20139</v>
      </c>
    </row>
    <row r="4274" spans="1:22" ht="14.25" customHeight="1">
      <c r="A4274" s="2" t="s">
        <v>20552</v>
      </c>
      <c r="B4274" s="2" t="s">
        <v>10885</v>
      </c>
      <c r="C4274" s="2" t="s">
        <v>6988</v>
      </c>
      <c r="D4274" s="2" t="s">
        <v>1663</v>
      </c>
      <c r="E4274" s="2" t="s">
        <v>96</v>
      </c>
      <c r="F4274" s="2" t="s">
        <v>2473</v>
      </c>
      <c r="G4274" s="2" t="s">
        <v>2091</v>
      </c>
      <c r="H4274" s="2" t="s">
        <v>20553</v>
      </c>
      <c r="I4274" s="2"/>
      <c r="J4274" s="2"/>
      <c r="K4274" s="2"/>
      <c r="L4274" s="2"/>
      <c r="M4274" s="2" t="s">
        <v>59</v>
      </c>
      <c r="N4274" s="2" t="s">
        <v>2048</v>
      </c>
      <c r="O4274" s="2" t="s">
        <v>2301</v>
      </c>
      <c r="P4274" s="2" t="s">
        <v>3753</v>
      </c>
      <c r="Q4274" s="2" t="s">
        <v>2051</v>
      </c>
      <c r="R4274" s="2" t="s">
        <v>2067</v>
      </c>
      <c r="S4274" s="2"/>
      <c r="T4274" s="2" t="s">
        <v>2095</v>
      </c>
      <c r="U4274" s="2"/>
      <c r="V4274" s="2" t="s">
        <v>20139</v>
      </c>
    </row>
    <row r="4275" spans="1:22" ht="14.25" customHeight="1">
      <c r="A4275" s="2" t="s">
        <v>20554</v>
      </c>
      <c r="B4275" s="2" t="s">
        <v>7441</v>
      </c>
      <c r="C4275" s="2" t="s">
        <v>20555</v>
      </c>
      <c r="D4275" s="2" t="s">
        <v>1663</v>
      </c>
      <c r="E4275" s="2" t="s">
        <v>96</v>
      </c>
      <c r="F4275" s="2" t="s">
        <v>4810</v>
      </c>
      <c r="G4275" s="2" t="s">
        <v>2091</v>
      </c>
      <c r="H4275" s="2" t="s">
        <v>20556</v>
      </c>
      <c r="I4275" s="2"/>
      <c r="J4275" s="2"/>
      <c r="K4275" s="2"/>
      <c r="L4275" s="2"/>
      <c r="M4275" s="2" t="s">
        <v>1566</v>
      </c>
      <c r="N4275" s="2" t="s">
        <v>2058</v>
      </c>
      <c r="O4275" s="2" t="s">
        <v>2153</v>
      </c>
      <c r="P4275" s="2" t="s">
        <v>3753</v>
      </c>
      <c r="Q4275" s="2" t="s">
        <v>2051</v>
      </c>
      <c r="R4275" s="2" t="s">
        <v>2052</v>
      </c>
      <c r="S4275" s="2"/>
      <c r="T4275" s="2" t="s">
        <v>2095</v>
      </c>
      <c r="U4275" s="2"/>
      <c r="V4275" s="2" t="s">
        <v>20139</v>
      </c>
    </row>
    <row r="4276" spans="1:22" ht="14.25" customHeight="1">
      <c r="A4276" s="2" t="s">
        <v>20557</v>
      </c>
      <c r="B4276" s="2" t="s">
        <v>20558</v>
      </c>
      <c r="C4276" s="2" t="s">
        <v>2250</v>
      </c>
      <c r="D4276" s="2" t="s">
        <v>20303</v>
      </c>
      <c r="E4276" s="2" t="s">
        <v>264</v>
      </c>
      <c r="F4276" s="2" t="s">
        <v>20559</v>
      </c>
      <c r="G4276" s="2" t="s">
        <v>2091</v>
      </c>
      <c r="H4276" s="2" t="s">
        <v>20560</v>
      </c>
      <c r="I4276" s="2"/>
      <c r="J4276" s="2"/>
      <c r="K4276" s="2"/>
      <c r="L4276" s="2"/>
      <c r="M4276" s="2" t="s">
        <v>1566</v>
      </c>
      <c r="N4276" s="2" t="s">
        <v>2048</v>
      </c>
      <c r="O4276" s="2" t="s">
        <v>2179</v>
      </c>
      <c r="P4276" s="2" t="s">
        <v>20164</v>
      </c>
      <c r="Q4276" s="2" t="s">
        <v>2051</v>
      </c>
      <c r="R4276" s="2" t="s">
        <v>2067</v>
      </c>
      <c r="S4276" s="2"/>
      <c r="T4276" s="2" t="s">
        <v>20305</v>
      </c>
      <c r="U4276" s="2"/>
      <c r="V4276" s="2" t="s">
        <v>20139</v>
      </c>
    </row>
    <row r="4277" spans="1:22" ht="14.25" customHeight="1">
      <c r="A4277" s="2" t="s">
        <v>20561</v>
      </c>
      <c r="B4277" s="2" t="s">
        <v>20562</v>
      </c>
      <c r="C4277" s="2" t="s">
        <v>20563</v>
      </c>
      <c r="D4277" s="2" t="s">
        <v>20136</v>
      </c>
      <c r="E4277" s="2" t="s">
        <v>264</v>
      </c>
      <c r="F4277" s="2" t="s">
        <v>2112</v>
      </c>
      <c r="G4277" s="2" t="s">
        <v>2091</v>
      </c>
      <c r="H4277" s="2" t="s">
        <v>20564</v>
      </c>
      <c r="I4277" s="2"/>
      <c r="J4277" s="2"/>
      <c r="K4277" s="2"/>
      <c r="L4277" s="2"/>
      <c r="M4277" s="2" t="s">
        <v>1566</v>
      </c>
      <c r="N4277" s="2" t="s">
        <v>2058</v>
      </c>
      <c r="O4277" s="2" t="s">
        <v>2093</v>
      </c>
      <c r="P4277" s="2" t="s">
        <v>2094</v>
      </c>
      <c r="Q4277" s="2" t="s">
        <v>2051</v>
      </c>
      <c r="R4277" s="2" t="s">
        <v>2067</v>
      </c>
      <c r="S4277" s="2"/>
      <c r="T4277" s="2" t="s">
        <v>20138</v>
      </c>
      <c r="U4277" s="2"/>
      <c r="V4277" s="2" t="s">
        <v>20139</v>
      </c>
    </row>
    <row r="4278" spans="1:22" ht="14.25" customHeight="1">
      <c r="A4278" s="2" t="s">
        <v>20565</v>
      </c>
      <c r="B4278" s="2" t="s">
        <v>20566</v>
      </c>
      <c r="C4278" s="2" t="s">
        <v>20567</v>
      </c>
      <c r="D4278" s="2" t="s">
        <v>20136</v>
      </c>
      <c r="E4278" s="2" t="s">
        <v>264</v>
      </c>
      <c r="F4278" s="2" t="s">
        <v>2112</v>
      </c>
      <c r="G4278" s="2" t="s">
        <v>2091</v>
      </c>
      <c r="H4278" s="2" t="s">
        <v>20568</v>
      </c>
      <c r="I4278" s="2"/>
      <c r="J4278" s="2"/>
      <c r="K4278" s="2"/>
      <c r="L4278" s="2"/>
      <c r="M4278" s="2" t="s">
        <v>1566</v>
      </c>
      <c r="N4278" s="2" t="s">
        <v>2058</v>
      </c>
      <c r="O4278" s="2" t="s">
        <v>2093</v>
      </c>
      <c r="P4278" s="2" t="s">
        <v>2094</v>
      </c>
      <c r="Q4278" s="2" t="s">
        <v>2051</v>
      </c>
      <c r="R4278" s="2" t="s">
        <v>2067</v>
      </c>
      <c r="S4278" s="2"/>
      <c r="T4278" s="2" t="s">
        <v>20138</v>
      </c>
      <c r="U4278" s="2"/>
      <c r="V4278" s="2" t="s">
        <v>20139</v>
      </c>
    </row>
    <row r="4279" spans="1:22" ht="14.25" customHeight="1">
      <c r="A4279" s="2" t="s">
        <v>20569</v>
      </c>
      <c r="B4279" s="2" t="s">
        <v>20570</v>
      </c>
      <c r="C4279" s="2" t="s">
        <v>20571</v>
      </c>
      <c r="D4279" s="2" t="s">
        <v>20314</v>
      </c>
      <c r="E4279" s="2" t="s">
        <v>264</v>
      </c>
      <c r="F4279" s="2" t="s">
        <v>20572</v>
      </c>
      <c r="G4279" s="2" t="s">
        <v>2091</v>
      </c>
      <c r="H4279" s="2" t="s">
        <v>20573</v>
      </c>
      <c r="I4279" s="2"/>
      <c r="J4279" s="2"/>
      <c r="K4279" s="2"/>
      <c r="L4279" s="2"/>
      <c r="M4279" s="2" t="s">
        <v>1566</v>
      </c>
      <c r="N4279" s="2" t="s">
        <v>2058</v>
      </c>
      <c r="O4279" s="2" t="s">
        <v>2288</v>
      </c>
      <c r="P4279" s="2" t="s">
        <v>2094</v>
      </c>
      <c r="Q4279" s="2" t="s">
        <v>2051</v>
      </c>
      <c r="R4279" s="2" t="s">
        <v>2067</v>
      </c>
      <c r="S4279" s="2"/>
      <c r="T4279" s="2" t="s">
        <v>20317</v>
      </c>
      <c r="U4279" s="2"/>
      <c r="V4279" s="2" t="s">
        <v>20139</v>
      </c>
    </row>
    <row r="4280" spans="1:22" ht="14.25" customHeight="1">
      <c r="A4280" s="2" t="s">
        <v>20574</v>
      </c>
      <c r="B4280" s="2" t="s">
        <v>20575</v>
      </c>
      <c r="C4280" s="2" t="s">
        <v>3892</v>
      </c>
      <c r="D4280" s="2" t="s">
        <v>20576</v>
      </c>
      <c r="E4280" s="2" t="s">
        <v>264</v>
      </c>
      <c r="F4280" s="2" t="s">
        <v>3557</v>
      </c>
      <c r="G4280" s="2" t="s">
        <v>2091</v>
      </c>
      <c r="H4280" s="2" t="s">
        <v>20577</v>
      </c>
      <c r="I4280" s="2"/>
      <c r="J4280" s="2"/>
      <c r="K4280" s="2"/>
      <c r="L4280" s="2"/>
      <c r="M4280" s="2" t="s">
        <v>1566</v>
      </c>
      <c r="N4280" s="2" t="s">
        <v>2058</v>
      </c>
      <c r="O4280" s="2" t="s">
        <v>2139</v>
      </c>
      <c r="P4280" s="2" t="s">
        <v>20236</v>
      </c>
      <c r="Q4280" s="2" t="s">
        <v>2051</v>
      </c>
      <c r="R4280" s="2" t="s">
        <v>2052</v>
      </c>
      <c r="S4280" s="2"/>
      <c r="T4280" s="2" t="s">
        <v>20578</v>
      </c>
      <c r="U4280" s="2"/>
      <c r="V4280" s="2" t="s">
        <v>20139</v>
      </c>
    </row>
    <row r="4281" spans="1:22" ht="14.25" customHeight="1">
      <c r="A4281" s="2" t="s">
        <v>20579</v>
      </c>
      <c r="B4281" s="2" t="s">
        <v>4324</v>
      </c>
      <c r="C4281" s="2" t="s">
        <v>17693</v>
      </c>
      <c r="D4281" s="2" t="s">
        <v>20168</v>
      </c>
      <c r="E4281" s="2" t="s">
        <v>264</v>
      </c>
      <c r="F4281" s="2" t="s">
        <v>20580</v>
      </c>
      <c r="G4281" s="2" t="s">
        <v>2091</v>
      </c>
      <c r="H4281" s="2" t="s">
        <v>20581</v>
      </c>
      <c r="I4281" s="2"/>
      <c r="J4281" s="2"/>
      <c r="K4281" s="2"/>
      <c r="L4281" s="2"/>
      <c r="M4281" s="2" t="s">
        <v>1566</v>
      </c>
      <c r="N4281" s="2" t="s">
        <v>2048</v>
      </c>
      <c r="O4281" s="2" t="s">
        <v>2199</v>
      </c>
      <c r="P4281" s="2" t="s">
        <v>20164</v>
      </c>
      <c r="Q4281" s="2" t="s">
        <v>2051</v>
      </c>
      <c r="R4281" s="2" t="s">
        <v>2200</v>
      </c>
      <c r="S4281" s="2"/>
      <c r="T4281" s="2" t="s">
        <v>20171</v>
      </c>
      <c r="U4281" s="2"/>
      <c r="V4281" s="2" t="s">
        <v>20139</v>
      </c>
    </row>
    <row r="4282" spans="1:22" ht="14.25" customHeight="1">
      <c r="A4282" s="2" t="s">
        <v>20582</v>
      </c>
      <c r="B4282" s="2" t="s">
        <v>6529</v>
      </c>
      <c r="C4282" s="2" t="s">
        <v>11336</v>
      </c>
      <c r="D4282" s="2" t="s">
        <v>20475</v>
      </c>
      <c r="E4282" s="2" t="s">
        <v>264</v>
      </c>
      <c r="F4282" s="2" t="s">
        <v>20583</v>
      </c>
      <c r="G4282" s="2" t="s">
        <v>2091</v>
      </c>
      <c r="H4282" s="2" t="s">
        <v>20584</v>
      </c>
      <c r="I4282" s="2"/>
      <c r="J4282" s="2"/>
      <c r="K4282" s="2"/>
      <c r="L4282" s="2"/>
      <c r="M4282" s="2" t="s">
        <v>1566</v>
      </c>
      <c r="N4282" s="2" t="s">
        <v>2048</v>
      </c>
      <c r="O4282" s="2" t="s">
        <v>2179</v>
      </c>
      <c r="P4282" s="2" t="s">
        <v>20164</v>
      </c>
      <c r="Q4282" s="2" t="s">
        <v>2051</v>
      </c>
      <c r="R4282" s="2" t="s">
        <v>2067</v>
      </c>
      <c r="S4282" s="2"/>
      <c r="T4282" s="2" t="s">
        <v>20478</v>
      </c>
      <c r="U4282" s="2"/>
      <c r="V4282" s="2" t="s">
        <v>20139</v>
      </c>
    </row>
    <row r="4283" spans="1:22" ht="14.25" customHeight="1">
      <c r="A4283" s="2" t="s">
        <v>20585</v>
      </c>
      <c r="B4283" s="2" t="s">
        <v>20586</v>
      </c>
      <c r="C4283" s="2" t="s">
        <v>20587</v>
      </c>
      <c r="D4283" s="2" t="s">
        <v>20588</v>
      </c>
      <c r="E4283" s="2" t="s">
        <v>264</v>
      </c>
      <c r="F4283" s="2" t="s">
        <v>3557</v>
      </c>
      <c r="G4283" s="2" t="s">
        <v>2091</v>
      </c>
      <c r="H4283" s="2" t="s">
        <v>20589</v>
      </c>
      <c r="I4283" s="2"/>
      <c r="J4283" s="2"/>
      <c r="K4283" s="2"/>
      <c r="L4283" s="2"/>
      <c r="M4283" s="2" t="s">
        <v>1566</v>
      </c>
      <c r="N4283" s="2" t="s">
        <v>2058</v>
      </c>
      <c r="O4283" s="2" t="s">
        <v>2139</v>
      </c>
      <c r="P4283" s="2" t="s">
        <v>20236</v>
      </c>
      <c r="Q4283" s="2" t="s">
        <v>2051</v>
      </c>
      <c r="R4283" s="2" t="s">
        <v>2052</v>
      </c>
      <c r="S4283" s="2"/>
      <c r="T4283" s="2" t="s">
        <v>20590</v>
      </c>
      <c r="U4283" s="2"/>
      <c r="V4283" s="2" t="s">
        <v>20139</v>
      </c>
    </row>
    <row r="4284" spans="1:22" ht="14.25" customHeight="1">
      <c r="A4284" s="2" t="s">
        <v>20591</v>
      </c>
      <c r="B4284" s="2" t="s">
        <v>10962</v>
      </c>
      <c r="C4284" s="2" t="s">
        <v>6134</v>
      </c>
      <c r="D4284" s="2" t="s">
        <v>20592</v>
      </c>
      <c r="E4284" s="2" t="s">
        <v>264</v>
      </c>
      <c r="F4284" s="2" t="s">
        <v>2210</v>
      </c>
      <c r="G4284" s="2" t="s">
        <v>2091</v>
      </c>
      <c r="H4284" s="2" t="s">
        <v>20593</v>
      </c>
      <c r="I4284" s="2"/>
      <c r="J4284" s="2"/>
      <c r="K4284" s="2"/>
      <c r="L4284" s="2"/>
      <c r="M4284" s="2" t="s">
        <v>59</v>
      </c>
      <c r="N4284" s="2" t="s">
        <v>2058</v>
      </c>
      <c r="O4284" s="2" t="s">
        <v>2101</v>
      </c>
      <c r="P4284" s="2" t="s">
        <v>2094</v>
      </c>
      <c r="Q4284" s="2" t="s">
        <v>2051</v>
      </c>
      <c r="R4284" s="2"/>
      <c r="S4284" s="2"/>
      <c r="T4284" s="2" t="s">
        <v>20594</v>
      </c>
      <c r="U4284" s="2"/>
      <c r="V4284" s="2" t="s">
        <v>20139</v>
      </c>
    </row>
    <row r="4285" spans="1:22" ht="14.25" customHeight="1">
      <c r="A4285" s="2" t="s">
        <v>20595</v>
      </c>
      <c r="B4285" s="2" t="s">
        <v>11036</v>
      </c>
      <c r="C4285" s="2" t="s">
        <v>20596</v>
      </c>
      <c r="D4285" s="2" t="s">
        <v>1664</v>
      </c>
      <c r="E4285" s="2" t="s">
        <v>264</v>
      </c>
      <c r="F4285" s="2" t="s">
        <v>20597</v>
      </c>
      <c r="G4285" s="2" t="s">
        <v>2091</v>
      </c>
      <c r="H4285" s="2" t="s">
        <v>20598</v>
      </c>
      <c r="I4285" s="2"/>
      <c r="J4285" s="2"/>
      <c r="K4285" s="2"/>
      <c r="L4285" s="2"/>
      <c r="M4285" s="2" t="s">
        <v>1566</v>
      </c>
      <c r="N4285" s="2" t="s">
        <v>2048</v>
      </c>
      <c r="O4285" s="2" t="s">
        <v>2179</v>
      </c>
      <c r="P4285" s="2" t="s">
        <v>3753</v>
      </c>
      <c r="Q4285" s="2" t="s">
        <v>2051</v>
      </c>
      <c r="R4285" s="2" t="s">
        <v>2067</v>
      </c>
      <c r="S4285" s="2"/>
      <c r="T4285" s="2" t="s">
        <v>13592</v>
      </c>
      <c r="U4285" s="2"/>
      <c r="V4285" s="2" t="s">
        <v>20139</v>
      </c>
    </row>
    <row r="4286" spans="1:22" ht="14.25" customHeight="1">
      <c r="A4286" s="2" t="s">
        <v>20599</v>
      </c>
      <c r="B4286" s="2" t="s">
        <v>13655</v>
      </c>
      <c r="C4286" s="2" t="s">
        <v>20600</v>
      </c>
      <c r="D4286" s="2" t="s">
        <v>20501</v>
      </c>
      <c r="E4286" s="2" t="s">
        <v>264</v>
      </c>
      <c r="F4286" s="2" t="s">
        <v>3557</v>
      </c>
      <c r="G4286" s="2" t="s">
        <v>2091</v>
      </c>
      <c r="H4286" s="2" t="s">
        <v>20601</v>
      </c>
      <c r="I4286" s="2"/>
      <c r="J4286" s="2"/>
      <c r="K4286" s="2"/>
      <c r="L4286" s="2"/>
      <c r="M4286" s="2" t="s">
        <v>1566</v>
      </c>
      <c r="N4286" s="2" t="s">
        <v>2058</v>
      </c>
      <c r="O4286" s="2" t="s">
        <v>2139</v>
      </c>
      <c r="P4286" s="2" t="s">
        <v>20236</v>
      </c>
      <c r="Q4286" s="2" t="s">
        <v>2051</v>
      </c>
      <c r="R4286" s="2" t="s">
        <v>2052</v>
      </c>
      <c r="S4286" s="2"/>
      <c r="T4286" s="2" t="s">
        <v>20503</v>
      </c>
      <c r="U4286" s="2"/>
      <c r="V4286" s="2" t="s">
        <v>20139</v>
      </c>
    </row>
    <row r="4287" spans="1:22" ht="14.25" customHeight="1">
      <c r="A4287" s="2" t="s">
        <v>20602</v>
      </c>
      <c r="B4287" s="2" t="s">
        <v>5607</v>
      </c>
      <c r="C4287" s="2" t="s">
        <v>12502</v>
      </c>
      <c r="D4287" s="2" t="s">
        <v>20592</v>
      </c>
      <c r="E4287" s="2" t="s">
        <v>264</v>
      </c>
      <c r="F4287" s="2" t="s">
        <v>2473</v>
      </c>
      <c r="G4287" s="2" t="s">
        <v>2091</v>
      </c>
      <c r="H4287" s="2" t="s">
        <v>20603</v>
      </c>
      <c r="I4287" s="2"/>
      <c r="J4287" s="2"/>
      <c r="K4287" s="2"/>
      <c r="L4287" s="2"/>
      <c r="M4287" s="2" t="s">
        <v>59</v>
      </c>
      <c r="N4287" s="2" t="s">
        <v>2048</v>
      </c>
      <c r="O4287" s="2" t="s">
        <v>2301</v>
      </c>
      <c r="P4287" s="2" t="s">
        <v>3753</v>
      </c>
      <c r="Q4287" s="2" t="s">
        <v>2051</v>
      </c>
      <c r="R4287" s="2" t="s">
        <v>2067</v>
      </c>
      <c r="S4287" s="2"/>
      <c r="T4287" s="2" t="s">
        <v>20594</v>
      </c>
      <c r="U4287" s="2"/>
      <c r="V4287" s="2" t="s">
        <v>20139</v>
      </c>
    </row>
    <row r="4288" spans="1:22" ht="14.25" customHeight="1">
      <c r="A4288" s="2" t="s">
        <v>20604</v>
      </c>
      <c r="B4288" s="2" t="s">
        <v>20605</v>
      </c>
      <c r="C4288" s="2" t="s">
        <v>20606</v>
      </c>
      <c r="D4288" s="2" t="s">
        <v>20607</v>
      </c>
      <c r="E4288" s="2" t="s">
        <v>264</v>
      </c>
      <c r="F4288" s="2" t="s">
        <v>20608</v>
      </c>
      <c r="G4288" s="2" t="s">
        <v>2091</v>
      </c>
      <c r="H4288" s="2" t="s">
        <v>20609</v>
      </c>
      <c r="I4288" s="2"/>
      <c r="J4288" s="2"/>
      <c r="K4288" s="2"/>
      <c r="L4288" s="2"/>
      <c r="M4288" s="2" t="s">
        <v>1566</v>
      </c>
      <c r="N4288" s="2" t="s">
        <v>2058</v>
      </c>
      <c r="O4288" s="2" t="s">
        <v>2139</v>
      </c>
      <c r="P4288" s="2" t="s">
        <v>20236</v>
      </c>
      <c r="Q4288" s="2" t="s">
        <v>2051</v>
      </c>
      <c r="R4288" s="2" t="s">
        <v>2052</v>
      </c>
      <c r="S4288" s="2"/>
      <c r="T4288" s="2" t="s">
        <v>20610</v>
      </c>
      <c r="U4288" s="2"/>
      <c r="V4288" s="2" t="s">
        <v>20139</v>
      </c>
    </row>
    <row r="4289" spans="1:22" ht="14.25" customHeight="1">
      <c r="A4289" s="2" t="s">
        <v>20611</v>
      </c>
      <c r="B4289" s="2" t="s">
        <v>20612</v>
      </c>
      <c r="C4289" s="2" t="s">
        <v>11090</v>
      </c>
      <c r="D4289" s="2" t="s">
        <v>20613</v>
      </c>
      <c r="E4289" s="2" t="s">
        <v>264</v>
      </c>
      <c r="F4289" s="2" t="s">
        <v>20614</v>
      </c>
      <c r="G4289" s="2" t="s">
        <v>2091</v>
      </c>
      <c r="H4289" s="2" t="s">
        <v>20615</v>
      </c>
      <c r="I4289" s="2"/>
      <c r="J4289" s="2"/>
      <c r="K4289" s="2"/>
      <c r="L4289" s="2"/>
      <c r="M4289" s="2" t="s">
        <v>1566</v>
      </c>
      <c r="N4289" s="2" t="s">
        <v>2058</v>
      </c>
      <c r="O4289" s="2" t="s">
        <v>2139</v>
      </c>
      <c r="P4289" s="2" t="s">
        <v>20164</v>
      </c>
      <c r="Q4289" s="2" t="s">
        <v>2051</v>
      </c>
      <c r="R4289" s="2" t="s">
        <v>2067</v>
      </c>
      <c r="S4289" s="2"/>
      <c r="T4289" s="2" t="s">
        <v>20616</v>
      </c>
      <c r="U4289" s="2"/>
      <c r="V4289" s="2" t="s">
        <v>20139</v>
      </c>
    </row>
    <row r="4290" spans="1:22" ht="14.25" customHeight="1">
      <c r="A4290" s="2" t="s">
        <v>20617</v>
      </c>
      <c r="B4290" s="2" t="s">
        <v>4201</v>
      </c>
      <c r="C4290" s="2" t="s">
        <v>10140</v>
      </c>
      <c r="D4290" s="2" t="s">
        <v>20618</v>
      </c>
      <c r="E4290" s="2" t="s">
        <v>264</v>
      </c>
      <c r="F4290" s="2" t="s">
        <v>20619</v>
      </c>
      <c r="G4290" s="2" t="s">
        <v>2091</v>
      </c>
      <c r="H4290" s="2" t="s">
        <v>20620</v>
      </c>
      <c r="I4290" s="2"/>
      <c r="J4290" s="2"/>
      <c r="K4290" s="2"/>
      <c r="L4290" s="2"/>
      <c r="M4290" s="2" t="s">
        <v>1566</v>
      </c>
      <c r="N4290" s="2" t="s">
        <v>2048</v>
      </c>
      <c r="O4290" s="2" t="s">
        <v>2199</v>
      </c>
      <c r="P4290" s="2" t="s">
        <v>2094</v>
      </c>
      <c r="Q4290" s="2" t="s">
        <v>2051</v>
      </c>
      <c r="R4290" s="2" t="s">
        <v>2067</v>
      </c>
      <c r="S4290" s="2"/>
      <c r="T4290" s="2" t="s">
        <v>20621</v>
      </c>
      <c r="U4290" s="2"/>
      <c r="V4290" s="2" t="s">
        <v>20139</v>
      </c>
    </row>
    <row r="4291" spans="1:22" ht="14.25" customHeight="1">
      <c r="A4291" s="2" t="s">
        <v>20622</v>
      </c>
      <c r="B4291" s="2" t="s">
        <v>4201</v>
      </c>
      <c r="C4291" s="2" t="s">
        <v>20103</v>
      </c>
      <c r="D4291" s="2" t="s">
        <v>20136</v>
      </c>
      <c r="E4291" s="2" t="s">
        <v>264</v>
      </c>
      <c r="F4291" s="2" t="s">
        <v>4810</v>
      </c>
      <c r="G4291" s="2" t="s">
        <v>2091</v>
      </c>
      <c r="H4291" s="2" t="s">
        <v>20623</v>
      </c>
      <c r="I4291" s="2"/>
      <c r="J4291" s="2"/>
      <c r="K4291" s="2"/>
      <c r="L4291" s="2"/>
      <c r="M4291" s="2" t="s">
        <v>1566</v>
      </c>
      <c r="N4291" s="2" t="s">
        <v>2058</v>
      </c>
      <c r="O4291" s="2" t="s">
        <v>2153</v>
      </c>
      <c r="P4291" s="2" t="s">
        <v>3753</v>
      </c>
      <c r="Q4291" s="2" t="s">
        <v>2051</v>
      </c>
      <c r="R4291" s="2" t="s">
        <v>2052</v>
      </c>
      <c r="S4291" s="2"/>
      <c r="T4291" s="2" t="s">
        <v>20138</v>
      </c>
      <c r="U4291" s="2"/>
      <c r="V4291" s="2" t="s">
        <v>20139</v>
      </c>
    </row>
    <row r="4292" spans="1:22" ht="14.25" customHeight="1">
      <c r="A4292" s="2" t="s">
        <v>20624</v>
      </c>
      <c r="B4292" s="2" t="s">
        <v>11146</v>
      </c>
      <c r="C4292" s="2" t="s">
        <v>20625</v>
      </c>
      <c r="D4292" s="2" t="s">
        <v>20626</v>
      </c>
      <c r="E4292" s="2" t="s">
        <v>264</v>
      </c>
      <c r="F4292" s="2" t="s">
        <v>3557</v>
      </c>
      <c r="G4292" s="2" t="s">
        <v>2091</v>
      </c>
      <c r="H4292" s="2" t="s">
        <v>20627</v>
      </c>
      <c r="I4292" s="2"/>
      <c r="J4292" s="2"/>
      <c r="K4292" s="2"/>
      <c r="L4292" s="2"/>
      <c r="M4292" s="2" t="s">
        <v>1566</v>
      </c>
      <c r="N4292" s="2" t="s">
        <v>2058</v>
      </c>
      <c r="O4292" s="2" t="s">
        <v>2139</v>
      </c>
      <c r="P4292" s="2" t="s">
        <v>4630</v>
      </c>
      <c r="Q4292" s="2" t="s">
        <v>2051</v>
      </c>
      <c r="R4292" s="2" t="s">
        <v>2052</v>
      </c>
      <c r="S4292" s="2"/>
      <c r="T4292" s="2" t="s">
        <v>20628</v>
      </c>
      <c r="U4292" s="2"/>
      <c r="V4292" s="2" t="s">
        <v>20139</v>
      </c>
    </row>
    <row r="4293" spans="1:22" ht="14.25" customHeight="1">
      <c r="A4293" s="2" t="s">
        <v>20629</v>
      </c>
      <c r="B4293" s="2" t="s">
        <v>6256</v>
      </c>
      <c r="C4293" s="2" t="s">
        <v>20630</v>
      </c>
      <c r="D4293" s="2" t="s">
        <v>20303</v>
      </c>
      <c r="E4293" s="2" t="s">
        <v>264</v>
      </c>
      <c r="F4293" s="2" t="s">
        <v>20631</v>
      </c>
      <c r="G4293" s="2" t="s">
        <v>2091</v>
      </c>
      <c r="H4293" s="2" t="s">
        <v>20632</v>
      </c>
      <c r="I4293" s="2"/>
      <c r="J4293" s="2"/>
      <c r="K4293" s="2"/>
      <c r="L4293" s="2"/>
      <c r="M4293" s="2" t="s">
        <v>1566</v>
      </c>
      <c r="N4293" s="2" t="s">
        <v>2048</v>
      </c>
      <c r="O4293" s="2" t="s">
        <v>2179</v>
      </c>
      <c r="P4293" s="2" t="s">
        <v>2094</v>
      </c>
      <c r="Q4293" s="2" t="s">
        <v>2051</v>
      </c>
      <c r="R4293" s="2" t="s">
        <v>2067</v>
      </c>
      <c r="S4293" s="2"/>
      <c r="T4293" s="2" t="s">
        <v>20305</v>
      </c>
      <c r="U4293" s="2"/>
      <c r="V4293" s="2" t="s">
        <v>20139</v>
      </c>
    </row>
    <row r="4294" spans="1:22" ht="14.25" customHeight="1">
      <c r="A4294" s="2" t="s">
        <v>20633</v>
      </c>
      <c r="B4294" s="2" t="s">
        <v>20634</v>
      </c>
      <c r="C4294" s="2" t="s">
        <v>20635</v>
      </c>
      <c r="D4294" s="2" t="s">
        <v>1663</v>
      </c>
      <c r="E4294" s="2" t="s">
        <v>96</v>
      </c>
      <c r="F4294" s="2" t="s">
        <v>1655</v>
      </c>
      <c r="G4294" s="2" t="s">
        <v>2091</v>
      </c>
      <c r="H4294" s="2" t="s">
        <v>20636</v>
      </c>
      <c r="I4294" s="2"/>
      <c r="J4294" s="2"/>
      <c r="K4294" s="2"/>
      <c r="L4294" s="2"/>
      <c r="M4294" s="2" t="s">
        <v>59</v>
      </c>
      <c r="N4294" s="2" t="s">
        <v>2058</v>
      </c>
      <c r="O4294" s="2" t="s">
        <v>2583</v>
      </c>
      <c r="P4294" s="2" t="s">
        <v>3753</v>
      </c>
      <c r="Q4294" s="2" t="s">
        <v>2051</v>
      </c>
      <c r="R4294" s="2"/>
      <c r="S4294" s="2"/>
      <c r="T4294" s="2" t="s">
        <v>2095</v>
      </c>
      <c r="U4294" s="2"/>
      <c r="V4294" s="2" t="s">
        <v>20139</v>
      </c>
    </row>
    <row r="4295" spans="1:22" ht="14.25" customHeight="1">
      <c r="A4295" s="2" t="s">
        <v>20637</v>
      </c>
      <c r="B4295" s="2" t="s">
        <v>4156</v>
      </c>
      <c r="C4295" s="2" t="s">
        <v>20638</v>
      </c>
      <c r="D4295" s="2" t="s">
        <v>20136</v>
      </c>
      <c r="E4295" s="2" t="s">
        <v>264</v>
      </c>
      <c r="F4295" s="2" t="s">
        <v>4810</v>
      </c>
      <c r="G4295" s="2" t="s">
        <v>2091</v>
      </c>
      <c r="H4295" s="2" t="s">
        <v>20639</v>
      </c>
      <c r="I4295" s="2"/>
      <c r="J4295" s="2"/>
      <c r="K4295" s="2"/>
      <c r="L4295" s="2"/>
      <c r="M4295" s="2" t="s">
        <v>1566</v>
      </c>
      <c r="N4295" s="2" t="s">
        <v>2058</v>
      </c>
      <c r="O4295" s="2" t="s">
        <v>2153</v>
      </c>
      <c r="P4295" s="2" t="s">
        <v>2094</v>
      </c>
      <c r="Q4295" s="2" t="s">
        <v>2051</v>
      </c>
      <c r="R4295" s="2" t="s">
        <v>2052</v>
      </c>
      <c r="S4295" s="2"/>
      <c r="T4295" s="2" t="s">
        <v>20138</v>
      </c>
      <c r="U4295" s="2"/>
      <c r="V4295" s="2" t="s">
        <v>20139</v>
      </c>
    </row>
    <row r="4296" spans="1:22" ht="14.25" customHeight="1">
      <c r="A4296" s="2" t="s">
        <v>20640</v>
      </c>
      <c r="B4296" s="2" t="s">
        <v>4156</v>
      </c>
      <c r="C4296" s="2" t="s">
        <v>20641</v>
      </c>
      <c r="D4296" s="2" t="s">
        <v>20642</v>
      </c>
      <c r="E4296" s="2" t="s">
        <v>264</v>
      </c>
      <c r="F4296" s="2" t="s">
        <v>20643</v>
      </c>
      <c r="G4296" s="2" t="s">
        <v>2091</v>
      </c>
      <c r="H4296" s="2" t="s">
        <v>20644</v>
      </c>
      <c r="I4296" s="2"/>
      <c r="J4296" s="2"/>
      <c r="K4296" s="2"/>
      <c r="L4296" s="2"/>
      <c r="M4296" s="2" t="s">
        <v>1566</v>
      </c>
      <c r="N4296" s="2" t="s">
        <v>2058</v>
      </c>
      <c r="O4296" s="2" t="s">
        <v>2139</v>
      </c>
      <c r="P4296" s="2" t="s">
        <v>4630</v>
      </c>
      <c r="Q4296" s="2" t="s">
        <v>2051</v>
      </c>
      <c r="R4296" s="2" t="s">
        <v>2052</v>
      </c>
      <c r="S4296" s="2"/>
      <c r="T4296" s="2" t="s">
        <v>20645</v>
      </c>
      <c r="U4296" s="2"/>
      <c r="V4296" s="2" t="s">
        <v>20139</v>
      </c>
    </row>
    <row r="4297" spans="1:22" ht="14.25" customHeight="1">
      <c r="A4297" s="2" t="s">
        <v>20646</v>
      </c>
      <c r="B4297" s="2" t="s">
        <v>4156</v>
      </c>
      <c r="C4297" s="2" t="s">
        <v>20647</v>
      </c>
      <c r="D4297" s="2" t="s">
        <v>20648</v>
      </c>
      <c r="E4297" s="2" t="s">
        <v>264</v>
      </c>
      <c r="F4297" s="2" t="s">
        <v>3557</v>
      </c>
      <c r="G4297" s="2" t="s">
        <v>2091</v>
      </c>
      <c r="H4297" s="2" t="s">
        <v>20649</v>
      </c>
      <c r="I4297" s="2"/>
      <c r="J4297" s="2"/>
      <c r="K4297" s="2"/>
      <c r="L4297" s="2"/>
      <c r="M4297" s="2" t="s">
        <v>1566</v>
      </c>
      <c r="N4297" s="2" t="s">
        <v>2058</v>
      </c>
      <c r="O4297" s="2" t="s">
        <v>2139</v>
      </c>
      <c r="P4297" s="2" t="s">
        <v>20230</v>
      </c>
      <c r="Q4297" s="2" t="s">
        <v>2051</v>
      </c>
      <c r="R4297" s="2" t="s">
        <v>2052</v>
      </c>
      <c r="S4297" s="2"/>
      <c r="T4297" s="2" t="s">
        <v>20650</v>
      </c>
      <c r="U4297" s="2"/>
      <c r="V4297" s="2" t="s">
        <v>20139</v>
      </c>
    </row>
    <row r="4298" spans="1:22" ht="14.25" customHeight="1">
      <c r="A4298" s="2" t="s">
        <v>20651</v>
      </c>
      <c r="B4298" s="2" t="s">
        <v>4129</v>
      </c>
      <c r="C4298" s="2" t="s">
        <v>4663</v>
      </c>
      <c r="D4298" s="2" t="s">
        <v>20136</v>
      </c>
      <c r="E4298" s="2" t="s">
        <v>264</v>
      </c>
      <c r="F4298" s="2" t="s">
        <v>2090</v>
      </c>
      <c r="G4298" s="2" t="s">
        <v>2091</v>
      </c>
      <c r="H4298" s="2" t="s">
        <v>20652</v>
      </c>
      <c r="I4298" s="2"/>
      <c r="J4298" s="2"/>
      <c r="K4298" s="2"/>
      <c r="L4298" s="2"/>
      <c r="M4298" s="2" t="s">
        <v>1566</v>
      </c>
      <c r="N4298" s="2" t="s">
        <v>2058</v>
      </c>
      <c r="O4298" s="2" t="s">
        <v>2093</v>
      </c>
      <c r="P4298" s="2" t="s">
        <v>2094</v>
      </c>
      <c r="Q4298" s="2" t="s">
        <v>2051</v>
      </c>
      <c r="R4298" s="2" t="s">
        <v>2067</v>
      </c>
      <c r="S4298" s="2"/>
      <c r="T4298" s="2" t="s">
        <v>20138</v>
      </c>
      <c r="U4298" s="2"/>
      <c r="V4298" s="2" t="s">
        <v>20139</v>
      </c>
    </row>
    <row r="4299" spans="1:22" ht="14.25" customHeight="1">
      <c r="A4299" s="2" t="s">
        <v>20653</v>
      </c>
      <c r="B4299" s="2" t="s">
        <v>4129</v>
      </c>
      <c r="C4299" s="2" t="s">
        <v>20654</v>
      </c>
      <c r="D4299" s="2" t="s">
        <v>160</v>
      </c>
      <c r="E4299" s="2" t="s">
        <v>264</v>
      </c>
      <c r="F4299" s="2" t="s">
        <v>20655</v>
      </c>
      <c r="G4299" s="2" t="s">
        <v>2046</v>
      </c>
      <c r="H4299" s="2" t="s">
        <v>20656</v>
      </c>
      <c r="I4299" s="2"/>
      <c r="J4299" s="2"/>
      <c r="K4299" s="2"/>
      <c r="L4299" s="2"/>
      <c r="M4299" s="2" t="s">
        <v>1566</v>
      </c>
      <c r="N4299" s="2" t="s">
        <v>2048</v>
      </c>
      <c r="O4299" s="2" t="s">
        <v>2199</v>
      </c>
      <c r="P4299" s="2" t="s">
        <v>2609</v>
      </c>
      <c r="Q4299" s="2" t="s">
        <v>2051</v>
      </c>
      <c r="R4299" s="2" t="s">
        <v>2067</v>
      </c>
      <c r="S4299" s="2"/>
      <c r="T4299" s="2" t="s">
        <v>159</v>
      </c>
      <c r="U4299" s="2"/>
      <c r="V4299" s="2" t="s">
        <v>20139</v>
      </c>
    </row>
    <row r="4300" spans="1:22" ht="14.25" customHeight="1">
      <c r="A4300" s="2" t="s">
        <v>20657</v>
      </c>
      <c r="B4300" s="2" t="s">
        <v>20658</v>
      </c>
      <c r="C4300" s="2" t="s">
        <v>20659</v>
      </c>
      <c r="D4300" s="2" t="s">
        <v>20501</v>
      </c>
      <c r="E4300" s="2" t="s">
        <v>264</v>
      </c>
      <c r="F4300" s="2" t="s">
        <v>9370</v>
      </c>
      <c r="G4300" s="2" t="s">
        <v>2404</v>
      </c>
      <c r="H4300" s="2" t="s">
        <v>20660</v>
      </c>
      <c r="I4300" s="2"/>
      <c r="J4300" s="2"/>
      <c r="K4300" s="2"/>
      <c r="L4300" s="2"/>
      <c r="M4300" s="2" t="s">
        <v>1566</v>
      </c>
      <c r="N4300" s="2" t="s">
        <v>2058</v>
      </c>
      <c r="O4300" s="2" t="s">
        <v>2139</v>
      </c>
      <c r="P4300" s="2" t="s">
        <v>2609</v>
      </c>
      <c r="Q4300" s="2" t="s">
        <v>2051</v>
      </c>
      <c r="R4300" s="2" t="s">
        <v>2052</v>
      </c>
      <c r="S4300" s="2"/>
      <c r="T4300" s="2" t="s">
        <v>20503</v>
      </c>
      <c r="U4300" s="2"/>
      <c r="V4300" s="2" t="s">
        <v>20139</v>
      </c>
    </row>
    <row r="4301" spans="1:22" ht="14.25" customHeight="1">
      <c r="A4301" s="2" t="s">
        <v>20661</v>
      </c>
      <c r="B4301" s="2" t="s">
        <v>20662</v>
      </c>
      <c r="C4301" s="2" t="s">
        <v>20663</v>
      </c>
      <c r="D4301" s="2" t="s">
        <v>20168</v>
      </c>
      <c r="E4301" s="2" t="s">
        <v>264</v>
      </c>
      <c r="F4301" s="2" t="s">
        <v>20664</v>
      </c>
      <c r="G4301" s="2" t="s">
        <v>2091</v>
      </c>
      <c r="H4301" s="2" t="s">
        <v>20665</v>
      </c>
      <c r="I4301" s="2"/>
      <c r="J4301" s="2"/>
      <c r="K4301" s="2"/>
      <c r="L4301" s="2"/>
      <c r="M4301" s="2" t="s">
        <v>1566</v>
      </c>
      <c r="N4301" s="2" t="s">
        <v>2048</v>
      </c>
      <c r="O4301" s="2" t="s">
        <v>2179</v>
      </c>
      <c r="P4301" s="2" t="s">
        <v>20164</v>
      </c>
      <c r="Q4301" s="2" t="s">
        <v>2051</v>
      </c>
      <c r="R4301" s="2" t="s">
        <v>2067</v>
      </c>
      <c r="S4301" s="2"/>
      <c r="T4301" s="2" t="s">
        <v>20171</v>
      </c>
      <c r="U4301" s="2"/>
      <c r="V4301" s="2" t="s">
        <v>20139</v>
      </c>
    </row>
    <row r="4302" spans="1:22" ht="14.25" customHeight="1">
      <c r="A4302" s="2" t="s">
        <v>20666</v>
      </c>
      <c r="B4302" s="2" t="s">
        <v>5617</v>
      </c>
      <c r="C4302" s="2" t="s">
        <v>20667</v>
      </c>
      <c r="D4302" s="2" t="s">
        <v>160</v>
      </c>
      <c r="E4302" s="2" t="s">
        <v>264</v>
      </c>
      <c r="F4302" s="2" t="s">
        <v>3053</v>
      </c>
      <c r="G4302" s="2" t="s">
        <v>2046</v>
      </c>
      <c r="H4302" s="2" t="s">
        <v>20668</v>
      </c>
      <c r="I4302" s="2"/>
      <c r="J4302" s="2"/>
      <c r="K4302" s="2"/>
      <c r="L4302" s="2"/>
      <c r="M4302" s="2" t="s">
        <v>1566</v>
      </c>
      <c r="N4302" s="2" t="s">
        <v>2058</v>
      </c>
      <c r="O4302" s="2" t="s">
        <v>2153</v>
      </c>
      <c r="P4302" s="2" t="s">
        <v>4570</v>
      </c>
      <c r="Q4302" s="2" t="s">
        <v>2051</v>
      </c>
      <c r="R4302" s="2" t="s">
        <v>2052</v>
      </c>
      <c r="S4302" s="2"/>
      <c r="T4302" s="2" t="s">
        <v>159</v>
      </c>
      <c r="U4302" s="2"/>
      <c r="V4302" s="2" t="s">
        <v>20139</v>
      </c>
    </row>
    <row r="4303" spans="1:22" ht="14.25" customHeight="1">
      <c r="A4303" s="2" t="s">
        <v>20669</v>
      </c>
      <c r="B4303" s="2" t="s">
        <v>20670</v>
      </c>
      <c r="C4303" s="2" t="s">
        <v>20671</v>
      </c>
      <c r="D4303" s="2" t="s">
        <v>20161</v>
      </c>
      <c r="E4303" s="2" t="s">
        <v>264</v>
      </c>
      <c r="F4303" s="2" t="s">
        <v>2210</v>
      </c>
      <c r="G4303" s="2" t="s">
        <v>2091</v>
      </c>
      <c r="H4303" s="2" t="s">
        <v>20672</v>
      </c>
      <c r="I4303" s="2"/>
      <c r="J4303" s="2"/>
      <c r="K4303" s="2"/>
      <c r="L4303" s="2"/>
      <c r="M4303" s="2" t="s">
        <v>59</v>
      </c>
      <c r="N4303" s="2" t="s">
        <v>2058</v>
      </c>
      <c r="O4303" s="2" t="s">
        <v>2101</v>
      </c>
      <c r="P4303" s="2" t="s">
        <v>4630</v>
      </c>
      <c r="Q4303" s="2" t="s">
        <v>2051</v>
      </c>
      <c r="R4303" s="2" t="s">
        <v>2067</v>
      </c>
      <c r="S4303" s="2"/>
      <c r="T4303" s="2" t="s">
        <v>20165</v>
      </c>
      <c r="U4303" s="2"/>
      <c r="V4303" s="2" t="s">
        <v>20139</v>
      </c>
    </row>
    <row r="4304" spans="1:22" ht="14.25" customHeight="1">
      <c r="A4304" s="2" t="s">
        <v>20673</v>
      </c>
      <c r="B4304" s="2" t="s">
        <v>5246</v>
      </c>
      <c r="C4304" s="2" t="s">
        <v>3405</v>
      </c>
      <c r="D4304" s="2" t="s">
        <v>20674</v>
      </c>
      <c r="E4304" s="2" t="s">
        <v>264</v>
      </c>
      <c r="F4304" s="2" t="s">
        <v>3557</v>
      </c>
      <c r="G4304" s="2" t="s">
        <v>2091</v>
      </c>
      <c r="H4304" s="2" t="s">
        <v>20675</v>
      </c>
      <c r="I4304" s="2"/>
      <c r="J4304" s="2"/>
      <c r="K4304" s="2"/>
      <c r="L4304" s="2"/>
      <c r="M4304" s="2" t="s">
        <v>1566</v>
      </c>
      <c r="N4304" s="2" t="s">
        <v>2058</v>
      </c>
      <c r="O4304" s="2" t="s">
        <v>2139</v>
      </c>
      <c r="P4304" s="2" t="s">
        <v>4630</v>
      </c>
      <c r="Q4304" s="2" t="s">
        <v>2051</v>
      </c>
      <c r="R4304" s="2" t="s">
        <v>2052</v>
      </c>
      <c r="S4304" s="2"/>
      <c r="T4304" s="2" t="s">
        <v>20676</v>
      </c>
      <c r="U4304" s="2"/>
      <c r="V4304" s="2" t="s">
        <v>20139</v>
      </c>
    </row>
    <row r="4305" spans="1:22" ht="14.25" customHeight="1">
      <c r="A4305" s="2" t="s">
        <v>20677</v>
      </c>
      <c r="B4305" s="2" t="s">
        <v>20678</v>
      </c>
      <c r="C4305" s="2" t="s">
        <v>3901</v>
      </c>
      <c r="D4305" s="2" t="s">
        <v>20208</v>
      </c>
      <c r="E4305" s="2" t="s">
        <v>264</v>
      </c>
      <c r="F4305" s="2" t="s">
        <v>2473</v>
      </c>
      <c r="G4305" s="2" t="s">
        <v>2091</v>
      </c>
      <c r="H4305" s="2" t="s">
        <v>20679</v>
      </c>
      <c r="I4305" s="2"/>
      <c r="J4305" s="2"/>
      <c r="K4305" s="2"/>
      <c r="L4305" s="2"/>
      <c r="M4305" s="2" t="s">
        <v>59</v>
      </c>
      <c r="N4305" s="2" t="s">
        <v>2048</v>
      </c>
      <c r="O4305" s="2" t="s">
        <v>2301</v>
      </c>
      <c r="P4305" s="2" t="s">
        <v>2609</v>
      </c>
      <c r="Q4305" s="2" t="s">
        <v>2051</v>
      </c>
      <c r="R4305" s="2" t="s">
        <v>2052</v>
      </c>
      <c r="S4305" s="2"/>
      <c r="T4305" s="2" t="s">
        <v>20210</v>
      </c>
      <c r="U4305" s="2"/>
      <c r="V4305" s="2" t="s">
        <v>20139</v>
      </c>
    </row>
    <row r="4306" spans="1:22" ht="14.25" customHeight="1">
      <c r="A4306" s="2" t="s">
        <v>20680</v>
      </c>
      <c r="B4306" s="2" t="s">
        <v>3990</v>
      </c>
      <c r="C4306" s="2" t="s">
        <v>20681</v>
      </c>
      <c r="D4306" s="2" t="s">
        <v>254</v>
      </c>
      <c r="E4306" s="2" t="s">
        <v>96</v>
      </c>
      <c r="F4306" s="2" t="s">
        <v>20682</v>
      </c>
      <c r="G4306" s="2" t="s">
        <v>2046</v>
      </c>
      <c r="H4306" s="2" t="s">
        <v>20683</v>
      </c>
      <c r="I4306" s="2" t="s">
        <v>20684</v>
      </c>
      <c r="J4306" s="2"/>
      <c r="K4306" s="2"/>
      <c r="L4306" s="2"/>
      <c r="M4306" s="2" t="s">
        <v>1566</v>
      </c>
      <c r="N4306" s="2" t="s">
        <v>2058</v>
      </c>
      <c r="O4306" s="2" t="s">
        <v>2093</v>
      </c>
      <c r="P4306" s="2" t="s">
        <v>20685</v>
      </c>
      <c r="Q4306" s="2" t="s">
        <v>2051</v>
      </c>
      <c r="R4306" s="2" t="s">
        <v>2067</v>
      </c>
      <c r="S4306" s="2"/>
      <c r="T4306" s="2" t="s">
        <v>253</v>
      </c>
      <c r="U4306" s="2"/>
      <c r="V4306" s="2" t="s">
        <v>20139</v>
      </c>
    </row>
    <row r="4307" spans="1:22" ht="14.25" customHeight="1">
      <c r="A4307" s="2" t="s">
        <v>20686</v>
      </c>
      <c r="B4307" s="2" t="s">
        <v>3985</v>
      </c>
      <c r="C4307" s="2" t="s">
        <v>11438</v>
      </c>
      <c r="D4307" s="2" t="s">
        <v>20161</v>
      </c>
      <c r="E4307" s="2" t="s">
        <v>264</v>
      </c>
      <c r="F4307" s="2" t="s">
        <v>20687</v>
      </c>
      <c r="G4307" s="2" t="s">
        <v>2091</v>
      </c>
      <c r="H4307" s="2" t="s">
        <v>20688</v>
      </c>
      <c r="I4307" s="2"/>
      <c r="J4307" s="2"/>
      <c r="K4307" s="2"/>
      <c r="L4307" s="2"/>
      <c r="M4307" s="2" t="s">
        <v>1566</v>
      </c>
      <c r="N4307" s="2" t="s">
        <v>2058</v>
      </c>
      <c r="O4307" s="2" t="s">
        <v>2153</v>
      </c>
      <c r="P4307" s="2" t="s">
        <v>2094</v>
      </c>
      <c r="Q4307" s="2" t="s">
        <v>2051</v>
      </c>
      <c r="R4307" s="2" t="s">
        <v>2052</v>
      </c>
      <c r="S4307" s="2"/>
      <c r="T4307" s="2" t="s">
        <v>20165</v>
      </c>
      <c r="U4307" s="2"/>
      <c r="V4307" s="2" t="s">
        <v>20139</v>
      </c>
    </row>
    <row r="4308" spans="1:22" ht="14.25" customHeight="1">
      <c r="A4308" s="2" t="s">
        <v>20689</v>
      </c>
      <c r="B4308" s="2" t="s">
        <v>3985</v>
      </c>
      <c r="C4308" s="2" t="s">
        <v>20690</v>
      </c>
      <c r="D4308" s="2" t="s">
        <v>20161</v>
      </c>
      <c r="E4308" s="2" t="s">
        <v>264</v>
      </c>
      <c r="F4308" s="2" t="s">
        <v>20687</v>
      </c>
      <c r="G4308" s="2" t="s">
        <v>2091</v>
      </c>
      <c r="H4308" s="2" t="s">
        <v>20691</v>
      </c>
      <c r="I4308" s="2"/>
      <c r="J4308" s="2"/>
      <c r="K4308" s="2"/>
      <c r="L4308" s="2"/>
      <c r="M4308" s="2" t="s">
        <v>1566</v>
      </c>
      <c r="N4308" s="2" t="s">
        <v>2058</v>
      </c>
      <c r="O4308" s="2" t="s">
        <v>2153</v>
      </c>
      <c r="P4308" s="2" t="s">
        <v>2094</v>
      </c>
      <c r="Q4308" s="2" t="s">
        <v>2051</v>
      </c>
      <c r="R4308" s="2" t="s">
        <v>2052</v>
      </c>
      <c r="S4308" s="2"/>
      <c r="T4308" s="2" t="s">
        <v>20165</v>
      </c>
      <c r="U4308" s="2"/>
      <c r="V4308" s="2" t="s">
        <v>20139</v>
      </c>
    </row>
    <row r="4309" spans="1:22" ht="14.25" customHeight="1">
      <c r="A4309" s="2" t="s">
        <v>20692</v>
      </c>
      <c r="B4309" s="2" t="s">
        <v>20693</v>
      </c>
      <c r="C4309" s="2" t="s">
        <v>20694</v>
      </c>
      <c r="D4309" s="2" t="s">
        <v>20168</v>
      </c>
      <c r="E4309" s="2" t="s">
        <v>264</v>
      </c>
      <c r="F4309" s="2" t="s">
        <v>20695</v>
      </c>
      <c r="G4309" s="2" t="s">
        <v>2091</v>
      </c>
      <c r="H4309" s="2" t="s">
        <v>20696</v>
      </c>
      <c r="I4309" s="2"/>
      <c r="J4309" s="2"/>
      <c r="K4309" s="2"/>
      <c r="L4309" s="2"/>
      <c r="M4309" s="2" t="s">
        <v>1566</v>
      </c>
      <c r="N4309" s="2" t="s">
        <v>2048</v>
      </c>
      <c r="O4309" s="2" t="s">
        <v>2199</v>
      </c>
      <c r="P4309" s="2" t="s">
        <v>20164</v>
      </c>
      <c r="Q4309" s="2" t="s">
        <v>2051</v>
      </c>
      <c r="R4309" s="2" t="s">
        <v>2052</v>
      </c>
      <c r="S4309" s="2"/>
      <c r="T4309" s="2" t="s">
        <v>20171</v>
      </c>
      <c r="U4309" s="2"/>
      <c r="V4309" s="2" t="s">
        <v>20139</v>
      </c>
    </row>
    <row r="4310" spans="1:22" ht="14.25" customHeight="1">
      <c r="A4310" s="2" t="s">
        <v>20697</v>
      </c>
      <c r="B4310" s="2" t="s">
        <v>7708</v>
      </c>
      <c r="C4310" s="2" t="s">
        <v>20698</v>
      </c>
      <c r="D4310" s="2" t="s">
        <v>1664</v>
      </c>
      <c r="E4310" s="2" t="s">
        <v>264</v>
      </c>
      <c r="F4310" s="2" t="s">
        <v>20699</v>
      </c>
      <c r="G4310" s="2" t="s">
        <v>2091</v>
      </c>
      <c r="H4310" s="2" t="s">
        <v>20700</v>
      </c>
      <c r="I4310" s="2"/>
      <c r="J4310" s="2"/>
      <c r="K4310" s="2"/>
      <c r="L4310" s="2"/>
      <c r="M4310" s="2" t="s">
        <v>1566</v>
      </c>
      <c r="N4310" s="2" t="s">
        <v>2058</v>
      </c>
      <c r="O4310" s="2" t="s">
        <v>2145</v>
      </c>
      <c r="P4310" s="2" t="s">
        <v>3753</v>
      </c>
      <c r="Q4310" s="2" t="s">
        <v>2051</v>
      </c>
      <c r="R4310" s="2" t="s">
        <v>2067</v>
      </c>
      <c r="S4310" s="2"/>
      <c r="T4310" s="2" t="s">
        <v>13592</v>
      </c>
      <c r="U4310" s="2"/>
      <c r="V4310" s="2" t="s">
        <v>20139</v>
      </c>
    </row>
    <row r="4311" spans="1:22" ht="14.25" customHeight="1">
      <c r="A4311" s="2" t="s">
        <v>20701</v>
      </c>
      <c r="B4311" s="2" t="s">
        <v>3976</v>
      </c>
      <c r="C4311" s="2" t="s">
        <v>20702</v>
      </c>
      <c r="D4311" s="2" t="s">
        <v>20400</v>
      </c>
      <c r="E4311" s="2" t="s">
        <v>264</v>
      </c>
      <c r="F4311" s="2" t="s">
        <v>2210</v>
      </c>
      <c r="G4311" s="2" t="s">
        <v>2091</v>
      </c>
      <c r="H4311" s="2" t="s">
        <v>20703</v>
      </c>
      <c r="I4311" s="2"/>
      <c r="J4311" s="2"/>
      <c r="K4311" s="2"/>
      <c r="L4311" s="2"/>
      <c r="M4311" s="2" t="s">
        <v>59</v>
      </c>
      <c r="N4311" s="2" t="s">
        <v>2058</v>
      </c>
      <c r="O4311" s="2" t="s">
        <v>2101</v>
      </c>
      <c r="P4311" s="2" t="s">
        <v>4630</v>
      </c>
      <c r="Q4311" s="2" t="s">
        <v>2051</v>
      </c>
      <c r="R4311" s="2" t="s">
        <v>2067</v>
      </c>
      <c r="S4311" s="2"/>
      <c r="T4311" s="2" t="s">
        <v>20402</v>
      </c>
      <c r="U4311" s="2"/>
      <c r="V4311" s="2" t="s">
        <v>20139</v>
      </c>
    </row>
    <row r="4312" spans="1:22" ht="14.25" customHeight="1">
      <c r="A4312" s="2" t="s">
        <v>20704</v>
      </c>
      <c r="B4312" s="2" t="s">
        <v>20705</v>
      </c>
      <c r="C4312" s="2" t="s">
        <v>20706</v>
      </c>
      <c r="D4312" s="2" t="s">
        <v>1663</v>
      </c>
      <c r="E4312" s="2" t="s">
        <v>96</v>
      </c>
      <c r="F4312" s="2" t="s">
        <v>2473</v>
      </c>
      <c r="G4312" s="2" t="s">
        <v>2091</v>
      </c>
      <c r="H4312" s="2" t="s">
        <v>20707</v>
      </c>
      <c r="I4312" s="2"/>
      <c r="J4312" s="2"/>
      <c r="K4312" s="2"/>
      <c r="L4312" s="2"/>
      <c r="M4312" s="2" t="s">
        <v>59</v>
      </c>
      <c r="N4312" s="2" t="s">
        <v>2048</v>
      </c>
      <c r="O4312" s="2" t="s">
        <v>2301</v>
      </c>
      <c r="P4312" s="2" t="s">
        <v>3753</v>
      </c>
      <c r="Q4312" s="2" t="s">
        <v>2051</v>
      </c>
      <c r="R4312" s="2" t="s">
        <v>2052</v>
      </c>
      <c r="S4312" s="2"/>
      <c r="T4312" s="2" t="s">
        <v>2095</v>
      </c>
      <c r="U4312" s="2"/>
      <c r="V4312" s="2" t="s">
        <v>20139</v>
      </c>
    </row>
    <row r="4313" spans="1:22" ht="14.25" customHeight="1">
      <c r="A4313" s="2" t="s">
        <v>20708</v>
      </c>
      <c r="B4313" s="2" t="s">
        <v>11367</v>
      </c>
      <c r="C4313" s="2" t="s">
        <v>20709</v>
      </c>
      <c r="D4313" s="2" t="s">
        <v>20400</v>
      </c>
      <c r="E4313" s="2" t="s">
        <v>264</v>
      </c>
      <c r="F4313" s="2" t="s">
        <v>2473</v>
      </c>
      <c r="G4313" s="2" t="s">
        <v>2091</v>
      </c>
      <c r="H4313" s="2" t="s">
        <v>20710</v>
      </c>
      <c r="I4313" s="2"/>
      <c r="J4313" s="2"/>
      <c r="K4313" s="2"/>
      <c r="L4313" s="2"/>
      <c r="M4313" s="2" t="s">
        <v>59</v>
      </c>
      <c r="N4313" s="2" t="s">
        <v>2048</v>
      </c>
      <c r="O4313" s="2" t="s">
        <v>2301</v>
      </c>
      <c r="P4313" s="2" t="s">
        <v>4630</v>
      </c>
      <c r="Q4313" s="2" t="s">
        <v>2051</v>
      </c>
      <c r="R4313" s="2"/>
      <c r="S4313" s="2"/>
      <c r="T4313" s="2" t="s">
        <v>20402</v>
      </c>
      <c r="U4313" s="2"/>
      <c r="V4313" s="2" t="s">
        <v>20139</v>
      </c>
    </row>
    <row r="4314" spans="1:22" ht="14.25" customHeight="1">
      <c r="A4314" s="2" t="s">
        <v>20711</v>
      </c>
      <c r="B4314" s="2" t="s">
        <v>11367</v>
      </c>
      <c r="C4314" s="2" t="s">
        <v>20712</v>
      </c>
      <c r="D4314" s="2" t="s">
        <v>1663</v>
      </c>
      <c r="E4314" s="2" t="s">
        <v>96</v>
      </c>
      <c r="F4314" s="2" t="s">
        <v>20150</v>
      </c>
      <c r="G4314" s="2" t="s">
        <v>2091</v>
      </c>
      <c r="H4314" s="2" t="s">
        <v>20713</v>
      </c>
      <c r="I4314" s="2"/>
      <c r="J4314" s="2"/>
      <c r="K4314" s="2"/>
      <c r="L4314" s="2"/>
      <c r="M4314" s="2" t="s">
        <v>1566</v>
      </c>
      <c r="N4314" s="2" t="s">
        <v>2048</v>
      </c>
      <c r="O4314" s="2" t="s">
        <v>5489</v>
      </c>
      <c r="P4314" s="2" t="s">
        <v>3753</v>
      </c>
      <c r="Q4314" s="2" t="s">
        <v>2051</v>
      </c>
      <c r="R4314" s="2" t="s">
        <v>2052</v>
      </c>
      <c r="S4314" s="2"/>
      <c r="T4314" s="2" t="s">
        <v>2095</v>
      </c>
      <c r="U4314" s="2"/>
      <c r="V4314" s="2" t="s">
        <v>20139</v>
      </c>
    </row>
    <row r="4315" spans="1:22" ht="14.25" customHeight="1">
      <c r="A4315" s="2" t="s">
        <v>20714</v>
      </c>
      <c r="B4315" s="2" t="s">
        <v>11367</v>
      </c>
      <c r="C4315" s="2" t="s">
        <v>20715</v>
      </c>
      <c r="D4315" s="2" t="s">
        <v>20716</v>
      </c>
      <c r="E4315" s="2" t="s">
        <v>264</v>
      </c>
      <c r="F4315" s="2" t="s">
        <v>20717</v>
      </c>
      <c r="G4315" s="2" t="s">
        <v>2091</v>
      </c>
      <c r="H4315" s="2" t="s">
        <v>20718</v>
      </c>
      <c r="I4315" s="2"/>
      <c r="J4315" s="2"/>
      <c r="K4315" s="2"/>
      <c r="L4315" s="2"/>
      <c r="M4315" s="2" t="s">
        <v>59</v>
      </c>
      <c r="N4315" s="2" t="s">
        <v>2058</v>
      </c>
      <c r="O4315" s="2" t="s">
        <v>2322</v>
      </c>
      <c r="P4315" s="2" t="s">
        <v>20164</v>
      </c>
      <c r="Q4315" s="2" t="s">
        <v>2051</v>
      </c>
      <c r="R4315" s="2"/>
      <c r="S4315" s="2"/>
      <c r="T4315" s="2" t="s">
        <v>20719</v>
      </c>
      <c r="U4315" s="2"/>
      <c r="V4315" s="2" t="s">
        <v>20139</v>
      </c>
    </row>
    <row r="4316" spans="1:22" ht="14.25" customHeight="1">
      <c r="A4316" s="2" t="s">
        <v>20720</v>
      </c>
      <c r="B4316" s="2" t="s">
        <v>11418</v>
      </c>
      <c r="C4316" s="2" t="s">
        <v>4000</v>
      </c>
      <c r="D4316" s="2" t="s">
        <v>20721</v>
      </c>
      <c r="E4316" s="2" t="s">
        <v>264</v>
      </c>
      <c r="F4316" s="2" t="s">
        <v>3557</v>
      </c>
      <c r="G4316" s="2" t="s">
        <v>2091</v>
      </c>
      <c r="H4316" s="2" t="s">
        <v>20722</v>
      </c>
      <c r="I4316" s="2" t="s">
        <v>20684</v>
      </c>
      <c r="J4316" s="2"/>
      <c r="K4316" s="2"/>
      <c r="L4316" s="2"/>
      <c r="M4316" s="2" t="s">
        <v>1566</v>
      </c>
      <c r="N4316" s="2" t="s">
        <v>2058</v>
      </c>
      <c r="O4316" s="2" t="s">
        <v>2139</v>
      </c>
      <c r="P4316" s="2" t="s">
        <v>2609</v>
      </c>
      <c r="Q4316" s="2" t="s">
        <v>2051</v>
      </c>
      <c r="R4316" s="2" t="s">
        <v>2052</v>
      </c>
      <c r="S4316" s="2"/>
      <c r="T4316" s="2" t="s">
        <v>20723</v>
      </c>
      <c r="U4316" s="2"/>
      <c r="V4316" s="2" t="s">
        <v>20139</v>
      </c>
    </row>
    <row r="4317" spans="1:22" ht="14.25" customHeight="1">
      <c r="A4317" s="2" t="s">
        <v>20724</v>
      </c>
      <c r="B4317" s="2" t="s">
        <v>3951</v>
      </c>
      <c r="C4317" s="2" t="s">
        <v>20725</v>
      </c>
      <c r="D4317" s="2" t="s">
        <v>20168</v>
      </c>
      <c r="E4317" s="2" t="s">
        <v>264</v>
      </c>
      <c r="F4317" s="2" t="s">
        <v>20726</v>
      </c>
      <c r="G4317" s="2" t="s">
        <v>2091</v>
      </c>
      <c r="H4317" s="2" t="s">
        <v>20727</v>
      </c>
      <c r="I4317" s="2"/>
      <c r="J4317" s="2"/>
      <c r="K4317" s="2"/>
      <c r="L4317" s="2"/>
      <c r="M4317" s="2" t="s">
        <v>1566</v>
      </c>
      <c r="N4317" s="2" t="s">
        <v>2058</v>
      </c>
      <c r="O4317" s="2" t="s">
        <v>2093</v>
      </c>
      <c r="P4317" s="2" t="s">
        <v>20164</v>
      </c>
      <c r="Q4317" s="2" t="s">
        <v>2051</v>
      </c>
      <c r="R4317" s="2" t="s">
        <v>2067</v>
      </c>
      <c r="S4317" s="2"/>
      <c r="T4317" s="2" t="s">
        <v>20171</v>
      </c>
      <c r="U4317" s="2"/>
      <c r="V4317" s="2" t="s">
        <v>20139</v>
      </c>
    </row>
    <row r="4318" spans="1:22" ht="14.25" customHeight="1">
      <c r="A4318" s="2" t="s">
        <v>20728</v>
      </c>
      <c r="B4318" s="2" t="s">
        <v>3951</v>
      </c>
      <c r="C4318" s="2" t="s">
        <v>20729</v>
      </c>
      <c r="D4318" s="2" t="s">
        <v>20730</v>
      </c>
      <c r="E4318" s="2" t="s">
        <v>264</v>
      </c>
      <c r="F4318" s="2" t="s">
        <v>20731</v>
      </c>
      <c r="G4318" s="2" t="s">
        <v>2091</v>
      </c>
      <c r="H4318" s="2" t="s">
        <v>20732</v>
      </c>
      <c r="I4318" s="2"/>
      <c r="J4318" s="2"/>
      <c r="K4318" s="2"/>
      <c r="L4318" s="2"/>
      <c r="M4318" s="2" t="s">
        <v>1566</v>
      </c>
      <c r="N4318" s="2" t="s">
        <v>2058</v>
      </c>
      <c r="O4318" s="2" t="s">
        <v>5393</v>
      </c>
      <c r="P4318" s="2" t="s">
        <v>2094</v>
      </c>
      <c r="Q4318" s="2" t="s">
        <v>2051</v>
      </c>
      <c r="R4318" s="2" t="s">
        <v>2067</v>
      </c>
      <c r="S4318" s="2"/>
      <c r="T4318" s="2" t="s">
        <v>20733</v>
      </c>
      <c r="U4318" s="2"/>
      <c r="V4318" s="2" t="s">
        <v>20139</v>
      </c>
    </row>
    <row r="4319" spans="1:22" ht="14.25" customHeight="1">
      <c r="A4319" s="2" t="s">
        <v>20734</v>
      </c>
      <c r="B4319" s="2" t="s">
        <v>3951</v>
      </c>
      <c r="C4319" s="2" t="s">
        <v>20735</v>
      </c>
      <c r="D4319" s="2" t="s">
        <v>20736</v>
      </c>
      <c r="E4319" s="2" t="s">
        <v>264</v>
      </c>
      <c r="F4319" s="2" t="s">
        <v>3557</v>
      </c>
      <c r="G4319" s="2" t="s">
        <v>2091</v>
      </c>
      <c r="H4319" s="2" t="s">
        <v>20737</v>
      </c>
      <c r="I4319" s="2"/>
      <c r="J4319" s="2"/>
      <c r="K4319" s="2"/>
      <c r="L4319" s="2"/>
      <c r="M4319" s="2" t="s">
        <v>1566</v>
      </c>
      <c r="N4319" s="2" t="s">
        <v>2058</v>
      </c>
      <c r="O4319" s="2" t="s">
        <v>2139</v>
      </c>
      <c r="P4319" s="2" t="s">
        <v>4630</v>
      </c>
      <c r="Q4319" s="2" t="s">
        <v>2051</v>
      </c>
      <c r="R4319" s="2" t="s">
        <v>2052</v>
      </c>
      <c r="S4319" s="2"/>
      <c r="T4319" s="2" t="s">
        <v>20738</v>
      </c>
      <c r="U4319" s="2"/>
      <c r="V4319" s="2" t="s">
        <v>20139</v>
      </c>
    </row>
    <row r="4320" spans="1:22" ht="14.25" customHeight="1">
      <c r="A4320" s="2" t="s">
        <v>20739</v>
      </c>
      <c r="B4320" s="2" t="s">
        <v>3951</v>
      </c>
      <c r="C4320" s="2" t="s">
        <v>20740</v>
      </c>
      <c r="D4320" s="2" t="s">
        <v>20518</v>
      </c>
      <c r="E4320" s="2" t="s">
        <v>264</v>
      </c>
      <c r="F4320" s="2" t="s">
        <v>2473</v>
      </c>
      <c r="G4320" s="2" t="s">
        <v>2091</v>
      </c>
      <c r="H4320" s="2" t="s">
        <v>20741</v>
      </c>
      <c r="I4320" s="2"/>
      <c r="J4320" s="2"/>
      <c r="K4320" s="2"/>
      <c r="L4320" s="2"/>
      <c r="M4320" s="2" t="s">
        <v>59</v>
      </c>
      <c r="N4320" s="2" t="s">
        <v>2048</v>
      </c>
      <c r="O4320" s="2" t="s">
        <v>2301</v>
      </c>
      <c r="P4320" s="2" t="s">
        <v>2609</v>
      </c>
      <c r="Q4320" s="2" t="s">
        <v>2051</v>
      </c>
      <c r="R4320" s="2" t="s">
        <v>2067</v>
      </c>
      <c r="S4320" s="2"/>
      <c r="T4320" s="2" t="s">
        <v>20520</v>
      </c>
      <c r="U4320" s="2"/>
      <c r="V4320" s="2" t="s">
        <v>20139</v>
      </c>
    </row>
    <row r="4321" spans="1:22" ht="14.25" customHeight="1">
      <c r="A4321" s="2" t="s">
        <v>20742</v>
      </c>
      <c r="B4321" s="2" t="s">
        <v>3945</v>
      </c>
      <c r="C4321" s="2" t="s">
        <v>17144</v>
      </c>
      <c r="D4321" s="2" t="s">
        <v>20743</v>
      </c>
      <c r="E4321" s="2" t="s">
        <v>264</v>
      </c>
      <c r="F4321" s="2" t="s">
        <v>20744</v>
      </c>
      <c r="G4321" s="2" t="s">
        <v>2091</v>
      </c>
      <c r="H4321" s="2" t="s">
        <v>20745</v>
      </c>
      <c r="I4321" s="2"/>
      <c r="J4321" s="2"/>
      <c r="K4321" s="2"/>
      <c r="L4321" s="2"/>
      <c r="M4321" s="2" t="s">
        <v>1566</v>
      </c>
      <c r="N4321" s="2" t="s">
        <v>2058</v>
      </c>
      <c r="O4321" s="2" t="s">
        <v>2139</v>
      </c>
      <c r="P4321" s="2" t="s">
        <v>20236</v>
      </c>
      <c r="Q4321" s="2" t="s">
        <v>2051</v>
      </c>
      <c r="R4321" s="2" t="s">
        <v>2052</v>
      </c>
      <c r="S4321" s="2"/>
      <c r="T4321" s="2" t="s">
        <v>20746</v>
      </c>
      <c r="U4321" s="2"/>
      <c r="V4321" s="2" t="s">
        <v>20139</v>
      </c>
    </row>
    <row r="4322" spans="1:22" ht="14.25" customHeight="1">
      <c r="A4322" s="2" t="s">
        <v>20747</v>
      </c>
      <c r="B4322" s="2" t="s">
        <v>20748</v>
      </c>
      <c r="C4322" s="2" t="s">
        <v>12730</v>
      </c>
      <c r="D4322" s="2" t="s">
        <v>20314</v>
      </c>
      <c r="E4322" s="2" t="s">
        <v>264</v>
      </c>
      <c r="F4322" s="2" t="s">
        <v>16444</v>
      </c>
      <c r="G4322" s="2" t="s">
        <v>2091</v>
      </c>
      <c r="H4322" s="2" t="s">
        <v>20749</v>
      </c>
      <c r="I4322" s="2"/>
      <c r="J4322" s="2"/>
      <c r="K4322" s="2"/>
      <c r="L4322" s="2"/>
      <c r="M4322" s="2" t="s">
        <v>1566</v>
      </c>
      <c r="N4322" s="2" t="s">
        <v>2058</v>
      </c>
      <c r="O4322" s="2" t="s">
        <v>2288</v>
      </c>
      <c r="P4322" s="2" t="s">
        <v>2094</v>
      </c>
      <c r="Q4322" s="2" t="s">
        <v>2051</v>
      </c>
      <c r="R4322" s="2" t="s">
        <v>2067</v>
      </c>
      <c r="S4322" s="2"/>
      <c r="T4322" s="2" t="s">
        <v>20317</v>
      </c>
      <c r="U4322" s="2"/>
      <c r="V4322" s="2" t="s">
        <v>20139</v>
      </c>
    </row>
    <row r="4323" spans="1:22" ht="14.25" customHeight="1">
      <c r="A4323" s="2" t="s">
        <v>20750</v>
      </c>
      <c r="B4323" s="2" t="s">
        <v>3928</v>
      </c>
      <c r="C4323" s="2" t="s">
        <v>20751</v>
      </c>
      <c r="D4323" s="2" t="s">
        <v>20136</v>
      </c>
      <c r="E4323" s="2" t="s">
        <v>264</v>
      </c>
      <c r="F4323" s="2" t="s">
        <v>4810</v>
      </c>
      <c r="G4323" s="2" t="s">
        <v>2091</v>
      </c>
      <c r="H4323" s="2" t="s">
        <v>20752</v>
      </c>
      <c r="I4323" s="2"/>
      <c r="J4323" s="2"/>
      <c r="K4323" s="2"/>
      <c r="L4323" s="2"/>
      <c r="M4323" s="2" t="s">
        <v>1566</v>
      </c>
      <c r="N4323" s="2" t="s">
        <v>2058</v>
      </c>
      <c r="O4323" s="2" t="s">
        <v>2153</v>
      </c>
      <c r="P4323" s="2" t="s">
        <v>2094</v>
      </c>
      <c r="Q4323" s="2" t="s">
        <v>2051</v>
      </c>
      <c r="R4323" s="2" t="s">
        <v>2052</v>
      </c>
      <c r="S4323" s="2"/>
      <c r="T4323" s="2" t="s">
        <v>20138</v>
      </c>
      <c r="U4323" s="2"/>
      <c r="V4323" s="2" t="s">
        <v>20139</v>
      </c>
    </row>
    <row r="4324" spans="1:22" ht="14.25" customHeight="1">
      <c r="A4324" s="2" t="s">
        <v>20753</v>
      </c>
      <c r="B4324" s="2" t="s">
        <v>5897</v>
      </c>
      <c r="C4324" s="2" t="s">
        <v>20754</v>
      </c>
      <c r="D4324" s="2" t="s">
        <v>20755</v>
      </c>
      <c r="E4324" s="2" t="s">
        <v>264</v>
      </c>
      <c r="F4324" s="2" t="s">
        <v>20756</v>
      </c>
      <c r="G4324" s="2" t="s">
        <v>2091</v>
      </c>
      <c r="H4324" s="2" t="s">
        <v>20757</v>
      </c>
      <c r="I4324" s="2"/>
      <c r="J4324" s="2"/>
      <c r="K4324" s="2"/>
      <c r="L4324" s="2"/>
      <c r="M4324" s="2" t="s">
        <v>1566</v>
      </c>
      <c r="N4324" s="2" t="s">
        <v>2058</v>
      </c>
      <c r="O4324" s="2" t="s">
        <v>2153</v>
      </c>
      <c r="P4324" s="2" t="s">
        <v>20164</v>
      </c>
      <c r="Q4324" s="2" t="s">
        <v>2051</v>
      </c>
      <c r="R4324" s="2" t="s">
        <v>2067</v>
      </c>
      <c r="S4324" s="2"/>
      <c r="T4324" s="2" t="s">
        <v>20758</v>
      </c>
      <c r="U4324" s="2"/>
      <c r="V4324" s="2" t="s">
        <v>20139</v>
      </c>
    </row>
    <row r="4325" spans="1:22" ht="14.25" customHeight="1">
      <c r="A4325" s="2" t="s">
        <v>20759</v>
      </c>
      <c r="B4325" s="2" t="s">
        <v>5897</v>
      </c>
      <c r="C4325" s="2" t="s">
        <v>20760</v>
      </c>
      <c r="D4325" s="2" t="s">
        <v>1663</v>
      </c>
      <c r="E4325" s="2" t="s">
        <v>96</v>
      </c>
      <c r="F4325" s="2" t="s">
        <v>20150</v>
      </c>
      <c r="G4325" s="2" t="s">
        <v>2091</v>
      </c>
      <c r="H4325" s="2" t="s">
        <v>20761</v>
      </c>
      <c r="I4325" s="2"/>
      <c r="J4325" s="2"/>
      <c r="K4325" s="2"/>
      <c r="L4325" s="2"/>
      <c r="M4325" s="2" t="s">
        <v>1566</v>
      </c>
      <c r="N4325" s="2" t="s">
        <v>2048</v>
      </c>
      <c r="O4325" s="2" t="s">
        <v>5489</v>
      </c>
      <c r="P4325" s="2" t="s">
        <v>3753</v>
      </c>
      <c r="Q4325" s="2" t="s">
        <v>2051</v>
      </c>
      <c r="R4325" s="2" t="s">
        <v>2052</v>
      </c>
      <c r="S4325" s="2"/>
      <c r="T4325" s="2" t="s">
        <v>2095</v>
      </c>
      <c r="U4325" s="2"/>
      <c r="V4325" s="2" t="s">
        <v>20139</v>
      </c>
    </row>
    <row r="4326" spans="1:22" ht="14.25" customHeight="1">
      <c r="A4326" s="2" t="s">
        <v>20762</v>
      </c>
      <c r="B4326" s="2" t="s">
        <v>5897</v>
      </c>
      <c r="C4326" s="2" t="s">
        <v>7305</v>
      </c>
      <c r="D4326" s="2" t="s">
        <v>20763</v>
      </c>
      <c r="E4326" s="2" t="s">
        <v>264</v>
      </c>
      <c r="F4326" s="2" t="s">
        <v>20764</v>
      </c>
      <c r="G4326" s="2" t="s">
        <v>2091</v>
      </c>
      <c r="H4326" s="2" t="s">
        <v>20765</v>
      </c>
      <c r="I4326" s="2"/>
      <c r="J4326" s="2"/>
      <c r="K4326" s="2"/>
      <c r="L4326" s="2"/>
      <c r="M4326" s="2" t="s">
        <v>1566</v>
      </c>
      <c r="N4326" s="2" t="s">
        <v>2058</v>
      </c>
      <c r="O4326" s="2" t="s">
        <v>2139</v>
      </c>
      <c r="P4326" s="2" t="s">
        <v>20236</v>
      </c>
      <c r="Q4326" s="2" t="s">
        <v>2051</v>
      </c>
      <c r="R4326" s="2" t="s">
        <v>2052</v>
      </c>
      <c r="S4326" s="2"/>
      <c r="T4326" s="2" t="s">
        <v>20766</v>
      </c>
      <c r="U4326" s="2"/>
      <c r="V4326" s="2" t="s">
        <v>20139</v>
      </c>
    </row>
    <row r="4327" spans="1:22" ht="14.25" customHeight="1">
      <c r="A4327" s="2" t="s">
        <v>20767</v>
      </c>
      <c r="B4327" s="2" t="s">
        <v>5897</v>
      </c>
      <c r="C4327" s="2" t="s">
        <v>20768</v>
      </c>
      <c r="D4327" s="2" t="s">
        <v>20769</v>
      </c>
      <c r="E4327" s="2" t="s">
        <v>264</v>
      </c>
      <c r="F4327" s="2" t="s">
        <v>3557</v>
      </c>
      <c r="G4327" s="2" t="s">
        <v>2091</v>
      </c>
      <c r="H4327" s="2" t="s">
        <v>20770</v>
      </c>
      <c r="I4327" s="2"/>
      <c r="J4327" s="2"/>
      <c r="K4327" s="2"/>
      <c r="L4327" s="2"/>
      <c r="M4327" s="2" t="s">
        <v>1566</v>
      </c>
      <c r="N4327" s="2" t="s">
        <v>2058</v>
      </c>
      <c r="O4327" s="2" t="s">
        <v>2139</v>
      </c>
      <c r="P4327" s="2" t="s">
        <v>20236</v>
      </c>
      <c r="Q4327" s="2" t="s">
        <v>2051</v>
      </c>
      <c r="R4327" s="2" t="s">
        <v>2052</v>
      </c>
      <c r="S4327" s="2"/>
      <c r="T4327" s="2" t="s">
        <v>20771</v>
      </c>
      <c r="U4327" s="2"/>
      <c r="V4327" s="2" t="s">
        <v>20139</v>
      </c>
    </row>
    <row r="4328" spans="1:22" ht="14.25" customHeight="1">
      <c r="A4328" s="2" t="s">
        <v>20772</v>
      </c>
      <c r="B4328" s="2" t="s">
        <v>5897</v>
      </c>
      <c r="C4328" s="2" t="s">
        <v>3779</v>
      </c>
      <c r="D4328" s="2" t="s">
        <v>20592</v>
      </c>
      <c r="E4328" s="2" t="s">
        <v>264</v>
      </c>
      <c r="F4328" s="2" t="s">
        <v>2112</v>
      </c>
      <c r="G4328" s="2" t="s">
        <v>2091</v>
      </c>
      <c r="H4328" s="2" t="s">
        <v>20773</v>
      </c>
      <c r="I4328" s="2"/>
      <c r="J4328" s="2"/>
      <c r="K4328" s="2"/>
      <c r="L4328" s="2"/>
      <c r="M4328" s="2" t="s">
        <v>1566</v>
      </c>
      <c r="N4328" s="2" t="s">
        <v>2058</v>
      </c>
      <c r="O4328" s="2" t="s">
        <v>2093</v>
      </c>
      <c r="P4328" s="2" t="s">
        <v>2094</v>
      </c>
      <c r="Q4328" s="2" t="s">
        <v>2051</v>
      </c>
      <c r="R4328" s="2" t="s">
        <v>2067</v>
      </c>
      <c r="S4328" s="2"/>
      <c r="T4328" s="2" t="s">
        <v>20594</v>
      </c>
      <c r="U4328" s="2"/>
      <c r="V4328" s="2" t="s">
        <v>20139</v>
      </c>
    </row>
    <row r="4329" spans="1:22" ht="14.25" customHeight="1">
      <c r="A4329" s="2" t="s">
        <v>20774</v>
      </c>
      <c r="B4329" s="2" t="s">
        <v>20775</v>
      </c>
      <c r="C4329" s="2" t="s">
        <v>17361</v>
      </c>
      <c r="D4329" s="2" t="s">
        <v>20136</v>
      </c>
      <c r="E4329" s="2" t="s">
        <v>264</v>
      </c>
      <c r="F4329" s="2" t="s">
        <v>20776</v>
      </c>
      <c r="G4329" s="2" t="s">
        <v>2091</v>
      </c>
      <c r="H4329" s="2" t="s">
        <v>20777</v>
      </c>
      <c r="I4329" s="2"/>
      <c r="J4329" s="2"/>
      <c r="K4329" s="2"/>
      <c r="L4329" s="2"/>
      <c r="M4329" s="2" t="s">
        <v>1566</v>
      </c>
      <c r="N4329" s="2" t="s">
        <v>2058</v>
      </c>
      <c r="O4329" s="2" t="s">
        <v>2139</v>
      </c>
      <c r="P4329" s="2" t="s">
        <v>4630</v>
      </c>
      <c r="Q4329" s="2" t="s">
        <v>2051</v>
      </c>
      <c r="R4329" s="2" t="s">
        <v>2052</v>
      </c>
      <c r="S4329" s="2"/>
      <c r="T4329" s="2" t="s">
        <v>20138</v>
      </c>
      <c r="U4329" s="2"/>
      <c r="V4329" s="2" t="s">
        <v>20139</v>
      </c>
    </row>
    <row r="4330" spans="1:22" ht="14.25" customHeight="1">
      <c r="A4330" s="2" t="s">
        <v>20778</v>
      </c>
      <c r="B4330" s="2" t="s">
        <v>8339</v>
      </c>
      <c r="C4330" s="2" t="s">
        <v>20779</v>
      </c>
      <c r="D4330" s="2" t="s">
        <v>20136</v>
      </c>
      <c r="E4330" s="2" t="s">
        <v>264</v>
      </c>
      <c r="F4330" s="2" t="s">
        <v>4810</v>
      </c>
      <c r="G4330" s="2" t="s">
        <v>2091</v>
      </c>
      <c r="H4330" s="2" t="s">
        <v>20780</v>
      </c>
      <c r="I4330" s="2"/>
      <c r="J4330" s="2"/>
      <c r="K4330" s="2"/>
      <c r="L4330" s="2"/>
      <c r="M4330" s="2" t="s">
        <v>1566</v>
      </c>
      <c r="N4330" s="2" t="s">
        <v>2058</v>
      </c>
      <c r="O4330" s="2" t="s">
        <v>2153</v>
      </c>
      <c r="P4330" s="2" t="s">
        <v>3753</v>
      </c>
      <c r="Q4330" s="2" t="s">
        <v>2051</v>
      </c>
      <c r="R4330" s="2" t="s">
        <v>2052</v>
      </c>
      <c r="S4330" s="2"/>
      <c r="T4330" s="2" t="s">
        <v>20138</v>
      </c>
      <c r="U4330" s="2"/>
      <c r="V4330" s="2" t="s">
        <v>20139</v>
      </c>
    </row>
    <row r="4331" spans="1:22" ht="14.25" customHeight="1">
      <c r="A4331" s="2" t="s">
        <v>20781</v>
      </c>
      <c r="B4331" s="2" t="s">
        <v>3906</v>
      </c>
      <c r="C4331" s="2" t="s">
        <v>8704</v>
      </c>
      <c r="D4331" s="2" t="s">
        <v>20592</v>
      </c>
      <c r="E4331" s="2" t="s">
        <v>264</v>
      </c>
      <c r="F4331" s="2" t="s">
        <v>2473</v>
      </c>
      <c r="G4331" s="2" t="s">
        <v>2091</v>
      </c>
      <c r="H4331" s="2" t="s">
        <v>20782</v>
      </c>
      <c r="I4331" s="2"/>
      <c r="J4331" s="2"/>
      <c r="K4331" s="2"/>
      <c r="L4331" s="2"/>
      <c r="M4331" s="2" t="s">
        <v>59</v>
      </c>
      <c r="N4331" s="2" t="s">
        <v>2048</v>
      </c>
      <c r="O4331" s="2" t="s">
        <v>2301</v>
      </c>
      <c r="P4331" s="2" t="s">
        <v>3753</v>
      </c>
      <c r="Q4331" s="2" t="s">
        <v>2051</v>
      </c>
      <c r="R4331" s="2" t="s">
        <v>2052</v>
      </c>
      <c r="S4331" s="2"/>
      <c r="T4331" s="2" t="s">
        <v>20594</v>
      </c>
      <c r="U4331" s="2"/>
      <c r="V4331" s="2" t="s">
        <v>20139</v>
      </c>
    </row>
    <row r="4332" spans="1:22" ht="14.25" customHeight="1">
      <c r="A4332" s="2" t="s">
        <v>20783</v>
      </c>
      <c r="B4332" s="2" t="s">
        <v>3896</v>
      </c>
      <c r="C4332" s="2" t="s">
        <v>20784</v>
      </c>
      <c r="D4332" s="2" t="s">
        <v>1664</v>
      </c>
      <c r="E4332" s="2" t="s">
        <v>264</v>
      </c>
      <c r="F4332" s="2" t="s">
        <v>20785</v>
      </c>
      <c r="G4332" s="2" t="s">
        <v>2091</v>
      </c>
      <c r="H4332" s="2" t="s">
        <v>20786</v>
      </c>
      <c r="I4332" s="2"/>
      <c r="J4332" s="2"/>
      <c r="K4332" s="2"/>
      <c r="L4332" s="2"/>
      <c r="M4332" s="2" t="s">
        <v>60</v>
      </c>
      <c r="N4332" s="2" t="s">
        <v>2058</v>
      </c>
      <c r="O4332" s="2" t="s">
        <v>2186</v>
      </c>
      <c r="P4332" s="2" t="s">
        <v>3753</v>
      </c>
      <c r="Q4332" s="2" t="s">
        <v>2051</v>
      </c>
      <c r="R4332" s="2" t="s">
        <v>2067</v>
      </c>
      <c r="S4332" s="2"/>
      <c r="T4332" s="2" t="s">
        <v>13592</v>
      </c>
      <c r="U4332" s="2"/>
      <c r="V4332" s="2" t="s">
        <v>20139</v>
      </c>
    </row>
    <row r="4333" spans="1:22" ht="14.25" customHeight="1">
      <c r="A4333" s="2" t="s">
        <v>3895</v>
      </c>
      <c r="B4333" s="2" t="s">
        <v>3896</v>
      </c>
      <c r="C4333" s="2" t="s">
        <v>3897</v>
      </c>
      <c r="D4333" s="2" t="s">
        <v>376</v>
      </c>
      <c r="E4333" s="2" t="s">
        <v>264</v>
      </c>
      <c r="F4333" s="2" t="s">
        <v>20787</v>
      </c>
      <c r="G4333" s="2" t="s">
        <v>2046</v>
      </c>
      <c r="H4333" s="2" t="s">
        <v>20788</v>
      </c>
      <c r="I4333" s="2"/>
      <c r="J4333" s="2"/>
      <c r="K4333" s="2"/>
      <c r="L4333" s="2"/>
      <c r="M4333" s="2" t="s">
        <v>1566</v>
      </c>
      <c r="N4333" s="2" t="s">
        <v>2058</v>
      </c>
      <c r="O4333" s="2" t="s">
        <v>2153</v>
      </c>
      <c r="P4333" s="2" t="s">
        <v>4728</v>
      </c>
      <c r="Q4333" s="2" t="s">
        <v>2051</v>
      </c>
      <c r="R4333" s="2" t="s">
        <v>2067</v>
      </c>
      <c r="S4333" s="2"/>
      <c r="T4333" s="2" t="s">
        <v>375</v>
      </c>
      <c r="U4333" s="2"/>
      <c r="V4333" s="2" t="s">
        <v>20139</v>
      </c>
    </row>
    <row r="4334" spans="1:22" ht="14.25" customHeight="1">
      <c r="A4334" s="2" t="s">
        <v>20789</v>
      </c>
      <c r="B4334" s="2" t="s">
        <v>3885</v>
      </c>
      <c r="C4334" s="2" t="s">
        <v>20790</v>
      </c>
      <c r="D4334" s="2" t="s">
        <v>20168</v>
      </c>
      <c r="E4334" s="2" t="s">
        <v>264</v>
      </c>
      <c r="F4334" s="2" t="s">
        <v>20791</v>
      </c>
      <c r="G4334" s="2" t="s">
        <v>2091</v>
      </c>
      <c r="H4334" s="2" t="s">
        <v>20792</v>
      </c>
      <c r="I4334" s="2"/>
      <c r="J4334" s="2"/>
      <c r="K4334" s="2"/>
      <c r="L4334" s="2"/>
      <c r="M4334" s="2" t="s">
        <v>1566</v>
      </c>
      <c r="N4334" s="2" t="s">
        <v>2058</v>
      </c>
      <c r="O4334" s="2" t="s">
        <v>2093</v>
      </c>
      <c r="P4334" s="2" t="s">
        <v>20164</v>
      </c>
      <c r="Q4334" s="2" t="s">
        <v>2051</v>
      </c>
      <c r="R4334" s="2" t="s">
        <v>2067</v>
      </c>
      <c r="S4334" s="2"/>
      <c r="T4334" s="2" t="s">
        <v>20171</v>
      </c>
      <c r="U4334" s="2"/>
      <c r="V4334" s="2" t="s">
        <v>20139</v>
      </c>
    </row>
    <row r="4335" spans="1:22" ht="14.25" customHeight="1">
      <c r="A4335" s="2" t="s">
        <v>20793</v>
      </c>
      <c r="B4335" s="2" t="s">
        <v>20794</v>
      </c>
      <c r="C4335" s="2" t="s">
        <v>20795</v>
      </c>
      <c r="D4335" s="2" t="s">
        <v>1664</v>
      </c>
      <c r="E4335" s="2" t="s">
        <v>264</v>
      </c>
      <c r="F4335" s="2" t="s">
        <v>20796</v>
      </c>
      <c r="G4335" s="2" t="s">
        <v>2091</v>
      </c>
      <c r="H4335" s="2" t="s">
        <v>20797</v>
      </c>
      <c r="I4335" s="2"/>
      <c r="J4335" s="2"/>
      <c r="K4335" s="2"/>
      <c r="L4335" s="2"/>
      <c r="M4335" s="2" t="s">
        <v>1566</v>
      </c>
      <c r="N4335" s="2" t="s">
        <v>2058</v>
      </c>
      <c r="O4335" s="2" t="s">
        <v>2120</v>
      </c>
      <c r="P4335" s="2" t="s">
        <v>3753</v>
      </c>
      <c r="Q4335" s="2" t="s">
        <v>2051</v>
      </c>
      <c r="R4335" s="2" t="s">
        <v>2052</v>
      </c>
      <c r="S4335" s="2"/>
      <c r="T4335" s="2" t="s">
        <v>13592</v>
      </c>
      <c r="U4335" s="2"/>
      <c r="V4335" s="2" t="s">
        <v>20139</v>
      </c>
    </row>
    <row r="4336" spans="1:22" ht="14.25" customHeight="1">
      <c r="A4336" s="2" t="s">
        <v>20798</v>
      </c>
      <c r="B4336" s="2" t="s">
        <v>20799</v>
      </c>
      <c r="C4336" s="2" t="s">
        <v>20800</v>
      </c>
      <c r="D4336" s="2" t="s">
        <v>1664</v>
      </c>
      <c r="E4336" s="2" t="s">
        <v>264</v>
      </c>
      <c r="F4336" s="2" t="s">
        <v>20801</v>
      </c>
      <c r="G4336" s="2" t="s">
        <v>2091</v>
      </c>
      <c r="H4336" s="2" t="s">
        <v>20802</v>
      </c>
      <c r="I4336" s="2"/>
      <c r="J4336" s="2"/>
      <c r="K4336" s="2"/>
      <c r="L4336" s="2"/>
      <c r="M4336" s="2" t="s">
        <v>59</v>
      </c>
      <c r="N4336" s="2" t="s">
        <v>2058</v>
      </c>
      <c r="O4336" s="2" t="s">
        <v>2101</v>
      </c>
      <c r="P4336" s="2" t="s">
        <v>3753</v>
      </c>
      <c r="Q4336" s="2" t="s">
        <v>2051</v>
      </c>
      <c r="R4336" s="2" t="s">
        <v>2052</v>
      </c>
      <c r="S4336" s="2"/>
      <c r="T4336" s="2" t="s">
        <v>13592</v>
      </c>
      <c r="U4336" s="2"/>
      <c r="V4336" s="2" t="s">
        <v>20139</v>
      </c>
    </row>
    <row r="4337" spans="1:22" ht="14.25" customHeight="1">
      <c r="A4337" s="2" t="s">
        <v>20803</v>
      </c>
      <c r="B4337" s="2" t="s">
        <v>14285</v>
      </c>
      <c r="C4337" s="2" t="s">
        <v>14740</v>
      </c>
      <c r="D4337" s="2" t="s">
        <v>20381</v>
      </c>
      <c r="E4337" s="2" t="s">
        <v>264</v>
      </c>
      <c r="F4337" s="2" t="s">
        <v>20804</v>
      </c>
      <c r="G4337" s="2" t="s">
        <v>2091</v>
      </c>
      <c r="H4337" s="2" t="s">
        <v>20805</v>
      </c>
      <c r="I4337" s="2"/>
      <c r="J4337" s="2"/>
      <c r="K4337" s="2"/>
      <c r="L4337" s="2"/>
      <c r="M4337" s="2" t="s">
        <v>59</v>
      </c>
      <c r="N4337" s="2" t="s">
        <v>2048</v>
      </c>
      <c r="O4337" s="2" t="s">
        <v>20806</v>
      </c>
      <c r="P4337" s="2" t="s">
        <v>20230</v>
      </c>
      <c r="Q4337" s="2" t="s">
        <v>2051</v>
      </c>
      <c r="R4337" s="2" t="s">
        <v>2052</v>
      </c>
      <c r="S4337" s="2"/>
      <c r="T4337" s="2" t="s">
        <v>20383</v>
      </c>
      <c r="U4337" s="2"/>
      <c r="V4337" s="2" t="s">
        <v>20139</v>
      </c>
    </row>
    <row r="4338" spans="1:22" ht="14.25" customHeight="1">
      <c r="A4338" s="2" t="s">
        <v>20807</v>
      </c>
      <c r="B4338" s="2" t="s">
        <v>3853</v>
      </c>
      <c r="C4338" s="2" t="s">
        <v>20808</v>
      </c>
      <c r="D4338" s="2" t="s">
        <v>20136</v>
      </c>
      <c r="E4338" s="2" t="s">
        <v>264</v>
      </c>
      <c r="F4338" s="2" t="s">
        <v>4810</v>
      </c>
      <c r="G4338" s="2" t="s">
        <v>2091</v>
      </c>
      <c r="H4338" s="2" t="s">
        <v>20809</v>
      </c>
      <c r="I4338" s="2"/>
      <c r="J4338" s="2"/>
      <c r="K4338" s="2"/>
      <c r="L4338" s="2"/>
      <c r="M4338" s="2" t="s">
        <v>1566</v>
      </c>
      <c r="N4338" s="2" t="s">
        <v>2058</v>
      </c>
      <c r="O4338" s="2" t="s">
        <v>2153</v>
      </c>
      <c r="P4338" s="2" t="s">
        <v>3753</v>
      </c>
      <c r="Q4338" s="2" t="s">
        <v>2051</v>
      </c>
      <c r="R4338" s="2" t="s">
        <v>2052</v>
      </c>
      <c r="S4338" s="2"/>
      <c r="T4338" s="2" t="s">
        <v>20138</v>
      </c>
      <c r="U4338" s="2"/>
      <c r="V4338" s="2" t="s">
        <v>20139</v>
      </c>
    </row>
    <row r="4339" spans="1:22" ht="14.25" customHeight="1">
      <c r="A4339" s="2" t="s">
        <v>20810</v>
      </c>
      <c r="B4339" s="2" t="s">
        <v>3831</v>
      </c>
      <c r="C4339" s="2" t="s">
        <v>2855</v>
      </c>
      <c r="D4339" s="2" t="s">
        <v>20400</v>
      </c>
      <c r="E4339" s="2" t="s">
        <v>264</v>
      </c>
      <c r="F4339" s="2" t="s">
        <v>2210</v>
      </c>
      <c r="G4339" s="2" t="s">
        <v>2091</v>
      </c>
      <c r="H4339" s="2" t="s">
        <v>20811</v>
      </c>
      <c r="I4339" s="2"/>
      <c r="J4339" s="2"/>
      <c r="K4339" s="2"/>
      <c r="L4339" s="2"/>
      <c r="M4339" s="2" t="s">
        <v>59</v>
      </c>
      <c r="N4339" s="2" t="s">
        <v>2058</v>
      </c>
      <c r="O4339" s="2" t="s">
        <v>2101</v>
      </c>
      <c r="P4339" s="2" t="s">
        <v>4630</v>
      </c>
      <c r="Q4339" s="2" t="s">
        <v>2051</v>
      </c>
      <c r="R4339" s="2" t="s">
        <v>2052</v>
      </c>
      <c r="S4339" s="2"/>
      <c r="T4339" s="2" t="s">
        <v>20402</v>
      </c>
      <c r="U4339" s="2"/>
      <c r="V4339" s="2" t="s">
        <v>20139</v>
      </c>
    </row>
    <row r="4340" spans="1:22" ht="14.25" customHeight="1">
      <c r="A4340" s="2" t="s">
        <v>20812</v>
      </c>
      <c r="B4340" s="2" t="s">
        <v>3843</v>
      </c>
      <c r="C4340" s="2" t="s">
        <v>20813</v>
      </c>
      <c r="D4340" s="2" t="s">
        <v>1664</v>
      </c>
      <c r="E4340" s="2" t="s">
        <v>264</v>
      </c>
      <c r="F4340" s="2" t="s">
        <v>20814</v>
      </c>
      <c r="G4340" s="2" t="s">
        <v>2091</v>
      </c>
      <c r="H4340" s="2" t="s">
        <v>20815</v>
      </c>
      <c r="I4340" s="2"/>
      <c r="J4340" s="2"/>
      <c r="K4340" s="2"/>
      <c r="L4340" s="2"/>
      <c r="M4340" s="2" t="s">
        <v>60</v>
      </c>
      <c r="N4340" s="2" t="s">
        <v>2058</v>
      </c>
      <c r="O4340" s="2" t="s">
        <v>2186</v>
      </c>
      <c r="P4340" s="2" t="s">
        <v>3753</v>
      </c>
      <c r="Q4340" s="2" t="s">
        <v>2051</v>
      </c>
      <c r="R4340" s="2" t="s">
        <v>2052</v>
      </c>
      <c r="S4340" s="2"/>
      <c r="T4340" s="2" t="s">
        <v>13592</v>
      </c>
      <c r="U4340" s="2"/>
      <c r="V4340" s="2" t="s">
        <v>20139</v>
      </c>
    </row>
    <row r="4341" spans="1:22" ht="14.25" customHeight="1">
      <c r="A4341" s="2" t="s">
        <v>20816</v>
      </c>
      <c r="B4341" s="2" t="s">
        <v>20817</v>
      </c>
      <c r="C4341" s="2" t="s">
        <v>5630</v>
      </c>
      <c r="D4341" s="2" t="s">
        <v>20168</v>
      </c>
      <c r="E4341" s="2" t="s">
        <v>264</v>
      </c>
      <c r="F4341" s="2" t="s">
        <v>20818</v>
      </c>
      <c r="G4341" s="2" t="s">
        <v>2091</v>
      </c>
      <c r="H4341" s="2" t="s">
        <v>20819</v>
      </c>
      <c r="I4341" s="2"/>
      <c r="J4341" s="2"/>
      <c r="K4341" s="2"/>
      <c r="L4341" s="2"/>
      <c r="M4341" s="2" t="s">
        <v>1566</v>
      </c>
      <c r="N4341" s="2" t="s">
        <v>2048</v>
      </c>
      <c r="O4341" s="2" t="s">
        <v>2199</v>
      </c>
      <c r="P4341" s="2" t="s">
        <v>20164</v>
      </c>
      <c r="Q4341" s="2" t="s">
        <v>2051</v>
      </c>
      <c r="R4341" s="2" t="s">
        <v>2067</v>
      </c>
      <c r="S4341" s="2"/>
      <c r="T4341" s="2" t="s">
        <v>20171</v>
      </c>
      <c r="U4341" s="2"/>
      <c r="V4341" s="2" t="s">
        <v>20139</v>
      </c>
    </row>
    <row r="4342" spans="1:22" ht="14.25" customHeight="1">
      <c r="A4342" s="2" t="s">
        <v>20820</v>
      </c>
      <c r="B4342" s="2" t="s">
        <v>5331</v>
      </c>
      <c r="C4342" s="2" t="s">
        <v>20821</v>
      </c>
      <c r="D4342" s="2" t="s">
        <v>20136</v>
      </c>
      <c r="E4342" s="2" t="s">
        <v>264</v>
      </c>
      <c r="F4342" s="2" t="s">
        <v>2112</v>
      </c>
      <c r="G4342" s="2" t="s">
        <v>2091</v>
      </c>
      <c r="H4342" s="2" t="s">
        <v>20822</v>
      </c>
      <c r="I4342" s="2"/>
      <c r="J4342" s="2"/>
      <c r="K4342" s="2"/>
      <c r="L4342" s="2"/>
      <c r="M4342" s="2" t="s">
        <v>1566</v>
      </c>
      <c r="N4342" s="2" t="s">
        <v>2058</v>
      </c>
      <c r="O4342" s="2" t="s">
        <v>2093</v>
      </c>
      <c r="P4342" s="2" t="s">
        <v>2094</v>
      </c>
      <c r="Q4342" s="2" t="s">
        <v>2051</v>
      </c>
      <c r="R4342" s="2" t="s">
        <v>2067</v>
      </c>
      <c r="S4342" s="2"/>
      <c r="T4342" s="2" t="s">
        <v>20138</v>
      </c>
      <c r="U4342" s="2"/>
      <c r="V4342" s="2" t="s">
        <v>20139</v>
      </c>
    </row>
    <row r="4343" spans="1:22" ht="14.25" customHeight="1">
      <c r="A4343" s="2" t="s">
        <v>20823</v>
      </c>
      <c r="B4343" s="2" t="s">
        <v>20824</v>
      </c>
      <c r="C4343" s="2" t="s">
        <v>20825</v>
      </c>
      <c r="D4343" s="2" t="s">
        <v>20743</v>
      </c>
      <c r="E4343" s="2" t="s">
        <v>264</v>
      </c>
      <c r="F4343" s="2" t="s">
        <v>20826</v>
      </c>
      <c r="G4343" s="2" t="s">
        <v>2091</v>
      </c>
      <c r="H4343" s="2" t="s">
        <v>20827</v>
      </c>
      <c r="I4343" s="2"/>
      <c r="J4343" s="2"/>
      <c r="K4343" s="2"/>
      <c r="L4343" s="2"/>
      <c r="M4343" s="2" t="s">
        <v>1566</v>
      </c>
      <c r="N4343" s="2" t="s">
        <v>2058</v>
      </c>
      <c r="O4343" s="2" t="s">
        <v>2139</v>
      </c>
      <c r="P4343" s="2" t="s">
        <v>20236</v>
      </c>
      <c r="Q4343" s="2" t="s">
        <v>2051</v>
      </c>
      <c r="R4343" s="2" t="s">
        <v>2052</v>
      </c>
      <c r="S4343" s="2"/>
      <c r="T4343" s="2" t="s">
        <v>20746</v>
      </c>
      <c r="U4343" s="2"/>
      <c r="V4343" s="2" t="s">
        <v>20139</v>
      </c>
    </row>
    <row r="4344" spans="1:22" ht="14.25" customHeight="1">
      <c r="A4344" s="2" t="s">
        <v>20828</v>
      </c>
      <c r="B4344" s="2" t="s">
        <v>20829</v>
      </c>
      <c r="C4344" s="2" t="s">
        <v>4312</v>
      </c>
      <c r="D4344" s="2" t="s">
        <v>20730</v>
      </c>
      <c r="E4344" s="2" t="s">
        <v>264</v>
      </c>
      <c r="F4344" s="2" t="s">
        <v>20830</v>
      </c>
      <c r="G4344" s="2" t="s">
        <v>2091</v>
      </c>
      <c r="H4344" s="2" t="s">
        <v>20831</v>
      </c>
      <c r="I4344" s="2"/>
      <c r="J4344" s="2"/>
      <c r="K4344" s="2"/>
      <c r="L4344" s="2"/>
      <c r="M4344" s="2" t="s">
        <v>1566</v>
      </c>
      <c r="N4344" s="2" t="s">
        <v>2048</v>
      </c>
      <c r="O4344" s="2" t="s">
        <v>2199</v>
      </c>
      <c r="P4344" s="2" t="s">
        <v>2094</v>
      </c>
      <c r="Q4344" s="2" t="s">
        <v>2051</v>
      </c>
      <c r="R4344" s="2" t="s">
        <v>2067</v>
      </c>
      <c r="S4344" s="2"/>
      <c r="T4344" s="2" t="s">
        <v>20733</v>
      </c>
      <c r="U4344" s="2"/>
      <c r="V4344" s="2" t="s">
        <v>20139</v>
      </c>
    </row>
    <row r="4345" spans="1:22" ht="14.25" customHeight="1">
      <c r="A4345" s="2" t="s">
        <v>20832</v>
      </c>
      <c r="B4345" s="2" t="s">
        <v>3778</v>
      </c>
      <c r="C4345" s="2" t="s">
        <v>20833</v>
      </c>
      <c r="D4345" s="2" t="s">
        <v>20161</v>
      </c>
      <c r="E4345" s="2" t="s">
        <v>264</v>
      </c>
      <c r="F4345" s="2" t="s">
        <v>20834</v>
      </c>
      <c r="G4345" s="2" t="s">
        <v>2091</v>
      </c>
      <c r="H4345" s="2" t="s">
        <v>20835</v>
      </c>
      <c r="I4345" s="2"/>
      <c r="J4345" s="2"/>
      <c r="K4345" s="2"/>
      <c r="L4345" s="2"/>
      <c r="M4345" s="2" t="s">
        <v>1566</v>
      </c>
      <c r="N4345" s="2" t="s">
        <v>2058</v>
      </c>
      <c r="O4345" s="2" t="s">
        <v>2288</v>
      </c>
      <c r="P4345" s="2" t="s">
        <v>20164</v>
      </c>
      <c r="Q4345" s="2" t="s">
        <v>2051</v>
      </c>
      <c r="R4345" s="2" t="s">
        <v>2067</v>
      </c>
      <c r="S4345" s="2"/>
      <c r="T4345" s="2" t="s">
        <v>20165</v>
      </c>
      <c r="U4345" s="2"/>
      <c r="V4345" s="2" t="s">
        <v>20139</v>
      </c>
    </row>
    <row r="4346" spans="1:22" ht="14.25" customHeight="1">
      <c r="A4346" s="2" t="s">
        <v>20836</v>
      </c>
      <c r="B4346" s="2" t="s">
        <v>3778</v>
      </c>
      <c r="C4346" s="2" t="s">
        <v>20837</v>
      </c>
      <c r="D4346" s="2" t="s">
        <v>1664</v>
      </c>
      <c r="E4346" s="2" t="s">
        <v>264</v>
      </c>
      <c r="F4346" s="2" t="s">
        <v>10267</v>
      </c>
      <c r="G4346" s="2" t="s">
        <v>2091</v>
      </c>
      <c r="H4346" s="2" t="s">
        <v>20838</v>
      </c>
      <c r="I4346" s="2"/>
      <c r="J4346" s="2"/>
      <c r="K4346" s="2"/>
      <c r="L4346" s="2"/>
      <c r="M4346" s="2" t="s">
        <v>59</v>
      </c>
      <c r="N4346" s="2" t="s">
        <v>2058</v>
      </c>
      <c r="O4346" s="2" t="s">
        <v>20201</v>
      </c>
      <c r="P4346" s="2" t="s">
        <v>3753</v>
      </c>
      <c r="Q4346" s="2" t="s">
        <v>2051</v>
      </c>
      <c r="R4346" s="2"/>
      <c r="S4346" s="2"/>
      <c r="T4346" s="2" t="s">
        <v>13592</v>
      </c>
      <c r="U4346" s="2"/>
      <c r="V4346" s="2" t="s">
        <v>20139</v>
      </c>
    </row>
    <row r="4347" spans="1:22" ht="14.25" customHeight="1">
      <c r="A4347" s="2" t="s">
        <v>20839</v>
      </c>
      <c r="B4347" s="2" t="s">
        <v>3773</v>
      </c>
      <c r="C4347" s="2" t="s">
        <v>20840</v>
      </c>
      <c r="D4347" s="2" t="s">
        <v>20841</v>
      </c>
      <c r="E4347" s="2" t="s">
        <v>264</v>
      </c>
      <c r="F4347" s="2" t="s">
        <v>3557</v>
      </c>
      <c r="G4347" s="2" t="s">
        <v>2091</v>
      </c>
      <c r="H4347" s="2" t="s">
        <v>20842</v>
      </c>
      <c r="I4347" s="2"/>
      <c r="J4347" s="2"/>
      <c r="K4347" s="2"/>
      <c r="L4347" s="2"/>
      <c r="M4347" s="2" t="s">
        <v>1566</v>
      </c>
      <c r="N4347" s="2" t="s">
        <v>2058</v>
      </c>
      <c r="O4347" s="2" t="s">
        <v>2139</v>
      </c>
      <c r="P4347" s="2" t="s">
        <v>20236</v>
      </c>
      <c r="Q4347" s="2" t="s">
        <v>2051</v>
      </c>
      <c r="R4347" s="2" t="s">
        <v>2052</v>
      </c>
      <c r="S4347" s="2"/>
      <c r="T4347" s="2" t="s">
        <v>20843</v>
      </c>
      <c r="U4347" s="2"/>
      <c r="V4347" s="2" t="s">
        <v>20139</v>
      </c>
    </row>
    <row r="4348" spans="1:22" ht="14.25" customHeight="1">
      <c r="A4348" s="2" t="s">
        <v>20844</v>
      </c>
      <c r="B4348" s="2" t="s">
        <v>20845</v>
      </c>
      <c r="C4348" s="2" t="s">
        <v>20846</v>
      </c>
      <c r="D4348" s="2" t="s">
        <v>20136</v>
      </c>
      <c r="E4348" s="2" t="s">
        <v>264</v>
      </c>
      <c r="F4348" s="2" t="s">
        <v>2473</v>
      </c>
      <c r="G4348" s="2" t="s">
        <v>2091</v>
      </c>
      <c r="H4348" s="2" t="s">
        <v>20847</v>
      </c>
      <c r="I4348" s="2"/>
      <c r="J4348" s="2"/>
      <c r="K4348" s="2"/>
      <c r="L4348" s="2"/>
      <c r="M4348" s="2" t="s">
        <v>59</v>
      </c>
      <c r="N4348" s="2" t="s">
        <v>2048</v>
      </c>
      <c r="O4348" s="2" t="s">
        <v>2301</v>
      </c>
      <c r="P4348" s="2" t="s">
        <v>2094</v>
      </c>
      <c r="Q4348" s="2" t="s">
        <v>2051</v>
      </c>
      <c r="R4348" s="2" t="s">
        <v>2052</v>
      </c>
      <c r="S4348" s="2"/>
      <c r="T4348" s="2" t="s">
        <v>20138</v>
      </c>
      <c r="U4348" s="2"/>
      <c r="V4348" s="2" t="s">
        <v>20139</v>
      </c>
    </row>
    <row r="4349" spans="1:22" ht="14.25" customHeight="1">
      <c r="A4349" s="2" t="s">
        <v>20848</v>
      </c>
      <c r="B4349" s="2" t="s">
        <v>5690</v>
      </c>
      <c r="C4349" s="2" t="s">
        <v>20849</v>
      </c>
      <c r="D4349" s="2" t="s">
        <v>20475</v>
      </c>
      <c r="E4349" s="2" t="s">
        <v>264</v>
      </c>
      <c r="F4349" s="2" t="s">
        <v>13197</v>
      </c>
      <c r="G4349" s="2" t="s">
        <v>2091</v>
      </c>
      <c r="H4349" s="2" t="s">
        <v>20850</v>
      </c>
      <c r="I4349" s="2"/>
      <c r="J4349" s="2"/>
      <c r="K4349" s="2"/>
      <c r="L4349" s="2"/>
      <c r="M4349" s="2" t="s">
        <v>1566</v>
      </c>
      <c r="N4349" s="2" t="s">
        <v>2048</v>
      </c>
      <c r="O4349" s="2" t="s">
        <v>2199</v>
      </c>
      <c r="P4349" s="2" t="s">
        <v>20164</v>
      </c>
      <c r="Q4349" s="2" t="s">
        <v>2051</v>
      </c>
      <c r="R4349" s="2" t="s">
        <v>2067</v>
      </c>
      <c r="S4349" s="2"/>
      <c r="T4349" s="2" t="s">
        <v>20478</v>
      </c>
      <c r="U4349" s="2"/>
      <c r="V4349" s="2" t="s">
        <v>20139</v>
      </c>
    </row>
    <row r="4350" spans="1:22" ht="14.25" customHeight="1">
      <c r="A4350" s="2" t="s">
        <v>20851</v>
      </c>
      <c r="B4350" s="2" t="s">
        <v>3729</v>
      </c>
      <c r="C4350" s="2" t="s">
        <v>5678</v>
      </c>
      <c r="D4350" s="2" t="s">
        <v>1664</v>
      </c>
      <c r="E4350" s="2" t="s">
        <v>264</v>
      </c>
      <c r="F4350" s="2" t="s">
        <v>20852</v>
      </c>
      <c r="G4350" s="2" t="s">
        <v>2091</v>
      </c>
      <c r="H4350" s="2" t="s">
        <v>20853</v>
      </c>
      <c r="I4350" s="2"/>
      <c r="J4350" s="2"/>
      <c r="K4350" s="2"/>
      <c r="L4350" s="2"/>
      <c r="M4350" s="2" t="s">
        <v>59</v>
      </c>
      <c r="N4350" s="2" t="s">
        <v>2058</v>
      </c>
      <c r="O4350" s="2" t="s">
        <v>2101</v>
      </c>
      <c r="P4350" s="2" t="s">
        <v>3753</v>
      </c>
      <c r="Q4350" s="2" t="s">
        <v>2051</v>
      </c>
      <c r="R4350" s="2"/>
      <c r="S4350" s="2"/>
      <c r="T4350" s="2" t="s">
        <v>13592</v>
      </c>
      <c r="U4350" s="2"/>
      <c r="V4350" s="2" t="s">
        <v>20139</v>
      </c>
    </row>
    <row r="4351" spans="1:22" ht="14.25" customHeight="1">
      <c r="A4351" s="2" t="s">
        <v>20854</v>
      </c>
      <c r="B4351" s="2" t="s">
        <v>20855</v>
      </c>
      <c r="C4351" s="2" t="s">
        <v>6301</v>
      </c>
      <c r="D4351" s="2" t="s">
        <v>20455</v>
      </c>
      <c r="E4351" s="2" t="s">
        <v>264</v>
      </c>
      <c r="F4351" s="2" t="s">
        <v>20856</v>
      </c>
      <c r="G4351" s="2" t="s">
        <v>2091</v>
      </c>
      <c r="H4351" s="2" t="s">
        <v>20857</v>
      </c>
      <c r="I4351" s="2"/>
      <c r="J4351" s="2"/>
      <c r="K4351" s="2"/>
      <c r="L4351" s="2"/>
      <c r="M4351" s="2" t="s">
        <v>1566</v>
      </c>
      <c r="N4351" s="2" t="s">
        <v>2058</v>
      </c>
      <c r="O4351" s="2" t="s">
        <v>2139</v>
      </c>
      <c r="P4351" s="2" t="s">
        <v>20164</v>
      </c>
      <c r="Q4351" s="2" t="s">
        <v>2051</v>
      </c>
      <c r="R4351" s="2" t="s">
        <v>2067</v>
      </c>
      <c r="S4351" s="2"/>
      <c r="T4351" s="2" t="s">
        <v>20458</v>
      </c>
      <c r="U4351" s="2"/>
      <c r="V4351" s="2" t="s">
        <v>20139</v>
      </c>
    </row>
    <row r="4352" spans="1:22" ht="14.25" customHeight="1">
      <c r="A4352" s="2" t="s">
        <v>20858</v>
      </c>
      <c r="B4352" s="2" t="s">
        <v>11890</v>
      </c>
      <c r="C4352" s="2" t="s">
        <v>4740</v>
      </c>
      <c r="D4352" s="2" t="s">
        <v>20859</v>
      </c>
      <c r="E4352" s="2" t="s">
        <v>264</v>
      </c>
      <c r="F4352" s="2" t="s">
        <v>3557</v>
      </c>
      <c r="G4352" s="2" t="s">
        <v>2091</v>
      </c>
      <c r="H4352" s="2" t="s">
        <v>20860</v>
      </c>
      <c r="I4352" s="2"/>
      <c r="J4352" s="2"/>
      <c r="K4352" s="2"/>
      <c r="L4352" s="2"/>
      <c r="M4352" s="2" t="s">
        <v>1566</v>
      </c>
      <c r="N4352" s="2" t="s">
        <v>2058</v>
      </c>
      <c r="O4352" s="2" t="s">
        <v>2139</v>
      </c>
      <c r="P4352" s="2" t="s">
        <v>3753</v>
      </c>
      <c r="Q4352" s="2" t="s">
        <v>2051</v>
      </c>
      <c r="R4352" s="2" t="s">
        <v>2052</v>
      </c>
      <c r="S4352" s="2"/>
      <c r="T4352" s="2" t="s">
        <v>20861</v>
      </c>
      <c r="U4352" s="2"/>
      <c r="V4352" s="2" t="s">
        <v>20139</v>
      </c>
    </row>
    <row r="4353" spans="1:22" ht="14.25" customHeight="1">
      <c r="A4353" s="2" t="s">
        <v>20862</v>
      </c>
      <c r="B4353" s="2" t="s">
        <v>20863</v>
      </c>
      <c r="C4353" s="2" t="s">
        <v>2829</v>
      </c>
      <c r="D4353" s="2" t="s">
        <v>20501</v>
      </c>
      <c r="E4353" s="2" t="s">
        <v>264</v>
      </c>
      <c r="F4353" s="2" t="s">
        <v>20864</v>
      </c>
      <c r="G4353" s="2" t="s">
        <v>2091</v>
      </c>
      <c r="H4353" s="2" t="s">
        <v>20865</v>
      </c>
      <c r="I4353" s="2"/>
      <c r="J4353" s="2"/>
      <c r="K4353" s="2"/>
      <c r="L4353" s="2"/>
      <c r="M4353" s="2" t="s">
        <v>1566</v>
      </c>
      <c r="N4353" s="2" t="s">
        <v>2058</v>
      </c>
      <c r="O4353" s="2" t="s">
        <v>2139</v>
      </c>
      <c r="P4353" s="2" t="s">
        <v>4630</v>
      </c>
      <c r="Q4353" s="2" t="s">
        <v>2051</v>
      </c>
      <c r="R4353" s="2" t="s">
        <v>2052</v>
      </c>
      <c r="S4353" s="2"/>
      <c r="T4353" s="2" t="s">
        <v>20503</v>
      </c>
      <c r="U4353" s="2"/>
      <c r="V4353" s="2" t="s">
        <v>20139</v>
      </c>
    </row>
    <row r="4354" spans="1:22" ht="14.25" customHeight="1">
      <c r="A4354" s="2" t="s">
        <v>20866</v>
      </c>
      <c r="B4354" s="2" t="s">
        <v>3712</v>
      </c>
      <c r="C4354" s="2" t="s">
        <v>3812</v>
      </c>
      <c r="D4354" s="2" t="s">
        <v>1663</v>
      </c>
      <c r="E4354" s="2" t="s">
        <v>96</v>
      </c>
      <c r="F4354" s="2" t="s">
        <v>1655</v>
      </c>
      <c r="G4354" s="2" t="s">
        <v>2091</v>
      </c>
      <c r="H4354" s="2" t="s">
        <v>20867</v>
      </c>
      <c r="I4354" s="2"/>
      <c r="J4354" s="2"/>
      <c r="K4354" s="2"/>
      <c r="L4354" s="2"/>
      <c r="M4354" s="2" t="s">
        <v>59</v>
      </c>
      <c r="N4354" s="2" t="s">
        <v>2058</v>
      </c>
      <c r="O4354" s="2" t="s">
        <v>2583</v>
      </c>
      <c r="P4354" s="2" t="s">
        <v>3753</v>
      </c>
      <c r="Q4354" s="2" t="s">
        <v>2051</v>
      </c>
      <c r="R4354" s="2" t="s">
        <v>2067</v>
      </c>
      <c r="S4354" s="2"/>
      <c r="T4354" s="2" t="s">
        <v>2095</v>
      </c>
      <c r="U4354" s="2"/>
      <c r="V4354" s="2" t="s">
        <v>20139</v>
      </c>
    </row>
    <row r="4355" spans="1:22" ht="14.25" customHeight="1">
      <c r="A4355" s="2" t="s">
        <v>20868</v>
      </c>
      <c r="B4355" s="2" t="s">
        <v>6032</v>
      </c>
      <c r="C4355" s="2" t="s">
        <v>20869</v>
      </c>
      <c r="D4355" s="2" t="s">
        <v>1663</v>
      </c>
      <c r="E4355" s="2" t="s">
        <v>96</v>
      </c>
      <c r="F4355" s="2" t="s">
        <v>2473</v>
      </c>
      <c r="G4355" s="2" t="s">
        <v>2091</v>
      </c>
      <c r="H4355" s="2" t="s">
        <v>20870</v>
      </c>
      <c r="I4355" s="2"/>
      <c r="J4355" s="2"/>
      <c r="K4355" s="2"/>
      <c r="L4355" s="2"/>
      <c r="M4355" s="2" t="s">
        <v>59</v>
      </c>
      <c r="N4355" s="2" t="s">
        <v>2048</v>
      </c>
      <c r="O4355" s="2" t="s">
        <v>2301</v>
      </c>
      <c r="P4355" s="2" t="s">
        <v>3753</v>
      </c>
      <c r="Q4355" s="2" t="s">
        <v>2051</v>
      </c>
      <c r="R4355" s="2" t="s">
        <v>2067</v>
      </c>
      <c r="S4355" s="2"/>
      <c r="T4355" s="2" t="s">
        <v>2095</v>
      </c>
      <c r="U4355" s="2"/>
      <c r="V4355" s="2" t="s">
        <v>20139</v>
      </c>
    </row>
    <row r="4356" spans="1:22" ht="14.25" customHeight="1">
      <c r="A4356" s="2" t="s">
        <v>20871</v>
      </c>
      <c r="B4356" s="2" t="s">
        <v>11945</v>
      </c>
      <c r="C4356" s="2" t="s">
        <v>20872</v>
      </c>
      <c r="D4356" s="2" t="s">
        <v>1664</v>
      </c>
      <c r="E4356" s="2" t="s">
        <v>264</v>
      </c>
      <c r="F4356" s="2" t="s">
        <v>20873</v>
      </c>
      <c r="G4356" s="2" t="s">
        <v>2091</v>
      </c>
      <c r="H4356" s="2" t="s">
        <v>20874</v>
      </c>
      <c r="I4356" s="2"/>
      <c r="J4356" s="2"/>
      <c r="K4356" s="2"/>
      <c r="L4356" s="2"/>
      <c r="M4356" s="2" t="s">
        <v>1566</v>
      </c>
      <c r="N4356" s="2" t="s">
        <v>2058</v>
      </c>
      <c r="O4356" s="2" t="s">
        <v>2139</v>
      </c>
      <c r="P4356" s="2" t="s">
        <v>3753</v>
      </c>
      <c r="Q4356" s="2" t="s">
        <v>2051</v>
      </c>
      <c r="R4356" s="2" t="s">
        <v>2052</v>
      </c>
      <c r="S4356" s="2"/>
      <c r="T4356" s="2" t="s">
        <v>13592</v>
      </c>
      <c r="U4356" s="2"/>
      <c r="V4356" s="2" t="s">
        <v>20139</v>
      </c>
    </row>
    <row r="4357" spans="1:22" ht="14.25" customHeight="1">
      <c r="A4357" s="2" t="s">
        <v>20875</v>
      </c>
      <c r="B4357" s="2" t="s">
        <v>11958</v>
      </c>
      <c r="C4357" s="2" t="s">
        <v>20876</v>
      </c>
      <c r="D4357" s="2" t="s">
        <v>20400</v>
      </c>
      <c r="E4357" s="2" t="s">
        <v>264</v>
      </c>
      <c r="F4357" s="2" t="s">
        <v>3441</v>
      </c>
      <c r="G4357" s="2" t="s">
        <v>2091</v>
      </c>
      <c r="H4357" s="2" t="s">
        <v>20877</v>
      </c>
      <c r="I4357" s="2"/>
      <c r="J4357" s="2"/>
      <c r="K4357" s="2"/>
      <c r="L4357" s="2"/>
      <c r="M4357" s="2" t="s">
        <v>59</v>
      </c>
      <c r="N4357" s="2" t="s">
        <v>2058</v>
      </c>
      <c r="O4357" s="2" t="s">
        <v>2101</v>
      </c>
      <c r="P4357" s="2" t="s">
        <v>4630</v>
      </c>
      <c r="Q4357" s="2" t="s">
        <v>2051</v>
      </c>
      <c r="R4357" s="2" t="s">
        <v>2052</v>
      </c>
      <c r="S4357" s="2"/>
      <c r="T4357" s="2" t="s">
        <v>20402</v>
      </c>
      <c r="U4357" s="2"/>
      <c r="V4357" s="2" t="s">
        <v>20139</v>
      </c>
    </row>
    <row r="4358" spans="1:22" ht="14.25" customHeight="1">
      <c r="A4358" s="2" t="s">
        <v>20878</v>
      </c>
      <c r="B4358" s="2" t="s">
        <v>3690</v>
      </c>
      <c r="C4358" s="2" t="s">
        <v>20879</v>
      </c>
      <c r="D4358" s="2" t="s">
        <v>1663</v>
      </c>
      <c r="E4358" s="2" t="s">
        <v>96</v>
      </c>
      <c r="F4358" s="2" t="s">
        <v>2473</v>
      </c>
      <c r="G4358" s="2" t="s">
        <v>2091</v>
      </c>
      <c r="H4358" s="2" t="s">
        <v>20880</v>
      </c>
      <c r="I4358" s="2"/>
      <c r="J4358" s="2"/>
      <c r="K4358" s="2"/>
      <c r="L4358" s="2"/>
      <c r="M4358" s="2" t="s">
        <v>59</v>
      </c>
      <c r="N4358" s="2" t="s">
        <v>2048</v>
      </c>
      <c r="O4358" s="2" t="s">
        <v>2301</v>
      </c>
      <c r="P4358" s="2" t="s">
        <v>3753</v>
      </c>
      <c r="Q4358" s="2" t="s">
        <v>2051</v>
      </c>
      <c r="R4358" s="2"/>
      <c r="S4358" s="2"/>
      <c r="T4358" s="2" t="s">
        <v>2095</v>
      </c>
      <c r="U4358" s="2"/>
      <c r="V4358" s="2" t="s">
        <v>20139</v>
      </c>
    </row>
    <row r="4359" spans="1:22" ht="14.25" customHeight="1">
      <c r="A4359" s="2" t="s">
        <v>20881</v>
      </c>
      <c r="B4359" s="2" t="s">
        <v>11970</v>
      </c>
      <c r="C4359" s="2" t="s">
        <v>20882</v>
      </c>
      <c r="D4359" s="2" t="s">
        <v>1663</v>
      </c>
      <c r="E4359" s="2" t="s">
        <v>96</v>
      </c>
      <c r="F4359" s="2" t="s">
        <v>2112</v>
      </c>
      <c r="G4359" s="2" t="s">
        <v>2091</v>
      </c>
      <c r="H4359" s="2" t="s">
        <v>20883</v>
      </c>
      <c r="I4359" s="2"/>
      <c r="J4359" s="2"/>
      <c r="K4359" s="2"/>
      <c r="L4359" s="2"/>
      <c r="M4359" s="2" t="s">
        <v>1566</v>
      </c>
      <c r="N4359" s="2" t="s">
        <v>2058</v>
      </c>
      <c r="O4359" s="2" t="s">
        <v>2093</v>
      </c>
      <c r="P4359" s="2" t="s">
        <v>3753</v>
      </c>
      <c r="Q4359" s="2" t="s">
        <v>2051</v>
      </c>
      <c r="R4359" s="2" t="s">
        <v>2067</v>
      </c>
      <c r="S4359" s="2"/>
      <c r="T4359" s="2" t="s">
        <v>2095</v>
      </c>
      <c r="U4359" s="2"/>
      <c r="V4359" s="2" t="s">
        <v>20139</v>
      </c>
    </row>
    <row r="4360" spans="1:22" ht="14.25" customHeight="1">
      <c r="A4360" s="2" t="s">
        <v>20884</v>
      </c>
      <c r="B4360" s="2" t="s">
        <v>6209</v>
      </c>
      <c r="C4360" s="2" t="s">
        <v>4312</v>
      </c>
      <c r="D4360" s="2" t="s">
        <v>20400</v>
      </c>
      <c r="E4360" s="2" t="s">
        <v>264</v>
      </c>
      <c r="F4360" s="2" t="s">
        <v>2473</v>
      </c>
      <c r="G4360" s="2" t="s">
        <v>2091</v>
      </c>
      <c r="H4360" s="2" t="s">
        <v>20885</v>
      </c>
      <c r="I4360" s="2"/>
      <c r="J4360" s="2"/>
      <c r="K4360" s="2"/>
      <c r="L4360" s="2"/>
      <c r="M4360" s="2" t="s">
        <v>59</v>
      </c>
      <c r="N4360" s="2" t="s">
        <v>2048</v>
      </c>
      <c r="O4360" s="2" t="s">
        <v>2301</v>
      </c>
      <c r="P4360" s="2" t="s">
        <v>4630</v>
      </c>
      <c r="Q4360" s="2" t="s">
        <v>2051</v>
      </c>
      <c r="R4360" s="2"/>
      <c r="S4360" s="2"/>
      <c r="T4360" s="2" t="s">
        <v>20402</v>
      </c>
      <c r="U4360" s="2"/>
      <c r="V4360" s="2" t="s">
        <v>20139</v>
      </c>
    </row>
    <row r="4361" spans="1:22" ht="14.25" customHeight="1">
      <c r="A4361" s="2" t="s">
        <v>20886</v>
      </c>
      <c r="B4361" s="2" t="s">
        <v>6209</v>
      </c>
      <c r="C4361" s="2" t="s">
        <v>20887</v>
      </c>
      <c r="D4361" s="2" t="s">
        <v>20136</v>
      </c>
      <c r="E4361" s="2" t="s">
        <v>264</v>
      </c>
      <c r="F4361" s="2" t="s">
        <v>2210</v>
      </c>
      <c r="G4361" s="2" t="s">
        <v>2091</v>
      </c>
      <c r="H4361" s="2" t="s">
        <v>20888</v>
      </c>
      <c r="I4361" s="2"/>
      <c r="J4361" s="2"/>
      <c r="K4361" s="2"/>
      <c r="L4361" s="2"/>
      <c r="M4361" s="2" t="s">
        <v>59</v>
      </c>
      <c r="N4361" s="2" t="s">
        <v>2058</v>
      </c>
      <c r="O4361" s="2" t="s">
        <v>2101</v>
      </c>
      <c r="P4361" s="2" t="s">
        <v>2094</v>
      </c>
      <c r="Q4361" s="2" t="s">
        <v>2051</v>
      </c>
      <c r="R4361" s="2" t="s">
        <v>2067</v>
      </c>
      <c r="S4361" s="2"/>
      <c r="T4361" s="2" t="s">
        <v>20138</v>
      </c>
      <c r="U4361" s="2"/>
      <c r="V4361" s="2" t="s">
        <v>20139</v>
      </c>
    </row>
    <row r="4362" spans="1:22" ht="14.25" customHeight="1">
      <c r="A4362" s="2" t="s">
        <v>20889</v>
      </c>
      <c r="B4362" s="2" t="s">
        <v>6209</v>
      </c>
      <c r="C4362" s="2" t="s">
        <v>20890</v>
      </c>
      <c r="D4362" s="2" t="s">
        <v>20136</v>
      </c>
      <c r="E4362" s="2" t="s">
        <v>264</v>
      </c>
      <c r="F4362" s="2" t="s">
        <v>2112</v>
      </c>
      <c r="G4362" s="2" t="s">
        <v>2091</v>
      </c>
      <c r="H4362" s="2" t="s">
        <v>20891</v>
      </c>
      <c r="I4362" s="2"/>
      <c r="J4362" s="2"/>
      <c r="K4362" s="2"/>
      <c r="L4362" s="2"/>
      <c r="M4362" s="2" t="s">
        <v>1566</v>
      </c>
      <c r="N4362" s="2" t="s">
        <v>2058</v>
      </c>
      <c r="O4362" s="2" t="s">
        <v>2093</v>
      </c>
      <c r="P4362" s="2" t="s">
        <v>2094</v>
      </c>
      <c r="Q4362" s="2" t="s">
        <v>2051</v>
      </c>
      <c r="R4362" s="2" t="s">
        <v>2067</v>
      </c>
      <c r="S4362" s="2"/>
      <c r="T4362" s="2" t="s">
        <v>20138</v>
      </c>
      <c r="U4362" s="2"/>
      <c r="V4362" s="2" t="s">
        <v>20139</v>
      </c>
    </row>
    <row r="4363" spans="1:22" ht="14.25" customHeight="1">
      <c r="A4363" s="2" t="s">
        <v>20892</v>
      </c>
      <c r="B4363" s="2" t="s">
        <v>10065</v>
      </c>
      <c r="C4363" s="2" t="s">
        <v>20893</v>
      </c>
      <c r="D4363" s="2" t="s">
        <v>1664</v>
      </c>
      <c r="E4363" s="2" t="s">
        <v>264</v>
      </c>
      <c r="F4363" s="2" t="s">
        <v>10305</v>
      </c>
      <c r="G4363" s="2" t="s">
        <v>2091</v>
      </c>
      <c r="H4363" s="2" t="s">
        <v>20894</v>
      </c>
      <c r="I4363" s="2"/>
      <c r="J4363" s="2"/>
      <c r="K4363" s="2"/>
      <c r="L4363" s="2"/>
      <c r="M4363" s="2" t="s">
        <v>1566</v>
      </c>
      <c r="N4363" s="2" t="s">
        <v>2048</v>
      </c>
      <c r="O4363" s="2" t="s">
        <v>2199</v>
      </c>
      <c r="P4363" s="2" t="s">
        <v>3753</v>
      </c>
      <c r="Q4363" s="2" t="s">
        <v>2051</v>
      </c>
      <c r="R4363" s="2" t="s">
        <v>2067</v>
      </c>
      <c r="S4363" s="2"/>
      <c r="T4363" s="2" t="s">
        <v>13592</v>
      </c>
      <c r="U4363" s="2"/>
      <c r="V4363" s="2" t="s">
        <v>20139</v>
      </c>
    </row>
    <row r="4364" spans="1:22" ht="14.25" customHeight="1">
      <c r="A4364" s="2" t="s">
        <v>20895</v>
      </c>
      <c r="B4364" s="2" t="s">
        <v>12004</v>
      </c>
      <c r="C4364" s="2" t="s">
        <v>6792</v>
      </c>
      <c r="D4364" s="2" t="s">
        <v>1664</v>
      </c>
      <c r="E4364" s="2" t="s">
        <v>264</v>
      </c>
      <c r="F4364" s="2" t="s">
        <v>20896</v>
      </c>
      <c r="G4364" s="2" t="s">
        <v>2091</v>
      </c>
      <c r="H4364" s="2" t="s">
        <v>20897</v>
      </c>
      <c r="I4364" s="2"/>
      <c r="J4364" s="2"/>
      <c r="K4364" s="2"/>
      <c r="L4364" s="2"/>
      <c r="M4364" s="2" t="s">
        <v>1566</v>
      </c>
      <c r="N4364" s="2" t="s">
        <v>2048</v>
      </c>
      <c r="O4364" s="2" t="s">
        <v>2179</v>
      </c>
      <c r="P4364" s="2" t="s">
        <v>3753</v>
      </c>
      <c r="Q4364" s="2" t="s">
        <v>2051</v>
      </c>
      <c r="R4364" s="2" t="s">
        <v>2067</v>
      </c>
      <c r="S4364" s="2"/>
      <c r="T4364" s="2" t="s">
        <v>13592</v>
      </c>
      <c r="U4364" s="2"/>
      <c r="V4364" s="2" t="s">
        <v>20139</v>
      </c>
    </row>
    <row r="4365" spans="1:22" ht="14.25" customHeight="1">
      <c r="A4365" s="2" t="s">
        <v>20898</v>
      </c>
      <c r="B4365" s="2" t="s">
        <v>20899</v>
      </c>
      <c r="C4365" s="2" t="s">
        <v>14926</v>
      </c>
      <c r="D4365" s="2" t="s">
        <v>20136</v>
      </c>
      <c r="E4365" s="2" t="s">
        <v>264</v>
      </c>
      <c r="F4365" s="2" t="s">
        <v>2473</v>
      </c>
      <c r="G4365" s="2" t="s">
        <v>2091</v>
      </c>
      <c r="H4365" s="2" t="s">
        <v>20900</v>
      </c>
      <c r="I4365" s="2"/>
      <c r="J4365" s="2"/>
      <c r="K4365" s="2"/>
      <c r="L4365" s="2"/>
      <c r="M4365" s="2" t="s">
        <v>59</v>
      </c>
      <c r="N4365" s="2" t="s">
        <v>2048</v>
      </c>
      <c r="O4365" s="2" t="s">
        <v>2301</v>
      </c>
      <c r="P4365" s="2" t="s">
        <v>3753</v>
      </c>
      <c r="Q4365" s="2" t="s">
        <v>2051</v>
      </c>
      <c r="R4365" s="2"/>
      <c r="S4365" s="2"/>
      <c r="T4365" s="2" t="s">
        <v>20138</v>
      </c>
      <c r="U4365" s="2"/>
      <c r="V4365" s="2" t="s">
        <v>20139</v>
      </c>
    </row>
    <row r="4366" spans="1:22" ht="14.25" customHeight="1">
      <c r="A4366" s="2" t="s">
        <v>20901</v>
      </c>
      <c r="B4366" s="2" t="s">
        <v>3659</v>
      </c>
      <c r="C4366" s="2" t="s">
        <v>3634</v>
      </c>
      <c r="D4366" s="2" t="s">
        <v>20279</v>
      </c>
      <c r="E4366" s="2" t="s">
        <v>264</v>
      </c>
      <c r="F4366" s="2" t="s">
        <v>3441</v>
      </c>
      <c r="G4366" s="2" t="s">
        <v>2091</v>
      </c>
      <c r="H4366" s="2" t="s">
        <v>20902</v>
      </c>
      <c r="I4366" s="2"/>
      <c r="J4366" s="2"/>
      <c r="K4366" s="2"/>
      <c r="L4366" s="2"/>
      <c r="M4366" s="2" t="s">
        <v>59</v>
      </c>
      <c r="N4366" s="2" t="s">
        <v>2058</v>
      </c>
      <c r="O4366" s="2" t="s">
        <v>2101</v>
      </c>
      <c r="P4366" s="2" t="s">
        <v>2609</v>
      </c>
      <c r="Q4366" s="2" t="s">
        <v>2051</v>
      </c>
      <c r="R4366" s="2" t="s">
        <v>2052</v>
      </c>
      <c r="S4366" s="2"/>
      <c r="T4366" s="2" t="s">
        <v>20281</v>
      </c>
      <c r="U4366" s="2"/>
      <c r="V4366" s="2" t="s">
        <v>20139</v>
      </c>
    </row>
    <row r="4367" spans="1:22" ht="14.25" customHeight="1">
      <c r="A4367" s="2" t="s">
        <v>20903</v>
      </c>
      <c r="B4367" s="2" t="s">
        <v>3651</v>
      </c>
      <c r="C4367" s="2" t="s">
        <v>20904</v>
      </c>
      <c r="D4367" s="2" t="s">
        <v>20905</v>
      </c>
      <c r="E4367" s="2" t="s">
        <v>264</v>
      </c>
      <c r="F4367" s="2" t="s">
        <v>2137</v>
      </c>
      <c r="G4367" s="2" t="s">
        <v>2091</v>
      </c>
      <c r="H4367" s="2" t="s">
        <v>20906</v>
      </c>
      <c r="I4367" s="2"/>
      <c r="J4367" s="2"/>
      <c r="K4367" s="2"/>
      <c r="L4367" s="2"/>
      <c r="M4367" s="2" t="s">
        <v>1566</v>
      </c>
      <c r="N4367" s="2" t="s">
        <v>2058</v>
      </c>
      <c r="O4367" s="2" t="s">
        <v>2139</v>
      </c>
      <c r="P4367" s="2" t="s">
        <v>4630</v>
      </c>
      <c r="Q4367" s="2" t="s">
        <v>2051</v>
      </c>
      <c r="R4367" s="2" t="s">
        <v>2052</v>
      </c>
      <c r="S4367" s="2"/>
      <c r="T4367" s="2" t="s">
        <v>20907</v>
      </c>
      <c r="U4367" s="2"/>
      <c r="V4367" s="2" t="s">
        <v>20139</v>
      </c>
    </row>
    <row r="4368" spans="1:22" ht="14.25" customHeight="1">
      <c r="A4368" s="2" t="s">
        <v>20908</v>
      </c>
      <c r="B4368" s="2" t="s">
        <v>3248</v>
      </c>
      <c r="C4368" s="2" t="s">
        <v>20909</v>
      </c>
      <c r="D4368" s="2" t="s">
        <v>20303</v>
      </c>
      <c r="E4368" s="2" t="s">
        <v>264</v>
      </c>
      <c r="F4368" s="2" t="s">
        <v>20910</v>
      </c>
      <c r="G4368" s="2" t="s">
        <v>2091</v>
      </c>
      <c r="H4368" s="2" t="s">
        <v>20911</v>
      </c>
      <c r="I4368" s="2"/>
      <c r="J4368" s="2"/>
      <c r="K4368" s="2"/>
      <c r="L4368" s="2"/>
      <c r="M4368" s="2" t="s">
        <v>1566</v>
      </c>
      <c r="N4368" s="2" t="s">
        <v>2048</v>
      </c>
      <c r="O4368" s="2" t="s">
        <v>2199</v>
      </c>
      <c r="P4368" s="2" t="s">
        <v>20164</v>
      </c>
      <c r="Q4368" s="2" t="s">
        <v>2051</v>
      </c>
      <c r="R4368" s="2" t="s">
        <v>2067</v>
      </c>
      <c r="S4368" s="2"/>
      <c r="T4368" s="2" t="s">
        <v>20305</v>
      </c>
      <c r="U4368" s="2"/>
      <c r="V4368" s="2" t="s">
        <v>20139</v>
      </c>
    </row>
    <row r="4369" spans="1:22" ht="14.25" customHeight="1">
      <c r="A4369" s="2" t="s">
        <v>20912</v>
      </c>
      <c r="B4369" s="2" t="s">
        <v>12078</v>
      </c>
      <c r="C4369" s="2" t="s">
        <v>8667</v>
      </c>
      <c r="D4369" s="2" t="s">
        <v>20913</v>
      </c>
      <c r="E4369" s="2" t="s">
        <v>264</v>
      </c>
      <c r="F4369" s="2" t="s">
        <v>3557</v>
      </c>
      <c r="G4369" s="2" t="s">
        <v>2091</v>
      </c>
      <c r="H4369" s="2" t="s">
        <v>20914</v>
      </c>
      <c r="I4369" s="2"/>
      <c r="J4369" s="2"/>
      <c r="K4369" s="2"/>
      <c r="L4369" s="2"/>
      <c r="M4369" s="2" t="s">
        <v>1566</v>
      </c>
      <c r="N4369" s="2" t="s">
        <v>2058</v>
      </c>
      <c r="O4369" s="2" t="s">
        <v>2139</v>
      </c>
      <c r="P4369" s="2" t="s">
        <v>4630</v>
      </c>
      <c r="Q4369" s="2" t="s">
        <v>2051</v>
      </c>
      <c r="R4369" s="2" t="s">
        <v>2052</v>
      </c>
      <c r="S4369" s="2"/>
      <c r="T4369" s="2" t="s">
        <v>20915</v>
      </c>
      <c r="U4369" s="2"/>
      <c r="V4369" s="2" t="s">
        <v>20139</v>
      </c>
    </row>
    <row r="4370" spans="1:22" ht="14.25" customHeight="1">
      <c r="A4370" s="2" t="s">
        <v>20916</v>
      </c>
      <c r="B4370" s="2" t="s">
        <v>20917</v>
      </c>
      <c r="C4370" s="2" t="s">
        <v>7913</v>
      </c>
      <c r="D4370" s="2" t="s">
        <v>20918</v>
      </c>
      <c r="E4370" s="2" t="s">
        <v>264</v>
      </c>
      <c r="F4370" s="2" t="s">
        <v>20919</v>
      </c>
      <c r="G4370" s="2" t="s">
        <v>2091</v>
      </c>
      <c r="H4370" s="2" t="s">
        <v>20920</v>
      </c>
      <c r="I4370" s="2"/>
      <c r="J4370" s="2"/>
      <c r="K4370" s="2"/>
      <c r="L4370" s="2"/>
      <c r="M4370" s="2" t="s">
        <v>1566</v>
      </c>
      <c r="N4370" s="2" t="s">
        <v>2048</v>
      </c>
      <c r="O4370" s="2" t="s">
        <v>2179</v>
      </c>
      <c r="P4370" s="2" t="s">
        <v>2609</v>
      </c>
      <c r="Q4370" s="2" t="s">
        <v>2051</v>
      </c>
      <c r="R4370" s="2" t="s">
        <v>2067</v>
      </c>
      <c r="S4370" s="2"/>
      <c r="T4370" s="2" t="s">
        <v>20921</v>
      </c>
      <c r="U4370" s="2"/>
      <c r="V4370" s="2" t="s">
        <v>20139</v>
      </c>
    </row>
    <row r="4371" spans="1:22" ht="14.25" customHeight="1">
      <c r="A4371" s="2" t="s">
        <v>20922</v>
      </c>
      <c r="B4371" s="2" t="s">
        <v>2750</v>
      </c>
      <c r="C4371" s="2" t="s">
        <v>20923</v>
      </c>
      <c r="D4371" s="2" t="s">
        <v>252</v>
      </c>
      <c r="E4371" s="2" t="s">
        <v>264</v>
      </c>
      <c r="F4371" s="2" t="s">
        <v>11497</v>
      </c>
      <c r="G4371" s="2" t="s">
        <v>2046</v>
      </c>
      <c r="H4371" s="2" t="s">
        <v>20924</v>
      </c>
      <c r="I4371" s="2"/>
      <c r="J4371" s="2"/>
      <c r="K4371" s="2"/>
      <c r="L4371" s="2"/>
      <c r="M4371" s="2" t="s">
        <v>1566</v>
      </c>
      <c r="N4371" s="2" t="s">
        <v>2058</v>
      </c>
      <c r="O4371" s="2" t="s">
        <v>2153</v>
      </c>
      <c r="P4371" s="2" t="s">
        <v>4728</v>
      </c>
      <c r="Q4371" s="2" t="s">
        <v>2051</v>
      </c>
      <c r="R4371" s="2" t="s">
        <v>2052</v>
      </c>
      <c r="S4371" s="2"/>
      <c r="T4371" s="2" t="s">
        <v>251</v>
      </c>
      <c r="U4371" s="2"/>
      <c r="V4371" s="2" t="s">
        <v>20139</v>
      </c>
    </row>
    <row r="4372" spans="1:22" ht="14.25" customHeight="1">
      <c r="A4372" s="2" t="s">
        <v>20925</v>
      </c>
      <c r="B4372" s="2" t="s">
        <v>16411</v>
      </c>
      <c r="C4372" s="2" t="s">
        <v>20926</v>
      </c>
      <c r="D4372" s="2" t="s">
        <v>1664</v>
      </c>
      <c r="E4372" s="2" t="s">
        <v>264</v>
      </c>
      <c r="F4372" s="2" t="s">
        <v>4708</v>
      </c>
      <c r="G4372" s="2" t="s">
        <v>2091</v>
      </c>
      <c r="H4372" s="2" t="s">
        <v>20927</v>
      </c>
      <c r="I4372" s="2"/>
      <c r="J4372" s="2"/>
      <c r="K4372" s="2"/>
      <c r="L4372" s="2"/>
      <c r="M4372" s="2" t="s">
        <v>60</v>
      </c>
      <c r="N4372" s="2" t="s">
        <v>2058</v>
      </c>
      <c r="O4372" s="2" t="s">
        <v>2316</v>
      </c>
      <c r="P4372" s="2" t="s">
        <v>3753</v>
      </c>
      <c r="Q4372" s="2" t="s">
        <v>2051</v>
      </c>
      <c r="R4372" s="2" t="s">
        <v>2067</v>
      </c>
      <c r="S4372" s="2"/>
      <c r="T4372" s="2" t="s">
        <v>13592</v>
      </c>
      <c r="U4372" s="2"/>
      <c r="V4372" s="2" t="s">
        <v>20139</v>
      </c>
    </row>
    <row r="4373" spans="1:22" ht="14.25" customHeight="1">
      <c r="A4373" s="2" t="s">
        <v>20928</v>
      </c>
      <c r="B4373" s="2" t="s">
        <v>5766</v>
      </c>
      <c r="C4373" s="2" t="s">
        <v>20929</v>
      </c>
      <c r="D4373" s="2" t="s">
        <v>1663</v>
      </c>
      <c r="E4373" s="2" t="s">
        <v>96</v>
      </c>
      <c r="F4373" s="2" t="s">
        <v>2473</v>
      </c>
      <c r="G4373" s="2" t="s">
        <v>2091</v>
      </c>
      <c r="H4373" s="2" t="s">
        <v>20930</v>
      </c>
      <c r="I4373" s="2"/>
      <c r="J4373" s="2"/>
      <c r="K4373" s="2"/>
      <c r="L4373" s="2"/>
      <c r="M4373" s="2" t="s">
        <v>59</v>
      </c>
      <c r="N4373" s="2" t="s">
        <v>2048</v>
      </c>
      <c r="O4373" s="2" t="s">
        <v>2301</v>
      </c>
      <c r="P4373" s="2" t="s">
        <v>3753</v>
      </c>
      <c r="Q4373" s="2" t="s">
        <v>2051</v>
      </c>
      <c r="R4373" s="2" t="s">
        <v>2067</v>
      </c>
      <c r="S4373" s="2"/>
      <c r="T4373" s="2" t="s">
        <v>2095</v>
      </c>
      <c r="U4373" s="2"/>
      <c r="V4373" s="2" t="s">
        <v>20139</v>
      </c>
    </row>
    <row r="4374" spans="1:22" ht="14.25" customHeight="1">
      <c r="A4374" s="2" t="s">
        <v>20931</v>
      </c>
      <c r="B4374" s="2" t="s">
        <v>5729</v>
      </c>
      <c r="C4374" s="2" t="s">
        <v>6417</v>
      </c>
      <c r="D4374" s="2" t="s">
        <v>20548</v>
      </c>
      <c r="E4374" s="2" t="s">
        <v>264</v>
      </c>
      <c r="F4374" s="2" t="s">
        <v>20932</v>
      </c>
      <c r="G4374" s="2" t="s">
        <v>2091</v>
      </c>
      <c r="H4374" s="2" t="s">
        <v>20933</v>
      </c>
      <c r="I4374" s="2"/>
      <c r="J4374" s="2"/>
      <c r="K4374" s="2"/>
      <c r="L4374" s="2"/>
      <c r="M4374" s="2" t="s">
        <v>1566</v>
      </c>
      <c r="N4374" s="2" t="s">
        <v>2048</v>
      </c>
      <c r="O4374" s="2" t="s">
        <v>2179</v>
      </c>
      <c r="P4374" s="2" t="s">
        <v>2094</v>
      </c>
      <c r="Q4374" s="2" t="s">
        <v>2051</v>
      </c>
      <c r="R4374" s="2" t="s">
        <v>2067</v>
      </c>
      <c r="S4374" s="2"/>
      <c r="T4374" s="2" t="s">
        <v>20551</v>
      </c>
      <c r="U4374" s="2"/>
      <c r="V4374" s="2" t="s">
        <v>20139</v>
      </c>
    </row>
    <row r="4375" spans="1:22" ht="14.25" customHeight="1">
      <c r="A4375" s="2" t="s">
        <v>20934</v>
      </c>
      <c r="B4375" s="2" t="s">
        <v>5729</v>
      </c>
      <c r="C4375" s="2" t="s">
        <v>20935</v>
      </c>
      <c r="D4375" s="2" t="s">
        <v>20592</v>
      </c>
      <c r="E4375" s="2" t="s">
        <v>264</v>
      </c>
      <c r="F4375" s="2" t="s">
        <v>2473</v>
      </c>
      <c r="G4375" s="2" t="s">
        <v>2091</v>
      </c>
      <c r="H4375" s="2" t="s">
        <v>20936</v>
      </c>
      <c r="I4375" s="2"/>
      <c r="J4375" s="2"/>
      <c r="K4375" s="2"/>
      <c r="L4375" s="2"/>
      <c r="M4375" s="2" t="s">
        <v>59</v>
      </c>
      <c r="N4375" s="2" t="s">
        <v>2048</v>
      </c>
      <c r="O4375" s="2" t="s">
        <v>2301</v>
      </c>
      <c r="P4375" s="2" t="s">
        <v>2094</v>
      </c>
      <c r="Q4375" s="2" t="s">
        <v>2051</v>
      </c>
      <c r="R4375" s="2"/>
      <c r="S4375" s="2"/>
      <c r="T4375" s="2" t="s">
        <v>20594</v>
      </c>
      <c r="U4375" s="2"/>
      <c r="V4375" s="2" t="s">
        <v>20139</v>
      </c>
    </row>
    <row r="4376" spans="1:22" ht="14.25" customHeight="1">
      <c r="A4376" s="2" t="s">
        <v>20937</v>
      </c>
      <c r="B4376" s="2" t="s">
        <v>7080</v>
      </c>
      <c r="C4376" s="2" t="s">
        <v>20938</v>
      </c>
      <c r="D4376" s="2" t="s">
        <v>20592</v>
      </c>
      <c r="E4376" s="2" t="s">
        <v>264</v>
      </c>
      <c r="F4376" s="2" t="s">
        <v>2473</v>
      </c>
      <c r="G4376" s="2" t="s">
        <v>2091</v>
      </c>
      <c r="H4376" s="2" t="s">
        <v>20939</v>
      </c>
      <c r="I4376" s="2"/>
      <c r="J4376" s="2"/>
      <c r="K4376" s="2"/>
      <c r="L4376" s="2"/>
      <c r="M4376" s="2" t="s">
        <v>59</v>
      </c>
      <c r="N4376" s="2" t="s">
        <v>2048</v>
      </c>
      <c r="O4376" s="2" t="s">
        <v>2301</v>
      </c>
      <c r="P4376" s="2" t="s">
        <v>2094</v>
      </c>
      <c r="Q4376" s="2" t="s">
        <v>2051</v>
      </c>
      <c r="R4376" s="2"/>
      <c r="S4376" s="2"/>
      <c r="T4376" s="2" t="s">
        <v>20594</v>
      </c>
      <c r="U4376" s="2"/>
      <c r="V4376" s="2" t="s">
        <v>20139</v>
      </c>
    </row>
    <row r="4377" spans="1:22" ht="14.25" customHeight="1">
      <c r="A4377" s="2" t="s">
        <v>20940</v>
      </c>
      <c r="B4377" s="2" t="s">
        <v>7080</v>
      </c>
      <c r="C4377" s="2" t="s">
        <v>20941</v>
      </c>
      <c r="D4377" s="2" t="s">
        <v>20381</v>
      </c>
      <c r="E4377" s="2" t="s">
        <v>264</v>
      </c>
      <c r="F4377" s="2" t="s">
        <v>2473</v>
      </c>
      <c r="G4377" s="2" t="s">
        <v>2091</v>
      </c>
      <c r="H4377" s="2" t="s">
        <v>20942</v>
      </c>
      <c r="I4377" s="2"/>
      <c r="J4377" s="2"/>
      <c r="K4377" s="2"/>
      <c r="L4377" s="2"/>
      <c r="M4377" s="2" t="s">
        <v>59</v>
      </c>
      <c r="N4377" s="2" t="s">
        <v>2048</v>
      </c>
      <c r="O4377" s="2" t="s">
        <v>2301</v>
      </c>
      <c r="P4377" s="2" t="s">
        <v>2609</v>
      </c>
      <c r="Q4377" s="2" t="s">
        <v>2051</v>
      </c>
      <c r="R4377" s="2" t="s">
        <v>2052</v>
      </c>
      <c r="S4377" s="2"/>
      <c r="T4377" s="2" t="s">
        <v>20383</v>
      </c>
      <c r="U4377" s="2"/>
      <c r="V4377" s="2" t="s">
        <v>20139</v>
      </c>
    </row>
    <row r="4378" spans="1:22" ht="14.25" customHeight="1">
      <c r="A4378" s="2" t="s">
        <v>20943</v>
      </c>
      <c r="B4378" s="2" t="s">
        <v>15645</v>
      </c>
      <c r="C4378" s="2" t="s">
        <v>20944</v>
      </c>
      <c r="D4378" s="2" t="s">
        <v>20161</v>
      </c>
      <c r="E4378" s="2" t="s">
        <v>264</v>
      </c>
      <c r="F4378" s="2" t="s">
        <v>20945</v>
      </c>
      <c r="G4378" s="2" t="s">
        <v>2091</v>
      </c>
      <c r="H4378" s="2" t="s">
        <v>20946</v>
      </c>
      <c r="I4378" s="2"/>
      <c r="J4378" s="2"/>
      <c r="K4378" s="2"/>
      <c r="L4378" s="2"/>
      <c r="M4378" s="2" t="s">
        <v>1566</v>
      </c>
      <c r="N4378" s="2" t="s">
        <v>2048</v>
      </c>
      <c r="O4378" s="2" t="s">
        <v>2199</v>
      </c>
      <c r="P4378" s="2" t="s">
        <v>2094</v>
      </c>
      <c r="Q4378" s="2" t="s">
        <v>2051</v>
      </c>
      <c r="R4378" s="2" t="s">
        <v>2067</v>
      </c>
      <c r="S4378" s="2"/>
      <c r="T4378" s="2" t="s">
        <v>20165</v>
      </c>
      <c r="U4378" s="2"/>
      <c r="V4378" s="2" t="s">
        <v>20139</v>
      </c>
    </row>
    <row r="4379" spans="1:22" ht="14.25" customHeight="1">
      <c r="A4379" s="2" t="s">
        <v>20947</v>
      </c>
      <c r="B4379" s="2" t="s">
        <v>3538</v>
      </c>
      <c r="C4379" s="2" t="s">
        <v>20948</v>
      </c>
      <c r="D4379" s="2" t="s">
        <v>20136</v>
      </c>
      <c r="E4379" s="2" t="s">
        <v>264</v>
      </c>
      <c r="F4379" s="2" t="s">
        <v>20150</v>
      </c>
      <c r="G4379" s="2" t="s">
        <v>2091</v>
      </c>
      <c r="H4379" s="2" t="s">
        <v>20949</v>
      </c>
      <c r="I4379" s="2"/>
      <c r="J4379" s="2"/>
      <c r="K4379" s="2"/>
      <c r="L4379" s="2"/>
      <c r="M4379" s="2" t="s">
        <v>1566</v>
      </c>
      <c r="N4379" s="2" t="s">
        <v>2048</v>
      </c>
      <c r="O4379" s="2" t="s">
        <v>5489</v>
      </c>
      <c r="P4379" s="2" t="s">
        <v>2094</v>
      </c>
      <c r="Q4379" s="2" t="s">
        <v>2051</v>
      </c>
      <c r="R4379" s="2" t="s">
        <v>2052</v>
      </c>
      <c r="S4379" s="2"/>
      <c r="T4379" s="2" t="s">
        <v>20138</v>
      </c>
      <c r="U4379" s="2"/>
      <c r="V4379" s="2" t="s">
        <v>20139</v>
      </c>
    </row>
    <row r="4380" spans="1:22" ht="14.25" customHeight="1">
      <c r="A4380" s="2" t="s">
        <v>20950</v>
      </c>
      <c r="B4380" s="2" t="s">
        <v>20951</v>
      </c>
      <c r="C4380" s="2" t="s">
        <v>3058</v>
      </c>
      <c r="D4380" s="2" t="s">
        <v>20743</v>
      </c>
      <c r="E4380" s="2" t="s">
        <v>264</v>
      </c>
      <c r="F4380" s="2" t="s">
        <v>3557</v>
      </c>
      <c r="G4380" s="2" t="s">
        <v>2091</v>
      </c>
      <c r="H4380" s="2" t="s">
        <v>20952</v>
      </c>
      <c r="I4380" s="2"/>
      <c r="J4380" s="2"/>
      <c r="K4380" s="2"/>
      <c r="L4380" s="2"/>
      <c r="M4380" s="2" t="s">
        <v>1566</v>
      </c>
      <c r="N4380" s="2" t="s">
        <v>2058</v>
      </c>
      <c r="O4380" s="2" t="s">
        <v>2139</v>
      </c>
      <c r="P4380" s="2" t="s">
        <v>20236</v>
      </c>
      <c r="Q4380" s="2" t="s">
        <v>2051</v>
      </c>
      <c r="R4380" s="2" t="s">
        <v>2052</v>
      </c>
      <c r="S4380" s="2"/>
      <c r="T4380" s="2" t="s">
        <v>20746</v>
      </c>
      <c r="U4380" s="2"/>
      <c r="V4380" s="2" t="s">
        <v>20139</v>
      </c>
    </row>
    <row r="4381" spans="1:22" ht="14.25" customHeight="1">
      <c r="A4381" s="2" t="s">
        <v>20953</v>
      </c>
      <c r="B4381" s="2" t="s">
        <v>6968</v>
      </c>
      <c r="C4381" s="2" t="s">
        <v>20954</v>
      </c>
      <c r="D4381" s="2" t="s">
        <v>20955</v>
      </c>
      <c r="E4381" s="2" t="s">
        <v>264</v>
      </c>
      <c r="F4381" s="2" t="s">
        <v>20956</v>
      </c>
      <c r="G4381" s="2" t="s">
        <v>2091</v>
      </c>
      <c r="H4381" s="2" t="s">
        <v>20957</v>
      </c>
      <c r="I4381" s="2"/>
      <c r="J4381" s="2"/>
      <c r="K4381" s="2"/>
      <c r="L4381" s="2"/>
      <c r="M4381" s="2" t="s">
        <v>59</v>
      </c>
      <c r="N4381" s="2" t="s">
        <v>2048</v>
      </c>
      <c r="O4381" s="2" t="s">
        <v>20806</v>
      </c>
      <c r="P4381" s="2" t="s">
        <v>4630</v>
      </c>
      <c r="Q4381" s="2" t="s">
        <v>2051</v>
      </c>
      <c r="R4381" s="2" t="s">
        <v>2052</v>
      </c>
      <c r="S4381" s="2"/>
      <c r="T4381" s="2" t="s">
        <v>20958</v>
      </c>
      <c r="U4381" s="2"/>
      <c r="V4381" s="2" t="s">
        <v>20139</v>
      </c>
    </row>
    <row r="4382" spans="1:22" ht="14.25" customHeight="1">
      <c r="A4382" s="2" t="s">
        <v>20959</v>
      </c>
      <c r="B4382" s="2" t="s">
        <v>6968</v>
      </c>
      <c r="C4382" s="2" t="s">
        <v>5788</v>
      </c>
      <c r="D4382" s="2" t="s">
        <v>20960</v>
      </c>
      <c r="E4382" s="2" t="s">
        <v>264</v>
      </c>
      <c r="F4382" s="2" t="s">
        <v>20961</v>
      </c>
      <c r="G4382" s="2" t="s">
        <v>2091</v>
      </c>
      <c r="H4382" s="2" t="s">
        <v>20962</v>
      </c>
      <c r="I4382" s="2"/>
      <c r="J4382" s="2"/>
      <c r="K4382" s="2"/>
      <c r="L4382" s="2"/>
      <c r="M4382" s="2" t="s">
        <v>1566</v>
      </c>
      <c r="N4382" s="2" t="s">
        <v>2058</v>
      </c>
      <c r="O4382" s="2" t="s">
        <v>2139</v>
      </c>
      <c r="P4382" s="2" t="s">
        <v>3753</v>
      </c>
      <c r="Q4382" s="2" t="s">
        <v>2051</v>
      </c>
      <c r="R4382" s="2" t="s">
        <v>2052</v>
      </c>
      <c r="S4382" s="2"/>
      <c r="T4382" s="2" t="s">
        <v>20963</v>
      </c>
      <c r="U4382" s="2"/>
      <c r="V4382" s="2" t="s">
        <v>20139</v>
      </c>
    </row>
    <row r="4383" spans="1:22" ht="14.25" customHeight="1">
      <c r="A4383" s="2" t="s">
        <v>20964</v>
      </c>
      <c r="B4383" s="2" t="s">
        <v>14834</v>
      </c>
      <c r="C4383" s="2" t="s">
        <v>20965</v>
      </c>
      <c r="D4383" s="2" t="s">
        <v>20966</v>
      </c>
      <c r="E4383" s="2" t="s">
        <v>264</v>
      </c>
      <c r="F4383" s="2" t="s">
        <v>20967</v>
      </c>
      <c r="G4383" s="2" t="s">
        <v>2091</v>
      </c>
      <c r="H4383" s="2" t="s">
        <v>20968</v>
      </c>
      <c r="I4383" s="2"/>
      <c r="J4383" s="2"/>
      <c r="K4383" s="2"/>
      <c r="L4383" s="2"/>
      <c r="M4383" s="2" t="s">
        <v>59</v>
      </c>
      <c r="N4383" s="2" t="s">
        <v>2058</v>
      </c>
      <c r="O4383" s="2" t="s">
        <v>2322</v>
      </c>
      <c r="P4383" s="2" t="s">
        <v>20236</v>
      </c>
      <c r="Q4383" s="2" t="s">
        <v>2051</v>
      </c>
      <c r="R4383" s="2"/>
      <c r="S4383" s="2"/>
      <c r="T4383" s="2" t="s">
        <v>20969</v>
      </c>
      <c r="U4383" s="2"/>
      <c r="V4383" s="2" t="s">
        <v>20139</v>
      </c>
    </row>
    <row r="4384" spans="1:22" ht="14.25" customHeight="1">
      <c r="A4384" s="2" t="s">
        <v>20970</v>
      </c>
      <c r="B4384" s="2" t="s">
        <v>3494</v>
      </c>
      <c r="C4384" s="2" t="s">
        <v>20971</v>
      </c>
      <c r="D4384" s="2" t="s">
        <v>20303</v>
      </c>
      <c r="E4384" s="2" t="s">
        <v>264</v>
      </c>
      <c r="F4384" s="2" t="s">
        <v>20972</v>
      </c>
      <c r="G4384" s="2" t="s">
        <v>2091</v>
      </c>
      <c r="H4384" s="2" t="s">
        <v>20973</v>
      </c>
      <c r="I4384" s="2"/>
      <c r="J4384" s="2"/>
      <c r="K4384" s="2"/>
      <c r="L4384" s="2"/>
      <c r="M4384" s="2" t="s">
        <v>1566</v>
      </c>
      <c r="N4384" s="2" t="s">
        <v>2058</v>
      </c>
      <c r="O4384" s="2" t="s">
        <v>2153</v>
      </c>
      <c r="P4384" s="2" t="s">
        <v>20164</v>
      </c>
      <c r="Q4384" s="2" t="s">
        <v>2051</v>
      </c>
      <c r="R4384" s="2" t="s">
        <v>2067</v>
      </c>
      <c r="S4384" s="2"/>
      <c r="T4384" s="2" t="s">
        <v>20305</v>
      </c>
      <c r="U4384" s="2"/>
      <c r="V4384" s="2" t="s">
        <v>20139</v>
      </c>
    </row>
    <row r="4385" spans="1:22" ht="14.25" customHeight="1">
      <c r="A4385" s="2" t="s">
        <v>20974</v>
      </c>
      <c r="B4385" s="2" t="s">
        <v>3494</v>
      </c>
      <c r="C4385" s="2" t="s">
        <v>20975</v>
      </c>
      <c r="D4385" s="2" t="s">
        <v>20136</v>
      </c>
      <c r="E4385" s="2" t="s">
        <v>264</v>
      </c>
      <c r="F4385" s="2" t="s">
        <v>20976</v>
      </c>
      <c r="G4385" s="2" t="s">
        <v>2091</v>
      </c>
      <c r="H4385" s="2" t="s">
        <v>20977</v>
      </c>
      <c r="I4385" s="2"/>
      <c r="J4385" s="2"/>
      <c r="K4385" s="2"/>
      <c r="L4385" s="2"/>
      <c r="M4385" s="2" t="s">
        <v>1566</v>
      </c>
      <c r="N4385" s="2" t="s">
        <v>2058</v>
      </c>
      <c r="O4385" s="2" t="s">
        <v>2139</v>
      </c>
      <c r="P4385" s="2" t="s">
        <v>2094</v>
      </c>
      <c r="Q4385" s="2" t="s">
        <v>2051</v>
      </c>
      <c r="R4385" s="2" t="s">
        <v>2052</v>
      </c>
      <c r="S4385" s="2"/>
      <c r="T4385" s="2" t="s">
        <v>20138</v>
      </c>
      <c r="U4385" s="2"/>
      <c r="V4385" s="2" t="s">
        <v>20139</v>
      </c>
    </row>
    <row r="4386" spans="1:22" ht="14.25" customHeight="1">
      <c r="A4386" s="2" t="s">
        <v>20978</v>
      </c>
      <c r="B4386" s="2" t="s">
        <v>20979</v>
      </c>
      <c r="C4386" s="2" t="s">
        <v>20980</v>
      </c>
      <c r="D4386" s="2" t="s">
        <v>1664</v>
      </c>
      <c r="E4386" s="2" t="s">
        <v>264</v>
      </c>
      <c r="F4386" s="2" t="s">
        <v>10267</v>
      </c>
      <c r="G4386" s="2" t="s">
        <v>2091</v>
      </c>
      <c r="H4386" s="2" t="s">
        <v>20981</v>
      </c>
      <c r="I4386" s="2"/>
      <c r="J4386" s="2"/>
      <c r="K4386" s="2"/>
      <c r="L4386" s="2"/>
      <c r="M4386" s="2" t="s">
        <v>59</v>
      </c>
      <c r="N4386" s="2" t="s">
        <v>2058</v>
      </c>
      <c r="O4386" s="2" t="s">
        <v>20201</v>
      </c>
      <c r="P4386" s="2" t="s">
        <v>3753</v>
      </c>
      <c r="Q4386" s="2" t="s">
        <v>2051</v>
      </c>
      <c r="R4386" s="2"/>
      <c r="S4386" s="2"/>
      <c r="T4386" s="2" t="s">
        <v>13592</v>
      </c>
      <c r="U4386" s="2"/>
      <c r="V4386" s="2" t="s">
        <v>20139</v>
      </c>
    </row>
    <row r="4387" spans="1:22" ht="14.25" customHeight="1">
      <c r="A4387" s="2" t="s">
        <v>20982</v>
      </c>
      <c r="B4387" s="2" t="s">
        <v>13636</v>
      </c>
      <c r="C4387" s="2" t="s">
        <v>20983</v>
      </c>
      <c r="D4387" s="2" t="s">
        <v>20161</v>
      </c>
      <c r="E4387" s="2" t="s">
        <v>264</v>
      </c>
      <c r="F4387" s="2" t="s">
        <v>20984</v>
      </c>
      <c r="G4387" s="2" t="s">
        <v>2091</v>
      </c>
      <c r="H4387" s="2" t="s">
        <v>20985</v>
      </c>
      <c r="I4387" s="2"/>
      <c r="J4387" s="2"/>
      <c r="K4387" s="2"/>
      <c r="L4387" s="2"/>
      <c r="M4387" s="2" t="s">
        <v>1566</v>
      </c>
      <c r="N4387" s="2" t="s">
        <v>2048</v>
      </c>
      <c r="O4387" s="2" t="s">
        <v>2179</v>
      </c>
      <c r="P4387" s="2" t="s">
        <v>2094</v>
      </c>
      <c r="Q4387" s="2" t="s">
        <v>2051</v>
      </c>
      <c r="R4387" s="2" t="s">
        <v>2067</v>
      </c>
      <c r="S4387" s="2"/>
      <c r="T4387" s="2" t="s">
        <v>20165</v>
      </c>
      <c r="U4387" s="2"/>
      <c r="V4387" s="2" t="s">
        <v>20139</v>
      </c>
    </row>
    <row r="4388" spans="1:22" ht="14.25" customHeight="1">
      <c r="A4388" s="2" t="s">
        <v>20986</v>
      </c>
      <c r="B4388" s="2" t="s">
        <v>20987</v>
      </c>
      <c r="C4388" s="2" t="s">
        <v>20988</v>
      </c>
      <c r="D4388" s="2" t="s">
        <v>20548</v>
      </c>
      <c r="E4388" s="2" t="s">
        <v>264</v>
      </c>
      <c r="F4388" s="2" t="s">
        <v>20989</v>
      </c>
      <c r="G4388" s="2" t="s">
        <v>2091</v>
      </c>
      <c r="H4388" s="2" t="s">
        <v>20990</v>
      </c>
      <c r="I4388" s="2"/>
      <c r="J4388" s="2"/>
      <c r="K4388" s="2"/>
      <c r="L4388" s="2"/>
      <c r="M4388" s="2" t="s">
        <v>1566</v>
      </c>
      <c r="N4388" s="2" t="s">
        <v>2048</v>
      </c>
      <c r="O4388" s="2" t="s">
        <v>2179</v>
      </c>
      <c r="P4388" s="2" t="s">
        <v>2094</v>
      </c>
      <c r="Q4388" s="2" t="s">
        <v>2051</v>
      </c>
      <c r="R4388" s="2" t="s">
        <v>2067</v>
      </c>
      <c r="S4388" s="2"/>
      <c r="T4388" s="2" t="s">
        <v>20551</v>
      </c>
      <c r="U4388" s="2"/>
      <c r="V4388" s="2" t="s">
        <v>20139</v>
      </c>
    </row>
    <row r="4389" spans="1:22" ht="14.25" customHeight="1">
      <c r="A4389" s="2" t="s">
        <v>20991</v>
      </c>
      <c r="B4389" s="2" t="s">
        <v>20992</v>
      </c>
      <c r="C4389" s="2" t="s">
        <v>20993</v>
      </c>
      <c r="D4389" s="2" t="s">
        <v>1663</v>
      </c>
      <c r="E4389" s="2" t="s">
        <v>96</v>
      </c>
      <c r="F4389" s="2" t="s">
        <v>2473</v>
      </c>
      <c r="G4389" s="2" t="s">
        <v>2091</v>
      </c>
      <c r="H4389" s="2" t="s">
        <v>20994</v>
      </c>
      <c r="I4389" s="2"/>
      <c r="J4389" s="2"/>
      <c r="K4389" s="2"/>
      <c r="L4389" s="2"/>
      <c r="M4389" s="2" t="s">
        <v>59</v>
      </c>
      <c r="N4389" s="2" t="s">
        <v>2048</v>
      </c>
      <c r="O4389" s="2" t="s">
        <v>2301</v>
      </c>
      <c r="P4389" s="2" t="s">
        <v>3753</v>
      </c>
      <c r="Q4389" s="2" t="s">
        <v>2051</v>
      </c>
      <c r="R4389" s="2" t="s">
        <v>2052</v>
      </c>
      <c r="S4389" s="2"/>
      <c r="T4389" s="2" t="s">
        <v>2095</v>
      </c>
      <c r="U4389" s="2"/>
      <c r="V4389" s="2" t="s">
        <v>20139</v>
      </c>
    </row>
    <row r="4390" spans="1:22" ht="14.25" customHeight="1">
      <c r="A4390" s="2" t="s">
        <v>20995</v>
      </c>
      <c r="B4390" s="2" t="s">
        <v>3415</v>
      </c>
      <c r="C4390" s="2" t="s">
        <v>8230</v>
      </c>
      <c r="D4390" s="2" t="s">
        <v>20996</v>
      </c>
      <c r="E4390" s="2" t="s">
        <v>264</v>
      </c>
      <c r="F4390" s="2" t="s">
        <v>3557</v>
      </c>
      <c r="G4390" s="2" t="s">
        <v>2091</v>
      </c>
      <c r="H4390" s="2" t="s">
        <v>20997</v>
      </c>
      <c r="I4390" s="2"/>
      <c r="J4390" s="2"/>
      <c r="K4390" s="2"/>
      <c r="L4390" s="2"/>
      <c r="M4390" s="2" t="s">
        <v>1566</v>
      </c>
      <c r="N4390" s="2" t="s">
        <v>2058</v>
      </c>
      <c r="O4390" s="2" t="s">
        <v>2139</v>
      </c>
      <c r="P4390" s="2" t="s">
        <v>4630</v>
      </c>
      <c r="Q4390" s="2" t="s">
        <v>2051</v>
      </c>
      <c r="R4390" s="2" t="s">
        <v>2052</v>
      </c>
      <c r="S4390" s="2"/>
      <c r="T4390" s="2" t="s">
        <v>20998</v>
      </c>
      <c r="U4390" s="2"/>
      <c r="V4390" s="2" t="s">
        <v>20139</v>
      </c>
    </row>
    <row r="4391" spans="1:22" ht="14.25" customHeight="1">
      <c r="A4391" s="2" t="s">
        <v>20999</v>
      </c>
      <c r="B4391" s="2" t="s">
        <v>21000</v>
      </c>
      <c r="C4391" s="2" t="s">
        <v>21001</v>
      </c>
      <c r="D4391" s="2" t="s">
        <v>20314</v>
      </c>
      <c r="E4391" s="2" t="s">
        <v>264</v>
      </c>
      <c r="F4391" s="2" t="s">
        <v>21002</v>
      </c>
      <c r="G4391" s="2" t="s">
        <v>2091</v>
      </c>
      <c r="H4391" s="2" t="s">
        <v>21003</v>
      </c>
      <c r="I4391" s="2"/>
      <c r="J4391" s="2"/>
      <c r="K4391" s="2"/>
      <c r="L4391" s="2"/>
      <c r="M4391" s="2" t="s">
        <v>1566</v>
      </c>
      <c r="N4391" s="2" t="s">
        <v>2048</v>
      </c>
      <c r="O4391" s="2" t="s">
        <v>5489</v>
      </c>
      <c r="P4391" s="2" t="s">
        <v>2094</v>
      </c>
      <c r="Q4391" s="2" t="s">
        <v>2051</v>
      </c>
      <c r="R4391" s="2" t="s">
        <v>2052</v>
      </c>
      <c r="S4391" s="2"/>
      <c r="T4391" s="2" t="s">
        <v>20317</v>
      </c>
      <c r="U4391" s="2"/>
      <c r="V4391" s="2" t="s">
        <v>20139</v>
      </c>
    </row>
    <row r="4392" spans="1:22" ht="14.25" customHeight="1">
      <c r="A4392" s="2" t="s">
        <v>3370</v>
      </c>
      <c r="B4392" s="2" t="s">
        <v>3155</v>
      </c>
      <c r="C4392" s="2" t="s">
        <v>3371</v>
      </c>
      <c r="D4392" s="2" t="s">
        <v>212</v>
      </c>
      <c r="E4392" s="2" t="s">
        <v>264</v>
      </c>
      <c r="F4392" s="2" t="s">
        <v>21004</v>
      </c>
      <c r="G4392" s="2" t="s">
        <v>2046</v>
      </c>
      <c r="H4392" s="2" t="s">
        <v>21005</v>
      </c>
      <c r="I4392" s="2"/>
      <c r="J4392" s="2"/>
      <c r="K4392" s="2"/>
      <c r="L4392" s="2"/>
      <c r="M4392" s="2" t="s">
        <v>1566</v>
      </c>
      <c r="N4392" s="2" t="s">
        <v>2058</v>
      </c>
      <c r="O4392" s="2" t="s">
        <v>2132</v>
      </c>
      <c r="P4392" s="2" t="s">
        <v>3363</v>
      </c>
      <c r="Q4392" s="2" t="s">
        <v>2051</v>
      </c>
      <c r="R4392" s="2" t="s">
        <v>2067</v>
      </c>
      <c r="S4392" s="2"/>
      <c r="T4392" s="2" t="s">
        <v>211</v>
      </c>
      <c r="U4392" s="2"/>
      <c r="V4392" s="2" t="s">
        <v>20139</v>
      </c>
    </row>
    <row r="4393" spans="1:22" ht="14.25" customHeight="1">
      <c r="A4393" s="2" t="s">
        <v>21006</v>
      </c>
      <c r="B4393" s="2" t="s">
        <v>3155</v>
      </c>
      <c r="C4393" s="2" t="s">
        <v>21007</v>
      </c>
      <c r="D4393" s="2" t="s">
        <v>20168</v>
      </c>
      <c r="E4393" s="2" t="s">
        <v>264</v>
      </c>
      <c r="F4393" s="2" t="s">
        <v>2090</v>
      </c>
      <c r="G4393" s="2" t="s">
        <v>2091</v>
      </c>
      <c r="H4393" s="2" t="s">
        <v>21008</v>
      </c>
      <c r="I4393" s="2"/>
      <c r="J4393" s="2"/>
      <c r="K4393" s="2"/>
      <c r="L4393" s="2"/>
      <c r="M4393" s="2" t="s">
        <v>1566</v>
      </c>
      <c r="N4393" s="2" t="s">
        <v>2058</v>
      </c>
      <c r="O4393" s="2" t="s">
        <v>2093</v>
      </c>
      <c r="P4393" s="2" t="s">
        <v>20164</v>
      </c>
      <c r="Q4393" s="2" t="s">
        <v>2051</v>
      </c>
      <c r="R4393" s="2" t="s">
        <v>2067</v>
      </c>
      <c r="S4393" s="2"/>
      <c r="T4393" s="2" t="s">
        <v>20171</v>
      </c>
      <c r="U4393" s="2"/>
      <c r="V4393" s="2" t="s">
        <v>20139</v>
      </c>
    </row>
    <row r="4394" spans="1:22" ht="14.25" customHeight="1">
      <c r="A4394" s="2" t="s">
        <v>21009</v>
      </c>
      <c r="B4394" s="2" t="s">
        <v>21010</v>
      </c>
      <c r="C4394" s="2" t="s">
        <v>6224</v>
      </c>
      <c r="D4394" s="2" t="s">
        <v>20592</v>
      </c>
      <c r="E4394" s="2" t="s">
        <v>264</v>
      </c>
      <c r="F4394" s="2" t="s">
        <v>2473</v>
      </c>
      <c r="G4394" s="2" t="s">
        <v>2091</v>
      </c>
      <c r="H4394" s="2" t="s">
        <v>21011</v>
      </c>
      <c r="I4394" s="2"/>
      <c r="J4394" s="2"/>
      <c r="K4394" s="2"/>
      <c r="L4394" s="2"/>
      <c r="M4394" s="2" t="s">
        <v>59</v>
      </c>
      <c r="N4394" s="2" t="s">
        <v>2048</v>
      </c>
      <c r="O4394" s="2" t="s">
        <v>2301</v>
      </c>
      <c r="P4394" s="2" t="s">
        <v>20164</v>
      </c>
      <c r="Q4394" s="2" t="s">
        <v>2051</v>
      </c>
      <c r="R4394" s="2" t="s">
        <v>2067</v>
      </c>
      <c r="S4394" s="2"/>
      <c r="T4394" s="2" t="s">
        <v>20594</v>
      </c>
      <c r="U4394" s="2"/>
      <c r="V4394" s="2" t="s">
        <v>20139</v>
      </c>
    </row>
    <row r="4395" spans="1:22" ht="14.25" customHeight="1">
      <c r="A4395" s="2" t="s">
        <v>21012</v>
      </c>
      <c r="B4395" s="2" t="s">
        <v>5972</v>
      </c>
      <c r="C4395" s="2" t="s">
        <v>21013</v>
      </c>
      <c r="D4395" s="2" t="s">
        <v>20136</v>
      </c>
      <c r="E4395" s="2" t="s">
        <v>264</v>
      </c>
      <c r="F4395" s="2" t="s">
        <v>4810</v>
      </c>
      <c r="G4395" s="2" t="s">
        <v>2091</v>
      </c>
      <c r="H4395" s="2" t="s">
        <v>21014</v>
      </c>
      <c r="I4395" s="2"/>
      <c r="J4395" s="2"/>
      <c r="K4395" s="2"/>
      <c r="L4395" s="2"/>
      <c r="M4395" s="2" t="s">
        <v>1566</v>
      </c>
      <c r="N4395" s="2" t="s">
        <v>2058</v>
      </c>
      <c r="O4395" s="2" t="s">
        <v>2153</v>
      </c>
      <c r="P4395" s="2" t="s">
        <v>2094</v>
      </c>
      <c r="Q4395" s="2" t="s">
        <v>2051</v>
      </c>
      <c r="R4395" s="2" t="s">
        <v>2052</v>
      </c>
      <c r="S4395" s="2"/>
      <c r="T4395" s="2" t="s">
        <v>20138</v>
      </c>
      <c r="U4395" s="2"/>
      <c r="V4395" s="2" t="s">
        <v>20139</v>
      </c>
    </row>
    <row r="4396" spans="1:22" ht="14.25" customHeight="1">
      <c r="A4396" s="2" t="s">
        <v>21015</v>
      </c>
      <c r="B4396" s="2" t="s">
        <v>7180</v>
      </c>
      <c r="C4396" s="2" t="s">
        <v>21016</v>
      </c>
      <c r="D4396" s="2" t="s">
        <v>1664</v>
      </c>
      <c r="E4396" s="2" t="s">
        <v>264</v>
      </c>
      <c r="F4396" s="2" t="s">
        <v>21017</v>
      </c>
      <c r="G4396" s="2" t="s">
        <v>2091</v>
      </c>
      <c r="H4396" s="2" t="s">
        <v>21018</v>
      </c>
      <c r="I4396" s="2"/>
      <c r="J4396" s="2"/>
      <c r="K4396" s="2"/>
      <c r="L4396" s="2"/>
      <c r="M4396" s="2" t="s">
        <v>60</v>
      </c>
      <c r="N4396" s="2" t="s">
        <v>2058</v>
      </c>
      <c r="O4396" s="2" t="s">
        <v>2186</v>
      </c>
      <c r="P4396" s="2" t="s">
        <v>3753</v>
      </c>
      <c r="Q4396" s="2" t="s">
        <v>2051</v>
      </c>
      <c r="R4396" s="2"/>
      <c r="S4396" s="2"/>
      <c r="T4396" s="2" t="s">
        <v>13592</v>
      </c>
      <c r="U4396" s="2"/>
      <c r="V4396" s="2" t="s">
        <v>20139</v>
      </c>
    </row>
    <row r="4397" spans="1:22" ht="14.25" customHeight="1">
      <c r="A4397" s="2" t="s">
        <v>21019</v>
      </c>
      <c r="B4397" s="2" t="s">
        <v>3299</v>
      </c>
      <c r="C4397" s="2" t="s">
        <v>21020</v>
      </c>
      <c r="D4397" s="2" t="s">
        <v>20168</v>
      </c>
      <c r="E4397" s="2" t="s">
        <v>264</v>
      </c>
      <c r="F4397" s="2" t="s">
        <v>21021</v>
      </c>
      <c r="G4397" s="2" t="s">
        <v>2091</v>
      </c>
      <c r="H4397" s="2" t="s">
        <v>21022</v>
      </c>
      <c r="I4397" s="2"/>
      <c r="J4397" s="2"/>
      <c r="K4397" s="2"/>
      <c r="L4397" s="2"/>
      <c r="M4397" s="2" t="s">
        <v>1566</v>
      </c>
      <c r="N4397" s="2" t="s">
        <v>2048</v>
      </c>
      <c r="O4397" s="2" t="s">
        <v>2179</v>
      </c>
      <c r="P4397" s="2" t="s">
        <v>20164</v>
      </c>
      <c r="Q4397" s="2" t="s">
        <v>2051</v>
      </c>
      <c r="R4397" s="2" t="s">
        <v>2067</v>
      </c>
      <c r="S4397" s="2"/>
      <c r="T4397" s="2" t="s">
        <v>20171</v>
      </c>
      <c r="U4397" s="2"/>
      <c r="V4397" s="2" t="s">
        <v>20139</v>
      </c>
    </row>
    <row r="4398" spans="1:22" ht="14.25" customHeight="1">
      <c r="A4398" s="2" t="s">
        <v>21023</v>
      </c>
      <c r="B4398" s="2" t="s">
        <v>2887</v>
      </c>
      <c r="C4398" s="2" t="s">
        <v>5432</v>
      </c>
      <c r="D4398" s="2" t="s">
        <v>1663</v>
      </c>
      <c r="E4398" s="2" t="s">
        <v>96</v>
      </c>
      <c r="F4398" s="2" t="s">
        <v>2473</v>
      </c>
      <c r="G4398" s="2" t="s">
        <v>2091</v>
      </c>
      <c r="H4398" s="2" t="s">
        <v>21024</v>
      </c>
      <c r="I4398" s="2"/>
      <c r="J4398" s="2"/>
      <c r="K4398" s="2"/>
      <c r="L4398" s="2"/>
      <c r="M4398" s="2" t="s">
        <v>59</v>
      </c>
      <c r="N4398" s="2" t="s">
        <v>2048</v>
      </c>
      <c r="O4398" s="2" t="s">
        <v>2301</v>
      </c>
      <c r="P4398" s="2" t="s">
        <v>3753</v>
      </c>
      <c r="Q4398" s="2" t="s">
        <v>2051</v>
      </c>
      <c r="R4398" s="2" t="s">
        <v>2067</v>
      </c>
      <c r="S4398" s="2"/>
      <c r="T4398" s="2" t="s">
        <v>2095</v>
      </c>
      <c r="U4398" s="2"/>
      <c r="V4398" s="2" t="s">
        <v>20139</v>
      </c>
    </row>
    <row r="4399" spans="1:22" ht="14.25" customHeight="1">
      <c r="A4399" s="2" t="s">
        <v>21025</v>
      </c>
      <c r="B4399" s="2" t="s">
        <v>8477</v>
      </c>
      <c r="C4399" s="2" t="s">
        <v>21026</v>
      </c>
      <c r="D4399" s="2" t="s">
        <v>21027</v>
      </c>
      <c r="E4399" s="2" t="s">
        <v>264</v>
      </c>
      <c r="F4399" s="2" t="s">
        <v>9370</v>
      </c>
      <c r="G4399" s="2" t="s">
        <v>2091</v>
      </c>
      <c r="H4399" s="2" t="s">
        <v>21028</v>
      </c>
      <c r="I4399" s="2"/>
      <c r="J4399" s="2"/>
      <c r="K4399" s="2"/>
      <c r="L4399" s="2"/>
      <c r="M4399" s="2" t="s">
        <v>1566</v>
      </c>
      <c r="N4399" s="2" t="s">
        <v>2058</v>
      </c>
      <c r="O4399" s="2" t="s">
        <v>2139</v>
      </c>
      <c r="P4399" s="2" t="s">
        <v>20230</v>
      </c>
      <c r="Q4399" s="2" t="s">
        <v>2051</v>
      </c>
      <c r="R4399" s="2" t="s">
        <v>2052</v>
      </c>
      <c r="S4399" s="2"/>
      <c r="T4399" s="2" t="s">
        <v>21029</v>
      </c>
      <c r="U4399" s="2"/>
      <c r="V4399" s="2" t="s">
        <v>20139</v>
      </c>
    </row>
    <row r="4400" spans="1:22" ht="14.25" customHeight="1">
      <c r="A4400" s="2" t="s">
        <v>21030</v>
      </c>
      <c r="B4400" s="2" t="s">
        <v>8477</v>
      </c>
      <c r="C4400" s="2" t="s">
        <v>21031</v>
      </c>
      <c r="D4400" s="2" t="s">
        <v>21032</v>
      </c>
      <c r="E4400" s="2" t="s">
        <v>264</v>
      </c>
      <c r="F4400" s="2" t="s">
        <v>2210</v>
      </c>
      <c r="G4400" s="2" t="s">
        <v>2091</v>
      </c>
      <c r="H4400" s="2" t="s">
        <v>21033</v>
      </c>
      <c r="I4400" s="2"/>
      <c r="J4400" s="2"/>
      <c r="K4400" s="2"/>
      <c r="L4400" s="2"/>
      <c r="M4400" s="2" t="s">
        <v>59</v>
      </c>
      <c r="N4400" s="2" t="s">
        <v>2058</v>
      </c>
      <c r="O4400" s="2" t="s">
        <v>2101</v>
      </c>
      <c r="P4400" s="2" t="s">
        <v>2609</v>
      </c>
      <c r="Q4400" s="2" t="s">
        <v>2051</v>
      </c>
      <c r="R4400" s="2" t="s">
        <v>2052</v>
      </c>
      <c r="S4400" s="2"/>
      <c r="T4400" s="2" t="s">
        <v>21034</v>
      </c>
      <c r="U4400" s="2"/>
      <c r="V4400" s="2" t="s">
        <v>20139</v>
      </c>
    </row>
    <row r="4401" spans="1:22" ht="14.25" customHeight="1">
      <c r="A4401" s="2" t="s">
        <v>21035</v>
      </c>
      <c r="B4401" s="2" t="s">
        <v>21036</v>
      </c>
      <c r="C4401" s="2" t="s">
        <v>8923</v>
      </c>
      <c r="D4401" s="2" t="s">
        <v>1663</v>
      </c>
      <c r="E4401" s="2" t="s">
        <v>96</v>
      </c>
      <c r="F4401" s="2" t="s">
        <v>2473</v>
      </c>
      <c r="G4401" s="2" t="s">
        <v>2091</v>
      </c>
      <c r="H4401" s="2" t="s">
        <v>21037</v>
      </c>
      <c r="I4401" s="2"/>
      <c r="J4401" s="2"/>
      <c r="K4401" s="2"/>
      <c r="L4401" s="2"/>
      <c r="M4401" s="2" t="s">
        <v>59</v>
      </c>
      <c r="N4401" s="2" t="s">
        <v>2048</v>
      </c>
      <c r="O4401" s="2" t="s">
        <v>2301</v>
      </c>
      <c r="P4401" s="2" t="s">
        <v>3753</v>
      </c>
      <c r="Q4401" s="2" t="s">
        <v>2051</v>
      </c>
      <c r="R4401" s="2" t="s">
        <v>2052</v>
      </c>
      <c r="S4401" s="2"/>
      <c r="T4401" s="2" t="s">
        <v>2095</v>
      </c>
      <c r="U4401" s="2"/>
      <c r="V4401" s="2" t="s">
        <v>20139</v>
      </c>
    </row>
    <row r="4402" spans="1:22" ht="14.25" customHeight="1">
      <c r="A4402" s="2" t="s">
        <v>21038</v>
      </c>
      <c r="B4402" s="2" t="s">
        <v>7185</v>
      </c>
      <c r="C4402" s="2" t="s">
        <v>8831</v>
      </c>
      <c r="D4402" s="2" t="s">
        <v>20592</v>
      </c>
      <c r="E4402" s="2" t="s">
        <v>264</v>
      </c>
      <c r="F4402" s="2" t="s">
        <v>2210</v>
      </c>
      <c r="G4402" s="2" t="s">
        <v>2091</v>
      </c>
      <c r="H4402" s="2" t="s">
        <v>21039</v>
      </c>
      <c r="I4402" s="2"/>
      <c r="J4402" s="2"/>
      <c r="K4402" s="2"/>
      <c r="L4402" s="2"/>
      <c r="M4402" s="2" t="s">
        <v>59</v>
      </c>
      <c r="N4402" s="2" t="s">
        <v>2058</v>
      </c>
      <c r="O4402" s="2" t="s">
        <v>2101</v>
      </c>
      <c r="P4402" s="2" t="s">
        <v>3753</v>
      </c>
      <c r="Q4402" s="2" t="s">
        <v>2051</v>
      </c>
      <c r="R4402" s="2" t="s">
        <v>2067</v>
      </c>
      <c r="S4402" s="2"/>
      <c r="T4402" s="2" t="s">
        <v>20594</v>
      </c>
      <c r="U4402" s="2"/>
      <c r="V4402" s="2" t="s">
        <v>20139</v>
      </c>
    </row>
    <row r="4403" spans="1:22" ht="14.25" customHeight="1">
      <c r="A4403" s="2" t="s">
        <v>21040</v>
      </c>
      <c r="B4403" s="2" t="s">
        <v>3278</v>
      </c>
      <c r="C4403" s="2" t="s">
        <v>21041</v>
      </c>
      <c r="D4403" s="2" t="s">
        <v>688</v>
      </c>
      <c r="E4403" s="2" t="s">
        <v>96</v>
      </c>
      <c r="F4403" s="2" t="s">
        <v>21042</v>
      </c>
      <c r="G4403" s="2" t="s">
        <v>2091</v>
      </c>
      <c r="H4403" s="2" t="s">
        <v>21043</v>
      </c>
      <c r="I4403" s="2"/>
      <c r="J4403" s="2"/>
      <c r="K4403" s="2"/>
      <c r="L4403" s="2"/>
      <c r="M4403" s="2" t="s">
        <v>1566</v>
      </c>
      <c r="N4403" s="2" t="s">
        <v>2048</v>
      </c>
      <c r="O4403" s="2" t="s">
        <v>2179</v>
      </c>
      <c r="P4403" s="2" t="s">
        <v>20164</v>
      </c>
      <c r="Q4403" s="2" t="s">
        <v>2051</v>
      </c>
      <c r="R4403" s="2" t="s">
        <v>2067</v>
      </c>
      <c r="S4403" s="2"/>
      <c r="T4403" s="2" t="s">
        <v>687</v>
      </c>
      <c r="U4403" s="2"/>
      <c r="V4403" s="2" t="s">
        <v>20139</v>
      </c>
    </row>
    <row r="4404" spans="1:22" ht="14.25" customHeight="1">
      <c r="A4404" s="2" t="s">
        <v>21044</v>
      </c>
      <c r="B4404" s="2" t="s">
        <v>3278</v>
      </c>
      <c r="C4404" s="2" t="s">
        <v>21045</v>
      </c>
      <c r="D4404" s="2" t="s">
        <v>20279</v>
      </c>
      <c r="E4404" s="2" t="s">
        <v>264</v>
      </c>
      <c r="F4404" s="2" t="s">
        <v>2473</v>
      </c>
      <c r="G4404" s="2" t="s">
        <v>2091</v>
      </c>
      <c r="H4404" s="2" t="s">
        <v>21046</v>
      </c>
      <c r="I4404" s="2"/>
      <c r="J4404" s="2"/>
      <c r="K4404" s="2"/>
      <c r="L4404" s="2"/>
      <c r="M4404" s="2" t="s">
        <v>59</v>
      </c>
      <c r="N4404" s="2" t="s">
        <v>2048</v>
      </c>
      <c r="O4404" s="2" t="s">
        <v>2301</v>
      </c>
      <c r="P4404" s="2" t="s">
        <v>2609</v>
      </c>
      <c r="Q4404" s="2" t="s">
        <v>2051</v>
      </c>
      <c r="R4404" s="2"/>
      <c r="S4404" s="2"/>
      <c r="T4404" s="2" t="s">
        <v>20281</v>
      </c>
      <c r="U4404" s="2"/>
      <c r="V4404" s="2" t="s">
        <v>20139</v>
      </c>
    </row>
    <row r="4405" spans="1:22" ht="14.25" customHeight="1">
      <c r="A4405" s="2" t="s">
        <v>21047</v>
      </c>
      <c r="B4405" s="2" t="s">
        <v>3176</v>
      </c>
      <c r="C4405" s="2" t="s">
        <v>21048</v>
      </c>
      <c r="D4405" s="2" t="s">
        <v>20168</v>
      </c>
      <c r="E4405" s="2" t="s">
        <v>264</v>
      </c>
      <c r="F4405" s="2" t="s">
        <v>21049</v>
      </c>
      <c r="G4405" s="2" t="s">
        <v>2091</v>
      </c>
      <c r="H4405" s="2" t="s">
        <v>21050</v>
      </c>
      <c r="I4405" s="2"/>
      <c r="J4405" s="2"/>
      <c r="K4405" s="2"/>
      <c r="L4405" s="2"/>
      <c r="M4405" s="2" t="s">
        <v>1566</v>
      </c>
      <c r="N4405" s="2" t="s">
        <v>2048</v>
      </c>
      <c r="O4405" s="2" t="s">
        <v>2199</v>
      </c>
      <c r="P4405" s="2" t="s">
        <v>20164</v>
      </c>
      <c r="Q4405" s="2" t="s">
        <v>2051</v>
      </c>
      <c r="R4405" s="2" t="s">
        <v>2067</v>
      </c>
      <c r="S4405" s="2"/>
      <c r="T4405" s="2" t="s">
        <v>20171</v>
      </c>
      <c r="U4405" s="2"/>
      <c r="V4405" s="2" t="s">
        <v>20139</v>
      </c>
    </row>
    <row r="4406" spans="1:22" ht="14.25" customHeight="1">
      <c r="A4406" s="2" t="s">
        <v>21051</v>
      </c>
      <c r="B4406" s="2" t="s">
        <v>3176</v>
      </c>
      <c r="C4406" s="2" t="s">
        <v>3356</v>
      </c>
      <c r="D4406" s="2" t="s">
        <v>1664</v>
      </c>
      <c r="E4406" s="2" t="s">
        <v>264</v>
      </c>
      <c r="F4406" s="2" t="s">
        <v>2320</v>
      </c>
      <c r="G4406" s="2" t="s">
        <v>2091</v>
      </c>
      <c r="H4406" s="2" t="s">
        <v>21052</v>
      </c>
      <c r="I4406" s="2"/>
      <c r="J4406" s="2"/>
      <c r="K4406" s="2"/>
      <c r="L4406" s="2"/>
      <c r="M4406" s="2" t="s">
        <v>59</v>
      </c>
      <c r="N4406" s="2" t="s">
        <v>2058</v>
      </c>
      <c r="O4406" s="2" t="s">
        <v>2322</v>
      </c>
      <c r="P4406" s="2" t="s">
        <v>3753</v>
      </c>
      <c r="Q4406" s="2" t="s">
        <v>2051</v>
      </c>
      <c r="R4406" s="2"/>
      <c r="S4406" s="2"/>
      <c r="T4406" s="2" t="s">
        <v>13592</v>
      </c>
      <c r="U4406" s="2"/>
      <c r="V4406" s="2" t="s">
        <v>20139</v>
      </c>
    </row>
    <row r="4407" spans="1:22" ht="14.25" customHeight="1">
      <c r="A4407" s="2" t="s">
        <v>21053</v>
      </c>
      <c r="B4407" s="2" t="s">
        <v>3176</v>
      </c>
      <c r="C4407" s="2" t="s">
        <v>21054</v>
      </c>
      <c r="D4407" s="2" t="s">
        <v>1664</v>
      </c>
      <c r="E4407" s="2" t="s">
        <v>264</v>
      </c>
      <c r="F4407" s="2" t="s">
        <v>21055</v>
      </c>
      <c r="G4407" s="2" t="s">
        <v>2091</v>
      </c>
      <c r="H4407" s="2" t="s">
        <v>21056</v>
      </c>
      <c r="I4407" s="2"/>
      <c r="J4407" s="2"/>
      <c r="K4407" s="2"/>
      <c r="L4407" s="2"/>
      <c r="M4407" s="2" t="s">
        <v>1566</v>
      </c>
      <c r="N4407" s="2" t="s">
        <v>2058</v>
      </c>
      <c r="O4407" s="2" t="s">
        <v>2093</v>
      </c>
      <c r="P4407" s="2" t="s">
        <v>3753</v>
      </c>
      <c r="Q4407" s="2" t="s">
        <v>2051</v>
      </c>
      <c r="R4407" s="2" t="s">
        <v>2067</v>
      </c>
      <c r="S4407" s="2"/>
      <c r="T4407" s="2" t="s">
        <v>13592</v>
      </c>
      <c r="U4407" s="2"/>
      <c r="V4407" s="2" t="s">
        <v>20139</v>
      </c>
    </row>
    <row r="4408" spans="1:22" ht="14.25" customHeight="1">
      <c r="A4408" s="2" t="s">
        <v>21057</v>
      </c>
      <c r="B4408" s="2" t="s">
        <v>3221</v>
      </c>
      <c r="C4408" s="2" t="s">
        <v>4312</v>
      </c>
      <c r="D4408" s="2" t="s">
        <v>21058</v>
      </c>
      <c r="E4408" s="2" t="s">
        <v>264</v>
      </c>
      <c r="F4408" s="2" t="s">
        <v>6204</v>
      </c>
      <c r="G4408" s="2" t="s">
        <v>2091</v>
      </c>
      <c r="H4408" s="2" t="s">
        <v>21059</v>
      </c>
      <c r="I4408" s="2"/>
      <c r="J4408" s="2"/>
      <c r="K4408" s="2"/>
      <c r="L4408" s="2"/>
      <c r="M4408" s="2" t="s">
        <v>1566</v>
      </c>
      <c r="N4408" s="2" t="s">
        <v>2048</v>
      </c>
      <c r="O4408" s="2" t="s">
        <v>2199</v>
      </c>
      <c r="P4408" s="2" t="s">
        <v>20164</v>
      </c>
      <c r="Q4408" s="2" t="s">
        <v>2051</v>
      </c>
      <c r="R4408" s="2" t="s">
        <v>2067</v>
      </c>
      <c r="S4408" s="2"/>
      <c r="T4408" s="2" t="s">
        <v>21060</v>
      </c>
      <c r="U4408" s="2"/>
      <c r="V4408" s="2" t="s">
        <v>20139</v>
      </c>
    </row>
    <row r="4409" spans="1:22" ht="14.25" customHeight="1">
      <c r="A4409" s="2" t="s">
        <v>21061</v>
      </c>
      <c r="B4409" s="2" t="s">
        <v>3221</v>
      </c>
      <c r="C4409" s="2" t="s">
        <v>21062</v>
      </c>
      <c r="D4409" s="2" t="s">
        <v>20400</v>
      </c>
      <c r="E4409" s="2" t="s">
        <v>264</v>
      </c>
      <c r="F4409" s="2" t="s">
        <v>2473</v>
      </c>
      <c r="G4409" s="2" t="s">
        <v>2091</v>
      </c>
      <c r="H4409" s="2" t="s">
        <v>21063</v>
      </c>
      <c r="I4409" s="2"/>
      <c r="J4409" s="2"/>
      <c r="K4409" s="2"/>
      <c r="L4409" s="2"/>
      <c r="M4409" s="2" t="s">
        <v>59</v>
      </c>
      <c r="N4409" s="2" t="s">
        <v>2048</v>
      </c>
      <c r="O4409" s="2" t="s">
        <v>2301</v>
      </c>
      <c r="P4409" s="2" t="s">
        <v>4630</v>
      </c>
      <c r="Q4409" s="2" t="s">
        <v>2051</v>
      </c>
      <c r="R4409" s="2" t="s">
        <v>2052</v>
      </c>
      <c r="S4409" s="2"/>
      <c r="T4409" s="2" t="s">
        <v>20402</v>
      </c>
      <c r="U4409" s="2"/>
      <c r="V4409" s="2" t="s">
        <v>20139</v>
      </c>
    </row>
    <row r="4410" spans="1:22" ht="14.25" customHeight="1">
      <c r="A4410" s="2" t="s">
        <v>21064</v>
      </c>
      <c r="B4410" s="2" t="s">
        <v>21065</v>
      </c>
      <c r="C4410" s="2" t="s">
        <v>21066</v>
      </c>
      <c r="D4410" s="2" t="s">
        <v>1663</v>
      </c>
      <c r="E4410" s="2" t="s">
        <v>96</v>
      </c>
      <c r="F4410" s="2" t="s">
        <v>2473</v>
      </c>
      <c r="G4410" s="2" t="s">
        <v>2091</v>
      </c>
      <c r="H4410" s="2" t="s">
        <v>21067</v>
      </c>
      <c r="I4410" s="2"/>
      <c r="J4410" s="2"/>
      <c r="K4410" s="2"/>
      <c r="L4410" s="2"/>
      <c r="M4410" s="2" t="s">
        <v>59</v>
      </c>
      <c r="N4410" s="2" t="s">
        <v>2048</v>
      </c>
      <c r="O4410" s="2" t="s">
        <v>2301</v>
      </c>
      <c r="P4410" s="2" t="s">
        <v>3753</v>
      </c>
      <c r="Q4410" s="2" t="s">
        <v>2051</v>
      </c>
      <c r="R4410" s="2"/>
      <c r="S4410" s="2"/>
      <c r="T4410" s="2" t="s">
        <v>2095</v>
      </c>
      <c r="U4410" s="2"/>
      <c r="V4410" s="2" t="s">
        <v>20139</v>
      </c>
    </row>
    <row r="4411" spans="1:22" ht="14.25" customHeight="1">
      <c r="A4411" s="2" t="s">
        <v>21068</v>
      </c>
      <c r="B4411" s="2" t="s">
        <v>21069</v>
      </c>
      <c r="C4411" s="2" t="s">
        <v>7461</v>
      </c>
      <c r="D4411" s="2" t="s">
        <v>20429</v>
      </c>
      <c r="E4411" s="2" t="s">
        <v>264</v>
      </c>
      <c r="F4411" s="2" t="s">
        <v>21070</v>
      </c>
      <c r="G4411" s="2" t="s">
        <v>2091</v>
      </c>
      <c r="H4411" s="2" t="s">
        <v>21071</v>
      </c>
      <c r="I4411" s="2"/>
      <c r="J4411" s="2"/>
      <c r="K4411" s="2"/>
      <c r="L4411" s="2"/>
      <c r="M4411" s="2" t="s">
        <v>1566</v>
      </c>
      <c r="N4411" s="2" t="s">
        <v>2048</v>
      </c>
      <c r="O4411" s="2" t="s">
        <v>2179</v>
      </c>
      <c r="P4411" s="2" t="s">
        <v>20164</v>
      </c>
      <c r="Q4411" s="2" t="s">
        <v>2051</v>
      </c>
      <c r="R4411" s="2" t="s">
        <v>2067</v>
      </c>
      <c r="S4411" s="2"/>
      <c r="T4411" s="2" t="s">
        <v>20432</v>
      </c>
      <c r="U4411" s="2"/>
      <c r="V4411" s="2" t="s">
        <v>20139</v>
      </c>
    </row>
    <row r="4412" spans="1:22" ht="14.25" customHeight="1">
      <c r="A4412" s="2" t="s">
        <v>21072</v>
      </c>
      <c r="B4412" s="2" t="s">
        <v>21073</v>
      </c>
      <c r="C4412" s="2" t="s">
        <v>12099</v>
      </c>
      <c r="D4412" s="2" t="s">
        <v>232</v>
      </c>
      <c r="E4412" s="2" t="s">
        <v>264</v>
      </c>
      <c r="F4412" s="2" t="s">
        <v>21074</v>
      </c>
      <c r="G4412" s="2" t="s">
        <v>2046</v>
      </c>
      <c r="H4412" s="2" t="s">
        <v>21075</v>
      </c>
      <c r="I4412" s="2"/>
      <c r="J4412" s="2"/>
      <c r="K4412" s="2"/>
      <c r="L4412" s="2"/>
      <c r="M4412" s="2" t="s">
        <v>1566</v>
      </c>
      <c r="N4412" s="2" t="s">
        <v>2058</v>
      </c>
      <c r="O4412" s="2" t="s">
        <v>2153</v>
      </c>
      <c r="P4412" s="2" t="s">
        <v>4570</v>
      </c>
      <c r="Q4412" s="2" t="s">
        <v>2051</v>
      </c>
      <c r="R4412" s="2" t="s">
        <v>2052</v>
      </c>
      <c r="S4412" s="2"/>
      <c r="T4412" s="2" t="s">
        <v>231</v>
      </c>
      <c r="U4412" s="2"/>
      <c r="V4412" s="2" t="s">
        <v>20139</v>
      </c>
    </row>
    <row r="4413" spans="1:22" ht="14.25" customHeight="1">
      <c r="A4413" s="2" t="s">
        <v>21076</v>
      </c>
      <c r="B4413" s="2" t="s">
        <v>3278</v>
      </c>
      <c r="C4413" s="2" t="s">
        <v>10247</v>
      </c>
      <c r="D4413" s="2" t="s">
        <v>21077</v>
      </c>
      <c r="E4413" s="2" t="s">
        <v>264</v>
      </c>
      <c r="F4413" s="2" t="s">
        <v>21078</v>
      </c>
      <c r="G4413" s="2" t="s">
        <v>2091</v>
      </c>
      <c r="H4413" s="2" t="s">
        <v>21079</v>
      </c>
      <c r="I4413" s="2"/>
      <c r="J4413" s="2"/>
      <c r="K4413" s="2"/>
      <c r="L4413" s="2"/>
      <c r="M4413" s="2" t="s">
        <v>1566</v>
      </c>
      <c r="N4413" s="2" t="s">
        <v>2058</v>
      </c>
      <c r="O4413" s="2" t="s">
        <v>2139</v>
      </c>
      <c r="P4413" s="2" t="s">
        <v>20544</v>
      </c>
      <c r="Q4413" s="2" t="s">
        <v>2051</v>
      </c>
      <c r="R4413" s="2" t="s">
        <v>2052</v>
      </c>
      <c r="S4413" s="2"/>
      <c r="T4413" s="2" t="s">
        <v>21080</v>
      </c>
      <c r="U4413" s="2"/>
      <c r="V4413" s="2" t="s">
        <v>20139</v>
      </c>
    </row>
    <row r="4414" spans="1:22" ht="14.25" customHeight="1">
      <c r="A4414" s="2" t="s">
        <v>21081</v>
      </c>
      <c r="B4414" s="2" t="s">
        <v>21082</v>
      </c>
      <c r="C4414" s="2" t="s">
        <v>21083</v>
      </c>
      <c r="D4414" s="2" t="s">
        <v>20136</v>
      </c>
      <c r="E4414" s="2" t="s">
        <v>264</v>
      </c>
      <c r="F4414" s="2" t="s">
        <v>2112</v>
      </c>
      <c r="G4414" s="2" t="s">
        <v>2091</v>
      </c>
      <c r="H4414" s="2" t="s">
        <v>21084</v>
      </c>
      <c r="I4414" s="2"/>
      <c r="J4414" s="2"/>
      <c r="K4414" s="2"/>
      <c r="L4414" s="2"/>
      <c r="M4414" s="2" t="s">
        <v>1566</v>
      </c>
      <c r="N4414" s="2" t="s">
        <v>2058</v>
      </c>
      <c r="O4414" s="2" t="s">
        <v>2093</v>
      </c>
      <c r="P4414" s="2" t="s">
        <v>3753</v>
      </c>
      <c r="Q4414" s="2" t="s">
        <v>2051</v>
      </c>
      <c r="R4414" s="2" t="s">
        <v>2067</v>
      </c>
      <c r="S4414" s="2"/>
      <c r="T4414" s="2" t="s">
        <v>20138</v>
      </c>
      <c r="U4414" s="2"/>
      <c r="V4414" s="2" t="s">
        <v>20139</v>
      </c>
    </row>
    <row r="4415" spans="1:22" ht="14.25" customHeight="1">
      <c r="A4415" s="2" t="s">
        <v>21085</v>
      </c>
      <c r="B4415" s="2" t="s">
        <v>21086</v>
      </c>
      <c r="C4415" s="2" t="s">
        <v>7005</v>
      </c>
      <c r="D4415" s="2" t="s">
        <v>1663</v>
      </c>
      <c r="E4415" s="2" t="s">
        <v>96</v>
      </c>
      <c r="F4415" s="2" t="s">
        <v>20150</v>
      </c>
      <c r="G4415" s="2" t="s">
        <v>2091</v>
      </c>
      <c r="H4415" s="2" t="s">
        <v>21087</v>
      </c>
      <c r="I4415" s="2"/>
      <c r="J4415" s="2"/>
      <c r="K4415" s="2"/>
      <c r="L4415" s="2"/>
      <c r="M4415" s="2" t="s">
        <v>1566</v>
      </c>
      <c r="N4415" s="2" t="s">
        <v>2048</v>
      </c>
      <c r="O4415" s="2" t="s">
        <v>5489</v>
      </c>
      <c r="P4415" s="2" t="s">
        <v>2094</v>
      </c>
      <c r="Q4415" s="2" t="s">
        <v>2051</v>
      </c>
      <c r="R4415" s="2" t="s">
        <v>2052</v>
      </c>
      <c r="S4415" s="2"/>
      <c r="T4415" s="2" t="s">
        <v>2095</v>
      </c>
      <c r="U4415" s="2"/>
      <c r="V4415" s="2" t="s">
        <v>20139</v>
      </c>
    </row>
    <row r="4416" spans="1:22" ht="14.25" customHeight="1">
      <c r="A4416" s="2" t="s">
        <v>21088</v>
      </c>
      <c r="B4416" s="2" t="s">
        <v>21089</v>
      </c>
      <c r="C4416" s="2" t="s">
        <v>14131</v>
      </c>
      <c r="D4416" s="2" t="s">
        <v>260</v>
      </c>
      <c r="E4416" s="2" t="s">
        <v>264</v>
      </c>
      <c r="F4416" s="2" t="s">
        <v>2473</v>
      </c>
      <c r="G4416" s="2" t="s">
        <v>2046</v>
      </c>
      <c r="H4416" s="2" t="s">
        <v>21090</v>
      </c>
      <c r="I4416" s="2"/>
      <c r="J4416" s="2"/>
      <c r="K4416" s="2"/>
      <c r="L4416" s="2"/>
      <c r="M4416" s="2" t="s">
        <v>59</v>
      </c>
      <c r="N4416" s="2" t="s">
        <v>2048</v>
      </c>
      <c r="O4416" s="2" t="s">
        <v>2301</v>
      </c>
      <c r="P4416" s="2" t="s">
        <v>21091</v>
      </c>
      <c r="Q4416" s="2" t="s">
        <v>2051</v>
      </c>
      <c r="R4416" s="2"/>
      <c r="S4416" s="2"/>
      <c r="T4416" s="2" t="s">
        <v>259</v>
      </c>
      <c r="U4416" s="2"/>
      <c r="V4416" s="2" t="s">
        <v>20139</v>
      </c>
    </row>
    <row r="4417" spans="1:22" ht="14.25" customHeight="1">
      <c r="A4417" s="2" t="s">
        <v>21092</v>
      </c>
      <c r="B4417" s="2" t="s">
        <v>21093</v>
      </c>
      <c r="C4417" s="2" t="s">
        <v>21094</v>
      </c>
      <c r="D4417" s="2" t="s">
        <v>20168</v>
      </c>
      <c r="E4417" s="2" t="s">
        <v>264</v>
      </c>
      <c r="F4417" s="2" t="s">
        <v>21095</v>
      </c>
      <c r="G4417" s="2" t="s">
        <v>2091</v>
      </c>
      <c r="H4417" s="2" t="s">
        <v>21096</v>
      </c>
      <c r="I4417" s="2"/>
      <c r="J4417" s="2"/>
      <c r="K4417" s="2"/>
      <c r="L4417" s="2"/>
      <c r="M4417" s="2" t="s">
        <v>1566</v>
      </c>
      <c r="N4417" s="2" t="s">
        <v>2048</v>
      </c>
      <c r="O4417" s="2" t="s">
        <v>2179</v>
      </c>
      <c r="P4417" s="2" t="s">
        <v>20164</v>
      </c>
      <c r="Q4417" s="2" t="s">
        <v>2051</v>
      </c>
      <c r="R4417" s="2" t="s">
        <v>2067</v>
      </c>
      <c r="S4417" s="2"/>
      <c r="T4417" s="2" t="s">
        <v>20171</v>
      </c>
      <c r="U4417" s="2"/>
      <c r="V4417" s="2" t="s">
        <v>20139</v>
      </c>
    </row>
    <row r="4418" spans="1:22" ht="14.25" customHeight="1">
      <c r="A4418" s="2" t="s">
        <v>21097</v>
      </c>
      <c r="B4418" s="2" t="s">
        <v>21098</v>
      </c>
      <c r="C4418" s="2" t="s">
        <v>21099</v>
      </c>
      <c r="D4418" s="2" t="s">
        <v>1663</v>
      </c>
      <c r="E4418" s="2" t="s">
        <v>96</v>
      </c>
      <c r="F4418" s="2" t="s">
        <v>4810</v>
      </c>
      <c r="G4418" s="2" t="s">
        <v>2091</v>
      </c>
      <c r="H4418" s="2" t="s">
        <v>21100</v>
      </c>
      <c r="I4418" s="2"/>
      <c r="J4418" s="2"/>
      <c r="K4418" s="2"/>
      <c r="L4418" s="2"/>
      <c r="M4418" s="2" t="s">
        <v>1566</v>
      </c>
      <c r="N4418" s="2" t="s">
        <v>2058</v>
      </c>
      <c r="O4418" s="2" t="s">
        <v>2153</v>
      </c>
      <c r="P4418" s="2" t="s">
        <v>2094</v>
      </c>
      <c r="Q4418" s="2" t="s">
        <v>2051</v>
      </c>
      <c r="R4418" s="2" t="s">
        <v>2052</v>
      </c>
      <c r="S4418" s="2"/>
      <c r="T4418" s="2" t="s">
        <v>2095</v>
      </c>
      <c r="U4418" s="2"/>
      <c r="V4418" s="2" t="s">
        <v>20139</v>
      </c>
    </row>
    <row r="4419" spans="1:22" ht="14.25" customHeight="1">
      <c r="A4419" s="2" t="s">
        <v>21101</v>
      </c>
      <c r="B4419" s="2" t="s">
        <v>3057</v>
      </c>
      <c r="C4419" s="2" t="s">
        <v>21102</v>
      </c>
      <c r="D4419" s="2" t="s">
        <v>20208</v>
      </c>
      <c r="E4419" s="2" t="s">
        <v>264</v>
      </c>
      <c r="F4419" s="2" t="s">
        <v>3557</v>
      </c>
      <c r="G4419" s="2" t="s">
        <v>2091</v>
      </c>
      <c r="H4419" s="2" t="s">
        <v>21103</v>
      </c>
      <c r="I4419" s="2"/>
      <c r="J4419" s="2"/>
      <c r="K4419" s="2"/>
      <c r="L4419" s="2"/>
      <c r="M4419" s="2" t="s">
        <v>1566</v>
      </c>
      <c r="N4419" s="2" t="s">
        <v>2058</v>
      </c>
      <c r="O4419" s="2" t="s">
        <v>2139</v>
      </c>
      <c r="P4419" s="2" t="s">
        <v>20236</v>
      </c>
      <c r="Q4419" s="2" t="s">
        <v>2051</v>
      </c>
      <c r="R4419" s="2" t="s">
        <v>2052</v>
      </c>
      <c r="S4419" s="2"/>
      <c r="T4419" s="2" t="s">
        <v>20210</v>
      </c>
      <c r="U4419" s="2"/>
      <c r="V4419" s="2" t="s">
        <v>20139</v>
      </c>
    </row>
    <row r="4420" spans="1:22" ht="14.25" customHeight="1">
      <c r="A4420" s="2" t="s">
        <v>21104</v>
      </c>
      <c r="B4420" s="2" t="s">
        <v>5784</v>
      </c>
      <c r="C4420" s="2" t="s">
        <v>21105</v>
      </c>
      <c r="D4420" s="2" t="s">
        <v>1664</v>
      </c>
      <c r="E4420" s="2" t="s">
        <v>264</v>
      </c>
      <c r="F4420" s="2" t="s">
        <v>20204</v>
      </c>
      <c r="G4420" s="2" t="s">
        <v>2091</v>
      </c>
      <c r="H4420" s="2" t="s">
        <v>21106</v>
      </c>
      <c r="I4420" s="2"/>
      <c r="J4420" s="2"/>
      <c r="K4420" s="2"/>
      <c r="L4420" s="2"/>
      <c r="M4420" s="2" t="s">
        <v>1566</v>
      </c>
      <c r="N4420" s="2" t="s">
        <v>2058</v>
      </c>
      <c r="O4420" s="2" t="s">
        <v>2139</v>
      </c>
      <c r="P4420" s="2" t="s">
        <v>3753</v>
      </c>
      <c r="Q4420" s="2" t="s">
        <v>2051</v>
      </c>
      <c r="R4420" s="2" t="s">
        <v>2052</v>
      </c>
      <c r="S4420" s="2"/>
      <c r="T4420" s="2" t="s">
        <v>13592</v>
      </c>
      <c r="U4420" s="2"/>
      <c r="V4420" s="2" t="s">
        <v>20139</v>
      </c>
    </row>
    <row r="4421" spans="1:22" ht="14.25" customHeight="1">
      <c r="A4421" s="2" t="s">
        <v>21107</v>
      </c>
      <c r="B4421" s="2" t="s">
        <v>3040</v>
      </c>
      <c r="C4421" s="2" t="s">
        <v>2829</v>
      </c>
      <c r="D4421" s="2" t="s">
        <v>260</v>
      </c>
      <c r="E4421" s="2" t="s">
        <v>264</v>
      </c>
      <c r="F4421" s="2" t="s">
        <v>21108</v>
      </c>
      <c r="G4421" s="2" t="s">
        <v>2046</v>
      </c>
      <c r="H4421" s="2" t="s">
        <v>21109</v>
      </c>
      <c r="I4421" s="2"/>
      <c r="J4421" s="2"/>
      <c r="K4421" s="2"/>
      <c r="L4421" s="2"/>
      <c r="M4421" s="2" t="s">
        <v>60</v>
      </c>
      <c r="N4421" s="2" t="s">
        <v>2058</v>
      </c>
      <c r="O4421" s="2" t="s">
        <v>2316</v>
      </c>
      <c r="P4421" s="2" t="s">
        <v>4570</v>
      </c>
      <c r="Q4421" s="2" t="s">
        <v>2051</v>
      </c>
      <c r="R4421" s="2" t="s">
        <v>2067</v>
      </c>
      <c r="S4421" s="2"/>
      <c r="T4421" s="2" t="s">
        <v>259</v>
      </c>
      <c r="U4421" s="2"/>
      <c r="V4421" s="2" t="s">
        <v>20139</v>
      </c>
    </row>
    <row r="4422" spans="1:22" ht="14.25" customHeight="1">
      <c r="A4422" s="2" t="s">
        <v>21110</v>
      </c>
      <c r="B4422" s="2" t="s">
        <v>21111</v>
      </c>
      <c r="C4422" s="2" t="s">
        <v>21112</v>
      </c>
      <c r="D4422" s="2" t="s">
        <v>1664</v>
      </c>
      <c r="E4422" s="2" t="s">
        <v>264</v>
      </c>
      <c r="F4422" s="2" t="s">
        <v>2170</v>
      </c>
      <c r="G4422" s="2" t="s">
        <v>2091</v>
      </c>
      <c r="H4422" s="2" t="s">
        <v>21113</v>
      </c>
      <c r="I4422" s="2"/>
      <c r="J4422" s="2"/>
      <c r="K4422" s="2"/>
      <c r="L4422" s="2"/>
      <c r="M4422" s="2" t="s">
        <v>59</v>
      </c>
      <c r="N4422" s="2" t="s">
        <v>2058</v>
      </c>
      <c r="O4422" s="2" t="s">
        <v>2172</v>
      </c>
      <c r="P4422" s="2" t="s">
        <v>3753</v>
      </c>
      <c r="Q4422" s="2" t="s">
        <v>2051</v>
      </c>
      <c r="R4422" s="2" t="s">
        <v>2052</v>
      </c>
      <c r="S4422" s="2"/>
      <c r="T4422" s="2" t="s">
        <v>13592</v>
      </c>
      <c r="U4422" s="2"/>
      <c r="V4422" s="2" t="s">
        <v>20139</v>
      </c>
    </row>
    <row r="4423" spans="1:22" ht="14.25" customHeight="1">
      <c r="A4423" s="2" t="s">
        <v>21114</v>
      </c>
      <c r="B4423" s="2" t="s">
        <v>21115</v>
      </c>
      <c r="C4423" s="2" t="s">
        <v>21116</v>
      </c>
      <c r="D4423" s="2" t="s">
        <v>20136</v>
      </c>
      <c r="E4423" s="2" t="s">
        <v>264</v>
      </c>
      <c r="F4423" s="2" t="s">
        <v>4810</v>
      </c>
      <c r="G4423" s="2" t="s">
        <v>2091</v>
      </c>
      <c r="H4423" s="2" t="s">
        <v>21117</v>
      </c>
      <c r="I4423" s="2"/>
      <c r="J4423" s="2"/>
      <c r="K4423" s="2"/>
      <c r="L4423" s="2"/>
      <c r="M4423" s="2" t="s">
        <v>1566</v>
      </c>
      <c r="N4423" s="2" t="s">
        <v>2058</v>
      </c>
      <c r="O4423" s="2" t="s">
        <v>2153</v>
      </c>
      <c r="P4423" s="2" t="s">
        <v>2094</v>
      </c>
      <c r="Q4423" s="2" t="s">
        <v>2051</v>
      </c>
      <c r="R4423" s="2" t="s">
        <v>2052</v>
      </c>
      <c r="S4423" s="2"/>
      <c r="T4423" s="2" t="s">
        <v>20138</v>
      </c>
      <c r="U4423" s="2"/>
      <c r="V4423" s="2" t="s">
        <v>20139</v>
      </c>
    </row>
    <row r="4424" spans="1:22" ht="14.25" customHeight="1">
      <c r="A4424" s="2" t="s">
        <v>21118</v>
      </c>
      <c r="B4424" s="2" t="s">
        <v>21119</v>
      </c>
      <c r="C4424" s="2" t="s">
        <v>21120</v>
      </c>
      <c r="D4424" s="2" t="s">
        <v>1663</v>
      </c>
      <c r="E4424" s="2" t="s">
        <v>96</v>
      </c>
      <c r="F4424" s="2" t="s">
        <v>2473</v>
      </c>
      <c r="G4424" s="2" t="s">
        <v>2091</v>
      </c>
      <c r="H4424" s="2" t="s">
        <v>21121</v>
      </c>
      <c r="I4424" s="2"/>
      <c r="J4424" s="2"/>
      <c r="K4424" s="2"/>
      <c r="L4424" s="2"/>
      <c r="M4424" s="2" t="s">
        <v>59</v>
      </c>
      <c r="N4424" s="2" t="s">
        <v>2048</v>
      </c>
      <c r="O4424" s="2" t="s">
        <v>2301</v>
      </c>
      <c r="P4424" s="2" t="s">
        <v>2094</v>
      </c>
      <c r="Q4424" s="2" t="s">
        <v>2051</v>
      </c>
      <c r="R4424" s="2" t="s">
        <v>2067</v>
      </c>
      <c r="S4424" s="2"/>
      <c r="T4424" s="2" t="s">
        <v>2095</v>
      </c>
      <c r="U4424" s="2"/>
      <c r="V4424" s="2" t="s">
        <v>20139</v>
      </c>
    </row>
    <row r="4425" spans="1:22" ht="14.25" customHeight="1">
      <c r="A4425" s="2" t="s">
        <v>21122</v>
      </c>
      <c r="B4425" s="2" t="s">
        <v>5802</v>
      </c>
      <c r="C4425" s="2" t="s">
        <v>5152</v>
      </c>
      <c r="D4425" s="2" t="s">
        <v>20314</v>
      </c>
      <c r="E4425" s="2" t="s">
        <v>264</v>
      </c>
      <c r="F4425" s="2" t="s">
        <v>21123</v>
      </c>
      <c r="G4425" s="2" t="s">
        <v>2091</v>
      </c>
      <c r="H4425" s="2" t="s">
        <v>21124</v>
      </c>
      <c r="I4425" s="2"/>
      <c r="J4425" s="2"/>
      <c r="K4425" s="2"/>
      <c r="L4425" s="2"/>
      <c r="M4425" s="2" t="s">
        <v>1566</v>
      </c>
      <c r="N4425" s="2" t="s">
        <v>2058</v>
      </c>
      <c r="O4425" s="2" t="s">
        <v>2093</v>
      </c>
      <c r="P4425" s="2" t="s">
        <v>20164</v>
      </c>
      <c r="Q4425" s="2" t="s">
        <v>2051</v>
      </c>
      <c r="R4425" s="2" t="s">
        <v>2067</v>
      </c>
      <c r="S4425" s="2"/>
      <c r="T4425" s="2" t="s">
        <v>20317</v>
      </c>
      <c r="U4425" s="2"/>
      <c r="V4425" s="2" t="s">
        <v>20139</v>
      </c>
    </row>
    <row r="4426" spans="1:22" ht="14.25" customHeight="1">
      <c r="A4426" s="2" t="s">
        <v>21125</v>
      </c>
      <c r="B4426" s="2" t="s">
        <v>5802</v>
      </c>
      <c r="C4426" s="2" t="s">
        <v>21126</v>
      </c>
      <c r="D4426" s="2" t="s">
        <v>20730</v>
      </c>
      <c r="E4426" s="2" t="s">
        <v>264</v>
      </c>
      <c r="F4426" s="2" t="s">
        <v>21127</v>
      </c>
      <c r="G4426" s="2" t="s">
        <v>2091</v>
      </c>
      <c r="H4426" s="2" t="s">
        <v>21128</v>
      </c>
      <c r="I4426" s="2"/>
      <c r="J4426" s="2"/>
      <c r="K4426" s="2"/>
      <c r="L4426" s="2"/>
      <c r="M4426" s="2" t="s">
        <v>1566</v>
      </c>
      <c r="N4426" s="2" t="s">
        <v>2048</v>
      </c>
      <c r="O4426" s="2" t="s">
        <v>2179</v>
      </c>
      <c r="P4426" s="2" t="s">
        <v>2094</v>
      </c>
      <c r="Q4426" s="2" t="s">
        <v>2051</v>
      </c>
      <c r="R4426" s="2" t="s">
        <v>2067</v>
      </c>
      <c r="S4426" s="2"/>
      <c r="T4426" s="2" t="s">
        <v>20733</v>
      </c>
      <c r="U4426" s="2"/>
      <c r="V4426" s="2" t="s">
        <v>20139</v>
      </c>
    </row>
    <row r="4427" spans="1:22" ht="14.25" customHeight="1">
      <c r="A4427" s="2" t="s">
        <v>21129</v>
      </c>
      <c r="B4427" s="2" t="s">
        <v>9411</v>
      </c>
      <c r="C4427" s="2" t="s">
        <v>21130</v>
      </c>
      <c r="D4427" s="2" t="s">
        <v>21131</v>
      </c>
      <c r="E4427" s="2" t="s">
        <v>264</v>
      </c>
      <c r="F4427" s="2" t="s">
        <v>3557</v>
      </c>
      <c r="G4427" s="2" t="s">
        <v>2091</v>
      </c>
      <c r="H4427" s="2" t="s">
        <v>21132</v>
      </c>
      <c r="I4427" s="2"/>
      <c r="J4427" s="2"/>
      <c r="K4427" s="2"/>
      <c r="L4427" s="2"/>
      <c r="M4427" s="2" t="s">
        <v>1566</v>
      </c>
      <c r="N4427" s="2" t="s">
        <v>2058</v>
      </c>
      <c r="O4427" s="2" t="s">
        <v>2139</v>
      </c>
      <c r="P4427" s="2" t="s">
        <v>20236</v>
      </c>
      <c r="Q4427" s="2" t="s">
        <v>2051</v>
      </c>
      <c r="R4427" s="2" t="s">
        <v>2052</v>
      </c>
      <c r="S4427" s="2"/>
      <c r="T4427" s="2" t="s">
        <v>21133</v>
      </c>
      <c r="U4427" s="2"/>
      <c r="V4427" s="2" t="s">
        <v>20139</v>
      </c>
    </row>
    <row r="4428" spans="1:22" ht="14.25" customHeight="1">
      <c r="A4428" s="2" t="s">
        <v>21134</v>
      </c>
      <c r="B4428" s="2" t="s">
        <v>12729</v>
      </c>
      <c r="C4428" s="2" t="s">
        <v>2123</v>
      </c>
      <c r="D4428" s="2" t="s">
        <v>260</v>
      </c>
      <c r="E4428" s="2" t="s">
        <v>264</v>
      </c>
      <c r="F4428" s="2" t="s">
        <v>2322</v>
      </c>
      <c r="G4428" s="2" t="s">
        <v>2046</v>
      </c>
      <c r="H4428" s="2" t="s">
        <v>21135</v>
      </c>
      <c r="I4428" s="2"/>
      <c r="J4428" s="2"/>
      <c r="K4428" s="2"/>
      <c r="L4428" s="2"/>
      <c r="M4428" s="2" t="s">
        <v>59</v>
      </c>
      <c r="N4428" s="2" t="s">
        <v>2058</v>
      </c>
      <c r="O4428" s="2" t="s">
        <v>2322</v>
      </c>
      <c r="P4428" s="2" t="s">
        <v>21091</v>
      </c>
      <c r="Q4428" s="2" t="s">
        <v>2051</v>
      </c>
      <c r="R4428" s="2" t="s">
        <v>2052</v>
      </c>
      <c r="S4428" s="2"/>
      <c r="T4428" s="2" t="s">
        <v>259</v>
      </c>
      <c r="U4428" s="2"/>
      <c r="V4428" s="2" t="s">
        <v>20139</v>
      </c>
    </row>
    <row r="4429" spans="1:22" ht="14.25" customHeight="1">
      <c r="A4429" s="2" t="s">
        <v>21136</v>
      </c>
      <c r="B4429" s="2" t="s">
        <v>2044</v>
      </c>
      <c r="C4429" s="2" t="s">
        <v>3058</v>
      </c>
      <c r="D4429" s="2" t="s">
        <v>20168</v>
      </c>
      <c r="E4429" s="2" t="s">
        <v>264</v>
      </c>
      <c r="F4429" s="2" t="s">
        <v>21137</v>
      </c>
      <c r="G4429" s="2" t="s">
        <v>2091</v>
      </c>
      <c r="H4429" s="2" t="s">
        <v>21138</v>
      </c>
      <c r="I4429" s="2"/>
      <c r="J4429" s="2"/>
      <c r="K4429" s="2"/>
      <c r="L4429" s="2"/>
      <c r="M4429" s="2" t="s">
        <v>1566</v>
      </c>
      <c r="N4429" s="2" t="s">
        <v>2048</v>
      </c>
      <c r="O4429" s="2" t="s">
        <v>2179</v>
      </c>
      <c r="P4429" s="2" t="s">
        <v>20164</v>
      </c>
      <c r="Q4429" s="2" t="s">
        <v>2051</v>
      </c>
      <c r="R4429" s="2" t="s">
        <v>2067</v>
      </c>
      <c r="S4429" s="2"/>
      <c r="T4429" s="2" t="s">
        <v>20171</v>
      </c>
      <c r="U4429" s="2"/>
      <c r="V4429" s="2" t="s">
        <v>20139</v>
      </c>
    </row>
    <row r="4430" spans="1:22" ht="14.25" customHeight="1">
      <c r="A4430" s="2" t="s">
        <v>21139</v>
      </c>
      <c r="B4430" s="2" t="s">
        <v>2044</v>
      </c>
      <c r="C4430" s="2" t="s">
        <v>17271</v>
      </c>
      <c r="D4430" s="2" t="s">
        <v>20966</v>
      </c>
      <c r="E4430" s="2" t="s">
        <v>264</v>
      </c>
      <c r="F4430" s="2" t="s">
        <v>2316</v>
      </c>
      <c r="G4430" s="2" t="s">
        <v>2091</v>
      </c>
      <c r="H4430" s="2" t="s">
        <v>21140</v>
      </c>
      <c r="I4430" s="2"/>
      <c r="J4430" s="2"/>
      <c r="K4430" s="2"/>
      <c r="L4430" s="2"/>
      <c r="M4430" s="2" t="s">
        <v>60</v>
      </c>
      <c r="N4430" s="2" t="s">
        <v>2058</v>
      </c>
      <c r="O4430" s="2" t="s">
        <v>2316</v>
      </c>
      <c r="P4430" s="2" t="s">
        <v>20236</v>
      </c>
      <c r="Q4430" s="2" t="s">
        <v>2051</v>
      </c>
      <c r="R4430" s="2" t="s">
        <v>2052</v>
      </c>
      <c r="S4430" s="2"/>
      <c r="T4430" s="2" t="s">
        <v>20969</v>
      </c>
      <c r="U4430" s="2"/>
      <c r="V4430" s="2" t="s">
        <v>20139</v>
      </c>
    </row>
    <row r="4431" spans="1:22" ht="14.25" customHeight="1">
      <c r="A4431" s="2" t="s">
        <v>21141</v>
      </c>
      <c r="B4431" s="2" t="s">
        <v>2929</v>
      </c>
      <c r="C4431" s="2" t="s">
        <v>3495</v>
      </c>
      <c r="D4431" s="2" t="s">
        <v>20303</v>
      </c>
      <c r="E4431" s="2" t="s">
        <v>264</v>
      </c>
      <c r="F4431" s="2" t="s">
        <v>21142</v>
      </c>
      <c r="G4431" s="2" t="s">
        <v>2091</v>
      </c>
      <c r="H4431" s="2" t="s">
        <v>21143</v>
      </c>
      <c r="I4431" s="2"/>
      <c r="J4431" s="2"/>
      <c r="K4431" s="2"/>
      <c r="L4431" s="2"/>
      <c r="M4431" s="2" t="s">
        <v>1566</v>
      </c>
      <c r="N4431" s="2" t="s">
        <v>2048</v>
      </c>
      <c r="O4431" s="2" t="s">
        <v>2199</v>
      </c>
      <c r="P4431" s="2" t="s">
        <v>20164</v>
      </c>
      <c r="Q4431" s="2" t="s">
        <v>2051</v>
      </c>
      <c r="R4431" s="2" t="s">
        <v>2067</v>
      </c>
      <c r="S4431" s="2"/>
      <c r="T4431" s="2" t="s">
        <v>20305</v>
      </c>
      <c r="U4431" s="2"/>
      <c r="V4431" s="2" t="s">
        <v>20139</v>
      </c>
    </row>
    <row r="4432" spans="1:22" ht="14.25" customHeight="1">
      <c r="A4432" s="2" t="s">
        <v>21144</v>
      </c>
      <c r="B4432" s="2" t="s">
        <v>7143</v>
      </c>
      <c r="C4432" s="2" t="s">
        <v>5626</v>
      </c>
      <c r="D4432" s="2" t="s">
        <v>1663</v>
      </c>
      <c r="E4432" s="2" t="s">
        <v>96</v>
      </c>
      <c r="F4432" s="2" t="s">
        <v>2473</v>
      </c>
      <c r="G4432" s="2" t="s">
        <v>2091</v>
      </c>
      <c r="H4432" s="2" t="s">
        <v>21145</v>
      </c>
      <c r="I4432" s="2"/>
      <c r="J4432" s="2"/>
      <c r="K4432" s="2"/>
      <c r="L4432" s="2"/>
      <c r="M4432" s="2" t="s">
        <v>59</v>
      </c>
      <c r="N4432" s="2" t="s">
        <v>2048</v>
      </c>
      <c r="O4432" s="2" t="s">
        <v>2301</v>
      </c>
      <c r="P4432" s="2" t="s">
        <v>3753</v>
      </c>
      <c r="Q4432" s="2" t="s">
        <v>2051</v>
      </c>
      <c r="R4432" s="2"/>
      <c r="S4432" s="2"/>
      <c r="T4432" s="2" t="s">
        <v>2095</v>
      </c>
      <c r="U4432" s="2"/>
      <c r="V4432" s="2" t="s">
        <v>20139</v>
      </c>
    </row>
    <row r="4433" spans="1:22" ht="14.25" customHeight="1">
      <c r="A4433" s="2" t="s">
        <v>21146</v>
      </c>
      <c r="B4433" s="2" t="s">
        <v>21147</v>
      </c>
      <c r="C4433" s="2" t="s">
        <v>3799</v>
      </c>
      <c r="D4433" s="2" t="s">
        <v>20279</v>
      </c>
      <c r="E4433" s="2" t="s">
        <v>264</v>
      </c>
      <c r="F4433" s="2" t="s">
        <v>3557</v>
      </c>
      <c r="G4433" s="2" t="s">
        <v>2091</v>
      </c>
      <c r="H4433" s="2" t="s">
        <v>21148</v>
      </c>
      <c r="I4433" s="2"/>
      <c r="J4433" s="2"/>
      <c r="K4433" s="2"/>
      <c r="L4433" s="2"/>
      <c r="M4433" s="2" t="s">
        <v>1566</v>
      </c>
      <c r="N4433" s="2" t="s">
        <v>2058</v>
      </c>
      <c r="O4433" s="2" t="s">
        <v>2139</v>
      </c>
      <c r="P4433" s="2" t="s">
        <v>4630</v>
      </c>
      <c r="Q4433" s="2" t="s">
        <v>2051</v>
      </c>
      <c r="R4433" s="2" t="s">
        <v>2052</v>
      </c>
      <c r="S4433" s="2"/>
      <c r="T4433" s="2" t="s">
        <v>20281</v>
      </c>
      <c r="U4433" s="2"/>
      <c r="V4433" s="2" t="s">
        <v>20139</v>
      </c>
    </row>
    <row r="4434" spans="1:22" ht="14.25" customHeight="1">
      <c r="A4434" s="2" t="s">
        <v>21149</v>
      </c>
      <c r="B4434" s="2" t="s">
        <v>21150</v>
      </c>
      <c r="C4434" s="2" t="s">
        <v>21151</v>
      </c>
      <c r="D4434" s="2" t="s">
        <v>20168</v>
      </c>
      <c r="E4434" s="2" t="s">
        <v>264</v>
      </c>
      <c r="F4434" s="2" t="s">
        <v>21152</v>
      </c>
      <c r="G4434" s="2" t="s">
        <v>2091</v>
      </c>
      <c r="H4434" s="2" t="s">
        <v>21153</v>
      </c>
      <c r="I4434" s="2"/>
      <c r="J4434" s="2"/>
      <c r="K4434" s="2"/>
      <c r="L4434" s="2"/>
      <c r="M4434" s="2" t="s">
        <v>1566</v>
      </c>
      <c r="N4434" s="2" t="s">
        <v>2058</v>
      </c>
      <c r="O4434" s="2" t="s">
        <v>2139</v>
      </c>
      <c r="P4434" s="2" t="s">
        <v>20164</v>
      </c>
      <c r="Q4434" s="2" t="s">
        <v>2051</v>
      </c>
      <c r="R4434" s="2" t="s">
        <v>2052</v>
      </c>
      <c r="S4434" s="2"/>
      <c r="T4434" s="2" t="s">
        <v>20171</v>
      </c>
      <c r="U4434" s="2"/>
      <c r="V4434" s="2" t="s">
        <v>20139</v>
      </c>
    </row>
    <row r="4435" spans="1:22" ht="14.25" customHeight="1">
      <c r="A4435" s="2" t="s">
        <v>21154</v>
      </c>
      <c r="B4435" s="2" t="s">
        <v>2828</v>
      </c>
      <c r="C4435" s="2" t="s">
        <v>14294</v>
      </c>
      <c r="D4435" s="2" t="s">
        <v>20542</v>
      </c>
      <c r="E4435" s="2" t="s">
        <v>264</v>
      </c>
      <c r="F4435" s="2" t="s">
        <v>3557</v>
      </c>
      <c r="G4435" s="2" t="s">
        <v>2091</v>
      </c>
      <c r="H4435" s="2" t="s">
        <v>21155</v>
      </c>
      <c r="I4435" s="2"/>
      <c r="J4435" s="2"/>
      <c r="K4435" s="2"/>
      <c r="L4435" s="2"/>
      <c r="M4435" s="2" t="s">
        <v>1566</v>
      </c>
      <c r="N4435" s="2" t="s">
        <v>2058</v>
      </c>
      <c r="O4435" s="2" t="s">
        <v>2139</v>
      </c>
      <c r="P4435" s="2" t="s">
        <v>21156</v>
      </c>
      <c r="Q4435" s="2" t="s">
        <v>2051</v>
      </c>
      <c r="R4435" s="2" t="s">
        <v>2052</v>
      </c>
      <c r="S4435" s="2"/>
      <c r="T4435" s="2" t="s">
        <v>20545</v>
      </c>
      <c r="U4435" s="2"/>
      <c r="V4435" s="2" t="s">
        <v>20139</v>
      </c>
    </row>
    <row r="4436" spans="1:22" ht="14.25" customHeight="1">
      <c r="A4436" s="2" t="s">
        <v>21157</v>
      </c>
      <c r="B4436" s="2" t="s">
        <v>2805</v>
      </c>
      <c r="C4436" s="2" t="s">
        <v>4056</v>
      </c>
      <c r="D4436" s="2" t="s">
        <v>1663</v>
      </c>
      <c r="E4436" s="2" t="s">
        <v>96</v>
      </c>
      <c r="F4436" s="2" t="s">
        <v>2473</v>
      </c>
      <c r="G4436" s="2" t="s">
        <v>2091</v>
      </c>
      <c r="H4436" s="2" t="s">
        <v>21158</v>
      </c>
      <c r="I4436" s="2"/>
      <c r="J4436" s="2"/>
      <c r="K4436" s="2"/>
      <c r="L4436" s="2"/>
      <c r="M4436" s="2" t="s">
        <v>59</v>
      </c>
      <c r="N4436" s="2" t="s">
        <v>2048</v>
      </c>
      <c r="O4436" s="2" t="s">
        <v>2301</v>
      </c>
      <c r="P4436" s="2" t="s">
        <v>3753</v>
      </c>
      <c r="Q4436" s="2" t="s">
        <v>2051</v>
      </c>
      <c r="R4436" s="2" t="s">
        <v>2067</v>
      </c>
      <c r="S4436" s="2"/>
      <c r="T4436" s="2" t="s">
        <v>2095</v>
      </c>
      <c r="U4436" s="2"/>
      <c r="V4436" s="2" t="s">
        <v>20139</v>
      </c>
    </row>
    <row r="4437" spans="1:22" ht="14.25" customHeight="1">
      <c r="A4437" s="2" t="s">
        <v>21159</v>
      </c>
      <c r="B4437" s="2" t="s">
        <v>11118</v>
      </c>
      <c r="C4437" s="2" t="s">
        <v>21160</v>
      </c>
      <c r="D4437" s="2" t="s">
        <v>20161</v>
      </c>
      <c r="E4437" s="2" t="s">
        <v>264</v>
      </c>
      <c r="F4437" s="2" t="s">
        <v>21161</v>
      </c>
      <c r="G4437" s="2" t="s">
        <v>2091</v>
      </c>
      <c r="H4437" s="2" t="s">
        <v>21162</v>
      </c>
      <c r="I4437" s="2"/>
      <c r="J4437" s="2"/>
      <c r="K4437" s="2"/>
      <c r="L4437" s="2"/>
      <c r="M4437" s="2" t="s">
        <v>1566</v>
      </c>
      <c r="N4437" s="2" t="s">
        <v>2058</v>
      </c>
      <c r="O4437" s="2" t="s">
        <v>2288</v>
      </c>
      <c r="P4437" s="2" t="s">
        <v>20164</v>
      </c>
      <c r="Q4437" s="2" t="s">
        <v>2051</v>
      </c>
      <c r="R4437" s="2" t="s">
        <v>2067</v>
      </c>
      <c r="S4437" s="2"/>
      <c r="T4437" s="2" t="s">
        <v>20165</v>
      </c>
      <c r="U4437" s="2"/>
      <c r="V4437" s="2" t="s">
        <v>20139</v>
      </c>
    </row>
    <row r="4438" spans="1:22" ht="14.25" customHeight="1">
      <c r="A4438" s="2" t="s">
        <v>21163</v>
      </c>
      <c r="B4438" s="2" t="s">
        <v>21164</v>
      </c>
      <c r="C4438" s="2" t="s">
        <v>21165</v>
      </c>
      <c r="D4438" s="2" t="s">
        <v>21166</v>
      </c>
      <c r="E4438" s="2" t="s">
        <v>264</v>
      </c>
      <c r="F4438" s="2" t="s">
        <v>21167</v>
      </c>
      <c r="G4438" s="2" t="s">
        <v>2091</v>
      </c>
      <c r="H4438" s="2" t="s">
        <v>21168</v>
      </c>
      <c r="I4438" s="2"/>
      <c r="J4438" s="2"/>
      <c r="K4438" s="2"/>
      <c r="L4438" s="2"/>
      <c r="M4438" s="2" t="s">
        <v>1566</v>
      </c>
      <c r="N4438" s="2" t="s">
        <v>2058</v>
      </c>
      <c r="O4438" s="2" t="s">
        <v>2288</v>
      </c>
      <c r="P4438" s="2" t="s">
        <v>20164</v>
      </c>
      <c r="Q4438" s="2" t="s">
        <v>2051</v>
      </c>
      <c r="R4438" s="2" t="s">
        <v>2067</v>
      </c>
      <c r="S4438" s="2"/>
      <c r="T4438" s="2" t="s">
        <v>21169</v>
      </c>
      <c r="U4438" s="2"/>
      <c r="V4438" s="2" t="s">
        <v>20139</v>
      </c>
    </row>
    <row r="4439" spans="1:22" ht="14.25" customHeight="1">
      <c r="A4439" s="2" t="s">
        <v>21170</v>
      </c>
      <c r="B4439" s="2" t="s">
        <v>14852</v>
      </c>
      <c r="C4439" s="2" t="s">
        <v>5032</v>
      </c>
      <c r="D4439" s="2" t="s">
        <v>1663</v>
      </c>
      <c r="E4439" s="2" t="s">
        <v>96</v>
      </c>
      <c r="F4439" s="2" t="s">
        <v>2320</v>
      </c>
      <c r="G4439" s="2" t="s">
        <v>2091</v>
      </c>
      <c r="H4439" s="2" t="s">
        <v>21171</v>
      </c>
      <c r="I4439" s="2"/>
      <c r="J4439" s="2"/>
      <c r="K4439" s="2"/>
      <c r="L4439" s="2"/>
      <c r="M4439" s="2" t="s">
        <v>59</v>
      </c>
      <c r="N4439" s="2" t="s">
        <v>2058</v>
      </c>
      <c r="O4439" s="2" t="s">
        <v>2322</v>
      </c>
      <c r="P4439" s="2" t="s">
        <v>2094</v>
      </c>
      <c r="Q4439" s="2" t="s">
        <v>2051</v>
      </c>
      <c r="R4439" s="2" t="s">
        <v>2067</v>
      </c>
      <c r="S4439" s="2"/>
      <c r="T4439" s="2" t="s">
        <v>2095</v>
      </c>
      <c r="U4439" s="2"/>
      <c r="V4439" s="2" t="s">
        <v>20139</v>
      </c>
    </row>
    <row r="4440" spans="1:22" ht="14.25" customHeight="1">
      <c r="A4440" s="2" t="s">
        <v>21172</v>
      </c>
      <c r="B4440" s="2" t="s">
        <v>2768</v>
      </c>
      <c r="C4440" s="2" t="s">
        <v>21173</v>
      </c>
      <c r="D4440" s="2" t="s">
        <v>20376</v>
      </c>
      <c r="E4440" s="2" t="s">
        <v>264</v>
      </c>
      <c r="F4440" s="2" t="s">
        <v>21174</v>
      </c>
      <c r="G4440" s="2" t="s">
        <v>2091</v>
      </c>
      <c r="H4440" s="2" t="s">
        <v>21175</v>
      </c>
      <c r="I4440" s="2"/>
      <c r="J4440" s="2"/>
      <c r="K4440" s="2"/>
      <c r="L4440" s="2"/>
      <c r="M4440" s="2" t="s">
        <v>1566</v>
      </c>
      <c r="N4440" s="2" t="s">
        <v>2058</v>
      </c>
      <c r="O4440" s="2" t="s">
        <v>2145</v>
      </c>
      <c r="P4440" s="2" t="s">
        <v>20164</v>
      </c>
      <c r="Q4440" s="2" t="s">
        <v>2051</v>
      </c>
      <c r="R4440" s="2" t="s">
        <v>2067</v>
      </c>
      <c r="S4440" s="2"/>
      <c r="T4440" s="2" t="s">
        <v>20379</v>
      </c>
      <c r="U4440" s="2"/>
      <c r="V4440" s="2" t="s">
        <v>20139</v>
      </c>
    </row>
    <row r="4441" spans="1:22" ht="14.25" customHeight="1">
      <c r="A4441" s="2" t="s">
        <v>21176</v>
      </c>
      <c r="B4441" s="2" t="s">
        <v>2768</v>
      </c>
      <c r="C4441" s="2" t="s">
        <v>10472</v>
      </c>
      <c r="D4441" s="2" t="s">
        <v>21177</v>
      </c>
      <c r="E4441" s="2" t="s">
        <v>264</v>
      </c>
      <c r="F4441" s="2" t="s">
        <v>9370</v>
      </c>
      <c r="G4441" s="2" t="s">
        <v>2091</v>
      </c>
      <c r="H4441" s="2" t="s">
        <v>21178</v>
      </c>
      <c r="I4441" s="2"/>
      <c r="J4441" s="2"/>
      <c r="K4441" s="2"/>
      <c r="L4441" s="2"/>
      <c r="M4441" s="2" t="s">
        <v>1566</v>
      </c>
      <c r="N4441" s="2" t="s">
        <v>2058</v>
      </c>
      <c r="O4441" s="2" t="s">
        <v>2139</v>
      </c>
      <c r="P4441" s="2" t="s">
        <v>20230</v>
      </c>
      <c r="Q4441" s="2" t="s">
        <v>2051</v>
      </c>
      <c r="R4441" s="2" t="s">
        <v>2052</v>
      </c>
      <c r="S4441" s="2"/>
      <c r="T4441" s="2" t="s">
        <v>21179</v>
      </c>
      <c r="U4441" s="2"/>
      <c r="V4441" s="2" t="s">
        <v>20139</v>
      </c>
    </row>
    <row r="4442" spans="1:22" ht="14.25" customHeight="1">
      <c r="A4442" s="2" t="s">
        <v>21180</v>
      </c>
      <c r="B4442" s="2" t="s">
        <v>2768</v>
      </c>
      <c r="C4442" s="2" t="s">
        <v>21181</v>
      </c>
      <c r="D4442" s="2" t="s">
        <v>20592</v>
      </c>
      <c r="E4442" s="2" t="s">
        <v>264</v>
      </c>
      <c r="F4442" s="2" t="s">
        <v>4810</v>
      </c>
      <c r="G4442" s="2" t="s">
        <v>2091</v>
      </c>
      <c r="H4442" s="2" t="s">
        <v>21182</v>
      </c>
      <c r="I4442" s="2"/>
      <c r="J4442" s="2"/>
      <c r="K4442" s="2"/>
      <c r="L4442" s="2"/>
      <c r="M4442" s="2" t="s">
        <v>1566</v>
      </c>
      <c r="N4442" s="2" t="s">
        <v>2058</v>
      </c>
      <c r="O4442" s="2" t="s">
        <v>2153</v>
      </c>
      <c r="P4442" s="2" t="s">
        <v>3753</v>
      </c>
      <c r="Q4442" s="2" t="s">
        <v>2051</v>
      </c>
      <c r="R4442" s="2" t="s">
        <v>2052</v>
      </c>
      <c r="S4442" s="2"/>
      <c r="T4442" s="2" t="s">
        <v>20594</v>
      </c>
      <c r="U4442" s="2"/>
      <c r="V4442" s="2" t="s">
        <v>20139</v>
      </c>
    </row>
    <row r="4443" spans="1:22" ht="14.25" customHeight="1">
      <c r="A4443" s="2" t="s">
        <v>21183</v>
      </c>
      <c r="B4443" s="2" t="s">
        <v>20951</v>
      </c>
      <c r="C4443" s="2" t="s">
        <v>21184</v>
      </c>
      <c r="D4443" s="2" t="s">
        <v>20168</v>
      </c>
      <c r="E4443" s="2" t="s">
        <v>264</v>
      </c>
      <c r="F4443" s="2" t="s">
        <v>21185</v>
      </c>
      <c r="G4443" s="2" t="s">
        <v>2091</v>
      </c>
      <c r="H4443" s="2" t="s">
        <v>21186</v>
      </c>
      <c r="I4443" s="2"/>
      <c r="J4443" s="2"/>
      <c r="K4443" s="2"/>
      <c r="L4443" s="2"/>
      <c r="M4443" s="2" t="s">
        <v>1566</v>
      </c>
      <c r="N4443" s="2" t="s">
        <v>2048</v>
      </c>
      <c r="O4443" s="2" t="s">
        <v>2179</v>
      </c>
      <c r="P4443" s="2" t="s">
        <v>20164</v>
      </c>
      <c r="Q4443" s="2" t="s">
        <v>2051</v>
      </c>
      <c r="R4443" s="2" t="s">
        <v>2067</v>
      </c>
      <c r="S4443" s="2"/>
      <c r="T4443" s="2" t="s">
        <v>20171</v>
      </c>
      <c r="U4443" s="2"/>
      <c r="V4443" s="2" t="s">
        <v>20139</v>
      </c>
    </row>
    <row r="4444" spans="1:22" ht="14.25" customHeight="1">
      <c r="A4444" s="2" t="s">
        <v>21187</v>
      </c>
      <c r="B4444" s="2" t="s">
        <v>2739</v>
      </c>
      <c r="C4444" s="2" t="s">
        <v>21188</v>
      </c>
      <c r="D4444" s="2" t="s">
        <v>21189</v>
      </c>
      <c r="E4444" s="2" t="s">
        <v>264</v>
      </c>
      <c r="F4444" s="2" t="s">
        <v>21190</v>
      </c>
      <c r="G4444" s="2" t="s">
        <v>2091</v>
      </c>
      <c r="H4444" s="2" t="s">
        <v>21191</v>
      </c>
      <c r="I4444" s="2"/>
      <c r="J4444" s="2"/>
      <c r="K4444" s="2"/>
      <c r="L4444" s="2"/>
      <c r="M4444" s="2" t="s">
        <v>59</v>
      </c>
      <c r="N4444" s="2" t="s">
        <v>2058</v>
      </c>
      <c r="O4444" s="2" t="s">
        <v>2322</v>
      </c>
      <c r="P4444" s="2" t="s">
        <v>3753</v>
      </c>
      <c r="Q4444" s="2" t="s">
        <v>2051</v>
      </c>
      <c r="R4444" s="2" t="s">
        <v>2052</v>
      </c>
      <c r="S4444" s="2"/>
      <c r="T4444" s="2" t="s">
        <v>21192</v>
      </c>
      <c r="U4444" s="2"/>
      <c r="V4444" s="2" t="s">
        <v>20139</v>
      </c>
    </row>
    <row r="4445" spans="1:22" ht="14.25" customHeight="1">
      <c r="A4445" s="2" t="s">
        <v>21193</v>
      </c>
      <c r="B4445" s="2" t="s">
        <v>10385</v>
      </c>
      <c r="C4445" s="2" t="s">
        <v>21194</v>
      </c>
      <c r="D4445" s="2" t="s">
        <v>20429</v>
      </c>
      <c r="E4445" s="2" t="s">
        <v>264</v>
      </c>
      <c r="F4445" s="2" t="s">
        <v>21195</v>
      </c>
      <c r="G4445" s="2" t="s">
        <v>2091</v>
      </c>
      <c r="H4445" s="2" t="s">
        <v>21196</v>
      </c>
      <c r="I4445" s="2"/>
      <c r="J4445" s="2"/>
      <c r="K4445" s="2"/>
      <c r="L4445" s="2"/>
      <c r="M4445" s="2" t="s">
        <v>1566</v>
      </c>
      <c r="N4445" s="2" t="s">
        <v>2048</v>
      </c>
      <c r="O4445" s="2" t="s">
        <v>2179</v>
      </c>
      <c r="P4445" s="2" t="s">
        <v>20164</v>
      </c>
      <c r="Q4445" s="2" t="s">
        <v>2051</v>
      </c>
      <c r="R4445" s="2" t="s">
        <v>2067</v>
      </c>
      <c r="S4445" s="2"/>
      <c r="T4445" s="2" t="s">
        <v>20432</v>
      </c>
      <c r="U4445" s="2"/>
      <c r="V4445" s="2" t="s">
        <v>20139</v>
      </c>
    </row>
    <row r="4446" spans="1:22" ht="14.25" customHeight="1">
      <c r="A4446" s="2" t="s">
        <v>21197</v>
      </c>
      <c r="B4446" s="2" t="s">
        <v>3896</v>
      </c>
      <c r="C4446" s="2" t="s">
        <v>21198</v>
      </c>
      <c r="D4446" s="2" t="s">
        <v>1664</v>
      </c>
      <c r="E4446" s="2" t="s">
        <v>264</v>
      </c>
      <c r="F4446" s="2" t="s">
        <v>21199</v>
      </c>
      <c r="G4446" s="2" t="s">
        <v>2091</v>
      </c>
      <c r="H4446" s="2" t="s">
        <v>21200</v>
      </c>
      <c r="I4446" s="2"/>
      <c r="J4446" s="2"/>
      <c r="K4446" s="2"/>
      <c r="L4446" s="2"/>
      <c r="M4446" s="2" t="s">
        <v>1566</v>
      </c>
      <c r="N4446" s="2" t="s">
        <v>2058</v>
      </c>
      <c r="O4446" s="2" t="s">
        <v>2093</v>
      </c>
      <c r="P4446" s="2" t="s">
        <v>3753</v>
      </c>
      <c r="Q4446" s="2" t="s">
        <v>2051</v>
      </c>
      <c r="R4446" s="2" t="s">
        <v>2067</v>
      </c>
      <c r="S4446" s="2"/>
      <c r="T4446" s="2" t="s">
        <v>13592</v>
      </c>
      <c r="U4446" s="2"/>
      <c r="V4446" s="2" t="s">
        <v>20139</v>
      </c>
    </row>
    <row r="4447" spans="1:22" ht="14.25" customHeight="1">
      <c r="A4447" s="2" t="s">
        <v>21201</v>
      </c>
      <c r="B4447" s="2" t="s">
        <v>2695</v>
      </c>
      <c r="C4447" s="2" t="s">
        <v>19262</v>
      </c>
      <c r="D4447" s="2" t="s">
        <v>20303</v>
      </c>
      <c r="E4447" s="2" t="s">
        <v>264</v>
      </c>
      <c r="F4447" s="2" t="s">
        <v>21202</v>
      </c>
      <c r="G4447" s="2" t="s">
        <v>2091</v>
      </c>
      <c r="H4447" s="2" t="s">
        <v>21203</v>
      </c>
      <c r="I4447" s="2"/>
      <c r="J4447" s="2"/>
      <c r="K4447" s="2"/>
      <c r="L4447" s="2"/>
      <c r="M4447" s="2" t="s">
        <v>1566</v>
      </c>
      <c r="N4447" s="2" t="s">
        <v>2058</v>
      </c>
      <c r="O4447" s="2" t="s">
        <v>2145</v>
      </c>
      <c r="P4447" s="2" t="s">
        <v>20164</v>
      </c>
      <c r="Q4447" s="2" t="s">
        <v>2051</v>
      </c>
      <c r="R4447" s="2" t="s">
        <v>2052</v>
      </c>
      <c r="S4447" s="2"/>
      <c r="T4447" s="2" t="s">
        <v>20305</v>
      </c>
      <c r="U4447" s="2"/>
      <c r="V4447" s="2" t="s">
        <v>20139</v>
      </c>
    </row>
    <row r="4448" spans="1:22" ht="14.25" customHeight="1">
      <c r="A4448" s="2" t="s">
        <v>21204</v>
      </c>
      <c r="B4448" s="2" t="s">
        <v>2700</v>
      </c>
      <c r="C4448" s="2" t="s">
        <v>21205</v>
      </c>
      <c r="D4448" s="2" t="s">
        <v>1664</v>
      </c>
      <c r="E4448" s="2" t="s">
        <v>264</v>
      </c>
      <c r="F4448" s="2" t="s">
        <v>21206</v>
      </c>
      <c r="G4448" s="2" t="s">
        <v>2091</v>
      </c>
      <c r="H4448" s="2" t="s">
        <v>21207</v>
      </c>
      <c r="I4448" s="2"/>
      <c r="J4448" s="2"/>
      <c r="K4448" s="2"/>
      <c r="L4448" s="2"/>
      <c r="M4448" s="2" t="s">
        <v>1566</v>
      </c>
      <c r="N4448" s="2" t="s">
        <v>2058</v>
      </c>
      <c r="O4448" s="2" t="s">
        <v>2093</v>
      </c>
      <c r="P4448" s="2" t="s">
        <v>3753</v>
      </c>
      <c r="Q4448" s="2" t="s">
        <v>2051</v>
      </c>
      <c r="R4448" s="2" t="s">
        <v>2067</v>
      </c>
      <c r="S4448" s="2"/>
      <c r="T4448" s="2" t="s">
        <v>13592</v>
      </c>
      <c r="U4448" s="2"/>
      <c r="V4448" s="2" t="s">
        <v>20139</v>
      </c>
    </row>
    <row r="4449" spans="1:22" ht="14.25" customHeight="1">
      <c r="A4449" s="2" t="s">
        <v>21208</v>
      </c>
      <c r="B4449" s="2" t="s">
        <v>2700</v>
      </c>
      <c r="C4449" s="2" t="s">
        <v>21209</v>
      </c>
      <c r="D4449" s="2" t="s">
        <v>1663</v>
      </c>
      <c r="E4449" s="2" t="s">
        <v>96</v>
      </c>
      <c r="F4449" s="2" t="s">
        <v>20150</v>
      </c>
      <c r="G4449" s="2" t="s">
        <v>2091</v>
      </c>
      <c r="H4449" s="2" t="s">
        <v>21210</v>
      </c>
      <c r="I4449" s="2"/>
      <c r="J4449" s="2"/>
      <c r="K4449" s="2"/>
      <c r="L4449" s="2"/>
      <c r="M4449" s="2" t="s">
        <v>1566</v>
      </c>
      <c r="N4449" s="2" t="s">
        <v>2048</v>
      </c>
      <c r="O4449" s="2" t="s">
        <v>5489</v>
      </c>
      <c r="P4449" s="2" t="s">
        <v>2094</v>
      </c>
      <c r="Q4449" s="2" t="s">
        <v>2051</v>
      </c>
      <c r="R4449" s="2" t="s">
        <v>2052</v>
      </c>
      <c r="S4449" s="2"/>
      <c r="T4449" s="2" t="s">
        <v>2095</v>
      </c>
      <c r="U4449" s="2"/>
      <c r="V4449" s="2" t="s">
        <v>20139</v>
      </c>
    </row>
    <row r="4450" spans="1:22" ht="14.25" customHeight="1">
      <c r="A4450" s="2" t="s">
        <v>21211</v>
      </c>
      <c r="B4450" s="2" t="s">
        <v>21212</v>
      </c>
      <c r="C4450" s="2" t="s">
        <v>21213</v>
      </c>
      <c r="D4450" s="2" t="s">
        <v>21214</v>
      </c>
      <c r="E4450" s="2" t="s">
        <v>264</v>
      </c>
      <c r="F4450" s="2" t="s">
        <v>21215</v>
      </c>
      <c r="G4450" s="2" t="s">
        <v>2091</v>
      </c>
      <c r="H4450" s="2" t="s">
        <v>21216</v>
      </c>
      <c r="I4450" s="2"/>
      <c r="J4450" s="2"/>
      <c r="K4450" s="2"/>
      <c r="L4450" s="2"/>
      <c r="M4450" s="2" t="s">
        <v>1566</v>
      </c>
      <c r="N4450" s="2" t="s">
        <v>2058</v>
      </c>
      <c r="O4450" s="2" t="s">
        <v>2153</v>
      </c>
      <c r="P4450" s="2" t="s">
        <v>20164</v>
      </c>
      <c r="Q4450" s="2" t="s">
        <v>2051</v>
      </c>
      <c r="R4450" s="2" t="s">
        <v>2052</v>
      </c>
      <c r="S4450" s="2"/>
      <c r="T4450" s="2" t="s">
        <v>21217</v>
      </c>
      <c r="U4450" s="2"/>
      <c r="V4450" s="2" t="s">
        <v>20139</v>
      </c>
    </row>
    <row r="4451" spans="1:22" ht="14.25" customHeight="1">
      <c r="A4451" s="2" t="s">
        <v>21218</v>
      </c>
      <c r="B4451" s="2" t="s">
        <v>5210</v>
      </c>
      <c r="C4451" s="2" t="s">
        <v>2829</v>
      </c>
      <c r="D4451" s="2" t="s">
        <v>20592</v>
      </c>
      <c r="E4451" s="2" t="s">
        <v>264</v>
      </c>
      <c r="F4451" s="2" t="s">
        <v>5956</v>
      </c>
      <c r="G4451" s="2" t="s">
        <v>2091</v>
      </c>
      <c r="H4451" s="2" t="s">
        <v>21219</v>
      </c>
      <c r="I4451" s="2"/>
      <c r="J4451" s="2"/>
      <c r="K4451" s="2"/>
      <c r="L4451" s="2"/>
      <c r="M4451" s="2" t="s">
        <v>1566</v>
      </c>
      <c r="N4451" s="2" t="s">
        <v>2058</v>
      </c>
      <c r="O4451" s="2" t="s">
        <v>2145</v>
      </c>
      <c r="P4451" s="2" t="s">
        <v>3753</v>
      </c>
      <c r="Q4451" s="2" t="s">
        <v>2051</v>
      </c>
      <c r="R4451" s="2" t="s">
        <v>2067</v>
      </c>
      <c r="S4451" s="2"/>
      <c r="T4451" s="2" t="s">
        <v>20594</v>
      </c>
      <c r="U4451" s="2"/>
      <c r="V4451" s="2" t="s">
        <v>20139</v>
      </c>
    </row>
    <row r="4452" spans="1:22" ht="14.25" customHeight="1">
      <c r="A4452" s="2" t="s">
        <v>21220</v>
      </c>
      <c r="B4452" s="2" t="s">
        <v>5210</v>
      </c>
      <c r="C4452" s="2" t="s">
        <v>21221</v>
      </c>
      <c r="D4452" s="2" t="s">
        <v>20136</v>
      </c>
      <c r="E4452" s="2" t="s">
        <v>264</v>
      </c>
      <c r="F4452" s="2" t="s">
        <v>20150</v>
      </c>
      <c r="G4452" s="2" t="s">
        <v>2091</v>
      </c>
      <c r="H4452" s="2" t="s">
        <v>21222</v>
      </c>
      <c r="I4452" s="2"/>
      <c r="J4452" s="2"/>
      <c r="K4452" s="2"/>
      <c r="L4452" s="2"/>
      <c r="M4452" s="2" t="s">
        <v>1566</v>
      </c>
      <c r="N4452" s="2" t="s">
        <v>2048</v>
      </c>
      <c r="O4452" s="2" t="s">
        <v>5489</v>
      </c>
      <c r="P4452" s="2" t="s">
        <v>2094</v>
      </c>
      <c r="Q4452" s="2" t="s">
        <v>2051</v>
      </c>
      <c r="R4452" s="2" t="s">
        <v>2052</v>
      </c>
      <c r="S4452" s="2"/>
      <c r="T4452" s="2" t="s">
        <v>20138</v>
      </c>
      <c r="U4452" s="2"/>
      <c r="V4452" s="2" t="s">
        <v>20139</v>
      </c>
    </row>
    <row r="4453" spans="1:22" ht="14.25" customHeight="1">
      <c r="A4453" s="2" t="s">
        <v>21223</v>
      </c>
      <c r="B4453" s="2" t="s">
        <v>5210</v>
      </c>
      <c r="C4453" s="2" t="s">
        <v>21224</v>
      </c>
      <c r="D4453" s="2" t="s">
        <v>21225</v>
      </c>
      <c r="E4453" s="2" t="s">
        <v>264</v>
      </c>
      <c r="F4453" s="2" t="s">
        <v>2112</v>
      </c>
      <c r="G4453" s="2" t="s">
        <v>2091</v>
      </c>
      <c r="H4453" s="2" t="s">
        <v>21226</v>
      </c>
      <c r="I4453" s="2"/>
      <c r="J4453" s="2"/>
      <c r="K4453" s="2"/>
      <c r="L4453" s="2"/>
      <c r="M4453" s="2" t="s">
        <v>1566</v>
      </c>
      <c r="N4453" s="2" t="s">
        <v>2058</v>
      </c>
      <c r="O4453" s="2" t="s">
        <v>2093</v>
      </c>
      <c r="P4453" s="2" t="s">
        <v>20164</v>
      </c>
      <c r="Q4453" s="2" t="s">
        <v>2051</v>
      </c>
      <c r="R4453" s="2" t="s">
        <v>2067</v>
      </c>
      <c r="S4453" s="2"/>
      <c r="T4453" s="2" t="s">
        <v>21227</v>
      </c>
      <c r="U4453" s="2"/>
      <c r="V4453" s="2" t="s">
        <v>20139</v>
      </c>
    </row>
    <row r="4454" spans="1:22" ht="14.25" customHeight="1">
      <c r="A4454" s="2" t="s">
        <v>21228</v>
      </c>
      <c r="B4454" s="2" t="s">
        <v>5210</v>
      </c>
      <c r="C4454" s="2" t="s">
        <v>21229</v>
      </c>
      <c r="D4454" s="2" t="s">
        <v>21230</v>
      </c>
      <c r="E4454" s="2" t="s">
        <v>264</v>
      </c>
      <c r="F4454" s="2" t="s">
        <v>13197</v>
      </c>
      <c r="G4454" s="2" t="s">
        <v>2091</v>
      </c>
      <c r="H4454" s="2" t="s">
        <v>21231</v>
      </c>
      <c r="I4454" s="2"/>
      <c r="J4454" s="2"/>
      <c r="K4454" s="2"/>
      <c r="L4454" s="2"/>
      <c r="M4454" s="2" t="s">
        <v>1566</v>
      </c>
      <c r="N4454" s="2" t="s">
        <v>2048</v>
      </c>
      <c r="O4454" s="2" t="s">
        <v>2199</v>
      </c>
      <c r="P4454" s="2" t="s">
        <v>20164</v>
      </c>
      <c r="Q4454" s="2" t="s">
        <v>2051</v>
      </c>
      <c r="R4454" s="2" t="s">
        <v>2067</v>
      </c>
      <c r="S4454" s="2"/>
      <c r="T4454" s="2" t="s">
        <v>21232</v>
      </c>
      <c r="U4454" s="2"/>
      <c r="V4454" s="2" t="s">
        <v>20139</v>
      </c>
    </row>
    <row r="4455" spans="1:22" ht="14.25" customHeight="1">
      <c r="A4455" s="2" t="s">
        <v>21233</v>
      </c>
      <c r="B4455" s="2" t="s">
        <v>21234</v>
      </c>
      <c r="C4455" s="2" t="s">
        <v>17466</v>
      </c>
      <c r="D4455" s="2" t="s">
        <v>20136</v>
      </c>
      <c r="E4455" s="2" t="s">
        <v>264</v>
      </c>
      <c r="F4455" s="2" t="s">
        <v>2112</v>
      </c>
      <c r="G4455" s="2" t="s">
        <v>2091</v>
      </c>
      <c r="H4455" s="2" t="s">
        <v>21235</v>
      </c>
      <c r="I4455" s="2"/>
      <c r="J4455" s="2"/>
      <c r="K4455" s="2"/>
      <c r="L4455" s="2"/>
      <c r="M4455" s="2" t="s">
        <v>1566</v>
      </c>
      <c r="N4455" s="2" t="s">
        <v>2058</v>
      </c>
      <c r="O4455" s="2" t="s">
        <v>2093</v>
      </c>
      <c r="P4455" s="2" t="s">
        <v>2094</v>
      </c>
      <c r="Q4455" s="2" t="s">
        <v>2051</v>
      </c>
      <c r="R4455" s="2" t="s">
        <v>2067</v>
      </c>
      <c r="S4455" s="2"/>
      <c r="T4455" s="2" t="s">
        <v>20138</v>
      </c>
      <c r="U4455" s="2"/>
      <c r="V4455" s="2" t="s">
        <v>20139</v>
      </c>
    </row>
    <row r="4456" spans="1:22" ht="14.25" customHeight="1">
      <c r="A4456" s="2" t="s">
        <v>21236</v>
      </c>
      <c r="B4456" s="2" t="s">
        <v>2604</v>
      </c>
      <c r="C4456" s="2" t="s">
        <v>3646</v>
      </c>
      <c r="D4456" s="2" t="s">
        <v>21237</v>
      </c>
      <c r="E4456" s="2" t="s">
        <v>264</v>
      </c>
      <c r="F4456" s="2" t="s">
        <v>21238</v>
      </c>
      <c r="G4456" s="2" t="s">
        <v>2091</v>
      </c>
      <c r="H4456" s="2" t="s">
        <v>21239</v>
      </c>
      <c r="I4456" s="2"/>
      <c r="J4456" s="2"/>
      <c r="K4456" s="2"/>
      <c r="L4456" s="2"/>
      <c r="M4456" s="2" t="s">
        <v>1566</v>
      </c>
      <c r="N4456" s="2" t="s">
        <v>2048</v>
      </c>
      <c r="O4456" s="2" t="s">
        <v>2179</v>
      </c>
      <c r="P4456" s="2" t="s">
        <v>20164</v>
      </c>
      <c r="Q4456" s="2" t="s">
        <v>2051</v>
      </c>
      <c r="R4456" s="2" t="s">
        <v>2067</v>
      </c>
      <c r="S4456" s="2"/>
      <c r="T4456" s="2" t="s">
        <v>21240</v>
      </c>
      <c r="U4456" s="2"/>
      <c r="V4456" s="2" t="s">
        <v>20139</v>
      </c>
    </row>
    <row r="4457" spans="1:22" ht="14.25" customHeight="1">
      <c r="A4457" s="2" t="s">
        <v>21241</v>
      </c>
      <c r="B4457" s="2" t="s">
        <v>2604</v>
      </c>
      <c r="C4457" s="2" t="s">
        <v>3812</v>
      </c>
      <c r="D4457" s="2" t="s">
        <v>1664</v>
      </c>
      <c r="E4457" s="2" t="s">
        <v>264</v>
      </c>
      <c r="F4457" s="2" t="s">
        <v>21242</v>
      </c>
      <c r="G4457" s="2" t="s">
        <v>2091</v>
      </c>
      <c r="H4457" s="2" t="s">
        <v>21243</v>
      </c>
      <c r="I4457" s="2"/>
      <c r="J4457" s="2"/>
      <c r="K4457" s="2"/>
      <c r="L4457" s="2"/>
      <c r="M4457" s="2" t="s">
        <v>1566</v>
      </c>
      <c r="N4457" s="2" t="s">
        <v>2048</v>
      </c>
      <c r="O4457" s="2" t="s">
        <v>2179</v>
      </c>
      <c r="P4457" s="2" t="s">
        <v>3753</v>
      </c>
      <c r="Q4457" s="2" t="s">
        <v>2051</v>
      </c>
      <c r="R4457" s="2" t="s">
        <v>2067</v>
      </c>
      <c r="S4457" s="2"/>
      <c r="T4457" s="2" t="s">
        <v>13592</v>
      </c>
      <c r="U4457" s="2"/>
      <c r="V4457" s="2" t="s">
        <v>20139</v>
      </c>
    </row>
    <row r="4458" spans="1:22" ht="14.25" customHeight="1">
      <c r="A4458" s="2" t="s">
        <v>21244</v>
      </c>
      <c r="B4458" s="2" t="s">
        <v>21245</v>
      </c>
      <c r="C4458" s="2" t="s">
        <v>21246</v>
      </c>
      <c r="D4458" s="2" t="s">
        <v>20279</v>
      </c>
      <c r="E4458" s="2" t="s">
        <v>264</v>
      </c>
      <c r="F4458" s="2" t="s">
        <v>2473</v>
      </c>
      <c r="G4458" s="2" t="s">
        <v>2091</v>
      </c>
      <c r="H4458" s="2" t="s">
        <v>21247</v>
      </c>
      <c r="I4458" s="2"/>
      <c r="J4458" s="2"/>
      <c r="K4458" s="2"/>
      <c r="L4458" s="2"/>
      <c r="M4458" s="2" t="s">
        <v>59</v>
      </c>
      <c r="N4458" s="2" t="s">
        <v>2048</v>
      </c>
      <c r="O4458" s="2" t="s">
        <v>2301</v>
      </c>
      <c r="P4458" s="2" t="s">
        <v>2609</v>
      </c>
      <c r="Q4458" s="2" t="s">
        <v>2051</v>
      </c>
      <c r="R4458" s="2" t="s">
        <v>2067</v>
      </c>
      <c r="S4458" s="2"/>
      <c r="T4458" s="2" t="s">
        <v>20281</v>
      </c>
      <c r="U4458" s="2"/>
      <c r="V4458" s="2" t="s">
        <v>20139</v>
      </c>
    </row>
    <row r="4459" spans="1:22" ht="14.25" customHeight="1">
      <c r="A4459" s="2" t="s">
        <v>21248</v>
      </c>
      <c r="B4459" s="2" t="s">
        <v>21249</v>
      </c>
      <c r="C4459" s="2" t="s">
        <v>21250</v>
      </c>
      <c r="D4459" s="2" t="s">
        <v>21251</v>
      </c>
      <c r="E4459" s="2" t="s">
        <v>264</v>
      </c>
      <c r="F4459" s="2" t="s">
        <v>21252</v>
      </c>
      <c r="G4459" s="2" t="s">
        <v>2091</v>
      </c>
      <c r="H4459" s="2" t="s">
        <v>21253</v>
      </c>
      <c r="I4459" s="2"/>
      <c r="J4459" s="2"/>
      <c r="K4459" s="2"/>
      <c r="L4459" s="2"/>
      <c r="M4459" s="2" t="s">
        <v>1566</v>
      </c>
      <c r="N4459" s="2" t="s">
        <v>2048</v>
      </c>
      <c r="O4459" s="2" t="s">
        <v>2199</v>
      </c>
      <c r="P4459" s="2" t="s">
        <v>20164</v>
      </c>
      <c r="Q4459" s="2" t="s">
        <v>2051</v>
      </c>
      <c r="R4459" s="2" t="s">
        <v>2067</v>
      </c>
      <c r="S4459" s="2"/>
      <c r="T4459" s="2" t="s">
        <v>21254</v>
      </c>
      <c r="U4459" s="2"/>
      <c r="V4459" s="2" t="s">
        <v>20139</v>
      </c>
    </row>
    <row r="4460" spans="1:22" ht="14.25" customHeight="1">
      <c r="A4460" s="2" t="s">
        <v>21255</v>
      </c>
      <c r="B4460" s="2" t="s">
        <v>2579</v>
      </c>
      <c r="C4460" s="2" t="s">
        <v>21256</v>
      </c>
      <c r="D4460" s="2" t="s">
        <v>20168</v>
      </c>
      <c r="E4460" s="2" t="s">
        <v>264</v>
      </c>
      <c r="F4460" s="2" t="s">
        <v>21257</v>
      </c>
      <c r="G4460" s="2" t="s">
        <v>2091</v>
      </c>
      <c r="H4460" s="2" t="s">
        <v>21258</v>
      </c>
      <c r="I4460" s="2"/>
      <c r="J4460" s="2"/>
      <c r="K4460" s="2"/>
      <c r="L4460" s="2"/>
      <c r="M4460" s="2" t="s">
        <v>1566</v>
      </c>
      <c r="N4460" s="2" t="s">
        <v>2058</v>
      </c>
      <c r="O4460" s="2" t="s">
        <v>2093</v>
      </c>
      <c r="P4460" s="2" t="s">
        <v>20164</v>
      </c>
      <c r="Q4460" s="2" t="s">
        <v>2051</v>
      </c>
      <c r="R4460" s="2" t="s">
        <v>2067</v>
      </c>
      <c r="S4460" s="2"/>
      <c r="T4460" s="2" t="s">
        <v>20171</v>
      </c>
      <c r="U4460" s="2"/>
      <c r="V4460" s="2" t="s">
        <v>20139</v>
      </c>
    </row>
    <row r="4461" spans="1:22" ht="14.25" customHeight="1">
      <c r="A4461" s="2" t="s">
        <v>21259</v>
      </c>
      <c r="B4461" s="2" t="s">
        <v>2536</v>
      </c>
      <c r="C4461" s="2" t="s">
        <v>2586</v>
      </c>
      <c r="D4461" s="2" t="s">
        <v>20455</v>
      </c>
      <c r="E4461" s="2" t="s">
        <v>264</v>
      </c>
      <c r="F4461" s="2" t="s">
        <v>21260</v>
      </c>
      <c r="G4461" s="2" t="s">
        <v>2091</v>
      </c>
      <c r="H4461" s="2" t="s">
        <v>21261</v>
      </c>
      <c r="I4461" s="2"/>
      <c r="J4461" s="2"/>
      <c r="K4461" s="2"/>
      <c r="L4461" s="2"/>
      <c r="M4461" s="2" t="s">
        <v>1566</v>
      </c>
      <c r="N4461" s="2" t="s">
        <v>2058</v>
      </c>
      <c r="O4461" s="2" t="s">
        <v>2120</v>
      </c>
      <c r="P4461" s="2" t="s">
        <v>20164</v>
      </c>
      <c r="Q4461" s="2" t="s">
        <v>2051</v>
      </c>
      <c r="R4461" s="2" t="s">
        <v>2052</v>
      </c>
      <c r="S4461" s="2"/>
      <c r="T4461" s="2" t="s">
        <v>20458</v>
      </c>
      <c r="U4461" s="2"/>
      <c r="V4461" s="2" t="s">
        <v>20139</v>
      </c>
    </row>
    <row r="4462" spans="1:22" ht="14.25" customHeight="1">
      <c r="A4462" s="2" t="s">
        <v>21262</v>
      </c>
      <c r="B4462" s="2" t="s">
        <v>2536</v>
      </c>
      <c r="C4462" s="2" t="s">
        <v>10551</v>
      </c>
      <c r="D4462" s="2" t="s">
        <v>20168</v>
      </c>
      <c r="E4462" s="2" t="s">
        <v>264</v>
      </c>
      <c r="F4462" s="2" t="s">
        <v>21263</v>
      </c>
      <c r="G4462" s="2" t="s">
        <v>2091</v>
      </c>
      <c r="H4462" s="2" t="s">
        <v>21264</v>
      </c>
      <c r="I4462" s="2"/>
      <c r="J4462" s="2"/>
      <c r="K4462" s="2"/>
      <c r="L4462" s="2"/>
      <c r="M4462" s="2" t="s">
        <v>1566</v>
      </c>
      <c r="N4462" s="2" t="s">
        <v>2058</v>
      </c>
      <c r="O4462" s="2" t="s">
        <v>2153</v>
      </c>
      <c r="P4462" s="2" t="s">
        <v>20164</v>
      </c>
      <c r="Q4462" s="2" t="s">
        <v>2051</v>
      </c>
      <c r="R4462" s="2" t="s">
        <v>2067</v>
      </c>
      <c r="S4462" s="2"/>
      <c r="T4462" s="2" t="s">
        <v>20171</v>
      </c>
      <c r="U4462" s="2"/>
      <c r="V4462" s="2" t="s">
        <v>20139</v>
      </c>
    </row>
    <row r="4463" spans="1:22" ht="14.25" customHeight="1">
      <c r="A4463" s="2" t="s">
        <v>21265</v>
      </c>
      <c r="B4463" s="2" t="s">
        <v>2536</v>
      </c>
      <c r="C4463" s="2" t="s">
        <v>5611</v>
      </c>
      <c r="D4463" s="2" t="s">
        <v>20136</v>
      </c>
      <c r="E4463" s="2" t="s">
        <v>264</v>
      </c>
      <c r="F4463" s="2" t="s">
        <v>4810</v>
      </c>
      <c r="G4463" s="2" t="s">
        <v>2091</v>
      </c>
      <c r="H4463" s="2" t="s">
        <v>21266</v>
      </c>
      <c r="I4463" s="2"/>
      <c r="J4463" s="2"/>
      <c r="K4463" s="2"/>
      <c r="L4463" s="2"/>
      <c r="M4463" s="2" t="s">
        <v>1566</v>
      </c>
      <c r="N4463" s="2" t="s">
        <v>2058</v>
      </c>
      <c r="O4463" s="2" t="s">
        <v>2153</v>
      </c>
      <c r="P4463" s="2" t="s">
        <v>2094</v>
      </c>
      <c r="Q4463" s="2" t="s">
        <v>2051</v>
      </c>
      <c r="R4463" s="2" t="s">
        <v>2052</v>
      </c>
      <c r="S4463" s="2"/>
      <c r="T4463" s="2" t="s">
        <v>20138</v>
      </c>
      <c r="U4463" s="2"/>
      <c r="V4463" s="2" t="s">
        <v>20139</v>
      </c>
    </row>
    <row r="4464" spans="1:22" ht="14.25" customHeight="1">
      <c r="A4464" s="2" t="s">
        <v>21267</v>
      </c>
      <c r="B4464" s="2" t="s">
        <v>2515</v>
      </c>
      <c r="C4464" s="2" t="s">
        <v>10551</v>
      </c>
      <c r="D4464" s="2" t="s">
        <v>20136</v>
      </c>
      <c r="E4464" s="2" t="s">
        <v>264</v>
      </c>
      <c r="F4464" s="2" t="s">
        <v>20150</v>
      </c>
      <c r="G4464" s="2" t="s">
        <v>2091</v>
      </c>
      <c r="H4464" s="2" t="s">
        <v>21268</v>
      </c>
      <c r="I4464" s="2"/>
      <c r="J4464" s="2"/>
      <c r="K4464" s="2"/>
      <c r="L4464" s="2"/>
      <c r="M4464" s="2" t="s">
        <v>1566</v>
      </c>
      <c r="N4464" s="2" t="s">
        <v>2048</v>
      </c>
      <c r="O4464" s="2" t="s">
        <v>5489</v>
      </c>
      <c r="P4464" s="2" t="s">
        <v>2094</v>
      </c>
      <c r="Q4464" s="2" t="s">
        <v>2051</v>
      </c>
      <c r="R4464" s="2" t="s">
        <v>2052</v>
      </c>
      <c r="S4464" s="2"/>
      <c r="T4464" s="2" t="s">
        <v>20138</v>
      </c>
      <c r="U4464" s="2"/>
      <c r="V4464" s="2" t="s">
        <v>20139</v>
      </c>
    </row>
    <row r="4465" spans="1:22" ht="14.25" customHeight="1">
      <c r="A4465" s="2" t="s">
        <v>21269</v>
      </c>
      <c r="B4465" s="2" t="s">
        <v>2515</v>
      </c>
      <c r="C4465" s="2" t="s">
        <v>21270</v>
      </c>
      <c r="D4465" s="2" t="s">
        <v>20168</v>
      </c>
      <c r="E4465" s="2" t="s">
        <v>264</v>
      </c>
      <c r="F4465" s="2" t="s">
        <v>21271</v>
      </c>
      <c r="G4465" s="2" t="s">
        <v>2091</v>
      </c>
      <c r="H4465" s="2" t="s">
        <v>21272</v>
      </c>
      <c r="I4465" s="2"/>
      <c r="J4465" s="2"/>
      <c r="K4465" s="2"/>
      <c r="L4465" s="2"/>
      <c r="M4465" s="2" t="s">
        <v>1566</v>
      </c>
      <c r="N4465" s="2" t="s">
        <v>2048</v>
      </c>
      <c r="O4465" s="2" t="s">
        <v>2199</v>
      </c>
      <c r="P4465" s="2" t="s">
        <v>20164</v>
      </c>
      <c r="Q4465" s="2" t="s">
        <v>2051</v>
      </c>
      <c r="R4465" s="2" t="s">
        <v>2052</v>
      </c>
      <c r="S4465" s="2"/>
      <c r="T4465" s="2" t="s">
        <v>20171</v>
      </c>
      <c r="U4465" s="2"/>
      <c r="V4465" s="2" t="s">
        <v>20139</v>
      </c>
    </row>
    <row r="4466" spans="1:22" ht="14.25" customHeight="1">
      <c r="A4466" s="2" t="s">
        <v>21273</v>
      </c>
      <c r="B4466" s="2" t="s">
        <v>2515</v>
      </c>
      <c r="C4466" s="2" t="s">
        <v>21274</v>
      </c>
      <c r="D4466" s="2" t="s">
        <v>20966</v>
      </c>
      <c r="E4466" s="2" t="s">
        <v>264</v>
      </c>
      <c r="F4466" s="2" t="s">
        <v>2322</v>
      </c>
      <c r="G4466" s="2" t="s">
        <v>2091</v>
      </c>
      <c r="H4466" s="2" t="s">
        <v>21275</v>
      </c>
      <c r="I4466" s="2"/>
      <c r="J4466" s="2"/>
      <c r="K4466" s="2"/>
      <c r="L4466" s="2"/>
      <c r="M4466" s="2" t="s">
        <v>59</v>
      </c>
      <c r="N4466" s="2" t="s">
        <v>2058</v>
      </c>
      <c r="O4466" s="2" t="s">
        <v>2322</v>
      </c>
      <c r="P4466" s="2" t="s">
        <v>20236</v>
      </c>
      <c r="Q4466" s="2" t="s">
        <v>2051</v>
      </c>
      <c r="R4466" s="2" t="s">
        <v>2067</v>
      </c>
      <c r="S4466" s="2"/>
      <c r="T4466" s="2" t="s">
        <v>20969</v>
      </c>
      <c r="U4466" s="2"/>
      <c r="V4466" s="2" t="s">
        <v>20139</v>
      </c>
    </row>
    <row r="4467" spans="1:22" ht="14.25" customHeight="1">
      <c r="A4467" s="2" t="s">
        <v>21276</v>
      </c>
      <c r="B4467" s="2" t="s">
        <v>2515</v>
      </c>
      <c r="C4467" s="2" t="s">
        <v>17605</v>
      </c>
      <c r="D4467" s="2" t="s">
        <v>20314</v>
      </c>
      <c r="E4467" s="2" t="s">
        <v>264</v>
      </c>
      <c r="F4467" s="2" t="s">
        <v>21277</v>
      </c>
      <c r="G4467" s="2" t="s">
        <v>2091</v>
      </c>
      <c r="H4467" s="2" t="s">
        <v>21278</v>
      </c>
      <c r="I4467" s="2"/>
      <c r="J4467" s="2"/>
      <c r="K4467" s="2"/>
      <c r="L4467" s="2"/>
      <c r="M4467" s="2" t="s">
        <v>1566</v>
      </c>
      <c r="N4467" s="2" t="s">
        <v>2048</v>
      </c>
      <c r="O4467" s="2" t="s">
        <v>2179</v>
      </c>
      <c r="P4467" s="2" t="s">
        <v>20164</v>
      </c>
      <c r="Q4467" s="2" t="s">
        <v>2051</v>
      </c>
      <c r="R4467" s="2" t="s">
        <v>2067</v>
      </c>
      <c r="S4467" s="2"/>
      <c r="T4467" s="2" t="s">
        <v>20317</v>
      </c>
      <c r="U4467" s="2"/>
      <c r="V4467" s="2" t="s">
        <v>20139</v>
      </c>
    </row>
    <row r="4468" spans="1:22" ht="14.25" customHeight="1">
      <c r="A4468" s="2" t="s">
        <v>21279</v>
      </c>
      <c r="B4468" s="2" t="s">
        <v>2515</v>
      </c>
      <c r="C4468" s="2" t="s">
        <v>8348</v>
      </c>
      <c r="D4468" s="2" t="s">
        <v>347</v>
      </c>
      <c r="E4468" s="2" t="s">
        <v>96</v>
      </c>
      <c r="F4468" s="2" t="s">
        <v>4711</v>
      </c>
      <c r="G4468" s="2" t="s">
        <v>2046</v>
      </c>
      <c r="H4468" s="2" t="s">
        <v>21280</v>
      </c>
      <c r="I4468" s="2">
        <v>447747767944</v>
      </c>
      <c r="J4468" s="2">
        <v>441173310776</v>
      </c>
      <c r="K4468" s="2"/>
      <c r="L4468" s="2"/>
      <c r="M4468" s="2" t="s">
        <v>60</v>
      </c>
      <c r="N4468" s="2" t="s">
        <v>2058</v>
      </c>
      <c r="O4468" s="2" t="s">
        <v>2186</v>
      </c>
      <c r="P4468" s="2" t="s">
        <v>21281</v>
      </c>
      <c r="Q4468" s="2" t="s">
        <v>2051</v>
      </c>
      <c r="R4468" s="2"/>
      <c r="S4468" s="2"/>
      <c r="T4468" s="2" t="s">
        <v>346</v>
      </c>
      <c r="U4468" s="2"/>
      <c r="V4468" s="2" t="s">
        <v>20139</v>
      </c>
    </row>
    <row r="4469" spans="1:22" ht="14.25" customHeight="1">
      <c r="A4469" s="2" t="s">
        <v>21282</v>
      </c>
      <c r="B4469" s="2" t="s">
        <v>13064</v>
      </c>
      <c r="C4469" s="2" t="s">
        <v>21283</v>
      </c>
      <c r="D4469" s="2" t="s">
        <v>20400</v>
      </c>
      <c r="E4469" s="2" t="s">
        <v>264</v>
      </c>
      <c r="F4469" s="2" t="s">
        <v>2473</v>
      </c>
      <c r="G4469" s="2" t="s">
        <v>2091</v>
      </c>
      <c r="H4469" s="2" t="s">
        <v>21284</v>
      </c>
      <c r="I4469" s="2"/>
      <c r="J4469" s="2"/>
      <c r="K4469" s="2"/>
      <c r="L4469" s="2"/>
      <c r="M4469" s="2" t="s">
        <v>59</v>
      </c>
      <c r="N4469" s="2" t="s">
        <v>2048</v>
      </c>
      <c r="O4469" s="2" t="s">
        <v>2301</v>
      </c>
      <c r="P4469" s="2" t="s">
        <v>4630</v>
      </c>
      <c r="Q4469" s="2" t="s">
        <v>2051</v>
      </c>
      <c r="R4469" s="2" t="s">
        <v>2067</v>
      </c>
      <c r="S4469" s="2"/>
      <c r="T4469" s="2" t="s">
        <v>20402</v>
      </c>
      <c r="U4469" s="2"/>
      <c r="V4469" s="2" t="s">
        <v>20139</v>
      </c>
    </row>
    <row r="4470" spans="1:22" ht="14.25" customHeight="1">
      <c r="A4470" s="2" t="s">
        <v>21285</v>
      </c>
      <c r="B4470" s="2" t="s">
        <v>13064</v>
      </c>
      <c r="C4470" s="2" t="s">
        <v>21286</v>
      </c>
      <c r="D4470" s="2" t="s">
        <v>21287</v>
      </c>
      <c r="E4470" s="2" t="s">
        <v>264</v>
      </c>
      <c r="F4470" s="2" t="s">
        <v>3557</v>
      </c>
      <c r="G4470" s="2" t="s">
        <v>2091</v>
      </c>
      <c r="H4470" s="2" t="s">
        <v>21288</v>
      </c>
      <c r="I4470" s="2"/>
      <c r="J4470" s="2"/>
      <c r="K4470" s="2"/>
      <c r="L4470" s="2"/>
      <c r="M4470" s="2" t="s">
        <v>1566</v>
      </c>
      <c r="N4470" s="2" t="s">
        <v>2058</v>
      </c>
      <c r="O4470" s="2" t="s">
        <v>2139</v>
      </c>
      <c r="P4470" s="2" t="s">
        <v>4630</v>
      </c>
      <c r="Q4470" s="2" t="s">
        <v>2051</v>
      </c>
      <c r="R4470" s="2" t="s">
        <v>2052</v>
      </c>
      <c r="S4470" s="2"/>
      <c r="T4470" s="2" t="s">
        <v>21289</v>
      </c>
      <c r="U4470" s="2"/>
      <c r="V4470" s="2" t="s">
        <v>20139</v>
      </c>
    </row>
    <row r="4471" spans="1:22" ht="14.25" customHeight="1">
      <c r="A4471" s="2" t="s">
        <v>21290</v>
      </c>
      <c r="B4471" s="2" t="s">
        <v>21291</v>
      </c>
      <c r="C4471" s="2" t="s">
        <v>4464</v>
      </c>
      <c r="D4471" s="2" t="s">
        <v>20314</v>
      </c>
      <c r="E4471" s="2" t="s">
        <v>264</v>
      </c>
      <c r="F4471" s="2" t="s">
        <v>21292</v>
      </c>
      <c r="G4471" s="2" t="s">
        <v>2091</v>
      </c>
      <c r="H4471" s="2" t="s">
        <v>21293</v>
      </c>
      <c r="I4471" s="2"/>
      <c r="J4471" s="2"/>
      <c r="K4471" s="2"/>
      <c r="L4471" s="2"/>
      <c r="M4471" s="2" t="s">
        <v>1566</v>
      </c>
      <c r="N4471" s="2" t="s">
        <v>2058</v>
      </c>
      <c r="O4471" s="2" t="s">
        <v>2153</v>
      </c>
      <c r="P4471" s="2" t="s">
        <v>20164</v>
      </c>
      <c r="Q4471" s="2" t="s">
        <v>2051</v>
      </c>
      <c r="R4471" s="2" t="s">
        <v>2052</v>
      </c>
      <c r="S4471" s="2"/>
      <c r="T4471" s="2" t="s">
        <v>20317</v>
      </c>
      <c r="U4471" s="2"/>
      <c r="V4471" s="2" t="s">
        <v>20139</v>
      </c>
    </row>
    <row r="4472" spans="1:22" ht="14.25" customHeight="1">
      <c r="A4472" s="2" t="s">
        <v>21294</v>
      </c>
      <c r="B4472" s="2" t="s">
        <v>15104</v>
      </c>
      <c r="C4472" s="2" t="s">
        <v>21295</v>
      </c>
      <c r="D4472" s="2" t="s">
        <v>20161</v>
      </c>
      <c r="E4472" s="2" t="s">
        <v>264</v>
      </c>
      <c r="F4472" s="2" t="s">
        <v>10305</v>
      </c>
      <c r="G4472" s="2" t="s">
        <v>2091</v>
      </c>
      <c r="H4472" s="2" t="s">
        <v>21296</v>
      </c>
      <c r="I4472" s="2"/>
      <c r="J4472" s="2"/>
      <c r="K4472" s="2"/>
      <c r="L4472" s="2"/>
      <c r="M4472" s="2" t="s">
        <v>1566</v>
      </c>
      <c r="N4472" s="2" t="s">
        <v>2048</v>
      </c>
      <c r="O4472" s="2" t="s">
        <v>2199</v>
      </c>
      <c r="P4472" s="2" t="s">
        <v>20164</v>
      </c>
      <c r="Q4472" s="2" t="s">
        <v>2051</v>
      </c>
      <c r="R4472" s="2" t="s">
        <v>2067</v>
      </c>
      <c r="S4472" s="2"/>
      <c r="T4472" s="2" t="s">
        <v>20165</v>
      </c>
      <c r="U4472" s="2"/>
      <c r="V4472" s="2" t="s">
        <v>20139</v>
      </c>
    </row>
    <row r="4473" spans="1:22" ht="14.25" customHeight="1">
      <c r="A4473" s="2" t="s">
        <v>21297</v>
      </c>
      <c r="B4473" s="2" t="s">
        <v>13109</v>
      </c>
      <c r="C4473" s="2" t="s">
        <v>5433</v>
      </c>
      <c r="D4473" s="2" t="s">
        <v>21298</v>
      </c>
      <c r="E4473" s="2" t="s">
        <v>264</v>
      </c>
      <c r="F4473" s="2" t="s">
        <v>10201</v>
      </c>
      <c r="G4473" s="2" t="s">
        <v>2091</v>
      </c>
      <c r="H4473" s="2" t="s">
        <v>21299</v>
      </c>
      <c r="I4473" s="2"/>
      <c r="J4473" s="2"/>
      <c r="K4473" s="2"/>
      <c r="L4473" s="2"/>
      <c r="M4473" s="2" t="s">
        <v>1566</v>
      </c>
      <c r="N4473" s="2" t="s">
        <v>2058</v>
      </c>
      <c r="O4473" s="2" t="s">
        <v>2139</v>
      </c>
      <c r="P4473" s="2" t="s">
        <v>2609</v>
      </c>
      <c r="Q4473" s="2" t="s">
        <v>2051</v>
      </c>
      <c r="R4473" s="2" t="s">
        <v>2052</v>
      </c>
      <c r="S4473" s="2"/>
      <c r="T4473" s="2" t="s">
        <v>21300</v>
      </c>
      <c r="U4473" s="2"/>
      <c r="V4473" s="2" t="s">
        <v>20139</v>
      </c>
    </row>
    <row r="4474" spans="1:22" ht="14.25" customHeight="1">
      <c r="A4474" s="2" t="s">
        <v>21301</v>
      </c>
      <c r="B4474" s="2" t="s">
        <v>21302</v>
      </c>
      <c r="C4474" s="2" t="s">
        <v>21303</v>
      </c>
      <c r="D4474" s="2" t="s">
        <v>20161</v>
      </c>
      <c r="E4474" s="2" t="s">
        <v>264</v>
      </c>
      <c r="F4474" s="2" t="s">
        <v>21304</v>
      </c>
      <c r="G4474" s="2" t="s">
        <v>2091</v>
      </c>
      <c r="H4474" s="2" t="s">
        <v>21305</v>
      </c>
      <c r="I4474" s="2"/>
      <c r="J4474" s="2"/>
      <c r="K4474" s="2"/>
      <c r="L4474" s="2"/>
      <c r="M4474" s="2" t="s">
        <v>1566</v>
      </c>
      <c r="N4474" s="2" t="s">
        <v>2058</v>
      </c>
      <c r="O4474" s="2" t="s">
        <v>2139</v>
      </c>
      <c r="P4474" s="2" t="s">
        <v>20164</v>
      </c>
      <c r="Q4474" s="2" t="s">
        <v>2051</v>
      </c>
      <c r="R4474" s="2" t="s">
        <v>2067</v>
      </c>
      <c r="S4474" s="2"/>
      <c r="T4474" s="2" t="s">
        <v>20165</v>
      </c>
      <c r="U4474" s="2"/>
      <c r="V4474" s="2" t="s">
        <v>20139</v>
      </c>
    </row>
    <row r="4475" spans="1:22" ht="14.25" customHeight="1">
      <c r="A4475" s="2" t="s">
        <v>21306</v>
      </c>
      <c r="B4475" s="2" t="s">
        <v>21307</v>
      </c>
      <c r="C4475" s="2" t="s">
        <v>19382</v>
      </c>
      <c r="D4475" s="2" t="s">
        <v>1663</v>
      </c>
      <c r="E4475" s="2" t="s">
        <v>96</v>
      </c>
      <c r="F4475" s="2" t="s">
        <v>20150</v>
      </c>
      <c r="G4475" s="2" t="s">
        <v>2091</v>
      </c>
      <c r="H4475" s="2" t="s">
        <v>21308</v>
      </c>
      <c r="I4475" s="2"/>
      <c r="J4475" s="2"/>
      <c r="K4475" s="2"/>
      <c r="L4475" s="2"/>
      <c r="M4475" s="2" t="s">
        <v>1566</v>
      </c>
      <c r="N4475" s="2" t="s">
        <v>2048</v>
      </c>
      <c r="O4475" s="2" t="s">
        <v>5489</v>
      </c>
      <c r="P4475" s="2" t="s">
        <v>2094</v>
      </c>
      <c r="Q4475" s="2" t="s">
        <v>2051</v>
      </c>
      <c r="R4475" s="2" t="s">
        <v>2052</v>
      </c>
      <c r="S4475" s="2"/>
      <c r="T4475" s="2" t="s">
        <v>2095</v>
      </c>
      <c r="U4475" s="2"/>
      <c r="V4475" s="2" t="s">
        <v>20139</v>
      </c>
    </row>
    <row r="4476" spans="1:22" ht="14.25" customHeight="1">
      <c r="A4476" s="2" t="s">
        <v>21309</v>
      </c>
      <c r="B4476" s="2" t="s">
        <v>21310</v>
      </c>
      <c r="C4476" s="2" t="s">
        <v>21311</v>
      </c>
      <c r="D4476" s="2" t="s">
        <v>21312</v>
      </c>
      <c r="E4476" s="2" t="s">
        <v>264</v>
      </c>
      <c r="F4476" s="2" t="s">
        <v>21313</v>
      </c>
      <c r="G4476" s="2" t="s">
        <v>2091</v>
      </c>
      <c r="H4476" s="2" t="s">
        <v>21314</v>
      </c>
      <c r="I4476" s="2"/>
      <c r="J4476" s="2"/>
      <c r="K4476" s="2"/>
      <c r="L4476" s="2"/>
      <c r="M4476" s="2" t="s">
        <v>1566</v>
      </c>
      <c r="N4476" s="2" t="s">
        <v>2058</v>
      </c>
      <c r="O4476" s="2" t="s">
        <v>2288</v>
      </c>
      <c r="P4476" s="2" t="s">
        <v>20164</v>
      </c>
      <c r="Q4476" s="2" t="s">
        <v>2051</v>
      </c>
      <c r="R4476" s="2" t="s">
        <v>2067</v>
      </c>
      <c r="S4476" s="2"/>
      <c r="T4476" s="2" t="s">
        <v>21315</v>
      </c>
      <c r="U4476" s="2"/>
      <c r="V4476" s="2" t="s">
        <v>20139</v>
      </c>
    </row>
    <row r="4477" spans="1:22" ht="14.25" customHeight="1">
      <c r="A4477" s="2" t="s">
        <v>21316</v>
      </c>
      <c r="B4477" s="2" t="s">
        <v>4441</v>
      </c>
      <c r="C4477" s="2" t="s">
        <v>3779</v>
      </c>
      <c r="D4477" s="2" t="s">
        <v>20518</v>
      </c>
      <c r="E4477" s="2" t="s">
        <v>264</v>
      </c>
      <c r="F4477" s="2" t="s">
        <v>2473</v>
      </c>
      <c r="G4477" s="2" t="s">
        <v>2091</v>
      </c>
      <c r="H4477" s="2" t="s">
        <v>21317</v>
      </c>
      <c r="I4477" s="2"/>
      <c r="J4477" s="2"/>
      <c r="K4477" s="2"/>
      <c r="L4477" s="2"/>
      <c r="M4477" s="2" t="s">
        <v>59</v>
      </c>
      <c r="N4477" s="2" t="s">
        <v>2048</v>
      </c>
      <c r="O4477" s="2" t="s">
        <v>2301</v>
      </c>
      <c r="P4477" s="2" t="s">
        <v>2609</v>
      </c>
      <c r="Q4477" s="2" t="s">
        <v>2051</v>
      </c>
      <c r="R4477" s="2" t="s">
        <v>2067</v>
      </c>
      <c r="S4477" s="2"/>
      <c r="T4477" s="2" t="s">
        <v>20520</v>
      </c>
      <c r="U4477" s="2"/>
      <c r="V4477" s="2" t="s">
        <v>20139</v>
      </c>
    </row>
    <row r="4478" spans="1:22" ht="14.25" customHeight="1">
      <c r="A4478" s="2" t="s">
        <v>21318</v>
      </c>
      <c r="B4478" s="2" t="s">
        <v>20054</v>
      </c>
      <c r="C4478" s="2" t="s">
        <v>21319</v>
      </c>
      <c r="D4478" s="2" t="s">
        <v>1663</v>
      </c>
      <c r="E4478" s="2" t="s">
        <v>96</v>
      </c>
      <c r="F4478" s="2" t="s">
        <v>2473</v>
      </c>
      <c r="G4478" s="2" t="s">
        <v>2091</v>
      </c>
      <c r="H4478" s="2" t="s">
        <v>21320</v>
      </c>
      <c r="I4478" s="2">
        <v>447747767944</v>
      </c>
      <c r="J4478" s="2">
        <v>441173310776</v>
      </c>
      <c r="K4478" s="2"/>
      <c r="L4478" s="2"/>
      <c r="M4478" s="2" t="s">
        <v>59</v>
      </c>
      <c r="N4478" s="2" t="s">
        <v>2048</v>
      </c>
      <c r="O4478" s="2" t="s">
        <v>2301</v>
      </c>
      <c r="P4478" s="2" t="s">
        <v>2094</v>
      </c>
      <c r="Q4478" s="2" t="s">
        <v>2051</v>
      </c>
      <c r="R4478" s="2"/>
      <c r="S4478" s="2"/>
      <c r="T4478" s="2" t="s">
        <v>2095</v>
      </c>
      <c r="U4478" s="2"/>
      <c r="V4478" s="2" t="s">
        <v>20139</v>
      </c>
    </row>
    <row r="4479" spans="1:22" ht="14.25" customHeight="1">
      <c r="A4479" s="2" t="s">
        <v>21321</v>
      </c>
      <c r="B4479" s="2" t="s">
        <v>2379</v>
      </c>
      <c r="C4479" s="2" t="s">
        <v>9698</v>
      </c>
      <c r="D4479" s="2" t="s">
        <v>21322</v>
      </c>
      <c r="E4479" s="2" t="s">
        <v>96</v>
      </c>
      <c r="F4479" s="2" t="s">
        <v>2210</v>
      </c>
      <c r="G4479" s="2" t="s">
        <v>2091</v>
      </c>
      <c r="H4479" s="2" t="s">
        <v>21323</v>
      </c>
      <c r="I4479" s="2"/>
      <c r="J4479" s="2"/>
      <c r="K4479" s="2"/>
      <c r="L4479" s="2"/>
      <c r="M4479" s="2" t="s">
        <v>59</v>
      </c>
      <c r="N4479" s="2" t="s">
        <v>2058</v>
      </c>
      <c r="O4479" s="2" t="s">
        <v>2101</v>
      </c>
      <c r="P4479" s="2" t="s">
        <v>2609</v>
      </c>
      <c r="Q4479" s="2" t="s">
        <v>2051</v>
      </c>
      <c r="R4479" s="2"/>
      <c r="S4479" s="2"/>
      <c r="T4479" s="2" t="s">
        <v>21324</v>
      </c>
      <c r="U4479" s="2"/>
      <c r="V4479" s="2" t="s">
        <v>20139</v>
      </c>
    </row>
    <row r="4480" spans="1:22" ht="14.25" customHeight="1">
      <c r="A4480" s="2" t="s">
        <v>21325</v>
      </c>
      <c r="B4480" s="2" t="s">
        <v>2379</v>
      </c>
      <c r="C4480" s="2" t="s">
        <v>2098</v>
      </c>
      <c r="D4480" s="2" t="s">
        <v>1663</v>
      </c>
      <c r="E4480" s="2" t="s">
        <v>96</v>
      </c>
      <c r="F4480" s="2" t="s">
        <v>2473</v>
      </c>
      <c r="G4480" s="2" t="s">
        <v>2091</v>
      </c>
      <c r="H4480" s="2" t="s">
        <v>21326</v>
      </c>
      <c r="I4480" s="2"/>
      <c r="J4480" s="2"/>
      <c r="K4480" s="2"/>
      <c r="L4480" s="2"/>
      <c r="M4480" s="2" t="s">
        <v>59</v>
      </c>
      <c r="N4480" s="2" t="s">
        <v>2048</v>
      </c>
      <c r="O4480" s="2" t="s">
        <v>2301</v>
      </c>
      <c r="P4480" s="2" t="s">
        <v>2094</v>
      </c>
      <c r="Q4480" s="2" t="s">
        <v>2051</v>
      </c>
      <c r="R4480" s="2" t="s">
        <v>2052</v>
      </c>
      <c r="S4480" s="2"/>
      <c r="T4480" s="2" t="s">
        <v>2095</v>
      </c>
      <c r="U4480" s="2"/>
      <c r="V4480" s="2" t="s">
        <v>20139</v>
      </c>
    </row>
    <row r="4481" spans="1:22" ht="14.25" customHeight="1">
      <c r="A4481" s="2" t="s">
        <v>2385</v>
      </c>
      <c r="B4481" s="2" t="s">
        <v>2379</v>
      </c>
      <c r="C4481" s="2" t="s">
        <v>2386</v>
      </c>
      <c r="D4481" s="2" t="s">
        <v>20136</v>
      </c>
      <c r="E4481" s="2" t="s">
        <v>264</v>
      </c>
      <c r="F4481" s="2" t="s">
        <v>4810</v>
      </c>
      <c r="G4481" s="2" t="s">
        <v>2091</v>
      </c>
      <c r="H4481" s="2" t="s">
        <v>21327</v>
      </c>
      <c r="I4481" s="2"/>
      <c r="J4481" s="2"/>
      <c r="K4481" s="2"/>
      <c r="L4481" s="2"/>
      <c r="M4481" s="2" t="s">
        <v>1566</v>
      </c>
      <c r="N4481" s="2" t="s">
        <v>2058</v>
      </c>
      <c r="O4481" s="2" t="s">
        <v>2153</v>
      </c>
      <c r="P4481" s="2" t="s">
        <v>2094</v>
      </c>
      <c r="Q4481" s="2" t="s">
        <v>2051</v>
      </c>
      <c r="R4481" s="2" t="s">
        <v>2052</v>
      </c>
      <c r="S4481" s="2"/>
      <c r="T4481" s="2" t="s">
        <v>20138</v>
      </c>
      <c r="U4481" s="2"/>
      <c r="V4481" s="2" t="s">
        <v>20139</v>
      </c>
    </row>
    <row r="4482" spans="1:22" ht="14.25" customHeight="1">
      <c r="A4482" s="2" t="s">
        <v>21328</v>
      </c>
      <c r="B4482" s="2" t="s">
        <v>2379</v>
      </c>
      <c r="C4482" s="2" t="s">
        <v>21329</v>
      </c>
      <c r="D4482" s="2" t="s">
        <v>1664</v>
      </c>
      <c r="E4482" s="2" t="s">
        <v>264</v>
      </c>
      <c r="F4482" s="2" t="s">
        <v>21330</v>
      </c>
      <c r="G4482" s="2" t="s">
        <v>2091</v>
      </c>
      <c r="H4482" s="2" t="s">
        <v>21331</v>
      </c>
      <c r="I4482" s="2"/>
      <c r="J4482" s="2"/>
      <c r="K4482" s="2"/>
      <c r="L4482" s="2"/>
      <c r="M4482" s="2" t="s">
        <v>60</v>
      </c>
      <c r="N4482" s="2" t="s">
        <v>2058</v>
      </c>
      <c r="O4482" s="2" t="s">
        <v>20158</v>
      </c>
      <c r="P4482" s="2" t="s">
        <v>3753</v>
      </c>
      <c r="Q4482" s="2" t="s">
        <v>2051</v>
      </c>
      <c r="R4482" s="2" t="s">
        <v>2067</v>
      </c>
      <c r="S4482" s="2"/>
      <c r="T4482" s="2" t="s">
        <v>13592</v>
      </c>
      <c r="U4482" s="2"/>
      <c r="V4482" s="2" t="s">
        <v>20139</v>
      </c>
    </row>
    <row r="4483" spans="1:22" ht="14.25" customHeight="1">
      <c r="A4483" s="2" t="s">
        <v>21332</v>
      </c>
      <c r="B4483" s="2" t="s">
        <v>2354</v>
      </c>
      <c r="C4483" s="2" t="s">
        <v>21333</v>
      </c>
      <c r="D4483" s="2" t="s">
        <v>160</v>
      </c>
      <c r="E4483" s="2" t="s">
        <v>264</v>
      </c>
      <c r="F4483" s="2" t="s">
        <v>3317</v>
      </c>
      <c r="G4483" s="2" t="s">
        <v>2046</v>
      </c>
      <c r="H4483" s="2" t="s">
        <v>21334</v>
      </c>
      <c r="I4483" s="2"/>
      <c r="J4483" s="2"/>
      <c r="K4483" s="2"/>
      <c r="L4483" s="2"/>
      <c r="M4483" s="2" t="s">
        <v>1566</v>
      </c>
      <c r="N4483" s="2" t="s">
        <v>2048</v>
      </c>
      <c r="O4483" s="2" t="s">
        <v>2199</v>
      </c>
      <c r="P4483" s="2" t="s">
        <v>2609</v>
      </c>
      <c r="Q4483" s="2" t="s">
        <v>2051</v>
      </c>
      <c r="R4483" s="2" t="s">
        <v>2052</v>
      </c>
      <c r="S4483" s="2"/>
      <c r="T4483" s="2" t="s">
        <v>159</v>
      </c>
      <c r="U4483" s="2"/>
      <c r="V4483" s="2" t="s">
        <v>20139</v>
      </c>
    </row>
    <row r="4484" spans="1:22" ht="14.25" customHeight="1">
      <c r="A4484" s="2" t="s">
        <v>21335</v>
      </c>
      <c r="B4484" s="2" t="s">
        <v>2354</v>
      </c>
      <c r="C4484" s="2" t="s">
        <v>14947</v>
      </c>
      <c r="D4484" s="2" t="s">
        <v>1663</v>
      </c>
      <c r="E4484" s="2" t="s">
        <v>96</v>
      </c>
      <c r="F4484" s="2" t="s">
        <v>20150</v>
      </c>
      <c r="G4484" s="2" t="s">
        <v>2091</v>
      </c>
      <c r="H4484" s="2" t="s">
        <v>21336</v>
      </c>
      <c r="I4484" s="2"/>
      <c r="J4484" s="2"/>
      <c r="K4484" s="2"/>
      <c r="L4484" s="2"/>
      <c r="M4484" s="2" t="s">
        <v>1566</v>
      </c>
      <c r="N4484" s="2" t="s">
        <v>2048</v>
      </c>
      <c r="O4484" s="2" t="s">
        <v>5489</v>
      </c>
      <c r="P4484" s="2" t="s">
        <v>2094</v>
      </c>
      <c r="Q4484" s="2" t="s">
        <v>2051</v>
      </c>
      <c r="R4484" s="2" t="s">
        <v>2052</v>
      </c>
      <c r="S4484" s="2"/>
      <c r="T4484" s="2" t="s">
        <v>2095</v>
      </c>
      <c r="U4484" s="2"/>
      <c r="V4484" s="2" t="s">
        <v>20139</v>
      </c>
    </row>
    <row r="4485" spans="1:22" ht="14.25" customHeight="1">
      <c r="A4485" s="2" t="s">
        <v>21337</v>
      </c>
      <c r="B4485" s="2" t="s">
        <v>2330</v>
      </c>
      <c r="C4485" s="2" t="s">
        <v>2972</v>
      </c>
      <c r="D4485" s="2" t="s">
        <v>1664</v>
      </c>
      <c r="E4485" s="2" t="s">
        <v>264</v>
      </c>
      <c r="F4485" s="2" t="s">
        <v>21338</v>
      </c>
      <c r="G4485" s="2" t="s">
        <v>2091</v>
      </c>
      <c r="H4485" s="2" t="s">
        <v>21339</v>
      </c>
      <c r="I4485" s="2"/>
      <c r="J4485" s="2"/>
      <c r="K4485" s="2"/>
      <c r="L4485" s="2"/>
      <c r="M4485" s="2" t="s">
        <v>60</v>
      </c>
      <c r="N4485" s="2" t="s">
        <v>2058</v>
      </c>
      <c r="O4485" s="2" t="s">
        <v>2316</v>
      </c>
      <c r="P4485" s="2" t="s">
        <v>3753</v>
      </c>
      <c r="Q4485" s="2" t="s">
        <v>2051</v>
      </c>
      <c r="R4485" s="2" t="s">
        <v>2052</v>
      </c>
      <c r="S4485" s="2"/>
      <c r="T4485" s="2" t="s">
        <v>13592</v>
      </c>
      <c r="U4485" s="2"/>
      <c r="V4485" s="2" t="s">
        <v>20139</v>
      </c>
    </row>
    <row r="4486" spans="1:22" ht="14.25" customHeight="1">
      <c r="A4486" s="2" t="s">
        <v>21340</v>
      </c>
      <c r="B4486" s="2" t="s">
        <v>2330</v>
      </c>
      <c r="C4486" s="2" t="s">
        <v>2331</v>
      </c>
      <c r="D4486" s="2" t="s">
        <v>270</v>
      </c>
      <c r="E4486" s="2" t="s">
        <v>96</v>
      </c>
      <c r="F4486" s="2" t="s">
        <v>21341</v>
      </c>
      <c r="G4486" s="2" t="s">
        <v>2046</v>
      </c>
      <c r="H4486" s="2" t="s">
        <v>21342</v>
      </c>
      <c r="I4486" s="2"/>
      <c r="J4486" s="2"/>
      <c r="K4486" s="2"/>
      <c r="L4486" s="2"/>
      <c r="M4486" s="2" t="s">
        <v>59</v>
      </c>
      <c r="N4486" s="2" t="s">
        <v>2058</v>
      </c>
      <c r="O4486" s="2" t="s">
        <v>2583</v>
      </c>
      <c r="P4486" s="2" t="s">
        <v>2534</v>
      </c>
      <c r="Q4486" s="2" t="s">
        <v>2051</v>
      </c>
      <c r="R4486" s="2" t="s">
        <v>2067</v>
      </c>
      <c r="S4486" s="2"/>
      <c r="T4486" s="2" t="s">
        <v>269</v>
      </c>
      <c r="U4486" s="2"/>
      <c r="V4486" s="2" t="s">
        <v>20139</v>
      </c>
    </row>
    <row r="4487" spans="1:22" ht="14.25" customHeight="1">
      <c r="A4487" s="2" t="s">
        <v>21343</v>
      </c>
      <c r="B4487" s="2" t="s">
        <v>2330</v>
      </c>
      <c r="C4487" s="2" t="s">
        <v>13375</v>
      </c>
      <c r="D4487" s="2" t="s">
        <v>20400</v>
      </c>
      <c r="E4487" s="2" t="s">
        <v>264</v>
      </c>
      <c r="F4487" s="2" t="s">
        <v>2473</v>
      </c>
      <c r="G4487" s="2" t="s">
        <v>2091</v>
      </c>
      <c r="H4487" s="2" t="s">
        <v>21344</v>
      </c>
      <c r="I4487" s="2"/>
      <c r="J4487" s="2"/>
      <c r="K4487" s="2"/>
      <c r="L4487" s="2"/>
      <c r="M4487" s="2" t="s">
        <v>59</v>
      </c>
      <c r="N4487" s="2" t="s">
        <v>2048</v>
      </c>
      <c r="O4487" s="2" t="s">
        <v>2301</v>
      </c>
      <c r="P4487" s="2" t="s">
        <v>4630</v>
      </c>
      <c r="Q4487" s="2" t="s">
        <v>2051</v>
      </c>
      <c r="R4487" s="2"/>
      <c r="S4487" s="2"/>
      <c r="T4487" s="2" t="s">
        <v>20402</v>
      </c>
      <c r="U4487" s="2"/>
      <c r="V4487" s="2" t="s">
        <v>20139</v>
      </c>
    </row>
    <row r="4488" spans="1:22" ht="14.25" customHeight="1">
      <c r="A4488" s="2" t="s">
        <v>21345</v>
      </c>
      <c r="B4488" s="2" t="s">
        <v>21346</v>
      </c>
      <c r="C4488" s="2" t="s">
        <v>4895</v>
      </c>
      <c r="D4488" s="2" t="s">
        <v>20168</v>
      </c>
      <c r="E4488" s="2" t="s">
        <v>264</v>
      </c>
      <c r="F4488" s="2" t="s">
        <v>21347</v>
      </c>
      <c r="G4488" s="2" t="s">
        <v>2091</v>
      </c>
      <c r="H4488" s="2" t="s">
        <v>21348</v>
      </c>
      <c r="I4488" s="2"/>
      <c r="J4488" s="2"/>
      <c r="K4488" s="2"/>
      <c r="L4488" s="2"/>
      <c r="M4488" s="2" t="s">
        <v>1566</v>
      </c>
      <c r="N4488" s="2" t="s">
        <v>2058</v>
      </c>
      <c r="O4488" s="2" t="s">
        <v>5268</v>
      </c>
      <c r="P4488" s="2" t="s">
        <v>20164</v>
      </c>
      <c r="Q4488" s="2" t="s">
        <v>2051</v>
      </c>
      <c r="R4488" s="2" t="s">
        <v>2067</v>
      </c>
      <c r="S4488" s="2"/>
      <c r="T4488" s="2" t="s">
        <v>20171</v>
      </c>
      <c r="U4488" s="2"/>
      <c r="V4488" s="2" t="s">
        <v>20139</v>
      </c>
    </row>
    <row r="4489" spans="1:22" ht="14.25" customHeight="1">
      <c r="A4489" s="2" t="s">
        <v>21349</v>
      </c>
      <c r="B4489" s="2" t="s">
        <v>21350</v>
      </c>
      <c r="C4489" s="2" t="s">
        <v>21351</v>
      </c>
      <c r="D4489" s="2" t="s">
        <v>260</v>
      </c>
      <c r="E4489" s="2" t="s">
        <v>264</v>
      </c>
      <c r="F4489" s="2" t="s">
        <v>21352</v>
      </c>
      <c r="G4489" s="2" t="s">
        <v>2046</v>
      </c>
      <c r="H4489" s="2" t="s">
        <v>21353</v>
      </c>
      <c r="I4489" s="2"/>
      <c r="J4489" s="2"/>
      <c r="K4489" s="2"/>
      <c r="L4489" s="2"/>
      <c r="M4489" s="2" t="s">
        <v>60</v>
      </c>
      <c r="N4489" s="2" t="s">
        <v>2058</v>
      </c>
      <c r="O4489" s="2" t="s">
        <v>2186</v>
      </c>
      <c r="P4489" s="2" t="s">
        <v>21091</v>
      </c>
      <c r="Q4489" s="2" t="s">
        <v>2051</v>
      </c>
      <c r="R4489" s="2"/>
      <c r="S4489" s="2"/>
      <c r="T4489" s="2" t="s">
        <v>259</v>
      </c>
      <c r="U4489" s="2"/>
      <c r="V4489" s="2" t="s">
        <v>20139</v>
      </c>
    </row>
    <row r="4490" spans="1:22" ht="14.25" customHeight="1">
      <c r="A4490" s="2" t="s">
        <v>21354</v>
      </c>
      <c r="B4490" s="2" t="s">
        <v>21355</v>
      </c>
      <c r="C4490" s="2" t="s">
        <v>21356</v>
      </c>
      <c r="D4490" s="2" t="s">
        <v>20136</v>
      </c>
      <c r="E4490" s="2" t="s">
        <v>264</v>
      </c>
      <c r="F4490" s="2" t="s">
        <v>4810</v>
      </c>
      <c r="G4490" s="2" t="s">
        <v>2091</v>
      </c>
      <c r="H4490" s="2" t="s">
        <v>21357</v>
      </c>
      <c r="I4490" s="2"/>
      <c r="J4490" s="2"/>
      <c r="K4490" s="2"/>
      <c r="L4490" s="2"/>
      <c r="M4490" s="2" t="s">
        <v>1566</v>
      </c>
      <c r="N4490" s="2" t="s">
        <v>2058</v>
      </c>
      <c r="O4490" s="2" t="s">
        <v>2153</v>
      </c>
      <c r="P4490" s="2" t="s">
        <v>3753</v>
      </c>
      <c r="Q4490" s="2" t="s">
        <v>2051</v>
      </c>
      <c r="R4490" s="2" t="s">
        <v>2052</v>
      </c>
      <c r="S4490" s="2"/>
      <c r="T4490" s="2" t="s">
        <v>20138</v>
      </c>
      <c r="U4490" s="2"/>
      <c r="V4490" s="2" t="s">
        <v>20139</v>
      </c>
    </row>
    <row r="4491" spans="1:22" ht="14.25" customHeight="1">
      <c r="A4491" s="2" t="s">
        <v>21358</v>
      </c>
      <c r="B4491" s="2" t="s">
        <v>2267</v>
      </c>
      <c r="C4491" s="2" t="s">
        <v>5210</v>
      </c>
      <c r="D4491" s="2" t="s">
        <v>20136</v>
      </c>
      <c r="E4491" s="2" t="s">
        <v>264</v>
      </c>
      <c r="F4491" s="2" t="s">
        <v>21359</v>
      </c>
      <c r="G4491" s="2" t="s">
        <v>2091</v>
      </c>
      <c r="H4491" s="2" t="s">
        <v>21360</v>
      </c>
      <c r="I4491" s="2"/>
      <c r="J4491" s="2"/>
      <c r="K4491" s="2"/>
      <c r="L4491" s="2"/>
      <c r="M4491" s="2" t="s">
        <v>1566</v>
      </c>
      <c r="N4491" s="2" t="s">
        <v>2058</v>
      </c>
      <c r="O4491" s="2" t="s">
        <v>2139</v>
      </c>
      <c r="P4491" s="2" t="s">
        <v>3753</v>
      </c>
      <c r="Q4491" s="2" t="s">
        <v>2051</v>
      </c>
      <c r="R4491" s="2" t="s">
        <v>2052</v>
      </c>
      <c r="S4491" s="2"/>
      <c r="T4491" s="2" t="s">
        <v>20138</v>
      </c>
      <c r="U4491" s="2"/>
      <c r="V4491" s="2" t="s">
        <v>20139</v>
      </c>
    </row>
    <row r="4492" spans="1:22" ht="14.25" customHeight="1">
      <c r="A4492" s="2" t="s">
        <v>21361</v>
      </c>
      <c r="B4492" s="2" t="s">
        <v>2267</v>
      </c>
      <c r="C4492" s="2" t="s">
        <v>2743</v>
      </c>
      <c r="D4492" s="2" t="s">
        <v>1663</v>
      </c>
      <c r="E4492" s="2" t="s">
        <v>96</v>
      </c>
      <c r="F4492" s="2" t="s">
        <v>2473</v>
      </c>
      <c r="G4492" s="2" t="s">
        <v>2091</v>
      </c>
      <c r="H4492" s="2" t="s">
        <v>21362</v>
      </c>
      <c r="I4492" s="2"/>
      <c r="J4492" s="2"/>
      <c r="K4492" s="2"/>
      <c r="L4492" s="2"/>
      <c r="M4492" s="2" t="s">
        <v>59</v>
      </c>
      <c r="N4492" s="2" t="s">
        <v>2048</v>
      </c>
      <c r="O4492" s="2" t="s">
        <v>2301</v>
      </c>
      <c r="P4492" s="2" t="s">
        <v>2094</v>
      </c>
      <c r="Q4492" s="2" t="s">
        <v>2051</v>
      </c>
      <c r="R4492" s="2"/>
      <c r="S4492" s="2"/>
      <c r="T4492" s="2" t="s">
        <v>2095</v>
      </c>
      <c r="U4492" s="2"/>
      <c r="V4492" s="2" t="s">
        <v>20139</v>
      </c>
    </row>
    <row r="4493" spans="1:22" ht="14.25" customHeight="1">
      <c r="A4493" s="2" t="s">
        <v>21363</v>
      </c>
      <c r="B4493" s="2" t="s">
        <v>9040</v>
      </c>
      <c r="C4493" s="2" t="s">
        <v>21364</v>
      </c>
      <c r="D4493" s="2" t="s">
        <v>1664</v>
      </c>
      <c r="E4493" s="2" t="s">
        <v>264</v>
      </c>
      <c r="F4493" s="2" t="s">
        <v>10267</v>
      </c>
      <c r="G4493" s="2" t="s">
        <v>2091</v>
      </c>
      <c r="H4493" s="2" t="s">
        <v>21365</v>
      </c>
      <c r="I4493" s="2"/>
      <c r="J4493" s="2"/>
      <c r="K4493" s="2"/>
      <c r="L4493" s="2"/>
      <c r="M4493" s="2" t="s">
        <v>59</v>
      </c>
      <c r="N4493" s="2" t="s">
        <v>2058</v>
      </c>
      <c r="O4493" s="2" t="s">
        <v>20201</v>
      </c>
      <c r="P4493" s="2" t="s">
        <v>3753</v>
      </c>
      <c r="Q4493" s="2" t="s">
        <v>2051</v>
      </c>
      <c r="R4493" s="2" t="s">
        <v>2052</v>
      </c>
      <c r="S4493" s="2"/>
      <c r="T4493" s="2" t="s">
        <v>13592</v>
      </c>
      <c r="U4493" s="2"/>
      <c r="V4493" s="2" t="s">
        <v>20139</v>
      </c>
    </row>
    <row r="4494" spans="1:22" ht="14.25" customHeight="1">
      <c r="A4494" s="2" t="s">
        <v>21366</v>
      </c>
      <c r="B4494" s="2" t="s">
        <v>21367</v>
      </c>
      <c r="C4494" s="2" t="s">
        <v>21368</v>
      </c>
      <c r="D4494" s="2" t="s">
        <v>20136</v>
      </c>
      <c r="E4494" s="2" t="s">
        <v>264</v>
      </c>
      <c r="F4494" s="2" t="s">
        <v>4810</v>
      </c>
      <c r="G4494" s="2" t="s">
        <v>2091</v>
      </c>
      <c r="H4494" s="2" t="s">
        <v>21369</v>
      </c>
      <c r="I4494" s="2"/>
      <c r="J4494" s="2"/>
      <c r="K4494" s="2"/>
      <c r="L4494" s="2"/>
      <c r="M4494" s="2" t="s">
        <v>1566</v>
      </c>
      <c r="N4494" s="2" t="s">
        <v>2058</v>
      </c>
      <c r="O4494" s="2" t="s">
        <v>2153</v>
      </c>
      <c r="P4494" s="2" t="s">
        <v>2094</v>
      </c>
      <c r="Q4494" s="2" t="s">
        <v>2051</v>
      </c>
      <c r="R4494" s="2" t="s">
        <v>2052</v>
      </c>
      <c r="S4494" s="2"/>
      <c r="T4494" s="2" t="s">
        <v>20138</v>
      </c>
      <c r="U4494" s="2"/>
      <c r="V4494" s="2" t="s">
        <v>20139</v>
      </c>
    </row>
    <row r="4495" spans="1:22" ht="14.25" customHeight="1">
      <c r="A4495" s="2" t="s">
        <v>21370</v>
      </c>
      <c r="B4495" s="2" t="s">
        <v>21371</v>
      </c>
      <c r="C4495" s="2" t="s">
        <v>21372</v>
      </c>
      <c r="D4495" s="2" t="s">
        <v>1664</v>
      </c>
      <c r="E4495" s="2" t="s">
        <v>264</v>
      </c>
      <c r="F4495" s="2" t="s">
        <v>21373</v>
      </c>
      <c r="G4495" s="2" t="s">
        <v>2091</v>
      </c>
      <c r="H4495" s="2" t="s">
        <v>21374</v>
      </c>
      <c r="I4495" s="2"/>
      <c r="J4495" s="2"/>
      <c r="K4495" s="2"/>
      <c r="L4495" s="2"/>
      <c r="M4495" s="2" t="s">
        <v>60</v>
      </c>
      <c r="N4495" s="2" t="s">
        <v>2058</v>
      </c>
      <c r="O4495" s="2" t="s">
        <v>2186</v>
      </c>
      <c r="P4495" s="2" t="s">
        <v>3753</v>
      </c>
      <c r="Q4495" s="2" t="s">
        <v>2051</v>
      </c>
      <c r="R4495" s="2"/>
      <c r="S4495" s="2"/>
      <c r="T4495" s="2" t="s">
        <v>13592</v>
      </c>
      <c r="U4495" s="2"/>
      <c r="V4495" s="2" t="s">
        <v>20139</v>
      </c>
    </row>
    <row r="4496" spans="1:22" ht="14.25" customHeight="1">
      <c r="A4496" s="2" t="s">
        <v>21375</v>
      </c>
      <c r="B4496" s="2" t="s">
        <v>21371</v>
      </c>
      <c r="C4496" s="2" t="s">
        <v>21376</v>
      </c>
      <c r="D4496" s="2" t="s">
        <v>1664</v>
      </c>
      <c r="E4496" s="2" t="s">
        <v>264</v>
      </c>
      <c r="F4496" s="2" t="s">
        <v>21373</v>
      </c>
      <c r="G4496" s="2" t="s">
        <v>2091</v>
      </c>
      <c r="H4496" s="2" t="s">
        <v>21377</v>
      </c>
      <c r="I4496" s="2"/>
      <c r="J4496" s="2"/>
      <c r="K4496" s="2"/>
      <c r="L4496" s="2"/>
      <c r="M4496" s="2" t="s">
        <v>60</v>
      </c>
      <c r="N4496" s="2" t="s">
        <v>2058</v>
      </c>
      <c r="O4496" s="2" t="s">
        <v>2186</v>
      </c>
      <c r="P4496" s="2" t="s">
        <v>3753</v>
      </c>
      <c r="Q4496" s="2" t="s">
        <v>2051</v>
      </c>
      <c r="R4496" s="2"/>
      <c r="S4496" s="2"/>
      <c r="T4496" s="2" t="s">
        <v>13592</v>
      </c>
      <c r="U4496" s="2"/>
      <c r="V4496" s="2" t="s">
        <v>20139</v>
      </c>
    </row>
    <row r="4497" spans="1:22" ht="14.25" customHeight="1">
      <c r="A4497" s="2" t="s">
        <v>21378</v>
      </c>
      <c r="B4497" s="2" t="s">
        <v>21379</v>
      </c>
      <c r="C4497" s="2" t="s">
        <v>21380</v>
      </c>
      <c r="D4497" s="2" t="s">
        <v>20455</v>
      </c>
      <c r="E4497" s="2" t="s">
        <v>264</v>
      </c>
      <c r="F4497" s="2" t="s">
        <v>21381</v>
      </c>
      <c r="G4497" s="2" t="s">
        <v>2091</v>
      </c>
      <c r="H4497" s="2" t="s">
        <v>21382</v>
      </c>
      <c r="I4497" s="2"/>
      <c r="J4497" s="2"/>
      <c r="K4497" s="2"/>
      <c r="L4497" s="2"/>
      <c r="M4497" s="2" t="s">
        <v>1566</v>
      </c>
      <c r="N4497" s="2" t="s">
        <v>2058</v>
      </c>
      <c r="O4497" s="2" t="s">
        <v>2153</v>
      </c>
      <c r="P4497" s="2" t="s">
        <v>20164</v>
      </c>
      <c r="Q4497" s="2" t="s">
        <v>2051</v>
      </c>
      <c r="R4497" s="2" t="s">
        <v>2200</v>
      </c>
      <c r="S4497" s="2"/>
      <c r="T4497" s="2" t="s">
        <v>20458</v>
      </c>
      <c r="U4497" s="2"/>
      <c r="V4497" s="2" t="s">
        <v>20139</v>
      </c>
    </row>
    <row r="4498" spans="1:22" ht="14.25" customHeight="1">
      <c r="A4498" s="2" t="s">
        <v>21383</v>
      </c>
      <c r="B4498" s="2" t="s">
        <v>21384</v>
      </c>
      <c r="C4498" s="2" t="s">
        <v>4725</v>
      </c>
      <c r="D4498" s="2" t="s">
        <v>20136</v>
      </c>
      <c r="E4498" s="2" t="s">
        <v>264</v>
      </c>
      <c r="F4498" s="2" t="s">
        <v>2112</v>
      </c>
      <c r="G4498" s="2" t="s">
        <v>2091</v>
      </c>
      <c r="H4498" s="2" t="s">
        <v>21385</v>
      </c>
      <c r="I4498" s="2"/>
      <c r="J4498" s="2"/>
      <c r="K4498" s="2"/>
      <c r="L4498" s="2"/>
      <c r="M4498" s="2" t="s">
        <v>1566</v>
      </c>
      <c r="N4498" s="2" t="s">
        <v>2058</v>
      </c>
      <c r="O4498" s="2" t="s">
        <v>2093</v>
      </c>
      <c r="P4498" s="2" t="s">
        <v>2094</v>
      </c>
      <c r="Q4498" s="2" t="s">
        <v>2051</v>
      </c>
      <c r="R4498" s="2" t="s">
        <v>2067</v>
      </c>
      <c r="S4498" s="2"/>
      <c r="T4498" s="2" t="s">
        <v>20138</v>
      </c>
      <c r="U4498" s="2"/>
      <c r="V4498" s="2" t="s">
        <v>20139</v>
      </c>
    </row>
    <row r="4499" spans="1:22" ht="14.25" customHeight="1">
      <c r="A4499" s="2" t="s">
        <v>21386</v>
      </c>
      <c r="B4499" s="2" t="s">
        <v>14792</v>
      </c>
      <c r="C4499" s="2" t="s">
        <v>21387</v>
      </c>
      <c r="D4499" s="2" t="s">
        <v>21388</v>
      </c>
      <c r="E4499" s="2" t="s">
        <v>264</v>
      </c>
      <c r="F4499" s="2" t="s">
        <v>3557</v>
      </c>
      <c r="G4499" s="2" t="s">
        <v>2091</v>
      </c>
      <c r="H4499" s="2" t="s">
        <v>21389</v>
      </c>
      <c r="I4499" s="2"/>
      <c r="J4499" s="2"/>
      <c r="K4499" s="2"/>
      <c r="L4499" s="2"/>
      <c r="M4499" s="2" t="s">
        <v>1566</v>
      </c>
      <c r="N4499" s="2" t="s">
        <v>2058</v>
      </c>
      <c r="O4499" s="2" t="s">
        <v>2139</v>
      </c>
      <c r="P4499" s="2" t="s">
        <v>20236</v>
      </c>
      <c r="Q4499" s="2" t="s">
        <v>2051</v>
      </c>
      <c r="R4499" s="2" t="s">
        <v>2052</v>
      </c>
      <c r="S4499" s="2"/>
      <c r="T4499" s="2" t="s">
        <v>21390</v>
      </c>
      <c r="U4499" s="2"/>
      <c r="V4499" s="2" t="s">
        <v>20139</v>
      </c>
    </row>
    <row r="4500" spans="1:22" ht="14.25" customHeight="1">
      <c r="A4500" s="2" t="s">
        <v>21391</v>
      </c>
      <c r="B4500" s="2" t="s">
        <v>5863</v>
      </c>
      <c r="C4500" s="2" t="s">
        <v>21392</v>
      </c>
      <c r="D4500" s="2" t="s">
        <v>21393</v>
      </c>
      <c r="E4500" s="2" t="s">
        <v>264</v>
      </c>
      <c r="F4500" s="2" t="s">
        <v>2473</v>
      </c>
      <c r="G4500" s="2" t="s">
        <v>2091</v>
      </c>
      <c r="H4500" s="2" t="s">
        <v>21394</v>
      </c>
      <c r="I4500" s="2"/>
      <c r="J4500" s="2"/>
      <c r="K4500" s="2"/>
      <c r="L4500" s="2"/>
      <c r="M4500" s="2" t="s">
        <v>59</v>
      </c>
      <c r="N4500" s="2" t="s">
        <v>2048</v>
      </c>
      <c r="O4500" s="2" t="s">
        <v>2301</v>
      </c>
      <c r="P4500" s="2" t="s">
        <v>2609</v>
      </c>
      <c r="Q4500" s="2" t="s">
        <v>2051</v>
      </c>
      <c r="R4500" s="2" t="s">
        <v>2052</v>
      </c>
      <c r="S4500" s="2"/>
      <c r="T4500" s="2" t="s">
        <v>21395</v>
      </c>
      <c r="U4500" s="2"/>
      <c r="V4500" s="2" t="s">
        <v>20139</v>
      </c>
    </row>
    <row r="4501" spans="1:22" ht="14.25" customHeight="1">
      <c r="A4501" s="2" t="s">
        <v>21396</v>
      </c>
      <c r="B4501" s="2" t="s">
        <v>21397</v>
      </c>
      <c r="C4501" s="2" t="s">
        <v>21398</v>
      </c>
      <c r="D4501" s="2" t="s">
        <v>20279</v>
      </c>
      <c r="E4501" s="2" t="s">
        <v>264</v>
      </c>
      <c r="F4501" s="2" t="s">
        <v>2473</v>
      </c>
      <c r="G4501" s="2" t="s">
        <v>2091</v>
      </c>
      <c r="H4501" s="2" t="s">
        <v>21399</v>
      </c>
      <c r="I4501" s="2"/>
      <c r="J4501" s="2"/>
      <c r="K4501" s="2"/>
      <c r="L4501" s="2"/>
      <c r="M4501" s="2" t="s">
        <v>59</v>
      </c>
      <c r="N4501" s="2" t="s">
        <v>2048</v>
      </c>
      <c r="O4501" s="2" t="s">
        <v>2301</v>
      </c>
      <c r="P4501" s="2" t="s">
        <v>4630</v>
      </c>
      <c r="Q4501" s="2" t="s">
        <v>2051</v>
      </c>
      <c r="R4501" s="2" t="s">
        <v>2052</v>
      </c>
      <c r="S4501" s="2"/>
      <c r="T4501" s="2" t="s">
        <v>20281</v>
      </c>
      <c r="U4501" s="2"/>
      <c r="V4501" s="2" t="s">
        <v>20139</v>
      </c>
    </row>
    <row r="4502" spans="1:22" ht="14.25" customHeight="1">
      <c r="A4502" s="2" t="s">
        <v>21400</v>
      </c>
      <c r="B4502" s="2" t="s">
        <v>21401</v>
      </c>
      <c r="C4502" s="2" t="s">
        <v>21402</v>
      </c>
      <c r="D4502" s="2" t="s">
        <v>1664</v>
      </c>
      <c r="E4502" s="2" t="s">
        <v>264</v>
      </c>
      <c r="F4502" s="2" t="s">
        <v>10267</v>
      </c>
      <c r="G4502" s="2" t="s">
        <v>2091</v>
      </c>
      <c r="H4502" s="2" t="s">
        <v>21403</v>
      </c>
      <c r="I4502" s="2"/>
      <c r="J4502" s="2"/>
      <c r="K4502" s="2"/>
      <c r="L4502" s="2"/>
      <c r="M4502" s="2" t="s">
        <v>59</v>
      </c>
      <c r="N4502" s="2" t="s">
        <v>2058</v>
      </c>
      <c r="O4502" s="2" t="s">
        <v>20201</v>
      </c>
      <c r="P4502" s="2" t="s">
        <v>2094</v>
      </c>
      <c r="Q4502" s="2" t="s">
        <v>2051</v>
      </c>
      <c r="R4502" s="2"/>
      <c r="S4502" s="2"/>
      <c r="T4502" s="2" t="s">
        <v>13592</v>
      </c>
      <c r="U4502" s="2"/>
      <c r="V4502" s="2" t="s">
        <v>20139</v>
      </c>
    </row>
    <row r="4503" spans="1:22" ht="14.25" customHeight="1">
      <c r="A4503" s="2" t="s">
        <v>21404</v>
      </c>
      <c r="B4503" s="2" t="s">
        <v>13362</v>
      </c>
      <c r="C4503" s="2" t="s">
        <v>21405</v>
      </c>
      <c r="D4503" s="2" t="s">
        <v>20168</v>
      </c>
      <c r="E4503" s="2" t="s">
        <v>264</v>
      </c>
      <c r="F4503" s="2" t="s">
        <v>21406</v>
      </c>
      <c r="G4503" s="2" t="s">
        <v>2091</v>
      </c>
      <c r="H4503" s="2" t="s">
        <v>21407</v>
      </c>
      <c r="I4503" s="2"/>
      <c r="J4503" s="2"/>
      <c r="K4503" s="2"/>
      <c r="L4503" s="2"/>
      <c r="M4503" s="2" t="s">
        <v>1566</v>
      </c>
      <c r="N4503" s="2" t="s">
        <v>2048</v>
      </c>
      <c r="O4503" s="2" t="s">
        <v>2179</v>
      </c>
      <c r="P4503" s="2" t="s">
        <v>20164</v>
      </c>
      <c r="Q4503" s="2" t="s">
        <v>2051</v>
      </c>
      <c r="R4503" s="2" t="s">
        <v>2052</v>
      </c>
      <c r="S4503" s="2"/>
      <c r="T4503" s="2" t="s">
        <v>20171</v>
      </c>
      <c r="U4503" s="2"/>
      <c r="V4503" s="2" t="s">
        <v>20139</v>
      </c>
    </row>
    <row r="4504" spans="1:22" ht="14.25" customHeight="1">
      <c r="A4504" s="2" t="s">
        <v>21408</v>
      </c>
      <c r="B4504" s="2" t="s">
        <v>13362</v>
      </c>
      <c r="C4504" s="2" t="s">
        <v>21409</v>
      </c>
      <c r="D4504" s="2" t="s">
        <v>20501</v>
      </c>
      <c r="E4504" s="2" t="s">
        <v>264</v>
      </c>
      <c r="F4504" s="2" t="s">
        <v>3557</v>
      </c>
      <c r="G4504" s="2" t="s">
        <v>2091</v>
      </c>
      <c r="H4504" s="2" t="s">
        <v>21410</v>
      </c>
      <c r="I4504" s="2"/>
      <c r="J4504" s="2"/>
      <c r="K4504" s="2"/>
      <c r="L4504" s="2"/>
      <c r="M4504" s="2" t="s">
        <v>1566</v>
      </c>
      <c r="N4504" s="2" t="s">
        <v>2058</v>
      </c>
      <c r="O4504" s="2" t="s">
        <v>2139</v>
      </c>
      <c r="P4504" s="2" t="s">
        <v>4630</v>
      </c>
      <c r="Q4504" s="2" t="s">
        <v>2051</v>
      </c>
      <c r="R4504" s="2" t="s">
        <v>2052</v>
      </c>
      <c r="S4504" s="2"/>
      <c r="T4504" s="2" t="s">
        <v>20503</v>
      </c>
      <c r="U4504" s="2"/>
      <c r="V4504" s="2" t="s">
        <v>20139</v>
      </c>
    </row>
    <row r="4505" spans="1:22" ht="14.25" customHeight="1">
      <c r="A4505" s="2" t="s">
        <v>21411</v>
      </c>
      <c r="B4505" s="2" t="s">
        <v>13362</v>
      </c>
      <c r="C4505" s="2" t="s">
        <v>21412</v>
      </c>
      <c r="D4505" s="2" t="s">
        <v>20730</v>
      </c>
      <c r="E4505" s="2" t="s">
        <v>264</v>
      </c>
      <c r="F4505" s="2" t="s">
        <v>21413</v>
      </c>
      <c r="G4505" s="2" t="s">
        <v>2091</v>
      </c>
      <c r="H4505" s="2" t="s">
        <v>21414</v>
      </c>
      <c r="I4505" s="2"/>
      <c r="J4505" s="2"/>
      <c r="K4505" s="2"/>
      <c r="L4505" s="2"/>
      <c r="M4505" s="2" t="s">
        <v>1566</v>
      </c>
      <c r="N4505" s="2" t="s">
        <v>2058</v>
      </c>
      <c r="O4505" s="2" t="s">
        <v>2145</v>
      </c>
      <c r="P4505" s="2" t="s">
        <v>2094</v>
      </c>
      <c r="Q4505" s="2" t="s">
        <v>2051</v>
      </c>
      <c r="R4505" s="2" t="s">
        <v>2067</v>
      </c>
      <c r="S4505" s="2"/>
      <c r="T4505" s="2" t="s">
        <v>20733</v>
      </c>
      <c r="U4505" s="2"/>
      <c r="V4505" s="2" t="s">
        <v>20139</v>
      </c>
    </row>
    <row r="4506" spans="1:22" ht="14.25" customHeight="1">
      <c r="A4506" s="2" t="s">
        <v>21415</v>
      </c>
      <c r="B4506" s="2" t="s">
        <v>21416</v>
      </c>
      <c r="C4506" s="2" t="s">
        <v>21417</v>
      </c>
      <c r="D4506" s="2" t="s">
        <v>20529</v>
      </c>
      <c r="E4506" s="2" t="s">
        <v>264</v>
      </c>
      <c r="F4506" s="2" t="s">
        <v>2473</v>
      </c>
      <c r="G4506" s="2" t="s">
        <v>2091</v>
      </c>
      <c r="H4506" s="2" t="s">
        <v>21418</v>
      </c>
      <c r="I4506" s="2"/>
      <c r="J4506" s="2"/>
      <c r="K4506" s="2"/>
      <c r="L4506" s="2"/>
      <c r="M4506" s="2" t="s">
        <v>59</v>
      </c>
      <c r="N4506" s="2" t="s">
        <v>2048</v>
      </c>
      <c r="O4506" s="2" t="s">
        <v>2301</v>
      </c>
      <c r="P4506" s="2" t="s">
        <v>4630</v>
      </c>
      <c r="Q4506" s="2" t="s">
        <v>2051</v>
      </c>
      <c r="R4506" s="2"/>
      <c r="S4506" s="2"/>
      <c r="T4506" s="2" t="s">
        <v>20531</v>
      </c>
      <c r="U4506" s="2"/>
      <c r="V4506" s="2" t="s">
        <v>20139</v>
      </c>
    </row>
    <row r="4507" spans="1:22" ht="14.25" customHeight="1">
      <c r="A4507" s="2" t="s">
        <v>21419</v>
      </c>
      <c r="B4507" s="2" t="s">
        <v>5879</v>
      </c>
      <c r="C4507" s="2" t="s">
        <v>21420</v>
      </c>
      <c r="D4507" s="2" t="s">
        <v>20400</v>
      </c>
      <c r="E4507" s="2" t="s">
        <v>264</v>
      </c>
      <c r="F4507" s="2" t="s">
        <v>2210</v>
      </c>
      <c r="G4507" s="2" t="s">
        <v>2091</v>
      </c>
      <c r="H4507" s="2" t="s">
        <v>21421</v>
      </c>
      <c r="I4507" s="2"/>
      <c r="J4507" s="2"/>
      <c r="K4507" s="2"/>
      <c r="L4507" s="2"/>
      <c r="M4507" s="2" t="s">
        <v>59</v>
      </c>
      <c r="N4507" s="2" t="s">
        <v>2058</v>
      </c>
      <c r="O4507" s="2" t="s">
        <v>2101</v>
      </c>
      <c r="P4507" s="2" t="s">
        <v>4630</v>
      </c>
      <c r="Q4507" s="2" t="s">
        <v>2051</v>
      </c>
      <c r="R4507" s="2" t="s">
        <v>2200</v>
      </c>
      <c r="S4507" s="2"/>
      <c r="T4507" s="2" t="s">
        <v>20402</v>
      </c>
      <c r="U4507" s="2"/>
      <c r="V4507" s="2" t="s">
        <v>20139</v>
      </c>
    </row>
    <row r="4508" spans="1:22" ht="14.25" customHeight="1">
      <c r="A4508" s="2" t="s">
        <v>21422</v>
      </c>
      <c r="B4508" s="2" t="s">
        <v>13295</v>
      </c>
      <c r="C4508" s="2" t="s">
        <v>21423</v>
      </c>
      <c r="D4508" s="2" t="s">
        <v>1663</v>
      </c>
      <c r="E4508" s="2" t="s">
        <v>96</v>
      </c>
      <c r="F4508" s="2" t="s">
        <v>20150</v>
      </c>
      <c r="G4508" s="2" t="s">
        <v>2091</v>
      </c>
      <c r="H4508" s="2" t="s">
        <v>21424</v>
      </c>
      <c r="I4508" s="2"/>
      <c r="J4508" s="2"/>
      <c r="K4508" s="2"/>
      <c r="L4508" s="2"/>
      <c r="M4508" s="2" t="s">
        <v>1566</v>
      </c>
      <c r="N4508" s="2" t="s">
        <v>2048</v>
      </c>
      <c r="O4508" s="2" t="s">
        <v>5489</v>
      </c>
      <c r="P4508" s="2" t="s">
        <v>2094</v>
      </c>
      <c r="Q4508" s="2" t="s">
        <v>2051</v>
      </c>
      <c r="R4508" s="2" t="s">
        <v>2052</v>
      </c>
      <c r="S4508" s="2"/>
      <c r="T4508" s="2" t="s">
        <v>2095</v>
      </c>
      <c r="U4508" s="2"/>
      <c r="V4508" s="2" t="s">
        <v>20139</v>
      </c>
    </row>
    <row r="4509" spans="1:22" ht="14.25" customHeight="1">
      <c r="A4509" s="2" t="s">
        <v>21425</v>
      </c>
      <c r="B4509" s="2" t="s">
        <v>20272</v>
      </c>
      <c r="C4509" s="2" t="s">
        <v>2591</v>
      </c>
      <c r="D4509" s="2" t="s">
        <v>20213</v>
      </c>
      <c r="E4509" s="2" t="s">
        <v>264</v>
      </c>
      <c r="F4509" s="2" t="s">
        <v>2473</v>
      </c>
      <c r="G4509" s="2" t="s">
        <v>2091</v>
      </c>
      <c r="H4509" s="2" t="s">
        <v>21426</v>
      </c>
      <c r="I4509" s="2"/>
      <c r="J4509" s="2"/>
      <c r="K4509" s="2"/>
      <c r="L4509" s="2"/>
      <c r="M4509" s="2" t="s">
        <v>59</v>
      </c>
      <c r="N4509" s="2" t="s">
        <v>2048</v>
      </c>
      <c r="O4509" s="2" t="s">
        <v>2301</v>
      </c>
      <c r="P4509" s="2" t="s">
        <v>4630</v>
      </c>
      <c r="Q4509" s="2" t="s">
        <v>2051</v>
      </c>
      <c r="R4509" s="2" t="s">
        <v>2052</v>
      </c>
      <c r="S4509" s="2"/>
      <c r="T4509" s="2" t="s">
        <v>20216</v>
      </c>
      <c r="U4509" s="2"/>
      <c r="V4509" s="2" t="s">
        <v>20139</v>
      </c>
    </row>
    <row r="4510" spans="1:22" ht="14.25" customHeight="1">
      <c r="A4510" s="2" t="s">
        <v>21427</v>
      </c>
      <c r="B4510" s="2" t="s">
        <v>6121</v>
      </c>
      <c r="C4510" s="2" t="s">
        <v>21428</v>
      </c>
      <c r="D4510" s="2" t="s">
        <v>20475</v>
      </c>
      <c r="E4510" s="2" t="s">
        <v>264</v>
      </c>
      <c r="F4510" s="2" t="s">
        <v>21429</v>
      </c>
      <c r="G4510" s="2" t="s">
        <v>2091</v>
      </c>
      <c r="H4510" s="2" t="s">
        <v>21430</v>
      </c>
      <c r="I4510" s="2"/>
      <c r="J4510" s="2"/>
      <c r="K4510" s="2"/>
      <c r="L4510" s="2"/>
      <c r="M4510" s="2" t="s">
        <v>1566</v>
      </c>
      <c r="N4510" s="2" t="s">
        <v>2048</v>
      </c>
      <c r="O4510" s="2" t="s">
        <v>2179</v>
      </c>
      <c r="P4510" s="2" t="s">
        <v>20164</v>
      </c>
      <c r="Q4510" s="2" t="s">
        <v>2051</v>
      </c>
      <c r="R4510" s="2" t="s">
        <v>2067</v>
      </c>
      <c r="S4510" s="2"/>
      <c r="T4510" s="2" t="s">
        <v>20478</v>
      </c>
      <c r="U4510" s="2"/>
      <c r="V4510" s="2" t="s">
        <v>20139</v>
      </c>
    </row>
    <row r="4511" spans="1:22" ht="14.25" customHeight="1">
      <c r="A4511" s="2" t="s">
        <v>21431</v>
      </c>
      <c r="B4511" s="2" t="s">
        <v>21432</v>
      </c>
      <c r="C4511" s="2" t="s">
        <v>6788</v>
      </c>
      <c r="D4511" s="2" t="s">
        <v>20136</v>
      </c>
      <c r="E4511" s="2" t="s">
        <v>264</v>
      </c>
      <c r="F4511" s="2" t="s">
        <v>4810</v>
      </c>
      <c r="G4511" s="2" t="s">
        <v>2091</v>
      </c>
      <c r="H4511" s="2" t="s">
        <v>21433</v>
      </c>
      <c r="I4511" s="2"/>
      <c r="J4511" s="2"/>
      <c r="K4511" s="2"/>
      <c r="L4511" s="2"/>
      <c r="M4511" s="2" t="s">
        <v>1566</v>
      </c>
      <c r="N4511" s="2" t="s">
        <v>2058</v>
      </c>
      <c r="O4511" s="2" t="s">
        <v>2153</v>
      </c>
      <c r="P4511" s="2" t="s">
        <v>3753</v>
      </c>
      <c r="Q4511" s="2" t="s">
        <v>2051</v>
      </c>
      <c r="R4511" s="2" t="s">
        <v>2052</v>
      </c>
      <c r="S4511" s="2"/>
      <c r="T4511" s="2" t="s">
        <v>20138</v>
      </c>
      <c r="U4511" s="2"/>
      <c r="V4511" s="2" t="s">
        <v>20139</v>
      </c>
    </row>
    <row r="4512" spans="1:22" ht="14.25" customHeight="1">
      <c r="A4512" s="2" t="s">
        <v>21434</v>
      </c>
      <c r="B4512" s="2" t="s">
        <v>5883</v>
      </c>
      <c r="C4512" s="2" t="s">
        <v>21435</v>
      </c>
      <c r="D4512" s="2" t="s">
        <v>1664</v>
      </c>
      <c r="E4512" s="2" t="s">
        <v>264</v>
      </c>
      <c r="F4512" s="2" t="s">
        <v>5741</v>
      </c>
      <c r="G4512" s="2" t="s">
        <v>2091</v>
      </c>
      <c r="H4512" s="2" t="s">
        <v>21436</v>
      </c>
      <c r="I4512" s="2"/>
      <c r="J4512" s="2"/>
      <c r="K4512" s="2"/>
      <c r="L4512" s="2"/>
      <c r="M4512" s="2" t="s">
        <v>1566</v>
      </c>
      <c r="N4512" s="2" t="s">
        <v>2058</v>
      </c>
      <c r="O4512" s="2" t="s">
        <v>2093</v>
      </c>
      <c r="P4512" s="2" t="s">
        <v>2094</v>
      </c>
      <c r="Q4512" s="2" t="s">
        <v>2051</v>
      </c>
      <c r="R4512" s="2" t="s">
        <v>2067</v>
      </c>
      <c r="S4512" s="2"/>
      <c r="T4512" s="2" t="s">
        <v>13592</v>
      </c>
      <c r="U4512" s="2"/>
      <c r="V4512" s="2" t="s">
        <v>20139</v>
      </c>
    </row>
    <row r="4513" spans="1:22" ht="14.25" customHeight="1">
      <c r="A4513" s="2" t="s">
        <v>21437</v>
      </c>
      <c r="B4513" s="2" t="s">
        <v>21438</v>
      </c>
      <c r="C4513" s="2" t="s">
        <v>21439</v>
      </c>
      <c r="D4513" s="2" t="s">
        <v>20168</v>
      </c>
      <c r="E4513" s="2" t="s">
        <v>264</v>
      </c>
      <c r="F4513" s="2" t="s">
        <v>21440</v>
      </c>
      <c r="G4513" s="2" t="s">
        <v>2091</v>
      </c>
      <c r="H4513" s="2" t="s">
        <v>21441</v>
      </c>
      <c r="I4513" s="2"/>
      <c r="J4513" s="2"/>
      <c r="K4513" s="2"/>
      <c r="L4513" s="2"/>
      <c r="M4513" s="2" t="s">
        <v>1566</v>
      </c>
      <c r="N4513" s="2" t="s">
        <v>2048</v>
      </c>
      <c r="O4513" s="2" t="s">
        <v>2199</v>
      </c>
      <c r="P4513" s="2" t="s">
        <v>20164</v>
      </c>
      <c r="Q4513" s="2" t="s">
        <v>2051</v>
      </c>
      <c r="R4513" s="2" t="s">
        <v>2067</v>
      </c>
      <c r="S4513" s="2"/>
      <c r="T4513" s="2" t="s">
        <v>20171</v>
      </c>
      <c r="U4513" s="2"/>
      <c r="V4513" s="2" t="s">
        <v>20139</v>
      </c>
    </row>
    <row r="4514" spans="1:22" ht="14.25" customHeight="1">
      <c r="A4514" s="2" t="s">
        <v>21442</v>
      </c>
      <c r="B4514" s="2" t="s">
        <v>9345</v>
      </c>
      <c r="C4514" s="2" t="s">
        <v>21443</v>
      </c>
      <c r="D4514" s="2" t="s">
        <v>21444</v>
      </c>
      <c r="E4514" s="2" t="s">
        <v>96</v>
      </c>
      <c r="F4514" s="2" t="s">
        <v>21445</v>
      </c>
      <c r="G4514" s="2" t="s">
        <v>2091</v>
      </c>
      <c r="H4514" s="2" t="s">
        <v>21446</v>
      </c>
      <c r="I4514" s="2"/>
      <c r="J4514" s="2"/>
      <c r="K4514" s="2"/>
      <c r="L4514" s="2"/>
      <c r="M4514" s="2" t="s">
        <v>1566</v>
      </c>
      <c r="N4514" s="2" t="s">
        <v>2058</v>
      </c>
      <c r="O4514" s="2" t="s">
        <v>2139</v>
      </c>
      <c r="P4514" s="2" t="s">
        <v>20236</v>
      </c>
      <c r="Q4514" s="2" t="s">
        <v>2051</v>
      </c>
      <c r="R4514" s="2" t="s">
        <v>2052</v>
      </c>
      <c r="S4514" s="2"/>
      <c r="T4514" s="2" t="s">
        <v>21447</v>
      </c>
      <c r="U4514" s="2"/>
      <c r="V4514" s="2" t="s">
        <v>20139</v>
      </c>
    </row>
    <row r="4515" spans="1:22" ht="14.25" customHeight="1">
      <c r="A4515" s="2" t="s">
        <v>21448</v>
      </c>
      <c r="B4515" s="2" t="s">
        <v>8196</v>
      </c>
      <c r="C4515" s="2" t="s">
        <v>21449</v>
      </c>
      <c r="D4515" s="2" t="s">
        <v>20392</v>
      </c>
      <c r="E4515" s="2" t="s">
        <v>264</v>
      </c>
      <c r="F4515" s="2" t="s">
        <v>21450</v>
      </c>
      <c r="G4515" s="2" t="s">
        <v>2091</v>
      </c>
      <c r="H4515" s="2" t="s">
        <v>21451</v>
      </c>
      <c r="I4515" s="2"/>
      <c r="J4515" s="2"/>
      <c r="K4515" s="2"/>
      <c r="L4515" s="2"/>
      <c r="M4515" s="2" t="s">
        <v>1566</v>
      </c>
      <c r="N4515" s="2" t="s">
        <v>2058</v>
      </c>
      <c r="O4515" s="2" t="s">
        <v>2288</v>
      </c>
      <c r="P4515" s="2" t="s">
        <v>20164</v>
      </c>
      <c r="Q4515" s="2" t="s">
        <v>2051</v>
      </c>
      <c r="R4515" s="2" t="s">
        <v>2067</v>
      </c>
      <c r="S4515" s="2"/>
      <c r="T4515" s="2" t="s">
        <v>20395</v>
      </c>
      <c r="U4515" s="2"/>
      <c r="V4515" s="2" t="s">
        <v>20139</v>
      </c>
    </row>
    <row r="4516" spans="1:22" ht="14.25" customHeight="1">
      <c r="A4516" s="2" t="s">
        <v>21452</v>
      </c>
      <c r="B4516" s="2" t="s">
        <v>2103</v>
      </c>
      <c r="C4516" s="2" t="s">
        <v>4251</v>
      </c>
      <c r="D4516" s="2" t="s">
        <v>20136</v>
      </c>
      <c r="E4516" s="2" t="s">
        <v>264</v>
      </c>
      <c r="F4516" s="2" t="s">
        <v>4810</v>
      </c>
      <c r="G4516" s="2" t="s">
        <v>2091</v>
      </c>
      <c r="H4516" s="2" t="s">
        <v>21453</v>
      </c>
      <c r="I4516" s="2"/>
      <c r="J4516" s="2"/>
      <c r="K4516" s="2"/>
      <c r="L4516" s="2"/>
      <c r="M4516" s="2" t="s">
        <v>1566</v>
      </c>
      <c r="N4516" s="2" t="s">
        <v>2058</v>
      </c>
      <c r="O4516" s="2" t="s">
        <v>2153</v>
      </c>
      <c r="P4516" s="2" t="s">
        <v>3753</v>
      </c>
      <c r="Q4516" s="2" t="s">
        <v>2051</v>
      </c>
      <c r="R4516" s="2" t="s">
        <v>2052</v>
      </c>
      <c r="S4516" s="2"/>
      <c r="T4516" s="2" t="s">
        <v>20138</v>
      </c>
      <c r="U4516" s="2"/>
      <c r="V4516" s="2" t="s">
        <v>20139</v>
      </c>
    </row>
    <row r="4517" spans="1:22" ht="14.25" customHeight="1">
      <c r="A4517" s="2" t="s">
        <v>21454</v>
      </c>
      <c r="B4517" s="2" t="s">
        <v>21455</v>
      </c>
      <c r="C4517" s="2" t="s">
        <v>12376</v>
      </c>
      <c r="D4517" s="2" t="s">
        <v>1663</v>
      </c>
      <c r="E4517" s="2" t="s">
        <v>96</v>
      </c>
      <c r="F4517" s="2" t="s">
        <v>2473</v>
      </c>
      <c r="G4517" s="2" t="s">
        <v>2091</v>
      </c>
      <c r="H4517" s="2" t="s">
        <v>21456</v>
      </c>
      <c r="I4517" s="2"/>
      <c r="J4517" s="2"/>
      <c r="K4517" s="2"/>
      <c r="L4517" s="2"/>
      <c r="M4517" s="2" t="s">
        <v>59</v>
      </c>
      <c r="N4517" s="2" t="s">
        <v>2048</v>
      </c>
      <c r="O4517" s="2" t="s">
        <v>2301</v>
      </c>
      <c r="P4517" s="2" t="s">
        <v>2094</v>
      </c>
      <c r="Q4517" s="2" t="s">
        <v>2051</v>
      </c>
      <c r="R4517" s="2"/>
      <c r="S4517" s="2"/>
      <c r="T4517" s="2" t="s">
        <v>2095</v>
      </c>
      <c r="U4517" s="2"/>
      <c r="V4517" s="2" t="s">
        <v>20139</v>
      </c>
    </row>
    <row r="4518" spans="1:22" ht="14.25" customHeight="1">
      <c r="A4518" s="2" t="s">
        <v>21457</v>
      </c>
      <c r="B4518" s="2" t="s">
        <v>21458</v>
      </c>
      <c r="C4518" s="2" t="s">
        <v>2829</v>
      </c>
      <c r="D4518" s="2" t="s">
        <v>1664</v>
      </c>
      <c r="E4518" s="2" t="s">
        <v>264</v>
      </c>
      <c r="F4518" s="2" t="s">
        <v>21459</v>
      </c>
      <c r="G4518" s="2" t="s">
        <v>2091</v>
      </c>
      <c r="H4518" s="2" t="s">
        <v>21460</v>
      </c>
      <c r="I4518" s="2"/>
      <c r="J4518" s="2"/>
      <c r="K4518" s="2"/>
      <c r="L4518" s="2"/>
      <c r="M4518" s="2" t="s">
        <v>60</v>
      </c>
      <c r="N4518" s="2" t="s">
        <v>2058</v>
      </c>
      <c r="O4518" s="2" t="s">
        <v>3883</v>
      </c>
      <c r="P4518" s="2" t="s">
        <v>3753</v>
      </c>
      <c r="Q4518" s="2" t="s">
        <v>2051</v>
      </c>
      <c r="R4518" s="2" t="s">
        <v>2052</v>
      </c>
      <c r="S4518" s="2"/>
      <c r="T4518" s="2" t="s">
        <v>13592</v>
      </c>
      <c r="U4518" s="2"/>
      <c r="V4518" s="2" t="s">
        <v>20139</v>
      </c>
    </row>
    <row r="4519" spans="1:22" ht="14.25" customHeight="1">
      <c r="A4519" s="2" t="s">
        <v>21461</v>
      </c>
      <c r="B4519" s="2" t="s">
        <v>21462</v>
      </c>
      <c r="C4519" s="2" t="s">
        <v>11664</v>
      </c>
      <c r="D4519" s="2" t="s">
        <v>21463</v>
      </c>
      <c r="E4519" s="2" t="s">
        <v>264</v>
      </c>
      <c r="F4519" s="2" t="s">
        <v>2090</v>
      </c>
      <c r="G4519" s="2" t="s">
        <v>2046</v>
      </c>
      <c r="H4519" s="2" t="s">
        <v>21464</v>
      </c>
      <c r="I4519" s="2"/>
      <c r="J4519" s="2"/>
      <c r="K4519" s="2"/>
      <c r="L4519" s="2"/>
      <c r="M4519" s="2" t="s">
        <v>1566</v>
      </c>
      <c r="N4519" s="2" t="s">
        <v>2058</v>
      </c>
      <c r="O4519" s="2" t="s">
        <v>2093</v>
      </c>
      <c r="P4519" s="2" t="s">
        <v>4570</v>
      </c>
      <c r="Q4519" s="2" t="s">
        <v>2051</v>
      </c>
      <c r="R4519" s="2" t="s">
        <v>2067</v>
      </c>
      <c r="S4519" s="2"/>
      <c r="T4519" s="2" t="s">
        <v>303</v>
      </c>
      <c r="U4519" s="2"/>
      <c r="V4519" s="2" t="s">
        <v>20139</v>
      </c>
    </row>
    <row r="4520" spans="1:22" ht="14.25" customHeight="1">
      <c r="A4520" s="2" t="s">
        <v>21465</v>
      </c>
      <c r="B4520" s="2" t="s">
        <v>21466</v>
      </c>
      <c r="C4520" s="2" t="s">
        <v>21467</v>
      </c>
      <c r="D4520" s="2" t="s">
        <v>20136</v>
      </c>
      <c r="E4520" s="2" t="s">
        <v>264</v>
      </c>
      <c r="F4520" s="2" t="s">
        <v>4810</v>
      </c>
      <c r="G4520" s="2" t="s">
        <v>2091</v>
      </c>
      <c r="H4520" s="2" t="s">
        <v>21468</v>
      </c>
      <c r="I4520" s="2"/>
      <c r="J4520" s="2"/>
      <c r="K4520" s="2"/>
      <c r="L4520" s="2"/>
      <c r="M4520" s="2" t="s">
        <v>1566</v>
      </c>
      <c r="N4520" s="2" t="s">
        <v>2058</v>
      </c>
      <c r="O4520" s="2" t="s">
        <v>2153</v>
      </c>
      <c r="P4520" s="2" t="s">
        <v>2094</v>
      </c>
      <c r="Q4520" s="2" t="s">
        <v>2051</v>
      </c>
      <c r="R4520" s="2" t="s">
        <v>2052</v>
      </c>
      <c r="S4520" s="2"/>
      <c r="T4520" s="2" t="s">
        <v>20138</v>
      </c>
      <c r="U4520" s="2"/>
      <c r="V4520" s="2" t="s">
        <v>20139</v>
      </c>
    </row>
    <row r="4521" spans="1:22" ht="14.25" customHeight="1">
      <c r="A4521" s="2" t="s">
        <v>21469</v>
      </c>
      <c r="B4521" s="2" t="s">
        <v>21470</v>
      </c>
      <c r="C4521" s="2" t="s">
        <v>21471</v>
      </c>
      <c r="D4521" s="2" t="s">
        <v>20592</v>
      </c>
      <c r="E4521" s="2" t="s">
        <v>264</v>
      </c>
      <c r="F4521" s="2" t="s">
        <v>2090</v>
      </c>
      <c r="G4521" s="2" t="s">
        <v>2091</v>
      </c>
      <c r="H4521" s="2" t="s">
        <v>21472</v>
      </c>
      <c r="I4521" s="2"/>
      <c r="J4521" s="2"/>
      <c r="K4521" s="2"/>
      <c r="L4521" s="2"/>
      <c r="M4521" s="2" t="s">
        <v>1566</v>
      </c>
      <c r="N4521" s="2" t="s">
        <v>2058</v>
      </c>
      <c r="O4521" s="2" t="s">
        <v>2093</v>
      </c>
      <c r="P4521" s="2" t="s">
        <v>3753</v>
      </c>
      <c r="Q4521" s="2" t="s">
        <v>2051</v>
      </c>
      <c r="R4521" s="2" t="s">
        <v>2067</v>
      </c>
      <c r="S4521" s="2"/>
      <c r="T4521" s="2" t="s">
        <v>20594</v>
      </c>
      <c r="U4521" s="2"/>
      <c r="V4521" s="2" t="s">
        <v>20139</v>
      </c>
    </row>
    <row r="4522" spans="1:22" ht="14.25" customHeight="1">
      <c r="A4522" s="2" t="s">
        <v>2073</v>
      </c>
      <c r="B4522" s="2" t="s">
        <v>2074</v>
      </c>
      <c r="C4522" s="2" t="s">
        <v>2075</v>
      </c>
      <c r="D4522" s="2" t="s">
        <v>411</v>
      </c>
      <c r="E4522" s="2" t="s">
        <v>264</v>
      </c>
      <c r="F4522" s="2" t="s">
        <v>21473</v>
      </c>
      <c r="G4522" s="2" t="s">
        <v>2046</v>
      </c>
      <c r="H4522" s="2" t="s">
        <v>21474</v>
      </c>
      <c r="I4522" s="2"/>
      <c r="J4522" s="2"/>
      <c r="K4522" s="2"/>
      <c r="L4522" s="2"/>
      <c r="M4522" s="2" t="s">
        <v>1566</v>
      </c>
      <c r="N4522" s="2" t="s">
        <v>2058</v>
      </c>
      <c r="O4522" s="2" t="s">
        <v>2059</v>
      </c>
      <c r="P4522" s="2" t="s">
        <v>2079</v>
      </c>
      <c r="Q4522" s="2" t="s">
        <v>2051</v>
      </c>
      <c r="R4522" s="2" t="s">
        <v>2067</v>
      </c>
      <c r="S4522" s="2"/>
      <c r="T4522" s="2" t="s">
        <v>410</v>
      </c>
      <c r="U4522" s="2"/>
      <c r="V4522" s="2" t="s">
        <v>20139</v>
      </c>
    </row>
    <row r="4523" spans="1:22" ht="14.25" customHeight="1">
      <c r="A4523" s="2" t="s">
        <v>21475</v>
      </c>
      <c r="B4523" s="2" t="s">
        <v>5168</v>
      </c>
      <c r="C4523" s="2" t="s">
        <v>21476</v>
      </c>
      <c r="D4523" s="2" t="s">
        <v>1663</v>
      </c>
      <c r="E4523" s="2" t="s">
        <v>96</v>
      </c>
      <c r="F4523" s="2" t="s">
        <v>20150</v>
      </c>
      <c r="G4523" s="2" t="s">
        <v>2091</v>
      </c>
      <c r="H4523" s="2" t="s">
        <v>21477</v>
      </c>
      <c r="I4523" s="2"/>
      <c r="J4523" s="2"/>
      <c r="K4523" s="2"/>
      <c r="L4523" s="2"/>
      <c r="M4523" s="2" t="s">
        <v>1566</v>
      </c>
      <c r="N4523" s="2" t="s">
        <v>2048</v>
      </c>
      <c r="O4523" s="2" t="s">
        <v>5489</v>
      </c>
      <c r="P4523" s="2" t="s">
        <v>4966</v>
      </c>
      <c r="Q4523" s="2" t="s">
        <v>18419</v>
      </c>
      <c r="R4523" s="2" t="s">
        <v>2052</v>
      </c>
      <c r="S4523" s="2"/>
      <c r="T4523" s="2" t="s">
        <v>2095</v>
      </c>
      <c r="U4523" s="2"/>
      <c r="V4523" s="2" t="s">
        <v>21478</v>
      </c>
    </row>
    <row r="4524" spans="1:22" ht="14.25" customHeight="1">
      <c r="A4524" s="2" t="s">
        <v>21479</v>
      </c>
      <c r="B4524" s="2" t="s">
        <v>5168</v>
      </c>
      <c r="C4524" s="2" t="s">
        <v>21480</v>
      </c>
      <c r="D4524" s="2" t="s">
        <v>1663</v>
      </c>
      <c r="E4524" s="2" t="s">
        <v>96</v>
      </c>
      <c r="F4524" s="2" t="s">
        <v>20150</v>
      </c>
      <c r="G4524" s="2" t="s">
        <v>2091</v>
      </c>
      <c r="H4524" s="2" t="s">
        <v>21481</v>
      </c>
      <c r="I4524" s="2"/>
      <c r="J4524" s="2"/>
      <c r="K4524" s="2"/>
      <c r="L4524" s="2"/>
      <c r="M4524" s="2" t="s">
        <v>1566</v>
      </c>
      <c r="N4524" s="2" t="s">
        <v>2048</v>
      </c>
      <c r="O4524" s="2" t="s">
        <v>5489</v>
      </c>
      <c r="P4524" s="2" t="s">
        <v>4966</v>
      </c>
      <c r="Q4524" s="2" t="s">
        <v>18419</v>
      </c>
      <c r="R4524" s="2" t="s">
        <v>2052</v>
      </c>
      <c r="S4524" s="2"/>
      <c r="T4524" s="2" t="s">
        <v>2095</v>
      </c>
      <c r="U4524" s="2"/>
      <c r="V4524" s="2" t="s">
        <v>21478</v>
      </c>
    </row>
    <row r="4525" spans="1:22" ht="14.25" customHeight="1">
      <c r="A4525" s="2" t="s">
        <v>21482</v>
      </c>
      <c r="B4525" s="2" t="s">
        <v>5168</v>
      </c>
      <c r="C4525" s="2" t="s">
        <v>21483</v>
      </c>
      <c r="D4525" s="2" t="s">
        <v>1663</v>
      </c>
      <c r="E4525" s="2" t="s">
        <v>96</v>
      </c>
      <c r="F4525" s="2" t="s">
        <v>4810</v>
      </c>
      <c r="G4525" s="2" t="s">
        <v>2091</v>
      </c>
      <c r="H4525" s="2" t="s">
        <v>21484</v>
      </c>
      <c r="I4525" s="2"/>
      <c r="J4525" s="2"/>
      <c r="K4525" s="2"/>
      <c r="L4525" s="2"/>
      <c r="M4525" s="2" t="s">
        <v>1566</v>
      </c>
      <c r="N4525" s="2" t="s">
        <v>2058</v>
      </c>
      <c r="O4525" s="2" t="s">
        <v>2153</v>
      </c>
      <c r="P4525" s="2" t="s">
        <v>4966</v>
      </c>
      <c r="Q4525" s="2" t="s">
        <v>18419</v>
      </c>
      <c r="R4525" s="2" t="s">
        <v>2052</v>
      </c>
      <c r="S4525" s="2"/>
      <c r="T4525" s="2" t="s">
        <v>2095</v>
      </c>
      <c r="U4525" s="2"/>
      <c r="V4525" s="2" t="s">
        <v>21478</v>
      </c>
    </row>
    <row r="4526" spans="1:22" ht="14.25" customHeight="1">
      <c r="A4526" s="2" t="s">
        <v>21485</v>
      </c>
      <c r="B4526" s="2" t="s">
        <v>21486</v>
      </c>
      <c r="C4526" s="2" t="s">
        <v>19071</v>
      </c>
      <c r="D4526" s="2" t="s">
        <v>1663</v>
      </c>
      <c r="E4526" s="2" t="s">
        <v>96</v>
      </c>
      <c r="F4526" s="2" t="s">
        <v>20150</v>
      </c>
      <c r="G4526" s="2" t="s">
        <v>2091</v>
      </c>
      <c r="H4526" s="2" t="s">
        <v>21487</v>
      </c>
      <c r="I4526" s="2"/>
      <c r="J4526" s="2"/>
      <c r="K4526" s="2"/>
      <c r="L4526" s="2"/>
      <c r="M4526" s="2" t="s">
        <v>1566</v>
      </c>
      <c r="N4526" s="2" t="s">
        <v>2048</v>
      </c>
      <c r="O4526" s="2" t="s">
        <v>5489</v>
      </c>
      <c r="P4526" s="2" t="s">
        <v>4966</v>
      </c>
      <c r="Q4526" s="2" t="s">
        <v>18419</v>
      </c>
      <c r="R4526" s="2" t="s">
        <v>2052</v>
      </c>
      <c r="S4526" s="2"/>
      <c r="T4526" s="2" t="s">
        <v>2095</v>
      </c>
      <c r="U4526" s="2"/>
      <c r="V4526" s="2" t="s">
        <v>21478</v>
      </c>
    </row>
    <row r="4527" spans="1:22" ht="14.25" customHeight="1">
      <c r="A4527" s="2" t="s">
        <v>21488</v>
      </c>
      <c r="B4527" s="2" t="s">
        <v>2896</v>
      </c>
      <c r="C4527" s="2" t="s">
        <v>21489</v>
      </c>
      <c r="D4527" s="2" t="s">
        <v>21490</v>
      </c>
      <c r="E4527" s="2" t="s">
        <v>264</v>
      </c>
      <c r="F4527" s="2" t="s">
        <v>21491</v>
      </c>
      <c r="G4527" s="2" t="s">
        <v>2091</v>
      </c>
      <c r="H4527" s="2" t="s">
        <v>21492</v>
      </c>
      <c r="I4527" s="2"/>
      <c r="J4527" s="2"/>
      <c r="K4527" s="2"/>
      <c r="L4527" s="2"/>
      <c r="M4527" s="2" t="s">
        <v>1566</v>
      </c>
      <c r="N4527" s="2" t="s">
        <v>2058</v>
      </c>
      <c r="O4527" s="2" t="s">
        <v>2288</v>
      </c>
      <c r="P4527" s="2" t="s">
        <v>3753</v>
      </c>
      <c r="Q4527" s="2" t="s">
        <v>18419</v>
      </c>
      <c r="R4527" s="2" t="s">
        <v>2067</v>
      </c>
      <c r="S4527" s="2"/>
      <c r="T4527" s="2" t="s">
        <v>21493</v>
      </c>
      <c r="U4527" s="2"/>
      <c r="V4527" s="2" t="s">
        <v>21478</v>
      </c>
    </row>
    <row r="4528" spans="1:22" ht="14.25" customHeight="1">
      <c r="A4528" s="2" t="s">
        <v>21494</v>
      </c>
      <c r="B4528" s="2" t="s">
        <v>2896</v>
      </c>
      <c r="C4528" s="2" t="s">
        <v>21495</v>
      </c>
      <c r="D4528" s="2" t="s">
        <v>21496</v>
      </c>
      <c r="E4528" s="2" t="s">
        <v>264</v>
      </c>
      <c r="F4528" s="2" t="s">
        <v>21497</v>
      </c>
      <c r="G4528" s="2" t="s">
        <v>2091</v>
      </c>
      <c r="H4528" s="2" t="s">
        <v>21498</v>
      </c>
      <c r="I4528" s="2"/>
      <c r="J4528" s="2"/>
      <c r="K4528" s="2"/>
      <c r="L4528" s="2"/>
      <c r="M4528" s="2" t="s">
        <v>1566</v>
      </c>
      <c r="N4528" s="2" t="s">
        <v>2058</v>
      </c>
      <c r="O4528" s="2" t="s">
        <v>5575</v>
      </c>
      <c r="P4528" s="2" t="s">
        <v>21156</v>
      </c>
      <c r="Q4528" s="2" t="s">
        <v>18419</v>
      </c>
      <c r="R4528" s="2" t="s">
        <v>2052</v>
      </c>
      <c r="S4528" s="2"/>
      <c r="T4528" s="2" t="s">
        <v>21499</v>
      </c>
      <c r="U4528" s="2"/>
      <c r="V4528" s="2" t="s">
        <v>21478</v>
      </c>
    </row>
    <row r="4529" spans="1:22" ht="14.25" customHeight="1">
      <c r="A4529" s="2" t="s">
        <v>5112</v>
      </c>
      <c r="B4529" s="2" t="s">
        <v>2896</v>
      </c>
      <c r="C4529" s="2" t="s">
        <v>5113</v>
      </c>
      <c r="D4529" s="2" t="s">
        <v>94</v>
      </c>
      <c r="E4529" s="2" t="s">
        <v>96</v>
      </c>
      <c r="F4529" s="2" t="s">
        <v>4664</v>
      </c>
      <c r="G4529" s="2" t="s">
        <v>2046</v>
      </c>
      <c r="H4529" s="2" t="s">
        <v>21500</v>
      </c>
      <c r="I4529" s="2"/>
      <c r="J4529" s="2"/>
      <c r="K4529" s="2"/>
      <c r="L4529" s="2"/>
      <c r="M4529" s="2" t="s">
        <v>1566</v>
      </c>
      <c r="N4529" s="2" t="s">
        <v>2058</v>
      </c>
      <c r="O4529" s="2" t="s">
        <v>2153</v>
      </c>
      <c r="P4529" s="2" t="s">
        <v>3363</v>
      </c>
      <c r="Q4529" s="2" t="s">
        <v>18419</v>
      </c>
      <c r="R4529" s="2" t="s">
        <v>2052</v>
      </c>
      <c r="S4529" s="2"/>
      <c r="T4529" s="2" t="s">
        <v>93</v>
      </c>
      <c r="U4529" s="2"/>
      <c r="V4529" s="2" t="s">
        <v>21478</v>
      </c>
    </row>
    <row r="4530" spans="1:22" ht="14.25" customHeight="1">
      <c r="A4530" s="2" t="s">
        <v>21501</v>
      </c>
      <c r="B4530" s="2" t="s">
        <v>8201</v>
      </c>
      <c r="C4530" s="2" t="s">
        <v>21502</v>
      </c>
      <c r="D4530" s="2" t="s">
        <v>21503</v>
      </c>
      <c r="E4530" s="2" t="s">
        <v>96</v>
      </c>
      <c r="F4530" s="2" t="s">
        <v>2473</v>
      </c>
      <c r="G4530" s="2" t="s">
        <v>2091</v>
      </c>
      <c r="H4530" s="2" t="s">
        <v>21504</v>
      </c>
      <c r="I4530" s="2"/>
      <c r="J4530" s="2"/>
      <c r="K4530" s="2"/>
      <c r="L4530" s="2"/>
      <c r="M4530" s="2" t="s">
        <v>59</v>
      </c>
      <c r="N4530" s="2" t="s">
        <v>2048</v>
      </c>
      <c r="O4530" s="2" t="s">
        <v>2301</v>
      </c>
      <c r="P4530" s="2" t="s">
        <v>2609</v>
      </c>
      <c r="Q4530" s="2" t="s">
        <v>18419</v>
      </c>
      <c r="R4530" s="2" t="s">
        <v>2052</v>
      </c>
      <c r="S4530" s="2"/>
      <c r="T4530" s="2" t="s">
        <v>21505</v>
      </c>
      <c r="U4530" s="2"/>
      <c r="V4530" s="2" t="s">
        <v>21478</v>
      </c>
    </row>
    <row r="4531" spans="1:22" ht="14.25" customHeight="1">
      <c r="A4531" s="2" t="s">
        <v>21506</v>
      </c>
      <c r="B4531" s="2" t="s">
        <v>5088</v>
      </c>
      <c r="C4531" s="2" t="s">
        <v>3495</v>
      </c>
      <c r="D4531" s="2" t="s">
        <v>21507</v>
      </c>
      <c r="E4531" s="2" t="s">
        <v>264</v>
      </c>
      <c r="F4531" s="2" t="s">
        <v>21508</v>
      </c>
      <c r="G4531" s="2" t="s">
        <v>2091</v>
      </c>
      <c r="H4531" s="2" t="s">
        <v>21509</v>
      </c>
      <c r="I4531" s="2"/>
      <c r="J4531" s="2"/>
      <c r="K4531" s="2"/>
      <c r="L4531" s="2"/>
      <c r="M4531" s="2" t="s">
        <v>1566</v>
      </c>
      <c r="N4531" s="2" t="s">
        <v>2048</v>
      </c>
      <c r="O4531" s="2" t="s">
        <v>2179</v>
      </c>
      <c r="P4531" s="2" t="s">
        <v>21156</v>
      </c>
      <c r="Q4531" s="2" t="s">
        <v>18419</v>
      </c>
      <c r="R4531" s="2" t="s">
        <v>2052</v>
      </c>
      <c r="S4531" s="2"/>
      <c r="T4531" s="2" t="s">
        <v>21510</v>
      </c>
      <c r="U4531" s="2"/>
      <c r="V4531" s="2" t="s">
        <v>21478</v>
      </c>
    </row>
    <row r="4532" spans="1:22" ht="14.25" customHeight="1">
      <c r="A4532" s="2" t="s">
        <v>21511</v>
      </c>
      <c r="B4532" s="2" t="s">
        <v>5389</v>
      </c>
      <c r="C4532" s="2" t="s">
        <v>21512</v>
      </c>
      <c r="D4532" s="2" t="s">
        <v>1661</v>
      </c>
      <c r="E4532" s="2" t="s">
        <v>264</v>
      </c>
      <c r="F4532" s="2" t="s">
        <v>2112</v>
      </c>
      <c r="G4532" s="2" t="s">
        <v>2091</v>
      </c>
      <c r="H4532" s="2" t="s">
        <v>21513</v>
      </c>
      <c r="I4532" s="2"/>
      <c r="J4532" s="2"/>
      <c r="K4532" s="2"/>
      <c r="L4532" s="2"/>
      <c r="M4532" s="2" t="s">
        <v>1566</v>
      </c>
      <c r="N4532" s="2" t="s">
        <v>2058</v>
      </c>
      <c r="O4532" s="2" t="s">
        <v>2093</v>
      </c>
      <c r="P4532" s="2" t="s">
        <v>4966</v>
      </c>
      <c r="Q4532" s="2" t="s">
        <v>18419</v>
      </c>
      <c r="R4532" s="2" t="s">
        <v>2067</v>
      </c>
      <c r="S4532" s="2"/>
      <c r="T4532" s="2" t="s">
        <v>13587</v>
      </c>
      <c r="U4532" s="2"/>
      <c r="V4532" s="2" t="s">
        <v>21478</v>
      </c>
    </row>
    <row r="4533" spans="1:22" ht="14.25" customHeight="1">
      <c r="A4533" s="2" t="s">
        <v>21514</v>
      </c>
      <c r="B4533" s="2" t="s">
        <v>5004</v>
      </c>
      <c r="C4533" s="2" t="s">
        <v>21515</v>
      </c>
      <c r="D4533" s="2" t="s">
        <v>20716</v>
      </c>
      <c r="E4533" s="2" t="s">
        <v>264</v>
      </c>
      <c r="F4533" s="2" t="s">
        <v>2824</v>
      </c>
      <c r="G4533" s="2" t="s">
        <v>2091</v>
      </c>
      <c r="H4533" s="2" t="s">
        <v>21516</v>
      </c>
      <c r="I4533" s="2"/>
      <c r="J4533" s="2"/>
      <c r="K4533" s="2"/>
      <c r="L4533" s="2"/>
      <c r="M4533" s="2" t="s">
        <v>60</v>
      </c>
      <c r="N4533" s="2" t="s">
        <v>2058</v>
      </c>
      <c r="O4533" s="2" t="s">
        <v>2316</v>
      </c>
      <c r="P4533" s="2" t="s">
        <v>2609</v>
      </c>
      <c r="Q4533" s="2" t="s">
        <v>18419</v>
      </c>
      <c r="R4533" s="2" t="s">
        <v>2052</v>
      </c>
      <c r="S4533" s="2"/>
      <c r="T4533" s="2" t="s">
        <v>20719</v>
      </c>
      <c r="U4533" s="2"/>
      <c r="V4533" s="2" t="s">
        <v>21478</v>
      </c>
    </row>
    <row r="4534" spans="1:22" ht="14.25" customHeight="1">
      <c r="A4534" s="2" t="s">
        <v>21517</v>
      </c>
      <c r="B4534" s="2" t="s">
        <v>4943</v>
      </c>
      <c r="C4534" s="2" t="s">
        <v>21518</v>
      </c>
      <c r="D4534" s="2" t="s">
        <v>146</v>
      </c>
      <c r="E4534" s="2" t="s">
        <v>96</v>
      </c>
      <c r="F4534" s="2" t="s">
        <v>14380</v>
      </c>
      <c r="G4534" s="2" t="s">
        <v>2046</v>
      </c>
      <c r="H4534" s="2" t="s">
        <v>21519</v>
      </c>
      <c r="I4534" s="2" t="s">
        <v>21520</v>
      </c>
      <c r="J4534" s="2"/>
      <c r="K4534" s="2" t="s">
        <v>21521</v>
      </c>
      <c r="L4534" s="2"/>
      <c r="M4534" s="2" t="s">
        <v>1566</v>
      </c>
      <c r="N4534" s="2" t="s">
        <v>2058</v>
      </c>
      <c r="O4534" s="2" t="s">
        <v>2093</v>
      </c>
      <c r="P4534" s="2" t="s">
        <v>21522</v>
      </c>
      <c r="Q4534" s="2" t="s">
        <v>18419</v>
      </c>
      <c r="R4534" s="2" t="s">
        <v>2067</v>
      </c>
      <c r="S4534" s="2"/>
      <c r="T4534" s="2" t="s">
        <v>145</v>
      </c>
      <c r="U4534" s="2"/>
      <c r="V4534" s="2" t="s">
        <v>21478</v>
      </c>
    </row>
    <row r="4535" spans="1:22" ht="14.25" customHeight="1">
      <c r="A4535" s="2" t="s">
        <v>21523</v>
      </c>
      <c r="B4535" s="2" t="s">
        <v>4943</v>
      </c>
      <c r="C4535" s="2" t="s">
        <v>21524</v>
      </c>
      <c r="D4535" s="2" t="s">
        <v>1663</v>
      </c>
      <c r="E4535" s="2" t="s">
        <v>96</v>
      </c>
      <c r="F4535" s="2" t="s">
        <v>2090</v>
      </c>
      <c r="G4535" s="2" t="s">
        <v>2091</v>
      </c>
      <c r="H4535" s="2" t="s">
        <v>21525</v>
      </c>
      <c r="I4535" s="2"/>
      <c r="J4535" s="2"/>
      <c r="K4535" s="2"/>
      <c r="L4535" s="2"/>
      <c r="M4535" s="2" t="s">
        <v>1566</v>
      </c>
      <c r="N4535" s="2" t="s">
        <v>2058</v>
      </c>
      <c r="O4535" s="2" t="s">
        <v>2093</v>
      </c>
      <c r="P4535" s="2" t="s">
        <v>4966</v>
      </c>
      <c r="Q4535" s="2" t="s">
        <v>18419</v>
      </c>
      <c r="R4535" s="2" t="s">
        <v>2067</v>
      </c>
      <c r="S4535" s="2"/>
      <c r="T4535" s="2" t="s">
        <v>2095</v>
      </c>
      <c r="U4535" s="2"/>
      <c r="V4535" s="2" t="s">
        <v>21478</v>
      </c>
    </row>
    <row r="4536" spans="1:22" ht="14.25" customHeight="1">
      <c r="A4536" s="2" t="s">
        <v>21526</v>
      </c>
      <c r="B4536" s="2" t="s">
        <v>4921</v>
      </c>
      <c r="C4536" s="2" t="s">
        <v>21527</v>
      </c>
      <c r="D4536" s="2" t="s">
        <v>21507</v>
      </c>
      <c r="E4536" s="2" t="s">
        <v>264</v>
      </c>
      <c r="F4536" s="2" t="s">
        <v>21528</v>
      </c>
      <c r="G4536" s="2" t="s">
        <v>2091</v>
      </c>
      <c r="H4536" s="2" t="s">
        <v>21529</v>
      </c>
      <c r="I4536" s="2"/>
      <c r="J4536" s="2"/>
      <c r="K4536" s="2"/>
      <c r="L4536" s="2"/>
      <c r="M4536" s="2" t="s">
        <v>1566</v>
      </c>
      <c r="N4536" s="2" t="s">
        <v>2058</v>
      </c>
      <c r="O4536" s="2" t="s">
        <v>2132</v>
      </c>
      <c r="P4536" s="2" t="s">
        <v>21156</v>
      </c>
      <c r="Q4536" s="2" t="s">
        <v>18419</v>
      </c>
      <c r="R4536" s="2" t="s">
        <v>2052</v>
      </c>
      <c r="S4536" s="2"/>
      <c r="T4536" s="2" t="s">
        <v>21510</v>
      </c>
      <c r="U4536" s="2"/>
      <c r="V4536" s="2" t="s">
        <v>21478</v>
      </c>
    </row>
    <row r="4537" spans="1:22" ht="14.25" customHeight="1">
      <c r="A4537" s="2" t="s">
        <v>21530</v>
      </c>
      <c r="B4537" s="2" t="s">
        <v>16678</v>
      </c>
      <c r="C4537" s="2" t="s">
        <v>13461</v>
      </c>
      <c r="D4537" s="2" t="s">
        <v>21507</v>
      </c>
      <c r="E4537" s="2" t="s">
        <v>264</v>
      </c>
      <c r="F4537" s="2" t="s">
        <v>21531</v>
      </c>
      <c r="G4537" s="2" t="s">
        <v>2091</v>
      </c>
      <c r="H4537" s="2" t="s">
        <v>21532</v>
      </c>
      <c r="I4537" s="2"/>
      <c r="J4537" s="2"/>
      <c r="K4537" s="2"/>
      <c r="L4537" s="2"/>
      <c r="M4537" s="2" t="s">
        <v>1566</v>
      </c>
      <c r="N4537" s="2" t="s">
        <v>2058</v>
      </c>
      <c r="O4537" s="2" t="s">
        <v>2139</v>
      </c>
      <c r="P4537" s="2" t="s">
        <v>21156</v>
      </c>
      <c r="Q4537" s="2" t="s">
        <v>18419</v>
      </c>
      <c r="R4537" s="2" t="s">
        <v>2052</v>
      </c>
      <c r="S4537" s="2"/>
      <c r="T4537" s="2" t="s">
        <v>21510</v>
      </c>
      <c r="U4537" s="2"/>
      <c r="V4537" s="2" t="s">
        <v>21478</v>
      </c>
    </row>
    <row r="4538" spans="1:22" ht="14.25" customHeight="1">
      <c r="A4538" s="2" t="s">
        <v>21533</v>
      </c>
      <c r="B4538" s="2" t="s">
        <v>4889</v>
      </c>
      <c r="C4538" s="2" t="s">
        <v>4251</v>
      </c>
      <c r="D4538" s="2" t="s">
        <v>21507</v>
      </c>
      <c r="E4538" s="2" t="s">
        <v>264</v>
      </c>
      <c r="F4538" s="2" t="s">
        <v>21534</v>
      </c>
      <c r="G4538" s="2" t="s">
        <v>2091</v>
      </c>
      <c r="H4538" s="2" t="s">
        <v>21535</v>
      </c>
      <c r="I4538" s="2"/>
      <c r="J4538" s="2"/>
      <c r="K4538" s="2"/>
      <c r="L4538" s="2"/>
      <c r="M4538" s="2" t="s">
        <v>1566</v>
      </c>
      <c r="N4538" s="2" t="s">
        <v>2048</v>
      </c>
      <c r="O4538" s="2" t="s">
        <v>2179</v>
      </c>
      <c r="P4538" s="2" t="s">
        <v>21156</v>
      </c>
      <c r="Q4538" s="2" t="s">
        <v>18419</v>
      </c>
      <c r="R4538" s="2" t="s">
        <v>2067</v>
      </c>
      <c r="S4538" s="2"/>
      <c r="T4538" s="2" t="s">
        <v>21510</v>
      </c>
      <c r="U4538" s="2"/>
      <c r="V4538" s="2" t="s">
        <v>21478</v>
      </c>
    </row>
    <row r="4539" spans="1:22" ht="14.25" customHeight="1">
      <c r="A4539" s="2" t="s">
        <v>21536</v>
      </c>
      <c r="B4539" s="2" t="s">
        <v>15080</v>
      </c>
      <c r="C4539" s="2" t="s">
        <v>4000</v>
      </c>
      <c r="D4539" s="2" t="s">
        <v>132</v>
      </c>
      <c r="E4539" s="2" t="s">
        <v>96</v>
      </c>
      <c r="F4539" s="2" t="s">
        <v>21537</v>
      </c>
      <c r="G4539" s="2" t="s">
        <v>2046</v>
      </c>
      <c r="H4539" s="2" t="s">
        <v>21538</v>
      </c>
      <c r="I4539" s="2"/>
      <c r="J4539" s="2"/>
      <c r="K4539" s="2"/>
      <c r="L4539" s="2"/>
      <c r="M4539" s="2" t="s">
        <v>1566</v>
      </c>
      <c r="N4539" s="2" t="s">
        <v>2058</v>
      </c>
      <c r="O4539" s="2" t="s">
        <v>2153</v>
      </c>
      <c r="P4539" s="2" t="s">
        <v>21539</v>
      </c>
      <c r="Q4539" s="2" t="s">
        <v>18419</v>
      </c>
      <c r="R4539" s="2" t="s">
        <v>2052</v>
      </c>
      <c r="S4539" s="2"/>
      <c r="T4539" s="2" t="s">
        <v>131</v>
      </c>
      <c r="U4539" s="2"/>
      <c r="V4539" s="2" t="s">
        <v>21478</v>
      </c>
    </row>
    <row r="4540" spans="1:22" ht="14.25" customHeight="1">
      <c r="A4540" s="2" t="s">
        <v>21540</v>
      </c>
      <c r="B4540" s="2" t="s">
        <v>5527</v>
      </c>
      <c r="C4540" s="2" t="s">
        <v>4251</v>
      </c>
      <c r="D4540" s="2" t="s">
        <v>21490</v>
      </c>
      <c r="E4540" s="2" t="s">
        <v>264</v>
      </c>
      <c r="F4540" s="2" t="s">
        <v>21541</v>
      </c>
      <c r="G4540" s="2" t="s">
        <v>2091</v>
      </c>
      <c r="H4540" s="2" t="s">
        <v>21542</v>
      </c>
      <c r="I4540" s="2"/>
      <c r="J4540" s="2"/>
      <c r="K4540" s="2"/>
      <c r="L4540" s="2"/>
      <c r="M4540" s="2" t="s">
        <v>1566</v>
      </c>
      <c r="N4540" s="2" t="s">
        <v>2058</v>
      </c>
      <c r="O4540" s="2" t="s">
        <v>2288</v>
      </c>
      <c r="P4540" s="2" t="s">
        <v>3753</v>
      </c>
      <c r="Q4540" s="2" t="s">
        <v>18419</v>
      </c>
      <c r="R4540" s="2" t="s">
        <v>2067</v>
      </c>
      <c r="S4540" s="2"/>
      <c r="T4540" s="2" t="s">
        <v>21493</v>
      </c>
      <c r="U4540" s="2"/>
      <c r="V4540" s="2" t="s">
        <v>21478</v>
      </c>
    </row>
    <row r="4541" spans="1:22" ht="14.25" customHeight="1">
      <c r="A4541" s="2" t="s">
        <v>21543</v>
      </c>
      <c r="B4541" s="2" t="s">
        <v>4938</v>
      </c>
      <c r="C4541" s="2" t="s">
        <v>6899</v>
      </c>
      <c r="D4541" s="2" t="s">
        <v>21490</v>
      </c>
      <c r="E4541" s="2" t="s">
        <v>264</v>
      </c>
      <c r="F4541" s="2" t="s">
        <v>21544</v>
      </c>
      <c r="G4541" s="2" t="s">
        <v>2091</v>
      </c>
      <c r="H4541" s="2" t="s">
        <v>21545</v>
      </c>
      <c r="I4541" s="2"/>
      <c r="J4541" s="2"/>
      <c r="K4541" s="2"/>
      <c r="L4541" s="2"/>
      <c r="M4541" s="2" t="s">
        <v>1566</v>
      </c>
      <c r="N4541" s="2" t="s">
        <v>2058</v>
      </c>
      <c r="O4541" s="2" t="s">
        <v>19526</v>
      </c>
      <c r="P4541" s="2" t="s">
        <v>3753</v>
      </c>
      <c r="Q4541" s="2" t="s">
        <v>18419</v>
      </c>
      <c r="R4541" s="2" t="s">
        <v>2067</v>
      </c>
      <c r="S4541" s="2"/>
      <c r="T4541" s="2" t="s">
        <v>21493</v>
      </c>
      <c r="U4541" s="2"/>
      <c r="V4541" s="2" t="s">
        <v>21478</v>
      </c>
    </row>
    <row r="4542" spans="1:22" ht="14.25" customHeight="1">
      <c r="A4542" s="2" t="s">
        <v>21546</v>
      </c>
      <c r="B4542" s="2" t="s">
        <v>21547</v>
      </c>
      <c r="C4542" s="2" t="s">
        <v>21548</v>
      </c>
      <c r="D4542" s="2" t="s">
        <v>21549</v>
      </c>
      <c r="E4542" s="2" t="s">
        <v>264</v>
      </c>
      <c r="F4542" s="2" t="s">
        <v>2170</v>
      </c>
      <c r="G4542" s="2" t="s">
        <v>2091</v>
      </c>
      <c r="H4542" s="2" t="s">
        <v>21550</v>
      </c>
      <c r="I4542" s="2"/>
      <c r="J4542" s="2"/>
      <c r="K4542" s="2"/>
      <c r="L4542" s="2"/>
      <c r="M4542" s="2" t="s">
        <v>59</v>
      </c>
      <c r="N4542" s="2" t="s">
        <v>2058</v>
      </c>
      <c r="O4542" s="2" t="s">
        <v>2172</v>
      </c>
      <c r="P4542" s="2" t="s">
        <v>2609</v>
      </c>
      <c r="Q4542" s="2" t="s">
        <v>18419</v>
      </c>
      <c r="R4542" s="2" t="s">
        <v>2067</v>
      </c>
      <c r="S4542" s="2"/>
      <c r="T4542" s="2" t="s">
        <v>21551</v>
      </c>
      <c r="U4542" s="2"/>
      <c r="V4542" s="2" t="s">
        <v>21478</v>
      </c>
    </row>
    <row r="4543" spans="1:22" ht="14.25" customHeight="1">
      <c r="A4543" s="2" t="s">
        <v>21552</v>
      </c>
      <c r="B4543" s="2" t="s">
        <v>21553</v>
      </c>
      <c r="C4543" s="2" t="s">
        <v>21554</v>
      </c>
      <c r="D4543" s="2" t="s">
        <v>21507</v>
      </c>
      <c r="E4543" s="2" t="s">
        <v>264</v>
      </c>
      <c r="F4543" s="2" t="s">
        <v>21508</v>
      </c>
      <c r="G4543" s="2" t="s">
        <v>2091</v>
      </c>
      <c r="H4543" s="2" t="s">
        <v>21555</v>
      </c>
      <c r="I4543" s="2"/>
      <c r="J4543" s="2"/>
      <c r="K4543" s="2"/>
      <c r="L4543" s="2"/>
      <c r="M4543" s="2" t="s">
        <v>1566</v>
      </c>
      <c r="N4543" s="2" t="s">
        <v>2048</v>
      </c>
      <c r="O4543" s="2" t="s">
        <v>2179</v>
      </c>
      <c r="P4543" s="2" t="s">
        <v>21156</v>
      </c>
      <c r="Q4543" s="2" t="s">
        <v>18419</v>
      </c>
      <c r="R4543" s="2" t="s">
        <v>2052</v>
      </c>
      <c r="S4543" s="2"/>
      <c r="T4543" s="2" t="s">
        <v>21510</v>
      </c>
      <c r="U4543" s="2"/>
      <c r="V4543" s="2" t="s">
        <v>21478</v>
      </c>
    </row>
    <row r="4544" spans="1:22" ht="14.25" customHeight="1">
      <c r="A4544" s="2" t="s">
        <v>21556</v>
      </c>
      <c r="B4544" s="2" t="s">
        <v>17144</v>
      </c>
      <c r="C4544" s="2" t="s">
        <v>21557</v>
      </c>
      <c r="D4544" s="2" t="s">
        <v>20518</v>
      </c>
      <c r="E4544" s="2" t="s">
        <v>264</v>
      </c>
      <c r="F4544" s="2" t="s">
        <v>2473</v>
      </c>
      <c r="G4544" s="2" t="s">
        <v>2091</v>
      </c>
      <c r="H4544" s="2" t="s">
        <v>21558</v>
      </c>
      <c r="I4544" s="2" t="s">
        <v>21520</v>
      </c>
      <c r="J4544" s="2"/>
      <c r="K4544" s="2" t="s">
        <v>21521</v>
      </c>
      <c r="L4544" s="2"/>
      <c r="M4544" s="2" t="s">
        <v>59</v>
      </c>
      <c r="N4544" s="2" t="s">
        <v>2048</v>
      </c>
      <c r="O4544" s="2" t="s">
        <v>2301</v>
      </c>
      <c r="P4544" s="2" t="s">
        <v>4630</v>
      </c>
      <c r="Q4544" s="2" t="s">
        <v>18419</v>
      </c>
      <c r="R4544" s="2" t="s">
        <v>2067</v>
      </c>
      <c r="S4544" s="2"/>
      <c r="T4544" s="2" t="s">
        <v>20520</v>
      </c>
      <c r="U4544" s="2"/>
      <c r="V4544" s="2" t="s">
        <v>21478</v>
      </c>
    </row>
    <row r="4545" spans="1:22" ht="14.25" customHeight="1">
      <c r="A4545" s="2" t="s">
        <v>21559</v>
      </c>
      <c r="B4545" s="2" t="s">
        <v>8826</v>
      </c>
      <c r="C4545" s="2" t="s">
        <v>21560</v>
      </c>
      <c r="D4545" s="2" t="s">
        <v>21561</v>
      </c>
      <c r="E4545" s="2" t="s">
        <v>264</v>
      </c>
      <c r="F4545" s="2" t="s">
        <v>4810</v>
      </c>
      <c r="G4545" s="2" t="s">
        <v>2091</v>
      </c>
      <c r="H4545" s="2" t="s">
        <v>21562</v>
      </c>
      <c r="I4545" s="2"/>
      <c r="J4545" s="2"/>
      <c r="K4545" s="2"/>
      <c r="L4545" s="2"/>
      <c r="M4545" s="2" t="s">
        <v>1566</v>
      </c>
      <c r="N4545" s="2" t="s">
        <v>2058</v>
      </c>
      <c r="O4545" s="2" t="s">
        <v>2153</v>
      </c>
      <c r="P4545" s="2" t="s">
        <v>4630</v>
      </c>
      <c r="Q4545" s="2" t="s">
        <v>18419</v>
      </c>
      <c r="R4545" s="2" t="s">
        <v>2052</v>
      </c>
      <c r="S4545" s="2"/>
      <c r="T4545" s="2" t="s">
        <v>21563</v>
      </c>
      <c r="U4545" s="2"/>
      <c r="V4545" s="2" t="s">
        <v>21478</v>
      </c>
    </row>
    <row r="4546" spans="1:22" ht="14.25" customHeight="1">
      <c r="A4546" s="2" t="s">
        <v>21564</v>
      </c>
      <c r="B4546" s="2" t="s">
        <v>16717</v>
      </c>
      <c r="C4546" s="2" t="s">
        <v>6047</v>
      </c>
      <c r="D4546" s="2" t="s">
        <v>20716</v>
      </c>
      <c r="E4546" s="2" t="s">
        <v>264</v>
      </c>
      <c r="F4546" s="2" t="s">
        <v>2824</v>
      </c>
      <c r="G4546" s="2" t="s">
        <v>2091</v>
      </c>
      <c r="H4546" s="2" t="s">
        <v>21565</v>
      </c>
      <c r="I4546" s="2"/>
      <c r="J4546" s="2"/>
      <c r="K4546" s="2"/>
      <c r="L4546" s="2"/>
      <c r="M4546" s="2" t="s">
        <v>60</v>
      </c>
      <c r="N4546" s="2" t="s">
        <v>2058</v>
      </c>
      <c r="O4546" s="2" t="s">
        <v>2316</v>
      </c>
      <c r="P4546" s="2" t="s">
        <v>2609</v>
      </c>
      <c r="Q4546" s="2" t="s">
        <v>18419</v>
      </c>
      <c r="R4546" s="2" t="s">
        <v>2052</v>
      </c>
      <c r="S4546" s="2"/>
      <c r="T4546" s="2" t="s">
        <v>20719</v>
      </c>
      <c r="U4546" s="2"/>
      <c r="V4546" s="2" t="s">
        <v>21478</v>
      </c>
    </row>
    <row r="4547" spans="1:22" ht="14.25" customHeight="1">
      <c r="A4547" s="2" t="s">
        <v>21566</v>
      </c>
      <c r="B4547" s="2" t="s">
        <v>4774</v>
      </c>
      <c r="C4547" s="2" t="s">
        <v>21567</v>
      </c>
      <c r="D4547" s="2" t="s">
        <v>21507</v>
      </c>
      <c r="E4547" s="2" t="s">
        <v>264</v>
      </c>
      <c r="F4547" s="2" t="s">
        <v>21568</v>
      </c>
      <c r="G4547" s="2" t="s">
        <v>2091</v>
      </c>
      <c r="H4547" s="2" t="s">
        <v>21569</v>
      </c>
      <c r="I4547" s="2"/>
      <c r="J4547" s="2"/>
      <c r="K4547" s="2"/>
      <c r="L4547" s="2"/>
      <c r="M4547" s="2" t="s">
        <v>1566</v>
      </c>
      <c r="N4547" s="2" t="s">
        <v>2058</v>
      </c>
      <c r="O4547" s="2" t="s">
        <v>2139</v>
      </c>
      <c r="P4547" s="2" t="s">
        <v>21156</v>
      </c>
      <c r="Q4547" s="2" t="s">
        <v>18419</v>
      </c>
      <c r="R4547" s="2" t="s">
        <v>2052</v>
      </c>
      <c r="S4547" s="2"/>
      <c r="T4547" s="2" t="s">
        <v>21510</v>
      </c>
      <c r="U4547" s="2"/>
      <c r="V4547" s="2" t="s">
        <v>21478</v>
      </c>
    </row>
    <row r="4548" spans="1:22" ht="14.25" customHeight="1">
      <c r="A4548" s="2" t="s">
        <v>21570</v>
      </c>
      <c r="B4548" s="2" t="s">
        <v>4763</v>
      </c>
      <c r="C4548" s="2" t="s">
        <v>21571</v>
      </c>
      <c r="D4548" s="2" t="s">
        <v>1663</v>
      </c>
      <c r="E4548" s="2" t="s">
        <v>96</v>
      </c>
      <c r="F4548" s="2" t="s">
        <v>20150</v>
      </c>
      <c r="G4548" s="2" t="s">
        <v>2091</v>
      </c>
      <c r="H4548" s="2" t="s">
        <v>21572</v>
      </c>
      <c r="I4548" s="2"/>
      <c r="J4548" s="2"/>
      <c r="K4548" s="2"/>
      <c r="L4548" s="2"/>
      <c r="M4548" s="2" t="s">
        <v>1566</v>
      </c>
      <c r="N4548" s="2" t="s">
        <v>2048</v>
      </c>
      <c r="O4548" s="2" t="s">
        <v>5489</v>
      </c>
      <c r="P4548" s="2" t="s">
        <v>4966</v>
      </c>
      <c r="Q4548" s="2" t="s">
        <v>18419</v>
      </c>
      <c r="R4548" s="2" t="s">
        <v>2052</v>
      </c>
      <c r="S4548" s="2"/>
      <c r="T4548" s="2" t="s">
        <v>2095</v>
      </c>
      <c r="U4548" s="2"/>
      <c r="V4548" s="2" t="s">
        <v>21478</v>
      </c>
    </row>
    <row r="4549" spans="1:22" ht="14.25" customHeight="1">
      <c r="A4549" s="2" t="s">
        <v>21573</v>
      </c>
      <c r="B4549" s="2" t="s">
        <v>21574</v>
      </c>
      <c r="C4549" s="2" t="s">
        <v>21575</v>
      </c>
      <c r="D4549" s="2" t="s">
        <v>20716</v>
      </c>
      <c r="E4549" s="2" t="s">
        <v>264</v>
      </c>
      <c r="F4549" s="2" t="s">
        <v>21576</v>
      </c>
      <c r="G4549" s="2" t="s">
        <v>2091</v>
      </c>
      <c r="H4549" s="2" t="s">
        <v>21577</v>
      </c>
      <c r="I4549" s="2"/>
      <c r="J4549" s="2"/>
      <c r="K4549" s="2"/>
      <c r="L4549" s="2"/>
      <c r="M4549" s="2" t="s">
        <v>60</v>
      </c>
      <c r="N4549" s="2" t="s">
        <v>2058</v>
      </c>
      <c r="O4549" s="2" t="s">
        <v>2491</v>
      </c>
      <c r="P4549" s="2" t="s">
        <v>2609</v>
      </c>
      <c r="Q4549" s="2" t="s">
        <v>18419</v>
      </c>
      <c r="R4549" s="2" t="s">
        <v>2052</v>
      </c>
      <c r="S4549" s="2"/>
      <c r="T4549" s="2" t="s">
        <v>20719</v>
      </c>
      <c r="U4549" s="2"/>
      <c r="V4549" s="2" t="s">
        <v>21478</v>
      </c>
    </row>
    <row r="4550" spans="1:22" ht="14.25" customHeight="1">
      <c r="A4550" s="2" t="s">
        <v>21578</v>
      </c>
      <c r="B4550" s="2" t="s">
        <v>21579</v>
      </c>
      <c r="C4550" s="2" t="s">
        <v>21580</v>
      </c>
      <c r="D4550" s="2" t="s">
        <v>20716</v>
      </c>
      <c r="E4550" s="2" t="s">
        <v>264</v>
      </c>
      <c r="F4550" s="2" t="s">
        <v>21581</v>
      </c>
      <c r="G4550" s="2" t="s">
        <v>2091</v>
      </c>
      <c r="H4550" s="2" t="s">
        <v>21582</v>
      </c>
      <c r="I4550" s="2"/>
      <c r="J4550" s="2"/>
      <c r="K4550" s="2"/>
      <c r="L4550" s="2"/>
      <c r="M4550" s="2" t="s">
        <v>60</v>
      </c>
      <c r="N4550" s="2" t="s">
        <v>2058</v>
      </c>
      <c r="O4550" s="2" t="s">
        <v>2316</v>
      </c>
      <c r="P4550" s="2" t="s">
        <v>2609</v>
      </c>
      <c r="Q4550" s="2" t="s">
        <v>18419</v>
      </c>
      <c r="R4550" s="2" t="s">
        <v>2067</v>
      </c>
      <c r="S4550" s="2"/>
      <c r="T4550" s="2" t="s">
        <v>20719</v>
      </c>
      <c r="U4550" s="2"/>
      <c r="V4550" s="2" t="s">
        <v>21478</v>
      </c>
    </row>
    <row r="4551" spans="1:22" ht="14.25" customHeight="1">
      <c r="A4551" s="2" t="s">
        <v>21583</v>
      </c>
      <c r="B4551" s="2" t="s">
        <v>4670</v>
      </c>
      <c r="C4551" s="2" t="s">
        <v>21584</v>
      </c>
      <c r="D4551" s="2" t="s">
        <v>20716</v>
      </c>
      <c r="E4551" s="2" t="s">
        <v>264</v>
      </c>
      <c r="F4551" s="2" t="s">
        <v>21585</v>
      </c>
      <c r="G4551" s="2" t="s">
        <v>2091</v>
      </c>
      <c r="H4551" s="2" t="s">
        <v>21586</v>
      </c>
      <c r="I4551" s="2"/>
      <c r="J4551" s="2"/>
      <c r="K4551" s="2"/>
      <c r="L4551" s="2"/>
      <c r="M4551" s="2" t="s">
        <v>60</v>
      </c>
      <c r="N4551" s="2" t="s">
        <v>2058</v>
      </c>
      <c r="O4551" s="2" t="s">
        <v>2316</v>
      </c>
      <c r="P4551" s="2" t="s">
        <v>2609</v>
      </c>
      <c r="Q4551" s="2" t="s">
        <v>18419</v>
      </c>
      <c r="R4551" s="2" t="s">
        <v>2067</v>
      </c>
      <c r="S4551" s="2"/>
      <c r="T4551" s="2" t="s">
        <v>20719</v>
      </c>
      <c r="U4551" s="2"/>
      <c r="V4551" s="2" t="s">
        <v>21478</v>
      </c>
    </row>
    <row r="4552" spans="1:22" ht="14.25" customHeight="1">
      <c r="A4552" s="2" t="s">
        <v>21587</v>
      </c>
      <c r="B4552" s="2" t="s">
        <v>4670</v>
      </c>
      <c r="C4552" s="2" t="s">
        <v>2500</v>
      </c>
      <c r="D4552" s="2" t="s">
        <v>21490</v>
      </c>
      <c r="E4552" s="2" t="s">
        <v>264</v>
      </c>
      <c r="F4552" s="2" t="s">
        <v>2491</v>
      </c>
      <c r="G4552" s="2" t="s">
        <v>2091</v>
      </c>
      <c r="H4552" s="2" t="s">
        <v>21588</v>
      </c>
      <c r="I4552" s="2"/>
      <c r="J4552" s="2"/>
      <c r="K4552" s="2"/>
      <c r="L4552" s="2"/>
      <c r="M4552" s="2" t="s">
        <v>60</v>
      </c>
      <c r="N4552" s="2" t="s">
        <v>2058</v>
      </c>
      <c r="O4552" s="2" t="s">
        <v>2491</v>
      </c>
      <c r="P4552" s="2" t="s">
        <v>3753</v>
      </c>
      <c r="Q4552" s="2" t="s">
        <v>18419</v>
      </c>
      <c r="R4552" s="2"/>
      <c r="S4552" s="2"/>
      <c r="T4552" s="2" t="s">
        <v>21493</v>
      </c>
      <c r="U4552" s="2"/>
      <c r="V4552" s="2" t="s">
        <v>21478</v>
      </c>
    </row>
    <row r="4553" spans="1:22" ht="14.25" customHeight="1">
      <c r="A4553" s="2" t="s">
        <v>21589</v>
      </c>
      <c r="B4553" s="2" t="s">
        <v>21590</v>
      </c>
      <c r="C4553" s="2" t="s">
        <v>21591</v>
      </c>
      <c r="D4553" s="2" t="s">
        <v>20716</v>
      </c>
      <c r="E4553" s="2" t="s">
        <v>264</v>
      </c>
      <c r="F4553" s="2" t="s">
        <v>21592</v>
      </c>
      <c r="G4553" s="2" t="s">
        <v>2091</v>
      </c>
      <c r="H4553" s="2" t="s">
        <v>21593</v>
      </c>
      <c r="I4553" s="2"/>
      <c r="J4553" s="2"/>
      <c r="K4553" s="2"/>
      <c r="L4553" s="2"/>
      <c r="M4553" s="2" t="s">
        <v>60</v>
      </c>
      <c r="N4553" s="2" t="s">
        <v>2058</v>
      </c>
      <c r="O4553" s="2" t="s">
        <v>21594</v>
      </c>
      <c r="P4553" s="2" t="s">
        <v>2609</v>
      </c>
      <c r="Q4553" s="2" t="s">
        <v>18419</v>
      </c>
      <c r="R4553" s="2" t="s">
        <v>2052</v>
      </c>
      <c r="S4553" s="2"/>
      <c r="T4553" s="2" t="s">
        <v>20719</v>
      </c>
      <c r="U4553" s="2"/>
      <c r="V4553" s="2" t="s">
        <v>21478</v>
      </c>
    </row>
    <row r="4554" spans="1:22" ht="14.25" customHeight="1">
      <c r="A4554" s="2" t="s">
        <v>21595</v>
      </c>
      <c r="B4554" s="2" t="s">
        <v>7798</v>
      </c>
      <c r="C4554" s="2" t="s">
        <v>21596</v>
      </c>
      <c r="D4554" s="2" t="s">
        <v>1663</v>
      </c>
      <c r="E4554" s="2" t="s">
        <v>96</v>
      </c>
      <c r="F4554" s="2" t="s">
        <v>20150</v>
      </c>
      <c r="G4554" s="2" t="s">
        <v>2091</v>
      </c>
      <c r="H4554" s="2" t="s">
        <v>21597</v>
      </c>
      <c r="I4554" s="2"/>
      <c r="J4554" s="2"/>
      <c r="K4554" s="2"/>
      <c r="L4554" s="2"/>
      <c r="M4554" s="2" t="s">
        <v>1566</v>
      </c>
      <c r="N4554" s="2" t="s">
        <v>2048</v>
      </c>
      <c r="O4554" s="2" t="s">
        <v>5489</v>
      </c>
      <c r="P4554" s="2" t="s">
        <v>3753</v>
      </c>
      <c r="Q4554" s="2" t="s">
        <v>18419</v>
      </c>
      <c r="R4554" s="2" t="s">
        <v>2052</v>
      </c>
      <c r="S4554" s="2"/>
      <c r="T4554" s="2" t="s">
        <v>2095</v>
      </c>
      <c r="U4554" s="2"/>
      <c r="V4554" s="2" t="s">
        <v>21478</v>
      </c>
    </row>
    <row r="4555" spans="1:22" ht="14.25" customHeight="1">
      <c r="A4555" s="2" t="s">
        <v>21598</v>
      </c>
      <c r="B4555" s="2" t="s">
        <v>7993</v>
      </c>
      <c r="C4555" s="2" t="s">
        <v>21599</v>
      </c>
      <c r="D4555" s="2" t="s">
        <v>21507</v>
      </c>
      <c r="E4555" s="2" t="s">
        <v>264</v>
      </c>
      <c r="F4555" s="2" t="s">
        <v>21600</v>
      </c>
      <c r="G4555" s="2" t="s">
        <v>2091</v>
      </c>
      <c r="H4555" s="2" t="s">
        <v>21601</v>
      </c>
      <c r="I4555" s="2"/>
      <c r="J4555" s="2"/>
      <c r="K4555" s="2"/>
      <c r="L4555" s="2"/>
      <c r="M4555" s="2" t="s">
        <v>1566</v>
      </c>
      <c r="N4555" s="2" t="s">
        <v>2058</v>
      </c>
      <c r="O4555" s="2" t="s">
        <v>5268</v>
      </c>
      <c r="P4555" s="2" t="s">
        <v>21156</v>
      </c>
      <c r="Q4555" s="2" t="s">
        <v>18419</v>
      </c>
      <c r="R4555" s="2" t="s">
        <v>2067</v>
      </c>
      <c r="S4555" s="2"/>
      <c r="T4555" s="2" t="s">
        <v>21510</v>
      </c>
      <c r="U4555" s="2"/>
      <c r="V4555" s="2" t="s">
        <v>21478</v>
      </c>
    </row>
    <row r="4556" spans="1:22" ht="14.25" customHeight="1">
      <c r="A4556" s="2" t="s">
        <v>21602</v>
      </c>
      <c r="B4556" s="2" t="s">
        <v>4670</v>
      </c>
      <c r="C4556" s="2" t="s">
        <v>3892</v>
      </c>
      <c r="D4556" s="2" t="s">
        <v>1661</v>
      </c>
      <c r="E4556" s="2" t="s">
        <v>264</v>
      </c>
      <c r="F4556" s="2" t="s">
        <v>2112</v>
      </c>
      <c r="G4556" s="2" t="s">
        <v>21603</v>
      </c>
      <c r="H4556" s="2" t="s">
        <v>21604</v>
      </c>
      <c r="I4556" s="2"/>
      <c r="J4556" s="2"/>
      <c r="K4556" s="2"/>
      <c r="L4556" s="2"/>
      <c r="M4556" s="2" t="s">
        <v>1566</v>
      </c>
      <c r="N4556" s="2" t="s">
        <v>2058</v>
      </c>
      <c r="O4556" s="2" t="s">
        <v>2093</v>
      </c>
      <c r="P4556" s="2" t="s">
        <v>2609</v>
      </c>
      <c r="Q4556" s="2" t="s">
        <v>18419</v>
      </c>
      <c r="R4556" s="2" t="s">
        <v>2067</v>
      </c>
      <c r="S4556" s="2"/>
      <c r="T4556" s="2" t="s">
        <v>13587</v>
      </c>
      <c r="U4556" s="2"/>
      <c r="V4556" s="2" t="s">
        <v>21478</v>
      </c>
    </row>
    <row r="4557" spans="1:22" ht="14.25" customHeight="1">
      <c r="A4557" s="2" t="s">
        <v>21605</v>
      </c>
      <c r="B4557" s="2" t="s">
        <v>5555</v>
      </c>
      <c r="C4557" s="2" t="s">
        <v>21606</v>
      </c>
      <c r="D4557" s="2" t="s">
        <v>21507</v>
      </c>
      <c r="E4557" s="2" t="s">
        <v>264</v>
      </c>
      <c r="F4557" s="2" t="s">
        <v>21607</v>
      </c>
      <c r="G4557" s="2" t="s">
        <v>2091</v>
      </c>
      <c r="H4557" s="2" t="s">
        <v>21608</v>
      </c>
      <c r="I4557" s="2"/>
      <c r="J4557" s="2"/>
      <c r="K4557" s="2"/>
      <c r="L4557" s="2"/>
      <c r="M4557" s="2" t="s">
        <v>1566</v>
      </c>
      <c r="N4557" s="2" t="s">
        <v>2048</v>
      </c>
      <c r="O4557" s="2" t="s">
        <v>2179</v>
      </c>
      <c r="P4557" s="2" t="s">
        <v>21156</v>
      </c>
      <c r="Q4557" s="2" t="s">
        <v>18419</v>
      </c>
      <c r="R4557" s="2" t="s">
        <v>2067</v>
      </c>
      <c r="S4557" s="2"/>
      <c r="T4557" s="2" t="s">
        <v>21510</v>
      </c>
      <c r="U4557" s="2"/>
      <c r="V4557" s="2" t="s">
        <v>21478</v>
      </c>
    </row>
    <row r="4558" spans="1:22" ht="14.25" customHeight="1">
      <c r="A4558" s="2" t="s">
        <v>21609</v>
      </c>
      <c r="B4558" s="2" t="s">
        <v>10556</v>
      </c>
      <c r="C4558" s="2" t="s">
        <v>8797</v>
      </c>
      <c r="D4558" s="2" t="s">
        <v>21507</v>
      </c>
      <c r="E4558" s="2" t="s">
        <v>264</v>
      </c>
      <c r="F4558" s="2" t="s">
        <v>4810</v>
      </c>
      <c r="G4558" s="2" t="s">
        <v>2091</v>
      </c>
      <c r="H4558" s="2" t="s">
        <v>21610</v>
      </c>
      <c r="I4558" s="2"/>
      <c r="J4558" s="2"/>
      <c r="K4558" s="2"/>
      <c r="L4558" s="2"/>
      <c r="M4558" s="2" t="s">
        <v>1566</v>
      </c>
      <c r="N4558" s="2" t="s">
        <v>2058</v>
      </c>
      <c r="O4558" s="2" t="s">
        <v>2153</v>
      </c>
      <c r="P4558" s="2" t="s">
        <v>21156</v>
      </c>
      <c r="Q4558" s="2" t="s">
        <v>18419</v>
      </c>
      <c r="R4558" s="2" t="s">
        <v>2052</v>
      </c>
      <c r="S4558" s="2"/>
      <c r="T4558" s="2" t="s">
        <v>21510</v>
      </c>
      <c r="U4558" s="2"/>
      <c r="V4558" s="2" t="s">
        <v>21478</v>
      </c>
    </row>
    <row r="4559" spans="1:22" ht="14.25" customHeight="1">
      <c r="A4559" s="2" t="s">
        <v>21611</v>
      </c>
      <c r="B4559" s="2" t="s">
        <v>4607</v>
      </c>
      <c r="C4559" s="2" t="s">
        <v>21612</v>
      </c>
      <c r="D4559" s="2" t="s">
        <v>21490</v>
      </c>
      <c r="E4559" s="2" t="s">
        <v>264</v>
      </c>
      <c r="F4559" s="2" t="s">
        <v>21613</v>
      </c>
      <c r="G4559" s="2" t="s">
        <v>2091</v>
      </c>
      <c r="H4559" s="2" t="s">
        <v>21614</v>
      </c>
      <c r="I4559" s="2"/>
      <c r="J4559" s="2"/>
      <c r="K4559" s="2"/>
      <c r="L4559" s="2"/>
      <c r="M4559" s="2" t="s">
        <v>1566</v>
      </c>
      <c r="N4559" s="2" t="s">
        <v>2048</v>
      </c>
      <c r="O4559" s="2" t="s">
        <v>2179</v>
      </c>
      <c r="P4559" s="2" t="s">
        <v>3753</v>
      </c>
      <c r="Q4559" s="2" t="s">
        <v>18419</v>
      </c>
      <c r="R4559" s="2" t="s">
        <v>2067</v>
      </c>
      <c r="S4559" s="2"/>
      <c r="T4559" s="2" t="s">
        <v>21493</v>
      </c>
      <c r="U4559" s="2"/>
      <c r="V4559" s="2" t="s">
        <v>21478</v>
      </c>
    </row>
    <row r="4560" spans="1:22" ht="14.25" customHeight="1">
      <c r="A4560" s="2" t="s">
        <v>21615</v>
      </c>
      <c r="B4560" s="2" t="s">
        <v>21616</v>
      </c>
      <c r="C4560" s="2" t="s">
        <v>17693</v>
      </c>
      <c r="D4560" s="2" t="s">
        <v>1663</v>
      </c>
      <c r="E4560" s="2" t="s">
        <v>96</v>
      </c>
      <c r="F4560" s="2" t="s">
        <v>4810</v>
      </c>
      <c r="G4560" s="2" t="s">
        <v>2091</v>
      </c>
      <c r="H4560" s="2" t="s">
        <v>21617</v>
      </c>
      <c r="I4560" s="2"/>
      <c r="J4560" s="2"/>
      <c r="K4560" s="2"/>
      <c r="L4560" s="2"/>
      <c r="M4560" s="2" t="s">
        <v>1566</v>
      </c>
      <c r="N4560" s="2" t="s">
        <v>2058</v>
      </c>
      <c r="O4560" s="2" t="s">
        <v>2153</v>
      </c>
      <c r="P4560" s="2" t="s">
        <v>3753</v>
      </c>
      <c r="Q4560" s="2" t="s">
        <v>18419</v>
      </c>
      <c r="R4560" s="2" t="s">
        <v>2052</v>
      </c>
      <c r="S4560" s="2"/>
      <c r="T4560" s="2" t="s">
        <v>2095</v>
      </c>
      <c r="U4560" s="2"/>
      <c r="V4560" s="2" t="s">
        <v>21478</v>
      </c>
    </row>
    <row r="4561" spans="1:22" ht="14.25" customHeight="1">
      <c r="A4561" s="2" t="s">
        <v>21618</v>
      </c>
      <c r="B4561" s="2" t="s">
        <v>21619</v>
      </c>
      <c r="C4561" s="2" t="s">
        <v>20404</v>
      </c>
      <c r="D4561" s="2" t="s">
        <v>20716</v>
      </c>
      <c r="E4561" s="2" t="s">
        <v>264</v>
      </c>
      <c r="F4561" s="2" t="s">
        <v>21620</v>
      </c>
      <c r="G4561" s="2" t="s">
        <v>2091</v>
      </c>
      <c r="H4561" s="2" t="s">
        <v>21621</v>
      </c>
      <c r="I4561" s="2"/>
      <c r="J4561" s="2"/>
      <c r="K4561" s="2"/>
      <c r="L4561" s="2"/>
      <c r="M4561" s="2" t="s">
        <v>60</v>
      </c>
      <c r="N4561" s="2" t="s">
        <v>2058</v>
      </c>
      <c r="O4561" s="2" t="s">
        <v>2316</v>
      </c>
      <c r="P4561" s="2" t="s">
        <v>2609</v>
      </c>
      <c r="Q4561" s="2" t="s">
        <v>18419</v>
      </c>
      <c r="R4561" s="2"/>
      <c r="S4561" s="2"/>
      <c r="T4561" s="2" t="s">
        <v>20719</v>
      </c>
      <c r="U4561" s="2"/>
      <c r="V4561" s="2" t="s">
        <v>21478</v>
      </c>
    </row>
    <row r="4562" spans="1:22" ht="14.25" customHeight="1">
      <c r="A4562" s="2" t="s">
        <v>21622</v>
      </c>
      <c r="B4562" s="2" t="s">
        <v>4440</v>
      </c>
      <c r="C4562" s="2" t="s">
        <v>21623</v>
      </c>
      <c r="D4562" s="2" t="s">
        <v>230</v>
      </c>
      <c r="E4562" s="2" t="s">
        <v>96</v>
      </c>
      <c r="F4562" s="2" t="s">
        <v>21624</v>
      </c>
      <c r="G4562" s="2" t="s">
        <v>2046</v>
      </c>
      <c r="H4562" s="2" t="s">
        <v>21625</v>
      </c>
      <c r="I4562" s="2"/>
      <c r="J4562" s="2"/>
      <c r="K4562" s="2"/>
      <c r="L4562" s="2"/>
      <c r="M4562" s="2" t="s">
        <v>1566</v>
      </c>
      <c r="N4562" s="2" t="s">
        <v>2058</v>
      </c>
      <c r="O4562" s="2" t="s">
        <v>2078</v>
      </c>
      <c r="P4562" s="2" t="s">
        <v>3061</v>
      </c>
      <c r="Q4562" s="2" t="s">
        <v>18419</v>
      </c>
      <c r="R4562" s="2" t="s">
        <v>2067</v>
      </c>
      <c r="S4562" s="2"/>
      <c r="T4562" s="2" t="s">
        <v>229</v>
      </c>
      <c r="U4562" s="2"/>
      <c r="V4562" s="2" t="s">
        <v>21478</v>
      </c>
    </row>
    <row r="4563" spans="1:22" ht="14.25" customHeight="1">
      <c r="A4563" s="2" t="s">
        <v>21626</v>
      </c>
      <c r="B4563" s="2" t="s">
        <v>4440</v>
      </c>
      <c r="C4563" s="2" t="s">
        <v>19755</v>
      </c>
      <c r="D4563" s="2" t="s">
        <v>21507</v>
      </c>
      <c r="E4563" s="2" t="s">
        <v>264</v>
      </c>
      <c r="F4563" s="2" t="s">
        <v>21627</v>
      </c>
      <c r="G4563" s="2" t="s">
        <v>2091</v>
      </c>
      <c r="H4563" s="2" t="s">
        <v>21628</v>
      </c>
      <c r="I4563" s="2"/>
      <c r="J4563" s="2"/>
      <c r="K4563" s="2"/>
      <c r="L4563" s="2"/>
      <c r="M4563" s="2" t="s">
        <v>60</v>
      </c>
      <c r="N4563" s="2" t="s">
        <v>2058</v>
      </c>
      <c r="O4563" s="2" t="s">
        <v>2316</v>
      </c>
      <c r="P4563" s="2" t="s">
        <v>21156</v>
      </c>
      <c r="Q4563" s="2" t="s">
        <v>18419</v>
      </c>
      <c r="R4563" s="2"/>
      <c r="S4563" s="2"/>
      <c r="T4563" s="2" t="s">
        <v>21510</v>
      </c>
      <c r="U4563" s="2"/>
      <c r="V4563" s="2" t="s">
        <v>21478</v>
      </c>
    </row>
    <row r="4564" spans="1:22" ht="14.25" customHeight="1">
      <c r="A4564" s="2" t="s">
        <v>21629</v>
      </c>
      <c r="B4564" s="2" t="s">
        <v>9187</v>
      </c>
      <c r="C4564" s="2" t="s">
        <v>13306</v>
      </c>
      <c r="D4564" s="2" t="s">
        <v>20716</v>
      </c>
      <c r="E4564" s="2" t="s">
        <v>264</v>
      </c>
      <c r="F4564" s="2" t="s">
        <v>21630</v>
      </c>
      <c r="G4564" s="2" t="s">
        <v>2091</v>
      </c>
      <c r="H4564" s="2" t="s">
        <v>21631</v>
      </c>
      <c r="I4564" s="2"/>
      <c r="J4564" s="2"/>
      <c r="K4564" s="2"/>
      <c r="L4564" s="2"/>
      <c r="M4564" s="2" t="s">
        <v>60</v>
      </c>
      <c r="N4564" s="2" t="s">
        <v>2058</v>
      </c>
      <c r="O4564" s="2" t="s">
        <v>2316</v>
      </c>
      <c r="P4564" s="2" t="s">
        <v>2609</v>
      </c>
      <c r="Q4564" s="2" t="s">
        <v>18419</v>
      </c>
      <c r="R4564" s="2" t="s">
        <v>2052</v>
      </c>
      <c r="S4564" s="2"/>
      <c r="T4564" s="2" t="s">
        <v>20719</v>
      </c>
      <c r="U4564" s="2"/>
      <c r="V4564" s="2" t="s">
        <v>21478</v>
      </c>
    </row>
    <row r="4565" spans="1:22" ht="14.25" customHeight="1">
      <c r="A4565" s="2" t="s">
        <v>21632</v>
      </c>
      <c r="B4565" s="2" t="s">
        <v>4411</v>
      </c>
      <c r="C4565" s="2" t="s">
        <v>8087</v>
      </c>
      <c r="D4565" s="2" t="s">
        <v>20716</v>
      </c>
      <c r="E4565" s="2" t="s">
        <v>264</v>
      </c>
      <c r="F4565" s="2" t="s">
        <v>2489</v>
      </c>
      <c r="G4565" s="2" t="s">
        <v>2091</v>
      </c>
      <c r="H4565" s="2" t="s">
        <v>21633</v>
      </c>
      <c r="I4565" s="2"/>
      <c r="J4565" s="2"/>
      <c r="K4565" s="2"/>
      <c r="L4565" s="2"/>
      <c r="M4565" s="2" t="s">
        <v>60</v>
      </c>
      <c r="N4565" s="2" t="s">
        <v>2058</v>
      </c>
      <c r="O4565" s="2" t="s">
        <v>2491</v>
      </c>
      <c r="P4565" s="2" t="s">
        <v>2609</v>
      </c>
      <c r="Q4565" s="2" t="s">
        <v>18419</v>
      </c>
      <c r="R4565" s="2" t="s">
        <v>2067</v>
      </c>
      <c r="S4565" s="2"/>
      <c r="T4565" s="2" t="s">
        <v>20719</v>
      </c>
      <c r="U4565" s="2"/>
      <c r="V4565" s="2" t="s">
        <v>21478</v>
      </c>
    </row>
    <row r="4566" spans="1:22" ht="14.25" customHeight="1">
      <c r="A4566" s="2" t="s">
        <v>21634</v>
      </c>
      <c r="B4566" s="2" t="s">
        <v>21635</v>
      </c>
      <c r="C4566" s="2" t="s">
        <v>2459</v>
      </c>
      <c r="D4566" s="2" t="s">
        <v>21507</v>
      </c>
      <c r="E4566" s="2" t="s">
        <v>264</v>
      </c>
      <c r="F4566" s="2" t="s">
        <v>6325</v>
      </c>
      <c r="G4566" s="2" t="s">
        <v>2091</v>
      </c>
      <c r="H4566" s="2" t="s">
        <v>21636</v>
      </c>
      <c r="I4566" s="2"/>
      <c r="J4566" s="2"/>
      <c r="K4566" s="2"/>
      <c r="L4566" s="2"/>
      <c r="M4566" s="2" t="s">
        <v>1566</v>
      </c>
      <c r="N4566" s="2" t="s">
        <v>2048</v>
      </c>
      <c r="O4566" s="2" t="s">
        <v>2179</v>
      </c>
      <c r="P4566" s="2" t="s">
        <v>21156</v>
      </c>
      <c r="Q4566" s="2" t="s">
        <v>18419</v>
      </c>
      <c r="R4566" s="2" t="s">
        <v>2052</v>
      </c>
      <c r="S4566" s="2"/>
      <c r="T4566" s="2" t="s">
        <v>21510</v>
      </c>
      <c r="U4566" s="2"/>
      <c r="V4566" s="2" t="s">
        <v>21478</v>
      </c>
    </row>
    <row r="4567" spans="1:22" ht="14.25" customHeight="1">
      <c r="A4567" s="2" t="s">
        <v>21637</v>
      </c>
      <c r="B4567" s="2" t="s">
        <v>4386</v>
      </c>
      <c r="C4567" s="2" t="s">
        <v>21638</v>
      </c>
      <c r="D4567" s="2" t="s">
        <v>1661</v>
      </c>
      <c r="E4567" s="2" t="s">
        <v>264</v>
      </c>
      <c r="F4567" s="2" t="s">
        <v>2112</v>
      </c>
      <c r="G4567" s="2" t="s">
        <v>2091</v>
      </c>
      <c r="H4567" s="2" t="s">
        <v>21639</v>
      </c>
      <c r="I4567" s="2"/>
      <c r="J4567" s="2"/>
      <c r="K4567" s="2"/>
      <c r="L4567" s="2"/>
      <c r="M4567" s="2" t="s">
        <v>1566</v>
      </c>
      <c r="N4567" s="2" t="s">
        <v>2058</v>
      </c>
      <c r="O4567" s="2" t="s">
        <v>2093</v>
      </c>
      <c r="P4567" s="2" t="s">
        <v>4966</v>
      </c>
      <c r="Q4567" s="2" t="s">
        <v>18419</v>
      </c>
      <c r="R4567" s="2" t="s">
        <v>2067</v>
      </c>
      <c r="S4567" s="2"/>
      <c r="T4567" s="2" t="s">
        <v>13587</v>
      </c>
      <c r="U4567" s="2"/>
      <c r="V4567" s="2" t="s">
        <v>21478</v>
      </c>
    </row>
    <row r="4568" spans="1:22" ht="14.25" customHeight="1">
      <c r="A4568" s="2" t="s">
        <v>21640</v>
      </c>
      <c r="B4568" s="2" t="s">
        <v>4346</v>
      </c>
      <c r="C4568" s="2" t="s">
        <v>5513</v>
      </c>
      <c r="D4568" s="2" t="s">
        <v>164</v>
      </c>
      <c r="E4568" s="2" t="s">
        <v>96</v>
      </c>
      <c r="F4568" s="2" t="s">
        <v>2210</v>
      </c>
      <c r="G4568" s="2" t="s">
        <v>2046</v>
      </c>
      <c r="H4568" s="2" t="s">
        <v>21641</v>
      </c>
      <c r="I4568" s="2" t="s">
        <v>21642</v>
      </c>
      <c r="J4568" s="2"/>
      <c r="K4568" s="2"/>
      <c r="L4568" s="2"/>
      <c r="M4568" s="2" t="s">
        <v>59</v>
      </c>
      <c r="N4568" s="2" t="s">
        <v>2058</v>
      </c>
      <c r="O4568" s="2" t="s">
        <v>2101</v>
      </c>
      <c r="P4568" s="2" t="s">
        <v>2422</v>
      </c>
      <c r="Q4568" s="2" t="s">
        <v>18419</v>
      </c>
      <c r="R4568" s="2" t="s">
        <v>2052</v>
      </c>
      <c r="S4568" s="2"/>
      <c r="T4568" s="2" t="s">
        <v>163</v>
      </c>
      <c r="U4568" s="2"/>
      <c r="V4568" s="2" t="s">
        <v>21478</v>
      </c>
    </row>
    <row r="4569" spans="1:22" ht="14.25" customHeight="1">
      <c r="A4569" s="2" t="s">
        <v>21643</v>
      </c>
      <c r="B4569" s="2" t="s">
        <v>5413</v>
      </c>
      <c r="C4569" s="2" t="s">
        <v>21644</v>
      </c>
      <c r="D4569" s="2" t="s">
        <v>20592</v>
      </c>
      <c r="E4569" s="2" t="s">
        <v>264</v>
      </c>
      <c r="F4569" s="2" t="s">
        <v>4810</v>
      </c>
      <c r="G4569" s="2" t="s">
        <v>2091</v>
      </c>
      <c r="H4569" s="2" t="s">
        <v>21645</v>
      </c>
      <c r="I4569" s="2"/>
      <c r="J4569" s="2"/>
      <c r="K4569" s="2"/>
      <c r="L4569" s="2"/>
      <c r="M4569" s="2" t="s">
        <v>1566</v>
      </c>
      <c r="N4569" s="2" t="s">
        <v>2058</v>
      </c>
      <c r="O4569" s="2" t="s">
        <v>2153</v>
      </c>
      <c r="P4569" s="2" t="s">
        <v>3753</v>
      </c>
      <c r="Q4569" s="2" t="s">
        <v>18419</v>
      </c>
      <c r="R4569" s="2" t="s">
        <v>2052</v>
      </c>
      <c r="S4569" s="2"/>
      <c r="T4569" s="2" t="s">
        <v>20594</v>
      </c>
      <c r="U4569" s="2"/>
      <c r="V4569" s="2" t="s">
        <v>21478</v>
      </c>
    </row>
    <row r="4570" spans="1:22" ht="14.25" customHeight="1">
      <c r="A4570" s="2" t="s">
        <v>21646</v>
      </c>
      <c r="B4570" s="2" t="s">
        <v>21647</v>
      </c>
      <c r="C4570" s="2" t="s">
        <v>4695</v>
      </c>
      <c r="D4570" s="2" t="s">
        <v>136</v>
      </c>
      <c r="E4570" s="2" t="s">
        <v>96</v>
      </c>
      <c r="F4570" s="2" t="s">
        <v>3930</v>
      </c>
      <c r="G4570" s="2" t="s">
        <v>2046</v>
      </c>
      <c r="H4570" s="2" t="s">
        <v>21648</v>
      </c>
      <c r="I4570" s="2"/>
      <c r="J4570" s="2"/>
      <c r="K4570" s="2"/>
      <c r="L4570" s="2"/>
      <c r="M4570" s="2" t="s">
        <v>1566</v>
      </c>
      <c r="N4570" s="2" t="s">
        <v>2058</v>
      </c>
      <c r="O4570" s="2" t="s">
        <v>2145</v>
      </c>
      <c r="P4570" s="2" t="s">
        <v>21649</v>
      </c>
      <c r="Q4570" s="2" t="s">
        <v>18419</v>
      </c>
      <c r="R4570" s="2" t="s">
        <v>2067</v>
      </c>
      <c r="S4570" s="2"/>
      <c r="T4570" s="2" t="s">
        <v>135</v>
      </c>
      <c r="U4570" s="2"/>
      <c r="V4570" s="2" t="s">
        <v>21478</v>
      </c>
    </row>
    <row r="4571" spans="1:22" ht="14.25" customHeight="1">
      <c r="A4571" s="2" t="s">
        <v>21650</v>
      </c>
      <c r="B4571" s="2" t="s">
        <v>21651</v>
      </c>
      <c r="C4571" s="2" t="s">
        <v>21652</v>
      </c>
      <c r="D4571" s="2" t="s">
        <v>1663</v>
      </c>
      <c r="E4571" s="2" t="s">
        <v>96</v>
      </c>
      <c r="F4571" s="2" t="s">
        <v>4810</v>
      </c>
      <c r="G4571" s="2" t="s">
        <v>2091</v>
      </c>
      <c r="H4571" s="2" t="s">
        <v>21653</v>
      </c>
      <c r="I4571" s="2"/>
      <c r="J4571" s="2"/>
      <c r="K4571" s="2"/>
      <c r="L4571" s="2"/>
      <c r="M4571" s="2" t="s">
        <v>1566</v>
      </c>
      <c r="N4571" s="2" t="s">
        <v>2058</v>
      </c>
      <c r="O4571" s="2" t="s">
        <v>2153</v>
      </c>
      <c r="P4571" s="2" t="s">
        <v>3753</v>
      </c>
      <c r="Q4571" s="2" t="s">
        <v>18419</v>
      </c>
      <c r="R4571" s="2" t="s">
        <v>2052</v>
      </c>
      <c r="S4571" s="2"/>
      <c r="T4571" s="2" t="s">
        <v>2095</v>
      </c>
      <c r="U4571" s="2"/>
      <c r="V4571" s="2" t="s">
        <v>21478</v>
      </c>
    </row>
    <row r="4572" spans="1:22" ht="14.25" customHeight="1">
      <c r="A4572" s="2" t="s">
        <v>21654</v>
      </c>
      <c r="B4572" s="2" t="s">
        <v>11006</v>
      </c>
      <c r="C4572" s="2" t="s">
        <v>21655</v>
      </c>
      <c r="D4572" s="2" t="s">
        <v>20716</v>
      </c>
      <c r="E4572" s="2" t="s">
        <v>264</v>
      </c>
      <c r="F4572" s="2" t="s">
        <v>21656</v>
      </c>
      <c r="G4572" s="2" t="s">
        <v>2091</v>
      </c>
      <c r="H4572" s="2" t="s">
        <v>21657</v>
      </c>
      <c r="I4572" s="2"/>
      <c r="J4572" s="2"/>
      <c r="K4572" s="2"/>
      <c r="L4572" s="2"/>
      <c r="M4572" s="2" t="s">
        <v>60</v>
      </c>
      <c r="N4572" s="2" t="s">
        <v>2058</v>
      </c>
      <c r="O4572" s="2" t="s">
        <v>2316</v>
      </c>
      <c r="P4572" s="2" t="s">
        <v>2609</v>
      </c>
      <c r="Q4572" s="2" t="s">
        <v>18419</v>
      </c>
      <c r="R4572" s="2" t="s">
        <v>2067</v>
      </c>
      <c r="S4572" s="2"/>
      <c r="T4572" s="2" t="s">
        <v>20719</v>
      </c>
      <c r="U4572" s="2"/>
      <c r="V4572" s="2" t="s">
        <v>21478</v>
      </c>
    </row>
    <row r="4573" spans="1:22" ht="14.25" customHeight="1">
      <c r="A4573" s="2" t="s">
        <v>21658</v>
      </c>
      <c r="B4573" s="2" t="s">
        <v>8748</v>
      </c>
      <c r="C4573" s="2" t="s">
        <v>21659</v>
      </c>
      <c r="D4573" s="2" t="s">
        <v>1663</v>
      </c>
      <c r="E4573" s="2" t="s">
        <v>96</v>
      </c>
      <c r="F4573" s="2" t="s">
        <v>20150</v>
      </c>
      <c r="G4573" s="2" t="s">
        <v>2091</v>
      </c>
      <c r="H4573" s="2" t="s">
        <v>21660</v>
      </c>
      <c r="I4573" s="2"/>
      <c r="J4573" s="2"/>
      <c r="K4573" s="2"/>
      <c r="L4573" s="2"/>
      <c r="M4573" s="2" t="s">
        <v>1566</v>
      </c>
      <c r="N4573" s="2" t="s">
        <v>2048</v>
      </c>
      <c r="O4573" s="2" t="s">
        <v>5489</v>
      </c>
      <c r="P4573" s="2" t="s">
        <v>3753</v>
      </c>
      <c r="Q4573" s="2" t="s">
        <v>18419</v>
      </c>
      <c r="R4573" s="2" t="s">
        <v>2052</v>
      </c>
      <c r="S4573" s="2"/>
      <c r="T4573" s="2" t="s">
        <v>2095</v>
      </c>
      <c r="U4573" s="2"/>
      <c r="V4573" s="2" t="s">
        <v>21478</v>
      </c>
    </row>
    <row r="4574" spans="1:22" ht="14.25" customHeight="1">
      <c r="A4574" s="2" t="s">
        <v>21661</v>
      </c>
      <c r="B4574" s="2" t="s">
        <v>2940</v>
      </c>
      <c r="C4574" s="2" t="s">
        <v>3892</v>
      </c>
      <c r="D4574" s="2" t="s">
        <v>21507</v>
      </c>
      <c r="E4574" s="2" t="s">
        <v>264</v>
      </c>
      <c r="F4574" s="2" t="s">
        <v>3557</v>
      </c>
      <c r="G4574" s="2" t="s">
        <v>2091</v>
      </c>
      <c r="H4574" s="2" t="s">
        <v>21662</v>
      </c>
      <c r="I4574" s="2"/>
      <c r="J4574" s="2"/>
      <c r="K4574" s="2"/>
      <c r="L4574" s="2" t="s">
        <v>15881</v>
      </c>
      <c r="M4574" s="2" t="s">
        <v>1566</v>
      </c>
      <c r="N4574" s="2" t="s">
        <v>2058</v>
      </c>
      <c r="O4574" s="2" t="s">
        <v>2139</v>
      </c>
      <c r="P4574" s="2" t="s">
        <v>21156</v>
      </c>
      <c r="Q4574" s="2" t="s">
        <v>18419</v>
      </c>
      <c r="R4574" s="2" t="s">
        <v>2052</v>
      </c>
      <c r="S4574" s="2"/>
      <c r="T4574" s="2" t="s">
        <v>21510</v>
      </c>
      <c r="U4574" s="2"/>
      <c r="V4574" s="2" t="s">
        <v>21478</v>
      </c>
    </row>
    <row r="4575" spans="1:22" ht="14.25" customHeight="1">
      <c r="A4575" s="2" t="s">
        <v>4122</v>
      </c>
      <c r="B4575" s="2" t="s">
        <v>4114</v>
      </c>
      <c r="C4575" s="2" t="s">
        <v>4123</v>
      </c>
      <c r="D4575" s="2" t="s">
        <v>349</v>
      </c>
      <c r="E4575" s="2" t="s">
        <v>96</v>
      </c>
      <c r="F4575" s="2" t="s">
        <v>3114</v>
      </c>
      <c r="G4575" s="2" t="s">
        <v>2046</v>
      </c>
      <c r="H4575" s="2" t="s">
        <v>21663</v>
      </c>
      <c r="I4575" s="2" t="s">
        <v>4125</v>
      </c>
      <c r="J4575" s="2" t="s">
        <v>4126</v>
      </c>
      <c r="K4575" s="2"/>
      <c r="L4575" s="2" t="s">
        <v>4127</v>
      </c>
      <c r="M4575" s="2" t="s">
        <v>60</v>
      </c>
      <c r="N4575" s="2" t="s">
        <v>2058</v>
      </c>
      <c r="O4575" s="2" t="s">
        <v>2186</v>
      </c>
      <c r="P4575" s="2" t="s">
        <v>2505</v>
      </c>
      <c r="Q4575" s="2" t="s">
        <v>18419</v>
      </c>
      <c r="R4575" s="2"/>
      <c r="S4575" s="2"/>
      <c r="T4575" s="2" t="s">
        <v>348</v>
      </c>
      <c r="U4575" s="2"/>
      <c r="V4575" s="2" t="s">
        <v>21478</v>
      </c>
    </row>
    <row r="4576" spans="1:22" ht="14.25" customHeight="1">
      <c r="A4576" s="2" t="s">
        <v>21664</v>
      </c>
      <c r="B4576" s="2" t="s">
        <v>4034</v>
      </c>
      <c r="C4576" s="2" t="s">
        <v>2129</v>
      </c>
      <c r="D4576" s="2" t="s">
        <v>21507</v>
      </c>
      <c r="E4576" s="2" t="s">
        <v>264</v>
      </c>
      <c r="F4576" s="2" t="s">
        <v>21665</v>
      </c>
      <c r="G4576" s="2" t="s">
        <v>2091</v>
      </c>
      <c r="H4576" s="2" t="s">
        <v>21666</v>
      </c>
      <c r="I4576" s="2"/>
      <c r="J4576" s="2"/>
      <c r="K4576" s="2"/>
      <c r="L4576" s="2"/>
      <c r="M4576" s="2" t="s">
        <v>1566</v>
      </c>
      <c r="N4576" s="2" t="s">
        <v>2048</v>
      </c>
      <c r="O4576" s="2" t="s">
        <v>2179</v>
      </c>
      <c r="P4576" s="2" t="s">
        <v>21156</v>
      </c>
      <c r="Q4576" s="2" t="s">
        <v>18419</v>
      </c>
      <c r="R4576" s="2" t="s">
        <v>2052</v>
      </c>
      <c r="S4576" s="2"/>
      <c r="T4576" s="2" t="s">
        <v>21510</v>
      </c>
      <c r="U4576" s="2"/>
      <c r="V4576" s="2" t="s">
        <v>21478</v>
      </c>
    </row>
    <row r="4577" spans="1:22" ht="14.25" customHeight="1">
      <c r="A4577" s="2" t="s">
        <v>21667</v>
      </c>
      <c r="B4577" s="2" t="s">
        <v>4034</v>
      </c>
      <c r="C4577" s="2" t="s">
        <v>21668</v>
      </c>
      <c r="D4577" s="2" t="s">
        <v>21507</v>
      </c>
      <c r="E4577" s="2" t="s">
        <v>264</v>
      </c>
      <c r="F4577" s="2" t="s">
        <v>21669</v>
      </c>
      <c r="G4577" s="2" t="s">
        <v>2091</v>
      </c>
      <c r="H4577" s="2" t="s">
        <v>21670</v>
      </c>
      <c r="I4577" s="2"/>
      <c r="J4577" s="2"/>
      <c r="K4577" s="2"/>
      <c r="L4577" s="2"/>
      <c r="M4577" s="2" t="s">
        <v>60</v>
      </c>
      <c r="N4577" s="2" t="s">
        <v>2058</v>
      </c>
      <c r="O4577" s="2" t="s">
        <v>2316</v>
      </c>
      <c r="P4577" s="2" t="s">
        <v>21156</v>
      </c>
      <c r="Q4577" s="2" t="s">
        <v>18419</v>
      </c>
      <c r="R4577" s="2" t="s">
        <v>2052</v>
      </c>
      <c r="S4577" s="2"/>
      <c r="T4577" s="2" t="s">
        <v>21510</v>
      </c>
      <c r="U4577" s="2"/>
      <c r="V4577" s="2" t="s">
        <v>21478</v>
      </c>
    </row>
    <row r="4578" spans="1:22" ht="14.25" customHeight="1">
      <c r="A4578" s="2" t="s">
        <v>21671</v>
      </c>
      <c r="B4578" s="2" t="s">
        <v>3990</v>
      </c>
      <c r="C4578" s="2" t="s">
        <v>21672</v>
      </c>
      <c r="D4578" s="2" t="s">
        <v>172</v>
      </c>
      <c r="E4578" s="2" t="s">
        <v>96</v>
      </c>
      <c r="F4578" s="2" t="s">
        <v>21673</v>
      </c>
      <c r="G4578" s="2" t="s">
        <v>2046</v>
      </c>
      <c r="H4578" s="2" t="s">
        <v>21674</v>
      </c>
      <c r="I4578" s="2"/>
      <c r="J4578" s="2"/>
      <c r="K4578" s="2"/>
      <c r="L4578" s="2"/>
      <c r="M4578" s="2" t="s">
        <v>1566</v>
      </c>
      <c r="N4578" s="2" t="s">
        <v>2058</v>
      </c>
      <c r="O4578" s="2" t="s">
        <v>2078</v>
      </c>
      <c r="P4578" s="2" t="s">
        <v>19455</v>
      </c>
      <c r="Q4578" s="2" t="s">
        <v>18419</v>
      </c>
      <c r="R4578" s="2" t="s">
        <v>2067</v>
      </c>
      <c r="S4578" s="2"/>
      <c r="T4578" s="2" t="s">
        <v>171</v>
      </c>
      <c r="U4578" s="2"/>
      <c r="V4578" s="2" t="s">
        <v>21478</v>
      </c>
    </row>
    <row r="4579" spans="1:22" ht="14.25" customHeight="1">
      <c r="A4579" s="2" t="s">
        <v>21675</v>
      </c>
      <c r="B4579" s="2" t="s">
        <v>3976</v>
      </c>
      <c r="C4579" s="2" t="s">
        <v>21676</v>
      </c>
      <c r="D4579" s="2" t="s">
        <v>21507</v>
      </c>
      <c r="E4579" s="2" t="s">
        <v>264</v>
      </c>
      <c r="F4579" s="2" t="s">
        <v>21677</v>
      </c>
      <c r="G4579" s="2" t="s">
        <v>2091</v>
      </c>
      <c r="H4579" s="2" t="s">
        <v>21678</v>
      </c>
      <c r="I4579" s="2" t="s">
        <v>21642</v>
      </c>
      <c r="J4579" s="2"/>
      <c r="K4579" s="2"/>
      <c r="L4579" s="2"/>
      <c r="M4579" s="2" t="s">
        <v>60</v>
      </c>
      <c r="N4579" s="2" t="s">
        <v>2058</v>
      </c>
      <c r="O4579" s="2" t="s">
        <v>2316</v>
      </c>
      <c r="P4579" s="2" t="s">
        <v>21156</v>
      </c>
      <c r="Q4579" s="2" t="s">
        <v>18419</v>
      </c>
      <c r="R4579" s="2"/>
      <c r="S4579" s="2"/>
      <c r="T4579" s="2" t="s">
        <v>21510</v>
      </c>
      <c r="U4579" s="2"/>
      <c r="V4579" s="2" t="s">
        <v>21478</v>
      </c>
    </row>
    <row r="4580" spans="1:22" ht="14.25" customHeight="1">
      <c r="A4580" s="2" t="s">
        <v>21679</v>
      </c>
      <c r="B4580" s="2" t="s">
        <v>3976</v>
      </c>
      <c r="C4580" s="2" t="s">
        <v>21680</v>
      </c>
      <c r="D4580" s="2" t="s">
        <v>21507</v>
      </c>
      <c r="E4580" s="2" t="s">
        <v>264</v>
      </c>
      <c r="F4580" s="2" t="s">
        <v>5645</v>
      </c>
      <c r="G4580" s="2" t="s">
        <v>2091</v>
      </c>
      <c r="H4580" s="2" t="s">
        <v>21681</v>
      </c>
      <c r="I4580" s="2"/>
      <c r="J4580" s="2"/>
      <c r="K4580" s="2"/>
      <c r="L4580" s="2"/>
      <c r="M4580" s="2" t="s">
        <v>60</v>
      </c>
      <c r="N4580" s="2" t="s">
        <v>2058</v>
      </c>
      <c r="O4580" s="2" t="s">
        <v>2186</v>
      </c>
      <c r="P4580" s="2" t="s">
        <v>21156</v>
      </c>
      <c r="Q4580" s="2" t="s">
        <v>18419</v>
      </c>
      <c r="R4580" s="2" t="s">
        <v>2052</v>
      </c>
      <c r="S4580" s="2"/>
      <c r="T4580" s="2" t="s">
        <v>21510</v>
      </c>
      <c r="U4580" s="2"/>
      <c r="V4580" s="2" t="s">
        <v>21478</v>
      </c>
    </row>
    <row r="4581" spans="1:22" ht="14.25" customHeight="1">
      <c r="A4581" s="2" t="s">
        <v>21682</v>
      </c>
      <c r="B4581" s="2" t="s">
        <v>21683</v>
      </c>
      <c r="C4581" s="2" t="s">
        <v>21684</v>
      </c>
      <c r="D4581" s="2" t="s">
        <v>280</v>
      </c>
      <c r="E4581" s="2" t="s">
        <v>96</v>
      </c>
      <c r="F4581" s="2" t="s">
        <v>21685</v>
      </c>
      <c r="G4581" s="2" t="s">
        <v>2046</v>
      </c>
      <c r="H4581" s="2" t="s">
        <v>21686</v>
      </c>
      <c r="I4581" s="2"/>
      <c r="J4581" s="2"/>
      <c r="K4581" s="2"/>
      <c r="L4581" s="2"/>
      <c r="M4581" s="2" t="s">
        <v>1566</v>
      </c>
      <c r="N4581" s="2" t="s">
        <v>2048</v>
      </c>
      <c r="O4581" s="2" t="s">
        <v>2179</v>
      </c>
      <c r="P4581" s="2" t="s">
        <v>2377</v>
      </c>
      <c r="Q4581" s="2" t="s">
        <v>18419</v>
      </c>
      <c r="R4581" s="2" t="s">
        <v>2067</v>
      </c>
      <c r="S4581" s="2"/>
      <c r="T4581" s="2" t="s">
        <v>279</v>
      </c>
      <c r="U4581" s="2"/>
      <c r="V4581" s="2" t="s">
        <v>21478</v>
      </c>
    </row>
    <row r="4582" spans="1:22" ht="14.25" customHeight="1">
      <c r="A4582" s="2" t="s">
        <v>21687</v>
      </c>
      <c r="B4582" s="2" t="s">
        <v>4034</v>
      </c>
      <c r="C4582" s="2" t="s">
        <v>21688</v>
      </c>
      <c r="D4582" s="2" t="s">
        <v>172</v>
      </c>
      <c r="E4582" s="2" t="s">
        <v>96</v>
      </c>
      <c r="F4582" s="2" t="s">
        <v>2824</v>
      </c>
      <c r="G4582" s="2" t="s">
        <v>2046</v>
      </c>
      <c r="H4582" s="2" t="s">
        <v>21689</v>
      </c>
      <c r="I4582" s="2"/>
      <c r="J4582" s="2"/>
      <c r="K4582" s="2"/>
      <c r="L4582" s="2"/>
      <c r="M4582" s="2" t="s">
        <v>60</v>
      </c>
      <c r="N4582" s="2" t="s">
        <v>2058</v>
      </c>
      <c r="O4582" s="2" t="s">
        <v>2316</v>
      </c>
      <c r="P4582" s="2" t="s">
        <v>2398</v>
      </c>
      <c r="Q4582" s="2" t="s">
        <v>18419</v>
      </c>
      <c r="R4582" s="2" t="s">
        <v>2052</v>
      </c>
      <c r="S4582" s="2"/>
      <c r="T4582" s="2" t="s">
        <v>171</v>
      </c>
      <c r="U4582" s="2"/>
      <c r="V4582" s="2" t="s">
        <v>21478</v>
      </c>
    </row>
    <row r="4583" spans="1:22" ht="14.25" customHeight="1">
      <c r="A4583" s="2" t="s">
        <v>21690</v>
      </c>
      <c r="B4583" s="2" t="s">
        <v>11367</v>
      </c>
      <c r="C4583" s="2" t="s">
        <v>21691</v>
      </c>
      <c r="D4583" s="2" t="s">
        <v>20592</v>
      </c>
      <c r="E4583" s="2" t="s">
        <v>264</v>
      </c>
      <c r="F4583" s="2" t="s">
        <v>2090</v>
      </c>
      <c r="G4583" s="2" t="s">
        <v>2091</v>
      </c>
      <c r="H4583" s="2" t="s">
        <v>21692</v>
      </c>
      <c r="I4583" s="2"/>
      <c r="J4583" s="2"/>
      <c r="K4583" s="2"/>
      <c r="L4583" s="2"/>
      <c r="M4583" s="2" t="s">
        <v>1566</v>
      </c>
      <c r="N4583" s="2" t="s">
        <v>2058</v>
      </c>
      <c r="O4583" s="2" t="s">
        <v>2093</v>
      </c>
      <c r="P4583" s="2" t="s">
        <v>20164</v>
      </c>
      <c r="Q4583" s="2" t="s">
        <v>18419</v>
      </c>
      <c r="R4583" s="2" t="s">
        <v>2067</v>
      </c>
      <c r="S4583" s="2"/>
      <c r="T4583" s="2" t="s">
        <v>20594</v>
      </c>
      <c r="U4583" s="2"/>
      <c r="V4583" s="2" t="s">
        <v>21478</v>
      </c>
    </row>
    <row r="4584" spans="1:22" ht="14.25" customHeight="1">
      <c r="A4584" s="2" t="s">
        <v>21693</v>
      </c>
      <c r="B4584" s="2" t="s">
        <v>3951</v>
      </c>
      <c r="C4584" s="2" t="s">
        <v>21694</v>
      </c>
      <c r="D4584" s="2" t="s">
        <v>20136</v>
      </c>
      <c r="E4584" s="2" t="s">
        <v>264</v>
      </c>
      <c r="F4584" s="2" t="s">
        <v>4810</v>
      </c>
      <c r="G4584" s="2" t="s">
        <v>2091</v>
      </c>
      <c r="H4584" s="2" t="s">
        <v>21695</v>
      </c>
      <c r="I4584" s="2"/>
      <c r="J4584" s="2"/>
      <c r="K4584" s="2"/>
      <c r="L4584" s="2"/>
      <c r="M4584" s="2" t="s">
        <v>1566</v>
      </c>
      <c r="N4584" s="2" t="s">
        <v>2058</v>
      </c>
      <c r="O4584" s="2" t="s">
        <v>2153</v>
      </c>
      <c r="P4584" s="2" t="s">
        <v>3753</v>
      </c>
      <c r="Q4584" s="2" t="s">
        <v>18419</v>
      </c>
      <c r="R4584" s="2" t="s">
        <v>2052</v>
      </c>
      <c r="S4584" s="2"/>
      <c r="T4584" s="2" t="s">
        <v>20138</v>
      </c>
      <c r="U4584" s="2"/>
      <c r="V4584" s="2" t="s">
        <v>21478</v>
      </c>
    </row>
    <row r="4585" spans="1:22" ht="14.25" customHeight="1">
      <c r="A4585" s="2" t="s">
        <v>21696</v>
      </c>
      <c r="B4585" s="2" t="s">
        <v>5897</v>
      </c>
      <c r="C4585" s="2" t="s">
        <v>21697</v>
      </c>
      <c r="D4585" s="2" t="s">
        <v>21507</v>
      </c>
      <c r="E4585" s="2" t="s">
        <v>264</v>
      </c>
      <c r="F4585" s="2" t="s">
        <v>21698</v>
      </c>
      <c r="G4585" s="2" t="s">
        <v>2091</v>
      </c>
      <c r="H4585" s="2" t="s">
        <v>21699</v>
      </c>
      <c r="I4585" s="2"/>
      <c r="J4585" s="2"/>
      <c r="K4585" s="2"/>
      <c r="L4585" s="2"/>
      <c r="M4585" s="2" t="s">
        <v>1566</v>
      </c>
      <c r="N4585" s="2" t="s">
        <v>2058</v>
      </c>
      <c r="O4585" s="2" t="s">
        <v>2139</v>
      </c>
      <c r="P4585" s="2" t="s">
        <v>21156</v>
      </c>
      <c r="Q4585" s="2" t="s">
        <v>18419</v>
      </c>
      <c r="R4585" s="2" t="s">
        <v>2052</v>
      </c>
      <c r="S4585" s="2"/>
      <c r="T4585" s="2" t="s">
        <v>21510</v>
      </c>
      <c r="U4585" s="2"/>
      <c r="V4585" s="2" t="s">
        <v>21478</v>
      </c>
    </row>
    <row r="4586" spans="1:22" ht="14.25" customHeight="1">
      <c r="A4586" s="2" t="s">
        <v>21700</v>
      </c>
      <c r="B4586" s="2" t="s">
        <v>5897</v>
      </c>
      <c r="C4586" s="2" t="s">
        <v>21701</v>
      </c>
      <c r="D4586" s="2" t="s">
        <v>21507</v>
      </c>
      <c r="E4586" s="2" t="s">
        <v>264</v>
      </c>
      <c r="F4586" s="2" t="s">
        <v>21078</v>
      </c>
      <c r="G4586" s="2" t="s">
        <v>2091</v>
      </c>
      <c r="H4586" s="2" t="s">
        <v>21702</v>
      </c>
      <c r="I4586" s="2" t="s">
        <v>4125</v>
      </c>
      <c r="J4586" s="2" t="s">
        <v>4126</v>
      </c>
      <c r="K4586" s="2"/>
      <c r="L4586" s="2" t="s">
        <v>4127</v>
      </c>
      <c r="M4586" s="2" t="s">
        <v>1566</v>
      </c>
      <c r="N4586" s="2" t="s">
        <v>2058</v>
      </c>
      <c r="O4586" s="2" t="s">
        <v>2139</v>
      </c>
      <c r="P4586" s="2" t="s">
        <v>21156</v>
      </c>
      <c r="Q4586" s="2" t="s">
        <v>18419</v>
      </c>
      <c r="R4586" s="2" t="s">
        <v>2052</v>
      </c>
      <c r="S4586" s="2"/>
      <c r="T4586" s="2" t="s">
        <v>21510</v>
      </c>
      <c r="U4586" s="2"/>
      <c r="V4586" s="2" t="s">
        <v>21478</v>
      </c>
    </row>
    <row r="4587" spans="1:22" ht="14.25" customHeight="1">
      <c r="A4587" s="2" t="s">
        <v>21703</v>
      </c>
      <c r="B4587" s="2" t="s">
        <v>5897</v>
      </c>
      <c r="C4587" s="2" t="s">
        <v>21704</v>
      </c>
      <c r="D4587" s="2" t="s">
        <v>20518</v>
      </c>
      <c r="E4587" s="2" t="s">
        <v>264</v>
      </c>
      <c r="F4587" s="2" t="s">
        <v>2473</v>
      </c>
      <c r="G4587" s="2" t="s">
        <v>2091</v>
      </c>
      <c r="H4587" s="2" t="s">
        <v>21705</v>
      </c>
      <c r="I4587" s="2"/>
      <c r="J4587" s="2"/>
      <c r="K4587" s="2"/>
      <c r="L4587" s="2"/>
      <c r="M4587" s="2" t="s">
        <v>59</v>
      </c>
      <c r="N4587" s="2" t="s">
        <v>2048</v>
      </c>
      <c r="O4587" s="2" t="s">
        <v>2301</v>
      </c>
      <c r="P4587" s="2" t="s">
        <v>2609</v>
      </c>
      <c r="Q4587" s="2" t="s">
        <v>18419</v>
      </c>
      <c r="R4587" s="2" t="s">
        <v>2052</v>
      </c>
      <c r="S4587" s="2"/>
      <c r="T4587" s="2" t="s">
        <v>20520</v>
      </c>
      <c r="U4587" s="2"/>
      <c r="V4587" s="2" t="s">
        <v>21478</v>
      </c>
    </row>
    <row r="4588" spans="1:22" ht="14.25" customHeight="1">
      <c r="A4588" s="2" t="s">
        <v>21706</v>
      </c>
      <c r="B4588" s="2" t="s">
        <v>3896</v>
      </c>
      <c r="C4588" s="2" t="s">
        <v>7817</v>
      </c>
      <c r="D4588" s="2" t="s">
        <v>20716</v>
      </c>
      <c r="E4588" s="2" t="s">
        <v>264</v>
      </c>
      <c r="F4588" s="2" t="s">
        <v>2320</v>
      </c>
      <c r="G4588" s="2" t="s">
        <v>2091</v>
      </c>
      <c r="H4588" s="2" t="s">
        <v>21707</v>
      </c>
      <c r="I4588" s="2"/>
      <c r="J4588" s="2"/>
      <c r="K4588" s="2"/>
      <c r="L4588" s="2"/>
      <c r="M4588" s="2" t="s">
        <v>59</v>
      </c>
      <c r="N4588" s="2" t="s">
        <v>2058</v>
      </c>
      <c r="O4588" s="2" t="s">
        <v>2322</v>
      </c>
      <c r="P4588" s="2" t="s">
        <v>2609</v>
      </c>
      <c r="Q4588" s="2" t="s">
        <v>18419</v>
      </c>
      <c r="R4588" s="2"/>
      <c r="S4588" s="2"/>
      <c r="T4588" s="2" t="s">
        <v>20719</v>
      </c>
      <c r="U4588" s="2"/>
      <c r="V4588" s="2" t="s">
        <v>21478</v>
      </c>
    </row>
    <row r="4589" spans="1:22" ht="14.25" customHeight="1">
      <c r="A4589" s="2" t="s">
        <v>21708</v>
      </c>
      <c r="B4589" s="2" t="s">
        <v>3896</v>
      </c>
      <c r="C4589" s="2" t="s">
        <v>21709</v>
      </c>
      <c r="D4589" s="2" t="s">
        <v>20716</v>
      </c>
      <c r="E4589" s="2" t="s">
        <v>264</v>
      </c>
      <c r="F4589" s="2" t="s">
        <v>21710</v>
      </c>
      <c r="G4589" s="2" t="s">
        <v>2091</v>
      </c>
      <c r="H4589" s="2" t="s">
        <v>21711</v>
      </c>
      <c r="I4589" s="2"/>
      <c r="J4589" s="2"/>
      <c r="K4589" s="2"/>
      <c r="L4589" s="2"/>
      <c r="M4589" s="2" t="s">
        <v>60</v>
      </c>
      <c r="N4589" s="2" t="s">
        <v>2058</v>
      </c>
      <c r="O4589" s="2" t="s">
        <v>2491</v>
      </c>
      <c r="P4589" s="2" t="s">
        <v>2609</v>
      </c>
      <c r="Q4589" s="2" t="s">
        <v>18419</v>
      </c>
      <c r="R4589" s="2" t="s">
        <v>2067</v>
      </c>
      <c r="S4589" s="2"/>
      <c r="T4589" s="2" t="s">
        <v>20719</v>
      </c>
      <c r="U4589" s="2"/>
      <c r="V4589" s="2" t="s">
        <v>21478</v>
      </c>
    </row>
    <row r="4590" spans="1:22" ht="14.25" customHeight="1">
      <c r="A4590" s="2" t="s">
        <v>21712</v>
      </c>
      <c r="B4590" s="2" t="s">
        <v>3896</v>
      </c>
      <c r="C4590" s="2" t="s">
        <v>21713</v>
      </c>
      <c r="D4590" s="2" t="s">
        <v>21490</v>
      </c>
      <c r="E4590" s="2" t="s">
        <v>264</v>
      </c>
      <c r="F4590" s="2" t="s">
        <v>21714</v>
      </c>
      <c r="G4590" s="2" t="s">
        <v>2091</v>
      </c>
      <c r="H4590" s="2" t="s">
        <v>21715</v>
      </c>
      <c r="I4590" s="2"/>
      <c r="J4590" s="2"/>
      <c r="K4590" s="2"/>
      <c r="L4590" s="2"/>
      <c r="M4590" s="2" t="s">
        <v>1566</v>
      </c>
      <c r="N4590" s="2" t="s">
        <v>2058</v>
      </c>
      <c r="O4590" s="2" t="s">
        <v>2288</v>
      </c>
      <c r="P4590" s="2" t="s">
        <v>4966</v>
      </c>
      <c r="Q4590" s="2" t="s">
        <v>18419</v>
      </c>
      <c r="R4590" s="2" t="s">
        <v>2067</v>
      </c>
      <c r="S4590" s="2"/>
      <c r="T4590" s="2" t="s">
        <v>21493</v>
      </c>
      <c r="U4590" s="2"/>
      <c r="V4590" s="2" t="s">
        <v>21478</v>
      </c>
    </row>
    <row r="4591" spans="1:22" ht="14.25" customHeight="1">
      <c r="A4591" s="2" t="s">
        <v>21716</v>
      </c>
      <c r="B4591" s="2" t="s">
        <v>21717</v>
      </c>
      <c r="C4591" s="2" t="s">
        <v>4617</v>
      </c>
      <c r="D4591" s="2" t="s">
        <v>164</v>
      </c>
      <c r="E4591" s="2" t="s">
        <v>96</v>
      </c>
      <c r="F4591" s="2" t="s">
        <v>2320</v>
      </c>
      <c r="G4591" s="2" t="s">
        <v>2046</v>
      </c>
      <c r="H4591" s="2" t="s">
        <v>21718</v>
      </c>
      <c r="I4591" s="2" t="s">
        <v>21719</v>
      </c>
      <c r="J4591" s="2" t="s">
        <v>21720</v>
      </c>
      <c r="K4591" s="2"/>
      <c r="L4591" s="2"/>
      <c r="M4591" s="2" t="s">
        <v>59</v>
      </c>
      <c r="N4591" s="2" t="s">
        <v>2058</v>
      </c>
      <c r="O4591" s="2" t="s">
        <v>2322</v>
      </c>
      <c r="P4591" s="2" t="s">
        <v>21721</v>
      </c>
      <c r="Q4591" s="2" t="s">
        <v>18419</v>
      </c>
      <c r="R4591" s="2"/>
      <c r="S4591" s="2"/>
      <c r="T4591" s="2" t="s">
        <v>163</v>
      </c>
      <c r="U4591" s="2"/>
      <c r="V4591" s="2" t="s">
        <v>21478</v>
      </c>
    </row>
    <row r="4592" spans="1:22" ht="14.25" customHeight="1">
      <c r="A4592" s="2" t="s">
        <v>21722</v>
      </c>
      <c r="B4592" s="2" t="s">
        <v>3831</v>
      </c>
      <c r="C4592" s="2" t="s">
        <v>21723</v>
      </c>
      <c r="D4592" s="2" t="s">
        <v>21724</v>
      </c>
      <c r="E4592" s="2" t="s">
        <v>264</v>
      </c>
      <c r="F4592" s="2" t="s">
        <v>3557</v>
      </c>
      <c r="G4592" s="2" t="s">
        <v>2091</v>
      </c>
      <c r="H4592" s="2" t="s">
        <v>21725</v>
      </c>
      <c r="I4592" s="2"/>
      <c r="J4592" s="2"/>
      <c r="K4592" s="2"/>
      <c r="L4592" s="2"/>
      <c r="M4592" s="2" t="s">
        <v>1566</v>
      </c>
      <c r="N4592" s="2" t="s">
        <v>2058</v>
      </c>
      <c r="O4592" s="2" t="s">
        <v>2139</v>
      </c>
      <c r="P4592" s="2" t="s">
        <v>20236</v>
      </c>
      <c r="Q4592" s="2" t="s">
        <v>18419</v>
      </c>
      <c r="R4592" s="2" t="s">
        <v>2052</v>
      </c>
      <c r="S4592" s="2"/>
      <c r="T4592" s="2" t="s">
        <v>21726</v>
      </c>
      <c r="U4592" s="2"/>
      <c r="V4592" s="2" t="s">
        <v>21478</v>
      </c>
    </row>
    <row r="4593" spans="1:22" ht="14.25" customHeight="1">
      <c r="A4593" s="2" t="s">
        <v>21727</v>
      </c>
      <c r="B4593" s="2" t="s">
        <v>3831</v>
      </c>
      <c r="C4593" s="2" t="s">
        <v>21728</v>
      </c>
      <c r="D4593" s="2" t="s">
        <v>21507</v>
      </c>
      <c r="E4593" s="2" t="s">
        <v>264</v>
      </c>
      <c r="F4593" s="2" t="s">
        <v>21729</v>
      </c>
      <c r="G4593" s="2" t="s">
        <v>2091</v>
      </c>
      <c r="H4593" s="2" t="s">
        <v>21730</v>
      </c>
      <c r="I4593" s="2"/>
      <c r="J4593" s="2"/>
      <c r="K4593" s="2"/>
      <c r="L4593" s="2"/>
      <c r="M4593" s="2" t="s">
        <v>60</v>
      </c>
      <c r="N4593" s="2" t="s">
        <v>2058</v>
      </c>
      <c r="O4593" s="2" t="s">
        <v>2186</v>
      </c>
      <c r="P4593" s="2" t="s">
        <v>21156</v>
      </c>
      <c r="Q4593" s="2" t="s">
        <v>18419</v>
      </c>
      <c r="R4593" s="2"/>
      <c r="S4593" s="2"/>
      <c r="T4593" s="2" t="s">
        <v>21510</v>
      </c>
      <c r="U4593" s="2"/>
      <c r="V4593" s="2" t="s">
        <v>21478</v>
      </c>
    </row>
    <row r="4594" spans="1:22" ht="14.25" customHeight="1">
      <c r="A4594" s="2" t="s">
        <v>21731</v>
      </c>
      <c r="B4594" s="2" t="s">
        <v>3804</v>
      </c>
      <c r="C4594" s="2" t="s">
        <v>21732</v>
      </c>
      <c r="D4594" s="2" t="s">
        <v>21507</v>
      </c>
      <c r="E4594" s="2" t="s">
        <v>264</v>
      </c>
      <c r="F4594" s="2" t="s">
        <v>21733</v>
      </c>
      <c r="G4594" s="2" t="s">
        <v>2091</v>
      </c>
      <c r="H4594" s="2" t="s">
        <v>21734</v>
      </c>
      <c r="I4594" s="2"/>
      <c r="J4594" s="2"/>
      <c r="K4594" s="2"/>
      <c r="L4594" s="2"/>
      <c r="M4594" s="2" t="s">
        <v>1566</v>
      </c>
      <c r="N4594" s="2" t="s">
        <v>2058</v>
      </c>
      <c r="O4594" s="2" t="s">
        <v>2153</v>
      </c>
      <c r="P4594" s="2" t="s">
        <v>21156</v>
      </c>
      <c r="Q4594" s="2" t="s">
        <v>18419</v>
      </c>
      <c r="R4594" s="2" t="s">
        <v>2067</v>
      </c>
      <c r="S4594" s="2"/>
      <c r="T4594" s="2" t="s">
        <v>21510</v>
      </c>
      <c r="U4594" s="2"/>
      <c r="V4594" s="2" t="s">
        <v>21478</v>
      </c>
    </row>
    <row r="4595" spans="1:22" ht="14.25" customHeight="1">
      <c r="A4595" s="2" t="s">
        <v>21735</v>
      </c>
      <c r="B4595" s="2" t="s">
        <v>21736</v>
      </c>
      <c r="C4595" s="2" t="s">
        <v>8230</v>
      </c>
      <c r="D4595" s="2" t="s">
        <v>1663</v>
      </c>
      <c r="E4595" s="2" t="s">
        <v>96</v>
      </c>
      <c r="F4595" s="2" t="s">
        <v>20150</v>
      </c>
      <c r="G4595" s="2" t="s">
        <v>2091</v>
      </c>
      <c r="H4595" s="2" t="s">
        <v>21737</v>
      </c>
      <c r="I4595" s="2"/>
      <c r="J4595" s="2"/>
      <c r="K4595" s="2"/>
      <c r="L4595" s="2"/>
      <c r="M4595" s="2" t="s">
        <v>1566</v>
      </c>
      <c r="N4595" s="2" t="s">
        <v>2048</v>
      </c>
      <c r="O4595" s="2" t="s">
        <v>5489</v>
      </c>
      <c r="P4595" s="2" t="s">
        <v>3753</v>
      </c>
      <c r="Q4595" s="2" t="s">
        <v>18419</v>
      </c>
      <c r="R4595" s="2" t="s">
        <v>2052</v>
      </c>
      <c r="S4595" s="2"/>
      <c r="T4595" s="2" t="s">
        <v>2095</v>
      </c>
      <c r="U4595" s="2"/>
      <c r="V4595" s="2" t="s">
        <v>21478</v>
      </c>
    </row>
    <row r="4596" spans="1:22" ht="14.25" customHeight="1">
      <c r="A4596" s="2" t="s">
        <v>21738</v>
      </c>
      <c r="B4596" s="2" t="s">
        <v>20829</v>
      </c>
      <c r="C4596" s="2" t="s">
        <v>21739</v>
      </c>
      <c r="D4596" s="2" t="s">
        <v>21740</v>
      </c>
      <c r="E4596" s="2" t="s">
        <v>264</v>
      </c>
      <c r="F4596" s="2" t="s">
        <v>21741</v>
      </c>
      <c r="G4596" s="2" t="s">
        <v>2091</v>
      </c>
      <c r="H4596" s="2" t="s">
        <v>21742</v>
      </c>
      <c r="I4596" s="2"/>
      <c r="J4596" s="2"/>
      <c r="K4596" s="2"/>
      <c r="L4596" s="2"/>
      <c r="M4596" s="2" t="s">
        <v>1566</v>
      </c>
      <c r="N4596" s="2" t="s">
        <v>2058</v>
      </c>
      <c r="O4596" s="2" t="s">
        <v>2139</v>
      </c>
      <c r="P4596" s="2" t="s">
        <v>20236</v>
      </c>
      <c r="Q4596" s="2" t="s">
        <v>18419</v>
      </c>
      <c r="R4596" s="2" t="s">
        <v>2052</v>
      </c>
      <c r="S4596" s="2"/>
      <c r="T4596" s="2" t="s">
        <v>21743</v>
      </c>
      <c r="U4596" s="2"/>
      <c r="V4596" s="2" t="s">
        <v>21478</v>
      </c>
    </row>
    <row r="4597" spans="1:22" ht="14.25" customHeight="1">
      <c r="A4597" s="2" t="s">
        <v>21744</v>
      </c>
      <c r="B4597" s="2" t="s">
        <v>21745</v>
      </c>
      <c r="C4597" s="2" t="s">
        <v>3794</v>
      </c>
      <c r="D4597" s="2" t="s">
        <v>21507</v>
      </c>
      <c r="E4597" s="2" t="s">
        <v>264</v>
      </c>
      <c r="F4597" s="2" t="s">
        <v>21746</v>
      </c>
      <c r="G4597" s="2" t="s">
        <v>2091</v>
      </c>
      <c r="H4597" s="2" t="s">
        <v>21747</v>
      </c>
      <c r="I4597" s="2"/>
      <c r="J4597" s="2"/>
      <c r="K4597" s="2"/>
      <c r="L4597" s="2"/>
      <c r="M4597" s="2" t="s">
        <v>1566</v>
      </c>
      <c r="N4597" s="2" t="s">
        <v>2058</v>
      </c>
      <c r="O4597" s="2" t="s">
        <v>5393</v>
      </c>
      <c r="P4597" s="2" t="s">
        <v>21156</v>
      </c>
      <c r="Q4597" s="2" t="s">
        <v>18419</v>
      </c>
      <c r="R4597" s="2" t="s">
        <v>2052</v>
      </c>
      <c r="S4597" s="2"/>
      <c r="T4597" s="2" t="s">
        <v>21510</v>
      </c>
      <c r="U4597" s="2"/>
      <c r="V4597" s="2" t="s">
        <v>21478</v>
      </c>
    </row>
    <row r="4598" spans="1:22" ht="14.25" customHeight="1">
      <c r="A4598" s="2" t="s">
        <v>21748</v>
      </c>
      <c r="B4598" s="2" t="s">
        <v>3778</v>
      </c>
      <c r="C4598" s="2" t="s">
        <v>21151</v>
      </c>
      <c r="D4598" s="2" t="s">
        <v>1663</v>
      </c>
      <c r="E4598" s="2" t="s">
        <v>96</v>
      </c>
      <c r="F4598" s="2" t="s">
        <v>3557</v>
      </c>
      <c r="G4598" s="2" t="s">
        <v>2091</v>
      </c>
      <c r="H4598" s="2" t="s">
        <v>21749</v>
      </c>
      <c r="I4598" s="2"/>
      <c r="J4598" s="2"/>
      <c r="K4598" s="2"/>
      <c r="L4598" s="2"/>
      <c r="M4598" s="2" t="s">
        <v>1566</v>
      </c>
      <c r="N4598" s="2" t="s">
        <v>2058</v>
      </c>
      <c r="O4598" s="2" t="s">
        <v>2139</v>
      </c>
      <c r="P4598" s="2" t="s">
        <v>3753</v>
      </c>
      <c r="Q4598" s="2" t="s">
        <v>18419</v>
      </c>
      <c r="R4598" s="2" t="s">
        <v>2052</v>
      </c>
      <c r="S4598" s="2"/>
      <c r="T4598" s="2" t="s">
        <v>2095</v>
      </c>
      <c r="U4598" s="2"/>
      <c r="V4598" s="2" t="s">
        <v>21478</v>
      </c>
    </row>
    <row r="4599" spans="1:22" ht="14.25" customHeight="1">
      <c r="A4599" s="2" t="s">
        <v>21750</v>
      </c>
      <c r="B4599" s="2" t="s">
        <v>16009</v>
      </c>
      <c r="C4599" s="2" t="s">
        <v>3232</v>
      </c>
      <c r="D4599" s="2" t="s">
        <v>20518</v>
      </c>
      <c r="E4599" s="2" t="s">
        <v>264</v>
      </c>
      <c r="F4599" s="2" t="s">
        <v>2473</v>
      </c>
      <c r="G4599" s="2" t="s">
        <v>2091</v>
      </c>
      <c r="H4599" s="2" t="s">
        <v>21751</v>
      </c>
      <c r="I4599" s="2"/>
      <c r="J4599" s="2"/>
      <c r="K4599" s="2"/>
      <c r="L4599" s="2"/>
      <c r="M4599" s="2" t="s">
        <v>59</v>
      </c>
      <c r="N4599" s="2" t="s">
        <v>2048</v>
      </c>
      <c r="O4599" s="2" t="s">
        <v>2301</v>
      </c>
      <c r="P4599" s="2" t="s">
        <v>2609</v>
      </c>
      <c r="Q4599" s="2" t="s">
        <v>18419</v>
      </c>
      <c r="R4599" s="2"/>
      <c r="S4599" s="2"/>
      <c r="T4599" s="2" t="s">
        <v>20520</v>
      </c>
      <c r="U4599" s="2"/>
      <c r="V4599" s="2" t="s">
        <v>21478</v>
      </c>
    </row>
    <row r="4600" spans="1:22" ht="14.25" customHeight="1">
      <c r="A4600" s="2" t="s">
        <v>21752</v>
      </c>
      <c r="B4600" s="2" t="s">
        <v>3735</v>
      </c>
      <c r="C4600" s="2" t="s">
        <v>21753</v>
      </c>
      <c r="D4600" s="2" t="s">
        <v>21507</v>
      </c>
      <c r="E4600" s="2" t="s">
        <v>264</v>
      </c>
      <c r="F4600" s="2" t="s">
        <v>2824</v>
      </c>
      <c r="G4600" s="2" t="s">
        <v>2091</v>
      </c>
      <c r="H4600" s="2" t="s">
        <v>21754</v>
      </c>
      <c r="I4600" s="2"/>
      <c r="J4600" s="2"/>
      <c r="K4600" s="2"/>
      <c r="L4600" s="2"/>
      <c r="M4600" s="2" t="s">
        <v>60</v>
      </c>
      <c r="N4600" s="2" t="s">
        <v>2058</v>
      </c>
      <c r="O4600" s="2" t="s">
        <v>2316</v>
      </c>
      <c r="P4600" s="2" t="s">
        <v>21156</v>
      </c>
      <c r="Q4600" s="2" t="s">
        <v>18419</v>
      </c>
      <c r="R4600" s="2"/>
      <c r="S4600" s="2"/>
      <c r="T4600" s="2" t="s">
        <v>21510</v>
      </c>
      <c r="U4600" s="2"/>
      <c r="V4600" s="2" t="s">
        <v>21478</v>
      </c>
    </row>
    <row r="4601" spans="1:22" ht="14.25" customHeight="1">
      <c r="A4601" s="2" t="s">
        <v>21755</v>
      </c>
      <c r="B4601" s="2" t="s">
        <v>3729</v>
      </c>
      <c r="C4601" s="2" t="s">
        <v>8197</v>
      </c>
      <c r="D4601" s="2" t="s">
        <v>21756</v>
      </c>
      <c r="E4601" s="2" t="s">
        <v>264</v>
      </c>
      <c r="F4601" s="2" t="s">
        <v>21757</v>
      </c>
      <c r="G4601" s="2" t="s">
        <v>2091</v>
      </c>
      <c r="H4601" s="2" t="s">
        <v>21758</v>
      </c>
      <c r="I4601" s="2"/>
      <c r="J4601" s="2"/>
      <c r="K4601" s="2"/>
      <c r="L4601" s="2"/>
      <c r="M4601" s="2" t="s">
        <v>1566</v>
      </c>
      <c r="N4601" s="2" t="s">
        <v>2058</v>
      </c>
      <c r="O4601" s="2" t="s">
        <v>2139</v>
      </c>
      <c r="P4601" s="2" t="s">
        <v>20324</v>
      </c>
      <c r="Q4601" s="2" t="s">
        <v>18419</v>
      </c>
      <c r="R4601" s="2" t="s">
        <v>2052</v>
      </c>
      <c r="S4601" s="2"/>
      <c r="T4601" s="2" t="s">
        <v>21759</v>
      </c>
      <c r="U4601" s="2"/>
      <c r="V4601" s="2" t="s">
        <v>21478</v>
      </c>
    </row>
    <row r="4602" spans="1:22" ht="14.25" customHeight="1">
      <c r="A4602" s="2" t="s">
        <v>21760</v>
      </c>
      <c r="B4602" s="2" t="s">
        <v>3778</v>
      </c>
      <c r="C4602" s="2" t="s">
        <v>21761</v>
      </c>
      <c r="D4602" s="2" t="s">
        <v>1661</v>
      </c>
      <c r="E4602" s="2" t="s">
        <v>264</v>
      </c>
      <c r="F4602" s="2" t="s">
        <v>2112</v>
      </c>
      <c r="G4602" s="2" t="s">
        <v>2091</v>
      </c>
      <c r="H4602" s="2" t="s">
        <v>21762</v>
      </c>
      <c r="I4602" s="2" t="s">
        <v>21719</v>
      </c>
      <c r="J4602" s="2" t="s">
        <v>21720</v>
      </c>
      <c r="K4602" s="2"/>
      <c r="L4602" s="2"/>
      <c r="M4602" s="2" t="s">
        <v>1566</v>
      </c>
      <c r="N4602" s="2" t="s">
        <v>2058</v>
      </c>
      <c r="O4602" s="2" t="s">
        <v>2093</v>
      </c>
      <c r="P4602" s="2" t="s">
        <v>4966</v>
      </c>
      <c r="Q4602" s="2" t="s">
        <v>18419</v>
      </c>
      <c r="R4602" s="2" t="s">
        <v>2067</v>
      </c>
      <c r="S4602" s="2"/>
      <c r="T4602" s="2" t="s">
        <v>13587</v>
      </c>
      <c r="U4602" s="2"/>
      <c r="V4602" s="2" t="s">
        <v>21478</v>
      </c>
    </row>
    <row r="4603" spans="1:22" ht="14.25" customHeight="1">
      <c r="A4603" s="2" t="s">
        <v>21763</v>
      </c>
      <c r="B4603" s="2" t="s">
        <v>11994</v>
      </c>
      <c r="C4603" s="2" t="s">
        <v>3892</v>
      </c>
      <c r="D4603" s="2" t="s">
        <v>21507</v>
      </c>
      <c r="E4603" s="2" t="s">
        <v>264</v>
      </c>
      <c r="F4603" s="2" t="s">
        <v>21764</v>
      </c>
      <c r="G4603" s="2" t="s">
        <v>2091</v>
      </c>
      <c r="H4603" s="2" t="s">
        <v>21765</v>
      </c>
      <c r="I4603" s="2"/>
      <c r="J4603" s="2"/>
      <c r="K4603" s="2"/>
      <c r="L4603" s="2"/>
      <c r="M4603" s="2" t="s">
        <v>1566</v>
      </c>
      <c r="N4603" s="2" t="s">
        <v>2048</v>
      </c>
      <c r="O4603" s="2" t="s">
        <v>2179</v>
      </c>
      <c r="P4603" s="2" t="s">
        <v>21156</v>
      </c>
      <c r="Q4603" s="2" t="s">
        <v>18419</v>
      </c>
      <c r="R4603" s="2" t="s">
        <v>2067</v>
      </c>
      <c r="S4603" s="2"/>
      <c r="T4603" s="2" t="s">
        <v>21510</v>
      </c>
      <c r="U4603" s="2"/>
      <c r="V4603" s="2" t="s">
        <v>21478</v>
      </c>
    </row>
    <row r="4604" spans="1:22" ht="14.25" customHeight="1">
      <c r="A4604" s="2" t="s">
        <v>21766</v>
      </c>
      <c r="B4604" s="2" t="s">
        <v>3651</v>
      </c>
      <c r="C4604" s="2" t="s">
        <v>5868</v>
      </c>
      <c r="D4604" s="2" t="s">
        <v>94</v>
      </c>
      <c r="E4604" s="2" t="s">
        <v>96</v>
      </c>
      <c r="F4604" s="2" t="s">
        <v>21767</v>
      </c>
      <c r="G4604" s="2" t="s">
        <v>2046</v>
      </c>
      <c r="H4604" s="2" t="s">
        <v>21768</v>
      </c>
      <c r="I4604" s="2"/>
      <c r="J4604" s="2"/>
      <c r="K4604" s="2"/>
      <c r="L4604" s="2"/>
      <c r="M4604" s="2" t="s">
        <v>1566</v>
      </c>
      <c r="N4604" s="2" t="s">
        <v>2058</v>
      </c>
      <c r="O4604" s="2" t="s">
        <v>2153</v>
      </c>
      <c r="P4604" s="2" t="s">
        <v>3363</v>
      </c>
      <c r="Q4604" s="2" t="s">
        <v>18419</v>
      </c>
      <c r="R4604" s="2" t="s">
        <v>2052</v>
      </c>
      <c r="S4604" s="2"/>
      <c r="T4604" s="2" t="s">
        <v>93</v>
      </c>
      <c r="U4604" s="2"/>
      <c r="V4604" s="2" t="s">
        <v>21478</v>
      </c>
    </row>
    <row r="4605" spans="1:22" ht="14.25" customHeight="1">
      <c r="A4605" s="2" t="s">
        <v>21769</v>
      </c>
      <c r="B4605" s="2" t="s">
        <v>6715</v>
      </c>
      <c r="C4605" s="2" t="s">
        <v>21770</v>
      </c>
      <c r="D4605" s="2" t="s">
        <v>21507</v>
      </c>
      <c r="E4605" s="2" t="s">
        <v>264</v>
      </c>
      <c r="F4605" s="2" t="s">
        <v>21771</v>
      </c>
      <c r="G4605" s="2" t="s">
        <v>2091</v>
      </c>
      <c r="H4605" s="2" t="s">
        <v>21772</v>
      </c>
      <c r="I4605" s="2"/>
      <c r="J4605" s="2"/>
      <c r="K4605" s="2"/>
      <c r="L4605" s="2"/>
      <c r="M4605" s="2" t="s">
        <v>1566</v>
      </c>
      <c r="N4605" s="2" t="s">
        <v>2058</v>
      </c>
      <c r="O4605" s="2" t="s">
        <v>2132</v>
      </c>
      <c r="P4605" s="2" t="s">
        <v>21156</v>
      </c>
      <c r="Q4605" s="2" t="s">
        <v>18419</v>
      </c>
      <c r="R4605" s="2" t="s">
        <v>2052</v>
      </c>
      <c r="S4605" s="2"/>
      <c r="T4605" s="2" t="s">
        <v>21510</v>
      </c>
      <c r="U4605" s="2"/>
      <c r="V4605" s="2" t="s">
        <v>21478</v>
      </c>
    </row>
    <row r="4606" spans="1:22" ht="14.25" customHeight="1">
      <c r="A4606" s="2" t="s">
        <v>21773</v>
      </c>
      <c r="B4606" s="2" t="s">
        <v>12078</v>
      </c>
      <c r="C4606" s="2" t="s">
        <v>21774</v>
      </c>
      <c r="D4606" s="2" t="s">
        <v>20730</v>
      </c>
      <c r="E4606" s="2" t="s">
        <v>264</v>
      </c>
      <c r="F4606" s="2" t="s">
        <v>21775</v>
      </c>
      <c r="G4606" s="2" t="s">
        <v>2091</v>
      </c>
      <c r="H4606" s="2" t="s">
        <v>21776</v>
      </c>
      <c r="I4606" s="2"/>
      <c r="J4606" s="2"/>
      <c r="K4606" s="2"/>
      <c r="L4606" s="2"/>
      <c r="M4606" s="2" t="s">
        <v>1566</v>
      </c>
      <c r="N4606" s="2" t="s">
        <v>2048</v>
      </c>
      <c r="O4606" s="2" t="s">
        <v>2179</v>
      </c>
      <c r="P4606" s="2" t="s">
        <v>2094</v>
      </c>
      <c r="Q4606" s="2" t="s">
        <v>18419</v>
      </c>
      <c r="R4606" s="2" t="s">
        <v>2067</v>
      </c>
      <c r="S4606" s="2"/>
      <c r="T4606" s="2" t="s">
        <v>20733</v>
      </c>
      <c r="U4606" s="2"/>
      <c r="V4606" s="2" t="s">
        <v>21478</v>
      </c>
    </row>
    <row r="4607" spans="1:22" ht="14.25" customHeight="1">
      <c r="A4607" s="2" t="s">
        <v>21777</v>
      </c>
      <c r="B4607" s="2" t="s">
        <v>5729</v>
      </c>
      <c r="C4607" s="2" t="s">
        <v>21778</v>
      </c>
      <c r="D4607" s="2" t="s">
        <v>1661</v>
      </c>
      <c r="E4607" s="2" t="s">
        <v>264</v>
      </c>
      <c r="F4607" s="2" t="s">
        <v>2112</v>
      </c>
      <c r="G4607" s="2" t="s">
        <v>2091</v>
      </c>
      <c r="H4607" s="2" t="s">
        <v>21779</v>
      </c>
      <c r="I4607" s="2"/>
      <c r="J4607" s="2"/>
      <c r="K4607" s="2"/>
      <c r="L4607" s="2"/>
      <c r="M4607" s="2" t="s">
        <v>1566</v>
      </c>
      <c r="N4607" s="2" t="s">
        <v>2058</v>
      </c>
      <c r="O4607" s="2" t="s">
        <v>2093</v>
      </c>
      <c r="P4607" s="2" t="s">
        <v>4966</v>
      </c>
      <c r="Q4607" s="2" t="s">
        <v>18419</v>
      </c>
      <c r="R4607" s="2" t="s">
        <v>2067</v>
      </c>
      <c r="S4607" s="2"/>
      <c r="T4607" s="2" t="s">
        <v>13587</v>
      </c>
      <c r="U4607" s="2"/>
      <c r="V4607" s="2" t="s">
        <v>21478</v>
      </c>
    </row>
    <row r="4608" spans="1:22" ht="14.25" customHeight="1">
      <c r="A4608" s="2" t="s">
        <v>21780</v>
      </c>
      <c r="B4608" s="2" t="s">
        <v>3155</v>
      </c>
      <c r="C4608" s="2" t="s">
        <v>21781</v>
      </c>
      <c r="D4608" s="2" t="s">
        <v>164</v>
      </c>
      <c r="E4608" s="2" t="s">
        <v>96</v>
      </c>
      <c r="F4608" s="2" t="s">
        <v>2090</v>
      </c>
      <c r="G4608" s="2" t="s">
        <v>2046</v>
      </c>
      <c r="H4608" s="2" t="s">
        <v>21782</v>
      </c>
      <c r="I4608" s="2" t="s">
        <v>21783</v>
      </c>
      <c r="J4608" s="2" t="s">
        <v>21784</v>
      </c>
      <c r="K4608" s="2"/>
      <c r="L4608" s="2"/>
      <c r="M4608" s="2" t="s">
        <v>1566</v>
      </c>
      <c r="N4608" s="2" t="s">
        <v>2058</v>
      </c>
      <c r="O4608" s="2" t="s">
        <v>2093</v>
      </c>
      <c r="P4608" s="2" t="s">
        <v>21785</v>
      </c>
      <c r="Q4608" s="2" t="s">
        <v>18419</v>
      </c>
      <c r="R4608" s="2" t="s">
        <v>2067</v>
      </c>
      <c r="S4608" s="2"/>
      <c r="T4608" s="2" t="s">
        <v>163</v>
      </c>
      <c r="U4608" s="2"/>
      <c r="V4608" s="2" t="s">
        <v>21478</v>
      </c>
    </row>
    <row r="4609" spans="1:22" ht="14.25" customHeight="1">
      <c r="A4609" s="2" t="s">
        <v>21786</v>
      </c>
      <c r="B4609" s="2" t="s">
        <v>3299</v>
      </c>
      <c r="C4609" s="2" t="s">
        <v>16195</v>
      </c>
      <c r="D4609" s="2" t="s">
        <v>140</v>
      </c>
      <c r="E4609" s="2" t="s">
        <v>96</v>
      </c>
      <c r="F4609" s="2" t="s">
        <v>21787</v>
      </c>
      <c r="G4609" s="2" t="s">
        <v>2046</v>
      </c>
      <c r="H4609" s="2" t="s">
        <v>21788</v>
      </c>
      <c r="I4609" s="2" t="s">
        <v>21789</v>
      </c>
      <c r="J4609" s="2"/>
      <c r="K4609" s="2"/>
      <c r="L4609" s="2"/>
      <c r="M4609" s="2" t="s">
        <v>59</v>
      </c>
      <c r="N4609" s="2" t="s">
        <v>2058</v>
      </c>
      <c r="O4609" s="2" t="s">
        <v>2322</v>
      </c>
      <c r="P4609" s="2" t="s">
        <v>3727</v>
      </c>
      <c r="Q4609" s="2" t="s">
        <v>18419</v>
      </c>
      <c r="R4609" s="2" t="s">
        <v>2052</v>
      </c>
      <c r="S4609" s="2"/>
      <c r="T4609" s="2" t="s">
        <v>139</v>
      </c>
      <c r="U4609" s="2"/>
      <c r="V4609" s="2" t="s">
        <v>21478</v>
      </c>
    </row>
    <row r="4610" spans="1:22" ht="14.25" customHeight="1">
      <c r="A4610" s="2" t="s">
        <v>21790</v>
      </c>
      <c r="B4610" s="2" t="s">
        <v>3299</v>
      </c>
      <c r="C4610" s="2" t="s">
        <v>21791</v>
      </c>
      <c r="D4610" s="2" t="s">
        <v>20716</v>
      </c>
      <c r="E4610" s="2" t="s">
        <v>264</v>
      </c>
      <c r="F4610" s="2" t="s">
        <v>2320</v>
      </c>
      <c r="G4610" s="2" t="s">
        <v>2091</v>
      </c>
      <c r="H4610" s="2" t="s">
        <v>21792</v>
      </c>
      <c r="I4610" s="2"/>
      <c r="J4610" s="2"/>
      <c r="K4610" s="2"/>
      <c r="L4610" s="2"/>
      <c r="M4610" s="2" t="s">
        <v>59</v>
      </c>
      <c r="N4610" s="2" t="s">
        <v>2058</v>
      </c>
      <c r="O4610" s="2" t="s">
        <v>2322</v>
      </c>
      <c r="P4610" s="2" t="s">
        <v>2609</v>
      </c>
      <c r="Q4610" s="2" t="s">
        <v>18419</v>
      </c>
      <c r="R4610" s="2"/>
      <c r="S4610" s="2"/>
      <c r="T4610" s="2" t="s">
        <v>20719</v>
      </c>
      <c r="U4610" s="2"/>
      <c r="V4610" s="2" t="s">
        <v>21478</v>
      </c>
    </row>
    <row r="4611" spans="1:22" ht="14.25" customHeight="1">
      <c r="A4611" s="2" t="s">
        <v>21793</v>
      </c>
      <c r="B4611" s="2" t="s">
        <v>3155</v>
      </c>
      <c r="C4611" s="2" t="s">
        <v>5152</v>
      </c>
      <c r="D4611" s="2" t="s">
        <v>146</v>
      </c>
      <c r="E4611" s="2" t="s">
        <v>96</v>
      </c>
      <c r="F4611" s="2" t="s">
        <v>3059</v>
      </c>
      <c r="G4611" s="2" t="s">
        <v>2046</v>
      </c>
      <c r="H4611" s="2" t="s">
        <v>21794</v>
      </c>
      <c r="I4611" s="2" t="s">
        <v>21795</v>
      </c>
      <c r="J4611" s="2"/>
      <c r="K4611" s="2" t="s">
        <v>21521</v>
      </c>
      <c r="L4611" s="2"/>
      <c r="M4611" s="2" t="s">
        <v>60</v>
      </c>
      <c r="N4611" s="2" t="s">
        <v>2058</v>
      </c>
      <c r="O4611" s="2" t="s">
        <v>2186</v>
      </c>
      <c r="P4611" s="2" t="s">
        <v>2853</v>
      </c>
      <c r="Q4611" s="2" t="s">
        <v>18419</v>
      </c>
      <c r="R4611" s="2"/>
      <c r="S4611" s="2"/>
      <c r="T4611" s="2" t="s">
        <v>145</v>
      </c>
      <c r="U4611" s="2"/>
      <c r="V4611" s="2" t="s">
        <v>21478</v>
      </c>
    </row>
    <row r="4612" spans="1:22" ht="14.25" customHeight="1">
      <c r="A4612" s="2" t="s">
        <v>21796</v>
      </c>
      <c r="B4612" s="2" t="s">
        <v>3176</v>
      </c>
      <c r="C4612" s="2" t="s">
        <v>21797</v>
      </c>
      <c r="D4612" s="2" t="s">
        <v>20518</v>
      </c>
      <c r="E4612" s="2" t="s">
        <v>264</v>
      </c>
      <c r="F4612" s="2" t="s">
        <v>2473</v>
      </c>
      <c r="G4612" s="2" t="s">
        <v>2091</v>
      </c>
      <c r="H4612" s="2" t="s">
        <v>21798</v>
      </c>
      <c r="I4612" s="2"/>
      <c r="J4612" s="2"/>
      <c r="K4612" s="2"/>
      <c r="L4612" s="2"/>
      <c r="M4612" s="2" t="s">
        <v>59</v>
      </c>
      <c r="N4612" s="2" t="s">
        <v>2048</v>
      </c>
      <c r="O4612" s="2" t="s">
        <v>2301</v>
      </c>
      <c r="P4612" s="2" t="s">
        <v>2609</v>
      </c>
      <c r="Q4612" s="2" t="s">
        <v>18419</v>
      </c>
      <c r="R4612" s="2" t="s">
        <v>2052</v>
      </c>
      <c r="S4612" s="2"/>
      <c r="T4612" s="2" t="s">
        <v>20520</v>
      </c>
      <c r="U4612" s="2"/>
      <c r="V4612" s="2" t="s">
        <v>21478</v>
      </c>
    </row>
    <row r="4613" spans="1:22" ht="14.25" customHeight="1">
      <c r="A4613" s="2" t="s">
        <v>21799</v>
      </c>
      <c r="B4613" s="2" t="s">
        <v>3176</v>
      </c>
      <c r="C4613" s="2" t="s">
        <v>21800</v>
      </c>
      <c r="D4613" s="2" t="s">
        <v>21490</v>
      </c>
      <c r="E4613" s="2" t="s">
        <v>264</v>
      </c>
      <c r="F4613" s="2" t="s">
        <v>21801</v>
      </c>
      <c r="G4613" s="2" t="s">
        <v>2091</v>
      </c>
      <c r="H4613" s="2" t="s">
        <v>21802</v>
      </c>
      <c r="I4613" s="2"/>
      <c r="J4613" s="2"/>
      <c r="K4613" s="2"/>
      <c r="L4613" s="2"/>
      <c r="M4613" s="2" t="s">
        <v>1566</v>
      </c>
      <c r="N4613" s="2" t="s">
        <v>2058</v>
      </c>
      <c r="O4613" s="2" t="s">
        <v>2093</v>
      </c>
      <c r="P4613" s="2" t="s">
        <v>4966</v>
      </c>
      <c r="Q4613" s="2" t="s">
        <v>18419</v>
      </c>
      <c r="R4613" s="2" t="s">
        <v>2067</v>
      </c>
      <c r="S4613" s="2"/>
      <c r="T4613" s="2" t="s">
        <v>21493</v>
      </c>
      <c r="U4613" s="2"/>
      <c r="V4613" s="2" t="s">
        <v>21478</v>
      </c>
    </row>
    <row r="4614" spans="1:22" ht="14.25" customHeight="1">
      <c r="A4614" s="2" t="s">
        <v>21803</v>
      </c>
      <c r="B4614" s="2" t="s">
        <v>3221</v>
      </c>
      <c r="C4614" s="2" t="s">
        <v>9297</v>
      </c>
      <c r="D4614" s="2" t="s">
        <v>20518</v>
      </c>
      <c r="E4614" s="2" t="s">
        <v>264</v>
      </c>
      <c r="F4614" s="2" t="s">
        <v>2473</v>
      </c>
      <c r="G4614" s="2" t="s">
        <v>2091</v>
      </c>
      <c r="H4614" s="2" t="s">
        <v>21804</v>
      </c>
      <c r="I4614" s="2"/>
      <c r="J4614" s="2"/>
      <c r="K4614" s="2"/>
      <c r="L4614" s="2"/>
      <c r="M4614" s="2" t="s">
        <v>59</v>
      </c>
      <c r="N4614" s="2" t="s">
        <v>2048</v>
      </c>
      <c r="O4614" s="2" t="s">
        <v>2301</v>
      </c>
      <c r="P4614" s="2" t="s">
        <v>2609</v>
      </c>
      <c r="Q4614" s="2" t="s">
        <v>18419</v>
      </c>
      <c r="R4614" s="2" t="s">
        <v>2067</v>
      </c>
      <c r="S4614" s="2"/>
      <c r="T4614" s="2" t="s">
        <v>20520</v>
      </c>
      <c r="U4614" s="2"/>
      <c r="V4614" s="2" t="s">
        <v>21478</v>
      </c>
    </row>
    <row r="4615" spans="1:22" ht="14.25" customHeight="1">
      <c r="A4615" s="2" t="s">
        <v>21805</v>
      </c>
      <c r="B4615" s="2" t="s">
        <v>3221</v>
      </c>
      <c r="C4615" s="2" t="s">
        <v>21806</v>
      </c>
      <c r="D4615" s="2" t="s">
        <v>20518</v>
      </c>
      <c r="E4615" s="2" t="s">
        <v>264</v>
      </c>
      <c r="F4615" s="2" t="s">
        <v>2473</v>
      </c>
      <c r="G4615" s="2" t="s">
        <v>2091</v>
      </c>
      <c r="H4615" s="2" t="s">
        <v>21807</v>
      </c>
      <c r="I4615" s="2"/>
      <c r="J4615" s="2"/>
      <c r="K4615" s="2"/>
      <c r="L4615" s="2"/>
      <c r="M4615" s="2" t="s">
        <v>59</v>
      </c>
      <c r="N4615" s="2" t="s">
        <v>2048</v>
      </c>
      <c r="O4615" s="2" t="s">
        <v>2301</v>
      </c>
      <c r="P4615" s="2" t="s">
        <v>2609</v>
      </c>
      <c r="Q4615" s="2" t="s">
        <v>18419</v>
      </c>
      <c r="R4615" s="2" t="s">
        <v>2052</v>
      </c>
      <c r="S4615" s="2"/>
      <c r="T4615" s="2" t="s">
        <v>20520</v>
      </c>
      <c r="U4615" s="2"/>
      <c r="V4615" s="2" t="s">
        <v>21478</v>
      </c>
    </row>
    <row r="4616" spans="1:22" ht="14.25" customHeight="1">
      <c r="A4616" s="2" t="s">
        <v>21808</v>
      </c>
      <c r="B4616" s="2" t="s">
        <v>21809</v>
      </c>
      <c r="C4616" s="2" t="s">
        <v>21810</v>
      </c>
      <c r="D4616" s="2" t="s">
        <v>1661</v>
      </c>
      <c r="E4616" s="2" t="s">
        <v>264</v>
      </c>
      <c r="F4616" s="2" t="s">
        <v>5645</v>
      </c>
      <c r="G4616" s="2" t="s">
        <v>21811</v>
      </c>
      <c r="H4616" s="2" t="s">
        <v>21812</v>
      </c>
      <c r="I4616" s="2"/>
      <c r="J4616" s="2"/>
      <c r="K4616" s="2"/>
      <c r="L4616" s="2"/>
      <c r="M4616" s="2" t="s">
        <v>60</v>
      </c>
      <c r="N4616" s="2" t="s">
        <v>2058</v>
      </c>
      <c r="O4616" s="2" t="s">
        <v>2186</v>
      </c>
      <c r="P4616" s="2" t="s">
        <v>2609</v>
      </c>
      <c r="Q4616" s="2" t="s">
        <v>18419</v>
      </c>
      <c r="R4616" s="2" t="s">
        <v>2052</v>
      </c>
      <c r="S4616" s="2"/>
      <c r="T4616" s="2" t="s">
        <v>13587</v>
      </c>
      <c r="U4616" s="2"/>
      <c r="V4616" s="2" t="s">
        <v>21478</v>
      </c>
    </row>
    <row r="4617" spans="1:22" ht="14.25" customHeight="1">
      <c r="A4617" s="2" t="s">
        <v>21813</v>
      </c>
      <c r="B4617" s="2" t="s">
        <v>3194</v>
      </c>
      <c r="C4617" s="2" t="s">
        <v>3779</v>
      </c>
      <c r="D4617" s="2" t="s">
        <v>21490</v>
      </c>
      <c r="E4617" s="2" t="s">
        <v>264</v>
      </c>
      <c r="F4617" s="2" t="s">
        <v>21814</v>
      </c>
      <c r="G4617" s="2" t="s">
        <v>2091</v>
      </c>
      <c r="H4617" s="2" t="s">
        <v>21815</v>
      </c>
      <c r="I4617" s="2"/>
      <c r="J4617" s="2"/>
      <c r="K4617" s="2"/>
      <c r="L4617" s="2"/>
      <c r="M4617" s="2" t="s">
        <v>1566</v>
      </c>
      <c r="N4617" s="2" t="s">
        <v>2048</v>
      </c>
      <c r="O4617" s="2" t="s">
        <v>2199</v>
      </c>
      <c r="P4617" s="2" t="s">
        <v>4966</v>
      </c>
      <c r="Q4617" s="2" t="s">
        <v>18419</v>
      </c>
      <c r="R4617" s="2" t="s">
        <v>2067</v>
      </c>
      <c r="S4617" s="2"/>
      <c r="T4617" s="2" t="s">
        <v>21493</v>
      </c>
      <c r="U4617" s="2"/>
      <c r="V4617" s="2" t="s">
        <v>21478</v>
      </c>
    </row>
    <row r="4618" spans="1:22" ht="14.25" customHeight="1">
      <c r="A4618" s="2" t="s">
        <v>21816</v>
      </c>
      <c r="B4618" s="2" t="s">
        <v>3171</v>
      </c>
      <c r="C4618" s="2" t="s">
        <v>21817</v>
      </c>
      <c r="D4618" s="2" t="s">
        <v>21507</v>
      </c>
      <c r="E4618" s="2" t="s">
        <v>264</v>
      </c>
      <c r="F4618" s="2" t="s">
        <v>21528</v>
      </c>
      <c r="G4618" s="2" t="s">
        <v>2091</v>
      </c>
      <c r="H4618" s="2" t="s">
        <v>21818</v>
      </c>
      <c r="I4618" s="2"/>
      <c r="J4618" s="2"/>
      <c r="K4618" s="2"/>
      <c r="L4618" s="2"/>
      <c r="M4618" s="2" t="s">
        <v>1566</v>
      </c>
      <c r="N4618" s="2" t="s">
        <v>2058</v>
      </c>
      <c r="O4618" s="2" t="s">
        <v>2132</v>
      </c>
      <c r="P4618" s="2" t="s">
        <v>21156</v>
      </c>
      <c r="Q4618" s="2" t="s">
        <v>18419</v>
      </c>
      <c r="R4618" s="2" t="s">
        <v>2052</v>
      </c>
      <c r="S4618" s="2"/>
      <c r="T4618" s="2" t="s">
        <v>21510</v>
      </c>
      <c r="U4618" s="2"/>
      <c r="V4618" s="2" t="s">
        <v>21478</v>
      </c>
    </row>
    <row r="4619" spans="1:22" ht="14.25" customHeight="1">
      <c r="A4619" s="2" t="s">
        <v>21819</v>
      </c>
      <c r="B4619" s="2" t="s">
        <v>21820</v>
      </c>
      <c r="C4619" s="2" t="s">
        <v>21821</v>
      </c>
      <c r="D4619" s="2" t="s">
        <v>1663</v>
      </c>
      <c r="E4619" s="2" t="s">
        <v>96</v>
      </c>
      <c r="F4619" s="2" t="s">
        <v>20150</v>
      </c>
      <c r="G4619" s="2" t="s">
        <v>2091</v>
      </c>
      <c r="H4619" s="2" t="s">
        <v>21822</v>
      </c>
      <c r="I4619" s="2" t="s">
        <v>21783</v>
      </c>
      <c r="J4619" s="2" t="s">
        <v>21784</v>
      </c>
      <c r="K4619" s="2"/>
      <c r="L4619" s="2"/>
      <c r="M4619" s="2" t="s">
        <v>1566</v>
      </c>
      <c r="N4619" s="2" t="s">
        <v>2048</v>
      </c>
      <c r="O4619" s="2" t="s">
        <v>5489</v>
      </c>
      <c r="P4619" s="2" t="s">
        <v>3753</v>
      </c>
      <c r="Q4619" s="2" t="s">
        <v>18419</v>
      </c>
      <c r="R4619" s="2" t="s">
        <v>2052</v>
      </c>
      <c r="S4619" s="2"/>
      <c r="T4619" s="2" t="s">
        <v>2095</v>
      </c>
      <c r="U4619" s="2"/>
      <c r="V4619" s="2" t="s">
        <v>21478</v>
      </c>
    </row>
    <row r="4620" spans="1:22" ht="14.25" customHeight="1">
      <c r="A4620" s="2" t="s">
        <v>21823</v>
      </c>
      <c r="B4620" s="2" t="s">
        <v>21824</v>
      </c>
      <c r="C4620" s="2" t="s">
        <v>21825</v>
      </c>
      <c r="D4620" s="2" t="s">
        <v>20716</v>
      </c>
      <c r="E4620" s="2" t="s">
        <v>264</v>
      </c>
      <c r="F4620" s="2" t="s">
        <v>21826</v>
      </c>
      <c r="G4620" s="2" t="s">
        <v>2091</v>
      </c>
      <c r="H4620" s="2" t="s">
        <v>21827</v>
      </c>
      <c r="I4620" s="2" t="s">
        <v>21789</v>
      </c>
      <c r="J4620" s="2"/>
      <c r="K4620" s="2"/>
      <c r="L4620" s="2"/>
      <c r="M4620" s="2" t="s">
        <v>59</v>
      </c>
      <c r="N4620" s="2" t="s">
        <v>2058</v>
      </c>
      <c r="O4620" s="2" t="s">
        <v>2322</v>
      </c>
      <c r="P4620" s="2" t="s">
        <v>2609</v>
      </c>
      <c r="Q4620" s="2" t="s">
        <v>18419</v>
      </c>
      <c r="R4620" s="2"/>
      <c r="S4620" s="2"/>
      <c r="T4620" s="2" t="s">
        <v>20719</v>
      </c>
      <c r="U4620" s="2"/>
      <c r="V4620" s="2" t="s">
        <v>21478</v>
      </c>
    </row>
    <row r="4621" spans="1:22" ht="14.25" customHeight="1">
      <c r="A4621" s="2" t="s">
        <v>21828</v>
      </c>
      <c r="B4621" s="2" t="s">
        <v>21829</v>
      </c>
      <c r="C4621" s="2" t="s">
        <v>2208</v>
      </c>
      <c r="D4621" s="2" t="s">
        <v>1663</v>
      </c>
      <c r="E4621" s="2" t="s">
        <v>96</v>
      </c>
      <c r="F4621" s="2" t="s">
        <v>20150</v>
      </c>
      <c r="G4621" s="2" t="s">
        <v>2091</v>
      </c>
      <c r="H4621" s="2" t="s">
        <v>21830</v>
      </c>
      <c r="I4621" s="2"/>
      <c r="J4621" s="2"/>
      <c r="K4621" s="2"/>
      <c r="L4621" s="2"/>
      <c r="M4621" s="2" t="s">
        <v>1566</v>
      </c>
      <c r="N4621" s="2" t="s">
        <v>2048</v>
      </c>
      <c r="O4621" s="2" t="s">
        <v>5489</v>
      </c>
      <c r="P4621" s="2" t="s">
        <v>3753</v>
      </c>
      <c r="Q4621" s="2" t="s">
        <v>18419</v>
      </c>
      <c r="R4621" s="2" t="s">
        <v>2052</v>
      </c>
      <c r="S4621" s="2"/>
      <c r="T4621" s="2" t="s">
        <v>2095</v>
      </c>
      <c r="U4621" s="2"/>
      <c r="V4621" s="2" t="s">
        <v>21478</v>
      </c>
    </row>
    <row r="4622" spans="1:22" ht="14.25" customHeight="1">
      <c r="A4622" s="2" t="s">
        <v>21831</v>
      </c>
      <c r="B4622" s="2" t="s">
        <v>3176</v>
      </c>
      <c r="C4622" s="2" t="s">
        <v>19087</v>
      </c>
      <c r="D4622" s="2" t="s">
        <v>20716</v>
      </c>
      <c r="E4622" s="2" t="s">
        <v>264</v>
      </c>
      <c r="F4622" s="2" t="s">
        <v>2489</v>
      </c>
      <c r="G4622" s="2" t="s">
        <v>2091</v>
      </c>
      <c r="H4622" s="2" t="s">
        <v>21832</v>
      </c>
      <c r="I4622" s="2" t="s">
        <v>21795</v>
      </c>
      <c r="J4622" s="2"/>
      <c r="K4622" s="2" t="s">
        <v>21521</v>
      </c>
      <c r="L4622" s="2"/>
      <c r="M4622" s="2" t="s">
        <v>60</v>
      </c>
      <c r="N4622" s="2" t="s">
        <v>2058</v>
      </c>
      <c r="O4622" s="2" t="s">
        <v>2491</v>
      </c>
      <c r="P4622" s="2" t="s">
        <v>2609</v>
      </c>
      <c r="Q4622" s="2" t="s">
        <v>18419</v>
      </c>
      <c r="R4622" s="2"/>
      <c r="S4622" s="2"/>
      <c r="T4622" s="2" t="s">
        <v>20719</v>
      </c>
      <c r="U4622" s="2"/>
      <c r="V4622" s="2" t="s">
        <v>21478</v>
      </c>
    </row>
    <row r="4623" spans="1:22" ht="14.25" customHeight="1">
      <c r="A4623" s="2" t="s">
        <v>21833</v>
      </c>
      <c r="B4623" s="2" t="s">
        <v>2828</v>
      </c>
      <c r="C4623" s="2" t="s">
        <v>21834</v>
      </c>
      <c r="D4623" s="2" t="s">
        <v>146</v>
      </c>
      <c r="E4623" s="2" t="s">
        <v>96</v>
      </c>
      <c r="F4623" s="2" t="s">
        <v>21835</v>
      </c>
      <c r="G4623" s="2" t="s">
        <v>2046</v>
      </c>
      <c r="H4623" s="2" t="s">
        <v>21836</v>
      </c>
      <c r="I4623" s="2"/>
      <c r="J4623" s="2"/>
      <c r="K4623" s="2" t="s">
        <v>21521</v>
      </c>
      <c r="L4623" s="2"/>
      <c r="M4623" s="2" t="s">
        <v>59</v>
      </c>
      <c r="N4623" s="2" t="s">
        <v>2058</v>
      </c>
      <c r="O4623" s="2" t="s">
        <v>2101</v>
      </c>
      <c r="P4623" s="2" t="s">
        <v>21837</v>
      </c>
      <c r="Q4623" s="2" t="s">
        <v>18419</v>
      </c>
      <c r="R4623" s="2"/>
      <c r="S4623" s="2"/>
      <c r="T4623" s="2" t="s">
        <v>145</v>
      </c>
      <c r="U4623" s="2"/>
      <c r="V4623" s="2" t="s">
        <v>21478</v>
      </c>
    </row>
    <row r="4624" spans="1:22" ht="14.25" customHeight="1">
      <c r="A4624" s="2" t="s">
        <v>21838</v>
      </c>
      <c r="B4624" s="2" t="s">
        <v>2732</v>
      </c>
      <c r="C4624" s="2" t="s">
        <v>4157</v>
      </c>
      <c r="D4624" s="2" t="s">
        <v>21507</v>
      </c>
      <c r="E4624" s="2" t="s">
        <v>264</v>
      </c>
      <c r="F4624" s="2" t="s">
        <v>20830</v>
      </c>
      <c r="G4624" s="2" t="s">
        <v>2091</v>
      </c>
      <c r="H4624" s="2" t="s">
        <v>21839</v>
      </c>
      <c r="I4624" s="2"/>
      <c r="J4624" s="2"/>
      <c r="K4624" s="2"/>
      <c r="L4624" s="2"/>
      <c r="M4624" s="2" t="s">
        <v>1566</v>
      </c>
      <c r="N4624" s="2" t="s">
        <v>2048</v>
      </c>
      <c r="O4624" s="2" t="s">
        <v>2199</v>
      </c>
      <c r="P4624" s="2" t="s">
        <v>21156</v>
      </c>
      <c r="Q4624" s="2" t="s">
        <v>18419</v>
      </c>
      <c r="R4624" s="2" t="s">
        <v>2067</v>
      </c>
      <c r="S4624" s="2"/>
      <c r="T4624" s="2" t="s">
        <v>21510</v>
      </c>
      <c r="U4624" s="2"/>
      <c r="V4624" s="2" t="s">
        <v>21478</v>
      </c>
    </row>
    <row r="4625" spans="1:22" ht="14.25" customHeight="1">
      <c r="A4625" s="2" t="s">
        <v>21840</v>
      </c>
      <c r="B4625" s="2" t="s">
        <v>2695</v>
      </c>
      <c r="C4625" s="2" t="s">
        <v>21841</v>
      </c>
      <c r="D4625" s="2" t="s">
        <v>164</v>
      </c>
      <c r="E4625" s="2" t="s">
        <v>96</v>
      </c>
      <c r="F4625" s="2" t="s">
        <v>2193</v>
      </c>
      <c r="G4625" s="2" t="s">
        <v>2046</v>
      </c>
      <c r="H4625" s="2" t="s">
        <v>21842</v>
      </c>
      <c r="I4625" s="2"/>
      <c r="J4625" s="2"/>
      <c r="K4625" s="2"/>
      <c r="L4625" s="2"/>
      <c r="M4625" s="2" t="s">
        <v>1566</v>
      </c>
      <c r="N4625" s="2" t="s">
        <v>2058</v>
      </c>
      <c r="O4625" s="2" t="s">
        <v>2193</v>
      </c>
      <c r="P4625" s="2" t="s">
        <v>3727</v>
      </c>
      <c r="Q4625" s="2" t="s">
        <v>18419</v>
      </c>
      <c r="R4625" s="2" t="s">
        <v>2067</v>
      </c>
      <c r="S4625" s="2"/>
      <c r="T4625" s="2" t="s">
        <v>163</v>
      </c>
      <c r="U4625" s="2"/>
      <c r="V4625" s="2" t="s">
        <v>21478</v>
      </c>
    </row>
    <row r="4626" spans="1:22" ht="14.25" customHeight="1">
      <c r="A4626" s="2" t="s">
        <v>21843</v>
      </c>
      <c r="B4626" s="2" t="s">
        <v>21844</v>
      </c>
      <c r="C4626" s="2" t="s">
        <v>21845</v>
      </c>
      <c r="D4626" s="2" t="s">
        <v>1663</v>
      </c>
      <c r="E4626" s="2" t="s">
        <v>96</v>
      </c>
      <c r="F4626" s="2" t="s">
        <v>20150</v>
      </c>
      <c r="G4626" s="2" t="s">
        <v>2091</v>
      </c>
      <c r="H4626" s="2" t="s">
        <v>21846</v>
      </c>
      <c r="I4626" s="2"/>
      <c r="J4626" s="2"/>
      <c r="K4626" s="2"/>
      <c r="L4626" s="2"/>
      <c r="M4626" s="2" t="s">
        <v>1566</v>
      </c>
      <c r="N4626" s="2" t="s">
        <v>2048</v>
      </c>
      <c r="O4626" s="2" t="s">
        <v>5489</v>
      </c>
      <c r="P4626" s="2" t="s">
        <v>3753</v>
      </c>
      <c r="Q4626" s="2" t="s">
        <v>18419</v>
      </c>
      <c r="R4626" s="2" t="s">
        <v>2052</v>
      </c>
      <c r="S4626" s="2"/>
      <c r="T4626" s="2" t="s">
        <v>2095</v>
      </c>
      <c r="U4626" s="2"/>
      <c r="V4626" s="2" t="s">
        <v>21478</v>
      </c>
    </row>
    <row r="4627" spans="1:22" ht="14.25" customHeight="1">
      <c r="A4627" s="2" t="s">
        <v>21847</v>
      </c>
      <c r="B4627" s="2" t="s">
        <v>12946</v>
      </c>
      <c r="C4627" s="2" t="s">
        <v>21848</v>
      </c>
      <c r="D4627" s="2" t="s">
        <v>21507</v>
      </c>
      <c r="E4627" s="2" t="s">
        <v>264</v>
      </c>
      <c r="F4627" s="2" t="s">
        <v>21849</v>
      </c>
      <c r="G4627" s="2" t="s">
        <v>2091</v>
      </c>
      <c r="H4627" s="2" t="s">
        <v>21850</v>
      </c>
      <c r="I4627" s="2"/>
      <c r="J4627" s="2"/>
      <c r="K4627" s="2"/>
      <c r="L4627" s="2"/>
      <c r="M4627" s="2" t="s">
        <v>1566</v>
      </c>
      <c r="N4627" s="2" t="s">
        <v>2058</v>
      </c>
      <c r="O4627" s="2" t="s">
        <v>5393</v>
      </c>
      <c r="P4627" s="2" t="s">
        <v>21156</v>
      </c>
      <c r="Q4627" s="2" t="s">
        <v>18419</v>
      </c>
      <c r="R4627" s="2" t="s">
        <v>2052</v>
      </c>
      <c r="S4627" s="2"/>
      <c r="T4627" s="2" t="s">
        <v>21510</v>
      </c>
      <c r="U4627" s="2"/>
      <c r="V4627" s="2" t="s">
        <v>21478</v>
      </c>
    </row>
    <row r="4628" spans="1:22" ht="14.25" customHeight="1">
      <c r="A4628" s="2" t="s">
        <v>21851</v>
      </c>
      <c r="B4628" s="2" t="s">
        <v>21852</v>
      </c>
      <c r="C4628" s="2" t="s">
        <v>21853</v>
      </c>
      <c r="D4628" s="2" t="s">
        <v>20716</v>
      </c>
      <c r="E4628" s="2" t="s">
        <v>264</v>
      </c>
      <c r="F4628" s="2" t="s">
        <v>21854</v>
      </c>
      <c r="G4628" s="2" t="s">
        <v>2091</v>
      </c>
      <c r="H4628" s="2" t="s">
        <v>21855</v>
      </c>
      <c r="I4628" s="2"/>
      <c r="J4628" s="2"/>
      <c r="K4628" s="2"/>
      <c r="L4628" s="2"/>
      <c r="M4628" s="2" t="s">
        <v>60</v>
      </c>
      <c r="N4628" s="2" t="s">
        <v>2058</v>
      </c>
      <c r="O4628" s="2" t="s">
        <v>2491</v>
      </c>
      <c r="P4628" s="2" t="s">
        <v>2609</v>
      </c>
      <c r="Q4628" s="2" t="s">
        <v>18419</v>
      </c>
      <c r="R4628" s="2" t="s">
        <v>2067</v>
      </c>
      <c r="S4628" s="2"/>
      <c r="T4628" s="2" t="s">
        <v>20719</v>
      </c>
      <c r="U4628" s="2"/>
      <c r="V4628" s="2" t="s">
        <v>21478</v>
      </c>
    </row>
    <row r="4629" spans="1:22" ht="14.25" customHeight="1">
      <c r="A4629" s="2" t="s">
        <v>21856</v>
      </c>
      <c r="B4629" s="2" t="s">
        <v>2500</v>
      </c>
      <c r="C4629" s="2" t="s">
        <v>20712</v>
      </c>
      <c r="D4629" s="2" t="s">
        <v>20716</v>
      </c>
      <c r="E4629" s="2" t="s">
        <v>264</v>
      </c>
      <c r="F4629" s="2" t="s">
        <v>2489</v>
      </c>
      <c r="G4629" s="2" t="s">
        <v>2091</v>
      </c>
      <c r="H4629" s="2" t="s">
        <v>21857</v>
      </c>
      <c r="I4629" s="2"/>
      <c r="J4629" s="2"/>
      <c r="K4629" s="2"/>
      <c r="L4629" s="2"/>
      <c r="M4629" s="2" t="s">
        <v>60</v>
      </c>
      <c r="N4629" s="2" t="s">
        <v>2058</v>
      </c>
      <c r="O4629" s="2" t="s">
        <v>2491</v>
      </c>
      <c r="P4629" s="2" t="s">
        <v>2609</v>
      </c>
      <c r="Q4629" s="2" t="s">
        <v>18419</v>
      </c>
      <c r="R4629" s="2" t="s">
        <v>2052</v>
      </c>
      <c r="S4629" s="2"/>
      <c r="T4629" s="2" t="s">
        <v>20719</v>
      </c>
      <c r="U4629" s="2"/>
      <c r="V4629" s="2" t="s">
        <v>21478</v>
      </c>
    </row>
    <row r="4630" spans="1:22" ht="14.25" customHeight="1">
      <c r="A4630" s="2" t="s">
        <v>21858</v>
      </c>
      <c r="B4630" s="2" t="s">
        <v>13064</v>
      </c>
      <c r="C4630" s="2" t="s">
        <v>21859</v>
      </c>
      <c r="D4630" s="2" t="s">
        <v>20518</v>
      </c>
      <c r="E4630" s="2" t="s">
        <v>264</v>
      </c>
      <c r="F4630" s="2" t="s">
        <v>2473</v>
      </c>
      <c r="G4630" s="2" t="s">
        <v>2091</v>
      </c>
      <c r="H4630" s="2" t="s">
        <v>21860</v>
      </c>
      <c r="I4630" s="2"/>
      <c r="J4630" s="2"/>
      <c r="K4630" s="2"/>
      <c r="L4630" s="2"/>
      <c r="M4630" s="2" t="s">
        <v>59</v>
      </c>
      <c r="N4630" s="2" t="s">
        <v>2048</v>
      </c>
      <c r="O4630" s="2" t="s">
        <v>2301</v>
      </c>
      <c r="P4630" s="2" t="s">
        <v>2609</v>
      </c>
      <c r="Q4630" s="2" t="s">
        <v>18419</v>
      </c>
      <c r="R4630" s="2" t="s">
        <v>2052</v>
      </c>
      <c r="S4630" s="2"/>
      <c r="T4630" s="2" t="s">
        <v>20520</v>
      </c>
      <c r="U4630" s="2"/>
      <c r="V4630" s="2" t="s">
        <v>21478</v>
      </c>
    </row>
    <row r="4631" spans="1:22" ht="14.25" customHeight="1">
      <c r="A4631" s="2" t="s">
        <v>21861</v>
      </c>
      <c r="B4631" s="2" t="s">
        <v>13103</v>
      </c>
      <c r="C4631" s="2" t="s">
        <v>12376</v>
      </c>
      <c r="D4631" s="2" t="s">
        <v>1661</v>
      </c>
      <c r="E4631" s="2" t="s">
        <v>264</v>
      </c>
      <c r="F4631" s="2" t="s">
        <v>2112</v>
      </c>
      <c r="G4631" s="2" t="s">
        <v>2091</v>
      </c>
      <c r="H4631" s="2" t="s">
        <v>21862</v>
      </c>
      <c r="I4631" s="2"/>
      <c r="J4631" s="2"/>
      <c r="K4631" s="2"/>
      <c r="L4631" s="2"/>
      <c r="M4631" s="2" t="s">
        <v>1566</v>
      </c>
      <c r="N4631" s="2" t="s">
        <v>2058</v>
      </c>
      <c r="O4631" s="2" t="s">
        <v>2093</v>
      </c>
      <c r="P4631" s="2" t="s">
        <v>4966</v>
      </c>
      <c r="Q4631" s="2" t="s">
        <v>18419</v>
      </c>
      <c r="R4631" s="2" t="s">
        <v>2067</v>
      </c>
      <c r="S4631" s="2"/>
      <c r="T4631" s="2" t="s">
        <v>13587</v>
      </c>
      <c r="U4631" s="2"/>
      <c r="V4631" s="2" t="s">
        <v>21478</v>
      </c>
    </row>
    <row r="4632" spans="1:22" ht="14.25" customHeight="1">
      <c r="A4632" s="2" t="s">
        <v>21863</v>
      </c>
      <c r="B4632" s="2" t="s">
        <v>21864</v>
      </c>
      <c r="C4632" s="2" t="s">
        <v>10847</v>
      </c>
      <c r="D4632" s="2" t="s">
        <v>21507</v>
      </c>
      <c r="E4632" s="2" t="s">
        <v>264</v>
      </c>
      <c r="F4632" s="2" t="s">
        <v>21865</v>
      </c>
      <c r="G4632" s="2" t="s">
        <v>2091</v>
      </c>
      <c r="H4632" s="2" t="s">
        <v>21866</v>
      </c>
      <c r="I4632" s="2"/>
      <c r="J4632" s="2"/>
      <c r="K4632" s="2"/>
      <c r="L4632" s="2"/>
      <c r="M4632" s="2" t="s">
        <v>1566</v>
      </c>
      <c r="N4632" s="2" t="s">
        <v>2048</v>
      </c>
      <c r="O4632" s="2" t="s">
        <v>2179</v>
      </c>
      <c r="P4632" s="2" t="s">
        <v>21156</v>
      </c>
      <c r="Q4632" s="2" t="s">
        <v>18419</v>
      </c>
      <c r="R4632" s="2" t="s">
        <v>2067</v>
      </c>
      <c r="S4632" s="2"/>
      <c r="T4632" s="2" t="s">
        <v>21510</v>
      </c>
      <c r="U4632" s="2"/>
      <c r="V4632" s="2" t="s">
        <v>21478</v>
      </c>
    </row>
    <row r="4633" spans="1:22" ht="14.25" customHeight="1">
      <c r="A4633" s="2" t="s">
        <v>21867</v>
      </c>
      <c r="B4633" s="2" t="s">
        <v>21868</v>
      </c>
      <c r="C4633" s="2" t="s">
        <v>21869</v>
      </c>
      <c r="D4633" s="2" t="s">
        <v>20501</v>
      </c>
      <c r="E4633" s="2" t="s">
        <v>264</v>
      </c>
      <c r="F4633" s="2" t="s">
        <v>3557</v>
      </c>
      <c r="G4633" s="2" t="s">
        <v>2091</v>
      </c>
      <c r="H4633" s="2" t="s">
        <v>21870</v>
      </c>
      <c r="I4633" s="2"/>
      <c r="J4633" s="2"/>
      <c r="K4633" s="2"/>
      <c r="L4633" s="2"/>
      <c r="M4633" s="2" t="s">
        <v>1566</v>
      </c>
      <c r="N4633" s="2" t="s">
        <v>2058</v>
      </c>
      <c r="O4633" s="2" t="s">
        <v>2139</v>
      </c>
      <c r="P4633" s="2" t="s">
        <v>20236</v>
      </c>
      <c r="Q4633" s="2" t="s">
        <v>18419</v>
      </c>
      <c r="R4633" s="2" t="s">
        <v>2052</v>
      </c>
      <c r="S4633" s="2"/>
      <c r="T4633" s="2" t="s">
        <v>20503</v>
      </c>
      <c r="U4633" s="2"/>
      <c r="V4633" s="2" t="s">
        <v>21478</v>
      </c>
    </row>
    <row r="4634" spans="1:22" ht="14.25" customHeight="1">
      <c r="A4634" s="2" t="s">
        <v>21871</v>
      </c>
      <c r="B4634" s="2" t="s">
        <v>2471</v>
      </c>
      <c r="C4634" s="2" t="s">
        <v>21872</v>
      </c>
      <c r="D4634" s="2" t="s">
        <v>20716</v>
      </c>
      <c r="E4634" s="2" t="s">
        <v>264</v>
      </c>
      <c r="F4634" s="2" t="s">
        <v>21873</v>
      </c>
      <c r="G4634" s="2" t="s">
        <v>2091</v>
      </c>
      <c r="H4634" s="2" t="s">
        <v>21874</v>
      </c>
      <c r="I4634" s="2"/>
      <c r="J4634" s="2"/>
      <c r="K4634" s="2" t="s">
        <v>21521</v>
      </c>
      <c r="L4634" s="2"/>
      <c r="M4634" s="2" t="s">
        <v>60</v>
      </c>
      <c r="N4634" s="2" t="s">
        <v>2058</v>
      </c>
      <c r="O4634" s="2" t="s">
        <v>2316</v>
      </c>
      <c r="P4634" s="2" t="s">
        <v>2609</v>
      </c>
      <c r="Q4634" s="2" t="s">
        <v>18419</v>
      </c>
      <c r="R4634" s="2"/>
      <c r="S4634" s="2"/>
      <c r="T4634" s="2" t="s">
        <v>20719</v>
      </c>
      <c r="U4634" s="2"/>
      <c r="V4634" s="2" t="s">
        <v>21478</v>
      </c>
    </row>
    <row r="4635" spans="1:22" ht="14.25" customHeight="1">
      <c r="A4635" s="2" t="s">
        <v>21875</v>
      </c>
      <c r="B4635" s="2" t="s">
        <v>2330</v>
      </c>
      <c r="C4635" s="2" t="s">
        <v>21876</v>
      </c>
      <c r="D4635" s="2" t="s">
        <v>21507</v>
      </c>
      <c r="E4635" s="2" t="s">
        <v>264</v>
      </c>
      <c r="F4635" s="2" t="s">
        <v>21877</v>
      </c>
      <c r="G4635" s="2" t="s">
        <v>2091</v>
      </c>
      <c r="H4635" s="2" t="s">
        <v>21878</v>
      </c>
      <c r="I4635" s="2"/>
      <c r="J4635" s="2"/>
      <c r="K4635" s="2"/>
      <c r="L4635" s="2"/>
      <c r="M4635" s="2" t="s">
        <v>1566</v>
      </c>
      <c r="N4635" s="2" t="s">
        <v>2048</v>
      </c>
      <c r="O4635" s="2" t="s">
        <v>2199</v>
      </c>
      <c r="P4635" s="2" t="s">
        <v>21156</v>
      </c>
      <c r="Q4635" s="2" t="s">
        <v>18419</v>
      </c>
      <c r="R4635" s="2" t="s">
        <v>2052</v>
      </c>
      <c r="S4635" s="2"/>
      <c r="T4635" s="2" t="s">
        <v>21510</v>
      </c>
      <c r="U4635" s="2"/>
      <c r="V4635" s="2" t="s">
        <v>21478</v>
      </c>
    </row>
    <row r="4636" spans="1:22" ht="14.25" customHeight="1">
      <c r="A4636" s="2" t="s">
        <v>21879</v>
      </c>
      <c r="B4636" s="2" t="s">
        <v>2267</v>
      </c>
      <c r="C4636" s="2" t="s">
        <v>18547</v>
      </c>
      <c r="D4636" s="2" t="s">
        <v>21880</v>
      </c>
      <c r="E4636" s="2" t="s">
        <v>264</v>
      </c>
      <c r="F4636" s="2" t="s">
        <v>21881</v>
      </c>
      <c r="G4636" s="2" t="s">
        <v>2091</v>
      </c>
      <c r="H4636" s="2" t="s">
        <v>21882</v>
      </c>
      <c r="I4636" s="2"/>
      <c r="J4636" s="2"/>
      <c r="K4636" s="2"/>
      <c r="L4636" s="2"/>
      <c r="M4636" s="2" t="s">
        <v>1566</v>
      </c>
      <c r="N4636" s="2" t="s">
        <v>2058</v>
      </c>
      <c r="O4636" s="2" t="s">
        <v>2139</v>
      </c>
      <c r="P4636" s="2" t="s">
        <v>20236</v>
      </c>
      <c r="Q4636" s="2" t="s">
        <v>18419</v>
      </c>
      <c r="R4636" s="2" t="s">
        <v>2052</v>
      </c>
      <c r="S4636" s="2"/>
      <c r="T4636" s="2" t="s">
        <v>21883</v>
      </c>
      <c r="U4636" s="2"/>
      <c r="V4636" s="2" t="s">
        <v>21478</v>
      </c>
    </row>
    <row r="4637" spans="1:22" ht="14.25" customHeight="1">
      <c r="A4637" s="2" t="s">
        <v>21884</v>
      </c>
      <c r="B4637" s="2" t="s">
        <v>9040</v>
      </c>
      <c r="C4637" s="2" t="s">
        <v>21885</v>
      </c>
      <c r="D4637" s="2" t="s">
        <v>21490</v>
      </c>
      <c r="E4637" s="2" t="s">
        <v>264</v>
      </c>
      <c r="F4637" s="2" t="s">
        <v>13127</v>
      </c>
      <c r="G4637" s="2" t="s">
        <v>2091</v>
      </c>
      <c r="H4637" s="2" t="s">
        <v>21886</v>
      </c>
      <c r="I4637" s="2"/>
      <c r="J4637" s="2"/>
      <c r="K4637" s="2"/>
      <c r="L4637" s="2"/>
      <c r="M4637" s="2" t="s">
        <v>1566</v>
      </c>
      <c r="N4637" s="2" t="s">
        <v>2058</v>
      </c>
      <c r="O4637" s="2" t="s">
        <v>2288</v>
      </c>
      <c r="P4637" s="2" t="s">
        <v>4966</v>
      </c>
      <c r="Q4637" s="2" t="s">
        <v>18419</v>
      </c>
      <c r="R4637" s="2" t="s">
        <v>2067</v>
      </c>
      <c r="S4637" s="2"/>
      <c r="T4637" s="2" t="s">
        <v>21493</v>
      </c>
      <c r="U4637" s="2"/>
      <c r="V4637" s="2" t="s">
        <v>21478</v>
      </c>
    </row>
    <row r="4638" spans="1:22" ht="14.25" customHeight="1">
      <c r="A4638" s="2" t="s">
        <v>21887</v>
      </c>
      <c r="B4638" s="2" t="s">
        <v>13262</v>
      </c>
      <c r="C4638" s="2" t="s">
        <v>21888</v>
      </c>
      <c r="D4638" s="2" t="s">
        <v>21507</v>
      </c>
      <c r="E4638" s="2" t="s">
        <v>264</v>
      </c>
      <c r="F4638" s="2" t="s">
        <v>21889</v>
      </c>
      <c r="G4638" s="2" t="s">
        <v>2091</v>
      </c>
      <c r="H4638" s="2" t="s">
        <v>21890</v>
      </c>
      <c r="I4638" s="2"/>
      <c r="J4638" s="2"/>
      <c r="K4638" s="2"/>
      <c r="L4638" s="2"/>
      <c r="M4638" s="2" t="s">
        <v>1566</v>
      </c>
      <c r="N4638" s="2" t="s">
        <v>2058</v>
      </c>
      <c r="O4638" s="2" t="s">
        <v>2132</v>
      </c>
      <c r="P4638" s="2" t="s">
        <v>21156</v>
      </c>
      <c r="Q4638" s="2" t="s">
        <v>18419</v>
      </c>
      <c r="R4638" s="2" t="s">
        <v>2052</v>
      </c>
      <c r="S4638" s="2"/>
      <c r="T4638" s="2" t="s">
        <v>21510</v>
      </c>
      <c r="U4638" s="2"/>
      <c r="V4638" s="2" t="s">
        <v>21478</v>
      </c>
    </row>
    <row r="4639" spans="1:22" ht="14.25" customHeight="1">
      <c r="A4639" s="2" t="s">
        <v>21891</v>
      </c>
      <c r="B4639" s="2" t="s">
        <v>21892</v>
      </c>
      <c r="C4639" s="2" t="s">
        <v>21893</v>
      </c>
      <c r="D4639" s="2" t="s">
        <v>21507</v>
      </c>
      <c r="E4639" s="2" t="s">
        <v>264</v>
      </c>
      <c r="F4639" s="2" t="s">
        <v>21894</v>
      </c>
      <c r="G4639" s="2" t="s">
        <v>2091</v>
      </c>
      <c r="H4639" s="2" t="s">
        <v>21895</v>
      </c>
      <c r="I4639" s="2"/>
      <c r="J4639" s="2"/>
      <c r="K4639" s="2"/>
      <c r="L4639" s="2"/>
      <c r="M4639" s="2" t="s">
        <v>60</v>
      </c>
      <c r="N4639" s="2" t="s">
        <v>2058</v>
      </c>
      <c r="O4639" s="2" t="s">
        <v>21896</v>
      </c>
      <c r="P4639" s="2" t="s">
        <v>21156</v>
      </c>
      <c r="Q4639" s="2" t="s">
        <v>18419</v>
      </c>
      <c r="R4639" s="2"/>
      <c r="S4639" s="2"/>
      <c r="T4639" s="2" t="s">
        <v>21510</v>
      </c>
      <c r="U4639" s="2"/>
      <c r="V4639" s="2" t="s">
        <v>21478</v>
      </c>
    </row>
    <row r="4640" spans="1:22" ht="14.25" customHeight="1">
      <c r="A4640" s="2" t="s">
        <v>21897</v>
      </c>
      <c r="B4640" s="2" t="s">
        <v>7037</v>
      </c>
      <c r="C4640" s="2" t="s">
        <v>21898</v>
      </c>
      <c r="D4640" s="2" t="s">
        <v>20716</v>
      </c>
      <c r="E4640" s="2" t="s">
        <v>264</v>
      </c>
      <c r="F4640" s="2" t="s">
        <v>21899</v>
      </c>
      <c r="G4640" s="2" t="s">
        <v>2091</v>
      </c>
      <c r="H4640" s="2" t="s">
        <v>21900</v>
      </c>
      <c r="I4640" s="2"/>
      <c r="J4640" s="2"/>
      <c r="K4640" s="2"/>
      <c r="L4640" s="2"/>
      <c r="M4640" s="2" t="s">
        <v>60</v>
      </c>
      <c r="N4640" s="2" t="s">
        <v>2058</v>
      </c>
      <c r="O4640" s="2" t="s">
        <v>2316</v>
      </c>
      <c r="P4640" s="2" t="s">
        <v>2609</v>
      </c>
      <c r="Q4640" s="2" t="s">
        <v>18419</v>
      </c>
      <c r="R4640" s="2"/>
      <c r="S4640" s="2"/>
      <c r="T4640" s="2" t="s">
        <v>20719</v>
      </c>
      <c r="U4640" s="2"/>
      <c r="V4640" s="2" t="s">
        <v>21478</v>
      </c>
    </row>
    <row r="4641" spans="1:22" ht="14.25" customHeight="1">
      <c r="A4641" s="2" t="s">
        <v>21901</v>
      </c>
      <c r="B4641" s="2" t="s">
        <v>2208</v>
      </c>
      <c r="C4641" s="2" t="s">
        <v>21902</v>
      </c>
      <c r="D4641" s="2" t="s">
        <v>21507</v>
      </c>
      <c r="E4641" s="2" t="s">
        <v>264</v>
      </c>
      <c r="F4641" s="2" t="s">
        <v>21903</v>
      </c>
      <c r="G4641" s="2" t="s">
        <v>2091</v>
      </c>
      <c r="H4641" s="2" t="s">
        <v>21904</v>
      </c>
      <c r="I4641" s="2"/>
      <c r="J4641" s="2"/>
      <c r="K4641" s="2"/>
      <c r="L4641" s="2"/>
      <c r="M4641" s="2" t="s">
        <v>60</v>
      </c>
      <c r="N4641" s="2" t="s">
        <v>2058</v>
      </c>
      <c r="O4641" s="2" t="s">
        <v>2316</v>
      </c>
      <c r="P4641" s="2" t="s">
        <v>21156</v>
      </c>
      <c r="Q4641" s="2" t="s">
        <v>18419</v>
      </c>
      <c r="R4641" s="2"/>
      <c r="S4641" s="2"/>
      <c r="T4641" s="2" t="s">
        <v>21510</v>
      </c>
      <c r="U4641" s="2"/>
      <c r="V4641" s="2" t="s">
        <v>21478</v>
      </c>
    </row>
    <row r="4642" spans="1:22" ht="14.25" customHeight="1">
      <c r="A4642" s="2" t="s">
        <v>21905</v>
      </c>
      <c r="B4642" s="2" t="s">
        <v>2189</v>
      </c>
      <c r="C4642" s="2" t="s">
        <v>5040</v>
      </c>
      <c r="D4642" s="2" t="s">
        <v>21490</v>
      </c>
      <c r="E4642" s="2" t="s">
        <v>264</v>
      </c>
      <c r="F4642" s="2" t="s">
        <v>21906</v>
      </c>
      <c r="G4642" s="2" t="s">
        <v>2091</v>
      </c>
      <c r="H4642" s="2" t="s">
        <v>21907</v>
      </c>
      <c r="I4642" s="2"/>
      <c r="J4642" s="2"/>
      <c r="K4642" s="2"/>
      <c r="L4642" s="2"/>
      <c r="M4642" s="2" t="s">
        <v>1566</v>
      </c>
      <c r="N4642" s="2" t="s">
        <v>2058</v>
      </c>
      <c r="O4642" s="2" t="s">
        <v>2093</v>
      </c>
      <c r="P4642" s="2" t="s">
        <v>4966</v>
      </c>
      <c r="Q4642" s="2" t="s">
        <v>18419</v>
      </c>
      <c r="R4642" s="2" t="s">
        <v>2067</v>
      </c>
      <c r="S4642" s="2"/>
      <c r="T4642" s="2" t="s">
        <v>21493</v>
      </c>
      <c r="U4642" s="2"/>
      <c r="V4642" s="2" t="s">
        <v>21478</v>
      </c>
    </row>
    <row r="4643" spans="1:22" ht="14.25" customHeight="1">
      <c r="A4643" s="2" t="s">
        <v>21908</v>
      </c>
      <c r="B4643" s="2" t="s">
        <v>2168</v>
      </c>
      <c r="C4643" s="2" t="s">
        <v>3896</v>
      </c>
      <c r="D4643" s="2" t="s">
        <v>146</v>
      </c>
      <c r="E4643" s="2" t="s">
        <v>96</v>
      </c>
      <c r="F4643" s="2" t="s">
        <v>21909</v>
      </c>
      <c r="G4643" s="2" t="s">
        <v>2046</v>
      </c>
      <c r="H4643" s="2" t="s">
        <v>21910</v>
      </c>
      <c r="I4643" s="2" t="s">
        <v>21911</v>
      </c>
      <c r="J4643" s="2"/>
      <c r="K4643" s="2" t="s">
        <v>21521</v>
      </c>
      <c r="L4643" s="2"/>
      <c r="M4643" s="2" t="s">
        <v>1566</v>
      </c>
      <c r="N4643" s="2" t="s">
        <v>2058</v>
      </c>
      <c r="O4643" s="2" t="s">
        <v>2093</v>
      </c>
      <c r="P4643" s="2" t="s">
        <v>21912</v>
      </c>
      <c r="Q4643" s="2" t="s">
        <v>18419</v>
      </c>
      <c r="R4643" s="2" t="s">
        <v>2067</v>
      </c>
      <c r="S4643" s="2"/>
      <c r="T4643" s="2" t="s">
        <v>145</v>
      </c>
      <c r="U4643" s="2"/>
      <c r="V4643" s="2" t="s">
        <v>21478</v>
      </c>
    </row>
    <row r="4644" spans="1:22" ht="14.25" customHeight="1">
      <c r="A4644" s="2" t="s">
        <v>21913</v>
      </c>
      <c r="B4644" s="2" t="s">
        <v>21914</v>
      </c>
      <c r="C4644" s="2" t="s">
        <v>21915</v>
      </c>
      <c r="D4644" s="2" t="s">
        <v>21507</v>
      </c>
      <c r="E4644" s="2" t="s">
        <v>264</v>
      </c>
      <c r="F4644" s="2" t="s">
        <v>9921</v>
      </c>
      <c r="G4644" s="2" t="s">
        <v>2091</v>
      </c>
      <c r="H4644" s="2" t="s">
        <v>21916</v>
      </c>
      <c r="I4644" s="2"/>
      <c r="J4644" s="2"/>
      <c r="K4644" s="2"/>
      <c r="L4644" s="2"/>
      <c r="M4644" s="2" t="s">
        <v>1566</v>
      </c>
      <c r="N4644" s="2" t="s">
        <v>2058</v>
      </c>
      <c r="O4644" s="2" t="s">
        <v>2093</v>
      </c>
      <c r="P4644" s="2" t="s">
        <v>21156</v>
      </c>
      <c r="Q4644" s="2" t="s">
        <v>18419</v>
      </c>
      <c r="R4644" s="2" t="s">
        <v>2067</v>
      </c>
      <c r="S4644" s="2"/>
      <c r="T4644" s="2" t="s">
        <v>21510</v>
      </c>
      <c r="U4644" s="2"/>
      <c r="V4644" s="2" t="s">
        <v>21478</v>
      </c>
    </row>
    <row r="4645" spans="1:22" ht="14.25" customHeight="1">
      <c r="A4645" s="2" t="s">
        <v>21917</v>
      </c>
      <c r="B4645" s="2" t="s">
        <v>21918</v>
      </c>
      <c r="C4645" s="2" t="s">
        <v>21918</v>
      </c>
      <c r="D4645" s="2" t="s">
        <v>94</v>
      </c>
      <c r="E4645" s="2" t="s">
        <v>96</v>
      </c>
      <c r="F4645" s="2" t="s">
        <v>2170</v>
      </c>
      <c r="G4645" s="2" t="s">
        <v>2046</v>
      </c>
      <c r="H4645" s="2" t="s">
        <v>21919</v>
      </c>
      <c r="I4645" s="2"/>
      <c r="J4645" s="2"/>
      <c r="K4645" s="2"/>
      <c r="L4645" s="2" t="s">
        <v>2630</v>
      </c>
      <c r="M4645" s="2" t="s">
        <v>59</v>
      </c>
      <c r="N4645" s="2" t="s">
        <v>2058</v>
      </c>
      <c r="O4645" s="2" t="s">
        <v>2172</v>
      </c>
      <c r="P4645" s="2" t="s">
        <v>3727</v>
      </c>
      <c r="Q4645" s="2" t="s">
        <v>18419</v>
      </c>
      <c r="R4645" s="2"/>
      <c r="S4645" s="2"/>
      <c r="T4645" s="2" t="s">
        <v>93</v>
      </c>
      <c r="U4645" s="2"/>
      <c r="V4645" s="2" t="s">
        <v>21478</v>
      </c>
    </row>
    <row r="4646" spans="1:22" ht="14.25" customHeight="1">
      <c r="A4646" s="2" t="s">
        <v>21920</v>
      </c>
      <c r="B4646" s="2" t="s">
        <v>21921</v>
      </c>
      <c r="C4646" s="2" t="s">
        <v>21922</v>
      </c>
      <c r="D4646" s="2" t="s">
        <v>164</v>
      </c>
      <c r="E4646" s="2" t="s">
        <v>96</v>
      </c>
      <c r="F4646" s="2" t="s">
        <v>2320</v>
      </c>
      <c r="G4646" s="2" t="s">
        <v>2046</v>
      </c>
      <c r="H4646" s="2" t="s">
        <v>21923</v>
      </c>
      <c r="I4646" s="2" t="s">
        <v>21924</v>
      </c>
      <c r="J4646" s="2" t="s">
        <v>21925</v>
      </c>
      <c r="K4646" s="2"/>
      <c r="L4646" s="2"/>
      <c r="M4646" s="2" t="s">
        <v>59</v>
      </c>
      <c r="N4646" s="2" t="s">
        <v>2058</v>
      </c>
      <c r="O4646" s="2" t="s">
        <v>2322</v>
      </c>
      <c r="P4646" s="2" t="s">
        <v>2422</v>
      </c>
      <c r="Q4646" s="2" t="s">
        <v>18419</v>
      </c>
      <c r="R4646" s="2" t="s">
        <v>2052</v>
      </c>
      <c r="S4646" s="2"/>
      <c r="T4646" s="2" t="s">
        <v>163</v>
      </c>
      <c r="U4646" s="2"/>
      <c r="V4646" s="2" t="s">
        <v>21478</v>
      </c>
    </row>
    <row r="4647" spans="1:22" ht="14.25" customHeight="1">
      <c r="A4647" s="2" t="s">
        <v>21926</v>
      </c>
      <c r="B4647" s="2" t="s">
        <v>2103</v>
      </c>
      <c r="C4647" s="2" t="s">
        <v>21927</v>
      </c>
      <c r="D4647" s="2" t="s">
        <v>20716</v>
      </c>
      <c r="E4647" s="2" t="s">
        <v>264</v>
      </c>
      <c r="F4647" s="2" t="s">
        <v>21928</v>
      </c>
      <c r="G4647" s="2" t="s">
        <v>2091</v>
      </c>
      <c r="H4647" s="2" t="s">
        <v>21929</v>
      </c>
      <c r="I4647" s="2"/>
      <c r="J4647" s="2"/>
      <c r="K4647" s="2"/>
      <c r="L4647" s="2"/>
      <c r="M4647" s="2" t="s">
        <v>59</v>
      </c>
      <c r="N4647" s="2" t="s">
        <v>2058</v>
      </c>
      <c r="O4647" s="2" t="s">
        <v>2322</v>
      </c>
      <c r="P4647" s="2" t="s">
        <v>2609</v>
      </c>
      <c r="Q4647" s="2" t="s">
        <v>18419</v>
      </c>
      <c r="R4647" s="2" t="s">
        <v>2052</v>
      </c>
      <c r="S4647" s="2"/>
      <c r="T4647" s="2" t="s">
        <v>20719</v>
      </c>
      <c r="U4647" s="2"/>
      <c r="V4647" s="2" t="s">
        <v>21478</v>
      </c>
    </row>
    <row r="4648" spans="1:22" ht="14.25" customHeight="1">
      <c r="A4648" s="2" t="s">
        <v>21930</v>
      </c>
      <c r="B4648" s="2" t="s">
        <v>8733</v>
      </c>
      <c r="C4648" s="2" t="s">
        <v>21931</v>
      </c>
      <c r="D4648" s="2" t="s">
        <v>345</v>
      </c>
      <c r="E4648" s="2" t="s">
        <v>96</v>
      </c>
      <c r="F4648" s="2" t="s">
        <v>8329</v>
      </c>
      <c r="G4648" s="2" t="s">
        <v>2046</v>
      </c>
      <c r="H4648" s="2" t="s">
        <v>21932</v>
      </c>
      <c r="I4648" s="2"/>
      <c r="J4648" s="2"/>
      <c r="K4648" s="2"/>
      <c r="L4648" s="2" t="s">
        <v>21933</v>
      </c>
      <c r="M4648" s="2" t="s">
        <v>1566</v>
      </c>
      <c r="N4648" s="2" t="s">
        <v>2058</v>
      </c>
      <c r="O4648" s="2" t="s">
        <v>2139</v>
      </c>
      <c r="P4648" s="2" t="s">
        <v>2154</v>
      </c>
      <c r="Q4648" s="2" t="s">
        <v>18419</v>
      </c>
      <c r="R4648" s="2" t="s">
        <v>2052</v>
      </c>
      <c r="S4648" s="2"/>
      <c r="T4648" s="2" t="s">
        <v>344</v>
      </c>
      <c r="U4648" s="2"/>
      <c r="V4648" s="2" t="s">
        <v>21478</v>
      </c>
    </row>
    <row r="4649" spans="1:22" ht="14.25" customHeight="1">
      <c r="A4649" s="2" t="s">
        <v>21934</v>
      </c>
      <c r="B4649" s="2" t="s">
        <v>3892</v>
      </c>
      <c r="C4649" s="2" t="s">
        <v>21935</v>
      </c>
      <c r="D4649" s="2" t="s">
        <v>20716</v>
      </c>
      <c r="E4649" s="2" t="s">
        <v>264</v>
      </c>
      <c r="F4649" s="2" t="s">
        <v>21936</v>
      </c>
      <c r="G4649" s="2" t="s">
        <v>2091</v>
      </c>
      <c r="H4649" s="2" t="s">
        <v>21937</v>
      </c>
      <c r="I4649" s="2"/>
      <c r="J4649" s="2"/>
      <c r="K4649" s="2"/>
      <c r="L4649" s="2"/>
      <c r="M4649" s="2" t="s">
        <v>60</v>
      </c>
      <c r="N4649" s="2" t="s">
        <v>2058</v>
      </c>
      <c r="O4649" s="2" t="s">
        <v>2316</v>
      </c>
      <c r="P4649" s="2" t="s">
        <v>2609</v>
      </c>
      <c r="Q4649" s="2" t="s">
        <v>18419</v>
      </c>
      <c r="R4649" s="2" t="s">
        <v>2052</v>
      </c>
      <c r="S4649" s="2"/>
      <c r="T4649" s="2" t="s">
        <v>20719</v>
      </c>
      <c r="U4649" s="2"/>
      <c r="V4649" s="2" t="s">
        <v>21478</v>
      </c>
    </row>
    <row r="4650" spans="1:22" ht="14.25" customHeight="1">
      <c r="A4650" s="2" t="s">
        <v>21938</v>
      </c>
      <c r="B4650" s="2" t="s">
        <v>3864</v>
      </c>
      <c r="C4650" s="2" t="s">
        <v>4016</v>
      </c>
      <c r="D4650" s="2" t="s">
        <v>21507</v>
      </c>
      <c r="E4650" s="2" t="s">
        <v>264</v>
      </c>
      <c r="F4650" s="2" t="s">
        <v>21359</v>
      </c>
      <c r="G4650" s="2" t="s">
        <v>2091</v>
      </c>
      <c r="H4650" s="2" t="s">
        <v>21939</v>
      </c>
      <c r="I4650" s="2"/>
      <c r="J4650" s="2"/>
      <c r="K4650" s="2"/>
      <c r="L4650" s="2"/>
      <c r="M4650" s="2" t="s">
        <v>1566</v>
      </c>
      <c r="N4650" s="2" t="s">
        <v>2058</v>
      </c>
      <c r="O4650" s="2" t="s">
        <v>2139</v>
      </c>
      <c r="P4650" s="2" t="s">
        <v>21156</v>
      </c>
      <c r="Q4650" s="2" t="s">
        <v>18419</v>
      </c>
      <c r="R4650" s="2" t="s">
        <v>2052</v>
      </c>
      <c r="S4650" s="2"/>
      <c r="T4650" s="2" t="s">
        <v>21510</v>
      </c>
      <c r="U4650" s="2"/>
      <c r="V4650" s="2" t="s">
        <v>21478</v>
      </c>
    </row>
    <row r="4651" spans="1:22" ht="14.25" customHeight="1">
      <c r="A4651" s="2" t="s">
        <v>21897</v>
      </c>
      <c r="B4651" s="2" t="s">
        <v>3769</v>
      </c>
      <c r="C4651" s="2" t="s">
        <v>21940</v>
      </c>
      <c r="D4651" s="2" t="s">
        <v>455</v>
      </c>
      <c r="E4651" s="2" t="s">
        <v>96</v>
      </c>
      <c r="F4651" s="2" t="s">
        <v>21941</v>
      </c>
      <c r="G4651" s="2" t="s">
        <v>2046</v>
      </c>
      <c r="H4651" s="2" t="s">
        <v>21942</v>
      </c>
      <c r="I4651" s="2"/>
      <c r="J4651" s="2"/>
      <c r="K4651" s="2"/>
      <c r="L4651" s="2"/>
      <c r="M4651" s="2" t="s">
        <v>1566</v>
      </c>
      <c r="N4651" s="2" t="s">
        <v>2058</v>
      </c>
      <c r="O4651" s="2" t="s">
        <v>2120</v>
      </c>
      <c r="P4651" s="2" t="s">
        <v>20230</v>
      </c>
      <c r="Q4651" s="2" t="s">
        <v>18419</v>
      </c>
      <c r="R4651" s="2" t="s">
        <v>2052</v>
      </c>
      <c r="S4651" s="2"/>
      <c r="T4651" s="2" t="s">
        <v>454</v>
      </c>
      <c r="U4651" s="2"/>
      <c r="V4651" s="2" t="s">
        <v>21478</v>
      </c>
    </row>
    <row r="4652" spans="1:22" ht="14.25" customHeight="1">
      <c r="A4652" s="2" t="s">
        <v>21901</v>
      </c>
      <c r="B4652" s="2" t="s">
        <v>21943</v>
      </c>
      <c r="C4652" s="2" t="s">
        <v>21944</v>
      </c>
      <c r="D4652" s="2" t="s">
        <v>688</v>
      </c>
      <c r="E4652" s="2" t="s">
        <v>96</v>
      </c>
      <c r="F4652" s="2" t="s">
        <v>5956</v>
      </c>
      <c r="G4652" s="2" t="s">
        <v>2046</v>
      </c>
      <c r="H4652" s="2" t="s">
        <v>21945</v>
      </c>
      <c r="I4652" s="2"/>
      <c r="J4652" s="2"/>
      <c r="K4652" s="2"/>
      <c r="L4652" s="2"/>
      <c r="M4652" s="2" t="s">
        <v>1566</v>
      </c>
      <c r="N4652" s="2" t="s">
        <v>2058</v>
      </c>
      <c r="O4652" s="2" t="s">
        <v>2145</v>
      </c>
      <c r="P4652" s="2" t="s">
        <v>5133</v>
      </c>
      <c r="Q4652" s="2" t="s">
        <v>18419</v>
      </c>
      <c r="R4652" s="2" t="s">
        <v>2067</v>
      </c>
      <c r="S4652" s="2"/>
      <c r="T4652" s="2" t="s">
        <v>687</v>
      </c>
      <c r="U4652" s="2"/>
      <c r="V4652" s="2" t="s">
        <v>21478</v>
      </c>
    </row>
    <row r="4653" spans="1:22" ht="14.25" customHeight="1">
      <c r="A4653" s="2" t="s">
        <v>21946</v>
      </c>
      <c r="B4653" s="2" t="s">
        <v>21947</v>
      </c>
      <c r="C4653" s="2" t="s">
        <v>21948</v>
      </c>
      <c r="D4653" s="2" t="s">
        <v>332</v>
      </c>
      <c r="E4653" s="2" t="s">
        <v>264</v>
      </c>
      <c r="F4653" s="2" t="s">
        <v>21949</v>
      </c>
      <c r="G4653" s="2" t="s">
        <v>2046</v>
      </c>
      <c r="H4653" s="2" t="s">
        <v>21950</v>
      </c>
      <c r="I4653" s="2" t="s">
        <v>21951</v>
      </c>
      <c r="J4653" s="2"/>
      <c r="K4653" s="2"/>
      <c r="L4653" s="2"/>
      <c r="M4653" s="2" t="s">
        <v>59</v>
      </c>
      <c r="N4653" s="2" t="s">
        <v>2058</v>
      </c>
      <c r="O4653" s="2" t="s">
        <v>2322</v>
      </c>
      <c r="P4653" s="2" t="s">
        <v>3727</v>
      </c>
      <c r="Q4653" s="2" t="s">
        <v>17971</v>
      </c>
      <c r="R4653" s="2" t="s">
        <v>2067</v>
      </c>
      <c r="S4653" s="2"/>
      <c r="T4653" s="2" t="s">
        <v>331</v>
      </c>
      <c r="U4653" s="2"/>
      <c r="V4653" s="2" t="s">
        <v>21952</v>
      </c>
    </row>
    <row r="4654" spans="1:22" ht="14.25" customHeight="1">
      <c r="A4654" s="2" t="s">
        <v>4849</v>
      </c>
      <c r="B4654" s="2" t="s">
        <v>4850</v>
      </c>
      <c r="C4654" s="2" t="s">
        <v>4851</v>
      </c>
      <c r="D4654" s="2" t="s">
        <v>188</v>
      </c>
      <c r="E4654" s="2" t="s">
        <v>96</v>
      </c>
      <c r="F4654" s="2" t="s">
        <v>2210</v>
      </c>
      <c r="G4654" s="2" t="s">
        <v>2046</v>
      </c>
      <c r="H4654" s="2" t="s">
        <v>21953</v>
      </c>
      <c r="I4654" s="2" t="s">
        <v>21911</v>
      </c>
      <c r="J4654" s="2"/>
      <c r="K4654" s="2" t="s">
        <v>21521</v>
      </c>
      <c r="L4654" s="2"/>
      <c r="M4654" s="2" t="s">
        <v>59</v>
      </c>
      <c r="N4654" s="2" t="s">
        <v>2058</v>
      </c>
      <c r="O4654" s="2" t="s">
        <v>2101</v>
      </c>
      <c r="P4654" s="2" t="s">
        <v>2456</v>
      </c>
      <c r="Q4654" s="2" t="s">
        <v>17971</v>
      </c>
      <c r="R4654" s="2" t="s">
        <v>2067</v>
      </c>
      <c r="S4654" s="2"/>
      <c r="T4654" s="2" t="s">
        <v>187</v>
      </c>
      <c r="U4654" s="2"/>
      <c r="V4654" s="2" t="s">
        <v>21952</v>
      </c>
    </row>
    <row r="4655" spans="1:22" ht="14.25" customHeight="1">
      <c r="A4655" s="2" t="s">
        <v>21954</v>
      </c>
      <c r="B4655" s="2" t="s">
        <v>3634</v>
      </c>
      <c r="C4655" s="2" t="s">
        <v>18996</v>
      </c>
      <c r="D4655" s="2" t="s">
        <v>168</v>
      </c>
      <c r="E4655" s="2" t="s">
        <v>96</v>
      </c>
      <c r="F4655" s="2" t="s">
        <v>2526</v>
      </c>
      <c r="G4655" s="2" t="s">
        <v>2046</v>
      </c>
      <c r="H4655" s="2" t="s">
        <v>21955</v>
      </c>
      <c r="I4655" s="2"/>
      <c r="J4655" s="2"/>
      <c r="K4655" s="2"/>
      <c r="L4655" s="2"/>
      <c r="M4655" s="2" t="s">
        <v>1566</v>
      </c>
      <c r="N4655" s="2" t="s">
        <v>2058</v>
      </c>
      <c r="O4655" s="2" t="s">
        <v>2132</v>
      </c>
      <c r="P4655" s="2" t="s">
        <v>3235</v>
      </c>
      <c r="Q4655" s="2" t="s">
        <v>17971</v>
      </c>
      <c r="R4655" s="2" t="s">
        <v>2067</v>
      </c>
      <c r="S4655" s="2"/>
      <c r="T4655" s="2" t="s">
        <v>167</v>
      </c>
      <c r="U4655" s="2"/>
      <c r="V4655" s="2" t="s">
        <v>21952</v>
      </c>
    </row>
    <row r="4656" spans="1:22" ht="14.25" customHeight="1">
      <c r="A4656" s="2" t="s">
        <v>5076</v>
      </c>
      <c r="B4656" s="2" t="s">
        <v>5077</v>
      </c>
      <c r="C4656" s="2" t="s">
        <v>5078</v>
      </c>
      <c r="D4656" s="2" t="s">
        <v>376</v>
      </c>
      <c r="E4656" s="2" t="s">
        <v>264</v>
      </c>
      <c r="F4656" s="2" t="s">
        <v>21956</v>
      </c>
      <c r="G4656" s="2" t="s">
        <v>2046</v>
      </c>
      <c r="H4656" s="2" t="s">
        <v>21957</v>
      </c>
      <c r="I4656" s="2"/>
      <c r="J4656" s="2"/>
      <c r="K4656" s="2"/>
      <c r="L4656" s="2" t="s">
        <v>2630</v>
      </c>
      <c r="M4656" s="2" t="s">
        <v>1566</v>
      </c>
      <c r="N4656" s="2" t="s">
        <v>2058</v>
      </c>
      <c r="O4656" s="2" t="s">
        <v>2093</v>
      </c>
      <c r="P4656" s="2" t="s">
        <v>21958</v>
      </c>
      <c r="Q4656" s="2" t="s">
        <v>17971</v>
      </c>
      <c r="R4656" s="2" t="s">
        <v>2067</v>
      </c>
      <c r="S4656" s="2"/>
      <c r="T4656" s="2" t="s">
        <v>375</v>
      </c>
      <c r="U4656" s="2"/>
      <c r="V4656" s="2" t="s">
        <v>21952</v>
      </c>
    </row>
    <row r="4657" spans="1:22" ht="14.25" customHeight="1">
      <c r="A4657" s="2" t="s">
        <v>21959</v>
      </c>
      <c r="B4657" s="2" t="s">
        <v>3715</v>
      </c>
      <c r="C4657" s="2" t="s">
        <v>19712</v>
      </c>
      <c r="D4657" s="2" t="s">
        <v>122</v>
      </c>
      <c r="E4657" s="2" t="s">
        <v>96</v>
      </c>
      <c r="F4657" s="2" t="s">
        <v>21960</v>
      </c>
      <c r="G4657" s="2" t="s">
        <v>2046</v>
      </c>
      <c r="H4657" s="2" t="s">
        <v>21961</v>
      </c>
      <c r="I4657" s="2" t="s">
        <v>21924</v>
      </c>
      <c r="J4657" s="2" t="s">
        <v>21925</v>
      </c>
      <c r="K4657" s="2"/>
      <c r="L4657" s="2"/>
      <c r="M4657" s="2" t="s">
        <v>1566</v>
      </c>
      <c r="N4657" s="2" t="s">
        <v>2058</v>
      </c>
      <c r="O4657" s="2" t="s">
        <v>2078</v>
      </c>
      <c r="P4657" s="2" t="s">
        <v>21962</v>
      </c>
      <c r="Q4657" s="2" t="s">
        <v>17971</v>
      </c>
      <c r="R4657" s="2" t="s">
        <v>2067</v>
      </c>
      <c r="S4657" s="2"/>
      <c r="T4657" s="2" t="s">
        <v>121</v>
      </c>
      <c r="U4657" s="2"/>
      <c r="V4657" s="2" t="s">
        <v>21952</v>
      </c>
    </row>
    <row r="4658" spans="1:22" ht="14.25" customHeight="1">
      <c r="A4658" s="2" t="s">
        <v>21963</v>
      </c>
      <c r="B4658" s="2" t="s">
        <v>3712</v>
      </c>
      <c r="C4658" s="2" t="s">
        <v>5810</v>
      </c>
      <c r="D4658" s="2" t="s">
        <v>144</v>
      </c>
      <c r="E4658" s="2" t="s">
        <v>96</v>
      </c>
      <c r="F4658" s="2" t="s">
        <v>21964</v>
      </c>
      <c r="G4658" s="2" t="s">
        <v>2046</v>
      </c>
      <c r="H4658" s="2" t="s">
        <v>21965</v>
      </c>
      <c r="I4658" s="2" t="s">
        <v>21966</v>
      </c>
      <c r="J4658" s="2" t="s">
        <v>2434</v>
      </c>
      <c r="K4658" s="2"/>
      <c r="L4658" s="2"/>
      <c r="M4658" s="2" t="s">
        <v>60</v>
      </c>
      <c r="N4658" s="2" t="s">
        <v>2058</v>
      </c>
      <c r="O4658" s="2" t="s">
        <v>21967</v>
      </c>
      <c r="P4658" s="2" t="s">
        <v>21968</v>
      </c>
      <c r="Q4658" s="2" t="s">
        <v>17971</v>
      </c>
      <c r="R4658" s="2"/>
      <c r="S4658" s="2"/>
      <c r="T4658" s="2" t="s">
        <v>143</v>
      </c>
      <c r="U4658" s="2"/>
      <c r="V4658" s="2" t="s">
        <v>21952</v>
      </c>
    </row>
    <row r="4659" spans="1:22" ht="14.25" customHeight="1">
      <c r="A4659" s="2" t="s">
        <v>21930</v>
      </c>
      <c r="B4659" s="2" t="s">
        <v>3176</v>
      </c>
      <c r="C4659" s="2" t="s">
        <v>17271</v>
      </c>
      <c r="D4659" s="2" t="s">
        <v>124</v>
      </c>
      <c r="E4659" s="2" t="s">
        <v>96</v>
      </c>
      <c r="F4659" s="2" t="s">
        <v>2193</v>
      </c>
      <c r="G4659" s="2" t="s">
        <v>2046</v>
      </c>
      <c r="H4659" s="2" t="s">
        <v>21969</v>
      </c>
      <c r="I4659" s="2"/>
      <c r="J4659" s="2"/>
      <c r="K4659" s="2"/>
      <c r="L4659" s="2" t="s">
        <v>21933</v>
      </c>
      <c r="M4659" s="2" t="s">
        <v>1566</v>
      </c>
      <c r="N4659" s="2" t="s">
        <v>2058</v>
      </c>
      <c r="O4659" s="2" t="s">
        <v>2193</v>
      </c>
      <c r="P4659" s="2" t="s">
        <v>21970</v>
      </c>
      <c r="Q4659" s="2" t="s">
        <v>17971</v>
      </c>
      <c r="R4659" s="2" t="s">
        <v>2067</v>
      </c>
      <c r="S4659" s="2"/>
      <c r="T4659" s="2" t="s">
        <v>123</v>
      </c>
      <c r="U4659" s="2"/>
      <c r="V4659" s="2" t="s">
        <v>21971</v>
      </c>
    </row>
    <row r="4660" spans="1:22" ht="14.25" customHeight="1">
      <c r="A4660" s="2" t="s">
        <v>21934</v>
      </c>
      <c r="B4660" s="2" t="s">
        <v>3248</v>
      </c>
      <c r="C4660" s="2" t="s">
        <v>2430</v>
      </c>
      <c r="D4660" s="2" t="s">
        <v>156</v>
      </c>
      <c r="E4660" s="2" t="s">
        <v>96</v>
      </c>
      <c r="F4660" s="2" t="s">
        <v>2090</v>
      </c>
      <c r="G4660" s="2" t="s">
        <v>2046</v>
      </c>
      <c r="H4660" s="2" t="s">
        <v>21972</v>
      </c>
      <c r="I4660" s="2"/>
      <c r="J4660" s="2"/>
      <c r="K4660" s="2"/>
      <c r="L4660" s="2"/>
      <c r="M4660" s="2" t="s">
        <v>1566</v>
      </c>
      <c r="N4660" s="2" t="s">
        <v>2058</v>
      </c>
      <c r="O4660" s="2" t="s">
        <v>2093</v>
      </c>
      <c r="P4660" s="2" t="s">
        <v>21973</v>
      </c>
      <c r="Q4660" s="2" t="s">
        <v>17971</v>
      </c>
      <c r="R4660" s="2" t="s">
        <v>2067</v>
      </c>
      <c r="S4660" s="2"/>
      <c r="T4660" s="2" t="s">
        <v>155</v>
      </c>
      <c r="U4660" s="2"/>
      <c r="V4660" s="2" t="s">
        <v>21971</v>
      </c>
    </row>
    <row r="4661" spans="1:22" ht="14.25" customHeight="1">
      <c r="A4661" s="2" t="s">
        <v>21938</v>
      </c>
      <c r="B4661" s="2" t="s">
        <v>4813</v>
      </c>
      <c r="C4661" s="2" t="s">
        <v>5920</v>
      </c>
      <c r="D4661" s="2" t="s">
        <v>322</v>
      </c>
      <c r="E4661" s="2" t="s">
        <v>96</v>
      </c>
      <c r="F4661" s="2" t="s">
        <v>21974</v>
      </c>
      <c r="G4661" s="2" t="s">
        <v>2046</v>
      </c>
      <c r="H4661" s="2" t="s">
        <v>21975</v>
      </c>
      <c r="I4661" s="2"/>
      <c r="J4661" s="2"/>
      <c r="K4661" s="2"/>
      <c r="L4661" s="2"/>
      <c r="M4661" s="2" t="s">
        <v>1566</v>
      </c>
      <c r="N4661" s="2" t="s">
        <v>2058</v>
      </c>
      <c r="O4661" s="2" t="s">
        <v>2145</v>
      </c>
      <c r="P4661" s="2" t="s">
        <v>21976</v>
      </c>
      <c r="Q4661" s="2" t="s">
        <v>17971</v>
      </c>
      <c r="R4661" s="2" t="s">
        <v>2067</v>
      </c>
      <c r="S4661" s="2"/>
      <c r="T4661" s="2" t="s">
        <v>321</v>
      </c>
      <c r="U4661" s="2"/>
      <c r="V4661" s="2" t="s">
        <v>21971</v>
      </c>
    </row>
    <row r="4662" spans="1:22" ht="14.25" customHeight="1">
      <c r="A4662" s="2"/>
      <c r="B4662" s="2" t="s">
        <v>3896</v>
      </c>
      <c r="C4662" s="2" t="s">
        <v>21977</v>
      </c>
      <c r="D4662" s="2" t="s">
        <v>322</v>
      </c>
      <c r="E4662" s="2" t="s">
        <v>96</v>
      </c>
      <c r="F4662" s="2" t="s">
        <v>4280</v>
      </c>
      <c r="G4662" s="2" t="s">
        <v>2046</v>
      </c>
      <c r="H4662" s="2" t="s">
        <v>21978</v>
      </c>
      <c r="I4662" s="2"/>
      <c r="J4662" s="2"/>
      <c r="K4662" s="2"/>
      <c r="L4662" s="2"/>
      <c r="M4662" s="2" t="s">
        <v>60</v>
      </c>
      <c r="N4662" s="2" t="s">
        <v>2058</v>
      </c>
      <c r="O4662" s="2" t="s">
        <v>2186</v>
      </c>
      <c r="P4662" s="2" t="s">
        <v>21979</v>
      </c>
      <c r="Q4662" s="2" t="s">
        <v>17971</v>
      </c>
      <c r="R4662" s="2" t="s">
        <v>2052</v>
      </c>
      <c r="S4662" s="2"/>
      <c r="T4662" s="2" t="s">
        <v>321</v>
      </c>
      <c r="U4662" s="2"/>
      <c r="V4662" s="2" t="s">
        <v>21971</v>
      </c>
    </row>
    <row r="4663" spans="1:22" ht="14.25" customHeight="1">
      <c r="A4663" s="2"/>
      <c r="B4663" s="2" t="s">
        <v>21980</v>
      </c>
      <c r="C4663" s="2" t="s">
        <v>15548</v>
      </c>
      <c r="D4663" s="2" t="s">
        <v>322</v>
      </c>
      <c r="E4663" s="2" t="s">
        <v>96</v>
      </c>
      <c r="F4663" s="2" t="s">
        <v>2473</v>
      </c>
      <c r="G4663" s="2" t="s">
        <v>2046</v>
      </c>
      <c r="H4663" s="2" t="s">
        <v>21981</v>
      </c>
      <c r="I4663" s="2"/>
      <c r="J4663" s="2"/>
      <c r="K4663" s="2"/>
      <c r="L4663" s="2"/>
      <c r="M4663" s="2" t="s">
        <v>59</v>
      </c>
      <c r="N4663" s="2" t="s">
        <v>2048</v>
      </c>
      <c r="O4663" s="2" t="s">
        <v>2301</v>
      </c>
      <c r="P4663" s="2" t="s">
        <v>21982</v>
      </c>
      <c r="Q4663" s="2" t="s">
        <v>17971</v>
      </c>
      <c r="R4663" s="2" t="s">
        <v>2067</v>
      </c>
      <c r="S4663" s="2"/>
      <c r="T4663" s="2" t="s">
        <v>321</v>
      </c>
      <c r="U4663" s="2"/>
      <c r="V4663" s="2" t="s">
        <v>21971</v>
      </c>
    </row>
    <row r="4664" spans="1:22" ht="14.25" customHeight="1">
      <c r="A4664" s="2" t="s">
        <v>21946</v>
      </c>
      <c r="B4664" s="2" t="s">
        <v>6171</v>
      </c>
      <c r="C4664" s="2" t="s">
        <v>21983</v>
      </c>
      <c r="D4664" s="2" t="s">
        <v>322</v>
      </c>
      <c r="E4664" s="2" t="s">
        <v>96</v>
      </c>
      <c r="F4664" s="2" t="s">
        <v>3085</v>
      </c>
      <c r="G4664" s="2" t="s">
        <v>2046</v>
      </c>
      <c r="H4664" s="2" t="s">
        <v>21984</v>
      </c>
      <c r="I4664" s="2" t="s">
        <v>21951</v>
      </c>
      <c r="J4664" s="2"/>
      <c r="K4664" s="2"/>
      <c r="L4664" s="2"/>
      <c r="M4664" s="2" t="s">
        <v>1566</v>
      </c>
      <c r="N4664" s="2" t="s">
        <v>2058</v>
      </c>
      <c r="O4664" s="2" t="s">
        <v>2193</v>
      </c>
      <c r="P4664" s="2" t="s">
        <v>21985</v>
      </c>
      <c r="Q4664" s="2" t="s">
        <v>17971</v>
      </c>
      <c r="R4664" s="2" t="s">
        <v>2067</v>
      </c>
      <c r="S4664" s="2"/>
      <c r="T4664" s="2" t="s">
        <v>321</v>
      </c>
      <c r="U4664" s="2"/>
      <c r="V4664" s="2" t="s">
        <v>21971</v>
      </c>
    </row>
    <row r="4665" spans="1:22" ht="14.25" customHeight="1">
      <c r="A4665" s="2" t="s">
        <v>4849</v>
      </c>
      <c r="B4665" s="2" t="s">
        <v>4346</v>
      </c>
      <c r="C4665" s="2" t="s">
        <v>2559</v>
      </c>
      <c r="D4665" s="2" t="s">
        <v>254</v>
      </c>
      <c r="E4665" s="2" t="s">
        <v>96</v>
      </c>
      <c r="F4665" s="2" t="s">
        <v>21986</v>
      </c>
      <c r="G4665" s="2" t="s">
        <v>2046</v>
      </c>
      <c r="H4665" s="2" t="s">
        <v>21987</v>
      </c>
      <c r="I4665" s="2"/>
      <c r="J4665" s="2"/>
      <c r="K4665" s="2"/>
      <c r="L4665" s="2"/>
      <c r="M4665" s="2" t="s">
        <v>1566</v>
      </c>
      <c r="N4665" s="2" t="s">
        <v>2058</v>
      </c>
      <c r="O4665" s="2" t="s">
        <v>2145</v>
      </c>
      <c r="P4665" s="2" t="s">
        <v>21988</v>
      </c>
      <c r="Q4665" s="2" t="s">
        <v>17971</v>
      </c>
      <c r="R4665" s="2" t="s">
        <v>2067</v>
      </c>
      <c r="S4665" s="2"/>
      <c r="T4665" s="2" t="s">
        <v>253</v>
      </c>
      <c r="U4665" s="2"/>
      <c r="V4665" s="2" t="s">
        <v>21971</v>
      </c>
    </row>
    <row r="4666" spans="1:22" ht="14.25" customHeight="1">
      <c r="A4666" s="2" t="s">
        <v>21954</v>
      </c>
      <c r="B4666" s="2" t="s">
        <v>21989</v>
      </c>
      <c r="C4666" s="2" t="s">
        <v>21990</v>
      </c>
      <c r="D4666" s="2" t="s">
        <v>1663</v>
      </c>
      <c r="E4666" s="2" t="s">
        <v>96</v>
      </c>
      <c r="F4666" s="2" t="s">
        <v>21991</v>
      </c>
      <c r="G4666" s="2" t="s">
        <v>2091</v>
      </c>
      <c r="H4666" s="2" t="s">
        <v>21992</v>
      </c>
      <c r="I4666" s="2"/>
      <c r="J4666" s="2"/>
      <c r="K4666" s="2"/>
      <c r="L4666" s="2"/>
      <c r="M4666" s="2" t="s">
        <v>1566</v>
      </c>
      <c r="N4666" s="2" t="s">
        <v>2058</v>
      </c>
      <c r="O4666" s="2" t="s">
        <v>2093</v>
      </c>
      <c r="P4666" s="2" t="s">
        <v>21993</v>
      </c>
      <c r="Q4666" s="2" t="s">
        <v>17971</v>
      </c>
      <c r="R4666" s="2" t="s">
        <v>2067</v>
      </c>
      <c r="S4666" s="2"/>
      <c r="T4666" s="2" t="s">
        <v>2095</v>
      </c>
      <c r="U4666" s="2"/>
      <c r="V4666" s="2" t="s">
        <v>21971</v>
      </c>
    </row>
    <row r="4667" spans="1:22" ht="14.25" customHeight="1">
      <c r="A4667" s="2" t="s">
        <v>5076</v>
      </c>
      <c r="B4667" s="2" t="s">
        <v>21994</v>
      </c>
      <c r="C4667" s="2" t="s">
        <v>21995</v>
      </c>
      <c r="D4667" s="2" t="s">
        <v>1663</v>
      </c>
      <c r="E4667" s="2" t="s">
        <v>96</v>
      </c>
      <c r="F4667" s="2" t="s">
        <v>21996</v>
      </c>
      <c r="G4667" s="2" t="s">
        <v>2091</v>
      </c>
      <c r="H4667" s="2" t="s">
        <v>21997</v>
      </c>
      <c r="I4667" s="2"/>
      <c r="J4667" s="2"/>
      <c r="K4667" s="2"/>
      <c r="L4667" s="2"/>
      <c r="M4667" s="2" t="s">
        <v>1566</v>
      </c>
      <c r="N4667" s="2" t="s">
        <v>2058</v>
      </c>
      <c r="O4667" s="2" t="s">
        <v>2093</v>
      </c>
      <c r="P4667" s="2" t="s">
        <v>21998</v>
      </c>
      <c r="Q4667" s="2" t="s">
        <v>17971</v>
      </c>
      <c r="R4667" s="2" t="s">
        <v>2067</v>
      </c>
      <c r="S4667" s="2"/>
      <c r="T4667" s="2" t="s">
        <v>2095</v>
      </c>
      <c r="U4667" s="2"/>
      <c r="V4667" s="2" t="s">
        <v>21971</v>
      </c>
    </row>
    <row r="4668" spans="1:22" ht="14.25" customHeight="1">
      <c r="A4668" s="2" t="s">
        <v>21959</v>
      </c>
      <c r="B4668" s="2" t="s">
        <v>9754</v>
      </c>
      <c r="C4668" s="2" t="s">
        <v>21999</v>
      </c>
      <c r="D4668" s="2" t="s">
        <v>1663</v>
      </c>
      <c r="E4668" s="2" t="s">
        <v>96</v>
      </c>
      <c r="F4668" s="2" t="s">
        <v>22000</v>
      </c>
      <c r="G4668" s="2" t="s">
        <v>2091</v>
      </c>
      <c r="H4668" s="2" t="s">
        <v>22001</v>
      </c>
      <c r="I4668" s="2"/>
      <c r="J4668" s="2"/>
      <c r="K4668" s="2"/>
      <c r="L4668" s="2"/>
      <c r="M4668" s="2" t="s">
        <v>1566</v>
      </c>
      <c r="N4668" s="2" t="s">
        <v>2058</v>
      </c>
      <c r="O4668" s="2" t="s">
        <v>2093</v>
      </c>
      <c r="P4668" s="2" t="s">
        <v>22002</v>
      </c>
      <c r="Q4668" s="2" t="s">
        <v>17971</v>
      </c>
      <c r="R4668" s="2" t="s">
        <v>2067</v>
      </c>
      <c r="S4668" s="2"/>
      <c r="T4668" s="2" t="s">
        <v>2095</v>
      </c>
      <c r="U4668" s="2"/>
      <c r="V4668" s="2" t="s">
        <v>21971</v>
      </c>
    </row>
    <row r="4669" spans="1:22" ht="14.25" customHeight="1">
      <c r="A4669" s="2" t="s">
        <v>4788</v>
      </c>
      <c r="B4669" s="2" t="s">
        <v>13385</v>
      </c>
      <c r="C4669" s="2" t="s">
        <v>13139</v>
      </c>
      <c r="D4669" s="2" t="s">
        <v>1663</v>
      </c>
      <c r="E4669" s="2" t="s">
        <v>96</v>
      </c>
      <c r="F4669" s="2" t="s">
        <v>22003</v>
      </c>
      <c r="G4669" s="2" t="s">
        <v>2091</v>
      </c>
      <c r="H4669" s="2" t="s">
        <v>22004</v>
      </c>
      <c r="I4669" s="2"/>
      <c r="J4669" s="2"/>
      <c r="K4669" s="2"/>
      <c r="L4669" s="2"/>
      <c r="M4669" s="2" t="s">
        <v>1566</v>
      </c>
      <c r="N4669" s="2" t="s">
        <v>2058</v>
      </c>
      <c r="O4669" s="2" t="s">
        <v>19526</v>
      </c>
      <c r="P4669" s="2" t="s">
        <v>22005</v>
      </c>
      <c r="Q4669" s="2" t="s">
        <v>17971</v>
      </c>
      <c r="R4669" s="2" t="s">
        <v>2067</v>
      </c>
      <c r="S4669" s="2"/>
      <c r="T4669" s="2" t="s">
        <v>2095</v>
      </c>
      <c r="U4669" s="2"/>
      <c r="V4669" s="2" t="s">
        <v>21971</v>
      </c>
    </row>
    <row r="4670" spans="1:22" ht="14.25" customHeight="1">
      <c r="A4670" s="2" t="s">
        <v>21963</v>
      </c>
      <c r="B4670" s="2" t="s">
        <v>7798</v>
      </c>
      <c r="C4670" s="2" t="s">
        <v>22006</v>
      </c>
      <c r="D4670" s="2" t="s">
        <v>122</v>
      </c>
      <c r="E4670" s="2" t="s">
        <v>96</v>
      </c>
      <c r="F4670" s="2" t="s">
        <v>18473</v>
      </c>
      <c r="G4670" s="2" t="s">
        <v>2046</v>
      </c>
      <c r="H4670" s="2" t="s">
        <v>22007</v>
      </c>
      <c r="I4670" s="2" t="s">
        <v>21966</v>
      </c>
      <c r="J4670" s="2" t="s">
        <v>2434</v>
      </c>
      <c r="K4670" s="2"/>
      <c r="L4670" s="2"/>
      <c r="M4670" s="2" t="s">
        <v>59</v>
      </c>
      <c r="N4670" s="2" t="s">
        <v>2058</v>
      </c>
      <c r="O4670" s="2" t="s">
        <v>3226</v>
      </c>
      <c r="P4670" s="2" t="s">
        <v>22008</v>
      </c>
      <c r="Q4670" s="2" t="s">
        <v>17971</v>
      </c>
      <c r="R4670" s="2"/>
      <c r="S4670" s="2"/>
      <c r="T4670" s="2" t="s">
        <v>121</v>
      </c>
      <c r="U4670" s="2"/>
      <c r="V4670" s="2" t="s">
        <v>21971</v>
      </c>
    </row>
    <row r="4671" spans="1:22" ht="14.25" customHeight="1">
      <c r="A4671" s="2"/>
      <c r="B4671" s="2" t="s">
        <v>2311</v>
      </c>
      <c r="C4671" s="2" t="s">
        <v>22009</v>
      </c>
      <c r="D4671" s="2" t="s">
        <v>118</v>
      </c>
      <c r="E4671" s="2" t="s">
        <v>96</v>
      </c>
      <c r="F4671" s="2" t="s">
        <v>22010</v>
      </c>
      <c r="G4671" s="2" t="s">
        <v>2046</v>
      </c>
      <c r="H4671" s="2" t="s">
        <v>22011</v>
      </c>
      <c r="I4671" s="2"/>
      <c r="J4671" s="2"/>
      <c r="K4671" s="2"/>
      <c r="L4671" s="2"/>
      <c r="M4671" s="2" t="s">
        <v>1566</v>
      </c>
      <c r="N4671" s="2" t="s">
        <v>2058</v>
      </c>
      <c r="O4671" s="2" t="s">
        <v>2093</v>
      </c>
      <c r="P4671" s="2" t="s">
        <v>22012</v>
      </c>
      <c r="Q4671" s="2" t="s">
        <v>17971</v>
      </c>
      <c r="R4671" s="2" t="s">
        <v>2067</v>
      </c>
      <c r="S4671" s="2"/>
      <c r="T4671" s="2" t="s">
        <v>117</v>
      </c>
      <c r="U4671" s="2"/>
      <c r="V4671" s="2" t="s">
        <v>21971</v>
      </c>
    </row>
    <row r="4672" spans="1:22" ht="14.25" customHeight="1">
      <c r="A4672" s="2"/>
      <c r="B4672" s="2" t="s">
        <v>3896</v>
      </c>
      <c r="C4672" s="2" t="s">
        <v>22013</v>
      </c>
      <c r="D4672" s="2" t="s">
        <v>204</v>
      </c>
      <c r="E4672" s="2" t="s">
        <v>96</v>
      </c>
      <c r="F4672" s="2" t="s">
        <v>5222</v>
      </c>
      <c r="G4672" s="2" t="s">
        <v>2046</v>
      </c>
      <c r="H4672" s="2" t="s">
        <v>22014</v>
      </c>
      <c r="I4672" s="2"/>
      <c r="J4672" s="2"/>
      <c r="K4672" s="2"/>
      <c r="L4672" s="2"/>
      <c r="M4672" s="2" t="s">
        <v>59</v>
      </c>
      <c r="N4672" s="2" t="s">
        <v>2058</v>
      </c>
      <c r="O4672" s="2" t="s">
        <v>2101</v>
      </c>
      <c r="P4672" s="2" t="s">
        <v>22015</v>
      </c>
      <c r="Q4672" s="2" t="s">
        <v>17971</v>
      </c>
      <c r="R4672" s="2" t="s">
        <v>2067</v>
      </c>
      <c r="S4672" s="2"/>
      <c r="T4672" s="2" t="s">
        <v>203</v>
      </c>
      <c r="U4672" s="2"/>
      <c r="V4672" s="2" t="s">
        <v>21971</v>
      </c>
    </row>
    <row r="4673" spans="1:22" ht="14.25" customHeight="1">
      <c r="A4673" s="2"/>
      <c r="B4673" s="2" t="s">
        <v>9431</v>
      </c>
      <c r="C4673" s="2" t="s">
        <v>2955</v>
      </c>
      <c r="D4673" s="2" t="s">
        <v>158</v>
      </c>
      <c r="E4673" s="2" t="s">
        <v>96</v>
      </c>
      <c r="F4673" s="2" t="s">
        <v>22016</v>
      </c>
      <c r="G4673" s="2" t="s">
        <v>2046</v>
      </c>
      <c r="H4673" s="2" t="s">
        <v>22017</v>
      </c>
      <c r="I4673" s="2"/>
      <c r="J4673" s="2"/>
      <c r="K4673" s="2"/>
      <c r="L4673" s="2"/>
      <c r="M4673" s="2" t="s">
        <v>59</v>
      </c>
      <c r="N4673" s="2" t="s">
        <v>2058</v>
      </c>
      <c r="O4673" s="2" t="s">
        <v>2101</v>
      </c>
      <c r="P4673" s="2" t="s">
        <v>22018</v>
      </c>
      <c r="Q4673" s="2" t="s">
        <v>17971</v>
      </c>
      <c r="R4673" s="2" t="s">
        <v>2067</v>
      </c>
      <c r="S4673" s="2"/>
      <c r="T4673" s="2" t="s">
        <v>157</v>
      </c>
      <c r="U4673" s="2"/>
      <c r="V4673" s="2" t="s">
        <v>21971</v>
      </c>
    </row>
    <row r="4674" spans="1:22" ht="14.25" customHeight="1">
      <c r="A4674" s="2"/>
      <c r="B4674" s="2" t="s">
        <v>10863</v>
      </c>
      <c r="C4674" s="2" t="s">
        <v>22019</v>
      </c>
      <c r="D4674" s="2" t="s">
        <v>158</v>
      </c>
      <c r="E4674" s="2" t="s">
        <v>96</v>
      </c>
      <c r="F4674" s="2" t="s">
        <v>2320</v>
      </c>
      <c r="G4674" s="2" t="s">
        <v>2046</v>
      </c>
      <c r="H4674" s="2" t="s">
        <v>22020</v>
      </c>
      <c r="I4674" s="2"/>
      <c r="J4674" s="2"/>
      <c r="K4674" s="2"/>
      <c r="L4674" s="2"/>
      <c r="M4674" s="2" t="s">
        <v>59</v>
      </c>
      <c r="N4674" s="2" t="s">
        <v>2058</v>
      </c>
      <c r="O4674" s="2" t="s">
        <v>2322</v>
      </c>
      <c r="P4674" s="2" t="s">
        <v>22021</v>
      </c>
      <c r="Q4674" s="2" t="s">
        <v>17971</v>
      </c>
      <c r="R4674" s="2"/>
      <c r="S4674" s="2"/>
      <c r="T4674" s="2" t="s">
        <v>157</v>
      </c>
      <c r="U4674" s="2"/>
      <c r="V4674" s="2" t="s">
        <v>21971</v>
      </c>
    </row>
    <row r="4675" spans="1:22" ht="14.25" customHeight="1">
      <c r="A4675" s="2"/>
      <c r="B4675" s="2" t="s">
        <v>3896</v>
      </c>
      <c r="C4675" s="2" t="s">
        <v>20492</v>
      </c>
      <c r="D4675" s="2" t="s">
        <v>150</v>
      </c>
      <c r="E4675" s="2" t="s">
        <v>96</v>
      </c>
      <c r="F4675" s="2" t="s">
        <v>2093</v>
      </c>
      <c r="G4675" s="2" t="s">
        <v>2046</v>
      </c>
      <c r="H4675" s="2" t="s">
        <v>22022</v>
      </c>
      <c r="I4675" s="2"/>
      <c r="J4675" s="2"/>
      <c r="K4675" s="2"/>
      <c r="L4675" s="2"/>
      <c r="M4675" s="2" t="s">
        <v>1566</v>
      </c>
      <c r="N4675" s="2" t="s">
        <v>2058</v>
      </c>
      <c r="O4675" s="2" t="s">
        <v>2093</v>
      </c>
      <c r="P4675" s="2" t="s">
        <v>22023</v>
      </c>
      <c r="Q4675" s="2" t="s">
        <v>17971</v>
      </c>
      <c r="R4675" s="2" t="s">
        <v>2067</v>
      </c>
      <c r="S4675" s="2"/>
      <c r="T4675" s="2" t="s">
        <v>149</v>
      </c>
      <c r="U4675" s="2"/>
      <c r="V4675" s="2" t="s">
        <v>21971</v>
      </c>
    </row>
    <row r="4676" spans="1:22" ht="14.25" customHeight="1">
      <c r="A4676" s="2"/>
      <c r="B4676" s="2" t="s">
        <v>11890</v>
      </c>
      <c r="C4676" s="2" t="s">
        <v>8778</v>
      </c>
      <c r="D4676" s="2" t="s">
        <v>150</v>
      </c>
      <c r="E4676" s="2" t="s">
        <v>96</v>
      </c>
      <c r="F4676" s="2" t="s">
        <v>2112</v>
      </c>
      <c r="G4676" s="2" t="s">
        <v>2046</v>
      </c>
      <c r="H4676" s="2" t="s">
        <v>22024</v>
      </c>
      <c r="I4676" s="2"/>
      <c r="J4676" s="2"/>
      <c r="K4676" s="2"/>
      <c r="L4676" s="2"/>
      <c r="M4676" s="2" t="s">
        <v>1566</v>
      </c>
      <c r="N4676" s="2" t="s">
        <v>2058</v>
      </c>
      <c r="O4676" s="2" t="s">
        <v>2093</v>
      </c>
      <c r="P4676" s="2" t="s">
        <v>22025</v>
      </c>
      <c r="Q4676" s="2" t="s">
        <v>17971</v>
      </c>
      <c r="R4676" s="2" t="s">
        <v>2067</v>
      </c>
      <c r="S4676" s="2"/>
      <c r="T4676" s="2" t="s">
        <v>149</v>
      </c>
      <c r="U4676" s="2"/>
      <c r="V4676" s="2" t="s">
        <v>21971</v>
      </c>
    </row>
    <row r="4677" spans="1:22" ht="14.25" customHeight="1">
      <c r="A4677" s="2"/>
      <c r="B4677" s="2" t="s">
        <v>5802</v>
      </c>
      <c r="C4677" s="2" t="s">
        <v>13911</v>
      </c>
      <c r="D4677" s="2" t="s">
        <v>150</v>
      </c>
      <c r="E4677" s="2" t="s">
        <v>96</v>
      </c>
      <c r="F4677" s="2" t="s">
        <v>2093</v>
      </c>
      <c r="G4677" s="2" t="s">
        <v>2046</v>
      </c>
      <c r="H4677" s="2" t="s">
        <v>22026</v>
      </c>
      <c r="I4677" s="2"/>
      <c r="J4677" s="2"/>
      <c r="K4677" s="2"/>
      <c r="L4677" s="2"/>
      <c r="M4677" s="2" t="s">
        <v>1566</v>
      </c>
      <c r="N4677" s="2" t="s">
        <v>2058</v>
      </c>
      <c r="O4677" s="2" t="s">
        <v>2093</v>
      </c>
      <c r="P4677" s="2" t="s">
        <v>22027</v>
      </c>
      <c r="Q4677" s="2" t="s">
        <v>17971</v>
      </c>
      <c r="R4677" s="2" t="s">
        <v>2067</v>
      </c>
      <c r="S4677" s="2"/>
      <c r="T4677" s="2" t="s">
        <v>149</v>
      </c>
      <c r="U4677" s="2"/>
      <c r="V4677" s="2" t="s">
        <v>21971</v>
      </c>
    </row>
    <row r="4678" spans="1:22" ht="14.25" customHeight="1">
      <c r="A4678" s="2"/>
      <c r="B4678" s="2" t="s">
        <v>13064</v>
      </c>
      <c r="C4678" s="2" t="s">
        <v>22028</v>
      </c>
      <c r="D4678" s="2" t="s">
        <v>150</v>
      </c>
      <c r="E4678" s="2" t="s">
        <v>96</v>
      </c>
      <c r="F4678" s="2" t="s">
        <v>3930</v>
      </c>
      <c r="G4678" s="2" t="s">
        <v>2046</v>
      </c>
      <c r="H4678" s="2" t="s">
        <v>22029</v>
      </c>
      <c r="I4678" s="2"/>
      <c r="J4678" s="2"/>
      <c r="K4678" s="2"/>
      <c r="L4678" s="2"/>
      <c r="M4678" s="2" t="s">
        <v>1566</v>
      </c>
      <c r="N4678" s="2" t="s">
        <v>2058</v>
      </c>
      <c r="O4678" s="2" t="s">
        <v>2145</v>
      </c>
      <c r="P4678" s="2" t="s">
        <v>22030</v>
      </c>
      <c r="Q4678" s="2" t="s">
        <v>17971</v>
      </c>
      <c r="R4678" s="2" t="s">
        <v>2067</v>
      </c>
      <c r="S4678" s="2"/>
      <c r="T4678" s="2" t="s">
        <v>149</v>
      </c>
      <c r="U4678" s="2"/>
      <c r="V4678" s="2" t="s">
        <v>21971</v>
      </c>
    </row>
    <row r="4679" spans="1:22" ht="14.25" customHeight="1">
      <c r="A4679" s="2"/>
      <c r="B4679" s="2" t="s">
        <v>17553</v>
      </c>
      <c r="C4679" s="2" t="s">
        <v>22031</v>
      </c>
      <c r="D4679" s="2" t="s">
        <v>150</v>
      </c>
      <c r="E4679" s="2" t="s">
        <v>96</v>
      </c>
      <c r="F4679" s="2" t="s">
        <v>5089</v>
      </c>
      <c r="G4679" s="2" t="s">
        <v>2046</v>
      </c>
      <c r="H4679" s="2" t="s">
        <v>22032</v>
      </c>
      <c r="I4679" s="2"/>
      <c r="J4679" s="2"/>
      <c r="K4679" s="2"/>
      <c r="L4679" s="2"/>
      <c r="M4679" s="2" t="s">
        <v>60</v>
      </c>
      <c r="N4679" s="2" t="s">
        <v>2058</v>
      </c>
      <c r="O4679" s="2" t="s">
        <v>2186</v>
      </c>
      <c r="P4679" s="2" t="s">
        <v>22033</v>
      </c>
      <c r="Q4679" s="2" t="s">
        <v>17971</v>
      </c>
      <c r="R4679" s="2" t="s">
        <v>2067</v>
      </c>
      <c r="S4679" s="2"/>
      <c r="T4679" s="2" t="s">
        <v>149</v>
      </c>
      <c r="U4679" s="2"/>
      <c r="V4679" s="2" t="s">
        <v>21971</v>
      </c>
    </row>
    <row r="4680" spans="1:22" ht="14.25" customHeight="1">
      <c r="A4680" s="2"/>
      <c r="B4680" s="2" t="s">
        <v>3155</v>
      </c>
      <c r="C4680" s="2" t="s">
        <v>22034</v>
      </c>
      <c r="D4680" s="2" t="s">
        <v>106</v>
      </c>
      <c r="E4680" s="2" t="s">
        <v>96</v>
      </c>
      <c r="F4680" s="2" t="s">
        <v>2344</v>
      </c>
      <c r="G4680" s="2" t="s">
        <v>2046</v>
      </c>
      <c r="H4680" s="2" t="s">
        <v>22035</v>
      </c>
      <c r="I4680" s="2"/>
      <c r="J4680" s="2"/>
      <c r="K4680" s="2"/>
      <c r="L4680" s="2"/>
      <c r="M4680" s="2" t="s">
        <v>60</v>
      </c>
      <c r="N4680" s="2" t="s">
        <v>2058</v>
      </c>
      <c r="O4680" s="2" t="s">
        <v>2186</v>
      </c>
      <c r="P4680" s="2" t="s">
        <v>22036</v>
      </c>
      <c r="Q4680" s="2" t="s">
        <v>17971</v>
      </c>
      <c r="R4680" s="2" t="s">
        <v>2067</v>
      </c>
      <c r="S4680" s="2"/>
      <c r="T4680" s="2" t="s">
        <v>105</v>
      </c>
      <c r="U4680" s="2"/>
      <c r="V4680" s="2" t="s">
        <v>21971</v>
      </c>
    </row>
    <row r="4681" spans="1:22" ht="14.25" customHeight="1">
      <c r="A4681" s="2"/>
      <c r="B4681" s="2" t="s">
        <v>12292</v>
      </c>
      <c r="C4681" s="2" t="s">
        <v>22037</v>
      </c>
      <c r="D4681" s="2" t="s">
        <v>106</v>
      </c>
      <c r="E4681" s="2" t="s">
        <v>96</v>
      </c>
      <c r="F4681" s="2" t="s">
        <v>1915</v>
      </c>
      <c r="G4681" s="2" t="s">
        <v>2046</v>
      </c>
      <c r="H4681" s="2" t="s">
        <v>22038</v>
      </c>
      <c r="I4681" s="2"/>
      <c r="J4681" s="2"/>
      <c r="K4681" s="2"/>
      <c r="L4681" s="2"/>
      <c r="M4681" s="2" t="s">
        <v>1566</v>
      </c>
      <c r="N4681" s="2" t="s">
        <v>2048</v>
      </c>
      <c r="O4681" s="2" t="s">
        <v>2049</v>
      </c>
      <c r="P4681" s="2" t="s">
        <v>22039</v>
      </c>
      <c r="Q4681" s="2" t="s">
        <v>17971</v>
      </c>
      <c r="R4681" s="2" t="s">
        <v>2052</v>
      </c>
      <c r="S4681" s="2"/>
      <c r="T4681" s="2" t="s">
        <v>105</v>
      </c>
      <c r="U4681" s="2"/>
      <c r="V4681" s="2" t="s">
        <v>21971</v>
      </c>
    </row>
    <row r="4682" spans="1:22" ht="14.25" customHeight="1">
      <c r="A4682" s="2"/>
      <c r="B4682" s="2" t="s">
        <v>8577</v>
      </c>
      <c r="C4682" s="2" t="s">
        <v>11496</v>
      </c>
      <c r="D4682" s="2" t="s">
        <v>1672</v>
      </c>
      <c r="E4682" s="2" t="s">
        <v>96</v>
      </c>
      <c r="F4682" s="2" t="s">
        <v>22040</v>
      </c>
      <c r="G4682" s="2" t="s">
        <v>2046</v>
      </c>
      <c r="H4682" s="2" t="s">
        <v>22041</v>
      </c>
      <c r="I4682" s="2"/>
      <c r="J4682" s="2"/>
      <c r="K4682" s="2"/>
      <c r="L4682" s="2"/>
      <c r="M4682" s="2" t="s">
        <v>1566</v>
      </c>
      <c r="N4682" s="2" t="s">
        <v>2058</v>
      </c>
      <c r="O4682" s="2" t="s">
        <v>2145</v>
      </c>
      <c r="P4682" s="2" t="s">
        <v>22042</v>
      </c>
      <c r="Q4682" s="2" t="s">
        <v>17971</v>
      </c>
      <c r="R4682" s="2" t="s">
        <v>2067</v>
      </c>
      <c r="S4682" s="2"/>
      <c r="T4682" s="2" t="s">
        <v>5933</v>
      </c>
      <c r="U4682" s="2"/>
      <c r="V4682" s="2" t="s">
        <v>21971</v>
      </c>
    </row>
    <row r="4683" spans="1:22" ht="14.25" customHeight="1">
      <c r="A4683" s="2"/>
      <c r="B4683" s="2" t="s">
        <v>19943</v>
      </c>
      <c r="C4683" s="2" t="s">
        <v>22043</v>
      </c>
      <c r="D4683" s="2" t="s">
        <v>144</v>
      </c>
      <c r="E4683" s="2" t="s">
        <v>96</v>
      </c>
      <c r="F4683" s="2" t="s">
        <v>2473</v>
      </c>
      <c r="G4683" s="2" t="s">
        <v>2046</v>
      </c>
      <c r="H4683" s="2" t="s">
        <v>22044</v>
      </c>
      <c r="I4683" s="2"/>
      <c r="J4683" s="2"/>
      <c r="K4683" s="2"/>
      <c r="L4683" s="2"/>
      <c r="M4683" s="2" t="s">
        <v>59</v>
      </c>
      <c r="N4683" s="2" t="s">
        <v>2048</v>
      </c>
      <c r="O4683" s="2" t="s">
        <v>2301</v>
      </c>
      <c r="P4683" s="2" t="s">
        <v>22045</v>
      </c>
      <c r="Q4683" s="2" t="s">
        <v>17971</v>
      </c>
      <c r="R4683" s="2" t="s">
        <v>2067</v>
      </c>
      <c r="S4683" s="2"/>
      <c r="T4683" s="2" t="s">
        <v>143</v>
      </c>
      <c r="U4683" s="2"/>
      <c r="V4683" s="2" t="s">
        <v>21971</v>
      </c>
    </row>
    <row r="4684" spans="1:22" ht="14.25" customHeight="1">
      <c r="A4684" s="2"/>
      <c r="B4684" s="2" t="s">
        <v>17133</v>
      </c>
      <c r="C4684" s="2" t="s">
        <v>22046</v>
      </c>
      <c r="D4684" s="2" t="s">
        <v>182</v>
      </c>
      <c r="E4684" s="2" t="s">
        <v>96</v>
      </c>
      <c r="F4684" s="2" t="s">
        <v>2090</v>
      </c>
      <c r="G4684" s="2" t="s">
        <v>2046</v>
      </c>
      <c r="H4684" s="2" t="s">
        <v>22047</v>
      </c>
      <c r="I4684" s="2"/>
      <c r="J4684" s="2"/>
      <c r="K4684" s="2"/>
      <c r="L4684" s="2"/>
      <c r="M4684" s="2" t="s">
        <v>1566</v>
      </c>
      <c r="N4684" s="2" t="s">
        <v>2058</v>
      </c>
      <c r="O4684" s="2" t="s">
        <v>2093</v>
      </c>
      <c r="P4684" s="2" t="s">
        <v>22048</v>
      </c>
      <c r="Q4684" s="2" t="s">
        <v>17971</v>
      </c>
      <c r="R4684" s="2" t="s">
        <v>2067</v>
      </c>
      <c r="S4684" s="2"/>
      <c r="T4684" s="2" t="s">
        <v>181</v>
      </c>
      <c r="U4684" s="2"/>
      <c r="V4684" s="2" t="s">
        <v>21971</v>
      </c>
    </row>
    <row r="4685" spans="1:22" ht="14.25" customHeight="1">
      <c r="A4685" s="2"/>
      <c r="B4685" s="2" t="s">
        <v>2297</v>
      </c>
      <c r="C4685" s="2" t="s">
        <v>5810</v>
      </c>
      <c r="D4685" s="2" t="s">
        <v>387</v>
      </c>
      <c r="E4685" s="2" t="s">
        <v>96</v>
      </c>
      <c r="F4685" s="2" t="s">
        <v>22049</v>
      </c>
      <c r="G4685" s="2" t="s">
        <v>2046</v>
      </c>
      <c r="H4685" s="2" t="s">
        <v>22050</v>
      </c>
      <c r="I4685" s="2"/>
      <c r="J4685" s="2"/>
      <c r="K4685" s="2"/>
      <c r="L4685" s="2"/>
      <c r="M4685" s="2" t="s">
        <v>1566</v>
      </c>
      <c r="N4685" s="2" t="s">
        <v>2058</v>
      </c>
      <c r="O4685" s="2" t="s">
        <v>2145</v>
      </c>
      <c r="P4685" s="2" t="s">
        <v>22051</v>
      </c>
      <c r="Q4685" s="2" t="s">
        <v>17971</v>
      </c>
      <c r="R4685" s="2" t="s">
        <v>2052</v>
      </c>
      <c r="S4685" s="2"/>
      <c r="T4685" s="2" t="s">
        <v>386</v>
      </c>
      <c r="U4685" s="2"/>
      <c r="V4685" s="2" t="s">
        <v>21971</v>
      </c>
    </row>
    <row r="4686" spans="1:22" ht="14.25" customHeight="1">
      <c r="A4686" s="2"/>
      <c r="B4686" s="2" t="s">
        <v>4129</v>
      </c>
      <c r="C4686" s="2" t="s">
        <v>16778</v>
      </c>
      <c r="D4686" s="2" t="s">
        <v>122</v>
      </c>
      <c r="E4686" s="2" t="s">
        <v>96</v>
      </c>
      <c r="F4686" s="2" t="s">
        <v>22052</v>
      </c>
      <c r="G4686" s="2" t="s">
        <v>2046</v>
      </c>
      <c r="H4686" s="2" t="s">
        <v>22053</v>
      </c>
      <c r="I4686" s="2"/>
      <c r="J4686" s="2"/>
      <c r="K4686" s="2"/>
      <c r="L4686" s="2"/>
      <c r="M4686" s="2" t="s">
        <v>1566</v>
      </c>
      <c r="N4686" s="2" t="s">
        <v>2058</v>
      </c>
      <c r="O4686" s="2" t="s">
        <v>2132</v>
      </c>
      <c r="P4686" s="2" t="s">
        <v>22054</v>
      </c>
      <c r="Q4686" s="2" t="s">
        <v>17971</v>
      </c>
      <c r="R4686" s="2" t="s">
        <v>2067</v>
      </c>
      <c r="S4686" s="2"/>
      <c r="T4686" s="2" t="s">
        <v>121</v>
      </c>
      <c r="U4686" s="2"/>
      <c r="V4686" s="2" t="s">
        <v>21971</v>
      </c>
    </row>
    <row r="4687" spans="1:22" ht="14.25" customHeight="1">
      <c r="A4687" s="2"/>
      <c r="B4687" s="2" t="s">
        <v>22055</v>
      </c>
      <c r="C4687" s="2" t="s">
        <v>22056</v>
      </c>
      <c r="D4687" s="2" t="s">
        <v>124</v>
      </c>
      <c r="E4687" s="2" t="s">
        <v>96</v>
      </c>
      <c r="F4687" s="2" t="s">
        <v>22057</v>
      </c>
      <c r="G4687" s="2" t="s">
        <v>2046</v>
      </c>
      <c r="H4687" s="2" t="s">
        <v>22058</v>
      </c>
      <c r="I4687" s="2"/>
      <c r="J4687" s="2"/>
      <c r="K4687" s="2"/>
      <c r="L4687" s="2"/>
      <c r="M4687" s="2" t="s">
        <v>1566</v>
      </c>
      <c r="N4687" s="2" t="s">
        <v>2048</v>
      </c>
      <c r="O4687" s="2" t="s">
        <v>2179</v>
      </c>
      <c r="P4687" s="2" t="s">
        <v>22059</v>
      </c>
      <c r="Q4687" s="2" t="s">
        <v>17971</v>
      </c>
      <c r="R4687" s="2" t="s">
        <v>2067</v>
      </c>
      <c r="S4687" s="2"/>
      <c r="T4687" s="2" t="s">
        <v>123</v>
      </c>
      <c r="U4687" s="2"/>
      <c r="V4687" s="2" t="s">
        <v>21971</v>
      </c>
    </row>
    <row r="4688" spans="1:22" ht="14.25" customHeight="1">
      <c r="A4688" s="2"/>
      <c r="B4688" s="2" t="s">
        <v>22060</v>
      </c>
      <c r="C4688" s="2" t="s">
        <v>22061</v>
      </c>
      <c r="D4688" s="2" t="s">
        <v>124</v>
      </c>
      <c r="E4688" s="2" t="s">
        <v>96</v>
      </c>
      <c r="F4688" s="2" t="s">
        <v>22062</v>
      </c>
      <c r="G4688" s="2" t="s">
        <v>2046</v>
      </c>
      <c r="H4688" s="2" t="s">
        <v>22063</v>
      </c>
      <c r="I4688" s="2"/>
      <c r="J4688" s="2"/>
      <c r="K4688" s="2"/>
      <c r="L4688" s="2"/>
      <c r="M4688" s="2" t="s">
        <v>1566</v>
      </c>
      <c r="N4688" s="2" t="s">
        <v>2048</v>
      </c>
      <c r="O4688" s="2" t="s">
        <v>2179</v>
      </c>
      <c r="P4688" s="2" t="s">
        <v>22064</v>
      </c>
      <c r="Q4688" s="2" t="s">
        <v>17971</v>
      </c>
      <c r="R4688" s="2" t="s">
        <v>2067</v>
      </c>
      <c r="S4688" s="2"/>
      <c r="T4688" s="2" t="s">
        <v>123</v>
      </c>
      <c r="U4688" s="2"/>
      <c r="V4688" s="2" t="s">
        <v>21971</v>
      </c>
    </row>
    <row r="4689" spans="1:22" ht="14.25" customHeight="1">
      <c r="A4689" s="2"/>
      <c r="B4689" s="2" t="s">
        <v>5972</v>
      </c>
      <c r="C4689" s="2" t="s">
        <v>20077</v>
      </c>
      <c r="D4689" s="2" t="s">
        <v>246</v>
      </c>
      <c r="E4689" s="2" t="s">
        <v>96</v>
      </c>
      <c r="F4689" s="2" t="s">
        <v>22065</v>
      </c>
      <c r="G4689" s="2" t="s">
        <v>2046</v>
      </c>
      <c r="H4689" s="2" t="s">
        <v>22066</v>
      </c>
      <c r="I4689" s="2"/>
      <c r="J4689" s="2"/>
      <c r="K4689" s="2"/>
      <c r="L4689" s="2"/>
      <c r="M4689" s="2" t="s">
        <v>1566</v>
      </c>
      <c r="N4689" s="2" t="s">
        <v>2048</v>
      </c>
      <c r="O4689" s="2" t="s">
        <v>2179</v>
      </c>
      <c r="P4689" s="2" t="s">
        <v>22067</v>
      </c>
      <c r="Q4689" s="2" t="s">
        <v>17971</v>
      </c>
      <c r="R4689" s="2" t="s">
        <v>2067</v>
      </c>
      <c r="S4689" s="2"/>
      <c r="T4689" s="2" t="s">
        <v>245</v>
      </c>
      <c r="U4689" s="2"/>
      <c r="V4689" s="2" t="s">
        <v>21971</v>
      </c>
    </row>
    <row r="4690" spans="1:22" ht="14.25" customHeight="1">
      <c r="A4690" s="2"/>
      <c r="B4690" s="2" t="s">
        <v>3517</v>
      </c>
      <c r="C4690" s="2" t="s">
        <v>22068</v>
      </c>
      <c r="D4690" s="2" t="s">
        <v>156</v>
      </c>
      <c r="E4690" s="2" t="s">
        <v>96</v>
      </c>
      <c r="F4690" s="2" t="s">
        <v>22069</v>
      </c>
      <c r="G4690" s="2" t="s">
        <v>2046</v>
      </c>
      <c r="H4690" s="2" t="s">
        <v>22070</v>
      </c>
      <c r="I4690" s="2"/>
      <c r="J4690" s="2"/>
      <c r="K4690" s="2"/>
      <c r="L4690" s="2"/>
      <c r="M4690" s="2" t="s">
        <v>1566</v>
      </c>
      <c r="N4690" s="2" t="s">
        <v>2048</v>
      </c>
      <c r="O4690" s="2" t="s">
        <v>2179</v>
      </c>
      <c r="P4690" s="2" t="s">
        <v>22071</v>
      </c>
      <c r="Q4690" s="2" t="s">
        <v>17971</v>
      </c>
      <c r="R4690" s="2" t="s">
        <v>2067</v>
      </c>
      <c r="S4690" s="2"/>
      <c r="T4690" s="2" t="s">
        <v>155</v>
      </c>
      <c r="U4690" s="2"/>
      <c r="V4690" s="2" t="s">
        <v>21971</v>
      </c>
    </row>
    <row r="4691" spans="1:22" ht="14.25" customHeight="1">
      <c r="A4691" s="2"/>
      <c r="B4691" s="2" t="s">
        <v>2627</v>
      </c>
      <c r="C4691" s="2" t="s">
        <v>22072</v>
      </c>
      <c r="D4691" s="2" t="s">
        <v>270</v>
      </c>
      <c r="E4691" s="2" t="s">
        <v>96</v>
      </c>
      <c r="F4691" s="2" t="s">
        <v>22073</v>
      </c>
      <c r="G4691" s="2" t="s">
        <v>2046</v>
      </c>
      <c r="H4691" s="2" t="s">
        <v>22074</v>
      </c>
      <c r="I4691" s="2"/>
      <c r="J4691" s="2"/>
      <c r="K4691" s="2"/>
      <c r="L4691" s="2"/>
      <c r="M4691" s="2" t="s">
        <v>1566</v>
      </c>
      <c r="N4691" s="2" t="s">
        <v>2048</v>
      </c>
      <c r="O4691" s="2" t="s">
        <v>2179</v>
      </c>
      <c r="P4691" s="2" t="s">
        <v>22075</v>
      </c>
      <c r="Q4691" s="2" t="s">
        <v>17971</v>
      </c>
      <c r="R4691" s="2" t="s">
        <v>2067</v>
      </c>
      <c r="S4691" s="2"/>
      <c r="T4691" s="2" t="s">
        <v>269</v>
      </c>
      <c r="U4691" s="2"/>
      <c r="V4691" s="2" t="s">
        <v>21971</v>
      </c>
    </row>
    <row r="4692" spans="1:22" ht="14.25" customHeight="1">
      <c r="A4692" s="2"/>
      <c r="B4692" s="2" t="s">
        <v>3990</v>
      </c>
      <c r="C4692" s="2" t="s">
        <v>7775</v>
      </c>
      <c r="D4692" s="2" t="s">
        <v>322</v>
      </c>
      <c r="E4692" s="2" t="s">
        <v>96</v>
      </c>
      <c r="F4692" s="2" t="s">
        <v>22076</v>
      </c>
      <c r="G4692" s="2" t="s">
        <v>2046</v>
      </c>
      <c r="H4692" s="2" t="s">
        <v>22077</v>
      </c>
      <c r="I4692" s="2"/>
      <c r="J4692" s="2"/>
      <c r="K4692" s="2"/>
      <c r="L4692" s="2"/>
      <c r="M4692" s="2" t="s">
        <v>1566</v>
      </c>
      <c r="N4692" s="2" t="s">
        <v>2048</v>
      </c>
      <c r="O4692" s="2" t="s">
        <v>2179</v>
      </c>
      <c r="P4692" s="2" t="s">
        <v>22078</v>
      </c>
      <c r="Q4692" s="2" t="s">
        <v>17971</v>
      </c>
      <c r="R4692" s="2" t="s">
        <v>2067</v>
      </c>
      <c r="S4692" s="2"/>
      <c r="T4692" s="2" t="s">
        <v>321</v>
      </c>
      <c r="U4692" s="2"/>
      <c r="V4692" s="2" t="s">
        <v>21971</v>
      </c>
    </row>
    <row r="4693" spans="1:22" ht="14.25" customHeight="1">
      <c r="A4693" s="2"/>
      <c r="B4693" s="2" t="s">
        <v>5972</v>
      </c>
      <c r="C4693" s="2" t="s">
        <v>22079</v>
      </c>
      <c r="D4693" s="2" t="s">
        <v>1663</v>
      </c>
      <c r="E4693" s="2" t="s">
        <v>96</v>
      </c>
      <c r="F4693" s="2" t="s">
        <v>22080</v>
      </c>
      <c r="G4693" s="2" t="s">
        <v>2091</v>
      </c>
      <c r="H4693" s="2" t="s">
        <v>22081</v>
      </c>
      <c r="I4693" s="2"/>
      <c r="J4693" s="2"/>
      <c r="K4693" s="2"/>
      <c r="L4693" s="2"/>
      <c r="M4693" s="2" t="s">
        <v>1566</v>
      </c>
      <c r="N4693" s="2" t="s">
        <v>2048</v>
      </c>
      <c r="O4693" s="2" t="s">
        <v>2179</v>
      </c>
      <c r="P4693" s="2" t="s">
        <v>22082</v>
      </c>
      <c r="Q4693" s="2" t="s">
        <v>17971</v>
      </c>
      <c r="R4693" s="2" t="s">
        <v>2067</v>
      </c>
      <c r="S4693" s="2"/>
      <c r="T4693" s="2" t="s">
        <v>2095</v>
      </c>
      <c r="U4693" s="2"/>
      <c r="V4693" s="2" t="s">
        <v>21971</v>
      </c>
    </row>
    <row r="4694" spans="1:22" ht="14.25" customHeight="1">
      <c r="A4694" s="2"/>
      <c r="B4694" s="2" t="s">
        <v>5190</v>
      </c>
      <c r="C4694" s="2" t="s">
        <v>21732</v>
      </c>
      <c r="D4694" s="2" t="s">
        <v>122</v>
      </c>
      <c r="E4694" s="2" t="s">
        <v>96</v>
      </c>
      <c r="F4694" s="2" t="s">
        <v>22083</v>
      </c>
      <c r="G4694" s="2" t="s">
        <v>2046</v>
      </c>
      <c r="H4694" s="2" t="s">
        <v>22084</v>
      </c>
      <c r="I4694" s="2"/>
      <c r="J4694" s="2"/>
      <c r="K4694" s="2"/>
      <c r="L4694" s="2"/>
      <c r="M4694" s="2" t="s">
        <v>1566</v>
      </c>
      <c r="N4694" s="2" t="s">
        <v>2048</v>
      </c>
      <c r="O4694" s="2" t="s">
        <v>2179</v>
      </c>
      <c r="P4694" s="2" t="s">
        <v>22085</v>
      </c>
      <c r="Q4694" s="2" t="s">
        <v>17971</v>
      </c>
      <c r="R4694" s="2" t="s">
        <v>2067</v>
      </c>
      <c r="S4694" s="2"/>
      <c r="T4694" s="2" t="s">
        <v>121</v>
      </c>
      <c r="U4694" s="2"/>
      <c r="V4694" s="2" t="s">
        <v>21971</v>
      </c>
    </row>
    <row r="4695" spans="1:22" ht="14.25" customHeight="1">
      <c r="A4695" s="2"/>
      <c r="B4695" s="2" t="s">
        <v>22086</v>
      </c>
      <c r="C4695" s="2" t="s">
        <v>22087</v>
      </c>
      <c r="D4695" s="2" t="s">
        <v>204</v>
      </c>
      <c r="E4695" s="2" t="s">
        <v>96</v>
      </c>
      <c r="F4695" s="2" t="s">
        <v>22088</v>
      </c>
      <c r="G4695" s="2" t="s">
        <v>2046</v>
      </c>
      <c r="H4695" s="2" t="s">
        <v>22089</v>
      </c>
      <c r="I4695" s="2"/>
      <c r="J4695" s="2"/>
      <c r="K4695" s="2"/>
      <c r="L4695" s="2"/>
      <c r="M4695" s="2" t="s">
        <v>1566</v>
      </c>
      <c r="N4695" s="2" t="s">
        <v>2048</v>
      </c>
      <c r="O4695" s="2" t="s">
        <v>2179</v>
      </c>
      <c r="P4695" s="2" t="s">
        <v>22090</v>
      </c>
      <c r="Q4695" s="2" t="s">
        <v>17971</v>
      </c>
      <c r="R4695" s="2" t="s">
        <v>2067</v>
      </c>
      <c r="S4695" s="2"/>
      <c r="T4695" s="2" t="s">
        <v>203</v>
      </c>
      <c r="U4695" s="2"/>
      <c r="V4695" s="2" t="s">
        <v>21971</v>
      </c>
    </row>
    <row r="4696" spans="1:22" ht="14.25" customHeight="1">
      <c r="A4696" s="2"/>
      <c r="B4696" s="2" t="s">
        <v>6095</v>
      </c>
      <c r="C4696" s="2" t="s">
        <v>22091</v>
      </c>
      <c r="D4696" s="2" t="s">
        <v>158</v>
      </c>
      <c r="E4696" s="2" t="s">
        <v>96</v>
      </c>
      <c r="F4696" s="2" t="s">
        <v>22092</v>
      </c>
      <c r="G4696" s="2" t="s">
        <v>2046</v>
      </c>
      <c r="H4696" s="2" t="s">
        <v>22093</v>
      </c>
      <c r="I4696" s="2"/>
      <c r="J4696" s="2"/>
      <c r="K4696" s="2"/>
      <c r="L4696" s="2"/>
      <c r="M4696" s="2" t="s">
        <v>1566</v>
      </c>
      <c r="N4696" s="2" t="s">
        <v>2048</v>
      </c>
      <c r="O4696" s="2" t="s">
        <v>2179</v>
      </c>
      <c r="P4696" s="2" t="s">
        <v>22094</v>
      </c>
      <c r="Q4696" s="2" t="s">
        <v>17971</v>
      </c>
      <c r="R4696" s="2" t="s">
        <v>2067</v>
      </c>
      <c r="S4696" s="2"/>
      <c r="T4696" s="2" t="s">
        <v>157</v>
      </c>
      <c r="U4696" s="2"/>
      <c r="V4696" s="2" t="s">
        <v>21971</v>
      </c>
    </row>
    <row r="4697" spans="1:22" ht="14.25" customHeight="1">
      <c r="A4697" s="2"/>
      <c r="B4697" s="2" t="s">
        <v>22095</v>
      </c>
      <c r="C4697" s="2" t="s">
        <v>22096</v>
      </c>
      <c r="D4697" s="2" t="s">
        <v>158</v>
      </c>
      <c r="E4697" s="2" t="s">
        <v>96</v>
      </c>
      <c r="F4697" s="2" t="s">
        <v>2551</v>
      </c>
      <c r="G4697" s="2" t="s">
        <v>2046</v>
      </c>
      <c r="H4697" s="2" t="s">
        <v>22097</v>
      </c>
      <c r="I4697" s="2"/>
      <c r="J4697" s="2"/>
      <c r="K4697" s="2"/>
      <c r="L4697" s="2"/>
      <c r="M4697" s="2" t="s">
        <v>1566</v>
      </c>
      <c r="N4697" s="2" t="s">
        <v>2048</v>
      </c>
      <c r="O4697" s="2" t="s">
        <v>2179</v>
      </c>
      <c r="P4697" s="2" t="s">
        <v>22098</v>
      </c>
      <c r="Q4697" s="2" t="s">
        <v>17971</v>
      </c>
      <c r="R4697" s="2" t="s">
        <v>2067</v>
      </c>
      <c r="S4697" s="2"/>
      <c r="T4697" s="2" t="s">
        <v>157</v>
      </c>
      <c r="U4697" s="2"/>
      <c r="V4697" s="2" t="s">
        <v>21971</v>
      </c>
    </row>
    <row r="4698" spans="1:22" ht="14.25" customHeight="1">
      <c r="A4698" s="2"/>
      <c r="B4698" s="2" t="s">
        <v>4921</v>
      </c>
      <c r="C4698" s="2" t="s">
        <v>22099</v>
      </c>
      <c r="D4698" s="2" t="s">
        <v>182</v>
      </c>
      <c r="E4698" s="2" t="s">
        <v>96</v>
      </c>
      <c r="F4698" s="2" t="s">
        <v>22100</v>
      </c>
      <c r="G4698" s="2" t="s">
        <v>2046</v>
      </c>
      <c r="H4698" s="2" t="s">
        <v>22101</v>
      </c>
      <c r="I4698" s="2"/>
      <c r="J4698" s="2"/>
      <c r="K4698" s="2"/>
      <c r="L4698" s="2"/>
      <c r="M4698" s="2" t="s">
        <v>1566</v>
      </c>
      <c r="N4698" s="2" t="s">
        <v>2048</v>
      </c>
      <c r="O4698" s="2" t="s">
        <v>2179</v>
      </c>
      <c r="P4698" s="2" t="s">
        <v>22102</v>
      </c>
      <c r="Q4698" s="2" t="s">
        <v>17971</v>
      </c>
      <c r="R4698" s="2" t="s">
        <v>2067</v>
      </c>
      <c r="S4698" s="2"/>
      <c r="T4698" s="2" t="s">
        <v>181</v>
      </c>
      <c r="U4698" s="2"/>
      <c r="V4698" s="2" t="s">
        <v>21971</v>
      </c>
    </row>
    <row r="4699" spans="1:22" ht="14.25" customHeight="1">
      <c r="A4699" s="2"/>
      <c r="B4699" s="2" t="s">
        <v>10863</v>
      </c>
      <c r="C4699" s="2" t="s">
        <v>12005</v>
      </c>
      <c r="D4699" s="2" t="s">
        <v>286</v>
      </c>
      <c r="E4699" s="2" t="s">
        <v>96</v>
      </c>
      <c r="F4699" s="2" t="s">
        <v>3821</v>
      </c>
      <c r="G4699" s="2" t="s">
        <v>2046</v>
      </c>
      <c r="H4699" s="2" t="s">
        <v>22103</v>
      </c>
      <c r="I4699" s="2"/>
      <c r="J4699" s="2"/>
      <c r="K4699" s="2"/>
      <c r="L4699" s="2"/>
      <c r="M4699" s="2" t="s">
        <v>1566</v>
      </c>
      <c r="N4699" s="2" t="s">
        <v>2048</v>
      </c>
      <c r="O4699" s="2" t="s">
        <v>2132</v>
      </c>
      <c r="P4699" s="2" t="s">
        <v>22104</v>
      </c>
      <c r="Q4699" s="2" t="s">
        <v>17971</v>
      </c>
      <c r="R4699" s="2" t="s">
        <v>2067</v>
      </c>
      <c r="S4699" s="2"/>
      <c r="T4699" s="2" t="s">
        <v>285</v>
      </c>
      <c r="U4699" s="2"/>
      <c r="V4699" s="2" t="s">
        <v>21971</v>
      </c>
    </row>
    <row r="4700" spans="1:22" ht="14.25" customHeight="1"/>
    <row r="4701" spans="1:22" ht="14.25" customHeight="1"/>
    <row r="4702" spans="1:22" ht="14.25" customHeight="1"/>
    <row r="4703" spans="1:22" ht="14.25" customHeight="1"/>
    <row r="4704" spans="1:22" ht="14.25" customHeight="1"/>
    <row r="4705" ht="14.25" customHeight="1"/>
    <row r="4706" ht="14.25" customHeight="1"/>
    <row r="4707" ht="14.25" customHeight="1"/>
    <row r="4708" ht="14.25" customHeight="1"/>
    <row r="4709" ht="14.25" customHeight="1"/>
    <row r="4710" ht="14.25" customHeight="1"/>
    <row r="4711" ht="14.25" customHeight="1"/>
    <row r="4712" ht="14.25" customHeight="1"/>
  </sheetData>
  <autoFilter ref="A1:V4699" xr:uid="{00000000-0009-0000-0000-000008000000}">
    <sortState xmlns:xlrd2="http://schemas.microsoft.com/office/spreadsheetml/2017/richdata2" ref="A2:V4699">
      <sortCondition descending="1" ref="A2:A4699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8860B"/>
  </sheetPr>
  <dimension ref="A1:T750"/>
  <sheetViews>
    <sheetView zoomScaleNormal="100" workbookViewId="0">
      <pane ySplit="1" topLeftCell="A733" activePane="bottomLeft" state="frozen"/>
      <selection pane="bottomLeft" activeCell="A750" sqref="A750"/>
    </sheetView>
  </sheetViews>
  <sheetFormatPr defaultColWidth="8.7109375" defaultRowHeight="14.45"/>
  <cols>
    <col min="1" max="1" width="83" customWidth="1"/>
    <col min="2" max="2" width="10.7109375" customWidth="1"/>
    <col min="3" max="3" width="20.140625" customWidth="1"/>
    <col min="4" max="4" width="49.85546875" customWidth="1"/>
    <col min="5" max="5" width="19.7109375" customWidth="1"/>
    <col min="6" max="6" width="72.42578125" customWidth="1"/>
    <col min="7" max="7" width="7.5703125" customWidth="1"/>
    <col min="8" max="8" width="34.42578125" customWidth="1"/>
    <col min="9" max="9" width="17.5703125" customWidth="1"/>
    <col min="10" max="10" width="18.140625" customWidth="1"/>
    <col min="11" max="11" width="15.28515625" customWidth="1"/>
    <col min="12" max="12" width="17.5703125" customWidth="1"/>
    <col min="13" max="13" width="9.85546875" customWidth="1"/>
    <col min="14" max="14" width="6.7109375" customWidth="1"/>
    <col min="15" max="15" width="57.42578125" customWidth="1"/>
    <col min="16" max="16" width="134.140625" customWidth="1"/>
    <col min="17" max="17" width="10.5703125" customWidth="1"/>
    <col min="18" max="18" width="15" customWidth="1"/>
    <col min="19" max="19" width="17" customWidth="1"/>
    <col min="20" max="20" width="34" customWidth="1"/>
  </cols>
  <sheetData>
    <row r="1" spans="1:20" ht="14.25" customHeight="1">
      <c r="A1" s="18" t="s">
        <v>2028</v>
      </c>
      <c r="B1" s="18" t="s">
        <v>2029</v>
      </c>
      <c r="C1" s="18" t="s">
        <v>2030</v>
      </c>
      <c r="D1" s="18" t="s">
        <v>2031</v>
      </c>
      <c r="E1" s="18" t="s">
        <v>2032</v>
      </c>
      <c r="F1" s="18" t="s">
        <v>1631</v>
      </c>
      <c r="G1" s="18" t="s">
        <v>23</v>
      </c>
      <c r="H1" s="18" t="s">
        <v>2033</v>
      </c>
      <c r="I1" s="18" t="s">
        <v>2034</v>
      </c>
      <c r="J1" s="18" t="s">
        <v>2035</v>
      </c>
      <c r="K1" s="18" t="s">
        <v>2036</v>
      </c>
      <c r="L1" s="18" t="s">
        <v>2037</v>
      </c>
      <c r="M1" s="18" t="s">
        <v>19</v>
      </c>
      <c r="N1" s="18" t="s">
        <v>2038</v>
      </c>
      <c r="O1" s="18" t="s">
        <v>2039</v>
      </c>
      <c r="P1" s="18" t="s">
        <v>2040</v>
      </c>
      <c r="Q1" s="18" t="s">
        <v>29</v>
      </c>
      <c r="R1" s="15" t="s">
        <v>21</v>
      </c>
      <c r="S1" s="15" t="s">
        <v>2041</v>
      </c>
      <c r="T1" s="15" t="s">
        <v>25</v>
      </c>
    </row>
    <row r="2" spans="1:20" ht="14.25" customHeight="1">
      <c r="A2" s="19" t="s">
        <v>22105</v>
      </c>
      <c r="B2" s="19" t="s">
        <v>13574</v>
      </c>
      <c r="C2" s="19" t="s">
        <v>22106</v>
      </c>
      <c r="D2" s="19" t="s">
        <v>276</v>
      </c>
      <c r="E2" s="19" t="s">
        <v>96</v>
      </c>
      <c r="F2" s="19" t="s">
        <v>22107</v>
      </c>
      <c r="G2" s="19" t="s">
        <v>2046</v>
      </c>
      <c r="H2" s="19" t="s">
        <v>22108</v>
      </c>
      <c r="I2" s="19"/>
      <c r="J2" s="19"/>
      <c r="K2" s="19"/>
      <c r="L2" s="19"/>
      <c r="M2" s="19" t="s">
        <v>1566</v>
      </c>
      <c r="N2" s="19" t="s">
        <v>2058</v>
      </c>
      <c r="O2" s="19" t="s">
        <v>2259</v>
      </c>
      <c r="P2" s="19" t="s">
        <v>2066</v>
      </c>
      <c r="Q2" s="19" t="s">
        <v>18419</v>
      </c>
      <c r="R2" s="2" t="s">
        <v>2052</v>
      </c>
      <c r="S2" s="2"/>
      <c r="T2" s="2" t="s">
        <v>275</v>
      </c>
    </row>
    <row r="3" spans="1:20" ht="14.25" customHeight="1">
      <c r="A3" s="19" t="s">
        <v>22109</v>
      </c>
      <c r="B3" s="19" t="s">
        <v>2122</v>
      </c>
      <c r="C3" s="19" t="s">
        <v>22110</v>
      </c>
      <c r="D3" s="19" t="s">
        <v>174</v>
      </c>
      <c r="E3" s="19" t="s">
        <v>96</v>
      </c>
      <c r="F3" s="19" t="s">
        <v>22111</v>
      </c>
      <c r="G3" s="19" t="s">
        <v>2046</v>
      </c>
      <c r="H3" s="19" t="s">
        <v>22112</v>
      </c>
      <c r="I3" s="19" t="s">
        <v>18424</v>
      </c>
      <c r="J3" s="19"/>
      <c r="K3" s="19"/>
      <c r="L3" s="19"/>
      <c r="M3" s="19" t="s">
        <v>1566</v>
      </c>
      <c r="N3" s="19" t="s">
        <v>2058</v>
      </c>
      <c r="O3" s="19" t="s">
        <v>2145</v>
      </c>
      <c r="P3" s="19" t="s">
        <v>22113</v>
      </c>
      <c r="Q3" s="19" t="s">
        <v>18419</v>
      </c>
      <c r="R3" s="2" t="s">
        <v>2067</v>
      </c>
      <c r="S3" s="2"/>
      <c r="T3" s="2" t="s">
        <v>173</v>
      </c>
    </row>
    <row r="4" spans="1:20" ht="14.25" customHeight="1">
      <c r="A4" s="19" t="s">
        <v>22114</v>
      </c>
      <c r="B4" s="19" t="s">
        <v>2162</v>
      </c>
      <c r="C4" s="19" t="s">
        <v>22115</v>
      </c>
      <c r="D4" s="19" t="s">
        <v>104</v>
      </c>
      <c r="E4" s="19" t="s">
        <v>96</v>
      </c>
      <c r="F4" s="19" t="s">
        <v>3157</v>
      </c>
      <c r="G4" s="19" t="s">
        <v>2046</v>
      </c>
      <c r="H4" s="19" t="s">
        <v>22116</v>
      </c>
      <c r="I4" s="19" t="s">
        <v>22117</v>
      </c>
      <c r="J4" s="19"/>
      <c r="K4" s="19"/>
      <c r="L4" s="19"/>
      <c r="M4" s="19" t="s">
        <v>60</v>
      </c>
      <c r="N4" s="19" t="s">
        <v>2058</v>
      </c>
      <c r="O4" s="19" t="s">
        <v>2186</v>
      </c>
      <c r="P4" s="19" t="s">
        <v>2050</v>
      </c>
      <c r="Q4" s="19" t="s">
        <v>18419</v>
      </c>
      <c r="R4" s="2" t="s">
        <v>2052</v>
      </c>
      <c r="S4" s="2"/>
      <c r="T4" s="2" t="s">
        <v>103</v>
      </c>
    </row>
    <row r="5" spans="1:20" ht="14.25" customHeight="1">
      <c r="A5" s="19" t="s">
        <v>22118</v>
      </c>
      <c r="B5" s="19" t="s">
        <v>2162</v>
      </c>
      <c r="C5" s="19" t="s">
        <v>18674</v>
      </c>
      <c r="D5" s="19" t="s">
        <v>220</v>
      </c>
      <c r="E5" s="19" t="s">
        <v>96</v>
      </c>
      <c r="F5" s="19" t="s">
        <v>22119</v>
      </c>
      <c r="G5" s="19" t="s">
        <v>2046</v>
      </c>
      <c r="H5" s="19" t="s">
        <v>22120</v>
      </c>
      <c r="I5" s="19"/>
      <c r="J5" s="19"/>
      <c r="K5" s="19"/>
      <c r="L5" s="19"/>
      <c r="M5" s="19" t="s">
        <v>60</v>
      </c>
      <c r="N5" s="19" t="s">
        <v>2058</v>
      </c>
      <c r="O5" s="19" t="s">
        <v>18536</v>
      </c>
      <c r="P5" s="19" t="s">
        <v>22121</v>
      </c>
      <c r="Q5" s="19" t="s">
        <v>18419</v>
      </c>
      <c r="R5" s="2" t="s">
        <v>2067</v>
      </c>
      <c r="S5" s="2" t="s">
        <v>6528</v>
      </c>
      <c r="T5" s="2" t="s">
        <v>219</v>
      </c>
    </row>
    <row r="6" spans="1:20" ht="14.25" customHeight="1">
      <c r="A6" s="19" t="s">
        <v>22122</v>
      </c>
      <c r="B6" s="19" t="s">
        <v>2195</v>
      </c>
      <c r="C6" s="19" t="s">
        <v>22123</v>
      </c>
      <c r="D6" s="19" t="s">
        <v>228</v>
      </c>
      <c r="E6" s="19" t="s">
        <v>96</v>
      </c>
      <c r="F6" s="19" t="s">
        <v>22124</v>
      </c>
      <c r="G6" s="19" t="s">
        <v>2046</v>
      </c>
      <c r="H6" s="19" t="s">
        <v>22125</v>
      </c>
      <c r="I6" s="19" t="s">
        <v>22126</v>
      </c>
      <c r="J6" s="19"/>
      <c r="K6" s="19"/>
      <c r="L6" s="19" t="s">
        <v>7567</v>
      </c>
      <c r="M6" s="19" t="s">
        <v>1566</v>
      </c>
      <c r="N6" s="19" t="s">
        <v>2058</v>
      </c>
      <c r="O6" s="19" t="s">
        <v>2093</v>
      </c>
      <c r="P6" s="19" t="s">
        <v>22113</v>
      </c>
      <c r="Q6" s="19" t="s">
        <v>18419</v>
      </c>
      <c r="R6" s="2" t="s">
        <v>2067</v>
      </c>
      <c r="S6" s="2"/>
      <c r="T6" s="2" t="s">
        <v>227</v>
      </c>
    </row>
    <row r="7" spans="1:20" ht="14.25" customHeight="1">
      <c r="A7" s="19" t="s">
        <v>22127</v>
      </c>
      <c r="B7" s="19" t="s">
        <v>13295</v>
      </c>
      <c r="C7" s="19" t="s">
        <v>22128</v>
      </c>
      <c r="D7" s="19" t="s">
        <v>172</v>
      </c>
      <c r="E7" s="19" t="s">
        <v>96</v>
      </c>
      <c r="F7" s="19" t="s">
        <v>4810</v>
      </c>
      <c r="G7" s="19" t="s">
        <v>2046</v>
      </c>
      <c r="H7" s="19" t="s">
        <v>22129</v>
      </c>
      <c r="I7" s="19" t="s">
        <v>18437</v>
      </c>
      <c r="J7" s="19"/>
      <c r="K7" s="19"/>
      <c r="L7" s="19" t="s">
        <v>7567</v>
      </c>
      <c r="M7" s="19" t="s">
        <v>1566</v>
      </c>
      <c r="N7" s="19" t="s">
        <v>2058</v>
      </c>
      <c r="O7" s="19" t="s">
        <v>2153</v>
      </c>
      <c r="P7" s="19" t="s">
        <v>2050</v>
      </c>
      <c r="Q7" s="19" t="s">
        <v>18419</v>
      </c>
      <c r="R7" s="2" t="s">
        <v>2052</v>
      </c>
      <c r="S7" s="2"/>
      <c r="T7" s="2" t="s">
        <v>171</v>
      </c>
    </row>
    <row r="8" spans="1:20" ht="14.25" customHeight="1">
      <c r="A8" s="19" t="s">
        <v>22130</v>
      </c>
      <c r="B8" s="19" t="s">
        <v>13295</v>
      </c>
      <c r="C8" s="19" t="s">
        <v>22131</v>
      </c>
      <c r="D8" s="19" t="s">
        <v>116</v>
      </c>
      <c r="E8" s="19" t="s">
        <v>96</v>
      </c>
      <c r="F8" s="19" t="s">
        <v>22132</v>
      </c>
      <c r="G8" s="19" t="s">
        <v>2046</v>
      </c>
      <c r="H8" s="19" t="s">
        <v>22133</v>
      </c>
      <c r="I8" s="19"/>
      <c r="J8" s="19"/>
      <c r="K8" s="19"/>
      <c r="L8" s="19"/>
      <c r="M8" s="19" t="s">
        <v>1566</v>
      </c>
      <c r="N8" s="19" t="s">
        <v>2058</v>
      </c>
      <c r="O8" s="19" t="s">
        <v>18536</v>
      </c>
      <c r="P8" s="19" t="s">
        <v>22134</v>
      </c>
      <c r="Q8" s="19" t="s">
        <v>18419</v>
      </c>
      <c r="R8" s="2" t="s">
        <v>3993</v>
      </c>
      <c r="S8" s="2" t="s">
        <v>6679</v>
      </c>
      <c r="T8" s="2" t="s">
        <v>115</v>
      </c>
    </row>
    <row r="9" spans="1:20" ht="14.25" customHeight="1">
      <c r="A9" s="19" t="s">
        <v>22135</v>
      </c>
      <c r="B9" s="19" t="s">
        <v>2267</v>
      </c>
      <c r="C9" s="19" t="s">
        <v>22136</v>
      </c>
      <c r="D9" s="19" t="s">
        <v>298</v>
      </c>
      <c r="E9" s="19" t="s">
        <v>96</v>
      </c>
      <c r="F9" s="19" t="s">
        <v>15957</v>
      </c>
      <c r="G9" s="19" t="s">
        <v>2046</v>
      </c>
      <c r="H9" s="19" t="s">
        <v>22137</v>
      </c>
      <c r="I9" s="19"/>
      <c r="J9" s="19" t="s">
        <v>22138</v>
      </c>
      <c r="K9" s="19"/>
      <c r="L9" s="19" t="s">
        <v>15881</v>
      </c>
      <c r="M9" s="19" t="s">
        <v>1566</v>
      </c>
      <c r="N9" s="19" t="s">
        <v>2058</v>
      </c>
      <c r="O9" s="19" t="s">
        <v>18978</v>
      </c>
      <c r="P9" s="19" t="s">
        <v>22139</v>
      </c>
      <c r="Q9" s="19" t="s">
        <v>18419</v>
      </c>
      <c r="R9" s="2" t="s">
        <v>2052</v>
      </c>
      <c r="S9" s="2" t="s">
        <v>6528</v>
      </c>
      <c r="T9" s="2" t="s">
        <v>297</v>
      </c>
    </row>
    <row r="10" spans="1:20" ht="14.25" customHeight="1">
      <c r="A10" s="19" t="s">
        <v>22140</v>
      </c>
      <c r="B10" s="19" t="s">
        <v>8295</v>
      </c>
      <c r="C10" s="19" t="s">
        <v>3351</v>
      </c>
      <c r="D10" s="19" t="s">
        <v>170</v>
      </c>
      <c r="E10" s="19" t="s">
        <v>96</v>
      </c>
      <c r="F10" s="19" t="s">
        <v>22141</v>
      </c>
      <c r="G10" s="19" t="s">
        <v>2046</v>
      </c>
      <c r="H10" s="19" t="s">
        <v>22142</v>
      </c>
      <c r="I10" s="19"/>
      <c r="J10" s="19"/>
      <c r="K10" s="19"/>
      <c r="L10" s="19"/>
      <c r="M10" s="19" t="s">
        <v>1566</v>
      </c>
      <c r="N10" s="19" t="s">
        <v>2058</v>
      </c>
      <c r="O10" s="19" t="s">
        <v>2059</v>
      </c>
      <c r="P10" s="19" t="s">
        <v>2050</v>
      </c>
      <c r="Q10" s="19" t="s">
        <v>18419</v>
      </c>
      <c r="R10" s="2" t="s">
        <v>2052</v>
      </c>
      <c r="S10" s="2"/>
      <c r="T10" s="2" t="s">
        <v>169</v>
      </c>
    </row>
    <row r="11" spans="1:20" ht="14.25" customHeight="1">
      <c r="A11" s="19" t="s">
        <v>22143</v>
      </c>
      <c r="B11" s="19" t="s">
        <v>2411</v>
      </c>
      <c r="C11" s="19" t="s">
        <v>22144</v>
      </c>
      <c r="D11" s="19" t="s">
        <v>250</v>
      </c>
      <c r="E11" s="19" t="s">
        <v>96</v>
      </c>
      <c r="F11" s="19" t="s">
        <v>22145</v>
      </c>
      <c r="G11" s="19" t="s">
        <v>2046</v>
      </c>
      <c r="H11" s="19" t="s">
        <v>22146</v>
      </c>
      <c r="I11" s="19" t="s">
        <v>22117</v>
      </c>
      <c r="J11" s="19"/>
      <c r="K11" s="19"/>
      <c r="L11" s="19"/>
      <c r="M11" s="19" t="s">
        <v>1566</v>
      </c>
      <c r="N11" s="19" t="s">
        <v>2058</v>
      </c>
      <c r="O11" s="19" t="s">
        <v>18978</v>
      </c>
      <c r="P11" s="19" t="s">
        <v>2534</v>
      </c>
      <c r="Q11" s="19" t="s">
        <v>18419</v>
      </c>
      <c r="R11" s="2" t="s">
        <v>2067</v>
      </c>
      <c r="S11" s="2" t="s">
        <v>6528</v>
      </c>
      <c r="T11" s="2" t="s">
        <v>249</v>
      </c>
    </row>
    <row r="12" spans="1:20" ht="14.25" customHeight="1">
      <c r="A12" s="19" t="s">
        <v>22147</v>
      </c>
      <c r="B12" s="19" t="s">
        <v>2411</v>
      </c>
      <c r="C12" s="19" t="s">
        <v>22148</v>
      </c>
      <c r="D12" s="19" t="s">
        <v>357</v>
      </c>
      <c r="E12" s="19" t="s">
        <v>96</v>
      </c>
      <c r="F12" s="19" t="s">
        <v>22149</v>
      </c>
      <c r="G12" s="19" t="s">
        <v>2046</v>
      </c>
      <c r="H12" s="19" t="s">
        <v>22150</v>
      </c>
      <c r="I12" s="19"/>
      <c r="J12" s="19"/>
      <c r="K12" s="19"/>
      <c r="L12" s="19"/>
      <c r="M12" s="19" t="s">
        <v>60</v>
      </c>
      <c r="N12" s="19" t="s">
        <v>2058</v>
      </c>
      <c r="O12" s="19" t="s">
        <v>2186</v>
      </c>
      <c r="P12" s="19" t="s">
        <v>22151</v>
      </c>
      <c r="Q12" s="19" t="s">
        <v>18419</v>
      </c>
      <c r="R12" s="2"/>
      <c r="S12" s="2" t="s">
        <v>6528</v>
      </c>
      <c r="T12" s="2" t="s">
        <v>356</v>
      </c>
    </row>
    <row r="13" spans="1:20" ht="14.25" customHeight="1">
      <c r="A13" s="19" t="s">
        <v>22152</v>
      </c>
      <c r="B13" s="19" t="s">
        <v>22153</v>
      </c>
      <c r="C13" s="19" t="s">
        <v>22154</v>
      </c>
      <c r="D13" s="19" t="s">
        <v>222</v>
      </c>
      <c r="E13" s="19" t="s">
        <v>96</v>
      </c>
      <c r="F13" s="19" t="s">
        <v>22155</v>
      </c>
      <c r="G13" s="19" t="s">
        <v>2046</v>
      </c>
      <c r="H13" s="19" t="s">
        <v>22156</v>
      </c>
      <c r="I13" s="19" t="s">
        <v>18448</v>
      </c>
      <c r="J13" s="19" t="s">
        <v>18449</v>
      </c>
      <c r="K13" s="19"/>
      <c r="L13" s="19"/>
      <c r="M13" s="19" t="s">
        <v>1566</v>
      </c>
      <c r="N13" s="19" t="s">
        <v>2058</v>
      </c>
      <c r="O13" s="19" t="s">
        <v>2078</v>
      </c>
      <c r="P13" s="19" t="s">
        <v>2372</v>
      </c>
      <c r="Q13" s="19" t="s">
        <v>18419</v>
      </c>
      <c r="R13" s="2" t="s">
        <v>2067</v>
      </c>
      <c r="S13" s="2"/>
      <c r="T13" s="2" t="s">
        <v>221</v>
      </c>
    </row>
    <row r="14" spans="1:20" ht="14.25" customHeight="1">
      <c r="A14" s="19" t="s">
        <v>22157</v>
      </c>
      <c r="B14" s="19" t="s">
        <v>2515</v>
      </c>
      <c r="C14" s="19" t="s">
        <v>22158</v>
      </c>
      <c r="D14" s="19" t="s">
        <v>276</v>
      </c>
      <c r="E14" s="19" t="s">
        <v>96</v>
      </c>
      <c r="F14" s="19" t="s">
        <v>5072</v>
      </c>
      <c r="G14" s="19" t="s">
        <v>2046</v>
      </c>
      <c r="H14" s="19" t="s">
        <v>22159</v>
      </c>
      <c r="I14" s="19"/>
      <c r="J14" s="19"/>
      <c r="K14" s="19"/>
      <c r="L14" s="19"/>
      <c r="M14" s="19" t="s">
        <v>1566</v>
      </c>
      <c r="N14" s="19" t="s">
        <v>2058</v>
      </c>
      <c r="O14" s="19" t="s">
        <v>2078</v>
      </c>
      <c r="P14" s="19" t="s">
        <v>2372</v>
      </c>
      <c r="Q14" s="19" t="s">
        <v>18419</v>
      </c>
      <c r="R14" s="2" t="s">
        <v>2067</v>
      </c>
      <c r="S14" s="2"/>
      <c r="T14" s="2" t="s">
        <v>275</v>
      </c>
    </row>
    <row r="15" spans="1:20" ht="14.25" customHeight="1">
      <c r="A15" s="19" t="s">
        <v>22160</v>
      </c>
      <c r="B15" s="19" t="s">
        <v>2585</v>
      </c>
      <c r="C15" s="19" t="s">
        <v>22161</v>
      </c>
      <c r="D15" s="19" t="s">
        <v>468</v>
      </c>
      <c r="E15" s="19" t="s">
        <v>96</v>
      </c>
      <c r="F15" s="19" t="s">
        <v>2210</v>
      </c>
      <c r="G15" s="19" t="s">
        <v>2046</v>
      </c>
      <c r="H15" s="19" t="s">
        <v>22162</v>
      </c>
      <c r="I15" s="19"/>
      <c r="J15" s="19"/>
      <c r="K15" s="19"/>
      <c r="L15" s="19"/>
      <c r="M15" s="19" t="s">
        <v>59</v>
      </c>
      <c r="N15" s="19" t="s">
        <v>2058</v>
      </c>
      <c r="O15" s="19" t="s">
        <v>18978</v>
      </c>
      <c r="P15" s="19" t="s">
        <v>2108</v>
      </c>
      <c r="Q15" s="19" t="s">
        <v>18419</v>
      </c>
      <c r="R15" s="2"/>
      <c r="S15" s="2" t="s">
        <v>6528</v>
      </c>
      <c r="T15" s="2" t="s">
        <v>467</v>
      </c>
    </row>
    <row r="16" spans="1:20" ht="14.25" customHeight="1">
      <c r="A16" s="19" t="s">
        <v>22163</v>
      </c>
      <c r="B16" s="19" t="s">
        <v>2611</v>
      </c>
      <c r="C16" s="19" t="s">
        <v>22164</v>
      </c>
      <c r="D16" s="19" t="s">
        <v>220</v>
      </c>
      <c r="E16" s="19" t="s">
        <v>96</v>
      </c>
      <c r="F16" s="19" t="s">
        <v>5917</v>
      </c>
      <c r="G16" s="19" t="s">
        <v>2046</v>
      </c>
      <c r="H16" s="19" t="s">
        <v>22165</v>
      </c>
      <c r="I16" s="19"/>
      <c r="J16" s="19"/>
      <c r="K16" s="19"/>
      <c r="L16" s="19"/>
      <c r="M16" s="19" t="s">
        <v>1566</v>
      </c>
      <c r="N16" s="19" t="s">
        <v>2058</v>
      </c>
      <c r="O16" s="19" t="s">
        <v>2093</v>
      </c>
      <c r="P16" s="19" t="s">
        <v>22166</v>
      </c>
      <c r="Q16" s="19" t="s">
        <v>18419</v>
      </c>
      <c r="R16" s="2" t="s">
        <v>2067</v>
      </c>
      <c r="S16" s="2"/>
      <c r="T16" s="2" t="s">
        <v>219</v>
      </c>
    </row>
    <row r="17" spans="1:20" ht="14.25" customHeight="1">
      <c r="A17" s="19" t="s">
        <v>22167</v>
      </c>
      <c r="B17" s="19" t="s">
        <v>2690</v>
      </c>
      <c r="C17" s="19" t="s">
        <v>22168</v>
      </c>
      <c r="D17" s="19" t="s">
        <v>234</v>
      </c>
      <c r="E17" s="19" t="s">
        <v>96</v>
      </c>
      <c r="F17" s="19" t="s">
        <v>2210</v>
      </c>
      <c r="G17" s="19" t="s">
        <v>2046</v>
      </c>
      <c r="H17" s="19" t="s">
        <v>22169</v>
      </c>
      <c r="I17" s="19" t="s">
        <v>18463</v>
      </c>
      <c r="J17" s="19"/>
      <c r="K17" s="19"/>
      <c r="L17" s="19"/>
      <c r="M17" s="19" t="s">
        <v>59</v>
      </c>
      <c r="N17" s="19" t="s">
        <v>2058</v>
      </c>
      <c r="O17" s="19" t="s">
        <v>2101</v>
      </c>
      <c r="P17" s="19" t="s">
        <v>3061</v>
      </c>
      <c r="Q17" s="19" t="s">
        <v>18419</v>
      </c>
      <c r="R17" s="2" t="s">
        <v>2067</v>
      </c>
      <c r="S17" s="2"/>
      <c r="T17" s="2" t="s">
        <v>233</v>
      </c>
    </row>
    <row r="18" spans="1:20" ht="14.25" customHeight="1">
      <c r="A18" s="19" t="s">
        <v>22170</v>
      </c>
      <c r="B18" s="19" t="s">
        <v>2695</v>
      </c>
      <c r="C18" s="19" t="s">
        <v>14161</v>
      </c>
      <c r="D18" s="19" t="s">
        <v>210</v>
      </c>
      <c r="E18" s="19" t="s">
        <v>96</v>
      </c>
      <c r="F18" s="19" t="s">
        <v>22171</v>
      </c>
      <c r="G18" s="19" t="s">
        <v>2046</v>
      </c>
      <c r="H18" s="19" t="s">
        <v>22172</v>
      </c>
      <c r="I18" s="19"/>
      <c r="J18" s="19" t="s">
        <v>22173</v>
      </c>
      <c r="K18" s="19" t="s">
        <v>18242</v>
      </c>
      <c r="L18" s="19" t="s">
        <v>18243</v>
      </c>
      <c r="M18" s="19" t="s">
        <v>1566</v>
      </c>
      <c r="N18" s="19" t="s">
        <v>2058</v>
      </c>
      <c r="O18" s="19" t="s">
        <v>18978</v>
      </c>
      <c r="P18" s="19" t="s">
        <v>22174</v>
      </c>
      <c r="Q18" s="19" t="s">
        <v>18419</v>
      </c>
      <c r="R18" s="2" t="s">
        <v>2067</v>
      </c>
      <c r="S18" s="2" t="s">
        <v>6528</v>
      </c>
      <c r="T18" s="2" t="s">
        <v>209</v>
      </c>
    </row>
    <row r="19" spans="1:20" ht="14.25" customHeight="1">
      <c r="A19" s="19" t="s">
        <v>22175</v>
      </c>
      <c r="B19" s="19" t="s">
        <v>22176</v>
      </c>
      <c r="C19" s="19" t="s">
        <v>17118</v>
      </c>
      <c r="D19" s="19" t="s">
        <v>110</v>
      </c>
      <c r="E19" s="19" t="s">
        <v>96</v>
      </c>
      <c r="F19" s="19" t="s">
        <v>4664</v>
      </c>
      <c r="G19" s="19" t="s">
        <v>2046</v>
      </c>
      <c r="H19" s="19" t="s">
        <v>22177</v>
      </c>
      <c r="I19" s="19"/>
      <c r="J19" s="19"/>
      <c r="K19" s="19"/>
      <c r="L19" s="19"/>
      <c r="M19" s="19" t="s">
        <v>1566</v>
      </c>
      <c r="N19" s="19" t="s">
        <v>2048</v>
      </c>
      <c r="O19" s="19" t="s">
        <v>18978</v>
      </c>
      <c r="P19" s="19" t="s">
        <v>3363</v>
      </c>
      <c r="Q19" s="19" t="s">
        <v>18419</v>
      </c>
      <c r="R19" s="2" t="s">
        <v>2052</v>
      </c>
      <c r="S19" s="2" t="s">
        <v>6528</v>
      </c>
      <c r="T19" s="2" t="s">
        <v>109</v>
      </c>
    </row>
    <row r="20" spans="1:20" ht="14.25" customHeight="1">
      <c r="A20" s="19" t="s">
        <v>22178</v>
      </c>
      <c r="B20" s="19" t="s">
        <v>4867</v>
      </c>
      <c r="C20" s="19" t="s">
        <v>19591</v>
      </c>
      <c r="D20" s="19" t="s">
        <v>220</v>
      </c>
      <c r="E20" s="19" t="s">
        <v>96</v>
      </c>
      <c r="F20" s="19" t="s">
        <v>22179</v>
      </c>
      <c r="G20" s="19" t="s">
        <v>2046</v>
      </c>
      <c r="H20" s="19" t="s">
        <v>22180</v>
      </c>
      <c r="I20" s="19" t="s">
        <v>18475</v>
      </c>
      <c r="J20" s="19"/>
      <c r="K20" s="19"/>
      <c r="L20" s="19"/>
      <c r="M20" s="19" t="s">
        <v>1566</v>
      </c>
      <c r="N20" s="19" t="s">
        <v>2058</v>
      </c>
      <c r="O20" s="19" t="s">
        <v>18978</v>
      </c>
      <c r="P20" s="19" t="s">
        <v>22181</v>
      </c>
      <c r="Q20" s="19" t="s">
        <v>18419</v>
      </c>
      <c r="R20" s="2" t="s">
        <v>2052</v>
      </c>
      <c r="S20" s="2" t="s">
        <v>6528</v>
      </c>
      <c r="T20" s="2" t="s">
        <v>219</v>
      </c>
    </row>
    <row r="21" spans="1:20" ht="14.25" customHeight="1">
      <c r="A21" s="19" t="s">
        <v>22182</v>
      </c>
      <c r="B21" s="19" t="s">
        <v>2805</v>
      </c>
      <c r="C21" s="19" t="s">
        <v>5678</v>
      </c>
      <c r="D21" s="19" t="s">
        <v>172</v>
      </c>
      <c r="E21" s="19" t="s">
        <v>96</v>
      </c>
      <c r="F21" s="19" t="s">
        <v>22183</v>
      </c>
      <c r="G21" s="19" t="s">
        <v>2046</v>
      </c>
      <c r="H21" s="19" t="s">
        <v>22184</v>
      </c>
      <c r="I21" s="19" t="s">
        <v>22126</v>
      </c>
      <c r="J21" s="19"/>
      <c r="K21" s="19"/>
      <c r="L21" s="19"/>
      <c r="M21" s="19" t="s">
        <v>1566</v>
      </c>
      <c r="N21" s="19" t="s">
        <v>2058</v>
      </c>
      <c r="O21" s="19" t="s">
        <v>2672</v>
      </c>
      <c r="P21" s="19" t="s">
        <v>2050</v>
      </c>
      <c r="Q21" s="19" t="s">
        <v>18419</v>
      </c>
      <c r="R21" s="2" t="s">
        <v>2052</v>
      </c>
      <c r="S21" s="2"/>
      <c r="T21" s="2" t="s">
        <v>171</v>
      </c>
    </row>
    <row r="22" spans="1:20" ht="14.25" customHeight="1">
      <c r="A22" s="19" t="s">
        <v>22185</v>
      </c>
      <c r="B22" s="19" t="s">
        <v>2805</v>
      </c>
      <c r="C22" s="19" t="s">
        <v>22186</v>
      </c>
      <c r="D22" s="19" t="s">
        <v>184</v>
      </c>
      <c r="E22" s="19" t="s">
        <v>96</v>
      </c>
      <c r="F22" s="19" t="s">
        <v>5994</v>
      </c>
      <c r="G22" s="19" t="s">
        <v>2046</v>
      </c>
      <c r="H22" s="19" t="s">
        <v>22187</v>
      </c>
      <c r="I22" s="19"/>
      <c r="J22" s="19"/>
      <c r="K22" s="19"/>
      <c r="L22" s="19"/>
      <c r="M22" s="19" t="s">
        <v>1566</v>
      </c>
      <c r="N22" s="19" t="s">
        <v>2048</v>
      </c>
      <c r="O22" s="19" t="s">
        <v>18978</v>
      </c>
      <c r="P22" s="19" t="s">
        <v>2599</v>
      </c>
      <c r="Q22" s="19" t="s">
        <v>18419</v>
      </c>
      <c r="R22" s="2" t="s">
        <v>2052</v>
      </c>
      <c r="S22" s="2" t="s">
        <v>6528</v>
      </c>
      <c r="T22" s="2" t="s">
        <v>183</v>
      </c>
    </row>
    <row r="23" spans="1:20" ht="14.25" customHeight="1">
      <c r="A23" s="19" t="s">
        <v>22188</v>
      </c>
      <c r="B23" s="19" t="s">
        <v>22189</v>
      </c>
      <c r="C23" s="19" t="s">
        <v>22190</v>
      </c>
      <c r="D23" s="19" t="s">
        <v>210</v>
      </c>
      <c r="E23" s="19" t="s">
        <v>96</v>
      </c>
      <c r="F23" s="19" t="s">
        <v>22191</v>
      </c>
      <c r="G23" s="19" t="s">
        <v>2046</v>
      </c>
      <c r="H23" s="19" t="s">
        <v>22192</v>
      </c>
      <c r="I23" s="19" t="s">
        <v>22193</v>
      </c>
      <c r="J23" s="19"/>
      <c r="K23" s="19" t="s">
        <v>18242</v>
      </c>
      <c r="L23" s="19" t="s">
        <v>18243</v>
      </c>
      <c r="M23" s="19" t="s">
        <v>1566</v>
      </c>
      <c r="N23" s="19" t="s">
        <v>2058</v>
      </c>
      <c r="O23" s="19" t="s">
        <v>18978</v>
      </c>
      <c r="P23" s="19" t="s">
        <v>22194</v>
      </c>
      <c r="Q23" s="19" t="s">
        <v>18419</v>
      </c>
      <c r="R23" s="2" t="s">
        <v>2067</v>
      </c>
      <c r="S23" s="2" t="s">
        <v>6528</v>
      </c>
      <c r="T23" s="2" t="s">
        <v>209</v>
      </c>
    </row>
    <row r="24" spans="1:20" ht="14.25" customHeight="1">
      <c r="A24" s="19" t="s">
        <v>22195</v>
      </c>
      <c r="B24" s="19" t="s">
        <v>2044</v>
      </c>
      <c r="C24" s="19" t="s">
        <v>22196</v>
      </c>
      <c r="D24" s="19" t="s">
        <v>228</v>
      </c>
      <c r="E24" s="19" t="s">
        <v>96</v>
      </c>
      <c r="F24" s="19" t="s">
        <v>3459</v>
      </c>
      <c r="G24" s="19" t="s">
        <v>2046</v>
      </c>
      <c r="H24" s="19" t="s">
        <v>22197</v>
      </c>
      <c r="I24" s="19"/>
      <c r="J24" s="19"/>
      <c r="K24" s="19"/>
      <c r="L24" s="19"/>
      <c r="M24" s="19" t="s">
        <v>1566</v>
      </c>
      <c r="N24" s="19" t="s">
        <v>2058</v>
      </c>
      <c r="O24" s="19" t="s">
        <v>2093</v>
      </c>
      <c r="P24" s="19" t="s">
        <v>2050</v>
      </c>
      <c r="Q24" s="19" t="s">
        <v>18419</v>
      </c>
      <c r="R24" s="2" t="s">
        <v>2067</v>
      </c>
      <c r="S24" s="2"/>
      <c r="T24" s="2" t="s">
        <v>227</v>
      </c>
    </row>
    <row r="25" spans="1:20" ht="14.25" customHeight="1">
      <c r="A25" s="19" t="s">
        <v>22198</v>
      </c>
      <c r="B25" s="19" t="s">
        <v>2940</v>
      </c>
      <c r="C25" s="19" t="s">
        <v>22199</v>
      </c>
      <c r="D25" s="19" t="s">
        <v>290</v>
      </c>
      <c r="E25" s="19" t="s">
        <v>96</v>
      </c>
      <c r="F25" s="19" t="s">
        <v>2322</v>
      </c>
      <c r="G25" s="19" t="s">
        <v>2046</v>
      </c>
      <c r="H25" s="19" t="s">
        <v>22200</v>
      </c>
      <c r="I25" s="19"/>
      <c r="J25" s="19" t="s">
        <v>22201</v>
      </c>
      <c r="K25" s="19"/>
      <c r="L25" s="19"/>
      <c r="M25" s="19" t="s">
        <v>59</v>
      </c>
      <c r="N25" s="19" t="s">
        <v>2058</v>
      </c>
      <c r="O25" s="19" t="s">
        <v>2322</v>
      </c>
      <c r="P25" s="19" t="s">
        <v>2927</v>
      </c>
      <c r="Q25" s="19" t="s">
        <v>18419</v>
      </c>
      <c r="R25" s="2" t="s">
        <v>3993</v>
      </c>
      <c r="S25" s="2" t="s">
        <v>6679</v>
      </c>
      <c r="T25" s="2" t="s">
        <v>289</v>
      </c>
    </row>
    <row r="26" spans="1:20" ht="14.25" customHeight="1">
      <c r="A26" s="19" t="s">
        <v>22202</v>
      </c>
      <c r="B26" s="19" t="s">
        <v>2940</v>
      </c>
      <c r="C26" s="19" t="s">
        <v>6861</v>
      </c>
      <c r="D26" s="19" t="s">
        <v>292</v>
      </c>
      <c r="E26" s="19" t="s">
        <v>96</v>
      </c>
      <c r="F26" s="19" t="s">
        <v>22203</v>
      </c>
      <c r="G26" s="19" t="s">
        <v>2046</v>
      </c>
      <c r="H26" s="19" t="s">
        <v>22204</v>
      </c>
      <c r="I26" s="19"/>
      <c r="J26" s="19"/>
      <c r="K26" s="19"/>
      <c r="L26" s="19"/>
      <c r="M26" s="19" t="s">
        <v>60</v>
      </c>
      <c r="N26" s="19" t="s">
        <v>2058</v>
      </c>
      <c r="O26" s="19" t="s">
        <v>18978</v>
      </c>
      <c r="P26" s="19" t="s">
        <v>22205</v>
      </c>
      <c r="Q26" s="19" t="s">
        <v>18419</v>
      </c>
      <c r="R26" s="2" t="s">
        <v>2067</v>
      </c>
      <c r="S26" s="2" t="s">
        <v>6528</v>
      </c>
      <c r="T26" s="2" t="s">
        <v>291</v>
      </c>
    </row>
    <row r="27" spans="1:20" ht="14.25" customHeight="1">
      <c r="A27" s="19" t="s">
        <v>22206</v>
      </c>
      <c r="B27" s="19" t="s">
        <v>2940</v>
      </c>
      <c r="C27" s="19" t="s">
        <v>22207</v>
      </c>
      <c r="D27" s="19" t="s">
        <v>228</v>
      </c>
      <c r="E27" s="19" t="s">
        <v>96</v>
      </c>
      <c r="F27" s="19" t="s">
        <v>2193</v>
      </c>
      <c r="G27" s="19" t="s">
        <v>2046</v>
      </c>
      <c r="H27" s="19" t="s">
        <v>22208</v>
      </c>
      <c r="I27" s="19"/>
      <c r="J27" s="19"/>
      <c r="K27" s="19"/>
      <c r="L27" s="19"/>
      <c r="M27" s="19" t="s">
        <v>1566</v>
      </c>
      <c r="N27" s="19" t="s">
        <v>2058</v>
      </c>
      <c r="O27" s="19" t="s">
        <v>2193</v>
      </c>
      <c r="P27" s="19" t="s">
        <v>2050</v>
      </c>
      <c r="Q27" s="19" t="s">
        <v>18419</v>
      </c>
      <c r="R27" s="2" t="s">
        <v>2067</v>
      </c>
      <c r="S27" s="2"/>
      <c r="T27" s="2" t="s">
        <v>227</v>
      </c>
    </row>
    <row r="28" spans="1:20" ht="14.25" customHeight="1">
      <c r="A28" s="19" t="s">
        <v>22209</v>
      </c>
      <c r="B28" s="19" t="s">
        <v>22210</v>
      </c>
      <c r="C28" s="19" t="s">
        <v>22211</v>
      </c>
      <c r="D28" s="19" t="s">
        <v>110</v>
      </c>
      <c r="E28" s="19" t="s">
        <v>96</v>
      </c>
      <c r="F28" s="19" t="s">
        <v>22212</v>
      </c>
      <c r="G28" s="19" t="s">
        <v>2046</v>
      </c>
      <c r="H28" s="19" t="s">
        <v>22213</v>
      </c>
      <c r="I28" s="19"/>
      <c r="J28" s="19" t="s">
        <v>22214</v>
      </c>
      <c r="K28" s="19" t="s">
        <v>22214</v>
      </c>
      <c r="L28" s="19"/>
      <c r="M28" s="19" t="s">
        <v>1566</v>
      </c>
      <c r="N28" s="19"/>
      <c r="O28" s="19" t="s">
        <v>18978</v>
      </c>
      <c r="P28" s="19" t="s">
        <v>22215</v>
      </c>
      <c r="Q28" s="19" t="s">
        <v>18419</v>
      </c>
      <c r="R28" s="2" t="s">
        <v>2052</v>
      </c>
      <c r="S28" s="2" t="s">
        <v>6528</v>
      </c>
      <c r="T28" s="2" t="s">
        <v>109</v>
      </c>
    </row>
    <row r="29" spans="1:20" ht="14.25" customHeight="1">
      <c r="A29" s="19" t="s">
        <v>22216</v>
      </c>
      <c r="B29" s="19" t="s">
        <v>3013</v>
      </c>
      <c r="C29" s="19" t="s">
        <v>22217</v>
      </c>
      <c r="D29" s="19" t="s">
        <v>222</v>
      </c>
      <c r="E29" s="19" t="s">
        <v>96</v>
      </c>
      <c r="F29" s="19" t="s">
        <v>22218</v>
      </c>
      <c r="G29" s="19" t="s">
        <v>2046</v>
      </c>
      <c r="H29" s="19" t="s">
        <v>22219</v>
      </c>
      <c r="I29" s="19" t="s">
        <v>18493</v>
      </c>
      <c r="J29" s="19"/>
      <c r="K29" s="19"/>
      <c r="L29" s="19"/>
      <c r="M29" s="19" t="s">
        <v>1566</v>
      </c>
      <c r="N29" s="19" t="s">
        <v>2058</v>
      </c>
      <c r="O29" s="19" t="s">
        <v>2153</v>
      </c>
      <c r="P29" s="19" t="s">
        <v>3055</v>
      </c>
      <c r="Q29" s="19" t="s">
        <v>18419</v>
      </c>
      <c r="R29" s="2" t="s">
        <v>2052</v>
      </c>
      <c r="S29" s="2"/>
      <c r="T29" s="2" t="s">
        <v>221</v>
      </c>
    </row>
    <row r="30" spans="1:20" ht="14.25" customHeight="1">
      <c r="A30" s="19" t="s">
        <v>22220</v>
      </c>
      <c r="B30" s="19" t="s">
        <v>2044</v>
      </c>
      <c r="C30" s="19" t="s">
        <v>14926</v>
      </c>
      <c r="D30" s="19" t="s">
        <v>110</v>
      </c>
      <c r="E30" s="19" t="s">
        <v>96</v>
      </c>
      <c r="F30" s="19" t="s">
        <v>4280</v>
      </c>
      <c r="G30" s="19" t="s">
        <v>2046</v>
      </c>
      <c r="H30" s="19" t="s">
        <v>22221</v>
      </c>
      <c r="I30" s="19"/>
      <c r="J30" s="19"/>
      <c r="K30" s="19"/>
      <c r="L30" s="19"/>
      <c r="M30" s="19" t="s">
        <v>60</v>
      </c>
      <c r="N30" s="19" t="s">
        <v>2058</v>
      </c>
      <c r="O30" s="19" t="s">
        <v>2186</v>
      </c>
      <c r="P30" s="19" t="s">
        <v>2377</v>
      </c>
      <c r="Q30" s="19" t="s">
        <v>18419</v>
      </c>
      <c r="R30" s="2" t="s">
        <v>2052</v>
      </c>
      <c r="S30" s="2"/>
      <c r="T30" s="2" t="s">
        <v>109</v>
      </c>
    </row>
    <row r="31" spans="1:20" ht="14.25" customHeight="1">
      <c r="A31" s="19" t="s">
        <v>22222</v>
      </c>
      <c r="B31" s="19" t="s">
        <v>22223</v>
      </c>
      <c r="C31" s="19" t="s">
        <v>8868</v>
      </c>
      <c r="D31" s="19" t="s">
        <v>228</v>
      </c>
      <c r="E31" s="19" t="s">
        <v>96</v>
      </c>
      <c r="F31" s="19" t="s">
        <v>22224</v>
      </c>
      <c r="G31" s="19" t="s">
        <v>2046</v>
      </c>
      <c r="H31" s="19" t="s">
        <v>22225</v>
      </c>
      <c r="I31" s="19"/>
      <c r="J31" s="19"/>
      <c r="K31" s="19"/>
      <c r="L31" s="19"/>
      <c r="M31" s="19" t="s">
        <v>1566</v>
      </c>
      <c r="N31" s="19" t="s">
        <v>2058</v>
      </c>
      <c r="O31" s="19" t="s">
        <v>2145</v>
      </c>
      <c r="P31" s="19" t="s">
        <v>2166</v>
      </c>
      <c r="Q31" s="19" t="s">
        <v>18419</v>
      </c>
      <c r="R31" s="2" t="s">
        <v>2067</v>
      </c>
      <c r="S31" s="2"/>
      <c r="T31" s="2" t="s">
        <v>227</v>
      </c>
    </row>
    <row r="32" spans="1:20" ht="14.25" customHeight="1">
      <c r="A32" s="19" t="s">
        <v>22226</v>
      </c>
      <c r="B32" s="19" t="s">
        <v>3040</v>
      </c>
      <c r="C32" s="19" t="s">
        <v>16831</v>
      </c>
      <c r="D32" s="19" t="s">
        <v>228</v>
      </c>
      <c r="E32" s="19" t="s">
        <v>96</v>
      </c>
      <c r="F32" s="19" t="s">
        <v>22227</v>
      </c>
      <c r="G32" s="19" t="s">
        <v>2046</v>
      </c>
      <c r="H32" s="19" t="s">
        <v>22228</v>
      </c>
      <c r="I32" s="19" t="s">
        <v>22229</v>
      </c>
      <c r="J32" s="19" t="s">
        <v>18501</v>
      </c>
      <c r="K32" s="19"/>
      <c r="L32" s="19"/>
      <c r="M32" s="19" t="s">
        <v>60</v>
      </c>
      <c r="N32" s="19" t="s">
        <v>2058</v>
      </c>
      <c r="O32" s="19" t="s">
        <v>4718</v>
      </c>
      <c r="P32" s="19" t="s">
        <v>2050</v>
      </c>
      <c r="Q32" s="19" t="s">
        <v>18419</v>
      </c>
      <c r="R32" s="2"/>
      <c r="S32" s="2"/>
      <c r="T32" s="2" t="s">
        <v>227</v>
      </c>
    </row>
    <row r="33" spans="1:20" ht="14.25" customHeight="1">
      <c r="A33" s="19" t="s">
        <v>22230</v>
      </c>
      <c r="B33" s="19" t="s">
        <v>3052</v>
      </c>
      <c r="C33" s="19" t="s">
        <v>17651</v>
      </c>
      <c r="D33" s="19" t="s">
        <v>170</v>
      </c>
      <c r="E33" s="19" t="s">
        <v>96</v>
      </c>
      <c r="F33" s="19" t="s">
        <v>22231</v>
      </c>
      <c r="G33" s="19" t="s">
        <v>2046</v>
      </c>
      <c r="H33" s="19" t="s">
        <v>22232</v>
      </c>
      <c r="I33" s="19"/>
      <c r="J33" s="19"/>
      <c r="K33" s="19"/>
      <c r="L33" s="19"/>
      <c r="M33" s="19" t="s">
        <v>1566</v>
      </c>
      <c r="N33" s="19" t="s">
        <v>2058</v>
      </c>
      <c r="O33" s="19" t="s">
        <v>2059</v>
      </c>
      <c r="P33" s="19" t="s">
        <v>22233</v>
      </c>
      <c r="Q33" s="19" t="s">
        <v>18419</v>
      </c>
      <c r="R33" s="2" t="s">
        <v>2052</v>
      </c>
      <c r="S33" s="2"/>
      <c r="T33" s="2" t="s">
        <v>169</v>
      </c>
    </row>
    <row r="34" spans="1:20" ht="14.25" customHeight="1">
      <c r="A34" s="19" t="s">
        <v>22234</v>
      </c>
      <c r="B34" s="19" t="s">
        <v>3127</v>
      </c>
      <c r="C34" s="19" t="s">
        <v>22235</v>
      </c>
      <c r="D34" s="19" t="s">
        <v>228</v>
      </c>
      <c r="E34" s="19" t="s">
        <v>96</v>
      </c>
      <c r="F34" s="19" t="s">
        <v>22236</v>
      </c>
      <c r="G34" s="19" t="s">
        <v>2046</v>
      </c>
      <c r="H34" s="19" t="s">
        <v>22237</v>
      </c>
      <c r="I34" s="19"/>
      <c r="J34" s="19"/>
      <c r="K34" s="19"/>
      <c r="L34" s="19"/>
      <c r="M34" s="19" t="s">
        <v>1566</v>
      </c>
      <c r="N34" s="19" t="s">
        <v>2058</v>
      </c>
      <c r="O34" s="19" t="s">
        <v>2145</v>
      </c>
      <c r="P34" s="19" t="s">
        <v>2133</v>
      </c>
      <c r="Q34" s="19" t="s">
        <v>18419</v>
      </c>
      <c r="R34" s="2" t="s">
        <v>2067</v>
      </c>
      <c r="S34" s="2"/>
      <c r="T34" s="2" t="s">
        <v>227</v>
      </c>
    </row>
    <row r="35" spans="1:20" ht="14.25" customHeight="1">
      <c r="A35" s="19" t="s">
        <v>22238</v>
      </c>
      <c r="B35" s="19" t="s">
        <v>3163</v>
      </c>
      <c r="C35" s="19" t="s">
        <v>22239</v>
      </c>
      <c r="D35" s="19" t="s">
        <v>349</v>
      </c>
      <c r="E35" s="19" t="s">
        <v>96</v>
      </c>
      <c r="F35" s="19" t="s">
        <v>22240</v>
      </c>
      <c r="G35" s="19" t="s">
        <v>2046</v>
      </c>
      <c r="H35" s="19" t="s">
        <v>22241</v>
      </c>
      <c r="I35" s="19" t="s">
        <v>22242</v>
      </c>
      <c r="J35" s="19" t="s">
        <v>22243</v>
      </c>
      <c r="K35" s="19"/>
      <c r="L35" s="19" t="s">
        <v>4127</v>
      </c>
      <c r="M35" s="19" t="s">
        <v>60</v>
      </c>
      <c r="N35" s="19" t="s">
        <v>2058</v>
      </c>
      <c r="O35" s="19" t="s">
        <v>2186</v>
      </c>
      <c r="P35" s="19" t="s">
        <v>2505</v>
      </c>
      <c r="Q35" s="19" t="s">
        <v>18419</v>
      </c>
      <c r="R35" s="2"/>
      <c r="S35" s="2"/>
      <c r="T35" s="2" t="s">
        <v>348</v>
      </c>
    </row>
    <row r="36" spans="1:20" ht="14.25" customHeight="1">
      <c r="A36" s="19" t="s">
        <v>22244</v>
      </c>
      <c r="B36" s="19" t="s">
        <v>3194</v>
      </c>
      <c r="C36" s="19" t="s">
        <v>22245</v>
      </c>
      <c r="D36" s="19" t="s">
        <v>234</v>
      </c>
      <c r="E36" s="19" t="s">
        <v>96</v>
      </c>
      <c r="F36" s="19" t="s">
        <v>15924</v>
      </c>
      <c r="G36" s="19" t="s">
        <v>2046</v>
      </c>
      <c r="H36" s="19" t="s">
        <v>22246</v>
      </c>
      <c r="I36" s="19" t="s">
        <v>18515</v>
      </c>
      <c r="J36" s="19" t="s">
        <v>22247</v>
      </c>
      <c r="K36" s="19"/>
      <c r="L36" s="19" t="s">
        <v>15881</v>
      </c>
      <c r="M36" s="19" t="s">
        <v>1566</v>
      </c>
      <c r="N36" s="19" t="s">
        <v>2048</v>
      </c>
      <c r="O36" s="19" t="s">
        <v>18978</v>
      </c>
      <c r="P36" s="19" t="s">
        <v>22248</v>
      </c>
      <c r="Q36" s="19" t="s">
        <v>18419</v>
      </c>
      <c r="R36" s="2" t="s">
        <v>2052</v>
      </c>
      <c r="S36" s="2" t="s">
        <v>6528</v>
      </c>
      <c r="T36" s="2" t="s">
        <v>233</v>
      </c>
    </row>
    <row r="37" spans="1:20" ht="14.25" customHeight="1">
      <c r="A37" s="19" t="s">
        <v>22249</v>
      </c>
      <c r="B37" s="19" t="s">
        <v>7928</v>
      </c>
      <c r="C37" s="19" t="s">
        <v>22250</v>
      </c>
      <c r="D37" s="19" t="s">
        <v>220</v>
      </c>
      <c r="E37" s="19" t="s">
        <v>96</v>
      </c>
      <c r="F37" s="19" t="s">
        <v>22251</v>
      </c>
      <c r="G37" s="19" t="s">
        <v>2046</v>
      </c>
      <c r="H37" s="19" t="s">
        <v>22252</v>
      </c>
      <c r="I37" s="19"/>
      <c r="J37" s="19"/>
      <c r="K37" s="19"/>
      <c r="L37" s="19"/>
      <c r="M37" s="19" t="s">
        <v>1566</v>
      </c>
      <c r="N37" s="19" t="s">
        <v>2058</v>
      </c>
      <c r="O37" s="19" t="s">
        <v>2078</v>
      </c>
      <c r="P37" s="19" t="s">
        <v>22181</v>
      </c>
      <c r="Q37" s="19" t="s">
        <v>18419</v>
      </c>
      <c r="R37" s="2" t="s">
        <v>2067</v>
      </c>
      <c r="S37" s="2"/>
      <c r="T37" s="2" t="s">
        <v>219</v>
      </c>
    </row>
    <row r="38" spans="1:20" ht="14.25" customHeight="1">
      <c r="A38" s="19" t="s">
        <v>22253</v>
      </c>
      <c r="B38" s="19" t="s">
        <v>3221</v>
      </c>
      <c r="C38" s="19" t="s">
        <v>22254</v>
      </c>
      <c r="D38" s="19" t="s">
        <v>102</v>
      </c>
      <c r="E38" s="19" t="s">
        <v>96</v>
      </c>
      <c r="F38" s="19" t="s">
        <v>22255</v>
      </c>
      <c r="G38" s="19" t="s">
        <v>2046</v>
      </c>
      <c r="H38" s="19" t="s">
        <v>22256</v>
      </c>
      <c r="I38" s="19" t="s">
        <v>18523</v>
      </c>
      <c r="J38" s="19"/>
      <c r="K38" s="19"/>
      <c r="L38" s="19"/>
      <c r="M38" s="19" t="s">
        <v>1566</v>
      </c>
      <c r="N38" s="19" t="s">
        <v>2058</v>
      </c>
      <c r="O38" s="19" t="s">
        <v>2153</v>
      </c>
      <c r="P38" s="19" t="s">
        <v>3632</v>
      </c>
      <c r="Q38" s="19" t="s">
        <v>18419</v>
      </c>
      <c r="R38" s="2" t="s">
        <v>2052</v>
      </c>
      <c r="S38" s="2"/>
      <c r="T38" s="2" t="s">
        <v>101</v>
      </c>
    </row>
    <row r="39" spans="1:20" ht="14.25" customHeight="1">
      <c r="A39" s="19" t="s">
        <v>22257</v>
      </c>
      <c r="B39" s="19" t="s">
        <v>3176</v>
      </c>
      <c r="C39" s="19" t="s">
        <v>3058</v>
      </c>
      <c r="D39" s="19" t="s">
        <v>228</v>
      </c>
      <c r="E39" s="19" t="s">
        <v>96</v>
      </c>
      <c r="F39" s="19" t="s">
        <v>22258</v>
      </c>
      <c r="G39" s="19" t="s">
        <v>2046</v>
      </c>
      <c r="H39" s="19" t="s">
        <v>22259</v>
      </c>
      <c r="I39" s="19"/>
      <c r="J39" s="19"/>
      <c r="K39" s="19"/>
      <c r="L39" s="19"/>
      <c r="M39" s="19" t="s">
        <v>1566</v>
      </c>
      <c r="N39" s="19" t="s">
        <v>2048</v>
      </c>
      <c r="O39" s="19" t="s">
        <v>2179</v>
      </c>
      <c r="P39" s="19" t="s">
        <v>22260</v>
      </c>
      <c r="Q39" s="19" t="s">
        <v>18419</v>
      </c>
      <c r="R39" s="2" t="s">
        <v>2067</v>
      </c>
      <c r="S39" s="2"/>
      <c r="T39" s="2" t="s">
        <v>227</v>
      </c>
    </row>
    <row r="40" spans="1:20" ht="14.25" customHeight="1">
      <c r="A40" s="19" t="s">
        <v>22261</v>
      </c>
      <c r="B40" s="19" t="s">
        <v>7185</v>
      </c>
      <c r="C40" s="19" t="s">
        <v>2202</v>
      </c>
      <c r="D40" s="19" t="s">
        <v>298</v>
      </c>
      <c r="E40" s="19" t="s">
        <v>96</v>
      </c>
      <c r="F40" s="19" t="s">
        <v>4810</v>
      </c>
      <c r="G40" s="19" t="s">
        <v>2046</v>
      </c>
      <c r="H40" s="19" t="s">
        <v>22262</v>
      </c>
      <c r="I40" s="19"/>
      <c r="J40" s="19"/>
      <c r="K40" s="19"/>
      <c r="L40" s="19"/>
      <c r="M40" s="19" t="s">
        <v>1566</v>
      </c>
      <c r="N40" s="19" t="s">
        <v>2058</v>
      </c>
      <c r="O40" s="19" t="s">
        <v>2153</v>
      </c>
      <c r="P40" s="19" t="s">
        <v>2562</v>
      </c>
      <c r="Q40" s="19" t="s">
        <v>18419</v>
      </c>
      <c r="R40" s="2" t="s">
        <v>2052</v>
      </c>
      <c r="S40" s="2"/>
      <c r="T40" s="2" t="s">
        <v>297</v>
      </c>
    </row>
    <row r="41" spans="1:20" ht="14.25" customHeight="1">
      <c r="A41" s="19" t="s">
        <v>22263</v>
      </c>
      <c r="B41" s="19" t="s">
        <v>22264</v>
      </c>
      <c r="C41" s="19" t="s">
        <v>22265</v>
      </c>
      <c r="D41" s="19" t="s">
        <v>224</v>
      </c>
      <c r="E41" s="19" t="s">
        <v>96</v>
      </c>
      <c r="F41" s="19" t="s">
        <v>22266</v>
      </c>
      <c r="G41" s="19" t="s">
        <v>2046</v>
      </c>
      <c r="H41" s="19" t="s">
        <v>22267</v>
      </c>
      <c r="I41" s="19"/>
      <c r="J41" s="19"/>
      <c r="K41" s="19"/>
      <c r="L41" s="19"/>
      <c r="M41" s="19" t="s">
        <v>1566</v>
      </c>
      <c r="N41" s="19" t="s">
        <v>2058</v>
      </c>
      <c r="O41" s="19" t="s">
        <v>2132</v>
      </c>
      <c r="P41" s="19" t="s">
        <v>3632</v>
      </c>
      <c r="Q41" s="19" t="s">
        <v>18419</v>
      </c>
      <c r="R41" s="2" t="s">
        <v>2067</v>
      </c>
      <c r="S41" s="2" t="s">
        <v>6528</v>
      </c>
      <c r="T41" s="2" t="s">
        <v>223</v>
      </c>
    </row>
    <row r="42" spans="1:20" ht="14.25" customHeight="1">
      <c r="A42" s="19" t="s">
        <v>22268</v>
      </c>
      <c r="B42" s="19" t="s">
        <v>2887</v>
      </c>
      <c r="C42" s="19" t="s">
        <v>22269</v>
      </c>
      <c r="D42" s="19" t="s">
        <v>166</v>
      </c>
      <c r="E42" s="19" t="s">
        <v>96</v>
      </c>
      <c r="F42" s="19" t="s">
        <v>22270</v>
      </c>
      <c r="G42" s="19" t="s">
        <v>2046</v>
      </c>
      <c r="H42" s="19" t="s">
        <v>22271</v>
      </c>
      <c r="I42" s="19" t="s">
        <v>18535</v>
      </c>
      <c r="J42" s="19"/>
      <c r="K42" s="19"/>
      <c r="L42" s="19" t="s">
        <v>7567</v>
      </c>
      <c r="M42" s="19" t="s">
        <v>60</v>
      </c>
      <c r="N42" s="19"/>
      <c r="O42" s="19" t="s">
        <v>18978</v>
      </c>
      <c r="P42" s="19" t="s">
        <v>2456</v>
      </c>
      <c r="Q42" s="19" t="s">
        <v>18419</v>
      </c>
      <c r="R42" s="2"/>
      <c r="S42" s="2" t="s">
        <v>6528</v>
      </c>
      <c r="T42" s="2" t="s">
        <v>165</v>
      </c>
    </row>
    <row r="43" spans="1:20" ht="14.25" customHeight="1">
      <c r="A43" s="19" t="s">
        <v>22272</v>
      </c>
      <c r="B43" s="19" t="s">
        <v>2586</v>
      </c>
      <c r="C43" s="19" t="s">
        <v>3222</v>
      </c>
      <c r="D43" s="19" t="s">
        <v>276</v>
      </c>
      <c r="E43" s="19" t="s">
        <v>96</v>
      </c>
      <c r="F43" s="19" t="s">
        <v>2210</v>
      </c>
      <c r="G43" s="19" t="s">
        <v>2046</v>
      </c>
      <c r="H43" s="19" t="s">
        <v>22273</v>
      </c>
      <c r="I43" s="19"/>
      <c r="J43" s="19"/>
      <c r="K43" s="19"/>
      <c r="L43" s="19"/>
      <c r="M43" s="19" t="s">
        <v>59</v>
      </c>
      <c r="N43" s="19" t="s">
        <v>2058</v>
      </c>
      <c r="O43" s="19" t="s">
        <v>2101</v>
      </c>
      <c r="P43" s="19" t="s">
        <v>2456</v>
      </c>
      <c r="Q43" s="19" t="s">
        <v>18419</v>
      </c>
      <c r="R43" s="2" t="s">
        <v>2067</v>
      </c>
      <c r="S43" s="2"/>
      <c r="T43" s="2" t="s">
        <v>275</v>
      </c>
    </row>
    <row r="44" spans="1:20" ht="14.25" customHeight="1">
      <c r="A44" s="19" t="s">
        <v>22274</v>
      </c>
      <c r="B44" s="19" t="s">
        <v>3155</v>
      </c>
      <c r="C44" s="19" t="s">
        <v>2262</v>
      </c>
      <c r="D44" s="19" t="s">
        <v>706</v>
      </c>
      <c r="E44" s="19" t="s">
        <v>96</v>
      </c>
      <c r="F44" s="19" t="s">
        <v>2172</v>
      </c>
      <c r="G44" s="19" t="s">
        <v>2046</v>
      </c>
      <c r="H44" s="19" t="s">
        <v>22275</v>
      </c>
      <c r="I44" s="19"/>
      <c r="J44" s="19"/>
      <c r="K44" s="19"/>
      <c r="L44" s="19"/>
      <c r="M44" s="19" t="s">
        <v>59</v>
      </c>
      <c r="N44" s="19" t="s">
        <v>2058</v>
      </c>
      <c r="O44" s="19" t="s">
        <v>18978</v>
      </c>
      <c r="P44" s="19" t="s">
        <v>4625</v>
      </c>
      <c r="Q44" s="19" t="s">
        <v>18419</v>
      </c>
      <c r="R44" s="2"/>
      <c r="S44" s="2" t="s">
        <v>6528</v>
      </c>
      <c r="T44" s="2" t="s">
        <v>705</v>
      </c>
    </row>
    <row r="45" spans="1:20" ht="14.25" customHeight="1">
      <c r="A45" s="19" t="s">
        <v>22276</v>
      </c>
      <c r="B45" s="19" t="s">
        <v>3155</v>
      </c>
      <c r="C45" s="19" t="s">
        <v>22277</v>
      </c>
      <c r="D45" s="19" t="s">
        <v>228</v>
      </c>
      <c r="E45" s="19" t="s">
        <v>96</v>
      </c>
      <c r="F45" s="19" t="s">
        <v>18498</v>
      </c>
      <c r="G45" s="19" t="s">
        <v>2046</v>
      </c>
      <c r="H45" s="19" t="s">
        <v>22278</v>
      </c>
      <c r="I45" s="19" t="s">
        <v>22279</v>
      </c>
      <c r="J45" s="19"/>
      <c r="K45" s="19"/>
      <c r="L45" s="19"/>
      <c r="M45" s="19" t="s">
        <v>60</v>
      </c>
      <c r="N45" s="19" t="s">
        <v>2058</v>
      </c>
      <c r="O45" s="19" t="s">
        <v>4718</v>
      </c>
      <c r="P45" s="19" t="s">
        <v>2050</v>
      </c>
      <c r="Q45" s="19" t="s">
        <v>18419</v>
      </c>
      <c r="R45" s="2"/>
      <c r="S45" s="2"/>
      <c r="T45" s="2" t="s">
        <v>227</v>
      </c>
    </row>
    <row r="46" spans="1:20" ht="14.25" customHeight="1">
      <c r="A46" s="19" t="s">
        <v>22280</v>
      </c>
      <c r="B46" s="19" t="s">
        <v>3415</v>
      </c>
      <c r="C46" s="19" t="s">
        <v>18106</v>
      </c>
      <c r="D46" s="19" t="s">
        <v>298</v>
      </c>
      <c r="E46" s="19" t="s">
        <v>96</v>
      </c>
      <c r="F46" s="19" t="s">
        <v>3850</v>
      </c>
      <c r="G46" s="19" t="s">
        <v>2046</v>
      </c>
      <c r="H46" s="19" t="s">
        <v>22281</v>
      </c>
      <c r="I46" s="19"/>
      <c r="J46" s="19"/>
      <c r="K46" s="19"/>
      <c r="L46" s="19" t="s">
        <v>18777</v>
      </c>
      <c r="M46" s="19" t="s">
        <v>59</v>
      </c>
      <c r="N46" s="19" t="s">
        <v>2058</v>
      </c>
      <c r="O46" s="19" t="s">
        <v>2101</v>
      </c>
      <c r="P46" s="19" t="s">
        <v>22282</v>
      </c>
      <c r="Q46" s="19" t="s">
        <v>18419</v>
      </c>
      <c r="R46" s="2" t="s">
        <v>2067</v>
      </c>
      <c r="S46" s="2"/>
      <c r="T46" s="2" t="s">
        <v>297</v>
      </c>
    </row>
    <row r="47" spans="1:20" ht="14.25" customHeight="1">
      <c r="A47" s="19" t="s">
        <v>22283</v>
      </c>
      <c r="B47" s="19" t="s">
        <v>3415</v>
      </c>
      <c r="C47" s="19" t="s">
        <v>22284</v>
      </c>
      <c r="D47" s="19" t="s">
        <v>104</v>
      </c>
      <c r="E47" s="19" t="s">
        <v>96</v>
      </c>
      <c r="F47" s="19" t="s">
        <v>22285</v>
      </c>
      <c r="G47" s="19" t="s">
        <v>2046</v>
      </c>
      <c r="H47" s="19" t="s">
        <v>22286</v>
      </c>
      <c r="I47" s="19"/>
      <c r="J47" s="19"/>
      <c r="K47" s="19"/>
      <c r="L47" s="19"/>
      <c r="M47" s="19" t="s">
        <v>1566</v>
      </c>
      <c r="N47" s="19" t="s">
        <v>2058</v>
      </c>
      <c r="O47" s="19" t="s">
        <v>2078</v>
      </c>
      <c r="P47" s="19" t="s">
        <v>2050</v>
      </c>
      <c r="Q47" s="19" t="s">
        <v>18419</v>
      </c>
      <c r="R47" s="2" t="s">
        <v>2067</v>
      </c>
      <c r="S47" s="2"/>
      <c r="T47" s="2" t="s">
        <v>103</v>
      </c>
    </row>
    <row r="48" spans="1:20" ht="14.25" customHeight="1">
      <c r="A48" s="19" t="s">
        <v>22287</v>
      </c>
      <c r="B48" s="19" t="s">
        <v>3415</v>
      </c>
      <c r="C48" s="19" t="s">
        <v>22288</v>
      </c>
      <c r="D48" s="19" t="s">
        <v>172</v>
      </c>
      <c r="E48" s="19" t="s">
        <v>96</v>
      </c>
      <c r="F48" s="19" t="s">
        <v>5946</v>
      </c>
      <c r="G48" s="19" t="s">
        <v>2046</v>
      </c>
      <c r="H48" s="19" t="s">
        <v>22289</v>
      </c>
      <c r="I48" s="19"/>
      <c r="J48" s="19"/>
      <c r="K48" s="19"/>
      <c r="L48" s="19"/>
      <c r="M48" s="19" t="s">
        <v>1566</v>
      </c>
      <c r="N48" s="19" t="s">
        <v>2058</v>
      </c>
      <c r="O48" s="19" t="s">
        <v>2153</v>
      </c>
      <c r="P48" s="19" t="s">
        <v>2050</v>
      </c>
      <c r="Q48" s="19" t="s">
        <v>18419</v>
      </c>
      <c r="R48" s="2" t="s">
        <v>2052</v>
      </c>
      <c r="S48" s="2"/>
      <c r="T48" s="2" t="s">
        <v>171</v>
      </c>
    </row>
    <row r="49" spans="1:20" ht="14.25" customHeight="1">
      <c r="A49" s="19" t="s">
        <v>22290</v>
      </c>
      <c r="B49" s="19" t="s">
        <v>22291</v>
      </c>
      <c r="C49" s="19" t="s">
        <v>22292</v>
      </c>
      <c r="D49" s="19" t="s">
        <v>349</v>
      </c>
      <c r="E49" s="19" t="s">
        <v>96</v>
      </c>
      <c r="F49" s="19" t="s">
        <v>2093</v>
      </c>
      <c r="G49" s="19" t="s">
        <v>2046</v>
      </c>
      <c r="H49" s="19" t="s">
        <v>22293</v>
      </c>
      <c r="I49" s="19" t="s">
        <v>22294</v>
      </c>
      <c r="J49" s="19"/>
      <c r="K49" s="19"/>
      <c r="L49" s="19" t="s">
        <v>4127</v>
      </c>
      <c r="M49" s="19" t="s">
        <v>1566</v>
      </c>
      <c r="N49" s="19" t="s">
        <v>2058</v>
      </c>
      <c r="O49" s="19" t="s">
        <v>2093</v>
      </c>
      <c r="P49" s="19" t="s">
        <v>22295</v>
      </c>
      <c r="Q49" s="19" t="s">
        <v>18419</v>
      </c>
      <c r="R49" s="2" t="s">
        <v>2067</v>
      </c>
      <c r="S49" s="2"/>
      <c r="T49" s="2" t="s">
        <v>348</v>
      </c>
    </row>
    <row r="50" spans="1:20" ht="14.25" customHeight="1">
      <c r="A50" s="19" t="s">
        <v>22296</v>
      </c>
      <c r="B50" s="19" t="s">
        <v>3511</v>
      </c>
      <c r="C50" s="19" t="s">
        <v>22297</v>
      </c>
      <c r="D50" s="19" t="s">
        <v>318</v>
      </c>
      <c r="E50" s="19" t="s">
        <v>96</v>
      </c>
      <c r="F50" s="19" t="s">
        <v>22298</v>
      </c>
      <c r="G50" s="19" t="s">
        <v>2046</v>
      </c>
      <c r="H50" s="19" t="s">
        <v>22299</v>
      </c>
      <c r="I50" s="19" t="s">
        <v>18557</v>
      </c>
      <c r="J50" s="19"/>
      <c r="K50" s="19"/>
      <c r="L50" s="19"/>
      <c r="M50" s="19" t="s">
        <v>59</v>
      </c>
      <c r="N50" s="19"/>
      <c r="O50" s="19" t="s">
        <v>18978</v>
      </c>
      <c r="P50" s="19" t="s">
        <v>2377</v>
      </c>
      <c r="Q50" s="19" t="s">
        <v>18419</v>
      </c>
      <c r="R50" s="2"/>
      <c r="S50" s="2" t="s">
        <v>6528</v>
      </c>
      <c r="T50" s="2" t="s">
        <v>317</v>
      </c>
    </row>
    <row r="51" spans="1:20" ht="14.25" customHeight="1">
      <c r="A51" s="19" t="s">
        <v>22300</v>
      </c>
      <c r="B51" s="19" t="s">
        <v>3517</v>
      </c>
      <c r="C51" s="19" t="s">
        <v>11288</v>
      </c>
      <c r="D51" s="19" t="s">
        <v>142</v>
      </c>
      <c r="E51" s="19" t="s">
        <v>96</v>
      </c>
      <c r="F51" s="19" t="s">
        <v>22301</v>
      </c>
      <c r="G51" s="19" t="s">
        <v>2046</v>
      </c>
      <c r="H51" s="19" t="s">
        <v>22302</v>
      </c>
      <c r="I51" s="19"/>
      <c r="J51" s="19"/>
      <c r="K51" s="19"/>
      <c r="L51" s="19"/>
      <c r="M51" s="19" t="s">
        <v>59</v>
      </c>
      <c r="N51" s="19" t="s">
        <v>2058</v>
      </c>
      <c r="O51" s="19" t="s">
        <v>18978</v>
      </c>
      <c r="P51" s="19" t="s">
        <v>2679</v>
      </c>
      <c r="Q51" s="19" t="s">
        <v>18419</v>
      </c>
      <c r="R51" s="2"/>
      <c r="S51" s="2" t="s">
        <v>6528</v>
      </c>
      <c r="T51" s="2" t="s">
        <v>141</v>
      </c>
    </row>
    <row r="52" spans="1:20" ht="14.25" customHeight="1">
      <c r="A52" s="19" t="s">
        <v>22303</v>
      </c>
      <c r="B52" s="19" t="s">
        <v>3517</v>
      </c>
      <c r="C52" s="19" t="s">
        <v>22304</v>
      </c>
      <c r="D52" s="19" t="s">
        <v>184</v>
      </c>
      <c r="E52" s="19" t="s">
        <v>96</v>
      </c>
      <c r="F52" s="19" t="s">
        <v>22305</v>
      </c>
      <c r="G52" s="19" t="s">
        <v>2046</v>
      </c>
      <c r="H52" s="19" t="s">
        <v>22306</v>
      </c>
      <c r="I52" s="19"/>
      <c r="J52" s="19"/>
      <c r="K52" s="19"/>
      <c r="L52" s="19" t="s">
        <v>7567</v>
      </c>
      <c r="M52" s="19" t="s">
        <v>1566</v>
      </c>
      <c r="N52" s="19" t="s">
        <v>2048</v>
      </c>
      <c r="O52" s="19" t="s">
        <v>18978</v>
      </c>
      <c r="P52" s="19" t="s">
        <v>2599</v>
      </c>
      <c r="Q52" s="19" t="s">
        <v>18419</v>
      </c>
      <c r="R52" s="2" t="s">
        <v>2052</v>
      </c>
      <c r="S52" s="2" t="s">
        <v>6528</v>
      </c>
      <c r="T52" s="2" t="s">
        <v>183</v>
      </c>
    </row>
    <row r="53" spans="1:20" ht="14.25" customHeight="1">
      <c r="A53" s="19" t="s">
        <v>22307</v>
      </c>
      <c r="B53" s="19" t="s">
        <v>6715</v>
      </c>
      <c r="C53" s="19" t="s">
        <v>22308</v>
      </c>
      <c r="D53" s="19" t="s">
        <v>120</v>
      </c>
      <c r="E53" s="19" t="s">
        <v>96</v>
      </c>
      <c r="F53" s="19" t="s">
        <v>7861</v>
      </c>
      <c r="G53" s="19" t="s">
        <v>2046</v>
      </c>
      <c r="H53" s="19" t="s">
        <v>22309</v>
      </c>
      <c r="I53" s="19"/>
      <c r="J53" s="19"/>
      <c r="K53" s="19"/>
      <c r="L53" s="19"/>
      <c r="M53" s="19" t="s">
        <v>1566</v>
      </c>
      <c r="N53" s="19" t="s">
        <v>2048</v>
      </c>
      <c r="O53" s="19" t="s">
        <v>2179</v>
      </c>
      <c r="P53" s="19" t="s">
        <v>22310</v>
      </c>
      <c r="Q53" s="19" t="s">
        <v>18419</v>
      </c>
      <c r="R53" s="2" t="s">
        <v>2052</v>
      </c>
      <c r="S53" s="2"/>
      <c r="T53" s="2" t="s">
        <v>119</v>
      </c>
    </row>
    <row r="54" spans="1:20" ht="14.25" customHeight="1">
      <c r="A54" s="19" t="s">
        <v>22311</v>
      </c>
      <c r="B54" s="19" t="s">
        <v>3538</v>
      </c>
      <c r="C54" s="19" t="s">
        <v>5110</v>
      </c>
      <c r="D54" s="19" t="s">
        <v>292</v>
      </c>
      <c r="E54" s="19" t="s">
        <v>96</v>
      </c>
      <c r="F54" s="19" t="s">
        <v>2322</v>
      </c>
      <c r="G54" s="19" t="s">
        <v>2046</v>
      </c>
      <c r="H54" s="19" t="s">
        <v>22312</v>
      </c>
      <c r="I54" s="19"/>
      <c r="J54" s="19"/>
      <c r="K54" s="19"/>
      <c r="L54" s="19"/>
      <c r="M54" s="19" t="s">
        <v>59</v>
      </c>
      <c r="N54" s="19" t="s">
        <v>2058</v>
      </c>
      <c r="O54" s="19" t="s">
        <v>2322</v>
      </c>
      <c r="P54" s="19" t="s">
        <v>3235</v>
      </c>
      <c r="Q54" s="19" t="s">
        <v>18419</v>
      </c>
      <c r="R54" s="2"/>
      <c r="S54" s="2"/>
      <c r="T54" s="2" t="s">
        <v>291</v>
      </c>
    </row>
    <row r="55" spans="1:20" ht="14.25" customHeight="1">
      <c r="A55" s="19" t="s">
        <v>22313</v>
      </c>
      <c r="B55" s="19" t="s">
        <v>22314</v>
      </c>
      <c r="C55" s="19" t="s">
        <v>22315</v>
      </c>
      <c r="D55" s="19" t="s">
        <v>228</v>
      </c>
      <c r="E55" s="19" t="s">
        <v>96</v>
      </c>
      <c r="F55" s="19" t="s">
        <v>22316</v>
      </c>
      <c r="G55" s="19" t="s">
        <v>2046</v>
      </c>
      <c r="H55" s="19" t="s">
        <v>22317</v>
      </c>
      <c r="I55" s="19"/>
      <c r="J55" s="19"/>
      <c r="K55" s="19"/>
      <c r="L55" s="19"/>
      <c r="M55" s="19" t="s">
        <v>1566</v>
      </c>
      <c r="N55" s="19" t="s">
        <v>2058</v>
      </c>
      <c r="O55" s="19" t="s">
        <v>2093</v>
      </c>
      <c r="P55" s="19" t="s">
        <v>22113</v>
      </c>
      <c r="Q55" s="19" t="s">
        <v>18419</v>
      </c>
      <c r="R55" s="2" t="s">
        <v>2067</v>
      </c>
      <c r="S55" s="2"/>
      <c r="T55" s="2" t="s">
        <v>227</v>
      </c>
    </row>
    <row r="56" spans="1:20" ht="14.25" customHeight="1">
      <c r="A56" s="19" t="s">
        <v>22318</v>
      </c>
      <c r="B56" s="19" t="s">
        <v>9026</v>
      </c>
      <c r="C56" s="19" t="s">
        <v>22319</v>
      </c>
      <c r="D56" s="19" t="s">
        <v>228</v>
      </c>
      <c r="E56" s="19" t="s">
        <v>96</v>
      </c>
      <c r="F56" s="19" t="s">
        <v>18648</v>
      </c>
      <c r="G56" s="19" t="s">
        <v>2046</v>
      </c>
      <c r="H56" s="19" t="s">
        <v>22320</v>
      </c>
      <c r="I56" s="19" t="s">
        <v>22321</v>
      </c>
      <c r="J56" s="19"/>
      <c r="K56" s="19"/>
      <c r="L56" s="19"/>
      <c r="M56" s="19" t="s">
        <v>1566</v>
      </c>
      <c r="N56" s="19" t="s">
        <v>2058</v>
      </c>
      <c r="O56" s="19" t="s">
        <v>2078</v>
      </c>
      <c r="P56" s="19" t="s">
        <v>2166</v>
      </c>
      <c r="Q56" s="19" t="s">
        <v>18419</v>
      </c>
      <c r="R56" s="2" t="s">
        <v>2067</v>
      </c>
      <c r="S56" s="2"/>
      <c r="T56" s="2" t="s">
        <v>227</v>
      </c>
    </row>
    <row r="57" spans="1:20" ht="14.25" customHeight="1">
      <c r="A57" s="19" t="s">
        <v>22322</v>
      </c>
      <c r="B57" s="19" t="s">
        <v>12078</v>
      </c>
      <c r="C57" s="19" t="s">
        <v>9750</v>
      </c>
      <c r="D57" s="19" t="s">
        <v>256</v>
      </c>
      <c r="E57" s="19" t="s">
        <v>96</v>
      </c>
      <c r="F57" s="19" t="s">
        <v>22323</v>
      </c>
      <c r="G57" s="19" t="s">
        <v>2046</v>
      </c>
      <c r="H57" s="19" t="s">
        <v>22324</v>
      </c>
      <c r="I57" s="19"/>
      <c r="J57" s="19"/>
      <c r="K57" s="19"/>
      <c r="L57" s="19"/>
      <c r="M57" s="19" t="s">
        <v>1566</v>
      </c>
      <c r="N57" s="19" t="s">
        <v>2058</v>
      </c>
      <c r="O57" s="19" t="s">
        <v>18978</v>
      </c>
      <c r="P57" s="19" t="s">
        <v>2599</v>
      </c>
      <c r="Q57" s="19" t="s">
        <v>18419</v>
      </c>
      <c r="R57" s="2" t="s">
        <v>2052</v>
      </c>
      <c r="S57" s="2" t="s">
        <v>6528</v>
      </c>
      <c r="T57" s="2" t="s">
        <v>255</v>
      </c>
    </row>
    <row r="58" spans="1:20" ht="14.25" customHeight="1">
      <c r="A58" s="19" t="s">
        <v>22325</v>
      </c>
      <c r="B58" s="19" t="s">
        <v>6005</v>
      </c>
      <c r="C58" s="19" t="s">
        <v>9667</v>
      </c>
      <c r="D58" s="19" t="s">
        <v>104</v>
      </c>
      <c r="E58" s="19" t="s">
        <v>96</v>
      </c>
      <c r="F58" s="19" t="s">
        <v>3223</v>
      </c>
      <c r="G58" s="19" t="s">
        <v>2046</v>
      </c>
      <c r="H58" s="19" t="s">
        <v>22326</v>
      </c>
      <c r="I58" s="19"/>
      <c r="J58" s="19"/>
      <c r="K58" s="19"/>
      <c r="L58" s="19"/>
      <c r="M58" s="19" t="s">
        <v>59</v>
      </c>
      <c r="N58" s="19" t="s">
        <v>2058</v>
      </c>
      <c r="O58" s="19" t="s">
        <v>3226</v>
      </c>
      <c r="P58" s="19" t="s">
        <v>2050</v>
      </c>
      <c r="Q58" s="19" t="s">
        <v>18419</v>
      </c>
      <c r="R58" s="2" t="s">
        <v>2067</v>
      </c>
      <c r="S58" s="2"/>
      <c r="T58" s="2" t="s">
        <v>103</v>
      </c>
    </row>
    <row r="59" spans="1:20" ht="14.25" customHeight="1">
      <c r="A59" s="19" t="s">
        <v>22327</v>
      </c>
      <c r="B59" s="19" t="s">
        <v>3701</v>
      </c>
      <c r="C59" s="19" t="s">
        <v>22328</v>
      </c>
      <c r="D59" s="19" t="s">
        <v>276</v>
      </c>
      <c r="E59" s="19" t="s">
        <v>96</v>
      </c>
      <c r="F59" s="19" t="s">
        <v>22329</v>
      </c>
      <c r="G59" s="19" t="s">
        <v>2046</v>
      </c>
      <c r="H59" s="19" t="s">
        <v>22330</v>
      </c>
      <c r="I59" s="19" t="s">
        <v>18591</v>
      </c>
      <c r="J59" s="19"/>
      <c r="K59" s="19"/>
      <c r="L59" s="19"/>
      <c r="M59" s="19" t="s">
        <v>1566</v>
      </c>
      <c r="N59" s="19" t="s">
        <v>2058</v>
      </c>
      <c r="O59" s="19" t="s">
        <v>2093</v>
      </c>
      <c r="P59" s="19" t="s">
        <v>2372</v>
      </c>
      <c r="Q59" s="19" t="s">
        <v>18419</v>
      </c>
      <c r="R59" s="2" t="s">
        <v>2067</v>
      </c>
      <c r="S59" s="2"/>
      <c r="T59" s="2" t="s">
        <v>275</v>
      </c>
    </row>
    <row r="60" spans="1:20" ht="14.25" customHeight="1">
      <c r="A60" s="19" t="s">
        <v>22331</v>
      </c>
      <c r="B60" s="19" t="s">
        <v>3701</v>
      </c>
      <c r="C60" s="19" t="s">
        <v>9698</v>
      </c>
      <c r="D60" s="19" t="s">
        <v>166</v>
      </c>
      <c r="E60" s="19" t="s">
        <v>96</v>
      </c>
      <c r="F60" s="19" t="s">
        <v>22332</v>
      </c>
      <c r="G60" s="19" t="s">
        <v>2046</v>
      </c>
      <c r="H60" s="19" t="s">
        <v>22333</v>
      </c>
      <c r="I60" s="19"/>
      <c r="J60" s="19"/>
      <c r="K60" s="19"/>
      <c r="L60" s="19" t="s">
        <v>15881</v>
      </c>
      <c r="M60" s="19" t="s">
        <v>1566</v>
      </c>
      <c r="N60" s="19" t="s">
        <v>2058</v>
      </c>
      <c r="O60" s="19" t="s">
        <v>18978</v>
      </c>
      <c r="P60" s="19" t="s">
        <v>21837</v>
      </c>
      <c r="Q60" s="19" t="s">
        <v>18419</v>
      </c>
      <c r="R60" s="2" t="s">
        <v>2067</v>
      </c>
      <c r="S60" s="2" t="s">
        <v>6528</v>
      </c>
      <c r="T60" s="2" t="s">
        <v>165</v>
      </c>
    </row>
    <row r="61" spans="1:20" ht="14.25" customHeight="1">
      <c r="A61" s="19" t="s">
        <v>22334</v>
      </c>
      <c r="B61" s="19" t="s">
        <v>3715</v>
      </c>
      <c r="C61" s="19" t="s">
        <v>22335</v>
      </c>
      <c r="D61" s="19" t="s">
        <v>298</v>
      </c>
      <c r="E61" s="19" t="s">
        <v>96</v>
      </c>
      <c r="F61" s="19" t="s">
        <v>22336</v>
      </c>
      <c r="G61" s="19" t="s">
        <v>2046</v>
      </c>
      <c r="H61" s="19" t="s">
        <v>22337</v>
      </c>
      <c r="I61" s="19" t="s">
        <v>22338</v>
      </c>
      <c r="J61" s="19" t="s">
        <v>18602</v>
      </c>
      <c r="K61" s="19"/>
      <c r="L61" s="19" t="s">
        <v>18777</v>
      </c>
      <c r="M61" s="19" t="s">
        <v>1566</v>
      </c>
      <c r="N61" s="19" t="s">
        <v>2058</v>
      </c>
      <c r="O61" s="19" t="s">
        <v>2078</v>
      </c>
      <c r="P61" s="19" t="s">
        <v>3342</v>
      </c>
      <c r="Q61" s="19" t="s">
        <v>18419</v>
      </c>
      <c r="R61" s="2" t="s">
        <v>2067</v>
      </c>
      <c r="S61" s="2"/>
      <c r="T61" s="2" t="s">
        <v>297</v>
      </c>
    </row>
    <row r="62" spans="1:20" ht="14.25" customHeight="1">
      <c r="A62" s="19" t="s">
        <v>22339</v>
      </c>
      <c r="B62" s="19" t="s">
        <v>6600</v>
      </c>
      <c r="C62" s="19" t="s">
        <v>18056</v>
      </c>
      <c r="D62" s="19" t="s">
        <v>228</v>
      </c>
      <c r="E62" s="19" t="s">
        <v>96</v>
      </c>
      <c r="F62" s="19" t="s">
        <v>2112</v>
      </c>
      <c r="G62" s="19" t="s">
        <v>2046</v>
      </c>
      <c r="H62" s="19" t="s">
        <v>22340</v>
      </c>
      <c r="I62" s="19" t="s">
        <v>18607</v>
      </c>
      <c r="J62" s="19"/>
      <c r="K62" s="19"/>
      <c r="L62" s="19"/>
      <c r="M62" s="19" t="s">
        <v>1566</v>
      </c>
      <c r="N62" s="19" t="s">
        <v>2058</v>
      </c>
      <c r="O62" s="19" t="s">
        <v>2093</v>
      </c>
      <c r="P62" s="19" t="s">
        <v>2050</v>
      </c>
      <c r="Q62" s="19" t="s">
        <v>18419</v>
      </c>
      <c r="R62" s="2" t="s">
        <v>2067</v>
      </c>
      <c r="S62" s="2"/>
      <c r="T62" s="2" t="s">
        <v>227</v>
      </c>
    </row>
    <row r="63" spans="1:20" ht="14.25" customHeight="1">
      <c r="A63" s="19" t="s">
        <v>22341</v>
      </c>
      <c r="B63" s="19" t="s">
        <v>3804</v>
      </c>
      <c r="C63" s="19" t="s">
        <v>22342</v>
      </c>
      <c r="D63" s="19" t="s">
        <v>256</v>
      </c>
      <c r="E63" s="19" t="s">
        <v>96</v>
      </c>
      <c r="F63" s="19" t="s">
        <v>4558</v>
      </c>
      <c r="G63" s="19" t="s">
        <v>2046</v>
      </c>
      <c r="H63" s="19" t="s">
        <v>22343</v>
      </c>
      <c r="I63" s="19" t="s">
        <v>18612</v>
      </c>
      <c r="J63" s="19"/>
      <c r="K63" s="19"/>
      <c r="L63" s="19"/>
      <c r="M63" s="19" t="s">
        <v>60</v>
      </c>
      <c r="N63" s="19" t="s">
        <v>2058</v>
      </c>
      <c r="O63" s="19" t="s">
        <v>18978</v>
      </c>
      <c r="P63" s="19" t="s">
        <v>18771</v>
      </c>
      <c r="Q63" s="19" t="s">
        <v>18419</v>
      </c>
      <c r="R63" s="2" t="s">
        <v>2067</v>
      </c>
      <c r="S63" s="2" t="s">
        <v>6528</v>
      </c>
      <c r="T63" s="2" t="s">
        <v>255</v>
      </c>
    </row>
    <row r="64" spans="1:20" ht="14.25" customHeight="1">
      <c r="A64" s="19" t="s">
        <v>22344</v>
      </c>
      <c r="B64" s="19" t="s">
        <v>3804</v>
      </c>
      <c r="C64" s="19" t="s">
        <v>22345</v>
      </c>
      <c r="D64" s="19" t="s">
        <v>220</v>
      </c>
      <c r="E64" s="19" t="s">
        <v>96</v>
      </c>
      <c r="F64" s="19" t="s">
        <v>22346</v>
      </c>
      <c r="G64" s="19" t="s">
        <v>2046</v>
      </c>
      <c r="H64" s="19" t="s">
        <v>22347</v>
      </c>
      <c r="I64" s="19"/>
      <c r="J64" s="19"/>
      <c r="K64" s="19"/>
      <c r="L64" s="19"/>
      <c r="M64" s="19" t="s">
        <v>1566</v>
      </c>
      <c r="N64" s="19" t="s">
        <v>2058</v>
      </c>
      <c r="O64" s="19" t="s">
        <v>2093</v>
      </c>
      <c r="P64" s="19" t="s">
        <v>22181</v>
      </c>
      <c r="Q64" s="19" t="s">
        <v>18419</v>
      </c>
      <c r="R64" s="2" t="s">
        <v>2067</v>
      </c>
      <c r="S64" s="2"/>
      <c r="T64" s="2" t="s">
        <v>219</v>
      </c>
    </row>
    <row r="65" spans="1:20" ht="14.25" customHeight="1">
      <c r="A65" s="19" t="s">
        <v>22348</v>
      </c>
      <c r="B65" s="19" t="s">
        <v>22349</v>
      </c>
      <c r="C65" s="19" t="s">
        <v>16195</v>
      </c>
      <c r="D65" s="19" t="s">
        <v>222</v>
      </c>
      <c r="E65" s="19" t="s">
        <v>96</v>
      </c>
      <c r="F65" s="19" t="s">
        <v>3059</v>
      </c>
      <c r="G65" s="19" t="s">
        <v>2046</v>
      </c>
      <c r="H65" s="19" t="s">
        <v>22350</v>
      </c>
      <c r="I65" s="19"/>
      <c r="J65" s="19"/>
      <c r="K65" s="19"/>
      <c r="L65" s="19"/>
      <c r="M65" s="19" t="s">
        <v>60</v>
      </c>
      <c r="N65" s="19" t="s">
        <v>2058</v>
      </c>
      <c r="O65" s="19" t="s">
        <v>2186</v>
      </c>
      <c r="P65" s="19" t="s">
        <v>2679</v>
      </c>
      <c r="Q65" s="19" t="s">
        <v>18419</v>
      </c>
      <c r="R65" s="2"/>
      <c r="S65" s="2"/>
      <c r="T65" s="2" t="s">
        <v>221</v>
      </c>
    </row>
    <row r="66" spans="1:20" ht="14.25" customHeight="1">
      <c r="A66" s="19" t="s">
        <v>22351</v>
      </c>
      <c r="B66" s="19" t="s">
        <v>3843</v>
      </c>
      <c r="C66" s="19" t="s">
        <v>13761</v>
      </c>
      <c r="D66" s="19" t="s">
        <v>250</v>
      </c>
      <c r="E66" s="19" t="s">
        <v>96</v>
      </c>
      <c r="F66" s="19" t="s">
        <v>22352</v>
      </c>
      <c r="G66" s="19" t="s">
        <v>2046</v>
      </c>
      <c r="H66" s="19" t="s">
        <v>22353</v>
      </c>
      <c r="I66" s="19"/>
      <c r="J66" s="19" t="s">
        <v>22354</v>
      </c>
      <c r="K66" s="19" t="s">
        <v>22355</v>
      </c>
      <c r="L66" s="19"/>
      <c r="M66" s="19" t="s">
        <v>1566</v>
      </c>
      <c r="N66" s="19" t="s">
        <v>2058</v>
      </c>
      <c r="O66" s="19" t="s">
        <v>18978</v>
      </c>
      <c r="P66" s="19" t="s">
        <v>22356</v>
      </c>
      <c r="Q66" s="19" t="s">
        <v>18419</v>
      </c>
      <c r="R66" s="2" t="s">
        <v>2067</v>
      </c>
      <c r="S66" s="2" t="s">
        <v>6528</v>
      </c>
      <c r="T66" s="2" t="s">
        <v>249</v>
      </c>
    </row>
    <row r="67" spans="1:20" ht="14.25" customHeight="1">
      <c r="A67" s="19" t="s">
        <v>22357</v>
      </c>
      <c r="B67" s="19" t="s">
        <v>3843</v>
      </c>
      <c r="C67" s="19" t="s">
        <v>20308</v>
      </c>
      <c r="D67" s="19" t="s">
        <v>216</v>
      </c>
      <c r="E67" s="19" t="s">
        <v>96</v>
      </c>
      <c r="F67" s="19" t="s">
        <v>22358</v>
      </c>
      <c r="G67" s="19" t="s">
        <v>2046</v>
      </c>
      <c r="H67" s="19" t="s">
        <v>22359</v>
      </c>
      <c r="I67" s="19"/>
      <c r="J67" s="19"/>
      <c r="K67" s="19"/>
      <c r="L67" s="19"/>
      <c r="M67" s="19" t="s">
        <v>1566</v>
      </c>
      <c r="N67" s="19" t="s">
        <v>2058</v>
      </c>
      <c r="O67" s="19" t="s">
        <v>18978</v>
      </c>
      <c r="P67" s="19" t="s">
        <v>4902</v>
      </c>
      <c r="Q67" s="19" t="s">
        <v>18419</v>
      </c>
      <c r="R67" s="2" t="s">
        <v>2052</v>
      </c>
      <c r="S67" s="2" t="s">
        <v>6528</v>
      </c>
      <c r="T67" s="2" t="s">
        <v>215</v>
      </c>
    </row>
    <row r="68" spans="1:20" ht="14.25" customHeight="1">
      <c r="A68" s="19" t="s">
        <v>22360</v>
      </c>
      <c r="B68" s="19" t="s">
        <v>3831</v>
      </c>
      <c r="C68" s="19" t="s">
        <v>22361</v>
      </c>
      <c r="D68" s="19" t="s">
        <v>228</v>
      </c>
      <c r="E68" s="19" t="s">
        <v>96</v>
      </c>
      <c r="F68" s="19" t="s">
        <v>22362</v>
      </c>
      <c r="G68" s="19" t="s">
        <v>2046</v>
      </c>
      <c r="H68" s="19" t="s">
        <v>22363</v>
      </c>
      <c r="I68" s="19"/>
      <c r="J68" s="19" t="s">
        <v>22364</v>
      </c>
      <c r="K68" s="19"/>
      <c r="L68" s="19"/>
      <c r="M68" s="19" t="s">
        <v>1566</v>
      </c>
      <c r="N68" s="19" t="s">
        <v>2058</v>
      </c>
      <c r="O68" s="19" t="s">
        <v>2153</v>
      </c>
      <c r="P68" s="19" t="s">
        <v>22365</v>
      </c>
      <c r="Q68" s="19" t="s">
        <v>18419</v>
      </c>
      <c r="R68" s="2" t="s">
        <v>2052</v>
      </c>
      <c r="S68" s="2"/>
      <c r="T68" s="2" t="s">
        <v>227</v>
      </c>
    </row>
    <row r="69" spans="1:20" ht="14.25" customHeight="1">
      <c r="A69" s="19" t="s">
        <v>22366</v>
      </c>
      <c r="B69" s="19" t="s">
        <v>3831</v>
      </c>
      <c r="C69" s="19" t="s">
        <v>22367</v>
      </c>
      <c r="D69" s="19" t="s">
        <v>228</v>
      </c>
      <c r="E69" s="19" t="s">
        <v>96</v>
      </c>
      <c r="F69" s="19" t="s">
        <v>3390</v>
      </c>
      <c r="G69" s="19" t="s">
        <v>2046</v>
      </c>
      <c r="H69" s="19" t="s">
        <v>22368</v>
      </c>
      <c r="I69" s="19"/>
      <c r="J69" s="19" t="s">
        <v>22369</v>
      </c>
      <c r="K69" s="19"/>
      <c r="L69" s="19"/>
      <c r="M69" s="19" t="s">
        <v>1566</v>
      </c>
      <c r="N69" s="19" t="s">
        <v>2058</v>
      </c>
      <c r="O69" s="19" t="s">
        <v>2145</v>
      </c>
      <c r="P69" s="19" t="s">
        <v>22365</v>
      </c>
      <c r="Q69" s="19" t="s">
        <v>18419</v>
      </c>
      <c r="R69" s="2" t="s">
        <v>2067</v>
      </c>
      <c r="S69" s="2"/>
      <c r="T69" s="2" t="s">
        <v>227</v>
      </c>
    </row>
    <row r="70" spans="1:20" ht="14.25" customHeight="1">
      <c r="A70" s="19" t="s">
        <v>22370</v>
      </c>
      <c r="B70" s="19" t="s">
        <v>3831</v>
      </c>
      <c r="C70" s="19" t="s">
        <v>22371</v>
      </c>
      <c r="D70" s="19" t="s">
        <v>298</v>
      </c>
      <c r="E70" s="19" t="s">
        <v>96</v>
      </c>
      <c r="F70" s="19" t="s">
        <v>2320</v>
      </c>
      <c r="G70" s="19" t="s">
        <v>2046</v>
      </c>
      <c r="H70" s="19" t="s">
        <v>22372</v>
      </c>
      <c r="I70" s="19"/>
      <c r="J70" s="19"/>
      <c r="K70" s="19"/>
      <c r="L70" s="19" t="s">
        <v>18777</v>
      </c>
      <c r="M70" s="19" t="s">
        <v>59</v>
      </c>
      <c r="N70" s="19" t="s">
        <v>2058</v>
      </c>
      <c r="O70" s="19" t="s">
        <v>2322</v>
      </c>
      <c r="P70" s="19" t="s">
        <v>22282</v>
      </c>
      <c r="Q70" s="19" t="s">
        <v>18419</v>
      </c>
      <c r="R70" s="2"/>
      <c r="S70" s="2" t="s">
        <v>6528</v>
      </c>
      <c r="T70" s="2" t="s">
        <v>297</v>
      </c>
    </row>
    <row r="71" spans="1:20" ht="14.25" customHeight="1">
      <c r="A71" s="19" t="s">
        <v>22373</v>
      </c>
      <c r="B71" s="19" t="s">
        <v>3875</v>
      </c>
      <c r="C71" s="19" t="s">
        <v>22374</v>
      </c>
      <c r="D71" s="19" t="s">
        <v>222</v>
      </c>
      <c r="E71" s="19" t="s">
        <v>96</v>
      </c>
      <c r="F71" s="19" t="s">
        <v>22375</v>
      </c>
      <c r="G71" s="19" t="s">
        <v>2046</v>
      </c>
      <c r="H71" s="19" t="s">
        <v>22376</v>
      </c>
      <c r="I71" s="19"/>
      <c r="J71" s="19"/>
      <c r="K71" s="19"/>
      <c r="L71" s="19"/>
      <c r="M71" s="19" t="s">
        <v>59</v>
      </c>
      <c r="N71" s="19" t="s">
        <v>2058</v>
      </c>
      <c r="O71" s="19" t="s">
        <v>2172</v>
      </c>
      <c r="P71" s="19" t="s">
        <v>2456</v>
      </c>
      <c r="Q71" s="19" t="s">
        <v>18419</v>
      </c>
      <c r="R71" s="2"/>
      <c r="S71" s="2"/>
      <c r="T71" s="2" t="s">
        <v>221</v>
      </c>
    </row>
    <row r="72" spans="1:20" ht="14.25" customHeight="1">
      <c r="A72" s="19" t="s">
        <v>22377</v>
      </c>
      <c r="B72" s="19" t="s">
        <v>3906</v>
      </c>
      <c r="C72" s="19" t="s">
        <v>22378</v>
      </c>
      <c r="D72" s="19" t="s">
        <v>706</v>
      </c>
      <c r="E72" s="19" t="s">
        <v>96</v>
      </c>
      <c r="F72" s="19" t="s">
        <v>22379</v>
      </c>
      <c r="G72" s="19" t="s">
        <v>2046</v>
      </c>
      <c r="H72" s="19" t="s">
        <v>22380</v>
      </c>
      <c r="I72" s="19" t="s">
        <v>22381</v>
      </c>
      <c r="J72" s="19"/>
      <c r="K72" s="19"/>
      <c r="L72" s="19" t="s">
        <v>22382</v>
      </c>
      <c r="M72" s="19" t="s">
        <v>1566</v>
      </c>
      <c r="N72" s="19" t="s">
        <v>2058</v>
      </c>
      <c r="O72" s="19" t="s">
        <v>2093</v>
      </c>
      <c r="P72" s="19" t="s">
        <v>2154</v>
      </c>
      <c r="Q72" s="19" t="s">
        <v>18419</v>
      </c>
      <c r="R72" s="2" t="s">
        <v>2067</v>
      </c>
      <c r="S72" s="2"/>
      <c r="T72" s="2" t="s">
        <v>705</v>
      </c>
    </row>
    <row r="73" spans="1:20" ht="14.25" customHeight="1">
      <c r="A73" s="19" t="s">
        <v>22383</v>
      </c>
      <c r="B73" s="19" t="s">
        <v>22384</v>
      </c>
      <c r="C73" s="19" t="s">
        <v>22385</v>
      </c>
      <c r="D73" s="19" t="s">
        <v>174</v>
      </c>
      <c r="E73" s="19" t="s">
        <v>96</v>
      </c>
      <c r="F73" s="19" t="s">
        <v>22386</v>
      </c>
      <c r="G73" s="19" t="s">
        <v>2046</v>
      </c>
      <c r="H73" s="19" t="s">
        <v>22387</v>
      </c>
      <c r="I73" s="19"/>
      <c r="J73" s="19"/>
      <c r="K73" s="19"/>
      <c r="L73" s="19"/>
      <c r="M73" s="19" t="s">
        <v>1566</v>
      </c>
      <c r="N73" s="19" t="s">
        <v>2058</v>
      </c>
      <c r="O73" s="19" t="s">
        <v>2093</v>
      </c>
      <c r="P73" s="19" t="s">
        <v>22113</v>
      </c>
      <c r="Q73" s="19" t="s">
        <v>18419</v>
      </c>
      <c r="R73" s="2" t="s">
        <v>2067</v>
      </c>
      <c r="S73" s="2"/>
      <c r="T73" s="2" t="s">
        <v>173</v>
      </c>
    </row>
    <row r="74" spans="1:20" ht="14.25" customHeight="1">
      <c r="A74" s="19" t="s">
        <v>22388</v>
      </c>
      <c r="B74" s="19" t="s">
        <v>22389</v>
      </c>
      <c r="C74" s="19" t="s">
        <v>22390</v>
      </c>
      <c r="D74" s="19" t="s">
        <v>256</v>
      </c>
      <c r="E74" s="19" t="s">
        <v>96</v>
      </c>
      <c r="F74" s="19" t="s">
        <v>22391</v>
      </c>
      <c r="G74" s="19" t="s">
        <v>2046</v>
      </c>
      <c r="H74" s="19" t="s">
        <v>22392</v>
      </c>
      <c r="I74" s="19"/>
      <c r="J74" s="19"/>
      <c r="K74" s="19"/>
      <c r="L74" s="19"/>
      <c r="M74" s="19" t="s">
        <v>1566</v>
      </c>
      <c r="N74" s="19" t="s">
        <v>2058</v>
      </c>
      <c r="O74" s="19" t="s">
        <v>18978</v>
      </c>
      <c r="P74" s="19" t="s">
        <v>2599</v>
      </c>
      <c r="Q74" s="19" t="s">
        <v>18419</v>
      </c>
      <c r="R74" s="2" t="s">
        <v>2052</v>
      </c>
      <c r="S74" s="2" t="s">
        <v>6528</v>
      </c>
      <c r="T74" s="2" t="s">
        <v>255</v>
      </c>
    </row>
    <row r="75" spans="1:20" ht="14.25" customHeight="1">
      <c r="A75" s="19" t="s">
        <v>22393</v>
      </c>
      <c r="B75" s="19" t="s">
        <v>22394</v>
      </c>
      <c r="C75" s="19" t="s">
        <v>6497</v>
      </c>
      <c r="D75" s="19" t="s">
        <v>22395</v>
      </c>
      <c r="E75" s="19" t="s">
        <v>96</v>
      </c>
      <c r="F75" s="19" t="s">
        <v>22396</v>
      </c>
      <c r="G75" s="19" t="s">
        <v>2404</v>
      </c>
      <c r="H75" s="19" t="s">
        <v>22397</v>
      </c>
      <c r="I75" s="19"/>
      <c r="J75" s="19"/>
      <c r="K75" s="19"/>
      <c r="L75" s="19"/>
      <c r="M75" s="19" t="s">
        <v>1566</v>
      </c>
      <c r="N75" s="19" t="s">
        <v>2058</v>
      </c>
      <c r="O75" s="19" t="s">
        <v>5575</v>
      </c>
      <c r="P75" s="19" t="s">
        <v>22398</v>
      </c>
      <c r="Q75" s="19" t="s">
        <v>18419</v>
      </c>
      <c r="R75" s="2" t="s">
        <v>2067</v>
      </c>
      <c r="S75" s="2"/>
      <c r="T75" s="2" t="s">
        <v>22399</v>
      </c>
    </row>
    <row r="76" spans="1:20" ht="14.25" customHeight="1">
      <c r="A76" s="19" t="s">
        <v>22400</v>
      </c>
      <c r="B76" s="19" t="s">
        <v>4034</v>
      </c>
      <c r="C76" s="19" t="s">
        <v>22401</v>
      </c>
      <c r="D76" s="19" t="s">
        <v>276</v>
      </c>
      <c r="E76" s="19" t="s">
        <v>96</v>
      </c>
      <c r="F76" s="19" t="s">
        <v>2349</v>
      </c>
      <c r="G76" s="19" t="s">
        <v>2046</v>
      </c>
      <c r="H76" s="19" t="s">
        <v>22402</v>
      </c>
      <c r="I76" s="19"/>
      <c r="J76" s="19"/>
      <c r="K76" s="19"/>
      <c r="L76" s="19"/>
      <c r="M76" s="19" t="s">
        <v>60</v>
      </c>
      <c r="N76" s="19" t="s">
        <v>2058</v>
      </c>
      <c r="O76" s="19" t="s">
        <v>2352</v>
      </c>
      <c r="P76" s="19" t="s">
        <v>2679</v>
      </c>
      <c r="Q76" s="19" t="s">
        <v>18419</v>
      </c>
      <c r="R76" s="2" t="s">
        <v>2067</v>
      </c>
      <c r="S76" s="2"/>
      <c r="T76" s="2" t="s">
        <v>275</v>
      </c>
    </row>
    <row r="77" spans="1:20" ht="14.25" customHeight="1">
      <c r="A77" s="19" t="s">
        <v>22403</v>
      </c>
      <c r="B77" s="19" t="s">
        <v>8740</v>
      </c>
      <c r="C77" s="19" t="s">
        <v>15326</v>
      </c>
      <c r="D77" s="19" t="s">
        <v>222</v>
      </c>
      <c r="E77" s="19" t="s">
        <v>96</v>
      </c>
      <c r="F77" s="19" t="s">
        <v>22404</v>
      </c>
      <c r="G77" s="19" t="s">
        <v>2046</v>
      </c>
      <c r="H77" s="19" t="s">
        <v>22405</v>
      </c>
      <c r="I77" s="19" t="s">
        <v>18650</v>
      </c>
      <c r="J77" s="19"/>
      <c r="K77" s="19"/>
      <c r="L77" s="19" t="s">
        <v>7567</v>
      </c>
      <c r="M77" s="19" t="s">
        <v>1566</v>
      </c>
      <c r="N77" s="19" t="s">
        <v>2058</v>
      </c>
      <c r="O77" s="19" t="s">
        <v>2153</v>
      </c>
      <c r="P77" s="19" t="s">
        <v>3055</v>
      </c>
      <c r="Q77" s="19" t="s">
        <v>18419</v>
      </c>
      <c r="R77" s="2" t="s">
        <v>2052</v>
      </c>
      <c r="S77" s="2"/>
      <c r="T77" s="2" t="s">
        <v>221</v>
      </c>
    </row>
    <row r="78" spans="1:20" ht="14.25" customHeight="1">
      <c r="A78" s="19" t="s">
        <v>22406</v>
      </c>
      <c r="B78" s="19" t="s">
        <v>5637</v>
      </c>
      <c r="C78" s="19" t="s">
        <v>22407</v>
      </c>
      <c r="D78" s="19" t="s">
        <v>120</v>
      </c>
      <c r="E78" s="19" t="s">
        <v>96</v>
      </c>
      <c r="F78" s="19" t="s">
        <v>7861</v>
      </c>
      <c r="G78" s="19" t="s">
        <v>2046</v>
      </c>
      <c r="H78" s="19" t="s">
        <v>22408</v>
      </c>
      <c r="I78" s="19"/>
      <c r="J78" s="19"/>
      <c r="K78" s="19"/>
      <c r="L78" s="19"/>
      <c r="M78" s="19" t="s">
        <v>1566</v>
      </c>
      <c r="N78" s="19" t="s">
        <v>2048</v>
      </c>
      <c r="O78" s="19" t="s">
        <v>2179</v>
      </c>
      <c r="P78" s="19" t="s">
        <v>2965</v>
      </c>
      <c r="Q78" s="19" t="s">
        <v>18419</v>
      </c>
      <c r="R78" s="2" t="s">
        <v>2052</v>
      </c>
      <c r="S78" s="2"/>
      <c r="T78" s="2" t="s">
        <v>119</v>
      </c>
    </row>
    <row r="79" spans="1:20" ht="14.25" customHeight="1">
      <c r="A79" s="19" t="s">
        <v>22409</v>
      </c>
      <c r="B79" s="19" t="s">
        <v>4114</v>
      </c>
      <c r="C79" s="19" t="s">
        <v>9653</v>
      </c>
      <c r="D79" s="19" t="s">
        <v>234</v>
      </c>
      <c r="E79" s="19" t="s">
        <v>96</v>
      </c>
      <c r="F79" s="19" t="s">
        <v>22410</v>
      </c>
      <c r="G79" s="19" t="s">
        <v>2046</v>
      </c>
      <c r="H79" s="19" t="s">
        <v>22411</v>
      </c>
      <c r="I79" s="19"/>
      <c r="J79" s="19"/>
      <c r="K79" s="19"/>
      <c r="L79" s="19"/>
      <c r="M79" s="19" t="s">
        <v>1566</v>
      </c>
      <c r="N79" s="19" t="s">
        <v>2048</v>
      </c>
      <c r="O79" s="19" t="s">
        <v>2179</v>
      </c>
      <c r="P79" s="19" t="s">
        <v>4625</v>
      </c>
      <c r="Q79" s="19" t="s">
        <v>18419</v>
      </c>
      <c r="R79" s="2" t="s">
        <v>2067</v>
      </c>
      <c r="S79" s="2"/>
      <c r="T79" s="2" t="s">
        <v>233</v>
      </c>
    </row>
    <row r="80" spans="1:20" ht="14.25" customHeight="1">
      <c r="A80" s="19" t="s">
        <v>22412</v>
      </c>
      <c r="B80" s="19" t="s">
        <v>4114</v>
      </c>
      <c r="C80" s="19" t="s">
        <v>22413</v>
      </c>
      <c r="D80" s="19" t="s">
        <v>210</v>
      </c>
      <c r="E80" s="19" t="s">
        <v>96</v>
      </c>
      <c r="F80" s="19" t="s">
        <v>3223</v>
      </c>
      <c r="G80" s="19" t="s">
        <v>2046</v>
      </c>
      <c r="H80" s="19" t="s">
        <v>22414</v>
      </c>
      <c r="I80" s="19" t="s">
        <v>22415</v>
      </c>
      <c r="J80" s="19" t="s">
        <v>22173</v>
      </c>
      <c r="K80" s="19" t="s">
        <v>18242</v>
      </c>
      <c r="L80" s="19" t="s">
        <v>18243</v>
      </c>
      <c r="M80" s="19" t="s">
        <v>59</v>
      </c>
      <c r="N80" s="19"/>
      <c r="O80" s="19" t="s">
        <v>18978</v>
      </c>
      <c r="P80" s="19" t="s">
        <v>3727</v>
      </c>
      <c r="Q80" s="19" t="s">
        <v>18419</v>
      </c>
      <c r="R80" s="2" t="s">
        <v>2067</v>
      </c>
      <c r="S80" s="2" t="s">
        <v>6528</v>
      </c>
      <c r="T80" s="2" t="s">
        <v>209</v>
      </c>
    </row>
    <row r="81" spans="1:20" ht="14.25" customHeight="1">
      <c r="A81" s="19" t="s">
        <v>22416</v>
      </c>
      <c r="B81" s="19" t="s">
        <v>4114</v>
      </c>
      <c r="C81" s="19" t="s">
        <v>22417</v>
      </c>
      <c r="D81" s="19" t="s">
        <v>136</v>
      </c>
      <c r="E81" s="19" t="s">
        <v>96</v>
      </c>
      <c r="F81" s="19" t="s">
        <v>22418</v>
      </c>
      <c r="G81" s="19" t="s">
        <v>2046</v>
      </c>
      <c r="H81" s="19" t="s">
        <v>22419</v>
      </c>
      <c r="I81" s="19" t="s">
        <v>18658</v>
      </c>
      <c r="J81" s="19"/>
      <c r="K81" s="19"/>
      <c r="L81" s="19"/>
      <c r="M81" s="19" t="s">
        <v>60</v>
      </c>
      <c r="N81" s="19" t="s">
        <v>2058</v>
      </c>
      <c r="O81" s="19" t="s">
        <v>18978</v>
      </c>
      <c r="P81" s="19" t="s">
        <v>2108</v>
      </c>
      <c r="Q81" s="19" t="s">
        <v>18419</v>
      </c>
      <c r="R81" s="2"/>
      <c r="S81" s="2" t="s">
        <v>6528</v>
      </c>
      <c r="T81" s="2" t="s">
        <v>135</v>
      </c>
    </row>
    <row r="82" spans="1:20" ht="14.25" customHeight="1">
      <c r="A82" s="19" t="s">
        <v>22420</v>
      </c>
      <c r="B82" s="19" t="s">
        <v>4114</v>
      </c>
      <c r="C82" s="19" t="s">
        <v>22421</v>
      </c>
      <c r="D82" s="19" t="s">
        <v>210</v>
      </c>
      <c r="E82" s="19" t="s">
        <v>96</v>
      </c>
      <c r="F82" s="19" t="s">
        <v>2824</v>
      </c>
      <c r="G82" s="19" t="s">
        <v>2046</v>
      </c>
      <c r="H82" s="19" t="s">
        <v>22422</v>
      </c>
      <c r="I82" s="19" t="s">
        <v>22423</v>
      </c>
      <c r="J82" s="19" t="s">
        <v>22424</v>
      </c>
      <c r="K82" s="19" t="s">
        <v>18242</v>
      </c>
      <c r="L82" s="19" t="s">
        <v>18243</v>
      </c>
      <c r="M82" s="19" t="s">
        <v>60</v>
      </c>
      <c r="N82" s="19" t="s">
        <v>2058</v>
      </c>
      <c r="O82" s="19" t="s">
        <v>2316</v>
      </c>
      <c r="P82" s="19" t="s">
        <v>2631</v>
      </c>
      <c r="Q82" s="19" t="s">
        <v>18419</v>
      </c>
      <c r="R82" s="2" t="s">
        <v>2067</v>
      </c>
      <c r="S82" s="2"/>
      <c r="T82" s="2" t="s">
        <v>209</v>
      </c>
    </row>
    <row r="83" spans="1:20" ht="14.25" customHeight="1">
      <c r="A83" s="19" t="s">
        <v>22425</v>
      </c>
      <c r="B83" s="19" t="s">
        <v>2044</v>
      </c>
      <c r="C83" s="19" t="s">
        <v>5625</v>
      </c>
      <c r="D83" s="19" t="s">
        <v>184</v>
      </c>
      <c r="E83" s="19" t="s">
        <v>96</v>
      </c>
      <c r="F83" s="19" t="s">
        <v>22426</v>
      </c>
      <c r="G83" s="19" t="s">
        <v>2046</v>
      </c>
      <c r="H83" s="19" t="s">
        <v>22427</v>
      </c>
      <c r="I83" s="19" t="s">
        <v>18667</v>
      </c>
      <c r="J83" s="19"/>
      <c r="K83" s="19"/>
      <c r="L83" s="19"/>
      <c r="M83" s="19" t="s">
        <v>1566</v>
      </c>
      <c r="N83" s="19" t="s">
        <v>2058</v>
      </c>
      <c r="O83" s="19" t="s">
        <v>18978</v>
      </c>
      <c r="P83" s="19" t="s">
        <v>22428</v>
      </c>
      <c r="Q83" s="19" t="s">
        <v>18419</v>
      </c>
      <c r="R83" s="2" t="s">
        <v>2052</v>
      </c>
      <c r="S83" s="2" t="s">
        <v>6528</v>
      </c>
      <c r="T83" s="2" t="s">
        <v>183</v>
      </c>
    </row>
    <row r="84" spans="1:20" ht="14.25" customHeight="1">
      <c r="A84" s="19" t="s">
        <v>22429</v>
      </c>
      <c r="B84" s="19" t="s">
        <v>4129</v>
      </c>
      <c r="C84" s="19" t="s">
        <v>22430</v>
      </c>
      <c r="D84" s="19" t="s">
        <v>170</v>
      </c>
      <c r="E84" s="19" t="s">
        <v>96</v>
      </c>
      <c r="F84" s="19" t="s">
        <v>22431</v>
      </c>
      <c r="G84" s="19" t="s">
        <v>2046</v>
      </c>
      <c r="H84" s="19" t="s">
        <v>22432</v>
      </c>
      <c r="I84" s="19" t="s">
        <v>22433</v>
      </c>
      <c r="J84" s="19"/>
      <c r="K84" s="19"/>
      <c r="L84" s="19" t="s">
        <v>7567</v>
      </c>
      <c r="M84" s="19" t="s">
        <v>1566</v>
      </c>
      <c r="N84" s="19" t="s">
        <v>2058</v>
      </c>
      <c r="O84" s="19" t="s">
        <v>2093</v>
      </c>
      <c r="P84" s="19" t="s">
        <v>2050</v>
      </c>
      <c r="Q84" s="19" t="s">
        <v>18419</v>
      </c>
      <c r="R84" s="2" t="s">
        <v>2067</v>
      </c>
      <c r="S84" s="2"/>
      <c r="T84" s="2" t="s">
        <v>169</v>
      </c>
    </row>
    <row r="85" spans="1:20" ht="14.25" customHeight="1">
      <c r="A85" s="19" t="s">
        <v>22434</v>
      </c>
      <c r="B85" s="19" t="s">
        <v>4172</v>
      </c>
      <c r="C85" s="19" t="s">
        <v>4944</v>
      </c>
      <c r="D85" s="19" t="s">
        <v>228</v>
      </c>
      <c r="E85" s="19" t="s">
        <v>96</v>
      </c>
      <c r="F85" s="19" t="s">
        <v>14051</v>
      </c>
      <c r="G85" s="19" t="s">
        <v>2046</v>
      </c>
      <c r="H85" s="19" t="s">
        <v>22435</v>
      </c>
      <c r="I85" s="19"/>
      <c r="J85" s="19"/>
      <c r="K85" s="19"/>
      <c r="L85" s="19"/>
      <c r="M85" s="19" t="s">
        <v>59</v>
      </c>
      <c r="N85" s="19"/>
      <c r="O85" s="19" t="s">
        <v>18536</v>
      </c>
      <c r="P85" s="19" t="s">
        <v>2050</v>
      </c>
      <c r="Q85" s="19" t="s">
        <v>18419</v>
      </c>
      <c r="R85" s="2" t="s">
        <v>2052</v>
      </c>
      <c r="S85" s="2" t="s">
        <v>6528</v>
      </c>
      <c r="T85" s="2" t="s">
        <v>227</v>
      </c>
    </row>
    <row r="86" spans="1:20" ht="14.25" customHeight="1">
      <c r="A86" s="19" t="s">
        <v>22436</v>
      </c>
      <c r="B86" s="19" t="s">
        <v>10971</v>
      </c>
      <c r="C86" s="19" t="s">
        <v>11336</v>
      </c>
      <c r="D86" s="19" t="s">
        <v>228</v>
      </c>
      <c r="E86" s="19" t="s">
        <v>96</v>
      </c>
      <c r="F86" s="19" t="s">
        <v>2112</v>
      </c>
      <c r="G86" s="19" t="s">
        <v>2046</v>
      </c>
      <c r="H86" s="19" t="s">
        <v>22437</v>
      </c>
      <c r="I86" s="19"/>
      <c r="J86" s="19"/>
      <c r="K86" s="19"/>
      <c r="L86" s="19"/>
      <c r="M86" s="19" t="s">
        <v>1566</v>
      </c>
      <c r="N86" s="19" t="s">
        <v>2058</v>
      </c>
      <c r="O86" s="19" t="s">
        <v>2093</v>
      </c>
      <c r="P86" s="19" t="s">
        <v>2050</v>
      </c>
      <c r="Q86" s="19" t="s">
        <v>18419</v>
      </c>
      <c r="R86" s="2" t="s">
        <v>2067</v>
      </c>
      <c r="S86" s="2" t="s">
        <v>6528</v>
      </c>
      <c r="T86" s="2" t="s">
        <v>227</v>
      </c>
    </row>
    <row r="87" spans="1:20" ht="14.25" customHeight="1">
      <c r="A87" s="19" t="s">
        <v>22438</v>
      </c>
      <c r="B87" s="19" t="s">
        <v>21647</v>
      </c>
      <c r="C87" s="19" t="s">
        <v>8167</v>
      </c>
      <c r="D87" s="19" t="s">
        <v>208</v>
      </c>
      <c r="E87" s="19" t="s">
        <v>96</v>
      </c>
      <c r="F87" s="19" t="s">
        <v>22439</v>
      </c>
      <c r="G87" s="19" t="s">
        <v>2046</v>
      </c>
      <c r="H87" s="19" t="s">
        <v>22440</v>
      </c>
      <c r="I87" s="19"/>
      <c r="J87" s="19"/>
      <c r="K87" s="19"/>
      <c r="L87" s="19"/>
      <c r="M87" s="19" t="s">
        <v>1566</v>
      </c>
      <c r="N87" s="19" t="s">
        <v>2058</v>
      </c>
      <c r="O87" s="19" t="s">
        <v>2153</v>
      </c>
      <c r="P87" s="19" t="s">
        <v>2885</v>
      </c>
      <c r="Q87" s="19" t="s">
        <v>18419</v>
      </c>
      <c r="R87" s="2" t="s">
        <v>2052</v>
      </c>
      <c r="S87" s="2"/>
      <c r="T87" s="2" t="s">
        <v>207</v>
      </c>
    </row>
    <row r="88" spans="1:20" ht="14.25" customHeight="1">
      <c r="A88" s="19" t="s">
        <v>22441</v>
      </c>
      <c r="B88" s="19" t="s">
        <v>4346</v>
      </c>
      <c r="C88" s="19" t="s">
        <v>3330</v>
      </c>
      <c r="D88" s="19" t="s">
        <v>184</v>
      </c>
      <c r="E88" s="19" t="s">
        <v>96</v>
      </c>
      <c r="F88" s="19" t="s">
        <v>4634</v>
      </c>
      <c r="G88" s="19" t="s">
        <v>2046</v>
      </c>
      <c r="H88" s="19" t="s">
        <v>22442</v>
      </c>
      <c r="I88" s="19"/>
      <c r="J88" s="19" t="s">
        <v>22443</v>
      </c>
      <c r="K88" s="19"/>
      <c r="L88" s="19"/>
      <c r="M88" s="19" t="s">
        <v>1566</v>
      </c>
      <c r="N88" s="19" t="s">
        <v>2058</v>
      </c>
      <c r="O88" s="19" t="s">
        <v>18978</v>
      </c>
      <c r="P88" s="19" t="s">
        <v>22444</v>
      </c>
      <c r="Q88" s="19" t="s">
        <v>18419</v>
      </c>
      <c r="R88" s="2" t="s">
        <v>2067</v>
      </c>
      <c r="S88" s="2" t="s">
        <v>6528</v>
      </c>
      <c r="T88" s="2" t="s">
        <v>183</v>
      </c>
    </row>
    <row r="89" spans="1:20" ht="14.25" customHeight="1">
      <c r="A89" s="19" t="s">
        <v>22445</v>
      </c>
      <c r="B89" s="19" t="s">
        <v>4346</v>
      </c>
      <c r="C89" s="19" t="s">
        <v>22446</v>
      </c>
      <c r="D89" s="19" t="s">
        <v>176</v>
      </c>
      <c r="E89" s="19" t="s">
        <v>96</v>
      </c>
      <c r="F89" s="19" t="s">
        <v>22447</v>
      </c>
      <c r="G89" s="19" t="s">
        <v>2046</v>
      </c>
      <c r="H89" s="19" t="s">
        <v>22448</v>
      </c>
      <c r="I89" s="19" t="s">
        <v>18687</v>
      </c>
      <c r="J89" s="19"/>
      <c r="K89" s="19"/>
      <c r="L89" s="19"/>
      <c r="M89" s="19" t="s">
        <v>1566</v>
      </c>
      <c r="N89" s="19" t="s">
        <v>2058</v>
      </c>
      <c r="O89" s="19" t="s">
        <v>18536</v>
      </c>
      <c r="P89" s="19" t="s">
        <v>2599</v>
      </c>
      <c r="Q89" s="19" t="s">
        <v>18419</v>
      </c>
      <c r="R89" s="2" t="s">
        <v>2052</v>
      </c>
      <c r="S89" s="2" t="s">
        <v>6528</v>
      </c>
      <c r="T89" s="2" t="s">
        <v>175</v>
      </c>
    </row>
    <row r="90" spans="1:20" ht="14.25" customHeight="1">
      <c r="A90" s="19" t="s">
        <v>22449</v>
      </c>
      <c r="B90" s="19" t="s">
        <v>4519</v>
      </c>
      <c r="C90" s="19" t="s">
        <v>9223</v>
      </c>
      <c r="D90" s="19" t="s">
        <v>228</v>
      </c>
      <c r="E90" s="19" t="s">
        <v>96</v>
      </c>
      <c r="F90" s="19" t="s">
        <v>22450</v>
      </c>
      <c r="G90" s="19" t="s">
        <v>2046</v>
      </c>
      <c r="H90" s="19" t="s">
        <v>22451</v>
      </c>
      <c r="I90" s="19"/>
      <c r="J90" s="19" t="s">
        <v>22452</v>
      </c>
      <c r="K90" s="19"/>
      <c r="L90" s="19" t="s">
        <v>22453</v>
      </c>
      <c r="M90" s="19" t="s">
        <v>1566</v>
      </c>
      <c r="N90" s="19" t="s">
        <v>2058</v>
      </c>
      <c r="O90" s="19" t="s">
        <v>2153</v>
      </c>
      <c r="P90" s="19" t="s">
        <v>4218</v>
      </c>
      <c r="Q90" s="19" t="s">
        <v>18419</v>
      </c>
      <c r="R90" s="2" t="s">
        <v>2052</v>
      </c>
      <c r="S90" s="2"/>
      <c r="T90" s="2" t="s">
        <v>227</v>
      </c>
    </row>
    <row r="91" spans="1:20" ht="14.25" customHeight="1">
      <c r="A91" s="19" t="s">
        <v>22454</v>
      </c>
      <c r="B91" s="19" t="s">
        <v>6206</v>
      </c>
      <c r="C91" s="19" t="s">
        <v>22455</v>
      </c>
      <c r="D91" s="19" t="s">
        <v>256</v>
      </c>
      <c r="E91" s="19" t="s">
        <v>96</v>
      </c>
      <c r="F91" s="19" t="s">
        <v>22456</v>
      </c>
      <c r="G91" s="19" t="s">
        <v>2046</v>
      </c>
      <c r="H91" s="19" t="s">
        <v>22457</v>
      </c>
      <c r="I91" s="19"/>
      <c r="J91" s="19"/>
      <c r="K91" s="19"/>
      <c r="L91" s="19"/>
      <c r="M91" s="19" t="s">
        <v>1566</v>
      </c>
      <c r="N91" s="19" t="s">
        <v>2058</v>
      </c>
      <c r="O91" s="19" t="s">
        <v>18978</v>
      </c>
      <c r="P91" s="19" t="s">
        <v>4697</v>
      </c>
      <c r="Q91" s="19" t="s">
        <v>18419</v>
      </c>
      <c r="R91" s="2" t="s">
        <v>2200</v>
      </c>
      <c r="S91" s="2" t="s">
        <v>6528</v>
      </c>
      <c r="T91" s="2" t="s">
        <v>255</v>
      </c>
    </row>
    <row r="92" spans="1:20" ht="14.25" customHeight="1">
      <c r="A92" s="19" t="s">
        <v>22458</v>
      </c>
      <c r="B92" s="19" t="s">
        <v>4440</v>
      </c>
      <c r="C92" s="19" t="s">
        <v>7188</v>
      </c>
      <c r="D92" s="19" t="s">
        <v>228</v>
      </c>
      <c r="E92" s="19" t="s">
        <v>96</v>
      </c>
      <c r="F92" s="19" t="s">
        <v>22459</v>
      </c>
      <c r="G92" s="19" t="s">
        <v>2046</v>
      </c>
      <c r="H92" s="19" t="s">
        <v>22460</v>
      </c>
      <c r="I92" s="19"/>
      <c r="J92" s="19"/>
      <c r="K92" s="19"/>
      <c r="L92" s="19"/>
      <c r="M92" s="19" t="s">
        <v>1566</v>
      </c>
      <c r="N92" s="19" t="s">
        <v>2058</v>
      </c>
      <c r="O92" s="19" t="s">
        <v>2093</v>
      </c>
      <c r="P92" s="19" t="s">
        <v>2753</v>
      </c>
      <c r="Q92" s="19" t="s">
        <v>18419</v>
      </c>
      <c r="R92" s="2" t="s">
        <v>2067</v>
      </c>
      <c r="S92" s="2"/>
      <c r="T92" s="2" t="s">
        <v>227</v>
      </c>
    </row>
    <row r="93" spans="1:20" ht="14.25" customHeight="1">
      <c r="A93" s="19" t="s">
        <v>22461</v>
      </c>
      <c r="B93" s="19" t="s">
        <v>4440</v>
      </c>
      <c r="C93" s="19" t="s">
        <v>9643</v>
      </c>
      <c r="D93" s="19" t="s">
        <v>120</v>
      </c>
      <c r="E93" s="19" t="s">
        <v>96</v>
      </c>
      <c r="F93" s="19" t="s">
        <v>22462</v>
      </c>
      <c r="G93" s="19" t="s">
        <v>2046</v>
      </c>
      <c r="H93" s="19" t="s">
        <v>22463</v>
      </c>
      <c r="I93" s="19"/>
      <c r="J93" s="19"/>
      <c r="K93" s="19"/>
      <c r="L93" s="19"/>
      <c r="M93" s="19" t="s">
        <v>1566</v>
      </c>
      <c r="N93" s="19" t="s">
        <v>2058</v>
      </c>
      <c r="O93" s="19" t="s">
        <v>18978</v>
      </c>
      <c r="P93" s="19" t="s">
        <v>2050</v>
      </c>
      <c r="Q93" s="19" t="s">
        <v>18419</v>
      </c>
      <c r="R93" s="2" t="s">
        <v>2067</v>
      </c>
      <c r="S93" s="2" t="s">
        <v>6528</v>
      </c>
      <c r="T93" s="2" t="s">
        <v>119</v>
      </c>
    </row>
    <row r="94" spans="1:20" ht="14.25" customHeight="1">
      <c r="A94" s="19" t="s">
        <v>22464</v>
      </c>
      <c r="B94" s="19" t="s">
        <v>4440</v>
      </c>
      <c r="C94" s="19" t="s">
        <v>22465</v>
      </c>
      <c r="D94" s="19" t="s">
        <v>357</v>
      </c>
      <c r="E94" s="19" t="s">
        <v>96</v>
      </c>
      <c r="F94" s="19" t="s">
        <v>22466</v>
      </c>
      <c r="G94" s="19" t="s">
        <v>2046</v>
      </c>
      <c r="H94" s="19" t="s">
        <v>22467</v>
      </c>
      <c r="I94" s="19"/>
      <c r="J94" s="19"/>
      <c r="K94" s="19"/>
      <c r="L94" s="19"/>
      <c r="M94" s="19" t="s">
        <v>1566</v>
      </c>
      <c r="N94" s="19" t="s">
        <v>2058</v>
      </c>
      <c r="O94" s="19" t="s">
        <v>18978</v>
      </c>
      <c r="P94" s="19" t="s">
        <v>4777</v>
      </c>
      <c r="Q94" s="19" t="s">
        <v>18419</v>
      </c>
      <c r="R94" s="2" t="s">
        <v>2052</v>
      </c>
      <c r="S94" s="2" t="s">
        <v>6528</v>
      </c>
      <c r="T94" s="2" t="s">
        <v>356</v>
      </c>
    </row>
    <row r="95" spans="1:20" ht="14.25" customHeight="1">
      <c r="A95" s="19" t="s">
        <v>22468</v>
      </c>
      <c r="B95" s="19" t="s">
        <v>4440</v>
      </c>
      <c r="C95" s="19" t="s">
        <v>2362</v>
      </c>
      <c r="D95" s="19" t="s">
        <v>184</v>
      </c>
      <c r="E95" s="19" t="s">
        <v>96</v>
      </c>
      <c r="F95" s="19" t="s">
        <v>20785</v>
      </c>
      <c r="G95" s="19" t="s">
        <v>2046</v>
      </c>
      <c r="H95" s="19" t="s">
        <v>22469</v>
      </c>
      <c r="I95" s="19" t="s">
        <v>22470</v>
      </c>
      <c r="J95" s="19" t="s">
        <v>22471</v>
      </c>
      <c r="K95" s="19"/>
      <c r="L95" s="19"/>
      <c r="M95" s="19" t="s">
        <v>60</v>
      </c>
      <c r="N95" s="19" t="s">
        <v>2058</v>
      </c>
      <c r="O95" s="19" t="s">
        <v>18978</v>
      </c>
      <c r="P95" s="19" t="s">
        <v>22472</v>
      </c>
      <c r="Q95" s="19" t="s">
        <v>18419</v>
      </c>
      <c r="R95" s="2"/>
      <c r="S95" s="2" t="s">
        <v>6528</v>
      </c>
      <c r="T95" s="2" t="s">
        <v>183</v>
      </c>
    </row>
    <row r="96" spans="1:20" ht="14.25" customHeight="1">
      <c r="A96" s="19" t="s">
        <v>22473</v>
      </c>
      <c r="B96" s="19" t="s">
        <v>4440</v>
      </c>
      <c r="C96" s="19" t="s">
        <v>22474</v>
      </c>
      <c r="D96" s="19" t="s">
        <v>132</v>
      </c>
      <c r="E96" s="19" t="s">
        <v>96</v>
      </c>
      <c r="F96" s="19" t="s">
        <v>22475</v>
      </c>
      <c r="G96" s="19" t="s">
        <v>2046</v>
      </c>
      <c r="H96" s="19" t="s">
        <v>22476</v>
      </c>
      <c r="I96" s="19"/>
      <c r="J96" s="19" t="s">
        <v>22477</v>
      </c>
      <c r="K96" s="19"/>
      <c r="L96" s="19"/>
      <c r="M96" s="19" t="s">
        <v>1566</v>
      </c>
      <c r="N96" s="19" t="s">
        <v>2058</v>
      </c>
      <c r="O96" s="19" t="s">
        <v>2132</v>
      </c>
      <c r="P96" s="19" t="s">
        <v>22478</v>
      </c>
      <c r="Q96" s="19" t="s">
        <v>18419</v>
      </c>
      <c r="R96" s="2" t="s">
        <v>2067</v>
      </c>
      <c r="S96" s="2"/>
      <c r="T96" s="2" t="s">
        <v>131</v>
      </c>
    </row>
    <row r="97" spans="1:20" ht="14.25" customHeight="1">
      <c r="A97" s="19" t="s">
        <v>22479</v>
      </c>
      <c r="B97" s="19" t="s">
        <v>4607</v>
      </c>
      <c r="C97" s="19" t="s">
        <v>4000</v>
      </c>
      <c r="D97" s="19" t="s">
        <v>220</v>
      </c>
      <c r="E97" s="19" t="s">
        <v>96</v>
      </c>
      <c r="F97" s="19" t="s">
        <v>10076</v>
      </c>
      <c r="G97" s="19" t="s">
        <v>2046</v>
      </c>
      <c r="H97" s="19" t="s">
        <v>22480</v>
      </c>
      <c r="I97" s="19"/>
      <c r="J97" s="19"/>
      <c r="K97" s="19"/>
      <c r="L97" s="19"/>
      <c r="M97" s="19" t="s">
        <v>59</v>
      </c>
      <c r="N97" s="19" t="s">
        <v>2058</v>
      </c>
      <c r="O97" s="19" t="s">
        <v>2101</v>
      </c>
      <c r="P97" s="19" t="s">
        <v>2398</v>
      </c>
      <c r="Q97" s="19" t="s">
        <v>18419</v>
      </c>
      <c r="R97" s="2" t="s">
        <v>2052</v>
      </c>
      <c r="S97" s="2" t="s">
        <v>6528</v>
      </c>
      <c r="T97" s="2" t="s">
        <v>219</v>
      </c>
    </row>
    <row r="98" spans="1:20" ht="14.25" customHeight="1">
      <c r="A98" s="19" t="s">
        <v>22481</v>
      </c>
      <c r="B98" s="19" t="s">
        <v>22482</v>
      </c>
      <c r="C98" s="19" t="s">
        <v>22483</v>
      </c>
      <c r="D98" s="19" t="s">
        <v>228</v>
      </c>
      <c r="E98" s="19" t="s">
        <v>96</v>
      </c>
      <c r="F98" s="19" t="s">
        <v>2112</v>
      </c>
      <c r="G98" s="19" t="s">
        <v>2046</v>
      </c>
      <c r="H98" s="19" t="s">
        <v>22484</v>
      </c>
      <c r="I98" s="19"/>
      <c r="J98" s="19"/>
      <c r="K98" s="19"/>
      <c r="L98" s="19"/>
      <c r="M98" s="19" t="s">
        <v>1566</v>
      </c>
      <c r="N98" s="19" t="s">
        <v>2058</v>
      </c>
      <c r="O98" s="19" t="s">
        <v>2093</v>
      </c>
      <c r="P98" s="19" t="s">
        <v>2050</v>
      </c>
      <c r="Q98" s="19" t="s">
        <v>18419</v>
      </c>
      <c r="R98" s="2" t="s">
        <v>2067</v>
      </c>
      <c r="S98" s="2"/>
      <c r="T98" s="2" t="s">
        <v>227</v>
      </c>
    </row>
    <row r="99" spans="1:20" ht="14.25" customHeight="1">
      <c r="A99" s="19" t="s">
        <v>22485</v>
      </c>
      <c r="B99" s="19" t="s">
        <v>7993</v>
      </c>
      <c r="C99" s="19" t="s">
        <v>22486</v>
      </c>
      <c r="D99" s="19" t="s">
        <v>116</v>
      </c>
      <c r="E99" s="19" t="s">
        <v>96</v>
      </c>
      <c r="F99" s="19" t="s">
        <v>5991</v>
      </c>
      <c r="G99" s="19" t="s">
        <v>2046</v>
      </c>
      <c r="H99" s="19" t="s">
        <v>22487</v>
      </c>
      <c r="I99" s="19" t="s">
        <v>18716</v>
      </c>
      <c r="J99" s="19" t="s">
        <v>22488</v>
      </c>
      <c r="K99" s="19"/>
      <c r="L99" s="19"/>
      <c r="M99" s="19" t="s">
        <v>1566</v>
      </c>
      <c r="N99" s="19" t="s">
        <v>2058</v>
      </c>
      <c r="O99" s="19" t="s">
        <v>18978</v>
      </c>
      <c r="P99" s="19" t="s">
        <v>22489</v>
      </c>
      <c r="Q99" s="19" t="s">
        <v>18419</v>
      </c>
      <c r="R99" s="2" t="s">
        <v>2052</v>
      </c>
      <c r="S99" s="2" t="s">
        <v>6528</v>
      </c>
      <c r="T99" s="2" t="s">
        <v>115</v>
      </c>
    </row>
    <row r="100" spans="1:20" ht="14.25" customHeight="1">
      <c r="A100" s="19" t="s">
        <v>22490</v>
      </c>
      <c r="B100" s="19" t="s">
        <v>7993</v>
      </c>
      <c r="C100" s="19" t="s">
        <v>22491</v>
      </c>
      <c r="D100" s="19" t="s">
        <v>290</v>
      </c>
      <c r="E100" s="19" t="s">
        <v>96</v>
      </c>
      <c r="F100" s="19" t="s">
        <v>3223</v>
      </c>
      <c r="G100" s="19" t="s">
        <v>2046</v>
      </c>
      <c r="H100" s="19" t="s">
        <v>22492</v>
      </c>
      <c r="I100" s="19"/>
      <c r="J100" s="19"/>
      <c r="K100" s="19"/>
      <c r="L100" s="19"/>
      <c r="M100" s="19" t="s">
        <v>59</v>
      </c>
      <c r="N100" s="19" t="s">
        <v>2058</v>
      </c>
      <c r="O100" s="19" t="s">
        <v>3226</v>
      </c>
      <c r="P100" s="19" t="s">
        <v>2398</v>
      </c>
      <c r="Q100" s="19" t="s">
        <v>18419</v>
      </c>
      <c r="R100" s="2" t="s">
        <v>2067</v>
      </c>
      <c r="S100" s="2"/>
      <c r="T100" s="2" t="s">
        <v>289</v>
      </c>
    </row>
    <row r="101" spans="1:20" ht="14.25" customHeight="1">
      <c r="A101" s="19" t="s">
        <v>22493</v>
      </c>
      <c r="B101" s="19" t="s">
        <v>4670</v>
      </c>
      <c r="C101" s="19" t="s">
        <v>5152</v>
      </c>
      <c r="D101" s="19" t="s">
        <v>256</v>
      </c>
      <c r="E101" s="19" t="s">
        <v>96</v>
      </c>
      <c r="F101" s="19" t="s">
        <v>22494</v>
      </c>
      <c r="G101" s="19" t="s">
        <v>2046</v>
      </c>
      <c r="H101" s="19" t="s">
        <v>22495</v>
      </c>
      <c r="I101" s="19" t="s">
        <v>18726</v>
      </c>
      <c r="J101" s="19"/>
      <c r="K101" s="19"/>
      <c r="L101" s="19" t="s">
        <v>2630</v>
      </c>
      <c r="M101" s="19" t="s">
        <v>1566</v>
      </c>
      <c r="N101" s="19" t="s">
        <v>2058</v>
      </c>
      <c r="O101" s="19" t="s">
        <v>18978</v>
      </c>
      <c r="P101" s="19" t="s">
        <v>4697</v>
      </c>
      <c r="Q101" s="19" t="s">
        <v>18419</v>
      </c>
      <c r="R101" s="2" t="s">
        <v>2052</v>
      </c>
      <c r="S101" s="2" t="s">
        <v>6528</v>
      </c>
      <c r="T101" s="2" t="s">
        <v>255</v>
      </c>
    </row>
    <row r="102" spans="1:20" ht="14.25" customHeight="1">
      <c r="A102" s="19" t="s">
        <v>22496</v>
      </c>
      <c r="B102" s="19" t="s">
        <v>7993</v>
      </c>
      <c r="C102" s="19" t="s">
        <v>4436</v>
      </c>
      <c r="D102" s="19" t="s">
        <v>94</v>
      </c>
      <c r="E102" s="19" t="s">
        <v>96</v>
      </c>
      <c r="F102" s="19" t="s">
        <v>4664</v>
      </c>
      <c r="G102" s="19" t="s">
        <v>2046</v>
      </c>
      <c r="H102" s="19" t="s">
        <v>22497</v>
      </c>
      <c r="I102" s="19" t="s">
        <v>18731</v>
      </c>
      <c r="J102" s="19"/>
      <c r="K102" s="19"/>
      <c r="L102" s="19" t="s">
        <v>2152</v>
      </c>
      <c r="M102" s="19" t="s">
        <v>1566</v>
      </c>
      <c r="N102" s="19" t="s">
        <v>2058</v>
      </c>
      <c r="O102" s="19" t="s">
        <v>2153</v>
      </c>
      <c r="P102" s="19" t="s">
        <v>2154</v>
      </c>
      <c r="Q102" s="19" t="s">
        <v>18419</v>
      </c>
      <c r="R102" s="2" t="s">
        <v>2052</v>
      </c>
      <c r="S102" s="2"/>
      <c r="T102" s="2" t="s">
        <v>93</v>
      </c>
    </row>
    <row r="103" spans="1:20" ht="14.25" customHeight="1">
      <c r="A103" s="19" t="s">
        <v>22498</v>
      </c>
      <c r="B103" s="19" t="s">
        <v>22499</v>
      </c>
      <c r="C103" s="19" t="s">
        <v>22500</v>
      </c>
      <c r="D103" s="19" t="s">
        <v>230</v>
      </c>
      <c r="E103" s="19" t="s">
        <v>96</v>
      </c>
      <c r="F103" s="19" t="s">
        <v>22501</v>
      </c>
      <c r="G103" s="19" t="s">
        <v>2046</v>
      </c>
      <c r="H103" s="19" t="s">
        <v>22502</v>
      </c>
      <c r="I103" s="19" t="s">
        <v>18735</v>
      </c>
      <c r="J103" s="19"/>
      <c r="K103" s="19"/>
      <c r="L103" s="19"/>
      <c r="M103" s="19" t="s">
        <v>1566</v>
      </c>
      <c r="N103" s="19" t="s">
        <v>2058</v>
      </c>
      <c r="O103" s="19" t="s">
        <v>2059</v>
      </c>
      <c r="P103" s="19" t="s">
        <v>2289</v>
      </c>
      <c r="Q103" s="19" t="s">
        <v>18419</v>
      </c>
      <c r="R103" s="2" t="s">
        <v>3993</v>
      </c>
      <c r="S103" s="2"/>
      <c r="T103" s="2" t="s">
        <v>229</v>
      </c>
    </row>
    <row r="104" spans="1:20" ht="14.25" customHeight="1">
      <c r="A104" s="19" t="s">
        <v>22503</v>
      </c>
      <c r="B104" s="19" t="s">
        <v>8360</v>
      </c>
      <c r="C104" s="19" t="s">
        <v>22504</v>
      </c>
      <c r="D104" s="19" t="s">
        <v>298</v>
      </c>
      <c r="E104" s="19" t="s">
        <v>96</v>
      </c>
      <c r="F104" s="19" t="s">
        <v>22505</v>
      </c>
      <c r="G104" s="19" t="s">
        <v>2046</v>
      </c>
      <c r="H104" s="19" t="s">
        <v>22506</v>
      </c>
      <c r="I104" s="19" t="s">
        <v>22507</v>
      </c>
      <c r="J104" s="19"/>
      <c r="K104" s="19"/>
      <c r="L104" s="19" t="s">
        <v>18777</v>
      </c>
      <c r="M104" s="19" t="s">
        <v>1566</v>
      </c>
      <c r="N104" s="19" t="s">
        <v>2058</v>
      </c>
      <c r="O104" s="19" t="s">
        <v>2153</v>
      </c>
      <c r="P104" s="19" t="s">
        <v>20685</v>
      </c>
      <c r="Q104" s="19" t="s">
        <v>18419</v>
      </c>
      <c r="R104" s="2" t="s">
        <v>2052</v>
      </c>
      <c r="S104" s="2"/>
      <c r="T104" s="2" t="s">
        <v>297</v>
      </c>
    </row>
    <row r="105" spans="1:20" ht="14.25" customHeight="1">
      <c r="A105" s="19" t="s">
        <v>22508</v>
      </c>
      <c r="B105" s="19" t="s">
        <v>4730</v>
      </c>
      <c r="C105" s="19" t="s">
        <v>18106</v>
      </c>
      <c r="D105" s="19" t="s">
        <v>220</v>
      </c>
      <c r="E105" s="19" t="s">
        <v>96</v>
      </c>
      <c r="F105" s="19" t="s">
        <v>22509</v>
      </c>
      <c r="G105" s="19" t="s">
        <v>2046</v>
      </c>
      <c r="H105" s="19" t="s">
        <v>22510</v>
      </c>
      <c r="I105" s="19" t="s">
        <v>22193</v>
      </c>
      <c r="J105" s="19"/>
      <c r="K105" s="19" t="s">
        <v>18242</v>
      </c>
      <c r="L105" s="19" t="s">
        <v>18243</v>
      </c>
      <c r="M105" s="19" t="s">
        <v>1566</v>
      </c>
      <c r="N105" s="19" t="s">
        <v>2058</v>
      </c>
      <c r="O105" s="19" t="s">
        <v>2145</v>
      </c>
      <c r="P105" s="19" t="s">
        <v>22511</v>
      </c>
      <c r="Q105" s="19" t="s">
        <v>18419</v>
      </c>
      <c r="R105" s="2" t="s">
        <v>2067</v>
      </c>
      <c r="S105" s="2" t="s">
        <v>6528</v>
      </c>
      <c r="T105" s="2" t="s">
        <v>219</v>
      </c>
    </row>
    <row r="106" spans="1:20" ht="14.25" customHeight="1">
      <c r="A106" s="19" t="s">
        <v>22512</v>
      </c>
      <c r="B106" s="19" t="s">
        <v>4504</v>
      </c>
      <c r="C106" s="19" t="s">
        <v>22483</v>
      </c>
      <c r="D106" s="19" t="s">
        <v>228</v>
      </c>
      <c r="E106" s="19" t="s">
        <v>96</v>
      </c>
      <c r="F106" s="19" t="s">
        <v>22513</v>
      </c>
      <c r="G106" s="19" t="s">
        <v>2046</v>
      </c>
      <c r="H106" s="19" t="s">
        <v>22514</v>
      </c>
      <c r="I106" s="19" t="s">
        <v>18744</v>
      </c>
      <c r="J106" s="19"/>
      <c r="K106" s="19"/>
      <c r="L106" s="19"/>
      <c r="M106" s="19" t="s">
        <v>1566</v>
      </c>
      <c r="N106" s="19" t="s">
        <v>2058</v>
      </c>
      <c r="O106" s="19" t="s">
        <v>2132</v>
      </c>
      <c r="P106" s="19" t="s">
        <v>22515</v>
      </c>
      <c r="Q106" s="19" t="s">
        <v>18419</v>
      </c>
      <c r="R106" s="2" t="s">
        <v>2052</v>
      </c>
      <c r="S106" s="2"/>
      <c r="T106" s="2" t="s">
        <v>227</v>
      </c>
    </row>
    <row r="107" spans="1:20" ht="14.25" customHeight="1">
      <c r="A107" s="19" t="s">
        <v>22516</v>
      </c>
      <c r="B107" s="19" t="s">
        <v>4813</v>
      </c>
      <c r="C107" s="19" t="s">
        <v>17651</v>
      </c>
      <c r="D107" s="19" t="s">
        <v>234</v>
      </c>
      <c r="E107" s="19" t="s">
        <v>96</v>
      </c>
      <c r="F107" s="19" t="s">
        <v>22517</v>
      </c>
      <c r="G107" s="19" t="s">
        <v>2046</v>
      </c>
      <c r="H107" s="19" t="s">
        <v>22518</v>
      </c>
      <c r="I107" s="19"/>
      <c r="J107" s="19"/>
      <c r="K107" s="19"/>
      <c r="L107" s="19"/>
      <c r="M107" s="19" t="s">
        <v>1566</v>
      </c>
      <c r="N107" s="19" t="s">
        <v>2048</v>
      </c>
      <c r="O107" s="19" t="s">
        <v>2179</v>
      </c>
      <c r="P107" s="19" t="s">
        <v>4625</v>
      </c>
      <c r="Q107" s="19" t="s">
        <v>18419</v>
      </c>
      <c r="R107" s="2" t="s">
        <v>2067</v>
      </c>
      <c r="S107" s="2"/>
      <c r="T107" s="2" t="s">
        <v>233</v>
      </c>
    </row>
    <row r="108" spans="1:20" ht="14.25" customHeight="1">
      <c r="A108" s="19" t="s">
        <v>22519</v>
      </c>
      <c r="B108" s="19" t="s">
        <v>4813</v>
      </c>
      <c r="C108" s="19" t="s">
        <v>11024</v>
      </c>
      <c r="D108" s="19" t="s">
        <v>104</v>
      </c>
      <c r="E108" s="19" t="s">
        <v>96</v>
      </c>
      <c r="F108" s="19" t="s">
        <v>19560</v>
      </c>
      <c r="G108" s="19" t="s">
        <v>2046</v>
      </c>
      <c r="H108" s="19" t="s">
        <v>22520</v>
      </c>
      <c r="I108" s="19" t="s">
        <v>18750</v>
      </c>
      <c r="J108" s="19"/>
      <c r="K108" s="19"/>
      <c r="L108" s="19"/>
      <c r="M108" s="19" t="s">
        <v>1566</v>
      </c>
      <c r="N108" s="19" t="s">
        <v>2058</v>
      </c>
      <c r="O108" s="19" t="s">
        <v>2145</v>
      </c>
      <c r="P108" s="19" t="s">
        <v>19495</v>
      </c>
      <c r="Q108" s="19" t="s">
        <v>18419</v>
      </c>
      <c r="R108" s="2" t="s">
        <v>2067</v>
      </c>
      <c r="S108" s="2"/>
      <c r="T108" s="2" t="s">
        <v>103</v>
      </c>
    </row>
    <row r="109" spans="1:20" ht="14.25" customHeight="1">
      <c r="A109" s="19" t="s">
        <v>22521</v>
      </c>
      <c r="B109" s="19" t="s">
        <v>22522</v>
      </c>
      <c r="C109" s="19" t="s">
        <v>22523</v>
      </c>
      <c r="D109" s="19" t="s">
        <v>104</v>
      </c>
      <c r="E109" s="19" t="s">
        <v>96</v>
      </c>
      <c r="F109" s="19" t="s">
        <v>2322</v>
      </c>
      <c r="G109" s="19" t="s">
        <v>2046</v>
      </c>
      <c r="H109" s="19" t="s">
        <v>22524</v>
      </c>
      <c r="I109" s="19" t="s">
        <v>18756</v>
      </c>
      <c r="J109" s="19"/>
      <c r="K109" s="19"/>
      <c r="L109" s="19" t="s">
        <v>2630</v>
      </c>
      <c r="M109" s="19" t="s">
        <v>59</v>
      </c>
      <c r="N109" s="19" t="s">
        <v>2058</v>
      </c>
      <c r="O109" s="19" t="s">
        <v>2322</v>
      </c>
      <c r="P109" s="19" t="s">
        <v>2050</v>
      </c>
      <c r="Q109" s="19" t="s">
        <v>18419</v>
      </c>
      <c r="R109" s="2" t="s">
        <v>2067</v>
      </c>
      <c r="S109" s="2"/>
      <c r="T109" s="2" t="s">
        <v>103</v>
      </c>
    </row>
    <row r="110" spans="1:20" ht="14.25" customHeight="1">
      <c r="A110" s="19" t="s">
        <v>22525</v>
      </c>
      <c r="B110" s="19" t="s">
        <v>22526</v>
      </c>
      <c r="C110" s="19" t="s">
        <v>22527</v>
      </c>
      <c r="D110" s="19" t="s">
        <v>220</v>
      </c>
      <c r="E110" s="19" t="s">
        <v>96</v>
      </c>
      <c r="F110" s="19" t="s">
        <v>22528</v>
      </c>
      <c r="G110" s="19" t="s">
        <v>2046</v>
      </c>
      <c r="H110" s="19" t="s">
        <v>22529</v>
      </c>
      <c r="I110" s="19" t="s">
        <v>18761</v>
      </c>
      <c r="J110" s="19" t="s">
        <v>18762</v>
      </c>
      <c r="K110" s="19"/>
      <c r="L110" s="19"/>
      <c r="M110" s="19" t="s">
        <v>1566</v>
      </c>
      <c r="N110" s="19" t="s">
        <v>2058</v>
      </c>
      <c r="O110" s="19" t="s">
        <v>2093</v>
      </c>
      <c r="P110" s="19" t="s">
        <v>22181</v>
      </c>
      <c r="Q110" s="19" t="s">
        <v>18419</v>
      </c>
      <c r="R110" s="2" t="s">
        <v>2067</v>
      </c>
      <c r="S110" s="2"/>
      <c r="T110" s="2" t="s">
        <v>219</v>
      </c>
    </row>
    <row r="111" spans="1:20" ht="14.25" customHeight="1">
      <c r="A111" s="19" t="s">
        <v>22530</v>
      </c>
      <c r="B111" s="19" t="s">
        <v>10163</v>
      </c>
      <c r="C111" s="19" t="s">
        <v>4546</v>
      </c>
      <c r="D111" s="19" t="s">
        <v>230</v>
      </c>
      <c r="E111" s="19" t="s">
        <v>96</v>
      </c>
      <c r="F111" s="19" t="s">
        <v>22531</v>
      </c>
      <c r="G111" s="19" t="s">
        <v>2046</v>
      </c>
      <c r="H111" s="19" t="s">
        <v>22532</v>
      </c>
      <c r="I111" s="19" t="s">
        <v>18766</v>
      </c>
      <c r="J111" s="19"/>
      <c r="K111" s="19"/>
      <c r="L111" s="19"/>
      <c r="M111" s="19" t="s">
        <v>1566</v>
      </c>
      <c r="N111" s="19" t="s">
        <v>2058</v>
      </c>
      <c r="O111" s="19" t="s">
        <v>2059</v>
      </c>
      <c r="P111" s="19" t="s">
        <v>2289</v>
      </c>
      <c r="Q111" s="19" t="s">
        <v>18419</v>
      </c>
      <c r="R111" s="2" t="s">
        <v>2052</v>
      </c>
      <c r="S111" s="2" t="s">
        <v>6528</v>
      </c>
      <c r="T111" s="2" t="s">
        <v>229</v>
      </c>
    </row>
    <row r="112" spans="1:20" ht="14.25" customHeight="1">
      <c r="A112" s="19" t="s">
        <v>22533</v>
      </c>
      <c r="B112" s="19" t="s">
        <v>22534</v>
      </c>
      <c r="C112" s="19" t="s">
        <v>22535</v>
      </c>
      <c r="D112" s="19" t="s">
        <v>468</v>
      </c>
      <c r="E112" s="19" t="s">
        <v>96</v>
      </c>
      <c r="F112" s="19" t="s">
        <v>22536</v>
      </c>
      <c r="G112" s="19" t="s">
        <v>2046</v>
      </c>
      <c r="H112" s="19" t="s">
        <v>22537</v>
      </c>
      <c r="I112" s="19"/>
      <c r="J112" s="19" t="s">
        <v>22538</v>
      </c>
      <c r="K112" s="19"/>
      <c r="L112" s="19"/>
      <c r="M112" s="19" t="s">
        <v>60</v>
      </c>
      <c r="N112" s="19" t="s">
        <v>2058</v>
      </c>
      <c r="O112" s="19" t="s">
        <v>5420</v>
      </c>
      <c r="P112" s="19" t="s">
        <v>4630</v>
      </c>
      <c r="Q112" s="19" t="s">
        <v>18419</v>
      </c>
      <c r="R112" s="2" t="s">
        <v>2067</v>
      </c>
      <c r="S112" s="2"/>
      <c r="T112" s="2" t="s">
        <v>467</v>
      </c>
    </row>
    <row r="113" spans="1:20" ht="14.25" customHeight="1">
      <c r="A113" s="19" t="s">
        <v>22539</v>
      </c>
      <c r="B113" s="19" t="s">
        <v>22540</v>
      </c>
      <c r="C113" s="19" t="s">
        <v>22541</v>
      </c>
      <c r="D113" s="19" t="s">
        <v>256</v>
      </c>
      <c r="E113" s="19" t="s">
        <v>96</v>
      </c>
      <c r="F113" s="19" t="s">
        <v>22542</v>
      </c>
      <c r="G113" s="19" t="s">
        <v>2046</v>
      </c>
      <c r="H113" s="19" t="s">
        <v>22543</v>
      </c>
      <c r="I113" s="19"/>
      <c r="J113" s="19"/>
      <c r="K113" s="19"/>
      <c r="L113" s="19"/>
      <c r="M113" s="19" t="s">
        <v>60</v>
      </c>
      <c r="N113" s="19" t="s">
        <v>2058</v>
      </c>
      <c r="O113" s="19" t="s">
        <v>18536</v>
      </c>
      <c r="P113" s="19" t="s">
        <v>22544</v>
      </c>
      <c r="Q113" s="19" t="s">
        <v>18419</v>
      </c>
      <c r="R113" s="2" t="s">
        <v>2067</v>
      </c>
      <c r="S113" s="2" t="s">
        <v>6528</v>
      </c>
      <c r="T113" s="2" t="s">
        <v>255</v>
      </c>
    </row>
    <row r="114" spans="1:20" ht="14.25" customHeight="1">
      <c r="A114" s="19" t="s">
        <v>22545</v>
      </c>
      <c r="B114" s="19" t="s">
        <v>4878</v>
      </c>
      <c r="C114" s="19" t="s">
        <v>22546</v>
      </c>
      <c r="D114" s="19" t="s">
        <v>228</v>
      </c>
      <c r="E114" s="19" t="s">
        <v>96</v>
      </c>
      <c r="F114" s="19" t="s">
        <v>3223</v>
      </c>
      <c r="G114" s="19" t="s">
        <v>2046</v>
      </c>
      <c r="H114" s="19" t="s">
        <v>22547</v>
      </c>
      <c r="I114" s="19" t="s">
        <v>18775</v>
      </c>
      <c r="J114" s="19" t="s">
        <v>18776</v>
      </c>
      <c r="K114" s="19"/>
      <c r="L114" s="19" t="s">
        <v>18777</v>
      </c>
      <c r="M114" s="19" t="s">
        <v>59</v>
      </c>
      <c r="N114" s="19" t="s">
        <v>2058</v>
      </c>
      <c r="O114" s="19" t="s">
        <v>3226</v>
      </c>
      <c r="P114" s="19" t="s">
        <v>2050</v>
      </c>
      <c r="Q114" s="19" t="s">
        <v>18419</v>
      </c>
      <c r="R114" s="2"/>
      <c r="S114" s="2"/>
      <c r="T114" s="2" t="s">
        <v>227</v>
      </c>
    </row>
    <row r="115" spans="1:20" ht="14.25" customHeight="1">
      <c r="A115" s="19" t="s">
        <v>22548</v>
      </c>
      <c r="B115" s="19" t="s">
        <v>7546</v>
      </c>
      <c r="C115" s="19" t="s">
        <v>22549</v>
      </c>
      <c r="D115" s="19" t="s">
        <v>290</v>
      </c>
      <c r="E115" s="19" t="s">
        <v>96</v>
      </c>
      <c r="F115" s="19" t="s">
        <v>2528</v>
      </c>
      <c r="G115" s="19" t="s">
        <v>2046</v>
      </c>
      <c r="H115" s="19" t="s">
        <v>22550</v>
      </c>
      <c r="I115" s="19" t="s">
        <v>18781</v>
      </c>
      <c r="J115" s="19" t="s">
        <v>22551</v>
      </c>
      <c r="K115" s="19"/>
      <c r="L115" s="19"/>
      <c r="M115" s="19" t="s">
        <v>1566</v>
      </c>
      <c r="N115" s="19" t="s">
        <v>2058</v>
      </c>
      <c r="O115" s="19" t="s">
        <v>2132</v>
      </c>
      <c r="P115" s="19" t="s">
        <v>22552</v>
      </c>
      <c r="Q115" s="19" t="s">
        <v>18419</v>
      </c>
      <c r="R115" s="2" t="s">
        <v>2067</v>
      </c>
      <c r="S115" s="2"/>
      <c r="T115" s="2" t="s">
        <v>289</v>
      </c>
    </row>
    <row r="116" spans="1:20" ht="14.25" customHeight="1">
      <c r="A116" s="19" t="s">
        <v>22553</v>
      </c>
      <c r="B116" s="19" t="s">
        <v>5004</v>
      </c>
      <c r="C116" s="19" t="s">
        <v>22554</v>
      </c>
      <c r="D116" s="19" t="s">
        <v>228</v>
      </c>
      <c r="E116" s="19" t="s">
        <v>96</v>
      </c>
      <c r="F116" s="19" t="s">
        <v>3656</v>
      </c>
      <c r="G116" s="19" t="s">
        <v>2046</v>
      </c>
      <c r="H116" s="19" t="s">
        <v>22555</v>
      </c>
      <c r="I116" s="19"/>
      <c r="J116" s="19" t="s">
        <v>22201</v>
      </c>
      <c r="K116" s="19"/>
      <c r="L116" s="19"/>
      <c r="M116" s="19" t="s">
        <v>1566</v>
      </c>
      <c r="N116" s="19" t="s">
        <v>2058</v>
      </c>
      <c r="O116" s="19" t="s">
        <v>2153</v>
      </c>
      <c r="P116" s="19" t="s">
        <v>22113</v>
      </c>
      <c r="Q116" s="19" t="s">
        <v>18419</v>
      </c>
      <c r="R116" s="2" t="s">
        <v>2052</v>
      </c>
      <c r="S116" s="2"/>
      <c r="T116" s="2" t="s">
        <v>227</v>
      </c>
    </row>
    <row r="117" spans="1:20" ht="14.25" customHeight="1">
      <c r="A117" s="19" t="s">
        <v>22556</v>
      </c>
      <c r="B117" s="19" t="s">
        <v>5004</v>
      </c>
      <c r="C117" s="19" t="s">
        <v>22557</v>
      </c>
      <c r="D117" s="19" t="s">
        <v>357</v>
      </c>
      <c r="E117" s="19" t="s">
        <v>96</v>
      </c>
      <c r="F117" s="19" t="s">
        <v>22558</v>
      </c>
      <c r="G117" s="19" t="s">
        <v>2046</v>
      </c>
      <c r="H117" s="19" t="s">
        <v>22559</v>
      </c>
      <c r="I117" s="19"/>
      <c r="J117" s="19"/>
      <c r="K117" s="19"/>
      <c r="L117" s="19"/>
      <c r="M117" s="19" t="s">
        <v>1566</v>
      </c>
      <c r="N117" s="19"/>
      <c r="O117" s="19" t="s">
        <v>18978</v>
      </c>
      <c r="P117" s="19" t="s">
        <v>22560</v>
      </c>
      <c r="Q117" s="19" t="s">
        <v>18419</v>
      </c>
      <c r="R117" s="2" t="s">
        <v>2067</v>
      </c>
      <c r="S117" s="2" t="s">
        <v>6528</v>
      </c>
      <c r="T117" s="2" t="s">
        <v>356</v>
      </c>
    </row>
    <row r="118" spans="1:20" ht="14.25" customHeight="1">
      <c r="A118" s="19" t="s">
        <v>22561</v>
      </c>
      <c r="B118" s="19" t="s">
        <v>5389</v>
      </c>
      <c r="C118" s="19" t="s">
        <v>11532</v>
      </c>
      <c r="D118" s="19" t="s">
        <v>290</v>
      </c>
      <c r="E118" s="19" t="s">
        <v>96</v>
      </c>
      <c r="F118" s="19" t="s">
        <v>22562</v>
      </c>
      <c r="G118" s="19" t="s">
        <v>2046</v>
      </c>
      <c r="H118" s="19" t="s">
        <v>22563</v>
      </c>
      <c r="I118" s="19" t="s">
        <v>18786</v>
      </c>
      <c r="J118" s="19"/>
      <c r="K118" s="19"/>
      <c r="L118" s="19" t="s">
        <v>7567</v>
      </c>
      <c r="M118" s="19" t="s">
        <v>1566</v>
      </c>
      <c r="N118" s="19" t="s">
        <v>2058</v>
      </c>
      <c r="O118" s="19" t="s">
        <v>2232</v>
      </c>
      <c r="P118" s="19" t="s">
        <v>2534</v>
      </c>
      <c r="Q118" s="19" t="s">
        <v>18419</v>
      </c>
      <c r="R118" s="2" t="s">
        <v>2067</v>
      </c>
      <c r="S118" s="2"/>
      <c r="T118" s="2" t="s">
        <v>289</v>
      </c>
    </row>
    <row r="119" spans="1:20" ht="14.25" customHeight="1">
      <c r="A119" s="19" t="s">
        <v>22564</v>
      </c>
      <c r="B119" s="19" t="s">
        <v>8201</v>
      </c>
      <c r="C119" s="19" t="s">
        <v>22565</v>
      </c>
      <c r="D119" s="19" t="s">
        <v>102</v>
      </c>
      <c r="E119" s="19" t="s">
        <v>96</v>
      </c>
      <c r="F119" s="19" t="s">
        <v>22566</v>
      </c>
      <c r="G119" s="19" t="s">
        <v>2046</v>
      </c>
      <c r="H119" s="19" t="s">
        <v>22567</v>
      </c>
      <c r="I119" s="19" t="s">
        <v>22568</v>
      </c>
      <c r="J119" s="19"/>
      <c r="K119" s="19"/>
      <c r="L119" s="19"/>
      <c r="M119" s="19" t="s">
        <v>1566</v>
      </c>
      <c r="N119" s="19" t="s">
        <v>2058</v>
      </c>
      <c r="O119" s="19" t="s">
        <v>2153</v>
      </c>
      <c r="P119" s="19" t="s">
        <v>2050</v>
      </c>
      <c r="Q119" s="19" t="s">
        <v>18419</v>
      </c>
      <c r="R119" s="2" t="s">
        <v>2052</v>
      </c>
      <c r="S119" s="2" t="s">
        <v>6528</v>
      </c>
      <c r="T119" s="2" t="s">
        <v>101</v>
      </c>
    </row>
    <row r="120" spans="1:20" ht="14.25" customHeight="1">
      <c r="A120" s="19" t="s">
        <v>22569</v>
      </c>
      <c r="B120" s="19" t="s">
        <v>16266</v>
      </c>
      <c r="C120" s="19" t="s">
        <v>16811</v>
      </c>
      <c r="D120" s="19" t="s">
        <v>391</v>
      </c>
      <c r="E120" s="19" t="s">
        <v>96</v>
      </c>
      <c r="F120" s="19" t="s">
        <v>22570</v>
      </c>
      <c r="G120" s="19" t="s">
        <v>2046</v>
      </c>
      <c r="H120" s="19" t="s">
        <v>22571</v>
      </c>
      <c r="I120" s="19"/>
      <c r="J120" s="19"/>
      <c r="K120" s="19"/>
      <c r="L120" s="19"/>
      <c r="M120" s="19" t="s">
        <v>1566</v>
      </c>
      <c r="N120" s="19"/>
      <c r="O120" s="19" t="s">
        <v>18978</v>
      </c>
      <c r="P120" s="19" t="s">
        <v>22572</v>
      </c>
      <c r="Q120" s="19" t="s">
        <v>18419</v>
      </c>
      <c r="R120" s="2" t="s">
        <v>2052</v>
      </c>
      <c r="S120" s="2" t="s">
        <v>6528</v>
      </c>
      <c r="T120" s="2" t="s">
        <v>390</v>
      </c>
    </row>
    <row r="121" spans="1:20" ht="14.25" customHeight="1">
      <c r="A121" s="19" t="s">
        <v>22573</v>
      </c>
      <c r="B121" s="19" t="s">
        <v>2896</v>
      </c>
      <c r="C121" s="19" t="s">
        <v>22574</v>
      </c>
      <c r="D121" s="19" t="s">
        <v>391</v>
      </c>
      <c r="E121" s="19" t="s">
        <v>96</v>
      </c>
      <c r="F121" s="19" t="s">
        <v>22575</v>
      </c>
      <c r="G121" s="19" t="s">
        <v>2046</v>
      </c>
      <c r="H121" s="19" t="s">
        <v>22576</v>
      </c>
      <c r="I121" s="19" t="s">
        <v>22577</v>
      </c>
      <c r="J121" s="19"/>
      <c r="K121" s="19" t="s">
        <v>22578</v>
      </c>
      <c r="L121" s="19"/>
      <c r="M121" s="19" t="s">
        <v>1566</v>
      </c>
      <c r="N121" s="19" t="s">
        <v>2058</v>
      </c>
      <c r="O121" s="19" t="s">
        <v>18978</v>
      </c>
      <c r="P121" s="19" t="s">
        <v>3500</v>
      </c>
      <c r="Q121" s="19" t="s">
        <v>18419</v>
      </c>
      <c r="R121" s="2" t="s">
        <v>2067</v>
      </c>
      <c r="S121" s="2" t="s">
        <v>6528</v>
      </c>
      <c r="T121" s="2" t="s">
        <v>390</v>
      </c>
    </row>
    <row r="122" spans="1:20" ht="14.25" customHeight="1">
      <c r="A122" s="19" t="s">
        <v>22579</v>
      </c>
      <c r="B122" s="19" t="s">
        <v>5135</v>
      </c>
      <c r="C122" s="19" t="s">
        <v>4851</v>
      </c>
      <c r="D122" s="19" t="s">
        <v>290</v>
      </c>
      <c r="E122" s="19" t="s">
        <v>96</v>
      </c>
      <c r="F122" s="19" t="s">
        <v>22580</v>
      </c>
      <c r="G122" s="19" t="s">
        <v>2046</v>
      </c>
      <c r="H122" s="19" t="s">
        <v>22581</v>
      </c>
      <c r="I122" s="19"/>
      <c r="J122" s="19"/>
      <c r="K122" s="19"/>
      <c r="L122" s="19"/>
      <c r="M122" s="19" t="s">
        <v>1566</v>
      </c>
      <c r="N122" s="19" t="s">
        <v>2058</v>
      </c>
      <c r="O122" s="19" t="s">
        <v>2145</v>
      </c>
      <c r="P122" s="19" t="s">
        <v>2534</v>
      </c>
      <c r="Q122" s="19" t="s">
        <v>18419</v>
      </c>
      <c r="R122" s="2" t="s">
        <v>2052</v>
      </c>
      <c r="S122" s="2"/>
      <c r="T122" s="2" t="s">
        <v>289</v>
      </c>
    </row>
    <row r="123" spans="1:20" ht="14.25" customHeight="1">
      <c r="A123" s="19" t="s">
        <v>22582</v>
      </c>
      <c r="B123" s="19" t="s">
        <v>5135</v>
      </c>
      <c r="C123" s="19" t="s">
        <v>22583</v>
      </c>
      <c r="D123" s="19" t="s">
        <v>210</v>
      </c>
      <c r="E123" s="19" t="s">
        <v>96</v>
      </c>
      <c r="F123" s="19" t="s">
        <v>4810</v>
      </c>
      <c r="G123" s="19" t="s">
        <v>2046</v>
      </c>
      <c r="H123" s="19" t="s">
        <v>22584</v>
      </c>
      <c r="I123" s="19" t="s">
        <v>18801</v>
      </c>
      <c r="J123" s="19"/>
      <c r="K123" s="19" t="s">
        <v>22585</v>
      </c>
      <c r="L123" s="19"/>
      <c r="M123" s="19" t="s">
        <v>1566</v>
      </c>
      <c r="N123" s="19" t="s">
        <v>2058</v>
      </c>
      <c r="O123" s="19" t="s">
        <v>18978</v>
      </c>
      <c r="P123" s="19" t="s">
        <v>22586</v>
      </c>
      <c r="Q123" s="19" t="s">
        <v>18419</v>
      </c>
      <c r="R123" s="2" t="s">
        <v>2052</v>
      </c>
      <c r="S123" s="2" t="s">
        <v>6528</v>
      </c>
      <c r="T123" s="2" t="s">
        <v>209</v>
      </c>
    </row>
    <row r="124" spans="1:20" ht="14.25" customHeight="1">
      <c r="A124" s="19" t="s">
        <v>22587</v>
      </c>
      <c r="B124" s="19" t="s">
        <v>22588</v>
      </c>
      <c r="C124" s="19" t="s">
        <v>22589</v>
      </c>
      <c r="D124" s="19" t="s">
        <v>184</v>
      </c>
      <c r="E124" s="19" t="s">
        <v>96</v>
      </c>
      <c r="F124" s="19" t="s">
        <v>3533</v>
      </c>
      <c r="G124" s="19" t="s">
        <v>2046</v>
      </c>
      <c r="H124" s="19" t="s">
        <v>22590</v>
      </c>
      <c r="I124" s="19" t="s">
        <v>22591</v>
      </c>
      <c r="J124" s="19" t="s">
        <v>22592</v>
      </c>
      <c r="K124" s="19" t="s">
        <v>22214</v>
      </c>
      <c r="L124" s="19"/>
      <c r="M124" s="19" t="s">
        <v>1566</v>
      </c>
      <c r="N124" s="19"/>
      <c r="O124" s="19" t="s">
        <v>18978</v>
      </c>
      <c r="P124" s="19" t="s">
        <v>22593</v>
      </c>
      <c r="Q124" s="19" t="s">
        <v>18419</v>
      </c>
      <c r="R124" s="2" t="s">
        <v>2067</v>
      </c>
      <c r="S124" s="2" t="s">
        <v>6528</v>
      </c>
      <c r="T124" s="2" t="s">
        <v>183</v>
      </c>
    </row>
    <row r="125" spans="1:20" ht="14.25" customHeight="1">
      <c r="A125" s="19" t="s">
        <v>22594</v>
      </c>
      <c r="B125" s="19" t="s">
        <v>5214</v>
      </c>
      <c r="C125" s="19" t="s">
        <v>3335</v>
      </c>
      <c r="D125" s="19" t="s">
        <v>298</v>
      </c>
      <c r="E125" s="19" t="s">
        <v>96</v>
      </c>
      <c r="F125" s="19" t="s">
        <v>2596</v>
      </c>
      <c r="G125" s="19" t="s">
        <v>2046</v>
      </c>
      <c r="H125" s="19" t="s">
        <v>22595</v>
      </c>
      <c r="I125" s="19"/>
      <c r="J125" s="19"/>
      <c r="K125" s="19"/>
      <c r="L125" s="19" t="s">
        <v>18777</v>
      </c>
      <c r="M125" s="19" t="s">
        <v>1566</v>
      </c>
      <c r="N125" s="19" t="s">
        <v>2058</v>
      </c>
      <c r="O125" s="19" t="s">
        <v>2093</v>
      </c>
      <c r="P125" s="19" t="s">
        <v>2534</v>
      </c>
      <c r="Q125" s="19" t="s">
        <v>18419</v>
      </c>
      <c r="R125" s="2" t="s">
        <v>2067</v>
      </c>
      <c r="S125" s="2"/>
      <c r="T125" s="2" t="s">
        <v>297</v>
      </c>
    </row>
    <row r="126" spans="1:20" ht="14.25" customHeight="1">
      <c r="A126" s="19" t="s">
        <v>22596</v>
      </c>
      <c r="B126" s="19" t="s">
        <v>22597</v>
      </c>
      <c r="C126" s="19" t="s">
        <v>22598</v>
      </c>
      <c r="D126" s="19" t="s">
        <v>170</v>
      </c>
      <c r="E126" s="19" t="s">
        <v>96</v>
      </c>
      <c r="F126" s="19" t="s">
        <v>22599</v>
      </c>
      <c r="G126" s="19" t="s">
        <v>2046</v>
      </c>
      <c r="H126" s="19" t="s">
        <v>22600</v>
      </c>
      <c r="I126" s="19" t="s">
        <v>18806</v>
      </c>
      <c r="J126" s="19"/>
      <c r="K126" s="19"/>
      <c r="L126" s="19"/>
      <c r="M126" s="19" t="s">
        <v>1566</v>
      </c>
      <c r="N126" s="19" t="s">
        <v>2048</v>
      </c>
      <c r="O126" s="19" t="s">
        <v>2199</v>
      </c>
      <c r="P126" s="19" t="s">
        <v>2050</v>
      </c>
      <c r="Q126" s="19" t="s">
        <v>18419</v>
      </c>
      <c r="R126" s="2" t="s">
        <v>2200</v>
      </c>
      <c r="S126" s="2"/>
      <c r="T126" s="2" t="s">
        <v>169</v>
      </c>
    </row>
    <row r="127" spans="1:20" ht="14.25" customHeight="1">
      <c r="A127" s="19" t="s">
        <v>22601</v>
      </c>
      <c r="B127" s="19" t="s">
        <v>5135</v>
      </c>
      <c r="C127" s="19" t="s">
        <v>5845</v>
      </c>
      <c r="D127" s="19" t="s">
        <v>1062</v>
      </c>
      <c r="E127" s="19" t="s">
        <v>96</v>
      </c>
      <c r="F127" s="19" t="s">
        <v>22602</v>
      </c>
      <c r="G127" s="19" t="s">
        <v>2046</v>
      </c>
      <c r="H127" s="19" t="s">
        <v>22603</v>
      </c>
      <c r="I127" s="19"/>
      <c r="J127" s="19"/>
      <c r="K127" s="19"/>
      <c r="L127" s="19" t="s">
        <v>22604</v>
      </c>
      <c r="M127" s="19" t="s">
        <v>1566</v>
      </c>
      <c r="N127" s="19" t="s">
        <v>2058</v>
      </c>
      <c r="O127" s="19" t="s">
        <v>2259</v>
      </c>
      <c r="P127" s="19" t="s">
        <v>2154</v>
      </c>
      <c r="Q127" s="19" t="s">
        <v>18419</v>
      </c>
      <c r="R127" s="2" t="s">
        <v>2052</v>
      </c>
      <c r="S127" s="2"/>
      <c r="T127" s="2" t="s">
        <v>1061</v>
      </c>
    </row>
    <row r="128" spans="1:20" ht="14.25" customHeight="1">
      <c r="A128" s="19" t="s">
        <v>18813</v>
      </c>
      <c r="B128" s="19" t="s">
        <v>22605</v>
      </c>
      <c r="C128" s="19" t="s">
        <v>22606</v>
      </c>
      <c r="D128" s="19" t="s">
        <v>220</v>
      </c>
      <c r="E128" s="19" t="s">
        <v>96</v>
      </c>
      <c r="F128" s="19" t="s">
        <v>22607</v>
      </c>
      <c r="G128" s="19" t="s">
        <v>2046</v>
      </c>
      <c r="H128" s="19" t="s">
        <v>22608</v>
      </c>
      <c r="I128" s="19"/>
      <c r="J128" s="19"/>
      <c r="K128" s="19"/>
      <c r="L128" s="19"/>
      <c r="M128" s="19" t="s">
        <v>59</v>
      </c>
      <c r="N128" s="19" t="s">
        <v>2058</v>
      </c>
      <c r="O128" s="19" t="s">
        <v>2101</v>
      </c>
      <c r="P128" s="19" t="s">
        <v>18603</v>
      </c>
      <c r="Q128" s="19" t="s">
        <v>18419</v>
      </c>
      <c r="R128" s="2" t="s">
        <v>2067</v>
      </c>
      <c r="S128" s="2"/>
      <c r="T128" s="2" t="s">
        <v>219</v>
      </c>
    </row>
    <row r="129" spans="1:20" ht="14.25" customHeight="1">
      <c r="A129" s="19" t="s">
        <v>18817</v>
      </c>
      <c r="B129" s="19" t="s">
        <v>9115</v>
      </c>
      <c r="C129" s="19" t="s">
        <v>22609</v>
      </c>
      <c r="D129" s="19" t="s">
        <v>220</v>
      </c>
      <c r="E129" s="19" t="s">
        <v>96</v>
      </c>
      <c r="F129" s="19" t="s">
        <v>22610</v>
      </c>
      <c r="G129" s="19" t="s">
        <v>2046</v>
      </c>
      <c r="H129" s="19" t="s">
        <v>22611</v>
      </c>
      <c r="I129" s="19" t="s">
        <v>18821</v>
      </c>
      <c r="J129" s="19"/>
      <c r="K129" s="19"/>
      <c r="L129" s="19"/>
      <c r="M129" s="19" t="s">
        <v>1566</v>
      </c>
      <c r="N129" s="19" t="s">
        <v>2058</v>
      </c>
      <c r="O129" s="19" t="s">
        <v>2078</v>
      </c>
      <c r="P129" s="19" t="s">
        <v>2050</v>
      </c>
      <c r="Q129" s="19" t="s">
        <v>18419</v>
      </c>
      <c r="R129" s="2" t="s">
        <v>2067</v>
      </c>
      <c r="S129" s="2"/>
      <c r="T129" s="2" t="s">
        <v>219</v>
      </c>
    </row>
    <row r="130" spans="1:20" ht="14.25" customHeight="1">
      <c r="A130" s="19" t="s">
        <v>18822</v>
      </c>
      <c r="B130" s="19" t="s">
        <v>3511</v>
      </c>
      <c r="C130" s="19" t="s">
        <v>22612</v>
      </c>
      <c r="D130" s="19" t="s">
        <v>220</v>
      </c>
      <c r="E130" s="19" t="s">
        <v>96</v>
      </c>
      <c r="F130" s="19" t="s">
        <v>22613</v>
      </c>
      <c r="G130" s="19" t="s">
        <v>2046</v>
      </c>
      <c r="H130" s="19" t="s">
        <v>22614</v>
      </c>
      <c r="I130" s="19"/>
      <c r="J130" s="19"/>
      <c r="K130" s="19"/>
      <c r="L130" s="19" t="s">
        <v>17446</v>
      </c>
      <c r="M130" s="19" t="s">
        <v>1566</v>
      </c>
      <c r="N130" s="19" t="s">
        <v>2058</v>
      </c>
      <c r="O130" s="19" t="s">
        <v>2145</v>
      </c>
      <c r="P130" s="19" t="s">
        <v>18824</v>
      </c>
      <c r="Q130" s="19" t="s">
        <v>18419</v>
      </c>
      <c r="R130" s="2" t="s">
        <v>2067</v>
      </c>
      <c r="S130" s="2"/>
      <c r="T130" s="2" t="s">
        <v>219</v>
      </c>
    </row>
    <row r="131" spans="1:20" ht="14.25" customHeight="1">
      <c r="A131" s="19" t="s">
        <v>22220</v>
      </c>
      <c r="B131" s="19" t="s">
        <v>22615</v>
      </c>
      <c r="C131" s="19" t="s">
        <v>13139</v>
      </c>
      <c r="D131" s="19" t="s">
        <v>220</v>
      </c>
      <c r="E131" s="19" t="s">
        <v>96</v>
      </c>
      <c r="F131" s="19" t="s">
        <v>22616</v>
      </c>
      <c r="G131" s="19" t="s">
        <v>2046</v>
      </c>
      <c r="H131" s="19" t="s">
        <v>22617</v>
      </c>
      <c r="I131" s="19"/>
      <c r="J131" s="19"/>
      <c r="K131" s="19"/>
      <c r="L131" s="19"/>
      <c r="M131" s="19" t="s">
        <v>1566</v>
      </c>
      <c r="N131" s="19" t="s">
        <v>2058</v>
      </c>
      <c r="O131" s="19" t="s">
        <v>2078</v>
      </c>
      <c r="P131" s="19" t="s">
        <v>2377</v>
      </c>
      <c r="Q131" s="19" t="s">
        <v>18419</v>
      </c>
      <c r="R131" s="2" t="s">
        <v>2067</v>
      </c>
      <c r="S131" s="2"/>
      <c r="T131" s="2" t="s">
        <v>219</v>
      </c>
    </row>
    <row r="132" spans="1:20" ht="14.25" customHeight="1">
      <c r="A132" s="19" t="s">
        <v>22222</v>
      </c>
      <c r="B132" s="19" t="s">
        <v>22618</v>
      </c>
      <c r="C132" s="19" t="s">
        <v>22619</v>
      </c>
      <c r="D132" s="19" t="s">
        <v>230</v>
      </c>
      <c r="E132" s="19" t="s">
        <v>96</v>
      </c>
      <c r="F132" s="19" t="s">
        <v>22620</v>
      </c>
      <c r="G132" s="19" t="s">
        <v>2046</v>
      </c>
      <c r="H132" s="19" t="s">
        <v>22621</v>
      </c>
      <c r="I132" s="19"/>
      <c r="J132" s="19"/>
      <c r="K132" s="19"/>
      <c r="L132" s="19"/>
      <c r="M132" s="19" t="s">
        <v>1566</v>
      </c>
      <c r="N132" s="19" t="s">
        <v>2058</v>
      </c>
      <c r="O132" s="19" t="s">
        <v>2059</v>
      </c>
      <c r="P132" s="19" t="s">
        <v>4630</v>
      </c>
      <c r="Q132" s="19" t="s">
        <v>18419</v>
      </c>
      <c r="R132" s="2" t="s">
        <v>3993</v>
      </c>
      <c r="S132" s="2"/>
      <c r="T132" s="2" t="s">
        <v>229</v>
      </c>
    </row>
    <row r="133" spans="1:20" ht="14.25" customHeight="1">
      <c r="A133" s="19" t="s">
        <v>18825</v>
      </c>
      <c r="B133" s="19" t="s">
        <v>11118</v>
      </c>
      <c r="C133" s="19" t="s">
        <v>22622</v>
      </c>
      <c r="D133" s="19" t="s">
        <v>230</v>
      </c>
      <c r="E133" s="19" t="s">
        <v>96</v>
      </c>
      <c r="F133" s="19" t="s">
        <v>22623</v>
      </c>
      <c r="G133" s="19" t="s">
        <v>2046</v>
      </c>
      <c r="H133" s="19" t="s">
        <v>22624</v>
      </c>
      <c r="I133" s="19" t="s">
        <v>18830</v>
      </c>
      <c r="J133" s="19"/>
      <c r="K133" s="19"/>
      <c r="L133" s="19"/>
      <c r="M133" s="19" t="s">
        <v>1566</v>
      </c>
      <c r="N133" s="19" t="s">
        <v>2058</v>
      </c>
      <c r="O133" s="19" t="s">
        <v>2059</v>
      </c>
      <c r="P133" s="19" t="s">
        <v>3333</v>
      </c>
      <c r="Q133" s="19" t="s">
        <v>18419</v>
      </c>
      <c r="R133" s="2" t="s">
        <v>2052</v>
      </c>
      <c r="S133" s="2"/>
      <c r="T133" s="2" t="s">
        <v>229</v>
      </c>
    </row>
    <row r="134" spans="1:20" ht="14.25" customHeight="1">
      <c r="A134" s="19" t="s">
        <v>18831</v>
      </c>
      <c r="B134" s="19" t="s">
        <v>2805</v>
      </c>
      <c r="C134" s="19" t="s">
        <v>22625</v>
      </c>
      <c r="D134" s="19" t="s">
        <v>172</v>
      </c>
      <c r="E134" s="19" t="s">
        <v>96</v>
      </c>
      <c r="F134" s="19" t="s">
        <v>3297</v>
      </c>
      <c r="G134" s="19" t="s">
        <v>2046</v>
      </c>
      <c r="H134" s="19" t="s">
        <v>22626</v>
      </c>
      <c r="I134" s="19" t="s">
        <v>18834</v>
      </c>
      <c r="J134" s="19" t="s">
        <v>18835</v>
      </c>
      <c r="K134" s="19"/>
      <c r="L134" s="19" t="s">
        <v>7567</v>
      </c>
      <c r="M134" s="19" t="s">
        <v>59</v>
      </c>
      <c r="N134" s="19" t="s">
        <v>2058</v>
      </c>
      <c r="O134" s="19" t="s">
        <v>3297</v>
      </c>
      <c r="P134" s="19" t="s">
        <v>2050</v>
      </c>
      <c r="Q134" s="19" t="s">
        <v>18419</v>
      </c>
      <c r="R134" s="2"/>
      <c r="S134" s="2"/>
      <c r="T134" s="2" t="s">
        <v>171</v>
      </c>
    </row>
    <row r="135" spans="1:20" ht="14.25" customHeight="1">
      <c r="A135" s="19" t="s">
        <v>22226</v>
      </c>
      <c r="B135" s="19" t="s">
        <v>6529</v>
      </c>
      <c r="C135" s="19" t="s">
        <v>22627</v>
      </c>
      <c r="D135" s="19" t="s">
        <v>290</v>
      </c>
      <c r="E135" s="19" t="s">
        <v>96</v>
      </c>
      <c r="F135" s="19" t="s">
        <v>22628</v>
      </c>
      <c r="G135" s="19" t="s">
        <v>2046</v>
      </c>
      <c r="H135" s="19" t="s">
        <v>22629</v>
      </c>
      <c r="I135" s="19" t="s">
        <v>22229</v>
      </c>
      <c r="J135" s="19"/>
      <c r="K135" s="19"/>
      <c r="L135" s="19"/>
      <c r="M135" s="19" t="s">
        <v>1566</v>
      </c>
      <c r="N135" s="19" t="s">
        <v>2058</v>
      </c>
      <c r="O135" s="19" t="s">
        <v>2120</v>
      </c>
      <c r="P135" s="19" t="s">
        <v>2050</v>
      </c>
      <c r="Q135" s="19" t="s">
        <v>18419</v>
      </c>
      <c r="R135" s="2" t="s">
        <v>2052</v>
      </c>
      <c r="S135" s="2"/>
      <c r="T135" s="2" t="s">
        <v>289</v>
      </c>
    </row>
    <row r="136" spans="1:20" ht="14.25" customHeight="1">
      <c r="A136" s="19" t="s">
        <v>22230</v>
      </c>
      <c r="B136" s="19" t="s">
        <v>3176</v>
      </c>
      <c r="C136" s="19" t="s">
        <v>22034</v>
      </c>
      <c r="D136" s="19" t="s">
        <v>290</v>
      </c>
      <c r="E136" s="19" t="s">
        <v>96</v>
      </c>
      <c r="F136" s="19" t="s">
        <v>22630</v>
      </c>
      <c r="G136" s="19" t="s">
        <v>2046</v>
      </c>
      <c r="H136" s="19" t="s">
        <v>22631</v>
      </c>
      <c r="I136" s="19"/>
      <c r="J136" s="19"/>
      <c r="K136" s="19"/>
      <c r="L136" s="19"/>
      <c r="M136" s="19" t="s">
        <v>60</v>
      </c>
      <c r="N136" s="19" t="s">
        <v>2058</v>
      </c>
      <c r="O136" s="19" t="s">
        <v>2186</v>
      </c>
      <c r="P136" s="19" t="s">
        <v>22233</v>
      </c>
      <c r="Q136" s="19" t="s">
        <v>18419</v>
      </c>
      <c r="R136" s="2" t="s">
        <v>2052</v>
      </c>
      <c r="S136" s="2"/>
      <c r="T136" s="2" t="s">
        <v>289</v>
      </c>
    </row>
    <row r="137" spans="1:20" ht="14.25" customHeight="1">
      <c r="A137" s="19" t="s">
        <v>18836</v>
      </c>
      <c r="B137" s="19" t="s">
        <v>3194</v>
      </c>
      <c r="C137" s="19" t="s">
        <v>22632</v>
      </c>
      <c r="D137" s="19" t="s">
        <v>290</v>
      </c>
      <c r="E137" s="19" t="s">
        <v>96</v>
      </c>
      <c r="F137" s="19" t="s">
        <v>22633</v>
      </c>
      <c r="G137" s="19" t="s">
        <v>2046</v>
      </c>
      <c r="H137" s="19" t="s">
        <v>22634</v>
      </c>
      <c r="I137" s="19" t="s">
        <v>18838</v>
      </c>
      <c r="J137" s="19"/>
      <c r="K137" s="19"/>
      <c r="L137" s="19" t="s">
        <v>2630</v>
      </c>
      <c r="M137" s="19" t="s">
        <v>1566</v>
      </c>
      <c r="N137" s="19" t="s">
        <v>2058</v>
      </c>
      <c r="O137" s="19" t="s">
        <v>2093</v>
      </c>
      <c r="P137" s="19" t="s">
        <v>2422</v>
      </c>
      <c r="Q137" s="19" t="s">
        <v>18419</v>
      </c>
      <c r="R137" s="2" t="s">
        <v>2067</v>
      </c>
      <c r="S137" s="2"/>
      <c r="T137" s="2" t="s">
        <v>289</v>
      </c>
    </row>
    <row r="138" spans="1:20" ht="14.25" customHeight="1">
      <c r="A138" s="19" t="s">
        <v>18836</v>
      </c>
      <c r="B138" s="19" t="s">
        <v>22635</v>
      </c>
      <c r="C138" s="19" t="s">
        <v>22636</v>
      </c>
      <c r="D138" s="19" t="s">
        <v>290</v>
      </c>
      <c r="E138" s="19" t="s">
        <v>96</v>
      </c>
      <c r="F138" s="19" t="s">
        <v>22637</v>
      </c>
      <c r="G138" s="19" t="s">
        <v>2046</v>
      </c>
      <c r="H138" s="19" t="s">
        <v>22638</v>
      </c>
      <c r="I138" s="19" t="s">
        <v>18838</v>
      </c>
      <c r="J138" s="19"/>
      <c r="K138" s="19"/>
      <c r="L138" s="19" t="s">
        <v>2630</v>
      </c>
      <c r="M138" s="19" t="s">
        <v>1566</v>
      </c>
      <c r="N138" s="19" t="s">
        <v>2058</v>
      </c>
      <c r="O138" s="19" t="s">
        <v>2153</v>
      </c>
      <c r="P138" s="19" t="s">
        <v>2422</v>
      </c>
      <c r="Q138" s="19" t="s">
        <v>18419</v>
      </c>
      <c r="R138" s="2" t="s">
        <v>2052</v>
      </c>
      <c r="S138" s="2"/>
      <c r="T138" s="2" t="s">
        <v>289</v>
      </c>
    </row>
    <row r="139" spans="1:20" ht="14.25" customHeight="1">
      <c r="A139" s="19" t="s">
        <v>18840</v>
      </c>
      <c r="B139" s="19" t="s">
        <v>2411</v>
      </c>
      <c r="C139" s="19" t="s">
        <v>19809</v>
      </c>
      <c r="D139" s="19" t="s">
        <v>216</v>
      </c>
      <c r="E139" s="19" t="s">
        <v>96</v>
      </c>
      <c r="F139" s="19" t="s">
        <v>17272</v>
      </c>
      <c r="G139" s="19" t="s">
        <v>2046</v>
      </c>
      <c r="H139" s="19" t="s">
        <v>22639</v>
      </c>
      <c r="I139" s="19"/>
      <c r="J139" s="19"/>
      <c r="K139" s="19"/>
      <c r="L139" s="19"/>
      <c r="M139" s="19" t="s">
        <v>1566</v>
      </c>
      <c r="N139" s="19" t="s">
        <v>2058</v>
      </c>
      <c r="O139" s="19" t="s">
        <v>2259</v>
      </c>
      <c r="P139" s="19" t="s">
        <v>18698</v>
      </c>
      <c r="Q139" s="19" t="s">
        <v>18419</v>
      </c>
      <c r="R139" s="2" t="s">
        <v>2067</v>
      </c>
      <c r="S139" s="2"/>
      <c r="T139" s="2" t="s">
        <v>215</v>
      </c>
    </row>
    <row r="140" spans="1:20" ht="14.25" customHeight="1">
      <c r="A140" s="19" t="s">
        <v>18844</v>
      </c>
      <c r="B140" s="19" t="s">
        <v>3221</v>
      </c>
      <c r="C140" s="19" t="s">
        <v>22640</v>
      </c>
      <c r="D140" s="19" t="s">
        <v>22641</v>
      </c>
      <c r="E140" s="19" t="s">
        <v>96</v>
      </c>
      <c r="F140" s="19" t="s">
        <v>22642</v>
      </c>
      <c r="G140" s="19" t="s">
        <v>2091</v>
      </c>
      <c r="H140" s="19" t="s">
        <v>22643</v>
      </c>
      <c r="I140" s="19"/>
      <c r="J140" s="19"/>
      <c r="K140" s="19"/>
      <c r="L140" s="19" t="s">
        <v>7567</v>
      </c>
      <c r="M140" s="19" t="s">
        <v>1566</v>
      </c>
      <c r="N140" s="19" t="s">
        <v>2058</v>
      </c>
      <c r="O140" s="19" t="s">
        <v>5393</v>
      </c>
      <c r="P140" s="19" t="s">
        <v>3227</v>
      </c>
      <c r="Q140" s="19" t="s">
        <v>18419</v>
      </c>
      <c r="R140" s="2" t="s">
        <v>3993</v>
      </c>
      <c r="S140" s="2"/>
      <c r="T140" s="2" t="s">
        <v>22644</v>
      </c>
    </row>
    <row r="141" spans="1:20" ht="14.25" customHeight="1">
      <c r="A141" s="19" t="s">
        <v>22234</v>
      </c>
      <c r="B141" s="19" t="s">
        <v>3415</v>
      </c>
      <c r="C141" s="19" t="s">
        <v>22645</v>
      </c>
      <c r="D141" s="19" t="s">
        <v>22646</v>
      </c>
      <c r="E141" s="19" t="s">
        <v>96</v>
      </c>
      <c r="F141" s="19" t="s">
        <v>22647</v>
      </c>
      <c r="G141" s="19" t="s">
        <v>2091</v>
      </c>
      <c r="H141" s="19" t="s">
        <v>22648</v>
      </c>
      <c r="I141" s="19"/>
      <c r="J141" s="19"/>
      <c r="K141" s="19"/>
      <c r="L141" s="19"/>
      <c r="M141" s="19" t="s">
        <v>1566</v>
      </c>
      <c r="N141" s="19" t="s">
        <v>2058</v>
      </c>
      <c r="O141" s="19" t="s">
        <v>2120</v>
      </c>
      <c r="P141" s="19" t="s">
        <v>2133</v>
      </c>
      <c r="Q141" s="19" t="s">
        <v>18419</v>
      </c>
      <c r="R141" s="2" t="s">
        <v>2067</v>
      </c>
      <c r="S141" s="2"/>
      <c r="T141" s="2" t="s">
        <v>22649</v>
      </c>
    </row>
    <row r="142" spans="1:20" ht="14.25" customHeight="1">
      <c r="A142" s="19" t="s">
        <v>18847</v>
      </c>
      <c r="B142" s="19" t="s">
        <v>4519</v>
      </c>
      <c r="C142" s="19" t="s">
        <v>22650</v>
      </c>
      <c r="D142" s="19" t="s">
        <v>22651</v>
      </c>
      <c r="E142" s="19" t="s">
        <v>96</v>
      </c>
      <c r="F142" s="19" t="s">
        <v>22652</v>
      </c>
      <c r="G142" s="19" t="s">
        <v>2046</v>
      </c>
      <c r="H142" s="19" t="s">
        <v>22653</v>
      </c>
      <c r="I142" s="19"/>
      <c r="J142" s="19"/>
      <c r="K142" s="19"/>
      <c r="L142" s="19"/>
      <c r="M142" s="19" t="s">
        <v>1566</v>
      </c>
      <c r="N142" s="19" t="s">
        <v>2058</v>
      </c>
      <c r="O142" s="19" t="s">
        <v>2139</v>
      </c>
      <c r="P142" s="19" t="s">
        <v>2456</v>
      </c>
      <c r="Q142" s="19" t="s">
        <v>18419</v>
      </c>
      <c r="R142" s="2" t="s">
        <v>2052</v>
      </c>
      <c r="S142" s="2"/>
      <c r="T142" s="2" t="s">
        <v>22654</v>
      </c>
    </row>
    <row r="143" spans="1:20" ht="14.25" customHeight="1">
      <c r="A143" s="19" t="s">
        <v>18852</v>
      </c>
      <c r="B143" s="19" t="s">
        <v>10027</v>
      </c>
      <c r="C143" s="19" t="s">
        <v>21194</v>
      </c>
      <c r="D143" s="19" t="s">
        <v>357</v>
      </c>
      <c r="E143" s="19" t="s">
        <v>96</v>
      </c>
      <c r="F143" s="19" t="s">
        <v>5956</v>
      </c>
      <c r="G143" s="19" t="s">
        <v>2046</v>
      </c>
      <c r="H143" s="19" t="s">
        <v>22655</v>
      </c>
      <c r="I143" s="19" t="s">
        <v>18856</v>
      </c>
      <c r="J143" s="19" t="s">
        <v>22656</v>
      </c>
      <c r="K143" s="19"/>
      <c r="L143" s="19"/>
      <c r="M143" s="19" t="s">
        <v>1566</v>
      </c>
      <c r="N143" s="19" t="s">
        <v>2058</v>
      </c>
      <c r="O143" s="19" t="s">
        <v>2145</v>
      </c>
      <c r="P143" s="19" t="s">
        <v>22657</v>
      </c>
      <c r="Q143" s="19" t="s">
        <v>18419</v>
      </c>
      <c r="R143" s="2" t="s">
        <v>2067</v>
      </c>
      <c r="S143" s="2"/>
      <c r="T143" s="2" t="s">
        <v>356</v>
      </c>
    </row>
    <row r="144" spans="1:20" ht="14.25" customHeight="1">
      <c r="A144" s="19" t="s">
        <v>18857</v>
      </c>
      <c r="B144" s="19" t="s">
        <v>5231</v>
      </c>
      <c r="C144" s="19" t="s">
        <v>22658</v>
      </c>
      <c r="D144" s="19" t="s">
        <v>110</v>
      </c>
      <c r="E144" s="19" t="s">
        <v>96</v>
      </c>
      <c r="F144" s="19" t="s">
        <v>18586</v>
      </c>
      <c r="G144" s="19" t="s">
        <v>2046</v>
      </c>
      <c r="H144" s="19" t="s">
        <v>22659</v>
      </c>
      <c r="I144" s="19"/>
      <c r="J144" s="19"/>
      <c r="K144" s="19"/>
      <c r="L144" s="19"/>
      <c r="M144" s="19" t="s">
        <v>1566</v>
      </c>
      <c r="N144" s="19" t="s">
        <v>2058</v>
      </c>
      <c r="O144" s="19" t="s">
        <v>2059</v>
      </c>
      <c r="P144" s="19" t="s">
        <v>3153</v>
      </c>
      <c r="Q144" s="19" t="s">
        <v>18419</v>
      </c>
      <c r="R144" s="2" t="s">
        <v>2067</v>
      </c>
      <c r="S144" s="2"/>
      <c r="T144" s="2" t="s">
        <v>109</v>
      </c>
    </row>
    <row r="145" spans="1:20" ht="14.25" customHeight="1">
      <c r="A145" s="19" t="s">
        <v>22238</v>
      </c>
      <c r="B145" s="19" t="s">
        <v>9026</v>
      </c>
      <c r="C145" s="19" t="s">
        <v>19422</v>
      </c>
      <c r="D145" s="19" t="s">
        <v>222</v>
      </c>
      <c r="E145" s="19" t="s">
        <v>96</v>
      </c>
      <c r="F145" s="19" t="s">
        <v>22660</v>
      </c>
      <c r="G145" s="19" t="s">
        <v>2046</v>
      </c>
      <c r="H145" s="19" t="s">
        <v>22661</v>
      </c>
      <c r="I145" s="19" t="s">
        <v>22242</v>
      </c>
      <c r="J145" s="19" t="s">
        <v>22243</v>
      </c>
      <c r="K145" s="19"/>
      <c r="L145" s="19" t="s">
        <v>4127</v>
      </c>
      <c r="M145" s="19" t="s">
        <v>1566</v>
      </c>
      <c r="N145" s="19" t="s">
        <v>2058</v>
      </c>
      <c r="O145" s="19" t="s">
        <v>2093</v>
      </c>
      <c r="P145" s="19" t="s">
        <v>2505</v>
      </c>
      <c r="Q145" s="19" t="s">
        <v>18419</v>
      </c>
      <c r="R145" s="2" t="s">
        <v>2067</v>
      </c>
      <c r="S145" s="2"/>
      <c r="T145" s="2" t="s">
        <v>221</v>
      </c>
    </row>
    <row r="146" spans="1:20" ht="14.25" customHeight="1">
      <c r="A146" s="19" t="s">
        <v>18861</v>
      </c>
      <c r="B146" s="19" t="s">
        <v>2739</v>
      </c>
      <c r="C146" s="19" t="s">
        <v>22662</v>
      </c>
      <c r="D146" s="19" t="s">
        <v>365</v>
      </c>
      <c r="E146" s="19" t="s">
        <v>96</v>
      </c>
      <c r="F146" s="19" t="s">
        <v>2322</v>
      </c>
      <c r="G146" s="19" t="s">
        <v>2046</v>
      </c>
      <c r="H146" s="19" t="s">
        <v>22663</v>
      </c>
      <c r="I146" s="19"/>
      <c r="J146" s="19"/>
      <c r="K146" s="19"/>
      <c r="L146" s="19"/>
      <c r="M146" s="19" t="s">
        <v>59</v>
      </c>
      <c r="N146" s="19" t="s">
        <v>2058</v>
      </c>
      <c r="O146" s="19" t="s">
        <v>2322</v>
      </c>
      <c r="P146" s="19" t="s">
        <v>2050</v>
      </c>
      <c r="Q146" s="19" t="s">
        <v>18419</v>
      </c>
      <c r="R146" s="2" t="s">
        <v>2067</v>
      </c>
      <c r="S146" s="2"/>
      <c r="T146" s="2" t="s">
        <v>364</v>
      </c>
    </row>
    <row r="147" spans="1:20" ht="14.25" customHeight="1">
      <c r="A147" s="19" t="s">
        <v>22244</v>
      </c>
      <c r="B147" s="19" t="s">
        <v>3651</v>
      </c>
      <c r="C147" s="19" t="s">
        <v>5227</v>
      </c>
      <c r="D147" s="19" t="s">
        <v>210</v>
      </c>
      <c r="E147" s="19" t="s">
        <v>96</v>
      </c>
      <c r="F147" s="19" t="s">
        <v>22664</v>
      </c>
      <c r="G147" s="19" t="s">
        <v>2046</v>
      </c>
      <c r="H147" s="19" t="s">
        <v>22665</v>
      </c>
      <c r="I147" s="19"/>
      <c r="J147" s="19" t="s">
        <v>22247</v>
      </c>
      <c r="K147" s="19"/>
      <c r="L147" s="19"/>
      <c r="M147" s="19" t="s">
        <v>1566</v>
      </c>
      <c r="N147" s="19" t="s">
        <v>2058</v>
      </c>
      <c r="O147" s="19" t="s">
        <v>2153</v>
      </c>
      <c r="P147" s="19" t="s">
        <v>22248</v>
      </c>
      <c r="Q147" s="19" t="s">
        <v>18419</v>
      </c>
      <c r="R147" s="2" t="s">
        <v>3993</v>
      </c>
      <c r="S147" s="2" t="s">
        <v>6528</v>
      </c>
      <c r="T147" s="2" t="s">
        <v>209</v>
      </c>
    </row>
    <row r="148" spans="1:20" ht="14.25" customHeight="1">
      <c r="A148" s="19" t="s">
        <v>18865</v>
      </c>
      <c r="B148" s="19" t="s">
        <v>3651</v>
      </c>
      <c r="C148" s="19" t="s">
        <v>22666</v>
      </c>
      <c r="D148" s="19" t="s">
        <v>200</v>
      </c>
      <c r="E148" s="19" t="s">
        <v>96</v>
      </c>
      <c r="F148" s="19" t="s">
        <v>22667</v>
      </c>
      <c r="G148" s="19" t="s">
        <v>2046</v>
      </c>
      <c r="H148" s="19" t="s">
        <v>22668</v>
      </c>
      <c r="I148" s="19" t="s">
        <v>17665</v>
      </c>
      <c r="J148" s="19"/>
      <c r="K148" s="19"/>
      <c r="L148" s="19"/>
      <c r="M148" s="19" t="s">
        <v>1566</v>
      </c>
      <c r="N148" s="19" t="s">
        <v>2058</v>
      </c>
      <c r="O148" s="19" t="s">
        <v>2120</v>
      </c>
      <c r="P148" s="19" t="s">
        <v>2050</v>
      </c>
      <c r="Q148" s="19" t="s">
        <v>18419</v>
      </c>
      <c r="R148" s="2" t="s">
        <v>2052</v>
      </c>
      <c r="S148" s="2"/>
      <c r="T148" s="2" t="s">
        <v>199</v>
      </c>
    </row>
    <row r="149" spans="1:20" ht="14.25" customHeight="1">
      <c r="A149" s="19" t="s">
        <v>22249</v>
      </c>
      <c r="B149" s="19" t="s">
        <v>22669</v>
      </c>
      <c r="C149" s="19" t="s">
        <v>9698</v>
      </c>
      <c r="D149" s="19" t="s">
        <v>468</v>
      </c>
      <c r="E149" s="19" t="s">
        <v>96</v>
      </c>
      <c r="F149" s="19" t="s">
        <v>22670</v>
      </c>
      <c r="G149" s="19" t="s">
        <v>2046</v>
      </c>
      <c r="H149" s="19" t="s">
        <v>22671</v>
      </c>
      <c r="I149" s="19"/>
      <c r="J149" s="19"/>
      <c r="K149" s="19"/>
      <c r="L149" s="19"/>
      <c r="M149" s="19" t="s">
        <v>60</v>
      </c>
      <c r="N149" s="19" t="s">
        <v>2058</v>
      </c>
      <c r="O149" s="19" t="s">
        <v>5420</v>
      </c>
      <c r="P149" s="19" t="s">
        <v>22181</v>
      </c>
      <c r="Q149" s="19" t="s">
        <v>18419</v>
      </c>
      <c r="R149" s="2" t="s">
        <v>2067</v>
      </c>
      <c r="S149" s="2"/>
      <c r="T149" s="2" t="s">
        <v>467</v>
      </c>
    </row>
    <row r="150" spans="1:20" ht="14.25" customHeight="1">
      <c r="A150" s="19" t="s">
        <v>18869</v>
      </c>
      <c r="B150" s="19" t="s">
        <v>2411</v>
      </c>
      <c r="C150" s="19" t="s">
        <v>22672</v>
      </c>
      <c r="D150" s="19" t="s">
        <v>166</v>
      </c>
      <c r="E150" s="19" t="s">
        <v>96</v>
      </c>
      <c r="F150" s="19" t="s">
        <v>2320</v>
      </c>
      <c r="G150" s="19" t="s">
        <v>2046</v>
      </c>
      <c r="H150" s="19" t="s">
        <v>22673</v>
      </c>
      <c r="I150" s="19" t="s">
        <v>18874</v>
      </c>
      <c r="J150" s="19"/>
      <c r="K150" s="19"/>
      <c r="L150" s="19"/>
      <c r="M150" s="19" t="s">
        <v>59</v>
      </c>
      <c r="N150" s="19" t="s">
        <v>2058</v>
      </c>
      <c r="O150" s="19" t="s">
        <v>2322</v>
      </c>
      <c r="P150" s="19" t="s">
        <v>2050</v>
      </c>
      <c r="Q150" s="19" t="s">
        <v>18419</v>
      </c>
      <c r="R150" s="2" t="s">
        <v>2052</v>
      </c>
      <c r="S150" s="2"/>
      <c r="T150" s="2" t="s">
        <v>165</v>
      </c>
    </row>
    <row r="151" spans="1:20" ht="14.25" customHeight="1">
      <c r="A151" s="19" t="s">
        <v>18875</v>
      </c>
      <c r="B151" s="19" t="s">
        <v>4594</v>
      </c>
      <c r="C151" s="19" t="s">
        <v>3351</v>
      </c>
      <c r="D151" s="19" t="s">
        <v>164</v>
      </c>
      <c r="E151" s="19" t="s">
        <v>96</v>
      </c>
      <c r="F151" s="19" t="s">
        <v>4083</v>
      </c>
      <c r="G151" s="19" t="s">
        <v>2046</v>
      </c>
      <c r="H151" s="19" t="s">
        <v>22674</v>
      </c>
      <c r="I151" s="19"/>
      <c r="J151" s="19"/>
      <c r="K151" s="19"/>
      <c r="L151" s="19"/>
      <c r="M151" s="19" t="s">
        <v>1566</v>
      </c>
      <c r="N151" s="19" t="s">
        <v>2058</v>
      </c>
      <c r="O151" s="19" t="s">
        <v>2153</v>
      </c>
      <c r="P151" s="19" t="s">
        <v>2050</v>
      </c>
      <c r="Q151" s="19" t="s">
        <v>18419</v>
      </c>
      <c r="R151" s="2" t="s">
        <v>2052</v>
      </c>
      <c r="S151" s="2"/>
      <c r="T151" s="2" t="s">
        <v>163</v>
      </c>
    </row>
    <row r="152" spans="1:20" ht="14.25" customHeight="1">
      <c r="A152" s="19" t="s">
        <v>22253</v>
      </c>
      <c r="B152" s="19" t="s">
        <v>2611</v>
      </c>
      <c r="C152" s="19" t="s">
        <v>22675</v>
      </c>
      <c r="D152" s="19" t="s">
        <v>172</v>
      </c>
      <c r="E152" s="19" t="s">
        <v>96</v>
      </c>
      <c r="F152" s="19" t="s">
        <v>2528</v>
      </c>
      <c r="G152" s="19" t="s">
        <v>2046</v>
      </c>
      <c r="H152" s="19" t="s">
        <v>22676</v>
      </c>
      <c r="I152" s="19"/>
      <c r="J152" s="19"/>
      <c r="K152" s="19"/>
      <c r="L152" s="19"/>
      <c r="M152" s="19" t="s">
        <v>1566</v>
      </c>
      <c r="N152" s="19" t="s">
        <v>2058</v>
      </c>
      <c r="O152" s="19" t="s">
        <v>2132</v>
      </c>
      <c r="P152" s="19" t="s">
        <v>2050</v>
      </c>
      <c r="Q152" s="19" t="s">
        <v>18419</v>
      </c>
      <c r="R152" s="2" t="s">
        <v>2067</v>
      </c>
      <c r="S152" s="2"/>
      <c r="T152" s="2" t="s">
        <v>171</v>
      </c>
    </row>
    <row r="153" spans="1:20" ht="14.25" customHeight="1">
      <c r="A153" s="19" t="s">
        <v>22257</v>
      </c>
      <c r="B153" s="19" t="s">
        <v>2805</v>
      </c>
      <c r="C153" s="19" t="s">
        <v>22677</v>
      </c>
      <c r="D153" s="19" t="s">
        <v>136</v>
      </c>
      <c r="E153" s="19" t="s">
        <v>96</v>
      </c>
      <c r="F153" s="19" t="s">
        <v>22678</v>
      </c>
      <c r="G153" s="19" t="s">
        <v>2046</v>
      </c>
      <c r="H153" s="19" t="s">
        <v>22679</v>
      </c>
      <c r="I153" s="19"/>
      <c r="J153" s="19"/>
      <c r="K153" s="19"/>
      <c r="L153" s="19"/>
      <c r="M153" s="19" t="s">
        <v>1566</v>
      </c>
      <c r="N153" s="19" t="s">
        <v>2058</v>
      </c>
      <c r="O153" s="19" t="s">
        <v>2132</v>
      </c>
      <c r="P153" s="19" t="s">
        <v>22260</v>
      </c>
      <c r="Q153" s="19" t="s">
        <v>18419</v>
      </c>
      <c r="R153" s="2" t="s">
        <v>2067</v>
      </c>
      <c r="S153" s="2"/>
      <c r="T153" s="2" t="s">
        <v>135</v>
      </c>
    </row>
    <row r="154" spans="1:20" ht="14.25" customHeight="1">
      <c r="A154" s="19" t="s">
        <v>18877</v>
      </c>
      <c r="B154" s="19" t="s">
        <v>4129</v>
      </c>
      <c r="C154" s="19" t="s">
        <v>22680</v>
      </c>
      <c r="D154" s="19" t="s">
        <v>222</v>
      </c>
      <c r="E154" s="19" t="s">
        <v>96</v>
      </c>
      <c r="F154" s="19" t="s">
        <v>22681</v>
      </c>
      <c r="G154" s="19" t="s">
        <v>2046</v>
      </c>
      <c r="H154" s="19" t="s">
        <v>22682</v>
      </c>
      <c r="I154" s="19" t="s">
        <v>18879</v>
      </c>
      <c r="J154" s="19"/>
      <c r="K154" s="19"/>
      <c r="L154" s="19"/>
      <c r="M154" s="19" t="s">
        <v>1566</v>
      </c>
      <c r="N154" s="19" t="s">
        <v>2048</v>
      </c>
      <c r="O154" s="19" t="s">
        <v>2179</v>
      </c>
      <c r="P154" s="19" t="s">
        <v>2050</v>
      </c>
      <c r="Q154" s="19" t="s">
        <v>18419</v>
      </c>
      <c r="R154" s="2" t="s">
        <v>2052</v>
      </c>
      <c r="S154" s="2"/>
      <c r="T154" s="2" t="s">
        <v>221</v>
      </c>
    </row>
    <row r="155" spans="1:20" ht="14.25" customHeight="1">
      <c r="A155" s="19" t="s">
        <v>18880</v>
      </c>
      <c r="B155" s="19" t="s">
        <v>2887</v>
      </c>
      <c r="C155" s="19" t="s">
        <v>4000</v>
      </c>
      <c r="D155" s="19" t="s">
        <v>132</v>
      </c>
      <c r="E155" s="19" t="s">
        <v>96</v>
      </c>
      <c r="F155" s="19" t="s">
        <v>22683</v>
      </c>
      <c r="G155" s="19" t="s">
        <v>2046</v>
      </c>
      <c r="H155" s="19" t="s">
        <v>22684</v>
      </c>
      <c r="I155" s="19"/>
      <c r="J155" s="19"/>
      <c r="K155" s="19"/>
      <c r="L155" s="19"/>
      <c r="M155" s="19" t="s">
        <v>1566</v>
      </c>
      <c r="N155" s="19" t="s">
        <v>2048</v>
      </c>
      <c r="O155" s="19" t="s">
        <v>2199</v>
      </c>
      <c r="P155" s="19" t="s">
        <v>2050</v>
      </c>
      <c r="Q155" s="19" t="s">
        <v>18419</v>
      </c>
      <c r="R155" s="2" t="s">
        <v>2200</v>
      </c>
      <c r="S155" s="2"/>
      <c r="T155" s="2" t="s">
        <v>131</v>
      </c>
    </row>
    <row r="156" spans="1:20" ht="14.25" customHeight="1">
      <c r="A156" s="19" t="s">
        <v>22261</v>
      </c>
      <c r="B156" s="19" t="s">
        <v>5168</v>
      </c>
      <c r="C156" s="19" t="s">
        <v>22685</v>
      </c>
      <c r="D156" s="19" t="s">
        <v>94</v>
      </c>
      <c r="E156" s="19" t="s">
        <v>96</v>
      </c>
      <c r="F156" s="19" t="s">
        <v>22686</v>
      </c>
      <c r="G156" s="19" t="s">
        <v>2046</v>
      </c>
      <c r="H156" s="19" t="s">
        <v>22687</v>
      </c>
      <c r="I156" s="19"/>
      <c r="J156" s="19"/>
      <c r="K156" s="19"/>
      <c r="L156" s="19"/>
      <c r="M156" s="19" t="s">
        <v>1566</v>
      </c>
      <c r="N156" s="19" t="s">
        <v>2048</v>
      </c>
      <c r="O156" s="19" t="s">
        <v>2199</v>
      </c>
      <c r="P156" s="19" t="s">
        <v>2562</v>
      </c>
      <c r="Q156" s="19" t="s">
        <v>18419</v>
      </c>
      <c r="R156" s="2" t="s">
        <v>3993</v>
      </c>
      <c r="S156" s="2"/>
      <c r="T156" s="2" t="s">
        <v>93</v>
      </c>
    </row>
    <row r="157" spans="1:20" ht="14.25" customHeight="1">
      <c r="A157" s="19" t="s">
        <v>18884</v>
      </c>
      <c r="B157" s="19" t="s">
        <v>8295</v>
      </c>
      <c r="C157" s="19" t="s">
        <v>22688</v>
      </c>
      <c r="D157" s="19" t="s">
        <v>110</v>
      </c>
      <c r="E157" s="19" t="s">
        <v>96</v>
      </c>
      <c r="F157" s="19" t="s">
        <v>22689</v>
      </c>
      <c r="G157" s="19" t="s">
        <v>2046</v>
      </c>
      <c r="H157" s="19" t="s">
        <v>22690</v>
      </c>
      <c r="I157" s="19"/>
      <c r="J157" s="19"/>
      <c r="K157" s="19"/>
      <c r="L157" s="19"/>
      <c r="M157" s="19" t="s">
        <v>1566</v>
      </c>
      <c r="N157" s="19" t="s">
        <v>2058</v>
      </c>
      <c r="O157" s="19" t="s">
        <v>18978</v>
      </c>
      <c r="P157" s="19" t="s">
        <v>3363</v>
      </c>
      <c r="Q157" s="19" t="s">
        <v>18419</v>
      </c>
      <c r="R157" s="2" t="s">
        <v>2067</v>
      </c>
      <c r="S157" s="2" t="s">
        <v>6528</v>
      </c>
      <c r="T157" s="2" t="s">
        <v>109</v>
      </c>
    </row>
    <row r="158" spans="1:20" ht="14.25" customHeight="1">
      <c r="A158" s="19" t="s">
        <v>18888</v>
      </c>
      <c r="B158" s="19" t="s">
        <v>3112</v>
      </c>
      <c r="C158" s="19" t="s">
        <v>22691</v>
      </c>
      <c r="D158" s="19" t="s">
        <v>172</v>
      </c>
      <c r="E158" s="19" t="s">
        <v>96</v>
      </c>
      <c r="F158" s="19" t="s">
        <v>22692</v>
      </c>
      <c r="G158" s="19" t="s">
        <v>2046</v>
      </c>
      <c r="H158" s="19" t="s">
        <v>22693</v>
      </c>
      <c r="I158" s="19"/>
      <c r="J158" s="19"/>
      <c r="K158" s="19"/>
      <c r="L158" s="19"/>
      <c r="M158" s="19" t="s">
        <v>1566</v>
      </c>
      <c r="N158" s="19" t="s">
        <v>2058</v>
      </c>
      <c r="O158" s="19" t="s">
        <v>18536</v>
      </c>
      <c r="P158" s="19" t="s">
        <v>2050</v>
      </c>
      <c r="Q158" s="19" t="s">
        <v>18419</v>
      </c>
      <c r="R158" s="2" t="s">
        <v>2052</v>
      </c>
      <c r="S158" s="2" t="s">
        <v>6528</v>
      </c>
      <c r="T158" s="2" t="s">
        <v>171</v>
      </c>
    </row>
    <row r="159" spans="1:20" ht="14.25" customHeight="1">
      <c r="A159" s="19" t="s">
        <v>22263</v>
      </c>
      <c r="B159" s="19" t="s">
        <v>6588</v>
      </c>
      <c r="C159" s="19" t="s">
        <v>2559</v>
      </c>
      <c r="D159" s="19" t="s">
        <v>108</v>
      </c>
      <c r="E159" s="19" t="s">
        <v>96</v>
      </c>
      <c r="F159" s="19" t="s">
        <v>3053</v>
      </c>
      <c r="G159" s="19" t="s">
        <v>2046</v>
      </c>
      <c r="H159" s="19" t="s">
        <v>22694</v>
      </c>
      <c r="I159" s="19"/>
      <c r="J159" s="19" t="s">
        <v>22695</v>
      </c>
      <c r="K159" s="19"/>
      <c r="L159" s="19"/>
      <c r="M159" s="19" t="s">
        <v>1566</v>
      </c>
      <c r="N159" s="19" t="s">
        <v>2058</v>
      </c>
      <c r="O159" s="19" t="s">
        <v>18978</v>
      </c>
      <c r="P159" s="19" t="s">
        <v>22696</v>
      </c>
      <c r="Q159" s="19" t="s">
        <v>18419</v>
      </c>
      <c r="R159" s="2" t="s">
        <v>2052</v>
      </c>
      <c r="S159" s="2" t="s">
        <v>6528</v>
      </c>
      <c r="T159" s="2" t="s">
        <v>107</v>
      </c>
    </row>
    <row r="160" spans="1:20" ht="14.25" customHeight="1">
      <c r="A160" s="19" t="s">
        <v>18893</v>
      </c>
      <c r="B160" s="19" t="s">
        <v>4129</v>
      </c>
      <c r="C160" s="19" t="s">
        <v>20308</v>
      </c>
      <c r="D160" s="19" t="s">
        <v>391</v>
      </c>
      <c r="E160" s="19" t="s">
        <v>96</v>
      </c>
      <c r="F160" s="19" t="s">
        <v>2445</v>
      </c>
      <c r="G160" s="19" t="s">
        <v>2046</v>
      </c>
      <c r="H160" s="19" t="s">
        <v>22697</v>
      </c>
      <c r="I160" s="19" t="s">
        <v>18897</v>
      </c>
      <c r="J160" s="19"/>
      <c r="K160" s="19"/>
      <c r="L160" s="19"/>
      <c r="M160" s="19" t="s">
        <v>1566</v>
      </c>
      <c r="N160" s="19" t="s">
        <v>2058</v>
      </c>
      <c r="O160" s="19" t="s">
        <v>18978</v>
      </c>
      <c r="P160" s="19" t="s">
        <v>2050</v>
      </c>
      <c r="Q160" s="19" t="s">
        <v>18419</v>
      </c>
      <c r="R160" s="2" t="s">
        <v>2052</v>
      </c>
      <c r="S160" s="2" t="s">
        <v>6528</v>
      </c>
      <c r="T160" s="2" t="s">
        <v>390</v>
      </c>
    </row>
    <row r="161" spans="1:20" ht="14.25" customHeight="1">
      <c r="A161" s="19" t="s">
        <v>18898</v>
      </c>
      <c r="B161" s="19" t="s">
        <v>2768</v>
      </c>
      <c r="C161" s="19" t="s">
        <v>2955</v>
      </c>
      <c r="D161" s="19" t="s">
        <v>178</v>
      </c>
      <c r="E161" s="19" t="s">
        <v>96</v>
      </c>
      <c r="F161" s="19" t="s">
        <v>22698</v>
      </c>
      <c r="G161" s="19" t="s">
        <v>2046</v>
      </c>
      <c r="H161" s="19" t="s">
        <v>22699</v>
      </c>
      <c r="I161" s="19"/>
      <c r="J161" s="19" t="s">
        <v>22700</v>
      </c>
      <c r="K161" s="19"/>
      <c r="L161" s="19"/>
      <c r="M161" s="19" t="s">
        <v>1566</v>
      </c>
      <c r="N161" s="19" t="s">
        <v>2058</v>
      </c>
      <c r="O161" s="19" t="s">
        <v>18978</v>
      </c>
      <c r="P161" s="19" t="s">
        <v>6268</v>
      </c>
      <c r="Q161" s="19" t="s">
        <v>18419</v>
      </c>
      <c r="R161" s="2" t="s">
        <v>2052</v>
      </c>
      <c r="S161" s="2" t="s">
        <v>6528</v>
      </c>
      <c r="T161" s="2" t="s">
        <v>177</v>
      </c>
    </row>
    <row r="162" spans="1:20" ht="14.25" customHeight="1">
      <c r="A162" s="19" t="s">
        <v>22268</v>
      </c>
      <c r="B162" s="19" t="s">
        <v>10351</v>
      </c>
      <c r="C162" s="19" t="s">
        <v>22701</v>
      </c>
      <c r="D162" s="19" t="s">
        <v>184</v>
      </c>
      <c r="E162" s="19" t="s">
        <v>96</v>
      </c>
      <c r="F162" s="19" t="s">
        <v>22702</v>
      </c>
      <c r="G162" s="19" t="s">
        <v>2046</v>
      </c>
      <c r="H162" s="19" t="s">
        <v>22703</v>
      </c>
      <c r="I162" s="19"/>
      <c r="J162" s="19"/>
      <c r="K162" s="19"/>
      <c r="L162" s="19"/>
      <c r="M162" s="19" t="s">
        <v>1566</v>
      </c>
      <c r="N162" s="19"/>
      <c r="O162" s="19" t="s">
        <v>18978</v>
      </c>
      <c r="P162" s="19" t="s">
        <v>2050</v>
      </c>
      <c r="Q162" s="19" t="s">
        <v>18419</v>
      </c>
      <c r="R162" s="2" t="s">
        <v>2067</v>
      </c>
      <c r="S162" s="2" t="s">
        <v>6528</v>
      </c>
      <c r="T162" s="2" t="s">
        <v>183</v>
      </c>
    </row>
    <row r="163" spans="1:20" ht="14.25" customHeight="1">
      <c r="A163" s="19" t="s">
        <v>18900</v>
      </c>
      <c r="B163" s="19" t="s">
        <v>4070</v>
      </c>
      <c r="C163" s="19" t="s">
        <v>22704</v>
      </c>
      <c r="D163" s="19" t="s">
        <v>210</v>
      </c>
      <c r="E163" s="19" t="s">
        <v>96</v>
      </c>
      <c r="F163" s="19" t="s">
        <v>22705</v>
      </c>
      <c r="G163" s="19" t="s">
        <v>2046</v>
      </c>
      <c r="H163" s="19" t="s">
        <v>22706</v>
      </c>
      <c r="I163" s="19" t="s">
        <v>18904</v>
      </c>
      <c r="J163" s="19"/>
      <c r="K163" s="19"/>
      <c r="L163" s="19" t="s">
        <v>7567</v>
      </c>
      <c r="M163" s="19" t="s">
        <v>1566</v>
      </c>
      <c r="N163" s="19" t="s">
        <v>2058</v>
      </c>
      <c r="O163" s="19" t="s">
        <v>18978</v>
      </c>
      <c r="P163" s="19" t="s">
        <v>4946</v>
      </c>
      <c r="Q163" s="19" t="s">
        <v>18419</v>
      </c>
      <c r="R163" s="2" t="s">
        <v>2052</v>
      </c>
      <c r="S163" s="2" t="s">
        <v>6528</v>
      </c>
      <c r="T163" s="2" t="s">
        <v>209</v>
      </c>
    </row>
    <row r="164" spans="1:20" ht="14.25" customHeight="1">
      <c r="A164" s="19" t="s">
        <v>18905</v>
      </c>
      <c r="B164" s="19" t="s">
        <v>4129</v>
      </c>
      <c r="C164" s="19" t="s">
        <v>8990</v>
      </c>
      <c r="D164" s="19" t="s">
        <v>500</v>
      </c>
      <c r="E164" s="19" t="s">
        <v>96</v>
      </c>
      <c r="F164" s="19" t="s">
        <v>22707</v>
      </c>
      <c r="G164" s="19" t="s">
        <v>2046</v>
      </c>
      <c r="H164" s="19" t="s">
        <v>22708</v>
      </c>
      <c r="I164" s="19" t="s">
        <v>18908</v>
      </c>
      <c r="J164" s="19"/>
      <c r="K164" s="19"/>
      <c r="L164" s="19"/>
      <c r="M164" s="19" t="s">
        <v>1566</v>
      </c>
      <c r="N164" s="19" t="s">
        <v>2058</v>
      </c>
      <c r="O164" s="19" t="s">
        <v>18978</v>
      </c>
      <c r="P164" s="19" t="s">
        <v>2050</v>
      </c>
      <c r="Q164" s="19" t="s">
        <v>18419</v>
      </c>
      <c r="R164" s="2" t="s">
        <v>2052</v>
      </c>
      <c r="S164" s="2" t="s">
        <v>6679</v>
      </c>
      <c r="T164" s="2" t="s">
        <v>499</v>
      </c>
    </row>
    <row r="165" spans="1:20" ht="14.25" customHeight="1">
      <c r="A165" s="19" t="s">
        <v>22272</v>
      </c>
      <c r="B165" s="19" t="s">
        <v>3995</v>
      </c>
      <c r="C165" s="19" t="s">
        <v>22709</v>
      </c>
      <c r="D165" s="19" t="s">
        <v>468</v>
      </c>
      <c r="E165" s="19" t="s">
        <v>96</v>
      </c>
      <c r="F165" s="19" t="s">
        <v>22710</v>
      </c>
      <c r="G165" s="19" t="s">
        <v>2046</v>
      </c>
      <c r="H165" s="19" t="s">
        <v>22711</v>
      </c>
      <c r="I165" s="19"/>
      <c r="J165" s="19"/>
      <c r="K165" s="19"/>
      <c r="L165" s="19"/>
      <c r="M165" s="19" t="s">
        <v>60</v>
      </c>
      <c r="N165" s="19" t="s">
        <v>2058</v>
      </c>
      <c r="O165" s="19" t="s">
        <v>18978</v>
      </c>
      <c r="P165" s="19" t="s">
        <v>2456</v>
      </c>
      <c r="Q165" s="19" t="s">
        <v>18419</v>
      </c>
      <c r="R165" s="2"/>
      <c r="S165" s="2" t="s">
        <v>6528</v>
      </c>
      <c r="T165" s="2" t="s">
        <v>467</v>
      </c>
    </row>
    <row r="166" spans="1:20" ht="14.25" customHeight="1">
      <c r="A166" s="19" t="s">
        <v>18909</v>
      </c>
      <c r="B166" s="19" t="s">
        <v>22712</v>
      </c>
      <c r="C166" s="19" t="s">
        <v>22713</v>
      </c>
      <c r="D166" s="19" t="s">
        <v>22714</v>
      </c>
      <c r="E166" s="19" t="s">
        <v>96</v>
      </c>
      <c r="F166" s="19" t="s">
        <v>22715</v>
      </c>
      <c r="G166" s="19" t="s">
        <v>2046</v>
      </c>
      <c r="H166" s="19" t="s">
        <v>22716</v>
      </c>
      <c r="I166" s="19"/>
      <c r="J166" s="19"/>
      <c r="K166" s="19"/>
      <c r="L166" s="19"/>
      <c r="M166" s="19" t="s">
        <v>60</v>
      </c>
      <c r="N166" s="19" t="s">
        <v>2058</v>
      </c>
      <c r="O166" s="19" t="s">
        <v>18536</v>
      </c>
      <c r="P166" s="19" t="s">
        <v>2050</v>
      </c>
      <c r="Q166" s="19" t="s">
        <v>18419</v>
      </c>
      <c r="R166" s="2"/>
      <c r="S166" s="2" t="s">
        <v>6528</v>
      </c>
      <c r="T166" s="2" t="s">
        <v>22717</v>
      </c>
    </row>
    <row r="167" spans="1:20" ht="14.25" customHeight="1">
      <c r="A167" s="19" t="s">
        <v>22274</v>
      </c>
      <c r="B167" s="19" t="s">
        <v>22718</v>
      </c>
      <c r="C167" s="19" t="s">
        <v>22719</v>
      </c>
      <c r="D167" s="19" t="s">
        <v>128</v>
      </c>
      <c r="E167" s="19" t="s">
        <v>96</v>
      </c>
      <c r="F167" s="19" t="s">
        <v>22720</v>
      </c>
      <c r="G167" s="19" t="s">
        <v>2046</v>
      </c>
      <c r="H167" s="19" t="s">
        <v>22721</v>
      </c>
      <c r="I167" s="19"/>
      <c r="J167" s="19"/>
      <c r="K167" s="19"/>
      <c r="L167" s="19"/>
      <c r="M167" s="19" t="s">
        <v>1566</v>
      </c>
      <c r="N167" s="19"/>
      <c r="O167" s="19" t="s">
        <v>18978</v>
      </c>
      <c r="P167" s="19" t="s">
        <v>4625</v>
      </c>
      <c r="Q167" s="19" t="s">
        <v>18419</v>
      </c>
      <c r="R167" s="2" t="s">
        <v>2052</v>
      </c>
      <c r="S167" s="2" t="s">
        <v>6528</v>
      </c>
      <c r="T167" s="2" t="s">
        <v>127</v>
      </c>
    </row>
    <row r="168" spans="1:20" ht="14.25" customHeight="1">
      <c r="A168" s="19" t="s">
        <v>22276</v>
      </c>
      <c r="B168" s="19" t="s">
        <v>3951</v>
      </c>
      <c r="C168" s="19" t="s">
        <v>22722</v>
      </c>
      <c r="D168" s="19" t="s">
        <v>22714</v>
      </c>
      <c r="E168" s="19" t="s">
        <v>96</v>
      </c>
      <c r="F168" s="19" t="s">
        <v>22723</v>
      </c>
      <c r="G168" s="19" t="s">
        <v>2046</v>
      </c>
      <c r="H168" s="19" t="s">
        <v>22724</v>
      </c>
      <c r="I168" s="19" t="s">
        <v>22279</v>
      </c>
      <c r="J168" s="19"/>
      <c r="K168" s="19"/>
      <c r="L168" s="19"/>
      <c r="M168" s="19" t="s">
        <v>1566</v>
      </c>
      <c r="N168" s="19" t="s">
        <v>2058</v>
      </c>
      <c r="O168" s="19" t="s">
        <v>18978</v>
      </c>
      <c r="P168" s="19" t="s">
        <v>2050</v>
      </c>
      <c r="Q168" s="19" t="s">
        <v>18419</v>
      </c>
      <c r="R168" s="2" t="s">
        <v>2052</v>
      </c>
      <c r="S168" s="2" t="s">
        <v>6528</v>
      </c>
      <c r="T168" s="2" t="s">
        <v>22717</v>
      </c>
    </row>
    <row r="169" spans="1:20" ht="14.25" customHeight="1">
      <c r="A169" s="19" t="s">
        <v>18912</v>
      </c>
      <c r="B169" s="19" t="s">
        <v>9754</v>
      </c>
      <c r="C169" s="19" t="s">
        <v>6006</v>
      </c>
      <c r="D169" s="19" t="s">
        <v>234</v>
      </c>
      <c r="E169" s="19" t="s">
        <v>96</v>
      </c>
      <c r="F169" s="19" t="s">
        <v>22725</v>
      </c>
      <c r="G169" s="19" t="s">
        <v>2046</v>
      </c>
      <c r="H169" s="19" t="s">
        <v>22726</v>
      </c>
      <c r="I169" s="19"/>
      <c r="J169" s="19"/>
      <c r="K169" s="19"/>
      <c r="L169" s="19"/>
      <c r="M169" s="19" t="s">
        <v>59</v>
      </c>
      <c r="N169" s="19" t="s">
        <v>2048</v>
      </c>
      <c r="O169" s="19" t="s">
        <v>18536</v>
      </c>
      <c r="P169" s="19" t="s">
        <v>2050</v>
      </c>
      <c r="Q169" s="19" t="s">
        <v>18419</v>
      </c>
      <c r="R169" s="2" t="s">
        <v>2067</v>
      </c>
      <c r="S169" s="2" t="s">
        <v>6528</v>
      </c>
      <c r="T169" s="2" t="s">
        <v>233</v>
      </c>
    </row>
    <row r="170" spans="1:20" ht="14.25" customHeight="1">
      <c r="A170" s="19" t="s">
        <v>18916</v>
      </c>
      <c r="B170" s="19" t="s">
        <v>22727</v>
      </c>
      <c r="C170" s="19" t="s">
        <v>22728</v>
      </c>
      <c r="D170" s="19" t="s">
        <v>276</v>
      </c>
      <c r="E170" s="19" t="s">
        <v>96</v>
      </c>
      <c r="F170" s="19" t="s">
        <v>5991</v>
      </c>
      <c r="G170" s="19" t="s">
        <v>2046</v>
      </c>
      <c r="H170" s="19" t="s">
        <v>22729</v>
      </c>
      <c r="I170" s="19"/>
      <c r="J170" s="19"/>
      <c r="K170" s="19"/>
      <c r="L170" s="19"/>
      <c r="M170" s="19" t="s">
        <v>1566</v>
      </c>
      <c r="N170" s="19" t="s">
        <v>2058</v>
      </c>
      <c r="O170" s="19" t="s">
        <v>18978</v>
      </c>
      <c r="P170" s="19" t="s">
        <v>2050</v>
      </c>
      <c r="Q170" s="19" t="s">
        <v>18419</v>
      </c>
      <c r="R170" s="2" t="s">
        <v>2052</v>
      </c>
      <c r="S170" s="2" t="s">
        <v>6528</v>
      </c>
      <c r="T170" s="2" t="s">
        <v>275</v>
      </c>
    </row>
    <row r="171" spans="1:20" ht="14.25" customHeight="1">
      <c r="A171" s="19" t="s">
        <v>18918</v>
      </c>
      <c r="B171" s="19" t="s">
        <v>22730</v>
      </c>
      <c r="C171" s="19" t="s">
        <v>22731</v>
      </c>
      <c r="D171" s="19" t="s">
        <v>210</v>
      </c>
      <c r="E171" s="19" t="s">
        <v>96</v>
      </c>
      <c r="F171" s="19" t="s">
        <v>22732</v>
      </c>
      <c r="G171" s="19" t="s">
        <v>2046</v>
      </c>
      <c r="H171" s="19" t="s">
        <v>22733</v>
      </c>
      <c r="I171" s="19" t="s">
        <v>18922</v>
      </c>
      <c r="J171" s="19"/>
      <c r="K171" s="19"/>
      <c r="L171" s="19"/>
      <c r="M171" s="19" t="s">
        <v>1566</v>
      </c>
      <c r="N171" s="19" t="s">
        <v>2058</v>
      </c>
      <c r="O171" s="19" t="s">
        <v>18978</v>
      </c>
      <c r="P171" s="19" t="s">
        <v>2485</v>
      </c>
      <c r="Q171" s="19" t="s">
        <v>18419</v>
      </c>
      <c r="R171" s="2" t="s">
        <v>2052</v>
      </c>
      <c r="S171" s="2" t="s">
        <v>6528</v>
      </c>
      <c r="T171" s="2" t="s">
        <v>209</v>
      </c>
    </row>
    <row r="172" spans="1:20" ht="14.25" customHeight="1">
      <c r="A172" s="19" t="s">
        <v>18923</v>
      </c>
      <c r="B172" s="19" t="s">
        <v>2515</v>
      </c>
      <c r="C172" s="19" t="s">
        <v>22734</v>
      </c>
      <c r="D172" s="19" t="s">
        <v>120</v>
      </c>
      <c r="E172" s="19" t="s">
        <v>96</v>
      </c>
      <c r="F172" s="19" t="s">
        <v>22735</v>
      </c>
      <c r="G172" s="19" t="s">
        <v>2046</v>
      </c>
      <c r="H172" s="19" t="s">
        <v>22736</v>
      </c>
      <c r="I172" s="19" t="s">
        <v>18927</v>
      </c>
      <c r="J172" s="19"/>
      <c r="K172" s="19"/>
      <c r="L172" s="19"/>
      <c r="M172" s="19" t="s">
        <v>1566</v>
      </c>
      <c r="N172" s="19" t="s">
        <v>2058</v>
      </c>
      <c r="O172" s="19" t="s">
        <v>18978</v>
      </c>
      <c r="P172" s="19" t="s">
        <v>5043</v>
      </c>
      <c r="Q172" s="19" t="s">
        <v>18419</v>
      </c>
      <c r="R172" s="2" t="s">
        <v>2052</v>
      </c>
      <c r="S172" s="2" t="s">
        <v>6528</v>
      </c>
      <c r="T172" s="2" t="s">
        <v>119</v>
      </c>
    </row>
    <row r="173" spans="1:20" ht="14.25" customHeight="1">
      <c r="A173" s="19" t="s">
        <v>22280</v>
      </c>
      <c r="B173" s="19" t="s">
        <v>4346</v>
      </c>
      <c r="C173" s="19" t="s">
        <v>5433</v>
      </c>
      <c r="D173" s="19" t="s">
        <v>120</v>
      </c>
      <c r="E173" s="19" t="s">
        <v>96</v>
      </c>
      <c r="F173" s="19" t="s">
        <v>22735</v>
      </c>
      <c r="G173" s="19" t="s">
        <v>2046</v>
      </c>
      <c r="H173" s="19" t="s">
        <v>22737</v>
      </c>
      <c r="I173" s="19"/>
      <c r="J173" s="19"/>
      <c r="K173" s="19"/>
      <c r="L173" s="19" t="s">
        <v>18777</v>
      </c>
      <c r="M173" s="19" t="s">
        <v>1566</v>
      </c>
      <c r="N173" s="19" t="s">
        <v>2058</v>
      </c>
      <c r="O173" s="19" t="s">
        <v>18978</v>
      </c>
      <c r="P173" s="19" t="s">
        <v>5043</v>
      </c>
      <c r="Q173" s="19" t="s">
        <v>18419</v>
      </c>
      <c r="R173" s="2" t="s">
        <v>2052</v>
      </c>
      <c r="S173" s="2" t="s">
        <v>6528</v>
      </c>
      <c r="T173" s="2" t="s">
        <v>119</v>
      </c>
    </row>
    <row r="174" spans="1:20" ht="14.25" customHeight="1">
      <c r="A174" s="19" t="s">
        <v>22283</v>
      </c>
      <c r="B174" s="19" t="s">
        <v>7185</v>
      </c>
      <c r="C174" s="19" t="s">
        <v>22738</v>
      </c>
      <c r="D174" s="19" t="s">
        <v>184</v>
      </c>
      <c r="E174" s="19" t="s">
        <v>96</v>
      </c>
      <c r="F174" s="19" t="s">
        <v>22739</v>
      </c>
      <c r="G174" s="19" t="s">
        <v>2046</v>
      </c>
      <c r="H174" s="19" t="s">
        <v>22740</v>
      </c>
      <c r="I174" s="19"/>
      <c r="J174" s="19"/>
      <c r="K174" s="19"/>
      <c r="L174" s="19"/>
      <c r="M174" s="19" t="s">
        <v>1566</v>
      </c>
      <c r="N174" s="19" t="s">
        <v>2058</v>
      </c>
      <c r="O174" s="19" t="s">
        <v>18978</v>
      </c>
      <c r="P174" s="19" t="s">
        <v>2050</v>
      </c>
      <c r="Q174" s="19" t="s">
        <v>18419</v>
      </c>
      <c r="R174" s="2" t="s">
        <v>2052</v>
      </c>
      <c r="S174" s="2" t="s">
        <v>6528</v>
      </c>
      <c r="T174" s="2" t="s">
        <v>183</v>
      </c>
    </row>
    <row r="175" spans="1:20" ht="14.25" customHeight="1">
      <c r="A175" s="19" t="s">
        <v>22287</v>
      </c>
      <c r="B175" s="19" t="s">
        <v>10123</v>
      </c>
      <c r="C175" s="19" t="s">
        <v>22741</v>
      </c>
      <c r="D175" s="19" t="s">
        <v>292</v>
      </c>
      <c r="E175" s="19" t="s">
        <v>96</v>
      </c>
      <c r="F175" s="19" t="s">
        <v>22742</v>
      </c>
      <c r="G175" s="19" t="s">
        <v>2046</v>
      </c>
      <c r="H175" s="19" t="s">
        <v>22743</v>
      </c>
      <c r="I175" s="19"/>
      <c r="J175" s="19"/>
      <c r="K175" s="19"/>
      <c r="L175" s="19"/>
      <c r="M175" s="19" t="s">
        <v>1566</v>
      </c>
      <c r="N175" s="19" t="s">
        <v>2058</v>
      </c>
      <c r="O175" s="19" t="s">
        <v>18978</v>
      </c>
      <c r="P175" s="19" t="s">
        <v>2050</v>
      </c>
      <c r="Q175" s="19" t="s">
        <v>18419</v>
      </c>
      <c r="R175" s="2" t="s">
        <v>2052</v>
      </c>
      <c r="S175" s="2" t="s">
        <v>6528</v>
      </c>
      <c r="T175" s="2" t="s">
        <v>291</v>
      </c>
    </row>
    <row r="176" spans="1:20" ht="14.25" customHeight="1">
      <c r="A176" s="19" t="s">
        <v>18928</v>
      </c>
      <c r="B176" s="19" t="s">
        <v>2515</v>
      </c>
      <c r="C176" s="19" t="s">
        <v>22744</v>
      </c>
      <c r="D176" s="19" t="s">
        <v>357</v>
      </c>
      <c r="E176" s="19" t="s">
        <v>96</v>
      </c>
      <c r="F176" s="19" t="s">
        <v>22745</v>
      </c>
      <c r="G176" s="19" t="s">
        <v>2046</v>
      </c>
      <c r="H176" s="19" t="s">
        <v>22746</v>
      </c>
      <c r="I176" s="19"/>
      <c r="J176" s="19"/>
      <c r="K176" s="19"/>
      <c r="L176" s="19" t="s">
        <v>2630</v>
      </c>
      <c r="M176" s="19" t="s">
        <v>1566</v>
      </c>
      <c r="N176" s="19" t="s">
        <v>2048</v>
      </c>
      <c r="O176" s="19" t="s">
        <v>18978</v>
      </c>
      <c r="P176" s="19" t="s">
        <v>18932</v>
      </c>
      <c r="Q176" s="19" t="s">
        <v>18419</v>
      </c>
      <c r="R176" s="2" t="s">
        <v>2052</v>
      </c>
      <c r="S176" s="2" t="s">
        <v>6528</v>
      </c>
      <c r="T176" s="2" t="s">
        <v>356</v>
      </c>
    </row>
    <row r="177" spans="1:20" ht="14.25" customHeight="1">
      <c r="A177" s="19" t="s">
        <v>18933</v>
      </c>
      <c r="B177" s="19" t="s">
        <v>22747</v>
      </c>
      <c r="C177" s="19" t="s">
        <v>22748</v>
      </c>
      <c r="D177" s="19" t="s">
        <v>210</v>
      </c>
      <c r="E177" s="19" t="s">
        <v>96</v>
      </c>
      <c r="F177" s="19" t="s">
        <v>22749</v>
      </c>
      <c r="G177" s="19" t="s">
        <v>2046</v>
      </c>
      <c r="H177" s="19" t="s">
        <v>22750</v>
      </c>
      <c r="I177" s="19"/>
      <c r="J177" s="19"/>
      <c r="K177" s="19"/>
      <c r="L177" s="19" t="s">
        <v>15881</v>
      </c>
      <c r="M177" s="19" t="s">
        <v>1566</v>
      </c>
      <c r="N177" s="19" t="s">
        <v>2048</v>
      </c>
      <c r="O177" s="19" t="s">
        <v>18978</v>
      </c>
      <c r="P177" s="19" t="s">
        <v>18937</v>
      </c>
      <c r="Q177" s="19" t="s">
        <v>18419</v>
      </c>
      <c r="R177" s="2" t="s">
        <v>2052</v>
      </c>
      <c r="S177" s="2" t="s">
        <v>6528</v>
      </c>
      <c r="T177" s="2" t="s">
        <v>209</v>
      </c>
    </row>
    <row r="178" spans="1:20" ht="14.25" customHeight="1">
      <c r="A178" s="19" t="s">
        <v>22290</v>
      </c>
      <c r="B178" s="19" t="s">
        <v>22751</v>
      </c>
      <c r="C178" s="19" t="s">
        <v>22752</v>
      </c>
      <c r="D178" s="19" t="s">
        <v>184</v>
      </c>
      <c r="E178" s="19" t="s">
        <v>96</v>
      </c>
      <c r="F178" s="19" t="s">
        <v>1654</v>
      </c>
      <c r="G178" s="19" t="s">
        <v>2046</v>
      </c>
      <c r="H178" s="19" t="s">
        <v>22753</v>
      </c>
      <c r="I178" s="19" t="s">
        <v>22294</v>
      </c>
      <c r="J178" s="19"/>
      <c r="K178" s="19"/>
      <c r="L178" s="19" t="s">
        <v>4127</v>
      </c>
      <c r="M178" s="19" t="s">
        <v>59</v>
      </c>
      <c r="N178" s="19" t="s">
        <v>2058</v>
      </c>
      <c r="O178" s="19" t="s">
        <v>18978</v>
      </c>
      <c r="P178" s="19" t="s">
        <v>2050</v>
      </c>
      <c r="Q178" s="19" t="s">
        <v>18419</v>
      </c>
      <c r="R178" s="2" t="s">
        <v>2067</v>
      </c>
      <c r="S178" s="2" t="s">
        <v>6863</v>
      </c>
      <c r="T178" s="2" t="s">
        <v>183</v>
      </c>
    </row>
    <row r="179" spans="1:20" ht="14.25" customHeight="1">
      <c r="A179" s="19" t="s">
        <v>18938</v>
      </c>
      <c r="B179" s="19" t="s">
        <v>4034</v>
      </c>
      <c r="C179" s="19" t="s">
        <v>22754</v>
      </c>
      <c r="D179" s="19" t="s">
        <v>116</v>
      </c>
      <c r="E179" s="19" t="s">
        <v>96</v>
      </c>
      <c r="F179" s="19" t="s">
        <v>22755</v>
      </c>
      <c r="G179" s="19" t="s">
        <v>2046</v>
      </c>
      <c r="H179" s="19" t="s">
        <v>22756</v>
      </c>
      <c r="I179" s="19"/>
      <c r="J179" s="19"/>
      <c r="K179" s="19"/>
      <c r="L179" s="19"/>
      <c r="M179" s="19" t="s">
        <v>1566</v>
      </c>
      <c r="N179" s="19" t="s">
        <v>2058</v>
      </c>
      <c r="O179" s="19" t="s">
        <v>18978</v>
      </c>
      <c r="P179" s="19" t="s">
        <v>2050</v>
      </c>
      <c r="Q179" s="19" t="s">
        <v>18419</v>
      </c>
      <c r="R179" s="2" t="s">
        <v>2052</v>
      </c>
      <c r="S179" s="2" t="s">
        <v>6528</v>
      </c>
      <c r="T179" s="2" t="s">
        <v>115</v>
      </c>
    </row>
    <row r="180" spans="1:20" ht="14.25" customHeight="1">
      <c r="A180" s="19" t="s">
        <v>18942</v>
      </c>
      <c r="B180" s="19" t="s">
        <v>3939</v>
      </c>
      <c r="C180" s="19" t="s">
        <v>22757</v>
      </c>
      <c r="D180" s="19" t="s">
        <v>357</v>
      </c>
      <c r="E180" s="19" t="s">
        <v>96</v>
      </c>
      <c r="F180" s="19" t="s">
        <v>22758</v>
      </c>
      <c r="G180" s="19" t="s">
        <v>2046</v>
      </c>
      <c r="H180" s="19" t="s">
        <v>22759</v>
      </c>
      <c r="I180" s="19"/>
      <c r="J180" s="19"/>
      <c r="K180" s="19"/>
      <c r="L180" s="19"/>
      <c r="M180" s="19" t="s">
        <v>1566</v>
      </c>
      <c r="N180" s="19" t="s">
        <v>2048</v>
      </c>
      <c r="O180" s="19" t="s">
        <v>18978</v>
      </c>
      <c r="P180" s="19" t="s">
        <v>21968</v>
      </c>
      <c r="Q180" s="19" t="s">
        <v>18419</v>
      </c>
      <c r="R180" s="2" t="s">
        <v>2052</v>
      </c>
      <c r="S180" s="2" t="s">
        <v>6528</v>
      </c>
      <c r="T180" s="2" t="s">
        <v>356</v>
      </c>
    </row>
    <row r="181" spans="1:20" ht="14.25" customHeight="1">
      <c r="A181" s="19" t="s">
        <v>18942</v>
      </c>
      <c r="B181" s="19" t="s">
        <v>22760</v>
      </c>
      <c r="C181" s="19" t="s">
        <v>22761</v>
      </c>
      <c r="D181" s="19" t="s">
        <v>686</v>
      </c>
      <c r="E181" s="19" t="s">
        <v>96</v>
      </c>
      <c r="F181" s="19" t="s">
        <v>22762</v>
      </c>
      <c r="G181" s="19" t="s">
        <v>2046</v>
      </c>
      <c r="H181" s="19" t="s">
        <v>22763</v>
      </c>
      <c r="I181" s="19"/>
      <c r="J181" s="19"/>
      <c r="K181" s="19"/>
      <c r="L181" s="19"/>
      <c r="M181" s="19" t="s">
        <v>1566</v>
      </c>
      <c r="N181" s="19"/>
      <c r="O181" s="19" t="s">
        <v>18978</v>
      </c>
      <c r="P181" s="19" t="s">
        <v>2599</v>
      </c>
      <c r="Q181" s="19" t="s">
        <v>18419</v>
      </c>
      <c r="R181" s="2" t="s">
        <v>2052</v>
      </c>
      <c r="S181" s="16" t="s">
        <v>6528</v>
      </c>
      <c r="T181" s="2" t="s">
        <v>685</v>
      </c>
    </row>
    <row r="182" spans="1:20" ht="14.25" customHeight="1">
      <c r="A182" s="19" t="s">
        <v>22296</v>
      </c>
      <c r="B182" s="19" t="s">
        <v>3415</v>
      </c>
      <c r="C182" s="19" t="s">
        <v>10381</v>
      </c>
      <c r="D182" s="19" t="s">
        <v>166</v>
      </c>
      <c r="E182" s="19" t="s">
        <v>96</v>
      </c>
      <c r="F182" s="19" t="s">
        <v>22764</v>
      </c>
      <c r="G182" s="19" t="s">
        <v>2046</v>
      </c>
      <c r="H182" s="19" t="s">
        <v>22765</v>
      </c>
      <c r="I182" s="19"/>
      <c r="J182" s="19"/>
      <c r="K182" s="19"/>
      <c r="L182" s="19"/>
      <c r="M182" s="19" t="s">
        <v>59</v>
      </c>
      <c r="N182" s="19"/>
      <c r="O182" s="19" t="s">
        <v>18978</v>
      </c>
      <c r="P182" s="19" t="s">
        <v>2377</v>
      </c>
      <c r="Q182" s="19" t="s">
        <v>18419</v>
      </c>
      <c r="R182" s="2"/>
      <c r="S182" s="2" t="s">
        <v>6528</v>
      </c>
      <c r="T182" s="2" t="s">
        <v>165</v>
      </c>
    </row>
    <row r="183" spans="1:20" ht="14.25" customHeight="1">
      <c r="A183" s="19" t="s">
        <v>18946</v>
      </c>
      <c r="B183" s="19" t="s">
        <v>3511</v>
      </c>
      <c r="C183" s="19" t="s">
        <v>2829</v>
      </c>
      <c r="D183" s="19" t="s">
        <v>166</v>
      </c>
      <c r="E183" s="19" t="s">
        <v>96</v>
      </c>
      <c r="F183" s="19" t="s">
        <v>22766</v>
      </c>
      <c r="G183" s="19" t="s">
        <v>2046</v>
      </c>
      <c r="H183" s="19" t="s">
        <v>22767</v>
      </c>
      <c r="I183" s="19" t="s">
        <v>18948</v>
      </c>
      <c r="J183" s="19"/>
      <c r="K183" s="19"/>
      <c r="L183" s="19" t="s">
        <v>15881</v>
      </c>
      <c r="M183" s="19" t="s">
        <v>59</v>
      </c>
      <c r="N183" s="19" t="s">
        <v>2058</v>
      </c>
      <c r="O183" s="19" t="s">
        <v>18978</v>
      </c>
      <c r="P183" s="19" t="s">
        <v>18727</v>
      </c>
      <c r="Q183" s="19" t="s">
        <v>18419</v>
      </c>
      <c r="R183" s="2" t="s">
        <v>2067</v>
      </c>
      <c r="S183" s="2" t="s">
        <v>6528</v>
      </c>
      <c r="T183" s="2" t="s">
        <v>165</v>
      </c>
    </row>
    <row r="184" spans="1:20" ht="14.25" customHeight="1">
      <c r="A184" s="19" t="s">
        <v>22300</v>
      </c>
      <c r="B184" s="19" t="s">
        <v>3299</v>
      </c>
      <c r="C184" s="19" t="s">
        <v>22768</v>
      </c>
      <c r="D184" s="19" t="s">
        <v>120</v>
      </c>
      <c r="E184" s="19" t="s">
        <v>96</v>
      </c>
      <c r="F184" s="19" t="s">
        <v>22769</v>
      </c>
      <c r="G184" s="19" t="s">
        <v>2046</v>
      </c>
      <c r="H184" s="19" t="s">
        <v>22770</v>
      </c>
      <c r="I184" s="19"/>
      <c r="J184" s="19"/>
      <c r="K184" s="19"/>
      <c r="L184" s="19"/>
      <c r="M184" s="19" t="s">
        <v>1566</v>
      </c>
      <c r="N184" s="19"/>
      <c r="O184" s="19" t="s">
        <v>18978</v>
      </c>
      <c r="P184" s="19" t="s">
        <v>2050</v>
      </c>
      <c r="Q184" s="19" t="s">
        <v>18419</v>
      </c>
      <c r="R184" s="2" t="s">
        <v>2067</v>
      </c>
      <c r="S184" s="2" t="s">
        <v>6528</v>
      </c>
      <c r="T184" s="2" t="s">
        <v>119</v>
      </c>
    </row>
    <row r="185" spans="1:20" ht="14.25" customHeight="1">
      <c r="A185" s="19" t="s">
        <v>18949</v>
      </c>
      <c r="B185" s="19" t="s">
        <v>3628</v>
      </c>
      <c r="C185" s="19" t="s">
        <v>22771</v>
      </c>
      <c r="D185" s="19" t="s">
        <v>234</v>
      </c>
      <c r="E185" s="19" t="s">
        <v>96</v>
      </c>
      <c r="F185" s="19" t="s">
        <v>22772</v>
      </c>
      <c r="G185" s="19" t="s">
        <v>2046</v>
      </c>
      <c r="H185" s="19" t="s">
        <v>22773</v>
      </c>
      <c r="I185" s="19"/>
      <c r="J185" s="19" t="s">
        <v>18952</v>
      </c>
      <c r="K185" s="19" t="s">
        <v>18952</v>
      </c>
      <c r="L185" s="19"/>
      <c r="M185" s="19" t="s">
        <v>1566</v>
      </c>
      <c r="N185" s="19" t="s">
        <v>2058</v>
      </c>
      <c r="O185" s="19" t="s">
        <v>18978</v>
      </c>
      <c r="P185" s="19" t="s">
        <v>5133</v>
      </c>
      <c r="Q185" s="19" t="s">
        <v>18419</v>
      </c>
      <c r="R185" s="2" t="s">
        <v>2067</v>
      </c>
      <c r="S185" s="2" t="s">
        <v>6528</v>
      </c>
      <c r="T185" s="2" t="s">
        <v>233</v>
      </c>
    </row>
    <row r="186" spans="1:20" ht="14.25" customHeight="1">
      <c r="A186" s="19" t="s">
        <v>18954</v>
      </c>
      <c r="B186" s="19" t="s">
        <v>22774</v>
      </c>
      <c r="C186" s="19" t="s">
        <v>22775</v>
      </c>
      <c r="D186" s="19" t="s">
        <v>22776</v>
      </c>
      <c r="E186" s="19" t="s">
        <v>96</v>
      </c>
      <c r="F186" s="19" t="s">
        <v>22777</v>
      </c>
      <c r="G186" s="19" t="s">
        <v>2046</v>
      </c>
      <c r="H186" s="19" t="s">
        <v>22778</v>
      </c>
      <c r="I186" s="19"/>
      <c r="J186" s="19"/>
      <c r="K186" s="19"/>
      <c r="L186" s="19"/>
      <c r="M186" s="19" t="s">
        <v>59</v>
      </c>
      <c r="N186" s="19" t="s">
        <v>2058</v>
      </c>
      <c r="O186" s="19" t="s">
        <v>18978</v>
      </c>
      <c r="P186" s="19" t="s">
        <v>18956</v>
      </c>
      <c r="Q186" s="19" t="s">
        <v>18419</v>
      </c>
      <c r="R186" s="2" t="s">
        <v>2052</v>
      </c>
      <c r="S186" s="2" t="s">
        <v>6528</v>
      </c>
      <c r="T186" s="2" t="s">
        <v>22779</v>
      </c>
    </row>
    <row r="187" spans="1:20" ht="14.25" customHeight="1">
      <c r="A187" s="19" t="s">
        <v>22303</v>
      </c>
      <c r="B187" s="19" t="s">
        <v>22780</v>
      </c>
      <c r="C187" s="19" t="s">
        <v>22781</v>
      </c>
      <c r="D187" s="19" t="s">
        <v>22776</v>
      </c>
      <c r="E187" s="19" t="s">
        <v>96</v>
      </c>
      <c r="F187" s="19" t="s">
        <v>22782</v>
      </c>
      <c r="G187" s="19" t="s">
        <v>2046</v>
      </c>
      <c r="H187" s="19" t="s">
        <v>22783</v>
      </c>
      <c r="I187" s="19"/>
      <c r="J187" s="19"/>
      <c r="K187" s="19"/>
      <c r="L187" s="19"/>
      <c r="M187" s="19" t="s">
        <v>59</v>
      </c>
      <c r="N187" s="19"/>
      <c r="O187" s="19" t="s">
        <v>18978</v>
      </c>
      <c r="P187" s="19" t="s">
        <v>2599</v>
      </c>
      <c r="Q187" s="19" t="s">
        <v>18419</v>
      </c>
      <c r="R187" s="2" t="s">
        <v>2052</v>
      </c>
      <c r="S187" s="2" t="s">
        <v>6528</v>
      </c>
      <c r="T187" s="2" t="s">
        <v>22779</v>
      </c>
    </row>
    <row r="188" spans="1:20" ht="14.25" customHeight="1">
      <c r="A188" s="19" t="s">
        <v>18957</v>
      </c>
      <c r="B188" s="19" t="s">
        <v>6163</v>
      </c>
      <c r="C188" s="19" t="s">
        <v>2559</v>
      </c>
      <c r="D188" s="19" t="s">
        <v>230</v>
      </c>
      <c r="E188" s="19" t="s">
        <v>96</v>
      </c>
      <c r="F188" s="19" t="s">
        <v>22784</v>
      </c>
      <c r="G188" s="19" t="s">
        <v>2046</v>
      </c>
      <c r="H188" s="19" t="s">
        <v>22785</v>
      </c>
      <c r="I188" s="19"/>
      <c r="J188" s="19"/>
      <c r="K188" s="19"/>
      <c r="L188" s="19"/>
      <c r="M188" s="19" t="s">
        <v>1566</v>
      </c>
      <c r="N188" s="19" t="s">
        <v>2058</v>
      </c>
      <c r="O188" s="19" t="s">
        <v>18978</v>
      </c>
      <c r="P188" s="19" t="s">
        <v>4630</v>
      </c>
      <c r="Q188" s="19" t="s">
        <v>18419</v>
      </c>
      <c r="R188" s="2" t="s">
        <v>2052</v>
      </c>
      <c r="S188" s="2" t="s">
        <v>6528</v>
      </c>
      <c r="T188" s="2" t="s">
        <v>229</v>
      </c>
    </row>
    <row r="189" spans="1:20" ht="14.25" customHeight="1">
      <c r="A189" s="19" t="s">
        <v>22307</v>
      </c>
      <c r="B189" s="19" t="s">
        <v>4817</v>
      </c>
      <c r="C189" s="19" t="s">
        <v>22786</v>
      </c>
      <c r="D189" s="19" t="s">
        <v>210</v>
      </c>
      <c r="E189" s="19" t="s">
        <v>96</v>
      </c>
      <c r="F189" s="19" t="s">
        <v>22787</v>
      </c>
      <c r="G189" s="19" t="s">
        <v>2046</v>
      </c>
      <c r="H189" s="19" t="s">
        <v>22788</v>
      </c>
      <c r="I189" s="19"/>
      <c r="J189" s="19"/>
      <c r="K189" s="19"/>
      <c r="L189" s="19"/>
      <c r="M189" s="19" t="s">
        <v>1566</v>
      </c>
      <c r="N189" s="19" t="s">
        <v>2048</v>
      </c>
      <c r="O189" s="19" t="s">
        <v>18978</v>
      </c>
      <c r="P189" s="19" t="s">
        <v>22310</v>
      </c>
      <c r="Q189" s="19" t="s">
        <v>18419</v>
      </c>
      <c r="R189" s="2" t="s">
        <v>2067</v>
      </c>
      <c r="S189" s="2" t="s">
        <v>6528</v>
      </c>
      <c r="T189" s="2" t="s">
        <v>209</v>
      </c>
    </row>
    <row r="190" spans="1:20" ht="14.25" customHeight="1">
      <c r="A190" s="19" t="s">
        <v>22311</v>
      </c>
      <c r="B190" s="19" t="s">
        <v>3778</v>
      </c>
      <c r="C190" s="19" t="s">
        <v>22789</v>
      </c>
      <c r="D190" s="19" t="s">
        <v>116</v>
      </c>
      <c r="E190" s="19" t="s">
        <v>96</v>
      </c>
      <c r="F190" s="19" t="s">
        <v>22790</v>
      </c>
      <c r="G190" s="19" t="s">
        <v>2046</v>
      </c>
      <c r="H190" s="19" t="s">
        <v>22791</v>
      </c>
      <c r="I190" s="19"/>
      <c r="J190" s="19"/>
      <c r="K190" s="19"/>
      <c r="L190" s="19"/>
      <c r="M190" s="19" t="s">
        <v>1566</v>
      </c>
      <c r="N190" s="19" t="s">
        <v>2058</v>
      </c>
      <c r="O190" s="19" t="s">
        <v>18978</v>
      </c>
      <c r="P190" s="19" t="s">
        <v>2050</v>
      </c>
      <c r="Q190" s="19" t="s">
        <v>18419</v>
      </c>
      <c r="R190" s="2" t="s">
        <v>2200</v>
      </c>
      <c r="S190" s="2" t="s">
        <v>6528</v>
      </c>
      <c r="T190" s="2" t="s">
        <v>115</v>
      </c>
    </row>
    <row r="191" spans="1:20" ht="14.25" customHeight="1">
      <c r="A191" s="19" t="s">
        <v>18961</v>
      </c>
      <c r="B191" s="19" t="s">
        <v>22792</v>
      </c>
      <c r="C191" s="19" t="s">
        <v>5365</v>
      </c>
      <c r="D191" s="19" t="s">
        <v>22714</v>
      </c>
      <c r="E191" s="19" t="s">
        <v>96</v>
      </c>
      <c r="F191" s="19" t="s">
        <v>22793</v>
      </c>
      <c r="G191" s="19" t="s">
        <v>2046</v>
      </c>
      <c r="H191" s="19" t="s">
        <v>22794</v>
      </c>
      <c r="I191" s="19"/>
      <c r="J191" s="19"/>
      <c r="K191" s="19"/>
      <c r="L191" s="19"/>
      <c r="M191" s="19" t="s">
        <v>60</v>
      </c>
      <c r="N191" s="19" t="s">
        <v>2058</v>
      </c>
      <c r="O191" s="19" t="s">
        <v>18536</v>
      </c>
      <c r="P191" s="19" t="s">
        <v>2050</v>
      </c>
      <c r="Q191" s="19" t="s">
        <v>18419</v>
      </c>
      <c r="R191" s="2"/>
      <c r="S191" s="2" t="s">
        <v>6528</v>
      </c>
      <c r="T191" s="2" t="s">
        <v>22717</v>
      </c>
    </row>
    <row r="192" spans="1:20" ht="14.25" customHeight="1">
      <c r="A192" s="19" t="s">
        <v>18965</v>
      </c>
      <c r="B192" s="19" t="s">
        <v>18647</v>
      </c>
      <c r="C192" s="19" t="s">
        <v>6289</v>
      </c>
      <c r="D192" s="19" t="s">
        <v>166</v>
      </c>
      <c r="E192" s="19" t="s">
        <v>96</v>
      </c>
      <c r="F192" s="19" t="s">
        <v>22795</v>
      </c>
      <c r="G192" s="19" t="s">
        <v>2046</v>
      </c>
      <c r="H192" s="19" t="s">
        <v>22796</v>
      </c>
      <c r="I192" s="19"/>
      <c r="J192" s="19"/>
      <c r="K192" s="19"/>
      <c r="L192" s="19"/>
      <c r="M192" s="19" t="s">
        <v>60</v>
      </c>
      <c r="N192" s="19" t="s">
        <v>2048</v>
      </c>
      <c r="O192" s="19" t="s">
        <v>18978</v>
      </c>
      <c r="P192" s="19" t="s">
        <v>2679</v>
      </c>
      <c r="Q192" s="19" t="s">
        <v>18419</v>
      </c>
      <c r="R192" s="2"/>
      <c r="S192" s="2" t="s">
        <v>6528</v>
      </c>
      <c r="T192" s="2" t="s">
        <v>165</v>
      </c>
    </row>
    <row r="193" spans="1:20" ht="14.25" customHeight="1">
      <c r="A193" s="19" t="s">
        <v>18967</v>
      </c>
      <c r="B193" s="19" t="s">
        <v>2175</v>
      </c>
      <c r="C193" s="19" t="s">
        <v>22797</v>
      </c>
      <c r="D193" s="19" t="s">
        <v>166</v>
      </c>
      <c r="E193" s="19" t="s">
        <v>96</v>
      </c>
      <c r="F193" s="19" t="s">
        <v>22798</v>
      </c>
      <c r="G193" s="19" t="s">
        <v>2046</v>
      </c>
      <c r="H193" s="19" t="s">
        <v>22799</v>
      </c>
      <c r="I193" s="19"/>
      <c r="J193" s="19"/>
      <c r="K193" s="19"/>
      <c r="L193" s="19"/>
      <c r="M193" s="19" t="s">
        <v>60</v>
      </c>
      <c r="N193" s="19" t="s">
        <v>2058</v>
      </c>
      <c r="O193" s="19" t="s">
        <v>18978</v>
      </c>
      <c r="P193" s="19" t="s">
        <v>2050</v>
      </c>
      <c r="Q193" s="19" t="s">
        <v>18419</v>
      </c>
      <c r="R193" s="2" t="s">
        <v>2067</v>
      </c>
      <c r="S193" s="2" t="s">
        <v>6528</v>
      </c>
      <c r="T193" s="2" t="s">
        <v>165</v>
      </c>
    </row>
    <row r="194" spans="1:20" ht="14.25" customHeight="1">
      <c r="A194" s="19" t="s">
        <v>18970</v>
      </c>
      <c r="B194" s="19" t="s">
        <v>22800</v>
      </c>
      <c r="C194" s="19" t="s">
        <v>2696</v>
      </c>
      <c r="D194" s="19" t="s">
        <v>136</v>
      </c>
      <c r="E194" s="19" t="s">
        <v>96</v>
      </c>
      <c r="F194" s="19" t="s">
        <v>22542</v>
      </c>
      <c r="G194" s="19" t="s">
        <v>2046</v>
      </c>
      <c r="H194" s="19" t="s">
        <v>22801</v>
      </c>
      <c r="I194" s="19" t="s">
        <v>18973</v>
      </c>
      <c r="J194" s="19"/>
      <c r="K194" s="19"/>
      <c r="L194" s="19"/>
      <c r="M194" s="19" t="s">
        <v>60</v>
      </c>
      <c r="N194" s="19" t="s">
        <v>2058</v>
      </c>
      <c r="O194" s="19" t="s">
        <v>18978</v>
      </c>
      <c r="P194" s="19" t="s">
        <v>2050</v>
      </c>
      <c r="Q194" s="19" t="s">
        <v>18419</v>
      </c>
      <c r="R194" s="2"/>
      <c r="S194" s="2" t="s">
        <v>6528</v>
      </c>
      <c r="T194" s="2" t="s">
        <v>135</v>
      </c>
    </row>
    <row r="195" spans="1:20" ht="14.25" customHeight="1">
      <c r="A195" s="19" t="s">
        <v>18974</v>
      </c>
      <c r="B195" s="19" t="s">
        <v>4598</v>
      </c>
      <c r="C195" s="19" t="s">
        <v>22802</v>
      </c>
      <c r="D195" s="19" t="s">
        <v>170</v>
      </c>
      <c r="E195" s="19" t="s">
        <v>96</v>
      </c>
      <c r="F195" s="19" t="s">
        <v>22803</v>
      </c>
      <c r="G195" s="19" t="s">
        <v>2046</v>
      </c>
      <c r="H195" s="19" t="s">
        <v>22804</v>
      </c>
      <c r="I195" s="19"/>
      <c r="J195" s="19"/>
      <c r="K195" s="19"/>
      <c r="L195" s="19"/>
      <c r="M195" s="19" t="s">
        <v>60</v>
      </c>
      <c r="N195" s="19" t="s">
        <v>2058</v>
      </c>
      <c r="O195" s="19" t="s">
        <v>18536</v>
      </c>
      <c r="P195" s="19" t="s">
        <v>2050</v>
      </c>
      <c r="Q195" s="19" t="s">
        <v>18419</v>
      </c>
      <c r="R195" s="2" t="s">
        <v>2067</v>
      </c>
      <c r="S195" s="2" t="s">
        <v>6528</v>
      </c>
      <c r="T195" s="2" t="s">
        <v>169</v>
      </c>
    </row>
    <row r="196" spans="1:20" ht="14.25" customHeight="1">
      <c r="A196" s="19" t="s">
        <v>18974</v>
      </c>
      <c r="B196" s="19" t="s">
        <v>3538</v>
      </c>
      <c r="C196" s="19" t="s">
        <v>22805</v>
      </c>
      <c r="D196" s="19" t="s">
        <v>166</v>
      </c>
      <c r="E196" s="19" t="s">
        <v>96</v>
      </c>
      <c r="F196" s="19" t="s">
        <v>22806</v>
      </c>
      <c r="G196" s="19" t="s">
        <v>2046</v>
      </c>
      <c r="H196" s="19" t="s">
        <v>22807</v>
      </c>
      <c r="I196" s="19"/>
      <c r="J196" s="19"/>
      <c r="K196" s="19"/>
      <c r="L196" s="19"/>
      <c r="M196" s="19" t="s">
        <v>60</v>
      </c>
      <c r="N196" s="19"/>
      <c r="O196" s="19" t="s">
        <v>18978</v>
      </c>
      <c r="P196" s="19" t="s">
        <v>2485</v>
      </c>
      <c r="Q196" s="19" t="s">
        <v>18419</v>
      </c>
      <c r="R196" s="2" t="s">
        <v>2052</v>
      </c>
      <c r="S196" s="2" t="s">
        <v>6528</v>
      </c>
      <c r="T196" s="2" t="s">
        <v>165</v>
      </c>
    </row>
    <row r="197" spans="1:20" ht="14.25" customHeight="1">
      <c r="A197" s="19" t="s">
        <v>18979</v>
      </c>
      <c r="B197" s="19" t="s">
        <v>2739</v>
      </c>
      <c r="C197" s="19" t="s">
        <v>22808</v>
      </c>
      <c r="D197" s="19" t="s">
        <v>230</v>
      </c>
      <c r="E197" s="19" t="s">
        <v>96</v>
      </c>
      <c r="F197" s="19" t="s">
        <v>22809</v>
      </c>
      <c r="G197" s="19" t="s">
        <v>2046</v>
      </c>
      <c r="H197" s="19" t="s">
        <v>22810</v>
      </c>
      <c r="I197" s="19"/>
      <c r="J197" s="19"/>
      <c r="K197" s="19"/>
      <c r="L197" s="19"/>
      <c r="M197" s="19" t="s">
        <v>1566</v>
      </c>
      <c r="N197" s="19" t="s">
        <v>2058</v>
      </c>
      <c r="O197" s="19" t="s">
        <v>18536</v>
      </c>
      <c r="P197" s="19" t="s">
        <v>4630</v>
      </c>
      <c r="Q197" s="19" t="s">
        <v>18419</v>
      </c>
      <c r="R197" s="2" t="s">
        <v>2052</v>
      </c>
      <c r="S197" s="2" t="s">
        <v>6528</v>
      </c>
      <c r="T197" s="2" t="s">
        <v>229</v>
      </c>
    </row>
    <row r="198" spans="1:20" ht="14.25" customHeight="1">
      <c r="A198" s="19" t="s">
        <v>22313</v>
      </c>
      <c r="B198" s="19" t="s">
        <v>13630</v>
      </c>
      <c r="C198" s="19" t="s">
        <v>7913</v>
      </c>
      <c r="D198" s="19" t="s">
        <v>120</v>
      </c>
      <c r="E198" s="19" t="s">
        <v>96</v>
      </c>
      <c r="F198" s="19" t="s">
        <v>22811</v>
      </c>
      <c r="G198" s="19" t="s">
        <v>2046</v>
      </c>
      <c r="H198" s="19" t="s">
        <v>22812</v>
      </c>
      <c r="I198" s="19"/>
      <c r="J198" s="19"/>
      <c r="K198" s="19"/>
      <c r="L198" s="19"/>
      <c r="M198" s="19" t="s">
        <v>60</v>
      </c>
      <c r="N198" s="19" t="s">
        <v>2058</v>
      </c>
      <c r="O198" s="19" t="s">
        <v>18978</v>
      </c>
      <c r="P198" s="19" t="s">
        <v>2050</v>
      </c>
      <c r="Q198" s="19" t="s">
        <v>18419</v>
      </c>
      <c r="R198" s="2" t="s">
        <v>2067</v>
      </c>
      <c r="S198" s="2" t="s">
        <v>6528</v>
      </c>
      <c r="T198" s="2" t="s">
        <v>119</v>
      </c>
    </row>
    <row r="199" spans="1:20" ht="14.25" customHeight="1">
      <c r="A199" s="19" t="s">
        <v>18983</v>
      </c>
      <c r="B199" s="19" t="s">
        <v>22813</v>
      </c>
      <c r="C199" s="19" t="s">
        <v>22814</v>
      </c>
      <c r="D199" s="19" t="s">
        <v>166</v>
      </c>
      <c r="E199" s="19" t="s">
        <v>96</v>
      </c>
      <c r="F199" s="19" t="s">
        <v>1646</v>
      </c>
      <c r="G199" s="19" t="s">
        <v>2046</v>
      </c>
      <c r="H199" s="19" t="s">
        <v>22815</v>
      </c>
      <c r="I199" s="19"/>
      <c r="J199" s="19"/>
      <c r="K199" s="19"/>
      <c r="L199" s="19"/>
      <c r="M199" s="19" t="s">
        <v>59</v>
      </c>
      <c r="N199" s="19" t="s">
        <v>2058</v>
      </c>
      <c r="O199" s="19" t="s">
        <v>18978</v>
      </c>
      <c r="P199" s="19" t="s">
        <v>18988</v>
      </c>
      <c r="Q199" s="19" t="s">
        <v>18419</v>
      </c>
      <c r="R199" s="2" t="s">
        <v>2067</v>
      </c>
      <c r="S199" s="2" t="s">
        <v>6863</v>
      </c>
      <c r="T199" s="2" t="s">
        <v>165</v>
      </c>
    </row>
    <row r="200" spans="1:20" ht="14.25" customHeight="1">
      <c r="A200" s="19" t="s">
        <v>3614</v>
      </c>
      <c r="B200" s="19" t="s">
        <v>3052</v>
      </c>
      <c r="C200" s="19" t="s">
        <v>4320</v>
      </c>
      <c r="D200" s="19" t="s">
        <v>365</v>
      </c>
      <c r="E200" s="19" t="s">
        <v>96</v>
      </c>
      <c r="F200" s="19" t="s">
        <v>22816</v>
      </c>
      <c r="G200" s="19" t="s">
        <v>2046</v>
      </c>
      <c r="H200" s="19" t="s">
        <v>22817</v>
      </c>
      <c r="I200" s="19" t="s">
        <v>3619</v>
      </c>
      <c r="J200" s="19"/>
      <c r="K200" s="19"/>
      <c r="L200" s="19"/>
      <c r="M200" s="19" t="s">
        <v>1566</v>
      </c>
      <c r="N200" s="19" t="s">
        <v>2058</v>
      </c>
      <c r="O200" s="19" t="s">
        <v>18978</v>
      </c>
      <c r="P200" s="19" t="s">
        <v>2599</v>
      </c>
      <c r="Q200" s="19" t="s">
        <v>18419</v>
      </c>
      <c r="R200" s="2" t="s">
        <v>2067</v>
      </c>
      <c r="S200" s="2" t="s">
        <v>6528</v>
      </c>
      <c r="T200" s="2" t="s">
        <v>364</v>
      </c>
    </row>
    <row r="201" spans="1:20" ht="14.25" customHeight="1">
      <c r="A201" s="19" t="s">
        <v>22318</v>
      </c>
      <c r="B201" s="19" t="s">
        <v>4440</v>
      </c>
      <c r="C201" s="19" t="s">
        <v>7279</v>
      </c>
      <c r="D201" s="19" t="s">
        <v>686</v>
      </c>
      <c r="E201" s="19" t="s">
        <v>96</v>
      </c>
      <c r="F201" s="19" t="s">
        <v>22818</v>
      </c>
      <c r="G201" s="19" t="s">
        <v>2046</v>
      </c>
      <c r="H201" s="19" t="s">
        <v>22819</v>
      </c>
      <c r="I201" s="19" t="s">
        <v>22321</v>
      </c>
      <c r="J201" s="19"/>
      <c r="K201" s="19"/>
      <c r="L201" s="19"/>
      <c r="M201" s="19" t="s">
        <v>60</v>
      </c>
      <c r="N201" s="19" t="s">
        <v>2058</v>
      </c>
      <c r="O201" s="19" t="s">
        <v>18978</v>
      </c>
      <c r="P201" s="19" t="s">
        <v>2166</v>
      </c>
      <c r="Q201" s="19" t="s">
        <v>18419</v>
      </c>
      <c r="R201" s="2" t="s">
        <v>2067</v>
      </c>
      <c r="S201" s="2" t="s">
        <v>6528</v>
      </c>
      <c r="T201" s="2" t="s">
        <v>685</v>
      </c>
    </row>
    <row r="202" spans="1:20" ht="14.25" customHeight="1">
      <c r="A202" s="19" t="s">
        <v>22322</v>
      </c>
      <c r="B202" s="19" t="s">
        <v>22820</v>
      </c>
      <c r="C202" s="19" t="s">
        <v>22821</v>
      </c>
      <c r="D202" s="19" t="s">
        <v>166</v>
      </c>
      <c r="E202" s="19" t="s">
        <v>96</v>
      </c>
      <c r="F202" s="19" t="s">
        <v>1645</v>
      </c>
      <c r="G202" s="19" t="s">
        <v>2046</v>
      </c>
      <c r="H202" s="19" t="s">
        <v>22822</v>
      </c>
      <c r="I202" s="19"/>
      <c r="J202" s="19"/>
      <c r="K202" s="19"/>
      <c r="L202" s="19"/>
      <c r="M202" s="19" t="s">
        <v>59</v>
      </c>
      <c r="N202" s="19"/>
      <c r="O202" s="19" t="s">
        <v>18978</v>
      </c>
      <c r="P202" s="19" t="s">
        <v>2599</v>
      </c>
      <c r="Q202" s="19" t="s">
        <v>18419</v>
      </c>
      <c r="R202" s="2" t="s">
        <v>2052</v>
      </c>
      <c r="S202" s="2" t="s">
        <v>6863</v>
      </c>
      <c r="T202" s="2" t="s">
        <v>165</v>
      </c>
    </row>
    <row r="203" spans="1:20" ht="14.25" customHeight="1">
      <c r="A203" s="19" t="s">
        <v>18989</v>
      </c>
      <c r="B203" s="19" t="s">
        <v>3831</v>
      </c>
      <c r="C203" s="19" t="s">
        <v>6265</v>
      </c>
      <c r="D203" s="19" t="s">
        <v>178</v>
      </c>
      <c r="E203" s="19" t="s">
        <v>96</v>
      </c>
      <c r="F203" s="19" t="s">
        <v>22823</v>
      </c>
      <c r="G203" s="19" t="s">
        <v>2046</v>
      </c>
      <c r="H203" s="19" t="s">
        <v>22824</v>
      </c>
      <c r="I203" s="19"/>
      <c r="J203" s="19" t="s">
        <v>6267</v>
      </c>
      <c r="K203" s="19"/>
      <c r="L203" s="19"/>
      <c r="M203" s="19" t="s">
        <v>1566</v>
      </c>
      <c r="N203" s="19" t="s">
        <v>2048</v>
      </c>
      <c r="O203" s="19" t="s">
        <v>18978</v>
      </c>
      <c r="P203" s="19" t="s">
        <v>6268</v>
      </c>
      <c r="Q203" s="19" t="s">
        <v>18419</v>
      </c>
      <c r="R203" s="2" t="s">
        <v>2067</v>
      </c>
      <c r="S203" s="2" t="s">
        <v>6528</v>
      </c>
      <c r="T203" s="2" t="s">
        <v>177</v>
      </c>
    </row>
    <row r="204" spans="1:20" ht="14.25" customHeight="1">
      <c r="A204" s="19" t="s">
        <v>18991</v>
      </c>
      <c r="B204" s="19" t="s">
        <v>3089</v>
      </c>
      <c r="C204" s="19" t="s">
        <v>22825</v>
      </c>
      <c r="D204" s="19" t="s">
        <v>292</v>
      </c>
      <c r="E204" s="19" t="s">
        <v>96</v>
      </c>
      <c r="F204" s="19" t="s">
        <v>3930</v>
      </c>
      <c r="G204" s="19" t="s">
        <v>2046</v>
      </c>
      <c r="H204" s="19" t="s">
        <v>22826</v>
      </c>
      <c r="I204" s="19" t="s">
        <v>18994</v>
      </c>
      <c r="J204" s="19"/>
      <c r="K204" s="19"/>
      <c r="L204" s="19"/>
      <c r="M204" s="19" t="s">
        <v>1566</v>
      </c>
      <c r="N204" s="19" t="s">
        <v>2058</v>
      </c>
      <c r="O204" s="19" t="s">
        <v>18978</v>
      </c>
      <c r="P204" s="19" t="s">
        <v>2050</v>
      </c>
      <c r="Q204" s="19" t="s">
        <v>18419</v>
      </c>
      <c r="R204" s="2" t="s">
        <v>2067</v>
      </c>
      <c r="S204" s="2" t="s">
        <v>6528</v>
      </c>
      <c r="T204" s="2" t="s">
        <v>291</v>
      </c>
    </row>
    <row r="205" spans="1:20" ht="14.25" customHeight="1">
      <c r="A205" s="19" t="s">
        <v>18995</v>
      </c>
      <c r="B205" s="19" t="s">
        <v>4034</v>
      </c>
      <c r="C205" s="19" t="s">
        <v>18996</v>
      </c>
      <c r="D205" s="19" t="s">
        <v>184</v>
      </c>
      <c r="E205" s="19" t="s">
        <v>96</v>
      </c>
      <c r="F205" s="19" t="s">
        <v>1644</v>
      </c>
      <c r="G205" s="19" t="s">
        <v>2046</v>
      </c>
      <c r="H205" s="19" t="s">
        <v>22827</v>
      </c>
      <c r="I205" s="19" t="s">
        <v>18999</v>
      </c>
      <c r="J205" s="19" t="s">
        <v>6545</v>
      </c>
      <c r="K205" s="19"/>
      <c r="L205" s="19" t="s">
        <v>15881</v>
      </c>
      <c r="M205" s="19" t="s">
        <v>59</v>
      </c>
      <c r="N205" s="19" t="s">
        <v>2058</v>
      </c>
      <c r="O205" s="19" t="s">
        <v>18978</v>
      </c>
      <c r="P205" s="19" t="s">
        <v>2050</v>
      </c>
      <c r="Q205" s="19" t="s">
        <v>18419</v>
      </c>
      <c r="R205" s="2" t="s">
        <v>2067</v>
      </c>
      <c r="S205" s="2" t="s">
        <v>6863</v>
      </c>
      <c r="T205" s="2" t="s">
        <v>183</v>
      </c>
    </row>
    <row r="206" spans="1:20" ht="14.25" customHeight="1">
      <c r="A206" s="19" t="s">
        <v>22325</v>
      </c>
      <c r="B206" s="19" t="s">
        <v>3299</v>
      </c>
      <c r="C206" s="19" t="s">
        <v>7060</v>
      </c>
      <c r="D206" s="19" t="s">
        <v>220</v>
      </c>
      <c r="E206" s="19" t="s">
        <v>96</v>
      </c>
      <c r="F206" s="19" t="s">
        <v>1643</v>
      </c>
      <c r="G206" s="19" t="s">
        <v>2046</v>
      </c>
      <c r="H206" s="19" t="s">
        <v>22828</v>
      </c>
      <c r="I206" s="19"/>
      <c r="J206" s="19"/>
      <c r="K206" s="19"/>
      <c r="L206" s="19"/>
      <c r="M206" s="19" t="s">
        <v>59</v>
      </c>
      <c r="N206" s="19" t="s">
        <v>2058</v>
      </c>
      <c r="O206" s="19" t="s">
        <v>18978</v>
      </c>
      <c r="P206" s="19" t="s">
        <v>2050</v>
      </c>
      <c r="Q206" s="19" t="s">
        <v>18419</v>
      </c>
      <c r="R206" s="2"/>
      <c r="S206" s="2" t="s">
        <v>6863</v>
      </c>
      <c r="T206" s="2" t="s">
        <v>219</v>
      </c>
    </row>
    <row r="207" spans="1:20" ht="14.25" customHeight="1">
      <c r="A207" s="19" t="s">
        <v>19000</v>
      </c>
      <c r="B207" s="19" t="s">
        <v>2784</v>
      </c>
      <c r="C207" s="19" t="s">
        <v>9698</v>
      </c>
      <c r="D207" s="19" t="s">
        <v>166</v>
      </c>
      <c r="E207" s="19" t="s">
        <v>96</v>
      </c>
      <c r="F207" s="19" t="s">
        <v>4280</v>
      </c>
      <c r="G207" s="19" t="s">
        <v>2046</v>
      </c>
      <c r="H207" s="19" t="s">
        <v>22829</v>
      </c>
      <c r="I207" s="19" t="s">
        <v>19003</v>
      </c>
      <c r="J207" s="19"/>
      <c r="K207" s="19"/>
      <c r="L207" s="19"/>
      <c r="M207" s="19" t="s">
        <v>60</v>
      </c>
      <c r="N207" s="19" t="s">
        <v>2058</v>
      </c>
      <c r="O207" s="19" t="s">
        <v>18978</v>
      </c>
      <c r="P207" s="19" t="s">
        <v>2213</v>
      </c>
      <c r="Q207" s="19" t="s">
        <v>18419</v>
      </c>
      <c r="R207" s="2"/>
      <c r="S207" s="2" t="s">
        <v>6528</v>
      </c>
      <c r="T207" s="2" t="s">
        <v>165</v>
      </c>
    </row>
    <row r="208" spans="1:20" ht="14.25" customHeight="1">
      <c r="A208" s="19" t="s">
        <v>19004</v>
      </c>
      <c r="B208" s="19" t="s">
        <v>4231</v>
      </c>
      <c r="C208" s="19" t="s">
        <v>22830</v>
      </c>
      <c r="D208" s="19" t="s">
        <v>280</v>
      </c>
      <c r="E208" s="19" t="s">
        <v>96</v>
      </c>
      <c r="F208" s="19" t="s">
        <v>22831</v>
      </c>
      <c r="G208" s="19" t="s">
        <v>2046</v>
      </c>
      <c r="H208" s="19" t="s">
        <v>22832</v>
      </c>
      <c r="I208" s="19" t="s">
        <v>19006</v>
      </c>
      <c r="J208" s="19"/>
      <c r="K208" s="19"/>
      <c r="L208" s="19"/>
      <c r="M208" s="19" t="s">
        <v>1566</v>
      </c>
      <c r="N208" s="19" t="s">
        <v>2058</v>
      </c>
      <c r="O208" s="19" t="s">
        <v>18978</v>
      </c>
      <c r="P208" s="19" t="s">
        <v>2050</v>
      </c>
      <c r="Q208" s="19" t="s">
        <v>18419</v>
      </c>
      <c r="R208" s="2" t="s">
        <v>2067</v>
      </c>
      <c r="S208" s="2" t="s">
        <v>6528</v>
      </c>
      <c r="T208" s="2" t="s">
        <v>279</v>
      </c>
    </row>
    <row r="209" spans="1:20" ht="14.25" customHeight="1">
      <c r="A209" s="19" t="s">
        <v>19007</v>
      </c>
      <c r="B209" s="19" t="s">
        <v>4034</v>
      </c>
      <c r="C209" s="19" t="s">
        <v>22833</v>
      </c>
      <c r="D209" s="19" t="s">
        <v>292</v>
      </c>
      <c r="E209" s="19" t="s">
        <v>96</v>
      </c>
      <c r="F209" s="19" t="s">
        <v>22834</v>
      </c>
      <c r="G209" s="19" t="s">
        <v>2046</v>
      </c>
      <c r="H209" s="19" t="s">
        <v>22835</v>
      </c>
      <c r="I209" s="19"/>
      <c r="J209" s="19"/>
      <c r="K209" s="19"/>
      <c r="L209" s="19" t="s">
        <v>7567</v>
      </c>
      <c r="M209" s="19" t="s">
        <v>1566</v>
      </c>
      <c r="N209" s="19" t="s">
        <v>2048</v>
      </c>
      <c r="O209" s="19" t="s">
        <v>18978</v>
      </c>
      <c r="P209" s="19" t="s">
        <v>3227</v>
      </c>
      <c r="Q209" s="19" t="s">
        <v>18419</v>
      </c>
      <c r="R209" s="2" t="s">
        <v>2067</v>
      </c>
      <c r="S209" s="2" t="s">
        <v>6679</v>
      </c>
      <c r="T209" s="2" t="s">
        <v>291</v>
      </c>
    </row>
    <row r="210" spans="1:20" ht="14.25" customHeight="1">
      <c r="A210" s="19" t="s">
        <v>19010</v>
      </c>
      <c r="B210" s="19" t="s">
        <v>4177</v>
      </c>
      <c r="C210" s="19" t="s">
        <v>16088</v>
      </c>
      <c r="D210" s="19" t="s">
        <v>148</v>
      </c>
      <c r="E210" s="19" t="s">
        <v>96</v>
      </c>
      <c r="F210" s="19" t="s">
        <v>22836</v>
      </c>
      <c r="G210" s="19" t="s">
        <v>2046</v>
      </c>
      <c r="H210" s="19" t="s">
        <v>22837</v>
      </c>
      <c r="I210" s="19"/>
      <c r="J210" s="19"/>
      <c r="K210" s="19"/>
      <c r="L210" s="19"/>
      <c r="M210" s="19" t="s">
        <v>59</v>
      </c>
      <c r="N210" s="19" t="s">
        <v>2058</v>
      </c>
      <c r="O210" s="19" t="s">
        <v>18978</v>
      </c>
      <c r="P210" s="19" t="s">
        <v>2050</v>
      </c>
      <c r="Q210" s="19" t="s">
        <v>18419</v>
      </c>
      <c r="R210" s="2" t="s">
        <v>2067</v>
      </c>
      <c r="S210" s="2" t="s">
        <v>6528</v>
      </c>
      <c r="T210" s="2" t="s">
        <v>147</v>
      </c>
    </row>
    <row r="211" spans="1:20" ht="14.25" customHeight="1">
      <c r="A211" s="19" t="s">
        <v>19014</v>
      </c>
      <c r="B211" s="19" t="s">
        <v>19973</v>
      </c>
      <c r="C211" s="19" t="s">
        <v>22838</v>
      </c>
      <c r="D211" s="19" t="s">
        <v>136</v>
      </c>
      <c r="E211" s="19" t="s">
        <v>96</v>
      </c>
      <c r="F211" s="19" t="s">
        <v>22839</v>
      </c>
      <c r="G211" s="19" t="s">
        <v>2046</v>
      </c>
      <c r="H211" s="19" t="s">
        <v>22840</v>
      </c>
      <c r="I211" s="19" t="s">
        <v>19018</v>
      </c>
      <c r="J211" s="19"/>
      <c r="K211" s="19"/>
      <c r="L211" s="19" t="s">
        <v>2630</v>
      </c>
      <c r="M211" s="19" t="s">
        <v>59</v>
      </c>
      <c r="N211" s="19"/>
      <c r="O211" s="19" t="s">
        <v>18978</v>
      </c>
      <c r="P211" s="19" t="s">
        <v>2505</v>
      </c>
      <c r="Q211" s="19" t="s">
        <v>18419</v>
      </c>
      <c r="R211" s="2"/>
      <c r="S211" s="2" t="s">
        <v>6528</v>
      </c>
      <c r="T211" s="2" t="s">
        <v>135</v>
      </c>
    </row>
    <row r="212" spans="1:20" ht="14.25" customHeight="1">
      <c r="A212" s="19" t="s">
        <v>19019</v>
      </c>
      <c r="B212" s="19" t="s">
        <v>2940</v>
      </c>
      <c r="C212" s="19" t="s">
        <v>22841</v>
      </c>
      <c r="D212" s="19" t="s">
        <v>166</v>
      </c>
      <c r="E212" s="19" t="s">
        <v>96</v>
      </c>
      <c r="F212" s="19" t="s">
        <v>22842</v>
      </c>
      <c r="G212" s="19" t="s">
        <v>2046</v>
      </c>
      <c r="H212" s="19" t="s">
        <v>22843</v>
      </c>
      <c r="I212" s="19" t="s">
        <v>19022</v>
      </c>
      <c r="J212" s="19"/>
      <c r="K212" s="19"/>
      <c r="L212" s="19"/>
      <c r="M212" s="19" t="s">
        <v>59</v>
      </c>
      <c r="N212" s="19" t="s">
        <v>2058</v>
      </c>
      <c r="O212" s="19" t="s">
        <v>18978</v>
      </c>
      <c r="P212" s="19" t="s">
        <v>19023</v>
      </c>
      <c r="Q212" s="19" t="s">
        <v>18419</v>
      </c>
      <c r="R212" s="2" t="s">
        <v>2067</v>
      </c>
      <c r="S212" s="2" t="s">
        <v>6528</v>
      </c>
      <c r="T212" s="2" t="s">
        <v>165</v>
      </c>
    </row>
    <row r="213" spans="1:20" ht="14.25" customHeight="1">
      <c r="A213" s="19" t="s">
        <v>22327</v>
      </c>
      <c r="B213" s="19" t="s">
        <v>4440</v>
      </c>
      <c r="C213" s="19" t="s">
        <v>3901</v>
      </c>
      <c r="D213" s="19" t="s">
        <v>142</v>
      </c>
      <c r="E213" s="19" t="s">
        <v>96</v>
      </c>
      <c r="F213" s="19" t="s">
        <v>22844</v>
      </c>
      <c r="G213" s="19" t="s">
        <v>2046</v>
      </c>
      <c r="H213" s="19" t="s">
        <v>22845</v>
      </c>
      <c r="I213" s="19"/>
      <c r="J213" s="19"/>
      <c r="K213" s="19"/>
      <c r="L213" s="19"/>
      <c r="M213" s="19" t="s">
        <v>59</v>
      </c>
      <c r="N213" s="19" t="s">
        <v>2058</v>
      </c>
      <c r="O213" s="19" t="s">
        <v>18978</v>
      </c>
      <c r="P213" s="19" t="s">
        <v>2372</v>
      </c>
      <c r="Q213" s="19" t="s">
        <v>18419</v>
      </c>
      <c r="R213" s="2" t="s">
        <v>2067</v>
      </c>
      <c r="S213" s="2" t="s">
        <v>6528</v>
      </c>
      <c r="T213" s="2" t="s">
        <v>141</v>
      </c>
    </row>
    <row r="214" spans="1:20" ht="14.25" customHeight="1">
      <c r="A214" s="19" t="s">
        <v>19024</v>
      </c>
      <c r="B214" s="19" t="s">
        <v>3853</v>
      </c>
      <c r="C214" s="19" t="s">
        <v>22846</v>
      </c>
      <c r="D214" s="19" t="s">
        <v>142</v>
      </c>
      <c r="E214" s="19" t="s">
        <v>96</v>
      </c>
      <c r="F214" s="19" t="s">
        <v>22847</v>
      </c>
      <c r="G214" s="19" t="s">
        <v>2046</v>
      </c>
      <c r="H214" s="19" t="s">
        <v>22848</v>
      </c>
      <c r="I214" s="19"/>
      <c r="J214" s="19"/>
      <c r="K214" s="19"/>
      <c r="L214" s="19" t="s">
        <v>2630</v>
      </c>
      <c r="M214" s="19" t="s">
        <v>59</v>
      </c>
      <c r="N214" s="19" t="s">
        <v>2058</v>
      </c>
      <c r="O214" s="19" t="s">
        <v>18978</v>
      </c>
      <c r="P214" s="19" t="s">
        <v>19026</v>
      </c>
      <c r="Q214" s="19" t="s">
        <v>18419</v>
      </c>
      <c r="R214" s="2"/>
      <c r="S214" s="2" t="s">
        <v>6528</v>
      </c>
      <c r="T214" s="2" t="s">
        <v>141</v>
      </c>
    </row>
    <row r="215" spans="1:20" ht="14.25" customHeight="1">
      <c r="A215" s="19" t="s">
        <v>22331</v>
      </c>
      <c r="B215" s="19" t="s">
        <v>4987</v>
      </c>
      <c r="C215" s="19" t="s">
        <v>2882</v>
      </c>
      <c r="D215" s="19" t="s">
        <v>166</v>
      </c>
      <c r="E215" s="19" t="s">
        <v>96</v>
      </c>
      <c r="F215" s="19" t="s">
        <v>22849</v>
      </c>
      <c r="G215" s="19" t="s">
        <v>2046</v>
      </c>
      <c r="H215" s="19" t="s">
        <v>22850</v>
      </c>
      <c r="I215" s="19"/>
      <c r="J215" s="19"/>
      <c r="K215" s="19"/>
      <c r="L215" s="19" t="s">
        <v>15881</v>
      </c>
      <c r="M215" s="19" t="s">
        <v>59</v>
      </c>
      <c r="N215" s="19"/>
      <c r="O215" s="19" t="s">
        <v>18978</v>
      </c>
      <c r="P215" s="19" t="s">
        <v>21837</v>
      </c>
      <c r="Q215" s="19" t="s">
        <v>18419</v>
      </c>
      <c r="R215" s="2" t="s">
        <v>2067</v>
      </c>
      <c r="S215" s="2" t="s">
        <v>6528</v>
      </c>
      <c r="T215" s="2" t="s">
        <v>165</v>
      </c>
    </row>
    <row r="216" spans="1:20" ht="14.25" customHeight="1">
      <c r="A216" s="19" t="s">
        <v>19027</v>
      </c>
      <c r="B216" s="19" t="s">
        <v>8780</v>
      </c>
      <c r="C216" s="19" t="s">
        <v>22851</v>
      </c>
      <c r="D216" s="19" t="s">
        <v>357</v>
      </c>
      <c r="E216" s="19" t="s">
        <v>96</v>
      </c>
      <c r="F216" s="19" t="s">
        <v>1641</v>
      </c>
      <c r="G216" s="19" t="s">
        <v>2046</v>
      </c>
      <c r="H216" s="19" t="s">
        <v>22852</v>
      </c>
      <c r="I216" s="19" t="s">
        <v>19030</v>
      </c>
      <c r="J216" s="19"/>
      <c r="K216" s="19"/>
      <c r="L216" s="19"/>
      <c r="M216" s="19" t="s">
        <v>59</v>
      </c>
      <c r="N216" s="19" t="s">
        <v>2048</v>
      </c>
      <c r="O216" s="19" t="s">
        <v>18978</v>
      </c>
      <c r="P216" s="19" t="s">
        <v>21968</v>
      </c>
      <c r="Q216" s="19" t="s">
        <v>18419</v>
      </c>
      <c r="R216" s="2" t="s">
        <v>2067</v>
      </c>
      <c r="S216" s="2" t="s">
        <v>6863</v>
      </c>
      <c r="T216" s="2" t="s">
        <v>356</v>
      </c>
    </row>
    <row r="217" spans="1:20" ht="14.25" customHeight="1">
      <c r="A217" s="19" t="s">
        <v>22334</v>
      </c>
      <c r="B217" s="19" t="s">
        <v>3864</v>
      </c>
      <c r="C217" s="19" t="s">
        <v>13928</v>
      </c>
      <c r="D217" s="19" t="s">
        <v>116</v>
      </c>
      <c r="E217" s="19" t="s">
        <v>96</v>
      </c>
      <c r="F217" s="19" t="s">
        <v>22853</v>
      </c>
      <c r="G217" s="19" t="s">
        <v>2046</v>
      </c>
      <c r="H217" s="19" t="s">
        <v>22854</v>
      </c>
      <c r="I217" s="19" t="s">
        <v>22338</v>
      </c>
      <c r="J217" s="19"/>
      <c r="K217" s="19"/>
      <c r="L217" s="19" t="s">
        <v>18777</v>
      </c>
      <c r="M217" s="19" t="s">
        <v>59</v>
      </c>
      <c r="N217" s="19" t="s">
        <v>2058</v>
      </c>
      <c r="O217" s="19" t="s">
        <v>18978</v>
      </c>
      <c r="P217" s="19" t="s">
        <v>2050</v>
      </c>
      <c r="Q217" s="19" t="s">
        <v>18419</v>
      </c>
      <c r="R217" s="2" t="s">
        <v>2067</v>
      </c>
      <c r="S217" s="2" t="s">
        <v>6528</v>
      </c>
      <c r="T217" s="2" t="s">
        <v>115</v>
      </c>
    </row>
    <row r="218" spans="1:20" ht="14.25" customHeight="1">
      <c r="A218" s="19" t="s">
        <v>19031</v>
      </c>
      <c r="B218" s="19" t="s">
        <v>2081</v>
      </c>
      <c r="C218" s="19" t="s">
        <v>22855</v>
      </c>
      <c r="D218" s="19" t="s">
        <v>142</v>
      </c>
      <c r="E218" s="19" t="s">
        <v>96</v>
      </c>
      <c r="F218" s="19" t="s">
        <v>2172</v>
      </c>
      <c r="G218" s="19" t="s">
        <v>2046</v>
      </c>
      <c r="H218" s="19" t="s">
        <v>22856</v>
      </c>
      <c r="I218" s="19"/>
      <c r="J218" s="19"/>
      <c r="K218" s="19"/>
      <c r="L218" s="19"/>
      <c r="M218" s="19" t="s">
        <v>59</v>
      </c>
      <c r="N218" s="19" t="s">
        <v>2058</v>
      </c>
      <c r="O218" s="19" t="s">
        <v>18978</v>
      </c>
      <c r="P218" s="19" t="s">
        <v>2050</v>
      </c>
      <c r="Q218" s="19" t="s">
        <v>18419</v>
      </c>
      <c r="R218" s="2" t="s">
        <v>2067</v>
      </c>
      <c r="S218" s="2" t="s">
        <v>6528</v>
      </c>
      <c r="T218" s="2" t="s">
        <v>141</v>
      </c>
    </row>
    <row r="219" spans="1:20" ht="14.25" customHeight="1">
      <c r="A219" s="19" t="s">
        <v>19035</v>
      </c>
      <c r="B219" s="19" t="s">
        <v>4114</v>
      </c>
      <c r="C219" s="19" t="s">
        <v>22857</v>
      </c>
      <c r="D219" s="19" t="s">
        <v>216</v>
      </c>
      <c r="E219" s="19" t="s">
        <v>96</v>
      </c>
      <c r="F219" s="19" t="s">
        <v>22858</v>
      </c>
      <c r="G219" s="19" t="s">
        <v>2046</v>
      </c>
      <c r="H219" s="19" t="s">
        <v>22859</v>
      </c>
      <c r="I219" s="19" t="s">
        <v>19038</v>
      </c>
      <c r="J219" s="19"/>
      <c r="K219" s="19"/>
      <c r="L219" s="19"/>
      <c r="M219" s="19" t="s">
        <v>60</v>
      </c>
      <c r="N219" s="19" t="s">
        <v>2058</v>
      </c>
      <c r="O219" s="19" t="s">
        <v>18978</v>
      </c>
      <c r="P219" s="19" t="s">
        <v>2050</v>
      </c>
      <c r="Q219" s="19" t="s">
        <v>18419</v>
      </c>
      <c r="R219" s="2" t="s">
        <v>2067</v>
      </c>
      <c r="S219" s="2" t="s">
        <v>6528</v>
      </c>
      <c r="T219" s="2" t="s">
        <v>215</v>
      </c>
    </row>
    <row r="220" spans="1:20" ht="14.25" customHeight="1">
      <c r="A220" s="19" t="s">
        <v>19039</v>
      </c>
      <c r="B220" s="19" t="s">
        <v>3538</v>
      </c>
      <c r="C220" s="19" t="s">
        <v>22860</v>
      </c>
      <c r="D220" s="19" t="s">
        <v>166</v>
      </c>
      <c r="E220" s="19" t="s">
        <v>96</v>
      </c>
      <c r="F220" s="19" t="s">
        <v>22861</v>
      </c>
      <c r="G220" s="19" t="s">
        <v>2046</v>
      </c>
      <c r="H220" s="19" t="s">
        <v>22862</v>
      </c>
      <c r="I220" s="19" t="s">
        <v>19042</v>
      </c>
      <c r="J220" s="19"/>
      <c r="K220" s="19"/>
      <c r="L220" s="19"/>
      <c r="M220" s="19" t="s">
        <v>59</v>
      </c>
      <c r="N220" s="19" t="s">
        <v>2058</v>
      </c>
      <c r="O220" s="19" t="s">
        <v>18978</v>
      </c>
      <c r="P220" s="19" t="s">
        <v>2050</v>
      </c>
      <c r="Q220" s="19" t="s">
        <v>18419</v>
      </c>
      <c r="R220" s="2" t="s">
        <v>2067</v>
      </c>
      <c r="S220" s="2" t="s">
        <v>6528</v>
      </c>
      <c r="T220" s="2" t="s">
        <v>165</v>
      </c>
    </row>
    <row r="221" spans="1:20" ht="14.25" customHeight="1">
      <c r="A221" s="19" t="s">
        <v>19043</v>
      </c>
      <c r="B221" s="19" t="s">
        <v>2515</v>
      </c>
      <c r="C221" s="19" t="s">
        <v>22863</v>
      </c>
      <c r="D221" s="19" t="s">
        <v>166</v>
      </c>
      <c r="E221" s="19" t="s">
        <v>96</v>
      </c>
      <c r="F221" s="19" t="s">
        <v>22864</v>
      </c>
      <c r="G221" s="19" t="s">
        <v>2046</v>
      </c>
      <c r="H221" s="19" t="s">
        <v>22865</v>
      </c>
      <c r="I221" s="19"/>
      <c r="J221" s="19"/>
      <c r="K221" s="19"/>
      <c r="L221" s="19" t="s">
        <v>7567</v>
      </c>
      <c r="M221" s="19" t="s">
        <v>59</v>
      </c>
      <c r="N221" s="19" t="s">
        <v>2058</v>
      </c>
      <c r="O221" s="19" t="s">
        <v>18978</v>
      </c>
      <c r="P221" s="19" t="s">
        <v>19046</v>
      </c>
      <c r="Q221" s="19" t="s">
        <v>18419</v>
      </c>
      <c r="R221" s="2" t="s">
        <v>2067</v>
      </c>
      <c r="S221" s="2" t="s">
        <v>6528</v>
      </c>
      <c r="T221" s="2" t="s">
        <v>165</v>
      </c>
    </row>
    <row r="222" spans="1:20" ht="14.25" customHeight="1">
      <c r="A222" s="19" t="s">
        <v>19047</v>
      </c>
      <c r="B222" s="19" t="s">
        <v>22866</v>
      </c>
      <c r="C222" s="19" t="s">
        <v>22867</v>
      </c>
      <c r="D222" s="19" t="s">
        <v>22776</v>
      </c>
      <c r="E222" s="19" t="s">
        <v>96</v>
      </c>
      <c r="F222" s="19" t="s">
        <v>22868</v>
      </c>
      <c r="G222" s="19" t="s">
        <v>2046</v>
      </c>
      <c r="H222" s="19" t="s">
        <v>22869</v>
      </c>
      <c r="I222" s="19"/>
      <c r="J222" s="19"/>
      <c r="K222" s="19"/>
      <c r="L222" s="19"/>
      <c r="M222" s="19" t="s">
        <v>59</v>
      </c>
      <c r="N222" s="19" t="s">
        <v>2058</v>
      </c>
      <c r="O222" s="19" t="s">
        <v>18978</v>
      </c>
      <c r="P222" s="19" t="s">
        <v>19051</v>
      </c>
      <c r="Q222" s="19" t="s">
        <v>18419</v>
      </c>
      <c r="R222" s="2" t="s">
        <v>2052</v>
      </c>
      <c r="S222" s="2" t="s">
        <v>6863</v>
      </c>
      <c r="T222" s="2" t="s">
        <v>22779</v>
      </c>
    </row>
    <row r="223" spans="1:20" ht="14.25" customHeight="1">
      <c r="A223" s="19" t="s">
        <v>19052</v>
      </c>
      <c r="B223" s="19" t="s">
        <v>22870</v>
      </c>
      <c r="C223" s="19" t="s">
        <v>22871</v>
      </c>
      <c r="D223" s="19" t="s">
        <v>166</v>
      </c>
      <c r="E223" s="19" t="s">
        <v>96</v>
      </c>
      <c r="F223" s="19" t="s">
        <v>22872</v>
      </c>
      <c r="G223" s="19" t="s">
        <v>2046</v>
      </c>
      <c r="H223" s="19" t="s">
        <v>22873</v>
      </c>
      <c r="I223" s="19"/>
      <c r="J223" s="19"/>
      <c r="K223" s="19"/>
      <c r="L223" s="19"/>
      <c r="M223" s="19" t="s">
        <v>59</v>
      </c>
      <c r="N223" s="19" t="s">
        <v>2048</v>
      </c>
      <c r="O223" s="19" t="s">
        <v>18978</v>
      </c>
      <c r="P223" s="19" t="s">
        <v>5220</v>
      </c>
      <c r="Q223" s="19" t="s">
        <v>18419</v>
      </c>
      <c r="R223" s="2" t="s">
        <v>2067</v>
      </c>
      <c r="S223" s="2" t="s">
        <v>6528</v>
      </c>
      <c r="T223" s="2" t="s">
        <v>165</v>
      </c>
    </row>
    <row r="224" spans="1:20" ht="14.25" customHeight="1">
      <c r="A224" s="19" t="s">
        <v>22339</v>
      </c>
      <c r="B224" s="19" t="s">
        <v>22874</v>
      </c>
      <c r="C224" s="19" t="s">
        <v>22875</v>
      </c>
      <c r="D224" s="19" t="s">
        <v>22776</v>
      </c>
      <c r="E224" s="19" t="s">
        <v>96</v>
      </c>
      <c r="F224" s="19" t="s">
        <v>2473</v>
      </c>
      <c r="G224" s="19" t="s">
        <v>2046</v>
      </c>
      <c r="H224" s="19" t="s">
        <v>22876</v>
      </c>
      <c r="I224" s="19"/>
      <c r="J224" s="19"/>
      <c r="K224" s="19"/>
      <c r="L224" s="19"/>
      <c r="M224" s="19" t="s">
        <v>59</v>
      </c>
      <c r="N224" s="19" t="s">
        <v>2058</v>
      </c>
      <c r="O224" s="19" t="s">
        <v>18978</v>
      </c>
      <c r="P224" s="19" t="s">
        <v>2050</v>
      </c>
      <c r="Q224" s="19" t="s">
        <v>18419</v>
      </c>
      <c r="R224" s="2" t="s">
        <v>2067</v>
      </c>
      <c r="S224" s="2" t="s">
        <v>6528</v>
      </c>
      <c r="T224" s="2" t="s">
        <v>22779</v>
      </c>
    </row>
    <row r="225" spans="1:20" ht="14.25" customHeight="1">
      <c r="A225" s="19" t="s">
        <v>22341</v>
      </c>
      <c r="B225" s="19" t="s">
        <v>3052</v>
      </c>
      <c r="C225" s="19" t="s">
        <v>6735</v>
      </c>
      <c r="D225" s="19" t="s">
        <v>166</v>
      </c>
      <c r="E225" s="19" t="s">
        <v>96</v>
      </c>
      <c r="F225" s="19" t="s">
        <v>2473</v>
      </c>
      <c r="G225" s="19" t="s">
        <v>2046</v>
      </c>
      <c r="H225" s="19" t="s">
        <v>22877</v>
      </c>
      <c r="I225" s="19"/>
      <c r="J225" s="19"/>
      <c r="K225" s="19"/>
      <c r="L225" s="19"/>
      <c r="M225" s="19" t="s">
        <v>59</v>
      </c>
      <c r="N225" s="19"/>
      <c r="O225" s="19" t="s">
        <v>18978</v>
      </c>
      <c r="P225" s="19" t="s">
        <v>18771</v>
      </c>
      <c r="Q225" s="19" t="s">
        <v>18419</v>
      </c>
      <c r="R225" s="2"/>
      <c r="S225" s="2" t="s">
        <v>6528</v>
      </c>
      <c r="T225" s="2" t="s">
        <v>165</v>
      </c>
    </row>
    <row r="226" spans="1:20" ht="14.25" customHeight="1">
      <c r="A226" s="19" t="s">
        <v>22344</v>
      </c>
      <c r="B226" s="19" t="s">
        <v>4421</v>
      </c>
      <c r="C226" s="19" t="s">
        <v>22878</v>
      </c>
      <c r="D226" s="19" t="s">
        <v>468</v>
      </c>
      <c r="E226" s="19" t="s">
        <v>96</v>
      </c>
      <c r="F226" s="19" t="s">
        <v>2473</v>
      </c>
      <c r="G226" s="19" t="s">
        <v>2046</v>
      </c>
      <c r="H226" s="19" t="s">
        <v>22879</v>
      </c>
      <c r="I226" s="19"/>
      <c r="J226" s="19"/>
      <c r="K226" s="19"/>
      <c r="L226" s="19"/>
      <c r="M226" s="19" t="s">
        <v>59</v>
      </c>
      <c r="N226" s="19" t="s">
        <v>2058</v>
      </c>
      <c r="O226" s="19" t="s">
        <v>18978</v>
      </c>
      <c r="P226" s="19" t="s">
        <v>22181</v>
      </c>
      <c r="Q226" s="19" t="s">
        <v>18419</v>
      </c>
      <c r="R226" s="2" t="s">
        <v>2067</v>
      </c>
      <c r="S226" s="2" t="s">
        <v>6528</v>
      </c>
      <c r="T226" s="2" t="s">
        <v>467</v>
      </c>
    </row>
    <row r="227" spans="1:20" ht="14.25" customHeight="1">
      <c r="A227" s="19" t="s">
        <v>22348</v>
      </c>
      <c r="B227" s="19" t="s">
        <v>4862</v>
      </c>
      <c r="C227" s="19" t="s">
        <v>3725</v>
      </c>
      <c r="D227" s="19" t="s">
        <v>136</v>
      </c>
      <c r="E227" s="19" t="s">
        <v>96</v>
      </c>
      <c r="F227" s="19" t="s">
        <v>22880</v>
      </c>
      <c r="G227" s="19" t="s">
        <v>2046</v>
      </c>
      <c r="H227" s="19" t="s">
        <v>22881</v>
      </c>
      <c r="I227" s="19"/>
      <c r="J227" s="19"/>
      <c r="K227" s="19"/>
      <c r="L227" s="19"/>
      <c r="M227" s="19" t="s">
        <v>59</v>
      </c>
      <c r="N227" s="19" t="s">
        <v>2058</v>
      </c>
      <c r="O227" s="19" t="s">
        <v>18978</v>
      </c>
      <c r="P227" s="19" t="s">
        <v>2679</v>
      </c>
      <c r="Q227" s="19" t="s">
        <v>18419</v>
      </c>
      <c r="R227" s="2"/>
      <c r="S227" s="2" t="s">
        <v>6528</v>
      </c>
      <c r="T227" s="2" t="s">
        <v>135</v>
      </c>
    </row>
    <row r="228" spans="1:20" ht="14.25" customHeight="1">
      <c r="A228" s="19" t="s">
        <v>22351</v>
      </c>
      <c r="B228" s="19" t="s">
        <v>2515</v>
      </c>
      <c r="C228" s="19" t="s">
        <v>10315</v>
      </c>
      <c r="D228" s="19" t="s">
        <v>365</v>
      </c>
      <c r="E228" s="19" t="s">
        <v>96</v>
      </c>
      <c r="F228" s="19" t="s">
        <v>22882</v>
      </c>
      <c r="G228" s="19" t="s">
        <v>2046</v>
      </c>
      <c r="H228" s="19" t="s">
        <v>22883</v>
      </c>
      <c r="I228" s="19"/>
      <c r="J228" s="19" t="s">
        <v>22354</v>
      </c>
      <c r="K228" s="19" t="s">
        <v>22355</v>
      </c>
      <c r="L228" s="19"/>
      <c r="M228" s="19" t="s">
        <v>1566</v>
      </c>
      <c r="N228" s="19"/>
      <c r="O228" s="19" t="s">
        <v>18978</v>
      </c>
      <c r="P228" s="19" t="s">
        <v>22356</v>
      </c>
      <c r="Q228" s="19" t="s">
        <v>18419</v>
      </c>
      <c r="R228" s="2" t="s">
        <v>2052</v>
      </c>
      <c r="S228" s="2" t="s">
        <v>6679</v>
      </c>
      <c r="T228" s="2" t="s">
        <v>364</v>
      </c>
    </row>
    <row r="229" spans="1:20" ht="14.25" customHeight="1">
      <c r="A229" s="19" t="s">
        <v>22357</v>
      </c>
      <c r="B229" s="19" t="s">
        <v>3712</v>
      </c>
      <c r="C229" s="19" t="s">
        <v>2208</v>
      </c>
      <c r="D229" s="19" t="s">
        <v>22884</v>
      </c>
      <c r="E229" s="19" t="s">
        <v>96</v>
      </c>
      <c r="F229" s="19" t="s">
        <v>22885</v>
      </c>
      <c r="G229" s="19" t="s">
        <v>2091</v>
      </c>
      <c r="H229" s="19" t="s">
        <v>22886</v>
      </c>
      <c r="I229" s="19"/>
      <c r="J229" s="19"/>
      <c r="K229" s="19"/>
      <c r="L229" s="19"/>
      <c r="M229" s="19" t="s">
        <v>60</v>
      </c>
      <c r="N229" s="19"/>
      <c r="O229" s="19" t="s">
        <v>18978</v>
      </c>
      <c r="P229" s="19" t="s">
        <v>4902</v>
      </c>
      <c r="Q229" s="19" t="s">
        <v>18419</v>
      </c>
      <c r="R229" s="2" t="s">
        <v>2052</v>
      </c>
      <c r="S229" s="2" t="s">
        <v>6528</v>
      </c>
      <c r="T229" s="2" t="s">
        <v>22887</v>
      </c>
    </row>
    <row r="230" spans="1:20" ht="14.25" customHeight="1">
      <c r="A230" s="19" t="s">
        <v>22360</v>
      </c>
      <c r="B230" s="19" t="s">
        <v>3127</v>
      </c>
      <c r="C230" s="19" t="s">
        <v>22888</v>
      </c>
      <c r="D230" s="19" t="s">
        <v>250</v>
      </c>
      <c r="E230" s="19" t="s">
        <v>96</v>
      </c>
      <c r="F230" s="19" t="s">
        <v>22889</v>
      </c>
      <c r="G230" s="19" t="s">
        <v>2046</v>
      </c>
      <c r="H230" s="19" t="s">
        <v>22890</v>
      </c>
      <c r="I230" s="19"/>
      <c r="J230" s="19" t="s">
        <v>22364</v>
      </c>
      <c r="K230" s="19"/>
      <c r="L230" s="19"/>
      <c r="M230" s="19" t="s">
        <v>60</v>
      </c>
      <c r="N230" s="19" t="s">
        <v>2058</v>
      </c>
      <c r="O230" s="19" t="s">
        <v>18978</v>
      </c>
      <c r="P230" s="19" t="s">
        <v>22365</v>
      </c>
      <c r="Q230" s="19" t="s">
        <v>18419</v>
      </c>
      <c r="R230" s="2" t="s">
        <v>2052</v>
      </c>
      <c r="S230" s="2" t="s">
        <v>6528</v>
      </c>
      <c r="T230" s="2" t="s">
        <v>249</v>
      </c>
    </row>
    <row r="231" spans="1:20" ht="14.25" customHeight="1">
      <c r="A231" s="19" t="s">
        <v>22366</v>
      </c>
      <c r="B231" s="19" t="s">
        <v>2044</v>
      </c>
      <c r="C231" s="19" t="s">
        <v>9139</v>
      </c>
      <c r="D231" s="19" t="s">
        <v>166</v>
      </c>
      <c r="E231" s="19" t="s">
        <v>96</v>
      </c>
      <c r="F231" s="19" t="s">
        <v>22891</v>
      </c>
      <c r="G231" s="19" t="s">
        <v>2046</v>
      </c>
      <c r="H231" s="19" t="s">
        <v>22892</v>
      </c>
      <c r="I231" s="19"/>
      <c r="J231" s="19" t="s">
        <v>22369</v>
      </c>
      <c r="K231" s="19"/>
      <c r="L231" s="19"/>
      <c r="M231" s="19" t="s">
        <v>59</v>
      </c>
      <c r="N231" s="19" t="s">
        <v>2058</v>
      </c>
      <c r="O231" s="19" t="s">
        <v>18978</v>
      </c>
      <c r="P231" s="19" t="s">
        <v>22365</v>
      </c>
      <c r="Q231" s="19" t="s">
        <v>18419</v>
      </c>
      <c r="R231" s="2" t="s">
        <v>2067</v>
      </c>
      <c r="S231" s="2" t="s">
        <v>6528</v>
      </c>
      <c r="T231" s="2" t="s">
        <v>165</v>
      </c>
    </row>
    <row r="232" spans="1:20" ht="14.25" customHeight="1">
      <c r="A232" s="19" t="s">
        <v>19056</v>
      </c>
      <c r="B232" s="19" t="s">
        <v>5104</v>
      </c>
      <c r="C232" s="19" t="s">
        <v>22893</v>
      </c>
      <c r="D232" s="19" t="s">
        <v>22776</v>
      </c>
      <c r="E232" s="19" t="s">
        <v>96</v>
      </c>
      <c r="F232" s="19" t="s">
        <v>12127</v>
      </c>
      <c r="G232" s="19" t="s">
        <v>2046</v>
      </c>
      <c r="H232" s="19" t="s">
        <v>22894</v>
      </c>
      <c r="I232" s="19" t="s">
        <v>19059</v>
      </c>
      <c r="J232" s="19"/>
      <c r="K232" s="19"/>
      <c r="L232" s="19" t="s">
        <v>17446</v>
      </c>
      <c r="M232" s="19" t="s">
        <v>1566</v>
      </c>
      <c r="N232" s="19" t="s">
        <v>2058</v>
      </c>
      <c r="O232" s="19" t="s">
        <v>18978</v>
      </c>
      <c r="P232" s="19" t="s">
        <v>19060</v>
      </c>
      <c r="Q232" s="19" t="s">
        <v>18419</v>
      </c>
      <c r="R232" s="2" t="s">
        <v>2067</v>
      </c>
      <c r="S232" s="2" t="s">
        <v>6528</v>
      </c>
      <c r="T232" s="2" t="s">
        <v>22779</v>
      </c>
    </row>
    <row r="233" spans="1:20" ht="14.25" customHeight="1">
      <c r="A233" s="19" t="s">
        <v>19061</v>
      </c>
      <c r="B233" s="19" t="s">
        <v>22895</v>
      </c>
      <c r="C233" s="19" t="s">
        <v>22896</v>
      </c>
      <c r="D233" s="19" t="s">
        <v>6429</v>
      </c>
      <c r="E233" s="19" t="s">
        <v>96</v>
      </c>
      <c r="F233" s="19" t="s">
        <v>22897</v>
      </c>
      <c r="G233" s="19" t="s">
        <v>2046</v>
      </c>
      <c r="H233" s="19" t="s">
        <v>22898</v>
      </c>
      <c r="I233" s="19"/>
      <c r="J233" s="19"/>
      <c r="K233" s="19"/>
      <c r="L233" s="19" t="s">
        <v>17446</v>
      </c>
      <c r="M233" s="19" t="s">
        <v>1566</v>
      </c>
      <c r="N233" s="19" t="s">
        <v>2048</v>
      </c>
      <c r="O233" s="19" t="s">
        <v>18978</v>
      </c>
      <c r="P233" s="19" t="s">
        <v>18824</v>
      </c>
      <c r="Q233" s="19" t="s">
        <v>18419</v>
      </c>
      <c r="R233" s="2" t="s">
        <v>2067</v>
      </c>
      <c r="S233" s="2" t="s">
        <v>6528</v>
      </c>
      <c r="T233" s="2" t="s">
        <v>6433</v>
      </c>
    </row>
    <row r="234" spans="1:20" ht="14.25" customHeight="1">
      <c r="A234" s="19" t="s">
        <v>22370</v>
      </c>
      <c r="B234" s="19" t="s">
        <v>4997</v>
      </c>
      <c r="C234" s="19" t="s">
        <v>3200</v>
      </c>
      <c r="D234" s="19" t="s">
        <v>292</v>
      </c>
      <c r="E234" s="19" t="s">
        <v>96</v>
      </c>
      <c r="F234" s="19" t="s">
        <v>22899</v>
      </c>
      <c r="G234" s="19" t="s">
        <v>2046</v>
      </c>
      <c r="H234" s="19" t="s">
        <v>22900</v>
      </c>
      <c r="I234" s="19"/>
      <c r="J234" s="19"/>
      <c r="K234" s="19"/>
      <c r="L234" s="19" t="s">
        <v>18777</v>
      </c>
      <c r="M234" s="19" t="s">
        <v>1566</v>
      </c>
      <c r="N234" s="19" t="s">
        <v>2058</v>
      </c>
      <c r="O234" s="19" t="s">
        <v>18978</v>
      </c>
      <c r="P234" s="19" t="s">
        <v>5454</v>
      </c>
      <c r="Q234" s="19" t="s">
        <v>18419</v>
      </c>
      <c r="R234" s="2" t="s">
        <v>2067</v>
      </c>
      <c r="S234" s="2" t="s">
        <v>6528</v>
      </c>
      <c r="T234" s="2" t="s">
        <v>291</v>
      </c>
    </row>
    <row r="235" spans="1:20" ht="14.25" customHeight="1">
      <c r="A235" s="19" t="s">
        <v>19064</v>
      </c>
      <c r="B235" s="19" t="s">
        <v>4997</v>
      </c>
      <c r="C235" s="19" t="s">
        <v>3200</v>
      </c>
      <c r="D235" s="19" t="s">
        <v>292</v>
      </c>
      <c r="E235" s="19" t="s">
        <v>96</v>
      </c>
      <c r="F235" s="19" t="s">
        <v>22899</v>
      </c>
      <c r="G235" s="19" t="s">
        <v>2046</v>
      </c>
      <c r="H235" s="19" t="s">
        <v>22901</v>
      </c>
      <c r="I235" s="19"/>
      <c r="J235" s="19"/>
      <c r="K235" s="19"/>
      <c r="L235" s="19"/>
      <c r="M235" s="19" t="s">
        <v>1566</v>
      </c>
      <c r="N235" s="19" t="s">
        <v>2048</v>
      </c>
      <c r="O235" s="19" t="s">
        <v>18978</v>
      </c>
      <c r="P235" s="19" t="s">
        <v>5454</v>
      </c>
      <c r="Q235" s="19" t="s">
        <v>18419</v>
      </c>
      <c r="R235" s="2" t="s">
        <v>2067</v>
      </c>
      <c r="S235" s="2" t="s">
        <v>6528</v>
      </c>
      <c r="T235" s="2" t="s">
        <v>291</v>
      </c>
    </row>
    <row r="236" spans="1:20" ht="14.25" customHeight="1">
      <c r="A236" s="19" t="s">
        <v>19067</v>
      </c>
      <c r="B236" s="19" t="s">
        <v>22902</v>
      </c>
      <c r="C236" s="19" t="s">
        <v>22903</v>
      </c>
      <c r="D236" s="19" t="s">
        <v>216</v>
      </c>
      <c r="E236" s="19" t="s">
        <v>96</v>
      </c>
      <c r="F236" s="19" t="s">
        <v>22904</v>
      </c>
      <c r="G236" s="19" t="s">
        <v>2046</v>
      </c>
      <c r="H236" s="19" t="s">
        <v>22905</v>
      </c>
      <c r="I236" s="19"/>
      <c r="J236" s="19"/>
      <c r="K236" s="19"/>
      <c r="L236" s="19"/>
      <c r="M236" s="19" t="s">
        <v>1566</v>
      </c>
      <c r="N236" s="19" t="s">
        <v>2058</v>
      </c>
      <c r="O236" s="19" t="s">
        <v>18978</v>
      </c>
      <c r="P236" s="19" t="s">
        <v>2166</v>
      </c>
      <c r="Q236" s="19" t="s">
        <v>18419</v>
      </c>
      <c r="R236" s="2" t="s">
        <v>2067</v>
      </c>
      <c r="S236" s="2" t="s">
        <v>6528</v>
      </c>
      <c r="T236" s="2" t="s">
        <v>215</v>
      </c>
    </row>
    <row r="237" spans="1:20" ht="14.25" customHeight="1">
      <c r="A237" s="19" t="s">
        <v>19070</v>
      </c>
      <c r="B237" s="19" t="s">
        <v>8295</v>
      </c>
      <c r="C237" s="19" t="s">
        <v>22906</v>
      </c>
      <c r="D237" s="19" t="s">
        <v>318</v>
      </c>
      <c r="E237" s="19" t="s">
        <v>96</v>
      </c>
      <c r="F237" s="19" t="s">
        <v>2391</v>
      </c>
      <c r="G237" s="19" t="s">
        <v>2046</v>
      </c>
      <c r="H237" s="19" t="s">
        <v>22907</v>
      </c>
      <c r="I237" s="19"/>
      <c r="J237" s="19" t="s">
        <v>22908</v>
      </c>
      <c r="K237" s="19"/>
      <c r="L237" s="19"/>
      <c r="M237" s="19" t="s">
        <v>1566</v>
      </c>
      <c r="N237" s="19" t="s">
        <v>2058</v>
      </c>
      <c r="O237" s="19" t="s">
        <v>18978</v>
      </c>
      <c r="P237" s="19" t="s">
        <v>4630</v>
      </c>
      <c r="Q237" s="19" t="s">
        <v>18419</v>
      </c>
      <c r="R237" s="2" t="s">
        <v>2067</v>
      </c>
      <c r="S237" s="2" t="s">
        <v>6528</v>
      </c>
      <c r="T237" s="2" t="s">
        <v>317</v>
      </c>
    </row>
    <row r="238" spans="1:20" ht="14.25" customHeight="1">
      <c r="A238" s="19" t="s">
        <v>22373</v>
      </c>
      <c r="B238" s="19" t="s">
        <v>15075</v>
      </c>
      <c r="C238" s="19" t="s">
        <v>4000</v>
      </c>
      <c r="D238" s="19" t="s">
        <v>500</v>
      </c>
      <c r="E238" s="19" t="s">
        <v>96</v>
      </c>
      <c r="F238" s="19" t="s">
        <v>22909</v>
      </c>
      <c r="G238" s="19" t="s">
        <v>2046</v>
      </c>
      <c r="H238" s="19" t="s">
        <v>22910</v>
      </c>
      <c r="I238" s="19"/>
      <c r="J238" s="19"/>
      <c r="K238" s="19"/>
      <c r="L238" s="19"/>
      <c r="M238" s="19" t="s">
        <v>1566</v>
      </c>
      <c r="N238" s="19" t="s">
        <v>2058</v>
      </c>
      <c r="O238" s="19" t="s">
        <v>18978</v>
      </c>
      <c r="P238" s="19" t="s">
        <v>2456</v>
      </c>
      <c r="Q238" s="19" t="s">
        <v>18419</v>
      </c>
      <c r="R238" s="2" t="s">
        <v>2067</v>
      </c>
      <c r="S238" s="2" t="s">
        <v>6528</v>
      </c>
      <c r="T238" s="2" t="s">
        <v>499</v>
      </c>
    </row>
    <row r="239" spans="1:20" ht="14.25" customHeight="1">
      <c r="A239" s="19" t="s">
        <v>19074</v>
      </c>
      <c r="B239" s="19" t="s">
        <v>3155</v>
      </c>
      <c r="C239" s="19" t="s">
        <v>16294</v>
      </c>
      <c r="D239" s="19" t="s">
        <v>166</v>
      </c>
      <c r="E239" s="19" t="s">
        <v>96</v>
      </c>
      <c r="F239" s="19" t="s">
        <v>22911</v>
      </c>
      <c r="G239" s="19" t="s">
        <v>2046</v>
      </c>
      <c r="H239" s="19" t="s">
        <v>22912</v>
      </c>
      <c r="I239" s="19"/>
      <c r="J239" s="19"/>
      <c r="K239" s="19"/>
      <c r="L239" s="19"/>
      <c r="M239" s="19" t="s">
        <v>60</v>
      </c>
      <c r="N239" s="19" t="s">
        <v>2058</v>
      </c>
      <c r="O239" s="19" t="s">
        <v>18978</v>
      </c>
      <c r="P239" s="19" t="s">
        <v>2050</v>
      </c>
      <c r="Q239" s="19" t="s">
        <v>18419</v>
      </c>
      <c r="R239" s="2" t="s">
        <v>2067</v>
      </c>
      <c r="S239" s="2" t="s">
        <v>6528</v>
      </c>
      <c r="T239" s="2" t="s">
        <v>165</v>
      </c>
    </row>
    <row r="240" spans="1:20" ht="14.25" customHeight="1">
      <c r="A240" s="19" t="s">
        <v>19077</v>
      </c>
      <c r="B240" s="19" t="s">
        <v>3299</v>
      </c>
      <c r="C240" s="19" t="s">
        <v>2743</v>
      </c>
      <c r="D240" s="19" t="s">
        <v>230</v>
      </c>
      <c r="E240" s="19" t="s">
        <v>96</v>
      </c>
      <c r="F240" s="19" t="s">
        <v>22913</v>
      </c>
      <c r="G240" s="19" t="s">
        <v>2046</v>
      </c>
      <c r="H240" s="19" t="s">
        <v>22914</v>
      </c>
      <c r="I240" s="19" t="s">
        <v>19081</v>
      </c>
      <c r="J240" s="19"/>
      <c r="K240" s="19"/>
      <c r="L240" s="19" t="s">
        <v>7567</v>
      </c>
      <c r="M240" s="19" t="s">
        <v>1566</v>
      </c>
      <c r="N240" s="19" t="s">
        <v>2048</v>
      </c>
      <c r="O240" s="19" t="s">
        <v>18536</v>
      </c>
      <c r="P240" s="19" t="s">
        <v>22915</v>
      </c>
      <c r="Q240" s="19" t="s">
        <v>18419</v>
      </c>
      <c r="R240" s="2" t="s">
        <v>2067</v>
      </c>
      <c r="S240" s="2" t="s">
        <v>6528</v>
      </c>
      <c r="T240" s="2" t="s">
        <v>229</v>
      </c>
    </row>
    <row r="241" spans="1:20" ht="14.25" customHeight="1">
      <c r="A241" s="19" t="s">
        <v>19083</v>
      </c>
      <c r="B241" s="19" t="s">
        <v>2515</v>
      </c>
      <c r="C241" s="19" t="s">
        <v>22916</v>
      </c>
      <c r="D241" s="19" t="s">
        <v>148</v>
      </c>
      <c r="E241" s="19" t="s">
        <v>96</v>
      </c>
      <c r="F241" s="19" t="s">
        <v>2210</v>
      </c>
      <c r="G241" s="19" t="s">
        <v>2046</v>
      </c>
      <c r="H241" s="19" t="s">
        <v>22917</v>
      </c>
      <c r="I241" s="19"/>
      <c r="J241" s="19"/>
      <c r="K241" s="19"/>
      <c r="L241" s="19"/>
      <c r="M241" s="19" t="s">
        <v>59</v>
      </c>
      <c r="N241" s="19" t="s">
        <v>2058</v>
      </c>
      <c r="O241" s="19" t="s">
        <v>18978</v>
      </c>
      <c r="P241" s="19" t="s">
        <v>2050</v>
      </c>
      <c r="Q241" s="19" t="s">
        <v>18419</v>
      </c>
      <c r="R241" s="2"/>
      <c r="S241" s="2" t="s">
        <v>6528</v>
      </c>
      <c r="T241" s="2" t="s">
        <v>147</v>
      </c>
    </row>
    <row r="242" spans="1:20" ht="14.25" customHeight="1">
      <c r="A242" s="19" t="s">
        <v>19086</v>
      </c>
      <c r="B242" s="19" t="s">
        <v>22918</v>
      </c>
      <c r="C242" s="19" t="s">
        <v>22919</v>
      </c>
      <c r="D242" s="19" t="s">
        <v>216</v>
      </c>
      <c r="E242" s="19" t="s">
        <v>96</v>
      </c>
      <c r="F242" s="19" t="s">
        <v>22920</v>
      </c>
      <c r="G242" s="19" t="s">
        <v>2046</v>
      </c>
      <c r="H242" s="19" t="s">
        <v>22921</v>
      </c>
      <c r="I242" s="19"/>
      <c r="J242" s="19" t="s">
        <v>19089</v>
      </c>
      <c r="K242" s="19"/>
      <c r="L242" s="19"/>
      <c r="M242" s="19" t="s">
        <v>60</v>
      </c>
      <c r="N242" s="19" t="s">
        <v>2058</v>
      </c>
      <c r="O242" s="19" t="s">
        <v>18536</v>
      </c>
      <c r="P242" s="19" t="s">
        <v>2505</v>
      </c>
      <c r="Q242" s="19" t="s">
        <v>18419</v>
      </c>
      <c r="R242" s="2"/>
      <c r="S242" s="2" t="s">
        <v>6528</v>
      </c>
      <c r="T242" s="2" t="s">
        <v>215</v>
      </c>
    </row>
    <row r="243" spans="1:20" ht="14.25" customHeight="1">
      <c r="A243" s="19" t="s">
        <v>19090</v>
      </c>
      <c r="B243" s="19" t="s">
        <v>4129</v>
      </c>
      <c r="C243" s="19" t="s">
        <v>22922</v>
      </c>
      <c r="D243" s="19" t="s">
        <v>230</v>
      </c>
      <c r="E243" s="19" t="s">
        <v>96</v>
      </c>
      <c r="F243" s="19" t="s">
        <v>3260</v>
      </c>
      <c r="G243" s="19" t="s">
        <v>2046</v>
      </c>
      <c r="H243" s="19" t="s">
        <v>22923</v>
      </c>
      <c r="I243" s="19" t="s">
        <v>19094</v>
      </c>
      <c r="J243" s="19"/>
      <c r="K243" s="19"/>
      <c r="L243" s="19"/>
      <c r="M243" s="19" t="s">
        <v>59</v>
      </c>
      <c r="N243" s="19" t="s">
        <v>2048</v>
      </c>
      <c r="O243" s="19" t="s">
        <v>18978</v>
      </c>
      <c r="P243" s="19" t="s">
        <v>4630</v>
      </c>
      <c r="Q243" s="19" t="s">
        <v>18419</v>
      </c>
      <c r="R243" s="2" t="s">
        <v>2067</v>
      </c>
      <c r="S243" s="2" t="s">
        <v>6528</v>
      </c>
      <c r="T243" s="2" t="s">
        <v>229</v>
      </c>
    </row>
    <row r="244" spans="1:20" ht="14.25" customHeight="1">
      <c r="A244" s="19" t="s">
        <v>19095</v>
      </c>
      <c r="B244" s="19" t="s">
        <v>22924</v>
      </c>
      <c r="C244" s="19" t="s">
        <v>22925</v>
      </c>
      <c r="D244" s="19" t="s">
        <v>298</v>
      </c>
      <c r="E244" s="19" t="s">
        <v>96</v>
      </c>
      <c r="F244" s="19" t="s">
        <v>22926</v>
      </c>
      <c r="G244" s="19" t="s">
        <v>2046</v>
      </c>
      <c r="H244" s="19" t="s">
        <v>22927</v>
      </c>
      <c r="I244" s="19"/>
      <c r="J244" s="19"/>
      <c r="K244" s="19"/>
      <c r="L244" s="19"/>
      <c r="M244" s="19" t="s">
        <v>60</v>
      </c>
      <c r="N244" s="19"/>
      <c r="O244" s="19" t="s">
        <v>18978</v>
      </c>
      <c r="P244" s="19" t="s">
        <v>2050</v>
      </c>
      <c r="Q244" s="19" t="s">
        <v>18419</v>
      </c>
      <c r="R244" s="2"/>
      <c r="S244" s="2" t="s">
        <v>6528</v>
      </c>
      <c r="T244" s="2" t="s">
        <v>297</v>
      </c>
    </row>
    <row r="245" spans="1:20" ht="14.25" customHeight="1">
      <c r="A245" s="19" t="s">
        <v>19098</v>
      </c>
      <c r="B245" s="19" t="s">
        <v>22928</v>
      </c>
      <c r="C245" s="19" t="s">
        <v>7571</v>
      </c>
      <c r="D245" s="19" t="s">
        <v>22776</v>
      </c>
      <c r="E245" s="19" t="s">
        <v>96</v>
      </c>
      <c r="F245" s="19" t="s">
        <v>22929</v>
      </c>
      <c r="G245" s="19" t="s">
        <v>2046</v>
      </c>
      <c r="H245" s="19" t="s">
        <v>22930</v>
      </c>
      <c r="I245" s="19" t="s">
        <v>19102</v>
      </c>
      <c r="J245" s="19"/>
      <c r="K245" s="19"/>
      <c r="L245" s="19"/>
      <c r="M245" s="19" t="s">
        <v>59</v>
      </c>
      <c r="N245" s="19" t="s">
        <v>2058</v>
      </c>
      <c r="O245" s="19" t="s">
        <v>18978</v>
      </c>
      <c r="P245" s="19" t="s">
        <v>2050</v>
      </c>
      <c r="Q245" s="19" t="s">
        <v>18419</v>
      </c>
      <c r="R245" s="2" t="s">
        <v>2067</v>
      </c>
      <c r="S245" s="2" t="s">
        <v>6528</v>
      </c>
      <c r="T245" s="2" t="s">
        <v>22779</v>
      </c>
    </row>
    <row r="246" spans="1:20" ht="14.25" customHeight="1">
      <c r="A246" s="19" t="s">
        <v>22377</v>
      </c>
      <c r="B246" s="19" t="s">
        <v>22931</v>
      </c>
      <c r="C246" s="19" t="s">
        <v>22932</v>
      </c>
      <c r="D246" s="19" t="s">
        <v>22776</v>
      </c>
      <c r="E246" s="19" t="s">
        <v>96</v>
      </c>
      <c r="F246" s="19" t="s">
        <v>22933</v>
      </c>
      <c r="G246" s="19" t="s">
        <v>2046</v>
      </c>
      <c r="H246" s="19" t="s">
        <v>22934</v>
      </c>
      <c r="I246" s="19" t="s">
        <v>22381</v>
      </c>
      <c r="J246" s="19"/>
      <c r="K246" s="19"/>
      <c r="L246" s="19" t="s">
        <v>22382</v>
      </c>
      <c r="M246" s="19" t="s">
        <v>1566</v>
      </c>
      <c r="N246" s="19" t="s">
        <v>2058</v>
      </c>
      <c r="O246" s="19" t="s">
        <v>18978</v>
      </c>
      <c r="P246" s="19" t="s">
        <v>2154</v>
      </c>
      <c r="Q246" s="19" t="s">
        <v>18419</v>
      </c>
      <c r="R246" s="2" t="s">
        <v>2052</v>
      </c>
      <c r="S246" s="2" t="s">
        <v>6528</v>
      </c>
      <c r="T246" s="2" t="s">
        <v>22779</v>
      </c>
    </row>
    <row r="247" spans="1:20" ht="14.25" customHeight="1">
      <c r="A247" s="19" t="s">
        <v>19103</v>
      </c>
      <c r="B247" s="19" t="s">
        <v>3778</v>
      </c>
      <c r="C247" s="19" t="s">
        <v>5625</v>
      </c>
      <c r="D247" s="19" t="s">
        <v>500</v>
      </c>
      <c r="E247" s="19" t="s">
        <v>96</v>
      </c>
      <c r="F247" s="19" t="s">
        <v>22935</v>
      </c>
      <c r="G247" s="19" t="s">
        <v>2046</v>
      </c>
      <c r="H247" s="19" t="s">
        <v>22936</v>
      </c>
      <c r="I247" s="19"/>
      <c r="J247" s="19"/>
      <c r="K247" s="19"/>
      <c r="L247" s="19"/>
      <c r="M247" s="19" t="s">
        <v>1566</v>
      </c>
      <c r="N247" s="19" t="s">
        <v>2048</v>
      </c>
      <c r="O247" s="19" t="s">
        <v>18978</v>
      </c>
      <c r="P247" s="19" t="s">
        <v>2377</v>
      </c>
      <c r="Q247" s="19" t="s">
        <v>18419</v>
      </c>
      <c r="R247" s="2" t="s">
        <v>2067</v>
      </c>
      <c r="S247" s="2" t="s">
        <v>6528</v>
      </c>
      <c r="T247" s="2" t="s">
        <v>499</v>
      </c>
    </row>
    <row r="248" spans="1:20" ht="14.25" customHeight="1">
      <c r="A248" s="19" t="s">
        <v>19106</v>
      </c>
      <c r="B248" s="19" t="s">
        <v>7708</v>
      </c>
      <c r="C248" s="19" t="s">
        <v>22937</v>
      </c>
      <c r="D248" s="19" t="s">
        <v>184</v>
      </c>
      <c r="E248" s="19" t="s">
        <v>96</v>
      </c>
      <c r="F248" s="19" t="s">
        <v>22938</v>
      </c>
      <c r="G248" s="19" t="s">
        <v>2046</v>
      </c>
      <c r="H248" s="19" t="s">
        <v>22939</v>
      </c>
      <c r="I248" s="19"/>
      <c r="J248" s="19"/>
      <c r="K248" s="19"/>
      <c r="L248" s="19"/>
      <c r="M248" s="19" t="s">
        <v>59</v>
      </c>
      <c r="N248" s="19" t="s">
        <v>2048</v>
      </c>
      <c r="O248" s="19" t="s">
        <v>18978</v>
      </c>
      <c r="P248" s="19" t="s">
        <v>2050</v>
      </c>
      <c r="Q248" s="19" t="s">
        <v>18419</v>
      </c>
      <c r="R248" s="2" t="s">
        <v>2067</v>
      </c>
      <c r="S248" s="2" t="s">
        <v>6528</v>
      </c>
      <c r="T248" s="2" t="s">
        <v>183</v>
      </c>
    </row>
    <row r="249" spans="1:20" ht="14.25" customHeight="1">
      <c r="A249" s="19" t="s">
        <v>19110</v>
      </c>
      <c r="B249" s="19" t="s">
        <v>22940</v>
      </c>
      <c r="C249" s="19" t="s">
        <v>22941</v>
      </c>
      <c r="D249" s="19" t="s">
        <v>210</v>
      </c>
      <c r="E249" s="19" t="s">
        <v>96</v>
      </c>
      <c r="F249" s="19" t="s">
        <v>22942</v>
      </c>
      <c r="G249" s="19" t="s">
        <v>2046</v>
      </c>
      <c r="H249" s="19" t="s">
        <v>22943</v>
      </c>
      <c r="I249" s="19"/>
      <c r="J249" s="19"/>
      <c r="K249" s="19"/>
      <c r="L249" s="19"/>
      <c r="M249" s="19" t="s">
        <v>1566</v>
      </c>
      <c r="N249" s="19" t="s">
        <v>2058</v>
      </c>
      <c r="O249" s="19" t="s">
        <v>18978</v>
      </c>
      <c r="P249" s="19" t="s">
        <v>2050</v>
      </c>
      <c r="Q249" s="19" t="s">
        <v>18419</v>
      </c>
      <c r="R249" s="2" t="s">
        <v>2052</v>
      </c>
      <c r="S249" s="2" t="s">
        <v>6528</v>
      </c>
      <c r="T249" s="2" t="s">
        <v>209</v>
      </c>
    </row>
    <row r="250" spans="1:20" ht="14.25" customHeight="1">
      <c r="A250" s="19" t="s">
        <v>19112</v>
      </c>
      <c r="B250" s="19" t="s">
        <v>4114</v>
      </c>
      <c r="C250" s="19" t="s">
        <v>12262</v>
      </c>
      <c r="D250" s="19" t="s">
        <v>116</v>
      </c>
      <c r="E250" s="19" t="s">
        <v>96</v>
      </c>
      <c r="F250" s="19" t="s">
        <v>1635</v>
      </c>
      <c r="G250" s="19" t="s">
        <v>2046</v>
      </c>
      <c r="H250" s="19" t="s">
        <v>22944</v>
      </c>
      <c r="I250" s="19"/>
      <c r="J250" s="19"/>
      <c r="K250" s="19"/>
      <c r="L250" s="19"/>
      <c r="M250" s="19" t="s">
        <v>59</v>
      </c>
      <c r="N250" s="19" t="s">
        <v>2048</v>
      </c>
      <c r="O250" s="19" t="s">
        <v>18978</v>
      </c>
      <c r="P250" s="19" t="s">
        <v>2050</v>
      </c>
      <c r="Q250" s="19" t="s">
        <v>18419</v>
      </c>
      <c r="R250" s="2" t="s">
        <v>2067</v>
      </c>
      <c r="S250" s="2" t="s">
        <v>6863</v>
      </c>
      <c r="T250" s="2" t="s">
        <v>115</v>
      </c>
    </row>
    <row r="251" spans="1:20" ht="14.25" customHeight="1">
      <c r="A251" s="19" t="s">
        <v>19116</v>
      </c>
      <c r="B251" s="19" t="s">
        <v>6306</v>
      </c>
      <c r="C251" s="19" t="s">
        <v>8875</v>
      </c>
      <c r="D251" s="19" t="s">
        <v>230</v>
      </c>
      <c r="E251" s="19" t="s">
        <v>96</v>
      </c>
      <c r="F251" s="19" t="s">
        <v>22945</v>
      </c>
      <c r="G251" s="19" t="s">
        <v>2046</v>
      </c>
      <c r="H251" s="19" t="s">
        <v>22946</v>
      </c>
      <c r="I251" s="19"/>
      <c r="J251" s="19"/>
      <c r="K251" s="19"/>
      <c r="L251" s="19"/>
      <c r="M251" s="19" t="s">
        <v>1566</v>
      </c>
      <c r="N251" s="19" t="s">
        <v>2058</v>
      </c>
      <c r="O251" s="19" t="s">
        <v>22947</v>
      </c>
      <c r="P251" s="19" t="s">
        <v>4630</v>
      </c>
      <c r="Q251" s="19" t="s">
        <v>18419</v>
      </c>
      <c r="R251" s="2" t="s">
        <v>2052</v>
      </c>
      <c r="S251" s="2"/>
      <c r="T251" s="2" t="s">
        <v>229</v>
      </c>
    </row>
    <row r="252" spans="1:20" ht="14.25" customHeight="1">
      <c r="A252" s="19" t="s">
        <v>19121</v>
      </c>
      <c r="B252" s="19" t="s">
        <v>7680</v>
      </c>
      <c r="C252" s="19" t="s">
        <v>22948</v>
      </c>
      <c r="D252" s="19" t="s">
        <v>230</v>
      </c>
      <c r="E252" s="19" t="s">
        <v>96</v>
      </c>
      <c r="F252" s="19" t="s">
        <v>22949</v>
      </c>
      <c r="G252" s="19" t="s">
        <v>2046</v>
      </c>
      <c r="H252" s="19" t="s">
        <v>22950</v>
      </c>
      <c r="I252" s="19"/>
      <c r="J252" s="19"/>
      <c r="K252" s="19"/>
      <c r="L252" s="19"/>
      <c r="M252" s="19" t="s">
        <v>1566</v>
      </c>
      <c r="N252" s="19" t="s">
        <v>2058</v>
      </c>
      <c r="O252" s="19" t="s">
        <v>22951</v>
      </c>
      <c r="P252" s="19" t="s">
        <v>2513</v>
      </c>
      <c r="Q252" s="19" t="s">
        <v>18419</v>
      </c>
      <c r="R252" s="2" t="s">
        <v>2052</v>
      </c>
      <c r="S252" s="2"/>
      <c r="T252" s="2" t="s">
        <v>229</v>
      </c>
    </row>
    <row r="253" spans="1:20" ht="14.25" customHeight="1">
      <c r="A253" s="19" t="s">
        <v>22383</v>
      </c>
      <c r="B253" s="19" t="s">
        <v>8740</v>
      </c>
      <c r="C253" s="19" t="s">
        <v>4695</v>
      </c>
      <c r="D253" s="19" t="s">
        <v>349</v>
      </c>
      <c r="E253" s="19" t="s">
        <v>96</v>
      </c>
      <c r="F253" s="19" t="s">
        <v>22952</v>
      </c>
      <c r="G253" s="19" t="s">
        <v>2046</v>
      </c>
      <c r="H253" s="19" t="s">
        <v>22953</v>
      </c>
      <c r="I253" s="19"/>
      <c r="J253" s="19"/>
      <c r="K253" s="19"/>
      <c r="L253" s="19"/>
      <c r="M253" s="19" t="s">
        <v>60</v>
      </c>
      <c r="N253" s="19" t="s">
        <v>2058</v>
      </c>
      <c r="O253" s="19" t="s">
        <v>22954</v>
      </c>
      <c r="P253" s="19" t="s">
        <v>22113</v>
      </c>
      <c r="Q253" s="19" t="s">
        <v>18419</v>
      </c>
      <c r="R253" s="2" t="s">
        <v>2067</v>
      </c>
      <c r="S253" s="2"/>
      <c r="T253" s="2" t="s">
        <v>348</v>
      </c>
    </row>
    <row r="254" spans="1:20" ht="14.25" customHeight="1"/>
    <row r="255" spans="1:20" ht="14.25" customHeight="1"/>
    <row r="256" spans="1:20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</sheetData>
  <autoFilter ref="A1:T253" xr:uid="{00000000-0009-0000-0000-000009000000}">
    <sortState xmlns:xlrd2="http://schemas.microsoft.com/office/spreadsheetml/2017/richdata2" ref="A2:T253">
      <sortCondition descending="1" ref="A2:A253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17346"/>
  </sheetPr>
  <dimension ref="A1:T2677"/>
  <sheetViews>
    <sheetView topLeftCell="F1" zoomScale="88" zoomScaleNormal="88" workbookViewId="0">
      <pane ySplit="1" topLeftCell="A2671" activePane="bottomLeft" state="frozen"/>
      <selection pane="bottomLeft" activeCell="G1" sqref="G1"/>
      <selection activeCell="F1" sqref="F1"/>
    </sheetView>
  </sheetViews>
  <sheetFormatPr defaultColWidth="8.7109375" defaultRowHeight="14.45"/>
  <cols>
    <col min="1" max="1" width="36.42578125" customWidth="1"/>
    <col min="2" max="4" width="25.42578125" customWidth="1"/>
    <col min="5" max="5" width="21.140625" customWidth="1"/>
    <col min="6" max="8" width="34.5703125" customWidth="1"/>
    <col min="18" max="18" width="15" customWidth="1"/>
    <col min="19" max="19" width="17" customWidth="1"/>
    <col min="20" max="20" width="34" customWidth="1"/>
  </cols>
  <sheetData>
    <row r="1" spans="1:20" ht="14.25" customHeight="1">
      <c r="A1" s="21" t="s">
        <v>2028</v>
      </c>
      <c r="B1" s="21" t="s">
        <v>2029</v>
      </c>
      <c r="C1" s="21" t="s">
        <v>2030</v>
      </c>
      <c r="D1" s="21" t="s">
        <v>2031</v>
      </c>
      <c r="E1" s="21" t="s">
        <v>2032</v>
      </c>
      <c r="F1" s="21" t="s">
        <v>1631</v>
      </c>
      <c r="G1" s="21" t="s">
        <v>23</v>
      </c>
      <c r="H1" s="21" t="s">
        <v>2033</v>
      </c>
      <c r="I1" s="21" t="s">
        <v>2034</v>
      </c>
      <c r="J1" s="21" t="s">
        <v>2035</v>
      </c>
      <c r="K1" s="21" t="s">
        <v>2036</v>
      </c>
      <c r="L1" s="21" t="s">
        <v>2037</v>
      </c>
      <c r="M1" s="21" t="s">
        <v>19</v>
      </c>
      <c r="N1" s="21" t="s">
        <v>2038</v>
      </c>
      <c r="O1" s="21" t="s">
        <v>2039</v>
      </c>
      <c r="P1" s="21" t="s">
        <v>2040</v>
      </c>
      <c r="Q1" s="21" t="s">
        <v>29</v>
      </c>
      <c r="R1" s="15" t="s">
        <v>21</v>
      </c>
      <c r="S1" s="15" t="s">
        <v>2041</v>
      </c>
      <c r="T1" s="15" t="s">
        <v>25</v>
      </c>
    </row>
    <row r="2" spans="1:20" ht="14.25" customHeight="1">
      <c r="A2" s="2" t="s">
        <v>22955</v>
      </c>
      <c r="B2" s="2" t="s">
        <v>22956</v>
      </c>
      <c r="C2" s="2" t="s">
        <v>22957</v>
      </c>
      <c r="D2" s="2" t="s">
        <v>306</v>
      </c>
      <c r="E2" s="2" t="s">
        <v>96</v>
      </c>
      <c r="F2" s="2" t="s">
        <v>22958</v>
      </c>
      <c r="G2" s="2" t="s">
        <v>2046</v>
      </c>
      <c r="H2" s="2" t="s">
        <v>22959</v>
      </c>
      <c r="I2" s="2"/>
      <c r="J2" s="2"/>
      <c r="K2" s="2"/>
      <c r="L2" s="2"/>
      <c r="M2" s="2" t="s">
        <v>1566</v>
      </c>
      <c r="N2" s="2" t="s">
        <v>2058</v>
      </c>
      <c r="O2" s="2" t="s">
        <v>2153</v>
      </c>
      <c r="P2" s="2" t="s">
        <v>2066</v>
      </c>
      <c r="Q2" s="2" t="s">
        <v>2051</v>
      </c>
      <c r="R2" s="2" t="s">
        <v>2052</v>
      </c>
      <c r="S2" s="2"/>
      <c r="T2" s="2" t="s">
        <v>305</v>
      </c>
    </row>
    <row r="3" spans="1:20" ht="14.25" customHeight="1">
      <c r="A3" s="2" t="s">
        <v>22960</v>
      </c>
      <c r="B3" s="2" t="s">
        <v>9765</v>
      </c>
      <c r="C3" s="2" t="s">
        <v>2262</v>
      </c>
      <c r="D3" s="2" t="s">
        <v>106</v>
      </c>
      <c r="E3" s="2" t="s">
        <v>96</v>
      </c>
      <c r="F3" s="2" t="s">
        <v>22961</v>
      </c>
      <c r="G3" s="2" t="s">
        <v>2046</v>
      </c>
      <c r="H3" s="2" t="s">
        <v>22962</v>
      </c>
      <c r="I3" s="2"/>
      <c r="J3" s="2"/>
      <c r="K3" s="2"/>
      <c r="L3" s="2"/>
      <c r="M3" s="2" t="s">
        <v>1566</v>
      </c>
      <c r="N3" s="2" t="s">
        <v>2058</v>
      </c>
      <c r="O3" s="2" t="s">
        <v>2153</v>
      </c>
      <c r="P3" s="2" t="s">
        <v>3363</v>
      </c>
      <c r="Q3" s="2" t="s">
        <v>2051</v>
      </c>
      <c r="R3" s="2" t="s">
        <v>2052</v>
      </c>
      <c r="S3" s="2"/>
      <c r="T3" s="2" t="s">
        <v>105</v>
      </c>
    </row>
    <row r="4" spans="1:20" ht="14.25" customHeight="1">
      <c r="A4" s="2" t="s">
        <v>22963</v>
      </c>
      <c r="B4" s="2" t="s">
        <v>2874</v>
      </c>
      <c r="C4" s="2" t="s">
        <v>22964</v>
      </c>
      <c r="D4" s="2" t="s">
        <v>22965</v>
      </c>
      <c r="E4" s="2" t="s">
        <v>264</v>
      </c>
      <c r="F4" s="2" t="s">
        <v>2824</v>
      </c>
      <c r="G4" s="2" t="s">
        <v>2404</v>
      </c>
      <c r="H4" s="2" t="s">
        <v>22966</v>
      </c>
      <c r="I4" s="2"/>
      <c r="J4" s="2"/>
      <c r="K4" s="2"/>
      <c r="L4" s="2"/>
      <c r="M4" s="2" t="s">
        <v>60</v>
      </c>
      <c r="N4" s="2" t="s">
        <v>2058</v>
      </c>
      <c r="O4" s="2" t="s">
        <v>2316</v>
      </c>
      <c r="P4" s="2" t="s">
        <v>2609</v>
      </c>
      <c r="Q4" s="2" t="s">
        <v>2051</v>
      </c>
      <c r="R4" s="2" t="s">
        <v>2052</v>
      </c>
      <c r="S4" s="2"/>
      <c r="T4" s="2" t="s">
        <v>22967</v>
      </c>
    </row>
    <row r="5" spans="1:20" ht="14.25" customHeight="1">
      <c r="A5" s="2" t="s">
        <v>22968</v>
      </c>
      <c r="B5" s="2" t="s">
        <v>22969</v>
      </c>
      <c r="C5" s="2" t="s">
        <v>22970</v>
      </c>
      <c r="D5" s="2" t="s">
        <v>206</v>
      </c>
      <c r="E5" s="2" t="s">
        <v>264</v>
      </c>
      <c r="F5" s="2" t="s">
        <v>22971</v>
      </c>
      <c r="G5" s="2" t="s">
        <v>2046</v>
      </c>
      <c r="H5" s="2" t="s">
        <v>22972</v>
      </c>
      <c r="I5" s="2"/>
      <c r="J5" s="2"/>
      <c r="K5" s="2"/>
      <c r="L5" s="2"/>
      <c r="M5" s="2" t="s">
        <v>1566</v>
      </c>
      <c r="N5" s="2" t="s">
        <v>2048</v>
      </c>
      <c r="O5" s="2" t="s">
        <v>2199</v>
      </c>
      <c r="P5" s="2" t="s">
        <v>2323</v>
      </c>
      <c r="Q5" s="2" t="s">
        <v>2051</v>
      </c>
      <c r="R5" s="2" t="s">
        <v>2067</v>
      </c>
      <c r="S5" s="2"/>
      <c r="T5" s="2" t="s">
        <v>205</v>
      </c>
    </row>
    <row r="6" spans="1:20" ht="14.25" customHeight="1">
      <c r="A6" s="2" t="s">
        <v>22973</v>
      </c>
      <c r="B6" s="2" t="s">
        <v>22974</v>
      </c>
      <c r="C6" s="2" t="s">
        <v>22975</v>
      </c>
      <c r="D6" s="2" t="s">
        <v>22976</v>
      </c>
      <c r="E6" s="2" t="s">
        <v>264</v>
      </c>
      <c r="F6" s="2" t="s">
        <v>2322</v>
      </c>
      <c r="G6" s="2" t="s">
        <v>2091</v>
      </c>
      <c r="H6" s="2" t="s">
        <v>22977</v>
      </c>
      <c r="I6" s="2"/>
      <c r="J6" s="2"/>
      <c r="K6" s="2"/>
      <c r="L6" s="2"/>
      <c r="M6" s="2" t="s">
        <v>59</v>
      </c>
      <c r="N6" s="2" t="s">
        <v>2058</v>
      </c>
      <c r="O6" s="2" t="s">
        <v>2322</v>
      </c>
      <c r="P6" s="2" t="s">
        <v>4630</v>
      </c>
      <c r="Q6" s="2" t="s">
        <v>2051</v>
      </c>
      <c r="R6" s="2" t="s">
        <v>2067</v>
      </c>
      <c r="S6" s="2"/>
      <c r="T6" s="2" t="s">
        <v>22978</v>
      </c>
    </row>
    <row r="7" spans="1:20" ht="14.25" customHeight="1">
      <c r="A7" s="2" t="s">
        <v>22979</v>
      </c>
      <c r="B7" s="2" t="s">
        <v>22980</v>
      </c>
      <c r="C7" s="2" t="s">
        <v>22981</v>
      </c>
      <c r="D7" s="2" t="s">
        <v>22982</v>
      </c>
      <c r="E7" s="2" t="s">
        <v>264</v>
      </c>
      <c r="F7" s="2" t="s">
        <v>5645</v>
      </c>
      <c r="G7" s="2" t="s">
        <v>2091</v>
      </c>
      <c r="H7" s="2" t="s">
        <v>22983</v>
      </c>
      <c r="I7" s="2"/>
      <c r="J7" s="2"/>
      <c r="K7" s="2"/>
      <c r="L7" s="2"/>
      <c r="M7" s="2" t="s">
        <v>60</v>
      </c>
      <c r="N7" s="2" t="s">
        <v>2058</v>
      </c>
      <c r="O7" s="2" t="s">
        <v>2186</v>
      </c>
      <c r="P7" s="2" t="s">
        <v>20230</v>
      </c>
      <c r="Q7" s="2" t="s">
        <v>2051</v>
      </c>
      <c r="R7" s="2"/>
      <c r="S7" s="2"/>
      <c r="T7" s="2" t="s">
        <v>22984</v>
      </c>
    </row>
    <row r="8" spans="1:20" ht="14.25" customHeight="1">
      <c r="A8" s="2" t="s">
        <v>22985</v>
      </c>
      <c r="B8" s="2" t="s">
        <v>22986</v>
      </c>
      <c r="C8" s="2" t="s">
        <v>22987</v>
      </c>
      <c r="D8" s="2" t="s">
        <v>1192</v>
      </c>
      <c r="E8" s="2" t="s">
        <v>264</v>
      </c>
      <c r="F8" s="2" t="s">
        <v>5645</v>
      </c>
      <c r="G8" s="2" t="s">
        <v>2046</v>
      </c>
      <c r="H8" s="2" t="s">
        <v>22988</v>
      </c>
      <c r="I8" s="2">
        <v>447766992219</v>
      </c>
      <c r="J8" s="2">
        <v>442088811387</v>
      </c>
      <c r="K8" s="2"/>
      <c r="L8" s="2"/>
      <c r="M8" s="2" t="s">
        <v>60</v>
      </c>
      <c r="N8" s="2" t="s">
        <v>2058</v>
      </c>
      <c r="O8" s="2" t="s">
        <v>2186</v>
      </c>
      <c r="P8" s="2" t="s">
        <v>21281</v>
      </c>
      <c r="Q8" s="2" t="s">
        <v>2051</v>
      </c>
      <c r="R8" s="2"/>
      <c r="S8" s="2"/>
      <c r="T8" s="2" t="s">
        <v>1191</v>
      </c>
    </row>
    <row r="9" spans="1:20" ht="14.25" customHeight="1">
      <c r="A9" s="2" t="s">
        <v>22989</v>
      </c>
      <c r="B9" s="2" t="s">
        <v>22990</v>
      </c>
      <c r="C9" s="2" t="s">
        <v>22991</v>
      </c>
      <c r="D9" s="2" t="s">
        <v>22992</v>
      </c>
      <c r="E9" s="2" t="s">
        <v>264</v>
      </c>
      <c r="F9" s="2" t="s">
        <v>7825</v>
      </c>
      <c r="G9" s="2" t="s">
        <v>7959</v>
      </c>
      <c r="H9" s="2" t="s">
        <v>22993</v>
      </c>
      <c r="I9" s="2">
        <v>447766992219</v>
      </c>
      <c r="J9" s="2">
        <v>442088811387</v>
      </c>
      <c r="K9" s="2"/>
      <c r="L9" s="2"/>
      <c r="M9" s="2" t="s">
        <v>1566</v>
      </c>
      <c r="N9" s="2" t="s">
        <v>2048</v>
      </c>
      <c r="O9" s="2" t="s">
        <v>2199</v>
      </c>
      <c r="P9" s="2" t="s">
        <v>4630</v>
      </c>
      <c r="Q9" s="2" t="s">
        <v>2051</v>
      </c>
      <c r="R9" s="2" t="s">
        <v>2200</v>
      </c>
      <c r="S9" s="2"/>
      <c r="T9" s="2" t="s">
        <v>22994</v>
      </c>
    </row>
    <row r="10" spans="1:20" ht="14.25" customHeight="1">
      <c r="A10" s="2" t="s">
        <v>22995</v>
      </c>
      <c r="B10" s="2" t="s">
        <v>22996</v>
      </c>
      <c r="C10" s="2" t="s">
        <v>22997</v>
      </c>
      <c r="D10" s="2" t="s">
        <v>22998</v>
      </c>
      <c r="E10" s="2" t="s">
        <v>264</v>
      </c>
      <c r="F10" s="2" t="s">
        <v>22999</v>
      </c>
      <c r="G10" s="2" t="s">
        <v>6780</v>
      </c>
      <c r="H10" s="2" t="s">
        <v>23000</v>
      </c>
      <c r="I10" s="2"/>
      <c r="J10" s="2"/>
      <c r="K10" s="2"/>
      <c r="L10" s="2"/>
      <c r="M10" s="2" t="s">
        <v>1566</v>
      </c>
      <c r="N10" s="2" t="s">
        <v>2048</v>
      </c>
      <c r="O10" s="2" t="s">
        <v>2199</v>
      </c>
      <c r="P10" s="2" t="s">
        <v>2609</v>
      </c>
      <c r="Q10" s="2" t="s">
        <v>2051</v>
      </c>
      <c r="R10" s="2" t="s">
        <v>3993</v>
      </c>
      <c r="S10" s="2"/>
      <c r="T10" s="2" t="s">
        <v>23001</v>
      </c>
    </row>
    <row r="11" spans="1:20" ht="14.25" customHeight="1">
      <c r="A11" s="2" t="s">
        <v>23002</v>
      </c>
      <c r="B11" s="2" t="s">
        <v>5243</v>
      </c>
      <c r="C11" s="2" t="s">
        <v>2202</v>
      </c>
      <c r="D11" s="2" t="s">
        <v>122</v>
      </c>
      <c r="E11" s="2" t="s">
        <v>96</v>
      </c>
      <c r="F11" s="2" t="s">
        <v>23003</v>
      </c>
      <c r="G11" s="2" t="s">
        <v>2046</v>
      </c>
      <c r="H11" s="2" t="s">
        <v>23004</v>
      </c>
      <c r="I11" s="2"/>
      <c r="J11" s="2"/>
      <c r="K11" s="2"/>
      <c r="L11" s="2"/>
      <c r="M11" s="2" t="s">
        <v>1566</v>
      </c>
      <c r="N11" s="2" t="s">
        <v>2058</v>
      </c>
      <c r="O11" s="2" t="s">
        <v>2132</v>
      </c>
      <c r="P11" s="2" t="s">
        <v>3587</v>
      </c>
      <c r="Q11" s="2" t="s">
        <v>2051</v>
      </c>
      <c r="R11" s="2" t="s">
        <v>2052</v>
      </c>
      <c r="S11" s="2"/>
      <c r="T11" s="2" t="s">
        <v>121</v>
      </c>
    </row>
    <row r="12" spans="1:20" ht="14.25" customHeight="1">
      <c r="A12" s="2" t="s">
        <v>23005</v>
      </c>
      <c r="B12" s="2" t="s">
        <v>5243</v>
      </c>
      <c r="C12" s="2" t="s">
        <v>7920</v>
      </c>
      <c r="D12" s="2" t="s">
        <v>658</v>
      </c>
      <c r="E12" s="2" t="s">
        <v>264</v>
      </c>
      <c r="F12" s="2" t="s">
        <v>2320</v>
      </c>
      <c r="G12" s="2" t="s">
        <v>2046</v>
      </c>
      <c r="H12" s="2" t="s">
        <v>23006</v>
      </c>
      <c r="I12" s="2">
        <v>447766477496</v>
      </c>
      <c r="J12" s="2"/>
      <c r="K12" s="2"/>
      <c r="L12" s="2"/>
      <c r="M12" s="2" t="s">
        <v>59</v>
      </c>
      <c r="N12" s="2" t="s">
        <v>2058</v>
      </c>
      <c r="O12" s="2" t="s">
        <v>2322</v>
      </c>
      <c r="P12" s="2" t="s">
        <v>23007</v>
      </c>
      <c r="Q12" s="2" t="s">
        <v>2051</v>
      </c>
      <c r="R12" s="2" t="s">
        <v>2052</v>
      </c>
      <c r="S12" s="2"/>
      <c r="T12" s="2" t="s">
        <v>657</v>
      </c>
    </row>
    <row r="13" spans="1:20" ht="14.25" customHeight="1">
      <c r="A13" s="2" t="s">
        <v>23008</v>
      </c>
      <c r="B13" s="2" t="s">
        <v>4454</v>
      </c>
      <c r="C13" s="2" t="s">
        <v>23009</v>
      </c>
      <c r="D13" s="2" t="s">
        <v>23010</v>
      </c>
      <c r="E13" s="2" t="s">
        <v>264</v>
      </c>
      <c r="F13" s="2" t="s">
        <v>2170</v>
      </c>
      <c r="G13" s="2" t="s">
        <v>2091</v>
      </c>
      <c r="H13" s="2" t="s">
        <v>23011</v>
      </c>
      <c r="I13" s="2">
        <v>447766477496</v>
      </c>
      <c r="J13" s="2"/>
      <c r="K13" s="2"/>
      <c r="L13" s="2"/>
      <c r="M13" s="2" t="s">
        <v>59</v>
      </c>
      <c r="N13" s="2" t="s">
        <v>2058</v>
      </c>
      <c r="O13" s="2" t="s">
        <v>2172</v>
      </c>
      <c r="P13" s="2" t="s">
        <v>2609</v>
      </c>
      <c r="Q13" s="2" t="s">
        <v>2051</v>
      </c>
      <c r="R13" s="2"/>
      <c r="S13" s="2"/>
      <c r="T13" s="2" t="s">
        <v>23012</v>
      </c>
    </row>
    <row r="14" spans="1:20" ht="14.25" customHeight="1">
      <c r="A14" s="2" t="s">
        <v>23013</v>
      </c>
      <c r="B14" s="2" t="s">
        <v>23014</v>
      </c>
      <c r="C14" s="2" t="s">
        <v>23015</v>
      </c>
      <c r="D14" s="2" t="s">
        <v>23016</v>
      </c>
      <c r="E14" s="2" t="s">
        <v>264</v>
      </c>
      <c r="F14" s="2" t="s">
        <v>2489</v>
      </c>
      <c r="G14" s="2" t="s">
        <v>23017</v>
      </c>
      <c r="H14" s="2" t="s">
        <v>23018</v>
      </c>
      <c r="I14" s="2"/>
      <c r="J14" s="2"/>
      <c r="K14" s="2"/>
      <c r="L14" s="2"/>
      <c r="M14" s="2" t="s">
        <v>60</v>
      </c>
      <c r="N14" s="2" t="s">
        <v>2058</v>
      </c>
      <c r="O14" s="2" t="s">
        <v>2491</v>
      </c>
      <c r="P14" s="2" t="s">
        <v>20230</v>
      </c>
      <c r="Q14" s="2" t="s">
        <v>2051</v>
      </c>
      <c r="R14" s="2"/>
      <c r="S14" s="2"/>
      <c r="T14" s="2" t="s">
        <v>23019</v>
      </c>
    </row>
    <row r="15" spans="1:20" ht="14.25" customHeight="1">
      <c r="A15" s="2" t="s">
        <v>23020</v>
      </c>
      <c r="B15" s="2" t="s">
        <v>5231</v>
      </c>
      <c r="C15" s="2" t="s">
        <v>8836</v>
      </c>
      <c r="D15" s="2" t="s">
        <v>248</v>
      </c>
      <c r="E15" s="2" t="s">
        <v>96</v>
      </c>
      <c r="F15" s="2" t="s">
        <v>23021</v>
      </c>
      <c r="G15" s="2" t="s">
        <v>2046</v>
      </c>
      <c r="H15" s="2" t="s">
        <v>23022</v>
      </c>
      <c r="I15" s="2"/>
      <c r="J15" s="2"/>
      <c r="K15" s="2"/>
      <c r="L15" s="2"/>
      <c r="M15" s="2" t="s">
        <v>1566</v>
      </c>
      <c r="N15" s="2" t="s">
        <v>2058</v>
      </c>
      <c r="O15" s="2" t="s">
        <v>2259</v>
      </c>
      <c r="P15" s="2" t="s">
        <v>4871</v>
      </c>
      <c r="Q15" s="2" t="s">
        <v>2051</v>
      </c>
      <c r="R15" s="2" t="s">
        <v>2067</v>
      </c>
      <c r="S15" s="2"/>
      <c r="T15" s="2" t="s">
        <v>247</v>
      </c>
    </row>
    <row r="16" spans="1:20" ht="14.25" customHeight="1">
      <c r="A16" s="2" t="s">
        <v>23023</v>
      </c>
      <c r="B16" s="2" t="s">
        <v>5231</v>
      </c>
      <c r="C16" s="2" t="s">
        <v>15877</v>
      </c>
      <c r="D16" s="2" t="s">
        <v>196</v>
      </c>
      <c r="E16" s="2" t="s">
        <v>96</v>
      </c>
      <c r="F16" s="2" t="s">
        <v>23024</v>
      </c>
      <c r="G16" s="2" t="s">
        <v>2046</v>
      </c>
      <c r="H16" s="2" t="s">
        <v>23025</v>
      </c>
      <c r="I16" s="2"/>
      <c r="J16" s="2"/>
      <c r="K16" s="2"/>
      <c r="L16" s="2"/>
      <c r="M16" s="2" t="s">
        <v>1566</v>
      </c>
      <c r="N16" s="2" t="s">
        <v>2058</v>
      </c>
      <c r="O16" s="2" t="s">
        <v>2120</v>
      </c>
      <c r="P16" s="2" t="s">
        <v>23026</v>
      </c>
      <c r="Q16" s="2" t="s">
        <v>2051</v>
      </c>
      <c r="R16" s="2" t="s">
        <v>2052</v>
      </c>
      <c r="S16" s="2"/>
      <c r="T16" s="2" t="s">
        <v>195</v>
      </c>
    </row>
    <row r="17" spans="1:20" ht="14.25" customHeight="1">
      <c r="A17" s="2" t="s">
        <v>23027</v>
      </c>
      <c r="B17" s="2" t="s">
        <v>5231</v>
      </c>
      <c r="C17" s="2" t="s">
        <v>16778</v>
      </c>
      <c r="D17" s="2" t="s">
        <v>118</v>
      </c>
      <c r="E17" s="2" t="s">
        <v>96</v>
      </c>
      <c r="F17" s="2" t="s">
        <v>4083</v>
      </c>
      <c r="G17" s="2" t="s">
        <v>2046</v>
      </c>
      <c r="H17" s="2" t="s">
        <v>23028</v>
      </c>
      <c r="I17" s="2"/>
      <c r="J17" s="2"/>
      <c r="K17" s="2"/>
      <c r="L17" s="2"/>
      <c r="M17" s="2" t="s">
        <v>1566</v>
      </c>
      <c r="N17" s="2" t="s">
        <v>2058</v>
      </c>
      <c r="O17" s="2" t="s">
        <v>2153</v>
      </c>
      <c r="P17" s="2" t="s">
        <v>3055</v>
      </c>
      <c r="Q17" s="2" t="s">
        <v>2051</v>
      </c>
      <c r="R17" s="2" t="s">
        <v>2052</v>
      </c>
      <c r="S17" s="2"/>
      <c r="T17" s="2" t="s">
        <v>117</v>
      </c>
    </row>
    <row r="18" spans="1:20" ht="14.25" customHeight="1">
      <c r="A18" s="2" t="s">
        <v>23029</v>
      </c>
      <c r="B18" s="2" t="s">
        <v>5231</v>
      </c>
      <c r="C18" s="2" t="s">
        <v>3248</v>
      </c>
      <c r="D18" s="2" t="s">
        <v>180</v>
      </c>
      <c r="E18" s="2" t="s">
        <v>96</v>
      </c>
      <c r="F18" s="2" t="s">
        <v>23030</v>
      </c>
      <c r="G18" s="2" t="s">
        <v>2046</v>
      </c>
      <c r="H18" s="2" t="s">
        <v>23031</v>
      </c>
      <c r="I18" s="2"/>
      <c r="J18" s="2"/>
      <c r="K18" s="2"/>
      <c r="L18" s="2"/>
      <c r="M18" s="2" t="s">
        <v>1566</v>
      </c>
      <c r="N18" s="2" t="s">
        <v>2058</v>
      </c>
      <c r="O18" s="2" t="s">
        <v>2153</v>
      </c>
      <c r="P18" s="2" t="s">
        <v>3587</v>
      </c>
      <c r="Q18" s="2" t="s">
        <v>2051</v>
      </c>
      <c r="R18" s="2" t="s">
        <v>2052</v>
      </c>
      <c r="S18" s="2"/>
      <c r="T18" s="2" t="s">
        <v>179</v>
      </c>
    </row>
    <row r="19" spans="1:20" ht="14.25" customHeight="1">
      <c r="A19" s="2" t="s">
        <v>23032</v>
      </c>
      <c r="B19" s="2" t="s">
        <v>5231</v>
      </c>
      <c r="C19" s="2" t="s">
        <v>23033</v>
      </c>
      <c r="D19" s="2" t="s">
        <v>1478</v>
      </c>
      <c r="E19" s="2" t="s">
        <v>264</v>
      </c>
      <c r="F19" s="2" t="s">
        <v>2489</v>
      </c>
      <c r="G19" s="2" t="s">
        <v>2046</v>
      </c>
      <c r="H19" s="2" t="s">
        <v>23034</v>
      </c>
      <c r="I19" s="2">
        <v>447917752678</v>
      </c>
      <c r="J19" s="2"/>
      <c r="K19" s="2"/>
      <c r="L19" s="2"/>
      <c r="M19" s="2" t="s">
        <v>60</v>
      </c>
      <c r="N19" s="2" t="s">
        <v>2058</v>
      </c>
      <c r="O19" s="2" t="s">
        <v>2491</v>
      </c>
      <c r="P19" s="2" t="s">
        <v>23007</v>
      </c>
      <c r="Q19" s="2" t="s">
        <v>2051</v>
      </c>
      <c r="R19" s="2" t="s">
        <v>2052</v>
      </c>
      <c r="S19" s="2"/>
      <c r="T19" s="2" t="s">
        <v>1477</v>
      </c>
    </row>
    <row r="20" spans="1:20" ht="14.25" customHeight="1">
      <c r="A20" s="2" t="s">
        <v>23035</v>
      </c>
      <c r="B20" s="2" t="s">
        <v>5231</v>
      </c>
      <c r="C20" s="2" t="s">
        <v>2459</v>
      </c>
      <c r="D20" s="2" t="s">
        <v>118</v>
      </c>
      <c r="E20" s="2" t="s">
        <v>96</v>
      </c>
      <c r="F20" s="2" t="s">
        <v>21508</v>
      </c>
      <c r="G20" s="2" t="s">
        <v>2046</v>
      </c>
      <c r="H20" s="2" t="s">
        <v>23036</v>
      </c>
      <c r="I20" s="2">
        <v>447917752678</v>
      </c>
      <c r="J20" s="2"/>
      <c r="K20" s="2"/>
      <c r="L20" s="2"/>
      <c r="M20" s="2" t="s">
        <v>1566</v>
      </c>
      <c r="N20" s="2" t="s">
        <v>2048</v>
      </c>
      <c r="O20" s="2" t="s">
        <v>2179</v>
      </c>
      <c r="P20" s="2" t="s">
        <v>3055</v>
      </c>
      <c r="Q20" s="2" t="s">
        <v>2051</v>
      </c>
      <c r="R20" s="2" t="s">
        <v>2052</v>
      </c>
      <c r="S20" s="2"/>
      <c r="T20" s="2" t="s">
        <v>117</v>
      </c>
    </row>
    <row r="21" spans="1:20" ht="14.25" customHeight="1">
      <c r="A21" s="2" t="s">
        <v>23037</v>
      </c>
      <c r="B21" s="2" t="s">
        <v>23038</v>
      </c>
      <c r="C21" s="2" t="s">
        <v>10940</v>
      </c>
      <c r="D21" s="2" t="s">
        <v>21189</v>
      </c>
      <c r="E21" s="2" t="s">
        <v>264</v>
      </c>
      <c r="F21" s="2" t="s">
        <v>23039</v>
      </c>
      <c r="G21" s="2" t="s">
        <v>2091</v>
      </c>
      <c r="H21" s="2" t="s">
        <v>23040</v>
      </c>
      <c r="I21" s="2"/>
      <c r="J21" s="2"/>
      <c r="K21" s="2"/>
      <c r="L21" s="2"/>
      <c r="M21" s="2" t="s">
        <v>1566</v>
      </c>
      <c r="N21" s="2" t="s">
        <v>2058</v>
      </c>
      <c r="O21" s="2" t="s">
        <v>2120</v>
      </c>
      <c r="P21" s="2" t="s">
        <v>4630</v>
      </c>
      <c r="Q21" s="2" t="s">
        <v>2051</v>
      </c>
      <c r="R21" s="2" t="s">
        <v>2052</v>
      </c>
      <c r="S21" s="2"/>
      <c r="T21" s="2" t="s">
        <v>21192</v>
      </c>
    </row>
    <row r="22" spans="1:20" ht="14.25" customHeight="1">
      <c r="A22" s="2" t="s">
        <v>23041</v>
      </c>
      <c r="B22" s="2" t="s">
        <v>23042</v>
      </c>
      <c r="C22" s="2" t="s">
        <v>23043</v>
      </c>
      <c r="D22" s="2" t="s">
        <v>712</v>
      </c>
      <c r="E22" s="2" t="s">
        <v>264</v>
      </c>
      <c r="F22" s="2" t="s">
        <v>2473</v>
      </c>
      <c r="G22" s="2" t="s">
        <v>2046</v>
      </c>
      <c r="H22" s="2" t="s">
        <v>23044</v>
      </c>
      <c r="I22" s="2">
        <v>447954897549</v>
      </c>
      <c r="J22" s="2"/>
      <c r="K22" s="2"/>
      <c r="L22" s="2"/>
      <c r="M22" s="2" t="s">
        <v>59</v>
      </c>
      <c r="N22" s="2" t="s">
        <v>2048</v>
      </c>
      <c r="O22" s="2" t="s">
        <v>2301</v>
      </c>
      <c r="P22" s="2" t="s">
        <v>23007</v>
      </c>
      <c r="Q22" s="2" t="s">
        <v>2051</v>
      </c>
      <c r="R22" s="2" t="s">
        <v>2052</v>
      </c>
      <c r="S22" s="2"/>
      <c r="T22" s="2" t="s">
        <v>711</v>
      </c>
    </row>
    <row r="23" spans="1:20" ht="14.25" customHeight="1">
      <c r="A23" s="2" t="s">
        <v>23045</v>
      </c>
      <c r="B23" s="2" t="s">
        <v>23046</v>
      </c>
      <c r="C23" s="2" t="s">
        <v>3634</v>
      </c>
      <c r="D23" s="2" t="s">
        <v>23047</v>
      </c>
      <c r="E23" s="2" t="s">
        <v>264</v>
      </c>
      <c r="F23" s="2" t="s">
        <v>2210</v>
      </c>
      <c r="G23" s="2" t="s">
        <v>2091</v>
      </c>
      <c r="H23" s="2" t="s">
        <v>23048</v>
      </c>
      <c r="I23" s="2">
        <v>447954897549</v>
      </c>
      <c r="J23" s="2"/>
      <c r="K23" s="2"/>
      <c r="L23" s="2"/>
      <c r="M23" s="2" t="s">
        <v>59</v>
      </c>
      <c r="N23" s="2" t="s">
        <v>2058</v>
      </c>
      <c r="O23" s="2" t="s">
        <v>2101</v>
      </c>
      <c r="P23" s="2" t="s">
        <v>20230</v>
      </c>
      <c r="Q23" s="2" t="s">
        <v>2051</v>
      </c>
      <c r="R23" s="2"/>
      <c r="S23" s="2"/>
      <c r="T23" s="2" t="s">
        <v>23049</v>
      </c>
    </row>
    <row r="24" spans="1:20" ht="14.25" customHeight="1">
      <c r="A24" s="2" t="s">
        <v>23050</v>
      </c>
      <c r="B24" s="2" t="s">
        <v>5214</v>
      </c>
      <c r="C24" s="2" t="s">
        <v>4964</v>
      </c>
      <c r="D24" s="2" t="s">
        <v>144</v>
      </c>
      <c r="E24" s="2" t="s">
        <v>96</v>
      </c>
      <c r="F24" s="2" t="s">
        <v>23051</v>
      </c>
      <c r="G24" s="2" t="s">
        <v>2046</v>
      </c>
      <c r="H24" s="2" t="s">
        <v>23052</v>
      </c>
      <c r="I24" s="2"/>
      <c r="J24" s="2"/>
      <c r="K24" s="2"/>
      <c r="L24" s="2"/>
      <c r="M24" s="2" t="s">
        <v>1566</v>
      </c>
      <c r="N24" s="2" t="s">
        <v>2058</v>
      </c>
      <c r="O24" s="2" t="s">
        <v>2132</v>
      </c>
      <c r="P24" s="2" t="s">
        <v>3363</v>
      </c>
      <c r="Q24" s="2" t="s">
        <v>2051</v>
      </c>
      <c r="R24" s="2" t="s">
        <v>2052</v>
      </c>
      <c r="S24" s="2"/>
      <c r="T24" s="2" t="s">
        <v>143</v>
      </c>
    </row>
    <row r="25" spans="1:20" ht="14.25" customHeight="1">
      <c r="A25" s="2" t="s">
        <v>23053</v>
      </c>
      <c r="B25" s="2" t="s">
        <v>5214</v>
      </c>
      <c r="C25" s="2" t="s">
        <v>23054</v>
      </c>
      <c r="D25" s="2" t="s">
        <v>1366</v>
      </c>
      <c r="E25" s="2" t="s">
        <v>264</v>
      </c>
      <c r="F25" s="2" t="s">
        <v>2112</v>
      </c>
      <c r="G25" s="2" t="s">
        <v>2046</v>
      </c>
      <c r="H25" s="2" t="s">
        <v>23055</v>
      </c>
      <c r="I25" s="2"/>
      <c r="J25" s="2"/>
      <c r="K25" s="2"/>
      <c r="L25" s="2"/>
      <c r="M25" s="2" t="s">
        <v>1566</v>
      </c>
      <c r="N25" s="2" t="s">
        <v>2058</v>
      </c>
      <c r="O25" s="2" t="s">
        <v>2093</v>
      </c>
      <c r="P25" s="2" t="s">
        <v>21091</v>
      </c>
      <c r="Q25" s="2" t="s">
        <v>2051</v>
      </c>
      <c r="R25" s="2" t="s">
        <v>2067</v>
      </c>
      <c r="S25" s="2"/>
      <c r="T25" s="2" t="s">
        <v>1365</v>
      </c>
    </row>
    <row r="26" spans="1:20" ht="14.25" customHeight="1">
      <c r="A26" s="2" t="s">
        <v>23056</v>
      </c>
      <c r="B26" s="2" t="s">
        <v>23057</v>
      </c>
      <c r="C26" s="2" t="s">
        <v>23058</v>
      </c>
      <c r="D26" s="2" t="s">
        <v>441</v>
      </c>
      <c r="E26" s="2" t="s">
        <v>264</v>
      </c>
      <c r="F26" s="2" t="s">
        <v>2210</v>
      </c>
      <c r="G26" s="2" t="s">
        <v>2046</v>
      </c>
      <c r="H26" s="2" t="s">
        <v>23059</v>
      </c>
      <c r="I26" s="2">
        <v>447816571295</v>
      </c>
      <c r="J26" s="2"/>
      <c r="K26" s="2"/>
      <c r="L26" s="2"/>
      <c r="M26" s="2" t="s">
        <v>59</v>
      </c>
      <c r="N26" s="2" t="s">
        <v>2058</v>
      </c>
      <c r="O26" s="2" t="s">
        <v>2101</v>
      </c>
      <c r="P26" s="2" t="s">
        <v>23007</v>
      </c>
      <c r="Q26" s="2" t="s">
        <v>2051</v>
      </c>
      <c r="R26" s="2" t="s">
        <v>2067</v>
      </c>
      <c r="S26" s="2"/>
      <c r="T26" s="2" t="s">
        <v>440</v>
      </c>
    </row>
    <row r="27" spans="1:20" ht="14.25" customHeight="1">
      <c r="A27" s="2" t="s">
        <v>23060</v>
      </c>
      <c r="B27" s="2" t="s">
        <v>23057</v>
      </c>
      <c r="C27" s="2" t="s">
        <v>23061</v>
      </c>
      <c r="D27" s="2" t="s">
        <v>439</v>
      </c>
      <c r="E27" s="2" t="s">
        <v>264</v>
      </c>
      <c r="F27" s="2" t="s">
        <v>23062</v>
      </c>
      <c r="G27" s="2" t="s">
        <v>2046</v>
      </c>
      <c r="H27" s="2" t="s">
        <v>23063</v>
      </c>
      <c r="I27" s="2">
        <v>447816571295</v>
      </c>
      <c r="J27" s="2"/>
      <c r="K27" s="2"/>
      <c r="L27" s="2"/>
      <c r="M27" s="2" t="s">
        <v>1566</v>
      </c>
      <c r="N27" s="2" t="s">
        <v>2048</v>
      </c>
      <c r="O27" s="2" t="s">
        <v>2199</v>
      </c>
      <c r="P27" s="2" t="s">
        <v>23064</v>
      </c>
      <c r="Q27" s="2" t="s">
        <v>2051</v>
      </c>
      <c r="R27" s="2" t="s">
        <v>2067</v>
      </c>
      <c r="S27" s="2"/>
      <c r="T27" s="2" t="s">
        <v>438</v>
      </c>
    </row>
    <row r="28" spans="1:20" ht="14.25" customHeight="1">
      <c r="A28" s="2" t="s">
        <v>23065</v>
      </c>
      <c r="B28" s="2" t="s">
        <v>23066</v>
      </c>
      <c r="C28" s="2" t="s">
        <v>23067</v>
      </c>
      <c r="D28" s="2" t="s">
        <v>23068</v>
      </c>
      <c r="E28" s="2" t="s">
        <v>264</v>
      </c>
      <c r="F28" s="2" t="s">
        <v>2824</v>
      </c>
      <c r="G28" s="2" t="s">
        <v>18247</v>
      </c>
      <c r="H28" s="2" t="s">
        <v>23069</v>
      </c>
      <c r="I28" s="2"/>
      <c r="J28" s="2"/>
      <c r="K28" s="2"/>
      <c r="L28" s="2"/>
      <c r="M28" s="2" t="s">
        <v>60</v>
      </c>
      <c r="N28" s="2" t="s">
        <v>2058</v>
      </c>
      <c r="O28" s="2" t="s">
        <v>2316</v>
      </c>
      <c r="P28" s="2" t="s">
        <v>4630</v>
      </c>
      <c r="Q28" s="2" t="s">
        <v>2051</v>
      </c>
      <c r="R28" s="2" t="s">
        <v>2067</v>
      </c>
      <c r="S28" s="2"/>
      <c r="T28" s="2" t="s">
        <v>23070</v>
      </c>
    </row>
    <row r="29" spans="1:20" ht="14.25" customHeight="1">
      <c r="A29" s="2" t="s">
        <v>23071</v>
      </c>
      <c r="B29" s="2" t="s">
        <v>23072</v>
      </c>
      <c r="C29" s="2" t="s">
        <v>23073</v>
      </c>
      <c r="D29" s="2" t="s">
        <v>23074</v>
      </c>
      <c r="E29" s="2" t="s">
        <v>264</v>
      </c>
      <c r="F29" s="2" t="s">
        <v>2824</v>
      </c>
      <c r="G29" s="2" t="s">
        <v>2404</v>
      </c>
      <c r="H29" s="2" t="s">
        <v>23075</v>
      </c>
      <c r="I29" s="2"/>
      <c r="J29" s="2"/>
      <c r="K29" s="2"/>
      <c r="L29" s="2"/>
      <c r="M29" s="2" t="s">
        <v>60</v>
      </c>
      <c r="N29" s="2" t="s">
        <v>2058</v>
      </c>
      <c r="O29" s="2" t="s">
        <v>2316</v>
      </c>
      <c r="P29" s="2" t="s">
        <v>23076</v>
      </c>
      <c r="Q29" s="2" t="s">
        <v>2051</v>
      </c>
      <c r="R29" s="2"/>
      <c r="S29" s="2"/>
      <c r="T29" s="2" t="s">
        <v>23077</v>
      </c>
    </row>
    <row r="30" spans="1:20" ht="14.25" customHeight="1">
      <c r="A30" s="2" t="s">
        <v>23078</v>
      </c>
      <c r="B30" s="2" t="s">
        <v>7785</v>
      </c>
      <c r="C30" s="2" t="s">
        <v>23079</v>
      </c>
      <c r="D30" s="2" t="s">
        <v>180</v>
      </c>
      <c r="E30" s="2" t="s">
        <v>96</v>
      </c>
      <c r="F30" s="2" t="s">
        <v>23080</v>
      </c>
      <c r="G30" s="2" t="s">
        <v>2046</v>
      </c>
      <c r="H30" s="2" t="s">
        <v>23081</v>
      </c>
      <c r="I30" s="2"/>
      <c r="J30" s="2"/>
      <c r="K30" s="2"/>
      <c r="L30" s="2"/>
      <c r="M30" s="2" t="s">
        <v>1566</v>
      </c>
      <c r="N30" s="2" t="s">
        <v>2058</v>
      </c>
      <c r="O30" s="2" t="s">
        <v>2093</v>
      </c>
      <c r="P30" s="2" t="s">
        <v>3847</v>
      </c>
      <c r="Q30" s="2" t="s">
        <v>2051</v>
      </c>
      <c r="R30" s="2" t="s">
        <v>2067</v>
      </c>
      <c r="S30" s="2"/>
      <c r="T30" s="2" t="s">
        <v>179</v>
      </c>
    </row>
    <row r="31" spans="1:20" ht="14.25" customHeight="1">
      <c r="A31" s="2" t="s">
        <v>23082</v>
      </c>
      <c r="B31" s="2" t="s">
        <v>5378</v>
      </c>
      <c r="C31" s="2" t="s">
        <v>23083</v>
      </c>
      <c r="D31" s="2" t="s">
        <v>23084</v>
      </c>
      <c r="E31" s="2" t="s">
        <v>264</v>
      </c>
      <c r="F31" s="2" t="s">
        <v>2489</v>
      </c>
      <c r="G31" s="2" t="s">
        <v>23085</v>
      </c>
      <c r="H31" s="2" t="s">
        <v>23086</v>
      </c>
      <c r="I31" s="2"/>
      <c r="J31" s="2"/>
      <c r="K31" s="2"/>
      <c r="L31" s="2"/>
      <c r="M31" s="2" t="s">
        <v>60</v>
      </c>
      <c r="N31" s="2" t="s">
        <v>2058</v>
      </c>
      <c r="O31" s="2" t="s">
        <v>2491</v>
      </c>
      <c r="P31" s="2" t="s">
        <v>4630</v>
      </c>
      <c r="Q31" s="2" t="s">
        <v>2051</v>
      </c>
      <c r="R31" s="2" t="s">
        <v>2067</v>
      </c>
      <c r="S31" s="2"/>
      <c r="T31" s="2" t="s">
        <v>23087</v>
      </c>
    </row>
    <row r="32" spans="1:20" ht="14.25" customHeight="1">
      <c r="A32" s="2" t="s">
        <v>23088</v>
      </c>
      <c r="B32" s="2" t="s">
        <v>2478</v>
      </c>
      <c r="C32" s="2" t="s">
        <v>23089</v>
      </c>
      <c r="D32" s="2" t="s">
        <v>23090</v>
      </c>
      <c r="E32" s="2" t="s">
        <v>264</v>
      </c>
      <c r="F32" s="2" t="s">
        <v>2824</v>
      </c>
      <c r="G32" s="2" t="s">
        <v>2091</v>
      </c>
      <c r="H32" s="2" t="s">
        <v>23091</v>
      </c>
      <c r="I32" s="2"/>
      <c r="J32" s="2"/>
      <c r="K32" s="2"/>
      <c r="L32" s="2"/>
      <c r="M32" s="2" t="s">
        <v>60</v>
      </c>
      <c r="N32" s="2" t="s">
        <v>2058</v>
      </c>
      <c r="O32" s="2" t="s">
        <v>2316</v>
      </c>
      <c r="P32" s="2" t="s">
        <v>4630</v>
      </c>
      <c r="Q32" s="2" t="s">
        <v>2051</v>
      </c>
      <c r="R32" s="2"/>
      <c r="S32" s="2"/>
      <c r="T32" s="2" t="s">
        <v>23092</v>
      </c>
    </row>
    <row r="33" spans="1:20" ht="14.25" customHeight="1">
      <c r="A33" s="2" t="s">
        <v>23093</v>
      </c>
      <c r="B33" s="2" t="s">
        <v>2478</v>
      </c>
      <c r="C33" s="2" t="s">
        <v>5231</v>
      </c>
      <c r="D33" s="2" t="s">
        <v>23094</v>
      </c>
      <c r="E33" s="2" t="s">
        <v>264</v>
      </c>
      <c r="F33" s="2" t="s">
        <v>2320</v>
      </c>
      <c r="G33" s="2" t="s">
        <v>2091</v>
      </c>
      <c r="H33" s="2" t="s">
        <v>23095</v>
      </c>
      <c r="I33" s="2"/>
      <c r="J33" s="2"/>
      <c r="K33" s="2"/>
      <c r="L33" s="2"/>
      <c r="M33" s="2" t="s">
        <v>59</v>
      </c>
      <c r="N33" s="2" t="s">
        <v>2058</v>
      </c>
      <c r="O33" s="2" t="s">
        <v>2322</v>
      </c>
      <c r="P33" s="2" t="s">
        <v>2609</v>
      </c>
      <c r="Q33" s="2" t="s">
        <v>2051</v>
      </c>
      <c r="R33" s="2"/>
      <c r="S33" s="2"/>
      <c r="T33" s="2" t="s">
        <v>23096</v>
      </c>
    </row>
    <row r="34" spans="1:20" ht="14.25" customHeight="1">
      <c r="A34" s="2" t="s">
        <v>23097</v>
      </c>
      <c r="B34" s="2" t="s">
        <v>2478</v>
      </c>
      <c r="C34" s="2" t="s">
        <v>23098</v>
      </c>
      <c r="D34" s="2" t="s">
        <v>152</v>
      </c>
      <c r="E34" s="2" t="s">
        <v>96</v>
      </c>
      <c r="F34" s="2" t="s">
        <v>23099</v>
      </c>
      <c r="G34" s="2" t="s">
        <v>2046</v>
      </c>
      <c r="H34" s="2" t="s">
        <v>23100</v>
      </c>
      <c r="I34" s="2"/>
      <c r="J34" s="2"/>
      <c r="K34" s="2"/>
      <c r="L34" s="2"/>
      <c r="M34" s="2" t="s">
        <v>1566</v>
      </c>
      <c r="N34" s="2" t="s">
        <v>2048</v>
      </c>
      <c r="O34" s="2" t="s">
        <v>2199</v>
      </c>
      <c r="P34" s="2" t="s">
        <v>2377</v>
      </c>
      <c r="Q34" s="2" t="s">
        <v>2051</v>
      </c>
      <c r="R34" s="2" t="s">
        <v>2200</v>
      </c>
      <c r="S34" s="2"/>
      <c r="T34" s="2" t="s">
        <v>151</v>
      </c>
    </row>
    <row r="35" spans="1:20" ht="14.25" customHeight="1">
      <c r="A35" s="22" t="s">
        <v>23101</v>
      </c>
      <c r="B35" s="22" t="s">
        <v>2478</v>
      </c>
      <c r="C35" s="22" t="s">
        <v>23102</v>
      </c>
      <c r="D35" s="22" t="s">
        <v>23103</v>
      </c>
      <c r="E35" s="22" t="s">
        <v>264</v>
      </c>
      <c r="F35" s="22" t="s">
        <v>2473</v>
      </c>
      <c r="G35" s="22" t="s">
        <v>2091</v>
      </c>
      <c r="H35" s="22" t="s">
        <v>23104</v>
      </c>
      <c r="I35" s="22"/>
      <c r="J35" s="22"/>
      <c r="K35" s="22"/>
      <c r="L35" s="22"/>
      <c r="M35" s="22" t="s">
        <v>59</v>
      </c>
      <c r="N35" s="22" t="s">
        <v>2048</v>
      </c>
      <c r="O35" s="22" t="s">
        <v>2301</v>
      </c>
      <c r="P35" s="22" t="s">
        <v>2609</v>
      </c>
      <c r="Q35" s="22" t="s">
        <v>2051</v>
      </c>
      <c r="R35" s="2" t="s">
        <v>2200</v>
      </c>
      <c r="S35" s="2"/>
      <c r="T35" s="2" t="s">
        <v>23105</v>
      </c>
    </row>
    <row r="36" spans="1:20" ht="14.25" customHeight="1">
      <c r="A36" s="2" t="s">
        <v>23106</v>
      </c>
      <c r="B36" s="2" t="s">
        <v>2478</v>
      </c>
      <c r="C36" s="2" t="s">
        <v>23107</v>
      </c>
      <c r="D36" s="2" t="s">
        <v>23108</v>
      </c>
      <c r="E36" s="2" t="s">
        <v>264</v>
      </c>
      <c r="F36" s="2" t="s">
        <v>2824</v>
      </c>
      <c r="G36" s="2" t="s">
        <v>2091</v>
      </c>
      <c r="H36" s="2" t="s">
        <v>23109</v>
      </c>
      <c r="I36" s="2"/>
      <c r="J36" s="2"/>
      <c r="K36" s="2"/>
      <c r="L36" s="2"/>
      <c r="M36" s="2" t="s">
        <v>60</v>
      </c>
      <c r="N36" s="2" t="s">
        <v>2058</v>
      </c>
      <c r="O36" s="2" t="s">
        <v>2316</v>
      </c>
      <c r="P36" s="2" t="s">
        <v>20230</v>
      </c>
      <c r="Q36" s="2" t="s">
        <v>2051</v>
      </c>
      <c r="R36" s="2"/>
      <c r="S36" s="2"/>
      <c r="T36" s="2" t="s">
        <v>23110</v>
      </c>
    </row>
    <row r="37" spans="1:20" ht="14.25" customHeight="1">
      <c r="A37" s="2" t="s">
        <v>23111</v>
      </c>
      <c r="B37" s="2" t="s">
        <v>2478</v>
      </c>
      <c r="C37" s="2" t="s">
        <v>23112</v>
      </c>
      <c r="D37" s="2" t="s">
        <v>23113</v>
      </c>
      <c r="E37" s="2" t="s">
        <v>264</v>
      </c>
      <c r="F37" s="2" t="s">
        <v>2473</v>
      </c>
      <c r="G37" s="2" t="s">
        <v>2091</v>
      </c>
      <c r="H37" s="2" t="s">
        <v>23114</v>
      </c>
      <c r="I37" s="2"/>
      <c r="J37" s="2"/>
      <c r="K37" s="2"/>
      <c r="L37" s="2"/>
      <c r="M37" s="2" t="s">
        <v>59</v>
      </c>
      <c r="N37" s="2" t="s">
        <v>2048</v>
      </c>
      <c r="O37" s="2" t="s">
        <v>2301</v>
      </c>
      <c r="P37" s="2" t="s">
        <v>20230</v>
      </c>
      <c r="Q37" s="2" t="s">
        <v>2051</v>
      </c>
      <c r="R37" s="2"/>
      <c r="S37" s="2"/>
      <c r="T37" s="2" t="s">
        <v>23115</v>
      </c>
    </row>
    <row r="38" spans="1:20" ht="14.25" customHeight="1">
      <c r="A38" s="2" t="s">
        <v>23116</v>
      </c>
      <c r="B38" s="2" t="s">
        <v>2478</v>
      </c>
      <c r="C38" s="2" t="s">
        <v>23117</v>
      </c>
      <c r="D38" s="2" t="s">
        <v>23118</v>
      </c>
      <c r="E38" s="2" t="s">
        <v>264</v>
      </c>
      <c r="F38" s="2" t="s">
        <v>2473</v>
      </c>
      <c r="G38" s="2" t="s">
        <v>2091</v>
      </c>
      <c r="H38" s="2" t="s">
        <v>23119</v>
      </c>
      <c r="I38" s="2"/>
      <c r="J38" s="2"/>
      <c r="K38" s="2"/>
      <c r="L38" s="2"/>
      <c r="M38" s="2" t="s">
        <v>59</v>
      </c>
      <c r="N38" s="2" t="s">
        <v>2048</v>
      </c>
      <c r="O38" s="2" t="s">
        <v>2301</v>
      </c>
      <c r="P38" s="2" t="s">
        <v>2609</v>
      </c>
      <c r="Q38" s="2" t="s">
        <v>2051</v>
      </c>
      <c r="R38" s="2"/>
      <c r="S38" s="2"/>
      <c r="T38" s="2" t="s">
        <v>23120</v>
      </c>
    </row>
    <row r="39" spans="1:20" ht="14.25" customHeight="1">
      <c r="A39" s="2" t="s">
        <v>23121</v>
      </c>
      <c r="B39" s="2" t="s">
        <v>2478</v>
      </c>
      <c r="C39" s="2" t="s">
        <v>23122</v>
      </c>
      <c r="D39" s="2" t="s">
        <v>23123</v>
      </c>
      <c r="E39" s="2" t="s">
        <v>264</v>
      </c>
      <c r="F39" s="2" t="s">
        <v>2320</v>
      </c>
      <c r="G39" s="2" t="s">
        <v>23124</v>
      </c>
      <c r="H39" s="2" t="s">
        <v>23125</v>
      </c>
      <c r="I39" s="2"/>
      <c r="J39" s="2"/>
      <c r="K39" s="2"/>
      <c r="L39" s="2"/>
      <c r="M39" s="2" t="s">
        <v>59</v>
      </c>
      <c r="N39" s="2" t="s">
        <v>2058</v>
      </c>
      <c r="O39" s="2" t="s">
        <v>2322</v>
      </c>
      <c r="P39" s="2" t="s">
        <v>2609</v>
      </c>
      <c r="Q39" s="2" t="s">
        <v>2051</v>
      </c>
      <c r="R39" s="2"/>
      <c r="S39" s="2"/>
      <c r="T39" s="2" t="s">
        <v>23126</v>
      </c>
    </row>
    <row r="40" spans="1:20" ht="14.25" customHeight="1">
      <c r="A40" s="2" t="s">
        <v>23127</v>
      </c>
      <c r="B40" s="2" t="s">
        <v>2478</v>
      </c>
      <c r="C40" s="2" t="s">
        <v>23128</v>
      </c>
      <c r="D40" s="2" t="s">
        <v>23129</v>
      </c>
      <c r="E40" s="2" t="s">
        <v>264</v>
      </c>
      <c r="F40" s="2" t="s">
        <v>2824</v>
      </c>
      <c r="G40" s="2" t="s">
        <v>2091</v>
      </c>
      <c r="H40" s="2" t="s">
        <v>23130</v>
      </c>
      <c r="I40" s="2"/>
      <c r="J40" s="2"/>
      <c r="K40" s="2"/>
      <c r="L40" s="2"/>
      <c r="M40" s="2" t="s">
        <v>60</v>
      </c>
      <c r="N40" s="2" t="s">
        <v>2058</v>
      </c>
      <c r="O40" s="2" t="s">
        <v>2316</v>
      </c>
      <c r="P40" s="2" t="s">
        <v>4630</v>
      </c>
      <c r="Q40" s="2" t="s">
        <v>2051</v>
      </c>
      <c r="R40" s="2"/>
      <c r="S40" s="2"/>
      <c r="T40" s="2" t="s">
        <v>23131</v>
      </c>
    </row>
    <row r="41" spans="1:20" ht="14.25" customHeight="1">
      <c r="A41" s="2" t="s">
        <v>23132</v>
      </c>
      <c r="B41" s="2" t="s">
        <v>2478</v>
      </c>
      <c r="C41" s="2" t="s">
        <v>23133</v>
      </c>
      <c r="D41" s="2" t="s">
        <v>23118</v>
      </c>
      <c r="E41" s="2" t="s">
        <v>264</v>
      </c>
      <c r="F41" s="2" t="s">
        <v>2473</v>
      </c>
      <c r="G41" s="2" t="s">
        <v>2091</v>
      </c>
      <c r="H41" s="2" t="s">
        <v>23134</v>
      </c>
      <c r="I41" s="2"/>
      <c r="J41" s="2"/>
      <c r="K41" s="2"/>
      <c r="L41" s="2"/>
      <c r="M41" s="2" t="s">
        <v>59</v>
      </c>
      <c r="N41" s="2" t="s">
        <v>2048</v>
      </c>
      <c r="O41" s="2" t="s">
        <v>2301</v>
      </c>
      <c r="P41" s="2" t="s">
        <v>2609</v>
      </c>
      <c r="Q41" s="2" t="s">
        <v>2051</v>
      </c>
      <c r="R41" s="2"/>
      <c r="S41" s="2"/>
      <c r="T41" s="2" t="s">
        <v>23120</v>
      </c>
    </row>
    <row r="42" spans="1:20" ht="14.25" customHeight="1">
      <c r="A42" s="2" t="s">
        <v>23135</v>
      </c>
      <c r="B42" s="2" t="s">
        <v>23136</v>
      </c>
      <c r="C42" s="2" t="s">
        <v>2208</v>
      </c>
      <c r="D42" s="2" t="s">
        <v>690</v>
      </c>
      <c r="E42" s="2" t="s">
        <v>264</v>
      </c>
      <c r="F42" s="2" t="s">
        <v>2473</v>
      </c>
      <c r="G42" s="2" t="s">
        <v>2046</v>
      </c>
      <c r="H42" s="2" t="s">
        <v>23137</v>
      </c>
      <c r="I42" s="2">
        <v>447835755799</v>
      </c>
      <c r="J42" s="2"/>
      <c r="K42" s="2"/>
      <c r="L42" s="2"/>
      <c r="M42" s="2" t="s">
        <v>59</v>
      </c>
      <c r="N42" s="2" t="s">
        <v>2048</v>
      </c>
      <c r="O42" s="2" t="s">
        <v>2301</v>
      </c>
      <c r="P42" s="2" t="s">
        <v>23007</v>
      </c>
      <c r="Q42" s="2" t="s">
        <v>2051</v>
      </c>
      <c r="R42" s="2"/>
      <c r="S42" s="2"/>
      <c r="T42" s="2" t="s">
        <v>689</v>
      </c>
    </row>
    <row r="43" spans="1:20" ht="14.25" customHeight="1">
      <c r="A43" s="2" t="s">
        <v>23138</v>
      </c>
      <c r="B43" s="2" t="s">
        <v>23139</v>
      </c>
      <c r="C43" s="2" t="s">
        <v>2541</v>
      </c>
      <c r="D43" s="2" t="s">
        <v>206</v>
      </c>
      <c r="E43" s="2" t="s">
        <v>264</v>
      </c>
      <c r="F43" s="2" t="s">
        <v>22466</v>
      </c>
      <c r="G43" s="2" t="s">
        <v>2046</v>
      </c>
      <c r="H43" s="2" t="s">
        <v>23140</v>
      </c>
      <c r="I43" s="2">
        <v>447835755799</v>
      </c>
      <c r="J43" s="2"/>
      <c r="K43" s="2"/>
      <c r="L43" s="2"/>
      <c r="M43" s="2" t="s">
        <v>1566</v>
      </c>
      <c r="N43" s="2" t="s">
        <v>2058</v>
      </c>
      <c r="O43" s="2" t="s">
        <v>2153</v>
      </c>
      <c r="P43" s="2" t="s">
        <v>23141</v>
      </c>
      <c r="Q43" s="2" t="s">
        <v>2051</v>
      </c>
      <c r="R43" s="2" t="s">
        <v>2052</v>
      </c>
      <c r="S43" s="2"/>
      <c r="T43" s="2" t="s">
        <v>205</v>
      </c>
    </row>
    <row r="44" spans="1:20" ht="14.25" customHeight="1">
      <c r="A44" s="2" t="s">
        <v>23142</v>
      </c>
      <c r="B44" s="2" t="s">
        <v>23143</v>
      </c>
      <c r="C44" s="2" t="s">
        <v>23144</v>
      </c>
      <c r="D44" s="2" t="s">
        <v>206</v>
      </c>
      <c r="E44" s="2" t="s">
        <v>264</v>
      </c>
      <c r="F44" s="2" t="s">
        <v>23145</v>
      </c>
      <c r="G44" s="2" t="s">
        <v>2046</v>
      </c>
      <c r="H44" s="2" t="s">
        <v>23146</v>
      </c>
      <c r="I44" s="2" t="s">
        <v>23147</v>
      </c>
      <c r="J44" s="2" t="s">
        <v>23148</v>
      </c>
      <c r="K44" s="2"/>
      <c r="L44" s="2"/>
      <c r="M44" s="2" t="s">
        <v>60</v>
      </c>
      <c r="N44" s="2" t="s">
        <v>2058</v>
      </c>
      <c r="O44" s="2" t="s">
        <v>2352</v>
      </c>
      <c r="P44" s="2" t="s">
        <v>3727</v>
      </c>
      <c r="Q44" s="2" t="s">
        <v>2051</v>
      </c>
      <c r="R44" s="2" t="s">
        <v>2052</v>
      </c>
      <c r="S44" s="2"/>
      <c r="T44" s="2" t="s">
        <v>205</v>
      </c>
    </row>
    <row r="45" spans="1:20" ht="14.25" customHeight="1">
      <c r="A45" s="2" t="s">
        <v>23149</v>
      </c>
      <c r="B45" s="2" t="s">
        <v>15779</v>
      </c>
      <c r="C45" s="2" t="s">
        <v>2918</v>
      </c>
      <c r="D45" s="2" t="s">
        <v>302</v>
      </c>
      <c r="E45" s="2" t="s">
        <v>96</v>
      </c>
      <c r="F45" s="2" t="s">
        <v>23150</v>
      </c>
      <c r="G45" s="2" t="s">
        <v>2046</v>
      </c>
      <c r="H45" s="2" t="s">
        <v>23151</v>
      </c>
      <c r="I45" s="2"/>
      <c r="J45" s="2"/>
      <c r="K45" s="2"/>
      <c r="L45" s="2"/>
      <c r="M45" s="2" t="s">
        <v>1566</v>
      </c>
      <c r="N45" s="2" t="s">
        <v>2048</v>
      </c>
      <c r="O45" s="2" t="s">
        <v>2179</v>
      </c>
      <c r="P45" s="2" t="s">
        <v>2323</v>
      </c>
      <c r="Q45" s="2" t="s">
        <v>2051</v>
      </c>
      <c r="R45" s="2" t="s">
        <v>2067</v>
      </c>
      <c r="S45" s="2"/>
      <c r="T45" s="2" t="s">
        <v>301</v>
      </c>
    </row>
    <row r="46" spans="1:20" ht="14.25" customHeight="1">
      <c r="A46" s="2" t="s">
        <v>23152</v>
      </c>
      <c r="B46" s="2" t="s">
        <v>23153</v>
      </c>
      <c r="C46" s="2" t="s">
        <v>23154</v>
      </c>
      <c r="D46" s="2" t="s">
        <v>476</v>
      </c>
      <c r="E46" s="2" t="s">
        <v>264</v>
      </c>
      <c r="F46" s="2" t="s">
        <v>23155</v>
      </c>
      <c r="G46" s="2" t="s">
        <v>2046</v>
      </c>
      <c r="H46" s="2" t="s">
        <v>23156</v>
      </c>
      <c r="I46" s="2"/>
      <c r="J46" s="2"/>
      <c r="K46" s="2"/>
      <c r="L46" s="2"/>
      <c r="M46" s="2" t="s">
        <v>1566</v>
      </c>
      <c r="N46" s="2" t="s">
        <v>2048</v>
      </c>
      <c r="O46" s="2" t="s">
        <v>2199</v>
      </c>
      <c r="P46" s="2" t="s">
        <v>23064</v>
      </c>
      <c r="Q46" s="2" t="s">
        <v>2051</v>
      </c>
      <c r="R46" s="2" t="s">
        <v>2067</v>
      </c>
      <c r="S46" s="2"/>
      <c r="T46" s="2" t="s">
        <v>475</v>
      </c>
    </row>
    <row r="47" spans="1:20" ht="14.25" customHeight="1">
      <c r="A47" s="2" t="s">
        <v>23157</v>
      </c>
      <c r="B47" s="2" t="s">
        <v>5190</v>
      </c>
      <c r="C47" s="2" t="s">
        <v>23158</v>
      </c>
      <c r="D47" s="2" t="s">
        <v>457</v>
      </c>
      <c r="E47" s="2" t="s">
        <v>96</v>
      </c>
      <c r="F47" s="2" t="s">
        <v>23159</v>
      </c>
      <c r="G47" s="2" t="s">
        <v>2046</v>
      </c>
      <c r="H47" s="2" t="s">
        <v>23160</v>
      </c>
      <c r="I47" s="2" t="s">
        <v>23147</v>
      </c>
      <c r="J47" s="2" t="s">
        <v>23148</v>
      </c>
      <c r="K47" s="2"/>
      <c r="L47" s="2"/>
      <c r="M47" s="2" t="s">
        <v>1566</v>
      </c>
      <c r="N47" s="2" t="s">
        <v>2048</v>
      </c>
      <c r="O47" s="2" t="s">
        <v>2179</v>
      </c>
      <c r="P47" s="2" t="s">
        <v>2108</v>
      </c>
      <c r="Q47" s="2" t="s">
        <v>2051</v>
      </c>
      <c r="R47" s="2" t="s">
        <v>2067</v>
      </c>
      <c r="S47" s="2"/>
      <c r="T47" s="2" t="s">
        <v>456</v>
      </c>
    </row>
    <row r="48" spans="1:20" ht="14.25" customHeight="1">
      <c r="A48" s="2" t="s">
        <v>23161</v>
      </c>
      <c r="B48" s="2" t="s">
        <v>8617</v>
      </c>
      <c r="C48" s="2" t="s">
        <v>23162</v>
      </c>
      <c r="D48" s="2" t="s">
        <v>94</v>
      </c>
      <c r="E48" s="2" t="s">
        <v>96</v>
      </c>
      <c r="F48" s="2" t="s">
        <v>23163</v>
      </c>
      <c r="G48" s="2" t="s">
        <v>2046</v>
      </c>
      <c r="H48" s="2" t="s">
        <v>23164</v>
      </c>
      <c r="I48" s="2"/>
      <c r="J48" s="2"/>
      <c r="K48" s="2"/>
      <c r="L48" s="2" t="s">
        <v>2630</v>
      </c>
      <c r="M48" s="2" t="s">
        <v>1566</v>
      </c>
      <c r="N48" s="2" t="s">
        <v>2058</v>
      </c>
      <c r="O48" s="2" t="s">
        <v>2145</v>
      </c>
      <c r="P48" s="2" t="s">
        <v>23165</v>
      </c>
      <c r="Q48" s="2" t="s">
        <v>2051</v>
      </c>
      <c r="R48" s="2" t="s">
        <v>2067</v>
      </c>
      <c r="S48" s="2"/>
      <c r="T48" s="2" t="s">
        <v>93</v>
      </c>
    </row>
    <row r="49" spans="1:20" ht="14.25" customHeight="1">
      <c r="A49" s="2" t="s">
        <v>23166</v>
      </c>
      <c r="B49" s="2" t="s">
        <v>5204</v>
      </c>
      <c r="C49" s="2" t="s">
        <v>23167</v>
      </c>
      <c r="D49" s="2" t="s">
        <v>99</v>
      </c>
      <c r="E49" s="2" t="s">
        <v>96</v>
      </c>
      <c r="F49" s="2" t="s">
        <v>23168</v>
      </c>
      <c r="G49" s="2" t="s">
        <v>2046</v>
      </c>
      <c r="H49" s="2" t="s">
        <v>23169</v>
      </c>
      <c r="I49" s="2"/>
      <c r="J49" s="2"/>
      <c r="K49" s="2"/>
      <c r="L49" s="2"/>
      <c r="M49" s="2" t="s">
        <v>1566</v>
      </c>
      <c r="N49" s="2" t="s">
        <v>2058</v>
      </c>
      <c r="O49" s="2" t="s">
        <v>2093</v>
      </c>
      <c r="P49" s="2" t="s">
        <v>2534</v>
      </c>
      <c r="Q49" s="2" t="s">
        <v>2051</v>
      </c>
      <c r="R49" s="2" t="s">
        <v>2067</v>
      </c>
      <c r="S49" s="2"/>
      <c r="T49" s="2" t="s">
        <v>98</v>
      </c>
    </row>
    <row r="50" spans="1:20" ht="14.25" customHeight="1">
      <c r="A50" s="2" t="s">
        <v>23170</v>
      </c>
      <c r="B50" s="2" t="s">
        <v>17066</v>
      </c>
      <c r="C50" s="2" t="s">
        <v>4214</v>
      </c>
      <c r="D50" s="2" t="s">
        <v>1188</v>
      </c>
      <c r="E50" s="2" t="s">
        <v>264</v>
      </c>
      <c r="F50" s="2" t="s">
        <v>4810</v>
      </c>
      <c r="G50" s="2" t="s">
        <v>2046</v>
      </c>
      <c r="H50" s="2" t="s">
        <v>23171</v>
      </c>
      <c r="I50" s="2"/>
      <c r="J50" s="2"/>
      <c r="K50" s="2"/>
      <c r="L50" s="2"/>
      <c r="M50" s="2" t="s">
        <v>1566</v>
      </c>
      <c r="N50" s="2" t="s">
        <v>2058</v>
      </c>
      <c r="O50" s="2" t="s">
        <v>2153</v>
      </c>
      <c r="P50" s="2" t="s">
        <v>4570</v>
      </c>
      <c r="Q50" s="2" t="s">
        <v>2051</v>
      </c>
      <c r="R50" s="2" t="s">
        <v>2052</v>
      </c>
      <c r="S50" s="2"/>
      <c r="T50" s="2" t="s">
        <v>1187</v>
      </c>
    </row>
    <row r="51" spans="1:20" ht="14.25" customHeight="1">
      <c r="A51" s="2" t="s">
        <v>23172</v>
      </c>
      <c r="B51" s="2" t="s">
        <v>23173</v>
      </c>
      <c r="C51" s="2" t="s">
        <v>23174</v>
      </c>
      <c r="D51" s="2" t="s">
        <v>23175</v>
      </c>
      <c r="E51" s="2" t="s">
        <v>264</v>
      </c>
      <c r="F51" s="2" t="s">
        <v>23176</v>
      </c>
      <c r="G51" s="2" t="s">
        <v>2091</v>
      </c>
      <c r="H51" s="2" t="s">
        <v>23177</v>
      </c>
      <c r="I51" s="2"/>
      <c r="J51" s="2"/>
      <c r="K51" s="2"/>
      <c r="L51" s="2" t="s">
        <v>2630</v>
      </c>
      <c r="M51" s="2" t="s">
        <v>60</v>
      </c>
      <c r="N51" s="2" t="s">
        <v>2058</v>
      </c>
      <c r="O51" s="2" t="s">
        <v>2186</v>
      </c>
      <c r="P51" s="2" t="s">
        <v>20230</v>
      </c>
      <c r="Q51" s="2" t="s">
        <v>2051</v>
      </c>
      <c r="R51" s="2" t="s">
        <v>2067</v>
      </c>
      <c r="S51" s="2"/>
      <c r="T51" s="2" t="s">
        <v>23178</v>
      </c>
    </row>
    <row r="52" spans="1:20" ht="14.25" customHeight="1">
      <c r="A52" s="2" t="s">
        <v>23179</v>
      </c>
      <c r="B52" s="2" t="s">
        <v>7407</v>
      </c>
      <c r="C52" s="2" t="s">
        <v>13593</v>
      </c>
      <c r="D52" s="2" t="s">
        <v>1256</v>
      </c>
      <c r="E52" s="2" t="s">
        <v>264</v>
      </c>
      <c r="F52" s="2" t="s">
        <v>2473</v>
      </c>
      <c r="G52" s="2" t="s">
        <v>2046</v>
      </c>
      <c r="H52" s="2" t="s">
        <v>23180</v>
      </c>
      <c r="I52" s="2"/>
      <c r="J52" s="2"/>
      <c r="K52" s="2"/>
      <c r="L52" s="2"/>
      <c r="M52" s="2" t="s">
        <v>59</v>
      </c>
      <c r="N52" s="2" t="s">
        <v>2048</v>
      </c>
      <c r="O52" s="2" t="s">
        <v>2301</v>
      </c>
      <c r="P52" s="2" t="s">
        <v>20494</v>
      </c>
      <c r="Q52" s="2" t="s">
        <v>2051</v>
      </c>
      <c r="R52" s="2" t="s">
        <v>2067</v>
      </c>
      <c r="S52" s="2"/>
      <c r="T52" s="2" t="s">
        <v>1255</v>
      </c>
    </row>
    <row r="53" spans="1:20" ht="14.25" customHeight="1">
      <c r="A53" s="2" t="s">
        <v>23181</v>
      </c>
      <c r="B53" s="2" t="s">
        <v>20149</v>
      </c>
      <c r="C53" s="2" t="s">
        <v>11191</v>
      </c>
      <c r="D53" s="2" t="s">
        <v>122</v>
      </c>
      <c r="E53" s="2" t="s">
        <v>96</v>
      </c>
      <c r="F53" s="2" t="s">
        <v>7825</v>
      </c>
      <c r="G53" s="2" t="s">
        <v>2046</v>
      </c>
      <c r="H53" s="2" t="s">
        <v>23182</v>
      </c>
      <c r="I53" s="2"/>
      <c r="J53" s="2"/>
      <c r="K53" s="2"/>
      <c r="L53" s="2"/>
      <c r="M53" s="2" t="s">
        <v>1566</v>
      </c>
      <c r="N53" s="2" t="s">
        <v>2048</v>
      </c>
      <c r="O53" s="2" t="s">
        <v>2199</v>
      </c>
      <c r="P53" s="2" t="s">
        <v>2456</v>
      </c>
      <c r="Q53" s="2" t="s">
        <v>2051</v>
      </c>
      <c r="R53" s="2" t="s">
        <v>2200</v>
      </c>
      <c r="S53" s="2"/>
      <c r="T53" s="2" t="s">
        <v>121</v>
      </c>
    </row>
    <row r="54" spans="1:20" ht="14.25" customHeight="1">
      <c r="A54" s="2" t="s">
        <v>23183</v>
      </c>
      <c r="B54" s="2" t="s">
        <v>8617</v>
      </c>
      <c r="C54" s="2" t="s">
        <v>23184</v>
      </c>
      <c r="D54" s="2" t="s">
        <v>94</v>
      </c>
      <c r="E54" s="2" t="s">
        <v>96</v>
      </c>
      <c r="F54" s="2" t="s">
        <v>23185</v>
      </c>
      <c r="G54" s="2" t="s">
        <v>2046</v>
      </c>
      <c r="H54" s="2" t="s">
        <v>23186</v>
      </c>
      <c r="I54" s="2"/>
      <c r="J54" s="2"/>
      <c r="K54" s="2"/>
      <c r="L54" s="2"/>
      <c r="M54" s="2" t="s">
        <v>1566</v>
      </c>
      <c r="N54" s="2" t="s">
        <v>2048</v>
      </c>
      <c r="O54" s="2" t="s">
        <v>2179</v>
      </c>
      <c r="P54" s="2" t="s">
        <v>3363</v>
      </c>
      <c r="Q54" s="2" t="s">
        <v>2051</v>
      </c>
      <c r="R54" s="2" t="s">
        <v>2052</v>
      </c>
      <c r="S54" s="2"/>
      <c r="T54" s="2" t="s">
        <v>93</v>
      </c>
    </row>
    <row r="55" spans="1:20" ht="14.25" customHeight="1">
      <c r="A55" s="2" t="s">
        <v>23187</v>
      </c>
      <c r="B55" s="2" t="s">
        <v>8617</v>
      </c>
      <c r="C55" s="2" t="s">
        <v>5110</v>
      </c>
      <c r="D55" s="2" t="s">
        <v>370</v>
      </c>
      <c r="E55" s="2" t="s">
        <v>96</v>
      </c>
      <c r="F55" s="2" t="s">
        <v>23188</v>
      </c>
      <c r="G55" s="2" t="s">
        <v>2046</v>
      </c>
      <c r="H55" s="2" t="s">
        <v>23189</v>
      </c>
      <c r="I55" s="2"/>
      <c r="J55" s="2"/>
      <c r="K55" s="2"/>
      <c r="L55" s="2"/>
      <c r="M55" s="2" t="s">
        <v>60</v>
      </c>
      <c r="N55" s="2" t="s">
        <v>2058</v>
      </c>
      <c r="O55" s="2" t="s">
        <v>21896</v>
      </c>
      <c r="P55" s="2" t="s">
        <v>2456</v>
      </c>
      <c r="Q55" s="2" t="s">
        <v>2051</v>
      </c>
      <c r="R55" s="2"/>
      <c r="S55" s="2"/>
      <c r="T55" s="2" t="s">
        <v>369</v>
      </c>
    </row>
    <row r="56" spans="1:20" ht="14.25" customHeight="1">
      <c r="A56" s="2" t="s">
        <v>23190</v>
      </c>
      <c r="B56" s="2" t="s">
        <v>5178</v>
      </c>
      <c r="C56" s="2" t="s">
        <v>23191</v>
      </c>
      <c r="D56" s="2" t="s">
        <v>470</v>
      </c>
      <c r="E56" s="2" t="s">
        <v>264</v>
      </c>
      <c r="F56" s="2" t="s">
        <v>2473</v>
      </c>
      <c r="G56" s="2" t="s">
        <v>2046</v>
      </c>
      <c r="H56" s="2" t="s">
        <v>23192</v>
      </c>
      <c r="I56" s="2"/>
      <c r="J56" s="2"/>
      <c r="K56" s="2"/>
      <c r="L56" s="2"/>
      <c r="M56" s="2" t="s">
        <v>59</v>
      </c>
      <c r="N56" s="2" t="s">
        <v>2048</v>
      </c>
      <c r="O56" s="2" t="s">
        <v>2301</v>
      </c>
      <c r="P56" s="2" t="s">
        <v>2377</v>
      </c>
      <c r="Q56" s="2" t="s">
        <v>2051</v>
      </c>
      <c r="R56" s="2" t="s">
        <v>2052</v>
      </c>
      <c r="S56" s="2"/>
      <c r="T56" s="2" t="s">
        <v>469</v>
      </c>
    </row>
    <row r="57" spans="1:20" ht="14.25" customHeight="1">
      <c r="A57" s="22" t="s">
        <v>23193</v>
      </c>
      <c r="B57" s="22" t="s">
        <v>5178</v>
      </c>
      <c r="C57" s="22" t="s">
        <v>23194</v>
      </c>
      <c r="D57" s="22" t="s">
        <v>134</v>
      </c>
      <c r="E57" s="22" t="s">
        <v>96</v>
      </c>
      <c r="F57" s="22" t="s">
        <v>23195</v>
      </c>
      <c r="G57" s="22" t="s">
        <v>2046</v>
      </c>
      <c r="H57" s="22" t="s">
        <v>23196</v>
      </c>
      <c r="I57" s="22"/>
      <c r="J57" s="22"/>
      <c r="K57" s="22"/>
      <c r="L57" s="22"/>
      <c r="M57" s="22" t="s">
        <v>1566</v>
      </c>
      <c r="N57" s="22" t="s">
        <v>2058</v>
      </c>
      <c r="O57" s="22" t="s">
        <v>2259</v>
      </c>
      <c r="P57" s="22" t="s">
        <v>3055</v>
      </c>
      <c r="Q57" s="22" t="s">
        <v>2051</v>
      </c>
      <c r="R57" s="2" t="s">
        <v>2052</v>
      </c>
      <c r="S57" s="2"/>
      <c r="T57" s="2" t="s">
        <v>133</v>
      </c>
    </row>
    <row r="58" spans="1:20" ht="14.25" customHeight="1">
      <c r="A58" s="2" t="s">
        <v>23197</v>
      </c>
      <c r="B58" s="2" t="s">
        <v>5178</v>
      </c>
      <c r="C58" s="2" t="s">
        <v>23198</v>
      </c>
      <c r="D58" s="2" t="s">
        <v>238</v>
      </c>
      <c r="E58" s="2" t="s">
        <v>264</v>
      </c>
      <c r="F58" s="2" t="s">
        <v>1655</v>
      </c>
      <c r="G58" s="2" t="s">
        <v>2046</v>
      </c>
      <c r="H58" s="2" t="s">
        <v>23199</v>
      </c>
      <c r="I58" s="2" t="s">
        <v>23200</v>
      </c>
      <c r="J58" s="2"/>
      <c r="K58" s="2"/>
      <c r="L58" s="2" t="s">
        <v>4539</v>
      </c>
      <c r="M58" s="2" t="s">
        <v>59</v>
      </c>
      <c r="N58" s="2" t="s">
        <v>2058</v>
      </c>
      <c r="O58" s="2" t="s">
        <v>2583</v>
      </c>
      <c r="P58" s="2" t="s">
        <v>4498</v>
      </c>
      <c r="Q58" s="2" t="s">
        <v>2051</v>
      </c>
      <c r="R58" s="2" t="s">
        <v>2052</v>
      </c>
      <c r="S58" s="2"/>
      <c r="T58" s="2" t="s">
        <v>237</v>
      </c>
    </row>
    <row r="59" spans="1:20" ht="14.25" customHeight="1">
      <c r="A59" s="2" t="s">
        <v>23201</v>
      </c>
      <c r="B59" s="2" t="s">
        <v>5178</v>
      </c>
      <c r="C59" s="2" t="s">
        <v>23202</v>
      </c>
      <c r="D59" s="2" t="s">
        <v>196</v>
      </c>
      <c r="E59" s="2" t="s">
        <v>96</v>
      </c>
      <c r="F59" s="2" t="s">
        <v>23203</v>
      </c>
      <c r="G59" s="2" t="s">
        <v>2046</v>
      </c>
      <c r="H59" s="2" t="s">
        <v>23204</v>
      </c>
      <c r="I59" s="2"/>
      <c r="J59" s="2"/>
      <c r="K59" s="2"/>
      <c r="L59" s="2"/>
      <c r="M59" s="2" t="s">
        <v>1566</v>
      </c>
      <c r="N59" s="2" t="s">
        <v>2058</v>
      </c>
      <c r="O59" s="2" t="s">
        <v>2120</v>
      </c>
      <c r="P59" s="2" t="s">
        <v>3969</v>
      </c>
      <c r="Q59" s="2" t="s">
        <v>2051</v>
      </c>
      <c r="R59" s="2" t="s">
        <v>2052</v>
      </c>
      <c r="S59" s="2"/>
      <c r="T59" s="2" t="s">
        <v>195</v>
      </c>
    </row>
    <row r="60" spans="1:20" ht="14.25" customHeight="1">
      <c r="A60" s="2" t="s">
        <v>23205</v>
      </c>
      <c r="B60" s="2" t="s">
        <v>5178</v>
      </c>
      <c r="C60" s="2" t="s">
        <v>23206</v>
      </c>
      <c r="D60" s="2" t="s">
        <v>498</v>
      </c>
      <c r="E60" s="2" t="s">
        <v>264</v>
      </c>
      <c r="F60" s="2" t="s">
        <v>23207</v>
      </c>
      <c r="G60" s="2" t="s">
        <v>2046</v>
      </c>
      <c r="H60" s="2" t="s">
        <v>23208</v>
      </c>
      <c r="I60" s="2"/>
      <c r="J60" s="2"/>
      <c r="K60" s="2"/>
      <c r="L60" s="2"/>
      <c r="M60" s="2" t="s">
        <v>1566</v>
      </c>
      <c r="N60" s="2" t="s">
        <v>2058</v>
      </c>
      <c r="O60" s="2" t="s">
        <v>2132</v>
      </c>
      <c r="P60" s="2" t="s">
        <v>2066</v>
      </c>
      <c r="Q60" s="2" t="s">
        <v>2051</v>
      </c>
      <c r="R60" s="2" t="s">
        <v>2067</v>
      </c>
      <c r="S60" s="2"/>
      <c r="T60" s="2" t="s">
        <v>497</v>
      </c>
    </row>
    <row r="61" spans="1:20" ht="14.25" customHeight="1">
      <c r="A61" s="2" t="s">
        <v>23209</v>
      </c>
      <c r="B61" s="2" t="s">
        <v>5178</v>
      </c>
      <c r="C61" s="2" t="s">
        <v>23210</v>
      </c>
      <c r="D61" s="2" t="s">
        <v>99</v>
      </c>
      <c r="E61" s="2" t="s">
        <v>96</v>
      </c>
      <c r="F61" s="2" t="s">
        <v>2090</v>
      </c>
      <c r="G61" s="2" t="s">
        <v>2046</v>
      </c>
      <c r="H61" s="2" t="s">
        <v>23211</v>
      </c>
      <c r="I61" s="2"/>
      <c r="J61" s="2"/>
      <c r="K61" s="2"/>
      <c r="L61" s="2"/>
      <c r="M61" s="2" t="s">
        <v>1566</v>
      </c>
      <c r="N61" s="2" t="s">
        <v>2058</v>
      </c>
      <c r="O61" s="2" t="s">
        <v>2093</v>
      </c>
      <c r="P61" s="2" t="s">
        <v>23212</v>
      </c>
      <c r="Q61" s="2" t="s">
        <v>2051</v>
      </c>
      <c r="R61" s="2" t="s">
        <v>2067</v>
      </c>
      <c r="S61" s="2"/>
      <c r="T61" s="2" t="s">
        <v>98</v>
      </c>
    </row>
    <row r="62" spans="1:20" ht="14.25" customHeight="1">
      <c r="A62" s="2" t="s">
        <v>23213</v>
      </c>
      <c r="B62" s="2" t="s">
        <v>5178</v>
      </c>
      <c r="C62" s="2" t="s">
        <v>2500</v>
      </c>
      <c r="D62" s="2" t="s">
        <v>206</v>
      </c>
      <c r="E62" s="2" t="s">
        <v>264</v>
      </c>
      <c r="F62" s="2" t="s">
        <v>23214</v>
      </c>
      <c r="G62" s="2" t="s">
        <v>2046</v>
      </c>
      <c r="H62" s="2" t="s">
        <v>23215</v>
      </c>
      <c r="I62" s="2" t="s">
        <v>23216</v>
      </c>
      <c r="J62" s="2"/>
      <c r="K62" s="2"/>
      <c r="L62" s="2" t="s">
        <v>4539</v>
      </c>
      <c r="M62" s="2" t="s">
        <v>59</v>
      </c>
      <c r="N62" s="2" t="s">
        <v>2058</v>
      </c>
      <c r="O62" s="2" t="s">
        <v>2583</v>
      </c>
      <c r="P62" s="2" t="s">
        <v>4182</v>
      </c>
      <c r="Q62" s="2" t="s">
        <v>2051</v>
      </c>
      <c r="R62" s="2"/>
      <c r="S62" s="2"/>
      <c r="T62" s="2" t="s">
        <v>205</v>
      </c>
    </row>
    <row r="63" spans="1:20" ht="14.25" customHeight="1">
      <c r="A63" s="2" t="s">
        <v>23217</v>
      </c>
      <c r="B63" s="2" t="s">
        <v>5178</v>
      </c>
      <c r="C63" s="2" t="s">
        <v>23218</v>
      </c>
      <c r="D63" s="2" t="s">
        <v>553</v>
      </c>
      <c r="E63" s="2" t="s">
        <v>264</v>
      </c>
      <c r="F63" s="2" t="s">
        <v>23219</v>
      </c>
      <c r="G63" s="2" t="s">
        <v>2046</v>
      </c>
      <c r="H63" s="2" t="s">
        <v>23220</v>
      </c>
      <c r="I63" s="2"/>
      <c r="J63" s="2"/>
      <c r="K63" s="2"/>
      <c r="L63" s="2"/>
      <c r="M63" s="2" t="s">
        <v>1566</v>
      </c>
      <c r="N63" s="2" t="s">
        <v>2048</v>
      </c>
      <c r="O63" s="2" t="s">
        <v>2199</v>
      </c>
      <c r="P63" s="2" t="s">
        <v>23064</v>
      </c>
      <c r="Q63" s="2" t="s">
        <v>2051</v>
      </c>
      <c r="R63" s="2" t="s">
        <v>2067</v>
      </c>
      <c r="S63" s="2"/>
      <c r="T63" s="2" t="s">
        <v>552</v>
      </c>
    </row>
    <row r="64" spans="1:20" ht="14.25" customHeight="1">
      <c r="A64" s="2" t="s">
        <v>23221</v>
      </c>
      <c r="B64" s="2" t="s">
        <v>5178</v>
      </c>
      <c r="C64" s="2" t="s">
        <v>23222</v>
      </c>
      <c r="D64" s="2" t="s">
        <v>94</v>
      </c>
      <c r="E64" s="2" t="s">
        <v>96</v>
      </c>
      <c r="F64" s="2" t="s">
        <v>22255</v>
      </c>
      <c r="G64" s="2" t="s">
        <v>2046</v>
      </c>
      <c r="H64" s="2" t="s">
        <v>23223</v>
      </c>
      <c r="I64" s="2"/>
      <c r="J64" s="2"/>
      <c r="K64" s="2"/>
      <c r="L64" s="2"/>
      <c r="M64" s="2" t="s">
        <v>1566</v>
      </c>
      <c r="N64" s="2" t="s">
        <v>2058</v>
      </c>
      <c r="O64" s="2" t="s">
        <v>2153</v>
      </c>
      <c r="P64" s="2" t="s">
        <v>3363</v>
      </c>
      <c r="Q64" s="2" t="s">
        <v>2051</v>
      </c>
      <c r="R64" s="2" t="s">
        <v>2052</v>
      </c>
      <c r="S64" s="2"/>
      <c r="T64" s="2" t="s">
        <v>93</v>
      </c>
    </row>
    <row r="65" spans="1:20" ht="14.25" customHeight="1">
      <c r="A65" s="2" t="s">
        <v>23224</v>
      </c>
      <c r="B65" s="2" t="s">
        <v>5168</v>
      </c>
      <c r="C65" s="2" t="s">
        <v>23225</v>
      </c>
      <c r="D65" s="2" t="s">
        <v>23226</v>
      </c>
      <c r="E65" s="2" t="s">
        <v>264</v>
      </c>
      <c r="F65" s="2" t="s">
        <v>23227</v>
      </c>
      <c r="G65" s="2" t="s">
        <v>2046</v>
      </c>
      <c r="H65" s="2" t="s">
        <v>23228</v>
      </c>
      <c r="I65" s="2"/>
      <c r="J65" s="2"/>
      <c r="K65" s="2"/>
      <c r="L65" s="2" t="s">
        <v>4217</v>
      </c>
      <c r="M65" s="2" t="s">
        <v>1566</v>
      </c>
      <c r="N65" s="2" t="s">
        <v>2058</v>
      </c>
      <c r="O65" s="2" t="s">
        <v>2120</v>
      </c>
      <c r="P65" s="2" t="s">
        <v>2154</v>
      </c>
      <c r="Q65" s="2" t="s">
        <v>2051</v>
      </c>
      <c r="R65" s="2" t="s">
        <v>3993</v>
      </c>
      <c r="S65" s="2"/>
      <c r="T65" s="2" t="s">
        <v>105</v>
      </c>
    </row>
    <row r="66" spans="1:20" ht="14.25" customHeight="1">
      <c r="A66" s="2" t="s">
        <v>23229</v>
      </c>
      <c r="B66" s="2" t="s">
        <v>23230</v>
      </c>
      <c r="C66" s="2" t="s">
        <v>23231</v>
      </c>
      <c r="D66" s="2" t="s">
        <v>156</v>
      </c>
      <c r="E66" s="2" t="s">
        <v>96</v>
      </c>
      <c r="F66" s="2" t="s">
        <v>2090</v>
      </c>
      <c r="G66" s="2" t="s">
        <v>2046</v>
      </c>
      <c r="H66" s="2" t="s">
        <v>23232</v>
      </c>
      <c r="I66" s="2" t="s">
        <v>23216</v>
      </c>
      <c r="J66" s="2"/>
      <c r="K66" s="2"/>
      <c r="L66" s="2"/>
      <c r="M66" s="2" t="s">
        <v>1566</v>
      </c>
      <c r="N66" s="2" t="s">
        <v>2058</v>
      </c>
      <c r="O66" s="2" t="s">
        <v>2093</v>
      </c>
      <c r="P66" s="2" t="s">
        <v>3969</v>
      </c>
      <c r="Q66" s="2" t="s">
        <v>2051</v>
      </c>
      <c r="R66" s="2" t="s">
        <v>2067</v>
      </c>
      <c r="S66" s="2"/>
      <c r="T66" s="2" t="s">
        <v>155</v>
      </c>
    </row>
    <row r="67" spans="1:20" ht="14.25" customHeight="1">
      <c r="A67" s="2" t="s">
        <v>23233</v>
      </c>
      <c r="B67" s="2" t="s">
        <v>5168</v>
      </c>
      <c r="C67" s="2" t="s">
        <v>23234</v>
      </c>
      <c r="D67" s="2" t="s">
        <v>1234</v>
      </c>
      <c r="E67" s="2" t="s">
        <v>264</v>
      </c>
      <c r="F67" s="2" t="s">
        <v>2090</v>
      </c>
      <c r="G67" s="2" t="s">
        <v>2046</v>
      </c>
      <c r="H67" s="2" t="s">
        <v>23235</v>
      </c>
      <c r="I67" s="2"/>
      <c r="J67" s="2"/>
      <c r="K67" s="2"/>
      <c r="L67" s="2"/>
      <c r="M67" s="2" t="s">
        <v>1566</v>
      </c>
      <c r="N67" s="2" t="s">
        <v>2058</v>
      </c>
      <c r="O67" s="2" t="s">
        <v>2093</v>
      </c>
      <c r="P67" s="2" t="s">
        <v>4570</v>
      </c>
      <c r="Q67" s="2" t="s">
        <v>2051</v>
      </c>
      <c r="R67" s="2" t="s">
        <v>2067</v>
      </c>
      <c r="S67" s="2"/>
      <c r="T67" s="2" t="s">
        <v>1233</v>
      </c>
    </row>
    <row r="68" spans="1:20" ht="14.25" customHeight="1">
      <c r="A68" s="2" t="s">
        <v>23236</v>
      </c>
      <c r="B68" s="2" t="s">
        <v>5168</v>
      </c>
      <c r="C68" s="2" t="s">
        <v>8180</v>
      </c>
      <c r="D68" s="2" t="s">
        <v>660</v>
      </c>
      <c r="E68" s="2" t="s">
        <v>264</v>
      </c>
      <c r="F68" s="2" t="s">
        <v>2473</v>
      </c>
      <c r="G68" s="2" t="s">
        <v>2046</v>
      </c>
      <c r="H68" s="2" t="s">
        <v>23237</v>
      </c>
      <c r="I68" s="2"/>
      <c r="J68" s="2"/>
      <c r="K68" s="2"/>
      <c r="L68" s="2"/>
      <c r="M68" s="2" t="s">
        <v>59</v>
      </c>
      <c r="N68" s="2" t="s">
        <v>2048</v>
      </c>
      <c r="O68" s="2" t="s">
        <v>2301</v>
      </c>
      <c r="P68" s="2" t="s">
        <v>20494</v>
      </c>
      <c r="Q68" s="2" t="s">
        <v>2051</v>
      </c>
      <c r="R68" s="2" t="s">
        <v>2052</v>
      </c>
      <c r="S68" s="2"/>
      <c r="T68" s="2" t="s">
        <v>659</v>
      </c>
    </row>
    <row r="69" spans="1:20" ht="14.25" customHeight="1">
      <c r="A69" s="2" t="s">
        <v>23238</v>
      </c>
      <c r="B69" s="2" t="s">
        <v>5168</v>
      </c>
      <c r="C69" s="2" t="s">
        <v>15040</v>
      </c>
      <c r="D69" s="2" t="s">
        <v>99</v>
      </c>
      <c r="E69" s="2" t="s">
        <v>96</v>
      </c>
      <c r="F69" s="2" t="s">
        <v>23239</v>
      </c>
      <c r="G69" s="2" t="s">
        <v>2046</v>
      </c>
      <c r="H69" s="2" t="s">
        <v>23240</v>
      </c>
      <c r="I69" s="2"/>
      <c r="J69" s="2"/>
      <c r="K69" s="2"/>
      <c r="L69" s="2"/>
      <c r="M69" s="2" t="s">
        <v>1566</v>
      </c>
      <c r="N69" s="2" t="s">
        <v>2048</v>
      </c>
      <c r="O69" s="2" t="s">
        <v>2199</v>
      </c>
      <c r="P69" s="2" t="s">
        <v>23241</v>
      </c>
      <c r="Q69" s="2" t="s">
        <v>2051</v>
      </c>
      <c r="R69" s="2" t="s">
        <v>2200</v>
      </c>
      <c r="S69" s="2"/>
      <c r="T69" s="2" t="s">
        <v>98</v>
      </c>
    </row>
    <row r="70" spans="1:20" ht="14.25" customHeight="1">
      <c r="A70" s="2" t="s">
        <v>23242</v>
      </c>
      <c r="B70" s="2" t="s">
        <v>8617</v>
      </c>
      <c r="C70" s="2" t="s">
        <v>23243</v>
      </c>
      <c r="D70" s="2" t="s">
        <v>94</v>
      </c>
      <c r="E70" s="2" t="s">
        <v>96</v>
      </c>
      <c r="F70" s="2" t="s">
        <v>4664</v>
      </c>
      <c r="G70" s="2" t="s">
        <v>2046</v>
      </c>
      <c r="H70" s="2" t="s">
        <v>23244</v>
      </c>
      <c r="I70" s="2"/>
      <c r="J70" s="2"/>
      <c r="K70" s="2"/>
      <c r="L70" s="2" t="s">
        <v>4217</v>
      </c>
      <c r="M70" s="2" t="s">
        <v>1566</v>
      </c>
      <c r="N70" s="2" t="s">
        <v>2058</v>
      </c>
      <c r="O70" s="2" t="s">
        <v>2153</v>
      </c>
      <c r="P70" s="2" t="s">
        <v>3363</v>
      </c>
      <c r="Q70" s="2" t="s">
        <v>2051</v>
      </c>
      <c r="R70" s="2" t="s">
        <v>2052</v>
      </c>
      <c r="S70" s="2"/>
      <c r="T70" s="2" t="s">
        <v>93</v>
      </c>
    </row>
    <row r="71" spans="1:20" ht="14.25" customHeight="1">
      <c r="A71" s="2" t="s">
        <v>23245</v>
      </c>
      <c r="B71" s="2" t="s">
        <v>5168</v>
      </c>
      <c r="C71" s="2" t="s">
        <v>8965</v>
      </c>
      <c r="D71" s="2" t="s">
        <v>407</v>
      </c>
      <c r="E71" s="2" t="s">
        <v>96</v>
      </c>
      <c r="F71" s="2" t="s">
        <v>23246</v>
      </c>
      <c r="G71" s="2" t="s">
        <v>2046</v>
      </c>
      <c r="H71" s="2" t="s">
        <v>23247</v>
      </c>
      <c r="I71" s="2"/>
      <c r="J71" s="2"/>
      <c r="K71" s="2"/>
      <c r="L71" s="2"/>
      <c r="M71" s="2" t="s">
        <v>1566</v>
      </c>
      <c r="N71" s="2" t="s">
        <v>2048</v>
      </c>
      <c r="O71" s="2" t="s">
        <v>2179</v>
      </c>
      <c r="P71" s="2" t="s">
        <v>23248</v>
      </c>
      <c r="Q71" s="2" t="s">
        <v>2051</v>
      </c>
      <c r="R71" s="2" t="s">
        <v>2067</v>
      </c>
      <c r="S71" s="2"/>
      <c r="T71" s="2" t="s">
        <v>406</v>
      </c>
    </row>
    <row r="72" spans="1:20" ht="14.25" customHeight="1">
      <c r="A72" s="2" t="s">
        <v>23249</v>
      </c>
      <c r="B72" s="2" t="s">
        <v>5168</v>
      </c>
      <c r="C72" s="2" t="s">
        <v>23250</v>
      </c>
      <c r="D72" s="2" t="s">
        <v>694</v>
      </c>
      <c r="E72" s="2" t="s">
        <v>264</v>
      </c>
      <c r="F72" s="2" t="s">
        <v>2491</v>
      </c>
      <c r="G72" s="2" t="s">
        <v>2046</v>
      </c>
      <c r="H72" s="2" t="s">
        <v>23251</v>
      </c>
      <c r="I72" s="2"/>
      <c r="J72" s="2"/>
      <c r="K72" s="2"/>
      <c r="L72" s="2"/>
      <c r="M72" s="2" t="s">
        <v>60</v>
      </c>
      <c r="N72" s="2" t="s">
        <v>2058</v>
      </c>
      <c r="O72" s="2" t="s">
        <v>2491</v>
      </c>
      <c r="P72" s="2" t="s">
        <v>20494</v>
      </c>
      <c r="Q72" s="2" t="s">
        <v>2051</v>
      </c>
      <c r="R72" s="2" t="s">
        <v>2067</v>
      </c>
      <c r="S72" s="2"/>
      <c r="T72" s="2" t="s">
        <v>693</v>
      </c>
    </row>
    <row r="73" spans="1:20" ht="14.25" customHeight="1">
      <c r="A73" s="2" t="s">
        <v>23252</v>
      </c>
      <c r="B73" s="2" t="s">
        <v>5168</v>
      </c>
      <c r="C73" s="2" t="s">
        <v>23253</v>
      </c>
      <c r="D73" s="2" t="s">
        <v>714</v>
      </c>
      <c r="E73" s="2" t="s">
        <v>264</v>
      </c>
      <c r="F73" s="2" t="s">
        <v>2210</v>
      </c>
      <c r="G73" s="2" t="s">
        <v>2046</v>
      </c>
      <c r="H73" s="2" t="s">
        <v>23254</v>
      </c>
      <c r="I73" s="2">
        <v>447811526512</v>
      </c>
      <c r="J73" s="2"/>
      <c r="K73" s="2"/>
      <c r="L73" s="2"/>
      <c r="M73" s="2" t="s">
        <v>59</v>
      </c>
      <c r="N73" s="2" t="s">
        <v>2058</v>
      </c>
      <c r="O73" s="2" t="s">
        <v>2101</v>
      </c>
      <c r="P73" s="2" t="s">
        <v>23007</v>
      </c>
      <c r="Q73" s="2" t="s">
        <v>2051</v>
      </c>
      <c r="R73" s="2"/>
      <c r="S73" s="2"/>
      <c r="T73" s="2" t="s">
        <v>713</v>
      </c>
    </row>
    <row r="74" spans="1:20" ht="14.25" customHeight="1">
      <c r="A74" s="2" t="s">
        <v>23255</v>
      </c>
      <c r="B74" s="2" t="s">
        <v>2075</v>
      </c>
      <c r="C74" s="2" t="s">
        <v>23256</v>
      </c>
      <c r="D74" s="2" t="s">
        <v>23257</v>
      </c>
      <c r="E74" s="2" t="s">
        <v>264</v>
      </c>
      <c r="F74" s="2" t="s">
        <v>2473</v>
      </c>
      <c r="G74" s="2" t="s">
        <v>2091</v>
      </c>
      <c r="H74" s="2" t="s">
        <v>23258</v>
      </c>
      <c r="I74" s="2"/>
      <c r="J74" s="2"/>
      <c r="K74" s="2"/>
      <c r="L74" s="2"/>
      <c r="M74" s="2" t="s">
        <v>59</v>
      </c>
      <c r="N74" s="2" t="s">
        <v>2048</v>
      </c>
      <c r="O74" s="2" t="s">
        <v>2301</v>
      </c>
      <c r="P74" s="2" t="s">
        <v>2609</v>
      </c>
      <c r="Q74" s="2" t="s">
        <v>2051</v>
      </c>
      <c r="R74" s="2" t="s">
        <v>2200</v>
      </c>
      <c r="S74" s="2"/>
      <c r="T74" s="2" t="s">
        <v>23259</v>
      </c>
    </row>
    <row r="75" spans="1:20" ht="14.25" customHeight="1">
      <c r="A75" s="2" t="s">
        <v>23260</v>
      </c>
      <c r="B75" s="2" t="s">
        <v>2075</v>
      </c>
      <c r="C75" s="2" t="s">
        <v>23261</v>
      </c>
      <c r="D75" s="2" t="s">
        <v>22998</v>
      </c>
      <c r="E75" s="2" t="s">
        <v>264</v>
      </c>
      <c r="F75" s="2" t="s">
        <v>23262</v>
      </c>
      <c r="G75" s="2" t="s">
        <v>6780</v>
      </c>
      <c r="H75" s="2" t="s">
        <v>23263</v>
      </c>
      <c r="I75" s="2"/>
      <c r="J75" s="2"/>
      <c r="K75" s="2"/>
      <c r="L75" s="2"/>
      <c r="M75" s="2" t="s">
        <v>1566</v>
      </c>
      <c r="N75" s="2" t="s">
        <v>2048</v>
      </c>
      <c r="O75" s="2" t="s">
        <v>2199</v>
      </c>
      <c r="P75" s="2" t="s">
        <v>2609</v>
      </c>
      <c r="Q75" s="2" t="s">
        <v>2051</v>
      </c>
      <c r="R75" s="2" t="s">
        <v>2052</v>
      </c>
      <c r="S75" s="2"/>
      <c r="T75" s="2" t="s">
        <v>23001</v>
      </c>
    </row>
    <row r="76" spans="1:20" ht="14.25" customHeight="1">
      <c r="A76" s="2" t="s">
        <v>23264</v>
      </c>
      <c r="B76" s="2" t="s">
        <v>9876</v>
      </c>
      <c r="C76" s="2" t="s">
        <v>17188</v>
      </c>
      <c r="D76" s="2" t="s">
        <v>128</v>
      </c>
      <c r="E76" s="2" t="s">
        <v>96</v>
      </c>
      <c r="F76" s="2" t="s">
        <v>23265</v>
      </c>
      <c r="G76" s="2" t="s">
        <v>2046</v>
      </c>
      <c r="H76" s="2" t="s">
        <v>23266</v>
      </c>
      <c r="I76" s="2"/>
      <c r="J76" s="2"/>
      <c r="K76" s="2"/>
      <c r="L76" s="2"/>
      <c r="M76" s="2" t="s">
        <v>1566</v>
      </c>
      <c r="N76" s="2" t="s">
        <v>2058</v>
      </c>
      <c r="O76" s="2" t="s">
        <v>2153</v>
      </c>
      <c r="P76" s="2" t="s">
        <v>3363</v>
      </c>
      <c r="Q76" s="2" t="s">
        <v>2051</v>
      </c>
      <c r="R76" s="2" t="s">
        <v>2052</v>
      </c>
      <c r="S76" s="2"/>
      <c r="T76" s="2" t="s">
        <v>127</v>
      </c>
    </row>
    <row r="77" spans="1:20" ht="14.25" customHeight="1">
      <c r="A77" s="2" t="s">
        <v>23267</v>
      </c>
      <c r="B77" s="2" t="s">
        <v>9876</v>
      </c>
      <c r="C77" s="2" t="s">
        <v>23268</v>
      </c>
      <c r="D77" s="2" t="s">
        <v>130</v>
      </c>
      <c r="E77" s="2" t="s">
        <v>96</v>
      </c>
      <c r="F77" s="2" t="s">
        <v>15118</v>
      </c>
      <c r="G77" s="2" t="s">
        <v>2046</v>
      </c>
      <c r="H77" s="2" t="s">
        <v>23269</v>
      </c>
      <c r="I77" s="2"/>
      <c r="J77" s="2"/>
      <c r="K77" s="2"/>
      <c r="L77" s="2"/>
      <c r="M77" s="2" t="s">
        <v>1566</v>
      </c>
      <c r="N77" s="2" t="s">
        <v>2058</v>
      </c>
      <c r="O77" s="2" t="s">
        <v>2153</v>
      </c>
      <c r="P77" s="2" t="s">
        <v>3587</v>
      </c>
      <c r="Q77" s="2" t="s">
        <v>2051</v>
      </c>
      <c r="R77" s="2" t="s">
        <v>2052</v>
      </c>
      <c r="S77" s="2"/>
      <c r="T77" s="2" t="s">
        <v>129</v>
      </c>
    </row>
    <row r="78" spans="1:20" ht="14.25" customHeight="1">
      <c r="A78" s="2" t="s">
        <v>23270</v>
      </c>
      <c r="B78" s="2" t="s">
        <v>9876</v>
      </c>
      <c r="C78" s="2" t="s">
        <v>2769</v>
      </c>
      <c r="D78" s="2" t="s">
        <v>502</v>
      </c>
      <c r="E78" s="2" t="s">
        <v>264</v>
      </c>
      <c r="F78" s="2" t="s">
        <v>23271</v>
      </c>
      <c r="G78" s="2" t="s">
        <v>2046</v>
      </c>
      <c r="H78" s="2" t="s">
        <v>23272</v>
      </c>
      <c r="I78" s="2">
        <v>447811526512</v>
      </c>
      <c r="J78" s="2"/>
      <c r="K78" s="2"/>
      <c r="L78" s="2"/>
      <c r="M78" s="2" t="s">
        <v>1566</v>
      </c>
      <c r="N78" s="2" t="s">
        <v>2058</v>
      </c>
      <c r="O78" s="2" t="s">
        <v>2145</v>
      </c>
      <c r="P78" s="2" t="s">
        <v>2377</v>
      </c>
      <c r="Q78" s="2" t="s">
        <v>2051</v>
      </c>
      <c r="R78" s="2" t="s">
        <v>2052</v>
      </c>
      <c r="S78" s="2"/>
      <c r="T78" s="2" t="s">
        <v>501</v>
      </c>
    </row>
    <row r="79" spans="1:20" ht="14.25" customHeight="1">
      <c r="A79" s="2" t="s">
        <v>23273</v>
      </c>
      <c r="B79" s="2" t="s">
        <v>6547</v>
      </c>
      <c r="C79" s="2" t="s">
        <v>2362</v>
      </c>
      <c r="D79" s="2" t="s">
        <v>585</v>
      </c>
      <c r="E79" s="2" t="s">
        <v>264</v>
      </c>
      <c r="F79" s="2" t="s">
        <v>2320</v>
      </c>
      <c r="G79" s="2" t="s">
        <v>2046</v>
      </c>
      <c r="H79" s="2" t="s">
        <v>23274</v>
      </c>
      <c r="I79" s="2"/>
      <c r="J79" s="2"/>
      <c r="K79" s="2"/>
      <c r="L79" s="2"/>
      <c r="M79" s="2" t="s">
        <v>59</v>
      </c>
      <c r="N79" s="2" t="s">
        <v>2058</v>
      </c>
      <c r="O79" s="2" t="s">
        <v>2322</v>
      </c>
      <c r="P79" s="2" t="s">
        <v>20494</v>
      </c>
      <c r="Q79" s="2" t="s">
        <v>2051</v>
      </c>
      <c r="R79" s="2"/>
      <c r="S79" s="2"/>
      <c r="T79" s="2" t="s">
        <v>584</v>
      </c>
    </row>
    <row r="80" spans="1:20" ht="14.25" customHeight="1">
      <c r="A80" s="2" t="s">
        <v>23275</v>
      </c>
      <c r="B80" s="2" t="s">
        <v>2075</v>
      </c>
      <c r="C80" s="2" t="s">
        <v>23276</v>
      </c>
      <c r="D80" s="2" t="s">
        <v>23277</v>
      </c>
      <c r="E80" s="2" t="s">
        <v>264</v>
      </c>
      <c r="F80" s="2" t="s">
        <v>3441</v>
      </c>
      <c r="G80" s="2" t="s">
        <v>2091</v>
      </c>
      <c r="H80" s="2" t="s">
        <v>23278</v>
      </c>
      <c r="I80" s="2"/>
      <c r="J80" s="2"/>
      <c r="K80" s="2"/>
      <c r="L80" s="2"/>
      <c r="M80" s="2" t="s">
        <v>59</v>
      </c>
      <c r="N80" s="2" t="s">
        <v>2058</v>
      </c>
      <c r="O80" s="2" t="s">
        <v>2101</v>
      </c>
      <c r="P80" s="2" t="s">
        <v>2609</v>
      </c>
      <c r="Q80" s="2" t="s">
        <v>2051</v>
      </c>
      <c r="R80" s="2" t="s">
        <v>2067</v>
      </c>
      <c r="S80" s="2"/>
      <c r="T80" s="2" t="s">
        <v>23279</v>
      </c>
    </row>
    <row r="81" spans="1:20" ht="14.25" customHeight="1">
      <c r="A81" s="2" t="s">
        <v>23280</v>
      </c>
      <c r="B81" s="2" t="s">
        <v>23281</v>
      </c>
      <c r="C81" s="2" t="s">
        <v>23282</v>
      </c>
      <c r="D81" s="2" t="s">
        <v>23283</v>
      </c>
      <c r="E81" s="2" t="s">
        <v>264</v>
      </c>
      <c r="F81" s="2" t="s">
        <v>3059</v>
      </c>
      <c r="G81" s="2" t="s">
        <v>2404</v>
      </c>
      <c r="H81" s="2" t="s">
        <v>23284</v>
      </c>
      <c r="I81" s="2"/>
      <c r="J81" s="2"/>
      <c r="K81" s="2"/>
      <c r="L81" s="2"/>
      <c r="M81" s="2" t="s">
        <v>60</v>
      </c>
      <c r="N81" s="2" t="s">
        <v>2058</v>
      </c>
      <c r="O81" s="2" t="s">
        <v>2186</v>
      </c>
      <c r="P81" s="2" t="s">
        <v>2609</v>
      </c>
      <c r="Q81" s="2" t="s">
        <v>2051</v>
      </c>
      <c r="R81" s="2"/>
      <c r="S81" s="2"/>
      <c r="T81" s="2" t="s">
        <v>23285</v>
      </c>
    </row>
    <row r="82" spans="1:20" ht="14.25" customHeight="1">
      <c r="A82" s="2" t="s">
        <v>23286</v>
      </c>
      <c r="B82" s="2" t="s">
        <v>23287</v>
      </c>
      <c r="C82" s="2" t="s">
        <v>23288</v>
      </c>
      <c r="D82" s="2" t="s">
        <v>23289</v>
      </c>
      <c r="E82" s="2" t="s">
        <v>264</v>
      </c>
      <c r="F82" s="2" t="s">
        <v>2489</v>
      </c>
      <c r="G82" s="2" t="s">
        <v>2404</v>
      </c>
      <c r="H82" s="2" t="s">
        <v>23290</v>
      </c>
      <c r="I82" s="2"/>
      <c r="J82" s="2"/>
      <c r="K82" s="2"/>
      <c r="L82" s="2"/>
      <c r="M82" s="2" t="s">
        <v>60</v>
      </c>
      <c r="N82" s="2" t="s">
        <v>2058</v>
      </c>
      <c r="O82" s="2" t="s">
        <v>2491</v>
      </c>
      <c r="P82" s="2" t="s">
        <v>2609</v>
      </c>
      <c r="Q82" s="2" t="s">
        <v>2051</v>
      </c>
      <c r="R82" s="2" t="s">
        <v>2052</v>
      </c>
      <c r="S82" s="2"/>
      <c r="T82" s="2" t="s">
        <v>23291</v>
      </c>
    </row>
    <row r="83" spans="1:20" ht="14.25" customHeight="1">
      <c r="A83" s="2" t="s">
        <v>23292</v>
      </c>
      <c r="B83" s="2" t="s">
        <v>23293</v>
      </c>
      <c r="C83" s="2" t="s">
        <v>7244</v>
      </c>
      <c r="D83" s="2" t="s">
        <v>1016</v>
      </c>
      <c r="E83" s="2" t="s">
        <v>264</v>
      </c>
      <c r="F83" s="2" t="s">
        <v>2473</v>
      </c>
      <c r="G83" s="2" t="s">
        <v>2046</v>
      </c>
      <c r="H83" s="2" t="s">
        <v>23294</v>
      </c>
      <c r="I83" s="2"/>
      <c r="J83" s="2"/>
      <c r="K83" s="2"/>
      <c r="L83" s="2"/>
      <c r="M83" s="2" t="s">
        <v>59</v>
      </c>
      <c r="N83" s="2" t="s">
        <v>2048</v>
      </c>
      <c r="O83" s="2" t="s">
        <v>2301</v>
      </c>
      <c r="P83" s="2" t="s">
        <v>20494</v>
      </c>
      <c r="Q83" s="2" t="s">
        <v>2051</v>
      </c>
      <c r="R83" s="2" t="s">
        <v>2067</v>
      </c>
      <c r="S83" s="2"/>
      <c r="T83" s="2" t="s">
        <v>1015</v>
      </c>
    </row>
    <row r="84" spans="1:20" ht="14.25" customHeight="1">
      <c r="A84" s="2" t="s">
        <v>23295</v>
      </c>
      <c r="B84" s="2" t="s">
        <v>5135</v>
      </c>
      <c r="C84" s="2" t="s">
        <v>23296</v>
      </c>
      <c r="D84" s="2" t="s">
        <v>872</v>
      </c>
      <c r="E84" s="2" t="s">
        <v>264</v>
      </c>
      <c r="F84" s="2" t="s">
        <v>2170</v>
      </c>
      <c r="G84" s="2" t="s">
        <v>2046</v>
      </c>
      <c r="H84" s="2" t="s">
        <v>23297</v>
      </c>
      <c r="I84" s="2">
        <v>441747813111</v>
      </c>
      <c r="J84" s="2"/>
      <c r="K84" s="2"/>
      <c r="L84" s="2"/>
      <c r="M84" s="2" t="s">
        <v>59</v>
      </c>
      <c r="N84" s="2" t="s">
        <v>2058</v>
      </c>
      <c r="O84" s="2" t="s">
        <v>2172</v>
      </c>
      <c r="P84" s="2" t="s">
        <v>23298</v>
      </c>
      <c r="Q84" s="2" t="s">
        <v>2051</v>
      </c>
      <c r="R84" s="2" t="s">
        <v>2052</v>
      </c>
      <c r="S84" s="2"/>
      <c r="T84" s="2" t="s">
        <v>871</v>
      </c>
    </row>
    <row r="85" spans="1:20" ht="14.25" customHeight="1">
      <c r="A85" s="2" t="s">
        <v>23299</v>
      </c>
      <c r="B85" s="2" t="s">
        <v>5135</v>
      </c>
      <c r="C85" s="2" t="s">
        <v>6006</v>
      </c>
      <c r="D85" s="2" t="s">
        <v>1002</v>
      </c>
      <c r="E85" s="2" t="s">
        <v>264</v>
      </c>
      <c r="F85" s="2" t="s">
        <v>2473</v>
      </c>
      <c r="G85" s="2" t="s">
        <v>2046</v>
      </c>
      <c r="H85" s="2" t="s">
        <v>23300</v>
      </c>
      <c r="I85" s="2"/>
      <c r="J85" s="2"/>
      <c r="K85" s="2"/>
      <c r="L85" s="2"/>
      <c r="M85" s="2" t="s">
        <v>59</v>
      </c>
      <c r="N85" s="2" t="s">
        <v>2048</v>
      </c>
      <c r="O85" s="2" t="s">
        <v>2301</v>
      </c>
      <c r="P85" s="2" t="s">
        <v>23301</v>
      </c>
      <c r="Q85" s="2" t="s">
        <v>2051</v>
      </c>
      <c r="R85" s="2" t="s">
        <v>2052</v>
      </c>
      <c r="S85" s="2"/>
      <c r="T85" s="2" t="s">
        <v>1001</v>
      </c>
    </row>
    <row r="86" spans="1:20" ht="14.25" customHeight="1">
      <c r="A86" s="2" t="s">
        <v>23302</v>
      </c>
      <c r="B86" s="2" t="s">
        <v>5135</v>
      </c>
      <c r="C86" s="2" t="s">
        <v>7128</v>
      </c>
      <c r="D86" s="2" t="s">
        <v>200</v>
      </c>
      <c r="E86" s="2" t="s">
        <v>96</v>
      </c>
      <c r="F86" s="2" t="s">
        <v>18544</v>
      </c>
      <c r="G86" s="2" t="s">
        <v>2046</v>
      </c>
      <c r="H86" s="2" t="s">
        <v>23303</v>
      </c>
      <c r="I86" s="2"/>
      <c r="J86" s="2"/>
      <c r="K86" s="2"/>
      <c r="L86" s="2"/>
      <c r="M86" s="2" t="s">
        <v>60</v>
      </c>
      <c r="N86" s="2" t="s">
        <v>2058</v>
      </c>
      <c r="O86" s="2" t="s">
        <v>2186</v>
      </c>
      <c r="P86" s="2" t="s">
        <v>2679</v>
      </c>
      <c r="Q86" s="2" t="s">
        <v>2051</v>
      </c>
      <c r="R86" s="2" t="s">
        <v>2052</v>
      </c>
      <c r="S86" s="2"/>
      <c r="T86" s="2" t="s">
        <v>199</v>
      </c>
    </row>
    <row r="87" spans="1:20" ht="14.25" customHeight="1">
      <c r="A87" s="2" t="s">
        <v>23304</v>
      </c>
      <c r="B87" s="2" t="s">
        <v>5135</v>
      </c>
      <c r="C87" s="2" t="s">
        <v>19830</v>
      </c>
      <c r="D87" s="2" t="s">
        <v>463</v>
      </c>
      <c r="E87" s="2" t="s">
        <v>264</v>
      </c>
      <c r="F87" s="2" t="s">
        <v>23305</v>
      </c>
      <c r="G87" s="2" t="s">
        <v>2046</v>
      </c>
      <c r="H87" s="2" t="s">
        <v>23306</v>
      </c>
      <c r="I87" s="2"/>
      <c r="J87" s="2"/>
      <c r="K87" s="2"/>
      <c r="L87" s="2"/>
      <c r="M87" s="2" t="s">
        <v>1566</v>
      </c>
      <c r="N87" s="2" t="s">
        <v>2058</v>
      </c>
      <c r="O87" s="2" t="s">
        <v>2139</v>
      </c>
      <c r="P87" s="2" t="s">
        <v>2377</v>
      </c>
      <c r="Q87" s="2" t="s">
        <v>2051</v>
      </c>
      <c r="R87" s="2" t="s">
        <v>2200</v>
      </c>
      <c r="S87" s="2"/>
      <c r="T87" s="2" t="s">
        <v>462</v>
      </c>
    </row>
    <row r="88" spans="1:20" ht="14.25" customHeight="1">
      <c r="A88" s="2" t="s">
        <v>23307</v>
      </c>
      <c r="B88" s="2" t="s">
        <v>5135</v>
      </c>
      <c r="C88" s="2" t="s">
        <v>23308</v>
      </c>
      <c r="D88" s="2" t="s">
        <v>234</v>
      </c>
      <c r="E88" s="2" t="s">
        <v>96</v>
      </c>
      <c r="F88" s="2" t="s">
        <v>23309</v>
      </c>
      <c r="G88" s="2" t="s">
        <v>2046</v>
      </c>
      <c r="H88" s="2" t="s">
        <v>23310</v>
      </c>
      <c r="I88" s="2"/>
      <c r="J88" s="2"/>
      <c r="K88" s="2"/>
      <c r="L88" s="2"/>
      <c r="M88" s="2" t="s">
        <v>1566</v>
      </c>
      <c r="N88" s="2" t="s">
        <v>2058</v>
      </c>
      <c r="O88" s="2" t="s">
        <v>2672</v>
      </c>
      <c r="P88" s="2" t="s">
        <v>23311</v>
      </c>
      <c r="Q88" s="2" t="s">
        <v>2051</v>
      </c>
      <c r="R88" s="2" t="s">
        <v>2067</v>
      </c>
      <c r="S88" s="2"/>
      <c r="T88" s="2" t="s">
        <v>233</v>
      </c>
    </row>
    <row r="89" spans="1:20" ht="14.25" customHeight="1">
      <c r="A89" s="2" t="s">
        <v>23312</v>
      </c>
      <c r="B89" s="2" t="s">
        <v>5135</v>
      </c>
      <c r="C89" s="2" t="s">
        <v>23313</v>
      </c>
      <c r="D89" s="2" t="s">
        <v>376</v>
      </c>
      <c r="E89" s="2" t="s">
        <v>264</v>
      </c>
      <c r="F89" s="2" t="s">
        <v>23314</v>
      </c>
      <c r="G89" s="2" t="s">
        <v>2046</v>
      </c>
      <c r="H89" s="2" t="s">
        <v>23315</v>
      </c>
      <c r="I89" s="2"/>
      <c r="J89" s="2"/>
      <c r="K89" s="2"/>
      <c r="L89" s="2"/>
      <c r="M89" s="2" t="s">
        <v>1566</v>
      </c>
      <c r="N89" s="2" t="s">
        <v>2058</v>
      </c>
      <c r="O89" s="2" t="s">
        <v>2153</v>
      </c>
      <c r="P89" s="2" t="s">
        <v>4728</v>
      </c>
      <c r="Q89" s="2" t="s">
        <v>2051</v>
      </c>
      <c r="R89" s="2" t="s">
        <v>2052</v>
      </c>
      <c r="S89" s="2"/>
      <c r="T89" s="2" t="s">
        <v>375</v>
      </c>
    </row>
    <row r="90" spans="1:20" ht="14.25" customHeight="1">
      <c r="A90" s="2" t="s">
        <v>23316</v>
      </c>
      <c r="B90" s="2" t="s">
        <v>5135</v>
      </c>
      <c r="C90" s="2" t="s">
        <v>3892</v>
      </c>
      <c r="D90" s="2" t="s">
        <v>180</v>
      </c>
      <c r="E90" s="2" t="s">
        <v>96</v>
      </c>
      <c r="F90" s="2" t="s">
        <v>23317</v>
      </c>
      <c r="G90" s="2" t="s">
        <v>2046</v>
      </c>
      <c r="H90" s="2" t="s">
        <v>23318</v>
      </c>
      <c r="I90" s="2"/>
      <c r="J90" s="2"/>
      <c r="K90" s="2"/>
      <c r="L90" s="2"/>
      <c r="M90" s="2" t="s">
        <v>1566</v>
      </c>
      <c r="N90" s="2" t="s">
        <v>2058</v>
      </c>
      <c r="O90" s="2" t="s">
        <v>2145</v>
      </c>
      <c r="P90" s="2" t="s">
        <v>3587</v>
      </c>
      <c r="Q90" s="2" t="s">
        <v>2051</v>
      </c>
      <c r="R90" s="2" t="s">
        <v>2067</v>
      </c>
      <c r="S90" s="2"/>
      <c r="T90" s="2" t="s">
        <v>179</v>
      </c>
    </row>
    <row r="91" spans="1:20" ht="14.25" customHeight="1">
      <c r="A91" s="2" t="s">
        <v>23319</v>
      </c>
      <c r="B91" s="2" t="s">
        <v>5126</v>
      </c>
      <c r="C91" s="2" t="s">
        <v>3495</v>
      </c>
      <c r="D91" s="2" t="s">
        <v>248</v>
      </c>
      <c r="E91" s="2" t="s">
        <v>96</v>
      </c>
      <c r="F91" s="2" t="s">
        <v>4664</v>
      </c>
      <c r="G91" s="2" t="s">
        <v>2046</v>
      </c>
      <c r="H91" s="2" t="s">
        <v>23320</v>
      </c>
      <c r="I91" s="2"/>
      <c r="J91" s="2"/>
      <c r="K91" s="2"/>
      <c r="L91" s="2"/>
      <c r="M91" s="2" t="s">
        <v>1566</v>
      </c>
      <c r="N91" s="2" t="s">
        <v>2058</v>
      </c>
      <c r="O91" s="2" t="s">
        <v>2153</v>
      </c>
      <c r="P91" s="2" t="s">
        <v>23321</v>
      </c>
      <c r="Q91" s="2" t="s">
        <v>2051</v>
      </c>
      <c r="R91" s="2" t="s">
        <v>2052</v>
      </c>
      <c r="S91" s="2"/>
      <c r="T91" s="2" t="s">
        <v>247</v>
      </c>
    </row>
    <row r="92" spans="1:20" ht="14.25" customHeight="1">
      <c r="A92" s="2" t="s">
        <v>23322</v>
      </c>
      <c r="B92" s="2" t="s">
        <v>5126</v>
      </c>
      <c r="C92" s="2" t="s">
        <v>23323</v>
      </c>
      <c r="D92" s="2" t="s">
        <v>433</v>
      </c>
      <c r="E92" s="2" t="s">
        <v>264</v>
      </c>
      <c r="F92" s="2" t="s">
        <v>2170</v>
      </c>
      <c r="G92" s="2" t="s">
        <v>2046</v>
      </c>
      <c r="H92" s="2" t="s">
        <v>23324</v>
      </c>
      <c r="I92" s="2">
        <v>441747813111</v>
      </c>
      <c r="J92" s="2">
        <v>441355248377</v>
      </c>
      <c r="K92" s="2"/>
      <c r="L92" s="2"/>
      <c r="M92" s="2" t="s">
        <v>59</v>
      </c>
      <c r="N92" s="2" t="s">
        <v>2058</v>
      </c>
      <c r="O92" s="2" t="s">
        <v>2172</v>
      </c>
      <c r="P92" s="2" t="s">
        <v>23325</v>
      </c>
      <c r="Q92" s="2" t="s">
        <v>2051</v>
      </c>
      <c r="R92" s="2"/>
      <c r="S92" s="2"/>
      <c r="T92" s="2" t="s">
        <v>432</v>
      </c>
    </row>
    <row r="93" spans="1:20" ht="14.25" customHeight="1">
      <c r="A93" s="2" t="s">
        <v>23326</v>
      </c>
      <c r="B93" s="2" t="s">
        <v>23327</v>
      </c>
      <c r="C93" s="2" t="s">
        <v>23328</v>
      </c>
      <c r="D93" s="2" t="s">
        <v>23329</v>
      </c>
      <c r="E93" s="2" t="s">
        <v>264</v>
      </c>
      <c r="F93" s="2" t="s">
        <v>2473</v>
      </c>
      <c r="G93" s="2" t="s">
        <v>2091</v>
      </c>
      <c r="H93" s="2" t="s">
        <v>23330</v>
      </c>
      <c r="I93" s="2"/>
      <c r="J93" s="2"/>
      <c r="K93" s="2"/>
      <c r="L93" s="2"/>
      <c r="M93" s="2" t="s">
        <v>59</v>
      </c>
      <c r="N93" s="2" t="s">
        <v>2048</v>
      </c>
      <c r="O93" s="2" t="s">
        <v>2301</v>
      </c>
      <c r="P93" s="2" t="s">
        <v>2609</v>
      </c>
      <c r="Q93" s="2" t="s">
        <v>2051</v>
      </c>
      <c r="R93" s="2"/>
      <c r="S93" s="2"/>
      <c r="T93" s="2" t="s">
        <v>23331</v>
      </c>
    </row>
    <row r="94" spans="1:20" ht="14.25" customHeight="1">
      <c r="A94" s="2" t="s">
        <v>23332</v>
      </c>
      <c r="B94" s="2" t="s">
        <v>23333</v>
      </c>
      <c r="C94" s="2" t="s">
        <v>23334</v>
      </c>
      <c r="D94" s="2" t="s">
        <v>94</v>
      </c>
      <c r="E94" s="2" t="s">
        <v>96</v>
      </c>
      <c r="F94" s="2" t="s">
        <v>22255</v>
      </c>
      <c r="G94" s="2" t="s">
        <v>2046</v>
      </c>
      <c r="H94" s="2" t="s">
        <v>23335</v>
      </c>
      <c r="I94" s="2"/>
      <c r="J94" s="2"/>
      <c r="K94" s="2"/>
      <c r="L94" s="2"/>
      <c r="M94" s="2" t="s">
        <v>1566</v>
      </c>
      <c r="N94" s="2" t="s">
        <v>2058</v>
      </c>
      <c r="O94" s="2" t="s">
        <v>2153</v>
      </c>
      <c r="P94" s="2" t="s">
        <v>3363</v>
      </c>
      <c r="Q94" s="2" t="s">
        <v>2051</v>
      </c>
      <c r="R94" s="2" t="s">
        <v>2052</v>
      </c>
      <c r="S94" s="2"/>
      <c r="T94" s="2" t="s">
        <v>93</v>
      </c>
    </row>
    <row r="95" spans="1:20" ht="14.25" customHeight="1">
      <c r="A95" s="2" t="s">
        <v>23336</v>
      </c>
      <c r="B95" s="2" t="s">
        <v>2896</v>
      </c>
      <c r="C95" s="2" t="s">
        <v>23337</v>
      </c>
      <c r="D95" s="2" t="s">
        <v>359</v>
      </c>
      <c r="E95" s="2" t="s">
        <v>264</v>
      </c>
      <c r="F95" s="2" t="s">
        <v>23338</v>
      </c>
      <c r="G95" s="2" t="s">
        <v>2046</v>
      </c>
      <c r="H95" s="2" t="s">
        <v>23339</v>
      </c>
      <c r="I95" s="2"/>
      <c r="J95" s="2"/>
      <c r="K95" s="2"/>
      <c r="L95" s="2"/>
      <c r="M95" s="2" t="s">
        <v>1566</v>
      </c>
      <c r="N95" s="2" t="s">
        <v>2058</v>
      </c>
      <c r="O95" s="2" t="s">
        <v>2153</v>
      </c>
      <c r="P95" s="2" t="s">
        <v>23340</v>
      </c>
      <c r="Q95" s="2" t="s">
        <v>2051</v>
      </c>
      <c r="R95" s="2" t="s">
        <v>2052</v>
      </c>
      <c r="S95" s="2"/>
      <c r="T95" s="2" t="s">
        <v>358</v>
      </c>
    </row>
    <row r="96" spans="1:20" ht="14.25" customHeight="1">
      <c r="A96" s="2" t="s">
        <v>23341</v>
      </c>
      <c r="B96" s="2" t="s">
        <v>2896</v>
      </c>
      <c r="C96" s="2" t="s">
        <v>3779</v>
      </c>
      <c r="D96" s="2" t="s">
        <v>516</v>
      </c>
      <c r="E96" s="2" t="s">
        <v>264</v>
      </c>
      <c r="F96" s="2" t="s">
        <v>2170</v>
      </c>
      <c r="G96" s="2" t="s">
        <v>2046</v>
      </c>
      <c r="H96" s="2" t="s">
        <v>23342</v>
      </c>
      <c r="I96" s="2"/>
      <c r="J96" s="2"/>
      <c r="K96" s="2"/>
      <c r="L96" s="2"/>
      <c r="M96" s="2" t="s">
        <v>59</v>
      </c>
      <c r="N96" s="2" t="s">
        <v>2058</v>
      </c>
      <c r="O96" s="2" t="s">
        <v>2172</v>
      </c>
      <c r="P96" s="2" t="s">
        <v>23301</v>
      </c>
      <c r="Q96" s="2" t="s">
        <v>2051</v>
      </c>
      <c r="R96" s="2" t="s">
        <v>2067</v>
      </c>
      <c r="S96" s="2"/>
      <c r="T96" s="2" t="s">
        <v>515</v>
      </c>
    </row>
    <row r="97" spans="1:20" ht="14.25" customHeight="1">
      <c r="A97" s="2" t="s">
        <v>23343</v>
      </c>
      <c r="B97" s="2" t="s">
        <v>2896</v>
      </c>
      <c r="C97" s="2" t="s">
        <v>23344</v>
      </c>
      <c r="D97" s="2" t="s">
        <v>502</v>
      </c>
      <c r="E97" s="2" t="s">
        <v>264</v>
      </c>
      <c r="F97" s="2" t="s">
        <v>23345</v>
      </c>
      <c r="G97" s="2" t="s">
        <v>2046</v>
      </c>
      <c r="H97" s="2" t="s">
        <v>23346</v>
      </c>
      <c r="I97" s="2"/>
      <c r="J97" s="2"/>
      <c r="K97" s="2"/>
      <c r="L97" s="2"/>
      <c r="M97" s="2" t="s">
        <v>1566</v>
      </c>
      <c r="N97" s="2" t="s">
        <v>2058</v>
      </c>
      <c r="O97" s="2" t="s">
        <v>2145</v>
      </c>
      <c r="P97" s="2" t="s">
        <v>2377</v>
      </c>
      <c r="Q97" s="2" t="s">
        <v>2051</v>
      </c>
      <c r="R97" s="2" t="s">
        <v>2067</v>
      </c>
      <c r="S97" s="2"/>
      <c r="T97" s="2" t="s">
        <v>501</v>
      </c>
    </row>
    <row r="98" spans="1:20" ht="14.25" customHeight="1">
      <c r="A98" s="2" t="s">
        <v>23347</v>
      </c>
      <c r="B98" s="2" t="s">
        <v>23348</v>
      </c>
      <c r="C98" s="2" t="s">
        <v>10065</v>
      </c>
      <c r="D98" s="2" t="s">
        <v>23349</v>
      </c>
      <c r="E98" s="2" t="s">
        <v>264</v>
      </c>
      <c r="F98" s="2" t="s">
        <v>4402</v>
      </c>
      <c r="G98" s="2" t="s">
        <v>2046</v>
      </c>
      <c r="H98" s="2" t="s">
        <v>23350</v>
      </c>
      <c r="I98" s="2"/>
      <c r="J98" s="2"/>
      <c r="K98" s="2"/>
      <c r="L98" s="2"/>
      <c r="M98" s="2" t="s">
        <v>1566</v>
      </c>
      <c r="N98" s="2" t="s">
        <v>2058</v>
      </c>
      <c r="O98" s="2" t="s">
        <v>2153</v>
      </c>
      <c r="P98" s="2" t="s">
        <v>4728</v>
      </c>
      <c r="Q98" s="2" t="s">
        <v>2051</v>
      </c>
      <c r="R98" s="2" t="s">
        <v>2052</v>
      </c>
      <c r="S98" s="2"/>
      <c r="T98" s="2" t="s">
        <v>205</v>
      </c>
    </row>
    <row r="99" spans="1:20" ht="14.25" customHeight="1">
      <c r="A99" s="2" t="s">
        <v>23351</v>
      </c>
      <c r="B99" s="2" t="s">
        <v>5490</v>
      </c>
      <c r="C99" s="2" t="s">
        <v>23352</v>
      </c>
      <c r="D99" s="2" t="s">
        <v>99</v>
      </c>
      <c r="E99" s="2" t="s">
        <v>96</v>
      </c>
      <c r="F99" s="2" t="s">
        <v>2445</v>
      </c>
      <c r="G99" s="2" t="s">
        <v>2046</v>
      </c>
      <c r="H99" s="2" t="s">
        <v>23353</v>
      </c>
      <c r="I99" s="2"/>
      <c r="J99" s="2"/>
      <c r="K99" s="2"/>
      <c r="L99" s="2"/>
      <c r="M99" s="2" t="s">
        <v>1566</v>
      </c>
      <c r="N99" s="2" t="s">
        <v>2058</v>
      </c>
      <c r="O99" s="2" t="s">
        <v>2153</v>
      </c>
      <c r="P99" s="2" t="s">
        <v>23212</v>
      </c>
      <c r="Q99" s="2" t="s">
        <v>2051</v>
      </c>
      <c r="R99" s="2" t="s">
        <v>2052</v>
      </c>
      <c r="S99" s="2"/>
      <c r="T99" s="2" t="s">
        <v>98</v>
      </c>
    </row>
    <row r="100" spans="1:20" ht="14.25" customHeight="1">
      <c r="A100" s="2" t="s">
        <v>23354</v>
      </c>
      <c r="B100" s="2" t="s">
        <v>5490</v>
      </c>
      <c r="C100" s="2" t="s">
        <v>8741</v>
      </c>
      <c r="D100" s="2" t="s">
        <v>114</v>
      </c>
      <c r="E100" s="2" t="s">
        <v>96</v>
      </c>
      <c r="F100" s="2" t="s">
        <v>7825</v>
      </c>
      <c r="G100" s="2" t="s">
        <v>2046</v>
      </c>
      <c r="H100" s="2" t="s">
        <v>23355</v>
      </c>
      <c r="I100" s="2"/>
      <c r="J100" s="2"/>
      <c r="K100" s="2"/>
      <c r="L100" s="2"/>
      <c r="M100" s="2" t="s">
        <v>1566</v>
      </c>
      <c r="N100" s="2" t="s">
        <v>2048</v>
      </c>
      <c r="O100" s="2" t="s">
        <v>2199</v>
      </c>
      <c r="P100" s="2" t="s">
        <v>2108</v>
      </c>
      <c r="Q100" s="2" t="s">
        <v>2051</v>
      </c>
      <c r="R100" s="2" t="s">
        <v>2200</v>
      </c>
      <c r="S100" s="2"/>
      <c r="T100" s="2" t="s">
        <v>113</v>
      </c>
    </row>
    <row r="101" spans="1:20" ht="14.25" customHeight="1">
      <c r="A101" s="2" t="s">
        <v>23356</v>
      </c>
      <c r="B101" s="2" t="s">
        <v>23357</v>
      </c>
      <c r="C101" s="2" t="s">
        <v>3222</v>
      </c>
      <c r="D101" s="2" t="s">
        <v>99</v>
      </c>
      <c r="E101" s="2" t="s">
        <v>96</v>
      </c>
      <c r="F101" s="2" t="s">
        <v>4810</v>
      </c>
      <c r="G101" s="2" t="s">
        <v>2046</v>
      </c>
      <c r="H101" s="2" t="s">
        <v>23358</v>
      </c>
      <c r="I101" s="2"/>
      <c r="J101" s="2">
        <v>441355248377</v>
      </c>
      <c r="K101" s="2"/>
      <c r="L101" s="2"/>
      <c r="M101" s="2" t="s">
        <v>1566</v>
      </c>
      <c r="N101" s="2" t="s">
        <v>2058</v>
      </c>
      <c r="O101" s="2" t="s">
        <v>2153</v>
      </c>
      <c r="P101" s="2" t="s">
        <v>23212</v>
      </c>
      <c r="Q101" s="2" t="s">
        <v>2051</v>
      </c>
      <c r="R101" s="2" t="s">
        <v>2052</v>
      </c>
      <c r="S101" s="2"/>
      <c r="T101" s="2" t="s">
        <v>98</v>
      </c>
    </row>
    <row r="102" spans="1:20" ht="14.25" customHeight="1">
      <c r="A102" s="2" t="s">
        <v>23359</v>
      </c>
      <c r="B102" s="2" t="s">
        <v>16266</v>
      </c>
      <c r="C102" s="2" t="s">
        <v>23360</v>
      </c>
      <c r="D102" s="2" t="s">
        <v>99</v>
      </c>
      <c r="E102" s="2" t="s">
        <v>96</v>
      </c>
      <c r="F102" s="2" t="s">
        <v>23361</v>
      </c>
      <c r="G102" s="2" t="s">
        <v>2046</v>
      </c>
      <c r="H102" s="2" t="s">
        <v>23362</v>
      </c>
      <c r="I102" s="2"/>
      <c r="J102" s="2"/>
      <c r="K102" s="2"/>
      <c r="L102" s="2"/>
      <c r="M102" s="2" t="s">
        <v>1566</v>
      </c>
      <c r="N102" s="2" t="s">
        <v>2058</v>
      </c>
      <c r="O102" s="2" t="s">
        <v>2139</v>
      </c>
      <c r="P102" s="2" t="s">
        <v>23212</v>
      </c>
      <c r="Q102" s="2" t="s">
        <v>2051</v>
      </c>
      <c r="R102" s="2" t="s">
        <v>2052</v>
      </c>
      <c r="S102" s="2"/>
      <c r="T102" s="2" t="s">
        <v>98</v>
      </c>
    </row>
    <row r="103" spans="1:20" ht="14.25" customHeight="1">
      <c r="A103" s="2" t="s">
        <v>23363</v>
      </c>
      <c r="B103" s="2" t="s">
        <v>16266</v>
      </c>
      <c r="C103" s="2" t="s">
        <v>23364</v>
      </c>
      <c r="D103" s="2" t="s">
        <v>996</v>
      </c>
      <c r="E103" s="2" t="s">
        <v>264</v>
      </c>
      <c r="F103" s="2" t="s">
        <v>23365</v>
      </c>
      <c r="G103" s="2" t="s">
        <v>2091</v>
      </c>
      <c r="H103" s="2" t="s">
        <v>23366</v>
      </c>
      <c r="I103" s="2"/>
      <c r="J103" s="2"/>
      <c r="K103" s="2"/>
      <c r="L103" s="2"/>
      <c r="M103" s="2" t="s">
        <v>1566</v>
      </c>
      <c r="N103" s="2" t="s">
        <v>2058</v>
      </c>
      <c r="O103" s="2" t="s">
        <v>2153</v>
      </c>
      <c r="P103" s="2" t="s">
        <v>2609</v>
      </c>
      <c r="Q103" s="2" t="s">
        <v>2051</v>
      </c>
      <c r="R103" s="2" t="s">
        <v>2052</v>
      </c>
      <c r="S103" s="2"/>
      <c r="T103" s="2" t="s">
        <v>995</v>
      </c>
    </row>
    <row r="104" spans="1:20" ht="14.25" customHeight="1">
      <c r="A104" s="2" t="s">
        <v>23367</v>
      </c>
      <c r="B104" s="2" t="s">
        <v>23368</v>
      </c>
      <c r="C104" s="2" t="s">
        <v>23369</v>
      </c>
      <c r="D104" s="2" t="s">
        <v>112</v>
      </c>
      <c r="E104" s="2" t="s">
        <v>96</v>
      </c>
      <c r="F104" s="2" t="s">
        <v>3881</v>
      </c>
      <c r="G104" s="2" t="s">
        <v>2046</v>
      </c>
      <c r="H104" s="2" t="s">
        <v>23370</v>
      </c>
      <c r="I104" s="2">
        <v>447896163163</v>
      </c>
      <c r="J104" s="2"/>
      <c r="K104" s="2"/>
      <c r="L104" s="2" t="s">
        <v>2126</v>
      </c>
      <c r="M104" s="2" t="s">
        <v>60</v>
      </c>
      <c r="N104" s="2" t="s">
        <v>2058</v>
      </c>
      <c r="O104" s="2" t="s">
        <v>3883</v>
      </c>
      <c r="P104" s="2" t="s">
        <v>23371</v>
      </c>
      <c r="Q104" s="2" t="s">
        <v>2051</v>
      </c>
      <c r="R104" s="2" t="s">
        <v>2052</v>
      </c>
      <c r="S104" s="2"/>
      <c r="T104" s="2" t="s">
        <v>111</v>
      </c>
    </row>
    <row r="105" spans="1:20" ht="14.25" customHeight="1">
      <c r="A105" s="2" t="s">
        <v>23372</v>
      </c>
      <c r="B105" s="2" t="s">
        <v>18276</v>
      </c>
      <c r="C105" s="2" t="s">
        <v>23373</v>
      </c>
      <c r="D105" s="2" t="s">
        <v>23374</v>
      </c>
      <c r="E105" s="2" t="s">
        <v>264</v>
      </c>
      <c r="F105" s="2" t="s">
        <v>2322</v>
      </c>
      <c r="G105" s="2" t="s">
        <v>18247</v>
      </c>
      <c r="H105" s="2" t="s">
        <v>23375</v>
      </c>
      <c r="I105" s="2"/>
      <c r="J105" s="2"/>
      <c r="K105" s="2"/>
      <c r="L105" s="2"/>
      <c r="M105" s="2" t="s">
        <v>59</v>
      </c>
      <c r="N105" s="2" t="s">
        <v>2058</v>
      </c>
      <c r="O105" s="2" t="s">
        <v>2322</v>
      </c>
      <c r="P105" s="2" t="s">
        <v>2609</v>
      </c>
      <c r="Q105" s="2" t="s">
        <v>2051</v>
      </c>
      <c r="R105" s="2"/>
      <c r="S105" s="2"/>
      <c r="T105" s="2" t="s">
        <v>23376</v>
      </c>
    </row>
    <row r="106" spans="1:20" ht="14.25" customHeight="1">
      <c r="A106" s="2" t="s">
        <v>23377</v>
      </c>
      <c r="B106" s="2" t="s">
        <v>18276</v>
      </c>
      <c r="C106" s="2" t="s">
        <v>23378</v>
      </c>
      <c r="D106" s="2" t="s">
        <v>476</v>
      </c>
      <c r="E106" s="2" t="s">
        <v>264</v>
      </c>
      <c r="F106" s="2" t="s">
        <v>23379</v>
      </c>
      <c r="G106" s="2" t="s">
        <v>2046</v>
      </c>
      <c r="H106" s="2" t="s">
        <v>23380</v>
      </c>
      <c r="I106" s="2"/>
      <c r="J106" s="2"/>
      <c r="K106" s="2"/>
      <c r="L106" s="2"/>
      <c r="M106" s="2" t="s">
        <v>1566</v>
      </c>
      <c r="N106" s="2" t="s">
        <v>2058</v>
      </c>
      <c r="O106" s="2" t="s">
        <v>2153</v>
      </c>
      <c r="P106" s="2" t="s">
        <v>23064</v>
      </c>
      <c r="Q106" s="2" t="s">
        <v>2051</v>
      </c>
      <c r="R106" s="2" t="s">
        <v>2052</v>
      </c>
      <c r="S106" s="2"/>
      <c r="T106" s="2" t="s">
        <v>475</v>
      </c>
    </row>
    <row r="107" spans="1:20" ht="14.25" customHeight="1">
      <c r="A107" s="2" t="s">
        <v>23381</v>
      </c>
      <c r="B107" s="2" t="s">
        <v>5088</v>
      </c>
      <c r="C107" s="2" t="s">
        <v>23382</v>
      </c>
      <c r="D107" s="2" t="s">
        <v>480</v>
      </c>
      <c r="E107" s="2" t="s">
        <v>96</v>
      </c>
      <c r="F107" s="2" t="s">
        <v>23383</v>
      </c>
      <c r="G107" s="2" t="s">
        <v>2046</v>
      </c>
      <c r="H107" s="2" t="s">
        <v>23384</v>
      </c>
      <c r="I107" s="2"/>
      <c r="J107" s="2"/>
      <c r="K107" s="2"/>
      <c r="L107" s="2" t="s">
        <v>23385</v>
      </c>
      <c r="M107" s="2" t="s">
        <v>1566</v>
      </c>
      <c r="N107" s="2" t="s">
        <v>2048</v>
      </c>
      <c r="O107" s="2" t="s">
        <v>2179</v>
      </c>
      <c r="P107" s="2" t="s">
        <v>3500</v>
      </c>
      <c r="Q107" s="2" t="s">
        <v>2051</v>
      </c>
      <c r="R107" s="2" t="s">
        <v>2067</v>
      </c>
      <c r="S107" s="2"/>
      <c r="T107" s="2" t="s">
        <v>479</v>
      </c>
    </row>
    <row r="108" spans="1:20" ht="14.25" customHeight="1">
      <c r="A108" s="2" t="s">
        <v>23386</v>
      </c>
      <c r="B108" s="2" t="s">
        <v>5088</v>
      </c>
      <c r="C108" s="2" t="s">
        <v>23387</v>
      </c>
      <c r="D108" s="2" t="s">
        <v>112</v>
      </c>
      <c r="E108" s="2" t="s">
        <v>96</v>
      </c>
      <c r="F108" s="2" t="s">
        <v>23388</v>
      </c>
      <c r="G108" s="2" t="s">
        <v>2046</v>
      </c>
      <c r="H108" s="2" t="s">
        <v>23389</v>
      </c>
      <c r="I108" s="2"/>
      <c r="J108" s="2"/>
      <c r="K108" s="2"/>
      <c r="L108" s="2"/>
      <c r="M108" s="2" t="s">
        <v>1566</v>
      </c>
      <c r="N108" s="2" t="s">
        <v>2058</v>
      </c>
      <c r="O108" s="2" t="s">
        <v>2259</v>
      </c>
      <c r="P108" s="2" t="s">
        <v>3363</v>
      </c>
      <c r="Q108" s="2" t="s">
        <v>2051</v>
      </c>
      <c r="R108" s="2" t="s">
        <v>2052</v>
      </c>
      <c r="S108" s="2"/>
      <c r="T108" s="2" t="s">
        <v>111</v>
      </c>
    </row>
    <row r="109" spans="1:20" ht="14.25" customHeight="1">
      <c r="A109" s="2" t="s">
        <v>23390</v>
      </c>
      <c r="B109" s="2" t="s">
        <v>5088</v>
      </c>
      <c r="C109" s="2" t="s">
        <v>23391</v>
      </c>
      <c r="D109" s="2" t="s">
        <v>202</v>
      </c>
      <c r="E109" s="2" t="s">
        <v>96</v>
      </c>
      <c r="F109" s="2" t="s">
        <v>22466</v>
      </c>
      <c r="G109" s="2" t="s">
        <v>2046</v>
      </c>
      <c r="H109" s="2" t="s">
        <v>23392</v>
      </c>
      <c r="I109" s="2"/>
      <c r="J109" s="2"/>
      <c r="K109" s="2"/>
      <c r="L109" s="2"/>
      <c r="M109" s="2" t="s">
        <v>1566</v>
      </c>
      <c r="N109" s="2" t="s">
        <v>2058</v>
      </c>
      <c r="O109" s="2" t="s">
        <v>2153</v>
      </c>
      <c r="P109" s="2" t="s">
        <v>2066</v>
      </c>
      <c r="Q109" s="2" t="s">
        <v>2051</v>
      </c>
      <c r="R109" s="2" t="s">
        <v>2052</v>
      </c>
      <c r="S109" s="2"/>
      <c r="T109" s="2" t="s">
        <v>201</v>
      </c>
    </row>
    <row r="110" spans="1:20" ht="14.25" customHeight="1">
      <c r="A110" s="2" t="s">
        <v>23393</v>
      </c>
      <c r="B110" s="2" t="s">
        <v>5088</v>
      </c>
      <c r="C110" s="2" t="s">
        <v>7646</v>
      </c>
      <c r="D110" s="2" t="s">
        <v>114</v>
      </c>
      <c r="E110" s="2" t="s">
        <v>96</v>
      </c>
      <c r="F110" s="2" t="s">
        <v>23394</v>
      </c>
      <c r="G110" s="2" t="s">
        <v>2046</v>
      </c>
      <c r="H110" s="2" t="s">
        <v>23395</v>
      </c>
      <c r="I110" s="2"/>
      <c r="J110" s="2"/>
      <c r="K110" s="2"/>
      <c r="L110" s="2"/>
      <c r="M110" s="2" t="s">
        <v>1566</v>
      </c>
      <c r="N110" s="2" t="s">
        <v>2058</v>
      </c>
      <c r="O110" s="2" t="s">
        <v>2153</v>
      </c>
      <c r="P110" s="2" t="s">
        <v>23396</v>
      </c>
      <c r="Q110" s="2" t="s">
        <v>2051</v>
      </c>
      <c r="R110" s="2" t="s">
        <v>2052</v>
      </c>
      <c r="S110" s="2"/>
      <c r="T110" s="2" t="s">
        <v>113</v>
      </c>
    </row>
    <row r="111" spans="1:20" ht="14.25" customHeight="1">
      <c r="A111" s="2" t="s">
        <v>23397</v>
      </c>
      <c r="B111" s="2" t="s">
        <v>5088</v>
      </c>
      <c r="C111" s="2" t="s">
        <v>23398</v>
      </c>
      <c r="D111" s="2" t="s">
        <v>156</v>
      </c>
      <c r="E111" s="2" t="s">
        <v>96</v>
      </c>
      <c r="F111" s="2" t="s">
        <v>23399</v>
      </c>
      <c r="G111" s="2" t="s">
        <v>2046</v>
      </c>
      <c r="H111" s="2" t="s">
        <v>23400</v>
      </c>
      <c r="I111" s="2"/>
      <c r="J111" s="2"/>
      <c r="K111" s="2"/>
      <c r="L111" s="2"/>
      <c r="M111" s="2" t="s">
        <v>1566</v>
      </c>
      <c r="N111" s="2" t="s">
        <v>2058</v>
      </c>
      <c r="O111" s="2" t="s">
        <v>2059</v>
      </c>
      <c r="P111" s="2" t="s">
        <v>3969</v>
      </c>
      <c r="Q111" s="2" t="s">
        <v>2051</v>
      </c>
      <c r="R111" s="2" t="s">
        <v>2052</v>
      </c>
      <c r="S111" s="2"/>
      <c r="T111" s="2" t="s">
        <v>155</v>
      </c>
    </row>
    <row r="112" spans="1:20" ht="14.25" customHeight="1">
      <c r="A112" s="2" t="s">
        <v>23401</v>
      </c>
      <c r="B112" s="2" t="s">
        <v>5088</v>
      </c>
      <c r="C112" s="2" t="s">
        <v>23402</v>
      </c>
      <c r="D112" s="2" t="s">
        <v>204</v>
      </c>
      <c r="E112" s="2" t="s">
        <v>96</v>
      </c>
      <c r="F112" s="2" t="s">
        <v>23403</v>
      </c>
      <c r="G112" s="2" t="s">
        <v>2046</v>
      </c>
      <c r="H112" s="2" t="s">
        <v>23404</v>
      </c>
      <c r="I112" s="2"/>
      <c r="J112" s="2"/>
      <c r="K112" s="2"/>
      <c r="L112" s="2"/>
      <c r="M112" s="2" t="s">
        <v>1566</v>
      </c>
      <c r="N112" s="2" t="s">
        <v>2048</v>
      </c>
      <c r="O112" s="2" t="s">
        <v>2179</v>
      </c>
      <c r="P112" s="2" t="s">
        <v>2456</v>
      </c>
      <c r="Q112" s="2" t="s">
        <v>2051</v>
      </c>
      <c r="R112" s="2" t="s">
        <v>2052</v>
      </c>
      <c r="S112" s="2"/>
      <c r="T112" s="2" t="s">
        <v>203</v>
      </c>
    </row>
    <row r="113" spans="1:20" ht="14.25" customHeight="1">
      <c r="A113" s="22" t="s">
        <v>23405</v>
      </c>
      <c r="B113" s="22" t="s">
        <v>5088</v>
      </c>
      <c r="C113" s="22" t="s">
        <v>23406</v>
      </c>
      <c r="D113" s="22" t="s">
        <v>114</v>
      </c>
      <c r="E113" s="22" t="s">
        <v>96</v>
      </c>
      <c r="F113" s="22" t="s">
        <v>23407</v>
      </c>
      <c r="G113" s="22" t="s">
        <v>2046</v>
      </c>
      <c r="H113" s="22" t="s">
        <v>23408</v>
      </c>
      <c r="I113" s="22"/>
      <c r="J113" s="22"/>
      <c r="K113" s="22"/>
      <c r="L113" s="22"/>
      <c r="M113" s="22" t="s">
        <v>1566</v>
      </c>
      <c r="N113" s="22" t="s">
        <v>2048</v>
      </c>
      <c r="O113" s="22" t="s">
        <v>2179</v>
      </c>
      <c r="P113" s="22" t="s">
        <v>3587</v>
      </c>
      <c r="Q113" s="22" t="s">
        <v>2051</v>
      </c>
      <c r="R113" s="2" t="s">
        <v>2052</v>
      </c>
      <c r="S113" s="2"/>
      <c r="T113" s="2" t="s">
        <v>113</v>
      </c>
    </row>
    <row r="114" spans="1:20" ht="14.25" customHeight="1">
      <c r="A114" s="2" t="s">
        <v>23409</v>
      </c>
      <c r="B114" s="2" t="s">
        <v>5082</v>
      </c>
      <c r="C114" s="2" t="s">
        <v>23410</v>
      </c>
      <c r="D114" s="2" t="s">
        <v>258</v>
      </c>
      <c r="E114" s="2" t="s">
        <v>96</v>
      </c>
      <c r="F114" s="2" t="s">
        <v>23411</v>
      </c>
      <c r="G114" s="2" t="s">
        <v>2046</v>
      </c>
      <c r="H114" s="2" t="s">
        <v>23412</v>
      </c>
      <c r="I114" s="2"/>
      <c r="J114" s="2"/>
      <c r="K114" s="2"/>
      <c r="L114" s="2"/>
      <c r="M114" s="2" t="s">
        <v>1566</v>
      </c>
      <c r="N114" s="2" t="s">
        <v>2058</v>
      </c>
      <c r="O114" s="2" t="s">
        <v>2093</v>
      </c>
      <c r="P114" s="2" t="s">
        <v>2534</v>
      </c>
      <c r="Q114" s="2" t="s">
        <v>2051</v>
      </c>
      <c r="R114" s="2" t="s">
        <v>2067</v>
      </c>
      <c r="S114" s="2"/>
      <c r="T114" s="2" t="s">
        <v>257</v>
      </c>
    </row>
    <row r="115" spans="1:20" ht="14.25" customHeight="1">
      <c r="A115" s="2" t="s">
        <v>23413</v>
      </c>
      <c r="B115" s="2" t="s">
        <v>5082</v>
      </c>
      <c r="C115" s="2" t="s">
        <v>23414</v>
      </c>
      <c r="D115" s="2" t="s">
        <v>99</v>
      </c>
      <c r="E115" s="2" t="s">
        <v>96</v>
      </c>
      <c r="F115" s="2" t="s">
        <v>23415</v>
      </c>
      <c r="G115" s="2" t="s">
        <v>2046</v>
      </c>
      <c r="H115" s="2" t="s">
        <v>23416</v>
      </c>
      <c r="I115" s="2"/>
      <c r="J115" s="2"/>
      <c r="K115" s="2"/>
      <c r="L115" s="2"/>
      <c r="M115" s="2" t="s">
        <v>1566</v>
      </c>
      <c r="N115" s="2" t="s">
        <v>2048</v>
      </c>
      <c r="O115" s="2" t="s">
        <v>2179</v>
      </c>
      <c r="P115" s="2" t="s">
        <v>23417</v>
      </c>
      <c r="Q115" s="2" t="s">
        <v>2051</v>
      </c>
      <c r="R115" s="2" t="s">
        <v>2052</v>
      </c>
      <c r="S115" s="2"/>
      <c r="T115" s="2" t="s">
        <v>98</v>
      </c>
    </row>
    <row r="116" spans="1:20" ht="14.25" customHeight="1">
      <c r="A116" s="2" t="s">
        <v>23418</v>
      </c>
      <c r="B116" s="2" t="s">
        <v>5082</v>
      </c>
      <c r="C116" s="2" t="s">
        <v>23419</v>
      </c>
      <c r="D116" s="2" t="s">
        <v>258</v>
      </c>
      <c r="E116" s="2" t="s">
        <v>96</v>
      </c>
      <c r="F116" s="2" t="s">
        <v>23420</v>
      </c>
      <c r="G116" s="2" t="s">
        <v>2046</v>
      </c>
      <c r="H116" s="2" t="s">
        <v>23421</v>
      </c>
      <c r="I116" s="2"/>
      <c r="J116" s="2"/>
      <c r="K116" s="2"/>
      <c r="L116" s="2"/>
      <c r="M116" s="2" t="s">
        <v>1566</v>
      </c>
      <c r="N116" s="2" t="s">
        <v>2048</v>
      </c>
      <c r="O116" s="2" t="s">
        <v>2199</v>
      </c>
      <c r="P116" s="2" t="s">
        <v>2398</v>
      </c>
      <c r="Q116" s="2" t="s">
        <v>2051</v>
      </c>
      <c r="R116" s="2" t="s">
        <v>2200</v>
      </c>
      <c r="S116" s="2"/>
      <c r="T116" s="2" t="s">
        <v>257</v>
      </c>
    </row>
    <row r="117" spans="1:20" ht="14.25" customHeight="1">
      <c r="A117" s="2" t="s">
        <v>23422</v>
      </c>
      <c r="B117" s="2" t="s">
        <v>12517</v>
      </c>
      <c r="C117" s="2" t="s">
        <v>23423</v>
      </c>
      <c r="D117" s="2" t="s">
        <v>312</v>
      </c>
      <c r="E117" s="2" t="s">
        <v>264</v>
      </c>
      <c r="F117" s="2" t="s">
        <v>23424</v>
      </c>
      <c r="G117" s="2" t="s">
        <v>2046</v>
      </c>
      <c r="H117" s="2" t="s">
        <v>23425</v>
      </c>
      <c r="I117" s="2">
        <v>447896163163</v>
      </c>
      <c r="J117" s="2"/>
      <c r="K117" s="2"/>
      <c r="L117" s="2" t="s">
        <v>2126</v>
      </c>
      <c r="M117" s="2" t="s">
        <v>1566</v>
      </c>
      <c r="N117" s="2" t="s">
        <v>2048</v>
      </c>
      <c r="O117" s="2" t="s">
        <v>5489</v>
      </c>
      <c r="P117" s="2" t="s">
        <v>4570</v>
      </c>
      <c r="Q117" s="2" t="s">
        <v>2051</v>
      </c>
      <c r="R117" s="2" t="s">
        <v>2052</v>
      </c>
      <c r="S117" s="2"/>
      <c r="T117" s="2" t="s">
        <v>311</v>
      </c>
    </row>
    <row r="118" spans="1:20" ht="14.25" customHeight="1">
      <c r="A118" s="2" t="s">
        <v>23426</v>
      </c>
      <c r="B118" s="2" t="s">
        <v>12517</v>
      </c>
      <c r="C118" s="2" t="s">
        <v>23427</v>
      </c>
      <c r="D118" s="2" t="s">
        <v>202</v>
      </c>
      <c r="E118" s="2" t="s">
        <v>96</v>
      </c>
      <c r="F118" s="2" t="s">
        <v>4810</v>
      </c>
      <c r="G118" s="2" t="s">
        <v>2046</v>
      </c>
      <c r="H118" s="2" t="s">
        <v>23428</v>
      </c>
      <c r="I118" s="2"/>
      <c r="J118" s="2"/>
      <c r="K118" s="2"/>
      <c r="L118" s="2"/>
      <c r="M118" s="2" t="s">
        <v>1566</v>
      </c>
      <c r="N118" s="2" t="s">
        <v>2058</v>
      </c>
      <c r="O118" s="2" t="s">
        <v>2153</v>
      </c>
      <c r="P118" s="2" t="s">
        <v>3587</v>
      </c>
      <c r="Q118" s="2" t="s">
        <v>2051</v>
      </c>
      <c r="R118" s="2" t="s">
        <v>2052</v>
      </c>
      <c r="S118" s="2"/>
      <c r="T118" s="2" t="s">
        <v>201</v>
      </c>
    </row>
    <row r="119" spans="1:20" ht="14.25" customHeight="1">
      <c r="A119" s="2" t="s">
        <v>23429</v>
      </c>
      <c r="B119" s="2" t="s">
        <v>23430</v>
      </c>
      <c r="C119" s="2" t="s">
        <v>12990</v>
      </c>
      <c r="D119" s="2" t="s">
        <v>23431</v>
      </c>
      <c r="E119" s="2" t="s">
        <v>264</v>
      </c>
      <c r="F119" s="2" t="s">
        <v>2473</v>
      </c>
      <c r="G119" s="2" t="s">
        <v>18247</v>
      </c>
      <c r="H119" s="2" t="s">
        <v>23432</v>
      </c>
      <c r="I119" s="2"/>
      <c r="J119" s="2"/>
      <c r="K119" s="2"/>
      <c r="L119" s="2"/>
      <c r="M119" s="2" t="s">
        <v>59</v>
      </c>
      <c r="N119" s="2" t="s">
        <v>2048</v>
      </c>
      <c r="O119" s="2" t="s">
        <v>2301</v>
      </c>
      <c r="P119" s="2" t="s">
        <v>2609</v>
      </c>
      <c r="Q119" s="2" t="s">
        <v>2051</v>
      </c>
      <c r="R119" s="2" t="s">
        <v>2052</v>
      </c>
      <c r="S119" s="2"/>
      <c r="T119" s="2" t="s">
        <v>23433</v>
      </c>
    </row>
    <row r="120" spans="1:20" ht="14.25" customHeight="1">
      <c r="A120" s="2" t="s">
        <v>23434</v>
      </c>
      <c r="B120" s="2" t="s">
        <v>5389</v>
      </c>
      <c r="C120" s="2" t="s">
        <v>23435</v>
      </c>
      <c r="D120" s="2" t="s">
        <v>152</v>
      </c>
      <c r="E120" s="2" t="s">
        <v>96</v>
      </c>
      <c r="F120" s="2" t="s">
        <v>23436</v>
      </c>
      <c r="G120" s="2" t="s">
        <v>2046</v>
      </c>
      <c r="H120" s="2" t="s">
        <v>23437</v>
      </c>
      <c r="I120" s="2"/>
      <c r="J120" s="2"/>
      <c r="K120" s="2"/>
      <c r="L120" s="2" t="s">
        <v>23385</v>
      </c>
      <c r="M120" s="2" t="s">
        <v>1566</v>
      </c>
      <c r="N120" s="2" t="s">
        <v>2058</v>
      </c>
      <c r="O120" s="2" t="s">
        <v>2059</v>
      </c>
      <c r="P120" s="2" t="s">
        <v>3937</v>
      </c>
      <c r="Q120" s="2" t="s">
        <v>2051</v>
      </c>
      <c r="R120" s="2" t="s">
        <v>2067</v>
      </c>
      <c r="S120" s="2"/>
      <c r="T120" s="2" t="s">
        <v>151</v>
      </c>
    </row>
    <row r="121" spans="1:20" ht="14.25" customHeight="1">
      <c r="A121" s="2" t="s">
        <v>23438</v>
      </c>
      <c r="B121" s="2" t="s">
        <v>5389</v>
      </c>
      <c r="C121" s="2" t="s">
        <v>6026</v>
      </c>
      <c r="D121" s="2" t="s">
        <v>1026</v>
      </c>
      <c r="E121" s="2" t="s">
        <v>264</v>
      </c>
      <c r="F121" s="2" t="s">
        <v>2473</v>
      </c>
      <c r="G121" s="2" t="s">
        <v>2046</v>
      </c>
      <c r="H121" s="2" t="s">
        <v>23439</v>
      </c>
      <c r="I121" s="2"/>
      <c r="J121" s="2"/>
      <c r="K121" s="2"/>
      <c r="L121" s="2"/>
      <c r="M121" s="2" t="s">
        <v>59</v>
      </c>
      <c r="N121" s="2" t="s">
        <v>2048</v>
      </c>
      <c r="O121" s="2" t="s">
        <v>2301</v>
      </c>
      <c r="P121" s="2" t="s">
        <v>23301</v>
      </c>
      <c r="Q121" s="2" t="s">
        <v>2051</v>
      </c>
      <c r="R121" s="2" t="s">
        <v>2052</v>
      </c>
      <c r="S121" s="2"/>
      <c r="T121" s="2" t="s">
        <v>1025</v>
      </c>
    </row>
    <row r="122" spans="1:20" ht="14.25" customHeight="1">
      <c r="A122" s="2" t="s">
        <v>23440</v>
      </c>
      <c r="B122" s="2" t="s">
        <v>5389</v>
      </c>
      <c r="C122" s="2" t="s">
        <v>23441</v>
      </c>
      <c r="D122" s="2" t="s">
        <v>930</v>
      </c>
      <c r="E122" s="2" t="s">
        <v>264</v>
      </c>
      <c r="F122" s="2" t="s">
        <v>2090</v>
      </c>
      <c r="G122" s="2" t="s">
        <v>2046</v>
      </c>
      <c r="H122" s="2" t="s">
        <v>23442</v>
      </c>
      <c r="I122" s="2"/>
      <c r="J122" s="2"/>
      <c r="K122" s="2"/>
      <c r="L122" s="2"/>
      <c r="M122" s="2" t="s">
        <v>1566</v>
      </c>
      <c r="N122" s="2" t="s">
        <v>2058</v>
      </c>
      <c r="O122" s="2" t="s">
        <v>2093</v>
      </c>
      <c r="P122" s="2" t="s">
        <v>4630</v>
      </c>
      <c r="Q122" s="2" t="s">
        <v>2051</v>
      </c>
      <c r="R122" s="2" t="s">
        <v>2067</v>
      </c>
      <c r="S122" s="2"/>
      <c r="T122" s="2" t="s">
        <v>929</v>
      </c>
    </row>
    <row r="123" spans="1:20" ht="14.25" customHeight="1">
      <c r="A123" s="2" t="s">
        <v>23443</v>
      </c>
      <c r="B123" s="2" t="s">
        <v>5077</v>
      </c>
      <c r="C123" s="2" t="s">
        <v>14343</v>
      </c>
      <c r="D123" s="2" t="s">
        <v>463</v>
      </c>
      <c r="E123" s="2" t="s">
        <v>264</v>
      </c>
      <c r="F123" s="2" t="s">
        <v>23444</v>
      </c>
      <c r="G123" s="2" t="s">
        <v>2046</v>
      </c>
      <c r="H123" s="2" t="s">
        <v>23445</v>
      </c>
      <c r="I123" s="2"/>
      <c r="J123" s="2"/>
      <c r="K123" s="2"/>
      <c r="L123" s="2"/>
      <c r="M123" s="2" t="s">
        <v>1566</v>
      </c>
      <c r="N123" s="2" t="s">
        <v>2058</v>
      </c>
      <c r="O123" s="2" t="s">
        <v>2139</v>
      </c>
      <c r="P123" s="2" t="s">
        <v>2377</v>
      </c>
      <c r="Q123" s="2" t="s">
        <v>2051</v>
      </c>
      <c r="R123" s="2" t="s">
        <v>2052</v>
      </c>
      <c r="S123" s="2"/>
      <c r="T123" s="2" t="s">
        <v>462</v>
      </c>
    </row>
    <row r="124" spans="1:20" ht="14.25" customHeight="1">
      <c r="A124" s="2" t="s">
        <v>23446</v>
      </c>
      <c r="B124" s="2" t="s">
        <v>5077</v>
      </c>
      <c r="C124" s="2" t="s">
        <v>5670</v>
      </c>
      <c r="D124" s="2" t="s">
        <v>312</v>
      </c>
      <c r="E124" s="2" t="s">
        <v>264</v>
      </c>
      <c r="F124" s="2" t="s">
        <v>23447</v>
      </c>
      <c r="G124" s="2" t="s">
        <v>2046</v>
      </c>
      <c r="H124" s="2" t="s">
        <v>23448</v>
      </c>
      <c r="I124" s="2"/>
      <c r="J124" s="2"/>
      <c r="K124" s="2"/>
      <c r="L124" s="2"/>
      <c r="M124" s="2" t="s">
        <v>1566</v>
      </c>
      <c r="N124" s="2" t="s">
        <v>2058</v>
      </c>
      <c r="O124" s="2" t="s">
        <v>2093</v>
      </c>
      <c r="P124" s="2" t="s">
        <v>4570</v>
      </c>
      <c r="Q124" s="2" t="s">
        <v>2051</v>
      </c>
      <c r="R124" s="2" t="s">
        <v>2067</v>
      </c>
      <c r="S124" s="2"/>
      <c r="T124" s="2" t="s">
        <v>311</v>
      </c>
    </row>
    <row r="125" spans="1:20" ht="14.25" customHeight="1">
      <c r="A125" s="2" t="s">
        <v>23449</v>
      </c>
      <c r="B125" s="2" t="s">
        <v>23450</v>
      </c>
      <c r="C125" s="2" t="s">
        <v>23451</v>
      </c>
      <c r="D125" s="2" t="s">
        <v>494</v>
      </c>
      <c r="E125" s="2" t="s">
        <v>264</v>
      </c>
      <c r="F125" s="2" t="s">
        <v>3930</v>
      </c>
      <c r="G125" s="2" t="s">
        <v>2046</v>
      </c>
      <c r="H125" s="2" t="s">
        <v>23452</v>
      </c>
      <c r="I125" s="2"/>
      <c r="J125" s="2"/>
      <c r="K125" s="2"/>
      <c r="L125" s="2"/>
      <c r="M125" s="2" t="s">
        <v>1566</v>
      </c>
      <c r="N125" s="2" t="s">
        <v>2058</v>
      </c>
      <c r="O125" s="2" t="s">
        <v>2145</v>
      </c>
      <c r="P125" s="2" t="s">
        <v>19584</v>
      </c>
      <c r="Q125" s="2" t="s">
        <v>2051</v>
      </c>
      <c r="R125" s="2" t="s">
        <v>2067</v>
      </c>
      <c r="S125" s="2"/>
      <c r="T125" s="2" t="s">
        <v>493</v>
      </c>
    </row>
    <row r="126" spans="1:20" ht="14.25" customHeight="1">
      <c r="A126" s="2" t="s">
        <v>23453</v>
      </c>
      <c r="B126" s="2" t="s">
        <v>5389</v>
      </c>
      <c r="C126" s="2" t="s">
        <v>4617</v>
      </c>
      <c r="D126" s="2" t="s">
        <v>310</v>
      </c>
      <c r="E126" s="2" t="s">
        <v>96</v>
      </c>
      <c r="F126" s="2" t="s">
        <v>4083</v>
      </c>
      <c r="G126" s="2" t="s">
        <v>2046</v>
      </c>
      <c r="H126" s="2" t="s">
        <v>23454</v>
      </c>
      <c r="I126" s="2"/>
      <c r="J126" s="2"/>
      <c r="K126" s="2"/>
      <c r="L126" s="2"/>
      <c r="M126" s="2" t="s">
        <v>1566</v>
      </c>
      <c r="N126" s="2" t="s">
        <v>2058</v>
      </c>
      <c r="O126" s="2" t="s">
        <v>2153</v>
      </c>
      <c r="P126" s="2" t="s">
        <v>2906</v>
      </c>
      <c r="Q126" s="2" t="s">
        <v>2051</v>
      </c>
      <c r="R126" s="2" t="s">
        <v>2052</v>
      </c>
      <c r="S126" s="2"/>
      <c r="T126" s="2" t="s">
        <v>309</v>
      </c>
    </row>
    <row r="127" spans="1:20" ht="14.25" customHeight="1">
      <c r="A127" s="2" t="s">
        <v>23455</v>
      </c>
      <c r="B127" s="2" t="s">
        <v>23450</v>
      </c>
      <c r="C127" s="2" t="s">
        <v>23456</v>
      </c>
      <c r="D127" s="2" t="s">
        <v>457</v>
      </c>
      <c r="E127" s="2" t="s">
        <v>96</v>
      </c>
      <c r="F127" s="2" t="s">
        <v>23457</v>
      </c>
      <c r="G127" s="2" t="s">
        <v>2046</v>
      </c>
      <c r="H127" s="2" t="s">
        <v>23458</v>
      </c>
      <c r="I127" s="2"/>
      <c r="J127" s="2"/>
      <c r="K127" s="2"/>
      <c r="L127" s="2"/>
      <c r="M127" s="2" t="s">
        <v>1566</v>
      </c>
      <c r="N127" s="2" t="s">
        <v>2048</v>
      </c>
      <c r="O127" s="2" t="s">
        <v>2199</v>
      </c>
      <c r="P127" s="2" t="s">
        <v>2108</v>
      </c>
      <c r="Q127" s="2" t="s">
        <v>2051</v>
      </c>
      <c r="R127" s="2" t="s">
        <v>2067</v>
      </c>
      <c r="S127" s="2"/>
      <c r="T127" s="2" t="s">
        <v>456</v>
      </c>
    </row>
    <row r="128" spans="1:20" ht="14.25" customHeight="1">
      <c r="A128" s="2" t="s">
        <v>23459</v>
      </c>
      <c r="B128" s="2" t="s">
        <v>5004</v>
      </c>
      <c r="C128" s="2" t="s">
        <v>23460</v>
      </c>
      <c r="D128" s="2" t="s">
        <v>126</v>
      </c>
      <c r="E128" s="2" t="s">
        <v>96</v>
      </c>
      <c r="F128" s="2" t="s">
        <v>23461</v>
      </c>
      <c r="G128" s="2" t="s">
        <v>2046</v>
      </c>
      <c r="H128" s="2" t="s">
        <v>23462</v>
      </c>
      <c r="I128" s="2"/>
      <c r="J128" s="2"/>
      <c r="K128" s="2"/>
      <c r="L128" s="2"/>
      <c r="M128" s="2" t="s">
        <v>1566</v>
      </c>
      <c r="N128" s="2" t="s">
        <v>2048</v>
      </c>
      <c r="O128" s="2" t="s">
        <v>2179</v>
      </c>
      <c r="P128" s="2" t="s">
        <v>2377</v>
      </c>
      <c r="Q128" s="2" t="s">
        <v>2051</v>
      </c>
      <c r="R128" s="2" t="s">
        <v>2067</v>
      </c>
      <c r="S128" s="2"/>
      <c r="T128" s="2" t="s">
        <v>125</v>
      </c>
    </row>
    <row r="129" spans="1:20" ht="14.25" customHeight="1">
      <c r="A129" s="2" t="s">
        <v>23463</v>
      </c>
      <c r="B129" s="2" t="s">
        <v>5004</v>
      </c>
      <c r="C129" s="2" t="s">
        <v>23464</v>
      </c>
      <c r="D129" s="2" t="s">
        <v>152</v>
      </c>
      <c r="E129" s="2" t="s">
        <v>96</v>
      </c>
      <c r="F129" s="2" t="s">
        <v>23465</v>
      </c>
      <c r="G129" s="2" t="s">
        <v>2046</v>
      </c>
      <c r="H129" s="2" t="s">
        <v>23466</v>
      </c>
      <c r="I129" s="2"/>
      <c r="J129" s="2"/>
      <c r="K129" s="2"/>
      <c r="L129" s="2"/>
      <c r="M129" s="2" t="s">
        <v>1566</v>
      </c>
      <c r="N129" s="2" t="s">
        <v>2058</v>
      </c>
      <c r="O129" s="2" t="s">
        <v>2059</v>
      </c>
      <c r="P129" s="2" t="s">
        <v>3937</v>
      </c>
      <c r="Q129" s="2" t="s">
        <v>2051</v>
      </c>
      <c r="R129" s="2" t="s">
        <v>2067</v>
      </c>
      <c r="S129" s="2"/>
      <c r="T129" s="2" t="s">
        <v>151</v>
      </c>
    </row>
    <row r="130" spans="1:20" ht="14.25" customHeight="1">
      <c r="A130" s="2" t="s">
        <v>23467</v>
      </c>
      <c r="B130" s="2" t="s">
        <v>5004</v>
      </c>
      <c r="C130" s="2" t="s">
        <v>23468</v>
      </c>
      <c r="D130" s="2" t="s">
        <v>23469</v>
      </c>
      <c r="E130" s="2" t="s">
        <v>264</v>
      </c>
      <c r="F130" s="2" t="s">
        <v>2170</v>
      </c>
      <c r="G130" s="2" t="s">
        <v>2404</v>
      </c>
      <c r="H130" s="2" t="s">
        <v>23470</v>
      </c>
      <c r="I130" s="2"/>
      <c r="J130" s="2"/>
      <c r="K130" s="2"/>
      <c r="L130" s="2"/>
      <c r="M130" s="2" t="s">
        <v>59</v>
      </c>
      <c r="N130" s="2" t="s">
        <v>2058</v>
      </c>
      <c r="O130" s="2" t="s">
        <v>2172</v>
      </c>
      <c r="P130" s="2" t="s">
        <v>3535</v>
      </c>
      <c r="Q130" s="2" t="s">
        <v>2051</v>
      </c>
      <c r="R130" s="2" t="s">
        <v>2200</v>
      </c>
      <c r="S130" s="2"/>
      <c r="T130" s="2" t="s">
        <v>23471</v>
      </c>
    </row>
    <row r="131" spans="1:20" ht="14.25" customHeight="1">
      <c r="A131" s="2" t="s">
        <v>23472</v>
      </c>
      <c r="B131" s="2" t="s">
        <v>5004</v>
      </c>
      <c r="C131" s="2" t="s">
        <v>15040</v>
      </c>
      <c r="D131" s="2" t="s">
        <v>1074</v>
      </c>
      <c r="E131" s="2" t="s">
        <v>264</v>
      </c>
      <c r="F131" s="2" t="s">
        <v>2320</v>
      </c>
      <c r="G131" s="2" t="s">
        <v>2046</v>
      </c>
      <c r="H131" s="2" t="s">
        <v>23473</v>
      </c>
      <c r="I131" s="2"/>
      <c r="J131" s="2"/>
      <c r="K131" s="2"/>
      <c r="L131" s="2"/>
      <c r="M131" s="2" t="s">
        <v>59</v>
      </c>
      <c r="N131" s="2" t="s">
        <v>2058</v>
      </c>
      <c r="O131" s="2" t="s">
        <v>2322</v>
      </c>
      <c r="P131" s="2" t="s">
        <v>20494</v>
      </c>
      <c r="Q131" s="2" t="s">
        <v>2051</v>
      </c>
      <c r="R131" s="2" t="s">
        <v>2052</v>
      </c>
      <c r="S131" s="2"/>
      <c r="T131" s="2" t="s">
        <v>1073</v>
      </c>
    </row>
    <row r="132" spans="1:20" ht="14.25" customHeight="1">
      <c r="A132" s="2" t="s">
        <v>23474</v>
      </c>
      <c r="B132" s="2" t="s">
        <v>5004</v>
      </c>
      <c r="C132" s="2" t="s">
        <v>15315</v>
      </c>
      <c r="D132" s="2" t="s">
        <v>370</v>
      </c>
      <c r="E132" s="2" t="s">
        <v>96</v>
      </c>
      <c r="F132" s="2" t="s">
        <v>3441</v>
      </c>
      <c r="G132" s="2" t="s">
        <v>2046</v>
      </c>
      <c r="H132" s="2" t="s">
        <v>23475</v>
      </c>
      <c r="I132" s="2"/>
      <c r="J132" s="2">
        <v>441228616021</v>
      </c>
      <c r="K132" s="2"/>
      <c r="L132" s="2"/>
      <c r="M132" s="2" t="s">
        <v>59</v>
      </c>
      <c r="N132" s="2" t="s">
        <v>2058</v>
      </c>
      <c r="O132" s="2" t="s">
        <v>2101</v>
      </c>
      <c r="P132" s="2" t="s">
        <v>2927</v>
      </c>
      <c r="Q132" s="2" t="s">
        <v>2051</v>
      </c>
      <c r="R132" s="2" t="s">
        <v>2052</v>
      </c>
      <c r="S132" s="2"/>
      <c r="T132" s="2" t="s">
        <v>369</v>
      </c>
    </row>
    <row r="133" spans="1:20" ht="14.25" customHeight="1">
      <c r="A133" s="2" t="s">
        <v>23476</v>
      </c>
      <c r="B133" s="2" t="s">
        <v>5004</v>
      </c>
      <c r="C133" s="2" t="s">
        <v>23477</v>
      </c>
      <c r="D133" s="2" t="s">
        <v>908</v>
      </c>
      <c r="E133" s="2" t="s">
        <v>264</v>
      </c>
      <c r="F133" s="2" t="s">
        <v>2320</v>
      </c>
      <c r="G133" s="2" t="s">
        <v>2046</v>
      </c>
      <c r="H133" s="2" t="s">
        <v>23478</v>
      </c>
      <c r="I133" s="2"/>
      <c r="J133" s="2"/>
      <c r="K133" s="2"/>
      <c r="L133" s="2"/>
      <c r="M133" s="2" t="s">
        <v>59</v>
      </c>
      <c r="N133" s="2" t="s">
        <v>2058</v>
      </c>
      <c r="O133" s="2" t="s">
        <v>2322</v>
      </c>
      <c r="P133" s="2" t="s">
        <v>20494</v>
      </c>
      <c r="Q133" s="2" t="s">
        <v>2051</v>
      </c>
      <c r="R133" s="2"/>
      <c r="S133" s="2"/>
      <c r="T133" s="2" t="s">
        <v>907</v>
      </c>
    </row>
    <row r="134" spans="1:20" ht="14.25" customHeight="1">
      <c r="A134" s="2" t="s">
        <v>23479</v>
      </c>
      <c r="B134" s="2" t="s">
        <v>5004</v>
      </c>
      <c r="C134" s="2" t="s">
        <v>23480</v>
      </c>
      <c r="D134" s="2" t="s">
        <v>236</v>
      </c>
      <c r="E134" s="2" t="s">
        <v>96</v>
      </c>
      <c r="F134" s="2" t="s">
        <v>23481</v>
      </c>
      <c r="G134" s="2" t="s">
        <v>2046</v>
      </c>
      <c r="H134" s="2" t="s">
        <v>23482</v>
      </c>
      <c r="I134" s="2"/>
      <c r="J134" s="2"/>
      <c r="K134" s="2"/>
      <c r="L134" s="2"/>
      <c r="M134" s="2" t="s">
        <v>1566</v>
      </c>
      <c r="N134" s="2" t="s">
        <v>2058</v>
      </c>
      <c r="O134" s="2" t="s">
        <v>2153</v>
      </c>
      <c r="P134" s="2" t="s">
        <v>2066</v>
      </c>
      <c r="Q134" s="2" t="s">
        <v>2051</v>
      </c>
      <c r="R134" s="2" t="s">
        <v>2052</v>
      </c>
      <c r="S134" s="2"/>
      <c r="T134" s="2" t="s">
        <v>235</v>
      </c>
    </row>
    <row r="135" spans="1:20" ht="14.25" customHeight="1">
      <c r="A135" s="2" t="s">
        <v>23483</v>
      </c>
      <c r="B135" s="2" t="s">
        <v>5004</v>
      </c>
      <c r="C135" s="2" t="s">
        <v>23484</v>
      </c>
      <c r="D135" s="2" t="s">
        <v>188</v>
      </c>
      <c r="E135" s="2" t="s">
        <v>96</v>
      </c>
      <c r="F135" s="2" t="s">
        <v>23485</v>
      </c>
      <c r="G135" s="2" t="s">
        <v>2046</v>
      </c>
      <c r="H135" s="2" t="s">
        <v>23486</v>
      </c>
      <c r="I135" s="2"/>
      <c r="J135" s="2"/>
      <c r="K135" s="2"/>
      <c r="L135" s="2"/>
      <c r="M135" s="2" t="s">
        <v>1566</v>
      </c>
      <c r="N135" s="2" t="s">
        <v>2058</v>
      </c>
      <c r="O135" s="2" t="s">
        <v>2153</v>
      </c>
      <c r="P135" s="2" t="s">
        <v>2066</v>
      </c>
      <c r="Q135" s="2" t="s">
        <v>2051</v>
      </c>
      <c r="R135" s="2" t="s">
        <v>2052</v>
      </c>
      <c r="S135" s="2"/>
      <c r="T135" s="2" t="s">
        <v>187</v>
      </c>
    </row>
    <row r="136" spans="1:20" ht="14.25" customHeight="1">
      <c r="A136" s="2" t="s">
        <v>23487</v>
      </c>
      <c r="B136" s="2" t="s">
        <v>5004</v>
      </c>
      <c r="C136" s="2" t="s">
        <v>23488</v>
      </c>
      <c r="D136" s="2" t="s">
        <v>126</v>
      </c>
      <c r="E136" s="2" t="s">
        <v>96</v>
      </c>
      <c r="F136" s="2" t="s">
        <v>23489</v>
      </c>
      <c r="G136" s="2" t="s">
        <v>2046</v>
      </c>
      <c r="H136" s="2" t="s">
        <v>23490</v>
      </c>
      <c r="I136" s="2"/>
      <c r="J136" s="2"/>
      <c r="K136" s="2"/>
      <c r="L136" s="2"/>
      <c r="M136" s="2" t="s">
        <v>1566</v>
      </c>
      <c r="N136" s="2" t="s">
        <v>2048</v>
      </c>
      <c r="O136" s="2" t="s">
        <v>2179</v>
      </c>
      <c r="P136" s="2" t="s">
        <v>2730</v>
      </c>
      <c r="Q136" s="2" t="s">
        <v>2051</v>
      </c>
      <c r="R136" s="2" t="s">
        <v>2052</v>
      </c>
      <c r="S136" s="2"/>
      <c r="T136" s="2" t="s">
        <v>125</v>
      </c>
    </row>
    <row r="137" spans="1:20" ht="14.25" customHeight="1">
      <c r="A137" s="2" t="s">
        <v>23491</v>
      </c>
      <c r="B137" s="2" t="s">
        <v>5004</v>
      </c>
      <c r="C137" s="2" t="s">
        <v>11630</v>
      </c>
      <c r="D137" s="2" t="s">
        <v>196</v>
      </c>
      <c r="E137" s="2" t="s">
        <v>96</v>
      </c>
      <c r="F137" s="2" t="s">
        <v>23492</v>
      </c>
      <c r="G137" s="2" t="s">
        <v>2046</v>
      </c>
      <c r="H137" s="2" t="s">
        <v>23493</v>
      </c>
      <c r="I137" s="2"/>
      <c r="J137" s="2"/>
      <c r="K137" s="2"/>
      <c r="L137" s="2"/>
      <c r="M137" s="2" t="s">
        <v>1566</v>
      </c>
      <c r="N137" s="2" t="s">
        <v>2058</v>
      </c>
      <c r="O137" s="2" t="s">
        <v>2139</v>
      </c>
      <c r="P137" s="2" t="s">
        <v>3910</v>
      </c>
      <c r="Q137" s="2" t="s">
        <v>2051</v>
      </c>
      <c r="R137" s="2" t="s">
        <v>2067</v>
      </c>
      <c r="S137" s="2"/>
      <c r="T137" s="2" t="s">
        <v>195</v>
      </c>
    </row>
    <row r="138" spans="1:20" ht="14.25" customHeight="1">
      <c r="A138" s="2" t="s">
        <v>23494</v>
      </c>
      <c r="B138" s="2" t="s">
        <v>5004</v>
      </c>
      <c r="C138" s="2" t="s">
        <v>23495</v>
      </c>
      <c r="D138" s="2" t="s">
        <v>99</v>
      </c>
      <c r="E138" s="2" t="s">
        <v>96</v>
      </c>
      <c r="F138" s="2" t="s">
        <v>23496</v>
      </c>
      <c r="G138" s="2" t="s">
        <v>2046</v>
      </c>
      <c r="H138" s="2" t="s">
        <v>23497</v>
      </c>
      <c r="I138" s="2"/>
      <c r="J138" s="2"/>
      <c r="K138" s="2"/>
      <c r="L138" s="2"/>
      <c r="M138" s="2" t="s">
        <v>1566</v>
      </c>
      <c r="N138" s="2" t="s">
        <v>2058</v>
      </c>
      <c r="O138" s="2" t="s">
        <v>2093</v>
      </c>
      <c r="P138" s="2" t="s">
        <v>23212</v>
      </c>
      <c r="Q138" s="2" t="s">
        <v>2051</v>
      </c>
      <c r="R138" s="2" t="s">
        <v>2067</v>
      </c>
      <c r="S138" s="2"/>
      <c r="T138" s="2" t="s">
        <v>98</v>
      </c>
    </row>
    <row r="139" spans="1:20" ht="14.25" customHeight="1">
      <c r="A139" s="2" t="s">
        <v>23498</v>
      </c>
      <c r="B139" s="2" t="s">
        <v>5004</v>
      </c>
      <c r="C139" s="2" t="s">
        <v>23499</v>
      </c>
      <c r="D139" s="2" t="s">
        <v>724</v>
      </c>
      <c r="E139" s="2" t="s">
        <v>264</v>
      </c>
      <c r="F139" s="2" t="s">
        <v>2112</v>
      </c>
      <c r="G139" s="2" t="s">
        <v>2046</v>
      </c>
      <c r="H139" s="2" t="s">
        <v>23500</v>
      </c>
      <c r="I139" s="2"/>
      <c r="J139" s="2"/>
      <c r="K139" s="2"/>
      <c r="L139" s="2"/>
      <c r="M139" s="2" t="s">
        <v>1566</v>
      </c>
      <c r="N139" s="2" t="s">
        <v>2058</v>
      </c>
      <c r="O139" s="2" t="s">
        <v>2093</v>
      </c>
      <c r="P139" s="2" t="s">
        <v>4570</v>
      </c>
      <c r="Q139" s="2" t="s">
        <v>2051</v>
      </c>
      <c r="R139" s="2" t="s">
        <v>2067</v>
      </c>
      <c r="S139" s="2"/>
      <c r="T139" s="2" t="s">
        <v>723</v>
      </c>
    </row>
    <row r="140" spans="1:20" ht="14.25" customHeight="1">
      <c r="A140" s="2" t="s">
        <v>23501</v>
      </c>
      <c r="B140" s="2" t="s">
        <v>23502</v>
      </c>
      <c r="C140" s="2" t="s">
        <v>23503</v>
      </c>
      <c r="D140" s="2" t="s">
        <v>234</v>
      </c>
      <c r="E140" s="2" t="s">
        <v>96</v>
      </c>
      <c r="F140" s="2" t="s">
        <v>23504</v>
      </c>
      <c r="G140" s="2" t="s">
        <v>2046</v>
      </c>
      <c r="H140" s="2" t="s">
        <v>23505</v>
      </c>
      <c r="I140" s="2"/>
      <c r="J140" s="2"/>
      <c r="K140" s="2"/>
      <c r="L140" s="2"/>
      <c r="M140" s="2" t="s">
        <v>1566</v>
      </c>
      <c r="N140" s="2" t="s">
        <v>2058</v>
      </c>
      <c r="O140" s="2" t="s">
        <v>2145</v>
      </c>
      <c r="P140" s="2" t="s">
        <v>3969</v>
      </c>
      <c r="Q140" s="2" t="s">
        <v>2051</v>
      </c>
      <c r="R140" s="2" t="s">
        <v>2067</v>
      </c>
      <c r="S140" s="2"/>
      <c r="T140" s="2" t="s">
        <v>233</v>
      </c>
    </row>
    <row r="141" spans="1:20" ht="14.25" customHeight="1">
      <c r="A141" s="2" t="s">
        <v>23506</v>
      </c>
      <c r="B141" s="2" t="s">
        <v>5004</v>
      </c>
      <c r="C141" s="2" t="s">
        <v>12440</v>
      </c>
      <c r="D141" s="2" t="s">
        <v>1034</v>
      </c>
      <c r="E141" s="2" t="s">
        <v>264</v>
      </c>
      <c r="F141" s="2" t="s">
        <v>2320</v>
      </c>
      <c r="G141" s="2" t="s">
        <v>2046</v>
      </c>
      <c r="H141" s="2" t="s">
        <v>23507</v>
      </c>
      <c r="I141" s="2"/>
      <c r="J141" s="2">
        <v>441452306664</v>
      </c>
      <c r="K141" s="2"/>
      <c r="L141" s="2"/>
      <c r="M141" s="2" t="s">
        <v>59</v>
      </c>
      <c r="N141" s="2" t="s">
        <v>2058</v>
      </c>
      <c r="O141" s="2" t="s">
        <v>2322</v>
      </c>
      <c r="P141" s="2" t="s">
        <v>23508</v>
      </c>
      <c r="Q141" s="2" t="s">
        <v>2051</v>
      </c>
      <c r="R141" s="2" t="s">
        <v>2067</v>
      </c>
      <c r="S141" s="2"/>
      <c r="T141" s="2" t="s">
        <v>1033</v>
      </c>
    </row>
    <row r="142" spans="1:20" ht="14.25" customHeight="1">
      <c r="A142" s="2" t="s">
        <v>23509</v>
      </c>
      <c r="B142" s="2" t="s">
        <v>4987</v>
      </c>
      <c r="C142" s="2" t="s">
        <v>23510</v>
      </c>
      <c r="D142" s="2" t="s">
        <v>152</v>
      </c>
      <c r="E142" s="2" t="s">
        <v>96</v>
      </c>
      <c r="F142" s="2" t="s">
        <v>23511</v>
      </c>
      <c r="G142" s="2" t="s">
        <v>2046</v>
      </c>
      <c r="H142" s="2" t="s">
        <v>23512</v>
      </c>
      <c r="I142" s="2"/>
      <c r="J142" s="2"/>
      <c r="K142" s="2"/>
      <c r="L142" s="2"/>
      <c r="M142" s="2" t="s">
        <v>1566</v>
      </c>
      <c r="N142" s="2" t="s">
        <v>2048</v>
      </c>
      <c r="O142" s="2" t="s">
        <v>2199</v>
      </c>
      <c r="P142" s="2" t="s">
        <v>2377</v>
      </c>
      <c r="Q142" s="2" t="s">
        <v>2051</v>
      </c>
      <c r="R142" s="2" t="s">
        <v>2052</v>
      </c>
      <c r="S142" s="2"/>
      <c r="T142" s="2" t="s">
        <v>151</v>
      </c>
    </row>
    <row r="143" spans="1:20" ht="14.25" customHeight="1">
      <c r="A143" s="2" t="s">
        <v>23513</v>
      </c>
      <c r="B143" s="2" t="s">
        <v>4987</v>
      </c>
      <c r="C143" s="2" t="s">
        <v>13694</v>
      </c>
      <c r="D143" s="2" t="s">
        <v>23514</v>
      </c>
      <c r="E143" s="2" t="s">
        <v>264</v>
      </c>
      <c r="F143" s="2" t="s">
        <v>23515</v>
      </c>
      <c r="G143" s="2" t="s">
        <v>9136</v>
      </c>
      <c r="H143" s="2" t="s">
        <v>23516</v>
      </c>
      <c r="I143" s="2"/>
      <c r="J143" s="2"/>
      <c r="K143" s="2"/>
      <c r="L143" s="2"/>
      <c r="M143" s="2" t="s">
        <v>1566</v>
      </c>
      <c r="N143" s="2" t="s">
        <v>2048</v>
      </c>
      <c r="O143" s="2" t="s">
        <v>2199</v>
      </c>
      <c r="P143" s="2" t="s">
        <v>20230</v>
      </c>
      <c r="Q143" s="2" t="s">
        <v>2051</v>
      </c>
      <c r="R143" s="2" t="s">
        <v>2067</v>
      </c>
      <c r="S143" s="2"/>
      <c r="T143" s="2" t="s">
        <v>23517</v>
      </c>
    </row>
    <row r="144" spans="1:20" ht="14.25" customHeight="1">
      <c r="A144" s="22" t="s">
        <v>23518</v>
      </c>
      <c r="B144" s="22" t="s">
        <v>4987</v>
      </c>
      <c r="C144" s="22" t="s">
        <v>11407</v>
      </c>
      <c r="D144" s="22" t="s">
        <v>1000</v>
      </c>
      <c r="E144" s="22" t="s">
        <v>264</v>
      </c>
      <c r="F144" s="22" t="s">
        <v>2170</v>
      </c>
      <c r="G144" s="22" t="s">
        <v>2046</v>
      </c>
      <c r="H144" s="22" t="s">
        <v>23519</v>
      </c>
      <c r="I144" s="22"/>
      <c r="J144" s="22"/>
      <c r="K144" s="22"/>
      <c r="L144" s="22"/>
      <c r="M144" s="22" t="s">
        <v>59</v>
      </c>
      <c r="N144" s="22" t="s">
        <v>2058</v>
      </c>
      <c r="O144" s="22" t="s">
        <v>2172</v>
      </c>
      <c r="P144" s="22" t="s">
        <v>20494</v>
      </c>
      <c r="Q144" s="22" t="s">
        <v>2051</v>
      </c>
      <c r="R144" s="2" t="s">
        <v>2067</v>
      </c>
      <c r="S144" s="2"/>
      <c r="T144" s="2" t="s">
        <v>999</v>
      </c>
    </row>
    <row r="145" spans="1:20" ht="14.25" customHeight="1">
      <c r="A145" s="2" t="s">
        <v>23520</v>
      </c>
      <c r="B145" s="2" t="s">
        <v>4987</v>
      </c>
      <c r="C145" s="2" t="s">
        <v>22688</v>
      </c>
      <c r="D145" s="2" t="s">
        <v>99</v>
      </c>
      <c r="E145" s="2" t="s">
        <v>96</v>
      </c>
      <c r="F145" s="2" t="s">
        <v>23521</v>
      </c>
      <c r="G145" s="2" t="s">
        <v>2046</v>
      </c>
      <c r="H145" s="2" t="s">
        <v>23522</v>
      </c>
      <c r="I145" s="2"/>
      <c r="J145" s="2"/>
      <c r="K145" s="2"/>
      <c r="L145" s="2"/>
      <c r="M145" s="2" t="s">
        <v>1566</v>
      </c>
      <c r="N145" s="2" t="s">
        <v>2058</v>
      </c>
      <c r="O145" s="2" t="s">
        <v>2153</v>
      </c>
      <c r="P145" s="2" t="s">
        <v>23523</v>
      </c>
      <c r="Q145" s="2" t="s">
        <v>2051</v>
      </c>
      <c r="R145" s="2" t="s">
        <v>2052</v>
      </c>
      <c r="S145" s="2"/>
      <c r="T145" s="2" t="s">
        <v>98</v>
      </c>
    </row>
    <row r="146" spans="1:20" ht="14.25" customHeight="1">
      <c r="A146" s="2" t="s">
        <v>23524</v>
      </c>
      <c r="B146" s="2" t="s">
        <v>4987</v>
      </c>
      <c r="C146" s="2" t="s">
        <v>3156</v>
      </c>
      <c r="D146" s="2" t="s">
        <v>306</v>
      </c>
      <c r="E146" s="2" t="s">
        <v>96</v>
      </c>
      <c r="F146" s="2" t="s">
        <v>23525</v>
      </c>
      <c r="G146" s="2" t="s">
        <v>2046</v>
      </c>
      <c r="H146" s="2" t="s">
        <v>23526</v>
      </c>
      <c r="I146" s="2"/>
      <c r="J146" s="2"/>
      <c r="K146" s="2"/>
      <c r="L146" s="2"/>
      <c r="M146" s="2" t="s">
        <v>1566</v>
      </c>
      <c r="N146" s="2" t="s">
        <v>2058</v>
      </c>
      <c r="O146" s="2" t="s">
        <v>2153</v>
      </c>
      <c r="P146" s="2" t="s">
        <v>2066</v>
      </c>
      <c r="Q146" s="2" t="s">
        <v>2051</v>
      </c>
      <c r="R146" s="2" t="s">
        <v>2052</v>
      </c>
      <c r="S146" s="2"/>
      <c r="T146" s="2" t="s">
        <v>305</v>
      </c>
    </row>
    <row r="147" spans="1:20" ht="14.25" customHeight="1">
      <c r="A147" s="2" t="s">
        <v>23527</v>
      </c>
      <c r="B147" s="2" t="s">
        <v>4987</v>
      </c>
      <c r="C147" s="2" t="s">
        <v>23528</v>
      </c>
      <c r="D147" s="2" t="s">
        <v>152</v>
      </c>
      <c r="E147" s="2" t="s">
        <v>96</v>
      </c>
      <c r="F147" s="2" t="s">
        <v>23529</v>
      </c>
      <c r="G147" s="2" t="s">
        <v>2046</v>
      </c>
      <c r="H147" s="2" t="s">
        <v>23530</v>
      </c>
      <c r="I147" s="2"/>
      <c r="J147" s="2"/>
      <c r="K147" s="2"/>
      <c r="L147" s="2"/>
      <c r="M147" s="2" t="s">
        <v>1566</v>
      </c>
      <c r="N147" s="2" t="s">
        <v>2048</v>
      </c>
      <c r="O147" s="2" t="s">
        <v>5489</v>
      </c>
      <c r="P147" s="2" t="s">
        <v>23531</v>
      </c>
      <c r="Q147" s="2" t="s">
        <v>2051</v>
      </c>
      <c r="R147" s="2" t="s">
        <v>2067</v>
      </c>
      <c r="S147" s="2"/>
      <c r="T147" s="2" t="s">
        <v>151</v>
      </c>
    </row>
    <row r="148" spans="1:20" ht="14.25" customHeight="1">
      <c r="A148" s="2" t="s">
        <v>23532</v>
      </c>
      <c r="B148" s="2" t="s">
        <v>4987</v>
      </c>
      <c r="C148" s="2" t="s">
        <v>9925</v>
      </c>
      <c r="D148" s="2" t="s">
        <v>150</v>
      </c>
      <c r="E148" s="2" t="s">
        <v>96</v>
      </c>
      <c r="F148" s="2" t="s">
        <v>4083</v>
      </c>
      <c r="G148" s="2" t="s">
        <v>2046</v>
      </c>
      <c r="H148" s="2" t="s">
        <v>23533</v>
      </c>
      <c r="I148" s="2"/>
      <c r="J148" s="2"/>
      <c r="K148" s="2"/>
      <c r="L148" s="2"/>
      <c r="M148" s="2" t="s">
        <v>1566</v>
      </c>
      <c r="N148" s="2" t="s">
        <v>2058</v>
      </c>
      <c r="O148" s="2" t="s">
        <v>2153</v>
      </c>
      <c r="P148" s="2" t="s">
        <v>3587</v>
      </c>
      <c r="Q148" s="2" t="s">
        <v>2051</v>
      </c>
      <c r="R148" s="2" t="s">
        <v>2052</v>
      </c>
      <c r="S148" s="2"/>
      <c r="T148" s="2" t="s">
        <v>149</v>
      </c>
    </row>
    <row r="149" spans="1:20" ht="14.25" customHeight="1">
      <c r="A149" s="2" t="s">
        <v>23534</v>
      </c>
      <c r="B149" s="2" t="s">
        <v>4987</v>
      </c>
      <c r="C149" s="2" t="s">
        <v>23535</v>
      </c>
      <c r="D149" s="2" t="s">
        <v>94</v>
      </c>
      <c r="E149" s="2" t="s">
        <v>96</v>
      </c>
      <c r="F149" s="2" t="s">
        <v>23536</v>
      </c>
      <c r="G149" s="2" t="s">
        <v>2046</v>
      </c>
      <c r="H149" s="2" t="s">
        <v>23537</v>
      </c>
      <c r="I149" s="2"/>
      <c r="J149" s="2"/>
      <c r="K149" s="2"/>
      <c r="L149" s="2"/>
      <c r="M149" s="2" t="s">
        <v>1566</v>
      </c>
      <c r="N149" s="2" t="s">
        <v>2058</v>
      </c>
      <c r="O149" s="2" t="s">
        <v>2153</v>
      </c>
      <c r="P149" s="2" t="s">
        <v>2377</v>
      </c>
      <c r="Q149" s="2" t="s">
        <v>2051</v>
      </c>
      <c r="R149" s="2" t="s">
        <v>2052</v>
      </c>
      <c r="S149" s="2"/>
      <c r="T149" s="2" t="s">
        <v>93</v>
      </c>
    </row>
    <row r="150" spans="1:20" ht="14.25" customHeight="1">
      <c r="A150" s="2" t="s">
        <v>23538</v>
      </c>
      <c r="B150" s="2" t="s">
        <v>7892</v>
      </c>
      <c r="C150" s="2" t="s">
        <v>23539</v>
      </c>
      <c r="D150" s="2" t="s">
        <v>114</v>
      </c>
      <c r="E150" s="2" t="s">
        <v>96</v>
      </c>
      <c r="F150" s="2" t="s">
        <v>23540</v>
      </c>
      <c r="G150" s="2" t="s">
        <v>2046</v>
      </c>
      <c r="H150" s="2" t="s">
        <v>23541</v>
      </c>
      <c r="I150" s="2"/>
      <c r="J150" s="2">
        <v>441228616021</v>
      </c>
      <c r="K150" s="2"/>
      <c r="L150" s="2"/>
      <c r="M150" s="2" t="s">
        <v>1566</v>
      </c>
      <c r="N150" s="2" t="s">
        <v>2058</v>
      </c>
      <c r="O150" s="2" t="s">
        <v>2132</v>
      </c>
      <c r="P150" s="2" t="s">
        <v>3847</v>
      </c>
      <c r="Q150" s="2" t="s">
        <v>2051</v>
      </c>
      <c r="R150" s="2" t="s">
        <v>2067</v>
      </c>
      <c r="S150" s="2"/>
      <c r="T150" s="2" t="s">
        <v>113</v>
      </c>
    </row>
    <row r="151" spans="1:20" ht="14.25" customHeight="1">
      <c r="A151" s="2" t="s">
        <v>23542</v>
      </c>
      <c r="B151" s="2" t="s">
        <v>10015</v>
      </c>
      <c r="C151" s="2" t="s">
        <v>23543</v>
      </c>
      <c r="D151" s="2" t="s">
        <v>112</v>
      </c>
      <c r="E151" s="2" t="s">
        <v>96</v>
      </c>
      <c r="F151" s="2" t="s">
        <v>23544</v>
      </c>
      <c r="G151" s="2" t="s">
        <v>2046</v>
      </c>
      <c r="H151" s="2" t="s">
        <v>23545</v>
      </c>
      <c r="I151" s="2"/>
      <c r="J151" s="2"/>
      <c r="K151" s="2"/>
      <c r="L151" s="2"/>
      <c r="M151" s="2" t="s">
        <v>1566</v>
      </c>
      <c r="N151" s="2" t="s">
        <v>2058</v>
      </c>
      <c r="O151" s="2" t="s">
        <v>2059</v>
      </c>
      <c r="P151" s="2" t="s">
        <v>3363</v>
      </c>
      <c r="Q151" s="2" t="s">
        <v>2051</v>
      </c>
      <c r="R151" s="2" t="s">
        <v>2052</v>
      </c>
      <c r="S151" s="2"/>
      <c r="T151" s="2" t="s">
        <v>111</v>
      </c>
    </row>
    <row r="152" spans="1:20" ht="14.25" customHeight="1">
      <c r="A152" s="2" t="s">
        <v>23546</v>
      </c>
      <c r="B152" s="2" t="s">
        <v>4981</v>
      </c>
      <c r="C152" s="2" t="s">
        <v>23547</v>
      </c>
      <c r="D152" s="2" t="s">
        <v>118</v>
      </c>
      <c r="E152" s="2" t="s">
        <v>96</v>
      </c>
      <c r="F152" s="2" t="s">
        <v>23548</v>
      </c>
      <c r="G152" s="2" t="s">
        <v>2046</v>
      </c>
      <c r="H152" s="2" t="s">
        <v>23549</v>
      </c>
      <c r="I152" s="2"/>
      <c r="J152" s="2"/>
      <c r="K152" s="2"/>
      <c r="L152" s="2"/>
      <c r="M152" s="2" t="s">
        <v>1566</v>
      </c>
      <c r="N152" s="2" t="s">
        <v>2058</v>
      </c>
      <c r="O152" s="2" t="s">
        <v>2078</v>
      </c>
      <c r="P152" s="2" t="s">
        <v>3055</v>
      </c>
      <c r="Q152" s="2" t="s">
        <v>2051</v>
      </c>
      <c r="R152" s="2" t="s">
        <v>2067</v>
      </c>
      <c r="S152" s="2"/>
      <c r="T152" s="2" t="s">
        <v>117</v>
      </c>
    </row>
    <row r="153" spans="1:20" ht="14.25" customHeight="1">
      <c r="A153" s="2" t="s">
        <v>23550</v>
      </c>
      <c r="B153" s="2" t="s">
        <v>4981</v>
      </c>
      <c r="C153" s="2" t="s">
        <v>23551</v>
      </c>
      <c r="D153" s="2" t="s">
        <v>106</v>
      </c>
      <c r="E153" s="2" t="s">
        <v>96</v>
      </c>
      <c r="F153" s="2" t="s">
        <v>23552</v>
      </c>
      <c r="G153" s="2" t="s">
        <v>2046</v>
      </c>
      <c r="H153" s="2" t="s">
        <v>23553</v>
      </c>
      <c r="I153" s="2"/>
      <c r="J153" s="2"/>
      <c r="K153" s="2"/>
      <c r="L153" s="2"/>
      <c r="M153" s="2" t="s">
        <v>1566</v>
      </c>
      <c r="N153" s="2" t="s">
        <v>2058</v>
      </c>
      <c r="O153" s="2" t="s">
        <v>2153</v>
      </c>
      <c r="P153" s="2" t="s">
        <v>3363</v>
      </c>
      <c r="Q153" s="2" t="s">
        <v>2051</v>
      </c>
      <c r="R153" s="2" t="s">
        <v>2052</v>
      </c>
      <c r="S153" s="2"/>
      <c r="T153" s="2" t="s">
        <v>105</v>
      </c>
    </row>
    <row r="154" spans="1:20" ht="14.25" customHeight="1">
      <c r="A154" s="2" t="s">
        <v>23554</v>
      </c>
      <c r="B154" s="2" t="s">
        <v>4981</v>
      </c>
      <c r="C154" s="2" t="s">
        <v>22734</v>
      </c>
      <c r="D154" s="2" t="s">
        <v>118</v>
      </c>
      <c r="E154" s="2" t="s">
        <v>96</v>
      </c>
      <c r="F154" s="2" t="s">
        <v>23555</v>
      </c>
      <c r="G154" s="2" t="s">
        <v>2046</v>
      </c>
      <c r="H154" s="2" t="s">
        <v>23556</v>
      </c>
      <c r="I154" s="2"/>
      <c r="J154" s="2"/>
      <c r="K154" s="2"/>
      <c r="L154" s="2"/>
      <c r="M154" s="2" t="s">
        <v>1566</v>
      </c>
      <c r="N154" s="2" t="s">
        <v>2058</v>
      </c>
      <c r="O154" s="2" t="s">
        <v>2153</v>
      </c>
      <c r="P154" s="2" t="s">
        <v>3055</v>
      </c>
      <c r="Q154" s="2" t="s">
        <v>2051</v>
      </c>
      <c r="R154" s="2" t="s">
        <v>2052</v>
      </c>
      <c r="S154" s="2"/>
      <c r="T154" s="2" t="s">
        <v>117</v>
      </c>
    </row>
    <row r="155" spans="1:20" ht="14.25" customHeight="1">
      <c r="A155" s="2" t="s">
        <v>23557</v>
      </c>
      <c r="B155" s="2" t="s">
        <v>4976</v>
      </c>
      <c r="C155" s="2" t="s">
        <v>23558</v>
      </c>
      <c r="D155" s="2" t="s">
        <v>99</v>
      </c>
      <c r="E155" s="2" t="s">
        <v>96</v>
      </c>
      <c r="F155" s="2" t="s">
        <v>23559</v>
      </c>
      <c r="G155" s="2" t="s">
        <v>2046</v>
      </c>
      <c r="H155" s="2" t="s">
        <v>23560</v>
      </c>
      <c r="I155" s="2"/>
      <c r="J155" s="2"/>
      <c r="K155" s="2"/>
      <c r="L155" s="2"/>
      <c r="M155" s="2" t="s">
        <v>1566</v>
      </c>
      <c r="N155" s="2" t="s">
        <v>2058</v>
      </c>
      <c r="O155" s="2" t="s">
        <v>2120</v>
      </c>
      <c r="P155" s="2" t="s">
        <v>23212</v>
      </c>
      <c r="Q155" s="2" t="s">
        <v>2051</v>
      </c>
      <c r="R155" s="2" t="s">
        <v>2052</v>
      </c>
      <c r="S155" s="2"/>
      <c r="T155" s="2" t="s">
        <v>98</v>
      </c>
    </row>
    <row r="156" spans="1:20" ht="14.25" customHeight="1">
      <c r="A156" s="2" t="s">
        <v>23561</v>
      </c>
      <c r="B156" s="2" t="s">
        <v>10027</v>
      </c>
      <c r="C156" s="2" t="s">
        <v>23562</v>
      </c>
      <c r="D156" s="2" t="s">
        <v>122</v>
      </c>
      <c r="E156" s="2" t="s">
        <v>96</v>
      </c>
      <c r="F156" s="2" t="s">
        <v>23563</v>
      </c>
      <c r="G156" s="2" t="s">
        <v>2046</v>
      </c>
      <c r="H156" s="2" t="s">
        <v>23564</v>
      </c>
      <c r="I156" s="2"/>
      <c r="J156" s="2"/>
      <c r="K156" s="2"/>
      <c r="L156" s="2"/>
      <c r="M156" s="2" t="s">
        <v>1566</v>
      </c>
      <c r="N156" s="2" t="s">
        <v>2058</v>
      </c>
      <c r="O156" s="2" t="s">
        <v>2153</v>
      </c>
      <c r="P156" s="2" t="s">
        <v>3465</v>
      </c>
      <c r="Q156" s="2" t="s">
        <v>2051</v>
      </c>
      <c r="R156" s="2" t="s">
        <v>2052</v>
      </c>
      <c r="S156" s="2"/>
      <c r="T156" s="2" t="s">
        <v>121</v>
      </c>
    </row>
    <row r="157" spans="1:20" ht="14.25" customHeight="1">
      <c r="A157" s="2" t="s">
        <v>23565</v>
      </c>
      <c r="B157" s="2" t="s">
        <v>10027</v>
      </c>
      <c r="C157" s="2" t="s">
        <v>23566</v>
      </c>
      <c r="D157" s="2" t="s">
        <v>996</v>
      </c>
      <c r="E157" s="2" t="s">
        <v>264</v>
      </c>
      <c r="F157" s="2" t="s">
        <v>23567</v>
      </c>
      <c r="G157" s="2" t="s">
        <v>2091</v>
      </c>
      <c r="H157" s="2" t="s">
        <v>23568</v>
      </c>
      <c r="I157" s="2"/>
      <c r="J157" s="2"/>
      <c r="K157" s="2"/>
      <c r="L157" s="2"/>
      <c r="M157" s="2" t="s">
        <v>1566</v>
      </c>
      <c r="N157" s="2" t="s">
        <v>2048</v>
      </c>
      <c r="O157" s="2" t="s">
        <v>2179</v>
      </c>
      <c r="P157" s="2" t="s">
        <v>2609</v>
      </c>
      <c r="Q157" s="2" t="s">
        <v>2051</v>
      </c>
      <c r="R157" s="2" t="s">
        <v>2052</v>
      </c>
      <c r="S157" s="2"/>
      <c r="T157" s="2" t="s">
        <v>995</v>
      </c>
    </row>
    <row r="158" spans="1:20" ht="14.25" customHeight="1">
      <c r="A158" s="2" t="s">
        <v>23569</v>
      </c>
      <c r="B158" s="2" t="s">
        <v>10027</v>
      </c>
      <c r="C158" s="2" t="s">
        <v>23570</v>
      </c>
      <c r="D158" s="2" t="s">
        <v>1412</v>
      </c>
      <c r="E158" s="2" t="s">
        <v>264</v>
      </c>
      <c r="F158" s="2" t="s">
        <v>23571</v>
      </c>
      <c r="G158" s="2" t="s">
        <v>2046</v>
      </c>
      <c r="H158" s="2" t="s">
        <v>23572</v>
      </c>
      <c r="I158" s="2"/>
      <c r="J158" s="2"/>
      <c r="K158" s="2"/>
      <c r="L158" s="2"/>
      <c r="M158" s="2" t="s">
        <v>1566</v>
      </c>
      <c r="N158" s="2" t="s">
        <v>2058</v>
      </c>
      <c r="O158" s="2" t="s">
        <v>2093</v>
      </c>
      <c r="P158" s="2" t="s">
        <v>23064</v>
      </c>
      <c r="Q158" s="2" t="s">
        <v>2051</v>
      </c>
      <c r="R158" s="2" t="s">
        <v>2067</v>
      </c>
      <c r="S158" s="2"/>
      <c r="T158" s="2" t="s">
        <v>1411</v>
      </c>
    </row>
    <row r="159" spans="1:20" ht="14.25" customHeight="1">
      <c r="A159" s="2" t="s">
        <v>23573</v>
      </c>
      <c r="B159" s="2" t="s">
        <v>10027</v>
      </c>
      <c r="C159" s="2" t="s">
        <v>14947</v>
      </c>
      <c r="D159" s="2" t="s">
        <v>668</v>
      </c>
      <c r="E159" s="2" t="s">
        <v>264</v>
      </c>
      <c r="F159" s="2" t="s">
        <v>23574</v>
      </c>
      <c r="G159" s="2" t="s">
        <v>2046</v>
      </c>
      <c r="H159" s="2" t="s">
        <v>23575</v>
      </c>
      <c r="I159" s="2"/>
      <c r="J159" s="2"/>
      <c r="K159" s="2"/>
      <c r="L159" s="2"/>
      <c r="M159" s="2" t="s">
        <v>1566</v>
      </c>
      <c r="N159" s="2" t="s">
        <v>2058</v>
      </c>
      <c r="O159" s="2" t="s">
        <v>2153</v>
      </c>
      <c r="P159" s="2" t="s">
        <v>2323</v>
      </c>
      <c r="Q159" s="2" t="s">
        <v>2051</v>
      </c>
      <c r="R159" s="2" t="s">
        <v>2052</v>
      </c>
      <c r="S159" s="2"/>
      <c r="T159" s="2" t="s">
        <v>667</v>
      </c>
    </row>
    <row r="160" spans="1:20" ht="14.25" customHeight="1">
      <c r="A160" s="2" t="s">
        <v>23576</v>
      </c>
      <c r="B160" s="2" t="s">
        <v>4943</v>
      </c>
      <c r="C160" s="2" t="s">
        <v>23577</v>
      </c>
      <c r="D160" s="2" t="s">
        <v>118</v>
      </c>
      <c r="E160" s="2" t="s">
        <v>96</v>
      </c>
      <c r="F160" s="2" t="s">
        <v>23578</v>
      </c>
      <c r="G160" s="2" t="s">
        <v>2046</v>
      </c>
      <c r="H160" s="2" t="s">
        <v>23579</v>
      </c>
      <c r="I160" s="2"/>
      <c r="J160" s="2"/>
      <c r="K160" s="2"/>
      <c r="L160" s="2"/>
      <c r="M160" s="2" t="s">
        <v>1566</v>
      </c>
      <c r="N160" s="2" t="s">
        <v>2058</v>
      </c>
      <c r="O160" s="2" t="s">
        <v>2288</v>
      </c>
      <c r="P160" s="2" t="s">
        <v>3055</v>
      </c>
      <c r="Q160" s="2" t="s">
        <v>2051</v>
      </c>
      <c r="R160" s="2" t="s">
        <v>2067</v>
      </c>
      <c r="S160" s="2"/>
      <c r="T160" s="2" t="s">
        <v>117</v>
      </c>
    </row>
    <row r="161" spans="1:20" ht="14.25" customHeight="1">
      <c r="A161" s="2" t="s">
        <v>23580</v>
      </c>
      <c r="B161" s="2" t="s">
        <v>4943</v>
      </c>
      <c r="C161" s="2" t="s">
        <v>14145</v>
      </c>
      <c r="D161" s="2" t="s">
        <v>278</v>
      </c>
      <c r="E161" s="2" t="s">
        <v>96</v>
      </c>
      <c r="F161" s="2" t="s">
        <v>4810</v>
      </c>
      <c r="G161" s="2" t="s">
        <v>2046</v>
      </c>
      <c r="H161" s="2" t="s">
        <v>23581</v>
      </c>
      <c r="I161" s="2"/>
      <c r="J161" s="2"/>
      <c r="K161" s="2"/>
      <c r="L161" s="2"/>
      <c r="M161" s="2" t="s">
        <v>1566</v>
      </c>
      <c r="N161" s="2" t="s">
        <v>2058</v>
      </c>
      <c r="O161" s="2" t="s">
        <v>2153</v>
      </c>
      <c r="P161" s="2" t="s">
        <v>3587</v>
      </c>
      <c r="Q161" s="2" t="s">
        <v>2051</v>
      </c>
      <c r="R161" s="2" t="s">
        <v>2052</v>
      </c>
      <c r="S161" s="2"/>
      <c r="T161" s="2" t="s">
        <v>277</v>
      </c>
    </row>
    <row r="162" spans="1:20" ht="14.25" customHeight="1">
      <c r="A162" s="2" t="s">
        <v>23582</v>
      </c>
      <c r="B162" s="2" t="s">
        <v>4927</v>
      </c>
      <c r="C162" s="2" t="s">
        <v>23583</v>
      </c>
      <c r="D162" s="2" t="s">
        <v>23584</v>
      </c>
      <c r="E162" s="2" t="s">
        <v>264</v>
      </c>
      <c r="F162" s="2" t="s">
        <v>23585</v>
      </c>
      <c r="G162" s="2" t="s">
        <v>2404</v>
      </c>
      <c r="H162" s="2" t="s">
        <v>23586</v>
      </c>
      <c r="I162" s="2"/>
      <c r="J162" s="2">
        <v>441452306664</v>
      </c>
      <c r="K162" s="2"/>
      <c r="L162" s="2"/>
      <c r="M162" s="2" t="s">
        <v>1566</v>
      </c>
      <c r="N162" s="2" t="s">
        <v>2058</v>
      </c>
      <c r="O162" s="2" t="s">
        <v>2153</v>
      </c>
      <c r="P162" s="2" t="s">
        <v>4630</v>
      </c>
      <c r="Q162" s="2" t="s">
        <v>2051</v>
      </c>
      <c r="R162" s="2" t="s">
        <v>2052</v>
      </c>
      <c r="S162" s="2"/>
      <c r="T162" s="2" t="s">
        <v>23587</v>
      </c>
    </row>
    <row r="163" spans="1:20" ht="14.25" customHeight="1">
      <c r="A163" s="22" t="s">
        <v>23588</v>
      </c>
      <c r="B163" s="22" t="s">
        <v>4943</v>
      </c>
      <c r="C163" s="22" t="s">
        <v>23589</v>
      </c>
      <c r="D163" s="22" t="s">
        <v>302</v>
      </c>
      <c r="E163" s="22" t="s">
        <v>96</v>
      </c>
      <c r="F163" s="22" t="s">
        <v>22255</v>
      </c>
      <c r="G163" s="22" t="s">
        <v>2046</v>
      </c>
      <c r="H163" s="22" t="s">
        <v>23590</v>
      </c>
      <c r="I163" s="22"/>
      <c r="J163" s="22"/>
      <c r="K163" s="22"/>
      <c r="L163" s="22"/>
      <c r="M163" s="22" t="s">
        <v>1566</v>
      </c>
      <c r="N163" s="22" t="s">
        <v>2058</v>
      </c>
      <c r="O163" s="22" t="s">
        <v>2153</v>
      </c>
      <c r="P163" s="22" t="s">
        <v>23141</v>
      </c>
      <c r="Q163" s="22" t="s">
        <v>2051</v>
      </c>
      <c r="R163" s="2" t="s">
        <v>2052</v>
      </c>
      <c r="S163" s="2"/>
      <c r="T163" s="2" t="s">
        <v>301</v>
      </c>
    </row>
    <row r="164" spans="1:20" ht="14.25" customHeight="1">
      <c r="A164" s="2" t="s">
        <v>23591</v>
      </c>
      <c r="B164" s="2" t="s">
        <v>4943</v>
      </c>
      <c r="C164" s="2" t="s">
        <v>23592</v>
      </c>
      <c r="D164" s="2" t="s">
        <v>372</v>
      </c>
      <c r="E164" s="2" t="s">
        <v>96</v>
      </c>
      <c r="F164" s="2" t="s">
        <v>23593</v>
      </c>
      <c r="G164" s="2" t="s">
        <v>2046</v>
      </c>
      <c r="H164" s="2" t="s">
        <v>23594</v>
      </c>
      <c r="I164" s="2"/>
      <c r="J164" s="2"/>
      <c r="K164" s="2"/>
      <c r="L164" s="2"/>
      <c r="M164" s="2" t="s">
        <v>1566</v>
      </c>
      <c r="N164" s="2" t="s">
        <v>2058</v>
      </c>
      <c r="O164" s="2" t="s">
        <v>2153</v>
      </c>
      <c r="P164" s="2" t="s">
        <v>3847</v>
      </c>
      <c r="Q164" s="2" t="s">
        <v>2051</v>
      </c>
      <c r="R164" s="2" t="s">
        <v>2052</v>
      </c>
      <c r="S164" s="2"/>
      <c r="T164" s="2" t="s">
        <v>371</v>
      </c>
    </row>
    <row r="165" spans="1:20" ht="14.25" customHeight="1">
      <c r="A165" s="2" t="s">
        <v>23595</v>
      </c>
      <c r="B165" s="2" t="s">
        <v>4943</v>
      </c>
      <c r="C165" s="2" t="s">
        <v>23596</v>
      </c>
      <c r="D165" s="2" t="s">
        <v>23597</v>
      </c>
      <c r="E165" s="2" t="s">
        <v>264</v>
      </c>
      <c r="F165" s="2" t="s">
        <v>2473</v>
      </c>
      <c r="G165" s="2" t="s">
        <v>23598</v>
      </c>
      <c r="H165" s="2" t="s">
        <v>23599</v>
      </c>
      <c r="I165" s="2"/>
      <c r="J165" s="2"/>
      <c r="K165" s="2"/>
      <c r="L165" s="2"/>
      <c r="M165" s="2" t="s">
        <v>59</v>
      </c>
      <c r="N165" s="2" t="s">
        <v>2048</v>
      </c>
      <c r="O165" s="2" t="s">
        <v>2301</v>
      </c>
      <c r="P165" s="2" t="s">
        <v>2609</v>
      </c>
      <c r="Q165" s="2" t="s">
        <v>2051</v>
      </c>
      <c r="R165" s="2"/>
      <c r="S165" s="2"/>
      <c r="T165" s="2" t="s">
        <v>23600</v>
      </c>
    </row>
    <row r="166" spans="1:20" ht="14.25" customHeight="1">
      <c r="A166" s="2" t="s">
        <v>23601</v>
      </c>
      <c r="B166" s="2" t="s">
        <v>4943</v>
      </c>
      <c r="C166" s="2" t="s">
        <v>5298</v>
      </c>
      <c r="D166" s="2" t="s">
        <v>168</v>
      </c>
      <c r="E166" s="2" t="s">
        <v>96</v>
      </c>
      <c r="F166" s="2" t="s">
        <v>23602</v>
      </c>
      <c r="G166" s="2" t="s">
        <v>2046</v>
      </c>
      <c r="H166" s="2" t="s">
        <v>23603</v>
      </c>
      <c r="I166" s="2"/>
      <c r="J166" s="2"/>
      <c r="K166" s="2"/>
      <c r="L166" s="2"/>
      <c r="M166" s="2" t="s">
        <v>1566</v>
      </c>
      <c r="N166" s="2" t="s">
        <v>2058</v>
      </c>
      <c r="O166" s="2" t="s">
        <v>2153</v>
      </c>
      <c r="P166" s="2" t="s">
        <v>3969</v>
      </c>
      <c r="Q166" s="2" t="s">
        <v>2051</v>
      </c>
      <c r="R166" s="2" t="s">
        <v>2052</v>
      </c>
      <c r="S166" s="2"/>
      <c r="T166" s="2" t="s">
        <v>167</v>
      </c>
    </row>
    <row r="167" spans="1:20" ht="14.25" customHeight="1">
      <c r="A167" s="2" t="s">
        <v>23604</v>
      </c>
      <c r="B167" s="2" t="s">
        <v>4943</v>
      </c>
      <c r="C167" s="2" t="s">
        <v>3876</v>
      </c>
      <c r="D167" s="2" t="s">
        <v>94</v>
      </c>
      <c r="E167" s="2" t="s">
        <v>96</v>
      </c>
      <c r="F167" s="2" t="s">
        <v>22255</v>
      </c>
      <c r="G167" s="2" t="s">
        <v>2046</v>
      </c>
      <c r="H167" s="2" t="s">
        <v>23605</v>
      </c>
      <c r="I167" s="2"/>
      <c r="J167" s="2"/>
      <c r="K167" s="2"/>
      <c r="L167" s="2"/>
      <c r="M167" s="2" t="s">
        <v>1566</v>
      </c>
      <c r="N167" s="2" t="s">
        <v>2058</v>
      </c>
      <c r="O167" s="2" t="s">
        <v>2153</v>
      </c>
      <c r="P167" s="2" t="s">
        <v>3363</v>
      </c>
      <c r="Q167" s="2" t="s">
        <v>2051</v>
      </c>
      <c r="R167" s="2" t="s">
        <v>2052</v>
      </c>
      <c r="S167" s="2"/>
      <c r="T167" s="2" t="s">
        <v>93</v>
      </c>
    </row>
    <row r="168" spans="1:20" ht="14.25" customHeight="1">
      <c r="A168" s="2" t="s">
        <v>23606</v>
      </c>
      <c r="B168" s="2" t="s">
        <v>4943</v>
      </c>
      <c r="C168" s="2" t="s">
        <v>23607</v>
      </c>
      <c r="D168" s="2" t="s">
        <v>268</v>
      </c>
      <c r="E168" s="2" t="s">
        <v>96</v>
      </c>
      <c r="F168" s="2" t="s">
        <v>23608</v>
      </c>
      <c r="G168" s="2" t="s">
        <v>2046</v>
      </c>
      <c r="H168" s="2" t="s">
        <v>23609</v>
      </c>
      <c r="I168" s="2"/>
      <c r="J168" s="2"/>
      <c r="K168" s="2"/>
      <c r="L168" s="2"/>
      <c r="M168" s="2" t="s">
        <v>1566</v>
      </c>
      <c r="N168" s="2" t="s">
        <v>2058</v>
      </c>
      <c r="O168" s="2" t="s">
        <v>2145</v>
      </c>
      <c r="P168" s="2" t="s">
        <v>23026</v>
      </c>
      <c r="Q168" s="2" t="s">
        <v>2051</v>
      </c>
      <c r="R168" s="2" t="s">
        <v>2052</v>
      </c>
      <c r="S168" s="2"/>
      <c r="T168" s="2" t="s">
        <v>267</v>
      </c>
    </row>
    <row r="169" spans="1:20" ht="14.25" customHeight="1">
      <c r="A169" s="2" t="s">
        <v>23610</v>
      </c>
      <c r="B169" s="2" t="s">
        <v>23611</v>
      </c>
      <c r="C169" s="2" t="s">
        <v>3779</v>
      </c>
      <c r="D169" s="2" t="s">
        <v>668</v>
      </c>
      <c r="E169" s="2" t="s">
        <v>264</v>
      </c>
      <c r="F169" s="2" t="s">
        <v>23612</v>
      </c>
      <c r="G169" s="2" t="s">
        <v>2046</v>
      </c>
      <c r="H169" s="2" t="s">
        <v>23613</v>
      </c>
      <c r="I169" s="2"/>
      <c r="J169" s="2"/>
      <c r="K169" s="2"/>
      <c r="L169" s="2"/>
      <c r="M169" s="2" t="s">
        <v>1566</v>
      </c>
      <c r="N169" s="2" t="s">
        <v>2058</v>
      </c>
      <c r="O169" s="2" t="s">
        <v>2153</v>
      </c>
      <c r="P169" s="2" t="s">
        <v>2323</v>
      </c>
      <c r="Q169" s="2" t="s">
        <v>2051</v>
      </c>
      <c r="R169" s="2" t="s">
        <v>2052</v>
      </c>
      <c r="S169" s="2"/>
      <c r="T169" s="2" t="s">
        <v>667</v>
      </c>
    </row>
    <row r="170" spans="1:20" ht="14.25" customHeight="1">
      <c r="A170" s="2" t="s">
        <v>23614</v>
      </c>
      <c r="B170" s="2" t="s">
        <v>23615</v>
      </c>
      <c r="C170" s="2" t="s">
        <v>23616</v>
      </c>
      <c r="D170" s="2" t="s">
        <v>1374</v>
      </c>
      <c r="E170" s="2" t="s">
        <v>264</v>
      </c>
      <c r="F170" s="2" t="s">
        <v>2170</v>
      </c>
      <c r="G170" s="2" t="s">
        <v>2046</v>
      </c>
      <c r="H170" s="2" t="s">
        <v>23617</v>
      </c>
      <c r="I170" s="2"/>
      <c r="J170" s="2"/>
      <c r="K170" s="2"/>
      <c r="L170" s="2"/>
      <c r="M170" s="2" t="s">
        <v>59</v>
      </c>
      <c r="N170" s="2" t="s">
        <v>2058</v>
      </c>
      <c r="O170" s="2" t="s">
        <v>2172</v>
      </c>
      <c r="P170" s="2" t="s">
        <v>20494</v>
      </c>
      <c r="Q170" s="2" t="s">
        <v>2051</v>
      </c>
      <c r="R170" s="2" t="s">
        <v>2052</v>
      </c>
      <c r="S170" s="2"/>
      <c r="T170" s="2" t="s">
        <v>1373</v>
      </c>
    </row>
    <row r="171" spans="1:20" ht="14.25" customHeight="1">
      <c r="A171" s="2" t="s">
        <v>23618</v>
      </c>
      <c r="B171" s="2" t="s">
        <v>4943</v>
      </c>
      <c r="C171" s="2" t="s">
        <v>23619</v>
      </c>
      <c r="D171" s="2" t="s">
        <v>238</v>
      </c>
      <c r="E171" s="2" t="s">
        <v>264</v>
      </c>
      <c r="F171" s="2" t="s">
        <v>23620</v>
      </c>
      <c r="G171" s="2" t="s">
        <v>2046</v>
      </c>
      <c r="H171" s="2" t="s">
        <v>23621</v>
      </c>
      <c r="I171" s="2"/>
      <c r="J171" s="2"/>
      <c r="K171" s="2"/>
      <c r="L171" s="2"/>
      <c r="M171" s="2" t="s">
        <v>1566</v>
      </c>
      <c r="N171" s="2" t="s">
        <v>2058</v>
      </c>
      <c r="O171" s="2" t="s">
        <v>2145</v>
      </c>
      <c r="P171" s="2" t="s">
        <v>23622</v>
      </c>
      <c r="Q171" s="2" t="s">
        <v>2051</v>
      </c>
      <c r="R171" s="2" t="s">
        <v>2067</v>
      </c>
      <c r="S171" s="2"/>
      <c r="T171" s="2" t="s">
        <v>237</v>
      </c>
    </row>
    <row r="172" spans="1:20" ht="14.25" customHeight="1">
      <c r="A172" s="2" t="s">
        <v>23623</v>
      </c>
      <c r="B172" s="2" t="s">
        <v>4943</v>
      </c>
      <c r="C172" s="2" t="s">
        <v>23624</v>
      </c>
      <c r="D172" s="2" t="s">
        <v>114</v>
      </c>
      <c r="E172" s="2" t="s">
        <v>96</v>
      </c>
      <c r="F172" s="2" t="s">
        <v>23625</v>
      </c>
      <c r="G172" s="2" t="s">
        <v>2046</v>
      </c>
      <c r="H172" s="2" t="s">
        <v>23626</v>
      </c>
      <c r="I172" s="2"/>
      <c r="J172" s="2"/>
      <c r="K172" s="2"/>
      <c r="L172" s="2"/>
      <c r="M172" s="2" t="s">
        <v>1566</v>
      </c>
      <c r="N172" s="2" t="s">
        <v>2048</v>
      </c>
      <c r="O172" s="2" t="s">
        <v>2179</v>
      </c>
      <c r="P172" s="2" t="s">
        <v>3465</v>
      </c>
      <c r="Q172" s="2" t="s">
        <v>2051</v>
      </c>
      <c r="R172" s="2" t="s">
        <v>2052</v>
      </c>
      <c r="S172" s="2"/>
      <c r="T172" s="2" t="s">
        <v>113</v>
      </c>
    </row>
    <row r="173" spans="1:20" ht="14.25" customHeight="1">
      <c r="A173" s="2" t="s">
        <v>23627</v>
      </c>
      <c r="B173" s="2" t="s">
        <v>4943</v>
      </c>
      <c r="C173" s="2" t="s">
        <v>3892</v>
      </c>
      <c r="D173" s="2" t="s">
        <v>126</v>
      </c>
      <c r="E173" s="2" t="s">
        <v>96</v>
      </c>
      <c r="F173" s="2" t="s">
        <v>23628</v>
      </c>
      <c r="G173" s="2" t="s">
        <v>2046</v>
      </c>
      <c r="H173" s="2" t="s">
        <v>23629</v>
      </c>
      <c r="I173" s="2"/>
      <c r="J173" s="2"/>
      <c r="K173" s="2"/>
      <c r="L173" s="2"/>
      <c r="M173" s="2" t="s">
        <v>1566</v>
      </c>
      <c r="N173" s="2" t="s">
        <v>2048</v>
      </c>
      <c r="O173" s="2" t="s">
        <v>2179</v>
      </c>
      <c r="P173" s="2" t="s">
        <v>2377</v>
      </c>
      <c r="Q173" s="2" t="s">
        <v>2051</v>
      </c>
      <c r="R173" s="2" t="s">
        <v>2067</v>
      </c>
      <c r="S173" s="2"/>
      <c r="T173" s="2" t="s">
        <v>125</v>
      </c>
    </row>
    <row r="174" spans="1:20" ht="14.25" customHeight="1">
      <c r="A174" s="2" t="s">
        <v>23630</v>
      </c>
      <c r="B174" s="2" t="s">
        <v>4927</v>
      </c>
      <c r="C174" s="2" t="s">
        <v>23631</v>
      </c>
      <c r="D174" s="2" t="s">
        <v>106</v>
      </c>
      <c r="E174" s="2" t="s">
        <v>96</v>
      </c>
      <c r="F174" s="2" t="s">
        <v>23632</v>
      </c>
      <c r="G174" s="2" t="s">
        <v>2046</v>
      </c>
      <c r="H174" s="2" t="s">
        <v>23633</v>
      </c>
      <c r="I174" s="2"/>
      <c r="J174" s="2"/>
      <c r="K174" s="2"/>
      <c r="L174" s="2"/>
      <c r="M174" s="2" t="s">
        <v>1566</v>
      </c>
      <c r="N174" s="2" t="s">
        <v>2048</v>
      </c>
      <c r="O174" s="2" t="s">
        <v>2179</v>
      </c>
      <c r="P174" s="2" t="s">
        <v>23212</v>
      </c>
      <c r="Q174" s="2" t="s">
        <v>2051</v>
      </c>
      <c r="R174" s="2" t="s">
        <v>2052</v>
      </c>
      <c r="S174" s="2"/>
      <c r="T174" s="2" t="s">
        <v>105</v>
      </c>
    </row>
    <row r="175" spans="1:20" ht="14.25" customHeight="1">
      <c r="A175" s="2" t="s">
        <v>23634</v>
      </c>
      <c r="B175" s="2" t="s">
        <v>4931</v>
      </c>
      <c r="C175" s="2" t="s">
        <v>23635</v>
      </c>
      <c r="D175" s="2" t="s">
        <v>587</v>
      </c>
      <c r="E175" s="2" t="s">
        <v>264</v>
      </c>
      <c r="F175" s="2" t="s">
        <v>2210</v>
      </c>
      <c r="G175" s="2" t="s">
        <v>2046</v>
      </c>
      <c r="H175" s="2" t="s">
        <v>23636</v>
      </c>
      <c r="I175" s="2"/>
      <c r="J175" s="2"/>
      <c r="K175" s="2"/>
      <c r="L175" s="2"/>
      <c r="M175" s="2" t="s">
        <v>59</v>
      </c>
      <c r="N175" s="2" t="s">
        <v>2058</v>
      </c>
      <c r="O175" s="2" t="s">
        <v>2101</v>
      </c>
      <c r="P175" s="2" t="s">
        <v>2377</v>
      </c>
      <c r="Q175" s="2" t="s">
        <v>2051</v>
      </c>
      <c r="R175" s="2" t="s">
        <v>2052</v>
      </c>
      <c r="S175" s="2"/>
      <c r="T175" s="2" t="s">
        <v>586</v>
      </c>
    </row>
    <row r="176" spans="1:20" ht="14.25" customHeight="1">
      <c r="A176" s="2" t="s">
        <v>23637</v>
      </c>
      <c r="B176" s="2" t="s">
        <v>5966</v>
      </c>
      <c r="C176" s="2" t="s">
        <v>23638</v>
      </c>
      <c r="D176" s="2" t="s">
        <v>23639</v>
      </c>
      <c r="E176" s="2" t="s">
        <v>264</v>
      </c>
      <c r="F176" s="2" t="s">
        <v>4664</v>
      </c>
      <c r="G176" s="2" t="s">
        <v>6780</v>
      </c>
      <c r="H176" s="2" t="s">
        <v>23640</v>
      </c>
      <c r="I176" s="2"/>
      <c r="J176" s="2"/>
      <c r="K176" s="2"/>
      <c r="L176" s="2"/>
      <c r="M176" s="2" t="s">
        <v>1566</v>
      </c>
      <c r="N176" s="2" t="s">
        <v>2058</v>
      </c>
      <c r="O176" s="2" t="s">
        <v>2153</v>
      </c>
      <c r="P176" s="2" t="s">
        <v>4630</v>
      </c>
      <c r="Q176" s="2" t="s">
        <v>2051</v>
      </c>
      <c r="R176" s="2" t="s">
        <v>2052</v>
      </c>
      <c r="S176" s="2"/>
      <c r="T176" s="2" t="s">
        <v>23641</v>
      </c>
    </row>
    <row r="177" spans="1:20" ht="14.25" customHeight="1">
      <c r="A177" s="2" t="s">
        <v>23642</v>
      </c>
      <c r="B177" s="2" t="s">
        <v>4931</v>
      </c>
      <c r="C177" s="2" t="s">
        <v>23643</v>
      </c>
      <c r="D177" s="2" t="s">
        <v>99</v>
      </c>
      <c r="E177" s="2" t="s">
        <v>96</v>
      </c>
      <c r="F177" s="2" t="s">
        <v>23644</v>
      </c>
      <c r="G177" s="2" t="s">
        <v>2046</v>
      </c>
      <c r="H177" s="2" t="s">
        <v>23645</v>
      </c>
      <c r="I177" s="2" t="s">
        <v>3564</v>
      </c>
      <c r="J177" s="2"/>
      <c r="K177" s="2"/>
      <c r="L177" s="2"/>
      <c r="M177" s="2" t="s">
        <v>1566</v>
      </c>
      <c r="N177" s="2" t="s">
        <v>2058</v>
      </c>
      <c r="O177" s="2" t="s">
        <v>2059</v>
      </c>
      <c r="P177" s="2" t="s">
        <v>23646</v>
      </c>
      <c r="Q177" s="2" t="s">
        <v>2051</v>
      </c>
      <c r="R177" s="2" t="s">
        <v>2067</v>
      </c>
      <c r="S177" s="2"/>
      <c r="T177" s="2" t="s">
        <v>98</v>
      </c>
    </row>
    <row r="178" spans="1:20" ht="14.25" customHeight="1">
      <c r="A178" s="2" t="s">
        <v>23647</v>
      </c>
      <c r="B178" s="2" t="s">
        <v>23648</v>
      </c>
      <c r="C178" s="2" t="s">
        <v>19207</v>
      </c>
      <c r="D178" s="2" t="s">
        <v>128</v>
      </c>
      <c r="E178" s="2" t="s">
        <v>96</v>
      </c>
      <c r="F178" s="2" t="s">
        <v>3606</v>
      </c>
      <c r="G178" s="2" t="s">
        <v>2046</v>
      </c>
      <c r="H178" s="2" t="s">
        <v>23649</v>
      </c>
      <c r="I178" s="2"/>
      <c r="J178" s="2"/>
      <c r="K178" s="2"/>
      <c r="L178" s="2"/>
      <c r="M178" s="2" t="s">
        <v>1566</v>
      </c>
      <c r="N178" s="2" t="s">
        <v>2058</v>
      </c>
      <c r="O178" s="2" t="s">
        <v>2145</v>
      </c>
      <c r="P178" s="2" t="s">
        <v>3363</v>
      </c>
      <c r="Q178" s="2" t="s">
        <v>2051</v>
      </c>
      <c r="R178" s="2" t="s">
        <v>2052</v>
      </c>
      <c r="S178" s="2"/>
      <c r="T178" s="2" t="s">
        <v>127</v>
      </c>
    </row>
    <row r="179" spans="1:20" ht="14.25" customHeight="1">
      <c r="A179" s="2" t="s">
        <v>23650</v>
      </c>
      <c r="B179" s="2" t="s">
        <v>23648</v>
      </c>
      <c r="C179" s="2" t="s">
        <v>23651</v>
      </c>
      <c r="D179" s="2" t="s">
        <v>99</v>
      </c>
      <c r="E179" s="2" t="s">
        <v>96</v>
      </c>
      <c r="F179" s="2" t="s">
        <v>23652</v>
      </c>
      <c r="G179" s="2" t="s">
        <v>2046</v>
      </c>
      <c r="H179" s="2" t="s">
        <v>23653</v>
      </c>
      <c r="I179" s="2"/>
      <c r="J179" s="2"/>
      <c r="K179" s="2"/>
      <c r="L179" s="2"/>
      <c r="M179" s="2" t="s">
        <v>1566</v>
      </c>
      <c r="N179" s="2" t="s">
        <v>2048</v>
      </c>
      <c r="O179" s="2" t="s">
        <v>2179</v>
      </c>
      <c r="P179" s="2" t="s">
        <v>23064</v>
      </c>
      <c r="Q179" s="2" t="s">
        <v>2051</v>
      </c>
      <c r="R179" s="2" t="s">
        <v>2067</v>
      </c>
      <c r="S179" s="2"/>
      <c r="T179" s="2" t="s">
        <v>98</v>
      </c>
    </row>
    <row r="180" spans="1:20" ht="14.25" customHeight="1">
      <c r="A180" s="2" t="s">
        <v>23654</v>
      </c>
      <c r="B180" s="2" t="s">
        <v>23655</v>
      </c>
      <c r="C180" s="2" t="s">
        <v>23656</v>
      </c>
      <c r="D180" s="2" t="s">
        <v>99</v>
      </c>
      <c r="E180" s="2" t="s">
        <v>96</v>
      </c>
      <c r="F180" s="2" t="s">
        <v>23657</v>
      </c>
      <c r="G180" s="2" t="s">
        <v>2046</v>
      </c>
      <c r="H180" s="2" t="s">
        <v>23658</v>
      </c>
      <c r="I180" s="2"/>
      <c r="J180" s="2"/>
      <c r="K180" s="2"/>
      <c r="L180" s="2"/>
      <c r="M180" s="2" t="s">
        <v>1566</v>
      </c>
      <c r="N180" s="2" t="s">
        <v>2058</v>
      </c>
      <c r="O180" s="2" t="s">
        <v>2153</v>
      </c>
      <c r="P180" s="2" t="s">
        <v>23523</v>
      </c>
      <c r="Q180" s="2" t="s">
        <v>2051</v>
      </c>
      <c r="R180" s="2" t="s">
        <v>2052</v>
      </c>
      <c r="S180" s="2"/>
      <c r="T180" s="2" t="s">
        <v>98</v>
      </c>
    </row>
    <row r="181" spans="1:20" ht="14.25" customHeight="1">
      <c r="A181" s="2" t="s">
        <v>23659</v>
      </c>
      <c r="B181" s="2" t="s">
        <v>6560</v>
      </c>
      <c r="C181" s="2" t="s">
        <v>23660</v>
      </c>
      <c r="D181" s="2" t="s">
        <v>232</v>
      </c>
      <c r="E181" s="2" t="s">
        <v>264</v>
      </c>
      <c r="F181" s="2" t="s">
        <v>20150</v>
      </c>
      <c r="G181" s="2" t="s">
        <v>2046</v>
      </c>
      <c r="H181" s="2" t="s">
        <v>23661</v>
      </c>
      <c r="I181" s="2"/>
      <c r="J181" s="2"/>
      <c r="K181" s="2"/>
      <c r="L181" s="2"/>
      <c r="M181" s="2" t="s">
        <v>1566</v>
      </c>
      <c r="N181" s="2" t="s">
        <v>2048</v>
      </c>
      <c r="O181" s="2" t="s">
        <v>5489</v>
      </c>
      <c r="P181" s="2" t="s">
        <v>2609</v>
      </c>
      <c r="Q181" s="2" t="s">
        <v>2051</v>
      </c>
      <c r="R181" s="2" t="s">
        <v>2052</v>
      </c>
      <c r="S181" s="2"/>
      <c r="T181" s="2" t="s">
        <v>231</v>
      </c>
    </row>
    <row r="182" spans="1:20" ht="14.25" customHeight="1">
      <c r="A182" s="2" t="s">
        <v>23662</v>
      </c>
      <c r="B182" s="2" t="s">
        <v>6560</v>
      </c>
      <c r="C182" s="2" t="s">
        <v>4695</v>
      </c>
      <c r="D182" s="2" t="s">
        <v>128</v>
      </c>
      <c r="E182" s="2" t="s">
        <v>96</v>
      </c>
      <c r="F182" s="2" t="s">
        <v>4810</v>
      </c>
      <c r="G182" s="2" t="s">
        <v>2046</v>
      </c>
      <c r="H182" s="2" t="s">
        <v>23663</v>
      </c>
      <c r="I182" s="2"/>
      <c r="J182" s="2"/>
      <c r="K182" s="2"/>
      <c r="L182" s="2"/>
      <c r="M182" s="2" t="s">
        <v>1566</v>
      </c>
      <c r="N182" s="2" t="s">
        <v>2058</v>
      </c>
      <c r="O182" s="2" t="s">
        <v>2153</v>
      </c>
      <c r="P182" s="2" t="s">
        <v>3363</v>
      </c>
      <c r="Q182" s="2" t="s">
        <v>2051</v>
      </c>
      <c r="R182" s="2" t="s">
        <v>2052</v>
      </c>
      <c r="S182" s="2"/>
      <c r="T182" s="2" t="s">
        <v>127</v>
      </c>
    </row>
    <row r="183" spans="1:20" ht="14.25" customHeight="1">
      <c r="A183" s="2" t="s">
        <v>23664</v>
      </c>
      <c r="B183" s="2" t="s">
        <v>6560</v>
      </c>
      <c r="C183" s="2" t="s">
        <v>23665</v>
      </c>
      <c r="D183" s="2" t="s">
        <v>23666</v>
      </c>
      <c r="E183" s="2" t="s">
        <v>264</v>
      </c>
      <c r="F183" s="2" t="s">
        <v>2473</v>
      </c>
      <c r="G183" s="2" t="s">
        <v>23667</v>
      </c>
      <c r="H183" s="2" t="s">
        <v>23668</v>
      </c>
      <c r="I183" s="2"/>
      <c r="J183" s="2"/>
      <c r="K183" s="2"/>
      <c r="L183" s="2"/>
      <c r="M183" s="2" t="s">
        <v>59</v>
      </c>
      <c r="N183" s="2" t="s">
        <v>2048</v>
      </c>
      <c r="O183" s="2" t="s">
        <v>2301</v>
      </c>
      <c r="P183" s="2" t="s">
        <v>4630</v>
      </c>
      <c r="Q183" s="2" t="s">
        <v>2051</v>
      </c>
      <c r="R183" s="2" t="s">
        <v>2052</v>
      </c>
      <c r="S183" s="2"/>
      <c r="T183" s="2" t="s">
        <v>23669</v>
      </c>
    </row>
    <row r="184" spans="1:20" ht="14.25" customHeight="1">
      <c r="A184" s="2" t="s">
        <v>23670</v>
      </c>
      <c r="B184" s="2" t="s">
        <v>23671</v>
      </c>
      <c r="C184" s="2" t="s">
        <v>23672</v>
      </c>
      <c r="D184" s="2" t="s">
        <v>99</v>
      </c>
      <c r="E184" s="2" t="s">
        <v>96</v>
      </c>
      <c r="F184" s="2" t="s">
        <v>23673</v>
      </c>
      <c r="G184" s="2" t="s">
        <v>2046</v>
      </c>
      <c r="H184" s="2" t="s">
        <v>23674</v>
      </c>
      <c r="I184" s="2"/>
      <c r="J184" s="2"/>
      <c r="K184" s="2"/>
      <c r="L184" s="2"/>
      <c r="M184" s="2" t="s">
        <v>1566</v>
      </c>
      <c r="N184" s="2" t="s">
        <v>2058</v>
      </c>
      <c r="O184" s="2" t="s">
        <v>2132</v>
      </c>
      <c r="P184" s="2" t="s">
        <v>23212</v>
      </c>
      <c r="Q184" s="2" t="s">
        <v>2051</v>
      </c>
      <c r="R184" s="2" t="s">
        <v>2052</v>
      </c>
      <c r="S184" s="2"/>
      <c r="T184" s="2" t="s">
        <v>98</v>
      </c>
    </row>
    <row r="185" spans="1:20" ht="14.25" customHeight="1">
      <c r="A185" s="2" t="s">
        <v>23675</v>
      </c>
      <c r="B185" s="2" t="s">
        <v>4927</v>
      </c>
      <c r="C185" s="2" t="s">
        <v>6013</v>
      </c>
      <c r="D185" s="2" t="s">
        <v>510</v>
      </c>
      <c r="E185" s="2" t="s">
        <v>264</v>
      </c>
      <c r="F185" s="2" t="s">
        <v>23676</v>
      </c>
      <c r="G185" s="2" t="s">
        <v>2046</v>
      </c>
      <c r="H185" s="2" t="s">
        <v>23677</v>
      </c>
      <c r="I185" s="2"/>
      <c r="J185" s="2"/>
      <c r="K185" s="2"/>
      <c r="L185" s="2"/>
      <c r="M185" s="2" t="s">
        <v>1566</v>
      </c>
      <c r="N185" s="2" t="s">
        <v>2048</v>
      </c>
      <c r="O185" s="2" t="s">
        <v>2199</v>
      </c>
      <c r="P185" s="2" t="s">
        <v>2323</v>
      </c>
      <c r="Q185" s="2" t="s">
        <v>2051</v>
      </c>
      <c r="R185" s="2" t="s">
        <v>2067</v>
      </c>
      <c r="S185" s="2"/>
      <c r="T185" s="2" t="s">
        <v>509</v>
      </c>
    </row>
    <row r="186" spans="1:20" ht="14.25" customHeight="1">
      <c r="A186" s="2" t="s">
        <v>23678</v>
      </c>
      <c r="B186" s="2" t="s">
        <v>4927</v>
      </c>
      <c r="C186" s="2" t="s">
        <v>4515</v>
      </c>
      <c r="D186" s="2" t="s">
        <v>296</v>
      </c>
      <c r="E186" s="2" t="s">
        <v>96</v>
      </c>
      <c r="F186" s="2" t="s">
        <v>2193</v>
      </c>
      <c r="G186" s="2" t="s">
        <v>2046</v>
      </c>
      <c r="H186" s="2" t="s">
        <v>23679</v>
      </c>
      <c r="I186" s="2"/>
      <c r="J186" s="2"/>
      <c r="K186" s="2" t="s">
        <v>4497</v>
      </c>
      <c r="L186" s="2"/>
      <c r="M186" s="2" t="s">
        <v>1566</v>
      </c>
      <c r="N186" s="2" t="s">
        <v>2058</v>
      </c>
      <c r="O186" s="2" t="s">
        <v>2193</v>
      </c>
      <c r="P186" s="2" t="s">
        <v>2505</v>
      </c>
      <c r="Q186" s="2" t="s">
        <v>2051</v>
      </c>
      <c r="R186" s="2" t="s">
        <v>2067</v>
      </c>
      <c r="S186" s="2"/>
      <c r="T186" s="2" t="s">
        <v>295</v>
      </c>
    </row>
    <row r="187" spans="1:20" ht="14.25" customHeight="1">
      <c r="A187" s="2" t="s">
        <v>23680</v>
      </c>
      <c r="B187" s="2" t="s">
        <v>23681</v>
      </c>
      <c r="C187" s="2" t="s">
        <v>23682</v>
      </c>
      <c r="D187" s="2" t="s">
        <v>128</v>
      </c>
      <c r="E187" s="2" t="s">
        <v>96</v>
      </c>
      <c r="F187" s="2" t="s">
        <v>3930</v>
      </c>
      <c r="G187" s="2" t="s">
        <v>2046</v>
      </c>
      <c r="H187" s="2" t="s">
        <v>23683</v>
      </c>
      <c r="I187" s="2"/>
      <c r="J187" s="2"/>
      <c r="K187" s="2"/>
      <c r="L187" s="2" t="s">
        <v>2287</v>
      </c>
      <c r="M187" s="2" t="s">
        <v>1566</v>
      </c>
      <c r="N187" s="2" t="s">
        <v>2058</v>
      </c>
      <c r="O187" s="2" t="s">
        <v>2145</v>
      </c>
      <c r="P187" s="2" t="s">
        <v>23684</v>
      </c>
      <c r="Q187" s="2" t="s">
        <v>2051</v>
      </c>
      <c r="R187" s="2" t="s">
        <v>2067</v>
      </c>
      <c r="S187" s="2"/>
      <c r="T187" s="2" t="s">
        <v>127</v>
      </c>
    </row>
    <row r="188" spans="1:20" ht="14.25" customHeight="1">
      <c r="A188" s="2" t="s">
        <v>23685</v>
      </c>
      <c r="B188" s="2" t="s">
        <v>4921</v>
      </c>
      <c r="C188" s="2" t="s">
        <v>23686</v>
      </c>
      <c r="D188" s="2" t="s">
        <v>441</v>
      </c>
      <c r="E188" s="2" t="s">
        <v>264</v>
      </c>
      <c r="F188" s="2" t="s">
        <v>2824</v>
      </c>
      <c r="G188" s="2" t="s">
        <v>2046</v>
      </c>
      <c r="H188" s="2" t="s">
        <v>23687</v>
      </c>
      <c r="I188" s="2">
        <v>447751725908</v>
      </c>
      <c r="J188" s="2">
        <v>441268561348</v>
      </c>
      <c r="K188" s="2"/>
      <c r="L188" s="2"/>
      <c r="M188" s="2" t="s">
        <v>60</v>
      </c>
      <c r="N188" s="2" t="s">
        <v>2058</v>
      </c>
      <c r="O188" s="2" t="s">
        <v>2316</v>
      </c>
      <c r="P188" s="2" t="s">
        <v>21281</v>
      </c>
      <c r="Q188" s="2" t="s">
        <v>2051</v>
      </c>
      <c r="R188" s="2" t="s">
        <v>2052</v>
      </c>
      <c r="S188" s="2"/>
      <c r="T188" s="2" t="s">
        <v>440</v>
      </c>
    </row>
    <row r="189" spans="1:20" ht="14.25" customHeight="1">
      <c r="A189" s="2" t="s">
        <v>23688</v>
      </c>
      <c r="B189" s="2" t="s">
        <v>4921</v>
      </c>
      <c r="C189" s="2" t="s">
        <v>8748</v>
      </c>
      <c r="D189" s="2" t="s">
        <v>662</v>
      </c>
      <c r="E189" s="2" t="s">
        <v>264</v>
      </c>
      <c r="F189" s="2" t="s">
        <v>23689</v>
      </c>
      <c r="G189" s="2" t="s">
        <v>2046</v>
      </c>
      <c r="H189" s="2" t="s">
        <v>23690</v>
      </c>
      <c r="I189" s="2"/>
      <c r="J189" s="2"/>
      <c r="K189" s="2"/>
      <c r="L189" s="2"/>
      <c r="M189" s="2" t="s">
        <v>1566</v>
      </c>
      <c r="N189" s="2" t="s">
        <v>2048</v>
      </c>
      <c r="O189" s="2" t="s">
        <v>2199</v>
      </c>
      <c r="P189" s="2" t="s">
        <v>21091</v>
      </c>
      <c r="Q189" s="2" t="s">
        <v>2051</v>
      </c>
      <c r="R189" s="2" t="s">
        <v>2067</v>
      </c>
      <c r="S189" s="2"/>
      <c r="T189" s="2" t="s">
        <v>661</v>
      </c>
    </row>
    <row r="190" spans="1:20" ht="14.25" customHeight="1">
      <c r="A190" s="2" t="s">
        <v>23691</v>
      </c>
      <c r="B190" s="2" t="s">
        <v>4921</v>
      </c>
      <c r="C190" s="2" t="s">
        <v>2067</v>
      </c>
      <c r="D190" s="2" t="s">
        <v>99</v>
      </c>
      <c r="E190" s="2" t="s">
        <v>96</v>
      </c>
      <c r="F190" s="2" t="s">
        <v>4810</v>
      </c>
      <c r="G190" s="2" t="s">
        <v>2046</v>
      </c>
      <c r="H190" s="2" t="s">
        <v>23692</v>
      </c>
      <c r="I190" s="2"/>
      <c r="J190" s="2"/>
      <c r="K190" s="2"/>
      <c r="L190" s="2"/>
      <c r="M190" s="2" t="s">
        <v>1566</v>
      </c>
      <c r="N190" s="2" t="s">
        <v>2058</v>
      </c>
      <c r="O190" s="2" t="s">
        <v>2153</v>
      </c>
      <c r="P190" s="2" t="s">
        <v>23212</v>
      </c>
      <c r="Q190" s="2" t="s">
        <v>2051</v>
      </c>
      <c r="R190" s="2" t="s">
        <v>2052</v>
      </c>
      <c r="S190" s="2"/>
      <c r="T190" s="2" t="s">
        <v>98</v>
      </c>
    </row>
    <row r="191" spans="1:20" ht="14.25" customHeight="1">
      <c r="A191" s="2" t="s">
        <v>23693</v>
      </c>
      <c r="B191" s="2" t="s">
        <v>23694</v>
      </c>
      <c r="C191" s="2" t="s">
        <v>23695</v>
      </c>
      <c r="D191" s="2" t="s">
        <v>23696</v>
      </c>
      <c r="E191" s="2" t="s">
        <v>264</v>
      </c>
      <c r="F191" s="2" t="s">
        <v>20785</v>
      </c>
      <c r="G191" s="2" t="s">
        <v>2091</v>
      </c>
      <c r="H191" s="2" t="s">
        <v>23697</v>
      </c>
      <c r="I191" s="2"/>
      <c r="J191" s="2"/>
      <c r="K191" s="2"/>
      <c r="L191" s="2"/>
      <c r="M191" s="2" t="s">
        <v>60</v>
      </c>
      <c r="N191" s="2" t="s">
        <v>2058</v>
      </c>
      <c r="O191" s="2" t="s">
        <v>2186</v>
      </c>
      <c r="P191" s="2" t="s">
        <v>20230</v>
      </c>
      <c r="Q191" s="2" t="s">
        <v>2051</v>
      </c>
      <c r="R191" s="2" t="s">
        <v>2052</v>
      </c>
      <c r="S191" s="2"/>
      <c r="T191" s="2" t="s">
        <v>23698</v>
      </c>
    </row>
    <row r="192" spans="1:20" ht="14.25" customHeight="1">
      <c r="A192" s="2" t="s">
        <v>23699</v>
      </c>
      <c r="B192" s="2" t="s">
        <v>23700</v>
      </c>
      <c r="C192" s="2" t="s">
        <v>23701</v>
      </c>
      <c r="D192" s="2" t="s">
        <v>184</v>
      </c>
      <c r="E192" s="2" t="s">
        <v>96</v>
      </c>
      <c r="F192" s="2" t="s">
        <v>23702</v>
      </c>
      <c r="G192" s="2" t="s">
        <v>2046</v>
      </c>
      <c r="H192" s="2" t="s">
        <v>23703</v>
      </c>
      <c r="I192" s="2"/>
      <c r="J192" s="2"/>
      <c r="K192" s="2"/>
      <c r="L192" s="2"/>
      <c r="M192" s="2" t="s">
        <v>1566</v>
      </c>
      <c r="N192" s="2" t="s">
        <v>2058</v>
      </c>
      <c r="O192" s="2" t="s">
        <v>2093</v>
      </c>
      <c r="P192" s="2" t="s">
        <v>3969</v>
      </c>
      <c r="Q192" s="2" t="s">
        <v>2051</v>
      </c>
      <c r="R192" s="2" t="s">
        <v>2067</v>
      </c>
      <c r="S192" s="2"/>
      <c r="T192" s="2" t="s">
        <v>183</v>
      </c>
    </row>
    <row r="193" spans="1:20" ht="14.25" customHeight="1">
      <c r="A193" s="2" t="s">
        <v>23704</v>
      </c>
      <c r="B193" s="2" t="s">
        <v>23705</v>
      </c>
      <c r="C193" s="2" t="s">
        <v>8667</v>
      </c>
      <c r="D193" s="2" t="s">
        <v>23706</v>
      </c>
      <c r="E193" s="2" t="s">
        <v>264</v>
      </c>
      <c r="F193" s="2" t="s">
        <v>2349</v>
      </c>
      <c r="G193" s="2" t="s">
        <v>2046</v>
      </c>
      <c r="H193" s="2" t="s">
        <v>23707</v>
      </c>
      <c r="I193" s="2"/>
      <c r="J193" s="2"/>
      <c r="K193" s="2"/>
      <c r="L193" s="2"/>
      <c r="M193" s="2" t="s">
        <v>60</v>
      </c>
      <c r="N193" s="2" t="s">
        <v>2058</v>
      </c>
      <c r="O193" s="2" t="s">
        <v>2352</v>
      </c>
      <c r="P193" s="2" t="s">
        <v>23708</v>
      </c>
      <c r="Q193" s="2" t="s">
        <v>2051</v>
      </c>
      <c r="R193" s="2"/>
      <c r="S193" s="2"/>
      <c r="T193" s="2" t="s">
        <v>321</v>
      </c>
    </row>
    <row r="194" spans="1:20" ht="14.25" customHeight="1">
      <c r="A194" s="2" t="s">
        <v>23709</v>
      </c>
      <c r="B194" s="2" t="s">
        <v>23705</v>
      </c>
      <c r="C194" s="2" t="s">
        <v>23710</v>
      </c>
      <c r="D194" s="2" t="s">
        <v>168</v>
      </c>
      <c r="E194" s="2" t="s">
        <v>96</v>
      </c>
      <c r="F194" s="2" t="s">
        <v>23711</v>
      </c>
      <c r="G194" s="2" t="s">
        <v>2046</v>
      </c>
      <c r="H194" s="2" t="s">
        <v>23712</v>
      </c>
      <c r="I194" s="2"/>
      <c r="J194" s="2"/>
      <c r="K194" s="2"/>
      <c r="L194" s="2"/>
      <c r="M194" s="2" t="s">
        <v>1566</v>
      </c>
      <c r="N194" s="2" t="s">
        <v>2058</v>
      </c>
      <c r="O194" s="2" t="s">
        <v>2145</v>
      </c>
      <c r="P194" s="2" t="s">
        <v>3969</v>
      </c>
      <c r="Q194" s="2" t="s">
        <v>2051</v>
      </c>
      <c r="R194" s="2" t="s">
        <v>2067</v>
      </c>
      <c r="S194" s="2"/>
      <c r="T194" s="2" t="s">
        <v>167</v>
      </c>
    </row>
    <row r="195" spans="1:20" ht="14.25" customHeight="1">
      <c r="A195" s="2" t="s">
        <v>23713</v>
      </c>
      <c r="B195" s="2" t="s">
        <v>23714</v>
      </c>
      <c r="C195" s="2" t="s">
        <v>8914</v>
      </c>
      <c r="D195" s="2" t="s">
        <v>638</v>
      </c>
      <c r="E195" s="2" t="s">
        <v>264</v>
      </c>
      <c r="F195" s="2" t="s">
        <v>2210</v>
      </c>
      <c r="G195" s="2" t="s">
        <v>2046</v>
      </c>
      <c r="H195" s="2" t="s">
        <v>23715</v>
      </c>
      <c r="I195" s="2"/>
      <c r="J195" s="2"/>
      <c r="K195" s="2"/>
      <c r="L195" s="2"/>
      <c r="M195" s="2" t="s">
        <v>59</v>
      </c>
      <c r="N195" s="2" t="s">
        <v>2058</v>
      </c>
      <c r="O195" s="2" t="s">
        <v>2101</v>
      </c>
      <c r="P195" s="2" t="s">
        <v>20494</v>
      </c>
      <c r="Q195" s="2" t="s">
        <v>2051</v>
      </c>
      <c r="R195" s="2" t="s">
        <v>2052</v>
      </c>
      <c r="S195" s="2"/>
      <c r="T195" s="2" t="s">
        <v>637</v>
      </c>
    </row>
    <row r="196" spans="1:20" ht="14.25" customHeight="1">
      <c r="A196" s="2" t="s">
        <v>23716</v>
      </c>
      <c r="B196" s="2" t="s">
        <v>23714</v>
      </c>
      <c r="C196" s="2" t="s">
        <v>6218</v>
      </c>
      <c r="D196" s="2" t="s">
        <v>206</v>
      </c>
      <c r="E196" s="2" t="s">
        <v>264</v>
      </c>
      <c r="F196" s="2" t="s">
        <v>23717</v>
      </c>
      <c r="G196" s="2" t="s">
        <v>2046</v>
      </c>
      <c r="H196" s="2" t="s">
        <v>23718</v>
      </c>
      <c r="I196" s="2" t="s">
        <v>23719</v>
      </c>
      <c r="J196" s="2"/>
      <c r="K196" s="2"/>
      <c r="L196" s="2"/>
      <c r="M196" s="2" t="s">
        <v>1566</v>
      </c>
      <c r="N196" s="2" t="s">
        <v>2058</v>
      </c>
      <c r="O196" s="2" t="s">
        <v>2145</v>
      </c>
      <c r="P196" s="2" t="s">
        <v>2631</v>
      </c>
      <c r="Q196" s="2" t="s">
        <v>2051</v>
      </c>
      <c r="R196" s="2" t="s">
        <v>2067</v>
      </c>
      <c r="S196" s="2"/>
      <c r="T196" s="2" t="s">
        <v>205</v>
      </c>
    </row>
    <row r="197" spans="1:20" ht="14.25" customHeight="1">
      <c r="A197" s="2" t="s">
        <v>23720</v>
      </c>
      <c r="B197" s="2" t="s">
        <v>23721</v>
      </c>
      <c r="C197" s="2" t="s">
        <v>2918</v>
      </c>
      <c r="D197" s="2" t="s">
        <v>23722</v>
      </c>
      <c r="E197" s="2" t="s">
        <v>264</v>
      </c>
      <c r="F197" s="2" t="s">
        <v>2489</v>
      </c>
      <c r="G197" s="2" t="s">
        <v>2404</v>
      </c>
      <c r="H197" s="2" t="s">
        <v>23723</v>
      </c>
      <c r="I197" s="2"/>
      <c r="J197" s="2"/>
      <c r="K197" s="2"/>
      <c r="L197" s="2"/>
      <c r="M197" s="2" t="s">
        <v>60</v>
      </c>
      <c r="N197" s="2" t="s">
        <v>2058</v>
      </c>
      <c r="O197" s="2" t="s">
        <v>2491</v>
      </c>
      <c r="P197" s="2" t="s">
        <v>23724</v>
      </c>
      <c r="Q197" s="2" t="s">
        <v>2051</v>
      </c>
      <c r="R197" s="2" t="s">
        <v>2052</v>
      </c>
      <c r="S197" s="2"/>
      <c r="T197" s="2" t="s">
        <v>23725</v>
      </c>
    </row>
    <row r="198" spans="1:20" ht="14.25" customHeight="1">
      <c r="A198" s="2" t="s">
        <v>23726</v>
      </c>
      <c r="B198" s="2" t="s">
        <v>4911</v>
      </c>
      <c r="C198" s="2" t="s">
        <v>3934</v>
      </c>
      <c r="D198" s="2" t="s">
        <v>99</v>
      </c>
      <c r="E198" s="2" t="s">
        <v>96</v>
      </c>
      <c r="F198" s="2" t="s">
        <v>23727</v>
      </c>
      <c r="G198" s="2" t="s">
        <v>2046</v>
      </c>
      <c r="H198" s="2" t="s">
        <v>23728</v>
      </c>
      <c r="I198" s="2"/>
      <c r="J198" s="2"/>
      <c r="K198" s="2"/>
      <c r="L198" s="2"/>
      <c r="M198" s="2" t="s">
        <v>1566</v>
      </c>
      <c r="N198" s="2" t="s">
        <v>2058</v>
      </c>
      <c r="O198" s="2" t="s">
        <v>2153</v>
      </c>
      <c r="P198" s="2" t="s">
        <v>23417</v>
      </c>
      <c r="Q198" s="2" t="s">
        <v>2051</v>
      </c>
      <c r="R198" s="2" t="s">
        <v>2052</v>
      </c>
      <c r="S198" s="2"/>
      <c r="T198" s="2" t="s">
        <v>98</v>
      </c>
    </row>
    <row r="199" spans="1:20" ht="14.25" customHeight="1">
      <c r="A199" s="2" t="s">
        <v>23729</v>
      </c>
      <c r="B199" s="2" t="s">
        <v>23730</v>
      </c>
      <c r="C199" s="2" t="s">
        <v>17134</v>
      </c>
      <c r="D199" s="2" t="s">
        <v>130</v>
      </c>
      <c r="E199" s="2" t="s">
        <v>96</v>
      </c>
      <c r="F199" s="2" t="s">
        <v>23731</v>
      </c>
      <c r="G199" s="2" t="s">
        <v>2046</v>
      </c>
      <c r="H199" s="2" t="s">
        <v>23732</v>
      </c>
      <c r="I199" s="2"/>
      <c r="J199" s="2"/>
      <c r="K199" s="2"/>
      <c r="L199" s="2"/>
      <c r="M199" s="2" t="s">
        <v>1566</v>
      </c>
      <c r="N199" s="2" t="s">
        <v>2058</v>
      </c>
      <c r="O199" s="2" t="s">
        <v>2078</v>
      </c>
      <c r="P199" s="2" t="s">
        <v>3587</v>
      </c>
      <c r="Q199" s="2" t="s">
        <v>2051</v>
      </c>
      <c r="R199" s="2" t="s">
        <v>2067</v>
      </c>
      <c r="S199" s="2"/>
      <c r="T199" s="2" t="s">
        <v>129</v>
      </c>
    </row>
    <row r="200" spans="1:20" ht="14.25" customHeight="1">
      <c r="A200" s="2" t="s">
        <v>23733</v>
      </c>
      <c r="B200" s="2" t="s">
        <v>23734</v>
      </c>
      <c r="C200" s="2" t="s">
        <v>23735</v>
      </c>
      <c r="D200" s="2" t="s">
        <v>128</v>
      </c>
      <c r="E200" s="2" t="s">
        <v>96</v>
      </c>
      <c r="F200" s="2" t="s">
        <v>3606</v>
      </c>
      <c r="G200" s="2" t="s">
        <v>2046</v>
      </c>
      <c r="H200" s="2" t="s">
        <v>23736</v>
      </c>
      <c r="I200" s="2"/>
      <c r="J200" s="2"/>
      <c r="K200" s="2"/>
      <c r="L200" s="2"/>
      <c r="M200" s="2" t="s">
        <v>1566</v>
      </c>
      <c r="N200" s="2" t="s">
        <v>2058</v>
      </c>
      <c r="O200" s="2" t="s">
        <v>2145</v>
      </c>
      <c r="P200" s="2" t="s">
        <v>2562</v>
      </c>
      <c r="Q200" s="2" t="s">
        <v>2051</v>
      </c>
      <c r="R200" s="2" t="s">
        <v>2052</v>
      </c>
      <c r="S200" s="2"/>
      <c r="T200" s="2" t="s">
        <v>127</v>
      </c>
    </row>
    <row r="201" spans="1:20" ht="14.25" customHeight="1">
      <c r="A201" s="2" t="s">
        <v>23737</v>
      </c>
      <c r="B201" s="2" t="s">
        <v>23738</v>
      </c>
      <c r="C201" s="2" t="s">
        <v>23739</v>
      </c>
      <c r="D201" s="2" t="s">
        <v>99</v>
      </c>
      <c r="E201" s="2" t="s">
        <v>96</v>
      </c>
      <c r="F201" s="2" t="s">
        <v>23740</v>
      </c>
      <c r="G201" s="2" t="s">
        <v>2046</v>
      </c>
      <c r="H201" s="2" t="s">
        <v>23741</v>
      </c>
      <c r="I201" s="2"/>
      <c r="J201" s="2"/>
      <c r="K201" s="2"/>
      <c r="L201" s="2"/>
      <c r="M201" s="2" t="s">
        <v>1566</v>
      </c>
      <c r="N201" s="2" t="s">
        <v>2048</v>
      </c>
      <c r="O201" s="2" t="s">
        <v>2179</v>
      </c>
      <c r="P201" s="2" t="s">
        <v>23742</v>
      </c>
      <c r="Q201" s="2" t="s">
        <v>2051</v>
      </c>
      <c r="R201" s="2" t="s">
        <v>2067</v>
      </c>
      <c r="S201" s="2"/>
      <c r="T201" s="2" t="s">
        <v>98</v>
      </c>
    </row>
    <row r="202" spans="1:20" ht="14.25" customHeight="1">
      <c r="A202" s="2" t="s">
        <v>23743</v>
      </c>
      <c r="B202" s="2" t="s">
        <v>23738</v>
      </c>
      <c r="C202" s="2" t="s">
        <v>23744</v>
      </c>
      <c r="D202" s="2" t="s">
        <v>152</v>
      </c>
      <c r="E202" s="2" t="s">
        <v>96</v>
      </c>
      <c r="F202" s="2" t="s">
        <v>7825</v>
      </c>
      <c r="G202" s="2" t="s">
        <v>2046</v>
      </c>
      <c r="H202" s="2" t="s">
        <v>23745</v>
      </c>
      <c r="I202" s="2" t="s">
        <v>3564</v>
      </c>
      <c r="J202" s="2"/>
      <c r="K202" s="2"/>
      <c r="L202" s="2"/>
      <c r="M202" s="2" t="s">
        <v>1566</v>
      </c>
      <c r="N202" s="2" t="s">
        <v>2048</v>
      </c>
      <c r="O202" s="2" t="s">
        <v>2199</v>
      </c>
      <c r="P202" s="2" t="s">
        <v>2609</v>
      </c>
      <c r="Q202" s="2" t="s">
        <v>2051</v>
      </c>
      <c r="R202" s="2" t="s">
        <v>2200</v>
      </c>
      <c r="S202" s="2"/>
      <c r="T202" s="2" t="s">
        <v>151</v>
      </c>
    </row>
    <row r="203" spans="1:20" ht="14.25" customHeight="1">
      <c r="A203" s="2" t="s">
        <v>23746</v>
      </c>
      <c r="B203" s="2" t="s">
        <v>5231</v>
      </c>
      <c r="C203" s="2" t="s">
        <v>23747</v>
      </c>
      <c r="D203" s="2" t="s">
        <v>112</v>
      </c>
      <c r="E203" s="2" t="s">
        <v>96</v>
      </c>
      <c r="F203" s="2" t="s">
        <v>4634</v>
      </c>
      <c r="G203" s="2" t="s">
        <v>2046</v>
      </c>
      <c r="H203" s="2" t="s">
        <v>23748</v>
      </c>
      <c r="I203" s="2"/>
      <c r="J203" s="2"/>
      <c r="K203" s="2"/>
      <c r="L203" s="2" t="s">
        <v>2126</v>
      </c>
      <c r="M203" s="2" t="s">
        <v>1566</v>
      </c>
      <c r="N203" s="2" t="s">
        <v>2058</v>
      </c>
      <c r="O203" s="2" t="s">
        <v>2145</v>
      </c>
      <c r="P203" s="2" t="s">
        <v>23749</v>
      </c>
      <c r="Q203" s="2" t="s">
        <v>2051</v>
      </c>
      <c r="R203" s="2" t="s">
        <v>2067</v>
      </c>
      <c r="S203" s="2"/>
      <c r="T203" s="2" t="s">
        <v>111</v>
      </c>
    </row>
    <row r="204" spans="1:20" ht="14.25" customHeight="1">
      <c r="A204" s="2" t="s">
        <v>23750</v>
      </c>
      <c r="B204" s="2" t="s">
        <v>4904</v>
      </c>
      <c r="C204" s="2" t="s">
        <v>23751</v>
      </c>
      <c r="D204" s="2" t="s">
        <v>23752</v>
      </c>
      <c r="E204" s="2" t="s">
        <v>264</v>
      </c>
      <c r="F204" s="2" t="s">
        <v>3059</v>
      </c>
      <c r="G204" s="2" t="s">
        <v>18247</v>
      </c>
      <c r="H204" s="2" t="s">
        <v>23753</v>
      </c>
      <c r="I204" s="2"/>
      <c r="J204" s="2"/>
      <c r="K204" s="2"/>
      <c r="L204" s="2"/>
      <c r="M204" s="2" t="s">
        <v>60</v>
      </c>
      <c r="N204" s="2" t="s">
        <v>2058</v>
      </c>
      <c r="O204" s="2" t="s">
        <v>2186</v>
      </c>
      <c r="P204" s="2" t="s">
        <v>2609</v>
      </c>
      <c r="Q204" s="2" t="s">
        <v>2051</v>
      </c>
      <c r="R204" s="2" t="s">
        <v>2052</v>
      </c>
      <c r="S204" s="2"/>
      <c r="T204" s="2" t="s">
        <v>23754</v>
      </c>
    </row>
    <row r="205" spans="1:20" ht="14.25" customHeight="1">
      <c r="A205" s="2" t="s">
        <v>23755</v>
      </c>
      <c r="B205" s="2" t="s">
        <v>23756</v>
      </c>
      <c r="C205" s="2" t="s">
        <v>23757</v>
      </c>
      <c r="D205" s="2" t="s">
        <v>23758</v>
      </c>
      <c r="E205" s="2" t="s">
        <v>264</v>
      </c>
      <c r="F205" s="2" t="s">
        <v>2473</v>
      </c>
      <c r="G205" s="2" t="s">
        <v>2091</v>
      </c>
      <c r="H205" s="2" t="s">
        <v>23759</v>
      </c>
      <c r="I205" s="2"/>
      <c r="J205" s="2"/>
      <c r="K205" s="2"/>
      <c r="L205" s="2"/>
      <c r="M205" s="2" t="s">
        <v>59</v>
      </c>
      <c r="N205" s="2" t="s">
        <v>2048</v>
      </c>
      <c r="O205" s="2" t="s">
        <v>2301</v>
      </c>
      <c r="P205" s="2" t="s">
        <v>2609</v>
      </c>
      <c r="Q205" s="2" t="s">
        <v>2051</v>
      </c>
      <c r="R205" s="2" t="s">
        <v>2067</v>
      </c>
      <c r="S205" s="2"/>
      <c r="T205" s="2" t="s">
        <v>23760</v>
      </c>
    </row>
    <row r="206" spans="1:20" ht="14.25" customHeight="1">
      <c r="A206" s="2" t="s">
        <v>23761</v>
      </c>
      <c r="B206" s="2" t="s">
        <v>23762</v>
      </c>
      <c r="C206" s="2" t="s">
        <v>23763</v>
      </c>
      <c r="D206" s="2" t="s">
        <v>200</v>
      </c>
      <c r="E206" s="2" t="s">
        <v>96</v>
      </c>
      <c r="F206" s="2" t="s">
        <v>23764</v>
      </c>
      <c r="G206" s="2" t="s">
        <v>2046</v>
      </c>
      <c r="H206" s="2" t="s">
        <v>23765</v>
      </c>
      <c r="I206" s="2"/>
      <c r="J206" s="2"/>
      <c r="K206" s="2"/>
      <c r="L206" s="2"/>
      <c r="M206" s="2" t="s">
        <v>1566</v>
      </c>
      <c r="N206" s="2" t="s">
        <v>2058</v>
      </c>
      <c r="O206" s="2" t="s">
        <v>2153</v>
      </c>
      <c r="P206" s="2" t="s">
        <v>2906</v>
      </c>
      <c r="Q206" s="2" t="s">
        <v>2051</v>
      </c>
      <c r="R206" s="2" t="s">
        <v>2052</v>
      </c>
      <c r="S206" s="2"/>
      <c r="T206" s="2" t="s">
        <v>199</v>
      </c>
    </row>
    <row r="207" spans="1:20" ht="14.25" customHeight="1">
      <c r="A207" s="2" t="s">
        <v>23766</v>
      </c>
      <c r="B207" s="2" t="s">
        <v>2444</v>
      </c>
      <c r="C207" s="2" t="s">
        <v>23767</v>
      </c>
      <c r="D207" s="2" t="s">
        <v>772</v>
      </c>
      <c r="E207" s="2" t="s">
        <v>264</v>
      </c>
      <c r="F207" s="2" t="s">
        <v>23768</v>
      </c>
      <c r="G207" s="2" t="s">
        <v>2046</v>
      </c>
      <c r="H207" s="2" t="s">
        <v>23769</v>
      </c>
      <c r="I207" s="2"/>
      <c r="J207" s="2"/>
      <c r="K207" s="2"/>
      <c r="L207" s="2"/>
      <c r="M207" s="2" t="s">
        <v>1566</v>
      </c>
      <c r="N207" s="2" t="s">
        <v>2058</v>
      </c>
      <c r="O207" s="2" t="s">
        <v>2059</v>
      </c>
      <c r="P207" s="2" t="s">
        <v>23064</v>
      </c>
      <c r="Q207" s="2" t="s">
        <v>2051</v>
      </c>
      <c r="R207" s="2" t="s">
        <v>2067</v>
      </c>
      <c r="S207" s="2"/>
      <c r="T207" s="2" t="s">
        <v>771</v>
      </c>
    </row>
    <row r="208" spans="1:20" ht="14.25" customHeight="1">
      <c r="A208" s="2" t="s">
        <v>23770</v>
      </c>
      <c r="B208" s="2" t="s">
        <v>5979</v>
      </c>
      <c r="C208" s="2" t="s">
        <v>23771</v>
      </c>
      <c r="D208" s="2" t="s">
        <v>610</v>
      </c>
      <c r="E208" s="2" t="s">
        <v>264</v>
      </c>
      <c r="F208" s="2" t="s">
        <v>2491</v>
      </c>
      <c r="G208" s="2" t="s">
        <v>2046</v>
      </c>
      <c r="H208" s="2" t="s">
        <v>23772</v>
      </c>
      <c r="I208" s="2"/>
      <c r="J208" s="2"/>
      <c r="K208" s="2"/>
      <c r="L208" s="2"/>
      <c r="M208" s="2" t="s">
        <v>60</v>
      </c>
      <c r="N208" s="2" t="s">
        <v>2058</v>
      </c>
      <c r="O208" s="2" t="s">
        <v>2491</v>
      </c>
      <c r="P208" s="2" t="s">
        <v>21281</v>
      </c>
      <c r="Q208" s="2" t="s">
        <v>2051</v>
      </c>
      <c r="R208" s="2" t="s">
        <v>2052</v>
      </c>
      <c r="S208" s="2"/>
      <c r="T208" s="2" t="s">
        <v>609</v>
      </c>
    </row>
    <row r="209" spans="1:20" ht="14.25" customHeight="1">
      <c r="A209" s="2" t="s">
        <v>23773</v>
      </c>
      <c r="B209" s="2" t="s">
        <v>23774</v>
      </c>
      <c r="C209" s="2" t="s">
        <v>23775</v>
      </c>
      <c r="D209" s="2" t="s">
        <v>23584</v>
      </c>
      <c r="E209" s="2" t="s">
        <v>264</v>
      </c>
      <c r="F209" s="2" t="s">
        <v>4810</v>
      </c>
      <c r="G209" s="2" t="s">
        <v>23776</v>
      </c>
      <c r="H209" s="2" t="s">
        <v>23777</v>
      </c>
      <c r="I209" s="2"/>
      <c r="J209" s="2"/>
      <c r="K209" s="2"/>
      <c r="L209" s="2"/>
      <c r="M209" s="2" t="s">
        <v>1566</v>
      </c>
      <c r="N209" s="2" t="s">
        <v>2058</v>
      </c>
      <c r="O209" s="2" t="s">
        <v>2153</v>
      </c>
      <c r="P209" s="2" t="s">
        <v>4630</v>
      </c>
      <c r="Q209" s="2" t="s">
        <v>2051</v>
      </c>
      <c r="R209" s="2" t="s">
        <v>2052</v>
      </c>
      <c r="S209" s="2"/>
      <c r="T209" s="2" t="s">
        <v>23587</v>
      </c>
    </row>
    <row r="210" spans="1:20" ht="14.25" customHeight="1">
      <c r="A210" s="2" t="s">
        <v>23778</v>
      </c>
      <c r="B210" s="2" t="s">
        <v>23779</v>
      </c>
      <c r="C210" s="2" t="s">
        <v>6216</v>
      </c>
      <c r="D210" s="2" t="s">
        <v>134</v>
      </c>
      <c r="E210" s="2" t="s">
        <v>96</v>
      </c>
      <c r="F210" s="2" t="s">
        <v>23780</v>
      </c>
      <c r="G210" s="2" t="s">
        <v>2046</v>
      </c>
      <c r="H210" s="2" t="s">
        <v>23781</v>
      </c>
      <c r="I210" s="2"/>
      <c r="J210" s="2"/>
      <c r="K210" s="2"/>
      <c r="L210" s="2"/>
      <c r="M210" s="2" t="s">
        <v>1566</v>
      </c>
      <c r="N210" s="2" t="s">
        <v>2048</v>
      </c>
      <c r="O210" s="2" t="s">
        <v>2179</v>
      </c>
      <c r="P210" s="2" t="s">
        <v>3055</v>
      </c>
      <c r="Q210" s="2" t="s">
        <v>2051</v>
      </c>
      <c r="R210" s="2" t="s">
        <v>2052</v>
      </c>
      <c r="S210" s="2"/>
      <c r="T210" s="2" t="s">
        <v>133</v>
      </c>
    </row>
    <row r="211" spans="1:20" ht="14.25" customHeight="1">
      <c r="A211" s="2" t="s">
        <v>23782</v>
      </c>
      <c r="B211" s="2" t="s">
        <v>23779</v>
      </c>
      <c r="C211" s="2" t="s">
        <v>23783</v>
      </c>
      <c r="D211" s="2" t="s">
        <v>99</v>
      </c>
      <c r="E211" s="2" t="s">
        <v>96</v>
      </c>
      <c r="F211" s="2" t="s">
        <v>23784</v>
      </c>
      <c r="G211" s="2" t="s">
        <v>2046</v>
      </c>
      <c r="H211" s="2" t="s">
        <v>23785</v>
      </c>
      <c r="I211" s="2"/>
      <c r="J211" s="2"/>
      <c r="K211" s="2"/>
      <c r="L211" s="2"/>
      <c r="M211" s="2" t="s">
        <v>1566</v>
      </c>
      <c r="N211" s="2" t="s">
        <v>2048</v>
      </c>
      <c r="O211" s="2" t="s">
        <v>2179</v>
      </c>
      <c r="P211" s="2" t="s">
        <v>23417</v>
      </c>
      <c r="Q211" s="2" t="s">
        <v>2051</v>
      </c>
      <c r="R211" s="2" t="s">
        <v>2052</v>
      </c>
      <c r="S211" s="2"/>
      <c r="T211" s="2" t="s">
        <v>98</v>
      </c>
    </row>
    <row r="212" spans="1:20" ht="14.25" customHeight="1">
      <c r="A212" s="2" t="s">
        <v>23786</v>
      </c>
      <c r="B212" s="2" t="s">
        <v>23787</v>
      </c>
      <c r="C212" s="2" t="s">
        <v>23788</v>
      </c>
      <c r="D212" s="2" t="s">
        <v>130</v>
      </c>
      <c r="E212" s="2" t="s">
        <v>96</v>
      </c>
      <c r="F212" s="2" t="s">
        <v>23789</v>
      </c>
      <c r="G212" s="2" t="s">
        <v>2046</v>
      </c>
      <c r="H212" s="2" t="s">
        <v>23790</v>
      </c>
      <c r="I212" s="2"/>
      <c r="J212" s="2"/>
      <c r="K212" s="2"/>
      <c r="L212" s="2"/>
      <c r="M212" s="2" t="s">
        <v>1566</v>
      </c>
      <c r="N212" s="2" t="s">
        <v>2058</v>
      </c>
      <c r="O212" s="2" t="s">
        <v>2153</v>
      </c>
      <c r="P212" s="2" t="s">
        <v>3587</v>
      </c>
      <c r="Q212" s="2" t="s">
        <v>2051</v>
      </c>
      <c r="R212" s="2" t="s">
        <v>2052</v>
      </c>
      <c r="S212" s="2"/>
      <c r="T212" s="2" t="s">
        <v>129</v>
      </c>
    </row>
    <row r="213" spans="1:20" ht="14.25" customHeight="1">
      <c r="A213" s="2" t="s">
        <v>23791</v>
      </c>
      <c r="B213" s="2" t="s">
        <v>5513</v>
      </c>
      <c r="C213" s="2" t="s">
        <v>23792</v>
      </c>
      <c r="D213" s="2" t="s">
        <v>152</v>
      </c>
      <c r="E213" s="2" t="s">
        <v>96</v>
      </c>
      <c r="F213" s="2" t="s">
        <v>23793</v>
      </c>
      <c r="G213" s="2" t="s">
        <v>2046</v>
      </c>
      <c r="H213" s="2" t="s">
        <v>23794</v>
      </c>
      <c r="I213" s="2"/>
      <c r="J213" s="2"/>
      <c r="K213" s="2" t="s">
        <v>4497</v>
      </c>
      <c r="L213" s="2"/>
      <c r="M213" s="2" t="s">
        <v>1566</v>
      </c>
      <c r="N213" s="2" t="s">
        <v>2058</v>
      </c>
      <c r="O213" s="2" t="s">
        <v>2153</v>
      </c>
      <c r="P213" s="2" t="s">
        <v>3937</v>
      </c>
      <c r="Q213" s="2" t="s">
        <v>2051</v>
      </c>
      <c r="R213" s="2" t="s">
        <v>2052</v>
      </c>
      <c r="S213" s="2"/>
      <c r="T213" s="2" t="s">
        <v>151</v>
      </c>
    </row>
    <row r="214" spans="1:20" ht="14.25" customHeight="1">
      <c r="A214" s="2" t="s">
        <v>23795</v>
      </c>
      <c r="B214" s="2" t="s">
        <v>23796</v>
      </c>
      <c r="C214" s="2" t="s">
        <v>23797</v>
      </c>
      <c r="D214" s="2" t="s">
        <v>23798</v>
      </c>
      <c r="E214" s="2" t="s">
        <v>264</v>
      </c>
      <c r="F214" s="2" t="s">
        <v>2320</v>
      </c>
      <c r="G214" s="2" t="s">
        <v>2404</v>
      </c>
      <c r="H214" s="2" t="s">
        <v>23799</v>
      </c>
      <c r="I214" s="2"/>
      <c r="J214" s="2"/>
      <c r="K214" s="2"/>
      <c r="L214" s="2" t="s">
        <v>2287</v>
      </c>
      <c r="M214" s="2" t="s">
        <v>59</v>
      </c>
      <c r="N214" s="2" t="s">
        <v>2058</v>
      </c>
      <c r="O214" s="2" t="s">
        <v>2322</v>
      </c>
      <c r="P214" s="2" t="s">
        <v>23724</v>
      </c>
      <c r="Q214" s="2" t="s">
        <v>2051</v>
      </c>
      <c r="R214" s="2" t="s">
        <v>2067</v>
      </c>
      <c r="S214" s="2"/>
      <c r="T214" s="2" t="s">
        <v>23800</v>
      </c>
    </row>
    <row r="215" spans="1:20" ht="14.25" customHeight="1">
      <c r="A215" s="2" t="s">
        <v>23801</v>
      </c>
      <c r="B215" s="2" t="s">
        <v>23802</v>
      </c>
      <c r="C215" s="2" t="s">
        <v>23803</v>
      </c>
      <c r="D215" s="2" t="s">
        <v>99</v>
      </c>
      <c r="E215" s="2" t="s">
        <v>96</v>
      </c>
      <c r="F215" s="2" t="s">
        <v>20150</v>
      </c>
      <c r="G215" s="2" t="s">
        <v>2046</v>
      </c>
      <c r="H215" s="2" t="s">
        <v>23804</v>
      </c>
      <c r="I215" s="2">
        <v>447751725908</v>
      </c>
      <c r="J215" s="2">
        <v>441268561348</v>
      </c>
      <c r="K215" s="2"/>
      <c r="L215" s="2"/>
      <c r="M215" s="2" t="s">
        <v>1566</v>
      </c>
      <c r="N215" s="2" t="s">
        <v>2048</v>
      </c>
      <c r="O215" s="2" t="s">
        <v>5489</v>
      </c>
      <c r="P215" s="2" t="s">
        <v>23417</v>
      </c>
      <c r="Q215" s="2" t="s">
        <v>2051</v>
      </c>
      <c r="R215" s="2" t="s">
        <v>2052</v>
      </c>
      <c r="S215" s="2"/>
      <c r="T215" s="2" t="s">
        <v>98</v>
      </c>
    </row>
    <row r="216" spans="1:20" ht="14.25" customHeight="1">
      <c r="A216" s="2" t="s">
        <v>23805</v>
      </c>
      <c r="B216" s="2" t="s">
        <v>23806</v>
      </c>
      <c r="C216" s="2" t="s">
        <v>23807</v>
      </c>
      <c r="D216" s="2" t="s">
        <v>99</v>
      </c>
      <c r="E216" s="2" t="s">
        <v>96</v>
      </c>
      <c r="F216" s="2" t="s">
        <v>23808</v>
      </c>
      <c r="G216" s="2" t="s">
        <v>2046</v>
      </c>
      <c r="H216" s="2" t="s">
        <v>23809</v>
      </c>
      <c r="I216" s="2"/>
      <c r="J216" s="2"/>
      <c r="K216" s="2"/>
      <c r="L216" s="2"/>
      <c r="M216" s="2" t="s">
        <v>1566</v>
      </c>
      <c r="N216" s="2" t="s">
        <v>2058</v>
      </c>
      <c r="O216" s="2" t="s">
        <v>2153</v>
      </c>
      <c r="P216" s="2" t="s">
        <v>23212</v>
      </c>
      <c r="Q216" s="2" t="s">
        <v>2051</v>
      </c>
      <c r="R216" s="2" t="s">
        <v>2052</v>
      </c>
      <c r="S216" s="2"/>
      <c r="T216" s="2" t="s">
        <v>98</v>
      </c>
    </row>
    <row r="217" spans="1:20" ht="14.25" customHeight="1">
      <c r="A217" s="2" t="s">
        <v>23810</v>
      </c>
      <c r="B217" s="2" t="s">
        <v>4878</v>
      </c>
      <c r="C217" s="2" t="s">
        <v>4251</v>
      </c>
      <c r="D217" s="2" t="s">
        <v>99</v>
      </c>
      <c r="E217" s="2" t="s">
        <v>96</v>
      </c>
      <c r="F217" s="2" t="s">
        <v>23811</v>
      </c>
      <c r="G217" s="2" t="s">
        <v>2046</v>
      </c>
      <c r="H217" s="2" t="s">
        <v>23812</v>
      </c>
      <c r="I217" s="2"/>
      <c r="J217" s="2"/>
      <c r="K217" s="2"/>
      <c r="L217" s="2"/>
      <c r="M217" s="2" t="s">
        <v>1566</v>
      </c>
      <c r="N217" s="2" t="s">
        <v>2058</v>
      </c>
      <c r="O217" s="2" t="s">
        <v>2153</v>
      </c>
      <c r="P217" s="2" t="s">
        <v>23212</v>
      </c>
      <c r="Q217" s="2" t="s">
        <v>2051</v>
      </c>
      <c r="R217" s="2" t="s">
        <v>2052</v>
      </c>
      <c r="S217" s="2"/>
      <c r="T217" s="2" t="s">
        <v>98</v>
      </c>
    </row>
    <row r="218" spans="1:20" ht="14.25" customHeight="1">
      <c r="A218" s="2" t="s">
        <v>23813</v>
      </c>
      <c r="B218" s="2" t="s">
        <v>4878</v>
      </c>
      <c r="C218" s="2" t="s">
        <v>23814</v>
      </c>
      <c r="D218" s="2" t="s">
        <v>154</v>
      </c>
      <c r="E218" s="2" t="s">
        <v>96</v>
      </c>
      <c r="F218" s="2" t="s">
        <v>23815</v>
      </c>
      <c r="G218" s="2" t="s">
        <v>2046</v>
      </c>
      <c r="H218" s="2" t="s">
        <v>23816</v>
      </c>
      <c r="I218" s="2"/>
      <c r="J218" s="2"/>
      <c r="K218" s="2"/>
      <c r="L218" s="2"/>
      <c r="M218" s="2" t="s">
        <v>1566</v>
      </c>
      <c r="N218" s="2" t="s">
        <v>2048</v>
      </c>
      <c r="O218" s="2" t="s">
        <v>2179</v>
      </c>
      <c r="P218" s="2" t="s">
        <v>3847</v>
      </c>
      <c r="Q218" s="2" t="s">
        <v>2051</v>
      </c>
      <c r="R218" s="2" t="s">
        <v>2067</v>
      </c>
      <c r="S218" s="2"/>
      <c r="T218" s="2" t="s">
        <v>153</v>
      </c>
    </row>
    <row r="219" spans="1:20" ht="14.25" customHeight="1">
      <c r="A219" s="2" t="s">
        <v>23817</v>
      </c>
      <c r="B219" s="2" t="s">
        <v>23818</v>
      </c>
      <c r="C219" s="2" t="s">
        <v>23819</v>
      </c>
      <c r="D219" s="2" t="s">
        <v>232</v>
      </c>
      <c r="E219" s="2" t="s">
        <v>264</v>
      </c>
      <c r="F219" s="2" t="s">
        <v>8329</v>
      </c>
      <c r="G219" s="2" t="s">
        <v>2046</v>
      </c>
      <c r="H219" s="2" t="s">
        <v>23820</v>
      </c>
      <c r="I219" s="2"/>
      <c r="J219" s="2"/>
      <c r="K219" s="2"/>
      <c r="L219" s="2"/>
      <c r="M219" s="2" t="s">
        <v>1566</v>
      </c>
      <c r="N219" s="2" t="s">
        <v>2058</v>
      </c>
      <c r="O219" s="2" t="s">
        <v>2139</v>
      </c>
      <c r="P219" s="2" t="s">
        <v>4570</v>
      </c>
      <c r="Q219" s="2" t="s">
        <v>2051</v>
      </c>
      <c r="R219" s="2" t="s">
        <v>2052</v>
      </c>
      <c r="S219" s="2"/>
      <c r="T219" s="2" t="s">
        <v>231</v>
      </c>
    </row>
    <row r="220" spans="1:20" ht="14.25" customHeight="1">
      <c r="A220" s="2" t="s">
        <v>23821</v>
      </c>
      <c r="B220" s="2" t="s">
        <v>23822</v>
      </c>
      <c r="C220" s="2" t="s">
        <v>2743</v>
      </c>
      <c r="D220" s="2" t="s">
        <v>324</v>
      </c>
      <c r="E220" s="2" t="s">
        <v>96</v>
      </c>
      <c r="F220" s="2" t="s">
        <v>23823</v>
      </c>
      <c r="G220" s="2" t="s">
        <v>2046</v>
      </c>
      <c r="H220" s="2" t="s">
        <v>23824</v>
      </c>
      <c r="I220" s="2"/>
      <c r="J220" s="2"/>
      <c r="K220" s="2"/>
      <c r="L220" s="2"/>
      <c r="M220" s="2" t="s">
        <v>1566</v>
      </c>
      <c r="N220" s="2" t="s">
        <v>2058</v>
      </c>
      <c r="O220" s="2" t="s">
        <v>2093</v>
      </c>
      <c r="P220" s="2" t="s">
        <v>3587</v>
      </c>
      <c r="Q220" s="2" t="s">
        <v>2051</v>
      </c>
      <c r="R220" s="2" t="s">
        <v>2067</v>
      </c>
      <c r="S220" s="2"/>
      <c r="T220" s="2" t="s">
        <v>323</v>
      </c>
    </row>
    <row r="221" spans="1:20" ht="14.25" customHeight="1">
      <c r="A221" s="2" t="s">
        <v>23825</v>
      </c>
      <c r="B221" s="2" t="s">
        <v>23826</v>
      </c>
      <c r="C221" s="2" t="s">
        <v>23827</v>
      </c>
      <c r="D221" s="2" t="s">
        <v>23828</v>
      </c>
      <c r="E221" s="2" t="s">
        <v>264</v>
      </c>
      <c r="F221" s="2" t="s">
        <v>2320</v>
      </c>
      <c r="G221" s="2" t="s">
        <v>2091</v>
      </c>
      <c r="H221" s="2" t="s">
        <v>23829</v>
      </c>
      <c r="I221" s="2"/>
      <c r="J221" s="2"/>
      <c r="K221" s="2"/>
      <c r="L221" s="2"/>
      <c r="M221" s="2" t="s">
        <v>59</v>
      </c>
      <c r="N221" s="2" t="s">
        <v>2058</v>
      </c>
      <c r="O221" s="2" t="s">
        <v>2322</v>
      </c>
      <c r="P221" s="2" t="s">
        <v>2609</v>
      </c>
      <c r="Q221" s="2" t="s">
        <v>2051</v>
      </c>
      <c r="R221" s="2" t="s">
        <v>2067</v>
      </c>
      <c r="S221" s="2"/>
      <c r="T221" s="2" t="s">
        <v>23830</v>
      </c>
    </row>
    <row r="222" spans="1:20" ht="14.25" customHeight="1">
      <c r="A222" s="2" t="s">
        <v>23831</v>
      </c>
      <c r="B222" s="2" t="s">
        <v>23832</v>
      </c>
      <c r="C222" s="2" t="s">
        <v>11377</v>
      </c>
      <c r="D222" s="2" t="s">
        <v>842</v>
      </c>
      <c r="E222" s="2" t="s">
        <v>264</v>
      </c>
      <c r="F222" s="2" t="s">
        <v>23833</v>
      </c>
      <c r="G222" s="2" t="s">
        <v>2046</v>
      </c>
      <c r="H222" s="2" t="s">
        <v>23834</v>
      </c>
      <c r="I222" s="2"/>
      <c r="J222" s="2"/>
      <c r="K222" s="2"/>
      <c r="L222" s="2"/>
      <c r="M222" s="2" t="s">
        <v>1566</v>
      </c>
      <c r="N222" s="2" t="s">
        <v>2048</v>
      </c>
      <c r="O222" s="2" t="s">
        <v>2199</v>
      </c>
      <c r="P222" s="2" t="s">
        <v>4630</v>
      </c>
      <c r="Q222" s="2" t="s">
        <v>2051</v>
      </c>
      <c r="R222" s="2" t="s">
        <v>2067</v>
      </c>
      <c r="S222" s="2"/>
      <c r="T222" s="2" t="s">
        <v>841</v>
      </c>
    </row>
    <row r="223" spans="1:20" ht="14.25" customHeight="1">
      <c r="A223" s="2" t="s">
        <v>23835</v>
      </c>
      <c r="B223" s="2" t="s">
        <v>23836</v>
      </c>
      <c r="C223" s="2" t="s">
        <v>23837</v>
      </c>
      <c r="D223" s="2" t="s">
        <v>23838</v>
      </c>
      <c r="E223" s="2" t="s">
        <v>264</v>
      </c>
      <c r="F223" s="2" t="s">
        <v>2473</v>
      </c>
      <c r="G223" s="2" t="s">
        <v>2404</v>
      </c>
      <c r="H223" s="2" t="s">
        <v>23839</v>
      </c>
      <c r="I223" s="2" t="s">
        <v>23719</v>
      </c>
      <c r="J223" s="2"/>
      <c r="K223" s="2"/>
      <c r="L223" s="2"/>
      <c r="M223" s="2" t="s">
        <v>59</v>
      </c>
      <c r="N223" s="2" t="s">
        <v>2048</v>
      </c>
      <c r="O223" s="2" t="s">
        <v>2301</v>
      </c>
      <c r="P223" s="2" t="s">
        <v>3535</v>
      </c>
      <c r="Q223" s="2" t="s">
        <v>2051</v>
      </c>
      <c r="R223" s="2" t="s">
        <v>2067</v>
      </c>
      <c r="S223" s="2"/>
      <c r="T223" s="2" t="s">
        <v>23840</v>
      </c>
    </row>
    <row r="224" spans="1:20" ht="14.25" customHeight="1">
      <c r="A224" s="2" t="s">
        <v>23841</v>
      </c>
      <c r="B224" s="2" t="s">
        <v>23842</v>
      </c>
      <c r="C224" s="2" t="s">
        <v>23843</v>
      </c>
      <c r="D224" s="2" t="s">
        <v>23844</v>
      </c>
      <c r="E224" s="2" t="s">
        <v>264</v>
      </c>
      <c r="F224" s="2" t="s">
        <v>2320</v>
      </c>
      <c r="G224" s="2" t="s">
        <v>23845</v>
      </c>
      <c r="H224" s="2" t="s">
        <v>23846</v>
      </c>
      <c r="I224" s="2"/>
      <c r="J224" s="2"/>
      <c r="K224" s="2"/>
      <c r="L224" s="2"/>
      <c r="M224" s="2" t="s">
        <v>59</v>
      </c>
      <c r="N224" s="2" t="s">
        <v>2058</v>
      </c>
      <c r="O224" s="2" t="s">
        <v>2322</v>
      </c>
      <c r="P224" s="2" t="s">
        <v>4630</v>
      </c>
      <c r="Q224" s="2" t="s">
        <v>2051</v>
      </c>
      <c r="R224" s="2"/>
      <c r="S224" s="2"/>
      <c r="T224" s="2" t="s">
        <v>23847</v>
      </c>
    </row>
    <row r="225" spans="1:20" ht="14.25" customHeight="1">
      <c r="A225" s="2" t="s">
        <v>23848</v>
      </c>
      <c r="B225" s="2" t="s">
        <v>23849</v>
      </c>
      <c r="C225" s="2" t="s">
        <v>3222</v>
      </c>
      <c r="D225" s="2" t="s">
        <v>202</v>
      </c>
      <c r="E225" s="2" t="s">
        <v>96</v>
      </c>
      <c r="F225" s="2" t="s">
        <v>23850</v>
      </c>
      <c r="G225" s="2" t="s">
        <v>2046</v>
      </c>
      <c r="H225" s="2" t="s">
        <v>23851</v>
      </c>
      <c r="I225" s="2"/>
      <c r="J225" s="2"/>
      <c r="K225" s="2"/>
      <c r="L225" s="2"/>
      <c r="M225" s="2" t="s">
        <v>60</v>
      </c>
      <c r="N225" s="2" t="s">
        <v>2058</v>
      </c>
      <c r="O225" s="2" t="s">
        <v>2186</v>
      </c>
      <c r="P225" s="2" t="s">
        <v>2679</v>
      </c>
      <c r="Q225" s="2" t="s">
        <v>2051</v>
      </c>
      <c r="R225" s="2" t="s">
        <v>2052</v>
      </c>
      <c r="S225" s="2"/>
      <c r="T225" s="2" t="s">
        <v>201</v>
      </c>
    </row>
    <row r="226" spans="1:20" ht="14.25" customHeight="1">
      <c r="A226" s="2" t="s">
        <v>23852</v>
      </c>
      <c r="B226" s="2" t="s">
        <v>23853</v>
      </c>
      <c r="C226" s="2" t="s">
        <v>23854</v>
      </c>
      <c r="D226" s="2" t="s">
        <v>150</v>
      </c>
      <c r="E226" s="2" t="s">
        <v>96</v>
      </c>
      <c r="F226" s="2" t="s">
        <v>7825</v>
      </c>
      <c r="G226" s="2" t="s">
        <v>2046</v>
      </c>
      <c r="H226" s="2" t="s">
        <v>23855</v>
      </c>
      <c r="I226" s="2"/>
      <c r="J226" s="2"/>
      <c r="K226" s="2"/>
      <c r="L226" s="2"/>
      <c r="M226" s="2" t="s">
        <v>1566</v>
      </c>
      <c r="N226" s="2" t="s">
        <v>2048</v>
      </c>
      <c r="O226" s="2" t="s">
        <v>2199</v>
      </c>
      <c r="P226" s="2" t="s">
        <v>2456</v>
      </c>
      <c r="Q226" s="2" t="s">
        <v>2051</v>
      </c>
      <c r="R226" s="2" t="s">
        <v>2200</v>
      </c>
      <c r="S226" s="2"/>
      <c r="T226" s="2" t="s">
        <v>149</v>
      </c>
    </row>
    <row r="227" spans="1:20" ht="14.25" customHeight="1">
      <c r="A227" s="2" t="s">
        <v>23856</v>
      </c>
      <c r="B227" s="2" t="s">
        <v>23857</v>
      </c>
      <c r="C227" s="2" t="s">
        <v>23858</v>
      </c>
      <c r="D227" s="2" t="s">
        <v>134</v>
      </c>
      <c r="E227" s="2" t="s">
        <v>96</v>
      </c>
      <c r="F227" s="2" t="s">
        <v>23859</v>
      </c>
      <c r="G227" s="2" t="s">
        <v>2046</v>
      </c>
      <c r="H227" s="2" t="s">
        <v>23860</v>
      </c>
      <c r="I227" s="2"/>
      <c r="J227" s="2"/>
      <c r="K227" s="2"/>
      <c r="L227" s="2"/>
      <c r="M227" s="2" t="s">
        <v>1566</v>
      </c>
      <c r="N227" s="2" t="s">
        <v>2048</v>
      </c>
      <c r="O227" s="2" t="s">
        <v>2179</v>
      </c>
      <c r="P227" s="2" t="s">
        <v>2066</v>
      </c>
      <c r="Q227" s="2" t="s">
        <v>2051</v>
      </c>
      <c r="R227" s="2" t="s">
        <v>2052</v>
      </c>
      <c r="S227" s="2"/>
      <c r="T227" s="2" t="s">
        <v>133</v>
      </c>
    </row>
    <row r="228" spans="1:20" ht="14.25" customHeight="1">
      <c r="A228" s="2" t="s">
        <v>23861</v>
      </c>
      <c r="B228" s="2" t="s">
        <v>23862</v>
      </c>
      <c r="C228" s="2" t="s">
        <v>23863</v>
      </c>
      <c r="D228" s="2" t="s">
        <v>152</v>
      </c>
      <c r="E228" s="2" t="s">
        <v>96</v>
      </c>
      <c r="F228" s="2" t="s">
        <v>23864</v>
      </c>
      <c r="G228" s="2" t="s">
        <v>2046</v>
      </c>
      <c r="H228" s="2" t="s">
        <v>23865</v>
      </c>
      <c r="I228" s="2"/>
      <c r="J228" s="2"/>
      <c r="K228" s="2"/>
      <c r="L228" s="2"/>
      <c r="M228" s="2" t="s">
        <v>1566</v>
      </c>
      <c r="N228" s="2" t="s">
        <v>2048</v>
      </c>
      <c r="O228" s="2" t="s">
        <v>2179</v>
      </c>
      <c r="P228" s="2" t="s">
        <v>4532</v>
      </c>
      <c r="Q228" s="2" t="s">
        <v>2051</v>
      </c>
      <c r="R228" s="2" t="s">
        <v>2067</v>
      </c>
      <c r="S228" s="2"/>
      <c r="T228" s="2" t="s">
        <v>151</v>
      </c>
    </row>
    <row r="229" spans="1:20" ht="14.25" customHeight="1">
      <c r="A229" s="2" t="s">
        <v>23866</v>
      </c>
      <c r="B229" s="2" t="s">
        <v>10123</v>
      </c>
      <c r="C229" s="2" t="s">
        <v>23867</v>
      </c>
      <c r="D229" s="2" t="s">
        <v>128</v>
      </c>
      <c r="E229" s="2" t="s">
        <v>96</v>
      </c>
      <c r="F229" s="2" t="s">
        <v>5946</v>
      </c>
      <c r="G229" s="2" t="s">
        <v>2046</v>
      </c>
      <c r="H229" s="2" t="s">
        <v>23868</v>
      </c>
      <c r="I229" s="2"/>
      <c r="J229" s="2"/>
      <c r="K229" s="2"/>
      <c r="L229" s="2"/>
      <c r="M229" s="2" t="s">
        <v>1566</v>
      </c>
      <c r="N229" s="2" t="s">
        <v>2058</v>
      </c>
      <c r="O229" s="2" t="s">
        <v>2153</v>
      </c>
      <c r="P229" s="2" t="s">
        <v>3363</v>
      </c>
      <c r="Q229" s="2" t="s">
        <v>2051</v>
      </c>
      <c r="R229" s="2" t="s">
        <v>2052</v>
      </c>
      <c r="S229" s="2"/>
      <c r="T229" s="2" t="s">
        <v>127</v>
      </c>
    </row>
    <row r="230" spans="1:20" ht="14.25" customHeight="1">
      <c r="A230" s="2" t="s">
        <v>23869</v>
      </c>
      <c r="B230" s="2" t="s">
        <v>10123</v>
      </c>
      <c r="C230" s="2" t="s">
        <v>23870</v>
      </c>
      <c r="D230" s="2" t="s">
        <v>94</v>
      </c>
      <c r="E230" s="2" t="s">
        <v>96</v>
      </c>
      <c r="F230" s="2" t="s">
        <v>23871</v>
      </c>
      <c r="G230" s="2" t="s">
        <v>2046</v>
      </c>
      <c r="H230" s="2" t="s">
        <v>23872</v>
      </c>
      <c r="I230" s="2"/>
      <c r="J230" s="2"/>
      <c r="K230" s="2"/>
      <c r="L230" s="2"/>
      <c r="M230" s="2" t="s">
        <v>1566</v>
      </c>
      <c r="N230" s="2" t="s">
        <v>2058</v>
      </c>
      <c r="O230" s="2" t="s">
        <v>2145</v>
      </c>
      <c r="P230" s="2" t="s">
        <v>3363</v>
      </c>
      <c r="Q230" s="2" t="s">
        <v>2051</v>
      </c>
      <c r="R230" s="2" t="s">
        <v>2052</v>
      </c>
      <c r="S230" s="2"/>
      <c r="T230" s="2" t="s">
        <v>93</v>
      </c>
    </row>
    <row r="231" spans="1:20" ht="14.25" customHeight="1">
      <c r="A231" s="22" t="s">
        <v>23873</v>
      </c>
      <c r="B231" s="22" t="s">
        <v>19588</v>
      </c>
      <c r="C231" s="22" t="s">
        <v>23874</v>
      </c>
      <c r="D231" s="22" t="s">
        <v>654</v>
      </c>
      <c r="E231" s="22" t="s">
        <v>264</v>
      </c>
      <c r="F231" s="22" t="s">
        <v>23875</v>
      </c>
      <c r="G231" s="22" t="s">
        <v>2046</v>
      </c>
      <c r="H231" s="22" t="s">
        <v>23876</v>
      </c>
      <c r="I231" s="22"/>
      <c r="J231" s="22"/>
      <c r="K231" s="22"/>
      <c r="L231" s="22"/>
      <c r="M231" s="22" t="s">
        <v>1566</v>
      </c>
      <c r="N231" s="22" t="s">
        <v>2058</v>
      </c>
      <c r="O231" s="22" t="s">
        <v>2093</v>
      </c>
      <c r="P231" s="22" t="s">
        <v>4570</v>
      </c>
      <c r="Q231" s="22" t="s">
        <v>2051</v>
      </c>
      <c r="R231" s="2" t="s">
        <v>2067</v>
      </c>
      <c r="S231" s="2"/>
      <c r="T231" s="2" t="s">
        <v>653</v>
      </c>
    </row>
    <row r="232" spans="1:20" ht="14.25" customHeight="1">
      <c r="A232" s="2" t="s">
        <v>23877</v>
      </c>
      <c r="B232" s="2" t="s">
        <v>8213</v>
      </c>
      <c r="C232" s="2" t="s">
        <v>23878</v>
      </c>
      <c r="D232" s="2" t="s">
        <v>122</v>
      </c>
      <c r="E232" s="2" t="s">
        <v>96</v>
      </c>
      <c r="F232" s="2" t="s">
        <v>23879</v>
      </c>
      <c r="G232" s="2" t="s">
        <v>2046</v>
      </c>
      <c r="H232" s="2" t="s">
        <v>23880</v>
      </c>
      <c r="I232" s="2"/>
      <c r="J232" s="2"/>
      <c r="K232" s="2"/>
      <c r="L232" s="2" t="s">
        <v>2126</v>
      </c>
      <c r="M232" s="2" t="s">
        <v>1566</v>
      </c>
      <c r="N232" s="2" t="s">
        <v>2058</v>
      </c>
      <c r="O232" s="2" t="s">
        <v>2153</v>
      </c>
      <c r="P232" s="2" t="s">
        <v>3587</v>
      </c>
      <c r="Q232" s="2" t="s">
        <v>2051</v>
      </c>
      <c r="R232" s="2" t="s">
        <v>2052</v>
      </c>
      <c r="S232" s="2"/>
      <c r="T232" s="2" t="s">
        <v>121</v>
      </c>
    </row>
    <row r="233" spans="1:20" ht="14.25" customHeight="1">
      <c r="A233" s="2" t="s">
        <v>23881</v>
      </c>
      <c r="B233" s="2" t="s">
        <v>23882</v>
      </c>
      <c r="C233" s="2" t="s">
        <v>23883</v>
      </c>
      <c r="D233" s="2" t="s">
        <v>23884</v>
      </c>
      <c r="E233" s="2" t="s">
        <v>264</v>
      </c>
      <c r="F233" s="2" t="s">
        <v>2824</v>
      </c>
      <c r="G233" s="2" t="s">
        <v>2404</v>
      </c>
      <c r="H233" s="2" t="s">
        <v>23885</v>
      </c>
      <c r="I233" s="2"/>
      <c r="J233" s="2"/>
      <c r="K233" s="2"/>
      <c r="L233" s="2"/>
      <c r="M233" s="2" t="s">
        <v>60</v>
      </c>
      <c r="N233" s="2" t="s">
        <v>2058</v>
      </c>
      <c r="O233" s="2" t="s">
        <v>2316</v>
      </c>
      <c r="P233" s="2" t="s">
        <v>22398</v>
      </c>
      <c r="Q233" s="2" t="s">
        <v>2051</v>
      </c>
      <c r="R233" s="2"/>
      <c r="S233" s="2"/>
      <c r="T233" s="2" t="s">
        <v>23886</v>
      </c>
    </row>
    <row r="234" spans="1:20" ht="14.25" customHeight="1">
      <c r="A234" s="2" t="s">
        <v>23887</v>
      </c>
      <c r="B234" s="2" t="s">
        <v>4461</v>
      </c>
      <c r="C234" s="2" t="s">
        <v>23888</v>
      </c>
      <c r="D234" s="2" t="s">
        <v>99</v>
      </c>
      <c r="E234" s="2" t="s">
        <v>96</v>
      </c>
      <c r="F234" s="2" t="s">
        <v>23889</v>
      </c>
      <c r="G234" s="2" t="s">
        <v>2046</v>
      </c>
      <c r="H234" s="2" t="s">
        <v>23890</v>
      </c>
      <c r="I234" s="2"/>
      <c r="J234" s="2"/>
      <c r="K234" s="2"/>
      <c r="L234" s="2"/>
      <c r="M234" s="2" t="s">
        <v>1566</v>
      </c>
      <c r="N234" s="2" t="s">
        <v>2058</v>
      </c>
      <c r="O234" s="2" t="s">
        <v>2059</v>
      </c>
      <c r="P234" s="2" t="s">
        <v>23212</v>
      </c>
      <c r="Q234" s="2" t="s">
        <v>2051</v>
      </c>
      <c r="R234" s="2" t="s">
        <v>2067</v>
      </c>
      <c r="S234" s="2"/>
      <c r="T234" s="2" t="s">
        <v>98</v>
      </c>
    </row>
    <row r="235" spans="1:20" ht="14.25" customHeight="1">
      <c r="A235" s="2" t="s">
        <v>23891</v>
      </c>
      <c r="B235" s="2" t="s">
        <v>23892</v>
      </c>
      <c r="C235" s="2" t="s">
        <v>23893</v>
      </c>
      <c r="D235" s="2" t="s">
        <v>23894</v>
      </c>
      <c r="E235" s="2" t="s">
        <v>264</v>
      </c>
      <c r="F235" s="2" t="s">
        <v>20785</v>
      </c>
      <c r="G235" s="2" t="s">
        <v>23895</v>
      </c>
      <c r="H235" s="2" t="s">
        <v>23896</v>
      </c>
      <c r="I235" s="2"/>
      <c r="J235" s="2"/>
      <c r="K235" s="2"/>
      <c r="L235" s="2"/>
      <c r="M235" s="2" t="s">
        <v>60</v>
      </c>
      <c r="N235" s="2" t="s">
        <v>2058</v>
      </c>
      <c r="O235" s="2" t="s">
        <v>2186</v>
      </c>
      <c r="P235" s="2" t="s">
        <v>2609</v>
      </c>
      <c r="Q235" s="2" t="s">
        <v>2051</v>
      </c>
      <c r="R235" s="2" t="s">
        <v>2052</v>
      </c>
      <c r="S235" s="2"/>
      <c r="T235" s="2" t="s">
        <v>23897</v>
      </c>
    </row>
    <row r="236" spans="1:20" ht="14.25" customHeight="1">
      <c r="A236" s="2" t="s">
        <v>23898</v>
      </c>
      <c r="B236" s="2" t="s">
        <v>23899</v>
      </c>
      <c r="C236" s="2" t="s">
        <v>20404</v>
      </c>
      <c r="D236" s="2" t="s">
        <v>258</v>
      </c>
      <c r="E236" s="2" t="s">
        <v>96</v>
      </c>
      <c r="F236" s="2" t="s">
        <v>2299</v>
      </c>
      <c r="G236" s="2" t="s">
        <v>2046</v>
      </c>
      <c r="H236" s="2" t="s">
        <v>23900</v>
      </c>
      <c r="I236" s="2"/>
      <c r="J236" s="2"/>
      <c r="K236" s="2"/>
      <c r="L236" s="2"/>
      <c r="M236" s="2" t="s">
        <v>59</v>
      </c>
      <c r="N236" s="2" t="s">
        <v>2048</v>
      </c>
      <c r="O236" s="2" t="s">
        <v>2301</v>
      </c>
      <c r="P236" s="2" t="s">
        <v>2398</v>
      </c>
      <c r="Q236" s="2" t="s">
        <v>2051</v>
      </c>
      <c r="R236" s="2" t="s">
        <v>2052</v>
      </c>
      <c r="S236" s="2"/>
      <c r="T236" s="2" t="s">
        <v>257</v>
      </c>
    </row>
    <row r="237" spans="1:20" ht="14.25" customHeight="1">
      <c r="A237" s="2" t="s">
        <v>23901</v>
      </c>
      <c r="B237" s="2" t="s">
        <v>23902</v>
      </c>
      <c r="C237" s="2" t="s">
        <v>23903</v>
      </c>
      <c r="D237" s="2" t="s">
        <v>152</v>
      </c>
      <c r="E237" s="2" t="s">
        <v>96</v>
      </c>
      <c r="F237" s="2" t="s">
        <v>23904</v>
      </c>
      <c r="G237" s="2" t="s">
        <v>2046</v>
      </c>
      <c r="H237" s="2" t="s">
        <v>23905</v>
      </c>
      <c r="I237" s="2"/>
      <c r="J237" s="2"/>
      <c r="K237" s="2"/>
      <c r="L237" s="2"/>
      <c r="M237" s="2" t="s">
        <v>1566</v>
      </c>
      <c r="N237" s="2" t="s">
        <v>2058</v>
      </c>
      <c r="O237" s="2" t="s">
        <v>2059</v>
      </c>
      <c r="P237" s="2" t="s">
        <v>3937</v>
      </c>
      <c r="Q237" s="2" t="s">
        <v>2051</v>
      </c>
      <c r="R237" s="2" t="s">
        <v>2052</v>
      </c>
      <c r="S237" s="2"/>
      <c r="T237" s="2" t="s">
        <v>151</v>
      </c>
    </row>
    <row r="238" spans="1:20" ht="14.25" customHeight="1">
      <c r="A238" s="2" t="s">
        <v>23906</v>
      </c>
      <c r="B238" s="2" t="s">
        <v>23907</v>
      </c>
      <c r="C238" s="2" t="s">
        <v>23908</v>
      </c>
      <c r="D238" s="2" t="s">
        <v>516</v>
      </c>
      <c r="E238" s="2" t="s">
        <v>264</v>
      </c>
      <c r="F238" s="2" t="s">
        <v>2473</v>
      </c>
      <c r="G238" s="2" t="s">
        <v>2046</v>
      </c>
      <c r="H238" s="2" t="s">
        <v>23909</v>
      </c>
      <c r="I238" s="2"/>
      <c r="J238" s="2" t="s">
        <v>23910</v>
      </c>
      <c r="K238" s="2"/>
      <c r="L238" s="2"/>
      <c r="M238" s="2" t="s">
        <v>59</v>
      </c>
      <c r="N238" s="2" t="s">
        <v>2048</v>
      </c>
      <c r="O238" s="2" t="s">
        <v>2301</v>
      </c>
      <c r="P238" s="2" t="s">
        <v>23911</v>
      </c>
      <c r="Q238" s="2" t="s">
        <v>2051</v>
      </c>
      <c r="R238" s="2"/>
      <c r="S238" s="2"/>
      <c r="T238" s="2" t="s">
        <v>515</v>
      </c>
    </row>
    <row r="239" spans="1:20" ht="14.25" customHeight="1">
      <c r="A239" s="2" t="s">
        <v>23912</v>
      </c>
      <c r="B239" s="2" t="s">
        <v>22800</v>
      </c>
      <c r="C239" s="2" t="s">
        <v>7646</v>
      </c>
      <c r="D239" s="2" t="s">
        <v>150</v>
      </c>
      <c r="E239" s="2" t="s">
        <v>96</v>
      </c>
      <c r="F239" s="2" t="s">
        <v>4402</v>
      </c>
      <c r="G239" s="2" t="s">
        <v>2046</v>
      </c>
      <c r="H239" s="2" t="s">
        <v>23913</v>
      </c>
      <c r="I239" s="2"/>
      <c r="J239" s="2"/>
      <c r="K239" s="2"/>
      <c r="L239" s="2"/>
      <c r="M239" s="2" t="s">
        <v>1566</v>
      </c>
      <c r="N239" s="2" t="s">
        <v>2058</v>
      </c>
      <c r="O239" s="2" t="s">
        <v>2153</v>
      </c>
      <c r="P239" s="2" t="s">
        <v>3587</v>
      </c>
      <c r="Q239" s="2" t="s">
        <v>2051</v>
      </c>
      <c r="R239" s="2" t="s">
        <v>2052</v>
      </c>
      <c r="S239" s="2"/>
      <c r="T239" s="2" t="s">
        <v>149</v>
      </c>
    </row>
    <row r="240" spans="1:20" ht="14.25" customHeight="1">
      <c r="A240" s="2" t="s">
        <v>23914</v>
      </c>
      <c r="B240" s="2" t="s">
        <v>23915</v>
      </c>
      <c r="C240" s="2" t="s">
        <v>8296</v>
      </c>
      <c r="D240" s="2" t="s">
        <v>1496</v>
      </c>
      <c r="E240" s="2" t="s">
        <v>264</v>
      </c>
      <c r="F240" s="2" t="s">
        <v>2112</v>
      </c>
      <c r="G240" s="2" t="s">
        <v>2046</v>
      </c>
      <c r="H240" s="2" t="s">
        <v>23916</v>
      </c>
      <c r="I240" s="2"/>
      <c r="J240" s="2"/>
      <c r="K240" s="2"/>
      <c r="L240" s="2"/>
      <c r="M240" s="2" t="s">
        <v>1566</v>
      </c>
      <c r="N240" s="2" t="s">
        <v>2058</v>
      </c>
      <c r="O240" s="2" t="s">
        <v>2093</v>
      </c>
      <c r="P240" s="2" t="s">
        <v>4570</v>
      </c>
      <c r="Q240" s="2" t="s">
        <v>2051</v>
      </c>
      <c r="R240" s="2" t="s">
        <v>2067</v>
      </c>
      <c r="S240" s="2"/>
      <c r="T240" s="2" t="s">
        <v>1495</v>
      </c>
    </row>
    <row r="241" spans="1:20" ht="14.25" customHeight="1">
      <c r="A241" s="2" t="s">
        <v>23917</v>
      </c>
      <c r="B241" s="2" t="s">
        <v>4867</v>
      </c>
      <c r="C241" s="2" t="s">
        <v>7913</v>
      </c>
      <c r="D241" s="2" t="s">
        <v>232</v>
      </c>
      <c r="E241" s="2" t="s">
        <v>264</v>
      </c>
      <c r="F241" s="2" t="s">
        <v>3606</v>
      </c>
      <c r="G241" s="2" t="s">
        <v>2046</v>
      </c>
      <c r="H241" s="2" t="s">
        <v>23918</v>
      </c>
      <c r="I241" s="2"/>
      <c r="J241" s="2"/>
      <c r="K241" s="2"/>
      <c r="L241" s="2"/>
      <c r="M241" s="2" t="s">
        <v>1566</v>
      </c>
      <c r="N241" s="2" t="s">
        <v>2058</v>
      </c>
      <c r="O241" s="2" t="s">
        <v>2145</v>
      </c>
      <c r="P241" s="2" t="s">
        <v>4570</v>
      </c>
      <c r="Q241" s="2" t="s">
        <v>2051</v>
      </c>
      <c r="R241" s="2" t="s">
        <v>2052</v>
      </c>
      <c r="S241" s="2"/>
      <c r="T241" s="2" t="s">
        <v>231</v>
      </c>
    </row>
    <row r="242" spans="1:20" ht="14.25" customHeight="1">
      <c r="A242" s="2" t="s">
        <v>23919</v>
      </c>
      <c r="B242" s="2" t="s">
        <v>4867</v>
      </c>
      <c r="C242" s="2" t="s">
        <v>23920</v>
      </c>
      <c r="D242" s="2" t="s">
        <v>1430</v>
      </c>
      <c r="E242" s="2" t="s">
        <v>264</v>
      </c>
      <c r="F242" s="2" t="s">
        <v>2112</v>
      </c>
      <c r="G242" s="2" t="s">
        <v>2046</v>
      </c>
      <c r="H242" s="2" t="s">
        <v>23921</v>
      </c>
      <c r="I242" s="2"/>
      <c r="J242" s="2"/>
      <c r="K242" s="2"/>
      <c r="L242" s="2"/>
      <c r="M242" s="2" t="s">
        <v>1566</v>
      </c>
      <c r="N242" s="2" t="s">
        <v>2058</v>
      </c>
      <c r="O242" s="2" t="s">
        <v>2093</v>
      </c>
      <c r="P242" s="2" t="s">
        <v>4570</v>
      </c>
      <c r="Q242" s="2" t="s">
        <v>2051</v>
      </c>
      <c r="R242" s="2" t="s">
        <v>2067</v>
      </c>
      <c r="S242" s="2"/>
      <c r="T242" s="2" t="s">
        <v>1429</v>
      </c>
    </row>
    <row r="243" spans="1:20" ht="14.25" customHeight="1">
      <c r="A243" s="2" t="s">
        <v>23922</v>
      </c>
      <c r="B243" s="2" t="s">
        <v>4867</v>
      </c>
      <c r="C243" s="2" t="s">
        <v>23923</v>
      </c>
      <c r="D243" s="2" t="s">
        <v>122</v>
      </c>
      <c r="E243" s="2" t="s">
        <v>96</v>
      </c>
      <c r="F243" s="2" t="s">
        <v>4810</v>
      </c>
      <c r="G243" s="2" t="s">
        <v>2046</v>
      </c>
      <c r="H243" s="2" t="s">
        <v>23924</v>
      </c>
      <c r="I243" s="2"/>
      <c r="J243" s="2"/>
      <c r="K243" s="2"/>
      <c r="L243" s="2"/>
      <c r="M243" s="2" t="s">
        <v>1566</v>
      </c>
      <c r="N243" s="2" t="s">
        <v>2058</v>
      </c>
      <c r="O243" s="2" t="s">
        <v>2153</v>
      </c>
      <c r="P243" s="2" t="s">
        <v>3587</v>
      </c>
      <c r="Q243" s="2" t="s">
        <v>2051</v>
      </c>
      <c r="R243" s="2" t="s">
        <v>2052</v>
      </c>
      <c r="S243" s="2"/>
      <c r="T243" s="2" t="s">
        <v>121</v>
      </c>
    </row>
    <row r="244" spans="1:20" ht="14.25" customHeight="1">
      <c r="A244" s="2" t="s">
        <v>23925</v>
      </c>
      <c r="B244" s="2" t="s">
        <v>4867</v>
      </c>
      <c r="C244" s="2" t="s">
        <v>4464</v>
      </c>
      <c r="D244" s="2" t="s">
        <v>152</v>
      </c>
      <c r="E244" s="2" t="s">
        <v>96</v>
      </c>
      <c r="F244" s="2" t="s">
        <v>23926</v>
      </c>
      <c r="G244" s="2" t="s">
        <v>2046</v>
      </c>
      <c r="H244" s="2" t="s">
        <v>23927</v>
      </c>
      <c r="I244" s="2"/>
      <c r="J244" s="2"/>
      <c r="K244" s="2"/>
      <c r="L244" s="2"/>
      <c r="M244" s="2" t="s">
        <v>1566</v>
      </c>
      <c r="N244" s="2" t="s">
        <v>2058</v>
      </c>
      <c r="O244" s="2" t="s">
        <v>2153</v>
      </c>
      <c r="P244" s="2" t="s">
        <v>23531</v>
      </c>
      <c r="Q244" s="2" t="s">
        <v>2051</v>
      </c>
      <c r="R244" s="2" t="s">
        <v>2052</v>
      </c>
      <c r="S244" s="2"/>
      <c r="T244" s="2" t="s">
        <v>151</v>
      </c>
    </row>
    <row r="245" spans="1:20" ht="14.25" customHeight="1">
      <c r="A245" s="2" t="s">
        <v>23928</v>
      </c>
      <c r="B245" s="2" t="s">
        <v>4867</v>
      </c>
      <c r="C245" s="2" t="s">
        <v>11860</v>
      </c>
      <c r="D245" s="2" t="s">
        <v>504</v>
      </c>
      <c r="E245" s="2" t="s">
        <v>264</v>
      </c>
      <c r="F245" s="2" t="s">
        <v>2473</v>
      </c>
      <c r="G245" s="2" t="s">
        <v>2046</v>
      </c>
      <c r="H245" s="2" t="s">
        <v>23929</v>
      </c>
      <c r="I245" s="2"/>
      <c r="J245" s="2"/>
      <c r="K245" s="2"/>
      <c r="L245" s="2"/>
      <c r="M245" s="2" t="s">
        <v>59</v>
      </c>
      <c r="N245" s="2" t="s">
        <v>2048</v>
      </c>
      <c r="O245" s="2" t="s">
        <v>2301</v>
      </c>
      <c r="P245" s="2" t="s">
        <v>20494</v>
      </c>
      <c r="Q245" s="2" t="s">
        <v>2051</v>
      </c>
      <c r="R245" s="2"/>
      <c r="S245" s="2"/>
      <c r="T245" s="2" t="s">
        <v>503</v>
      </c>
    </row>
    <row r="246" spans="1:20" ht="14.25" customHeight="1">
      <c r="A246" s="2" t="s">
        <v>23930</v>
      </c>
      <c r="B246" s="2" t="s">
        <v>4862</v>
      </c>
      <c r="C246" s="2" t="s">
        <v>23931</v>
      </c>
      <c r="D246" s="2" t="s">
        <v>94</v>
      </c>
      <c r="E246" s="2" t="s">
        <v>96</v>
      </c>
      <c r="F246" s="2" t="s">
        <v>23932</v>
      </c>
      <c r="G246" s="2" t="s">
        <v>2046</v>
      </c>
      <c r="H246" s="2" t="s">
        <v>23933</v>
      </c>
      <c r="I246" s="2"/>
      <c r="J246" s="2"/>
      <c r="K246" s="2"/>
      <c r="L246" s="2"/>
      <c r="M246" s="2" t="s">
        <v>1566</v>
      </c>
      <c r="N246" s="2" t="s">
        <v>2048</v>
      </c>
      <c r="O246" s="2" t="s">
        <v>2179</v>
      </c>
      <c r="P246" s="2" t="s">
        <v>2377</v>
      </c>
      <c r="Q246" s="2" t="s">
        <v>2051</v>
      </c>
      <c r="R246" s="2" t="s">
        <v>2200</v>
      </c>
      <c r="S246" s="2"/>
      <c r="T246" s="2" t="s">
        <v>93</v>
      </c>
    </row>
    <row r="247" spans="1:20" ht="14.25" customHeight="1">
      <c r="A247" s="2" t="s">
        <v>23934</v>
      </c>
      <c r="B247" s="2" t="s">
        <v>4862</v>
      </c>
      <c r="C247" s="2" t="s">
        <v>6882</v>
      </c>
      <c r="D247" s="2" t="s">
        <v>238</v>
      </c>
      <c r="E247" s="2" t="s">
        <v>264</v>
      </c>
      <c r="F247" s="2" t="s">
        <v>23935</v>
      </c>
      <c r="G247" s="2" t="s">
        <v>2046</v>
      </c>
      <c r="H247" s="2" t="s">
        <v>23936</v>
      </c>
      <c r="I247" s="2" t="s">
        <v>23937</v>
      </c>
      <c r="J247" s="2"/>
      <c r="K247" s="2"/>
      <c r="L247" s="2" t="s">
        <v>4539</v>
      </c>
      <c r="M247" s="2" t="s">
        <v>60</v>
      </c>
      <c r="N247" s="2" t="s">
        <v>2058</v>
      </c>
      <c r="O247" s="2" t="s">
        <v>2316</v>
      </c>
      <c r="P247" s="2" t="s">
        <v>2505</v>
      </c>
      <c r="Q247" s="2" t="s">
        <v>2051</v>
      </c>
      <c r="R247" s="2" t="s">
        <v>2052</v>
      </c>
      <c r="S247" s="2"/>
      <c r="T247" s="2" t="s">
        <v>237</v>
      </c>
    </row>
    <row r="248" spans="1:20" ht="14.25" customHeight="1">
      <c r="A248" s="2" t="s">
        <v>23938</v>
      </c>
      <c r="B248" s="2" t="s">
        <v>23939</v>
      </c>
      <c r="C248" s="2" t="s">
        <v>23940</v>
      </c>
      <c r="D248" s="2" t="s">
        <v>1196</v>
      </c>
      <c r="E248" s="2" t="s">
        <v>264</v>
      </c>
      <c r="F248" s="2" t="s">
        <v>2210</v>
      </c>
      <c r="G248" s="2" t="s">
        <v>2046</v>
      </c>
      <c r="H248" s="2" t="s">
        <v>23941</v>
      </c>
      <c r="I248" s="2"/>
      <c r="J248" s="2"/>
      <c r="K248" s="2"/>
      <c r="L248" s="2"/>
      <c r="M248" s="2" t="s">
        <v>59</v>
      </c>
      <c r="N248" s="2" t="s">
        <v>2058</v>
      </c>
      <c r="O248" s="2" t="s">
        <v>2101</v>
      </c>
      <c r="P248" s="2" t="s">
        <v>20494</v>
      </c>
      <c r="Q248" s="2" t="s">
        <v>2051</v>
      </c>
      <c r="R248" s="2" t="s">
        <v>2052</v>
      </c>
      <c r="S248" s="2"/>
      <c r="T248" s="2" t="s">
        <v>1195</v>
      </c>
    </row>
    <row r="249" spans="1:20" ht="14.25" customHeight="1">
      <c r="A249" s="2" t="s">
        <v>23942</v>
      </c>
      <c r="B249" s="2" t="s">
        <v>10140</v>
      </c>
      <c r="C249" s="2" t="s">
        <v>23943</v>
      </c>
      <c r="D249" s="2" t="s">
        <v>128</v>
      </c>
      <c r="E249" s="2" t="s">
        <v>96</v>
      </c>
      <c r="F249" s="2" t="s">
        <v>1655</v>
      </c>
      <c r="G249" s="2" t="s">
        <v>2046</v>
      </c>
      <c r="H249" s="2" t="s">
        <v>23944</v>
      </c>
      <c r="I249" s="2"/>
      <c r="J249" s="2"/>
      <c r="K249" s="2"/>
      <c r="L249" s="2" t="s">
        <v>2287</v>
      </c>
      <c r="M249" s="2" t="s">
        <v>59</v>
      </c>
      <c r="N249" s="2" t="s">
        <v>2058</v>
      </c>
      <c r="O249" s="2" t="s">
        <v>2583</v>
      </c>
      <c r="P249" s="2" t="s">
        <v>23945</v>
      </c>
      <c r="Q249" s="2" t="s">
        <v>2051</v>
      </c>
      <c r="R249" s="2" t="s">
        <v>2052</v>
      </c>
      <c r="S249" s="2"/>
      <c r="T249" s="2" t="s">
        <v>127</v>
      </c>
    </row>
    <row r="250" spans="1:20" ht="14.25" customHeight="1">
      <c r="A250" s="2" t="s">
        <v>23946</v>
      </c>
      <c r="B250" s="2" t="s">
        <v>4862</v>
      </c>
      <c r="C250" s="2" t="s">
        <v>23947</v>
      </c>
      <c r="D250" s="2" t="s">
        <v>114</v>
      </c>
      <c r="E250" s="2" t="s">
        <v>96</v>
      </c>
      <c r="F250" s="2" t="s">
        <v>23948</v>
      </c>
      <c r="G250" s="2" t="s">
        <v>2046</v>
      </c>
      <c r="H250" s="2" t="s">
        <v>23949</v>
      </c>
      <c r="I250" s="2"/>
      <c r="J250" s="2"/>
      <c r="K250" s="2"/>
      <c r="L250" s="2"/>
      <c r="M250" s="2" t="s">
        <v>1566</v>
      </c>
      <c r="N250" s="2" t="s">
        <v>2058</v>
      </c>
      <c r="O250" s="2" t="s">
        <v>2120</v>
      </c>
      <c r="P250" s="2" t="s">
        <v>3587</v>
      </c>
      <c r="Q250" s="2" t="s">
        <v>2051</v>
      </c>
      <c r="R250" s="2" t="s">
        <v>2052</v>
      </c>
      <c r="S250" s="2"/>
      <c r="T250" s="2" t="s">
        <v>113</v>
      </c>
    </row>
    <row r="251" spans="1:20" ht="14.25" customHeight="1">
      <c r="A251" s="2" t="s">
        <v>23950</v>
      </c>
      <c r="B251" s="2" t="s">
        <v>4862</v>
      </c>
      <c r="C251" s="2" t="s">
        <v>23951</v>
      </c>
      <c r="D251" s="2" t="s">
        <v>678</v>
      </c>
      <c r="E251" s="2" t="s">
        <v>264</v>
      </c>
      <c r="F251" s="2" t="s">
        <v>2170</v>
      </c>
      <c r="G251" s="2" t="s">
        <v>2046</v>
      </c>
      <c r="H251" s="2" t="s">
        <v>23952</v>
      </c>
      <c r="I251" s="2"/>
      <c r="J251" s="2"/>
      <c r="K251" s="2"/>
      <c r="L251" s="2"/>
      <c r="M251" s="2" t="s">
        <v>59</v>
      </c>
      <c r="N251" s="2" t="s">
        <v>2058</v>
      </c>
      <c r="O251" s="2" t="s">
        <v>2172</v>
      </c>
      <c r="P251" s="2" t="s">
        <v>20494</v>
      </c>
      <c r="Q251" s="2" t="s">
        <v>2051</v>
      </c>
      <c r="R251" s="2" t="s">
        <v>2052</v>
      </c>
      <c r="S251" s="2"/>
      <c r="T251" s="2" t="s">
        <v>677</v>
      </c>
    </row>
    <row r="252" spans="1:20" ht="14.25" customHeight="1">
      <c r="A252" s="2" t="s">
        <v>23953</v>
      </c>
      <c r="B252" s="2" t="s">
        <v>4862</v>
      </c>
      <c r="C252" s="2" t="s">
        <v>23954</v>
      </c>
      <c r="D252" s="2" t="s">
        <v>180</v>
      </c>
      <c r="E252" s="2" t="s">
        <v>96</v>
      </c>
      <c r="F252" s="2" t="s">
        <v>4083</v>
      </c>
      <c r="G252" s="2" t="s">
        <v>2046</v>
      </c>
      <c r="H252" s="2" t="s">
        <v>23955</v>
      </c>
      <c r="I252" s="2"/>
      <c r="J252" s="2"/>
      <c r="K252" s="2"/>
      <c r="L252" s="2"/>
      <c r="M252" s="2" t="s">
        <v>1566</v>
      </c>
      <c r="N252" s="2" t="s">
        <v>2058</v>
      </c>
      <c r="O252" s="2" t="s">
        <v>2153</v>
      </c>
      <c r="P252" s="2" t="s">
        <v>3587</v>
      </c>
      <c r="Q252" s="2" t="s">
        <v>2051</v>
      </c>
      <c r="R252" s="2" t="s">
        <v>2052</v>
      </c>
      <c r="S252" s="2"/>
      <c r="T252" s="2" t="s">
        <v>179</v>
      </c>
    </row>
    <row r="253" spans="1:20" ht="14.25" customHeight="1">
      <c r="A253" s="2" t="s">
        <v>23956</v>
      </c>
      <c r="B253" s="2" t="s">
        <v>4862</v>
      </c>
      <c r="C253" s="2" t="s">
        <v>23957</v>
      </c>
      <c r="D253" s="2" t="s">
        <v>648</v>
      </c>
      <c r="E253" s="2" t="s">
        <v>264</v>
      </c>
      <c r="F253" s="2" t="s">
        <v>23958</v>
      </c>
      <c r="G253" s="2" t="s">
        <v>2046</v>
      </c>
      <c r="H253" s="2" t="s">
        <v>23959</v>
      </c>
      <c r="I253" s="2"/>
      <c r="J253" s="2"/>
      <c r="K253" s="2"/>
      <c r="L253" s="2"/>
      <c r="M253" s="2" t="s">
        <v>1566</v>
      </c>
      <c r="N253" s="2" t="s">
        <v>2058</v>
      </c>
      <c r="O253" s="2" t="s">
        <v>2093</v>
      </c>
      <c r="P253" s="2" t="s">
        <v>4570</v>
      </c>
      <c r="Q253" s="2" t="s">
        <v>2051</v>
      </c>
      <c r="R253" s="2" t="s">
        <v>2067</v>
      </c>
      <c r="S253" s="2"/>
      <c r="T253" s="2" t="s">
        <v>647</v>
      </c>
    </row>
    <row r="254" spans="1:20" ht="14.25" customHeight="1">
      <c r="A254" s="2" t="s">
        <v>23960</v>
      </c>
      <c r="B254" s="2" t="s">
        <v>6463</v>
      </c>
      <c r="C254" s="2" t="s">
        <v>23961</v>
      </c>
      <c r="D254" s="2" t="s">
        <v>543</v>
      </c>
      <c r="E254" s="2" t="s">
        <v>264</v>
      </c>
      <c r="F254" s="2" t="s">
        <v>2112</v>
      </c>
      <c r="G254" s="2" t="s">
        <v>2046</v>
      </c>
      <c r="H254" s="2" t="s">
        <v>23962</v>
      </c>
      <c r="I254" s="2"/>
      <c r="J254" s="2"/>
      <c r="K254" s="2"/>
      <c r="L254" s="2"/>
      <c r="M254" s="2" t="s">
        <v>1566</v>
      </c>
      <c r="N254" s="2" t="s">
        <v>2058</v>
      </c>
      <c r="O254" s="2" t="s">
        <v>2093</v>
      </c>
      <c r="P254" s="2" t="s">
        <v>4570</v>
      </c>
      <c r="Q254" s="2" t="s">
        <v>2051</v>
      </c>
      <c r="R254" s="2" t="s">
        <v>2067</v>
      </c>
      <c r="S254" s="2"/>
      <c r="T254" s="2" t="s">
        <v>542</v>
      </c>
    </row>
    <row r="255" spans="1:20" ht="14.25" customHeight="1">
      <c r="A255" s="2" t="s">
        <v>23963</v>
      </c>
      <c r="B255" s="2" t="s">
        <v>19581</v>
      </c>
      <c r="C255" s="2" t="s">
        <v>23964</v>
      </c>
      <c r="D255" s="2" t="s">
        <v>413</v>
      </c>
      <c r="E255" s="2" t="s">
        <v>264</v>
      </c>
      <c r="F255" s="2" t="s">
        <v>2090</v>
      </c>
      <c r="G255" s="2" t="s">
        <v>2046</v>
      </c>
      <c r="H255" s="2" t="s">
        <v>23965</v>
      </c>
      <c r="I255" s="2"/>
      <c r="J255" s="2"/>
      <c r="K255" s="2" t="s">
        <v>23966</v>
      </c>
      <c r="L255" s="2" t="s">
        <v>23967</v>
      </c>
      <c r="M255" s="2" t="s">
        <v>1566</v>
      </c>
      <c r="N255" s="2" t="s">
        <v>2058</v>
      </c>
      <c r="O255" s="2" t="s">
        <v>2093</v>
      </c>
      <c r="P255" s="2" t="s">
        <v>23968</v>
      </c>
      <c r="Q255" s="2" t="s">
        <v>2051</v>
      </c>
      <c r="R255" s="2" t="s">
        <v>2067</v>
      </c>
      <c r="S255" s="2"/>
      <c r="T255" s="2" t="s">
        <v>412</v>
      </c>
    </row>
    <row r="256" spans="1:20" ht="14.25" customHeight="1">
      <c r="A256" s="2" t="s">
        <v>23969</v>
      </c>
      <c r="B256" s="2" t="s">
        <v>15080</v>
      </c>
      <c r="C256" s="2" t="s">
        <v>23970</v>
      </c>
      <c r="D256" s="2" t="s">
        <v>397</v>
      </c>
      <c r="E256" s="2" t="s">
        <v>264</v>
      </c>
      <c r="F256" s="2" t="s">
        <v>2112</v>
      </c>
      <c r="G256" s="2" t="s">
        <v>2046</v>
      </c>
      <c r="H256" s="2" t="s">
        <v>23971</v>
      </c>
      <c r="I256" s="2"/>
      <c r="J256" s="2"/>
      <c r="K256" s="2"/>
      <c r="L256" s="2"/>
      <c r="M256" s="2" t="s">
        <v>1566</v>
      </c>
      <c r="N256" s="2" t="s">
        <v>2058</v>
      </c>
      <c r="O256" s="2" t="s">
        <v>2093</v>
      </c>
      <c r="P256" s="2" t="s">
        <v>4570</v>
      </c>
      <c r="Q256" s="2" t="s">
        <v>2051</v>
      </c>
      <c r="R256" s="2" t="s">
        <v>2067</v>
      </c>
      <c r="S256" s="2"/>
      <c r="T256" s="2" t="s">
        <v>396</v>
      </c>
    </row>
    <row r="257" spans="1:20" ht="14.25" customHeight="1">
      <c r="A257" s="2" t="s">
        <v>23972</v>
      </c>
      <c r="B257" s="2" t="s">
        <v>10163</v>
      </c>
      <c r="C257" s="2" t="s">
        <v>23973</v>
      </c>
      <c r="D257" s="2" t="s">
        <v>126</v>
      </c>
      <c r="E257" s="2" t="s">
        <v>96</v>
      </c>
      <c r="F257" s="2" t="s">
        <v>23974</v>
      </c>
      <c r="G257" s="2" t="s">
        <v>2046</v>
      </c>
      <c r="H257" s="2" t="s">
        <v>23975</v>
      </c>
      <c r="I257" s="2"/>
      <c r="J257" s="2"/>
      <c r="K257" s="2"/>
      <c r="L257" s="2"/>
      <c r="M257" s="2" t="s">
        <v>1566</v>
      </c>
      <c r="N257" s="2" t="s">
        <v>2048</v>
      </c>
      <c r="O257" s="2" t="s">
        <v>2199</v>
      </c>
      <c r="P257" s="2" t="s">
        <v>2377</v>
      </c>
      <c r="Q257" s="2" t="s">
        <v>2051</v>
      </c>
      <c r="R257" s="2" t="s">
        <v>2052</v>
      </c>
      <c r="S257" s="2"/>
      <c r="T257" s="2" t="s">
        <v>125</v>
      </c>
    </row>
    <row r="258" spans="1:20" ht="14.25" customHeight="1">
      <c r="A258" s="2" t="s">
        <v>23976</v>
      </c>
      <c r="B258" s="2" t="s">
        <v>10179</v>
      </c>
      <c r="C258" s="2" t="s">
        <v>5110</v>
      </c>
      <c r="D258" s="2" t="s">
        <v>370</v>
      </c>
      <c r="E258" s="2" t="s">
        <v>96</v>
      </c>
      <c r="F258" s="2" t="s">
        <v>23977</v>
      </c>
      <c r="G258" s="2" t="s">
        <v>2046</v>
      </c>
      <c r="H258" s="2" t="s">
        <v>23978</v>
      </c>
      <c r="I258" s="2"/>
      <c r="J258" s="2"/>
      <c r="K258" s="2"/>
      <c r="L258" s="2"/>
      <c r="M258" s="2" t="s">
        <v>1566</v>
      </c>
      <c r="N258" s="2" t="s">
        <v>2058</v>
      </c>
      <c r="O258" s="2" t="s">
        <v>2259</v>
      </c>
      <c r="P258" s="2" t="s">
        <v>3587</v>
      </c>
      <c r="Q258" s="2" t="s">
        <v>2051</v>
      </c>
      <c r="R258" s="2" t="s">
        <v>2052</v>
      </c>
      <c r="S258" s="2"/>
      <c r="T258" s="2" t="s">
        <v>369</v>
      </c>
    </row>
    <row r="259" spans="1:20" ht="14.25" customHeight="1">
      <c r="A259" s="22" t="s">
        <v>23979</v>
      </c>
      <c r="B259" s="22" t="s">
        <v>23980</v>
      </c>
      <c r="C259" s="22" t="s">
        <v>23981</v>
      </c>
      <c r="D259" s="22" t="s">
        <v>196</v>
      </c>
      <c r="E259" s="22" t="s">
        <v>96</v>
      </c>
      <c r="F259" s="22" t="s">
        <v>23982</v>
      </c>
      <c r="G259" s="22" t="s">
        <v>2046</v>
      </c>
      <c r="H259" s="22" t="s">
        <v>23983</v>
      </c>
      <c r="I259" s="22"/>
      <c r="J259" s="22"/>
      <c r="K259" s="22"/>
      <c r="L259" s="22"/>
      <c r="M259" s="22" t="s">
        <v>1566</v>
      </c>
      <c r="N259" s="22" t="s">
        <v>2048</v>
      </c>
      <c r="O259" s="22" t="s">
        <v>2199</v>
      </c>
      <c r="P259" s="22" t="s">
        <v>23984</v>
      </c>
      <c r="Q259" s="22" t="s">
        <v>2051</v>
      </c>
      <c r="R259" s="2" t="s">
        <v>2200</v>
      </c>
      <c r="S259" s="2"/>
      <c r="T259" s="2" t="s">
        <v>195</v>
      </c>
    </row>
    <row r="260" spans="1:20" ht="14.25" customHeight="1">
      <c r="A260" s="2" t="s">
        <v>23985</v>
      </c>
      <c r="B260" s="2" t="s">
        <v>23986</v>
      </c>
      <c r="C260" s="2" t="s">
        <v>23987</v>
      </c>
      <c r="D260" s="2" t="s">
        <v>478</v>
      </c>
      <c r="E260" s="2" t="s">
        <v>264</v>
      </c>
      <c r="F260" s="2" t="s">
        <v>2473</v>
      </c>
      <c r="G260" s="2" t="s">
        <v>2046</v>
      </c>
      <c r="H260" s="2" t="s">
        <v>23988</v>
      </c>
      <c r="I260" s="2"/>
      <c r="J260" s="2"/>
      <c r="K260" s="2"/>
      <c r="L260" s="2"/>
      <c r="M260" s="2" t="s">
        <v>59</v>
      </c>
      <c r="N260" s="2" t="s">
        <v>2048</v>
      </c>
      <c r="O260" s="2" t="s">
        <v>2301</v>
      </c>
      <c r="P260" s="2" t="s">
        <v>23301</v>
      </c>
      <c r="Q260" s="2" t="s">
        <v>2051</v>
      </c>
      <c r="R260" s="2" t="s">
        <v>2052</v>
      </c>
      <c r="S260" s="2"/>
      <c r="T260" s="2" t="s">
        <v>477</v>
      </c>
    </row>
    <row r="261" spans="1:20" ht="14.25" customHeight="1">
      <c r="A261" s="2" t="s">
        <v>23989</v>
      </c>
      <c r="B261" s="2" t="s">
        <v>6877</v>
      </c>
      <c r="C261" s="2" t="s">
        <v>23990</v>
      </c>
      <c r="D261" s="2" t="s">
        <v>94</v>
      </c>
      <c r="E261" s="2" t="s">
        <v>96</v>
      </c>
      <c r="F261" s="2" t="s">
        <v>23991</v>
      </c>
      <c r="G261" s="2" t="s">
        <v>2046</v>
      </c>
      <c r="H261" s="2" t="s">
        <v>23992</v>
      </c>
      <c r="I261" s="2"/>
      <c r="J261" s="2"/>
      <c r="K261" s="2"/>
      <c r="L261" s="2"/>
      <c r="M261" s="2" t="s">
        <v>1566</v>
      </c>
      <c r="N261" s="2" t="s">
        <v>2058</v>
      </c>
      <c r="O261" s="2" t="s">
        <v>2704</v>
      </c>
      <c r="P261" s="2" t="s">
        <v>3363</v>
      </c>
      <c r="Q261" s="2" t="s">
        <v>2051</v>
      </c>
      <c r="R261" s="2" t="s">
        <v>2052</v>
      </c>
      <c r="S261" s="2"/>
      <c r="T261" s="2" t="s">
        <v>93</v>
      </c>
    </row>
    <row r="262" spans="1:20" ht="14.25" customHeight="1">
      <c r="A262" s="2" t="s">
        <v>23993</v>
      </c>
      <c r="B262" s="2" t="s">
        <v>10185</v>
      </c>
      <c r="C262" s="2" t="s">
        <v>23994</v>
      </c>
      <c r="D262" s="2" t="s">
        <v>996</v>
      </c>
      <c r="E262" s="2" t="s">
        <v>264</v>
      </c>
      <c r="F262" s="2" t="s">
        <v>23995</v>
      </c>
      <c r="G262" s="2" t="s">
        <v>2091</v>
      </c>
      <c r="H262" s="2" t="s">
        <v>23996</v>
      </c>
      <c r="I262" s="2"/>
      <c r="J262" s="2"/>
      <c r="K262" s="2"/>
      <c r="L262" s="2"/>
      <c r="M262" s="2" t="s">
        <v>1566</v>
      </c>
      <c r="N262" s="2" t="s">
        <v>2048</v>
      </c>
      <c r="O262" s="2" t="s">
        <v>2179</v>
      </c>
      <c r="P262" s="2" t="s">
        <v>2609</v>
      </c>
      <c r="Q262" s="2" t="s">
        <v>2051</v>
      </c>
      <c r="R262" s="2" t="s">
        <v>2067</v>
      </c>
      <c r="S262" s="2"/>
      <c r="T262" s="2" t="s">
        <v>995</v>
      </c>
    </row>
    <row r="263" spans="1:20" ht="14.25" customHeight="1">
      <c r="A263" s="2" t="s">
        <v>23997</v>
      </c>
      <c r="B263" s="2" t="s">
        <v>23998</v>
      </c>
      <c r="C263" s="2" t="s">
        <v>23999</v>
      </c>
      <c r="D263" s="2" t="s">
        <v>168</v>
      </c>
      <c r="E263" s="2" t="s">
        <v>96</v>
      </c>
      <c r="F263" s="2" t="s">
        <v>24000</v>
      </c>
      <c r="G263" s="2" t="s">
        <v>2046</v>
      </c>
      <c r="H263" s="2" t="s">
        <v>24001</v>
      </c>
      <c r="I263" s="2"/>
      <c r="J263" s="2"/>
      <c r="K263" s="2"/>
      <c r="L263" s="2"/>
      <c r="M263" s="2" t="s">
        <v>1566</v>
      </c>
      <c r="N263" s="2" t="s">
        <v>2048</v>
      </c>
      <c r="O263" s="2" t="s">
        <v>2199</v>
      </c>
      <c r="P263" s="2" t="s">
        <v>2398</v>
      </c>
      <c r="Q263" s="2" t="s">
        <v>2051</v>
      </c>
      <c r="R263" s="2" t="s">
        <v>2200</v>
      </c>
      <c r="S263" s="2"/>
      <c r="T263" s="2" t="s">
        <v>167</v>
      </c>
    </row>
    <row r="264" spans="1:20" ht="14.25" customHeight="1">
      <c r="A264" s="2" t="s">
        <v>24002</v>
      </c>
      <c r="B264" s="2" t="s">
        <v>24003</v>
      </c>
      <c r="C264" s="2" t="s">
        <v>24004</v>
      </c>
      <c r="D264" s="2" t="s">
        <v>122</v>
      </c>
      <c r="E264" s="2" t="s">
        <v>96</v>
      </c>
      <c r="F264" s="2" t="s">
        <v>24005</v>
      </c>
      <c r="G264" s="2" t="s">
        <v>2046</v>
      </c>
      <c r="H264" s="2" t="s">
        <v>24006</v>
      </c>
      <c r="I264" s="2"/>
      <c r="J264" s="2"/>
      <c r="K264" s="2"/>
      <c r="L264" s="2"/>
      <c r="M264" s="2" t="s">
        <v>1566</v>
      </c>
      <c r="N264" s="2" t="s">
        <v>2058</v>
      </c>
      <c r="O264" s="2" t="s">
        <v>2153</v>
      </c>
      <c r="P264" s="2" t="s">
        <v>3587</v>
      </c>
      <c r="Q264" s="2" t="s">
        <v>2051</v>
      </c>
      <c r="R264" s="2" t="s">
        <v>2052</v>
      </c>
      <c r="S264" s="2"/>
      <c r="T264" s="2" t="s">
        <v>121</v>
      </c>
    </row>
    <row r="265" spans="1:20" ht="14.25" customHeight="1">
      <c r="A265" s="2" t="s">
        <v>24007</v>
      </c>
      <c r="B265" s="2" t="s">
        <v>24008</v>
      </c>
      <c r="C265" s="2" t="s">
        <v>24009</v>
      </c>
      <c r="D265" s="2" t="s">
        <v>1326</v>
      </c>
      <c r="E265" s="2" t="s">
        <v>264</v>
      </c>
      <c r="F265" s="2" t="s">
        <v>24010</v>
      </c>
      <c r="G265" s="2" t="s">
        <v>2046</v>
      </c>
      <c r="H265" s="2" t="s">
        <v>24011</v>
      </c>
      <c r="I265" s="2"/>
      <c r="J265" s="2"/>
      <c r="K265" s="2"/>
      <c r="L265" s="2"/>
      <c r="M265" s="2" t="s">
        <v>1566</v>
      </c>
      <c r="N265" s="2" t="s">
        <v>2048</v>
      </c>
      <c r="O265" s="2" t="s">
        <v>2199</v>
      </c>
      <c r="P265" s="2" t="s">
        <v>2609</v>
      </c>
      <c r="Q265" s="2" t="s">
        <v>2051</v>
      </c>
      <c r="R265" s="2" t="s">
        <v>2200</v>
      </c>
      <c r="S265" s="2"/>
      <c r="T265" s="2" t="s">
        <v>1325</v>
      </c>
    </row>
    <row r="266" spans="1:20" ht="14.25" customHeight="1">
      <c r="A266" s="2" t="s">
        <v>24012</v>
      </c>
      <c r="B266" s="2" t="s">
        <v>24013</v>
      </c>
      <c r="C266" s="2" t="s">
        <v>3646</v>
      </c>
      <c r="D266" s="2" t="s">
        <v>122</v>
      </c>
      <c r="E266" s="2" t="s">
        <v>96</v>
      </c>
      <c r="F266" s="2" t="s">
        <v>24014</v>
      </c>
      <c r="G266" s="2" t="s">
        <v>2046</v>
      </c>
      <c r="H266" s="2" t="s">
        <v>24015</v>
      </c>
      <c r="I266" s="2"/>
      <c r="J266" s="2"/>
      <c r="K266" s="2"/>
      <c r="L266" s="2"/>
      <c r="M266" s="2" t="s">
        <v>1566</v>
      </c>
      <c r="N266" s="2" t="s">
        <v>2058</v>
      </c>
      <c r="O266" s="2" t="s">
        <v>2153</v>
      </c>
      <c r="P266" s="2" t="s">
        <v>23396</v>
      </c>
      <c r="Q266" s="2" t="s">
        <v>2051</v>
      </c>
      <c r="R266" s="2" t="s">
        <v>2052</v>
      </c>
      <c r="S266" s="2"/>
      <c r="T266" s="2" t="s">
        <v>121</v>
      </c>
    </row>
    <row r="267" spans="1:20" ht="14.25" customHeight="1">
      <c r="A267" s="2" t="s">
        <v>24016</v>
      </c>
      <c r="B267" s="2" t="s">
        <v>24017</v>
      </c>
      <c r="C267" s="2" t="s">
        <v>24018</v>
      </c>
      <c r="D267" s="2" t="s">
        <v>102</v>
      </c>
      <c r="E267" s="2" t="s">
        <v>96</v>
      </c>
      <c r="F267" s="2" t="s">
        <v>7861</v>
      </c>
      <c r="G267" s="2" t="s">
        <v>2046</v>
      </c>
      <c r="H267" s="2" t="s">
        <v>24019</v>
      </c>
      <c r="I267" s="2"/>
      <c r="J267" s="2"/>
      <c r="K267" s="2"/>
      <c r="L267" s="2"/>
      <c r="M267" s="2" t="s">
        <v>1566</v>
      </c>
      <c r="N267" s="2" t="s">
        <v>2048</v>
      </c>
      <c r="O267" s="2" t="s">
        <v>2179</v>
      </c>
      <c r="P267" s="2" t="s">
        <v>2289</v>
      </c>
      <c r="Q267" s="2" t="s">
        <v>2051</v>
      </c>
      <c r="R267" s="2" t="s">
        <v>2052</v>
      </c>
      <c r="S267" s="2"/>
      <c r="T267" s="2" t="s">
        <v>101</v>
      </c>
    </row>
    <row r="268" spans="1:20" ht="14.25" customHeight="1">
      <c r="A268" s="2" t="s">
        <v>24020</v>
      </c>
      <c r="B268" s="2" t="s">
        <v>24017</v>
      </c>
      <c r="C268" s="2" t="s">
        <v>24021</v>
      </c>
      <c r="D268" s="2" t="s">
        <v>417</v>
      </c>
      <c r="E268" s="2" t="s">
        <v>264</v>
      </c>
      <c r="F268" s="2" t="s">
        <v>24022</v>
      </c>
      <c r="G268" s="2" t="s">
        <v>2046</v>
      </c>
      <c r="H268" s="2" t="s">
        <v>24023</v>
      </c>
      <c r="I268" s="2"/>
      <c r="J268" s="2"/>
      <c r="K268" s="2"/>
      <c r="L268" s="2"/>
      <c r="M268" s="2" t="s">
        <v>1566</v>
      </c>
      <c r="N268" s="2" t="s">
        <v>2058</v>
      </c>
      <c r="O268" s="2" t="s">
        <v>2153</v>
      </c>
      <c r="P268" s="2" t="s">
        <v>2377</v>
      </c>
      <c r="Q268" s="2" t="s">
        <v>2051</v>
      </c>
      <c r="R268" s="2" t="s">
        <v>2052</v>
      </c>
      <c r="S268" s="2"/>
      <c r="T268" s="2" t="s">
        <v>416</v>
      </c>
    </row>
    <row r="269" spans="1:20" ht="14.25" customHeight="1">
      <c r="A269" s="2" t="s">
        <v>24024</v>
      </c>
      <c r="B269" s="2" t="s">
        <v>9706</v>
      </c>
      <c r="C269" s="2" t="s">
        <v>24025</v>
      </c>
      <c r="D269" s="2" t="s">
        <v>248</v>
      </c>
      <c r="E269" s="2" t="s">
        <v>96</v>
      </c>
      <c r="F269" s="2" t="s">
        <v>2193</v>
      </c>
      <c r="G269" s="2" t="s">
        <v>2046</v>
      </c>
      <c r="H269" s="2" t="s">
        <v>24026</v>
      </c>
      <c r="I269" s="2"/>
      <c r="J269" s="2"/>
      <c r="K269" s="2"/>
      <c r="L269" s="2"/>
      <c r="M269" s="2" t="s">
        <v>1566</v>
      </c>
      <c r="N269" s="2" t="s">
        <v>2058</v>
      </c>
      <c r="O269" s="2" t="s">
        <v>2193</v>
      </c>
      <c r="P269" s="2" t="s">
        <v>24027</v>
      </c>
      <c r="Q269" s="2" t="s">
        <v>2051</v>
      </c>
      <c r="R269" s="2" t="s">
        <v>2067</v>
      </c>
      <c r="S269" s="2"/>
      <c r="T269" s="2" t="s">
        <v>247</v>
      </c>
    </row>
    <row r="270" spans="1:20" ht="14.25" customHeight="1">
      <c r="A270" s="2" t="s">
        <v>24028</v>
      </c>
      <c r="B270" s="2" t="s">
        <v>24029</v>
      </c>
      <c r="C270" s="2" t="s">
        <v>24030</v>
      </c>
      <c r="D270" s="2" t="s">
        <v>848</v>
      </c>
      <c r="E270" s="2" t="s">
        <v>264</v>
      </c>
      <c r="F270" s="2" t="s">
        <v>24031</v>
      </c>
      <c r="G270" s="2" t="s">
        <v>2046</v>
      </c>
      <c r="H270" s="2" t="s">
        <v>24032</v>
      </c>
      <c r="I270" s="2"/>
      <c r="J270" s="2"/>
      <c r="K270" s="2"/>
      <c r="L270" s="2"/>
      <c r="M270" s="2" t="s">
        <v>1566</v>
      </c>
      <c r="N270" s="2" t="s">
        <v>2048</v>
      </c>
      <c r="O270" s="2" t="s">
        <v>2199</v>
      </c>
      <c r="P270" s="2" t="s">
        <v>4570</v>
      </c>
      <c r="Q270" s="2" t="s">
        <v>2051</v>
      </c>
      <c r="R270" s="2" t="s">
        <v>2067</v>
      </c>
      <c r="S270" s="2"/>
      <c r="T270" s="2" t="s">
        <v>847</v>
      </c>
    </row>
    <row r="271" spans="1:20" ht="14.25" customHeight="1">
      <c r="A271" s="2" t="s">
        <v>24033</v>
      </c>
      <c r="B271" s="2" t="s">
        <v>24034</v>
      </c>
      <c r="C271" s="2" t="s">
        <v>24035</v>
      </c>
      <c r="D271" s="2" t="s">
        <v>996</v>
      </c>
      <c r="E271" s="2" t="s">
        <v>264</v>
      </c>
      <c r="F271" s="2" t="s">
        <v>24036</v>
      </c>
      <c r="G271" s="2" t="s">
        <v>2091</v>
      </c>
      <c r="H271" s="2" t="s">
        <v>24037</v>
      </c>
      <c r="I271" s="2"/>
      <c r="J271" s="2"/>
      <c r="K271" s="2"/>
      <c r="L271" s="2"/>
      <c r="M271" s="2" t="s">
        <v>1566</v>
      </c>
      <c r="N271" s="2" t="s">
        <v>2048</v>
      </c>
      <c r="O271" s="2" t="s">
        <v>2179</v>
      </c>
      <c r="P271" s="2" t="s">
        <v>2609</v>
      </c>
      <c r="Q271" s="2" t="s">
        <v>2051</v>
      </c>
      <c r="R271" s="2" t="s">
        <v>2052</v>
      </c>
      <c r="S271" s="2"/>
      <c r="T271" s="2" t="s">
        <v>995</v>
      </c>
    </row>
    <row r="272" spans="1:20" ht="14.25" customHeight="1">
      <c r="A272" s="2" t="s">
        <v>24038</v>
      </c>
      <c r="B272" s="2" t="s">
        <v>14431</v>
      </c>
      <c r="C272" s="2" t="s">
        <v>24039</v>
      </c>
      <c r="D272" s="2" t="s">
        <v>996</v>
      </c>
      <c r="E272" s="2" t="s">
        <v>264</v>
      </c>
      <c r="F272" s="2" t="s">
        <v>23365</v>
      </c>
      <c r="G272" s="2" t="s">
        <v>2091</v>
      </c>
      <c r="H272" s="2" t="s">
        <v>24040</v>
      </c>
      <c r="I272" s="2"/>
      <c r="J272" s="2" t="s">
        <v>23910</v>
      </c>
      <c r="K272" s="2"/>
      <c r="L272" s="2"/>
      <c r="M272" s="2" t="s">
        <v>1566</v>
      </c>
      <c r="N272" s="2" t="s">
        <v>2058</v>
      </c>
      <c r="O272" s="2" t="s">
        <v>2153</v>
      </c>
      <c r="P272" s="2" t="s">
        <v>2609</v>
      </c>
      <c r="Q272" s="2" t="s">
        <v>2051</v>
      </c>
      <c r="R272" s="2" t="s">
        <v>2052</v>
      </c>
      <c r="S272" s="2"/>
      <c r="T272" s="2" t="s">
        <v>995</v>
      </c>
    </row>
    <row r="273" spans="1:20" ht="14.25" customHeight="1">
      <c r="A273" s="2" t="s">
        <v>24041</v>
      </c>
      <c r="B273" s="2" t="s">
        <v>10246</v>
      </c>
      <c r="C273" s="2" t="s">
        <v>2208</v>
      </c>
      <c r="D273" s="2" t="s">
        <v>252</v>
      </c>
      <c r="E273" s="2" t="s">
        <v>264</v>
      </c>
      <c r="F273" s="2" t="s">
        <v>24042</v>
      </c>
      <c r="G273" s="2" t="s">
        <v>2046</v>
      </c>
      <c r="H273" s="2" t="s">
        <v>24043</v>
      </c>
      <c r="I273" s="2"/>
      <c r="J273" s="2"/>
      <c r="K273" s="2"/>
      <c r="L273" s="2"/>
      <c r="M273" s="2" t="s">
        <v>1566</v>
      </c>
      <c r="N273" s="2" t="s">
        <v>2048</v>
      </c>
      <c r="O273" s="2" t="s">
        <v>2179</v>
      </c>
      <c r="P273" s="2" t="s">
        <v>4728</v>
      </c>
      <c r="Q273" s="2" t="s">
        <v>2051</v>
      </c>
      <c r="R273" s="2" t="s">
        <v>2052</v>
      </c>
      <c r="S273" s="2"/>
      <c r="T273" s="2" t="s">
        <v>251</v>
      </c>
    </row>
    <row r="274" spans="1:20" ht="14.25" customHeight="1">
      <c r="A274" s="2" t="s">
        <v>24044</v>
      </c>
      <c r="B274" s="2" t="s">
        <v>5527</v>
      </c>
      <c r="C274" s="2" t="s">
        <v>24045</v>
      </c>
      <c r="D274" s="2" t="s">
        <v>110</v>
      </c>
      <c r="E274" s="2" t="s">
        <v>96</v>
      </c>
      <c r="F274" s="2" t="s">
        <v>3441</v>
      </c>
      <c r="G274" s="2" t="s">
        <v>2046</v>
      </c>
      <c r="H274" s="2" t="s">
        <v>24046</v>
      </c>
      <c r="I274" s="2"/>
      <c r="J274" s="2"/>
      <c r="K274" s="2" t="s">
        <v>15881</v>
      </c>
      <c r="L274" s="2"/>
      <c r="M274" s="2" t="s">
        <v>59</v>
      </c>
      <c r="N274" s="2" t="s">
        <v>2058</v>
      </c>
      <c r="O274" s="2" t="s">
        <v>2101</v>
      </c>
      <c r="P274" s="2" t="s">
        <v>24047</v>
      </c>
      <c r="Q274" s="2" t="s">
        <v>2051</v>
      </c>
      <c r="R274" s="2" t="s">
        <v>2067</v>
      </c>
      <c r="S274" s="2"/>
      <c r="T274" s="2" t="s">
        <v>109</v>
      </c>
    </row>
    <row r="275" spans="1:20" ht="14.25" customHeight="1">
      <c r="A275" s="2" t="s">
        <v>24048</v>
      </c>
      <c r="B275" s="2" t="s">
        <v>5527</v>
      </c>
      <c r="C275" s="2" t="s">
        <v>18866</v>
      </c>
      <c r="D275" s="2" t="s">
        <v>154</v>
      </c>
      <c r="E275" s="2" t="s">
        <v>96</v>
      </c>
      <c r="F275" s="2" t="s">
        <v>24049</v>
      </c>
      <c r="G275" s="2" t="s">
        <v>2046</v>
      </c>
      <c r="H275" s="2" t="s">
        <v>24050</v>
      </c>
      <c r="I275" s="2"/>
      <c r="J275" s="2"/>
      <c r="K275" s="2"/>
      <c r="L275" s="2"/>
      <c r="M275" s="2" t="s">
        <v>60</v>
      </c>
      <c r="N275" s="2" t="s">
        <v>2058</v>
      </c>
      <c r="O275" s="2" t="s">
        <v>2316</v>
      </c>
      <c r="P275" s="2" t="s">
        <v>3235</v>
      </c>
      <c r="Q275" s="2" t="s">
        <v>2051</v>
      </c>
      <c r="R275" s="2" t="s">
        <v>2052</v>
      </c>
      <c r="S275" s="2"/>
      <c r="T275" s="2" t="s">
        <v>153</v>
      </c>
    </row>
    <row r="276" spans="1:20" ht="14.25" customHeight="1">
      <c r="A276" s="2" t="s">
        <v>24051</v>
      </c>
      <c r="B276" s="2" t="s">
        <v>5527</v>
      </c>
      <c r="C276" s="2" t="s">
        <v>24052</v>
      </c>
      <c r="D276" s="2" t="s">
        <v>94</v>
      </c>
      <c r="E276" s="2" t="s">
        <v>96</v>
      </c>
      <c r="F276" s="2" t="s">
        <v>23974</v>
      </c>
      <c r="G276" s="2" t="s">
        <v>2046</v>
      </c>
      <c r="H276" s="2" t="s">
        <v>24053</v>
      </c>
      <c r="I276" s="2"/>
      <c r="J276" s="2"/>
      <c r="K276" s="2"/>
      <c r="L276" s="2"/>
      <c r="M276" s="2" t="s">
        <v>1566</v>
      </c>
      <c r="N276" s="2" t="s">
        <v>2048</v>
      </c>
      <c r="O276" s="2" t="s">
        <v>2199</v>
      </c>
      <c r="P276" s="2" t="s">
        <v>2377</v>
      </c>
      <c r="Q276" s="2" t="s">
        <v>2051</v>
      </c>
      <c r="R276" s="2" t="s">
        <v>2052</v>
      </c>
      <c r="S276" s="2"/>
      <c r="T276" s="2" t="s">
        <v>93</v>
      </c>
    </row>
    <row r="277" spans="1:20" ht="14.25" customHeight="1">
      <c r="A277" s="2" t="s">
        <v>24054</v>
      </c>
      <c r="B277" s="2" t="s">
        <v>5527</v>
      </c>
      <c r="C277" s="2" t="s">
        <v>14131</v>
      </c>
      <c r="D277" s="2" t="s">
        <v>278</v>
      </c>
      <c r="E277" s="2" t="s">
        <v>96</v>
      </c>
      <c r="F277" s="2" t="s">
        <v>24055</v>
      </c>
      <c r="G277" s="2" t="s">
        <v>2046</v>
      </c>
      <c r="H277" s="2" t="s">
        <v>24056</v>
      </c>
      <c r="I277" s="2"/>
      <c r="J277" s="2"/>
      <c r="K277" s="2"/>
      <c r="L277" s="2"/>
      <c r="M277" s="2" t="s">
        <v>1566</v>
      </c>
      <c r="N277" s="2" t="s">
        <v>2058</v>
      </c>
      <c r="O277" s="2" t="s">
        <v>2078</v>
      </c>
      <c r="P277" s="2" t="s">
        <v>2456</v>
      </c>
      <c r="Q277" s="2" t="s">
        <v>2051</v>
      </c>
      <c r="R277" s="2" t="s">
        <v>2067</v>
      </c>
      <c r="S277" s="2"/>
      <c r="T277" s="2" t="s">
        <v>277</v>
      </c>
    </row>
    <row r="278" spans="1:20" ht="14.25" customHeight="1">
      <c r="A278" s="2" t="s">
        <v>24057</v>
      </c>
      <c r="B278" s="2" t="s">
        <v>5527</v>
      </c>
      <c r="C278" s="2" t="s">
        <v>3279</v>
      </c>
      <c r="D278" s="2" t="s">
        <v>20314</v>
      </c>
      <c r="E278" s="2" t="s">
        <v>264</v>
      </c>
      <c r="F278" s="2" t="s">
        <v>24058</v>
      </c>
      <c r="G278" s="2" t="s">
        <v>2091</v>
      </c>
      <c r="H278" s="2" t="s">
        <v>24059</v>
      </c>
      <c r="I278" s="2"/>
      <c r="J278" s="2"/>
      <c r="K278" s="2"/>
      <c r="L278" s="2"/>
      <c r="M278" s="2" t="s">
        <v>1566</v>
      </c>
      <c r="N278" s="2" t="s">
        <v>2058</v>
      </c>
      <c r="O278" s="2" t="s">
        <v>2093</v>
      </c>
      <c r="P278" s="2" t="s">
        <v>2094</v>
      </c>
      <c r="Q278" s="2" t="s">
        <v>2051</v>
      </c>
      <c r="R278" s="2" t="s">
        <v>2067</v>
      </c>
      <c r="S278" s="2"/>
      <c r="T278" s="2" t="s">
        <v>20317</v>
      </c>
    </row>
    <row r="279" spans="1:20" ht="14.25" customHeight="1">
      <c r="A279" s="2" t="s">
        <v>24060</v>
      </c>
      <c r="B279" s="2" t="s">
        <v>5527</v>
      </c>
      <c r="C279" s="2" t="s">
        <v>24061</v>
      </c>
      <c r="D279" s="2" t="s">
        <v>1070</v>
      </c>
      <c r="E279" s="2" t="s">
        <v>264</v>
      </c>
      <c r="F279" s="2" t="s">
        <v>2473</v>
      </c>
      <c r="G279" s="2" t="s">
        <v>2046</v>
      </c>
      <c r="H279" s="2" t="s">
        <v>24062</v>
      </c>
      <c r="I279" s="2"/>
      <c r="J279" s="2"/>
      <c r="K279" s="2"/>
      <c r="L279" s="2"/>
      <c r="M279" s="2" t="s">
        <v>59</v>
      </c>
      <c r="N279" s="2" t="s">
        <v>2048</v>
      </c>
      <c r="O279" s="2" t="s">
        <v>2301</v>
      </c>
      <c r="P279" s="2" t="s">
        <v>23301</v>
      </c>
      <c r="Q279" s="2" t="s">
        <v>2051</v>
      </c>
      <c r="R279" s="2"/>
      <c r="S279" s="2"/>
      <c r="T279" s="2" t="s">
        <v>1069</v>
      </c>
    </row>
    <row r="280" spans="1:20" ht="14.25" customHeight="1">
      <c r="A280" s="2" t="s">
        <v>24063</v>
      </c>
      <c r="B280" s="2" t="s">
        <v>24064</v>
      </c>
      <c r="C280" s="2" t="s">
        <v>24065</v>
      </c>
      <c r="D280" s="2" t="s">
        <v>258</v>
      </c>
      <c r="E280" s="2" t="s">
        <v>96</v>
      </c>
      <c r="F280" s="2" t="s">
        <v>24066</v>
      </c>
      <c r="G280" s="2" t="s">
        <v>2046</v>
      </c>
      <c r="H280" s="2" t="s">
        <v>24067</v>
      </c>
      <c r="I280" s="2"/>
      <c r="J280" s="2"/>
      <c r="K280" s="2"/>
      <c r="L280" s="2"/>
      <c r="M280" s="2" t="s">
        <v>1566</v>
      </c>
      <c r="N280" s="2" t="s">
        <v>2048</v>
      </c>
      <c r="O280" s="2" t="s">
        <v>2199</v>
      </c>
      <c r="P280" s="2" t="s">
        <v>2398</v>
      </c>
      <c r="Q280" s="2" t="s">
        <v>2051</v>
      </c>
      <c r="R280" s="2" t="s">
        <v>2052</v>
      </c>
      <c r="S280" s="2"/>
      <c r="T280" s="2" t="s">
        <v>257</v>
      </c>
    </row>
    <row r="281" spans="1:20" ht="14.25" customHeight="1">
      <c r="A281" s="2" t="s">
        <v>24068</v>
      </c>
      <c r="B281" s="2" t="s">
        <v>5527</v>
      </c>
      <c r="C281" s="2" t="s">
        <v>16027</v>
      </c>
      <c r="D281" s="2" t="s">
        <v>300</v>
      </c>
      <c r="E281" s="2" t="s">
        <v>96</v>
      </c>
      <c r="F281" s="2" t="s">
        <v>24069</v>
      </c>
      <c r="G281" s="2" t="s">
        <v>2046</v>
      </c>
      <c r="H281" s="2" t="s">
        <v>24070</v>
      </c>
      <c r="I281" s="2" t="s">
        <v>23937</v>
      </c>
      <c r="J281" s="2"/>
      <c r="K281" s="2"/>
      <c r="L281" s="2" t="s">
        <v>4539</v>
      </c>
      <c r="M281" s="2" t="s">
        <v>1566</v>
      </c>
      <c r="N281" s="2" t="s">
        <v>2058</v>
      </c>
      <c r="O281" s="2" t="s">
        <v>2078</v>
      </c>
      <c r="P281" s="2" t="s">
        <v>24071</v>
      </c>
      <c r="Q281" s="2" t="s">
        <v>2051</v>
      </c>
      <c r="R281" s="2" t="s">
        <v>2067</v>
      </c>
      <c r="S281" s="2"/>
      <c r="T281" s="2" t="s">
        <v>299</v>
      </c>
    </row>
    <row r="282" spans="1:20" ht="14.25" customHeight="1">
      <c r="A282" s="2" t="s">
        <v>24072</v>
      </c>
      <c r="B282" s="2" t="s">
        <v>5531</v>
      </c>
      <c r="C282" s="2" t="s">
        <v>2501</v>
      </c>
      <c r="D282" s="2" t="s">
        <v>463</v>
      </c>
      <c r="E282" s="2" t="s">
        <v>264</v>
      </c>
      <c r="F282" s="2" t="s">
        <v>24073</v>
      </c>
      <c r="G282" s="2" t="s">
        <v>2046</v>
      </c>
      <c r="H282" s="2" t="s">
        <v>24074</v>
      </c>
      <c r="I282" s="2"/>
      <c r="J282" s="2"/>
      <c r="K282" s="2"/>
      <c r="L282" s="2"/>
      <c r="M282" s="2" t="s">
        <v>1566</v>
      </c>
      <c r="N282" s="2" t="s">
        <v>2058</v>
      </c>
      <c r="O282" s="2" t="s">
        <v>2139</v>
      </c>
      <c r="P282" s="2" t="s">
        <v>2377</v>
      </c>
      <c r="Q282" s="2" t="s">
        <v>2051</v>
      </c>
      <c r="R282" s="2" t="s">
        <v>2052</v>
      </c>
      <c r="S282" s="2"/>
      <c r="T282" s="2" t="s">
        <v>462</v>
      </c>
    </row>
    <row r="283" spans="1:20" ht="14.25" customHeight="1">
      <c r="A283" s="2" t="s">
        <v>24075</v>
      </c>
      <c r="B283" s="2" t="s">
        <v>24076</v>
      </c>
      <c r="C283" s="2" t="s">
        <v>24077</v>
      </c>
      <c r="D283" s="2" t="s">
        <v>260</v>
      </c>
      <c r="E283" s="2" t="s">
        <v>264</v>
      </c>
      <c r="F283" s="2" t="s">
        <v>2489</v>
      </c>
      <c r="G283" s="2" t="s">
        <v>2046</v>
      </c>
      <c r="H283" s="2" t="s">
        <v>24078</v>
      </c>
      <c r="I283" s="2"/>
      <c r="J283" s="2"/>
      <c r="K283" s="2"/>
      <c r="L283" s="2" t="s">
        <v>2287</v>
      </c>
      <c r="M283" s="2" t="s">
        <v>60</v>
      </c>
      <c r="N283" s="2" t="s">
        <v>2058</v>
      </c>
      <c r="O283" s="2" t="s">
        <v>2491</v>
      </c>
      <c r="P283" s="2" t="s">
        <v>4570</v>
      </c>
      <c r="Q283" s="2" t="s">
        <v>2051</v>
      </c>
      <c r="R283" s="2"/>
      <c r="S283" s="2"/>
      <c r="T283" s="2" t="s">
        <v>259</v>
      </c>
    </row>
    <row r="284" spans="1:20" ht="14.25" customHeight="1">
      <c r="A284" s="2" t="s">
        <v>24079</v>
      </c>
      <c r="B284" s="2" t="s">
        <v>17201</v>
      </c>
      <c r="C284" s="2" t="s">
        <v>20935</v>
      </c>
      <c r="D284" s="2" t="s">
        <v>22998</v>
      </c>
      <c r="E284" s="2" t="s">
        <v>264</v>
      </c>
      <c r="F284" s="2" t="s">
        <v>24080</v>
      </c>
      <c r="G284" s="2" t="s">
        <v>6780</v>
      </c>
      <c r="H284" s="2" t="s">
        <v>24081</v>
      </c>
      <c r="I284" s="2"/>
      <c r="J284" s="2"/>
      <c r="K284" s="2"/>
      <c r="L284" s="2"/>
      <c r="M284" s="2" t="s">
        <v>1566</v>
      </c>
      <c r="N284" s="2" t="s">
        <v>2048</v>
      </c>
      <c r="O284" s="2" t="s">
        <v>2199</v>
      </c>
      <c r="P284" s="2" t="s">
        <v>2609</v>
      </c>
      <c r="Q284" s="2" t="s">
        <v>2051</v>
      </c>
      <c r="R284" s="2" t="s">
        <v>2052</v>
      </c>
      <c r="S284" s="2"/>
      <c r="T284" s="2" t="s">
        <v>23001</v>
      </c>
    </row>
    <row r="285" spans="1:20" ht="14.25" customHeight="1">
      <c r="A285" s="2" t="s">
        <v>24082</v>
      </c>
      <c r="B285" s="2" t="s">
        <v>17201</v>
      </c>
      <c r="C285" s="2" t="s">
        <v>24083</v>
      </c>
      <c r="D285" s="2" t="s">
        <v>232</v>
      </c>
      <c r="E285" s="2" t="s">
        <v>264</v>
      </c>
      <c r="F285" s="2" t="s">
        <v>3606</v>
      </c>
      <c r="G285" s="2" t="s">
        <v>2046</v>
      </c>
      <c r="H285" s="2" t="s">
        <v>24084</v>
      </c>
      <c r="I285" s="2"/>
      <c r="J285" s="2"/>
      <c r="K285" s="2"/>
      <c r="L285" s="2"/>
      <c r="M285" s="2" t="s">
        <v>1566</v>
      </c>
      <c r="N285" s="2" t="s">
        <v>2058</v>
      </c>
      <c r="O285" s="2" t="s">
        <v>2145</v>
      </c>
      <c r="P285" s="2" t="s">
        <v>4570</v>
      </c>
      <c r="Q285" s="2" t="s">
        <v>2051</v>
      </c>
      <c r="R285" s="2" t="s">
        <v>2052</v>
      </c>
      <c r="S285" s="2"/>
      <c r="T285" s="2" t="s">
        <v>231</v>
      </c>
    </row>
    <row r="286" spans="1:20" ht="14.25" customHeight="1">
      <c r="A286" s="2" t="s">
        <v>24085</v>
      </c>
      <c r="B286" s="2" t="s">
        <v>10272</v>
      </c>
      <c r="C286" s="2" t="s">
        <v>2208</v>
      </c>
      <c r="D286" s="2" t="s">
        <v>99</v>
      </c>
      <c r="E286" s="2" t="s">
        <v>96</v>
      </c>
      <c r="F286" s="2" t="s">
        <v>24086</v>
      </c>
      <c r="G286" s="2" t="s">
        <v>2046</v>
      </c>
      <c r="H286" s="2" t="s">
        <v>24087</v>
      </c>
      <c r="I286" s="2"/>
      <c r="J286" s="2"/>
      <c r="K286" s="2"/>
      <c r="L286" s="2"/>
      <c r="M286" s="2" t="s">
        <v>1566</v>
      </c>
      <c r="N286" s="2" t="s">
        <v>2058</v>
      </c>
      <c r="O286" s="2" t="s">
        <v>2145</v>
      </c>
      <c r="P286" s="2" t="s">
        <v>2534</v>
      </c>
      <c r="Q286" s="2" t="s">
        <v>2051</v>
      </c>
      <c r="R286" s="2" t="s">
        <v>2052</v>
      </c>
      <c r="S286" s="2"/>
      <c r="T286" s="2" t="s">
        <v>98</v>
      </c>
    </row>
    <row r="287" spans="1:20" ht="14.25" customHeight="1">
      <c r="A287" s="2" t="s">
        <v>24088</v>
      </c>
      <c r="B287" s="2" t="s">
        <v>10288</v>
      </c>
      <c r="C287" s="2" t="s">
        <v>3351</v>
      </c>
      <c r="D287" s="2" t="s">
        <v>996</v>
      </c>
      <c r="E287" s="2" t="s">
        <v>264</v>
      </c>
      <c r="F287" s="2" t="s">
        <v>24089</v>
      </c>
      <c r="G287" s="2" t="s">
        <v>2091</v>
      </c>
      <c r="H287" s="2" t="s">
        <v>24090</v>
      </c>
      <c r="I287" s="2"/>
      <c r="J287" s="2"/>
      <c r="K287" s="2"/>
      <c r="L287" s="2"/>
      <c r="M287" s="2" t="s">
        <v>1566</v>
      </c>
      <c r="N287" s="2" t="s">
        <v>2058</v>
      </c>
      <c r="O287" s="2" t="s">
        <v>2153</v>
      </c>
      <c r="P287" s="2" t="s">
        <v>2609</v>
      </c>
      <c r="Q287" s="2" t="s">
        <v>2051</v>
      </c>
      <c r="R287" s="2" t="s">
        <v>2052</v>
      </c>
      <c r="S287" s="2"/>
      <c r="T287" s="2" t="s">
        <v>995</v>
      </c>
    </row>
    <row r="288" spans="1:20" ht="14.25" customHeight="1">
      <c r="A288" s="2" t="s">
        <v>24091</v>
      </c>
      <c r="B288" s="2" t="s">
        <v>4938</v>
      </c>
      <c r="C288" s="2" t="s">
        <v>13631</v>
      </c>
      <c r="D288" s="2" t="s">
        <v>94</v>
      </c>
      <c r="E288" s="2" t="s">
        <v>96</v>
      </c>
      <c r="F288" s="2" t="s">
        <v>4083</v>
      </c>
      <c r="G288" s="2" t="s">
        <v>2046</v>
      </c>
      <c r="H288" s="2" t="s">
        <v>24092</v>
      </c>
      <c r="I288" s="2"/>
      <c r="J288" s="2"/>
      <c r="K288" s="2"/>
      <c r="L288" s="2"/>
      <c r="M288" s="2" t="s">
        <v>1566</v>
      </c>
      <c r="N288" s="2" t="s">
        <v>2058</v>
      </c>
      <c r="O288" s="2" t="s">
        <v>2153</v>
      </c>
      <c r="P288" s="2" t="s">
        <v>3363</v>
      </c>
      <c r="Q288" s="2" t="s">
        <v>2051</v>
      </c>
      <c r="R288" s="2" t="s">
        <v>2052</v>
      </c>
      <c r="S288" s="2"/>
      <c r="T288" s="2" t="s">
        <v>93</v>
      </c>
    </row>
    <row r="289" spans="1:20" ht="14.25" customHeight="1">
      <c r="A289" s="2" t="s">
        <v>24093</v>
      </c>
      <c r="B289" s="2" t="s">
        <v>24094</v>
      </c>
      <c r="C289" s="2" t="s">
        <v>24095</v>
      </c>
      <c r="D289" s="2" t="s">
        <v>23584</v>
      </c>
      <c r="E289" s="2" t="s">
        <v>264</v>
      </c>
      <c r="F289" s="2" t="s">
        <v>24096</v>
      </c>
      <c r="G289" s="2" t="s">
        <v>23776</v>
      </c>
      <c r="H289" s="2" t="s">
        <v>24097</v>
      </c>
      <c r="I289" s="2"/>
      <c r="J289" s="2"/>
      <c r="K289" s="2"/>
      <c r="L289" s="2"/>
      <c r="M289" s="2" t="s">
        <v>1566</v>
      </c>
      <c r="N289" s="2" t="s">
        <v>2058</v>
      </c>
      <c r="O289" s="2" t="s">
        <v>2153</v>
      </c>
      <c r="P289" s="2" t="s">
        <v>4630</v>
      </c>
      <c r="Q289" s="2" t="s">
        <v>2051</v>
      </c>
      <c r="R289" s="2" t="s">
        <v>2052</v>
      </c>
      <c r="S289" s="2"/>
      <c r="T289" s="2" t="s">
        <v>23587</v>
      </c>
    </row>
    <row r="290" spans="1:20" ht="14.25" customHeight="1">
      <c r="A290" s="2" t="s">
        <v>24098</v>
      </c>
      <c r="B290" s="2" t="s">
        <v>4825</v>
      </c>
      <c r="C290" s="2" t="s">
        <v>3200</v>
      </c>
      <c r="D290" s="2" t="s">
        <v>99</v>
      </c>
      <c r="E290" s="2" t="s">
        <v>96</v>
      </c>
      <c r="F290" s="2" t="s">
        <v>24099</v>
      </c>
      <c r="G290" s="2" t="s">
        <v>2046</v>
      </c>
      <c r="H290" s="2" t="s">
        <v>24100</v>
      </c>
      <c r="I290" s="2"/>
      <c r="J290" s="2"/>
      <c r="K290" s="2" t="s">
        <v>23966</v>
      </c>
      <c r="L290" s="2" t="s">
        <v>23967</v>
      </c>
      <c r="M290" s="2" t="s">
        <v>1566</v>
      </c>
      <c r="N290" s="2" t="s">
        <v>2058</v>
      </c>
      <c r="O290" s="2" t="s">
        <v>2093</v>
      </c>
      <c r="P290" s="2" t="s">
        <v>23523</v>
      </c>
      <c r="Q290" s="2" t="s">
        <v>2051</v>
      </c>
      <c r="R290" s="2" t="s">
        <v>2067</v>
      </c>
      <c r="S290" s="2"/>
      <c r="T290" s="2" t="s">
        <v>98</v>
      </c>
    </row>
    <row r="291" spans="1:20" ht="14.25" customHeight="1">
      <c r="A291" s="2" t="s">
        <v>24101</v>
      </c>
      <c r="B291" s="2" t="s">
        <v>4825</v>
      </c>
      <c r="C291" s="2" t="s">
        <v>24102</v>
      </c>
      <c r="D291" s="2" t="s">
        <v>99</v>
      </c>
      <c r="E291" s="2" t="s">
        <v>96</v>
      </c>
      <c r="F291" s="2" t="s">
        <v>24103</v>
      </c>
      <c r="G291" s="2" t="s">
        <v>2046</v>
      </c>
      <c r="H291" s="2" t="s">
        <v>24104</v>
      </c>
      <c r="I291" s="2"/>
      <c r="J291" s="2"/>
      <c r="K291" s="2"/>
      <c r="L291" s="2"/>
      <c r="M291" s="2" t="s">
        <v>1566</v>
      </c>
      <c r="N291" s="2" t="s">
        <v>2058</v>
      </c>
      <c r="O291" s="2" t="s">
        <v>2093</v>
      </c>
      <c r="P291" s="2" t="s">
        <v>23212</v>
      </c>
      <c r="Q291" s="2" t="s">
        <v>2051</v>
      </c>
      <c r="R291" s="2" t="s">
        <v>2067</v>
      </c>
      <c r="S291" s="2"/>
      <c r="T291" s="2" t="s">
        <v>98</v>
      </c>
    </row>
    <row r="292" spans="1:20" ht="14.25" customHeight="1">
      <c r="A292" s="22" t="s">
        <v>24105</v>
      </c>
      <c r="B292" s="22" t="s">
        <v>24106</v>
      </c>
      <c r="C292" s="22" t="s">
        <v>24107</v>
      </c>
      <c r="D292" s="22" t="s">
        <v>258</v>
      </c>
      <c r="E292" s="22" t="s">
        <v>96</v>
      </c>
      <c r="F292" s="22" t="s">
        <v>2473</v>
      </c>
      <c r="G292" s="22" t="s">
        <v>2046</v>
      </c>
      <c r="H292" s="22" t="s">
        <v>24108</v>
      </c>
      <c r="I292" s="22"/>
      <c r="J292" s="22"/>
      <c r="K292" s="22"/>
      <c r="L292" s="22"/>
      <c r="M292" s="22" t="s">
        <v>59</v>
      </c>
      <c r="N292" s="22" t="s">
        <v>2048</v>
      </c>
      <c r="O292" s="22" t="s">
        <v>2301</v>
      </c>
      <c r="P292" s="22" t="s">
        <v>3061</v>
      </c>
      <c r="Q292" s="22" t="s">
        <v>2051</v>
      </c>
      <c r="R292" s="2" t="s">
        <v>2052</v>
      </c>
      <c r="S292" s="2"/>
      <c r="T292" s="2" t="s">
        <v>257</v>
      </c>
    </row>
    <row r="293" spans="1:20" ht="14.25" customHeight="1">
      <c r="A293" s="2" t="s">
        <v>24109</v>
      </c>
      <c r="B293" s="2" t="s">
        <v>4862</v>
      </c>
      <c r="C293" s="2" t="s">
        <v>22106</v>
      </c>
      <c r="D293" s="2" t="s">
        <v>1244</v>
      </c>
      <c r="E293" s="2" t="s">
        <v>264</v>
      </c>
      <c r="F293" s="2" t="s">
        <v>2112</v>
      </c>
      <c r="G293" s="2" t="s">
        <v>2046</v>
      </c>
      <c r="H293" s="2" t="s">
        <v>24110</v>
      </c>
      <c r="I293" s="2"/>
      <c r="J293" s="2"/>
      <c r="K293" s="2"/>
      <c r="L293" s="2"/>
      <c r="M293" s="2" t="s">
        <v>1566</v>
      </c>
      <c r="N293" s="2" t="s">
        <v>2058</v>
      </c>
      <c r="O293" s="2" t="s">
        <v>2093</v>
      </c>
      <c r="P293" s="2" t="s">
        <v>4570</v>
      </c>
      <c r="Q293" s="2" t="s">
        <v>2051</v>
      </c>
      <c r="R293" s="2" t="s">
        <v>2067</v>
      </c>
      <c r="S293" s="2"/>
      <c r="T293" s="2" t="s">
        <v>1243</v>
      </c>
    </row>
    <row r="294" spans="1:20" ht="14.25" customHeight="1">
      <c r="A294" s="2" t="s">
        <v>24111</v>
      </c>
      <c r="B294" s="2" t="s">
        <v>5362</v>
      </c>
      <c r="C294" s="2" t="s">
        <v>24112</v>
      </c>
      <c r="D294" s="2" t="s">
        <v>268</v>
      </c>
      <c r="E294" s="2" t="s">
        <v>96</v>
      </c>
      <c r="F294" s="2" t="s">
        <v>2090</v>
      </c>
      <c r="G294" s="2" t="s">
        <v>2046</v>
      </c>
      <c r="H294" s="2" t="s">
        <v>24113</v>
      </c>
      <c r="I294" s="2" t="s">
        <v>24114</v>
      </c>
      <c r="J294" s="2"/>
      <c r="K294" s="2"/>
      <c r="L294" s="2" t="s">
        <v>4984</v>
      </c>
      <c r="M294" s="2" t="s">
        <v>1566</v>
      </c>
      <c r="N294" s="2" t="s">
        <v>2058</v>
      </c>
      <c r="O294" s="2" t="s">
        <v>2093</v>
      </c>
      <c r="P294" s="2" t="s">
        <v>24115</v>
      </c>
      <c r="Q294" s="2" t="s">
        <v>2051</v>
      </c>
      <c r="R294" s="2" t="s">
        <v>2067</v>
      </c>
      <c r="S294" s="2"/>
      <c r="T294" s="2" t="s">
        <v>267</v>
      </c>
    </row>
    <row r="295" spans="1:20" ht="14.25" customHeight="1">
      <c r="A295" s="2" t="s">
        <v>24116</v>
      </c>
      <c r="B295" s="2" t="s">
        <v>4821</v>
      </c>
      <c r="C295" s="2" t="s">
        <v>24117</v>
      </c>
      <c r="D295" s="2" t="s">
        <v>94</v>
      </c>
      <c r="E295" s="2" t="s">
        <v>96</v>
      </c>
      <c r="F295" s="2" t="s">
        <v>24118</v>
      </c>
      <c r="G295" s="2" t="s">
        <v>2046</v>
      </c>
      <c r="H295" s="2" t="s">
        <v>24119</v>
      </c>
      <c r="I295" s="2"/>
      <c r="J295" s="2"/>
      <c r="K295" s="2"/>
      <c r="L295" s="2"/>
      <c r="M295" s="2" t="s">
        <v>1566</v>
      </c>
      <c r="N295" s="2" t="s">
        <v>2058</v>
      </c>
      <c r="O295" s="2" t="s">
        <v>2145</v>
      </c>
      <c r="P295" s="2" t="s">
        <v>3363</v>
      </c>
      <c r="Q295" s="2" t="s">
        <v>2051</v>
      </c>
      <c r="R295" s="2" t="s">
        <v>2052</v>
      </c>
      <c r="S295" s="2"/>
      <c r="T295" s="2" t="s">
        <v>93</v>
      </c>
    </row>
    <row r="296" spans="1:20" ht="14.25" customHeight="1">
      <c r="A296" s="2" t="s">
        <v>24120</v>
      </c>
      <c r="B296" s="2" t="s">
        <v>9231</v>
      </c>
      <c r="C296" s="2" t="s">
        <v>24121</v>
      </c>
      <c r="D296" s="2" t="s">
        <v>1406</v>
      </c>
      <c r="E296" s="2" t="s">
        <v>264</v>
      </c>
      <c r="F296" s="2" t="s">
        <v>2090</v>
      </c>
      <c r="G296" s="2" t="s">
        <v>2046</v>
      </c>
      <c r="H296" s="2" t="s">
        <v>24122</v>
      </c>
      <c r="I296" s="2"/>
      <c r="J296" s="2"/>
      <c r="K296" s="2"/>
      <c r="L296" s="2"/>
      <c r="M296" s="2" t="s">
        <v>1566</v>
      </c>
      <c r="N296" s="2" t="s">
        <v>2058</v>
      </c>
      <c r="O296" s="2" t="s">
        <v>2093</v>
      </c>
      <c r="P296" s="2" t="s">
        <v>23064</v>
      </c>
      <c r="Q296" s="2" t="s">
        <v>2051</v>
      </c>
      <c r="R296" s="2" t="s">
        <v>2067</v>
      </c>
      <c r="S296" s="2"/>
      <c r="T296" s="2" t="s">
        <v>1405</v>
      </c>
    </row>
    <row r="297" spans="1:20" ht="14.25" customHeight="1">
      <c r="A297" s="2" t="s">
        <v>24123</v>
      </c>
      <c r="B297" s="2" t="s">
        <v>24124</v>
      </c>
      <c r="C297" s="2" t="s">
        <v>24125</v>
      </c>
      <c r="D297" s="2" t="s">
        <v>128</v>
      </c>
      <c r="E297" s="2" t="s">
        <v>96</v>
      </c>
      <c r="F297" s="2" t="s">
        <v>24126</v>
      </c>
      <c r="G297" s="2" t="s">
        <v>2046</v>
      </c>
      <c r="H297" s="2" t="s">
        <v>24127</v>
      </c>
      <c r="I297" s="2"/>
      <c r="J297" s="2"/>
      <c r="K297" s="2"/>
      <c r="L297" s="2"/>
      <c r="M297" s="2" t="s">
        <v>1566</v>
      </c>
      <c r="N297" s="2" t="s">
        <v>2048</v>
      </c>
      <c r="O297" s="2" t="s">
        <v>2179</v>
      </c>
      <c r="P297" s="2" t="s">
        <v>3363</v>
      </c>
      <c r="Q297" s="2" t="s">
        <v>2051</v>
      </c>
      <c r="R297" s="2" t="s">
        <v>2052</v>
      </c>
      <c r="S297" s="2"/>
      <c r="T297" s="2" t="s">
        <v>127</v>
      </c>
    </row>
    <row r="298" spans="1:20" ht="14.25" customHeight="1">
      <c r="A298" s="2" t="s">
        <v>24128</v>
      </c>
      <c r="B298" s="2" t="s">
        <v>20487</v>
      </c>
      <c r="C298" s="2" t="s">
        <v>8375</v>
      </c>
      <c r="D298" s="2" t="s">
        <v>306</v>
      </c>
      <c r="E298" s="2" t="s">
        <v>96</v>
      </c>
      <c r="F298" s="2" t="s">
        <v>4810</v>
      </c>
      <c r="G298" s="2" t="s">
        <v>2046</v>
      </c>
      <c r="H298" s="2" t="s">
        <v>24129</v>
      </c>
      <c r="I298" s="2"/>
      <c r="J298" s="2"/>
      <c r="K298" s="2"/>
      <c r="L298" s="2"/>
      <c r="M298" s="2" t="s">
        <v>1566</v>
      </c>
      <c r="N298" s="2" t="s">
        <v>2058</v>
      </c>
      <c r="O298" s="2" t="s">
        <v>2153</v>
      </c>
      <c r="P298" s="2" t="s">
        <v>3587</v>
      </c>
      <c r="Q298" s="2" t="s">
        <v>2051</v>
      </c>
      <c r="R298" s="2" t="s">
        <v>2052</v>
      </c>
      <c r="S298" s="2"/>
      <c r="T298" s="2" t="s">
        <v>305</v>
      </c>
    </row>
    <row r="299" spans="1:20" ht="14.25" customHeight="1">
      <c r="A299" s="2" t="s">
        <v>24130</v>
      </c>
      <c r="B299" s="2" t="s">
        <v>10321</v>
      </c>
      <c r="C299" s="2" t="s">
        <v>24131</v>
      </c>
      <c r="D299" s="2" t="s">
        <v>23666</v>
      </c>
      <c r="E299" s="2" t="s">
        <v>264</v>
      </c>
      <c r="F299" s="2" t="s">
        <v>3441</v>
      </c>
      <c r="G299" s="2" t="s">
        <v>2404</v>
      </c>
      <c r="H299" s="2" t="s">
        <v>24132</v>
      </c>
      <c r="I299" s="2"/>
      <c r="J299" s="2"/>
      <c r="K299" s="2"/>
      <c r="L299" s="2"/>
      <c r="M299" s="2" t="s">
        <v>59</v>
      </c>
      <c r="N299" s="2" t="s">
        <v>2058</v>
      </c>
      <c r="O299" s="2" t="s">
        <v>2101</v>
      </c>
      <c r="P299" s="2" t="s">
        <v>2609</v>
      </c>
      <c r="Q299" s="2" t="s">
        <v>2051</v>
      </c>
      <c r="R299" s="2" t="s">
        <v>2067</v>
      </c>
      <c r="S299" s="2"/>
      <c r="T299" s="2" t="s">
        <v>23669</v>
      </c>
    </row>
    <row r="300" spans="1:20" ht="14.25" customHeight="1">
      <c r="A300" s="2" t="s">
        <v>24133</v>
      </c>
      <c r="B300" s="2" t="s">
        <v>24134</v>
      </c>
      <c r="C300" s="2" t="s">
        <v>5678</v>
      </c>
      <c r="D300" s="2" t="s">
        <v>326</v>
      </c>
      <c r="E300" s="2" t="s">
        <v>96</v>
      </c>
      <c r="F300" s="2" t="s">
        <v>24135</v>
      </c>
      <c r="G300" s="2" t="s">
        <v>2046</v>
      </c>
      <c r="H300" s="2" t="s">
        <v>24136</v>
      </c>
      <c r="I300" s="2"/>
      <c r="J300" s="2"/>
      <c r="K300" s="2"/>
      <c r="L300" s="2"/>
      <c r="M300" s="2" t="s">
        <v>59</v>
      </c>
      <c r="N300" s="2" t="s">
        <v>2058</v>
      </c>
      <c r="O300" s="2" t="s">
        <v>2101</v>
      </c>
      <c r="P300" s="2" t="s">
        <v>2108</v>
      </c>
      <c r="Q300" s="2" t="s">
        <v>2051</v>
      </c>
      <c r="R300" s="2"/>
      <c r="S300" s="2"/>
      <c r="T300" s="2" t="s">
        <v>325</v>
      </c>
    </row>
    <row r="301" spans="1:20" ht="14.25" customHeight="1">
      <c r="A301" s="2" t="s">
        <v>24137</v>
      </c>
      <c r="B301" s="2" t="s">
        <v>8780</v>
      </c>
      <c r="C301" s="2" t="s">
        <v>24138</v>
      </c>
      <c r="D301" s="2" t="s">
        <v>238</v>
      </c>
      <c r="E301" s="2" t="s">
        <v>264</v>
      </c>
      <c r="F301" s="2" t="s">
        <v>3606</v>
      </c>
      <c r="G301" s="2" t="s">
        <v>2046</v>
      </c>
      <c r="H301" s="2" t="s">
        <v>24139</v>
      </c>
      <c r="I301" s="2"/>
      <c r="J301" s="2"/>
      <c r="K301" s="2"/>
      <c r="L301" s="2"/>
      <c r="M301" s="2" t="s">
        <v>1566</v>
      </c>
      <c r="N301" s="2" t="s">
        <v>2058</v>
      </c>
      <c r="O301" s="2" t="s">
        <v>2145</v>
      </c>
      <c r="P301" s="2" t="s">
        <v>23622</v>
      </c>
      <c r="Q301" s="2" t="s">
        <v>2051</v>
      </c>
      <c r="R301" s="2" t="s">
        <v>2052</v>
      </c>
      <c r="S301" s="2"/>
      <c r="T301" s="2" t="s">
        <v>237</v>
      </c>
    </row>
    <row r="302" spans="1:20" ht="14.25" customHeight="1">
      <c r="A302" s="2" t="s">
        <v>24140</v>
      </c>
      <c r="B302" s="2" t="s">
        <v>8780</v>
      </c>
      <c r="C302" s="2" t="s">
        <v>24141</v>
      </c>
      <c r="D302" s="2" t="s">
        <v>441</v>
      </c>
      <c r="E302" s="2" t="s">
        <v>264</v>
      </c>
      <c r="F302" s="2" t="s">
        <v>24142</v>
      </c>
      <c r="G302" s="2" t="s">
        <v>2046</v>
      </c>
      <c r="H302" s="2" t="s">
        <v>24143</v>
      </c>
      <c r="I302" s="2"/>
      <c r="J302" s="2"/>
      <c r="K302" s="2"/>
      <c r="L302" s="2"/>
      <c r="M302" s="2" t="s">
        <v>1566</v>
      </c>
      <c r="N302" s="2" t="s">
        <v>2048</v>
      </c>
      <c r="O302" s="2" t="s">
        <v>2199</v>
      </c>
      <c r="P302" s="2" t="s">
        <v>2377</v>
      </c>
      <c r="Q302" s="2" t="s">
        <v>2051</v>
      </c>
      <c r="R302" s="2" t="s">
        <v>2067</v>
      </c>
      <c r="S302" s="2"/>
      <c r="T302" s="2" t="s">
        <v>440</v>
      </c>
    </row>
    <row r="303" spans="1:20" ht="14.25" customHeight="1">
      <c r="A303" s="2" t="s">
        <v>24144</v>
      </c>
      <c r="B303" s="2" t="s">
        <v>24145</v>
      </c>
      <c r="C303" s="2" t="s">
        <v>24146</v>
      </c>
      <c r="D303" s="2" t="s">
        <v>626</v>
      </c>
      <c r="E303" s="2" t="s">
        <v>264</v>
      </c>
      <c r="F303" s="2" t="s">
        <v>24147</v>
      </c>
      <c r="G303" s="2" t="s">
        <v>2046</v>
      </c>
      <c r="H303" s="2" t="s">
        <v>24148</v>
      </c>
      <c r="I303" s="2"/>
      <c r="J303" s="2"/>
      <c r="K303" s="2"/>
      <c r="L303" s="2"/>
      <c r="M303" s="2" t="s">
        <v>1566</v>
      </c>
      <c r="N303" s="2" t="s">
        <v>2048</v>
      </c>
      <c r="O303" s="2" t="s">
        <v>2199</v>
      </c>
      <c r="P303" s="2" t="s">
        <v>4570</v>
      </c>
      <c r="Q303" s="2" t="s">
        <v>2051</v>
      </c>
      <c r="R303" s="2" t="s">
        <v>2200</v>
      </c>
      <c r="S303" s="2"/>
      <c r="T303" s="2" t="s">
        <v>625</v>
      </c>
    </row>
    <row r="304" spans="1:20" ht="14.25" customHeight="1">
      <c r="A304" s="2" t="s">
        <v>24149</v>
      </c>
      <c r="B304" s="2" t="s">
        <v>24150</v>
      </c>
      <c r="C304" s="2" t="s">
        <v>24151</v>
      </c>
      <c r="D304" s="2" t="s">
        <v>99</v>
      </c>
      <c r="E304" s="2" t="s">
        <v>96</v>
      </c>
      <c r="F304" s="2" t="s">
        <v>24152</v>
      </c>
      <c r="G304" s="2" t="s">
        <v>2046</v>
      </c>
      <c r="H304" s="2" t="s">
        <v>24153</v>
      </c>
      <c r="I304" s="2"/>
      <c r="J304" s="2"/>
      <c r="K304" s="2"/>
      <c r="L304" s="2"/>
      <c r="M304" s="2" t="s">
        <v>1566</v>
      </c>
      <c r="N304" s="2" t="s">
        <v>2048</v>
      </c>
      <c r="O304" s="2" t="s">
        <v>2179</v>
      </c>
      <c r="P304" s="2" t="s">
        <v>23417</v>
      </c>
      <c r="Q304" s="2" t="s">
        <v>2051</v>
      </c>
      <c r="R304" s="2" t="s">
        <v>2052</v>
      </c>
      <c r="S304" s="2"/>
      <c r="T304" s="2" t="s">
        <v>98</v>
      </c>
    </row>
    <row r="305" spans="1:20" ht="14.25" customHeight="1">
      <c r="A305" s="2" t="s">
        <v>24154</v>
      </c>
      <c r="B305" s="2" t="s">
        <v>11069</v>
      </c>
      <c r="C305" s="2" t="s">
        <v>24155</v>
      </c>
      <c r="D305" s="2" t="s">
        <v>254</v>
      </c>
      <c r="E305" s="2" t="s">
        <v>96</v>
      </c>
      <c r="F305" s="2" t="s">
        <v>24156</v>
      </c>
      <c r="G305" s="2" t="s">
        <v>2046</v>
      </c>
      <c r="H305" s="2" t="s">
        <v>24157</v>
      </c>
      <c r="I305" s="2"/>
      <c r="J305" s="2"/>
      <c r="K305" s="2"/>
      <c r="L305" s="2"/>
      <c r="M305" s="2" t="s">
        <v>1566</v>
      </c>
      <c r="N305" s="2" t="s">
        <v>2058</v>
      </c>
      <c r="O305" s="2" t="s">
        <v>2059</v>
      </c>
      <c r="P305" s="2" t="s">
        <v>3465</v>
      </c>
      <c r="Q305" s="2" t="s">
        <v>2051</v>
      </c>
      <c r="R305" s="2" t="s">
        <v>2067</v>
      </c>
      <c r="S305" s="2"/>
      <c r="T305" s="2" t="s">
        <v>253</v>
      </c>
    </row>
    <row r="306" spans="1:20" ht="14.25" customHeight="1">
      <c r="A306" s="2" t="s">
        <v>24158</v>
      </c>
      <c r="B306" s="2" t="s">
        <v>24159</v>
      </c>
      <c r="C306" s="2" t="s">
        <v>24160</v>
      </c>
      <c r="D306" s="2" t="s">
        <v>99</v>
      </c>
      <c r="E306" s="2" t="s">
        <v>96</v>
      </c>
      <c r="F306" s="2" t="s">
        <v>7861</v>
      </c>
      <c r="G306" s="2" t="s">
        <v>2046</v>
      </c>
      <c r="H306" s="2" t="s">
        <v>24161</v>
      </c>
      <c r="I306" s="2"/>
      <c r="J306" s="2"/>
      <c r="K306" s="2"/>
      <c r="L306" s="2"/>
      <c r="M306" s="2" t="s">
        <v>1566</v>
      </c>
      <c r="N306" s="2" t="s">
        <v>2048</v>
      </c>
      <c r="O306" s="2" t="s">
        <v>2179</v>
      </c>
      <c r="P306" s="2" t="s">
        <v>23417</v>
      </c>
      <c r="Q306" s="2" t="s">
        <v>2051</v>
      </c>
      <c r="R306" s="2" t="s">
        <v>2052</v>
      </c>
      <c r="S306" s="2"/>
      <c r="T306" s="2" t="s">
        <v>98</v>
      </c>
    </row>
    <row r="307" spans="1:20" ht="14.25" customHeight="1">
      <c r="A307" s="2" t="s">
        <v>24162</v>
      </c>
      <c r="B307" s="2" t="s">
        <v>24159</v>
      </c>
      <c r="C307" s="2" t="s">
        <v>24163</v>
      </c>
      <c r="D307" s="2" t="s">
        <v>722</v>
      </c>
      <c r="E307" s="2" t="s">
        <v>264</v>
      </c>
      <c r="F307" s="2" t="s">
        <v>2473</v>
      </c>
      <c r="G307" s="2" t="s">
        <v>2046</v>
      </c>
      <c r="H307" s="2" t="s">
        <v>24164</v>
      </c>
      <c r="I307" s="2"/>
      <c r="J307" s="2"/>
      <c r="K307" s="2"/>
      <c r="L307" s="2"/>
      <c r="M307" s="2" t="s">
        <v>59</v>
      </c>
      <c r="N307" s="2" t="s">
        <v>2048</v>
      </c>
      <c r="O307" s="2" t="s">
        <v>2301</v>
      </c>
      <c r="P307" s="2" t="s">
        <v>20494</v>
      </c>
      <c r="Q307" s="2" t="s">
        <v>2051</v>
      </c>
      <c r="R307" s="2" t="s">
        <v>2052</v>
      </c>
      <c r="S307" s="2"/>
      <c r="T307" s="2" t="s">
        <v>721</v>
      </c>
    </row>
    <row r="308" spans="1:20" ht="14.25" customHeight="1">
      <c r="A308" s="2" t="s">
        <v>24165</v>
      </c>
      <c r="B308" s="2" t="s">
        <v>24166</v>
      </c>
      <c r="C308" s="2" t="s">
        <v>24167</v>
      </c>
      <c r="D308" s="2" t="s">
        <v>359</v>
      </c>
      <c r="E308" s="2" t="s">
        <v>264</v>
      </c>
      <c r="F308" s="2" t="s">
        <v>24168</v>
      </c>
      <c r="G308" s="2" t="s">
        <v>2046</v>
      </c>
      <c r="H308" s="2" t="s">
        <v>24169</v>
      </c>
      <c r="I308" s="2"/>
      <c r="J308" s="2"/>
      <c r="K308" s="2"/>
      <c r="L308" s="2"/>
      <c r="M308" s="2" t="s">
        <v>1566</v>
      </c>
      <c r="N308" s="2" t="s">
        <v>2048</v>
      </c>
      <c r="O308" s="2" t="s">
        <v>2199</v>
      </c>
      <c r="P308" s="2" t="s">
        <v>3153</v>
      </c>
      <c r="Q308" s="2" t="s">
        <v>2051</v>
      </c>
      <c r="R308" s="2" t="s">
        <v>2067</v>
      </c>
      <c r="S308" s="2"/>
      <c r="T308" s="2" t="s">
        <v>358</v>
      </c>
    </row>
    <row r="309" spans="1:20" ht="14.25" customHeight="1">
      <c r="A309" s="2" t="s">
        <v>24170</v>
      </c>
      <c r="B309" s="2" t="s">
        <v>4813</v>
      </c>
      <c r="C309" s="2" t="s">
        <v>24171</v>
      </c>
      <c r="D309" s="2" t="s">
        <v>206</v>
      </c>
      <c r="E309" s="2" t="s">
        <v>264</v>
      </c>
      <c r="F309" s="2" t="s">
        <v>24172</v>
      </c>
      <c r="G309" s="2" t="s">
        <v>2046</v>
      </c>
      <c r="H309" s="2" t="s">
        <v>24173</v>
      </c>
      <c r="I309" s="2" t="s">
        <v>24174</v>
      </c>
      <c r="J309" s="2"/>
      <c r="K309" s="2"/>
      <c r="L309" s="2"/>
      <c r="M309" s="2" t="s">
        <v>1566</v>
      </c>
      <c r="N309" s="2" t="s">
        <v>2058</v>
      </c>
      <c r="O309" s="2" t="s">
        <v>2093</v>
      </c>
      <c r="P309" s="2" t="s">
        <v>24175</v>
      </c>
      <c r="Q309" s="2" t="s">
        <v>2051</v>
      </c>
      <c r="R309" s="2" t="s">
        <v>2067</v>
      </c>
      <c r="S309" s="2"/>
      <c r="T309" s="2" t="s">
        <v>205</v>
      </c>
    </row>
    <row r="310" spans="1:20" ht="14.25" customHeight="1">
      <c r="A310" s="2" t="s">
        <v>24176</v>
      </c>
      <c r="B310" s="2" t="s">
        <v>4813</v>
      </c>
      <c r="C310" s="2" t="s">
        <v>24177</v>
      </c>
      <c r="D310" s="2" t="s">
        <v>802</v>
      </c>
      <c r="E310" s="2" t="s">
        <v>264</v>
      </c>
      <c r="F310" s="2" t="s">
        <v>2473</v>
      </c>
      <c r="G310" s="2" t="s">
        <v>2046</v>
      </c>
      <c r="H310" s="2" t="s">
        <v>24178</v>
      </c>
      <c r="I310" s="2"/>
      <c r="J310" s="2"/>
      <c r="K310" s="2"/>
      <c r="L310" s="2"/>
      <c r="M310" s="2" t="s">
        <v>59</v>
      </c>
      <c r="N310" s="2" t="s">
        <v>2048</v>
      </c>
      <c r="O310" s="2" t="s">
        <v>2301</v>
      </c>
      <c r="P310" s="2" t="s">
        <v>23301</v>
      </c>
      <c r="Q310" s="2" t="s">
        <v>2051</v>
      </c>
      <c r="R310" s="2" t="s">
        <v>2067</v>
      </c>
      <c r="S310" s="2"/>
      <c r="T310" s="2" t="s">
        <v>801</v>
      </c>
    </row>
    <row r="311" spans="1:20" ht="14.25" customHeight="1">
      <c r="A311" s="2" t="s">
        <v>24179</v>
      </c>
      <c r="B311" s="2" t="s">
        <v>4813</v>
      </c>
      <c r="C311" s="2" t="s">
        <v>24180</v>
      </c>
      <c r="D311" s="2" t="s">
        <v>272</v>
      </c>
      <c r="E311" s="2" t="s">
        <v>96</v>
      </c>
      <c r="F311" s="2" t="s">
        <v>24181</v>
      </c>
      <c r="G311" s="2" t="s">
        <v>2046</v>
      </c>
      <c r="H311" s="2" t="s">
        <v>24182</v>
      </c>
      <c r="I311" s="2"/>
      <c r="J311" s="2"/>
      <c r="K311" s="2"/>
      <c r="L311" s="2"/>
      <c r="M311" s="2" t="s">
        <v>1566</v>
      </c>
      <c r="N311" s="2" t="s">
        <v>2058</v>
      </c>
      <c r="O311" s="2" t="s">
        <v>2093</v>
      </c>
      <c r="P311" s="2" t="s">
        <v>2534</v>
      </c>
      <c r="Q311" s="2" t="s">
        <v>2051</v>
      </c>
      <c r="R311" s="2" t="s">
        <v>2067</v>
      </c>
      <c r="S311" s="2"/>
      <c r="T311" s="2" t="s">
        <v>271</v>
      </c>
    </row>
    <row r="312" spans="1:20" ht="14.25" customHeight="1">
      <c r="A312" s="2" t="s">
        <v>24183</v>
      </c>
      <c r="B312" s="2" t="s">
        <v>4813</v>
      </c>
      <c r="C312" s="2" t="s">
        <v>5403</v>
      </c>
      <c r="D312" s="2" t="s">
        <v>94</v>
      </c>
      <c r="E312" s="2" t="s">
        <v>96</v>
      </c>
      <c r="F312" s="2" t="s">
        <v>24184</v>
      </c>
      <c r="G312" s="2" t="s">
        <v>2046</v>
      </c>
      <c r="H312" s="2" t="s">
        <v>24185</v>
      </c>
      <c r="I312" s="2"/>
      <c r="J312" s="2"/>
      <c r="K312" s="2"/>
      <c r="L312" s="2"/>
      <c r="M312" s="2" t="s">
        <v>1566</v>
      </c>
      <c r="N312" s="2" t="s">
        <v>2048</v>
      </c>
      <c r="O312" s="2" t="s">
        <v>2179</v>
      </c>
      <c r="P312" s="2" t="s">
        <v>3363</v>
      </c>
      <c r="Q312" s="2" t="s">
        <v>2051</v>
      </c>
      <c r="R312" s="2" t="s">
        <v>2067</v>
      </c>
      <c r="S312" s="2"/>
      <c r="T312" s="2" t="s">
        <v>93</v>
      </c>
    </row>
    <row r="313" spans="1:20" ht="14.25" customHeight="1">
      <c r="A313" s="2" t="s">
        <v>24186</v>
      </c>
      <c r="B313" s="2" t="s">
        <v>4813</v>
      </c>
      <c r="C313" s="2" t="s">
        <v>6269</v>
      </c>
      <c r="D313" s="2" t="s">
        <v>634</v>
      </c>
      <c r="E313" s="2" t="s">
        <v>264</v>
      </c>
      <c r="F313" s="2" t="s">
        <v>2320</v>
      </c>
      <c r="G313" s="2" t="s">
        <v>2046</v>
      </c>
      <c r="H313" s="2" t="s">
        <v>24187</v>
      </c>
      <c r="I313" s="2"/>
      <c r="J313" s="2"/>
      <c r="K313" s="2"/>
      <c r="L313" s="2"/>
      <c r="M313" s="2" t="s">
        <v>59</v>
      </c>
      <c r="N313" s="2" t="s">
        <v>2058</v>
      </c>
      <c r="O313" s="2" t="s">
        <v>2322</v>
      </c>
      <c r="P313" s="2" t="s">
        <v>20494</v>
      </c>
      <c r="Q313" s="2" t="s">
        <v>2051</v>
      </c>
      <c r="R313" s="2" t="s">
        <v>2052</v>
      </c>
      <c r="S313" s="2"/>
      <c r="T313" s="2" t="s">
        <v>633</v>
      </c>
    </row>
    <row r="314" spans="1:20" ht="14.25" customHeight="1">
      <c r="A314" s="2" t="s">
        <v>24188</v>
      </c>
      <c r="B314" s="2" t="s">
        <v>6095</v>
      </c>
      <c r="C314" s="2" t="s">
        <v>24189</v>
      </c>
      <c r="D314" s="2" t="s">
        <v>202</v>
      </c>
      <c r="E314" s="2" t="s">
        <v>96</v>
      </c>
      <c r="F314" s="2" t="s">
        <v>5222</v>
      </c>
      <c r="G314" s="2" t="s">
        <v>2046</v>
      </c>
      <c r="H314" s="2" t="s">
        <v>24190</v>
      </c>
      <c r="I314" s="2"/>
      <c r="J314" s="2"/>
      <c r="K314" s="2"/>
      <c r="L314" s="2"/>
      <c r="M314" s="2" t="s">
        <v>59</v>
      </c>
      <c r="N314" s="2" t="s">
        <v>2058</v>
      </c>
      <c r="O314" s="2" t="s">
        <v>2101</v>
      </c>
      <c r="P314" s="2" t="s">
        <v>2456</v>
      </c>
      <c r="Q314" s="2" t="s">
        <v>2051</v>
      </c>
      <c r="R314" s="2" t="s">
        <v>2052</v>
      </c>
      <c r="S314" s="2"/>
      <c r="T314" s="2" t="s">
        <v>201</v>
      </c>
    </row>
    <row r="315" spans="1:20" ht="14.25" customHeight="1">
      <c r="A315" s="2" t="s">
        <v>24191</v>
      </c>
      <c r="B315" s="2" t="s">
        <v>4808</v>
      </c>
      <c r="C315" s="2" t="s">
        <v>24192</v>
      </c>
      <c r="D315" s="2" t="s">
        <v>1252</v>
      </c>
      <c r="E315" s="2" t="s">
        <v>264</v>
      </c>
      <c r="F315" s="2" t="s">
        <v>24193</v>
      </c>
      <c r="G315" s="2" t="s">
        <v>2046</v>
      </c>
      <c r="H315" s="2" t="s">
        <v>24194</v>
      </c>
      <c r="I315" s="2"/>
      <c r="J315" s="2"/>
      <c r="K315" s="2"/>
      <c r="L315" s="2"/>
      <c r="M315" s="2" t="s">
        <v>1566</v>
      </c>
      <c r="N315" s="2" t="s">
        <v>2058</v>
      </c>
      <c r="O315" s="2" t="s">
        <v>2259</v>
      </c>
      <c r="P315" s="2" t="s">
        <v>24195</v>
      </c>
      <c r="Q315" s="2" t="s">
        <v>2051</v>
      </c>
      <c r="R315" s="2" t="s">
        <v>2067</v>
      </c>
      <c r="S315" s="2"/>
      <c r="T315" s="2" t="s">
        <v>1251</v>
      </c>
    </row>
    <row r="316" spans="1:20" ht="14.25" customHeight="1">
      <c r="A316" s="2" t="s">
        <v>24196</v>
      </c>
      <c r="B316" s="2" t="s">
        <v>4808</v>
      </c>
      <c r="C316" s="2" t="s">
        <v>8734</v>
      </c>
      <c r="D316" s="2" t="s">
        <v>812</v>
      </c>
      <c r="E316" s="2" t="s">
        <v>264</v>
      </c>
      <c r="F316" s="2" t="s">
        <v>2473</v>
      </c>
      <c r="G316" s="2" t="s">
        <v>2046</v>
      </c>
      <c r="H316" s="2" t="s">
        <v>24197</v>
      </c>
      <c r="I316" s="2"/>
      <c r="J316" s="2"/>
      <c r="K316" s="2" t="s">
        <v>15881</v>
      </c>
      <c r="L316" s="2"/>
      <c r="M316" s="2" t="s">
        <v>59</v>
      </c>
      <c r="N316" s="2" t="s">
        <v>2048</v>
      </c>
      <c r="O316" s="2" t="s">
        <v>2301</v>
      </c>
      <c r="P316" s="2" t="s">
        <v>23301</v>
      </c>
      <c r="Q316" s="2" t="s">
        <v>2051</v>
      </c>
      <c r="R316" s="2"/>
      <c r="S316" s="2"/>
      <c r="T316" s="2" t="s">
        <v>811</v>
      </c>
    </row>
    <row r="317" spans="1:20" ht="14.25" customHeight="1">
      <c r="A317" s="2" t="s">
        <v>24198</v>
      </c>
      <c r="B317" s="2" t="s">
        <v>4808</v>
      </c>
      <c r="C317" s="2" t="s">
        <v>24199</v>
      </c>
      <c r="D317" s="2" t="s">
        <v>996</v>
      </c>
      <c r="E317" s="2" t="s">
        <v>264</v>
      </c>
      <c r="F317" s="2" t="s">
        <v>24200</v>
      </c>
      <c r="G317" s="2" t="s">
        <v>2091</v>
      </c>
      <c r="H317" s="2" t="s">
        <v>24201</v>
      </c>
      <c r="I317" s="2"/>
      <c r="J317" s="2"/>
      <c r="K317" s="2"/>
      <c r="L317" s="2"/>
      <c r="M317" s="2" t="s">
        <v>1566</v>
      </c>
      <c r="N317" s="2" t="s">
        <v>2058</v>
      </c>
      <c r="O317" s="2" t="s">
        <v>2153</v>
      </c>
      <c r="P317" s="2" t="s">
        <v>2609</v>
      </c>
      <c r="Q317" s="2" t="s">
        <v>2051</v>
      </c>
      <c r="R317" s="2" t="s">
        <v>2052</v>
      </c>
      <c r="S317" s="2"/>
      <c r="T317" s="2" t="s">
        <v>995</v>
      </c>
    </row>
    <row r="318" spans="1:20" ht="14.25" customHeight="1">
      <c r="A318" s="22" t="s">
        <v>24202</v>
      </c>
      <c r="B318" s="22" t="s">
        <v>24203</v>
      </c>
      <c r="C318" s="22" t="s">
        <v>24204</v>
      </c>
      <c r="D318" s="22" t="s">
        <v>158</v>
      </c>
      <c r="E318" s="22" t="s">
        <v>96</v>
      </c>
      <c r="F318" s="22" t="s">
        <v>24205</v>
      </c>
      <c r="G318" s="22" t="s">
        <v>2046</v>
      </c>
      <c r="H318" s="22" t="s">
        <v>24206</v>
      </c>
      <c r="I318" s="22"/>
      <c r="J318" s="22"/>
      <c r="K318" s="22"/>
      <c r="L318" s="22"/>
      <c r="M318" s="22" t="s">
        <v>59</v>
      </c>
      <c r="N318" s="22" t="s">
        <v>2058</v>
      </c>
      <c r="O318" s="22" t="s">
        <v>2583</v>
      </c>
      <c r="P318" s="22" t="s">
        <v>3587</v>
      </c>
      <c r="Q318" s="22" t="s">
        <v>2051</v>
      </c>
      <c r="R318" s="2" t="s">
        <v>2052</v>
      </c>
      <c r="S318" s="2"/>
      <c r="T318" s="2" t="s">
        <v>157</v>
      </c>
    </row>
    <row r="319" spans="1:20" ht="14.25" customHeight="1">
      <c r="A319" s="2" t="s">
        <v>24207</v>
      </c>
      <c r="B319" s="2" t="s">
        <v>5535</v>
      </c>
      <c r="C319" s="2" t="s">
        <v>24208</v>
      </c>
      <c r="D319" s="2" t="s">
        <v>94</v>
      </c>
      <c r="E319" s="2" t="s">
        <v>96</v>
      </c>
      <c r="F319" s="2" t="s">
        <v>24209</v>
      </c>
      <c r="G319" s="2" t="s">
        <v>2046</v>
      </c>
      <c r="H319" s="2" t="s">
        <v>24210</v>
      </c>
      <c r="I319" s="2"/>
      <c r="J319" s="2"/>
      <c r="K319" s="2"/>
      <c r="L319" s="2"/>
      <c r="M319" s="2" t="s">
        <v>1566</v>
      </c>
      <c r="N319" s="2" t="s">
        <v>2048</v>
      </c>
      <c r="O319" s="2" t="s">
        <v>2179</v>
      </c>
      <c r="P319" s="2" t="s">
        <v>3363</v>
      </c>
      <c r="Q319" s="2" t="s">
        <v>2051</v>
      </c>
      <c r="R319" s="2" t="s">
        <v>2052</v>
      </c>
      <c r="S319" s="2"/>
      <c r="T319" s="2" t="s">
        <v>93</v>
      </c>
    </row>
    <row r="320" spans="1:20" ht="14.25" customHeight="1">
      <c r="A320" s="2" t="s">
        <v>24211</v>
      </c>
      <c r="B320" s="2" t="s">
        <v>5535</v>
      </c>
      <c r="C320" s="2" t="s">
        <v>16222</v>
      </c>
      <c r="D320" s="2" t="s">
        <v>94</v>
      </c>
      <c r="E320" s="2" t="s">
        <v>96</v>
      </c>
      <c r="F320" s="2" t="s">
        <v>24212</v>
      </c>
      <c r="G320" s="2" t="s">
        <v>2046</v>
      </c>
      <c r="H320" s="2" t="s">
        <v>24213</v>
      </c>
      <c r="I320" s="2"/>
      <c r="J320" s="2"/>
      <c r="K320" s="2"/>
      <c r="L320" s="2"/>
      <c r="M320" s="2" t="s">
        <v>1566</v>
      </c>
      <c r="N320" s="2" t="s">
        <v>2058</v>
      </c>
      <c r="O320" s="2" t="s">
        <v>2153</v>
      </c>
      <c r="P320" s="2" t="s">
        <v>3363</v>
      </c>
      <c r="Q320" s="2" t="s">
        <v>2051</v>
      </c>
      <c r="R320" s="2" t="s">
        <v>2052</v>
      </c>
      <c r="S320" s="2"/>
      <c r="T320" s="2" t="s">
        <v>93</v>
      </c>
    </row>
    <row r="321" spans="1:20" ht="14.25" customHeight="1">
      <c r="A321" s="2" t="s">
        <v>24214</v>
      </c>
      <c r="B321" s="2" t="s">
        <v>24215</v>
      </c>
      <c r="C321" s="2" t="s">
        <v>24216</v>
      </c>
      <c r="D321" s="2" t="s">
        <v>1206</v>
      </c>
      <c r="E321" s="2" t="s">
        <v>264</v>
      </c>
      <c r="F321" s="2" t="s">
        <v>24217</v>
      </c>
      <c r="G321" s="2" t="s">
        <v>2046</v>
      </c>
      <c r="H321" s="2" t="s">
        <v>24218</v>
      </c>
      <c r="I321" s="2"/>
      <c r="J321" s="2"/>
      <c r="K321" s="2"/>
      <c r="L321" s="2"/>
      <c r="M321" s="2" t="s">
        <v>1566</v>
      </c>
      <c r="N321" s="2" t="s">
        <v>2058</v>
      </c>
      <c r="O321" s="2" t="s">
        <v>2093</v>
      </c>
      <c r="P321" s="2" t="s">
        <v>23064</v>
      </c>
      <c r="Q321" s="2" t="s">
        <v>2051</v>
      </c>
      <c r="R321" s="2" t="s">
        <v>2067</v>
      </c>
      <c r="S321" s="2"/>
      <c r="T321" s="2" t="s">
        <v>1205</v>
      </c>
    </row>
    <row r="322" spans="1:20" ht="14.25" customHeight="1">
      <c r="A322" s="2" t="s">
        <v>24219</v>
      </c>
      <c r="B322" s="2" t="s">
        <v>4770</v>
      </c>
      <c r="C322" s="2" t="s">
        <v>24220</v>
      </c>
      <c r="D322" s="2" t="s">
        <v>1338</v>
      </c>
      <c r="E322" s="2" t="s">
        <v>264</v>
      </c>
      <c r="F322" s="2" t="s">
        <v>6064</v>
      </c>
      <c r="G322" s="2" t="s">
        <v>2046</v>
      </c>
      <c r="H322" s="2" t="s">
        <v>24221</v>
      </c>
      <c r="I322" s="2"/>
      <c r="J322" s="2"/>
      <c r="K322" s="2"/>
      <c r="L322" s="2"/>
      <c r="M322" s="2" t="s">
        <v>1566</v>
      </c>
      <c r="N322" s="2" t="s">
        <v>2058</v>
      </c>
      <c r="O322" s="2" t="s">
        <v>2132</v>
      </c>
      <c r="P322" s="2" t="s">
        <v>4570</v>
      </c>
      <c r="Q322" s="2" t="s">
        <v>2051</v>
      </c>
      <c r="R322" s="2" t="s">
        <v>2067</v>
      </c>
      <c r="S322" s="2"/>
      <c r="T322" s="2" t="s">
        <v>1337</v>
      </c>
    </row>
    <row r="323" spans="1:20" ht="14.25" customHeight="1">
      <c r="A323" s="2" t="s">
        <v>24222</v>
      </c>
      <c r="B323" s="2" t="s">
        <v>24223</v>
      </c>
      <c r="C323" s="2" t="s">
        <v>8923</v>
      </c>
      <c r="D323" s="2" t="s">
        <v>94</v>
      </c>
      <c r="E323" s="2" t="s">
        <v>96</v>
      </c>
      <c r="F323" s="2" t="s">
        <v>24224</v>
      </c>
      <c r="G323" s="2" t="s">
        <v>2046</v>
      </c>
      <c r="H323" s="2" t="s">
        <v>24225</v>
      </c>
      <c r="I323" s="2"/>
      <c r="J323" s="2"/>
      <c r="K323" s="2"/>
      <c r="L323" s="2"/>
      <c r="M323" s="2" t="s">
        <v>1566</v>
      </c>
      <c r="N323" s="2" t="s">
        <v>2058</v>
      </c>
      <c r="O323" s="2" t="s">
        <v>2153</v>
      </c>
      <c r="P323" s="2" t="s">
        <v>3363</v>
      </c>
      <c r="Q323" s="2" t="s">
        <v>2051</v>
      </c>
      <c r="R323" s="2" t="s">
        <v>2052</v>
      </c>
      <c r="S323" s="2"/>
      <c r="T323" s="2" t="s">
        <v>93</v>
      </c>
    </row>
    <row r="324" spans="1:20" ht="14.25" customHeight="1">
      <c r="A324" s="2" t="s">
        <v>24226</v>
      </c>
      <c r="B324" s="2" t="s">
        <v>24227</v>
      </c>
      <c r="C324" s="2" t="s">
        <v>19998</v>
      </c>
      <c r="D324" s="2" t="s">
        <v>268</v>
      </c>
      <c r="E324" s="2" t="s">
        <v>96</v>
      </c>
      <c r="F324" s="2" t="s">
        <v>11762</v>
      </c>
      <c r="G324" s="2" t="s">
        <v>2046</v>
      </c>
      <c r="H324" s="2" t="s">
        <v>24228</v>
      </c>
      <c r="I324" s="2"/>
      <c r="J324" s="2"/>
      <c r="K324" s="2"/>
      <c r="L324" s="2"/>
      <c r="M324" s="2" t="s">
        <v>1566</v>
      </c>
      <c r="N324" s="2" t="s">
        <v>2058</v>
      </c>
      <c r="O324" s="2" t="s">
        <v>2704</v>
      </c>
      <c r="P324" s="2" t="s">
        <v>3910</v>
      </c>
      <c r="Q324" s="2" t="s">
        <v>2051</v>
      </c>
      <c r="R324" s="2" t="s">
        <v>2052</v>
      </c>
      <c r="S324" s="2"/>
      <c r="T324" s="2" t="s">
        <v>267</v>
      </c>
    </row>
    <row r="325" spans="1:20" ht="14.25" customHeight="1">
      <c r="A325" s="2" t="s">
        <v>24229</v>
      </c>
      <c r="B325" s="2" t="s">
        <v>4504</v>
      </c>
      <c r="C325" s="2" t="s">
        <v>24230</v>
      </c>
      <c r="D325" s="2" t="s">
        <v>118</v>
      </c>
      <c r="E325" s="2" t="s">
        <v>96</v>
      </c>
      <c r="F325" s="2" t="s">
        <v>24231</v>
      </c>
      <c r="G325" s="2" t="s">
        <v>2046</v>
      </c>
      <c r="H325" s="2" t="s">
        <v>24232</v>
      </c>
      <c r="I325" s="2"/>
      <c r="J325" s="2"/>
      <c r="K325" s="2"/>
      <c r="L325" s="2"/>
      <c r="M325" s="2" t="s">
        <v>1566</v>
      </c>
      <c r="N325" s="2" t="s">
        <v>2048</v>
      </c>
      <c r="O325" s="2" t="s">
        <v>2179</v>
      </c>
      <c r="P325" s="2" t="s">
        <v>20535</v>
      </c>
      <c r="Q325" s="2" t="s">
        <v>2051</v>
      </c>
      <c r="R325" s="2" t="s">
        <v>2052</v>
      </c>
      <c r="S325" s="2"/>
      <c r="T325" s="2" t="s">
        <v>117</v>
      </c>
    </row>
    <row r="326" spans="1:20" ht="14.25" customHeight="1">
      <c r="A326" s="2" t="s">
        <v>24233</v>
      </c>
      <c r="B326" s="2" t="s">
        <v>4504</v>
      </c>
      <c r="C326" s="2" t="s">
        <v>4189</v>
      </c>
      <c r="D326" s="2" t="s">
        <v>236</v>
      </c>
      <c r="E326" s="2" t="s">
        <v>96</v>
      </c>
      <c r="F326" s="2" t="s">
        <v>24234</v>
      </c>
      <c r="G326" s="2" t="s">
        <v>2046</v>
      </c>
      <c r="H326" s="2" t="s">
        <v>24235</v>
      </c>
      <c r="I326" s="2"/>
      <c r="J326" s="2"/>
      <c r="K326" s="2"/>
      <c r="L326" s="2"/>
      <c r="M326" s="2" t="s">
        <v>1566</v>
      </c>
      <c r="N326" s="2" t="s">
        <v>2058</v>
      </c>
      <c r="O326" s="2" t="s">
        <v>2153</v>
      </c>
      <c r="P326" s="2" t="s">
        <v>2066</v>
      </c>
      <c r="Q326" s="2" t="s">
        <v>2051</v>
      </c>
      <c r="R326" s="2" t="s">
        <v>2052</v>
      </c>
      <c r="S326" s="2"/>
      <c r="T326" s="2" t="s">
        <v>235</v>
      </c>
    </row>
    <row r="327" spans="1:20" ht="14.25" customHeight="1">
      <c r="A327" s="2" t="s">
        <v>24236</v>
      </c>
      <c r="B327" s="2" t="s">
        <v>4504</v>
      </c>
      <c r="C327" s="2" t="s">
        <v>24237</v>
      </c>
      <c r="D327" s="2" t="s">
        <v>180</v>
      </c>
      <c r="E327" s="2" t="s">
        <v>96</v>
      </c>
      <c r="F327" s="2" t="s">
        <v>2320</v>
      </c>
      <c r="G327" s="2" t="s">
        <v>2046</v>
      </c>
      <c r="H327" s="2" t="s">
        <v>24238</v>
      </c>
      <c r="I327" s="2"/>
      <c r="J327" s="2"/>
      <c r="K327" s="2"/>
      <c r="L327" s="2"/>
      <c r="M327" s="2" t="s">
        <v>59</v>
      </c>
      <c r="N327" s="2" t="s">
        <v>2058</v>
      </c>
      <c r="O327" s="2" t="s">
        <v>2322</v>
      </c>
      <c r="P327" s="2" t="s">
        <v>2456</v>
      </c>
      <c r="Q327" s="2" t="s">
        <v>2051</v>
      </c>
      <c r="R327" s="2"/>
      <c r="S327" s="2"/>
      <c r="T327" s="2" t="s">
        <v>179</v>
      </c>
    </row>
    <row r="328" spans="1:20" ht="14.25" customHeight="1">
      <c r="A328" s="2" t="s">
        <v>24239</v>
      </c>
      <c r="B328" s="2" t="s">
        <v>4504</v>
      </c>
      <c r="C328" s="2" t="s">
        <v>2664</v>
      </c>
      <c r="D328" s="2" t="s">
        <v>126</v>
      </c>
      <c r="E328" s="2" t="s">
        <v>96</v>
      </c>
      <c r="F328" s="2" t="s">
        <v>24240</v>
      </c>
      <c r="G328" s="2" t="s">
        <v>2046</v>
      </c>
      <c r="H328" s="2" t="s">
        <v>24241</v>
      </c>
      <c r="I328" s="2"/>
      <c r="J328" s="2"/>
      <c r="K328" s="2"/>
      <c r="L328" s="2"/>
      <c r="M328" s="2" t="s">
        <v>1566</v>
      </c>
      <c r="N328" s="2" t="s">
        <v>2058</v>
      </c>
      <c r="O328" s="2" t="s">
        <v>2153</v>
      </c>
      <c r="P328" s="2" t="s">
        <v>3847</v>
      </c>
      <c r="Q328" s="2" t="s">
        <v>2051</v>
      </c>
      <c r="R328" s="2" t="s">
        <v>2052</v>
      </c>
      <c r="S328" s="2"/>
      <c r="T328" s="2" t="s">
        <v>125</v>
      </c>
    </row>
    <row r="329" spans="1:20" ht="14.25" customHeight="1">
      <c r="A329" s="2" t="s">
        <v>24242</v>
      </c>
      <c r="B329" s="2" t="s">
        <v>4504</v>
      </c>
      <c r="C329" s="2" t="s">
        <v>24243</v>
      </c>
      <c r="D329" s="2" t="s">
        <v>996</v>
      </c>
      <c r="E329" s="2" t="s">
        <v>264</v>
      </c>
      <c r="F329" s="2" t="s">
        <v>24244</v>
      </c>
      <c r="G329" s="2" t="s">
        <v>2091</v>
      </c>
      <c r="H329" s="2" t="s">
        <v>24245</v>
      </c>
      <c r="I329" s="2"/>
      <c r="J329" s="2"/>
      <c r="K329" s="2"/>
      <c r="L329" s="2"/>
      <c r="M329" s="2" t="s">
        <v>1566</v>
      </c>
      <c r="N329" s="2" t="s">
        <v>2048</v>
      </c>
      <c r="O329" s="2" t="s">
        <v>2199</v>
      </c>
      <c r="P329" s="2" t="s">
        <v>2609</v>
      </c>
      <c r="Q329" s="2" t="s">
        <v>2051</v>
      </c>
      <c r="R329" s="2" t="s">
        <v>2200</v>
      </c>
      <c r="S329" s="2"/>
      <c r="T329" s="2" t="s">
        <v>995</v>
      </c>
    </row>
    <row r="330" spans="1:20" ht="14.25" customHeight="1">
      <c r="A330" s="2" t="s">
        <v>24246</v>
      </c>
      <c r="B330" s="2" t="s">
        <v>4774</v>
      </c>
      <c r="C330" s="2" t="s">
        <v>22374</v>
      </c>
      <c r="D330" s="2" t="s">
        <v>99</v>
      </c>
      <c r="E330" s="2" t="s">
        <v>96</v>
      </c>
      <c r="F330" s="2" t="s">
        <v>24247</v>
      </c>
      <c r="G330" s="2" t="s">
        <v>2046</v>
      </c>
      <c r="H330" s="2" t="s">
        <v>24248</v>
      </c>
      <c r="I330" s="2"/>
      <c r="J330" s="2"/>
      <c r="K330" s="2"/>
      <c r="L330" s="2"/>
      <c r="M330" s="2" t="s">
        <v>1566</v>
      </c>
      <c r="N330" s="2" t="s">
        <v>2058</v>
      </c>
      <c r="O330" s="2" t="s">
        <v>2145</v>
      </c>
      <c r="P330" s="2" t="s">
        <v>23523</v>
      </c>
      <c r="Q330" s="2" t="s">
        <v>2051</v>
      </c>
      <c r="R330" s="2" t="s">
        <v>2052</v>
      </c>
      <c r="S330" s="2"/>
      <c r="T330" s="2" t="s">
        <v>98</v>
      </c>
    </row>
    <row r="331" spans="1:20" ht="14.25" customHeight="1">
      <c r="A331" s="2" t="s">
        <v>24249</v>
      </c>
      <c r="B331" s="2" t="s">
        <v>9236</v>
      </c>
      <c r="C331" s="2" t="s">
        <v>24237</v>
      </c>
      <c r="D331" s="2" t="s">
        <v>236</v>
      </c>
      <c r="E331" s="2" t="s">
        <v>96</v>
      </c>
      <c r="F331" s="2" t="s">
        <v>7825</v>
      </c>
      <c r="G331" s="2" t="s">
        <v>2046</v>
      </c>
      <c r="H331" s="2" t="s">
        <v>24250</v>
      </c>
      <c r="I331" s="2"/>
      <c r="J331" s="2"/>
      <c r="K331" s="2"/>
      <c r="L331" s="2"/>
      <c r="M331" s="2" t="s">
        <v>1566</v>
      </c>
      <c r="N331" s="2" t="s">
        <v>2048</v>
      </c>
      <c r="O331" s="2" t="s">
        <v>2199</v>
      </c>
      <c r="P331" s="2" t="s">
        <v>2609</v>
      </c>
      <c r="Q331" s="2" t="s">
        <v>2051</v>
      </c>
      <c r="R331" s="2" t="s">
        <v>2200</v>
      </c>
      <c r="S331" s="2"/>
      <c r="T331" s="2" t="s">
        <v>235</v>
      </c>
    </row>
    <row r="332" spans="1:20" ht="14.25" customHeight="1">
      <c r="A332" s="2" t="s">
        <v>24251</v>
      </c>
      <c r="B332" s="2" t="s">
        <v>4763</v>
      </c>
      <c r="C332" s="2" t="s">
        <v>24252</v>
      </c>
      <c r="D332" s="2" t="s">
        <v>99</v>
      </c>
      <c r="E332" s="2" t="s">
        <v>96</v>
      </c>
      <c r="F332" s="2" t="s">
        <v>4083</v>
      </c>
      <c r="G332" s="2" t="s">
        <v>2046</v>
      </c>
      <c r="H332" s="2" t="s">
        <v>24253</v>
      </c>
      <c r="I332" s="2"/>
      <c r="J332" s="2"/>
      <c r="K332" s="2"/>
      <c r="L332" s="2"/>
      <c r="M332" s="2" t="s">
        <v>1566</v>
      </c>
      <c r="N332" s="2" t="s">
        <v>2058</v>
      </c>
      <c r="O332" s="2" t="s">
        <v>2153</v>
      </c>
      <c r="P332" s="2" t="s">
        <v>2534</v>
      </c>
      <c r="Q332" s="2" t="s">
        <v>2051</v>
      </c>
      <c r="R332" s="2" t="s">
        <v>2052</v>
      </c>
      <c r="S332" s="2"/>
      <c r="T332" s="2" t="s">
        <v>98</v>
      </c>
    </row>
    <row r="333" spans="1:20" ht="14.25" customHeight="1">
      <c r="A333" s="2" t="s">
        <v>24254</v>
      </c>
      <c r="B333" s="2" t="s">
        <v>4763</v>
      </c>
      <c r="C333" s="2" t="s">
        <v>24255</v>
      </c>
      <c r="D333" s="2" t="s">
        <v>302</v>
      </c>
      <c r="E333" s="2" t="s">
        <v>96</v>
      </c>
      <c r="F333" s="2" t="s">
        <v>24256</v>
      </c>
      <c r="G333" s="2" t="s">
        <v>2046</v>
      </c>
      <c r="H333" s="2" t="s">
        <v>24257</v>
      </c>
      <c r="I333" s="2"/>
      <c r="J333" s="2"/>
      <c r="K333" s="2"/>
      <c r="L333" s="2"/>
      <c r="M333" s="2" t="s">
        <v>1566</v>
      </c>
      <c r="N333" s="2" t="s">
        <v>2048</v>
      </c>
      <c r="O333" s="2" t="s">
        <v>2179</v>
      </c>
      <c r="P333" s="2" t="s">
        <v>23141</v>
      </c>
      <c r="Q333" s="2" t="s">
        <v>2051</v>
      </c>
      <c r="R333" s="2" t="s">
        <v>2067</v>
      </c>
      <c r="S333" s="2"/>
      <c r="T333" s="2" t="s">
        <v>301</v>
      </c>
    </row>
    <row r="334" spans="1:20" ht="14.25" customHeight="1">
      <c r="A334" s="2" t="s">
        <v>24258</v>
      </c>
      <c r="B334" s="2" t="s">
        <v>20355</v>
      </c>
      <c r="C334" s="2" t="s">
        <v>24259</v>
      </c>
      <c r="D334" s="2" t="s">
        <v>232</v>
      </c>
      <c r="E334" s="2" t="s">
        <v>264</v>
      </c>
      <c r="F334" s="2" t="s">
        <v>3606</v>
      </c>
      <c r="G334" s="2" t="s">
        <v>2046</v>
      </c>
      <c r="H334" s="2" t="s">
        <v>24260</v>
      </c>
      <c r="I334" s="2"/>
      <c r="J334" s="2"/>
      <c r="K334" s="2"/>
      <c r="L334" s="2"/>
      <c r="M334" s="2" t="s">
        <v>1566</v>
      </c>
      <c r="N334" s="2" t="s">
        <v>2058</v>
      </c>
      <c r="O334" s="2" t="s">
        <v>2145</v>
      </c>
      <c r="P334" s="2" t="s">
        <v>4570</v>
      </c>
      <c r="Q334" s="2" t="s">
        <v>2051</v>
      </c>
      <c r="R334" s="2" t="s">
        <v>2052</v>
      </c>
      <c r="S334" s="2"/>
      <c r="T334" s="2" t="s">
        <v>231</v>
      </c>
    </row>
    <row r="335" spans="1:20" ht="14.25" customHeight="1">
      <c r="A335" s="2" t="s">
        <v>24261</v>
      </c>
      <c r="B335" s="2" t="s">
        <v>24262</v>
      </c>
      <c r="C335" s="2" t="s">
        <v>24263</v>
      </c>
      <c r="D335" s="2" t="s">
        <v>510</v>
      </c>
      <c r="E335" s="2" t="s">
        <v>264</v>
      </c>
      <c r="F335" s="2" t="s">
        <v>24264</v>
      </c>
      <c r="G335" s="2" t="s">
        <v>2046</v>
      </c>
      <c r="H335" s="2" t="s">
        <v>24265</v>
      </c>
      <c r="I335" s="2"/>
      <c r="J335" s="2"/>
      <c r="K335" s="2"/>
      <c r="L335" s="2"/>
      <c r="M335" s="2" t="s">
        <v>1566</v>
      </c>
      <c r="N335" s="2" t="s">
        <v>2048</v>
      </c>
      <c r="O335" s="2" t="s">
        <v>2199</v>
      </c>
      <c r="P335" s="2" t="s">
        <v>2323</v>
      </c>
      <c r="Q335" s="2" t="s">
        <v>2051</v>
      </c>
      <c r="R335" s="2" t="s">
        <v>2052</v>
      </c>
      <c r="S335" s="2"/>
      <c r="T335" s="2" t="s">
        <v>509</v>
      </c>
    </row>
    <row r="336" spans="1:20" ht="14.25" customHeight="1">
      <c r="A336" s="2" t="s">
        <v>24266</v>
      </c>
      <c r="B336" s="2" t="s">
        <v>4607</v>
      </c>
      <c r="C336" s="2" t="s">
        <v>24267</v>
      </c>
      <c r="D336" s="2" t="s">
        <v>126</v>
      </c>
      <c r="E336" s="2" t="s">
        <v>96</v>
      </c>
      <c r="F336" s="2" t="s">
        <v>24268</v>
      </c>
      <c r="G336" s="2" t="s">
        <v>2046</v>
      </c>
      <c r="H336" s="2" t="s">
        <v>24269</v>
      </c>
      <c r="I336" s="2"/>
      <c r="J336" s="2"/>
      <c r="K336" s="2"/>
      <c r="L336" s="2"/>
      <c r="M336" s="2" t="s">
        <v>1566</v>
      </c>
      <c r="N336" s="2" t="s">
        <v>2058</v>
      </c>
      <c r="O336" s="2" t="s">
        <v>2093</v>
      </c>
      <c r="P336" s="2" t="s">
        <v>3587</v>
      </c>
      <c r="Q336" s="2" t="s">
        <v>2051</v>
      </c>
      <c r="R336" s="2" t="s">
        <v>2067</v>
      </c>
      <c r="S336" s="2"/>
      <c r="T336" s="2" t="s">
        <v>125</v>
      </c>
    </row>
    <row r="337" spans="1:20" ht="14.25" customHeight="1">
      <c r="A337" s="2" t="s">
        <v>24270</v>
      </c>
      <c r="B337" s="2" t="s">
        <v>24271</v>
      </c>
      <c r="C337" s="2" t="s">
        <v>24272</v>
      </c>
      <c r="D337" s="2" t="s">
        <v>24273</v>
      </c>
      <c r="E337" s="2" t="s">
        <v>264</v>
      </c>
      <c r="F337" s="2" t="s">
        <v>5645</v>
      </c>
      <c r="G337" s="2" t="s">
        <v>2091</v>
      </c>
      <c r="H337" s="2" t="s">
        <v>24274</v>
      </c>
      <c r="I337" s="2"/>
      <c r="J337" s="2"/>
      <c r="K337" s="2"/>
      <c r="L337" s="2"/>
      <c r="M337" s="2" t="s">
        <v>60</v>
      </c>
      <c r="N337" s="2" t="s">
        <v>2058</v>
      </c>
      <c r="O337" s="2" t="s">
        <v>2186</v>
      </c>
      <c r="P337" s="2" t="s">
        <v>2609</v>
      </c>
      <c r="Q337" s="2" t="s">
        <v>2051</v>
      </c>
      <c r="R337" s="2"/>
      <c r="S337" s="2"/>
      <c r="T337" s="2" t="s">
        <v>24275</v>
      </c>
    </row>
    <row r="338" spans="1:20" ht="14.25" customHeight="1">
      <c r="A338" s="2" t="s">
        <v>24276</v>
      </c>
      <c r="B338" s="2" t="s">
        <v>24277</v>
      </c>
      <c r="C338" s="2" t="s">
        <v>22106</v>
      </c>
      <c r="D338" s="2" t="s">
        <v>24278</v>
      </c>
      <c r="E338" s="2" t="s">
        <v>264</v>
      </c>
      <c r="F338" s="2" t="s">
        <v>2322</v>
      </c>
      <c r="G338" s="2" t="s">
        <v>2091</v>
      </c>
      <c r="H338" s="2" t="s">
        <v>24279</v>
      </c>
      <c r="I338" s="2"/>
      <c r="J338" s="2"/>
      <c r="K338" s="2"/>
      <c r="L338" s="2"/>
      <c r="M338" s="2" t="s">
        <v>59</v>
      </c>
      <c r="N338" s="2" t="s">
        <v>2058</v>
      </c>
      <c r="O338" s="2" t="s">
        <v>2322</v>
      </c>
      <c r="P338" s="2" t="s">
        <v>20230</v>
      </c>
      <c r="Q338" s="2" t="s">
        <v>2051</v>
      </c>
      <c r="R338" s="2" t="s">
        <v>2067</v>
      </c>
      <c r="S338" s="2"/>
      <c r="T338" s="2" t="s">
        <v>24280</v>
      </c>
    </row>
    <row r="339" spans="1:20" ht="14.25" customHeight="1">
      <c r="A339" s="2" t="s">
        <v>24281</v>
      </c>
      <c r="B339" s="2" t="s">
        <v>15075</v>
      </c>
      <c r="C339" s="2" t="s">
        <v>24282</v>
      </c>
      <c r="D339" s="2" t="s">
        <v>99</v>
      </c>
      <c r="E339" s="2" t="s">
        <v>96</v>
      </c>
      <c r="F339" s="2" t="s">
        <v>24283</v>
      </c>
      <c r="G339" s="2" t="s">
        <v>2046</v>
      </c>
      <c r="H339" s="2" t="s">
        <v>24284</v>
      </c>
      <c r="I339" s="2" t="s">
        <v>24114</v>
      </c>
      <c r="J339" s="2"/>
      <c r="K339" s="2"/>
      <c r="L339" s="2" t="s">
        <v>4984</v>
      </c>
      <c r="M339" s="2" t="s">
        <v>1566</v>
      </c>
      <c r="N339" s="2" t="s">
        <v>2058</v>
      </c>
      <c r="O339" s="2" t="s">
        <v>2153</v>
      </c>
      <c r="P339" s="2" t="s">
        <v>23523</v>
      </c>
      <c r="Q339" s="2" t="s">
        <v>2051</v>
      </c>
      <c r="R339" s="2" t="s">
        <v>2067</v>
      </c>
      <c r="S339" s="2"/>
      <c r="T339" s="2" t="s">
        <v>98</v>
      </c>
    </row>
    <row r="340" spans="1:20" ht="14.25" customHeight="1">
      <c r="A340" s="2" t="s">
        <v>24285</v>
      </c>
      <c r="B340" s="2" t="s">
        <v>24286</v>
      </c>
      <c r="C340" s="2" t="s">
        <v>24287</v>
      </c>
      <c r="D340" s="2" t="s">
        <v>118</v>
      </c>
      <c r="E340" s="2" t="s">
        <v>96</v>
      </c>
      <c r="F340" s="2" t="s">
        <v>24288</v>
      </c>
      <c r="G340" s="2" t="s">
        <v>2046</v>
      </c>
      <c r="H340" s="2" t="s">
        <v>24289</v>
      </c>
      <c r="I340" s="2"/>
      <c r="J340" s="2"/>
      <c r="K340" s="2"/>
      <c r="L340" s="2"/>
      <c r="M340" s="2" t="s">
        <v>1566</v>
      </c>
      <c r="N340" s="2" t="s">
        <v>2058</v>
      </c>
      <c r="O340" s="2" t="s">
        <v>2078</v>
      </c>
      <c r="P340" s="2" t="s">
        <v>22205</v>
      </c>
      <c r="Q340" s="2" t="s">
        <v>2051</v>
      </c>
      <c r="R340" s="2" t="s">
        <v>2067</v>
      </c>
      <c r="S340" s="2"/>
      <c r="T340" s="2" t="s">
        <v>117</v>
      </c>
    </row>
    <row r="341" spans="1:20" ht="14.25" customHeight="1">
      <c r="A341" s="2" t="s">
        <v>24290</v>
      </c>
      <c r="B341" s="2" t="s">
        <v>24291</v>
      </c>
      <c r="C341" s="2" t="s">
        <v>24292</v>
      </c>
      <c r="D341" s="2" t="s">
        <v>94</v>
      </c>
      <c r="E341" s="2" t="s">
        <v>96</v>
      </c>
      <c r="F341" s="2" t="s">
        <v>1659</v>
      </c>
      <c r="G341" s="2" t="s">
        <v>2046</v>
      </c>
      <c r="H341" s="2" t="s">
        <v>24293</v>
      </c>
      <c r="I341" s="2"/>
      <c r="J341" s="2"/>
      <c r="K341" s="2"/>
      <c r="L341" s="2"/>
      <c r="M341" s="2" t="s">
        <v>59</v>
      </c>
      <c r="N341" s="2" t="s">
        <v>2058</v>
      </c>
      <c r="O341" s="2" t="s">
        <v>2583</v>
      </c>
      <c r="P341" s="2" t="s">
        <v>3363</v>
      </c>
      <c r="Q341" s="2" t="s">
        <v>2051</v>
      </c>
      <c r="R341" s="2" t="s">
        <v>2067</v>
      </c>
      <c r="S341" s="2"/>
      <c r="T341" s="2" t="s">
        <v>93</v>
      </c>
    </row>
    <row r="342" spans="1:20" ht="14.25" customHeight="1">
      <c r="A342" s="2" t="s">
        <v>24294</v>
      </c>
      <c r="B342" s="2" t="s">
        <v>24295</v>
      </c>
      <c r="C342" s="2" t="s">
        <v>24296</v>
      </c>
      <c r="D342" s="2" t="s">
        <v>99</v>
      </c>
      <c r="E342" s="2" t="s">
        <v>96</v>
      </c>
      <c r="F342" s="2" t="s">
        <v>24297</v>
      </c>
      <c r="G342" s="2" t="s">
        <v>2046</v>
      </c>
      <c r="H342" s="2" t="s">
        <v>24298</v>
      </c>
      <c r="I342" s="2"/>
      <c r="J342" s="2"/>
      <c r="K342" s="2"/>
      <c r="L342" s="2"/>
      <c r="M342" s="2" t="s">
        <v>1566</v>
      </c>
      <c r="N342" s="2" t="s">
        <v>2058</v>
      </c>
      <c r="O342" s="2" t="s">
        <v>2093</v>
      </c>
      <c r="P342" s="2" t="s">
        <v>23212</v>
      </c>
      <c r="Q342" s="2" t="s">
        <v>2051</v>
      </c>
      <c r="R342" s="2" t="s">
        <v>2067</v>
      </c>
      <c r="S342" s="2"/>
      <c r="T342" s="2" t="s">
        <v>98</v>
      </c>
    </row>
    <row r="343" spans="1:20" ht="14.25" customHeight="1">
      <c r="A343" s="2" t="s">
        <v>24299</v>
      </c>
      <c r="B343" s="2" t="s">
        <v>24300</v>
      </c>
      <c r="C343" s="2" t="s">
        <v>24301</v>
      </c>
      <c r="D343" s="2" t="s">
        <v>24302</v>
      </c>
      <c r="E343" s="2" t="s">
        <v>264</v>
      </c>
      <c r="F343" s="2" t="s">
        <v>20785</v>
      </c>
      <c r="G343" s="2" t="s">
        <v>2091</v>
      </c>
      <c r="H343" s="2" t="s">
        <v>24303</v>
      </c>
      <c r="I343" s="2"/>
      <c r="J343" s="2"/>
      <c r="K343" s="2"/>
      <c r="L343" s="2"/>
      <c r="M343" s="2" t="s">
        <v>60</v>
      </c>
      <c r="N343" s="2" t="s">
        <v>2058</v>
      </c>
      <c r="O343" s="2" t="s">
        <v>2186</v>
      </c>
      <c r="P343" s="2" t="s">
        <v>20230</v>
      </c>
      <c r="Q343" s="2" t="s">
        <v>2051</v>
      </c>
      <c r="R343" s="2" t="s">
        <v>2052</v>
      </c>
      <c r="S343" s="2"/>
      <c r="T343" s="2" t="s">
        <v>24304</v>
      </c>
    </row>
    <row r="344" spans="1:20" ht="14.25" customHeight="1">
      <c r="A344" s="2" t="s">
        <v>24305</v>
      </c>
      <c r="B344" s="2" t="s">
        <v>4753</v>
      </c>
      <c r="C344" s="2" t="s">
        <v>24306</v>
      </c>
      <c r="D344" s="2" t="s">
        <v>447</v>
      </c>
      <c r="E344" s="2" t="s">
        <v>96</v>
      </c>
      <c r="F344" s="2" t="s">
        <v>6389</v>
      </c>
      <c r="G344" s="2" t="s">
        <v>2046</v>
      </c>
      <c r="H344" s="2" t="s">
        <v>24307</v>
      </c>
      <c r="I344" s="2" t="s">
        <v>24308</v>
      </c>
      <c r="J344" s="2"/>
      <c r="K344" s="2"/>
      <c r="L344" s="2"/>
      <c r="M344" s="2" t="s">
        <v>60</v>
      </c>
      <c r="N344" s="2" t="s">
        <v>2058</v>
      </c>
      <c r="O344" s="2" t="s">
        <v>20158</v>
      </c>
      <c r="P344" s="2" t="s">
        <v>24309</v>
      </c>
      <c r="Q344" s="2" t="s">
        <v>2051</v>
      </c>
      <c r="R344" s="2"/>
      <c r="S344" s="2"/>
      <c r="T344" s="2" t="s">
        <v>446</v>
      </c>
    </row>
    <row r="345" spans="1:20" ht="14.25" customHeight="1">
      <c r="A345" s="2" t="s">
        <v>24310</v>
      </c>
      <c r="B345" s="2" t="s">
        <v>24311</v>
      </c>
      <c r="C345" s="2" t="s">
        <v>24312</v>
      </c>
      <c r="D345" s="2" t="s">
        <v>1540</v>
      </c>
      <c r="E345" s="2" t="s">
        <v>264</v>
      </c>
      <c r="F345" s="2" t="s">
        <v>2473</v>
      </c>
      <c r="G345" s="2" t="s">
        <v>2046</v>
      </c>
      <c r="H345" s="2" t="s">
        <v>24313</v>
      </c>
      <c r="I345" s="2"/>
      <c r="J345" s="2"/>
      <c r="K345" s="2"/>
      <c r="L345" s="2"/>
      <c r="M345" s="2" t="s">
        <v>59</v>
      </c>
      <c r="N345" s="2" t="s">
        <v>2048</v>
      </c>
      <c r="O345" s="2" t="s">
        <v>2301</v>
      </c>
      <c r="P345" s="2" t="s">
        <v>20494</v>
      </c>
      <c r="Q345" s="2" t="s">
        <v>2051</v>
      </c>
      <c r="R345" s="2"/>
      <c r="S345" s="2"/>
      <c r="T345" s="2" t="s">
        <v>1539</v>
      </c>
    </row>
    <row r="346" spans="1:20" ht="14.25" customHeight="1">
      <c r="A346" s="2" t="s">
        <v>24314</v>
      </c>
      <c r="B346" s="2" t="s">
        <v>4748</v>
      </c>
      <c r="C346" s="2" t="s">
        <v>24315</v>
      </c>
      <c r="D346" s="2" t="s">
        <v>614</v>
      </c>
      <c r="E346" s="2" t="s">
        <v>264</v>
      </c>
      <c r="F346" s="2" t="s">
        <v>2824</v>
      </c>
      <c r="G346" s="2" t="s">
        <v>2046</v>
      </c>
      <c r="H346" s="2" t="s">
        <v>24316</v>
      </c>
      <c r="I346" s="2">
        <v>447866425606</v>
      </c>
      <c r="J346" s="2"/>
      <c r="K346" s="2"/>
      <c r="L346" s="2"/>
      <c r="M346" s="2" t="s">
        <v>60</v>
      </c>
      <c r="N346" s="2" t="s">
        <v>2058</v>
      </c>
      <c r="O346" s="2" t="s">
        <v>2316</v>
      </c>
      <c r="P346" s="2" t="s">
        <v>23007</v>
      </c>
      <c r="Q346" s="2" t="s">
        <v>2051</v>
      </c>
      <c r="R346" s="2" t="s">
        <v>2067</v>
      </c>
      <c r="S346" s="2"/>
      <c r="T346" s="2" t="s">
        <v>613</v>
      </c>
    </row>
    <row r="347" spans="1:20" ht="14.25" customHeight="1">
      <c r="A347" s="2" t="s">
        <v>24317</v>
      </c>
      <c r="B347" s="2" t="s">
        <v>4730</v>
      </c>
      <c r="C347" s="2" t="s">
        <v>24318</v>
      </c>
      <c r="D347" s="2" t="s">
        <v>276</v>
      </c>
      <c r="E347" s="2" t="s">
        <v>96</v>
      </c>
      <c r="F347" s="2" t="s">
        <v>24319</v>
      </c>
      <c r="G347" s="2" t="s">
        <v>2046</v>
      </c>
      <c r="H347" s="2" t="s">
        <v>24320</v>
      </c>
      <c r="I347" s="2"/>
      <c r="J347" s="2"/>
      <c r="K347" s="2"/>
      <c r="L347" s="2"/>
      <c r="M347" s="2" t="s">
        <v>1566</v>
      </c>
      <c r="N347" s="2" t="s">
        <v>2058</v>
      </c>
      <c r="O347" s="2" t="s">
        <v>2153</v>
      </c>
      <c r="P347" s="2" t="s">
        <v>3587</v>
      </c>
      <c r="Q347" s="2" t="s">
        <v>2051</v>
      </c>
      <c r="R347" s="2" t="s">
        <v>2052</v>
      </c>
      <c r="S347" s="2"/>
      <c r="T347" s="2" t="s">
        <v>275</v>
      </c>
    </row>
    <row r="348" spans="1:20" ht="14.25" customHeight="1">
      <c r="A348" s="2" t="s">
        <v>24321</v>
      </c>
      <c r="B348" s="2" t="s">
        <v>4730</v>
      </c>
      <c r="C348" s="2" t="s">
        <v>5152</v>
      </c>
      <c r="D348" s="2" t="s">
        <v>160</v>
      </c>
      <c r="E348" s="2" t="s">
        <v>264</v>
      </c>
      <c r="F348" s="2" t="s">
        <v>24322</v>
      </c>
      <c r="G348" s="2" t="s">
        <v>2046</v>
      </c>
      <c r="H348" s="2" t="s">
        <v>24323</v>
      </c>
      <c r="I348" s="2"/>
      <c r="J348" s="2"/>
      <c r="K348" s="2"/>
      <c r="L348" s="2"/>
      <c r="M348" s="2" t="s">
        <v>1566</v>
      </c>
      <c r="N348" s="2" t="s">
        <v>2048</v>
      </c>
      <c r="O348" s="2" t="s">
        <v>2199</v>
      </c>
      <c r="P348" s="2" t="s">
        <v>4570</v>
      </c>
      <c r="Q348" s="2" t="s">
        <v>2051</v>
      </c>
      <c r="R348" s="2" t="s">
        <v>2067</v>
      </c>
      <c r="S348" s="2"/>
      <c r="T348" s="2" t="s">
        <v>159</v>
      </c>
    </row>
    <row r="349" spans="1:20" ht="14.25" customHeight="1">
      <c r="A349" s="2" t="s">
        <v>24324</v>
      </c>
      <c r="B349" s="2" t="s">
        <v>4730</v>
      </c>
      <c r="C349" s="2" t="s">
        <v>24325</v>
      </c>
      <c r="D349" s="2" t="s">
        <v>226</v>
      </c>
      <c r="E349" s="2" t="s">
        <v>96</v>
      </c>
      <c r="F349" s="2" t="s">
        <v>3762</v>
      </c>
      <c r="G349" s="2" t="s">
        <v>2046</v>
      </c>
      <c r="H349" s="2" t="s">
        <v>24326</v>
      </c>
      <c r="I349" s="2"/>
      <c r="J349" s="2"/>
      <c r="K349" s="2"/>
      <c r="L349" s="2"/>
      <c r="M349" s="2" t="s">
        <v>1566</v>
      </c>
      <c r="N349" s="2" t="s">
        <v>2058</v>
      </c>
      <c r="O349" s="2" t="s">
        <v>2093</v>
      </c>
      <c r="P349" s="2" t="s">
        <v>3587</v>
      </c>
      <c r="Q349" s="2" t="s">
        <v>2051</v>
      </c>
      <c r="R349" s="2" t="s">
        <v>2067</v>
      </c>
      <c r="S349" s="2"/>
      <c r="T349" s="2" t="s">
        <v>225</v>
      </c>
    </row>
    <row r="350" spans="1:20" ht="14.25" customHeight="1">
      <c r="A350" s="2" t="s">
        <v>24327</v>
      </c>
      <c r="B350" s="2" t="s">
        <v>4730</v>
      </c>
      <c r="C350" s="2" t="s">
        <v>4695</v>
      </c>
      <c r="D350" s="2" t="s">
        <v>508</v>
      </c>
      <c r="E350" s="2" t="s">
        <v>264</v>
      </c>
      <c r="F350" s="2" t="s">
        <v>2170</v>
      </c>
      <c r="G350" s="2" t="s">
        <v>2046</v>
      </c>
      <c r="H350" s="2" t="s">
        <v>24328</v>
      </c>
      <c r="I350" s="2">
        <v>443657014428</v>
      </c>
      <c r="J350" s="2"/>
      <c r="K350" s="2"/>
      <c r="L350" s="2"/>
      <c r="M350" s="2" t="s">
        <v>59</v>
      </c>
      <c r="N350" s="2" t="s">
        <v>2058</v>
      </c>
      <c r="O350" s="2" t="s">
        <v>2172</v>
      </c>
      <c r="P350" s="2" t="s">
        <v>21281</v>
      </c>
      <c r="Q350" s="2" t="s">
        <v>2051</v>
      </c>
      <c r="R350" s="2" t="s">
        <v>2052</v>
      </c>
      <c r="S350" s="2"/>
      <c r="T350" s="2" t="s">
        <v>507</v>
      </c>
    </row>
    <row r="351" spans="1:20" ht="14.25" customHeight="1">
      <c r="A351" s="2" t="s">
        <v>24329</v>
      </c>
      <c r="B351" s="2" t="s">
        <v>4730</v>
      </c>
      <c r="C351" s="2" t="s">
        <v>24330</v>
      </c>
      <c r="D351" s="2" t="s">
        <v>1158</v>
      </c>
      <c r="E351" s="2" t="s">
        <v>264</v>
      </c>
      <c r="F351" s="2" t="s">
        <v>24331</v>
      </c>
      <c r="G351" s="2" t="s">
        <v>2046</v>
      </c>
      <c r="H351" s="2" t="s">
        <v>24332</v>
      </c>
      <c r="I351" s="2"/>
      <c r="J351" s="2"/>
      <c r="K351" s="2"/>
      <c r="L351" s="2"/>
      <c r="M351" s="2" t="s">
        <v>1566</v>
      </c>
      <c r="N351" s="2" t="s">
        <v>2058</v>
      </c>
      <c r="O351" s="2" t="s">
        <v>2153</v>
      </c>
      <c r="P351" s="2" t="s">
        <v>2323</v>
      </c>
      <c r="Q351" s="2" t="s">
        <v>2051</v>
      </c>
      <c r="R351" s="2" t="s">
        <v>2052</v>
      </c>
      <c r="S351" s="2"/>
      <c r="T351" s="2" t="s">
        <v>1157</v>
      </c>
    </row>
    <row r="352" spans="1:20" ht="14.25" customHeight="1">
      <c r="A352" s="2" t="s">
        <v>24333</v>
      </c>
      <c r="B352" s="2" t="s">
        <v>24334</v>
      </c>
      <c r="C352" s="2" t="s">
        <v>24335</v>
      </c>
      <c r="D352" s="2" t="s">
        <v>236</v>
      </c>
      <c r="E352" s="2" t="s">
        <v>96</v>
      </c>
      <c r="F352" s="2" t="s">
        <v>24336</v>
      </c>
      <c r="G352" s="2" t="s">
        <v>2046</v>
      </c>
      <c r="H352" s="2" t="s">
        <v>24337</v>
      </c>
      <c r="I352" s="2"/>
      <c r="J352" s="2"/>
      <c r="K352" s="2"/>
      <c r="L352" s="2"/>
      <c r="M352" s="2" t="s">
        <v>1566</v>
      </c>
      <c r="N352" s="2" t="s">
        <v>2048</v>
      </c>
      <c r="O352" s="2" t="s">
        <v>2179</v>
      </c>
      <c r="P352" s="2" t="s">
        <v>2066</v>
      </c>
      <c r="Q352" s="2" t="s">
        <v>2051</v>
      </c>
      <c r="R352" s="2" t="s">
        <v>2052</v>
      </c>
      <c r="S352" s="2"/>
      <c r="T352" s="2" t="s">
        <v>235</v>
      </c>
    </row>
    <row r="353" spans="1:20" ht="14.25" customHeight="1">
      <c r="A353" s="2" t="s">
        <v>24338</v>
      </c>
      <c r="B353" s="2" t="s">
        <v>21574</v>
      </c>
      <c r="C353" s="2" t="s">
        <v>24339</v>
      </c>
      <c r="D353" s="2" t="s">
        <v>212</v>
      </c>
      <c r="E353" s="2" t="s">
        <v>264</v>
      </c>
      <c r="F353" s="2" t="s">
        <v>24340</v>
      </c>
      <c r="G353" s="2" t="s">
        <v>2046</v>
      </c>
      <c r="H353" s="2" t="s">
        <v>24341</v>
      </c>
      <c r="I353" s="2"/>
      <c r="J353" s="2"/>
      <c r="K353" s="2"/>
      <c r="L353" s="2"/>
      <c r="M353" s="2" t="s">
        <v>1566</v>
      </c>
      <c r="N353" s="2" t="s">
        <v>2058</v>
      </c>
      <c r="O353" s="2" t="s">
        <v>2153</v>
      </c>
      <c r="P353" s="2" t="s">
        <v>3363</v>
      </c>
      <c r="Q353" s="2" t="s">
        <v>2051</v>
      </c>
      <c r="R353" s="2" t="s">
        <v>2052</v>
      </c>
      <c r="S353" s="2"/>
      <c r="T353" s="2" t="s">
        <v>211</v>
      </c>
    </row>
    <row r="354" spans="1:20" ht="14.25" customHeight="1">
      <c r="A354" s="2" t="s">
        <v>24342</v>
      </c>
      <c r="B354" s="2" t="s">
        <v>21574</v>
      </c>
      <c r="C354" s="2" t="s">
        <v>24343</v>
      </c>
      <c r="D354" s="2" t="s">
        <v>351</v>
      </c>
      <c r="E354" s="2" t="s">
        <v>96</v>
      </c>
      <c r="F354" s="2" t="s">
        <v>24344</v>
      </c>
      <c r="G354" s="2" t="s">
        <v>2046</v>
      </c>
      <c r="H354" s="2" t="s">
        <v>24345</v>
      </c>
      <c r="I354" s="2"/>
      <c r="J354" s="2"/>
      <c r="K354" s="2"/>
      <c r="L354" s="2"/>
      <c r="M354" s="2" t="s">
        <v>1566</v>
      </c>
      <c r="N354" s="2" t="s">
        <v>2058</v>
      </c>
      <c r="O354" s="2" t="s">
        <v>2672</v>
      </c>
      <c r="P354" s="2" t="s">
        <v>3847</v>
      </c>
      <c r="Q354" s="2" t="s">
        <v>2051</v>
      </c>
      <c r="R354" s="2" t="s">
        <v>2052</v>
      </c>
      <c r="S354" s="2"/>
      <c r="T354" s="2" t="s">
        <v>350</v>
      </c>
    </row>
    <row r="355" spans="1:20" ht="14.25" customHeight="1">
      <c r="A355" s="2" t="s">
        <v>24346</v>
      </c>
      <c r="B355" s="2" t="s">
        <v>21574</v>
      </c>
      <c r="C355" s="2" t="s">
        <v>24347</v>
      </c>
      <c r="D355" s="2" t="s">
        <v>168</v>
      </c>
      <c r="E355" s="2" t="s">
        <v>96</v>
      </c>
      <c r="F355" s="2" t="s">
        <v>24348</v>
      </c>
      <c r="G355" s="2" t="s">
        <v>2046</v>
      </c>
      <c r="H355" s="2" t="s">
        <v>24349</v>
      </c>
      <c r="I355" s="2" t="s">
        <v>24174</v>
      </c>
      <c r="J355" s="2"/>
      <c r="K355" s="2"/>
      <c r="L355" s="2"/>
      <c r="M355" s="2" t="s">
        <v>1566</v>
      </c>
      <c r="N355" s="2" t="s">
        <v>2058</v>
      </c>
      <c r="O355" s="2" t="s">
        <v>2120</v>
      </c>
      <c r="P355" s="2" t="s">
        <v>23026</v>
      </c>
      <c r="Q355" s="2" t="s">
        <v>2051</v>
      </c>
      <c r="R355" s="2" t="s">
        <v>2052</v>
      </c>
      <c r="S355" s="2"/>
      <c r="T355" s="2" t="s">
        <v>167</v>
      </c>
    </row>
    <row r="356" spans="1:20" ht="14.25" customHeight="1">
      <c r="A356" s="2" t="s">
        <v>24350</v>
      </c>
      <c r="B356" s="2" t="s">
        <v>21574</v>
      </c>
      <c r="C356" s="2" t="s">
        <v>5110</v>
      </c>
      <c r="D356" s="2" t="s">
        <v>212</v>
      </c>
      <c r="E356" s="2" t="s">
        <v>264</v>
      </c>
      <c r="F356" s="2" t="s">
        <v>24351</v>
      </c>
      <c r="G356" s="2" t="s">
        <v>2046</v>
      </c>
      <c r="H356" s="2" t="s">
        <v>24352</v>
      </c>
      <c r="I356" s="2"/>
      <c r="J356" s="2"/>
      <c r="K356" s="2"/>
      <c r="L356" s="2"/>
      <c r="M356" s="2" t="s">
        <v>1566</v>
      </c>
      <c r="N356" s="2" t="s">
        <v>2058</v>
      </c>
      <c r="O356" s="2" t="s">
        <v>2132</v>
      </c>
      <c r="P356" s="2" t="s">
        <v>3363</v>
      </c>
      <c r="Q356" s="2" t="s">
        <v>2051</v>
      </c>
      <c r="R356" s="2" t="s">
        <v>2067</v>
      </c>
      <c r="S356" s="2"/>
      <c r="T356" s="2" t="s">
        <v>211</v>
      </c>
    </row>
    <row r="357" spans="1:20" ht="14.25" customHeight="1">
      <c r="A357" s="2" t="s">
        <v>24353</v>
      </c>
      <c r="B357" s="2" t="s">
        <v>21574</v>
      </c>
      <c r="C357" s="2" t="s">
        <v>3892</v>
      </c>
      <c r="D357" s="2" t="s">
        <v>168</v>
      </c>
      <c r="E357" s="2" t="s">
        <v>96</v>
      </c>
      <c r="F357" s="2" t="s">
        <v>24348</v>
      </c>
      <c r="G357" s="2" t="s">
        <v>2046</v>
      </c>
      <c r="H357" s="2" t="s">
        <v>24354</v>
      </c>
      <c r="I357" s="2"/>
      <c r="J357" s="2"/>
      <c r="K357" s="2"/>
      <c r="L357" s="2"/>
      <c r="M357" s="2" t="s">
        <v>1566</v>
      </c>
      <c r="N357" s="2" t="s">
        <v>2058</v>
      </c>
      <c r="O357" s="2" t="s">
        <v>2120</v>
      </c>
      <c r="P357" s="2" t="s">
        <v>3910</v>
      </c>
      <c r="Q357" s="2" t="s">
        <v>2051</v>
      </c>
      <c r="R357" s="2" t="s">
        <v>2052</v>
      </c>
      <c r="S357" s="2"/>
      <c r="T357" s="2" t="s">
        <v>167</v>
      </c>
    </row>
    <row r="358" spans="1:20" ht="14.25" customHeight="1">
      <c r="A358" s="2" t="s">
        <v>24355</v>
      </c>
      <c r="B358" s="2" t="s">
        <v>8360</v>
      </c>
      <c r="C358" s="2" t="s">
        <v>24356</v>
      </c>
      <c r="D358" s="2" t="s">
        <v>1508</v>
      </c>
      <c r="E358" s="2" t="s">
        <v>264</v>
      </c>
      <c r="F358" s="2" t="s">
        <v>24357</v>
      </c>
      <c r="G358" s="2" t="s">
        <v>2046</v>
      </c>
      <c r="H358" s="2" t="s">
        <v>24358</v>
      </c>
      <c r="I358" s="2"/>
      <c r="J358" s="2"/>
      <c r="K358" s="2"/>
      <c r="L358" s="2"/>
      <c r="M358" s="2" t="s">
        <v>1566</v>
      </c>
      <c r="N358" s="2" t="s">
        <v>2048</v>
      </c>
      <c r="O358" s="2" t="s">
        <v>2199</v>
      </c>
      <c r="P358" s="2" t="s">
        <v>2377</v>
      </c>
      <c r="Q358" s="2" t="s">
        <v>2051</v>
      </c>
      <c r="R358" s="2" t="s">
        <v>2200</v>
      </c>
      <c r="S358" s="2"/>
      <c r="T358" s="2" t="s">
        <v>1507</v>
      </c>
    </row>
    <row r="359" spans="1:20" ht="14.25" customHeight="1">
      <c r="A359" s="2" t="s">
        <v>24359</v>
      </c>
      <c r="B359" s="2" t="s">
        <v>8360</v>
      </c>
      <c r="C359" s="2" t="s">
        <v>24360</v>
      </c>
      <c r="D359" s="2" t="s">
        <v>1310</v>
      </c>
      <c r="E359" s="2" t="s">
        <v>264</v>
      </c>
      <c r="F359" s="2" t="s">
        <v>24361</v>
      </c>
      <c r="G359" s="2" t="s">
        <v>2046</v>
      </c>
      <c r="H359" s="2" t="s">
        <v>24362</v>
      </c>
      <c r="I359" s="2"/>
      <c r="J359" s="2"/>
      <c r="K359" s="2"/>
      <c r="L359" s="2"/>
      <c r="M359" s="2" t="s">
        <v>1566</v>
      </c>
      <c r="N359" s="2" t="s">
        <v>2058</v>
      </c>
      <c r="O359" s="2" t="s">
        <v>2093</v>
      </c>
      <c r="P359" s="2" t="s">
        <v>23064</v>
      </c>
      <c r="Q359" s="2" t="s">
        <v>2051</v>
      </c>
      <c r="R359" s="2" t="s">
        <v>2067</v>
      </c>
      <c r="S359" s="2"/>
      <c r="T359" s="2" t="s">
        <v>1309</v>
      </c>
    </row>
    <row r="360" spans="1:20" ht="14.25" customHeight="1">
      <c r="A360" s="2" t="s">
        <v>24363</v>
      </c>
      <c r="B360" s="2" t="s">
        <v>24364</v>
      </c>
      <c r="C360" s="2" t="s">
        <v>24365</v>
      </c>
      <c r="D360" s="2" t="s">
        <v>94</v>
      </c>
      <c r="E360" s="2" t="s">
        <v>96</v>
      </c>
      <c r="F360" s="2" t="s">
        <v>24366</v>
      </c>
      <c r="G360" s="2" t="s">
        <v>2046</v>
      </c>
      <c r="H360" s="2" t="s">
        <v>24367</v>
      </c>
      <c r="I360" s="2"/>
      <c r="J360" s="2"/>
      <c r="K360" s="2"/>
      <c r="L360" s="2"/>
      <c r="M360" s="2" t="s">
        <v>59</v>
      </c>
      <c r="N360" s="2" t="s">
        <v>2058</v>
      </c>
      <c r="O360" s="2" t="s">
        <v>2583</v>
      </c>
      <c r="P360" s="2" t="s">
        <v>3363</v>
      </c>
      <c r="Q360" s="2" t="s">
        <v>2051</v>
      </c>
      <c r="R360" s="2"/>
      <c r="S360" s="2"/>
      <c r="T360" s="2" t="s">
        <v>93</v>
      </c>
    </row>
    <row r="361" spans="1:20" ht="14.25" customHeight="1">
      <c r="A361" s="2" t="s">
        <v>24368</v>
      </c>
      <c r="B361" s="2" t="s">
        <v>24369</v>
      </c>
      <c r="C361" s="2" t="s">
        <v>24370</v>
      </c>
      <c r="D361" s="2" t="s">
        <v>130</v>
      </c>
      <c r="E361" s="2" t="s">
        <v>96</v>
      </c>
      <c r="F361" s="2" t="s">
        <v>24371</v>
      </c>
      <c r="G361" s="2" t="s">
        <v>2046</v>
      </c>
      <c r="H361" s="2" t="s">
        <v>24372</v>
      </c>
      <c r="I361" s="2"/>
      <c r="J361" s="2"/>
      <c r="K361" s="2"/>
      <c r="L361" s="2"/>
      <c r="M361" s="2" t="s">
        <v>1566</v>
      </c>
      <c r="N361" s="2" t="s">
        <v>2048</v>
      </c>
      <c r="O361" s="2" t="s">
        <v>2179</v>
      </c>
      <c r="P361" s="2" t="s">
        <v>3587</v>
      </c>
      <c r="Q361" s="2" t="s">
        <v>2051</v>
      </c>
      <c r="R361" s="2" t="s">
        <v>2052</v>
      </c>
      <c r="S361" s="2"/>
      <c r="T361" s="2" t="s">
        <v>129</v>
      </c>
    </row>
    <row r="362" spans="1:20" ht="14.25" customHeight="1">
      <c r="A362" s="2" t="s">
        <v>24373</v>
      </c>
      <c r="B362" s="2" t="s">
        <v>4670</v>
      </c>
      <c r="C362" s="2" t="s">
        <v>8745</v>
      </c>
      <c r="D362" s="2" t="s">
        <v>196</v>
      </c>
      <c r="E362" s="2" t="s">
        <v>96</v>
      </c>
      <c r="F362" s="2" t="s">
        <v>24374</v>
      </c>
      <c r="G362" s="2" t="s">
        <v>2046</v>
      </c>
      <c r="H362" s="2" t="s">
        <v>24375</v>
      </c>
      <c r="I362" s="2"/>
      <c r="J362" s="2"/>
      <c r="K362" s="2"/>
      <c r="L362" s="2"/>
      <c r="M362" s="2" t="s">
        <v>1566</v>
      </c>
      <c r="N362" s="2" t="s">
        <v>2058</v>
      </c>
      <c r="O362" s="2" t="s">
        <v>2078</v>
      </c>
      <c r="P362" s="2" t="s">
        <v>3969</v>
      </c>
      <c r="Q362" s="2" t="s">
        <v>2051</v>
      </c>
      <c r="R362" s="2" t="s">
        <v>2067</v>
      </c>
      <c r="S362" s="2"/>
      <c r="T362" s="2" t="s">
        <v>195</v>
      </c>
    </row>
    <row r="363" spans="1:20" ht="14.25" customHeight="1">
      <c r="A363" s="2" t="s">
        <v>24376</v>
      </c>
      <c r="B363" s="2" t="s">
        <v>4670</v>
      </c>
      <c r="C363" s="2" t="s">
        <v>6541</v>
      </c>
      <c r="D363" s="2" t="s">
        <v>527</v>
      </c>
      <c r="E363" s="2" t="s">
        <v>264</v>
      </c>
      <c r="F363" s="2" t="s">
        <v>2320</v>
      </c>
      <c r="G363" s="2" t="s">
        <v>2046</v>
      </c>
      <c r="H363" s="2" t="s">
        <v>24377</v>
      </c>
      <c r="I363" s="2"/>
      <c r="J363" s="2"/>
      <c r="K363" s="2"/>
      <c r="L363" s="2"/>
      <c r="M363" s="2" t="s">
        <v>59</v>
      </c>
      <c r="N363" s="2" t="s">
        <v>2058</v>
      </c>
      <c r="O363" s="2" t="s">
        <v>2322</v>
      </c>
      <c r="P363" s="2" t="s">
        <v>20494</v>
      </c>
      <c r="Q363" s="2" t="s">
        <v>2051</v>
      </c>
      <c r="R363" s="2" t="s">
        <v>2052</v>
      </c>
      <c r="S363" s="2"/>
      <c r="T363" s="2" t="s">
        <v>526</v>
      </c>
    </row>
    <row r="364" spans="1:20" ht="14.25" customHeight="1">
      <c r="A364" s="2" t="s">
        <v>24378</v>
      </c>
      <c r="B364" s="2" t="s">
        <v>4670</v>
      </c>
      <c r="C364" s="2" t="s">
        <v>24379</v>
      </c>
      <c r="D364" s="2" t="s">
        <v>130</v>
      </c>
      <c r="E364" s="2" t="s">
        <v>96</v>
      </c>
      <c r="F364" s="2" t="s">
        <v>24380</v>
      </c>
      <c r="G364" s="2" t="s">
        <v>2046</v>
      </c>
      <c r="H364" s="2" t="s">
        <v>24381</v>
      </c>
      <c r="I364" s="2"/>
      <c r="J364" s="2"/>
      <c r="K364" s="2"/>
      <c r="L364" s="2"/>
      <c r="M364" s="2" t="s">
        <v>1566</v>
      </c>
      <c r="N364" s="2" t="s">
        <v>2058</v>
      </c>
      <c r="O364" s="2" t="s">
        <v>2145</v>
      </c>
      <c r="P364" s="2" t="s">
        <v>3587</v>
      </c>
      <c r="Q364" s="2" t="s">
        <v>2051</v>
      </c>
      <c r="R364" s="2" t="s">
        <v>2067</v>
      </c>
      <c r="S364" s="2"/>
      <c r="T364" s="2" t="s">
        <v>129</v>
      </c>
    </row>
    <row r="365" spans="1:20" ht="14.25" customHeight="1">
      <c r="A365" s="2" t="s">
        <v>24382</v>
      </c>
      <c r="B365" s="2" t="s">
        <v>4670</v>
      </c>
      <c r="C365" s="2" t="s">
        <v>7913</v>
      </c>
      <c r="D365" s="2" t="s">
        <v>316</v>
      </c>
      <c r="E365" s="2" t="s">
        <v>96</v>
      </c>
      <c r="F365" s="2" t="s">
        <v>24383</v>
      </c>
      <c r="G365" s="2" t="s">
        <v>2046</v>
      </c>
      <c r="H365" s="2" t="s">
        <v>24384</v>
      </c>
      <c r="I365" s="2"/>
      <c r="J365" s="2"/>
      <c r="K365" s="2"/>
      <c r="L365" s="2"/>
      <c r="M365" s="2" t="s">
        <v>1566</v>
      </c>
      <c r="N365" s="2" t="s">
        <v>2058</v>
      </c>
      <c r="O365" s="2" t="s">
        <v>2153</v>
      </c>
      <c r="P365" s="2" t="s">
        <v>3969</v>
      </c>
      <c r="Q365" s="2" t="s">
        <v>2051</v>
      </c>
      <c r="R365" s="2" t="s">
        <v>2052</v>
      </c>
      <c r="S365" s="2"/>
      <c r="T365" s="2" t="s">
        <v>315</v>
      </c>
    </row>
    <row r="366" spans="1:20" ht="14.25" customHeight="1">
      <c r="A366" s="2" t="s">
        <v>24385</v>
      </c>
      <c r="B366" s="2" t="s">
        <v>4670</v>
      </c>
      <c r="C366" s="2" t="s">
        <v>4240</v>
      </c>
      <c r="D366" s="2" t="s">
        <v>226</v>
      </c>
      <c r="E366" s="2" t="s">
        <v>96</v>
      </c>
      <c r="F366" s="2" t="s">
        <v>5991</v>
      </c>
      <c r="G366" s="2" t="s">
        <v>2046</v>
      </c>
      <c r="H366" s="2" t="s">
        <v>24386</v>
      </c>
      <c r="I366" s="2"/>
      <c r="J366" s="2"/>
      <c r="K366" s="2"/>
      <c r="L366" s="2"/>
      <c r="M366" s="2" t="s">
        <v>1566</v>
      </c>
      <c r="N366" s="2" t="s">
        <v>2058</v>
      </c>
      <c r="O366" s="2" t="s">
        <v>2153</v>
      </c>
      <c r="P366" s="2" t="s">
        <v>23311</v>
      </c>
      <c r="Q366" s="2" t="s">
        <v>2051</v>
      </c>
      <c r="R366" s="2" t="s">
        <v>2052</v>
      </c>
      <c r="S366" s="2"/>
      <c r="T366" s="2" t="s">
        <v>225</v>
      </c>
    </row>
    <row r="367" spans="1:20" ht="14.25" customHeight="1">
      <c r="A367" s="2" t="s">
        <v>24387</v>
      </c>
      <c r="B367" s="2" t="s">
        <v>4670</v>
      </c>
      <c r="C367" s="2" t="s">
        <v>24388</v>
      </c>
      <c r="D367" s="2" t="s">
        <v>94</v>
      </c>
      <c r="E367" s="2" t="s">
        <v>96</v>
      </c>
      <c r="F367" s="2" t="s">
        <v>24389</v>
      </c>
      <c r="G367" s="2" t="s">
        <v>2046</v>
      </c>
      <c r="H367" s="2" t="s">
        <v>24390</v>
      </c>
      <c r="I367" s="2"/>
      <c r="J367" s="2"/>
      <c r="K367" s="2"/>
      <c r="L367" s="2"/>
      <c r="M367" s="2" t="s">
        <v>1566</v>
      </c>
      <c r="N367" s="2" t="s">
        <v>2058</v>
      </c>
      <c r="O367" s="2" t="s">
        <v>2153</v>
      </c>
      <c r="P367" s="2" t="s">
        <v>3363</v>
      </c>
      <c r="Q367" s="2" t="s">
        <v>2051</v>
      </c>
      <c r="R367" s="2" t="s">
        <v>2052</v>
      </c>
      <c r="S367" s="2"/>
      <c r="T367" s="2" t="s">
        <v>93</v>
      </c>
    </row>
    <row r="368" spans="1:20" ht="14.25" customHeight="1">
      <c r="A368" s="2" t="s">
        <v>24391</v>
      </c>
      <c r="B368" s="2" t="s">
        <v>4670</v>
      </c>
      <c r="C368" s="2" t="s">
        <v>2972</v>
      </c>
      <c r="D368" s="2" t="s">
        <v>407</v>
      </c>
      <c r="E368" s="2" t="s">
        <v>96</v>
      </c>
      <c r="F368" s="2" t="s">
        <v>2170</v>
      </c>
      <c r="G368" s="2" t="s">
        <v>2046</v>
      </c>
      <c r="H368" s="2" t="s">
        <v>24392</v>
      </c>
      <c r="I368" s="2"/>
      <c r="J368" s="2"/>
      <c r="K368" s="2"/>
      <c r="L368" s="2"/>
      <c r="M368" s="2" t="s">
        <v>59</v>
      </c>
      <c r="N368" s="2" t="s">
        <v>2058</v>
      </c>
      <c r="O368" s="2" t="s">
        <v>2172</v>
      </c>
      <c r="P368" s="2" t="s">
        <v>3235</v>
      </c>
      <c r="Q368" s="2" t="s">
        <v>2051</v>
      </c>
      <c r="R368" s="2" t="s">
        <v>2052</v>
      </c>
      <c r="S368" s="2"/>
      <c r="T368" s="2" t="s">
        <v>406</v>
      </c>
    </row>
    <row r="369" spans="1:20" ht="14.25" customHeight="1">
      <c r="A369" s="2" t="s">
        <v>24393</v>
      </c>
      <c r="B369" s="2" t="s">
        <v>5547</v>
      </c>
      <c r="C369" s="2" t="s">
        <v>5625</v>
      </c>
      <c r="D369" s="2" t="s">
        <v>150</v>
      </c>
      <c r="E369" s="2" t="s">
        <v>96</v>
      </c>
      <c r="F369" s="2" t="s">
        <v>24394</v>
      </c>
      <c r="G369" s="2" t="s">
        <v>2046</v>
      </c>
      <c r="H369" s="2" t="s">
        <v>24395</v>
      </c>
      <c r="I369" s="2"/>
      <c r="J369" s="2"/>
      <c r="K369" s="2"/>
      <c r="L369" s="2"/>
      <c r="M369" s="2" t="s">
        <v>60</v>
      </c>
      <c r="N369" s="2" t="s">
        <v>2058</v>
      </c>
      <c r="O369" s="2" t="s">
        <v>2186</v>
      </c>
      <c r="P369" s="2" t="s">
        <v>22205</v>
      </c>
      <c r="Q369" s="2" t="s">
        <v>2051</v>
      </c>
      <c r="R369" s="2" t="s">
        <v>2067</v>
      </c>
      <c r="S369" s="2"/>
      <c r="T369" s="2" t="s">
        <v>149</v>
      </c>
    </row>
    <row r="370" spans="1:20" ht="14.25" customHeight="1">
      <c r="A370" s="2" t="s">
        <v>24396</v>
      </c>
      <c r="B370" s="2" t="s">
        <v>4670</v>
      </c>
      <c r="C370" s="2" t="s">
        <v>24397</v>
      </c>
      <c r="D370" s="2" t="s">
        <v>363</v>
      </c>
      <c r="E370" s="2" t="s">
        <v>264</v>
      </c>
      <c r="F370" s="2" t="s">
        <v>2193</v>
      </c>
      <c r="G370" s="2" t="s">
        <v>2046</v>
      </c>
      <c r="H370" s="2" t="s">
        <v>24398</v>
      </c>
      <c r="I370" s="2"/>
      <c r="J370" s="2"/>
      <c r="K370" s="2"/>
      <c r="L370" s="2" t="s">
        <v>4984</v>
      </c>
      <c r="M370" s="2" t="s">
        <v>1566</v>
      </c>
      <c r="N370" s="2" t="s">
        <v>2058</v>
      </c>
      <c r="O370" s="2" t="s">
        <v>2193</v>
      </c>
      <c r="P370" s="2" t="s">
        <v>24399</v>
      </c>
      <c r="Q370" s="2" t="s">
        <v>2051</v>
      </c>
      <c r="R370" s="2" t="s">
        <v>2067</v>
      </c>
      <c r="S370" s="2"/>
      <c r="T370" s="2" t="s">
        <v>362</v>
      </c>
    </row>
    <row r="371" spans="1:20" ht="14.25" customHeight="1">
      <c r="A371" s="2" t="s">
        <v>24400</v>
      </c>
      <c r="B371" s="2" t="s">
        <v>4670</v>
      </c>
      <c r="C371" s="2" t="s">
        <v>24401</v>
      </c>
      <c r="D371" s="2" t="s">
        <v>182</v>
      </c>
      <c r="E371" s="2" t="s">
        <v>96</v>
      </c>
      <c r="F371" s="2" t="s">
        <v>24402</v>
      </c>
      <c r="G371" s="2" t="s">
        <v>2046</v>
      </c>
      <c r="H371" s="2" t="s">
        <v>24403</v>
      </c>
      <c r="I371" s="2"/>
      <c r="J371" s="2"/>
      <c r="K371" s="2"/>
      <c r="L371" s="2"/>
      <c r="M371" s="2" t="s">
        <v>1566</v>
      </c>
      <c r="N371" s="2" t="s">
        <v>2058</v>
      </c>
      <c r="O371" s="2" t="s">
        <v>2153</v>
      </c>
      <c r="P371" s="2" t="s">
        <v>2066</v>
      </c>
      <c r="Q371" s="2" t="s">
        <v>2051</v>
      </c>
      <c r="R371" s="2" t="s">
        <v>2052</v>
      </c>
      <c r="S371" s="2"/>
      <c r="T371" s="2" t="s">
        <v>181</v>
      </c>
    </row>
    <row r="372" spans="1:20" ht="14.25" customHeight="1">
      <c r="A372" s="2" t="s">
        <v>24404</v>
      </c>
      <c r="B372" s="2" t="s">
        <v>4670</v>
      </c>
      <c r="C372" s="2" t="s">
        <v>2586</v>
      </c>
      <c r="D372" s="2" t="s">
        <v>557</v>
      </c>
      <c r="E372" s="2" t="s">
        <v>264</v>
      </c>
      <c r="F372" s="2" t="s">
        <v>2489</v>
      </c>
      <c r="G372" s="2" t="s">
        <v>2046</v>
      </c>
      <c r="H372" s="2" t="s">
        <v>24405</v>
      </c>
      <c r="I372" s="2">
        <v>447970862523</v>
      </c>
      <c r="J372" s="2">
        <v>442033982398</v>
      </c>
      <c r="K372" s="2"/>
      <c r="L372" s="2"/>
      <c r="M372" s="2" t="s">
        <v>60</v>
      </c>
      <c r="N372" s="2" t="s">
        <v>2058</v>
      </c>
      <c r="O372" s="2" t="s">
        <v>2491</v>
      </c>
      <c r="P372" s="2" t="s">
        <v>24406</v>
      </c>
      <c r="Q372" s="2" t="s">
        <v>2051</v>
      </c>
      <c r="R372" s="2" t="s">
        <v>2052</v>
      </c>
      <c r="S372" s="2"/>
      <c r="T372" s="2" t="s">
        <v>556</v>
      </c>
    </row>
    <row r="373" spans="1:20" ht="14.25" customHeight="1">
      <c r="A373" s="2" t="s">
        <v>24407</v>
      </c>
      <c r="B373" s="2" t="s">
        <v>4670</v>
      </c>
      <c r="C373" s="2" t="s">
        <v>24408</v>
      </c>
      <c r="D373" s="2" t="s">
        <v>94</v>
      </c>
      <c r="E373" s="2" t="s">
        <v>96</v>
      </c>
      <c r="F373" s="2" t="s">
        <v>24409</v>
      </c>
      <c r="G373" s="2" t="s">
        <v>2046</v>
      </c>
      <c r="H373" s="2" t="s">
        <v>24410</v>
      </c>
      <c r="I373" s="2"/>
      <c r="J373" s="2"/>
      <c r="K373" s="2"/>
      <c r="L373" s="2"/>
      <c r="M373" s="2" t="s">
        <v>1566</v>
      </c>
      <c r="N373" s="2" t="s">
        <v>2048</v>
      </c>
      <c r="O373" s="2" t="s">
        <v>2179</v>
      </c>
      <c r="P373" s="2" t="s">
        <v>3363</v>
      </c>
      <c r="Q373" s="2" t="s">
        <v>2051</v>
      </c>
      <c r="R373" s="2" t="s">
        <v>2052</v>
      </c>
      <c r="S373" s="2"/>
      <c r="T373" s="2" t="s">
        <v>93</v>
      </c>
    </row>
    <row r="374" spans="1:20" ht="14.25" customHeight="1">
      <c r="A374" s="2" t="s">
        <v>24411</v>
      </c>
      <c r="B374" s="2" t="s">
        <v>4670</v>
      </c>
      <c r="C374" s="2" t="s">
        <v>24412</v>
      </c>
      <c r="D374" s="2" t="s">
        <v>488</v>
      </c>
      <c r="E374" s="2" t="s">
        <v>264</v>
      </c>
      <c r="F374" s="2" t="s">
        <v>3215</v>
      </c>
      <c r="G374" s="2" t="s">
        <v>2046</v>
      </c>
      <c r="H374" s="2" t="s">
        <v>24413</v>
      </c>
      <c r="I374" s="2"/>
      <c r="J374" s="2"/>
      <c r="K374" s="2"/>
      <c r="L374" s="2"/>
      <c r="M374" s="2" t="s">
        <v>60</v>
      </c>
      <c r="N374" s="2" t="s">
        <v>2058</v>
      </c>
      <c r="O374" s="2" t="s">
        <v>2186</v>
      </c>
      <c r="P374" s="2" t="s">
        <v>24195</v>
      </c>
      <c r="Q374" s="2" t="s">
        <v>2051</v>
      </c>
      <c r="R374" s="2" t="s">
        <v>2052</v>
      </c>
      <c r="S374" s="2"/>
      <c r="T374" s="2" t="s">
        <v>487</v>
      </c>
    </row>
    <row r="375" spans="1:20" ht="14.25" customHeight="1">
      <c r="A375" s="2" t="s">
        <v>24414</v>
      </c>
      <c r="B375" s="2" t="s">
        <v>4670</v>
      </c>
      <c r="C375" s="2" t="s">
        <v>7128</v>
      </c>
      <c r="D375" s="2" t="s">
        <v>870</v>
      </c>
      <c r="E375" s="2" t="s">
        <v>264</v>
      </c>
      <c r="F375" s="2" t="s">
        <v>20785</v>
      </c>
      <c r="G375" s="2" t="s">
        <v>2046</v>
      </c>
      <c r="H375" s="2" t="s">
        <v>24415</v>
      </c>
      <c r="I375" s="2">
        <v>447508208251</v>
      </c>
      <c r="J375" s="2">
        <v>441512523342</v>
      </c>
      <c r="K375" s="2"/>
      <c r="L375" s="2"/>
      <c r="M375" s="2" t="s">
        <v>60</v>
      </c>
      <c r="N375" s="2" t="s">
        <v>2058</v>
      </c>
      <c r="O375" s="2" t="s">
        <v>2186</v>
      </c>
      <c r="P375" s="2" t="s">
        <v>21281</v>
      </c>
      <c r="Q375" s="2" t="s">
        <v>2051</v>
      </c>
      <c r="R375" s="2" t="s">
        <v>2052</v>
      </c>
      <c r="S375" s="2"/>
      <c r="T375" s="2" t="s">
        <v>869</v>
      </c>
    </row>
    <row r="376" spans="1:20" ht="14.25" customHeight="1">
      <c r="A376" s="2" t="s">
        <v>24416</v>
      </c>
      <c r="B376" s="2" t="s">
        <v>4670</v>
      </c>
      <c r="C376" s="2" t="s">
        <v>24417</v>
      </c>
      <c r="D376" s="2" t="s">
        <v>184</v>
      </c>
      <c r="E376" s="2" t="s">
        <v>96</v>
      </c>
      <c r="F376" s="2" t="s">
        <v>18680</v>
      </c>
      <c r="G376" s="2" t="s">
        <v>2046</v>
      </c>
      <c r="H376" s="2" t="s">
        <v>24418</v>
      </c>
      <c r="I376" s="2"/>
      <c r="J376" s="2"/>
      <c r="K376" s="2"/>
      <c r="L376" s="2"/>
      <c r="M376" s="2" t="s">
        <v>1566</v>
      </c>
      <c r="N376" s="2" t="s">
        <v>2058</v>
      </c>
      <c r="O376" s="2" t="s">
        <v>2145</v>
      </c>
      <c r="P376" s="2" t="s">
        <v>24419</v>
      </c>
      <c r="Q376" s="2" t="s">
        <v>2051</v>
      </c>
      <c r="R376" s="2" t="s">
        <v>2067</v>
      </c>
      <c r="S376" s="2"/>
      <c r="T376" s="2" t="s">
        <v>183</v>
      </c>
    </row>
    <row r="377" spans="1:20" ht="14.25" customHeight="1">
      <c r="A377" s="2" t="s">
        <v>24420</v>
      </c>
      <c r="B377" s="2" t="s">
        <v>4682</v>
      </c>
      <c r="C377" s="2" t="s">
        <v>24421</v>
      </c>
      <c r="D377" s="2" t="s">
        <v>24422</v>
      </c>
      <c r="E377" s="2" t="s">
        <v>264</v>
      </c>
      <c r="F377" s="2" t="s">
        <v>24423</v>
      </c>
      <c r="G377" s="2" t="s">
        <v>2091</v>
      </c>
      <c r="H377" s="2" t="s">
        <v>24424</v>
      </c>
      <c r="I377" s="2" t="s">
        <v>24425</v>
      </c>
      <c r="J377" s="2"/>
      <c r="K377" s="2"/>
      <c r="L377" s="2"/>
      <c r="M377" s="2" t="s">
        <v>60</v>
      </c>
      <c r="N377" s="2" t="s">
        <v>2058</v>
      </c>
      <c r="O377" s="2" t="s">
        <v>2186</v>
      </c>
      <c r="P377" s="2" t="s">
        <v>23708</v>
      </c>
      <c r="Q377" s="2" t="s">
        <v>2051</v>
      </c>
      <c r="R377" s="2" t="s">
        <v>2052</v>
      </c>
      <c r="S377" s="2"/>
      <c r="T377" s="2" t="s">
        <v>24426</v>
      </c>
    </row>
    <row r="378" spans="1:20" ht="14.25" customHeight="1">
      <c r="A378" s="2" t="s">
        <v>24427</v>
      </c>
      <c r="B378" s="2" t="s">
        <v>7798</v>
      </c>
      <c r="C378" s="2" t="s">
        <v>24428</v>
      </c>
      <c r="D378" s="2" t="s">
        <v>324</v>
      </c>
      <c r="E378" s="2" t="s">
        <v>96</v>
      </c>
      <c r="F378" s="2" t="s">
        <v>24429</v>
      </c>
      <c r="G378" s="2" t="s">
        <v>2046</v>
      </c>
      <c r="H378" s="2" t="s">
        <v>24430</v>
      </c>
      <c r="I378" s="2"/>
      <c r="J378" s="2"/>
      <c r="K378" s="2"/>
      <c r="L378" s="2"/>
      <c r="M378" s="2" t="s">
        <v>1566</v>
      </c>
      <c r="N378" s="2" t="s">
        <v>2058</v>
      </c>
      <c r="O378" s="2" t="s">
        <v>2078</v>
      </c>
      <c r="P378" s="2" t="s">
        <v>2066</v>
      </c>
      <c r="Q378" s="2" t="s">
        <v>2051</v>
      </c>
      <c r="R378" s="2" t="s">
        <v>2067</v>
      </c>
      <c r="S378" s="2"/>
      <c r="T378" s="2" t="s">
        <v>323</v>
      </c>
    </row>
    <row r="379" spans="1:20" ht="14.25" customHeight="1">
      <c r="A379" s="2" t="s">
        <v>24431</v>
      </c>
      <c r="B379" s="2" t="s">
        <v>7798</v>
      </c>
      <c r="C379" s="2" t="s">
        <v>24432</v>
      </c>
      <c r="D379" s="2" t="s">
        <v>22992</v>
      </c>
      <c r="E379" s="2" t="s">
        <v>264</v>
      </c>
      <c r="F379" s="2" t="s">
        <v>24433</v>
      </c>
      <c r="G379" s="2" t="s">
        <v>7959</v>
      </c>
      <c r="H379" s="2" t="s">
        <v>24434</v>
      </c>
      <c r="I379" s="2"/>
      <c r="J379" s="2"/>
      <c r="K379" s="2"/>
      <c r="L379" s="2"/>
      <c r="M379" s="2" t="s">
        <v>1566</v>
      </c>
      <c r="N379" s="2" t="s">
        <v>2048</v>
      </c>
      <c r="O379" s="2" t="s">
        <v>2179</v>
      </c>
      <c r="P379" s="2" t="s">
        <v>2609</v>
      </c>
      <c r="Q379" s="2" t="s">
        <v>2051</v>
      </c>
      <c r="R379" s="2" t="s">
        <v>2052</v>
      </c>
      <c r="S379" s="2"/>
      <c r="T379" s="2" t="s">
        <v>22994</v>
      </c>
    </row>
    <row r="380" spans="1:20" ht="14.25" customHeight="1">
      <c r="A380" s="2" t="s">
        <v>24435</v>
      </c>
      <c r="B380" s="2" t="s">
        <v>7993</v>
      </c>
      <c r="C380" s="2" t="s">
        <v>6224</v>
      </c>
      <c r="D380" s="2" t="s">
        <v>324</v>
      </c>
      <c r="E380" s="2" t="s">
        <v>96</v>
      </c>
      <c r="F380" s="2" t="s">
        <v>24436</v>
      </c>
      <c r="G380" s="2" t="s">
        <v>2046</v>
      </c>
      <c r="H380" s="2" t="s">
        <v>24437</v>
      </c>
      <c r="I380" s="2"/>
      <c r="J380" s="2"/>
      <c r="K380" s="2"/>
      <c r="L380" s="2"/>
      <c r="M380" s="2" t="s">
        <v>1566</v>
      </c>
      <c r="N380" s="2" t="s">
        <v>2058</v>
      </c>
      <c r="O380" s="2" t="s">
        <v>2153</v>
      </c>
      <c r="P380" s="2" t="s">
        <v>3847</v>
      </c>
      <c r="Q380" s="2" t="s">
        <v>2051</v>
      </c>
      <c r="R380" s="2" t="s">
        <v>2052</v>
      </c>
      <c r="S380" s="2"/>
      <c r="T380" s="2" t="s">
        <v>323</v>
      </c>
    </row>
    <row r="381" spans="1:20" ht="14.25" customHeight="1">
      <c r="A381" s="2" t="s">
        <v>24438</v>
      </c>
      <c r="B381" s="2" t="s">
        <v>7993</v>
      </c>
      <c r="C381" s="2" t="s">
        <v>13181</v>
      </c>
      <c r="D381" s="2" t="s">
        <v>144</v>
      </c>
      <c r="E381" s="2" t="s">
        <v>96</v>
      </c>
      <c r="F381" s="2" t="s">
        <v>3026</v>
      </c>
      <c r="G381" s="2" t="s">
        <v>2046</v>
      </c>
      <c r="H381" s="2" t="s">
        <v>24439</v>
      </c>
      <c r="I381" s="2"/>
      <c r="J381" s="2"/>
      <c r="K381" s="2"/>
      <c r="L381" s="2"/>
      <c r="M381" s="2" t="s">
        <v>60</v>
      </c>
      <c r="N381" s="2" t="s">
        <v>2058</v>
      </c>
      <c r="O381" s="2" t="s">
        <v>2316</v>
      </c>
      <c r="P381" s="2" t="s">
        <v>2377</v>
      </c>
      <c r="Q381" s="2" t="s">
        <v>2051</v>
      </c>
      <c r="R381" s="2" t="s">
        <v>2052</v>
      </c>
      <c r="S381" s="2"/>
      <c r="T381" s="2" t="s">
        <v>143</v>
      </c>
    </row>
    <row r="382" spans="1:20" ht="14.25" customHeight="1">
      <c r="A382" s="2" t="s">
        <v>24440</v>
      </c>
      <c r="B382" s="2" t="s">
        <v>5547</v>
      </c>
      <c r="C382" s="2" t="s">
        <v>5264</v>
      </c>
      <c r="D382" s="2" t="s">
        <v>1544</v>
      </c>
      <c r="E382" s="2" t="s">
        <v>264</v>
      </c>
      <c r="F382" s="2" t="s">
        <v>2090</v>
      </c>
      <c r="G382" s="2" t="s">
        <v>2046</v>
      </c>
      <c r="H382" s="2" t="s">
        <v>24441</v>
      </c>
      <c r="I382" s="2"/>
      <c r="J382" s="2"/>
      <c r="K382" s="2"/>
      <c r="L382" s="2"/>
      <c r="M382" s="2" t="s">
        <v>1566</v>
      </c>
      <c r="N382" s="2" t="s">
        <v>2058</v>
      </c>
      <c r="O382" s="2" t="s">
        <v>2093</v>
      </c>
      <c r="P382" s="2" t="s">
        <v>4570</v>
      </c>
      <c r="Q382" s="2" t="s">
        <v>2051</v>
      </c>
      <c r="R382" s="2" t="s">
        <v>2067</v>
      </c>
      <c r="S382" s="2"/>
      <c r="T382" s="2" t="s">
        <v>1543</v>
      </c>
    </row>
    <row r="383" spans="1:20" ht="14.25" customHeight="1">
      <c r="A383" s="22" t="s">
        <v>24442</v>
      </c>
      <c r="B383" s="22" t="s">
        <v>5547</v>
      </c>
      <c r="C383" s="22" t="s">
        <v>4000</v>
      </c>
      <c r="D383" s="22" t="s">
        <v>99</v>
      </c>
      <c r="E383" s="22" t="s">
        <v>96</v>
      </c>
      <c r="F383" s="22" t="s">
        <v>24443</v>
      </c>
      <c r="G383" s="22" t="s">
        <v>2046</v>
      </c>
      <c r="H383" s="22" t="s">
        <v>24444</v>
      </c>
      <c r="I383" s="22"/>
      <c r="J383" s="22"/>
      <c r="K383" s="22"/>
      <c r="L383" s="22"/>
      <c r="M383" s="22" t="s">
        <v>1566</v>
      </c>
      <c r="N383" s="22" t="s">
        <v>2058</v>
      </c>
      <c r="O383" s="22" t="s">
        <v>2153</v>
      </c>
      <c r="P383" s="22" t="s">
        <v>23212</v>
      </c>
      <c r="Q383" s="22" t="s">
        <v>2051</v>
      </c>
      <c r="R383" s="2" t="s">
        <v>2052</v>
      </c>
      <c r="S383" s="2"/>
      <c r="T383" s="2" t="s">
        <v>98</v>
      </c>
    </row>
    <row r="384" spans="1:20" ht="14.25" customHeight="1">
      <c r="A384" s="2" t="s">
        <v>24445</v>
      </c>
      <c r="B384" s="2" t="s">
        <v>5547</v>
      </c>
      <c r="C384" s="2" t="s">
        <v>2586</v>
      </c>
      <c r="D384" s="2" t="s">
        <v>152</v>
      </c>
      <c r="E384" s="2" t="s">
        <v>96</v>
      </c>
      <c r="F384" s="2" t="s">
        <v>24446</v>
      </c>
      <c r="G384" s="2" t="s">
        <v>2046</v>
      </c>
      <c r="H384" s="2" t="s">
        <v>24447</v>
      </c>
      <c r="I384" s="2"/>
      <c r="J384" s="2"/>
      <c r="K384" s="2"/>
      <c r="L384" s="2"/>
      <c r="M384" s="2" t="s">
        <v>1566</v>
      </c>
      <c r="N384" s="2" t="s">
        <v>2058</v>
      </c>
      <c r="O384" s="2" t="s">
        <v>2153</v>
      </c>
      <c r="P384" s="2" t="s">
        <v>3937</v>
      </c>
      <c r="Q384" s="2" t="s">
        <v>2051</v>
      </c>
      <c r="R384" s="2" t="s">
        <v>2052</v>
      </c>
      <c r="S384" s="2"/>
      <c r="T384" s="2" t="s">
        <v>151</v>
      </c>
    </row>
    <row r="385" spans="1:20" ht="14.25" customHeight="1">
      <c r="A385" s="2" t="s">
        <v>24448</v>
      </c>
      <c r="B385" s="2" t="s">
        <v>4670</v>
      </c>
      <c r="C385" s="2" t="s">
        <v>19998</v>
      </c>
      <c r="D385" s="2" t="s">
        <v>168</v>
      </c>
      <c r="E385" s="2" t="s">
        <v>96</v>
      </c>
      <c r="F385" s="2" t="s">
        <v>24449</v>
      </c>
      <c r="G385" s="2" t="s">
        <v>2046</v>
      </c>
      <c r="H385" s="2" t="s">
        <v>24450</v>
      </c>
      <c r="I385" s="2"/>
      <c r="J385" s="2"/>
      <c r="K385" s="2"/>
      <c r="L385" s="2"/>
      <c r="M385" s="2" t="s">
        <v>60</v>
      </c>
      <c r="N385" s="2" t="s">
        <v>2058</v>
      </c>
      <c r="O385" s="2" t="s">
        <v>2186</v>
      </c>
      <c r="P385" s="2" t="s">
        <v>3061</v>
      </c>
      <c r="Q385" s="2" t="s">
        <v>2051</v>
      </c>
      <c r="R385" s="2" t="s">
        <v>2067</v>
      </c>
      <c r="S385" s="2"/>
      <c r="T385" s="2" t="s">
        <v>167</v>
      </c>
    </row>
    <row r="386" spans="1:20" ht="14.25" customHeight="1">
      <c r="A386" s="2" t="s">
        <v>24451</v>
      </c>
      <c r="B386" s="2" t="s">
        <v>4670</v>
      </c>
      <c r="C386" s="2" t="s">
        <v>7920</v>
      </c>
      <c r="D386" s="2" t="s">
        <v>712</v>
      </c>
      <c r="E386" s="2" t="s">
        <v>264</v>
      </c>
      <c r="F386" s="2" t="s">
        <v>2170</v>
      </c>
      <c r="G386" s="2" t="s">
        <v>2046</v>
      </c>
      <c r="H386" s="2" t="s">
        <v>24452</v>
      </c>
      <c r="I386" s="2"/>
      <c r="J386" s="2"/>
      <c r="K386" s="2"/>
      <c r="L386" s="2"/>
      <c r="M386" s="2" t="s">
        <v>59</v>
      </c>
      <c r="N386" s="2" t="s">
        <v>2058</v>
      </c>
      <c r="O386" s="2" t="s">
        <v>2172</v>
      </c>
      <c r="P386" s="2" t="s">
        <v>20494</v>
      </c>
      <c r="Q386" s="2" t="s">
        <v>2051</v>
      </c>
      <c r="R386" s="2" t="s">
        <v>2052</v>
      </c>
      <c r="S386" s="2"/>
      <c r="T386" s="2" t="s">
        <v>711</v>
      </c>
    </row>
    <row r="387" spans="1:20" ht="14.25" customHeight="1">
      <c r="A387" s="2" t="s">
        <v>24453</v>
      </c>
      <c r="B387" s="2" t="s">
        <v>5551</v>
      </c>
      <c r="C387" s="2" t="s">
        <v>24454</v>
      </c>
      <c r="D387" s="2" t="s">
        <v>126</v>
      </c>
      <c r="E387" s="2" t="s">
        <v>96</v>
      </c>
      <c r="F387" s="2" t="s">
        <v>24455</v>
      </c>
      <c r="G387" s="2" t="s">
        <v>2046</v>
      </c>
      <c r="H387" s="2" t="s">
        <v>24456</v>
      </c>
      <c r="I387" s="2"/>
      <c r="J387" s="2"/>
      <c r="K387" s="2"/>
      <c r="L387" s="2"/>
      <c r="M387" s="2" t="s">
        <v>1566</v>
      </c>
      <c r="N387" s="2" t="s">
        <v>2058</v>
      </c>
      <c r="O387" s="2" t="s">
        <v>2093</v>
      </c>
      <c r="P387" s="2" t="s">
        <v>2906</v>
      </c>
      <c r="Q387" s="2" t="s">
        <v>2051</v>
      </c>
      <c r="R387" s="2" t="s">
        <v>2067</v>
      </c>
      <c r="S387" s="2"/>
      <c r="T387" s="2" t="s">
        <v>125</v>
      </c>
    </row>
    <row r="388" spans="1:20" ht="14.25" customHeight="1">
      <c r="A388" s="2" t="s">
        <v>24457</v>
      </c>
      <c r="B388" s="2" t="s">
        <v>17705</v>
      </c>
      <c r="C388" s="2" t="s">
        <v>6111</v>
      </c>
      <c r="D388" s="2" t="s">
        <v>99</v>
      </c>
      <c r="E388" s="2" t="s">
        <v>96</v>
      </c>
      <c r="F388" s="2" t="s">
        <v>5310</v>
      </c>
      <c r="G388" s="2" t="s">
        <v>2046</v>
      </c>
      <c r="H388" s="2" t="s">
        <v>24458</v>
      </c>
      <c r="I388" s="2"/>
      <c r="J388" s="2"/>
      <c r="K388" s="2"/>
      <c r="L388" s="2"/>
      <c r="M388" s="2" t="s">
        <v>1566</v>
      </c>
      <c r="N388" s="2" t="s">
        <v>2058</v>
      </c>
      <c r="O388" s="2" t="s">
        <v>2153</v>
      </c>
      <c r="P388" s="2" t="s">
        <v>23212</v>
      </c>
      <c r="Q388" s="2" t="s">
        <v>2051</v>
      </c>
      <c r="R388" s="2" t="s">
        <v>2052</v>
      </c>
      <c r="S388" s="2"/>
      <c r="T388" s="2" t="s">
        <v>98</v>
      </c>
    </row>
    <row r="389" spans="1:20" ht="14.25" customHeight="1">
      <c r="A389" s="2" t="s">
        <v>24459</v>
      </c>
      <c r="B389" s="2" t="s">
        <v>4647</v>
      </c>
      <c r="C389" s="2" t="s">
        <v>24460</v>
      </c>
      <c r="D389" s="2" t="s">
        <v>94</v>
      </c>
      <c r="E389" s="2" t="s">
        <v>96</v>
      </c>
      <c r="F389" s="2" t="s">
        <v>24461</v>
      </c>
      <c r="G389" s="2" t="s">
        <v>2046</v>
      </c>
      <c r="H389" s="2" t="s">
        <v>24462</v>
      </c>
      <c r="I389" s="2"/>
      <c r="J389" s="2"/>
      <c r="K389" s="2"/>
      <c r="L389" s="2"/>
      <c r="M389" s="2" t="s">
        <v>1566</v>
      </c>
      <c r="N389" s="2" t="s">
        <v>2058</v>
      </c>
      <c r="O389" s="2" t="s">
        <v>2153</v>
      </c>
      <c r="P389" s="2" t="s">
        <v>3363</v>
      </c>
      <c r="Q389" s="2" t="s">
        <v>2051</v>
      </c>
      <c r="R389" s="2" t="s">
        <v>2052</v>
      </c>
      <c r="S389" s="2"/>
      <c r="T389" s="2" t="s">
        <v>93</v>
      </c>
    </row>
    <row r="390" spans="1:20" ht="14.25" customHeight="1">
      <c r="A390" s="2" t="s">
        <v>24463</v>
      </c>
      <c r="B390" s="2" t="s">
        <v>4647</v>
      </c>
      <c r="C390" s="2" t="s">
        <v>8889</v>
      </c>
      <c r="D390" s="2" t="s">
        <v>94</v>
      </c>
      <c r="E390" s="2" t="s">
        <v>96</v>
      </c>
      <c r="F390" s="2" t="s">
        <v>24464</v>
      </c>
      <c r="G390" s="2" t="s">
        <v>2046</v>
      </c>
      <c r="H390" s="2" t="s">
        <v>24465</v>
      </c>
      <c r="I390" s="2"/>
      <c r="J390" s="2"/>
      <c r="K390" s="2"/>
      <c r="L390" s="2"/>
      <c r="M390" s="2" t="s">
        <v>1566</v>
      </c>
      <c r="N390" s="2" t="s">
        <v>2048</v>
      </c>
      <c r="O390" s="2" t="s">
        <v>2199</v>
      </c>
      <c r="P390" s="2" t="s">
        <v>2377</v>
      </c>
      <c r="Q390" s="2" t="s">
        <v>2051</v>
      </c>
      <c r="R390" s="2" t="s">
        <v>2052</v>
      </c>
      <c r="S390" s="2"/>
      <c r="T390" s="2" t="s">
        <v>93</v>
      </c>
    </row>
    <row r="391" spans="1:20" ht="14.25" customHeight="1">
      <c r="A391" s="2" t="s">
        <v>24466</v>
      </c>
      <c r="B391" s="2" t="s">
        <v>4647</v>
      </c>
      <c r="C391" s="2" t="s">
        <v>24467</v>
      </c>
      <c r="D391" s="2" t="s">
        <v>300</v>
      </c>
      <c r="E391" s="2" t="s">
        <v>96</v>
      </c>
      <c r="F391" s="2" t="s">
        <v>4530</v>
      </c>
      <c r="G391" s="2" t="s">
        <v>2046</v>
      </c>
      <c r="H391" s="2" t="s">
        <v>24468</v>
      </c>
      <c r="I391" s="2"/>
      <c r="J391" s="2"/>
      <c r="K391" s="2"/>
      <c r="L391" s="2"/>
      <c r="M391" s="2" t="s">
        <v>1566</v>
      </c>
      <c r="N391" s="2" t="s">
        <v>2058</v>
      </c>
      <c r="O391" s="2" t="s">
        <v>2153</v>
      </c>
      <c r="P391" s="2" t="s">
        <v>3937</v>
      </c>
      <c r="Q391" s="2" t="s">
        <v>2051</v>
      </c>
      <c r="R391" s="2" t="s">
        <v>2052</v>
      </c>
      <c r="S391" s="2"/>
      <c r="T391" s="2" t="s">
        <v>299</v>
      </c>
    </row>
    <row r="392" spans="1:20" ht="14.25" customHeight="1">
      <c r="A392" s="2" t="s">
        <v>24469</v>
      </c>
      <c r="B392" s="2" t="s">
        <v>4647</v>
      </c>
      <c r="C392" s="2" t="s">
        <v>24470</v>
      </c>
      <c r="D392" s="2" t="s">
        <v>248</v>
      </c>
      <c r="E392" s="2" t="s">
        <v>96</v>
      </c>
      <c r="F392" s="2" t="s">
        <v>24471</v>
      </c>
      <c r="G392" s="2" t="s">
        <v>2046</v>
      </c>
      <c r="H392" s="2" t="s">
        <v>24472</v>
      </c>
      <c r="I392" s="2"/>
      <c r="J392" s="2"/>
      <c r="K392" s="2"/>
      <c r="L392" s="2"/>
      <c r="M392" s="2" t="s">
        <v>1566</v>
      </c>
      <c r="N392" s="2" t="s">
        <v>2058</v>
      </c>
      <c r="O392" s="2" t="s">
        <v>2153</v>
      </c>
      <c r="P392" s="2" t="s">
        <v>24473</v>
      </c>
      <c r="Q392" s="2" t="s">
        <v>2051</v>
      </c>
      <c r="R392" s="2" t="s">
        <v>2052</v>
      </c>
      <c r="S392" s="2"/>
      <c r="T392" s="2" t="s">
        <v>247</v>
      </c>
    </row>
    <row r="393" spans="1:20" ht="14.25" customHeight="1">
      <c r="A393" s="2" t="s">
        <v>24474</v>
      </c>
      <c r="B393" s="2" t="s">
        <v>4647</v>
      </c>
      <c r="C393" s="2" t="s">
        <v>24475</v>
      </c>
      <c r="D393" s="2" t="s">
        <v>996</v>
      </c>
      <c r="E393" s="2" t="s">
        <v>264</v>
      </c>
      <c r="F393" s="2" t="s">
        <v>24476</v>
      </c>
      <c r="G393" s="2" t="s">
        <v>2091</v>
      </c>
      <c r="H393" s="2" t="s">
        <v>24477</v>
      </c>
      <c r="I393" s="2"/>
      <c r="J393" s="2"/>
      <c r="K393" s="2"/>
      <c r="L393" s="2"/>
      <c r="M393" s="2" t="s">
        <v>1566</v>
      </c>
      <c r="N393" s="2" t="s">
        <v>2048</v>
      </c>
      <c r="O393" s="2" t="s">
        <v>2199</v>
      </c>
      <c r="P393" s="2" t="s">
        <v>2609</v>
      </c>
      <c r="Q393" s="2" t="s">
        <v>2051</v>
      </c>
      <c r="R393" s="2" t="s">
        <v>2200</v>
      </c>
      <c r="S393" s="2"/>
      <c r="T393" s="2" t="s">
        <v>995</v>
      </c>
    </row>
    <row r="394" spans="1:20" ht="14.25" customHeight="1">
      <c r="A394" s="2" t="s">
        <v>24478</v>
      </c>
      <c r="B394" s="2" t="s">
        <v>4647</v>
      </c>
      <c r="C394" s="2" t="s">
        <v>24479</v>
      </c>
      <c r="D394" s="2" t="s">
        <v>359</v>
      </c>
      <c r="E394" s="2" t="s">
        <v>264</v>
      </c>
      <c r="F394" s="2" t="s">
        <v>24480</v>
      </c>
      <c r="G394" s="2" t="s">
        <v>2046</v>
      </c>
      <c r="H394" s="2" t="s">
        <v>24481</v>
      </c>
      <c r="I394" s="2"/>
      <c r="J394" s="2"/>
      <c r="K394" s="2"/>
      <c r="L394" s="2"/>
      <c r="M394" s="2" t="s">
        <v>1566</v>
      </c>
      <c r="N394" s="2" t="s">
        <v>2048</v>
      </c>
      <c r="O394" s="2" t="s">
        <v>2049</v>
      </c>
      <c r="P394" s="2" t="s">
        <v>2377</v>
      </c>
      <c r="Q394" s="2" t="s">
        <v>2051</v>
      </c>
      <c r="R394" s="2" t="s">
        <v>2052</v>
      </c>
      <c r="S394" s="2"/>
      <c r="T394" s="2" t="s">
        <v>358</v>
      </c>
    </row>
    <row r="395" spans="1:20" ht="14.25" customHeight="1">
      <c r="A395" s="2" t="s">
        <v>24482</v>
      </c>
      <c r="B395" s="2" t="s">
        <v>4647</v>
      </c>
      <c r="C395" s="2" t="s">
        <v>24483</v>
      </c>
      <c r="D395" s="2" t="s">
        <v>710</v>
      </c>
      <c r="E395" s="2" t="s">
        <v>264</v>
      </c>
      <c r="F395" s="2" t="s">
        <v>2473</v>
      </c>
      <c r="G395" s="2" t="s">
        <v>2046</v>
      </c>
      <c r="H395" s="2" t="s">
        <v>24484</v>
      </c>
      <c r="I395" s="2"/>
      <c r="J395" s="2"/>
      <c r="K395" s="2"/>
      <c r="L395" s="2"/>
      <c r="M395" s="2" t="s">
        <v>59</v>
      </c>
      <c r="N395" s="2" t="s">
        <v>2048</v>
      </c>
      <c r="O395" s="2" t="s">
        <v>2301</v>
      </c>
      <c r="P395" s="2" t="s">
        <v>20494</v>
      </c>
      <c r="Q395" s="2" t="s">
        <v>2051</v>
      </c>
      <c r="R395" s="2" t="s">
        <v>2067</v>
      </c>
      <c r="S395" s="2"/>
      <c r="T395" s="2" t="s">
        <v>709</v>
      </c>
    </row>
    <row r="396" spans="1:20" ht="14.25" customHeight="1">
      <c r="A396" s="2" t="s">
        <v>24485</v>
      </c>
      <c r="B396" s="2" t="s">
        <v>4647</v>
      </c>
      <c r="C396" s="2" t="s">
        <v>4944</v>
      </c>
      <c r="D396" s="2" t="s">
        <v>459</v>
      </c>
      <c r="E396" s="2" t="s">
        <v>96</v>
      </c>
      <c r="F396" s="2" t="s">
        <v>2210</v>
      </c>
      <c r="G396" s="2" t="s">
        <v>2046</v>
      </c>
      <c r="H396" s="2" t="s">
        <v>24486</v>
      </c>
      <c r="I396" s="2"/>
      <c r="J396" s="2"/>
      <c r="K396" s="2"/>
      <c r="L396" s="2"/>
      <c r="M396" s="2" t="s">
        <v>59</v>
      </c>
      <c r="N396" s="2" t="s">
        <v>2058</v>
      </c>
      <c r="O396" s="2" t="s">
        <v>2101</v>
      </c>
      <c r="P396" s="2" t="s">
        <v>2679</v>
      </c>
      <c r="Q396" s="2" t="s">
        <v>2051</v>
      </c>
      <c r="R396" s="2"/>
      <c r="S396" s="2"/>
      <c r="T396" s="2" t="s">
        <v>458</v>
      </c>
    </row>
    <row r="397" spans="1:20" ht="14.25" customHeight="1">
      <c r="A397" s="2" t="s">
        <v>24487</v>
      </c>
      <c r="B397" s="2" t="s">
        <v>4647</v>
      </c>
      <c r="C397" s="2" t="s">
        <v>4257</v>
      </c>
      <c r="D397" s="2" t="s">
        <v>1146</v>
      </c>
      <c r="E397" s="2" t="s">
        <v>264</v>
      </c>
      <c r="F397" s="2" t="s">
        <v>2473</v>
      </c>
      <c r="G397" s="2" t="s">
        <v>2046</v>
      </c>
      <c r="H397" s="2" t="s">
        <v>24488</v>
      </c>
      <c r="I397" s="2"/>
      <c r="J397" s="2"/>
      <c r="K397" s="2"/>
      <c r="L397" s="2"/>
      <c r="M397" s="2" t="s">
        <v>59</v>
      </c>
      <c r="N397" s="2" t="s">
        <v>2048</v>
      </c>
      <c r="O397" s="2" t="s">
        <v>2301</v>
      </c>
      <c r="P397" s="2" t="s">
        <v>20494</v>
      </c>
      <c r="Q397" s="2" t="s">
        <v>2051</v>
      </c>
      <c r="R397" s="2" t="s">
        <v>2067</v>
      </c>
      <c r="S397" s="2"/>
      <c r="T397" s="2" t="s">
        <v>1145</v>
      </c>
    </row>
    <row r="398" spans="1:20" ht="14.25" customHeight="1">
      <c r="A398" s="2" t="s">
        <v>24489</v>
      </c>
      <c r="B398" s="2" t="s">
        <v>4647</v>
      </c>
      <c r="C398" s="2" t="s">
        <v>24490</v>
      </c>
      <c r="D398" s="2" t="s">
        <v>740</v>
      </c>
      <c r="E398" s="2" t="s">
        <v>264</v>
      </c>
      <c r="F398" s="2" t="s">
        <v>24491</v>
      </c>
      <c r="G398" s="2" t="s">
        <v>2046</v>
      </c>
      <c r="H398" s="2" t="s">
        <v>24492</v>
      </c>
      <c r="I398" s="2"/>
      <c r="J398" s="2"/>
      <c r="K398" s="2"/>
      <c r="L398" s="2"/>
      <c r="M398" s="2" t="s">
        <v>1566</v>
      </c>
      <c r="N398" s="2" t="s">
        <v>2048</v>
      </c>
      <c r="O398" s="2" t="s">
        <v>2199</v>
      </c>
      <c r="P398" s="2" t="s">
        <v>3791</v>
      </c>
      <c r="Q398" s="2" t="s">
        <v>2051</v>
      </c>
      <c r="R398" s="2" t="s">
        <v>2052</v>
      </c>
      <c r="S398" s="2"/>
      <c r="T398" s="2" t="s">
        <v>739</v>
      </c>
    </row>
    <row r="399" spans="1:20" ht="14.25" customHeight="1">
      <c r="A399" s="2" t="s">
        <v>24493</v>
      </c>
      <c r="B399" s="2" t="s">
        <v>4647</v>
      </c>
      <c r="C399" s="2" t="s">
        <v>24494</v>
      </c>
      <c r="D399" s="2" t="s">
        <v>1102</v>
      </c>
      <c r="E399" s="2" t="s">
        <v>264</v>
      </c>
      <c r="F399" s="2" t="s">
        <v>2210</v>
      </c>
      <c r="G399" s="2" t="s">
        <v>2046</v>
      </c>
      <c r="H399" s="2" t="s">
        <v>24495</v>
      </c>
      <c r="I399" s="2">
        <v>447590838030</v>
      </c>
      <c r="J399" s="2"/>
      <c r="K399" s="2"/>
      <c r="L399" s="2"/>
      <c r="M399" s="2" t="s">
        <v>59</v>
      </c>
      <c r="N399" s="2" t="s">
        <v>2058</v>
      </c>
      <c r="O399" s="2" t="s">
        <v>2101</v>
      </c>
      <c r="P399" s="2" t="s">
        <v>23298</v>
      </c>
      <c r="Q399" s="2" t="s">
        <v>2051</v>
      </c>
      <c r="R399" s="2"/>
      <c r="S399" s="2"/>
      <c r="T399" s="2" t="s">
        <v>1101</v>
      </c>
    </row>
    <row r="400" spans="1:20" ht="14.25" customHeight="1">
      <c r="A400" s="2" t="s">
        <v>24496</v>
      </c>
      <c r="B400" s="2" t="s">
        <v>4637</v>
      </c>
      <c r="C400" s="2" t="s">
        <v>12028</v>
      </c>
      <c r="D400" s="2" t="s">
        <v>112</v>
      </c>
      <c r="E400" s="2" t="s">
        <v>96</v>
      </c>
      <c r="F400" s="2" t="s">
        <v>24497</v>
      </c>
      <c r="G400" s="2" t="s">
        <v>2046</v>
      </c>
      <c r="H400" s="2" t="s">
        <v>24498</v>
      </c>
      <c r="I400" s="2"/>
      <c r="J400" s="2"/>
      <c r="K400" s="2"/>
      <c r="L400" s="2"/>
      <c r="M400" s="2" t="s">
        <v>60</v>
      </c>
      <c r="N400" s="2" t="s">
        <v>2058</v>
      </c>
      <c r="O400" s="2" t="s">
        <v>2186</v>
      </c>
      <c r="P400" s="2" t="s">
        <v>2377</v>
      </c>
      <c r="Q400" s="2" t="s">
        <v>2051</v>
      </c>
      <c r="R400" s="2"/>
      <c r="S400" s="2"/>
      <c r="T400" s="2" t="s">
        <v>111</v>
      </c>
    </row>
    <row r="401" spans="1:20" ht="14.25" customHeight="1">
      <c r="A401" s="2" t="s">
        <v>24499</v>
      </c>
      <c r="B401" s="2" t="s">
        <v>4637</v>
      </c>
      <c r="C401" s="2" t="s">
        <v>4406</v>
      </c>
      <c r="D401" s="2" t="s">
        <v>996</v>
      </c>
      <c r="E401" s="2" t="s">
        <v>264</v>
      </c>
      <c r="F401" s="2" t="s">
        <v>24500</v>
      </c>
      <c r="G401" s="2" t="s">
        <v>2091</v>
      </c>
      <c r="H401" s="2" t="s">
        <v>24501</v>
      </c>
      <c r="I401" s="2">
        <v>447866425606</v>
      </c>
      <c r="J401" s="2"/>
      <c r="K401" s="2"/>
      <c r="L401" s="2"/>
      <c r="M401" s="2" t="s">
        <v>1566</v>
      </c>
      <c r="N401" s="2" t="s">
        <v>2048</v>
      </c>
      <c r="O401" s="2" t="s">
        <v>2199</v>
      </c>
      <c r="P401" s="2" t="s">
        <v>2609</v>
      </c>
      <c r="Q401" s="2" t="s">
        <v>2051</v>
      </c>
      <c r="R401" s="2" t="s">
        <v>2200</v>
      </c>
      <c r="S401" s="2"/>
      <c r="T401" s="2" t="s">
        <v>995</v>
      </c>
    </row>
    <row r="402" spans="1:20" ht="14.25" customHeight="1">
      <c r="A402" s="2" t="s">
        <v>24502</v>
      </c>
      <c r="B402" s="2" t="s">
        <v>4637</v>
      </c>
      <c r="C402" s="2" t="s">
        <v>2537</v>
      </c>
      <c r="D402" s="2" t="s">
        <v>306</v>
      </c>
      <c r="E402" s="2" t="s">
        <v>96</v>
      </c>
      <c r="F402" s="2" t="s">
        <v>24503</v>
      </c>
      <c r="G402" s="2" t="s">
        <v>2046</v>
      </c>
      <c r="H402" s="2" t="s">
        <v>24504</v>
      </c>
      <c r="I402" s="2"/>
      <c r="J402" s="2"/>
      <c r="K402" s="2"/>
      <c r="L402" s="2"/>
      <c r="M402" s="2" t="s">
        <v>1566</v>
      </c>
      <c r="N402" s="2" t="s">
        <v>2058</v>
      </c>
      <c r="O402" s="2" t="s">
        <v>2153</v>
      </c>
      <c r="P402" s="2" t="s">
        <v>4458</v>
      </c>
      <c r="Q402" s="2" t="s">
        <v>2051</v>
      </c>
      <c r="R402" s="2" t="s">
        <v>2052</v>
      </c>
      <c r="S402" s="2"/>
      <c r="T402" s="2" t="s">
        <v>305</v>
      </c>
    </row>
    <row r="403" spans="1:20" ht="14.25" customHeight="1">
      <c r="A403" s="2" t="s">
        <v>24505</v>
      </c>
      <c r="B403" s="2" t="s">
        <v>4637</v>
      </c>
      <c r="C403" s="2" t="s">
        <v>24506</v>
      </c>
      <c r="D403" s="2" t="s">
        <v>94</v>
      </c>
      <c r="E403" s="2" t="s">
        <v>96</v>
      </c>
      <c r="F403" s="2" t="s">
        <v>24507</v>
      </c>
      <c r="G403" s="2" t="s">
        <v>2046</v>
      </c>
      <c r="H403" s="2" t="s">
        <v>24508</v>
      </c>
      <c r="I403" s="2"/>
      <c r="J403" s="2"/>
      <c r="K403" s="2"/>
      <c r="L403" s="2"/>
      <c r="M403" s="2" t="s">
        <v>1566</v>
      </c>
      <c r="N403" s="2" t="s">
        <v>2058</v>
      </c>
      <c r="O403" s="2" t="s">
        <v>2704</v>
      </c>
      <c r="P403" s="2" t="s">
        <v>3363</v>
      </c>
      <c r="Q403" s="2" t="s">
        <v>2051</v>
      </c>
      <c r="R403" s="2" t="s">
        <v>3993</v>
      </c>
      <c r="S403" s="2"/>
      <c r="T403" s="2" t="s">
        <v>93</v>
      </c>
    </row>
    <row r="404" spans="1:20" ht="14.25" customHeight="1">
      <c r="A404" s="2" t="s">
        <v>24509</v>
      </c>
      <c r="B404" s="2" t="s">
        <v>4637</v>
      </c>
      <c r="C404" s="2" t="s">
        <v>24510</v>
      </c>
      <c r="D404" s="2" t="s">
        <v>1072</v>
      </c>
      <c r="E404" s="2" t="s">
        <v>264</v>
      </c>
      <c r="F404" s="2" t="s">
        <v>2170</v>
      </c>
      <c r="G404" s="2" t="s">
        <v>2046</v>
      </c>
      <c r="H404" s="2" t="s">
        <v>24511</v>
      </c>
      <c r="I404" s="2"/>
      <c r="J404" s="2">
        <v>441432365341</v>
      </c>
      <c r="K404" s="2"/>
      <c r="L404" s="2"/>
      <c r="M404" s="2" t="s">
        <v>59</v>
      </c>
      <c r="N404" s="2" t="s">
        <v>2058</v>
      </c>
      <c r="O404" s="2" t="s">
        <v>2172</v>
      </c>
      <c r="P404" s="2" t="s">
        <v>23508</v>
      </c>
      <c r="Q404" s="2" t="s">
        <v>2051</v>
      </c>
      <c r="R404" s="2" t="s">
        <v>2067</v>
      </c>
      <c r="S404" s="2"/>
      <c r="T404" s="2" t="s">
        <v>1071</v>
      </c>
    </row>
    <row r="405" spans="1:20" ht="14.25" customHeight="1">
      <c r="A405" s="2" t="s">
        <v>24512</v>
      </c>
      <c r="B405" s="2" t="s">
        <v>4637</v>
      </c>
      <c r="C405" s="2" t="s">
        <v>6735</v>
      </c>
      <c r="D405" s="2" t="s">
        <v>730</v>
      </c>
      <c r="E405" s="2" t="s">
        <v>264</v>
      </c>
      <c r="F405" s="2" t="s">
        <v>2170</v>
      </c>
      <c r="G405" s="2" t="s">
        <v>2046</v>
      </c>
      <c r="H405" s="2" t="s">
        <v>24513</v>
      </c>
      <c r="I405" s="2">
        <v>443657014428</v>
      </c>
      <c r="J405" s="2"/>
      <c r="K405" s="2"/>
      <c r="L405" s="2"/>
      <c r="M405" s="2" t="s">
        <v>59</v>
      </c>
      <c r="N405" s="2" t="s">
        <v>2058</v>
      </c>
      <c r="O405" s="2" t="s">
        <v>2172</v>
      </c>
      <c r="P405" s="2" t="s">
        <v>20494</v>
      </c>
      <c r="Q405" s="2" t="s">
        <v>2051</v>
      </c>
      <c r="R405" s="2"/>
      <c r="S405" s="2"/>
      <c r="T405" s="2" t="s">
        <v>729</v>
      </c>
    </row>
    <row r="406" spans="1:20" ht="14.25" customHeight="1">
      <c r="A406" s="2" t="s">
        <v>24514</v>
      </c>
      <c r="B406" s="2" t="s">
        <v>4637</v>
      </c>
      <c r="C406" s="2" t="s">
        <v>18163</v>
      </c>
      <c r="D406" s="2" t="s">
        <v>694</v>
      </c>
      <c r="E406" s="2" t="s">
        <v>264</v>
      </c>
      <c r="F406" s="2" t="s">
        <v>2473</v>
      </c>
      <c r="G406" s="2" t="s">
        <v>2046</v>
      </c>
      <c r="H406" s="2" t="s">
        <v>24515</v>
      </c>
      <c r="I406" s="2"/>
      <c r="J406" s="2"/>
      <c r="K406" s="2"/>
      <c r="L406" s="2"/>
      <c r="M406" s="2" t="s">
        <v>59</v>
      </c>
      <c r="N406" s="2" t="s">
        <v>2048</v>
      </c>
      <c r="O406" s="2" t="s">
        <v>2301</v>
      </c>
      <c r="P406" s="2" t="s">
        <v>20494</v>
      </c>
      <c r="Q406" s="2" t="s">
        <v>2051</v>
      </c>
      <c r="R406" s="2" t="s">
        <v>2052</v>
      </c>
      <c r="S406" s="2"/>
      <c r="T406" s="2" t="s">
        <v>693</v>
      </c>
    </row>
    <row r="407" spans="1:20" ht="14.25" customHeight="1">
      <c r="A407" s="2" t="s">
        <v>24516</v>
      </c>
      <c r="B407" s="2" t="s">
        <v>10510</v>
      </c>
      <c r="C407" s="2" t="s">
        <v>24517</v>
      </c>
      <c r="D407" s="2" t="s">
        <v>996</v>
      </c>
      <c r="E407" s="2" t="s">
        <v>264</v>
      </c>
      <c r="F407" s="2" t="s">
        <v>24518</v>
      </c>
      <c r="G407" s="2" t="s">
        <v>2091</v>
      </c>
      <c r="H407" s="2" t="s">
        <v>24519</v>
      </c>
      <c r="I407" s="2"/>
      <c r="J407" s="2"/>
      <c r="K407" s="2"/>
      <c r="L407" s="2"/>
      <c r="M407" s="2" t="s">
        <v>1566</v>
      </c>
      <c r="N407" s="2" t="s">
        <v>2058</v>
      </c>
      <c r="O407" s="2" t="s">
        <v>2153</v>
      </c>
      <c r="P407" s="2" t="s">
        <v>2609</v>
      </c>
      <c r="Q407" s="2" t="s">
        <v>2051</v>
      </c>
      <c r="R407" s="2" t="s">
        <v>2052</v>
      </c>
      <c r="S407" s="2"/>
      <c r="T407" s="2" t="s">
        <v>995</v>
      </c>
    </row>
    <row r="408" spans="1:20" ht="14.25" customHeight="1">
      <c r="A408" s="2" t="s">
        <v>24520</v>
      </c>
      <c r="B408" s="2" t="s">
        <v>10510</v>
      </c>
      <c r="C408" s="2" t="s">
        <v>24521</v>
      </c>
      <c r="D408" s="2" t="s">
        <v>1064</v>
      </c>
      <c r="E408" s="2" t="s">
        <v>264</v>
      </c>
      <c r="F408" s="2" t="s">
        <v>2473</v>
      </c>
      <c r="G408" s="2" t="s">
        <v>2046</v>
      </c>
      <c r="H408" s="2" t="s">
        <v>24522</v>
      </c>
      <c r="I408" s="2"/>
      <c r="J408" s="2"/>
      <c r="K408" s="2"/>
      <c r="L408" s="2"/>
      <c r="M408" s="2" t="s">
        <v>59</v>
      </c>
      <c r="N408" s="2" t="s">
        <v>2048</v>
      </c>
      <c r="O408" s="2" t="s">
        <v>2301</v>
      </c>
      <c r="P408" s="2" t="s">
        <v>23301</v>
      </c>
      <c r="Q408" s="2" t="s">
        <v>2051</v>
      </c>
      <c r="R408" s="2" t="s">
        <v>2052</v>
      </c>
      <c r="S408" s="2"/>
      <c r="T408" s="2" t="s">
        <v>1063</v>
      </c>
    </row>
    <row r="409" spans="1:20" ht="14.25" customHeight="1">
      <c r="A409" s="2" t="s">
        <v>24523</v>
      </c>
      <c r="B409" s="2" t="s">
        <v>24524</v>
      </c>
      <c r="C409" s="2" t="s">
        <v>24525</v>
      </c>
      <c r="D409" s="2" t="s">
        <v>214</v>
      </c>
      <c r="E409" s="2" t="s">
        <v>96</v>
      </c>
      <c r="F409" s="2" t="s">
        <v>24526</v>
      </c>
      <c r="G409" s="2" t="s">
        <v>2046</v>
      </c>
      <c r="H409" s="2" t="s">
        <v>24527</v>
      </c>
      <c r="I409" s="2"/>
      <c r="J409" s="2"/>
      <c r="K409" s="2"/>
      <c r="L409" s="2"/>
      <c r="M409" s="2" t="s">
        <v>1566</v>
      </c>
      <c r="N409" s="2" t="s">
        <v>2048</v>
      </c>
      <c r="O409" s="2" t="s">
        <v>2179</v>
      </c>
      <c r="P409" s="2" t="s">
        <v>2609</v>
      </c>
      <c r="Q409" s="2" t="s">
        <v>2051</v>
      </c>
      <c r="R409" s="2" t="s">
        <v>2067</v>
      </c>
      <c r="S409" s="2"/>
      <c r="T409" s="2" t="s">
        <v>213</v>
      </c>
    </row>
    <row r="410" spans="1:20" ht="14.25" customHeight="1">
      <c r="A410" s="2" t="s">
        <v>24528</v>
      </c>
      <c r="B410" s="2" t="s">
        <v>2330</v>
      </c>
      <c r="C410" s="2" t="s">
        <v>2481</v>
      </c>
      <c r="D410" s="2" t="s">
        <v>1238</v>
      </c>
      <c r="E410" s="2" t="s">
        <v>264</v>
      </c>
      <c r="F410" s="2" t="s">
        <v>2491</v>
      </c>
      <c r="G410" s="2" t="s">
        <v>2046</v>
      </c>
      <c r="H410" s="2" t="s">
        <v>24529</v>
      </c>
      <c r="I410" s="2"/>
      <c r="J410" s="2"/>
      <c r="K410" s="2"/>
      <c r="L410" s="2"/>
      <c r="M410" s="2" t="s">
        <v>60</v>
      </c>
      <c r="N410" s="2" t="s">
        <v>2058</v>
      </c>
      <c r="O410" s="2" t="s">
        <v>2491</v>
      </c>
      <c r="P410" s="2" t="s">
        <v>21281</v>
      </c>
      <c r="Q410" s="2" t="s">
        <v>2051</v>
      </c>
      <c r="R410" s="2" t="s">
        <v>2052</v>
      </c>
      <c r="S410" s="2"/>
      <c r="T410" s="2" t="s">
        <v>1237</v>
      </c>
    </row>
    <row r="411" spans="1:20" ht="14.25" customHeight="1">
      <c r="A411" s="2" t="s">
        <v>24530</v>
      </c>
      <c r="B411" s="2" t="s">
        <v>7461</v>
      </c>
      <c r="C411" s="2" t="s">
        <v>24531</v>
      </c>
      <c r="D411" s="2" t="s">
        <v>2402</v>
      </c>
      <c r="E411" s="2" t="s">
        <v>96</v>
      </c>
      <c r="F411" s="2" t="s">
        <v>24532</v>
      </c>
      <c r="G411" s="2" t="s">
        <v>2404</v>
      </c>
      <c r="H411" s="2" t="s">
        <v>24533</v>
      </c>
      <c r="I411" s="2"/>
      <c r="J411" s="2"/>
      <c r="K411" s="2"/>
      <c r="L411" s="2" t="s">
        <v>2407</v>
      </c>
      <c r="M411" s="2" t="s">
        <v>1566</v>
      </c>
      <c r="N411" s="2" t="s">
        <v>2058</v>
      </c>
      <c r="O411" s="2" t="s">
        <v>2093</v>
      </c>
      <c r="P411" s="2" t="s">
        <v>24534</v>
      </c>
      <c r="Q411" s="2" t="s">
        <v>2051</v>
      </c>
      <c r="R411" s="2" t="s">
        <v>2067</v>
      </c>
      <c r="S411" s="2"/>
      <c r="T411" s="2" t="s">
        <v>2409</v>
      </c>
    </row>
    <row r="412" spans="1:20" ht="14.25" customHeight="1">
      <c r="A412" s="2" t="s">
        <v>24535</v>
      </c>
      <c r="B412" s="2" t="s">
        <v>24536</v>
      </c>
      <c r="C412" s="2" t="s">
        <v>24537</v>
      </c>
      <c r="D412" s="2" t="s">
        <v>22998</v>
      </c>
      <c r="E412" s="2" t="s">
        <v>264</v>
      </c>
      <c r="F412" s="2" t="s">
        <v>24538</v>
      </c>
      <c r="G412" s="2" t="s">
        <v>6780</v>
      </c>
      <c r="H412" s="2" t="s">
        <v>24539</v>
      </c>
      <c r="I412" s="2"/>
      <c r="J412" s="2"/>
      <c r="K412" s="2"/>
      <c r="L412" s="2"/>
      <c r="M412" s="2" t="s">
        <v>1566</v>
      </c>
      <c r="N412" s="2" t="s">
        <v>2048</v>
      </c>
      <c r="O412" s="2" t="s">
        <v>2199</v>
      </c>
      <c r="P412" s="2" t="s">
        <v>2609</v>
      </c>
      <c r="Q412" s="2" t="s">
        <v>2051</v>
      </c>
      <c r="R412" s="2" t="s">
        <v>2052</v>
      </c>
      <c r="S412" s="2"/>
      <c r="T412" s="2" t="s">
        <v>23001</v>
      </c>
    </row>
    <row r="413" spans="1:20" ht="14.25" customHeight="1">
      <c r="A413" s="2" t="s">
        <v>24540</v>
      </c>
      <c r="B413" s="2" t="s">
        <v>2750</v>
      </c>
      <c r="C413" s="2" t="s">
        <v>2481</v>
      </c>
      <c r="D413" s="2" t="s">
        <v>752</v>
      </c>
      <c r="E413" s="2" t="s">
        <v>264</v>
      </c>
      <c r="F413" s="2" t="s">
        <v>2112</v>
      </c>
      <c r="G413" s="2" t="s">
        <v>2046</v>
      </c>
      <c r="H413" s="2" t="s">
        <v>24541</v>
      </c>
      <c r="I413" s="2"/>
      <c r="J413" s="2"/>
      <c r="K413" s="2"/>
      <c r="L413" s="2"/>
      <c r="M413" s="2" t="s">
        <v>1566</v>
      </c>
      <c r="N413" s="2" t="s">
        <v>2058</v>
      </c>
      <c r="O413" s="2" t="s">
        <v>2093</v>
      </c>
      <c r="P413" s="2" t="s">
        <v>23064</v>
      </c>
      <c r="Q413" s="2" t="s">
        <v>2051</v>
      </c>
      <c r="R413" s="2" t="s">
        <v>2067</v>
      </c>
      <c r="S413" s="2"/>
      <c r="T413" s="2" t="s">
        <v>751</v>
      </c>
    </row>
    <row r="414" spans="1:20" ht="14.25" customHeight="1">
      <c r="A414" s="2" t="s">
        <v>24542</v>
      </c>
      <c r="B414" s="2" t="s">
        <v>4627</v>
      </c>
      <c r="C414" s="2" t="s">
        <v>6224</v>
      </c>
      <c r="D414" s="2" t="s">
        <v>232</v>
      </c>
      <c r="E414" s="2" t="s">
        <v>264</v>
      </c>
      <c r="F414" s="2" t="s">
        <v>3606</v>
      </c>
      <c r="G414" s="2" t="s">
        <v>2046</v>
      </c>
      <c r="H414" s="2" t="s">
        <v>24543</v>
      </c>
      <c r="I414" s="2"/>
      <c r="J414" s="2"/>
      <c r="K414" s="2"/>
      <c r="L414" s="2"/>
      <c r="M414" s="2" t="s">
        <v>1566</v>
      </c>
      <c r="N414" s="2" t="s">
        <v>2058</v>
      </c>
      <c r="O414" s="2" t="s">
        <v>2145</v>
      </c>
      <c r="P414" s="2" t="s">
        <v>2609</v>
      </c>
      <c r="Q414" s="2" t="s">
        <v>2051</v>
      </c>
      <c r="R414" s="2" t="s">
        <v>2052</v>
      </c>
      <c r="S414" s="2"/>
      <c r="T414" s="2" t="s">
        <v>231</v>
      </c>
    </row>
    <row r="415" spans="1:20" ht="14.25" customHeight="1">
      <c r="A415" s="2" t="s">
        <v>24544</v>
      </c>
      <c r="B415" s="2" t="s">
        <v>4627</v>
      </c>
      <c r="C415" s="2" t="s">
        <v>24545</v>
      </c>
      <c r="D415" s="2" t="s">
        <v>632</v>
      </c>
      <c r="E415" s="2" t="s">
        <v>264</v>
      </c>
      <c r="F415" s="2" t="s">
        <v>2320</v>
      </c>
      <c r="G415" s="2" t="s">
        <v>2046</v>
      </c>
      <c r="H415" s="2" t="s">
        <v>24546</v>
      </c>
      <c r="I415" s="2">
        <v>447814644896</v>
      </c>
      <c r="J415" s="2">
        <v>441740626060</v>
      </c>
      <c r="K415" s="2"/>
      <c r="L415" s="2"/>
      <c r="M415" s="2" t="s">
        <v>59</v>
      </c>
      <c r="N415" s="2" t="s">
        <v>2058</v>
      </c>
      <c r="O415" s="2" t="s">
        <v>2322</v>
      </c>
      <c r="P415" s="2" t="s">
        <v>24406</v>
      </c>
      <c r="Q415" s="2" t="s">
        <v>2051</v>
      </c>
      <c r="R415" s="2"/>
      <c r="S415" s="2"/>
      <c r="T415" s="2" t="s">
        <v>631</v>
      </c>
    </row>
    <row r="416" spans="1:20" ht="14.25" customHeight="1">
      <c r="A416" s="2" t="s">
        <v>24547</v>
      </c>
      <c r="B416" s="2" t="s">
        <v>4627</v>
      </c>
      <c r="C416" s="2" t="s">
        <v>24548</v>
      </c>
      <c r="D416" s="2" t="s">
        <v>433</v>
      </c>
      <c r="E416" s="2" t="s">
        <v>264</v>
      </c>
      <c r="F416" s="2" t="s">
        <v>24549</v>
      </c>
      <c r="G416" s="2" t="s">
        <v>2046</v>
      </c>
      <c r="H416" s="2" t="s">
        <v>24550</v>
      </c>
      <c r="I416" s="2"/>
      <c r="J416" s="2"/>
      <c r="K416" s="2"/>
      <c r="L416" s="2"/>
      <c r="M416" s="2" t="s">
        <v>1566</v>
      </c>
      <c r="N416" s="2" t="s">
        <v>2058</v>
      </c>
      <c r="O416" s="2" t="s">
        <v>2153</v>
      </c>
      <c r="P416" s="2" t="s">
        <v>19584</v>
      </c>
      <c r="Q416" s="2" t="s">
        <v>2051</v>
      </c>
      <c r="R416" s="2" t="s">
        <v>2052</v>
      </c>
      <c r="S416" s="2"/>
      <c r="T416" s="2" t="s">
        <v>432</v>
      </c>
    </row>
    <row r="417" spans="1:20" ht="14.25" customHeight="1">
      <c r="A417" s="2" t="s">
        <v>24551</v>
      </c>
      <c r="B417" s="2" t="s">
        <v>4627</v>
      </c>
      <c r="C417" s="2" t="s">
        <v>2750</v>
      </c>
      <c r="D417" s="2" t="s">
        <v>188</v>
      </c>
      <c r="E417" s="2" t="s">
        <v>96</v>
      </c>
      <c r="F417" s="2" t="s">
        <v>24552</v>
      </c>
      <c r="G417" s="2" t="s">
        <v>2046</v>
      </c>
      <c r="H417" s="2" t="s">
        <v>24553</v>
      </c>
      <c r="I417" s="2"/>
      <c r="J417" s="2"/>
      <c r="K417" s="2"/>
      <c r="L417" s="2"/>
      <c r="M417" s="2" t="s">
        <v>1566</v>
      </c>
      <c r="N417" s="2" t="s">
        <v>2048</v>
      </c>
      <c r="O417" s="2" t="s">
        <v>2179</v>
      </c>
      <c r="P417" s="2" t="s">
        <v>2679</v>
      </c>
      <c r="Q417" s="2" t="s">
        <v>2051</v>
      </c>
      <c r="R417" s="2" t="s">
        <v>2067</v>
      </c>
      <c r="S417" s="2"/>
      <c r="T417" s="2" t="s">
        <v>187</v>
      </c>
    </row>
    <row r="418" spans="1:20" ht="14.25" customHeight="1">
      <c r="A418" s="2" t="s">
        <v>24554</v>
      </c>
      <c r="B418" s="2" t="s">
        <v>4627</v>
      </c>
      <c r="C418" s="2" t="s">
        <v>24555</v>
      </c>
      <c r="D418" s="2" t="s">
        <v>1092</v>
      </c>
      <c r="E418" s="2" t="s">
        <v>264</v>
      </c>
      <c r="F418" s="2" t="s">
        <v>24556</v>
      </c>
      <c r="G418" s="2" t="s">
        <v>2046</v>
      </c>
      <c r="H418" s="2" t="s">
        <v>24557</v>
      </c>
      <c r="I418" s="2"/>
      <c r="J418" s="2"/>
      <c r="K418" s="2"/>
      <c r="L418" s="2"/>
      <c r="M418" s="2" t="s">
        <v>1566</v>
      </c>
      <c r="N418" s="2" t="s">
        <v>2048</v>
      </c>
      <c r="O418" s="2" t="s">
        <v>2199</v>
      </c>
      <c r="P418" s="2" t="s">
        <v>21091</v>
      </c>
      <c r="Q418" s="2" t="s">
        <v>2051</v>
      </c>
      <c r="R418" s="2" t="s">
        <v>2067</v>
      </c>
      <c r="S418" s="2"/>
      <c r="T418" s="2" t="s">
        <v>1091</v>
      </c>
    </row>
    <row r="419" spans="1:20" ht="14.25" customHeight="1">
      <c r="A419" s="2" t="s">
        <v>24558</v>
      </c>
      <c r="B419" s="2" t="s">
        <v>4627</v>
      </c>
      <c r="C419" s="2" t="s">
        <v>3779</v>
      </c>
      <c r="D419" s="2" t="s">
        <v>122</v>
      </c>
      <c r="E419" s="2" t="s">
        <v>96</v>
      </c>
      <c r="F419" s="2" t="s">
        <v>24559</v>
      </c>
      <c r="G419" s="2" t="s">
        <v>2046</v>
      </c>
      <c r="H419" s="2" t="s">
        <v>24560</v>
      </c>
      <c r="I419" s="2"/>
      <c r="J419" s="2"/>
      <c r="K419" s="2"/>
      <c r="L419" s="2"/>
      <c r="M419" s="2" t="s">
        <v>1566</v>
      </c>
      <c r="N419" s="2" t="s">
        <v>2048</v>
      </c>
      <c r="O419" s="2" t="s">
        <v>2179</v>
      </c>
      <c r="P419" s="2" t="s">
        <v>3587</v>
      </c>
      <c r="Q419" s="2" t="s">
        <v>2051</v>
      </c>
      <c r="R419" s="2" t="s">
        <v>2052</v>
      </c>
      <c r="S419" s="2"/>
      <c r="T419" s="2" t="s">
        <v>121</v>
      </c>
    </row>
    <row r="420" spans="1:20" ht="14.25" customHeight="1">
      <c r="A420" s="2" t="s">
        <v>24561</v>
      </c>
      <c r="B420" s="2" t="s">
        <v>24562</v>
      </c>
      <c r="C420" s="2" t="s">
        <v>3232</v>
      </c>
      <c r="D420" s="2" t="s">
        <v>114</v>
      </c>
      <c r="E420" s="2" t="s">
        <v>96</v>
      </c>
      <c r="F420" s="2" t="s">
        <v>24563</v>
      </c>
      <c r="G420" s="2" t="s">
        <v>2046</v>
      </c>
      <c r="H420" s="2" t="s">
        <v>24564</v>
      </c>
      <c r="I420" s="2"/>
      <c r="J420" s="2"/>
      <c r="K420" s="2"/>
      <c r="L420" s="2"/>
      <c r="M420" s="2" t="s">
        <v>1566</v>
      </c>
      <c r="N420" s="2" t="s">
        <v>2048</v>
      </c>
      <c r="O420" s="2" t="s">
        <v>2179</v>
      </c>
      <c r="P420" s="2" t="s">
        <v>3465</v>
      </c>
      <c r="Q420" s="2" t="s">
        <v>2051</v>
      </c>
      <c r="R420" s="2" t="s">
        <v>2052</v>
      </c>
      <c r="S420" s="2"/>
      <c r="T420" s="2" t="s">
        <v>113</v>
      </c>
    </row>
    <row r="421" spans="1:20" ht="14.25" customHeight="1">
      <c r="A421" s="2" t="s">
        <v>24565</v>
      </c>
      <c r="B421" s="2" t="s">
        <v>24562</v>
      </c>
      <c r="C421" s="2" t="s">
        <v>24566</v>
      </c>
      <c r="D421" s="2" t="s">
        <v>180</v>
      </c>
      <c r="E421" s="2" t="s">
        <v>96</v>
      </c>
      <c r="F421" s="2" t="s">
        <v>24567</v>
      </c>
      <c r="G421" s="2" t="s">
        <v>2046</v>
      </c>
      <c r="H421" s="2" t="s">
        <v>24568</v>
      </c>
      <c r="I421" s="2"/>
      <c r="J421" s="2"/>
      <c r="K421" s="2"/>
      <c r="L421" s="2"/>
      <c r="M421" s="2" t="s">
        <v>1566</v>
      </c>
      <c r="N421" s="2" t="s">
        <v>2058</v>
      </c>
      <c r="O421" s="2" t="s">
        <v>2704</v>
      </c>
      <c r="P421" s="2" t="s">
        <v>2066</v>
      </c>
      <c r="Q421" s="2" t="s">
        <v>2051</v>
      </c>
      <c r="R421" s="2" t="s">
        <v>2052</v>
      </c>
      <c r="S421" s="2"/>
      <c r="T421" s="2" t="s">
        <v>179</v>
      </c>
    </row>
    <row r="422" spans="1:20" ht="14.25" customHeight="1">
      <c r="A422" s="2" t="s">
        <v>24569</v>
      </c>
      <c r="B422" s="2" t="s">
        <v>24562</v>
      </c>
      <c r="C422" s="2" t="s">
        <v>2312</v>
      </c>
      <c r="D422" s="2" t="s">
        <v>128</v>
      </c>
      <c r="E422" s="2" t="s">
        <v>96</v>
      </c>
      <c r="F422" s="2" t="s">
        <v>3606</v>
      </c>
      <c r="G422" s="2" t="s">
        <v>2046</v>
      </c>
      <c r="H422" s="2" t="s">
        <v>24570</v>
      </c>
      <c r="I422" s="2"/>
      <c r="J422" s="2"/>
      <c r="K422" s="2"/>
      <c r="L422" s="2"/>
      <c r="M422" s="2" t="s">
        <v>1566</v>
      </c>
      <c r="N422" s="2" t="s">
        <v>2058</v>
      </c>
      <c r="O422" s="2" t="s">
        <v>2145</v>
      </c>
      <c r="P422" s="2" t="s">
        <v>2562</v>
      </c>
      <c r="Q422" s="2" t="s">
        <v>2051</v>
      </c>
      <c r="R422" s="2" t="s">
        <v>2052</v>
      </c>
      <c r="S422" s="2"/>
      <c r="T422" s="2" t="s">
        <v>127</v>
      </c>
    </row>
    <row r="423" spans="1:20" ht="14.25" customHeight="1">
      <c r="A423" s="2" t="s">
        <v>24571</v>
      </c>
      <c r="B423" s="2" t="s">
        <v>16342</v>
      </c>
      <c r="C423" s="2" t="s">
        <v>24572</v>
      </c>
      <c r="D423" s="2" t="s">
        <v>480</v>
      </c>
      <c r="E423" s="2" t="s">
        <v>96</v>
      </c>
      <c r="F423" s="2" t="s">
        <v>4565</v>
      </c>
      <c r="G423" s="2" t="s">
        <v>2046</v>
      </c>
      <c r="H423" s="2" t="s">
        <v>24573</v>
      </c>
      <c r="I423" s="2"/>
      <c r="J423" s="2"/>
      <c r="K423" s="2"/>
      <c r="L423" s="2" t="s">
        <v>23385</v>
      </c>
      <c r="M423" s="2" t="s">
        <v>1566</v>
      </c>
      <c r="N423" s="2" t="s">
        <v>2058</v>
      </c>
      <c r="O423" s="2" t="s">
        <v>2145</v>
      </c>
      <c r="P423" s="2" t="s">
        <v>18757</v>
      </c>
      <c r="Q423" s="2" t="s">
        <v>2051</v>
      </c>
      <c r="R423" s="2" t="s">
        <v>2067</v>
      </c>
      <c r="S423" s="2"/>
      <c r="T423" s="2" t="s">
        <v>479</v>
      </c>
    </row>
    <row r="424" spans="1:20" ht="14.25" customHeight="1">
      <c r="A424" s="2" t="s">
        <v>24574</v>
      </c>
      <c r="B424" s="2" t="s">
        <v>4607</v>
      </c>
      <c r="C424" s="2" t="s">
        <v>5907</v>
      </c>
      <c r="D424" s="2" t="s">
        <v>272</v>
      </c>
      <c r="E424" s="2" t="s">
        <v>96</v>
      </c>
      <c r="F424" s="2" t="s">
        <v>24575</v>
      </c>
      <c r="G424" s="2" t="s">
        <v>2046</v>
      </c>
      <c r="H424" s="2" t="s">
        <v>24576</v>
      </c>
      <c r="I424" s="2"/>
      <c r="J424" s="2"/>
      <c r="K424" s="2"/>
      <c r="L424" s="2"/>
      <c r="M424" s="2" t="s">
        <v>1566</v>
      </c>
      <c r="N424" s="2" t="s">
        <v>2058</v>
      </c>
      <c r="O424" s="2" t="s">
        <v>2153</v>
      </c>
      <c r="P424" s="2" t="s">
        <v>23141</v>
      </c>
      <c r="Q424" s="2" t="s">
        <v>2051</v>
      </c>
      <c r="R424" s="2" t="s">
        <v>2052</v>
      </c>
      <c r="S424" s="2"/>
      <c r="T424" s="2" t="s">
        <v>271</v>
      </c>
    </row>
    <row r="425" spans="1:20" ht="14.25" customHeight="1">
      <c r="A425" s="2" t="s">
        <v>24577</v>
      </c>
      <c r="B425" s="2" t="s">
        <v>4607</v>
      </c>
      <c r="C425" s="2" t="s">
        <v>16299</v>
      </c>
      <c r="D425" s="2" t="s">
        <v>134</v>
      </c>
      <c r="E425" s="2" t="s">
        <v>96</v>
      </c>
      <c r="F425" s="2" t="s">
        <v>24578</v>
      </c>
      <c r="G425" s="2" t="s">
        <v>2046</v>
      </c>
      <c r="H425" s="2" t="s">
        <v>24579</v>
      </c>
      <c r="I425" s="2"/>
      <c r="J425" s="2"/>
      <c r="K425" s="2"/>
      <c r="L425" s="2"/>
      <c r="M425" s="2" t="s">
        <v>1566</v>
      </c>
      <c r="N425" s="2" t="s">
        <v>2058</v>
      </c>
      <c r="O425" s="2" t="s">
        <v>2059</v>
      </c>
      <c r="P425" s="2" t="s">
        <v>3055</v>
      </c>
      <c r="Q425" s="2" t="s">
        <v>2051</v>
      </c>
      <c r="R425" s="2" t="s">
        <v>2052</v>
      </c>
      <c r="S425" s="2"/>
      <c r="T425" s="2" t="s">
        <v>133</v>
      </c>
    </row>
    <row r="426" spans="1:20" ht="14.25" customHeight="1">
      <c r="A426" s="2" t="s">
        <v>24580</v>
      </c>
      <c r="B426" s="2" t="s">
        <v>4607</v>
      </c>
      <c r="C426" s="2" t="s">
        <v>24581</v>
      </c>
      <c r="D426" s="2" t="s">
        <v>114</v>
      </c>
      <c r="E426" s="2" t="s">
        <v>96</v>
      </c>
      <c r="F426" s="2" t="s">
        <v>24582</v>
      </c>
      <c r="G426" s="2" t="s">
        <v>2046</v>
      </c>
      <c r="H426" s="2" t="s">
        <v>24583</v>
      </c>
      <c r="I426" s="2"/>
      <c r="J426" s="2"/>
      <c r="K426" s="2"/>
      <c r="L426" s="2" t="s">
        <v>4984</v>
      </c>
      <c r="M426" s="2" t="s">
        <v>1566</v>
      </c>
      <c r="N426" s="2" t="s">
        <v>2048</v>
      </c>
      <c r="O426" s="2" t="s">
        <v>2179</v>
      </c>
      <c r="P426" s="2" t="s">
        <v>23396</v>
      </c>
      <c r="Q426" s="2" t="s">
        <v>2051</v>
      </c>
      <c r="R426" s="2" t="s">
        <v>2052</v>
      </c>
      <c r="S426" s="2"/>
      <c r="T426" s="2" t="s">
        <v>113</v>
      </c>
    </row>
    <row r="427" spans="1:20" ht="14.25" customHeight="1">
      <c r="A427" s="2" t="s">
        <v>24584</v>
      </c>
      <c r="B427" s="2" t="s">
        <v>24585</v>
      </c>
      <c r="C427" s="2" t="s">
        <v>24586</v>
      </c>
      <c r="D427" s="2" t="s">
        <v>160</v>
      </c>
      <c r="E427" s="2" t="s">
        <v>264</v>
      </c>
      <c r="F427" s="2" t="s">
        <v>24587</v>
      </c>
      <c r="G427" s="2" t="s">
        <v>2046</v>
      </c>
      <c r="H427" s="2" t="s">
        <v>24588</v>
      </c>
      <c r="I427" s="2"/>
      <c r="J427" s="2"/>
      <c r="K427" s="2"/>
      <c r="L427" s="2"/>
      <c r="M427" s="2" t="s">
        <v>1566</v>
      </c>
      <c r="N427" s="2" t="s">
        <v>2048</v>
      </c>
      <c r="O427" s="2" t="s">
        <v>2199</v>
      </c>
      <c r="P427" s="2" t="s">
        <v>4570</v>
      </c>
      <c r="Q427" s="2" t="s">
        <v>2051</v>
      </c>
      <c r="R427" s="2" t="s">
        <v>2200</v>
      </c>
      <c r="S427" s="2"/>
      <c r="T427" s="2" t="s">
        <v>159</v>
      </c>
    </row>
    <row r="428" spans="1:20" ht="14.25" customHeight="1">
      <c r="A428" s="2" t="s">
        <v>24589</v>
      </c>
      <c r="B428" s="2" t="s">
        <v>16749</v>
      </c>
      <c r="C428" s="2" t="s">
        <v>22264</v>
      </c>
      <c r="D428" s="2" t="s">
        <v>581</v>
      </c>
      <c r="E428" s="2" t="s">
        <v>264</v>
      </c>
      <c r="F428" s="2" t="s">
        <v>3441</v>
      </c>
      <c r="G428" s="2" t="s">
        <v>2046</v>
      </c>
      <c r="H428" s="2" t="s">
        <v>24590</v>
      </c>
      <c r="I428" s="2">
        <v>447970862523</v>
      </c>
      <c r="J428" s="2">
        <v>442033982398</v>
      </c>
      <c r="K428" s="2"/>
      <c r="L428" s="2"/>
      <c r="M428" s="2" t="s">
        <v>59</v>
      </c>
      <c r="N428" s="2" t="s">
        <v>2058</v>
      </c>
      <c r="O428" s="2" t="s">
        <v>2101</v>
      </c>
      <c r="P428" s="2" t="s">
        <v>20494</v>
      </c>
      <c r="Q428" s="2" t="s">
        <v>2051</v>
      </c>
      <c r="R428" s="2"/>
      <c r="S428" s="2"/>
      <c r="T428" s="2" t="s">
        <v>580</v>
      </c>
    </row>
    <row r="429" spans="1:20" ht="14.25" customHeight="1">
      <c r="A429" s="2" t="s">
        <v>24591</v>
      </c>
      <c r="B429" s="2" t="s">
        <v>24592</v>
      </c>
      <c r="C429" s="2" t="s">
        <v>24593</v>
      </c>
      <c r="D429" s="2" t="s">
        <v>1242</v>
      </c>
      <c r="E429" s="2" t="s">
        <v>264</v>
      </c>
      <c r="F429" s="2" t="s">
        <v>2170</v>
      </c>
      <c r="G429" s="2" t="s">
        <v>2046</v>
      </c>
      <c r="H429" s="2" t="s">
        <v>24594</v>
      </c>
      <c r="I429" s="2"/>
      <c r="J429" s="2"/>
      <c r="K429" s="2"/>
      <c r="L429" s="2"/>
      <c r="M429" s="2" t="s">
        <v>59</v>
      </c>
      <c r="N429" s="2" t="s">
        <v>2058</v>
      </c>
      <c r="O429" s="2" t="s">
        <v>2172</v>
      </c>
      <c r="P429" s="2" t="s">
        <v>20494</v>
      </c>
      <c r="Q429" s="2" t="s">
        <v>2051</v>
      </c>
      <c r="R429" s="2" t="s">
        <v>2052</v>
      </c>
      <c r="S429" s="2"/>
      <c r="T429" s="2" t="s">
        <v>1241</v>
      </c>
    </row>
    <row r="430" spans="1:20" ht="14.25" customHeight="1">
      <c r="A430" s="2" t="s">
        <v>24595</v>
      </c>
      <c r="B430" s="2" t="s">
        <v>7432</v>
      </c>
      <c r="C430" s="2" t="s">
        <v>24596</v>
      </c>
      <c r="D430" s="2" t="s">
        <v>99</v>
      </c>
      <c r="E430" s="2" t="s">
        <v>96</v>
      </c>
      <c r="F430" s="2" t="s">
        <v>4664</v>
      </c>
      <c r="G430" s="2" t="s">
        <v>2046</v>
      </c>
      <c r="H430" s="2" t="s">
        <v>24597</v>
      </c>
      <c r="I430" s="2"/>
      <c r="J430" s="2"/>
      <c r="K430" s="2"/>
      <c r="L430" s="2"/>
      <c r="M430" s="2" t="s">
        <v>1566</v>
      </c>
      <c r="N430" s="2" t="s">
        <v>2058</v>
      </c>
      <c r="O430" s="2" t="s">
        <v>2153</v>
      </c>
      <c r="P430" s="2" t="s">
        <v>23212</v>
      </c>
      <c r="Q430" s="2" t="s">
        <v>2051</v>
      </c>
      <c r="R430" s="2" t="s">
        <v>2052</v>
      </c>
      <c r="S430" s="2"/>
      <c r="T430" s="2" t="s">
        <v>98</v>
      </c>
    </row>
    <row r="431" spans="1:20" ht="14.25" customHeight="1">
      <c r="A431" s="2" t="s">
        <v>24598</v>
      </c>
      <c r="B431" s="2" t="s">
        <v>24599</v>
      </c>
      <c r="C431" s="2" t="s">
        <v>24600</v>
      </c>
      <c r="D431" s="2" t="s">
        <v>272</v>
      </c>
      <c r="E431" s="2" t="s">
        <v>96</v>
      </c>
      <c r="F431" s="2" t="s">
        <v>24601</v>
      </c>
      <c r="G431" s="2" t="s">
        <v>2046</v>
      </c>
      <c r="H431" s="2" t="s">
        <v>24602</v>
      </c>
      <c r="I431" s="2">
        <v>447508208251</v>
      </c>
      <c r="J431" s="2">
        <v>441512523342</v>
      </c>
      <c r="K431" s="2"/>
      <c r="L431" s="2"/>
      <c r="M431" s="2" t="s">
        <v>1566</v>
      </c>
      <c r="N431" s="2" t="s">
        <v>2048</v>
      </c>
      <c r="O431" s="2" t="s">
        <v>2179</v>
      </c>
      <c r="P431" s="2" t="s">
        <v>2398</v>
      </c>
      <c r="Q431" s="2" t="s">
        <v>2051</v>
      </c>
      <c r="R431" s="2" t="s">
        <v>2067</v>
      </c>
      <c r="S431" s="2"/>
      <c r="T431" s="2" t="s">
        <v>271</v>
      </c>
    </row>
    <row r="432" spans="1:20" ht="14.25" customHeight="1">
      <c r="A432" s="2" t="s">
        <v>24603</v>
      </c>
      <c r="B432" s="2" t="s">
        <v>8744</v>
      </c>
      <c r="C432" s="2" t="s">
        <v>24604</v>
      </c>
      <c r="D432" s="2" t="s">
        <v>996</v>
      </c>
      <c r="E432" s="2" t="s">
        <v>264</v>
      </c>
      <c r="F432" s="2" t="s">
        <v>24605</v>
      </c>
      <c r="G432" s="2" t="s">
        <v>2091</v>
      </c>
      <c r="H432" s="2" t="s">
        <v>24606</v>
      </c>
      <c r="I432" s="2"/>
      <c r="J432" s="2"/>
      <c r="K432" s="2"/>
      <c r="L432" s="2"/>
      <c r="M432" s="2" t="s">
        <v>1566</v>
      </c>
      <c r="N432" s="2" t="s">
        <v>2048</v>
      </c>
      <c r="O432" s="2" t="s">
        <v>2179</v>
      </c>
      <c r="P432" s="2" t="s">
        <v>2609</v>
      </c>
      <c r="Q432" s="2" t="s">
        <v>2051</v>
      </c>
      <c r="R432" s="2" t="s">
        <v>2067</v>
      </c>
      <c r="S432" s="2"/>
      <c r="T432" s="2" t="s">
        <v>995</v>
      </c>
    </row>
    <row r="433" spans="1:20" ht="14.25" customHeight="1">
      <c r="A433" s="2" t="s">
        <v>24607</v>
      </c>
      <c r="B433" s="2" t="s">
        <v>24608</v>
      </c>
      <c r="C433" s="2" t="s">
        <v>24609</v>
      </c>
      <c r="D433" s="2" t="s">
        <v>99</v>
      </c>
      <c r="E433" s="2" t="s">
        <v>96</v>
      </c>
      <c r="F433" s="2" t="s">
        <v>24610</v>
      </c>
      <c r="G433" s="2" t="s">
        <v>2046</v>
      </c>
      <c r="H433" s="2" t="s">
        <v>24611</v>
      </c>
      <c r="I433" s="2"/>
      <c r="J433" s="2"/>
      <c r="K433" s="2"/>
      <c r="L433" s="2"/>
      <c r="M433" s="2" t="s">
        <v>1566</v>
      </c>
      <c r="N433" s="2" t="s">
        <v>2048</v>
      </c>
      <c r="O433" s="2" t="s">
        <v>2179</v>
      </c>
      <c r="P433" s="2" t="s">
        <v>23212</v>
      </c>
      <c r="Q433" s="2" t="s">
        <v>2051</v>
      </c>
      <c r="R433" s="2" t="s">
        <v>2052</v>
      </c>
      <c r="S433" s="2"/>
      <c r="T433" s="2" t="s">
        <v>98</v>
      </c>
    </row>
    <row r="434" spans="1:20" ht="14.25" customHeight="1">
      <c r="A434" s="2" t="s">
        <v>24612</v>
      </c>
      <c r="B434" s="2" t="s">
        <v>24613</v>
      </c>
      <c r="C434" s="2" t="s">
        <v>24614</v>
      </c>
      <c r="D434" s="2" t="s">
        <v>1488</v>
      </c>
      <c r="E434" s="2" t="s">
        <v>264</v>
      </c>
      <c r="F434" s="2" t="s">
        <v>24615</v>
      </c>
      <c r="G434" s="2" t="s">
        <v>2046</v>
      </c>
      <c r="H434" s="2" t="s">
        <v>24616</v>
      </c>
      <c r="I434" s="2" t="s">
        <v>24425</v>
      </c>
      <c r="J434" s="2"/>
      <c r="K434" s="2"/>
      <c r="L434" s="2"/>
      <c r="M434" s="2" t="s">
        <v>1566</v>
      </c>
      <c r="N434" s="2" t="s">
        <v>2058</v>
      </c>
      <c r="O434" s="2" t="s">
        <v>2145</v>
      </c>
      <c r="P434" s="2" t="s">
        <v>2377</v>
      </c>
      <c r="Q434" s="2" t="s">
        <v>2051</v>
      </c>
      <c r="R434" s="2" t="s">
        <v>2067</v>
      </c>
      <c r="S434" s="2"/>
      <c r="T434" s="2" t="s">
        <v>1487</v>
      </c>
    </row>
    <row r="435" spans="1:20" ht="14.25" customHeight="1">
      <c r="A435" s="2" t="s">
        <v>24617</v>
      </c>
      <c r="B435" s="2" t="s">
        <v>6083</v>
      </c>
      <c r="C435" s="2" t="s">
        <v>8748</v>
      </c>
      <c r="D435" s="2" t="s">
        <v>124</v>
      </c>
      <c r="E435" s="2" t="s">
        <v>96</v>
      </c>
      <c r="F435" s="2" t="s">
        <v>24618</v>
      </c>
      <c r="G435" s="2" t="s">
        <v>2046</v>
      </c>
      <c r="H435" s="2" t="s">
        <v>24619</v>
      </c>
      <c r="I435" s="2"/>
      <c r="J435" s="2"/>
      <c r="K435" s="2"/>
      <c r="L435" s="2"/>
      <c r="M435" s="2" t="s">
        <v>1566</v>
      </c>
      <c r="N435" s="2" t="s">
        <v>2048</v>
      </c>
      <c r="O435" s="2" t="s">
        <v>2179</v>
      </c>
      <c r="P435" s="2" t="s">
        <v>24620</v>
      </c>
      <c r="Q435" s="2" t="s">
        <v>2051</v>
      </c>
      <c r="R435" s="2" t="s">
        <v>2067</v>
      </c>
      <c r="S435" s="2"/>
      <c r="T435" s="2" t="s">
        <v>123</v>
      </c>
    </row>
    <row r="436" spans="1:20" ht="14.25" customHeight="1">
      <c r="A436" s="2" t="s">
        <v>24621</v>
      </c>
      <c r="B436" s="2" t="s">
        <v>4594</v>
      </c>
      <c r="C436" s="2" t="s">
        <v>24622</v>
      </c>
      <c r="D436" s="2" t="s">
        <v>385</v>
      </c>
      <c r="E436" s="2" t="s">
        <v>96</v>
      </c>
      <c r="F436" s="2" t="s">
        <v>24623</v>
      </c>
      <c r="G436" s="2" t="s">
        <v>2046</v>
      </c>
      <c r="H436" s="2" t="s">
        <v>24624</v>
      </c>
      <c r="I436" s="2"/>
      <c r="J436" s="2"/>
      <c r="K436" s="2"/>
      <c r="L436" s="2"/>
      <c r="M436" s="2" t="s">
        <v>1566</v>
      </c>
      <c r="N436" s="2" t="s">
        <v>2058</v>
      </c>
      <c r="O436" s="2" t="s">
        <v>2153</v>
      </c>
      <c r="P436" s="2" t="s">
        <v>3587</v>
      </c>
      <c r="Q436" s="2" t="s">
        <v>2051</v>
      </c>
      <c r="R436" s="2" t="s">
        <v>2052</v>
      </c>
      <c r="S436" s="2"/>
      <c r="T436" s="2" t="s">
        <v>384</v>
      </c>
    </row>
    <row r="437" spans="1:20" ht="14.25" customHeight="1">
      <c r="A437" s="2" t="s">
        <v>24625</v>
      </c>
      <c r="B437" s="2" t="s">
        <v>6083</v>
      </c>
      <c r="C437" s="2" t="s">
        <v>20128</v>
      </c>
      <c r="D437" s="2" t="s">
        <v>130</v>
      </c>
      <c r="E437" s="2" t="s">
        <v>96</v>
      </c>
      <c r="F437" s="2" t="s">
        <v>24626</v>
      </c>
      <c r="G437" s="2" t="s">
        <v>2046</v>
      </c>
      <c r="H437" s="2" t="s">
        <v>24627</v>
      </c>
      <c r="I437" s="2"/>
      <c r="J437" s="2"/>
      <c r="K437" s="2"/>
      <c r="L437" s="2"/>
      <c r="M437" s="2" t="s">
        <v>1566</v>
      </c>
      <c r="N437" s="2" t="s">
        <v>2058</v>
      </c>
      <c r="O437" s="2" t="s">
        <v>2153</v>
      </c>
      <c r="P437" s="2" t="s">
        <v>2906</v>
      </c>
      <c r="Q437" s="2" t="s">
        <v>2051</v>
      </c>
      <c r="R437" s="2" t="s">
        <v>2067</v>
      </c>
      <c r="S437" s="2"/>
      <c r="T437" s="2" t="s">
        <v>129</v>
      </c>
    </row>
    <row r="438" spans="1:20" ht="14.25" customHeight="1">
      <c r="A438" s="2" t="s">
        <v>24628</v>
      </c>
      <c r="B438" s="2" t="s">
        <v>4598</v>
      </c>
      <c r="C438" s="2" t="s">
        <v>24629</v>
      </c>
      <c r="D438" s="2" t="s">
        <v>996</v>
      </c>
      <c r="E438" s="2" t="s">
        <v>264</v>
      </c>
      <c r="F438" s="2" t="s">
        <v>24630</v>
      </c>
      <c r="G438" s="2" t="s">
        <v>2091</v>
      </c>
      <c r="H438" s="2" t="s">
        <v>24631</v>
      </c>
      <c r="I438" s="2"/>
      <c r="J438" s="2"/>
      <c r="K438" s="2"/>
      <c r="L438" s="2"/>
      <c r="M438" s="2" t="s">
        <v>1566</v>
      </c>
      <c r="N438" s="2" t="s">
        <v>2048</v>
      </c>
      <c r="O438" s="2" t="s">
        <v>2199</v>
      </c>
      <c r="P438" s="2" t="s">
        <v>2609</v>
      </c>
      <c r="Q438" s="2" t="s">
        <v>2051</v>
      </c>
      <c r="R438" s="2" t="s">
        <v>2200</v>
      </c>
      <c r="S438" s="2"/>
      <c r="T438" s="2" t="s">
        <v>995</v>
      </c>
    </row>
    <row r="439" spans="1:20" ht="14.25" customHeight="1">
      <c r="A439" s="2" t="s">
        <v>24632</v>
      </c>
      <c r="B439" s="2" t="s">
        <v>4594</v>
      </c>
      <c r="C439" s="2" t="s">
        <v>24633</v>
      </c>
      <c r="D439" s="2" t="s">
        <v>212</v>
      </c>
      <c r="E439" s="2" t="s">
        <v>264</v>
      </c>
      <c r="F439" s="2" t="s">
        <v>24634</v>
      </c>
      <c r="G439" s="2" t="s">
        <v>2046</v>
      </c>
      <c r="H439" s="2" t="s">
        <v>24635</v>
      </c>
      <c r="I439" s="2"/>
      <c r="J439" s="2"/>
      <c r="K439" s="2"/>
      <c r="L439" s="2"/>
      <c r="M439" s="2" t="s">
        <v>60</v>
      </c>
      <c r="N439" s="2" t="s">
        <v>2058</v>
      </c>
      <c r="O439" s="2" t="s">
        <v>2186</v>
      </c>
      <c r="P439" s="2" t="s">
        <v>2377</v>
      </c>
      <c r="Q439" s="2" t="s">
        <v>2051</v>
      </c>
      <c r="R439" s="2" t="s">
        <v>2067</v>
      </c>
      <c r="S439" s="2"/>
      <c r="T439" s="2" t="s">
        <v>211</v>
      </c>
    </row>
    <row r="440" spans="1:20" ht="14.25" customHeight="1">
      <c r="A440" s="2" t="s">
        <v>24636</v>
      </c>
      <c r="B440" s="2" t="s">
        <v>24637</v>
      </c>
      <c r="C440" s="2" t="s">
        <v>24638</v>
      </c>
      <c r="D440" s="2" t="s">
        <v>644</v>
      </c>
      <c r="E440" s="2" t="s">
        <v>264</v>
      </c>
      <c r="F440" s="2" t="s">
        <v>2824</v>
      </c>
      <c r="G440" s="2" t="s">
        <v>2046</v>
      </c>
      <c r="H440" s="2" t="s">
        <v>24639</v>
      </c>
      <c r="I440" s="2"/>
      <c r="J440" s="2">
        <v>442070438206</v>
      </c>
      <c r="K440" s="2"/>
      <c r="L440" s="2"/>
      <c r="M440" s="2" t="s">
        <v>60</v>
      </c>
      <c r="N440" s="2" t="s">
        <v>2058</v>
      </c>
      <c r="O440" s="2" t="s">
        <v>2316</v>
      </c>
      <c r="P440" s="2" t="s">
        <v>21281</v>
      </c>
      <c r="Q440" s="2" t="s">
        <v>2051</v>
      </c>
      <c r="R440" s="2"/>
      <c r="S440" s="2"/>
      <c r="T440" s="2" t="s">
        <v>643</v>
      </c>
    </row>
    <row r="441" spans="1:20" ht="14.25" customHeight="1">
      <c r="A441" s="2" t="s">
        <v>24640</v>
      </c>
      <c r="B441" s="2" t="s">
        <v>4594</v>
      </c>
      <c r="C441" s="2" t="s">
        <v>20729</v>
      </c>
      <c r="D441" s="2" t="s">
        <v>99</v>
      </c>
      <c r="E441" s="2" t="s">
        <v>96</v>
      </c>
      <c r="F441" s="2" t="s">
        <v>24641</v>
      </c>
      <c r="G441" s="2" t="s">
        <v>2046</v>
      </c>
      <c r="H441" s="2" t="s">
        <v>24642</v>
      </c>
      <c r="I441" s="2"/>
      <c r="J441" s="2"/>
      <c r="K441" s="2"/>
      <c r="L441" s="2"/>
      <c r="M441" s="2" t="s">
        <v>1566</v>
      </c>
      <c r="N441" s="2" t="s">
        <v>2058</v>
      </c>
      <c r="O441" s="2" t="s">
        <v>2704</v>
      </c>
      <c r="P441" s="2" t="s">
        <v>23212</v>
      </c>
      <c r="Q441" s="2" t="s">
        <v>2051</v>
      </c>
      <c r="R441" s="2" t="s">
        <v>2067</v>
      </c>
      <c r="S441" s="2"/>
      <c r="T441" s="2" t="s">
        <v>98</v>
      </c>
    </row>
    <row r="442" spans="1:20" ht="14.25" customHeight="1">
      <c r="A442" s="2" t="s">
        <v>24643</v>
      </c>
      <c r="B442" s="2" t="s">
        <v>4594</v>
      </c>
      <c r="C442" s="2" t="s">
        <v>24644</v>
      </c>
      <c r="D442" s="2" t="s">
        <v>1384</v>
      </c>
      <c r="E442" s="2" t="s">
        <v>264</v>
      </c>
      <c r="F442" s="2" t="s">
        <v>24645</v>
      </c>
      <c r="G442" s="2" t="s">
        <v>2046</v>
      </c>
      <c r="H442" s="2" t="s">
        <v>24646</v>
      </c>
      <c r="I442" s="2"/>
      <c r="J442" s="2"/>
      <c r="K442" s="2"/>
      <c r="L442" s="2"/>
      <c r="M442" s="2" t="s">
        <v>1566</v>
      </c>
      <c r="N442" s="2" t="s">
        <v>2058</v>
      </c>
      <c r="O442" s="2" t="s">
        <v>2093</v>
      </c>
      <c r="P442" s="2" t="s">
        <v>4570</v>
      </c>
      <c r="Q442" s="2" t="s">
        <v>2051</v>
      </c>
      <c r="R442" s="2" t="s">
        <v>2067</v>
      </c>
      <c r="S442" s="2"/>
      <c r="T442" s="2" t="s">
        <v>1383</v>
      </c>
    </row>
    <row r="443" spans="1:20" ht="14.25" customHeight="1">
      <c r="A443" s="2" t="s">
        <v>24647</v>
      </c>
      <c r="B443" s="2" t="s">
        <v>9431</v>
      </c>
      <c r="C443" s="2" t="s">
        <v>24648</v>
      </c>
      <c r="D443" s="2" t="s">
        <v>1300</v>
      </c>
      <c r="E443" s="2" t="s">
        <v>264</v>
      </c>
      <c r="F443" s="2" t="s">
        <v>2170</v>
      </c>
      <c r="G443" s="2" t="s">
        <v>2046</v>
      </c>
      <c r="H443" s="2" t="s">
        <v>24649</v>
      </c>
      <c r="I443" s="2"/>
      <c r="J443" s="2"/>
      <c r="K443" s="2"/>
      <c r="L443" s="2"/>
      <c r="M443" s="2" t="s">
        <v>59</v>
      </c>
      <c r="N443" s="2" t="s">
        <v>2058</v>
      </c>
      <c r="O443" s="2" t="s">
        <v>2172</v>
      </c>
      <c r="P443" s="2" t="s">
        <v>20494</v>
      </c>
      <c r="Q443" s="2" t="s">
        <v>2051</v>
      </c>
      <c r="R443" s="2" t="s">
        <v>2052</v>
      </c>
      <c r="S443" s="2"/>
      <c r="T443" s="2" t="s">
        <v>1299</v>
      </c>
    </row>
    <row r="444" spans="1:20" ht="14.25" customHeight="1">
      <c r="A444" s="2" t="s">
        <v>24650</v>
      </c>
      <c r="B444" s="2" t="s">
        <v>9431</v>
      </c>
      <c r="C444" s="2" t="s">
        <v>24651</v>
      </c>
      <c r="D444" s="2" t="s">
        <v>417</v>
      </c>
      <c r="E444" s="2" t="s">
        <v>264</v>
      </c>
      <c r="F444" s="2" t="s">
        <v>4810</v>
      </c>
      <c r="G444" s="2" t="s">
        <v>2046</v>
      </c>
      <c r="H444" s="2" t="s">
        <v>24652</v>
      </c>
      <c r="I444" s="2"/>
      <c r="J444" s="2"/>
      <c r="K444" s="2"/>
      <c r="L444" s="2"/>
      <c r="M444" s="2" t="s">
        <v>1566</v>
      </c>
      <c r="N444" s="2" t="s">
        <v>2058</v>
      </c>
      <c r="O444" s="2" t="s">
        <v>2153</v>
      </c>
      <c r="P444" s="2" t="s">
        <v>2377</v>
      </c>
      <c r="Q444" s="2" t="s">
        <v>2051</v>
      </c>
      <c r="R444" s="2" t="s">
        <v>2052</v>
      </c>
      <c r="S444" s="2"/>
      <c r="T444" s="2" t="s">
        <v>416</v>
      </c>
    </row>
    <row r="445" spans="1:20" ht="14.25" customHeight="1">
      <c r="A445" s="2" t="s">
        <v>24653</v>
      </c>
      <c r="B445" s="2" t="s">
        <v>9431</v>
      </c>
      <c r="C445" s="2" t="s">
        <v>24654</v>
      </c>
      <c r="D445" s="2" t="s">
        <v>417</v>
      </c>
      <c r="E445" s="2" t="s">
        <v>264</v>
      </c>
      <c r="F445" s="2" t="s">
        <v>3606</v>
      </c>
      <c r="G445" s="2" t="s">
        <v>2046</v>
      </c>
      <c r="H445" s="2" t="s">
        <v>24655</v>
      </c>
      <c r="I445" s="2"/>
      <c r="J445" s="2"/>
      <c r="K445" s="2"/>
      <c r="L445" s="2"/>
      <c r="M445" s="2" t="s">
        <v>1566</v>
      </c>
      <c r="N445" s="2" t="s">
        <v>2058</v>
      </c>
      <c r="O445" s="2" t="s">
        <v>2145</v>
      </c>
      <c r="P445" s="2" t="s">
        <v>2377</v>
      </c>
      <c r="Q445" s="2" t="s">
        <v>2051</v>
      </c>
      <c r="R445" s="2" t="s">
        <v>2052</v>
      </c>
      <c r="S445" s="2"/>
      <c r="T445" s="2" t="s">
        <v>416</v>
      </c>
    </row>
    <row r="446" spans="1:20" ht="14.25" customHeight="1">
      <c r="A446" s="2" t="s">
        <v>24656</v>
      </c>
      <c r="B446" s="2" t="s">
        <v>4594</v>
      </c>
      <c r="C446" s="2" t="s">
        <v>5916</v>
      </c>
      <c r="D446" s="2" t="s">
        <v>996</v>
      </c>
      <c r="E446" s="2" t="s">
        <v>264</v>
      </c>
      <c r="F446" s="2" t="s">
        <v>24657</v>
      </c>
      <c r="G446" s="2" t="s">
        <v>2091</v>
      </c>
      <c r="H446" s="2" t="s">
        <v>24658</v>
      </c>
      <c r="I446" s="2"/>
      <c r="J446" s="2"/>
      <c r="K446" s="2"/>
      <c r="L446" s="2"/>
      <c r="M446" s="2" t="s">
        <v>1566</v>
      </c>
      <c r="N446" s="2" t="s">
        <v>2058</v>
      </c>
      <c r="O446" s="2" t="s">
        <v>2153</v>
      </c>
      <c r="P446" s="2" t="s">
        <v>2609</v>
      </c>
      <c r="Q446" s="2" t="s">
        <v>2051</v>
      </c>
      <c r="R446" s="2" t="s">
        <v>2052</v>
      </c>
      <c r="S446" s="2"/>
      <c r="T446" s="2" t="s">
        <v>995</v>
      </c>
    </row>
    <row r="447" spans="1:20" ht="14.25" customHeight="1">
      <c r="A447" s="2" t="s">
        <v>24659</v>
      </c>
      <c r="B447" s="2" t="s">
        <v>4594</v>
      </c>
      <c r="C447" s="2" t="s">
        <v>24660</v>
      </c>
      <c r="D447" s="2" t="s">
        <v>114</v>
      </c>
      <c r="E447" s="2" t="s">
        <v>96</v>
      </c>
      <c r="F447" s="2" t="s">
        <v>24661</v>
      </c>
      <c r="G447" s="2" t="s">
        <v>2046</v>
      </c>
      <c r="H447" s="2" t="s">
        <v>24662</v>
      </c>
      <c r="I447" s="2"/>
      <c r="J447" s="2"/>
      <c r="K447" s="2"/>
      <c r="L447" s="2"/>
      <c r="M447" s="2" t="s">
        <v>1566</v>
      </c>
      <c r="N447" s="2" t="s">
        <v>2048</v>
      </c>
      <c r="O447" s="2" t="s">
        <v>2199</v>
      </c>
      <c r="P447" s="2" t="s">
        <v>2108</v>
      </c>
      <c r="Q447" s="2" t="s">
        <v>2051</v>
      </c>
      <c r="R447" s="2" t="s">
        <v>2200</v>
      </c>
      <c r="S447" s="2"/>
      <c r="T447" s="2" t="s">
        <v>113</v>
      </c>
    </row>
    <row r="448" spans="1:20" ht="14.25" customHeight="1">
      <c r="A448" s="2" t="s">
        <v>24663</v>
      </c>
      <c r="B448" s="2" t="s">
        <v>4594</v>
      </c>
      <c r="C448" s="2" t="s">
        <v>24664</v>
      </c>
      <c r="D448" s="2" t="s">
        <v>382</v>
      </c>
      <c r="E448" s="2" t="s">
        <v>264</v>
      </c>
      <c r="F448" s="2" t="s">
        <v>23875</v>
      </c>
      <c r="G448" s="2" t="s">
        <v>2046</v>
      </c>
      <c r="H448" s="2" t="s">
        <v>24665</v>
      </c>
      <c r="I448" s="2"/>
      <c r="J448" s="2"/>
      <c r="K448" s="2"/>
      <c r="L448" s="2"/>
      <c r="M448" s="2" t="s">
        <v>1566</v>
      </c>
      <c r="N448" s="2" t="s">
        <v>2058</v>
      </c>
      <c r="O448" s="2" t="s">
        <v>2093</v>
      </c>
      <c r="P448" s="2" t="s">
        <v>4570</v>
      </c>
      <c r="Q448" s="2" t="s">
        <v>2051</v>
      </c>
      <c r="R448" s="2" t="s">
        <v>2067</v>
      </c>
      <c r="S448" s="2"/>
      <c r="T448" s="2" t="s">
        <v>381</v>
      </c>
    </row>
    <row r="449" spans="1:20" ht="14.25" customHeight="1">
      <c r="A449" s="2" t="s">
        <v>24666</v>
      </c>
      <c r="B449" s="2" t="s">
        <v>4594</v>
      </c>
      <c r="C449" s="2" t="s">
        <v>6735</v>
      </c>
      <c r="D449" s="2" t="s">
        <v>24667</v>
      </c>
      <c r="E449" s="2" t="s">
        <v>264</v>
      </c>
      <c r="F449" s="2" t="s">
        <v>2824</v>
      </c>
      <c r="G449" s="2" t="s">
        <v>2046</v>
      </c>
      <c r="H449" s="2" t="s">
        <v>24668</v>
      </c>
      <c r="I449" s="2" t="s">
        <v>24669</v>
      </c>
      <c r="J449" s="2"/>
      <c r="K449" s="2"/>
      <c r="L449" s="2" t="s">
        <v>24670</v>
      </c>
      <c r="M449" s="2" t="s">
        <v>60</v>
      </c>
      <c r="N449" s="2" t="s">
        <v>2058</v>
      </c>
      <c r="O449" s="2" t="s">
        <v>2316</v>
      </c>
      <c r="P449" s="2" t="s">
        <v>2505</v>
      </c>
      <c r="Q449" s="2" t="s">
        <v>2051</v>
      </c>
      <c r="R449" s="2" t="s">
        <v>2067</v>
      </c>
      <c r="S449" s="2"/>
      <c r="T449" s="2" t="s">
        <v>319</v>
      </c>
    </row>
    <row r="450" spans="1:20" ht="14.25" customHeight="1">
      <c r="A450" s="2" t="s">
        <v>24671</v>
      </c>
      <c r="B450" s="2" t="s">
        <v>4594</v>
      </c>
      <c r="C450" s="2" t="s">
        <v>2262</v>
      </c>
      <c r="D450" s="2" t="s">
        <v>152</v>
      </c>
      <c r="E450" s="2" t="s">
        <v>96</v>
      </c>
      <c r="F450" s="2" t="s">
        <v>24672</v>
      </c>
      <c r="G450" s="2" t="s">
        <v>2046</v>
      </c>
      <c r="H450" s="2" t="s">
        <v>24673</v>
      </c>
      <c r="I450" s="2"/>
      <c r="J450" s="2"/>
      <c r="K450" s="2"/>
      <c r="L450" s="2"/>
      <c r="M450" s="2" t="s">
        <v>1566</v>
      </c>
      <c r="N450" s="2" t="s">
        <v>2058</v>
      </c>
      <c r="O450" s="2" t="s">
        <v>2059</v>
      </c>
      <c r="P450" s="2" t="s">
        <v>3937</v>
      </c>
      <c r="Q450" s="2" t="s">
        <v>2051</v>
      </c>
      <c r="R450" s="2" t="s">
        <v>2052</v>
      </c>
      <c r="S450" s="2"/>
      <c r="T450" s="2" t="s">
        <v>151</v>
      </c>
    </row>
    <row r="451" spans="1:20" ht="14.25" customHeight="1">
      <c r="A451" s="2" t="s">
        <v>24674</v>
      </c>
      <c r="B451" s="2" t="s">
        <v>4594</v>
      </c>
      <c r="C451" s="2" t="s">
        <v>24675</v>
      </c>
      <c r="D451" s="2" t="s">
        <v>94</v>
      </c>
      <c r="E451" s="2" t="s">
        <v>96</v>
      </c>
      <c r="F451" s="2" t="s">
        <v>1659</v>
      </c>
      <c r="G451" s="2" t="s">
        <v>2046</v>
      </c>
      <c r="H451" s="2" t="s">
        <v>24676</v>
      </c>
      <c r="I451" s="2"/>
      <c r="J451" s="2"/>
      <c r="K451" s="2"/>
      <c r="L451" s="2"/>
      <c r="M451" s="2" t="s">
        <v>59</v>
      </c>
      <c r="N451" s="2" t="s">
        <v>2058</v>
      </c>
      <c r="O451" s="2" t="s">
        <v>2583</v>
      </c>
      <c r="P451" s="2" t="s">
        <v>3363</v>
      </c>
      <c r="Q451" s="2" t="s">
        <v>2051</v>
      </c>
      <c r="R451" s="2" t="s">
        <v>2052</v>
      </c>
      <c r="S451" s="2"/>
      <c r="T451" s="2" t="s">
        <v>93</v>
      </c>
    </row>
    <row r="452" spans="1:20" ht="14.25" customHeight="1">
      <c r="A452" s="22" t="s">
        <v>24677</v>
      </c>
      <c r="B452" s="22" t="s">
        <v>6083</v>
      </c>
      <c r="C452" s="22" t="s">
        <v>22789</v>
      </c>
      <c r="D452" s="22" t="s">
        <v>316</v>
      </c>
      <c r="E452" s="22" t="s">
        <v>96</v>
      </c>
      <c r="F452" s="22" t="s">
        <v>24678</v>
      </c>
      <c r="G452" s="22" t="s">
        <v>2046</v>
      </c>
      <c r="H452" s="22" t="s">
        <v>24679</v>
      </c>
      <c r="I452" s="22"/>
      <c r="J452" s="22"/>
      <c r="K452" s="22"/>
      <c r="L452" s="22"/>
      <c r="M452" s="22" t="s">
        <v>1566</v>
      </c>
      <c r="N452" s="22" t="s">
        <v>2058</v>
      </c>
      <c r="O452" s="22" t="s">
        <v>2078</v>
      </c>
      <c r="P452" s="22" t="s">
        <v>3969</v>
      </c>
      <c r="Q452" s="22" t="s">
        <v>2051</v>
      </c>
      <c r="R452" s="2" t="s">
        <v>2067</v>
      </c>
      <c r="S452" s="2"/>
      <c r="T452" s="2" t="s">
        <v>315</v>
      </c>
    </row>
    <row r="453" spans="1:20" ht="14.25" customHeight="1">
      <c r="A453" s="2" t="s">
        <v>24680</v>
      </c>
      <c r="B453" s="2" t="s">
        <v>6083</v>
      </c>
      <c r="C453" s="2" t="s">
        <v>24681</v>
      </c>
      <c r="D453" s="2" t="s">
        <v>114</v>
      </c>
      <c r="E453" s="2" t="s">
        <v>96</v>
      </c>
      <c r="F453" s="2" t="s">
        <v>24682</v>
      </c>
      <c r="G453" s="2" t="s">
        <v>2046</v>
      </c>
      <c r="H453" s="2" t="s">
        <v>24683</v>
      </c>
      <c r="I453" s="2"/>
      <c r="J453" s="2"/>
      <c r="K453" s="2"/>
      <c r="L453" s="2"/>
      <c r="M453" s="2" t="s">
        <v>60</v>
      </c>
      <c r="N453" s="2" t="s">
        <v>2058</v>
      </c>
      <c r="O453" s="2" t="s">
        <v>2186</v>
      </c>
      <c r="P453" s="2" t="s">
        <v>2377</v>
      </c>
      <c r="Q453" s="2" t="s">
        <v>2051</v>
      </c>
      <c r="R453" s="2" t="s">
        <v>2052</v>
      </c>
      <c r="S453" s="2"/>
      <c r="T453" s="2" t="s">
        <v>113</v>
      </c>
    </row>
    <row r="454" spans="1:20" ht="14.25" customHeight="1">
      <c r="A454" s="2" t="s">
        <v>24684</v>
      </c>
      <c r="B454" s="2" t="s">
        <v>24685</v>
      </c>
      <c r="C454" s="2" t="s">
        <v>24686</v>
      </c>
      <c r="D454" s="2" t="s">
        <v>94</v>
      </c>
      <c r="E454" s="2" t="s">
        <v>96</v>
      </c>
      <c r="F454" s="2" t="s">
        <v>24687</v>
      </c>
      <c r="G454" s="2" t="s">
        <v>2046</v>
      </c>
      <c r="H454" s="2" t="s">
        <v>24688</v>
      </c>
      <c r="I454" s="2"/>
      <c r="J454" s="2"/>
      <c r="K454" s="2"/>
      <c r="L454" s="2"/>
      <c r="M454" s="2" t="s">
        <v>1566</v>
      </c>
      <c r="N454" s="2" t="s">
        <v>2048</v>
      </c>
      <c r="O454" s="2" t="s">
        <v>2179</v>
      </c>
      <c r="P454" s="2" t="s">
        <v>3363</v>
      </c>
      <c r="Q454" s="2" t="s">
        <v>2051</v>
      </c>
      <c r="R454" s="2" t="s">
        <v>2067</v>
      </c>
      <c r="S454" s="2"/>
      <c r="T454" s="2" t="s">
        <v>93</v>
      </c>
    </row>
    <row r="455" spans="1:20" ht="14.25" customHeight="1">
      <c r="A455" s="2" t="s">
        <v>24689</v>
      </c>
      <c r="B455" s="2" t="s">
        <v>7480</v>
      </c>
      <c r="C455" s="2" t="s">
        <v>9715</v>
      </c>
      <c r="D455" s="2" t="s">
        <v>114</v>
      </c>
      <c r="E455" s="2" t="s">
        <v>96</v>
      </c>
      <c r="F455" s="2" t="s">
        <v>24690</v>
      </c>
      <c r="G455" s="2" t="s">
        <v>2046</v>
      </c>
      <c r="H455" s="2" t="s">
        <v>24691</v>
      </c>
      <c r="I455" s="2"/>
      <c r="J455" s="2"/>
      <c r="K455" s="2"/>
      <c r="L455" s="2"/>
      <c r="M455" s="2" t="s">
        <v>1566</v>
      </c>
      <c r="N455" s="2" t="s">
        <v>2058</v>
      </c>
      <c r="O455" s="2" t="s">
        <v>2145</v>
      </c>
      <c r="P455" s="2" t="s">
        <v>18569</v>
      </c>
      <c r="Q455" s="2" t="s">
        <v>2051</v>
      </c>
      <c r="R455" s="2" t="s">
        <v>2052</v>
      </c>
      <c r="S455" s="2"/>
      <c r="T455" s="2" t="s">
        <v>113</v>
      </c>
    </row>
    <row r="456" spans="1:20" ht="14.25" customHeight="1">
      <c r="A456" s="2" t="s">
        <v>24692</v>
      </c>
      <c r="B456" s="2" t="s">
        <v>6120</v>
      </c>
      <c r="C456" s="2" t="s">
        <v>3779</v>
      </c>
      <c r="D456" s="2" t="s">
        <v>196</v>
      </c>
      <c r="E456" s="2" t="s">
        <v>96</v>
      </c>
      <c r="F456" s="2" t="s">
        <v>24693</v>
      </c>
      <c r="G456" s="2" t="s">
        <v>2046</v>
      </c>
      <c r="H456" s="2" t="s">
        <v>24694</v>
      </c>
      <c r="I456" s="2"/>
      <c r="J456" s="2"/>
      <c r="K456" s="2"/>
      <c r="L456" s="2"/>
      <c r="M456" s="2" t="s">
        <v>1566</v>
      </c>
      <c r="N456" s="2" t="s">
        <v>2048</v>
      </c>
      <c r="O456" s="2" t="s">
        <v>2179</v>
      </c>
      <c r="P456" s="2" t="s">
        <v>2398</v>
      </c>
      <c r="Q456" s="2" t="s">
        <v>2051</v>
      </c>
      <c r="R456" s="2" t="s">
        <v>2067</v>
      </c>
      <c r="S456" s="2"/>
      <c r="T456" s="2" t="s">
        <v>195</v>
      </c>
    </row>
    <row r="457" spans="1:20" ht="14.25" customHeight="1">
      <c r="A457" s="2" t="s">
        <v>24695</v>
      </c>
      <c r="B457" s="2" t="s">
        <v>4440</v>
      </c>
      <c r="C457" s="2" t="s">
        <v>21668</v>
      </c>
      <c r="D457" s="2" t="s">
        <v>429</v>
      </c>
      <c r="E457" s="2" t="s">
        <v>264</v>
      </c>
      <c r="F457" s="2" t="s">
        <v>18656</v>
      </c>
      <c r="G457" s="2" t="s">
        <v>2046</v>
      </c>
      <c r="H457" s="2" t="s">
        <v>24696</v>
      </c>
      <c r="I457" s="2"/>
      <c r="J457" s="2"/>
      <c r="K457" s="2" t="s">
        <v>24697</v>
      </c>
      <c r="L457" s="2" t="s">
        <v>24698</v>
      </c>
      <c r="M457" s="2" t="s">
        <v>60</v>
      </c>
      <c r="N457" s="2" t="s">
        <v>2058</v>
      </c>
      <c r="O457" s="2" t="s">
        <v>2186</v>
      </c>
      <c r="P457" s="2" t="s">
        <v>24027</v>
      </c>
      <c r="Q457" s="2" t="s">
        <v>2051</v>
      </c>
      <c r="R457" s="2"/>
      <c r="S457" s="2"/>
      <c r="T457" s="2" t="s">
        <v>428</v>
      </c>
    </row>
    <row r="458" spans="1:20" ht="14.25" customHeight="1">
      <c r="A458" s="2" t="s">
        <v>24699</v>
      </c>
      <c r="B458" s="2" t="s">
        <v>4440</v>
      </c>
      <c r="C458" s="2" t="s">
        <v>24700</v>
      </c>
      <c r="D458" s="2" t="s">
        <v>122</v>
      </c>
      <c r="E458" s="2" t="s">
        <v>96</v>
      </c>
      <c r="F458" s="2" t="s">
        <v>23003</v>
      </c>
      <c r="G458" s="2" t="s">
        <v>2046</v>
      </c>
      <c r="H458" s="2" t="s">
        <v>24701</v>
      </c>
      <c r="I458" s="2"/>
      <c r="J458" s="2"/>
      <c r="K458" s="2"/>
      <c r="L458" s="2"/>
      <c r="M458" s="2" t="s">
        <v>1566</v>
      </c>
      <c r="N458" s="2" t="s">
        <v>2058</v>
      </c>
      <c r="O458" s="2" t="s">
        <v>2132</v>
      </c>
      <c r="P458" s="2" t="s">
        <v>3587</v>
      </c>
      <c r="Q458" s="2" t="s">
        <v>2051</v>
      </c>
      <c r="R458" s="2" t="s">
        <v>2052</v>
      </c>
      <c r="S458" s="2"/>
      <c r="T458" s="2" t="s">
        <v>121</v>
      </c>
    </row>
    <row r="459" spans="1:20" ht="14.25" customHeight="1">
      <c r="A459" s="2" t="s">
        <v>24702</v>
      </c>
      <c r="B459" s="2" t="s">
        <v>4440</v>
      </c>
      <c r="C459" s="2" t="s">
        <v>24703</v>
      </c>
      <c r="D459" s="2" t="s">
        <v>94</v>
      </c>
      <c r="E459" s="2" t="s">
        <v>96</v>
      </c>
      <c r="F459" s="2" t="s">
        <v>4810</v>
      </c>
      <c r="G459" s="2" t="s">
        <v>2046</v>
      </c>
      <c r="H459" s="2" t="s">
        <v>24704</v>
      </c>
      <c r="I459" s="2"/>
      <c r="J459" s="2"/>
      <c r="K459" s="2"/>
      <c r="L459" s="2"/>
      <c r="M459" s="2" t="s">
        <v>1566</v>
      </c>
      <c r="N459" s="2" t="s">
        <v>2058</v>
      </c>
      <c r="O459" s="2" t="s">
        <v>2153</v>
      </c>
      <c r="P459" s="2" t="s">
        <v>3363</v>
      </c>
      <c r="Q459" s="2" t="s">
        <v>2051</v>
      </c>
      <c r="R459" s="2" t="s">
        <v>2052</v>
      </c>
      <c r="S459" s="2"/>
      <c r="T459" s="2" t="s">
        <v>93</v>
      </c>
    </row>
    <row r="460" spans="1:20" ht="14.25" customHeight="1">
      <c r="A460" s="2" t="s">
        <v>24705</v>
      </c>
      <c r="B460" s="2" t="s">
        <v>4440</v>
      </c>
      <c r="C460" s="2" t="s">
        <v>24706</v>
      </c>
      <c r="D460" s="2" t="s">
        <v>302</v>
      </c>
      <c r="E460" s="2" t="s">
        <v>96</v>
      </c>
      <c r="F460" s="2" t="s">
        <v>24707</v>
      </c>
      <c r="G460" s="2" t="s">
        <v>2046</v>
      </c>
      <c r="H460" s="2" t="s">
        <v>24708</v>
      </c>
      <c r="I460" s="2"/>
      <c r="J460" s="2"/>
      <c r="K460" s="2"/>
      <c r="L460" s="2"/>
      <c r="M460" s="2" t="s">
        <v>1566</v>
      </c>
      <c r="N460" s="2" t="s">
        <v>2048</v>
      </c>
      <c r="O460" s="2" t="s">
        <v>2199</v>
      </c>
      <c r="P460" s="2" t="s">
        <v>2323</v>
      </c>
      <c r="Q460" s="2" t="s">
        <v>2051</v>
      </c>
      <c r="R460" s="2" t="s">
        <v>2067</v>
      </c>
      <c r="S460" s="2"/>
      <c r="T460" s="2" t="s">
        <v>301</v>
      </c>
    </row>
    <row r="461" spans="1:20" ht="14.25" customHeight="1">
      <c r="A461" s="2" t="s">
        <v>24709</v>
      </c>
      <c r="B461" s="2" t="s">
        <v>4440</v>
      </c>
      <c r="C461" s="2" t="s">
        <v>24710</v>
      </c>
      <c r="D461" s="2" t="s">
        <v>234</v>
      </c>
      <c r="E461" s="2" t="s">
        <v>96</v>
      </c>
      <c r="F461" s="2" t="s">
        <v>24711</v>
      </c>
      <c r="G461" s="2" t="s">
        <v>2046</v>
      </c>
      <c r="H461" s="2" t="s">
        <v>24712</v>
      </c>
      <c r="I461" s="2">
        <v>447590838030</v>
      </c>
      <c r="J461" s="2"/>
      <c r="K461" s="2"/>
      <c r="L461" s="2"/>
      <c r="M461" s="2" t="s">
        <v>1566</v>
      </c>
      <c r="N461" s="2" t="s">
        <v>2058</v>
      </c>
      <c r="O461" s="2" t="s">
        <v>2093</v>
      </c>
      <c r="P461" s="2" t="s">
        <v>2885</v>
      </c>
      <c r="Q461" s="2" t="s">
        <v>2051</v>
      </c>
      <c r="R461" s="2" t="s">
        <v>2067</v>
      </c>
      <c r="S461" s="2"/>
      <c r="T461" s="2" t="s">
        <v>233</v>
      </c>
    </row>
    <row r="462" spans="1:20" ht="14.25" customHeight="1">
      <c r="A462" s="2" t="s">
        <v>24713</v>
      </c>
      <c r="B462" s="2" t="s">
        <v>4440</v>
      </c>
      <c r="C462" s="2" t="s">
        <v>24714</v>
      </c>
      <c r="D462" s="2" t="s">
        <v>770</v>
      </c>
      <c r="E462" s="2" t="s">
        <v>264</v>
      </c>
      <c r="F462" s="2" t="s">
        <v>24715</v>
      </c>
      <c r="G462" s="2" t="s">
        <v>2046</v>
      </c>
      <c r="H462" s="2" t="s">
        <v>24716</v>
      </c>
      <c r="I462" s="2"/>
      <c r="J462" s="2"/>
      <c r="K462" s="2"/>
      <c r="L462" s="2"/>
      <c r="M462" s="2" t="s">
        <v>60</v>
      </c>
      <c r="N462" s="2" t="s">
        <v>2048</v>
      </c>
      <c r="O462" s="2" t="s">
        <v>24717</v>
      </c>
      <c r="P462" s="2" t="s">
        <v>4570</v>
      </c>
      <c r="Q462" s="2" t="s">
        <v>2051</v>
      </c>
      <c r="R462" s="2"/>
      <c r="S462" s="2"/>
      <c r="T462" s="2" t="s">
        <v>769</v>
      </c>
    </row>
    <row r="463" spans="1:20" ht="14.25" customHeight="1">
      <c r="A463" s="2" t="s">
        <v>24718</v>
      </c>
      <c r="B463" s="2" t="s">
        <v>4440</v>
      </c>
      <c r="C463" s="2" t="s">
        <v>2481</v>
      </c>
      <c r="D463" s="2" t="s">
        <v>457</v>
      </c>
      <c r="E463" s="2" t="s">
        <v>96</v>
      </c>
      <c r="F463" s="2" t="s">
        <v>2320</v>
      </c>
      <c r="G463" s="2" t="s">
        <v>2046</v>
      </c>
      <c r="H463" s="2" t="s">
        <v>24719</v>
      </c>
      <c r="I463" s="2">
        <v>447385083661</v>
      </c>
      <c r="J463" s="2">
        <v>441216251090</v>
      </c>
      <c r="K463" s="2"/>
      <c r="L463" s="2"/>
      <c r="M463" s="2" t="s">
        <v>59</v>
      </c>
      <c r="N463" s="2" t="s">
        <v>2058</v>
      </c>
      <c r="O463" s="2" t="s">
        <v>2322</v>
      </c>
      <c r="P463" s="2" t="s">
        <v>24720</v>
      </c>
      <c r="Q463" s="2" t="s">
        <v>2051</v>
      </c>
      <c r="R463" s="2" t="s">
        <v>2200</v>
      </c>
      <c r="S463" s="2"/>
      <c r="T463" s="2" t="s">
        <v>456</v>
      </c>
    </row>
    <row r="464" spans="1:20" ht="14.25" customHeight="1">
      <c r="A464" s="2" t="s">
        <v>24721</v>
      </c>
      <c r="B464" s="2" t="s">
        <v>4440</v>
      </c>
      <c r="C464" s="2" t="s">
        <v>24722</v>
      </c>
      <c r="D464" s="2" t="s">
        <v>714</v>
      </c>
      <c r="E464" s="2" t="s">
        <v>264</v>
      </c>
      <c r="F464" s="2" t="s">
        <v>2824</v>
      </c>
      <c r="G464" s="2" t="s">
        <v>2046</v>
      </c>
      <c r="H464" s="2" t="s">
        <v>24723</v>
      </c>
      <c r="I464" s="2"/>
      <c r="J464" s="2"/>
      <c r="K464" s="2"/>
      <c r="L464" s="2"/>
      <c r="M464" s="2" t="s">
        <v>60</v>
      </c>
      <c r="N464" s="2" t="s">
        <v>2058</v>
      </c>
      <c r="O464" s="2" t="s">
        <v>2316</v>
      </c>
      <c r="P464" s="2" t="s">
        <v>21281</v>
      </c>
      <c r="Q464" s="2" t="s">
        <v>2051</v>
      </c>
      <c r="R464" s="2" t="s">
        <v>2052</v>
      </c>
      <c r="S464" s="2"/>
      <c r="T464" s="2" t="s">
        <v>713</v>
      </c>
    </row>
    <row r="465" spans="1:20" ht="14.25" customHeight="1">
      <c r="A465" s="2" t="s">
        <v>24724</v>
      </c>
      <c r="B465" s="2" t="s">
        <v>4440</v>
      </c>
      <c r="C465" s="2" t="s">
        <v>15690</v>
      </c>
      <c r="D465" s="2" t="s">
        <v>238</v>
      </c>
      <c r="E465" s="2" t="s">
        <v>264</v>
      </c>
      <c r="F465" s="2" t="s">
        <v>2473</v>
      </c>
      <c r="G465" s="2" t="s">
        <v>2046</v>
      </c>
      <c r="H465" s="2" t="s">
        <v>24725</v>
      </c>
      <c r="I465" s="2"/>
      <c r="J465" s="2"/>
      <c r="K465" s="2"/>
      <c r="L465" s="2" t="s">
        <v>4539</v>
      </c>
      <c r="M465" s="2" t="s">
        <v>59</v>
      </c>
      <c r="N465" s="2" t="s">
        <v>2048</v>
      </c>
      <c r="O465" s="2" t="s">
        <v>2301</v>
      </c>
      <c r="P465" s="2" t="s">
        <v>24726</v>
      </c>
      <c r="Q465" s="2" t="s">
        <v>2051</v>
      </c>
      <c r="R465" s="2" t="s">
        <v>3993</v>
      </c>
      <c r="S465" s="2"/>
      <c r="T465" s="2" t="s">
        <v>237</v>
      </c>
    </row>
    <row r="466" spans="1:20" ht="14.25" customHeight="1">
      <c r="A466" s="2" t="s">
        <v>24727</v>
      </c>
      <c r="B466" s="2" t="s">
        <v>4440</v>
      </c>
      <c r="C466" s="2" t="s">
        <v>9210</v>
      </c>
      <c r="D466" s="2" t="s">
        <v>196</v>
      </c>
      <c r="E466" s="2" t="s">
        <v>96</v>
      </c>
      <c r="F466" s="2" t="s">
        <v>4083</v>
      </c>
      <c r="G466" s="2" t="s">
        <v>2046</v>
      </c>
      <c r="H466" s="2" t="s">
        <v>24728</v>
      </c>
      <c r="I466" s="2"/>
      <c r="J466" s="2">
        <v>441432365341</v>
      </c>
      <c r="K466" s="2"/>
      <c r="L466" s="2"/>
      <c r="M466" s="2" t="s">
        <v>1566</v>
      </c>
      <c r="N466" s="2" t="s">
        <v>2058</v>
      </c>
      <c r="O466" s="2" t="s">
        <v>2153</v>
      </c>
      <c r="P466" s="2" t="s">
        <v>3969</v>
      </c>
      <c r="Q466" s="2" t="s">
        <v>2051</v>
      </c>
      <c r="R466" s="2" t="s">
        <v>2052</v>
      </c>
      <c r="S466" s="2"/>
      <c r="T466" s="2" t="s">
        <v>195</v>
      </c>
    </row>
    <row r="467" spans="1:20" ht="14.25" customHeight="1">
      <c r="A467" s="2" t="s">
        <v>24729</v>
      </c>
      <c r="B467" s="2" t="s">
        <v>4440</v>
      </c>
      <c r="C467" s="2" t="s">
        <v>2785</v>
      </c>
      <c r="D467" s="2" t="s">
        <v>114</v>
      </c>
      <c r="E467" s="2" t="s">
        <v>96</v>
      </c>
      <c r="F467" s="2" t="s">
        <v>24730</v>
      </c>
      <c r="G467" s="2" t="s">
        <v>2046</v>
      </c>
      <c r="H467" s="2" t="s">
        <v>24731</v>
      </c>
      <c r="I467" s="2"/>
      <c r="J467" s="2"/>
      <c r="K467" s="2"/>
      <c r="L467" s="2"/>
      <c r="M467" s="2" t="s">
        <v>1566</v>
      </c>
      <c r="N467" s="2" t="s">
        <v>2048</v>
      </c>
      <c r="O467" s="2" t="s">
        <v>2179</v>
      </c>
      <c r="P467" s="2" t="s">
        <v>3847</v>
      </c>
      <c r="Q467" s="2" t="s">
        <v>2051</v>
      </c>
      <c r="R467" s="2" t="s">
        <v>2067</v>
      </c>
      <c r="S467" s="2"/>
      <c r="T467" s="2" t="s">
        <v>113</v>
      </c>
    </row>
    <row r="468" spans="1:20" ht="14.25" customHeight="1">
      <c r="A468" s="2" t="s">
        <v>24732</v>
      </c>
      <c r="B468" s="2" t="s">
        <v>4440</v>
      </c>
      <c r="C468" s="2" t="s">
        <v>24733</v>
      </c>
      <c r="D468" s="2" t="s">
        <v>99</v>
      </c>
      <c r="E468" s="2" t="s">
        <v>96</v>
      </c>
      <c r="F468" s="2" t="s">
        <v>24734</v>
      </c>
      <c r="G468" s="2" t="s">
        <v>2046</v>
      </c>
      <c r="H468" s="2" t="s">
        <v>24735</v>
      </c>
      <c r="I468" s="2"/>
      <c r="J468" s="2"/>
      <c r="K468" s="2"/>
      <c r="L468" s="2"/>
      <c r="M468" s="2" t="s">
        <v>1566</v>
      </c>
      <c r="N468" s="2" t="s">
        <v>2058</v>
      </c>
      <c r="O468" s="2" t="s">
        <v>2153</v>
      </c>
      <c r="P468" s="2" t="s">
        <v>24736</v>
      </c>
      <c r="Q468" s="2" t="s">
        <v>2051</v>
      </c>
      <c r="R468" s="2" t="s">
        <v>2052</v>
      </c>
      <c r="S468" s="2"/>
      <c r="T468" s="2" t="s">
        <v>98</v>
      </c>
    </row>
    <row r="469" spans="1:20" ht="14.25" customHeight="1">
      <c r="A469" s="2" t="s">
        <v>24737</v>
      </c>
      <c r="B469" s="2" t="s">
        <v>4440</v>
      </c>
      <c r="C469" s="2" t="s">
        <v>22851</v>
      </c>
      <c r="D469" s="2" t="s">
        <v>1436</v>
      </c>
      <c r="E469" s="2" t="s">
        <v>264</v>
      </c>
      <c r="F469" s="2" t="s">
        <v>24738</v>
      </c>
      <c r="G469" s="2" t="s">
        <v>2046</v>
      </c>
      <c r="H469" s="2" t="s">
        <v>24739</v>
      </c>
      <c r="I469" s="2"/>
      <c r="J469" s="2"/>
      <c r="K469" s="2"/>
      <c r="L469" s="2"/>
      <c r="M469" s="2" t="s">
        <v>1566</v>
      </c>
      <c r="N469" s="2" t="s">
        <v>2048</v>
      </c>
      <c r="O469" s="2" t="s">
        <v>2199</v>
      </c>
      <c r="P469" s="2" t="s">
        <v>2377</v>
      </c>
      <c r="Q469" s="2" t="s">
        <v>2051</v>
      </c>
      <c r="R469" s="2" t="s">
        <v>2067</v>
      </c>
      <c r="S469" s="2"/>
      <c r="T469" s="2" t="s">
        <v>1435</v>
      </c>
    </row>
    <row r="470" spans="1:20" ht="14.25" customHeight="1">
      <c r="A470" s="2" t="s">
        <v>24740</v>
      </c>
      <c r="B470" s="2" t="s">
        <v>4440</v>
      </c>
      <c r="C470" s="2" t="s">
        <v>24741</v>
      </c>
      <c r="D470" s="2" t="s">
        <v>1280</v>
      </c>
      <c r="E470" s="2" t="s">
        <v>264</v>
      </c>
      <c r="F470" s="2" t="s">
        <v>2210</v>
      </c>
      <c r="G470" s="2" t="s">
        <v>2046</v>
      </c>
      <c r="H470" s="2" t="s">
        <v>24742</v>
      </c>
      <c r="I470" s="2"/>
      <c r="J470" s="2">
        <v>441158842236</v>
      </c>
      <c r="K470" s="2"/>
      <c r="L470" s="2"/>
      <c r="M470" s="2" t="s">
        <v>59</v>
      </c>
      <c r="N470" s="2" t="s">
        <v>2058</v>
      </c>
      <c r="O470" s="2" t="s">
        <v>2101</v>
      </c>
      <c r="P470" s="2" t="s">
        <v>23508</v>
      </c>
      <c r="Q470" s="2" t="s">
        <v>2051</v>
      </c>
      <c r="R470" s="2"/>
      <c r="S470" s="2"/>
      <c r="T470" s="2" t="s">
        <v>1279</v>
      </c>
    </row>
    <row r="471" spans="1:20" ht="14.25" customHeight="1">
      <c r="A471" s="2" t="s">
        <v>24743</v>
      </c>
      <c r="B471" s="2" t="s">
        <v>4440</v>
      </c>
      <c r="C471" s="2" t="s">
        <v>24744</v>
      </c>
      <c r="D471" s="2" t="s">
        <v>99</v>
      </c>
      <c r="E471" s="2" t="s">
        <v>96</v>
      </c>
      <c r="F471" s="2" t="s">
        <v>24745</v>
      </c>
      <c r="G471" s="2" t="s">
        <v>2046</v>
      </c>
      <c r="H471" s="2" t="s">
        <v>24746</v>
      </c>
      <c r="I471" s="2"/>
      <c r="J471" s="2"/>
      <c r="K471" s="2"/>
      <c r="L471" s="2"/>
      <c r="M471" s="2" t="s">
        <v>1566</v>
      </c>
      <c r="N471" s="2" t="s">
        <v>2058</v>
      </c>
      <c r="O471" s="2" t="s">
        <v>2153</v>
      </c>
      <c r="P471" s="2" t="s">
        <v>2534</v>
      </c>
      <c r="Q471" s="2" t="s">
        <v>2051</v>
      </c>
      <c r="R471" s="2" t="s">
        <v>2052</v>
      </c>
      <c r="S471" s="2"/>
      <c r="T471" s="2" t="s">
        <v>98</v>
      </c>
    </row>
    <row r="472" spans="1:20" ht="14.25" customHeight="1">
      <c r="A472" s="2" t="s">
        <v>24747</v>
      </c>
      <c r="B472" s="2" t="s">
        <v>4440</v>
      </c>
      <c r="C472" s="2" t="s">
        <v>24748</v>
      </c>
      <c r="D472" s="2" t="s">
        <v>126</v>
      </c>
      <c r="E472" s="2" t="s">
        <v>96</v>
      </c>
      <c r="F472" s="2" t="s">
        <v>24749</v>
      </c>
      <c r="G472" s="2" t="s">
        <v>2046</v>
      </c>
      <c r="H472" s="2" t="s">
        <v>24750</v>
      </c>
      <c r="I472" s="2"/>
      <c r="J472" s="2"/>
      <c r="K472" s="2"/>
      <c r="L472" s="2"/>
      <c r="M472" s="2" t="s">
        <v>1566</v>
      </c>
      <c r="N472" s="2" t="s">
        <v>2058</v>
      </c>
      <c r="O472" s="2" t="s">
        <v>2153</v>
      </c>
      <c r="P472" s="2" t="s">
        <v>3587</v>
      </c>
      <c r="Q472" s="2" t="s">
        <v>2051</v>
      </c>
      <c r="R472" s="2" t="s">
        <v>2052</v>
      </c>
      <c r="S472" s="2"/>
      <c r="T472" s="2" t="s">
        <v>125</v>
      </c>
    </row>
    <row r="473" spans="1:20" ht="14.25" customHeight="1">
      <c r="A473" s="2" t="s">
        <v>24751</v>
      </c>
      <c r="B473" s="2" t="s">
        <v>4440</v>
      </c>
      <c r="C473" s="2" t="s">
        <v>13658</v>
      </c>
      <c r="D473" s="2" t="s">
        <v>393</v>
      </c>
      <c r="E473" s="2" t="s">
        <v>96</v>
      </c>
      <c r="F473" s="2" t="s">
        <v>24752</v>
      </c>
      <c r="G473" s="2" t="s">
        <v>2046</v>
      </c>
      <c r="H473" s="2" t="s">
        <v>24753</v>
      </c>
      <c r="I473" s="2"/>
      <c r="J473" s="2"/>
      <c r="K473" s="2"/>
      <c r="L473" s="2"/>
      <c r="M473" s="2" t="s">
        <v>1566</v>
      </c>
      <c r="N473" s="2" t="s">
        <v>2058</v>
      </c>
      <c r="O473" s="2" t="s">
        <v>2078</v>
      </c>
      <c r="P473" s="2" t="s">
        <v>3969</v>
      </c>
      <c r="Q473" s="2" t="s">
        <v>2051</v>
      </c>
      <c r="R473" s="2" t="s">
        <v>2067</v>
      </c>
      <c r="S473" s="2"/>
      <c r="T473" s="2" t="s">
        <v>392</v>
      </c>
    </row>
    <row r="474" spans="1:20" ht="14.25" customHeight="1">
      <c r="A474" s="2" t="s">
        <v>4567</v>
      </c>
      <c r="B474" s="2" t="s">
        <v>4440</v>
      </c>
      <c r="C474" s="2" t="s">
        <v>3156</v>
      </c>
      <c r="D474" s="2" t="s">
        <v>435</v>
      </c>
      <c r="E474" s="2" t="s">
        <v>264</v>
      </c>
      <c r="F474" s="2" t="s">
        <v>2170</v>
      </c>
      <c r="G474" s="2" t="s">
        <v>2046</v>
      </c>
      <c r="H474" s="2" t="s">
        <v>24754</v>
      </c>
      <c r="I474" s="2"/>
      <c r="J474" s="2"/>
      <c r="K474" s="2"/>
      <c r="L474" s="2" t="s">
        <v>2407</v>
      </c>
      <c r="M474" s="2" t="s">
        <v>59</v>
      </c>
      <c r="N474" s="2" t="s">
        <v>2058</v>
      </c>
      <c r="O474" s="2" t="s">
        <v>2172</v>
      </c>
      <c r="P474" s="2" t="s">
        <v>4570</v>
      </c>
      <c r="Q474" s="2" t="s">
        <v>2051</v>
      </c>
      <c r="R474" s="2" t="s">
        <v>2067</v>
      </c>
      <c r="S474" s="2"/>
      <c r="T474" s="2" t="s">
        <v>434</v>
      </c>
    </row>
    <row r="475" spans="1:20" ht="14.25" customHeight="1">
      <c r="A475" s="2" t="s">
        <v>24755</v>
      </c>
      <c r="B475" s="2" t="s">
        <v>4440</v>
      </c>
      <c r="C475" s="2" t="s">
        <v>3402</v>
      </c>
      <c r="D475" s="2" t="s">
        <v>1400</v>
      </c>
      <c r="E475" s="2" t="s">
        <v>264</v>
      </c>
      <c r="F475" s="2" t="s">
        <v>2090</v>
      </c>
      <c r="G475" s="2" t="s">
        <v>2046</v>
      </c>
      <c r="H475" s="2" t="s">
        <v>24756</v>
      </c>
      <c r="I475" s="2"/>
      <c r="J475" s="2"/>
      <c r="K475" s="2"/>
      <c r="L475" s="2"/>
      <c r="M475" s="2" t="s">
        <v>1566</v>
      </c>
      <c r="N475" s="2" t="s">
        <v>2058</v>
      </c>
      <c r="O475" s="2" t="s">
        <v>2093</v>
      </c>
      <c r="P475" s="2" t="s">
        <v>4570</v>
      </c>
      <c r="Q475" s="2" t="s">
        <v>2051</v>
      </c>
      <c r="R475" s="2" t="s">
        <v>2067</v>
      </c>
      <c r="S475" s="2"/>
      <c r="T475" s="2" t="s">
        <v>1399</v>
      </c>
    </row>
    <row r="476" spans="1:20" ht="14.25" customHeight="1">
      <c r="A476" s="2" t="s">
        <v>24757</v>
      </c>
      <c r="B476" s="2" t="s">
        <v>4440</v>
      </c>
      <c r="C476" s="2" t="s">
        <v>24758</v>
      </c>
      <c r="D476" s="2" t="s">
        <v>154</v>
      </c>
      <c r="E476" s="2" t="s">
        <v>96</v>
      </c>
      <c r="F476" s="2" t="s">
        <v>24759</v>
      </c>
      <c r="G476" s="2" t="s">
        <v>2046</v>
      </c>
      <c r="H476" s="2" t="s">
        <v>24760</v>
      </c>
      <c r="I476" s="2"/>
      <c r="J476" s="2"/>
      <c r="K476" s="2"/>
      <c r="L476" s="2"/>
      <c r="M476" s="2" t="s">
        <v>1566</v>
      </c>
      <c r="N476" s="2" t="s">
        <v>2058</v>
      </c>
      <c r="O476" s="2" t="s">
        <v>2153</v>
      </c>
      <c r="P476" s="2" t="s">
        <v>22151</v>
      </c>
      <c r="Q476" s="2" t="s">
        <v>2051</v>
      </c>
      <c r="R476" s="2" t="s">
        <v>2200</v>
      </c>
      <c r="S476" s="2"/>
      <c r="T476" s="2" t="s">
        <v>153</v>
      </c>
    </row>
    <row r="477" spans="1:20" ht="14.25" customHeight="1">
      <c r="A477" s="2" t="s">
        <v>24761</v>
      </c>
      <c r="B477" s="2" t="s">
        <v>4440</v>
      </c>
      <c r="C477" s="2" t="s">
        <v>24762</v>
      </c>
      <c r="D477" s="2" t="s">
        <v>1334</v>
      </c>
      <c r="E477" s="2" t="s">
        <v>264</v>
      </c>
      <c r="F477" s="2" t="s">
        <v>2112</v>
      </c>
      <c r="G477" s="2" t="s">
        <v>2046</v>
      </c>
      <c r="H477" s="2" t="s">
        <v>24763</v>
      </c>
      <c r="I477" s="2"/>
      <c r="J477" s="2"/>
      <c r="K477" s="2"/>
      <c r="L477" s="2"/>
      <c r="M477" s="2" t="s">
        <v>1566</v>
      </c>
      <c r="N477" s="2" t="s">
        <v>2058</v>
      </c>
      <c r="O477" s="2" t="s">
        <v>2093</v>
      </c>
      <c r="P477" s="2" t="s">
        <v>4630</v>
      </c>
      <c r="Q477" s="2" t="s">
        <v>2051</v>
      </c>
      <c r="R477" s="2" t="s">
        <v>2067</v>
      </c>
      <c r="S477" s="2"/>
      <c r="T477" s="2" t="s">
        <v>1333</v>
      </c>
    </row>
    <row r="478" spans="1:20" ht="14.25" customHeight="1">
      <c r="A478" s="2" t="s">
        <v>24764</v>
      </c>
      <c r="B478" s="2" t="s">
        <v>4545</v>
      </c>
      <c r="C478" s="2" t="s">
        <v>24765</v>
      </c>
      <c r="D478" s="2" t="s">
        <v>316</v>
      </c>
      <c r="E478" s="2" t="s">
        <v>96</v>
      </c>
      <c r="F478" s="2" t="s">
        <v>5994</v>
      </c>
      <c r="G478" s="2" t="s">
        <v>2046</v>
      </c>
      <c r="H478" s="2" t="s">
        <v>24766</v>
      </c>
      <c r="I478" s="2">
        <v>447814644896</v>
      </c>
      <c r="J478" s="2">
        <v>441740626060</v>
      </c>
      <c r="K478" s="2"/>
      <c r="L478" s="2"/>
      <c r="M478" s="2" t="s">
        <v>1566</v>
      </c>
      <c r="N478" s="2" t="s">
        <v>2058</v>
      </c>
      <c r="O478" s="2" t="s">
        <v>2153</v>
      </c>
      <c r="P478" s="2" t="s">
        <v>3969</v>
      </c>
      <c r="Q478" s="2" t="s">
        <v>2051</v>
      </c>
      <c r="R478" s="2" t="s">
        <v>2052</v>
      </c>
      <c r="S478" s="2"/>
      <c r="T478" s="2" t="s">
        <v>315</v>
      </c>
    </row>
    <row r="479" spans="1:20" ht="14.25" customHeight="1">
      <c r="A479" s="2" t="s">
        <v>24767</v>
      </c>
      <c r="B479" s="2" t="s">
        <v>4545</v>
      </c>
      <c r="C479" s="2" t="s">
        <v>4695</v>
      </c>
      <c r="D479" s="2" t="s">
        <v>666</v>
      </c>
      <c r="E479" s="2" t="s">
        <v>264</v>
      </c>
      <c r="F479" s="2" t="s">
        <v>20785</v>
      </c>
      <c r="G479" s="2" t="s">
        <v>2046</v>
      </c>
      <c r="H479" s="2" t="s">
        <v>24768</v>
      </c>
      <c r="I479" s="2">
        <v>447980803442</v>
      </c>
      <c r="J479" s="2">
        <v>441923488296</v>
      </c>
      <c r="K479" s="2"/>
      <c r="L479" s="2"/>
      <c r="M479" s="2" t="s">
        <v>60</v>
      </c>
      <c r="N479" s="2" t="s">
        <v>2058</v>
      </c>
      <c r="O479" s="2" t="s">
        <v>2186</v>
      </c>
      <c r="P479" s="2" t="s">
        <v>21281</v>
      </c>
      <c r="Q479" s="2" t="s">
        <v>2051</v>
      </c>
      <c r="R479" s="2" t="s">
        <v>2052</v>
      </c>
      <c r="S479" s="2"/>
      <c r="T479" s="2" t="s">
        <v>665</v>
      </c>
    </row>
    <row r="480" spans="1:20" ht="14.25" customHeight="1">
      <c r="A480" s="2" t="s">
        <v>24769</v>
      </c>
      <c r="B480" s="2" t="s">
        <v>5571</v>
      </c>
      <c r="C480" s="2" t="s">
        <v>24770</v>
      </c>
      <c r="D480" s="2" t="s">
        <v>996</v>
      </c>
      <c r="E480" s="2" t="s">
        <v>264</v>
      </c>
      <c r="F480" s="2" t="s">
        <v>4664</v>
      </c>
      <c r="G480" s="2" t="s">
        <v>2091</v>
      </c>
      <c r="H480" s="2" t="s">
        <v>24771</v>
      </c>
      <c r="I480" s="2"/>
      <c r="J480" s="2"/>
      <c r="K480" s="2"/>
      <c r="L480" s="2"/>
      <c r="M480" s="2" t="s">
        <v>1566</v>
      </c>
      <c r="N480" s="2" t="s">
        <v>2058</v>
      </c>
      <c r="O480" s="2" t="s">
        <v>2153</v>
      </c>
      <c r="P480" s="2" t="s">
        <v>2609</v>
      </c>
      <c r="Q480" s="2" t="s">
        <v>2051</v>
      </c>
      <c r="R480" s="2" t="s">
        <v>2052</v>
      </c>
      <c r="S480" s="2"/>
      <c r="T480" s="2" t="s">
        <v>995</v>
      </c>
    </row>
    <row r="481" spans="1:20" ht="14.25" customHeight="1">
      <c r="A481" s="2" t="s">
        <v>24772</v>
      </c>
      <c r="B481" s="2" t="s">
        <v>5571</v>
      </c>
      <c r="C481" s="2" t="s">
        <v>2664</v>
      </c>
      <c r="D481" s="2" t="s">
        <v>144</v>
      </c>
      <c r="E481" s="2" t="s">
        <v>96</v>
      </c>
      <c r="F481" s="2" t="s">
        <v>24773</v>
      </c>
      <c r="G481" s="2" t="s">
        <v>2046</v>
      </c>
      <c r="H481" s="2" t="s">
        <v>24774</v>
      </c>
      <c r="I481" s="2"/>
      <c r="J481" s="2"/>
      <c r="K481" s="2"/>
      <c r="L481" s="2"/>
      <c r="M481" s="2" t="s">
        <v>1566</v>
      </c>
      <c r="N481" s="2" t="s">
        <v>2058</v>
      </c>
      <c r="O481" s="2" t="s">
        <v>2153</v>
      </c>
      <c r="P481" s="2" t="s">
        <v>3363</v>
      </c>
      <c r="Q481" s="2" t="s">
        <v>2051</v>
      </c>
      <c r="R481" s="2" t="s">
        <v>2052</v>
      </c>
      <c r="S481" s="2"/>
      <c r="T481" s="2" t="s">
        <v>143</v>
      </c>
    </row>
    <row r="482" spans="1:20" ht="14.25" customHeight="1">
      <c r="A482" s="2" t="s">
        <v>24775</v>
      </c>
      <c r="B482" s="2" t="s">
        <v>5571</v>
      </c>
      <c r="C482" s="2" t="s">
        <v>24776</v>
      </c>
      <c r="D482" s="2" t="s">
        <v>24777</v>
      </c>
      <c r="E482" s="2" t="s">
        <v>264</v>
      </c>
      <c r="F482" s="2" t="s">
        <v>2320</v>
      </c>
      <c r="G482" s="2" t="s">
        <v>18247</v>
      </c>
      <c r="H482" s="2" t="s">
        <v>24778</v>
      </c>
      <c r="I482" s="2"/>
      <c r="J482" s="2"/>
      <c r="K482" s="2"/>
      <c r="L482" s="2"/>
      <c r="M482" s="2" t="s">
        <v>59</v>
      </c>
      <c r="N482" s="2" t="s">
        <v>2058</v>
      </c>
      <c r="O482" s="2" t="s">
        <v>2322</v>
      </c>
      <c r="P482" s="2" t="s">
        <v>2609</v>
      </c>
      <c r="Q482" s="2" t="s">
        <v>2051</v>
      </c>
      <c r="R482" s="2" t="s">
        <v>2052</v>
      </c>
      <c r="S482" s="2"/>
      <c r="T482" s="2" t="s">
        <v>24779</v>
      </c>
    </row>
    <row r="483" spans="1:20" ht="14.25" customHeight="1">
      <c r="A483" s="2" t="s">
        <v>24780</v>
      </c>
      <c r="B483" s="2" t="s">
        <v>24781</v>
      </c>
      <c r="C483" s="2" t="s">
        <v>3685</v>
      </c>
      <c r="D483" s="2" t="s">
        <v>126</v>
      </c>
      <c r="E483" s="2" t="s">
        <v>96</v>
      </c>
      <c r="F483" s="2" t="s">
        <v>22255</v>
      </c>
      <c r="G483" s="2" t="s">
        <v>2046</v>
      </c>
      <c r="H483" s="2" t="s">
        <v>24782</v>
      </c>
      <c r="I483" s="2"/>
      <c r="J483" s="2"/>
      <c r="K483" s="2"/>
      <c r="L483" s="2"/>
      <c r="M483" s="2" t="s">
        <v>1566</v>
      </c>
      <c r="N483" s="2" t="s">
        <v>2058</v>
      </c>
      <c r="O483" s="2" t="s">
        <v>2153</v>
      </c>
      <c r="P483" s="2" t="s">
        <v>3587</v>
      </c>
      <c r="Q483" s="2" t="s">
        <v>2051</v>
      </c>
      <c r="R483" s="2" t="s">
        <v>2052</v>
      </c>
      <c r="S483" s="2"/>
      <c r="T483" s="2" t="s">
        <v>125</v>
      </c>
    </row>
    <row r="484" spans="1:20" ht="14.25" customHeight="1">
      <c r="A484" s="2" t="s">
        <v>24783</v>
      </c>
      <c r="B484" s="2" t="s">
        <v>7072</v>
      </c>
      <c r="C484" s="2" t="s">
        <v>24784</v>
      </c>
      <c r="D484" s="2" t="s">
        <v>106</v>
      </c>
      <c r="E484" s="2" t="s">
        <v>96</v>
      </c>
      <c r="F484" s="2" t="s">
        <v>24785</v>
      </c>
      <c r="G484" s="2" t="s">
        <v>2046</v>
      </c>
      <c r="H484" s="2" t="s">
        <v>24786</v>
      </c>
      <c r="I484" s="2"/>
      <c r="J484" s="2"/>
      <c r="K484" s="2"/>
      <c r="L484" s="2"/>
      <c r="M484" s="2" t="s">
        <v>1566</v>
      </c>
      <c r="N484" s="2" t="s">
        <v>2048</v>
      </c>
      <c r="O484" s="2" t="s">
        <v>2199</v>
      </c>
      <c r="P484" s="2" t="s">
        <v>2377</v>
      </c>
      <c r="Q484" s="2" t="s">
        <v>2051</v>
      </c>
      <c r="R484" s="2" t="s">
        <v>2200</v>
      </c>
      <c r="S484" s="2"/>
      <c r="T484" s="2" t="s">
        <v>105</v>
      </c>
    </row>
    <row r="485" spans="1:20" ht="14.25" customHeight="1">
      <c r="A485" s="2" t="s">
        <v>24787</v>
      </c>
      <c r="B485" s="2" t="s">
        <v>7072</v>
      </c>
      <c r="C485" s="2" t="s">
        <v>24788</v>
      </c>
      <c r="D485" s="2" t="s">
        <v>300</v>
      </c>
      <c r="E485" s="2" t="s">
        <v>96</v>
      </c>
      <c r="F485" s="2" t="s">
        <v>24789</v>
      </c>
      <c r="G485" s="2" t="s">
        <v>2046</v>
      </c>
      <c r="H485" s="2" t="s">
        <v>24790</v>
      </c>
      <c r="I485" s="2"/>
      <c r="J485" s="2"/>
      <c r="K485" s="2"/>
      <c r="L485" s="2"/>
      <c r="M485" s="2" t="s">
        <v>1566</v>
      </c>
      <c r="N485" s="2" t="s">
        <v>2048</v>
      </c>
      <c r="O485" s="2" t="s">
        <v>2179</v>
      </c>
      <c r="P485" s="2" t="s">
        <v>24791</v>
      </c>
      <c r="Q485" s="2" t="s">
        <v>2051</v>
      </c>
      <c r="R485" s="2" t="s">
        <v>2067</v>
      </c>
      <c r="S485" s="2"/>
      <c r="T485" s="2" t="s">
        <v>299</v>
      </c>
    </row>
    <row r="486" spans="1:20" ht="14.25" customHeight="1">
      <c r="A486" s="2" t="s">
        <v>24792</v>
      </c>
      <c r="B486" s="2" t="s">
        <v>7072</v>
      </c>
      <c r="C486" s="2" t="s">
        <v>4172</v>
      </c>
      <c r="D486" s="2" t="s">
        <v>490</v>
      </c>
      <c r="E486" s="2" t="s">
        <v>264</v>
      </c>
      <c r="F486" s="2" t="s">
        <v>2210</v>
      </c>
      <c r="G486" s="2" t="s">
        <v>2046</v>
      </c>
      <c r="H486" s="2" t="s">
        <v>24793</v>
      </c>
      <c r="I486" s="2"/>
      <c r="J486" s="2">
        <v>441142255540</v>
      </c>
      <c r="K486" s="2"/>
      <c r="L486" s="2"/>
      <c r="M486" s="2" t="s">
        <v>59</v>
      </c>
      <c r="N486" s="2" t="s">
        <v>2058</v>
      </c>
      <c r="O486" s="2" t="s">
        <v>2101</v>
      </c>
      <c r="P486" s="2" t="s">
        <v>23508</v>
      </c>
      <c r="Q486" s="2" t="s">
        <v>2051</v>
      </c>
      <c r="R486" s="2" t="s">
        <v>2052</v>
      </c>
      <c r="S486" s="2"/>
      <c r="T486" s="2" t="s">
        <v>489</v>
      </c>
    </row>
    <row r="487" spans="1:20" ht="14.25" customHeight="1">
      <c r="A487" s="2" t="s">
        <v>24794</v>
      </c>
      <c r="B487" s="2" t="s">
        <v>7072</v>
      </c>
      <c r="C487" s="2" t="s">
        <v>24795</v>
      </c>
      <c r="D487" s="2" t="s">
        <v>126</v>
      </c>
      <c r="E487" s="2" t="s">
        <v>96</v>
      </c>
      <c r="F487" s="2" t="s">
        <v>24796</v>
      </c>
      <c r="G487" s="2" t="s">
        <v>2046</v>
      </c>
      <c r="H487" s="2" t="s">
        <v>24797</v>
      </c>
      <c r="I487" s="2"/>
      <c r="J487" s="2"/>
      <c r="K487" s="2"/>
      <c r="L487" s="2" t="s">
        <v>23385</v>
      </c>
      <c r="M487" s="2" t="s">
        <v>1566</v>
      </c>
      <c r="N487" s="2" t="s">
        <v>2058</v>
      </c>
      <c r="O487" s="2" t="s">
        <v>2093</v>
      </c>
      <c r="P487" s="2" t="s">
        <v>3587</v>
      </c>
      <c r="Q487" s="2" t="s">
        <v>2051</v>
      </c>
      <c r="R487" s="2" t="s">
        <v>2067</v>
      </c>
      <c r="S487" s="2"/>
      <c r="T487" s="2" t="s">
        <v>125</v>
      </c>
    </row>
    <row r="488" spans="1:20" ht="14.25" customHeight="1">
      <c r="A488" s="2" t="s">
        <v>24798</v>
      </c>
      <c r="B488" s="2" t="s">
        <v>7072</v>
      </c>
      <c r="C488" s="2" t="s">
        <v>24799</v>
      </c>
      <c r="D488" s="2" t="s">
        <v>99</v>
      </c>
      <c r="E488" s="2" t="s">
        <v>96</v>
      </c>
      <c r="F488" s="2" t="s">
        <v>24443</v>
      </c>
      <c r="G488" s="2" t="s">
        <v>2046</v>
      </c>
      <c r="H488" s="2" t="s">
        <v>24800</v>
      </c>
      <c r="I488" s="2"/>
      <c r="J488" s="2"/>
      <c r="K488" s="2"/>
      <c r="L488" s="2"/>
      <c r="M488" s="2" t="s">
        <v>1566</v>
      </c>
      <c r="N488" s="2" t="s">
        <v>2058</v>
      </c>
      <c r="O488" s="2" t="s">
        <v>2153</v>
      </c>
      <c r="P488" s="2" t="s">
        <v>23212</v>
      </c>
      <c r="Q488" s="2" t="s">
        <v>2051</v>
      </c>
      <c r="R488" s="2" t="s">
        <v>2052</v>
      </c>
      <c r="S488" s="2"/>
      <c r="T488" s="2" t="s">
        <v>98</v>
      </c>
    </row>
    <row r="489" spans="1:20" ht="14.25" customHeight="1">
      <c r="A489" s="2" t="s">
        <v>24801</v>
      </c>
      <c r="B489" s="2" t="s">
        <v>4541</v>
      </c>
      <c r="C489" s="2" t="s">
        <v>3729</v>
      </c>
      <c r="D489" s="2" t="s">
        <v>99</v>
      </c>
      <c r="E489" s="2" t="s">
        <v>96</v>
      </c>
      <c r="F489" s="2" t="s">
        <v>24802</v>
      </c>
      <c r="G489" s="2" t="s">
        <v>2046</v>
      </c>
      <c r="H489" s="2" t="s">
        <v>24803</v>
      </c>
      <c r="I489" s="2"/>
      <c r="J489" s="2"/>
      <c r="K489" s="2"/>
      <c r="L489" s="2"/>
      <c r="M489" s="2" t="s">
        <v>1566</v>
      </c>
      <c r="N489" s="2" t="s">
        <v>2048</v>
      </c>
      <c r="O489" s="2" t="s">
        <v>2199</v>
      </c>
      <c r="P489" s="2" t="s">
        <v>2323</v>
      </c>
      <c r="Q489" s="2" t="s">
        <v>2051</v>
      </c>
      <c r="R489" s="2" t="s">
        <v>2067</v>
      </c>
      <c r="S489" s="2"/>
      <c r="T489" s="2" t="s">
        <v>98</v>
      </c>
    </row>
    <row r="490" spans="1:20" ht="14.25" customHeight="1">
      <c r="A490" s="2" t="s">
        <v>24804</v>
      </c>
      <c r="B490" s="2" t="s">
        <v>4541</v>
      </c>
      <c r="C490" s="2" t="s">
        <v>3779</v>
      </c>
      <c r="D490" s="2" t="s">
        <v>938</v>
      </c>
      <c r="E490" s="2" t="s">
        <v>264</v>
      </c>
      <c r="F490" s="2" t="s">
        <v>3441</v>
      </c>
      <c r="G490" s="2" t="s">
        <v>2046</v>
      </c>
      <c r="H490" s="2" t="s">
        <v>24805</v>
      </c>
      <c r="I490" s="2"/>
      <c r="J490" s="2"/>
      <c r="K490" s="2"/>
      <c r="L490" s="2"/>
      <c r="M490" s="2" t="s">
        <v>59</v>
      </c>
      <c r="N490" s="2" t="s">
        <v>2058</v>
      </c>
      <c r="O490" s="2" t="s">
        <v>2101</v>
      </c>
      <c r="P490" s="2" t="s">
        <v>23301</v>
      </c>
      <c r="Q490" s="2" t="s">
        <v>2051</v>
      </c>
      <c r="R490" s="2" t="s">
        <v>2052</v>
      </c>
      <c r="S490" s="2"/>
      <c r="T490" s="2" t="s">
        <v>937</v>
      </c>
    </row>
    <row r="491" spans="1:20" ht="14.25" customHeight="1">
      <c r="A491" s="2" t="s">
        <v>24806</v>
      </c>
      <c r="B491" s="2" t="s">
        <v>10701</v>
      </c>
      <c r="C491" s="2" t="s">
        <v>12696</v>
      </c>
      <c r="D491" s="2" t="s">
        <v>996</v>
      </c>
      <c r="E491" s="2" t="s">
        <v>264</v>
      </c>
      <c r="F491" s="2" t="s">
        <v>4810</v>
      </c>
      <c r="G491" s="2" t="s">
        <v>2091</v>
      </c>
      <c r="H491" s="2" t="s">
        <v>24807</v>
      </c>
      <c r="I491" s="2"/>
      <c r="J491" s="2"/>
      <c r="K491" s="2"/>
      <c r="L491" s="2"/>
      <c r="M491" s="2" t="s">
        <v>1566</v>
      </c>
      <c r="N491" s="2" t="s">
        <v>2058</v>
      </c>
      <c r="O491" s="2" t="s">
        <v>2153</v>
      </c>
      <c r="P491" s="2" t="s">
        <v>2609</v>
      </c>
      <c r="Q491" s="2" t="s">
        <v>2051</v>
      </c>
      <c r="R491" s="2" t="s">
        <v>2052</v>
      </c>
      <c r="S491" s="2"/>
      <c r="T491" s="2" t="s">
        <v>995</v>
      </c>
    </row>
    <row r="492" spans="1:20" ht="14.25" customHeight="1">
      <c r="A492" s="2" t="s">
        <v>24808</v>
      </c>
      <c r="B492" s="2" t="s">
        <v>10701</v>
      </c>
      <c r="C492" s="2" t="s">
        <v>19998</v>
      </c>
      <c r="D492" s="2" t="s">
        <v>634</v>
      </c>
      <c r="E492" s="2" t="s">
        <v>264</v>
      </c>
      <c r="F492" s="2" t="s">
        <v>2170</v>
      </c>
      <c r="G492" s="2" t="s">
        <v>2046</v>
      </c>
      <c r="H492" s="2" t="s">
        <v>24809</v>
      </c>
      <c r="I492" s="2"/>
      <c r="J492" s="2"/>
      <c r="K492" s="2"/>
      <c r="L492" s="2"/>
      <c r="M492" s="2" t="s">
        <v>59</v>
      </c>
      <c r="N492" s="2" t="s">
        <v>2058</v>
      </c>
      <c r="O492" s="2" t="s">
        <v>2172</v>
      </c>
      <c r="P492" s="2" t="s">
        <v>20494</v>
      </c>
      <c r="Q492" s="2" t="s">
        <v>2051</v>
      </c>
      <c r="R492" s="2"/>
      <c r="S492" s="2"/>
      <c r="T492" s="2" t="s">
        <v>633</v>
      </c>
    </row>
    <row r="493" spans="1:20" ht="14.25" customHeight="1">
      <c r="A493" s="2" t="s">
        <v>24810</v>
      </c>
      <c r="B493" s="2" t="s">
        <v>24811</v>
      </c>
      <c r="C493" s="2" t="s">
        <v>22019</v>
      </c>
      <c r="D493" s="2" t="s">
        <v>128</v>
      </c>
      <c r="E493" s="2" t="s">
        <v>96</v>
      </c>
      <c r="F493" s="2" t="s">
        <v>2112</v>
      </c>
      <c r="G493" s="2" t="s">
        <v>2046</v>
      </c>
      <c r="H493" s="2" t="s">
        <v>24812</v>
      </c>
      <c r="I493" s="2"/>
      <c r="J493" s="2"/>
      <c r="K493" s="2"/>
      <c r="L493" s="2" t="s">
        <v>2287</v>
      </c>
      <c r="M493" s="2" t="s">
        <v>1566</v>
      </c>
      <c r="N493" s="2" t="s">
        <v>2058</v>
      </c>
      <c r="O493" s="2" t="s">
        <v>2093</v>
      </c>
      <c r="P493" s="2" t="s">
        <v>23684</v>
      </c>
      <c r="Q493" s="2" t="s">
        <v>2051</v>
      </c>
      <c r="R493" s="2" t="s">
        <v>2067</v>
      </c>
      <c r="S493" s="2"/>
      <c r="T493" s="2" t="s">
        <v>127</v>
      </c>
    </row>
    <row r="494" spans="1:20" ht="14.25" customHeight="1">
      <c r="A494" s="2" t="s">
        <v>24813</v>
      </c>
      <c r="B494" s="2" t="s">
        <v>24811</v>
      </c>
      <c r="C494" s="2" t="s">
        <v>24814</v>
      </c>
      <c r="D494" s="2" t="s">
        <v>99</v>
      </c>
      <c r="E494" s="2" t="s">
        <v>96</v>
      </c>
      <c r="F494" s="2" t="s">
        <v>24815</v>
      </c>
      <c r="G494" s="2" t="s">
        <v>2046</v>
      </c>
      <c r="H494" s="2" t="s">
        <v>24816</v>
      </c>
      <c r="I494" s="2"/>
      <c r="J494" s="2"/>
      <c r="K494" s="2"/>
      <c r="L494" s="2"/>
      <c r="M494" s="2" t="s">
        <v>1566</v>
      </c>
      <c r="N494" s="2" t="s">
        <v>2058</v>
      </c>
      <c r="O494" s="2" t="s">
        <v>2093</v>
      </c>
      <c r="P494" s="2" t="s">
        <v>23212</v>
      </c>
      <c r="Q494" s="2" t="s">
        <v>2051</v>
      </c>
      <c r="R494" s="2" t="s">
        <v>2067</v>
      </c>
      <c r="S494" s="2"/>
      <c r="T494" s="2" t="s">
        <v>98</v>
      </c>
    </row>
    <row r="495" spans="1:20" ht="14.25" customHeight="1">
      <c r="A495" s="2" t="s">
        <v>24817</v>
      </c>
      <c r="B495" s="2" t="s">
        <v>24818</v>
      </c>
      <c r="C495" s="2" t="s">
        <v>24819</v>
      </c>
      <c r="D495" s="2" t="s">
        <v>425</v>
      </c>
      <c r="E495" s="2" t="s">
        <v>96</v>
      </c>
      <c r="F495" s="2" t="s">
        <v>4810</v>
      </c>
      <c r="G495" s="2" t="s">
        <v>2046</v>
      </c>
      <c r="H495" s="2" t="s">
        <v>24820</v>
      </c>
      <c r="I495" s="2"/>
      <c r="J495" s="2"/>
      <c r="K495" s="2"/>
      <c r="L495" s="2"/>
      <c r="M495" s="2" t="s">
        <v>1566</v>
      </c>
      <c r="N495" s="2" t="s">
        <v>2058</v>
      </c>
      <c r="O495" s="2" t="s">
        <v>2153</v>
      </c>
      <c r="P495" s="2" t="s">
        <v>23141</v>
      </c>
      <c r="Q495" s="2" t="s">
        <v>2051</v>
      </c>
      <c r="R495" s="2" t="s">
        <v>2052</v>
      </c>
      <c r="S495" s="2"/>
      <c r="T495" s="2" t="s">
        <v>424</v>
      </c>
    </row>
    <row r="496" spans="1:20" ht="14.25" customHeight="1">
      <c r="A496" s="2" t="s">
        <v>24821</v>
      </c>
      <c r="B496" s="2" t="s">
        <v>4440</v>
      </c>
      <c r="C496" s="2" t="s">
        <v>24822</v>
      </c>
      <c r="D496" s="2" t="s">
        <v>270</v>
      </c>
      <c r="E496" s="2" t="s">
        <v>96</v>
      </c>
      <c r="F496" s="2" t="s">
        <v>7825</v>
      </c>
      <c r="G496" s="2" t="s">
        <v>2046</v>
      </c>
      <c r="H496" s="2" t="s">
        <v>24823</v>
      </c>
      <c r="I496" s="2"/>
      <c r="J496" s="2"/>
      <c r="K496" s="2"/>
      <c r="L496" s="2"/>
      <c r="M496" s="2" t="s">
        <v>1566</v>
      </c>
      <c r="N496" s="2" t="s">
        <v>2048</v>
      </c>
      <c r="O496" s="2" t="s">
        <v>2199</v>
      </c>
      <c r="P496" s="2" t="s">
        <v>3235</v>
      </c>
      <c r="Q496" s="2" t="s">
        <v>2051</v>
      </c>
      <c r="R496" s="2" t="s">
        <v>2200</v>
      </c>
      <c r="S496" s="2"/>
      <c r="T496" s="2" t="s">
        <v>269</v>
      </c>
    </row>
    <row r="497" spans="1:20" ht="14.25" customHeight="1">
      <c r="A497" s="2" t="s">
        <v>24824</v>
      </c>
      <c r="B497" s="2" t="s">
        <v>24825</v>
      </c>
      <c r="C497" s="2" t="s">
        <v>24826</v>
      </c>
      <c r="D497" s="2" t="s">
        <v>351</v>
      </c>
      <c r="E497" s="2" t="s">
        <v>96</v>
      </c>
      <c r="F497" s="2" t="s">
        <v>24827</v>
      </c>
      <c r="G497" s="2" t="s">
        <v>2046</v>
      </c>
      <c r="H497" s="2" t="s">
        <v>24828</v>
      </c>
      <c r="I497" s="2"/>
      <c r="J497" s="2"/>
      <c r="K497" s="2"/>
      <c r="L497" s="2"/>
      <c r="M497" s="2" t="s">
        <v>1566</v>
      </c>
      <c r="N497" s="2" t="s">
        <v>2048</v>
      </c>
      <c r="O497" s="2" t="s">
        <v>2199</v>
      </c>
      <c r="P497" s="2" t="s">
        <v>2679</v>
      </c>
      <c r="Q497" s="2" t="s">
        <v>2051</v>
      </c>
      <c r="R497" s="2" t="s">
        <v>3993</v>
      </c>
      <c r="S497" s="2"/>
      <c r="T497" s="2" t="s">
        <v>350</v>
      </c>
    </row>
    <row r="498" spans="1:20" ht="14.25" customHeight="1">
      <c r="A498" s="2" t="s">
        <v>24829</v>
      </c>
      <c r="B498" s="2" t="s">
        <v>10716</v>
      </c>
      <c r="C498" s="2" t="s">
        <v>24830</v>
      </c>
      <c r="D498" s="2" t="s">
        <v>152</v>
      </c>
      <c r="E498" s="2" t="s">
        <v>96</v>
      </c>
      <c r="F498" s="2" t="s">
        <v>4810</v>
      </c>
      <c r="G498" s="2" t="s">
        <v>2046</v>
      </c>
      <c r="H498" s="2" t="s">
        <v>24831</v>
      </c>
      <c r="I498" s="2"/>
      <c r="J498" s="2"/>
      <c r="K498" s="2"/>
      <c r="L498" s="2"/>
      <c r="M498" s="2" t="s">
        <v>1566</v>
      </c>
      <c r="N498" s="2" t="s">
        <v>2058</v>
      </c>
      <c r="O498" s="2" t="s">
        <v>2153</v>
      </c>
      <c r="P498" s="2" t="s">
        <v>3937</v>
      </c>
      <c r="Q498" s="2" t="s">
        <v>2051</v>
      </c>
      <c r="R498" s="2" t="s">
        <v>2052</v>
      </c>
      <c r="S498" s="2"/>
      <c r="T498" s="2" t="s">
        <v>151</v>
      </c>
    </row>
    <row r="499" spans="1:20" ht="14.25" customHeight="1">
      <c r="A499" s="2" t="s">
        <v>24832</v>
      </c>
      <c r="B499" s="2" t="s">
        <v>10716</v>
      </c>
      <c r="C499" s="2" t="s">
        <v>5110</v>
      </c>
      <c r="D499" s="2" t="s">
        <v>252</v>
      </c>
      <c r="E499" s="2" t="s">
        <v>264</v>
      </c>
      <c r="F499" s="2" t="s">
        <v>24833</v>
      </c>
      <c r="G499" s="2" t="s">
        <v>2046</v>
      </c>
      <c r="H499" s="2" t="s">
        <v>24834</v>
      </c>
      <c r="I499" s="2"/>
      <c r="J499" s="2"/>
      <c r="K499" s="2"/>
      <c r="L499" s="2"/>
      <c r="M499" s="2" t="s">
        <v>1566</v>
      </c>
      <c r="N499" s="2" t="s">
        <v>2058</v>
      </c>
      <c r="O499" s="2" t="s">
        <v>2153</v>
      </c>
      <c r="P499" s="2" t="s">
        <v>24835</v>
      </c>
      <c r="Q499" s="2" t="s">
        <v>2051</v>
      </c>
      <c r="R499" s="2" t="s">
        <v>2052</v>
      </c>
      <c r="S499" s="2"/>
      <c r="T499" s="2" t="s">
        <v>251</v>
      </c>
    </row>
    <row r="500" spans="1:20" ht="14.25" customHeight="1">
      <c r="A500" s="2" t="s">
        <v>24836</v>
      </c>
      <c r="B500" s="2" t="s">
        <v>24837</v>
      </c>
      <c r="C500" s="2" t="s">
        <v>24838</v>
      </c>
      <c r="D500" s="2" t="s">
        <v>126</v>
      </c>
      <c r="E500" s="2" t="s">
        <v>96</v>
      </c>
      <c r="F500" s="2" t="s">
        <v>24839</v>
      </c>
      <c r="G500" s="2" t="s">
        <v>2046</v>
      </c>
      <c r="H500" s="2" t="s">
        <v>24840</v>
      </c>
      <c r="I500" s="2"/>
      <c r="J500" s="2"/>
      <c r="K500" s="2"/>
      <c r="L500" s="2"/>
      <c r="M500" s="2" t="s">
        <v>1566</v>
      </c>
      <c r="N500" s="2" t="s">
        <v>2048</v>
      </c>
      <c r="O500" s="2" t="s">
        <v>2179</v>
      </c>
      <c r="P500" s="2" t="s">
        <v>2108</v>
      </c>
      <c r="Q500" s="2" t="s">
        <v>2051</v>
      </c>
      <c r="R500" s="2" t="s">
        <v>2067</v>
      </c>
      <c r="S500" s="2"/>
      <c r="T500" s="2" t="s">
        <v>125</v>
      </c>
    </row>
    <row r="501" spans="1:20" ht="14.25" customHeight="1">
      <c r="A501" s="2" t="s">
        <v>24841</v>
      </c>
      <c r="B501" s="2" t="s">
        <v>24837</v>
      </c>
      <c r="C501" s="2" t="s">
        <v>5678</v>
      </c>
      <c r="D501" s="2" t="s">
        <v>278</v>
      </c>
      <c r="E501" s="2" t="s">
        <v>96</v>
      </c>
      <c r="F501" s="2" t="s">
        <v>24842</v>
      </c>
      <c r="G501" s="2" t="s">
        <v>2046</v>
      </c>
      <c r="H501" s="2" t="s">
        <v>24843</v>
      </c>
      <c r="I501" s="2"/>
      <c r="J501" s="2"/>
      <c r="K501" s="2"/>
      <c r="L501" s="2"/>
      <c r="M501" s="2" t="s">
        <v>1566</v>
      </c>
      <c r="N501" s="2" t="s">
        <v>2048</v>
      </c>
      <c r="O501" s="2" t="s">
        <v>2179</v>
      </c>
      <c r="P501" s="2" t="s">
        <v>2108</v>
      </c>
      <c r="Q501" s="2" t="s">
        <v>2051</v>
      </c>
      <c r="R501" s="2" t="s">
        <v>2067</v>
      </c>
      <c r="S501" s="2"/>
      <c r="T501" s="2" t="s">
        <v>277</v>
      </c>
    </row>
    <row r="502" spans="1:20" ht="14.25" customHeight="1">
      <c r="A502" s="2" t="s">
        <v>24844</v>
      </c>
      <c r="B502" s="2" t="s">
        <v>24845</v>
      </c>
      <c r="C502" s="2" t="s">
        <v>24846</v>
      </c>
      <c r="D502" s="2" t="s">
        <v>128</v>
      </c>
      <c r="E502" s="2" t="s">
        <v>96</v>
      </c>
      <c r="F502" s="2" t="s">
        <v>3606</v>
      </c>
      <c r="G502" s="2" t="s">
        <v>2046</v>
      </c>
      <c r="H502" s="2" t="s">
        <v>24847</v>
      </c>
      <c r="I502" s="2"/>
      <c r="J502" s="2"/>
      <c r="K502" s="2"/>
      <c r="L502" s="2"/>
      <c r="M502" s="2" t="s">
        <v>1566</v>
      </c>
      <c r="N502" s="2" t="s">
        <v>2058</v>
      </c>
      <c r="O502" s="2" t="s">
        <v>2145</v>
      </c>
      <c r="P502" s="2" t="s">
        <v>2562</v>
      </c>
      <c r="Q502" s="2" t="s">
        <v>2051</v>
      </c>
      <c r="R502" s="2" t="s">
        <v>2052</v>
      </c>
      <c r="S502" s="2"/>
      <c r="T502" s="2" t="s">
        <v>127</v>
      </c>
    </row>
    <row r="503" spans="1:20" ht="14.25" customHeight="1">
      <c r="A503" s="2" t="s">
        <v>24848</v>
      </c>
      <c r="B503" s="2" t="s">
        <v>24849</v>
      </c>
      <c r="C503" s="2" t="s">
        <v>24850</v>
      </c>
      <c r="D503" s="2" t="s">
        <v>154</v>
      </c>
      <c r="E503" s="2" t="s">
        <v>96</v>
      </c>
      <c r="F503" s="2" t="s">
        <v>3656</v>
      </c>
      <c r="G503" s="2" t="s">
        <v>2046</v>
      </c>
      <c r="H503" s="2" t="s">
        <v>24851</v>
      </c>
      <c r="I503" s="2"/>
      <c r="J503" s="2"/>
      <c r="K503" s="2"/>
      <c r="L503" s="2"/>
      <c r="M503" s="2" t="s">
        <v>1566</v>
      </c>
      <c r="N503" s="2" t="s">
        <v>2058</v>
      </c>
      <c r="O503" s="2" t="s">
        <v>2153</v>
      </c>
      <c r="P503" s="2" t="s">
        <v>24852</v>
      </c>
      <c r="Q503" s="2" t="s">
        <v>2051</v>
      </c>
      <c r="R503" s="2" t="s">
        <v>2052</v>
      </c>
      <c r="S503" s="2"/>
      <c r="T503" s="2" t="s">
        <v>153</v>
      </c>
    </row>
    <row r="504" spans="1:20" ht="14.25" customHeight="1">
      <c r="A504" s="2" t="s">
        <v>24853</v>
      </c>
      <c r="B504" s="2" t="s">
        <v>14516</v>
      </c>
      <c r="C504" s="2" t="s">
        <v>24854</v>
      </c>
      <c r="D504" s="2" t="s">
        <v>610</v>
      </c>
      <c r="E504" s="2" t="s">
        <v>264</v>
      </c>
      <c r="F504" s="2" t="s">
        <v>2210</v>
      </c>
      <c r="G504" s="2" t="s">
        <v>2046</v>
      </c>
      <c r="H504" s="2" t="s">
        <v>24855</v>
      </c>
      <c r="I504" s="2">
        <v>447734451125</v>
      </c>
      <c r="J504" s="2"/>
      <c r="K504" s="2"/>
      <c r="L504" s="2"/>
      <c r="M504" s="2" t="s">
        <v>59</v>
      </c>
      <c r="N504" s="2" t="s">
        <v>2058</v>
      </c>
      <c r="O504" s="2" t="s">
        <v>2101</v>
      </c>
      <c r="P504" s="2" t="s">
        <v>23298</v>
      </c>
      <c r="Q504" s="2" t="s">
        <v>2051</v>
      </c>
      <c r="R504" s="2" t="s">
        <v>2052</v>
      </c>
      <c r="S504" s="2"/>
      <c r="T504" s="2" t="s">
        <v>609</v>
      </c>
    </row>
    <row r="505" spans="1:20" ht="14.25" customHeight="1">
      <c r="A505" s="2" t="s">
        <v>24856</v>
      </c>
      <c r="B505" s="2" t="s">
        <v>6726</v>
      </c>
      <c r="C505" s="2" t="s">
        <v>23488</v>
      </c>
      <c r="D505" s="2" t="s">
        <v>188</v>
      </c>
      <c r="E505" s="2" t="s">
        <v>96</v>
      </c>
      <c r="F505" s="2" t="s">
        <v>24857</v>
      </c>
      <c r="G505" s="2" t="s">
        <v>2046</v>
      </c>
      <c r="H505" s="2" t="s">
        <v>24858</v>
      </c>
      <c r="I505" s="2"/>
      <c r="J505" s="2"/>
      <c r="K505" s="2"/>
      <c r="L505" s="2"/>
      <c r="M505" s="2" t="s">
        <v>1566</v>
      </c>
      <c r="N505" s="2" t="s">
        <v>2058</v>
      </c>
      <c r="O505" s="2" t="s">
        <v>2153</v>
      </c>
      <c r="P505" s="2" t="s">
        <v>2066</v>
      </c>
      <c r="Q505" s="2" t="s">
        <v>2051</v>
      </c>
      <c r="R505" s="2" t="s">
        <v>2052</v>
      </c>
      <c r="S505" s="2"/>
      <c r="T505" s="2" t="s">
        <v>187</v>
      </c>
    </row>
    <row r="506" spans="1:20" ht="14.25" customHeight="1">
      <c r="A506" s="2" t="s">
        <v>24859</v>
      </c>
      <c r="B506" s="2" t="s">
        <v>4440</v>
      </c>
      <c r="C506" s="2" t="s">
        <v>24860</v>
      </c>
      <c r="D506" s="2" t="s">
        <v>372</v>
      </c>
      <c r="E506" s="2" t="s">
        <v>96</v>
      </c>
      <c r="F506" s="2" t="s">
        <v>24861</v>
      </c>
      <c r="G506" s="2" t="s">
        <v>2046</v>
      </c>
      <c r="H506" s="2" t="s">
        <v>24862</v>
      </c>
      <c r="I506" s="2"/>
      <c r="J506" s="2"/>
      <c r="K506" s="2"/>
      <c r="L506" s="2"/>
      <c r="M506" s="2" t="s">
        <v>60</v>
      </c>
      <c r="N506" s="2" t="s">
        <v>2058</v>
      </c>
      <c r="O506" s="2" t="s">
        <v>21594</v>
      </c>
      <c r="P506" s="2" t="s">
        <v>22205</v>
      </c>
      <c r="Q506" s="2" t="s">
        <v>2051</v>
      </c>
      <c r="R506" s="2" t="s">
        <v>2200</v>
      </c>
      <c r="S506" s="2"/>
      <c r="T506" s="2" t="s">
        <v>371</v>
      </c>
    </row>
    <row r="507" spans="1:20" ht="14.25" customHeight="1">
      <c r="A507" s="2" t="s">
        <v>24863</v>
      </c>
      <c r="B507" s="2" t="s">
        <v>4440</v>
      </c>
      <c r="C507" s="2" t="s">
        <v>8937</v>
      </c>
      <c r="D507" s="2" t="s">
        <v>99</v>
      </c>
      <c r="E507" s="2" t="s">
        <v>96</v>
      </c>
      <c r="F507" s="2" t="s">
        <v>24864</v>
      </c>
      <c r="G507" s="2" t="s">
        <v>2046</v>
      </c>
      <c r="H507" s="2" t="s">
        <v>24865</v>
      </c>
      <c r="I507" s="2"/>
      <c r="J507" s="2"/>
      <c r="K507" s="2"/>
      <c r="L507" s="2"/>
      <c r="M507" s="2" t="s">
        <v>1566</v>
      </c>
      <c r="N507" s="2" t="s">
        <v>2048</v>
      </c>
      <c r="O507" s="2" t="s">
        <v>2199</v>
      </c>
      <c r="P507" s="2" t="s">
        <v>23064</v>
      </c>
      <c r="Q507" s="2" t="s">
        <v>2051</v>
      </c>
      <c r="R507" s="2" t="s">
        <v>2200</v>
      </c>
      <c r="S507" s="2"/>
      <c r="T507" s="2" t="s">
        <v>98</v>
      </c>
    </row>
    <row r="508" spans="1:20" ht="14.25" customHeight="1">
      <c r="A508" s="2" t="s">
        <v>24866</v>
      </c>
      <c r="B508" s="2" t="s">
        <v>24867</v>
      </c>
      <c r="C508" s="2" t="s">
        <v>24868</v>
      </c>
      <c r="D508" s="2" t="s">
        <v>226</v>
      </c>
      <c r="E508" s="2" t="s">
        <v>96</v>
      </c>
      <c r="F508" s="2" t="s">
        <v>2090</v>
      </c>
      <c r="G508" s="2" t="s">
        <v>2046</v>
      </c>
      <c r="H508" s="2" t="s">
        <v>24869</v>
      </c>
      <c r="I508" s="2"/>
      <c r="J508" s="2">
        <v>442070438206</v>
      </c>
      <c r="K508" s="2"/>
      <c r="L508" s="2"/>
      <c r="M508" s="2" t="s">
        <v>1566</v>
      </c>
      <c r="N508" s="2" t="s">
        <v>2058</v>
      </c>
      <c r="O508" s="2" t="s">
        <v>2093</v>
      </c>
      <c r="P508" s="2" t="s">
        <v>3587</v>
      </c>
      <c r="Q508" s="2" t="s">
        <v>2051</v>
      </c>
      <c r="R508" s="2" t="s">
        <v>2067</v>
      </c>
      <c r="S508" s="2"/>
      <c r="T508" s="2" t="s">
        <v>225</v>
      </c>
    </row>
    <row r="509" spans="1:20" ht="14.25" customHeight="1">
      <c r="A509" s="2" t="s">
        <v>24870</v>
      </c>
      <c r="B509" s="2" t="s">
        <v>24871</v>
      </c>
      <c r="C509" s="2" t="s">
        <v>24872</v>
      </c>
      <c r="D509" s="2" t="s">
        <v>24873</v>
      </c>
      <c r="E509" s="2" t="s">
        <v>264</v>
      </c>
      <c r="F509" s="2" t="s">
        <v>2320</v>
      </c>
      <c r="G509" s="2" t="s">
        <v>23124</v>
      </c>
      <c r="H509" s="2" t="s">
        <v>24874</v>
      </c>
      <c r="I509" s="2"/>
      <c r="J509" s="2"/>
      <c r="K509" s="2"/>
      <c r="L509" s="2"/>
      <c r="M509" s="2" t="s">
        <v>59</v>
      </c>
      <c r="N509" s="2" t="s">
        <v>2058</v>
      </c>
      <c r="O509" s="2" t="s">
        <v>2322</v>
      </c>
      <c r="P509" s="2" t="s">
        <v>2609</v>
      </c>
      <c r="Q509" s="2" t="s">
        <v>2051</v>
      </c>
      <c r="R509" s="2" t="s">
        <v>2067</v>
      </c>
      <c r="S509" s="2"/>
      <c r="T509" s="2" t="s">
        <v>24875</v>
      </c>
    </row>
    <row r="510" spans="1:20" ht="14.25" customHeight="1">
      <c r="A510" s="2" t="s">
        <v>24876</v>
      </c>
      <c r="B510" s="2" t="s">
        <v>6206</v>
      </c>
      <c r="C510" s="2" t="s">
        <v>24877</v>
      </c>
      <c r="D510" s="2" t="s">
        <v>996</v>
      </c>
      <c r="E510" s="2" t="s">
        <v>264</v>
      </c>
      <c r="F510" s="2" t="s">
        <v>7861</v>
      </c>
      <c r="G510" s="2" t="s">
        <v>2091</v>
      </c>
      <c r="H510" s="2" t="s">
        <v>24878</v>
      </c>
      <c r="I510" s="2"/>
      <c r="J510" s="2"/>
      <c r="K510" s="2"/>
      <c r="L510" s="2"/>
      <c r="M510" s="2" t="s">
        <v>1566</v>
      </c>
      <c r="N510" s="2" t="s">
        <v>2048</v>
      </c>
      <c r="O510" s="2" t="s">
        <v>2179</v>
      </c>
      <c r="P510" s="2" t="s">
        <v>2609</v>
      </c>
      <c r="Q510" s="2" t="s">
        <v>2051</v>
      </c>
      <c r="R510" s="2" t="s">
        <v>2052</v>
      </c>
      <c r="S510" s="2"/>
      <c r="T510" s="2" t="s">
        <v>995</v>
      </c>
    </row>
    <row r="511" spans="1:20" ht="14.25" customHeight="1">
      <c r="A511" s="2" t="s">
        <v>24879</v>
      </c>
      <c r="B511" s="2" t="s">
        <v>4519</v>
      </c>
      <c r="C511" s="2" t="s">
        <v>15342</v>
      </c>
      <c r="D511" s="2" t="s">
        <v>126</v>
      </c>
      <c r="E511" s="2" t="s">
        <v>96</v>
      </c>
      <c r="F511" s="2" t="s">
        <v>24880</v>
      </c>
      <c r="G511" s="2" t="s">
        <v>2046</v>
      </c>
      <c r="H511" s="2" t="s">
        <v>24881</v>
      </c>
      <c r="I511" s="2"/>
      <c r="J511" s="2"/>
      <c r="K511" s="2"/>
      <c r="L511" s="2"/>
      <c r="M511" s="2" t="s">
        <v>1566</v>
      </c>
      <c r="N511" s="2" t="s">
        <v>2058</v>
      </c>
      <c r="O511" s="2" t="s">
        <v>2145</v>
      </c>
      <c r="P511" s="2" t="s">
        <v>3587</v>
      </c>
      <c r="Q511" s="2" t="s">
        <v>2051</v>
      </c>
      <c r="R511" s="2" t="s">
        <v>2067</v>
      </c>
      <c r="S511" s="2"/>
      <c r="T511" s="2" t="s">
        <v>125</v>
      </c>
    </row>
    <row r="512" spans="1:20" ht="14.25" customHeight="1">
      <c r="A512" s="2" t="s">
        <v>24882</v>
      </c>
      <c r="B512" s="2" t="s">
        <v>4519</v>
      </c>
      <c r="C512" s="2" t="s">
        <v>14199</v>
      </c>
      <c r="D512" s="2" t="s">
        <v>310</v>
      </c>
      <c r="E512" s="2" t="s">
        <v>96</v>
      </c>
      <c r="F512" s="2" t="s">
        <v>2473</v>
      </c>
      <c r="G512" s="2" t="s">
        <v>2046</v>
      </c>
      <c r="H512" s="2" t="s">
        <v>24883</v>
      </c>
      <c r="I512" s="2"/>
      <c r="J512" s="2"/>
      <c r="K512" s="2"/>
      <c r="L512" s="2"/>
      <c r="M512" s="2" t="s">
        <v>59</v>
      </c>
      <c r="N512" s="2" t="s">
        <v>2048</v>
      </c>
      <c r="O512" s="2" t="s">
        <v>2301</v>
      </c>
      <c r="P512" s="2" t="s">
        <v>24884</v>
      </c>
      <c r="Q512" s="2" t="s">
        <v>2051</v>
      </c>
      <c r="R512" s="2"/>
      <c r="S512" s="2"/>
      <c r="T512" s="2" t="s">
        <v>309</v>
      </c>
    </row>
    <row r="513" spans="1:20" ht="14.25" customHeight="1">
      <c r="A513" s="2" t="s">
        <v>24885</v>
      </c>
      <c r="B513" s="2" t="s">
        <v>24886</v>
      </c>
      <c r="C513" s="2" t="s">
        <v>24887</v>
      </c>
      <c r="D513" s="2" t="s">
        <v>248</v>
      </c>
      <c r="E513" s="2" t="s">
        <v>96</v>
      </c>
      <c r="F513" s="2" t="s">
        <v>24888</v>
      </c>
      <c r="G513" s="2" t="s">
        <v>2046</v>
      </c>
      <c r="H513" s="2" t="s">
        <v>24889</v>
      </c>
      <c r="I513" s="2"/>
      <c r="J513" s="2"/>
      <c r="K513" s="2"/>
      <c r="L513" s="2"/>
      <c r="M513" s="2" t="s">
        <v>1566</v>
      </c>
      <c r="N513" s="2" t="s">
        <v>2058</v>
      </c>
      <c r="O513" s="2" t="s">
        <v>2153</v>
      </c>
      <c r="P513" s="2" t="s">
        <v>4871</v>
      </c>
      <c r="Q513" s="2" t="s">
        <v>2051</v>
      </c>
      <c r="R513" s="2" t="s">
        <v>2052</v>
      </c>
      <c r="S513" s="2"/>
      <c r="T513" s="2" t="s">
        <v>247</v>
      </c>
    </row>
    <row r="514" spans="1:20" ht="14.25" customHeight="1">
      <c r="A514" s="2" t="s">
        <v>24890</v>
      </c>
      <c r="B514" s="2" t="s">
        <v>24891</v>
      </c>
      <c r="C514" s="2" t="s">
        <v>24892</v>
      </c>
      <c r="D514" s="2" t="s">
        <v>156</v>
      </c>
      <c r="E514" s="2" t="s">
        <v>96</v>
      </c>
      <c r="F514" s="2" t="s">
        <v>24893</v>
      </c>
      <c r="G514" s="2" t="s">
        <v>2046</v>
      </c>
      <c r="H514" s="2" t="s">
        <v>24894</v>
      </c>
      <c r="I514" s="2"/>
      <c r="J514" s="2"/>
      <c r="K514" s="2"/>
      <c r="L514" s="2"/>
      <c r="M514" s="2" t="s">
        <v>1566</v>
      </c>
      <c r="N514" s="2" t="s">
        <v>2058</v>
      </c>
      <c r="O514" s="2" t="s">
        <v>2059</v>
      </c>
      <c r="P514" s="2" t="s">
        <v>2534</v>
      </c>
      <c r="Q514" s="2" t="s">
        <v>2051</v>
      </c>
      <c r="R514" s="2" t="s">
        <v>2052</v>
      </c>
      <c r="S514" s="2"/>
      <c r="T514" s="2" t="s">
        <v>155</v>
      </c>
    </row>
    <row r="515" spans="1:20" ht="14.25" customHeight="1">
      <c r="A515" s="2" t="s">
        <v>24895</v>
      </c>
      <c r="B515" s="2" t="s">
        <v>13648</v>
      </c>
      <c r="C515" s="2" t="s">
        <v>24896</v>
      </c>
      <c r="D515" s="2" t="s">
        <v>1080</v>
      </c>
      <c r="E515" s="2" t="s">
        <v>264</v>
      </c>
      <c r="F515" s="2" t="s">
        <v>2090</v>
      </c>
      <c r="G515" s="2" t="s">
        <v>2046</v>
      </c>
      <c r="H515" s="2" t="s">
        <v>24897</v>
      </c>
      <c r="I515" s="2"/>
      <c r="J515" s="2"/>
      <c r="K515" s="2"/>
      <c r="L515" s="2"/>
      <c r="M515" s="2" t="s">
        <v>1566</v>
      </c>
      <c r="N515" s="2" t="s">
        <v>2058</v>
      </c>
      <c r="O515" s="2" t="s">
        <v>2093</v>
      </c>
      <c r="P515" s="2" t="s">
        <v>24898</v>
      </c>
      <c r="Q515" s="2" t="s">
        <v>2051</v>
      </c>
      <c r="R515" s="2" t="s">
        <v>2067</v>
      </c>
      <c r="S515" s="2"/>
      <c r="T515" s="2" t="s">
        <v>1079</v>
      </c>
    </row>
    <row r="516" spans="1:20" ht="14.25" customHeight="1">
      <c r="A516" s="2" t="s">
        <v>24899</v>
      </c>
      <c r="B516" s="2" t="s">
        <v>24900</v>
      </c>
      <c r="C516" s="2" t="s">
        <v>24901</v>
      </c>
      <c r="D516" s="2" t="s">
        <v>152</v>
      </c>
      <c r="E516" s="2" t="s">
        <v>96</v>
      </c>
      <c r="F516" s="2" t="s">
        <v>24902</v>
      </c>
      <c r="G516" s="2" t="s">
        <v>2046</v>
      </c>
      <c r="H516" s="2" t="s">
        <v>24903</v>
      </c>
      <c r="I516" s="2"/>
      <c r="J516" s="2"/>
      <c r="K516" s="2"/>
      <c r="L516" s="2"/>
      <c r="M516" s="2" t="s">
        <v>1566</v>
      </c>
      <c r="N516" s="2" t="s">
        <v>2048</v>
      </c>
      <c r="O516" s="2" t="s">
        <v>2179</v>
      </c>
      <c r="P516" s="2" t="s">
        <v>2377</v>
      </c>
      <c r="Q516" s="2" t="s">
        <v>2051</v>
      </c>
      <c r="R516" s="2" t="s">
        <v>2067</v>
      </c>
      <c r="S516" s="2"/>
      <c r="T516" s="2" t="s">
        <v>151</v>
      </c>
    </row>
    <row r="517" spans="1:20" ht="14.25" customHeight="1">
      <c r="A517" s="22" t="s">
        <v>24904</v>
      </c>
      <c r="B517" s="22" t="s">
        <v>4594</v>
      </c>
      <c r="C517" s="22" t="s">
        <v>14926</v>
      </c>
      <c r="D517" s="22" t="s">
        <v>114</v>
      </c>
      <c r="E517" s="22" t="s">
        <v>96</v>
      </c>
      <c r="F517" s="22" t="s">
        <v>24905</v>
      </c>
      <c r="G517" s="22" t="s">
        <v>2046</v>
      </c>
      <c r="H517" s="22" t="s">
        <v>24906</v>
      </c>
      <c r="I517" s="22"/>
      <c r="J517" s="22"/>
      <c r="K517" s="22"/>
      <c r="L517" s="22"/>
      <c r="M517" s="22" t="s">
        <v>1566</v>
      </c>
      <c r="N517" s="22" t="s">
        <v>2048</v>
      </c>
      <c r="O517" s="22" t="s">
        <v>2179</v>
      </c>
      <c r="P517" s="22" t="s">
        <v>3465</v>
      </c>
      <c r="Q517" s="22" t="s">
        <v>2051</v>
      </c>
      <c r="R517" s="2" t="s">
        <v>2052</v>
      </c>
      <c r="S517" s="2"/>
      <c r="T517" s="2" t="s">
        <v>113</v>
      </c>
    </row>
    <row r="518" spans="1:20" ht="14.25" customHeight="1">
      <c r="A518" s="2" t="s">
        <v>24907</v>
      </c>
      <c r="B518" s="2" t="s">
        <v>24908</v>
      </c>
      <c r="C518" s="2" t="s">
        <v>24909</v>
      </c>
      <c r="D518" s="2" t="s">
        <v>122</v>
      </c>
      <c r="E518" s="2" t="s">
        <v>96</v>
      </c>
      <c r="F518" s="2" t="s">
        <v>24910</v>
      </c>
      <c r="G518" s="2" t="s">
        <v>2046</v>
      </c>
      <c r="H518" s="2" t="s">
        <v>24911</v>
      </c>
      <c r="I518" s="2"/>
      <c r="J518" s="2"/>
      <c r="K518" s="2"/>
      <c r="L518" s="2"/>
      <c r="M518" s="2" t="s">
        <v>1566</v>
      </c>
      <c r="N518" s="2" t="s">
        <v>2048</v>
      </c>
      <c r="O518" s="2" t="s">
        <v>2199</v>
      </c>
      <c r="P518" s="2" t="s">
        <v>2108</v>
      </c>
      <c r="Q518" s="2" t="s">
        <v>2051</v>
      </c>
      <c r="R518" s="2" t="s">
        <v>2200</v>
      </c>
      <c r="S518" s="2"/>
      <c r="T518" s="2" t="s">
        <v>121</v>
      </c>
    </row>
    <row r="519" spans="1:20" ht="14.25" customHeight="1">
      <c r="A519" s="2" t="s">
        <v>24912</v>
      </c>
      <c r="B519" s="2" t="s">
        <v>4514</v>
      </c>
      <c r="C519" s="2" t="s">
        <v>24913</v>
      </c>
      <c r="D519" s="2" t="s">
        <v>272</v>
      </c>
      <c r="E519" s="2" t="s">
        <v>96</v>
      </c>
      <c r="F519" s="2" t="s">
        <v>24914</v>
      </c>
      <c r="G519" s="2" t="s">
        <v>2046</v>
      </c>
      <c r="H519" s="2" t="s">
        <v>24915</v>
      </c>
      <c r="I519" s="2" t="s">
        <v>24669</v>
      </c>
      <c r="J519" s="2"/>
      <c r="K519" s="2"/>
      <c r="L519" s="2" t="s">
        <v>24670</v>
      </c>
      <c r="M519" s="2" t="s">
        <v>1566</v>
      </c>
      <c r="N519" s="2" t="s">
        <v>2058</v>
      </c>
      <c r="O519" s="2" t="s">
        <v>2153</v>
      </c>
      <c r="P519" s="2" t="s">
        <v>2398</v>
      </c>
      <c r="Q519" s="2" t="s">
        <v>2051</v>
      </c>
      <c r="R519" s="2" t="s">
        <v>2052</v>
      </c>
      <c r="S519" s="2"/>
      <c r="T519" s="2" t="s">
        <v>271</v>
      </c>
    </row>
    <row r="520" spans="1:20" ht="14.25" customHeight="1">
      <c r="A520" s="2" t="s">
        <v>24916</v>
      </c>
      <c r="B520" s="2" t="s">
        <v>4514</v>
      </c>
      <c r="C520" s="2" t="s">
        <v>24913</v>
      </c>
      <c r="D520" s="2" t="s">
        <v>238</v>
      </c>
      <c r="E520" s="2" t="s">
        <v>264</v>
      </c>
      <c r="F520" s="2" t="s">
        <v>24917</v>
      </c>
      <c r="G520" s="2" t="s">
        <v>2046</v>
      </c>
      <c r="H520" s="2" t="s">
        <v>24918</v>
      </c>
      <c r="I520" s="2"/>
      <c r="J520" s="2"/>
      <c r="K520" s="2"/>
      <c r="L520" s="2"/>
      <c r="M520" s="2" t="s">
        <v>1566</v>
      </c>
      <c r="N520" s="2" t="s">
        <v>2058</v>
      </c>
      <c r="O520" s="2" t="s">
        <v>2145</v>
      </c>
      <c r="P520" s="2" t="s">
        <v>23622</v>
      </c>
      <c r="Q520" s="2" t="s">
        <v>2051</v>
      </c>
      <c r="R520" s="2" t="s">
        <v>2067</v>
      </c>
      <c r="S520" s="2"/>
      <c r="T520" s="2" t="s">
        <v>237</v>
      </c>
    </row>
    <row r="521" spans="1:20" ht="14.25" customHeight="1">
      <c r="A521" s="2" t="s">
        <v>24919</v>
      </c>
      <c r="B521" s="2" t="s">
        <v>4514</v>
      </c>
      <c r="C521" s="2" t="s">
        <v>24920</v>
      </c>
      <c r="D521" s="2" t="s">
        <v>112</v>
      </c>
      <c r="E521" s="2" t="s">
        <v>96</v>
      </c>
      <c r="F521" s="2" t="s">
        <v>24921</v>
      </c>
      <c r="G521" s="2" t="s">
        <v>2046</v>
      </c>
      <c r="H521" s="2" t="s">
        <v>24922</v>
      </c>
      <c r="I521" s="2"/>
      <c r="J521" s="2"/>
      <c r="K521" s="2"/>
      <c r="L521" s="2"/>
      <c r="M521" s="2" t="s">
        <v>1566</v>
      </c>
      <c r="N521" s="2" t="s">
        <v>2058</v>
      </c>
      <c r="O521" s="2" t="s">
        <v>2059</v>
      </c>
      <c r="P521" s="2" t="s">
        <v>2562</v>
      </c>
      <c r="Q521" s="2" t="s">
        <v>2051</v>
      </c>
      <c r="R521" s="2" t="s">
        <v>2052</v>
      </c>
      <c r="S521" s="2"/>
      <c r="T521" s="2" t="s">
        <v>111</v>
      </c>
    </row>
    <row r="522" spans="1:20" ht="14.25" customHeight="1">
      <c r="A522" s="2" t="s">
        <v>24923</v>
      </c>
      <c r="B522" s="2" t="s">
        <v>7680</v>
      </c>
      <c r="C522" s="2" t="s">
        <v>16932</v>
      </c>
      <c r="D522" s="2" t="s">
        <v>188</v>
      </c>
      <c r="E522" s="2" t="s">
        <v>96</v>
      </c>
      <c r="F522" s="2" t="s">
        <v>3606</v>
      </c>
      <c r="G522" s="2" t="s">
        <v>2046</v>
      </c>
      <c r="H522" s="2" t="s">
        <v>24924</v>
      </c>
      <c r="I522" s="2"/>
      <c r="J522" s="2"/>
      <c r="K522" s="2"/>
      <c r="L522" s="2"/>
      <c r="M522" s="2" t="s">
        <v>1566</v>
      </c>
      <c r="N522" s="2" t="s">
        <v>2058</v>
      </c>
      <c r="O522" s="2" t="s">
        <v>2145</v>
      </c>
      <c r="P522" s="2" t="s">
        <v>2066</v>
      </c>
      <c r="Q522" s="2" t="s">
        <v>2051</v>
      </c>
      <c r="R522" s="2" t="s">
        <v>2052</v>
      </c>
      <c r="S522" s="2"/>
      <c r="T522" s="2" t="s">
        <v>187</v>
      </c>
    </row>
    <row r="523" spans="1:20" ht="14.25" customHeight="1">
      <c r="A523" s="2" t="s">
        <v>24925</v>
      </c>
      <c r="B523" s="2" t="s">
        <v>7680</v>
      </c>
      <c r="C523" s="2" t="s">
        <v>4034</v>
      </c>
      <c r="D523" s="2" t="s">
        <v>1350</v>
      </c>
      <c r="E523" s="2" t="s">
        <v>264</v>
      </c>
      <c r="F523" s="2" t="s">
        <v>2112</v>
      </c>
      <c r="G523" s="2" t="s">
        <v>2046</v>
      </c>
      <c r="H523" s="2" t="s">
        <v>24926</v>
      </c>
      <c r="I523" s="2"/>
      <c r="J523" s="2"/>
      <c r="K523" s="2"/>
      <c r="L523" s="2"/>
      <c r="M523" s="2" t="s">
        <v>1566</v>
      </c>
      <c r="N523" s="2" t="s">
        <v>2058</v>
      </c>
      <c r="O523" s="2" t="s">
        <v>2093</v>
      </c>
      <c r="P523" s="2" t="s">
        <v>4630</v>
      </c>
      <c r="Q523" s="2" t="s">
        <v>2051</v>
      </c>
      <c r="R523" s="2" t="s">
        <v>2067</v>
      </c>
      <c r="S523" s="2"/>
      <c r="T523" s="2" t="s">
        <v>1349</v>
      </c>
    </row>
    <row r="524" spans="1:20" ht="14.25" customHeight="1">
      <c r="A524" s="2" t="s">
        <v>24927</v>
      </c>
      <c r="B524" s="2" t="s">
        <v>7680</v>
      </c>
      <c r="C524" s="2" t="s">
        <v>24928</v>
      </c>
      <c r="D524" s="2" t="s">
        <v>126</v>
      </c>
      <c r="E524" s="2" t="s">
        <v>96</v>
      </c>
      <c r="F524" s="2" t="s">
        <v>24929</v>
      </c>
      <c r="G524" s="2" t="s">
        <v>2046</v>
      </c>
      <c r="H524" s="2" t="s">
        <v>24930</v>
      </c>
      <c r="I524" s="2"/>
      <c r="J524" s="2"/>
      <c r="K524" s="2"/>
      <c r="L524" s="2"/>
      <c r="M524" s="2" t="s">
        <v>1566</v>
      </c>
      <c r="N524" s="2" t="s">
        <v>2058</v>
      </c>
      <c r="O524" s="2" t="s">
        <v>2132</v>
      </c>
      <c r="P524" s="2" t="s">
        <v>3587</v>
      </c>
      <c r="Q524" s="2" t="s">
        <v>2051</v>
      </c>
      <c r="R524" s="2" t="s">
        <v>2067</v>
      </c>
      <c r="S524" s="2"/>
      <c r="T524" s="2" t="s">
        <v>125</v>
      </c>
    </row>
    <row r="525" spans="1:20" ht="14.25" customHeight="1">
      <c r="A525" s="2" t="s">
        <v>24931</v>
      </c>
      <c r="B525" s="2" t="s">
        <v>7680</v>
      </c>
      <c r="C525" s="2" t="s">
        <v>3812</v>
      </c>
      <c r="D525" s="2" t="s">
        <v>278</v>
      </c>
      <c r="E525" s="2" t="s">
        <v>96</v>
      </c>
      <c r="F525" s="2" t="s">
        <v>4530</v>
      </c>
      <c r="G525" s="2" t="s">
        <v>2046</v>
      </c>
      <c r="H525" s="2" t="s">
        <v>24932</v>
      </c>
      <c r="I525" s="2"/>
      <c r="J525" s="2"/>
      <c r="K525" s="2"/>
      <c r="L525" s="2"/>
      <c r="M525" s="2" t="s">
        <v>1566</v>
      </c>
      <c r="N525" s="2" t="s">
        <v>2058</v>
      </c>
      <c r="O525" s="2" t="s">
        <v>2153</v>
      </c>
      <c r="P525" s="2" t="s">
        <v>3587</v>
      </c>
      <c r="Q525" s="2" t="s">
        <v>2051</v>
      </c>
      <c r="R525" s="2" t="s">
        <v>2052</v>
      </c>
      <c r="S525" s="2"/>
      <c r="T525" s="2" t="s">
        <v>277</v>
      </c>
    </row>
    <row r="526" spans="1:20" ht="14.25" customHeight="1">
      <c r="A526" s="2" t="s">
        <v>24933</v>
      </c>
      <c r="B526" s="2" t="s">
        <v>24934</v>
      </c>
      <c r="C526" s="2" t="s">
        <v>24935</v>
      </c>
      <c r="D526" s="2" t="s">
        <v>128</v>
      </c>
      <c r="E526" s="2" t="s">
        <v>96</v>
      </c>
      <c r="F526" s="2" t="s">
        <v>24936</v>
      </c>
      <c r="G526" s="2" t="s">
        <v>2046</v>
      </c>
      <c r="H526" s="2" t="s">
        <v>24937</v>
      </c>
      <c r="I526" s="2"/>
      <c r="J526" s="2"/>
      <c r="K526" s="2"/>
      <c r="L526" s="2"/>
      <c r="M526" s="2" t="s">
        <v>1566</v>
      </c>
      <c r="N526" s="2" t="s">
        <v>2058</v>
      </c>
      <c r="O526" s="2" t="s">
        <v>2139</v>
      </c>
      <c r="P526" s="2" t="s">
        <v>3363</v>
      </c>
      <c r="Q526" s="2" t="s">
        <v>2051</v>
      </c>
      <c r="R526" s="2" t="s">
        <v>2052</v>
      </c>
      <c r="S526" s="2"/>
      <c r="T526" s="2" t="s">
        <v>127</v>
      </c>
    </row>
    <row r="527" spans="1:20" ht="14.25" customHeight="1">
      <c r="A527" s="2" t="s">
        <v>24938</v>
      </c>
      <c r="B527" s="2" t="s">
        <v>24939</v>
      </c>
      <c r="C527" s="2" t="s">
        <v>24940</v>
      </c>
      <c r="D527" s="2" t="s">
        <v>128</v>
      </c>
      <c r="E527" s="2" t="s">
        <v>96</v>
      </c>
      <c r="F527" s="2" t="s">
        <v>24941</v>
      </c>
      <c r="G527" s="2" t="s">
        <v>2046</v>
      </c>
      <c r="H527" s="2" t="s">
        <v>24942</v>
      </c>
      <c r="I527" s="2"/>
      <c r="J527" s="2"/>
      <c r="K527" s="2" t="s">
        <v>24697</v>
      </c>
      <c r="L527" s="2" t="s">
        <v>24698</v>
      </c>
      <c r="M527" s="2" t="s">
        <v>1566</v>
      </c>
      <c r="N527" s="2" t="s">
        <v>2058</v>
      </c>
      <c r="O527" s="2" t="s">
        <v>2145</v>
      </c>
      <c r="P527" s="2" t="s">
        <v>3363</v>
      </c>
      <c r="Q527" s="2" t="s">
        <v>2051</v>
      </c>
      <c r="R527" s="2" t="s">
        <v>2052</v>
      </c>
      <c r="S527" s="2"/>
      <c r="T527" s="2" t="s">
        <v>127</v>
      </c>
    </row>
    <row r="528" spans="1:20" ht="14.25" customHeight="1">
      <c r="A528" s="2" t="s">
        <v>24943</v>
      </c>
      <c r="B528" s="2" t="s">
        <v>6164</v>
      </c>
      <c r="C528" s="2" t="s">
        <v>11288</v>
      </c>
      <c r="D528" s="2" t="s">
        <v>624</v>
      </c>
      <c r="E528" s="2" t="s">
        <v>264</v>
      </c>
      <c r="F528" s="2" t="s">
        <v>24944</v>
      </c>
      <c r="G528" s="2" t="s">
        <v>2046</v>
      </c>
      <c r="H528" s="2" t="s">
        <v>24945</v>
      </c>
      <c r="I528" s="2"/>
      <c r="J528" s="2"/>
      <c r="K528" s="2"/>
      <c r="L528" s="2"/>
      <c r="M528" s="2" t="s">
        <v>1566</v>
      </c>
      <c r="N528" s="2" t="s">
        <v>2058</v>
      </c>
      <c r="O528" s="2" t="s">
        <v>2093</v>
      </c>
      <c r="P528" s="2" t="s">
        <v>21091</v>
      </c>
      <c r="Q528" s="2" t="s">
        <v>2051</v>
      </c>
      <c r="R528" s="2" t="s">
        <v>2067</v>
      </c>
      <c r="S528" s="2"/>
      <c r="T528" s="2" t="s">
        <v>623</v>
      </c>
    </row>
    <row r="529" spans="1:20" ht="14.25" customHeight="1">
      <c r="A529" s="2" t="s">
        <v>24946</v>
      </c>
      <c r="B529" s="2" t="s">
        <v>23042</v>
      </c>
      <c r="C529" s="2" t="s">
        <v>24947</v>
      </c>
      <c r="D529" s="2" t="s">
        <v>24948</v>
      </c>
      <c r="E529" s="2" t="s">
        <v>264</v>
      </c>
      <c r="F529" s="2" t="s">
        <v>2824</v>
      </c>
      <c r="G529" s="2" t="s">
        <v>2091</v>
      </c>
      <c r="H529" s="2" t="s">
        <v>24949</v>
      </c>
      <c r="I529" s="2"/>
      <c r="J529" s="2"/>
      <c r="K529" s="2"/>
      <c r="L529" s="2"/>
      <c r="M529" s="2" t="s">
        <v>60</v>
      </c>
      <c r="N529" s="2" t="s">
        <v>2058</v>
      </c>
      <c r="O529" s="2" t="s">
        <v>2316</v>
      </c>
      <c r="P529" s="2" t="s">
        <v>2609</v>
      </c>
      <c r="Q529" s="2" t="s">
        <v>2051</v>
      </c>
      <c r="R529" s="2" t="s">
        <v>2052</v>
      </c>
      <c r="S529" s="2"/>
      <c r="T529" s="2" t="s">
        <v>24950</v>
      </c>
    </row>
    <row r="530" spans="1:20" ht="14.25" customHeight="1">
      <c r="A530" s="2" t="s">
        <v>24951</v>
      </c>
      <c r="B530" s="2" t="s">
        <v>24952</v>
      </c>
      <c r="C530" s="2" t="s">
        <v>24953</v>
      </c>
      <c r="D530" s="2" t="s">
        <v>99</v>
      </c>
      <c r="E530" s="2" t="s">
        <v>96</v>
      </c>
      <c r="F530" s="2" t="s">
        <v>24954</v>
      </c>
      <c r="G530" s="2" t="s">
        <v>2046</v>
      </c>
      <c r="H530" s="2" t="s">
        <v>24955</v>
      </c>
      <c r="I530" s="2"/>
      <c r="J530" s="2"/>
      <c r="K530" s="2"/>
      <c r="L530" s="2"/>
      <c r="M530" s="2" t="s">
        <v>1566</v>
      </c>
      <c r="N530" s="2" t="s">
        <v>2048</v>
      </c>
      <c r="O530" s="2" t="s">
        <v>2199</v>
      </c>
      <c r="P530" s="2" t="s">
        <v>23064</v>
      </c>
      <c r="Q530" s="2" t="s">
        <v>2051</v>
      </c>
      <c r="R530" s="2" t="s">
        <v>2200</v>
      </c>
      <c r="S530" s="2"/>
      <c r="T530" s="2" t="s">
        <v>98</v>
      </c>
    </row>
    <row r="531" spans="1:20" ht="14.25" customHeight="1">
      <c r="A531" s="2" t="s">
        <v>24956</v>
      </c>
      <c r="B531" s="2" t="s">
        <v>8201</v>
      </c>
      <c r="C531" s="2" t="s">
        <v>24957</v>
      </c>
      <c r="D531" s="2" t="s">
        <v>22998</v>
      </c>
      <c r="E531" s="2" t="s">
        <v>264</v>
      </c>
      <c r="F531" s="2" t="s">
        <v>24958</v>
      </c>
      <c r="G531" s="2" t="s">
        <v>6780</v>
      </c>
      <c r="H531" s="2" t="s">
        <v>24959</v>
      </c>
      <c r="I531" s="2"/>
      <c r="J531" s="2"/>
      <c r="K531" s="2"/>
      <c r="L531" s="2"/>
      <c r="M531" s="2" t="s">
        <v>1566</v>
      </c>
      <c r="N531" s="2" t="s">
        <v>2058</v>
      </c>
      <c r="O531" s="2" t="s">
        <v>2153</v>
      </c>
      <c r="P531" s="2" t="s">
        <v>2609</v>
      </c>
      <c r="Q531" s="2" t="s">
        <v>2051</v>
      </c>
      <c r="R531" s="2" t="s">
        <v>2067</v>
      </c>
      <c r="S531" s="2"/>
      <c r="T531" s="2" t="s">
        <v>23001</v>
      </c>
    </row>
    <row r="532" spans="1:20" ht="14.25" customHeight="1">
      <c r="A532" s="2" t="s">
        <v>24960</v>
      </c>
      <c r="B532" s="2" t="s">
        <v>5389</v>
      </c>
      <c r="C532" s="2" t="s">
        <v>4320</v>
      </c>
      <c r="D532" s="2" t="s">
        <v>1422</v>
      </c>
      <c r="E532" s="2" t="s">
        <v>264</v>
      </c>
      <c r="F532" s="2" t="s">
        <v>2112</v>
      </c>
      <c r="G532" s="2" t="s">
        <v>2046</v>
      </c>
      <c r="H532" s="2" t="s">
        <v>24961</v>
      </c>
      <c r="I532" s="2"/>
      <c r="J532" s="2"/>
      <c r="K532" s="2"/>
      <c r="L532" s="2"/>
      <c r="M532" s="2" t="s">
        <v>1566</v>
      </c>
      <c r="N532" s="2" t="s">
        <v>2058</v>
      </c>
      <c r="O532" s="2" t="s">
        <v>2093</v>
      </c>
      <c r="P532" s="2" t="s">
        <v>4570</v>
      </c>
      <c r="Q532" s="2" t="s">
        <v>2051</v>
      </c>
      <c r="R532" s="2" t="s">
        <v>2067</v>
      </c>
      <c r="S532" s="2"/>
      <c r="T532" s="2" t="s">
        <v>1421</v>
      </c>
    </row>
    <row r="533" spans="1:20" ht="14.25" customHeight="1">
      <c r="A533" s="2" t="s">
        <v>24962</v>
      </c>
      <c r="B533" s="2" t="s">
        <v>24963</v>
      </c>
      <c r="C533" s="2" t="s">
        <v>24964</v>
      </c>
      <c r="D533" s="2" t="s">
        <v>130</v>
      </c>
      <c r="E533" s="2" t="s">
        <v>96</v>
      </c>
      <c r="F533" s="2" t="s">
        <v>20150</v>
      </c>
      <c r="G533" s="2" t="s">
        <v>2046</v>
      </c>
      <c r="H533" s="2" t="s">
        <v>24965</v>
      </c>
      <c r="I533" s="2">
        <v>447385083661</v>
      </c>
      <c r="J533" s="2">
        <v>441216251090</v>
      </c>
      <c r="K533" s="2"/>
      <c r="L533" s="2"/>
      <c r="M533" s="2" t="s">
        <v>1566</v>
      </c>
      <c r="N533" s="2" t="s">
        <v>2048</v>
      </c>
      <c r="O533" s="2" t="s">
        <v>5489</v>
      </c>
      <c r="P533" s="2" t="s">
        <v>3587</v>
      </c>
      <c r="Q533" s="2" t="s">
        <v>2051</v>
      </c>
      <c r="R533" s="2" t="s">
        <v>2052</v>
      </c>
      <c r="S533" s="2"/>
      <c r="T533" s="2" t="s">
        <v>129</v>
      </c>
    </row>
    <row r="534" spans="1:20" ht="14.25" customHeight="1">
      <c r="A534" s="2" t="s">
        <v>24966</v>
      </c>
      <c r="B534" s="2" t="s">
        <v>19997</v>
      </c>
      <c r="C534" s="2" t="s">
        <v>24967</v>
      </c>
      <c r="D534" s="2" t="s">
        <v>94</v>
      </c>
      <c r="E534" s="2" t="s">
        <v>96</v>
      </c>
      <c r="F534" s="2" t="s">
        <v>24968</v>
      </c>
      <c r="G534" s="2" t="s">
        <v>2046</v>
      </c>
      <c r="H534" s="2" t="s">
        <v>24969</v>
      </c>
      <c r="I534" s="2" t="s">
        <v>24970</v>
      </c>
      <c r="J534" s="2"/>
      <c r="K534" s="2"/>
      <c r="L534" s="2" t="s">
        <v>2630</v>
      </c>
      <c r="M534" s="2" t="s">
        <v>1566</v>
      </c>
      <c r="N534" s="2" t="s">
        <v>2058</v>
      </c>
      <c r="O534" s="2" t="s">
        <v>2093</v>
      </c>
      <c r="P534" s="2" t="s">
        <v>5069</v>
      </c>
      <c r="Q534" s="2" t="s">
        <v>2051</v>
      </c>
      <c r="R534" s="2" t="s">
        <v>2067</v>
      </c>
      <c r="S534" s="2"/>
      <c r="T534" s="2" t="s">
        <v>93</v>
      </c>
    </row>
    <row r="535" spans="1:20" ht="14.25" customHeight="1">
      <c r="A535" s="2" t="s">
        <v>24971</v>
      </c>
      <c r="B535" s="2" t="s">
        <v>10303</v>
      </c>
      <c r="C535" s="2" t="s">
        <v>5802</v>
      </c>
      <c r="D535" s="2" t="s">
        <v>99</v>
      </c>
      <c r="E535" s="2" t="s">
        <v>96</v>
      </c>
      <c r="F535" s="2" t="s">
        <v>24972</v>
      </c>
      <c r="G535" s="2" t="s">
        <v>2046</v>
      </c>
      <c r="H535" s="2" t="s">
        <v>24973</v>
      </c>
      <c r="I535" s="2"/>
      <c r="J535" s="2"/>
      <c r="K535" s="2"/>
      <c r="L535" s="2" t="s">
        <v>4539</v>
      </c>
      <c r="M535" s="2" t="s">
        <v>1566</v>
      </c>
      <c r="N535" s="2" t="s">
        <v>2058</v>
      </c>
      <c r="O535" s="2" t="s">
        <v>2153</v>
      </c>
      <c r="P535" s="2" t="s">
        <v>23523</v>
      </c>
      <c r="Q535" s="2" t="s">
        <v>2051</v>
      </c>
      <c r="R535" s="2" t="s">
        <v>2052</v>
      </c>
      <c r="S535" s="2"/>
      <c r="T535" s="2" t="s">
        <v>98</v>
      </c>
    </row>
    <row r="536" spans="1:20" ht="14.25" customHeight="1">
      <c r="A536" s="2" t="s">
        <v>24974</v>
      </c>
      <c r="B536" s="2" t="s">
        <v>7798</v>
      </c>
      <c r="C536" s="2" t="s">
        <v>24975</v>
      </c>
      <c r="D536" s="2" t="s">
        <v>376</v>
      </c>
      <c r="E536" s="2" t="s">
        <v>264</v>
      </c>
      <c r="F536" s="2" t="s">
        <v>24976</v>
      </c>
      <c r="G536" s="2" t="s">
        <v>2046</v>
      </c>
      <c r="H536" s="2" t="s">
        <v>24977</v>
      </c>
      <c r="I536" s="2"/>
      <c r="J536" s="2"/>
      <c r="K536" s="2"/>
      <c r="L536" s="2"/>
      <c r="M536" s="2" t="s">
        <v>1566</v>
      </c>
      <c r="N536" s="2" t="s">
        <v>2048</v>
      </c>
      <c r="O536" s="2" t="s">
        <v>2179</v>
      </c>
      <c r="P536" s="2" t="s">
        <v>24195</v>
      </c>
      <c r="Q536" s="2" t="s">
        <v>2051</v>
      </c>
      <c r="R536" s="2" t="s">
        <v>2067</v>
      </c>
      <c r="S536" s="2"/>
      <c r="T536" s="2" t="s">
        <v>375</v>
      </c>
    </row>
    <row r="537" spans="1:20" ht="14.25" customHeight="1">
      <c r="A537" s="2" t="s">
        <v>24978</v>
      </c>
      <c r="B537" s="2" t="s">
        <v>5547</v>
      </c>
      <c r="C537" s="2" t="s">
        <v>24979</v>
      </c>
      <c r="D537" s="2" t="s">
        <v>152</v>
      </c>
      <c r="E537" s="2" t="s">
        <v>96</v>
      </c>
      <c r="F537" s="2" t="s">
        <v>24980</v>
      </c>
      <c r="G537" s="2" t="s">
        <v>2046</v>
      </c>
      <c r="H537" s="2" t="s">
        <v>24981</v>
      </c>
      <c r="I537" s="2"/>
      <c r="J537" s="2"/>
      <c r="K537" s="2"/>
      <c r="L537" s="2"/>
      <c r="M537" s="2" t="s">
        <v>1566</v>
      </c>
      <c r="N537" s="2" t="s">
        <v>2048</v>
      </c>
      <c r="O537" s="2" t="s">
        <v>2179</v>
      </c>
      <c r="P537" s="2" t="s">
        <v>2108</v>
      </c>
      <c r="Q537" s="2" t="s">
        <v>2051</v>
      </c>
      <c r="R537" s="2" t="s">
        <v>2067</v>
      </c>
      <c r="S537" s="2"/>
      <c r="T537" s="2" t="s">
        <v>151</v>
      </c>
    </row>
    <row r="538" spans="1:20" ht="14.25" customHeight="1">
      <c r="A538" s="2" t="s">
        <v>24982</v>
      </c>
      <c r="B538" s="2" t="s">
        <v>6175</v>
      </c>
      <c r="C538" s="2" t="s">
        <v>24983</v>
      </c>
      <c r="D538" s="2" t="s">
        <v>144</v>
      </c>
      <c r="E538" s="2" t="s">
        <v>96</v>
      </c>
      <c r="F538" s="2" t="s">
        <v>24984</v>
      </c>
      <c r="G538" s="2" t="s">
        <v>2046</v>
      </c>
      <c r="H538" s="2" t="s">
        <v>24985</v>
      </c>
      <c r="I538" s="2"/>
      <c r="J538" s="2"/>
      <c r="K538" s="2"/>
      <c r="L538" s="2"/>
      <c r="M538" s="2" t="s">
        <v>60</v>
      </c>
      <c r="N538" s="2" t="s">
        <v>2058</v>
      </c>
      <c r="O538" s="2" t="s">
        <v>2186</v>
      </c>
      <c r="P538" s="2" t="s">
        <v>2108</v>
      </c>
      <c r="Q538" s="2" t="s">
        <v>2051</v>
      </c>
      <c r="R538" s="2" t="s">
        <v>2052</v>
      </c>
      <c r="S538" s="2"/>
      <c r="T538" s="2" t="s">
        <v>143</v>
      </c>
    </row>
    <row r="539" spans="1:20" ht="14.25" customHeight="1">
      <c r="A539" s="2" t="s">
        <v>24986</v>
      </c>
      <c r="B539" s="2" t="s">
        <v>24987</v>
      </c>
      <c r="C539" s="2" t="s">
        <v>24988</v>
      </c>
      <c r="D539" s="2" t="s">
        <v>996</v>
      </c>
      <c r="E539" s="2" t="s">
        <v>264</v>
      </c>
      <c r="F539" s="2" t="s">
        <v>24989</v>
      </c>
      <c r="G539" s="2" t="s">
        <v>2091</v>
      </c>
      <c r="H539" s="2" t="s">
        <v>24990</v>
      </c>
      <c r="I539" s="2"/>
      <c r="J539" s="2"/>
      <c r="K539" s="2"/>
      <c r="L539" s="2"/>
      <c r="M539" s="2" t="s">
        <v>1566</v>
      </c>
      <c r="N539" s="2" t="s">
        <v>2048</v>
      </c>
      <c r="O539" s="2" t="s">
        <v>2199</v>
      </c>
      <c r="P539" s="2" t="s">
        <v>2609</v>
      </c>
      <c r="Q539" s="2" t="s">
        <v>2051</v>
      </c>
      <c r="R539" s="2" t="s">
        <v>2200</v>
      </c>
      <c r="S539" s="2"/>
      <c r="T539" s="2" t="s">
        <v>995</v>
      </c>
    </row>
    <row r="540" spans="1:20" ht="14.25" customHeight="1">
      <c r="A540" s="2" t="s">
        <v>24991</v>
      </c>
      <c r="B540" s="2" t="s">
        <v>24648</v>
      </c>
      <c r="C540" s="2" t="s">
        <v>24992</v>
      </c>
      <c r="D540" s="2" t="s">
        <v>238</v>
      </c>
      <c r="E540" s="2" t="s">
        <v>264</v>
      </c>
      <c r="F540" s="2" t="s">
        <v>4810</v>
      </c>
      <c r="G540" s="2" t="s">
        <v>2046</v>
      </c>
      <c r="H540" s="2" t="s">
        <v>24993</v>
      </c>
      <c r="I540" s="2"/>
      <c r="J540" s="2">
        <v>441158842236</v>
      </c>
      <c r="K540" s="2"/>
      <c r="L540" s="2"/>
      <c r="M540" s="2" t="s">
        <v>1566</v>
      </c>
      <c r="N540" s="2" t="s">
        <v>2058</v>
      </c>
      <c r="O540" s="2" t="s">
        <v>2153</v>
      </c>
      <c r="P540" s="2" t="s">
        <v>23622</v>
      </c>
      <c r="Q540" s="2" t="s">
        <v>2051</v>
      </c>
      <c r="R540" s="2" t="s">
        <v>2052</v>
      </c>
      <c r="S540" s="2"/>
      <c r="T540" s="2" t="s">
        <v>237</v>
      </c>
    </row>
    <row r="541" spans="1:20" ht="14.25" customHeight="1">
      <c r="A541" s="2" t="s">
        <v>24994</v>
      </c>
      <c r="B541" s="2" t="s">
        <v>4519</v>
      </c>
      <c r="C541" s="2" t="s">
        <v>24995</v>
      </c>
      <c r="D541" s="2" t="s">
        <v>168</v>
      </c>
      <c r="E541" s="2" t="s">
        <v>96</v>
      </c>
      <c r="F541" s="2" t="s">
        <v>24996</v>
      </c>
      <c r="G541" s="2" t="s">
        <v>2046</v>
      </c>
      <c r="H541" s="2" t="s">
        <v>24997</v>
      </c>
      <c r="I541" s="2"/>
      <c r="J541" s="2"/>
      <c r="K541" s="2"/>
      <c r="L541" s="2"/>
      <c r="M541" s="2" t="s">
        <v>1566</v>
      </c>
      <c r="N541" s="2" t="s">
        <v>2048</v>
      </c>
      <c r="O541" s="2" t="s">
        <v>2179</v>
      </c>
      <c r="P541" s="2" t="s">
        <v>3969</v>
      </c>
      <c r="Q541" s="2" t="s">
        <v>2051</v>
      </c>
      <c r="R541" s="2" t="s">
        <v>2052</v>
      </c>
      <c r="S541" s="2"/>
      <c r="T541" s="2" t="s">
        <v>167</v>
      </c>
    </row>
    <row r="542" spans="1:20" ht="14.25" customHeight="1">
      <c r="A542" s="2" t="s">
        <v>24998</v>
      </c>
      <c r="B542" s="2" t="s">
        <v>24999</v>
      </c>
      <c r="C542" s="2" t="s">
        <v>25000</v>
      </c>
      <c r="D542" s="2" t="s">
        <v>122</v>
      </c>
      <c r="E542" s="2" t="s">
        <v>96</v>
      </c>
      <c r="F542" s="2" t="s">
        <v>4810</v>
      </c>
      <c r="G542" s="2" t="s">
        <v>2046</v>
      </c>
      <c r="H542" s="2" t="s">
        <v>25001</v>
      </c>
      <c r="I542" s="2"/>
      <c r="J542" s="2"/>
      <c r="K542" s="2"/>
      <c r="L542" s="2"/>
      <c r="M542" s="2" t="s">
        <v>1566</v>
      </c>
      <c r="N542" s="2" t="s">
        <v>2058</v>
      </c>
      <c r="O542" s="2" t="s">
        <v>2153</v>
      </c>
      <c r="P542" s="2" t="s">
        <v>3587</v>
      </c>
      <c r="Q542" s="2" t="s">
        <v>2051</v>
      </c>
      <c r="R542" s="2" t="s">
        <v>2052</v>
      </c>
      <c r="S542" s="2"/>
      <c r="T542" s="2" t="s">
        <v>121</v>
      </c>
    </row>
    <row r="543" spans="1:20" ht="14.25" customHeight="1">
      <c r="A543" s="2" t="s">
        <v>25002</v>
      </c>
      <c r="B543" s="2" t="s">
        <v>4405</v>
      </c>
      <c r="C543" s="2" t="s">
        <v>3779</v>
      </c>
      <c r="D543" s="2" t="s">
        <v>846</v>
      </c>
      <c r="E543" s="2" t="s">
        <v>264</v>
      </c>
      <c r="F543" s="2" t="s">
        <v>25003</v>
      </c>
      <c r="G543" s="2" t="s">
        <v>2046</v>
      </c>
      <c r="H543" s="2" t="s">
        <v>25004</v>
      </c>
      <c r="I543" s="2"/>
      <c r="J543" s="2"/>
      <c r="K543" s="2"/>
      <c r="L543" s="2"/>
      <c r="M543" s="2" t="s">
        <v>1566</v>
      </c>
      <c r="N543" s="2" t="s">
        <v>2058</v>
      </c>
      <c r="O543" s="2" t="s">
        <v>2093</v>
      </c>
      <c r="P543" s="2" t="s">
        <v>23064</v>
      </c>
      <c r="Q543" s="2" t="s">
        <v>2051</v>
      </c>
      <c r="R543" s="2" t="s">
        <v>2067</v>
      </c>
      <c r="S543" s="2"/>
      <c r="T543" s="2" t="s">
        <v>845</v>
      </c>
    </row>
    <row r="544" spans="1:20" ht="14.25" customHeight="1">
      <c r="A544" s="2" t="s">
        <v>25005</v>
      </c>
      <c r="B544" s="2" t="s">
        <v>4386</v>
      </c>
      <c r="C544" s="2" t="s">
        <v>16262</v>
      </c>
      <c r="D544" s="2" t="s">
        <v>316</v>
      </c>
      <c r="E544" s="2" t="s">
        <v>96</v>
      </c>
      <c r="F544" s="2" t="s">
        <v>25006</v>
      </c>
      <c r="G544" s="2" t="s">
        <v>2046</v>
      </c>
      <c r="H544" s="2" t="s">
        <v>25007</v>
      </c>
      <c r="I544" s="2"/>
      <c r="J544" s="2"/>
      <c r="K544" s="2"/>
      <c r="L544" s="2"/>
      <c r="M544" s="2" t="s">
        <v>1566</v>
      </c>
      <c r="N544" s="2" t="s">
        <v>2058</v>
      </c>
      <c r="O544" s="2" t="s">
        <v>2153</v>
      </c>
      <c r="P544" s="2" t="s">
        <v>3969</v>
      </c>
      <c r="Q544" s="2" t="s">
        <v>2051</v>
      </c>
      <c r="R544" s="2" t="s">
        <v>2052</v>
      </c>
      <c r="S544" s="2"/>
      <c r="T544" s="2" t="s">
        <v>315</v>
      </c>
    </row>
    <row r="545" spans="1:20" ht="14.25" customHeight="1">
      <c r="A545" s="2" t="s">
        <v>25008</v>
      </c>
      <c r="B545" s="2" t="s">
        <v>4346</v>
      </c>
      <c r="C545" s="2" t="s">
        <v>25009</v>
      </c>
      <c r="D545" s="2" t="s">
        <v>144</v>
      </c>
      <c r="E545" s="2" t="s">
        <v>96</v>
      </c>
      <c r="F545" s="2" t="s">
        <v>25010</v>
      </c>
      <c r="G545" s="2" t="s">
        <v>2046</v>
      </c>
      <c r="H545" s="2" t="s">
        <v>25011</v>
      </c>
      <c r="I545" s="2"/>
      <c r="J545" s="2"/>
      <c r="K545" s="2"/>
      <c r="L545" s="2"/>
      <c r="M545" s="2" t="s">
        <v>1566</v>
      </c>
      <c r="N545" s="2" t="s">
        <v>2058</v>
      </c>
      <c r="O545" s="2" t="s">
        <v>2153</v>
      </c>
      <c r="P545" s="2" t="s">
        <v>3363</v>
      </c>
      <c r="Q545" s="2" t="s">
        <v>2051</v>
      </c>
      <c r="R545" s="2" t="s">
        <v>2067</v>
      </c>
      <c r="S545" s="2"/>
      <c r="T545" s="2" t="s">
        <v>143</v>
      </c>
    </row>
    <row r="546" spans="1:20" ht="14.25" customHeight="1">
      <c r="A546" s="2" t="s">
        <v>25012</v>
      </c>
      <c r="B546" s="2" t="s">
        <v>4346</v>
      </c>
      <c r="C546" s="2" t="s">
        <v>3779</v>
      </c>
      <c r="D546" s="2" t="s">
        <v>144</v>
      </c>
      <c r="E546" s="2" t="s">
        <v>96</v>
      </c>
      <c r="F546" s="2" t="s">
        <v>25010</v>
      </c>
      <c r="G546" s="2" t="s">
        <v>2046</v>
      </c>
      <c r="H546" s="2" t="s">
        <v>25013</v>
      </c>
      <c r="I546" s="2"/>
      <c r="J546" s="2"/>
      <c r="K546" s="2"/>
      <c r="L546" s="2"/>
      <c r="M546" s="2" t="s">
        <v>1566</v>
      </c>
      <c r="N546" s="2" t="s">
        <v>2058</v>
      </c>
      <c r="O546" s="2" t="s">
        <v>2153</v>
      </c>
      <c r="P546" s="2" t="s">
        <v>2108</v>
      </c>
      <c r="Q546" s="2" t="s">
        <v>2051</v>
      </c>
      <c r="R546" s="2" t="s">
        <v>2067</v>
      </c>
      <c r="S546" s="2"/>
      <c r="T546" s="2" t="s">
        <v>143</v>
      </c>
    </row>
    <row r="547" spans="1:20" ht="14.25" customHeight="1">
      <c r="A547" s="2" t="s">
        <v>25014</v>
      </c>
      <c r="B547" s="2" t="s">
        <v>6306</v>
      </c>
      <c r="C547" s="2" t="s">
        <v>25015</v>
      </c>
      <c r="D547" s="2" t="s">
        <v>152</v>
      </c>
      <c r="E547" s="2" t="s">
        <v>96</v>
      </c>
      <c r="F547" s="2" t="s">
        <v>25016</v>
      </c>
      <c r="G547" s="2" t="s">
        <v>2046</v>
      </c>
      <c r="H547" s="2" t="s">
        <v>25017</v>
      </c>
      <c r="I547" s="2"/>
      <c r="J547" s="2"/>
      <c r="K547" s="2"/>
      <c r="L547" s="2"/>
      <c r="M547" s="2" t="s">
        <v>1566</v>
      </c>
      <c r="N547" s="2" t="s">
        <v>2058</v>
      </c>
      <c r="O547" s="2" t="s">
        <v>2132</v>
      </c>
      <c r="P547" s="2" t="s">
        <v>23531</v>
      </c>
      <c r="Q547" s="2" t="s">
        <v>2051</v>
      </c>
      <c r="R547" s="2" t="s">
        <v>2067</v>
      </c>
      <c r="S547" s="2"/>
      <c r="T547" s="2" t="s">
        <v>151</v>
      </c>
    </row>
    <row r="548" spans="1:20" ht="14.25" customHeight="1">
      <c r="A548" s="2" t="s">
        <v>25018</v>
      </c>
      <c r="B548" s="2" t="s">
        <v>25019</v>
      </c>
      <c r="C548" s="2" t="s">
        <v>25020</v>
      </c>
      <c r="D548" s="2" t="s">
        <v>996</v>
      </c>
      <c r="E548" s="2" t="s">
        <v>264</v>
      </c>
      <c r="F548" s="2" t="s">
        <v>25021</v>
      </c>
      <c r="G548" s="2" t="s">
        <v>2091</v>
      </c>
      <c r="H548" s="2" t="s">
        <v>25022</v>
      </c>
      <c r="I548" s="2"/>
      <c r="J548" s="2"/>
      <c r="K548" s="2"/>
      <c r="L548" s="2"/>
      <c r="M548" s="2" t="s">
        <v>1566</v>
      </c>
      <c r="N548" s="2" t="s">
        <v>2058</v>
      </c>
      <c r="O548" s="2" t="s">
        <v>2078</v>
      </c>
      <c r="P548" s="2" t="s">
        <v>2609</v>
      </c>
      <c r="Q548" s="2" t="s">
        <v>2051</v>
      </c>
      <c r="R548" s="2" t="s">
        <v>2067</v>
      </c>
      <c r="S548" s="2"/>
      <c r="T548" s="2" t="s">
        <v>995</v>
      </c>
    </row>
    <row r="549" spans="1:20" ht="14.25" customHeight="1">
      <c r="A549" s="2" t="s">
        <v>25023</v>
      </c>
      <c r="B549" s="2" t="s">
        <v>5467</v>
      </c>
      <c r="C549" s="2" t="s">
        <v>25024</v>
      </c>
      <c r="D549" s="2" t="s">
        <v>124</v>
      </c>
      <c r="E549" s="2" t="s">
        <v>96</v>
      </c>
      <c r="F549" s="2" t="s">
        <v>4402</v>
      </c>
      <c r="G549" s="2" t="s">
        <v>2046</v>
      </c>
      <c r="H549" s="2" t="s">
        <v>25025</v>
      </c>
      <c r="I549" s="2"/>
      <c r="J549" s="2"/>
      <c r="K549" s="2"/>
      <c r="L549" s="2"/>
      <c r="M549" s="2" t="s">
        <v>1566</v>
      </c>
      <c r="N549" s="2" t="s">
        <v>2058</v>
      </c>
      <c r="O549" s="2" t="s">
        <v>2153</v>
      </c>
      <c r="P549" s="2" t="s">
        <v>25026</v>
      </c>
      <c r="Q549" s="2" t="s">
        <v>2051</v>
      </c>
      <c r="R549" s="2" t="s">
        <v>2052</v>
      </c>
      <c r="S549" s="2"/>
      <c r="T549" s="2" t="s">
        <v>123</v>
      </c>
    </row>
    <row r="550" spans="1:20" ht="14.25" customHeight="1">
      <c r="A550" s="2" t="s">
        <v>25027</v>
      </c>
      <c r="B550" s="2" t="s">
        <v>4266</v>
      </c>
      <c r="C550" s="2" t="s">
        <v>25028</v>
      </c>
      <c r="D550" s="2" t="s">
        <v>152</v>
      </c>
      <c r="E550" s="2" t="s">
        <v>96</v>
      </c>
      <c r="F550" s="2" t="s">
        <v>25029</v>
      </c>
      <c r="G550" s="2" t="s">
        <v>2046</v>
      </c>
      <c r="H550" s="2" t="s">
        <v>25030</v>
      </c>
      <c r="I550" s="2"/>
      <c r="J550" s="2"/>
      <c r="K550" s="2"/>
      <c r="L550" s="2"/>
      <c r="M550" s="2" t="s">
        <v>1566</v>
      </c>
      <c r="N550" s="2" t="s">
        <v>2058</v>
      </c>
      <c r="O550" s="2" t="s">
        <v>2132</v>
      </c>
      <c r="P550" s="2" t="s">
        <v>23531</v>
      </c>
      <c r="Q550" s="2" t="s">
        <v>2051</v>
      </c>
      <c r="R550" s="2" t="s">
        <v>2067</v>
      </c>
      <c r="S550" s="2"/>
      <c r="T550" s="2" t="s">
        <v>151</v>
      </c>
    </row>
    <row r="551" spans="1:20" ht="14.25" customHeight="1">
      <c r="A551" s="2" t="s">
        <v>25031</v>
      </c>
      <c r="B551" s="2" t="s">
        <v>25032</v>
      </c>
      <c r="C551" s="2" t="s">
        <v>25033</v>
      </c>
      <c r="D551" s="2" t="s">
        <v>1030</v>
      </c>
      <c r="E551" s="2" t="s">
        <v>264</v>
      </c>
      <c r="F551" s="2" t="s">
        <v>2090</v>
      </c>
      <c r="G551" s="2" t="s">
        <v>2046</v>
      </c>
      <c r="H551" s="2" t="s">
        <v>25034</v>
      </c>
      <c r="I551" s="2"/>
      <c r="J551" s="2"/>
      <c r="K551" s="2"/>
      <c r="L551" s="2"/>
      <c r="M551" s="2" t="s">
        <v>1566</v>
      </c>
      <c r="N551" s="2" t="s">
        <v>2058</v>
      </c>
      <c r="O551" s="2" t="s">
        <v>2093</v>
      </c>
      <c r="P551" s="2" t="s">
        <v>23064</v>
      </c>
      <c r="Q551" s="2" t="s">
        <v>2051</v>
      </c>
      <c r="R551" s="2" t="s">
        <v>2067</v>
      </c>
      <c r="S551" s="2"/>
      <c r="T551" s="2" t="s">
        <v>1029</v>
      </c>
    </row>
    <row r="552" spans="1:20" ht="14.25" customHeight="1">
      <c r="A552" s="2" t="s">
        <v>25035</v>
      </c>
      <c r="B552" s="2" t="s">
        <v>5621</v>
      </c>
      <c r="C552" s="2" t="s">
        <v>5227</v>
      </c>
      <c r="D552" s="2" t="s">
        <v>1490</v>
      </c>
      <c r="E552" s="2" t="s">
        <v>264</v>
      </c>
      <c r="F552" s="2" t="s">
        <v>4565</v>
      </c>
      <c r="G552" s="2" t="s">
        <v>2046</v>
      </c>
      <c r="H552" s="2" t="s">
        <v>25036</v>
      </c>
      <c r="I552" s="2"/>
      <c r="J552" s="2"/>
      <c r="K552" s="2"/>
      <c r="L552" s="2"/>
      <c r="M552" s="2" t="s">
        <v>1566</v>
      </c>
      <c r="N552" s="2" t="s">
        <v>2058</v>
      </c>
      <c r="O552" s="2" t="s">
        <v>2145</v>
      </c>
      <c r="P552" s="2" t="s">
        <v>25037</v>
      </c>
      <c r="Q552" s="2" t="s">
        <v>2051</v>
      </c>
      <c r="R552" s="2" t="s">
        <v>2067</v>
      </c>
      <c r="S552" s="2"/>
      <c r="T552" s="2" t="s">
        <v>1489</v>
      </c>
    </row>
    <row r="553" spans="1:20" ht="14.25" customHeight="1">
      <c r="A553" s="2" t="s">
        <v>25038</v>
      </c>
      <c r="B553" s="2" t="s">
        <v>25039</v>
      </c>
      <c r="C553" s="2" t="s">
        <v>25040</v>
      </c>
      <c r="D553" s="2" t="s">
        <v>990</v>
      </c>
      <c r="E553" s="2" t="s">
        <v>264</v>
      </c>
      <c r="F553" s="2" t="s">
        <v>5645</v>
      </c>
      <c r="G553" s="2" t="s">
        <v>2046</v>
      </c>
      <c r="H553" s="2" t="s">
        <v>25041</v>
      </c>
      <c r="I553" s="2"/>
      <c r="J553" s="2">
        <v>442075917752</v>
      </c>
      <c r="K553" s="2"/>
      <c r="L553" s="2"/>
      <c r="M553" s="2" t="s">
        <v>60</v>
      </c>
      <c r="N553" s="2" t="s">
        <v>2058</v>
      </c>
      <c r="O553" s="2" t="s">
        <v>2186</v>
      </c>
      <c r="P553" s="2" t="s">
        <v>21281</v>
      </c>
      <c r="Q553" s="2" t="s">
        <v>2051</v>
      </c>
      <c r="R553" s="2"/>
      <c r="S553" s="2"/>
      <c r="T553" s="2" t="s">
        <v>989</v>
      </c>
    </row>
    <row r="554" spans="1:20" ht="14.25" customHeight="1">
      <c r="A554" s="2" t="s">
        <v>25042</v>
      </c>
      <c r="B554" s="2" t="s">
        <v>25043</v>
      </c>
      <c r="C554" s="2" t="s">
        <v>25044</v>
      </c>
      <c r="D554" s="2" t="s">
        <v>204</v>
      </c>
      <c r="E554" s="2" t="s">
        <v>96</v>
      </c>
      <c r="F554" s="2" t="s">
        <v>7861</v>
      </c>
      <c r="G554" s="2" t="s">
        <v>2046</v>
      </c>
      <c r="H554" s="2" t="s">
        <v>25045</v>
      </c>
      <c r="I554" s="2"/>
      <c r="J554" s="2"/>
      <c r="K554" s="2"/>
      <c r="L554" s="2"/>
      <c r="M554" s="2" t="s">
        <v>1566</v>
      </c>
      <c r="N554" s="2" t="s">
        <v>2048</v>
      </c>
      <c r="O554" s="2" t="s">
        <v>2179</v>
      </c>
      <c r="P554" s="2" t="s">
        <v>2066</v>
      </c>
      <c r="Q554" s="2" t="s">
        <v>2051</v>
      </c>
      <c r="R554" s="2" t="s">
        <v>2052</v>
      </c>
      <c r="S554" s="2"/>
      <c r="T554" s="2" t="s">
        <v>203</v>
      </c>
    </row>
    <row r="555" spans="1:20" ht="14.25" customHeight="1">
      <c r="A555" s="2" t="s">
        <v>25046</v>
      </c>
      <c r="B555" s="2" t="s">
        <v>3896</v>
      </c>
      <c r="C555" s="2" t="s">
        <v>25047</v>
      </c>
      <c r="D555" s="2" t="s">
        <v>99</v>
      </c>
      <c r="E555" s="2" t="s">
        <v>96</v>
      </c>
      <c r="F555" s="2" t="s">
        <v>7861</v>
      </c>
      <c r="G555" s="2" t="s">
        <v>2046</v>
      </c>
      <c r="H555" s="2" t="s">
        <v>25048</v>
      </c>
      <c r="I555" s="2">
        <v>447980803442</v>
      </c>
      <c r="J555" s="2">
        <v>441923488296</v>
      </c>
      <c r="K555" s="2"/>
      <c r="L555" s="2"/>
      <c r="M555" s="2" t="s">
        <v>1566</v>
      </c>
      <c r="N555" s="2" t="s">
        <v>2048</v>
      </c>
      <c r="O555" s="2" t="s">
        <v>2179</v>
      </c>
      <c r="P555" s="2" t="s">
        <v>23523</v>
      </c>
      <c r="Q555" s="2" t="s">
        <v>2051</v>
      </c>
      <c r="R555" s="2" t="s">
        <v>2052</v>
      </c>
      <c r="S555" s="2"/>
      <c r="T555" s="2" t="s">
        <v>98</v>
      </c>
    </row>
    <row r="556" spans="1:20" ht="14.25" customHeight="1">
      <c r="A556" s="2" t="s">
        <v>25049</v>
      </c>
      <c r="B556" s="2" t="s">
        <v>3804</v>
      </c>
      <c r="C556" s="2" t="s">
        <v>25050</v>
      </c>
      <c r="D556" s="2" t="s">
        <v>114</v>
      </c>
      <c r="E556" s="2" t="s">
        <v>96</v>
      </c>
      <c r="F556" s="2" t="s">
        <v>25051</v>
      </c>
      <c r="G556" s="2" t="s">
        <v>2046</v>
      </c>
      <c r="H556" s="2" t="s">
        <v>25052</v>
      </c>
      <c r="I556" s="2"/>
      <c r="J556" s="2"/>
      <c r="K556" s="2"/>
      <c r="L556" s="2"/>
      <c r="M556" s="2" t="s">
        <v>1566</v>
      </c>
      <c r="N556" s="2" t="s">
        <v>2048</v>
      </c>
      <c r="O556" s="2" t="s">
        <v>2179</v>
      </c>
      <c r="P556" s="2" t="s">
        <v>3153</v>
      </c>
      <c r="Q556" s="2" t="s">
        <v>2051</v>
      </c>
      <c r="R556" s="2" t="s">
        <v>2067</v>
      </c>
      <c r="S556" s="2"/>
      <c r="T556" s="2" t="s">
        <v>113</v>
      </c>
    </row>
    <row r="557" spans="1:20" ht="14.25" customHeight="1">
      <c r="A557" s="2" t="s">
        <v>25053</v>
      </c>
      <c r="B557" s="2" t="s">
        <v>3720</v>
      </c>
      <c r="C557" s="2" t="s">
        <v>25054</v>
      </c>
      <c r="D557" s="2" t="s">
        <v>168</v>
      </c>
      <c r="E557" s="2" t="s">
        <v>96</v>
      </c>
      <c r="F557" s="2" t="s">
        <v>25055</v>
      </c>
      <c r="G557" s="2" t="s">
        <v>2046</v>
      </c>
      <c r="H557" s="2" t="s">
        <v>25056</v>
      </c>
      <c r="I557" s="2"/>
      <c r="J557" s="2"/>
      <c r="K557" s="2"/>
      <c r="L557" s="2"/>
      <c r="M557" s="2" t="s">
        <v>1566</v>
      </c>
      <c r="N557" s="2" t="s">
        <v>2058</v>
      </c>
      <c r="O557" s="2" t="s">
        <v>2153</v>
      </c>
      <c r="P557" s="2" t="s">
        <v>2534</v>
      </c>
      <c r="Q557" s="2" t="s">
        <v>2051</v>
      </c>
      <c r="R557" s="2" t="s">
        <v>2067</v>
      </c>
      <c r="S557" s="2"/>
      <c r="T557" s="2" t="s">
        <v>167</v>
      </c>
    </row>
    <row r="558" spans="1:20" ht="14.25" customHeight="1">
      <c r="A558" s="2" t="s">
        <v>25057</v>
      </c>
      <c r="B558" s="2" t="s">
        <v>25058</v>
      </c>
      <c r="C558" s="2" t="s">
        <v>3779</v>
      </c>
      <c r="D558" s="2" t="s">
        <v>314</v>
      </c>
      <c r="E558" s="2" t="s">
        <v>96</v>
      </c>
      <c r="F558" s="2" t="s">
        <v>25059</v>
      </c>
      <c r="G558" s="2" t="s">
        <v>2046</v>
      </c>
      <c r="H558" s="2" t="s">
        <v>25060</v>
      </c>
      <c r="I558" s="2"/>
      <c r="J558" s="2"/>
      <c r="K558" s="2"/>
      <c r="L558" s="2"/>
      <c r="M558" s="2" t="s">
        <v>1566</v>
      </c>
      <c r="N558" s="2" t="s">
        <v>2058</v>
      </c>
      <c r="O558" s="2" t="s">
        <v>2145</v>
      </c>
      <c r="P558" s="2" t="s">
        <v>3910</v>
      </c>
      <c r="Q558" s="2" t="s">
        <v>2051</v>
      </c>
      <c r="R558" s="2" t="s">
        <v>2200</v>
      </c>
      <c r="S558" s="2"/>
      <c r="T558" s="2" t="s">
        <v>313</v>
      </c>
    </row>
    <row r="559" spans="1:20" ht="14.25" customHeight="1">
      <c r="A559" s="2" t="s">
        <v>25061</v>
      </c>
      <c r="B559" s="2" t="s">
        <v>25062</v>
      </c>
      <c r="C559" s="2" t="s">
        <v>25063</v>
      </c>
      <c r="D559" s="2" t="s">
        <v>128</v>
      </c>
      <c r="E559" s="2" t="s">
        <v>96</v>
      </c>
      <c r="F559" s="2" t="s">
        <v>25064</v>
      </c>
      <c r="G559" s="2" t="s">
        <v>2046</v>
      </c>
      <c r="H559" s="2" t="s">
        <v>25065</v>
      </c>
      <c r="I559" s="2" t="s">
        <v>25066</v>
      </c>
      <c r="J559" s="2"/>
      <c r="K559" s="2"/>
      <c r="L559" s="2" t="s">
        <v>2287</v>
      </c>
      <c r="M559" s="2" t="s">
        <v>1566</v>
      </c>
      <c r="N559" s="2" t="s">
        <v>2058</v>
      </c>
      <c r="O559" s="2" t="s">
        <v>2093</v>
      </c>
      <c r="P559" s="2" t="s">
        <v>24115</v>
      </c>
      <c r="Q559" s="2" t="s">
        <v>2051</v>
      </c>
      <c r="R559" s="2" t="s">
        <v>2067</v>
      </c>
      <c r="S559" s="2"/>
      <c r="T559" s="2" t="s">
        <v>127</v>
      </c>
    </row>
    <row r="560" spans="1:20" ht="14.25" customHeight="1">
      <c r="A560" s="2" t="s">
        <v>25067</v>
      </c>
      <c r="B560" s="2" t="s">
        <v>25068</v>
      </c>
      <c r="C560" s="2" t="s">
        <v>25069</v>
      </c>
      <c r="D560" s="2" t="s">
        <v>168</v>
      </c>
      <c r="E560" s="2" t="s">
        <v>96</v>
      </c>
      <c r="F560" s="2" t="s">
        <v>25070</v>
      </c>
      <c r="G560" s="2" t="s">
        <v>2046</v>
      </c>
      <c r="H560" s="2" t="s">
        <v>25071</v>
      </c>
      <c r="I560" s="2"/>
      <c r="J560" s="2"/>
      <c r="K560" s="2"/>
      <c r="L560" s="2"/>
      <c r="M560" s="2" t="s">
        <v>1566</v>
      </c>
      <c r="N560" s="2" t="s">
        <v>2058</v>
      </c>
      <c r="O560" s="2" t="s">
        <v>2093</v>
      </c>
      <c r="P560" s="2" t="s">
        <v>2534</v>
      </c>
      <c r="Q560" s="2" t="s">
        <v>2051</v>
      </c>
      <c r="R560" s="2" t="s">
        <v>2067</v>
      </c>
      <c r="S560" s="2"/>
      <c r="T560" s="2" t="s">
        <v>167</v>
      </c>
    </row>
    <row r="561" spans="1:20" ht="14.25" customHeight="1">
      <c r="A561" s="22" t="s">
        <v>25072</v>
      </c>
      <c r="B561" s="22" t="s">
        <v>7416</v>
      </c>
      <c r="C561" s="22" t="s">
        <v>25073</v>
      </c>
      <c r="D561" s="22" t="s">
        <v>106</v>
      </c>
      <c r="E561" s="22" t="s">
        <v>96</v>
      </c>
      <c r="F561" s="22" t="s">
        <v>25074</v>
      </c>
      <c r="G561" s="22" t="s">
        <v>2046</v>
      </c>
      <c r="H561" s="22" t="s">
        <v>25075</v>
      </c>
      <c r="I561" s="22"/>
      <c r="J561" s="22"/>
      <c r="K561" s="22"/>
      <c r="L561" s="22"/>
      <c r="M561" s="22" t="s">
        <v>1566</v>
      </c>
      <c r="N561" s="22" t="s">
        <v>2048</v>
      </c>
      <c r="O561" s="22" t="s">
        <v>2199</v>
      </c>
      <c r="P561" s="22" t="s">
        <v>2377</v>
      </c>
      <c r="Q561" s="22" t="s">
        <v>2051</v>
      </c>
      <c r="R561" s="2" t="s">
        <v>2067</v>
      </c>
      <c r="S561" s="2"/>
      <c r="T561" s="2" t="s">
        <v>105</v>
      </c>
    </row>
    <row r="562" spans="1:20" ht="14.25" customHeight="1">
      <c r="A562" s="2" t="s">
        <v>25076</v>
      </c>
      <c r="B562" s="2" t="s">
        <v>3155</v>
      </c>
      <c r="C562" s="2" t="s">
        <v>14915</v>
      </c>
      <c r="D562" s="2" t="s">
        <v>808</v>
      </c>
      <c r="E562" s="2" t="s">
        <v>264</v>
      </c>
      <c r="F562" s="2" t="s">
        <v>25077</v>
      </c>
      <c r="G562" s="2" t="s">
        <v>2046</v>
      </c>
      <c r="H562" s="2" t="s">
        <v>25078</v>
      </c>
      <c r="I562" s="2"/>
      <c r="J562" s="2"/>
      <c r="K562" s="2"/>
      <c r="L562" s="2"/>
      <c r="M562" s="2" t="s">
        <v>1566</v>
      </c>
      <c r="N562" s="2" t="s">
        <v>2048</v>
      </c>
      <c r="O562" s="2" t="s">
        <v>2179</v>
      </c>
      <c r="P562" s="2" t="s">
        <v>23141</v>
      </c>
      <c r="Q562" s="2" t="s">
        <v>2051</v>
      </c>
      <c r="R562" s="2" t="s">
        <v>2067</v>
      </c>
      <c r="S562" s="2"/>
      <c r="T562" s="2" t="s">
        <v>807</v>
      </c>
    </row>
    <row r="563" spans="1:20" ht="14.25" customHeight="1">
      <c r="A563" s="2" t="s">
        <v>25079</v>
      </c>
      <c r="B563" s="2" t="s">
        <v>3176</v>
      </c>
      <c r="C563" s="2" t="s">
        <v>15329</v>
      </c>
      <c r="D563" s="2" t="s">
        <v>1528</v>
      </c>
      <c r="E563" s="2" t="s">
        <v>264</v>
      </c>
      <c r="F563" s="2" t="s">
        <v>25080</v>
      </c>
      <c r="G563" s="2" t="s">
        <v>2046</v>
      </c>
      <c r="H563" s="2" t="s">
        <v>25081</v>
      </c>
      <c r="I563" s="2"/>
      <c r="J563" s="2">
        <v>441142255540</v>
      </c>
      <c r="K563" s="2"/>
      <c r="L563" s="2"/>
      <c r="M563" s="2" t="s">
        <v>1566</v>
      </c>
      <c r="N563" s="2" t="s">
        <v>2048</v>
      </c>
      <c r="O563" s="2" t="s">
        <v>2199</v>
      </c>
      <c r="P563" s="2" t="s">
        <v>23064</v>
      </c>
      <c r="Q563" s="2" t="s">
        <v>2051</v>
      </c>
      <c r="R563" s="2" t="s">
        <v>2067</v>
      </c>
      <c r="S563" s="2"/>
      <c r="T563" s="2" t="s">
        <v>1527</v>
      </c>
    </row>
    <row r="564" spans="1:20" ht="14.25" customHeight="1">
      <c r="A564" s="2" t="s">
        <v>25082</v>
      </c>
      <c r="B564" s="2" t="s">
        <v>3176</v>
      </c>
      <c r="C564" s="2" t="s">
        <v>2664</v>
      </c>
      <c r="D564" s="2" t="s">
        <v>1140</v>
      </c>
      <c r="E564" s="2" t="s">
        <v>264</v>
      </c>
      <c r="F564" s="2" t="s">
        <v>25083</v>
      </c>
      <c r="G564" s="2" t="s">
        <v>2046</v>
      </c>
      <c r="H564" s="2" t="s">
        <v>25084</v>
      </c>
      <c r="I564" s="2"/>
      <c r="J564" s="2"/>
      <c r="K564" s="2"/>
      <c r="L564" s="2"/>
      <c r="M564" s="2" t="s">
        <v>1566</v>
      </c>
      <c r="N564" s="2" t="s">
        <v>2058</v>
      </c>
      <c r="O564" s="2" t="s">
        <v>2093</v>
      </c>
      <c r="P564" s="2" t="s">
        <v>23064</v>
      </c>
      <c r="Q564" s="2" t="s">
        <v>2051</v>
      </c>
      <c r="R564" s="2" t="s">
        <v>2067</v>
      </c>
      <c r="S564" s="2"/>
      <c r="T564" s="2" t="s">
        <v>1139</v>
      </c>
    </row>
    <row r="565" spans="1:20" ht="14.25" customHeight="1">
      <c r="A565" s="2" t="s">
        <v>25085</v>
      </c>
      <c r="B565" s="2" t="s">
        <v>25086</v>
      </c>
      <c r="C565" s="2" t="s">
        <v>25087</v>
      </c>
      <c r="D565" s="2" t="s">
        <v>268</v>
      </c>
      <c r="E565" s="2" t="s">
        <v>96</v>
      </c>
      <c r="F565" s="2" t="s">
        <v>25088</v>
      </c>
      <c r="G565" s="2" t="s">
        <v>2046</v>
      </c>
      <c r="H565" s="2" t="s">
        <v>25089</v>
      </c>
      <c r="I565" s="2"/>
      <c r="J565" s="2"/>
      <c r="K565" s="2"/>
      <c r="L565" s="2"/>
      <c r="M565" s="2" t="s">
        <v>1566</v>
      </c>
      <c r="N565" s="2" t="s">
        <v>2058</v>
      </c>
      <c r="O565" s="2" t="s">
        <v>2153</v>
      </c>
      <c r="P565" s="2" t="s">
        <v>2609</v>
      </c>
      <c r="Q565" s="2" t="s">
        <v>2051</v>
      </c>
      <c r="R565" s="2" t="s">
        <v>2052</v>
      </c>
      <c r="S565" s="2"/>
      <c r="T565" s="2" t="s">
        <v>267</v>
      </c>
    </row>
    <row r="566" spans="1:20" ht="14.25" customHeight="1">
      <c r="A566" s="2" t="s">
        <v>25090</v>
      </c>
      <c r="B566" s="2" t="s">
        <v>16099</v>
      </c>
      <c r="C566" s="2" t="s">
        <v>21852</v>
      </c>
      <c r="D566" s="2" t="s">
        <v>411</v>
      </c>
      <c r="E566" s="2" t="s">
        <v>264</v>
      </c>
      <c r="F566" s="2" t="s">
        <v>4402</v>
      </c>
      <c r="G566" s="2" t="s">
        <v>2046</v>
      </c>
      <c r="H566" s="2" t="s">
        <v>25091</v>
      </c>
      <c r="I566" s="2"/>
      <c r="J566" s="2"/>
      <c r="K566" s="2"/>
      <c r="L566" s="2"/>
      <c r="M566" s="2" t="s">
        <v>1566</v>
      </c>
      <c r="N566" s="2" t="s">
        <v>2058</v>
      </c>
      <c r="O566" s="2" t="s">
        <v>2153</v>
      </c>
      <c r="P566" s="2" t="s">
        <v>2372</v>
      </c>
      <c r="Q566" s="2" t="s">
        <v>2051</v>
      </c>
      <c r="R566" s="2" t="s">
        <v>2052</v>
      </c>
      <c r="S566" s="2"/>
      <c r="T566" s="2" t="s">
        <v>410</v>
      </c>
    </row>
    <row r="567" spans="1:20" ht="14.25" customHeight="1">
      <c r="A567" s="2" t="s">
        <v>25092</v>
      </c>
      <c r="B567" s="2" t="s">
        <v>25093</v>
      </c>
      <c r="C567" s="2" t="s">
        <v>15809</v>
      </c>
      <c r="D567" s="2" t="s">
        <v>272</v>
      </c>
      <c r="E567" s="2" t="s">
        <v>96</v>
      </c>
      <c r="F567" s="2" t="s">
        <v>25094</v>
      </c>
      <c r="G567" s="2" t="s">
        <v>2046</v>
      </c>
      <c r="H567" s="2" t="s">
        <v>25095</v>
      </c>
      <c r="I567" s="2"/>
      <c r="J567" s="2"/>
      <c r="K567" s="2"/>
      <c r="L567" s="2"/>
      <c r="M567" s="2" t="s">
        <v>1566</v>
      </c>
      <c r="N567" s="2" t="s">
        <v>2048</v>
      </c>
      <c r="O567" s="2" t="s">
        <v>2199</v>
      </c>
      <c r="P567" s="2" t="s">
        <v>2398</v>
      </c>
      <c r="Q567" s="2" t="s">
        <v>2051</v>
      </c>
      <c r="R567" s="2" t="s">
        <v>2200</v>
      </c>
      <c r="S567" s="2"/>
      <c r="T567" s="2" t="s">
        <v>271</v>
      </c>
    </row>
    <row r="568" spans="1:20" ht="14.25" customHeight="1">
      <c r="A568" s="2" t="s">
        <v>25096</v>
      </c>
      <c r="B568" s="2" t="s">
        <v>3127</v>
      </c>
      <c r="C568" s="2" t="s">
        <v>25097</v>
      </c>
      <c r="D568" s="2" t="s">
        <v>238</v>
      </c>
      <c r="E568" s="2" t="s">
        <v>264</v>
      </c>
      <c r="F568" s="2" t="s">
        <v>25098</v>
      </c>
      <c r="G568" s="2" t="s">
        <v>2046</v>
      </c>
      <c r="H568" s="2" t="s">
        <v>25099</v>
      </c>
      <c r="I568" s="2"/>
      <c r="J568" s="2"/>
      <c r="K568" s="2"/>
      <c r="L568" s="2"/>
      <c r="M568" s="2" t="s">
        <v>1566</v>
      </c>
      <c r="N568" s="2" t="s">
        <v>2048</v>
      </c>
      <c r="O568" s="2" t="s">
        <v>2199</v>
      </c>
      <c r="P568" s="2" t="s">
        <v>21091</v>
      </c>
      <c r="Q568" s="2" t="s">
        <v>2051</v>
      </c>
      <c r="R568" s="2" t="s">
        <v>2200</v>
      </c>
      <c r="S568" s="2"/>
      <c r="T568" s="2" t="s">
        <v>237</v>
      </c>
    </row>
    <row r="569" spans="1:20" ht="14.25" customHeight="1">
      <c r="A569" s="2" t="s">
        <v>25100</v>
      </c>
      <c r="B569" s="2" t="s">
        <v>25101</v>
      </c>
      <c r="C569" s="2" t="s">
        <v>25102</v>
      </c>
      <c r="D569" s="2" t="s">
        <v>443</v>
      </c>
      <c r="E569" s="2" t="s">
        <v>264</v>
      </c>
      <c r="F569" s="2" t="s">
        <v>7825</v>
      </c>
      <c r="G569" s="2" t="s">
        <v>2046</v>
      </c>
      <c r="H569" s="2" t="s">
        <v>25103</v>
      </c>
      <c r="I569" s="2"/>
      <c r="J569" s="2"/>
      <c r="K569" s="2"/>
      <c r="L569" s="2"/>
      <c r="M569" s="2" t="s">
        <v>1566</v>
      </c>
      <c r="N569" s="2" t="s">
        <v>2048</v>
      </c>
      <c r="O569" s="2" t="s">
        <v>2199</v>
      </c>
      <c r="P569" s="2" t="s">
        <v>2108</v>
      </c>
      <c r="Q569" s="2" t="s">
        <v>2051</v>
      </c>
      <c r="R569" s="2" t="s">
        <v>2200</v>
      </c>
      <c r="S569" s="2"/>
      <c r="T569" s="2" t="s">
        <v>442</v>
      </c>
    </row>
    <row r="570" spans="1:20" ht="14.25" customHeight="1">
      <c r="A570" s="2" t="s">
        <v>25104</v>
      </c>
      <c r="B570" s="2" t="s">
        <v>25105</v>
      </c>
      <c r="C570" s="2" t="s">
        <v>13575</v>
      </c>
      <c r="D570" s="2" t="s">
        <v>99</v>
      </c>
      <c r="E570" s="2" t="s">
        <v>96</v>
      </c>
      <c r="F570" s="2" t="s">
        <v>15118</v>
      </c>
      <c r="G570" s="2" t="s">
        <v>2046</v>
      </c>
      <c r="H570" s="2" t="s">
        <v>25106</v>
      </c>
      <c r="I570" s="2"/>
      <c r="J570" s="2"/>
      <c r="K570" s="2"/>
      <c r="L570" s="2"/>
      <c r="M570" s="2" t="s">
        <v>1566</v>
      </c>
      <c r="N570" s="2" t="s">
        <v>2058</v>
      </c>
      <c r="O570" s="2" t="s">
        <v>2153</v>
      </c>
      <c r="P570" s="2" t="s">
        <v>23417</v>
      </c>
      <c r="Q570" s="2" t="s">
        <v>2051</v>
      </c>
      <c r="R570" s="2" t="s">
        <v>2052</v>
      </c>
      <c r="S570" s="2"/>
      <c r="T570" s="2" t="s">
        <v>98</v>
      </c>
    </row>
    <row r="571" spans="1:20" ht="14.25" customHeight="1">
      <c r="A571" s="2" t="s">
        <v>25107</v>
      </c>
      <c r="B571" s="2" t="s">
        <v>25108</v>
      </c>
      <c r="C571" s="2" t="s">
        <v>25109</v>
      </c>
      <c r="D571" s="2" t="s">
        <v>996</v>
      </c>
      <c r="E571" s="2" t="s">
        <v>264</v>
      </c>
      <c r="F571" s="2" t="s">
        <v>25110</v>
      </c>
      <c r="G571" s="2" t="s">
        <v>2091</v>
      </c>
      <c r="H571" s="2" t="s">
        <v>25111</v>
      </c>
      <c r="I571" s="2"/>
      <c r="J571" s="2"/>
      <c r="K571" s="2"/>
      <c r="L571" s="2" t="s">
        <v>2287</v>
      </c>
      <c r="M571" s="2" t="s">
        <v>1566</v>
      </c>
      <c r="N571" s="2" t="s">
        <v>2048</v>
      </c>
      <c r="O571" s="2" t="s">
        <v>2199</v>
      </c>
      <c r="P571" s="2" t="s">
        <v>2609</v>
      </c>
      <c r="Q571" s="2" t="s">
        <v>2051</v>
      </c>
      <c r="R571" s="2" t="s">
        <v>2200</v>
      </c>
      <c r="S571" s="2"/>
      <c r="T571" s="2" t="s">
        <v>995</v>
      </c>
    </row>
    <row r="572" spans="1:20" ht="14.25" customHeight="1">
      <c r="A572" s="2" t="s">
        <v>25112</v>
      </c>
      <c r="B572" s="2" t="s">
        <v>5343</v>
      </c>
      <c r="C572" s="2" t="s">
        <v>25113</v>
      </c>
      <c r="D572" s="2" t="s">
        <v>126</v>
      </c>
      <c r="E572" s="2" t="s">
        <v>96</v>
      </c>
      <c r="F572" s="2" t="s">
        <v>25114</v>
      </c>
      <c r="G572" s="2" t="s">
        <v>2046</v>
      </c>
      <c r="H572" s="2" t="s">
        <v>25115</v>
      </c>
      <c r="I572" s="2"/>
      <c r="J572" s="2"/>
      <c r="K572" s="2"/>
      <c r="L572" s="2"/>
      <c r="M572" s="2" t="s">
        <v>1566</v>
      </c>
      <c r="N572" s="2" t="s">
        <v>2058</v>
      </c>
      <c r="O572" s="2" t="s">
        <v>2153</v>
      </c>
      <c r="P572" s="2" t="s">
        <v>3363</v>
      </c>
      <c r="Q572" s="2" t="s">
        <v>2051</v>
      </c>
      <c r="R572" s="2" t="s">
        <v>2052</v>
      </c>
      <c r="S572" s="2"/>
      <c r="T572" s="2" t="s">
        <v>125</v>
      </c>
    </row>
    <row r="573" spans="1:20" ht="14.25" customHeight="1">
      <c r="A573" s="2" t="s">
        <v>25116</v>
      </c>
      <c r="B573" s="2" t="s">
        <v>25117</v>
      </c>
      <c r="C573" s="2" t="s">
        <v>25118</v>
      </c>
      <c r="D573" s="2" t="s">
        <v>316</v>
      </c>
      <c r="E573" s="2" t="s">
        <v>96</v>
      </c>
      <c r="F573" s="2" t="s">
        <v>4083</v>
      </c>
      <c r="G573" s="2" t="s">
        <v>2046</v>
      </c>
      <c r="H573" s="2" t="s">
        <v>25119</v>
      </c>
      <c r="I573" s="2"/>
      <c r="J573" s="2"/>
      <c r="K573" s="2"/>
      <c r="L573" s="2"/>
      <c r="M573" s="2" t="s">
        <v>1566</v>
      </c>
      <c r="N573" s="2" t="s">
        <v>2058</v>
      </c>
      <c r="O573" s="2" t="s">
        <v>2153</v>
      </c>
      <c r="P573" s="2" t="s">
        <v>2534</v>
      </c>
      <c r="Q573" s="2" t="s">
        <v>2051</v>
      </c>
      <c r="R573" s="2" t="s">
        <v>2052</v>
      </c>
      <c r="S573" s="2"/>
      <c r="T573" s="2" t="s">
        <v>315</v>
      </c>
    </row>
    <row r="574" spans="1:20" ht="14.25" customHeight="1">
      <c r="A574" s="2" t="s">
        <v>25120</v>
      </c>
      <c r="B574" s="2" t="s">
        <v>2768</v>
      </c>
      <c r="C574" s="2" t="s">
        <v>25121</v>
      </c>
      <c r="D574" s="2" t="s">
        <v>168</v>
      </c>
      <c r="E574" s="2" t="s">
        <v>96</v>
      </c>
      <c r="F574" s="2" t="s">
        <v>25122</v>
      </c>
      <c r="G574" s="2" t="s">
        <v>2046</v>
      </c>
      <c r="H574" s="2" t="s">
        <v>25123</v>
      </c>
      <c r="I574" s="2"/>
      <c r="J574" s="2"/>
      <c r="K574" s="2"/>
      <c r="L574" s="2"/>
      <c r="M574" s="2" t="s">
        <v>1566</v>
      </c>
      <c r="N574" s="2" t="s">
        <v>2048</v>
      </c>
      <c r="O574" s="2" t="s">
        <v>2179</v>
      </c>
      <c r="P574" s="2" t="s">
        <v>24419</v>
      </c>
      <c r="Q574" s="2" t="s">
        <v>2051</v>
      </c>
      <c r="R574" s="2" t="s">
        <v>2052</v>
      </c>
      <c r="S574" s="2"/>
      <c r="T574" s="2" t="s">
        <v>167</v>
      </c>
    </row>
    <row r="575" spans="1:20" ht="14.25" customHeight="1">
      <c r="A575" s="2" t="s">
        <v>25124</v>
      </c>
      <c r="B575" s="2" t="s">
        <v>2585</v>
      </c>
      <c r="C575" s="2" t="s">
        <v>25125</v>
      </c>
      <c r="D575" s="2" t="s">
        <v>172</v>
      </c>
      <c r="E575" s="2" t="s">
        <v>96</v>
      </c>
      <c r="F575" s="2" t="s">
        <v>25126</v>
      </c>
      <c r="G575" s="2" t="s">
        <v>2046</v>
      </c>
      <c r="H575" s="2" t="s">
        <v>25127</v>
      </c>
      <c r="I575" s="2"/>
      <c r="J575" s="2"/>
      <c r="K575" s="2"/>
      <c r="L575" s="2"/>
      <c r="M575" s="2" t="s">
        <v>1566</v>
      </c>
      <c r="N575" s="2" t="s">
        <v>2048</v>
      </c>
      <c r="O575" s="2" t="s">
        <v>2179</v>
      </c>
      <c r="P575" s="2" t="s">
        <v>2289</v>
      </c>
      <c r="Q575" s="2" t="s">
        <v>2051</v>
      </c>
      <c r="R575" s="2" t="s">
        <v>2052</v>
      </c>
      <c r="S575" s="2"/>
      <c r="T575" s="2" t="s">
        <v>171</v>
      </c>
    </row>
    <row r="576" spans="1:20" ht="14.25" customHeight="1">
      <c r="A576" s="22" t="s">
        <v>25128</v>
      </c>
      <c r="B576" s="22" t="s">
        <v>2515</v>
      </c>
      <c r="C576" s="22" t="s">
        <v>2196</v>
      </c>
      <c r="D576" s="22" t="s">
        <v>996</v>
      </c>
      <c r="E576" s="22" t="s">
        <v>264</v>
      </c>
      <c r="F576" s="22" t="s">
        <v>25129</v>
      </c>
      <c r="G576" s="22" t="s">
        <v>2091</v>
      </c>
      <c r="H576" s="22" t="s">
        <v>25130</v>
      </c>
      <c r="I576" s="22"/>
      <c r="J576" s="22"/>
      <c r="K576" s="22"/>
      <c r="L576" s="22"/>
      <c r="M576" s="22" t="s">
        <v>1566</v>
      </c>
      <c r="N576" s="22" t="s">
        <v>2048</v>
      </c>
      <c r="O576" s="22" t="s">
        <v>2199</v>
      </c>
      <c r="P576" s="22" t="s">
        <v>2609</v>
      </c>
      <c r="Q576" s="22" t="s">
        <v>2051</v>
      </c>
      <c r="R576" s="2" t="s">
        <v>2200</v>
      </c>
      <c r="S576" s="2"/>
      <c r="T576" s="2" t="s">
        <v>995</v>
      </c>
    </row>
    <row r="577" spans="1:20" ht="14.25" customHeight="1">
      <c r="A577" s="2" t="s">
        <v>25131</v>
      </c>
      <c r="B577" s="2" t="s">
        <v>25132</v>
      </c>
      <c r="C577" s="2" t="s">
        <v>17466</v>
      </c>
      <c r="D577" s="2" t="s">
        <v>25133</v>
      </c>
      <c r="E577" s="2" t="s">
        <v>264</v>
      </c>
      <c r="F577" s="2" t="s">
        <v>4565</v>
      </c>
      <c r="G577" s="2" t="s">
        <v>25134</v>
      </c>
      <c r="H577" s="2" t="s">
        <v>25135</v>
      </c>
      <c r="I577" s="2"/>
      <c r="J577" s="2"/>
      <c r="K577" s="2"/>
      <c r="L577" s="2"/>
      <c r="M577" s="2" t="s">
        <v>1566</v>
      </c>
      <c r="N577" s="2" t="s">
        <v>2058</v>
      </c>
      <c r="O577" s="2" t="s">
        <v>2145</v>
      </c>
      <c r="P577" s="2" t="s">
        <v>2609</v>
      </c>
      <c r="Q577" s="2" t="s">
        <v>2051</v>
      </c>
      <c r="R577" s="2" t="s">
        <v>2067</v>
      </c>
      <c r="S577" s="2"/>
      <c r="T577" s="2" t="s">
        <v>25136</v>
      </c>
    </row>
    <row r="578" spans="1:20" ht="14.25" customHeight="1">
      <c r="A578" s="2" t="s">
        <v>25137</v>
      </c>
      <c r="B578" s="2" t="s">
        <v>25138</v>
      </c>
      <c r="C578" s="2" t="s">
        <v>25139</v>
      </c>
      <c r="D578" s="2" t="s">
        <v>1086</v>
      </c>
      <c r="E578" s="2" t="s">
        <v>264</v>
      </c>
      <c r="F578" s="2" t="s">
        <v>25140</v>
      </c>
      <c r="G578" s="2" t="s">
        <v>2046</v>
      </c>
      <c r="H578" s="2" t="s">
        <v>25141</v>
      </c>
      <c r="I578" s="2"/>
      <c r="J578" s="2"/>
      <c r="K578" s="2"/>
      <c r="L578" s="2"/>
      <c r="M578" s="2" t="s">
        <v>1566</v>
      </c>
      <c r="N578" s="2" t="s">
        <v>2058</v>
      </c>
      <c r="O578" s="2" t="s">
        <v>2145</v>
      </c>
      <c r="P578" s="2" t="s">
        <v>21091</v>
      </c>
      <c r="Q578" s="2" t="s">
        <v>2051</v>
      </c>
      <c r="R578" s="2" t="s">
        <v>2067</v>
      </c>
      <c r="S578" s="2"/>
      <c r="T578" s="2" t="s">
        <v>1085</v>
      </c>
    </row>
    <row r="579" spans="1:20" ht="14.25" customHeight="1">
      <c r="A579" s="2" t="s">
        <v>25142</v>
      </c>
      <c r="B579" s="2" t="s">
        <v>13175</v>
      </c>
      <c r="C579" s="2" t="s">
        <v>25143</v>
      </c>
      <c r="D579" s="2" t="s">
        <v>188</v>
      </c>
      <c r="E579" s="2" t="s">
        <v>96</v>
      </c>
      <c r="F579" s="2" t="s">
        <v>25144</v>
      </c>
      <c r="G579" s="2" t="s">
        <v>2046</v>
      </c>
      <c r="H579" s="2" t="s">
        <v>25145</v>
      </c>
      <c r="I579" s="2"/>
      <c r="J579" s="2"/>
      <c r="K579" s="2"/>
      <c r="L579" s="2"/>
      <c r="M579" s="2" t="s">
        <v>1566</v>
      </c>
      <c r="N579" s="2" t="s">
        <v>2058</v>
      </c>
      <c r="O579" s="2" t="s">
        <v>2093</v>
      </c>
      <c r="P579" s="2" t="s">
        <v>2066</v>
      </c>
      <c r="Q579" s="2" t="s">
        <v>2051</v>
      </c>
      <c r="R579" s="2" t="s">
        <v>2067</v>
      </c>
      <c r="S579" s="2"/>
      <c r="T579" s="2" t="s">
        <v>187</v>
      </c>
    </row>
    <row r="580" spans="1:20" ht="14.25" customHeight="1">
      <c r="A580" s="2" t="s">
        <v>25146</v>
      </c>
      <c r="B580" s="2" t="s">
        <v>25147</v>
      </c>
      <c r="C580" s="2" t="s">
        <v>25148</v>
      </c>
      <c r="D580" s="2" t="s">
        <v>150</v>
      </c>
      <c r="E580" s="2" t="s">
        <v>96</v>
      </c>
      <c r="F580" s="2" t="s">
        <v>25149</v>
      </c>
      <c r="G580" s="2" t="s">
        <v>2046</v>
      </c>
      <c r="H580" s="2" t="s">
        <v>25150</v>
      </c>
      <c r="I580" s="2"/>
      <c r="J580" s="2"/>
      <c r="K580" s="2"/>
      <c r="L580" s="2"/>
      <c r="M580" s="2" t="s">
        <v>1566</v>
      </c>
      <c r="N580" s="2" t="s">
        <v>2058</v>
      </c>
      <c r="O580" s="2" t="s">
        <v>2093</v>
      </c>
      <c r="P580" s="2" t="s">
        <v>2372</v>
      </c>
      <c r="Q580" s="2" t="s">
        <v>2051</v>
      </c>
      <c r="R580" s="2" t="s">
        <v>2067</v>
      </c>
      <c r="S580" s="2"/>
      <c r="T580" s="2" t="s">
        <v>149</v>
      </c>
    </row>
    <row r="581" spans="1:20" ht="14.25" customHeight="1">
      <c r="A581" s="2" t="s">
        <v>25151</v>
      </c>
      <c r="B581" s="2" t="s">
        <v>25152</v>
      </c>
      <c r="C581" s="2" t="s">
        <v>2918</v>
      </c>
      <c r="D581" s="2" t="s">
        <v>156</v>
      </c>
      <c r="E581" s="2" t="s">
        <v>96</v>
      </c>
      <c r="F581" s="2" t="s">
        <v>25153</v>
      </c>
      <c r="G581" s="2" t="s">
        <v>2046</v>
      </c>
      <c r="H581" s="2" t="s">
        <v>25154</v>
      </c>
      <c r="I581" s="2"/>
      <c r="J581" s="2"/>
      <c r="K581" s="2"/>
      <c r="L581" s="2"/>
      <c r="M581" s="2" t="s">
        <v>1566</v>
      </c>
      <c r="N581" s="2" t="s">
        <v>2058</v>
      </c>
      <c r="O581" s="2" t="s">
        <v>2059</v>
      </c>
      <c r="P581" s="2" t="s">
        <v>2534</v>
      </c>
      <c r="Q581" s="2" t="s">
        <v>2051</v>
      </c>
      <c r="R581" s="2" t="s">
        <v>2067</v>
      </c>
      <c r="S581" s="2"/>
      <c r="T581" s="2" t="s">
        <v>155</v>
      </c>
    </row>
    <row r="582" spans="1:20" ht="14.25" customHeight="1">
      <c r="A582" s="2" t="s">
        <v>25155</v>
      </c>
      <c r="B582" s="2" t="s">
        <v>25156</v>
      </c>
      <c r="C582" s="2" t="s">
        <v>25157</v>
      </c>
      <c r="D582" s="2" t="s">
        <v>25158</v>
      </c>
      <c r="E582" s="2" t="s">
        <v>264</v>
      </c>
      <c r="F582" s="2" t="s">
        <v>2316</v>
      </c>
      <c r="G582" s="2" t="s">
        <v>2091</v>
      </c>
      <c r="H582" s="2" t="s">
        <v>25159</v>
      </c>
      <c r="I582" s="2"/>
      <c r="J582" s="2"/>
      <c r="K582" s="2"/>
      <c r="L582" s="2"/>
      <c r="M582" s="2" t="s">
        <v>60</v>
      </c>
      <c r="N582" s="2" t="s">
        <v>2058</v>
      </c>
      <c r="O582" s="2" t="s">
        <v>2316</v>
      </c>
      <c r="P582" s="2" t="s">
        <v>2609</v>
      </c>
      <c r="Q582" s="2" t="s">
        <v>2051</v>
      </c>
      <c r="R582" s="2" t="s">
        <v>2052</v>
      </c>
      <c r="S582" s="2"/>
      <c r="T582" s="2" t="s">
        <v>25160</v>
      </c>
    </row>
    <row r="583" spans="1:20" ht="14.25" customHeight="1">
      <c r="A583" s="2" t="s">
        <v>25161</v>
      </c>
      <c r="B583" s="2" t="s">
        <v>25162</v>
      </c>
      <c r="C583" s="2" t="s">
        <v>12588</v>
      </c>
      <c r="D583" s="2" t="s">
        <v>996</v>
      </c>
      <c r="E583" s="2" t="s">
        <v>264</v>
      </c>
      <c r="F583" s="2" t="s">
        <v>25163</v>
      </c>
      <c r="G583" s="2" t="s">
        <v>2091</v>
      </c>
      <c r="H583" s="2" t="s">
        <v>25164</v>
      </c>
      <c r="I583" s="2"/>
      <c r="J583" s="2"/>
      <c r="K583" s="2"/>
      <c r="L583" s="2"/>
      <c r="M583" s="2" t="s">
        <v>1566</v>
      </c>
      <c r="N583" s="2" t="s">
        <v>2048</v>
      </c>
      <c r="O583" s="2" t="s">
        <v>2199</v>
      </c>
      <c r="P583" s="2" t="s">
        <v>2609</v>
      </c>
      <c r="Q583" s="2" t="s">
        <v>2051</v>
      </c>
      <c r="R583" s="2" t="s">
        <v>2052</v>
      </c>
      <c r="S583" s="2"/>
      <c r="T583" s="2" t="s">
        <v>995</v>
      </c>
    </row>
    <row r="584" spans="1:20" ht="14.25" customHeight="1">
      <c r="A584" s="2" t="s">
        <v>25165</v>
      </c>
      <c r="B584" s="2" t="s">
        <v>4594</v>
      </c>
      <c r="C584" s="2" t="s">
        <v>25166</v>
      </c>
      <c r="D584" s="2" t="s">
        <v>106</v>
      </c>
      <c r="E584" s="2" t="s">
        <v>96</v>
      </c>
      <c r="F584" s="2" t="s">
        <v>25167</v>
      </c>
      <c r="G584" s="2" t="s">
        <v>2046</v>
      </c>
      <c r="H584" s="2" t="s">
        <v>25168</v>
      </c>
      <c r="I584" s="2" t="s">
        <v>20465</v>
      </c>
      <c r="J584" s="2"/>
      <c r="K584" s="2" t="s">
        <v>4497</v>
      </c>
      <c r="L584" s="2"/>
      <c r="M584" s="2" t="s">
        <v>1566</v>
      </c>
      <c r="N584" s="2" t="s">
        <v>2058</v>
      </c>
      <c r="O584" s="2" t="s">
        <v>2672</v>
      </c>
      <c r="P584" s="2" t="s">
        <v>3363</v>
      </c>
      <c r="Q584" s="2" t="s">
        <v>2051</v>
      </c>
      <c r="R584" s="2" t="s">
        <v>2052</v>
      </c>
      <c r="S584" s="2"/>
      <c r="T584" s="2" t="s">
        <v>105</v>
      </c>
    </row>
    <row r="585" spans="1:20" ht="14.25" customHeight="1">
      <c r="A585" s="2" t="s">
        <v>25169</v>
      </c>
      <c r="B585" s="2" t="s">
        <v>2972</v>
      </c>
      <c r="C585" s="2" t="s">
        <v>25170</v>
      </c>
      <c r="D585" s="2" t="s">
        <v>94</v>
      </c>
      <c r="E585" s="2" t="s">
        <v>96</v>
      </c>
      <c r="F585" s="2" t="s">
        <v>16295</v>
      </c>
      <c r="G585" s="2" t="s">
        <v>2046</v>
      </c>
      <c r="H585" s="2" t="s">
        <v>25171</v>
      </c>
      <c r="I585" s="2" t="s">
        <v>25172</v>
      </c>
      <c r="J585" s="2"/>
      <c r="K585" s="2"/>
      <c r="L585" s="2" t="s">
        <v>2630</v>
      </c>
      <c r="M585" s="2" t="s">
        <v>1566</v>
      </c>
      <c r="N585" s="2" t="s">
        <v>2048</v>
      </c>
      <c r="O585" s="2" t="s">
        <v>2193</v>
      </c>
      <c r="P585" s="2" t="s">
        <v>2422</v>
      </c>
      <c r="Q585" s="2" t="s">
        <v>2051</v>
      </c>
      <c r="R585" s="2" t="s">
        <v>2067</v>
      </c>
      <c r="S585" s="2"/>
      <c r="T585" s="2" t="s">
        <v>93</v>
      </c>
    </row>
    <row r="586" spans="1:20" ht="14.25" customHeight="1">
      <c r="A586" s="2" t="s">
        <v>25173</v>
      </c>
      <c r="B586" s="2" t="s">
        <v>2972</v>
      </c>
      <c r="C586" s="2" t="s">
        <v>25174</v>
      </c>
      <c r="D586" s="2" t="s">
        <v>114</v>
      </c>
      <c r="E586" s="2" t="s">
        <v>96</v>
      </c>
      <c r="F586" s="2" t="s">
        <v>25175</v>
      </c>
      <c r="G586" s="2" t="s">
        <v>2046</v>
      </c>
      <c r="H586" s="2" t="s">
        <v>25176</v>
      </c>
      <c r="I586" s="2"/>
      <c r="J586" s="2"/>
      <c r="K586" s="2"/>
      <c r="L586" s="2"/>
      <c r="M586" s="2" t="s">
        <v>1566</v>
      </c>
      <c r="N586" s="2" t="s">
        <v>2048</v>
      </c>
      <c r="O586" s="2" t="s">
        <v>2179</v>
      </c>
      <c r="P586" s="2" t="s">
        <v>3587</v>
      </c>
      <c r="Q586" s="2" t="s">
        <v>2051</v>
      </c>
      <c r="R586" s="2" t="s">
        <v>2052</v>
      </c>
      <c r="S586" s="2"/>
      <c r="T586" s="2" t="s">
        <v>113</v>
      </c>
    </row>
    <row r="587" spans="1:20" ht="14.25" customHeight="1">
      <c r="A587" s="2" t="s">
        <v>25177</v>
      </c>
      <c r="B587" s="2" t="s">
        <v>25178</v>
      </c>
      <c r="C587" s="2" t="s">
        <v>25179</v>
      </c>
      <c r="D587" s="2" t="s">
        <v>294</v>
      </c>
      <c r="E587" s="2" t="s">
        <v>96</v>
      </c>
      <c r="F587" s="2" t="s">
        <v>25180</v>
      </c>
      <c r="G587" s="2" t="s">
        <v>2046</v>
      </c>
      <c r="H587" s="2" t="s">
        <v>25181</v>
      </c>
      <c r="I587" s="2"/>
      <c r="J587" s="2"/>
      <c r="K587" s="2"/>
      <c r="L587" s="2"/>
      <c r="M587" s="2" t="s">
        <v>1566</v>
      </c>
      <c r="N587" s="2" t="s">
        <v>2048</v>
      </c>
      <c r="O587" s="2" t="s">
        <v>2179</v>
      </c>
      <c r="P587" s="2" t="s">
        <v>24419</v>
      </c>
      <c r="Q587" s="2" t="s">
        <v>2051</v>
      </c>
      <c r="R587" s="2" t="s">
        <v>2067</v>
      </c>
      <c r="S587" s="2"/>
      <c r="T587" s="2" t="s">
        <v>293</v>
      </c>
    </row>
    <row r="588" spans="1:20" ht="14.25" customHeight="1">
      <c r="A588" s="2" t="s">
        <v>25182</v>
      </c>
      <c r="B588" s="2" t="s">
        <v>25183</v>
      </c>
      <c r="C588" s="2" t="s">
        <v>25184</v>
      </c>
      <c r="D588" s="2" t="s">
        <v>569</v>
      </c>
      <c r="E588" s="2" t="s">
        <v>264</v>
      </c>
      <c r="F588" s="2" t="s">
        <v>2112</v>
      </c>
      <c r="G588" s="2" t="s">
        <v>2046</v>
      </c>
      <c r="H588" s="2" t="s">
        <v>25185</v>
      </c>
      <c r="I588" s="2"/>
      <c r="J588" s="2"/>
      <c r="K588" s="2"/>
      <c r="L588" s="2"/>
      <c r="M588" s="2" t="s">
        <v>1566</v>
      </c>
      <c r="N588" s="2" t="s">
        <v>2058</v>
      </c>
      <c r="O588" s="2" t="s">
        <v>2093</v>
      </c>
      <c r="P588" s="2" t="s">
        <v>23064</v>
      </c>
      <c r="Q588" s="2" t="s">
        <v>2051</v>
      </c>
      <c r="R588" s="2" t="s">
        <v>2067</v>
      </c>
      <c r="S588" s="2"/>
      <c r="T588" s="2" t="s">
        <v>568</v>
      </c>
    </row>
    <row r="589" spans="1:20" ht="14.25" customHeight="1">
      <c r="A589" s="2" t="s">
        <v>25186</v>
      </c>
      <c r="B589" s="2" t="s">
        <v>4435</v>
      </c>
      <c r="C589" s="2" t="s">
        <v>22013</v>
      </c>
      <c r="D589" s="2" t="s">
        <v>312</v>
      </c>
      <c r="E589" s="2" t="s">
        <v>264</v>
      </c>
      <c r="F589" s="2" t="s">
        <v>25187</v>
      </c>
      <c r="G589" s="2" t="s">
        <v>2046</v>
      </c>
      <c r="H589" s="2" t="s">
        <v>25188</v>
      </c>
      <c r="I589" s="2"/>
      <c r="J589" s="2"/>
      <c r="K589" s="2"/>
      <c r="L589" s="2"/>
      <c r="M589" s="2" t="s">
        <v>1566</v>
      </c>
      <c r="N589" s="2" t="s">
        <v>2058</v>
      </c>
      <c r="O589" s="2" t="s">
        <v>2120</v>
      </c>
      <c r="P589" s="2" t="s">
        <v>4570</v>
      </c>
      <c r="Q589" s="2" t="s">
        <v>2051</v>
      </c>
      <c r="R589" s="2" t="s">
        <v>2052</v>
      </c>
      <c r="S589" s="2"/>
      <c r="T589" s="2" t="s">
        <v>311</v>
      </c>
    </row>
    <row r="590" spans="1:20" ht="14.25" customHeight="1">
      <c r="A590" s="2" t="s">
        <v>25189</v>
      </c>
      <c r="B590" s="2" t="s">
        <v>25190</v>
      </c>
      <c r="C590" s="2" t="s">
        <v>25191</v>
      </c>
      <c r="D590" s="2" t="s">
        <v>654</v>
      </c>
      <c r="E590" s="2" t="s">
        <v>264</v>
      </c>
      <c r="F590" s="2" t="s">
        <v>23875</v>
      </c>
      <c r="G590" s="2" t="s">
        <v>2046</v>
      </c>
      <c r="H590" s="2" t="s">
        <v>25192</v>
      </c>
      <c r="I590" s="2"/>
      <c r="J590" s="2"/>
      <c r="K590" s="2"/>
      <c r="L590" s="2"/>
      <c r="M590" s="2" t="s">
        <v>1566</v>
      </c>
      <c r="N590" s="2" t="s">
        <v>2058</v>
      </c>
      <c r="O590" s="2" t="s">
        <v>2093</v>
      </c>
      <c r="P590" s="2" t="s">
        <v>4570</v>
      </c>
      <c r="Q590" s="2" t="s">
        <v>2051</v>
      </c>
      <c r="R590" s="2" t="s">
        <v>2067</v>
      </c>
      <c r="S590" s="2"/>
      <c r="T590" s="2" t="s">
        <v>653</v>
      </c>
    </row>
    <row r="591" spans="1:20" ht="14.25" customHeight="1">
      <c r="A591" s="2" t="s">
        <v>25193</v>
      </c>
      <c r="B591" s="2" t="s">
        <v>25194</v>
      </c>
      <c r="C591" s="2" t="s">
        <v>25195</v>
      </c>
      <c r="D591" s="2" t="s">
        <v>23584</v>
      </c>
      <c r="E591" s="2" t="s">
        <v>264</v>
      </c>
      <c r="F591" s="2" t="s">
        <v>4810</v>
      </c>
      <c r="G591" s="2" t="s">
        <v>17437</v>
      </c>
      <c r="H591" s="2" t="s">
        <v>25196</v>
      </c>
      <c r="I591" s="2"/>
      <c r="J591" s="2"/>
      <c r="K591" s="2"/>
      <c r="L591" s="2"/>
      <c r="M591" s="2" t="s">
        <v>1566</v>
      </c>
      <c r="N591" s="2" t="s">
        <v>2058</v>
      </c>
      <c r="O591" s="2" t="s">
        <v>2153</v>
      </c>
      <c r="P591" s="2" t="s">
        <v>4630</v>
      </c>
      <c r="Q591" s="2" t="s">
        <v>2051</v>
      </c>
      <c r="R591" s="2" t="s">
        <v>2052</v>
      </c>
      <c r="S591" s="2"/>
      <c r="T591" s="2" t="s">
        <v>23587</v>
      </c>
    </row>
    <row r="592" spans="1:20" ht="14.25" customHeight="1">
      <c r="A592" s="2" t="s">
        <v>25197</v>
      </c>
      <c r="B592" s="2" t="s">
        <v>2169</v>
      </c>
      <c r="C592" s="2" t="s">
        <v>4312</v>
      </c>
      <c r="D592" s="2" t="s">
        <v>238</v>
      </c>
      <c r="E592" s="2" t="s">
        <v>264</v>
      </c>
      <c r="F592" s="2" t="s">
        <v>2170</v>
      </c>
      <c r="G592" s="2" t="s">
        <v>2046</v>
      </c>
      <c r="H592" s="2" t="s">
        <v>25198</v>
      </c>
      <c r="I592" s="2"/>
      <c r="J592" s="2"/>
      <c r="K592" s="2"/>
      <c r="L592" s="2" t="s">
        <v>4539</v>
      </c>
      <c r="M592" s="2" t="s">
        <v>59</v>
      </c>
      <c r="N592" s="2" t="s">
        <v>2058</v>
      </c>
      <c r="O592" s="2" t="s">
        <v>2172</v>
      </c>
      <c r="P592" s="2" t="s">
        <v>24726</v>
      </c>
      <c r="Q592" s="2" t="s">
        <v>2051</v>
      </c>
      <c r="R592" s="2" t="s">
        <v>2052</v>
      </c>
      <c r="S592" s="2"/>
      <c r="T592" s="2" t="s">
        <v>237</v>
      </c>
    </row>
    <row r="593" spans="1:20" ht="14.25" customHeight="1">
      <c r="A593" s="2" t="s">
        <v>25199</v>
      </c>
      <c r="B593" s="2" t="s">
        <v>2169</v>
      </c>
      <c r="C593" s="2" t="s">
        <v>25200</v>
      </c>
      <c r="D593" s="2" t="s">
        <v>1112</v>
      </c>
      <c r="E593" s="2" t="s">
        <v>264</v>
      </c>
      <c r="F593" s="2" t="s">
        <v>25201</v>
      </c>
      <c r="G593" s="2" t="s">
        <v>2046</v>
      </c>
      <c r="H593" s="2" t="s">
        <v>25202</v>
      </c>
      <c r="I593" s="2"/>
      <c r="J593" s="2"/>
      <c r="K593" s="2"/>
      <c r="L593" s="2"/>
      <c r="M593" s="2" t="s">
        <v>1566</v>
      </c>
      <c r="N593" s="2" t="s">
        <v>2058</v>
      </c>
      <c r="O593" s="2" t="s">
        <v>2153</v>
      </c>
      <c r="P593" s="2" t="s">
        <v>23064</v>
      </c>
      <c r="Q593" s="2" t="s">
        <v>2051</v>
      </c>
      <c r="R593" s="2" t="s">
        <v>2052</v>
      </c>
      <c r="S593" s="2"/>
      <c r="T593" s="2" t="s">
        <v>1111</v>
      </c>
    </row>
    <row r="594" spans="1:20" ht="14.25" customHeight="1">
      <c r="A594" s="2" t="s">
        <v>25203</v>
      </c>
      <c r="B594" s="2" t="s">
        <v>25204</v>
      </c>
      <c r="C594" s="2" t="s">
        <v>25205</v>
      </c>
      <c r="D594" s="2" t="s">
        <v>25206</v>
      </c>
      <c r="E594" s="2" t="s">
        <v>264</v>
      </c>
      <c r="F594" s="2" t="s">
        <v>2170</v>
      </c>
      <c r="G594" s="2" t="s">
        <v>18247</v>
      </c>
      <c r="H594" s="2" t="s">
        <v>25207</v>
      </c>
      <c r="I594" s="2"/>
      <c r="J594" s="2"/>
      <c r="K594" s="2"/>
      <c r="L594" s="2"/>
      <c r="M594" s="2" t="s">
        <v>59</v>
      </c>
      <c r="N594" s="2" t="s">
        <v>2058</v>
      </c>
      <c r="O594" s="2" t="s">
        <v>2172</v>
      </c>
      <c r="P594" s="2" t="s">
        <v>2609</v>
      </c>
      <c r="Q594" s="2" t="s">
        <v>2051</v>
      </c>
      <c r="R594" s="2" t="s">
        <v>2067</v>
      </c>
      <c r="S594" s="2"/>
      <c r="T594" s="2" t="s">
        <v>25208</v>
      </c>
    </row>
    <row r="595" spans="1:20" ht="14.25" customHeight="1">
      <c r="A595" s="2" t="s">
        <v>25209</v>
      </c>
      <c r="B595" s="2" t="s">
        <v>25210</v>
      </c>
      <c r="C595" s="2" t="s">
        <v>25211</v>
      </c>
      <c r="D595" s="2" t="s">
        <v>498</v>
      </c>
      <c r="E595" s="2" t="s">
        <v>264</v>
      </c>
      <c r="F595" s="2" t="s">
        <v>25212</v>
      </c>
      <c r="G595" s="2" t="s">
        <v>2046</v>
      </c>
      <c r="H595" s="2" t="s">
        <v>25213</v>
      </c>
      <c r="I595" s="2"/>
      <c r="J595" s="2"/>
      <c r="K595" s="2"/>
      <c r="L595" s="2"/>
      <c r="M595" s="2" t="s">
        <v>1566</v>
      </c>
      <c r="N595" s="2" t="s">
        <v>2058</v>
      </c>
      <c r="O595" s="2" t="s">
        <v>2672</v>
      </c>
      <c r="P595" s="2" t="s">
        <v>23311</v>
      </c>
      <c r="Q595" s="2" t="s">
        <v>2051</v>
      </c>
      <c r="R595" s="2" t="s">
        <v>2067</v>
      </c>
      <c r="S595" s="2"/>
      <c r="T595" s="2" t="s">
        <v>497</v>
      </c>
    </row>
    <row r="596" spans="1:20" ht="14.25" customHeight="1">
      <c r="A596" s="2" t="s">
        <v>25214</v>
      </c>
      <c r="B596" s="2" t="s">
        <v>4421</v>
      </c>
      <c r="C596" s="2" t="s">
        <v>25215</v>
      </c>
      <c r="D596" s="2" t="s">
        <v>359</v>
      </c>
      <c r="E596" s="2" t="s">
        <v>264</v>
      </c>
      <c r="F596" s="2" t="s">
        <v>4565</v>
      </c>
      <c r="G596" s="2" t="s">
        <v>2046</v>
      </c>
      <c r="H596" s="2" t="s">
        <v>25216</v>
      </c>
      <c r="I596" s="2"/>
      <c r="J596" s="2"/>
      <c r="K596" s="2"/>
      <c r="L596" s="2"/>
      <c r="M596" s="2" t="s">
        <v>1566</v>
      </c>
      <c r="N596" s="2" t="s">
        <v>2058</v>
      </c>
      <c r="O596" s="2" t="s">
        <v>2145</v>
      </c>
      <c r="P596" s="2" t="s">
        <v>23340</v>
      </c>
      <c r="Q596" s="2" t="s">
        <v>2051</v>
      </c>
      <c r="R596" s="2" t="s">
        <v>2067</v>
      </c>
      <c r="S596" s="2"/>
      <c r="T596" s="2" t="s">
        <v>358</v>
      </c>
    </row>
    <row r="597" spans="1:20" ht="14.25" customHeight="1">
      <c r="A597" s="2" t="s">
        <v>25217</v>
      </c>
      <c r="B597" s="2" t="s">
        <v>25218</v>
      </c>
      <c r="C597" s="2" t="s">
        <v>25219</v>
      </c>
      <c r="D597" s="2" t="s">
        <v>310</v>
      </c>
      <c r="E597" s="2" t="s">
        <v>96</v>
      </c>
      <c r="F597" s="2" t="s">
        <v>25220</v>
      </c>
      <c r="G597" s="2" t="s">
        <v>2046</v>
      </c>
      <c r="H597" s="2" t="s">
        <v>25221</v>
      </c>
      <c r="I597" s="2"/>
      <c r="J597" s="2"/>
      <c r="K597" s="2"/>
      <c r="L597" s="2"/>
      <c r="M597" s="2" t="s">
        <v>1566</v>
      </c>
      <c r="N597" s="2" t="s">
        <v>2048</v>
      </c>
      <c r="O597" s="2" t="s">
        <v>2199</v>
      </c>
      <c r="P597" s="2" t="s">
        <v>2377</v>
      </c>
      <c r="Q597" s="2" t="s">
        <v>2051</v>
      </c>
      <c r="R597" s="2" t="s">
        <v>2200</v>
      </c>
      <c r="S597" s="2"/>
      <c r="T597" s="2" t="s">
        <v>309</v>
      </c>
    </row>
    <row r="598" spans="1:20" ht="14.25" customHeight="1">
      <c r="A598" s="2" t="s">
        <v>25222</v>
      </c>
      <c r="B598" s="2" t="s">
        <v>25223</v>
      </c>
      <c r="C598" s="2" t="s">
        <v>25224</v>
      </c>
      <c r="D598" s="2" t="s">
        <v>25225</v>
      </c>
      <c r="E598" s="2" t="s">
        <v>264</v>
      </c>
      <c r="F598" s="2" t="s">
        <v>2473</v>
      </c>
      <c r="G598" s="2" t="s">
        <v>2404</v>
      </c>
      <c r="H598" s="2" t="s">
        <v>25226</v>
      </c>
      <c r="I598" s="2"/>
      <c r="J598" s="2"/>
      <c r="K598" s="2"/>
      <c r="L598" s="2"/>
      <c r="M598" s="2" t="s">
        <v>59</v>
      </c>
      <c r="N598" s="2" t="s">
        <v>2048</v>
      </c>
      <c r="O598" s="2" t="s">
        <v>2301</v>
      </c>
      <c r="P598" s="2" t="s">
        <v>23076</v>
      </c>
      <c r="Q598" s="2" t="s">
        <v>2051</v>
      </c>
      <c r="R598" s="2" t="s">
        <v>2052</v>
      </c>
      <c r="S598" s="2"/>
      <c r="T598" s="2" t="s">
        <v>25227</v>
      </c>
    </row>
    <row r="599" spans="1:20" ht="14.25" customHeight="1">
      <c r="A599" s="2" t="s">
        <v>25228</v>
      </c>
      <c r="B599" s="2" t="s">
        <v>4411</v>
      </c>
      <c r="C599" s="2" t="s">
        <v>25229</v>
      </c>
      <c r="D599" s="2" t="s">
        <v>310</v>
      </c>
      <c r="E599" s="2" t="s">
        <v>96</v>
      </c>
      <c r="F599" s="2" t="s">
        <v>2473</v>
      </c>
      <c r="G599" s="2" t="s">
        <v>2046</v>
      </c>
      <c r="H599" s="2" t="s">
        <v>25230</v>
      </c>
      <c r="I599" s="2"/>
      <c r="J599" s="2"/>
      <c r="K599" s="2"/>
      <c r="L599" s="2"/>
      <c r="M599" s="2" t="s">
        <v>59</v>
      </c>
      <c r="N599" s="2" t="s">
        <v>2048</v>
      </c>
      <c r="O599" s="2" t="s">
        <v>2301</v>
      </c>
      <c r="P599" s="2" t="s">
        <v>25231</v>
      </c>
      <c r="Q599" s="2" t="s">
        <v>2051</v>
      </c>
      <c r="R599" s="2" t="s">
        <v>2067</v>
      </c>
      <c r="S599" s="2"/>
      <c r="T599" s="2" t="s">
        <v>309</v>
      </c>
    </row>
    <row r="600" spans="1:20" ht="14.25" customHeight="1">
      <c r="A600" s="2" t="s">
        <v>25232</v>
      </c>
      <c r="B600" s="2" t="s">
        <v>25233</v>
      </c>
      <c r="C600" s="2" t="s">
        <v>25234</v>
      </c>
      <c r="D600" s="2" t="s">
        <v>25235</v>
      </c>
      <c r="E600" s="2" t="s">
        <v>264</v>
      </c>
      <c r="F600" s="2" t="s">
        <v>2316</v>
      </c>
      <c r="G600" s="2" t="s">
        <v>18247</v>
      </c>
      <c r="H600" s="2" t="s">
        <v>25236</v>
      </c>
      <c r="I600" s="2"/>
      <c r="J600" s="2"/>
      <c r="K600" s="2"/>
      <c r="L600" s="2"/>
      <c r="M600" s="2" t="s">
        <v>60</v>
      </c>
      <c r="N600" s="2" t="s">
        <v>2058</v>
      </c>
      <c r="O600" s="2" t="s">
        <v>2316</v>
      </c>
      <c r="P600" s="2" t="s">
        <v>2609</v>
      </c>
      <c r="Q600" s="2" t="s">
        <v>2051</v>
      </c>
      <c r="R600" s="2" t="s">
        <v>2067</v>
      </c>
      <c r="S600" s="2"/>
      <c r="T600" s="2" t="s">
        <v>25237</v>
      </c>
    </row>
    <row r="601" spans="1:20" ht="14.25" customHeight="1">
      <c r="A601" s="2" t="s">
        <v>25238</v>
      </c>
      <c r="B601" s="2" t="s">
        <v>25233</v>
      </c>
      <c r="C601" s="23" t="s">
        <v>25239</v>
      </c>
      <c r="D601" s="2" t="s">
        <v>25235</v>
      </c>
      <c r="E601" s="2" t="s">
        <v>264</v>
      </c>
      <c r="F601" s="2" t="s">
        <v>2824</v>
      </c>
      <c r="G601" s="2" t="s">
        <v>18247</v>
      </c>
      <c r="H601" s="2" t="s">
        <v>25240</v>
      </c>
      <c r="I601" s="2"/>
      <c r="J601" s="2"/>
      <c r="K601" s="2"/>
      <c r="L601" s="2"/>
      <c r="M601" s="2" t="s">
        <v>60</v>
      </c>
      <c r="N601" s="2" t="s">
        <v>2058</v>
      </c>
      <c r="O601" s="2" t="s">
        <v>2316</v>
      </c>
      <c r="P601" s="2" t="s">
        <v>2609</v>
      </c>
      <c r="Q601" s="2" t="s">
        <v>2051</v>
      </c>
      <c r="R601" s="2" t="s">
        <v>2052</v>
      </c>
      <c r="S601" s="2"/>
      <c r="T601" s="2" t="s">
        <v>25237</v>
      </c>
    </row>
    <row r="602" spans="1:20" ht="14.25" customHeight="1">
      <c r="A602" s="22" t="s">
        <v>25241</v>
      </c>
      <c r="B602" s="22" t="s">
        <v>4405</v>
      </c>
      <c r="C602" s="22" t="s">
        <v>4753</v>
      </c>
      <c r="D602" s="22" t="s">
        <v>156</v>
      </c>
      <c r="E602" s="22" t="s">
        <v>96</v>
      </c>
      <c r="F602" s="22" t="s">
        <v>25242</v>
      </c>
      <c r="G602" s="22" t="s">
        <v>2046</v>
      </c>
      <c r="H602" s="22" t="s">
        <v>25243</v>
      </c>
      <c r="I602" s="22"/>
      <c r="J602" s="22"/>
      <c r="K602" s="22"/>
      <c r="L602" s="22"/>
      <c r="M602" s="22" t="s">
        <v>1566</v>
      </c>
      <c r="N602" s="22" t="s">
        <v>2058</v>
      </c>
      <c r="O602" s="22" t="s">
        <v>25244</v>
      </c>
      <c r="P602" s="22" t="s">
        <v>3969</v>
      </c>
      <c r="Q602" s="22" t="s">
        <v>2051</v>
      </c>
      <c r="R602" s="2" t="s">
        <v>2052</v>
      </c>
      <c r="S602" s="2"/>
      <c r="T602" s="2" t="s">
        <v>155</v>
      </c>
    </row>
    <row r="603" spans="1:20" ht="14.25" customHeight="1">
      <c r="A603" s="2" t="s">
        <v>25241</v>
      </c>
      <c r="B603" s="2" t="s">
        <v>4405</v>
      </c>
      <c r="C603" s="2" t="s">
        <v>4753</v>
      </c>
      <c r="D603" s="2" t="s">
        <v>156</v>
      </c>
      <c r="E603" s="2" t="s">
        <v>96</v>
      </c>
      <c r="F603" s="2" t="s">
        <v>25242</v>
      </c>
      <c r="G603" s="2" t="s">
        <v>2046</v>
      </c>
      <c r="H603" s="2" t="s">
        <v>25243</v>
      </c>
      <c r="I603" s="2"/>
      <c r="J603" s="2"/>
      <c r="K603" s="2"/>
      <c r="L603" s="2"/>
      <c r="M603" s="2" t="s">
        <v>1566</v>
      </c>
      <c r="N603" s="2" t="s">
        <v>2048</v>
      </c>
      <c r="O603" s="2" t="s">
        <v>2179</v>
      </c>
      <c r="P603" s="2" t="s">
        <v>3969</v>
      </c>
      <c r="Q603" s="2" t="s">
        <v>2051</v>
      </c>
      <c r="R603" s="2" t="s">
        <v>2052</v>
      </c>
      <c r="S603" s="2"/>
      <c r="T603" s="2" t="s">
        <v>155</v>
      </c>
    </row>
    <row r="604" spans="1:20" ht="14.25" customHeight="1">
      <c r="A604" s="2" t="s">
        <v>25245</v>
      </c>
      <c r="B604" s="2" t="s">
        <v>4405</v>
      </c>
      <c r="C604" s="2" t="s">
        <v>25246</v>
      </c>
      <c r="D604" s="2" t="s">
        <v>128</v>
      </c>
      <c r="E604" s="2" t="s">
        <v>96</v>
      </c>
      <c r="F604" s="2" t="s">
        <v>3606</v>
      </c>
      <c r="G604" s="2" t="s">
        <v>2046</v>
      </c>
      <c r="H604" s="2" t="s">
        <v>25247</v>
      </c>
      <c r="I604" s="2"/>
      <c r="J604" s="2"/>
      <c r="K604" s="2"/>
      <c r="L604" s="2"/>
      <c r="M604" s="2" t="s">
        <v>1566</v>
      </c>
      <c r="N604" s="2" t="s">
        <v>2058</v>
      </c>
      <c r="O604" s="2" t="s">
        <v>2145</v>
      </c>
      <c r="P604" s="2" t="s">
        <v>3363</v>
      </c>
      <c r="Q604" s="2" t="s">
        <v>2051</v>
      </c>
      <c r="R604" s="2" t="s">
        <v>2052</v>
      </c>
      <c r="S604" s="2"/>
      <c r="T604" s="2" t="s">
        <v>127</v>
      </c>
    </row>
    <row r="605" spans="1:20" ht="14.25" customHeight="1">
      <c r="A605" s="2" t="s">
        <v>25248</v>
      </c>
      <c r="B605" s="2" t="s">
        <v>4405</v>
      </c>
      <c r="C605" s="2" t="s">
        <v>15483</v>
      </c>
      <c r="D605" s="2" t="s">
        <v>99</v>
      </c>
      <c r="E605" s="2" t="s">
        <v>96</v>
      </c>
      <c r="F605" s="2" t="s">
        <v>25249</v>
      </c>
      <c r="G605" s="2" t="s">
        <v>2046</v>
      </c>
      <c r="H605" s="2" t="s">
        <v>25250</v>
      </c>
      <c r="I605" s="2"/>
      <c r="J605" s="2"/>
      <c r="K605" s="2"/>
      <c r="L605" s="2"/>
      <c r="M605" s="2" t="s">
        <v>1566</v>
      </c>
      <c r="N605" s="2" t="s">
        <v>2058</v>
      </c>
      <c r="O605" s="2" t="s">
        <v>2153</v>
      </c>
      <c r="P605" s="2" t="s">
        <v>23417</v>
      </c>
      <c r="Q605" s="2" t="s">
        <v>2051</v>
      </c>
      <c r="R605" s="2" t="s">
        <v>2052</v>
      </c>
      <c r="S605" s="2"/>
      <c r="T605" s="2" t="s">
        <v>98</v>
      </c>
    </row>
    <row r="606" spans="1:20" ht="14.25" customHeight="1">
      <c r="A606" s="2" t="s">
        <v>25251</v>
      </c>
      <c r="B606" s="2" t="s">
        <v>4405</v>
      </c>
      <c r="C606" s="2" t="s">
        <v>25252</v>
      </c>
      <c r="D606" s="2" t="s">
        <v>168</v>
      </c>
      <c r="E606" s="2" t="s">
        <v>96</v>
      </c>
      <c r="F606" s="2" t="s">
        <v>25253</v>
      </c>
      <c r="G606" s="2" t="s">
        <v>2046</v>
      </c>
      <c r="H606" s="2" t="s">
        <v>25254</v>
      </c>
      <c r="I606" s="2"/>
      <c r="J606" s="2"/>
      <c r="K606" s="2"/>
      <c r="L606" s="2"/>
      <c r="M606" s="2" t="s">
        <v>1566</v>
      </c>
      <c r="N606" s="2" t="s">
        <v>2058</v>
      </c>
      <c r="O606" s="2" t="s">
        <v>2153</v>
      </c>
      <c r="P606" s="2" t="s">
        <v>25255</v>
      </c>
      <c r="Q606" s="2" t="s">
        <v>2051</v>
      </c>
      <c r="R606" s="2" t="s">
        <v>2052</v>
      </c>
      <c r="S606" s="2"/>
      <c r="T606" s="2" t="s">
        <v>167</v>
      </c>
    </row>
    <row r="607" spans="1:20" ht="14.25" customHeight="1">
      <c r="A607" s="2" t="s">
        <v>25256</v>
      </c>
      <c r="B607" s="2" t="s">
        <v>4346</v>
      </c>
      <c r="C607" s="2" t="s">
        <v>25257</v>
      </c>
      <c r="D607" s="2" t="s">
        <v>272</v>
      </c>
      <c r="E607" s="2" t="s">
        <v>96</v>
      </c>
      <c r="F607" s="2" t="s">
        <v>25258</v>
      </c>
      <c r="G607" s="2" t="s">
        <v>2046</v>
      </c>
      <c r="H607" s="2" t="s">
        <v>25259</v>
      </c>
      <c r="I607" s="2"/>
      <c r="J607" s="2"/>
      <c r="K607" s="2"/>
      <c r="L607" s="2"/>
      <c r="M607" s="2" t="s">
        <v>60</v>
      </c>
      <c r="N607" s="2" t="s">
        <v>2058</v>
      </c>
      <c r="O607" s="2" t="s">
        <v>5420</v>
      </c>
      <c r="P607" s="2" t="s">
        <v>2050</v>
      </c>
      <c r="Q607" s="2" t="s">
        <v>2051</v>
      </c>
      <c r="R607" s="2" t="s">
        <v>2067</v>
      </c>
      <c r="S607" s="2"/>
      <c r="T607" s="2" t="s">
        <v>271</v>
      </c>
    </row>
    <row r="608" spans="1:20" ht="14.25" customHeight="1">
      <c r="A608" s="2" t="s">
        <v>25260</v>
      </c>
      <c r="B608" s="2" t="s">
        <v>25261</v>
      </c>
      <c r="C608" s="2" t="s">
        <v>25262</v>
      </c>
      <c r="D608" s="2" t="s">
        <v>214</v>
      </c>
      <c r="E608" s="2" t="s">
        <v>96</v>
      </c>
      <c r="F608" s="2" t="s">
        <v>25263</v>
      </c>
      <c r="G608" s="2" t="s">
        <v>2046</v>
      </c>
      <c r="H608" s="2" t="s">
        <v>25264</v>
      </c>
      <c r="I608" s="2"/>
      <c r="J608" s="2"/>
      <c r="K608" s="2"/>
      <c r="L608" s="2"/>
      <c r="M608" s="2" t="s">
        <v>1566</v>
      </c>
      <c r="N608" s="2" t="s">
        <v>2048</v>
      </c>
      <c r="O608" s="2" t="s">
        <v>2179</v>
      </c>
      <c r="P608" s="2" t="s">
        <v>3969</v>
      </c>
      <c r="Q608" s="2" t="s">
        <v>2051</v>
      </c>
      <c r="R608" s="2" t="s">
        <v>2052</v>
      </c>
      <c r="S608" s="2"/>
      <c r="T608" s="2" t="s">
        <v>213</v>
      </c>
    </row>
    <row r="609" spans="1:20" ht="14.25" customHeight="1">
      <c r="A609" s="2" t="s">
        <v>25265</v>
      </c>
      <c r="B609" s="2" t="s">
        <v>4400</v>
      </c>
      <c r="C609" s="2" t="s">
        <v>9698</v>
      </c>
      <c r="D609" s="2" t="s">
        <v>99</v>
      </c>
      <c r="E609" s="2" t="s">
        <v>96</v>
      </c>
      <c r="F609" s="2" t="s">
        <v>25266</v>
      </c>
      <c r="G609" s="2" t="s">
        <v>2046</v>
      </c>
      <c r="H609" s="2" t="s">
        <v>25267</v>
      </c>
      <c r="I609" s="2"/>
      <c r="J609" s="2"/>
      <c r="K609" s="2"/>
      <c r="L609" s="2"/>
      <c r="M609" s="2" t="s">
        <v>1566</v>
      </c>
      <c r="N609" s="2" t="s">
        <v>2048</v>
      </c>
      <c r="O609" s="2" t="s">
        <v>2179</v>
      </c>
      <c r="P609" s="2" t="s">
        <v>23064</v>
      </c>
      <c r="Q609" s="2" t="s">
        <v>2051</v>
      </c>
      <c r="R609" s="2" t="s">
        <v>2200</v>
      </c>
      <c r="S609" s="2"/>
      <c r="T609" s="2" t="s">
        <v>98</v>
      </c>
    </row>
    <row r="610" spans="1:20" ht="14.25" customHeight="1">
      <c r="A610" s="2" t="s">
        <v>25268</v>
      </c>
      <c r="B610" s="2" t="s">
        <v>11264</v>
      </c>
      <c r="C610" s="2" t="s">
        <v>25269</v>
      </c>
      <c r="D610" s="2" t="s">
        <v>25270</v>
      </c>
      <c r="E610" s="2" t="s">
        <v>264</v>
      </c>
      <c r="F610" s="2" t="s">
        <v>3059</v>
      </c>
      <c r="G610" s="2" t="s">
        <v>25271</v>
      </c>
      <c r="H610" s="2" t="s">
        <v>25272</v>
      </c>
      <c r="I610" s="2"/>
      <c r="J610" s="2"/>
      <c r="K610" s="2"/>
      <c r="L610" s="2"/>
      <c r="M610" s="2" t="s">
        <v>60</v>
      </c>
      <c r="N610" s="2" t="s">
        <v>2058</v>
      </c>
      <c r="O610" s="2" t="s">
        <v>2186</v>
      </c>
      <c r="P610" s="2" t="s">
        <v>4630</v>
      </c>
      <c r="Q610" s="2" t="s">
        <v>2051</v>
      </c>
      <c r="R610" s="2" t="s">
        <v>2052</v>
      </c>
      <c r="S610" s="2"/>
      <c r="T610" s="2" t="s">
        <v>25273</v>
      </c>
    </row>
    <row r="611" spans="1:20" ht="14.25" customHeight="1">
      <c r="A611" s="2" t="s">
        <v>25274</v>
      </c>
      <c r="B611" s="2" t="s">
        <v>25275</v>
      </c>
      <c r="C611" s="2" t="s">
        <v>25276</v>
      </c>
      <c r="D611" s="2" t="s">
        <v>122</v>
      </c>
      <c r="E611" s="2" t="s">
        <v>96</v>
      </c>
      <c r="F611" s="2" t="s">
        <v>25277</v>
      </c>
      <c r="G611" s="2" t="s">
        <v>2046</v>
      </c>
      <c r="H611" s="2" t="s">
        <v>25278</v>
      </c>
      <c r="I611" s="2"/>
      <c r="J611" s="2"/>
      <c r="K611" s="2"/>
      <c r="L611" s="2"/>
      <c r="M611" s="2" t="s">
        <v>1566</v>
      </c>
      <c r="N611" s="2" t="s">
        <v>2058</v>
      </c>
      <c r="O611" s="2" t="s">
        <v>2672</v>
      </c>
      <c r="P611" s="2" t="s">
        <v>3465</v>
      </c>
      <c r="Q611" s="2" t="s">
        <v>2051</v>
      </c>
      <c r="R611" s="2" t="s">
        <v>2067</v>
      </c>
      <c r="S611" s="2"/>
      <c r="T611" s="2" t="s">
        <v>121</v>
      </c>
    </row>
    <row r="612" spans="1:20" ht="14.25" customHeight="1">
      <c r="A612" s="2" t="s">
        <v>25279</v>
      </c>
      <c r="B612" s="2" t="s">
        <v>25280</v>
      </c>
      <c r="C612" s="2" t="s">
        <v>9750</v>
      </c>
      <c r="D612" s="2" t="s">
        <v>996</v>
      </c>
      <c r="E612" s="2" t="s">
        <v>264</v>
      </c>
      <c r="F612" s="2" t="s">
        <v>25281</v>
      </c>
      <c r="G612" s="2" t="s">
        <v>2091</v>
      </c>
      <c r="H612" s="2" t="s">
        <v>25282</v>
      </c>
      <c r="I612" s="2"/>
      <c r="J612" s="2"/>
      <c r="K612" s="2"/>
      <c r="L612" s="2"/>
      <c r="M612" s="2" t="s">
        <v>1566</v>
      </c>
      <c r="N612" s="2" t="s">
        <v>2058</v>
      </c>
      <c r="O612" s="2" t="s">
        <v>2153</v>
      </c>
      <c r="P612" s="2" t="s">
        <v>2609</v>
      </c>
      <c r="Q612" s="2" t="s">
        <v>2051</v>
      </c>
      <c r="R612" s="2" t="s">
        <v>2052</v>
      </c>
      <c r="S612" s="2"/>
      <c r="T612" s="2" t="s">
        <v>995</v>
      </c>
    </row>
    <row r="613" spans="1:20" ht="14.25" customHeight="1">
      <c r="A613" s="2" t="s">
        <v>25283</v>
      </c>
      <c r="B613" s="2" t="s">
        <v>4386</v>
      </c>
      <c r="C613" s="2" t="s">
        <v>25284</v>
      </c>
      <c r="D613" s="2" t="s">
        <v>463</v>
      </c>
      <c r="E613" s="2" t="s">
        <v>264</v>
      </c>
      <c r="F613" s="2" t="s">
        <v>2210</v>
      </c>
      <c r="G613" s="2" t="s">
        <v>2046</v>
      </c>
      <c r="H613" s="2" t="s">
        <v>25285</v>
      </c>
      <c r="I613" s="2"/>
      <c r="J613" s="2"/>
      <c r="K613" s="2"/>
      <c r="L613" s="2"/>
      <c r="M613" s="2" t="s">
        <v>59</v>
      </c>
      <c r="N613" s="2" t="s">
        <v>2058</v>
      </c>
      <c r="O613" s="2" t="s">
        <v>2101</v>
      </c>
      <c r="P613" s="2" t="s">
        <v>2377</v>
      </c>
      <c r="Q613" s="2" t="s">
        <v>2051</v>
      </c>
      <c r="R613" s="2" t="s">
        <v>2067</v>
      </c>
      <c r="S613" s="2"/>
      <c r="T613" s="2" t="s">
        <v>462</v>
      </c>
    </row>
    <row r="614" spans="1:20" ht="14.25" customHeight="1">
      <c r="A614" s="2" t="s">
        <v>25286</v>
      </c>
      <c r="B614" s="2" t="s">
        <v>4386</v>
      </c>
      <c r="C614" s="2" t="s">
        <v>25287</v>
      </c>
      <c r="D614" s="2" t="s">
        <v>597</v>
      </c>
      <c r="E614" s="2" t="s">
        <v>264</v>
      </c>
      <c r="F614" s="2" t="s">
        <v>2170</v>
      </c>
      <c r="G614" s="2" t="s">
        <v>2046</v>
      </c>
      <c r="H614" s="2" t="s">
        <v>25288</v>
      </c>
      <c r="I614" s="2"/>
      <c r="J614" s="2"/>
      <c r="K614" s="2"/>
      <c r="L614" s="2"/>
      <c r="M614" s="2" t="s">
        <v>59</v>
      </c>
      <c r="N614" s="2" t="s">
        <v>2058</v>
      </c>
      <c r="O614" s="2" t="s">
        <v>2172</v>
      </c>
      <c r="P614" s="2" t="s">
        <v>23301</v>
      </c>
      <c r="Q614" s="2" t="s">
        <v>2051</v>
      </c>
      <c r="R614" s="2"/>
      <c r="S614" s="2"/>
      <c r="T614" s="2" t="s">
        <v>596</v>
      </c>
    </row>
    <row r="615" spans="1:20" ht="14.25" customHeight="1">
      <c r="A615" s="2" t="s">
        <v>25289</v>
      </c>
      <c r="B615" s="2" t="s">
        <v>4386</v>
      </c>
      <c r="C615" s="2" t="s">
        <v>9012</v>
      </c>
      <c r="D615" s="2" t="s">
        <v>144</v>
      </c>
      <c r="E615" s="2" t="s">
        <v>96</v>
      </c>
      <c r="F615" s="2" t="s">
        <v>25290</v>
      </c>
      <c r="G615" s="2" t="s">
        <v>2046</v>
      </c>
      <c r="H615" s="2" t="s">
        <v>25291</v>
      </c>
      <c r="I615" s="2"/>
      <c r="J615" s="2"/>
      <c r="K615" s="2"/>
      <c r="L615" s="2"/>
      <c r="M615" s="2" t="s">
        <v>1566</v>
      </c>
      <c r="N615" s="2" t="s">
        <v>2058</v>
      </c>
      <c r="O615" s="2" t="s">
        <v>2153</v>
      </c>
      <c r="P615" s="2" t="s">
        <v>3363</v>
      </c>
      <c r="Q615" s="2" t="s">
        <v>2051</v>
      </c>
      <c r="R615" s="2" t="s">
        <v>2052</v>
      </c>
      <c r="S615" s="2"/>
      <c r="T615" s="2" t="s">
        <v>143</v>
      </c>
    </row>
    <row r="616" spans="1:20" ht="14.25" customHeight="1">
      <c r="A616" s="2" t="s">
        <v>25292</v>
      </c>
      <c r="B616" s="2" t="s">
        <v>4386</v>
      </c>
      <c r="C616" s="2" t="s">
        <v>5756</v>
      </c>
      <c r="D616" s="2" t="s">
        <v>1104</v>
      </c>
      <c r="E616" s="2" t="s">
        <v>264</v>
      </c>
      <c r="F616" s="2" t="s">
        <v>2170</v>
      </c>
      <c r="G616" s="2" t="s">
        <v>2046</v>
      </c>
      <c r="H616" s="2" t="s">
        <v>25293</v>
      </c>
      <c r="I616" s="2"/>
      <c r="J616" s="2"/>
      <c r="K616" s="2"/>
      <c r="L616" s="2"/>
      <c r="M616" s="2" t="s">
        <v>59</v>
      </c>
      <c r="N616" s="2" t="s">
        <v>2058</v>
      </c>
      <c r="O616" s="2" t="s">
        <v>2172</v>
      </c>
      <c r="P616" s="2" t="s">
        <v>23301</v>
      </c>
      <c r="Q616" s="2" t="s">
        <v>2051</v>
      </c>
      <c r="R616" s="2" t="s">
        <v>2067</v>
      </c>
      <c r="S616" s="2"/>
      <c r="T616" s="2" t="s">
        <v>1103</v>
      </c>
    </row>
    <row r="617" spans="1:20" ht="14.25" customHeight="1">
      <c r="A617" s="2" t="s">
        <v>25294</v>
      </c>
      <c r="B617" s="2" t="s">
        <v>4386</v>
      </c>
      <c r="C617" s="2" t="s">
        <v>25295</v>
      </c>
      <c r="D617" s="2" t="s">
        <v>25296</v>
      </c>
      <c r="E617" s="2" t="s">
        <v>264</v>
      </c>
      <c r="F617" s="2" t="s">
        <v>2473</v>
      </c>
      <c r="G617" s="2" t="s">
        <v>2091</v>
      </c>
      <c r="H617" s="2" t="s">
        <v>25297</v>
      </c>
      <c r="I617" s="2"/>
      <c r="J617" s="2"/>
      <c r="K617" s="2"/>
      <c r="L617" s="2"/>
      <c r="M617" s="2" t="s">
        <v>59</v>
      </c>
      <c r="N617" s="2" t="s">
        <v>2048</v>
      </c>
      <c r="O617" s="2" t="s">
        <v>2301</v>
      </c>
      <c r="P617" s="2" t="s">
        <v>4630</v>
      </c>
      <c r="Q617" s="2" t="s">
        <v>2051</v>
      </c>
      <c r="R617" s="2" t="s">
        <v>2067</v>
      </c>
      <c r="S617" s="2"/>
      <c r="T617" s="2" t="s">
        <v>25298</v>
      </c>
    </row>
    <row r="618" spans="1:20" ht="14.25" customHeight="1">
      <c r="A618" s="2" t="s">
        <v>25299</v>
      </c>
      <c r="B618" s="2" t="s">
        <v>4386</v>
      </c>
      <c r="C618" s="2" t="s">
        <v>25300</v>
      </c>
      <c r="D618" s="2" t="s">
        <v>1274</v>
      </c>
      <c r="E618" s="2" t="s">
        <v>264</v>
      </c>
      <c r="F618" s="2" t="s">
        <v>2473</v>
      </c>
      <c r="G618" s="2" t="s">
        <v>2046</v>
      </c>
      <c r="H618" s="2" t="s">
        <v>25301</v>
      </c>
      <c r="I618" s="2"/>
      <c r="J618" s="2"/>
      <c r="K618" s="2"/>
      <c r="L618" s="2"/>
      <c r="M618" s="2" t="s">
        <v>59</v>
      </c>
      <c r="N618" s="2" t="s">
        <v>2048</v>
      </c>
      <c r="O618" s="2" t="s">
        <v>2301</v>
      </c>
      <c r="P618" s="2" t="s">
        <v>20494</v>
      </c>
      <c r="Q618" s="2" t="s">
        <v>2051</v>
      </c>
      <c r="R618" s="2" t="s">
        <v>2052</v>
      </c>
      <c r="S618" s="2"/>
      <c r="T618" s="2" t="s">
        <v>1273</v>
      </c>
    </row>
    <row r="619" spans="1:20" ht="14.25" customHeight="1">
      <c r="A619" s="2" t="s">
        <v>25302</v>
      </c>
      <c r="B619" s="2" t="s">
        <v>25303</v>
      </c>
      <c r="C619" s="2" t="s">
        <v>12293</v>
      </c>
      <c r="D619" s="2" t="s">
        <v>1128</v>
      </c>
      <c r="E619" s="2" t="s">
        <v>264</v>
      </c>
      <c r="F619" s="2" t="s">
        <v>2090</v>
      </c>
      <c r="G619" s="2" t="s">
        <v>2046</v>
      </c>
      <c r="H619" s="2" t="s">
        <v>25304</v>
      </c>
      <c r="I619" s="2" t="s">
        <v>24970</v>
      </c>
      <c r="J619" s="2"/>
      <c r="K619" s="2"/>
      <c r="L619" s="2" t="s">
        <v>2630</v>
      </c>
      <c r="M619" s="2" t="s">
        <v>1566</v>
      </c>
      <c r="N619" s="2" t="s">
        <v>2058</v>
      </c>
      <c r="O619" s="2" t="s">
        <v>2093</v>
      </c>
      <c r="P619" s="2" t="s">
        <v>23064</v>
      </c>
      <c r="Q619" s="2" t="s">
        <v>2051</v>
      </c>
      <c r="R619" s="2" t="s">
        <v>2067</v>
      </c>
      <c r="S619" s="2"/>
      <c r="T619" s="2" t="s">
        <v>1127</v>
      </c>
    </row>
    <row r="620" spans="1:20" ht="14.25" customHeight="1">
      <c r="A620" s="2" t="s">
        <v>25305</v>
      </c>
      <c r="B620" s="2" t="s">
        <v>8685</v>
      </c>
      <c r="C620" s="2" t="s">
        <v>25306</v>
      </c>
      <c r="D620" s="2" t="s">
        <v>158</v>
      </c>
      <c r="E620" s="2" t="s">
        <v>96</v>
      </c>
      <c r="F620" s="2" t="s">
        <v>25307</v>
      </c>
      <c r="G620" s="2" t="s">
        <v>2046</v>
      </c>
      <c r="H620" s="2" t="s">
        <v>25308</v>
      </c>
      <c r="I620" s="2"/>
      <c r="J620" s="2"/>
      <c r="K620" s="2"/>
      <c r="L620" s="2"/>
      <c r="M620" s="2" t="s">
        <v>1566</v>
      </c>
      <c r="N620" s="2" t="s">
        <v>2048</v>
      </c>
      <c r="O620" s="2" t="s">
        <v>2179</v>
      </c>
      <c r="P620" s="2" t="s">
        <v>3587</v>
      </c>
      <c r="Q620" s="2" t="s">
        <v>2051</v>
      </c>
      <c r="R620" s="2" t="s">
        <v>2052</v>
      </c>
      <c r="S620" s="2"/>
      <c r="T620" s="2" t="s">
        <v>157</v>
      </c>
    </row>
    <row r="621" spans="1:20" ht="14.25" customHeight="1">
      <c r="A621" s="2" t="s">
        <v>25309</v>
      </c>
      <c r="B621" s="2" t="s">
        <v>25310</v>
      </c>
      <c r="C621" s="2" t="s">
        <v>25311</v>
      </c>
      <c r="D621" s="2" t="s">
        <v>1316</v>
      </c>
      <c r="E621" s="2" t="s">
        <v>264</v>
      </c>
      <c r="F621" s="2" t="s">
        <v>2320</v>
      </c>
      <c r="G621" s="2" t="s">
        <v>2046</v>
      </c>
      <c r="H621" s="2" t="s">
        <v>25312</v>
      </c>
      <c r="I621" s="2"/>
      <c r="J621" s="2"/>
      <c r="K621" s="2"/>
      <c r="L621" s="2"/>
      <c r="M621" s="2" t="s">
        <v>59</v>
      </c>
      <c r="N621" s="2" t="s">
        <v>2058</v>
      </c>
      <c r="O621" s="2" t="s">
        <v>2322</v>
      </c>
      <c r="P621" s="2" t="s">
        <v>20494</v>
      </c>
      <c r="Q621" s="2" t="s">
        <v>2051</v>
      </c>
      <c r="R621" s="2" t="s">
        <v>2067</v>
      </c>
      <c r="S621" s="2"/>
      <c r="T621" s="2" t="s">
        <v>1315</v>
      </c>
    </row>
    <row r="622" spans="1:20" ht="14.25" customHeight="1">
      <c r="A622" s="2" t="s">
        <v>25313</v>
      </c>
      <c r="B622" s="2" t="s">
        <v>19335</v>
      </c>
      <c r="C622" s="2" t="s">
        <v>25314</v>
      </c>
      <c r="D622" s="2" t="s">
        <v>124</v>
      </c>
      <c r="E622" s="2" t="s">
        <v>96</v>
      </c>
      <c r="F622" s="2" t="s">
        <v>25315</v>
      </c>
      <c r="G622" s="2" t="s">
        <v>2046</v>
      </c>
      <c r="H622" s="2" t="s">
        <v>25316</v>
      </c>
      <c r="I622" s="2"/>
      <c r="J622" s="2"/>
      <c r="K622" s="2"/>
      <c r="L622" s="2"/>
      <c r="M622" s="2" t="s">
        <v>1566</v>
      </c>
      <c r="N622" s="2" t="s">
        <v>2048</v>
      </c>
      <c r="O622" s="2" t="s">
        <v>2179</v>
      </c>
      <c r="P622" s="2" t="s">
        <v>25317</v>
      </c>
      <c r="Q622" s="2" t="s">
        <v>2051</v>
      </c>
      <c r="R622" s="2" t="s">
        <v>2052</v>
      </c>
      <c r="S622" s="2"/>
      <c r="T622" s="2" t="s">
        <v>123</v>
      </c>
    </row>
    <row r="623" spans="1:20" ht="14.25" customHeight="1">
      <c r="A623" s="2" t="s">
        <v>25318</v>
      </c>
      <c r="B623" s="2" t="s">
        <v>25319</v>
      </c>
      <c r="C623" s="2" t="s">
        <v>25320</v>
      </c>
      <c r="D623" s="2" t="s">
        <v>25321</v>
      </c>
      <c r="E623" s="2" t="s">
        <v>264</v>
      </c>
      <c r="F623" s="2" t="s">
        <v>4565</v>
      </c>
      <c r="G623" s="2" t="s">
        <v>2091</v>
      </c>
      <c r="H623" s="2" t="s">
        <v>25322</v>
      </c>
      <c r="I623" s="2"/>
      <c r="J623" s="2"/>
      <c r="K623" s="2"/>
      <c r="L623" s="2"/>
      <c r="M623" s="2" t="s">
        <v>1566</v>
      </c>
      <c r="N623" s="2" t="s">
        <v>2058</v>
      </c>
      <c r="O623" s="2" t="s">
        <v>2145</v>
      </c>
      <c r="P623" s="2" t="s">
        <v>2609</v>
      </c>
      <c r="Q623" s="2" t="s">
        <v>2051</v>
      </c>
      <c r="R623" s="2" t="s">
        <v>2067</v>
      </c>
      <c r="S623" s="2"/>
      <c r="T623" s="2" t="s">
        <v>25323</v>
      </c>
    </row>
    <row r="624" spans="1:20" ht="14.25" customHeight="1">
      <c r="A624" s="2" t="s">
        <v>25324</v>
      </c>
      <c r="B624" s="2" t="s">
        <v>4376</v>
      </c>
      <c r="C624" s="2" t="s">
        <v>25325</v>
      </c>
      <c r="D624" s="2" t="s">
        <v>128</v>
      </c>
      <c r="E624" s="2" t="s">
        <v>96</v>
      </c>
      <c r="F624" s="2" t="s">
        <v>3606</v>
      </c>
      <c r="G624" s="2" t="s">
        <v>2046</v>
      </c>
      <c r="H624" s="2" t="s">
        <v>25326</v>
      </c>
      <c r="I624" s="2"/>
      <c r="J624" s="2"/>
      <c r="K624" s="2"/>
      <c r="L624" s="2"/>
      <c r="M624" s="2" t="s">
        <v>1566</v>
      </c>
      <c r="N624" s="2" t="s">
        <v>2058</v>
      </c>
      <c r="O624" s="2" t="s">
        <v>2145</v>
      </c>
      <c r="P624" s="2" t="s">
        <v>3363</v>
      </c>
      <c r="Q624" s="2" t="s">
        <v>2051</v>
      </c>
      <c r="R624" s="2" t="s">
        <v>2052</v>
      </c>
      <c r="S624" s="2"/>
      <c r="T624" s="2" t="s">
        <v>127</v>
      </c>
    </row>
    <row r="625" spans="1:20" ht="14.25" customHeight="1">
      <c r="A625" s="2" t="s">
        <v>25327</v>
      </c>
      <c r="B625" s="2" t="s">
        <v>19335</v>
      </c>
      <c r="C625" s="2" t="s">
        <v>25328</v>
      </c>
      <c r="D625" s="2" t="s">
        <v>122</v>
      </c>
      <c r="E625" s="2" t="s">
        <v>96</v>
      </c>
      <c r="F625" s="2" t="s">
        <v>25329</v>
      </c>
      <c r="G625" s="2" t="s">
        <v>2046</v>
      </c>
      <c r="H625" s="2" t="s">
        <v>25330</v>
      </c>
      <c r="I625" s="2"/>
      <c r="J625" s="2"/>
      <c r="K625" s="2"/>
      <c r="L625" s="2"/>
      <c r="M625" s="2" t="s">
        <v>1566</v>
      </c>
      <c r="N625" s="2" t="s">
        <v>2058</v>
      </c>
      <c r="O625" s="2" t="s">
        <v>2153</v>
      </c>
      <c r="P625" s="2" t="s">
        <v>3587</v>
      </c>
      <c r="Q625" s="2" t="s">
        <v>2051</v>
      </c>
      <c r="R625" s="2" t="s">
        <v>2052</v>
      </c>
      <c r="S625" s="2"/>
      <c r="T625" s="2" t="s">
        <v>121</v>
      </c>
    </row>
    <row r="626" spans="1:20" ht="14.25" customHeight="1">
      <c r="A626" s="2" t="s">
        <v>25331</v>
      </c>
      <c r="B626" s="2" t="s">
        <v>4371</v>
      </c>
      <c r="C626" s="2" t="s">
        <v>25332</v>
      </c>
      <c r="D626" s="2" t="s">
        <v>278</v>
      </c>
      <c r="E626" s="2" t="s">
        <v>96</v>
      </c>
      <c r="F626" s="2" t="s">
        <v>25333</v>
      </c>
      <c r="G626" s="2" t="s">
        <v>2046</v>
      </c>
      <c r="H626" s="2" t="s">
        <v>25334</v>
      </c>
      <c r="I626" s="2"/>
      <c r="J626" s="2"/>
      <c r="K626" s="2"/>
      <c r="L626" s="2"/>
      <c r="M626" s="2" t="s">
        <v>1566</v>
      </c>
      <c r="N626" s="2" t="s">
        <v>2058</v>
      </c>
      <c r="O626" s="2" t="s">
        <v>2153</v>
      </c>
      <c r="P626" s="2" t="s">
        <v>2066</v>
      </c>
      <c r="Q626" s="2" t="s">
        <v>2051</v>
      </c>
      <c r="R626" s="2" t="s">
        <v>2052</v>
      </c>
      <c r="S626" s="2"/>
      <c r="T626" s="2" t="s">
        <v>277</v>
      </c>
    </row>
    <row r="627" spans="1:20" ht="14.25" customHeight="1">
      <c r="A627" s="2" t="s">
        <v>25335</v>
      </c>
      <c r="B627" s="2" t="s">
        <v>4371</v>
      </c>
      <c r="C627" s="2" t="s">
        <v>25336</v>
      </c>
      <c r="D627" s="2" t="s">
        <v>399</v>
      </c>
      <c r="E627" s="2" t="s">
        <v>264</v>
      </c>
      <c r="F627" s="2" t="s">
        <v>4530</v>
      </c>
      <c r="G627" s="2" t="s">
        <v>2046</v>
      </c>
      <c r="H627" s="2" t="s">
        <v>25337</v>
      </c>
      <c r="I627" s="2"/>
      <c r="J627" s="2"/>
      <c r="K627" s="2"/>
      <c r="L627" s="2"/>
      <c r="M627" s="2" t="s">
        <v>1566</v>
      </c>
      <c r="N627" s="2" t="s">
        <v>2058</v>
      </c>
      <c r="O627" s="2" t="s">
        <v>2153</v>
      </c>
      <c r="P627" s="2" t="s">
        <v>2562</v>
      </c>
      <c r="Q627" s="2" t="s">
        <v>2051</v>
      </c>
      <c r="R627" s="2" t="s">
        <v>2052</v>
      </c>
      <c r="S627" s="2"/>
      <c r="T627" s="2" t="s">
        <v>398</v>
      </c>
    </row>
    <row r="628" spans="1:20" ht="14.25" customHeight="1">
      <c r="A628" s="2" t="s">
        <v>25338</v>
      </c>
      <c r="B628" s="2" t="s">
        <v>4371</v>
      </c>
      <c r="C628" s="2" t="s">
        <v>4214</v>
      </c>
      <c r="D628" s="2" t="s">
        <v>166</v>
      </c>
      <c r="E628" s="2" t="s">
        <v>96</v>
      </c>
      <c r="F628" s="2" t="s">
        <v>25339</v>
      </c>
      <c r="G628" s="2" t="s">
        <v>2046</v>
      </c>
      <c r="H628" s="2" t="s">
        <v>25340</v>
      </c>
      <c r="I628" s="2"/>
      <c r="J628" s="2"/>
      <c r="K628" s="2"/>
      <c r="L628" s="2"/>
      <c r="M628" s="2" t="s">
        <v>1566</v>
      </c>
      <c r="N628" s="2" t="s">
        <v>2048</v>
      </c>
      <c r="O628" s="2" t="s">
        <v>2179</v>
      </c>
      <c r="P628" s="2" t="s">
        <v>3235</v>
      </c>
      <c r="Q628" s="2" t="s">
        <v>2051</v>
      </c>
      <c r="R628" s="2" t="s">
        <v>2052</v>
      </c>
      <c r="S628" s="2"/>
      <c r="T628" s="2" t="s">
        <v>165</v>
      </c>
    </row>
    <row r="629" spans="1:20" ht="14.25" customHeight="1">
      <c r="A629" s="2" t="s">
        <v>25341</v>
      </c>
      <c r="B629" s="2" t="s">
        <v>4371</v>
      </c>
      <c r="C629" s="2" t="s">
        <v>25342</v>
      </c>
      <c r="D629" s="2" t="s">
        <v>732</v>
      </c>
      <c r="E629" s="2" t="s">
        <v>264</v>
      </c>
      <c r="F629" s="2" t="s">
        <v>2170</v>
      </c>
      <c r="G629" s="2" t="s">
        <v>2046</v>
      </c>
      <c r="H629" s="2" t="s">
        <v>25343</v>
      </c>
      <c r="I629" s="2"/>
      <c r="J629" s="2"/>
      <c r="K629" s="2"/>
      <c r="L629" s="2"/>
      <c r="M629" s="2" t="s">
        <v>59</v>
      </c>
      <c r="N629" s="2" t="s">
        <v>2058</v>
      </c>
      <c r="O629" s="2" t="s">
        <v>2172</v>
      </c>
      <c r="P629" s="2" t="s">
        <v>20494</v>
      </c>
      <c r="Q629" s="2" t="s">
        <v>2051</v>
      </c>
      <c r="R629" s="2" t="s">
        <v>2067</v>
      </c>
      <c r="S629" s="2"/>
      <c r="T629" s="2" t="s">
        <v>731</v>
      </c>
    </row>
    <row r="630" spans="1:20" ht="14.25" customHeight="1">
      <c r="A630" s="2" t="s">
        <v>25344</v>
      </c>
      <c r="B630" s="2" t="s">
        <v>4371</v>
      </c>
      <c r="C630" s="2" t="s">
        <v>25345</v>
      </c>
      <c r="D630" s="2" t="s">
        <v>636</v>
      </c>
      <c r="E630" s="2" t="s">
        <v>264</v>
      </c>
      <c r="F630" s="2" t="s">
        <v>2090</v>
      </c>
      <c r="G630" s="2" t="s">
        <v>2046</v>
      </c>
      <c r="H630" s="2" t="s">
        <v>25346</v>
      </c>
      <c r="I630" s="2"/>
      <c r="J630" s="2"/>
      <c r="K630" s="2"/>
      <c r="L630" s="2"/>
      <c r="M630" s="2" t="s">
        <v>1566</v>
      </c>
      <c r="N630" s="2" t="s">
        <v>2058</v>
      </c>
      <c r="O630" s="2" t="s">
        <v>2093</v>
      </c>
      <c r="P630" s="2" t="s">
        <v>21281</v>
      </c>
      <c r="Q630" s="2" t="s">
        <v>2051</v>
      </c>
      <c r="R630" s="2" t="s">
        <v>2067</v>
      </c>
      <c r="S630" s="2"/>
      <c r="T630" s="2" t="s">
        <v>635</v>
      </c>
    </row>
    <row r="631" spans="1:20" ht="14.25" customHeight="1">
      <c r="A631" s="2" t="s">
        <v>25347</v>
      </c>
      <c r="B631" s="2" t="s">
        <v>4346</v>
      </c>
      <c r="C631" s="2" t="s">
        <v>25348</v>
      </c>
      <c r="D631" s="2" t="s">
        <v>583</v>
      </c>
      <c r="E631" s="2" t="s">
        <v>264</v>
      </c>
      <c r="F631" s="2" t="s">
        <v>2320</v>
      </c>
      <c r="G631" s="2" t="s">
        <v>2046</v>
      </c>
      <c r="H631" s="2" t="s">
        <v>25349</v>
      </c>
      <c r="I631" s="2"/>
      <c r="J631" s="2"/>
      <c r="K631" s="2"/>
      <c r="L631" s="2"/>
      <c r="M631" s="2" t="s">
        <v>59</v>
      </c>
      <c r="N631" s="2" t="s">
        <v>2058</v>
      </c>
      <c r="O631" s="2" t="s">
        <v>2322</v>
      </c>
      <c r="P631" s="2" t="s">
        <v>20494</v>
      </c>
      <c r="Q631" s="2" t="s">
        <v>2051</v>
      </c>
      <c r="R631" s="2" t="s">
        <v>2067</v>
      </c>
      <c r="S631" s="2"/>
      <c r="T631" s="2" t="s">
        <v>582</v>
      </c>
    </row>
    <row r="632" spans="1:20" ht="14.25" customHeight="1">
      <c r="A632" s="2" t="s">
        <v>25350</v>
      </c>
      <c r="B632" s="2" t="s">
        <v>4346</v>
      </c>
      <c r="C632" s="2" t="s">
        <v>17413</v>
      </c>
      <c r="D632" s="2" t="s">
        <v>494</v>
      </c>
      <c r="E632" s="2" t="s">
        <v>264</v>
      </c>
      <c r="F632" s="2" t="s">
        <v>25351</v>
      </c>
      <c r="G632" s="2" t="s">
        <v>2046</v>
      </c>
      <c r="H632" s="2" t="s">
        <v>25352</v>
      </c>
      <c r="I632" s="2"/>
      <c r="J632" s="2"/>
      <c r="K632" s="2"/>
      <c r="L632" s="2"/>
      <c r="M632" s="2" t="s">
        <v>1566</v>
      </c>
      <c r="N632" s="2" t="s">
        <v>2058</v>
      </c>
      <c r="O632" s="2" t="s">
        <v>2078</v>
      </c>
      <c r="P632" s="2" t="s">
        <v>2066</v>
      </c>
      <c r="Q632" s="2" t="s">
        <v>2051</v>
      </c>
      <c r="R632" s="2" t="s">
        <v>2067</v>
      </c>
      <c r="S632" s="2"/>
      <c r="T632" s="2" t="s">
        <v>493</v>
      </c>
    </row>
    <row r="633" spans="1:20" ht="14.25" customHeight="1">
      <c r="A633" s="2" t="s">
        <v>25353</v>
      </c>
      <c r="B633" s="2" t="s">
        <v>4346</v>
      </c>
      <c r="C633" s="2" t="s">
        <v>8695</v>
      </c>
      <c r="D633" s="2" t="s">
        <v>204</v>
      </c>
      <c r="E633" s="2" t="s">
        <v>96</v>
      </c>
      <c r="F633" s="2" t="s">
        <v>4664</v>
      </c>
      <c r="G633" s="2" t="s">
        <v>2046</v>
      </c>
      <c r="H633" s="2" t="s">
        <v>25354</v>
      </c>
      <c r="I633" s="2"/>
      <c r="J633" s="2"/>
      <c r="K633" s="2"/>
      <c r="L633" s="2"/>
      <c r="M633" s="2" t="s">
        <v>1566</v>
      </c>
      <c r="N633" s="2" t="s">
        <v>2058</v>
      </c>
      <c r="O633" s="2" t="s">
        <v>2153</v>
      </c>
      <c r="P633" s="2" t="s">
        <v>3587</v>
      </c>
      <c r="Q633" s="2" t="s">
        <v>2051</v>
      </c>
      <c r="R633" s="2" t="s">
        <v>2052</v>
      </c>
      <c r="S633" s="2"/>
      <c r="T633" s="2" t="s">
        <v>203</v>
      </c>
    </row>
    <row r="634" spans="1:20" ht="14.25" customHeight="1">
      <c r="A634" s="2" t="s">
        <v>25355</v>
      </c>
      <c r="B634" s="2" t="s">
        <v>4346</v>
      </c>
      <c r="C634" s="2" t="s">
        <v>25356</v>
      </c>
      <c r="D634" s="2" t="s">
        <v>704</v>
      </c>
      <c r="E634" s="2" t="s">
        <v>264</v>
      </c>
      <c r="F634" s="2" t="s">
        <v>25357</v>
      </c>
      <c r="G634" s="2" t="s">
        <v>2046</v>
      </c>
      <c r="H634" s="2" t="s">
        <v>25358</v>
      </c>
      <c r="I634" s="2"/>
      <c r="J634" s="2"/>
      <c r="K634" s="2"/>
      <c r="L634" s="2"/>
      <c r="M634" s="2" t="s">
        <v>1566</v>
      </c>
      <c r="N634" s="2" t="s">
        <v>2058</v>
      </c>
      <c r="O634" s="2" t="s">
        <v>2153</v>
      </c>
      <c r="P634" s="2" t="s">
        <v>2377</v>
      </c>
      <c r="Q634" s="2" t="s">
        <v>2051</v>
      </c>
      <c r="R634" s="2" t="s">
        <v>2052</v>
      </c>
      <c r="S634" s="2"/>
      <c r="T634" s="2" t="s">
        <v>703</v>
      </c>
    </row>
    <row r="635" spans="1:20" ht="14.25" customHeight="1">
      <c r="A635" s="2" t="s">
        <v>25359</v>
      </c>
      <c r="B635" s="2" t="s">
        <v>4346</v>
      </c>
      <c r="C635" s="2" t="s">
        <v>6861</v>
      </c>
      <c r="D635" s="2" t="s">
        <v>99</v>
      </c>
      <c r="E635" s="2" t="s">
        <v>96</v>
      </c>
      <c r="F635" s="2" t="s">
        <v>25360</v>
      </c>
      <c r="G635" s="2" t="s">
        <v>2046</v>
      </c>
      <c r="H635" s="2" t="s">
        <v>25361</v>
      </c>
      <c r="I635" s="2"/>
      <c r="J635" s="2"/>
      <c r="K635" s="2"/>
      <c r="L635" s="2"/>
      <c r="M635" s="2" t="s">
        <v>1566</v>
      </c>
      <c r="N635" s="2" t="s">
        <v>2048</v>
      </c>
      <c r="O635" s="2" t="s">
        <v>5489</v>
      </c>
      <c r="P635" s="2" t="s">
        <v>23523</v>
      </c>
      <c r="Q635" s="2" t="s">
        <v>2051</v>
      </c>
      <c r="R635" s="2" t="s">
        <v>2052</v>
      </c>
      <c r="S635" s="2"/>
      <c r="T635" s="2" t="s">
        <v>98</v>
      </c>
    </row>
    <row r="636" spans="1:20" ht="14.25" customHeight="1">
      <c r="A636" s="2" t="s">
        <v>25362</v>
      </c>
      <c r="B636" s="2" t="s">
        <v>4346</v>
      </c>
      <c r="C636" s="2" t="s">
        <v>8303</v>
      </c>
      <c r="D636" s="2" t="s">
        <v>118</v>
      </c>
      <c r="E636" s="2" t="s">
        <v>96</v>
      </c>
      <c r="F636" s="2" t="s">
        <v>18703</v>
      </c>
      <c r="G636" s="2" t="s">
        <v>2046</v>
      </c>
      <c r="H636" s="2" t="s">
        <v>25363</v>
      </c>
      <c r="I636" s="2"/>
      <c r="J636" s="2"/>
      <c r="K636" s="2"/>
      <c r="L636" s="2"/>
      <c r="M636" s="2" t="s">
        <v>59</v>
      </c>
      <c r="N636" s="2" t="s">
        <v>2058</v>
      </c>
      <c r="O636" s="2" t="s">
        <v>2583</v>
      </c>
      <c r="P636" s="2" t="s">
        <v>3055</v>
      </c>
      <c r="Q636" s="2" t="s">
        <v>2051</v>
      </c>
      <c r="R636" s="2" t="s">
        <v>2067</v>
      </c>
      <c r="S636" s="2"/>
      <c r="T636" s="2" t="s">
        <v>117</v>
      </c>
    </row>
    <row r="637" spans="1:20" ht="14.25" customHeight="1">
      <c r="A637" s="2" t="s">
        <v>25364</v>
      </c>
      <c r="B637" s="2" t="s">
        <v>4346</v>
      </c>
      <c r="C637" s="2" t="s">
        <v>25365</v>
      </c>
      <c r="D637" s="2" t="s">
        <v>138</v>
      </c>
      <c r="E637" s="2" t="s">
        <v>96</v>
      </c>
      <c r="F637" s="2" t="s">
        <v>25366</v>
      </c>
      <c r="G637" s="2" t="s">
        <v>2046</v>
      </c>
      <c r="H637" s="2" t="s">
        <v>25367</v>
      </c>
      <c r="I637" s="2"/>
      <c r="J637" s="2"/>
      <c r="K637" s="2"/>
      <c r="L637" s="2"/>
      <c r="M637" s="2" t="s">
        <v>1566</v>
      </c>
      <c r="N637" s="2" t="s">
        <v>2058</v>
      </c>
      <c r="O637" s="2" t="s">
        <v>2120</v>
      </c>
      <c r="P637" s="2" t="s">
        <v>18483</v>
      </c>
      <c r="Q637" s="2" t="s">
        <v>2051</v>
      </c>
      <c r="R637" s="2" t="s">
        <v>2052</v>
      </c>
      <c r="S637" s="2"/>
      <c r="T637" s="2" t="s">
        <v>137</v>
      </c>
    </row>
    <row r="638" spans="1:20" ht="14.25" customHeight="1">
      <c r="A638" s="2" t="s">
        <v>25368</v>
      </c>
      <c r="B638" s="2" t="s">
        <v>4346</v>
      </c>
      <c r="C638" s="2" t="s">
        <v>25369</v>
      </c>
      <c r="D638" s="2" t="s">
        <v>1152</v>
      </c>
      <c r="E638" s="2" t="s">
        <v>264</v>
      </c>
      <c r="F638" s="2" t="s">
        <v>2320</v>
      </c>
      <c r="G638" s="2" t="s">
        <v>2046</v>
      </c>
      <c r="H638" s="2" t="s">
        <v>25370</v>
      </c>
      <c r="I638" s="2"/>
      <c r="J638" s="2"/>
      <c r="K638" s="2"/>
      <c r="L638" s="2"/>
      <c r="M638" s="2" t="s">
        <v>59</v>
      </c>
      <c r="N638" s="2" t="s">
        <v>2058</v>
      </c>
      <c r="O638" s="2" t="s">
        <v>2322</v>
      </c>
      <c r="P638" s="2" t="s">
        <v>20494</v>
      </c>
      <c r="Q638" s="2" t="s">
        <v>2051</v>
      </c>
      <c r="R638" s="2" t="s">
        <v>2067</v>
      </c>
      <c r="S638" s="2"/>
      <c r="T638" s="2" t="s">
        <v>1151</v>
      </c>
    </row>
    <row r="639" spans="1:20" ht="14.25" customHeight="1">
      <c r="A639" s="2" t="s">
        <v>25371</v>
      </c>
      <c r="B639" s="2" t="s">
        <v>4346</v>
      </c>
      <c r="C639" s="2" t="s">
        <v>25372</v>
      </c>
      <c r="D639" s="2" t="s">
        <v>310</v>
      </c>
      <c r="E639" s="2" t="s">
        <v>96</v>
      </c>
      <c r="F639" s="2" t="s">
        <v>2473</v>
      </c>
      <c r="G639" s="2" t="s">
        <v>2046</v>
      </c>
      <c r="H639" s="2" t="s">
        <v>25373</v>
      </c>
      <c r="I639" s="2"/>
      <c r="J639" s="2">
        <v>442075917752</v>
      </c>
      <c r="K639" s="2"/>
      <c r="L639" s="2"/>
      <c r="M639" s="2" t="s">
        <v>59</v>
      </c>
      <c r="N639" s="2" t="s">
        <v>2048</v>
      </c>
      <c r="O639" s="2" t="s">
        <v>2301</v>
      </c>
      <c r="P639" s="2" t="s">
        <v>25374</v>
      </c>
      <c r="Q639" s="2" t="s">
        <v>2051</v>
      </c>
      <c r="R639" s="2"/>
      <c r="S639" s="2"/>
      <c r="T639" s="2" t="s">
        <v>309</v>
      </c>
    </row>
    <row r="640" spans="1:20" ht="14.25" customHeight="1">
      <c r="A640" s="2" t="s">
        <v>25375</v>
      </c>
      <c r="B640" s="2" t="s">
        <v>4346</v>
      </c>
      <c r="C640" s="2" t="s">
        <v>25376</v>
      </c>
      <c r="D640" s="2" t="s">
        <v>196</v>
      </c>
      <c r="E640" s="2" t="s">
        <v>96</v>
      </c>
      <c r="F640" s="2" t="s">
        <v>25377</v>
      </c>
      <c r="G640" s="2" t="s">
        <v>2046</v>
      </c>
      <c r="H640" s="2" t="s">
        <v>25378</v>
      </c>
      <c r="I640" s="2"/>
      <c r="J640" s="2"/>
      <c r="K640" s="2"/>
      <c r="L640" s="2"/>
      <c r="M640" s="2" t="s">
        <v>1566</v>
      </c>
      <c r="N640" s="2" t="s">
        <v>2058</v>
      </c>
      <c r="O640" s="2" t="s">
        <v>2120</v>
      </c>
      <c r="P640" s="2" t="s">
        <v>23026</v>
      </c>
      <c r="Q640" s="2" t="s">
        <v>2051</v>
      </c>
      <c r="R640" s="2" t="s">
        <v>2052</v>
      </c>
      <c r="S640" s="2"/>
      <c r="T640" s="2" t="s">
        <v>195</v>
      </c>
    </row>
    <row r="641" spans="1:20" ht="14.25" customHeight="1">
      <c r="A641" s="2" t="s">
        <v>25379</v>
      </c>
      <c r="B641" s="2" t="s">
        <v>4346</v>
      </c>
      <c r="C641" s="2" t="s">
        <v>5148</v>
      </c>
      <c r="D641" s="2" t="s">
        <v>206</v>
      </c>
      <c r="E641" s="2" t="s">
        <v>264</v>
      </c>
      <c r="F641" s="2" t="s">
        <v>4402</v>
      </c>
      <c r="G641" s="2" t="s">
        <v>2046</v>
      </c>
      <c r="H641" s="2" t="s">
        <v>25380</v>
      </c>
      <c r="I641" s="2"/>
      <c r="J641" s="2"/>
      <c r="K641" s="2"/>
      <c r="L641" s="2"/>
      <c r="M641" s="2" t="s">
        <v>1566</v>
      </c>
      <c r="N641" s="2" t="s">
        <v>2058</v>
      </c>
      <c r="O641" s="2" t="s">
        <v>2153</v>
      </c>
      <c r="P641" s="2" t="s">
        <v>23141</v>
      </c>
      <c r="Q641" s="2" t="s">
        <v>2051</v>
      </c>
      <c r="R641" s="2" t="s">
        <v>2052</v>
      </c>
      <c r="S641" s="2"/>
      <c r="T641" s="2" t="s">
        <v>205</v>
      </c>
    </row>
    <row r="642" spans="1:20" ht="14.25" customHeight="1">
      <c r="A642" s="2" t="s">
        <v>25381</v>
      </c>
      <c r="B642" s="2" t="s">
        <v>4346</v>
      </c>
      <c r="C642" s="2" t="s">
        <v>5040</v>
      </c>
      <c r="D642" s="2" t="s">
        <v>409</v>
      </c>
      <c r="E642" s="2" t="s">
        <v>264</v>
      </c>
      <c r="F642" s="2" t="s">
        <v>25382</v>
      </c>
      <c r="G642" s="2" t="s">
        <v>2046</v>
      </c>
      <c r="H642" s="2" t="s">
        <v>25383</v>
      </c>
      <c r="I642" s="2"/>
      <c r="J642" s="2"/>
      <c r="K642" s="2"/>
      <c r="L642" s="2"/>
      <c r="M642" s="2" t="s">
        <v>1566</v>
      </c>
      <c r="N642" s="2" t="s">
        <v>2058</v>
      </c>
      <c r="O642" s="2" t="s">
        <v>2259</v>
      </c>
      <c r="P642" s="2" t="s">
        <v>2372</v>
      </c>
      <c r="Q642" s="2" t="s">
        <v>2051</v>
      </c>
      <c r="R642" s="2" t="s">
        <v>2052</v>
      </c>
      <c r="S642" s="2"/>
      <c r="T642" s="2" t="s">
        <v>408</v>
      </c>
    </row>
    <row r="643" spans="1:20" ht="14.25" customHeight="1">
      <c r="A643" s="2" t="s">
        <v>25384</v>
      </c>
      <c r="B643" s="2" t="s">
        <v>4346</v>
      </c>
      <c r="C643" s="2" t="s">
        <v>5656</v>
      </c>
      <c r="D643" s="2" t="s">
        <v>99</v>
      </c>
      <c r="E643" s="2" t="s">
        <v>96</v>
      </c>
      <c r="F643" s="2" t="s">
        <v>25385</v>
      </c>
      <c r="G643" s="2" t="s">
        <v>2046</v>
      </c>
      <c r="H643" s="2" t="s">
        <v>25386</v>
      </c>
      <c r="I643" s="2"/>
      <c r="J643" s="2"/>
      <c r="K643" s="2"/>
      <c r="L643" s="2"/>
      <c r="M643" s="2" t="s">
        <v>1566</v>
      </c>
      <c r="N643" s="2" t="s">
        <v>2058</v>
      </c>
      <c r="O643" s="2" t="s">
        <v>2153</v>
      </c>
      <c r="P643" s="2" t="s">
        <v>25387</v>
      </c>
      <c r="Q643" s="2" t="s">
        <v>2051</v>
      </c>
      <c r="R643" s="2" t="s">
        <v>2052</v>
      </c>
      <c r="S643" s="2"/>
      <c r="T643" s="2" t="s">
        <v>98</v>
      </c>
    </row>
    <row r="644" spans="1:20" ht="14.25" customHeight="1">
      <c r="A644" s="2" t="s">
        <v>25388</v>
      </c>
      <c r="B644" s="2" t="s">
        <v>4346</v>
      </c>
      <c r="C644" s="2" t="s">
        <v>25389</v>
      </c>
      <c r="D644" s="2" t="s">
        <v>666</v>
      </c>
      <c r="E644" s="2" t="s">
        <v>264</v>
      </c>
      <c r="F644" s="2" t="s">
        <v>2210</v>
      </c>
      <c r="G644" s="2" t="s">
        <v>2046</v>
      </c>
      <c r="H644" s="2" t="s">
        <v>25390</v>
      </c>
      <c r="I644" s="2"/>
      <c r="J644" s="2"/>
      <c r="K644" s="2"/>
      <c r="L644" s="2"/>
      <c r="M644" s="2" t="s">
        <v>59</v>
      </c>
      <c r="N644" s="2" t="s">
        <v>2058</v>
      </c>
      <c r="O644" s="2" t="s">
        <v>2101</v>
      </c>
      <c r="P644" s="2" t="s">
        <v>20494</v>
      </c>
      <c r="Q644" s="2" t="s">
        <v>2051</v>
      </c>
      <c r="R644" s="2" t="s">
        <v>2200</v>
      </c>
      <c r="S644" s="2"/>
      <c r="T644" s="2" t="s">
        <v>665</v>
      </c>
    </row>
    <row r="645" spans="1:20" ht="14.25" customHeight="1">
      <c r="A645" s="2" t="s">
        <v>25391</v>
      </c>
      <c r="B645" s="2" t="s">
        <v>4346</v>
      </c>
      <c r="C645" s="2" t="s">
        <v>15545</v>
      </c>
      <c r="D645" s="2" t="s">
        <v>302</v>
      </c>
      <c r="E645" s="2" t="s">
        <v>96</v>
      </c>
      <c r="F645" s="2" t="s">
        <v>25392</v>
      </c>
      <c r="G645" s="2" t="s">
        <v>2046</v>
      </c>
      <c r="H645" s="2" t="s">
        <v>25393</v>
      </c>
      <c r="I645" s="2" t="s">
        <v>25066</v>
      </c>
      <c r="J645" s="2"/>
      <c r="K645" s="2"/>
      <c r="L645" s="2" t="s">
        <v>2287</v>
      </c>
      <c r="M645" s="2" t="s">
        <v>1566</v>
      </c>
      <c r="N645" s="2" t="s">
        <v>2048</v>
      </c>
      <c r="O645" s="2" t="s">
        <v>2199</v>
      </c>
      <c r="P645" s="2" t="s">
        <v>2323</v>
      </c>
      <c r="Q645" s="2" t="s">
        <v>2051</v>
      </c>
      <c r="R645" s="2" t="s">
        <v>2200</v>
      </c>
      <c r="S645" s="2"/>
      <c r="T645" s="2" t="s">
        <v>301</v>
      </c>
    </row>
    <row r="646" spans="1:20" ht="14.25" customHeight="1">
      <c r="A646" s="2" t="s">
        <v>25394</v>
      </c>
      <c r="B646" s="2" t="s">
        <v>4346</v>
      </c>
      <c r="C646" s="2" t="s">
        <v>25395</v>
      </c>
      <c r="D646" s="2" t="s">
        <v>750</v>
      </c>
      <c r="E646" s="2" t="s">
        <v>264</v>
      </c>
      <c r="F646" s="2" t="s">
        <v>25396</v>
      </c>
      <c r="G646" s="2" t="s">
        <v>2046</v>
      </c>
      <c r="H646" s="2" t="s">
        <v>25397</v>
      </c>
      <c r="I646" s="2"/>
      <c r="J646" s="2"/>
      <c r="K646" s="2"/>
      <c r="L646" s="2"/>
      <c r="M646" s="2" t="s">
        <v>1566</v>
      </c>
      <c r="N646" s="2" t="s">
        <v>2058</v>
      </c>
      <c r="O646" s="2" t="s">
        <v>2145</v>
      </c>
      <c r="P646" s="2" t="s">
        <v>25398</v>
      </c>
      <c r="Q646" s="2" t="s">
        <v>2051</v>
      </c>
      <c r="R646" s="2" t="s">
        <v>2052</v>
      </c>
      <c r="S646" s="2"/>
      <c r="T646" s="2" t="s">
        <v>749</v>
      </c>
    </row>
    <row r="647" spans="1:20" ht="14.25" customHeight="1">
      <c r="A647" s="22" t="s">
        <v>25399</v>
      </c>
      <c r="B647" s="22" t="s">
        <v>4346</v>
      </c>
      <c r="C647" s="22" t="s">
        <v>4779</v>
      </c>
      <c r="D647" s="22" t="s">
        <v>324</v>
      </c>
      <c r="E647" s="22" t="s">
        <v>96</v>
      </c>
      <c r="F647" s="22" t="s">
        <v>25400</v>
      </c>
      <c r="G647" s="22" t="s">
        <v>2046</v>
      </c>
      <c r="H647" s="22" t="s">
        <v>25401</v>
      </c>
      <c r="I647" s="22"/>
      <c r="J647" s="22"/>
      <c r="K647" s="22"/>
      <c r="L647" s="22"/>
      <c r="M647" s="22" t="s">
        <v>1566</v>
      </c>
      <c r="N647" s="22" t="s">
        <v>2048</v>
      </c>
      <c r="O647" s="22" t="s">
        <v>2179</v>
      </c>
      <c r="P647" s="22" t="s">
        <v>3587</v>
      </c>
      <c r="Q647" s="22" t="s">
        <v>2051</v>
      </c>
      <c r="R647" s="2" t="s">
        <v>2052</v>
      </c>
      <c r="S647" s="2"/>
      <c r="T647" s="2" t="s">
        <v>323</v>
      </c>
    </row>
    <row r="648" spans="1:20" ht="14.25" customHeight="1">
      <c r="A648" s="2" t="s">
        <v>25402</v>
      </c>
      <c r="B648" s="2" t="s">
        <v>4493</v>
      </c>
      <c r="C648" s="2" t="s">
        <v>25403</v>
      </c>
      <c r="D648" s="2" t="s">
        <v>152</v>
      </c>
      <c r="E648" s="2" t="s">
        <v>96</v>
      </c>
      <c r="F648" s="2" t="s">
        <v>25404</v>
      </c>
      <c r="G648" s="2" t="s">
        <v>2046</v>
      </c>
      <c r="H648" s="2" t="s">
        <v>25405</v>
      </c>
      <c r="I648" s="2"/>
      <c r="J648" s="2"/>
      <c r="K648" s="2"/>
      <c r="L648" s="2"/>
      <c r="M648" s="2" t="s">
        <v>1566</v>
      </c>
      <c r="N648" s="2" t="s">
        <v>2058</v>
      </c>
      <c r="O648" s="2" t="s">
        <v>2059</v>
      </c>
      <c r="P648" s="2" t="s">
        <v>25406</v>
      </c>
      <c r="Q648" s="2" t="s">
        <v>2051</v>
      </c>
      <c r="R648" s="2" t="s">
        <v>3993</v>
      </c>
      <c r="S648" s="2"/>
      <c r="T648" s="2" t="s">
        <v>151</v>
      </c>
    </row>
    <row r="649" spans="1:20" ht="14.25" customHeight="1">
      <c r="A649" s="2" t="s">
        <v>25407</v>
      </c>
      <c r="B649" s="2" t="s">
        <v>4346</v>
      </c>
      <c r="C649" s="2" t="s">
        <v>4944</v>
      </c>
      <c r="D649" s="2" t="s">
        <v>302</v>
      </c>
      <c r="E649" s="2" t="s">
        <v>96</v>
      </c>
      <c r="F649" s="2" t="s">
        <v>25408</v>
      </c>
      <c r="G649" s="2" t="s">
        <v>2046</v>
      </c>
      <c r="H649" s="2" t="s">
        <v>25409</v>
      </c>
      <c r="I649" s="2"/>
      <c r="J649" s="2"/>
      <c r="K649" s="2"/>
      <c r="L649" s="2"/>
      <c r="M649" s="2" t="s">
        <v>1566</v>
      </c>
      <c r="N649" s="2" t="s">
        <v>2058</v>
      </c>
      <c r="O649" s="2" t="s">
        <v>2259</v>
      </c>
      <c r="P649" s="2" t="s">
        <v>23141</v>
      </c>
      <c r="Q649" s="2" t="s">
        <v>2051</v>
      </c>
      <c r="R649" s="2" t="s">
        <v>2052</v>
      </c>
      <c r="S649" s="2"/>
      <c r="T649" s="2" t="s">
        <v>301</v>
      </c>
    </row>
    <row r="650" spans="1:20" ht="14.25" customHeight="1">
      <c r="A650" s="2" t="s">
        <v>25410</v>
      </c>
      <c r="B650" s="2" t="s">
        <v>4346</v>
      </c>
      <c r="C650" s="2" t="s">
        <v>25411</v>
      </c>
      <c r="D650" s="2" t="s">
        <v>1376</v>
      </c>
      <c r="E650" s="2" t="s">
        <v>264</v>
      </c>
      <c r="F650" s="2" t="s">
        <v>2170</v>
      </c>
      <c r="G650" s="2" t="s">
        <v>2046</v>
      </c>
      <c r="H650" s="2" t="s">
        <v>25412</v>
      </c>
      <c r="I650" s="2">
        <v>447414759266</v>
      </c>
      <c r="J650" s="2"/>
      <c r="K650" s="2"/>
      <c r="L650" s="2"/>
      <c r="M650" s="2" t="s">
        <v>59</v>
      </c>
      <c r="N650" s="2" t="s">
        <v>2058</v>
      </c>
      <c r="O650" s="2" t="s">
        <v>2172</v>
      </c>
      <c r="P650" s="2" t="s">
        <v>23007</v>
      </c>
      <c r="Q650" s="2" t="s">
        <v>2051</v>
      </c>
      <c r="R650" s="2" t="s">
        <v>2067</v>
      </c>
      <c r="S650" s="2"/>
      <c r="T650" s="2" t="s">
        <v>1375</v>
      </c>
    </row>
    <row r="651" spans="1:20" ht="14.25" customHeight="1">
      <c r="A651" s="2" t="s">
        <v>25413</v>
      </c>
      <c r="B651" s="2" t="s">
        <v>4346</v>
      </c>
      <c r="C651" s="2" t="s">
        <v>25414</v>
      </c>
      <c r="D651" s="2" t="s">
        <v>1356</v>
      </c>
      <c r="E651" s="2" t="s">
        <v>264</v>
      </c>
      <c r="F651" s="2" t="s">
        <v>2473</v>
      </c>
      <c r="G651" s="2" t="s">
        <v>2046</v>
      </c>
      <c r="H651" s="2" t="s">
        <v>25415</v>
      </c>
      <c r="I651" s="2"/>
      <c r="J651" s="2"/>
      <c r="K651" s="2"/>
      <c r="L651" s="2"/>
      <c r="M651" s="2" t="s">
        <v>59</v>
      </c>
      <c r="N651" s="2" t="s">
        <v>2048</v>
      </c>
      <c r="O651" s="2" t="s">
        <v>2301</v>
      </c>
      <c r="P651" s="2" t="s">
        <v>20494</v>
      </c>
      <c r="Q651" s="2" t="s">
        <v>2051</v>
      </c>
      <c r="R651" s="2" t="s">
        <v>2052</v>
      </c>
      <c r="S651" s="2"/>
      <c r="T651" s="2" t="s">
        <v>1355</v>
      </c>
    </row>
    <row r="652" spans="1:20" ht="14.25" customHeight="1">
      <c r="A652" s="2" t="s">
        <v>25416</v>
      </c>
      <c r="B652" s="2" t="s">
        <v>4346</v>
      </c>
      <c r="C652" s="2" t="s">
        <v>25417</v>
      </c>
      <c r="D652" s="2" t="s">
        <v>599</v>
      </c>
      <c r="E652" s="2" t="s">
        <v>264</v>
      </c>
      <c r="F652" s="2" t="s">
        <v>2210</v>
      </c>
      <c r="G652" s="2" t="s">
        <v>2046</v>
      </c>
      <c r="H652" s="2" t="s">
        <v>25418</v>
      </c>
      <c r="I652" s="2"/>
      <c r="J652" s="2"/>
      <c r="K652" s="2"/>
      <c r="L652" s="2"/>
      <c r="M652" s="2" t="s">
        <v>59</v>
      </c>
      <c r="N652" s="2" t="s">
        <v>2058</v>
      </c>
      <c r="O652" s="2" t="s">
        <v>2101</v>
      </c>
      <c r="P652" s="2" t="s">
        <v>20494</v>
      </c>
      <c r="Q652" s="2" t="s">
        <v>2051</v>
      </c>
      <c r="R652" s="2" t="s">
        <v>2052</v>
      </c>
      <c r="S652" s="2"/>
      <c r="T652" s="2" t="s">
        <v>598</v>
      </c>
    </row>
    <row r="653" spans="1:20" ht="14.25" customHeight="1">
      <c r="A653" s="2" t="s">
        <v>25419</v>
      </c>
      <c r="B653" s="2" t="s">
        <v>4346</v>
      </c>
      <c r="C653" s="2" t="s">
        <v>25420</v>
      </c>
      <c r="D653" s="2" t="s">
        <v>236</v>
      </c>
      <c r="E653" s="2" t="s">
        <v>96</v>
      </c>
      <c r="F653" s="2" t="s">
        <v>25421</v>
      </c>
      <c r="G653" s="2" t="s">
        <v>2046</v>
      </c>
      <c r="H653" s="2" t="s">
        <v>25422</v>
      </c>
      <c r="I653" s="2"/>
      <c r="J653" s="2"/>
      <c r="K653" s="2"/>
      <c r="L653" s="2"/>
      <c r="M653" s="2" t="s">
        <v>1566</v>
      </c>
      <c r="N653" s="2" t="s">
        <v>2048</v>
      </c>
      <c r="O653" s="2" t="s">
        <v>2179</v>
      </c>
      <c r="P653" s="2" t="s">
        <v>3847</v>
      </c>
      <c r="Q653" s="2" t="s">
        <v>2051</v>
      </c>
      <c r="R653" s="2" t="s">
        <v>2052</v>
      </c>
      <c r="S653" s="2"/>
      <c r="T653" s="2" t="s">
        <v>235</v>
      </c>
    </row>
    <row r="654" spans="1:20" ht="14.25" customHeight="1">
      <c r="A654" s="2" t="s">
        <v>25423</v>
      </c>
      <c r="B654" s="2" t="s">
        <v>4346</v>
      </c>
      <c r="C654" s="2" t="s">
        <v>4695</v>
      </c>
      <c r="D654" s="2" t="s">
        <v>99</v>
      </c>
      <c r="E654" s="2" t="s">
        <v>96</v>
      </c>
      <c r="F654" s="2" t="s">
        <v>25424</v>
      </c>
      <c r="G654" s="2" t="s">
        <v>2046</v>
      </c>
      <c r="H654" s="2" t="s">
        <v>25425</v>
      </c>
      <c r="I654" s="2"/>
      <c r="J654" s="2"/>
      <c r="K654" s="2"/>
      <c r="L654" s="2"/>
      <c r="M654" s="2" t="s">
        <v>1566</v>
      </c>
      <c r="N654" s="2" t="s">
        <v>2058</v>
      </c>
      <c r="O654" s="2" t="s">
        <v>2145</v>
      </c>
      <c r="P654" s="2" t="s">
        <v>23212</v>
      </c>
      <c r="Q654" s="2" t="s">
        <v>2051</v>
      </c>
      <c r="R654" s="2" t="s">
        <v>2067</v>
      </c>
      <c r="S654" s="2"/>
      <c r="T654" s="2" t="s">
        <v>98</v>
      </c>
    </row>
    <row r="655" spans="1:20" ht="14.25" customHeight="1">
      <c r="A655" s="2" t="s">
        <v>25426</v>
      </c>
      <c r="B655" s="2" t="s">
        <v>4346</v>
      </c>
      <c r="C655" s="2" t="s">
        <v>25427</v>
      </c>
      <c r="D655" s="2" t="s">
        <v>437</v>
      </c>
      <c r="E655" s="2" t="s">
        <v>96</v>
      </c>
      <c r="F655" s="2" t="s">
        <v>25428</v>
      </c>
      <c r="G655" s="2" t="s">
        <v>2046</v>
      </c>
      <c r="H655" s="2" t="s">
        <v>25429</v>
      </c>
      <c r="I655" s="2"/>
      <c r="J655" s="2"/>
      <c r="K655" s="2"/>
      <c r="L655" s="2"/>
      <c r="M655" s="2" t="s">
        <v>1566</v>
      </c>
      <c r="N655" s="2" t="s">
        <v>2048</v>
      </c>
      <c r="O655" s="2" t="s">
        <v>2179</v>
      </c>
      <c r="P655" s="2" t="s">
        <v>3969</v>
      </c>
      <c r="Q655" s="2" t="s">
        <v>2051</v>
      </c>
      <c r="R655" s="2" t="s">
        <v>2052</v>
      </c>
      <c r="S655" s="2"/>
      <c r="T655" s="2" t="s">
        <v>436</v>
      </c>
    </row>
    <row r="656" spans="1:20" ht="14.25" customHeight="1">
      <c r="A656" s="2" t="s">
        <v>25430</v>
      </c>
      <c r="B656" s="2" t="s">
        <v>4346</v>
      </c>
      <c r="C656" s="2" t="s">
        <v>25431</v>
      </c>
      <c r="D656" s="2" t="s">
        <v>122</v>
      </c>
      <c r="E656" s="2" t="s">
        <v>96</v>
      </c>
      <c r="F656" s="2" t="s">
        <v>25432</v>
      </c>
      <c r="G656" s="2" t="s">
        <v>2046</v>
      </c>
      <c r="H656" s="2" t="s">
        <v>25433</v>
      </c>
      <c r="I656" s="2"/>
      <c r="J656" s="2"/>
      <c r="K656" s="2"/>
      <c r="L656" s="2"/>
      <c r="M656" s="2" t="s">
        <v>1566</v>
      </c>
      <c r="N656" s="2" t="s">
        <v>2058</v>
      </c>
      <c r="O656" s="2" t="s">
        <v>2153</v>
      </c>
      <c r="P656" s="2" t="s">
        <v>3587</v>
      </c>
      <c r="Q656" s="2" t="s">
        <v>2051</v>
      </c>
      <c r="R656" s="2" t="s">
        <v>2052</v>
      </c>
      <c r="S656" s="2"/>
      <c r="T656" s="2" t="s">
        <v>121</v>
      </c>
    </row>
    <row r="657" spans="1:20" ht="14.25" customHeight="1">
      <c r="A657" s="2" t="s">
        <v>25434</v>
      </c>
      <c r="B657" s="2" t="s">
        <v>25435</v>
      </c>
      <c r="C657" s="2" t="s">
        <v>25436</v>
      </c>
      <c r="D657" s="2" t="s">
        <v>25437</v>
      </c>
      <c r="E657" s="2" t="s">
        <v>264</v>
      </c>
      <c r="F657" s="2" t="s">
        <v>2473</v>
      </c>
      <c r="G657" s="2" t="s">
        <v>2091</v>
      </c>
      <c r="H657" s="2" t="s">
        <v>25438</v>
      </c>
      <c r="I657" s="2"/>
      <c r="J657" s="2"/>
      <c r="K657" s="2"/>
      <c r="L657" s="2"/>
      <c r="M657" s="2" t="s">
        <v>59</v>
      </c>
      <c r="N657" s="2" t="s">
        <v>2048</v>
      </c>
      <c r="O657" s="2" t="s">
        <v>2301</v>
      </c>
      <c r="P657" s="2" t="s">
        <v>2609</v>
      </c>
      <c r="Q657" s="2" t="s">
        <v>2051</v>
      </c>
      <c r="R657" s="2" t="s">
        <v>2200</v>
      </c>
      <c r="S657" s="2"/>
      <c r="T657" s="2" t="s">
        <v>25439</v>
      </c>
    </row>
    <row r="658" spans="1:20" ht="14.25" customHeight="1">
      <c r="A658" s="2" t="s">
        <v>25440</v>
      </c>
      <c r="B658" s="2" t="s">
        <v>25441</v>
      </c>
      <c r="C658" s="2" t="s">
        <v>25442</v>
      </c>
      <c r="D658" s="2" t="s">
        <v>25443</v>
      </c>
      <c r="E658" s="2" t="s">
        <v>264</v>
      </c>
      <c r="F658" s="2" t="s">
        <v>25444</v>
      </c>
      <c r="G658" s="2" t="s">
        <v>2046</v>
      </c>
      <c r="H658" s="2" t="s">
        <v>25445</v>
      </c>
      <c r="I658" s="2"/>
      <c r="J658" s="2"/>
      <c r="K658" s="2"/>
      <c r="L658" s="2"/>
      <c r="M658" s="2" t="s">
        <v>1566</v>
      </c>
      <c r="N658" s="2" t="s">
        <v>2058</v>
      </c>
      <c r="O658" s="2" t="s">
        <v>2093</v>
      </c>
      <c r="P658" s="2" t="s">
        <v>4570</v>
      </c>
      <c r="Q658" s="2" t="s">
        <v>2051</v>
      </c>
      <c r="R658" s="2" t="s">
        <v>2067</v>
      </c>
      <c r="S658" s="2"/>
      <c r="T658" s="2" t="s">
        <v>185</v>
      </c>
    </row>
    <row r="659" spans="1:20" ht="14.25" customHeight="1">
      <c r="A659" s="2" t="s">
        <v>25446</v>
      </c>
      <c r="B659" s="2" t="s">
        <v>25447</v>
      </c>
      <c r="C659" s="2" t="s">
        <v>25448</v>
      </c>
      <c r="D659" s="2" t="s">
        <v>3532</v>
      </c>
      <c r="E659" s="2" t="s">
        <v>96</v>
      </c>
      <c r="F659" s="2" t="s">
        <v>25449</v>
      </c>
      <c r="G659" s="2" t="s">
        <v>2404</v>
      </c>
      <c r="H659" s="2" t="s">
        <v>25450</v>
      </c>
      <c r="I659" s="2"/>
      <c r="J659" s="2"/>
      <c r="K659" s="2"/>
      <c r="L659" s="2"/>
      <c r="M659" s="2" t="s">
        <v>1566</v>
      </c>
      <c r="N659" s="2" t="s">
        <v>2058</v>
      </c>
      <c r="O659" s="2" t="s">
        <v>2120</v>
      </c>
      <c r="P659" s="2" t="s">
        <v>23076</v>
      </c>
      <c r="Q659" s="2" t="s">
        <v>2051</v>
      </c>
      <c r="R659" s="2" t="s">
        <v>2052</v>
      </c>
      <c r="S659" s="2"/>
      <c r="T659" s="2" t="s">
        <v>3536</v>
      </c>
    </row>
    <row r="660" spans="1:20" ht="14.25" customHeight="1">
      <c r="A660" s="2" t="s">
        <v>25451</v>
      </c>
      <c r="B660" s="2" t="s">
        <v>10863</v>
      </c>
      <c r="C660" s="2" t="s">
        <v>25452</v>
      </c>
      <c r="D660" s="2" t="s">
        <v>118</v>
      </c>
      <c r="E660" s="2" t="s">
        <v>96</v>
      </c>
      <c r="F660" s="2" t="s">
        <v>25453</v>
      </c>
      <c r="G660" s="2" t="s">
        <v>2046</v>
      </c>
      <c r="H660" s="2" t="s">
        <v>25454</v>
      </c>
      <c r="I660" s="2"/>
      <c r="J660" s="2"/>
      <c r="K660" s="2"/>
      <c r="L660" s="2"/>
      <c r="M660" s="2" t="s">
        <v>1566</v>
      </c>
      <c r="N660" s="2" t="s">
        <v>2058</v>
      </c>
      <c r="O660" s="2" t="s">
        <v>2132</v>
      </c>
      <c r="P660" s="2" t="s">
        <v>3055</v>
      </c>
      <c r="Q660" s="2" t="s">
        <v>2051</v>
      </c>
      <c r="R660" s="2" t="s">
        <v>2052</v>
      </c>
      <c r="S660" s="2"/>
      <c r="T660" s="2" t="s">
        <v>117</v>
      </c>
    </row>
    <row r="661" spans="1:20" ht="14.25" customHeight="1">
      <c r="A661" s="2" t="s">
        <v>25455</v>
      </c>
      <c r="B661" s="2" t="s">
        <v>10885</v>
      </c>
      <c r="C661" s="2" t="s">
        <v>25456</v>
      </c>
      <c r="D661" s="2" t="s">
        <v>128</v>
      </c>
      <c r="E661" s="2" t="s">
        <v>96</v>
      </c>
      <c r="F661" s="2" t="s">
        <v>3606</v>
      </c>
      <c r="G661" s="2" t="s">
        <v>2046</v>
      </c>
      <c r="H661" s="2" t="s">
        <v>25457</v>
      </c>
      <c r="I661" s="2"/>
      <c r="J661" s="2"/>
      <c r="K661" s="2"/>
      <c r="L661" s="2"/>
      <c r="M661" s="2" t="s">
        <v>1566</v>
      </c>
      <c r="N661" s="2" t="s">
        <v>2058</v>
      </c>
      <c r="O661" s="2" t="s">
        <v>2145</v>
      </c>
      <c r="P661" s="2" t="s">
        <v>3363</v>
      </c>
      <c r="Q661" s="2" t="s">
        <v>2051</v>
      </c>
      <c r="R661" s="2" t="s">
        <v>2052</v>
      </c>
      <c r="S661" s="2"/>
      <c r="T661" s="2" t="s">
        <v>127</v>
      </c>
    </row>
    <row r="662" spans="1:20" ht="14.25" customHeight="1">
      <c r="A662" s="2" t="s">
        <v>25458</v>
      </c>
      <c r="B662" s="2" t="s">
        <v>10885</v>
      </c>
      <c r="C662" s="2" t="s">
        <v>3222</v>
      </c>
      <c r="D662" s="2" t="s">
        <v>112</v>
      </c>
      <c r="E662" s="2" t="s">
        <v>96</v>
      </c>
      <c r="F662" s="2" t="s">
        <v>25459</v>
      </c>
      <c r="G662" s="2" t="s">
        <v>2046</v>
      </c>
      <c r="H662" s="2" t="s">
        <v>25460</v>
      </c>
      <c r="I662" s="2"/>
      <c r="J662" s="2"/>
      <c r="K662" s="2"/>
      <c r="L662" s="2"/>
      <c r="M662" s="2" t="s">
        <v>1566</v>
      </c>
      <c r="N662" s="2" t="s">
        <v>2058</v>
      </c>
      <c r="O662" s="2" t="s">
        <v>2059</v>
      </c>
      <c r="P662" s="2" t="s">
        <v>3363</v>
      </c>
      <c r="Q662" s="2" t="s">
        <v>2051</v>
      </c>
      <c r="R662" s="2" t="s">
        <v>2052</v>
      </c>
      <c r="S662" s="2"/>
      <c r="T662" s="2" t="s">
        <v>111</v>
      </c>
    </row>
    <row r="663" spans="1:20" ht="14.25" customHeight="1">
      <c r="A663" s="2" t="s">
        <v>25461</v>
      </c>
      <c r="B663" s="2" t="s">
        <v>5413</v>
      </c>
      <c r="C663" s="2" t="s">
        <v>5423</v>
      </c>
      <c r="D663" s="2" t="s">
        <v>25462</v>
      </c>
      <c r="E663" s="2" t="s">
        <v>264</v>
      </c>
      <c r="F663" s="2" t="s">
        <v>3557</v>
      </c>
      <c r="G663" s="2" t="s">
        <v>23667</v>
      </c>
      <c r="H663" s="2" t="s">
        <v>25463</v>
      </c>
      <c r="I663" s="2"/>
      <c r="J663" s="2"/>
      <c r="K663" s="2"/>
      <c r="L663" s="2"/>
      <c r="M663" s="2" t="s">
        <v>1566</v>
      </c>
      <c r="N663" s="2" t="s">
        <v>2058</v>
      </c>
      <c r="O663" s="2" t="s">
        <v>2139</v>
      </c>
      <c r="P663" s="2" t="s">
        <v>4630</v>
      </c>
      <c r="Q663" s="2" t="s">
        <v>2051</v>
      </c>
      <c r="R663" s="2" t="s">
        <v>2052</v>
      </c>
      <c r="S663" s="2"/>
      <c r="T663" s="2" t="s">
        <v>25464</v>
      </c>
    </row>
    <row r="664" spans="1:20" ht="14.25" customHeight="1">
      <c r="A664" s="2" t="s">
        <v>25465</v>
      </c>
      <c r="B664" s="2" t="s">
        <v>5413</v>
      </c>
      <c r="C664" s="2" t="s">
        <v>25466</v>
      </c>
      <c r="D664" s="2" t="s">
        <v>996</v>
      </c>
      <c r="E664" s="2" t="s">
        <v>264</v>
      </c>
      <c r="F664" s="2" t="s">
        <v>25467</v>
      </c>
      <c r="G664" s="2" t="s">
        <v>2091</v>
      </c>
      <c r="H664" s="2" t="s">
        <v>25468</v>
      </c>
      <c r="I664" s="2"/>
      <c r="J664" s="2"/>
      <c r="K664" s="2"/>
      <c r="L664" s="2"/>
      <c r="M664" s="2" t="s">
        <v>1566</v>
      </c>
      <c r="N664" s="2" t="s">
        <v>2058</v>
      </c>
      <c r="O664" s="2" t="s">
        <v>2153</v>
      </c>
      <c r="P664" s="2" t="s">
        <v>2609</v>
      </c>
      <c r="Q664" s="2" t="s">
        <v>2051</v>
      </c>
      <c r="R664" s="2" t="s">
        <v>2052</v>
      </c>
      <c r="S664" s="2"/>
      <c r="T664" s="2" t="s">
        <v>995</v>
      </c>
    </row>
    <row r="665" spans="1:20" ht="14.25" customHeight="1">
      <c r="A665" s="2" t="s">
        <v>25469</v>
      </c>
      <c r="B665" s="2" t="s">
        <v>25470</v>
      </c>
      <c r="C665" s="2" t="s">
        <v>25471</v>
      </c>
      <c r="D665" s="2" t="s">
        <v>1028</v>
      </c>
      <c r="E665" s="2" t="s">
        <v>264</v>
      </c>
      <c r="F665" s="2" t="s">
        <v>2112</v>
      </c>
      <c r="G665" s="2" t="s">
        <v>2046</v>
      </c>
      <c r="H665" s="2" t="s">
        <v>25472</v>
      </c>
      <c r="I665" s="2"/>
      <c r="J665" s="2"/>
      <c r="K665" s="2"/>
      <c r="L665" s="2"/>
      <c r="M665" s="2" t="s">
        <v>1566</v>
      </c>
      <c r="N665" s="2" t="s">
        <v>2058</v>
      </c>
      <c r="O665" s="2" t="s">
        <v>2093</v>
      </c>
      <c r="P665" s="2" t="s">
        <v>4570</v>
      </c>
      <c r="Q665" s="2" t="s">
        <v>2051</v>
      </c>
      <c r="R665" s="2" t="s">
        <v>2067</v>
      </c>
      <c r="S665" s="2"/>
      <c r="T665" s="2" t="s">
        <v>1027</v>
      </c>
    </row>
    <row r="666" spans="1:20" ht="14.25" customHeight="1">
      <c r="A666" s="2" t="s">
        <v>25473</v>
      </c>
      <c r="B666" s="2" t="s">
        <v>25474</v>
      </c>
      <c r="C666" s="2" t="s">
        <v>25475</v>
      </c>
      <c r="D666" s="2" t="s">
        <v>328</v>
      </c>
      <c r="E666" s="2" t="s">
        <v>96</v>
      </c>
      <c r="F666" s="2" t="s">
        <v>1655</v>
      </c>
      <c r="G666" s="2" t="s">
        <v>2046</v>
      </c>
      <c r="H666" s="2" t="s">
        <v>25476</v>
      </c>
      <c r="I666" s="2"/>
      <c r="J666" s="2"/>
      <c r="K666" s="2"/>
      <c r="L666" s="2" t="s">
        <v>4539</v>
      </c>
      <c r="M666" s="2" t="s">
        <v>59</v>
      </c>
      <c r="N666" s="2" t="s">
        <v>2058</v>
      </c>
      <c r="O666" s="2" t="s">
        <v>2583</v>
      </c>
      <c r="P666" s="2" t="s">
        <v>25477</v>
      </c>
      <c r="Q666" s="2" t="s">
        <v>2051</v>
      </c>
      <c r="R666" s="2" t="s">
        <v>2067</v>
      </c>
      <c r="S666" s="2"/>
      <c r="T666" s="2" t="s">
        <v>327</v>
      </c>
    </row>
    <row r="667" spans="1:20" ht="14.25" customHeight="1">
      <c r="A667" s="2" t="s">
        <v>25478</v>
      </c>
      <c r="B667" s="2" t="s">
        <v>7441</v>
      </c>
      <c r="C667" s="2" t="s">
        <v>8695</v>
      </c>
      <c r="D667" s="2" t="s">
        <v>150</v>
      </c>
      <c r="E667" s="2" t="s">
        <v>96</v>
      </c>
      <c r="F667" s="2" t="s">
        <v>22212</v>
      </c>
      <c r="G667" s="2" t="s">
        <v>2046</v>
      </c>
      <c r="H667" s="2" t="s">
        <v>25479</v>
      </c>
      <c r="I667" s="2"/>
      <c r="J667" s="2"/>
      <c r="K667" s="2"/>
      <c r="L667" s="2"/>
      <c r="M667" s="2" t="s">
        <v>1566</v>
      </c>
      <c r="N667" s="2" t="s">
        <v>2058</v>
      </c>
      <c r="O667" s="2" t="s">
        <v>2153</v>
      </c>
      <c r="P667" s="2" t="s">
        <v>3587</v>
      </c>
      <c r="Q667" s="2" t="s">
        <v>2051</v>
      </c>
      <c r="R667" s="2" t="s">
        <v>2052</v>
      </c>
      <c r="S667" s="2"/>
      <c r="T667" s="2" t="s">
        <v>149</v>
      </c>
    </row>
    <row r="668" spans="1:20" ht="14.25" customHeight="1">
      <c r="A668" s="2" t="s">
        <v>25480</v>
      </c>
      <c r="B668" s="2" t="s">
        <v>7441</v>
      </c>
      <c r="C668" s="2" t="s">
        <v>25097</v>
      </c>
      <c r="D668" s="2" t="s">
        <v>378</v>
      </c>
      <c r="E668" s="2" t="s">
        <v>96</v>
      </c>
      <c r="F668" s="2" t="s">
        <v>11762</v>
      </c>
      <c r="G668" s="2" t="s">
        <v>2046</v>
      </c>
      <c r="H668" s="2" t="s">
        <v>25481</v>
      </c>
      <c r="I668" s="2"/>
      <c r="J668" s="2"/>
      <c r="K668" s="2"/>
      <c r="L668" s="2"/>
      <c r="M668" s="2" t="s">
        <v>1566</v>
      </c>
      <c r="N668" s="2" t="s">
        <v>2058</v>
      </c>
      <c r="O668" s="2" t="s">
        <v>2704</v>
      </c>
      <c r="P668" s="2" t="s">
        <v>3969</v>
      </c>
      <c r="Q668" s="2" t="s">
        <v>2051</v>
      </c>
      <c r="R668" s="2" t="s">
        <v>2052</v>
      </c>
      <c r="S668" s="2"/>
      <c r="T668" s="2" t="s">
        <v>377</v>
      </c>
    </row>
    <row r="669" spans="1:20" ht="14.25" customHeight="1">
      <c r="A669" s="2" t="s">
        <v>25482</v>
      </c>
      <c r="B669" s="2" t="s">
        <v>16787</v>
      </c>
      <c r="C669" s="2" t="s">
        <v>25483</v>
      </c>
      <c r="D669" s="2" t="s">
        <v>126</v>
      </c>
      <c r="E669" s="2" t="s">
        <v>96</v>
      </c>
      <c r="F669" s="2" t="s">
        <v>25220</v>
      </c>
      <c r="G669" s="2" t="s">
        <v>2046</v>
      </c>
      <c r="H669" s="2" t="s">
        <v>25484</v>
      </c>
      <c r="I669" s="2"/>
      <c r="J669" s="2"/>
      <c r="K669" s="2"/>
      <c r="L669" s="2"/>
      <c r="M669" s="2" t="s">
        <v>1566</v>
      </c>
      <c r="N669" s="2" t="s">
        <v>2048</v>
      </c>
      <c r="O669" s="2" t="s">
        <v>2199</v>
      </c>
      <c r="P669" s="2" t="s">
        <v>2108</v>
      </c>
      <c r="Q669" s="2" t="s">
        <v>2051</v>
      </c>
      <c r="R669" s="2" t="s">
        <v>2200</v>
      </c>
      <c r="S669" s="2"/>
      <c r="T669" s="2" t="s">
        <v>125</v>
      </c>
    </row>
    <row r="670" spans="1:20" ht="14.25" customHeight="1">
      <c r="A670" s="2" t="s">
        <v>25485</v>
      </c>
      <c r="B670" s="2" t="s">
        <v>6306</v>
      </c>
      <c r="C670" s="2" t="s">
        <v>25486</v>
      </c>
      <c r="D670" s="2" t="s">
        <v>94</v>
      </c>
      <c r="E670" s="2" t="s">
        <v>96</v>
      </c>
      <c r="F670" s="2" t="s">
        <v>25487</v>
      </c>
      <c r="G670" s="2" t="s">
        <v>2046</v>
      </c>
      <c r="H670" s="2" t="s">
        <v>25488</v>
      </c>
      <c r="I670" s="2"/>
      <c r="J670" s="2"/>
      <c r="K670" s="2"/>
      <c r="L670" s="2"/>
      <c r="M670" s="2" t="s">
        <v>1566</v>
      </c>
      <c r="N670" s="2" t="s">
        <v>2048</v>
      </c>
      <c r="O670" s="2" t="s">
        <v>2179</v>
      </c>
      <c r="P670" s="2" t="s">
        <v>2377</v>
      </c>
      <c r="Q670" s="2" t="s">
        <v>2051</v>
      </c>
      <c r="R670" s="2" t="s">
        <v>2200</v>
      </c>
      <c r="S670" s="2"/>
      <c r="T670" s="2" t="s">
        <v>93</v>
      </c>
    </row>
    <row r="671" spans="1:20" ht="14.25" customHeight="1">
      <c r="A671" s="2" t="s">
        <v>25489</v>
      </c>
      <c r="B671" s="2" t="s">
        <v>25490</v>
      </c>
      <c r="C671" s="2" t="s">
        <v>25491</v>
      </c>
      <c r="D671" s="2" t="s">
        <v>184</v>
      </c>
      <c r="E671" s="2" t="s">
        <v>96</v>
      </c>
      <c r="F671" s="2" t="s">
        <v>25492</v>
      </c>
      <c r="G671" s="2" t="s">
        <v>2046</v>
      </c>
      <c r="H671" s="2" t="s">
        <v>25493</v>
      </c>
      <c r="I671" s="2" t="s">
        <v>25172</v>
      </c>
      <c r="J671" s="2"/>
      <c r="K671" s="2"/>
      <c r="L671" s="2" t="s">
        <v>2630</v>
      </c>
      <c r="M671" s="2" t="s">
        <v>1566</v>
      </c>
      <c r="N671" s="2" t="s">
        <v>2048</v>
      </c>
      <c r="O671" s="2" t="s">
        <v>2199</v>
      </c>
      <c r="P671" s="2" t="s">
        <v>2398</v>
      </c>
      <c r="Q671" s="2" t="s">
        <v>2051</v>
      </c>
      <c r="R671" s="2" t="s">
        <v>2200</v>
      </c>
      <c r="S671" s="2"/>
      <c r="T671" s="2" t="s">
        <v>183</v>
      </c>
    </row>
    <row r="672" spans="1:20" ht="14.25" customHeight="1">
      <c r="A672" s="2" t="s">
        <v>25494</v>
      </c>
      <c r="B672" s="2" t="s">
        <v>6306</v>
      </c>
      <c r="C672" s="2" t="s">
        <v>25495</v>
      </c>
      <c r="D672" s="2" t="s">
        <v>258</v>
      </c>
      <c r="E672" s="2" t="s">
        <v>96</v>
      </c>
      <c r="F672" s="2" t="s">
        <v>25496</v>
      </c>
      <c r="G672" s="2" t="s">
        <v>2046</v>
      </c>
      <c r="H672" s="2" t="s">
        <v>25497</v>
      </c>
      <c r="I672" s="2"/>
      <c r="J672" s="2"/>
      <c r="K672" s="2"/>
      <c r="L672" s="2"/>
      <c r="M672" s="2" t="s">
        <v>1566</v>
      </c>
      <c r="N672" s="2" t="s">
        <v>2048</v>
      </c>
      <c r="O672" s="2" t="s">
        <v>2179</v>
      </c>
      <c r="P672" s="2" t="s">
        <v>24419</v>
      </c>
      <c r="Q672" s="2" t="s">
        <v>2051</v>
      </c>
      <c r="R672" s="2" t="s">
        <v>2052</v>
      </c>
      <c r="S672" s="2"/>
      <c r="T672" s="2" t="s">
        <v>257</v>
      </c>
    </row>
    <row r="673" spans="1:20" ht="14.25" customHeight="1">
      <c r="A673" s="2" t="s">
        <v>25498</v>
      </c>
      <c r="B673" s="2" t="s">
        <v>19308</v>
      </c>
      <c r="C673" s="2" t="s">
        <v>16007</v>
      </c>
      <c r="D673" s="2" t="s">
        <v>996</v>
      </c>
      <c r="E673" s="2" t="s">
        <v>264</v>
      </c>
      <c r="F673" s="2" t="s">
        <v>25499</v>
      </c>
      <c r="G673" s="2" t="s">
        <v>2091</v>
      </c>
      <c r="H673" s="2" t="s">
        <v>25500</v>
      </c>
      <c r="I673" s="2"/>
      <c r="J673" s="2"/>
      <c r="K673" s="2"/>
      <c r="L673" s="2"/>
      <c r="M673" s="2" t="s">
        <v>1566</v>
      </c>
      <c r="N673" s="2" t="s">
        <v>2058</v>
      </c>
      <c r="O673" s="2" t="s">
        <v>2153</v>
      </c>
      <c r="P673" s="2" t="s">
        <v>2609</v>
      </c>
      <c r="Q673" s="2" t="s">
        <v>2051</v>
      </c>
      <c r="R673" s="2" t="s">
        <v>2052</v>
      </c>
      <c r="S673" s="2"/>
      <c r="T673" s="2" t="s">
        <v>995</v>
      </c>
    </row>
    <row r="674" spans="1:20" ht="14.25" customHeight="1">
      <c r="A674" s="2" t="s">
        <v>25501</v>
      </c>
      <c r="B674" s="2" t="s">
        <v>25502</v>
      </c>
      <c r="C674" s="2" t="s">
        <v>25503</v>
      </c>
      <c r="D674" s="2" t="s">
        <v>154</v>
      </c>
      <c r="E674" s="2" t="s">
        <v>96</v>
      </c>
      <c r="F674" s="2" t="s">
        <v>23314</v>
      </c>
      <c r="G674" s="2" t="s">
        <v>2046</v>
      </c>
      <c r="H674" s="2" t="s">
        <v>25504</v>
      </c>
      <c r="I674" s="2"/>
      <c r="J674" s="2"/>
      <c r="K674" s="2"/>
      <c r="L674" s="2"/>
      <c r="M674" s="2" t="s">
        <v>1566</v>
      </c>
      <c r="N674" s="2" t="s">
        <v>2058</v>
      </c>
      <c r="O674" s="2" t="s">
        <v>2153</v>
      </c>
      <c r="P674" s="2" t="s">
        <v>24852</v>
      </c>
      <c r="Q674" s="2" t="s">
        <v>2051</v>
      </c>
      <c r="R674" s="2" t="s">
        <v>2052</v>
      </c>
      <c r="S674" s="2"/>
      <c r="T674" s="2" t="s">
        <v>153</v>
      </c>
    </row>
    <row r="675" spans="1:20" ht="14.25" customHeight="1">
      <c r="A675" s="2" t="s">
        <v>25505</v>
      </c>
      <c r="B675" s="2" t="s">
        <v>25506</v>
      </c>
      <c r="C675" s="2" t="s">
        <v>25507</v>
      </c>
      <c r="D675" s="2" t="s">
        <v>25235</v>
      </c>
      <c r="E675" s="2" t="s">
        <v>264</v>
      </c>
      <c r="F675" s="2" t="s">
        <v>2489</v>
      </c>
      <c r="G675" s="2" t="s">
        <v>18247</v>
      </c>
      <c r="H675" s="2" t="s">
        <v>25508</v>
      </c>
      <c r="I675" s="2"/>
      <c r="J675" s="2"/>
      <c r="K675" s="2"/>
      <c r="L675" s="2"/>
      <c r="M675" s="2" t="s">
        <v>60</v>
      </c>
      <c r="N675" s="2" t="s">
        <v>2058</v>
      </c>
      <c r="O675" s="2" t="s">
        <v>2491</v>
      </c>
      <c r="P675" s="2" t="s">
        <v>2609</v>
      </c>
      <c r="Q675" s="2" t="s">
        <v>2051</v>
      </c>
      <c r="R675" s="2" t="s">
        <v>2067</v>
      </c>
      <c r="S675" s="2"/>
      <c r="T675" s="2" t="s">
        <v>25237</v>
      </c>
    </row>
    <row r="676" spans="1:20" ht="14.25" customHeight="1">
      <c r="A676" s="2" t="s">
        <v>25509</v>
      </c>
      <c r="B676" s="2" t="s">
        <v>25510</v>
      </c>
      <c r="C676" s="2" t="s">
        <v>13098</v>
      </c>
      <c r="D676" s="2" t="s">
        <v>294</v>
      </c>
      <c r="E676" s="2" t="s">
        <v>96</v>
      </c>
      <c r="F676" s="2" t="s">
        <v>2473</v>
      </c>
      <c r="G676" s="2" t="s">
        <v>2046</v>
      </c>
      <c r="H676" s="2" t="s">
        <v>25511</v>
      </c>
      <c r="I676" s="2"/>
      <c r="J676" s="2"/>
      <c r="K676" s="2"/>
      <c r="L676" s="2"/>
      <c r="M676" s="2" t="s">
        <v>59</v>
      </c>
      <c r="N676" s="2" t="s">
        <v>2048</v>
      </c>
      <c r="O676" s="2" t="s">
        <v>2301</v>
      </c>
      <c r="P676" s="2" t="s">
        <v>3246</v>
      </c>
      <c r="Q676" s="2" t="s">
        <v>2051</v>
      </c>
      <c r="R676" s="2" t="s">
        <v>2052</v>
      </c>
      <c r="S676" s="2"/>
      <c r="T676" s="2" t="s">
        <v>293</v>
      </c>
    </row>
    <row r="677" spans="1:20" ht="14.25" customHeight="1">
      <c r="A677" s="2" t="s">
        <v>25512</v>
      </c>
      <c r="B677" s="2" t="s">
        <v>25513</v>
      </c>
      <c r="C677" s="2" t="s">
        <v>25514</v>
      </c>
      <c r="D677" s="2" t="s">
        <v>99</v>
      </c>
      <c r="E677" s="2" t="s">
        <v>96</v>
      </c>
      <c r="F677" s="2" t="s">
        <v>25515</v>
      </c>
      <c r="G677" s="2" t="s">
        <v>2046</v>
      </c>
      <c r="H677" s="2" t="s">
        <v>25516</v>
      </c>
      <c r="I677" s="2"/>
      <c r="J677" s="2"/>
      <c r="K677" s="2"/>
      <c r="L677" s="2"/>
      <c r="M677" s="2" t="s">
        <v>1566</v>
      </c>
      <c r="N677" s="2" t="s">
        <v>2058</v>
      </c>
      <c r="O677" s="2" t="s">
        <v>2153</v>
      </c>
      <c r="P677" s="2" t="s">
        <v>23417</v>
      </c>
      <c r="Q677" s="2" t="s">
        <v>2051</v>
      </c>
      <c r="R677" s="2" t="s">
        <v>2067</v>
      </c>
      <c r="S677" s="2"/>
      <c r="T677" s="2" t="s">
        <v>98</v>
      </c>
    </row>
    <row r="678" spans="1:20" ht="14.25" customHeight="1">
      <c r="A678" s="2" t="s">
        <v>25517</v>
      </c>
      <c r="B678" s="2" t="s">
        <v>25518</v>
      </c>
      <c r="C678" s="2" t="s">
        <v>9377</v>
      </c>
      <c r="D678" s="2" t="s">
        <v>99</v>
      </c>
      <c r="E678" s="2" t="s">
        <v>96</v>
      </c>
      <c r="F678" s="2" t="s">
        <v>20150</v>
      </c>
      <c r="G678" s="2" t="s">
        <v>2046</v>
      </c>
      <c r="H678" s="2" t="s">
        <v>25519</v>
      </c>
      <c r="I678" s="2"/>
      <c r="J678" s="2"/>
      <c r="K678" s="2"/>
      <c r="L678" s="2"/>
      <c r="M678" s="2" t="s">
        <v>1566</v>
      </c>
      <c r="N678" s="2" t="s">
        <v>2048</v>
      </c>
      <c r="O678" s="2" t="s">
        <v>5489</v>
      </c>
      <c r="P678" s="2" t="s">
        <v>23417</v>
      </c>
      <c r="Q678" s="2" t="s">
        <v>2051</v>
      </c>
      <c r="R678" s="2" t="s">
        <v>2052</v>
      </c>
      <c r="S678" s="2"/>
      <c r="T678" s="2" t="s">
        <v>98</v>
      </c>
    </row>
    <row r="679" spans="1:20" ht="14.25" customHeight="1">
      <c r="A679" s="2" t="s">
        <v>25520</v>
      </c>
      <c r="B679" s="2" t="s">
        <v>25521</v>
      </c>
      <c r="C679" s="2" t="s">
        <v>25522</v>
      </c>
      <c r="D679" s="2" t="s">
        <v>202</v>
      </c>
      <c r="E679" s="2" t="s">
        <v>96</v>
      </c>
      <c r="F679" s="2" t="s">
        <v>25523</v>
      </c>
      <c r="G679" s="2" t="s">
        <v>2046</v>
      </c>
      <c r="H679" s="2" t="s">
        <v>25524</v>
      </c>
      <c r="I679" s="2"/>
      <c r="J679" s="2"/>
      <c r="K679" s="2"/>
      <c r="L679" s="2"/>
      <c r="M679" s="2" t="s">
        <v>1566</v>
      </c>
      <c r="N679" s="2" t="s">
        <v>2048</v>
      </c>
      <c r="O679" s="2" t="s">
        <v>2179</v>
      </c>
      <c r="P679" s="2" t="s">
        <v>25525</v>
      </c>
      <c r="Q679" s="2" t="s">
        <v>2051</v>
      </c>
      <c r="R679" s="2" t="s">
        <v>2067</v>
      </c>
      <c r="S679" s="2"/>
      <c r="T679" s="2" t="s">
        <v>201</v>
      </c>
    </row>
    <row r="680" spans="1:20" ht="14.25" customHeight="1">
      <c r="A680" s="2" t="s">
        <v>25526</v>
      </c>
      <c r="B680" s="2" t="s">
        <v>25527</v>
      </c>
      <c r="C680" s="2" t="s">
        <v>25528</v>
      </c>
      <c r="D680" s="2" t="s">
        <v>25529</v>
      </c>
      <c r="E680" s="2" t="s">
        <v>264</v>
      </c>
      <c r="F680" s="2" t="s">
        <v>2489</v>
      </c>
      <c r="G680" s="2" t="s">
        <v>2404</v>
      </c>
      <c r="H680" s="2" t="s">
        <v>25530</v>
      </c>
      <c r="I680" s="2"/>
      <c r="J680" s="2"/>
      <c r="K680" s="2"/>
      <c r="L680" s="2"/>
      <c r="M680" s="2" t="s">
        <v>60</v>
      </c>
      <c r="N680" s="2" t="s">
        <v>2058</v>
      </c>
      <c r="O680" s="2" t="s">
        <v>2491</v>
      </c>
      <c r="P680" s="2" t="s">
        <v>2609</v>
      </c>
      <c r="Q680" s="2" t="s">
        <v>2051</v>
      </c>
      <c r="R680" s="2" t="s">
        <v>2067</v>
      </c>
      <c r="S680" s="2"/>
      <c r="T680" s="2" t="s">
        <v>25531</v>
      </c>
    </row>
    <row r="681" spans="1:20" ht="14.25" customHeight="1">
      <c r="A681" s="2" t="s">
        <v>25532</v>
      </c>
      <c r="B681" s="2" t="s">
        <v>25533</v>
      </c>
      <c r="C681" s="2" t="s">
        <v>25534</v>
      </c>
      <c r="D681" s="2" t="s">
        <v>3532</v>
      </c>
      <c r="E681" s="2" t="s">
        <v>96</v>
      </c>
      <c r="F681" s="2" t="s">
        <v>25535</v>
      </c>
      <c r="G681" s="2" t="s">
        <v>2404</v>
      </c>
      <c r="H681" s="2" t="s">
        <v>25536</v>
      </c>
      <c r="I681" s="2"/>
      <c r="J681" s="2"/>
      <c r="K681" s="2"/>
      <c r="L681" s="2"/>
      <c r="M681" s="2" t="s">
        <v>1566</v>
      </c>
      <c r="N681" s="2" t="s">
        <v>2058</v>
      </c>
      <c r="O681" s="2" t="s">
        <v>2120</v>
      </c>
      <c r="P681" s="2" t="s">
        <v>23076</v>
      </c>
      <c r="Q681" s="2" t="s">
        <v>2051</v>
      </c>
      <c r="R681" s="2" t="s">
        <v>2067</v>
      </c>
      <c r="S681" s="2"/>
      <c r="T681" s="2" t="s">
        <v>3536</v>
      </c>
    </row>
    <row r="682" spans="1:20" ht="14.25" customHeight="1">
      <c r="A682" s="2" t="s">
        <v>25537</v>
      </c>
      <c r="B682" s="2" t="s">
        <v>25538</v>
      </c>
      <c r="C682" s="2" t="s">
        <v>25539</v>
      </c>
      <c r="D682" s="2" t="s">
        <v>25540</v>
      </c>
      <c r="E682" s="2" t="s">
        <v>264</v>
      </c>
      <c r="F682" s="2" t="s">
        <v>2473</v>
      </c>
      <c r="G682" s="2" t="s">
        <v>2404</v>
      </c>
      <c r="H682" s="2" t="s">
        <v>25541</v>
      </c>
      <c r="I682" s="2"/>
      <c r="J682" s="2"/>
      <c r="K682" s="2"/>
      <c r="L682" s="2" t="s">
        <v>4539</v>
      </c>
      <c r="M682" s="2" t="s">
        <v>59</v>
      </c>
      <c r="N682" s="2" t="s">
        <v>2048</v>
      </c>
      <c r="O682" s="2" t="s">
        <v>2301</v>
      </c>
      <c r="P682" s="2" t="s">
        <v>2609</v>
      </c>
      <c r="Q682" s="2" t="s">
        <v>2051</v>
      </c>
      <c r="R682" s="2"/>
      <c r="S682" s="2"/>
      <c r="T682" s="2" t="s">
        <v>25542</v>
      </c>
    </row>
    <row r="683" spans="1:20" ht="14.25" customHeight="1">
      <c r="A683" s="2" t="s">
        <v>25543</v>
      </c>
      <c r="B683" s="2" t="s">
        <v>25544</v>
      </c>
      <c r="C683" s="2" t="s">
        <v>25545</v>
      </c>
      <c r="D683" s="2" t="s">
        <v>1296</v>
      </c>
      <c r="E683" s="2" t="s">
        <v>264</v>
      </c>
      <c r="F683" s="2" t="s">
        <v>2491</v>
      </c>
      <c r="G683" s="2" t="s">
        <v>2046</v>
      </c>
      <c r="H683" s="2" t="s">
        <v>25546</v>
      </c>
      <c r="I683" s="2">
        <v>447512716969</v>
      </c>
      <c r="J683" s="2"/>
      <c r="K683" s="2"/>
      <c r="L683" s="2"/>
      <c r="M683" s="2" t="s">
        <v>60</v>
      </c>
      <c r="N683" s="2" t="s">
        <v>2058</v>
      </c>
      <c r="O683" s="2" t="s">
        <v>2491</v>
      </c>
      <c r="P683" s="2" t="s">
        <v>23298</v>
      </c>
      <c r="Q683" s="2" t="s">
        <v>2051</v>
      </c>
      <c r="R683" s="2" t="s">
        <v>2052</v>
      </c>
      <c r="S683" s="2"/>
      <c r="T683" s="2" t="s">
        <v>1295</v>
      </c>
    </row>
    <row r="684" spans="1:20" ht="14.25" customHeight="1">
      <c r="A684" s="2" t="s">
        <v>25547</v>
      </c>
      <c r="B684" s="2" t="s">
        <v>25548</v>
      </c>
      <c r="C684" s="2" t="s">
        <v>25549</v>
      </c>
      <c r="D684" s="2" t="s">
        <v>152</v>
      </c>
      <c r="E684" s="2" t="s">
        <v>96</v>
      </c>
      <c r="F684" s="2" t="s">
        <v>25550</v>
      </c>
      <c r="G684" s="2" t="s">
        <v>2046</v>
      </c>
      <c r="H684" s="2" t="s">
        <v>25551</v>
      </c>
      <c r="I684" s="2"/>
      <c r="J684" s="2"/>
      <c r="K684" s="2"/>
      <c r="L684" s="2"/>
      <c r="M684" s="2" t="s">
        <v>1566</v>
      </c>
      <c r="N684" s="2" t="s">
        <v>2048</v>
      </c>
      <c r="O684" s="2" t="s">
        <v>2199</v>
      </c>
      <c r="P684" s="2" t="s">
        <v>2108</v>
      </c>
      <c r="Q684" s="2" t="s">
        <v>2051</v>
      </c>
      <c r="R684" s="2" t="s">
        <v>2200</v>
      </c>
      <c r="S684" s="2"/>
      <c r="T684" s="2" t="s">
        <v>151</v>
      </c>
    </row>
    <row r="685" spans="1:20" ht="14.25" customHeight="1">
      <c r="A685" s="2" t="s">
        <v>25552</v>
      </c>
      <c r="B685" s="2" t="s">
        <v>20562</v>
      </c>
      <c r="C685" s="2" t="s">
        <v>25553</v>
      </c>
      <c r="D685" s="2" t="s">
        <v>25554</v>
      </c>
      <c r="E685" s="2" t="s">
        <v>264</v>
      </c>
      <c r="F685" s="2" t="s">
        <v>4565</v>
      </c>
      <c r="G685" s="2" t="s">
        <v>23667</v>
      </c>
      <c r="H685" s="2" t="s">
        <v>25555</v>
      </c>
      <c r="I685" s="2"/>
      <c r="J685" s="2"/>
      <c r="K685" s="2"/>
      <c r="L685" s="2"/>
      <c r="M685" s="2" t="s">
        <v>1566</v>
      </c>
      <c r="N685" s="2" t="s">
        <v>2058</v>
      </c>
      <c r="O685" s="2" t="s">
        <v>2145</v>
      </c>
      <c r="P685" s="2" t="s">
        <v>4630</v>
      </c>
      <c r="Q685" s="2" t="s">
        <v>2051</v>
      </c>
      <c r="R685" s="2" t="s">
        <v>2067</v>
      </c>
      <c r="S685" s="2"/>
      <c r="T685" s="2" t="s">
        <v>25556</v>
      </c>
    </row>
    <row r="686" spans="1:20" ht="14.25" customHeight="1">
      <c r="A686" s="2" t="s">
        <v>25557</v>
      </c>
      <c r="B686" s="2" t="s">
        <v>25558</v>
      </c>
      <c r="C686" s="2" t="s">
        <v>25559</v>
      </c>
      <c r="D686" s="2" t="s">
        <v>25560</v>
      </c>
      <c r="E686" s="2" t="s">
        <v>264</v>
      </c>
      <c r="F686" s="2" t="s">
        <v>3059</v>
      </c>
      <c r="G686" s="2" t="s">
        <v>2091</v>
      </c>
      <c r="H686" s="2" t="s">
        <v>25561</v>
      </c>
      <c r="I686" s="2"/>
      <c r="J686" s="2"/>
      <c r="K686" s="2"/>
      <c r="L686" s="2"/>
      <c r="M686" s="2" t="s">
        <v>60</v>
      </c>
      <c r="N686" s="2" t="s">
        <v>2058</v>
      </c>
      <c r="O686" s="2" t="s">
        <v>2186</v>
      </c>
      <c r="P686" s="2" t="s">
        <v>2609</v>
      </c>
      <c r="Q686" s="2" t="s">
        <v>2051</v>
      </c>
      <c r="R686" s="2" t="s">
        <v>2067</v>
      </c>
      <c r="S686" s="2"/>
      <c r="T686" s="2" t="s">
        <v>25562</v>
      </c>
    </row>
    <row r="687" spans="1:20" ht="14.25" customHeight="1">
      <c r="A687" s="22" t="s">
        <v>25563</v>
      </c>
      <c r="B687" s="22" t="s">
        <v>25564</v>
      </c>
      <c r="C687" s="22" t="s">
        <v>25565</v>
      </c>
      <c r="D687" s="22" t="s">
        <v>99</v>
      </c>
      <c r="E687" s="22" t="s">
        <v>96</v>
      </c>
      <c r="F687" s="22" t="s">
        <v>2445</v>
      </c>
      <c r="G687" s="22" t="s">
        <v>2046</v>
      </c>
      <c r="H687" s="22" t="s">
        <v>25566</v>
      </c>
      <c r="I687" s="22"/>
      <c r="J687" s="22"/>
      <c r="K687" s="22"/>
      <c r="L687" s="22"/>
      <c r="M687" s="22" t="s">
        <v>1566</v>
      </c>
      <c r="N687" s="22" t="s">
        <v>2058</v>
      </c>
      <c r="O687" s="22" t="s">
        <v>2153</v>
      </c>
      <c r="P687" s="22" t="s">
        <v>23212</v>
      </c>
      <c r="Q687" s="22" t="s">
        <v>2051</v>
      </c>
      <c r="R687" s="2" t="s">
        <v>2052</v>
      </c>
      <c r="S687" s="2"/>
      <c r="T687" s="2" t="s">
        <v>98</v>
      </c>
    </row>
    <row r="688" spans="1:20" ht="14.25" customHeight="1">
      <c r="A688" s="2" t="s">
        <v>25567</v>
      </c>
      <c r="B688" s="2" t="s">
        <v>25568</v>
      </c>
      <c r="C688" s="2" t="s">
        <v>25569</v>
      </c>
      <c r="D688" s="2" t="s">
        <v>152</v>
      </c>
      <c r="E688" s="2" t="s">
        <v>96</v>
      </c>
      <c r="F688" s="2" t="s">
        <v>25570</v>
      </c>
      <c r="G688" s="2" t="s">
        <v>2046</v>
      </c>
      <c r="H688" s="2" t="s">
        <v>25571</v>
      </c>
      <c r="I688" s="2"/>
      <c r="J688" s="2"/>
      <c r="K688" s="2"/>
      <c r="L688" s="2"/>
      <c r="M688" s="2" t="s">
        <v>1566</v>
      </c>
      <c r="N688" s="2" t="s">
        <v>2048</v>
      </c>
      <c r="O688" s="2" t="s">
        <v>2179</v>
      </c>
      <c r="P688" s="2" t="s">
        <v>25572</v>
      </c>
      <c r="Q688" s="2" t="s">
        <v>2051</v>
      </c>
      <c r="R688" s="2" t="s">
        <v>2067</v>
      </c>
      <c r="S688" s="2"/>
      <c r="T688" s="2" t="s">
        <v>151</v>
      </c>
    </row>
    <row r="689" spans="1:20" ht="14.25" customHeight="1">
      <c r="A689" s="2" t="s">
        <v>25573</v>
      </c>
      <c r="B689" s="2" t="s">
        <v>21647</v>
      </c>
      <c r="C689" s="2" t="s">
        <v>19765</v>
      </c>
      <c r="D689" s="2" t="s">
        <v>294</v>
      </c>
      <c r="E689" s="2" t="s">
        <v>96</v>
      </c>
      <c r="F689" s="2" t="s">
        <v>25574</v>
      </c>
      <c r="G689" s="2" t="s">
        <v>2046</v>
      </c>
      <c r="H689" s="2" t="s">
        <v>25575</v>
      </c>
      <c r="I689" s="2"/>
      <c r="J689" s="2"/>
      <c r="K689" s="2"/>
      <c r="L689" s="2"/>
      <c r="M689" s="2" t="s">
        <v>1566</v>
      </c>
      <c r="N689" s="2" t="s">
        <v>2048</v>
      </c>
      <c r="O689" s="2" t="s">
        <v>2179</v>
      </c>
      <c r="P689" s="2" t="s">
        <v>24419</v>
      </c>
      <c r="Q689" s="2" t="s">
        <v>2051</v>
      </c>
      <c r="R689" s="2" t="s">
        <v>2052</v>
      </c>
      <c r="S689" s="2"/>
      <c r="T689" s="2" t="s">
        <v>293</v>
      </c>
    </row>
    <row r="690" spans="1:20" ht="14.25" customHeight="1">
      <c r="A690" s="2" t="s">
        <v>25576</v>
      </c>
      <c r="B690" s="2" t="s">
        <v>17220</v>
      </c>
      <c r="C690" s="2" t="s">
        <v>25577</v>
      </c>
      <c r="D690" s="2" t="s">
        <v>268</v>
      </c>
      <c r="E690" s="2" t="s">
        <v>96</v>
      </c>
      <c r="F690" s="2" t="s">
        <v>25578</v>
      </c>
      <c r="G690" s="2" t="s">
        <v>2046</v>
      </c>
      <c r="H690" s="2" t="s">
        <v>25579</v>
      </c>
      <c r="I690" s="2"/>
      <c r="J690" s="2"/>
      <c r="K690" s="2"/>
      <c r="L690" s="2"/>
      <c r="M690" s="2" t="s">
        <v>1566</v>
      </c>
      <c r="N690" s="2" t="s">
        <v>2048</v>
      </c>
      <c r="O690" s="2" t="s">
        <v>2179</v>
      </c>
      <c r="P690" s="2" t="s">
        <v>25580</v>
      </c>
      <c r="Q690" s="2" t="s">
        <v>2051</v>
      </c>
      <c r="R690" s="2" t="s">
        <v>2067</v>
      </c>
      <c r="S690" s="2"/>
      <c r="T690" s="2" t="s">
        <v>267</v>
      </c>
    </row>
    <row r="691" spans="1:20" ht="14.25" customHeight="1">
      <c r="A691" s="2" t="s">
        <v>25581</v>
      </c>
      <c r="B691" s="2" t="s">
        <v>17220</v>
      </c>
      <c r="C691" s="2" t="s">
        <v>2208</v>
      </c>
      <c r="D691" s="2" t="s">
        <v>118</v>
      </c>
      <c r="E691" s="2" t="s">
        <v>96</v>
      </c>
      <c r="F691" s="2" t="s">
        <v>22580</v>
      </c>
      <c r="G691" s="2" t="s">
        <v>2046</v>
      </c>
      <c r="H691" s="2" t="s">
        <v>25582</v>
      </c>
      <c r="I691" s="2"/>
      <c r="J691" s="2"/>
      <c r="K691" s="2"/>
      <c r="L691" s="2"/>
      <c r="M691" s="2" t="s">
        <v>1566</v>
      </c>
      <c r="N691" s="2" t="s">
        <v>2058</v>
      </c>
      <c r="O691" s="2" t="s">
        <v>2145</v>
      </c>
      <c r="P691" s="2" t="s">
        <v>3055</v>
      </c>
      <c r="Q691" s="2" t="s">
        <v>2051</v>
      </c>
      <c r="R691" s="2" t="s">
        <v>2052</v>
      </c>
      <c r="S691" s="2"/>
      <c r="T691" s="2" t="s">
        <v>117</v>
      </c>
    </row>
    <row r="692" spans="1:20" ht="14.25" customHeight="1">
      <c r="A692" s="2" t="s">
        <v>25583</v>
      </c>
      <c r="B692" s="2" t="s">
        <v>25584</v>
      </c>
      <c r="C692" s="2" t="s">
        <v>25585</v>
      </c>
      <c r="D692" s="2" t="s">
        <v>23584</v>
      </c>
      <c r="E692" s="2" t="s">
        <v>264</v>
      </c>
      <c r="F692" s="2" t="s">
        <v>4810</v>
      </c>
      <c r="G692" s="2" t="s">
        <v>23776</v>
      </c>
      <c r="H692" s="2" t="s">
        <v>25586</v>
      </c>
      <c r="I692" s="2"/>
      <c r="J692" s="2"/>
      <c r="K692" s="2"/>
      <c r="L692" s="2"/>
      <c r="M692" s="2" t="s">
        <v>1566</v>
      </c>
      <c r="N692" s="2" t="s">
        <v>2058</v>
      </c>
      <c r="O692" s="2" t="s">
        <v>2153</v>
      </c>
      <c r="P692" s="2" t="s">
        <v>2609</v>
      </c>
      <c r="Q692" s="2" t="s">
        <v>2051</v>
      </c>
      <c r="R692" s="2" t="s">
        <v>2052</v>
      </c>
      <c r="S692" s="2"/>
      <c r="T692" s="2" t="s">
        <v>23587</v>
      </c>
    </row>
    <row r="693" spans="1:20" ht="14.25" customHeight="1">
      <c r="A693" s="2" t="s">
        <v>25587</v>
      </c>
      <c r="B693" s="2" t="s">
        <v>25588</v>
      </c>
      <c r="C693" s="2" t="s">
        <v>13461</v>
      </c>
      <c r="D693" s="2" t="s">
        <v>276</v>
      </c>
      <c r="E693" s="2" t="s">
        <v>96</v>
      </c>
      <c r="F693" s="2" t="s">
        <v>25589</v>
      </c>
      <c r="G693" s="2" t="s">
        <v>2046</v>
      </c>
      <c r="H693" s="2" t="s">
        <v>25590</v>
      </c>
      <c r="I693" s="2"/>
      <c r="J693" s="2"/>
      <c r="K693" s="2"/>
      <c r="L693" s="2"/>
      <c r="M693" s="2" t="s">
        <v>1566</v>
      </c>
      <c r="N693" s="2" t="s">
        <v>2058</v>
      </c>
      <c r="O693" s="2" t="s">
        <v>2145</v>
      </c>
      <c r="P693" s="2" t="s">
        <v>3587</v>
      </c>
      <c r="Q693" s="2" t="s">
        <v>2051</v>
      </c>
      <c r="R693" s="2" t="s">
        <v>2067</v>
      </c>
      <c r="S693" s="2"/>
      <c r="T693" s="2" t="s">
        <v>275</v>
      </c>
    </row>
    <row r="694" spans="1:20" ht="14.25" customHeight="1">
      <c r="A694" s="2" t="s">
        <v>25591</v>
      </c>
      <c r="B694" s="2" t="s">
        <v>25592</v>
      </c>
      <c r="C694" s="2" t="s">
        <v>25593</v>
      </c>
      <c r="D694" s="2" t="s">
        <v>790</v>
      </c>
      <c r="E694" s="2" t="s">
        <v>264</v>
      </c>
      <c r="F694" s="2" t="s">
        <v>2090</v>
      </c>
      <c r="G694" s="2" t="s">
        <v>2046</v>
      </c>
      <c r="H694" s="2" t="s">
        <v>25594</v>
      </c>
      <c r="I694" s="2"/>
      <c r="J694" s="2"/>
      <c r="K694" s="2"/>
      <c r="L694" s="2"/>
      <c r="M694" s="2" t="s">
        <v>1566</v>
      </c>
      <c r="N694" s="2" t="s">
        <v>2058</v>
      </c>
      <c r="O694" s="2" t="s">
        <v>2093</v>
      </c>
      <c r="P694" s="2" t="s">
        <v>2323</v>
      </c>
      <c r="Q694" s="2" t="s">
        <v>2051</v>
      </c>
      <c r="R694" s="2" t="s">
        <v>2067</v>
      </c>
      <c r="S694" s="2"/>
      <c r="T694" s="2" t="s">
        <v>789</v>
      </c>
    </row>
    <row r="695" spans="1:20" ht="14.25" customHeight="1">
      <c r="A695" s="2" t="s">
        <v>25595</v>
      </c>
      <c r="B695" s="2" t="s">
        <v>4304</v>
      </c>
      <c r="C695" s="2" t="s">
        <v>15839</v>
      </c>
      <c r="D695" s="2" t="s">
        <v>996</v>
      </c>
      <c r="E695" s="2" t="s">
        <v>264</v>
      </c>
      <c r="F695" s="2" t="s">
        <v>25596</v>
      </c>
      <c r="G695" s="2" t="s">
        <v>2091</v>
      </c>
      <c r="H695" s="2" t="s">
        <v>25597</v>
      </c>
      <c r="I695" s="2"/>
      <c r="J695" s="2"/>
      <c r="K695" s="2"/>
      <c r="L695" s="2"/>
      <c r="M695" s="2" t="s">
        <v>1566</v>
      </c>
      <c r="N695" s="2" t="s">
        <v>2048</v>
      </c>
      <c r="O695" s="2" t="s">
        <v>2179</v>
      </c>
      <c r="P695" s="2" t="s">
        <v>2609</v>
      </c>
      <c r="Q695" s="2" t="s">
        <v>2051</v>
      </c>
      <c r="R695" s="2" t="s">
        <v>2052</v>
      </c>
      <c r="S695" s="2"/>
      <c r="T695" s="2" t="s">
        <v>995</v>
      </c>
    </row>
    <row r="696" spans="1:20" ht="14.25" customHeight="1">
      <c r="A696" s="2" t="s">
        <v>25598</v>
      </c>
      <c r="B696" s="2" t="s">
        <v>4304</v>
      </c>
      <c r="C696" s="2" t="s">
        <v>25599</v>
      </c>
      <c r="D696" s="2" t="s">
        <v>351</v>
      </c>
      <c r="E696" s="2" t="s">
        <v>96</v>
      </c>
      <c r="F696" s="2" t="s">
        <v>2210</v>
      </c>
      <c r="G696" s="2" t="s">
        <v>2046</v>
      </c>
      <c r="H696" s="2" t="s">
        <v>25600</v>
      </c>
      <c r="I696" s="2"/>
      <c r="J696" s="2"/>
      <c r="K696" s="2"/>
      <c r="L696" s="2"/>
      <c r="M696" s="2" t="s">
        <v>59</v>
      </c>
      <c r="N696" s="2" t="s">
        <v>2058</v>
      </c>
      <c r="O696" s="2" t="s">
        <v>2101</v>
      </c>
      <c r="P696" s="2" t="s">
        <v>2679</v>
      </c>
      <c r="Q696" s="2" t="s">
        <v>2051</v>
      </c>
      <c r="R696" s="2" t="s">
        <v>2052</v>
      </c>
      <c r="S696" s="2"/>
      <c r="T696" s="2" t="s">
        <v>350</v>
      </c>
    </row>
    <row r="697" spans="1:20" ht="14.25" customHeight="1">
      <c r="A697" s="2" t="s">
        <v>25601</v>
      </c>
      <c r="B697" s="2" t="s">
        <v>4304</v>
      </c>
      <c r="C697" s="2" t="s">
        <v>25602</v>
      </c>
      <c r="D697" s="2" t="s">
        <v>112</v>
      </c>
      <c r="E697" s="2" t="s">
        <v>96</v>
      </c>
      <c r="F697" s="2" t="s">
        <v>25603</v>
      </c>
      <c r="G697" s="2" t="s">
        <v>2046</v>
      </c>
      <c r="H697" s="2" t="s">
        <v>25604</v>
      </c>
      <c r="I697" s="2"/>
      <c r="J697" s="2"/>
      <c r="K697" s="2"/>
      <c r="L697" s="2"/>
      <c r="M697" s="2" t="s">
        <v>1566</v>
      </c>
      <c r="N697" s="2" t="s">
        <v>2058</v>
      </c>
      <c r="O697" s="2" t="s">
        <v>2132</v>
      </c>
      <c r="P697" s="2" t="s">
        <v>3363</v>
      </c>
      <c r="Q697" s="2" t="s">
        <v>2051</v>
      </c>
      <c r="R697" s="2" t="s">
        <v>2052</v>
      </c>
      <c r="S697" s="2"/>
      <c r="T697" s="2" t="s">
        <v>111</v>
      </c>
    </row>
    <row r="698" spans="1:20" ht="14.25" customHeight="1">
      <c r="A698" s="2" t="s">
        <v>25605</v>
      </c>
      <c r="B698" s="2" t="s">
        <v>4304</v>
      </c>
      <c r="C698" s="2" t="s">
        <v>25606</v>
      </c>
      <c r="D698" s="2" t="s">
        <v>188</v>
      </c>
      <c r="E698" s="2" t="s">
        <v>96</v>
      </c>
      <c r="F698" s="2" t="s">
        <v>25607</v>
      </c>
      <c r="G698" s="2" t="s">
        <v>2046</v>
      </c>
      <c r="H698" s="2" t="s">
        <v>25608</v>
      </c>
      <c r="I698" s="2"/>
      <c r="J698" s="2"/>
      <c r="K698" s="2"/>
      <c r="L698" s="2"/>
      <c r="M698" s="2" t="s">
        <v>1566</v>
      </c>
      <c r="N698" s="2" t="s">
        <v>2058</v>
      </c>
      <c r="O698" s="2" t="s">
        <v>2259</v>
      </c>
      <c r="P698" s="2" t="s">
        <v>2066</v>
      </c>
      <c r="Q698" s="2" t="s">
        <v>2051</v>
      </c>
      <c r="R698" s="2" t="s">
        <v>2052</v>
      </c>
      <c r="S698" s="2"/>
      <c r="T698" s="2" t="s">
        <v>187</v>
      </c>
    </row>
    <row r="699" spans="1:20" ht="14.25" customHeight="1">
      <c r="A699" s="2" t="s">
        <v>25609</v>
      </c>
      <c r="B699" s="2" t="s">
        <v>4304</v>
      </c>
      <c r="C699" s="2" t="s">
        <v>25610</v>
      </c>
      <c r="D699" s="2" t="s">
        <v>158</v>
      </c>
      <c r="E699" s="2" t="s">
        <v>96</v>
      </c>
      <c r="F699" s="2" t="s">
        <v>25611</v>
      </c>
      <c r="G699" s="2" t="s">
        <v>2046</v>
      </c>
      <c r="H699" s="2" t="s">
        <v>25612</v>
      </c>
      <c r="I699" s="2"/>
      <c r="J699" s="2"/>
      <c r="K699" s="2"/>
      <c r="L699" s="2"/>
      <c r="M699" s="2" t="s">
        <v>1566</v>
      </c>
      <c r="N699" s="2" t="s">
        <v>2058</v>
      </c>
      <c r="O699" s="2" t="s">
        <v>2093</v>
      </c>
      <c r="P699" s="2" t="s">
        <v>25613</v>
      </c>
      <c r="Q699" s="2" t="s">
        <v>2051</v>
      </c>
      <c r="R699" s="2" t="s">
        <v>2067</v>
      </c>
      <c r="S699" s="2"/>
      <c r="T699" s="2" t="s">
        <v>157</v>
      </c>
    </row>
    <row r="700" spans="1:20" ht="14.25" customHeight="1">
      <c r="A700" s="2" t="s">
        <v>25614</v>
      </c>
      <c r="B700" s="2" t="s">
        <v>4304</v>
      </c>
      <c r="C700" s="2" t="s">
        <v>25615</v>
      </c>
      <c r="D700" s="2" t="s">
        <v>188</v>
      </c>
      <c r="E700" s="2" t="s">
        <v>96</v>
      </c>
      <c r="F700" s="2" t="s">
        <v>25616</v>
      </c>
      <c r="G700" s="2" t="s">
        <v>2046</v>
      </c>
      <c r="H700" s="2" t="s">
        <v>25617</v>
      </c>
      <c r="I700" s="2"/>
      <c r="J700" s="2"/>
      <c r="K700" s="2"/>
      <c r="L700" s="2"/>
      <c r="M700" s="2" t="s">
        <v>1566</v>
      </c>
      <c r="N700" s="2" t="s">
        <v>2058</v>
      </c>
      <c r="O700" s="2" t="s">
        <v>2153</v>
      </c>
      <c r="P700" s="2" t="s">
        <v>2066</v>
      </c>
      <c r="Q700" s="2" t="s">
        <v>2051</v>
      </c>
      <c r="R700" s="2" t="s">
        <v>2052</v>
      </c>
      <c r="S700" s="2"/>
      <c r="T700" s="2" t="s">
        <v>187</v>
      </c>
    </row>
    <row r="701" spans="1:20" ht="14.25" customHeight="1">
      <c r="A701" s="2" t="s">
        <v>25618</v>
      </c>
      <c r="B701" s="2" t="s">
        <v>4304</v>
      </c>
      <c r="C701" s="2" t="s">
        <v>15342</v>
      </c>
      <c r="D701" s="2" t="s">
        <v>94</v>
      </c>
      <c r="E701" s="2" t="s">
        <v>96</v>
      </c>
      <c r="F701" s="2" t="s">
        <v>25619</v>
      </c>
      <c r="G701" s="2" t="s">
        <v>2046</v>
      </c>
      <c r="H701" s="2" t="s">
        <v>25620</v>
      </c>
      <c r="I701" s="2"/>
      <c r="J701" s="2"/>
      <c r="K701" s="2"/>
      <c r="L701" s="2"/>
      <c r="M701" s="2" t="s">
        <v>1566</v>
      </c>
      <c r="N701" s="2" t="s">
        <v>2058</v>
      </c>
      <c r="O701" s="2" t="s">
        <v>2153</v>
      </c>
      <c r="P701" s="2" t="s">
        <v>3363</v>
      </c>
      <c r="Q701" s="2" t="s">
        <v>2051</v>
      </c>
      <c r="R701" s="2" t="s">
        <v>2052</v>
      </c>
      <c r="S701" s="2"/>
      <c r="T701" s="2" t="s">
        <v>93</v>
      </c>
    </row>
    <row r="702" spans="1:20" ht="14.25" customHeight="1">
      <c r="A702" s="2" t="s">
        <v>25621</v>
      </c>
      <c r="B702" s="2" t="s">
        <v>4304</v>
      </c>
      <c r="C702" s="2" t="s">
        <v>25622</v>
      </c>
      <c r="D702" s="2" t="s">
        <v>1548</v>
      </c>
      <c r="E702" s="2" t="s">
        <v>264</v>
      </c>
      <c r="F702" s="2" t="s">
        <v>2322</v>
      </c>
      <c r="G702" s="2" t="s">
        <v>2046</v>
      </c>
      <c r="H702" s="2" t="s">
        <v>25623</v>
      </c>
      <c r="I702" s="2"/>
      <c r="J702" s="2">
        <v>441912867713</v>
      </c>
      <c r="K702" s="2"/>
      <c r="L702" s="2"/>
      <c r="M702" s="2" t="s">
        <v>59</v>
      </c>
      <c r="N702" s="2" t="s">
        <v>2058</v>
      </c>
      <c r="O702" s="2" t="s">
        <v>2322</v>
      </c>
      <c r="P702" s="2" t="s">
        <v>23508</v>
      </c>
      <c r="Q702" s="2" t="s">
        <v>2051</v>
      </c>
      <c r="R702" s="2" t="s">
        <v>2052</v>
      </c>
      <c r="S702" s="2"/>
      <c r="T702" s="2" t="s">
        <v>1547</v>
      </c>
    </row>
    <row r="703" spans="1:20" ht="14.25" customHeight="1">
      <c r="A703" s="2" t="s">
        <v>25624</v>
      </c>
      <c r="B703" s="2" t="s">
        <v>4304</v>
      </c>
      <c r="C703" s="2" t="s">
        <v>12502</v>
      </c>
      <c r="D703" s="2" t="s">
        <v>99</v>
      </c>
      <c r="E703" s="2" t="s">
        <v>96</v>
      </c>
      <c r="F703" s="2" t="s">
        <v>25625</v>
      </c>
      <c r="G703" s="2" t="s">
        <v>2046</v>
      </c>
      <c r="H703" s="2" t="s">
        <v>25626</v>
      </c>
      <c r="I703" s="2"/>
      <c r="J703" s="2"/>
      <c r="K703" s="2"/>
      <c r="L703" s="2"/>
      <c r="M703" s="2" t="s">
        <v>1566</v>
      </c>
      <c r="N703" s="2" t="s">
        <v>2058</v>
      </c>
      <c r="O703" s="2" t="s">
        <v>2120</v>
      </c>
      <c r="P703" s="2" t="s">
        <v>2534</v>
      </c>
      <c r="Q703" s="2" t="s">
        <v>2051</v>
      </c>
      <c r="R703" s="2" t="s">
        <v>2052</v>
      </c>
      <c r="S703" s="2"/>
      <c r="T703" s="2" t="s">
        <v>98</v>
      </c>
    </row>
    <row r="704" spans="1:20" ht="14.25" customHeight="1">
      <c r="A704" s="2" t="s">
        <v>25627</v>
      </c>
      <c r="B704" s="2" t="s">
        <v>4304</v>
      </c>
      <c r="C704" s="2" t="s">
        <v>25628</v>
      </c>
      <c r="D704" s="2" t="s">
        <v>126</v>
      </c>
      <c r="E704" s="2" t="s">
        <v>96</v>
      </c>
      <c r="F704" s="2" t="s">
        <v>25629</v>
      </c>
      <c r="G704" s="2" t="s">
        <v>2046</v>
      </c>
      <c r="H704" s="2" t="s">
        <v>25630</v>
      </c>
      <c r="I704" s="2"/>
      <c r="J704" s="2"/>
      <c r="K704" s="2"/>
      <c r="L704" s="2"/>
      <c r="M704" s="2" t="s">
        <v>1566</v>
      </c>
      <c r="N704" s="2" t="s">
        <v>2058</v>
      </c>
      <c r="O704" s="2" t="s">
        <v>2145</v>
      </c>
      <c r="P704" s="2" t="s">
        <v>3587</v>
      </c>
      <c r="Q704" s="2" t="s">
        <v>2051</v>
      </c>
      <c r="R704" s="2" t="s">
        <v>2067</v>
      </c>
      <c r="S704" s="2"/>
      <c r="T704" s="2" t="s">
        <v>125</v>
      </c>
    </row>
    <row r="705" spans="1:20" ht="14.25" customHeight="1">
      <c r="A705" s="2" t="s">
        <v>25631</v>
      </c>
      <c r="B705" s="2" t="s">
        <v>4304</v>
      </c>
      <c r="C705" s="2" t="s">
        <v>25632</v>
      </c>
      <c r="D705" s="2" t="s">
        <v>484</v>
      </c>
      <c r="E705" s="2" t="s">
        <v>96</v>
      </c>
      <c r="F705" s="2" t="s">
        <v>2210</v>
      </c>
      <c r="G705" s="2" t="s">
        <v>2046</v>
      </c>
      <c r="H705" s="2" t="s">
        <v>25633</v>
      </c>
      <c r="I705" s="2">
        <v>447894568242</v>
      </c>
      <c r="J705" s="2"/>
      <c r="K705" s="2"/>
      <c r="L705" s="2"/>
      <c r="M705" s="2" t="s">
        <v>59</v>
      </c>
      <c r="N705" s="2" t="s">
        <v>2058</v>
      </c>
      <c r="O705" s="2" t="s">
        <v>2101</v>
      </c>
      <c r="P705" s="2" t="s">
        <v>23007</v>
      </c>
      <c r="Q705" s="2" t="s">
        <v>2051</v>
      </c>
      <c r="R705" s="2" t="s">
        <v>2067</v>
      </c>
      <c r="S705" s="2"/>
      <c r="T705" s="2" t="s">
        <v>483</v>
      </c>
    </row>
    <row r="706" spans="1:20" ht="14.25" customHeight="1">
      <c r="A706" s="2" t="s">
        <v>25634</v>
      </c>
      <c r="B706" s="2" t="s">
        <v>4304</v>
      </c>
      <c r="C706" s="2" t="s">
        <v>3729</v>
      </c>
      <c r="D706" s="2" t="s">
        <v>178</v>
      </c>
      <c r="E706" s="2" t="s">
        <v>96</v>
      </c>
      <c r="F706" s="2" t="s">
        <v>19800</v>
      </c>
      <c r="G706" s="2" t="s">
        <v>2046</v>
      </c>
      <c r="H706" s="2" t="s">
        <v>25635</v>
      </c>
      <c r="I706" s="2"/>
      <c r="J706" s="2"/>
      <c r="K706" s="2"/>
      <c r="L706" s="2"/>
      <c r="M706" s="2" t="s">
        <v>1566</v>
      </c>
      <c r="N706" s="2" t="s">
        <v>2058</v>
      </c>
      <c r="O706" s="2" t="s">
        <v>2093</v>
      </c>
      <c r="P706" s="2" t="s">
        <v>25636</v>
      </c>
      <c r="Q706" s="2" t="s">
        <v>2051</v>
      </c>
      <c r="R706" s="2" t="s">
        <v>2067</v>
      </c>
      <c r="S706" s="2"/>
      <c r="T706" s="2" t="s">
        <v>177</v>
      </c>
    </row>
    <row r="707" spans="1:20" ht="14.25" customHeight="1">
      <c r="A707" s="2" t="s">
        <v>25637</v>
      </c>
      <c r="B707" s="2" t="s">
        <v>4304</v>
      </c>
      <c r="C707" s="2" t="s">
        <v>3729</v>
      </c>
      <c r="D707" s="2" t="s">
        <v>260</v>
      </c>
      <c r="E707" s="2" t="s">
        <v>264</v>
      </c>
      <c r="F707" s="2" t="s">
        <v>25638</v>
      </c>
      <c r="G707" s="2" t="s">
        <v>2046</v>
      </c>
      <c r="H707" s="2" t="s">
        <v>25639</v>
      </c>
      <c r="I707" s="2"/>
      <c r="J707" s="2"/>
      <c r="K707" s="2"/>
      <c r="L707" s="2"/>
      <c r="M707" s="2" t="s">
        <v>1566</v>
      </c>
      <c r="N707" s="2" t="s">
        <v>2058</v>
      </c>
      <c r="O707" s="2" t="s">
        <v>2093</v>
      </c>
      <c r="P707" s="2" t="s">
        <v>4570</v>
      </c>
      <c r="Q707" s="2" t="s">
        <v>2051</v>
      </c>
      <c r="R707" s="2" t="s">
        <v>2067</v>
      </c>
      <c r="S707" s="2"/>
      <c r="T707" s="2" t="s">
        <v>259</v>
      </c>
    </row>
    <row r="708" spans="1:20" ht="14.25" customHeight="1">
      <c r="A708" s="2" t="s">
        <v>25640</v>
      </c>
      <c r="B708" s="2" t="s">
        <v>4304</v>
      </c>
      <c r="C708" s="2" t="s">
        <v>3521</v>
      </c>
      <c r="D708" s="2" t="s">
        <v>1510</v>
      </c>
      <c r="E708" s="2" t="s">
        <v>96</v>
      </c>
      <c r="F708" s="2" t="s">
        <v>25641</v>
      </c>
      <c r="G708" s="2" t="s">
        <v>2046</v>
      </c>
      <c r="H708" s="2" t="s">
        <v>25642</v>
      </c>
      <c r="I708" s="2"/>
      <c r="J708" s="2"/>
      <c r="K708" s="2"/>
      <c r="L708" s="2"/>
      <c r="M708" s="2" t="s">
        <v>1566</v>
      </c>
      <c r="N708" s="2" t="s">
        <v>2058</v>
      </c>
      <c r="O708" s="2" t="s">
        <v>2153</v>
      </c>
      <c r="P708" s="2" t="s">
        <v>25643</v>
      </c>
      <c r="Q708" s="2" t="s">
        <v>2051</v>
      </c>
      <c r="R708" s="2" t="s">
        <v>2052</v>
      </c>
      <c r="S708" s="2"/>
      <c r="T708" s="2" t="s">
        <v>1509</v>
      </c>
    </row>
    <row r="709" spans="1:20" ht="14.25" customHeight="1">
      <c r="A709" s="2" t="s">
        <v>25644</v>
      </c>
      <c r="B709" s="2" t="s">
        <v>4304</v>
      </c>
      <c r="C709" s="2" t="s">
        <v>25645</v>
      </c>
      <c r="D709" s="2" t="s">
        <v>168</v>
      </c>
      <c r="E709" s="2" t="s">
        <v>96</v>
      </c>
      <c r="F709" s="2" t="s">
        <v>4158</v>
      </c>
      <c r="G709" s="2" t="s">
        <v>2046</v>
      </c>
      <c r="H709" s="2" t="s">
        <v>25646</v>
      </c>
      <c r="I709" s="2"/>
      <c r="J709" s="2"/>
      <c r="K709" s="2"/>
      <c r="L709" s="2"/>
      <c r="M709" s="2" t="s">
        <v>1566</v>
      </c>
      <c r="N709" s="2" t="s">
        <v>2058</v>
      </c>
      <c r="O709" s="2" t="s">
        <v>2145</v>
      </c>
      <c r="P709" s="2" t="s">
        <v>3969</v>
      </c>
      <c r="Q709" s="2" t="s">
        <v>2051</v>
      </c>
      <c r="R709" s="2" t="s">
        <v>2067</v>
      </c>
      <c r="S709" s="2"/>
      <c r="T709" s="2" t="s">
        <v>167</v>
      </c>
    </row>
    <row r="710" spans="1:20" ht="14.25" customHeight="1">
      <c r="A710" s="2" t="s">
        <v>25647</v>
      </c>
      <c r="B710" s="2" t="s">
        <v>4304</v>
      </c>
      <c r="C710" s="2" t="s">
        <v>10220</v>
      </c>
      <c r="D710" s="2" t="s">
        <v>300</v>
      </c>
      <c r="E710" s="2" t="s">
        <v>96</v>
      </c>
      <c r="F710" s="2" t="s">
        <v>23871</v>
      </c>
      <c r="G710" s="2" t="s">
        <v>2046</v>
      </c>
      <c r="H710" s="2" t="s">
        <v>25648</v>
      </c>
      <c r="I710" s="2"/>
      <c r="J710" s="2"/>
      <c r="K710" s="2"/>
      <c r="L710" s="2"/>
      <c r="M710" s="2" t="s">
        <v>1566</v>
      </c>
      <c r="N710" s="2" t="s">
        <v>2058</v>
      </c>
      <c r="O710" s="2" t="s">
        <v>2145</v>
      </c>
      <c r="P710" s="2" t="s">
        <v>3937</v>
      </c>
      <c r="Q710" s="2" t="s">
        <v>2051</v>
      </c>
      <c r="R710" s="2" t="s">
        <v>2052</v>
      </c>
      <c r="S710" s="2"/>
      <c r="T710" s="2" t="s">
        <v>299</v>
      </c>
    </row>
    <row r="711" spans="1:20" ht="14.25" customHeight="1">
      <c r="A711" s="2" t="s">
        <v>25649</v>
      </c>
      <c r="B711" s="2" t="s">
        <v>4304</v>
      </c>
      <c r="C711" s="2" t="s">
        <v>25650</v>
      </c>
      <c r="D711" s="2" t="s">
        <v>276</v>
      </c>
      <c r="E711" s="2" t="s">
        <v>96</v>
      </c>
      <c r="F711" s="2" t="s">
        <v>25651</v>
      </c>
      <c r="G711" s="2" t="s">
        <v>2046</v>
      </c>
      <c r="H711" s="2" t="s">
        <v>25652</v>
      </c>
      <c r="I711" s="2"/>
      <c r="J711" s="2"/>
      <c r="K711" s="2"/>
      <c r="L711" s="2"/>
      <c r="M711" s="2" t="s">
        <v>1566</v>
      </c>
      <c r="N711" s="2" t="s">
        <v>2058</v>
      </c>
      <c r="O711" s="2" t="s">
        <v>2120</v>
      </c>
      <c r="P711" s="2" t="s">
        <v>3587</v>
      </c>
      <c r="Q711" s="2" t="s">
        <v>2051</v>
      </c>
      <c r="R711" s="2" t="s">
        <v>2052</v>
      </c>
      <c r="S711" s="2"/>
      <c r="T711" s="2" t="s">
        <v>275</v>
      </c>
    </row>
    <row r="712" spans="1:20" ht="14.25" customHeight="1">
      <c r="A712" s="2" t="s">
        <v>25653</v>
      </c>
      <c r="B712" s="2" t="s">
        <v>4304</v>
      </c>
      <c r="C712" s="2" t="s">
        <v>8332</v>
      </c>
      <c r="D712" s="2" t="s">
        <v>188</v>
      </c>
      <c r="E712" s="2" t="s">
        <v>96</v>
      </c>
      <c r="F712" s="2" t="s">
        <v>25654</v>
      </c>
      <c r="G712" s="2" t="s">
        <v>2046</v>
      </c>
      <c r="H712" s="2" t="s">
        <v>25655</v>
      </c>
      <c r="I712" s="2"/>
      <c r="J712" s="2"/>
      <c r="K712" s="2"/>
      <c r="L712" s="2"/>
      <c r="M712" s="2" t="s">
        <v>1566</v>
      </c>
      <c r="N712" s="2" t="s">
        <v>2058</v>
      </c>
      <c r="O712" s="2" t="s">
        <v>2259</v>
      </c>
      <c r="P712" s="2" t="s">
        <v>2066</v>
      </c>
      <c r="Q712" s="2" t="s">
        <v>2051</v>
      </c>
      <c r="R712" s="2" t="s">
        <v>2052</v>
      </c>
      <c r="S712" s="2"/>
      <c r="T712" s="2" t="s">
        <v>187</v>
      </c>
    </row>
    <row r="713" spans="1:20" ht="14.25" customHeight="1">
      <c r="A713" s="2" t="s">
        <v>25656</v>
      </c>
      <c r="B713" s="2" t="s">
        <v>4304</v>
      </c>
      <c r="C713" s="2" t="s">
        <v>3779</v>
      </c>
      <c r="D713" s="2" t="s">
        <v>168</v>
      </c>
      <c r="E713" s="2" t="s">
        <v>96</v>
      </c>
      <c r="F713" s="2" t="s">
        <v>25657</v>
      </c>
      <c r="G713" s="2" t="s">
        <v>2046</v>
      </c>
      <c r="H713" s="2" t="s">
        <v>25658</v>
      </c>
      <c r="I713" s="2"/>
      <c r="J713" s="2"/>
      <c r="K713" s="2"/>
      <c r="L713" s="2"/>
      <c r="M713" s="2" t="s">
        <v>1566</v>
      </c>
      <c r="N713" s="2" t="s">
        <v>2048</v>
      </c>
      <c r="O713" s="2" t="s">
        <v>2179</v>
      </c>
      <c r="P713" s="2" t="s">
        <v>3587</v>
      </c>
      <c r="Q713" s="2" t="s">
        <v>2051</v>
      </c>
      <c r="R713" s="2" t="s">
        <v>2052</v>
      </c>
      <c r="S713" s="2"/>
      <c r="T713" s="2" t="s">
        <v>167</v>
      </c>
    </row>
    <row r="714" spans="1:20" ht="14.25" customHeight="1">
      <c r="A714" s="2" t="s">
        <v>25659</v>
      </c>
      <c r="B714" s="2" t="s">
        <v>4304</v>
      </c>
      <c r="C714" s="2" t="s">
        <v>25660</v>
      </c>
      <c r="D714" s="2" t="s">
        <v>130</v>
      </c>
      <c r="E714" s="2" t="s">
        <v>96</v>
      </c>
      <c r="F714" s="2" t="s">
        <v>25661</v>
      </c>
      <c r="G714" s="2" t="s">
        <v>2046</v>
      </c>
      <c r="H714" s="2" t="s">
        <v>25662</v>
      </c>
      <c r="I714" s="2"/>
      <c r="J714" s="2"/>
      <c r="K714" s="2"/>
      <c r="L714" s="2"/>
      <c r="M714" s="2" t="s">
        <v>1566</v>
      </c>
      <c r="N714" s="2" t="s">
        <v>2048</v>
      </c>
      <c r="O714" s="2" t="s">
        <v>2199</v>
      </c>
      <c r="P714" s="2" t="s">
        <v>2108</v>
      </c>
      <c r="Q714" s="2" t="s">
        <v>2051</v>
      </c>
      <c r="R714" s="2" t="s">
        <v>2200</v>
      </c>
      <c r="S714" s="2"/>
      <c r="T714" s="2" t="s">
        <v>129</v>
      </c>
    </row>
    <row r="715" spans="1:20" ht="14.25" customHeight="1">
      <c r="A715" s="2" t="s">
        <v>25663</v>
      </c>
      <c r="B715" s="2" t="s">
        <v>4304</v>
      </c>
      <c r="C715" s="2" t="s">
        <v>2743</v>
      </c>
      <c r="D715" s="2" t="s">
        <v>718</v>
      </c>
      <c r="E715" s="2" t="s">
        <v>264</v>
      </c>
      <c r="F715" s="2" t="s">
        <v>2210</v>
      </c>
      <c r="G715" s="2" t="s">
        <v>2046</v>
      </c>
      <c r="H715" s="2" t="s">
        <v>25664</v>
      </c>
      <c r="I715" s="2"/>
      <c r="J715" s="2">
        <v>441823668800</v>
      </c>
      <c r="K715" s="2"/>
      <c r="L715" s="2"/>
      <c r="M715" s="2" t="s">
        <v>59</v>
      </c>
      <c r="N715" s="2" t="s">
        <v>2058</v>
      </c>
      <c r="O715" s="2" t="s">
        <v>2101</v>
      </c>
      <c r="P715" s="2" t="s">
        <v>23508</v>
      </c>
      <c r="Q715" s="2" t="s">
        <v>2051</v>
      </c>
      <c r="R715" s="2" t="s">
        <v>2052</v>
      </c>
      <c r="S715" s="2"/>
      <c r="T715" s="2" t="s">
        <v>717</v>
      </c>
    </row>
    <row r="716" spans="1:20" ht="14.25" customHeight="1">
      <c r="A716" s="2" t="s">
        <v>25665</v>
      </c>
      <c r="B716" s="2" t="s">
        <v>4304</v>
      </c>
      <c r="C716" s="2" t="s">
        <v>13181</v>
      </c>
      <c r="D716" s="2" t="s">
        <v>806</v>
      </c>
      <c r="E716" s="2" t="s">
        <v>264</v>
      </c>
      <c r="F716" s="2" t="s">
        <v>2320</v>
      </c>
      <c r="G716" s="2" t="s">
        <v>2046</v>
      </c>
      <c r="H716" s="2" t="s">
        <v>25666</v>
      </c>
      <c r="I716" s="2"/>
      <c r="J716" s="2"/>
      <c r="K716" s="2"/>
      <c r="L716" s="2"/>
      <c r="M716" s="2" t="s">
        <v>59</v>
      </c>
      <c r="N716" s="2" t="s">
        <v>2058</v>
      </c>
      <c r="O716" s="2" t="s">
        <v>2322</v>
      </c>
      <c r="P716" s="2" t="s">
        <v>23301</v>
      </c>
      <c r="Q716" s="2" t="s">
        <v>2051</v>
      </c>
      <c r="R716" s="2" t="s">
        <v>2067</v>
      </c>
      <c r="S716" s="2"/>
      <c r="T716" s="2" t="s">
        <v>805</v>
      </c>
    </row>
    <row r="717" spans="1:20" ht="14.25" customHeight="1">
      <c r="A717" s="2" t="s">
        <v>25667</v>
      </c>
      <c r="B717" s="2" t="s">
        <v>4304</v>
      </c>
      <c r="C717" s="2" t="s">
        <v>25668</v>
      </c>
      <c r="D717" s="2" t="s">
        <v>547</v>
      </c>
      <c r="E717" s="2" t="s">
        <v>264</v>
      </c>
      <c r="F717" s="2" t="s">
        <v>25669</v>
      </c>
      <c r="G717" s="2" t="s">
        <v>2046</v>
      </c>
      <c r="H717" s="2" t="s">
        <v>25670</v>
      </c>
      <c r="I717" s="2"/>
      <c r="J717" s="2"/>
      <c r="K717" s="2"/>
      <c r="L717" s="2"/>
      <c r="M717" s="2" t="s">
        <v>1566</v>
      </c>
      <c r="N717" s="2" t="s">
        <v>2058</v>
      </c>
      <c r="O717" s="2" t="s">
        <v>2145</v>
      </c>
      <c r="P717" s="2" t="s">
        <v>2323</v>
      </c>
      <c r="Q717" s="2" t="s">
        <v>2051</v>
      </c>
      <c r="R717" s="2" t="s">
        <v>2052</v>
      </c>
      <c r="S717" s="2"/>
      <c r="T717" s="2" t="s">
        <v>546</v>
      </c>
    </row>
    <row r="718" spans="1:20" ht="14.25" customHeight="1">
      <c r="A718" s="2" t="s">
        <v>25671</v>
      </c>
      <c r="B718" s="2" t="s">
        <v>25672</v>
      </c>
      <c r="C718" s="2" t="s">
        <v>5996</v>
      </c>
      <c r="D718" s="2" t="s">
        <v>152</v>
      </c>
      <c r="E718" s="2" t="s">
        <v>96</v>
      </c>
      <c r="F718" s="2" t="s">
        <v>25673</v>
      </c>
      <c r="G718" s="2" t="s">
        <v>2046</v>
      </c>
      <c r="H718" s="2" t="s">
        <v>25674</v>
      </c>
      <c r="I718" s="2"/>
      <c r="J718" s="2"/>
      <c r="K718" s="2"/>
      <c r="L718" s="2"/>
      <c r="M718" s="2" t="s">
        <v>1566</v>
      </c>
      <c r="N718" s="2" t="s">
        <v>2058</v>
      </c>
      <c r="O718" s="2" t="s">
        <v>2059</v>
      </c>
      <c r="P718" s="2" t="s">
        <v>3937</v>
      </c>
      <c r="Q718" s="2" t="s">
        <v>2051</v>
      </c>
      <c r="R718" s="2" t="s">
        <v>2052</v>
      </c>
      <c r="S718" s="2"/>
      <c r="T718" s="2" t="s">
        <v>151</v>
      </c>
    </row>
    <row r="719" spans="1:20" ht="14.25" customHeight="1">
      <c r="A719" s="2" t="s">
        <v>25675</v>
      </c>
      <c r="B719" s="2" t="s">
        <v>25676</v>
      </c>
      <c r="C719" s="2" t="s">
        <v>25677</v>
      </c>
      <c r="D719" s="2" t="s">
        <v>310</v>
      </c>
      <c r="E719" s="2" t="s">
        <v>96</v>
      </c>
      <c r="F719" s="2" t="s">
        <v>25678</v>
      </c>
      <c r="G719" s="2" t="s">
        <v>2046</v>
      </c>
      <c r="H719" s="2" t="s">
        <v>25679</v>
      </c>
      <c r="I719" s="2"/>
      <c r="J719" s="2"/>
      <c r="K719" s="2"/>
      <c r="L719" s="2"/>
      <c r="M719" s="2" t="s">
        <v>1566</v>
      </c>
      <c r="N719" s="2" t="s">
        <v>2058</v>
      </c>
      <c r="O719" s="2" t="s">
        <v>2139</v>
      </c>
      <c r="P719" s="2" t="s">
        <v>3465</v>
      </c>
      <c r="Q719" s="2" t="s">
        <v>2051</v>
      </c>
      <c r="R719" s="2" t="s">
        <v>2052</v>
      </c>
      <c r="S719" s="2"/>
      <c r="T719" s="2" t="s">
        <v>309</v>
      </c>
    </row>
    <row r="720" spans="1:20" ht="14.25" customHeight="1">
      <c r="A720" s="2" t="s">
        <v>25680</v>
      </c>
      <c r="B720" s="2" t="s">
        <v>6005</v>
      </c>
      <c r="C720" s="2" t="s">
        <v>25681</v>
      </c>
      <c r="D720" s="2" t="s">
        <v>158</v>
      </c>
      <c r="E720" s="2" t="s">
        <v>96</v>
      </c>
      <c r="F720" s="2" t="s">
        <v>25682</v>
      </c>
      <c r="G720" s="2" t="s">
        <v>2046</v>
      </c>
      <c r="H720" s="2" t="s">
        <v>25683</v>
      </c>
      <c r="I720" s="2"/>
      <c r="J720" s="2"/>
      <c r="K720" s="2"/>
      <c r="L720" s="2"/>
      <c r="M720" s="2" t="s">
        <v>1566</v>
      </c>
      <c r="N720" s="2" t="s">
        <v>2048</v>
      </c>
      <c r="O720" s="2" t="s">
        <v>2179</v>
      </c>
      <c r="P720" s="2" t="s">
        <v>2372</v>
      </c>
      <c r="Q720" s="2" t="s">
        <v>2051</v>
      </c>
      <c r="R720" s="2" t="s">
        <v>2052</v>
      </c>
      <c r="S720" s="2"/>
      <c r="T720" s="2" t="s">
        <v>157</v>
      </c>
    </row>
    <row r="721" spans="1:20" ht="14.25" customHeight="1">
      <c r="A721" s="2" t="s">
        <v>25684</v>
      </c>
      <c r="B721" s="2" t="s">
        <v>25685</v>
      </c>
      <c r="C721" s="2" t="s">
        <v>25686</v>
      </c>
      <c r="D721" s="2" t="s">
        <v>23349</v>
      </c>
      <c r="E721" s="2" t="s">
        <v>264</v>
      </c>
      <c r="F721" s="2" t="s">
        <v>22305</v>
      </c>
      <c r="G721" s="2" t="s">
        <v>2046</v>
      </c>
      <c r="H721" s="2" t="s">
        <v>25687</v>
      </c>
      <c r="I721" s="2"/>
      <c r="J721" s="2"/>
      <c r="K721" s="2"/>
      <c r="L721" s="2"/>
      <c r="M721" s="2" t="s">
        <v>1566</v>
      </c>
      <c r="N721" s="2" t="s">
        <v>2058</v>
      </c>
      <c r="O721" s="2" t="s">
        <v>2153</v>
      </c>
      <c r="P721" s="2" t="s">
        <v>4728</v>
      </c>
      <c r="Q721" s="2" t="s">
        <v>2051</v>
      </c>
      <c r="R721" s="2" t="s">
        <v>2052</v>
      </c>
      <c r="S721" s="2"/>
      <c r="T721" s="2" t="s">
        <v>205</v>
      </c>
    </row>
    <row r="722" spans="1:20" ht="14.25" customHeight="1">
      <c r="A722" s="2" t="s">
        <v>25688</v>
      </c>
      <c r="B722" s="2" t="s">
        <v>25689</v>
      </c>
      <c r="C722" s="2" t="s">
        <v>2541</v>
      </c>
      <c r="D722" s="2" t="s">
        <v>106</v>
      </c>
      <c r="E722" s="2" t="s">
        <v>96</v>
      </c>
      <c r="F722" s="2" t="s">
        <v>25690</v>
      </c>
      <c r="G722" s="2" t="s">
        <v>2046</v>
      </c>
      <c r="H722" s="2" t="s">
        <v>25691</v>
      </c>
      <c r="I722" s="2"/>
      <c r="J722" s="2"/>
      <c r="K722" s="2"/>
      <c r="L722" s="2"/>
      <c r="M722" s="2" t="s">
        <v>1566</v>
      </c>
      <c r="N722" s="2" t="s">
        <v>2058</v>
      </c>
      <c r="O722" s="2" t="s">
        <v>2153</v>
      </c>
      <c r="P722" s="2" t="s">
        <v>3363</v>
      </c>
      <c r="Q722" s="2" t="s">
        <v>2051</v>
      </c>
      <c r="R722" s="2" t="s">
        <v>2052</v>
      </c>
      <c r="S722" s="2"/>
      <c r="T722" s="2" t="s">
        <v>105</v>
      </c>
    </row>
    <row r="723" spans="1:20" ht="14.25" customHeight="1">
      <c r="A723" s="2" t="s">
        <v>25692</v>
      </c>
      <c r="B723" s="2" t="s">
        <v>25693</v>
      </c>
      <c r="C723" s="2" t="s">
        <v>25694</v>
      </c>
      <c r="D723" s="2" t="s">
        <v>302</v>
      </c>
      <c r="E723" s="2" t="s">
        <v>96</v>
      </c>
      <c r="F723" s="2" t="s">
        <v>25695</v>
      </c>
      <c r="G723" s="2" t="s">
        <v>2046</v>
      </c>
      <c r="H723" s="2" t="s">
        <v>25696</v>
      </c>
      <c r="I723" s="2"/>
      <c r="J723" s="2"/>
      <c r="K723" s="2"/>
      <c r="L723" s="2"/>
      <c r="M723" s="2" t="s">
        <v>60</v>
      </c>
      <c r="N723" s="2" t="s">
        <v>2058</v>
      </c>
      <c r="O723" s="2" t="s">
        <v>20158</v>
      </c>
      <c r="P723" s="2" t="s">
        <v>2505</v>
      </c>
      <c r="Q723" s="2" t="s">
        <v>2051</v>
      </c>
      <c r="R723" s="2"/>
      <c r="S723" s="2"/>
      <c r="T723" s="2" t="s">
        <v>301</v>
      </c>
    </row>
    <row r="724" spans="1:20" ht="14.25" customHeight="1">
      <c r="A724" s="2" t="s">
        <v>25697</v>
      </c>
      <c r="B724" s="2" t="s">
        <v>10962</v>
      </c>
      <c r="C724" s="2" t="s">
        <v>25698</v>
      </c>
      <c r="D724" s="2" t="s">
        <v>94</v>
      </c>
      <c r="E724" s="2" t="s">
        <v>96</v>
      </c>
      <c r="F724" s="2" t="s">
        <v>4988</v>
      </c>
      <c r="G724" s="2" t="s">
        <v>2046</v>
      </c>
      <c r="H724" s="2" t="s">
        <v>25699</v>
      </c>
      <c r="I724" s="2"/>
      <c r="J724" s="2"/>
      <c r="K724" s="2"/>
      <c r="L724" s="2"/>
      <c r="M724" s="2" t="s">
        <v>1566</v>
      </c>
      <c r="N724" s="2" t="s">
        <v>2048</v>
      </c>
      <c r="O724" s="2" t="s">
        <v>2179</v>
      </c>
      <c r="P724" s="2" t="s">
        <v>3363</v>
      </c>
      <c r="Q724" s="2" t="s">
        <v>2051</v>
      </c>
      <c r="R724" s="2" t="s">
        <v>2052</v>
      </c>
      <c r="S724" s="2"/>
      <c r="T724" s="2" t="s">
        <v>93</v>
      </c>
    </row>
    <row r="725" spans="1:20" ht="14.25" customHeight="1">
      <c r="A725" s="2" t="s">
        <v>25700</v>
      </c>
      <c r="B725" s="2" t="s">
        <v>25701</v>
      </c>
      <c r="C725" s="2" t="s">
        <v>25702</v>
      </c>
      <c r="D725" s="2" t="s">
        <v>1178</v>
      </c>
      <c r="E725" s="2" t="s">
        <v>264</v>
      </c>
      <c r="F725" s="2" t="s">
        <v>2320</v>
      </c>
      <c r="G725" s="2" t="s">
        <v>2046</v>
      </c>
      <c r="H725" s="2" t="s">
        <v>25703</v>
      </c>
      <c r="I725" s="2">
        <v>447554994244</v>
      </c>
      <c r="J725" s="2"/>
      <c r="K725" s="2"/>
      <c r="L725" s="2"/>
      <c r="M725" s="2" t="s">
        <v>59</v>
      </c>
      <c r="N725" s="2" t="s">
        <v>2058</v>
      </c>
      <c r="O725" s="2" t="s">
        <v>2322</v>
      </c>
      <c r="P725" s="2" t="s">
        <v>23007</v>
      </c>
      <c r="Q725" s="2" t="s">
        <v>2051</v>
      </c>
      <c r="R725" s="2"/>
      <c r="S725" s="2"/>
      <c r="T725" s="2" t="s">
        <v>1177</v>
      </c>
    </row>
    <row r="726" spans="1:20" ht="14.25" customHeight="1">
      <c r="A726" s="2" t="s">
        <v>25704</v>
      </c>
      <c r="B726" s="2" t="s">
        <v>10962</v>
      </c>
      <c r="C726" s="2" t="s">
        <v>25705</v>
      </c>
      <c r="D726" s="2" t="s">
        <v>302</v>
      </c>
      <c r="E726" s="2" t="s">
        <v>96</v>
      </c>
      <c r="F726" s="2" t="s">
        <v>3085</v>
      </c>
      <c r="G726" s="2" t="s">
        <v>2046</v>
      </c>
      <c r="H726" s="2" t="s">
        <v>25706</v>
      </c>
      <c r="I726" s="2"/>
      <c r="J726" s="2"/>
      <c r="K726" s="2"/>
      <c r="L726" s="2"/>
      <c r="M726" s="2" t="s">
        <v>1566</v>
      </c>
      <c r="N726" s="2" t="s">
        <v>2058</v>
      </c>
      <c r="O726" s="2" t="s">
        <v>2193</v>
      </c>
      <c r="P726" s="2" t="s">
        <v>2505</v>
      </c>
      <c r="Q726" s="2" t="s">
        <v>2051</v>
      </c>
      <c r="R726" s="2" t="s">
        <v>2067</v>
      </c>
      <c r="S726" s="2"/>
      <c r="T726" s="2" t="s">
        <v>301</v>
      </c>
    </row>
    <row r="727" spans="1:20" ht="14.25" customHeight="1">
      <c r="A727" s="2" t="s">
        <v>25707</v>
      </c>
      <c r="B727" s="2" t="s">
        <v>10962</v>
      </c>
      <c r="C727" s="2" t="s">
        <v>25708</v>
      </c>
      <c r="D727" s="2" t="s">
        <v>126</v>
      </c>
      <c r="E727" s="2" t="s">
        <v>96</v>
      </c>
      <c r="F727" s="2" t="s">
        <v>25709</v>
      </c>
      <c r="G727" s="2" t="s">
        <v>2046</v>
      </c>
      <c r="H727" s="2" t="s">
        <v>25710</v>
      </c>
      <c r="I727" s="2"/>
      <c r="J727" s="2"/>
      <c r="K727" s="2"/>
      <c r="L727" s="2"/>
      <c r="M727" s="2" t="s">
        <v>1566</v>
      </c>
      <c r="N727" s="2" t="s">
        <v>2058</v>
      </c>
      <c r="O727" s="2" t="s">
        <v>2153</v>
      </c>
      <c r="P727" s="2" t="s">
        <v>3587</v>
      </c>
      <c r="Q727" s="2" t="s">
        <v>2051</v>
      </c>
      <c r="R727" s="2" t="s">
        <v>2052</v>
      </c>
      <c r="S727" s="2"/>
      <c r="T727" s="2" t="s">
        <v>125</v>
      </c>
    </row>
    <row r="728" spans="1:20" ht="14.25" customHeight="1">
      <c r="A728" s="2" t="s">
        <v>25711</v>
      </c>
      <c r="B728" s="2" t="s">
        <v>10962</v>
      </c>
      <c r="C728" s="2" t="s">
        <v>1661</v>
      </c>
      <c r="D728" s="2" t="s">
        <v>180</v>
      </c>
      <c r="E728" s="2" t="s">
        <v>96</v>
      </c>
      <c r="F728" s="2" t="s">
        <v>4810</v>
      </c>
      <c r="G728" s="2" t="s">
        <v>2046</v>
      </c>
      <c r="H728" s="2" t="s">
        <v>25712</v>
      </c>
      <c r="I728" s="2"/>
      <c r="J728" s="2"/>
      <c r="K728" s="2"/>
      <c r="L728" s="2"/>
      <c r="M728" s="2" t="s">
        <v>1566</v>
      </c>
      <c r="N728" s="2" t="s">
        <v>2058</v>
      </c>
      <c r="O728" s="2" t="s">
        <v>2153</v>
      </c>
      <c r="P728" s="2" t="s">
        <v>3587</v>
      </c>
      <c r="Q728" s="2" t="s">
        <v>2051</v>
      </c>
      <c r="R728" s="2" t="s">
        <v>2052</v>
      </c>
      <c r="S728" s="2"/>
      <c r="T728" s="2" t="s">
        <v>179</v>
      </c>
    </row>
    <row r="729" spans="1:20" ht="14.25" customHeight="1">
      <c r="A729" s="2" t="s">
        <v>25713</v>
      </c>
      <c r="B729" s="2" t="s">
        <v>7269</v>
      </c>
      <c r="C729" s="2" t="s">
        <v>25714</v>
      </c>
      <c r="D729" s="2" t="s">
        <v>156</v>
      </c>
      <c r="E729" s="2" t="s">
        <v>96</v>
      </c>
      <c r="F729" s="2" t="s">
        <v>25715</v>
      </c>
      <c r="G729" s="2" t="s">
        <v>2046</v>
      </c>
      <c r="H729" s="2" t="s">
        <v>25716</v>
      </c>
      <c r="I729" s="2"/>
      <c r="J729" s="2"/>
      <c r="K729" s="2"/>
      <c r="L729" s="2"/>
      <c r="M729" s="2" t="s">
        <v>1566</v>
      </c>
      <c r="N729" s="2" t="s">
        <v>2058</v>
      </c>
      <c r="O729" s="2" t="s">
        <v>2059</v>
      </c>
      <c r="P729" s="2" t="s">
        <v>3969</v>
      </c>
      <c r="Q729" s="2" t="s">
        <v>2051</v>
      </c>
      <c r="R729" s="2" t="s">
        <v>2052</v>
      </c>
      <c r="S729" s="2"/>
      <c r="T729" s="2" t="s">
        <v>155</v>
      </c>
    </row>
    <row r="730" spans="1:20" ht="14.25" customHeight="1">
      <c r="A730" s="2" t="s">
        <v>25717</v>
      </c>
      <c r="B730" s="2" t="s">
        <v>7269</v>
      </c>
      <c r="C730" s="2" t="s">
        <v>25718</v>
      </c>
      <c r="D730" s="2" t="s">
        <v>278</v>
      </c>
      <c r="E730" s="2" t="s">
        <v>96</v>
      </c>
      <c r="F730" s="2" t="s">
        <v>25719</v>
      </c>
      <c r="G730" s="2" t="s">
        <v>2046</v>
      </c>
      <c r="H730" s="2" t="s">
        <v>25720</v>
      </c>
      <c r="I730" s="2"/>
      <c r="J730" s="2"/>
      <c r="K730" s="2"/>
      <c r="L730" s="2"/>
      <c r="M730" s="2" t="s">
        <v>1566</v>
      </c>
      <c r="N730" s="2" t="s">
        <v>2048</v>
      </c>
      <c r="O730" s="2" t="s">
        <v>2179</v>
      </c>
      <c r="P730" s="2" t="s">
        <v>4458</v>
      </c>
      <c r="Q730" s="2" t="s">
        <v>2051</v>
      </c>
      <c r="R730" s="2" t="s">
        <v>2067</v>
      </c>
      <c r="S730" s="2"/>
      <c r="T730" s="2" t="s">
        <v>277</v>
      </c>
    </row>
    <row r="731" spans="1:20" ht="14.25" customHeight="1">
      <c r="A731" s="2" t="s">
        <v>25721</v>
      </c>
      <c r="B731" s="2" t="s">
        <v>7269</v>
      </c>
      <c r="C731" s="2" t="s">
        <v>3892</v>
      </c>
      <c r="D731" s="2" t="s">
        <v>99</v>
      </c>
      <c r="E731" s="2" t="s">
        <v>96</v>
      </c>
      <c r="F731" s="2" t="s">
        <v>25722</v>
      </c>
      <c r="G731" s="2" t="s">
        <v>2046</v>
      </c>
      <c r="H731" s="2" t="s">
        <v>25723</v>
      </c>
      <c r="I731" s="2"/>
      <c r="J731" s="2"/>
      <c r="K731" s="2"/>
      <c r="L731" s="2"/>
      <c r="M731" s="2" t="s">
        <v>1566</v>
      </c>
      <c r="N731" s="2" t="s">
        <v>2058</v>
      </c>
      <c r="O731" s="2" t="s">
        <v>2120</v>
      </c>
      <c r="P731" s="2" t="s">
        <v>2534</v>
      </c>
      <c r="Q731" s="2" t="s">
        <v>2051</v>
      </c>
      <c r="R731" s="2" t="s">
        <v>2067</v>
      </c>
      <c r="S731" s="2"/>
      <c r="T731" s="2" t="s">
        <v>98</v>
      </c>
    </row>
    <row r="732" spans="1:20" ht="14.25" customHeight="1">
      <c r="A732" s="2" t="s">
        <v>25724</v>
      </c>
      <c r="B732" s="2" t="s">
        <v>10971</v>
      </c>
      <c r="C732" s="2" t="s">
        <v>6293</v>
      </c>
      <c r="D732" s="2" t="s">
        <v>152</v>
      </c>
      <c r="E732" s="2" t="s">
        <v>96</v>
      </c>
      <c r="F732" s="2" t="s">
        <v>25725</v>
      </c>
      <c r="G732" s="2" t="s">
        <v>2046</v>
      </c>
      <c r="H732" s="2" t="s">
        <v>25726</v>
      </c>
      <c r="I732" s="2"/>
      <c r="J732" s="2"/>
      <c r="K732" s="2"/>
      <c r="L732" s="2"/>
      <c r="M732" s="2" t="s">
        <v>1566</v>
      </c>
      <c r="N732" s="2" t="s">
        <v>2058</v>
      </c>
      <c r="O732" s="2" t="s">
        <v>2059</v>
      </c>
      <c r="P732" s="2" t="s">
        <v>3937</v>
      </c>
      <c r="Q732" s="2" t="s">
        <v>2051</v>
      </c>
      <c r="R732" s="2" t="s">
        <v>2067</v>
      </c>
      <c r="S732" s="2"/>
      <c r="T732" s="2" t="s">
        <v>151</v>
      </c>
    </row>
    <row r="733" spans="1:20" ht="14.25" customHeight="1">
      <c r="A733" s="2" t="s">
        <v>25727</v>
      </c>
      <c r="B733" s="2" t="s">
        <v>10971</v>
      </c>
      <c r="C733" s="2" t="s">
        <v>25728</v>
      </c>
      <c r="D733" s="2" t="s">
        <v>22998</v>
      </c>
      <c r="E733" s="2" t="s">
        <v>264</v>
      </c>
      <c r="F733" s="2" t="s">
        <v>25729</v>
      </c>
      <c r="G733" s="2" t="s">
        <v>6780</v>
      </c>
      <c r="H733" s="2" t="s">
        <v>25730</v>
      </c>
      <c r="I733" s="2"/>
      <c r="J733" s="2"/>
      <c r="K733" s="2"/>
      <c r="L733" s="2"/>
      <c r="M733" s="2" t="s">
        <v>1566</v>
      </c>
      <c r="N733" s="2" t="s">
        <v>2048</v>
      </c>
      <c r="O733" s="2" t="s">
        <v>2199</v>
      </c>
      <c r="P733" s="2" t="s">
        <v>2609</v>
      </c>
      <c r="Q733" s="2" t="s">
        <v>2051</v>
      </c>
      <c r="R733" s="2" t="s">
        <v>3993</v>
      </c>
      <c r="S733" s="2"/>
      <c r="T733" s="2" t="s">
        <v>23001</v>
      </c>
    </row>
    <row r="734" spans="1:20" ht="14.25" customHeight="1">
      <c r="A734" s="2" t="s">
        <v>25731</v>
      </c>
      <c r="B734" s="2" t="s">
        <v>25732</v>
      </c>
      <c r="C734" s="2" t="s">
        <v>25733</v>
      </c>
      <c r="D734" s="2" t="s">
        <v>22998</v>
      </c>
      <c r="E734" s="2" t="s">
        <v>264</v>
      </c>
      <c r="F734" s="2" t="s">
        <v>7861</v>
      </c>
      <c r="G734" s="2" t="s">
        <v>6780</v>
      </c>
      <c r="H734" s="2" t="s">
        <v>25734</v>
      </c>
      <c r="I734" s="2"/>
      <c r="J734" s="2"/>
      <c r="K734" s="2"/>
      <c r="L734" s="2"/>
      <c r="M734" s="2" t="s">
        <v>1566</v>
      </c>
      <c r="N734" s="2" t="s">
        <v>2048</v>
      </c>
      <c r="O734" s="2" t="s">
        <v>2199</v>
      </c>
      <c r="P734" s="2" t="s">
        <v>2609</v>
      </c>
      <c r="Q734" s="2" t="s">
        <v>2051</v>
      </c>
      <c r="R734" s="2" t="s">
        <v>2052</v>
      </c>
      <c r="S734" s="2"/>
      <c r="T734" s="2" t="s">
        <v>23001</v>
      </c>
    </row>
    <row r="735" spans="1:20" ht="14.25" customHeight="1">
      <c r="A735" s="2" t="s">
        <v>25735</v>
      </c>
      <c r="B735" s="2" t="s">
        <v>25736</v>
      </c>
      <c r="C735" s="2" t="s">
        <v>25737</v>
      </c>
      <c r="D735" s="2" t="s">
        <v>25443</v>
      </c>
      <c r="E735" s="2" t="s">
        <v>264</v>
      </c>
      <c r="F735" s="2" t="s">
        <v>2112</v>
      </c>
      <c r="G735" s="2" t="s">
        <v>2046</v>
      </c>
      <c r="H735" s="2" t="s">
        <v>25738</v>
      </c>
      <c r="I735" s="2"/>
      <c r="J735" s="2"/>
      <c r="K735" s="2"/>
      <c r="L735" s="2"/>
      <c r="M735" s="2" t="s">
        <v>1566</v>
      </c>
      <c r="N735" s="2" t="s">
        <v>2058</v>
      </c>
      <c r="O735" s="2" t="s">
        <v>2093</v>
      </c>
      <c r="P735" s="2" t="s">
        <v>4570</v>
      </c>
      <c r="Q735" s="2" t="s">
        <v>2051</v>
      </c>
      <c r="R735" s="2" t="s">
        <v>2067</v>
      </c>
      <c r="S735" s="2"/>
      <c r="T735" s="2" t="s">
        <v>185</v>
      </c>
    </row>
    <row r="736" spans="1:20" ht="14.25" customHeight="1">
      <c r="A736" s="2" t="s">
        <v>25739</v>
      </c>
      <c r="B736" s="2" t="s">
        <v>8889</v>
      </c>
      <c r="C736" s="2" t="s">
        <v>25740</v>
      </c>
      <c r="D736" s="2" t="s">
        <v>270</v>
      </c>
      <c r="E736" s="2" t="s">
        <v>96</v>
      </c>
      <c r="F736" s="2" t="s">
        <v>25741</v>
      </c>
      <c r="G736" s="2" t="s">
        <v>2046</v>
      </c>
      <c r="H736" s="2" t="s">
        <v>25742</v>
      </c>
      <c r="I736" s="2"/>
      <c r="J736" s="2"/>
      <c r="K736" s="2"/>
      <c r="L736" s="2"/>
      <c r="M736" s="2" t="s">
        <v>60</v>
      </c>
      <c r="N736" s="2" t="s">
        <v>2058</v>
      </c>
      <c r="O736" s="2" t="s">
        <v>2186</v>
      </c>
      <c r="P736" s="2" t="s">
        <v>3061</v>
      </c>
      <c r="Q736" s="2" t="s">
        <v>2051</v>
      </c>
      <c r="R736" s="2" t="s">
        <v>2052</v>
      </c>
      <c r="S736" s="2"/>
      <c r="T736" s="2" t="s">
        <v>269</v>
      </c>
    </row>
    <row r="737" spans="1:20" ht="14.25" customHeight="1">
      <c r="A737" s="2" t="s">
        <v>25743</v>
      </c>
      <c r="B737" s="2" t="s">
        <v>25744</v>
      </c>
      <c r="C737" s="2" t="s">
        <v>25745</v>
      </c>
      <c r="D737" s="2" t="s">
        <v>389</v>
      </c>
      <c r="E737" s="2" t="s">
        <v>96</v>
      </c>
      <c r="F737" s="2" t="s">
        <v>25746</v>
      </c>
      <c r="G737" s="2" t="s">
        <v>2046</v>
      </c>
      <c r="H737" s="2" t="s">
        <v>25747</v>
      </c>
      <c r="I737" s="2"/>
      <c r="J737" s="2"/>
      <c r="K737" s="2"/>
      <c r="L737" s="2"/>
      <c r="M737" s="2" t="s">
        <v>60</v>
      </c>
      <c r="N737" s="2" t="s">
        <v>2058</v>
      </c>
      <c r="O737" s="2" t="s">
        <v>2186</v>
      </c>
      <c r="P737" s="2" t="s">
        <v>25748</v>
      </c>
      <c r="Q737" s="2" t="s">
        <v>2051</v>
      </c>
      <c r="R737" s="2" t="s">
        <v>2052</v>
      </c>
      <c r="S737" s="2"/>
      <c r="T737" s="2" t="s">
        <v>388</v>
      </c>
    </row>
    <row r="738" spans="1:20" ht="14.25" customHeight="1">
      <c r="A738" s="2" t="s">
        <v>25749</v>
      </c>
      <c r="B738" s="2" t="s">
        <v>25750</v>
      </c>
      <c r="C738" s="2" t="s">
        <v>25751</v>
      </c>
      <c r="D738" s="2" t="s">
        <v>258</v>
      </c>
      <c r="E738" s="2" t="s">
        <v>96</v>
      </c>
      <c r="F738" s="2" t="s">
        <v>25752</v>
      </c>
      <c r="G738" s="2" t="s">
        <v>2046</v>
      </c>
      <c r="H738" s="2" t="s">
        <v>25753</v>
      </c>
      <c r="I738" s="2"/>
      <c r="J738" s="2"/>
      <c r="K738" s="2"/>
      <c r="L738" s="2"/>
      <c r="M738" s="2" t="s">
        <v>1566</v>
      </c>
      <c r="N738" s="2" t="s">
        <v>2058</v>
      </c>
      <c r="O738" s="2" t="s">
        <v>2153</v>
      </c>
      <c r="P738" s="2" t="s">
        <v>2534</v>
      </c>
      <c r="Q738" s="2" t="s">
        <v>2051</v>
      </c>
      <c r="R738" s="2" t="s">
        <v>2052</v>
      </c>
      <c r="S738" s="2"/>
      <c r="T738" s="2" t="s">
        <v>257</v>
      </c>
    </row>
    <row r="739" spans="1:20" ht="14.25" customHeight="1">
      <c r="A739" s="2" t="s">
        <v>25754</v>
      </c>
      <c r="B739" s="2" t="s">
        <v>25755</v>
      </c>
      <c r="C739" s="2" t="s">
        <v>25756</v>
      </c>
      <c r="D739" s="2" t="s">
        <v>25757</v>
      </c>
      <c r="E739" s="2" t="s">
        <v>264</v>
      </c>
      <c r="F739" s="2" t="s">
        <v>2320</v>
      </c>
      <c r="G739" s="2" t="s">
        <v>2091</v>
      </c>
      <c r="H739" s="2" t="s">
        <v>25758</v>
      </c>
      <c r="I739" s="2"/>
      <c r="J739" s="2"/>
      <c r="K739" s="2"/>
      <c r="L739" s="2"/>
      <c r="M739" s="2" t="s">
        <v>59</v>
      </c>
      <c r="N739" s="2" t="s">
        <v>2058</v>
      </c>
      <c r="O739" s="2" t="s">
        <v>2322</v>
      </c>
      <c r="P739" s="2" t="s">
        <v>2609</v>
      </c>
      <c r="Q739" s="2" t="s">
        <v>2051</v>
      </c>
      <c r="R739" s="2" t="s">
        <v>2200</v>
      </c>
      <c r="S739" s="2"/>
      <c r="T739" s="2" t="s">
        <v>25759</v>
      </c>
    </row>
    <row r="740" spans="1:20" ht="14.25" customHeight="1">
      <c r="A740" s="2" t="s">
        <v>25760</v>
      </c>
      <c r="B740" s="2" t="s">
        <v>25761</v>
      </c>
      <c r="C740" s="2" t="s">
        <v>25762</v>
      </c>
      <c r="D740" s="2" t="s">
        <v>25763</v>
      </c>
      <c r="E740" s="2" t="s">
        <v>264</v>
      </c>
      <c r="F740" s="2" t="s">
        <v>2491</v>
      </c>
      <c r="G740" s="2" t="s">
        <v>23017</v>
      </c>
      <c r="H740" s="2" t="s">
        <v>25764</v>
      </c>
      <c r="I740" s="2"/>
      <c r="J740" s="2"/>
      <c r="K740" s="2"/>
      <c r="L740" s="2"/>
      <c r="M740" s="2" t="s">
        <v>60</v>
      </c>
      <c r="N740" s="2" t="s">
        <v>2058</v>
      </c>
      <c r="O740" s="2" t="s">
        <v>2491</v>
      </c>
      <c r="P740" s="2" t="s">
        <v>2609</v>
      </c>
      <c r="Q740" s="2" t="s">
        <v>2051</v>
      </c>
      <c r="R740" s="2" t="s">
        <v>2052</v>
      </c>
      <c r="S740" s="2"/>
      <c r="T740" s="2" t="s">
        <v>25765</v>
      </c>
    </row>
    <row r="741" spans="1:20" ht="14.25" customHeight="1">
      <c r="A741" s="2" t="s">
        <v>25766</v>
      </c>
      <c r="B741" s="2" t="s">
        <v>25767</v>
      </c>
      <c r="C741" s="2" t="s">
        <v>25768</v>
      </c>
      <c r="D741" s="2" t="s">
        <v>996</v>
      </c>
      <c r="E741" s="2" t="s">
        <v>264</v>
      </c>
      <c r="F741" s="2" t="s">
        <v>25769</v>
      </c>
      <c r="G741" s="2" t="s">
        <v>2091</v>
      </c>
      <c r="H741" s="2" t="s">
        <v>25770</v>
      </c>
      <c r="I741" s="2"/>
      <c r="J741" s="2"/>
      <c r="K741" s="2"/>
      <c r="L741" s="2"/>
      <c r="M741" s="2" t="s">
        <v>1566</v>
      </c>
      <c r="N741" s="2" t="s">
        <v>2048</v>
      </c>
      <c r="O741" s="2" t="s">
        <v>2179</v>
      </c>
      <c r="P741" s="2" t="s">
        <v>2609</v>
      </c>
      <c r="Q741" s="2" t="s">
        <v>2051</v>
      </c>
      <c r="R741" s="2" t="s">
        <v>2052</v>
      </c>
      <c r="S741" s="2"/>
      <c r="T741" s="2" t="s">
        <v>995</v>
      </c>
    </row>
    <row r="742" spans="1:20" ht="14.25" customHeight="1">
      <c r="A742" s="2" t="s">
        <v>25771</v>
      </c>
      <c r="B742" s="2" t="s">
        <v>4261</v>
      </c>
      <c r="C742" s="2" t="s">
        <v>13694</v>
      </c>
      <c r="D742" s="2" t="s">
        <v>122</v>
      </c>
      <c r="E742" s="2" t="s">
        <v>96</v>
      </c>
      <c r="F742" s="2" t="s">
        <v>25772</v>
      </c>
      <c r="G742" s="2" t="s">
        <v>2046</v>
      </c>
      <c r="H742" s="2" t="s">
        <v>25773</v>
      </c>
      <c r="I742" s="2"/>
      <c r="J742" s="2"/>
      <c r="K742" s="2"/>
      <c r="L742" s="2"/>
      <c r="M742" s="2" t="s">
        <v>1566</v>
      </c>
      <c r="N742" s="2" t="s">
        <v>2048</v>
      </c>
      <c r="O742" s="2" t="s">
        <v>2179</v>
      </c>
      <c r="P742" s="2" t="s">
        <v>2620</v>
      </c>
      <c r="Q742" s="2" t="s">
        <v>2051</v>
      </c>
      <c r="R742" s="2" t="s">
        <v>2052</v>
      </c>
      <c r="S742" s="2"/>
      <c r="T742" s="2" t="s">
        <v>121</v>
      </c>
    </row>
    <row r="743" spans="1:20" ht="14.25" customHeight="1">
      <c r="A743" s="2" t="s">
        <v>25774</v>
      </c>
      <c r="B743" s="2" t="s">
        <v>21651</v>
      </c>
      <c r="C743" s="2" t="s">
        <v>25775</v>
      </c>
      <c r="D743" s="2" t="s">
        <v>1460</v>
      </c>
      <c r="E743" s="2" t="s">
        <v>264</v>
      </c>
      <c r="F743" s="2" t="s">
        <v>2320</v>
      </c>
      <c r="G743" s="2" t="s">
        <v>2046</v>
      </c>
      <c r="H743" s="2" t="s">
        <v>25776</v>
      </c>
      <c r="I743" s="2"/>
      <c r="J743" s="2"/>
      <c r="K743" s="2"/>
      <c r="L743" s="2"/>
      <c r="M743" s="2" t="s">
        <v>59</v>
      </c>
      <c r="N743" s="2" t="s">
        <v>2058</v>
      </c>
      <c r="O743" s="2" t="s">
        <v>2322</v>
      </c>
      <c r="P743" s="2" t="s">
        <v>20494</v>
      </c>
      <c r="Q743" s="2" t="s">
        <v>2051</v>
      </c>
      <c r="R743" s="2" t="s">
        <v>3993</v>
      </c>
      <c r="S743" s="2"/>
      <c r="T743" s="2" t="s">
        <v>1459</v>
      </c>
    </row>
    <row r="744" spans="1:20" ht="14.25" customHeight="1">
      <c r="A744" s="2" t="s">
        <v>25777</v>
      </c>
      <c r="B744" s="2" t="s">
        <v>21651</v>
      </c>
      <c r="C744" s="2" t="s">
        <v>25778</v>
      </c>
      <c r="D744" s="2" t="s">
        <v>557</v>
      </c>
      <c r="E744" s="2" t="s">
        <v>264</v>
      </c>
      <c r="F744" s="2" t="s">
        <v>25779</v>
      </c>
      <c r="G744" s="2" t="s">
        <v>2046</v>
      </c>
      <c r="H744" s="2" t="s">
        <v>25780</v>
      </c>
      <c r="I744" s="2"/>
      <c r="J744" s="2"/>
      <c r="K744" s="2"/>
      <c r="L744" s="2"/>
      <c r="M744" s="2" t="s">
        <v>1566</v>
      </c>
      <c r="N744" s="2" t="s">
        <v>2058</v>
      </c>
      <c r="O744" s="2" t="s">
        <v>2153</v>
      </c>
      <c r="P744" s="2" t="s">
        <v>2377</v>
      </c>
      <c r="Q744" s="2" t="s">
        <v>2051</v>
      </c>
      <c r="R744" s="2" t="s">
        <v>2052</v>
      </c>
      <c r="S744" s="2"/>
      <c r="T744" s="2" t="s">
        <v>556</v>
      </c>
    </row>
    <row r="745" spans="1:20" ht="14.25" customHeight="1">
      <c r="A745" s="2" t="s">
        <v>25781</v>
      </c>
      <c r="B745" s="2" t="s">
        <v>21651</v>
      </c>
      <c r="C745" s="2" t="s">
        <v>3232</v>
      </c>
      <c r="D745" s="2" t="s">
        <v>652</v>
      </c>
      <c r="E745" s="2" t="s">
        <v>264</v>
      </c>
      <c r="F745" s="2" t="s">
        <v>25782</v>
      </c>
      <c r="G745" s="2" t="s">
        <v>2046</v>
      </c>
      <c r="H745" s="2" t="s">
        <v>25783</v>
      </c>
      <c r="I745" s="2">
        <v>447414759266</v>
      </c>
      <c r="J745" s="2"/>
      <c r="K745" s="2"/>
      <c r="L745" s="2"/>
      <c r="M745" s="2" t="s">
        <v>1566</v>
      </c>
      <c r="N745" s="2" t="s">
        <v>2048</v>
      </c>
      <c r="O745" s="2" t="s">
        <v>2179</v>
      </c>
      <c r="P745" s="2" t="s">
        <v>2108</v>
      </c>
      <c r="Q745" s="2" t="s">
        <v>2051</v>
      </c>
      <c r="R745" s="2" t="s">
        <v>2052</v>
      </c>
      <c r="S745" s="2"/>
      <c r="T745" s="2" t="s">
        <v>651</v>
      </c>
    </row>
    <row r="746" spans="1:20" ht="14.25" customHeight="1">
      <c r="A746" s="2" t="s">
        <v>25784</v>
      </c>
      <c r="B746" s="2" t="s">
        <v>14910</v>
      </c>
      <c r="C746" s="2" t="s">
        <v>25785</v>
      </c>
      <c r="D746" s="2" t="s">
        <v>99</v>
      </c>
      <c r="E746" s="2" t="s">
        <v>96</v>
      </c>
      <c r="F746" s="2" t="s">
        <v>23632</v>
      </c>
      <c r="G746" s="2" t="s">
        <v>2046</v>
      </c>
      <c r="H746" s="2" t="s">
        <v>25786</v>
      </c>
      <c r="I746" s="2"/>
      <c r="J746" s="2"/>
      <c r="K746" s="2"/>
      <c r="L746" s="2"/>
      <c r="M746" s="2" t="s">
        <v>1566</v>
      </c>
      <c r="N746" s="2" t="s">
        <v>2048</v>
      </c>
      <c r="O746" s="2" t="s">
        <v>2179</v>
      </c>
      <c r="P746" s="2" t="s">
        <v>23417</v>
      </c>
      <c r="Q746" s="2" t="s">
        <v>2051</v>
      </c>
      <c r="R746" s="2" t="s">
        <v>2052</v>
      </c>
      <c r="S746" s="2"/>
      <c r="T746" s="2" t="s">
        <v>98</v>
      </c>
    </row>
    <row r="747" spans="1:20" ht="14.25" customHeight="1">
      <c r="A747" s="2" t="s">
        <v>25787</v>
      </c>
      <c r="B747" s="2" t="s">
        <v>11006</v>
      </c>
      <c r="C747" s="2" t="s">
        <v>25788</v>
      </c>
      <c r="D747" s="2" t="s">
        <v>94</v>
      </c>
      <c r="E747" s="2" t="s">
        <v>96</v>
      </c>
      <c r="F747" s="2" t="s">
        <v>25789</v>
      </c>
      <c r="G747" s="2" t="s">
        <v>2046</v>
      </c>
      <c r="H747" s="2" t="s">
        <v>25790</v>
      </c>
      <c r="I747" s="2"/>
      <c r="J747" s="2"/>
      <c r="K747" s="2"/>
      <c r="L747" s="2"/>
      <c r="M747" s="2" t="s">
        <v>1566</v>
      </c>
      <c r="N747" s="2" t="s">
        <v>2058</v>
      </c>
      <c r="O747" s="2" t="s">
        <v>2153</v>
      </c>
      <c r="P747" s="2" t="s">
        <v>3363</v>
      </c>
      <c r="Q747" s="2" t="s">
        <v>2051</v>
      </c>
      <c r="R747" s="2" t="s">
        <v>2052</v>
      </c>
      <c r="S747" s="2"/>
      <c r="T747" s="2" t="s">
        <v>93</v>
      </c>
    </row>
    <row r="748" spans="1:20" ht="14.25" customHeight="1">
      <c r="A748" s="2" t="s">
        <v>25791</v>
      </c>
      <c r="B748" s="2" t="s">
        <v>13730</v>
      </c>
      <c r="C748" s="2" t="s">
        <v>2559</v>
      </c>
      <c r="D748" s="2" t="s">
        <v>122</v>
      </c>
      <c r="E748" s="2" t="s">
        <v>96</v>
      </c>
      <c r="F748" s="2" t="s">
        <v>25792</v>
      </c>
      <c r="G748" s="2" t="s">
        <v>2046</v>
      </c>
      <c r="H748" s="2" t="s">
        <v>25793</v>
      </c>
      <c r="I748" s="2"/>
      <c r="J748" s="2"/>
      <c r="K748" s="2"/>
      <c r="L748" s="2"/>
      <c r="M748" s="2" t="s">
        <v>1566</v>
      </c>
      <c r="N748" s="2" t="s">
        <v>2058</v>
      </c>
      <c r="O748" s="2" t="s">
        <v>2153</v>
      </c>
      <c r="P748" s="2" t="s">
        <v>3587</v>
      </c>
      <c r="Q748" s="2" t="s">
        <v>2051</v>
      </c>
      <c r="R748" s="2" t="s">
        <v>2052</v>
      </c>
      <c r="S748" s="2"/>
      <c r="T748" s="2" t="s">
        <v>121</v>
      </c>
    </row>
    <row r="749" spans="1:20" ht="14.25" customHeight="1">
      <c r="A749" s="2" t="s">
        <v>25794</v>
      </c>
      <c r="B749" s="2" t="s">
        <v>13730</v>
      </c>
      <c r="C749" s="2" t="s">
        <v>14117</v>
      </c>
      <c r="D749" s="2" t="s">
        <v>549</v>
      </c>
      <c r="E749" s="2" t="s">
        <v>264</v>
      </c>
      <c r="F749" s="2" t="s">
        <v>25795</v>
      </c>
      <c r="G749" s="2" t="s">
        <v>2046</v>
      </c>
      <c r="H749" s="2" t="s">
        <v>25796</v>
      </c>
      <c r="I749" s="2"/>
      <c r="J749" s="2"/>
      <c r="K749" s="2"/>
      <c r="L749" s="2"/>
      <c r="M749" s="2" t="s">
        <v>1566</v>
      </c>
      <c r="N749" s="2" t="s">
        <v>2058</v>
      </c>
      <c r="O749" s="2" t="s">
        <v>2139</v>
      </c>
      <c r="P749" s="2" t="s">
        <v>2377</v>
      </c>
      <c r="Q749" s="2" t="s">
        <v>2051</v>
      </c>
      <c r="R749" s="2" t="s">
        <v>2052</v>
      </c>
      <c r="S749" s="2"/>
      <c r="T749" s="2" t="s">
        <v>548</v>
      </c>
    </row>
    <row r="750" spans="1:20" ht="14.25" customHeight="1">
      <c r="A750" s="2" t="s">
        <v>25797</v>
      </c>
      <c r="B750" s="2" t="s">
        <v>25798</v>
      </c>
      <c r="C750" s="2" t="s">
        <v>25799</v>
      </c>
      <c r="D750" s="2" t="s">
        <v>527</v>
      </c>
      <c r="E750" s="2" t="s">
        <v>264</v>
      </c>
      <c r="F750" s="2" t="s">
        <v>3059</v>
      </c>
      <c r="G750" s="2" t="s">
        <v>2046</v>
      </c>
      <c r="H750" s="2" t="s">
        <v>25800</v>
      </c>
      <c r="I750" s="2">
        <v>447890631463</v>
      </c>
      <c r="J750" s="2">
        <v>441313470100</v>
      </c>
      <c r="K750" s="2"/>
      <c r="L750" s="2"/>
      <c r="M750" s="2" t="s">
        <v>60</v>
      </c>
      <c r="N750" s="2" t="s">
        <v>2058</v>
      </c>
      <c r="O750" s="2" t="s">
        <v>2186</v>
      </c>
      <c r="P750" s="2" t="s">
        <v>24406</v>
      </c>
      <c r="Q750" s="2" t="s">
        <v>2051</v>
      </c>
      <c r="R750" s="2" t="s">
        <v>2052</v>
      </c>
      <c r="S750" s="2"/>
      <c r="T750" s="2" t="s">
        <v>526</v>
      </c>
    </row>
    <row r="751" spans="1:20" ht="14.25" customHeight="1">
      <c r="A751" s="2" t="s">
        <v>25801</v>
      </c>
      <c r="B751" s="2" t="s">
        <v>6296</v>
      </c>
      <c r="C751" s="2" t="s">
        <v>3495</v>
      </c>
      <c r="D751" s="2" t="s">
        <v>399</v>
      </c>
      <c r="E751" s="2" t="s">
        <v>264</v>
      </c>
      <c r="F751" s="2" t="s">
        <v>2112</v>
      </c>
      <c r="G751" s="2" t="s">
        <v>2046</v>
      </c>
      <c r="H751" s="2" t="s">
        <v>25802</v>
      </c>
      <c r="I751" s="2"/>
      <c r="J751" s="2"/>
      <c r="K751" s="2"/>
      <c r="L751" s="2"/>
      <c r="M751" s="2" t="s">
        <v>1566</v>
      </c>
      <c r="N751" s="2" t="s">
        <v>2058</v>
      </c>
      <c r="O751" s="2" t="s">
        <v>2093</v>
      </c>
      <c r="P751" s="2" t="s">
        <v>3363</v>
      </c>
      <c r="Q751" s="2" t="s">
        <v>2051</v>
      </c>
      <c r="R751" s="2" t="s">
        <v>2067</v>
      </c>
      <c r="S751" s="2"/>
      <c r="T751" s="2" t="s">
        <v>398</v>
      </c>
    </row>
    <row r="752" spans="1:20" ht="14.25" customHeight="1">
      <c r="A752" s="2" t="s">
        <v>25803</v>
      </c>
      <c r="B752" s="2" t="s">
        <v>6296</v>
      </c>
      <c r="C752" s="2" t="s">
        <v>25804</v>
      </c>
      <c r="D752" s="2" t="s">
        <v>1176</v>
      </c>
      <c r="E752" s="2" t="s">
        <v>264</v>
      </c>
      <c r="F752" s="2" t="s">
        <v>2320</v>
      </c>
      <c r="G752" s="2" t="s">
        <v>2046</v>
      </c>
      <c r="H752" s="2" t="s">
        <v>25805</v>
      </c>
      <c r="I752" s="2">
        <v>447985156074</v>
      </c>
      <c r="J752" s="2">
        <v>441142651885</v>
      </c>
      <c r="K752" s="2"/>
      <c r="L752" s="2"/>
      <c r="M752" s="2" t="s">
        <v>59</v>
      </c>
      <c r="N752" s="2" t="s">
        <v>2058</v>
      </c>
      <c r="O752" s="2" t="s">
        <v>2322</v>
      </c>
      <c r="P752" s="2" t="s">
        <v>21281</v>
      </c>
      <c r="Q752" s="2" t="s">
        <v>2051</v>
      </c>
      <c r="R752" s="2"/>
      <c r="S752" s="2"/>
      <c r="T752" s="2" t="s">
        <v>1175</v>
      </c>
    </row>
    <row r="753" spans="1:20" ht="14.25" customHeight="1">
      <c r="A753" s="2" t="s">
        <v>25806</v>
      </c>
      <c r="B753" s="2" t="s">
        <v>4288</v>
      </c>
      <c r="C753" s="2" t="s">
        <v>6392</v>
      </c>
      <c r="D753" s="2" t="s">
        <v>99</v>
      </c>
      <c r="E753" s="2" t="s">
        <v>96</v>
      </c>
      <c r="F753" s="2" t="s">
        <v>25807</v>
      </c>
      <c r="G753" s="2" t="s">
        <v>2046</v>
      </c>
      <c r="H753" s="2" t="s">
        <v>25808</v>
      </c>
      <c r="I753" s="2"/>
      <c r="J753" s="2"/>
      <c r="K753" s="2"/>
      <c r="L753" s="2"/>
      <c r="M753" s="2" t="s">
        <v>1566</v>
      </c>
      <c r="N753" s="2" t="s">
        <v>2058</v>
      </c>
      <c r="O753" s="2" t="s">
        <v>2093</v>
      </c>
      <c r="P753" s="2" t="s">
        <v>23212</v>
      </c>
      <c r="Q753" s="2" t="s">
        <v>2051</v>
      </c>
      <c r="R753" s="2" t="s">
        <v>2067</v>
      </c>
      <c r="S753" s="2"/>
      <c r="T753" s="2" t="s">
        <v>98</v>
      </c>
    </row>
    <row r="754" spans="1:20" ht="14.25" customHeight="1">
      <c r="A754" s="2" t="s">
        <v>25809</v>
      </c>
      <c r="B754" s="2" t="s">
        <v>4288</v>
      </c>
      <c r="C754" s="2" t="s">
        <v>25810</v>
      </c>
      <c r="D754" s="2" t="s">
        <v>188</v>
      </c>
      <c r="E754" s="2" t="s">
        <v>96</v>
      </c>
      <c r="F754" s="2" t="s">
        <v>25811</v>
      </c>
      <c r="G754" s="2" t="s">
        <v>2046</v>
      </c>
      <c r="H754" s="2" t="s">
        <v>25812</v>
      </c>
      <c r="I754" s="2"/>
      <c r="J754" s="2"/>
      <c r="K754" s="2"/>
      <c r="L754" s="2"/>
      <c r="M754" s="2" t="s">
        <v>1566</v>
      </c>
      <c r="N754" s="2" t="s">
        <v>2048</v>
      </c>
      <c r="O754" s="2" t="s">
        <v>2179</v>
      </c>
      <c r="P754" s="2" t="s">
        <v>4458</v>
      </c>
      <c r="Q754" s="2" t="s">
        <v>2051</v>
      </c>
      <c r="R754" s="2" t="s">
        <v>2067</v>
      </c>
      <c r="S754" s="2"/>
      <c r="T754" s="2" t="s">
        <v>187</v>
      </c>
    </row>
    <row r="755" spans="1:20" ht="14.25" customHeight="1">
      <c r="A755" s="2" t="s">
        <v>25813</v>
      </c>
      <c r="B755" s="2" t="s">
        <v>4288</v>
      </c>
      <c r="C755" s="2" t="s">
        <v>6829</v>
      </c>
      <c r="D755" s="2" t="s">
        <v>206</v>
      </c>
      <c r="E755" s="2" t="s">
        <v>264</v>
      </c>
      <c r="F755" s="2" t="s">
        <v>1655</v>
      </c>
      <c r="G755" s="2" t="s">
        <v>2046</v>
      </c>
      <c r="H755" s="2" t="s">
        <v>25814</v>
      </c>
      <c r="I755" s="2"/>
      <c r="J755" s="2"/>
      <c r="K755" s="2"/>
      <c r="L755" s="2"/>
      <c r="M755" s="2" t="s">
        <v>59</v>
      </c>
      <c r="N755" s="2" t="s">
        <v>2058</v>
      </c>
      <c r="O755" s="2" t="s">
        <v>2583</v>
      </c>
      <c r="P755" s="2" t="s">
        <v>2393</v>
      </c>
      <c r="Q755" s="2" t="s">
        <v>2051</v>
      </c>
      <c r="R755" s="2" t="s">
        <v>2067</v>
      </c>
      <c r="S755" s="2"/>
      <c r="T755" s="2" t="s">
        <v>205</v>
      </c>
    </row>
    <row r="756" spans="1:20" ht="14.25" customHeight="1">
      <c r="A756" s="2" t="s">
        <v>25815</v>
      </c>
      <c r="B756" s="2" t="s">
        <v>4283</v>
      </c>
      <c r="C756" s="2" t="s">
        <v>25816</v>
      </c>
      <c r="D756" s="2" t="s">
        <v>94</v>
      </c>
      <c r="E756" s="2" t="s">
        <v>96</v>
      </c>
      <c r="F756" s="2" t="s">
        <v>7861</v>
      </c>
      <c r="G756" s="2" t="s">
        <v>2046</v>
      </c>
      <c r="H756" s="2" t="s">
        <v>25817</v>
      </c>
      <c r="I756" s="2"/>
      <c r="J756" s="2"/>
      <c r="K756" s="2"/>
      <c r="L756" s="2"/>
      <c r="M756" s="2" t="s">
        <v>1566</v>
      </c>
      <c r="N756" s="2" t="s">
        <v>2048</v>
      </c>
      <c r="O756" s="2" t="s">
        <v>2179</v>
      </c>
      <c r="P756" s="2" t="s">
        <v>3363</v>
      </c>
      <c r="Q756" s="2" t="s">
        <v>2051</v>
      </c>
      <c r="R756" s="2" t="s">
        <v>2052</v>
      </c>
      <c r="S756" s="2"/>
      <c r="T756" s="2" t="s">
        <v>93</v>
      </c>
    </row>
    <row r="757" spans="1:20" ht="14.25" customHeight="1">
      <c r="A757" s="2" t="s">
        <v>25818</v>
      </c>
      <c r="B757" s="2" t="s">
        <v>25819</v>
      </c>
      <c r="C757" s="2" t="s">
        <v>11929</v>
      </c>
      <c r="D757" s="2" t="s">
        <v>114</v>
      </c>
      <c r="E757" s="2" t="s">
        <v>96</v>
      </c>
      <c r="F757" s="2" t="s">
        <v>25820</v>
      </c>
      <c r="G757" s="2" t="s">
        <v>2046</v>
      </c>
      <c r="H757" s="2" t="s">
        <v>25821</v>
      </c>
      <c r="I757" s="2"/>
      <c r="J757" s="2"/>
      <c r="K757" s="2"/>
      <c r="L757" s="2"/>
      <c r="M757" s="2" t="s">
        <v>1566</v>
      </c>
      <c r="N757" s="2" t="s">
        <v>2058</v>
      </c>
      <c r="O757" s="2" t="s">
        <v>2153</v>
      </c>
      <c r="P757" s="2" t="s">
        <v>3465</v>
      </c>
      <c r="Q757" s="2" t="s">
        <v>2051</v>
      </c>
      <c r="R757" s="2" t="s">
        <v>2052</v>
      </c>
      <c r="S757" s="2"/>
      <c r="T757" s="2" t="s">
        <v>113</v>
      </c>
    </row>
    <row r="758" spans="1:20" ht="14.25" customHeight="1">
      <c r="A758" s="2" t="s">
        <v>25822</v>
      </c>
      <c r="B758" s="2" t="s">
        <v>4266</v>
      </c>
      <c r="C758" s="2" t="s">
        <v>22304</v>
      </c>
      <c r="D758" s="2" t="s">
        <v>310</v>
      </c>
      <c r="E758" s="2" t="s">
        <v>96</v>
      </c>
      <c r="F758" s="2" t="s">
        <v>25823</v>
      </c>
      <c r="G758" s="2" t="s">
        <v>2046</v>
      </c>
      <c r="H758" s="2" t="s">
        <v>25824</v>
      </c>
      <c r="I758" s="2"/>
      <c r="J758" s="2"/>
      <c r="K758" s="2"/>
      <c r="L758" s="2"/>
      <c r="M758" s="2" t="s">
        <v>1566</v>
      </c>
      <c r="N758" s="2" t="s">
        <v>2048</v>
      </c>
      <c r="O758" s="2" t="s">
        <v>2199</v>
      </c>
      <c r="P758" s="2" t="s">
        <v>2456</v>
      </c>
      <c r="Q758" s="2" t="s">
        <v>2051</v>
      </c>
      <c r="R758" s="2" t="s">
        <v>2067</v>
      </c>
      <c r="S758" s="2"/>
      <c r="T758" s="2" t="s">
        <v>309</v>
      </c>
    </row>
    <row r="759" spans="1:20" ht="14.25" customHeight="1">
      <c r="A759" s="2" t="s">
        <v>25825</v>
      </c>
      <c r="B759" s="2" t="s">
        <v>4266</v>
      </c>
      <c r="C759" s="2" t="s">
        <v>21713</v>
      </c>
      <c r="D759" s="2" t="s">
        <v>94</v>
      </c>
      <c r="E759" s="2" t="s">
        <v>96</v>
      </c>
      <c r="F759" s="2" t="s">
        <v>1659</v>
      </c>
      <c r="G759" s="2" t="s">
        <v>2046</v>
      </c>
      <c r="H759" s="2" t="s">
        <v>25826</v>
      </c>
      <c r="I759" s="2"/>
      <c r="J759" s="2"/>
      <c r="K759" s="2"/>
      <c r="L759" s="2"/>
      <c r="M759" s="2" t="s">
        <v>59</v>
      </c>
      <c r="N759" s="2" t="s">
        <v>2058</v>
      </c>
      <c r="O759" s="2" t="s">
        <v>2583</v>
      </c>
      <c r="P759" s="2" t="s">
        <v>3363</v>
      </c>
      <c r="Q759" s="2" t="s">
        <v>2051</v>
      </c>
      <c r="R759" s="2" t="s">
        <v>2052</v>
      </c>
      <c r="S759" s="2"/>
      <c r="T759" s="2" t="s">
        <v>93</v>
      </c>
    </row>
    <row r="760" spans="1:20" ht="14.25" customHeight="1">
      <c r="A760" s="2" t="s">
        <v>25827</v>
      </c>
      <c r="B760" s="2" t="s">
        <v>25828</v>
      </c>
      <c r="C760" s="2" t="s">
        <v>25829</v>
      </c>
      <c r="D760" s="2" t="s">
        <v>268</v>
      </c>
      <c r="E760" s="2" t="s">
        <v>96</v>
      </c>
      <c r="F760" s="2" t="s">
        <v>25830</v>
      </c>
      <c r="G760" s="2" t="s">
        <v>2046</v>
      </c>
      <c r="H760" s="2" t="s">
        <v>25831</v>
      </c>
      <c r="I760" s="2"/>
      <c r="J760" s="2"/>
      <c r="K760" s="2"/>
      <c r="L760" s="2"/>
      <c r="M760" s="2" t="s">
        <v>1566</v>
      </c>
      <c r="N760" s="2" t="s">
        <v>2058</v>
      </c>
      <c r="O760" s="2" t="s">
        <v>2153</v>
      </c>
      <c r="P760" s="2" t="s">
        <v>25580</v>
      </c>
      <c r="Q760" s="2" t="s">
        <v>2051</v>
      </c>
      <c r="R760" s="2" t="s">
        <v>2052</v>
      </c>
      <c r="S760" s="2"/>
      <c r="T760" s="2" t="s">
        <v>267</v>
      </c>
    </row>
    <row r="761" spans="1:20" ht="14.25" customHeight="1">
      <c r="A761" s="2" t="s">
        <v>25832</v>
      </c>
      <c r="B761" s="2" t="s">
        <v>25828</v>
      </c>
      <c r="C761" s="2" t="s">
        <v>25833</v>
      </c>
      <c r="D761" s="2" t="s">
        <v>94</v>
      </c>
      <c r="E761" s="2" t="s">
        <v>96</v>
      </c>
      <c r="F761" s="2" t="s">
        <v>25834</v>
      </c>
      <c r="G761" s="2" t="s">
        <v>2046</v>
      </c>
      <c r="H761" s="2" t="s">
        <v>25835</v>
      </c>
      <c r="I761" s="2"/>
      <c r="J761" s="2"/>
      <c r="K761" s="2"/>
      <c r="L761" s="2"/>
      <c r="M761" s="2" t="s">
        <v>1566</v>
      </c>
      <c r="N761" s="2" t="s">
        <v>2058</v>
      </c>
      <c r="O761" s="2" t="s">
        <v>2153</v>
      </c>
      <c r="P761" s="2" t="s">
        <v>3363</v>
      </c>
      <c r="Q761" s="2" t="s">
        <v>2051</v>
      </c>
      <c r="R761" s="2" t="s">
        <v>2052</v>
      </c>
      <c r="S761" s="2"/>
      <c r="T761" s="2" t="s">
        <v>93</v>
      </c>
    </row>
    <row r="762" spans="1:20" ht="14.25" customHeight="1">
      <c r="A762" s="2" t="s">
        <v>25836</v>
      </c>
      <c r="B762" s="2" t="s">
        <v>4261</v>
      </c>
      <c r="C762" s="2" t="s">
        <v>3779</v>
      </c>
      <c r="D762" s="2" t="s">
        <v>445</v>
      </c>
      <c r="E762" s="2" t="s">
        <v>96</v>
      </c>
      <c r="F762" s="2" t="s">
        <v>25837</v>
      </c>
      <c r="G762" s="2" t="s">
        <v>2046</v>
      </c>
      <c r="H762" s="2" t="s">
        <v>25838</v>
      </c>
      <c r="I762" s="2"/>
      <c r="J762" s="2"/>
      <c r="K762" s="2"/>
      <c r="L762" s="2"/>
      <c r="M762" s="2" t="s">
        <v>60</v>
      </c>
      <c r="N762" s="2" t="s">
        <v>2058</v>
      </c>
      <c r="O762" s="2" t="s">
        <v>2186</v>
      </c>
      <c r="P762" s="2" t="s">
        <v>25839</v>
      </c>
      <c r="Q762" s="2" t="s">
        <v>2051</v>
      </c>
      <c r="R762" s="2"/>
      <c r="S762" s="2"/>
      <c r="T762" s="2" t="s">
        <v>444</v>
      </c>
    </row>
    <row r="763" spans="1:20" ht="14.25" customHeight="1">
      <c r="A763" s="2" t="s">
        <v>25840</v>
      </c>
      <c r="B763" s="2" t="s">
        <v>4261</v>
      </c>
      <c r="C763" s="2" t="s">
        <v>19363</v>
      </c>
      <c r="D763" s="2" t="s">
        <v>363</v>
      </c>
      <c r="E763" s="2" t="s">
        <v>264</v>
      </c>
      <c r="F763" s="2" t="s">
        <v>25841</v>
      </c>
      <c r="G763" s="2" t="s">
        <v>2046</v>
      </c>
      <c r="H763" s="2" t="s">
        <v>25842</v>
      </c>
      <c r="I763" s="2" t="s">
        <v>25843</v>
      </c>
      <c r="J763" s="2"/>
      <c r="K763" s="2"/>
      <c r="L763" s="2" t="s">
        <v>4984</v>
      </c>
      <c r="M763" s="2" t="s">
        <v>1566</v>
      </c>
      <c r="N763" s="2" t="s">
        <v>2058</v>
      </c>
      <c r="O763" s="2" t="s">
        <v>2078</v>
      </c>
      <c r="P763" s="2" t="s">
        <v>3061</v>
      </c>
      <c r="Q763" s="2" t="s">
        <v>2051</v>
      </c>
      <c r="R763" s="2" t="s">
        <v>2067</v>
      </c>
      <c r="S763" s="2"/>
      <c r="T763" s="2" t="s">
        <v>362</v>
      </c>
    </row>
    <row r="764" spans="1:20" ht="14.25" customHeight="1">
      <c r="A764" s="2" t="s">
        <v>25844</v>
      </c>
      <c r="B764" s="2" t="s">
        <v>4261</v>
      </c>
      <c r="C764" s="2" t="s">
        <v>25845</v>
      </c>
      <c r="D764" s="2" t="s">
        <v>184</v>
      </c>
      <c r="E764" s="2" t="s">
        <v>96</v>
      </c>
      <c r="F764" s="2" t="s">
        <v>2170</v>
      </c>
      <c r="G764" s="2" t="s">
        <v>2046</v>
      </c>
      <c r="H764" s="2" t="s">
        <v>25846</v>
      </c>
      <c r="I764" s="2">
        <v>447884074279</v>
      </c>
      <c r="J764" s="2"/>
      <c r="K764" s="2"/>
      <c r="L764" s="2"/>
      <c r="M764" s="2" t="s">
        <v>59</v>
      </c>
      <c r="N764" s="2" t="s">
        <v>2058</v>
      </c>
      <c r="O764" s="2" t="s">
        <v>2172</v>
      </c>
      <c r="P764" s="2" t="s">
        <v>25847</v>
      </c>
      <c r="Q764" s="2" t="s">
        <v>2051</v>
      </c>
      <c r="R764" s="2" t="s">
        <v>2052</v>
      </c>
      <c r="S764" s="2"/>
      <c r="T764" s="2" t="s">
        <v>183</v>
      </c>
    </row>
    <row r="765" spans="1:20" ht="14.25" customHeight="1">
      <c r="A765" s="2" t="s">
        <v>25848</v>
      </c>
      <c r="B765" s="2" t="s">
        <v>15401</v>
      </c>
      <c r="C765" s="2" t="s">
        <v>25849</v>
      </c>
      <c r="D765" s="2" t="s">
        <v>112</v>
      </c>
      <c r="E765" s="2" t="s">
        <v>96</v>
      </c>
      <c r="F765" s="2" t="s">
        <v>1658</v>
      </c>
      <c r="G765" s="2" t="s">
        <v>2046</v>
      </c>
      <c r="H765" s="2" t="s">
        <v>25850</v>
      </c>
      <c r="I765" s="2"/>
      <c r="J765" s="2"/>
      <c r="K765" s="2"/>
      <c r="L765" s="2"/>
      <c r="M765" s="2" t="s">
        <v>1566</v>
      </c>
      <c r="N765" s="2" t="s">
        <v>2058</v>
      </c>
      <c r="O765" s="2" t="s">
        <v>2145</v>
      </c>
      <c r="P765" s="2" t="s">
        <v>3153</v>
      </c>
      <c r="Q765" s="2" t="s">
        <v>2051</v>
      </c>
      <c r="R765" s="2" t="s">
        <v>2067</v>
      </c>
      <c r="S765" s="2"/>
      <c r="T765" s="2" t="s">
        <v>111</v>
      </c>
    </row>
    <row r="766" spans="1:20" ht="14.25" customHeight="1">
      <c r="A766" s="2" t="s">
        <v>25851</v>
      </c>
      <c r="B766" s="2" t="s">
        <v>4256</v>
      </c>
      <c r="C766" s="2" t="s">
        <v>17188</v>
      </c>
      <c r="D766" s="2" t="s">
        <v>122</v>
      </c>
      <c r="E766" s="2" t="s">
        <v>96</v>
      </c>
      <c r="F766" s="2" t="s">
        <v>25852</v>
      </c>
      <c r="G766" s="2" t="s">
        <v>2046</v>
      </c>
      <c r="H766" s="2" t="s">
        <v>25853</v>
      </c>
      <c r="I766" s="2"/>
      <c r="J766" s="2"/>
      <c r="K766" s="2"/>
      <c r="L766" s="2"/>
      <c r="M766" s="2" t="s">
        <v>1566</v>
      </c>
      <c r="N766" s="2" t="s">
        <v>2058</v>
      </c>
      <c r="O766" s="2" t="s">
        <v>2153</v>
      </c>
      <c r="P766" s="2" t="s">
        <v>3847</v>
      </c>
      <c r="Q766" s="2" t="s">
        <v>2051</v>
      </c>
      <c r="R766" s="2" t="s">
        <v>2052</v>
      </c>
      <c r="S766" s="2"/>
      <c r="T766" s="2" t="s">
        <v>121</v>
      </c>
    </row>
    <row r="767" spans="1:20" ht="14.25" customHeight="1">
      <c r="A767" s="2" t="s">
        <v>25854</v>
      </c>
      <c r="B767" s="2" t="s">
        <v>4256</v>
      </c>
      <c r="C767" s="2" t="s">
        <v>25855</v>
      </c>
      <c r="D767" s="2" t="s">
        <v>152</v>
      </c>
      <c r="E767" s="2" t="s">
        <v>96</v>
      </c>
      <c r="F767" s="2" t="s">
        <v>16402</v>
      </c>
      <c r="G767" s="2" t="s">
        <v>2046</v>
      </c>
      <c r="H767" s="2" t="s">
        <v>25856</v>
      </c>
      <c r="I767" s="2"/>
      <c r="J767" s="2"/>
      <c r="K767" s="2"/>
      <c r="L767" s="2" t="s">
        <v>4539</v>
      </c>
      <c r="M767" s="2" t="s">
        <v>1566</v>
      </c>
      <c r="N767" s="2" t="s">
        <v>2058</v>
      </c>
      <c r="O767" s="2" t="s">
        <v>2059</v>
      </c>
      <c r="P767" s="2" t="s">
        <v>23531</v>
      </c>
      <c r="Q767" s="2" t="s">
        <v>2051</v>
      </c>
      <c r="R767" s="2" t="s">
        <v>2067</v>
      </c>
      <c r="S767" s="2"/>
      <c r="T767" s="2" t="s">
        <v>151</v>
      </c>
    </row>
    <row r="768" spans="1:20" ht="14.25" customHeight="1">
      <c r="A768" s="2" t="s">
        <v>25857</v>
      </c>
      <c r="B768" s="2" t="s">
        <v>4256</v>
      </c>
      <c r="C768" s="2" t="s">
        <v>18495</v>
      </c>
      <c r="D768" s="2" t="s">
        <v>359</v>
      </c>
      <c r="E768" s="2" t="s">
        <v>264</v>
      </c>
      <c r="F768" s="2" t="s">
        <v>25858</v>
      </c>
      <c r="G768" s="2" t="s">
        <v>2046</v>
      </c>
      <c r="H768" s="2" t="s">
        <v>25859</v>
      </c>
      <c r="I768" s="2"/>
      <c r="J768" s="2"/>
      <c r="K768" s="2"/>
      <c r="L768" s="2"/>
      <c r="M768" s="2" t="s">
        <v>1566</v>
      </c>
      <c r="N768" s="2" t="s">
        <v>2048</v>
      </c>
      <c r="O768" s="2" t="s">
        <v>2199</v>
      </c>
      <c r="P768" s="2" t="s">
        <v>3153</v>
      </c>
      <c r="Q768" s="2" t="s">
        <v>2051</v>
      </c>
      <c r="R768" s="2" t="s">
        <v>2067</v>
      </c>
      <c r="S768" s="2"/>
      <c r="T768" s="2" t="s">
        <v>358</v>
      </c>
    </row>
    <row r="769" spans="1:20" ht="14.25" customHeight="1">
      <c r="A769" s="2" t="s">
        <v>25860</v>
      </c>
      <c r="B769" s="2" t="s">
        <v>4256</v>
      </c>
      <c r="C769" s="2" t="s">
        <v>22096</v>
      </c>
      <c r="D769" s="2" t="s">
        <v>196</v>
      </c>
      <c r="E769" s="2" t="s">
        <v>96</v>
      </c>
      <c r="F769" s="2" t="s">
        <v>25861</v>
      </c>
      <c r="G769" s="2" t="s">
        <v>2046</v>
      </c>
      <c r="H769" s="2" t="s">
        <v>25862</v>
      </c>
      <c r="I769" s="2"/>
      <c r="J769" s="2"/>
      <c r="K769" s="2"/>
      <c r="L769" s="2"/>
      <c r="M769" s="2" t="s">
        <v>1566</v>
      </c>
      <c r="N769" s="2" t="s">
        <v>2058</v>
      </c>
      <c r="O769" s="2" t="s">
        <v>2078</v>
      </c>
      <c r="P769" s="2" t="s">
        <v>3969</v>
      </c>
      <c r="Q769" s="2" t="s">
        <v>2051</v>
      </c>
      <c r="R769" s="2" t="s">
        <v>2067</v>
      </c>
      <c r="S769" s="2"/>
      <c r="T769" s="2" t="s">
        <v>195</v>
      </c>
    </row>
    <row r="770" spans="1:20" ht="14.25" customHeight="1">
      <c r="A770" s="2" t="s">
        <v>25863</v>
      </c>
      <c r="B770" s="2" t="s">
        <v>6016</v>
      </c>
      <c r="C770" s="2" t="s">
        <v>13923</v>
      </c>
      <c r="D770" s="2" t="s">
        <v>212</v>
      </c>
      <c r="E770" s="2" t="s">
        <v>264</v>
      </c>
      <c r="F770" s="2" t="s">
        <v>25864</v>
      </c>
      <c r="G770" s="2" t="s">
        <v>2046</v>
      </c>
      <c r="H770" s="2" t="s">
        <v>25865</v>
      </c>
      <c r="I770" s="2"/>
      <c r="J770" s="2"/>
      <c r="K770" s="2"/>
      <c r="L770" s="2"/>
      <c r="M770" s="2" t="s">
        <v>1566</v>
      </c>
      <c r="N770" s="2" t="s">
        <v>2058</v>
      </c>
      <c r="O770" s="2" t="s">
        <v>2153</v>
      </c>
      <c r="P770" s="2" t="s">
        <v>3363</v>
      </c>
      <c r="Q770" s="2" t="s">
        <v>2051</v>
      </c>
      <c r="R770" s="2" t="s">
        <v>2052</v>
      </c>
      <c r="S770" s="2"/>
      <c r="T770" s="2" t="s">
        <v>211</v>
      </c>
    </row>
    <row r="771" spans="1:20" ht="14.25" customHeight="1">
      <c r="A771" s="22" t="s">
        <v>25866</v>
      </c>
      <c r="B771" s="22" t="s">
        <v>25867</v>
      </c>
      <c r="C771" s="22" t="s">
        <v>25868</v>
      </c>
      <c r="D771" s="22" t="s">
        <v>128</v>
      </c>
      <c r="E771" s="22" t="s">
        <v>96</v>
      </c>
      <c r="F771" s="22" t="s">
        <v>25869</v>
      </c>
      <c r="G771" s="22" t="s">
        <v>2046</v>
      </c>
      <c r="H771" s="22" t="s">
        <v>25870</v>
      </c>
      <c r="I771" s="22"/>
      <c r="J771" s="22"/>
      <c r="K771" s="22"/>
      <c r="L771" s="22"/>
      <c r="M771" s="22" t="s">
        <v>1566</v>
      </c>
      <c r="N771" s="22" t="s">
        <v>2058</v>
      </c>
      <c r="O771" s="22" t="s">
        <v>2153</v>
      </c>
      <c r="P771" s="22" t="s">
        <v>3363</v>
      </c>
      <c r="Q771" s="22" t="s">
        <v>2051</v>
      </c>
      <c r="R771" s="2" t="s">
        <v>2052</v>
      </c>
      <c r="S771" s="2"/>
      <c r="T771" s="2" t="s">
        <v>127</v>
      </c>
    </row>
    <row r="772" spans="1:20" ht="14.25" customHeight="1">
      <c r="A772" s="2" t="s">
        <v>25871</v>
      </c>
      <c r="B772" s="2" t="s">
        <v>25872</v>
      </c>
      <c r="C772" s="2" t="s">
        <v>25873</v>
      </c>
      <c r="D772" s="2" t="s">
        <v>23639</v>
      </c>
      <c r="E772" s="2" t="s">
        <v>264</v>
      </c>
      <c r="F772" s="2" t="s">
        <v>25874</v>
      </c>
      <c r="G772" s="2" t="s">
        <v>6780</v>
      </c>
      <c r="H772" s="2" t="s">
        <v>25875</v>
      </c>
      <c r="I772" s="2"/>
      <c r="J772" s="2"/>
      <c r="K772" s="2"/>
      <c r="L772" s="2"/>
      <c r="M772" s="2" t="s">
        <v>1566</v>
      </c>
      <c r="N772" s="2" t="s">
        <v>2048</v>
      </c>
      <c r="O772" s="2" t="s">
        <v>2179</v>
      </c>
      <c r="P772" s="2" t="s">
        <v>2609</v>
      </c>
      <c r="Q772" s="2" t="s">
        <v>2051</v>
      </c>
      <c r="R772" s="2" t="s">
        <v>2067</v>
      </c>
      <c r="S772" s="2"/>
      <c r="T772" s="2" t="s">
        <v>23641</v>
      </c>
    </row>
    <row r="773" spans="1:20" ht="14.25" customHeight="1">
      <c r="A773" s="2" t="s">
        <v>25876</v>
      </c>
      <c r="B773" s="2" t="s">
        <v>25877</v>
      </c>
      <c r="C773" s="2" t="s">
        <v>25878</v>
      </c>
      <c r="D773" s="2" t="s">
        <v>122</v>
      </c>
      <c r="E773" s="2" t="s">
        <v>96</v>
      </c>
      <c r="F773" s="2" t="s">
        <v>25879</v>
      </c>
      <c r="G773" s="2" t="s">
        <v>2046</v>
      </c>
      <c r="H773" s="2" t="s">
        <v>25880</v>
      </c>
      <c r="I773" s="2"/>
      <c r="J773" s="2"/>
      <c r="K773" s="2"/>
      <c r="L773" s="2"/>
      <c r="M773" s="2" t="s">
        <v>1566</v>
      </c>
      <c r="N773" s="2" t="s">
        <v>2048</v>
      </c>
      <c r="O773" s="2" t="s">
        <v>2179</v>
      </c>
      <c r="P773" s="2" t="s">
        <v>3587</v>
      </c>
      <c r="Q773" s="2" t="s">
        <v>2051</v>
      </c>
      <c r="R773" s="2" t="s">
        <v>2052</v>
      </c>
      <c r="S773" s="2"/>
      <c r="T773" s="2" t="s">
        <v>121</v>
      </c>
    </row>
    <row r="774" spans="1:20" ht="14.25" customHeight="1">
      <c r="A774" s="2" t="s">
        <v>25881</v>
      </c>
      <c r="B774" s="2" t="s">
        <v>25882</v>
      </c>
      <c r="C774" s="2" t="s">
        <v>5993</v>
      </c>
      <c r="D774" s="2" t="s">
        <v>226</v>
      </c>
      <c r="E774" s="2" t="s">
        <v>96</v>
      </c>
      <c r="F774" s="2" t="s">
        <v>25673</v>
      </c>
      <c r="G774" s="2" t="s">
        <v>2046</v>
      </c>
      <c r="H774" s="2" t="s">
        <v>25883</v>
      </c>
      <c r="I774" s="2"/>
      <c r="J774" s="2"/>
      <c r="K774" s="2"/>
      <c r="L774" s="2"/>
      <c r="M774" s="2" t="s">
        <v>1566</v>
      </c>
      <c r="N774" s="2" t="s">
        <v>2058</v>
      </c>
      <c r="O774" s="2" t="s">
        <v>2059</v>
      </c>
      <c r="P774" s="2" t="s">
        <v>2906</v>
      </c>
      <c r="Q774" s="2" t="s">
        <v>2051</v>
      </c>
      <c r="R774" s="2" t="s">
        <v>2052</v>
      </c>
      <c r="S774" s="2"/>
      <c r="T774" s="2" t="s">
        <v>225</v>
      </c>
    </row>
    <row r="775" spans="1:20" ht="14.25" customHeight="1">
      <c r="A775" s="2" t="s">
        <v>25884</v>
      </c>
      <c r="B775" s="2" t="s">
        <v>25885</v>
      </c>
      <c r="C775" s="2" t="s">
        <v>25886</v>
      </c>
      <c r="D775" s="2" t="s">
        <v>272</v>
      </c>
      <c r="E775" s="2" t="s">
        <v>96</v>
      </c>
      <c r="F775" s="2" t="s">
        <v>25887</v>
      </c>
      <c r="G775" s="2" t="s">
        <v>2046</v>
      </c>
      <c r="H775" s="2" t="s">
        <v>25888</v>
      </c>
      <c r="I775" s="2"/>
      <c r="J775" s="2"/>
      <c r="K775" s="2"/>
      <c r="L775" s="2"/>
      <c r="M775" s="2" t="s">
        <v>1566</v>
      </c>
      <c r="N775" s="2" t="s">
        <v>2048</v>
      </c>
      <c r="O775" s="2" t="s">
        <v>2199</v>
      </c>
      <c r="P775" s="2" t="s">
        <v>2398</v>
      </c>
      <c r="Q775" s="2" t="s">
        <v>2051</v>
      </c>
      <c r="R775" s="2" t="s">
        <v>2200</v>
      </c>
      <c r="S775" s="2"/>
      <c r="T775" s="2" t="s">
        <v>271</v>
      </c>
    </row>
    <row r="776" spans="1:20" ht="14.25" customHeight="1">
      <c r="A776" s="2" t="s">
        <v>25889</v>
      </c>
      <c r="B776" s="2" t="s">
        <v>25890</v>
      </c>
      <c r="C776" s="2" t="s">
        <v>25891</v>
      </c>
      <c r="D776" s="2" t="s">
        <v>25892</v>
      </c>
      <c r="E776" s="2" t="s">
        <v>264</v>
      </c>
      <c r="F776" s="2" t="s">
        <v>2316</v>
      </c>
      <c r="G776" s="2" t="s">
        <v>2091</v>
      </c>
      <c r="H776" s="2" t="s">
        <v>25893</v>
      </c>
      <c r="I776" s="2"/>
      <c r="J776" s="2"/>
      <c r="K776" s="2"/>
      <c r="L776" s="2"/>
      <c r="M776" s="2" t="s">
        <v>60</v>
      </c>
      <c r="N776" s="2" t="s">
        <v>2058</v>
      </c>
      <c r="O776" s="2" t="s">
        <v>2316</v>
      </c>
      <c r="P776" s="2" t="s">
        <v>2609</v>
      </c>
      <c r="Q776" s="2" t="s">
        <v>2051</v>
      </c>
      <c r="R776" s="2" t="s">
        <v>2052</v>
      </c>
      <c r="S776" s="2"/>
      <c r="T776" s="2" t="s">
        <v>25894</v>
      </c>
    </row>
    <row r="777" spans="1:20" ht="14.25" customHeight="1">
      <c r="A777" s="2" t="s">
        <v>25895</v>
      </c>
      <c r="B777" s="2" t="s">
        <v>25896</v>
      </c>
      <c r="C777" s="2" t="s">
        <v>25897</v>
      </c>
      <c r="D777" s="2" t="s">
        <v>1110</v>
      </c>
      <c r="E777" s="2" t="s">
        <v>264</v>
      </c>
      <c r="F777" s="2" t="s">
        <v>2824</v>
      </c>
      <c r="G777" s="2" t="s">
        <v>2046</v>
      </c>
      <c r="H777" s="2" t="s">
        <v>25898</v>
      </c>
      <c r="I777" s="2"/>
      <c r="J777" s="2"/>
      <c r="K777" s="2"/>
      <c r="L777" s="2"/>
      <c r="M777" s="2" t="s">
        <v>60</v>
      </c>
      <c r="N777" s="2" t="s">
        <v>2058</v>
      </c>
      <c r="O777" s="2" t="s">
        <v>2316</v>
      </c>
      <c r="P777" s="2" t="s">
        <v>21281</v>
      </c>
      <c r="Q777" s="2" t="s">
        <v>2051</v>
      </c>
      <c r="R777" s="2"/>
      <c r="S777" s="2"/>
      <c r="T777" s="2" t="s">
        <v>1109</v>
      </c>
    </row>
    <row r="778" spans="1:20" ht="14.25" customHeight="1">
      <c r="A778" s="2" t="s">
        <v>25899</v>
      </c>
      <c r="B778" s="2" t="s">
        <v>9442</v>
      </c>
      <c r="C778" s="2" t="s">
        <v>25900</v>
      </c>
      <c r="D778" s="2" t="s">
        <v>1066</v>
      </c>
      <c r="E778" s="2" t="s">
        <v>264</v>
      </c>
      <c r="F778" s="2" t="s">
        <v>2322</v>
      </c>
      <c r="G778" s="2" t="s">
        <v>2046</v>
      </c>
      <c r="H778" s="2" t="s">
        <v>25901</v>
      </c>
      <c r="I778" s="2"/>
      <c r="J778" s="2"/>
      <c r="K778" s="2"/>
      <c r="L778" s="2"/>
      <c r="M778" s="2" t="s">
        <v>59</v>
      </c>
      <c r="N778" s="2" t="s">
        <v>2058</v>
      </c>
      <c r="O778" s="2" t="s">
        <v>2322</v>
      </c>
      <c r="P778" s="2" t="s">
        <v>23301</v>
      </c>
      <c r="Q778" s="2" t="s">
        <v>2051</v>
      </c>
      <c r="R778" s="2"/>
      <c r="S778" s="2"/>
      <c r="T778" s="2" t="s">
        <v>1065</v>
      </c>
    </row>
    <row r="779" spans="1:20" ht="14.25" customHeight="1">
      <c r="A779" s="2" t="s">
        <v>25902</v>
      </c>
      <c r="B779" s="2" t="s">
        <v>2196</v>
      </c>
      <c r="C779" s="2" t="s">
        <v>25903</v>
      </c>
      <c r="D779" s="2" t="s">
        <v>996</v>
      </c>
      <c r="E779" s="2" t="s">
        <v>264</v>
      </c>
      <c r="F779" s="2" t="s">
        <v>25904</v>
      </c>
      <c r="G779" s="2" t="s">
        <v>2091</v>
      </c>
      <c r="H779" s="2" t="s">
        <v>25905</v>
      </c>
      <c r="I779" s="2"/>
      <c r="J779" s="2"/>
      <c r="K779" s="2"/>
      <c r="L779" s="2"/>
      <c r="M779" s="2" t="s">
        <v>1566</v>
      </c>
      <c r="N779" s="2" t="s">
        <v>2058</v>
      </c>
      <c r="O779" s="2" t="s">
        <v>2145</v>
      </c>
      <c r="P779" s="2" t="s">
        <v>2609</v>
      </c>
      <c r="Q779" s="2" t="s">
        <v>2051</v>
      </c>
      <c r="R779" s="2" t="s">
        <v>2200</v>
      </c>
      <c r="S779" s="2"/>
      <c r="T779" s="2" t="s">
        <v>995</v>
      </c>
    </row>
    <row r="780" spans="1:20" ht="14.25" customHeight="1">
      <c r="A780" s="2" t="s">
        <v>25906</v>
      </c>
      <c r="B780" s="2" t="s">
        <v>25907</v>
      </c>
      <c r="C780" s="2" t="s">
        <v>25908</v>
      </c>
      <c r="D780" s="2" t="s">
        <v>25909</v>
      </c>
      <c r="E780" s="2" t="s">
        <v>264</v>
      </c>
      <c r="F780" s="2" t="s">
        <v>2491</v>
      </c>
      <c r="G780" s="2" t="s">
        <v>18247</v>
      </c>
      <c r="H780" s="2" t="s">
        <v>25910</v>
      </c>
      <c r="I780" s="2"/>
      <c r="J780" s="2"/>
      <c r="K780" s="2"/>
      <c r="L780" s="2"/>
      <c r="M780" s="2" t="s">
        <v>60</v>
      </c>
      <c r="N780" s="2" t="s">
        <v>2058</v>
      </c>
      <c r="O780" s="2" t="s">
        <v>2491</v>
      </c>
      <c r="P780" s="2" t="s">
        <v>4630</v>
      </c>
      <c r="Q780" s="2" t="s">
        <v>2051</v>
      </c>
      <c r="R780" s="2" t="s">
        <v>2052</v>
      </c>
      <c r="S780" s="2"/>
      <c r="T780" s="2" t="s">
        <v>25911</v>
      </c>
    </row>
    <row r="781" spans="1:20" ht="14.25" customHeight="1">
      <c r="A781" s="2" t="s">
        <v>25912</v>
      </c>
      <c r="B781" s="2" t="s">
        <v>5315</v>
      </c>
      <c r="C781" s="2" t="s">
        <v>25913</v>
      </c>
      <c r="D781" s="2" t="s">
        <v>595</v>
      </c>
      <c r="E781" s="2" t="s">
        <v>264</v>
      </c>
      <c r="F781" s="2" t="s">
        <v>2210</v>
      </c>
      <c r="G781" s="2" t="s">
        <v>2046</v>
      </c>
      <c r="H781" s="2" t="s">
        <v>25914</v>
      </c>
      <c r="I781" s="2"/>
      <c r="J781" s="2"/>
      <c r="K781" s="2"/>
      <c r="L781" s="2"/>
      <c r="M781" s="2" t="s">
        <v>59</v>
      </c>
      <c r="N781" s="2" t="s">
        <v>2058</v>
      </c>
      <c r="O781" s="2" t="s">
        <v>2101</v>
      </c>
      <c r="P781" s="2" t="s">
        <v>23301</v>
      </c>
      <c r="Q781" s="2" t="s">
        <v>2051</v>
      </c>
      <c r="R781" s="2" t="s">
        <v>2067</v>
      </c>
      <c r="S781" s="2"/>
      <c r="T781" s="2" t="s">
        <v>594</v>
      </c>
    </row>
    <row r="782" spans="1:20" ht="14.25" customHeight="1">
      <c r="A782" s="2" t="s">
        <v>25915</v>
      </c>
      <c r="B782" s="2" t="s">
        <v>4231</v>
      </c>
      <c r="C782" s="2" t="s">
        <v>15107</v>
      </c>
      <c r="D782" s="2" t="s">
        <v>94</v>
      </c>
      <c r="E782" s="2" t="s">
        <v>96</v>
      </c>
      <c r="F782" s="2" t="s">
        <v>4664</v>
      </c>
      <c r="G782" s="2" t="s">
        <v>2046</v>
      </c>
      <c r="H782" s="2" t="s">
        <v>25916</v>
      </c>
      <c r="I782" s="2"/>
      <c r="J782" s="2"/>
      <c r="K782" s="2"/>
      <c r="L782" s="2"/>
      <c r="M782" s="2" t="s">
        <v>1566</v>
      </c>
      <c r="N782" s="2" t="s">
        <v>2058</v>
      </c>
      <c r="O782" s="2" t="s">
        <v>2153</v>
      </c>
      <c r="P782" s="2" t="s">
        <v>3363</v>
      </c>
      <c r="Q782" s="2" t="s">
        <v>2051</v>
      </c>
      <c r="R782" s="2" t="s">
        <v>2052</v>
      </c>
      <c r="S782" s="2"/>
      <c r="T782" s="2" t="s">
        <v>93</v>
      </c>
    </row>
    <row r="783" spans="1:20" ht="14.25" customHeight="1">
      <c r="A783" s="2" t="s">
        <v>25917</v>
      </c>
      <c r="B783" s="2" t="s">
        <v>5315</v>
      </c>
      <c r="C783" s="2" t="s">
        <v>11630</v>
      </c>
      <c r="D783" s="2" t="s">
        <v>370</v>
      </c>
      <c r="E783" s="2" t="s">
        <v>96</v>
      </c>
      <c r="F783" s="2" t="s">
        <v>2473</v>
      </c>
      <c r="G783" s="2" t="s">
        <v>2046</v>
      </c>
      <c r="H783" s="2" t="s">
        <v>25918</v>
      </c>
      <c r="I783" s="2"/>
      <c r="J783" s="2">
        <v>441228616234</v>
      </c>
      <c r="K783" s="2"/>
      <c r="L783" s="2"/>
      <c r="M783" s="2" t="s">
        <v>59</v>
      </c>
      <c r="N783" s="2" t="s">
        <v>2048</v>
      </c>
      <c r="O783" s="2" t="s">
        <v>2301</v>
      </c>
      <c r="P783" s="2" t="s">
        <v>25919</v>
      </c>
      <c r="Q783" s="2" t="s">
        <v>2051</v>
      </c>
      <c r="R783" s="2" t="s">
        <v>2067</v>
      </c>
      <c r="S783" s="2"/>
      <c r="T783" s="2" t="s">
        <v>369</v>
      </c>
    </row>
    <row r="784" spans="1:20" ht="14.25" customHeight="1">
      <c r="A784" s="2" t="s">
        <v>25920</v>
      </c>
      <c r="B784" s="2" t="s">
        <v>5315</v>
      </c>
      <c r="C784" s="2" t="s">
        <v>25921</v>
      </c>
      <c r="D784" s="2" t="s">
        <v>470</v>
      </c>
      <c r="E784" s="2" t="s">
        <v>264</v>
      </c>
      <c r="F784" s="2" t="s">
        <v>4810</v>
      </c>
      <c r="G784" s="2" t="s">
        <v>2046</v>
      </c>
      <c r="H784" s="2" t="s">
        <v>25922</v>
      </c>
      <c r="I784" s="2"/>
      <c r="J784" s="2"/>
      <c r="K784" s="2"/>
      <c r="L784" s="2"/>
      <c r="M784" s="2" t="s">
        <v>1566</v>
      </c>
      <c r="N784" s="2" t="s">
        <v>2058</v>
      </c>
      <c r="O784" s="2" t="s">
        <v>2153</v>
      </c>
      <c r="P784" s="2" t="s">
        <v>2377</v>
      </c>
      <c r="Q784" s="2" t="s">
        <v>2051</v>
      </c>
      <c r="R784" s="2" t="s">
        <v>2052</v>
      </c>
      <c r="S784" s="2"/>
      <c r="T784" s="2" t="s">
        <v>469</v>
      </c>
    </row>
    <row r="785" spans="1:20" ht="14.25" customHeight="1">
      <c r="A785" s="2" t="s">
        <v>25923</v>
      </c>
      <c r="B785" s="2" t="s">
        <v>5607</v>
      </c>
      <c r="C785" s="2" t="s">
        <v>25924</v>
      </c>
      <c r="D785" s="2" t="s">
        <v>996</v>
      </c>
      <c r="E785" s="2" t="s">
        <v>264</v>
      </c>
      <c r="F785" s="2" t="s">
        <v>25925</v>
      </c>
      <c r="G785" s="2" t="s">
        <v>2091</v>
      </c>
      <c r="H785" s="2" t="s">
        <v>25926</v>
      </c>
      <c r="I785" s="2"/>
      <c r="J785" s="2"/>
      <c r="K785" s="2"/>
      <c r="L785" s="2"/>
      <c r="M785" s="2" t="s">
        <v>1566</v>
      </c>
      <c r="N785" s="2" t="s">
        <v>2058</v>
      </c>
      <c r="O785" s="2" t="s">
        <v>2145</v>
      </c>
      <c r="P785" s="2" t="s">
        <v>2609</v>
      </c>
      <c r="Q785" s="2" t="s">
        <v>2051</v>
      </c>
      <c r="R785" s="2" t="s">
        <v>2052</v>
      </c>
      <c r="S785" s="2"/>
      <c r="T785" s="2" t="s">
        <v>995</v>
      </c>
    </row>
    <row r="786" spans="1:20" ht="14.25" customHeight="1">
      <c r="A786" s="2" t="s">
        <v>25927</v>
      </c>
      <c r="B786" s="2" t="s">
        <v>5607</v>
      </c>
      <c r="C786" s="2" t="s">
        <v>25928</v>
      </c>
      <c r="D786" s="2" t="s">
        <v>996</v>
      </c>
      <c r="E786" s="2" t="s">
        <v>264</v>
      </c>
      <c r="F786" s="2" t="s">
        <v>25929</v>
      </c>
      <c r="G786" s="2" t="s">
        <v>2091</v>
      </c>
      <c r="H786" s="2" t="s">
        <v>25930</v>
      </c>
      <c r="I786" s="2">
        <v>447512716969</v>
      </c>
      <c r="J786" s="2"/>
      <c r="K786" s="2"/>
      <c r="L786" s="2"/>
      <c r="M786" s="2" t="s">
        <v>1566</v>
      </c>
      <c r="N786" s="2" t="s">
        <v>2048</v>
      </c>
      <c r="O786" s="2" t="s">
        <v>2179</v>
      </c>
      <c r="P786" s="2" t="s">
        <v>2609</v>
      </c>
      <c r="Q786" s="2" t="s">
        <v>2051</v>
      </c>
      <c r="R786" s="2" t="s">
        <v>2052</v>
      </c>
      <c r="S786" s="2"/>
      <c r="T786" s="2" t="s">
        <v>995</v>
      </c>
    </row>
    <row r="787" spans="1:20" ht="14.25" customHeight="1">
      <c r="A787" s="22" t="s">
        <v>25931</v>
      </c>
      <c r="B787" s="22" t="s">
        <v>25932</v>
      </c>
      <c r="C787" s="22" t="s">
        <v>18539</v>
      </c>
      <c r="D787" s="22" t="s">
        <v>99</v>
      </c>
      <c r="E787" s="22" t="s">
        <v>96</v>
      </c>
      <c r="F787" s="22" t="s">
        <v>25933</v>
      </c>
      <c r="G787" s="22" t="s">
        <v>2046</v>
      </c>
      <c r="H787" s="22" t="s">
        <v>25934</v>
      </c>
      <c r="I787" s="22"/>
      <c r="J787" s="22"/>
      <c r="K787" s="22"/>
      <c r="L787" s="22"/>
      <c r="M787" s="22" t="s">
        <v>1566</v>
      </c>
      <c r="N787" s="22" t="s">
        <v>2058</v>
      </c>
      <c r="O787" s="22" t="s">
        <v>2153</v>
      </c>
      <c r="P787" s="22" t="s">
        <v>23212</v>
      </c>
      <c r="Q787" s="22" t="s">
        <v>2051</v>
      </c>
      <c r="R787" s="2" t="s">
        <v>2052</v>
      </c>
      <c r="S787" s="2"/>
      <c r="T787" s="2" t="s">
        <v>98</v>
      </c>
    </row>
    <row r="788" spans="1:20" ht="14.25" customHeight="1">
      <c r="A788" s="2" t="s">
        <v>25935</v>
      </c>
      <c r="B788" s="2" t="s">
        <v>4224</v>
      </c>
      <c r="C788" s="2" t="s">
        <v>25936</v>
      </c>
      <c r="D788" s="2" t="s">
        <v>124</v>
      </c>
      <c r="E788" s="2" t="s">
        <v>96</v>
      </c>
      <c r="F788" s="2" t="s">
        <v>24954</v>
      </c>
      <c r="G788" s="2" t="s">
        <v>2046</v>
      </c>
      <c r="H788" s="2" t="s">
        <v>25937</v>
      </c>
      <c r="I788" s="2"/>
      <c r="J788" s="2"/>
      <c r="K788" s="2"/>
      <c r="L788" s="2"/>
      <c r="M788" s="2" t="s">
        <v>1566</v>
      </c>
      <c r="N788" s="2" t="s">
        <v>2048</v>
      </c>
      <c r="O788" s="2" t="s">
        <v>2199</v>
      </c>
      <c r="P788" s="2" t="s">
        <v>2346</v>
      </c>
      <c r="Q788" s="2" t="s">
        <v>2051</v>
      </c>
      <c r="R788" s="2" t="s">
        <v>2200</v>
      </c>
      <c r="S788" s="2"/>
      <c r="T788" s="2" t="s">
        <v>123</v>
      </c>
    </row>
    <row r="789" spans="1:20" ht="14.25" customHeight="1">
      <c r="A789" s="2" t="s">
        <v>25938</v>
      </c>
      <c r="B789" s="2" t="s">
        <v>20612</v>
      </c>
      <c r="C789" s="2" t="s">
        <v>25939</v>
      </c>
      <c r="D789" s="2" t="s">
        <v>420</v>
      </c>
      <c r="E789" s="2" t="s">
        <v>264</v>
      </c>
      <c r="F789" s="2" t="s">
        <v>25940</v>
      </c>
      <c r="G789" s="2" t="s">
        <v>2046</v>
      </c>
      <c r="H789" s="2" t="s">
        <v>25941</v>
      </c>
      <c r="I789" s="2"/>
      <c r="J789" s="2"/>
      <c r="K789" s="2"/>
      <c r="L789" s="2"/>
      <c r="M789" s="2" t="s">
        <v>59</v>
      </c>
      <c r="N789" s="2" t="s">
        <v>2058</v>
      </c>
      <c r="O789" s="2" t="s">
        <v>3297</v>
      </c>
      <c r="P789" s="2" t="s">
        <v>3791</v>
      </c>
      <c r="Q789" s="2" t="s">
        <v>2051</v>
      </c>
      <c r="R789" s="2" t="s">
        <v>2067</v>
      </c>
      <c r="S789" s="2"/>
      <c r="T789" s="2" t="s">
        <v>419</v>
      </c>
    </row>
    <row r="790" spans="1:20" ht="14.25" customHeight="1">
      <c r="A790" s="2" t="s">
        <v>25942</v>
      </c>
      <c r="B790" s="2" t="s">
        <v>25943</v>
      </c>
      <c r="C790" s="2" t="s">
        <v>22465</v>
      </c>
      <c r="D790" s="2" t="s">
        <v>150</v>
      </c>
      <c r="E790" s="2" t="s">
        <v>96</v>
      </c>
      <c r="F790" s="2" t="s">
        <v>25944</v>
      </c>
      <c r="G790" s="2" t="s">
        <v>2046</v>
      </c>
      <c r="H790" s="2" t="s">
        <v>25945</v>
      </c>
      <c r="I790" s="2"/>
      <c r="J790" s="2"/>
      <c r="K790" s="2"/>
      <c r="L790" s="2"/>
      <c r="M790" s="2" t="s">
        <v>1566</v>
      </c>
      <c r="N790" s="2" t="s">
        <v>2048</v>
      </c>
      <c r="O790" s="2" t="s">
        <v>2199</v>
      </c>
      <c r="P790" s="2" t="s">
        <v>25525</v>
      </c>
      <c r="Q790" s="2" t="s">
        <v>2051</v>
      </c>
      <c r="R790" s="2" t="s">
        <v>2052</v>
      </c>
      <c r="S790" s="2"/>
      <c r="T790" s="2" t="s">
        <v>149</v>
      </c>
    </row>
    <row r="791" spans="1:20" ht="14.25" customHeight="1">
      <c r="A791" s="2" t="s">
        <v>25946</v>
      </c>
      <c r="B791" s="2" t="s">
        <v>19242</v>
      </c>
      <c r="C791" s="2" t="s">
        <v>25947</v>
      </c>
      <c r="D791" s="2" t="s">
        <v>310</v>
      </c>
      <c r="E791" s="2" t="s">
        <v>96</v>
      </c>
      <c r="F791" s="2" t="s">
        <v>18452</v>
      </c>
      <c r="G791" s="2" t="s">
        <v>2046</v>
      </c>
      <c r="H791" s="2" t="s">
        <v>25948</v>
      </c>
      <c r="I791" s="2"/>
      <c r="J791" s="2"/>
      <c r="K791" s="2"/>
      <c r="L791" s="2"/>
      <c r="M791" s="2" t="s">
        <v>1566</v>
      </c>
      <c r="N791" s="2" t="s">
        <v>2058</v>
      </c>
      <c r="O791" s="2" t="s">
        <v>2145</v>
      </c>
      <c r="P791" s="2" t="s">
        <v>2906</v>
      </c>
      <c r="Q791" s="2" t="s">
        <v>2051</v>
      </c>
      <c r="R791" s="2" t="s">
        <v>2067</v>
      </c>
      <c r="S791" s="2"/>
      <c r="T791" s="2" t="s">
        <v>309</v>
      </c>
    </row>
    <row r="792" spans="1:20" ht="14.25" customHeight="1">
      <c r="A792" s="2" t="s">
        <v>25949</v>
      </c>
      <c r="B792" s="2" t="s">
        <v>8748</v>
      </c>
      <c r="C792" s="2" t="s">
        <v>3567</v>
      </c>
      <c r="D792" s="2" t="s">
        <v>433</v>
      </c>
      <c r="E792" s="2" t="s">
        <v>264</v>
      </c>
      <c r="F792" s="2" t="s">
        <v>3059</v>
      </c>
      <c r="G792" s="2" t="s">
        <v>2046</v>
      </c>
      <c r="H792" s="2" t="s">
        <v>25950</v>
      </c>
      <c r="I792" s="2"/>
      <c r="J792" s="2">
        <v>441475712787</v>
      </c>
      <c r="K792" s="2"/>
      <c r="L792" s="2"/>
      <c r="M792" s="2" t="s">
        <v>60</v>
      </c>
      <c r="N792" s="2" t="s">
        <v>2058</v>
      </c>
      <c r="O792" s="2" t="s">
        <v>2186</v>
      </c>
      <c r="P792" s="2" t="s">
        <v>25951</v>
      </c>
      <c r="Q792" s="2" t="s">
        <v>2051</v>
      </c>
      <c r="R792" s="2" t="s">
        <v>2052</v>
      </c>
      <c r="S792" s="2"/>
      <c r="T792" s="2" t="s">
        <v>432</v>
      </c>
    </row>
    <row r="793" spans="1:20" ht="14.25" customHeight="1">
      <c r="A793" s="2" t="s">
        <v>25952</v>
      </c>
      <c r="B793" s="2" t="s">
        <v>8748</v>
      </c>
      <c r="C793" s="2" t="s">
        <v>3736</v>
      </c>
      <c r="D793" s="2" t="s">
        <v>126</v>
      </c>
      <c r="E793" s="2" t="s">
        <v>96</v>
      </c>
      <c r="F793" s="2" t="s">
        <v>25953</v>
      </c>
      <c r="G793" s="2" t="s">
        <v>2046</v>
      </c>
      <c r="H793" s="2" t="s">
        <v>25954</v>
      </c>
      <c r="I793" s="2"/>
      <c r="J793" s="2"/>
      <c r="K793" s="2"/>
      <c r="L793" s="2"/>
      <c r="M793" s="2" t="s">
        <v>1566</v>
      </c>
      <c r="N793" s="2" t="s">
        <v>2058</v>
      </c>
      <c r="O793" s="2" t="s">
        <v>2153</v>
      </c>
      <c r="P793" s="2" t="s">
        <v>3847</v>
      </c>
      <c r="Q793" s="2" t="s">
        <v>2051</v>
      </c>
      <c r="R793" s="2" t="s">
        <v>2052</v>
      </c>
      <c r="S793" s="2"/>
      <c r="T793" s="2" t="s">
        <v>125</v>
      </c>
    </row>
    <row r="794" spans="1:20" ht="14.25" customHeight="1">
      <c r="A794" s="2" t="s">
        <v>25955</v>
      </c>
      <c r="B794" s="2" t="s">
        <v>8748</v>
      </c>
      <c r="C794" s="2" t="s">
        <v>21732</v>
      </c>
      <c r="D794" s="2" t="s">
        <v>144</v>
      </c>
      <c r="E794" s="2" t="s">
        <v>96</v>
      </c>
      <c r="F794" s="2" t="s">
        <v>25956</v>
      </c>
      <c r="G794" s="2" t="s">
        <v>2046</v>
      </c>
      <c r="H794" s="2" t="s">
        <v>25957</v>
      </c>
      <c r="I794" s="2"/>
      <c r="J794" s="2"/>
      <c r="K794" s="2"/>
      <c r="L794" s="2"/>
      <c r="M794" s="2" t="s">
        <v>1566</v>
      </c>
      <c r="N794" s="2" t="s">
        <v>2058</v>
      </c>
      <c r="O794" s="2" t="s">
        <v>2153</v>
      </c>
      <c r="P794" s="2" t="s">
        <v>3363</v>
      </c>
      <c r="Q794" s="2" t="s">
        <v>2051</v>
      </c>
      <c r="R794" s="2" t="s">
        <v>2052</v>
      </c>
      <c r="S794" s="2"/>
      <c r="T794" s="2" t="s">
        <v>143</v>
      </c>
    </row>
    <row r="795" spans="1:20" ht="14.25" customHeight="1">
      <c r="A795" s="2" t="s">
        <v>25958</v>
      </c>
      <c r="B795" s="2" t="s">
        <v>25959</v>
      </c>
      <c r="C795" s="2" t="s">
        <v>25960</v>
      </c>
      <c r="D795" s="2" t="s">
        <v>99</v>
      </c>
      <c r="E795" s="2" t="s">
        <v>96</v>
      </c>
      <c r="F795" s="2" t="s">
        <v>23808</v>
      </c>
      <c r="G795" s="2" t="s">
        <v>2046</v>
      </c>
      <c r="H795" s="2" t="s">
        <v>25961</v>
      </c>
      <c r="I795" s="2"/>
      <c r="J795" s="2"/>
      <c r="K795" s="2"/>
      <c r="L795" s="2"/>
      <c r="M795" s="2" t="s">
        <v>1566</v>
      </c>
      <c r="N795" s="2" t="s">
        <v>2058</v>
      </c>
      <c r="O795" s="2" t="s">
        <v>2153</v>
      </c>
      <c r="P795" s="2" t="s">
        <v>23212</v>
      </c>
      <c r="Q795" s="2" t="s">
        <v>2051</v>
      </c>
      <c r="R795" s="2" t="s">
        <v>2052</v>
      </c>
      <c r="S795" s="2"/>
      <c r="T795" s="2" t="s">
        <v>98</v>
      </c>
    </row>
    <row r="796" spans="1:20" ht="14.25" customHeight="1">
      <c r="A796" s="2" t="s">
        <v>25962</v>
      </c>
      <c r="B796" s="2" t="s">
        <v>4224</v>
      </c>
      <c r="C796" s="2" t="s">
        <v>25963</v>
      </c>
      <c r="D796" s="2" t="s">
        <v>188</v>
      </c>
      <c r="E796" s="2" t="s">
        <v>96</v>
      </c>
      <c r="F796" s="2" t="s">
        <v>5949</v>
      </c>
      <c r="G796" s="2" t="s">
        <v>2046</v>
      </c>
      <c r="H796" s="2" t="s">
        <v>25964</v>
      </c>
      <c r="I796" s="2"/>
      <c r="J796" s="2"/>
      <c r="K796" s="2"/>
      <c r="L796" s="2"/>
      <c r="M796" s="2" t="s">
        <v>1566</v>
      </c>
      <c r="N796" s="2" t="s">
        <v>2058</v>
      </c>
      <c r="O796" s="2" t="s">
        <v>2153</v>
      </c>
      <c r="P796" s="2" t="s">
        <v>2066</v>
      </c>
      <c r="Q796" s="2" t="s">
        <v>2051</v>
      </c>
      <c r="R796" s="2" t="s">
        <v>2052</v>
      </c>
      <c r="S796" s="2"/>
      <c r="T796" s="2" t="s">
        <v>187</v>
      </c>
    </row>
    <row r="797" spans="1:20" ht="14.25" customHeight="1">
      <c r="A797" s="2" t="s">
        <v>25965</v>
      </c>
      <c r="B797" s="2" t="s">
        <v>4220</v>
      </c>
      <c r="C797" s="2" t="s">
        <v>25966</v>
      </c>
      <c r="D797" s="2" t="s">
        <v>206</v>
      </c>
      <c r="E797" s="2" t="s">
        <v>264</v>
      </c>
      <c r="F797" s="2" t="s">
        <v>3114</v>
      </c>
      <c r="G797" s="2" t="s">
        <v>2046</v>
      </c>
      <c r="H797" s="2" t="s">
        <v>25967</v>
      </c>
      <c r="I797" s="2" t="s">
        <v>25968</v>
      </c>
      <c r="J797" s="2" t="s">
        <v>25969</v>
      </c>
      <c r="K797" s="2"/>
      <c r="L797" s="2"/>
      <c r="M797" s="2" t="s">
        <v>60</v>
      </c>
      <c r="N797" s="2" t="s">
        <v>2058</v>
      </c>
      <c r="O797" s="2" t="s">
        <v>2186</v>
      </c>
      <c r="P797" s="2" t="s">
        <v>2631</v>
      </c>
      <c r="Q797" s="2" t="s">
        <v>2051</v>
      </c>
      <c r="R797" s="2" t="s">
        <v>2067</v>
      </c>
      <c r="S797" s="2"/>
      <c r="T797" s="2" t="s">
        <v>205</v>
      </c>
    </row>
    <row r="798" spans="1:20" ht="14.25" customHeight="1">
      <c r="A798" s="2" t="s">
        <v>25970</v>
      </c>
      <c r="B798" s="2" t="s">
        <v>4214</v>
      </c>
      <c r="C798" s="2" t="s">
        <v>5071</v>
      </c>
      <c r="D798" s="2" t="s">
        <v>124</v>
      </c>
      <c r="E798" s="2" t="s">
        <v>96</v>
      </c>
      <c r="F798" s="2" t="s">
        <v>25971</v>
      </c>
      <c r="G798" s="2" t="s">
        <v>2046</v>
      </c>
      <c r="H798" s="2" t="s">
        <v>25972</v>
      </c>
      <c r="I798" s="2"/>
      <c r="J798" s="2"/>
      <c r="K798" s="2"/>
      <c r="L798" s="2"/>
      <c r="M798" s="2" t="s">
        <v>1566</v>
      </c>
      <c r="N798" s="2" t="s">
        <v>2048</v>
      </c>
      <c r="O798" s="2" t="s">
        <v>2179</v>
      </c>
      <c r="P798" s="2" t="s">
        <v>25973</v>
      </c>
      <c r="Q798" s="2" t="s">
        <v>2051</v>
      </c>
      <c r="R798" s="2" t="s">
        <v>2067</v>
      </c>
      <c r="S798" s="2"/>
      <c r="T798" s="2" t="s">
        <v>123</v>
      </c>
    </row>
    <row r="799" spans="1:20" ht="14.25" customHeight="1">
      <c r="A799" s="2" t="s">
        <v>25974</v>
      </c>
      <c r="B799" s="2" t="s">
        <v>4214</v>
      </c>
      <c r="C799" s="2" t="s">
        <v>13888</v>
      </c>
      <c r="D799" s="2" t="s">
        <v>122</v>
      </c>
      <c r="E799" s="2" t="s">
        <v>96</v>
      </c>
      <c r="F799" s="2" t="s">
        <v>25975</v>
      </c>
      <c r="G799" s="2" t="s">
        <v>2046</v>
      </c>
      <c r="H799" s="2" t="s">
        <v>25976</v>
      </c>
      <c r="I799" s="2"/>
      <c r="J799" s="2"/>
      <c r="K799" s="2"/>
      <c r="L799" s="2"/>
      <c r="M799" s="2" t="s">
        <v>1566</v>
      </c>
      <c r="N799" s="2" t="s">
        <v>2048</v>
      </c>
      <c r="O799" s="2" t="s">
        <v>2199</v>
      </c>
      <c r="P799" s="2" t="s">
        <v>2456</v>
      </c>
      <c r="Q799" s="2" t="s">
        <v>2051</v>
      </c>
      <c r="R799" s="2" t="s">
        <v>2200</v>
      </c>
      <c r="S799" s="2"/>
      <c r="T799" s="2" t="s">
        <v>121</v>
      </c>
    </row>
    <row r="800" spans="1:20" ht="14.25" customHeight="1">
      <c r="A800" s="2" t="s">
        <v>25977</v>
      </c>
      <c r="B800" s="2" t="s">
        <v>4214</v>
      </c>
      <c r="C800" s="2" t="s">
        <v>8375</v>
      </c>
      <c r="D800" s="2" t="s">
        <v>122</v>
      </c>
      <c r="E800" s="2" t="s">
        <v>96</v>
      </c>
      <c r="F800" s="2" t="s">
        <v>25978</v>
      </c>
      <c r="G800" s="2" t="s">
        <v>2046</v>
      </c>
      <c r="H800" s="2" t="s">
        <v>25979</v>
      </c>
      <c r="I800" s="2"/>
      <c r="J800" s="2"/>
      <c r="K800" s="2"/>
      <c r="L800" s="2"/>
      <c r="M800" s="2" t="s">
        <v>1566</v>
      </c>
      <c r="N800" s="2" t="s">
        <v>2058</v>
      </c>
      <c r="O800" s="2" t="s">
        <v>2153</v>
      </c>
      <c r="P800" s="2" t="s">
        <v>3587</v>
      </c>
      <c r="Q800" s="2" t="s">
        <v>2051</v>
      </c>
      <c r="R800" s="2" t="s">
        <v>2052</v>
      </c>
      <c r="S800" s="2"/>
      <c r="T800" s="2" t="s">
        <v>121</v>
      </c>
    </row>
    <row r="801" spans="1:20" ht="14.25" customHeight="1">
      <c r="A801" s="2" t="s">
        <v>25980</v>
      </c>
      <c r="B801" s="2" t="s">
        <v>4214</v>
      </c>
      <c r="C801" s="2" t="s">
        <v>25981</v>
      </c>
      <c r="D801" s="2" t="s">
        <v>94</v>
      </c>
      <c r="E801" s="2" t="s">
        <v>96</v>
      </c>
      <c r="F801" s="2" t="s">
        <v>21508</v>
      </c>
      <c r="G801" s="2" t="s">
        <v>2046</v>
      </c>
      <c r="H801" s="2" t="s">
        <v>25982</v>
      </c>
      <c r="I801" s="2"/>
      <c r="J801" s="2"/>
      <c r="K801" s="2"/>
      <c r="L801" s="2"/>
      <c r="M801" s="2" t="s">
        <v>1566</v>
      </c>
      <c r="N801" s="2" t="s">
        <v>2048</v>
      </c>
      <c r="O801" s="2" t="s">
        <v>2179</v>
      </c>
      <c r="P801" s="2" t="s">
        <v>3363</v>
      </c>
      <c r="Q801" s="2" t="s">
        <v>2051</v>
      </c>
      <c r="R801" s="2" t="s">
        <v>2052</v>
      </c>
      <c r="S801" s="2"/>
      <c r="T801" s="2" t="s">
        <v>93</v>
      </c>
    </row>
    <row r="802" spans="1:20" ht="14.25" customHeight="1">
      <c r="A802" s="2" t="s">
        <v>25983</v>
      </c>
      <c r="B802" s="2" t="s">
        <v>11068</v>
      </c>
      <c r="C802" s="2" t="s">
        <v>6224</v>
      </c>
      <c r="D802" s="2" t="s">
        <v>99</v>
      </c>
      <c r="E802" s="2" t="s">
        <v>96</v>
      </c>
      <c r="F802" s="2" t="s">
        <v>25984</v>
      </c>
      <c r="G802" s="2" t="s">
        <v>2046</v>
      </c>
      <c r="H802" s="2" t="s">
        <v>25985</v>
      </c>
      <c r="I802" s="2"/>
      <c r="J802" s="2"/>
      <c r="K802" s="2"/>
      <c r="L802" s="2"/>
      <c r="M802" s="2" t="s">
        <v>1566</v>
      </c>
      <c r="N802" s="2" t="s">
        <v>2058</v>
      </c>
      <c r="O802" s="2" t="s">
        <v>2093</v>
      </c>
      <c r="P802" s="2" t="s">
        <v>24736</v>
      </c>
      <c r="Q802" s="2" t="s">
        <v>2051</v>
      </c>
      <c r="R802" s="2" t="s">
        <v>2067</v>
      </c>
      <c r="S802" s="2"/>
      <c r="T802" s="2" t="s">
        <v>98</v>
      </c>
    </row>
    <row r="803" spans="1:20" ht="14.25" customHeight="1">
      <c r="A803" s="2" t="s">
        <v>25986</v>
      </c>
      <c r="B803" s="2" t="s">
        <v>11068</v>
      </c>
      <c r="C803" s="2" t="s">
        <v>25987</v>
      </c>
      <c r="D803" s="2" t="s">
        <v>99</v>
      </c>
      <c r="E803" s="2" t="s">
        <v>96</v>
      </c>
      <c r="F803" s="2" t="s">
        <v>4083</v>
      </c>
      <c r="G803" s="2" t="s">
        <v>2046</v>
      </c>
      <c r="H803" s="2" t="s">
        <v>25988</v>
      </c>
      <c r="I803" s="2"/>
      <c r="J803" s="2"/>
      <c r="K803" s="2"/>
      <c r="L803" s="2"/>
      <c r="M803" s="2" t="s">
        <v>1566</v>
      </c>
      <c r="N803" s="2" t="s">
        <v>2058</v>
      </c>
      <c r="O803" s="2" t="s">
        <v>2153</v>
      </c>
      <c r="P803" s="2" t="s">
        <v>23212</v>
      </c>
      <c r="Q803" s="2" t="s">
        <v>2051</v>
      </c>
      <c r="R803" s="2" t="s">
        <v>2052</v>
      </c>
      <c r="S803" s="2"/>
      <c r="T803" s="2" t="s">
        <v>98</v>
      </c>
    </row>
    <row r="804" spans="1:20" ht="14.25" customHeight="1">
      <c r="A804" s="2" t="s">
        <v>25989</v>
      </c>
      <c r="B804" s="2" t="s">
        <v>11068</v>
      </c>
      <c r="C804" s="2" t="s">
        <v>25990</v>
      </c>
      <c r="D804" s="2" t="s">
        <v>196</v>
      </c>
      <c r="E804" s="2" t="s">
        <v>96</v>
      </c>
      <c r="F804" s="2" t="s">
        <v>25991</v>
      </c>
      <c r="G804" s="2" t="s">
        <v>2046</v>
      </c>
      <c r="H804" s="2" t="s">
        <v>25992</v>
      </c>
      <c r="I804" s="2"/>
      <c r="J804" s="2"/>
      <c r="K804" s="2"/>
      <c r="L804" s="2"/>
      <c r="M804" s="2" t="s">
        <v>1566</v>
      </c>
      <c r="N804" s="2" t="s">
        <v>2048</v>
      </c>
      <c r="O804" s="2" t="s">
        <v>2179</v>
      </c>
      <c r="P804" s="2" t="s">
        <v>24195</v>
      </c>
      <c r="Q804" s="2" t="s">
        <v>2051</v>
      </c>
      <c r="R804" s="2" t="s">
        <v>2067</v>
      </c>
      <c r="S804" s="2"/>
      <c r="T804" s="2" t="s">
        <v>195</v>
      </c>
    </row>
    <row r="805" spans="1:20" ht="14.25" customHeight="1">
      <c r="A805" s="2" t="s">
        <v>25993</v>
      </c>
      <c r="B805" s="2" t="s">
        <v>4201</v>
      </c>
      <c r="C805" s="2" t="s">
        <v>25994</v>
      </c>
      <c r="D805" s="2" t="s">
        <v>674</v>
      </c>
      <c r="E805" s="2" t="s">
        <v>264</v>
      </c>
      <c r="F805" s="2" t="s">
        <v>2112</v>
      </c>
      <c r="G805" s="2" t="s">
        <v>2046</v>
      </c>
      <c r="H805" s="2" t="s">
        <v>25995</v>
      </c>
      <c r="I805" s="2"/>
      <c r="J805" s="2"/>
      <c r="K805" s="2"/>
      <c r="L805" s="2"/>
      <c r="M805" s="2" t="s">
        <v>1566</v>
      </c>
      <c r="N805" s="2" t="s">
        <v>2058</v>
      </c>
      <c r="O805" s="2" t="s">
        <v>2093</v>
      </c>
      <c r="P805" s="2" t="s">
        <v>4570</v>
      </c>
      <c r="Q805" s="2" t="s">
        <v>2051</v>
      </c>
      <c r="R805" s="2" t="s">
        <v>2067</v>
      </c>
      <c r="S805" s="2"/>
      <c r="T805" s="2" t="s">
        <v>673</v>
      </c>
    </row>
    <row r="806" spans="1:20" ht="14.25" customHeight="1">
      <c r="A806" s="2" t="s">
        <v>25996</v>
      </c>
      <c r="B806" s="2" t="s">
        <v>25997</v>
      </c>
      <c r="C806" s="2" t="s">
        <v>25998</v>
      </c>
      <c r="D806" s="2" t="s">
        <v>425</v>
      </c>
      <c r="E806" s="2" t="s">
        <v>96</v>
      </c>
      <c r="F806" s="2" t="s">
        <v>25999</v>
      </c>
      <c r="G806" s="2" t="s">
        <v>2046</v>
      </c>
      <c r="H806" s="2" t="s">
        <v>26000</v>
      </c>
      <c r="I806" s="2"/>
      <c r="J806" s="2"/>
      <c r="K806" s="2"/>
      <c r="L806" s="2"/>
      <c r="M806" s="2" t="s">
        <v>59</v>
      </c>
      <c r="N806" s="2" t="s">
        <v>2058</v>
      </c>
      <c r="O806" s="2" t="s">
        <v>2583</v>
      </c>
      <c r="P806" s="2" t="s">
        <v>23141</v>
      </c>
      <c r="Q806" s="2" t="s">
        <v>2051</v>
      </c>
      <c r="R806" s="2" t="s">
        <v>2052</v>
      </c>
      <c r="S806" s="2"/>
      <c r="T806" s="2" t="s">
        <v>424</v>
      </c>
    </row>
    <row r="807" spans="1:20" ht="14.25" customHeight="1">
      <c r="A807" s="2" t="s">
        <v>26001</v>
      </c>
      <c r="B807" s="2" t="s">
        <v>26002</v>
      </c>
      <c r="C807" s="2" t="s">
        <v>17245</v>
      </c>
      <c r="D807" s="2" t="s">
        <v>830</v>
      </c>
      <c r="E807" s="2" t="s">
        <v>264</v>
      </c>
      <c r="F807" s="2" t="s">
        <v>2170</v>
      </c>
      <c r="G807" s="2" t="s">
        <v>2046</v>
      </c>
      <c r="H807" s="2" t="s">
        <v>26003</v>
      </c>
      <c r="I807" s="2"/>
      <c r="J807" s="2"/>
      <c r="K807" s="2"/>
      <c r="L807" s="2"/>
      <c r="M807" s="2" t="s">
        <v>59</v>
      </c>
      <c r="N807" s="2" t="s">
        <v>2058</v>
      </c>
      <c r="O807" s="2" t="s">
        <v>2172</v>
      </c>
      <c r="P807" s="2" t="s">
        <v>23301</v>
      </c>
      <c r="Q807" s="2" t="s">
        <v>2051</v>
      </c>
      <c r="R807" s="2" t="s">
        <v>2052</v>
      </c>
      <c r="S807" s="2"/>
      <c r="T807" s="2" t="s">
        <v>829</v>
      </c>
    </row>
    <row r="808" spans="1:20" ht="14.25" customHeight="1">
      <c r="A808" s="2" t="s">
        <v>26004</v>
      </c>
      <c r="B808" s="2" t="s">
        <v>26005</v>
      </c>
      <c r="C808" s="2" t="s">
        <v>26006</v>
      </c>
      <c r="D808" s="2" t="s">
        <v>294</v>
      </c>
      <c r="E808" s="2" t="s">
        <v>96</v>
      </c>
      <c r="F808" s="2" t="s">
        <v>26007</v>
      </c>
      <c r="G808" s="2" t="s">
        <v>2046</v>
      </c>
      <c r="H808" s="2" t="s">
        <v>26008</v>
      </c>
      <c r="I808" s="2"/>
      <c r="J808" s="2"/>
      <c r="K808" s="2"/>
      <c r="L808" s="2"/>
      <c r="M808" s="2" t="s">
        <v>1566</v>
      </c>
      <c r="N808" s="2" t="s">
        <v>2058</v>
      </c>
      <c r="O808" s="2" t="s">
        <v>2120</v>
      </c>
      <c r="P808" s="2" t="s">
        <v>3910</v>
      </c>
      <c r="Q808" s="2" t="s">
        <v>2051</v>
      </c>
      <c r="R808" s="2" t="s">
        <v>2067</v>
      </c>
      <c r="S808" s="2"/>
      <c r="T808" s="2" t="s">
        <v>293</v>
      </c>
    </row>
    <row r="809" spans="1:20" ht="14.25" customHeight="1">
      <c r="A809" s="2" t="s">
        <v>26009</v>
      </c>
      <c r="B809" s="2" t="s">
        <v>14671</v>
      </c>
      <c r="C809" s="2" t="s">
        <v>26010</v>
      </c>
      <c r="D809" s="2" t="s">
        <v>114</v>
      </c>
      <c r="E809" s="2" t="s">
        <v>96</v>
      </c>
      <c r="F809" s="2" t="s">
        <v>26011</v>
      </c>
      <c r="G809" s="2" t="s">
        <v>2046</v>
      </c>
      <c r="H809" s="2" t="s">
        <v>26012</v>
      </c>
      <c r="I809" s="2"/>
      <c r="J809" s="2"/>
      <c r="K809" s="2"/>
      <c r="L809" s="2"/>
      <c r="M809" s="2" t="s">
        <v>1566</v>
      </c>
      <c r="N809" s="2" t="s">
        <v>2058</v>
      </c>
      <c r="O809" s="2" t="s">
        <v>2059</v>
      </c>
      <c r="P809" s="2" t="s">
        <v>3587</v>
      </c>
      <c r="Q809" s="2" t="s">
        <v>2051</v>
      </c>
      <c r="R809" s="2" t="s">
        <v>2052</v>
      </c>
      <c r="S809" s="2"/>
      <c r="T809" s="2" t="s">
        <v>113</v>
      </c>
    </row>
    <row r="810" spans="1:20" ht="14.25" customHeight="1">
      <c r="A810" s="2" t="s">
        <v>26013</v>
      </c>
      <c r="B810" s="2" t="s">
        <v>14671</v>
      </c>
      <c r="C810" s="2" t="s">
        <v>26014</v>
      </c>
      <c r="D810" s="2" t="s">
        <v>26015</v>
      </c>
      <c r="E810" s="2" t="s">
        <v>264</v>
      </c>
      <c r="F810" s="2" t="s">
        <v>2320</v>
      </c>
      <c r="G810" s="2" t="s">
        <v>18247</v>
      </c>
      <c r="H810" s="2" t="s">
        <v>26016</v>
      </c>
      <c r="I810" s="2"/>
      <c r="J810" s="2"/>
      <c r="K810" s="2"/>
      <c r="L810" s="2"/>
      <c r="M810" s="2" t="s">
        <v>59</v>
      </c>
      <c r="N810" s="2" t="s">
        <v>2058</v>
      </c>
      <c r="O810" s="2" t="s">
        <v>2322</v>
      </c>
      <c r="P810" s="2" t="s">
        <v>2609</v>
      </c>
      <c r="Q810" s="2" t="s">
        <v>2051</v>
      </c>
      <c r="R810" s="2" t="s">
        <v>2052</v>
      </c>
      <c r="S810" s="2"/>
      <c r="T810" s="2" t="s">
        <v>26017</v>
      </c>
    </row>
    <row r="811" spans="1:20" ht="14.25" customHeight="1">
      <c r="A811" s="2" t="s">
        <v>26018</v>
      </c>
      <c r="B811" s="2" t="s">
        <v>14671</v>
      </c>
      <c r="C811" s="2" t="s">
        <v>26019</v>
      </c>
      <c r="D811" s="2" t="s">
        <v>23706</v>
      </c>
      <c r="E811" s="2" t="s">
        <v>264</v>
      </c>
      <c r="F811" s="2" t="s">
        <v>26020</v>
      </c>
      <c r="G811" s="2" t="s">
        <v>2046</v>
      </c>
      <c r="H811" s="2" t="s">
        <v>26021</v>
      </c>
      <c r="I811" s="2"/>
      <c r="J811" s="2">
        <v>441912867713</v>
      </c>
      <c r="K811" s="2"/>
      <c r="L811" s="2"/>
      <c r="M811" s="2" t="s">
        <v>1566</v>
      </c>
      <c r="N811" s="2" t="s">
        <v>2048</v>
      </c>
      <c r="O811" s="2" t="s">
        <v>2179</v>
      </c>
      <c r="P811" s="2" t="s">
        <v>21539</v>
      </c>
      <c r="Q811" s="2" t="s">
        <v>2051</v>
      </c>
      <c r="R811" s="2" t="s">
        <v>2067</v>
      </c>
      <c r="S811" s="2"/>
      <c r="T811" s="2" t="s">
        <v>321</v>
      </c>
    </row>
    <row r="812" spans="1:20" ht="14.25" customHeight="1">
      <c r="A812" s="2" t="s">
        <v>26022</v>
      </c>
      <c r="B812" s="2" t="s">
        <v>14671</v>
      </c>
      <c r="C812" s="2" t="s">
        <v>26023</v>
      </c>
      <c r="D812" s="2" t="s">
        <v>26024</v>
      </c>
      <c r="E812" s="2" t="s">
        <v>264</v>
      </c>
      <c r="F812" s="2" t="s">
        <v>2491</v>
      </c>
      <c r="G812" s="2" t="s">
        <v>18247</v>
      </c>
      <c r="H812" s="2" t="s">
        <v>26025</v>
      </c>
      <c r="I812" s="2"/>
      <c r="J812" s="2"/>
      <c r="K812" s="2"/>
      <c r="L812" s="2"/>
      <c r="M812" s="2" t="s">
        <v>60</v>
      </c>
      <c r="N812" s="2" t="s">
        <v>2058</v>
      </c>
      <c r="O812" s="2" t="s">
        <v>2491</v>
      </c>
      <c r="P812" s="2" t="s">
        <v>2609</v>
      </c>
      <c r="Q812" s="2" t="s">
        <v>2051</v>
      </c>
      <c r="R812" s="2" t="s">
        <v>2052</v>
      </c>
      <c r="S812" s="2"/>
      <c r="T812" s="2" t="s">
        <v>26026</v>
      </c>
    </row>
    <row r="813" spans="1:20" ht="14.25" customHeight="1">
      <c r="A813" s="2" t="s">
        <v>26027</v>
      </c>
      <c r="B813" s="2" t="s">
        <v>14671</v>
      </c>
      <c r="C813" s="2" t="s">
        <v>8699</v>
      </c>
      <c r="D813" s="2" t="s">
        <v>238</v>
      </c>
      <c r="E813" s="2" t="s">
        <v>264</v>
      </c>
      <c r="F813" s="2" t="s">
        <v>5240</v>
      </c>
      <c r="G813" s="2" t="s">
        <v>2046</v>
      </c>
      <c r="H813" s="2" t="s">
        <v>26028</v>
      </c>
      <c r="I813" s="2" t="s">
        <v>26029</v>
      </c>
      <c r="J813" s="2"/>
      <c r="K813" s="2"/>
      <c r="L813" s="2" t="s">
        <v>4539</v>
      </c>
      <c r="M813" s="2" t="s">
        <v>59</v>
      </c>
      <c r="N813" s="2" t="s">
        <v>2058</v>
      </c>
      <c r="O813" s="2" t="s">
        <v>20201</v>
      </c>
      <c r="P813" s="2" t="s">
        <v>2631</v>
      </c>
      <c r="Q813" s="2" t="s">
        <v>2051</v>
      </c>
      <c r="R813" s="2" t="s">
        <v>2067</v>
      </c>
      <c r="S813" s="2"/>
      <c r="T813" s="2" t="s">
        <v>237</v>
      </c>
    </row>
    <row r="814" spans="1:20" ht="14.25" customHeight="1">
      <c r="A814" s="2" t="s">
        <v>26030</v>
      </c>
      <c r="B814" s="2" t="s">
        <v>26031</v>
      </c>
      <c r="C814" s="2" t="s">
        <v>10551</v>
      </c>
      <c r="D814" s="2" t="s">
        <v>128</v>
      </c>
      <c r="E814" s="2" t="s">
        <v>96</v>
      </c>
      <c r="F814" s="2" t="s">
        <v>5946</v>
      </c>
      <c r="G814" s="2" t="s">
        <v>2046</v>
      </c>
      <c r="H814" s="2" t="s">
        <v>26032</v>
      </c>
      <c r="I814" s="2">
        <v>447894568242</v>
      </c>
      <c r="J814" s="2"/>
      <c r="K814" s="2"/>
      <c r="L814" s="2"/>
      <c r="M814" s="2" t="s">
        <v>1566</v>
      </c>
      <c r="N814" s="2" t="s">
        <v>2058</v>
      </c>
      <c r="O814" s="2" t="s">
        <v>2153</v>
      </c>
      <c r="P814" s="2" t="s">
        <v>2562</v>
      </c>
      <c r="Q814" s="2" t="s">
        <v>2051</v>
      </c>
      <c r="R814" s="2" t="s">
        <v>2052</v>
      </c>
      <c r="S814" s="2"/>
      <c r="T814" s="2" t="s">
        <v>127</v>
      </c>
    </row>
    <row r="815" spans="1:20" ht="14.25" customHeight="1">
      <c r="A815" s="2" t="s">
        <v>26033</v>
      </c>
      <c r="B815" s="2" t="s">
        <v>14383</v>
      </c>
      <c r="C815" s="2" t="s">
        <v>26034</v>
      </c>
      <c r="D815" s="2" t="s">
        <v>26035</v>
      </c>
      <c r="E815" s="2" t="s">
        <v>264</v>
      </c>
      <c r="F815" s="2" t="s">
        <v>2824</v>
      </c>
      <c r="G815" s="2" t="s">
        <v>2404</v>
      </c>
      <c r="H815" s="2" t="s">
        <v>26036</v>
      </c>
      <c r="I815" s="2"/>
      <c r="J815" s="2"/>
      <c r="K815" s="2"/>
      <c r="L815" s="2"/>
      <c r="M815" s="2" t="s">
        <v>60</v>
      </c>
      <c r="N815" s="2" t="s">
        <v>2058</v>
      </c>
      <c r="O815" s="2" t="s">
        <v>2316</v>
      </c>
      <c r="P815" s="2" t="s">
        <v>2609</v>
      </c>
      <c r="Q815" s="2" t="s">
        <v>2051</v>
      </c>
      <c r="R815" s="2" t="s">
        <v>2067</v>
      </c>
      <c r="S815" s="2"/>
      <c r="T815" s="2" t="s">
        <v>26037</v>
      </c>
    </row>
    <row r="816" spans="1:20" ht="14.25" customHeight="1">
      <c r="A816" s="2" t="s">
        <v>26038</v>
      </c>
      <c r="B816" s="2" t="s">
        <v>26039</v>
      </c>
      <c r="C816" s="2" t="s">
        <v>26040</v>
      </c>
      <c r="D816" s="2" t="s">
        <v>1388</v>
      </c>
      <c r="E816" s="2" t="s">
        <v>264</v>
      </c>
      <c r="F816" s="2" t="s">
        <v>2210</v>
      </c>
      <c r="G816" s="2" t="s">
        <v>2046</v>
      </c>
      <c r="H816" s="2" t="s">
        <v>26041</v>
      </c>
      <c r="I816" s="2"/>
      <c r="J816" s="2"/>
      <c r="K816" s="2"/>
      <c r="L816" s="2"/>
      <c r="M816" s="2" t="s">
        <v>59</v>
      </c>
      <c r="N816" s="2" t="s">
        <v>2058</v>
      </c>
      <c r="O816" s="2" t="s">
        <v>2101</v>
      </c>
      <c r="P816" s="2" t="s">
        <v>20494</v>
      </c>
      <c r="Q816" s="2" t="s">
        <v>2051</v>
      </c>
      <c r="R816" s="2" t="s">
        <v>2067</v>
      </c>
      <c r="S816" s="2"/>
      <c r="T816" s="2" t="s">
        <v>1387</v>
      </c>
    </row>
    <row r="817" spans="1:20" ht="14.25" customHeight="1">
      <c r="A817" s="2" t="s">
        <v>26042</v>
      </c>
      <c r="B817" s="2" t="s">
        <v>26043</v>
      </c>
      <c r="C817" s="2" t="s">
        <v>26044</v>
      </c>
      <c r="D817" s="2" t="s">
        <v>278</v>
      </c>
      <c r="E817" s="2" t="s">
        <v>96</v>
      </c>
      <c r="F817" s="2" t="s">
        <v>26045</v>
      </c>
      <c r="G817" s="2" t="s">
        <v>2046</v>
      </c>
      <c r="H817" s="2" t="s">
        <v>26046</v>
      </c>
      <c r="I817" s="2"/>
      <c r="J817" s="2"/>
      <c r="K817" s="2"/>
      <c r="L817" s="2"/>
      <c r="M817" s="2" t="s">
        <v>1566</v>
      </c>
      <c r="N817" s="2" t="s">
        <v>2058</v>
      </c>
      <c r="O817" s="2" t="s">
        <v>2093</v>
      </c>
      <c r="P817" s="2" t="s">
        <v>2679</v>
      </c>
      <c r="Q817" s="2" t="s">
        <v>2051</v>
      </c>
      <c r="R817" s="2" t="s">
        <v>2067</v>
      </c>
      <c r="S817" s="2"/>
      <c r="T817" s="2" t="s">
        <v>277</v>
      </c>
    </row>
    <row r="818" spans="1:20" ht="14.25" customHeight="1">
      <c r="A818" s="2" t="s">
        <v>26047</v>
      </c>
      <c r="B818" s="2" t="s">
        <v>26048</v>
      </c>
      <c r="C818" s="2" t="s">
        <v>26049</v>
      </c>
      <c r="D818" s="2" t="s">
        <v>26050</v>
      </c>
      <c r="E818" s="2" t="s">
        <v>264</v>
      </c>
      <c r="F818" s="2" t="s">
        <v>5645</v>
      </c>
      <c r="G818" s="2" t="s">
        <v>2404</v>
      </c>
      <c r="H818" s="2" t="s">
        <v>26051</v>
      </c>
      <c r="I818" s="2"/>
      <c r="J818" s="2"/>
      <c r="K818" s="2"/>
      <c r="L818" s="2"/>
      <c r="M818" s="2" t="s">
        <v>60</v>
      </c>
      <c r="N818" s="2" t="s">
        <v>2058</v>
      </c>
      <c r="O818" s="2" t="s">
        <v>2186</v>
      </c>
      <c r="P818" s="2" t="s">
        <v>3535</v>
      </c>
      <c r="Q818" s="2" t="s">
        <v>2051</v>
      </c>
      <c r="R818" s="2" t="s">
        <v>2067</v>
      </c>
      <c r="S818" s="2"/>
      <c r="T818" s="2" t="s">
        <v>26052</v>
      </c>
    </row>
    <row r="819" spans="1:20" ht="14.25" customHeight="1">
      <c r="A819" s="2" t="s">
        <v>26053</v>
      </c>
      <c r="B819" s="2" t="s">
        <v>26054</v>
      </c>
      <c r="C819" s="2" t="s">
        <v>26055</v>
      </c>
      <c r="D819" s="2" t="s">
        <v>26056</v>
      </c>
      <c r="E819" s="2" t="s">
        <v>264</v>
      </c>
      <c r="F819" s="2" t="s">
        <v>2210</v>
      </c>
      <c r="G819" s="2" t="s">
        <v>2404</v>
      </c>
      <c r="H819" s="2" t="s">
        <v>26057</v>
      </c>
      <c r="I819" s="2"/>
      <c r="J819" s="2"/>
      <c r="K819" s="2"/>
      <c r="L819" s="2"/>
      <c r="M819" s="2" t="s">
        <v>59</v>
      </c>
      <c r="N819" s="2" t="s">
        <v>2058</v>
      </c>
      <c r="O819" s="2" t="s">
        <v>2101</v>
      </c>
      <c r="P819" s="2" t="s">
        <v>23076</v>
      </c>
      <c r="Q819" s="2" t="s">
        <v>2051</v>
      </c>
      <c r="R819" s="2" t="s">
        <v>2052</v>
      </c>
      <c r="S819" s="2"/>
      <c r="T819" s="2" t="s">
        <v>26058</v>
      </c>
    </row>
    <row r="820" spans="1:20" ht="14.25" customHeight="1">
      <c r="A820" s="2" t="s">
        <v>26059</v>
      </c>
      <c r="B820" s="2" t="s">
        <v>4177</v>
      </c>
      <c r="C820" s="2" t="s">
        <v>26060</v>
      </c>
      <c r="D820" s="2" t="s">
        <v>188</v>
      </c>
      <c r="E820" s="2" t="s">
        <v>96</v>
      </c>
      <c r="F820" s="2" t="s">
        <v>26061</v>
      </c>
      <c r="G820" s="2" t="s">
        <v>2046</v>
      </c>
      <c r="H820" s="2" t="s">
        <v>26062</v>
      </c>
      <c r="I820" s="2"/>
      <c r="J820" s="2"/>
      <c r="K820" s="2"/>
      <c r="L820" s="2"/>
      <c r="M820" s="2" t="s">
        <v>1566</v>
      </c>
      <c r="N820" s="2" t="s">
        <v>2058</v>
      </c>
      <c r="O820" s="2" t="s">
        <v>2093</v>
      </c>
      <c r="P820" s="2" t="s">
        <v>2066</v>
      </c>
      <c r="Q820" s="2" t="s">
        <v>2051</v>
      </c>
      <c r="R820" s="2" t="s">
        <v>2067</v>
      </c>
      <c r="S820" s="2"/>
      <c r="T820" s="2" t="s">
        <v>187</v>
      </c>
    </row>
    <row r="821" spans="1:20" ht="14.25" customHeight="1">
      <c r="A821" s="2" t="s">
        <v>26063</v>
      </c>
      <c r="B821" s="2" t="s">
        <v>4177</v>
      </c>
      <c r="C821" s="2" t="s">
        <v>26064</v>
      </c>
      <c r="D821" s="2" t="s">
        <v>1492</v>
      </c>
      <c r="E821" s="2" t="s">
        <v>264</v>
      </c>
      <c r="F821" s="2" t="s">
        <v>26065</v>
      </c>
      <c r="G821" s="2" t="s">
        <v>2046</v>
      </c>
      <c r="H821" s="2" t="s">
        <v>26066</v>
      </c>
      <c r="I821" s="2"/>
      <c r="J821" s="2"/>
      <c r="K821" s="2"/>
      <c r="L821" s="2"/>
      <c r="M821" s="2" t="s">
        <v>1566</v>
      </c>
      <c r="N821" s="2" t="s">
        <v>2048</v>
      </c>
      <c r="O821" s="2" t="s">
        <v>2199</v>
      </c>
      <c r="P821" s="2" t="s">
        <v>21091</v>
      </c>
      <c r="Q821" s="2" t="s">
        <v>2051</v>
      </c>
      <c r="R821" s="2" t="s">
        <v>2067</v>
      </c>
      <c r="S821" s="2"/>
      <c r="T821" s="2" t="s">
        <v>1491</v>
      </c>
    </row>
    <row r="822" spans="1:20" ht="14.25" customHeight="1">
      <c r="A822" s="2" t="s">
        <v>26067</v>
      </c>
      <c r="B822" s="2" t="s">
        <v>4177</v>
      </c>
      <c r="C822" s="2" t="s">
        <v>13429</v>
      </c>
      <c r="D822" s="2" t="s">
        <v>23226</v>
      </c>
      <c r="E822" s="2" t="s">
        <v>264</v>
      </c>
      <c r="F822" s="2" t="s">
        <v>23227</v>
      </c>
      <c r="G822" s="2" t="s">
        <v>2046</v>
      </c>
      <c r="H822" s="2" t="s">
        <v>26068</v>
      </c>
      <c r="I822" s="2"/>
      <c r="J822" s="2"/>
      <c r="K822" s="2"/>
      <c r="L822" s="2" t="s">
        <v>4217</v>
      </c>
      <c r="M822" s="2" t="s">
        <v>1566</v>
      </c>
      <c r="N822" s="2" t="s">
        <v>2058</v>
      </c>
      <c r="O822" s="2" t="s">
        <v>2120</v>
      </c>
      <c r="P822" s="2" t="s">
        <v>2154</v>
      </c>
      <c r="Q822" s="2" t="s">
        <v>2051</v>
      </c>
      <c r="R822" s="2" t="s">
        <v>3993</v>
      </c>
      <c r="S822" s="2"/>
      <c r="T822" s="2" t="s">
        <v>105</v>
      </c>
    </row>
    <row r="823" spans="1:20" ht="14.25" customHeight="1">
      <c r="A823" s="22" t="s">
        <v>26069</v>
      </c>
      <c r="B823" s="22" t="s">
        <v>4177</v>
      </c>
      <c r="C823" s="22" t="s">
        <v>26070</v>
      </c>
      <c r="D823" s="22" t="s">
        <v>106</v>
      </c>
      <c r="E823" s="22" t="s">
        <v>96</v>
      </c>
      <c r="F823" s="22" t="s">
        <v>26071</v>
      </c>
      <c r="G823" s="22" t="s">
        <v>2046</v>
      </c>
      <c r="H823" s="22" t="s">
        <v>26072</v>
      </c>
      <c r="I823" s="22"/>
      <c r="J823" s="22"/>
      <c r="K823" s="22"/>
      <c r="L823" s="22"/>
      <c r="M823" s="22" t="s">
        <v>1566</v>
      </c>
      <c r="N823" s="22" t="s">
        <v>2058</v>
      </c>
      <c r="O823" s="22" t="s">
        <v>2153</v>
      </c>
      <c r="P823" s="22" t="s">
        <v>3363</v>
      </c>
      <c r="Q823" s="22" t="s">
        <v>2051</v>
      </c>
      <c r="R823" s="2" t="s">
        <v>2052</v>
      </c>
      <c r="S823" s="2"/>
      <c r="T823" s="2" t="s">
        <v>105</v>
      </c>
    </row>
    <row r="824" spans="1:20" ht="14.25" customHeight="1">
      <c r="A824" s="2" t="s">
        <v>26073</v>
      </c>
      <c r="B824" s="2" t="s">
        <v>4177</v>
      </c>
      <c r="C824" s="2" t="s">
        <v>2628</v>
      </c>
      <c r="D824" s="2" t="s">
        <v>99</v>
      </c>
      <c r="E824" s="2" t="s">
        <v>96</v>
      </c>
      <c r="F824" s="2" t="s">
        <v>3053</v>
      </c>
      <c r="G824" s="2" t="s">
        <v>2046</v>
      </c>
      <c r="H824" s="2" t="s">
        <v>26074</v>
      </c>
      <c r="I824" s="2"/>
      <c r="J824" s="2">
        <v>441823668800</v>
      </c>
      <c r="K824" s="2"/>
      <c r="L824" s="2"/>
      <c r="M824" s="2" t="s">
        <v>1566</v>
      </c>
      <c r="N824" s="2" t="s">
        <v>2058</v>
      </c>
      <c r="O824" s="2" t="s">
        <v>2153</v>
      </c>
      <c r="P824" s="2" t="s">
        <v>23212</v>
      </c>
      <c r="Q824" s="2" t="s">
        <v>2051</v>
      </c>
      <c r="R824" s="2" t="s">
        <v>2052</v>
      </c>
      <c r="S824" s="2"/>
      <c r="T824" s="2" t="s">
        <v>98</v>
      </c>
    </row>
    <row r="825" spans="1:20" ht="14.25" customHeight="1">
      <c r="A825" s="2" t="s">
        <v>26075</v>
      </c>
      <c r="B825" s="2" t="s">
        <v>4177</v>
      </c>
      <c r="C825" s="2" t="s">
        <v>19211</v>
      </c>
      <c r="D825" s="2" t="s">
        <v>1134</v>
      </c>
      <c r="E825" s="2" t="s">
        <v>264</v>
      </c>
      <c r="F825" s="2" t="s">
        <v>2112</v>
      </c>
      <c r="G825" s="2" t="s">
        <v>2046</v>
      </c>
      <c r="H825" s="2" t="s">
        <v>26076</v>
      </c>
      <c r="I825" s="2"/>
      <c r="J825" s="2"/>
      <c r="K825" s="2"/>
      <c r="L825" s="2"/>
      <c r="M825" s="2" t="s">
        <v>1566</v>
      </c>
      <c r="N825" s="2" t="s">
        <v>2058</v>
      </c>
      <c r="O825" s="2" t="s">
        <v>2093</v>
      </c>
      <c r="P825" s="2" t="s">
        <v>4570</v>
      </c>
      <c r="Q825" s="2" t="s">
        <v>2051</v>
      </c>
      <c r="R825" s="2" t="s">
        <v>2067</v>
      </c>
      <c r="S825" s="2"/>
      <c r="T825" s="2" t="s">
        <v>1133</v>
      </c>
    </row>
    <row r="826" spans="1:20" ht="14.25" customHeight="1">
      <c r="A826" s="2" t="s">
        <v>26077</v>
      </c>
      <c r="B826" s="2" t="s">
        <v>4177</v>
      </c>
      <c r="C826" s="2" t="s">
        <v>8889</v>
      </c>
      <c r="D826" s="2" t="s">
        <v>202</v>
      </c>
      <c r="E826" s="2" t="s">
        <v>96</v>
      </c>
      <c r="F826" s="2" t="s">
        <v>22466</v>
      </c>
      <c r="G826" s="2" t="s">
        <v>2046</v>
      </c>
      <c r="H826" s="2" t="s">
        <v>26078</v>
      </c>
      <c r="I826" s="2"/>
      <c r="J826" s="2"/>
      <c r="K826" s="2"/>
      <c r="L826" s="2"/>
      <c r="M826" s="2" t="s">
        <v>1566</v>
      </c>
      <c r="N826" s="2" t="s">
        <v>2058</v>
      </c>
      <c r="O826" s="2" t="s">
        <v>2153</v>
      </c>
      <c r="P826" s="2" t="s">
        <v>2066</v>
      </c>
      <c r="Q826" s="2" t="s">
        <v>2051</v>
      </c>
      <c r="R826" s="2" t="s">
        <v>2052</v>
      </c>
      <c r="S826" s="2"/>
      <c r="T826" s="2" t="s">
        <v>201</v>
      </c>
    </row>
    <row r="827" spans="1:20" ht="14.25" customHeight="1">
      <c r="A827" s="2" t="s">
        <v>26079</v>
      </c>
      <c r="B827" s="2" t="s">
        <v>4177</v>
      </c>
      <c r="C827" s="2" t="s">
        <v>26080</v>
      </c>
      <c r="D827" s="2" t="s">
        <v>502</v>
      </c>
      <c r="E827" s="2" t="s">
        <v>264</v>
      </c>
      <c r="F827" s="2" t="s">
        <v>26081</v>
      </c>
      <c r="G827" s="2" t="s">
        <v>2046</v>
      </c>
      <c r="H827" s="2" t="s">
        <v>26082</v>
      </c>
      <c r="I827" s="2"/>
      <c r="J827" s="2"/>
      <c r="K827" s="2"/>
      <c r="L827" s="2"/>
      <c r="M827" s="2" t="s">
        <v>1566</v>
      </c>
      <c r="N827" s="2" t="s">
        <v>2048</v>
      </c>
      <c r="O827" s="2" t="s">
        <v>2179</v>
      </c>
      <c r="P827" s="2" t="s">
        <v>2377</v>
      </c>
      <c r="Q827" s="2" t="s">
        <v>2051</v>
      </c>
      <c r="R827" s="2" t="s">
        <v>2052</v>
      </c>
      <c r="S827" s="2"/>
      <c r="T827" s="2" t="s">
        <v>501</v>
      </c>
    </row>
    <row r="828" spans="1:20" ht="14.25" customHeight="1">
      <c r="A828" s="2" t="s">
        <v>26083</v>
      </c>
      <c r="B828" s="2" t="s">
        <v>4177</v>
      </c>
      <c r="C828" s="2" t="s">
        <v>26084</v>
      </c>
      <c r="D828" s="2" t="s">
        <v>1362</v>
      </c>
      <c r="E828" s="2" t="s">
        <v>264</v>
      </c>
      <c r="F828" s="2" t="s">
        <v>26085</v>
      </c>
      <c r="G828" s="2" t="s">
        <v>2046</v>
      </c>
      <c r="H828" s="2" t="s">
        <v>26086</v>
      </c>
      <c r="I828" s="2"/>
      <c r="J828" s="2"/>
      <c r="K828" s="2"/>
      <c r="L828" s="2"/>
      <c r="M828" s="2" t="s">
        <v>1566</v>
      </c>
      <c r="N828" s="2" t="s">
        <v>2058</v>
      </c>
      <c r="O828" s="2" t="s">
        <v>2153</v>
      </c>
      <c r="P828" s="2" t="s">
        <v>25839</v>
      </c>
      <c r="Q828" s="2" t="s">
        <v>2051</v>
      </c>
      <c r="R828" s="2" t="s">
        <v>2052</v>
      </c>
      <c r="S828" s="2"/>
      <c r="T828" s="2" t="s">
        <v>1361</v>
      </c>
    </row>
    <row r="829" spans="1:20" ht="14.25" customHeight="1">
      <c r="A829" s="2" t="s">
        <v>26087</v>
      </c>
      <c r="B829" s="2" t="s">
        <v>4177</v>
      </c>
      <c r="C829" s="2" t="s">
        <v>7684</v>
      </c>
      <c r="D829" s="2" t="s">
        <v>128</v>
      </c>
      <c r="E829" s="2" t="s">
        <v>96</v>
      </c>
      <c r="F829" s="2" t="s">
        <v>3606</v>
      </c>
      <c r="G829" s="2" t="s">
        <v>2046</v>
      </c>
      <c r="H829" s="2" t="s">
        <v>26088</v>
      </c>
      <c r="I829" s="2"/>
      <c r="J829" s="2"/>
      <c r="K829" s="2"/>
      <c r="L829" s="2"/>
      <c r="M829" s="2" t="s">
        <v>1566</v>
      </c>
      <c r="N829" s="2" t="s">
        <v>2058</v>
      </c>
      <c r="O829" s="2" t="s">
        <v>2145</v>
      </c>
      <c r="P829" s="2" t="s">
        <v>3363</v>
      </c>
      <c r="Q829" s="2" t="s">
        <v>2051</v>
      </c>
      <c r="R829" s="2" t="s">
        <v>2052</v>
      </c>
      <c r="S829" s="2"/>
      <c r="T829" s="2" t="s">
        <v>127</v>
      </c>
    </row>
    <row r="830" spans="1:20" ht="14.25" customHeight="1">
      <c r="A830" s="2" t="s">
        <v>26089</v>
      </c>
      <c r="B830" s="2" t="s">
        <v>4177</v>
      </c>
      <c r="C830" s="2" t="s">
        <v>26090</v>
      </c>
      <c r="D830" s="2" t="s">
        <v>1534</v>
      </c>
      <c r="E830" s="2" t="s">
        <v>264</v>
      </c>
      <c r="F830" s="2" t="s">
        <v>2112</v>
      </c>
      <c r="G830" s="2" t="s">
        <v>2046</v>
      </c>
      <c r="H830" s="2" t="s">
        <v>26091</v>
      </c>
      <c r="I830" s="2"/>
      <c r="J830" s="2"/>
      <c r="K830" s="2"/>
      <c r="L830" s="2"/>
      <c r="M830" s="2" t="s">
        <v>1566</v>
      </c>
      <c r="N830" s="2" t="s">
        <v>2058</v>
      </c>
      <c r="O830" s="2" t="s">
        <v>2093</v>
      </c>
      <c r="P830" s="2" t="s">
        <v>4570</v>
      </c>
      <c r="Q830" s="2" t="s">
        <v>2051</v>
      </c>
      <c r="R830" s="2" t="s">
        <v>2067</v>
      </c>
      <c r="S830" s="2"/>
      <c r="T830" s="2" t="s">
        <v>1533</v>
      </c>
    </row>
    <row r="831" spans="1:20" ht="14.25" customHeight="1">
      <c r="A831" s="2" t="s">
        <v>26092</v>
      </c>
      <c r="B831" s="2" t="s">
        <v>4177</v>
      </c>
      <c r="C831" s="2" t="s">
        <v>26093</v>
      </c>
      <c r="D831" s="2" t="s">
        <v>202</v>
      </c>
      <c r="E831" s="2" t="s">
        <v>96</v>
      </c>
      <c r="F831" s="2" t="s">
        <v>22466</v>
      </c>
      <c r="G831" s="2" t="s">
        <v>2046</v>
      </c>
      <c r="H831" s="2" t="s">
        <v>26094</v>
      </c>
      <c r="I831" s="2"/>
      <c r="J831" s="2"/>
      <c r="K831" s="2"/>
      <c r="L831" s="2"/>
      <c r="M831" s="2" t="s">
        <v>1566</v>
      </c>
      <c r="N831" s="2" t="s">
        <v>2058</v>
      </c>
      <c r="O831" s="2" t="s">
        <v>2153</v>
      </c>
      <c r="P831" s="2" t="s">
        <v>2066</v>
      </c>
      <c r="Q831" s="2" t="s">
        <v>2051</v>
      </c>
      <c r="R831" s="2" t="s">
        <v>2052</v>
      </c>
      <c r="S831" s="2"/>
      <c r="T831" s="2" t="s">
        <v>201</v>
      </c>
    </row>
    <row r="832" spans="1:20" ht="14.25" customHeight="1">
      <c r="A832" s="2" t="s">
        <v>26095</v>
      </c>
      <c r="B832" s="2" t="s">
        <v>4177</v>
      </c>
      <c r="C832" s="2" t="s">
        <v>24325</v>
      </c>
      <c r="D832" s="2" t="s">
        <v>168</v>
      </c>
      <c r="E832" s="2" t="s">
        <v>96</v>
      </c>
      <c r="F832" s="2" t="s">
        <v>26096</v>
      </c>
      <c r="G832" s="2" t="s">
        <v>2046</v>
      </c>
      <c r="H832" s="2" t="s">
        <v>26097</v>
      </c>
      <c r="I832" s="2"/>
      <c r="J832" s="2"/>
      <c r="K832" s="2"/>
      <c r="L832" s="2"/>
      <c r="M832" s="2" t="s">
        <v>1566</v>
      </c>
      <c r="N832" s="2" t="s">
        <v>2048</v>
      </c>
      <c r="O832" s="2" t="s">
        <v>2179</v>
      </c>
      <c r="P832" s="2" t="s">
        <v>3969</v>
      </c>
      <c r="Q832" s="2" t="s">
        <v>2051</v>
      </c>
      <c r="R832" s="2" t="s">
        <v>2052</v>
      </c>
      <c r="S832" s="2"/>
      <c r="T832" s="2" t="s">
        <v>167</v>
      </c>
    </row>
    <row r="833" spans="1:20" ht="14.25" customHeight="1">
      <c r="A833" s="2" t="s">
        <v>26098</v>
      </c>
      <c r="B833" s="2" t="s">
        <v>4177</v>
      </c>
      <c r="C833" s="2" t="s">
        <v>3402</v>
      </c>
      <c r="D833" s="2" t="s">
        <v>112</v>
      </c>
      <c r="E833" s="2" t="s">
        <v>96</v>
      </c>
      <c r="F833" s="2" t="s">
        <v>20045</v>
      </c>
      <c r="G833" s="2" t="s">
        <v>2046</v>
      </c>
      <c r="H833" s="2" t="s">
        <v>26099</v>
      </c>
      <c r="I833" s="2"/>
      <c r="J833" s="2"/>
      <c r="K833" s="2"/>
      <c r="L833" s="2"/>
      <c r="M833" s="2" t="s">
        <v>1566</v>
      </c>
      <c r="N833" s="2" t="s">
        <v>2058</v>
      </c>
      <c r="O833" s="2" t="s">
        <v>2132</v>
      </c>
      <c r="P833" s="2" t="s">
        <v>2562</v>
      </c>
      <c r="Q833" s="2" t="s">
        <v>2051</v>
      </c>
      <c r="R833" s="2" t="s">
        <v>2052</v>
      </c>
      <c r="S833" s="2"/>
      <c r="T833" s="2" t="s">
        <v>111</v>
      </c>
    </row>
    <row r="834" spans="1:20" ht="14.25" customHeight="1">
      <c r="A834" s="2" t="s">
        <v>26100</v>
      </c>
      <c r="B834" s="2" t="s">
        <v>26101</v>
      </c>
      <c r="C834" s="2" t="s">
        <v>2075</v>
      </c>
      <c r="D834" s="2" t="s">
        <v>26102</v>
      </c>
      <c r="E834" s="2" t="s">
        <v>264</v>
      </c>
      <c r="F834" s="2" t="s">
        <v>2210</v>
      </c>
      <c r="G834" s="2" t="s">
        <v>2091</v>
      </c>
      <c r="H834" s="2" t="s">
        <v>26103</v>
      </c>
      <c r="I834" s="2"/>
      <c r="J834" s="2"/>
      <c r="K834" s="2"/>
      <c r="L834" s="2"/>
      <c r="M834" s="2" t="s">
        <v>59</v>
      </c>
      <c r="N834" s="2" t="s">
        <v>2058</v>
      </c>
      <c r="O834" s="2" t="s">
        <v>2101</v>
      </c>
      <c r="P834" s="2" t="s">
        <v>2609</v>
      </c>
      <c r="Q834" s="2" t="s">
        <v>2051</v>
      </c>
      <c r="R834" s="2" t="s">
        <v>2052</v>
      </c>
      <c r="S834" s="2"/>
      <c r="T834" s="2" t="s">
        <v>26104</v>
      </c>
    </row>
    <row r="835" spans="1:20" ht="14.25" customHeight="1">
      <c r="A835" s="2" t="s">
        <v>26105</v>
      </c>
      <c r="B835" s="2" t="s">
        <v>19218</v>
      </c>
      <c r="C835" s="2" t="s">
        <v>26106</v>
      </c>
      <c r="D835" s="2" t="s">
        <v>272</v>
      </c>
      <c r="E835" s="2" t="s">
        <v>96</v>
      </c>
      <c r="F835" s="2" t="s">
        <v>26107</v>
      </c>
      <c r="G835" s="2" t="s">
        <v>2046</v>
      </c>
      <c r="H835" s="2" t="s">
        <v>26108</v>
      </c>
      <c r="I835" s="2">
        <v>447554994244</v>
      </c>
      <c r="J835" s="2"/>
      <c r="K835" s="2"/>
      <c r="L835" s="2"/>
      <c r="M835" s="2" t="s">
        <v>1566</v>
      </c>
      <c r="N835" s="2" t="s">
        <v>2058</v>
      </c>
      <c r="O835" s="2" t="s">
        <v>2145</v>
      </c>
      <c r="P835" s="2" t="s">
        <v>2534</v>
      </c>
      <c r="Q835" s="2" t="s">
        <v>2051</v>
      </c>
      <c r="R835" s="2" t="s">
        <v>2067</v>
      </c>
      <c r="S835" s="2"/>
      <c r="T835" s="2" t="s">
        <v>271</v>
      </c>
    </row>
    <row r="836" spans="1:20" ht="14.25" customHeight="1">
      <c r="A836" s="2" t="s">
        <v>26109</v>
      </c>
      <c r="B836" s="2" t="s">
        <v>19218</v>
      </c>
      <c r="C836" s="2" t="s">
        <v>26110</v>
      </c>
      <c r="D836" s="2" t="s">
        <v>114</v>
      </c>
      <c r="E836" s="2" t="s">
        <v>96</v>
      </c>
      <c r="F836" s="2" t="s">
        <v>20150</v>
      </c>
      <c r="G836" s="2" t="s">
        <v>2046</v>
      </c>
      <c r="H836" s="2" t="s">
        <v>26111</v>
      </c>
      <c r="I836" s="2"/>
      <c r="J836" s="2"/>
      <c r="K836" s="2"/>
      <c r="L836" s="2"/>
      <c r="M836" s="2" t="s">
        <v>1566</v>
      </c>
      <c r="N836" s="2" t="s">
        <v>2048</v>
      </c>
      <c r="O836" s="2" t="s">
        <v>5489</v>
      </c>
      <c r="P836" s="2" t="s">
        <v>3587</v>
      </c>
      <c r="Q836" s="2" t="s">
        <v>2051</v>
      </c>
      <c r="R836" s="2" t="s">
        <v>2052</v>
      </c>
      <c r="S836" s="2"/>
      <c r="T836" s="2" t="s">
        <v>113</v>
      </c>
    </row>
    <row r="837" spans="1:20" ht="14.25" customHeight="1">
      <c r="A837" s="2" t="s">
        <v>26112</v>
      </c>
      <c r="B837" s="2" t="s">
        <v>19218</v>
      </c>
      <c r="C837" s="2" t="s">
        <v>12478</v>
      </c>
      <c r="D837" s="2" t="s">
        <v>549</v>
      </c>
      <c r="E837" s="2" t="s">
        <v>264</v>
      </c>
      <c r="F837" s="2" t="s">
        <v>26113</v>
      </c>
      <c r="G837" s="2" t="s">
        <v>2046</v>
      </c>
      <c r="H837" s="2" t="s">
        <v>26114</v>
      </c>
      <c r="I837" s="2"/>
      <c r="J837" s="2"/>
      <c r="K837" s="2"/>
      <c r="L837" s="2"/>
      <c r="M837" s="2" t="s">
        <v>1566</v>
      </c>
      <c r="N837" s="2" t="s">
        <v>2058</v>
      </c>
      <c r="O837" s="2" t="s">
        <v>2139</v>
      </c>
      <c r="P837" s="2" t="s">
        <v>2377</v>
      </c>
      <c r="Q837" s="2" t="s">
        <v>2051</v>
      </c>
      <c r="R837" s="2" t="s">
        <v>2052</v>
      </c>
      <c r="S837" s="2"/>
      <c r="T837" s="2" t="s">
        <v>548</v>
      </c>
    </row>
    <row r="838" spans="1:20" ht="14.25" customHeight="1">
      <c r="A838" s="2" t="s">
        <v>26115</v>
      </c>
      <c r="B838" s="2" t="s">
        <v>19218</v>
      </c>
      <c r="C838" s="2" t="s">
        <v>26116</v>
      </c>
      <c r="D838" s="2" t="s">
        <v>99</v>
      </c>
      <c r="E838" s="2" t="s">
        <v>96</v>
      </c>
      <c r="F838" s="2" t="s">
        <v>26117</v>
      </c>
      <c r="G838" s="2" t="s">
        <v>2046</v>
      </c>
      <c r="H838" s="2" t="s">
        <v>26118</v>
      </c>
      <c r="I838" s="2"/>
      <c r="J838" s="2"/>
      <c r="K838" s="2"/>
      <c r="L838" s="2"/>
      <c r="M838" s="2" t="s">
        <v>1566</v>
      </c>
      <c r="N838" s="2" t="s">
        <v>2048</v>
      </c>
      <c r="O838" s="2" t="s">
        <v>5489</v>
      </c>
      <c r="P838" s="2" t="s">
        <v>23417</v>
      </c>
      <c r="Q838" s="2" t="s">
        <v>2051</v>
      </c>
      <c r="R838" s="2" t="s">
        <v>2052</v>
      </c>
      <c r="S838" s="2"/>
      <c r="T838" s="2" t="s">
        <v>98</v>
      </c>
    </row>
    <row r="839" spans="1:20" ht="14.25" customHeight="1">
      <c r="A839" s="2" t="s">
        <v>26119</v>
      </c>
      <c r="B839" s="2" t="s">
        <v>4166</v>
      </c>
      <c r="C839" s="2" t="s">
        <v>26120</v>
      </c>
      <c r="D839" s="2" t="s">
        <v>1194</v>
      </c>
      <c r="E839" s="2" t="s">
        <v>264</v>
      </c>
      <c r="F839" s="2" t="s">
        <v>26121</v>
      </c>
      <c r="G839" s="2" t="s">
        <v>2046</v>
      </c>
      <c r="H839" s="2" t="s">
        <v>26122</v>
      </c>
      <c r="I839" s="2"/>
      <c r="J839" s="2"/>
      <c r="K839" s="2"/>
      <c r="L839" s="2"/>
      <c r="M839" s="2" t="s">
        <v>1566</v>
      </c>
      <c r="N839" s="2" t="s">
        <v>2058</v>
      </c>
      <c r="O839" s="2" t="s">
        <v>2059</v>
      </c>
      <c r="P839" s="2" t="s">
        <v>2323</v>
      </c>
      <c r="Q839" s="2" t="s">
        <v>2051</v>
      </c>
      <c r="R839" s="2" t="s">
        <v>2067</v>
      </c>
      <c r="S839" s="2"/>
      <c r="T839" s="2" t="s">
        <v>1193</v>
      </c>
    </row>
    <row r="840" spans="1:20" ht="14.25" customHeight="1">
      <c r="A840" s="2" t="s">
        <v>26123</v>
      </c>
      <c r="B840" s="2" t="s">
        <v>26124</v>
      </c>
      <c r="C840" s="2" t="s">
        <v>2208</v>
      </c>
      <c r="D840" s="2" t="s">
        <v>918</v>
      </c>
      <c r="E840" s="2" t="s">
        <v>264</v>
      </c>
      <c r="F840" s="2" t="s">
        <v>15924</v>
      </c>
      <c r="G840" s="2" t="s">
        <v>2046</v>
      </c>
      <c r="H840" s="2" t="s">
        <v>26125</v>
      </c>
      <c r="I840" s="2"/>
      <c r="J840" s="2"/>
      <c r="K840" s="2"/>
      <c r="L840" s="2"/>
      <c r="M840" s="2" t="s">
        <v>1566</v>
      </c>
      <c r="N840" s="2" t="s">
        <v>2058</v>
      </c>
      <c r="O840" s="2" t="s">
        <v>2153</v>
      </c>
      <c r="P840" s="2" t="s">
        <v>24195</v>
      </c>
      <c r="Q840" s="2" t="s">
        <v>2051</v>
      </c>
      <c r="R840" s="2" t="s">
        <v>2052</v>
      </c>
      <c r="S840" s="2"/>
      <c r="T840" s="2" t="s">
        <v>917</v>
      </c>
    </row>
    <row r="841" spans="1:20" ht="14.25" customHeight="1">
      <c r="A841" s="2" t="s">
        <v>26126</v>
      </c>
      <c r="B841" s="2" t="s">
        <v>6420</v>
      </c>
      <c r="C841" s="2" t="s">
        <v>26127</v>
      </c>
      <c r="D841" s="2" t="s">
        <v>692</v>
      </c>
      <c r="E841" s="2" t="s">
        <v>264</v>
      </c>
      <c r="F841" s="2" t="s">
        <v>2090</v>
      </c>
      <c r="G841" s="2" t="s">
        <v>2046</v>
      </c>
      <c r="H841" s="2" t="s">
        <v>26128</v>
      </c>
      <c r="I841" s="2"/>
      <c r="J841" s="2"/>
      <c r="K841" s="2"/>
      <c r="L841" s="2"/>
      <c r="M841" s="2" t="s">
        <v>1566</v>
      </c>
      <c r="N841" s="2" t="s">
        <v>2058</v>
      </c>
      <c r="O841" s="2" t="s">
        <v>2093</v>
      </c>
      <c r="P841" s="2" t="s">
        <v>23064</v>
      </c>
      <c r="Q841" s="2" t="s">
        <v>2051</v>
      </c>
      <c r="R841" s="2" t="s">
        <v>2067</v>
      </c>
      <c r="S841" s="2"/>
      <c r="T841" s="2" t="s">
        <v>691</v>
      </c>
    </row>
    <row r="842" spans="1:20" ht="14.25" customHeight="1">
      <c r="A842" s="2" t="s">
        <v>26129</v>
      </c>
      <c r="B842" s="2" t="s">
        <v>4161</v>
      </c>
      <c r="C842" s="2" t="s">
        <v>6224</v>
      </c>
      <c r="D842" s="2" t="s">
        <v>996</v>
      </c>
      <c r="E842" s="2" t="s">
        <v>264</v>
      </c>
      <c r="F842" s="2" t="s">
        <v>26130</v>
      </c>
      <c r="G842" s="2" t="s">
        <v>2091</v>
      </c>
      <c r="H842" s="2" t="s">
        <v>26131</v>
      </c>
      <c r="I842" s="2"/>
      <c r="J842" s="2"/>
      <c r="K842" s="2"/>
      <c r="L842" s="2"/>
      <c r="M842" s="2" t="s">
        <v>1566</v>
      </c>
      <c r="N842" s="2" t="s">
        <v>2058</v>
      </c>
      <c r="O842" s="2" t="s">
        <v>2153</v>
      </c>
      <c r="P842" s="2" t="s">
        <v>2609</v>
      </c>
      <c r="Q842" s="2" t="s">
        <v>2051</v>
      </c>
      <c r="R842" s="2" t="s">
        <v>2052</v>
      </c>
      <c r="S842" s="2"/>
      <c r="T842" s="2" t="s">
        <v>995</v>
      </c>
    </row>
    <row r="843" spans="1:20" ht="14.25" customHeight="1">
      <c r="A843" s="2" t="s">
        <v>26132</v>
      </c>
      <c r="B843" s="2" t="s">
        <v>4161</v>
      </c>
      <c r="C843" s="2" t="s">
        <v>26133</v>
      </c>
      <c r="D843" s="2" t="s">
        <v>1184</v>
      </c>
      <c r="E843" s="2" t="s">
        <v>264</v>
      </c>
      <c r="F843" s="2" t="s">
        <v>2473</v>
      </c>
      <c r="G843" s="2" t="s">
        <v>2046</v>
      </c>
      <c r="H843" s="2" t="s">
        <v>26134</v>
      </c>
      <c r="I843" s="2"/>
      <c r="J843" s="2"/>
      <c r="K843" s="2"/>
      <c r="L843" s="2"/>
      <c r="M843" s="2" t="s">
        <v>59</v>
      </c>
      <c r="N843" s="2" t="s">
        <v>2048</v>
      </c>
      <c r="O843" s="2" t="s">
        <v>2301</v>
      </c>
      <c r="P843" s="2" t="s">
        <v>20494</v>
      </c>
      <c r="Q843" s="2" t="s">
        <v>2051</v>
      </c>
      <c r="R843" s="2" t="s">
        <v>2067</v>
      </c>
      <c r="S843" s="2"/>
      <c r="T843" s="2" t="s">
        <v>1183</v>
      </c>
    </row>
    <row r="844" spans="1:20" ht="14.25" customHeight="1">
      <c r="A844" s="2" t="s">
        <v>26135</v>
      </c>
      <c r="B844" s="2" t="s">
        <v>4161</v>
      </c>
      <c r="C844" s="2" t="s">
        <v>2743</v>
      </c>
      <c r="D844" s="2" t="s">
        <v>114</v>
      </c>
      <c r="E844" s="2" t="s">
        <v>96</v>
      </c>
      <c r="F844" s="2" t="s">
        <v>26136</v>
      </c>
      <c r="G844" s="2" t="s">
        <v>2046</v>
      </c>
      <c r="H844" s="2" t="s">
        <v>26137</v>
      </c>
      <c r="I844" s="2"/>
      <c r="J844" s="2"/>
      <c r="K844" s="2"/>
      <c r="L844" s="2"/>
      <c r="M844" s="2" t="s">
        <v>1566</v>
      </c>
      <c r="N844" s="2" t="s">
        <v>2058</v>
      </c>
      <c r="O844" s="2" t="s">
        <v>2120</v>
      </c>
      <c r="P844" s="2" t="s">
        <v>3465</v>
      </c>
      <c r="Q844" s="2" t="s">
        <v>2051</v>
      </c>
      <c r="R844" s="2" t="s">
        <v>2052</v>
      </c>
      <c r="S844" s="2"/>
      <c r="T844" s="2" t="s">
        <v>113</v>
      </c>
    </row>
    <row r="845" spans="1:20" ht="14.25" customHeight="1">
      <c r="A845" s="2" t="s">
        <v>26138</v>
      </c>
      <c r="B845" s="2" t="s">
        <v>4161</v>
      </c>
      <c r="C845" s="2" t="s">
        <v>26139</v>
      </c>
      <c r="D845" s="2" t="s">
        <v>652</v>
      </c>
      <c r="E845" s="2" t="s">
        <v>264</v>
      </c>
      <c r="F845" s="2" t="s">
        <v>2473</v>
      </c>
      <c r="G845" s="2" t="s">
        <v>2046</v>
      </c>
      <c r="H845" s="2" t="s">
        <v>26140</v>
      </c>
      <c r="I845" s="2">
        <v>447496496334</v>
      </c>
      <c r="J845" s="2"/>
      <c r="K845" s="2"/>
      <c r="L845" s="2"/>
      <c r="M845" s="2" t="s">
        <v>59</v>
      </c>
      <c r="N845" s="2" t="s">
        <v>2048</v>
      </c>
      <c r="O845" s="2" t="s">
        <v>2301</v>
      </c>
      <c r="P845" s="2" t="s">
        <v>23007</v>
      </c>
      <c r="Q845" s="2" t="s">
        <v>2051</v>
      </c>
      <c r="R845" s="2" t="s">
        <v>2052</v>
      </c>
      <c r="S845" s="2"/>
      <c r="T845" s="2" t="s">
        <v>651</v>
      </c>
    </row>
    <row r="846" spans="1:20" ht="14.25" customHeight="1">
      <c r="A846" s="2" t="s">
        <v>26141</v>
      </c>
      <c r="B846" s="2" t="s">
        <v>13739</v>
      </c>
      <c r="C846" s="2" t="s">
        <v>26142</v>
      </c>
      <c r="D846" s="2" t="s">
        <v>122</v>
      </c>
      <c r="E846" s="2" t="s">
        <v>96</v>
      </c>
      <c r="F846" s="2" t="s">
        <v>26143</v>
      </c>
      <c r="G846" s="2" t="s">
        <v>2046</v>
      </c>
      <c r="H846" s="2" t="s">
        <v>26144</v>
      </c>
      <c r="I846" s="2"/>
      <c r="J846" s="2"/>
      <c r="K846" s="2"/>
      <c r="L846" s="2"/>
      <c r="M846" s="2" t="s">
        <v>1566</v>
      </c>
      <c r="N846" s="2" t="s">
        <v>2058</v>
      </c>
      <c r="O846" s="2" t="s">
        <v>2078</v>
      </c>
      <c r="P846" s="2" t="s">
        <v>2456</v>
      </c>
      <c r="Q846" s="2" t="s">
        <v>2051</v>
      </c>
      <c r="R846" s="2" t="s">
        <v>2067</v>
      </c>
      <c r="S846" s="2"/>
      <c r="T846" s="2" t="s">
        <v>121</v>
      </c>
    </row>
    <row r="847" spans="1:20" ht="14.25" customHeight="1">
      <c r="A847" s="2" t="s">
        <v>26145</v>
      </c>
      <c r="B847" s="2" t="s">
        <v>4156</v>
      </c>
      <c r="C847" s="2" t="s">
        <v>9925</v>
      </c>
      <c r="D847" s="2" t="s">
        <v>680</v>
      </c>
      <c r="E847" s="2" t="s">
        <v>264</v>
      </c>
      <c r="F847" s="2" t="s">
        <v>2473</v>
      </c>
      <c r="G847" s="2" t="s">
        <v>2046</v>
      </c>
      <c r="H847" s="2" t="s">
        <v>26146</v>
      </c>
      <c r="I847" s="2">
        <v>447795103710</v>
      </c>
      <c r="J847" s="2"/>
      <c r="K847" s="2"/>
      <c r="L847" s="2"/>
      <c r="M847" s="2" t="s">
        <v>59</v>
      </c>
      <c r="N847" s="2" t="s">
        <v>2048</v>
      </c>
      <c r="O847" s="2" t="s">
        <v>2301</v>
      </c>
      <c r="P847" s="2" t="s">
        <v>23007</v>
      </c>
      <c r="Q847" s="2" t="s">
        <v>2051</v>
      </c>
      <c r="R847" s="2"/>
      <c r="S847" s="2"/>
      <c r="T847" s="2" t="s">
        <v>679</v>
      </c>
    </row>
    <row r="848" spans="1:20" ht="14.25" customHeight="1">
      <c r="A848" s="2" t="s">
        <v>26147</v>
      </c>
      <c r="B848" s="2" t="s">
        <v>4156</v>
      </c>
      <c r="C848" s="2" t="s">
        <v>2568</v>
      </c>
      <c r="D848" s="2" t="s">
        <v>112</v>
      </c>
      <c r="E848" s="2" t="s">
        <v>96</v>
      </c>
      <c r="F848" s="2" t="s">
        <v>26148</v>
      </c>
      <c r="G848" s="2" t="s">
        <v>2046</v>
      </c>
      <c r="H848" s="2" t="s">
        <v>26149</v>
      </c>
      <c r="I848" s="2"/>
      <c r="J848" s="2"/>
      <c r="K848" s="2"/>
      <c r="L848" s="2"/>
      <c r="M848" s="2" t="s">
        <v>1566</v>
      </c>
      <c r="N848" s="2" t="s">
        <v>2058</v>
      </c>
      <c r="O848" s="2" t="s">
        <v>2132</v>
      </c>
      <c r="P848" s="2" t="s">
        <v>3363</v>
      </c>
      <c r="Q848" s="2" t="s">
        <v>2051</v>
      </c>
      <c r="R848" s="2" t="s">
        <v>2052</v>
      </c>
      <c r="S848" s="2"/>
      <c r="T848" s="2" t="s">
        <v>111</v>
      </c>
    </row>
    <row r="849" spans="1:20" ht="14.25" customHeight="1">
      <c r="A849" s="2" t="s">
        <v>26150</v>
      </c>
      <c r="B849" s="2" t="s">
        <v>4156</v>
      </c>
      <c r="C849" s="2" t="s">
        <v>13928</v>
      </c>
      <c r="D849" s="2" t="s">
        <v>126</v>
      </c>
      <c r="E849" s="2" t="s">
        <v>96</v>
      </c>
      <c r="F849" s="2" t="s">
        <v>26151</v>
      </c>
      <c r="G849" s="2" t="s">
        <v>2046</v>
      </c>
      <c r="H849" s="2" t="s">
        <v>26152</v>
      </c>
      <c r="I849" s="2"/>
      <c r="J849" s="2"/>
      <c r="K849" s="2"/>
      <c r="L849" s="2"/>
      <c r="M849" s="2" t="s">
        <v>1566</v>
      </c>
      <c r="N849" s="2" t="s">
        <v>2048</v>
      </c>
      <c r="O849" s="2" t="s">
        <v>2179</v>
      </c>
      <c r="P849" s="2" t="s">
        <v>2377</v>
      </c>
      <c r="Q849" s="2" t="s">
        <v>2051</v>
      </c>
      <c r="R849" s="2" t="s">
        <v>2067</v>
      </c>
      <c r="S849" s="2"/>
      <c r="T849" s="2" t="s">
        <v>125</v>
      </c>
    </row>
    <row r="850" spans="1:20" ht="14.25" customHeight="1">
      <c r="A850" s="2" t="s">
        <v>26153</v>
      </c>
      <c r="B850" s="2" t="s">
        <v>4156</v>
      </c>
      <c r="C850" s="2" t="s">
        <v>26154</v>
      </c>
      <c r="D850" s="2" t="s">
        <v>154</v>
      </c>
      <c r="E850" s="2" t="s">
        <v>96</v>
      </c>
      <c r="F850" s="2" t="s">
        <v>23974</v>
      </c>
      <c r="G850" s="2" t="s">
        <v>2046</v>
      </c>
      <c r="H850" s="2" t="s">
        <v>26155</v>
      </c>
      <c r="I850" s="2"/>
      <c r="J850" s="2"/>
      <c r="K850" s="2"/>
      <c r="L850" s="2"/>
      <c r="M850" s="2" t="s">
        <v>1566</v>
      </c>
      <c r="N850" s="2" t="s">
        <v>2048</v>
      </c>
      <c r="O850" s="2" t="s">
        <v>2199</v>
      </c>
      <c r="P850" s="2" t="s">
        <v>22151</v>
      </c>
      <c r="Q850" s="2" t="s">
        <v>2051</v>
      </c>
      <c r="R850" s="2" t="s">
        <v>2052</v>
      </c>
      <c r="S850" s="2"/>
      <c r="T850" s="2" t="s">
        <v>153</v>
      </c>
    </row>
    <row r="851" spans="1:20" ht="14.25" customHeight="1">
      <c r="A851" s="2" t="s">
        <v>26156</v>
      </c>
      <c r="B851" s="2" t="s">
        <v>4156</v>
      </c>
      <c r="C851" s="2" t="s">
        <v>17651</v>
      </c>
      <c r="D851" s="2" t="s">
        <v>106</v>
      </c>
      <c r="E851" s="2" t="s">
        <v>96</v>
      </c>
      <c r="F851" s="2" t="s">
        <v>26157</v>
      </c>
      <c r="G851" s="2" t="s">
        <v>2046</v>
      </c>
      <c r="H851" s="2" t="s">
        <v>26158</v>
      </c>
      <c r="I851" s="2"/>
      <c r="J851" s="2"/>
      <c r="K851" s="2"/>
      <c r="L851" s="2"/>
      <c r="M851" s="2" t="s">
        <v>1566</v>
      </c>
      <c r="N851" s="2" t="s">
        <v>2048</v>
      </c>
      <c r="O851" s="2" t="s">
        <v>2199</v>
      </c>
      <c r="P851" s="2" t="s">
        <v>2377</v>
      </c>
      <c r="Q851" s="2" t="s">
        <v>2051</v>
      </c>
      <c r="R851" s="2" t="s">
        <v>2200</v>
      </c>
      <c r="S851" s="2"/>
      <c r="T851" s="2" t="s">
        <v>105</v>
      </c>
    </row>
    <row r="852" spans="1:20" ht="14.25" customHeight="1">
      <c r="A852" s="2" t="s">
        <v>26159</v>
      </c>
      <c r="B852" s="2" t="s">
        <v>26160</v>
      </c>
      <c r="C852" s="2" t="s">
        <v>26161</v>
      </c>
      <c r="D852" s="2" t="s">
        <v>128</v>
      </c>
      <c r="E852" s="2" t="s">
        <v>96</v>
      </c>
      <c r="F852" s="2" t="s">
        <v>26162</v>
      </c>
      <c r="G852" s="2" t="s">
        <v>2046</v>
      </c>
      <c r="H852" s="2" t="s">
        <v>26163</v>
      </c>
      <c r="I852" s="2"/>
      <c r="J852" s="2"/>
      <c r="K852" s="2"/>
      <c r="L852" s="2"/>
      <c r="M852" s="2" t="s">
        <v>1566</v>
      </c>
      <c r="N852" s="2" t="s">
        <v>2058</v>
      </c>
      <c r="O852" s="2" t="s">
        <v>2145</v>
      </c>
      <c r="P852" s="2" t="s">
        <v>3363</v>
      </c>
      <c r="Q852" s="2" t="s">
        <v>2051</v>
      </c>
      <c r="R852" s="2" t="s">
        <v>2052</v>
      </c>
      <c r="S852" s="2"/>
      <c r="T852" s="2" t="s">
        <v>127</v>
      </c>
    </row>
    <row r="853" spans="1:20" ht="14.25" customHeight="1">
      <c r="A853" s="2" t="s">
        <v>26164</v>
      </c>
      <c r="B853" s="2" t="s">
        <v>14036</v>
      </c>
      <c r="C853" s="2" t="s">
        <v>26165</v>
      </c>
      <c r="D853" s="2" t="s">
        <v>130</v>
      </c>
      <c r="E853" s="2" t="s">
        <v>96</v>
      </c>
      <c r="F853" s="2" t="s">
        <v>26166</v>
      </c>
      <c r="G853" s="2" t="s">
        <v>2046</v>
      </c>
      <c r="H853" s="2" t="s">
        <v>26167</v>
      </c>
      <c r="I853" s="2"/>
      <c r="J853" s="2"/>
      <c r="K853" s="2"/>
      <c r="L853" s="2"/>
      <c r="M853" s="2" t="s">
        <v>1566</v>
      </c>
      <c r="N853" s="2" t="s">
        <v>2058</v>
      </c>
      <c r="O853" s="2" t="s">
        <v>2153</v>
      </c>
      <c r="P853" s="2" t="s">
        <v>3587</v>
      </c>
      <c r="Q853" s="2" t="s">
        <v>2051</v>
      </c>
      <c r="R853" s="2" t="s">
        <v>2052</v>
      </c>
      <c r="S853" s="2"/>
      <c r="T853" s="2" t="s">
        <v>129</v>
      </c>
    </row>
    <row r="854" spans="1:20" ht="14.25" customHeight="1">
      <c r="A854" s="2" t="s">
        <v>26168</v>
      </c>
      <c r="B854" s="2" t="s">
        <v>4129</v>
      </c>
      <c r="C854" s="2" t="s">
        <v>19340</v>
      </c>
      <c r="D854" s="2" t="s">
        <v>397</v>
      </c>
      <c r="E854" s="2" t="s">
        <v>264</v>
      </c>
      <c r="F854" s="2" t="s">
        <v>26169</v>
      </c>
      <c r="G854" s="2" t="s">
        <v>2046</v>
      </c>
      <c r="H854" s="2" t="s">
        <v>26170</v>
      </c>
      <c r="I854" s="2"/>
      <c r="J854" s="2"/>
      <c r="K854" s="2"/>
      <c r="L854" s="2"/>
      <c r="M854" s="2" t="s">
        <v>1566</v>
      </c>
      <c r="N854" s="2" t="s">
        <v>2048</v>
      </c>
      <c r="O854" s="2" t="s">
        <v>2179</v>
      </c>
      <c r="P854" s="2" t="s">
        <v>4570</v>
      </c>
      <c r="Q854" s="2" t="s">
        <v>2051</v>
      </c>
      <c r="R854" s="2" t="s">
        <v>2067</v>
      </c>
      <c r="S854" s="2"/>
      <c r="T854" s="2" t="s">
        <v>396</v>
      </c>
    </row>
    <row r="855" spans="1:20" ht="14.25" customHeight="1">
      <c r="A855" s="2" t="s">
        <v>26171</v>
      </c>
      <c r="B855" s="2" t="s">
        <v>14036</v>
      </c>
      <c r="C855" s="2" t="s">
        <v>26172</v>
      </c>
      <c r="D855" s="2" t="s">
        <v>25443</v>
      </c>
      <c r="E855" s="2" t="s">
        <v>264</v>
      </c>
      <c r="F855" s="2" t="s">
        <v>2112</v>
      </c>
      <c r="G855" s="2" t="s">
        <v>2046</v>
      </c>
      <c r="H855" s="2" t="s">
        <v>26173</v>
      </c>
      <c r="I855" s="2"/>
      <c r="J855" s="2"/>
      <c r="K855" s="2"/>
      <c r="L855" s="2"/>
      <c r="M855" s="2" t="s">
        <v>1566</v>
      </c>
      <c r="N855" s="2" t="s">
        <v>2058</v>
      </c>
      <c r="O855" s="2" t="s">
        <v>2093</v>
      </c>
      <c r="P855" s="2" t="s">
        <v>4570</v>
      </c>
      <c r="Q855" s="2" t="s">
        <v>2051</v>
      </c>
      <c r="R855" s="2" t="s">
        <v>2067</v>
      </c>
      <c r="S855" s="2"/>
      <c r="T855" s="2" t="s">
        <v>185</v>
      </c>
    </row>
    <row r="856" spans="1:20" ht="14.25" customHeight="1">
      <c r="A856" s="2" t="s">
        <v>26174</v>
      </c>
      <c r="B856" s="2" t="s">
        <v>14036</v>
      </c>
      <c r="C856" s="2" t="s">
        <v>26175</v>
      </c>
      <c r="D856" s="2" t="s">
        <v>112</v>
      </c>
      <c r="E856" s="2" t="s">
        <v>96</v>
      </c>
      <c r="F856" s="2" t="s">
        <v>26176</v>
      </c>
      <c r="G856" s="2" t="s">
        <v>2046</v>
      </c>
      <c r="H856" s="2" t="s">
        <v>26177</v>
      </c>
      <c r="I856" s="2"/>
      <c r="J856" s="2"/>
      <c r="K856" s="2"/>
      <c r="L856" s="2"/>
      <c r="M856" s="2" t="s">
        <v>1566</v>
      </c>
      <c r="N856" s="2" t="s">
        <v>2058</v>
      </c>
      <c r="O856" s="2" t="s">
        <v>19526</v>
      </c>
      <c r="P856" s="2" t="s">
        <v>3363</v>
      </c>
      <c r="Q856" s="2" t="s">
        <v>2051</v>
      </c>
      <c r="R856" s="2" t="s">
        <v>2052</v>
      </c>
      <c r="S856" s="2"/>
      <c r="T856" s="2" t="s">
        <v>111</v>
      </c>
    </row>
    <row r="857" spans="1:20" ht="14.25" customHeight="1">
      <c r="A857" s="2" t="s">
        <v>26178</v>
      </c>
      <c r="B857" s="2" t="s">
        <v>4129</v>
      </c>
      <c r="C857" s="2" t="s">
        <v>4982</v>
      </c>
      <c r="D857" s="2" t="s">
        <v>118</v>
      </c>
      <c r="E857" s="2" t="s">
        <v>96</v>
      </c>
      <c r="F857" s="2" t="s">
        <v>26179</v>
      </c>
      <c r="G857" s="2" t="s">
        <v>2046</v>
      </c>
      <c r="H857" s="2" t="s">
        <v>26180</v>
      </c>
      <c r="I857" s="2"/>
      <c r="J857" s="2"/>
      <c r="K857" s="2"/>
      <c r="L857" s="2"/>
      <c r="M857" s="2" t="s">
        <v>1566</v>
      </c>
      <c r="N857" s="2" t="s">
        <v>2058</v>
      </c>
      <c r="O857" s="2" t="s">
        <v>2153</v>
      </c>
      <c r="P857" s="2" t="s">
        <v>25613</v>
      </c>
      <c r="Q857" s="2" t="s">
        <v>2051</v>
      </c>
      <c r="R857" s="2" t="s">
        <v>2052</v>
      </c>
      <c r="S857" s="2"/>
      <c r="T857" s="2" t="s">
        <v>117</v>
      </c>
    </row>
    <row r="858" spans="1:20" ht="14.25" customHeight="1">
      <c r="A858" s="2" t="s">
        <v>26181</v>
      </c>
      <c r="B858" s="2" t="s">
        <v>4129</v>
      </c>
      <c r="C858" s="2" t="s">
        <v>26182</v>
      </c>
      <c r="D858" s="2" t="s">
        <v>122</v>
      </c>
      <c r="E858" s="2" t="s">
        <v>96</v>
      </c>
      <c r="F858" s="2" t="s">
        <v>26183</v>
      </c>
      <c r="G858" s="2" t="s">
        <v>2046</v>
      </c>
      <c r="H858" s="2" t="s">
        <v>26184</v>
      </c>
      <c r="I858" s="2"/>
      <c r="J858" s="2"/>
      <c r="K858" s="2"/>
      <c r="L858" s="2"/>
      <c r="M858" s="2" t="s">
        <v>1566</v>
      </c>
      <c r="N858" s="2" t="s">
        <v>2058</v>
      </c>
      <c r="O858" s="2" t="s">
        <v>2153</v>
      </c>
      <c r="P858" s="2" t="s">
        <v>3587</v>
      </c>
      <c r="Q858" s="2" t="s">
        <v>2051</v>
      </c>
      <c r="R858" s="2" t="s">
        <v>2052</v>
      </c>
      <c r="S858" s="2"/>
      <c r="T858" s="2" t="s">
        <v>121</v>
      </c>
    </row>
    <row r="859" spans="1:20" ht="14.25" customHeight="1">
      <c r="A859" s="2" t="s">
        <v>26185</v>
      </c>
      <c r="B859" s="2" t="s">
        <v>4129</v>
      </c>
      <c r="C859" s="2" t="s">
        <v>8180</v>
      </c>
      <c r="D859" s="2" t="s">
        <v>1408</v>
      </c>
      <c r="E859" s="2" t="s">
        <v>264</v>
      </c>
      <c r="F859" s="2" t="s">
        <v>2596</v>
      </c>
      <c r="G859" s="2" t="s">
        <v>2046</v>
      </c>
      <c r="H859" s="2" t="s">
        <v>26186</v>
      </c>
      <c r="I859" s="2"/>
      <c r="J859" s="2"/>
      <c r="K859" s="2"/>
      <c r="L859" s="2"/>
      <c r="M859" s="2" t="s">
        <v>1566</v>
      </c>
      <c r="N859" s="2" t="s">
        <v>2058</v>
      </c>
      <c r="O859" s="2" t="s">
        <v>2093</v>
      </c>
      <c r="P859" s="2" t="s">
        <v>23064</v>
      </c>
      <c r="Q859" s="2" t="s">
        <v>2051</v>
      </c>
      <c r="R859" s="2" t="s">
        <v>2067</v>
      </c>
      <c r="S859" s="2"/>
      <c r="T859" s="2" t="s">
        <v>1407</v>
      </c>
    </row>
    <row r="860" spans="1:20" ht="14.25" customHeight="1">
      <c r="A860" s="2" t="s">
        <v>26187</v>
      </c>
      <c r="B860" s="2" t="s">
        <v>4129</v>
      </c>
      <c r="C860" s="2" t="s">
        <v>13746</v>
      </c>
      <c r="D860" s="2" t="s">
        <v>112</v>
      </c>
      <c r="E860" s="2" t="s">
        <v>96</v>
      </c>
      <c r="F860" s="2" t="s">
        <v>26188</v>
      </c>
      <c r="G860" s="2" t="s">
        <v>2046</v>
      </c>
      <c r="H860" s="2" t="s">
        <v>26189</v>
      </c>
      <c r="I860" s="2"/>
      <c r="J860" s="2"/>
      <c r="K860" s="2"/>
      <c r="L860" s="2"/>
      <c r="M860" s="2" t="s">
        <v>1566</v>
      </c>
      <c r="N860" s="2" t="s">
        <v>2058</v>
      </c>
      <c r="O860" s="2" t="s">
        <v>2153</v>
      </c>
      <c r="P860" s="2" t="s">
        <v>3363</v>
      </c>
      <c r="Q860" s="2" t="s">
        <v>2051</v>
      </c>
      <c r="R860" s="2" t="s">
        <v>2052</v>
      </c>
      <c r="S860" s="2"/>
      <c r="T860" s="2" t="s">
        <v>111</v>
      </c>
    </row>
    <row r="861" spans="1:20" ht="14.25" customHeight="1">
      <c r="A861" s="2" t="s">
        <v>26190</v>
      </c>
      <c r="B861" s="2" t="s">
        <v>4129</v>
      </c>
      <c r="C861" s="2" t="s">
        <v>26191</v>
      </c>
      <c r="D861" s="2" t="s">
        <v>488</v>
      </c>
      <c r="E861" s="2" t="s">
        <v>264</v>
      </c>
      <c r="F861" s="2" t="s">
        <v>2170</v>
      </c>
      <c r="G861" s="2" t="s">
        <v>2046</v>
      </c>
      <c r="H861" s="2" t="s">
        <v>26192</v>
      </c>
      <c r="I861" s="2">
        <v>447890631463</v>
      </c>
      <c r="J861" s="2">
        <v>441313470100</v>
      </c>
      <c r="K861" s="2"/>
      <c r="L861" s="2"/>
      <c r="M861" s="2" t="s">
        <v>59</v>
      </c>
      <c r="N861" s="2" t="s">
        <v>2058</v>
      </c>
      <c r="O861" s="2" t="s">
        <v>2172</v>
      </c>
      <c r="P861" s="2" t="s">
        <v>20494</v>
      </c>
      <c r="Q861" s="2" t="s">
        <v>2051</v>
      </c>
      <c r="R861" s="2"/>
      <c r="S861" s="2"/>
      <c r="T861" s="2" t="s">
        <v>487</v>
      </c>
    </row>
    <row r="862" spans="1:20" ht="14.25" customHeight="1">
      <c r="A862" s="2" t="s">
        <v>26193</v>
      </c>
      <c r="B862" s="2" t="s">
        <v>4129</v>
      </c>
      <c r="C862" s="2" t="s">
        <v>26194</v>
      </c>
      <c r="D862" s="2" t="s">
        <v>188</v>
      </c>
      <c r="E862" s="2" t="s">
        <v>96</v>
      </c>
      <c r="F862" s="2" t="s">
        <v>26195</v>
      </c>
      <c r="G862" s="2" t="s">
        <v>2046</v>
      </c>
      <c r="H862" s="2" t="s">
        <v>26196</v>
      </c>
      <c r="I862" s="2"/>
      <c r="J862" s="2"/>
      <c r="K862" s="2"/>
      <c r="L862" s="2"/>
      <c r="M862" s="2" t="s">
        <v>1566</v>
      </c>
      <c r="N862" s="2" t="s">
        <v>2048</v>
      </c>
      <c r="O862" s="2" t="s">
        <v>2179</v>
      </c>
      <c r="P862" s="2" t="s">
        <v>26197</v>
      </c>
      <c r="Q862" s="2" t="s">
        <v>2051</v>
      </c>
      <c r="R862" s="2" t="s">
        <v>2052</v>
      </c>
      <c r="S862" s="2"/>
      <c r="T862" s="2" t="s">
        <v>187</v>
      </c>
    </row>
    <row r="863" spans="1:20" ht="14.25" customHeight="1">
      <c r="A863" s="2" t="s">
        <v>26198</v>
      </c>
      <c r="B863" s="2" t="s">
        <v>4129</v>
      </c>
      <c r="C863" s="2" t="s">
        <v>26199</v>
      </c>
      <c r="D863" s="2" t="s">
        <v>370</v>
      </c>
      <c r="E863" s="2" t="s">
        <v>96</v>
      </c>
      <c r="F863" s="2" t="s">
        <v>2473</v>
      </c>
      <c r="G863" s="2" t="s">
        <v>2046</v>
      </c>
      <c r="H863" s="2" t="s">
        <v>26200</v>
      </c>
      <c r="I863" s="2">
        <v>447985156074</v>
      </c>
      <c r="J863" s="2">
        <v>441142651885</v>
      </c>
      <c r="K863" s="2"/>
      <c r="L863" s="2"/>
      <c r="M863" s="2" t="s">
        <v>59</v>
      </c>
      <c r="N863" s="2" t="s">
        <v>2048</v>
      </c>
      <c r="O863" s="2" t="s">
        <v>2301</v>
      </c>
      <c r="P863" s="2" t="s">
        <v>2679</v>
      </c>
      <c r="Q863" s="2" t="s">
        <v>2051</v>
      </c>
      <c r="R863" s="2"/>
      <c r="S863" s="2"/>
      <c r="T863" s="2" t="s">
        <v>369</v>
      </c>
    </row>
    <row r="864" spans="1:20" ht="14.25" customHeight="1">
      <c r="A864" s="2" t="s">
        <v>26201</v>
      </c>
      <c r="B864" s="2" t="s">
        <v>4129</v>
      </c>
      <c r="C864" s="2" t="s">
        <v>16214</v>
      </c>
      <c r="D864" s="2" t="s">
        <v>126</v>
      </c>
      <c r="E864" s="2" t="s">
        <v>96</v>
      </c>
      <c r="F864" s="2" t="s">
        <v>21528</v>
      </c>
      <c r="G864" s="2" t="s">
        <v>2046</v>
      </c>
      <c r="H864" s="2" t="s">
        <v>26202</v>
      </c>
      <c r="I864" s="2"/>
      <c r="J864" s="2"/>
      <c r="K864" s="2"/>
      <c r="L864" s="2"/>
      <c r="M864" s="2" t="s">
        <v>1566</v>
      </c>
      <c r="N864" s="2" t="s">
        <v>2058</v>
      </c>
      <c r="O864" s="2" t="s">
        <v>2132</v>
      </c>
      <c r="P864" s="2" t="s">
        <v>3587</v>
      </c>
      <c r="Q864" s="2" t="s">
        <v>2051</v>
      </c>
      <c r="R864" s="2" t="s">
        <v>2052</v>
      </c>
      <c r="S864" s="2"/>
      <c r="T864" s="2" t="s">
        <v>125</v>
      </c>
    </row>
    <row r="865" spans="1:20" ht="14.25" customHeight="1">
      <c r="A865" s="2" t="s">
        <v>26203</v>
      </c>
      <c r="B865" s="2" t="s">
        <v>4129</v>
      </c>
      <c r="C865" s="2" t="s">
        <v>20128</v>
      </c>
      <c r="D865" s="2" t="s">
        <v>1346</v>
      </c>
      <c r="E865" s="2" t="s">
        <v>264</v>
      </c>
      <c r="F865" s="2" t="s">
        <v>2473</v>
      </c>
      <c r="G865" s="2" t="s">
        <v>2046</v>
      </c>
      <c r="H865" s="2" t="s">
        <v>26204</v>
      </c>
      <c r="I865" s="2"/>
      <c r="J865" s="2"/>
      <c r="K865" s="2"/>
      <c r="L865" s="2"/>
      <c r="M865" s="2" t="s">
        <v>59</v>
      </c>
      <c r="N865" s="2" t="s">
        <v>2048</v>
      </c>
      <c r="O865" s="2" t="s">
        <v>2301</v>
      </c>
      <c r="P865" s="2" t="s">
        <v>20494</v>
      </c>
      <c r="Q865" s="2" t="s">
        <v>2051</v>
      </c>
      <c r="R865" s="2" t="s">
        <v>2067</v>
      </c>
      <c r="S865" s="2"/>
      <c r="T865" s="2" t="s">
        <v>1345</v>
      </c>
    </row>
    <row r="866" spans="1:20" ht="14.25" customHeight="1">
      <c r="A866" s="2" t="s">
        <v>26205</v>
      </c>
      <c r="B866" s="2" t="s">
        <v>4129</v>
      </c>
      <c r="C866" s="2" t="s">
        <v>5625</v>
      </c>
      <c r="D866" s="2" t="s">
        <v>122</v>
      </c>
      <c r="E866" s="2" t="s">
        <v>96</v>
      </c>
      <c r="F866" s="2" t="s">
        <v>26206</v>
      </c>
      <c r="G866" s="2" t="s">
        <v>2046</v>
      </c>
      <c r="H866" s="2" t="s">
        <v>26207</v>
      </c>
      <c r="I866" s="2"/>
      <c r="J866" s="2"/>
      <c r="K866" s="2"/>
      <c r="L866" s="2"/>
      <c r="M866" s="2" t="s">
        <v>1566</v>
      </c>
      <c r="N866" s="2" t="s">
        <v>2058</v>
      </c>
      <c r="O866" s="2" t="s">
        <v>2153</v>
      </c>
      <c r="P866" s="2" t="s">
        <v>3587</v>
      </c>
      <c r="Q866" s="2" t="s">
        <v>2051</v>
      </c>
      <c r="R866" s="2" t="s">
        <v>2052</v>
      </c>
      <c r="S866" s="2"/>
      <c r="T866" s="2" t="s">
        <v>121</v>
      </c>
    </row>
    <row r="867" spans="1:20" ht="14.25" customHeight="1">
      <c r="A867" s="2" t="s">
        <v>26208</v>
      </c>
      <c r="B867" s="2" t="s">
        <v>4129</v>
      </c>
      <c r="C867" s="2" t="s">
        <v>26209</v>
      </c>
      <c r="D867" s="2" t="s">
        <v>168</v>
      </c>
      <c r="E867" s="2" t="s">
        <v>96</v>
      </c>
      <c r="F867" s="2" t="s">
        <v>3223</v>
      </c>
      <c r="G867" s="2" t="s">
        <v>2046</v>
      </c>
      <c r="H867" s="2" t="s">
        <v>26210</v>
      </c>
      <c r="I867" s="2"/>
      <c r="J867" s="2"/>
      <c r="K867" s="2"/>
      <c r="L867" s="2"/>
      <c r="M867" s="2" t="s">
        <v>59</v>
      </c>
      <c r="N867" s="2" t="s">
        <v>2058</v>
      </c>
      <c r="O867" s="2" t="s">
        <v>3226</v>
      </c>
      <c r="P867" s="2" t="s">
        <v>2398</v>
      </c>
      <c r="Q867" s="2" t="s">
        <v>2051</v>
      </c>
      <c r="R867" s="2"/>
      <c r="S867" s="2"/>
      <c r="T867" s="2" t="s">
        <v>167</v>
      </c>
    </row>
    <row r="868" spans="1:20" ht="14.25" customHeight="1">
      <c r="A868" s="2" t="s">
        <v>26211</v>
      </c>
      <c r="B868" s="2" t="s">
        <v>4129</v>
      </c>
      <c r="C868" s="2" t="s">
        <v>7689</v>
      </c>
      <c r="D868" s="2" t="s">
        <v>300</v>
      </c>
      <c r="E868" s="2" t="s">
        <v>96</v>
      </c>
      <c r="F868" s="2" t="s">
        <v>2473</v>
      </c>
      <c r="G868" s="2" t="s">
        <v>2046</v>
      </c>
      <c r="H868" s="2" t="s">
        <v>26212</v>
      </c>
      <c r="I868" s="2"/>
      <c r="J868" s="2"/>
      <c r="K868" s="2"/>
      <c r="L868" s="2"/>
      <c r="M868" s="2" t="s">
        <v>59</v>
      </c>
      <c r="N868" s="2" t="s">
        <v>2048</v>
      </c>
      <c r="O868" s="2" t="s">
        <v>2301</v>
      </c>
      <c r="P868" s="2" t="s">
        <v>2456</v>
      </c>
      <c r="Q868" s="2" t="s">
        <v>2051</v>
      </c>
      <c r="R868" s="2" t="s">
        <v>2052</v>
      </c>
      <c r="S868" s="2"/>
      <c r="T868" s="2" t="s">
        <v>299</v>
      </c>
    </row>
    <row r="869" spans="1:20" ht="14.25" customHeight="1">
      <c r="A869" s="2" t="s">
        <v>26213</v>
      </c>
      <c r="B869" s="2" t="s">
        <v>4129</v>
      </c>
      <c r="C869" s="2" t="s">
        <v>26214</v>
      </c>
      <c r="D869" s="2" t="s">
        <v>258</v>
      </c>
      <c r="E869" s="2" t="s">
        <v>96</v>
      </c>
      <c r="F869" s="2" t="s">
        <v>4664</v>
      </c>
      <c r="G869" s="2" t="s">
        <v>2046</v>
      </c>
      <c r="H869" s="2" t="s">
        <v>26215</v>
      </c>
      <c r="I869" s="2"/>
      <c r="J869" s="2"/>
      <c r="K869" s="2"/>
      <c r="L869" s="2"/>
      <c r="M869" s="2" t="s">
        <v>1566</v>
      </c>
      <c r="N869" s="2" t="s">
        <v>2058</v>
      </c>
      <c r="O869" s="2" t="s">
        <v>2153</v>
      </c>
      <c r="P869" s="2" t="s">
        <v>2534</v>
      </c>
      <c r="Q869" s="2" t="s">
        <v>2051</v>
      </c>
      <c r="R869" s="2" t="s">
        <v>2052</v>
      </c>
      <c r="S869" s="2"/>
      <c r="T869" s="2" t="s">
        <v>257</v>
      </c>
    </row>
    <row r="870" spans="1:20" ht="14.25" customHeight="1">
      <c r="A870" s="2" t="s">
        <v>26216</v>
      </c>
      <c r="B870" s="2" t="s">
        <v>4129</v>
      </c>
      <c r="C870" s="2" t="s">
        <v>26217</v>
      </c>
      <c r="D870" s="2" t="s">
        <v>397</v>
      </c>
      <c r="E870" s="2" t="s">
        <v>264</v>
      </c>
      <c r="F870" s="2" t="s">
        <v>2112</v>
      </c>
      <c r="G870" s="2" t="s">
        <v>2046</v>
      </c>
      <c r="H870" s="2" t="s">
        <v>26218</v>
      </c>
      <c r="I870" s="2"/>
      <c r="J870" s="2"/>
      <c r="K870" s="2"/>
      <c r="L870" s="2"/>
      <c r="M870" s="2" t="s">
        <v>1566</v>
      </c>
      <c r="N870" s="2" t="s">
        <v>2058</v>
      </c>
      <c r="O870" s="2" t="s">
        <v>2093</v>
      </c>
      <c r="P870" s="2" t="s">
        <v>4570</v>
      </c>
      <c r="Q870" s="2" t="s">
        <v>2051</v>
      </c>
      <c r="R870" s="2" t="s">
        <v>2067</v>
      </c>
      <c r="S870" s="2"/>
      <c r="T870" s="2" t="s">
        <v>396</v>
      </c>
    </row>
    <row r="871" spans="1:20" ht="14.25" customHeight="1">
      <c r="A871" s="22" t="s">
        <v>26219</v>
      </c>
      <c r="B871" s="22" t="s">
        <v>4129</v>
      </c>
      <c r="C871" s="22" t="s">
        <v>25427</v>
      </c>
      <c r="D871" s="22" t="s">
        <v>94</v>
      </c>
      <c r="E871" s="22" t="s">
        <v>96</v>
      </c>
      <c r="F871" s="22" t="s">
        <v>26220</v>
      </c>
      <c r="G871" s="22" t="s">
        <v>2046</v>
      </c>
      <c r="H871" s="22" t="s">
        <v>26221</v>
      </c>
      <c r="I871" s="22"/>
      <c r="J871" s="22"/>
      <c r="K871" s="22"/>
      <c r="L871" s="22"/>
      <c r="M871" s="22" t="s">
        <v>1566</v>
      </c>
      <c r="N871" s="22" t="s">
        <v>2058</v>
      </c>
      <c r="O871" s="22" t="s">
        <v>2139</v>
      </c>
      <c r="P871" s="22" t="s">
        <v>3363</v>
      </c>
      <c r="Q871" s="22" t="s">
        <v>2051</v>
      </c>
      <c r="R871" s="2" t="s">
        <v>2052</v>
      </c>
      <c r="S871" s="2"/>
      <c r="T871" s="2" t="s">
        <v>93</v>
      </c>
    </row>
    <row r="872" spans="1:20" ht="14.25" customHeight="1">
      <c r="A872" s="2" t="s">
        <v>26222</v>
      </c>
      <c r="B872" s="2" t="s">
        <v>4129</v>
      </c>
      <c r="C872" s="2" t="s">
        <v>26223</v>
      </c>
      <c r="D872" s="2" t="s">
        <v>818</v>
      </c>
      <c r="E872" s="2" t="s">
        <v>264</v>
      </c>
      <c r="F872" s="2" t="s">
        <v>2473</v>
      </c>
      <c r="G872" s="2" t="s">
        <v>2046</v>
      </c>
      <c r="H872" s="2" t="s">
        <v>26224</v>
      </c>
      <c r="I872" s="2"/>
      <c r="J872" s="2"/>
      <c r="K872" s="2"/>
      <c r="L872" s="2"/>
      <c r="M872" s="2" t="s">
        <v>59</v>
      </c>
      <c r="N872" s="2" t="s">
        <v>2048</v>
      </c>
      <c r="O872" s="2" t="s">
        <v>2301</v>
      </c>
      <c r="P872" s="2" t="s">
        <v>23301</v>
      </c>
      <c r="Q872" s="2" t="s">
        <v>2051</v>
      </c>
      <c r="R872" s="2"/>
      <c r="S872" s="2"/>
      <c r="T872" s="2" t="s">
        <v>817</v>
      </c>
    </row>
    <row r="873" spans="1:20" ht="14.25" customHeight="1">
      <c r="A873" s="2" t="s">
        <v>26225</v>
      </c>
      <c r="B873" s="2" t="s">
        <v>4129</v>
      </c>
      <c r="C873" s="2" t="s">
        <v>26226</v>
      </c>
      <c r="D873" s="2" t="s">
        <v>1444</v>
      </c>
      <c r="E873" s="2" t="s">
        <v>264</v>
      </c>
      <c r="F873" s="2" t="s">
        <v>2210</v>
      </c>
      <c r="G873" s="2" t="s">
        <v>2046</v>
      </c>
      <c r="H873" s="2" t="s">
        <v>26227</v>
      </c>
      <c r="I873" s="2"/>
      <c r="J873" s="2"/>
      <c r="K873" s="2"/>
      <c r="L873" s="2"/>
      <c r="M873" s="2" t="s">
        <v>59</v>
      </c>
      <c r="N873" s="2" t="s">
        <v>2058</v>
      </c>
      <c r="O873" s="2" t="s">
        <v>2101</v>
      </c>
      <c r="P873" s="2" t="s">
        <v>20494</v>
      </c>
      <c r="Q873" s="2" t="s">
        <v>2051</v>
      </c>
      <c r="R873" s="2" t="s">
        <v>2052</v>
      </c>
      <c r="S873" s="2"/>
      <c r="T873" s="2" t="s">
        <v>1443</v>
      </c>
    </row>
    <row r="874" spans="1:20" ht="14.25" customHeight="1">
      <c r="A874" s="2" t="s">
        <v>26228</v>
      </c>
      <c r="B874" s="2" t="s">
        <v>4129</v>
      </c>
      <c r="C874" s="2" t="s">
        <v>26229</v>
      </c>
      <c r="D874" s="2" t="s">
        <v>286</v>
      </c>
      <c r="E874" s="2" t="s">
        <v>96</v>
      </c>
      <c r="F874" s="2" t="s">
        <v>26230</v>
      </c>
      <c r="G874" s="2" t="s">
        <v>2046</v>
      </c>
      <c r="H874" s="2" t="s">
        <v>26231</v>
      </c>
      <c r="I874" s="2"/>
      <c r="J874" s="2"/>
      <c r="K874" s="2"/>
      <c r="L874" s="2"/>
      <c r="M874" s="2" t="s">
        <v>1566</v>
      </c>
      <c r="N874" s="2" t="s">
        <v>2048</v>
      </c>
      <c r="O874" s="2" t="s">
        <v>2179</v>
      </c>
      <c r="P874" s="2" t="s">
        <v>3847</v>
      </c>
      <c r="Q874" s="2" t="s">
        <v>2051</v>
      </c>
      <c r="R874" s="2" t="s">
        <v>2052</v>
      </c>
      <c r="S874" s="2"/>
      <c r="T874" s="2" t="s">
        <v>285</v>
      </c>
    </row>
    <row r="875" spans="1:20" ht="14.25" customHeight="1">
      <c r="A875" s="2" t="s">
        <v>26232</v>
      </c>
      <c r="B875" s="2" t="s">
        <v>4129</v>
      </c>
      <c r="C875" s="2" t="s">
        <v>18222</v>
      </c>
      <c r="D875" s="2" t="s">
        <v>618</v>
      </c>
      <c r="E875" s="2" t="s">
        <v>264</v>
      </c>
      <c r="F875" s="2" t="s">
        <v>2320</v>
      </c>
      <c r="G875" s="2" t="s">
        <v>2046</v>
      </c>
      <c r="H875" s="2" t="s">
        <v>26233</v>
      </c>
      <c r="I875" s="2"/>
      <c r="J875" s="2"/>
      <c r="K875" s="2"/>
      <c r="L875" s="2"/>
      <c r="M875" s="2" t="s">
        <v>59</v>
      </c>
      <c r="N875" s="2" t="s">
        <v>2058</v>
      </c>
      <c r="O875" s="2" t="s">
        <v>2322</v>
      </c>
      <c r="P875" s="2" t="s">
        <v>20494</v>
      </c>
      <c r="Q875" s="2" t="s">
        <v>2051</v>
      </c>
      <c r="R875" s="2"/>
      <c r="S875" s="2"/>
      <c r="T875" s="2" t="s">
        <v>617</v>
      </c>
    </row>
    <row r="876" spans="1:20" ht="14.25" customHeight="1">
      <c r="A876" s="2" t="s">
        <v>26234</v>
      </c>
      <c r="B876" s="2" t="s">
        <v>4129</v>
      </c>
      <c r="C876" s="2" t="s">
        <v>3356</v>
      </c>
      <c r="D876" s="2" t="s">
        <v>202</v>
      </c>
      <c r="E876" s="2" t="s">
        <v>96</v>
      </c>
      <c r="F876" s="2" t="s">
        <v>26235</v>
      </c>
      <c r="G876" s="2" t="s">
        <v>2046</v>
      </c>
      <c r="H876" s="2" t="s">
        <v>26236</v>
      </c>
      <c r="I876" s="2" t="s">
        <v>25843</v>
      </c>
      <c r="J876" s="2"/>
      <c r="K876" s="2"/>
      <c r="L876" s="2" t="s">
        <v>4984</v>
      </c>
      <c r="M876" s="2" t="s">
        <v>60</v>
      </c>
      <c r="N876" s="2" t="s">
        <v>2048</v>
      </c>
      <c r="O876" s="2" t="s">
        <v>26237</v>
      </c>
      <c r="P876" s="2" t="s">
        <v>2456</v>
      </c>
      <c r="Q876" s="2" t="s">
        <v>2051</v>
      </c>
      <c r="R876" s="2" t="s">
        <v>2067</v>
      </c>
      <c r="S876" s="2"/>
      <c r="T876" s="2" t="s">
        <v>201</v>
      </c>
    </row>
    <row r="877" spans="1:20" ht="14.25" customHeight="1">
      <c r="A877" s="2" t="s">
        <v>26238</v>
      </c>
      <c r="B877" s="2" t="s">
        <v>26239</v>
      </c>
      <c r="C877" s="2" t="s">
        <v>3892</v>
      </c>
      <c r="D877" s="2" t="s">
        <v>99</v>
      </c>
      <c r="E877" s="2" t="s">
        <v>96</v>
      </c>
      <c r="F877" s="2" t="s">
        <v>26240</v>
      </c>
      <c r="G877" s="2" t="s">
        <v>2046</v>
      </c>
      <c r="H877" s="2" t="s">
        <v>26241</v>
      </c>
      <c r="I877" s="2">
        <v>447884074279</v>
      </c>
      <c r="J877" s="2"/>
      <c r="K877" s="2"/>
      <c r="L877" s="2"/>
      <c r="M877" s="2" t="s">
        <v>1566</v>
      </c>
      <c r="N877" s="2" t="s">
        <v>2058</v>
      </c>
      <c r="O877" s="2" t="s">
        <v>2153</v>
      </c>
      <c r="P877" s="2" t="s">
        <v>23523</v>
      </c>
      <c r="Q877" s="2" t="s">
        <v>2051</v>
      </c>
      <c r="R877" s="2" t="s">
        <v>2200</v>
      </c>
      <c r="S877" s="2"/>
      <c r="T877" s="2" t="s">
        <v>98</v>
      </c>
    </row>
    <row r="878" spans="1:20" ht="14.25" customHeight="1">
      <c r="A878" s="2" t="s">
        <v>26242</v>
      </c>
      <c r="B878" s="2" t="s">
        <v>2386</v>
      </c>
      <c r="C878" s="2" t="s">
        <v>2860</v>
      </c>
      <c r="D878" s="2" t="s">
        <v>314</v>
      </c>
      <c r="E878" s="2" t="s">
        <v>96</v>
      </c>
      <c r="F878" s="2" t="s">
        <v>3059</v>
      </c>
      <c r="G878" s="2" t="s">
        <v>2046</v>
      </c>
      <c r="H878" s="2" t="s">
        <v>26243</v>
      </c>
      <c r="I878" s="2"/>
      <c r="J878" s="2"/>
      <c r="K878" s="2"/>
      <c r="L878" s="2"/>
      <c r="M878" s="2" t="s">
        <v>60</v>
      </c>
      <c r="N878" s="2" t="s">
        <v>2058</v>
      </c>
      <c r="O878" s="2" t="s">
        <v>2186</v>
      </c>
      <c r="P878" s="2" t="s">
        <v>2323</v>
      </c>
      <c r="Q878" s="2" t="s">
        <v>2051</v>
      </c>
      <c r="R878" s="2" t="s">
        <v>2067</v>
      </c>
      <c r="S878" s="2"/>
      <c r="T878" s="2" t="s">
        <v>313</v>
      </c>
    </row>
    <row r="879" spans="1:20" ht="14.25" customHeight="1">
      <c r="A879" s="2" t="s">
        <v>26244</v>
      </c>
      <c r="B879" s="2" t="s">
        <v>2386</v>
      </c>
      <c r="C879" s="2" t="s">
        <v>2664</v>
      </c>
      <c r="D879" s="2" t="s">
        <v>347</v>
      </c>
      <c r="E879" s="2" t="s">
        <v>96</v>
      </c>
      <c r="F879" s="2" t="s">
        <v>2489</v>
      </c>
      <c r="G879" s="2" t="s">
        <v>2046</v>
      </c>
      <c r="H879" s="2" t="s">
        <v>26245</v>
      </c>
      <c r="I879" s="2"/>
      <c r="J879" s="2"/>
      <c r="K879" s="2"/>
      <c r="L879" s="2"/>
      <c r="M879" s="2" t="s">
        <v>60</v>
      </c>
      <c r="N879" s="2" t="s">
        <v>2058</v>
      </c>
      <c r="O879" s="2" t="s">
        <v>2491</v>
      </c>
      <c r="P879" s="2" t="s">
        <v>21281</v>
      </c>
      <c r="Q879" s="2" t="s">
        <v>2051</v>
      </c>
      <c r="R879" s="2" t="s">
        <v>2052</v>
      </c>
      <c r="S879" s="2"/>
      <c r="T879" s="2" t="s">
        <v>346</v>
      </c>
    </row>
    <row r="880" spans="1:20" ht="14.25" customHeight="1">
      <c r="A880" s="2" t="s">
        <v>26246</v>
      </c>
      <c r="B880" s="2" t="s">
        <v>2386</v>
      </c>
      <c r="C880" s="2" t="s">
        <v>26247</v>
      </c>
      <c r="D880" s="2" t="s">
        <v>128</v>
      </c>
      <c r="E880" s="2" t="s">
        <v>96</v>
      </c>
      <c r="F880" s="2" t="s">
        <v>26248</v>
      </c>
      <c r="G880" s="2" t="s">
        <v>2046</v>
      </c>
      <c r="H880" s="2" t="s">
        <v>26249</v>
      </c>
      <c r="I880" s="2"/>
      <c r="J880" s="2"/>
      <c r="K880" s="2"/>
      <c r="L880" s="2"/>
      <c r="M880" s="2" t="s">
        <v>1566</v>
      </c>
      <c r="N880" s="2" t="s">
        <v>2058</v>
      </c>
      <c r="O880" s="2" t="s">
        <v>2153</v>
      </c>
      <c r="P880" s="2" t="s">
        <v>3153</v>
      </c>
      <c r="Q880" s="2" t="s">
        <v>2051</v>
      </c>
      <c r="R880" s="2" t="s">
        <v>2200</v>
      </c>
      <c r="S880" s="2"/>
      <c r="T880" s="2" t="s">
        <v>127</v>
      </c>
    </row>
    <row r="881" spans="1:20" ht="14.25" customHeight="1">
      <c r="A881" s="2" t="s">
        <v>26250</v>
      </c>
      <c r="B881" s="2" t="s">
        <v>26251</v>
      </c>
      <c r="C881" s="2" t="s">
        <v>25755</v>
      </c>
      <c r="D881" s="2" t="s">
        <v>25321</v>
      </c>
      <c r="E881" s="2" t="s">
        <v>264</v>
      </c>
      <c r="F881" s="2" t="s">
        <v>5645</v>
      </c>
      <c r="G881" s="2" t="s">
        <v>2091</v>
      </c>
      <c r="H881" s="2" t="s">
        <v>26252</v>
      </c>
      <c r="I881" s="2"/>
      <c r="J881" s="2"/>
      <c r="K881" s="2"/>
      <c r="L881" s="2"/>
      <c r="M881" s="2" t="s">
        <v>60</v>
      </c>
      <c r="N881" s="2" t="s">
        <v>2058</v>
      </c>
      <c r="O881" s="2" t="s">
        <v>2186</v>
      </c>
      <c r="P881" s="2" t="s">
        <v>4630</v>
      </c>
      <c r="Q881" s="2" t="s">
        <v>2051</v>
      </c>
      <c r="R881" s="2" t="s">
        <v>2067</v>
      </c>
      <c r="S881" s="2"/>
      <c r="T881" s="2" t="s">
        <v>25323</v>
      </c>
    </row>
    <row r="882" spans="1:20" ht="14.25" customHeight="1">
      <c r="A882" s="2" t="s">
        <v>26253</v>
      </c>
      <c r="B882" s="2" t="s">
        <v>9446</v>
      </c>
      <c r="C882" s="2" t="s">
        <v>4000</v>
      </c>
      <c r="D882" s="2" t="s">
        <v>99</v>
      </c>
      <c r="E882" s="2" t="s">
        <v>96</v>
      </c>
      <c r="F882" s="2" t="s">
        <v>26254</v>
      </c>
      <c r="G882" s="2" t="s">
        <v>2046</v>
      </c>
      <c r="H882" s="2" t="s">
        <v>26255</v>
      </c>
      <c r="I882" s="2"/>
      <c r="J882" s="2"/>
      <c r="K882" s="2"/>
      <c r="L882" s="2"/>
      <c r="M882" s="2" t="s">
        <v>1566</v>
      </c>
      <c r="N882" s="2" t="s">
        <v>2058</v>
      </c>
      <c r="O882" s="2" t="s">
        <v>2132</v>
      </c>
      <c r="P882" s="2" t="s">
        <v>23523</v>
      </c>
      <c r="Q882" s="2" t="s">
        <v>2051</v>
      </c>
      <c r="R882" s="2" t="s">
        <v>2052</v>
      </c>
      <c r="S882" s="2"/>
      <c r="T882" s="2" t="s">
        <v>98</v>
      </c>
    </row>
    <row r="883" spans="1:20" ht="14.25" customHeight="1">
      <c r="A883" s="2" t="s">
        <v>26256</v>
      </c>
      <c r="B883" s="2" t="s">
        <v>26257</v>
      </c>
      <c r="C883" s="2" t="s">
        <v>4198</v>
      </c>
      <c r="D883" s="2" t="s">
        <v>258</v>
      </c>
      <c r="E883" s="2" t="s">
        <v>96</v>
      </c>
      <c r="F883" s="2" t="s">
        <v>2473</v>
      </c>
      <c r="G883" s="2" t="s">
        <v>2046</v>
      </c>
      <c r="H883" s="2" t="s">
        <v>26258</v>
      </c>
      <c r="I883" s="2"/>
      <c r="J883" s="2"/>
      <c r="K883" s="2"/>
      <c r="L883" s="2"/>
      <c r="M883" s="2" t="s">
        <v>59</v>
      </c>
      <c r="N883" s="2" t="s">
        <v>2048</v>
      </c>
      <c r="O883" s="2" t="s">
        <v>2301</v>
      </c>
      <c r="P883" s="2" t="s">
        <v>3246</v>
      </c>
      <c r="Q883" s="2" t="s">
        <v>2051</v>
      </c>
      <c r="R883" s="2" t="s">
        <v>2052</v>
      </c>
      <c r="S883" s="2"/>
      <c r="T883" s="2" t="s">
        <v>257</v>
      </c>
    </row>
    <row r="884" spans="1:20" ht="14.25" customHeight="1">
      <c r="A884" s="2" t="s">
        <v>26259</v>
      </c>
      <c r="B884" s="2" t="s">
        <v>26260</v>
      </c>
      <c r="C884" s="2" t="s">
        <v>4198</v>
      </c>
      <c r="D884" s="2" t="s">
        <v>443</v>
      </c>
      <c r="E884" s="2" t="s">
        <v>264</v>
      </c>
      <c r="F884" s="2" t="s">
        <v>26261</v>
      </c>
      <c r="G884" s="2" t="s">
        <v>2046</v>
      </c>
      <c r="H884" s="2" t="s">
        <v>26262</v>
      </c>
      <c r="I884" s="2"/>
      <c r="J884" s="2"/>
      <c r="K884" s="2"/>
      <c r="L884" s="2"/>
      <c r="M884" s="2" t="s">
        <v>60</v>
      </c>
      <c r="N884" s="2" t="s">
        <v>2048</v>
      </c>
      <c r="O884" s="2" t="s">
        <v>26263</v>
      </c>
      <c r="P884" s="2" t="s">
        <v>2456</v>
      </c>
      <c r="Q884" s="2" t="s">
        <v>2051</v>
      </c>
      <c r="R884" s="2" t="s">
        <v>2052</v>
      </c>
      <c r="S884" s="2"/>
      <c r="T884" s="2" t="s">
        <v>442</v>
      </c>
    </row>
    <row r="885" spans="1:20" ht="14.25" customHeight="1">
      <c r="A885" s="2" t="s">
        <v>26264</v>
      </c>
      <c r="B885" s="2" t="s">
        <v>26265</v>
      </c>
      <c r="C885" s="2" t="s">
        <v>26266</v>
      </c>
      <c r="D885" s="2" t="s">
        <v>99</v>
      </c>
      <c r="E885" s="2" t="s">
        <v>96</v>
      </c>
      <c r="F885" s="2" t="s">
        <v>26267</v>
      </c>
      <c r="G885" s="2" t="s">
        <v>2046</v>
      </c>
      <c r="H885" s="2" t="s">
        <v>26268</v>
      </c>
      <c r="I885" s="2"/>
      <c r="J885" s="2"/>
      <c r="K885" s="2"/>
      <c r="L885" s="2"/>
      <c r="M885" s="2" t="s">
        <v>1566</v>
      </c>
      <c r="N885" s="2" t="s">
        <v>2048</v>
      </c>
      <c r="O885" s="2" t="s">
        <v>2199</v>
      </c>
      <c r="P885" s="2" t="s">
        <v>23064</v>
      </c>
      <c r="Q885" s="2" t="s">
        <v>2051</v>
      </c>
      <c r="R885" s="2" t="s">
        <v>2200</v>
      </c>
      <c r="S885" s="2"/>
      <c r="T885" s="2" t="s">
        <v>98</v>
      </c>
    </row>
    <row r="886" spans="1:20" ht="14.25" customHeight="1">
      <c r="A886" s="2" t="s">
        <v>26269</v>
      </c>
      <c r="B886" s="2" t="s">
        <v>26270</v>
      </c>
      <c r="C886" s="2" t="s">
        <v>26271</v>
      </c>
      <c r="D886" s="2" t="s">
        <v>1248</v>
      </c>
      <c r="E886" s="2" t="s">
        <v>264</v>
      </c>
      <c r="F886" s="2" t="s">
        <v>2090</v>
      </c>
      <c r="G886" s="2" t="s">
        <v>2046</v>
      </c>
      <c r="H886" s="2" t="s">
        <v>26272</v>
      </c>
      <c r="I886" s="2"/>
      <c r="J886" s="2"/>
      <c r="K886" s="2"/>
      <c r="L886" s="2"/>
      <c r="M886" s="2" t="s">
        <v>1566</v>
      </c>
      <c r="N886" s="2" t="s">
        <v>2058</v>
      </c>
      <c r="O886" s="2" t="s">
        <v>2093</v>
      </c>
      <c r="P886" s="2" t="s">
        <v>4630</v>
      </c>
      <c r="Q886" s="2" t="s">
        <v>2051</v>
      </c>
      <c r="R886" s="2" t="s">
        <v>2067</v>
      </c>
      <c r="S886" s="2"/>
      <c r="T886" s="2" t="s">
        <v>1247</v>
      </c>
    </row>
    <row r="887" spans="1:20" ht="14.25" customHeight="1">
      <c r="A887" s="2" t="s">
        <v>26273</v>
      </c>
      <c r="B887" s="2" t="s">
        <v>26274</v>
      </c>
      <c r="C887" s="2" t="s">
        <v>2829</v>
      </c>
      <c r="D887" s="2" t="s">
        <v>122</v>
      </c>
      <c r="E887" s="2" t="s">
        <v>96</v>
      </c>
      <c r="F887" s="2" t="s">
        <v>26275</v>
      </c>
      <c r="G887" s="2" t="s">
        <v>2046</v>
      </c>
      <c r="H887" s="2" t="s">
        <v>26276</v>
      </c>
      <c r="I887" s="2"/>
      <c r="J887" s="2"/>
      <c r="K887" s="2"/>
      <c r="L887" s="2"/>
      <c r="M887" s="2" t="s">
        <v>1566</v>
      </c>
      <c r="N887" s="2" t="s">
        <v>2058</v>
      </c>
      <c r="O887" s="2" t="s">
        <v>2153</v>
      </c>
      <c r="P887" s="2" t="s">
        <v>3587</v>
      </c>
      <c r="Q887" s="2" t="s">
        <v>2051</v>
      </c>
      <c r="R887" s="2" t="s">
        <v>2052</v>
      </c>
      <c r="S887" s="2"/>
      <c r="T887" s="2" t="s">
        <v>121</v>
      </c>
    </row>
    <row r="888" spans="1:20" ht="14.25" customHeight="1">
      <c r="A888" s="2" t="s">
        <v>26277</v>
      </c>
      <c r="B888" s="2" t="s">
        <v>5617</v>
      </c>
      <c r="C888" s="2" t="s">
        <v>26278</v>
      </c>
      <c r="D888" s="2" t="s">
        <v>158</v>
      </c>
      <c r="E888" s="2" t="s">
        <v>96</v>
      </c>
      <c r="F888" s="2" t="s">
        <v>26279</v>
      </c>
      <c r="G888" s="2" t="s">
        <v>2046</v>
      </c>
      <c r="H888" s="2" t="s">
        <v>26280</v>
      </c>
      <c r="I888" s="2"/>
      <c r="J888" s="2"/>
      <c r="K888" s="2"/>
      <c r="L888" s="2"/>
      <c r="M888" s="2" t="s">
        <v>1566</v>
      </c>
      <c r="N888" s="2" t="s">
        <v>2048</v>
      </c>
      <c r="O888" s="2" t="s">
        <v>2179</v>
      </c>
      <c r="P888" s="2" t="s">
        <v>2620</v>
      </c>
      <c r="Q888" s="2" t="s">
        <v>2051</v>
      </c>
      <c r="R888" s="2" t="s">
        <v>2067</v>
      </c>
      <c r="S888" s="2"/>
      <c r="T888" s="2" t="s">
        <v>157</v>
      </c>
    </row>
    <row r="889" spans="1:20" ht="14.25" customHeight="1">
      <c r="A889" s="2" t="s">
        <v>26281</v>
      </c>
      <c r="B889" s="2" t="s">
        <v>5617</v>
      </c>
      <c r="C889" s="2" t="s">
        <v>26282</v>
      </c>
      <c r="D889" s="2" t="s">
        <v>112</v>
      </c>
      <c r="E889" s="2" t="s">
        <v>96</v>
      </c>
      <c r="F889" s="2" t="s">
        <v>26283</v>
      </c>
      <c r="G889" s="2" t="s">
        <v>2046</v>
      </c>
      <c r="H889" s="2" t="s">
        <v>26284</v>
      </c>
      <c r="I889" s="2"/>
      <c r="J889" s="2"/>
      <c r="K889" s="2"/>
      <c r="L889" s="2"/>
      <c r="M889" s="2" t="s">
        <v>1566</v>
      </c>
      <c r="N889" s="2" t="s">
        <v>2048</v>
      </c>
      <c r="O889" s="2" t="s">
        <v>2179</v>
      </c>
      <c r="P889" s="2" t="s">
        <v>2562</v>
      </c>
      <c r="Q889" s="2" t="s">
        <v>2051</v>
      </c>
      <c r="R889" s="2" t="s">
        <v>2052</v>
      </c>
      <c r="S889" s="2"/>
      <c r="T889" s="2" t="s">
        <v>111</v>
      </c>
    </row>
    <row r="890" spans="1:20" ht="14.25" customHeight="1">
      <c r="A890" s="2" t="s">
        <v>26285</v>
      </c>
      <c r="B890" s="2" t="s">
        <v>5617</v>
      </c>
      <c r="C890" s="2" t="s">
        <v>26286</v>
      </c>
      <c r="D890" s="2" t="s">
        <v>124</v>
      </c>
      <c r="E890" s="2" t="s">
        <v>96</v>
      </c>
      <c r="F890" s="2" t="s">
        <v>26287</v>
      </c>
      <c r="G890" s="2" t="s">
        <v>2046</v>
      </c>
      <c r="H890" s="2" t="s">
        <v>26288</v>
      </c>
      <c r="I890" s="2"/>
      <c r="J890" s="2"/>
      <c r="K890" s="2"/>
      <c r="L890" s="2"/>
      <c r="M890" s="2" t="s">
        <v>1566</v>
      </c>
      <c r="N890" s="2" t="s">
        <v>2058</v>
      </c>
      <c r="O890" s="2" t="s">
        <v>2153</v>
      </c>
      <c r="P890" s="2" t="s">
        <v>25317</v>
      </c>
      <c r="Q890" s="2" t="s">
        <v>2051</v>
      </c>
      <c r="R890" s="2" t="s">
        <v>2052</v>
      </c>
      <c r="S890" s="2"/>
      <c r="T890" s="2" t="s">
        <v>123</v>
      </c>
    </row>
    <row r="891" spans="1:20" ht="14.25" customHeight="1">
      <c r="A891" s="2" t="s">
        <v>26289</v>
      </c>
      <c r="B891" s="2" t="s">
        <v>5617</v>
      </c>
      <c r="C891" s="2" t="s">
        <v>6899</v>
      </c>
      <c r="D891" s="2" t="s">
        <v>114</v>
      </c>
      <c r="E891" s="2" t="s">
        <v>96</v>
      </c>
      <c r="F891" s="2" t="s">
        <v>26290</v>
      </c>
      <c r="G891" s="2" t="s">
        <v>2046</v>
      </c>
      <c r="H891" s="2" t="s">
        <v>26291</v>
      </c>
      <c r="I891" s="2"/>
      <c r="J891" s="2"/>
      <c r="K891" s="2"/>
      <c r="L891" s="2"/>
      <c r="M891" s="2" t="s">
        <v>1566</v>
      </c>
      <c r="N891" s="2" t="s">
        <v>2058</v>
      </c>
      <c r="O891" s="2" t="s">
        <v>2120</v>
      </c>
      <c r="P891" s="2" t="s">
        <v>3587</v>
      </c>
      <c r="Q891" s="2" t="s">
        <v>2051</v>
      </c>
      <c r="R891" s="2" t="s">
        <v>2052</v>
      </c>
      <c r="S891" s="2"/>
      <c r="T891" s="2" t="s">
        <v>113</v>
      </c>
    </row>
    <row r="892" spans="1:20" ht="14.25" customHeight="1">
      <c r="A892" s="2" t="s">
        <v>26292</v>
      </c>
      <c r="B892" s="2" t="s">
        <v>5617</v>
      </c>
      <c r="C892" s="2" t="s">
        <v>26293</v>
      </c>
      <c r="D892" s="2" t="s">
        <v>94</v>
      </c>
      <c r="E892" s="2" t="s">
        <v>96</v>
      </c>
      <c r="F892" s="2" t="s">
        <v>26294</v>
      </c>
      <c r="G892" s="2" t="s">
        <v>2046</v>
      </c>
      <c r="H892" s="2" t="s">
        <v>26295</v>
      </c>
      <c r="I892" s="2"/>
      <c r="J892" s="2"/>
      <c r="K892" s="2"/>
      <c r="L892" s="2"/>
      <c r="M892" s="2" t="s">
        <v>1566</v>
      </c>
      <c r="N892" s="2" t="s">
        <v>2048</v>
      </c>
      <c r="O892" s="2" t="s">
        <v>2179</v>
      </c>
      <c r="P892" s="2" t="s">
        <v>3363</v>
      </c>
      <c r="Q892" s="2" t="s">
        <v>2051</v>
      </c>
      <c r="R892" s="2" t="s">
        <v>2052</v>
      </c>
      <c r="S892" s="2"/>
      <c r="T892" s="2" t="s">
        <v>93</v>
      </c>
    </row>
    <row r="893" spans="1:20" ht="14.25" customHeight="1">
      <c r="A893" s="2" t="s">
        <v>26296</v>
      </c>
      <c r="B893" s="2" t="s">
        <v>5617</v>
      </c>
      <c r="C893" s="2" t="s">
        <v>26297</v>
      </c>
      <c r="D893" s="2" t="s">
        <v>180</v>
      </c>
      <c r="E893" s="2" t="s">
        <v>96</v>
      </c>
      <c r="F893" s="2" t="s">
        <v>3606</v>
      </c>
      <c r="G893" s="2" t="s">
        <v>2046</v>
      </c>
      <c r="H893" s="2" t="s">
        <v>26298</v>
      </c>
      <c r="I893" s="2"/>
      <c r="J893" s="2"/>
      <c r="K893" s="2"/>
      <c r="L893" s="2"/>
      <c r="M893" s="2" t="s">
        <v>1566</v>
      </c>
      <c r="N893" s="2" t="s">
        <v>2058</v>
      </c>
      <c r="O893" s="2" t="s">
        <v>2145</v>
      </c>
      <c r="P893" s="2" t="s">
        <v>3587</v>
      </c>
      <c r="Q893" s="2" t="s">
        <v>2051</v>
      </c>
      <c r="R893" s="2" t="s">
        <v>2052</v>
      </c>
      <c r="S893" s="2"/>
      <c r="T893" s="2" t="s">
        <v>179</v>
      </c>
    </row>
    <row r="894" spans="1:20" ht="14.25" customHeight="1">
      <c r="A894" s="2" t="s">
        <v>26299</v>
      </c>
      <c r="B894" s="2" t="s">
        <v>5617</v>
      </c>
      <c r="C894" s="2" t="s">
        <v>26300</v>
      </c>
      <c r="D894" s="2" t="s">
        <v>150</v>
      </c>
      <c r="E894" s="2" t="s">
        <v>96</v>
      </c>
      <c r="F894" s="2" t="s">
        <v>26301</v>
      </c>
      <c r="G894" s="2" t="s">
        <v>2046</v>
      </c>
      <c r="H894" s="2" t="s">
        <v>26302</v>
      </c>
      <c r="I894" s="2"/>
      <c r="J894" s="2"/>
      <c r="K894" s="2"/>
      <c r="L894" s="2"/>
      <c r="M894" s="2" t="s">
        <v>1566</v>
      </c>
      <c r="N894" s="2" t="s">
        <v>2048</v>
      </c>
      <c r="O894" s="2" t="s">
        <v>5489</v>
      </c>
      <c r="P894" s="2" t="s">
        <v>3847</v>
      </c>
      <c r="Q894" s="2" t="s">
        <v>2051</v>
      </c>
      <c r="R894" s="2" t="s">
        <v>2052</v>
      </c>
      <c r="S894" s="2"/>
      <c r="T894" s="2" t="s">
        <v>149</v>
      </c>
    </row>
    <row r="895" spans="1:20" ht="14.25" customHeight="1">
      <c r="A895" s="2" t="s">
        <v>26303</v>
      </c>
      <c r="B895" s="2" t="s">
        <v>5617</v>
      </c>
      <c r="C895" s="2" t="s">
        <v>9124</v>
      </c>
      <c r="D895" s="2" t="s">
        <v>158</v>
      </c>
      <c r="E895" s="2" t="s">
        <v>96</v>
      </c>
      <c r="F895" s="2" t="s">
        <v>26304</v>
      </c>
      <c r="G895" s="2" t="s">
        <v>2046</v>
      </c>
      <c r="H895" s="2" t="s">
        <v>26305</v>
      </c>
      <c r="I895" s="2"/>
      <c r="J895" s="2"/>
      <c r="K895" s="2"/>
      <c r="L895" s="2"/>
      <c r="M895" s="2" t="s">
        <v>1566</v>
      </c>
      <c r="N895" s="2" t="s">
        <v>2058</v>
      </c>
      <c r="O895" s="2" t="s">
        <v>2153</v>
      </c>
      <c r="P895" s="2" t="s">
        <v>3847</v>
      </c>
      <c r="Q895" s="2" t="s">
        <v>2051</v>
      </c>
      <c r="R895" s="2" t="s">
        <v>2052</v>
      </c>
      <c r="S895" s="2"/>
      <c r="T895" s="2" t="s">
        <v>157</v>
      </c>
    </row>
    <row r="896" spans="1:20" ht="14.25" customHeight="1">
      <c r="A896" s="2" t="s">
        <v>26306</v>
      </c>
      <c r="B896" s="2" t="s">
        <v>5617</v>
      </c>
      <c r="C896" s="2" t="s">
        <v>20492</v>
      </c>
      <c r="D896" s="2" t="s">
        <v>112</v>
      </c>
      <c r="E896" s="2" t="s">
        <v>96</v>
      </c>
      <c r="F896" s="2" t="s">
        <v>26307</v>
      </c>
      <c r="G896" s="2" t="s">
        <v>2046</v>
      </c>
      <c r="H896" s="2" t="s">
        <v>26308</v>
      </c>
      <c r="I896" s="2"/>
      <c r="J896" s="2">
        <v>441228616234</v>
      </c>
      <c r="K896" s="2"/>
      <c r="L896" s="2"/>
      <c r="M896" s="2" t="s">
        <v>1566</v>
      </c>
      <c r="N896" s="2" t="s">
        <v>2058</v>
      </c>
      <c r="O896" s="2" t="s">
        <v>2153</v>
      </c>
      <c r="P896" s="2" t="s">
        <v>3363</v>
      </c>
      <c r="Q896" s="2" t="s">
        <v>2051</v>
      </c>
      <c r="R896" s="2" t="s">
        <v>2052</v>
      </c>
      <c r="S896" s="2"/>
      <c r="T896" s="2" t="s">
        <v>111</v>
      </c>
    </row>
    <row r="897" spans="1:20" ht="14.25" customHeight="1">
      <c r="A897" s="2" t="s">
        <v>26309</v>
      </c>
      <c r="B897" s="2" t="s">
        <v>5617</v>
      </c>
      <c r="C897" s="2" t="s">
        <v>26310</v>
      </c>
      <c r="D897" s="2" t="s">
        <v>188</v>
      </c>
      <c r="E897" s="2" t="s">
        <v>96</v>
      </c>
      <c r="F897" s="2" t="s">
        <v>26311</v>
      </c>
      <c r="G897" s="2" t="s">
        <v>2046</v>
      </c>
      <c r="H897" s="2" t="s">
        <v>26312</v>
      </c>
      <c r="I897" s="2"/>
      <c r="J897" s="2"/>
      <c r="K897" s="2"/>
      <c r="L897" s="2"/>
      <c r="M897" s="2" t="s">
        <v>1566</v>
      </c>
      <c r="N897" s="2" t="s">
        <v>2048</v>
      </c>
      <c r="O897" s="2" t="s">
        <v>2179</v>
      </c>
      <c r="P897" s="2" t="s">
        <v>2066</v>
      </c>
      <c r="Q897" s="2" t="s">
        <v>2051</v>
      </c>
      <c r="R897" s="2" t="s">
        <v>2052</v>
      </c>
      <c r="S897" s="2"/>
      <c r="T897" s="2" t="s">
        <v>187</v>
      </c>
    </row>
    <row r="898" spans="1:20" ht="14.25" customHeight="1">
      <c r="A898" s="2" t="s">
        <v>26313</v>
      </c>
      <c r="B898" s="2" t="s">
        <v>26314</v>
      </c>
      <c r="C898" s="2" t="s">
        <v>26315</v>
      </c>
      <c r="D898" s="2" t="s">
        <v>25540</v>
      </c>
      <c r="E898" s="2" t="s">
        <v>264</v>
      </c>
      <c r="F898" s="2" t="s">
        <v>2489</v>
      </c>
      <c r="G898" s="2" t="s">
        <v>2404</v>
      </c>
      <c r="H898" s="2" t="s">
        <v>26316</v>
      </c>
      <c r="I898" s="2"/>
      <c r="J898" s="2"/>
      <c r="K898" s="2"/>
      <c r="L898" s="2"/>
      <c r="M898" s="2" t="s">
        <v>60</v>
      </c>
      <c r="N898" s="2" t="s">
        <v>2058</v>
      </c>
      <c r="O898" s="2" t="s">
        <v>2491</v>
      </c>
      <c r="P898" s="2" t="s">
        <v>2609</v>
      </c>
      <c r="Q898" s="2" t="s">
        <v>2051</v>
      </c>
      <c r="R898" s="2" t="s">
        <v>2052</v>
      </c>
      <c r="S898" s="2"/>
      <c r="T898" s="2" t="s">
        <v>25542</v>
      </c>
    </row>
    <row r="899" spans="1:20" ht="14.25" customHeight="1">
      <c r="A899" s="2" t="s">
        <v>26317</v>
      </c>
      <c r="B899" s="2" t="s">
        <v>9431</v>
      </c>
      <c r="C899" s="2" t="s">
        <v>26318</v>
      </c>
      <c r="D899" s="2" t="s">
        <v>778</v>
      </c>
      <c r="E899" s="2" t="s">
        <v>264</v>
      </c>
      <c r="F899" s="2" t="s">
        <v>26319</v>
      </c>
      <c r="G899" s="2" t="s">
        <v>2046</v>
      </c>
      <c r="H899" s="2" t="s">
        <v>26320</v>
      </c>
      <c r="I899" s="2"/>
      <c r="J899" s="2"/>
      <c r="K899" s="2"/>
      <c r="L899" s="2"/>
      <c r="M899" s="2" t="s">
        <v>1566</v>
      </c>
      <c r="N899" s="2" t="s">
        <v>2058</v>
      </c>
      <c r="O899" s="2" t="s">
        <v>2132</v>
      </c>
      <c r="P899" s="2" t="s">
        <v>21091</v>
      </c>
      <c r="Q899" s="2" t="s">
        <v>2051</v>
      </c>
      <c r="R899" s="2" t="s">
        <v>2067</v>
      </c>
      <c r="S899" s="2"/>
      <c r="T899" s="2" t="s">
        <v>777</v>
      </c>
    </row>
    <row r="900" spans="1:20" ht="14.25" customHeight="1">
      <c r="A900" s="2" t="s">
        <v>26321</v>
      </c>
      <c r="B900" s="2" t="s">
        <v>26322</v>
      </c>
      <c r="C900" s="2" t="s">
        <v>12376</v>
      </c>
      <c r="D900" s="2" t="s">
        <v>126</v>
      </c>
      <c r="E900" s="2" t="s">
        <v>96</v>
      </c>
      <c r="F900" s="2" t="s">
        <v>26323</v>
      </c>
      <c r="G900" s="2" t="s">
        <v>2046</v>
      </c>
      <c r="H900" s="2" t="s">
        <v>26324</v>
      </c>
      <c r="I900" s="2"/>
      <c r="J900" s="2"/>
      <c r="K900" s="2"/>
      <c r="L900" s="2"/>
      <c r="M900" s="2" t="s">
        <v>1566</v>
      </c>
      <c r="N900" s="2" t="s">
        <v>2048</v>
      </c>
      <c r="O900" s="2" t="s">
        <v>2199</v>
      </c>
      <c r="P900" s="2" t="s">
        <v>2377</v>
      </c>
      <c r="Q900" s="2" t="s">
        <v>2051</v>
      </c>
      <c r="R900" s="2" t="s">
        <v>2067</v>
      </c>
      <c r="S900" s="2"/>
      <c r="T900" s="2" t="s">
        <v>125</v>
      </c>
    </row>
    <row r="901" spans="1:20" ht="14.25" customHeight="1">
      <c r="A901" s="2" t="s">
        <v>26325</v>
      </c>
      <c r="B901" s="2" t="s">
        <v>26322</v>
      </c>
      <c r="C901" s="2" t="s">
        <v>5681</v>
      </c>
      <c r="D901" s="2" t="s">
        <v>363</v>
      </c>
      <c r="E901" s="2" t="s">
        <v>264</v>
      </c>
      <c r="F901" s="2" t="s">
        <v>3136</v>
      </c>
      <c r="G901" s="2" t="s">
        <v>2046</v>
      </c>
      <c r="H901" s="2" t="s">
        <v>26326</v>
      </c>
      <c r="I901" s="2"/>
      <c r="J901" s="2"/>
      <c r="K901" s="2"/>
      <c r="L901" s="2" t="s">
        <v>4984</v>
      </c>
      <c r="M901" s="2" t="s">
        <v>1566</v>
      </c>
      <c r="N901" s="2" t="s">
        <v>2058</v>
      </c>
      <c r="O901" s="2" t="s">
        <v>2078</v>
      </c>
      <c r="P901" s="2" t="s">
        <v>3500</v>
      </c>
      <c r="Q901" s="2" t="s">
        <v>2051</v>
      </c>
      <c r="R901" s="2" t="s">
        <v>2067</v>
      </c>
      <c r="S901" s="2"/>
      <c r="T901" s="2" t="s">
        <v>362</v>
      </c>
    </row>
    <row r="902" spans="1:20" ht="14.25" customHeight="1">
      <c r="A902" s="2" t="s">
        <v>26327</v>
      </c>
      <c r="B902" s="2" t="s">
        <v>26328</v>
      </c>
      <c r="C902" s="2" t="s">
        <v>26329</v>
      </c>
      <c r="D902" s="2" t="s">
        <v>1042</v>
      </c>
      <c r="E902" s="2" t="s">
        <v>264</v>
      </c>
      <c r="F902" s="2" t="s">
        <v>2170</v>
      </c>
      <c r="G902" s="2" t="s">
        <v>2046</v>
      </c>
      <c r="H902" s="2" t="s">
        <v>26330</v>
      </c>
      <c r="I902" s="2"/>
      <c r="J902" s="2"/>
      <c r="K902" s="2"/>
      <c r="L902" s="2"/>
      <c r="M902" s="2" t="s">
        <v>59</v>
      </c>
      <c r="N902" s="2" t="s">
        <v>2058</v>
      </c>
      <c r="O902" s="2" t="s">
        <v>2172</v>
      </c>
      <c r="P902" s="2" t="s">
        <v>2377</v>
      </c>
      <c r="Q902" s="2" t="s">
        <v>2051</v>
      </c>
      <c r="R902" s="2" t="s">
        <v>2200</v>
      </c>
      <c r="S902" s="2"/>
      <c r="T902" s="2" t="s">
        <v>1041</v>
      </c>
    </row>
    <row r="903" spans="1:20" ht="14.25" customHeight="1">
      <c r="A903" s="2" t="s">
        <v>26331</v>
      </c>
      <c r="B903" s="2" t="s">
        <v>26332</v>
      </c>
      <c r="C903" s="2" t="s">
        <v>26333</v>
      </c>
      <c r="D903" s="2" t="s">
        <v>26334</v>
      </c>
      <c r="E903" s="2" t="s">
        <v>264</v>
      </c>
      <c r="F903" s="2" t="s">
        <v>2322</v>
      </c>
      <c r="G903" s="2" t="s">
        <v>2091</v>
      </c>
      <c r="H903" s="2" t="s">
        <v>26335</v>
      </c>
      <c r="I903" s="2"/>
      <c r="J903" s="2"/>
      <c r="K903" s="2"/>
      <c r="L903" s="2"/>
      <c r="M903" s="2" t="s">
        <v>59</v>
      </c>
      <c r="N903" s="2" t="s">
        <v>2058</v>
      </c>
      <c r="O903" s="2" t="s">
        <v>2322</v>
      </c>
      <c r="P903" s="2" t="s">
        <v>2609</v>
      </c>
      <c r="Q903" s="2" t="s">
        <v>2051</v>
      </c>
      <c r="R903" s="2" t="s">
        <v>2052</v>
      </c>
      <c r="S903" s="2"/>
      <c r="T903" s="2" t="s">
        <v>26336</v>
      </c>
    </row>
    <row r="904" spans="1:20" ht="14.25" customHeight="1">
      <c r="A904" s="2" t="s">
        <v>26337</v>
      </c>
      <c r="B904" s="2" t="s">
        <v>26338</v>
      </c>
      <c r="C904" s="2" t="s">
        <v>26339</v>
      </c>
      <c r="D904" s="2" t="s">
        <v>378</v>
      </c>
      <c r="E904" s="2" t="s">
        <v>96</v>
      </c>
      <c r="F904" s="2" t="s">
        <v>26340</v>
      </c>
      <c r="G904" s="2" t="s">
        <v>2046</v>
      </c>
      <c r="H904" s="2" t="s">
        <v>26341</v>
      </c>
      <c r="I904" s="2"/>
      <c r="J904" s="2"/>
      <c r="K904" s="2"/>
      <c r="L904" s="2"/>
      <c r="M904" s="2" t="s">
        <v>59</v>
      </c>
      <c r="N904" s="2" t="s">
        <v>2058</v>
      </c>
      <c r="O904" s="2" t="s">
        <v>3226</v>
      </c>
      <c r="P904" s="2" t="s">
        <v>2398</v>
      </c>
      <c r="Q904" s="2" t="s">
        <v>2051</v>
      </c>
      <c r="R904" s="2" t="s">
        <v>2067</v>
      </c>
      <c r="S904" s="2"/>
      <c r="T904" s="2" t="s">
        <v>377</v>
      </c>
    </row>
    <row r="905" spans="1:20" ht="14.25" customHeight="1">
      <c r="A905" s="2" t="s">
        <v>26342</v>
      </c>
      <c r="B905" s="2" t="s">
        <v>6540</v>
      </c>
      <c r="C905" s="2" t="s">
        <v>2104</v>
      </c>
      <c r="D905" s="2" t="s">
        <v>310</v>
      </c>
      <c r="E905" s="2" t="s">
        <v>96</v>
      </c>
      <c r="F905" s="2" t="s">
        <v>26343</v>
      </c>
      <c r="G905" s="2" t="s">
        <v>2046</v>
      </c>
      <c r="H905" s="2" t="s">
        <v>26344</v>
      </c>
      <c r="I905" s="2"/>
      <c r="J905" s="2"/>
      <c r="K905" s="2"/>
      <c r="L905" s="2"/>
      <c r="M905" s="2" t="s">
        <v>60</v>
      </c>
      <c r="N905" s="2" t="s">
        <v>2058</v>
      </c>
      <c r="O905" s="2" t="s">
        <v>2186</v>
      </c>
      <c r="P905" s="2" t="s">
        <v>2456</v>
      </c>
      <c r="Q905" s="2" t="s">
        <v>2051</v>
      </c>
      <c r="R905" s="2"/>
      <c r="S905" s="2"/>
      <c r="T905" s="2" t="s">
        <v>309</v>
      </c>
    </row>
    <row r="906" spans="1:20" ht="14.25" customHeight="1">
      <c r="A906" s="22" t="s">
        <v>26345</v>
      </c>
      <c r="B906" s="22" t="s">
        <v>6540</v>
      </c>
      <c r="C906" s="22" t="s">
        <v>5914</v>
      </c>
      <c r="D906" s="22" t="s">
        <v>324</v>
      </c>
      <c r="E906" s="22" t="s">
        <v>96</v>
      </c>
      <c r="F906" s="22" t="s">
        <v>26346</v>
      </c>
      <c r="G906" s="22" t="s">
        <v>2046</v>
      </c>
      <c r="H906" s="22" t="s">
        <v>26347</v>
      </c>
      <c r="I906" s="22"/>
      <c r="J906" s="22"/>
      <c r="K906" s="22"/>
      <c r="L906" s="22"/>
      <c r="M906" s="22" t="s">
        <v>60</v>
      </c>
      <c r="N906" s="22" t="s">
        <v>2058</v>
      </c>
      <c r="O906" s="22" t="s">
        <v>5941</v>
      </c>
      <c r="P906" s="22" t="s">
        <v>2679</v>
      </c>
      <c r="Q906" s="22" t="s">
        <v>2051</v>
      </c>
      <c r="R906" s="2" t="s">
        <v>2052</v>
      </c>
      <c r="S906" s="2"/>
      <c r="T906" s="2" t="s">
        <v>323</v>
      </c>
    </row>
    <row r="907" spans="1:20" ht="14.25" customHeight="1">
      <c r="A907" s="2" t="s">
        <v>26348</v>
      </c>
      <c r="B907" s="2" t="s">
        <v>4114</v>
      </c>
      <c r="C907" s="2" t="s">
        <v>4193</v>
      </c>
      <c r="D907" s="2" t="s">
        <v>238</v>
      </c>
      <c r="E907" s="2" t="s">
        <v>264</v>
      </c>
      <c r="F907" s="2" t="s">
        <v>26349</v>
      </c>
      <c r="G907" s="2" t="s">
        <v>2046</v>
      </c>
      <c r="H907" s="2" t="s">
        <v>26350</v>
      </c>
      <c r="I907" s="2"/>
      <c r="J907" s="2"/>
      <c r="K907" s="2"/>
      <c r="L907" s="2"/>
      <c r="M907" s="2" t="s">
        <v>1566</v>
      </c>
      <c r="N907" s="2" t="s">
        <v>2058</v>
      </c>
      <c r="O907" s="2" t="s">
        <v>2132</v>
      </c>
      <c r="P907" s="2" t="s">
        <v>26351</v>
      </c>
      <c r="Q907" s="2" t="s">
        <v>2051</v>
      </c>
      <c r="R907" s="2" t="s">
        <v>2067</v>
      </c>
      <c r="S907" s="2"/>
      <c r="T907" s="2" t="s">
        <v>237</v>
      </c>
    </row>
    <row r="908" spans="1:20" ht="14.25" customHeight="1">
      <c r="A908" s="2" t="s">
        <v>26352</v>
      </c>
      <c r="B908" s="2" t="s">
        <v>4114</v>
      </c>
      <c r="C908" s="2" t="s">
        <v>4016</v>
      </c>
      <c r="D908" s="2" t="s">
        <v>1432</v>
      </c>
      <c r="E908" s="2" t="s">
        <v>264</v>
      </c>
      <c r="F908" s="2" t="s">
        <v>2320</v>
      </c>
      <c r="G908" s="2" t="s">
        <v>2046</v>
      </c>
      <c r="H908" s="2" t="s">
        <v>26353</v>
      </c>
      <c r="I908" s="2"/>
      <c r="J908" s="2">
        <v>441475712787</v>
      </c>
      <c r="K908" s="2"/>
      <c r="L908" s="2"/>
      <c r="M908" s="2" t="s">
        <v>59</v>
      </c>
      <c r="N908" s="2" t="s">
        <v>2058</v>
      </c>
      <c r="O908" s="2" t="s">
        <v>2322</v>
      </c>
      <c r="P908" s="2" t="s">
        <v>20494</v>
      </c>
      <c r="Q908" s="2" t="s">
        <v>2051</v>
      </c>
      <c r="R908" s="2"/>
      <c r="S908" s="2"/>
      <c r="T908" s="2" t="s">
        <v>1431</v>
      </c>
    </row>
    <row r="909" spans="1:20" ht="14.25" customHeight="1">
      <c r="A909" s="2" t="s">
        <v>26354</v>
      </c>
      <c r="B909" s="2" t="s">
        <v>4114</v>
      </c>
      <c r="C909" s="2" t="s">
        <v>3156</v>
      </c>
      <c r="D909" s="2" t="s">
        <v>372</v>
      </c>
      <c r="E909" s="2" t="s">
        <v>96</v>
      </c>
      <c r="F909" s="2" t="s">
        <v>26355</v>
      </c>
      <c r="G909" s="2" t="s">
        <v>2046</v>
      </c>
      <c r="H909" s="2" t="s">
        <v>26356</v>
      </c>
      <c r="I909" s="2"/>
      <c r="J909" s="2"/>
      <c r="K909" s="2"/>
      <c r="L909" s="2"/>
      <c r="M909" s="2" t="s">
        <v>1566</v>
      </c>
      <c r="N909" s="2" t="s">
        <v>2048</v>
      </c>
      <c r="O909" s="2" t="s">
        <v>2179</v>
      </c>
      <c r="P909" s="2" t="s">
        <v>25525</v>
      </c>
      <c r="Q909" s="2" t="s">
        <v>2051</v>
      </c>
      <c r="R909" s="2" t="s">
        <v>2067</v>
      </c>
      <c r="S909" s="2"/>
      <c r="T909" s="2" t="s">
        <v>371</v>
      </c>
    </row>
    <row r="910" spans="1:20" ht="14.25" customHeight="1">
      <c r="A910" s="2" t="s">
        <v>26357</v>
      </c>
      <c r="B910" s="2" t="s">
        <v>4114</v>
      </c>
      <c r="C910" s="2" t="s">
        <v>26358</v>
      </c>
      <c r="D910" s="2" t="s">
        <v>413</v>
      </c>
      <c r="E910" s="2" t="s">
        <v>264</v>
      </c>
      <c r="F910" s="2" t="s">
        <v>26359</v>
      </c>
      <c r="G910" s="2" t="s">
        <v>2046</v>
      </c>
      <c r="H910" s="2" t="s">
        <v>26360</v>
      </c>
      <c r="I910" s="2"/>
      <c r="J910" s="2"/>
      <c r="K910" s="2" t="s">
        <v>23966</v>
      </c>
      <c r="L910" s="2" t="s">
        <v>23967</v>
      </c>
      <c r="M910" s="2" t="s">
        <v>1566</v>
      </c>
      <c r="N910" s="2" t="s">
        <v>2058</v>
      </c>
      <c r="O910" s="2" t="s">
        <v>2059</v>
      </c>
      <c r="P910" s="2" t="s">
        <v>23684</v>
      </c>
      <c r="Q910" s="2" t="s">
        <v>2051</v>
      </c>
      <c r="R910" s="2" t="s">
        <v>2067</v>
      </c>
      <c r="S910" s="2"/>
      <c r="T910" s="2" t="s">
        <v>412</v>
      </c>
    </row>
    <row r="911" spans="1:20" ht="14.25" customHeight="1">
      <c r="A911" s="2" t="s">
        <v>26361</v>
      </c>
      <c r="B911" s="2" t="s">
        <v>4114</v>
      </c>
      <c r="C911" s="2" t="s">
        <v>26362</v>
      </c>
      <c r="D911" s="2" t="s">
        <v>268</v>
      </c>
      <c r="E911" s="2" t="s">
        <v>96</v>
      </c>
      <c r="F911" s="2" t="s">
        <v>4664</v>
      </c>
      <c r="G911" s="2" t="s">
        <v>2046</v>
      </c>
      <c r="H911" s="2" t="s">
        <v>26363</v>
      </c>
      <c r="I911" s="2"/>
      <c r="J911" s="2"/>
      <c r="K911" s="2"/>
      <c r="L911" s="2"/>
      <c r="M911" s="2" t="s">
        <v>1566</v>
      </c>
      <c r="N911" s="2" t="s">
        <v>2058</v>
      </c>
      <c r="O911" s="2" t="s">
        <v>2153</v>
      </c>
      <c r="P911" s="2" t="s">
        <v>3910</v>
      </c>
      <c r="Q911" s="2" t="s">
        <v>2051</v>
      </c>
      <c r="R911" s="2" t="s">
        <v>2052</v>
      </c>
      <c r="S911" s="2"/>
      <c r="T911" s="2" t="s">
        <v>267</v>
      </c>
    </row>
    <row r="912" spans="1:20" ht="14.25" customHeight="1">
      <c r="A912" s="2" t="s">
        <v>26364</v>
      </c>
      <c r="B912" s="2" t="s">
        <v>4114</v>
      </c>
      <c r="C912" s="2" t="s">
        <v>6609</v>
      </c>
      <c r="D912" s="2" t="s">
        <v>1076</v>
      </c>
      <c r="E912" s="2" t="s">
        <v>264</v>
      </c>
      <c r="F912" s="2" t="s">
        <v>2320</v>
      </c>
      <c r="G912" s="2" t="s">
        <v>2046</v>
      </c>
      <c r="H912" s="2" t="s">
        <v>26365</v>
      </c>
      <c r="I912" s="2"/>
      <c r="J912" s="2"/>
      <c r="K912" s="2"/>
      <c r="L912" s="2"/>
      <c r="M912" s="2" t="s">
        <v>59</v>
      </c>
      <c r="N912" s="2" t="s">
        <v>2058</v>
      </c>
      <c r="O912" s="2" t="s">
        <v>2322</v>
      </c>
      <c r="P912" s="2" t="s">
        <v>20494</v>
      </c>
      <c r="Q912" s="2" t="s">
        <v>2051</v>
      </c>
      <c r="R912" s="2" t="s">
        <v>2052</v>
      </c>
      <c r="S912" s="2"/>
      <c r="T912" s="2" t="s">
        <v>1075</v>
      </c>
    </row>
    <row r="913" spans="1:20" ht="14.25" customHeight="1">
      <c r="A913" s="2" t="s">
        <v>26366</v>
      </c>
      <c r="B913" s="2" t="s">
        <v>4114</v>
      </c>
      <c r="C913" s="2" t="s">
        <v>26367</v>
      </c>
      <c r="D913" s="2" t="s">
        <v>184</v>
      </c>
      <c r="E913" s="2" t="s">
        <v>96</v>
      </c>
      <c r="F913" s="2" t="s">
        <v>26368</v>
      </c>
      <c r="G913" s="2" t="s">
        <v>2046</v>
      </c>
      <c r="H913" s="2" t="s">
        <v>26369</v>
      </c>
      <c r="I913" s="2" t="s">
        <v>25968</v>
      </c>
      <c r="J913" s="2" t="s">
        <v>25969</v>
      </c>
      <c r="K913" s="2"/>
      <c r="L913" s="2"/>
      <c r="M913" s="2" t="s">
        <v>59</v>
      </c>
      <c r="N913" s="2" t="s">
        <v>2058</v>
      </c>
      <c r="O913" s="2" t="s">
        <v>2101</v>
      </c>
      <c r="P913" s="2" t="s">
        <v>26370</v>
      </c>
      <c r="Q913" s="2" t="s">
        <v>2051</v>
      </c>
      <c r="R913" s="2"/>
      <c r="S913" s="2"/>
      <c r="T913" s="2" t="s">
        <v>183</v>
      </c>
    </row>
    <row r="914" spans="1:20" ht="14.25" customHeight="1">
      <c r="A914" s="2" t="s">
        <v>26371</v>
      </c>
      <c r="B914" s="2" t="s">
        <v>26372</v>
      </c>
      <c r="C914" s="2" t="s">
        <v>26373</v>
      </c>
      <c r="D914" s="2" t="s">
        <v>114</v>
      </c>
      <c r="E914" s="2" t="s">
        <v>96</v>
      </c>
      <c r="F914" s="2" t="s">
        <v>2112</v>
      </c>
      <c r="G914" s="2" t="s">
        <v>2046</v>
      </c>
      <c r="H914" s="2" t="s">
        <v>26374</v>
      </c>
      <c r="I914" s="2"/>
      <c r="J914" s="2"/>
      <c r="K914" s="2"/>
      <c r="L914" s="2"/>
      <c r="M914" s="2" t="s">
        <v>1566</v>
      </c>
      <c r="N914" s="2" t="s">
        <v>2058</v>
      </c>
      <c r="O914" s="2" t="s">
        <v>2093</v>
      </c>
      <c r="P914" s="2" t="s">
        <v>3587</v>
      </c>
      <c r="Q914" s="2" t="s">
        <v>2051</v>
      </c>
      <c r="R914" s="2" t="s">
        <v>2067</v>
      </c>
      <c r="S914" s="2"/>
      <c r="T914" s="2" t="s">
        <v>113</v>
      </c>
    </row>
    <row r="915" spans="1:20" ht="14.25" customHeight="1">
      <c r="A915" s="22" t="s">
        <v>26375</v>
      </c>
      <c r="B915" s="22" t="s">
        <v>26376</v>
      </c>
      <c r="C915" s="22" t="s">
        <v>26377</v>
      </c>
      <c r="D915" s="22" t="s">
        <v>99</v>
      </c>
      <c r="E915" s="22" t="s">
        <v>96</v>
      </c>
      <c r="F915" s="22" t="s">
        <v>26378</v>
      </c>
      <c r="G915" s="22" t="s">
        <v>2046</v>
      </c>
      <c r="H915" s="22" t="s">
        <v>26379</v>
      </c>
      <c r="I915" s="22"/>
      <c r="J915" s="22"/>
      <c r="K915" s="22"/>
      <c r="L915" s="22"/>
      <c r="M915" s="22" t="s">
        <v>1566</v>
      </c>
      <c r="N915" s="22" t="s">
        <v>2048</v>
      </c>
      <c r="O915" s="22" t="s">
        <v>2199</v>
      </c>
      <c r="P915" s="22" t="s">
        <v>23064</v>
      </c>
      <c r="Q915" s="22" t="s">
        <v>2051</v>
      </c>
      <c r="R915" s="2" t="s">
        <v>2200</v>
      </c>
      <c r="S915" s="2"/>
      <c r="T915" s="2" t="s">
        <v>98</v>
      </c>
    </row>
    <row r="916" spans="1:20" ht="14.25" customHeight="1">
      <c r="A916" s="2" t="s">
        <v>26380</v>
      </c>
      <c r="B916" s="2" t="s">
        <v>26381</v>
      </c>
      <c r="C916" s="2" t="s">
        <v>26382</v>
      </c>
      <c r="D916" s="2" t="s">
        <v>1162</v>
      </c>
      <c r="E916" s="2" t="s">
        <v>264</v>
      </c>
      <c r="F916" s="2" t="s">
        <v>2473</v>
      </c>
      <c r="G916" s="2" t="s">
        <v>2046</v>
      </c>
      <c r="H916" s="2" t="s">
        <v>26383</v>
      </c>
      <c r="I916" s="2">
        <v>447425652858</v>
      </c>
      <c r="J916" s="2"/>
      <c r="K916" s="2"/>
      <c r="L916" s="2"/>
      <c r="M916" s="2" t="s">
        <v>59</v>
      </c>
      <c r="N916" s="2" t="s">
        <v>2048</v>
      </c>
      <c r="O916" s="2" t="s">
        <v>2301</v>
      </c>
      <c r="P916" s="2" t="s">
        <v>23298</v>
      </c>
      <c r="Q916" s="2" t="s">
        <v>2051</v>
      </c>
      <c r="R916" s="2" t="s">
        <v>2052</v>
      </c>
      <c r="S916" s="2"/>
      <c r="T916" s="2" t="s">
        <v>1161</v>
      </c>
    </row>
    <row r="917" spans="1:20" ht="14.25" customHeight="1">
      <c r="A917" s="2" t="s">
        <v>26384</v>
      </c>
      <c r="B917" s="2" t="s">
        <v>26385</v>
      </c>
      <c r="C917" s="2" t="s">
        <v>26386</v>
      </c>
      <c r="D917" s="2" t="s">
        <v>26387</v>
      </c>
      <c r="E917" s="2" t="s">
        <v>264</v>
      </c>
      <c r="F917" s="2" t="s">
        <v>2824</v>
      </c>
      <c r="G917" s="2" t="s">
        <v>18247</v>
      </c>
      <c r="H917" s="2" t="s">
        <v>26388</v>
      </c>
      <c r="I917" s="2"/>
      <c r="J917" s="2"/>
      <c r="K917" s="2"/>
      <c r="L917" s="2"/>
      <c r="M917" s="2" t="s">
        <v>60</v>
      </c>
      <c r="N917" s="2" t="s">
        <v>2058</v>
      </c>
      <c r="O917" s="2" t="s">
        <v>2316</v>
      </c>
      <c r="P917" s="2" t="s">
        <v>2609</v>
      </c>
      <c r="Q917" s="2" t="s">
        <v>2051</v>
      </c>
      <c r="R917" s="2" t="s">
        <v>2052</v>
      </c>
      <c r="S917" s="2"/>
      <c r="T917" s="2" t="s">
        <v>26389</v>
      </c>
    </row>
    <row r="918" spans="1:20" ht="14.25" customHeight="1">
      <c r="A918" s="2" t="s">
        <v>26390</v>
      </c>
      <c r="B918" s="2" t="s">
        <v>26391</v>
      </c>
      <c r="C918" s="2" t="s">
        <v>26392</v>
      </c>
      <c r="D918" s="2" t="s">
        <v>23666</v>
      </c>
      <c r="E918" s="2" t="s">
        <v>264</v>
      </c>
      <c r="F918" s="2" t="s">
        <v>2473</v>
      </c>
      <c r="G918" s="2" t="s">
        <v>23667</v>
      </c>
      <c r="H918" s="2" t="s">
        <v>26393</v>
      </c>
      <c r="I918" s="2"/>
      <c r="J918" s="2"/>
      <c r="K918" s="2"/>
      <c r="L918" s="2"/>
      <c r="M918" s="2" t="s">
        <v>59</v>
      </c>
      <c r="N918" s="2" t="s">
        <v>2048</v>
      </c>
      <c r="O918" s="2" t="s">
        <v>2301</v>
      </c>
      <c r="P918" s="2" t="s">
        <v>4630</v>
      </c>
      <c r="Q918" s="2" t="s">
        <v>2051</v>
      </c>
      <c r="R918" s="2" t="s">
        <v>2067</v>
      </c>
      <c r="S918" s="2"/>
      <c r="T918" s="2" t="s">
        <v>23669</v>
      </c>
    </row>
    <row r="919" spans="1:20" ht="14.25" customHeight="1">
      <c r="A919" s="2" t="s">
        <v>26394</v>
      </c>
      <c r="B919" s="2" t="s">
        <v>26395</v>
      </c>
      <c r="C919" s="2" t="s">
        <v>26396</v>
      </c>
      <c r="D919" s="2" t="s">
        <v>618</v>
      </c>
      <c r="E919" s="2" t="s">
        <v>264</v>
      </c>
      <c r="F919" s="2" t="s">
        <v>2473</v>
      </c>
      <c r="G919" s="2" t="s">
        <v>2046</v>
      </c>
      <c r="H919" s="2" t="s">
        <v>26397</v>
      </c>
      <c r="I919" s="2"/>
      <c r="J919" s="2"/>
      <c r="K919" s="2"/>
      <c r="L919" s="2"/>
      <c r="M919" s="2" t="s">
        <v>59</v>
      </c>
      <c r="N919" s="2" t="s">
        <v>2048</v>
      </c>
      <c r="O919" s="2" t="s">
        <v>2301</v>
      </c>
      <c r="P919" s="2" t="s">
        <v>20494</v>
      </c>
      <c r="Q919" s="2" t="s">
        <v>2051</v>
      </c>
      <c r="R919" s="2" t="s">
        <v>2052</v>
      </c>
      <c r="S919" s="2"/>
      <c r="T919" s="2" t="s">
        <v>617</v>
      </c>
    </row>
    <row r="920" spans="1:20" ht="14.25" customHeight="1">
      <c r="A920" s="2" t="s">
        <v>26398</v>
      </c>
      <c r="B920" s="2" t="s">
        <v>4103</v>
      </c>
      <c r="C920" s="2" t="s">
        <v>26399</v>
      </c>
      <c r="D920" s="2" t="s">
        <v>26400</v>
      </c>
      <c r="E920" s="2" t="s">
        <v>264</v>
      </c>
      <c r="F920" s="2" t="s">
        <v>2170</v>
      </c>
      <c r="G920" s="2" t="s">
        <v>2404</v>
      </c>
      <c r="H920" s="2" t="s">
        <v>26401</v>
      </c>
      <c r="I920" s="2"/>
      <c r="J920" s="2"/>
      <c r="K920" s="2"/>
      <c r="L920" s="2"/>
      <c r="M920" s="2" t="s">
        <v>59</v>
      </c>
      <c r="N920" s="2" t="s">
        <v>2058</v>
      </c>
      <c r="O920" s="2" t="s">
        <v>2172</v>
      </c>
      <c r="P920" s="2" t="s">
        <v>23076</v>
      </c>
      <c r="Q920" s="2" t="s">
        <v>2051</v>
      </c>
      <c r="R920" s="2" t="s">
        <v>2067</v>
      </c>
      <c r="S920" s="2"/>
      <c r="T920" s="2" t="s">
        <v>26402</v>
      </c>
    </row>
    <row r="921" spans="1:20" ht="14.25" customHeight="1">
      <c r="A921" s="2" t="s">
        <v>26403</v>
      </c>
      <c r="B921" s="2" t="s">
        <v>4103</v>
      </c>
      <c r="C921" s="2" t="s">
        <v>26404</v>
      </c>
      <c r="D921" s="2" t="s">
        <v>302</v>
      </c>
      <c r="E921" s="2" t="s">
        <v>96</v>
      </c>
      <c r="F921" s="2" t="s">
        <v>26405</v>
      </c>
      <c r="G921" s="2" t="s">
        <v>2046</v>
      </c>
      <c r="H921" s="2" t="s">
        <v>26406</v>
      </c>
      <c r="I921" s="2"/>
      <c r="J921" s="2"/>
      <c r="K921" s="2"/>
      <c r="L921" s="2"/>
      <c r="M921" s="2" t="s">
        <v>59</v>
      </c>
      <c r="N921" s="2" t="s">
        <v>2058</v>
      </c>
      <c r="O921" s="2" t="s">
        <v>2322</v>
      </c>
      <c r="P921" s="2" t="s">
        <v>2505</v>
      </c>
      <c r="Q921" s="2" t="s">
        <v>2051</v>
      </c>
      <c r="R921" s="2" t="s">
        <v>2067</v>
      </c>
      <c r="S921" s="2"/>
      <c r="T921" s="2" t="s">
        <v>301</v>
      </c>
    </row>
    <row r="922" spans="1:20" ht="14.25" customHeight="1">
      <c r="A922" s="2" t="s">
        <v>26407</v>
      </c>
      <c r="B922" s="2" t="s">
        <v>4103</v>
      </c>
      <c r="C922" s="2" t="s">
        <v>26408</v>
      </c>
      <c r="D922" s="2" t="s">
        <v>128</v>
      </c>
      <c r="E922" s="2" t="s">
        <v>96</v>
      </c>
      <c r="F922" s="2" t="s">
        <v>4810</v>
      </c>
      <c r="G922" s="2" t="s">
        <v>2046</v>
      </c>
      <c r="H922" s="2" t="s">
        <v>26409</v>
      </c>
      <c r="I922" s="2"/>
      <c r="J922" s="2"/>
      <c r="K922" s="2"/>
      <c r="L922" s="2"/>
      <c r="M922" s="2" t="s">
        <v>1566</v>
      </c>
      <c r="N922" s="2" t="s">
        <v>2058</v>
      </c>
      <c r="O922" s="2" t="s">
        <v>2153</v>
      </c>
      <c r="P922" s="2" t="s">
        <v>3363</v>
      </c>
      <c r="Q922" s="2" t="s">
        <v>2051</v>
      </c>
      <c r="R922" s="2" t="s">
        <v>2052</v>
      </c>
      <c r="S922" s="2"/>
      <c r="T922" s="2" t="s">
        <v>127</v>
      </c>
    </row>
    <row r="923" spans="1:20" ht="14.25" customHeight="1">
      <c r="A923" s="2" t="s">
        <v>26410</v>
      </c>
      <c r="B923" s="2" t="s">
        <v>26411</v>
      </c>
      <c r="C923" s="2" t="s">
        <v>26412</v>
      </c>
      <c r="D923" s="2" t="s">
        <v>411</v>
      </c>
      <c r="E923" s="2" t="s">
        <v>264</v>
      </c>
      <c r="F923" s="2" t="s">
        <v>22466</v>
      </c>
      <c r="G923" s="2" t="s">
        <v>2046</v>
      </c>
      <c r="H923" s="2" t="s">
        <v>26413</v>
      </c>
      <c r="I923" s="2"/>
      <c r="J923" s="2"/>
      <c r="K923" s="2"/>
      <c r="L923" s="2"/>
      <c r="M923" s="2" t="s">
        <v>1566</v>
      </c>
      <c r="N923" s="2" t="s">
        <v>2058</v>
      </c>
      <c r="O923" s="2" t="s">
        <v>2153</v>
      </c>
      <c r="P923" s="2" t="s">
        <v>2372</v>
      </c>
      <c r="Q923" s="2" t="s">
        <v>2051</v>
      </c>
      <c r="R923" s="2" t="s">
        <v>2052</v>
      </c>
      <c r="S923" s="2"/>
      <c r="T923" s="2" t="s">
        <v>410</v>
      </c>
    </row>
    <row r="924" spans="1:20" ht="14.25" customHeight="1">
      <c r="A924" s="2" t="s">
        <v>26414</v>
      </c>
      <c r="B924" s="2" t="s">
        <v>26415</v>
      </c>
      <c r="C924" s="2" t="s">
        <v>26416</v>
      </c>
      <c r="D924" s="2" t="s">
        <v>238</v>
      </c>
      <c r="E924" s="2" t="s">
        <v>264</v>
      </c>
      <c r="F924" s="2" t="s">
        <v>26417</v>
      </c>
      <c r="G924" s="2" t="s">
        <v>2046</v>
      </c>
      <c r="H924" s="2" t="s">
        <v>26418</v>
      </c>
      <c r="I924" s="2"/>
      <c r="J924" s="2"/>
      <c r="K924" s="2"/>
      <c r="L924" s="2" t="s">
        <v>4539</v>
      </c>
      <c r="M924" s="2" t="s">
        <v>1566</v>
      </c>
      <c r="N924" s="2" t="s">
        <v>2058</v>
      </c>
      <c r="O924" s="2" t="s">
        <v>2093</v>
      </c>
      <c r="P924" s="2" t="s">
        <v>26419</v>
      </c>
      <c r="Q924" s="2" t="s">
        <v>2051</v>
      </c>
      <c r="R924" s="2" t="s">
        <v>2067</v>
      </c>
      <c r="S924" s="2"/>
      <c r="T924" s="2" t="s">
        <v>237</v>
      </c>
    </row>
    <row r="925" spans="1:20" ht="14.25" customHeight="1">
      <c r="A925" s="2" t="s">
        <v>26420</v>
      </c>
      <c r="B925" s="2" t="s">
        <v>26421</v>
      </c>
      <c r="C925" s="2" t="s">
        <v>26422</v>
      </c>
      <c r="D925" s="2" t="s">
        <v>1474</v>
      </c>
      <c r="E925" s="2" t="s">
        <v>264</v>
      </c>
      <c r="F925" s="2" t="s">
        <v>2473</v>
      </c>
      <c r="G925" s="2" t="s">
        <v>2046</v>
      </c>
      <c r="H925" s="2" t="s">
        <v>26423</v>
      </c>
      <c r="I925" s="2"/>
      <c r="J925" s="2"/>
      <c r="K925" s="2"/>
      <c r="L925" s="2"/>
      <c r="M925" s="2" t="s">
        <v>59</v>
      </c>
      <c r="N925" s="2" t="s">
        <v>2048</v>
      </c>
      <c r="O925" s="2" t="s">
        <v>2301</v>
      </c>
      <c r="P925" s="2" t="s">
        <v>20494</v>
      </c>
      <c r="Q925" s="2" t="s">
        <v>2051</v>
      </c>
      <c r="R925" s="2"/>
      <c r="S925" s="2"/>
      <c r="T925" s="2" t="s">
        <v>1473</v>
      </c>
    </row>
    <row r="926" spans="1:20" ht="14.25" customHeight="1">
      <c r="A926" s="2" t="s">
        <v>26424</v>
      </c>
      <c r="B926" s="2" t="s">
        <v>26425</v>
      </c>
      <c r="C926" s="2" t="s">
        <v>26426</v>
      </c>
      <c r="D926" s="2" t="s">
        <v>960</v>
      </c>
      <c r="E926" s="2" t="s">
        <v>264</v>
      </c>
      <c r="F926" s="2" t="s">
        <v>2210</v>
      </c>
      <c r="G926" s="2" t="s">
        <v>2046</v>
      </c>
      <c r="H926" s="2" t="s">
        <v>26427</v>
      </c>
      <c r="I926" s="2"/>
      <c r="J926" s="2"/>
      <c r="K926" s="2"/>
      <c r="L926" s="2"/>
      <c r="M926" s="2" t="s">
        <v>59</v>
      </c>
      <c r="N926" s="2" t="s">
        <v>2058</v>
      </c>
      <c r="O926" s="2" t="s">
        <v>2101</v>
      </c>
      <c r="P926" s="2" t="s">
        <v>20494</v>
      </c>
      <c r="Q926" s="2" t="s">
        <v>2051</v>
      </c>
      <c r="R926" s="2" t="s">
        <v>2067</v>
      </c>
      <c r="S926" s="2"/>
      <c r="T926" s="2" t="s">
        <v>959</v>
      </c>
    </row>
    <row r="927" spans="1:20" ht="14.25" customHeight="1">
      <c r="A927" s="2" t="s">
        <v>26428</v>
      </c>
      <c r="B927" s="2" t="s">
        <v>6126</v>
      </c>
      <c r="C927" s="2" t="s">
        <v>26429</v>
      </c>
      <c r="D927" s="2" t="s">
        <v>128</v>
      </c>
      <c r="E927" s="2" t="s">
        <v>96</v>
      </c>
      <c r="F927" s="2" t="s">
        <v>3606</v>
      </c>
      <c r="G927" s="2" t="s">
        <v>2046</v>
      </c>
      <c r="H927" s="2" t="s">
        <v>26430</v>
      </c>
      <c r="I927" s="2"/>
      <c r="J927" s="2"/>
      <c r="K927" s="2"/>
      <c r="L927" s="2"/>
      <c r="M927" s="2" t="s">
        <v>1566</v>
      </c>
      <c r="N927" s="2" t="s">
        <v>2058</v>
      </c>
      <c r="O927" s="2" t="s">
        <v>2145</v>
      </c>
      <c r="P927" s="2" t="s">
        <v>3363</v>
      </c>
      <c r="Q927" s="2" t="s">
        <v>2051</v>
      </c>
      <c r="R927" s="2" t="s">
        <v>2052</v>
      </c>
      <c r="S927" s="2"/>
      <c r="T927" s="2" t="s">
        <v>127</v>
      </c>
    </row>
    <row r="928" spans="1:20" ht="14.25" customHeight="1">
      <c r="A928" s="2" t="s">
        <v>26431</v>
      </c>
      <c r="B928" s="2" t="s">
        <v>6126</v>
      </c>
      <c r="C928" s="2" t="s">
        <v>26432</v>
      </c>
      <c r="D928" s="2" t="s">
        <v>94</v>
      </c>
      <c r="E928" s="2" t="s">
        <v>96</v>
      </c>
      <c r="F928" s="2" t="s">
        <v>26433</v>
      </c>
      <c r="G928" s="2" t="s">
        <v>2046</v>
      </c>
      <c r="H928" s="2" t="s">
        <v>26434</v>
      </c>
      <c r="I928" s="2"/>
      <c r="J928" s="2"/>
      <c r="K928" s="2"/>
      <c r="L928" s="2"/>
      <c r="M928" s="2" t="s">
        <v>1566</v>
      </c>
      <c r="N928" s="2" t="s">
        <v>2048</v>
      </c>
      <c r="O928" s="2" t="s">
        <v>2179</v>
      </c>
      <c r="P928" s="2" t="s">
        <v>3363</v>
      </c>
      <c r="Q928" s="2" t="s">
        <v>2051</v>
      </c>
      <c r="R928" s="2" t="s">
        <v>2052</v>
      </c>
      <c r="S928" s="2"/>
      <c r="T928" s="2" t="s">
        <v>93</v>
      </c>
    </row>
    <row r="929" spans="1:20" ht="14.25" customHeight="1">
      <c r="A929" s="2" t="s">
        <v>26435</v>
      </c>
      <c r="B929" s="2" t="s">
        <v>26436</v>
      </c>
      <c r="C929" s="2" t="s">
        <v>26437</v>
      </c>
      <c r="D929" s="2" t="s">
        <v>894</v>
      </c>
      <c r="E929" s="2" t="s">
        <v>264</v>
      </c>
      <c r="F929" s="2" t="s">
        <v>2473</v>
      </c>
      <c r="G929" s="2" t="s">
        <v>2046</v>
      </c>
      <c r="H929" s="2" t="s">
        <v>26438</v>
      </c>
      <c r="I929" s="2"/>
      <c r="J929" s="2"/>
      <c r="K929" s="2"/>
      <c r="L929" s="2"/>
      <c r="M929" s="2" t="s">
        <v>59</v>
      </c>
      <c r="N929" s="2" t="s">
        <v>2048</v>
      </c>
      <c r="O929" s="2" t="s">
        <v>2301</v>
      </c>
      <c r="P929" s="2" t="s">
        <v>20494</v>
      </c>
      <c r="Q929" s="2" t="s">
        <v>2051</v>
      </c>
      <c r="R929" s="2" t="s">
        <v>2067</v>
      </c>
      <c r="S929" s="2"/>
      <c r="T929" s="2" t="s">
        <v>893</v>
      </c>
    </row>
    <row r="930" spans="1:20" ht="14.25" customHeight="1">
      <c r="A930" s="2" t="s">
        <v>26439</v>
      </c>
      <c r="B930" s="2" t="s">
        <v>11240</v>
      </c>
      <c r="C930" s="2" t="s">
        <v>4256</v>
      </c>
      <c r="D930" s="2" t="s">
        <v>387</v>
      </c>
      <c r="E930" s="2" t="s">
        <v>96</v>
      </c>
      <c r="F930" s="2" t="s">
        <v>26440</v>
      </c>
      <c r="G930" s="2" t="s">
        <v>2046</v>
      </c>
      <c r="H930" s="2" t="s">
        <v>26441</v>
      </c>
      <c r="I930" s="2"/>
      <c r="J930" s="2"/>
      <c r="K930" s="2"/>
      <c r="L930" s="2"/>
      <c r="M930" s="2" t="s">
        <v>1566</v>
      </c>
      <c r="N930" s="2" t="s">
        <v>2058</v>
      </c>
      <c r="O930" s="2" t="s">
        <v>2145</v>
      </c>
      <c r="P930" s="2" t="s">
        <v>3587</v>
      </c>
      <c r="Q930" s="2" t="s">
        <v>2051</v>
      </c>
      <c r="R930" s="2" t="s">
        <v>2052</v>
      </c>
      <c r="S930" s="2"/>
      <c r="T930" s="2" t="s">
        <v>386</v>
      </c>
    </row>
    <row r="931" spans="1:20" ht="14.25" customHeight="1">
      <c r="A931" s="2" t="s">
        <v>26442</v>
      </c>
      <c r="B931" s="2" t="s">
        <v>15268</v>
      </c>
      <c r="C931" s="2" t="s">
        <v>26443</v>
      </c>
      <c r="D931" s="2" t="s">
        <v>916</v>
      </c>
      <c r="E931" s="2" t="s">
        <v>264</v>
      </c>
      <c r="F931" s="2" t="s">
        <v>2112</v>
      </c>
      <c r="G931" s="2" t="s">
        <v>2046</v>
      </c>
      <c r="H931" s="2" t="s">
        <v>26444</v>
      </c>
      <c r="I931" s="2" t="s">
        <v>26029</v>
      </c>
      <c r="J931" s="2"/>
      <c r="K931" s="2"/>
      <c r="L931" s="2" t="s">
        <v>4539</v>
      </c>
      <c r="M931" s="2" t="s">
        <v>1566</v>
      </c>
      <c r="N931" s="2" t="s">
        <v>2058</v>
      </c>
      <c r="O931" s="2" t="s">
        <v>2093</v>
      </c>
      <c r="P931" s="2" t="s">
        <v>4570</v>
      </c>
      <c r="Q931" s="2" t="s">
        <v>2051</v>
      </c>
      <c r="R931" s="2" t="s">
        <v>2067</v>
      </c>
      <c r="S931" s="2"/>
      <c r="T931" s="2" t="s">
        <v>915</v>
      </c>
    </row>
    <row r="932" spans="1:20" ht="14.25" customHeight="1">
      <c r="A932" s="2" t="s">
        <v>26445</v>
      </c>
      <c r="B932" s="2" t="s">
        <v>5637</v>
      </c>
      <c r="C932" s="2" t="s">
        <v>26446</v>
      </c>
      <c r="D932" s="2" t="s">
        <v>23584</v>
      </c>
      <c r="E932" s="2" t="s">
        <v>264</v>
      </c>
      <c r="F932" s="2" t="s">
        <v>26447</v>
      </c>
      <c r="G932" s="2" t="s">
        <v>23776</v>
      </c>
      <c r="H932" s="2" t="s">
        <v>26448</v>
      </c>
      <c r="I932" s="2"/>
      <c r="J932" s="2"/>
      <c r="K932" s="2"/>
      <c r="L932" s="2"/>
      <c r="M932" s="2" t="s">
        <v>1566</v>
      </c>
      <c r="N932" s="2" t="s">
        <v>2058</v>
      </c>
      <c r="O932" s="2" t="s">
        <v>2153</v>
      </c>
      <c r="P932" s="2" t="s">
        <v>4630</v>
      </c>
      <c r="Q932" s="2" t="s">
        <v>2051</v>
      </c>
      <c r="R932" s="2" t="s">
        <v>2052</v>
      </c>
      <c r="S932" s="2"/>
      <c r="T932" s="2" t="s">
        <v>23587</v>
      </c>
    </row>
    <row r="933" spans="1:20" ht="14.25" customHeight="1">
      <c r="A933" s="2" t="s">
        <v>26449</v>
      </c>
      <c r="B933" s="2" t="s">
        <v>2869</v>
      </c>
      <c r="C933" s="2" t="s">
        <v>26450</v>
      </c>
      <c r="D933" s="2" t="s">
        <v>26451</v>
      </c>
      <c r="E933" s="2" t="s">
        <v>264</v>
      </c>
      <c r="F933" s="2" t="s">
        <v>2473</v>
      </c>
      <c r="G933" s="2" t="s">
        <v>23895</v>
      </c>
      <c r="H933" s="2" t="s">
        <v>26452</v>
      </c>
      <c r="I933" s="2"/>
      <c r="J933" s="2"/>
      <c r="K933" s="2"/>
      <c r="L933" s="2"/>
      <c r="M933" s="2" t="s">
        <v>59</v>
      </c>
      <c r="N933" s="2" t="s">
        <v>2048</v>
      </c>
      <c r="O933" s="2" t="s">
        <v>2301</v>
      </c>
      <c r="P933" s="2" t="s">
        <v>2609</v>
      </c>
      <c r="Q933" s="2" t="s">
        <v>2051</v>
      </c>
      <c r="R933" s="2"/>
      <c r="S933" s="2"/>
      <c r="T933" s="2" t="s">
        <v>26453</v>
      </c>
    </row>
    <row r="934" spans="1:20" ht="14.25" customHeight="1">
      <c r="A934" s="2" t="s">
        <v>26454</v>
      </c>
      <c r="B934" s="2" t="s">
        <v>26455</v>
      </c>
      <c r="C934" s="2" t="s">
        <v>26456</v>
      </c>
      <c r="D934" s="2" t="s">
        <v>878</v>
      </c>
      <c r="E934" s="2" t="s">
        <v>264</v>
      </c>
      <c r="F934" s="2" t="s">
        <v>2473</v>
      </c>
      <c r="G934" s="2" t="s">
        <v>2046</v>
      </c>
      <c r="H934" s="2" t="s">
        <v>26457</v>
      </c>
      <c r="I934" s="2"/>
      <c r="J934" s="2"/>
      <c r="K934" s="2"/>
      <c r="L934" s="2"/>
      <c r="M934" s="2" t="s">
        <v>59</v>
      </c>
      <c r="N934" s="2" t="s">
        <v>2048</v>
      </c>
      <c r="O934" s="2" t="s">
        <v>2301</v>
      </c>
      <c r="P934" s="2" t="s">
        <v>20494</v>
      </c>
      <c r="Q934" s="2" t="s">
        <v>2051</v>
      </c>
      <c r="R934" s="2"/>
      <c r="S934" s="2"/>
      <c r="T934" s="2" t="s">
        <v>877</v>
      </c>
    </row>
    <row r="935" spans="1:20" ht="14.25" customHeight="1">
      <c r="A935" s="2" t="s">
        <v>26458</v>
      </c>
      <c r="B935" s="2" t="s">
        <v>26459</v>
      </c>
      <c r="C935" s="2" t="s">
        <v>23398</v>
      </c>
      <c r="D935" s="2" t="s">
        <v>996</v>
      </c>
      <c r="E935" s="2" t="s">
        <v>264</v>
      </c>
      <c r="F935" s="2" t="s">
        <v>3053</v>
      </c>
      <c r="G935" s="2" t="s">
        <v>2091</v>
      </c>
      <c r="H935" s="2" t="s">
        <v>26460</v>
      </c>
      <c r="I935" s="2"/>
      <c r="J935" s="2"/>
      <c r="K935" s="2"/>
      <c r="L935" s="2"/>
      <c r="M935" s="2" t="s">
        <v>1566</v>
      </c>
      <c r="N935" s="2" t="s">
        <v>2058</v>
      </c>
      <c r="O935" s="2" t="s">
        <v>2153</v>
      </c>
      <c r="P935" s="2" t="s">
        <v>2609</v>
      </c>
      <c r="Q935" s="2" t="s">
        <v>2051</v>
      </c>
      <c r="R935" s="2" t="s">
        <v>2052</v>
      </c>
      <c r="S935" s="2"/>
      <c r="T935" s="2" t="s">
        <v>995</v>
      </c>
    </row>
    <row r="936" spans="1:20" ht="14.25" customHeight="1">
      <c r="A936" s="2" t="s">
        <v>26461</v>
      </c>
      <c r="B936" s="2" t="s">
        <v>26462</v>
      </c>
      <c r="C936" s="2" t="s">
        <v>26463</v>
      </c>
      <c r="D936" s="2" t="s">
        <v>99</v>
      </c>
      <c r="E936" s="2" t="s">
        <v>96</v>
      </c>
      <c r="F936" s="2" t="s">
        <v>26464</v>
      </c>
      <c r="G936" s="2" t="s">
        <v>2046</v>
      </c>
      <c r="H936" s="2" t="s">
        <v>26465</v>
      </c>
      <c r="I936" s="2"/>
      <c r="J936" s="2"/>
      <c r="K936" s="2"/>
      <c r="L936" s="2"/>
      <c r="M936" s="2" t="s">
        <v>1566</v>
      </c>
      <c r="N936" s="2" t="s">
        <v>2048</v>
      </c>
      <c r="O936" s="2" t="s">
        <v>2179</v>
      </c>
      <c r="P936" s="2" t="s">
        <v>23417</v>
      </c>
      <c r="Q936" s="2" t="s">
        <v>2051</v>
      </c>
      <c r="R936" s="2" t="s">
        <v>2052</v>
      </c>
      <c r="S936" s="2"/>
      <c r="T936" s="2" t="s">
        <v>98</v>
      </c>
    </row>
    <row r="937" spans="1:20" ht="14.25" customHeight="1">
      <c r="A937" s="2" t="s">
        <v>26466</v>
      </c>
      <c r="B937" s="2" t="s">
        <v>26467</v>
      </c>
      <c r="C937" s="2" t="s">
        <v>26468</v>
      </c>
      <c r="D937" s="2" t="s">
        <v>996</v>
      </c>
      <c r="E937" s="2" t="s">
        <v>264</v>
      </c>
      <c r="F937" s="2" t="s">
        <v>23567</v>
      </c>
      <c r="G937" s="2" t="s">
        <v>2091</v>
      </c>
      <c r="H937" s="2" t="s">
        <v>26469</v>
      </c>
      <c r="I937" s="2"/>
      <c r="J937" s="2"/>
      <c r="K937" s="2"/>
      <c r="L937" s="2"/>
      <c r="M937" s="2" t="s">
        <v>1566</v>
      </c>
      <c r="N937" s="2" t="s">
        <v>2048</v>
      </c>
      <c r="O937" s="2" t="s">
        <v>2179</v>
      </c>
      <c r="P937" s="2" t="s">
        <v>2609</v>
      </c>
      <c r="Q937" s="2" t="s">
        <v>2051</v>
      </c>
      <c r="R937" s="2" t="s">
        <v>2052</v>
      </c>
      <c r="S937" s="2"/>
      <c r="T937" s="2" t="s">
        <v>995</v>
      </c>
    </row>
    <row r="938" spans="1:20" ht="14.25" customHeight="1">
      <c r="A938" s="2" t="s">
        <v>26470</v>
      </c>
      <c r="B938" s="2" t="s">
        <v>4081</v>
      </c>
      <c r="C938" s="2" t="s">
        <v>3067</v>
      </c>
      <c r="D938" s="2" t="s">
        <v>144</v>
      </c>
      <c r="E938" s="2" t="s">
        <v>96</v>
      </c>
      <c r="F938" s="2" t="s">
        <v>26471</v>
      </c>
      <c r="G938" s="2" t="s">
        <v>2046</v>
      </c>
      <c r="H938" s="2" t="s">
        <v>26472</v>
      </c>
      <c r="I938" s="2"/>
      <c r="J938" s="2"/>
      <c r="K938" s="2"/>
      <c r="L938" s="2"/>
      <c r="M938" s="2" t="s">
        <v>1566</v>
      </c>
      <c r="N938" s="2" t="s">
        <v>2058</v>
      </c>
      <c r="O938" s="2" t="s">
        <v>2704</v>
      </c>
      <c r="P938" s="2" t="s">
        <v>3363</v>
      </c>
      <c r="Q938" s="2" t="s">
        <v>2051</v>
      </c>
      <c r="R938" s="2" t="s">
        <v>2052</v>
      </c>
      <c r="S938" s="2"/>
      <c r="T938" s="2" t="s">
        <v>143</v>
      </c>
    </row>
    <row r="939" spans="1:20" ht="14.25" customHeight="1">
      <c r="A939" s="2" t="s">
        <v>26473</v>
      </c>
      <c r="B939" s="2" t="s">
        <v>4081</v>
      </c>
      <c r="C939" s="2" t="s">
        <v>26474</v>
      </c>
      <c r="D939" s="2" t="s">
        <v>99</v>
      </c>
      <c r="E939" s="2" t="s">
        <v>96</v>
      </c>
      <c r="F939" s="2" t="s">
        <v>26475</v>
      </c>
      <c r="G939" s="2" t="s">
        <v>2046</v>
      </c>
      <c r="H939" s="2" t="s">
        <v>26476</v>
      </c>
      <c r="I939" s="2"/>
      <c r="J939" s="2"/>
      <c r="K939" s="2"/>
      <c r="L939" s="2"/>
      <c r="M939" s="2" t="s">
        <v>1566</v>
      </c>
      <c r="N939" s="2" t="s">
        <v>2048</v>
      </c>
      <c r="O939" s="2" t="s">
        <v>2199</v>
      </c>
      <c r="P939" s="2" t="s">
        <v>23064</v>
      </c>
      <c r="Q939" s="2" t="s">
        <v>2051</v>
      </c>
      <c r="R939" s="2" t="s">
        <v>2067</v>
      </c>
      <c r="S939" s="2"/>
      <c r="T939" s="2" t="s">
        <v>98</v>
      </c>
    </row>
    <row r="940" spans="1:20" ht="14.25" customHeight="1">
      <c r="A940" s="2" t="s">
        <v>26477</v>
      </c>
      <c r="B940" s="2" t="s">
        <v>5246</v>
      </c>
      <c r="C940" s="2" t="s">
        <v>26478</v>
      </c>
      <c r="D940" s="2" t="s">
        <v>1154</v>
      </c>
      <c r="E940" s="2" t="s">
        <v>264</v>
      </c>
      <c r="F940" s="2" t="s">
        <v>2170</v>
      </c>
      <c r="G940" s="2" t="s">
        <v>2046</v>
      </c>
      <c r="H940" s="2" t="s">
        <v>26479</v>
      </c>
      <c r="I940" s="2">
        <v>447534386687</v>
      </c>
      <c r="J940" s="2"/>
      <c r="K940" s="2"/>
      <c r="L940" s="2" t="s">
        <v>4217</v>
      </c>
      <c r="M940" s="2" t="s">
        <v>59</v>
      </c>
      <c r="N940" s="2" t="s">
        <v>2058</v>
      </c>
      <c r="O940" s="2" t="s">
        <v>2172</v>
      </c>
      <c r="P940" s="2" t="s">
        <v>23298</v>
      </c>
      <c r="Q940" s="2" t="s">
        <v>2051</v>
      </c>
      <c r="R940" s="2" t="s">
        <v>3993</v>
      </c>
      <c r="S940" s="2"/>
      <c r="T940" s="2" t="s">
        <v>1153</v>
      </c>
    </row>
    <row r="941" spans="1:20" ht="14.25" customHeight="1">
      <c r="A941" s="2" t="s">
        <v>26480</v>
      </c>
      <c r="B941" s="2" t="s">
        <v>4081</v>
      </c>
      <c r="C941" s="2" t="s">
        <v>3729</v>
      </c>
      <c r="D941" s="2" t="s">
        <v>996</v>
      </c>
      <c r="E941" s="2" t="s">
        <v>264</v>
      </c>
      <c r="F941" s="2" t="s">
        <v>26481</v>
      </c>
      <c r="G941" s="2" t="s">
        <v>2091</v>
      </c>
      <c r="H941" s="2" t="s">
        <v>26482</v>
      </c>
      <c r="I941" s="2"/>
      <c r="J941" s="2"/>
      <c r="K941" s="2"/>
      <c r="L941" s="2"/>
      <c r="M941" s="2" t="s">
        <v>1566</v>
      </c>
      <c r="N941" s="2" t="s">
        <v>2058</v>
      </c>
      <c r="O941" s="2" t="s">
        <v>2153</v>
      </c>
      <c r="P941" s="2" t="s">
        <v>2609</v>
      </c>
      <c r="Q941" s="2" t="s">
        <v>2051</v>
      </c>
      <c r="R941" s="2" t="s">
        <v>2052</v>
      </c>
      <c r="S941" s="2"/>
      <c r="T941" s="2" t="s">
        <v>995</v>
      </c>
    </row>
    <row r="942" spans="1:20" ht="14.25" customHeight="1">
      <c r="A942" s="2" t="s">
        <v>26483</v>
      </c>
      <c r="B942" s="2" t="s">
        <v>4081</v>
      </c>
      <c r="C942" s="2" t="s">
        <v>3886</v>
      </c>
      <c r="D942" s="2" t="s">
        <v>99</v>
      </c>
      <c r="E942" s="2" t="s">
        <v>96</v>
      </c>
      <c r="F942" s="2" t="s">
        <v>4083</v>
      </c>
      <c r="G942" s="2" t="s">
        <v>2046</v>
      </c>
      <c r="H942" s="2" t="s">
        <v>26484</v>
      </c>
      <c r="I942" s="2"/>
      <c r="J942" s="2"/>
      <c r="K942" s="2"/>
      <c r="L942" s="2"/>
      <c r="M942" s="2" t="s">
        <v>1566</v>
      </c>
      <c r="N942" s="2" t="s">
        <v>2058</v>
      </c>
      <c r="O942" s="2" t="s">
        <v>2153</v>
      </c>
      <c r="P942" s="2" t="s">
        <v>23417</v>
      </c>
      <c r="Q942" s="2" t="s">
        <v>2051</v>
      </c>
      <c r="R942" s="2" t="s">
        <v>2052</v>
      </c>
      <c r="S942" s="2"/>
      <c r="T942" s="2" t="s">
        <v>98</v>
      </c>
    </row>
    <row r="943" spans="1:20" ht="14.25" customHeight="1">
      <c r="A943" s="2" t="s">
        <v>26485</v>
      </c>
      <c r="B943" s="2" t="s">
        <v>26486</v>
      </c>
      <c r="C943" s="2" t="s">
        <v>26487</v>
      </c>
      <c r="D943" s="2" t="s">
        <v>99</v>
      </c>
      <c r="E943" s="2" t="s">
        <v>96</v>
      </c>
      <c r="F943" s="2" t="s">
        <v>26488</v>
      </c>
      <c r="G943" s="2" t="s">
        <v>2046</v>
      </c>
      <c r="H943" s="2" t="s">
        <v>26489</v>
      </c>
      <c r="I943" s="2"/>
      <c r="J943" s="2"/>
      <c r="K943" s="2"/>
      <c r="L943" s="2"/>
      <c r="M943" s="2" t="s">
        <v>1566</v>
      </c>
      <c r="N943" s="2" t="s">
        <v>2048</v>
      </c>
      <c r="O943" s="2" t="s">
        <v>2179</v>
      </c>
      <c r="P943" s="2" t="s">
        <v>23212</v>
      </c>
      <c r="Q943" s="2" t="s">
        <v>2051</v>
      </c>
      <c r="R943" s="2" t="s">
        <v>2067</v>
      </c>
      <c r="S943" s="2"/>
      <c r="T943" s="2" t="s">
        <v>98</v>
      </c>
    </row>
    <row r="944" spans="1:20" ht="14.25" customHeight="1">
      <c r="A944" s="2" t="s">
        <v>26490</v>
      </c>
      <c r="B944" s="2" t="s">
        <v>8740</v>
      </c>
      <c r="C944" s="2" t="s">
        <v>26491</v>
      </c>
      <c r="D944" s="2" t="s">
        <v>202</v>
      </c>
      <c r="E944" s="2" t="s">
        <v>96</v>
      </c>
      <c r="F944" s="2" t="s">
        <v>22466</v>
      </c>
      <c r="G944" s="2" t="s">
        <v>2046</v>
      </c>
      <c r="H944" s="2" t="s">
        <v>26492</v>
      </c>
      <c r="I944" s="2"/>
      <c r="J944" s="2"/>
      <c r="K944" s="2"/>
      <c r="L944" s="2"/>
      <c r="M944" s="2" t="s">
        <v>1566</v>
      </c>
      <c r="N944" s="2" t="s">
        <v>2058</v>
      </c>
      <c r="O944" s="2" t="s">
        <v>2153</v>
      </c>
      <c r="P944" s="2" t="s">
        <v>2066</v>
      </c>
      <c r="Q944" s="2" t="s">
        <v>2051</v>
      </c>
      <c r="R944" s="2" t="s">
        <v>2052</v>
      </c>
      <c r="S944" s="2"/>
      <c r="T944" s="2" t="s">
        <v>201</v>
      </c>
    </row>
    <row r="945" spans="1:20" ht="14.25" customHeight="1">
      <c r="A945" s="2" t="s">
        <v>26493</v>
      </c>
      <c r="B945" s="2" t="s">
        <v>26494</v>
      </c>
      <c r="C945" s="2" t="s">
        <v>26495</v>
      </c>
      <c r="D945" s="2" t="s">
        <v>214</v>
      </c>
      <c r="E945" s="2" t="s">
        <v>96</v>
      </c>
      <c r="F945" s="2" t="s">
        <v>26496</v>
      </c>
      <c r="G945" s="2" t="s">
        <v>2046</v>
      </c>
      <c r="H945" s="2" t="s">
        <v>26497</v>
      </c>
      <c r="I945" s="2"/>
      <c r="J945" s="2"/>
      <c r="K945" s="2"/>
      <c r="L945" s="2"/>
      <c r="M945" s="2" t="s">
        <v>1566</v>
      </c>
      <c r="N945" s="2" t="s">
        <v>2058</v>
      </c>
      <c r="O945" s="2" t="s">
        <v>2139</v>
      </c>
      <c r="P945" s="2" t="s">
        <v>3969</v>
      </c>
      <c r="Q945" s="2" t="s">
        <v>2051</v>
      </c>
      <c r="R945" s="2" t="s">
        <v>2052</v>
      </c>
      <c r="S945" s="2"/>
      <c r="T945" s="2" t="s">
        <v>213</v>
      </c>
    </row>
    <row r="946" spans="1:20" ht="14.25" customHeight="1">
      <c r="A946" s="2" t="s">
        <v>26498</v>
      </c>
      <c r="B946" s="2" t="s">
        <v>4070</v>
      </c>
      <c r="C946" s="2" t="s">
        <v>26499</v>
      </c>
      <c r="D946" s="2" t="s">
        <v>112</v>
      </c>
      <c r="E946" s="2" t="s">
        <v>96</v>
      </c>
      <c r="F946" s="2" t="s">
        <v>26500</v>
      </c>
      <c r="G946" s="2" t="s">
        <v>2046</v>
      </c>
      <c r="H946" s="2" t="s">
        <v>26501</v>
      </c>
      <c r="I946" s="2"/>
      <c r="J946" s="2"/>
      <c r="K946" s="2"/>
      <c r="L946" s="2"/>
      <c r="M946" s="2" t="s">
        <v>1566</v>
      </c>
      <c r="N946" s="2" t="s">
        <v>2058</v>
      </c>
      <c r="O946" s="2" t="s">
        <v>2153</v>
      </c>
      <c r="P946" s="2" t="s">
        <v>3363</v>
      </c>
      <c r="Q946" s="2" t="s">
        <v>2051</v>
      </c>
      <c r="R946" s="2" t="s">
        <v>2052</v>
      </c>
      <c r="S946" s="2"/>
      <c r="T946" s="2" t="s">
        <v>111</v>
      </c>
    </row>
    <row r="947" spans="1:20" ht="14.25" customHeight="1">
      <c r="A947" s="2" t="s">
        <v>26502</v>
      </c>
      <c r="B947" s="2" t="s">
        <v>26503</v>
      </c>
      <c r="C947" s="2" t="s">
        <v>26504</v>
      </c>
      <c r="D947" s="2" t="s">
        <v>26505</v>
      </c>
      <c r="E947" s="2" t="s">
        <v>264</v>
      </c>
      <c r="F947" s="2" t="s">
        <v>2473</v>
      </c>
      <c r="G947" s="2" t="s">
        <v>23017</v>
      </c>
      <c r="H947" s="2" t="s">
        <v>26506</v>
      </c>
      <c r="I947" s="2"/>
      <c r="J947" s="2"/>
      <c r="K947" s="2"/>
      <c r="L947" s="2"/>
      <c r="M947" s="2" t="s">
        <v>59</v>
      </c>
      <c r="N947" s="2" t="s">
        <v>2048</v>
      </c>
      <c r="O947" s="2" t="s">
        <v>2301</v>
      </c>
      <c r="P947" s="2" t="s">
        <v>2609</v>
      </c>
      <c r="Q947" s="2" t="s">
        <v>2051</v>
      </c>
      <c r="R947" s="2" t="s">
        <v>2052</v>
      </c>
      <c r="S947" s="2"/>
      <c r="T947" s="2" t="s">
        <v>26507</v>
      </c>
    </row>
    <row r="948" spans="1:20" ht="14.25" customHeight="1">
      <c r="A948" s="2" t="s">
        <v>26508</v>
      </c>
      <c r="B948" s="2" t="s">
        <v>4034</v>
      </c>
      <c r="C948" s="2" t="s">
        <v>26509</v>
      </c>
      <c r="D948" s="2" t="s">
        <v>99</v>
      </c>
      <c r="E948" s="2" t="s">
        <v>96</v>
      </c>
      <c r="F948" s="2" t="s">
        <v>26510</v>
      </c>
      <c r="G948" s="2" t="s">
        <v>2046</v>
      </c>
      <c r="H948" s="2" t="s">
        <v>26511</v>
      </c>
      <c r="I948" s="2"/>
      <c r="J948" s="2"/>
      <c r="K948" s="2"/>
      <c r="L948" s="2"/>
      <c r="M948" s="2" t="s">
        <v>1566</v>
      </c>
      <c r="N948" s="2" t="s">
        <v>2058</v>
      </c>
      <c r="O948" s="2" t="s">
        <v>2093</v>
      </c>
      <c r="P948" s="2" t="s">
        <v>23212</v>
      </c>
      <c r="Q948" s="2" t="s">
        <v>2051</v>
      </c>
      <c r="R948" s="2" t="s">
        <v>2067</v>
      </c>
      <c r="S948" s="2"/>
      <c r="T948" s="2" t="s">
        <v>98</v>
      </c>
    </row>
    <row r="949" spans="1:20" ht="14.25" customHeight="1">
      <c r="A949" s="2" t="s">
        <v>26512</v>
      </c>
      <c r="B949" s="2" t="s">
        <v>4034</v>
      </c>
      <c r="C949" s="2" t="s">
        <v>17134</v>
      </c>
      <c r="D949" s="2" t="s">
        <v>312</v>
      </c>
      <c r="E949" s="2" t="s">
        <v>264</v>
      </c>
      <c r="F949" s="2" t="s">
        <v>26513</v>
      </c>
      <c r="G949" s="2" t="s">
        <v>2046</v>
      </c>
      <c r="H949" s="2" t="s">
        <v>26514</v>
      </c>
      <c r="I949" s="2"/>
      <c r="J949" s="2"/>
      <c r="K949" s="2"/>
      <c r="L949" s="2"/>
      <c r="M949" s="2" t="s">
        <v>60</v>
      </c>
      <c r="N949" s="2" t="s">
        <v>2058</v>
      </c>
      <c r="O949" s="2" t="s">
        <v>21594</v>
      </c>
      <c r="P949" s="2" t="s">
        <v>4570</v>
      </c>
      <c r="Q949" s="2" t="s">
        <v>2051</v>
      </c>
      <c r="R949" s="2" t="s">
        <v>2052</v>
      </c>
      <c r="S949" s="2"/>
      <c r="T949" s="2" t="s">
        <v>311</v>
      </c>
    </row>
    <row r="950" spans="1:20" ht="14.25" customHeight="1">
      <c r="A950" s="2" t="s">
        <v>26515</v>
      </c>
      <c r="B950" s="2" t="s">
        <v>4034</v>
      </c>
      <c r="C950" s="2" t="s">
        <v>26516</v>
      </c>
      <c r="D950" s="2" t="s">
        <v>318</v>
      </c>
      <c r="E950" s="2" t="s">
        <v>96</v>
      </c>
      <c r="F950" s="2" t="s">
        <v>24394</v>
      </c>
      <c r="G950" s="2" t="s">
        <v>2046</v>
      </c>
      <c r="H950" s="2" t="s">
        <v>26517</v>
      </c>
      <c r="I950" s="2"/>
      <c r="J950" s="2"/>
      <c r="K950" s="2"/>
      <c r="L950" s="2"/>
      <c r="M950" s="2" t="s">
        <v>60</v>
      </c>
      <c r="N950" s="2" t="s">
        <v>2058</v>
      </c>
      <c r="O950" s="2" t="s">
        <v>2186</v>
      </c>
      <c r="P950" s="2" t="s">
        <v>3246</v>
      </c>
      <c r="Q950" s="2" t="s">
        <v>2051</v>
      </c>
      <c r="R950" s="2" t="s">
        <v>2052</v>
      </c>
      <c r="S950" s="2"/>
      <c r="T950" s="2" t="s">
        <v>317</v>
      </c>
    </row>
    <row r="951" spans="1:20" ht="14.25" customHeight="1">
      <c r="A951" s="2" t="s">
        <v>26518</v>
      </c>
      <c r="B951" s="2" t="s">
        <v>4034</v>
      </c>
      <c r="C951" s="2" t="s">
        <v>26519</v>
      </c>
      <c r="D951" s="2" t="s">
        <v>382</v>
      </c>
      <c r="E951" s="2" t="s">
        <v>264</v>
      </c>
      <c r="F951" s="2" t="s">
        <v>2112</v>
      </c>
      <c r="G951" s="2" t="s">
        <v>2046</v>
      </c>
      <c r="H951" s="2" t="s">
        <v>26520</v>
      </c>
      <c r="I951" s="2"/>
      <c r="J951" s="2"/>
      <c r="K951" s="2"/>
      <c r="L951" s="2"/>
      <c r="M951" s="2" t="s">
        <v>1566</v>
      </c>
      <c r="N951" s="2" t="s">
        <v>2058</v>
      </c>
      <c r="O951" s="2" t="s">
        <v>2093</v>
      </c>
      <c r="P951" s="2" t="s">
        <v>4570</v>
      </c>
      <c r="Q951" s="2" t="s">
        <v>2051</v>
      </c>
      <c r="R951" s="2" t="s">
        <v>2067</v>
      </c>
      <c r="S951" s="2"/>
      <c r="T951" s="2" t="s">
        <v>381</v>
      </c>
    </row>
    <row r="952" spans="1:20" ht="14.25" customHeight="1">
      <c r="A952" s="2" t="s">
        <v>26521</v>
      </c>
      <c r="B952" s="2" t="s">
        <v>4034</v>
      </c>
      <c r="C952" s="2" t="s">
        <v>4130</v>
      </c>
      <c r="D952" s="2" t="s">
        <v>370</v>
      </c>
      <c r="E952" s="2" t="s">
        <v>96</v>
      </c>
      <c r="F952" s="2" t="s">
        <v>26522</v>
      </c>
      <c r="G952" s="2" t="s">
        <v>2046</v>
      </c>
      <c r="H952" s="2" t="s">
        <v>26523</v>
      </c>
      <c r="I952" s="2"/>
      <c r="J952" s="2"/>
      <c r="K952" s="2"/>
      <c r="L952" s="2"/>
      <c r="M952" s="2" t="s">
        <v>1566</v>
      </c>
      <c r="N952" s="2" t="s">
        <v>2058</v>
      </c>
      <c r="O952" s="2" t="s">
        <v>2153</v>
      </c>
      <c r="P952" s="2" t="s">
        <v>3587</v>
      </c>
      <c r="Q952" s="2" t="s">
        <v>2051</v>
      </c>
      <c r="R952" s="2" t="s">
        <v>2052</v>
      </c>
      <c r="S952" s="2"/>
      <c r="T952" s="2" t="s">
        <v>369</v>
      </c>
    </row>
    <row r="953" spans="1:20" ht="14.25" customHeight="1">
      <c r="A953" s="2" t="s">
        <v>26524</v>
      </c>
      <c r="B953" s="2" t="s">
        <v>4034</v>
      </c>
      <c r="C953" s="2" t="s">
        <v>26525</v>
      </c>
      <c r="D953" s="2" t="s">
        <v>152</v>
      </c>
      <c r="E953" s="2" t="s">
        <v>96</v>
      </c>
      <c r="F953" s="2" t="s">
        <v>26526</v>
      </c>
      <c r="G953" s="2" t="s">
        <v>2046</v>
      </c>
      <c r="H953" s="2" t="s">
        <v>26527</v>
      </c>
      <c r="I953" s="2"/>
      <c r="J953" s="2"/>
      <c r="K953" s="2"/>
      <c r="L953" s="2"/>
      <c r="M953" s="2" t="s">
        <v>1566</v>
      </c>
      <c r="N953" s="2" t="s">
        <v>2058</v>
      </c>
      <c r="O953" s="2" t="s">
        <v>2059</v>
      </c>
      <c r="P953" s="2" t="s">
        <v>26528</v>
      </c>
      <c r="Q953" s="2" t="s">
        <v>2051</v>
      </c>
      <c r="R953" s="2" t="s">
        <v>2067</v>
      </c>
      <c r="S953" s="2"/>
      <c r="T953" s="2" t="s">
        <v>151</v>
      </c>
    </row>
    <row r="954" spans="1:20" ht="14.25" customHeight="1">
      <c r="A954" s="2" t="s">
        <v>26529</v>
      </c>
      <c r="B954" s="2" t="s">
        <v>4034</v>
      </c>
      <c r="C954" s="2" t="s">
        <v>2386</v>
      </c>
      <c r="D954" s="2" t="s">
        <v>316</v>
      </c>
      <c r="E954" s="2" t="s">
        <v>96</v>
      </c>
      <c r="F954" s="2" t="s">
        <v>2210</v>
      </c>
      <c r="G954" s="2" t="s">
        <v>2046</v>
      </c>
      <c r="H954" s="2" t="s">
        <v>26530</v>
      </c>
      <c r="I954" s="2">
        <v>447967342662</v>
      </c>
      <c r="J954" s="2"/>
      <c r="K954" s="2"/>
      <c r="L954" s="2"/>
      <c r="M954" s="2" t="s">
        <v>59</v>
      </c>
      <c r="N954" s="2" t="s">
        <v>2058</v>
      </c>
      <c r="O954" s="2" t="s">
        <v>2101</v>
      </c>
      <c r="P954" s="2" t="s">
        <v>4693</v>
      </c>
      <c r="Q954" s="2" t="s">
        <v>2051</v>
      </c>
      <c r="R954" s="2" t="s">
        <v>2067</v>
      </c>
      <c r="S954" s="2"/>
      <c r="T954" s="2" t="s">
        <v>315</v>
      </c>
    </row>
    <row r="955" spans="1:20" ht="14.25" customHeight="1">
      <c r="A955" s="2" t="s">
        <v>26531</v>
      </c>
      <c r="B955" s="2" t="s">
        <v>4034</v>
      </c>
      <c r="C955" s="2" t="s">
        <v>3901</v>
      </c>
      <c r="D955" s="2" t="s">
        <v>459</v>
      </c>
      <c r="E955" s="2" t="s">
        <v>96</v>
      </c>
      <c r="F955" s="2" t="s">
        <v>26532</v>
      </c>
      <c r="G955" s="2" t="s">
        <v>2046</v>
      </c>
      <c r="H955" s="2" t="s">
        <v>26533</v>
      </c>
      <c r="I955" s="2"/>
      <c r="J955" s="2"/>
      <c r="K955" s="2"/>
      <c r="L955" s="2"/>
      <c r="M955" s="2" t="s">
        <v>60</v>
      </c>
      <c r="N955" s="2" t="s">
        <v>2058</v>
      </c>
      <c r="O955" s="2" t="s">
        <v>4280</v>
      </c>
      <c r="P955" s="2" t="s">
        <v>3235</v>
      </c>
      <c r="Q955" s="2" t="s">
        <v>2051</v>
      </c>
      <c r="R955" s="2" t="s">
        <v>2052</v>
      </c>
      <c r="S955" s="2"/>
      <c r="T955" s="2" t="s">
        <v>458</v>
      </c>
    </row>
    <row r="956" spans="1:20" ht="14.25" customHeight="1">
      <c r="A956" s="2" t="s">
        <v>26534</v>
      </c>
      <c r="B956" s="2" t="s">
        <v>4034</v>
      </c>
      <c r="C956" s="2" t="s">
        <v>3779</v>
      </c>
      <c r="D956" s="2" t="s">
        <v>674</v>
      </c>
      <c r="E956" s="2" t="s">
        <v>264</v>
      </c>
      <c r="F956" s="2" t="s">
        <v>2112</v>
      </c>
      <c r="G956" s="2" t="s">
        <v>2046</v>
      </c>
      <c r="H956" s="2" t="s">
        <v>26535</v>
      </c>
      <c r="I956" s="2"/>
      <c r="J956" s="2"/>
      <c r="K956" s="2"/>
      <c r="L956" s="2"/>
      <c r="M956" s="2" t="s">
        <v>1566</v>
      </c>
      <c r="N956" s="2" t="s">
        <v>2058</v>
      </c>
      <c r="O956" s="2" t="s">
        <v>2093</v>
      </c>
      <c r="P956" s="2" t="s">
        <v>4570</v>
      </c>
      <c r="Q956" s="2" t="s">
        <v>2051</v>
      </c>
      <c r="R956" s="2" t="s">
        <v>2067</v>
      </c>
      <c r="S956" s="2"/>
      <c r="T956" s="2" t="s">
        <v>673</v>
      </c>
    </row>
    <row r="957" spans="1:20" ht="14.25" customHeight="1">
      <c r="A957" s="2" t="s">
        <v>26536</v>
      </c>
      <c r="B957" s="2" t="s">
        <v>4025</v>
      </c>
      <c r="C957" s="2" t="s">
        <v>26537</v>
      </c>
      <c r="D957" s="2" t="s">
        <v>122</v>
      </c>
      <c r="E957" s="2" t="s">
        <v>96</v>
      </c>
      <c r="F957" s="2" t="s">
        <v>26538</v>
      </c>
      <c r="G957" s="2" t="s">
        <v>2046</v>
      </c>
      <c r="H957" s="2" t="s">
        <v>26539</v>
      </c>
      <c r="I957" s="2"/>
      <c r="J957" s="2"/>
      <c r="K957" s="2"/>
      <c r="L957" s="2"/>
      <c r="M957" s="2" t="s">
        <v>1566</v>
      </c>
      <c r="N957" s="2" t="s">
        <v>2058</v>
      </c>
      <c r="O957" s="2" t="s">
        <v>2132</v>
      </c>
      <c r="P957" s="2" t="s">
        <v>3587</v>
      </c>
      <c r="Q957" s="2" t="s">
        <v>2051</v>
      </c>
      <c r="R957" s="2" t="s">
        <v>2052</v>
      </c>
      <c r="S957" s="2"/>
      <c r="T957" s="2" t="s">
        <v>121</v>
      </c>
    </row>
    <row r="958" spans="1:20" ht="14.25" customHeight="1">
      <c r="A958" s="2" t="s">
        <v>26540</v>
      </c>
      <c r="B958" s="2" t="s">
        <v>4025</v>
      </c>
      <c r="C958" s="2" t="s">
        <v>23510</v>
      </c>
      <c r="D958" s="2" t="s">
        <v>102</v>
      </c>
      <c r="E958" s="2" t="s">
        <v>96</v>
      </c>
      <c r="F958" s="2" t="s">
        <v>26541</v>
      </c>
      <c r="G958" s="2" t="s">
        <v>2046</v>
      </c>
      <c r="H958" s="2" t="s">
        <v>26542</v>
      </c>
      <c r="I958" s="2"/>
      <c r="J958" s="2"/>
      <c r="K958" s="2"/>
      <c r="L958" s="2"/>
      <c r="M958" s="2" t="s">
        <v>1566</v>
      </c>
      <c r="N958" s="2" t="s">
        <v>2058</v>
      </c>
      <c r="O958" s="2" t="s">
        <v>2153</v>
      </c>
      <c r="P958" s="2" t="s">
        <v>2289</v>
      </c>
      <c r="Q958" s="2" t="s">
        <v>2051</v>
      </c>
      <c r="R958" s="2" t="s">
        <v>2052</v>
      </c>
      <c r="S958" s="2"/>
      <c r="T958" s="2" t="s">
        <v>101</v>
      </c>
    </row>
    <row r="959" spans="1:20" ht="14.25" customHeight="1">
      <c r="A959" s="2" t="s">
        <v>26543</v>
      </c>
      <c r="B959" s="2" t="s">
        <v>4025</v>
      </c>
      <c r="C959" s="2" t="s">
        <v>4545</v>
      </c>
      <c r="D959" s="2" t="s">
        <v>1276</v>
      </c>
      <c r="E959" s="2" t="s">
        <v>264</v>
      </c>
      <c r="F959" s="2" t="s">
        <v>26544</v>
      </c>
      <c r="G959" s="2" t="s">
        <v>2046</v>
      </c>
      <c r="H959" s="2" t="s">
        <v>26545</v>
      </c>
      <c r="I959" s="2"/>
      <c r="J959" s="2"/>
      <c r="K959" s="2"/>
      <c r="L959" s="2"/>
      <c r="M959" s="2" t="s">
        <v>59</v>
      </c>
      <c r="N959" s="2" t="s">
        <v>2058</v>
      </c>
      <c r="O959" s="2" t="s">
        <v>2172</v>
      </c>
      <c r="P959" s="2" t="s">
        <v>2377</v>
      </c>
      <c r="Q959" s="2" t="s">
        <v>2051</v>
      </c>
      <c r="R959" s="2" t="s">
        <v>2067</v>
      </c>
      <c r="S959" s="2"/>
      <c r="T959" s="2" t="s">
        <v>1275</v>
      </c>
    </row>
    <row r="960" spans="1:20" ht="14.25" customHeight="1">
      <c r="A960" s="2" t="s">
        <v>26546</v>
      </c>
      <c r="B960" s="2" t="s">
        <v>4025</v>
      </c>
      <c r="C960" s="2" t="s">
        <v>13371</v>
      </c>
      <c r="D960" s="2" t="s">
        <v>660</v>
      </c>
      <c r="E960" s="2" t="s">
        <v>264</v>
      </c>
      <c r="F960" s="2" t="s">
        <v>3441</v>
      </c>
      <c r="G960" s="2" t="s">
        <v>2046</v>
      </c>
      <c r="H960" s="2" t="s">
        <v>26547</v>
      </c>
      <c r="I960" s="2"/>
      <c r="J960" s="2"/>
      <c r="K960" s="2"/>
      <c r="L960" s="2"/>
      <c r="M960" s="2" t="s">
        <v>59</v>
      </c>
      <c r="N960" s="2" t="s">
        <v>2058</v>
      </c>
      <c r="O960" s="2" t="s">
        <v>2101</v>
      </c>
      <c r="P960" s="2" t="s">
        <v>20494</v>
      </c>
      <c r="Q960" s="2" t="s">
        <v>2051</v>
      </c>
      <c r="R960" s="2"/>
      <c r="S960" s="2"/>
      <c r="T960" s="2" t="s">
        <v>659</v>
      </c>
    </row>
    <row r="961" spans="1:20" ht="14.25" customHeight="1">
      <c r="A961" s="2" t="s">
        <v>26548</v>
      </c>
      <c r="B961" s="2" t="s">
        <v>4025</v>
      </c>
      <c r="C961" s="2" t="s">
        <v>10147</v>
      </c>
      <c r="D961" s="2" t="s">
        <v>232</v>
      </c>
      <c r="E961" s="2" t="s">
        <v>264</v>
      </c>
      <c r="F961" s="2" t="s">
        <v>26549</v>
      </c>
      <c r="G961" s="2" t="s">
        <v>2046</v>
      </c>
      <c r="H961" s="2" t="s">
        <v>26550</v>
      </c>
      <c r="I961" s="2"/>
      <c r="J961" s="2"/>
      <c r="K961" s="2"/>
      <c r="L961" s="2"/>
      <c r="M961" s="2" t="s">
        <v>1566</v>
      </c>
      <c r="N961" s="2" t="s">
        <v>2048</v>
      </c>
      <c r="O961" s="2" t="s">
        <v>2199</v>
      </c>
      <c r="P961" s="2" t="s">
        <v>4570</v>
      </c>
      <c r="Q961" s="2" t="s">
        <v>2051</v>
      </c>
      <c r="R961" s="2" t="s">
        <v>2052</v>
      </c>
      <c r="S961" s="2"/>
      <c r="T961" s="2" t="s">
        <v>231</v>
      </c>
    </row>
    <row r="962" spans="1:20" ht="14.25" customHeight="1">
      <c r="A962" s="2" t="s">
        <v>26551</v>
      </c>
      <c r="B962" s="2" t="s">
        <v>4025</v>
      </c>
      <c r="C962" s="2" t="s">
        <v>26552</v>
      </c>
      <c r="D962" s="2" t="s">
        <v>484</v>
      </c>
      <c r="E962" s="2" t="s">
        <v>96</v>
      </c>
      <c r="F962" s="2" t="s">
        <v>2473</v>
      </c>
      <c r="G962" s="2" t="s">
        <v>2046</v>
      </c>
      <c r="H962" s="2" t="s">
        <v>26553</v>
      </c>
      <c r="I962" s="2">
        <v>447825660258</v>
      </c>
      <c r="J962" s="2"/>
      <c r="K962" s="2"/>
      <c r="L962" s="2"/>
      <c r="M962" s="2" t="s">
        <v>59</v>
      </c>
      <c r="N962" s="2" t="s">
        <v>2048</v>
      </c>
      <c r="O962" s="2" t="s">
        <v>2301</v>
      </c>
      <c r="P962" s="2" t="s">
        <v>23298</v>
      </c>
      <c r="Q962" s="2" t="s">
        <v>2051</v>
      </c>
      <c r="R962" s="2" t="s">
        <v>2067</v>
      </c>
      <c r="S962" s="2"/>
      <c r="T962" s="2" t="s">
        <v>483</v>
      </c>
    </row>
    <row r="963" spans="1:20" ht="14.25" customHeight="1">
      <c r="A963" s="2" t="s">
        <v>26554</v>
      </c>
      <c r="B963" s="2" t="s">
        <v>4025</v>
      </c>
      <c r="C963" s="2" t="s">
        <v>26555</v>
      </c>
      <c r="D963" s="2" t="s">
        <v>1500</v>
      </c>
      <c r="E963" s="2" t="s">
        <v>264</v>
      </c>
      <c r="F963" s="2" t="s">
        <v>2491</v>
      </c>
      <c r="G963" s="2" t="s">
        <v>2046</v>
      </c>
      <c r="H963" s="2" t="s">
        <v>26556</v>
      </c>
      <c r="I963" s="2">
        <v>447976525299</v>
      </c>
      <c r="J963" s="2">
        <v>441937529236</v>
      </c>
      <c r="K963" s="2"/>
      <c r="L963" s="2"/>
      <c r="M963" s="2" t="s">
        <v>60</v>
      </c>
      <c r="N963" s="2" t="s">
        <v>2058</v>
      </c>
      <c r="O963" s="2" t="s">
        <v>2491</v>
      </c>
      <c r="P963" s="2" t="s">
        <v>21281</v>
      </c>
      <c r="Q963" s="2" t="s">
        <v>2051</v>
      </c>
      <c r="R963" s="2" t="s">
        <v>2052</v>
      </c>
      <c r="S963" s="2"/>
      <c r="T963" s="2" t="s">
        <v>1499</v>
      </c>
    </row>
    <row r="964" spans="1:20" ht="14.25" customHeight="1">
      <c r="A964" s="2" t="s">
        <v>26557</v>
      </c>
      <c r="B964" s="2" t="s">
        <v>26558</v>
      </c>
      <c r="C964" s="2" t="s">
        <v>5625</v>
      </c>
      <c r="D964" s="2" t="s">
        <v>114</v>
      </c>
      <c r="E964" s="2" t="s">
        <v>96</v>
      </c>
      <c r="F964" s="2" t="s">
        <v>3606</v>
      </c>
      <c r="G964" s="2" t="s">
        <v>2046</v>
      </c>
      <c r="H964" s="2" t="s">
        <v>26559</v>
      </c>
      <c r="I964" s="2"/>
      <c r="J964" s="2"/>
      <c r="K964" s="2"/>
      <c r="L964" s="2"/>
      <c r="M964" s="2" t="s">
        <v>1566</v>
      </c>
      <c r="N964" s="2" t="s">
        <v>2058</v>
      </c>
      <c r="O964" s="2" t="s">
        <v>2145</v>
      </c>
      <c r="P964" s="2" t="s">
        <v>3587</v>
      </c>
      <c r="Q964" s="2" t="s">
        <v>2051</v>
      </c>
      <c r="R964" s="2" t="s">
        <v>2052</v>
      </c>
      <c r="S964" s="2"/>
      <c r="T964" s="2" t="s">
        <v>113</v>
      </c>
    </row>
    <row r="965" spans="1:20" ht="14.25" customHeight="1">
      <c r="A965" s="2" t="s">
        <v>26560</v>
      </c>
      <c r="B965" s="2" t="s">
        <v>4025</v>
      </c>
      <c r="C965" s="2" t="s">
        <v>2743</v>
      </c>
      <c r="D965" s="2" t="s">
        <v>484</v>
      </c>
      <c r="E965" s="2" t="s">
        <v>96</v>
      </c>
      <c r="F965" s="2" t="s">
        <v>26561</v>
      </c>
      <c r="G965" s="2" t="s">
        <v>2046</v>
      </c>
      <c r="H965" s="2" t="s">
        <v>26562</v>
      </c>
      <c r="I965" s="2"/>
      <c r="J965" s="2"/>
      <c r="K965" s="2"/>
      <c r="L965" s="2"/>
      <c r="M965" s="2" t="s">
        <v>1566</v>
      </c>
      <c r="N965" s="2" t="s">
        <v>2058</v>
      </c>
      <c r="O965" s="2" t="s">
        <v>2153</v>
      </c>
      <c r="P965" s="2" t="s">
        <v>2323</v>
      </c>
      <c r="Q965" s="2" t="s">
        <v>2051</v>
      </c>
      <c r="R965" s="2" t="s">
        <v>2052</v>
      </c>
      <c r="S965" s="2"/>
      <c r="T965" s="2" t="s">
        <v>483</v>
      </c>
    </row>
    <row r="966" spans="1:20" ht="14.25" customHeight="1">
      <c r="A966" s="2" t="s">
        <v>26563</v>
      </c>
      <c r="B966" s="2" t="s">
        <v>26564</v>
      </c>
      <c r="C966" s="2" t="s">
        <v>26565</v>
      </c>
      <c r="D966" s="2" t="s">
        <v>99</v>
      </c>
      <c r="E966" s="2" t="s">
        <v>96</v>
      </c>
      <c r="F966" s="2" t="s">
        <v>26566</v>
      </c>
      <c r="G966" s="2" t="s">
        <v>2046</v>
      </c>
      <c r="H966" s="2" t="s">
        <v>26567</v>
      </c>
      <c r="I966" s="2">
        <v>447496496334</v>
      </c>
      <c r="J966" s="2"/>
      <c r="K966" s="2"/>
      <c r="L966" s="2"/>
      <c r="M966" s="2" t="s">
        <v>1566</v>
      </c>
      <c r="N966" s="2" t="s">
        <v>2058</v>
      </c>
      <c r="O966" s="2" t="s">
        <v>2145</v>
      </c>
      <c r="P966" s="2" t="s">
        <v>23417</v>
      </c>
      <c r="Q966" s="2" t="s">
        <v>2051</v>
      </c>
      <c r="R966" s="2" t="s">
        <v>2052</v>
      </c>
      <c r="S966" s="2"/>
      <c r="T966" s="2" t="s">
        <v>98</v>
      </c>
    </row>
    <row r="967" spans="1:20" ht="14.25" customHeight="1">
      <c r="A967" s="2" t="s">
        <v>26568</v>
      </c>
      <c r="B967" s="2" t="s">
        <v>3990</v>
      </c>
      <c r="C967" s="2" t="s">
        <v>26569</v>
      </c>
      <c r="D967" s="2" t="s">
        <v>94</v>
      </c>
      <c r="E967" s="2" t="s">
        <v>96</v>
      </c>
      <c r="F967" s="2" t="s">
        <v>26570</v>
      </c>
      <c r="G967" s="2" t="s">
        <v>2046</v>
      </c>
      <c r="H967" s="2" t="s">
        <v>26571</v>
      </c>
      <c r="I967" s="2"/>
      <c r="J967" s="2"/>
      <c r="K967" s="2"/>
      <c r="L967" s="2"/>
      <c r="M967" s="2" t="s">
        <v>1566</v>
      </c>
      <c r="N967" s="2" t="s">
        <v>2058</v>
      </c>
      <c r="O967" s="2" t="s">
        <v>2153</v>
      </c>
      <c r="P967" s="2" t="s">
        <v>3363</v>
      </c>
      <c r="Q967" s="2" t="s">
        <v>2051</v>
      </c>
      <c r="R967" s="2" t="s">
        <v>2052</v>
      </c>
      <c r="S967" s="2"/>
      <c r="T967" s="2" t="s">
        <v>93</v>
      </c>
    </row>
    <row r="968" spans="1:20" ht="14.25" customHeight="1">
      <c r="A968" s="2" t="s">
        <v>26572</v>
      </c>
      <c r="B968" s="2" t="s">
        <v>3990</v>
      </c>
      <c r="C968" s="2" t="s">
        <v>26573</v>
      </c>
      <c r="D968" s="2" t="s">
        <v>312</v>
      </c>
      <c r="E968" s="2" t="s">
        <v>264</v>
      </c>
      <c r="F968" s="2" t="s">
        <v>26574</v>
      </c>
      <c r="G968" s="2" t="s">
        <v>2046</v>
      </c>
      <c r="H968" s="2" t="s">
        <v>26575</v>
      </c>
      <c r="I968" s="2">
        <v>447795103710</v>
      </c>
      <c r="J968" s="2"/>
      <c r="K968" s="2"/>
      <c r="L968" s="2"/>
      <c r="M968" s="2" t="s">
        <v>1566</v>
      </c>
      <c r="N968" s="2" t="s">
        <v>2058</v>
      </c>
      <c r="O968" s="2" t="s">
        <v>2120</v>
      </c>
      <c r="P968" s="2" t="s">
        <v>4570</v>
      </c>
      <c r="Q968" s="2" t="s">
        <v>2051</v>
      </c>
      <c r="R968" s="2" t="s">
        <v>2052</v>
      </c>
      <c r="S968" s="2"/>
      <c r="T968" s="2" t="s">
        <v>311</v>
      </c>
    </row>
    <row r="969" spans="1:20" ht="14.25" customHeight="1">
      <c r="A969" s="2" t="s">
        <v>26576</v>
      </c>
      <c r="B969" s="2" t="s">
        <v>3990</v>
      </c>
      <c r="C969" s="2" t="s">
        <v>26577</v>
      </c>
      <c r="D969" s="2" t="s">
        <v>212</v>
      </c>
      <c r="E969" s="2" t="s">
        <v>264</v>
      </c>
      <c r="F969" s="2" t="s">
        <v>21528</v>
      </c>
      <c r="G969" s="2" t="s">
        <v>2046</v>
      </c>
      <c r="H969" s="2" t="s">
        <v>26578</v>
      </c>
      <c r="I969" s="2"/>
      <c r="J969" s="2"/>
      <c r="K969" s="2"/>
      <c r="L969" s="2"/>
      <c r="M969" s="2" t="s">
        <v>1566</v>
      </c>
      <c r="N969" s="2" t="s">
        <v>2058</v>
      </c>
      <c r="O969" s="2" t="s">
        <v>2132</v>
      </c>
      <c r="P969" s="2" t="s">
        <v>3363</v>
      </c>
      <c r="Q969" s="2" t="s">
        <v>2051</v>
      </c>
      <c r="R969" s="2" t="s">
        <v>2052</v>
      </c>
      <c r="S969" s="2"/>
      <c r="T969" s="2" t="s">
        <v>211</v>
      </c>
    </row>
    <row r="970" spans="1:20" ht="14.25" customHeight="1">
      <c r="A970" s="2" t="s">
        <v>26579</v>
      </c>
      <c r="B970" s="2" t="s">
        <v>3990</v>
      </c>
      <c r="C970" s="2" t="s">
        <v>2643</v>
      </c>
      <c r="D970" s="2" t="s">
        <v>270</v>
      </c>
      <c r="E970" s="2" t="s">
        <v>96</v>
      </c>
      <c r="F970" s="2" t="s">
        <v>4664</v>
      </c>
      <c r="G970" s="2" t="s">
        <v>2046</v>
      </c>
      <c r="H970" s="2" t="s">
        <v>26580</v>
      </c>
      <c r="I970" s="2"/>
      <c r="J970" s="2"/>
      <c r="K970" s="2"/>
      <c r="L970" s="2"/>
      <c r="M970" s="2" t="s">
        <v>1566</v>
      </c>
      <c r="N970" s="2" t="s">
        <v>2058</v>
      </c>
      <c r="O970" s="2" t="s">
        <v>2153</v>
      </c>
      <c r="P970" s="2" t="s">
        <v>3969</v>
      </c>
      <c r="Q970" s="2" t="s">
        <v>2051</v>
      </c>
      <c r="R970" s="2" t="s">
        <v>2052</v>
      </c>
      <c r="S970" s="2"/>
      <c r="T970" s="2" t="s">
        <v>269</v>
      </c>
    </row>
    <row r="971" spans="1:20" ht="14.25" customHeight="1">
      <c r="A971" s="2" t="s">
        <v>26581</v>
      </c>
      <c r="B971" s="2" t="s">
        <v>3990</v>
      </c>
      <c r="C971" s="2" t="s">
        <v>26582</v>
      </c>
      <c r="D971" s="2" t="s">
        <v>395</v>
      </c>
      <c r="E971" s="2" t="s">
        <v>96</v>
      </c>
      <c r="F971" s="2" t="s">
        <v>20150</v>
      </c>
      <c r="G971" s="2" t="s">
        <v>2046</v>
      </c>
      <c r="H971" s="2" t="s">
        <v>26583</v>
      </c>
      <c r="I971" s="2"/>
      <c r="J971" s="2"/>
      <c r="K971" s="2"/>
      <c r="L971" s="2"/>
      <c r="M971" s="2" t="s">
        <v>1566</v>
      </c>
      <c r="N971" s="2" t="s">
        <v>2048</v>
      </c>
      <c r="O971" s="2" t="s">
        <v>5489</v>
      </c>
      <c r="P971" s="2" t="s">
        <v>3767</v>
      </c>
      <c r="Q971" s="2" t="s">
        <v>2051</v>
      </c>
      <c r="R971" s="2" t="s">
        <v>2052</v>
      </c>
      <c r="S971" s="2"/>
      <c r="T971" s="2" t="s">
        <v>394</v>
      </c>
    </row>
    <row r="972" spans="1:20" ht="14.25" customHeight="1">
      <c r="A972" s="2" t="s">
        <v>26584</v>
      </c>
      <c r="B972" s="2" t="s">
        <v>3990</v>
      </c>
      <c r="C972" s="2" t="s">
        <v>26585</v>
      </c>
      <c r="D972" s="2" t="s">
        <v>126</v>
      </c>
      <c r="E972" s="2" t="s">
        <v>96</v>
      </c>
      <c r="F972" s="2" t="s">
        <v>26586</v>
      </c>
      <c r="G972" s="2" t="s">
        <v>2046</v>
      </c>
      <c r="H972" s="2" t="s">
        <v>26587</v>
      </c>
      <c r="I972" s="2"/>
      <c r="J972" s="2"/>
      <c r="K972" s="2"/>
      <c r="L972" s="2"/>
      <c r="M972" s="2" t="s">
        <v>1566</v>
      </c>
      <c r="N972" s="2" t="s">
        <v>2048</v>
      </c>
      <c r="O972" s="2" t="s">
        <v>2179</v>
      </c>
      <c r="P972" s="2" t="s">
        <v>2377</v>
      </c>
      <c r="Q972" s="2" t="s">
        <v>2051</v>
      </c>
      <c r="R972" s="2" t="s">
        <v>2067</v>
      </c>
      <c r="S972" s="2"/>
      <c r="T972" s="2" t="s">
        <v>125</v>
      </c>
    </row>
    <row r="973" spans="1:20" ht="14.25" customHeight="1">
      <c r="A973" s="22" t="s">
        <v>26588</v>
      </c>
      <c r="B973" s="22" t="s">
        <v>3990</v>
      </c>
      <c r="C973" s="22" t="s">
        <v>5148</v>
      </c>
      <c r="D973" s="22" t="s">
        <v>99</v>
      </c>
      <c r="E973" s="22" t="s">
        <v>96</v>
      </c>
      <c r="F973" s="22" t="s">
        <v>26589</v>
      </c>
      <c r="G973" s="22" t="s">
        <v>2046</v>
      </c>
      <c r="H973" s="22" t="s">
        <v>26590</v>
      </c>
      <c r="I973" s="22"/>
      <c r="J973" s="22"/>
      <c r="K973" s="22"/>
      <c r="L973" s="22"/>
      <c r="M973" s="22" t="s">
        <v>1566</v>
      </c>
      <c r="N973" s="22" t="s">
        <v>2048</v>
      </c>
      <c r="O973" s="22" t="s">
        <v>5489</v>
      </c>
      <c r="P973" s="22" t="s">
        <v>23417</v>
      </c>
      <c r="Q973" s="22" t="s">
        <v>2051</v>
      </c>
      <c r="R973" s="2" t="s">
        <v>2052</v>
      </c>
      <c r="S973" s="2"/>
      <c r="T973" s="2" t="s">
        <v>98</v>
      </c>
    </row>
    <row r="974" spans="1:20" ht="14.25" customHeight="1">
      <c r="A974" s="2" t="s">
        <v>26591</v>
      </c>
      <c r="B974" s="2" t="s">
        <v>3990</v>
      </c>
      <c r="C974" s="2" t="s">
        <v>26592</v>
      </c>
      <c r="D974" s="2" t="s">
        <v>490</v>
      </c>
      <c r="E974" s="2" t="s">
        <v>264</v>
      </c>
      <c r="F974" s="2" t="s">
        <v>26593</v>
      </c>
      <c r="G974" s="2" t="s">
        <v>2046</v>
      </c>
      <c r="H974" s="2" t="s">
        <v>26594</v>
      </c>
      <c r="I974" s="2"/>
      <c r="J974" s="2"/>
      <c r="K974" s="2"/>
      <c r="L974" s="2"/>
      <c r="M974" s="2" t="s">
        <v>1566</v>
      </c>
      <c r="N974" s="2" t="s">
        <v>2058</v>
      </c>
      <c r="O974" s="2" t="s">
        <v>2153</v>
      </c>
      <c r="P974" s="2" t="s">
        <v>3363</v>
      </c>
      <c r="Q974" s="2" t="s">
        <v>2051</v>
      </c>
      <c r="R974" s="2" t="s">
        <v>2067</v>
      </c>
      <c r="S974" s="2"/>
      <c r="T974" s="2" t="s">
        <v>489</v>
      </c>
    </row>
    <row r="975" spans="1:20" ht="14.25" customHeight="1">
      <c r="A975" s="22" t="s">
        <v>26595</v>
      </c>
      <c r="B975" s="22" t="s">
        <v>3990</v>
      </c>
      <c r="C975" s="22" t="s">
        <v>26596</v>
      </c>
      <c r="D975" s="22" t="s">
        <v>1232</v>
      </c>
      <c r="E975" s="22" t="s">
        <v>264</v>
      </c>
      <c r="F975" s="22" t="s">
        <v>2090</v>
      </c>
      <c r="G975" s="22" t="s">
        <v>2046</v>
      </c>
      <c r="H975" s="22" t="s">
        <v>26597</v>
      </c>
      <c r="I975" s="22"/>
      <c r="J975" s="22"/>
      <c r="K975" s="22"/>
      <c r="L975" s="22"/>
      <c r="M975" s="22" t="s">
        <v>1566</v>
      </c>
      <c r="N975" s="22" t="s">
        <v>2058</v>
      </c>
      <c r="O975" s="22" t="s">
        <v>2093</v>
      </c>
      <c r="P975" s="22" t="s">
        <v>23064</v>
      </c>
      <c r="Q975" s="22" t="s">
        <v>2051</v>
      </c>
      <c r="R975" s="2" t="s">
        <v>2067</v>
      </c>
      <c r="S975" s="2"/>
      <c r="T975" s="2" t="s">
        <v>1231</v>
      </c>
    </row>
    <row r="976" spans="1:20" ht="14.25" customHeight="1">
      <c r="A976" s="2" t="s">
        <v>26598</v>
      </c>
      <c r="B976" s="2" t="s">
        <v>3990</v>
      </c>
      <c r="C976" s="2" t="s">
        <v>14399</v>
      </c>
      <c r="D976" s="2" t="s">
        <v>94</v>
      </c>
      <c r="E976" s="2" t="s">
        <v>96</v>
      </c>
      <c r="F976" s="2" t="s">
        <v>26599</v>
      </c>
      <c r="G976" s="2" t="s">
        <v>2046</v>
      </c>
      <c r="H976" s="2" t="s">
        <v>26600</v>
      </c>
      <c r="I976" s="2"/>
      <c r="J976" s="2"/>
      <c r="K976" s="2"/>
      <c r="L976" s="2"/>
      <c r="M976" s="2" t="s">
        <v>1566</v>
      </c>
      <c r="N976" s="2" t="s">
        <v>2048</v>
      </c>
      <c r="O976" s="2" t="s">
        <v>2199</v>
      </c>
      <c r="P976" s="2" t="s">
        <v>2377</v>
      </c>
      <c r="Q976" s="2" t="s">
        <v>2051</v>
      </c>
      <c r="R976" s="2" t="s">
        <v>2052</v>
      </c>
      <c r="S976" s="2"/>
      <c r="T976" s="2" t="s">
        <v>93</v>
      </c>
    </row>
    <row r="977" spans="1:20" ht="14.25" customHeight="1">
      <c r="A977" s="2" t="s">
        <v>26601</v>
      </c>
      <c r="B977" s="2" t="s">
        <v>3995</v>
      </c>
      <c r="C977" s="2" t="s">
        <v>26602</v>
      </c>
      <c r="D977" s="2" t="s">
        <v>144</v>
      </c>
      <c r="E977" s="2" t="s">
        <v>96</v>
      </c>
      <c r="F977" s="2" t="s">
        <v>26603</v>
      </c>
      <c r="G977" s="2" t="s">
        <v>2046</v>
      </c>
      <c r="H977" s="2" t="s">
        <v>26604</v>
      </c>
      <c r="I977" s="2"/>
      <c r="J977" s="2"/>
      <c r="K977" s="2"/>
      <c r="L977" s="2"/>
      <c r="M977" s="2" t="s">
        <v>1566</v>
      </c>
      <c r="N977" s="2" t="s">
        <v>2058</v>
      </c>
      <c r="O977" s="2" t="s">
        <v>2093</v>
      </c>
      <c r="P977" s="2" t="s">
        <v>3363</v>
      </c>
      <c r="Q977" s="2" t="s">
        <v>2051</v>
      </c>
      <c r="R977" s="2" t="s">
        <v>2067</v>
      </c>
      <c r="S977" s="2"/>
      <c r="T977" s="2" t="s">
        <v>143</v>
      </c>
    </row>
    <row r="978" spans="1:20" ht="14.25" customHeight="1">
      <c r="A978" s="2" t="s">
        <v>26605</v>
      </c>
      <c r="B978" s="2" t="s">
        <v>26606</v>
      </c>
      <c r="C978" s="2" t="s">
        <v>26607</v>
      </c>
      <c r="D978" s="2" t="s">
        <v>206</v>
      </c>
      <c r="E978" s="2" t="s">
        <v>264</v>
      </c>
      <c r="F978" s="2" t="s">
        <v>2473</v>
      </c>
      <c r="G978" s="2" t="s">
        <v>2046</v>
      </c>
      <c r="H978" s="2" t="s">
        <v>26608</v>
      </c>
      <c r="I978" s="2"/>
      <c r="J978" s="2"/>
      <c r="K978" s="2"/>
      <c r="L978" s="2"/>
      <c r="M978" s="2" t="s">
        <v>59</v>
      </c>
      <c r="N978" s="2" t="s">
        <v>2048</v>
      </c>
      <c r="O978" s="2" t="s">
        <v>2301</v>
      </c>
      <c r="P978" s="2" t="s">
        <v>3246</v>
      </c>
      <c r="Q978" s="2" t="s">
        <v>2051</v>
      </c>
      <c r="R978" s="2" t="s">
        <v>2067</v>
      </c>
      <c r="S978" s="2"/>
      <c r="T978" s="2" t="s">
        <v>205</v>
      </c>
    </row>
    <row r="979" spans="1:20" ht="14.25" customHeight="1">
      <c r="A979" s="2" t="s">
        <v>26609</v>
      </c>
      <c r="B979" s="2" t="s">
        <v>3985</v>
      </c>
      <c r="C979" s="2" t="s">
        <v>26610</v>
      </c>
      <c r="D979" s="2" t="s">
        <v>114</v>
      </c>
      <c r="E979" s="2" t="s">
        <v>96</v>
      </c>
      <c r="F979" s="2" t="s">
        <v>26611</v>
      </c>
      <c r="G979" s="2" t="s">
        <v>2046</v>
      </c>
      <c r="H979" s="2" t="s">
        <v>26612</v>
      </c>
      <c r="I979" s="2"/>
      <c r="J979" s="2"/>
      <c r="K979" s="2"/>
      <c r="L979" s="2"/>
      <c r="M979" s="2" t="s">
        <v>1566</v>
      </c>
      <c r="N979" s="2" t="s">
        <v>2058</v>
      </c>
      <c r="O979" s="2" t="s">
        <v>2120</v>
      </c>
      <c r="P979" s="2" t="s">
        <v>3465</v>
      </c>
      <c r="Q979" s="2" t="s">
        <v>2051</v>
      </c>
      <c r="R979" s="2" t="s">
        <v>2052</v>
      </c>
      <c r="S979" s="2"/>
      <c r="T979" s="2" t="s">
        <v>113</v>
      </c>
    </row>
    <row r="980" spans="1:20" ht="14.25" customHeight="1">
      <c r="A980" s="2" t="s">
        <v>26613</v>
      </c>
      <c r="B980" s="2" t="s">
        <v>3985</v>
      </c>
      <c r="C980" s="2" t="s">
        <v>26614</v>
      </c>
      <c r="D980" s="2" t="s">
        <v>1454</v>
      </c>
      <c r="E980" s="2" t="s">
        <v>264</v>
      </c>
      <c r="F980" s="2" t="s">
        <v>2473</v>
      </c>
      <c r="G980" s="2" t="s">
        <v>2046</v>
      </c>
      <c r="H980" s="2" t="s">
        <v>26615</v>
      </c>
      <c r="I980" s="2"/>
      <c r="J980" s="2"/>
      <c r="K980" s="2"/>
      <c r="L980" s="2"/>
      <c r="M980" s="2" t="s">
        <v>59</v>
      </c>
      <c r="N980" s="2" t="s">
        <v>2048</v>
      </c>
      <c r="O980" s="2" t="s">
        <v>2301</v>
      </c>
      <c r="P980" s="2" t="s">
        <v>20494</v>
      </c>
      <c r="Q980" s="2" t="s">
        <v>2051</v>
      </c>
      <c r="R980" s="2" t="s">
        <v>2052</v>
      </c>
      <c r="S980" s="2"/>
      <c r="T980" s="2" t="s">
        <v>1453</v>
      </c>
    </row>
    <row r="981" spans="1:20" ht="14.25" customHeight="1">
      <c r="A981" s="2" t="s">
        <v>26616</v>
      </c>
      <c r="B981" s="2" t="s">
        <v>26617</v>
      </c>
      <c r="C981" s="2" t="s">
        <v>26618</v>
      </c>
      <c r="D981" s="2" t="s">
        <v>23584</v>
      </c>
      <c r="E981" s="2" t="s">
        <v>264</v>
      </c>
      <c r="F981" s="2" t="s">
        <v>4810</v>
      </c>
      <c r="G981" s="2" t="s">
        <v>23776</v>
      </c>
      <c r="H981" s="2" t="s">
        <v>26619</v>
      </c>
      <c r="I981" s="2"/>
      <c r="J981" s="2"/>
      <c r="K981" s="2"/>
      <c r="L981" s="2"/>
      <c r="M981" s="2" t="s">
        <v>1566</v>
      </c>
      <c r="N981" s="2" t="s">
        <v>2058</v>
      </c>
      <c r="O981" s="2" t="s">
        <v>2153</v>
      </c>
      <c r="P981" s="2" t="s">
        <v>2609</v>
      </c>
      <c r="Q981" s="2" t="s">
        <v>2051</v>
      </c>
      <c r="R981" s="2" t="s">
        <v>2052</v>
      </c>
      <c r="S981" s="2"/>
      <c r="T981" s="2" t="s">
        <v>23587</v>
      </c>
    </row>
    <row r="982" spans="1:20" ht="14.25" customHeight="1">
      <c r="A982" s="2" t="s">
        <v>26620</v>
      </c>
      <c r="B982" s="2" t="s">
        <v>26621</v>
      </c>
      <c r="C982" s="2" t="s">
        <v>4372</v>
      </c>
      <c r="D982" s="2" t="s">
        <v>94</v>
      </c>
      <c r="E982" s="2" t="s">
        <v>96</v>
      </c>
      <c r="F982" s="2" t="s">
        <v>26622</v>
      </c>
      <c r="G982" s="2" t="s">
        <v>2046</v>
      </c>
      <c r="H982" s="2" t="s">
        <v>26623</v>
      </c>
      <c r="I982" s="2"/>
      <c r="J982" s="2"/>
      <c r="K982" s="2"/>
      <c r="L982" s="2"/>
      <c r="M982" s="2" t="s">
        <v>1566</v>
      </c>
      <c r="N982" s="2" t="s">
        <v>2058</v>
      </c>
      <c r="O982" s="2" t="s">
        <v>2145</v>
      </c>
      <c r="P982" s="2" t="s">
        <v>3363</v>
      </c>
      <c r="Q982" s="2" t="s">
        <v>2051</v>
      </c>
      <c r="R982" s="2" t="s">
        <v>2067</v>
      </c>
      <c r="S982" s="2"/>
      <c r="T982" s="2" t="s">
        <v>93</v>
      </c>
    </row>
    <row r="983" spans="1:20" ht="14.25" customHeight="1">
      <c r="A983" s="2" t="s">
        <v>26624</v>
      </c>
      <c r="B983" s="2" t="s">
        <v>26625</v>
      </c>
      <c r="C983" s="2" t="s">
        <v>15836</v>
      </c>
      <c r="D983" s="2" t="s">
        <v>996</v>
      </c>
      <c r="E983" s="2" t="s">
        <v>264</v>
      </c>
      <c r="F983" s="2" t="s">
        <v>26626</v>
      </c>
      <c r="G983" s="2" t="s">
        <v>2091</v>
      </c>
      <c r="H983" s="2" t="s">
        <v>26627</v>
      </c>
      <c r="I983" s="2"/>
      <c r="J983" s="2"/>
      <c r="K983" s="2"/>
      <c r="L983" s="2"/>
      <c r="M983" s="2" t="s">
        <v>1566</v>
      </c>
      <c r="N983" s="2" t="s">
        <v>2048</v>
      </c>
      <c r="O983" s="2" t="s">
        <v>2179</v>
      </c>
      <c r="P983" s="2" t="s">
        <v>2609</v>
      </c>
      <c r="Q983" s="2" t="s">
        <v>2051</v>
      </c>
      <c r="R983" s="2" t="s">
        <v>2052</v>
      </c>
      <c r="S983" s="2"/>
      <c r="T983" s="2" t="s">
        <v>995</v>
      </c>
    </row>
    <row r="984" spans="1:20" ht="14.25" customHeight="1">
      <c r="A984" s="2" t="s">
        <v>26628</v>
      </c>
      <c r="B984" s="2" t="s">
        <v>26629</v>
      </c>
      <c r="C984" s="2" t="s">
        <v>26630</v>
      </c>
      <c r="D984" s="2" t="s">
        <v>984</v>
      </c>
      <c r="E984" s="2" t="s">
        <v>264</v>
      </c>
      <c r="F984" s="2" t="s">
        <v>26631</v>
      </c>
      <c r="G984" s="2" t="s">
        <v>2046</v>
      </c>
      <c r="H984" s="2" t="s">
        <v>26632</v>
      </c>
      <c r="I984" s="2"/>
      <c r="J984" s="2"/>
      <c r="K984" s="2"/>
      <c r="L984" s="2"/>
      <c r="M984" s="2" t="s">
        <v>1566</v>
      </c>
      <c r="N984" s="2" t="s">
        <v>2058</v>
      </c>
      <c r="O984" s="2" t="s">
        <v>2153</v>
      </c>
      <c r="P984" s="2" t="s">
        <v>23064</v>
      </c>
      <c r="Q984" s="2" t="s">
        <v>2051</v>
      </c>
      <c r="R984" s="2" t="s">
        <v>2200</v>
      </c>
      <c r="S984" s="2"/>
      <c r="T984" s="2" t="s">
        <v>983</v>
      </c>
    </row>
    <row r="985" spans="1:20" ht="14.25" customHeight="1">
      <c r="A985" s="2" t="s">
        <v>26633</v>
      </c>
      <c r="B985" s="2" t="s">
        <v>26634</v>
      </c>
      <c r="C985" s="2" t="s">
        <v>26635</v>
      </c>
      <c r="D985" s="2" t="s">
        <v>238</v>
      </c>
      <c r="E985" s="2" t="s">
        <v>264</v>
      </c>
      <c r="F985" s="2" t="s">
        <v>15924</v>
      </c>
      <c r="G985" s="2" t="s">
        <v>2046</v>
      </c>
      <c r="H985" s="2" t="s">
        <v>26636</v>
      </c>
      <c r="I985" s="2"/>
      <c r="J985" s="2"/>
      <c r="K985" s="2"/>
      <c r="L985" s="2"/>
      <c r="M985" s="2" t="s">
        <v>1566</v>
      </c>
      <c r="N985" s="2" t="s">
        <v>2058</v>
      </c>
      <c r="O985" s="2" t="s">
        <v>2153</v>
      </c>
      <c r="P985" s="2" t="s">
        <v>23622</v>
      </c>
      <c r="Q985" s="2" t="s">
        <v>2051</v>
      </c>
      <c r="R985" s="2" t="s">
        <v>2052</v>
      </c>
      <c r="S985" s="2"/>
      <c r="T985" s="2" t="s">
        <v>237</v>
      </c>
    </row>
    <row r="986" spans="1:20" ht="14.25" customHeight="1">
      <c r="A986" s="2" t="s">
        <v>26637</v>
      </c>
      <c r="B986" s="2" t="s">
        <v>3976</v>
      </c>
      <c r="C986" s="2" t="s">
        <v>26638</v>
      </c>
      <c r="D986" s="2" t="s">
        <v>122</v>
      </c>
      <c r="E986" s="2" t="s">
        <v>96</v>
      </c>
      <c r="F986" s="2" t="s">
        <v>26639</v>
      </c>
      <c r="G986" s="2" t="s">
        <v>2046</v>
      </c>
      <c r="H986" s="2" t="s">
        <v>26640</v>
      </c>
      <c r="I986" s="2"/>
      <c r="J986" s="2"/>
      <c r="K986" s="2"/>
      <c r="L986" s="2"/>
      <c r="M986" s="2" t="s">
        <v>1566</v>
      </c>
      <c r="N986" s="2" t="s">
        <v>2048</v>
      </c>
      <c r="O986" s="2" t="s">
        <v>2179</v>
      </c>
      <c r="P986" s="2" t="s">
        <v>3587</v>
      </c>
      <c r="Q986" s="2" t="s">
        <v>2051</v>
      </c>
      <c r="R986" s="2" t="s">
        <v>2052</v>
      </c>
      <c r="S986" s="2"/>
      <c r="T986" s="2" t="s">
        <v>121</v>
      </c>
    </row>
    <row r="987" spans="1:20" ht="14.25" customHeight="1">
      <c r="A987" s="2" t="s">
        <v>26641</v>
      </c>
      <c r="B987" s="2" t="s">
        <v>3976</v>
      </c>
      <c r="C987" s="2" t="s">
        <v>26642</v>
      </c>
      <c r="D987" s="2" t="s">
        <v>996</v>
      </c>
      <c r="E987" s="2" t="s">
        <v>264</v>
      </c>
      <c r="F987" s="2" t="s">
        <v>26643</v>
      </c>
      <c r="G987" s="2" t="s">
        <v>2091</v>
      </c>
      <c r="H987" s="2" t="s">
        <v>26644</v>
      </c>
      <c r="I987" s="2"/>
      <c r="J987" s="2"/>
      <c r="K987" s="2"/>
      <c r="L987" s="2"/>
      <c r="M987" s="2" t="s">
        <v>1566</v>
      </c>
      <c r="N987" s="2" t="s">
        <v>2048</v>
      </c>
      <c r="O987" s="2" t="s">
        <v>2179</v>
      </c>
      <c r="P987" s="2" t="s">
        <v>2609</v>
      </c>
      <c r="Q987" s="2" t="s">
        <v>2051</v>
      </c>
      <c r="R987" s="2" t="s">
        <v>2052</v>
      </c>
      <c r="S987" s="2"/>
      <c r="T987" s="2" t="s">
        <v>995</v>
      </c>
    </row>
    <row r="988" spans="1:20" ht="14.25" customHeight="1">
      <c r="A988" s="2" t="s">
        <v>26645</v>
      </c>
      <c r="B988" s="2" t="s">
        <v>3976</v>
      </c>
      <c r="C988" s="2" t="s">
        <v>26646</v>
      </c>
      <c r="D988" s="2" t="s">
        <v>762</v>
      </c>
      <c r="E988" s="2" t="s">
        <v>264</v>
      </c>
      <c r="F988" s="2" t="s">
        <v>3441</v>
      </c>
      <c r="G988" s="2" t="s">
        <v>2046</v>
      </c>
      <c r="H988" s="2" t="s">
        <v>26647</v>
      </c>
      <c r="I988" s="2"/>
      <c r="J988" s="2"/>
      <c r="K988" s="2"/>
      <c r="L988" s="2"/>
      <c r="M988" s="2" t="s">
        <v>59</v>
      </c>
      <c r="N988" s="2" t="s">
        <v>2058</v>
      </c>
      <c r="O988" s="2" t="s">
        <v>2101</v>
      </c>
      <c r="P988" s="2" t="s">
        <v>23301</v>
      </c>
      <c r="Q988" s="2" t="s">
        <v>2051</v>
      </c>
      <c r="R988" s="2" t="s">
        <v>2052</v>
      </c>
      <c r="S988" s="2"/>
      <c r="T988" s="2" t="s">
        <v>761</v>
      </c>
    </row>
    <row r="989" spans="1:20" ht="14.25" customHeight="1">
      <c r="A989" s="2" t="s">
        <v>26648</v>
      </c>
      <c r="B989" s="2" t="s">
        <v>3976</v>
      </c>
      <c r="C989" s="2" t="s">
        <v>5851</v>
      </c>
      <c r="D989" s="2" t="s">
        <v>810</v>
      </c>
      <c r="E989" s="2" t="s">
        <v>264</v>
      </c>
      <c r="F989" s="2" t="s">
        <v>2473</v>
      </c>
      <c r="G989" s="2" t="s">
        <v>2046</v>
      </c>
      <c r="H989" s="2" t="s">
        <v>26649</v>
      </c>
      <c r="I989" s="2"/>
      <c r="J989" s="2"/>
      <c r="K989" s="2"/>
      <c r="L989" s="2"/>
      <c r="M989" s="2" t="s">
        <v>59</v>
      </c>
      <c r="N989" s="2" t="s">
        <v>2048</v>
      </c>
      <c r="O989" s="2" t="s">
        <v>2301</v>
      </c>
      <c r="P989" s="2" t="s">
        <v>23301</v>
      </c>
      <c r="Q989" s="2" t="s">
        <v>2051</v>
      </c>
      <c r="R989" s="2"/>
      <c r="S989" s="2"/>
      <c r="T989" s="2" t="s">
        <v>809</v>
      </c>
    </row>
    <row r="990" spans="1:20" ht="14.25" customHeight="1">
      <c r="A990" s="2" t="s">
        <v>26650</v>
      </c>
      <c r="B990" s="2" t="s">
        <v>3976</v>
      </c>
      <c r="C990" s="2" t="s">
        <v>26651</v>
      </c>
      <c r="D990" s="2" t="s">
        <v>439</v>
      </c>
      <c r="E990" s="2" t="s">
        <v>264</v>
      </c>
      <c r="F990" s="2" t="s">
        <v>26652</v>
      </c>
      <c r="G990" s="2" t="s">
        <v>2046</v>
      </c>
      <c r="H990" s="2" t="s">
        <v>26653</v>
      </c>
      <c r="I990" s="2"/>
      <c r="J990" s="2"/>
      <c r="K990" s="2"/>
      <c r="L990" s="2"/>
      <c r="M990" s="2" t="s">
        <v>1566</v>
      </c>
      <c r="N990" s="2" t="s">
        <v>2048</v>
      </c>
      <c r="O990" s="2" t="s">
        <v>2199</v>
      </c>
      <c r="P990" s="2" t="s">
        <v>23064</v>
      </c>
      <c r="Q990" s="2" t="s">
        <v>2051</v>
      </c>
      <c r="R990" s="2" t="s">
        <v>2067</v>
      </c>
      <c r="S990" s="2"/>
      <c r="T990" s="2" t="s">
        <v>438</v>
      </c>
    </row>
    <row r="991" spans="1:20" ht="14.25" customHeight="1">
      <c r="A991" s="2" t="s">
        <v>26654</v>
      </c>
      <c r="B991" s="2" t="s">
        <v>5656</v>
      </c>
      <c r="C991" s="2" t="s">
        <v>3634</v>
      </c>
      <c r="D991" s="2" t="s">
        <v>23666</v>
      </c>
      <c r="E991" s="2" t="s">
        <v>264</v>
      </c>
      <c r="F991" s="2" t="s">
        <v>2473</v>
      </c>
      <c r="G991" s="2" t="s">
        <v>23667</v>
      </c>
      <c r="H991" s="2" t="s">
        <v>26655</v>
      </c>
      <c r="I991" s="2"/>
      <c r="J991" s="2"/>
      <c r="K991" s="2"/>
      <c r="L991" s="2"/>
      <c r="M991" s="2" t="s">
        <v>59</v>
      </c>
      <c r="N991" s="2" t="s">
        <v>2048</v>
      </c>
      <c r="O991" s="2" t="s">
        <v>2301</v>
      </c>
      <c r="P991" s="2" t="s">
        <v>4630</v>
      </c>
      <c r="Q991" s="2" t="s">
        <v>2051</v>
      </c>
      <c r="R991" s="2" t="s">
        <v>2067</v>
      </c>
      <c r="S991" s="2"/>
      <c r="T991" s="2" t="s">
        <v>23669</v>
      </c>
    </row>
    <row r="992" spans="1:20" ht="14.25" customHeight="1">
      <c r="A992" s="2" t="s">
        <v>26656</v>
      </c>
      <c r="B992" s="2" t="s">
        <v>26657</v>
      </c>
      <c r="C992" s="2" t="s">
        <v>5036</v>
      </c>
      <c r="D992" s="2" t="s">
        <v>144</v>
      </c>
      <c r="E992" s="2" t="s">
        <v>96</v>
      </c>
      <c r="F992" s="2" t="s">
        <v>26658</v>
      </c>
      <c r="G992" s="2" t="s">
        <v>2046</v>
      </c>
      <c r="H992" s="2" t="s">
        <v>26659</v>
      </c>
      <c r="I992" s="2"/>
      <c r="J992" s="2"/>
      <c r="K992" s="2"/>
      <c r="L992" s="2"/>
      <c r="M992" s="2" t="s">
        <v>1566</v>
      </c>
      <c r="N992" s="2" t="s">
        <v>2058</v>
      </c>
      <c r="O992" s="2" t="s">
        <v>2153</v>
      </c>
      <c r="P992" s="2" t="s">
        <v>2372</v>
      </c>
      <c r="Q992" s="2" t="s">
        <v>2051</v>
      </c>
      <c r="R992" s="2" t="s">
        <v>2052</v>
      </c>
      <c r="S992" s="2"/>
      <c r="T992" s="2" t="s">
        <v>143</v>
      </c>
    </row>
    <row r="993" spans="1:20" ht="14.25" customHeight="1">
      <c r="A993" s="2" t="s">
        <v>26660</v>
      </c>
      <c r="B993" s="2" t="s">
        <v>26657</v>
      </c>
      <c r="C993" s="2" t="s">
        <v>26661</v>
      </c>
      <c r="D993" s="2" t="s">
        <v>439</v>
      </c>
      <c r="E993" s="2" t="s">
        <v>264</v>
      </c>
      <c r="F993" s="2" t="s">
        <v>26662</v>
      </c>
      <c r="G993" s="2" t="s">
        <v>2046</v>
      </c>
      <c r="H993" s="2" t="s">
        <v>26663</v>
      </c>
      <c r="I993" s="2"/>
      <c r="J993" s="2"/>
      <c r="K993" s="2"/>
      <c r="L993" s="2"/>
      <c r="M993" s="2" t="s">
        <v>1566</v>
      </c>
      <c r="N993" s="2" t="s">
        <v>2058</v>
      </c>
      <c r="O993" s="2" t="s">
        <v>2288</v>
      </c>
      <c r="P993" s="2" t="s">
        <v>23064</v>
      </c>
      <c r="Q993" s="2" t="s">
        <v>2051</v>
      </c>
      <c r="R993" s="2" t="s">
        <v>2067</v>
      </c>
      <c r="S993" s="2"/>
      <c r="T993" s="2" t="s">
        <v>438</v>
      </c>
    </row>
    <row r="994" spans="1:20" ht="14.25" customHeight="1">
      <c r="A994" s="2" t="s">
        <v>26664</v>
      </c>
      <c r="B994" s="2" t="s">
        <v>26665</v>
      </c>
      <c r="C994" s="2" t="s">
        <v>26666</v>
      </c>
      <c r="D994" s="2" t="s">
        <v>238</v>
      </c>
      <c r="E994" s="2" t="s">
        <v>264</v>
      </c>
      <c r="F994" s="2" t="s">
        <v>26667</v>
      </c>
      <c r="G994" s="2" t="s">
        <v>2046</v>
      </c>
      <c r="H994" s="2" t="s">
        <v>26668</v>
      </c>
      <c r="I994" s="2" t="s">
        <v>26669</v>
      </c>
      <c r="J994" s="2"/>
      <c r="K994" s="2"/>
      <c r="L994" s="2" t="s">
        <v>4539</v>
      </c>
      <c r="M994" s="2" t="s">
        <v>59</v>
      </c>
      <c r="N994" s="2" t="s">
        <v>2058</v>
      </c>
      <c r="O994" s="2" t="s">
        <v>2172</v>
      </c>
      <c r="P994" s="2" t="s">
        <v>2505</v>
      </c>
      <c r="Q994" s="2" t="s">
        <v>2051</v>
      </c>
      <c r="R994" s="2" t="s">
        <v>2052</v>
      </c>
      <c r="S994" s="2"/>
      <c r="T994" s="2" t="s">
        <v>237</v>
      </c>
    </row>
    <row r="995" spans="1:20" ht="14.25" customHeight="1">
      <c r="A995" s="2" t="s">
        <v>26670</v>
      </c>
      <c r="B995" s="2" t="s">
        <v>14567</v>
      </c>
      <c r="C995" s="2" t="s">
        <v>3212</v>
      </c>
      <c r="D995" s="2" t="s">
        <v>413</v>
      </c>
      <c r="E995" s="2" t="s">
        <v>264</v>
      </c>
      <c r="F995" s="2" t="s">
        <v>2473</v>
      </c>
      <c r="G995" s="2" t="s">
        <v>2046</v>
      </c>
      <c r="H995" s="2" t="s">
        <v>26671</v>
      </c>
      <c r="I995" s="2" t="s">
        <v>26672</v>
      </c>
      <c r="J995" s="2"/>
      <c r="K995" s="2" t="s">
        <v>23966</v>
      </c>
      <c r="L995" s="2" t="s">
        <v>23967</v>
      </c>
      <c r="M995" s="2" t="s">
        <v>59</v>
      </c>
      <c r="N995" s="2" t="s">
        <v>2048</v>
      </c>
      <c r="O995" s="2" t="s">
        <v>2301</v>
      </c>
      <c r="P995" s="2" t="s">
        <v>26673</v>
      </c>
      <c r="Q995" s="2" t="s">
        <v>2051</v>
      </c>
      <c r="R995" s="2" t="s">
        <v>2067</v>
      </c>
      <c r="S995" s="2"/>
      <c r="T995" s="2" t="s">
        <v>412</v>
      </c>
    </row>
    <row r="996" spans="1:20" ht="14.25" customHeight="1">
      <c r="A996" s="2" t="s">
        <v>26674</v>
      </c>
      <c r="B996" s="2" t="s">
        <v>14567</v>
      </c>
      <c r="C996" s="2" t="s">
        <v>26675</v>
      </c>
      <c r="D996" s="2" t="s">
        <v>22998</v>
      </c>
      <c r="E996" s="2" t="s">
        <v>264</v>
      </c>
      <c r="F996" s="2" t="s">
        <v>26676</v>
      </c>
      <c r="G996" s="2" t="s">
        <v>6780</v>
      </c>
      <c r="H996" s="2" t="s">
        <v>26677</v>
      </c>
      <c r="I996" s="2"/>
      <c r="J996" s="2"/>
      <c r="K996" s="2"/>
      <c r="L996" s="2"/>
      <c r="M996" s="2" t="s">
        <v>1566</v>
      </c>
      <c r="N996" s="2" t="s">
        <v>2058</v>
      </c>
      <c r="O996" s="2" t="s">
        <v>2153</v>
      </c>
      <c r="P996" s="2" t="s">
        <v>2609</v>
      </c>
      <c r="Q996" s="2" t="s">
        <v>2051</v>
      </c>
      <c r="R996" s="2" t="s">
        <v>2052</v>
      </c>
      <c r="S996" s="2"/>
      <c r="T996" s="2" t="s">
        <v>23001</v>
      </c>
    </row>
    <row r="997" spans="1:20" ht="14.25" customHeight="1">
      <c r="A997" s="2" t="s">
        <v>26678</v>
      </c>
      <c r="B997" s="2" t="s">
        <v>26679</v>
      </c>
      <c r="C997" s="2" t="s">
        <v>26680</v>
      </c>
      <c r="D997" s="2" t="s">
        <v>858</v>
      </c>
      <c r="E997" s="2" t="s">
        <v>264</v>
      </c>
      <c r="F997" s="2" t="s">
        <v>3441</v>
      </c>
      <c r="G997" s="2" t="s">
        <v>2046</v>
      </c>
      <c r="H997" s="2" t="s">
        <v>26681</v>
      </c>
      <c r="I997" s="2">
        <v>447584702298</v>
      </c>
      <c r="J997" s="2">
        <v>442085635621</v>
      </c>
      <c r="K997" s="2"/>
      <c r="L997" s="2"/>
      <c r="M997" s="2" t="s">
        <v>59</v>
      </c>
      <c r="N997" s="2" t="s">
        <v>2058</v>
      </c>
      <c r="O997" s="2" t="s">
        <v>2101</v>
      </c>
      <c r="P997" s="2" t="s">
        <v>21281</v>
      </c>
      <c r="Q997" s="2" t="s">
        <v>2051</v>
      </c>
      <c r="R997" s="2"/>
      <c r="S997" s="2"/>
      <c r="T997" s="2" t="s">
        <v>857</v>
      </c>
    </row>
    <row r="998" spans="1:20" ht="14.25" customHeight="1">
      <c r="A998" s="2" t="s">
        <v>26682</v>
      </c>
      <c r="B998" s="2" t="s">
        <v>11367</v>
      </c>
      <c r="C998" s="2" t="s">
        <v>26683</v>
      </c>
      <c r="D998" s="2" t="s">
        <v>642</v>
      </c>
      <c r="E998" s="2" t="s">
        <v>264</v>
      </c>
      <c r="F998" s="2" t="s">
        <v>2320</v>
      </c>
      <c r="G998" s="2" t="s">
        <v>2046</v>
      </c>
      <c r="H998" s="2" t="s">
        <v>26684</v>
      </c>
      <c r="I998" s="2">
        <v>447770620817</v>
      </c>
      <c r="J998" s="2"/>
      <c r="K998" s="2"/>
      <c r="L998" s="2"/>
      <c r="M998" s="2" t="s">
        <v>59</v>
      </c>
      <c r="N998" s="2" t="s">
        <v>2058</v>
      </c>
      <c r="O998" s="2" t="s">
        <v>2322</v>
      </c>
      <c r="P998" s="2" t="s">
        <v>23298</v>
      </c>
      <c r="Q998" s="2" t="s">
        <v>2051</v>
      </c>
      <c r="R998" s="2" t="s">
        <v>2067</v>
      </c>
      <c r="S998" s="2"/>
      <c r="T998" s="2" t="s">
        <v>641</v>
      </c>
    </row>
    <row r="999" spans="1:20" ht="14.25" customHeight="1">
      <c r="A999" s="2" t="s">
        <v>26685</v>
      </c>
      <c r="B999" s="2" t="s">
        <v>11367</v>
      </c>
      <c r="C999" s="2" t="s">
        <v>26686</v>
      </c>
      <c r="D999" s="2" t="s">
        <v>184</v>
      </c>
      <c r="E999" s="2" t="s">
        <v>96</v>
      </c>
      <c r="F999" s="2" t="s">
        <v>26687</v>
      </c>
      <c r="G999" s="2" t="s">
        <v>2046</v>
      </c>
      <c r="H999" s="2" t="s">
        <v>26688</v>
      </c>
      <c r="I999" s="2"/>
      <c r="J999" s="2"/>
      <c r="K999" s="2"/>
      <c r="L999" s="2"/>
      <c r="M999" s="2" t="s">
        <v>1566</v>
      </c>
      <c r="N999" s="2" t="s">
        <v>2058</v>
      </c>
      <c r="O999" s="2" t="s">
        <v>2145</v>
      </c>
      <c r="P999" s="2" t="s">
        <v>26689</v>
      </c>
      <c r="Q999" s="2" t="s">
        <v>2051</v>
      </c>
      <c r="R999" s="2" t="s">
        <v>2052</v>
      </c>
      <c r="S999" s="2"/>
      <c r="T999" s="2" t="s">
        <v>183</v>
      </c>
    </row>
    <row r="1000" spans="1:20" ht="14.25" customHeight="1">
      <c r="A1000" s="2" t="s">
        <v>26690</v>
      </c>
      <c r="B1000" s="2" t="s">
        <v>11406</v>
      </c>
      <c r="C1000" s="2" t="s">
        <v>2755</v>
      </c>
      <c r="D1000" s="2" t="s">
        <v>99</v>
      </c>
      <c r="E1000" s="2" t="s">
        <v>96</v>
      </c>
      <c r="F1000" s="2" t="s">
        <v>26691</v>
      </c>
      <c r="G1000" s="2" t="s">
        <v>2046</v>
      </c>
      <c r="H1000" s="2" t="s">
        <v>26692</v>
      </c>
      <c r="I1000" s="2"/>
      <c r="J1000" s="2"/>
      <c r="K1000" s="2"/>
      <c r="L1000" s="2"/>
      <c r="M1000" s="2" t="s">
        <v>1566</v>
      </c>
      <c r="N1000" s="2" t="s">
        <v>2058</v>
      </c>
      <c r="O1000" s="2" t="s">
        <v>2120</v>
      </c>
      <c r="P1000" s="2" t="s">
        <v>2534</v>
      </c>
      <c r="Q1000" s="2" t="s">
        <v>2051</v>
      </c>
      <c r="R1000" s="2" t="s">
        <v>2052</v>
      </c>
      <c r="S1000" s="2"/>
      <c r="T1000" s="2" t="s">
        <v>98</v>
      </c>
    </row>
    <row r="1001" spans="1:20" ht="14.25" customHeight="1">
      <c r="A1001" s="2" t="s">
        <v>26693</v>
      </c>
      <c r="B1001" s="2" t="s">
        <v>26694</v>
      </c>
      <c r="C1001" s="2" t="s">
        <v>24633</v>
      </c>
      <c r="D1001" s="2" t="s">
        <v>226</v>
      </c>
      <c r="E1001" s="2" t="s">
        <v>96</v>
      </c>
      <c r="F1001" s="2" t="s">
        <v>26695</v>
      </c>
      <c r="G1001" s="2" t="s">
        <v>2046</v>
      </c>
      <c r="H1001" s="2" t="s">
        <v>26696</v>
      </c>
      <c r="I1001" s="2"/>
      <c r="J1001" s="2"/>
      <c r="K1001" s="2"/>
      <c r="L1001" s="2"/>
      <c r="M1001" s="2" t="s">
        <v>1566</v>
      </c>
      <c r="N1001" s="2" t="s">
        <v>2048</v>
      </c>
      <c r="O1001" s="2" t="s">
        <v>2179</v>
      </c>
      <c r="P1001" s="2" t="s">
        <v>3587</v>
      </c>
      <c r="Q1001" s="2" t="s">
        <v>2051</v>
      </c>
      <c r="R1001" s="2" t="s">
        <v>2052</v>
      </c>
      <c r="S1001" s="2"/>
      <c r="T1001" s="2" t="s">
        <v>225</v>
      </c>
    </row>
    <row r="1002" spans="1:20" ht="14.25" customHeight="1">
      <c r="A1002" s="2" t="s">
        <v>26697</v>
      </c>
      <c r="B1002" s="2" t="s">
        <v>11418</v>
      </c>
      <c r="C1002" s="2" t="s">
        <v>11753</v>
      </c>
      <c r="D1002" s="2" t="s">
        <v>397</v>
      </c>
      <c r="E1002" s="2" t="s">
        <v>264</v>
      </c>
      <c r="F1002" s="2" t="s">
        <v>2112</v>
      </c>
      <c r="G1002" s="2" t="s">
        <v>2046</v>
      </c>
      <c r="H1002" s="2" t="s">
        <v>26698</v>
      </c>
      <c r="I1002" s="2"/>
      <c r="J1002" s="2"/>
      <c r="K1002" s="2"/>
      <c r="L1002" s="2"/>
      <c r="M1002" s="2" t="s">
        <v>1566</v>
      </c>
      <c r="N1002" s="2" t="s">
        <v>2058</v>
      </c>
      <c r="O1002" s="2" t="s">
        <v>2093</v>
      </c>
      <c r="P1002" s="2" t="s">
        <v>4570</v>
      </c>
      <c r="Q1002" s="2" t="s">
        <v>2051</v>
      </c>
      <c r="R1002" s="2" t="s">
        <v>2067</v>
      </c>
      <c r="S1002" s="2"/>
      <c r="T1002" s="2" t="s">
        <v>396</v>
      </c>
    </row>
    <row r="1003" spans="1:20" ht="14.25" customHeight="1">
      <c r="A1003" s="2" t="s">
        <v>26699</v>
      </c>
      <c r="B1003" s="2" t="s">
        <v>26700</v>
      </c>
      <c r="C1003" s="2" t="s">
        <v>2691</v>
      </c>
      <c r="D1003" s="2" t="s">
        <v>838</v>
      </c>
      <c r="E1003" s="2" t="s">
        <v>264</v>
      </c>
      <c r="F1003" s="2" t="s">
        <v>2170</v>
      </c>
      <c r="G1003" s="2" t="s">
        <v>2046</v>
      </c>
      <c r="H1003" s="2" t="s">
        <v>26701</v>
      </c>
      <c r="I1003" s="2"/>
      <c r="J1003" s="2"/>
      <c r="K1003" s="2"/>
      <c r="L1003" s="2"/>
      <c r="M1003" s="2" t="s">
        <v>59</v>
      </c>
      <c r="N1003" s="2" t="s">
        <v>2058</v>
      </c>
      <c r="O1003" s="2" t="s">
        <v>2172</v>
      </c>
      <c r="P1003" s="2" t="s">
        <v>23301</v>
      </c>
      <c r="Q1003" s="2" t="s">
        <v>2051</v>
      </c>
      <c r="R1003" s="2" t="s">
        <v>2052</v>
      </c>
      <c r="S1003" s="2"/>
      <c r="T1003" s="2" t="s">
        <v>837</v>
      </c>
    </row>
    <row r="1004" spans="1:20" ht="14.25" customHeight="1">
      <c r="A1004" s="2" t="s">
        <v>26702</v>
      </c>
      <c r="B1004" s="2" t="s">
        <v>3951</v>
      </c>
      <c r="C1004" s="2" t="s">
        <v>26703</v>
      </c>
      <c r="D1004" s="2" t="s">
        <v>114</v>
      </c>
      <c r="E1004" s="2" t="s">
        <v>96</v>
      </c>
      <c r="F1004" s="2" t="s">
        <v>5991</v>
      </c>
      <c r="G1004" s="2" t="s">
        <v>2046</v>
      </c>
      <c r="H1004" s="2" t="s">
        <v>26704</v>
      </c>
      <c r="I1004" s="2"/>
      <c r="J1004" s="2"/>
      <c r="K1004" s="2"/>
      <c r="L1004" s="2"/>
      <c r="M1004" s="2" t="s">
        <v>1566</v>
      </c>
      <c r="N1004" s="2" t="s">
        <v>2058</v>
      </c>
      <c r="O1004" s="2" t="s">
        <v>2153</v>
      </c>
      <c r="P1004" s="2" t="s">
        <v>3587</v>
      </c>
      <c r="Q1004" s="2" t="s">
        <v>2051</v>
      </c>
      <c r="R1004" s="2" t="s">
        <v>2052</v>
      </c>
      <c r="S1004" s="2"/>
      <c r="T1004" s="2" t="s">
        <v>113</v>
      </c>
    </row>
    <row r="1005" spans="1:20" ht="14.25" customHeight="1">
      <c r="A1005" s="2" t="s">
        <v>26705</v>
      </c>
      <c r="B1005" s="2" t="s">
        <v>3951</v>
      </c>
      <c r="C1005" s="2" t="s">
        <v>26706</v>
      </c>
      <c r="D1005" s="2" t="s">
        <v>114</v>
      </c>
      <c r="E1005" s="2" t="s">
        <v>96</v>
      </c>
      <c r="F1005" s="2" t="s">
        <v>26707</v>
      </c>
      <c r="G1005" s="2" t="s">
        <v>2046</v>
      </c>
      <c r="H1005" s="2" t="s">
        <v>26708</v>
      </c>
      <c r="I1005" s="2"/>
      <c r="J1005" s="2"/>
      <c r="K1005" s="2"/>
      <c r="L1005" s="2"/>
      <c r="M1005" s="2" t="s">
        <v>1566</v>
      </c>
      <c r="N1005" s="2" t="s">
        <v>2048</v>
      </c>
      <c r="O1005" s="2" t="s">
        <v>2179</v>
      </c>
      <c r="P1005" s="2" t="s">
        <v>3587</v>
      </c>
      <c r="Q1005" s="2" t="s">
        <v>2051</v>
      </c>
      <c r="R1005" s="2" t="s">
        <v>2052</v>
      </c>
      <c r="S1005" s="2"/>
      <c r="T1005" s="2" t="s">
        <v>113</v>
      </c>
    </row>
    <row r="1006" spans="1:20" ht="14.25" customHeight="1">
      <c r="A1006" s="2" t="s">
        <v>26709</v>
      </c>
      <c r="B1006" s="2" t="s">
        <v>3951</v>
      </c>
      <c r="C1006" s="2" t="s">
        <v>13746</v>
      </c>
      <c r="D1006" s="2" t="s">
        <v>99</v>
      </c>
      <c r="E1006" s="2" t="s">
        <v>96</v>
      </c>
      <c r="F1006" s="2" t="s">
        <v>26710</v>
      </c>
      <c r="G1006" s="2" t="s">
        <v>2046</v>
      </c>
      <c r="H1006" s="2" t="s">
        <v>26711</v>
      </c>
      <c r="I1006" s="2"/>
      <c r="J1006" s="2"/>
      <c r="K1006" s="2"/>
      <c r="L1006" s="2"/>
      <c r="M1006" s="2" t="s">
        <v>1566</v>
      </c>
      <c r="N1006" s="2" t="s">
        <v>2058</v>
      </c>
      <c r="O1006" s="2" t="s">
        <v>2153</v>
      </c>
      <c r="P1006" s="2" t="s">
        <v>23212</v>
      </c>
      <c r="Q1006" s="2" t="s">
        <v>2051</v>
      </c>
      <c r="R1006" s="2" t="s">
        <v>2052</v>
      </c>
      <c r="S1006" s="2"/>
      <c r="T1006" s="2" t="s">
        <v>98</v>
      </c>
    </row>
    <row r="1007" spans="1:20" ht="14.25" customHeight="1">
      <c r="A1007" s="2" t="s">
        <v>26712</v>
      </c>
      <c r="B1007" s="2" t="s">
        <v>3951</v>
      </c>
      <c r="C1007" s="2" t="s">
        <v>26713</v>
      </c>
      <c r="D1007" s="2" t="s">
        <v>470</v>
      </c>
      <c r="E1007" s="2" t="s">
        <v>264</v>
      </c>
      <c r="F1007" s="2" t="s">
        <v>4810</v>
      </c>
      <c r="G1007" s="2" t="s">
        <v>2046</v>
      </c>
      <c r="H1007" s="2" t="s">
        <v>26714</v>
      </c>
      <c r="I1007" s="2"/>
      <c r="J1007" s="2"/>
      <c r="K1007" s="2"/>
      <c r="L1007" s="2"/>
      <c r="M1007" s="2" t="s">
        <v>1566</v>
      </c>
      <c r="N1007" s="2" t="s">
        <v>2058</v>
      </c>
      <c r="O1007" s="2" t="s">
        <v>2153</v>
      </c>
      <c r="P1007" s="2" t="s">
        <v>2377</v>
      </c>
      <c r="Q1007" s="2" t="s">
        <v>2051</v>
      </c>
      <c r="R1007" s="2" t="s">
        <v>2052</v>
      </c>
      <c r="S1007" s="2"/>
      <c r="T1007" s="2" t="s">
        <v>469</v>
      </c>
    </row>
    <row r="1008" spans="1:20" ht="14.25" customHeight="1">
      <c r="A1008" s="2" t="s">
        <v>26715</v>
      </c>
      <c r="B1008" s="2" t="s">
        <v>3951</v>
      </c>
      <c r="C1008" s="2" t="s">
        <v>2591</v>
      </c>
      <c r="D1008" s="2" t="s">
        <v>23047</v>
      </c>
      <c r="E1008" s="2" t="s">
        <v>264</v>
      </c>
      <c r="F1008" s="2" t="s">
        <v>5645</v>
      </c>
      <c r="G1008" s="2" t="s">
        <v>2091</v>
      </c>
      <c r="H1008" s="2" t="s">
        <v>26716</v>
      </c>
      <c r="I1008" s="2"/>
      <c r="J1008" s="2"/>
      <c r="K1008" s="2"/>
      <c r="L1008" s="2"/>
      <c r="M1008" s="2" t="s">
        <v>60</v>
      </c>
      <c r="N1008" s="2" t="s">
        <v>2058</v>
      </c>
      <c r="O1008" s="2" t="s">
        <v>2186</v>
      </c>
      <c r="P1008" s="2" t="s">
        <v>2609</v>
      </c>
      <c r="Q1008" s="2" t="s">
        <v>2051</v>
      </c>
      <c r="R1008" s="2"/>
      <c r="S1008" s="2"/>
      <c r="T1008" s="2" t="s">
        <v>23049</v>
      </c>
    </row>
    <row r="1009" spans="1:20" ht="14.25" customHeight="1">
      <c r="A1009" s="2" t="s">
        <v>26717</v>
      </c>
      <c r="B1009" s="2" t="s">
        <v>3951</v>
      </c>
      <c r="C1009" s="2" t="s">
        <v>2591</v>
      </c>
      <c r="D1009" s="2" t="s">
        <v>26718</v>
      </c>
      <c r="E1009" s="2" t="s">
        <v>264</v>
      </c>
      <c r="F1009" s="2" t="s">
        <v>2170</v>
      </c>
      <c r="G1009" s="2" t="s">
        <v>25134</v>
      </c>
      <c r="H1009" s="2" t="s">
        <v>26719</v>
      </c>
      <c r="I1009" s="2"/>
      <c r="J1009" s="2"/>
      <c r="K1009" s="2"/>
      <c r="L1009" s="2"/>
      <c r="M1009" s="2" t="s">
        <v>59</v>
      </c>
      <c r="N1009" s="2" t="s">
        <v>2058</v>
      </c>
      <c r="O1009" s="2" t="s">
        <v>2172</v>
      </c>
      <c r="P1009" s="2" t="s">
        <v>2609</v>
      </c>
      <c r="Q1009" s="2" t="s">
        <v>2051</v>
      </c>
      <c r="R1009" s="2" t="s">
        <v>2067</v>
      </c>
      <c r="S1009" s="2"/>
      <c r="T1009" s="2" t="s">
        <v>26720</v>
      </c>
    </row>
    <row r="1010" spans="1:20" ht="14.25" customHeight="1">
      <c r="A1010" s="2" t="s">
        <v>26721</v>
      </c>
      <c r="B1010" s="2" t="s">
        <v>26722</v>
      </c>
      <c r="C1010" s="2" t="s">
        <v>4944</v>
      </c>
      <c r="D1010" s="2" t="s">
        <v>1068</v>
      </c>
      <c r="E1010" s="2" t="s">
        <v>264</v>
      </c>
      <c r="F1010" s="2" t="s">
        <v>2170</v>
      </c>
      <c r="G1010" s="2" t="s">
        <v>2046</v>
      </c>
      <c r="H1010" s="2" t="s">
        <v>26723</v>
      </c>
      <c r="I1010" s="2"/>
      <c r="J1010" s="2">
        <v>441527572741</v>
      </c>
      <c r="K1010" s="2"/>
      <c r="L1010" s="2"/>
      <c r="M1010" s="2" t="s">
        <v>59</v>
      </c>
      <c r="N1010" s="2" t="s">
        <v>2058</v>
      </c>
      <c r="O1010" s="2" t="s">
        <v>2172</v>
      </c>
      <c r="P1010" s="2" t="s">
        <v>23508</v>
      </c>
      <c r="Q1010" s="2" t="s">
        <v>2051</v>
      </c>
      <c r="R1010" s="2" t="s">
        <v>2052</v>
      </c>
      <c r="S1010" s="2"/>
      <c r="T1010" s="2" t="s">
        <v>1067</v>
      </c>
    </row>
    <row r="1011" spans="1:20" ht="14.25" customHeight="1">
      <c r="A1011" s="2" t="s">
        <v>26724</v>
      </c>
      <c r="B1011" s="2" t="s">
        <v>3945</v>
      </c>
      <c r="C1011" s="2" t="s">
        <v>26642</v>
      </c>
      <c r="D1011" s="2" t="s">
        <v>1450</v>
      </c>
      <c r="E1011" s="2" t="s">
        <v>264</v>
      </c>
      <c r="F1011" s="2" t="s">
        <v>2824</v>
      </c>
      <c r="G1011" s="2" t="s">
        <v>2046</v>
      </c>
      <c r="H1011" s="2" t="s">
        <v>26725</v>
      </c>
      <c r="I1011" s="2"/>
      <c r="J1011" s="2"/>
      <c r="K1011" s="2"/>
      <c r="L1011" s="2"/>
      <c r="M1011" s="2" t="s">
        <v>60</v>
      </c>
      <c r="N1011" s="2" t="s">
        <v>2058</v>
      </c>
      <c r="O1011" s="2" t="s">
        <v>2316</v>
      </c>
      <c r="P1011" s="2" t="s">
        <v>21281</v>
      </c>
      <c r="Q1011" s="2" t="s">
        <v>2051</v>
      </c>
      <c r="R1011" s="2"/>
      <c r="S1011" s="2"/>
      <c r="T1011" s="2" t="s">
        <v>1449</v>
      </c>
    </row>
    <row r="1012" spans="1:20" ht="14.25" customHeight="1">
      <c r="A1012" s="2" t="s">
        <v>26726</v>
      </c>
      <c r="B1012" s="2" t="s">
        <v>3945</v>
      </c>
      <c r="C1012" s="2" t="s">
        <v>25210</v>
      </c>
      <c r="D1012" s="2" t="s">
        <v>862</v>
      </c>
      <c r="E1012" s="2" t="s">
        <v>264</v>
      </c>
      <c r="F1012" s="2" t="s">
        <v>23875</v>
      </c>
      <c r="G1012" s="2" t="s">
        <v>2046</v>
      </c>
      <c r="H1012" s="2" t="s">
        <v>26727</v>
      </c>
      <c r="I1012" s="2"/>
      <c r="J1012" s="2"/>
      <c r="K1012" s="2"/>
      <c r="L1012" s="2"/>
      <c r="M1012" s="2" t="s">
        <v>1566</v>
      </c>
      <c r="N1012" s="2" t="s">
        <v>2058</v>
      </c>
      <c r="O1012" s="2" t="s">
        <v>2093</v>
      </c>
      <c r="P1012" s="2" t="s">
        <v>4570</v>
      </c>
      <c r="Q1012" s="2" t="s">
        <v>2051</v>
      </c>
      <c r="R1012" s="2" t="s">
        <v>2067</v>
      </c>
      <c r="S1012" s="2"/>
      <c r="T1012" s="2" t="s">
        <v>861</v>
      </c>
    </row>
    <row r="1013" spans="1:20" ht="14.25" customHeight="1">
      <c r="A1013" s="2" t="s">
        <v>26728</v>
      </c>
      <c r="B1013" s="2" t="s">
        <v>3945</v>
      </c>
      <c r="C1013" s="2" t="s">
        <v>26729</v>
      </c>
      <c r="D1013" s="2" t="s">
        <v>118</v>
      </c>
      <c r="E1013" s="2" t="s">
        <v>96</v>
      </c>
      <c r="F1013" s="2" t="s">
        <v>18703</v>
      </c>
      <c r="G1013" s="2" t="s">
        <v>2046</v>
      </c>
      <c r="H1013" s="2" t="s">
        <v>26730</v>
      </c>
      <c r="I1013" s="2"/>
      <c r="J1013" s="2"/>
      <c r="K1013" s="2"/>
      <c r="L1013" s="2"/>
      <c r="M1013" s="2" t="s">
        <v>59</v>
      </c>
      <c r="N1013" s="2" t="s">
        <v>2058</v>
      </c>
      <c r="O1013" s="2" t="s">
        <v>2583</v>
      </c>
      <c r="P1013" s="2" t="s">
        <v>3055</v>
      </c>
      <c r="Q1013" s="2" t="s">
        <v>2051</v>
      </c>
      <c r="R1013" s="2" t="s">
        <v>2200</v>
      </c>
      <c r="S1013" s="2"/>
      <c r="T1013" s="2" t="s">
        <v>117</v>
      </c>
    </row>
    <row r="1014" spans="1:20" ht="14.25" customHeight="1">
      <c r="A1014" s="2" t="s">
        <v>26731</v>
      </c>
      <c r="B1014" s="2" t="s">
        <v>3945</v>
      </c>
      <c r="C1014" s="2" t="s">
        <v>26732</v>
      </c>
      <c r="D1014" s="2" t="s">
        <v>114</v>
      </c>
      <c r="E1014" s="2" t="s">
        <v>96</v>
      </c>
      <c r="F1014" s="2" t="s">
        <v>26733</v>
      </c>
      <c r="G1014" s="2" t="s">
        <v>2046</v>
      </c>
      <c r="H1014" s="2" t="s">
        <v>26734</v>
      </c>
      <c r="I1014" s="2"/>
      <c r="J1014" s="2"/>
      <c r="K1014" s="2"/>
      <c r="L1014" s="2"/>
      <c r="M1014" s="2" t="s">
        <v>1566</v>
      </c>
      <c r="N1014" s="2" t="s">
        <v>2058</v>
      </c>
      <c r="O1014" s="2" t="s">
        <v>2153</v>
      </c>
      <c r="P1014" s="2" t="s">
        <v>3587</v>
      </c>
      <c r="Q1014" s="2" t="s">
        <v>2051</v>
      </c>
      <c r="R1014" s="2" t="s">
        <v>2052</v>
      </c>
      <c r="S1014" s="2"/>
      <c r="T1014" s="2" t="s">
        <v>113</v>
      </c>
    </row>
    <row r="1015" spans="1:20" ht="14.25" customHeight="1">
      <c r="A1015" s="2" t="s">
        <v>26735</v>
      </c>
      <c r="B1015" s="2" t="s">
        <v>3945</v>
      </c>
      <c r="C1015" s="2" t="s">
        <v>2743</v>
      </c>
      <c r="D1015" s="2" t="s">
        <v>196</v>
      </c>
      <c r="E1015" s="2" t="s">
        <v>96</v>
      </c>
      <c r="F1015" s="2" t="s">
        <v>26736</v>
      </c>
      <c r="G1015" s="2" t="s">
        <v>2046</v>
      </c>
      <c r="H1015" s="2" t="s">
        <v>26737</v>
      </c>
      <c r="I1015" s="2"/>
      <c r="J1015" s="2"/>
      <c r="K1015" s="2"/>
      <c r="L1015" s="2"/>
      <c r="M1015" s="2" t="s">
        <v>1566</v>
      </c>
      <c r="N1015" s="2" t="s">
        <v>2058</v>
      </c>
      <c r="O1015" s="2" t="s">
        <v>2093</v>
      </c>
      <c r="P1015" s="2" t="s">
        <v>2885</v>
      </c>
      <c r="Q1015" s="2" t="s">
        <v>2051</v>
      </c>
      <c r="R1015" s="2" t="s">
        <v>2067</v>
      </c>
      <c r="S1015" s="2"/>
      <c r="T1015" s="2" t="s">
        <v>195</v>
      </c>
    </row>
    <row r="1016" spans="1:20" ht="14.25" customHeight="1">
      <c r="A1016" s="2" t="s">
        <v>26738</v>
      </c>
      <c r="B1016" s="2" t="s">
        <v>3939</v>
      </c>
      <c r="C1016" s="2" t="s">
        <v>26739</v>
      </c>
      <c r="D1016" s="2" t="s">
        <v>425</v>
      </c>
      <c r="E1016" s="2" t="s">
        <v>96</v>
      </c>
      <c r="F1016" s="2" t="s">
        <v>26740</v>
      </c>
      <c r="G1016" s="2" t="s">
        <v>2046</v>
      </c>
      <c r="H1016" s="2" t="s">
        <v>26741</v>
      </c>
      <c r="I1016" s="2"/>
      <c r="J1016" s="2"/>
      <c r="K1016" s="2"/>
      <c r="L1016" s="2"/>
      <c r="M1016" s="2" t="s">
        <v>1566</v>
      </c>
      <c r="N1016" s="2" t="s">
        <v>2048</v>
      </c>
      <c r="O1016" s="2" t="s">
        <v>2179</v>
      </c>
      <c r="P1016" s="2" t="s">
        <v>23141</v>
      </c>
      <c r="Q1016" s="2" t="s">
        <v>2051</v>
      </c>
      <c r="R1016" s="2" t="s">
        <v>2052</v>
      </c>
      <c r="S1016" s="2"/>
      <c r="T1016" s="2" t="s">
        <v>424</v>
      </c>
    </row>
    <row r="1017" spans="1:20" ht="14.25" customHeight="1">
      <c r="A1017" s="2" t="s">
        <v>26742</v>
      </c>
      <c r="B1017" s="2" t="s">
        <v>3933</v>
      </c>
      <c r="C1017" s="2" t="s">
        <v>26743</v>
      </c>
      <c r="D1017" s="2" t="s">
        <v>385</v>
      </c>
      <c r="E1017" s="2" t="s">
        <v>96</v>
      </c>
      <c r="F1017" s="2" t="s">
        <v>2210</v>
      </c>
      <c r="G1017" s="2" t="s">
        <v>2046</v>
      </c>
      <c r="H1017" s="2" t="s">
        <v>26744</v>
      </c>
      <c r="I1017" s="2"/>
      <c r="J1017" s="2">
        <v>441224262000</v>
      </c>
      <c r="K1017" s="2"/>
      <c r="L1017" s="2"/>
      <c r="M1017" s="2" t="s">
        <v>59</v>
      </c>
      <c r="N1017" s="2" t="s">
        <v>2058</v>
      </c>
      <c r="O1017" s="2" t="s">
        <v>2101</v>
      </c>
      <c r="P1017" s="2" t="s">
        <v>25919</v>
      </c>
      <c r="Q1017" s="2" t="s">
        <v>2051</v>
      </c>
      <c r="R1017" s="2" t="s">
        <v>2052</v>
      </c>
      <c r="S1017" s="2"/>
      <c r="T1017" s="2" t="s">
        <v>384</v>
      </c>
    </row>
    <row r="1018" spans="1:20" ht="14.25" customHeight="1">
      <c r="A1018" s="2" t="s">
        <v>26745</v>
      </c>
      <c r="B1018" s="2" t="s">
        <v>3933</v>
      </c>
      <c r="C1018" s="2" t="s">
        <v>26746</v>
      </c>
      <c r="D1018" s="2" t="s">
        <v>114</v>
      </c>
      <c r="E1018" s="2" t="s">
        <v>96</v>
      </c>
      <c r="F1018" s="2" t="s">
        <v>26747</v>
      </c>
      <c r="G1018" s="2" t="s">
        <v>2046</v>
      </c>
      <c r="H1018" s="2" t="s">
        <v>26748</v>
      </c>
      <c r="I1018" s="2"/>
      <c r="J1018" s="2"/>
      <c r="K1018" s="2"/>
      <c r="L1018" s="2"/>
      <c r="M1018" s="2" t="s">
        <v>1566</v>
      </c>
      <c r="N1018" s="2" t="s">
        <v>2048</v>
      </c>
      <c r="O1018" s="2" t="s">
        <v>2179</v>
      </c>
      <c r="P1018" s="2" t="s">
        <v>26749</v>
      </c>
      <c r="Q1018" s="2" t="s">
        <v>2051</v>
      </c>
      <c r="R1018" s="2" t="s">
        <v>2067</v>
      </c>
      <c r="S1018" s="2"/>
      <c r="T1018" s="2" t="s">
        <v>113</v>
      </c>
    </row>
    <row r="1019" spans="1:20" ht="14.25" customHeight="1">
      <c r="A1019" s="2" t="s">
        <v>26750</v>
      </c>
      <c r="B1019" s="2" t="s">
        <v>26751</v>
      </c>
      <c r="C1019" s="2" t="s">
        <v>26752</v>
      </c>
      <c r="D1019" s="2" t="s">
        <v>372</v>
      </c>
      <c r="E1019" s="2" t="s">
        <v>96</v>
      </c>
      <c r="F1019" s="2" t="s">
        <v>4013</v>
      </c>
      <c r="G1019" s="2" t="s">
        <v>2046</v>
      </c>
      <c r="H1019" s="2" t="s">
        <v>26753</v>
      </c>
      <c r="I1019" s="2"/>
      <c r="J1019" s="2"/>
      <c r="K1019" s="2"/>
      <c r="L1019" s="2"/>
      <c r="M1019" s="2" t="s">
        <v>1566</v>
      </c>
      <c r="N1019" s="2" t="s">
        <v>2058</v>
      </c>
      <c r="O1019" s="2" t="s">
        <v>2120</v>
      </c>
      <c r="P1019" s="2" t="s">
        <v>3587</v>
      </c>
      <c r="Q1019" s="2" t="s">
        <v>2051</v>
      </c>
      <c r="R1019" s="2" t="s">
        <v>2052</v>
      </c>
      <c r="S1019" s="2"/>
      <c r="T1019" s="2" t="s">
        <v>371</v>
      </c>
    </row>
    <row r="1020" spans="1:20" ht="14.25" customHeight="1">
      <c r="A1020" s="2" t="s">
        <v>26754</v>
      </c>
      <c r="B1020" s="2" t="s">
        <v>3928</v>
      </c>
      <c r="C1020" s="2" t="s">
        <v>26755</v>
      </c>
      <c r="D1020" s="2" t="s">
        <v>114</v>
      </c>
      <c r="E1020" s="2" t="s">
        <v>96</v>
      </c>
      <c r="F1020" s="2" t="s">
        <v>26756</v>
      </c>
      <c r="G1020" s="2" t="s">
        <v>2046</v>
      </c>
      <c r="H1020" s="2" t="s">
        <v>26757</v>
      </c>
      <c r="I1020" s="2"/>
      <c r="J1020" s="2"/>
      <c r="K1020" s="2"/>
      <c r="L1020" s="2"/>
      <c r="M1020" s="2" t="s">
        <v>1566</v>
      </c>
      <c r="N1020" s="2" t="s">
        <v>2048</v>
      </c>
      <c r="O1020" s="2" t="s">
        <v>2179</v>
      </c>
      <c r="P1020" s="2" t="s">
        <v>3587</v>
      </c>
      <c r="Q1020" s="2" t="s">
        <v>2051</v>
      </c>
      <c r="R1020" s="2" t="s">
        <v>2052</v>
      </c>
      <c r="S1020" s="2"/>
      <c r="T1020" s="2" t="s">
        <v>113</v>
      </c>
    </row>
    <row r="1021" spans="1:20" ht="14.25" customHeight="1">
      <c r="A1021" s="2" t="s">
        <v>26758</v>
      </c>
      <c r="B1021" s="2" t="s">
        <v>5897</v>
      </c>
      <c r="C1021" s="2" t="s">
        <v>26759</v>
      </c>
      <c r="D1021" s="2" t="s">
        <v>99</v>
      </c>
      <c r="E1021" s="2" t="s">
        <v>96</v>
      </c>
      <c r="F1021" s="2" t="s">
        <v>26760</v>
      </c>
      <c r="G1021" s="2" t="s">
        <v>2046</v>
      </c>
      <c r="H1021" s="2" t="s">
        <v>26761</v>
      </c>
      <c r="I1021" s="2"/>
      <c r="J1021" s="2"/>
      <c r="K1021" s="2"/>
      <c r="L1021" s="2"/>
      <c r="M1021" s="2" t="s">
        <v>1566</v>
      </c>
      <c r="N1021" s="2" t="s">
        <v>2058</v>
      </c>
      <c r="O1021" s="2" t="s">
        <v>2153</v>
      </c>
      <c r="P1021" s="2" t="s">
        <v>23212</v>
      </c>
      <c r="Q1021" s="2" t="s">
        <v>2051</v>
      </c>
      <c r="R1021" s="2" t="s">
        <v>2052</v>
      </c>
      <c r="S1021" s="2"/>
      <c r="T1021" s="2" t="s">
        <v>98</v>
      </c>
    </row>
    <row r="1022" spans="1:20" ht="14.25" customHeight="1">
      <c r="A1022" s="2" t="s">
        <v>26762</v>
      </c>
      <c r="B1022" s="2" t="s">
        <v>5897</v>
      </c>
      <c r="C1022" s="2" t="s">
        <v>26763</v>
      </c>
      <c r="D1022" s="2" t="s">
        <v>302</v>
      </c>
      <c r="E1022" s="2" t="s">
        <v>96</v>
      </c>
      <c r="F1022" s="2" t="s">
        <v>26764</v>
      </c>
      <c r="G1022" s="2" t="s">
        <v>2046</v>
      </c>
      <c r="H1022" s="2" t="s">
        <v>26765</v>
      </c>
      <c r="I1022" s="2"/>
      <c r="J1022" s="2"/>
      <c r="K1022" s="2"/>
      <c r="L1022" s="2"/>
      <c r="M1022" s="2" t="s">
        <v>1566</v>
      </c>
      <c r="N1022" s="2" t="s">
        <v>2048</v>
      </c>
      <c r="O1022" s="2" t="s">
        <v>2179</v>
      </c>
      <c r="P1022" s="2" t="s">
        <v>20466</v>
      </c>
      <c r="Q1022" s="2" t="s">
        <v>2051</v>
      </c>
      <c r="R1022" s="2" t="s">
        <v>2067</v>
      </c>
      <c r="S1022" s="2"/>
      <c r="T1022" s="2" t="s">
        <v>301</v>
      </c>
    </row>
    <row r="1023" spans="1:20" ht="14.25" customHeight="1">
      <c r="A1023" s="2" t="s">
        <v>26766</v>
      </c>
      <c r="B1023" s="2" t="s">
        <v>5897</v>
      </c>
      <c r="C1023" s="2" t="s">
        <v>2829</v>
      </c>
      <c r="D1023" s="2" t="s">
        <v>318</v>
      </c>
      <c r="E1023" s="2" t="s">
        <v>96</v>
      </c>
      <c r="F1023" s="2" t="s">
        <v>4083</v>
      </c>
      <c r="G1023" s="2" t="s">
        <v>2046</v>
      </c>
      <c r="H1023" s="2" t="s">
        <v>26767</v>
      </c>
      <c r="I1023" s="2"/>
      <c r="J1023" s="2"/>
      <c r="K1023" s="2"/>
      <c r="L1023" s="2"/>
      <c r="M1023" s="2" t="s">
        <v>1566</v>
      </c>
      <c r="N1023" s="2" t="s">
        <v>2058</v>
      </c>
      <c r="O1023" s="2" t="s">
        <v>2153</v>
      </c>
      <c r="P1023" s="2" t="s">
        <v>3363</v>
      </c>
      <c r="Q1023" s="2" t="s">
        <v>2051</v>
      </c>
      <c r="R1023" s="2" t="s">
        <v>2052</v>
      </c>
      <c r="S1023" s="2"/>
      <c r="T1023" s="2" t="s">
        <v>317</v>
      </c>
    </row>
    <row r="1024" spans="1:20" ht="14.25" customHeight="1">
      <c r="A1024" s="2" t="s">
        <v>26768</v>
      </c>
      <c r="B1024" s="2" t="s">
        <v>5897</v>
      </c>
      <c r="C1024" s="2" t="s">
        <v>26769</v>
      </c>
      <c r="D1024" s="2" t="s">
        <v>272</v>
      </c>
      <c r="E1024" s="2" t="s">
        <v>96</v>
      </c>
      <c r="F1024" s="2" t="s">
        <v>26770</v>
      </c>
      <c r="G1024" s="2" t="s">
        <v>2046</v>
      </c>
      <c r="H1024" s="2" t="s">
        <v>26771</v>
      </c>
      <c r="I1024" s="2"/>
      <c r="J1024" s="2"/>
      <c r="K1024" s="2"/>
      <c r="L1024" s="2"/>
      <c r="M1024" s="2" t="s">
        <v>1566</v>
      </c>
      <c r="N1024" s="2" t="s">
        <v>2048</v>
      </c>
      <c r="O1024" s="2" t="s">
        <v>2199</v>
      </c>
      <c r="P1024" s="2" t="s">
        <v>2398</v>
      </c>
      <c r="Q1024" s="2" t="s">
        <v>2051</v>
      </c>
      <c r="R1024" s="2" t="s">
        <v>2052</v>
      </c>
      <c r="S1024" s="2"/>
      <c r="T1024" s="2" t="s">
        <v>271</v>
      </c>
    </row>
    <row r="1025" spans="1:20" ht="14.25" customHeight="1">
      <c r="A1025" s="2" t="s">
        <v>26772</v>
      </c>
      <c r="B1025" s="2" t="s">
        <v>26773</v>
      </c>
      <c r="C1025" s="2" t="s">
        <v>26774</v>
      </c>
      <c r="D1025" s="2" t="s">
        <v>447</v>
      </c>
      <c r="E1025" s="2" t="s">
        <v>96</v>
      </c>
      <c r="F1025" s="2" t="s">
        <v>26775</v>
      </c>
      <c r="G1025" s="2" t="s">
        <v>2046</v>
      </c>
      <c r="H1025" s="2" t="s">
        <v>26776</v>
      </c>
      <c r="I1025" s="2"/>
      <c r="J1025" s="2"/>
      <c r="K1025" s="2"/>
      <c r="L1025" s="2"/>
      <c r="M1025" s="2" t="s">
        <v>59</v>
      </c>
      <c r="N1025" s="2" t="s">
        <v>2058</v>
      </c>
      <c r="O1025" s="2" t="s">
        <v>20201</v>
      </c>
      <c r="P1025" s="2" t="s">
        <v>2505</v>
      </c>
      <c r="Q1025" s="2" t="s">
        <v>2051</v>
      </c>
      <c r="R1025" s="2" t="s">
        <v>2052</v>
      </c>
      <c r="S1025" s="2"/>
      <c r="T1025" s="2" t="s">
        <v>446</v>
      </c>
    </row>
    <row r="1026" spans="1:20" ht="14.25" customHeight="1">
      <c r="A1026" s="2" t="s">
        <v>26777</v>
      </c>
      <c r="B1026" s="2" t="s">
        <v>4034</v>
      </c>
      <c r="C1026" s="2" t="s">
        <v>26778</v>
      </c>
      <c r="D1026" s="2" t="s">
        <v>1466</v>
      </c>
      <c r="E1026" s="2" t="s">
        <v>264</v>
      </c>
      <c r="F1026" s="2" t="s">
        <v>2489</v>
      </c>
      <c r="G1026" s="2" t="s">
        <v>2046</v>
      </c>
      <c r="H1026" s="2" t="s">
        <v>26779</v>
      </c>
      <c r="I1026" s="2">
        <v>447725748576</v>
      </c>
      <c r="J1026" s="2">
        <v>448449109020</v>
      </c>
      <c r="K1026" s="2"/>
      <c r="L1026" s="2"/>
      <c r="M1026" s="2" t="s">
        <v>60</v>
      </c>
      <c r="N1026" s="2" t="s">
        <v>2058</v>
      </c>
      <c r="O1026" s="2" t="s">
        <v>2491</v>
      </c>
      <c r="P1026" s="2" t="s">
        <v>21281</v>
      </c>
      <c r="Q1026" s="2" t="s">
        <v>2051</v>
      </c>
      <c r="R1026" s="2" t="s">
        <v>2052</v>
      </c>
      <c r="S1026" s="2"/>
      <c r="T1026" s="2" t="s">
        <v>1465</v>
      </c>
    </row>
    <row r="1027" spans="1:20" ht="14.25" customHeight="1">
      <c r="A1027" s="2" t="s">
        <v>26780</v>
      </c>
      <c r="B1027" s="2" t="s">
        <v>19398</v>
      </c>
      <c r="C1027" s="2" t="s">
        <v>26781</v>
      </c>
      <c r="D1027" s="2" t="s">
        <v>206</v>
      </c>
      <c r="E1027" s="2" t="s">
        <v>264</v>
      </c>
      <c r="F1027" s="2" t="s">
        <v>2489</v>
      </c>
      <c r="G1027" s="2" t="s">
        <v>2046</v>
      </c>
      <c r="H1027" s="2" t="s">
        <v>26782</v>
      </c>
      <c r="I1027" s="2" t="s">
        <v>26783</v>
      </c>
      <c r="J1027" s="2"/>
      <c r="K1027" s="2"/>
      <c r="L1027" s="2"/>
      <c r="M1027" s="2" t="s">
        <v>60</v>
      </c>
      <c r="N1027" s="2" t="s">
        <v>2058</v>
      </c>
      <c r="O1027" s="2" t="s">
        <v>2491</v>
      </c>
      <c r="P1027" s="2" t="s">
        <v>26784</v>
      </c>
      <c r="Q1027" s="2" t="s">
        <v>2051</v>
      </c>
      <c r="R1027" s="2"/>
      <c r="S1027" s="2"/>
      <c r="T1027" s="2" t="s">
        <v>205</v>
      </c>
    </row>
    <row r="1028" spans="1:20" ht="14.25" customHeight="1">
      <c r="A1028" s="2" t="s">
        <v>26785</v>
      </c>
      <c r="B1028" s="2" t="s">
        <v>26786</v>
      </c>
      <c r="C1028" s="2" t="s">
        <v>2478</v>
      </c>
      <c r="D1028" s="2" t="s">
        <v>238</v>
      </c>
      <c r="E1028" s="2" t="s">
        <v>264</v>
      </c>
      <c r="F1028" s="2" t="s">
        <v>2473</v>
      </c>
      <c r="G1028" s="2" t="s">
        <v>2046</v>
      </c>
      <c r="H1028" s="2" t="s">
        <v>26787</v>
      </c>
      <c r="I1028" s="2" t="s">
        <v>26788</v>
      </c>
      <c r="J1028" s="2"/>
      <c r="K1028" s="2"/>
      <c r="L1028" s="2" t="s">
        <v>4539</v>
      </c>
      <c r="M1028" s="2" t="s">
        <v>59</v>
      </c>
      <c r="N1028" s="2" t="s">
        <v>2048</v>
      </c>
      <c r="O1028" s="2" t="s">
        <v>2301</v>
      </c>
      <c r="P1028" s="2" t="s">
        <v>2505</v>
      </c>
      <c r="Q1028" s="2" t="s">
        <v>2051</v>
      </c>
      <c r="R1028" s="2" t="s">
        <v>2067</v>
      </c>
      <c r="S1028" s="2"/>
      <c r="T1028" s="2" t="s">
        <v>237</v>
      </c>
    </row>
    <row r="1029" spans="1:20" ht="14.25" customHeight="1">
      <c r="A1029" s="22" t="s">
        <v>26789</v>
      </c>
      <c r="B1029" s="22" t="s">
        <v>6163</v>
      </c>
      <c r="C1029" s="22" t="s">
        <v>17327</v>
      </c>
      <c r="D1029" s="22" t="s">
        <v>514</v>
      </c>
      <c r="E1029" s="22" t="s">
        <v>264</v>
      </c>
      <c r="F1029" s="22" t="s">
        <v>2210</v>
      </c>
      <c r="G1029" s="22" t="s">
        <v>2046</v>
      </c>
      <c r="H1029" s="22" t="s">
        <v>26790</v>
      </c>
      <c r="I1029" s="22">
        <v>447760481807</v>
      </c>
      <c r="J1029" s="22"/>
      <c r="K1029" s="22"/>
      <c r="L1029" s="22"/>
      <c r="M1029" s="22" t="s">
        <v>59</v>
      </c>
      <c r="N1029" s="22" t="s">
        <v>2058</v>
      </c>
      <c r="O1029" s="22" t="s">
        <v>2101</v>
      </c>
      <c r="P1029" s="22" t="s">
        <v>25037</v>
      </c>
      <c r="Q1029" s="22" t="s">
        <v>2051</v>
      </c>
      <c r="R1029" s="2" t="s">
        <v>2067</v>
      </c>
      <c r="S1029" s="2"/>
      <c r="T1029" s="2" t="s">
        <v>513</v>
      </c>
    </row>
    <row r="1030" spans="1:20" ht="14.25" customHeight="1">
      <c r="A1030" s="2" t="s">
        <v>26791</v>
      </c>
      <c r="B1030" s="2" t="s">
        <v>6163</v>
      </c>
      <c r="C1030" s="2" t="s">
        <v>26792</v>
      </c>
      <c r="D1030" s="2" t="s">
        <v>180</v>
      </c>
      <c r="E1030" s="2" t="s">
        <v>96</v>
      </c>
      <c r="F1030" s="2" t="s">
        <v>3606</v>
      </c>
      <c r="G1030" s="2" t="s">
        <v>2046</v>
      </c>
      <c r="H1030" s="2" t="s">
        <v>26793</v>
      </c>
      <c r="I1030" s="2"/>
      <c r="J1030" s="2"/>
      <c r="K1030" s="2"/>
      <c r="L1030" s="2" t="s">
        <v>4984</v>
      </c>
      <c r="M1030" s="2" t="s">
        <v>1566</v>
      </c>
      <c r="N1030" s="2" t="s">
        <v>2058</v>
      </c>
      <c r="O1030" s="2" t="s">
        <v>2145</v>
      </c>
      <c r="P1030" s="2" t="s">
        <v>3587</v>
      </c>
      <c r="Q1030" s="2" t="s">
        <v>2051</v>
      </c>
      <c r="R1030" s="2" t="s">
        <v>2052</v>
      </c>
      <c r="S1030" s="2"/>
      <c r="T1030" s="2" t="s">
        <v>179</v>
      </c>
    </row>
    <row r="1031" spans="1:20" ht="14.25" customHeight="1">
      <c r="A1031" s="2" t="s">
        <v>26794</v>
      </c>
      <c r="B1031" s="2" t="s">
        <v>6163</v>
      </c>
      <c r="C1031" s="2" t="s">
        <v>4214</v>
      </c>
      <c r="D1031" s="2" t="s">
        <v>387</v>
      </c>
      <c r="E1031" s="2" t="s">
        <v>96</v>
      </c>
      <c r="F1031" s="2" t="s">
        <v>3606</v>
      </c>
      <c r="G1031" s="2" t="s">
        <v>2046</v>
      </c>
      <c r="H1031" s="2" t="s">
        <v>26795</v>
      </c>
      <c r="I1031" s="2"/>
      <c r="J1031" s="2"/>
      <c r="K1031" s="2"/>
      <c r="L1031" s="2"/>
      <c r="M1031" s="2" t="s">
        <v>1566</v>
      </c>
      <c r="N1031" s="2" t="s">
        <v>2058</v>
      </c>
      <c r="O1031" s="2" t="s">
        <v>2145</v>
      </c>
      <c r="P1031" s="2" t="s">
        <v>3587</v>
      </c>
      <c r="Q1031" s="2" t="s">
        <v>2051</v>
      </c>
      <c r="R1031" s="2" t="s">
        <v>2052</v>
      </c>
      <c r="S1031" s="2"/>
      <c r="T1031" s="2" t="s">
        <v>386</v>
      </c>
    </row>
    <row r="1032" spans="1:20" ht="14.25" customHeight="1">
      <c r="A1032" s="2" t="s">
        <v>26796</v>
      </c>
      <c r="B1032" s="2" t="s">
        <v>26797</v>
      </c>
      <c r="C1032" s="2" t="s">
        <v>5191</v>
      </c>
      <c r="D1032" s="2" t="s">
        <v>188</v>
      </c>
      <c r="E1032" s="2" t="s">
        <v>96</v>
      </c>
      <c r="F1032" s="2" t="s">
        <v>26798</v>
      </c>
      <c r="G1032" s="2" t="s">
        <v>2046</v>
      </c>
      <c r="H1032" s="2" t="s">
        <v>26799</v>
      </c>
      <c r="I1032" s="2"/>
      <c r="J1032" s="2"/>
      <c r="K1032" s="2"/>
      <c r="L1032" s="2"/>
      <c r="M1032" s="2" t="s">
        <v>1566</v>
      </c>
      <c r="N1032" s="2" t="s">
        <v>2058</v>
      </c>
      <c r="O1032" s="2" t="s">
        <v>2120</v>
      </c>
      <c r="P1032" s="2" t="s">
        <v>2066</v>
      </c>
      <c r="Q1032" s="2" t="s">
        <v>2051</v>
      </c>
      <c r="R1032" s="2" t="s">
        <v>2052</v>
      </c>
      <c r="S1032" s="2"/>
      <c r="T1032" s="2" t="s">
        <v>187</v>
      </c>
    </row>
    <row r="1033" spans="1:20" ht="14.25" customHeight="1">
      <c r="A1033" s="2" t="s">
        <v>26800</v>
      </c>
      <c r="B1033" s="2" t="s">
        <v>2848</v>
      </c>
      <c r="C1033" s="2" t="s">
        <v>26801</v>
      </c>
      <c r="D1033" s="2" t="s">
        <v>126</v>
      </c>
      <c r="E1033" s="2" t="s">
        <v>96</v>
      </c>
      <c r="F1033" s="2" t="s">
        <v>26802</v>
      </c>
      <c r="G1033" s="2" t="s">
        <v>2046</v>
      </c>
      <c r="H1033" s="2" t="s">
        <v>26803</v>
      </c>
      <c r="I1033" s="2"/>
      <c r="J1033" s="2"/>
      <c r="K1033" s="2"/>
      <c r="L1033" s="2"/>
      <c r="M1033" s="2" t="s">
        <v>1566</v>
      </c>
      <c r="N1033" s="2" t="s">
        <v>2058</v>
      </c>
      <c r="O1033" s="2" t="s">
        <v>2153</v>
      </c>
      <c r="P1033" s="2" t="s">
        <v>3847</v>
      </c>
      <c r="Q1033" s="2" t="s">
        <v>2051</v>
      </c>
      <c r="R1033" s="2" t="s">
        <v>2052</v>
      </c>
      <c r="S1033" s="2"/>
      <c r="T1033" s="2" t="s">
        <v>125</v>
      </c>
    </row>
    <row r="1034" spans="1:20" ht="14.25" customHeight="1">
      <c r="A1034" s="2" t="s">
        <v>26804</v>
      </c>
      <c r="B1034" s="2" t="s">
        <v>26805</v>
      </c>
      <c r="C1034" s="2" t="s">
        <v>8180</v>
      </c>
      <c r="D1034" s="2" t="s">
        <v>300</v>
      </c>
      <c r="E1034" s="2" t="s">
        <v>96</v>
      </c>
      <c r="F1034" s="2" t="s">
        <v>26806</v>
      </c>
      <c r="G1034" s="2" t="s">
        <v>2046</v>
      </c>
      <c r="H1034" s="2" t="s">
        <v>26807</v>
      </c>
      <c r="I1034" s="2"/>
      <c r="J1034" s="2"/>
      <c r="K1034" s="2"/>
      <c r="L1034" s="2"/>
      <c r="M1034" s="2" t="s">
        <v>1566</v>
      </c>
      <c r="N1034" s="2" t="s">
        <v>2058</v>
      </c>
      <c r="O1034" s="2" t="s">
        <v>2145</v>
      </c>
      <c r="P1034" s="2" t="s">
        <v>3937</v>
      </c>
      <c r="Q1034" s="2" t="s">
        <v>2051</v>
      </c>
      <c r="R1034" s="2" t="s">
        <v>2067</v>
      </c>
      <c r="S1034" s="2"/>
      <c r="T1034" s="2" t="s">
        <v>299</v>
      </c>
    </row>
    <row r="1035" spans="1:20" ht="14.25" customHeight="1">
      <c r="A1035" s="2" t="s">
        <v>26808</v>
      </c>
      <c r="B1035" s="2" t="s">
        <v>2848</v>
      </c>
      <c r="C1035" s="2" t="s">
        <v>26809</v>
      </c>
      <c r="D1035" s="2" t="s">
        <v>308</v>
      </c>
      <c r="E1035" s="2" t="s">
        <v>96</v>
      </c>
      <c r="F1035" s="2" t="s">
        <v>26810</v>
      </c>
      <c r="G1035" s="2" t="s">
        <v>2046</v>
      </c>
      <c r="H1035" s="2" t="s">
        <v>26811</v>
      </c>
      <c r="I1035" s="2"/>
      <c r="J1035" s="2"/>
      <c r="K1035" s="2"/>
      <c r="L1035" s="2"/>
      <c r="M1035" s="2" t="s">
        <v>60</v>
      </c>
      <c r="N1035" s="2" t="s">
        <v>2058</v>
      </c>
      <c r="O1035" s="2" t="s">
        <v>2186</v>
      </c>
      <c r="P1035" s="2" t="s">
        <v>22151</v>
      </c>
      <c r="Q1035" s="2" t="s">
        <v>2051</v>
      </c>
      <c r="R1035" s="2"/>
      <c r="S1035" s="2"/>
      <c r="T1035" s="2" t="s">
        <v>307</v>
      </c>
    </row>
    <row r="1036" spans="1:20" ht="14.25" customHeight="1">
      <c r="A1036" s="2" t="s">
        <v>26812</v>
      </c>
      <c r="B1036" s="2" t="s">
        <v>26813</v>
      </c>
      <c r="C1036" s="2" t="s">
        <v>9179</v>
      </c>
      <c r="D1036" s="2" t="s">
        <v>1044</v>
      </c>
      <c r="E1036" s="2" t="s">
        <v>264</v>
      </c>
      <c r="F1036" s="2" t="s">
        <v>26814</v>
      </c>
      <c r="G1036" s="2" t="s">
        <v>2046</v>
      </c>
      <c r="H1036" s="2" t="s">
        <v>26815</v>
      </c>
      <c r="I1036" s="2"/>
      <c r="J1036" s="2"/>
      <c r="K1036" s="2"/>
      <c r="L1036" s="2"/>
      <c r="M1036" s="2" t="s">
        <v>1566</v>
      </c>
      <c r="N1036" s="2" t="s">
        <v>2048</v>
      </c>
      <c r="O1036" s="2" t="s">
        <v>2199</v>
      </c>
      <c r="P1036" s="2" t="s">
        <v>4570</v>
      </c>
      <c r="Q1036" s="2" t="s">
        <v>2051</v>
      </c>
      <c r="R1036" s="2" t="s">
        <v>2067</v>
      </c>
      <c r="S1036" s="2"/>
      <c r="T1036" s="2" t="s">
        <v>1043</v>
      </c>
    </row>
    <row r="1037" spans="1:20" ht="14.25" customHeight="1">
      <c r="A1037" s="2" t="s">
        <v>26816</v>
      </c>
      <c r="B1037" s="2" t="s">
        <v>3864</v>
      </c>
      <c r="C1037" s="2" t="s">
        <v>26817</v>
      </c>
      <c r="D1037" s="2" t="s">
        <v>411</v>
      </c>
      <c r="E1037" s="2" t="s">
        <v>264</v>
      </c>
      <c r="F1037" s="2" t="s">
        <v>22466</v>
      </c>
      <c r="G1037" s="2" t="s">
        <v>2046</v>
      </c>
      <c r="H1037" s="2" t="s">
        <v>26818</v>
      </c>
      <c r="I1037" s="2"/>
      <c r="J1037" s="2"/>
      <c r="K1037" s="2"/>
      <c r="L1037" s="2"/>
      <c r="M1037" s="2" t="s">
        <v>1566</v>
      </c>
      <c r="N1037" s="2" t="s">
        <v>2058</v>
      </c>
      <c r="O1037" s="2" t="s">
        <v>2153</v>
      </c>
      <c r="P1037" s="2" t="s">
        <v>2372</v>
      </c>
      <c r="Q1037" s="2" t="s">
        <v>2051</v>
      </c>
      <c r="R1037" s="2" t="s">
        <v>2052</v>
      </c>
      <c r="S1037" s="2"/>
      <c r="T1037" s="2" t="s">
        <v>410</v>
      </c>
    </row>
    <row r="1038" spans="1:20" ht="14.25" customHeight="1">
      <c r="A1038" s="2" t="s">
        <v>26819</v>
      </c>
      <c r="B1038" s="2" t="s">
        <v>3915</v>
      </c>
      <c r="C1038" s="2" t="s">
        <v>26820</v>
      </c>
      <c r="D1038" s="2" t="s">
        <v>206</v>
      </c>
      <c r="E1038" s="2" t="s">
        <v>264</v>
      </c>
      <c r="F1038" s="2" t="s">
        <v>26821</v>
      </c>
      <c r="G1038" s="2" t="s">
        <v>2046</v>
      </c>
      <c r="H1038" s="2" t="s">
        <v>26822</v>
      </c>
      <c r="I1038" s="2"/>
      <c r="J1038" s="2"/>
      <c r="K1038" s="2"/>
      <c r="L1038" s="2"/>
      <c r="M1038" s="2" t="s">
        <v>1566</v>
      </c>
      <c r="N1038" s="2" t="s">
        <v>2058</v>
      </c>
      <c r="O1038" s="2" t="s">
        <v>2132</v>
      </c>
      <c r="P1038" s="2" t="s">
        <v>23141</v>
      </c>
      <c r="Q1038" s="2" t="s">
        <v>2051</v>
      </c>
      <c r="R1038" s="2" t="s">
        <v>2052</v>
      </c>
      <c r="S1038" s="2"/>
      <c r="T1038" s="2" t="s">
        <v>205</v>
      </c>
    </row>
    <row r="1039" spans="1:20" ht="14.25" customHeight="1">
      <c r="A1039" s="2" t="s">
        <v>26823</v>
      </c>
      <c r="B1039" s="2" t="s">
        <v>3915</v>
      </c>
      <c r="C1039" s="2" t="s">
        <v>2500</v>
      </c>
      <c r="D1039" s="2" t="s">
        <v>722</v>
      </c>
      <c r="E1039" s="2" t="s">
        <v>264</v>
      </c>
      <c r="F1039" s="2" t="s">
        <v>3441</v>
      </c>
      <c r="G1039" s="2" t="s">
        <v>2046</v>
      </c>
      <c r="H1039" s="2" t="s">
        <v>26824</v>
      </c>
      <c r="I1039" s="2"/>
      <c r="J1039" s="2"/>
      <c r="K1039" s="2"/>
      <c r="L1039" s="2"/>
      <c r="M1039" s="2" t="s">
        <v>59</v>
      </c>
      <c r="N1039" s="2" t="s">
        <v>2058</v>
      </c>
      <c r="O1039" s="2" t="s">
        <v>2101</v>
      </c>
      <c r="P1039" s="2" t="s">
        <v>20494</v>
      </c>
      <c r="Q1039" s="2" t="s">
        <v>2051</v>
      </c>
      <c r="R1039" s="2" t="s">
        <v>2067</v>
      </c>
      <c r="S1039" s="2"/>
      <c r="T1039" s="2" t="s">
        <v>721</v>
      </c>
    </row>
    <row r="1040" spans="1:20" ht="14.25" customHeight="1">
      <c r="A1040" s="2" t="s">
        <v>26825</v>
      </c>
      <c r="B1040" s="2" t="s">
        <v>3915</v>
      </c>
      <c r="C1040" s="2" t="s">
        <v>26826</v>
      </c>
      <c r="D1040" s="2" t="s">
        <v>254</v>
      </c>
      <c r="E1040" s="2" t="s">
        <v>96</v>
      </c>
      <c r="F1040" s="2" t="s">
        <v>4402</v>
      </c>
      <c r="G1040" s="2" t="s">
        <v>2046</v>
      </c>
      <c r="H1040" s="2" t="s">
        <v>26827</v>
      </c>
      <c r="I1040" s="2"/>
      <c r="J1040" s="2"/>
      <c r="K1040" s="2" t="s">
        <v>23966</v>
      </c>
      <c r="L1040" s="2" t="s">
        <v>23967</v>
      </c>
      <c r="M1040" s="2" t="s">
        <v>1566</v>
      </c>
      <c r="N1040" s="2" t="s">
        <v>2058</v>
      </c>
      <c r="O1040" s="2" t="s">
        <v>2153</v>
      </c>
      <c r="P1040" s="2" t="s">
        <v>3465</v>
      </c>
      <c r="Q1040" s="2" t="s">
        <v>2051</v>
      </c>
      <c r="R1040" s="2" t="s">
        <v>2052</v>
      </c>
      <c r="S1040" s="2"/>
      <c r="T1040" s="2" t="s">
        <v>253</v>
      </c>
    </row>
    <row r="1041" spans="1:20" ht="14.25" customHeight="1">
      <c r="A1041" s="2" t="s">
        <v>26828</v>
      </c>
      <c r="B1041" s="2" t="s">
        <v>8339</v>
      </c>
      <c r="C1041" s="2" t="s">
        <v>26829</v>
      </c>
      <c r="D1041" s="2" t="s">
        <v>124</v>
      </c>
      <c r="E1041" s="2" t="s">
        <v>96</v>
      </c>
      <c r="F1041" s="2" t="s">
        <v>26830</v>
      </c>
      <c r="G1041" s="2" t="s">
        <v>2046</v>
      </c>
      <c r="H1041" s="2" t="s">
        <v>26831</v>
      </c>
      <c r="I1041" s="2"/>
      <c r="J1041" s="2"/>
      <c r="K1041" s="2"/>
      <c r="L1041" s="2"/>
      <c r="M1041" s="2" t="s">
        <v>1566</v>
      </c>
      <c r="N1041" s="2" t="s">
        <v>2058</v>
      </c>
      <c r="O1041" s="2" t="s">
        <v>25244</v>
      </c>
      <c r="P1041" s="2" t="s">
        <v>26832</v>
      </c>
      <c r="Q1041" s="2" t="s">
        <v>2051</v>
      </c>
      <c r="R1041" s="2" t="s">
        <v>2052</v>
      </c>
      <c r="S1041" s="2"/>
      <c r="T1041" s="2" t="s">
        <v>123</v>
      </c>
    </row>
    <row r="1042" spans="1:20" ht="14.25" customHeight="1">
      <c r="A1042" s="2" t="s">
        <v>26828</v>
      </c>
      <c r="B1042" s="2" t="s">
        <v>8339</v>
      </c>
      <c r="C1042" s="2" t="s">
        <v>26829</v>
      </c>
      <c r="D1042" s="2" t="s">
        <v>124</v>
      </c>
      <c r="E1042" s="2" t="s">
        <v>96</v>
      </c>
      <c r="F1042" s="2" t="s">
        <v>26830</v>
      </c>
      <c r="G1042" s="2" t="s">
        <v>2046</v>
      </c>
      <c r="H1042" s="2" t="s">
        <v>26831</v>
      </c>
      <c r="I1042" s="2"/>
      <c r="J1042" s="2"/>
      <c r="K1042" s="2"/>
      <c r="L1042" s="2"/>
      <c r="M1042" s="2" t="s">
        <v>1566</v>
      </c>
      <c r="N1042" s="2" t="s">
        <v>2048</v>
      </c>
      <c r="O1042" s="2" t="s">
        <v>2179</v>
      </c>
      <c r="P1042" s="2" t="s">
        <v>26832</v>
      </c>
      <c r="Q1042" s="2" t="s">
        <v>2051</v>
      </c>
      <c r="R1042" s="2" t="s">
        <v>2052</v>
      </c>
      <c r="S1042" s="2"/>
      <c r="T1042" s="2" t="s">
        <v>123</v>
      </c>
    </row>
    <row r="1043" spans="1:20" ht="14.25" customHeight="1">
      <c r="A1043" s="2" t="s">
        <v>26833</v>
      </c>
      <c r="B1043" s="2" t="s">
        <v>8339</v>
      </c>
      <c r="C1043" s="2" t="s">
        <v>26834</v>
      </c>
      <c r="D1043" s="2" t="s">
        <v>136</v>
      </c>
      <c r="E1043" s="2" t="s">
        <v>96</v>
      </c>
      <c r="F1043" s="2" t="s">
        <v>20150</v>
      </c>
      <c r="G1043" s="2" t="s">
        <v>2046</v>
      </c>
      <c r="H1043" s="2" t="s">
        <v>26835</v>
      </c>
      <c r="I1043" s="2"/>
      <c r="J1043" s="2"/>
      <c r="K1043" s="2"/>
      <c r="L1043" s="2"/>
      <c r="M1043" s="2" t="s">
        <v>1566</v>
      </c>
      <c r="N1043" s="2" t="s">
        <v>2048</v>
      </c>
      <c r="O1043" s="2" t="s">
        <v>5489</v>
      </c>
      <c r="P1043" s="2" t="s">
        <v>3587</v>
      </c>
      <c r="Q1043" s="2" t="s">
        <v>2051</v>
      </c>
      <c r="R1043" s="2" t="s">
        <v>2052</v>
      </c>
      <c r="S1043" s="2"/>
      <c r="T1043" s="2" t="s">
        <v>135</v>
      </c>
    </row>
    <row r="1044" spans="1:20" ht="14.25" customHeight="1">
      <c r="A1044" s="2" t="s">
        <v>26836</v>
      </c>
      <c r="B1044" s="2" t="s">
        <v>8339</v>
      </c>
      <c r="C1044" s="2" t="s">
        <v>19107</v>
      </c>
      <c r="D1044" s="2" t="s">
        <v>94</v>
      </c>
      <c r="E1044" s="2" t="s">
        <v>96</v>
      </c>
      <c r="F1044" s="2" t="s">
        <v>23871</v>
      </c>
      <c r="G1044" s="2" t="s">
        <v>2046</v>
      </c>
      <c r="H1044" s="2" t="s">
        <v>26837</v>
      </c>
      <c r="I1044" s="2"/>
      <c r="J1044" s="2"/>
      <c r="K1044" s="2"/>
      <c r="L1044" s="2"/>
      <c r="M1044" s="2" t="s">
        <v>1566</v>
      </c>
      <c r="N1044" s="2" t="s">
        <v>2058</v>
      </c>
      <c r="O1044" s="2" t="s">
        <v>2145</v>
      </c>
      <c r="P1044" s="2" t="s">
        <v>3363</v>
      </c>
      <c r="Q1044" s="2" t="s">
        <v>2051</v>
      </c>
      <c r="R1044" s="2" t="s">
        <v>2052</v>
      </c>
      <c r="S1044" s="2"/>
      <c r="T1044" s="2" t="s">
        <v>93</v>
      </c>
    </row>
    <row r="1045" spans="1:20" ht="14.25" customHeight="1">
      <c r="A1045" s="2" t="s">
        <v>26838</v>
      </c>
      <c r="B1045" s="2" t="s">
        <v>8339</v>
      </c>
      <c r="C1045" s="2" t="s">
        <v>25211</v>
      </c>
      <c r="D1045" s="2" t="s">
        <v>114</v>
      </c>
      <c r="E1045" s="2" t="s">
        <v>96</v>
      </c>
      <c r="F1045" s="2" t="s">
        <v>26839</v>
      </c>
      <c r="G1045" s="2" t="s">
        <v>2046</v>
      </c>
      <c r="H1045" s="2" t="s">
        <v>26840</v>
      </c>
      <c r="I1045" s="2"/>
      <c r="J1045" s="2"/>
      <c r="K1045" s="2"/>
      <c r="L1045" s="2"/>
      <c r="M1045" s="2" t="s">
        <v>1566</v>
      </c>
      <c r="N1045" s="2" t="s">
        <v>2058</v>
      </c>
      <c r="O1045" s="2" t="s">
        <v>2120</v>
      </c>
      <c r="P1045" s="2" t="s">
        <v>3587</v>
      </c>
      <c r="Q1045" s="2" t="s">
        <v>2051</v>
      </c>
      <c r="R1045" s="2" t="s">
        <v>2052</v>
      </c>
      <c r="S1045" s="2"/>
      <c r="T1045" s="2" t="s">
        <v>113</v>
      </c>
    </row>
    <row r="1046" spans="1:20" ht="14.25" customHeight="1">
      <c r="A1046" s="2" t="s">
        <v>26841</v>
      </c>
      <c r="B1046" s="2" t="s">
        <v>8339</v>
      </c>
      <c r="C1046" s="2" t="s">
        <v>2743</v>
      </c>
      <c r="D1046" s="2" t="s">
        <v>1012</v>
      </c>
      <c r="E1046" s="2" t="s">
        <v>264</v>
      </c>
      <c r="F1046" s="2" t="s">
        <v>26842</v>
      </c>
      <c r="G1046" s="2" t="s">
        <v>2046</v>
      </c>
      <c r="H1046" s="2" t="s">
        <v>26843</v>
      </c>
      <c r="I1046" s="2">
        <v>447425652858</v>
      </c>
      <c r="J1046" s="2"/>
      <c r="K1046" s="2"/>
      <c r="L1046" s="2"/>
      <c r="M1046" s="2" t="s">
        <v>1566</v>
      </c>
      <c r="N1046" s="2" t="s">
        <v>2048</v>
      </c>
      <c r="O1046" s="2" t="s">
        <v>2199</v>
      </c>
      <c r="P1046" s="2" t="s">
        <v>23064</v>
      </c>
      <c r="Q1046" s="2" t="s">
        <v>2051</v>
      </c>
      <c r="R1046" s="2" t="s">
        <v>3993</v>
      </c>
      <c r="S1046" s="2"/>
      <c r="T1046" s="2" t="s">
        <v>1011</v>
      </c>
    </row>
    <row r="1047" spans="1:20" ht="14.25" customHeight="1">
      <c r="A1047" s="2" t="s">
        <v>26844</v>
      </c>
      <c r="B1047" s="2" t="s">
        <v>3864</v>
      </c>
      <c r="C1047" s="2" t="s">
        <v>26845</v>
      </c>
      <c r="D1047" s="2" t="s">
        <v>310</v>
      </c>
      <c r="E1047" s="2" t="s">
        <v>96</v>
      </c>
      <c r="F1047" s="2" t="s">
        <v>26846</v>
      </c>
      <c r="G1047" s="2" t="s">
        <v>2046</v>
      </c>
      <c r="H1047" s="2" t="s">
        <v>26847</v>
      </c>
      <c r="I1047" s="2"/>
      <c r="J1047" s="2"/>
      <c r="K1047" s="2"/>
      <c r="L1047" s="2"/>
      <c r="M1047" s="2" t="s">
        <v>1566</v>
      </c>
      <c r="N1047" s="2" t="s">
        <v>2058</v>
      </c>
      <c r="O1047" s="2" t="s">
        <v>2132</v>
      </c>
      <c r="P1047" s="2" t="s">
        <v>2906</v>
      </c>
      <c r="Q1047" s="2" t="s">
        <v>2051</v>
      </c>
      <c r="R1047" s="2" t="s">
        <v>2067</v>
      </c>
      <c r="S1047" s="2"/>
      <c r="T1047" s="2" t="s">
        <v>309</v>
      </c>
    </row>
    <row r="1048" spans="1:20" ht="14.25" customHeight="1">
      <c r="A1048" s="2" t="s">
        <v>26848</v>
      </c>
      <c r="B1048" s="2" t="s">
        <v>3906</v>
      </c>
      <c r="C1048" s="2" t="s">
        <v>5513</v>
      </c>
      <c r="D1048" s="2" t="s">
        <v>316</v>
      </c>
      <c r="E1048" s="2" t="s">
        <v>96</v>
      </c>
      <c r="F1048" s="2" t="s">
        <v>26849</v>
      </c>
      <c r="G1048" s="2" t="s">
        <v>2046</v>
      </c>
      <c r="H1048" s="2" t="s">
        <v>26850</v>
      </c>
      <c r="I1048" s="2"/>
      <c r="J1048" s="2"/>
      <c r="K1048" s="2"/>
      <c r="L1048" s="2"/>
      <c r="M1048" s="2" t="s">
        <v>60</v>
      </c>
      <c r="N1048" s="2" t="s">
        <v>2058</v>
      </c>
      <c r="O1048" s="2" t="s">
        <v>2186</v>
      </c>
      <c r="P1048" s="2" t="s">
        <v>3061</v>
      </c>
      <c r="Q1048" s="2" t="s">
        <v>2051</v>
      </c>
      <c r="R1048" s="2"/>
      <c r="S1048" s="2"/>
      <c r="T1048" s="2" t="s">
        <v>315</v>
      </c>
    </row>
    <row r="1049" spans="1:20" ht="14.25" customHeight="1">
      <c r="A1049" s="2" t="s">
        <v>26851</v>
      </c>
      <c r="B1049" s="2" t="s">
        <v>3906</v>
      </c>
      <c r="C1049" s="2" t="s">
        <v>26852</v>
      </c>
      <c r="D1049" s="2" t="s">
        <v>102</v>
      </c>
      <c r="E1049" s="2" t="s">
        <v>96</v>
      </c>
      <c r="F1049" s="2" t="s">
        <v>7861</v>
      </c>
      <c r="G1049" s="2" t="s">
        <v>2046</v>
      </c>
      <c r="H1049" s="2" t="s">
        <v>26853</v>
      </c>
      <c r="I1049" s="2"/>
      <c r="J1049" s="2"/>
      <c r="K1049" s="2"/>
      <c r="L1049" s="2"/>
      <c r="M1049" s="2" t="s">
        <v>1566</v>
      </c>
      <c r="N1049" s="2" t="s">
        <v>2048</v>
      </c>
      <c r="O1049" s="2" t="s">
        <v>2179</v>
      </c>
      <c r="P1049" s="2" t="s">
        <v>2289</v>
      </c>
      <c r="Q1049" s="2" t="s">
        <v>2051</v>
      </c>
      <c r="R1049" s="2" t="s">
        <v>2052</v>
      </c>
      <c r="S1049" s="2"/>
      <c r="T1049" s="2" t="s">
        <v>101</v>
      </c>
    </row>
    <row r="1050" spans="1:20" ht="14.25" customHeight="1">
      <c r="A1050" s="2" t="s">
        <v>26854</v>
      </c>
      <c r="B1050" s="2" t="s">
        <v>3906</v>
      </c>
      <c r="C1050" s="2" t="s">
        <v>3751</v>
      </c>
      <c r="D1050" s="2" t="s">
        <v>226</v>
      </c>
      <c r="E1050" s="2" t="s">
        <v>96</v>
      </c>
      <c r="F1050" s="2" t="s">
        <v>26855</v>
      </c>
      <c r="G1050" s="2" t="s">
        <v>2046</v>
      </c>
      <c r="H1050" s="2" t="s">
        <v>26856</v>
      </c>
      <c r="I1050" s="2"/>
      <c r="J1050" s="2"/>
      <c r="K1050" s="2"/>
      <c r="L1050" s="2"/>
      <c r="M1050" s="2" t="s">
        <v>1566</v>
      </c>
      <c r="N1050" s="2" t="s">
        <v>2058</v>
      </c>
      <c r="O1050" s="2" t="s">
        <v>2059</v>
      </c>
      <c r="P1050" s="2" t="s">
        <v>3587</v>
      </c>
      <c r="Q1050" s="2" t="s">
        <v>2051</v>
      </c>
      <c r="R1050" s="2" t="s">
        <v>2052</v>
      </c>
      <c r="S1050" s="2"/>
      <c r="T1050" s="2" t="s">
        <v>225</v>
      </c>
    </row>
    <row r="1051" spans="1:20" ht="14.25" customHeight="1">
      <c r="A1051" s="2" t="s">
        <v>26857</v>
      </c>
      <c r="B1051" s="2" t="s">
        <v>3906</v>
      </c>
      <c r="C1051" s="2" t="s">
        <v>26858</v>
      </c>
      <c r="D1051" s="2" t="s">
        <v>112</v>
      </c>
      <c r="E1051" s="2" t="s">
        <v>96</v>
      </c>
      <c r="F1051" s="2" t="s">
        <v>26859</v>
      </c>
      <c r="G1051" s="2" t="s">
        <v>2046</v>
      </c>
      <c r="H1051" s="2" t="s">
        <v>26860</v>
      </c>
      <c r="I1051" s="2"/>
      <c r="J1051" s="2"/>
      <c r="K1051" s="2"/>
      <c r="L1051" s="2"/>
      <c r="M1051" s="2" t="s">
        <v>1566</v>
      </c>
      <c r="N1051" s="2" t="s">
        <v>2058</v>
      </c>
      <c r="O1051" s="2" t="s">
        <v>2059</v>
      </c>
      <c r="P1051" s="2" t="s">
        <v>3363</v>
      </c>
      <c r="Q1051" s="2" t="s">
        <v>2051</v>
      </c>
      <c r="R1051" s="2" t="s">
        <v>2052</v>
      </c>
      <c r="S1051" s="2"/>
      <c r="T1051" s="2" t="s">
        <v>111</v>
      </c>
    </row>
    <row r="1052" spans="1:20" ht="14.25" customHeight="1">
      <c r="A1052" s="2" t="s">
        <v>26861</v>
      </c>
      <c r="B1052" s="2" t="s">
        <v>3906</v>
      </c>
      <c r="C1052" s="2" t="s">
        <v>26862</v>
      </c>
      <c r="D1052" s="2" t="s">
        <v>22998</v>
      </c>
      <c r="E1052" s="2" t="s">
        <v>264</v>
      </c>
      <c r="F1052" s="2" t="s">
        <v>26863</v>
      </c>
      <c r="G1052" s="2" t="s">
        <v>6780</v>
      </c>
      <c r="H1052" s="2" t="s">
        <v>26864</v>
      </c>
      <c r="I1052" s="2"/>
      <c r="J1052" s="2"/>
      <c r="K1052" s="2"/>
      <c r="L1052" s="2"/>
      <c r="M1052" s="2" t="s">
        <v>1566</v>
      </c>
      <c r="N1052" s="2" t="s">
        <v>2058</v>
      </c>
      <c r="O1052" s="2" t="s">
        <v>2153</v>
      </c>
      <c r="P1052" s="2" t="s">
        <v>2609</v>
      </c>
      <c r="Q1052" s="2" t="s">
        <v>2051</v>
      </c>
      <c r="R1052" s="2" t="s">
        <v>2067</v>
      </c>
      <c r="S1052" s="2"/>
      <c r="T1052" s="2" t="s">
        <v>23001</v>
      </c>
    </row>
    <row r="1053" spans="1:20" ht="14.25" customHeight="1">
      <c r="A1053" s="2" t="s">
        <v>26865</v>
      </c>
      <c r="B1053" s="2" t="s">
        <v>26866</v>
      </c>
      <c r="C1053" s="2" t="s">
        <v>26867</v>
      </c>
      <c r="D1053" s="2" t="s">
        <v>22998</v>
      </c>
      <c r="E1053" s="2" t="s">
        <v>264</v>
      </c>
      <c r="F1053" s="2" t="s">
        <v>26868</v>
      </c>
      <c r="G1053" s="2" t="s">
        <v>6780</v>
      </c>
      <c r="H1053" s="2" t="s">
        <v>26869</v>
      </c>
      <c r="I1053" s="2"/>
      <c r="J1053" s="2"/>
      <c r="K1053" s="2"/>
      <c r="L1053" s="2"/>
      <c r="M1053" s="2" t="s">
        <v>1566</v>
      </c>
      <c r="N1053" s="2" t="s">
        <v>2048</v>
      </c>
      <c r="O1053" s="2" t="s">
        <v>2199</v>
      </c>
      <c r="P1053" s="2" t="s">
        <v>2609</v>
      </c>
      <c r="Q1053" s="2" t="s">
        <v>2051</v>
      </c>
      <c r="R1053" s="2" t="s">
        <v>2052</v>
      </c>
      <c r="S1053" s="2"/>
      <c r="T1053" s="2" t="s">
        <v>23001</v>
      </c>
    </row>
    <row r="1054" spans="1:20" ht="14.25" customHeight="1">
      <c r="A1054" s="2" t="s">
        <v>26870</v>
      </c>
      <c r="B1054" s="2" t="s">
        <v>26871</v>
      </c>
      <c r="C1054" s="2" t="s">
        <v>26872</v>
      </c>
      <c r="D1054" s="2" t="s">
        <v>118</v>
      </c>
      <c r="E1054" s="2" t="s">
        <v>96</v>
      </c>
      <c r="F1054" s="2" t="s">
        <v>26873</v>
      </c>
      <c r="G1054" s="2" t="s">
        <v>2046</v>
      </c>
      <c r="H1054" s="2" t="s">
        <v>26874</v>
      </c>
      <c r="I1054" s="2"/>
      <c r="J1054" s="2"/>
      <c r="K1054" s="2"/>
      <c r="L1054" s="2" t="s">
        <v>4539</v>
      </c>
      <c r="M1054" s="2" t="s">
        <v>1566</v>
      </c>
      <c r="N1054" s="2" t="s">
        <v>2058</v>
      </c>
      <c r="O1054" s="2" t="s">
        <v>2093</v>
      </c>
      <c r="P1054" s="2" t="s">
        <v>3055</v>
      </c>
      <c r="Q1054" s="2" t="s">
        <v>2051</v>
      </c>
      <c r="R1054" s="2" t="s">
        <v>2067</v>
      </c>
      <c r="S1054" s="2"/>
      <c r="T1054" s="2" t="s">
        <v>117</v>
      </c>
    </row>
    <row r="1055" spans="1:20" ht="14.25" customHeight="1">
      <c r="A1055" s="2" t="s">
        <v>26875</v>
      </c>
      <c r="B1055" s="2" t="s">
        <v>3906</v>
      </c>
      <c r="C1055" s="2" t="s">
        <v>26876</v>
      </c>
      <c r="D1055" s="2" t="s">
        <v>25270</v>
      </c>
      <c r="E1055" s="2" t="s">
        <v>264</v>
      </c>
      <c r="F1055" s="2" t="s">
        <v>2322</v>
      </c>
      <c r="G1055" s="2" t="s">
        <v>25271</v>
      </c>
      <c r="H1055" s="2" t="s">
        <v>26877</v>
      </c>
      <c r="I1055" s="2"/>
      <c r="J1055" s="2"/>
      <c r="K1055" s="2"/>
      <c r="L1055" s="2"/>
      <c r="M1055" s="2" t="s">
        <v>59</v>
      </c>
      <c r="N1055" s="2" t="s">
        <v>2058</v>
      </c>
      <c r="O1055" s="2" t="s">
        <v>2322</v>
      </c>
      <c r="P1055" s="2" t="s">
        <v>4630</v>
      </c>
      <c r="Q1055" s="2" t="s">
        <v>2051</v>
      </c>
      <c r="R1055" s="2"/>
      <c r="S1055" s="2"/>
      <c r="T1055" s="2" t="s">
        <v>25273</v>
      </c>
    </row>
    <row r="1056" spans="1:20" ht="14.25" customHeight="1">
      <c r="A1056" s="2" t="s">
        <v>26878</v>
      </c>
      <c r="B1056" s="2" t="s">
        <v>26879</v>
      </c>
      <c r="C1056" s="2" t="s">
        <v>26880</v>
      </c>
      <c r="D1056" s="2" t="s">
        <v>272</v>
      </c>
      <c r="E1056" s="2" t="s">
        <v>96</v>
      </c>
      <c r="F1056" s="2" t="s">
        <v>2090</v>
      </c>
      <c r="G1056" s="2" t="s">
        <v>2046</v>
      </c>
      <c r="H1056" s="2" t="s">
        <v>26881</v>
      </c>
      <c r="I1056" s="2"/>
      <c r="J1056" s="2"/>
      <c r="K1056" s="2"/>
      <c r="L1056" s="2"/>
      <c r="M1056" s="2" t="s">
        <v>1566</v>
      </c>
      <c r="N1056" s="2" t="s">
        <v>2058</v>
      </c>
      <c r="O1056" s="2" t="s">
        <v>2093</v>
      </c>
      <c r="P1056" s="2" t="s">
        <v>2534</v>
      </c>
      <c r="Q1056" s="2" t="s">
        <v>2051</v>
      </c>
      <c r="R1056" s="2" t="s">
        <v>2067</v>
      </c>
      <c r="S1056" s="2"/>
      <c r="T1056" s="2" t="s">
        <v>271</v>
      </c>
    </row>
    <row r="1057" spans="1:20" ht="14.25" customHeight="1">
      <c r="A1057" s="2" t="s">
        <v>26882</v>
      </c>
      <c r="B1057" s="2" t="s">
        <v>3906</v>
      </c>
      <c r="C1057" s="2" t="s">
        <v>26883</v>
      </c>
      <c r="D1057" s="2" t="s">
        <v>852</v>
      </c>
      <c r="E1057" s="2" t="s">
        <v>264</v>
      </c>
      <c r="F1057" s="2" t="s">
        <v>7825</v>
      </c>
      <c r="G1057" s="2" t="s">
        <v>2046</v>
      </c>
      <c r="H1057" s="2" t="s">
        <v>26884</v>
      </c>
      <c r="I1057" s="2"/>
      <c r="J1057" s="2"/>
      <c r="K1057" s="2"/>
      <c r="L1057" s="2"/>
      <c r="M1057" s="2" t="s">
        <v>1566</v>
      </c>
      <c r="N1057" s="2" t="s">
        <v>2048</v>
      </c>
      <c r="O1057" s="2" t="s">
        <v>2199</v>
      </c>
      <c r="P1057" s="2" t="s">
        <v>4570</v>
      </c>
      <c r="Q1057" s="2" t="s">
        <v>2051</v>
      </c>
      <c r="R1057" s="2" t="s">
        <v>2200</v>
      </c>
      <c r="S1057" s="2"/>
      <c r="T1057" s="2" t="s">
        <v>851</v>
      </c>
    </row>
    <row r="1058" spans="1:20" ht="14.25" customHeight="1">
      <c r="A1058" s="2" t="s">
        <v>26885</v>
      </c>
      <c r="B1058" s="2" t="s">
        <v>3906</v>
      </c>
      <c r="C1058" s="2" t="s">
        <v>25215</v>
      </c>
      <c r="D1058" s="2" t="s">
        <v>118</v>
      </c>
      <c r="E1058" s="2" t="s">
        <v>96</v>
      </c>
      <c r="F1058" s="2" t="s">
        <v>2210</v>
      </c>
      <c r="G1058" s="2" t="s">
        <v>2046</v>
      </c>
      <c r="H1058" s="2" t="s">
        <v>26886</v>
      </c>
      <c r="I1058" s="2"/>
      <c r="J1058" s="2"/>
      <c r="K1058" s="2"/>
      <c r="L1058" s="2"/>
      <c r="M1058" s="2" t="s">
        <v>59</v>
      </c>
      <c r="N1058" s="2" t="s">
        <v>2058</v>
      </c>
      <c r="O1058" s="2" t="s">
        <v>2101</v>
      </c>
      <c r="P1058" s="2" t="s">
        <v>2456</v>
      </c>
      <c r="Q1058" s="2" t="s">
        <v>2051</v>
      </c>
      <c r="R1058" s="2" t="s">
        <v>2052</v>
      </c>
      <c r="S1058" s="2"/>
      <c r="T1058" s="2" t="s">
        <v>117</v>
      </c>
    </row>
    <row r="1059" spans="1:20" ht="14.25" customHeight="1">
      <c r="A1059" s="2" t="s">
        <v>26887</v>
      </c>
      <c r="B1059" s="2" t="s">
        <v>26888</v>
      </c>
      <c r="C1059" s="2" t="s">
        <v>26889</v>
      </c>
      <c r="D1059" s="2" t="s">
        <v>99</v>
      </c>
      <c r="E1059" s="2" t="s">
        <v>96</v>
      </c>
      <c r="F1059" s="2" t="s">
        <v>15118</v>
      </c>
      <c r="G1059" s="2" t="s">
        <v>2046</v>
      </c>
      <c r="H1059" s="2" t="s">
        <v>26890</v>
      </c>
      <c r="I1059" s="2"/>
      <c r="J1059" s="2"/>
      <c r="K1059" s="2"/>
      <c r="L1059" s="2"/>
      <c r="M1059" s="2" t="s">
        <v>1566</v>
      </c>
      <c r="N1059" s="2" t="s">
        <v>2058</v>
      </c>
      <c r="O1059" s="2" t="s">
        <v>2153</v>
      </c>
      <c r="P1059" s="2" t="s">
        <v>23523</v>
      </c>
      <c r="Q1059" s="2" t="s">
        <v>2051</v>
      </c>
      <c r="R1059" s="2" t="s">
        <v>2052</v>
      </c>
      <c r="S1059" s="2"/>
      <c r="T1059" s="2" t="s">
        <v>98</v>
      </c>
    </row>
    <row r="1060" spans="1:20" ht="14.25" customHeight="1">
      <c r="A1060" s="2" t="s">
        <v>26891</v>
      </c>
      <c r="B1060" s="2" t="s">
        <v>26888</v>
      </c>
      <c r="C1060" s="2" t="s">
        <v>26892</v>
      </c>
      <c r="D1060" s="2" t="s">
        <v>99</v>
      </c>
      <c r="E1060" s="2" t="s">
        <v>96</v>
      </c>
      <c r="F1060" s="2" t="s">
        <v>26893</v>
      </c>
      <c r="G1060" s="2" t="s">
        <v>2046</v>
      </c>
      <c r="H1060" s="2" t="s">
        <v>26894</v>
      </c>
      <c r="I1060" s="2"/>
      <c r="J1060" s="2"/>
      <c r="K1060" s="2"/>
      <c r="L1060" s="2"/>
      <c r="M1060" s="2" t="s">
        <v>1566</v>
      </c>
      <c r="N1060" s="2" t="s">
        <v>2058</v>
      </c>
      <c r="O1060" s="2" t="s">
        <v>2145</v>
      </c>
      <c r="P1060" s="2" t="s">
        <v>23212</v>
      </c>
      <c r="Q1060" s="2" t="s">
        <v>2051</v>
      </c>
      <c r="R1060" s="2" t="s">
        <v>2067</v>
      </c>
      <c r="S1060" s="2"/>
      <c r="T1060" s="2" t="s">
        <v>98</v>
      </c>
    </row>
    <row r="1061" spans="1:20" ht="14.25" customHeight="1">
      <c r="A1061" s="2" t="s">
        <v>26895</v>
      </c>
      <c r="B1061" s="2" t="s">
        <v>15056</v>
      </c>
      <c r="C1061" s="2" t="s">
        <v>26896</v>
      </c>
      <c r="D1061" s="2" t="s">
        <v>1530</v>
      </c>
      <c r="E1061" s="2" t="s">
        <v>264</v>
      </c>
      <c r="F1061" s="2" t="s">
        <v>2090</v>
      </c>
      <c r="G1061" s="2" t="s">
        <v>2046</v>
      </c>
      <c r="H1061" s="2" t="s">
        <v>26897</v>
      </c>
      <c r="I1061" s="2"/>
      <c r="J1061" s="2"/>
      <c r="K1061" s="2"/>
      <c r="L1061" s="2"/>
      <c r="M1061" s="2" t="s">
        <v>1566</v>
      </c>
      <c r="N1061" s="2" t="s">
        <v>2058</v>
      </c>
      <c r="O1061" s="2" t="s">
        <v>2093</v>
      </c>
      <c r="P1061" s="2" t="s">
        <v>23064</v>
      </c>
      <c r="Q1061" s="2" t="s">
        <v>2051</v>
      </c>
      <c r="R1061" s="2" t="s">
        <v>2067</v>
      </c>
      <c r="S1061" s="2"/>
      <c r="T1061" s="2" t="s">
        <v>1529</v>
      </c>
    </row>
    <row r="1062" spans="1:20" ht="14.25" customHeight="1">
      <c r="A1062" s="2" t="s">
        <v>26898</v>
      </c>
      <c r="B1062" s="2" t="s">
        <v>3896</v>
      </c>
      <c r="C1062" s="2" t="s">
        <v>15839</v>
      </c>
      <c r="D1062" s="2" t="s">
        <v>1082</v>
      </c>
      <c r="E1062" s="2" t="s">
        <v>264</v>
      </c>
      <c r="F1062" s="2" t="s">
        <v>26899</v>
      </c>
      <c r="G1062" s="2" t="s">
        <v>2046</v>
      </c>
      <c r="H1062" s="2" t="s">
        <v>26900</v>
      </c>
      <c r="I1062" s="2"/>
      <c r="J1062" s="2"/>
      <c r="K1062" s="2"/>
      <c r="L1062" s="2"/>
      <c r="M1062" s="2" t="s">
        <v>1566</v>
      </c>
      <c r="N1062" s="2" t="s">
        <v>2048</v>
      </c>
      <c r="O1062" s="2" t="s">
        <v>2179</v>
      </c>
      <c r="P1062" s="2" t="s">
        <v>24195</v>
      </c>
      <c r="Q1062" s="2" t="s">
        <v>2051</v>
      </c>
      <c r="R1062" s="2" t="s">
        <v>2067</v>
      </c>
      <c r="S1062" s="2"/>
      <c r="T1062" s="2" t="s">
        <v>1081</v>
      </c>
    </row>
    <row r="1063" spans="1:20" ht="14.25" customHeight="1">
      <c r="A1063" s="2" t="s">
        <v>26901</v>
      </c>
      <c r="B1063" s="2" t="s">
        <v>3896</v>
      </c>
      <c r="C1063" s="2" t="s">
        <v>26902</v>
      </c>
      <c r="D1063" s="2" t="s">
        <v>99</v>
      </c>
      <c r="E1063" s="2" t="s">
        <v>96</v>
      </c>
      <c r="F1063" s="2" t="s">
        <v>26903</v>
      </c>
      <c r="G1063" s="2" t="s">
        <v>2046</v>
      </c>
      <c r="H1063" s="2" t="s">
        <v>26904</v>
      </c>
      <c r="I1063" s="2"/>
      <c r="J1063" s="2"/>
      <c r="K1063" s="2"/>
      <c r="L1063" s="2"/>
      <c r="M1063" s="2" t="s">
        <v>60</v>
      </c>
      <c r="N1063" s="2" t="s">
        <v>2058</v>
      </c>
      <c r="O1063" s="2" t="s">
        <v>2316</v>
      </c>
      <c r="P1063" s="2" t="s">
        <v>2398</v>
      </c>
      <c r="Q1063" s="2" t="s">
        <v>2051</v>
      </c>
      <c r="R1063" s="2"/>
      <c r="S1063" s="2"/>
      <c r="T1063" s="2" t="s">
        <v>98</v>
      </c>
    </row>
    <row r="1064" spans="1:20" ht="14.25" customHeight="1">
      <c r="A1064" s="2" t="s">
        <v>26905</v>
      </c>
      <c r="B1064" s="2" t="s">
        <v>3896</v>
      </c>
      <c r="C1064" s="2" t="s">
        <v>4851</v>
      </c>
      <c r="D1064" s="2" t="s">
        <v>324</v>
      </c>
      <c r="E1064" s="2" t="s">
        <v>96</v>
      </c>
      <c r="F1064" s="2" t="s">
        <v>26906</v>
      </c>
      <c r="G1064" s="2" t="s">
        <v>2046</v>
      </c>
      <c r="H1064" s="2" t="s">
        <v>26907</v>
      </c>
      <c r="I1064" s="2"/>
      <c r="J1064" s="2"/>
      <c r="K1064" s="2"/>
      <c r="L1064" s="2"/>
      <c r="M1064" s="2" t="s">
        <v>1566</v>
      </c>
      <c r="N1064" s="2" t="s">
        <v>2048</v>
      </c>
      <c r="O1064" s="2" t="s">
        <v>2179</v>
      </c>
      <c r="P1064" s="2" t="s">
        <v>25525</v>
      </c>
      <c r="Q1064" s="2" t="s">
        <v>2051</v>
      </c>
      <c r="R1064" s="2" t="s">
        <v>2067</v>
      </c>
      <c r="S1064" s="2"/>
      <c r="T1064" s="2" t="s">
        <v>323</v>
      </c>
    </row>
    <row r="1065" spans="1:20" ht="14.25" customHeight="1">
      <c r="A1065" s="2" t="s">
        <v>26908</v>
      </c>
      <c r="B1065" s="2" t="s">
        <v>3896</v>
      </c>
      <c r="C1065" s="2" t="s">
        <v>2559</v>
      </c>
      <c r="D1065" s="2" t="s">
        <v>702</v>
      </c>
      <c r="E1065" s="2" t="s">
        <v>264</v>
      </c>
      <c r="F1065" s="2" t="s">
        <v>2320</v>
      </c>
      <c r="G1065" s="2" t="s">
        <v>2046</v>
      </c>
      <c r="H1065" s="2" t="s">
        <v>26909</v>
      </c>
      <c r="I1065" s="2"/>
      <c r="J1065" s="2"/>
      <c r="K1065" s="2"/>
      <c r="L1065" s="2"/>
      <c r="M1065" s="2" t="s">
        <v>59</v>
      </c>
      <c r="N1065" s="2" t="s">
        <v>2058</v>
      </c>
      <c r="O1065" s="2" t="s">
        <v>2322</v>
      </c>
      <c r="P1065" s="2" t="s">
        <v>20494</v>
      </c>
      <c r="Q1065" s="2" t="s">
        <v>2051</v>
      </c>
      <c r="R1065" s="2" t="s">
        <v>2052</v>
      </c>
      <c r="S1065" s="2"/>
      <c r="T1065" s="2" t="s">
        <v>701</v>
      </c>
    </row>
    <row r="1066" spans="1:20" ht="14.25" customHeight="1">
      <c r="A1066" s="2" t="s">
        <v>26910</v>
      </c>
      <c r="B1066" s="2" t="s">
        <v>3896</v>
      </c>
      <c r="C1066" s="2" t="s">
        <v>26911</v>
      </c>
      <c r="D1066" s="2" t="s">
        <v>312</v>
      </c>
      <c r="E1066" s="2" t="s">
        <v>264</v>
      </c>
      <c r="F1066" s="2" t="s">
        <v>23875</v>
      </c>
      <c r="G1066" s="2" t="s">
        <v>2046</v>
      </c>
      <c r="H1066" s="2" t="s">
        <v>26912</v>
      </c>
      <c r="I1066" s="2"/>
      <c r="J1066" s="2"/>
      <c r="K1066" s="2"/>
      <c r="L1066" s="2"/>
      <c r="M1066" s="2" t="s">
        <v>1566</v>
      </c>
      <c r="N1066" s="2" t="s">
        <v>2058</v>
      </c>
      <c r="O1066" s="2" t="s">
        <v>2093</v>
      </c>
      <c r="P1066" s="2" t="s">
        <v>4570</v>
      </c>
      <c r="Q1066" s="2" t="s">
        <v>2051</v>
      </c>
      <c r="R1066" s="2" t="s">
        <v>2067</v>
      </c>
      <c r="S1066" s="2"/>
      <c r="T1066" s="2" t="s">
        <v>311</v>
      </c>
    </row>
    <row r="1067" spans="1:20" ht="14.25" customHeight="1">
      <c r="A1067" s="2" t="s">
        <v>26913</v>
      </c>
      <c r="B1067" s="2" t="s">
        <v>3896</v>
      </c>
      <c r="C1067" s="2" t="s">
        <v>26914</v>
      </c>
      <c r="D1067" s="2" t="s">
        <v>130</v>
      </c>
      <c r="E1067" s="2" t="s">
        <v>96</v>
      </c>
      <c r="F1067" s="2" t="s">
        <v>4208</v>
      </c>
      <c r="G1067" s="2" t="s">
        <v>2046</v>
      </c>
      <c r="H1067" s="2" t="s">
        <v>26915</v>
      </c>
      <c r="I1067" s="2"/>
      <c r="J1067" s="2"/>
      <c r="K1067" s="2"/>
      <c r="L1067" s="2"/>
      <c r="M1067" s="2" t="s">
        <v>60</v>
      </c>
      <c r="N1067" s="2" t="s">
        <v>2058</v>
      </c>
      <c r="O1067" s="2" t="s">
        <v>2186</v>
      </c>
      <c r="P1067" s="2" t="s">
        <v>3235</v>
      </c>
      <c r="Q1067" s="2" t="s">
        <v>2051</v>
      </c>
      <c r="R1067" s="2" t="s">
        <v>2052</v>
      </c>
      <c r="S1067" s="2"/>
      <c r="T1067" s="2" t="s">
        <v>129</v>
      </c>
    </row>
    <row r="1068" spans="1:20" ht="14.25" customHeight="1">
      <c r="A1068" s="2" t="s">
        <v>26916</v>
      </c>
      <c r="B1068" s="2" t="s">
        <v>3896</v>
      </c>
      <c r="C1068" s="2" t="s">
        <v>4016</v>
      </c>
      <c r="D1068" s="2" t="s">
        <v>126</v>
      </c>
      <c r="E1068" s="2" t="s">
        <v>96</v>
      </c>
      <c r="F1068" s="2" t="s">
        <v>26917</v>
      </c>
      <c r="G1068" s="2" t="s">
        <v>2046</v>
      </c>
      <c r="H1068" s="2" t="s">
        <v>26918</v>
      </c>
      <c r="I1068" s="2"/>
      <c r="J1068" s="2"/>
      <c r="K1068" s="2"/>
      <c r="L1068" s="2"/>
      <c r="M1068" s="2" t="s">
        <v>1566</v>
      </c>
      <c r="N1068" s="2" t="s">
        <v>2058</v>
      </c>
      <c r="O1068" s="2" t="s">
        <v>2093</v>
      </c>
      <c r="P1068" s="2" t="s">
        <v>3587</v>
      </c>
      <c r="Q1068" s="2" t="s">
        <v>2051</v>
      </c>
      <c r="R1068" s="2" t="s">
        <v>2067</v>
      </c>
      <c r="S1068" s="2"/>
      <c r="T1068" s="2" t="s">
        <v>125</v>
      </c>
    </row>
    <row r="1069" spans="1:20" ht="14.25" customHeight="1">
      <c r="A1069" s="2" t="s">
        <v>26919</v>
      </c>
      <c r="B1069" s="2" t="s">
        <v>3896</v>
      </c>
      <c r="C1069" s="2" t="s">
        <v>26920</v>
      </c>
      <c r="D1069" s="2" t="s">
        <v>25296</v>
      </c>
      <c r="E1069" s="2" t="s">
        <v>264</v>
      </c>
      <c r="F1069" s="2" t="s">
        <v>2473</v>
      </c>
      <c r="G1069" s="2" t="s">
        <v>2091</v>
      </c>
      <c r="H1069" s="2" t="s">
        <v>26921</v>
      </c>
      <c r="I1069" s="2">
        <v>61490414494</v>
      </c>
      <c r="J1069" s="2"/>
      <c r="K1069" s="2"/>
      <c r="L1069" s="2"/>
      <c r="M1069" s="2" t="s">
        <v>59</v>
      </c>
      <c r="N1069" s="2" t="s">
        <v>2048</v>
      </c>
      <c r="O1069" s="2" t="s">
        <v>2301</v>
      </c>
      <c r="P1069" s="2" t="s">
        <v>4630</v>
      </c>
      <c r="Q1069" s="2" t="s">
        <v>2051</v>
      </c>
      <c r="R1069" s="2" t="s">
        <v>2067</v>
      </c>
      <c r="S1069" s="2"/>
      <c r="T1069" s="2" t="s">
        <v>25298</v>
      </c>
    </row>
    <row r="1070" spans="1:20" ht="14.25" customHeight="1">
      <c r="A1070" s="2" t="s">
        <v>26922</v>
      </c>
      <c r="B1070" s="2" t="s">
        <v>3896</v>
      </c>
      <c r="C1070" s="2" t="s">
        <v>3729</v>
      </c>
      <c r="D1070" s="2" t="s">
        <v>106</v>
      </c>
      <c r="E1070" s="2" t="s">
        <v>96</v>
      </c>
      <c r="F1070" s="2" t="s">
        <v>4591</v>
      </c>
      <c r="G1070" s="2" t="s">
        <v>2046</v>
      </c>
      <c r="H1070" s="2" t="s">
        <v>26923</v>
      </c>
      <c r="I1070" s="2"/>
      <c r="J1070" s="2"/>
      <c r="K1070" s="2"/>
      <c r="L1070" s="2"/>
      <c r="M1070" s="2" t="s">
        <v>1566</v>
      </c>
      <c r="N1070" s="2" t="s">
        <v>2058</v>
      </c>
      <c r="O1070" s="2" t="s">
        <v>2132</v>
      </c>
      <c r="P1070" s="2" t="s">
        <v>3363</v>
      </c>
      <c r="Q1070" s="2" t="s">
        <v>2051</v>
      </c>
      <c r="R1070" s="2" t="s">
        <v>2067</v>
      </c>
      <c r="S1070" s="2"/>
      <c r="T1070" s="2" t="s">
        <v>105</v>
      </c>
    </row>
    <row r="1071" spans="1:20" ht="14.25" customHeight="1">
      <c r="A1071" s="2" t="s">
        <v>26924</v>
      </c>
      <c r="B1071" s="2" t="s">
        <v>3896</v>
      </c>
      <c r="C1071" s="2" t="s">
        <v>26925</v>
      </c>
      <c r="D1071" s="2" t="s">
        <v>351</v>
      </c>
      <c r="E1071" s="2" t="s">
        <v>96</v>
      </c>
      <c r="F1071" s="2" t="s">
        <v>26926</v>
      </c>
      <c r="G1071" s="2" t="s">
        <v>2046</v>
      </c>
      <c r="H1071" s="2" t="s">
        <v>26927</v>
      </c>
      <c r="I1071" s="2">
        <v>447534386687</v>
      </c>
      <c r="J1071" s="2"/>
      <c r="K1071" s="2"/>
      <c r="L1071" s="2"/>
      <c r="M1071" s="2" t="s">
        <v>59</v>
      </c>
      <c r="N1071" s="2" t="s">
        <v>2058</v>
      </c>
      <c r="O1071" s="2" t="s">
        <v>3297</v>
      </c>
      <c r="P1071" s="2" t="s">
        <v>3235</v>
      </c>
      <c r="Q1071" s="2" t="s">
        <v>2051</v>
      </c>
      <c r="R1071" s="2"/>
      <c r="S1071" s="2"/>
      <c r="T1071" s="2" t="s">
        <v>350</v>
      </c>
    </row>
    <row r="1072" spans="1:20" ht="14.25" customHeight="1">
      <c r="A1072" s="2" t="s">
        <v>26928</v>
      </c>
      <c r="B1072" s="2" t="s">
        <v>3896</v>
      </c>
      <c r="C1072" s="2" t="s">
        <v>26929</v>
      </c>
      <c r="D1072" s="2" t="s">
        <v>158</v>
      </c>
      <c r="E1072" s="2" t="s">
        <v>96</v>
      </c>
      <c r="F1072" s="2" t="s">
        <v>26930</v>
      </c>
      <c r="G1072" s="2" t="s">
        <v>2046</v>
      </c>
      <c r="H1072" s="2" t="s">
        <v>26931</v>
      </c>
      <c r="I1072" s="2"/>
      <c r="J1072" s="2"/>
      <c r="K1072" s="2"/>
      <c r="L1072" s="2"/>
      <c r="M1072" s="2" t="s">
        <v>1566</v>
      </c>
      <c r="N1072" s="2" t="s">
        <v>2048</v>
      </c>
      <c r="O1072" s="2" t="s">
        <v>2179</v>
      </c>
      <c r="P1072" s="2" t="s">
        <v>2456</v>
      </c>
      <c r="Q1072" s="2" t="s">
        <v>2051</v>
      </c>
      <c r="R1072" s="2" t="s">
        <v>2067</v>
      </c>
      <c r="S1072" s="2"/>
      <c r="T1072" s="2" t="s">
        <v>157</v>
      </c>
    </row>
    <row r="1073" spans="1:20" ht="14.25" customHeight="1">
      <c r="A1073" s="2" t="s">
        <v>26932</v>
      </c>
      <c r="B1073" s="2" t="s">
        <v>3896</v>
      </c>
      <c r="C1073" s="2" t="s">
        <v>26933</v>
      </c>
      <c r="D1073" s="2" t="s">
        <v>1494</v>
      </c>
      <c r="E1073" s="2" t="s">
        <v>264</v>
      </c>
      <c r="F1073" s="2" t="s">
        <v>26934</v>
      </c>
      <c r="G1073" s="2" t="s">
        <v>2046</v>
      </c>
      <c r="H1073" s="2" t="s">
        <v>26935</v>
      </c>
      <c r="I1073" s="2"/>
      <c r="J1073" s="2"/>
      <c r="K1073" s="2"/>
      <c r="L1073" s="2"/>
      <c r="M1073" s="2" t="s">
        <v>1566</v>
      </c>
      <c r="N1073" s="2" t="s">
        <v>2058</v>
      </c>
      <c r="O1073" s="2" t="s">
        <v>2093</v>
      </c>
      <c r="P1073" s="2" t="s">
        <v>2377</v>
      </c>
      <c r="Q1073" s="2" t="s">
        <v>2051</v>
      </c>
      <c r="R1073" s="2" t="s">
        <v>2067</v>
      </c>
      <c r="S1073" s="2"/>
      <c r="T1073" s="2" t="s">
        <v>1493</v>
      </c>
    </row>
    <row r="1074" spans="1:20" ht="14.25" customHeight="1">
      <c r="A1074" s="2" t="s">
        <v>26936</v>
      </c>
      <c r="B1074" s="2" t="s">
        <v>3896</v>
      </c>
      <c r="C1074" s="2" t="s">
        <v>23323</v>
      </c>
      <c r="D1074" s="2" t="s">
        <v>351</v>
      </c>
      <c r="E1074" s="2" t="s">
        <v>96</v>
      </c>
      <c r="F1074" s="2" t="s">
        <v>26937</v>
      </c>
      <c r="G1074" s="2" t="s">
        <v>2046</v>
      </c>
      <c r="H1074" s="2" t="s">
        <v>26938</v>
      </c>
      <c r="I1074" s="2"/>
      <c r="J1074" s="2"/>
      <c r="K1074" s="2"/>
      <c r="L1074" s="2"/>
      <c r="M1074" s="2" t="s">
        <v>1566</v>
      </c>
      <c r="N1074" s="2" t="s">
        <v>2048</v>
      </c>
      <c r="O1074" s="2" t="s">
        <v>2179</v>
      </c>
      <c r="P1074" s="2" t="s">
        <v>25525</v>
      </c>
      <c r="Q1074" s="2" t="s">
        <v>2051</v>
      </c>
      <c r="R1074" s="2" t="s">
        <v>2067</v>
      </c>
      <c r="S1074" s="2"/>
      <c r="T1074" s="2" t="s">
        <v>350</v>
      </c>
    </row>
    <row r="1075" spans="1:20" ht="14.25" customHeight="1">
      <c r="A1075" s="2" t="s">
        <v>26939</v>
      </c>
      <c r="B1075" s="2" t="s">
        <v>3896</v>
      </c>
      <c r="C1075" s="2" t="s">
        <v>2459</v>
      </c>
      <c r="D1075" s="2" t="s">
        <v>597</v>
      </c>
      <c r="E1075" s="2" t="s">
        <v>264</v>
      </c>
      <c r="F1075" s="2" t="s">
        <v>8329</v>
      </c>
      <c r="G1075" s="2" t="s">
        <v>2046</v>
      </c>
      <c r="H1075" s="2" t="s">
        <v>26940</v>
      </c>
      <c r="I1075" s="2"/>
      <c r="J1075" s="2"/>
      <c r="K1075" s="2"/>
      <c r="L1075" s="2"/>
      <c r="M1075" s="2" t="s">
        <v>1566</v>
      </c>
      <c r="N1075" s="2" t="s">
        <v>2058</v>
      </c>
      <c r="O1075" s="2" t="s">
        <v>2139</v>
      </c>
      <c r="P1075" s="2" t="s">
        <v>2323</v>
      </c>
      <c r="Q1075" s="2" t="s">
        <v>2051</v>
      </c>
      <c r="R1075" s="2" t="s">
        <v>2052</v>
      </c>
      <c r="S1075" s="2"/>
      <c r="T1075" s="2" t="s">
        <v>596</v>
      </c>
    </row>
    <row r="1076" spans="1:20" ht="14.25" customHeight="1">
      <c r="A1076" s="2" t="s">
        <v>26941</v>
      </c>
      <c r="B1076" s="2" t="s">
        <v>3896</v>
      </c>
      <c r="C1076" s="2" t="s">
        <v>26942</v>
      </c>
      <c r="D1076" s="2" t="s">
        <v>124</v>
      </c>
      <c r="E1076" s="2" t="s">
        <v>96</v>
      </c>
      <c r="F1076" s="2" t="s">
        <v>26943</v>
      </c>
      <c r="G1076" s="2" t="s">
        <v>2046</v>
      </c>
      <c r="H1076" s="2" t="s">
        <v>26944</v>
      </c>
      <c r="I1076" s="2"/>
      <c r="J1076" s="2"/>
      <c r="K1076" s="2"/>
      <c r="L1076" s="2"/>
      <c r="M1076" s="2" t="s">
        <v>1566</v>
      </c>
      <c r="N1076" s="2" t="s">
        <v>2058</v>
      </c>
      <c r="O1076" s="2" t="s">
        <v>2153</v>
      </c>
      <c r="P1076" s="2" t="s">
        <v>26945</v>
      </c>
      <c r="Q1076" s="2" t="s">
        <v>2051</v>
      </c>
      <c r="R1076" s="2" t="s">
        <v>2052</v>
      </c>
      <c r="S1076" s="2"/>
      <c r="T1076" s="2" t="s">
        <v>123</v>
      </c>
    </row>
    <row r="1077" spans="1:20" ht="14.25" customHeight="1">
      <c r="A1077" s="2" t="s">
        <v>26946</v>
      </c>
      <c r="B1077" s="2" t="s">
        <v>3896</v>
      </c>
      <c r="C1077" s="2" t="s">
        <v>2168</v>
      </c>
      <c r="D1077" s="2" t="s">
        <v>1532</v>
      </c>
      <c r="E1077" s="2" t="s">
        <v>264</v>
      </c>
      <c r="F1077" s="2" t="s">
        <v>2473</v>
      </c>
      <c r="G1077" s="2" t="s">
        <v>2046</v>
      </c>
      <c r="H1077" s="2" t="s">
        <v>26947</v>
      </c>
      <c r="I1077" s="2"/>
      <c r="J1077" s="2"/>
      <c r="K1077" s="2"/>
      <c r="L1077" s="2"/>
      <c r="M1077" s="2" t="s">
        <v>59</v>
      </c>
      <c r="N1077" s="2" t="s">
        <v>2048</v>
      </c>
      <c r="O1077" s="2" t="s">
        <v>2301</v>
      </c>
      <c r="P1077" s="2" t="s">
        <v>20494</v>
      </c>
      <c r="Q1077" s="2" t="s">
        <v>2051</v>
      </c>
      <c r="R1077" s="2" t="s">
        <v>2052</v>
      </c>
      <c r="S1077" s="2"/>
      <c r="T1077" s="2" t="s">
        <v>1531</v>
      </c>
    </row>
    <row r="1078" spans="1:20" ht="14.25" customHeight="1">
      <c r="A1078" s="2" t="s">
        <v>26948</v>
      </c>
      <c r="B1078" s="2" t="s">
        <v>3896</v>
      </c>
      <c r="C1078" s="2" t="s">
        <v>17976</v>
      </c>
      <c r="D1078" s="2" t="s">
        <v>112</v>
      </c>
      <c r="E1078" s="2" t="s">
        <v>96</v>
      </c>
      <c r="F1078" s="2" t="s">
        <v>26949</v>
      </c>
      <c r="G1078" s="2" t="s">
        <v>2046</v>
      </c>
      <c r="H1078" s="2" t="s">
        <v>26950</v>
      </c>
      <c r="I1078" s="2"/>
      <c r="J1078" s="2"/>
      <c r="K1078" s="2"/>
      <c r="L1078" s="2"/>
      <c r="M1078" s="2" t="s">
        <v>60</v>
      </c>
      <c r="N1078" s="2" t="s">
        <v>2058</v>
      </c>
      <c r="O1078" s="2" t="s">
        <v>21896</v>
      </c>
      <c r="P1078" s="2" t="s">
        <v>2377</v>
      </c>
      <c r="Q1078" s="2" t="s">
        <v>2051</v>
      </c>
      <c r="R1078" s="2"/>
      <c r="S1078" s="2"/>
      <c r="T1078" s="2" t="s">
        <v>111</v>
      </c>
    </row>
    <row r="1079" spans="1:20" ht="14.25" customHeight="1">
      <c r="A1079" s="2" t="s">
        <v>26951</v>
      </c>
      <c r="B1079" s="2" t="s">
        <v>3864</v>
      </c>
      <c r="C1079" s="2" t="s">
        <v>5036</v>
      </c>
      <c r="D1079" s="2" t="s">
        <v>172</v>
      </c>
      <c r="E1079" s="2" t="s">
        <v>96</v>
      </c>
      <c r="F1079" s="2" t="s">
        <v>22305</v>
      </c>
      <c r="G1079" s="2" t="s">
        <v>2046</v>
      </c>
      <c r="H1079" s="2" t="s">
        <v>26952</v>
      </c>
      <c r="I1079" s="2"/>
      <c r="J1079" s="2"/>
      <c r="K1079" s="2"/>
      <c r="L1079" s="2"/>
      <c r="M1079" s="2" t="s">
        <v>1566</v>
      </c>
      <c r="N1079" s="2" t="s">
        <v>2058</v>
      </c>
      <c r="O1079" s="2" t="s">
        <v>2153</v>
      </c>
      <c r="P1079" s="2" t="s">
        <v>3969</v>
      </c>
      <c r="Q1079" s="2" t="s">
        <v>2051</v>
      </c>
      <c r="R1079" s="2" t="s">
        <v>2052</v>
      </c>
      <c r="S1079" s="2"/>
      <c r="T1079" s="2" t="s">
        <v>171</v>
      </c>
    </row>
    <row r="1080" spans="1:20" ht="14.25" customHeight="1">
      <c r="A1080" s="2" t="s">
        <v>26953</v>
      </c>
      <c r="B1080" s="2" t="s">
        <v>3864</v>
      </c>
      <c r="C1080" s="2" t="s">
        <v>26954</v>
      </c>
      <c r="D1080" s="2" t="s">
        <v>258</v>
      </c>
      <c r="E1080" s="2" t="s">
        <v>96</v>
      </c>
      <c r="F1080" s="2" t="s">
        <v>26955</v>
      </c>
      <c r="G1080" s="2" t="s">
        <v>2046</v>
      </c>
      <c r="H1080" s="2" t="s">
        <v>26956</v>
      </c>
      <c r="I1080" s="2"/>
      <c r="J1080" s="2"/>
      <c r="K1080" s="2"/>
      <c r="L1080" s="2"/>
      <c r="M1080" s="2" t="s">
        <v>1566</v>
      </c>
      <c r="N1080" s="2" t="s">
        <v>2058</v>
      </c>
      <c r="O1080" s="2" t="s">
        <v>2093</v>
      </c>
      <c r="P1080" s="2" t="s">
        <v>2534</v>
      </c>
      <c r="Q1080" s="2" t="s">
        <v>2051</v>
      </c>
      <c r="R1080" s="2" t="s">
        <v>2067</v>
      </c>
      <c r="S1080" s="2"/>
      <c r="T1080" s="2" t="s">
        <v>257</v>
      </c>
    </row>
    <row r="1081" spans="1:20" ht="14.25" customHeight="1">
      <c r="A1081" s="2" t="s">
        <v>26957</v>
      </c>
      <c r="B1081" s="2" t="s">
        <v>3864</v>
      </c>
      <c r="C1081" s="2" t="s">
        <v>26958</v>
      </c>
      <c r="D1081" s="2" t="s">
        <v>99</v>
      </c>
      <c r="E1081" s="2" t="s">
        <v>96</v>
      </c>
      <c r="F1081" s="2" t="s">
        <v>26959</v>
      </c>
      <c r="G1081" s="2" t="s">
        <v>2046</v>
      </c>
      <c r="H1081" s="2" t="s">
        <v>26960</v>
      </c>
      <c r="I1081" s="2"/>
      <c r="J1081" s="2"/>
      <c r="K1081" s="2"/>
      <c r="L1081" s="2"/>
      <c r="M1081" s="2" t="s">
        <v>1566</v>
      </c>
      <c r="N1081" s="2" t="s">
        <v>2058</v>
      </c>
      <c r="O1081" s="2" t="s">
        <v>2093</v>
      </c>
      <c r="P1081" s="2" t="s">
        <v>23212</v>
      </c>
      <c r="Q1081" s="2" t="s">
        <v>2051</v>
      </c>
      <c r="R1081" s="2" t="s">
        <v>2067</v>
      </c>
      <c r="S1081" s="2"/>
      <c r="T1081" s="2" t="s">
        <v>98</v>
      </c>
    </row>
    <row r="1082" spans="1:20" ht="14.25" customHeight="1">
      <c r="A1082" s="2" t="s">
        <v>26961</v>
      </c>
      <c r="B1082" s="2" t="s">
        <v>3885</v>
      </c>
      <c r="C1082" s="2" t="s">
        <v>7060</v>
      </c>
      <c r="D1082" s="2" t="s">
        <v>1504</v>
      </c>
      <c r="E1082" s="2" t="s">
        <v>264</v>
      </c>
      <c r="F1082" s="2" t="s">
        <v>26962</v>
      </c>
      <c r="G1082" s="2" t="s">
        <v>2046</v>
      </c>
      <c r="H1082" s="2" t="s">
        <v>26963</v>
      </c>
      <c r="I1082" s="2"/>
      <c r="J1082" s="2"/>
      <c r="K1082" s="2"/>
      <c r="L1082" s="2"/>
      <c r="M1082" s="2" t="s">
        <v>1566</v>
      </c>
      <c r="N1082" s="2" t="s">
        <v>2058</v>
      </c>
      <c r="O1082" s="2" t="s">
        <v>2145</v>
      </c>
      <c r="P1082" s="2" t="s">
        <v>2377</v>
      </c>
      <c r="Q1082" s="2" t="s">
        <v>2051</v>
      </c>
      <c r="R1082" s="2" t="s">
        <v>2067</v>
      </c>
      <c r="S1082" s="2"/>
      <c r="T1082" s="2" t="s">
        <v>1503</v>
      </c>
    </row>
    <row r="1083" spans="1:20" ht="14.25" customHeight="1">
      <c r="A1083" s="2" t="s">
        <v>26964</v>
      </c>
      <c r="B1083" s="2" t="s">
        <v>3885</v>
      </c>
      <c r="C1083" s="2" t="s">
        <v>26965</v>
      </c>
      <c r="D1083" s="2" t="s">
        <v>202</v>
      </c>
      <c r="E1083" s="2" t="s">
        <v>96</v>
      </c>
      <c r="F1083" s="2" t="s">
        <v>26966</v>
      </c>
      <c r="G1083" s="2" t="s">
        <v>2046</v>
      </c>
      <c r="H1083" s="2" t="s">
        <v>26967</v>
      </c>
      <c r="I1083" s="2"/>
      <c r="J1083" s="2"/>
      <c r="K1083" s="2"/>
      <c r="L1083" s="2"/>
      <c r="M1083" s="2" t="s">
        <v>1566</v>
      </c>
      <c r="N1083" s="2" t="s">
        <v>2048</v>
      </c>
      <c r="O1083" s="2" t="s">
        <v>2179</v>
      </c>
      <c r="P1083" s="2" t="s">
        <v>26968</v>
      </c>
      <c r="Q1083" s="2" t="s">
        <v>2051</v>
      </c>
      <c r="R1083" s="2" t="s">
        <v>2052</v>
      </c>
      <c r="S1083" s="2"/>
      <c r="T1083" s="2" t="s">
        <v>201</v>
      </c>
    </row>
    <row r="1084" spans="1:20" ht="14.25" customHeight="1">
      <c r="A1084" s="2" t="s">
        <v>26969</v>
      </c>
      <c r="B1084" s="2" t="s">
        <v>3885</v>
      </c>
      <c r="C1084" s="2" t="s">
        <v>26970</v>
      </c>
      <c r="D1084" s="2" t="s">
        <v>1314</v>
      </c>
      <c r="E1084" s="2" t="s">
        <v>264</v>
      </c>
      <c r="F1084" s="2" t="s">
        <v>2090</v>
      </c>
      <c r="G1084" s="2" t="s">
        <v>2046</v>
      </c>
      <c r="H1084" s="2" t="s">
        <v>26971</v>
      </c>
      <c r="I1084" s="2"/>
      <c r="J1084" s="2"/>
      <c r="K1084" s="2"/>
      <c r="L1084" s="2"/>
      <c r="M1084" s="2" t="s">
        <v>1566</v>
      </c>
      <c r="N1084" s="2" t="s">
        <v>2058</v>
      </c>
      <c r="O1084" s="2" t="s">
        <v>2093</v>
      </c>
      <c r="P1084" s="2" t="s">
        <v>4570</v>
      </c>
      <c r="Q1084" s="2" t="s">
        <v>2051</v>
      </c>
      <c r="R1084" s="2" t="s">
        <v>2067</v>
      </c>
      <c r="S1084" s="2"/>
      <c r="T1084" s="2" t="s">
        <v>1313</v>
      </c>
    </row>
    <row r="1085" spans="1:20" ht="14.25" customHeight="1">
      <c r="A1085" s="2" t="s">
        <v>26972</v>
      </c>
      <c r="B1085" s="2" t="s">
        <v>3885</v>
      </c>
      <c r="C1085" s="2" t="s">
        <v>5740</v>
      </c>
      <c r="D1085" s="2" t="s">
        <v>1050</v>
      </c>
      <c r="E1085" s="2" t="s">
        <v>264</v>
      </c>
      <c r="F1085" s="2" t="s">
        <v>2824</v>
      </c>
      <c r="G1085" s="2" t="s">
        <v>2046</v>
      </c>
      <c r="H1085" s="2" t="s">
        <v>26973</v>
      </c>
      <c r="I1085" s="2">
        <v>447967342662</v>
      </c>
      <c r="J1085" s="2"/>
      <c r="K1085" s="2"/>
      <c r="L1085" s="2"/>
      <c r="M1085" s="2" t="s">
        <v>60</v>
      </c>
      <c r="N1085" s="2" t="s">
        <v>2058</v>
      </c>
      <c r="O1085" s="2" t="s">
        <v>2316</v>
      </c>
      <c r="P1085" s="2" t="s">
        <v>23007</v>
      </c>
      <c r="Q1085" s="2" t="s">
        <v>2051</v>
      </c>
      <c r="R1085" s="2"/>
      <c r="S1085" s="2"/>
      <c r="T1085" s="2" t="s">
        <v>1049</v>
      </c>
    </row>
    <row r="1086" spans="1:20" ht="14.25" customHeight="1">
      <c r="A1086" s="2" t="s">
        <v>26974</v>
      </c>
      <c r="B1086" s="2" t="s">
        <v>3885</v>
      </c>
      <c r="C1086" s="2" t="s">
        <v>26975</v>
      </c>
      <c r="D1086" s="2" t="s">
        <v>278</v>
      </c>
      <c r="E1086" s="2" t="s">
        <v>96</v>
      </c>
      <c r="F1086" s="2" t="s">
        <v>15111</v>
      </c>
      <c r="G1086" s="2" t="s">
        <v>2046</v>
      </c>
      <c r="H1086" s="2" t="s">
        <v>26976</v>
      </c>
      <c r="I1086" s="2"/>
      <c r="J1086" s="2"/>
      <c r="K1086" s="2"/>
      <c r="L1086" s="2"/>
      <c r="M1086" s="2" t="s">
        <v>1566</v>
      </c>
      <c r="N1086" s="2" t="s">
        <v>2058</v>
      </c>
      <c r="O1086" s="2" t="s">
        <v>2153</v>
      </c>
      <c r="P1086" s="2" t="s">
        <v>3587</v>
      </c>
      <c r="Q1086" s="2" t="s">
        <v>2051</v>
      </c>
      <c r="R1086" s="2" t="s">
        <v>2052</v>
      </c>
      <c r="S1086" s="2"/>
      <c r="T1086" s="2" t="s">
        <v>277</v>
      </c>
    </row>
    <row r="1087" spans="1:20" ht="14.25" customHeight="1">
      <c r="A1087" s="2" t="s">
        <v>26977</v>
      </c>
      <c r="B1087" s="2" t="s">
        <v>9633</v>
      </c>
      <c r="C1087" s="2" t="s">
        <v>26978</v>
      </c>
      <c r="D1087" s="2" t="s">
        <v>168</v>
      </c>
      <c r="E1087" s="2" t="s">
        <v>96</v>
      </c>
      <c r="F1087" s="2" t="s">
        <v>26979</v>
      </c>
      <c r="G1087" s="2" t="s">
        <v>2046</v>
      </c>
      <c r="H1087" s="2" t="s">
        <v>26980</v>
      </c>
      <c r="I1087" s="2"/>
      <c r="J1087" s="2"/>
      <c r="K1087" s="2"/>
      <c r="L1087" s="2"/>
      <c r="M1087" s="2" t="s">
        <v>60</v>
      </c>
      <c r="N1087" s="2" t="s">
        <v>2058</v>
      </c>
      <c r="O1087" s="2" t="s">
        <v>2186</v>
      </c>
      <c r="P1087" s="2" t="s">
        <v>3061</v>
      </c>
      <c r="Q1087" s="2" t="s">
        <v>2051</v>
      </c>
      <c r="R1087" s="2" t="s">
        <v>2067</v>
      </c>
      <c r="S1087" s="2"/>
      <c r="T1087" s="2" t="s">
        <v>167</v>
      </c>
    </row>
    <row r="1088" spans="1:20" ht="14.25" customHeight="1">
      <c r="A1088" s="2" t="s">
        <v>26981</v>
      </c>
      <c r="B1088" s="2" t="s">
        <v>26982</v>
      </c>
      <c r="C1088" s="2" t="s">
        <v>26983</v>
      </c>
      <c r="D1088" s="2" t="s">
        <v>180</v>
      </c>
      <c r="E1088" s="2" t="s">
        <v>96</v>
      </c>
      <c r="F1088" s="2" t="s">
        <v>26984</v>
      </c>
      <c r="G1088" s="2" t="s">
        <v>2046</v>
      </c>
      <c r="H1088" s="2" t="s">
        <v>26985</v>
      </c>
      <c r="I1088" s="2"/>
      <c r="J1088" s="2"/>
      <c r="K1088" s="2"/>
      <c r="L1088" s="2"/>
      <c r="M1088" s="2" t="s">
        <v>1566</v>
      </c>
      <c r="N1088" s="2" t="s">
        <v>2048</v>
      </c>
      <c r="O1088" s="2" t="s">
        <v>2179</v>
      </c>
      <c r="P1088" s="2" t="s">
        <v>3587</v>
      </c>
      <c r="Q1088" s="2" t="s">
        <v>2051</v>
      </c>
      <c r="R1088" s="2" t="s">
        <v>2052</v>
      </c>
      <c r="S1088" s="2"/>
      <c r="T1088" s="2" t="s">
        <v>179</v>
      </c>
    </row>
    <row r="1089" spans="1:20" ht="14.25" customHeight="1">
      <c r="A1089" s="2" t="s">
        <v>26986</v>
      </c>
      <c r="B1089" s="2" t="s">
        <v>9633</v>
      </c>
      <c r="C1089" s="2" t="s">
        <v>26987</v>
      </c>
      <c r="D1089" s="2" t="s">
        <v>278</v>
      </c>
      <c r="E1089" s="2" t="s">
        <v>96</v>
      </c>
      <c r="F1089" s="2" t="s">
        <v>26988</v>
      </c>
      <c r="G1089" s="2" t="s">
        <v>2046</v>
      </c>
      <c r="H1089" s="2" t="s">
        <v>26989</v>
      </c>
      <c r="I1089" s="2"/>
      <c r="J1089" s="2"/>
      <c r="K1089" s="2"/>
      <c r="L1089" s="2"/>
      <c r="M1089" s="2" t="s">
        <v>1566</v>
      </c>
      <c r="N1089" s="2" t="s">
        <v>2048</v>
      </c>
      <c r="O1089" s="2" t="s">
        <v>2179</v>
      </c>
      <c r="P1089" s="2" t="s">
        <v>2066</v>
      </c>
      <c r="Q1089" s="2" t="s">
        <v>2051</v>
      </c>
      <c r="R1089" s="2" t="s">
        <v>2067</v>
      </c>
      <c r="S1089" s="2"/>
      <c r="T1089" s="2" t="s">
        <v>277</v>
      </c>
    </row>
    <row r="1090" spans="1:20" ht="14.25" customHeight="1">
      <c r="A1090" s="2" t="s">
        <v>26990</v>
      </c>
      <c r="B1090" s="2" t="s">
        <v>9633</v>
      </c>
      <c r="C1090" s="2" t="s">
        <v>4035</v>
      </c>
      <c r="D1090" s="2" t="s">
        <v>302</v>
      </c>
      <c r="E1090" s="2" t="s">
        <v>96</v>
      </c>
      <c r="F1090" s="2" t="s">
        <v>26991</v>
      </c>
      <c r="G1090" s="2" t="s">
        <v>2046</v>
      </c>
      <c r="H1090" s="2" t="s">
        <v>26992</v>
      </c>
      <c r="I1090" s="2"/>
      <c r="J1090" s="2"/>
      <c r="K1090" s="2"/>
      <c r="L1090" s="2"/>
      <c r="M1090" s="2" t="s">
        <v>1566</v>
      </c>
      <c r="N1090" s="2" t="s">
        <v>2058</v>
      </c>
      <c r="O1090" s="2" t="s">
        <v>2153</v>
      </c>
      <c r="P1090" s="2" t="s">
        <v>2289</v>
      </c>
      <c r="Q1090" s="2" t="s">
        <v>2051</v>
      </c>
      <c r="R1090" s="2" t="s">
        <v>2052</v>
      </c>
      <c r="S1090" s="2"/>
      <c r="T1090" s="2" t="s">
        <v>301</v>
      </c>
    </row>
    <row r="1091" spans="1:20" ht="14.25" customHeight="1">
      <c r="A1091" s="2" t="s">
        <v>26993</v>
      </c>
      <c r="B1091" s="2" t="s">
        <v>9633</v>
      </c>
      <c r="C1091" s="2" t="s">
        <v>26994</v>
      </c>
      <c r="D1091" s="2" t="s">
        <v>531</v>
      </c>
      <c r="E1091" s="2" t="s">
        <v>264</v>
      </c>
      <c r="F1091" s="2" t="s">
        <v>3606</v>
      </c>
      <c r="G1091" s="2" t="s">
        <v>2046</v>
      </c>
      <c r="H1091" s="2" t="s">
        <v>26995</v>
      </c>
      <c r="I1091" s="2"/>
      <c r="J1091" s="2"/>
      <c r="K1091" s="2"/>
      <c r="L1091" s="2"/>
      <c r="M1091" s="2" t="s">
        <v>1566</v>
      </c>
      <c r="N1091" s="2" t="s">
        <v>2058</v>
      </c>
      <c r="O1091" s="2" t="s">
        <v>2145</v>
      </c>
      <c r="P1091" s="2" t="s">
        <v>2323</v>
      </c>
      <c r="Q1091" s="2" t="s">
        <v>2051</v>
      </c>
      <c r="R1091" s="2" t="s">
        <v>2052</v>
      </c>
      <c r="S1091" s="2"/>
      <c r="T1091" s="2" t="s">
        <v>530</v>
      </c>
    </row>
    <row r="1092" spans="1:20" ht="14.25" customHeight="1">
      <c r="A1092" s="2" t="s">
        <v>26996</v>
      </c>
      <c r="B1092" s="2" t="s">
        <v>26997</v>
      </c>
      <c r="C1092" s="2" t="s">
        <v>26998</v>
      </c>
      <c r="D1092" s="2" t="s">
        <v>996</v>
      </c>
      <c r="E1092" s="2" t="s">
        <v>264</v>
      </c>
      <c r="F1092" s="2" t="s">
        <v>26999</v>
      </c>
      <c r="G1092" s="2" t="s">
        <v>2091</v>
      </c>
      <c r="H1092" s="2" t="s">
        <v>27000</v>
      </c>
      <c r="I1092" s="2"/>
      <c r="J1092" s="2"/>
      <c r="K1092" s="2"/>
      <c r="L1092" s="2"/>
      <c r="M1092" s="2" t="s">
        <v>1566</v>
      </c>
      <c r="N1092" s="2" t="s">
        <v>2048</v>
      </c>
      <c r="O1092" s="2" t="s">
        <v>2199</v>
      </c>
      <c r="P1092" s="2" t="s">
        <v>2609</v>
      </c>
      <c r="Q1092" s="2" t="s">
        <v>2051</v>
      </c>
      <c r="R1092" s="2" t="s">
        <v>2052</v>
      </c>
      <c r="S1092" s="2"/>
      <c r="T1092" s="2" t="s">
        <v>995</v>
      </c>
    </row>
    <row r="1093" spans="1:20" ht="14.25" customHeight="1">
      <c r="A1093" s="2" t="s">
        <v>27001</v>
      </c>
      <c r="B1093" s="2" t="s">
        <v>3875</v>
      </c>
      <c r="C1093" s="2" t="s">
        <v>27002</v>
      </c>
      <c r="D1093" s="2" t="s">
        <v>27003</v>
      </c>
      <c r="E1093" s="2" t="s">
        <v>264</v>
      </c>
      <c r="F1093" s="2" t="s">
        <v>2473</v>
      </c>
      <c r="G1093" s="2" t="s">
        <v>2091</v>
      </c>
      <c r="H1093" s="2" t="s">
        <v>27004</v>
      </c>
      <c r="I1093" s="2">
        <v>447825660258</v>
      </c>
      <c r="J1093" s="2"/>
      <c r="K1093" s="2"/>
      <c r="L1093" s="2"/>
      <c r="M1093" s="2" t="s">
        <v>59</v>
      </c>
      <c r="N1093" s="2" t="s">
        <v>2048</v>
      </c>
      <c r="O1093" s="2" t="s">
        <v>2301</v>
      </c>
      <c r="P1093" s="2" t="s">
        <v>2609</v>
      </c>
      <c r="Q1093" s="2" t="s">
        <v>2051</v>
      </c>
      <c r="R1093" s="2"/>
      <c r="S1093" s="2"/>
      <c r="T1093" s="2" t="s">
        <v>27005</v>
      </c>
    </row>
    <row r="1094" spans="1:20" ht="14.25" customHeight="1">
      <c r="A1094" s="2" t="s">
        <v>27006</v>
      </c>
      <c r="B1094" s="2" t="s">
        <v>3875</v>
      </c>
      <c r="C1094" s="2" t="s">
        <v>27007</v>
      </c>
      <c r="D1094" s="2" t="s">
        <v>152</v>
      </c>
      <c r="E1094" s="2" t="s">
        <v>96</v>
      </c>
      <c r="F1094" s="2" t="s">
        <v>23465</v>
      </c>
      <c r="G1094" s="2" t="s">
        <v>2046</v>
      </c>
      <c r="H1094" s="2" t="s">
        <v>27008</v>
      </c>
      <c r="I1094" s="2">
        <v>447976525299</v>
      </c>
      <c r="J1094" s="2">
        <v>441937529236</v>
      </c>
      <c r="K1094" s="2"/>
      <c r="L1094" s="2"/>
      <c r="M1094" s="2" t="s">
        <v>1566</v>
      </c>
      <c r="N1094" s="2" t="s">
        <v>2058</v>
      </c>
      <c r="O1094" s="2" t="s">
        <v>2059</v>
      </c>
      <c r="P1094" s="2" t="s">
        <v>3937</v>
      </c>
      <c r="Q1094" s="2" t="s">
        <v>2051</v>
      </c>
      <c r="R1094" s="2" t="s">
        <v>2067</v>
      </c>
      <c r="S1094" s="2"/>
      <c r="T1094" s="2" t="s">
        <v>151</v>
      </c>
    </row>
    <row r="1095" spans="1:20" ht="14.25" customHeight="1">
      <c r="A1095" s="2" t="s">
        <v>27009</v>
      </c>
      <c r="B1095" s="2" t="s">
        <v>3875</v>
      </c>
      <c r="C1095" s="2" t="s">
        <v>4493</v>
      </c>
      <c r="D1095" s="2" t="s">
        <v>27003</v>
      </c>
      <c r="E1095" s="2" t="s">
        <v>264</v>
      </c>
      <c r="F1095" s="2" t="s">
        <v>2473</v>
      </c>
      <c r="G1095" s="2" t="s">
        <v>2091</v>
      </c>
      <c r="H1095" s="2" t="s">
        <v>27010</v>
      </c>
      <c r="I1095" s="2"/>
      <c r="J1095" s="2"/>
      <c r="K1095" s="2"/>
      <c r="L1095" s="2"/>
      <c r="M1095" s="2" t="s">
        <v>59</v>
      </c>
      <c r="N1095" s="2" t="s">
        <v>2048</v>
      </c>
      <c r="O1095" s="2" t="s">
        <v>2301</v>
      </c>
      <c r="P1095" s="2" t="s">
        <v>2609</v>
      </c>
      <c r="Q1095" s="2" t="s">
        <v>2051</v>
      </c>
      <c r="R1095" s="2" t="s">
        <v>2052</v>
      </c>
      <c r="S1095" s="2"/>
      <c r="T1095" s="2" t="s">
        <v>27005</v>
      </c>
    </row>
    <row r="1096" spans="1:20" ht="14.25" customHeight="1">
      <c r="A1096" s="2" t="s">
        <v>27011</v>
      </c>
      <c r="B1096" s="2" t="s">
        <v>27012</v>
      </c>
      <c r="C1096" s="2" t="s">
        <v>3084</v>
      </c>
      <c r="D1096" s="2" t="s">
        <v>254</v>
      </c>
      <c r="E1096" s="2" t="s">
        <v>96</v>
      </c>
      <c r="F1096" s="2" t="s">
        <v>27013</v>
      </c>
      <c r="G1096" s="2" t="s">
        <v>2046</v>
      </c>
      <c r="H1096" s="2" t="s">
        <v>27014</v>
      </c>
      <c r="I1096" s="2"/>
      <c r="J1096" s="2"/>
      <c r="K1096" s="2"/>
      <c r="L1096" s="2"/>
      <c r="M1096" s="2" t="s">
        <v>1566</v>
      </c>
      <c r="N1096" s="2" t="s">
        <v>2058</v>
      </c>
      <c r="O1096" s="2" t="s">
        <v>2139</v>
      </c>
      <c r="P1096" s="2" t="s">
        <v>23311</v>
      </c>
      <c r="Q1096" s="2" t="s">
        <v>2051</v>
      </c>
      <c r="R1096" s="2" t="s">
        <v>2052</v>
      </c>
      <c r="S1096" s="2"/>
      <c r="T1096" s="2" t="s">
        <v>253</v>
      </c>
    </row>
    <row r="1097" spans="1:20" ht="14.25" customHeight="1">
      <c r="A1097" s="2" t="s">
        <v>27015</v>
      </c>
      <c r="B1097" s="2" t="s">
        <v>27016</v>
      </c>
      <c r="C1097" s="2" t="s">
        <v>27017</v>
      </c>
      <c r="D1097" s="2" t="s">
        <v>359</v>
      </c>
      <c r="E1097" s="2" t="s">
        <v>264</v>
      </c>
      <c r="F1097" s="2" t="s">
        <v>27018</v>
      </c>
      <c r="G1097" s="2" t="s">
        <v>2046</v>
      </c>
      <c r="H1097" s="2" t="s">
        <v>27019</v>
      </c>
      <c r="I1097" s="2"/>
      <c r="J1097" s="2"/>
      <c r="K1097" s="2"/>
      <c r="L1097" s="2"/>
      <c r="M1097" s="2" t="s">
        <v>1566</v>
      </c>
      <c r="N1097" s="2" t="s">
        <v>2048</v>
      </c>
      <c r="O1097" s="2" t="s">
        <v>2199</v>
      </c>
      <c r="P1097" s="2" t="s">
        <v>3153</v>
      </c>
      <c r="Q1097" s="2" t="s">
        <v>2051</v>
      </c>
      <c r="R1097" s="2" t="s">
        <v>2067</v>
      </c>
      <c r="S1097" s="2"/>
      <c r="T1097" s="2" t="s">
        <v>358</v>
      </c>
    </row>
    <row r="1098" spans="1:20" ht="14.25" customHeight="1">
      <c r="A1098" s="2" t="s">
        <v>27020</v>
      </c>
      <c r="B1098" s="2" t="s">
        <v>15638</v>
      </c>
      <c r="C1098" s="2" t="s">
        <v>20308</v>
      </c>
      <c r="D1098" s="2" t="s">
        <v>1428</v>
      </c>
      <c r="E1098" s="2" t="s">
        <v>264</v>
      </c>
      <c r="F1098" s="2" t="s">
        <v>2112</v>
      </c>
      <c r="G1098" s="2" t="s">
        <v>2046</v>
      </c>
      <c r="H1098" s="2" t="s">
        <v>27021</v>
      </c>
      <c r="I1098" s="2"/>
      <c r="J1098" s="2"/>
      <c r="K1098" s="2"/>
      <c r="L1098" s="2"/>
      <c r="M1098" s="2" t="s">
        <v>1566</v>
      </c>
      <c r="N1098" s="2" t="s">
        <v>2058</v>
      </c>
      <c r="O1098" s="2" t="s">
        <v>2093</v>
      </c>
      <c r="P1098" s="2" t="s">
        <v>4570</v>
      </c>
      <c r="Q1098" s="2" t="s">
        <v>2051</v>
      </c>
      <c r="R1098" s="2" t="s">
        <v>2067</v>
      </c>
      <c r="S1098" s="2"/>
      <c r="T1098" s="2" t="s">
        <v>1427</v>
      </c>
    </row>
    <row r="1099" spans="1:20" ht="14.25" customHeight="1">
      <c r="A1099" s="2" t="s">
        <v>27022</v>
      </c>
      <c r="B1099" s="2" t="s">
        <v>15638</v>
      </c>
      <c r="C1099" s="2" t="s">
        <v>19057</v>
      </c>
      <c r="D1099" s="2" t="s">
        <v>286</v>
      </c>
      <c r="E1099" s="2" t="s">
        <v>96</v>
      </c>
      <c r="F1099" s="2" t="s">
        <v>27023</v>
      </c>
      <c r="G1099" s="2" t="s">
        <v>2046</v>
      </c>
      <c r="H1099" s="2" t="s">
        <v>27024</v>
      </c>
      <c r="I1099" s="2"/>
      <c r="J1099" s="2"/>
      <c r="K1099" s="2"/>
      <c r="L1099" s="2"/>
      <c r="M1099" s="2" t="s">
        <v>1566</v>
      </c>
      <c r="N1099" s="2" t="s">
        <v>2048</v>
      </c>
      <c r="O1099" s="2" t="s">
        <v>2199</v>
      </c>
      <c r="P1099" s="2" t="s">
        <v>2456</v>
      </c>
      <c r="Q1099" s="2" t="s">
        <v>2051</v>
      </c>
      <c r="R1099" s="2" t="s">
        <v>2052</v>
      </c>
      <c r="S1099" s="2"/>
      <c r="T1099" s="2" t="s">
        <v>285</v>
      </c>
    </row>
    <row r="1100" spans="1:20" ht="14.25" customHeight="1">
      <c r="A1100" s="2" t="s">
        <v>27025</v>
      </c>
      <c r="B1100" s="2" t="s">
        <v>3864</v>
      </c>
      <c r="C1100" s="2" t="s">
        <v>2459</v>
      </c>
      <c r="D1100" s="2" t="s">
        <v>1516</v>
      </c>
      <c r="E1100" s="2" t="s">
        <v>264</v>
      </c>
      <c r="F1100" s="2" t="s">
        <v>2320</v>
      </c>
      <c r="G1100" s="2" t="s">
        <v>2046</v>
      </c>
      <c r="H1100" s="2" t="s">
        <v>27026</v>
      </c>
      <c r="I1100" s="2"/>
      <c r="J1100" s="2"/>
      <c r="K1100" s="2"/>
      <c r="L1100" s="2"/>
      <c r="M1100" s="2" t="s">
        <v>59</v>
      </c>
      <c r="N1100" s="2" t="s">
        <v>2058</v>
      </c>
      <c r="O1100" s="2" t="s">
        <v>2322</v>
      </c>
      <c r="P1100" s="2" t="s">
        <v>20494</v>
      </c>
      <c r="Q1100" s="2" t="s">
        <v>2051</v>
      </c>
      <c r="R1100" s="2" t="s">
        <v>2052</v>
      </c>
      <c r="S1100" s="2"/>
      <c r="T1100" s="2" t="s">
        <v>1515</v>
      </c>
    </row>
    <row r="1101" spans="1:20" ht="14.25" customHeight="1">
      <c r="A1101" s="2" t="s">
        <v>27027</v>
      </c>
      <c r="B1101" s="2" t="s">
        <v>3864</v>
      </c>
      <c r="C1101" s="2" t="s">
        <v>27028</v>
      </c>
      <c r="D1101" s="2" t="s">
        <v>114</v>
      </c>
      <c r="E1101" s="2" t="s">
        <v>96</v>
      </c>
      <c r="F1101" s="2" t="s">
        <v>4810</v>
      </c>
      <c r="G1101" s="2" t="s">
        <v>2046</v>
      </c>
      <c r="H1101" s="2" t="s">
        <v>27029</v>
      </c>
      <c r="I1101" s="2"/>
      <c r="J1101" s="2"/>
      <c r="K1101" s="2"/>
      <c r="L1101" s="2"/>
      <c r="M1101" s="2" t="s">
        <v>1566</v>
      </c>
      <c r="N1101" s="2" t="s">
        <v>2058</v>
      </c>
      <c r="O1101" s="2" t="s">
        <v>2153</v>
      </c>
      <c r="P1101" s="2" t="s">
        <v>3587</v>
      </c>
      <c r="Q1101" s="2" t="s">
        <v>2051</v>
      </c>
      <c r="R1101" s="2" t="s">
        <v>2052</v>
      </c>
      <c r="S1101" s="2"/>
      <c r="T1101" s="2" t="s">
        <v>113</v>
      </c>
    </row>
    <row r="1102" spans="1:20" ht="14.25" customHeight="1">
      <c r="A1102" s="2" t="s">
        <v>27030</v>
      </c>
      <c r="B1102" s="2" t="s">
        <v>3864</v>
      </c>
      <c r="C1102" s="2" t="s">
        <v>3356</v>
      </c>
      <c r="D1102" s="2" t="s">
        <v>99</v>
      </c>
      <c r="E1102" s="2" t="s">
        <v>96</v>
      </c>
      <c r="F1102" s="2" t="s">
        <v>27031</v>
      </c>
      <c r="G1102" s="2" t="s">
        <v>2046</v>
      </c>
      <c r="H1102" s="2" t="s">
        <v>27032</v>
      </c>
      <c r="I1102" s="2"/>
      <c r="J1102" s="2"/>
      <c r="K1102" s="2"/>
      <c r="L1102" s="2"/>
      <c r="M1102" s="2" t="s">
        <v>1566</v>
      </c>
      <c r="N1102" s="2" t="s">
        <v>2058</v>
      </c>
      <c r="O1102" s="2" t="s">
        <v>2153</v>
      </c>
      <c r="P1102" s="2" t="s">
        <v>24736</v>
      </c>
      <c r="Q1102" s="2" t="s">
        <v>2051</v>
      </c>
      <c r="R1102" s="2" t="s">
        <v>2052</v>
      </c>
      <c r="S1102" s="2"/>
      <c r="T1102" s="2" t="s">
        <v>98</v>
      </c>
    </row>
    <row r="1103" spans="1:20" ht="14.25" customHeight="1">
      <c r="A1103" s="2" t="s">
        <v>27033</v>
      </c>
      <c r="B1103" s="2" t="s">
        <v>27034</v>
      </c>
      <c r="C1103" s="2" t="s">
        <v>27035</v>
      </c>
      <c r="D1103" s="2" t="s">
        <v>99</v>
      </c>
      <c r="E1103" s="2" t="s">
        <v>96</v>
      </c>
      <c r="F1103" s="2" t="s">
        <v>4664</v>
      </c>
      <c r="G1103" s="2" t="s">
        <v>2046</v>
      </c>
      <c r="H1103" s="2" t="s">
        <v>27036</v>
      </c>
      <c r="I1103" s="2"/>
      <c r="J1103" s="2"/>
      <c r="K1103" s="2"/>
      <c r="L1103" s="2"/>
      <c r="M1103" s="2" t="s">
        <v>1566</v>
      </c>
      <c r="N1103" s="2" t="s">
        <v>2058</v>
      </c>
      <c r="O1103" s="2" t="s">
        <v>2153</v>
      </c>
      <c r="P1103" s="2" t="s">
        <v>23212</v>
      </c>
      <c r="Q1103" s="2" t="s">
        <v>2051</v>
      </c>
      <c r="R1103" s="2" t="s">
        <v>2052</v>
      </c>
      <c r="S1103" s="2"/>
      <c r="T1103" s="2" t="s">
        <v>98</v>
      </c>
    </row>
    <row r="1104" spans="1:20" ht="14.25" customHeight="1">
      <c r="A1104" s="2" t="s">
        <v>27037</v>
      </c>
      <c r="B1104" s="2" t="s">
        <v>11663</v>
      </c>
      <c r="C1104" s="2" t="s">
        <v>21356</v>
      </c>
      <c r="D1104" s="2" t="s">
        <v>23666</v>
      </c>
      <c r="E1104" s="2" t="s">
        <v>264</v>
      </c>
      <c r="F1104" s="2" t="s">
        <v>2473</v>
      </c>
      <c r="G1104" s="2" t="s">
        <v>23667</v>
      </c>
      <c r="H1104" s="2" t="s">
        <v>27038</v>
      </c>
      <c r="I1104" s="2"/>
      <c r="J1104" s="2"/>
      <c r="K1104" s="2"/>
      <c r="L1104" s="2"/>
      <c r="M1104" s="2" t="s">
        <v>59</v>
      </c>
      <c r="N1104" s="2" t="s">
        <v>2048</v>
      </c>
      <c r="O1104" s="2" t="s">
        <v>2301</v>
      </c>
      <c r="P1104" s="2" t="s">
        <v>4630</v>
      </c>
      <c r="Q1104" s="2" t="s">
        <v>2051</v>
      </c>
      <c r="R1104" s="2" t="s">
        <v>2067</v>
      </c>
      <c r="S1104" s="2"/>
      <c r="T1104" s="2" t="s">
        <v>23669</v>
      </c>
    </row>
    <row r="1105" spans="1:20" ht="14.25" customHeight="1">
      <c r="A1105" s="2" t="s">
        <v>27039</v>
      </c>
      <c r="B1105" s="2" t="s">
        <v>27040</v>
      </c>
      <c r="C1105" s="2" t="s">
        <v>27041</v>
      </c>
      <c r="D1105" s="2" t="s">
        <v>154</v>
      </c>
      <c r="E1105" s="2" t="s">
        <v>96</v>
      </c>
      <c r="F1105" s="2" t="s">
        <v>22637</v>
      </c>
      <c r="G1105" s="2" t="s">
        <v>2046</v>
      </c>
      <c r="H1105" s="2" t="s">
        <v>27042</v>
      </c>
      <c r="I1105" s="2"/>
      <c r="J1105" s="2"/>
      <c r="K1105" s="2"/>
      <c r="L1105" s="2"/>
      <c r="M1105" s="2" t="s">
        <v>1566</v>
      </c>
      <c r="N1105" s="2" t="s">
        <v>2058</v>
      </c>
      <c r="O1105" s="2" t="s">
        <v>2153</v>
      </c>
      <c r="P1105" s="2" t="s">
        <v>24852</v>
      </c>
      <c r="Q1105" s="2" t="s">
        <v>2051</v>
      </c>
      <c r="R1105" s="2" t="s">
        <v>2052</v>
      </c>
      <c r="S1105" s="2"/>
      <c r="T1105" s="2" t="s">
        <v>153</v>
      </c>
    </row>
    <row r="1106" spans="1:20" ht="14.25" customHeight="1">
      <c r="A1106" s="2" t="s">
        <v>27043</v>
      </c>
      <c r="B1106" s="2" t="s">
        <v>3859</v>
      </c>
      <c r="C1106" s="2" t="s">
        <v>7571</v>
      </c>
      <c r="D1106" s="2" t="s">
        <v>130</v>
      </c>
      <c r="E1106" s="2" t="s">
        <v>96</v>
      </c>
      <c r="F1106" s="2" t="s">
        <v>27044</v>
      </c>
      <c r="G1106" s="2" t="s">
        <v>2046</v>
      </c>
      <c r="H1106" s="2" t="s">
        <v>27045</v>
      </c>
      <c r="I1106" s="2"/>
      <c r="J1106" s="2"/>
      <c r="K1106" s="2"/>
      <c r="L1106" s="2"/>
      <c r="M1106" s="2" t="s">
        <v>1566</v>
      </c>
      <c r="N1106" s="2" t="s">
        <v>2058</v>
      </c>
      <c r="O1106" s="2" t="s">
        <v>2153</v>
      </c>
      <c r="P1106" s="2" t="s">
        <v>2114</v>
      </c>
      <c r="Q1106" s="2" t="s">
        <v>2051</v>
      </c>
      <c r="R1106" s="2" t="s">
        <v>2052</v>
      </c>
      <c r="S1106" s="2"/>
      <c r="T1106" s="2" t="s">
        <v>129</v>
      </c>
    </row>
    <row r="1107" spans="1:20" ht="14.25" customHeight="1">
      <c r="A1107" s="2" t="s">
        <v>27046</v>
      </c>
      <c r="B1107" s="2" t="s">
        <v>3859</v>
      </c>
      <c r="C1107" s="2" t="s">
        <v>2262</v>
      </c>
      <c r="D1107" s="2" t="s">
        <v>372</v>
      </c>
      <c r="E1107" s="2" t="s">
        <v>96</v>
      </c>
      <c r="F1107" s="2" t="s">
        <v>2473</v>
      </c>
      <c r="G1107" s="2" t="s">
        <v>2046</v>
      </c>
      <c r="H1107" s="2" t="s">
        <v>27047</v>
      </c>
      <c r="I1107" s="2"/>
      <c r="J1107" s="2"/>
      <c r="K1107" s="2"/>
      <c r="L1107" s="2"/>
      <c r="M1107" s="2" t="s">
        <v>59</v>
      </c>
      <c r="N1107" s="2" t="s">
        <v>2048</v>
      </c>
      <c r="O1107" s="2" t="s">
        <v>2301</v>
      </c>
      <c r="P1107" s="2" t="s">
        <v>2456</v>
      </c>
      <c r="Q1107" s="2" t="s">
        <v>2051</v>
      </c>
      <c r="R1107" s="2" t="s">
        <v>2067</v>
      </c>
      <c r="S1107" s="2"/>
      <c r="T1107" s="2" t="s">
        <v>371</v>
      </c>
    </row>
    <row r="1108" spans="1:20" ht="14.25" customHeight="1">
      <c r="A1108" s="22" t="s">
        <v>27048</v>
      </c>
      <c r="B1108" s="22" t="s">
        <v>27049</v>
      </c>
      <c r="C1108" s="22" t="s">
        <v>6830</v>
      </c>
      <c r="D1108" s="22" t="s">
        <v>122</v>
      </c>
      <c r="E1108" s="22" t="s">
        <v>96</v>
      </c>
      <c r="F1108" s="22" t="s">
        <v>5645</v>
      </c>
      <c r="G1108" s="22" t="s">
        <v>2046</v>
      </c>
      <c r="H1108" s="22" t="s">
        <v>27050</v>
      </c>
      <c r="I1108" s="22"/>
      <c r="J1108" s="22">
        <v>441132444431</v>
      </c>
      <c r="K1108" s="22"/>
      <c r="L1108" s="22"/>
      <c r="M1108" s="22" t="s">
        <v>60</v>
      </c>
      <c r="N1108" s="22" t="s">
        <v>2058</v>
      </c>
      <c r="O1108" s="22" t="s">
        <v>2186</v>
      </c>
      <c r="P1108" s="22" t="s">
        <v>27051</v>
      </c>
      <c r="Q1108" s="22" t="s">
        <v>2051</v>
      </c>
      <c r="R1108" s="2" t="s">
        <v>2052</v>
      </c>
      <c r="S1108" s="2"/>
      <c r="T1108" s="2" t="s">
        <v>121</v>
      </c>
    </row>
    <row r="1109" spans="1:20" ht="14.25" customHeight="1">
      <c r="A1109" s="2" t="s">
        <v>27052</v>
      </c>
      <c r="B1109" s="2" t="s">
        <v>3853</v>
      </c>
      <c r="C1109" s="2" t="s">
        <v>8699</v>
      </c>
      <c r="D1109" s="2" t="s">
        <v>1484</v>
      </c>
      <c r="E1109" s="2" t="s">
        <v>264</v>
      </c>
      <c r="F1109" s="2" t="s">
        <v>2170</v>
      </c>
      <c r="G1109" s="2" t="s">
        <v>2046</v>
      </c>
      <c r="H1109" s="2" t="s">
        <v>27053</v>
      </c>
      <c r="I1109" s="2"/>
      <c r="J1109" s="2"/>
      <c r="K1109" s="2"/>
      <c r="L1109" s="2"/>
      <c r="M1109" s="2" t="s">
        <v>59</v>
      </c>
      <c r="N1109" s="2" t="s">
        <v>2058</v>
      </c>
      <c r="O1109" s="2" t="s">
        <v>2172</v>
      </c>
      <c r="P1109" s="2" t="s">
        <v>20494</v>
      </c>
      <c r="Q1109" s="2" t="s">
        <v>2051</v>
      </c>
      <c r="R1109" s="2" t="s">
        <v>2067</v>
      </c>
      <c r="S1109" s="2"/>
      <c r="T1109" s="2" t="s">
        <v>1483</v>
      </c>
    </row>
    <row r="1110" spans="1:20" ht="14.25" customHeight="1">
      <c r="A1110" s="2" t="s">
        <v>27054</v>
      </c>
      <c r="B1110" s="2" t="s">
        <v>3853</v>
      </c>
      <c r="C1110" s="2" t="s">
        <v>15935</v>
      </c>
      <c r="D1110" s="2" t="s">
        <v>924</v>
      </c>
      <c r="E1110" s="2" t="s">
        <v>264</v>
      </c>
      <c r="F1110" s="2" t="s">
        <v>2445</v>
      </c>
      <c r="G1110" s="2" t="s">
        <v>2046</v>
      </c>
      <c r="H1110" s="2" t="s">
        <v>27055</v>
      </c>
      <c r="I1110" s="2"/>
      <c r="J1110" s="2"/>
      <c r="K1110" s="2"/>
      <c r="L1110" s="2"/>
      <c r="M1110" s="2" t="s">
        <v>1566</v>
      </c>
      <c r="N1110" s="2" t="s">
        <v>2058</v>
      </c>
      <c r="O1110" s="2" t="s">
        <v>2153</v>
      </c>
      <c r="P1110" s="2" t="s">
        <v>21091</v>
      </c>
      <c r="Q1110" s="2" t="s">
        <v>2051</v>
      </c>
      <c r="R1110" s="2" t="s">
        <v>2052</v>
      </c>
      <c r="S1110" s="2"/>
      <c r="T1110" s="2" t="s">
        <v>923</v>
      </c>
    </row>
    <row r="1111" spans="1:20" ht="14.25" customHeight="1">
      <c r="A1111" s="2" t="s">
        <v>27056</v>
      </c>
      <c r="B1111" s="2" t="s">
        <v>3853</v>
      </c>
      <c r="C1111" s="2" t="s">
        <v>27057</v>
      </c>
      <c r="D1111" s="2" t="s">
        <v>128</v>
      </c>
      <c r="E1111" s="2" t="s">
        <v>96</v>
      </c>
      <c r="F1111" s="2" t="s">
        <v>4083</v>
      </c>
      <c r="G1111" s="2" t="s">
        <v>2046</v>
      </c>
      <c r="H1111" s="2" t="s">
        <v>27058</v>
      </c>
      <c r="I1111" s="2" t="s">
        <v>20684</v>
      </c>
      <c r="J1111" s="2"/>
      <c r="K1111" s="2"/>
      <c r="L1111" s="2"/>
      <c r="M1111" s="2" t="s">
        <v>1566</v>
      </c>
      <c r="N1111" s="2" t="s">
        <v>2058</v>
      </c>
      <c r="O1111" s="2" t="s">
        <v>2153</v>
      </c>
      <c r="P1111" s="2" t="s">
        <v>3363</v>
      </c>
      <c r="Q1111" s="2" t="s">
        <v>2051</v>
      </c>
      <c r="R1111" s="2" t="s">
        <v>2052</v>
      </c>
      <c r="S1111" s="2"/>
      <c r="T1111" s="2" t="s">
        <v>127</v>
      </c>
    </row>
    <row r="1112" spans="1:20" ht="14.25" customHeight="1">
      <c r="A1112" s="2" t="s">
        <v>27059</v>
      </c>
      <c r="B1112" s="2" t="s">
        <v>3853</v>
      </c>
      <c r="C1112" s="2" t="s">
        <v>10241</v>
      </c>
      <c r="D1112" s="2" t="s">
        <v>124</v>
      </c>
      <c r="E1112" s="2" t="s">
        <v>96</v>
      </c>
      <c r="F1112" s="2" t="s">
        <v>27060</v>
      </c>
      <c r="G1112" s="2" t="s">
        <v>2046</v>
      </c>
      <c r="H1112" s="2" t="s">
        <v>27061</v>
      </c>
      <c r="I1112" s="2"/>
      <c r="J1112" s="2"/>
      <c r="K1112" s="2"/>
      <c r="L1112" s="2"/>
      <c r="M1112" s="2" t="s">
        <v>1566</v>
      </c>
      <c r="N1112" s="2" t="s">
        <v>2048</v>
      </c>
      <c r="O1112" s="2" t="s">
        <v>2179</v>
      </c>
      <c r="P1112" s="2" t="s">
        <v>25317</v>
      </c>
      <c r="Q1112" s="2" t="s">
        <v>2051</v>
      </c>
      <c r="R1112" s="2" t="s">
        <v>2052</v>
      </c>
      <c r="S1112" s="2"/>
      <c r="T1112" s="2" t="s">
        <v>123</v>
      </c>
    </row>
    <row r="1113" spans="1:20" ht="14.25" customHeight="1">
      <c r="A1113" s="2" t="s">
        <v>27062</v>
      </c>
      <c r="B1113" s="2" t="s">
        <v>8577</v>
      </c>
      <c r="C1113" s="2" t="s">
        <v>27063</v>
      </c>
      <c r="D1113" s="2" t="s">
        <v>300</v>
      </c>
      <c r="E1113" s="2" t="s">
        <v>96</v>
      </c>
      <c r="F1113" s="2" t="s">
        <v>27064</v>
      </c>
      <c r="G1113" s="2" t="s">
        <v>2046</v>
      </c>
      <c r="H1113" s="2" t="s">
        <v>27065</v>
      </c>
      <c r="I1113" s="2"/>
      <c r="J1113" s="2"/>
      <c r="K1113" s="2"/>
      <c r="L1113" s="2"/>
      <c r="M1113" s="2" t="s">
        <v>1566</v>
      </c>
      <c r="N1113" s="2" t="s">
        <v>2058</v>
      </c>
      <c r="O1113" s="2" t="s">
        <v>2078</v>
      </c>
      <c r="P1113" s="2" t="s">
        <v>3937</v>
      </c>
      <c r="Q1113" s="2" t="s">
        <v>2051</v>
      </c>
      <c r="R1113" s="2" t="s">
        <v>2067</v>
      </c>
      <c r="S1113" s="2"/>
      <c r="T1113" s="2" t="s">
        <v>299</v>
      </c>
    </row>
    <row r="1114" spans="1:20" ht="14.25" customHeight="1">
      <c r="A1114" s="2" t="s">
        <v>27066</v>
      </c>
      <c r="B1114" s="2" t="s">
        <v>8577</v>
      </c>
      <c r="C1114" s="2" t="s">
        <v>27067</v>
      </c>
      <c r="D1114" s="2" t="s">
        <v>312</v>
      </c>
      <c r="E1114" s="2" t="s">
        <v>264</v>
      </c>
      <c r="F1114" s="2" t="s">
        <v>23875</v>
      </c>
      <c r="G1114" s="2" t="s">
        <v>2046</v>
      </c>
      <c r="H1114" s="2" t="s">
        <v>27068</v>
      </c>
      <c r="I1114" s="2"/>
      <c r="J1114" s="2"/>
      <c r="K1114" s="2"/>
      <c r="L1114" s="2"/>
      <c r="M1114" s="2" t="s">
        <v>1566</v>
      </c>
      <c r="N1114" s="2" t="s">
        <v>2058</v>
      </c>
      <c r="O1114" s="2" t="s">
        <v>2093</v>
      </c>
      <c r="P1114" s="2" t="s">
        <v>4570</v>
      </c>
      <c r="Q1114" s="2" t="s">
        <v>2051</v>
      </c>
      <c r="R1114" s="2" t="s">
        <v>2067</v>
      </c>
      <c r="S1114" s="2"/>
      <c r="T1114" s="2" t="s">
        <v>311</v>
      </c>
    </row>
    <row r="1115" spans="1:20" ht="14.25" customHeight="1">
      <c r="A1115" s="2" t="s">
        <v>27069</v>
      </c>
      <c r="B1115" s="2" t="s">
        <v>8577</v>
      </c>
      <c r="C1115" s="2" t="s">
        <v>27070</v>
      </c>
      <c r="D1115" s="2" t="s">
        <v>99</v>
      </c>
      <c r="E1115" s="2" t="s">
        <v>96</v>
      </c>
      <c r="F1115" s="2" t="s">
        <v>27071</v>
      </c>
      <c r="G1115" s="2" t="s">
        <v>2046</v>
      </c>
      <c r="H1115" s="2" t="s">
        <v>27072</v>
      </c>
      <c r="I1115" s="2"/>
      <c r="J1115" s="2"/>
      <c r="K1115" s="2"/>
      <c r="L1115" s="2"/>
      <c r="M1115" s="2" t="s">
        <v>1566</v>
      </c>
      <c r="N1115" s="2" t="s">
        <v>2058</v>
      </c>
      <c r="O1115" s="2" t="s">
        <v>2153</v>
      </c>
      <c r="P1115" s="2" t="s">
        <v>23417</v>
      </c>
      <c r="Q1115" s="2" t="s">
        <v>2051</v>
      </c>
      <c r="R1115" s="2" t="s">
        <v>2052</v>
      </c>
      <c r="S1115" s="2"/>
      <c r="T1115" s="2" t="s">
        <v>98</v>
      </c>
    </row>
    <row r="1116" spans="1:20" ht="14.25" customHeight="1">
      <c r="A1116" s="2" t="s">
        <v>27073</v>
      </c>
      <c r="B1116" s="2" t="s">
        <v>27074</v>
      </c>
      <c r="C1116" s="2" t="s">
        <v>27075</v>
      </c>
      <c r="D1116" s="2" t="s">
        <v>1228</v>
      </c>
      <c r="E1116" s="2" t="s">
        <v>264</v>
      </c>
      <c r="F1116" s="2" t="s">
        <v>2090</v>
      </c>
      <c r="G1116" s="2" t="s">
        <v>2046</v>
      </c>
      <c r="H1116" s="2" t="s">
        <v>27076</v>
      </c>
      <c r="I1116" s="2"/>
      <c r="J1116" s="2"/>
      <c r="K1116" s="2"/>
      <c r="L1116" s="2"/>
      <c r="M1116" s="2" t="s">
        <v>1566</v>
      </c>
      <c r="N1116" s="2" t="s">
        <v>2058</v>
      </c>
      <c r="O1116" s="2" t="s">
        <v>2093</v>
      </c>
      <c r="P1116" s="2" t="s">
        <v>4570</v>
      </c>
      <c r="Q1116" s="2" t="s">
        <v>2051</v>
      </c>
      <c r="R1116" s="2" t="s">
        <v>2067</v>
      </c>
      <c r="S1116" s="2"/>
      <c r="T1116" s="2" t="s">
        <v>1227</v>
      </c>
    </row>
    <row r="1117" spans="1:20" ht="14.25" customHeight="1">
      <c r="A1117" s="2" t="s">
        <v>27077</v>
      </c>
      <c r="B1117" s="2" t="s">
        <v>3831</v>
      </c>
      <c r="C1117" s="2" t="s">
        <v>25356</v>
      </c>
      <c r="D1117" s="2" t="s">
        <v>154</v>
      </c>
      <c r="E1117" s="2" t="s">
        <v>96</v>
      </c>
      <c r="F1117" s="2" t="s">
        <v>4810</v>
      </c>
      <c r="G1117" s="2" t="s">
        <v>2046</v>
      </c>
      <c r="H1117" s="2" t="s">
        <v>27078</v>
      </c>
      <c r="I1117" s="2"/>
      <c r="J1117" s="2"/>
      <c r="K1117" s="2"/>
      <c r="L1117" s="2"/>
      <c r="M1117" s="2" t="s">
        <v>1566</v>
      </c>
      <c r="N1117" s="2" t="s">
        <v>2058</v>
      </c>
      <c r="O1117" s="2" t="s">
        <v>2153</v>
      </c>
      <c r="P1117" s="2" t="s">
        <v>24852</v>
      </c>
      <c r="Q1117" s="2" t="s">
        <v>2051</v>
      </c>
      <c r="R1117" s="2" t="s">
        <v>2052</v>
      </c>
      <c r="S1117" s="2"/>
      <c r="T1117" s="2" t="s">
        <v>153</v>
      </c>
    </row>
    <row r="1118" spans="1:20" ht="14.25" customHeight="1">
      <c r="A1118" s="2" t="s">
        <v>27079</v>
      </c>
      <c r="B1118" s="2" t="s">
        <v>3831</v>
      </c>
      <c r="C1118" s="2" t="s">
        <v>9041</v>
      </c>
      <c r="D1118" s="2" t="s">
        <v>490</v>
      </c>
      <c r="E1118" s="2" t="s">
        <v>264</v>
      </c>
      <c r="F1118" s="2" t="s">
        <v>27080</v>
      </c>
      <c r="G1118" s="2" t="s">
        <v>2046</v>
      </c>
      <c r="H1118" s="2" t="s">
        <v>27081</v>
      </c>
      <c r="I1118" s="2"/>
      <c r="J1118" s="2"/>
      <c r="K1118" s="2"/>
      <c r="L1118" s="2"/>
      <c r="M1118" s="2" t="s">
        <v>59</v>
      </c>
      <c r="N1118" s="2" t="s">
        <v>2058</v>
      </c>
      <c r="O1118" s="2" t="s">
        <v>2101</v>
      </c>
      <c r="P1118" s="2" t="s">
        <v>25643</v>
      </c>
      <c r="Q1118" s="2" t="s">
        <v>2051</v>
      </c>
      <c r="R1118" s="2" t="s">
        <v>2052</v>
      </c>
      <c r="S1118" s="2"/>
      <c r="T1118" s="2" t="s">
        <v>489</v>
      </c>
    </row>
    <row r="1119" spans="1:20" ht="14.25" customHeight="1">
      <c r="A1119" s="2" t="s">
        <v>27082</v>
      </c>
      <c r="B1119" s="2" t="s">
        <v>3831</v>
      </c>
      <c r="C1119" s="2" t="s">
        <v>4016</v>
      </c>
      <c r="D1119" s="2" t="s">
        <v>904</v>
      </c>
      <c r="E1119" s="2" t="s">
        <v>264</v>
      </c>
      <c r="F1119" s="2" t="s">
        <v>2090</v>
      </c>
      <c r="G1119" s="2" t="s">
        <v>2046</v>
      </c>
      <c r="H1119" s="2" t="s">
        <v>27083</v>
      </c>
      <c r="I1119" s="2"/>
      <c r="J1119" s="2"/>
      <c r="K1119" s="2"/>
      <c r="L1119" s="2"/>
      <c r="M1119" s="2" t="s">
        <v>1566</v>
      </c>
      <c r="N1119" s="2" t="s">
        <v>2058</v>
      </c>
      <c r="O1119" s="2" t="s">
        <v>2093</v>
      </c>
      <c r="P1119" s="2" t="s">
        <v>4570</v>
      </c>
      <c r="Q1119" s="2" t="s">
        <v>2051</v>
      </c>
      <c r="R1119" s="2" t="s">
        <v>2067</v>
      </c>
      <c r="S1119" s="2"/>
      <c r="T1119" s="2" t="s">
        <v>903</v>
      </c>
    </row>
    <row r="1120" spans="1:20" ht="14.25" customHeight="1">
      <c r="A1120" s="2" t="s">
        <v>27084</v>
      </c>
      <c r="B1120" s="2" t="s">
        <v>3831</v>
      </c>
      <c r="C1120" s="2" t="s">
        <v>3634</v>
      </c>
      <c r="D1120" s="2" t="s">
        <v>270</v>
      </c>
      <c r="E1120" s="2" t="s">
        <v>96</v>
      </c>
      <c r="F1120" s="2" t="s">
        <v>2170</v>
      </c>
      <c r="G1120" s="2" t="s">
        <v>2404</v>
      </c>
      <c r="H1120" s="2" t="s">
        <v>27085</v>
      </c>
      <c r="I1120" s="2"/>
      <c r="J1120" s="2"/>
      <c r="K1120" s="2"/>
      <c r="L1120" s="2"/>
      <c r="M1120" s="2" t="s">
        <v>59</v>
      </c>
      <c r="N1120" s="2" t="s">
        <v>2058</v>
      </c>
      <c r="O1120" s="2" t="s">
        <v>2172</v>
      </c>
      <c r="P1120" s="2" t="s">
        <v>27086</v>
      </c>
      <c r="Q1120" s="2" t="s">
        <v>2051</v>
      </c>
      <c r="R1120" s="2" t="s">
        <v>2052</v>
      </c>
      <c r="S1120" s="2"/>
      <c r="T1120" s="2" t="s">
        <v>269</v>
      </c>
    </row>
    <row r="1121" spans="1:20" ht="14.25" customHeight="1">
      <c r="A1121" s="2" t="s">
        <v>27087</v>
      </c>
      <c r="B1121" s="2" t="s">
        <v>3831</v>
      </c>
      <c r="C1121" s="2" t="s">
        <v>27088</v>
      </c>
      <c r="D1121" s="2" t="s">
        <v>99</v>
      </c>
      <c r="E1121" s="2" t="s">
        <v>96</v>
      </c>
      <c r="F1121" s="2" t="s">
        <v>27089</v>
      </c>
      <c r="G1121" s="2" t="s">
        <v>2046</v>
      </c>
      <c r="H1121" s="2" t="s">
        <v>27090</v>
      </c>
      <c r="I1121" s="2"/>
      <c r="J1121" s="2"/>
      <c r="K1121" s="2"/>
      <c r="L1121" s="2"/>
      <c r="M1121" s="2" t="s">
        <v>1566</v>
      </c>
      <c r="N1121" s="2" t="s">
        <v>2048</v>
      </c>
      <c r="O1121" s="2" t="s">
        <v>2179</v>
      </c>
      <c r="P1121" s="2" t="s">
        <v>23417</v>
      </c>
      <c r="Q1121" s="2" t="s">
        <v>2051</v>
      </c>
      <c r="R1121" s="2" t="s">
        <v>2052</v>
      </c>
      <c r="S1121" s="2"/>
      <c r="T1121" s="2" t="s">
        <v>98</v>
      </c>
    </row>
    <row r="1122" spans="1:20" ht="14.25" customHeight="1">
      <c r="A1122" s="2" t="s">
        <v>27091</v>
      </c>
      <c r="B1122" s="2" t="s">
        <v>3831</v>
      </c>
      <c r="C1122" s="2" t="s">
        <v>8692</v>
      </c>
      <c r="D1122" s="2" t="s">
        <v>399</v>
      </c>
      <c r="E1122" s="2" t="s">
        <v>264</v>
      </c>
      <c r="F1122" s="2" t="s">
        <v>5233</v>
      </c>
      <c r="G1122" s="2" t="s">
        <v>2046</v>
      </c>
      <c r="H1122" s="2" t="s">
        <v>27092</v>
      </c>
      <c r="I1122" s="2"/>
      <c r="J1122" s="2"/>
      <c r="K1122" s="2"/>
      <c r="L1122" s="2"/>
      <c r="M1122" s="2" t="s">
        <v>1566</v>
      </c>
      <c r="N1122" s="2" t="s">
        <v>2058</v>
      </c>
      <c r="O1122" s="2" t="s">
        <v>2193</v>
      </c>
      <c r="P1122" s="2" t="s">
        <v>2377</v>
      </c>
      <c r="Q1122" s="2" t="s">
        <v>2051</v>
      </c>
      <c r="R1122" s="2" t="s">
        <v>2067</v>
      </c>
      <c r="S1122" s="2"/>
      <c r="T1122" s="2" t="s">
        <v>398</v>
      </c>
    </row>
    <row r="1123" spans="1:20" ht="14.25" customHeight="1">
      <c r="A1123" s="2" t="s">
        <v>27093</v>
      </c>
      <c r="B1123" s="2" t="s">
        <v>3831</v>
      </c>
      <c r="C1123" s="2" t="s">
        <v>4501</v>
      </c>
      <c r="D1123" s="2" t="s">
        <v>188</v>
      </c>
      <c r="E1123" s="2" t="s">
        <v>96</v>
      </c>
      <c r="F1123" s="2" t="s">
        <v>24690</v>
      </c>
      <c r="G1123" s="2" t="s">
        <v>2046</v>
      </c>
      <c r="H1123" s="2" t="s">
        <v>27094</v>
      </c>
      <c r="I1123" s="2"/>
      <c r="J1123" s="2"/>
      <c r="K1123" s="2"/>
      <c r="L1123" s="2"/>
      <c r="M1123" s="2" t="s">
        <v>1566</v>
      </c>
      <c r="N1123" s="2" t="s">
        <v>2058</v>
      </c>
      <c r="O1123" s="2" t="s">
        <v>2145</v>
      </c>
      <c r="P1123" s="2" t="s">
        <v>2679</v>
      </c>
      <c r="Q1123" s="2" t="s">
        <v>2051</v>
      </c>
      <c r="R1123" s="2" t="s">
        <v>2052</v>
      </c>
      <c r="S1123" s="2"/>
      <c r="T1123" s="2" t="s">
        <v>187</v>
      </c>
    </row>
    <row r="1124" spans="1:20" ht="14.25" customHeight="1">
      <c r="A1124" s="2" t="s">
        <v>27095</v>
      </c>
      <c r="B1124" s="2" t="s">
        <v>22349</v>
      </c>
      <c r="C1124" s="2" t="s">
        <v>3212</v>
      </c>
      <c r="D1124" s="2" t="s">
        <v>99</v>
      </c>
      <c r="E1124" s="2" t="s">
        <v>96</v>
      </c>
      <c r="F1124" s="2" t="s">
        <v>27096</v>
      </c>
      <c r="G1124" s="2" t="s">
        <v>2046</v>
      </c>
      <c r="H1124" s="2" t="s">
        <v>27097</v>
      </c>
      <c r="I1124" s="2"/>
      <c r="J1124" s="2"/>
      <c r="K1124" s="2"/>
      <c r="L1124" s="2"/>
      <c r="M1124" s="2" t="s">
        <v>1566</v>
      </c>
      <c r="N1124" s="2" t="s">
        <v>2058</v>
      </c>
      <c r="O1124" s="2" t="s">
        <v>2153</v>
      </c>
      <c r="P1124" s="2" t="s">
        <v>23212</v>
      </c>
      <c r="Q1124" s="2" t="s">
        <v>2051</v>
      </c>
      <c r="R1124" s="2" t="s">
        <v>2052</v>
      </c>
      <c r="S1124" s="2"/>
      <c r="T1124" s="2" t="s">
        <v>98</v>
      </c>
    </row>
    <row r="1125" spans="1:20" ht="14.25" customHeight="1">
      <c r="A1125" s="2" t="s">
        <v>27098</v>
      </c>
      <c r="B1125" s="2" t="s">
        <v>27099</v>
      </c>
      <c r="C1125" s="2" t="s">
        <v>27100</v>
      </c>
      <c r="D1125" s="2" t="s">
        <v>27101</v>
      </c>
      <c r="E1125" s="2" t="s">
        <v>264</v>
      </c>
      <c r="F1125" s="2" t="s">
        <v>20785</v>
      </c>
      <c r="G1125" s="2" t="s">
        <v>2091</v>
      </c>
      <c r="H1125" s="2" t="s">
        <v>27102</v>
      </c>
      <c r="I1125" s="2"/>
      <c r="J1125" s="2"/>
      <c r="K1125" s="2"/>
      <c r="L1125" s="2"/>
      <c r="M1125" s="2" t="s">
        <v>60</v>
      </c>
      <c r="N1125" s="2" t="s">
        <v>2058</v>
      </c>
      <c r="O1125" s="2" t="s">
        <v>2186</v>
      </c>
      <c r="P1125" s="2" t="s">
        <v>2609</v>
      </c>
      <c r="Q1125" s="2" t="s">
        <v>2051</v>
      </c>
      <c r="R1125" s="2"/>
      <c r="S1125" s="2"/>
      <c r="T1125" s="2" t="s">
        <v>27103</v>
      </c>
    </row>
    <row r="1126" spans="1:20" ht="14.25" customHeight="1">
      <c r="A1126" s="2" t="s">
        <v>27104</v>
      </c>
      <c r="B1126" s="2" t="s">
        <v>27105</v>
      </c>
      <c r="C1126" s="2" t="s">
        <v>25215</v>
      </c>
      <c r="D1126" s="2" t="s">
        <v>99</v>
      </c>
      <c r="E1126" s="2" t="s">
        <v>96</v>
      </c>
      <c r="F1126" s="2" t="s">
        <v>23567</v>
      </c>
      <c r="G1126" s="2" t="s">
        <v>2046</v>
      </c>
      <c r="H1126" s="2" t="s">
        <v>27106</v>
      </c>
      <c r="I1126" s="2"/>
      <c r="J1126" s="2"/>
      <c r="K1126" s="2"/>
      <c r="L1126" s="2"/>
      <c r="M1126" s="2" t="s">
        <v>1566</v>
      </c>
      <c r="N1126" s="2" t="s">
        <v>2048</v>
      </c>
      <c r="O1126" s="2" t="s">
        <v>2179</v>
      </c>
      <c r="P1126" s="2" t="s">
        <v>23417</v>
      </c>
      <c r="Q1126" s="2" t="s">
        <v>2051</v>
      </c>
      <c r="R1126" s="2" t="s">
        <v>2052</v>
      </c>
      <c r="S1126" s="2"/>
      <c r="T1126" s="2" t="s">
        <v>98</v>
      </c>
    </row>
    <row r="1127" spans="1:20" ht="14.25" customHeight="1">
      <c r="A1127" s="2" t="s">
        <v>27107</v>
      </c>
      <c r="B1127" s="2" t="s">
        <v>27108</v>
      </c>
      <c r="C1127" s="2" t="s">
        <v>5231</v>
      </c>
      <c r="D1127" s="2" t="s">
        <v>318</v>
      </c>
      <c r="E1127" s="2" t="s">
        <v>96</v>
      </c>
      <c r="F1127" s="2" t="s">
        <v>27109</v>
      </c>
      <c r="G1127" s="2" t="s">
        <v>2046</v>
      </c>
      <c r="H1127" s="2" t="s">
        <v>27110</v>
      </c>
      <c r="I1127" s="2"/>
      <c r="J1127" s="2"/>
      <c r="K1127" s="2"/>
      <c r="L1127" s="2"/>
      <c r="M1127" s="2" t="s">
        <v>1566</v>
      </c>
      <c r="N1127" s="2" t="s">
        <v>2058</v>
      </c>
      <c r="O1127" s="2" t="s">
        <v>2059</v>
      </c>
      <c r="P1127" s="2" t="s">
        <v>27111</v>
      </c>
      <c r="Q1127" s="2" t="s">
        <v>2051</v>
      </c>
      <c r="R1127" s="2" t="s">
        <v>2067</v>
      </c>
      <c r="S1127" s="2"/>
      <c r="T1127" s="2" t="s">
        <v>317</v>
      </c>
    </row>
    <row r="1128" spans="1:20" ht="14.25" customHeight="1">
      <c r="A1128" s="2" t="s">
        <v>27112</v>
      </c>
      <c r="B1128" s="2" t="s">
        <v>27113</v>
      </c>
      <c r="C1128" s="2" t="s">
        <v>27114</v>
      </c>
      <c r="D1128" s="2" t="s">
        <v>238</v>
      </c>
      <c r="E1128" s="2" t="s">
        <v>264</v>
      </c>
      <c r="F1128" s="2" t="s">
        <v>27115</v>
      </c>
      <c r="G1128" s="2" t="s">
        <v>2046</v>
      </c>
      <c r="H1128" s="2" t="s">
        <v>27116</v>
      </c>
      <c r="I1128" s="2"/>
      <c r="J1128" s="2"/>
      <c r="K1128" s="2"/>
      <c r="L1128" s="2"/>
      <c r="M1128" s="2" t="s">
        <v>1566</v>
      </c>
      <c r="N1128" s="2" t="s">
        <v>2058</v>
      </c>
      <c r="O1128" s="2" t="s">
        <v>2120</v>
      </c>
      <c r="P1128" s="2" t="s">
        <v>26351</v>
      </c>
      <c r="Q1128" s="2" t="s">
        <v>2051</v>
      </c>
      <c r="R1128" s="2" t="s">
        <v>3993</v>
      </c>
      <c r="S1128" s="2"/>
      <c r="T1128" s="2" t="s">
        <v>237</v>
      </c>
    </row>
    <row r="1129" spans="1:20" ht="14.25" customHeight="1">
      <c r="A1129" s="2" t="s">
        <v>27117</v>
      </c>
      <c r="B1129" s="2" t="s">
        <v>3819</v>
      </c>
      <c r="C1129" s="2" t="s">
        <v>3779</v>
      </c>
      <c r="D1129" s="2" t="s">
        <v>996</v>
      </c>
      <c r="E1129" s="2" t="s">
        <v>264</v>
      </c>
      <c r="F1129" s="2" t="s">
        <v>27118</v>
      </c>
      <c r="G1129" s="2" t="s">
        <v>2091</v>
      </c>
      <c r="H1129" s="2" t="s">
        <v>27119</v>
      </c>
      <c r="I1129" s="2"/>
      <c r="J1129" s="2"/>
      <c r="K1129" s="2"/>
      <c r="L1129" s="2"/>
      <c r="M1129" s="2" t="s">
        <v>1566</v>
      </c>
      <c r="N1129" s="2" t="s">
        <v>2048</v>
      </c>
      <c r="O1129" s="2" t="s">
        <v>2179</v>
      </c>
      <c r="P1129" s="2" t="s">
        <v>2609</v>
      </c>
      <c r="Q1129" s="2" t="s">
        <v>2051</v>
      </c>
      <c r="R1129" s="2" t="s">
        <v>2067</v>
      </c>
      <c r="S1129" s="2"/>
      <c r="T1129" s="2" t="s">
        <v>995</v>
      </c>
    </row>
    <row r="1130" spans="1:20" ht="14.25" customHeight="1">
      <c r="A1130" s="2" t="s">
        <v>27120</v>
      </c>
      <c r="B1130" s="2" t="s">
        <v>5331</v>
      </c>
      <c r="C1130" s="2" t="s">
        <v>8699</v>
      </c>
      <c r="D1130" s="2" t="s">
        <v>232</v>
      </c>
      <c r="E1130" s="2" t="s">
        <v>264</v>
      </c>
      <c r="F1130" s="2" t="s">
        <v>3606</v>
      </c>
      <c r="G1130" s="2" t="s">
        <v>2046</v>
      </c>
      <c r="H1130" s="2" t="s">
        <v>27121</v>
      </c>
      <c r="I1130" s="2"/>
      <c r="J1130" s="2"/>
      <c r="K1130" s="2"/>
      <c r="L1130" s="2"/>
      <c r="M1130" s="2" t="s">
        <v>1566</v>
      </c>
      <c r="N1130" s="2" t="s">
        <v>2058</v>
      </c>
      <c r="O1130" s="2" t="s">
        <v>2145</v>
      </c>
      <c r="P1130" s="2" t="s">
        <v>2609</v>
      </c>
      <c r="Q1130" s="2" t="s">
        <v>2051</v>
      </c>
      <c r="R1130" s="2" t="s">
        <v>2052</v>
      </c>
      <c r="S1130" s="2"/>
      <c r="T1130" s="2" t="s">
        <v>231</v>
      </c>
    </row>
    <row r="1131" spans="1:20" ht="14.25" customHeight="1">
      <c r="A1131" s="2" t="s">
        <v>27122</v>
      </c>
      <c r="B1131" s="2" t="s">
        <v>27123</v>
      </c>
      <c r="C1131" s="2" t="s">
        <v>27124</v>
      </c>
      <c r="D1131" s="2" t="s">
        <v>1100</v>
      </c>
      <c r="E1131" s="2" t="s">
        <v>264</v>
      </c>
      <c r="F1131" s="2" t="s">
        <v>27125</v>
      </c>
      <c r="G1131" s="2" t="s">
        <v>2046</v>
      </c>
      <c r="H1131" s="2" t="s">
        <v>27126</v>
      </c>
      <c r="I1131" s="2"/>
      <c r="J1131" s="2"/>
      <c r="K1131" s="2"/>
      <c r="L1131" s="2"/>
      <c r="M1131" s="2" t="s">
        <v>1566</v>
      </c>
      <c r="N1131" s="2" t="s">
        <v>2058</v>
      </c>
      <c r="O1131" s="2" t="s">
        <v>2093</v>
      </c>
      <c r="P1131" s="2" t="s">
        <v>23064</v>
      </c>
      <c r="Q1131" s="2" t="s">
        <v>2051</v>
      </c>
      <c r="R1131" s="2" t="s">
        <v>2067</v>
      </c>
      <c r="S1131" s="2"/>
      <c r="T1131" s="2" t="s">
        <v>1099</v>
      </c>
    </row>
    <row r="1132" spans="1:20" ht="14.25" customHeight="1">
      <c r="A1132" s="2" t="s">
        <v>27127</v>
      </c>
      <c r="B1132" s="2" t="s">
        <v>27128</v>
      </c>
      <c r="C1132" s="2" t="s">
        <v>27129</v>
      </c>
      <c r="D1132" s="2" t="s">
        <v>393</v>
      </c>
      <c r="E1132" s="2" t="s">
        <v>96</v>
      </c>
      <c r="F1132" s="2" t="s">
        <v>27130</v>
      </c>
      <c r="G1132" s="2" t="s">
        <v>2046</v>
      </c>
      <c r="H1132" s="2" t="s">
        <v>27131</v>
      </c>
      <c r="I1132" s="2"/>
      <c r="J1132" s="2"/>
      <c r="K1132" s="2"/>
      <c r="L1132" s="2"/>
      <c r="M1132" s="2" t="s">
        <v>1566</v>
      </c>
      <c r="N1132" s="2" t="s">
        <v>2058</v>
      </c>
      <c r="O1132" s="2" t="s">
        <v>2145</v>
      </c>
      <c r="P1132" s="2" t="s">
        <v>2534</v>
      </c>
      <c r="Q1132" s="2" t="s">
        <v>2051</v>
      </c>
      <c r="R1132" s="2" t="s">
        <v>2067</v>
      </c>
      <c r="S1132" s="2"/>
      <c r="T1132" s="2" t="s">
        <v>392</v>
      </c>
    </row>
    <row r="1133" spans="1:20" ht="14.25" customHeight="1">
      <c r="A1133" s="2" t="s">
        <v>27132</v>
      </c>
      <c r="B1133" s="2" t="s">
        <v>27133</v>
      </c>
      <c r="C1133" s="2" t="s">
        <v>27134</v>
      </c>
      <c r="D1133" s="2" t="s">
        <v>512</v>
      </c>
      <c r="E1133" s="2" t="s">
        <v>264</v>
      </c>
      <c r="F1133" s="2" t="s">
        <v>2473</v>
      </c>
      <c r="G1133" s="2" t="s">
        <v>2046</v>
      </c>
      <c r="H1133" s="2" t="s">
        <v>27135</v>
      </c>
      <c r="I1133" s="2" t="s">
        <v>26669</v>
      </c>
      <c r="J1133" s="2"/>
      <c r="K1133" s="2"/>
      <c r="L1133" s="2" t="s">
        <v>4539</v>
      </c>
      <c r="M1133" s="2" t="s">
        <v>59</v>
      </c>
      <c r="N1133" s="2" t="s">
        <v>2048</v>
      </c>
      <c r="O1133" s="2" t="s">
        <v>2301</v>
      </c>
      <c r="P1133" s="2" t="s">
        <v>20494</v>
      </c>
      <c r="Q1133" s="2" t="s">
        <v>2051</v>
      </c>
      <c r="R1133" s="2"/>
      <c r="S1133" s="2"/>
      <c r="T1133" s="2" t="s">
        <v>511</v>
      </c>
    </row>
    <row r="1134" spans="1:20" ht="14.25" customHeight="1">
      <c r="A1134" s="2" t="s">
        <v>27136</v>
      </c>
      <c r="B1134" s="2" t="s">
        <v>27137</v>
      </c>
      <c r="C1134" s="2" t="s">
        <v>27138</v>
      </c>
      <c r="D1134" s="2" t="s">
        <v>316</v>
      </c>
      <c r="E1134" s="2" t="s">
        <v>96</v>
      </c>
      <c r="F1134" s="2" t="s">
        <v>5946</v>
      </c>
      <c r="G1134" s="2" t="s">
        <v>2046</v>
      </c>
      <c r="H1134" s="2" t="s">
        <v>27139</v>
      </c>
      <c r="I1134" s="2" t="s">
        <v>26672</v>
      </c>
      <c r="J1134" s="2"/>
      <c r="K1134" s="2" t="s">
        <v>23966</v>
      </c>
      <c r="L1134" s="2" t="s">
        <v>23967</v>
      </c>
      <c r="M1134" s="2" t="s">
        <v>1566</v>
      </c>
      <c r="N1134" s="2" t="s">
        <v>2058</v>
      </c>
      <c r="O1134" s="2" t="s">
        <v>2153</v>
      </c>
      <c r="P1134" s="2" t="s">
        <v>3969</v>
      </c>
      <c r="Q1134" s="2" t="s">
        <v>2051</v>
      </c>
      <c r="R1134" s="2" t="s">
        <v>2052</v>
      </c>
      <c r="S1134" s="2"/>
      <c r="T1134" s="2" t="s">
        <v>315</v>
      </c>
    </row>
    <row r="1135" spans="1:20" ht="14.25" customHeight="1">
      <c r="A1135" s="2" t="s">
        <v>27140</v>
      </c>
      <c r="B1135" s="2" t="s">
        <v>27141</v>
      </c>
      <c r="C1135" s="2" t="s">
        <v>27142</v>
      </c>
      <c r="D1135" s="2" t="s">
        <v>27143</v>
      </c>
      <c r="E1135" s="2" t="s">
        <v>264</v>
      </c>
      <c r="F1135" s="2" t="s">
        <v>3059</v>
      </c>
      <c r="G1135" s="2" t="s">
        <v>2404</v>
      </c>
      <c r="H1135" s="2" t="s">
        <v>27144</v>
      </c>
      <c r="I1135" s="2"/>
      <c r="J1135" s="2"/>
      <c r="K1135" s="2"/>
      <c r="L1135" s="2"/>
      <c r="M1135" s="2" t="s">
        <v>60</v>
      </c>
      <c r="N1135" s="2" t="s">
        <v>2058</v>
      </c>
      <c r="O1135" s="2" t="s">
        <v>2186</v>
      </c>
      <c r="P1135" s="2" t="s">
        <v>3535</v>
      </c>
      <c r="Q1135" s="2" t="s">
        <v>2051</v>
      </c>
      <c r="R1135" s="2" t="s">
        <v>2052</v>
      </c>
      <c r="S1135" s="2"/>
      <c r="T1135" s="2" t="s">
        <v>27145</v>
      </c>
    </row>
    <row r="1136" spans="1:20" ht="14.25" customHeight="1">
      <c r="A1136" s="2" t="s">
        <v>27146</v>
      </c>
      <c r="B1136" s="2" t="s">
        <v>3804</v>
      </c>
      <c r="C1136" s="2" t="s">
        <v>17726</v>
      </c>
      <c r="D1136" s="2" t="s">
        <v>258</v>
      </c>
      <c r="E1136" s="2" t="s">
        <v>96</v>
      </c>
      <c r="F1136" s="2" t="s">
        <v>22227</v>
      </c>
      <c r="G1136" s="2" t="s">
        <v>2046</v>
      </c>
      <c r="H1136" s="2" t="s">
        <v>27147</v>
      </c>
      <c r="I1136" s="2">
        <v>447584702298</v>
      </c>
      <c r="J1136" s="2">
        <v>442085635621</v>
      </c>
      <c r="K1136" s="2"/>
      <c r="L1136" s="2"/>
      <c r="M1136" s="2" t="s">
        <v>60</v>
      </c>
      <c r="N1136" s="2" t="s">
        <v>2058</v>
      </c>
      <c r="O1136" s="2" t="s">
        <v>4718</v>
      </c>
      <c r="P1136" s="2" t="s">
        <v>3235</v>
      </c>
      <c r="Q1136" s="2" t="s">
        <v>2051</v>
      </c>
      <c r="R1136" s="2"/>
      <c r="S1136" s="2"/>
      <c r="T1136" s="2" t="s">
        <v>257</v>
      </c>
    </row>
    <row r="1137" spans="1:20" ht="14.25" customHeight="1">
      <c r="A1137" s="2" t="s">
        <v>27148</v>
      </c>
      <c r="B1137" s="2" t="s">
        <v>3804</v>
      </c>
      <c r="C1137" s="2" t="s">
        <v>27149</v>
      </c>
      <c r="D1137" s="2" t="s">
        <v>1078</v>
      </c>
      <c r="E1137" s="2" t="s">
        <v>264</v>
      </c>
      <c r="F1137" s="2" t="s">
        <v>2473</v>
      </c>
      <c r="G1137" s="2" t="s">
        <v>2046</v>
      </c>
      <c r="H1137" s="2" t="s">
        <v>27150</v>
      </c>
      <c r="I1137" s="2"/>
      <c r="J1137" s="2"/>
      <c r="K1137" s="2"/>
      <c r="L1137" s="2"/>
      <c r="M1137" s="2" t="s">
        <v>59</v>
      </c>
      <c r="N1137" s="2" t="s">
        <v>2048</v>
      </c>
      <c r="O1137" s="2" t="s">
        <v>2301</v>
      </c>
      <c r="P1137" s="2" t="s">
        <v>20494</v>
      </c>
      <c r="Q1137" s="2" t="s">
        <v>2051</v>
      </c>
      <c r="R1137" s="2"/>
      <c r="S1137" s="2"/>
      <c r="T1137" s="2" t="s">
        <v>1077</v>
      </c>
    </row>
    <row r="1138" spans="1:20" ht="14.25" customHeight="1">
      <c r="A1138" s="2" t="s">
        <v>27151</v>
      </c>
      <c r="B1138" s="2" t="s">
        <v>3804</v>
      </c>
      <c r="C1138" s="2" t="s">
        <v>27152</v>
      </c>
      <c r="D1138" s="2" t="s">
        <v>1132</v>
      </c>
      <c r="E1138" s="2" t="s">
        <v>264</v>
      </c>
      <c r="F1138" s="2" t="s">
        <v>2320</v>
      </c>
      <c r="G1138" s="2" t="s">
        <v>2046</v>
      </c>
      <c r="H1138" s="2" t="s">
        <v>27153</v>
      </c>
      <c r="I1138" s="2">
        <v>447770620817</v>
      </c>
      <c r="J1138" s="2"/>
      <c r="K1138" s="2"/>
      <c r="L1138" s="2"/>
      <c r="M1138" s="2" t="s">
        <v>59</v>
      </c>
      <c r="N1138" s="2" t="s">
        <v>2058</v>
      </c>
      <c r="O1138" s="2" t="s">
        <v>2322</v>
      </c>
      <c r="P1138" s="2" t="s">
        <v>20494</v>
      </c>
      <c r="Q1138" s="2" t="s">
        <v>2051</v>
      </c>
      <c r="R1138" s="2"/>
      <c r="S1138" s="2"/>
      <c r="T1138" s="2" t="s">
        <v>1131</v>
      </c>
    </row>
    <row r="1139" spans="1:20" ht="14.25" customHeight="1">
      <c r="A1139" s="2" t="s">
        <v>27154</v>
      </c>
      <c r="B1139" s="2" t="s">
        <v>3804</v>
      </c>
      <c r="C1139" s="2" t="s">
        <v>27155</v>
      </c>
      <c r="D1139" s="2" t="s">
        <v>102</v>
      </c>
      <c r="E1139" s="2" t="s">
        <v>96</v>
      </c>
      <c r="F1139" s="2" t="s">
        <v>27156</v>
      </c>
      <c r="G1139" s="2" t="s">
        <v>2046</v>
      </c>
      <c r="H1139" s="2" t="s">
        <v>27157</v>
      </c>
      <c r="I1139" s="2"/>
      <c r="J1139" s="2"/>
      <c r="K1139" s="2"/>
      <c r="L1139" s="2"/>
      <c r="M1139" s="2" t="s">
        <v>1566</v>
      </c>
      <c r="N1139" s="2" t="s">
        <v>2058</v>
      </c>
      <c r="O1139" s="2" t="s">
        <v>2132</v>
      </c>
      <c r="P1139" s="2" t="s">
        <v>2534</v>
      </c>
      <c r="Q1139" s="2" t="s">
        <v>2051</v>
      </c>
      <c r="R1139" s="2" t="s">
        <v>2067</v>
      </c>
      <c r="S1139" s="2"/>
      <c r="T1139" s="2" t="s">
        <v>101</v>
      </c>
    </row>
    <row r="1140" spans="1:20" ht="14.25" customHeight="1">
      <c r="A1140" s="2" t="s">
        <v>27158</v>
      </c>
      <c r="B1140" s="2" t="s">
        <v>3804</v>
      </c>
      <c r="C1140" s="2" t="s">
        <v>27159</v>
      </c>
      <c r="D1140" s="2" t="s">
        <v>126</v>
      </c>
      <c r="E1140" s="2" t="s">
        <v>96</v>
      </c>
      <c r="F1140" s="2" t="s">
        <v>23632</v>
      </c>
      <c r="G1140" s="2" t="s">
        <v>2046</v>
      </c>
      <c r="H1140" s="2" t="s">
        <v>27160</v>
      </c>
      <c r="I1140" s="2"/>
      <c r="J1140" s="2"/>
      <c r="K1140" s="2"/>
      <c r="L1140" s="2"/>
      <c r="M1140" s="2" t="s">
        <v>1566</v>
      </c>
      <c r="N1140" s="2" t="s">
        <v>2048</v>
      </c>
      <c r="O1140" s="2" t="s">
        <v>2179</v>
      </c>
      <c r="P1140" s="2" t="s">
        <v>2372</v>
      </c>
      <c r="Q1140" s="2" t="s">
        <v>2051</v>
      </c>
      <c r="R1140" s="2" t="s">
        <v>2052</v>
      </c>
      <c r="S1140" s="2"/>
      <c r="T1140" s="2" t="s">
        <v>125</v>
      </c>
    </row>
    <row r="1141" spans="1:20" ht="14.25" customHeight="1">
      <c r="A1141" s="2" t="s">
        <v>27161</v>
      </c>
      <c r="B1141" s="2" t="s">
        <v>3804</v>
      </c>
      <c r="C1141" s="2" t="s">
        <v>27162</v>
      </c>
      <c r="D1141" s="2" t="s">
        <v>126</v>
      </c>
      <c r="E1141" s="2" t="s">
        <v>96</v>
      </c>
      <c r="F1141" s="2" t="s">
        <v>27163</v>
      </c>
      <c r="G1141" s="2" t="s">
        <v>2046</v>
      </c>
      <c r="H1141" s="2" t="s">
        <v>27164</v>
      </c>
      <c r="I1141" s="2"/>
      <c r="J1141" s="2"/>
      <c r="K1141" s="2"/>
      <c r="L1141" s="2"/>
      <c r="M1141" s="2" t="s">
        <v>1566</v>
      </c>
      <c r="N1141" s="2" t="s">
        <v>2058</v>
      </c>
      <c r="O1141" s="2" t="s">
        <v>2139</v>
      </c>
      <c r="P1141" s="2" t="s">
        <v>3363</v>
      </c>
      <c r="Q1141" s="2" t="s">
        <v>2051</v>
      </c>
      <c r="R1141" s="2" t="s">
        <v>2052</v>
      </c>
      <c r="S1141" s="2"/>
      <c r="T1141" s="2" t="s">
        <v>125</v>
      </c>
    </row>
    <row r="1142" spans="1:20" ht="14.25" customHeight="1">
      <c r="A1142" s="2" t="s">
        <v>27165</v>
      </c>
      <c r="B1142" s="2" t="s">
        <v>3804</v>
      </c>
      <c r="C1142" s="2" t="s">
        <v>27166</v>
      </c>
      <c r="D1142" s="2" t="s">
        <v>575</v>
      </c>
      <c r="E1142" s="2" t="s">
        <v>264</v>
      </c>
      <c r="F1142" s="2" t="s">
        <v>2170</v>
      </c>
      <c r="G1142" s="2" t="s">
        <v>2046</v>
      </c>
      <c r="H1142" s="2" t="s">
        <v>27167</v>
      </c>
      <c r="I1142" s="2">
        <v>447952544029</v>
      </c>
      <c r="J1142" s="2"/>
      <c r="K1142" s="2"/>
      <c r="L1142" s="2"/>
      <c r="M1142" s="2" t="s">
        <v>59</v>
      </c>
      <c r="N1142" s="2" t="s">
        <v>2058</v>
      </c>
      <c r="O1142" s="2" t="s">
        <v>2172</v>
      </c>
      <c r="P1142" s="2" t="s">
        <v>23007</v>
      </c>
      <c r="Q1142" s="2" t="s">
        <v>2051</v>
      </c>
      <c r="R1142" s="2" t="s">
        <v>2052</v>
      </c>
      <c r="S1142" s="2"/>
      <c r="T1142" s="2" t="s">
        <v>574</v>
      </c>
    </row>
    <row r="1143" spans="1:20" ht="14.25" customHeight="1">
      <c r="A1143" s="2" t="s">
        <v>27168</v>
      </c>
      <c r="B1143" s="2" t="s">
        <v>3804</v>
      </c>
      <c r="C1143" s="2" t="s">
        <v>4000</v>
      </c>
      <c r="D1143" s="2" t="s">
        <v>632</v>
      </c>
      <c r="E1143" s="2" t="s">
        <v>264</v>
      </c>
      <c r="F1143" s="2" t="s">
        <v>2473</v>
      </c>
      <c r="G1143" s="2" t="s">
        <v>2046</v>
      </c>
      <c r="H1143" s="2" t="s">
        <v>27169</v>
      </c>
      <c r="I1143" s="2">
        <v>447837037080</v>
      </c>
      <c r="J1143" s="2"/>
      <c r="K1143" s="2"/>
      <c r="L1143" s="2"/>
      <c r="M1143" s="2" t="s">
        <v>59</v>
      </c>
      <c r="N1143" s="2" t="s">
        <v>2048</v>
      </c>
      <c r="O1143" s="2" t="s">
        <v>2301</v>
      </c>
      <c r="P1143" s="2" t="s">
        <v>23298</v>
      </c>
      <c r="Q1143" s="2" t="s">
        <v>2051</v>
      </c>
      <c r="R1143" s="2" t="s">
        <v>2052</v>
      </c>
      <c r="S1143" s="2"/>
      <c r="T1143" s="2" t="s">
        <v>631</v>
      </c>
    </row>
    <row r="1144" spans="1:20" ht="14.25" customHeight="1">
      <c r="A1144" s="2" t="s">
        <v>27170</v>
      </c>
      <c r="B1144" s="2" t="s">
        <v>3804</v>
      </c>
      <c r="C1144" s="2" t="s">
        <v>27171</v>
      </c>
      <c r="D1144" s="2" t="s">
        <v>480</v>
      </c>
      <c r="E1144" s="2" t="s">
        <v>96</v>
      </c>
      <c r="F1144" s="2" t="s">
        <v>7825</v>
      </c>
      <c r="G1144" s="2" t="s">
        <v>2046</v>
      </c>
      <c r="H1144" s="2" t="s">
        <v>27172</v>
      </c>
      <c r="I1144" s="2"/>
      <c r="J1144" s="2"/>
      <c r="K1144" s="2"/>
      <c r="L1144" s="2"/>
      <c r="M1144" s="2" t="s">
        <v>1566</v>
      </c>
      <c r="N1144" s="2" t="s">
        <v>2048</v>
      </c>
      <c r="O1144" s="2" t="s">
        <v>2199</v>
      </c>
      <c r="P1144" s="2" t="s">
        <v>24195</v>
      </c>
      <c r="Q1144" s="2" t="s">
        <v>2051</v>
      </c>
      <c r="R1144" s="2" t="s">
        <v>2200</v>
      </c>
      <c r="S1144" s="2"/>
      <c r="T1144" s="2" t="s">
        <v>479</v>
      </c>
    </row>
    <row r="1145" spans="1:20" ht="14.25" customHeight="1">
      <c r="A1145" s="2" t="s">
        <v>27173</v>
      </c>
      <c r="B1145" s="2" t="s">
        <v>3804</v>
      </c>
      <c r="C1145" s="2" t="s">
        <v>27174</v>
      </c>
      <c r="D1145" s="2" t="s">
        <v>866</v>
      </c>
      <c r="E1145" s="2" t="s">
        <v>264</v>
      </c>
      <c r="F1145" s="2" t="s">
        <v>2473</v>
      </c>
      <c r="G1145" s="2" t="s">
        <v>2046</v>
      </c>
      <c r="H1145" s="2" t="s">
        <v>27175</v>
      </c>
      <c r="I1145" s="2"/>
      <c r="J1145" s="2">
        <v>441603773091</v>
      </c>
      <c r="K1145" s="2"/>
      <c r="L1145" s="2"/>
      <c r="M1145" s="2" t="s">
        <v>59</v>
      </c>
      <c r="N1145" s="2" t="s">
        <v>2048</v>
      </c>
      <c r="O1145" s="2" t="s">
        <v>2301</v>
      </c>
      <c r="P1145" s="2" t="s">
        <v>23508</v>
      </c>
      <c r="Q1145" s="2" t="s">
        <v>2051</v>
      </c>
      <c r="R1145" s="2" t="s">
        <v>2067</v>
      </c>
      <c r="S1145" s="2"/>
      <c r="T1145" s="2" t="s">
        <v>865</v>
      </c>
    </row>
    <row r="1146" spans="1:20" ht="14.25" customHeight="1">
      <c r="A1146" s="2" t="s">
        <v>27176</v>
      </c>
      <c r="B1146" s="2" t="s">
        <v>3804</v>
      </c>
      <c r="C1146" s="2" t="s">
        <v>17145</v>
      </c>
      <c r="D1146" s="2" t="s">
        <v>130</v>
      </c>
      <c r="E1146" s="2" t="s">
        <v>96</v>
      </c>
      <c r="F1146" s="2" t="s">
        <v>20150</v>
      </c>
      <c r="G1146" s="2" t="s">
        <v>2046</v>
      </c>
      <c r="H1146" s="2" t="s">
        <v>27177</v>
      </c>
      <c r="I1146" s="2"/>
      <c r="J1146" s="2"/>
      <c r="K1146" s="2"/>
      <c r="L1146" s="2"/>
      <c r="M1146" s="2" t="s">
        <v>1566</v>
      </c>
      <c r="N1146" s="2" t="s">
        <v>2048</v>
      </c>
      <c r="O1146" s="2" t="s">
        <v>5489</v>
      </c>
      <c r="P1146" s="2" t="s">
        <v>3587</v>
      </c>
      <c r="Q1146" s="2" t="s">
        <v>2051</v>
      </c>
      <c r="R1146" s="2" t="s">
        <v>2052</v>
      </c>
      <c r="S1146" s="2"/>
      <c r="T1146" s="2" t="s">
        <v>129</v>
      </c>
    </row>
    <row r="1147" spans="1:20" ht="14.25" customHeight="1">
      <c r="A1147" s="2" t="s">
        <v>27178</v>
      </c>
      <c r="B1147" s="2" t="s">
        <v>3804</v>
      </c>
      <c r="C1147" s="2" t="s">
        <v>6144</v>
      </c>
      <c r="D1147" s="2" t="s">
        <v>258</v>
      </c>
      <c r="E1147" s="2" t="s">
        <v>96</v>
      </c>
      <c r="F1147" s="2" t="s">
        <v>22255</v>
      </c>
      <c r="G1147" s="2" t="s">
        <v>2046</v>
      </c>
      <c r="H1147" s="2" t="s">
        <v>27179</v>
      </c>
      <c r="I1147" s="2"/>
      <c r="J1147" s="2"/>
      <c r="K1147" s="2"/>
      <c r="L1147" s="2"/>
      <c r="M1147" s="2" t="s">
        <v>1566</v>
      </c>
      <c r="N1147" s="2" t="s">
        <v>2058</v>
      </c>
      <c r="O1147" s="2" t="s">
        <v>2153</v>
      </c>
      <c r="P1147" s="2" t="s">
        <v>2534</v>
      </c>
      <c r="Q1147" s="2" t="s">
        <v>2051</v>
      </c>
      <c r="R1147" s="2" t="s">
        <v>2052</v>
      </c>
      <c r="S1147" s="2"/>
      <c r="T1147" s="2" t="s">
        <v>257</v>
      </c>
    </row>
    <row r="1148" spans="1:20" ht="14.25" customHeight="1">
      <c r="A1148" s="2" t="s">
        <v>27180</v>
      </c>
      <c r="B1148" s="2" t="s">
        <v>21736</v>
      </c>
      <c r="C1148" s="2" t="s">
        <v>27181</v>
      </c>
      <c r="D1148" s="2" t="s">
        <v>114</v>
      </c>
      <c r="E1148" s="2" t="s">
        <v>96</v>
      </c>
      <c r="F1148" s="2" t="s">
        <v>3606</v>
      </c>
      <c r="G1148" s="2" t="s">
        <v>2046</v>
      </c>
      <c r="H1148" s="2" t="s">
        <v>27182</v>
      </c>
      <c r="I1148" s="2"/>
      <c r="J1148" s="2"/>
      <c r="K1148" s="2"/>
      <c r="L1148" s="2"/>
      <c r="M1148" s="2" t="s">
        <v>1566</v>
      </c>
      <c r="N1148" s="2" t="s">
        <v>2058</v>
      </c>
      <c r="O1148" s="2" t="s">
        <v>2145</v>
      </c>
      <c r="P1148" s="2" t="s">
        <v>2372</v>
      </c>
      <c r="Q1148" s="2" t="s">
        <v>2051</v>
      </c>
      <c r="R1148" s="2" t="s">
        <v>2052</v>
      </c>
      <c r="S1148" s="2"/>
      <c r="T1148" s="2" t="s">
        <v>113</v>
      </c>
    </row>
    <row r="1149" spans="1:20" ht="14.25" customHeight="1">
      <c r="A1149" s="2" t="s">
        <v>27183</v>
      </c>
      <c r="B1149" s="2" t="s">
        <v>6600</v>
      </c>
      <c r="C1149" s="2" t="s">
        <v>27184</v>
      </c>
      <c r="D1149" s="2" t="s">
        <v>180</v>
      </c>
      <c r="E1149" s="2" t="s">
        <v>96</v>
      </c>
      <c r="F1149" s="2" t="s">
        <v>25351</v>
      </c>
      <c r="G1149" s="2" t="s">
        <v>2046</v>
      </c>
      <c r="H1149" s="2" t="s">
        <v>27185</v>
      </c>
      <c r="I1149" s="2"/>
      <c r="J1149" s="2"/>
      <c r="K1149" s="2"/>
      <c r="L1149" s="2"/>
      <c r="M1149" s="2" t="s">
        <v>1566</v>
      </c>
      <c r="N1149" s="2" t="s">
        <v>2058</v>
      </c>
      <c r="O1149" s="2" t="s">
        <v>2078</v>
      </c>
      <c r="P1149" s="2" t="s">
        <v>3587</v>
      </c>
      <c r="Q1149" s="2" t="s">
        <v>2051</v>
      </c>
      <c r="R1149" s="2" t="s">
        <v>2067</v>
      </c>
      <c r="S1149" s="2"/>
      <c r="T1149" s="2" t="s">
        <v>179</v>
      </c>
    </row>
    <row r="1150" spans="1:20" ht="14.25" customHeight="1">
      <c r="A1150" s="2" t="s">
        <v>27186</v>
      </c>
      <c r="B1150" s="2" t="s">
        <v>27187</v>
      </c>
      <c r="C1150" s="2" t="s">
        <v>2136</v>
      </c>
      <c r="D1150" s="2" t="s">
        <v>102</v>
      </c>
      <c r="E1150" s="2" t="s">
        <v>96</v>
      </c>
      <c r="F1150" s="2" t="s">
        <v>7914</v>
      </c>
      <c r="G1150" s="2" t="s">
        <v>2046</v>
      </c>
      <c r="H1150" s="2" t="s">
        <v>27188</v>
      </c>
      <c r="I1150" s="2"/>
      <c r="J1150" s="2"/>
      <c r="K1150" s="2"/>
      <c r="L1150" s="2"/>
      <c r="M1150" s="2" t="s">
        <v>1566</v>
      </c>
      <c r="N1150" s="2" t="s">
        <v>2048</v>
      </c>
      <c r="O1150" s="2" t="s">
        <v>2199</v>
      </c>
      <c r="P1150" s="2" t="s">
        <v>2398</v>
      </c>
      <c r="Q1150" s="2" t="s">
        <v>2051</v>
      </c>
      <c r="R1150" s="2" t="s">
        <v>2200</v>
      </c>
      <c r="S1150" s="2"/>
      <c r="T1150" s="2" t="s">
        <v>101</v>
      </c>
    </row>
    <row r="1151" spans="1:20" ht="14.25" customHeight="1">
      <c r="A1151" s="2" t="s">
        <v>27189</v>
      </c>
      <c r="B1151" s="2" t="s">
        <v>27190</v>
      </c>
      <c r="C1151" s="2" t="s">
        <v>8617</v>
      </c>
      <c r="D1151" s="2" t="s">
        <v>99</v>
      </c>
      <c r="E1151" s="2" t="s">
        <v>96</v>
      </c>
      <c r="F1151" s="2" t="s">
        <v>27191</v>
      </c>
      <c r="G1151" s="2" t="s">
        <v>2046</v>
      </c>
      <c r="H1151" s="2" t="s">
        <v>27192</v>
      </c>
      <c r="I1151" s="2"/>
      <c r="J1151" s="2"/>
      <c r="K1151" s="2"/>
      <c r="L1151" s="2"/>
      <c r="M1151" s="2" t="s">
        <v>1566</v>
      </c>
      <c r="N1151" s="2" t="s">
        <v>2058</v>
      </c>
      <c r="O1151" s="2" t="s">
        <v>2153</v>
      </c>
      <c r="P1151" s="2" t="s">
        <v>23523</v>
      </c>
      <c r="Q1151" s="2" t="s">
        <v>2051</v>
      </c>
      <c r="R1151" s="2" t="s">
        <v>2052</v>
      </c>
      <c r="S1151" s="2"/>
      <c r="T1151" s="2" t="s">
        <v>98</v>
      </c>
    </row>
    <row r="1152" spans="1:20" ht="14.25" customHeight="1">
      <c r="A1152" s="2" t="s">
        <v>27193</v>
      </c>
      <c r="B1152" s="2" t="s">
        <v>16200</v>
      </c>
      <c r="C1152" s="2" t="s">
        <v>27194</v>
      </c>
      <c r="D1152" s="2" t="s">
        <v>168</v>
      </c>
      <c r="E1152" s="2" t="s">
        <v>96</v>
      </c>
      <c r="F1152" s="2" t="s">
        <v>27195</v>
      </c>
      <c r="G1152" s="2" t="s">
        <v>2046</v>
      </c>
      <c r="H1152" s="2" t="s">
        <v>27196</v>
      </c>
      <c r="I1152" s="2"/>
      <c r="J1152" s="2"/>
      <c r="K1152" s="2"/>
      <c r="L1152" s="2"/>
      <c r="M1152" s="2" t="s">
        <v>1566</v>
      </c>
      <c r="N1152" s="2" t="s">
        <v>2048</v>
      </c>
      <c r="O1152" s="2" t="s">
        <v>2199</v>
      </c>
      <c r="P1152" s="2" t="s">
        <v>2456</v>
      </c>
      <c r="Q1152" s="2" t="s">
        <v>2051</v>
      </c>
      <c r="R1152" s="2" t="s">
        <v>2200</v>
      </c>
      <c r="S1152" s="2"/>
      <c r="T1152" s="2" t="s">
        <v>167</v>
      </c>
    </row>
    <row r="1153" spans="1:20" ht="14.25" customHeight="1">
      <c r="A1153" s="2" t="s">
        <v>27197</v>
      </c>
      <c r="B1153" s="2" t="s">
        <v>16200</v>
      </c>
      <c r="C1153" s="2" t="s">
        <v>27198</v>
      </c>
      <c r="D1153" s="2" t="s">
        <v>128</v>
      </c>
      <c r="E1153" s="2" t="s">
        <v>96</v>
      </c>
      <c r="F1153" s="2" t="s">
        <v>27199</v>
      </c>
      <c r="G1153" s="2" t="s">
        <v>2046</v>
      </c>
      <c r="H1153" s="2" t="s">
        <v>27200</v>
      </c>
      <c r="I1153" s="2"/>
      <c r="J1153" s="2"/>
      <c r="K1153" s="2"/>
      <c r="L1153" s="2"/>
      <c r="M1153" s="2" t="s">
        <v>1566</v>
      </c>
      <c r="N1153" s="2" t="s">
        <v>2058</v>
      </c>
      <c r="O1153" s="2" t="s">
        <v>2145</v>
      </c>
      <c r="P1153" s="2" t="s">
        <v>3153</v>
      </c>
      <c r="Q1153" s="2" t="s">
        <v>2051</v>
      </c>
      <c r="R1153" s="2" t="s">
        <v>2200</v>
      </c>
      <c r="S1153" s="2"/>
      <c r="T1153" s="2" t="s">
        <v>127</v>
      </c>
    </row>
    <row r="1154" spans="1:20" ht="14.25" customHeight="1">
      <c r="A1154" s="2" t="s">
        <v>27201</v>
      </c>
      <c r="B1154" s="2" t="s">
        <v>3793</v>
      </c>
      <c r="C1154" s="2" t="s">
        <v>6224</v>
      </c>
      <c r="D1154" s="2" t="s">
        <v>435</v>
      </c>
      <c r="E1154" s="2" t="s">
        <v>264</v>
      </c>
      <c r="F1154" s="2" t="s">
        <v>5994</v>
      </c>
      <c r="G1154" s="2" t="s">
        <v>2046</v>
      </c>
      <c r="H1154" s="2" t="s">
        <v>27202</v>
      </c>
      <c r="I1154" s="2"/>
      <c r="J1154" s="2"/>
      <c r="K1154" s="2"/>
      <c r="L1154" s="2"/>
      <c r="M1154" s="2" t="s">
        <v>1566</v>
      </c>
      <c r="N1154" s="2" t="s">
        <v>2058</v>
      </c>
      <c r="O1154" s="2" t="s">
        <v>2153</v>
      </c>
      <c r="P1154" s="2" t="s">
        <v>4570</v>
      </c>
      <c r="Q1154" s="2" t="s">
        <v>2051</v>
      </c>
      <c r="R1154" s="2" t="s">
        <v>2052</v>
      </c>
      <c r="S1154" s="2"/>
      <c r="T1154" s="2" t="s">
        <v>434</v>
      </c>
    </row>
    <row r="1155" spans="1:20" ht="14.25" customHeight="1">
      <c r="A1155" s="2" t="s">
        <v>27203</v>
      </c>
      <c r="B1155" s="2" t="s">
        <v>3793</v>
      </c>
      <c r="C1155" s="2" t="s">
        <v>27204</v>
      </c>
      <c r="D1155" s="2" t="s">
        <v>156</v>
      </c>
      <c r="E1155" s="2" t="s">
        <v>96</v>
      </c>
      <c r="F1155" s="2" t="s">
        <v>27205</v>
      </c>
      <c r="G1155" s="2" t="s">
        <v>2046</v>
      </c>
      <c r="H1155" s="2" t="s">
        <v>27206</v>
      </c>
      <c r="I1155" s="2"/>
      <c r="J1155" s="2"/>
      <c r="K1155" s="2"/>
      <c r="L1155" s="2"/>
      <c r="M1155" s="2" t="s">
        <v>1566</v>
      </c>
      <c r="N1155" s="2" t="s">
        <v>2048</v>
      </c>
      <c r="O1155" s="2" t="s">
        <v>2199</v>
      </c>
      <c r="P1155" s="2" t="s">
        <v>2323</v>
      </c>
      <c r="Q1155" s="2" t="s">
        <v>2051</v>
      </c>
      <c r="R1155" s="2" t="s">
        <v>2200</v>
      </c>
      <c r="S1155" s="2"/>
      <c r="T1155" s="2" t="s">
        <v>155</v>
      </c>
    </row>
    <row r="1156" spans="1:20" ht="14.25" customHeight="1">
      <c r="A1156" s="2" t="s">
        <v>27207</v>
      </c>
      <c r="B1156" s="2" t="s">
        <v>3793</v>
      </c>
      <c r="C1156" s="2" t="s">
        <v>27208</v>
      </c>
      <c r="D1156" s="2" t="s">
        <v>118</v>
      </c>
      <c r="E1156" s="2" t="s">
        <v>96</v>
      </c>
      <c r="F1156" s="2" t="s">
        <v>27209</v>
      </c>
      <c r="G1156" s="2" t="s">
        <v>2046</v>
      </c>
      <c r="H1156" s="2" t="s">
        <v>27210</v>
      </c>
      <c r="I1156" s="2"/>
      <c r="J1156" s="2"/>
      <c r="K1156" s="2"/>
      <c r="L1156" s="2"/>
      <c r="M1156" s="2" t="s">
        <v>1566</v>
      </c>
      <c r="N1156" s="2" t="s">
        <v>2058</v>
      </c>
      <c r="O1156" s="2" t="s">
        <v>2132</v>
      </c>
      <c r="P1156" s="2" t="s">
        <v>3055</v>
      </c>
      <c r="Q1156" s="2" t="s">
        <v>2051</v>
      </c>
      <c r="R1156" s="2" t="s">
        <v>2067</v>
      </c>
      <c r="S1156" s="2"/>
      <c r="T1156" s="2" t="s">
        <v>117</v>
      </c>
    </row>
    <row r="1157" spans="1:20" ht="14.25" customHeight="1">
      <c r="A1157" s="2" t="s">
        <v>27211</v>
      </c>
      <c r="B1157" s="2" t="s">
        <v>3793</v>
      </c>
      <c r="C1157" s="2" t="s">
        <v>27212</v>
      </c>
      <c r="D1157" s="2" t="s">
        <v>23584</v>
      </c>
      <c r="E1157" s="2" t="s">
        <v>264</v>
      </c>
      <c r="F1157" s="2" t="s">
        <v>27213</v>
      </c>
      <c r="G1157" s="2" t="s">
        <v>23776</v>
      </c>
      <c r="H1157" s="2" t="s">
        <v>27214</v>
      </c>
      <c r="I1157" s="2"/>
      <c r="J1157" s="2">
        <v>441527572741</v>
      </c>
      <c r="K1157" s="2"/>
      <c r="L1157" s="2"/>
      <c r="M1157" s="2" t="s">
        <v>1566</v>
      </c>
      <c r="N1157" s="2" t="s">
        <v>2058</v>
      </c>
      <c r="O1157" s="2" t="s">
        <v>2153</v>
      </c>
      <c r="P1157" s="2" t="s">
        <v>4630</v>
      </c>
      <c r="Q1157" s="2" t="s">
        <v>2051</v>
      </c>
      <c r="R1157" s="2" t="s">
        <v>2052</v>
      </c>
      <c r="S1157" s="2"/>
      <c r="T1157" s="2" t="s">
        <v>23587</v>
      </c>
    </row>
    <row r="1158" spans="1:20" ht="14.25" customHeight="1">
      <c r="A1158" s="2" t="s">
        <v>27215</v>
      </c>
      <c r="B1158" s="2" t="s">
        <v>3793</v>
      </c>
      <c r="C1158" s="2" t="s">
        <v>3805</v>
      </c>
      <c r="D1158" s="2" t="s">
        <v>99</v>
      </c>
      <c r="E1158" s="2" t="s">
        <v>96</v>
      </c>
      <c r="F1158" s="2" t="s">
        <v>7861</v>
      </c>
      <c r="G1158" s="2" t="s">
        <v>2046</v>
      </c>
      <c r="H1158" s="2" t="s">
        <v>27216</v>
      </c>
      <c r="I1158" s="2"/>
      <c r="J1158" s="2"/>
      <c r="K1158" s="2"/>
      <c r="L1158" s="2"/>
      <c r="M1158" s="2" t="s">
        <v>1566</v>
      </c>
      <c r="N1158" s="2" t="s">
        <v>2048</v>
      </c>
      <c r="O1158" s="2" t="s">
        <v>2179</v>
      </c>
      <c r="P1158" s="2" t="s">
        <v>23523</v>
      </c>
      <c r="Q1158" s="2" t="s">
        <v>2051</v>
      </c>
      <c r="R1158" s="2" t="s">
        <v>2052</v>
      </c>
      <c r="S1158" s="2"/>
      <c r="T1158" s="2" t="s">
        <v>98</v>
      </c>
    </row>
    <row r="1159" spans="1:20" ht="14.25" customHeight="1">
      <c r="A1159" s="2" t="s">
        <v>27217</v>
      </c>
      <c r="B1159" s="2" t="s">
        <v>3793</v>
      </c>
      <c r="C1159" s="2" t="s">
        <v>27218</v>
      </c>
      <c r="D1159" s="2" t="s">
        <v>182</v>
      </c>
      <c r="E1159" s="2" t="s">
        <v>96</v>
      </c>
      <c r="F1159" s="2" t="s">
        <v>4083</v>
      </c>
      <c r="G1159" s="2" t="s">
        <v>2046</v>
      </c>
      <c r="H1159" s="2" t="s">
        <v>27219</v>
      </c>
      <c r="I1159" s="2"/>
      <c r="J1159" s="2"/>
      <c r="K1159" s="2"/>
      <c r="L1159" s="2"/>
      <c r="M1159" s="2" t="s">
        <v>1566</v>
      </c>
      <c r="N1159" s="2" t="s">
        <v>2058</v>
      </c>
      <c r="O1159" s="2" t="s">
        <v>2153</v>
      </c>
      <c r="P1159" s="2" t="s">
        <v>2066</v>
      </c>
      <c r="Q1159" s="2" t="s">
        <v>2051</v>
      </c>
      <c r="R1159" s="2" t="s">
        <v>2052</v>
      </c>
      <c r="S1159" s="2"/>
      <c r="T1159" s="2" t="s">
        <v>181</v>
      </c>
    </row>
    <row r="1160" spans="1:20" ht="14.25" customHeight="1">
      <c r="A1160" s="2" t="s">
        <v>27220</v>
      </c>
      <c r="B1160" s="2" t="s">
        <v>11770</v>
      </c>
      <c r="C1160" s="2" t="s">
        <v>27221</v>
      </c>
      <c r="D1160" s="2" t="s">
        <v>236</v>
      </c>
      <c r="E1160" s="2" t="s">
        <v>96</v>
      </c>
      <c r="F1160" s="2" t="s">
        <v>27222</v>
      </c>
      <c r="G1160" s="2" t="s">
        <v>2046</v>
      </c>
      <c r="H1160" s="2" t="s">
        <v>27223</v>
      </c>
      <c r="I1160" s="2"/>
      <c r="J1160" s="2"/>
      <c r="K1160" s="2"/>
      <c r="L1160" s="2"/>
      <c r="M1160" s="2" t="s">
        <v>1566</v>
      </c>
      <c r="N1160" s="2" t="s">
        <v>2058</v>
      </c>
      <c r="O1160" s="2" t="s">
        <v>2153</v>
      </c>
      <c r="P1160" s="2" t="s">
        <v>2066</v>
      </c>
      <c r="Q1160" s="2" t="s">
        <v>2051</v>
      </c>
      <c r="R1160" s="2" t="s">
        <v>2052</v>
      </c>
      <c r="S1160" s="2"/>
      <c r="T1160" s="2" t="s">
        <v>235</v>
      </c>
    </row>
    <row r="1161" spans="1:20" ht="14.25" customHeight="1">
      <c r="A1161" s="2" t="s">
        <v>27224</v>
      </c>
      <c r="B1161" s="2" t="s">
        <v>11770</v>
      </c>
      <c r="C1161" s="2" t="s">
        <v>27225</v>
      </c>
      <c r="D1161" s="2" t="s">
        <v>99</v>
      </c>
      <c r="E1161" s="2" t="s">
        <v>96</v>
      </c>
      <c r="F1161" s="2" t="s">
        <v>27226</v>
      </c>
      <c r="G1161" s="2" t="s">
        <v>2046</v>
      </c>
      <c r="H1161" s="2" t="s">
        <v>27227</v>
      </c>
      <c r="I1161" s="2"/>
      <c r="J1161" s="2"/>
      <c r="K1161" s="2"/>
      <c r="L1161" s="2"/>
      <c r="M1161" s="2" t="s">
        <v>1566</v>
      </c>
      <c r="N1161" s="2" t="s">
        <v>2058</v>
      </c>
      <c r="O1161" s="2" t="s">
        <v>2153</v>
      </c>
      <c r="P1161" s="2" t="s">
        <v>23523</v>
      </c>
      <c r="Q1161" s="2" t="s">
        <v>2051</v>
      </c>
      <c r="R1161" s="2" t="s">
        <v>2052</v>
      </c>
      <c r="S1161" s="2"/>
      <c r="T1161" s="2" t="s">
        <v>98</v>
      </c>
    </row>
    <row r="1162" spans="1:20" ht="14.25" customHeight="1">
      <c r="A1162" s="2" t="s">
        <v>27228</v>
      </c>
      <c r="B1162" s="2" t="s">
        <v>27229</v>
      </c>
      <c r="C1162" s="2" t="s">
        <v>27230</v>
      </c>
      <c r="D1162" s="2" t="s">
        <v>1560</v>
      </c>
      <c r="E1162" s="2" t="s">
        <v>264</v>
      </c>
      <c r="F1162" s="2" t="s">
        <v>2210</v>
      </c>
      <c r="G1162" s="2" t="s">
        <v>2046</v>
      </c>
      <c r="H1162" s="2" t="s">
        <v>27231</v>
      </c>
      <c r="I1162" s="2">
        <v>447974771592</v>
      </c>
      <c r="J1162" s="2"/>
      <c r="K1162" s="2"/>
      <c r="L1162" s="2"/>
      <c r="M1162" s="2" t="s">
        <v>59</v>
      </c>
      <c r="N1162" s="2" t="s">
        <v>2058</v>
      </c>
      <c r="O1162" s="2" t="s">
        <v>2101</v>
      </c>
      <c r="P1162" s="2" t="s">
        <v>23007</v>
      </c>
      <c r="Q1162" s="2" t="s">
        <v>2051</v>
      </c>
      <c r="R1162" s="2" t="s">
        <v>2052</v>
      </c>
      <c r="S1162" s="2"/>
      <c r="T1162" s="2" t="s">
        <v>1559</v>
      </c>
    </row>
    <row r="1163" spans="1:20" ht="14.25" customHeight="1">
      <c r="A1163" s="2" t="s">
        <v>27232</v>
      </c>
      <c r="B1163" s="2" t="s">
        <v>3778</v>
      </c>
      <c r="C1163" s="2" t="s">
        <v>4016</v>
      </c>
      <c r="D1163" s="2" t="s">
        <v>286</v>
      </c>
      <c r="E1163" s="2" t="s">
        <v>96</v>
      </c>
      <c r="F1163" s="2" t="s">
        <v>22637</v>
      </c>
      <c r="G1163" s="2" t="s">
        <v>2046</v>
      </c>
      <c r="H1163" s="2" t="s">
        <v>27233</v>
      </c>
      <c r="I1163" s="2"/>
      <c r="J1163" s="2"/>
      <c r="K1163" s="2"/>
      <c r="L1163" s="2"/>
      <c r="M1163" s="2" t="s">
        <v>1566</v>
      </c>
      <c r="N1163" s="2" t="s">
        <v>2058</v>
      </c>
      <c r="O1163" s="2" t="s">
        <v>2153</v>
      </c>
      <c r="P1163" s="2" t="s">
        <v>27234</v>
      </c>
      <c r="Q1163" s="2" t="s">
        <v>2051</v>
      </c>
      <c r="R1163" s="2" t="s">
        <v>2052</v>
      </c>
      <c r="S1163" s="2"/>
      <c r="T1163" s="2" t="s">
        <v>285</v>
      </c>
    </row>
    <row r="1164" spans="1:20" ht="14.25" customHeight="1">
      <c r="A1164" s="2" t="s">
        <v>27235</v>
      </c>
      <c r="B1164" s="2" t="s">
        <v>3778</v>
      </c>
      <c r="C1164" s="2" t="s">
        <v>9643</v>
      </c>
      <c r="D1164" s="2" t="s">
        <v>188</v>
      </c>
      <c r="E1164" s="2" t="s">
        <v>96</v>
      </c>
      <c r="F1164" s="2" t="s">
        <v>27236</v>
      </c>
      <c r="G1164" s="2" t="s">
        <v>2046</v>
      </c>
      <c r="H1164" s="2" t="s">
        <v>27237</v>
      </c>
      <c r="I1164" s="2"/>
      <c r="J1164" s="2"/>
      <c r="K1164" s="2"/>
      <c r="L1164" s="2"/>
      <c r="M1164" s="2" t="s">
        <v>1566</v>
      </c>
      <c r="N1164" s="2" t="s">
        <v>2048</v>
      </c>
      <c r="O1164" s="2" t="s">
        <v>2179</v>
      </c>
      <c r="P1164" s="2" t="s">
        <v>2066</v>
      </c>
      <c r="Q1164" s="2" t="s">
        <v>2051</v>
      </c>
      <c r="R1164" s="2" t="s">
        <v>2052</v>
      </c>
      <c r="S1164" s="2"/>
      <c r="T1164" s="2" t="s">
        <v>187</v>
      </c>
    </row>
    <row r="1165" spans="1:20" ht="14.25" customHeight="1">
      <c r="A1165" s="2" t="s">
        <v>27238</v>
      </c>
      <c r="B1165" s="2" t="s">
        <v>3778</v>
      </c>
      <c r="C1165" s="2" t="s">
        <v>11630</v>
      </c>
      <c r="D1165" s="2" t="s">
        <v>318</v>
      </c>
      <c r="E1165" s="2" t="s">
        <v>96</v>
      </c>
      <c r="F1165" s="2" t="s">
        <v>27239</v>
      </c>
      <c r="G1165" s="2" t="s">
        <v>2046</v>
      </c>
      <c r="H1165" s="2" t="s">
        <v>27240</v>
      </c>
      <c r="I1165" s="2"/>
      <c r="J1165" s="2">
        <v>441224262000</v>
      </c>
      <c r="K1165" s="2"/>
      <c r="L1165" s="2"/>
      <c r="M1165" s="2" t="s">
        <v>1566</v>
      </c>
      <c r="N1165" s="2" t="s">
        <v>2058</v>
      </c>
      <c r="O1165" s="2" t="s">
        <v>2153</v>
      </c>
      <c r="P1165" s="2" t="s">
        <v>2372</v>
      </c>
      <c r="Q1165" s="2" t="s">
        <v>2051</v>
      </c>
      <c r="R1165" s="2" t="s">
        <v>2052</v>
      </c>
      <c r="S1165" s="2"/>
      <c r="T1165" s="2" t="s">
        <v>317</v>
      </c>
    </row>
    <row r="1166" spans="1:20" ht="14.25" customHeight="1">
      <c r="A1166" s="2" t="s">
        <v>27241</v>
      </c>
      <c r="B1166" s="2" t="s">
        <v>3778</v>
      </c>
      <c r="C1166" s="2" t="s">
        <v>27242</v>
      </c>
      <c r="D1166" s="2" t="s">
        <v>99</v>
      </c>
      <c r="E1166" s="2" t="s">
        <v>96</v>
      </c>
      <c r="F1166" s="2" t="s">
        <v>27243</v>
      </c>
      <c r="G1166" s="2" t="s">
        <v>2046</v>
      </c>
      <c r="H1166" s="2" t="s">
        <v>27244</v>
      </c>
      <c r="I1166" s="2"/>
      <c r="J1166" s="2"/>
      <c r="K1166" s="2"/>
      <c r="L1166" s="2"/>
      <c r="M1166" s="2" t="s">
        <v>1566</v>
      </c>
      <c r="N1166" s="2" t="s">
        <v>2048</v>
      </c>
      <c r="O1166" s="2" t="s">
        <v>2179</v>
      </c>
      <c r="P1166" s="2" t="s">
        <v>23212</v>
      </c>
      <c r="Q1166" s="2" t="s">
        <v>2051</v>
      </c>
      <c r="R1166" s="2" t="s">
        <v>2052</v>
      </c>
      <c r="S1166" s="2"/>
      <c r="T1166" s="2" t="s">
        <v>98</v>
      </c>
    </row>
    <row r="1167" spans="1:20" ht="14.25" customHeight="1">
      <c r="A1167" s="2" t="s">
        <v>27245</v>
      </c>
      <c r="B1167" s="2" t="s">
        <v>3773</v>
      </c>
      <c r="C1167" s="2" t="s">
        <v>26474</v>
      </c>
      <c r="D1167" s="2" t="s">
        <v>154</v>
      </c>
      <c r="E1167" s="2" t="s">
        <v>96</v>
      </c>
      <c r="F1167" s="2" t="s">
        <v>27246</v>
      </c>
      <c r="G1167" s="2" t="s">
        <v>2046</v>
      </c>
      <c r="H1167" s="2" t="s">
        <v>27247</v>
      </c>
      <c r="I1167" s="2"/>
      <c r="J1167" s="2"/>
      <c r="K1167" s="2"/>
      <c r="L1167" s="2"/>
      <c r="M1167" s="2" t="s">
        <v>1566</v>
      </c>
      <c r="N1167" s="2" t="s">
        <v>2048</v>
      </c>
      <c r="O1167" s="2" t="s">
        <v>2179</v>
      </c>
      <c r="P1167" s="2" t="s">
        <v>4777</v>
      </c>
      <c r="Q1167" s="2" t="s">
        <v>2051</v>
      </c>
      <c r="R1167" s="2" t="s">
        <v>2052</v>
      </c>
      <c r="S1167" s="2"/>
      <c r="T1167" s="2" t="s">
        <v>153</v>
      </c>
    </row>
    <row r="1168" spans="1:20" ht="14.25" customHeight="1">
      <c r="A1168" s="2" t="s">
        <v>27248</v>
      </c>
      <c r="B1168" s="2" t="s">
        <v>5690</v>
      </c>
      <c r="C1168" s="2" t="s">
        <v>27249</v>
      </c>
      <c r="D1168" s="2" t="s">
        <v>1156</v>
      </c>
      <c r="E1168" s="2" t="s">
        <v>264</v>
      </c>
      <c r="F1168" s="2" t="s">
        <v>27250</v>
      </c>
      <c r="G1168" s="2" t="s">
        <v>2046</v>
      </c>
      <c r="H1168" s="2" t="s">
        <v>27251</v>
      </c>
      <c r="I1168" s="2"/>
      <c r="J1168" s="2"/>
      <c r="K1168" s="2"/>
      <c r="L1168" s="2"/>
      <c r="M1168" s="2" t="s">
        <v>1566</v>
      </c>
      <c r="N1168" s="2" t="s">
        <v>2048</v>
      </c>
      <c r="O1168" s="2" t="s">
        <v>2199</v>
      </c>
      <c r="P1168" s="2" t="s">
        <v>23064</v>
      </c>
      <c r="Q1168" s="2" t="s">
        <v>2051</v>
      </c>
      <c r="R1168" s="2" t="s">
        <v>2067</v>
      </c>
      <c r="S1168" s="2"/>
      <c r="T1168" s="2" t="s">
        <v>1155</v>
      </c>
    </row>
    <row r="1169" spans="1:20" ht="14.25" customHeight="1">
      <c r="A1169" s="2" t="s">
        <v>27252</v>
      </c>
      <c r="B1169" s="2" t="s">
        <v>5690</v>
      </c>
      <c r="C1169" s="2" t="s">
        <v>27253</v>
      </c>
      <c r="D1169" s="2" t="s">
        <v>1138</v>
      </c>
      <c r="E1169" s="2" t="s">
        <v>264</v>
      </c>
      <c r="F1169" s="2" t="s">
        <v>2473</v>
      </c>
      <c r="G1169" s="2" t="s">
        <v>2046</v>
      </c>
      <c r="H1169" s="2" t="s">
        <v>27254</v>
      </c>
      <c r="I1169" s="2"/>
      <c r="J1169" s="2"/>
      <c r="K1169" s="2"/>
      <c r="L1169" s="2"/>
      <c r="M1169" s="2" t="s">
        <v>59</v>
      </c>
      <c r="N1169" s="2" t="s">
        <v>2048</v>
      </c>
      <c r="O1169" s="2" t="s">
        <v>2301</v>
      </c>
      <c r="P1169" s="2" t="s">
        <v>20494</v>
      </c>
      <c r="Q1169" s="2" t="s">
        <v>2051</v>
      </c>
      <c r="R1169" s="2" t="s">
        <v>2052</v>
      </c>
      <c r="S1169" s="2"/>
      <c r="T1169" s="2" t="s">
        <v>1137</v>
      </c>
    </row>
    <row r="1170" spans="1:20" ht="14.25" customHeight="1">
      <c r="A1170" s="2" t="s">
        <v>27255</v>
      </c>
      <c r="B1170" s="2" t="s">
        <v>5690</v>
      </c>
      <c r="C1170" s="2" t="s">
        <v>27256</v>
      </c>
      <c r="D1170" s="2" t="s">
        <v>130</v>
      </c>
      <c r="E1170" s="2" t="s">
        <v>96</v>
      </c>
      <c r="F1170" s="2" t="s">
        <v>27257</v>
      </c>
      <c r="G1170" s="2" t="s">
        <v>2046</v>
      </c>
      <c r="H1170" s="2" t="s">
        <v>27258</v>
      </c>
      <c r="I1170" s="2"/>
      <c r="J1170" s="2"/>
      <c r="K1170" s="2"/>
      <c r="L1170" s="2"/>
      <c r="M1170" s="2" t="s">
        <v>1566</v>
      </c>
      <c r="N1170" s="2" t="s">
        <v>2048</v>
      </c>
      <c r="O1170" s="2" t="s">
        <v>2179</v>
      </c>
      <c r="P1170" s="2" t="s">
        <v>3587</v>
      </c>
      <c r="Q1170" s="2" t="s">
        <v>2051</v>
      </c>
      <c r="R1170" s="2" t="s">
        <v>2052</v>
      </c>
      <c r="S1170" s="2"/>
      <c r="T1170" s="2" t="s">
        <v>129</v>
      </c>
    </row>
    <row r="1171" spans="1:20" ht="14.25" customHeight="1">
      <c r="A1171" s="2" t="s">
        <v>27259</v>
      </c>
      <c r="B1171" s="2" t="s">
        <v>5690</v>
      </c>
      <c r="C1171" s="2" t="s">
        <v>6134</v>
      </c>
      <c r="D1171" s="2" t="s">
        <v>318</v>
      </c>
      <c r="E1171" s="2" t="s">
        <v>96</v>
      </c>
      <c r="F1171" s="2" t="s">
        <v>27260</v>
      </c>
      <c r="G1171" s="2" t="s">
        <v>2046</v>
      </c>
      <c r="H1171" s="2" t="s">
        <v>27261</v>
      </c>
      <c r="I1171" s="2"/>
      <c r="J1171" s="2"/>
      <c r="K1171" s="2"/>
      <c r="L1171" s="2"/>
      <c r="M1171" s="2" t="s">
        <v>1566</v>
      </c>
      <c r="N1171" s="2" t="s">
        <v>2058</v>
      </c>
      <c r="O1171" s="2" t="s">
        <v>2153</v>
      </c>
      <c r="P1171" s="2" t="s">
        <v>2372</v>
      </c>
      <c r="Q1171" s="2" t="s">
        <v>2051</v>
      </c>
      <c r="R1171" s="2" t="s">
        <v>2052</v>
      </c>
      <c r="S1171" s="2"/>
      <c r="T1171" s="2" t="s">
        <v>317</v>
      </c>
    </row>
    <row r="1172" spans="1:20" ht="14.25" customHeight="1">
      <c r="A1172" s="2" t="s">
        <v>27262</v>
      </c>
      <c r="B1172" s="2" t="s">
        <v>5690</v>
      </c>
      <c r="C1172" s="2" t="s">
        <v>15084</v>
      </c>
      <c r="D1172" s="2" t="s">
        <v>1058</v>
      </c>
      <c r="E1172" s="2" t="s">
        <v>264</v>
      </c>
      <c r="F1172" s="2" t="s">
        <v>27263</v>
      </c>
      <c r="G1172" s="2" t="s">
        <v>2046</v>
      </c>
      <c r="H1172" s="2" t="s">
        <v>27264</v>
      </c>
      <c r="I1172" s="2"/>
      <c r="J1172" s="2"/>
      <c r="K1172" s="2"/>
      <c r="L1172" s="2"/>
      <c r="M1172" s="2" t="s">
        <v>1566</v>
      </c>
      <c r="N1172" s="2" t="s">
        <v>2048</v>
      </c>
      <c r="O1172" s="2" t="s">
        <v>2199</v>
      </c>
      <c r="P1172" s="2" t="s">
        <v>4570</v>
      </c>
      <c r="Q1172" s="2" t="s">
        <v>2051</v>
      </c>
      <c r="R1172" s="2" t="s">
        <v>2067</v>
      </c>
      <c r="S1172" s="2"/>
      <c r="T1172" s="2" t="s">
        <v>1057</v>
      </c>
    </row>
    <row r="1173" spans="1:20" ht="14.25" customHeight="1">
      <c r="A1173" s="2" t="s">
        <v>27265</v>
      </c>
      <c r="B1173" s="2" t="s">
        <v>5690</v>
      </c>
      <c r="C1173" s="2" t="s">
        <v>27266</v>
      </c>
      <c r="D1173" s="2" t="s">
        <v>996</v>
      </c>
      <c r="E1173" s="2" t="s">
        <v>264</v>
      </c>
      <c r="F1173" s="2" t="s">
        <v>23365</v>
      </c>
      <c r="G1173" s="2" t="s">
        <v>2091</v>
      </c>
      <c r="H1173" s="2" t="s">
        <v>27267</v>
      </c>
      <c r="I1173" s="2"/>
      <c r="J1173" s="2"/>
      <c r="K1173" s="2"/>
      <c r="L1173" s="2"/>
      <c r="M1173" s="2" t="s">
        <v>1566</v>
      </c>
      <c r="N1173" s="2" t="s">
        <v>2058</v>
      </c>
      <c r="O1173" s="2" t="s">
        <v>2153</v>
      </c>
      <c r="P1173" s="2" t="s">
        <v>2609</v>
      </c>
      <c r="Q1173" s="2" t="s">
        <v>2051</v>
      </c>
      <c r="R1173" s="2" t="s">
        <v>2052</v>
      </c>
      <c r="S1173" s="2"/>
      <c r="T1173" s="2" t="s">
        <v>995</v>
      </c>
    </row>
    <row r="1174" spans="1:20" ht="14.25" customHeight="1">
      <c r="A1174" s="2" t="s">
        <v>27268</v>
      </c>
      <c r="B1174" s="2" t="s">
        <v>5690</v>
      </c>
      <c r="C1174" s="2" t="s">
        <v>7920</v>
      </c>
      <c r="D1174" s="2" t="s">
        <v>114</v>
      </c>
      <c r="E1174" s="2" t="s">
        <v>96</v>
      </c>
      <c r="F1174" s="2" t="s">
        <v>27269</v>
      </c>
      <c r="G1174" s="2" t="s">
        <v>2046</v>
      </c>
      <c r="H1174" s="2" t="s">
        <v>27270</v>
      </c>
      <c r="I1174" s="2"/>
      <c r="J1174" s="2"/>
      <c r="K1174" s="2"/>
      <c r="L1174" s="2"/>
      <c r="M1174" s="2" t="s">
        <v>1566</v>
      </c>
      <c r="N1174" s="2" t="s">
        <v>2058</v>
      </c>
      <c r="O1174" s="2" t="s">
        <v>2093</v>
      </c>
      <c r="P1174" s="2" t="s">
        <v>3587</v>
      </c>
      <c r="Q1174" s="2" t="s">
        <v>2051</v>
      </c>
      <c r="R1174" s="2" t="s">
        <v>2067</v>
      </c>
      <c r="S1174" s="2"/>
      <c r="T1174" s="2" t="s">
        <v>113</v>
      </c>
    </row>
    <row r="1175" spans="1:20" ht="14.25" customHeight="1">
      <c r="A1175" s="2" t="s">
        <v>27271</v>
      </c>
      <c r="B1175" s="2" t="s">
        <v>16009</v>
      </c>
      <c r="C1175" s="2" t="s">
        <v>10494</v>
      </c>
      <c r="D1175" s="2" t="s">
        <v>99</v>
      </c>
      <c r="E1175" s="2" t="s">
        <v>96</v>
      </c>
      <c r="F1175" s="2" t="s">
        <v>27272</v>
      </c>
      <c r="G1175" s="2" t="s">
        <v>2046</v>
      </c>
      <c r="H1175" s="2" t="s">
        <v>27273</v>
      </c>
      <c r="I1175" s="2"/>
      <c r="J1175" s="2"/>
      <c r="K1175" s="2"/>
      <c r="L1175" s="2"/>
      <c r="M1175" s="2" t="s">
        <v>1566</v>
      </c>
      <c r="N1175" s="2" t="s">
        <v>2058</v>
      </c>
      <c r="O1175" s="2" t="s">
        <v>2093</v>
      </c>
      <c r="P1175" s="2" t="s">
        <v>23212</v>
      </c>
      <c r="Q1175" s="2" t="s">
        <v>2051</v>
      </c>
      <c r="R1175" s="2" t="s">
        <v>2067</v>
      </c>
      <c r="S1175" s="2"/>
      <c r="T1175" s="2" t="s">
        <v>98</v>
      </c>
    </row>
    <row r="1176" spans="1:20" ht="14.25" customHeight="1">
      <c r="A1176" s="2" t="s">
        <v>27274</v>
      </c>
      <c r="B1176" s="2" t="s">
        <v>16009</v>
      </c>
      <c r="C1176" s="2" t="s">
        <v>27275</v>
      </c>
      <c r="D1176" s="2" t="s">
        <v>648</v>
      </c>
      <c r="E1176" s="2" t="s">
        <v>264</v>
      </c>
      <c r="F1176" s="2" t="s">
        <v>4810</v>
      </c>
      <c r="G1176" s="2" t="s">
        <v>2046</v>
      </c>
      <c r="H1176" s="2" t="s">
        <v>27276</v>
      </c>
      <c r="I1176" s="2"/>
      <c r="J1176" s="2"/>
      <c r="K1176" s="2"/>
      <c r="L1176" s="2"/>
      <c r="M1176" s="2" t="s">
        <v>1566</v>
      </c>
      <c r="N1176" s="2" t="s">
        <v>2058</v>
      </c>
      <c r="O1176" s="2" t="s">
        <v>2153</v>
      </c>
      <c r="P1176" s="2" t="s">
        <v>4570</v>
      </c>
      <c r="Q1176" s="2" t="s">
        <v>2051</v>
      </c>
      <c r="R1176" s="2" t="s">
        <v>2052</v>
      </c>
      <c r="S1176" s="2"/>
      <c r="T1176" s="2" t="s">
        <v>647</v>
      </c>
    </row>
    <row r="1177" spans="1:20" ht="14.25" customHeight="1">
      <c r="A1177" s="2" t="s">
        <v>27277</v>
      </c>
      <c r="B1177" s="2" t="s">
        <v>27278</v>
      </c>
      <c r="C1177" s="2" t="s">
        <v>3854</v>
      </c>
      <c r="D1177" s="2" t="s">
        <v>429</v>
      </c>
      <c r="E1177" s="2" t="s">
        <v>264</v>
      </c>
      <c r="F1177" s="2" t="s">
        <v>18656</v>
      </c>
      <c r="G1177" s="2" t="s">
        <v>2046</v>
      </c>
      <c r="H1177" s="2" t="s">
        <v>27279</v>
      </c>
      <c r="I1177" s="2" t="s">
        <v>27280</v>
      </c>
      <c r="J1177" s="2"/>
      <c r="K1177" s="2" t="s">
        <v>24697</v>
      </c>
      <c r="L1177" s="2" t="s">
        <v>24698</v>
      </c>
      <c r="M1177" s="2" t="s">
        <v>60</v>
      </c>
      <c r="N1177" s="2" t="s">
        <v>2058</v>
      </c>
      <c r="O1177" s="2" t="s">
        <v>2186</v>
      </c>
      <c r="P1177" s="2" t="s">
        <v>2505</v>
      </c>
      <c r="Q1177" s="2" t="s">
        <v>2051</v>
      </c>
      <c r="R1177" s="2" t="s">
        <v>2052</v>
      </c>
      <c r="S1177" s="2"/>
      <c r="T1177" s="2" t="s">
        <v>428</v>
      </c>
    </row>
    <row r="1178" spans="1:20" ht="14.25" customHeight="1">
      <c r="A1178" s="2" t="s">
        <v>27281</v>
      </c>
      <c r="B1178" s="2" t="s">
        <v>3769</v>
      </c>
      <c r="C1178" s="2" t="s">
        <v>27282</v>
      </c>
      <c r="D1178" s="2" t="s">
        <v>154</v>
      </c>
      <c r="E1178" s="2" t="s">
        <v>96</v>
      </c>
      <c r="F1178" s="2" t="s">
        <v>27283</v>
      </c>
      <c r="G1178" s="2" t="s">
        <v>2046</v>
      </c>
      <c r="H1178" s="2" t="s">
        <v>27284</v>
      </c>
      <c r="I1178" s="2"/>
      <c r="J1178" s="2"/>
      <c r="K1178" s="2"/>
      <c r="L1178" s="2"/>
      <c r="M1178" s="2" t="s">
        <v>1566</v>
      </c>
      <c r="N1178" s="2" t="s">
        <v>2058</v>
      </c>
      <c r="O1178" s="2" t="s">
        <v>2153</v>
      </c>
      <c r="P1178" s="2" t="s">
        <v>19584</v>
      </c>
      <c r="Q1178" s="2" t="s">
        <v>2051</v>
      </c>
      <c r="R1178" s="2" t="s">
        <v>2067</v>
      </c>
      <c r="S1178" s="2"/>
      <c r="T1178" s="2" t="s">
        <v>153</v>
      </c>
    </row>
    <row r="1179" spans="1:20" ht="14.25" customHeight="1">
      <c r="A1179" s="2" t="s">
        <v>27285</v>
      </c>
      <c r="B1179" s="2" t="s">
        <v>3769</v>
      </c>
      <c r="C1179" s="2" t="s">
        <v>27286</v>
      </c>
      <c r="D1179" s="2" t="s">
        <v>1048</v>
      </c>
      <c r="E1179" s="2" t="s">
        <v>264</v>
      </c>
      <c r="F1179" s="2" t="s">
        <v>27287</v>
      </c>
      <c r="G1179" s="2" t="s">
        <v>2046</v>
      </c>
      <c r="H1179" s="2" t="s">
        <v>27288</v>
      </c>
      <c r="I1179" s="2"/>
      <c r="J1179" s="2"/>
      <c r="K1179" s="2"/>
      <c r="L1179" s="2"/>
      <c r="M1179" s="2" t="s">
        <v>1566</v>
      </c>
      <c r="N1179" s="2" t="s">
        <v>2058</v>
      </c>
      <c r="O1179" s="2" t="s">
        <v>2153</v>
      </c>
      <c r="P1179" s="2" t="s">
        <v>24195</v>
      </c>
      <c r="Q1179" s="2" t="s">
        <v>2051</v>
      </c>
      <c r="R1179" s="2" t="s">
        <v>2052</v>
      </c>
      <c r="S1179" s="2"/>
      <c r="T1179" s="2" t="s">
        <v>1047</v>
      </c>
    </row>
    <row r="1180" spans="1:20" ht="14.25" customHeight="1">
      <c r="A1180" s="2" t="s">
        <v>27289</v>
      </c>
      <c r="B1180" s="2" t="s">
        <v>3769</v>
      </c>
      <c r="C1180" s="2" t="s">
        <v>27290</v>
      </c>
      <c r="D1180" s="2" t="s">
        <v>399</v>
      </c>
      <c r="E1180" s="2" t="s">
        <v>264</v>
      </c>
      <c r="F1180" s="2" t="s">
        <v>4810</v>
      </c>
      <c r="G1180" s="2" t="s">
        <v>2046</v>
      </c>
      <c r="H1180" s="2" t="s">
        <v>27291</v>
      </c>
      <c r="I1180" s="2"/>
      <c r="J1180" s="2"/>
      <c r="K1180" s="2"/>
      <c r="L1180" s="2"/>
      <c r="M1180" s="2" t="s">
        <v>1566</v>
      </c>
      <c r="N1180" s="2" t="s">
        <v>2058</v>
      </c>
      <c r="O1180" s="2" t="s">
        <v>2153</v>
      </c>
      <c r="P1180" s="2" t="s">
        <v>3363</v>
      </c>
      <c r="Q1180" s="2" t="s">
        <v>2051</v>
      </c>
      <c r="R1180" s="2" t="s">
        <v>2052</v>
      </c>
      <c r="S1180" s="2"/>
      <c r="T1180" s="2" t="s">
        <v>398</v>
      </c>
    </row>
    <row r="1181" spans="1:20" ht="14.25" customHeight="1">
      <c r="A1181" s="2" t="s">
        <v>27292</v>
      </c>
      <c r="B1181" s="2" t="s">
        <v>3769</v>
      </c>
      <c r="C1181" s="2" t="s">
        <v>3058</v>
      </c>
      <c r="D1181" s="2" t="s">
        <v>118</v>
      </c>
      <c r="E1181" s="2" t="s">
        <v>96</v>
      </c>
      <c r="F1181" s="2" t="s">
        <v>4083</v>
      </c>
      <c r="G1181" s="2" t="s">
        <v>2046</v>
      </c>
      <c r="H1181" s="2" t="s">
        <v>27293</v>
      </c>
      <c r="I1181" s="2"/>
      <c r="J1181" s="2"/>
      <c r="K1181" s="2"/>
      <c r="L1181" s="2"/>
      <c r="M1181" s="2" t="s">
        <v>1566</v>
      </c>
      <c r="N1181" s="2" t="s">
        <v>2058</v>
      </c>
      <c r="O1181" s="2" t="s">
        <v>2153</v>
      </c>
      <c r="P1181" s="2" t="s">
        <v>3055</v>
      </c>
      <c r="Q1181" s="2" t="s">
        <v>2051</v>
      </c>
      <c r="R1181" s="2" t="s">
        <v>2052</v>
      </c>
      <c r="S1181" s="2"/>
      <c r="T1181" s="2" t="s">
        <v>117</v>
      </c>
    </row>
    <row r="1182" spans="1:20" ht="14.25" customHeight="1">
      <c r="A1182" s="2" t="s">
        <v>27294</v>
      </c>
      <c r="B1182" s="2" t="s">
        <v>3769</v>
      </c>
      <c r="C1182" s="2" t="s">
        <v>3402</v>
      </c>
      <c r="D1182" s="2" t="s">
        <v>992</v>
      </c>
      <c r="E1182" s="2" t="s">
        <v>264</v>
      </c>
      <c r="F1182" s="2" t="s">
        <v>2210</v>
      </c>
      <c r="G1182" s="2" t="s">
        <v>2046</v>
      </c>
      <c r="H1182" s="2" t="s">
        <v>27295</v>
      </c>
      <c r="I1182" s="2">
        <v>447725748576</v>
      </c>
      <c r="J1182" s="2">
        <v>448449109020</v>
      </c>
      <c r="K1182" s="2"/>
      <c r="L1182" s="2"/>
      <c r="M1182" s="2" t="s">
        <v>59</v>
      </c>
      <c r="N1182" s="2" t="s">
        <v>2058</v>
      </c>
      <c r="O1182" s="2" t="s">
        <v>2101</v>
      </c>
      <c r="P1182" s="2" t="s">
        <v>23301</v>
      </c>
      <c r="Q1182" s="2" t="s">
        <v>2051</v>
      </c>
      <c r="R1182" s="2"/>
      <c r="S1182" s="2"/>
      <c r="T1182" s="2" t="s">
        <v>991</v>
      </c>
    </row>
    <row r="1183" spans="1:20" ht="14.25" customHeight="1">
      <c r="A1183" s="2" t="s">
        <v>27296</v>
      </c>
      <c r="B1183" s="2" t="s">
        <v>3769</v>
      </c>
      <c r="C1183" s="2" t="s">
        <v>27297</v>
      </c>
      <c r="D1183" s="2" t="s">
        <v>1416</v>
      </c>
      <c r="E1183" s="2" t="s">
        <v>264</v>
      </c>
      <c r="F1183" s="2" t="s">
        <v>2170</v>
      </c>
      <c r="G1183" s="2" t="s">
        <v>2046</v>
      </c>
      <c r="H1183" s="2" t="s">
        <v>27298</v>
      </c>
      <c r="I1183" s="2">
        <v>447825771994</v>
      </c>
      <c r="J1183" s="2"/>
      <c r="K1183" s="2"/>
      <c r="L1183" s="2"/>
      <c r="M1183" s="2" t="s">
        <v>59</v>
      </c>
      <c r="N1183" s="2" t="s">
        <v>2058</v>
      </c>
      <c r="O1183" s="2" t="s">
        <v>2172</v>
      </c>
      <c r="P1183" s="2" t="s">
        <v>23007</v>
      </c>
      <c r="Q1183" s="2" t="s">
        <v>2051</v>
      </c>
      <c r="R1183" s="2"/>
      <c r="S1183" s="2"/>
      <c r="T1183" s="2" t="s">
        <v>1415</v>
      </c>
    </row>
    <row r="1184" spans="1:20" ht="14.25" customHeight="1">
      <c r="A1184" s="2" t="s">
        <v>27299</v>
      </c>
      <c r="B1184" s="2" t="s">
        <v>3769</v>
      </c>
      <c r="C1184" s="2" t="s">
        <v>27300</v>
      </c>
      <c r="D1184" s="2" t="s">
        <v>158</v>
      </c>
      <c r="E1184" s="2" t="s">
        <v>96</v>
      </c>
      <c r="F1184" s="2" t="s">
        <v>27301</v>
      </c>
      <c r="G1184" s="2" t="s">
        <v>2046</v>
      </c>
      <c r="H1184" s="2" t="s">
        <v>27302</v>
      </c>
      <c r="I1184" s="2" t="s">
        <v>26788</v>
      </c>
      <c r="J1184" s="2"/>
      <c r="K1184" s="2"/>
      <c r="L1184" s="2" t="s">
        <v>4539</v>
      </c>
      <c r="M1184" s="2" t="s">
        <v>1566</v>
      </c>
      <c r="N1184" s="2" t="s">
        <v>2048</v>
      </c>
      <c r="O1184" s="2" t="s">
        <v>2179</v>
      </c>
      <c r="P1184" s="2" t="s">
        <v>2562</v>
      </c>
      <c r="Q1184" s="2" t="s">
        <v>2051</v>
      </c>
      <c r="R1184" s="2" t="s">
        <v>2052</v>
      </c>
      <c r="S1184" s="2"/>
      <c r="T1184" s="2" t="s">
        <v>157</v>
      </c>
    </row>
    <row r="1185" spans="1:20" ht="14.25" customHeight="1">
      <c r="A1185" s="2" t="s">
        <v>27303</v>
      </c>
      <c r="B1185" s="2" t="s">
        <v>27229</v>
      </c>
      <c r="C1185" s="2" t="s">
        <v>22319</v>
      </c>
      <c r="D1185" s="2" t="s">
        <v>130</v>
      </c>
      <c r="E1185" s="2" t="s">
        <v>96</v>
      </c>
      <c r="F1185" s="2" t="s">
        <v>27304</v>
      </c>
      <c r="G1185" s="2" t="s">
        <v>2046</v>
      </c>
      <c r="H1185" s="2" t="s">
        <v>27305</v>
      </c>
      <c r="I1185" s="2">
        <v>447760481807</v>
      </c>
      <c r="J1185" s="2"/>
      <c r="K1185" s="2"/>
      <c r="L1185" s="2"/>
      <c r="M1185" s="2" t="s">
        <v>1566</v>
      </c>
      <c r="N1185" s="2" t="s">
        <v>2058</v>
      </c>
      <c r="O1185" s="2" t="s">
        <v>2153</v>
      </c>
      <c r="P1185" s="2" t="s">
        <v>2114</v>
      </c>
      <c r="Q1185" s="2" t="s">
        <v>2051</v>
      </c>
      <c r="R1185" s="2" t="s">
        <v>2052</v>
      </c>
      <c r="S1185" s="2"/>
      <c r="T1185" s="2" t="s">
        <v>129</v>
      </c>
    </row>
    <row r="1186" spans="1:20" ht="14.25" customHeight="1">
      <c r="A1186" s="2" t="s">
        <v>27306</v>
      </c>
      <c r="B1186" s="2" t="s">
        <v>27307</v>
      </c>
      <c r="C1186" s="2" t="s">
        <v>27308</v>
      </c>
      <c r="D1186" s="2" t="s">
        <v>99</v>
      </c>
      <c r="E1186" s="2" t="s">
        <v>96</v>
      </c>
      <c r="F1186" s="2" t="s">
        <v>27309</v>
      </c>
      <c r="G1186" s="2" t="s">
        <v>2046</v>
      </c>
      <c r="H1186" s="2" t="s">
        <v>27310</v>
      </c>
      <c r="I1186" s="2"/>
      <c r="J1186" s="2"/>
      <c r="K1186" s="2"/>
      <c r="L1186" s="2"/>
      <c r="M1186" s="2" t="s">
        <v>1566</v>
      </c>
      <c r="N1186" s="2" t="s">
        <v>2048</v>
      </c>
      <c r="O1186" s="2" t="s">
        <v>2179</v>
      </c>
      <c r="P1186" s="2" t="s">
        <v>23212</v>
      </c>
      <c r="Q1186" s="2" t="s">
        <v>2051</v>
      </c>
      <c r="R1186" s="2" t="s">
        <v>2067</v>
      </c>
      <c r="S1186" s="2"/>
      <c r="T1186" s="2" t="s">
        <v>98</v>
      </c>
    </row>
    <row r="1187" spans="1:20" ht="14.25" customHeight="1">
      <c r="A1187" s="2" t="s">
        <v>27311</v>
      </c>
      <c r="B1187" s="2" t="s">
        <v>3760</v>
      </c>
      <c r="C1187" s="2" t="s">
        <v>13103</v>
      </c>
      <c r="D1187" s="2" t="s">
        <v>393</v>
      </c>
      <c r="E1187" s="2" t="s">
        <v>96</v>
      </c>
      <c r="F1187" s="2" t="s">
        <v>27312</v>
      </c>
      <c r="G1187" s="2" t="s">
        <v>2046</v>
      </c>
      <c r="H1187" s="2" t="s">
        <v>27313</v>
      </c>
      <c r="I1187" s="2"/>
      <c r="J1187" s="2"/>
      <c r="K1187" s="2"/>
      <c r="L1187" s="2"/>
      <c r="M1187" s="2" t="s">
        <v>1566</v>
      </c>
      <c r="N1187" s="2" t="s">
        <v>2058</v>
      </c>
      <c r="O1187" s="2" t="s">
        <v>2153</v>
      </c>
      <c r="P1187" s="2" t="s">
        <v>3910</v>
      </c>
      <c r="Q1187" s="2" t="s">
        <v>2051</v>
      </c>
      <c r="R1187" s="2" t="s">
        <v>2052</v>
      </c>
      <c r="S1187" s="2"/>
      <c r="T1187" s="2" t="s">
        <v>392</v>
      </c>
    </row>
    <row r="1188" spans="1:20" ht="14.25" customHeight="1">
      <c r="A1188" s="2" t="s">
        <v>27314</v>
      </c>
      <c r="B1188" s="2" t="s">
        <v>5464</v>
      </c>
      <c r="C1188" s="2" t="s">
        <v>27315</v>
      </c>
      <c r="D1188" s="2" t="s">
        <v>126</v>
      </c>
      <c r="E1188" s="2" t="s">
        <v>96</v>
      </c>
      <c r="F1188" s="2" t="s">
        <v>27316</v>
      </c>
      <c r="G1188" s="2" t="s">
        <v>2046</v>
      </c>
      <c r="H1188" s="2" t="s">
        <v>27317</v>
      </c>
      <c r="I1188" s="2"/>
      <c r="J1188" s="2"/>
      <c r="K1188" s="2"/>
      <c r="L1188" s="2"/>
      <c r="M1188" s="2" t="s">
        <v>1566</v>
      </c>
      <c r="N1188" s="2" t="s">
        <v>2058</v>
      </c>
      <c r="O1188" s="2" t="s">
        <v>2145</v>
      </c>
      <c r="P1188" s="2" t="s">
        <v>3587</v>
      </c>
      <c r="Q1188" s="2" t="s">
        <v>2051</v>
      </c>
      <c r="R1188" s="2" t="s">
        <v>2067</v>
      </c>
      <c r="S1188" s="2"/>
      <c r="T1188" s="2" t="s">
        <v>125</v>
      </c>
    </row>
    <row r="1189" spans="1:20" ht="14.25" customHeight="1">
      <c r="A1189" s="2" t="s">
        <v>27318</v>
      </c>
      <c r="B1189" s="2" t="s">
        <v>5464</v>
      </c>
      <c r="C1189" s="2" t="s">
        <v>18866</v>
      </c>
      <c r="D1189" s="2" t="s">
        <v>188</v>
      </c>
      <c r="E1189" s="2" t="s">
        <v>96</v>
      </c>
      <c r="F1189" s="2" t="s">
        <v>27319</v>
      </c>
      <c r="G1189" s="2" t="s">
        <v>2046</v>
      </c>
      <c r="H1189" s="2" t="s">
        <v>27320</v>
      </c>
      <c r="I1189" s="2"/>
      <c r="J1189" s="2"/>
      <c r="K1189" s="2"/>
      <c r="L1189" s="2"/>
      <c r="M1189" s="2" t="s">
        <v>1566</v>
      </c>
      <c r="N1189" s="2" t="s">
        <v>2058</v>
      </c>
      <c r="O1189" s="2" t="s">
        <v>2259</v>
      </c>
      <c r="P1189" s="2" t="s">
        <v>2066</v>
      </c>
      <c r="Q1189" s="2" t="s">
        <v>2051</v>
      </c>
      <c r="R1189" s="2" t="s">
        <v>2052</v>
      </c>
      <c r="S1189" s="2"/>
      <c r="T1189" s="2" t="s">
        <v>187</v>
      </c>
    </row>
    <row r="1190" spans="1:20" ht="14.25" customHeight="1">
      <c r="A1190" s="2" t="s">
        <v>27321</v>
      </c>
      <c r="B1190" s="2" t="s">
        <v>27322</v>
      </c>
      <c r="C1190" s="2" t="s">
        <v>12440</v>
      </c>
      <c r="D1190" s="2" t="s">
        <v>1514</v>
      </c>
      <c r="E1190" s="2" t="s">
        <v>264</v>
      </c>
      <c r="F1190" s="2" t="s">
        <v>3441</v>
      </c>
      <c r="G1190" s="2" t="s">
        <v>2046</v>
      </c>
      <c r="H1190" s="2" t="s">
        <v>27323</v>
      </c>
      <c r="I1190" s="2"/>
      <c r="J1190" s="2"/>
      <c r="K1190" s="2"/>
      <c r="L1190" s="2"/>
      <c r="M1190" s="2" t="s">
        <v>59</v>
      </c>
      <c r="N1190" s="2" t="s">
        <v>2058</v>
      </c>
      <c r="O1190" s="2" t="s">
        <v>2101</v>
      </c>
      <c r="P1190" s="2" t="s">
        <v>20494</v>
      </c>
      <c r="Q1190" s="2" t="s">
        <v>2051</v>
      </c>
      <c r="R1190" s="2" t="s">
        <v>2067</v>
      </c>
      <c r="S1190" s="2"/>
      <c r="T1190" s="2" t="s">
        <v>1513</v>
      </c>
    </row>
    <row r="1191" spans="1:20" ht="14.25" customHeight="1">
      <c r="A1191" s="2" t="s">
        <v>27324</v>
      </c>
      <c r="B1191" s="2" t="s">
        <v>3735</v>
      </c>
      <c r="C1191" s="2" t="s">
        <v>3405</v>
      </c>
      <c r="D1191" s="2" t="s">
        <v>128</v>
      </c>
      <c r="E1191" s="2" t="s">
        <v>96</v>
      </c>
      <c r="F1191" s="2" t="s">
        <v>27325</v>
      </c>
      <c r="G1191" s="2" t="s">
        <v>2046</v>
      </c>
      <c r="H1191" s="2" t="s">
        <v>27326</v>
      </c>
      <c r="I1191" s="2" t="s">
        <v>27327</v>
      </c>
      <c r="J1191" s="2"/>
      <c r="K1191" s="2"/>
      <c r="L1191" s="2" t="s">
        <v>2287</v>
      </c>
      <c r="M1191" s="2" t="s">
        <v>59</v>
      </c>
      <c r="N1191" s="2" t="s">
        <v>2058</v>
      </c>
      <c r="O1191" s="2" t="s">
        <v>2101</v>
      </c>
      <c r="P1191" s="2" t="s">
        <v>18937</v>
      </c>
      <c r="Q1191" s="2" t="s">
        <v>2051</v>
      </c>
      <c r="R1191" s="2"/>
      <c r="S1191" s="2"/>
      <c r="T1191" s="2" t="s">
        <v>127</v>
      </c>
    </row>
    <row r="1192" spans="1:20" ht="14.25" customHeight="1">
      <c r="A1192" s="2" t="s">
        <v>27328</v>
      </c>
      <c r="B1192" s="2" t="s">
        <v>3735</v>
      </c>
      <c r="C1192" s="2" t="s">
        <v>27329</v>
      </c>
      <c r="D1192" s="2" t="s">
        <v>626</v>
      </c>
      <c r="E1192" s="2" t="s">
        <v>264</v>
      </c>
      <c r="F1192" s="2" t="s">
        <v>24147</v>
      </c>
      <c r="G1192" s="2" t="s">
        <v>2046</v>
      </c>
      <c r="H1192" s="2" t="s">
        <v>27330</v>
      </c>
      <c r="I1192" s="2"/>
      <c r="J1192" s="2"/>
      <c r="K1192" s="2"/>
      <c r="L1192" s="2"/>
      <c r="M1192" s="2" t="s">
        <v>1566</v>
      </c>
      <c r="N1192" s="2" t="s">
        <v>2048</v>
      </c>
      <c r="O1192" s="2" t="s">
        <v>2199</v>
      </c>
      <c r="P1192" s="2" t="s">
        <v>4570</v>
      </c>
      <c r="Q1192" s="2" t="s">
        <v>2051</v>
      </c>
      <c r="R1192" s="2" t="s">
        <v>2200</v>
      </c>
      <c r="S1192" s="2"/>
      <c r="T1192" s="2" t="s">
        <v>625</v>
      </c>
    </row>
    <row r="1193" spans="1:20" ht="14.25" customHeight="1">
      <c r="A1193" s="2" t="s">
        <v>27331</v>
      </c>
      <c r="B1193" s="2" t="s">
        <v>3729</v>
      </c>
      <c r="C1193" s="2" t="s">
        <v>27332</v>
      </c>
      <c r="D1193" s="2" t="s">
        <v>996</v>
      </c>
      <c r="E1193" s="2" t="s">
        <v>264</v>
      </c>
      <c r="F1193" s="2" t="s">
        <v>23365</v>
      </c>
      <c r="G1193" s="2" t="s">
        <v>2091</v>
      </c>
      <c r="H1193" s="2" t="s">
        <v>27333</v>
      </c>
      <c r="I1193" s="2"/>
      <c r="J1193" s="2"/>
      <c r="K1193" s="2"/>
      <c r="L1193" s="2"/>
      <c r="M1193" s="2" t="s">
        <v>1566</v>
      </c>
      <c r="N1193" s="2" t="s">
        <v>2058</v>
      </c>
      <c r="O1193" s="2" t="s">
        <v>2153</v>
      </c>
      <c r="P1193" s="2" t="s">
        <v>2609</v>
      </c>
      <c r="Q1193" s="2" t="s">
        <v>2051</v>
      </c>
      <c r="R1193" s="2" t="s">
        <v>2052</v>
      </c>
      <c r="S1193" s="2"/>
      <c r="T1193" s="2" t="s">
        <v>995</v>
      </c>
    </row>
    <row r="1194" spans="1:20" ht="14.25" customHeight="1">
      <c r="A1194" s="2" t="s">
        <v>27334</v>
      </c>
      <c r="B1194" s="2" t="s">
        <v>3729</v>
      </c>
      <c r="C1194" s="2" t="s">
        <v>27335</v>
      </c>
      <c r="D1194" s="2" t="s">
        <v>180</v>
      </c>
      <c r="E1194" s="2" t="s">
        <v>96</v>
      </c>
      <c r="F1194" s="2" t="s">
        <v>22580</v>
      </c>
      <c r="G1194" s="2" t="s">
        <v>2046</v>
      </c>
      <c r="H1194" s="2" t="s">
        <v>27336</v>
      </c>
      <c r="I1194" s="2"/>
      <c r="J1194" s="2"/>
      <c r="K1194" s="2"/>
      <c r="L1194" s="2"/>
      <c r="M1194" s="2" t="s">
        <v>1566</v>
      </c>
      <c r="N1194" s="2" t="s">
        <v>2058</v>
      </c>
      <c r="O1194" s="2" t="s">
        <v>2145</v>
      </c>
      <c r="P1194" s="2" t="s">
        <v>2372</v>
      </c>
      <c r="Q1194" s="2" t="s">
        <v>2051</v>
      </c>
      <c r="R1194" s="2" t="s">
        <v>2052</v>
      </c>
      <c r="S1194" s="2"/>
      <c r="T1194" s="2" t="s">
        <v>179</v>
      </c>
    </row>
    <row r="1195" spans="1:20" ht="14.25" customHeight="1">
      <c r="A1195" s="2" t="s">
        <v>27337</v>
      </c>
      <c r="B1195" s="2" t="s">
        <v>3729</v>
      </c>
      <c r="C1195" s="2" t="s">
        <v>4000</v>
      </c>
      <c r="D1195" s="2" t="s">
        <v>1006</v>
      </c>
      <c r="E1195" s="2" t="s">
        <v>264</v>
      </c>
      <c r="F1195" s="2" t="s">
        <v>2112</v>
      </c>
      <c r="G1195" s="2" t="s">
        <v>2046</v>
      </c>
      <c r="H1195" s="2" t="s">
        <v>27338</v>
      </c>
      <c r="I1195" s="2"/>
      <c r="J1195" s="2"/>
      <c r="K1195" s="2"/>
      <c r="L1195" s="2"/>
      <c r="M1195" s="2" t="s">
        <v>1566</v>
      </c>
      <c r="N1195" s="2" t="s">
        <v>2058</v>
      </c>
      <c r="O1195" s="2" t="s">
        <v>2093</v>
      </c>
      <c r="P1195" s="2" t="s">
        <v>4570</v>
      </c>
      <c r="Q1195" s="2" t="s">
        <v>2051</v>
      </c>
      <c r="R1195" s="2" t="s">
        <v>2067</v>
      </c>
      <c r="S1195" s="2"/>
      <c r="T1195" s="2" t="s">
        <v>1005</v>
      </c>
    </row>
    <row r="1196" spans="1:20" ht="14.25" customHeight="1">
      <c r="A1196" s="2" t="s">
        <v>27339</v>
      </c>
      <c r="B1196" s="2" t="s">
        <v>3729</v>
      </c>
      <c r="C1196" s="2" t="s">
        <v>21713</v>
      </c>
      <c r="D1196" s="2" t="s">
        <v>306</v>
      </c>
      <c r="E1196" s="2" t="s">
        <v>96</v>
      </c>
      <c r="F1196" s="2" t="s">
        <v>27340</v>
      </c>
      <c r="G1196" s="2" t="s">
        <v>2046</v>
      </c>
      <c r="H1196" s="2" t="s">
        <v>27341</v>
      </c>
      <c r="I1196" s="2"/>
      <c r="J1196" s="2"/>
      <c r="K1196" s="2"/>
      <c r="L1196" s="2"/>
      <c r="M1196" s="2" t="s">
        <v>1566</v>
      </c>
      <c r="N1196" s="2" t="s">
        <v>2058</v>
      </c>
      <c r="O1196" s="2" t="s">
        <v>2145</v>
      </c>
      <c r="P1196" s="2" t="s">
        <v>2066</v>
      </c>
      <c r="Q1196" s="2" t="s">
        <v>2051</v>
      </c>
      <c r="R1196" s="2" t="s">
        <v>2067</v>
      </c>
      <c r="S1196" s="2"/>
      <c r="T1196" s="2" t="s">
        <v>305</v>
      </c>
    </row>
    <row r="1197" spans="1:20" ht="14.25" customHeight="1">
      <c r="A1197" s="2" t="s">
        <v>27342</v>
      </c>
      <c r="B1197" s="2" t="s">
        <v>3729</v>
      </c>
      <c r="C1197" s="2" t="s">
        <v>4695</v>
      </c>
      <c r="D1197" s="2" t="s">
        <v>524</v>
      </c>
      <c r="E1197" s="2" t="s">
        <v>264</v>
      </c>
      <c r="F1197" s="2" t="s">
        <v>2320</v>
      </c>
      <c r="G1197" s="2" t="s">
        <v>2046</v>
      </c>
      <c r="H1197" s="2" t="s">
        <v>27343</v>
      </c>
      <c r="I1197" s="2"/>
      <c r="J1197" s="2"/>
      <c r="K1197" s="2"/>
      <c r="L1197" s="2"/>
      <c r="M1197" s="2" t="s">
        <v>59</v>
      </c>
      <c r="N1197" s="2" t="s">
        <v>2058</v>
      </c>
      <c r="O1197" s="2" t="s">
        <v>2322</v>
      </c>
      <c r="P1197" s="2" t="s">
        <v>20494</v>
      </c>
      <c r="Q1197" s="2" t="s">
        <v>2051</v>
      </c>
      <c r="R1197" s="2" t="s">
        <v>2052</v>
      </c>
      <c r="S1197" s="2"/>
      <c r="T1197" s="2" t="s">
        <v>523</v>
      </c>
    </row>
    <row r="1198" spans="1:20" ht="14.25" customHeight="1">
      <c r="A1198" s="2" t="s">
        <v>27344</v>
      </c>
      <c r="B1198" s="2" t="s">
        <v>7681</v>
      </c>
      <c r="C1198" s="2" t="s">
        <v>5032</v>
      </c>
      <c r="D1198" s="2" t="s">
        <v>1202</v>
      </c>
      <c r="E1198" s="2" t="s">
        <v>264</v>
      </c>
      <c r="F1198" s="2" t="s">
        <v>27345</v>
      </c>
      <c r="G1198" s="2" t="s">
        <v>2046</v>
      </c>
      <c r="H1198" s="2" t="s">
        <v>27346</v>
      </c>
      <c r="I1198" s="2"/>
      <c r="J1198" s="2"/>
      <c r="K1198" s="2"/>
      <c r="L1198" s="2"/>
      <c r="M1198" s="2" t="s">
        <v>1566</v>
      </c>
      <c r="N1198" s="2" t="s">
        <v>2058</v>
      </c>
      <c r="O1198" s="2" t="s">
        <v>2153</v>
      </c>
      <c r="P1198" s="2" t="s">
        <v>2323</v>
      </c>
      <c r="Q1198" s="2" t="s">
        <v>2051</v>
      </c>
      <c r="R1198" s="2" t="s">
        <v>2052</v>
      </c>
      <c r="S1198" s="2"/>
      <c r="T1198" s="2" t="s">
        <v>1201</v>
      </c>
    </row>
    <row r="1199" spans="1:20" ht="14.25" customHeight="1">
      <c r="A1199" s="2" t="s">
        <v>27347</v>
      </c>
      <c r="B1199" s="2" t="s">
        <v>11890</v>
      </c>
      <c r="C1199" s="2" t="s">
        <v>27348</v>
      </c>
      <c r="D1199" s="2" t="s">
        <v>126</v>
      </c>
      <c r="E1199" s="2" t="s">
        <v>96</v>
      </c>
      <c r="F1199" s="2" t="s">
        <v>27349</v>
      </c>
      <c r="G1199" s="2" t="s">
        <v>2046</v>
      </c>
      <c r="H1199" s="2" t="s">
        <v>27350</v>
      </c>
      <c r="I1199" s="2"/>
      <c r="J1199" s="2"/>
      <c r="K1199" s="2"/>
      <c r="L1199" s="2"/>
      <c r="M1199" s="2" t="s">
        <v>1566</v>
      </c>
      <c r="N1199" s="2" t="s">
        <v>2048</v>
      </c>
      <c r="O1199" s="2" t="s">
        <v>2179</v>
      </c>
      <c r="P1199" s="2" t="s">
        <v>2372</v>
      </c>
      <c r="Q1199" s="2" t="s">
        <v>2051</v>
      </c>
      <c r="R1199" s="2" t="s">
        <v>2052</v>
      </c>
      <c r="S1199" s="2"/>
      <c r="T1199" s="2" t="s">
        <v>125</v>
      </c>
    </row>
    <row r="1200" spans="1:20" ht="14.25" customHeight="1">
      <c r="A1200" s="2" t="s">
        <v>27351</v>
      </c>
      <c r="B1200" s="2" t="s">
        <v>16222</v>
      </c>
      <c r="C1200" s="2" t="s">
        <v>4406</v>
      </c>
      <c r="D1200" s="2" t="s">
        <v>134</v>
      </c>
      <c r="E1200" s="2" t="s">
        <v>96</v>
      </c>
      <c r="F1200" s="2" t="s">
        <v>27352</v>
      </c>
      <c r="G1200" s="2" t="s">
        <v>2046</v>
      </c>
      <c r="H1200" s="2" t="s">
        <v>27353</v>
      </c>
      <c r="I1200" s="2"/>
      <c r="J1200" s="2"/>
      <c r="K1200" s="2"/>
      <c r="L1200" s="2"/>
      <c r="M1200" s="2" t="s">
        <v>1566</v>
      </c>
      <c r="N1200" s="2" t="s">
        <v>2048</v>
      </c>
      <c r="O1200" s="2" t="s">
        <v>2179</v>
      </c>
      <c r="P1200" s="2" t="s">
        <v>2066</v>
      </c>
      <c r="Q1200" s="2" t="s">
        <v>2051</v>
      </c>
      <c r="R1200" s="2" t="s">
        <v>2052</v>
      </c>
      <c r="S1200" s="2"/>
      <c r="T1200" s="2" t="s">
        <v>133</v>
      </c>
    </row>
    <row r="1201" spans="1:20" ht="14.25" customHeight="1">
      <c r="A1201" s="2" t="s">
        <v>27354</v>
      </c>
      <c r="B1201" s="2" t="s">
        <v>27355</v>
      </c>
      <c r="C1201" s="2" t="s">
        <v>2718</v>
      </c>
      <c r="D1201" s="2" t="s">
        <v>99</v>
      </c>
      <c r="E1201" s="2" t="s">
        <v>96</v>
      </c>
      <c r="F1201" s="2" t="s">
        <v>27356</v>
      </c>
      <c r="G1201" s="2" t="s">
        <v>2046</v>
      </c>
      <c r="H1201" s="2" t="s">
        <v>27357</v>
      </c>
      <c r="I1201" s="2"/>
      <c r="J1201" s="2"/>
      <c r="K1201" s="2"/>
      <c r="L1201" s="2"/>
      <c r="M1201" s="2" t="s">
        <v>1566</v>
      </c>
      <c r="N1201" s="2" t="s">
        <v>2048</v>
      </c>
      <c r="O1201" s="2" t="s">
        <v>2179</v>
      </c>
      <c r="P1201" s="2" t="s">
        <v>23417</v>
      </c>
      <c r="Q1201" s="2" t="s">
        <v>2051</v>
      </c>
      <c r="R1201" s="2" t="s">
        <v>2052</v>
      </c>
      <c r="S1201" s="2"/>
      <c r="T1201" s="2" t="s">
        <v>98</v>
      </c>
    </row>
    <row r="1202" spans="1:20" ht="14.25" customHeight="1">
      <c r="A1202" s="2" t="s">
        <v>27358</v>
      </c>
      <c r="B1202" s="2" t="s">
        <v>3724</v>
      </c>
      <c r="C1202" s="2" t="s">
        <v>27359</v>
      </c>
      <c r="D1202" s="2" t="s">
        <v>370</v>
      </c>
      <c r="E1202" s="2" t="s">
        <v>96</v>
      </c>
      <c r="F1202" s="2" t="s">
        <v>4083</v>
      </c>
      <c r="G1202" s="2" t="s">
        <v>2046</v>
      </c>
      <c r="H1202" s="2" t="s">
        <v>27360</v>
      </c>
      <c r="I1202" s="2"/>
      <c r="J1202" s="2"/>
      <c r="K1202" s="2"/>
      <c r="L1202" s="2"/>
      <c r="M1202" s="2" t="s">
        <v>1566</v>
      </c>
      <c r="N1202" s="2" t="s">
        <v>2058</v>
      </c>
      <c r="O1202" s="2" t="s">
        <v>2153</v>
      </c>
      <c r="P1202" s="2" t="s">
        <v>2372</v>
      </c>
      <c r="Q1202" s="2" t="s">
        <v>2051</v>
      </c>
      <c r="R1202" s="2" t="s">
        <v>2052</v>
      </c>
      <c r="S1202" s="2"/>
      <c r="T1202" s="2" t="s">
        <v>369</v>
      </c>
    </row>
    <row r="1203" spans="1:20" ht="14.25" customHeight="1">
      <c r="A1203" s="2" t="s">
        <v>27361</v>
      </c>
      <c r="B1203" s="2" t="s">
        <v>3724</v>
      </c>
      <c r="C1203" s="2" t="s">
        <v>23495</v>
      </c>
      <c r="D1203" s="2" t="s">
        <v>94</v>
      </c>
      <c r="E1203" s="2" t="s">
        <v>96</v>
      </c>
      <c r="F1203" s="2" t="s">
        <v>26294</v>
      </c>
      <c r="G1203" s="2" t="s">
        <v>2046</v>
      </c>
      <c r="H1203" s="2" t="s">
        <v>27362</v>
      </c>
      <c r="I1203" s="2"/>
      <c r="J1203" s="2"/>
      <c r="K1203" s="2"/>
      <c r="L1203" s="2"/>
      <c r="M1203" s="2" t="s">
        <v>1566</v>
      </c>
      <c r="N1203" s="2" t="s">
        <v>2048</v>
      </c>
      <c r="O1203" s="2" t="s">
        <v>2179</v>
      </c>
      <c r="P1203" s="2" t="s">
        <v>3363</v>
      </c>
      <c r="Q1203" s="2" t="s">
        <v>2051</v>
      </c>
      <c r="R1203" s="2" t="s">
        <v>2052</v>
      </c>
      <c r="S1203" s="2"/>
      <c r="T1203" s="2" t="s">
        <v>93</v>
      </c>
    </row>
    <row r="1204" spans="1:20" ht="14.25" customHeight="1">
      <c r="A1204" s="2" t="s">
        <v>27363</v>
      </c>
      <c r="B1204" s="2" t="s">
        <v>3720</v>
      </c>
      <c r="C1204" s="2" t="s">
        <v>5724</v>
      </c>
      <c r="D1204" s="2" t="s">
        <v>260</v>
      </c>
      <c r="E1204" s="2" t="s">
        <v>264</v>
      </c>
      <c r="F1204" s="2" t="s">
        <v>27364</v>
      </c>
      <c r="G1204" s="2" t="s">
        <v>2046</v>
      </c>
      <c r="H1204" s="2" t="s">
        <v>27365</v>
      </c>
      <c r="I1204" s="2"/>
      <c r="J1204" s="2"/>
      <c r="K1204" s="2"/>
      <c r="L1204" s="2"/>
      <c r="M1204" s="2" t="s">
        <v>59</v>
      </c>
      <c r="N1204" s="2" t="s">
        <v>2058</v>
      </c>
      <c r="O1204" s="2" t="s">
        <v>2322</v>
      </c>
      <c r="P1204" s="2" t="s">
        <v>21091</v>
      </c>
      <c r="Q1204" s="2" t="s">
        <v>2051</v>
      </c>
      <c r="R1204" s="2" t="s">
        <v>2067</v>
      </c>
      <c r="S1204" s="2"/>
      <c r="T1204" s="2" t="s">
        <v>259</v>
      </c>
    </row>
    <row r="1205" spans="1:20" ht="14.25" customHeight="1">
      <c r="A1205" s="2" t="s">
        <v>27366</v>
      </c>
      <c r="B1205" s="2" t="s">
        <v>3720</v>
      </c>
      <c r="C1205" s="2" t="s">
        <v>27367</v>
      </c>
      <c r="D1205" s="2" t="s">
        <v>128</v>
      </c>
      <c r="E1205" s="2" t="s">
        <v>96</v>
      </c>
      <c r="F1205" s="2" t="s">
        <v>27368</v>
      </c>
      <c r="G1205" s="2" t="s">
        <v>2046</v>
      </c>
      <c r="H1205" s="2" t="s">
        <v>27369</v>
      </c>
      <c r="I1205" s="2"/>
      <c r="J1205" s="2"/>
      <c r="K1205" s="2"/>
      <c r="L1205" s="2" t="s">
        <v>2287</v>
      </c>
      <c r="M1205" s="2" t="s">
        <v>1566</v>
      </c>
      <c r="N1205" s="2" t="s">
        <v>2058</v>
      </c>
      <c r="O1205" s="2" t="s">
        <v>2120</v>
      </c>
      <c r="P1205" s="2" t="s">
        <v>27370</v>
      </c>
      <c r="Q1205" s="2" t="s">
        <v>2051</v>
      </c>
      <c r="R1205" s="2" t="s">
        <v>2067</v>
      </c>
      <c r="S1205" s="2"/>
      <c r="T1205" s="2" t="s">
        <v>127</v>
      </c>
    </row>
    <row r="1206" spans="1:20" ht="14.25" customHeight="1">
      <c r="A1206" s="2" t="s">
        <v>27371</v>
      </c>
      <c r="B1206" s="2" t="s">
        <v>3720</v>
      </c>
      <c r="C1206" s="2" t="s">
        <v>27372</v>
      </c>
      <c r="D1206" s="2" t="s">
        <v>441</v>
      </c>
      <c r="E1206" s="2" t="s">
        <v>264</v>
      </c>
      <c r="F1206" s="2" t="s">
        <v>2170</v>
      </c>
      <c r="G1206" s="2" t="s">
        <v>2046</v>
      </c>
      <c r="H1206" s="2" t="s">
        <v>27373</v>
      </c>
      <c r="I1206" s="2"/>
      <c r="J1206" s="2"/>
      <c r="K1206" s="2"/>
      <c r="L1206" s="2"/>
      <c r="M1206" s="2" t="s">
        <v>59</v>
      </c>
      <c r="N1206" s="2" t="s">
        <v>2058</v>
      </c>
      <c r="O1206" s="2" t="s">
        <v>2172</v>
      </c>
      <c r="P1206" s="2" t="s">
        <v>27374</v>
      </c>
      <c r="Q1206" s="2" t="s">
        <v>2051</v>
      </c>
      <c r="R1206" s="2" t="s">
        <v>2052</v>
      </c>
      <c r="S1206" s="2"/>
      <c r="T1206" s="2" t="s">
        <v>440</v>
      </c>
    </row>
    <row r="1207" spans="1:20" ht="14.25" customHeight="1">
      <c r="A1207" s="2" t="s">
        <v>27375</v>
      </c>
      <c r="B1207" s="2" t="s">
        <v>3720</v>
      </c>
      <c r="C1207" s="2" t="s">
        <v>27376</v>
      </c>
      <c r="D1207" s="2" t="s">
        <v>126</v>
      </c>
      <c r="E1207" s="2" t="s">
        <v>96</v>
      </c>
      <c r="F1207" s="2" t="s">
        <v>27377</v>
      </c>
      <c r="G1207" s="2" t="s">
        <v>2046</v>
      </c>
      <c r="H1207" s="2" t="s">
        <v>27378</v>
      </c>
      <c r="I1207" s="2"/>
      <c r="J1207" s="2"/>
      <c r="K1207" s="2"/>
      <c r="L1207" s="2"/>
      <c r="M1207" s="2" t="s">
        <v>1566</v>
      </c>
      <c r="N1207" s="2" t="s">
        <v>2058</v>
      </c>
      <c r="O1207" s="2" t="s">
        <v>2153</v>
      </c>
      <c r="P1207" s="2" t="s">
        <v>27234</v>
      </c>
      <c r="Q1207" s="2" t="s">
        <v>2051</v>
      </c>
      <c r="R1207" s="2" t="s">
        <v>2052</v>
      </c>
      <c r="S1207" s="2"/>
      <c r="T1207" s="2" t="s">
        <v>125</v>
      </c>
    </row>
    <row r="1208" spans="1:20" ht="14.25" customHeight="1">
      <c r="A1208" s="2" t="s">
        <v>27379</v>
      </c>
      <c r="B1208" s="2" t="s">
        <v>3720</v>
      </c>
      <c r="C1208" s="2" t="s">
        <v>27380</v>
      </c>
      <c r="D1208" s="2" t="s">
        <v>94</v>
      </c>
      <c r="E1208" s="2" t="s">
        <v>96</v>
      </c>
      <c r="F1208" s="2" t="s">
        <v>27381</v>
      </c>
      <c r="G1208" s="2" t="s">
        <v>2046</v>
      </c>
      <c r="H1208" s="2" t="s">
        <v>27382</v>
      </c>
      <c r="I1208" s="2"/>
      <c r="J1208" s="2"/>
      <c r="K1208" s="2"/>
      <c r="L1208" s="2"/>
      <c r="M1208" s="2" t="s">
        <v>1566</v>
      </c>
      <c r="N1208" s="2" t="s">
        <v>2058</v>
      </c>
      <c r="O1208" s="2" t="s">
        <v>2153</v>
      </c>
      <c r="P1208" s="2" t="s">
        <v>3363</v>
      </c>
      <c r="Q1208" s="2" t="s">
        <v>2051</v>
      </c>
      <c r="R1208" s="2" t="s">
        <v>2052</v>
      </c>
      <c r="S1208" s="2"/>
      <c r="T1208" s="2" t="s">
        <v>93</v>
      </c>
    </row>
    <row r="1209" spans="1:20" ht="14.25" customHeight="1">
      <c r="A1209" s="2" t="s">
        <v>27383</v>
      </c>
      <c r="B1209" s="2" t="s">
        <v>3715</v>
      </c>
      <c r="C1209" s="2" t="s">
        <v>16267</v>
      </c>
      <c r="D1209" s="2" t="s">
        <v>642</v>
      </c>
      <c r="E1209" s="2" t="s">
        <v>264</v>
      </c>
      <c r="F1209" s="2" t="s">
        <v>2210</v>
      </c>
      <c r="G1209" s="2" t="s">
        <v>2046</v>
      </c>
      <c r="H1209" s="2" t="s">
        <v>27384</v>
      </c>
      <c r="I1209" s="2">
        <v>447741727185</v>
      </c>
      <c r="J1209" s="2"/>
      <c r="K1209" s="2"/>
      <c r="L1209" s="2"/>
      <c r="M1209" s="2" t="s">
        <v>59</v>
      </c>
      <c r="N1209" s="2" t="s">
        <v>2058</v>
      </c>
      <c r="O1209" s="2" t="s">
        <v>2101</v>
      </c>
      <c r="P1209" s="2" t="s">
        <v>23298</v>
      </c>
      <c r="Q1209" s="2" t="s">
        <v>2051</v>
      </c>
      <c r="R1209" s="2" t="s">
        <v>2067</v>
      </c>
      <c r="S1209" s="2"/>
      <c r="T1209" s="2" t="s">
        <v>641</v>
      </c>
    </row>
    <row r="1210" spans="1:20" ht="14.25" customHeight="1">
      <c r="A1210" s="2" t="s">
        <v>27385</v>
      </c>
      <c r="B1210" s="2" t="s">
        <v>3715</v>
      </c>
      <c r="C1210" s="2" t="s">
        <v>27386</v>
      </c>
      <c r="D1210" s="2" t="s">
        <v>569</v>
      </c>
      <c r="E1210" s="2" t="s">
        <v>264</v>
      </c>
      <c r="F1210" s="2" t="s">
        <v>27387</v>
      </c>
      <c r="G1210" s="2" t="s">
        <v>2046</v>
      </c>
      <c r="H1210" s="2" t="s">
        <v>27388</v>
      </c>
      <c r="I1210" s="2"/>
      <c r="J1210" s="2"/>
      <c r="K1210" s="2"/>
      <c r="L1210" s="2"/>
      <c r="M1210" s="2" t="s">
        <v>1566</v>
      </c>
      <c r="N1210" s="2" t="s">
        <v>2058</v>
      </c>
      <c r="O1210" s="2" t="s">
        <v>2093</v>
      </c>
      <c r="P1210" s="2" t="s">
        <v>23064</v>
      </c>
      <c r="Q1210" s="2" t="s">
        <v>2051</v>
      </c>
      <c r="R1210" s="2" t="s">
        <v>2067</v>
      </c>
      <c r="S1210" s="2"/>
      <c r="T1210" s="2" t="s">
        <v>568</v>
      </c>
    </row>
    <row r="1211" spans="1:20" ht="14.25" customHeight="1">
      <c r="A1211" s="2" t="s">
        <v>27389</v>
      </c>
      <c r="B1211" s="2" t="s">
        <v>3715</v>
      </c>
      <c r="C1211" s="2" t="s">
        <v>14751</v>
      </c>
      <c r="D1211" s="2" t="s">
        <v>1472</v>
      </c>
      <c r="E1211" s="2" t="s">
        <v>264</v>
      </c>
      <c r="F1211" s="2" t="s">
        <v>2112</v>
      </c>
      <c r="G1211" s="2" t="s">
        <v>2046</v>
      </c>
      <c r="H1211" s="2" t="s">
        <v>27390</v>
      </c>
      <c r="I1211" s="2"/>
      <c r="J1211" s="2"/>
      <c r="K1211" s="2"/>
      <c r="L1211" s="2"/>
      <c r="M1211" s="2" t="s">
        <v>1566</v>
      </c>
      <c r="N1211" s="2" t="s">
        <v>2058</v>
      </c>
      <c r="O1211" s="2" t="s">
        <v>2093</v>
      </c>
      <c r="P1211" s="2" t="s">
        <v>23064</v>
      </c>
      <c r="Q1211" s="2" t="s">
        <v>2051</v>
      </c>
      <c r="R1211" s="2" t="s">
        <v>2067</v>
      </c>
      <c r="S1211" s="2"/>
      <c r="T1211" s="2" t="s">
        <v>1471</v>
      </c>
    </row>
    <row r="1212" spans="1:20" ht="14.25" customHeight="1">
      <c r="A1212" s="2" t="s">
        <v>27391</v>
      </c>
      <c r="B1212" s="2" t="s">
        <v>3715</v>
      </c>
      <c r="C1212" s="2" t="s">
        <v>2500</v>
      </c>
      <c r="D1212" s="2" t="s">
        <v>1442</v>
      </c>
      <c r="E1212" s="2" t="s">
        <v>264</v>
      </c>
      <c r="F1212" s="2" t="s">
        <v>2112</v>
      </c>
      <c r="G1212" s="2" t="s">
        <v>2046</v>
      </c>
      <c r="H1212" s="2" t="s">
        <v>27392</v>
      </c>
      <c r="I1212" s="2"/>
      <c r="J1212" s="2"/>
      <c r="K1212" s="2"/>
      <c r="L1212" s="2"/>
      <c r="M1212" s="2" t="s">
        <v>1566</v>
      </c>
      <c r="N1212" s="2" t="s">
        <v>2058</v>
      </c>
      <c r="O1212" s="2" t="s">
        <v>2093</v>
      </c>
      <c r="P1212" s="2" t="s">
        <v>4570</v>
      </c>
      <c r="Q1212" s="2" t="s">
        <v>2051</v>
      </c>
      <c r="R1212" s="2" t="s">
        <v>2067</v>
      </c>
      <c r="S1212" s="2"/>
      <c r="T1212" s="2" t="s">
        <v>1441</v>
      </c>
    </row>
    <row r="1213" spans="1:20" ht="14.25" customHeight="1">
      <c r="A1213" s="2" t="s">
        <v>27393</v>
      </c>
      <c r="B1213" s="2" t="s">
        <v>27394</v>
      </c>
      <c r="C1213" s="2" t="s">
        <v>27395</v>
      </c>
      <c r="D1213" s="2" t="s">
        <v>27396</v>
      </c>
      <c r="E1213" s="2" t="s">
        <v>264</v>
      </c>
      <c r="F1213" s="2" t="s">
        <v>3059</v>
      </c>
      <c r="G1213" s="2" t="s">
        <v>2091</v>
      </c>
      <c r="H1213" s="2" t="s">
        <v>27397</v>
      </c>
      <c r="I1213" s="2"/>
      <c r="J1213" s="2"/>
      <c r="K1213" s="2"/>
      <c r="L1213" s="2"/>
      <c r="M1213" s="2" t="s">
        <v>60</v>
      </c>
      <c r="N1213" s="2" t="s">
        <v>2058</v>
      </c>
      <c r="O1213" s="2" t="s">
        <v>2186</v>
      </c>
      <c r="P1213" s="2" t="s">
        <v>4630</v>
      </c>
      <c r="Q1213" s="2" t="s">
        <v>2051</v>
      </c>
      <c r="R1213" s="2" t="s">
        <v>2067</v>
      </c>
      <c r="S1213" s="2"/>
      <c r="T1213" s="2" t="s">
        <v>27398</v>
      </c>
    </row>
    <row r="1214" spans="1:20" ht="14.25" customHeight="1">
      <c r="A1214" s="2" t="s">
        <v>27399</v>
      </c>
      <c r="B1214" s="2" t="s">
        <v>27400</v>
      </c>
      <c r="C1214" s="2" t="s">
        <v>8609</v>
      </c>
      <c r="D1214" s="2" t="s">
        <v>122</v>
      </c>
      <c r="E1214" s="2" t="s">
        <v>96</v>
      </c>
      <c r="F1214" s="2" t="s">
        <v>4810</v>
      </c>
      <c r="G1214" s="2" t="s">
        <v>2046</v>
      </c>
      <c r="H1214" s="2" t="s">
        <v>27401</v>
      </c>
      <c r="I1214" s="2"/>
      <c r="J1214" s="2"/>
      <c r="K1214" s="2"/>
      <c r="L1214" s="2"/>
      <c r="M1214" s="2" t="s">
        <v>1566</v>
      </c>
      <c r="N1214" s="2" t="s">
        <v>2058</v>
      </c>
      <c r="O1214" s="2" t="s">
        <v>2153</v>
      </c>
      <c r="P1214" s="2" t="s">
        <v>2372</v>
      </c>
      <c r="Q1214" s="2" t="s">
        <v>2051</v>
      </c>
      <c r="R1214" s="2" t="s">
        <v>2052</v>
      </c>
      <c r="S1214" s="2"/>
      <c r="T1214" s="2" t="s">
        <v>121</v>
      </c>
    </row>
    <row r="1215" spans="1:20" ht="14.25" customHeight="1">
      <c r="A1215" s="2" t="s">
        <v>27402</v>
      </c>
      <c r="B1215" s="2" t="s">
        <v>3793</v>
      </c>
      <c r="C1215" s="2" t="s">
        <v>27403</v>
      </c>
      <c r="D1215" s="2" t="s">
        <v>359</v>
      </c>
      <c r="E1215" s="2" t="s">
        <v>264</v>
      </c>
      <c r="F1215" s="2" t="s">
        <v>23871</v>
      </c>
      <c r="G1215" s="2" t="s">
        <v>2046</v>
      </c>
      <c r="H1215" s="2" t="s">
        <v>27404</v>
      </c>
      <c r="I1215" s="2"/>
      <c r="J1215" s="2"/>
      <c r="K1215" s="2"/>
      <c r="L1215" s="2"/>
      <c r="M1215" s="2" t="s">
        <v>1566</v>
      </c>
      <c r="N1215" s="2" t="s">
        <v>2058</v>
      </c>
      <c r="O1215" s="2" t="s">
        <v>2145</v>
      </c>
      <c r="P1215" s="2" t="s">
        <v>3363</v>
      </c>
      <c r="Q1215" s="2" t="s">
        <v>2051</v>
      </c>
      <c r="R1215" s="2" t="s">
        <v>2052</v>
      </c>
      <c r="S1215" s="2"/>
      <c r="T1215" s="2" t="s">
        <v>358</v>
      </c>
    </row>
    <row r="1216" spans="1:20" ht="14.25" customHeight="1">
      <c r="A1216" s="2" t="s">
        <v>27405</v>
      </c>
      <c r="B1216" s="2" t="s">
        <v>26450</v>
      </c>
      <c r="C1216" s="2" t="s">
        <v>27406</v>
      </c>
      <c r="D1216" s="2" t="s">
        <v>3532</v>
      </c>
      <c r="E1216" s="2" t="s">
        <v>96</v>
      </c>
      <c r="F1216" s="2" t="s">
        <v>27407</v>
      </c>
      <c r="G1216" s="2" t="s">
        <v>2404</v>
      </c>
      <c r="H1216" s="2" t="s">
        <v>27408</v>
      </c>
      <c r="I1216" s="2"/>
      <c r="J1216" s="2"/>
      <c r="K1216" s="2"/>
      <c r="L1216" s="2"/>
      <c r="M1216" s="2" t="s">
        <v>1566</v>
      </c>
      <c r="N1216" s="2" t="s">
        <v>2048</v>
      </c>
      <c r="O1216" s="2" t="s">
        <v>2179</v>
      </c>
      <c r="P1216" s="2" t="s">
        <v>3535</v>
      </c>
      <c r="Q1216" s="2" t="s">
        <v>2051</v>
      </c>
      <c r="R1216" s="2" t="s">
        <v>2067</v>
      </c>
      <c r="S1216" s="2"/>
      <c r="T1216" s="2" t="s">
        <v>3536</v>
      </c>
    </row>
    <row r="1217" spans="1:20" ht="14.25" customHeight="1">
      <c r="A1217" s="2" t="s">
        <v>27409</v>
      </c>
      <c r="B1217" s="2" t="s">
        <v>17530</v>
      </c>
      <c r="C1217" s="2" t="s">
        <v>27410</v>
      </c>
      <c r="D1217" s="2" t="s">
        <v>27411</v>
      </c>
      <c r="E1217" s="2" t="s">
        <v>264</v>
      </c>
      <c r="F1217" s="2" t="s">
        <v>2170</v>
      </c>
      <c r="G1217" s="2" t="s">
        <v>2404</v>
      </c>
      <c r="H1217" s="2" t="s">
        <v>27412</v>
      </c>
      <c r="I1217" s="2"/>
      <c r="J1217" s="2"/>
      <c r="K1217" s="2"/>
      <c r="L1217" s="2"/>
      <c r="M1217" s="2" t="s">
        <v>59</v>
      </c>
      <c r="N1217" s="2" t="s">
        <v>2058</v>
      </c>
      <c r="O1217" s="2" t="s">
        <v>2172</v>
      </c>
      <c r="P1217" s="2" t="s">
        <v>3230</v>
      </c>
      <c r="Q1217" s="2" t="s">
        <v>2051</v>
      </c>
      <c r="R1217" s="2" t="s">
        <v>2052</v>
      </c>
      <c r="S1217" s="2"/>
      <c r="T1217" s="2" t="s">
        <v>27413</v>
      </c>
    </row>
    <row r="1218" spans="1:20" ht="14.25" customHeight="1">
      <c r="A1218" s="2" t="s">
        <v>27414</v>
      </c>
      <c r="B1218" s="2" t="s">
        <v>27415</v>
      </c>
      <c r="C1218" s="2" t="s">
        <v>4461</v>
      </c>
      <c r="D1218" s="2" t="s">
        <v>27416</v>
      </c>
      <c r="E1218" s="2" t="s">
        <v>264</v>
      </c>
      <c r="F1218" s="2" t="s">
        <v>2473</v>
      </c>
      <c r="G1218" s="2" t="s">
        <v>2404</v>
      </c>
      <c r="H1218" s="2" t="s">
        <v>27417</v>
      </c>
      <c r="I1218" s="2"/>
      <c r="J1218" s="2"/>
      <c r="K1218" s="2"/>
      <c r="L1218" s="2"/>
      <c r="M1218" s="2" t="s">
        <v>59</v>
      </c>
      <c r="N1218" s="2" t="s">
        <v>2048</v>
      </c>
      <c r="O1218" s="2" t="s">
        <v>2301</v>
      </c>
      <c r="P1218" s="2" t="s">
        <v>2609</v>
      </c>
      <c r="Q1218" s="2" t="s">
        <v>2051</v>
      </c>
      <c r="R1218" s="2" t="s">
        <v>2067</v>
      </c>
      <c r="S1218" s="2"/>
      <c r="T1218" s="2" t="s">
        <v>27418</v>
      </c>
    </row>
    <row r="1219" spans="1:20" ht="14.25" customHeight="1">
      <c r="A1219" s="2" t="s">
        <v>27419</v>
      </c>
      <c r="B1219" s="2" t="s">
        <v>27420</v>
      </c>
      <c r="C1219" s="2" t="s">
        <v>27421</v>
      </c>
      <c r="D1219" s="2" t="s">
        <v>22965</v>
      </c>
      <c r="E1219" s="2" t="s">
        <v>264</v>
      </c>
      <c r="F1219" s="2" t="s">
        <v>2473</v>
      </c>
      <c r="G1219" s="2" t="s">
        <v>2404</v>
      </c>
      <c r="H1219" s="2" t="s">
        <v>27422</v>
      </c>
      <c r="I1219" s="2"/>
      <c r="J1219" s="2"/>
      <c r="K1219" s="2"/>
      <c r="L1219" s="2"/>
      <c r="M1219" s="2" t="s">
        <v>59</v>
      </c>
      <c r="N1219" s="2" t="s">
        <v>2048</v>
      </c>
      <c r="O1219" s="2" t="s">
        <v>2301</v>
      </c>
      <c r="P1219" s="2" t="s">
        <v>2609</v>
      </c>
      <c r="Q1219" s="2" t="s">
        <v>2051</v>
      </c>
      <c r="R1219" s="2" t="s">
        <v>2067</v>
      </c>
      <c r="S1219" s="2"/>
      <c r="T1219" s="2" t="s">
        <v>22967</v>
      </c>
    </row>
    <row r="1220" spans="1:20" ht="14.25" customHeight="1">
      <c r="A1220" s="2" t="s">
        <v>27423</v>
      </c>
      <c r="B1220" s="2" t="s">
        <v>27424</v>
      </c>
      <c r="C1220" s="2" t="s">
        <v>27425</v>
      </c>
      <c r="D1220" s="2" t="s">
        <v>126</v>
      </c>
      <c r="E1220" s="2" t="s">
        <v>96</v>
      </c>
      <c r="F1220" s="2" t="s">
        <v>27426</v>
      </c>
      <c r="G1220" s="2" t="s">
        <v>2046</v>
      </c>
      <c r="H1220" s="2" t="s">
        <v>27427</v>
      </c>
      <c r="I1220" s="2"/>
      <c r="J1220" s="2"/>
      <c r="K1220" s="2"/>
      <c r="L1220" s="2"/>
      <c r="M1220" s="2" t="s">
        <v>1566</v>
      </c>
      <c r="N1220" s="2" t="s">
        <v>2048</v>
      </c>
      <c r="O1220" s="2" t="s">
        <v>2179</v>
      </c>
      <c r="P1220" s="2" t="s">
        <v>2108</v>
      </c>
      <c r="Q1220" s="2" t="s">
        <v>2051</v>
      </c>
      <c r="R1220" s="2" t="s">
        <v>2067</v>
      </c>
      <c r="S1220" s="2"/>
      <c r="T1220" s="2" t="s">
        <v>125</v>
      </c>
    </row>
    <row r="1221" spans="1:20" ht="14.25" customHeight="1">
      <c r="A1221" s="2" t="s">
        <v>27428</v>
      </c>
      <c r="B1221" s="2" t="s">
        <v>18170</v>
      </c>
      <c r="C1221" s="2" t="s">
        <v>27429</v>
      </c>
      <c r="D1221" s="2" t="s">
        <v>128</v>
      </c>
      <c r="E1221" s="2" t="s">
        <v>96</v>
      </c>
      <c r="F1221" s="2" t="s">
        <v>4530</v>
      </c>
      <c r="G1221" s="2" t="s">
        <v>2046</v>
      </c>
      <c r="H1221" s="2" t="s">
        <v>27430</v>
      </c>
      <c r="I1221" s="2"/>
      <c r="J1221" s="2"/>
      <c r="K1221" s="2"/>
      <c r="L1221" s="2"/>
      <c r="M1221" s="2" t="s">
        <v>1566</v>
      </c>
      <c r="N1221" s="2" t="s">
        <v>2058</v>
      </c>
      <c r="O1221" s="2" t="s">
        <v>2153</v>
      </c>
      <c r="P1221" s="2" t="s">
        <v>23340</v>
      </c>
      <c r="Q1221" s="2" t="s">
        <v>2051</v>
      </c>
      <c r="R1221" s="2" t="s">
        <v>2052</v>
      </c>
      <c r="S1221" s="2"/>
      <c r="T1221" s="2" t="s">
        <v>127</v>
      </c>
    </row>
    <row r="1222" spans="1:20" ht="14.25" customHeight="1">
      <c r="A1222" s="2" t="s">
        <v>27431</v>
      </c>
      <c r="B1222" s="2" t="s">
        <v>18170</v>
      </c>
      <c r="C1222" s="2" t="s">
        <v>11336</v>
      </c>
      <c r="D1222" s="2" t="s">
        <v>636</v>
      </c>
      <c r="E1222" s="2" t="s">
        <v>264</v>
      </c>
      <c r="F1222" s="2" t="s">
        <v>2320</v>
      </c>
      <c r="G1222" s="2" t="s">
        <v>2046</v>
      </c>
      <c r="H1222" s="2" t="s">
        <v>27432</v>
      </c>
      <c r="I1222" s="2">
        <v>447903535824</v>
      </c>
      <c r="J1222" s="2"/>
      <c r="K1222" s="2"/>
      <c r="L1222" s="2"/>
      <c r="M1222" s="2" t="s">
        <v>59</v>
      </c>
      <c r="N1222" s="2" t="s">
        <v>2058</v>
      </c>
      <c r="O1222" s="2" t="s">
        <v>2322</v>
      </c>
      <c r="P1222" s="2" t="s">
        <v>23007</v>
      </c>
      <c r="Q1222" s="2" t="s">
        <v>2051</v>
      </c>
      <c r="R1222" s="2"/>
      <c r="S1222" s="2"/>
      <c r="T1222" s="2" t="s">
        <v>635</v>
      </c>
    </row>
    <row r="1223" spans="1:20" ht="14.25" customHeight="1">
      <c r="A1223" s="2" t="s">
        <v>27433</v>
      </c>
      <c r="B1223" s="2" t="s">
        <v>27434</v>
      </c>
      <c r="C1223" s="2" t="s">
        <v>15029</v>
      </c>
      <c r="D1223" s="2" t="s">
        <v>254</v>
      </c>
      <c r="E1223" s="2" t="s">
        <v>96</v>
      </c>
      <c r="F1223" s="2" t="s">
        <v>27435</v>
      </c>
      <c r="G1223" s="2" t="s">
        <v>2046</v>
      </c>
      <c r="H1223" s="2" t="s">
        <v>27436</v>
      </c>
      <c r="I1223" s="2"/>
      <c r="J1223" s="2"/>
      <c r="K1223" s="2"/>
      <c r="L1223" s="2"/>
      <c r="M1223" s="2" t="s">
        <v>1566</v>
      </c>
      <c r="N1223" s="2" t="s">
        <v>2048</v>
      </c>
      <c r="O1223" s="2" t="s">
        <v>2179</v>
      </c>
      <c r="P1223" s="2" t="s">
        <v>3363</v>
      </c>
      <c r="Q1223" s="2" t="s">
        <v>2051</v>
      </c>
      <c r="R1223" s="2" t="s">
        <v>2052</v>
      </c>
      <c r="S1223" s="2"/>
      <c r="T1223" s="2" t="s">
        <v>253</v>
      </c>
    </row>
    <row r="1224" spans="1:20" ht="14.25" customHeight="1">
      <c r="A1224" s="2" t="s">
        <v>27437</v>
      </c>
      <c r="B1224" s="2" t="s">
        <v>6868</v>
      </c>
      <c r="C1224" s="2" t="s">
        <v>22106</v>
      </c>
      <c r="D1224" s="2" t="s">
        <v>1262</v>
      </c>
      <c r="E1224" s="2" t="s">
        <v>264</v>
      </c>
      <c r="F1224" s="2" t="s">
        <v>27438</v>
      </c>
      <c r="G1224" s="2" t="s">
        <v>2046</v>
      </c>
      <c r="H1224" s="2" t="s">
        <v>27439</v>
      </c>
      <c r="I1224" s="2"/>
      <c r="J1224" s="2"/>
      <c r="K1224" s="2"/>
      <c r="L1224" s="2"/>
      <c r="M1224" s="2" t="s">
        <v>1566</v>
      </c>
      <c r="N1224" s="2" t="s">
        <v>2058</v>
      </c>
      <c r="O1224" s="2" t="s">
        <v>2139</v>
      </c>
      <c r="P1224" s="2" t="s">
        <v>2323</v>
      </c>
      <c r="Q1224" s="2" t="s">
        <v>2051</v>
      </c>
      <c r="R1224" s="2" t="s">
        <v>2052</v>
      </c>
      <c r="S1224" s="2"/>
      <c r="T1224" s="2" t="s">
        <v>1261</v>
      </c>
    </row>
    <row r="1225" spans="1:20" ht="14.25" customHeight="1">
      <c r="A1225" s="2" t="s">
        <v>27440</v>
      </c>
      <c r="B1225" s="2" t="s">
        <v>3712</v>
      </c>
      <c r="C1225" s="2" t="s">
        <v>9929</v>
      </c>
      <c r="D1225" s="2" t="s">
        <v>420</v>
      </c>
      <c r="E1225" s="2" t="s">
        <v>264</v>
      </c>
      <c r="F1225" s="2" t="s">
        <v>27441</v>
      </c>
      <c r="G1225" s="2" t="s">
        <v>2046</v>
      </c>
      <c r="H1225" s="2" t="s">
        <v>27442</v>
      </c>
      <c r="I1225" s="2"/>
      <c r="J1225" s="2"/>
      <c r="K1225" s="2"/>
      <c r="L1225" s="2"/>
      <c r="M1225" s="2" t="s">
        <v>60</v>
      </c>
      <c r="N1225" s="2" t="s">
        <v>2058</v>
      </c>
      <c r="O1225" s="2" t="s">
        <v>2186</v>
      </c>
      <c r="P1225" s="2" t="s">
        <v>2346</v>
      </c>
      <c r="Q1225" s="2" t="s">
        <v>2051</v>
      </c>
      <c r="R1225" s="2" t="s">
        <v>2067</v>
      </c>
      <c r="S1225" s="2"/>
      <c r="T1225" s="2" t="s">
        <v>419</v>
      </c>
    </row>
    <row r="1226" spans="1:20" ht="14.25" customHeight="1">
      <c r="A1226" s="2" t="s">
        <v>27443</v>
      </c>
      <c r="B1226" s="2" t="s">
        <v>3712</v>
      </c>
      <c r="C1226" s="2" t="s">
        <v>25855</v>
      </c>
      <c r="D1226" s="2" t="s">
        <v>204</v>
      </c>
      <c r="E1226" s="2" t="s">
        <v>96</v>
      </c>
      <c r="F1226" s="2" t="s">
        <v>3606</v>
      </c>
      <c r="G1226" s="2" t="s">
        <v>2046</v>
      </c>
      <c r="H1226" s="2" t="s">
        <v>27444</v>
      </c>
      <c r="I1226" s="2"/>
      <c r="J1226" s="2"/>
      <c r="K1226" s="2"/>
      <c r="L1226" s="2"/>
      <c r="M1226" s="2" t="s">
        <v>1566</v>
      </c>
      <c r="N1226" s="2" t="s">
        <v>2058</v>
      </c>
      <c r="O1226" s="2" t="s">
        <v>2145</v>
      </c>
      <c r="P1226" s="2" t="s">
        <v>2372</v>
      </c>
      <c r="Q1226" s="2" t="s">
        <v>2051</v>
      </c>
      <c r="R1226" s="2" t="s">
        <v>2052</v>
      </c>
      <c r="S1226" s="2"/>
      <c r="T1226" s="2" t="s">
        <v>203</v>
      </c>
    </row>
    <row r="1227" spans="1:20" ht="14.25" customHeight="1">
      <c r="A1227" s="2" t="s">
        <v>27445</v>
      </c>
      <c r="B1227" s="2" t="s">
        <v>3712</v>
      </c>
      <c r="C1227" s="2" t="s">
        <v>27446</v>
      </c>
      <c r="D1227" s="2" t="s">
        <v>334</v>
      </c>
      <c r="E1227" s="2" t="s">
        <v>96</v>
      </c>
      <c r="F1227" s="2" t="s">
        <v>2063</v>
      </c>
      <c r="G1227" s="2" t="s">
        <v>2046</v>
      </c>
      <c r="H1227" s="2" t="s">
        <v>27447</v>
      </c>
      <c r="I1227" s="2"/>
      <c r="J1227" s="2"/>
      <c r="K1227" s="2"/>
      <c r="L1227" s="2"/>
      <c r="M1227" s="2" t="s">
        <v>1566</v>
      </c>
      <c r="N1227" s="2" t="s">
        <v>2058</v>
      </c>
      <c r="O1227" s="2" t="s">
        <v>2145</v>
      </c>
      <c r="P1227" s="2" t="s">
        <v>2272</v>
      </c>
      <c r="Q1227" s="2" t="s">
        <v>2051</v>
      </c>
      <c r="R1227" s="2" t="s">
        <v>2067</v>
      </c>
      <c r="S1227" s="2"/>
      <c r="T1227" s="2" t="s">
        <v>333</v>
      </c>
    </row>
    <row r="1228" spans="1:20" ht="14.25" customHeight="1">
      <c r="A1228" s="2" t="s">
        <v>27448</v>
      </c>
      <c r="B1228" s="2" t="s">
        <v>3712</v>
      </c>
      <c r="C1228" s="2" t="s">
        <v>16733</v>
      </c>
      <c r="D1228" s="2" t="s">
        <v>246</v>
      </c>
      <c r="E1228" s="2" t="s">
        <v>96</v>
      </c>
      <c r="F1228" s="2" t="s">
        <v>4530</v>
      </c>
      <c r="G1228" s="2" t="s">
        <v>2046</v>
      </c>
      <c r="H1228" s="2" t="s">
        <v>27449</v>
      </c>
      <c r="I1228" s="2">
        <v>61490414494</v>
      </c>
      <c r="J1228" s="2"/>
      <c r="K1228" s="2"/>
      <c r="L1228" s="2"/>
      <c r="M1228" s="2" t="s">
        <v>1566</v>
      </c>
      <c r="N1228" s="2" t="s">
        <v>2058</v>
      </c>
      <c r="O1228" s="2" t="s">
        <v>2153</v>
      </c>
      <c r="P1228" s="2" t="s">
        <v>23026</v>
      </c>
      <c r="Q1228" s="2" t="s">
        <v>2051</v>
      </c>
      <c r="R1228" s="2" t="s">
        <v>2052</v>
      </c>
      <c r="S1228" s="2"/>
      <c r="T1228" s="2" t="s">
        <v>245</v>
      </c>
    </row>
    <row r="1229" spans="1:20" ht="14.25" customHeight="1">
      <c r="A1229" s="2" t="s">
        <v>27450</v>
      </c>
      <c r="B1229" s="2" t="s">
        <v>3712</v>
      </c>
      <c r="C1229" s="2" t="s">
        <v>23323</v>
      </c>
      <c r="D1229" s="2" t="s">
        <v>130</v>
      </c>
      <c r="E1229" s="2" t="s">
        <v>96</v>
      </c>
      <c r="F1229" s="2" t="s">
        <v>27451</v>
      </c>
      <c r="G1229" s="2" t="s">
        <v>2046</v>
      </c>
      <c r="H1229" s="2" t="s">
        <v>27452</v>
      </c>
      <c r="I1229" s="2"/>
      <c r="J1229" s="2"/>
      <c r="K1229" s="2"/>
      <c r="L1229" s="2"/>
      <c r="M1229" s="2" t="s">
        <v>1566</v>
      </c>
      <c r="N1229" s="2" t="s">
        <v>2058</v>
      </c>
      <c r="O1229" s="2" t="s">
        <v>2153</v>
      </c>
      <c r="P1229" s="2" t="s">
        <v>3587</v>
      </c>
      <c r="Q1229" s="2" t="s">
        <v>2051</v>
      </c>
      <c r="R1229" s="2" t="s">
        <v>2052</v>
      </c>
      <c r="S1229" s="2"/>
      <c r="T1229" s="2" t="s">
        <v>129</v>
      </c>
    </row>
    <row r="1230" spans="1:20" ht="14.25" customHeight="1">
      <c r="A1230" s="2" t="s">
        <v>27453</v>
      </c>
      <c r="B1230" s="2" t="s">
        <v>18174</v>
      </c>
      <c r="C1230" s="2" t="s">
        <v>27454</v>
      </c>
      <c r="D1230" s="2" t="s">
        <v>126</v>
      </c>
      <c r="E1230" s="2" t="s">
        <v>96</v>
      </c>
      <c r="F1230" s="2" t="s">
        <v>27455</v>
      </c>
      <c r="G1230" s="2" t="s">
        <v>2046</v>
      </c>
      <c r="H1230" s="2" t="s">
        <v>27456</v>
      </c>
      <c r="I1230" s="2"/>
      <c r="J1230" s="2"/>
      <c r="K1230" s="2"/>
      <c r="L1230" s="2"/>
      <c r="M1230" s="2" t="s">
        <v>1566</v>
      </c>
      <c r="N1230" s="2" t="s">
        <v>2058</v>
      </c>
      <c r="O1230" s="2" t="s">
        <v>2153</v>
      </c>
      <c r="P1230" s="2" t="s">
        <v>2562</v>
      </c>
      <c r="Q1230" s="2" t="s">
        <v>2051</v>
      </c>
      <c r="R1230" s="2" t="s">
        <v>2052</v>
      </c>
      <c r="S1230" s="2"/>
      <c r="T1230" s="2" t="s">
        <v>125</v>
      </c>
    </row>
    <row r="1231" spans="1:20" ht="14.25" customHeight="1">
      <c r="A1231" s="2" t="s">
        <v>27457</v>
      </c>
      <c r="B1231" s="2" t="s">
        <v>27458</v>
      </c>
      <c r="C1231" s="2" t="s">
        <v>4617</v>
      </c>
      <c r="D1231" s="2" t="s">
        <v>204</v>
      </c>
      <c r="E1231" s="2" t="s">
        <v>96</v>
      </c>
      <c r="F1231" s="2" t="s">
        <v>27459</v>
      </c>
      <c r="G1231" s="2" t="s">
        <v>2046</v>
      </c>
      <c r="H1231" s="2" t="s">
        <v>27460</v>
      </c>
      <c r="I1231" s="2"/>
      <c r="J1231" s="2"/>
      <c r="K1231" s="2"/>
      <c r="L1231" s="2"/>
      <c r="M1231" s="2" t="s">
        <v>1566</v>
      </c>
      <c r="N1231" s="2" t="s">
        <v>2048</v>
      </c>
      <c r="O1231" s="2" t="s">
        <v>2179</v>
      </c>
      <c r="P1231" s="2" t="s">
        <v>2562</v>
      </c>
      <c r="Q1231" s="2" t="s">
        <v>2051</v>
      </c>
      <c r="R1231" s="2" t="s">
        <v>2052</v>
      </c>
      <c r="S1231" s="2"/>
      <c r="T1231" s="2" t="s">
        <v>203</v>
      </c>
    </row>
    <row r="1232" spans="1:20" ht="14.25" customHeight="1">
      <c r="A1232" s="2" t="s">
        <v>27461</v>
      </c>
      <c r="B1232" s="2" t="s">
        <v>27462</v>
      </c>
      <c r="C1232" s="2" t="s">
        <v>27463</v>
      </c>
      <c r="D1232" s="2" t="s">
        <v>126</v>
      </c>
      <c r="E1232" s="2" t="s">
        <v>96</v>
      </c>
      <c r="F1232" s="2" t="s">
        <v>27464</v>
      </c>
      <c r="G1232" s="2" t="s">
        <v>2046</v>
      </c>
      <c r="H1232" s="2" t="s">
        <v>27465</v>
      </c>
      <c r="I1232" s="2"/>
      <c r="J1232" s="2"/>
      <c r="K1232" s="2"/>
      <c r="L1232" s="2"/>
      <c r="M1232" s="2" t="s">
        <v>1566</v>
      </c>
      <c r="N1232" s="2" t="s">
        <v>2048</v>
      </c>
      <c r="O1232" s="2" t="s">
        <v>2179</v>
      </c>
      <c r="P1232" s="2" t="s">
        <v>2372</v>
      </c>
      <c r="Q1232" s="2" t="s">
        <v>2051</v>
      </c>
      <c r="R1232" s="2" t="s">
        <v>2067</v>
      </c>
      <c r="S1232" s="2"/>
      <c r="T1232" s="2" t="s">
        <v>125</v>
      </c>
    </row>
    <row r="1233" spans="1:20" ht="14.25" customHeight="1">
      <c r="A1233" s="2" t="s">
        <v>27466</v>
      </c>
      <c r="B1233" s="2" t="s">
        <v>3701</v>
      </c>
      <c r="C1233" s="2" t="s">
        <v>2955</v>
      </c>
      <c r="D1233" s="2" t="s">
        <v>476</v>
      </c>
      <c r="E1233" s="2" t="s">
        <v>264</v>
      </c>
      <c r="F1233" s="2" t="s">
        <v>27467</v>
      </c>
      <c r="G1233" s="2" t="s">
        <v>2046</v>
      </c>
      <c r="H1233" s="2" t="s">
        <v>27468</v>
      </c>
      <c r="I1233" s="2"/>
      <c r="J1233" s="2"/>
      <c r="K1233" s="2"/>
      <c r="L1233" s="2"/>
      <c r="M1233" s="2" t="s">
        <v>1566</v>
      </c>
      <c r="N1233" s="2" t="s">
        <v>2048</v>
      </c>
      <c r="O1233" s="2" t="s">
        <v>2199</v>
      </c>
      <c r="P1233" s="2" t="s">
        <v>23064</v>
      </c>
      <c r="Q1233" s="2" t="s">
        <v>2051</v>
      </c>
      <c r="R1233" s="2" t="s">
        <v>2067</v>
      </c>
      <c r="S1233" s="2"/>
      <c r="T1233" s="2" t="s">
        <v>475</v>
      </c>
    </row>
    <row r="1234" spans="1:20" ht="14.25" customHeight="1">
      <c r="A1234" s="2" t="s">
        <v>27469</v>
      </c>
      <c r="B1234" s="2" t="s">
        <v>3701</v>
      </c>
      <c r="C1234" s="2" t="s">
        <v>12061</v>
      </c>
      <c r="D1234" s="2" t="s">
        <v>457</v>
      </c>
      <c r="E1234" s="2" t="s">
        <v>96</v>
      </c>
      <c r="F1234" s="2" t="s">
        <v>15852</v>
      </c>
      <c r="G1234" s="2" t="s">
        <v>2046</v>
      </c>
      <c r="H1234" s="2" t="s">
        <v>27470</v>
      </c>
      <c r="I1234" s="2"/>
      <c r="J1234" s="2"/>
      <c r="K1234" s="2"/>
      <c r="L1234" s="2"/>
      <c r="M1234" s="2" t="s">
        <v>59</v>
      </c>
      <c r="N1234" s="2" t="s">
        <v>2058</v>
      </c>
      <c r="O1234" s="2" t="s">
        <v>20201</v>
      </c>
      <c r="P1234" s="2" t="s">
        <v>2456</v>
      </c>
      <c r="Q1234" s="2" t="s">
        <v>2051</v>
      </c>
      <c r="R1234" s="2" t="s">
        <v>2067</v>
      </c>
      <c r="S1234" s="2"/>
      <c r="T1234" s="2" t="s">
        <v>456</v>
      </c>
    </row>
    <row r="1235" spans="1:20" ht="14.25" customHeight="1">
      <c r="A1235" s="2" t="s">
        <v>27471</v>
      </c>
      <c r="B1235" s="2" t="s">
        <v>3701</v>
      </c>
      <c r="C1235" s="2" t="s">
        <v>27472</v>
      </c>
      <c r="D1235" s="2" t="s">
        <v>154</v>
      </c>
      <c r="E1235" s="2" t="s">
        <v>96</v>
      </c>
      <c r="F1235" s="2" t="s">
        <v>27473</v>
      </c>
      <c r="G1235" s="2" t="s">
        <v>2046</v>
      </c>
      <c r="H1235" s="2" t="s">
        <v>27474</v>
      </c>
      <c r="I1235" s="2"/>
      <c r="J1235" s="2"/>
      <c r="K1235" s="2"/>
      <c r="L1235" s="2"/>
      <c r="M1235" s="2" t="s">
        <v>1566</v>
      </c>
      <c r="N1235" s="2" t="s">
        <v>2058</v>
      </c>
      <c r="O1235" s="2" t="s">
        <v>2153</v>
      </c>
      <c r="P1235" s="2" t="s">
        <v>27475</v>
      </c>
      <c r="Q1235" s="2" t="s">
        <v>2051</v>
      </c>
      <c r="R1235" s="2" t="s">
        <v>2200</v>
      </c>
      <c r="S1235" s="2"/>
      <c r="T1235" s="2" t="s">
        <v>153</v>
      </c>
    </row>
    <row r="1236" spans="1:20" ht="14.25" customHeight="1">
      <c r="A1236" s="2" t="s">
        <v>27476</v>
      </c>
      <c r="B1236" s="2" t="s">
        <v>3701</v>
      </c>
      <c r="C1236" s="2" t="s">
        <v>27477</v>
      </c>
      <c r="D1236" s="2" t="s">
        <v>122</v>
      </c>
      <c r="E1236" s="2" t="s">
        <v>96</v>
      </c>
      <c r="F1236" s="2" t="s">
        <v>4810</v>
      </c>
      <c r="G1236" s="2" t="s">
        <v>2046</v>
      </c>
      <c r="H1236" s="2" t="s">
        <v>27478</v>
      </c>
      <c r="I1236" s="2"/>
      <c r="J1236" s="2"/>
      <c r="K1236" s="2"/>
      <c r="L1236" s="2"/>
      <c r="M1236" s="2" t="s">
        <v>1566</v>
      </c>
      <c r="N1236" s="2" t="s">
        <v>2058</v>
      </c>
      <c r="O1236" s="2" t="s">
        <v>2153</v>
      </c>
      <c r="P1236" s="2" t="s">
        <v>2372</v>
      </c>
      <c r="Q1236" s="2" t="s">
        <v>2051</v>
      </c>
      <c r="R1236" s="2" t="s">
        <v>2052</v>
      </c>
      <c r="S1236" s="2"/>
      <c r="T1236" s="2" t="s">
        <v>121</v>
      </c>
    </row>
    <row r="1237" spans="1:20" ht="14.25" customHeight="1">
      <c r="A1237" s="2" t="s">
        <v>27479</v>
      </c>
      <c r="B1237" s="2" t="s">
        <v>3701</v>
      </c>
      <c r="C1237" s="2" t="s">
        <v>27480</v>
      </c>
      <c r="D1237" s="2" t="s">
        <v>226</v>
      </c>
      <c r="E1237" s="2" t="s">
        <v>96</v>
      </c>
      <c r="F1237" s="2" t="s">
        <v>27481</v>
      </c>
      <c r="G1237" s="2" t="s">
        <v>2046</v>
      </c>
      <c r="H1237" s="2" t="s">
        <v>27482</v>
      </c>
      <c r="I1237" s="2"/>
      <c r="J1237" s="2"/>
      <c r="K1237" s="2"/>
      <c r="L1237" s="2"/>
      <c r="M1237" s="2" t="s">
        <v>1566</v>
      </c>
      <c r="N1237" s="2" t="s">
        <v>2058</v>
      </c>
      <c r="O1237" s="2" t="s">
        <v>2153</v>
      </c>
      <c r="P1237" s="2" t="s">
        <v>3587</v>
      </c>
      <c r="Q1237" s="2" t="s">
        <v>2051</v>
      </c>
      <c r="R1237" s="2" t="s">
        <v>2052</v>
      </c>
      <c r="S1237" s="2"/>
      <c r="T1237" s="2" t="s">
        <v>225</v>
      </c>
    </row>
    <row r="1238" spans="1:20" ht="14.25" customHeight="1">
      <c r="A1238" s="2" t="s">
        <v>27483</v>
      </c>
      <c r="B1238" s="2" t="s">
        <v>27484</v>
      </c>
      <c r="C1238" s="2" t="s">
        <v>27485</v>
      </c>
      <c r="D1238" s="2" t="s">
        <v>1446</v>
      </c>
      <c r="E1238" s="2" t="s">
        <v>264</v>
      </c>
      <c r="F1238" s="2" t="s">
        <v>2210</v>
      </c>
      <c r="G1238" s="2" t="s">
        <v>2046</v>
      </c>
      <c r="H1238" s="2" t="s">
        <v>27486</v>
      </c>
      <c r="I1238" s="2">
        <v>447958188858</v>
      </c>
      <c r="J1238" s="2"/>
      <c r="K1238" s="2"/>
      <c r="L1238" s="2"/>
      <c r="M1238" s="2" t="s">
        <v>59</v>
      </c>
      <c r="N1238" s="2" t="s">
        <v>2058</v>
      </c>
      <c r="O1238" s="2" t="s">
        <v>2101</v>
      </c>
      <c r="P1238" s="2" t="s">
        <v>23007</v>
      </c>
      <c r="Q1238" s="2" t="s">
        <v>2051</v>
      </c>
      <c r="R1238" s="2"/>
      <c r="S1238" s="2"/>
      <c r="T1238" s="2" t="s">
        <v>1445</v>
      </c>
    </row>
    <row r="1239" spans="1:20" ht="14.25" customHeight="1">
      <c r="A1239" s="2" t="s">
        <v>27487</v>
      </c>
      <c r="B1239" s="2" t="s">
        <v>11809</v>
      </c>
      <c r="C1239" s="2" t="s">
        <v>17300</v>
      </c>
      <c r="D1239" s="2" t="s">
        <v>154</v>
      </c>
      <c r="E1239" s="2" t="s">
        <v>96</v>
      </c>
      <c r="F1239" s="2" t="s">
        <v>7825</v>
      </c>
      <c r="G1239" s="2" t="s">
        <v>2046</v>
      </c>
      <c r="H1239" s="2" t="s">
        <v>27488</v>
      </c>
      <c r="I1239" s="2"/>
      <c r="J1239" s="2"/>
      <c r="K1239" s="2"/>
      <c r="L1239" s="2"/>
      <c r="M1239" s="2" t="s">
        <v>1566</v>
      </c>
      <c r="N1239" s="2" t="s">
        <v>2048</v>
      </c>
      <c r="O1239" s="2" t="s">
        <v>2199</v>
      </c>
      <c r="P1239" s="2" t="s">
        <v>22151</v>
      </c>
      <c r="Q1239" s="2" t="s">
        <v>2051</v>
      </c>
      <c r="R1239" s="2" t="s">
        <v>2200</v>
      </c>
      <c r="S1239" s="2"/>
      <c r="T1239" s="2" t="s">
        <v>153</v>
      </c>
    </row>
    <row r="1240" spans="1:20" ht="14.25" customHeight="1">
      <c r="A1240" s="2" t="s">
        <v>27489</v>
      </c>
      <c r="B1240" s="2" t="s">
        <v>27490</v>
      </c>
      <c r="C1240" s="2" t="s">
        <v>3729</v>
      </c>
      <c r="D1240" s="2" t="s">
        <v>180</v>
      </c>
      <c r="E1240" s="2" t="s">
        <v>96</v>
      </c>
      <c r="F1240" s="2" t="s">
        <v>3656</v>
      </c>
      <c r="G1240" s="2" t="s">
        <v>2046</v>
      </c>
      <c r="H1240" s="2" t="s">
        <v>27491</v>
      </c>
      <c r="I1240" s="2"/>
      <c r="J1240" s="2"/>
      <c r="K1240" s="2"/>
      <c r="L1240" s="2"/>
      <c r="M1240" s="2" t="s">
        <v>1566</v>
      </c>
      <c r="N1240" s="2" t="s">
        <v>2058</v>
      </c>
      <c r="O1240" s="2" t="s">
        <v>2153</v>
      </c>
      <c r="P1240" s="2" t="s">
        <v>2372</v>
      </c>
      <c r="Q1240" s="2" t="s">
        <v>2051</v>
      </c>
      <c r="R1240" s="2" t="s">
        <v>2052</v>
      </c>
      <c r="S1240" s="2"/>
      <c r="T1240" s="2" t="s">
        <v>179</v>
      </c>
    </row>
    <row r="1241" spans="1:20" ht="14.25" customHeight="1">
      <c r="A1241" s="2" t="s">
        <v>27492</v>
      </c>
      <c r="B1241" s="2" t="s">
        <v>3793</v>
      </c>
      <c r="C1241" s="2" t="s">
        <v>15370</v>
      </c>
      <c r="D1241" s="2" t="s">
        <v>114</v>
      </c>
      <c r="E1241" s="2" t="s">
        <v>96</v>
      </c>
      <c r="F1241" s="2" t="s">
        <v>27493</v>
      </c>
      <c r="G1241" s="2" t="s">
        <v>2046</v>
      </c>
      <c r="H1241" s="2" t="s">
        <v>27494</v>
      </c>
      <c r="I1241" s="2"/>
      <c r="J1241" s="2"/>
      <c r="K1241" s="2"/>
      <c r="L1241" s="2"/>
      <c r="M1241" s="2" t="s">
        <v>1566</v>
      </c>
      <c r="N1241" s="2" t="s">
        <v>2048</v>
      </c>
      <c r="O1241" s="2" t="s">
        <v>2179</v>
      </c>
      <c r="P1241" s="2" t="s">
        <v>3587</v>
      </c>
      <c r="Q1241" s="2" t="s">
        <v>2051</v>
      </c>
      <c r="R1241" s="2" t="s">
        <v>2052</v>
      </c>
      <c r="S1241" s="2"/>
      <c r="T1241" s="2" t="s">
        <v>113</v>
      </c>
    </row>
    <row r="1242" spans="1:20" ht="14.25" customHeight="1">
      <c r="A1242" s="2" t="s">
        <v>27495</v>
      </c>
      <c r="B1242" s="2" t="s">
        <v>27496</v>
      </c>
      <c r="C1242" s="2" t="s">
        <v>27497</v>
      </c>
      <c r="D1242" s="2" t="s">
        <v>23706</v>
      </c>
      <c r="E1242" s="2" t="s">
        <v>264</v>
      </c>
      <c r="F1242" s="2" t="s">
        <v>27498</v>
      </c>
      <c r="G1242" s="2" t="s">
        <v>2046</v>
      </c>
      <c r="H1242" s="2" t="s">
        <v>27499</v>
      </c>
      <c r="I1242" s="2"/>
      <c r="J1242" s="2"/>
      <c r="K1242" s="2"/>
      <c r="L1242" s="2"/>
      <c r="M1242" s="2" t="s">
        <v>1566</v>
      </c>
      <c r="N1242" s="2" t="s">
        <v>2058</v>
      </c>
      <c r="O1242" s="2" t="s">
        <v>2259</v>
      </c>
      <c r="P1242" s="2" t="s">
        <v>27500</v>
      </c>
      <c r="Q1242" s="2" t="s">
        <v>2051</v>
      </c>
      <c r="R1242" s="2" t="s">
        <v>2067</v>
      </c>
      <c r="S1242" s="2"/>
      <c r="T1242" s="2" t="s">
        <v>321</v>
      </c>
    </row>
    <row r="1243" spans="1:20" ht="14.25" customHeight="1">
      <c r="A1243" s="2" t="s">
        <v>27501</v>
      </c>
      <c r="B1243" s="2" t="s">
        <v>24286</v>
      </c>
      <c r="C1243" s="2" t="s">
        <v>27502</v>
      </c>
      <c r="D1243" s="2" t="s">
        <v>202</v>
      </c>
      <c r="E1243" s="2" t="s">
        <v>96</v>
      </c>
      <c r="F1243" s="2" t="s">
        <v>27503</v>
      </c>
      <c r="G1243" s="2" t="s">
        <v>2046</v>
      </c>
      <c r="H1243" s="2" t="s">
        <v>27504</v>
      </c>
      <c r="I1243" s="2"/>
      <c r="J1243" s="2"/>
      <c r="K1243" s="2"/>
      <c r="L1243" s="2"/>
      <c r="M1243" s="2" t="s">
        <v>1566</v>
      </c>
      <c r="N1243" s="2" t="s">
        <v>2058</v>
      </c>
      <c r="O1243" s="2" t="s">
        <v>2145</v>
      </c>
      <c r="P1243" s="2" t="s">
        <v>4458</v>
      </c>
      <c r="Q1243" s="2" t="s">
        <v>2051</v>
      </c>
      <c r="R1243" s="2" t="s">
        <v>2067</v>
      </c>
      <c r="S1243" s="2"/>
      <c r="T1243" s="2" t="s">
        <v>201</v>
      </c>
    </row>
    <row r="1244" spans="1:20" ht="14.25" customHeight="1">
      <c r="A1244" s="2" t="s">
        <v>27505</v>
      </c>
      <c r="B1244" s="2" t="s">
        <v>27506</v>
      </c>
      <c r="C1244" s="2" t="s">
        <v>27507</v>
      </c>
      <c r="D1244" s="2" t="s">
        <v>248</v>
      </c>
      <c r="E1244" s="2" t="s">
        <v>96</v>
      </c>
      <c r="F1244" s="2" t="s">
        <v>27508</v>
      </c>
      <c r="G1244" s="2" t="s">
        <v>2046</v>
      </c>
      <c r="H1244" s="2" t="s">
        <v>27509</v>
      </c>
      <c r="I1244" s="2"/>
      <c r="J1244" s="2"/>
      <c r="K1244" s="2"/>
      <c r="L1244" s="2"/>
      <c r="M1244" s="2" t="s">
        <v>60</v>
      </c>
      <c r="N1244" s="2" t="s">
        <v>2058</v>
      </c>
      <c r="O1244" s="2" t="s">
        <v>2186</v>
      </c>
      <c r="P1244" s="2" t="s">
        <v>23301</v>
      </c>
      <c r="Q1244" s="2" t="s">
        <v>2051</v>
      </c>
      <c r="R1244" s="2" t="s">
        <v>2067</v>
      </c>
      <c r="S1244" s="2"/>
      <c r="T1244" s="2" t="s">
        <v>247</v>
      </c>
    </row>
    <row r="1245" spans="1:20" ht="14.25" customHeight="1">
      <c r="A1245" s="2" t="s">
        <v>27510</v>
      </c>
      <c r="B1245" s="2" t="s">
        <v>5701</v>
      </c>
      <c r="C1245" s="2" t="s">
        <v>15483</v>
      </c>
      <c r="D1245" s="2" t="s">
        <v>996</v>
      </c>
      <c r="E1245" s="2" t="s">
        <v>264</v>
      </c>
      <c r="F1245" s="2" t="s">
        <v>27511</v>
      </c>
      <c r="G1245" s="2" t="s">
        <v>2091</v>
      </c>
      <c r="H1245" s="2" t="s">
        <v>27512</v>
      </c>
      <c r="I1245" s="2"/>
      <c r="J1245" s="2"/>
      <c r="K1245" s="2"/>
      <c r="L1245" s="2"/>
      <c r="M1245" s="2" t="s">
        <v>1566</v>
      </c>
      <c r="N1245" s="2" t="s">
        <v>2048</v>
      </c>
      <c r="O1245" s="2" t="s">
        <v>2199</v>
      </c>
      <c r="P1245" s="2" t="s">
        <v>2609</v>
      </c>
      <c r="Q1245" s="2" t="s">
        <v>2051</v>
      </c>
      <c r="R1245" s="2" t="s">
        <v>2200</v>
      </c>
      <c r="S1245" s="2"/>
      <c r="T1245" s="2" t="s">
        <v>995</v>
      </c>
    </row>
    <row r="1246" spans="1:20" ht="14.25" customHeight="1">
      <c r="A1246" s="2" t="s">
        <v>27513</v>
      </c>
      <c r="B1246" s="2" t="s">
        <v>4682</v>
      </c>
      <c r="C1246" s="2" t="s">
        <v>6134</v>
      </c>
      <c r="D1246" s="2" t="s">
        <v>27514</v>
      </c>
      <c r="E1246" s="2" t="s">
        <v>264</v>
      </c>
      <c r="F1246" s="2" t="s">
        <v>2489</v>
      </c>
      <c r="G1246" s="2" t="s">
        <v>2404</v>
      </c>
      <c r="H1246" s="2" t="s">
        <v>27515</v>
      </c>
      <c r="I1246" s="2"/>
      <c r="J1246" s="2"/>
      <c r="K1246" s="2"/>
      <c r="L1246" s="2"/>
      <c r="M1246" s="2" t="s">
        <v>60</v>
      </c>
      <c r="N1246" s="2" t="s">
        <v>2058</v>
      </c>
      <c r="O1246" s="2" t="s">
        <v>2491</v>
      </c>
      <c r="P1246" s="2" t="s">
        <v>2609</v>
      </c>
      <c r="Q1246" s="2" t="s">
        <v>2051</v>
      </c>
      <c r="R1246" s="2"/>
      <c r="S1246" s="2"/>
      <c r="T1246" s="2" t="s">
        <v>27516</v>
      </c>
    </row>
    <row r="1247" spans="1:20" ht="14.25" customHeight="1">
      <c r="A1247" s="2" t="s">
        <v>27517</v>
      </c>
      <c r="B1247" s="2" t="s">
        <v>3690</v>
      </c>
      <c r="C1247" s="2" t="s">
        <v>27518</v>
      </c>
      <c r="D1247" s="2" t="s">
        <v>1498</v>
      </c>
      <c r="E1247" s="2" t="s">
        <v>264</v>
      </c>
      <c r="F1247" s="2" t="s">
        <v>2170</v>
      </c>
      <c r="G1247" s="2" t="s">
        <v>2046</v>
      </c>
      <c r="H1247" s="2" t="s">
        <v>27519</v>
      </c>
      <c r="I1247" s="2"/>
      <c r="J1247" s="2"/>
      <c r="K1247" s="2"/>
      <c r="L1247" s="2"/>
      <c r="M1247" s="2" t="s">
        <v>59</v>
      </c>
      <c r="N1247" s="2" t="s">
        <v>2058</v>
      </c>
      <c r="O1247" s="2" t="s">
        <v>2172</v>
      </c>
      <c r="P1247" s="2" t="s">
        <v>20494</v>
      </c>
      <c r="Q1247" s="2" t="s">
        <v>2051</v>
      </c>
      <c r="R1247" s="2" t="s">
        <v>2052</v>
      </c>
      <c r="S1247" s="2"/>
      <c r="T1247" s="2" t="s">
        <v>1497</v>
      </c>
    </row>
    <row r="1248" spans="1:20" ht="14.25" customHeight="1">
      <c r="A1248" s="2" t="s">
        <v>27520</v>
      </c>
      <c r="B1248" s="2" t="s">
        <v>6209</v>
      </c>
      <c r="C1248" s="2" t="s">
        <v>27521</v>
      </c>
      <c r="D1248" s="2" t="s">
        <v>126</v>
      </c>
      <c r="E1248" s="2" t="s">
        <v>96</v>
      </c>
      <c r="F1248" s="2" t="s">
        <v>27522</v>
      </c>
      <c r="G1248" s="2" t="s">
        <v>2046</v>
      </c>
      <c r="H1248" s="2" t="s">
        <v>27523</v>
      </c>
      <c r="I1248" s="2"/>
      <c r="J1248" s="2"/>
      <c r="K1248" s="2"/>
      <c r="L1248" s="2"/>
      <c r="M1248" s="2" t="s">
        <v>1566</v>
      </c>
      <c r="N1248" s="2" t="s">
        <v>2058</v>
      </c>
      <c r="O1248" s="2" t="s">
        <v>2153</v>
      </c>
      <c r="P1248" s="2" t="s">
        <v>2562</v>
      </c>
      <c r="Q1248" s="2" t="s">
        <v>2051</v>
      </c>
      <c r="R1248" s="2" t="s">
        <v>2052</v>
      </c>
      <c r="S1248" s="2"/>
      <c r="T1248" s="2" t="s">
        <v>125</v>
      </c>
    </row>
    <row r="1249" spans="1:20" ht="14.25" customHeight="1">
      <c r="A1249" s="2" t="s">
        <v>27524</v>
      </c>
      <c r="B1249" s="2" t="s">
        <v>11985</v>
      </c>
      <c r="C1249" s="2" t="s">
        <v>27525</v>
      </c>
      <c r="D1249" s="2" t="s">
        <v>126</v>
      </c>
      <c r="E1249" s="2" t="s">
        <v>96</v>
      </c>
      <c r="F1249" s="2" t="s">
        <v>27526</v>
      </c>
      <c r="G1249" s="2" t="s">
        <v>2046</v>
      </c>
      <c r="H1249" s="2" t="s">
        <v>27527</v>
      </c>
      <c r="I1249" s="2"/>
      <c r="J1249" s="2"/>
      <c r="K1249" s="2"/>
      <c r="L1249" s="2"/>
      <c r="M1249" s="2" t="s">
        <v>1566</v>
      </c>
      <c r="N1249" s="2" t="s">
        <v>2048</v>
      </c>
      <c r="O1249" s="2" t="s">
        <v>2179</v>
      </c>
      <c r="P1249" s="2" t="s">
        <v>2372</v>
      </c>
      <c r="Q1249" s="2" t="s">
        <v>2051</v>
      </c>
      <c r="R1249" s="2" t="s">
        <v>2052</v>
      </c>
      <c r="S1249" s="2"/>
      <c r="T1249" s="2" t="s">
        <v>125</v>
      </c>
    </row>
    <row r="1250" spans="1:20" ht="14.25" customHeight="1">
      <c r="A1250" s="2" t="s">
        <v>27528</v>
      </c>
      <c r="B1250" s="2" t="s">
        <v>27529</v>
      </c>
      <c r="C1250" s="2" t="s">
        <v>27530</v>
      </c>
      <c r="D1250" s="2" t="s">
        <v>1180</v>
      </c>
      <c r="E1250" s="2" t="s">
        <v>264</v>
      </c>
      <c r="F1250" s="2" t="s">
        <v>27531</v>
      </c>
      <c r="G1250" s="2" t="s">
        <v>2046</v>
      </c>
      <c r="H1250" s="2" t="s">
        <v>27532</v>
      </c>
      <c r="I1250" s="2"/>
      <c r="J1250" s="2"/>
      <c r="K1250" s="2"/>
      <c r="L1250" s="2"/>
      <c r="M1250" s="2" t="s">
        <v>1566</v>
      </c>
      <c r="N1250" s="2" t="s">
        <v>2058</v>
      </c>
      <c r="O1250" s="2" t="s">
        <v>2093</v>
      </c>
      <c r="P1250" s="2" t="s">
        <v>4728</v>
      </c>
      <c r="Q1250" s="2" t="s">
        <v>2051</v>
      </c>
      <c r="R1250" s="2" t="s">
        <v>2067</v>
      </c>
      <c r="S1250" s="2"/>
      <c r="T1250" s="2" t="s">
        <v>1179</v>
      </c>
    </row>
    <row r="1251" spans="1:20" ht="14.25" customHeight="1">
      <c r="A1251" s="2" t="s">
        <v>27533</v>
      </c>
      <c r="B1251" s="2" t="s">
        <v>2918</v>
      </c>
      <c r="C1251" s="2" t="s">
        <v>27534</v>
      </c>
      <c r="D1251" s="2" t="s">
        <v>372</v>
      </c>
      <c r="E1251" s="2" t="s">
        <v>96</v>
      </c>
      <c r="F1251" s="2" t="s">
        <v>27535</v>
      </c>
      <c r="G1251" s="2" t="s">
        <v>2046</v>
      </c>
      <c r="H1251" s="2" t="s">
        <v>27536</v>
      </c>
      <c r="I1251" s="2"/>
      <c r="J1251" s="2"/>
      <c r="K1251" s="2"/>
      <c r="L1251" s="2"/>
      <c r="M1251" s="2" t="s">
        <v>1566</v>
      </c>
      <c r="N1251" s="2" t="s">
        <v>2058</v>
      </c>
      <c r="O1251" s="2" t="s">
        <v>2153</v>
      </c>
      <c r="P1251" s="2" t="s">
        <v>3587</v>
      </c>
      <c r="Q1251" s="2" t="s">
        <v>2051</v>
      </c>
      <c r="R1251" s="2" t="s">
        <v>2052</v>
      </c>
      <c r="S1251" s="2"/>
      <c r="T1251" s="2" t="s">
        <v>371</v>
      </c>
    </row>
    <row r="1252" spans="1:20" ht="14.25" customHeight="1">
      <c r="A1252" s="2" t="s">
        <v>27537</v>
      </c>
      <c r="B1252" s="2" t="s">
        <v>27538</v>
      </c>
      <c r="C1252" s="2" t="s">
        <v>27539</v>
      </c>
      <c r="D1252" s="2" t="s">
        <v>124</v>
      </c>
      <c r="E1252" s="2" t="s">
        <v>96</v>
      </c>
      <c r="F1252" s="2" t="s">
        <v>27540</v>
      </c>
      <c r="G1252" s="2" t="s">
        <v>2046</v>
      </c>
      <c r="H1252" s="2" t="s">
        <v>27541</v>
      </c>
      <c r="I1252" s="2"/>
      <c r="J1252" s="2"/>
      <c r="K1252" s="2"/>
      <c r="L1252" s="2"/>
      <c r="M1252" s="2" t="s">
        <v>1566</v>
      </c>
      <c r="N1252" s="2" t="s">
        <v>2058</v>
      </c>
      <c r="O1252" s="2" t="s">
        <v>2093</v>
      </c>
      <c r="P1252" s="2" t="s">
        <v>27542</v>
      </c>
      <c r="Q1252" s="2" t="s">
        <v>2051</v>
      </c>
      <c r="R1252" s="2" t="s">
        <v>2067</v>
      </c>
      <c r="S1252" s="2"/>
      <c r="T1252" s="2" t="s">
        <v>123</v>
      </c>
    </row>
    <row r="1253" spans="1:20" ht="14.25" customHeight="1">
      <c r="A1253" s="2" t="s">
        <v>27543</v>
      </c>
      <c r="B1253" s="2" t="s">
        <v>5709</v>
      </c>
      <c r="C1253" s="2" t="s">
        <v>3886</v>
      </c>
      <c r="D1253" s="2" t="s">
        <v>122</v>
      </c>
      <c r="E1253" s="2" t="s">
        <v>96</v>
      </c>
      <c r="F1253" s="2" t="s">
        <v>4810</v>
      </c>
      <c r="G1253" s="2" t="s">
        <v>2046</v>
      </c>
      <c r="H1253" s="2" t="s">
        <v>27544</v>
      </c>
      <c r="I1253" s="2"/>
      <c r="J1253" s="2"/>
      <c r="K1253" s="2"/>
      <c r="L1253" s="2"/>
      <c r="M1253" s="2" t="s">
        <v>1566</v>
      </c>
      <c r="N1253" s="2" t="s">
        <v>2058</v>
      </c>
      <c r="O1253" s="2" t="s">
        <v>2153</v>
      </c>
      <c r="P1253" s="2" t="s">
        <v>2372</v>
      </c>
      <c r="Q1253" s="2" t="s">
        <v>2051</v>
      </c>
      <c r="R1253" s="2" t="s">
        <v>2052</v>
      </c>
      <c r="S1253" s="2"/>
      <c r="T1253" s="2" t="s">
        <v>121</v>
      </c>
    </row>
    <row r="1254" spans="1:20" ht="14.25" customHeight="1">
      <c r="A1254" s="2" t="s">
        <v>27545</v>
      </c>
      <c r="B1254" s="2" t="s">
        <v>27546</v>
      </c>
      <c r="C1254" s="2" t="s">
        <v>27547</v>
      </c>
      <c r="D1254" s="2" t="s">
        <v>439</v>
      </c>
      <c r="E1254" s="2" t="s">
        <v>264</v>
      </c>
      <c r="F1254" s="2" t="s">
        <v>27548</v>
      </c>
      <c r="G1254" s="2" t="s">
        <v>2046</v>
      </c>
      <c r="H1254" s="2" t="s">
        <v>27549</v>
      </c>
      <c r="I1254" s="2"/>
      <c r="J1254" s="2"/>
      <c r="K1254" s="2"/>
      <c r="L1254" s="2"/>
      <c r="M1254" s="2" t="s">
        <v>1566</v>
      </c>
      <c r="N1254" s="2" t="s">
        <v>2048</v>
      </c>
      <c r="O1254" s="2" t="s">
        <v>2199</v>
      </c>
      <c r="P1254" s="2" t="s">
        <v>23064</v>
      </c>
      <c r="Q1254" s="2" t="s">
        <v>2051</v>
      </c>
      <c r="R1254" s="2" t="s">
        <v>3993</v>
      </c>
      <c r="S1254" s="2"/>
      <c r="T1254" s="2" t="s">
        <v>438</v>
      </c>
    </row>
    <row r="1255" spans="1:20" ht="14.25" customHeight="1">
      <c r="A1255" s="2" t="s">
        <v>27550</v>
      </c>
      <c r="B1255" s="2" t="s">
        <v>3673</v>
      </c>
      <c r="C1255" s="2" t="s">
        <v>18097</v>
      </c>
      <c r="D1255" s="2" t="s">
        <v>26400</v>
      </c>
      <c r="E1255" s="2" t="s">
        <v>264</v>
      </c>
      <c r="F1255" s="2" t="s">
        <v>2473</v>
      </c>
      <c r="G1255" s="2" t="s">
        <v>2404</v>
      </c>
      <c r="H1255" s="2" t="s">
        <v>27551</v>
      </c>
      <c r="I1255" s="2"/>
      <c r="J1255" s="2"/>
      <c r="K1255" s="2"/>
      <c r="L1255" s="2"/>
      <c r="M1255" s="2" t="s">
        <v>59</v>
      </c>
      <c r="N1255" s="2" t="s">
        <v>2048</v>
      </c>
      <c r="O1255" s="2" t="s">
        <v>2301</v>
      </c>
      <c r="P1255" s="2" t="s">
        <v>23076</v>
      </c>
      <c r="Q1255" s="2" t="s">
        <v>2051</v>
      </c>
      <c r="R1255" s="2"/>
      <c r="S1255" s="2"/>
      <c r="T1255" s="2" t="s">
        <v>26402</v>
      </c>
    </row>
    <row r="1256" spans="1:20" ht="14.25" customHeight="1">
      <c r="A1256" s="2" t="s">
        <v>27552</v>
      </c>
      <c r="B1256" s="2" t="s">
        <v>3665</v>
      </c>
      <c r="C1256" s="2" t="s">
        <v>27553</v>
      </c>
      <c r="D1256" s="2" t="s">
        <v>94</v>
      </c>
      <c r="E1256" s="2" t="s">
        <v>96</v>
      </c>
      <c r="F1256" s="2" t="s">
        <v>27554</v>
      </c>
      <c r="G1256" s="2" t="s">
        <v>2046</v>
      </c>
      <c r="H1256" s="2" t="s">
        <v>27555</v>
      </c>
      <c r="I1256" s="2"/>
      <c r="J1256" s="2"/>
      <c r="K1256" s="2"/>
      <c r="L1256" s="2"/>
      <c r="M1256" s="2" t="s">
        <v>1566</v>
      </c>
      <c r="N1256" s="2" t="s">
        <v>2058</v>
      </c>
      <c r="O1256" s="2" t="s">
        <v>2153</v>
      </c>
      <c r="P1256" s="2" t="s">
        <v>2562</v>
      </c>
      <c r="Q1256" s="2" t="s">
        <v>2051</v>
      </c>
      <c r="R1256" s="2" t="s">
        <v>2052</v>
      </c>
      <c r="S1256" s="2"/>
      <c r="T1256" s="2" t="s">
        <v>93</v>
      </c>
    </row>
    <row r="1257" spans="1:20" ht="14.25" customHeight="1">
      <c r="A1257" s="2" t="s">
        <v>27556</v>
      </c>
      <c r="B1257" s="2" t="s">
        <v>3665</v>
      </c>
      <c r="C1257" s="2" t="s">
        <v>22361</v>
      </c>
      <c r="D1257" s="2" t="s">
        <v>316</v>
      </c>
      <c r="E1257" s="2" t="s">
        <v>96</v>
      </c>
      <c r="F1257" s="2" t="s">
        <v>27557</v>
      </c>
      <c r="G1257" s="2" t="s">
        <v>2046</v>
      </c>
      <c r="H1257" s="2" t="s">
        <v>27558</v>
      </c>
      <c r="I1257" s="2"/>
      <c r="J1257" s="2"/>
      <c r="K1257" s="2"/>
      <c r="L1257" s="2"/>
      <c r="M1257" s="2" t="s">
        <v>1566</v>
      </c>
      <c r="N1257" s="2" t="s">
        <v>2058</v>
      </c>
      <c r="O1257" s="2" t="s">
        <v>2153</v>
      </c>
      <c r="P1257" s="2" t="s">
        <v>2534</v>
      </c>
      <c r="Q1257" s="2" t="s">
        <v>2051</v>
      </c>
      <c r="R1257" s="2" t="s">
        <v>2052</v>
      </c>
      <c r="S1257" s="2"/>
      <c r="T1257" s="2" t="s">
        <v>315</v>
      </c>
    </row>
    <row r="1258" spans="1:20" ht="14.25" customHeight="1">
      <c r="A1258" s="2" t="s">
        <v>27559</v>
      </c>
      <c r="B1258" s="2" t="s">
        <v>3659</v>
      </c>
      <c r="C1258" s="2" t="s">
        <v>17258</v>
      </c>
      <c r="D1258" s="2" t="s">
        <v>128</v>
      </c>
      <c r="E1258" s="2" t="s">
        <v>96</v>
      </c>
      <c r="F1258" s="2" t="s">
        <v>16295</v>
      </c>
      <c r="G1258" s="2" t="s">
        <v>2046</v>
      </c>
      <c r="H1258" s="2" t="s">
        <v>27560</v>
      </c>
      <c r="I1258" s="2"/>
      <c r="J1258" s="2"/>
      <c r="K1258" s="2"/>
      <c r="L1258" s="2" t="s">
        <v>2287</v>
      </c>
      <c r="M1258" s="2" t="s">
        <v>1566</v>
      </c>
      <c r="N1258" s="2" t="s">
        <v>2048</v>
      </c>
      <c r="O1258" s="2" t="s">
        <v>2193</v>
      </c>
      <c r="P1258" s="2" t="s">
        <v>24726</v>
      </c>
      <c r="Q1258" s="2" t="s">
        <v>2051</v>
      </c>
      <c r="R1258" s="2" t="s">
        <v>2067</v>
      </c>
      <c r="S1258" s="2"/>
      <c r="T1258" s="2" t="s">
        <v>127</v>
      </c>
    </row>
    <row r="1259" spans="1:20" ht="14.25" customHeight="1">
      <c r="A1259" s="2" t="s">
        <v>27561</v>
      </c>
      <c r="B1259" s="2" t="s">
        <v>27562</v>
      </c>
      <c r="C1259" s="2" t="s">
        <v>4938</v>
      </c>
      <c r="D1259" s="2" t="s">
        <v>996</v>
      </c>
      <c r="E1259" s="2" t="s">
        <v>264</v>
      </c>
      <c r="F1259" s="2" t="s">
        <v>3053</v>
      </c>
      <c r="G1259" s="2" t="s">
        <v>2091</v>
      </c>
      <c r="H1259" s="2" t="s">
        <v>27563</v>
      </c>
      <c r="I1259" s="2"/>
      <c r="J1259" s="2"/>
      <c r="K1259" s="2"/>
      <c r="L1259" s="2"/>
      <c r="M1259" s="2" t="s">
        <v>1566</v>
      </c>
      <c r="N1259" s="2" t="s">
        <v>2058</v>
      </c>
      <c r="O1259" s="2" t="s">
        <v>2153</v>
      </c>
      <c r="P1259" s="2" t="s">
        <v>2609</v>
      </c>
      <c r="Q1259" s="2" t="s">
        <v>2051</v>
      </c>
      <c r="R1259" s="2" t="s">
        <v>2052</v>
      </c>
      <c r="S1259" s="2"/>
      <c r="T1259" s="2" t="s">
        <v>995</v>
      </c>
    </row>
    <row r="1260" spans="1:20" ht="14.25" customHeight="1">
      <c r="A1260" s="2" t="s">
        <v>27564</v>
      </c>
      <c r="B1260" s="2" t="s">
        <v>3651</v>
      </c>
      <c r="C1260" s="2" t="s">
        <v>27565</v>
      </c>
      <c r="D1260" s="2" t="s">
        <v>99</v>
      </c>
      <c r="E1260" s="2" t="s">
        <v>96</v>
      </c>
      <c r="F1260" s="2" t="s">
        <v>27566</v>
      </c>
      <c r="G1260" s="2" t="s">
        <v>2046</v>
      </c>
      <c r="H1260" s="2" t="s">
        <v>27567</v>
      </c>
      <c r="I1260" s="2"/>
      <c r="J1260" s="2"/>
      <c r="K1260" s="2"/>
      <c r="L1260" s="2"/>
      <c r="M1260" s="2" t="s">
        <v>1566</v>
      </c>
      <c r="N1260" s="2" t="s">
        <v>2048</v>
      </c>
      <c r="O1260" s="2" t="s">
        <v>2179</v>
      </c>
      <c r="P1260" s="2" t="s">
        <v>23417</v>
      </c>
      <c r="Q1260" s="2" t="s">
        <v>2051</v>
      </c>
      <c r="R1260" s="2" t="s">
        <v>2052</v>
      </c>
      <c r="S1260" s="2"/>
      <c r="T1260" s="2" t="s">
        <v>98</v>
      </c>
    </row>
    <row r="1261" spans="1:20" ht="14.25" customHeight="1">
      <c r="A1261" s="22" t="s">
        <v>27568</v>
      </c>
      <c r="B1261" s="22" t="s">
        <v>3651</v>
      </c>
      <c r="C1261" s="22" t="s">
        <v>27569</v>
      </c>
      <c r="D1261" s="22" t="s">
        <v>94</v>
      </c>
      <c r="E1261" s="22" t="s">
        <v>96</v>
      </c>
      <c r="F1261" s="22" t="s">
        <v>27570</v>
      </c>
      <c r="G1261" s="22" t="s">
        <v>2046</v>
      </c>
      <c r="H1261" s="22" t="s">
        <v>27571</v>
      </c>
      <c r="I1261" s="22"/>
      <c r="J1261" s="22"/>
      <c r="K1261" s="22"/>
      <c r="L1261" s="22"/>
      <c r="M1261" s="22" t="s">
        <v>1566</v>
      </c>
      <c r="N1261" s="22" t="s">
        <v>2058</v>
      </c>
      <c r="O1261" s="22" t="s">
        <v>2153</v>
      </c>
      <c r="P1261" s="22" t="s">
        <v>3363</v>
      </c>
      <c r="Q1261" s="22" t="s">
        <v>2051</v>
      </c>
      <c r="R1261" s="2" t="s">
        <v>2052</v>
      </c>
      <c r="S1261" s="2"/>
      <c r="T1261" s="2" t="s">
        <v>93</v>
      </c>
    </row>
    <row r="1262" spans="1:20" ht="14.25" customHeight="1">
      <c r="A1262" s="2" t="s">
        <v>27572</v>
      </c>
      <c r="B1262" s="2" t="s">
        <v>3651</v>
      </c>
      <c r="C1262" s="2" t="s">
        <v>27573</v>
      </c>
      <c r="D1262" s="2" t="s">
        <v>168</v>
      </c>
      <c r="E1262" s="2" t="s">
        <v>96</v>
      </c>
      <c r="F1262" s="2" t="s">
        <v>27574</v>
      </c>
      <c r="G1262" s="2" t="s">
        <v>2046</v>
      </c>
      <c r="H1262" s="2" t="s">
        <v>27575</v>
      </c>
      <c r="I1262" s="2"/>
      <c r="J1262" s="2"/>
      <c r="K1262" s="2"/>
      <c r="L1262" s="2"/>
      <c r="M1262" s="2" t="s">
        <v>1566</v>
      </c>
      <c r="N1262" s="2" t="s">
        <v>2048</v>
      </c>
      <c r="O1262" s="2" t="s">
        <v>2179</v>
      </c>
      <c r="P1262" s="2" t="s">
        <v>24419</v>
      </c>
      <c r="Q1262" s="2" t="s">
        <v>2051</v>
      </c>
      <c r="R1262" s="2" t="s">
        <v>2052</v>
      </c>
      <c r="S1262" s="2"/>
      <c r="T1262" s="2" t="s">
        <v>167</v>
      </c>
    </row>
    <row r="1263" spans="1:20" ht="14.25" customHeight="1">
      <c r="A1263" s="2" t="s">
        <v>27576</v>
      </c>
      <c r="B1263" s="2" t="s">
        <v>3651</v>
      </c>
      <c r="C1263" s="2" t="s">
        <v>20658</v>
      </c>
      <c r="D1263" s="2" t="s">
        <v>128</v>
      </c>
      <c r="E1263" s="2" t="s">
        <v>96</v>
      </c>
      <c r="F1263" s="2" t="s">
        <v>24690</v>
      </c>
      <c r="G1263" s="2" t="s">
        <v>2046</v>
      </c>
      <c r="H1263" s="2" t="s">
        <v>27577</v>
      </c>
      <c r="I1263" s="2"/>
      <c r="J1263" s="2"/>
      <c r="K1263" s="2"/>
      <c r="L1263" s="2"/>
      <c r="M1263" s="2" t="s">
        <v>1566</v>
      </c>
      <c r="N1263" s="2" t="s">
        <v>2058</v>
      </c>
      <c r="O1263" s="2" t="s">
        <v>2145</v>
      </c>
      <c r="P1263" s="2" t="s">
        <v>2377</v>
      </c>
      <c r="Q1263" s="2" t="s">
        <v>2051</v>
      </c>
      <c r="R1263" s="2" t="s">
        <v>2052</v>
      </c>
      <c r="S1263" s="2"/>
      <c r="T1263" s="2" t="s">
        <v>127</v>
      </c>
    </row>
    <row r="1264" spans="1:20" ht="14.25" customHeight="1">
      <c r="A1264" s="2" t="s">
        <v>27578</v>
      </c>
      <c r="B1264" s="2" t="s">
        <v>3651</v>
      </c>
      <c r="C1264" s="2" t="s">
        <v>24475</v>
      </c>
      <c r="D1264" s="2" t="s">
        <v>196</v>
      </c>
      <c r="E1264" s="2" t="s">
        <v>96</v>
      </c>
      <c r="F1264" s="2" t="s">
        <v>27579</v>
      </c>
      <c r="G1264" s="2" t="s">
        <v>2046</v>
      </c>
      <c r="H1264" s="2" t="s">
        <v>27580</v>
      </c>
      <c r="I1264" s="2"/>
      <c r="J1264" s="2"/>
      <c r="K1264" s="2"/>
      <c r="L1264" s="2"/>
      <c r="M1264" s="2" t="s">
        <v>1566</v>
      </c>
      <c r="N1264" s="2" t="s">
        <v>2058</v>
      </c>
      <c r="O1264" s="2" t="s">
        <v>2145</v>
      </c>
      <c r="P1264" s="2" t="s">
        <v>3382</v>
      </c>
      <c r="Q1264" s="2" t="s">
        <v>2051</v>
      </c>
      <c r="R1264" s="2" t="s">
        <v>2067</v>
      </c>
      <c r="S1264" s="2"/>
      <c r="T1264" s="2" t="s">
        <v>195</v>
      </c>
    </row>
    <row r="1265" spans="1:20" ht="14.25" customHeight="1">
      <c r="A1265" s="2" t="s">
        <v>27581</v>
      </c>
      <c r="B1265" s="2" t="s">
        <v>27582</v>
      </c>
      <c r="C1265" s="2" t="s">
        <v>5110</v>
      </c>
      <c r="D1265" s="2" t="s">
        <v>152</v>
      </c>
      <c r="E1265" s="2" t="s">
        <v>96</v>
      </c>
      <c r="F1265" s="2" t="s">
        <v>27583</v>
      </c>
      <c r="G1265" s="2" t="s">
        <v>2046</v>
      </c>
      <c r="H1265" s="2" t="s">
        <v>27584</v>
      </c>
      <c r="I1265" s="2"/>
      <c r="J1265" s="2"/>
      <c r="K1265" s="2"/>
      <c r="L1265" s="2"/>
      <c r="M1265" s="2" t="s">
        <v>1566</v>
      </c>
      <c r="N1265" s="2" t="s">
        <v>2048</v>
      </c>
      <c r="O1265" s="2" t="s">
        <v>5489</v>
      </c>
      <c r="P1265" s="2" t="s">
        <v>27585</v>
      </c>
      <c r="Q1265" s="2" t="s">
        <v>2051</v>
      </c>
      <c r="R1265" s="2" t="s">
        <v>2052</v>
      </c>
      <c r="S1265" s="2"/>
      <c r="T1265" s="2" t="s">
        <v>151</v>
      </c>
    </row>
    <row r="1266" spans="1:20" ht="14.25" customHeight="1">
      <c r="A1266" s="2" t="s">
        <v>27586</v>
      </c>
      <c r="B1266" s="2" t="s">
        <v>3651</v>
      </c>
      <c r="C1266" s="2" t="s">
        <v>27587</v>
      </c>
      <c r="D1266" s="2" t="s">
        <v>118</v>
      </c>
      <c r="E1266" s="2" t="s">
        <v>96</v>
      </c>
      <c r="F1266" s="2" t="s">
        <v>27588</v>
      </c>
      <c r="G1266" s="2" t="s">
        <v>2046</v>
      </c>
      <c r="H1266" s="2" t="s">
        <v>27589</v>
      </c>
      <c r="I1266" s="2"/>
      <c r="J1266" s="2"/>
      <c r="K1266" s="2"/>
      <c r="L1266" s="2"/>
      <c r="M1266" s="2" t="s">
        <v>1566</v>
      </c>
      <c r="N1266" s="2" t="s">
        <v>2048</v>
      </c>
      <c r="O1266" s="2" t="s">
        <v>2179</v>
      </c>
      <c r="P1266" s="2" t="s">
        <v>3055</v>
      </c>
      <c r="Q1266" s="2" t="s">
        <v>2051</v>
      </c>
      <c r="R1266" s="2" t="s">
        <v>2052</v>
      </c>
      <c r="S1266" s="2"/>
      <c r="T1266" s="2" t="s">
        <v>117</v>
      </c>
    </row>
    <row r="1267" spans="1:20" ht="14.25" customHeight="1">
      <c r="A1267" s="2" t="s">
        <v>27590</v>
      </c>
      <c r="B1267" s="2" t="s">
        <v>3651</v>
      </c>
      <c r="C1267" s="2" t="s">
        <v>5916</v>
      </c>
      <c r="D1267" s="2" t="s">
        <v>420</v>
      </c>
      <c r="E1267" s="2" t="s">
        <v>264</v>
      </c>
      <c r="F1267" s="2" t="s">
        <v>18572</v>
      </c>
      <c r="G1267" s="2" t="s">
        <v>2046</v>
      </c>
      <c r="H1267" s="2" t="s">
        <v>27591</v>
      </c>
      <c r="I1267" s="2"/>
      <c r="J1267" s="2"/>
      <c r="K1267" s="2"/>
      <c r="L1267" s="2"/>
      <c r="M1267" s="2" t="s">
        <v>59</v>
      </c>
      <c r="N1267" s="2" t="s">
        <v>2058</v>
      </c>
      <c r="O1267" s="2" t="s">
        <v>2101</v>
      </c>
      <c r="P1267" s="2" t="s">
        <v>3791</v>
      </c>
      <c r="Q1267" s="2" t="s">
        <v>2051</v>
      </c>
      <c r="R1267" s="2"/>
      <c r="S1267" s="2"/>
      <c r="T1267" s="2" t="s">
        <v>419</v>
      </c>
    </row>
    <row r="1268" spans="1:20" ht="14.25" customHeight="1">
      <c r="A1268" s="2" t="s">
        <v>27592</v>
      </c>
      <c r="B1268" s="2" t="s">
        <v>3651</v>
      </c>
      <c r="C1268" s="2" t="s">
        <v>27593</v>
      </c>
      <c r="D1268" s="2" t="s">
        <v>494</v>
      </c>
      <c r="E1268" s="2" t="s">
        <v>264</v>
      </c>
      <c r="F1268" s="2" t="s">
        <v>22255</v>
      </c>
      <c r="G1268" s="2" t="s">
        <v>2046</v>
      </c>
      <c r="H1268" s="2" t="s">
        <v>27594</v>
      </c>
      <c r="I1268" s="2"/>
      <c r="J1268" s="2"/>
      <c r="K1268" s="2"/>
      <c r="L1268" s="2"/>
      <c r="M1268" s="2" t="s">
        <v>1566</v>
      </c>
      <c r="N1268" s="2" t="s">
        <v>2058</v>
      </c>
      <c r="O1268" s="2" t="s">
        <v>2153</v>
      </c>
      <c r="P1268" s="2" t="s">
        <v>2066</v>
      </c>
      <c r="Q1268" s="2" t="s">
        <v>2051</v>
      </c>
      <c r="R1268" s="2" t="s">
        <v>2052</v>
      </c>
      <c r="S1268" s="2"/>
      <c r="T1268" s="2" t="s">
        <v>493</v>
      </c>
    </row>
    <row r="1269" spans="1:20" ht="14.25" customHeight="1">
      <c r="A1269" s="2" t="s">
        <v>27595</v>
      </c>
      <c r="B1269" s="2" t="s">
        <v>3651</v>
      </c>
      <c r="C1269" s="2" t="s">
        <v>27596</v>
      </c>
      <c r="D1269" s="2" t="s">
        <v>94</v>
      </c>
      <c r="E1269" s="2" t="s">
        <v>96</v>
      </c>
      <c r="F1269" s="2" t="s">
        <v>27597</v>
      </c>
      <c r="G1269" s="2" t="s">
        <v>2046</v>
      </c>
      <c r="H1269" s="2" t="s">
        <v>27598</v>
      </c>
      <c r="I1269" s="2"/>
      <c r="J1269" s="2"/>
      <c r="K1269" s="2"/>
      <c r="L1269" s="2"/>
      <c r="M1269" s="2" t="s">
        <v>1566</v>
      </c>
      <c r="N1269" s="2" t="s">
        <v>2058</v>
      </c>
      <c r="O1269" s="2" t="s">
        <v>2153</v>
      </c>
      <c r="P1269" s="2" t="s">
        <v>3363</v>
      </c>
      <c r="Q1269" s="2" t="s">
        <v>2051</v>
      </c>
      <c r="R1269" s="2" t="s">
        <v>2052</v>
      </c>
      <c r="S1269" s="2"/>
      <c r="T1269" s="2" t="s">
        <v>93</v>
      </c>
    </row>
    <row r="1270" spans="1:20" ht="14.25" customHeight="1">
      <c r="A1270" s="2" t="s">
        <v>27599</v>
      </c>
      <c r="B1270" s="2" t="s">
        <v>3651</v>
      </c>
      <c r="C1270" s="2" t="s">
        <v>27600</v>
      </c>
      <c r="D1270" s="2" t="s">
        <v>359</v>
      </c>
      <c r="E1270" s="2" t="s">
        <v>264</v>
      </c>
      <c r="F1270" s="2" t="s">
        <v>27601</v>
      </c>
      <c r="G1270" s="2" t="s">
        <v>2046</v>
      </c>
      <c r="H1270" s="2" t="s">
        <v>27602</v>
      </c>
      <c r="I1270" s="2"/>
      <c r="J1270" s="2"/>
      <c r="K1270" s="2"/>
      <c r="L1270" s="2"/>
      <c r="M1270" s="2" t="s">
        <v>1566</v>
      </c>
      <c r="N1270" s="2" t="s">
        <v>2058</v>
      </c>
      <c r="O1270" s="2" t="s">
        <v>2132</v>
      </c>
      <c r="P1270" s="2" t="s">
        <v>3363</v>
      </c>
      <c r="Q1270" s="2" t="s">
        <v>2051</v>
      </c>
      <c r="R1270" s="2" t="s">
        <v>2052</v>
      </c>
      <c r="S1270" s="2"/>
      <c r="T1270" s="2" t="s">
        <v>358</v>
      </c>
    </row>
    <row r="1271" spans="1:20" ht="14.25" customHeight="1">
      <c r="A1271" s="2" t="s">
        <v>27603</v>
      </c>
      <c r="B1271" s="2" t="s">
        <v>3651</v>
      </c>
      <c r="C1271" s="2" t="s">
        <v>27604</v>
      </c>
      <c r="D1271" s="2" t="s">
        <v>296</v>
      </c>
      <c r="E1271" s="2" t="s">
        <v>96</v>
      </c>
      <c r="F1271" s="2" t="s">
        <v>25329</v>
      </c>
      <c r="G1271" s="2" t="s">
        <v>2046</v>
      </c>
      <c r="H1271" s="2" t="s">
        <v>27605</v>
      </c>
      <c r="I1271" s="2"/>
      <c r="J1271" s="2">
        <v>441132444431</v>
      </c>
      <c r="K1271" s="2"/>
      <c r="L1271" s="2"/>
      <c r="M1271" s="2" t="s">
        <v>1566</v>
      </c>
      <c r="N1271" s="2" t="s">
        <v>2058</v>
      </c>
      <c r="O1271" s="2" t="s">
        <v>2153</v>
      </c>
      <c r="P1271" s="2" t="s">
        <v>2372</v>
      </c>
      <c r="Q1271" s="2" t="s">
        <v>2051</v>
      </c>
      <c r="R1271" s="2" t="s">
        <v>2052</v>
      </c>
      <c r="S1271" s="2"/>
      <c r="T1271" s="2" t="s">
        <v>295</v>
      </c>
    </row>
    <row r="1272" spans="1:20" ht="14.25" customHeight="1">
      <c r="A1272" s="2" t="s">
        <v>27606</v>
      </c>
      <c r="B1272" s="2" t="s">
        <v>3651</v>
      </c>
      <c r="C1272" s="2" t="s">
        <v>27607</v>
      </c>
      <c r="D1272" s="2" t="s">
        <v>128</v>
      </c>
      <c r="E1272" s="2" t="s">
        <v>96</v>
      </c>
      <c r="F1272" s="2" t="s">
        <v>27608</v>
      </c>
      <c r="G1272" s="2" t="s">
        <v>2046</v>
      </c>
      <c r="H1272" s="2" t="s">
        <v>27609</v>
      </c>
      <c r="I1272" s="2"/>
      <c r="J1272" s="2"/>
      <c r="K1272" s="2"/>
      <c r="L1272" s="2"/>
      <c r="M1272" s="2" t="s">
        <v>1566</v>
      </c>
      <c r="N1272" s="2" t="s">
        <v>2058</v>
      </c>
      <c r="O1272" s="2" t="s">
        <v>2145</v>
      </c>
      <c r="P1272" s="2" t="s">
        <v>2730</v>
      </c>
      <c r="Q1272" s="2" t="s">
        <v>2051</v>
      </c>
      <c r="R1272" s="2" t="s">
        <v>2200</v>
      </c>
      <c r="S1272" s="2"/>
      <c r="T1272" s="2" t="s">
        <v>127</v>
      </c>
    </row>
    <row r="1273" spans="1:20" ht="14.25" customHeight="1">
      <c r="A1273" s="2" t="s">
        <v>27610</v>
      </c>
      <c r="B1273" s="2" t="s">
        <v>27611</v>
      </c>
      <c r="C1273" s="2" t="s">
        <v>27612</v>
      </c>
      <c r="D1273" s="2" t="s">
        <v>478</v>
      </c>
      <c r="E1273" s="2" t="s">
        <v>264</v>
      </c>
      <c r="F1273" s="2" t="s">
        <v>2473</v>
      </c>
      <c r="G1273" s="2" t="s">
        <v>2046</v>
      </c>
      <c r="H1273" s="2" t="s">
        <v>27613</v>
      </c>
      <c r="I1273" s="2"/>
      <c r="J1273" s="2"/>
      <c r="K1273" s="2"/>
      <c r="L1273" s="2"/>
      <c r="M1273" s="2" t="s">
        <v>59</v>
      </c>
      <c r="N1273" s="2" t="s">
        <v>2048</v>
      </c>
      <c r="O1273" s="2" t="s">
        <v>2301</v>
      </c>
      <c r="P1273" s="2" t="s">
        <v>23301</v>
      </c>
      <c r="Q1273" s="2" t="s">
        <v>2051</v>
      </c>
      <c r="R1273" s="2" t="s">
        <v>2052</v>
      </c>
      <c r="S1273" s="2"/>
      <c r="T1273" s="2" t="s">
        <v>477</v>
      </c>
    </row>
    <row r="1274" spans="1:20" ht="14.25" customHeight="1">
      <c r="A1274" s="2" t="s">
        <v>27614</v>
      </c>
      <c r="B1274" s="2" t="s">
        <v>6715</v>
      </c>
      <c r="C1274" s="2" t="s">
        <v>3525</v>
      </c>
      <c r="D1274" s="2" t="s">
        <v>180</v>
      </c>
      <c r="E1274" s="2" t="s">
        <v>96</v>
      </c>
      <c r="F1274" s="2" t="s">
        <v>27615</v>
      </c>
      <c r="G1274" s="2" t="s">
        <v>2046</v>
      </c>
      <c r="H1274" s="2" t="s">
        <v>27616</v>
      </c>
      <c r="I1274" s="2"/>
      <c r="J1274" s="2"/>
      <c r="K1274" s="2"/>
      <c r="L1274" s="2"/>
      <c r="M1274" s="2" t="s">
        <v>1566</v>
      </c>
      <c r="N1274" s="2" t="s">
        <v>2058</v>
      </c>
      <c r="O1274" s="2" t="s">
        <v>2153</v>
      </c>
      <c r="P1274" s="2" t="s">
        <v>2372</v>
      </c>
      <c r="Q1274" s="2" t="s">
        <v>2051</v>
      </c>
      <c r="R1274" s="2" t="s">
        <v>2052</v>
      </c>
      <c r="S1274" s="2"/>
      <c r="T1274" s="2" t="s">
        <v>179</v>
      </c>
    </row>
    <row r="1275" spans="1:20" ht="14.25" customHeight="1">
      <c r="A1275" s="2" t="s">
        <v>27617</v>
      </c>
      <c r="B1275" s="2" t="s">
        <v>6715</v>
      </c>
      <c r="C1275" s="2" t="s">
        <v>2202</v>
      </c>
      <c r="D1275" s="2" t="s">
        <v>1010</v>
      </c>
      <c r="E1275" s="2" t="s">
        <v>264</v>
      </c>
      <c r="F1275" s="2" t="s">
        <v>27618</v>
      </c>
      <c r="G1275" s="2" t="s">
        <v>2046</v>
      </c>
      <c r="H1275" s="2" t="s">
        <v>27619</v>
      </c>
      <c r="I1275" s="2"/>
      <c r="J1275" s="2"/>
      <c r="K1275" s="2"/>
      <c r="L1275" s="2"/>
      <c r="M1275" s="2" t="s">
        <v>1566</v>
      </c>
      <c r="N1275" s="2" t="s">
        <v>2048</v>
      </c>
      <c r="O1275" s="2" t="s">
        <v>2199</v>
      </c>
      <c r="P1275" s="2" t="s">
        <v>2323</v>
      </c>
      <c r="Q1275" s="2" t="s">
        <v>2051</v>
      </c>
      <c r="R1275" s="2" t="s">
        <v>2067</v>
      </c>
      <c r="S1275" s="2"/>
      <c r="T1275" s="2" t="s">
        <v>1009</v>
      </c>
    </row>
    <row r="1276" spans="1:20" ht="14.25" customHeight="1">
      <c r="A1276" s="2" t="s">
        <v>27620</v>
      </c>
      <c r="B1276" s="2" t="s">
        <v>6715</v>
      </c>
      <c r="C1276" s="2" t="s">
        <v>27621</v>
      </c>
      <c r="D1276" s="2" t="s">
        <v>99</v>
      </c>
      <c r="E1276" s="2" t="s">
        <v>96</v>
      </c>
      <c r="F1276" s="2" t="s">
        <v>27622</v>
      </c>
      <c r="G1276" s="2" t="s">
        <v>2046</v>
      </c>
      <c r="H1276" s="2" t="s">
        <v>27623</v>
      </c>
      <c r="I1276" s="2"/>
      <c r="J1276" s="2"/>
      <c r="K1276" s="2"/>
      <c r="L1276" s="2"/>
      <c r="M1276" s="2" t="s">
        <v>1566</v>
      </c>
      <c r="N1276" s="2" t="s">
        <v>2058</v>
      </c>
      <c r="O1276" s="2" t="s">
        <v>2153</v>
      </c>
      <c r="P1276" s="2" t="s">
        <v>23523</v>
      </c>
      <c r="Q1276" s="2" t="s">
        <v>2051</v>
      </c>
      <c r="R1276" s="2" t="s">
        <v>2052</v>
      </c>
      <c r="S1276" s="2"/>
      <c r="T1276" s="2" t="s">
        <v>98</v>
      </c>
    </row>
    <row r="1277" spans="1:20" ht="14.25" customHeight="1">
      <c r="A1277" s="2" t="s">
        <v>27624</v>
      </c>
      <c r="B1277" s="2" t="s">
        <v>6715</v>
      </c>
      <c r="C1277" s="2" t="s">
        <v>27625</v>
      </c>
      <c r="D1277" s="2" t="s">
        <v>427</v>
      </c>
      <c r="E1277" s="2" t="s">
        <v>96</v>
      </c>
      <c r="F1277" s="2" t="s">
        <v>27626</v>
      </c>
      <c r="G1277" s="2" t="s">
        <v>2046</v>
      </c>
      <c r="H1277" s="2" t="s">
        <v>27627</v>
      </c>
      <c r="I1277" s="2"/>
      <c r="J1277" s="2"/>
      <c r="K1277" s="2"/>
      <c r="L1277" s="2"/>
      <c r="M1277" s="2" t="s">
        <v>1566</v>
      </c>
      <c r="N1277" s="2" t="s">
        <v>2058</v>
      </c>
      <c r="O1277" s="2" t="s">
        <v>2153</v>
      </c>
      <c r="P1277" s="2" t="s">
        <v>2372</v>
      </c>
      <c r="Q1277" s="2" t="s">
        <v>2051</v>
      </c>
      <c r="R1277" s="2" t="s">
        <v>2052</v>
      </c>
      <c r="S1277" s="2"/>
      <c r="T1277" s="2" t="s">
        <v>426</v>
      </c>
    </row>
    <row r="1278" spans="1:20" ht="14.25" customHeight="1">
      <c r="A1278" s="2" t="s">
        <v>27628</v>
      </c>
      <c r="B1278" s="2" t="s">
        <v>6715</v>
      </c>
      <c r="C1278" s="2" t="s">
        <v>27629</v>
      </c>
      <c r="D1278" s="2" t="s">
        <v>94</v>
      </c>
      <c r="E1278" s="2" t="s">
        <v>96</v>
      </c>
      <c r="F1278" s="2" t="s">
        <v>4530</v>
      </c>
      <c r="G1278" s="2" t="s">
        <v>2046</v>
      </c>
      <c r="H1278" s="2" t="s">
        <v>27630</v>
      </c>
      <c r="I1278" s="2"/>
      <c r="J1278" s="2"/>
      <c r="K1278" s="2"/>
      <c r="L1278" s="2"/>
      <c r="M1278" s="2" t="s">
        <v>1566</v>
      </c>
      <c r="N1278" s="2" t="s">
        <v>2058</v>
      </c>
      <c r="O1278" s="2" t="s">
        <v>2153</v>
      </c>
      <c r="P1278" s="2" t="s">
        <v>3363</v>
      </c>
      <c r="Q1278" s="2" t="s">
        <v>2051</v>
      </c>
      <c r="R1278" s="2" t="s">
        <v>2052</v>
      </c>
      <c r="S1278" s="2"/>
      <c r="T1278" s="2" t="s">
        <v>93</v>
      </c>
    </row>
    <row r="1279" spans="1:20" ht="14.25" customHeight="1">
      <c r="A1279" s="2" t="s">
        <v>27631</v>
      </c>
      <c r="B1279" s="2" t="s">
        <v>27632</v>
      </c>
      <c r="C1279" s="2" t="s">
        <v>27633</v>
      </c>
      <c r="D1279" s="2" t="s">
        <v>376</v>
      </c>
      <c r="E1279" s="2" t="s">
        <v>264</v>
      </c>
      <c r="F1279" s="2" t="s">
        <v>27634</v>
      </c>
      <c r="G1279" s="2" t="s">
        <v>2046</v>
      </c>
      <c r="H1279" s="2" t="s">
        <v>27635</v>
      </c>
      <c r="I1279" s="2"/>
      <c r="J1279" s="2"/>
      <c r="K1279" s="2"/>
      <c r="L1279" s="2"/>
      <c r="M1279" s="2" t="s">
        <v>1566</v>
      </c>
      <c r="N1279" s="2" t="s">
        <v>2058</v>
      </c>
      <c r="O1279" s="2" t="s">
        <v>2153</v>
      </c>
      <c r="P1279" s="2" t="s">
        <v>4728</v>
      </c>
      <c r="Q1279" s="2" t="s">
        <v>2051</v>
      </c>
      <c r="R1279" s="2" t="s">
        <v>2052</v>
      </c>
      <c r="S1279" s="2"/>
      <c r="T1279" s="2" t="s">
        <v>375</v>
      </c>
    </row>
    <row r="1280" spans="1:20" ht="14.25" customHeight="1">
      <c r="A1280" s="2" t="s">
        <v>27636</v>
      </c>
      <c r="B1280" s="2" t="s">
        <v>6005</v>
      </c>
      <c r="C1280" s="2" t="s">
        <v>27637</v>
      </c>
      <c r="D1280" s="2" t="s">
        <v>232</v>
      </c>
      <c r="E1280" s="2" t="s">
        <v>264</v>
      </c>
      <c r="F1280" s="2" t="s">
        <v>3606</v>
      </c>
      <c r="G1280" s="2" t="s">
        <v>2046</v>
      </c>
      <c r="H1280" s="2" t="s">
        <v>27638</v>
      </c>
      <c r="I1280" s="2"/>
      <c r="J1280" s="2"/>
      <c r="K1280" s="2"/>
      <c r="L1280" s="2"/>
      <c r="M1280" s="2" t="s">
        <v>1566</v>
      </c>
      <c r="N1280" s="2" t="s">
        <v>2058</v>
      </c>
      <c r="O1280" s="2" t="s">
        <v>2145</v>
      </c>
      <c r="P1280" s="2" t="s">
        <v>2609</v>
      </c>
      <c r="Q1280" s="2" t="s">
        <v>2051</v>
      </c>
      <c r="R1280" s="2" t="s">
        <v>2052</v>
      </c>
      <c r="S1280" s="2"/>
      <c r="T1280" s="2" t="s">
        <v>231</v>
      </c>
    </row>
    <row r="1281" spans="1:20" ht="14.25" customHeight="1">
      <c r="A1281" s="2" t="s">
        <v>27639</v>
      </c>
      <c r="B1281" s="2" t="s">
        <v>3640</v>
      </c>
      <c r="C1281" s="2" t="s">
        <v>27640</v>
      </c>
      <c r="D1281" s="2" t="s">
        <v>152</v>
      </c>
      <c r="E1281" s="2" t="s">
        <v>96</v>
      </c>
      <c r="F1281" s="2" t="s">
        <v>25725</v>
      </c>
      <c r="G1281" s="2" t="s">
        <v>2046</v>
      </c>
      <c r="H1281" s="2" t="s">
        <v>27641</v>
      </c>
      <c r="I1281" s="2"/>
      <c r="J1281" s="2"/>
      <c r="K1281" s="2"/>
      <c r="L1281" s="2"/>
      <c r="M1281" s="2" t="s">
        <v>1566</v>
      </c>
      <c r="N1281" s="2" t="s">
        <v>2058</v>
      </c>
      <c r="O1281" s="2" t="s">
        <v>2059</v>
      </c>
      <c r="P1281" s="2" t="s">
        <v>27585</v>
      </c>
      <c r="Q1281" s="2" t="s">
        <v>2051</v>
      </c>
      <c r="R1281" s="2" t="s">
        <v>2067</v>
      </c>
      <c r="S1281" s="2"/>
      <c r="T1281" s="2" t="s">
        <v>151</v>
      </c>
    </row>
    <row r="1282" spans="1:20" ht="14.25" customHeight="1">
      <c r="A1282" s="2" t="s">
        <v>27642</v>
      </c>
      <c r="B1282" s="2" t="s">
        <v>2940</v>
      </c>
      <c r="C1282" s="2" t="s">
        <v>27643</v>
      </c>
      <c r="D1282" s="2" t="s">
        <v>696</v>
      </c>
      <c r="E1282" s="2" t="s">
        <v>264</v>
      </c>
      <c r="F1282" s="2" t="s">
        <v>27644</v>
      </c>
      <c r="G1282" s="2" t="s">
        <v>2046</v>
      </c>
      <c r="H1282" s="2" t="s">
        <v>27645</v>
      </c>
      <c r="I1282" s="2"/>
      <c r="J1282" s="2"/>
      <c r="K1282" s="2"/>
      <c r="L1282" s="2"/>
      <c r="M1282" s="2" t="s">
        <v>1566</v>
      </c>
      <c r="N1282" s="2" t="s">
        <v>2058</v>
      </c>
      <c r="O1282" s="2" t="s">
        <v>2093</v>
      </c>
      <c r="P1282" s="2" t="s">
        <v>23064</v>
      </c>
      <c r="Q1282" s="2" t="s">
        <v>2051</v>
      </c>
      <c r="R1282" s="2" t="s">
        <v>2067</v>
      </c>
      <c r="S1282" s="2"/>
      <c r="T1282" s="2" t="s">
        <v>695</v>
      </c>
    </row>
    <row r="1283" spans="1:20" ht="14.25" customHeight="1">
      <c r="A1283" s="2" t="s">
        <v>27646</v>
      </c>
      <c r="B1283" s="2" t="s">
        <v>3634</v>
      </c>
      <c r="C1283" s="2" t="s">
        <v>3279</v>
      </c>
      <c r="D1283" s="2" t="s">
        <v>393</v>
      </c>
      <c r="E1283" s="2" t="s">
        <v>96</v>
      </c>
      <c r="F1283" s="2" t="s">
        <v>5196</v>
      </c>
      <c r="G1283" s="2" t="s">
        <v>2046</v>
      </c>
      <c r="H1283" s="2" t="s">
        <v>27647</v>
      </c>
      <c r="I1283" s="2"/>
      <c r="J1283" s="2"/>
      <c r="K1283" s="2"/>
      <c r="L1283" s="2"/>
      <c r="M1283" s="2" t="s">
        <v>1566</v>
      </c>
      <c r="N1283" s="2" t="s">
        <v>2058</v>
      </c>
      <c r="O1283" s="2" t="s">
        <v>2132</v>
      </c>
      <c r="P1283" s="2" t="s">
        <v>2534</v>
      </c>
      <c r="Q1283" s="2" t="s">
        <v>2051</v>
      </c>
      <c r="R1283" s="2" t="s">
        <v>2067</v>
      </c>
      <c r="S1283" s="2"/>
      <c r="T1283" s="2" t="s">
        <v>392</v>
      </c>
    </row>
    <row r="1284" spans="1:20" ht="14.25" customHeight="1">
      <c r="A1284" s="2" t="s">
        <v>27648</v>
      </c>
      <c r="B1284" s="2" t="s">
        <v>3634</v>
      </c>
      <c r="C1284" s="2" t="s">
        <v>27649</v>
      </c>
      <c r="D1284" s="2" t="s">
        <v>585</v>
      </c>
      <c r="E1284" s="2" t="s">
        <v>264</v>
      </c>
      <c r="F1284" s="2" t="s">
        <v>2489</v>
      </c>
      <c r="G1284" s="2" t="s">
        <v>2046</v>
      </c>
      <c r="H1284" s="2" t="s">
        <v>27650</v>
      </c>
      <c r="I1284" s="2"/>
      <c r="J1284" s="2"/>
      <c r="K1284" s="2"/>
      <c r="L1284" s="2"/>
      <c r="M1284" s="2" t="s">
        <v>60</v>
      </c>
      <c r="N1284" s="2" t="s">
        <v>2058</v>
      </c>
      <c r="O1284" s="2" t="s">
        <v>2491</v>
      </c>
      <c r="P1284" s="2" t="s">
        <v>23007</v>
      </c>
      <c r="Q1284" s="2" t="s">
        <v>2051</v>
      </c>
      <c r="R1284" s="2" t="s">
        <v>2067</v>
      </c>
      <c r="S1284" s="2"/>
      <c r="T1284" s="2" t="s">
        <v>584</v>
      </c>
    </row>
    <row r="1285" spans="1:20" ht="14.25" customHeight="1">
      <c r="A1285" s="2" t="s">
        <v>27651</v>
      </c>
      <c r="B1285" s="2" t="s">
        <v>5259</v>
      </c>
      <c r="C1285" s="2" t="s">
        <v>14399</v>
      </c>
      <c r="D1285" s="2" t="s">
        <v>112</v>
      </c>
      <c r="E1285" s="2" t="s">
        <v>96</v>
      </c>
      <c r="F1285" s="2" t="s">
        <v>27652</v>
      </c>
      <c r="G1285" s="2" t="s">
        <v>2046</v>
      </c>
      <c r="H1285" s="2" t="s">
        <v>27653</v>
      </c>
      <c r="I1285" s="2"/>
      <c r="J1285" s="2"/>
      <c r="K1285" s="2"/>
      <c r="L1285" s="2"/>
      <c r="M1285" s="2" t="s">
        <v>1566</v>
      </c>
      <c r="N1285" s="2" t="s">
        <v>2058</v>
      </c>
      <c r="O1285" s="2" t="s">
        <v>2153</v>
      </c>
      <c r="P1285" s="2" t="s">
        <v>2562</v>
      </c>
      <c r="Q1285" s="2" t="s">
        <v>2051</v>
      </c>
      <c r="R1285" s="2" t="s">
        <v>2052</v>
      </c>
      <c r="S1285" s="2"/>
      <c r="T1285" s="2" t="s">
        <v>111</v>
      </c>
    </row>
    <row r="1286" spans="1:20" ht="14.25" customHeight="1">
      <c r="A1286" s="2" t="s">
        <v>27654</v>
      </c>
      <c r="B1286" s="2" t="s">
        <v>3634</v>
      </c>
      <c r="C1286" s="2" t="s">
        <v>3356</v>
      </c>
      <c r="D1286" s="2" t="s">
        <v>206</v>
      </c>
      <c r="E1286" s="2" t="s">
        <v>264</v>
      </c>
      <c r="F1286" s="2" t="s">
        <v>27655</v>
      </c>
      <c r="G1286" s="2" t="s">
        <v>2046</v>
      </c>
      <c r="H1286" s="2" t="s">
        <v>27656</v>
      </c>
      <c r="I1286" s="2"/>
      <c r="J1286" s="2"/>
      <c r="K1286" s="2"/>
      <c r="L1286" s="2"/>
      <c r="M1286" s="2" t="s">
        <v>1566</v>
      </c>
      <c r="N1286" s="2" t="s">
        <v>2058</v>
      </c>
      <c r="O1286" s="2" t="s">
        <v>2153</v>
      </c>
      <c r="P1286" s="2" t="s">
        <v>4728</v>
      </c>
      <c r="Q1286" s="2" t="s">
        <v>2051</v>
      </c>
      <c r="R1286" s="2" t="s">
        <v>2052</v>
      </c>
      <c r="S1286" s="2"/>
      <c r="T1286" s="2" t="s">
        <v>205</v>
      </c>
    </row>
    <row r="1287" spans="1:20" ht="14.25" customHeight="1">
      <c r="A1287" s="2" t="s">
        <v>27657</v>
      </c>
      <c r="B1287" s="2" t="s">
        <v>9269</v>
      </c>
      <c r="C1287" s="2" t="s">
        <v>6392</v>
      </c>
      <c r="D1287" s="2" t="s">
        <v>128</v>
      </c>
      <c r="E1287" s="2" t="s">
        <v>96</v>
      </c>
      <c r="F1287" s="2" t="s">
        <v>27658</v>
      </c>
      <c r="G1287" s="2" t="s">
        <v>2046</v>
      </c>
      <c r="H1287" s="2" t="s">
        <v>27659</v>
      </c>
      <c r="I1287" s="2"/>
      <c r="J1287" s="2"/>
      <c r="K1287" s="2"/>
      <c r="L1287" s="2"/>
      <c r="M1287" s="2" t="s">
        <v>1566</v>
      </c>
      <c r="N1287" s="2" t="s">
        <v>2058</v>
      </c>
      <c r="O1287" s="2" t="s">
        <v>2153</v>
      </c>
      <c r="P1287" s="2" t="s">
        <v>3363</v>
      </c>
      <c r="Q1287" s="2" t="s">
        <v>2051</v>
      </c>
      <c r="R1287" s="2" t="s">
        <v>2052</v>
      </c>
      <c r="S1287" s="2"/>
      <c r="T1287" s="2" t="s">
        <v>127</v>
      </c>
    </row>
    <row r="1288" spans="1:20" ht="14.25" customHeight="1">
      <c r="A1288" s="2" t="s">
        <v>27660</v>
      </c>
      <c r="B1288" s="2" t="s">
        <v>27661</v>
      </c>
      <c r="C1288" s="2" t="s">
        <v>27662</v>
      </c>
      <c r="D1288" s="2" t="s">
        <v>114</v>
      </c>
      <c r="E1288" s="2" t="s">
        <v>96</v>
      </c>
      <c r="F1288" s="2" t="s">
        <v>27663</v>
      </c>
      <c r="G1288" s="2" t="s">
        <v>2046</v>
      </c>
      <c r="H1288" s="2" t="s">
        <v>27664</v>
      </c>
      <c r="I1288" s="2"/>
      <c r="J1288" s="2"/>
      <c r="K1288" s="2"/>
      <c r="L1288" s="2"/>
      <c r="M1288" s="2" t="s">
        <v>1566</v>
      </c>
      <c r="N1288" s="2" t="s">
        <v>2058</v>
      </c>
      <c r="O1288" s="2" t="s">
        <v>2145</v>
      </c>
      <c r="P1288" s="2" t="s">
        <v>3153</v>
      </c>
      <c r="Q1288" s="2" t="s">
        <v>2051</v>
      </c>
      <c r="R1288" s="2" t="s">
        <v>2200</v>
      </c>
      <c r="S1288" s="2"/>
      <c r="T1288" s="2" t="s">
        <v>113</v>
      </c>
    </row>
    <row r="1289" spans="1:20" ht="14.25" customHeight="1">
      <c r="A1289" s="2" t="s">
        <v>27665</v>
      </c>
      <c r="B1289" s="2" t="s">
        <v>22918</v>
      </c>
      <c r="C1289" s="2" t="s">
        <v>27666</v>
      </c>
      <c r="D1289" s="2" t="s">
        <v>196</v>
      </c>
      <c r="E1289" s="2" t="s">
        <v>96</v>
      </c>
      <c r="F1289" s="2" t="s">
        <v>2320</v>
      </c>
      <c r="G1289" s="2" t="s">
        <v>2046</v>
      </c>
      <c r="H1289" s="2" t="s">
        <v>27667</v>
      </c>
      <c r="I1289" s="2">
        <v>447841564164</v>
      </c>
      <c r="J1289" s="2"/>
      <c r="K1289" s="2"/>
      <c r="L1289" s="2"/>
      <c r="M1289" s="2" t="s">
        <v>59</v>
      </c>
      <c r="N1289" s="2" t="s">
        <v>2058</v>
      </c>
      <c r="O1289" s="2" t="s">
        <v>2322</v>
      </c>
      <c r="P1289" s="2" t="s">
        <v>27668</v>
      </c>
      <c r="Q1289" s="2" t="s">
        <v>2051</v>
      </c>
      <c r="R1289" s="2" t="s">
        <v>2052</v>
      </c>
      <c r="S1289" s="2"/>
      <c r="T1289" s="2" t="s">
        <v>195</v>
      </c>
    </row>
    <row r="1290" spans="1:20" ht="14.25" customHeight="1">
      <c r="A1290" s="2" t="s">
        <v>27669</v>
      </c>
      <c r="B1290" s="2" t="s">
        <v>8560</v>
      </c>
      <c r="C1290" s="2" t="s">
        <v>24004</v>
      </c>
      <c r="D1290" s="2" t="s">
        <v>397</v>
      </c>
      <c r="E1290" s="2" t="s">
        <v>264</v>
      </c>
      <c r="F1290" s="2" t="s">
        <v>2090</v>
      </c>
      <c r="G1290" s="2" t="s">
        <v>2046</v>
      </c>
      <c r="H1290" s="2" t="s">
        <v>27670</v>
      </c>
      <c r="I1290" s="2"/>
      <c r="J1290" s="2"/>
      <c r="K1290" s="2"/>
      <c r="L1290" s="2"/>
      <c r="M1290" s="2" t="s">
        <v>1566</v>
      </c>
      <c r="N1290" s="2" t="s">
        <v>2058</v>
      </c>
      <c r="O1290" s="2" t="s">
        <v>2093</v>
      </c>
      <c r="P1290" s="2" t="s">
        <v>4570</v>
      </c>
      <c r="Q1290" s="2" t="s">
        <v>2051</v>
      </c>
      <c r="R1290" s="2" t="s">
        <v>2067</v>
      </c>
      <c r="S1290" s="2"/>
      <c r="T1290" s="2" t="s">
        <v>396</v>
      </c>
    </row>
    <row r="1291" spans="1:20" ht="14.25" customHeight="1">
      <c r="A1291" s="2" t="s">
        <v>27671</v>
      </c>
      <c r="B1291" s="2" t="s">
        <v>8560</v>
      </c>
      <c r="C1291" s="2" t="s">
        <v>3402</v>
      </c>
      <c r="D1291" s="2" t="s">
        <v>99</v>
      </c>
      <c r="E1291" s="2" t="s">
        <v>96</v>
      </c>
      <c r="F1291" s="2" t="s">
        <v>27672</v>
      </c>
      <c r="G1291" s="2" t="s">
        <v>2046</v>
      </c>
      <c r="H1291" s="2" t="s">
        <v>27673</v>
      </c>
      <c r="I1291" s="2"/>
      <c r="J1291" s="2"/>
      <c r="K1291" s="2"/>
      <c r="L1291" s="2"/>
      <c r="M1291" s="2" t="s">
        <v>1566</v>
      </c>
      <c r="N1291" s="2" t="s">
        <v>2058</v>
      </c>
      <c r="O1291" s="2" t="s">
        <v>2153</v>
      </c>
      <c r="P1291" s="2" t="s">
        <v>23742</v>
      </c>
      <c r="Q1291" s="2" t="s">
        <v>2051</v>
      </c>
      <c r="R1291" s="2" t="s">
        <v>2052</v>
      </c>
      <c r="S1291" s="2"/>
      <c r="T1291" s="2" t="s">
        <v>98</v>
      </c>
    </row>
    <row r="1292" spans="1:20" ht="14.25" customHeight="1">
      <c r="A1292" s="2" t="s">
        <v>27674</v>
      </c>
      <c r="B1292" s="2" t="s">
        <v>27675</v>
      </c>
      <c r="C1292" s="2" t="s">
        <v>6735</v>
      </c>
      <c r="D1292" s="2" t="s">
        <v>316</v>
      </c>
      <c r="E1292" s="2" t="s">
        <v>96</v>
      </c>
      <c r="F1292" s="2" t="s">
        <v>2071</v>
      </c>
      <c r="G1292" s="2" t="s">
        <v>2046</v>
      </c>
      <c r="H1292" s="2" t="s">
        <v>27676</v>
      </c>
      <c r="I1292" s="2"/>
      <c r="J1292" s="2"/>
      <c r="K1292" s="2"/>
      <c r="L1292" s="2"/>
      <c r="M1292" s="2" t="s">
        <v>1566</v>
      </c>
      <c r="N1292" s="2" t="s">
        <v>2058</v>
      </c>
      <c r="O1292" s="2" t="s">
        <v>2059</v>
      </c>
      <c r="P1292" s="2" t="s">
        <v>2534</v>
      </c>
      <c r="Q1292" s="2" t="s">
        <v>2051</v>
      </c>
      <c r="R1292" s="2" t="s">
        <v>2052</v>
      </c>
      <c r="S1292" s="2"/>
      <c r="T1292" s="2" t="s">
        <v>315</v>
      </c>
    </row>
    <row r="1293" spans="1:20" ht="14.25" customHeight="1">
      <c r="A1293" s="2" t="s">
        <v>27677</v>
      </c>
      <c r="B1293" s="2" t="s">
        <v>9026</v>
      </c>
      <c r="C1293" s="2" t="s">
        <v>27678</v>
      </c>
      <c r="D1293" s="2" t="s">
        <v>200</v>
      </c>
      <c r="E1293" s="2" t="s">
        <v>96</v>
      </c>
      <c r="F1293" s="2" t="s">
        <v>27679</v>
      </c>
      <c r="G1293" s="2" t="s">
        <v>2046</v>
      </c>
      <c r="H1293" s="2" t="s">
        <v>27680</v>
      </c>
      <c r="I1293" s="2"/>
      <c r="J1293" s="2"/>
      <c r="K1293" s="2"/>
      <c r="L1293" s="2"/>
      <c r="M1293" s="2" t="s">
        <v>1566</v>
      </c>
      <c r="N1293" s="2" t="s">
        <v>2048</v>
      </c>
      <c r="O1293" s="2" t="s">
        <v>2179</v>
      </c>
      <c r="P1293" s="2" t="s">
        <v>4458</v>
      </c>
      <c r="Q1293" s="2" t="s">
        <v>2051</v>
      </c>
      <c r="R1293" s="2" t="s">
        <v>2052</v>
      </c>
      <c r="S1293" s="2"/>
      <c r="T1293" s="2" t="s">
        <v>199</v>
      </c>
    </row>
    <row r="1294" spans="1:20" ht="14.25" customHeight="1">
      <c r="A1294" s="2" t="s">
        <v>27681</v>
      </c>
      <c r="B1294" s="2" t="s">
        <v>4093</v>
      </c>
      <c r="C1294" s="2" t="s">
        <v>4092</v>
      </c>
      <c r="D1294" s="2" t="s">
        <v>122</v>
      </c>
      <c r="E1294" s="2" t="s">
        <v>96</v>
      </c>
      <c r="F1294" s="2" t="s">
        <v>27682</v>
      </c>
      <c r="G1294" s="2" t="s">
        <v>2046</v>
      </c>
      <c r="H1294" s="2" t="s">
        <v>27683</v>
      </c>
      <c r="I1294" s="2"/>
      <c r="J1294" s="2"/>
      <c r="K1294" s="2"/>
      <c r="L1294" s="2"/>
      <c r="M1294" s="2" t="s">
        <v>1566</v>
      </c>
      <c r="N1294" s="2" t="s">
        <v>2058</v>
      </c>
      <c r="O1294" s="2" t="s">
        <v>2132</v>
      </c>
      <c r="P1294" s="2" t="s">
        <v>3587</v>
      </c>
      <c r="Q1294" s="2" t="s">
        <v>2051</v>
      </c>
      <c r="R1294" s="2" t="s">
        <v>2067</v>
      </c>
      <c r="S1294" s="2"/>
      <c r="T1294" s="2" t="s">
        <v>121</v>
      </c>
    </row>
    <row r="1295" spans="1:20" ht="14.25" customHeight="1">
      <c r="A1295" s="2" t="s">
        <v>27684</v>
      </c>
      <c r="B1295" s="2" t="s">
        <v>27685</v>
      </c>
      <c r="C1295" s="2" t="s">
        <v>27686</v>
      </c>
      <c r="D1295" s="2" t="s">
        <v>23584</v>
      </c>
      <c r="E1295" s="2" t="s">
        <v>264</v>
      </c>
      <c r="F1295" s="2" t="s">
        <v>23585</v>
      </c>
      <c r="G1295" s="2" t="s">
        <v>23776</v>
      </c>
      <c r="H1295" s="2" t="s">
        <v>27687</v>
      </c>
      <c r="I1295" s="2"/>
      <c r="J1295" s="2"/>
      <c r="K1295" s="2"/>
      <c r="L1295" s="2"/>
      <c r="M1295" s="2" t="s">
        <v>1566</v>
      </c>
      <c r="N1295" s="2" t="s">
        <v>2058</v>
      </c>
      <c r="O1295" s="2" t="s">
        <v>2153</v>
      </c>
      <c r="P1295" s="2" t="s">
        <v>4630</v>
      </c>
      <c r="Q1295" s="2" t="s">
        <v>2051</v>
      </c>
      <c r="R1295" s="2" t="s">
        <v>2052</v>
      </c>
      <c r="S1295" s="2"/>
      <c r="T1295" s="2" t="s">
        <v>23587</v>
      </c>
    </row>
    <row r="1296" spans="1:20" ht="14.25" customHeight="1">
      <c r="A1296" s="2" t="s">
        <v>27688</v>
      </c>
      <c r="B1296" s="2" t="s">
        <v>27689</v>
      </c>
      <c r="C1296" s="2" t="s">
        <v>27690</v>
      </c>
      <c r="D1296" s="2" t="s">
        <v>23584</v>
      </c>
      <c r="E1296" s="2" t="s">
        <v>264</v>
      </c>
      <c r="F1296" s="2" t="s">
        <v>27691</v>
      </c>
      <c r="G1296" s="2" t="s">
        <v>23776</v>
      </c>
      <c r="H1296" s="2" t="s">
        <v>27692</v>
      </c>
      <c r="I1296" s="2"/>
      <c r="J1296" s="2"/>
      <c r="K1296" s="2"/>
      <c r="L1296" s="2"/>
      <c r="M1296" s="2" t="s">
        <v>1566</v>
      </c>
      <c r="N1296" s="2" t="s">
        <v>2058</v>
      </c>
      <c r="O1296" s="2" t="s">
        <v>2153</v>
      </c>
      <c r="P1296" s="2" t="s">
        <v>4630</v>
      </c>
      <c r="Q1296" s="2" t="s">
        <v>2051</v>
      </c>
      <c r="R1296" s="2" t="s">
        <v>2052</v>
      </c>
      <c r="S1296" s="2"/>
      <c r="T1296" s="2" t="s">
        <v>23587</v>
      </c>
    </row>
    <row r="1297" spans="1:20" ht="14.25" customHeight="1">
      <c r="A1297" s="2" t="s">
        <v>27693</v>
      </c>
      <c r="B1297" s="2" t="s">
        <v>27689</v>
      </c>
      <c r="C1297" s="2" t="s">
        <v>27694</v>
      </c>
      <c r="D1297" s="2" t="s">
        <v>22998</v>
      </c>
      <c r="E1297" s="2" t="s">
        <v>264</v>
      </c>
      <c r="F1297" s="2" t="s">
        <v>27695</v>
      </c>
      <c r="G1297" s="2" t="s">
        <v>6780</v>
      </c>
      <c r="H1297" s="2" t="s">
        <v>27696</v>
      </c>
      <c r="I1297" s="2"/>
      <c r="J1297" s="2"/>
      <c r="K1297" s="2"/>
      <c r="L1297" s="2"/>
      <c r="M1297" s="2" t="s">
        <v>1566</v>
      </c>
      <c r="N1297" s="2" t="s">
        <v>2048</v>
      </c>
      <c r="O1297" s="2" t="s">
        <v>2199</v>
      </c>
      <c r="P1297" s="2" t="s">
        <v>2609</v>
      </c>
      <c r="Q1297" s="2" t="s">
        <v>2051</v>
      </c>
      <c r="R1297" s="2" t="s">
        <v>2052</v>
      </c>
      <c r="S1297" s="2"/>
      <c r="T1297" s="2" t="s">
        <v>23001</v>
      </c>
    </row>
    <row r="1298" spans="1:20" ht="14.25" customHeight="1">
      <c r="A1298" s="2" t="s">
        <v>27697</v>
      </c>
      <c r="B1298" s="2" t="s">
        <v>27698</v>
      </c>
      <c r="C1298" s="2" t="s">
        <v>27699</v>
      </c>
      <c r="D1298" s="2" t="s">
        <v>417</v>
      </c>
      <c r="E1298" s="2" t="s">
        <v>264</v>
      </c>
      <c r="F1298" s="2" t="s">
        <v>27700</v>
      </c>
      <c r="G1298" s="2" t="s">
        <v>2046</v>
      </c>
      <c r="H1298" s="2" t="s">
        <v>27701</v>
      </c>
      <c r="I1298" s="2"/>
      <c r="J1298" s="2"/>
      <c r="K1298" s="2"/>
      <c r="L1298" s="2"/>
      <c r="M1298" s="2" t="s">
        <v>1566</v>
      </c>
      <c r="N1298" s="2" t="s">
        <v>2058</v>
      </c>
      <c r="O1298" s="2" t="s">
        <v>2153</v>
      </c>
      <c r="P1298" s="2" t="s">
        <v>2377</v>
      </c>
      <c r="Q1298" s="2" t="s">
        <v>2051</v>
      </c>
      <c r="R1298" s="2" t="s">
        <v>2052</v>
      </c>
      <c r="S1298" s="2"/>
      <c r="T1298" s="2" t="s">
        <v>416</v>
      </c>
    </row>
    <row r="1299" spans="1:20" ht="14.25" customHeight="1">
      <c r="A1299" s="2" t="s">
        <v>27702</v>
      </c>
      <c r="B1299" s="2" t="s">
        <v>27703</v>
      </c>
      <c r="C1299" s="2" t="s">
        <v>27704</v>
      </c>
      <c r="D1299" s="2" t="s">
        <v>1254</v>
      </c>
      <c r="E1299" s="2" t="s">
        <v>264</v>
      </c>
      <c r="F1299" s="2" t="s">
        <v>2473</v>
      </c>
      <c r="G1299" s="2" t="s">
        <v>2046</v>
      </c>
      <c r="H1299" s="2" t="s">
        <v>27705</v>
      </c>
      <c r="I1299" s="2"/>
      <c r="J1299" s="2"/>
      <c r="K1299" s="2"/>
      <c r="L1299" s="2"/>
      <c r="M1299" s="2" t="s">
        <v>59</v>
      </c>
      <c r="N1299" s="2" t="s">
        <v>2048</v>
      </c>
      <c r="O1299" s="2" t="s">
        <v>2301</v>
      </c>
      <c r="P1299" s="2" t="s">
        <v>20494</v>
      </c>
      <c r="Q1299" s="2" t="s">
        <v>2051</v>
      </c>
      <c r="R1299" s="2" t="s">
        <v>2052</v>
      </c>
      <c r="S1299" s="2"/>
      <c r="T1299" s="2" t="s">
        <v>1253</v>
      </c>
    </row>
    <row r="1300" spans="1:20" ht="14.25" customHeight="1">
      <c r="A1300" s="2" t="s">
        <v>27706</v>
      </c>
      <c r="B1300" s="2" t="s">
        <v>3609</v>
      </c>
      <c r="C1300" s="2" t="s">
        <v>27707</v>
      </c>
      <c r="D1300" s="2" t="s">
        <v>890</v>
      </c>
      <c r="E1300" s="2" t="s">
        <v>264</v>
      </c>
      <c r="F1300" s="2" t="s">
        <v>2473</v>
      </c>
      <c r="G1300" s="2" t="s">
        <v>2046</v>
      </c>
      <c r="H1300" s="2" t="s">
        <v>27708</v>
      </c>
      <c r="I1300" s="2">
        <v>447595847335</v>
      </c>
      <c r="J1300" s="2">
        <v>441896831011</v>
      </c>
      <c r="K1300" s="2"/>
      <c r="L1300" s="2"/>
      <c r="M1300" s="2" t="s">
        <v>59</v>
      </c>
      <c r="N1300" s="2" t="s">
        <v>2048</v>
      </c>
      <c r="O1300" s="2" t="s">
        <v>2301</v>
      </c>
      <c r="P1300" s="2" t="s">
        <v>24406</v>
      </c>
      <c r="Q1300" s="2" t="s">
        <v>2051</v>
      </c>
      <c r="R1300" s="2" t="s">
        <v>2067</v>
      </c>
      <c r="S1300" s="2"/>
      <c r="T1300" s="2" t="s">
        <v>889</v>
      </c>
    </row>
    <row r="1301" spans="1:20" ht="14.25" customHeight="1">
      <c r="A1301" s="2" t="s">
        <v>27709</v>
      </c>
      <c r="B1301" s="2" t="s">
        <v>3609</v>
      </c>
      <c r="C1301" s="2" t="s">
        <v>14370</v>
      </c>
      <c r="D1301" s="2" t="s">
        <v>202</v>
      </c>
      <c r="E1301" s="2" t="s">
        <v>96</v>
      </c>
      <c r="F1301" s="2" t="s">
        <v>27710</v>
      </c>
      <c r="G1301" s="2" t="s">
        <v>2046</v>
      </c>
      <c r="H1301" s="2" t="s">
        <v>27711</v>
      </c>
      <c r="I1301" s="2"/>
      <c r="J1301" s="2"/>
      <c r="K1301" s="2"/>
      <c r="L1301" s="2"/>
      <c r="M1301" s="2" t="s">
        <v>1566</v>
      </c>
      <c r="N1301" s="2" t="s">
        <v>2058</v>
      </c>
      <c r="O1301" s="2" t="s">
        <v>2145</v>
      </c>
      <c r="P1301" s="2" t="s">
        <v>19584</v>
      </c>
      <c r="Q1301" s="2" t="s">
        <v>2051</v>
      </c>
      <c r="R1301" s="2" t="s">
        <v>2067</v>
      </c>
      <c r="S1301" s="2"/>
      <c r="T1301" s="2" t="s">
        <v>201</v>
      </c>
    </row>
    <row r="1302" spans="1:20" ht="14.25" customHeight="1">
      <c r="A1302" s="2" t="s">
        <v>27712</v>
      </c>
      <c r="B1302" s="2" t="s">
        <v>3609</v>
      </c>
      <c r="C1302" s="2" t="s">
        <v>9715</v>
      </c>
      <c r="D1302" s="2" t="s">
        <v>435</v>
      </c>
      <c r="E1302" s="2" t="s">
        <v>264</v>
      </c>
      <c r="F1302" s="2" t="s">
        <v>27713</v>
      </c>
      <c r="G1302" s="2" t="s">
        <v>2046</v>
      </c>
      <c r="H1302" s="2" t="s">
        <v>27714</v>
      </c>
      <c r="I1302" s="2"/>
      <c r="J1302" s="2"/>
      <c r="K1302" s="2"/>
      <c r="L1302" s="2"/>
      <c r="M1302" s="2" t="s">
        <v>1566</v>
      </c>
      <c r="N1302" s="2" t="s">
        <v>2058</v>
      </c>
      <c r="O1302" s="2" t="s">
        <v>2093</v>
      </c>
      <c r="P1302" s="2" t="s">
        <v>4570</v>
      </c>
      <c r="Q1302" s="2" t="s">
        <v>2051</v>
      </c>
      <c r="R1302" s="2" t="s">
        <v>2067</v>
      </c>
      <c r="S1302" s="2"/>
      <c r="T1302" s="2" t="s">
        <v>434</v>
      </c>
    </row>
    <row r="1303" spans="1:20" ht="14.25" customHeight="1">
      <c r="A1303" s="2" t="s">
        <v>27715</v>
      </c>
      <c r="B1303" s="2" t="s">
        <v>27716</v>
      </c>
      <c r="C1303" s="2" t="s">
        <v>27717</v>
      </c>
      <c r="D1303" s="2" t="s">
        <v>306</v>
      </c>
      <c r="E1303" s="2" t="s">
        <v>96</v>
      </c>
      <c r="F1303" s="2" t="s">
        <v>27718</v>
      </c>
      <c r="G1303" s="2" t="s">
        <v>2046</v>
      </c>
      <c r="H1303" s="2" t="s">
        <v>27719</v>
      </c>
      <c r="I1303" s="2"/>
      <c r="J1303" s="2"/>
      <c r="K1303" s="2"/>
      <c r="L1303" s="2"/>
      <c r="M1303" s="2" t="s">
        <v>1566</v>
      </c>
      <c r="N1303" s="2" t="s">
        <v>2048</v>
      </c>
      <c r="O1303" s="2" t="s">
        <v>2179</v>
      </c>
      <c r="P1303" s="2" t="s">
        <v>2066</v>
      </c>
      <c r="Q1303" s="2" t="s">
        <v>2051</v>
      </c>
      <c r="R1303" s="2" t="s">
        <v>2067</v>
      </c>
      <c r="S1303" s="2"/>
      <c r="T1303" s="2" t="s">
        <v>305</v>
      </c>
    </row>
    <row r="1304" spans="1:20" ht="14.25" customHeight="1">
      <c r="A1304" s="2" t="s">
        <v>27720</v>
      </c>
      <c r="B1304" s="2" t="s">
        <v>2750</v>
      </c>
      <c r="C1304" s="2" t="s">
        <v>3405</v>
      </c>
      <c r="D1304" s="2" t="s">
        <v>112</v>
      </c>
      <c r="E1304" s="2" t="s">
        <v>96</v>
      </c>
      <c r="F1304" s="2" t="s">
        <v>27721</v>
      </c>
      <c r="G1304" s="2" t="s">
        <v>2046</v>
      </c>
      <c r="H1304" s="2" t="s">
        <v>27722</v>
      </c>
      <c r="I1304" s="2"/>
      <c r="J1304" s="2"/>
      <c r="K1304" s="2"/>
      <c r="L1304" s="2"/>
      <c r="M1304" s="2" t="s">
        <v>1566</v>
      </c>
      <c r="N1304" s="2" t="s">
        <v>2058</v>
      </c>
      <c r="O1304" s="2" t="s">
        <v>2153</v>
      </c>
      <c r="P1304" s="2" t="s">
        <v>2562</v>
      </c>
      <c r="Q1304" s="2" t="s">
        <v>2051</v>
      </c>
      <c r="R1304" s="2" t="s">
        <v>2052</v>
      </c>
      <c r="S1304" s="2"/>
      <c r="T1304" s="2" t="s">
        <v>111</v>
      </c>
    </row>
    <row r="1305" spans="1:20" ht="14.25" customHeight="1">
      <c r="A1305" s="2" t="s">
        <v>27723</v>
      </c>
      <c r="B1305" s="2" t="s">
        <v>2750</v>
      </c>
      <c r="C1305" s="2" t="s">
        <v>13429</v>
      </c>
      <c r="D1305" s="2" t="s">
        <v>130</v>
      </c>
      <c r="E1305" s="2" t="s">
        <v>96</v>
      </c>
      <c r="F1305" s="2" t="s">
        <v>27724</v>
      </c>
      <c r="G1305" s="2" t="s">
        <v>2046</v>
      </c>
      <c r="H1305" s="2" t="s">
        <v>27725</v>
      </c>
      <c r="I1305" s="2"/>
      <c r="J1305" s="2"/>
      <c r="K1305" s="2"/>
      <c r="L1305" s="2"/>
      <c r="M1305" s="2" t="s">
        <v>1566</v>
      </c>
      <c r="N1305" s="2" t="s">
        <v>2058</v>
      </c>
      <c r="O1305" s="2" t="s">
        <v>2153</v>
      </c>
      <c r="P1305" s="2" t="s">
        <v>19584</v>
      </c>
      <c r="Q1305" s="2" t="s">
        <v>2051</v>
      </c>
      <c r="R1305" s="2" t="s">
        <v>2052</v>
      </c>
      <c r="S1305" s="2"/>
      <c r="T1305" s="2" t="s">
        <v>129</v>
      </c>
    </row>
    <row r="1306" spans="1:20" ht="14.25" customHeight="1">
      <c r="A1306" s="2" t="s">
        <v>27726</v>
      </c>
      <c r="B1306" s="2" t="s">
        <v>9671</v>
      </c>
      <c r="C1306" s="2" t="s">
        <v>27727</v>
      </c>
      <c r="D1306" s="2" t="s">
        <v>99</v>
      </c>
      <c r="E1306" s="2" t="s">
        <v>96</v>
      </c>
      <c r="F1306" s="2" t="s">
        <v>27728</v>
      </c>
      <c r="G1306" s="2" t="s">
        <v>2046</v>
      </c>
      <c r="H1306" s="2" t="s">
        <v>27729</v>
      </c>
      <c r="I1306" s="2"/>
      <c r="J1306" s="2"/>
      <c r="K1306" s="2"/>
      <c r="L1306" s="2"/>
      <c r="M1306" s="2" t="s">
        <v>1566</v>
      </c>
      <c r="N1306" s="2" t="s">
        <v>2058</v>
      </c>
      <c r="O1306" s="2" t="s">
        <v>2093</v>
      </c>
      <c r="P1306" s="2" t="s">
        <v>23523</v>
      </c>
      <c r="Q1306" s="2" t="s">
        <v>2051</v>
      </c>
      <c r="R1306" s="2" t="s">
        <v>2067</v>
      </c>
      <c r="S1306" s="2"/>
      <c r="T1306" s="2" t="s">
        <v>98</v>
      </c>
    </row>
    <row r="1307" spans="1:20" ht="14.25" customHeight="1">
      <c r="A1307" s="2" t="s">
        <v>27730</v>
      </c>
      <c r="B1307" s="2" t="s">
        <v>9671</v>
      </c>
      <c r="C1307" s="2" t="s">
        <v>24765</v>
      </c>
      <c r="D1307" s="2" t="s">
        <v>856</v>
      </c>
      <c r="E1307" s="2" t="s">
        <v>264</v>
      </c>
      <c r="F1307" s="2" t="s">
        <v>2112</v>
      </c>
      <c r="G1307" s="2" t="s">
        <v>2046</v>
      </c>
      <c r="H1307" s="2" t="s">
        <v>27731</v>
      </c>
      <c r="I1307" s="2"/>
      <c r="J1307" s="2"/>
      <c r="K1307" s="2"/>
      <c r="L1307" s="2"/>
      <c r="M1307" s="2" t="s">
        <v>1566</v>
      </c>
      <c r="N1307" s="2" t="s">
        <v>2058</v>
      </c>
      <c r="O1307" s="2" t="s">
        <v>2093</v>
      </c>
      <c r="P1307" s="2" t="s">
        <v>4570</v>
      </c>
      <c r="Q1307" s="2" t="s">
        <v>2051</v>
      </c>
      <c r="R1307" s="2" t="s">
        <v>2067</v>
      </c>
      <c r="S1307" s="2"/>
      <c r="T1307" s="2" t="s">
        <v>855</v>
      </c>
    </row>
    <row r="1308" spans="1:20" ht="14.25" customHeight="1">
      <c r="A1308" s="2" t="s">
        <v>27732</v>
      </c>
      <c r="B1308" s="2" t="s">
        <v>9671</v>
      </c>
      <c r="C1308" s="2" t="s">
        <v>27733</v>
      </c>
      <c r="D1308" s="2" t="s">
        <v>1172</v>
      </c>
      <c r="E1308" s="2" t="s">
        <v>264</v>
      </c>
      <c r="F1308" s="2" t="s">
        <v>2170</v>
      </c>
      <c r="G1308" s="2" t="s">
        <v>2046</v>
      </c>
      <c r="H1308" s="2" t="s">
        <v>27734</v>
      </c>
      <c r="I1308" s="2">
        <v>447725040932</v>
      </c>
      <c r="J1308" s="2"/>
      <c r="K1308" s="2"/>
      <c r="L1308" s="2"/>
      <c r="M1308" s="2" t="s">
        <v>59</v>
      </c>
      <c r="N1308" s="2" t="s">
        <v>2058</v>
      </c>
      <c r="O1308" s="2" t="s">
        <v>2172</v>
      </c>
      <c r="P1308" s="2" t="s">
        <v>23298</v>
      </c>
      <c r="Q1308" s="2" t="s">
        <v>2051</v>
      </c>
      <c r="R1308" s="2" t="s">
        <v>2067</v>
      </c>
      <c r="S1308" s="2"/>
      <c r="T1308" s="2" t="s">
        <v>1171</v>
      </c>
    </row>
    <row r="1309" spans="1:20" ht="14.25" customHeight="1">
      <c r="A1309" s="2" t="s">
        <v>27735</v>
      </c>
      <c r="B1309" s="2" t="s">
        <v>9671</v>
      </c>
      <c r="C1309" s="2" t="s">
        <v>27736</v>
      </c>
      <c r="D1309" s="2" t="s">
        <v>328</v>
      </c>
      <c r="E1309" s="2" t="s">
        <v>96</v>
      </c>
      <c r="F1309" s="2" t="s">
        <v>1655</v>
      </c>
      <c r="G1309" s="2" t="s">
        <v>2046</v>
      </c>
      <c r="H1309" s="2" t="s">
        <v>27737</v>
      </c>
      <c r="I1309" s="2" t="s">
        <v>27738</v>
      </c>
      <c r="J1309" s="2"/>
      <c r="K1309" s="2"/>
      <c r="L1309" s="2" t="s">
        <v>4539</v>
      </c>
      <c r="M1309" s="2" t="s">
        <v>59</v>
      </c>
      <c r="N1309" s="2" t="s">
        <v>2058</v>
      </c>
      <c r="O1309" s="2" t="s">
        <v>2583</v>
      </c>
      <c r="P1309" s="2" t="s">
        <v>24115</v>
      </c>
      <c r="Q1309" s="2" t="s">
        <v>2051</v>
      </c>
      <c r="R1309" s="2" t="s">
        <v>2052</v>
      </c>
      <c r="S1309" s="2"/>
      <c r="T1309" s="2" t="s">
        <v>327</v>
      </c>
    </row>
    <row r="1310" spans="1:20" ht="14.25" customHeight="1">
      <c r="A1310" s="2" t="s">
        <v>27739</v>
      </c>
      <c r="B1310" s="2" t="s">
        <v>9671</v>
      </c>
      <c r="C1310" s="2" t="s">
        <v>27740</v>
      </c>
      <c r="D1310" s="2" t="s">
        <v>1378</v>
      </c>
      <c r="E1310" s="2" t="s">
        <v>264</v>
      </c>
      <c r="F1310" s="2" t="s">
        <v>27741</v>
      </c>
      <c r="G1310" s="2" t="s">
        <v>2046</v>
      </c>
      <c r="H1310" s="2" t="s">
        <v>27742</v>
      </c>
      <c r="I1310" s="2"/>
      <c r="J1310" s="2"/>
      <c r="K1310" s="2"/>
      <c r="L1310" s="2"/>
      <c r="M1310" s="2" t="s">
        <v>1566</v>
      </c>
      <c r="N1310" s="2" t="s">
        <v>2058</v>
      </c>
      <c r="O1310" s="2" t="s">
        <v>2093</v>
      </c>
      <c r="P1310" s="2" t="s">
        <v>21091</v>
      </c>
      <c r="Q1310" s="2" t="s">
        <v>2051</v>
      </c>
      <c r="R1310" s="2" t="s">
        <v>2067</v>
      </c>
      <c r="S1310" s="2"/>
      <c r="T1310" s="2" t="s">
        <v>1377</v>
      </c>
    </row>
    <row r="1311" spans="1:20" ht="14.25" customHeight="1">
      <c r="A1311" s="2" t="s">
        <v>27743</v>
      </c>
      <c r="B1311" s="2" t="s">
        <v>8977</v>
      </c>
      <c r="C1311" s="2" t="s">
        <v>13445</v>
      </c>
      <c r="D1311" s="2" t="s">
        <v>25443</v>
      </c>
      <c r="E1311" s="2" t="s">
        <v>264</v>
      </c>
      <c r="F1311" s="2" t="s">
        <v>27744</v>
      </c>
      <c r="G1311" s="2" t="s">
        <v>2046</v>
      </c>
      <c r="H1311" s="2" t="s">
        <v>27745</v>
      </c>
      <c r="I1311" s="2">
        <v>447952544029</v>
      </c>
      <c r="J1311" s="2"/>
      <c r="K1311" s="2"/>
      <c r="L1311" s="2"/>
      <c r="M1311" s="2" t="s">
        <v>1566</v>
      </c>
      <c r="N1311" s="2" t="s">
        <v>2058</v>
      </c>
      <c r="O1311" s="2" t="s">
        <v>2093</v>
      </c>
      <c r="P1311" s="2" t="s">
        <v>4570</v>
      </c>
      <c r="Q1311" s="2" t="s">
        <v>2051</v>
      </c>
      <c r="R1311" s="2" t="s">
        <v>2067</v>
      </c>
      <c r="S1311" s="2"/>
      <c r="T1311" s="2" t="s">
        <v>185</v>
      </c>
    </row>
    <row r="1312" spans="1:20" ht="14.25" customHeight="1">
      <c r="A1312" s="2" t="s">
        <v>27746</v>
      </c>
      <c r="B1312" s="2" t="s">
        <v>3599</v>
      </c>
      <c r="C1312" s="2" t="s">
        <v>14294</v>
      </c>
      <c r="D1312" s="2" t="s">
        <v>126</v>
      </c>
      <c r="E1312" s="2" t="s">
        <v>96</v>
      </c>
      <c r="F1312" s="2" t="s">
        <v>27747</v>
      </c>
      <c r="G1312" s="2" t="s">
        <v>2046</v>
      </c>
      <c r="H1312" s="2" t="s">
        <v>27748</v>
      </c>
      <c r="I1312" s="2">
        <v>447837037080</v>
      </c>
      <c r="J1312" s="2"/>
      <c r="K1312" s="2"/>
      <c r="L1312" s="2"/>
      <c r="M1312" s="2" t="s">
        <v>1566</v>
      </c>
      <c r="N1312" s="2" t="s">
        <v>2058</v>
      </c>
      <c r="O1312" s="2" t="s">
        <v>2153</v>
      </c>
      <c r="P1312" s="2" t="s">
        <v>2372</v>
      </c>
      <c r="Q1312" s="2" t="s">
        <v>2051</v>
      </c>
      <c r="R1312" s="2" t="s">
        <v>2052</v>
      </c>
      <c r="S1312" s="2"/>
      <c r="T1312" s="2" t="s">
        <v>125</v>
      </c>
    </row>
    <row r="1313" spans="1:20" ht="14.25" customHeight="1">
      <c r="A1313" s="2" t="s">
        <v>27749</v>
      </c>
      <c r="B1313" s="2" t="s">
        <v>5729</v>
      </c>
      <c r="C1313" s="2" t="s">
        <v>2348</v>
      </c>
      <c r="D1313" s="2" t="s">
        <v>276</v>
      </c>
      <c r="E1313" s="2" t="s">
        <v>96</v>
      </c>
      <c r="F1313" s="2" t="s">
        <v>4810</v>
      </c>
      <c r="G1313" s="2" t="s">
        <v>2046</v>
      </c>
      <c r="H1313" s="2" t="s">
        <v>27750</v>
      </c>
      <c r="I1313" s="2"/>
      <c r="J1313" s="2"/>
      <c r="K1313" s="2"/>
      <c r="L1313" s="2"/>
      <c r="M1313" s="2" t="s">
        <v>1566</v>
      </c>
      <c r="N1313" s="2" t="s">
        <v>2058</v>
      </c>
      <c r="O1313" s="2" t="s">
        <v>2153</v>
      </c>
      <c r="P1313" s="2" t="s">
        <v>2372</v>
      </c>
      <c r="Q1313" s="2" t="s">
        <v>2051</v>
      </c>
      <c r="R1313" s="2" t="s">
        <v>2052</v>
      </c>
      <c r="S1313" s="2"/>
      <c r="T1313" s="2" t="s">
        <v>275</v>
      </c>
    </row>
    <row r="1314" spans="1:20" ht="14.25" customHeight="1">
      <c r="A1314" s="2" t="s">
        <v>27751</v>
      </c>
      <c r="B1314" s="2" t="s">
        <v>5729</v>
      </c>
      <c r="C1314" s="2" t="s">
        <v>4000</v>
      </c>
      <c r="D1314" s="2" t="s">
        <v>212</v>
      </c>
      <c r="E1314" s="2" t="s">
        <v>264</v>
      </c>
      <c r="F1314" s="2" t="s">
        <v>27752</v>
      </c>
      <c r="G1314" s="2" t="s">
        <v>2046</v>
      </c>
      <c r="H1314" s="2" t="s">
        <v>27753</v>
      </c>
      <c r="I1314" s="2"/>
      <c r="J1314" s="2">
        <v>441603773091</v>
      </c>
      <c r="K1314" s="2"/>
      <c r="L1314" s="2"/>
      <c r="M1314" s="2" t="s">
        <v>1566</v>
      </c>
      <c r="N1314" s="2" t="s">
        <v>2048</v>
      </c>
      <c r="O1314" s="2" t="s">
        <v>2179</v>
      </c>
      <c r="P1314" s="2" t="s">
        <v>3363</v>
      </c>
      <c r="Q1314" s="2" t="s">
        <v>2051</v>
      </c>
      <c r="R1314" s="2" t="s">
        <v>2052</v>
      </c>
      <c r="S1314" s="2"/>
      <c r="T1314" s="2" t="s">
        <v>211</v>
      </c>
    </row>
    <row r="1315" spans="1:20" ht="14.25" customHeight="1">
      <c r="A1315" s="2" t="s">
        <v>27754</v>
      </c>
      <c r="B1315" s="2" t="s">
        <v>5729</v>
      </c>
      <c r="C1315" s="2" t="s">
        <v>7176</v>
      </c>
      <c r="D1315" s="2" t="s">
        <v>99</v>
      </c>
      <c r="E1315" s="2" t="s">
        <v>96</v>
      </c>
      <c r="F1315" s="2" t="s">
        <v>27755</v>
      </c>
      <c r="G1315" s="2" t="s">
        <v>2046</v>
      </c>
      <c r="H1315" s="2" t="s">
        <v>27756</v>
      </c>
      <c r="I1315" s="2"/>
      <c r="J1315" s="2"/>
      <c r="K1315" s="2"/>
      <c r="L1315" s="2"/>
      <c r="M1315" s="2" t="s">
        <v>1566</v>
      </c>
      <c r="N1315" s="2" t="s">
        <v>2058</v>
      </c>
      <c r="O1315" s="2" t="s">
        <v>2153</v>
      </c>
      <c r="P1315" s="2" t="s">
        <v>23523</v>
      </c>
      <c r="Q1315" s="2" t="s">
        <v>2051</v>
      </c>
      <c r="R1315" s="2" t="s">
        <v>2052</v>
      </c>
      <c r="S1315" s="2"/>
      <c r="T1315" s="2" t="s">
        <v>98</v>
      </c>
    </row>
    <row r="1316" spans="1:20" ht="14.25" customHeight="1">
      <c r="A1316" s="2" t="s">
        <v>27757</v>
      </c>
      <c r="B1316" s="2" t="s">
        <v>5729</v>
      </c>
      <c r="C1316" s="2" t="s">
        <v>27758</v>
      </c>
      <c r="D1316" s="2" t="s">
        <v>114</v>
      </c>
      <c r="E1316" s="2" t="s">
        <v>96</v>
      </c>
      <c r="F1316" s="2" t="s">
        <v>27759</v>
      </c>
      <c r="G1316" s="2" t="s">
        <v>2046</v>
      </c>
      <c r="H1316" s="2" t="s">
        <v>27760</v>
      </c>
      <c r="I1316" s="2"/>
      <c r="J1316" s="2"/>
      <c r="K1316" s="2"/>
      <c r="L1316" s="2"/>
      <c r="M1316" s="2" t="s">
        <v>1566</v>
      </c>
      <c r="N1316" s="2" t="s">
        <v>2058</v>
      </c>
      <c r="O1316" s="2" t="s">
        <v>2153</v>
      </c>
      <c r="P1316" s="2" t="s">
        <v>2377</v>
      </c>
      <c r="Q1316" s="2" t="s">
        <v>2051</v>
      </c>
      <c r="R1316" s="2" t="s">
        <v>2200</v>
      </c>
      <c r="S1316" s="2"/>
      <c r="T1316" s="2" t="s">
        <v>113</v>
      </c>
    </row>
    <row r="1317" spans="1:20" ht="14.25" customHeight="1">
      <c r="A1317" s="2" t="s">
        <v>27761</v>
      </c>
      <c r="B1317" s="2" t="s">
        <v>5729</v>
      </c>
      <c r="C1317" s="2" t="s">
        <v>27762</v>
      </c>
      <c r="D1317" s="2" t="s">
        <v>1340</v>
      </c>
      <c r="E1317" s="2" t="s">
        <v>264</v>
      </c>
      <c r="F1317" s="2" t="s">
        <v>3441</v>
      </c>
      <c r="G1317" s="2" t="s">
        <v>2046</v>
      </c>
      <c r="H1317" s="2" t="s">
        <v>27763</v>
      </c>
      <c r="I1317" s="2">
        <v>447387664993</v>
      </c>
      <c r="J1317" s="2"/>
      <c r="K1317" s="2"/>
      <c r="L1317" s="2"/>
      <c r="M1317" s="2" t="s">
        <v>59</v>
      </c>
      <c r="N1317" s="2" t="s">
        <v>2058</v>
      </c>
      <c r="O1317" s="2" t="s">
        <v>2101</v>
      </c>
      <c r="P1317" s="2" t="s">
        <v>23007</v>
      </c>
      <c r="Q1317" s="2" t="s">
        <v>2051</v>
      </c>
      <c r="R1317" s="2" t="s">
        <v>2052</v>
      </c>
      <c r="S1317" s="2"/>
      <c r="T1317" s="2" t="s">
        <v>1339</v>
      </c>
    </row>
    <row r="1318" spans="1:20" ht="14.25" customHeight="1">
      <c r="A1318" s="2" t="s">
        <v>27764</v>
      </c>
      <c r="B1318" s="2" t="s">
        <v>5729</v>
      </c>
      <c r="C1318" s="2" t="s">
        <v>27765</v>
      </c>
      <c r="D1318" s="2" t="s">
        <v>27766</v>
      </c>
      <c r="E1318" s="2" t="s">
        <v>264</v>
      </c>
      <c r="F1318" s="2" t="s">
        <v>3557</v>
      </c>
      <c r="G1318" s="2" t="s">
        <v>2091</v>
      </c>
      <c r="H1318" s="2" t="s">
        <v>27767</v>
      </c>
      <c r="I1318" s="2"/>
      <c r="J1318" s="2"/>
      <c r="K1318" s="2"/>
      <c r="L1318" s="2"/>
      <c r="M1318" s="2" t="s">
        <v>1566</v>
      </c>
      <c r="N1318" s="2" t="s">
        <v>2058</v>
      </c>
      <c r="O1318" s="2" t="s">
        <v>2139</v>
      </c>
      <c r="P1318" s="2" t="s">
        <v>2609</v>
      </c>
      <c r="Q1318" s="2" t="s">
        <v>2051</v>
      </c>
      <c r="R1318" s="2" t="s">
        <v>2052</v>
      </c>
      <c r="S1318" s="2"/>
      <c r="T1318" s="2" t="s">
        <v>27768</v>
      </c>
    </row>
    <row r="1319" spans="1:20" ht="14.25" customHeight="1">
      <c r="A1319" s="2" t="s">
        <v>27769</v>
      </c>
      <c r="B1319" s="2" t="s">
        <v>5729</v>
      </c>
      <c r="C1319" s="2" t="s">
        <v>2701</v>
      </c>
      <c r="D1319" s="2" t="s">
        <v>1352</v>
      </c>
      <c r="E1319" s="2" t="s">
        <v>264</v>
      </c>
      <c r="F1319" s="2" t="s">
        <v>2473</v>
      </c>
      <c r="G1319" s="2" t="s">
        <v>2046</v>
      </c>
      <c r="H1319" s="2" t="s">
        <v>27770</v>
      </c>
      <c r="I1319" s="2"/>
      <c r="J1319" s="2"/>
      <c r="K1319" s="2"/>
      <c r="L1319" s="2"/>
      <c r="M1319" s="2" t="s">
        <v>59</v>
      </c>
      <c r="N1319" s="2" t="s">
        <v>2048</v>
      </c>
      <c r="O1319" s="2" t="s">
        <v>2301</v>
      </c>
      <c r="P1319" s="2" t="s">
        <v>20494</v>
      </c>
      <c r="Q1319" s="2" t="s">
        <v>2051</v>
      </c>
      <c r="R1319" s="2" t="s">
        <v>2067</v>
      </c>
      <c r="S1319" s="2"/>
      <c r="T1319" s="2" t="s">
        <v>1351</v>
      </c>
    </row>
    <row r="1320" spans="1:20" ht="14.25" customHeight="1">
      <c r="A1320" s="2" t="s">
        <v>27771</v>
      </c>
      <c r="B1320" s="2" t="s">
        <v>5729</v>
      </c>
      <c r="C1320" s="2" t="s">
        <v>27772</v>
      </c>
      <c r="D1320" s="2" t="s">
        <v>324</v>
      </c>
      <c r="E1320" s="2" t="s">
        <v>96</v>
      </c>
      <c r="F1320" s="2" t="s">
        <v>2170</v>
      </c>
      <c r="G1320" s="2" t="s">
        <v>2046</v>
      </c>
      <c r="H1320" s="2" t="s">
        <v>27773</v>
      </c>
      <c r="I1320" s="2"/>
      <c r="J1320" s="2"/>
      <c r="K1320" s="2"/>
      <c r="L1320" s="2"/>
      <c r="M1320" s="2" t="s">
        <v>59</v>
      </c>
      <c r="N1320" s="2" t="s">
        <v>2058</v>
      </c>
      <c r="O1320" s="2" t="s">
        <v>2172</v>
      </c>
      <c r="P1320" s="2" t="s">
        <v>2679</v>
      </c>
      <c r="Q1320" s="2" t="s">
        <v>2051</v>
      </c>
      <c r="R1320" s="2" t="s">
        <v>2200</v>
      </c>
      <c r="S1320" s="2"/>
      <c r="T1320" s="2" t="s">
        <v>323</v>
      </c>
    </row>
    <row r="1321" spans="1:20" ht="14.25" customHeight="1">
      <c r="A1321" s="2" t="s">
        <v>27774</v>
      </c>
      <c r="B1321" s="2" t="s">
        <v>5729</v>
      </c>
      <c r="C1321" s="2" t="s">
        <v>27775</v>
      </c>
      <c r="D1321" s="2" t="s">
        <v>184</v>
      </c>
      <c r="E1321" s="2" t="s">
        <v>96</v>
      </c>
      <c r="F1321" s="2" t="s">
        <v>5994</v>
      </c>
      <c r="G1321" s="2" t="s">
        <v>2046</v>
      </c>
      <c r="H1321" s="2" t="s">
        <v>27776</v>
      </c>
      <c r="I1321" s="2"/>
      <c r="J1321" s="2"/>
      <c r="K1321" s="2"/>
      <c r="L1321" s="2"/>
      <c r="M1321" s="2" t="s">
        <v>1566</v>
      </c>
      <c r="N1321" s="2" t="s">
        <v>2058</v>
      </c>
      <c r="O1321" s="2" t="s">
        <v>2153</v>
      </c>
      <c r="P1321" s="2" t="s">
        <v>19455</v>
      </c>
      <c r="Q1321" s="2" t="s">
        <v>2051</v>
      </c>
      <c r="R1321" s="2" t="s">
        <v>2052</v>
      </c>
      <c r="S1321" s="2"/>
      <c r="T1321" s="2" t="s">
        <v>183</v>
      </c>
    </row>
    <row r="1322" spans="1:20" ht="14.25" customHeight="1">
      <c r="A1322" s="2" t="s">
        <v>27777</v>
      </c>
      <c r="B1322" s="2" t="s">
        <v>5729</v>
      </c>
      <c r="C1322" s="2" t="s">
        <v>27282</v>
      </c>
      <c r="D1322" s="2" t="s">
        <v>535</v>
      </c>
      <c r="E1322" s="2" t="s">
        <v>264</v>
      </c>
      <c r="F1322" s="2" t="s">
        <v>2170</v>
      </c>
      <c r="G1322" s="2" t="s">
        <v>2046</v>
      </c>
      <c r="H1322" s="2" t="s">
        <v>27778</v>
      </c>
      <c r="I1322" s="2"/>
      <c r="J1322" s="2"/>
      <c r="K1322" s="2"/>
      <c r="L1322" s="2"/>
      <c r="M1322" s="2" t="s">
        <v>59</v>
      </c>
      <c r="N1322" s="2" t="s">
        <v>2058</v>
      </c>
      <c r="O1322" s="2" t="s">
        <v>2172</v>
      </c>
      <c r="P1322" s="2" t="s">
        <v>20494</v>
      </c>
      <c r="Q1322" s="2" t="s">
        <v>2051</v>
      </c>
      <c r="R1322" s="2" t="s">
        <v>2052</v>
      </c>
      <c r="S1322" s="2"/>
      <c r="T1322" s="2" t="s">
        <v>534</v>
      </c>
    </row>
    <row r="1323" spans="1:20" ht="14.25" customHeight="1">
      <c r="A1323" s="2" t="s">
        <v>27779</v>
      </c>
      <c r="B1323" s="2" t="s">
        <v>27780</v>
      </c>
      <c r="C1323" s="2" t="s">
        <v>15342</v>
      </c>
      <c r="D1323" s="2" t="s">
        <v>134</v>
      </c>
      <c r="E1323" s="2" t="s">
        <v>96</v>
      </c>
      <c r="F1323" s="2" t="s">
        <v>27781</v>
      </c>
      <c r="G1323" s="2" t="s">
        <v>2046</v>
      </c>
      <c r="H1323" s="2" t="s">
        <v>27782</v>
      </c>
      <c r="I1323" s="2"/>
      <c r="J1323" s="2"/>
      <c r="K1323" s="2"/>
      <c r="L1323" s="2"/>
      <c r="M1323" s="2" t="s">
        <v>60</v>
      </c>
      <c r="N1323" s="2" t="s">
        <v>2048</v>
      </c>
      <c r="O1323" s="2" t="s">
        <v>24717</v>
      </c>
      <c r="P1323" s="2" t="s">
        <v>2679</v>
      </c>
      <c r="Q1323" s="2" t="s">
        <v>2051</v>
      </c>
      <c r="R1323" s="2" t="s">
        <v>2200</v>
      </c>
      <c r="S1323" s="2"/>
      <c r="T1323" s="2" t="s">
        <v>133</v>
      </c>
    </row>
    <row r="1324" spans="1:20" ht="14.25" customHeight="1">
      <c r="A1324" s="2" t="s">
        <v>27783</v>
      </c>
      <c r="B1324" s="2" t="s">
        <v>27784</v>
      </c>
      <c r="C1324" s="2" t="s">
        <v>27785</v>
      </c>
      <c r="D1324" s="2" t="s">
        <v>128</v>
      </c>
      <c r="E1324" s="2" t="s">
        <v>96</v>
      </c>
      <c r="F1324" s="2" t="s">
        <v>27786</v>
      </c>
      <c r="G1324" s="2" t="s">
        <v>2046</v>
      </c>
      <c r="H1324" s="2" t="s">
        <v>27787</v>
      </c>
      <c r="I1324" s="2"/>
      <c r="J1324" s="2"/>
      <c r="K1324" s="2"/>
      <c r="L1324" s="2"/>
      <c r="M1324" s="2" t="s">
        <v>1566</v>
      </c>
      <c r="N1324" s="2" t="s">
        <v>2058</v>
      </c>
      <c r="O1324" s="2" t="s">
        <v>2132</v>
      </c>
      <c r="P1324" s="2" t="s">
        <v>3363</v>
      </c>
      <c r="Q1324" s="2" t="s">
        <v>2051</v>
      </c>
      <c r="R1324" s="2" t="s">
        <v>2052</v>
      </c>
      <c r="S1324" s="2"/>
      <c r="T1324" s="2" t="s">
        <v>127</v>
      </c>
    </row>
    <row r="1325" spans="1:20" ht="14.25" customHeight="1">
      <c r="A1325" s="2" t="s">
        <v>27788</v>
      </c>
      <c r="B1325" s="2" t="s">
        <v>4386</v>
      </c>
      <c r="C1325" s="2" t="s">
        <v>27789</v>
      </c>
      <c r="D1325" s="2" t="s">
        <v>160</v>
      </c>
      <c r="E1325" s="2" t="s">
        <v>264</v>
      </c>
      <c r="F1325" s="2" t="s">
        <v>27790</v>
      </c>
      <c r="G1325" s="2" t="s">
        <v>2046</v>
      </c>
      <c r="H1325" s="2" t="s">
        <v>27791</v>
      </c>
      <c r="I1325" s="2"/>
      <c r="J1325" s="2"/>
      <c r="K1325" s="2"/>
      <c r="L1325" s="2"/>
      <c r="M1325" s="2" t="s">
        <v>1566</v>
      </c>
      <c r="N1325" s="2" t="s">
        <v>2048</v>
      </c>
      <c r="O1325" s="2" t="s">
        <v>2199</v>
      </c>
      <c r="P1325" s="2" t="s">
        <v>2609</v>
      </c>
      <c r="Q1325" s="2" t="s">
        <v>2051</v>
      </c>
      <c r="R1325" s="2" t="s">
        <v>2052</v>
      </c>
      <c r="S1325" s="2"/>
      <c r="T1325" s="2" t="s">
        <v>159</v>
      </c>
    </row>
    <row r="1326" spans="1:20" ht="14.25" customHeight="1">
      <c r="A1326" s="2" t="s">
        <v>27792</v>
      </c>
      <c r="B1326" s="2" t="s">
        <v>3589</v>
      </c>
      <c r="C1326" s="2" t="s">
        <v>27793</v>
      </c>
      <c r="D1326" s="2" t="s">
        <v>226</v>
      </c>
      <c r="E1326" s="2" t="s">
        <v>96</v>
      </c>
      <c r="F1326" s="2" t="s">
        <v>25715</v>
      </c>
      <c r="G1326" s="2" t="s">
        <v>2046</v>
      </c>
      <c r="H1326" s="2" t="s">
        <v>27794</v>
      </c>
      <c r="I1326" s="2"/>
      <c r="J1326" s="2"/>
      <c r="K1326" s="2"/>
      <c r="L1326" s="2"/>
      <c r="M1326" s="2" t="s">
        <v>1566</v>
      </c>
      <c r="N1326" s="2" t="s">
        <v>2058</v>
      </c>
      <c r="O1326" s="2" t="s">
        <v>2059</v>
      </c>
      <c r="P1326" s="2" t="s">
        <v>19584</v>
      </c>
      <c r="Q1326" s="2" t="s">
        <v>2051</v>
      </c>
      <c r="R1326" s="2" t="s">
        <v>2052</v>
      </c>
      <c r="S1326" s="2"/>
      <c r="T1326" s="2" t="s">
        <v>225</v>
      </c>
    </row>
    <row r="1327" spans="1:20" ht="14.25" customHeight="1">
      <c r="A1327" s="2" t="s">
        <v>27795</v>
      </c>
      <c r="B1327" s="2" t="s">
        <v>3582</v>
      </c>
      <c r="C1327" s="2" t="s">
        <v>27796</v>
      </c>
      <c r="D1327" s="2" t="s">
        <v>382</v>
      </c>
      <c r="E1327" s="2" t="s">
        <v>264</v>
      </c>
      <c r="F1327" s="2" t="s">
        <v>27797</v>
      </c>
      <c r="G1327" s="2" t="s">
        <v>2046</v>
      </c>
      <c r="H1327" s="2" t="s">
        <v>27798</v>
      </c>
      <c r="I1327" s="2"/>
      <c r="J1327" s="2"/>
      <c r="K1327" s="2"/>
      <c r="L1327" s="2"/>
      <c r="M1327" s="2" t="s">
        <v>1566</v>
      </c>
      <c r="N1327" s="2" t="s">
        <v>2058</v>
      </c>
      <c r="O1327" s="2" t="s">
        <v>2093</v>
      </c>
      <c r="P1327" s="2" t="s">
        <v>4570</v>
      </c>
      <c r="Q1327" s="2" t="s">
        <v>2051</v>
      </c>
      <c r="R1327" s="2" t="s">
        <v>2067</v>
      </c>
      <c r="S1327" s="2"/>
      <c r="T1327" s="2" t="s">
        <v>381</v>
      </c>
    </row>
    <row r="1328" spans="1:20" ht="14.25" customHeight="1">
      <c r="A1328" s="2" t="s">
        <v>27799</v>
      </c>
      <c r="B1328" s="2" t="s">
        <v>3582</v>
      </c>
      <c r="C1328" s="2" t="s">
        <v>5621</v>
      </c>
      <c r="D1328" s="2" t="s">
        <v>276</v>
      </c>
      <c r="E1328" s="2" t="s">
        <v>96</v>
      </c>
      <c r="F1328" s="2" t="s">
        <v>27800</v>
      </c>
      <c r="G1328" s="2" t="s">
        <v>2046</v>
      </c>
      <c r="H1328" s="2" t="s">
        <v>27801</v>
      </c>
      <c r="I1328" s="2"/>
      <c r="J1328" s="2"/>
      <c r="K1328" s="2"/>
      <c r="L1328" s="2"/>
      <c r="M1328" s="2" t="s">
        <v>1566</v>
      </c>
      <c r="N1328" s="2" t="s">
        <v>2058</v>
      </c>
      <c r="O1328" s="2" t="s">
        <v>2120</v>
      </c>
      <c r="P1328" s="2" t="s">
        <v>3587</v>
      </c>
      <c r="Q1328" s="2" t="s">
        <v>2051</v>
      </c>
      <c r="R1328" s="2" t="s">
        <v>2052</v>
      </c>
      <c r="S1328" s="2"/>
      <c r="T1328" s="2" t="s">
        <v>275</v>
      </c>
    </row>
    <row r="1329" spans="1:20" ht="14.25" customHeight="1">
      <c r="A1329" s="2" t="s">
        <v>27802</v>
      </c>
      <c r="B1329" s="2" t="s">
        <v>14326</v>
      </c>
      <c r="C1329" s="2" t="s">
        <v>4201</v>
      </c>
      <c r="D1329" s="2" t="s">
        <v>99</v>
      </c>
      <c r="E1329" s="2" t="s">
        <v>96</v>
      </c>
      <c r="F1329" s="2" t="s">
        <v>27803</v>
      </c>
      <c r="G1329" s="2" t="s">
        <v>2046</v>
      </c>
      <c r="H1329" s="2" t="s">
        <v>27804</v>
      </c>
      <c r="I1329" s="2"/>
      <c r="J1329" s="2"/>
      <c r="K1329" s="2"/>
      <c r="L1329" s="2"/>
      <c r="M1329" s="2" t="s">
        <v>1566</v>
      </c>
      <c r="N1329" s="2" t="s">
        <v>2058</v>
      </c>
      <c r="O1329" s="2" t="s">
        <v>2145</v>
      </c>
      <c r="P1329" s="2" t="s">
        <v>23417</v>
      </c>
      <c r="Q1329" s="2" t="s">
        <v>2051</v>
      </c>
      <c r="R1329" s="2" t="s">
        <v>2067</v>
      </c>
      <c r="S1329" s="2"/>
      <c r="T1329" s="2" t="s">
        <v>98</v>
      </c>
    </row>
    <row r="1330" spans="1:20" ht="14.25" customHeight="1">
      <c r="A1330" s="2" t="s">
        <v>27805</v>
      </c>
      <c r="B1330" s="2" t="s">
        <v>27806</v>
      </c>
      <c r="C1330" s="2" t="s">
        <v>5644</v>
      </c>
      <c r="D1330" s="2" t="s">
        <v>22998</v>
      </c>
      <c r="E1330" s="2" t="s">
        <v>264</v>
      </c>
      <c r="F1330" s="2" t="s">
        <v>7861</v>
      </c>
      <c r="G1330" s="2" t="s">
        <v>6780</v>
      </c>
      <c r="H1330" s="2" t="s">
        <v>27807</v>
      </c>
      <c r="I1330" s="2"/>
      <c r="J1330" s="2"/>
      <c r="K1330" s="2"/>
      <c r="L1330" s="2"/>
      <c r="M1330" s="2" t="s">
        <v>1566</v>
      </c>
      <c r="N1330" s="2" t="s">
        <v>2048</v>
      </c>
      <c r="O1330" s="2" t="s">
        <v>2199</v>
      </c>
      <c r="P1330" s="2" t="s">
        <v>2609</v>
      </c>
      <c r="Q1330" s="2" t="s">
        <v>2051</v>
      </c>
      <c r="R1330" s="2" t="s">
        <v>2052</v>
      </c>
      <c r="S1330" s="2"/>
      <c r="T1330" s="2" t="s">
        <v>23001</v>
      </c>
    </row>
    <row r="1331" spans="1:20" ht="14.25" customHeight="1">
      <c r="A1331" s="2" t="s">
        <v>27808</v>
      </c>
      <c r="B1331" s="2" t="s">
        <v>27809</v>
      </c>
      <c r="C1331" s="2" t="s">
        <v>27810</v>
      </c>
      <c r="D1331" s="2" t="s">
        <v>128</v>
      </c>
      <c r="E1331" s="2" t="s">
        <v>96</v>
      </c>
      <c r="F1331" s="2" t="s">
        <v>27608</v>
      </c>
      <c r="G1331" s="2" t="s">
        <v>2046</v>
      </c>
      <c r="H1331" s="2" t="s">
        <v>27811</v>
      </c>
      <c r="I1331" s="2"/>
      <c r="J1331" s="2"/>
      <c r="K1331" s="2"/>
      <c r="L1331" s="2"/>
      <c r="M1331" s="2" t="s">
        <v>1566</v>
      </c>
      <c r="N1331" s="2" t="s">
        <v>2058</v>
      </c>
      <c r="O1331" s="2" t="s">
        <v>2145</v>
      </c>
      <c r="P1331" s="2" t="s">
        <v>3153</v>
      </c>
      <c r="Q1331" s="2" t="s">
        <v>2051</v>
      </c>
      <c r="R1331" s="2" t="s">
        <v>2200</v>
      </c>
      <c r="S1331" s="2"/>
      <c r="T1331" s="2" t="s">
        <v>127</v>
      </c>
    </row>
    <row r="1332" spans="1:20" ht="14.25" customHeight="1">
      <c r="A1332" s="2" t="s">
        <v>27812</v>
      </c>
      <c r="B1332" s="2" t="s">
        <v>27809</v>
      </c>
      <c r="C1332" s="2" t="s">
        <v>27813</v>
      </c>
      <c r="D1332" s="2" t="s">
        <v>22998</v>
      </c>
      <c r="E1332" s="2" t="s">
        <v>264</v>
      </c>
      <c r="F1332" s="2" t="s">
        <v>27814</v>
      </c>
      <c r="G1332" s="2" t="s">
        <v>6780</v>
      </c>
      <c r="H1332" s="2" t="s">
        <v>27815</v>
      </c>
      <c r="I1332" s="2"/>
      <c r="J1332" s="2"/>
      <c r="K1332" s="2"/>
      <c r="L1332" s="2"/>
      <c r="M1332" s="2" t="s">
        <v>1566</v>
      </c>
      <c r="N1332" s="2" t="s">
        <v>2048</v>
      </c>
      <c r="O1332" s="2" t="s">
        <v>2199</v>
      </c>
      <c r="P1332" s="2" t="s">
        <v>2609</v>
      </c>
      <c r="Q1332" s="2" t="s">
        <v>2051</v>
      </c>
      <c r="R1332" s="2" t="s">
        <v>2052</v>
      </c>
      <c r="S1332" s="2"/>
      <c r="T1332" s="2" t="s">
        <v>23001</v>
      </c>
    </row>
    <row r="1333" spans="1:20" ht="14.25" customHeight="1">
      <c r="A1333" s="2" t="s">
        <v>27816</v>
      </c>
      <c r="B1333" s="2" t="s">
        <v>3560</v>
      </c>
      <c r="C1333" s="2" t="s">
        <v>6663</v>
      </c>
      <c r="D1333" s="2" t="s">
        <v>188</v>
      </c>
      <c r="E1333" s="2" t="s">
        <v>96</v>
      </c>
      <c r="F1333" s="2" t="s">
        <v>27817</v>
      </c>
      <c r="G1333" s="2" t="s">
        <v>2046</v>
      </c>
      <c r="H1333" s="2" t="s">
        <v>27818</v>
      </c>
      <c r="I1333" s="2">
        <v>447974771592</v>
      </c>
      <c r="J1333" s="2"/>
      <c r="K1333" s="2"/>
      <c r="L1333" s="2"/>
      <c r="M1333" s="2" t="s">
        <v>1566</v>
      </c>
      <c r="N1333" s="2" t="s">
        <v>2048</v>
      </c>
      <c r="O1333" s="2" t="s">
        <v>2179</v>
      </c>
      <c r="P1333" s="2" t="s">
        <v>2066</v>
      </c>
      <c r="Q1333" s="2" t="s">
        <v>2051</v>
      </c>
      <c r="R1333" s="2" t="s">
        <v>2052</v>
      </c>
      <c r="S1333" s="2"/>
      <c r="T1333" s="2" t="s">
        <v>187</v>
      </c>
    </row>
    <row r="1334" spans="1:20" ht="14.25" customHeight="1">
      <c r="A1334" s="2" t="s">
        <v>27819</v>
      </c>
      <c r="B1334" s="2" t="s">
        <v>3560</v>
      </c>
      <c r="C1334" s="2" t="s">
        <v>5210</v>
      </c>
      <c r="D1334" s="2" t="s">
        <v>376</v>
      </c>
      <c r="E1334" s="2" t="s">
        <v>264</v>
      </c>
      <c r="F1334" s="2" t="s">
        <v>4810</v>
      </c>
      <c r="G1334" s="2" t="s">
        <v>2046</v>
      </c>
      <c r="H1334" s="2" t="s">
        <v>27820</v>
      </c>
      <c r="I1334" s="2"/>
      <c r="J1334" s="2"/>
      <c r="K1334" s="2"/>
      <c r="L1334" s="2"/>
      <c r="M1334" s="2" t="s">
        <v>1566</v>
      </c>
      <c r="N1334" s="2" t="s">
        <v>2058</v>
      </c>
      <c r="O1334" s="2" t="s">
        <v>2153</v>
      </c>
      <c r="P1334" s="2" t="s">
        <v>4728</v>
      </c>
      <c r="Q1334" s="2" t="s">
        <v>2051</v>
      </c>
      <c r="R1334" s="2" t="s">
        <v>2052</v>
      </c>
      <c r="S1334" s="2"/>
      <c r="T1334" s="2" t="s">
        <v>375</v>
      </c>
    </row>
    <row r="1335" spans="1:20" ht="14.25" customHeight="1">
      <c r="A1335" s="2" t="s">
        <v>27821</v>
      </c>
      <c r="B1335" s="2" t="s">
        <v>15645</v>
      </c>
      <c r="C1335" s="2" t="s">
        <v>27822</v>
      </c>
      <c r="D1335" s="2" t="s">
        <v>130</v>
      </c>
      <c r="E1335" s="2" t="s">
        <v>96</v>
      </c>
      <c r="F1335" s="2" t="s">
        <v>23314</v>
      </c>
      <c r="G1335" s="2" t="s">
        <v>2046</v>
      </c>
      <c r="H1335" s="2" t="s">
        <v>27823</v>
      </c>
      <c r="I1335" s="2"/>
      <c r="J1335" s="2"/>
      <c r="K1335" s="2"/>
      <c r="L1335" s="2"/>
      <c r="M1335" s="2" t="s">
        <v>1566</v>
      </c>
      <c r="N1335" s="2" t="s">
        <v>2058</v>
      </c>
      <c r="O1335" s="2" t="s">
        <v>2153</v>
      </c>
      <c r="P1335" s="2" t="s">
        <v>2372</v>
      </c>
      <c r="Q1335" s="2" t="s">
        <v>2051</v>
      </c>
      <c r="R1335" s="2" t="s">
        <v>2052</v>
      </c>
      <c r="S1335" s="2"/>
      <c r="T1335" s="2" t="s">
        <v>129</v>
      </c>
    </row>
    <row r="1336" spans="1:20" ht="14.25" customHeight="1">
      <c r="A1336" s="2" t="s">
        <v>27824</v>
      </c>
      <c r="B1336" s="2" t="s">
        <v>15645</v>
      </c>
      <c r="C1336" s="2" t="s">
        <v>26516</v>
      </c>
      <c r="D1336" s="2" t="s">
        <v>184</v>
      </c>
      <c r="E1336" s="2" t="s">
        <v>96</v>
      </c>
      <c r="F1336" s="2" t="s">
        <v>27825</v>
      </c>
      <c r="G1336" s="2" t="s">
        <v>2046</v>
      </c>
      <c r="H1336" s="2" t="s">
        <v>27826</v>
      </c>
      <c r="I1336" s="2"/>
      <c r="J1336" s="2"/>
      <c r="K1336" s="2"/>
      <c r="L1336" s="2"/>
      <c r="M1336" s="2" t="s">
        <v>1566</v>
      </c>
      <c r="N1336" s="2" t="s">
        <v>2058</v>
      </c>
      <c r="O1336" s="2" t="s">
        <v>2093</v>
      </c>
      <c r="P1336" s="2" t="s">
        <v>2289</v>
      </c>
      <c r="Q1336" s="2" t="s">
        <v>2051</v>
      </c>
      <c r="R1336" s="2" t="s">
        <v>2067</v>
      </c>
      <c r="S1336" s="2"/>
      <c r="T1336" s="2" t="s">
        <v>183</v>
      </c>
    </row>
    <row r="1337" spans="1:20" ht="14.25" customHeight="1">
      <c r="A1337" s="2" t="s">
        <v>27827</v>
      </c>
      <c r="B1337" s="2" t="s">
        <v>15645</v>
      </c>
      <c r="C1337" s="2" t="s">
        <v>27828</v>
      </c>
      <c r="D1337" s="2" t="s">
        <v>1018</v>
      </c>
      <c r="E1337" s="2" t="s">
        <v>264</v>
      </c>
      <c r="F1337" s="2" t="s">
        <v>2210</v>
      </c>
      <c r="G1337" s="2" t="s">
        <v>2046</v>
      </c>
      <c r="H1337" s="2" t="s">
        <v>27829</v>
      </c>
      <c r="I1337" s="2">
        <v>447535005338</v>
      </c>
      <c r="J1337" s="2"/>
      <c r="K1337" s="2"/>
      <c r="L1337" s="2"/>
      <c r="M1337" s="2" t="s">
        <v>59</v>
      </c>
      <c r="N1337" s="2" t="s">
        <v>2058</v>
      </c>
      <c r="O1337" s="2" t="s">
        <v>2101</v>
      </c>
      <c r="P1337" s="2" t="s">
        <v>23298</v>
      </c>
      <c r="Q1337" s="2" t="s">
        <v>2051</v>
      </c>
      <c r="R1337" s="2" t="s">
        <v>2052</v>
      </c>
      <c r="S1337" s="2"/>
      <c r="T1337" s="2" t="s">
        <v>1017</v>
      </c>
    </row>
    <row r="1338" spans="1:20" ht="14.25" customHeight="1">
      <c r="A1338" s="2" t="s">
        <v>27830</v>
      </c>
      <c r="B1338" s="2" t="s">
        <v>27831</v>
      </c>
      <c r="C1338" s="2" t="s">
        <v>27832</v>
      </c>
      <c r="D1338" s="2" t="s">
        <v>786</v>
      </c>
      <c r="E1338" s="2" t="s">
        <v>264</v>
      </c>
      <c r="F1338" s="2" t="s">
        <v>2112</v>
      </c>
      <c r="G1338" s="2" t="s">
        <v>2046</v>
      </c>
      <c r="H1338" s="2" t="s">
        <v>27833</v>
      </c>
      <c r="I1338" s="2"/>
      <c r="J1338" s="2"/>
      <c r="K1338" s="2"/>
      <c r="L1338" s="2"/>
      <c r="M1338" s="2" t="s">
        <v>1566</v>
      </c>
      <c r="N1338" s="2" t="s">
        <v>2058</v>
      </c>
      <c r="O1338" s="2" t="s">
        <v>2093</v>
      </c>
      <c r="P1338" s="2" t="s">
        <v>4570</v>
      </c>
      <c r="Q1338" s="2" t="s">
        <v>2051</v>
      </c>
      <c r="R1338" s="2" t="s">
        <v>2067</v>
      </c>
      <c r="S1338" s="2"/>
      <c r="T1338" s="2" t="s">
        <v>785</v>
      </c>
    </row>
    <row r="1339" spans="1:20" ht="14.25" customHeight="1">
      <c r="A1339" s="2" t="s">
        <v>27834</v>
      </c>
      <c r="B1339" s="2" t="s">
        <v>3538</v>
      </c>
      <c r="C1339" s="2" t="s">
        <v>27835</v>
      </c>
      <c r="D1339" s="2" t="s">
        <v>196</v>
      </c>
      <c r="E1339" s="2" t="s">
        <v>96</v>
      </c>
      <c r="F1339" s="2" t="s">
        <v>6865</v>
      </c>
      <c r="G1339" s="2" t="s">
        <v>2046</v>
      </c>
      <c r="H1339" s="2" t="s">
        <v>27836</v>
      </c>
      <c r="I1339" s="2"/>
      <c r="J1339" s="2"/>
      <c r="K1339" s="2"/>
      <c r="L1339" s="2"/>
      <c r="M1339" s="2" t="s">
        <v>1566</v>
      </c>
      <c r="N1339" s="2" t="s">
        <v>2058</v>
      </c>
      <c r="O1339" s="2" t="s">
        <v>2078</v>
      </c>
      <c r="P1339" s="2" t="s">
        <v>2534</v>
      </c>
      <c r="Q1339" s="2" t="s">
        <v>2051</v>
      </c>
      <c r="R1339" s="2" t="s">
        <v>2067</v>
      </c>
      <c r="S1339" s="2"/>
      <c r="T1339" s="2" t="s">
        <v>195</v>
      </c>
    </row>
    <row r="1340" spans="1:20" ht="14.25" customHeight="1">
      <c r="A1340" s="2" t="s">
        <v>27837</v>
      </c>
      <c r="B1340" s="2" t="s">
        <v>3538</v>
      </c>
      <c r="C1340" s="2" t="s">
        <v>27838</v>
      </c>
      <c r="D1340" s="2" t="s">
        <v>278</v>
      </c>
      <c r="E1340" s="2" t="s">
        <v>96</v>
      </c>
      <c r="F1340" s="2" t="s">
        <v>27839</v>
      </c>
      <c r="G1340" s="2" t="s">
        <v>2046</v>
      </c>
      <c r="H1340" s="2" t="s">
        <v>27840</v>
      </c>
      <c r="I1340" s="2"/>
      <c r="J1340" s="2"/>
      <c r="K1340" s="2"/>
      <c r="L1340" s="2"/>
      <c r="M1340" s="2" t="s">
        <v>1566</v>
      </c>
      <c r="N1340" s="2" t="s">
        <v>2058</v>
      </c>
      <c r="O1340" s="2" t="s">
        <v>2078</v>
      </c>
      <c r="P1340" s="2" t="s">
        <v>2456</v>
      </c>
      <c r="Q1340" s="2" t="s">
        <v>2051</v>
      </c>
      <c r="R1340" s="2" t="s">
        <v>2067</v>
      </c>
      <c r="S1340" s="2"/>
      <c r="T1340" s="2" t="s">
        <v>277</v>
      </c>
    </row>
    <row r="1341" spans="1:20" ht="14.25" customHeight="1">
      <c r="A1341" s="2" t="s">
        <v>27841</v>
      </c>
      <c r="B1341" s="2" t="s">
        <v>3538</v>
      </c>
      <c r="C1341" s="2" t="s">
        <v>27842</v>
      </c>
      <c r="D1341" s="2" t="s">
        <v>130</v>
      </c>
      <c r="E1341" s="2" t="s">
        <v>96</v>
      </c>
      <c r="F1341" s="2" t="s">
        <v>27843</v>
      </c>
      <c r="G1341" s="2" t="s">
        <v>2046</v>
      </c>
      <c r="H1341" s="2" t="s">
        <v>27844</v>
      </c>
      <c r="I1341" s="2"/>
      <c r="J1341" s="2"/>
      <c r="K1341" s="2"/>
      <c r="L1341" s="2"/>
      <c r="M1341" s="2" t="s">
        <v>1566</v>
      </c>
      <c r="N1341" s="2" t="s">
        <v>2058</v>
      </c>
      <c r="O1341" s="2" t="s">
        <v>2145</v>
      </c>
      <c r="P1341" s="2" t="s">
        <v>2372</v>
      </c>
      <c r="Q1341" s="2" t="s">
        <v>2051</v>
      </c>
      <c r="R1341" s="2" t="s">
        <v>2067</v>
      </c>
      <c r="S1341" s="2"/>
      <c r="T1341" s="2" t="s">
        <v>129</v>
      </c>
    </row>
    <row r="1342" spans="1:20" ht="14.25" customHeight="1">
      <c r="A1342" s="2" t="s">
        <v>27845</v>
      </c>
      <c r="B1342" s="2" t="s">
        <v>3538</v>
      </c>
      <c r="C1342" s="2" t="s">
        <v>15877</v>
      </c>
      <c r="D1342" s="2" t="s">
        <v>351</v>
      </c>
      <c r="E1342" s="2" t="s">
        <v>96</v>
      </c>
      <c r="F1342" s="2" t="s">
        <v>6459</v>
      </c>
      <c r="G1342" s="2" t="s">
        <v>2046</v>
      </c>
      <c r="H1342" s="2" t="s">
        <v>27846</v>
      </c>
      <c r="I1342" s="2"/>
      <c r="J1342" s="2"/>
      <c r="K1342" s="2"/>
      <c r="L1342" s="2"/>
      <c r="M1342" s="2" t="s">
        <v>1566</v>
      </c>
      <c r="N1342" s="2" t="s">
        <v>2058</v>
      </c>
      <c r="O1342" s="2" t="s">
        <v>2672</v>
      </c>
      <c r="P1342" s="2" t="s">
        <v>2562</v>
      </c>
      <c r="Q1342" s="2" t="s">
        <v>2051</v>
      </c>
      <c r="R1342" s="2" t="s">
        <v>2052</v>
      </c>
      <c r="S1342" s="2"/>
      <c r="T1342" s="2" t="s">
        <v>350</v>
      </c>
    </row>
    <row r="1343" spans="1:20" ht="14.25" customHeight="1">
      <c r="A1343" s="2" t="s">
        <v>27847</v>
      </c>
      <c r="B1343" s="2" t="s">
        <v>3538</v>
      </c>
      <c r="C1343" s="2" t="s">
        <v>27848</v>
      </c>
      <c r="D1343" s="2" t="s">
        <v>94</v>
      </c>
      <c r="E1343" s="2" t="s">
        <v>96</v>
      </c>
      <c r="F1343" s="2" t="s">
        <v>22255</v>
      </c>
      <c r="G1343" s="2" t="s">
        <v>2046</v>
      </c>
      <c r="H1343" s="2" t="s">
        <v>27849</v>
      </c>
      <c r="I1343" s="2"/>
      <c r="J1343" s="2"/>
      <c r="K1343" s="2"/>
      <c r="L1343" s="2"/>
      <c r="M1343" s="2" t="s">
        <v>1566</v>
      </c>
      <c r="N1343" s="2" t="s">
        <v>2058</v>
      </c>
      <c r="O1343" s="2" t="s">
        <v>2153</v>
      </c>
      <c r="P1343" s="2" t="s">
        <v>3363</v>
      </c>
      <c r="Q1343" s="2" t="s">
        <v>2051</v>
      </c>
      <c r="R1343" s="2" t="s">
        <v>2052</v>
      </c>
      <c r="S1343" s="2"/>
      <c r="T1343" s="2" t="s">
        <v>93</v>
      </c>
    </row>
    <row r="1344" spans="1:20" ht="14.25" customHeight="1">
      <c r="A1344" s="2" t="s">
        <v>27850</v>
      </c>
      <c r="B1344" s="2" t="s">
        <v>3538</v>
      </c>
      <c r="C1344" s="2" t="s">
        <v>27851</v>
      </c>
      <c r="D1344" s="2" t="s">
        <v>114</v>
      </c>
      <c r="E1344" s="2" t="s">
        <v>96</v>
      </c>
      <c r="F1344" s="2" t="s">
        <v>27852</v>
      </c>
      <c r="G1344" s="2" t="s">
        <v>2046</v>
      </c>
      <c r="H1344" s="2" t="s">
        <v>27853</v>
      </c>
      <c r="I1344" s="2"/>
      <c r="J1344" s="2"/>
      <c r="K1344" s="2"/>
      <c r="L1344" s="2"/>
      <c r="M1344" s="2" t="s">
        <v>1566</v>
      </c>
      <c r="N1344" s="2" t="s">
        <v>2048</v>
      </c>
      <c r="O1344" s="2" t="s">
        <v>2179</v>
      </c>
      <c r="P1344" s="2" t="s">
        <v>2372</v>
      </c>
      <c r="Q1344" s="2" t="s">
        <v>2051</v>
      </c>
      <c r="R1344" s="2" t="s">
        <v>2052</v>
      </c>
      <c r="S1344" s="2"/>
      <c r="T1344" s="2" t="s">
        <v>113</v>
      </c>
    </row>
    <row r="1345" spans="1:20" ht="14.25" customHeight="1">
      <c r="A1345" s="2" t="s">
        <v>27854</v>
      </c>
      <c r="B1345" s="2" t="s">
        <v>3538</v>
      </c>
      <c r="C1345" s="2" t="s">
        <v>5625</v>
      </c>
      <c r="D1345" s="2" t="s">
        <v>99</v>
      </c>
      <c r="E1345" s="2" t="s">
        <v>96</v>
      </c>
      <c r="F1345" s="2" t="s">
        <v>22494</v>
      </c>
      <c r="G1345" s="2" t="s">
        <v>2046</v>
      </c>
      <c r="H1345" s="2" t="s">
        <v>27855</v>
      </c>
      <c r="I1345" s="2"/>
      <c r="J1345" s="2"/>
      <c r="K1345" s="2"/>
      <c r="L1345" s="2"/>
      <c r="M1345" s="2" t="s">
        <v>1566</v>
      </c>
      <c r="N1345" s="2" t="s">
        <v>2058</v>
      </c>
      <c r="O1345" s="2" t="s">
        <v>2153</v>
      </c>
      <c r="P1345" s="2" t="s">
        <v>23064</v>
      </c>
      <c r="Q1345" s="2" t="s">
        <v>2051</v>
      </c>
      <c r="R1345" s="2" t="s">
        <v>2052</v>
      </c>
      <c r="S1345" s="2"/>
      <c r="T1345" s="2" t="s">
        <v>98</v>
      </c>
    </row>
    <row r="1346" spans="1:20" ht="14.25" customHeight="1">
      <c r="A1346" s="2" t="s">
        <v>27856</v>
      </c>
      <c r="B1346" s="2" t="s">
        <v>3538</v>
      </c>
      <c r="C1346" s="2" t="s">
        <v>4000</v>
      </c>
      <c r="D1346" s="2" t="s">
        <v>128</v>
      </c>
      <c r="E1346" s="2" t="s">
        <v>96</v>
      </c>
      <c r="F1346" s="2" t="s">
        <v>27857</v>
      </c>
      <c r="G1346" s="2" t="s">
        <v>2046</v>
      </c>
      <c r="H1346" s="2" t="s">
        <v>27858</v>
      </c>
      <c r="I1346" s="2"/>
      <c r="J1346" s="2"/>
      <c r="K1346" s="2"/>
      <c r="L1346" s="2" t="s">
        <v>2287</v>
      </c>
      <c r="M1346" s="2" t="s">
        <v>1566</v>
      </c>
      <c r="N1346" s="2" t="s">
        <v>2058</v>
      </c>
      <c r="O1346" s="2" t="s">
        <v>2145</v>
      </c>
      <c r="P1346" s="2" t="s">
        <v>23684</v>
      </c>
      <c r="Q1346" s="2" t="s">
        <v>2051</v>
      </c>
      <c r="R1346" s="2" t="s">
        <v>2067</v>
      </c>
      <c r="S1346" s="2"/>
      <c r="T1346" s="2" t="s">
        <v>127</v>
      </c>
    </row>
    <row r="1347" spans="1:20" ht="14.25" customHeight="1">
      <c r="A1347" s="2" t="s">
        <v>27859</v>
      </c>
      <c r="B1347" s="2" t="s">
        <v>3538</v>
      </c>
      <c r="C1347" s="2" t="s">
        <v>2176</v>
      </c>
      <c r="D1347" s="2" t="s">
        <v>154</v>
      </c>
      <c r="E1347" s="2" t="s">
        <v>96</v>
      </c>
      <c r="F1347" s="2" t="s">
        <v>15111</v>
      </c>
      <c r="G1347" s="2" t="s">
        <v>2046</v>
      </c>
      <c r="H1347" s="2" t="s">
        <v>27860</v>
      </c>
      <c r="I1347" s="2"/>
      <c r="J1347" s="2"/>
      <c r="K1347" s="2"/>
      <c r="L1347" s="2"/>
      <c r="M1347" s="2" t="s">
        <v>1566</v>
      </c>
      <c r="N1347" s="2" t="s">
        <v>2058</v>
      </c>
      <c r="O1347" s="2" t="s">
        <v>2153</v>
      </c>
      <c r="P1347" s="2" t="s">
        <v>4777</v>
      </c>
      <c r="Q1347" s="2" t="s">
        <v>2051</v>
      </c>
      <c r="R1347" s="2" t="s">
        <v>2052</v>
      </c>
      <c r="S1347" s="2"/>
      <c r="T1347" s="2" t="s">
        <v>153</v>
      </c>
    </row>
    <row r="1348" spans="1:20" ht="14.25" customHeight="1">
      <c r="A1348" s="2" t="s">
        <v>27861</v>
      </c>
      <c r="B1348" s="2" t="s">
        <v>3538</v>
      </c>
      <c r="C1348" s="2" t="s">
        <v>27862</v>
      </c>
      <c r="D1348" s="2" t="s">
        <v>160</v>
      </c>
      <c r="E1348" s="2" t="s">
        <v>264</v>
      </c>
      <c r="F1348" s="2" t="s">
        <v>27863</v>
      </c>
      <c r="G1348" s="2" t="s">
        <v>2046</v>
      </c>
      <c r="H1348" s="2" t="s">
        <v>27864</v>
      </c>
      <c r="I1348" s="2"/>
      <c r="J1348" s="2"/>
      <c r="K1348" s="2"/>
      <c r="L1348" s="2"/>
      <c r="M1348" s="2" t="s">
        <v>1566</v>
      </c>
      <c r="N1348" s="2" t="s">
        <v>2048</v>
      </c>
      <c r="O1348" s="2" t="s">
        <v>2199</v>
      </c>
      <c r="P1348" s="2" t="s">
        <v>4570</v>
      </c>
      <c r="Q1348" s="2" t="s">
        <v>2051</v>
      </c>
      <c r="R1348" s="2" t="s">
        <v>2052</v>
      </c>
      <c r="S1348" s="2"/>
      <c r="T1348" s="2" t="s">
        <v>159</v>
      </c>
    </row>
    <row r="1349" spans="1:20" ht="14.25" customHeight="1">
      <c r="A1349" s="2" t="s">
        <v>27865</v>
      </c>
      <c r="B1349" s="2" t="s">
        <v>3538</v>
      </c>
      <c r="C1349" s="2" t="s">
        <v>27866</v>
      </c>
      <c r="D1349" s="2" t="s">
        <v>99</v>
      </c>
      <c r="E1349" s="2" t="s">
        <v>96</v>
      </c>
      <c r="F1349" s="2" t="s">
        <v>24443</v>
      </c>
      <c r="G1349" s="2" t="s">
        <v>2046</v>
      </c>
      <c r="H1349" s="2" t="s">
        <v>27867</v>
      </c>
      <c r="I1349" s="2"/>
      <c r="J1349" s="2"/>
      <c r="K1349" s="2"/>
      <c r="L1349" s="2"/>
      <c r="M1349" s="2" t="s">
        <v>1566</v>
      </c>
      <c r="N1349" s="2" t="s">
        <v>2058</v>
      </c>
      <c r="O1349" s="2" t="s">
        <v>2153</v>
      </c>
      <c r="P1349" s="2" t="s">
        <v>27868</v>
      </c>
      <c r="Q1349" s="2" t="s">
        <v>2051</v>
      </c>
      <c r="R1349" s="2" t="s">
        <v>2052</v>
      </c>
      <c r="S1349" s="2"/>
      <c r="T1349" s="2" t="s">
        <v>98</v>
      </c>
    </row>
    <row r="1350" spans="1:20" ht="14.25" customHeight="1">
      <c r="A1350" s="2" t="s">
        <v>27869</v>
      </c>
      <c r="B1350" s="2" t="s">
        <v>3538</v>
      </c>
      <c r="C1350" s="2" t="s">
        <v>27870</v>
      </c>
      <c r="D1350" s="2" t="s">
        <v>470</v>
      </c>
      <c r="E1350" s="2" t="s">
        <v>264</v>
      </c>
      <c r="F1350" s="2" t="s">
        <v>4565</v>
      </c>
      <c r="G1350" s="2" t="s">
        <v>2046</v>
      </c>
      <c r="H1350" s="2" t="s">
        <v>27871</v>
      </c>
      <c r="I1350" s="2"/>
      <c r="J1350" s="2"/>
      <c r="K1350" s="2"/>
      <c r="L1350" s="2"/>
      <c r="M1350" s="2" t="s">
        <v>1566</v>
      </c>
      <c r="N1350" s="2" t="s">
        <v>2058</v>
      </c>
      <c r="O1350" s="2" t="s">
        <v>2145</v>
      </c>
      <c r="P1350" s="2" t="s">
        <v>25037</v>
      </c>
      <c r="Q1350" s="2" t="s">
        <v>2051</v>
      </c>
      <c r="R1350" s="2" t="s">
        <v>2067</v>
      </c>
      <c r="S1350" s="2"/>
      <c r="T1350" s="2" t="s">
        <v>469</v>
      </c>
    </row>
    <row r="1351" spans="1:20" ht="14.25" customHeight="1">
      <c r="A1351" s="2" t="s">
        <v>27872</v>
      </c>
      <c r="B1351" s="2" t="s">
        <v>3538</v>
      </c>
      <c r="C1351" s="2" t="s">
        <v>2208</v>
      </c>
      <c r="D1351" s="2" t="s">
        <v>182</v>
      </c>
      <c r="E1351" s="2" t="s">
        <v>96</v>
      </c>
      <c r="F1351" s="2" t="s">
        <v>27873</v>
      </c>
      <c r="G1351" s="2" t="s">
        <v>2046</v>
      </c>
      <c r="H1351" s="2" t="s">
        <v>27874</v>
      </c>
      <c r="I1351" s="2"/>
      <c r="J1351" s="2"/>
      <c r="K1351" s="2"/>
      <c r="L1351" s="2"/>
      <c r="M1351" s="2" t="s">
        <v>1566</v>
      </c>
      <c r="N1351" s="2" t="s">
        <v>2058</v>
      </c>
      <c r="O1351" s="2" t="s">
        <v>2093</v>
      </c>
      <c r="P1351" s="2" t="s">
        <v>2372</v>
      </c>
      <c r="Q1351" s="2" t="s">
        <v>2051</v>
      </c>
      <c r="R1351" s="2" t="s">
        <v>2067</v>
      </c>
      <c r="S1351" s="2"/>
      <c r="T1351" s="2" t="s">
        <v>181</v>
      </c>
    </row>
    <row r="1352" spans="1:20" ht="14.25" customHeight="1">
      <c r="A1352" s="2" t="s">
        <v>27875</v>
      </c>
      <c r="B1352" s="2" t="s">
        <v>27876</v>
      </c>
      <c r="C1352" s="2" t="s">
        <v>27877</v>
      </c>
      <c r="D1352" s="2" t="s">
        <v>23584</v>
      </c>
      <c r="E1352" s="2" t="s">
        <v>264</v>
      </c>
      <c r="F1352" s="2" t="s">
        <v>27878</v>
      </c>
      <c r="G1352" s="2" t="s">
        <v>23776</v>
      </c>
      <c r="H1352" s="2" t="s">
        <v>27879</v>
      </c>
      <c r="I1352" s="2"/>
      <c r="J1352" s="2"/>
      <c r="K1352" s="2"/>
      <c r="L1352" s="2"/>
      <c r="M1352" s="2" t="s">
        <v>1566</v>
      </c>
      <c r="N1352" s="2" t="s">
        <v>2058</v>
      </c>
      <c r="O1352" s="2" t="s">
        <v>2153</v>
      </c>
      <c r="P1352" s="2" t="s">
        <v>4630</v>
      </c>
      <c r="Q1352" s="2" t="s">
        <v>2051</v>
      </c>
      <c r="R1352" s="2" t="s">
        <v>2052</v>
      </c>
      <c r="S1352" s="2"/>
      <c r="T1352" s="2" t="s">
        <v>23587</v>
      </c>
    </row>
    <row r="1353" spans="1:20" ht="14.25" customHeight="1">
      <c r="A1353" s="2" t="s">
        <v>27880</v>
      </c>
      <c r="B1353" s="2" t="s">
        <v>16318</v>
      </c>
      <c r="C1353" s="2" t="s">
        <v>27881</v>
      </c>
      <c r="D1353" s="2" t="s">
        <v>118</v>
      </c>
      <c r="E1353" s="2" t="s">
        <v>96</v>
      </c>
      <c r="F1353" s="2" t="s">
        <v>7825</v>
      </c>
      <c r="G1353" s="2" t="s">
        <v>2046</v>
      </c>
      <c r="H1353" s="2" t="s">
        <v>27882</v>
      </c>
      <c r="I1353" s="2" t="s">
        <v>27280</v>
      </c>
      <c r="J1353" s="2"/>
      <c r="K1353" s="2" t="s">
        <v>24697</v>
      </c>
      <c r="L1353" s="2" t="s">
        <v>24698</v>
      </c>
      <c r="M1353" s="2" t="s">
        <v>1566</v>
      </c>
      <c r="N1353" s="2" t="s">
        <v>2048</v>
      </c>
      <c r="O1353" s="2" t="s">
        <v>2199</v>
      </c>
      <c r="P1353" s="2" t="s">
        <v>2456</v>
      </c>
      <c r="Q1353" s="2" t="s">
        <v>2051</v>
      </c>
      <c r="R1353" s="2" t="s">
        <v>2200</v>
      </c>
      <c r="S1353" s="2"/>
      <c r="T1353" s="2" t="s">
        <v>117</v>
      </c>
    </row>
    <row r="1354" spans="1:20" ht="14.25" customHeight="1">
      <c r="A1354" s="2" t="s">
        <v>27883</v>
      </c>
      <c r="B1354" s="2" t="s">
        <v>3517</v>
      </c>
      <c r="C1354" s="2" t="s">
        <v>5433</v>
      </c>
      <c r="D1354" s="2" t="s">
        <v>99</v>
      </c>
      <c r="E1354" s="2" t="s">
        <v>96</v>
      </c>
      <c r="F1354" s="2" t="s">
        <v>4810</v>
      </c>
      <c r="G1354" s="2" t="s">
        <v>2046</v>
      </c>
      <c r="H1354" s="2" t="s">
        <v>27884</v>
      </c>
      <c r="I1354" s="2"/>
      <c r="J1354" s="2"/>
      <c r="K1354" s="2"/>
      <c r="L1354" s="2"/>
      <c r="M1354" s="2" t="s">
        <v>1566</v>
      </c>
      <c r="N1354" s="2" t="s">
        <v>2058</v>
      </c>
      <c r="O1354" s="2" t="s">
        <v>2153</v>
      </c>
      <c r="P1354" s="2" t="s">
        <v>23212</v>
      </c>
      <c r="Q1354" s="2" t="s">
        <v>2051</v>
      </c>
      <c r="R1354" s="2" t="s">
        <v>2052</v>
      </c>
      <c r="S1354" s="2"/>
      <c r="T1354" s="2" t="s">
        <v>98</v>
      </c>
    </row>
    <row r="1355" spans="1:20" ht="14.25" customHeight="1">
      <c r="A1355" s="2" t="s">
        <v>27885</v>
      </c>
      <c r="B1355" s="2" t="s">
        <v>3517</v>
      </c>
      <c r="C1355" s="2" t="s">
        <v>6899</v>
      </c>
      <c r="D1355" s="2" t="s">
        <v>234</v>
      </c>
      <c r="E1355" s="2" t="s">
        <v>96</v>
      </c>
      <c r="F1355" s="2" t="s">
        <v>22637</v>
      </c>
      <c r="G1355" s="2" t="s">
        <v>2046</v>
      </c>
      <c r="H1355" s="2" t="s">
        <v>27886</v>
      </c>
      <c r="I1355" s="2"/>
      <c r="J1355" s="2"/>
      <c r="K1355" s="2"/>
      <c r="L1355" s="2"/>
      <c r="M1355" s="2" t="s">
        <v>1566</v>
      </c>
      <c r="N1355" s="2" t="s">
        <v>2058</v>
      </c>
      <c r="O1355" s="2" t="s">
        <v>2153</v>
      </c>
      <c r="P1355" s="2" t="s">
        <v>2534</v>
      </c>
      <c r="Q1355" s="2" t="s">
        <v>2051</v>
      </c>
      <c r="R1355" s="2" t="s">
        <v>2052</v>
      </c>
      <c r="S1355" s="2"/>
      <c r="T1355" s="2" t="s">
        <v>233</v>
      </c>
    </row>
    <row r="1356" spans="1:20" ht="14.25" customHeight="1">
      <c r="A1356" s="2" t="s">
        <v>27887</v>
      </c>
      <c r="B1356" s="2" t="s">
        <v>3517</v>
      </c>
      <c r="C1356" s="2" t="s">
        <v>16901</v>
      </c>
      <c r="D1356" s="2" t="s">
        <v>1526</v>
      </c>
      <c r="E1356" s="2" t="s">
        <v>264</v>
      </c>
      <c r="F1356" s="2" t="s">
        <v>27888</v>
      </c>
      <c r="G1356" s="2" t="s">
        <v>2046</v>
      </c>
      <c r="H1356" s="2" t="s">
        <v>27889</v>
      </c>
      <c r="I1356" s="2"/>
      <c r="J1356" s="2"/>
      <c r="K1356" s="2"/>
      <c r="L1356" s="2"/>
      <c r="M1356" s="2" t="s">
        <v>1566</v>
      </c>
      <c r="N1356" s="2" t="s">
        <v>2058</v>
      </c>
      <c r="O1356" s="2" t="s">
        <v>2093</v>
      </c>
      <c r="P1356" s="2" t="s">
        <v>23064</v>
      </c>
      <c r="Q1356" s="2" t="s">
        <v>2051</v>
      </c>
      <c r="R1356" s="2" t="s">
        <v>2067</v>
      </c>
      <c r="S1356" s="2"/>
      <c r="T1356" s="2" t="s">
        <v>1525</v>
      </c>
    </row>
    <row r="1357" spans="1:20" ht="14.25" customHeight="1">
      <c r="A1357" s="2" t="s">
        <v>27890</v>
      </c>
      <c r="B1357" s="2" t="s">
        <v>3517</v>
      </c>
      <c r="C1357" s="2" t="s">
        <v>27891</v>
      </c>
      <c r="D1357" s="2" t="s">
        <v>1354</v>
      </c>
      <c r="E1357" s="2" t="s">
        <v>264</v>
      </c>
      <c r="F1357" s="2" t="s">
        <v>2473</v>
      </c>
      <c r="G1357" s="2" t="s">
        <v>2046</v>
      </c>
      <c r="H1357" s="2" t="s">
        <v>27892</v>
      </c>
      <c r="I1357" s="2"/>
      <c r="J1357" s="2"/>
      <c r="K1357" s="2"/>
      <c r="L1357" s="2"/>
      <c r="M1357" s="2" t="s">
        <v>59</v>
      </c>
      <c r="N1357" s="2" t="s">
        <v>2048</v>
      </c>
      <c r="O1357" s="2" t="s">
        <v>2301</v>
      </c>
      <c r="P1357" s="2" t="s">
        <v>20494</v>
      </c>
      <c r="Q1357" s="2" t="s">
        <v>2051</v>
      </c>
      <c r="R1357" s="2" t="s">
        <v>2052</v>
      </c>
      <c r="S1357" s="2"/>
      <c r="T1357" s="2" t="s">
        <v>1353</v>
      </c>
    </row>
    <row r="1358" spans="1:20" ht="14.25" customHeight="1">
      <c r="A1358" s="2" t="s">
        <v>27893</v>
      </c>
      <c r="B1358" s="2" t="s">
        <v>3517</v>
      </c>
      <c r="C1358" s="2" t="s">
        <v>27894</v>
      </c>
      <c r="D1358" s="2" t="s">
        <v>114</v>
      </c>
      <c r="E1358" s="2" t="s">
        <v>96</v>
      </c>
      <c r="F1358" s="2" t="s">
        <v>21406</v>
      </c>
      <c r="G1358" s="2" t="s">
        <v>2046</v>
      </c>
      <c r="H1358" s="2" t="s">
        <v>27895</v>
      </c>
      <c r="I1358" s="2"/>
      <c r="J1358" s="2"/>
      <c r="K1358" s="2"/>
      <c r="L1358" s="2"/>
      <c r="M1358" s="2" t="s">
        <v>1566</v>
      </c>
      <c r="N1358" s="2" t="s">
        <v>2048</v>
      </c>
      <c r="O1358" s="2" t="s">
        <v>2179</v>
      </c>
      <c r="P1358" s="2" t="s">
        <v>2372</v>
      </c>
      <c r="Q1358" s="2" t="s">
        <v>2051</v>
      </c>
      <c r="R1358" s="2" t="s">
        <v>2052</v>
      </c>
      <c r="S1358" s="2"/>
      <c r="T1358" s="2" t="s">
        <v>113</v>
      </c>
    </row>
    <row r="1359" spans="1:20" ht="14.25" customHeight="1">
      <c r="A1359" s="2" t="s">
        <v>27896</v>
      </c>
      <c r="B1359" s="2" t="s">
        <v>3517</v>
      </c>
      <c r="C1359" s="2" t="s">
        <v>17976</v>
      </c>
      <c r="D1359" s="2" t="s">
        <v>94</v>
      </c>
      <c r="E1359" s="2" t="s">
        <v>96</v>
      </c>
      <c r="F1359" s="2" t="s">
        <v>4664</v>
      </c>
      <c r="G1359" s="2" t="s">
        <v>2046</v>
      </c>
      <c r="H1359" s="2" t="s">
        <v>27897</v>
      </c>
      <c r="I1359" s="2">
        <v>447825771994</v>
      </c>
      <c r="J1359" s="2"/>
      <c r="K1359" s="2"/>
      <c r="L1359" s="2"/>
      <c r="M1359" s="2" t="s">
        <v>1566</v>
      </c>
      <c r="N1359" s="2" t="s">
        <v>2058</v>
      </c>
      <c r="O1359" s="2" t="s">
        <v>2153</v>
      </c>
      <c r="P1359" s="2" t="s">
        <v>3363</v>
      </c>
      <c r="Q1359" s="2" t="s">
        <v>2051</v>
      </c>
      <c r="R1359" s="2" t="s">
        <v>2052</v>
      </c>
      <c r="S1359" s="2"/>
      <c r="T1359" s="2" t="s">
        <v>93</v>
      </c>
    </row>
    <row r="1360" spans="1:20" ht="14.25" customHeight="1">
      <c r="A1360" s="2" t="s">
        <v>27898</v>
      </c>
      <c r="B1360" s="2" t="s">
        <v>16484</v>
      </c>
      <c r="C1360" s="2" t="s">
        <v>26209</v>
      </c>
      <c r="D1360" s="2" t="s">
        <v>27899</v>
      </c>
      <c r="E1360" s="2" t="s">
        <v>264</v>
      </c>
      <c r="F1360" s="2" t="s">
        <v>2320</v>
      </c>
      <c r="G1360" s="2" t="s">
        <v>18247</v>
      </c>
      <c r="H1360" s="2" t="s">
        <v>27900</v>
      </c>
      <c r="I1360" s="2"/>
      <c r="J1360" s="2"/>
      <c r="K1360" s="2"/>
      <c r="L1360" s="2"/>
      <c r="M1360" s="2" t="s">
        <v>59</v>
      </c>
      <c r="N1360" s="2" t="s">
        <v>2058</v>
      </c>
      <c r="O1360" s="2" t="s">
        <v>2322</v>
      </c>
      <c r="P1360" s="2" t="s">
        <v>2609</v>
      </c>
      <c r="Q1360" s="2" t="s">
        <v>2051</v>
      </c>
      <c r="R1360" s="2" t="s">
        <v>2052</v>
      </c>
      <c r="S1360" s="2"/>
      <c r="T1360" s="2" t="s">
        <v>27901</v>
      </c>
    </row>
    <row r="1361" spans="1:20" ht="14.25" customHeight="1">
      <c r="A1361" s="2" t="s">
        <v>27902</v>
      </c>
      <c r="B1361" s="2" t="s">
        <v>27903</v>
      </c>
      <c r="C1361" s="2" t="s">
        <v>27904</v>
      </c>
      <c r="D1361" s="2" t="s">
        <v>232</v>
      </c>
      <c r="E1361" s="2" t="s">
        <v>264</v>
      </c>
      <c r="F1361" s="2" t="s">
        <v>27905</v>
      </c>
      <c r="G1361" s="2" t="s">
        <v>2046</v>
      </c>
      <c r="H1361" s="2" t="s">
        <v>27906</v>
      </c>
      <c r="I1361" s="2"/>
      <c r="J1361" s="2"/>
      <c r="K1361" s="2"/>
      <c r="L1361" s="2"/>
      <c r="M1361" s="2" t="s">
        <v>1566</v>
      </c>
      <c r="N1361" s="2" t="s">
        <v>2048</v>
      </c>
      <c r="O1361" s="2" t="s">
        <v>2199</v>
      </c>
      <c r="P1361" s="2" t="s">
        <v>2609</v>
      </c>
      <c r="Q1361" s="2" t="s">
        <v>2051</v>
      </c>
      <c r="R1361" s="2" t="s">
        <v>2052</v>
      </c>
      <c r="S1361" s="2"/>
      <c r="T1361" s="2" t="s">
        <v>231</v>
      </c>
    </row>
    <row r="1362" spans="1:20" ht="14.25" customHeight="1">
      <c r="A1362" s="2" t="s">
        <v>27907</v>
      </c>
      <c r="B1362" s="2" t="s">
        <v>27908</v>
      </c>
      <c r="C1362" s="2" t="s">
        <v>27909</v>
      </c>
      <c r="D1362" s="2" t="s">
        <v>606</v>
      </c>
      <c r="E1362" s="2" t="s">
        <v>264</v>
      </c>
      <c r="F1362" s="2" t="s">
        <v>2090</v>
      </c>
      <c r="G1362" s="2" t="s">
        <v>2046</v>
      </c>
      <c r="H1362" s="2" t="s">
        <v>27910</v>
      </c>
      <c r="I1362" s="2"/>
      <c r="J1362" s="2"/>
      <c r="K1362" s="2"/>
      <c r="L1362" s="2"/>
      <c r="M1362" s="2" t="s">
        <v>1566</v>
      </c>
      <c r="N1362" s="2" t="s">
        <v>2058</v>
      </c>
      <c r="O1362" s="2" t="s">
        <v>2093</v>
      </c>
      <c r="P1362" s="2" t="s">
        <v>26351</v>
      </c>
      <c r="Q1362" s="2" t="s">
        <v>2051</v>
      </c>
      <c r="R1362" s="2" t="s">
        <v>2067</v>
      </c>
      <c r="S1362" s="2"/>
      <c r="T1362" s="2" t="s">
        <v>605</v>
      </c>
    </row>
    <row r="1363" spans="1:20" ht="14.25" customHeight="1">
      <c r="A1363" s="2" t="s">
        <v>27911</v>
      </c>
      <c r="B1363" s="2" t="s">
        <v>27912</v>
      </c>
      <c r="C1363" s="2" t="s">
        <v>27913</v>
      </c>
      <c r="D1363" s="2" t="s">
        <v>968</v>
      </c>
      <c r="E1363" s="2" t="s">
        <v>264</v>
      </c>
      <c r="F1363" s="2" t="s">
        <v>2112</v>
      </c>
      <c r="G1363" s="2" t="s">
        <v>2046</v>
      </c>
      <c r="H1363" s="2" t="s">
        <v>27914</v>
      </c>
      <c r="I1363" s="2"/>
      <c r="J1363" s="2"/>
      <c r="K1363" s="2"/>
      <c r="L1363" s="2"/>
      <c r="M1363" s="2" t="s">
        <v>1566</v>
      </c>
      <c r="N1363" s="2" t="s">
        <v>2058</v>
      </c>
      <c r="O1363" s="2" t="s">
        <v>2093</v>
      </c>
      <c r="P1363" s="2" t="s">
        <v>23064</v>
      </c>
      <c r="Q1363" s="2" t="s">
        <v>2051</v>
      </c>
      <c r="R1363" s="2" t="s">
        <v>2067</v>
      </c>
      <c r="S1363" s="2"/>
      <c r="T1363" s="2" t="s">
        <v>967</v>
      </c>
    </row>
    <row r="1364" spans="1:20" ht="14.25" customHeight="1">
      <c r="A1364" s="2" t="s">
        <v>27915</v>
      </c>
      <c r="B1364" s="2" t="s">
        <v>3511</v>
      </c>
      <c r="C1364" s="2" t="s">
        <v>27916</v>
      </c>
      <c r="D1364" s="2" t="s">
        <v>310</v>
      </c>
      <c r="E1364" s="2" t="s">
        <v>96</v>
      </c>
      <c r="F1364" s="2" t="s">
        <v>2090</v>
      </c>
      <c r="G1364" s="2" t="s">
        <v>2046</v>
      </c>
      <c r="H1364" s="2" t="s">
        <v>27917</v>
      </c>
      <c r="I1364" s="2"/>
      <c r="J1364" s="2"/>
      <c r="K1364" s="2"/>
      <c r="L1364" s="2"/>
      <c r="M1364" s="2" t="s">
        <v>1566</v>
      </c>
      <c r="N1364" s="2" t="s">
        <v>2058</v>
      </c>
      <c r="O1364" s="2" t="s">
        <v>2093</v>
      </c>
      <c r="P1364" s="2" t="s">
        <v>2372</v>
      </c>
      <c r="Q1364" s="2" t="s">
        <v>2051</v>
      </c>
      <c r="R1364" s="2" t="s">
        <v>2067</v>
      </c>
      <c r="S1364" s="2"/>
      <c r="T1364" s="2" t="s">
        <v>309</v>
      </c>
    </row>
    <row r="1365" spans="1:20" ht="14.25" customHeight="1">
      <c r="A1365" s="2" t="s">
        <v>27918</v>
      </c>
      <c r="B1365" s="2" t="s">
        <v>3511</v>
      </c>
      <c r="C1365" s="2" t="s">
        <v>27919</v>
      </c>
      <c r="D1365" s="2" t="s">
        <v>397</v>
      </c>
      <c r="E1365" s="2" t="s">
        <v>264</v>
      </c>
      <c r="F1365" s="2" t="s">
        <v>2112</v>
      </c>
      <c r="G1365" s="2" t="s">
        <v>2046</v>
      </c>
      <c r="H1365" s="2" t="s">
        <v>27920</v>
      </c>
      <c r="I1365" s="2"/>
      <c r="J1365" s="2"/>
      <c r="K1365" s="2"/>
      <c r="L1365" s="2"/>
      <c r="M1365" s="2" t="s">
        <v>1566</v>
      </c>
      <c r="N1365" s="2" t="s">
        <v>2058</v>
      </c>
      <c r="O1365" s="2" t="s">
        <v>2093</v>
      </c>
      <c r="P1365" s="2" t="s">
        <v>4570</v>
      </c>
      <c r="Q1365" s="2" t="s">
        <v>2051</v>
      </c>
      <c r="R1365" s="2" t="s">
        <v>2067</v>
      </c>
      <c r="S1365" s="2"/>
      <c r="T1365" s="2" t="s">
        <v>396</v>
      </c>
    </row>
    <row r="1366" spans="1:20" ht="14.25" customHeight="1">
      <c r="A1366" s="2" t="s">
        <v>27921</v>
      </c>
      <c r="B1366" s="2" t="s">
        <v>3511</v>
      </c>
      <c r="C1366" s="2" t="s">
        <v>16135</v>
      </c>
      <c r="D1366" s="2" t="s">
        <v>409</v>
      </c>
      <c r="E1366" s="2" t="s">
        <v>264</v>
      </c>
      <c r="F1366" s="2" t="s">
        <v>2170</v>
      </c>
      <c r="G1366" s="2" t="s">
        <v>2046</v>
      </c>
      <c r="H1366" s="2" t="s">
        <v>27922</v>
      </c>
      <c r="I1366" s="2" t="s">
        <v>27923</v>
      </c>
      <c r="J1366" s="2"/>
      <c r="K1366" s="2"/>
      <c r="L1366" s="2" t="s">
        <v>27924</v>
      </c>
      <c r="M1366" s="2" t="s">
        <v>59</v>
      </c>
      <c r="N1366" s="2" t="s">
        <v>2058</v>
      </c>
      <c r="O1366" s="2" t="s">
        <v>2172</v>
      </c>
      <c r="P1366" s="2" t="s">
        <v>2505</v>
      </c>
      <c r="Q1366" s="2" t="s">
        <v>2051</v>
      </c>
      <c r="R1366" s="2"/>
      <c r="S1366" s="2"/>
      <c r="T1366" s="2" t="s">
        <v>408</v>
      </c>
    </row>
    <row r="1367" spans="1:20" ht="14.25" customHeight="1">
      <c r="A1367" s="2" t="s">
        <v>27925</v>
      </c>
      <c r="B1367" s="2" t="s">
        <v>3502</v>
      </c>
      <c r="C1367" s="2" t="s">
        <v>27926</v>
      </c>
      <c r="D1367" s="2" t="s">
        <v>130</v>
      </c>
      <c r="E1367" s="2" t="s">
        <v>96</v>
      </c>
      <c r="F1367" s="2" t="s">
        <v>27927</v>
      </c>
      <c r="G1367" s="2" t="s">
        <v>2046</v>
      </c>
      <c r="H1367" s="2" t="s">
        <v>27928</v>
      </c>
      <c r="I1367" s="2" t="s">
        <v>27327</v>
      </c>
      <c r="J1367" s="2"/>
      <c r="K1367" s="2"/>
      <c r="L1367" s="2" t="s">
        <v>2287</v>
      </c>
      <c r="M1367" s="2" t="s">
        <v>1566</v>
      </c>
      <c r="N1367" s="2" t="s">
        <v>2058</v>
      </c>
      <c r="O1367" s="2" t="s">
        <v>2153</v>
      </c>
      <c r="P1367" s="2" t="s">
        <v>2372</v>
      </c>
      <c r="Q1367" s="2" t="s">
        <v>2051</v>
      </c>
      <c r="R1367" s="2" t="s">
        <v>2052</v>
      </c>
      <c r="S1367" s="2"/>
      <c r="T1367" s="2" t="s">
        <v>129</v>
      </c>
    </row>
    <row r="1368" spans="1:20" ht="14.25" customHeight="1">
      <c r="A1368" s="2" t="s">
        <v>27929</v>
      </c>
      <c r="B1368" s="2" t="s">
        <v>3502</v>
      </c>
      <c r="C1368" s="2" t="s">
        <v>5274</v>
      </c>
      <c r="D1368" s="2" t="s">
        <v>1328</v>
      </c>
      <c r="E1368" s="2" t="s">
        <v>264</v>
      </c>
      <c r="F1368" s="2" t="s">
        <v>2090</v>
      </c>
      <c r="G1368" s="2" t="s">
        <v>2046</v>
      </c>
      <c r="H1368" s="2" t="s">
        <v>27930</v>
      </c>
      <c r="I1368" s="2"/>
      <c r="J1368" s="2"/>
      <c r="K1368" s="2"/>
      <c r="L1368" s="2"/>
      <c r="M1368" s="2" t="s">
        <v>1566</v>
      </c>
      <c r="N1368" s="2" t="s">
        <v>2058</v>
      </c>
      <c r="O1368" s="2" t="s">
        <v>2093</v>
      </c>
      <c r="P1368" s="2" t="s">
        <v>23064</v>
      </c>
      <c r="Q1368" s="2" t="s">
        <v>2051</v>
      </c>
      <c r="R1368" s="2" t="s">
        <v>2067</v>
      </c>
      <c r="S1368" s="2"/>
      <c r="T1368" s="2" t="s">
        <v>1327</v>
      </c>
    </row>
    <row r="1369" spans="1:20" ht="14.25" customHeight="1">
      <c r="A1369" s="2" t="s">
        <v>27931</v>
      </c>
      <c r="B1369" s="2" t="s">
        <v>27932</v>
      </c>
      <c r="C1369" s="2" t="s">
        <v>27933</v>
      </c>
      <c r="D1369" s="2" t="s">
        <v>206</v>
      </c>
      <c r="E1369" s="2" t="s">
        <v>264</v>
      </c>
      <c r="F1369" s="2" t="s">
        <v>4580</v>
      </c>
      <c r="G1369" s="2" t="s">
        <v>2046</v>
      </c>
      <c r="H1369" s="2" t="s">
        <v>27934</v>
      </c>
      <c r="I1369" s="2"/>
      <c r="J1369" s="2"/>
      <c r="K1369" s="2"/>
      <c r="L1369" s="2"/>
      <c r="M1369" s="2" t="s">
        <v>1566</v>
      </c>
      <c r="N1369" s="2" t="s">
        <v>2058</v>
      </c>
      <c r="O1369" s="2" t="s">
        <v>2145</v>
      </c>
      <c r="P1369" s="2" t="s">
        <v>2534</v>
      </c>
      <c r="Q1369" s="2" t="s">
        <v>2051</v>
      </c>
      <c r="R1369" s="2" t="s">
        <v>2067</v>
      </c>
      <c r="S1369" s="2"/>
      <c r="T1369" s="2" t="s">
        <v>205</v>
      </c>
    </row>
    <row r="1370" spans="1:20" ht="14.25" customHeight="1">
      <c r="A1370" s="2" t="s">
        <v>27935</v>
      </c>
      <c r="B1370" s="2" t="s">
        <v>27936</v>
      </c>
      <c r="C1370" s="2" t="s">
        <v>3729</v>
      </c>
      <c r="D1370" s="2" t="s">
        <v>996</v>
      </c>
      <c r="E1370" s="2" t="s">
        <v>264</v>
      </c>
      <c r="F1370" s="2" t="s">
        <v>27937</v>
      </c>
      <c r="G1370" s="2" t="s">
        <v>2091</v>
      </c>
      <c r="H1370" s="2" t="s">
        <v>27938</v>
      </c>
      <c r="I1370" s="2"/>
      <c r="J1370" s="2"/>
      <c r="K1370" s="2"/>
      <c r="L1370" s="2"/>
      <c r="M1370" s="2" t="s">
        <v>1566</v>
      </c>
      <c r="N1370" s="2" t="s">
        <v>2058</v>
      </c>
      <c r="O1370" s="2" t="s">
        <v>2153</v>
      </c>
      <c r="P1370" s="2" t="s">
        <v>2609</v>
      </c>
      <c r="Q1370" s="2" t="s">
        <v>2051</v>
      </c>
      <c r="R1370" s="2" t="s">
        <v>2067</v>
      </c>
      <c r="S1370" s="2"/>
      <c r="T1370" s="2" t="s">
        <v>995</v>
      </c>
    </row>
    <row r="1371" spans="1:20" ht="14.25" customHeight="1">
      <c r="A1371" s="2" t="s">
        <v>27939</v>
      </c>
      <c r="B1371" s="2" t="s">
        <v>5961</v>
      </c>
      <c r="C1371" s="2" t="s">
        <v>27940</v>
      </c>
      <c r="D1371" s="2" t="s">
        <v>128</v>
      </c>
      <c r="E1371" s="2" t="s">
        <v>96</v>
      </c>
      <c r="F1371" s="2" t="s">
        <v>15111</v>
      </c>
      <c r="G1371" s="2" t="s">
        <v>2046</v>
      </c>
      <c r="H1371" s="2" t="s">
        <v>27941</v>
      </c>
      <c r="I1371" s="2"/>
      <c r="J1371" s="2"/>
      <c r="K1371" s="2"/>
      <c r="L1371" s="2"/>
      <c r="M1371" s="2" t="s">
        <v>1566</v>
      </c>
      <c r="N1371" s="2" t="s">
        <v>2058</v>
      </c>
      <c r="O1371" s="2" t="s">
        <v>2153</v>
      </c>
      <c r="P1371" s="2" t="s">
        <v>3363</v>
      </c>
      <c r="Q1371" s="2" t="s">
        <v>2051</v>
      </c>
      <c r="R1371" s="2" t="s">
        <v>2052</v>
      </c>
      <c r="S1371" s="2"/>
      <c r="T1371" s="2" t="s">
        <v>127</v>
      </c>
    </row>
    <row r="1372" spans="1:20" ht="14.25" customHeight="1">
      <c r="A1372" s="2" t="s">
        <v>27942</v>
      </c>
      <c r="B1372" s="2" t="s">
        <v>2892</v>
      </c>
      <c r="C1372" s="2" t="s">
        <v>16328</v>
      </c>
      <c r="D1372" s="2" t="s">
        <v>1524</v>
      </c>
      <c r="E1372" s="2" t="s">
        <v>264</v>
      </c>
      <c r="F1372" s="2" t="s">
        <v>2320</v>
      </c>
      <c r="G1372" s="2" t="s">
        <v>2046</v>
      </c>
      <c r="H1372" s="2" t="s">
        <v>27943</v>
      </c>
      <c r="I1372" s="2">
        <v>447815069204</v>
      </c>
      <c r="J1372" s="2"/>
      <c r="K1372" s="2"/>
      <c r="L1372" s="2"/>
      <c r="M1372" s="2" t="s">
        <v>59</v>
      </c>
      <c r="N1372" s="2" t="s">
        <v>2058</v>
      </c>
      <c r="O1372" s="2" t="s">
        <v>2322</v>
      </c>
      <c r="P1372" s="2" t="s">
        <v>23007</v>
      </c>
      <c r="Q1372" s="2" t="s">
        <v>2051</v>
      </c>
      <c r="R1372" s="2" t="s">
        <v>2067</v>
      </c>
      <c r="S1372" s="2"/>
      <c r="T1372" s="2" t="s">
        <v>1523</v>
      </c>
    </row>
    <row r="1373" spans="1:20" ht="14.25" customHeight="1">
      <c r="A1373" s="2" t="s">
        <v>27944</v>
      </c>
      <c r="B1373" s="2" t="s">
        <v>27945</v>
      </c>
      <c r="C1373" s="2" t="s">
        <v>27946</v>
      </c>
      <c r="D1373" s="2" t="s">
        <v>433</v>
      </c>
      <c r="E1373" s="2" t="s">
        <v>264</v>
      </c>
      <c r="F1373" s="2" t="s">
        <v>27947</v>
      </c>
      <c r="G1373" s="2" t="s">
        <v>2046</v>
      </c>
      <c r="H1373" s="2" t="s">
        <v>27948</v>
      </c>
      <c r="I1373" s="2"/>
      <c r="J1373" s="2"/>
      <c r="K1373" s="2"/>
      <c r="L1373" s="2"/>
      <c r="M1373" s="2" t="s">
        <v>1566</v>
      </c>
      <c r="N1373" s="2" t="s">
        <v>2058</v>
      </c>
      <c r="O1373" s="2" t="s">
        <v>2093</v>
      </c>
      <c r="P1373" s="2" t="s">
        <v>23340</v>
      </c>
      <c r="Q1373" s="2" t="s">
        <v>2051</v>
      </c>
      <c r="R1373" s="2" t="s">
        <v>2067</v>
      </c>
      <c r="S1373" s="2"/>
      <c r="T1373" s="2" t="s">
        <v>432</v>
      </c>
    </row>
    <row r="1374" spans="1:20" ht="14.25" customHeight="1">
      <c r="A1374" s="2" t="s">
        <v>27949</v>
      </c>
      <c r="B1374" s="2" t="s">
        <v>27950</v>
      </c>
      <c r="C1374" s="2" t="s">
        <v>27951</v>
      </c>
      <c r="D1374" s="2" t="s">
        <v>22998</v>
      </c>
      <c r="E1374" s="2" t="s">
        <v>264</v>
      </c>
      <c r="F1374" s="2" t="s">
        <v>27952</v>
      </c>
      <c r="G1374" s="2" t="s">
        <v>6780</v>
      </c>
      <c r="H1374" s="2" t="s">
        <v>27953</v>
      </c>
      <c r="I1374" s="2"/>
      <c r="J1374" s="2"/>
      <c r="K1374" s="2"/>
      <c r="L1374" s="2"/>
      <c r="M1374" s="2" t="s">
        <v>1566</v>
      </c>
      <c r="N1374" s="2" t="s">
        <v>2058</v>
      </c>
      <c r="O1374" s="2" t="s">
        <v>2153</v>
      </c>
      <c r="P1374" s="2" t="s">
        <v>2609</v>
      </c>
      <c r="Q1374" s="2" t="s">
        <v>2051</v>
      </c>
      <c r="R1374" s="2" t="s">
        <v>2052</v>
      </c>
      <c r="S1374" s="2"/>
      <c r="T1374" s="2" t="s">
        <v>23001</v>
      </c>
    </row>
    <row r="1375" spans="1:20" ht="14.25" customHeight="1">
      <c r="A1375" s="2" t="s">
        <v>27954</v>
      </c>
      <c r="B1375" s="2" t="s">
        <v>12150</v>
      </c>
      <c r="C1375" s="2" t="s">
        <v>16174</v>
      </c>
      <c r="D1375" s="2" t="s">
        <v>126</v>
      </c>
      <c r="E1375" s="2" t="s">
        <v>96</v>
      </c>
      <c r="F1375" s="2" t="s">
        <v>27955</v>
      </c>
      <c r="G1375" s="2" t="s">
        <v>2046</v>
      </c>
      <c r="H1375" s="2" t="s">
        <v>27956</v>
      </c>
      <c r="I1375" s="2"/>
      <c r="J1375" s="2"/>
      <c r="K1375" s="2"/>
      <c r="L1375" s="2"/>
      <c r="M1375" s="2" t="s">
        <v>1566</v>
      </c>
      <c r="N1375" s="2" t="s">
        <v>2058</v>
      </c>
      <c r="O1375" s="2" t="s">
        <v>2153</v>
      </c>
      <c r="P1375" s="2" t="s">
        <v>2372</v>
      </c>
      <c r="Q1375" s="2" t="s">
        <v>2051</v>
      </c>
      <c r="R1375" s="2" t="s">
        <v>2052</v>
      </c>
      <c r="S1375" s="2"/>
      <c r="T1375" s="2" t="s">
        <v>125</v>
      </c>
    </row>
    <row r="1376" spans="1:20" ht="14.25" customHeight="1">
      <c r="A1376" s="2" t="s">
        <v>27957</v>
      </c>
      <c r="B1376" s="2" t="s">
        <v>3484</v>
      </c>
      <c r="C1376" s="2" t="s">
        <v>27958</v>
      </c>
      <c r="D1376" s="2" t="s">
        <v>128</v>
      </c>
      <c r="E1376" s="2" t="s">
        <v>96</v>
      </c>
      <c r="F1376" s="2" t="s">
        <v>27959</v>
      </c>
      <c r="G1376" s="2" t="s">
        <v>2046</v>
      </c>
      <c r="H1376" s="2" t="s">
        <v>27960</v>
      </c>
      <c r="I1376" s="2"/>
      <c r="J1376" s="2"/>
      <c r="K1376" s="2"/>
      <c r="L1376" s="2"/>
      <c r="M1376" s="2" t="s">
        <v>1566</v>
      </c>
      <c r="N1376" s="2" t="s">
        <v>2058</v>
      </c>
      <c r="O1376" s="2" t="s">
        <v>2145</v>
      </c>
      <c r="P1376" s="2" t="s">
        <v>2562</v>
      </c>
      <c r="Q1376" s="2" t="s">
        <v>2051</v>
      </c>
      <c r="R1376" s="2" t="s">
        <v>2052</v>
      </c>
      <c r="S1376" s="2"/>
      <c r="T1376" s="2" t="s">
        <v>127</v>
      </c>
    </row>
    <row r="1377" spans="1:20" ht="14.25" customHeight="1">
      <c r="A1377" s="2" t="s">
        <v>27961</v>
      </c>
      <c r="B1377" s="2" t="s">
        <v>3484</v>
      </c>
      <c r="C1377" s="2" t="s">
        <v>27962</v>
      </c>
      <c r="D1377" s="2" t="s">
        <v>99</v>
      </c>
      <c r="E1377" s="2" t="s">
        <v>96</v>
      </c>
      <c r="F1377" s="2" t="s">
        <v>27963</v>
      </c>
      <c r="G1377" s="2" t="s">
        <v>2046</v>
      </c>
      <c r="H1377" s="2" t="s">
        <v>27964</v>
      </c>
      <c r="I1377" s="2"/>
      <c r="J1377" s="2"/>
      <c r="K1377" s="2"/>
      <c r="L1377" s="2"/>
      <c r="M1377" s="2" t="s">
        <v>1566</v>
      </c>
      <c r="N1377" s="2" t="s">
        <v>2048</v>
      </c>
      <c r="O1377" s="2" t="s">
        <v>2179</v>
      </c>
      <c r="P1377" s="2" t="s">
        <v>23417</v>
      </c>
      <c r="Q1377" s="2" t="s">
        <v>2051</v>
      </c>
      <c r="R1377" s="2" t="s">
        <v>2052</v>
      </c>
      <c r="S1377" s="2"/>
      <c r="T1377" s="2" t="s">
        <v>98</v>
      </c>
    </row>
    <row r="1378" spans="1:20" ht="14.25" customHeight="1">
      <c r="A1378" s="2" t="s">
        <v>27965</v>
      </c>
      <c r="B1378" s="2" t="s">
        <v>27966</v>
      </c>
      <c r="C1378" s="2" t="s">
        <v>27967</v>
      </c>
      <c r="D1378" s="2" t="s">
        <v>27968</v>
      </c>
      <c r="E1378" s="2" t="s">
        <v>264</v>
      </c>
      <c r="F1378" s="2" t="s">
        <v>15874</v>
      </c>
      <c r="G1378" s="2" t="s">
        <v>2091</v>
      </c>
      <c r="H1378" s="2" t="s">
        <v>27969</v>
      </c>
      <c r="I1378" s="2"/>
      <c r="J1378" s="2"/>
      <c r="K1378" s="2"/>
      <c r="L1378" s="2"/>
      <c r="M1378" s="2" t="s">
        <v>1566</v>
      </c>
      <c r="N1378" s="2" t="s">
        <v>2058</v>
      </c>
      <c r="O1378" s="2" t="s">
        <v>2145</v>
      </c>
      <c r="P1378" s="2" t="s">
        <v>2609</v>
      </c>
      <c r="Q1378" s="2" t="s">
        <v>2051</v>
      </c>
      <c r="R1378" s="2" t="s">
        <v>2052</v>
      </c>
      <c r="S1378" s="2"/>
      <c r="T1378" s="2" t="s">
        <v>27970</v>
      </c>
    </row>
    <row r="1379" spans="1:20" ht="14.25" customHeight="1">
      <c r="A1379" s="2" t="s">
        <v>27971</v>
      </c>
      <c r="B1379" s="2" t="s">
        <v>27972</v>
      </c>
      <c r="C1379" s="2" t="s">
        <v>27973</v>
      </c>
      <c r="D1379" s="2" t="s">
        <v>152</v>
      </c>
      <c r="E1379" s="2" t="s">
        <v>96</v>
      </c>
      <c r="F1379" s="2" t="s">
        <v>27974</v>
      </c>
      <c r="G1379" s="2" t="s">
        <v>2046</v>
      </c>
      <c r="H1379" s="2" t="s">
        <v>27975</v>
      </c>
      <c r="I1379" s="2"/>
      <c r="J1379" s="2"/>
      <c r="K1379" s="2"/>
      <c r="L1379" s="2"/>
      <c r="M1379" s="2" t="s">
        <v>1566</v>
      </c>
      <c r="N1379" s="2" t="s">
        <v>2048</v>
      </c>
      <c r="O1379" s="2" t="s">
        <v>2179</v>
      </c>
      <c r="P1379" s="2" t="s">
        <v>2377</v>
      </c>
      <c r="Q1379" s="2" t="s">
        <v>2051</v>
      </c>
      <c r="R1379" s="2" t="s">
        <v>2067</v>
      </c>
      <c r="S1379" s="2"/>
      <c r="T1379" s="2" t="s">
        <v>151</v>
      </c>
    </row>
    <row r="1380" spans="1:20" ht="14.25" customHeight="1">
      <c r="A1380" s="2" t="s">
        <v>27976</v>
      </c>
      <c r="B1380" s="2" t="s">
        <v>27972</v>
      </c>
      <c r="C1380" s="2" t="s">
        <v>27977</v>
      </c>
      <c r="D1380" s="2" t="s">
        <v>792</v>
      </c>
      <c r="E1380" s="2" t="s">
        <v>264</v>
      </c>
      <c r="F1380" s="2" t="s">
        <v>27978</v>
      </c>
      <c r="G1380" s="2" t="s">
        <v>2046</v>
      </c>
      <c r="H1380" s="2" t="s">
        <v>27979</v>
      </c>
      <c r="I1380" s="2"/>
      <c r="J1380" s="2"/>
      <c r="K1380" s="2"/>
      <c r="L1380" s="2"/>
      <c r="M1380" s="2" t="s">
        <v>1566</v>
      </c>
      <c r="N1380" s="2" t="s">
        <v>2058</v>
      </c>
      <c r="O1380" s="2" t="s">
        <v>2153</v>
      </c>
      <c r="P1380" s="2" t="s">
        <v>23064</v>
      </c>
      <c r="Q1380" s="2" t="s">
        <v>2051</v>
      </c>
      <c r="R1380" s="2" t="s">
        <v>2052</v>
      </c>
      <c r="S1380" s="2"/>
      <c r="T1380" s="2" t="s">
        <v>791</v>
      </c>
    </row>
    <row r="1381" spans="1:20" ht="14.25" customHeight="1">
      <c r="A1381" s="2" t="s">
        <v>27980</v>
      </c>
      <c r="B1381" s="2" t="s">
        <v>21713</v>
      </c>
      <c r="C1381" s="2" t="s">
        <v>27981</v>
      </c>
      <c r="D1381" s="2" t="s">
        <v>27982</v>
      </c>
      <c r="E1381" s="2" t="s">
        <v>264</v>
      </c>
      <c r="F1381" s="2" t="s">
        <v>2473</v>
      </c>
      <c r="G1381" s="2" t="s">
        <v>23895</v>
      </c>
      <c r="H1381" s="2" t="s">
        <v>27983</v>
      </c>
      <c r="I1381" s="2"/>
      <c r="J1381" s="2"/>
      <c r="K1381" s="2"/>
      <c r="L1381" s="2"/>
      <c r="M1381" s="2" t="s">
        <v>59</v>
      </c>
      <c r="N1381" s="2" t="s">
        <v>2048</v>
      </c>
      <c r="O1381" s="2" t="s">
        <v>2301</v>
      </c>
      <c r="P1381" s="2" t="s">
        <v>2609</v>
      </c>
      <c r="Q1381" s="2" t="s">
        <v>2051</v>
      </c>
      <c r="R1381" s="2" t="s">
        <v>2052</v>
      </c>
      <c r="S1381" s="2"/>
      <c r="T1381" s="2" t="s">
        <v>27984</v>
      </c>
    </row>
    <row r="1382" spans="1:20" ht="14.25" customHeight="1">
      <c r="A1382" s="2" t="s">
        <v>27985</v>
      </c>
      <c r="B1382" s="2" t="s">
        <v>27986</v>
      </c>
      <c r="C1382" s="2" t="s">
        <v>27987</v>
      </c>
      <c r="D1382" s="2" t="s">
        <v>439</v>
      </c>
      <c r="E1382" s="2" t="s">
        <v>264</v>
      </c>
      <c r="F1382" s="2" t="s">
        <v>27988</v>
      </c>
      <c r="G1382" s="2" t="s">
        <v>2046</v>
      </c>
      <c r="H1382" s="2" t="s">
        <v>27989</v>
      </c>
      <c r="I1382" s="2"/>
      <c r="J1382" s="2"/>
      <c r="K1382" s="2"/>
      <c r="L1382" s="2"/>
      <c r="M1382" s="2" t="s">
        <v>1566</v>
      </c>
      <c r="N1382" s="2" t="s">
        <v>2048</v>
      </c>
      <c r="O1382" s="2" t="s">
        <v>2199</v>
      </c>
      <c r="P1382" s="2" t="s">
        <v>23064</v>
      </c>
      <c r="Q1382" s="2" t="s">
        <v>2051</v>
      </c>
      <c r="R1382" s="2" t="s">
        <v>2200</v>
      </c>
      <c r="S1382" s="2"/>
      <c r="T1382" s="2" t="s">
        <v>438</v>
      </c>
    </row>
    <row r="1383" spans="1:20" ht="14.25" customHeight="1">
      <c r="A1383" s="2" t="s">
        <v>27990</v>
      </c>
      <c r="B1383" s="2" t="s">
        <v>13636</v>
      </c>
      <c r="C1383" s="2" t="s">
        <v>27991</v>
      </c>
      <c r="D1383" s="2" t="s">
        <v>27992</v>
      </c>
      <c r="E1383" s="2" t="s">
        <v>264</v>
      </c>
      <c r="F1383" s="2" t="s">
        <v>2210</v>
      </c>
      <c r="G1383" s="2" t="s">
        <v>2091</v>
      </c>
      <c r="H1383" s="2" t="s">
        <v>27993</v>
      </c>
      <c r="I1383" s="2"/>
      <c r="J1383" s="2"/>
      <c r="K1383" s="2"/>
      <c r="L1383" s="2"/>
      <c r="M1383" s="2" t="s">
        <v>59</v>
      </c>
      <c r="N1383" s="2" t="s">
        <v>2058</v>
      </c>
      <c r="O1383" s="2" t="s">
        <v>2101</v>
      </c>
      <c r="P1383" s="2" t="s">
        <v>4630</v>
      </c>
      <c r="Q1383" s="2" t="s">
        <v>2051</v>
      </c>
      <c r="R1383" s="2"/>
      <c r="S1383" s="2"/>
      <c r="T1383" s="2" t="s">
        <v>27994</v>
      </c>
    </row>
    <row r="1384" spans="1:20" ht="14.25" customHeight="1">
      <c r="A1384" s="2" t="s">
        <v>27995</v>
      </c>
      <c r="B1384" s="2" t="s">
        <v>27996</v>
      </c>
      <c r="C1384" s="2" t="s">
        <v>27997</v>
      </c>
      <c r="D1384" s="2" t="s">
        <v>25540</v>
      </c>
      <c r="E1384" s="2" t="s">
        <v>264</v>
      </c>
      <c r="F1384" s="2" t="s">
        <v>4565</v>
      </c>
      <c r="G1384" s="2" t="s">
        <v>2404</v>
      </c>
      <c r="H1384" s="2" t="s">
        <v>27998</v>
      </c>
      <c r="I1384" s="2"/>
      <c r="J1384" s="2"/>
      <c r="K1384" s="2"/>
      <c r="L1384" s="2" t="s">
        <v>2287</v>
      </c>
      <c r="M1384" s="2" t="s">
        <v>1566</v>
      </c>
      <c r="N1384" s="2" t="s">
        <v>2058</v>
      </c>
      <c r="O1384" s="2" t="s">
        <v>2145</v>
      </c>
      <c r="P1384" s="2" t="s">
        <v>2609</v>
      </c>
      <c r="Q1384" s="2" t="s">
        <v>2051</v>
      </c>
      <c r="R1384" s="2" t="s">
        <v>2067</v>
      </c>
      <c r="S1384" s="2"/>
      <c r="T1384" s="2" t="s">
        <v>25542</v>
      </c>
    </row>
    <row r="1385" spans="1:20" ht="14.25" customHeight="1">
      <c r="A1385" s="2" t="s">
        <v>27999</v>
      </c>
      <c r="B1385" s="2" t="s">
        <v>28000</v>
      </c>
      <c r="C1385" s="2" t="s">
        <v>28001</v>
      </c>
      <c r="D1385" s="2" t="s">
        <v>130</v>
      </c>
      <c r="E1385" s="2" t="s">
        <v>96</v>
      </c>
      <c r="F1385" s="2" t="s">
        <v>28002</v>
      </c>
      <c r="G1385" s="2" t="s">
        <v>2046</v>
      </c>
      <c r="H1385" s="2" t="s">
        <v>28003</v>
      </c>
      <c r="I1385" s="2"/>
      <c r="J1385" s="2"/>
      <c r="K1385" s="2"/>
      <c r="L1385" s="2"/>
      <c r="M1385" s="2" t="s">
        <v>1566</v>
      </c>
      <c r="N1385" s="2" t="s">
        <v>2048</v>
      </c>
      <c r="O1385" s="2" t="s">
        <v>2179</v>
      </c>
      <c r="P1385" s="2" t="s">
        <v>2372</v>
      </c>
      <c r="Q1385" s="2" t="s">
        <v>2051</v>
      </c>
      <c r="R1385" s="2" t="s">
        <v>2052</v>
      </c>
      <c r="S1385" s="2"/>
      <c r="T1385" s="2" t="s">
        <v>129</v>
      </c>
    </row>
    <row r="1386" spans="1:20" ht="14.25" customHeight="1">
      <c r="A1386" s="2" t="s">
        <v>28004</v>
      </c>
      <c r="B1386" s="2" t="s">
        <v>28005</v>
      </c>
      <c r="C1386" s="2" t="s">
        <v>2658</v>
      </c>
      <c r="D1386" s="2" t="s">
        <v>106</v>
      </c>
      <c r="E1386" s="2" t="s">
        <v>96</v>
      </c>
      <c r="F1386" s="2" t="s">
        <v>28006</v>
      </c>
      <c r="G1386" s="2" t="s">
        <v>2046</v>
      </c>
      <c r="H1386" s="2" t="s">
        <v>28007</v>
      </c>
      <c r="I1386" s="2"/>
      <c r="J1386" s="2"/>
      <c r="K1386" s="2"/>
      <c r="L1386" s="2"/>
      <c r="M1386" s="2" t="s">
        <v>1566</v>
      </c>
      <c r="N1386" s="2" t="s">
        <v>2058</v>
      </c>
      <c r="O1386" s="2" t="s">
        <v>2132</v>
      </c>
      <c r="P1386" s="2" t="s">
        <v>2377</v>
      </c>
      <c r="Q1386" s="2" t="s">
        <v>2051</v>
      </c>
      <c r="R1386" s="2" t="s">
        <v>2052</v>
      </c>
      <c r="S1386" s="2"/>
      <c r="T1386" s="2" t="s">
        <v>105</v>
      </c>
    </row>
    <row r="1387" spans="1:20" ht="14.25" customHeight="1">
      <c r="A1387" s="2" t="s">
        <v>28008</v>
      </c>
      <c r="B1387" s="2" t="s">
        <v>28009</v>
      </c>
      <c r="C1387" s="2" t="s">
        <v>28010</v>
      </c>
      <c r="D1387" s="2" t="s">
        <v>126</v>
      </c>
      <c r="E1387" s="2" t="s">
        <v>96</v>
      </c>
      <c r="F1387" s="2" t="s">
        <v>28011</v>
      </c>
      <c r="G1387" s="2" t="s">
        <v>2046</v>
      </c>
      <c r="H1387" s="2" t="s">
        <v>28012</v>
      </c>
      <c r="I1387" s="2"/>
      <c r="J1387" s="2"/>
      <c r="K1387" s="2"/>
      <c r="L1387" s="2"/>
      <c r="M1387" s="2" t="s">
        <v>1566</v>
      </c>
      <c r="N1387" s="2" t="s">
        <v>2058</v>
      </c>
      <c r="O1387" s="2" t="s">
        <v>2153</v>
      </c>
      <c r="P1387" s="2" t="s">
        <v>2372</v>
      </c>
      <c r="Q1387" s="2" t="s">
        <v>2051</v>
      </c>
      <c r="R1387" s="2" t="s">
        <v>2052</v>
      </c>
      <c r="S1387" s="2"/>
      <c r="T1387" s="2" t="s">
        <v>125</v>
      </c>
    </row>
    <row r="1388" spans="1:20" ht="14.25" customHeight="1">
      <c r="A1388" s="2" t="s">
        <v>28013</v>
      </c>
      <c r="B1388" s="2" t="s">
        <v>28014</v>
      </c>
      <c r="C1388" s="2" t="s">
        <v>28015</v>
      </c>
      <c r="D1388" s="2" t="s">
        <v>94</v>
      </c>
      <c r="E1388" s="2" t="s">
        <v>96</v>
      </c>
      <c r="F1388" s="2" t="s">
        <v>28016</v>
      </c>
      <c r="G1388" s="2" t="s">
        <v>2046</v>
      </c>
      <c r="H1388" s="2" t="s">
        <v>28017</v>
      </c>
      <c r="I1388" s="2">
        <v>447741727185</v>
      </c>
      <c r="J1388" s="2"/>
      <c r="K1388" s="2"/>
      <c r="L1388" s="2"/>
      <c r="M1388" s="2" t="s">
        <v>1566</v>
      </c>
      <c r="N1388" s="2" t="s">
        <v>2048</v>
      </c>
      <c r="O1388" s="2" t="s">
        <v>2179</v>
      </c>
      <c r="P1388" s="2" t="s">
        <v>3363</v>
      </c>
      <c r="Q1388" s="2" t="s">
        <v>2051</v>
      </c>
      <c r="R1388" s="2" t="s">
        <v>2052</v>
      </c>
      <c r="S1388" s="2"/>
      <c r="T1388" s="2" t="s">
        <v>93</v>
      </c>
    </row>
    <row r="1389" spans="1:20" ht="14.25" customHeight="1">
      <c r="A1389" s="2" t="s">
        <v>28018</v>
      </c>
      <c r="B1389" s="2" t="s">
        <v>28019</v>
      </c>
      <c r="C1389" s="2" t="s">
        <v>28020</v>
      </c>
      <c r="D1389" s="2" t="s">
        <v>28021</v>
      </c>
      <c r="E1389" s="2" t="s">
        <v>264</v>
      </c>
      <c r="F1389" s="2" t="s">
        <v>2473</v>
      </c>
      <c r="G1389" s="2" t="s">
        <v>23124</v>
      </c>
      <c r="H1389" s="2" t="s">
        <v>28022</v>
      </c>
      <c r="I1389" s="2"/>
      <c r="J1389" s="2"/>
      <c r="K1389" s="2"/>
      <c r="L1389" s="2"/>
      <c r="M1389" s="2" t="s">
        <v>59</v>
      </c>
      <c r="N1389" s="2" t="s">
        <v>2048</v>
      </c>
      <c r="O1389" s="2" t="s">
        <v>2301</v>
      </c>
      <c r="P1389" s="2" t="s">
        <v>4630</v>
      </c>
      <c r="Q1389" s="2" t="s">
        <v>2051</v>
      </c>
      <c r="R1389" s="2" t="s">
        <v>2067</v>
      </c>
      <c r="S1389" s="2"/>
      <c r="T1389" s="2" t="s">
        <v>28023</v>
      </c>
    </row>
    <row r="1390" spans="1:20" ht="14.25" customHeight="1">
      <c r="A1390" s="2" t="s">
        <v>28024</v>
      </c>
      <c r="B1390" s="2" t="s">
        <v>28025</v>
      </c>
      <c r="C1390" s="2" t="s">
        <v>28025</v>
      </c>
      <c r="D1390" s="2" t="s">
        <v>324</v>
      </c>
      <c r="E1390" s="2" t="s">
        <v>96</v>
      </c>
      <c r="F1390" s="2" t="s">
        <v>7825</v>
      </c>
      <c r="G1390" s="2" t="s">
        <v>2046</v>
      </c>
      <c r="H1390" s="2" t="s">
        <v>28026</v>
      </c>
      <c r="I1390" s="2"/>
      <c r="J1390" s="2"/>
      <c r="K1390" s="2"/>
      <c r="L1390" s="2"/>
      <c r="M1390" s="2" t="s">
        <v>1566</v>
      </c>
      <c r="N1390" s="2" t="s">
        <v>2048</v>
      </c>
      <c r="O1390" s="2" t="s">
        <v>2199</v>
      </c>
      <c r="P1390" s="2" t="s">
        <v>3235</v>
      </c>
      <c r="Q1390" s="2" t="s">
        <v>2051</v>
      </c>
      <c r="R1390" s="2" t="s">
        <v>2200</v>
      </c>
      <c r="S1390" s="2"/>
      <c r="T1390" s="2" t="s">
        <v>323</v>
      </c>
    </row>
    <row r="1391" spans="1:20" ht="14.25" customHeight="1">
      <c r="A1391" s="2" t="s">
        <v>28027</v>
      </c>
      <c r="B1391" s="2" t="s">
        <v>2842</v>
      </c>
      <c r="C1391" s="2" t="s">
        <v>3222</v>
      </c>
      <c r="D1391" s="2" t="s">
        <v>234</v>
      </c>
      <c r="E1391" s="2" t="s">
        <v>96</v>
      </c>
      <c r="F1391" s="2" t="s">
        <v>4664</v>
      </c>
      <c r="G1391" s="2" t="s">
        <v>2046</v>
      </c>
      <c r="H1391" s="2" t="s">
        <v>28028</v>
      </c>
      <c r="I1391" s="2"/>
      <c r="J1391" s="2"/>
      <c r="K1391" s="2"/>
      <c r="L1391" s="2"/>
      <c r="M1391" s="2" t="s">
        <v>1566</v>
      </c>
      <c r="N1391" s="2" t="s">
        <v>2058</v>
      </c>
      <c r="O1391" s="2" t="s">
        <v>2153</v>
      </c>
      <c r="P1391" s="2" t="s">
        <v>3969</v>
      </c>
      <c r="Q1391" s="2" t="s">
        <v>2051</v>
      </c>
      <c r="R1391" s="2" t="s">
        <v>2052</v>
      </c>
      <c r="S1391" s="2"/>
      <c r="T1391" s="2" t="s">
        <v>233</v>
      </c>
    </row>
    <row r="1392" spans="1:20" ht="14.25" customHeight="1">
      <c r="A1392" s="2" t="s">
        <v>28029</v>
      </c>
      <c r="B1392" s="2" t="s">
        <v>14954</v>
      </c>
      <c r="C1392" s="2" t="s">
        <v>28030</v>
      </c>
      <c r="D1392" s="2" t="s">
        <v>130</v>
      </c>
      <c r="E1392" s="2" t="s">
        <v>96</v>
      </c>
      <c r="F1392" s="2" t="s">
        <v>28031</v>
      </c>
      <c r="G1392" s="2" t="s">
        <v>2046</v>
      </c>
      <c r="H1392" s="2" t="s">
        <v>28032</v>
      </c>
      <c r="I1392" s="2"/>
      <c r="J1392" s="2"/>
      <c r="K1392" s="2"/>
      <c r="L1392" s="2"/>
      <c r="M1392" s="2" t="s">
        <v>1566</v>
      </c>
      <c r="N1392" s="2" t="s">
        <v>2058</v>
      </c>
      <c r="O1392" s="2" t="s">
        <v>2145</v>
      </c>
      <c r="P1392" s="2" t="s">
        <v>2372</v>
      </c>
      <c r="Q1392" s="2" t="s">
        <v>2051</v>
      </c>
      <c r="R1392" s="2" t="s">
        <v>2067</v>
      </c>
      <c r="S1392" s="2"/>
      <c r="T1392" s="2" t="s">
        <v>129</v>
      </c>
    </row>
    <row r="1393" spans="1:20" ht="14.25" customHeight="1">
      <c r="A1393" s="2" t="s">
        <v>28033</v>
      </c>
      <c r="B1393" s="2" t="s">
        <v>28034</v>
      </c>
      <c r="C1393" s="2" t="s">
        <v>10762</v>
      </c>
      <c r="D1393" s="2" t="s">
        <v>124</v>
      </c>
      <c r="E1393" s="2" t="s">
        <v>96</v>
      </c>
      <c r="F1393" s="2" t="s">
        <v>28035</v>
      </c>
      <c r="G1393" s="2" t="s">
        <v>2046</v>
      </c>
      <c r="H1393" s="2" t="s">
        <v>28036</v>
      </c>
      <c r="I1393" s="2"/>
      <c r="J1393" s="2"/>
      <c r="K1393" s="2"/>
      <c r="L1393" s="2"/>
      <c r="M1393" s="2" t="s">
        <v>1566</v>
      </c>
      <c r="N1393" s="2" t="s">
        <v>2058</v>
      </c>
      <c r="O1393" s="2" t="s">
        <v>2153</v>
      </c>
      <c r="P1393" s="2" t="s">
        <v>27542</v>
      </c>
      <c r="Q1393" s="2" t="s">
        <v>2051</v>
      </c>
      <c r="R1393" s="2" t="s">
        <v>2052</v>
      </c>
      <c r="S1393" s="2"/>
      <c r="T1393" s="2" t="s">
        <v>123</v>
      </c>
    </row>
    <row r="1394" spans="1:20" ht="14.25" customHeight="1">
      <c r="A1394" s="2" t="s">
        <v>28037</v>
      </c>
      <c r="B1394" s="2" t="s">
        <v>28038</v>
      </c>
      <c r="C1394" s="2" t="s">
        <v>28039</v>
      </c>
      <c r="D1394" s="2" t="s">
        <v>882</v>
      </c>
      <c r="E1394" s="2" t="s">
        <v>264</v>
      </c>
      <c r="F1394" s="2" t="s">
        <v>28040</v>
      </c>
      <c r="G1394" s="2" t="s">
        <v>2046</v>
      </c>
      <c r="H1394" s="2" t="s">
        <v>28041</v>
      </c>
      <c r="I1394" s="2"/>
      <c r="J1394" s="2"/>
      <c r="K1394" s="2"/>
      <c r="L1394" s="2"/>
      <c r="M1394" s="2" t="s">
        <v>1566</v>
      </c>
      <c r="N1394" s="2" t="s">
        <v>2048</v>
      </c>
      <c r="O1394" s="2" t="s">
        <v>2199</v>
      </c>
      <c r="P1394" s="2" t="s">
        <v>24195</v>
      </c>
      <c r="Q1394" s="2" t="s">
        <v>2051</v>
      </c>
      <c r="R1394" s="2" t="s">
        <v>2052</v>
      </c>
      <c r="S1394" s="2"/>
      <c r="T1394" s="2" t="s">
        <v>881</v>
      </c>
    </row>
    <row r="1395" spans="1:20" ht="14.25" customHeight="1">
      <c r="A1395" s="2" t="s">
        <v>28042</v>
      </c>
      <c r="B1395" s="2" t="s">
        <v>12179</v>
      </c>
      <c r="C1395" s="2" t="s">
        <v>3284</v>
      </c>
      <c r="D1395" s="2" t="s">
        <v>328</v>
      </c>
      <c r="E1395" s="2" t="s">
        <v>96</v>
      </c>
      <c r="F1395" s="2" t="s">
        <v>2090</v>
      </c>
      <c r="G1395" s="2" t="s">
        <v>2046</v>
      </c>
      <c r="H1395" s="2" t="s">
        <v>28043</v>
      </c>
      <c r="I1395" s="2" t="s">
        <v>28044</v>
      </c>
      <c r="J1395" s="2"/>
      <c r="K1395" s="2"/>
      <c r="L1395" s="2" t="s">
        <v>4539</v>
      </c>
      <c r="M1395" s="2" t="s">
        <v>1566</v>
      </c>
      <c r="N1395" s="2" t="s">
        <v>2058</v>
      </c>
      <c r="O1395" s="2" t="s">
        <v>2093</v>
      </c>
      <c r="P1395" s="2" t="s">
        <v>24115</v>
      </c>
      <c r="Q1395" s="2" t="s">
        <v>2051</v>
      </c>
      <c r="R1395" s="2" t="s">
        <v>2067</v>
      </c>
      <c r="S1395" s="2"/>
      <c r="T1395" s="2" t="s">
        <v>327</v>
      </c>
    </row>
    <row r="1396" spans="1:20" ht="14.25" customHeight="1">
      <c r="A1396" s="2" t="s">
        <v>28045</v>
      </c>
      <c r="B1396" s="2" t="s">
        <v>22867</v>
      </c>
      <c r="C1396" s="2" t="s">
        <v>19998</v>
      </c>
      <c r="D1396" s="2" t="s">
        <v>21189</v>
      </c>
      <c r="E1396" s="2" t="s">
        <v>264</v>
      </c>
      <c r="F1396" s="2" t="s">
        <v>28046</v>
      </c>
      <c r="G1396" s="2" t="s">
        <v>2091</v>
      </c>
      <c r="H1396" s="2" t="s">
        <v>28047</v>
      </c>
      <c r="I1396" s="2"/>
      <c r="J1396" s="2"/>
      <c r="K1396" s="2"/>
      <c r="L1396" s="2"/>
      <c r="M1396" s="2" t="s">
        <v>1566</v>
      </c>
      <c r="N1396" s="2" t="s">
        <v>2058</v>
      </c>
      <c r="O1396" s="2" t="s">
        <v>2093</v>
      </c>
      <c r="P1396" s="2" t="s">
        <v>4630</v>
      </c>
      <c r="Q1396" s="2" t="s">
        <v>2051</v>
      </c>
      <c r="R1396" s="2" t="s">
        <v>2067</v>
      </c>
      <c r="S1396" s="2"/>
      <c r="T1396" s="2" t="s">
        <v>21192</v>
      </c>
    </row>
    <row r="1397" spans="1:20" ht="14.25" customHeight="1">
      <c r="A1397" s="2" t="s">
        <v>28048</v>
      </c>
      <c r="B1397" s="2" t="s">
        <v>28049</v>
      </c>
      <c r="C1397" s="2" t="s">
        <v>28050</v>
      </c>
      <c r="D1397" s="2" t="s">
        <v>1322</v>
      </c>
      <c r="E1397" s="2" t="s">
        <v>264</v>
      </c>
      <c r="F1397" s="2" t="s">
        <v>2489</v>
      </c>
      <c r="G1397" s="2" t="s">
        <v>2046</v>
      </c>
      <c r="H1397" s="2" t="s">
        <v>28051</v>
      </c>
      <c r="I1397" s="2"/>
      <c r="J1397" s="2"/>
      <c r="K1397" s="2"/>
      <c r="L1397" s="2"/>
      <c r="M1397" s="2" t="s">
        <v>60</v>
      </c>
      <c r="N1397" s="2" t="s">
        <v>2058</v>
      </c>
      <c r="O1397" s="2" t="s">
        <v>2491</v>
      </c>
      <c r="P1397" s="2" t="s">
        <v>21281</v>
      </c>
      <c r="Q1397" s="2" t="s">
        <v>2051</v>
      </c>
      <c r="R1397" s="2"/>
      <c r="S1397" s="2"/>
      <c r="T1397" s="2" t="s">
        <v>1321</v>
      </c>
    </row>
    <row r="1398" spans="1:20" ht="14.25" customHeight="1">
      <c r="A1398" s="2" t="s">
        <v>28052</v>
      </c>
      <c r="B1398" s="2" t="s">
        <v>28053</v>
      </c>
      <c r="C1398" s="2" t="s">
        <v>28054</v>
      </c>
      <c r="D1398" s="2" t="s">
        <v>876</v>
      </c>
      <c r="E1398" s="2" t="s">
        <v>264</v>
      </c>
      <c r="F1398" s="2" t="s">
        <v>28055</v>
      </c>
      <c r="G1398" s="2" t="s">
        <v>2046</v>
      </c>
      <c r="H1398" s="2" t="s">
        <v>28056</v>
      </c>
      <c r="I1398" s="2"/>
      <c r="J1398" s="2"/>
      <c r="K1398" s="2"/>
      <c r="L1398" s="2"/>
      <c r="M1398" s="2" t="s">
        <v>1566</v>
      </c>
      <c r="N1398" s="2" t="s">
        <v>2058</v>
      </c>
      <c r="O1398" s="2" t="s">
        <v>2093</v>
      </c>
      <c r="P1398" s="2" t="s">
        <v>21091</v>
      </c>
      <c r="Q1398" s="2" t="s">
        <v>2051</v>
      </c>
      <c r="R1398" s="2" t="s">
        <v>2067</v>
      </c>
      <c r="S1398" s="2"/>
      <c r="T1398" s="2" t="s">
        <v>875</v>
      </c>
    </row>
    <row r="1399" spans="1:20" ht="14.25" customHeight="1">
      <c r="A1399" s="2" t="s">
        <v>28057</v>
      </c>
      <c r="B1399" s="2" t="s">
        <v>6066</v>
      </c>
      <c r="C1399" s="2" t="s">
        <v>3977</v>
      </c>
      <c r="D1399" s="2" t="s">
        <v>1024</v>
      </c>
      <c r="E1399" s="2" t="s">
        <v>264</v>
      </c>
      <c r="F1399" s="2" t="s">
        <v>28058</v>
      </c>
      <c r="G1399" s="2" t="s">
        <v>2046</v>
      </c>
      <c r="H1399" s="2" t="s">
        <v>28059</v>
      </c>
      <c r="I1399" s="2"/>
      <c r="J1399" s="2"/>
      <c r="K1399" s="2"/>
      <c r="L1399" s="2"/>
      <c r="M1399" s="2" t="s">
        <v>1566</v>
      </c>
      <c r="N1399" s="2" t="s">
        <v>2048</v>
      </c>
      <c r="O1399" s="2" t="s">
        <v>2199</v>
      </c>
      <c r="P1399" s="2" t="s">
        <v>23064</v>
      </c>
      <c r="Q1399" s="2" t="s">
        <v>2051</v>
      </c>
      <c r="R1399" s="2" t="s">
        <v>2067</v>
      </c>
      <c r="S1399" s="2"/>
      <c r="T1399" s="2" t="s">
        <v>1023</v>
      </c>
    </row>
    <row r="1400" spans="1:20" ht="14.25" customHeight="1">
      <c r="A1400" s="2" t="s">
        <v>28060</v>
      </c>
      <c r="B1400" s="2" t="s">
        <v>12203</v>
      </c>
      <c r="C1400" s="2" t="s">
        <v>2176</v>
      </c>
      <c r="D1400" s="2" t="s">
        <v>718</v>
      </c>
      <c r="E1400" s="2" t="s">
        <v>264</v>
      </c>
      <c r="F1400" s="2" t="s">
        <v>2473</v>
      </c>
      <c r="G1400" s="2" t="s">
        <v>2046</v>
      </c>
      <c r="H1400" s="2" t="s">
        <v>28061</v>
      </c>
      <c r="I1400" s="2"/>
      <c r="J1400" s="2"/>
      <c r="K1400" s="2"/>
      <c r="L1400" s="2"/>
      <c r="M1400" s="2" t="s">
        <v>59</v>
      </c>
      <c r="N1400" s="2" t="s">
        <v>2048</v>
      </c>
      <c r="O1400" s="2" t="s">
        <v>2301</v>
      </c>
      <c r="P1400" s="2" t="s">
        <v>20494</v>
      </c>
      <c r="Q1400" s="2" t="s">
        <v>2051</v>
      </c>
      <c r="R1400" s="2" t="s">
        <v>2052</v>
      </c>
      <c r="S1400" s="2"/>
      <c r="T1400" s="2" t="s">
        <v>717</v>
      </c>
    </row>
    <row r="1401" spans="1:20" ht="14.25" customHeight="1">
      <c r="A1401" s="2" t="s">
        <v>28062</v>
      </c>
      <c r="B1401" s="2" t="s">
        <v>12203</v>
      </c>
      <c r="C1401" s="2" t="s">
        <v>2849</v>
      </c>
      <c r="D1401" s="2" t="s">
        <v>409</v>
      </c>
      <c r="E1401" s="2" t="s">
        <v>264</v>
      </c>
      <c r="F1401" s="2" t="s">
        <v>28063</v>
      </c>
      <c r="G1401" s="2" t="s">
        <v>2046</v>
      </c>
      <c r="H1401" s="2" t="s">
        <v>28064</v>
      </c>
      <c r="I1401" s="2">
        <v>447903535824</v>
      </c>
      <c r="J1401" s="2"/>
      <c r="K1401" s="2"/>
      <c r="L1401" s="2" t="s">
        <v>27924</v>
      </c>
      <c r="M1401" s="2" t="s">
        <v>59</v>
      </c>
      <c r="N1401" s="2" t="s">
        <v>2058</v>
      </c>
      <c r="O1401" s="2" t="s">
        <v>2101</v>
      </c>
      <c r="P1401" s="2" t="s">
        <v>2631</v>
      </c>
      <c r="Q1401" s="2" t="s">
        <v>2051</v>
      </c>
      <c r="R1401" s="2"/>
      <c r="S1401" s="2"/>
      <c r="T1401" s="2" t="s">
        <v>408</v>
      </c>
    </row>
    <row r="1402" spans="1:20" ht="14.25" customHeight="1">
      <c r="A1402" s="2" t="s">
        <v>28065</v>
      </c>
      <c r="B1402" s="2" t="s">
        <v>6066</v>
      </c>
      <c r="C1402" s="2" t="s">
        <v>5110</v>
      </c>
      <c r="D1402" s="2" t="s">
        <v>1060</v>
      </c>
      <c r="E1402" s="2" t="s">
        <v>264</v>
      </c>
      <c r="F1402" s="2" t="s">
        <v>2112</v>
      </c>
      <c r="G1402" s="2" t="s">
        <v>2046</v>
      </c>
      <c r="H1402" s="2" t="s">
        <v>28066</v>
      </c>
      <c r="I1402" s="2"/>
      <c r="J1402" s="2"/>
      <c r="K1402" s="2"/>
      <c r="L1402" s="2"/>
      <c r="M1402" s="2" t="s">
        <v>1566</v>
      </c>
      <c r="N1402" s="2" t="s">
        <v>2058</v>
      </c>
      <c r="O1402" s="2" t="s">
        <v>2093</v>
      </c>
      <c r="P1402" s="2" t="s">
        <v>23064</v>
      </c>
      <c r="Q1402" s="2" t="s">
        <v>2051</v>
      </c>
      <c r="R1402" s="2" t="s">
        <v>2067</v>
      </c>
      <c r="S1402" s="2"/>
      <c r="T1402" s="2" t="s">
        <v>1059</v>
      </c>
    </row>
    <row r="1403" spans="1:20" ht="14.25" customHeight="1">
      <c r="A1403" s="2" t="s">
        <v>28067</v>
      </c>
      <c r="B1403" s="2" t="s">
        <v>3425</v>
      </c>
      <c r="C1403" s="2" t="s">
        <v>5520</v>
      </c>
      <c r="D1403" s="2" t="s">
        <v>382</v>
      </c>
      <c r="E1403" s="2" t="s">
        <v>264</v>
      </c>
      <c r="F1403" s="2" t="s">
        <v>2112</v>
      </c>
      <c r="G1403" s="2" t="s">
        <v>2046</v>
      </c>
      <c r="H1403" s="2" t="s">
        <v>28068</v>
      </c>
      <c r="I1403" s="2"/>
      <c r="J1403" s="2"/>
      <c r="K1403" s="2"/>
      <c r="L1403" s="2"/>
      <c r="M1403" s="2" t="s">
        <v>1566</v>
      </c>
      <c r="N1403" s="2" t="s">
        <v>2058</v>
      </c>
      <c r="O1403" s="2" t="s">
        <v>2093</v>
      </c>
      <c r="P1403" s="2" t="s">
        <v>4570</v>
      </c>
      <c r="Q1403" s="2" t="s">
        <v>2051</v>
      </c>
      <c r="R1403" s="2" t="s">
        <v>2067</v>
      </c>
      <c r="S1403" s="2"/>
      <c r="T1403" s="2" t="s">
        <v>381</v>
      </c>
    </row>
    <row r="1404" spans="1:20" ht="14.25" customHeight="1">
      <c r="A1404" s="2" t="s">
        <v>28069</v>
      </c>
      <c r="B1404" s="2" t="s">
        <v>3425</v>
      </c>
      <c r="C1404" s="2" t="s">
        <v>28070</v>
      </c>
      <c r="D1404" s="2" t="s">
        <v>188</v>
      </c>
      <c r="E1404" s="2" t="s">
        <v>96</v>
      </c>
      <c r="F1404" s="2" t="s">
        <v>28071</v>
      </c>
      <c r="G1404" s="2" t="s">
        <v>2046</v>
      </c>
      <c r="H1404" s="2" t="s">
        <v>28072</v>
      </c>
      <c r="I1404" s="2"/>
      <c r="J1404" s="2"/>
      <c r="K1404" s="2"/>
      <c r="L1404" s="2"/>
      <c r="M1404" s="2" t="s">
        <v>1566</v>
      </c>
      <c r="N1404" s="2" t="s">
        <v>2058</v>
      </c>
      <c r="O1404" s="2" t="s">
        <v>2153</v>
      </c>
      <c r="P1404" s="2" t="s">
        <v>2066</v>
      </c>
      <c r="Q1404" s="2" t="s">
        <v>2051</v>
      </c>
      <c r="R1404" s="2" t="s">
        <v>2052</v>
      </c>
      <c r="S1404" s="2"/>
      <c r="T1404" s="2" t="s">
        <v>187</v>
      </c>
    </row>
    <row r="1405" spans="1:20" ht="14.25" customHeight="1">
      <c r="A1405" s="2" t="s">
        <v>28073</v>
      </c>
      <c r="B1405" s="2" t="s">
        <v>3425</v>
      </c>
      <c r="C1405" s="2" t="s">
        <v>22264</v>
      </c>
      <c r="D1405" s="2" t="s">
        <v>236</v>
      </c>
      <c r="E1405" s="2" t="s">
        <v>96</v>
      </c>
      <c r="F1405" s="2" t="s">
        <v>28074</v>
      </c>
      <c r="G1405" s="2" t="s">
        <v>2046</v>
      </c>
      <c r="H1405" s="2" t="s">
        <v>28075</v>
      </c>
      <c r="I1405" s="2"/>
      <c r="J1405" s="2"/>
      <c r="K1405" s="2"/>
      <c r="L1405" s="2"/>
      <c r="M1405" s="2" t="s">
        <v>1566</v>
      </c>
      <c r="N1405" s="2" t="s">
        <v>2048</v>
      </c>
      <c r="O1405" s="2" t="s">
        <v>2179</v>
      </c>
      <c r="P1405" s="2" t="s">
        <v>2730</v>
      </c>
      <c r="Q1405" s="2" t="s">
        <v>2051</v>
      </c>
      <c r="R1405" s="2" t="s">
        <v>2067</v>
      </c>
      <c r="S1405" s="2"/>
      <c r="T1405" s="2" t="s">
        <v>235</v>
      </c>
    </row>
    <row r="1406" spans="1:20" ht="14.25" customHeight="1">
      <c r="A1406" s="2" t="s">
        <v>28076</v>
      </c>
      <c r="B1406" s="2" t="s">
        <v>3425</v>
      </c>
      <c r="C1406" s="2" t="s">
        <v>28077</v>
      </c>
      <c r="D1406" s="2" t="s">
        <v>126</v>
      </c>
      <c r="E1406" s="2" t="s">
        <v>96</v>
      </c>
      <c r="F1406" s="2" t="s">
        <v>28078</v>
      </c>
      <c r="G1406" s="2" t="s">
        <v>2046</v>
      </c>
      <c r="H1406" s="2" t="s">
        <v>28079</v>
      </c>
      <c r="I1406" s="2"/>
      <c r="J1406" s="2"/>
      <c r="K1406" s="2"/>
      <c r="L1406" s="2"/>
      <c r="M1406" s="2" t="s">
        <v>1566</v>
      </c>
      <c r="N1406" s="2" t="s">
        <v>2058</v>
      </c>
      <c r="O1406" s="2" t="s">
        <v>2153</v>
      </c>
      <c r="P1406" s="2" t="s">
        <v>2730</v>
      </c>
      <c r="Q1406" s="2" t="s">
        <v>2051</v>
      </c>
      <c r="R1406" s="2" t="s">
        <v>2067</v>
      </c>
      <c r="S1406" s="2"/>
      <c r="T1406" s="2" t="s">
        <v>125</v>
      </c>
    </row>
    <row r="1407" spans="1:20" ht="14.25" customHeight="1">
      <c r="A1407" s="2" t="s">
        <v>28080</v>
      </c>
      <c r="B1407" s="2" t="s">
        <v>3415</v>
      </c>
      <c r="C1407" s="2" t="s">
        <v>5264</v>
      </c>
      <c r="D1407" s="2" t="s">
        <v>202</v>
      </c>
      <c r="E1407" s="2" t="s">
        <v>96</v>
      </c>
      <c r="F1407" s="2" t="s">
        <v>28081</v>
      </c>
      <c r="G1407" s="2" t="s">
        <v>2046</v>
      </c>
      <c r="H1407" s="2" t="s">
        <v>28082</v>
      </c>
      <c r="I1407" s="2"/>
      <c r="J1407" s="2"/>
      <c r="K1407" s="2"/>
      <c r="L1407" s="2"/>
      <c r="M1407" s="2" t="s">
        <v>1566</v>
      </c>
      <c r="N1407" s="2" t="s">
        <v>2048</v>
      </c>
      <c r="O1407" s="2" t="s">
        <v>2199</v>
      </c>
      <c r="P1407" s="2" t="s">
        <v>2108</v>
      </c>
      <c r="Q1407" s="2" t="s">
        <v>2051</v>
      </c>
      <c r="R1407" s="2" t="s">
        <v>2200</v>
      </c>
      <c r="S1407" s="2"/>
      <c r="T1407" s="2" t="s">
        <v>201</v>
      </c>
    </row>
    <row r="1408" spans="1:20" ht="14.25" customHeight="1">
      <c r="A1408" s="2" t="s">
        <v>28083</v>
      </c>
      <c r="B1408" s="2" t="s">
        <v>28084</v>
      </c>
      <c r="C1408" s="2" t="s">
        <v>28085</v>
      </c>
      <c r="D1408" s="2" t="s">
        <v>128</v>
      </c>
      <c r="E1408" s="2" t="s">
        <v>96</v>
      </c>
      <c r="F1408" s="2" t="s">
        <v>28086</v>
      </c>
      <c r="G1408" s="2" t="s">
        <v>2046</v>
      </c>
      <c r="H1408" s="2" t="s">
        <v>28087</v>
      </c>
      <c r="I1408" s="2"/>
      <c r="J1408" s="2"/>
      <c r="K1408" s="2"/>
      <c r="L1408" s="2"/>
      <c r="M1408" s="2" t="s">
        <v>1566</v>
      </c>
      <c r="N1408" s="2" t="s">
        <v>2058</v>
      </c>
      <c r="O1408" s="2" t="s">
        <v>2145</v>
      </c>
      <c r="P1408" s="2" t="s">
        <v>3363</v>
      </c>
      <c r="Q1408" s="2" t="s">
        <v>2051</v>
      </c>
      <c r="R1408" s="2" t="s">
        <v>2052</v>
      </c>
      <c r="S1408" s="2"/>
      <c r="T1408" s="2" t="s">
        <v>127</v>
      </c>
    </row>
    <row r="1409" spans="1:20" ht="14.25" customHeight="1">
      <c r="A1409" s="2" t="s">
        <v>28088</v>
      </c>
      <c r="B1409" s="2" t="s">
        <v>3415</v>
      </c>
      <c r="C1409" s="2" t="s">
        <v>28089</v>
      </c>
      <c r="D1409" s="2" t="s">
        <v>202</v>
      </c>
      <c r="E1409" s="2" t="s">
        <v>96</v>
      </c>
      <c r="F1409" s="2" t="s">
        <v>2473</v>
      </c>
      <c r="G1409" s="2" t="s">
        <v>2046</v>
      </c>
      <c r="H1409" s="2" t="s">
        <v>28090</v>
      </c>
      <c r="I1409" s="2"/>
      <c r="J1409" s="2"/>
      <c r="K1409" s="2"/>
      <c r="L1409" s="2"/>
      <c r="M1409" s="2" t="s">
        <v>59</v>
      </c>
      <c r="N1409" s="2" t="s">
        <v>2048</v>
      </c>
      <c r="O1409" s="2" t="s">
        <v>2301</v>
      </c>
      <c r="P1409" s="2" t="s">
        <v>2456</v>
      </c>
      <c r="Q1409" s="2" t="s">
        <v>2051</v>
      </c>
      <c r="R1409" s="2"/>
      <c r="S1409" s="2"/>
      <c r="T1409" s="2" t="s">
        <v>201</v>
      </c>
    </row>
    <row r="1410" spans="1:20" ht="14.25" customHeight="1">
      <c r="A1410" s="2" t="s">
        <v>28091</v>
      </c>
      <c r="B1410" s="2" t="s">
        <v>12217</v>
      </c>
      <c r="C1410" s="2" t="s">
        <v>16744</v>
      </c>
      <c r="D1410" s="2" t="s">
        <v>232</v>
      </c>
      <c r="E1410" s="2" t="s">
        <v>264</v>
      </c>
      <c r="F1410" s="2" t="s">
        <v>3606</v>
      </c>
      <c r="G1410" s="2" t="s">
        <v>2046</v>
      </c>
      <c r="H1410" s="2" t="s">
        <v>28092</v>
      </c>
      <c r="I1410" s="2"/>
      <c r="J1410" s="2"/>
      <c r="K1410" s="2"/>
      <c r="L1410" s="2"/>
      <c r="M1410" s="2" t="s">
        <v>1566</v>
      </c>
      <c r="N1410" s="2" t="s">
        <v>2058</v>
      </c>
      <c r="O1410" s="2" t="s">
        <v>2145</v>
      </c>
      <c r="P1410" s="2" t="s">
        <v>4570</v>
      </c>
      <c r="Q1410" s="2" t="s">
        <v>2051</v>
      </c>
      <c r="R1410" s="2" t="s">
        <v>2052</v>
      </c>
      <c r="S1410" s="2"/>
      <c r="T1410" s="2" t="s">
        <v>231</v>
      </c>
    </row>
    <row r="1411" spans="1:20" ht="14.25" customHeight="1">
      <c r="A1411" s="2" t="s">
        <v>28093</v>
      </c>
      <c r="B1411" s="2" t="s">
        <v>3415</v>
      </c>
      <c r="C1411" s="2" t="s">
        <v>28094</v>
      </c>
      <c r="D1411" s="2" t="s">
        <v>128</v>
      </c>
      <c r="E1411" s="2" t="s">
        <v>96</v>
      </c>
      <c r="F1411" s="2" t="s">
        <v>3606</v>
      </c>
      <c r="G1411" s="2" t="s">
        <v>2046</v>
      </c>
      <c r="H1411" s="2" t="s">
        <v>28095</v>
      </c>
      <c r="I1411" s="2"/>
      <c r="J1411" s="2"/>
      <c r="K1411" s="2"/>
      <c r="L1411" s="2"/>
      <c r="M1411" s="2" t="s">
        <v>1566</v>
      </c>
      <c r="N1411" s="2" t="s">
        <v>2058</v>
      </c>
      <c r="O1411" s="2" t="s">
        <v>2145</v>
      </c>
      <c r="P1411" s="2" t="s">
        <v>3363</v>
      </c>
      <c r="Q1411" s="2" t="s">
        <v>2051</v>
      </c>
      <c r="R1411" s="2" t="s">
        <v>2052</v>
      </c>
      <c r="S1411" s="2"/>
      <c r="T1411" s="2" t="s">
        <v>127</v>
      </c>
    </row>
    <row r="1412" spans="1:20" ht="14.25" customHeight="1">
      <c r="A1412" s="2" t="s">
        <v>28096</v>
      </c>
      <c r="B1412" s="2" t="s">
        <v>3415</v>
      </c>
      <c r="C1412" s="2" t="s">
        <v>28097</v>
      </c>
      <c r="D1412" s="2" t="s">
        <v>126</v>
      </c>
      <c r="E1412" s="2" t="s">
        <v>96</v>
      </c>
      <c r="F1412" s="2" t="s">
        <v>28098</v>
      </c>
      <c r="G1412" s="2" t="s">
        <v>2046</v>
      </c>
      <c r="H1412" s="2" t="s">
        <v>28099</v>
      </c>
      <c r="I1412" s="2"/>
      <c r="J1412" s="2"/>
      <c r="K1412" s="2"/>
      <c r="L1412" s="2"/>
      <c r="M1412" s="2" t="s">
        <v>1566</v>
      </c>
      <c r="N1412" s="2" t="s">
        <v>2048</v>
      </c>
      <c r="O1412" s="2" t="s">
        <v>2179</v>
      </c>
      <c r="P1412" s="2" t="s">
        <v>3363</v>
      </c>
      <c r="Q1412" s="2" t="s">
        <v>2051</v>
      </c>
      <c r="R1412" s="2" t="s">
        <v>2067</v>
      </c>
      <c r="S1412" s="2"/>
      <c r="T1412" s="2" t="s">
        <v>125</v>
      </c>
    </row>
    <row r="1413" spans="1:20" ht="14.25" customHeight="1">
      <c r="A1413" s="2" t="s">
        <v>28100</v>
      </c>
      <c r="B1413" s="2" t="s">
        <v>28101</v>
      </c>
      <c r="C1413" s="2" t="s">
        <v>28102</v>
      </c>
      <c r="D1413" s="2" t="s">
        <v>980</v>
      </c>
      <c r="E1413" s="2" t="s">
        <v>264</v>
      </c>
      <c r="F1413" s="2" t="s">
        <v>28103</v>
      </c>
      <c r="G1413" s="2" t="s">
        <v>2046</v>
      </c>
      <c r="H1413" s="2" t="s">
        <v>28104</v>
      </c>
      <c r="I1413" s="2"/>
      <c r="J1413" s="2"/>
      <c r="K1413" s="2"/>
      <c r="L1413" s="2"/>
      <c r="M1413" s="2" t="s">
        <v>1566</v>
      </c>
      <c r="N1413" s="2" t="s">
        <v>2058</v>
      </c>
      <c r="O1413" s="2" t="s">
        <v>2093</v>
      </c>
      <c r="P1413" s="2" t="s">
        <v>4570</v>
      </c>
      <c r="Q1413" s="2" t="s">
        <v>2051</v>
      </c>
      <c r="R1413" s="2" t="s">
        <v>2067</v>
      </c>
      <c r="S1413" s="2"/>
      <c r="T1413" s="2" t="s">
        <v>979</v>
      </c>
    </row>
    <row r="1414" spans="1:20" ht="14.25" customHeight="1">
      <c r="A1414" s="2" t="s">
        <v>28105</v>
      </c>
      <c r="B1414" s="2" t="s">
        <v>3409</v>
      </c>
      <c r="C1414" s="2" t="s">
        <v>4744</v>
      </c>
      <c r="D1414" s="2" t="s">
        <v>290</v>
      </c>
      <c r="E1414" s="2" t="s">
        <v>96</v>
      </c>
      <c r="F1414" s="2" t="s">
        <v>28106</v>
      </c>
      <c r="G1414" s="2" t="s">
        <v>2046</v>
      </c>
      <c r="H1414" s="2" t="s">
        <v>28107</v>
      </c>
      <c r="I1414" s="2"/>
      <c r="J1414" s="2"/>
      <c r="K1414" s="2"/>
      <c r="L1414" s="2"/>
      <c r="M1414" s="2" t="s">
        <v>1566</v>
      </c>
      <c r="N1414" s="2" t="s">
        <v>2048</v>
      </c>
      <c r="O1414" s="2" t="s">
        <v>2179</v>
      </c>
      <c r="P1414" s="2" t="s">
        <v>2398</v>
      </c>
      <c r="Q1414" s="2" t="s">
        <v>2051</v>
      </c>
      <c r="R1414" s="2" t="s">
        <v>2067</v>
      </c>
      <c r="S1414" s="2"/>
      <c r="T1414" s="2" t="s">
        <v>289</v>
      </c>
    </row>
    <row r="1415" spans="1:20" ht="14.25" customHeight="1">
      <c r="A1415" s="2" t="s">
        <v>28108</v>
      </c>
      <c r="B1415" s="2" t="s">
        <v>28109</v>
      </c>
      <c r="C1415" s="2" t="s">
        <v>28110</v>
      </c>
      <c r="D1415" s="2" t="s">
        <v>128</v>
      </c>
      <c r="E1415" s="2" t="s">
        <v>96</v>
      </c>
      <c r="F1415" s="2" t="s">
        <v>28111</v>
      </c>
      <c r="G1415" s="2" t="s">
        <v>2046</v>
      </c>
      <c r="H1415" s="2" t="s">
        <v>28112</v>
      </c>
      <c r="I1415" s="2"/>
      <c r="J1415" s="2"/>
      <c r="K1415" s="2"/>
      <c r="L1415" s="2"/>
      <c r="M1415" s="2" t="s">
        <v>1566</v>
      </c>
      <c r="N1415" s="2" t="s">
        <v>2058</v>
      </c>
      <c r="O1415" s="2" t="s">
        <v>2059</v>
      </c>
      <c r="P1415" s="2" t="s">
        <v>2562</v>
      </c>
      <c r="Q1415" s="2" t="s">
        <v>2051</v>
      </c>
      <c r="R1415" s="2" t="s">
        <v>2052</v>
      </c>
      <c r="S1415" s="2"/>
      <c r="T1415" s="2" t="s">
        <v>127</v>
      </c>
    </row>
    <row r="1416" spans="1:20" ht="14.25" customHeight="1">
      <c r="A1416" s="2" t="s">
        <v>28113</v>
      </c>
      <c r="B1416" s="2" t="s">
        <v>3409</v>
      </c>
      <c r="C1416" s="2" t="s">
        <v>28114</v>
      </c>
      <c r="D1416" s="2" t="s">
        <v>99</v>
      </c>
      <c r="E1416" s="2" t="s">
        <v>96</v>
      </c>
      <c r="F1416" s="2" t="s">
        <v>28115</v>
      </c>
      <c r="G1416" s="2" t="s">
        <v>2046</v>
      </c>
      <c r="H1416" s="2" t="s">
        <v>28116</v>
      </c>
      <c r="I1416" s="2"/>
      <c r="J1416" s="2"/>
      <c r="K1416" s="2"/>
      <c r="L1416" s="2"/>
      <c r="M1416" s="2" t="s">
        <v>1566</v>
      </c>
      <c r="N1416" s="2" t="s">
        <v>2048</v>
      </c>
      <c r="O1416" s="2" t="s">
        <v>2199</v>
      </c>
      <c r="P1416" s="2" t="s">
        <v>23064</v>
      </c>
      <c r="Q1416" s="2" t="s">
        <v>2051</v>
      </c>
      <c r="R1416" s="2" t="s">
        <v>2052</v>
      </c>
      <c r="S1416" s="2"/>
      <c r="T1416" s="2" t="s">
        <v>98</v>
      </c>
    </row>
    <row r="1417" spans="1:20" ht="14.25" customHeight="1">
      <c r="A1417" s="2" t="s">
        <v>28117</v>
      </c>
      <c r="B1417" s="2" t="s">
        <v>3409</v>
      </c>
      <c r="C1417" s="2" t="s">
        <v>28118</v>
      </c>
      <c r="D1417" s="2" t="s">
        <v>756</v>
      </c>
      <c r="E1417" s="2" t="s">
        <v>264</v>
      </c>
      <c r="F1417" s="2" t="s">
        <v>2320</v>
      </c>
      <c r="G1417" s="2" t="s">
        <v>2046</v>
      </c>
      <c r="H1417" s="2" t="s">
        <v>28119</v>
      </c>
      <c r="I1417" s="2"/>
      <c r="J1417" s="2"/>
      <c r="K1417" s="2"/>
      <c r="L1417" s="2"/>
      <c r="M1417" s="2" t="s">
        <v>59</v>
      </c>
      <c r="N1417" s="2" t="s">
        <v>2058</v>
      </c>
      <c r="O1417" s="2" t="s">
        <v>2322</v>
      </c>
      <c r="P1417" s="2" t="s">
        <v>20494</v>
      </c>
      <c r="Q1417" s="2" t="s">
        <v>2051</v>
      </c>
      <c r="R1417" s="2" t="s">
        <v>2052</v>
      </c>
      <c r="S1417" s="2"/>
      <c r="T1417" s="2" t="s">
        <v>755</v>
      </c>
    </row>
    <row r="1418" spans="1:20" ht="14.25" customHeight="1">
      <c r="A1418" s="2" t="s">
        <v>28120</v>
      </c>
      <c r="B1418" s="2" t="s">
        <v>3415</v>
      </c>
      <c r="C1418" s="2" t="s">
        <v>28121</v>
      </c>
      <c r="D1418" s="2" t="s">
        <v>114</v>
      </c>
      <c r="E1418" s="2" t="s">
        <v>96</v>
      </c>
      <c r="F1418" s="2" t="s">
        <v>3606</v>
      </c>
      <c r="G1418" s="2" t="s">
        <v>2046</v>
      </c>
      <c r="H1418" s="2" t="s">
        <v>28122</v>
      </c>
      <c r="I1418" s="2"/>
      <c r="J1418" s="2"/>
      <c r="K1418" s="2"/>
      <c r="L1418" s="2"/>
      <c r="M1418" s="2" t="s">
        <v>1566</v>
      </c>
      <c r="N1418" s="2" t="s">
        <v>2058</v>
      </c>
      <c r="O1418" s="2" t="s">
        <v>2145</v>
      </c>
      <c r="P1418" s="2" t="s">
        <v>2372</v>
      </c>
      <c r="Q1418" s="2" t="s">
        <v>2051</v>
      </c>
      <c r="R1418" s="2" t="s">
        <v>2052</v>
      </c>
      <c r="S1418" s="2"/>
      <c r="T1418" s="2" t="s">
        <v>113</v>
      </c>
    </row>
    <row r="1419" spans="1:20" ht="14.25" customHeight="1">
      <c r="A1419" s="2" t="s">
        <v>28123</v>
      </c>
      <c r="B1419" s="2" t="s">
        <v>3415</v>
      </c>
      <c r="C1419" s="2" t="s">
        <v>28124</v>
      </c>
      <c r="D1419" s="2" t="s">
        <v>124</v>
      </c>
      <c r="E1419" s="2" t="s">
        <v>96</v>
      </c>
      <c r="F1419" s="2" t="s">
        <v>28125</v>
      </c>
      <c r="G1419" s="2" t="s">
        <v>2046</v>
      </c>
      <c r="H1419" s="2" t="s">
        <v>28126</v>
      </c>
      <c r="I1419" s="2">
        <v>447958188858</v>
      </c>
      <c r="J1419" s="2"/>
      <c r="K1419" s="2"/>
      <c r="L1419" s="2"/>
      <c r="M1419" s="2" t="s">
        <v>1566</v>
      </c>
      <c r="N1419" s="2" t="s">
        <v>2048</v>
      </c>
      <c r="O1419" s="2" t="s">
        <v>2179</v>
      </c>
      <c r="P1419" s="2" t="s">
        <v>25398</v>
      </c>
      <c r="Q1419" s="2" t="s">
        <v>2051</v>
      </c>
      <c r="R1419" s="2" t="s">
        <v>2067</v>
      </c>
      <c r="S1419" s="2"/>
      <c r="T1419" s="2" t="s">
        <v>123</v>
      </c>
    </row>
    <row r="1420" spans="1:20" ht="14.25" customHeight="1">
      <c r="A1420" s="22" t="s">
        <v>28127</v>
      </c>
      <c r="B1420" s="22" t="s">
        <v>28128</v>
      </c>
      <c r="C1420" s="22" t="s">
        <v>28129</v>
      </c>
      <c r="D1420" s="22" t="s">
        <v>99</v>
      </c>
      <c r="E1420" s="22" t="s">
        <v>96</v>
      </c>
      <c r="F1420" s="22" t="s">
        <v>28130</v>
      </c>
      <c r="G1420" s="22" t="s">
        <v>2046</v>
      </c>
      <c r="H1420" s="22" t="s">
        <v>28131</v>
      </c>
      <c r="I1420" s="22"/>
      <c r="J1420" s="22"/>
      <c r="K1420" s="22"/>
      <c r="L1420" s="22"/>
      <c r="M1420" s="22" t="s">
        <v>1566</v>
      </c>
      <c r="N1420" s="22" t="s">
        <v>2058</v>
      </c>
      <c r="O1420" s="22" t="s">
        <v>2093</v>
      </c>
      <c r="P1420" s="22" t="s">
        <v>2534</v>
      </c>
      <c r="Q1420" s="22" t="s">
        <v>2051</v>
      </c>
      <c r="R1420" s="2" t="s">
        <v>2067</v>
      </c>
      <c r="S1420" s="2"/>
      <c r="T1420" s="2" t="s">
        <v>98</v>
      </c>
    </row>
    <row r="1421" spans="1:20" ht="14.25" customHeight="1">
      <c r="A1421" s="2" t="s">
        <v>28132</v>
      </c>
      <c r="B1421" s="2" t="s">
        <v>3401</v>
      </c>
      <c r="C1421" s="2" t="s">
        <v>3212</v>
      </c>
      <c r="D1421" s="2" t="s">
        <v>188</v>
      </c>
      <c r="E1421" s="2" t="s">
        <v>96</v>
      </c>
      <c r="F1421" s="2" t="s">
        <v>28133</v>
      </c>
      <c r="G1421" s="2" t="s">
        <v>2046</v>
      </c>
      <c r="H1421" s="2" t="s">
        <v>28134</v>
      </c>
      <c r="I1421" s="2"/>
      <c r="J1421" s="2"/>
      <c r="K1421" s="2"/>
      <c r="L1421" s="2"/>
      <c r="M1421" s="2" t="s">
        <v>1566</v>
      </c>
      <c r="N1421" s="2" t="s">
        <v>2058</v>
      </c>
      <c r="O1421" s="2" t="s">
        <v>2093</v>
      </c>
      <c r="P1421" s="2" t="s">
        <v>2066</v>
      </c>
      <c r="Q1421" s="2" t="s">
        <v>2051</v>
      </c>
      <c r="R1421" s="2" t="s">
        <v>2067</v>
      </c>
      <c r="S1421" s="2"/>
      <c r="T1421" s="2" t="s">
        <v>187</v>
      </c>
    </row>
    <row r="1422" spans="1:20" ht="14.25" customHeight="1">
      <c r="A1422" s="2" t="s">
        <v>28135</v>
      </c>
      <c r="B1422" s="2" t="s">
        <v>7416</v>
      </c>
      <c r="C1422" s="2" t="s">
        <v>28136</v>
      </c>
      <c r="D1422" s="2" t="s">
        <v>748</v>
      </c>
      <c r="E1422" s="2" t="s">
        <v>264</v>
      </c>
      <c r="F1422" s="2" t="s">
        <v>28137</v>
      </c>
      <c r="G1422" s="2" t="s">
        <v>2046</v>
      </c>
      <c r="H1422" s="2" t="s">
        <v>28138</v>
      </c>
      <c r="I1422" s="2"/>
      <c r="J1422" s="2"/>
      <c r="K1422" s="2"/>
      <c r="L1422" s="2"/>
      <c r="M1422" s="2" t="s">
        <v>1566</v>
      </c>
      <c r="N1422" s="2" t="s">
        <v>2048</v>
      </c>
      <c r="O1422" s="2" t="s">
        <v>2199</v>
      </c>
      <c r="P1422" s="2" t="s">
        <v>28139</v>
      </c>
      <c r="Q1422" s="2" t="s">
        <v>2051</v>
      </c>
      <c r="R1422" s="2" t="s">
        <v>2067</v>
      </c>
      <c r="S1422" s="2"/>
      <c r="T1422" s="2" t="s">
        <v>747</v>
      </c>
    </row>
    <row r="1423" spans="1:20" ht="14.25" customHeight="1">
      <c r="A1423" s="2" t="s">
        <v>28140</v>
      </c>
      <c r="B1423" s="2" t="s">
        <v>28141</v>
      </c>
      <c r="C1423" s="2" t="s">
        <v>28142</v>
      </c>
      <c r="D1423" s="2" t="s">
        <v>547</v>
      </c>
      <c r="E1423" s="2" t="s">
        <v>264</v>
      </c>
      <c r="F1423" s="2" t="s">
        <v>25669</v>
      </c>
      <c r="G1423" s="2" t="s">
        <v>2046</v>
      </c>
      <c r="H1423" s="2" t="s">
        <v>28143</v>
      </c>
      <c r="I1423" s="2"/>
      <c r="J1423" s="2"/>
      <c r="K1423" s="2"/>
      <c r="L1423" s="2"/>
      <c r="M1423" s="2" t="s">
        <v>1566</v>
      </c>
      <c r="N1423" s="2" t="s">
        <v>2058</v>
      </c>
      <c r="O1423" s="2" t="s">
        <v>2145</v>
      </c>
      <c r="P1423" s="2" t="s">
        <v>2323</v>
      </c>
      <c r="Q1423" s="2" t="s">
        <v>2051</v>
      </c>
      <c r="R1423" s="2" t="s">
        <v>2052</v>
      </c>
      <c r="S1423" s="2"/>
      <c r="T1423" s="2" t="s">
        <v>546</v>
      </c>
    </row>
    <row r="1424" spans="1:20" ht="14.25" customHeight="1">
      <c r="A1424" s="2" t="s">
        <v>28144</v>
      </c>
      <c r="B1424" s="2" t="s">
        <v>28145</v>
      </c>
      <c r="C1424" s="2" t="s">
        <v>28146</v>
      </c>
      <c r="D1424" s="2" t="s">
        <v>99</v>
      </c>
      <c r="E1424" s="2" t="s">
        <v>96</v>
      </c>
      <c r="F1424" s="2" t="s">
        <v>28147</v>
      </c>
      <c r="G1424" s="2" t="s">
        <v>2046</v>
      </c>
      <c r="H1424" s="2" t="s">
        <v>28148</v>
      </c>
      <c r="I1424" s="2"/>
      <c r="J1424" s="2"/>
      <c r="K1424" s="2"/>
      <c r="L1424" s="2"/>
      <c r="M1424" s="2" t="s">
        <v>1566</v>
      </c>
      <c r="N1424" s="2" t="s">
        <v>2058</v>
      </c>
      <c r="O1424" s="2" t="s">
        <v>2153</v>
      </c>
      <c r="P1424" s="2" t="s">
        <v>23212</v>
      </c>
      <c r="Q1424" s="2" t="s">
        <v>2051</v>
      </c>
      <c r="R1424" s="2" t="s">
        <v>2052</v>
      </c>
      <c r="S1424" s="2"/>
      <c r="T1424" s="2" t="s">
        <v>98</v>
      </c>
    </row>
    <row r="1425" spans="1:20" ht="14.25" customHeight="1">
      <c r="A1425" s="2" t="s">
        <v>28149</v>
      </c>
      <c r="B1425" s="2" t="s">
        <v>3401</v>
      </c>
      <c r="C1425" s="2" t="s">
        <v>28150</v>
      </c>
      <c r="D1425" s="2" t="s">
        <v>196</v>
      </c>
      <c r="E1425" s="2" t="s">
        <v>96</v>
      </c>
      <c r="F1425" s="2" t="s">
        <v>23024</v>
      </c>
      <c r="G1425" s="2" t="s">
        <v>2046</v>
      </c>
      <c r="H1425" s="2" t="s">
        <v>28151</v>
      </c>
      <c r="I1425" s="2"/>
      <c r="J1425" s="2"/>
      <c r="K1425" s="2"/>
      <c r="L1425" s="2"/>
      <c r="M1425" s="2" t="s">
        <v>1566</v>
      </c>
      <c r="N1425" s="2" t="s">
        <v>2058</v>
      </c>
      <c r="O1425" s="2" t="s">
        <v>2120</v>
      </c>
      <c r="P1425" s="2" t="s">
        <v>4728</v>
      </c>
      <c r="Q1425" s="2" t="s">
        <v>2051</v>
      </c>
      <c r="R1425" s="2" t="s">
        <v>2052</v>
      </c>
      <c r="S1425" s="2"/>
      <c r="T1425" s="2" t="s">
        <v>195</v>
      </c>
    </row>
    <row r="1426" spans="1:20" ht="14.25" customHeight="1">
      <c r="A1426" s="2" t="s">
        <v>28152</v>
      </c>
      <c r="B1426" s="2" t="s">
        <v>7855</v>
      </c>
      <c r="C1426" s="2" t="s">
        <v>28153</v>
      </c>
      <c r="D1426" s="2" t="s">
        <v>1344</v>
      </c>
      <c r="E1426" s="2" t="s">
        <v>264</v>
      </c>
      <c r="F1426" s="2" t="s">
        <v>2112</v>
      </c>
      <c r="G1426" s="2" t="s">
        <v>2046</v>
      </c>
      <c r="H1426" s="2" t="s">
        <v>28154</v>
      </c>
      <c r="I1426" s="2"/>
      <c r="J1426" s="2"/>
      <c r="K1426" s="2"/>
      <c r="L1426" s="2"/>
      <c r="M1426" s="2" t="s">
        <v>1566</v>
      </c>
      <c r="N1426" s="2" t="s">
        <v>2058</v>
      </c>
      <c r="O1426" s="2" t="s">
        <v>2093</v>
      </c>
      <c r="P1426" s="2" t="s">
        <v>23064</v>
      </c>
      <c r="Q1426" s="2" t="s">
        <v>2051</v>
      </c>
      <c r="R1426" s="2" t="s">
        <v>2067</v>
      </c>
      <c r="S1426" s="2"/>
      <c r="T1426" s="2" t="s">
        <v>1343</v>
      </c>
    </row>
    <row r="1427" spans="1:20" ht="14.25" customHeight="1">
      <c r="A1427" s="2" t="s">
        <v>28155</v>
      </c>
      <c r="B1427" s="2" t="s">
        <v>7758</v>
      </c>
      <c r="C1427" s="2" t="s">
        <v>5433</v>
      </c>
      <c r="D1427" s="2" t="s">
        <v>154</v>
      </c>
      <c r="E1427" s="2" t="s">
        <v>96</v>
      </c>
      <c r="F1427" s="2" t="s">
        <v>28156</v>
      </c>
      <c r="G1427" s="2" t="s">
        <v>2046</v>
      </c>
      <c r="H1427" s="2" t="s">
        <v>28157</v>
      </c>
      <c r="I1427" s="2"/>
      <c r="J1427" s="2"/>
      <c r="K1427" s="2"/>
      <c r="L1427" s="2"/>
      <c r="M1427" s="2" t="s">
        <v>1566</v>
      </c>
      <c r="N1427" s="2" t="s">
        <v>2058</v>
      </c>
      <c r="O1427" s="2" t="s">
        <v>2153</v>
      </c>
      <c r="P1427" s="2" t="s">
        <v>22151</v>
      </c>
      <c r="Q1427" s="2" t="s">
        <v>2051</v>
      </c>
      <c r="R1427" s="2" t="s">
        <v>2200</v>
      </c>
      <c r="S1427" s="2"/>
      <c r="T1427" s="2" t="s">
        <v>153</v>
      </c>
    </row>
    <row r="1428" spans="1:20" ht="14.25" customHeight="1">
      <c r="A1428" s="2" t="s">
        <v>28158</v>
      </c>
      <c r="B1428" s="2" t="s">
        <v>28159</v>
      </c>
      <c r="C1428" s="2" t="s">
        <v>28160</v>
      </c>
      <c r="D1428" s="2" t="s">
        <v>28161</v>
      </c>
      <c r="E1428" s="2" t="s">
        <v>264</v>
      </c>
      <c r="F1428" s="2" t="s">
        <v>2322</v>
      </c>
      <c r="G1428" s="2" t="s">
        <v>23598</v>
      </c>
      <c r="H1428" s="2" t="s">
        <v>28162</v>
      </c>
      <c r="I1428" s="2"/>
      <c r="J1428" s="2"/>
      <c r="K1428" s="2"/>
      <c r="L1428" s="2"/>
      <c r="M1428" s="2" t="s">
        <v>59</v>
      </c>
      <c r="N1428" s="2" t="s">
        <v>2058</v>
      </c>
      <c r="O1428" s="2" t="s">
        <v>2322</v>
      </c>
      <c r="P1428" s="2" t="s">
        <v>4630</v>
      </c>
      <c r="Q1428" s="2" t="s">
        <v>2051</v>
      </c>
      <c r="R1428" s="2"/>
      <c r="S1428" s="2"/>
      <c r="T1428" s="2" t="s">
        <v>28163</v>
      </c>
    </row>
    <row r="1429" spans="1:20" ht="14.25" customHeight="1">
      <c r="A1429" s="2" t="s">
        <v>28164</v>
      </c>
      <c r="B1429" s="2" t="s">
        <v>3155</v>
      </c>
      <c r="C1429" s="2" t="s">
        <v>28165</v>
      </c>
      <c r="D1429" s="2" t="s">
        <v>184</v>
      </c>
      <c r="E1429" s="2" t="s">
        <v>96</v>
      </c>
      <c r="F1429" s="2" t="s">
        <v>28166</v>
      </c>
      <c r="G1429" s="2" t="s">
        <v>2046</v>
      </c>
      <c r="H1429" s="2" t="s">
        <v>28167</v>
      </c>
      <c r="I1429" s="2"/>
      <c r="J1429" s="2"/>
      <c r="K1429" s="2"/>
      <c r="L1429" s="2"/>
      <c r="M1429" s="2" t="s">
        <v>1566</v>
      </c>
      <c r="N1429" s="2" t="s">
        <v>2048</v>
      </c>
      <c r="O1429" s="2" t="s">
        <v>2179</v>
      </c>
      <c r="P1429" s="2" t="s">
        <v>24419</v>
      </c>
      <c r="Q1429" s="2" t="s">
        <v>2051</v>
      </c>
      <c r="R1429" s="2" t="s">
        <v>2067</v>
      </c>
      <c r="S1429" s="2"/>
      <c r="T1429" s="2" t="s">
        <v>183</v>
      </c>
    </row>
    <row r="1430" spans="1:20" ht="14.25" customHeight="1">
      <c r="A1430" s="2" t="s">
        <v>28168</v>
      </c>
      <c r="B1430" s="2" t="s">
        <v>3155</v>
      </c>
      <c r="C1430" s="2" t="s">
        <v>28169</v>
      </c>
      <c r="D1430" s="2" t="s">
        <v>99</v>
      </c>
      <c r="E1430" s="2" t="s">
        <v>96</v>
      </c>
      <c r="F1430" s="2" t="s">
        <v>3181</v>
      </c>
      <c r="G1430" s="2" t="s">
        <v>2046</v>
      </c>
      <c r="H1430" s="2" t="s">
        <v>28170</v>
      </c>
      <c r="I1430" s="2"/>
      <c r="J1430" s="2"/>
      <c r="K1430" s="2"/>
      <c r="L1430" s="2"/>
      <c r="M1430" s="2" t="s">
        <v>1566</v>
      </c>
      <c r="N1430" s="2" t="s">
        <v>2058</v>
      </c>
      <c r="O1430" s="2" t="s">
        <v>2145</v>
      </c>
      <c r="P1430" s="2" t="s">
        <v>24736</v>
      </c>
      <c r="Q1430" s="2" t="s">
        <v>2051</v>
      </c>
      <c r="R1430" s="2" t="s">
        <v>2067</v>
      </c>
      <c r="S1430" s="2"/>
      <c r="T1430" s="2" t="s">
        <v>98</v>
      </c>
    </row>
    <row r="1431" spans="1:20" ht="14.25" customHeight="1">
      <c r="A1431" s="2" t="s">
        <v>28171</v>
      </c>
      <c r="B1431" s="2" t="s">
        <v>3155</v>
      </c>
      <c r="C1431" s="2" t="s">
        <v>21717</v>
      </c>
      <c r="D1431" s="2" t="s">
        <v>407</v>
      </c>
      <c r="E1431" s="2" t="s">
        <v>96</v>
      </c>
      <c r="F1431" s="2" t="s">
        <v>28172</v>
      </c>
      <c r="G1431" s="2" t="s">
        <v>2046</v>
      </c>
      <c r="H1431" s="2" t="s">
        <v>28173</v>
      </c>
      <c r="I1431" s="2"/>
      <c r="J1431" s="2"/>
      <c r="K1431" s="2"/>
      <c r="L1431" s="2"/>
      <c r="M1431" s="2" t="s">
        <v>60</v>
      </c>
      <c r="N1431" s="2" t="s">
        <v>2058</v>
      </c>
      <c r="O1431" s="2" t="s">
        <v>2186</v>
      </c>
      <c r="P1431" s="2" t="s">
        <v>3061</v>
      </c>
      <c r="Q1431" s="2" t="s">
        <v>2051</v>
      </c>
      <c r="R1431" s="2"/>
      <c r="S1431" s="2"/>
      <c r="T1431" s="2" t="s">
        <v>406</v>
      </c>
    </row>
    <row r="1432" spans="1:20" ht="14.25" customHeight="1">
      <c r="A1432" s="2" t="s">
        <v>28174</v>
      </c>
      <c r="B1432" s="2" t="s">
        <v>3155</v>
      </c>
      <c r="C1432" s="2" t="s">
        <v>28175</v>
      </c>
      <c r="D1432" s="2" t="s">
        <v>427</v>
      </c>
      <c r="E1432" s="2" t="s">
        <v>96</v>
      </c>
      <c r="F1432" s="2" t="s">
        <v>28176</v>
      </c>
      <c r="G1432" s="2" t="s">
        <v>2046</v>
      </c>
      <c r="H1432" s="2" t="s">
        <v>28177</v>
      </c>
      <c r="I1432" s="2"/>
      <c r="J1432" s="2"/>
      <c r="K1432" s="2"/>
      <c r="L1432" s="2"/>
      <c r="M1432" s="2" t="s">
        <v>60</v>
      </c>
      <c r="N1432" s="2" t="s">
        <v>2048</v>
      </c>
      <c r="O1432" s="2" t="s">
        <v>26263</v>
      </c>
      <c r="P1432" s="2" t="s">
        <v>3235</v>
      </c>
      <c r="Q1432" s="2" t="s">
        <v>2051</v>
      </c>
      <c r="R1432" s="2"/>
      <c r="S1432" s="2"/>
      <c r="T1432" s="2" t="s">
        <v>426</v>
      </c>
    </row>
    <row r="1433" spans="1:20" ht="14.25" customHeight="1">
      <c r="A1433" s="2" t="s">
        <v>28178</v>
      </c>
      <c r="B1433" s="2" t="s">
        <v>3155</v>
      </c>
      <c r="C1433" s="2" t="s">
        <v>15040</v>
      </c>
      <c r="D1433" s="2" t="s">
        <v>514</v>
      </c>
      <c r="E1433" s="2" t="s">
        <v>264</v>
      </c>
      <c r="F1433" s="2" t="s">
        <v>5645</v>
      </c>
      <c r="G1433" s="2" t="s">
        <v>2046</v>
      </c>
      <c r="H1433" s="2" t="s">
        <v>28179</v>
      </c>
      <c r="I1433" s="2">
        <v>447944089121</v>
      </c>
      <c r="J1433" s="2"/>
      <c r="K1433" s="2"/>
      <c r="L1433" s="2"/>
      <c r="M1433" s="2" t="s">
        <v>60</v>
      </c>
      <c r="N1433" s="2" t="s">
        <v>2058</v>
      </c>
      <c r="O1433" s="2" t="s">
        <v>2186</v>
      </c>
      <c r="P1433" s="2" t="s">
        <v>21281</v>
      </c>
      <c r="Q1433" s="2" t="s">
        <v>2051</v>
      </c>
      <c r="R1433" s="2" t="s">
        <v>2067</v>
      </c>
      <c r="S1433" s="2"/>
      <c r="T1433" s="2" t="s">
        <v>513</v>
      </c>
    </row>
    <row r="1434" spans="1:20" ht="14.25" customHeight="1">
      <c r="A1434" s="2" t="s">
        <v>28180</v>
      </c>
      <c r="B1434" s="2" t="s">
        <v>3155</v>
      </c>
      <c r="C1434" s="2" t="s">
        <v>4000</v>
      </c>
      <c r="D1434" s="2" t="s">
        <v>300</v>
      </c>
      <c r="E1434" s="2" t="s">
        <v>96</v>
      </c>
      <c r="F1434" s="2" t="s">
        <v>28181</v>
      </c>
      <c r="G1434" s="2" t="s">
        <v>2046</v>
      </c>
      <c r="H1434" s="2" t="s">
        <v>28182</v>
      </c>
      <c r="I1434" s="2"/>
      <c r="J1434" s="2"/>
      <c r="K1434" s="2"/>
      <c r="L1434" s="2"/>
      <c r="M1434" s="2" t="s">
        <v>60</v>
      </c>
      <c r="N1434" s="2" t="s">
        <v>2048</v>
      </c>
      <c r="O1434" s="2" t="s">
        <v>26263</v>
      </c>
      <c r="P1434" s="2" t="s">
        <v>22205</v>
      </c>
      <c r="Q1434" s="2" t="s">
        <v>2051</v>
      </c>
      <c r="R1434" s="2" t="s">
        <v>2052</v>
      </c>
      <c r="S1434" s="2"/>
      <c r="T1434" s="2" t="s">
        <v>299</v>
      </c>
    </row>
    <row r="1435" spans="1:20" ht="14.25" customHeight="1">
      <c r="A1435" s="2" t="s">
        <v>28183</v>
      </c>
      <c r="B1435" s="2" t="s">
        <v>3155</v>
      </c>
      <c r="C1435" s="2" t="s">
        <v>7909</v>
      </c>
      <c r="D1435" s="2" t="s">
        <v>318</v>
      </c>
      <c r="E1435" s="2" t="s">
        <v>96</v>
      </c>
      <c r="F1435" s="2" t="s">
        <v>28184</v>
      </c>
      <c r="G1435" s="2" t="s">
        <v>2046</v>
      </c>
      <c r="H1435" s="2" t="s">
        <v>28185</v>
      </c>
      <c r="I1435" s="2"/>
      <c r="J1435" s="2"/>
      <c r="K1435" s="2"/>
      <c r="L1435" s="2"/>
      <c r="M1435" s="2" t="s">
        <v>1566</v>
      </c>
      <c r="N1435" s="2" t="s">
        <v>2058</v>
      </c>
      <c r="O1435" s="2" t="s">
        <v>2259</v>
      </c>
      <c r="P1435" s="2" t="s">
        <v>28186</v>
      </c>
      <c r="Q1435" s="2" t="s">
        <v>2051</v>
      </c>
      <c r="R1435" s="2" t="s">
        <v>2067</v>
      </c>
      <c r="S1435" s="2"/>
      <c r="T1435" s="2" t="s">
        <v>317</v>
      </c>
    </row>
    <row r="1436" spans="1:20" ht="14.25" customHeight="1">
      <c r="A1436" s="2" t="s">
        <v>28187</v>
      </c>
      <c r="B1436" s="2" t="s">
        <v>3155</v>
      </c>
      <c r="C1436" s="2" t="s">
        <v>28188</v>
      </c>
      <c r="D1436" s="2" t="s">
        <v>258</v>
      </c>
      <c r="E1436" s="2" t="s">
        <v>96</v>
      </c>
      <c r="F1436" s="2" t="s">
        <v>28189</v>
      </c>
      <c r="G1436" s="2" t="s">
        <v>2046</v>
      </c>
      <c r="H1436" s="2" t="s">
        <v>28190</v>
      </c>
      <c r="I1436" s="2"/>
      <c r="J1436" s="2"/>
      <c r="K1436" s="2"/>
      <c r="L1436" s="2"/>
      <c r="M1436" s="2" t="s">
        <v>60</v>
      </c>
      <c r="N1436" s="2" t="s">
        <v>2048</v>
      </c>
      <c r="O1436" s="2" t="s">
        <v>24717</v>
      </c>
      <c r="P1436" s="2" t="s">
        <v>28191</v>
      </c>
      <c r="Q1436" s="2" t="s">
        <v>2051</v>
      </c>
      <c r="R1436" s="2"/>
      <c r="S1436" s="2"/>
      <c r="T1436" s="2" t="s">
        <v>257</v>
      </c>
    </row>
    <row r="1437" spans="1:20" ht="14.25" customHeight="1">
      <c r="A1437" s="2" t="s">
        <v>28192</v>
      </c>
      <c r="B1437" s="2" t="s">
        <v>3155</v>
      </c>
      <c r="C1437" s="2" t="s">
        <v>28193</v>
      </c>
      <c r="D1437" s="2" t="s">
        <v>180</v>
      </c>
      <c r="E1437" s="2" t="s">
        <v>96</v>
      </c>
      <c r="F1437" s="2" t="s">
        <v>28194</v>
      </c>
      <c r="G1437" s="2" t="s">
        <v>2046</v>
      </c>
      <c r="H1437" s="2" t="s">
        <v>28195</v>
      </c>
      <c r="I1437" s="2"/>
      <c r="J1437" s="2"/>
      <c r="K1437" s="2"/>
      <c r="L1437" s="2"/>
      <c r="M1437" s="2" t="s">
        <v>1566</v>
      </c>
      <c r="N1437" s="2" t="s">
        <v>2058</v>
      </c>
      <c r="O1437" s="2" t="s">
        <v>2153</v>
      </c>
      <c r="P1437" s="2" t="s">
        <v>2377</v>
      </c>
      <c r="Q1437" s="2" t="s">
        <v>2051</v>
      </c>
      <c r="R1437" s="2" t="s">
        <v>2067</v>
      </c>
      <c r="S1437" s="2"/>
      <c r="T1437" s="2" t="s">
        <v>179</v>
      </c>
    </row>
    <row r="1438" spans="1:20" ht="14.25" customHeight="1">
      <c r="A1438" s="2" t="s">
        <v>28196</v>
      </c>
      <c r="B1438" s="2" t="s">
        <v>3155</v>
      </c>
      <c r="C1438" s="2" t="s">
        <v>2743</v>
      </c>
      <c r="D1438" s="2" t="s">
        <v>522</v>
      </c>
      <c r="E1438" s="2" t="s">
        <v>96</v>
      </c>
      <c r="F1438" s="2" t="s">
        <v>2320</v>
      </c>
      <c r="G1438" s="2" t="s">
        <v>2046</v>
      </c>
      <c r="H1438" s="2" t="s">
        <v>28197</v>
      </c>
      <c r="I1438" s="2">
        <v>447446365451</v>
      </c>
      <c r="J1438" s="2"/>
      <c r="K1438" s="2"/>
      <c r="L1438" s="2"/>
      <c r="M1438" s="2" t="s">
        <v>59</v>
      </c>
      <c r="N1438" s="2" t="s">
        <v>2058</v>
      </c>
      <c r="O1438" s="2" t="s">
        <v>2322</v>
      </c>
      <c r="P1438" s="2" t="s">
        <v>23298</v>
      </c>
      <c r="Q1438" s="2" t="s">
        <v>2051</v>
      </c>
      <c r="R1438" s="2" t="s">
        <v>2052</v>
      </c>
      <c r="S1438" s="2"/>
      <c r="T1438" s="2" t="s">
        <v>521</v>
      </c>
    </row>
    <row r="1439" spans="1:20" ht="14.25" customHeight="1">
      <c r="A1439" s="2" t="s">
        <v>28198</v>
      </c>
      <c r="B1439" s="2" t="s">
        <v>3155</v>
      </c>
      <c r="C1439" s="2" t="s">
        <v>5110</v>
      </c>
      <c r="D1439" s="2" t="s">
        <v>1294</v>
      </c>
      <c r="E1439" s="2" t="s">
        <v>264</v>
      </c>
      <c r="F1439" s="2" t="s">
        <v>28199</v>
      </c>
      <c r="G1439" s="2" t="s">
        <v>2046</v>
      </c>
      <c r="H1439" s="2" t="s">
        <v>28200</v>
      </c>
      <c r="I1439" s="2"/>
      <c r="J1439" s="2"/>
      <c r="K1439" s="2"/>
      <c r="L1439" s="2"/>
      <c r="M1439" s="2" t="s">
        <v>1566</v>
      </c>
      <c r="N1439" s="2" t="s">
        <v>2058</v>
      </c>
      <c r="O1439" s="2" t="s">
        <v>2288</v>
      </c>
      <c r="P1439" s="2" t="s">
        <v>4570</v>
      </c>
      <c r="Q1439" s="2" t="s">
        <v>2051</v>
      </c>
      <c r="R1439" s="2" t="s">
        <v>2067</v>
      </c>
      <c r="S1439" s="2"/>
      <c r="T1439" s="2" t="s">
        <v>1293</v>
      </c>
    </row>
    <row r="1440" spans="1:20" ht="14.25" customHeight="1">
      <c r="A1440" s="2" t="s">
        <v>28201</v>
      </c>
      <c r="B1440" s="2" t="s">
        <v>3155</v>
      </c>
      <c r="C1440" s="2" t="s">
        <v>28202</v>
      </c>
      <c r="D1440" s="2" t="s">
        <v>188</v>
      </c>
      <c r="E1440" s="2" t="s">
        <v>96</v>
      </c>
      <c r="F1440" s="2" t="s">
        <v>28203</v>
      </c>
      <c r="G1440" s="2" t="s">
        <v>2046</v>
      </c>
      <c r="H1440" s="2" t="s">
        <v>28204</v>
      </c>
      <c r="I1440" s="2"/>
      <c r="J1440" s="2"/>
      <c r="K1440" s="2"/>
      <c r="L1440" s="2"/>
      <c r="M1440" s="2" t="s">
        <v>1566</v>
      </c>
      <c r="N1440" s="2" t="s">
        <v>2048</v>
      </c>
      <c r="O1440" s="2" t="s">
        <v>2179</v>
      </c>
      <c r="P1440" s="2" t="s">
        <v>2066</v>
      </c>
      <c r="Q1440" s="2" t="s">
        <v>2051</v>
      </c>
      <c r="R1440" s="2" t="s">
        <v>2052</v>
      </c>
      <c r="S1440" s="2"/>
      <c r="T1440" s="2" t="s">
        <v>187</v>
      </c>
    </row>
    <row r="1441" spans="1:20" ht="14.25" customHeight="1">
      <c r="A1441" s="2" t="s">
        <v>28205</v>
      </c>
      <c r="B1441" s="2" t="s">
        <v>28206</v>
      </c>
      <c r="C1441" s="2" t="s">
        <v>28207</v>
      </c>
      <c r="D1441" s="2" t="s">
        <v>25443</v>
      </c>
      <c r="E1441" s="2" t="s">
        <v>264</v>
      </c>
      <c r="F1441" s="2" t="s">
        <v>2112</v>
      </c>
      <c r="G1441" s="2" t="s">
        <v>2046</v>
      </c>
      <c r="H1441" s="2" t="s">
        <v>28208</v>
      </c>
      <c r="I1441" s="2"/>
      <c r="J1441" s="2"/>
      <c r="K1441" s="2"/>
      <c r="L1441" s="2"/>
      <c r="M1441" s="2" t="s">
        <v>1566</v>
      </c>
      <c r="N1441" s="2" t="s">
        <v>2058</v>
      </c>
      <c r="O1441" s="2" t="s">
        <v>2093</v>
      </c>
      <c r="P1441" s="2" t="s">
        <v>4570</v>
      </c>
      <c r="Q1441" s="2" t="s">
        <v>2051</v>
      </c>
      <c r="R1441" s="2" t="s">
        <v>2067</v>
      </c>
      <c r="S1441" s="2"/>
      <c r="T1441" s="2" t="s">
        <v>185</v>
      </c>
    </row>
    <row r="1442" spans="1:20" ht="14.25" customHeight="1">
      <c r="A1442" s="2" t="s">
        <v>28209</v>
      </c>
      <c r="B1442" s="2" t="s">
        <v>3344</v>
      </c>
      <c r="C1442" s="2" t="s">
        <v>28210</v>
      </c>
      <c r="D1442" s="2" t="s">
        <v>128</v>
      </c>
      <c r="E1442" s="2" t="s">
        <v>96</v>
      </c>
      <c r="F1442" s="2" t="s">
        <v>24336</v>
      </c>
      <c r="G1442" s="2" t="s">
        <v>2046</v>
      </c>
      <c r="H1442" s="2" t="s">
        <v>28211</v>
      </c>
      <c r="I1442" s="2"/>
      <c r="J1442" s="2"/>
      <c r="K1442" s="2"/>
      <c r="L1442" s="2"/>
      <c r="M1442" s="2" t="s">
        <v>1566</v>
      </c>
      <c r="N1442" s="2" t="s">
        <v>2048</v>
      </c>
      <c r="O1442" s="2" t="s">
        <v>2179</v>
      </c>
      <c r="P1442" s="2" t="s">
        <v>3363</v>
      </c>
      <c r="Q1442" s="2" t="s">
        <v>2051</v>
      </c>
      <c r="R1442" s="2" t="s">
        <v>2052</v>
      </c>
      <c r="S1442" s="2"/>
      <c r="T1442" s="2" t="s">
        <v>127</v>
      </c>
    </row>
    <row r="1443" spans="1:20" ht="14.25" customHeight="1">
      <c r="A1443" s="2" t="s">
        <v>28212</v>
      </c>
      <c r="B1443" s="2" t="s">
        <v>3344</v>
      </c>
      <c r="C1443" s="2" t="s">
        <v>28213</v>
      </c>
      <c r="D1443" s="2" t="s">
        <v>128</v>
      </c>
      <c r="E1443" s="2" t="s">
        <v>96</v>
      </c>
      <c r="F1443" s="2" t="s">
        <v>28214</v>
      </c>
      <c r="G1443" s="2" t="s">
        <v>2046</v>
      </c>
      <c r="H1443" s="2" t="s">
        <v>28215</v>
      </c>
      <c r="I1443" s="2"/>
      <c r="J1443" s="2"/>
      <c r="K1443" s="2"/>
      <c r="L1443" s="2"/>
      <c r="M1443" s="2" t="s">
        <v>1566</v>
      </c>
      <c r="N1443" s="2" t="s">
        <v>2048</v>
      </c>
      <c r="O1443" s="2" t="s">
        <v>2179</v>
      </c>
      <c r="P1443" s="2" t="s">
        <v>3363</v>
      </c>
      <c r="Q1443" s="2" t="s">
        <v>2051</v>
      </c>
      <c r="R1443" s="2" t="s">
        <v>2067</v>
      </c>
      <c r="S1443" s="2"/>
      <c r="T1443" s="2" t="s">
        <v>127</v>
      </c>
    </row>
    <row r="1444" spans="1:20" ht="14.25" customHeight="1">
      <c r="A1444" s="2" t="s">
        <v>28216</v>
      </c>
      <c r="B1444" s="2" t="s">
        <v>2586</v>
      </c>
      <c r="C1444" s="2" t="s">
        <v>28217</v>
      </c>
      <c r="D1444" s="2" t="s">
        <v>99</v>
      </c>
      <c r="E1444" s="2" t="s">
        <v>96</v>
      </c>
      <c r="F1444" s="2" t="s">
        <v>28218</v>
      </c>
      <c r="G1444" s="2" t="s">
        <v>2046</v>
      </c>
      <c r="H1444" s="2" t="s">
        <v>28219</v>
      </c>
      <c r="I1444" s="2"/>
      <c r="J1444" s="2"/>
      <c r="K1444" s="2"/>
      <c r="L1444" s="2"/>
      <c r="M1444" s="2" t="s">
        <v>1566</v>
      </c>
      <c r="N1444" s="2" t="s">
        <v>2058</v>
      </c>
      <c r="O1444" s="2" t="s">
        <v>2145</v>
      </c>
      <c r="P1444" s="2" t="s">
        <v>23417</v>
      </c>
      <c r="Q1444" s="2" t="s">
        <v>2051</v>
      </c>
      <c r="R1444" s="2" t="s">
        <v>2067</v>
      </c>
      <c r="S1444" s="2"/>
      <c r="T1444" s="2" t="s">
        <v>98</v>
      </c>
    </row>
    <row r="1445" spans="1:20" ht="14.25" customHeight="1">
      <c r="A1445" s="2" t="s">
        <v>28220</v>
      </c>
      <c r="B1445" s="2" t="s">
        <v>2586</v>
      </c>
      <c r="C1445" s="2" t="s">
        <v>28221</v>
      </c>
      <c r="D1445" s="2" t="s">
        <v>23584</v>
      </c>
      <c r="E1445" s="2" t="s">
        <v>264</v>
      </c>
      <c r="F1445" s="2" t="s">
        <v>2322</v>
      </c>
      <c r="G1445" s="2" t="s">
        <v>23776</v>
      </c>
      <c r="H1445" s="2" t="s">
        <v>28222</v>
      </c>
      <c r="I1445" s="2"/>
      <c r="J1445" s="2"/>
      <c r="K1445" s="2"/>
      <c r="L1445" s="2"/>
      <c r="M1445" s="2" t="s">
        <v>59</v>
      </c>
      <c r="N1445" s="2" t="s">
        <v>2058</v>
      </c>
      <c r="O1445" s="2" t="s">
        <v>2322</v>
      </c>
      <c r="P1445" s="2" t="s">
        <v>4630</v>
      </c>
      <c r="Q1445" s="2" t="s">
        <v>2051</v>
      </c>
      <c r="R1445" s="2" t="s">
        <v>3993</v>
      </c>
      <c r="S1445" s="2"/>
      <c r="T1445" s="2" t="s">
        <v>23587</v>
      </c>
    </row>
    <row r="1446" spans="1:20" ht="14.25" customHeight="1">
      <c r="A1446" s="2" t="s">
        <v>28223</v>
      </c>
      <c r="B1446" s="2" t="s">
        <v>2586</v>
      </c>
      <c r="C1446" s="2" t="s">
        <v>28224</v>
      </c>
      <c r="D1446" s="2" t="s">
        <v>122</v>
      </c>
      <c r="E1446" s="2" t="s">
        <v>96</v>
      </c>
      <c r="F1446" s="2" t="s">
        <v>7825</v>
      </c>
      <c r="G1446" s="2" t="s">
        <v>2046</v>
      </c>
      <c r="H1446" s="2" t="s">
        <v>28225</v>
      </c>
      <c r="I1446" s="2"/>
      <c r="J1446" s="2"/>
      <c r="K1446" s="2"/>
      <c r="L1446" s="2"/>
      <c r="M1446" s="2" t="s">
        <v>1566</v>
      </c>
      <c r="N1446" s="2" t="s">
        <v>2048</v>
      </c>
      <c r="O1446" s="2" t="s">
        <v>2199</v>
      </c>
      <c r="P1446" s="2" t="s">
        <v>3235</v>
      </c>
      <c r="Q1446" s="2" t="s">
        <v>2051</v>
      </c>
      <c r="R1446" s="2" t="s">
        <v>2200</v>
      </c>
      <c r="S1446" s="2"/>
      <c r="T1446" s="2" t="s">
        <v>121</v>
      </c>
    </row>
    <row r="1447" spans="1:20" ht="14.25" customHeight="1">
      <c r="A1447" s="2" t="s">
        <v>28226</v>
      </c>
      <c r="B1447" s="2" t="s">
        <v>2586</v>
      </c>
      <c r="C1447" s="2" t="s">
        <v>5315</v>
      </c>
      <c r="D1447" s="2" t="s">
        <v>620</v>
      </c>
      <c r="E1447" s="2" t="s">
        <v>264</v>
      </c>
      <c r="F1447" s="2" t="s">
        <v>28227</v>
      </c>
      <c r="G1447" s="2" t="s">
        <v>2046</v>
      </c>
      <c r="H1447" s="2" t="s">
        <v>28228</v>
      </c>
      <c r="I1447" s="2"/>
      <c r="J1447" s="2"/>
      <c r="K1447" s="2"/>
      <c r="L1447" s="2"/>
      <c r="M1447" s="2" t="s">
        <v>1566</v>
      </c>
      <c r="N1447" s="2" t="s">
        <v>2058</v>
      </c>
      <c r="O1447" s="2" t="s">
        <v>2288</v>
      </c>
      <c r="P1447" s="2" t="s">
        <v>4570</v>
      </c>
      <c r="Q1447" s="2" t="s">
        <v>2051</v>
      </c>
      <c r="R1447" s="2" t="s">
        <v>2067</v>
      </c>
      <c r="S1447" s="2"/>
      <c r="T1447" s="2" t="s">
        <v>619</v>
      </c>
    </row>
    <row r="1448" spans="1:20" ht="14.25" customHeight="1">
      <c r="A1448" s="2" t="s">
        <v>28229</v>
      </c>
      <c r="B1448" s="2" t="s">
        <v>2586</v>
      </c>
      <c r="C1448" s="2" t="s">
        <v>4779</v>
      </c>
      <c r="D1448" s="2" t="s">
        <v>126</v>
      </c>
      <c r="E1448" s="2" t="s">
        <v>96</v>
      </c>
      <c r="F1448" s="2" t="s">
        <v>2216</v>
      </c>
      <c r="G1448" s="2" t="s">
        <v>2046</v>
      </c>
      <c r="H1448" s="2" t="s">
        <v>28230</v>
      </c>
      <c r="I1448" s="2"/>
      <c r="J1448" s="2"/>
      <c r="K1448" s="2"/>
      <c r="L1448" s="2"/>
      <c r="M1448" s="2" t="s">
        <v>1566</v>
      </c>
      <c r="N1448" s="2" t="s">
        <v>2048</v>
      </c>
      <c r="O1448" s="2" t="s">
        <v>2179</v>
      </c>
      <c r="P1448" s="2" t="s">
        <v>2372</v>
      </c>
      <c r="Q1448" s="2" t="s">
        <v>2051</v>
      </c>
      <c r="R1448" s="2" t="s">
        <v>2052</v>
      </c>
      <c r="S1448" s="2"/>
      <c r="T1448" s="2" t="s">
        <v>125</v>
      </c>
    </row>
    <row r="1449" spans="1:20" ht="14.25" customHeight="1">
      <c r="A1449" s="2" t="s">
        <v>28231</v>
      </c>
      <c r="B1449" s="2" t="s">
        <v>2586</v>
      </c>
      <c r="C1449" s="2" t="s">
        <v>8332</v>
      </c>
      <c r="D1449" s="2" t="s">
        <v>1046</v>
      </c>
      <c r="E1449" s="2" t="s">
        <v>264</v>
      </c>
      <c r="F1449" s="2" t="s">
        <v>2112</v>
      </c>
      <c r="G1449" s="2" t="s">
        <v>2046</v>
      </c>
      <c r="H1449" s="2" t="s">
        <v>28232</v>
      </c>
      <c r="I1449" s="2"/>
      <c r="J1449" s="2"/>
      <c r="K1449" s="2"/>
      <c r="L1449" s="2"/>
      <c r="M1449" s="2" t="s">
        <v>1566</v>
      </c>
      <c r="N1449" s="2" t="s">
        <v>2058</v>
      </c>
      <c r="O1449" s="2" t="s">
        <v>2093</v>
      </c>
      <c r="P1449" s="2" t="s">
        <v>21091</v>
      </c>
      <c r="Q1449" s="2" t="s">
        <v>2051</v>
      </c>
      <c r="R1449" s="2" t="s">
        <v>2067</v>
      </c>
      <c r="S1449" s="2"/>
      <c r="T1449" s="2" t="s">
        <v>1045</v>
      </c>
    </row>
    <row r="1450" spans="1:20" ht="14.25" customHeight="1">
      <c r="A1450" s="2" t="s">
        <v>28233</v>
      </c>
      <c r="B1450" s="2" t="s">
        <v>2586</v>
      </c>
      <c r="C1450" s="2" t="s">
        <v>28234</v>
      </c>
      <c r="D1450" s="2" t="s">
        <v>278</v>
      </c>
      <c r="E1450" s="2" t="s">
        <v>96</v>
      </c>
      <c r="F1450" s="2" t="s">
        <v>28235</v>
      </c>
      <c r="G1450" s="2" t="s">
        <v>2046</v>
      </c>
      <c r="H1450" s="2" t="s">
        <v>28236</v>
      </c>
      <c r="I1450" s="2"/>
      <c r="J1450" s="2"/>
      <c r="K1450" s="2"/>
      <c r="L1450" s="2" t="s">
        <v>2287</v>
      </c>
      <c r="M1450" s="2" t="s">
        <v>1566</v>
      </c>
      <c r="N1450" s="2" t="s">
        <v>2058</v>
      </c>
      <c r="O1450" s="2" t="s">
        <v>2078</v>
      </c>
      <c r="P1450" s="2" t="s">
        <v>2372</v>
      </c>
      <c r="Q1450" s="2" t="s">
        <v>2051</v>
      </c>
      <c r="R1450" s="2" t="s">
        <v>2067</v>
      </c>
      <c r="S1450" s="2"/>
      <c r="T1450" s="2" t="s">
        <v>277</v>
      </c>
    </row>
    <row r="1451" spans="1:20" ht="14.25" customHeight="1">
      <c r="A1451" s="2" t="s">
        <v>28237</v>
      </c>
      <c r="B1451" s="2" t="s">
        <v>2586</v>
      </c>
      <c r="C1451" s="2" t="s">
        <v>25300</v>
      </c>
      <c r="D1451" s="2" t="s">
        <v>226</v>
      </c>
      <c r="E1451" s="2" t="s">
        <v>96</v>
      </c>
      <c r="F1451" s="2" t="s">
        <v>3606</v>
      </c>
      <c r="G1451" s="2" t="s">
        <v>2046</v>
      </c>
      <c r="H1451" s="2" t="s">
        <v>28238</v>
      </c>
      <c r="I1451" s="2"/>
      <c r="J1451" s="2"/>
      <c r="K1451" s="2"/>
      <c r="L1451" s="2"/>
      <c r="M1451" s="2" t="s">
        <v>1566</v>
      </c>
      <c r="N1451" s="2" t="s">
        <v>2058</v>
      </c>
      <c r="O1451" s="2" t="s">
        <v>2145</v>
      </c>
      <c r="P1451" s="2" t="s">
        <v>2372</v>
      </c>
      <c r="Q1451" s="2" t="s">
        <v>2051</v>
      </c>
      <c r="R1451" s="2" t="s">
        <v>2052</v>
      </c>
      <c r="S1451" s="2"/>
      <c r="T1451" s="2" t="s">
        <v>225</v>
      </c>
    </row>
    <row r="1452" spans="1:20" ht="14.25" customHeight="1">
      <c r="A1452" s="2" t="s">
        <v>28239</v>
      </c>
      <c r="B1452" s="2" t="s">
        <v>3311</v>
      </c>
      <c r="C1452" s="2" t="s">
        <v>3779</v>
      </c>
      <c r="D1452" s="2" t="s">
        <v>457</v>
      </c>
      <c r="E1452" s="2" t="s">
        <v>96</v>
      </c>
      <c r="F1452" s="2" t="s">
        <v>28240</v>
      </c>
      <c r="G1452" s="2" t="s">
        <v>2046</v>
      </c>
      <c r="H1452" s="2" t="s">
        <v>28241</v>
      </c>
      <c r="I1452" s="2"/>
      <c r="J1452" s="2"/>
      <c r="K1452" s="2"/>
      <c r="L1452" s="2"/>
      <c r="M1452" s="2" t="s">
        <v>60</v>
      </c>
      <c r="N1452" s="2" t="s">
        <v>2058</v>
      </c>
      <c r="O1452" s="2" t="s">
        <v>2186</v>
      </c>
      <c r="P1452" s="2" t="s">
        <v>2377</v>
      </c>
      <c r="Q1452" s="2" t="s">
        <v>2051</v>
      </c>
      <c r="R1452" s="2" t="s">
        <v>2052</v>
      </c>
      <c r="S1452" s="2"/>
      <c r="T1452" s="2" t="s">
        <v>456</v>
      </c>
    </row>
    <row r="1453" spans="1:20" ht="14.25" customHeight="1">
      <c r="A1453" s="2" t="s">
        <v>28242</v>
      </c>
      <c r="B1453" s="2" t="s">
        <v>5972</v>
      </c>
      <c r="C1453" s="2" t="s">
        <v>28243</v>
      </c>
      <c r="D1453" s="2" t="s">
        <v>232</v>
      </c>
      <c r="E1453" s="2" t="s">
        <v>264</v>
      </c>
      <c r="F1453" s="2" t="s">
        <v>3606</v>
      </c>
      <c r="G1453" s="2" t="s">
        <v>2046</v>
      </c>
      <c r="H1453" s="2" t="s">
        <v>28244</v>
      </c>
      <c r="I1453" s="2"/>
      <c r="J1453" s="2"/>
      <c r="K1453" s="2"/>
      <c r="L1453" s="2"/>
      <c r="M1453" s="2" t="s">
        <v>1566</v>
      </c>
      <c r="N1453" s="2" t="s">
        <v>2058</v>
      </c>
      <c r="O1453" s="2" t="s">
        <v>2145</v>
      </c>
      <c r="P1453" s="2" t="s">
        <v>4570</v>
      </c>
      <c r="Q1453" s="2" t="s">
        <v>2051</v>
      </c>
      <c r="R1453" s="2" t="s">
        <v>2052</v>
      </c>
      <c r="S1453" s="2"/>
      <c r="T1453" s="2" t="s">
        <v>231</v>
      </c>
    </row>
    <row r="1454" spans="1:20" ht="14.25" customHeight="1">
      <c r="A1454" s="2" t="s">
        <v>28245</v>
      </c>
      <c r="B1454" s="2" t="s">
        <v>15333</v>
      </c>
      <c r="C1454" s="2" t="s">
        <v>5782</v>
      </c>
      <c r="D1454" s="2" t="s">
        <v>238</v>
      </c>
      <c r="E1454" s="2" t="s">
        <v>264</v>
      </c>
      <c r="F1454" s="2" t="s">
        <v>4664</v>
      </c>
      <c r="G1454" s="2" t="s">
        <v>2046</v>
      </c>
      <c r="H1454" s="2" t="s">
        <v>28246</v>
      </c>
      <c r="I1454" s="2"/>
      <c r="J1454" s="2"/>
      <c r="K1454" s="2"/>
      <c r="L1454" s="2"/>
      <c r="M1454" s="2" t="s">
        <v>1566</v>
      </c>
      <c r="N1454" s="2" t="s">
        <v>2058</v>
      </c>
      <c r="O1454" s="2" t="s">
        <v>2153</v>
      </c>
      <c r="P1454" s="2" t="s">
        <v>23622</v>
      </c>
      <c r="Q1454" s="2" t="s">
        <v>2051</v>
      </c>
      <c r="R1454" s="2" t="s">
        <v>2052</v>
      </c>
      <c r="S1454" s="2"/>
      <c r="T1454" s="2" t="s">
        <v>237</v>
      </c>
    </row>
    <row r="1455" spans="1:20" ht="14.25" customHeight="1">
      <c r="A1455" s="2" t="s">
        <v>28247</v>
      </c>
      <c r="B1455" s="2" t="s">
        <v>5972</v>
      </c>
      <c r="C1455" s="2" t="s">
        <v>16901</v>
      </c>
      <c r="D1455" s="2" t="s">
        <v>126</v>
      </c>
      <c r="E1455" s="2" t="s">
        <v>96</v>
      </c>
      <c r="F1455" s="2" t="s">
        <v>28248</v>
      </c>
      <c r="G1455" s="2" t="s">
        <v>2046</v>
      </c>
      <c r="H1455" s="2" t="s">
        <v>28249</v>
      </c>
      <c r="I1455" s="2"/>
      <c r="J1455" s="2"/>
      <c r="K1455" s="2"/>
      <c r="L1455" s="2"/>
      <c r="M1455" s="2" t="s">
        <v>1566</v>
      </c>
      <c r="N1455" s="2" t="s">
        <v>2058</v>
      </c>
      <c r="O1455" s="2" t="s">
        <v>2704</v>
      </c>
      <c r="P1455" s="2" t="s">
        <v>2562</v>
      </c>
      <c r="Q1455" s="2" t="s">
        <v>2051</v>
      </c>
      <c r="R1455" s="2" t="s">
        <v>2052</v>
      </c>
      <c r="S1455" s="2"/>
      <c r="T1455" s="2" t="s">
        <v>125</v>
      </c>
    </row>
    <row r="1456" spans="1:20" ht="14.25" customHeight="1">
      <c r="A1456" s="2" t="s">
        <v>28250</v>
      </c>
      <c r="B1456" s="2" t="s">
        <v>5972</v>
      </c>
      <c r="C1456" s="2" t="s">
        <v>28251</v>
      </c>
      <c r="D1456" s="2" t="s">
        <v>472</v>
      </c>
      <c r="E1456" s="2" t="s">
        <v>264</v>
      </c>
      <c r="F1456" s="2" t="s">
        <v>28252</v>
      </c>
      <c r="G1456" s="2" t="s">
        <v>2046</v>
      </c>
      <c r="H1456" s="2" t="s">
        <v>28253</v>
      </c>
      <c r="I1456" s="2"/>
      <c r="J1456" s="2"/>
      <c r="K1456" s="2"/>
      <c r="L1456" s="2"/>
      <c r="M1456" s="2" t="s">
        <v>59</v>
      </c>
      <c r="N1456" s="2" t="s">
        <v>2058</v>
      </c>
      <c r="O1456" s="2" t="s">
        <v>2101</v>
      </c>
      <c r="P1456" s="2" t="s">
        <v>2609</v>
      </c>
      <c r="Q1456" s="2" t="s">
        <v>2051</v>
      </c>
      <c r="R1456" s="2" t="s">
        <v>2052</v>
      </c>
      <c r="S1456" s="2"/>
      <c r="T1456" s="2" t="s">
        <v>471</v>
      </c>
    </row>
    <row r="1457" spans="1:20" ht="14.25" customHeight="1">
      <c r="A1457" s="2" t="s">
        <v>28254</v>
      </c>
      <c r="B1457" s="2" t="s">
        <v>5972</v>
      </c>
      <c r="C1457" s="2" t="s">
        <v>3356</v>
      </c>
      <c r="D1457" s="2" t="s">
        <v>202</v>
      </c>
      <c r="E1457" s="2" t="s">
        <v>96</v>
      </c>
      <c r="F1457" s="2" t="s">
        <v>5222</v>
      </c>
      <c r="G1457" s="2" t="s">
        <v>2046</v>
      </c>
      <c r="H1457" s="2" t="s">
        <v>28255</v>
      </c>
      <c r="I1457" s="2"/>
      <c r="J1457" s="2"/>
      <c r="K1457" s="2"/>
      <c r="L1457" s="2"/>
      <c r="M1457" s="2" t="s">
        <v>59</v>
      </c>
      <c r="N1457" s="2" t="s">
        <v>2058</v>
      </c>
      <c r="O1457" s="2" t="s">
        <v>2101</v>
      </c>
      <c r="P1457" s="2" t="s">
        <v>2456</v>
      </c>
      <c r="Q1457" s="2" t="s">
        <v>2051</v>
      </c>
      <c r="R1457" s="2" t="s">
        <v>2067</v>
      </c>
      <c r="S1457" s="2"/>
      <c r="T1457" s="2" t="s">
        <v>201</v>
      </c>
    </row>
    <row r="1458" spans="1:20" ht="14.25" customHeight="1">
      <c r="A1458" s="2" t="s">
        <v>28256</v>
      </c>
      <c r="B1458" s="2" t="s">
        <v>5972</v>
      </c>
      <c r="C1458" s="2" t="s">
        <v>3356</v>
      </c>
      <c r="D1458" s="2" t="s">
        <v>318</v>
      </c>
      <c r="E1458" s="2" t="s">
        <v>96</v>
      </c>
      <c r="F1458" s="2" t="s">
        <v>2320</v>
      </c>
      <c r="G1458" s="2" t="s">
        <v>2046</v>
      </c>
      <c r="H1458" s="2" t="s">
        <v>28257</v>
      </c>
      <c r="I1458" s="2"/>
      <c r="J1458" s="2"/>
      <c r="K1458" s="2"/>
      <c r="L1458" s="2"/>
      <c r="M1458" s="2" t="s">
        <v>59</v>
      </c>
      <c r="N1458" s="2" t="s">
        <v>2058</v>
      </c>
      <c r="O1458" s="2" t="s">
        <v>2322</v>
      </c>
      <c r="P1458" s="2" t="s">
        <v>2456</v>
      </c>
      <c r="Q1458" s="2" t="s">
        <v>2051</v>
      </c>
      <c r="R1458" s="2" t="s">
        <v>2052</v>
      </c>
      <c r="S1458" s="2"/>
      <c r="T1458" s="2" t="s">
        <v>317</v>
      </c>
    </row>
    <row r="1459" spans="1:20" ht="14.25" customHeight="1">
      <c r="A1459" s="2" t="s">
        <v>28258</v>
      </c>
      <c r="B1459" s="2" t="s">
        <v>2887</v>
      </c>
      <c r="C1459" s="2" t="s">
        <v>28259</v>
      </c>
      <c r="D1459" s="2" t="s">
        <v>1114</v>
      </c>
      <c r="E1459" s="2" t="s">
        <v>264</v>
      </c>
      <c r="F1459" s="2" t="s">
        <v>28260</v>
      </c>
      <c r="G1459" s="2" t="s">
        <v>2046</v>
      </c>
      <c r="H1459" s="2" t="s">
        <v>28261</v>
      </c>
      <c r="I1459" s="2"/>
      <c r="J1459" s="2"/>
      <c r="K1459" s="2"/>
      <c r="L1459" s="2"/>
      <c r="M1459" s="2" t="s">
        <v>1566</v>
      </c>
      <c r="N1459" s="2" t="s">
        <v>2058</v>
      </c>
      <c r="O1459" s="2" t="s">
        <v>2093</v>
      </c>
      <c r="P1459" s="2" t="s">
        <v>23064</v>
      </c>
      <c r="Q1459" s="2" t="s">
        <v>2051</v>
      </c>
      <c r="R1459" s="2" t="s">
        <v>2067</v>
      </c>
      <c r="S1459" s="2"/>
      <c r="T1459" s="2" t="s">
        <v>1113</v>
      </c>
    </row>
    <row r="1460" spans="1:20" ht="14.25" customHeight="1">
      <c r="A1460" s="2" t="s">
        <v>28262</v>
      </c>
      <c r="B1460" s="2" t="s">
        <v>2887</v>
      </c>
      <c r="C1460" s="2" t="s">
        <v>28263</v>
      </c>
      <c r="D1460" s="2" t="s">
        <v>180</v>
      </c>
      <c r="E1460" s="2" t="s">
        <v>96</v>
      </c>
      <c r="F1460" s="2" t="s">
        <v>2489</v>
      </c>
      <c r="G1460" s="2" t="s">
        <v>2046</v>
      </c>
      <c r="H1460" s="2" t="s">
        <v>28264</v>
      </c>
      <c r="I1460" s="2"/>
      <c r="J1460" s="2"/>
      <c r="K1460" s="2"/>
      <c r="L1460" s="2"/>
      <c r="M1460" s="2" t="s">
        <v>60</v>
      </c>
      <c r="N1460" s="2" t="s">
        <v>2058</v>
      </c>
      <c r="O1460" s="2" t="s">
        <v>2491</v>
      </c>
      <c r="P1460" s="2" t="s">
        <v>3192</v>
      </c>
      <c r="Q1460" s="2" t="s">
        <v>2051</v>
      </c>
      <c r="R1460" s="2"/>
      <c r="S1460" s="2"/>
      <c r="T1460" s="2" t="s">
        <v>179</v>
      </c>
    </row>
    <row r="1461" spans="1:20" ht="14.25" customHeight="1">
      <c r="A1461" s="2" t="s">
        <v>28265</v>
      </c>
      <c r="B1461" s="2" t="s">
        <v>2887</v>
      </c>
      <c r="C1461" s="2" t="s">
        <v>28266</v>
      </c>
      <c r="D1461" s="2" t="s">
        <v>122</v>
      </c>
      <c r="E1461" s="2" t="s">
        <v>96</v>
      </c>
      <c r="F1461" s="2" t="s">
        <v>23003</v>
      </c>
      <c r="G1461" s="2" t="s">
        <v>2046</v>
      </c>
      <c r="H1461" s="2" t="s">
        <v>28267</v>
      </c>
      <c r="I1461" s="2"/>
      <c r="J1461" s="2"/>
      <c r="K1461" s="2"/>
      <c r="L1461" s="2"/>
      <c r="M1461" s="2" t="s">
        <v>1566</v>
      </c>
      <c r="N1461" s="2" t="s">
        <v>2058</v>
      </c>
      <c r="O1461" s="2" t="s">
        <v>2132</v>
      </c>
      <c r="P1461" s="2" t="s">
        <v>2372</v>
      </c>
      <c r="Q1461" s="2" t="s">
        <v>2051</v>
      </c>
      <c r="R1461" s="2" t="s">
        <v>2052</v>
      </c>
      <c r="S1461" s="2"/>
      <c r="T1461" s="2" t="s">
        <v>121</v>
      </c>
    </row>
    <row r="1462" spans="1:20" ht="14.25" customHeight="1">
      <c r="A1462" s="2" t="s">
        <v>28268</v>
      </c>
      <c r="B1462" s="2" t="s">
        <v>2887</v>
      </c>
      <c r="C1462" s="2" t="s">
        <v>5724</v>
      </c>
      <c r="D1462" s="2" t="s">
        <v>202</v>
      </c>
      <c r="E1462" s="2" t="s">
        <v>96</v>
      </c>
      <c r="F1462" s="2" t="s">
        <v>28269</v>
      </c>
      <c r="G1462" s="2" t="s">
        <v>2046</v>
      </c>
      <c r="H1462" s="2" t="s">
        <v>28270</v>
      </c>
      <c r="I1462" s="2"/>
      <c r="J1462" s="2"/>
      <c r="K1462" s="2"/>
      <c r="L1462" s="2"/>
      <c r="M1462" s="2" t="s">
        <v>1566</v>
      </c>
      <c r="N1462" s="2" t="s">
        <v>2058</v>
      </c>
      <c r="O1462" s="2" t="s">
        <v>2120</v>
      </c>
      <c r="P1462" s="2" t="s">
        <v>2372</v>
      </c>
      <c r="Q1462" s="2" t="s">
        <v>2051</v>
      </c>
      <c r="R1462" s="2" t="s">
        <v>2052</v>
      </c>
      <c r="S1462" s="2"/>
      <c r="T1462" s="2" t="s">
        <v>201</v>
      </c>
    </row>
    <row r="1463" spans="1:20" ht="14.25" customHeight="1">
      <c r="A1463" s="2" t="s">
        <v>28271</v>
      </c>
      <c r="B1463" s="2" t="s">
        <v>2887</v>
      </c>
      <c r="C1463" s="2" t="s">
        <v>6256</v>
      </c>
      <c r="D1463" s="2" t="s">
        <v>118</v>
      </c>
      <c r="E1463" s="2" t="s">
        <v>96</v>
      </c>
      <c r="F1463" s="2" t="s">
        <v>28272</v>
      </c>
      <c r="G1463" s="2" t="s">
        <v>2046</v>
      </c>
      <c r="H1463" s="2" t="s">
        <v>28273</v>
      </c>
      <c r="I1463" s="2"/>
      <c r="J1463" s="2"/>
      <c r="K1463" s="2"/>
      <c r="L1463" s="2"/>
      <c r="M1463" s="2" t="s">
        <v>60</v>
      </c>
      <c r="N1463" s="2" t="s">
        <v>2058</v>
      </c>
      <c r="O1463" s="2" t="s">
        <v>4280</v>
      </c>
      <c r="P1463" s="2" t="s">
        <v>22205</v>
      </c>
      <c r="Q1463" s="2" t="s">
        <v>2051</v>
      </c>
      <c r="R1463" s="2" t="s">
        <v>2052</v>
      </c>
      <c r="S1463" s="2"/>
      <c r="T1463" s="2" t="s">
        <v>117</v>
      </c>
    </row>
    <row r="1464" spans="1:20" ht="14.25" customHeight="1">
      <c r="A1464" s="2" t="s">
        <v>28274</v>
      </c>
      <c r="B1464" s="2" t="s">
        <v>2887</v>
      </c>
      <c r="C1464" s="2" t="s">
        <v>28275</v>
      </c>
      <c r="D1464" s="2" t="s">
        <v>158</v>
      </c>
      <c r="E1464" s="2" t="s">
        <v>96</v>
      </c>
      <c r="F1464" s="2" t="s">
        <v>28276</v>
      </c>
      <c r="G1464" s="2" t="s">
        <v>2046</v>
      </c>
      <c r="H1464" s="2" t="s">
        <v>28277</v>
      </c>
      <c r="I1464" s="2"/>
      <c r="J1464" s="2"/>
      <c r="K1464" s="2"/>
      <c r="L1464" s="2"/>
      <c r="M1464" s="2" t="s">
        <v>1566</v>
      </c>
      <c r="N1464" s="2" t="s">
        <v>2048</v>
      </c>
      <c r="O1464" s="2" t="s">
        <v>2179</v>
      </c>
      <c r="P1464" s="2" t="s">
        <v>3055</v>
      </c>
      <c r="Q1464" s="2" t="s">
        <v>2051</v>
      </c>
      <c r="R1464" s="2" t="s">
        <v>2052</v>
      </c>
      <c r="S1464" s="2"/>
      <c r="T1464" s="2" t="s">
        <v>157</v>
      </c>
    </row>
    <row r="1465" spans="1:20" ht="14.25" customHeight="1">
      <c r="A1465" s="2" t="s">
        <v>28278</v>
      </c>
      <c r="B1465" s="2" t="s">
        <v>3299</v>
      </c>
      <c r="C1465" s="2" t="s">
        <v>28279</v>
      </c>
      <c r="D1465" s="2" t="s">
        <v>154</v>
      </c>
      <c r="E1465" s="2" t="s">
        <v>96</v>
      </c>
      <c r="F1465" s="2" t="s">
        <v>28280</v>
      </c>
      <c r="G1465" s="2" t="s">
        <v>2046</v>
      </c>
      <c r="H1465" s="2" t="s">
        <v>28281</v>
      </c>
      <c r="I1465" s="2"/>
      <c r="J1465" s="2"/>
      <c r="K1465" s="2"/>
      <c r="L1465" s="2"/>
      <c r="M1465" s="2" t="s">
        <v>1566</v>
      </c>
      <c r="N1465" s="2" t="s">
        <v>2058</v>
      </c>
      <c r="O1465" s="2" t="s">
        <v>2145</v>
      </c>
      <c r="P1465" s="2" t="s">
        <v>4777</v>
      </c>
      <c r="Q1465" s="2" t="s">
        <v>2051</v>
      </c>
      <c r="R1465" s="2" t="s">
        <v>2052</v>
      </c>
      <c r="S1465" s="2"/>
      <c r="T1465" s="2" t="s">
        <v>153</v>
      </c>
    </row>
    <row r="1466" spans="1:20" ht="14.25" customHeight="1">
      <c r="A1466" s="2" t="s">
        <v>28282</v>
      </c>
      <c r="B1466" s="2" t="s">
        <v>3299</v>
      </c>
      <c r="C1466" s="2" t="s">
        <v>28283</v>
      </c>
      <c r="D1466" s="2" t="s">
        <v>252</v>
      </c>
      <c r="E1466" s="2" t="s">
        <v>264</v>
      </c>
      <c r="F1466" s="2" t="s">
        <v>28284</v>
      </c>
      <c r="G1466" s="2" t="s">
        <v>2046</v>
      </c>
      <c r="H1466" s="2" t="s">
        <v>28285</v>
      </c>
      <c r="I1466" s="2"/>
      <c r="J1466" s="2"/>
      <c r="K1466" s="2"/>
      <c r="L1466" s="2"/>
      <c r="M1466" s="2" t="s">
        <v>1566</v>
      </c>
      <c r="N1466" s="2" t="s">
        <v>2058</v>
      </c>
      <c r="O1466" s="2" t="s">
        <v>2153</v>
      </c>
      <c r="P1466" s="2" t="s">
        <v>4728</v>
      </c>
      <c r="Q1466" s="2" t="s">
        <v>2051</v>
      </c>
      <c r="R1466" s="2" t="s">
        <v>2052</v>
      </c>
      <c r="S1466" s="2"/>
      <c r="T1466" s="2" t="s">
        <v>251</v>
      </c>
    </row>
    <row r="1467" spans="1:20" ht="14.25" customHeight="1">
      <c r="A1467" s="2" t="s">
        <v>28286</v>
      </c>
      <c r="B1467" s="2" t="s">
        <v>3299</v>
      </c>
      <c r="C1467" s="2" t="s">
        <v>28287</v>
      </c>
      <c r="D1467" s="2" t="s">
        <v>248</v>
      </c>
      <c r="E1467" s="2" t="s">
        <v>96</v>
      </c>
      <c r="F1467" s="2" t="s">
        <v>26984</v>
      </c>
      <c r="G1467" s="2" t="s">
        <v>2046</v>
      </c>
      <c r="H1467" s="2" t="s">
        <v>28288</v>
      </c>
      <c r="I1467" s="2"/>
      <c r="J1467" s="2"/>
      <c r="K1467" s="2"/>
      <c r="L1467" s="2"/>
      <c r="M1467" s="2" t="s">
        <v>1566</v>
      </c>
      <c r="N1467" s="2" t="s">
        <v>2048</v>
      </c>
      <c r="O1467" s="2" t="s">
        <v>2179</v>
      </c>
      <c r="P1467" s="2" t="s">
        <v>4871</v>
      </c>
      <c r="Q1467" s="2" t="s">
        <v>2051</v>
      </c>
      <c r="R1467" s="2" t="s">
        <v>2052</v>
      </c>
      <c r="S1467" s="2"/>
      <c r="T1467" s="2" t="s">
        <v>247</v>
      </c>
    </row>
    <row r="1468" spans="1:20" ht="14.25" customHeight="1">
      <c r="A1468" s="2" t="s">
        <v>28289</v>
      </c>
      <c r="B1468" s="2" t="s">
        <v>3299</v>
      </c>
      <c r="C1468" s="2" t="s">
        <v>28290</v>
      </c>
      <c r="D1468" s="2" t="s">
        <v>407</v>
      </c>
      <c r="E1468" s="2" t="s">
        <v>96</v>
      </c>
      <c r="F1468" s="2" t="s">
        <v>3215</v>
      </c>
      <c r="G1468" s="2" t="s">
        <v>2046</v>
      </c>
      <c r="H1468" s="2" t="s">
        <v>28291</v>
      </c>
      <c r="I1468" s="2"/>
      <c r="J1468" s="2"/>
      <c r="K1468" s="2"/>
      <c r="L1468" s="2"/>
      <c r="M1468" s="2" t="s">
        <v>60</v>
      </c>
      <c r="N1468" s="2" t="s">
        <v>2058</v>
      </c>
      <c r="O1468" s="2" t="s">
        <v>2186</v>
      </c>
      <c r="P1468" s="2" t="s">
        <v>3235</v>
      </c>
      <c r="Q1468" s="2" t="s">
        <v>2051</v>
      </c>
      <c r="R1468" s="2" t="s">
        <v>2052</v>
      </c>
      <c r="S1468" s="2"/>
      <c r="T1468" s="2" t="s">
        <v>406</v>
      </c>
    </row>
    <row r="1469" spans="1:20" ht="14.25" customHeight="1">
      <c r="A1469" s="2" t="s">
        <v>28292</v>
      </c>
      <c r="B1469" s="2" t="s">
        <v>3299</v>
      </c>
      <c r="C1469" s="2" t="s">
        <v>28293</v>
      </c>
      <c r="D1469" s="2" t="s">
        <v>557</v>
      </c>
      <c r="E1469" s="2" t="s">
        <v>264</v>
      </c>
      <c r="F1469" s="2" t="s">
        <v>2322</v>
      </c>
      <c r="G1469" s="2" t="s">
        <v>2046</v>
      </c>
      <c r="H1469" s="2" t="s">
        <v>28294</v>
      </c>
      <c r="I1469" s="2"/>
      <c r="J1469" s="2">
        <v>442072847200</v>
      </c>
      <c r="K1469" s="2"/>
      <c r="L1469" s="2"/>
      <c r="M1469" s="2" t="s">
        <v>59</v>
      </c>
      <c r="N1469" s="2" t="s">
        <v>2058</v>
      </c>
      <c r="O1469" s="2" t="s">
        <v>2322</v>
      </c>
      <c r="P1469" s="2" t="s">
        <v>23508</v>
      </c>
      <c r="Q1469" s="2" t="s">
        <v>2051</v>
      </c>
      <c r="R1469" s="2" t="s">
        <v>2067</v>
      </c>
      <c r="S1469" s="2"/>
      <c r="T1469" s="2" t="s">
        <v>556</v>
      </c>
    </row>
    <row r="1470" spans="1:20" ht="14.25" customHeight="1">
      <c r="A1470" s="2" t="s">
        <v>28295</v>
      </c>
      <c r="B1470" s="2" t="s">
        <v>3299</v>
      </c>
      <c r="C1470" s="2" t="s">
        <v>28296</v>
      </c>
      <c r="D1470" s="2" t="s">
        <v>168</v>
      </c>
      <c r="E1470" s="2" t="s">
        <v>96</v>
      </c>
      <c r="F1470" s="2" t="s">
        <v>28297</v>
      </c>
      <c r="G1470" s="2" t="s">
        <v>2046</v>
      </c>
      <c r="H1470" s="2" t="s">
        <v>28298</v>
      </c>
      <c r="I1470" s="2"/>
      <c r="J1470" s="2"/>
      <c r="K1470" s="2"/>
      <c r="L1470" s="2"/>
      <c r="M1470" s="2" t="s">
        <v>1566</v>
      </c>
      <c r="N1470" s="2" t="s">
        <v>2048</v>
      </c>
      <c r="O1470" s="2" t="s">
        <v>2179</v>
      </c>
      <c r="P1470" s="2" t="s">
        <v>2372</v>
      </c>
      <c r="Q1470" s="2" t="s">
        <v>2051</v>
      </c>
      <c r="R1470" s="2" t="s">
        <v>2052</v>
      </c>
      <c r="S1470" s="2"/>
      <c r="T1470" s="2" t="s">
        <v>167</v>
      </c>
    </row>
    <row r="1471" spans="1:20" ht="14.25" customHeight="1">
      <c r="A1471" s="2" t="s">
        <v>28299</v>
      </c>
      <c r="B1471" s="2" t="s">
        <v>2887</v>
      </c>
      <c r="C1471" s="2" t="s">
        <v>2466</v>
      </c>
      <c r="D1471" s="2" t="s">
        <v>118</v>
      </c>
      <c r="E1471" s="2" t="s">
        <v>96</v>
      </c>
      <c r="F1471" s="2" t="s">
        <v>28300</v>
      </c>
      <c r="G1471" s="2" t="s">
        <v>2046</v>
      </c>
      <c r="H1471" s="2" t="s">
        <v>28301</v>
      </c>
      <c r="I1471" s="2"/>
      <c r="J1471" s="2"/>
      <c r="K1471" s="2"/>
      <c r="L1471" s="2"/>
      <c r="M1471" s="2" t="s">
        <v>1566</v>
      </c>
      <c r="N1471" s="2" t="s">
        <v>2048</v>
      </c>
      <c r="O1471" s="2" t="s">
        <v>2199</v>
      </c>
      <c r="P1471" s="2" t="s">
        <v>4458</v>
      </c>
      <c r="Q1471" s="2" t="s">
        <v>2051</v>
      </c>
      <c r="R1471" s="2" t="s">
        <v>2067</v>
      </c>
      <c r="S1471" s="2"/>
      <c r="T1471" s="2" t="s">
        <v>117</v>
      </c>
    </row>
    <row r="1472" spans="1:20" ht="14.25" customHeight="1">
      <c r="A1472" s="2" t="s">
        <v>28302</v>
      </c>
      <c r="B1472" s="2" t="s">
        <v>2887</v>
      </c>
      <c r="C1472" s="2" t="s">
        <v>28303</v>
      </c>
      <c r="D1472" s="2" t="s">
        <v>126</v>
      </c>
      <c r="E1472" s="2" t="s">
        <v>96</v>
      </c>
      <c r="F1472" s="2" t="s">
        <v>18271</v>
      </c>
      <c r="G1472" s="2" t="s">
        <v>2046</v>
      </c>
      <c r="H1472" s="2" t="s">
        <v>28304</v>
      </c>
      <c r="I1472" s="2"/>
      <c r="J1472" s="2"/>
      <c r="K1472" s="2"/>
      <c r="L1472" s="2"/>
      <c r="M1472" s="2" t="s">
        <v>1566</v>
      </c>
      <c r="N1472" s="2" t="s">
        <v>2058</v>
      </c>
      <c r="O1472" s="2" t="s">
        <v>2153</v>
      </c>
      <c r="P1472" s="2" t="s">
        <v>2372</v>
      </c>
      <c r="Q1472" s="2" t="s">
        <v>2051</v>
      </c>
      <c r="R1472" s="2" t="s">
        <v>2052</v>
      </c>
      <c r="S1472" s="2"/>
      <c r="T1472" s="2" t="s">
        <v>125</v>
      </c>
    </row>
    <row r="1473" spans="1:20" ht="14.25" customHeight="1">
      <c r="A1473" s="2" t="s">
        <v>28305</v>
      </c>
      <c r="B1473" s="2" t="s">
        <v>2887</v>
      </c>
      <c r="C1473" s="2" t="s">
        <v>9750</v>
      </c>
      <c r="D1473" s="2" t="s">
        <v>1098</v>
      </c>
      <c r="E1473" s="2" t="s">
        <v>264</v>
      </c>
      <c r="F1473" s="2" t="s">
        <v>2090</v>
      </c>
      <c r="G1473" s="2" t="s">
        <v>2046</v>
      </c>
      <c r="H1473" s="2" t="s">
        <v>28306</v>
      </c>
      <c r="I1473" s="2"/>
      <c r="J1473" s="2"/>
      <c r="K1473" s="2"/>
      <c r="L1473" s="2"/>
      <c r="M1473" s="2" t="s">
        <v>1566</v>
      </c>
      <c r="N1473" s="2" t="s">
        <v>2058</v>
      </c>
      <c r="O1473" s="2" t="s">
        <v>2093</v>
      </c>
      <c r="P1473" s="2" t="s">
        <v>23064</v>
      </c>
      <c r="Q1473" s="2" t="s">
        <v>2051</v>
      </c>
      <c r="R1473" s="2" t="s">
        <v>2067</v>
      </c>
      <c r="S1473" s="2"/>
      <c r="T1473" s="2" t="s">
        <v>1097</v>
      </c>
    </row>
    <row r="1474" spans="1:20" ht="14.25" customHeight="1">
      <c r="A1474" s="2" t="s">
        <v>28307</v>
      </c>
      <c r="B1474" s="2" t="s">
        <v>28308</v>
      </c>
      <c r="C1474" s="2" t="s">
        <v>28309</v>
      </c>
      <c r="D1474" s="2" t="s">
        <v>1364</v>
      </c>
      <c r="E1474" s="2" t="s">
        <v>264</v>
      </c>
      <c r="F1474" s="2" t="s">
        <v>2170</v>
      </c>
      <c r="G1474" s="2" t="s">
        <v>2046</v>
      </c>
      <c r="H1474" s="2" t="s">
        <v>28310</v>
      </c>
      <c r="I1474" s="2">
        <v>447525729686</v>
      </c>
      <c r="J1474" s="2"/>
      <c r="K1474" s="2"/>
      <c r="L1474" s="2"/>
      <c r="M1474" s="2" t="s">
        <v>59</v>
      </c>
      <c r="N1474" s="2" t="s">
        <v>2058</v>
      </c>
      <c r="O1474" s="2" t="s">
        <v>2172</v>
      </c>
      <c r="P1474" s="2" t="s">
        <v>23298</v>
      </c>
      <c r="Q1474" s="2" t="s">
        <v>2051</v>
      </c>
      <c r="R1474" s="2" t="s">
        <v>2052</v>
      </c>
      <c r="S1474" s="2"/>
      <c r="T1474" s="2" t="s">
        <v>1363</v>
      </c>
    </row>
    <row r="1475" spans="1:20" ht="14.25" customHeight="1">
      <c r="A1475" s="2" t="s">
        <v>28311</v>
      </c>
      <c r="B1475" s="2" t="s">
        <v>28312</v>
      </c>
      <c r="C1475" s="2" t="s">
        <v>22196</v>
      </c>
      <c r="D1475" s="2" t="s">
        <v>996</v>
      </c>
      <c r="E1475" s="2" t="s">
        <v>264</v>
      </c>
      <c r="F1475" s="2" t="s">
        <v>23365</v>
      </c>
      <c r="G1475" s="2" t="s">
        <v>2091</v>
      </c>
      <c r="H1475" s="2" t="s">
        <v>28313</v>
      </c>
      <c r="I1475" s="2"/>
      <c r="J1475" s="2"/>
      <c r="K1475" s="2"/>
      <c r="L1475" s="2"/>
      <c r="M1475" s="2" t="s">
        <v>1566</v>
      </c>
      <c r="N1475" s="2" t="s">
        <v>2058</v>
      </c>
      <c r="O1475" s="2" t="s">
        <v>2153</v>
      </c>
      <c r="P1475" s="2" t="s">
        <v>2609</v>
      </c>
      <c r="Q1475" s="2" t="s">
        <v>2051</v>
      </c>
      <c r="R1475" s="2" t="s">
        <v>2052</v>
      </c>
      <c r="S1475" s="2"/>
      <c r="T1475" s="2" t="s">
        <v>995</v>
      </c>
    </row>
    <row r="1476" spans="1:20" ht="14.25" customHeight="1">
      <c r="A1476" s="2" t="s">
        <v>28314</v>
      </c>
      <c r="B1476" s="2" t="s">
        <v>3289</v>
      </c>
      <c r="C1476" s="2" t="s">
        <v>28315</v>
      </c>
      <c r="D1476" s="2" t="s">
        <v>28316</v>
      </c>
      <c r="E1476" s="2" t="s">
        <v>264</v>
      </c>
      <c r="F1476" s="2" t="s">
        <v>25834</v>
      </c>
      <c r="G1476" s="2" t="s">
        <v>7435</v>
      </c>
      <c r="H1476" s="2" t="s">
        <v>28317</v>
      </c>
      <c r="I1476" s="2"/>
      <c r="J1476" s="2"/>
      <c r="K1476" s="2"/>
      <c r="L1476" s="2"/>
      <c r="M1476" s="2" t="s">
        <v>1566</v>
      </c>
      <c r="N1476" s="2" t="s">
        <v>2058</v>
      </c>
      <c r="O1476" s="2" t="s">
        <v>2153</v>
      </c>
      <c r="P1476" s="2" t="s">
        <v>2609</v>
      </c>
      <c r="Q1476" s="2" t="s">
        <v>2051</v>
      </c>
      <c r="R1476" s="2" t="s">
        <v>2052</v>
      </c>
      <c r="S1476" s="2"/>
      <c r="T1476" s="2" t="s">
        <v>28318</v>
      </c>
    </row>
    <row r="1477" spans="1:20" ht="14.25" customHeight="1">
      <c r="A1477" s="2" t="s">
        <v>28319</v>
      </c>
      <c r="B1477" s="2" t="s">
        <v>6500</v>
      </c>
      <c r="C1477" s="2" t="s">
        <v>28320</v>
      </c>
      <c r="D1477" s="2" t="s">
        <v>1462</v>
      </c>
      <c r="E1477" s="2" t="s">
        <v>264</v>
      </c>
      <c r="F1477" s="2" t="s">
        <v>28321</v>
      </c>
      <c r="G1477" s="2" t="s">
        <v>2046</v>
      </c>
      <c r="H1477" s="2" t="s">
        <v>28322</v>
      </c>
      <c r="I1477" s="2"/>
      <c r="J1477" s="2"/>
      <c r="K1477" s="2"/>
      <c r="L1477" s="2"/>
      <c r="M1477" s="2" t="s">
        <v>1566</v>
      </c>
      <c r="N1477" s="2" t="s">
        <v>2058</v>
      </c>
      <c r="O1477" s="2" t="s">
        <v>2153</v>
      </c>
      <c r="P1477" s="2" t="s">
        <v>2377</v>
      </c>
      <c r="Q1477" s="2" t="s">
        <v>2051</v>
      </c>
      <c r="R1477" s="2" t="s">
        <v>2052</v>
      </c>
      <c r="S1477" s="2"/>
      <c r="T1477" s="2" t="s">
        <v>1461</v>
      </c>
    </row>
    <row r="1478" spans="1:20" ht="14.25" customHeight="1">
      <c r="A1478" s="2" t="s">
        <v>28323</v>
      </c>
      <c r="B1478" s="2" t="s">
        <v>6500</v>
      </c>
      <c r="C1478" s="2" t="s">
        <v>3567</v>
      </c>
      <c r="D1478" s="2" t="s">
        <v>114</v>
      </c>
      <c r="E1478" s="2" t="s">
        <v>96</v>
      </c>
      <c r="F1478" s="2" t="s">
        <v>28324</v>
      </c>
      <c r="G1478" s="2" t="s">
        <v>2046</v>
      </c>
      <c r="H1478" s="2" t="s">
        <v>28325</v>
      </c>
      <c r="I1478" s="2"/>
      <c r="J1478" s="2"/>
      <c r="K1478" s="2"/>
      <c r="L1478" s="2"/>
      <c r="M1478" s="2" t="s">
        <v>1566</v>
      </c>
      <c r="N1478" s="2" t="s">
        <v>2058</v>
      </c>
      <c r="O1478" s="2" t="s">
        <v>2059</v>
      </c>
      <c r="P1478" s="2" t="s">
        <v>3363</v>
      </c>
      <c r="Q1478" s="2" t="s">
        <v>2051</v>
      </c>
      <c r="R1478" s="2" t="s">
        <v>2067</v>
      </c>
      <c r="S1478" s="2"/>
      <c r="T1478" s="2" t="s">
        <v>113</v>
      </c>
    </row>
    <row r="1479" spans="1:20" ht="14.25" customHeight="1">
      <c r="A1479" s="2" t="s">
        <v>28326</v>
      </c>
      <c r="B1479" s="2" t="s">
        <v>6500</v>
      </c>
      <c r="C1479" s="2" t="s">
        <v>28327</v>
      </c>
      <c r="D1479" s="2" t="s">
        <v>180</v>
      </c>
      <c r="E1479" s="2" t="s">
        <v>96</v>
      </c>
      <c r="F1479" s="2" t="s">
        <v>4664</v>
      </c>
      <c r="G1479" s="2" t="s">
        <v>2046</v>
      </c>
      <c r="H1479" s="2" t="s">
        <v>28328</v>
      </c>
      <c r="I1479" s="2"/>
      <c r="J1479" s="2"/>
      <c r="K1479" s="2"/>
      <c r="L1479" s="2"/>
      <c r="M1479" s="2" t="s">
        <v>1566</v>
      </c>
      <c r="N1479" s="2" t="s">
        <v>2058</v>
      </c>
      <c r="O1479" s="2" t="s">
        <v>2153</v>
      </c>
      <c r="P1479" s="2" t="s">
        <v>2372</v>
      </c>
      <c r="Q1479" s="2" t="s">
        <v>2051</v>
      </c>
      <c r="R1479" s="2" t="s">
        <v>2052</v>
      </c>
      <c r="S1479" s="2"/>
      <c r="T1479" s="2" t="s">
        <v>179</v>
      </c>
    </row>
    <row r="1480" spans="1:20" ht="14.25" customHeight="1">
      <c r="A1480" s="2" t="s">
        <v>28329</v>
      </c>
      <c r="B1480" s="2" t="s">
        <v>6500</v>
      </c>
      <c r="C1480" s="2" t="s">
        <v>7244</v>
      </c>
      <c r="D1480" s="2" t="s">
        <v>114</v>
      </c>
      <c r="E1480" s="2" t="s">
        <v>96</v>
      </c>
      <c r="F1480" s="2" t="s">
        <v>28330</v>
      </c>
      <c r="G1480" s="2" t="s">
        <v>2046</v>
      </c>
      <c r="H1480" s="2" t="s">
        <v>28331</v>
      </c>
      <c r="I1480" s="2"/>
      <c r="J1480" s="2"/>
      <c r="K1480" s="2"/>
      <c r="L1480" s="2"/>
      <c r="M1480" s="2" t="s">
        <v>1566</v>
      </c>
      <c r="N1480" s="2" t="s">
        <v>2048</v>
      </c>
      <c r="O1480" s="2" t="s">
        <v>2179</v>
      </c>
      <c r="P1480" s="2" t="s">
        <v>3363</v>
      </c>
      <c r="Q1480" s="2" t="s">
        <v>2051</v>
      </c>
      <c r="R1480" s="2" t="s">
        <v>2052</v>
      </c>
      <c r="S1480" s="2"/>
      <c r="T1480" s="2" t="s">
        <v>113</v>
      </c>
    </row>
    <row r="1481" spans="1:20" ht="14.25" customHeight="1">
      <c r="A1481" s="2" t="s">
        <v>28332</v>
      </c>
      <c r="B1481" s="2" t="s">
        <v>6500</v>
      </c>
      <c r="C1481" s="2" t="s">
        <v>28333</v>
      </c>
      <c r="D1481" s="2" t="s">
        <v>437</v>
      </c>
      <c r="E1481" s="2" t="s">
        <v>96</v>
      </c>
      <c r="F1481" s="2" t="s">
        <v>28334</v>
      </c>
      <c r="G1481" s="2" t="s">
        <v>2046</v>
      </c>
      <c r="H1481" s="2" t="s">
        <v>28335</v>
      </c>
      <c r="I1481" s="2"/>
      <c r="J1481" s="2"/>
      <c r="K1481" s="2"/>
      <c r="L1481" s="2"/>
      <c r="M1481" s="2" t="s">
        <v>1566</v>
      </c>
      <c r="N1481" s="2" t="s">
        <v>2058</v>
      </c>
      <c r="O1481" s="2" t="s">
        <v>2132</v>
      </c>
      <c r="P1481" s="2" t="s">
        <v>2534</v>
      </c>
      <c r="Q1481" s="2" t="s">
        <v>2051</v>
      </c>
      <c r="R1481" s="2" t="s">
        <v>2052</v>
      </c>
      <c r="S1481" s="2"/>
      <c r="T1481" s="2" t="s">
        <v>436</v>
      </c>
    </row>
    <row r="1482" spans="1:20" ht="14.25" customHeight="1">
      <c r="A1482" s="2" t="s">
        <v>28336</v>
      </c>
      <c r="B1482" s="2" t="s">
        <v>12371</v>
      </c>
      <c r="C1482" s="2" t="s">
        <v>28202</v>
      </c>
      <c r="D1482" s="2" t="s">
        <v>531</v>
      </c>
      <c r="E1482" s="2" t="s">
        <v>264</v>
      </c>
      <c r="F1482" s="2" t="s">
        <v>22580</v>
      </c>
      <c r="G1482" s="2" t="s">
        <v>2046</v>
      </c>
      <c r="H1482" s="2" t="s">
        <v>28337</v>
      </c>
      <c r="I1482" s="2"/>
      <c r="J1482" s="2"/>
      <c r="K1482" s="2"/>
      <c r="L1482" s="2"/>
      <c r="M1482" s="2" t="s">
        <v>1566</v>
      </c>
      <c r="N1482" s="2" t="s">
        <v>2058</v>
      </c>
      <c r="O1482" s="2" t="s">
        <v>2145</v>
      </c>
      <c r="P1482" s="2" t="s">
        <v>2323</v>
      </c>
      <c r="Q1482" s="2" t="s">
        <v>2051</v>
      </c>
      <c r="R1482" s="2" t="s">
        <v>2052</v>
      </c>
      <c r="S1482" s="2"/>
      <c r="T1482" s="2" t="s">
        <v>530</v>
      </c>
    </row>
    <row r="1483" spans="1:20" ht="14.25" customHeight="1">
      <c r="A1483" s="2" t="s">
        <v>28338</v>
      </c>
      <c r="B1483" s="2" t="s">
        <v>7887</v>
      </c>
      <c r="C1483" s="2" t="s">
        <v>28339</v>
      </c>
      <c r="D1483" s="2" t="s">
        <v>24278</v>
      </c>
      <c r="E1483" s="2" t="s">
        <v>264</v>
      </c>
      <c r="F1483" s="2" t="s">
        <v>5645</v>
      </c>
      <c r="G1483" s="2" t="s">
        <v>2091</v>
      </c>
      <c r="H1483" s="2" t="s">
        <v>28340</v>
      </c>
      <c r="I1483" s="2"/>
      <c r="J1483" s="2"/>
      <c r="K1483" s="2"/>
      <c r="L1483" s="2"/>
      <c r="M1483" s="2" t="s">
        <v>60</v>
      </c>
      <c r="N1483" s="2" t="s">
        <v>2058</v>
      </c>
      <c r="O1483" s="2" t="s">
        <v>2186</v>
      </c>
      <c r="P1483" s="2" t="s">
        <v>2609</v>
      </c>
      <c r="Q1483" s="2" t="s">
        <v>2051</v>
      </c>
      <c r="R1483" s="2" t="s">
        <v>2200</v>
      </c>
      <c r="S1483" s="2"/>
      <c r="T1483" s="2" t="s">
        <v>24280</v>
      </c>
    </row>
    <row r="1484" spans="1:20" ht="14.25" customHeight="1">
      <c r="A1484" s="2" t="s">
        <v>28341</v>
      </c>
      <c r="B1484" s="2" t="s">
        <v>28342</v>
      </c>
      <c r="C1484" s="2" t="s">
        <v>28343</v>
      </c>
      <c r="D1484" s="2" t="s">
        <v>624</v>
      </c>
      <c r="E1484" s="2" t="s">
        <v>264</v>
      </c>
      <c r="F1484" s="2" t="s">
        <v>28344</v>
      </c>
      <c r="G1484" s="2" t="s">
        <v>2046</v>
      </c>
      <c r="H1484" s="2" t="s">
        <v>28345</v>
      </c>
      <c r="I1484" s="2">
        <v>447841564164</v>
      </c>
      <c r="J1484" s="2"/>
      <c r="K1484" s="2"/>
      <c r="L1484" s="2"/>
      <c r="M1484" s="2" t="s">
        <v>1566</v>
      </c>
      <c r="N1484" s="2" t="s">
        <v>2058</v>
      </c>
      <c r="O1484" s="2" t="s">
        <v>2093</v>
      </c>
      <c r="P1484" s="2" t="s">
        <v>21091</v>
      </c>
      <c r="Q1484" s="2" t="s">
        <v>2051</v>
      </c>
      <c r="R1484" s="2" t="s">
        <v>2067</v>
      </c>
      <c r="S1484" s="2"/>
      <c r="T1484" s="2" t="s">
        <v>623</v>
      </c>
    </row>
    <row r="1485" spans="1:20" ht="14.25" customHeight="1">
      <c r="A1485" s="2" t="s">
        <v>28346</v>
      </c>
      <c r="B1485" s="2" t="s">
        <v>28342</v>
      </c>
      <c r="C1485" s="2" t="s">
        <v>28347</v>
      </c>
      <c r="D1485" s="2" t="s">
        <v>128</v>
      </c>
      <c r="E1485" s="2" t="s">
        <v>96</v>
      </c>
      <c r="F1485" s="2" t="s">
        <v>28348</v>
      </c>
      <c r="G1485" s="2" t="s">
        <v>2046</v>
      </c>
      <c r="H1485" s="2" t="s">
        <v>28349</v>
      </c>
      <c r="I1485" s="2"/>
      <c r="J1485" s="2"/>
      <c r="K1485" s="2"/>
      <c r="L1485" s="2"/>
      <c r="M1485" s="2" t="s">
        <v>1566</v>
      </c>
      <c r="N1485" s="2" t="s">
        <v>2058</v>
      </c>
      <c r="O1485" s="2" t="s">
        <v>2145</v>
      </c>
      <c r="P1485" s="2" t="s">
        <v>3363</v>
      </c>
      <c r="Q1485" s="2" t="s">
        <v>2051</v>
      </c>
      <c r="R1485" s="2" t="s">
        <v>2052</v>
      </c>
      <c r="S1485" s="2"/>
      <c r="T1485" s="2" t="s">
        <v>127</v>
      </c>
    </row>
    <row r="1486" spans="1:20" ht="14.25" customHeight="1">
      <c r="A1486" s="2" t="s">
        <v>28350</v>
      </c>
      <c r="B1486" s="2" t="s">
        <v>7185</v>
      </c>
      <c r="C1486" s="2" t="s">
        <v>28351</v>
      </c>
      <c r="D1486" s="2" t="s">
        <v>94</v>
      </c>
      <c r="E1486" s="2" t="s">
        <v>96</v>
      </c>
      <c r="F1486" s="2" t="s">
        <v>4664</v>
      </c>
      <c r="G1486" s="2" t="s">
        <v>2046</v>
      </c>
      <c r="H1486" s="2" t="s">
        <v>28352</v>
      </c>
      <c r="I1486" s="2"/>
      <c r="J1486" s="2"/>
      <c r="K1486" s="2"/>
      <c r="L1486" s="2"/>
      <c r="M1486" s="2" t="s">
        <v>1566</v>
      </c>
      <c r="N1486" s="2" t="s">
        <v>2058</v>
      </c>
      <c r="O1486" s="2" t="s">
        <v>2153</v>
      </c>
      <c r="P1486" s="2" t="s">
        <v>3363</v>
      </c>
      <c r="Q1486" s="2" t="s">
        <v>2051</v>
      </c>
      <c r="R1486" s="2" t="s">
        <v>2052</v>
      </c>
      <c r="S1486" s="2"/>
      <c r="T1486" s="2" t="s">
        <v>93</v>
      </c>
    </row>
    <row r="1487" spans="1:20" ht="14.25" customHeight="1">
      <c r="A1487" s="2" t="s">
        <v>28353</v>
      </c>
      <c r="B1487" s="2" t="s">
        <v>7185</v>
      </c>
      <c r="C1487" s="2" t="s">
        <v>28354</v>
      </c>
      <c r="D1487" s="2" t="s">
        <v>543</v>
      </c>
      <c r="E1487" s="2" t="s">
        <v>264</v>
      </c>
      <c r="F1487" s="2" t="s">
        <v>28355</v>
      </c>
      <c r="G1487" s="2" t="s">
        <v>2046</v>
      </c>
      <c r="H1487" s="2" t="s">
        <v>28356</v>
      </c>
      <c r="I1487" s="2"/>
      <c r="J1487" s="2"/>
      <c r="K1487" s="2"/>
      <c r="L1487" s="2"/>
      <c r="M1487" s="2" t="s">
        <v>1566</v>
      </c>
      <c r="N1487" s="2" t="s">
        <v>2058</v>
      </c>
      <c r="O1487" s="2" t="s">
        <v>2093</v>
      </c>
      <c r="P1487" s="2" t="s">
        <v>4570</v>
      </c>
      <c r="Q1487" s="2" t="s">
        <v>2051</v>
      </c>
      <c r="R1487" s="2" t="s">
        <v>2067</v>
      </c>
      <c r="S1487" s="2"/>
      <c r="T1487" s="2" t="s">
        <v>542</v>
      </c>
    </row>
    <row r="1488" spans="1:20" ht="14.25" customHeight="1">
      <c r="A1488" s="2" t="s">
        <v>28357</v>
      </c>
      <c r="B1488" s="2" t="s">
        <v>7185</v>
      </c>
      <c r="C1488" s="2" t="s">
        <v>28358</v>
      </c>
      <c r="D1488" s="2" t="s">
        <v>248</v>
      </c>
      <c r="E1488" s="2" t="s">
        <v>96</v>
      </c>
      <c r="F1488" s="2" t="s">
        <v>28359</v>
      </c>
      <c r="G1488" s="2" t="s">
        <v>2046</v>
      </c>
      <c r="H1488" s="2" t="s">
        <v>28360</v>
      </c>
      <c r="I1488" s="2"/>
      <c r="J1488" s="2"/>
      <c r="K1488" s="2"/>
      <c r="L1488" s="2"/>
      <c r="M1488" s="2" t="s">
        <v>1566</v>
      </c>
      <c r="N1488" s="2" t="s">
        <v>2058</v>
      </c>
      <c r="O1488" s="2" t="s">
        <v>2153</v>
      </c>
      <c r="P1488" s="2" t="s">
        <v>4871</v>
      </c>
      <c r="Q1488" s="2" t="s">
        <v>2051</v>
      </c>
      <c r="R1488" s="2" t="s">
        <v>2052</v>
      </c>
      <c r="S1488" s="2"/>
      <c r="T1488" s="2" t="s">
        <v>247</v>
      </c>
    </row>
    <row r="1489" spans="1:20" ht="14.25" customHeight="1">
      <c r="A1489" s="2" t="s">
        <v>28361</v>
      </c>
      <c r="B1489" s="2" t="s">
        <v>7185</v>
      </c>
      <c r="C1489" s="2" t="s">
        <v>28362</v>
      </c>
      <c r="D1489" s="2" t="s">
        <v>166</v>
      </c>
      <c r="E1489" s="2" t="s">
        <v>96</v>
      </c>
      <c r="F1489" s="2" t="s">
        <v>15924</v>
      </c>
      <c r="G1489" s="2" t="s">
        <v>2046</v>
      </c>
      <c r="H1489" s="2" t="s">
        <v>28363</v>
      </c>
      <c r="I1489" s="2"/>
      <c r="J1489" s="2"/>
      <c r="K1489" s="2"/>
      <c r="L1489" s="2"/>
      <c r="M1489" s="2" t="s">
        <v>1566</v>
      </c>
      <c r="N1489" s="2" t="s">
        <v>2058</v>
      </c>
      <c r="O1489" s="2" t="s">
        <v>2153</v>
      </c>
      <c r="P1489" s="2" t="s">
        <v>3235</v>
      </c>
      <c r="Q1489" s="2" t="s">
        <v>2051</v>
      </c>
      <c r="R1489" s="2" t="s">
        <v>2052</v>
      </c>
      <c r="S1489" s="2"/>
      <c r="T1489" s="2" t="s">
        <v>165</v>
      </c>
    </row>
    <row r="1490" spans="1:20" ht="14.25" customHeight="1">
      <c r="A1490" s="2" t="s">
        <v>28364</v>
      </c>
      <c r="B1490" s="2" t="s">
        <v>7185</v>
      </c>
      <c r="C1490" s="2" t="s">
        <v>3779</v>
      </c>
      <c r="D1490" s="2" t="s">
        <v>796</v>
      </c>
      <c r="E1490" s="2" t="s">
        <v>264</v>
      </c>
      <c r="F1490" s="2" t="s">
        <v>2473</v>
      </c>
      <c r="G1490" s="2" t="s">
        <v>2046</v>
      </c>
      <c r="H1490" s="2" t="s">
        <v>28365</v>
      </c>
      <c r="I1490" s="2">
        <v>447930140234</v>
      </c>
      <c r="J1490" s="2"/>
      <c r="K1490" s="2"/>
      <c r="L1490" s="2"/>
      <c r="M1490" s="2" t="s">
        <v>59</v>
      </c>
      <c r="N1490" s="2" t="s">
        <v>2048</v>
      </c>
      <c r="O1490" s="2" t="s">
        <v>2301</v>
      </c>
      <c r="P1490" s="2" t="s">
        <v>23007</v>
      </c>
      <c r="Q1490" s="2" t="s">
        <v>2051</v>
      </c>
      <c r="R1490" s="2" t="s">
        <v>2052</v>
      </c>
      <c r="S1490" s="2"/>
      <c r="T1490" s="2" t="s">
        <v>795</v>
      </c>
    </row>
    <row r="1491" spans="1:20" ht="14.25" customHeight="1">
      <c r="A1491" s="2" t="s">
        <v>28366</v>
      </c>
      <c r="B1491" s="2" t="s">
        <v>3278</v>
      </c>
      <c r="C1491" s="2" t="s">
        <v>3294</v>
      </c>
      <c r="D1491" s="2" t="s">
        <v>28367</v>
      </c>
      <c r="E1491" s="2" t="s">
        <v>264</v>
      </c>
      <c r="F1491" s="2" t="s">
        <v>3557</v>
      </c>
      <c r="G1491" s="2" t="s">
        <v>23667</v>
      </c>
      <c r="H1491" s="2" t="s">
        <v>28368</v>
      </c>
      <c r="I1491" s="2"/>
      <c r="J1491" s="2"/>
      <c r="K1491" s="2"/>
      <c r="L1491" s="2"/>
      <c r="M1491" s="2" t="s">
        <v>1566</v>
      </c>
      <c r="N1491" s="2" t="s">
        <v>2058</v>
      </c>
      <c r="O1491" s="2" t="s">
        <v>2139</v>
      </c>
      <c r="P1491" s="2" t="s">
        <v>4630</v>
      </c>
      <c r="Q1491" s="2" t="s">
        <v>2051</v>
      </c>
      <c r="R1491" s="2" t="s">
        <v>2052</v>
      </c>
      <c r="S1491" s="2"/>
      <c r="T1491" s="2" t="s">
        <v>28369</v>
      </c>
    </row>
    <row r="1492" spans="1:20" ht="14.25" customHeight="1">
      <c r="A1492" s="2" t="s">
        <v>28370</v>
      </c>
      <c r="B1492" s="2" t="s">
        <v>3278</v>
      </c>
      <c r="C1492" s="2" t="s">
        <v>7128</v>
      </c>
      <c r="D1492" s="2" t="s">
        <v>399</v>
      </c>
      <c r="E1492" s="2" t="s">
        <v>264</v>
      </c>
      <c r="F1492" s="2" t="s">
        <v>28371</v>
      </c>
      <c r="G1492" s="2" t="s">
        <v>2046</v>
      </c>
      <c r="H1492" s="2" t="s">
        <v>28372</v>
      </c>
      <c r="I1492" s="2"/>
      <c r="J1492" s="2"/>
      <c r="K1492" s="2"/>
      <c r="L1492" s="2"/>
      <c r="M1492" s="2" t="s">
        <v>1566</v>
      </c>
      <c r="N1492" s="2" t="s">
        <v>2058</v>
      </c>
      <c r="O1492" s="2" t="s">
        <v>2145</v>
      </c>
      <c r="P1492" s="2" t="s">
        <v>3363</v>
      </c>
      <c r="Q1492" s="2" t="s">
        <v>2051</v>
      </c>
      <c r="R1492" s="2" t="s">
        <v>2067</v>
      </c>
      <c r="S1492" s="2"/>
      <c r="T1492" s="2" t="s">
        <v>398</v>
      </c>
    </row>
    <row r="1493" spans="1:20" ht="14.25" customHeight="1">
      <c r="A1493" s="2" t="s">
        <v>28373</v>
      </c>
      <c r="B1493" s="2" t="s">
        <v>15569</v>
      </c>
      <c r="C1493" s="2" t="s">
        <v>28374</v>
      </c>
      <c r="D1493" s="2" t="s">
        <v>28375</v>
      </c>
      <c r="E1493" s="2" t="s">
        <v>264</v>
      </c>
      <c r="F1493" s="2" t="s">
        <v>2090</v>
      </c>
      <c r="G1493" s="2" t="s">
        <v>18247</v>
      </c>
      <c r="H1493" s="2" t="s">
        <v>28376</v>
      </c>
      <c r="I1493" s="2"/>
      <c r="J1493" s="2"/>
      <c r="K1493" s="2"/>
      <c r="L1493" s="2"/>
      <c r="M1493" s="2" t="s">
        <v>1566</v>
      </c>
      <c r="N1493" s="2" t="s">
        <v>2058</v>
      </c>
      <c r="O1493" s="2" t="s">
        <v>2093</v>
      </c>
      <c r="P1493" s="2" t="s">
        <v>4630</v>
      </c>
      <c r="Q1493" s="2" t="s">
        <v>2051</v>
      </c>
      <c r="R1493" s="2" t="s">
        <v>2067</v>
      </c>
      <c r="S1493" s="2"/>
      <c r="T1493" s="2" t="s">
        <v>28377</v>
      </c>
    </row>
    <row r="1494" spans="1:20" ht="14.25" customHeight="1">
      <c r="A1494" s="2" t="s">
        <v>28378</v>
      </c>
      <c r="B1494" s="2" t="s">
        <v>3896</v>
      </c>
      <c r="C1494" s="2" t="s">
        <v>28379</v>
      </c>
      <c r="D1494" s="2" t="s">
        <v>888</v>
      </c>
      <c r="E1494" s="2" t="s">
        <v>264</v>
      </c>
      <c r="F1494" s="2" t="s">
        <v>28380</v>
      </c>
      <c r="G1494" s="2" t="s">
        <v>2046</v>
      </c>
      <c r="H1494" s="2" t="s">
        <v>28381</v>
      </c>
      <c r="I1494" s="2"/>
      <c r="J1494" s="2"/>
      <c r="K1494" s="2"/>
      <c r="L1494" s="2"/>
      <c r="M1494" s="2" t="s">
        <v>1566</v>
      </c>
      <c r="N1494" s="2" t="s">
        <v>2048</v>
      </c>
      <c r="O1494" s="2" t="s">
        <v>2199</v>
      </c>
      <c r="P1494" s="2" t="s">
        <v>21091</v>
      </c>
      <c r="Q1494" s="2" t="s">
        <v>2051</v>
      </c>
      <c r="R1494" s="2" t="s">
        <v>2067</v>
      </c>
      <c r="S1494" s="2"/>
      <c r="T1494" s="2" t="s">
        <v>887</v>
      </c>
    </row>
    <row r="1495" spans="1:20" ht="14.25" customHeight="1">
      <c r="A1495" s="2" t="s">
        <v>28382</v>
      </c>
      <c r="B1495" s="2" t="s">
        <v>28383</v>
      </c>
      <c r="C1495" s="2" t="s">
        <v>28384</v>
      </c>
      <c r="D1495" s="2" t="s">
        <v>3532</v>
      </c>
      <c r="E1495" s="2" t="s">
        <v>96</v>
      </c>
      <c r="F1495" s="2" t="s">
        <v>28385</v>
      </c>
      <c r="G1495" s="2" t="s">
        <v>2404</v>
      </c>
      <c r="H1495" s="2" t="s">
        <v>28386</v>
      </c>
      <c r="I1495" s="2"/>
      <c r="J1495" s="2"/>
      <c r="K1495" s="2"/>
      <c r="L1495" s="2"/>
      <c r="M1495" s="2" t="s">
        <v>1566</v>
      </c>
      <c r="N1495" s="2" t="s">
        <v>2048</v>
      </c>
      <c r="O1495" s="2" t="s">
        <v>2179</v>
      </c>
      <c r="P1495" s="2" t="s">
        <v>3535</v>
      </c>
      <c r="Q1495" s="2" t="s">
        <v>2051</v>
      </c>
      <c r="R1495" s="2" t="s">
        <v>2067</v>
      </c>
      <c r="S1495" s="2"/>
      <c r="T1495" s="2" t="s">
        <v>3536</v>
      </c>
    </row>
    <row r="1496" spans="1:20" ht="14.25" customHeight="1">
      <c r="A1496" s="2" t="s">
        <v>28387</v>
      </c>
      <c r="B1496" s="2" t="s">
        <v>28388</v>
      </c>
      <c r="C1496" s="2" t="s">
        <v>28389</v>
      </c>
      <c r="D1496" s="2" t="s">
        <v>23639</v>
      </c>
      <c r="E1496" s="2" t="s">
        <v>264</v>
      </c>
      <c r="F1496" s="2" t="s">
        <v>28390</v>
      </c>
      <c r="G1496" s="2" t="s">
        <v>6780</v>
      </c>
      <c r="H1496" s="2" t="s">
        <v>28391</v>
      </c>
      <c r="I1496" s="2"/>
      <c r="J1496" s="2"/>
      <c r="K1496" s="2"/>
      <c r="L1496" s="2"/>
      <c r="M1496" s="2" t="s">
        <v>60</v>
      </c>
      <c r="N1496" s="2" t="s">
        <v>2058</v>
      </c>
      <c r="O1496" s="2" t="s">
        <v>2316</v>
      </c>
      <c r="P1496" s="2" t="s">
        <v>4630</v>
      </c>
      <c r="Q1496" s="2" t="s">
        <v>2051</v>
      </c>
      <c r="R1496" s="2"/>
      <c r="S1496" s="2"/>
      <c r="T1496" s="2" t="s">
        <v>23641</v>
      </c>
    </row>
    <row r="1497" spans="1:20" ht="14.25" customHeight="1">
      <c r="A1497" s="2" t="s">
        <v>28392</v>
      </c>
      <c r="B1497" s="2" t="s">
        <v>28393</v>
      </c>
      <c r="C1497" s="2" t="s">
        <v>20987</v>
      </c>
      <c r="D1497" s="2" t="s">
        <v>23118</v>
      </c>
      <c r="E1497" s="2" t="s">
        <v>264</v>
      </c>
      <c r="F1497" s="2" t="s">
        <v>2473</v>
      </c>
      <c r="G1497" s="2" t="s">
        <v>2091</v>
      </c>
      <c r="H1497" s="2" t="s">
        <v>28394</v>
      </c>
      <c r="I1497" s="2">
        <v>447595847335</v>
      </c>
      <c r="J1497" s="2">
        <v>441896831011</v>
      </c>
      <c r="K1497" s="2"/>
      <c r="L1497" s="2"/>
      <c r="M1497" s="2" t="s">
        <v>59</v>
      </c>
      <c r="N1497" s="2" t="s">
        <v>2048</v>
      </c>
      <c r="O1497" s="2" t="s">
        <v>2301</v>
      </c>
      <c r="P1497" s="2" t="s">
        <v>2609</v>
      </c>
      <c r="Q1497" s="2" t="s">
        <v>2051</v>
      </c>
      <c r="R1497" s="2"/>
      <c r="S1497" s="2"/>
      <c r="T1497" s="2" t="s">
        <v>23120</v>
      </c>
    </row>
    <row r="1498" spans="1:20" ht="14.25" customHeight="1">
      <c r="A1498" s="2" t="s">
        <v>28395</v>
      </c>
      <c r="B1498" s="2" t="s">
        <v>28396</v>
      </c>
      <c r="C1498" s="2" t="s">
        <v>28397</v>
      </c>
      <c r="D1498" s="2" t="s">
        <v>26334</v>
      </c>
      <c r="E1498" s="2" t="s">
        <v>264</v>
      </c>
      <c r="F1498" s="2" t="s">
        <v>5645</v>
      </c>
      <c r="G1498" s="2" t="s">
        <v>2091</v>
      </c>
      <c r="H1498" s="2" t="s">
        <v>28398</v>
      </c>
      <c r="I1498" s="2"/>
      <c r="J1498" s="2"/>
      <c r="K1498" s="2"/>
      <c r="L1498" s="2"/>
      <c r="M1498" s="2" t="s">
        <v>60</v>
      </c>
      <c r="N1498" s="2" t="s">
        <v>2058</v>
      </c>
      <c r="O1498" s="2" t="s">
        <v>2186</v>
      </c>
      <c r="P1498" s="2" t="s">
        <v>4630</v>
      </c>
      <c r="Q1498" s="2" t="s">
        <v>2051</v>
      </c>
      <c r="R1498" s="2" t="s">
        <v>2067</v>
      </c>
      <c r="S1498" s="2"/>
      <c r="T1498" s="2" t="s">
        <v>26336</v>
      </c>
    </row>
    <row r="1499" spans="1:20" ht="14.25" customHeight="1">
      <c r="A1499" s="2" t="s">
        <v>28399</v>
      </c>
      <c r="B1499" s="2" t="s">
        <v>28400</v>
      </c>
      <c r="C1499" s="2" t="s">
        <v>28401</v>
      </c>
      <c r="D1499" s="2" t="s">
        <v>28402</v>
      </c>
      <c r="E1499" s="2" t="s">
        <v>264</v>
      </c>
      <c r="F1499" s="2" t="s">
        <v>2322</v>
      </c>
      <c r="G1499" s="2" t="s">
        <v>2091</v>
      </c>
      <c r="H1499" s="2" t="s">
        <v>28403</v>
      </c>
      <c r="I1499" s="2"/>
      <c r="J1499" s="2"/>
      <c r="K1499" s="2"/>
      <c r="L1499" s="2"/>
      <c r="M1499" s="2" t="s">
        <v>59</v>
      </c>
      <c r="N1499" s="2" t="s">
        <v>2058</v>
      </c>
      <c r="O1499" s="2" t="s">
        <v>2322</v>
      </c>
      <c r="P1499" s="2" t="s">
        <v>2609</v>
      </c>
      <c r="Q1499" s="2" t="s">
        <v>2051</v>
      </c>
      <c r="R1499" s="2" t="s">
        <v>2067</v>
      </c>
      <c r="S1499" s="2"/>
      <c r="T1499" s="2" t="s">
        <v>28404</v>
      </c>
    </row>
    <row r="1500" spans="1:20" ht="14.25" customHeight="1">
      <c r="A1500" s="2" t="s">
        <v>28405</v>
      </c>
      <c r="B1500" s="2" t="s">
        <v>16652</v>
      </c>
      <c r="C1500" s="2" t="s">
        <v>28406</v>
      </c>
      <c r="D1500" s="2" t="s">
        <v>114</v>
      </c>
      <c r="E1500" s="2" t="s">
        <v>96</v>
      </c>
      <c r="F1500" s="2" t="s">
        <v>26611</v>
      </c>
      <c r="G1500" s="2" t="s">
        <v>2046</v>
      </c>
      <c r="H1500" s="2" t="s">
        <v>28407</v>
      </c>
      <c r="I1500" s="2"/>
      <c r="J1500" s="2"/>
      <c r="K1500" s="2"/>
      <c r="L1500" s="2"/>
      <c r="M1500" s="2" t="s">
        <v>1566</v>
      </c>
      <c r="N1500" s="2" t="s">
        <v>2058</v>
      </c>
      <c r="O1500" s="2" t="s">
        <v>2120</v>
      </c>
      <c r="P1500" s="2" t="s">
        <v>3363</v>
      </c>
      <c r="Q1500" s="2" t="s">
        <v>2051</v>
      </c>
      <c r="R1500" s="2" t="s">
        <v>2052</v>
      </c>
      <c r="S1500" s="2"/>
      <c r="T1500" s="2" t="s">
        <v>113</v>
      </c>
    </row>
    <row r="1501" spans="1:20" ht="14.25" customHeight="1">
      <c r="A1501" s="2" t="s">
        <v>28408</v>
      </c>
      <c r="B1501" s="2" t="s">
        <v>3176</v>
      </c>
      <c r="C1501" s="2" t="s">
        <v>28409</v>
      </c>
      <c r="D1501" s="2" t="s">
        <v>22998</v>
      </c>
      <c r="E1501" s="2" t="s">
        <v>264</v>
      </c>
      <c r="F1501" s="2" t="s">
        <v>7861</v>
      </c>
      <c r="G1501" s="2" t="s">
        <v>6780</v>
      </c>
      <c r="H1501" s="2" t="s">
        <v>28410</v>
      </c>
      <c r="I1501" s="2"/>
      <c r="J1501" s="2"/>
      <c r="K1501" s="2"/>
      <c r="L1501" s="2"/>
      <c r="M1501" s="2" t="s">
        <v>1566</v>
      </c>
      <c r="N1501" s="2" t="s">
        <v>2048</v>
      </c>
      <c r="O1501" s="2" t="s">
        <v>2199</v>
      </c>
      <c r="P1501" s="2" t="s">
        <v>2609</v>
      </c>
      <c r="Q1501" s="2" t="s">
        <v>2051</v>
      </c>
      <c r="R1501" s="2" t="s">
        <v>2052</v>
      </c>
      <c r="S1501" s="2"/>
      <c r="T1501" s="2" t="s">
        <v>23001</v>
      </c>
    </row>
    <row r="1502" spans="1:20" ht="14.25" customHeight="1">
      <c r="A1502" s="2" t="s">
        <v>28411</v>
      </c>
      <c r="B1502" s="2" t="s">
        <v>3176</v>
      </c>
      <c r="C1502" s="2" t="s">
        <v>10795</v>
      </c>
      <c r="D1502" s="2" t="s">
        <v>310</v>
      </c>
      <c r="E1502" s="2" t="s">
        <v>96</v>
      </c>
      <c r="F1502" s="2" t="s">
        <v>2473</v>
      </c>
      <c r="G1502" s="2" t="s">
        <v>2046</v>
      </c>
      <c r="H1502" s="2" t="s">
        <v>28412</v>
      </c>
      <c r="I1502" s="2"/>
      <c r="J1502" s="2"/>
      <c r="K1502" s="2"/>
      <c r="L1502" s="2"/>
      <c r="M1502" s="2" t="s">
        <v>59</v>
      </c>
      <c r="N1502" s="2" t="s">
        <v>2048</v>
      </c>
      <c r="O1502" s="2" t="s">
        <v>2301</v>
      </c>
      <c r="P1502" s="2" t="s">
        <v>24884</v>
      </c>
      <c r="Q1502" s="2" t="s">
        <v>2051</v>
      </c>
      <c r="R1502" s="2" t="s">
        <v>2052</v>
      </c>
      <c r="S1502" s="2"/>
      <c r="T1502" s="2" t="s">
        <v>309</v>
      </c>
    </row>
    <row r="1503" spans="1:20" ht="14.25" customHeight="1">
      <c r="A1503" s="2" t="s">
        <v>28413</v>
      </c>
      <c r="B1503" s="2" t="s">
        <v>3176</v>
      </c>
      <c r="C1503" s="2" t="s">
        <v>28414</v>
      </c>
      <c r="D1503" s="2" t="s">
        <v>478</v>
      </c>
      <c r="E1503" s="2" t="s">
        <v>264</v>
      </c>
      <c r="F1503" s="2" t="s">
        <v>3606</v>
      </c>
      <c r="G1503" s="2" t="s">
        <v>2046</v>
      </c>
      <c r="H1503" s="2" t="s">
        <v>28415</v>
      </c>
      <c r="I1503" s="2"/>
      <c r="J1503" s="2"/>
      <c r="K1503" s="2"/>
      <c r="L1503" s="2"/>
      <c r="M1503" s="2" t="s">
        <v>1566</v>
      </c>
      <c r="N1503" s="2" t="s">
        <v>2058</v>
      </c>
      <c r="O1503" s="2" t="s">
        <v>2145</v>
      </c>
      <c r="P1503" s="2" t="s">
        <v>2323</v>
      </c>
      <c r="Q1503" s="2" t="s">
        <v>2051</v>
      </c>
      <c r="R1503" s="2" t="s">
        <v>2052</v>
      </c>
      <c r="S1503" s="2"/>
      <c r="T1503" s="2" t="s">
        <v>477</v>
      </c>
    </row>
    <row r="1504" spans="1:20" ht="14.25" customHeight="1">
      <c r="A1504" s="2" t="s">
        <v>28416</v>
      </c>
      <c r="B1504" s="2" t="s">
        <v>3176</v>
      </c>
      <c r="C1504" s="2" t="s">
        <v>10494</v>
      </c>
      <c r="D1504" s="2" t="s">
        <v>591</v>
      </c>
      <c r="E1504" s="2" t="s">
        <v>264</v>
      </c>
      <c r="F1504" s="2" t="s">
        <v>2090</v>
      </c>
      <c r="G1504" s="2" t="s">
        <v>2046</v>
      </c>
      <c r="H1504" s="2" t="s">
        <v>28417</v>
      </c>
      <c r="I1504" s="2"/>
      <c r="J1504" s="2"/>
      <c r="K1504" s="2"/>
      <c r="L1504" s="2"/>
      <c r="M1504" s="2" t="s">
        <v>1566</v>
      </c>
      <c r="N1504" s="2" t="s">
        <v>2058</v>
      </c>
      <c r="O1504" s="2" t="s">
        <v>2093</v>
      </c>
      <c r="P1504" s="2" t="s">
        <v>2323</v>
      </c>
      <c r="Q1504" s="2" t="s">
        <v>2051</v>
      </c>
      <c r="R1504" s="2" t="s">
        <v>2067</v>
      </c>
      <c r="S1504" s="2"/>
      <c r="T1504" s="2" t="s">
        <v>590</v>
      </c>
    </row>
    <row r="1505" spans="1:20" ht="14.25" customHeight="1">
      <c r="A1505" s="2" t="s">
        <v>28418</v>
      </c>
      <c r="B1505" s="2" t="s">
        <v>3176</v>
      </c>
      <c r="C1505" s="2" t="s">
        <v>4406</v>
      </c>
      <c r="D1505" s="2" t="s">
        <v>948</v>
      </c>
      <c r="E1505" s="2" t="s">
        <v>264</v>
      </c>
      <c r="F1505" s="2" t="s">
        <v>2473</v>
      </c>
      <c r="G1505" s="2" t="s">
        <v>2046</v>
      </c>
      <c r="H1505" s="2" t="s">
        <v>28419</v>
      </c>
      <c r="I1505" s="2"/>
      <c r="J1505" s="2"/>
      <c r="K1505" s="2"/>
      <c r="L1505" s="2"/>
      <c r="M1505" s="2" t="s">
        <v>59</v>
      </c>
      <c r="N1505" s="2" t="s">
        <v>2048</v>
      </c>
      <c r="O1505" s="2" t="s">
        <v>2301</v>
      </c>
      <c r="P1505" s="2" t="s">
        <v>20494</v>
      </c>
      <c r="Q1505" s="2" t="s">
        <v>2051</v>
      </c>
      <c r="R1505" s="2" t="s">
        <v>2067</v>
      </c>
      <c r="S1505" s="2"/>
      <c r="T1505" s="2" t="s">
        <v>947</v>
      </c>
    </row>
    <row r="1506" spans="1:20" ht="14.25" customHeight="1">
      <c r="A1506" s="2" t="s">
        <v>28420</v>
      </c>
      <c r="B1506" s="2" t="s">
        <v>3176</v>
      </c>
      <c r="C1506" s="2" t="s">
        <v>28421</v>
      </c>
      <c r="D1506" s="2" t="s">
        <v>128</v>
      </c>
      <c r="E1506" s="2" t="s">
        <v>96</v>
      </c>
      <c r="F1506" s="2" t="s">
        <v>28422</v>
      </c>
      <c r="G1506" s="2" t="s">
        <v>2046</v>
      </c>
      <c r="H1506" s="2" t="s">
        <v>28423</v>
      </c>
      <c r="I1506" s="2" t="s">
        <v>28424</v>
      </c>
      <c r="J1506" s="2"/>
      <c r="K1506" s="2"/>
      <c r="L1506" s="2" t="s">
        <v>2287</v>
      </c>
      <c r="M1506" s="2" t="s">
        <v>1566</v>
      </c>
      <c r="N1506" s="2" t="s">
        <v>2058</v>
      </c>
      <c r="O1506" s="2" t="s">
        <v>2288</v>
      </c>
      <c r="P1506" s="2" t="s">
        <v>3969</v>
      </c>
      <c r="Q1506" s="2" t="s">
        <v>2051</v>
      </c>
      <c r="R1506" s="2" t="s">
        <v>2067</v>
      </c>
      <c r="S1506" s="2"/>
      <c r="T1506" s="2" t="s">
        <v>127</v>
      </c>
    </row>
    <row r="1507" spans="1:20" ht="14.25" customHeight="1">
      <c r="A1507" s="2" t="s">
        <v>28425</v>
      </c>
      <c r="B1507" s="2" t="s">
        <v>3176</v>
      </c>
      <c r="C1507" s="2" t="s">
        <v>4240</v>
      </c>
      <c r="D1507" s="2" t="s">
        <v>260</v>
      </c>
      <c r="E1507" s="2" t="s">
        <v>264</v>
      </c>
      <c r="F1507" s="2" t="s">
        <v>26532</v>
      </c>
      <c r="G1507" s="2" t="s">
        <v>2046</v>
      </c>
      <c r="H1507" s="2" t="s">
        <v>28426</v>
      </c>
      <c r="I1507" s="2" t="s">
        <v>27738</v>
      </c>
      <c r="J1507" s="2"/>
      <c r="K1507" s="2"/>
      <c r="L1507" s="2" t="s">
        <v>4539</v>
      </c>
      <c r="M1507" s="2" t="s">
        <v>60</v>
      </c>
      <c r="N1507" s="2" t="s">
        <v>2058</v>
      </c>
      <c r="O1507" s="2" t="s">
        <v>4280</v>
      </c>
      <c r="P1507" s="2" t="s">
        <v>21091</v>
      </c>
      <c r="Q1507" s="2" t="s">
        <v>2051</v>
      </c>
      <c r="R1507" s="2"/>
      <c r="S1507" s="2"/>
      <c r="T1507" s="2" t="s">
        <v>259</v>
      </c>
    </row>
    <row r="1508" spans="1:20" ht="14.25" customHeight="1">
      <c r="A1508" s="2" t="s">
        <v>28427</v>
      </c>
      <c r="B1508" s="2" t="s">
        <v>3176</v>
      </c>
      <c r="C1508" s="2" t="s">
        <v>28428</v>
      </c>
      <c r="D1508" s="2" t="s">
        <v>716</v>
      </c>
      <c r="E1508" s="2" t="s">
        <v>96</v>
      </c>
      <c r="F1508" s="2" t="s">
        <v>15237</v>
      </c>
      <c r="G1508" s="2" t="s">
        <v>2046</v>
      </c>
      <c r="H1508" s="2" t="s">
        <v>28429</v>
      </c>
      <c r="I1508" s="2"/>
      <c r="J1508" s="2"/>
      <c r="K1508" s="2"/>
      <c r="L1508" s="2"/>
      <c r="M1508" s="2" t="s">
        <v>1566</v>
      </c>
      <c r="N1508" s="2" t="s">
        <v>2058</v>
      </c>
      <c r="O1508" s="2" t="s">
        <v>2139</v>
      </c>
      <c r="P1508" s="2" t="s">
        <v>28430</v>
      </c>
      <c r="Q1508" s="2" t="s">
        <v>2051</v>
      </c>
      <c r="R1508" s="2" t="s">
        <v>2067</v>
      </c>
      <c r="S1508" s="2"/>
      <c r="T1508" s="2" t="s">
        <v>715</v>
      </c>
    </row>
    <row r="1509" spans="1:20" ht="14.25" customHeight="1">
      <c r="A1509" s="2" t="s">
        <v>28431</v>
      </c>
      <c r="B1509" s="2" t="s">
        <v>3176</v>
      </c>
      <c r="C1509" s="2" t="s">
        <v>28432</v>
      </c>
      <c r="D1509" s="2" t="s">
        <v>182</v>
      </c>
      <c r="E1509" s="2" t="s">
        <v>96</v>
      </c>
      <c r="F1509" s="2" t="s">
        <v>28433</v>
      </c>
      <c r="G1509" s="2" t="s">
        <v>2046</v>
      </c>
      <c r="H1509" s="2" t="s">
        <v>28434</v>
      </c>
      <c r="I1509" s="2"/>
      <c r="J1509" s="2"/>
      <c r="K1509" s="2"/>
      <c r="L1509" s="2"/>
      <c r="M1509" s="2" t="s">
        <v>1566</v>
      </c>
      <c r="N1509" s="2" t="s">
        <v>2048</v>
      </c>
      <c r="O1509" s="2" t="s">
        <v>2199</v>
      </c>
      <c r="P1509" s="2" t="s">
        <v>4630</v>
      </c>
      <c r="Q1509" s="2" t="s">
        <v>2051</v>
      </c>
      <c r="R1509" s="2" t="s">
        <v>2200</v>
      </c>
      <c r="S1509" s="2"/>
      <c r="T1509" s="2" t="s">
        <v>181</v>
      </c>
    </row>
    <row r="1510" spans="1:20" ht="14.25" customHeight="1">
      <c r="A1510" s="2" t="s">
        <v>28435</v>
      </c>
      <c r="B1510" s="2" t="s">
        <v>3176</v>
      </c>
      <c r="C1510" s="2" t="s">
        <v>4552</v>
      </c>
      <c r="D1510" s="2" t="s">
        <v>94</v>
      </c>
      <c r="E1510" s="2" t="s">
        <v>96</v>
      </c>
      <c r="F1510" s="2" t="s">
        <v>28436</v>
      </c>
      <c r="G1510" s="2" t="s">
        <v>2046</v>
      </c>
      <c r="H1510" s="2" t="s">
        <v>28437</v>
      </c>
      <c r="I1510" s="2"/>
      <c r="J1510" s="2"/>
      <c r="K1510" s="2"/>
      <c r="L1510" s="2"/>
      <c r="M1510" s="2" t="s">
        <v>1566</v>
      </c>
      <c r="N1510" s="2" t="s">
        <v>2048</v>
      </c>
      <c r="O1510" s="2" t="s">
        <v>2199</v>
      </c>
      <c r="P1510" s="2" t="s">
        <v>2377</v>
      </c>
      <c r="Q1510" s="2" t="s">
        <v>2051</v>
      </c>
      <c r="R1510" s="2" t="s">
        <v>2052</v>
      </c>
      <c r="S1510" s="2"/>
      <c r="T1510" s="2" t="s">
        <v>93</v>
      </c>
    </row>
    <row r="1511" spans="1:20" ht="14.25" customHeight="1">
      <c r="A1511" s="2" t="s">
        <v>28438</v>
      </c>
      <c r="B1511" s="2" t="s">
        <v>3176</v>
      </c>
      <c r="C1511" s="2" t="s">
        <v>9032</v>
      </c>
      <c r="D1511" s="2" t="s">
        <v>413</v>
      </c>
      <c r="E1511" s="2" t="s">
        <v>264</v>
      </c>
      <c r="F1511" s="2" t="s">
        <v>2320</v>
      </c>
      <c r="G1511" s="2" t="s">
        <v>2046</v>
      </c>
      <c r="H1511" s="2" t="s">
        <v>28439</v>
      </c>
      <c r="I1511" s="2">
        <v>447768083651</v>
      </c>
      <c r="J1511" s="2">
        <v>443452136835</v>
      </c>
      <c r="K1511" s="2"/>
      <c r="L1511" s="2"/>
      <c r="M1511" s="2" t="s">
        <v>59</v>
      </c>
      <c r="N1511" s="2" t="s">
        <v>2058</v>
      </c>
      <c r="O1511" s="2" t="s">
        <v>2322</v>
      </c>
      <c r="P1511" s="2" t="s">
        <v>3161</v>
      </c>
      <c r="Q1511" s="2" t="s">
        <v>2051</v>
      </c>
      <c r="R1511" s="2"/>
      <c r="S1511" s="2"/>
      <c r="T1511" s="2" t="s">
        <v>412</v>
      </c>
    </row>
    <row r="1512" spans="1:20" ht="14.25" customHeight="1">
      <c r="A1512" s="2" t="s">
        <v>28440</v>
      </c>
      <c r="B1512" s="2" t="s">
        <v>3176</v>
      </c>
      <c r="C1512" s="2" t="s">
        <v>28441</v>
      </c>
      <c r="D1512" s="2" t="s">
        <v>234</v>
      </c>
      <c r="E1512" s="2" t="s">
        <v>96</v>
      </c>
      <c r="F1512" s="2" t="s">
        <v>4810</v>
      </c>
      <c r="G1512" s="2" t="s">
        <v>2046</v>
      </c>
      <c r="H1512" s="2" t="s">
        <v>28442</v>
      </c>
      <c r="I1512" s="2"/>
      <c r="J1512" s="2"/>
      <c r="K1512" s="2"/>
      <c r="L1512" s="2"/>
      <c r="M1512" s="2" t="s">
        <v>1566</v>
      </c>
      <c r="N1512" s="2" t="s">
        <v>2058</v>
      </c>
      <c r="O1512" s="2" t="s">
        <v>2153</v>
      </c>
      <c r="P1512" s="2" t="s">
        <v>2534</v>
      </c>
      <c r="Q1512" s="2" t="s">
        <v>2051</v>
      </c>
      <c r="R1512" s="2" t="s">
        <v>2052</v>
      </c>
      <c r="S1512" s="2"/>
      <c r="T1512" s="2" t="s">
        <v>233</v>
      </c>
    </row>
    <row r="1513" spans="1:20" ht="14.25" customHeight="1">
      <c r="A1513" s="2" t="s">
        <v>28443</v>
      </c>
      <c r="B1513" s="2" t="s">
        <v>3176</v>
      </c>
      <c r="C1513" s="2" t="s">
        <v>28444</v>
      </c>
      <c r="D1513" s="2" t="s">
        <v>28445</v>
      </c>
      <c r="E1513" s="2" t="s">
        <v>264</v>
      </c>
      <c r="F1513" s="2" t="s">
        <v>2322</v>
      </c>
      <c r="G1513" s="2" t="s">
        <v>23598</v>
      </c>
      <c r="H1513" s="2" t="s">
        <v>28446</v>
      </c>
      <c r="I1513" s="2"/>
      <c r="J1513" s="2"/>
      <c r="K1513" s="2"/>
      <c r="L1513" s="2"/>
      <c r="M1513" s="2" t="s">
        <v>59</v>
      </c>
      <c r="N1513" s="2" t="s">
        <v>2058</v>
      </c>
      <c r="O1513" s="2" t="s">
        <v>2322</v>
      </c>
      <c r="P1513" s="2" t="s">
        <v>2609</v>
      </c>
      <c r="Q1513" s="2" t="s">
        <v>2051</v>
      </c>
      <c r="R1513" s="2" t="s">
        <v>2052</v>
      </c>
      <c r="S1513" s="2"/>
      <c r="T1513" s="2" t="s">
        <v>28447</v>
      </c>
    </row>
    <row r="1514" spans="1:20" ht="14.25" customHeight="1">
      <c r="A1514" s="2" t="s">
        <v>28448</v>
      </c>
      <c r="B1514" s="2" t="s">
        <v>3176</v>
      </c>
      <c r="C1514" s="2" t="s">
        <v>28449</v>
      </c>
      <c r="D1514" s="2" t="s">
        <v>378</v>
      </c>
      <c r="E1514" s="2" t="s">
        <v>96</v>
      </c>
      <c r="F1514" s="2" t="s">
        <v>2210</v>
      </c>
      <c r="G1514" s="2" t="s">
        <v>2046</v>
      </c>
      <c r="H1514" s="2" t="s">
        <v>28450</v>
      </c>
      <c r="I1514" s="2"/>
      <c r="J1514" s="2">
        <v>441695575171</v>
      </c>
      <c r="K1514" s="2"/>
      <c r="L1514" s="2"/>
      <c r="M1514" s="2" t="s">
        <v>59</v>
      </c>
      <c r="N1514" s="2" t="s">
        <v>2058</v>
      </c>
      <c r="O1514" s="2" t="s">
        <v>2101</v>
      </c>
      <c r="P1514" s="2" t="s">
        <v>25847</v>
      </c>
      <c r="Q1514" s="2" t="s">
        <v>2051</v>
      </c>
      <c r="R1514" s="2" t="s">
        <v>2067</v>
      </c>
      <c r="S1514" s="2"/>
      <c r="T1514" s="2" t="s">
        <v>377</v>
      </c>
    </row>
    <row r="1515" spans="1:20" ht="14.25" customHeight="1">
      <c r="A1515" s="2" t="s">
        <v>28451</v>
      </c>
      <c r="B1515" s="2" t="s">
        <v>3176</v>
      </c>
      <c r="C1515" s="2" t="s">
        <v>28452</v>
      </c>
      <c r="D1515" s="2" t="s">
        <v>1482</v>
      </c>
      <c r="E1515" s="2" t="s">
        <v>264</v>
      </c>
      <c r="F1515" s="2" t="s">
        <v>3059</v>
      </c>
      <c r="G1515" s="2" t="s">
        <v>2046</v>
      </c>
      <c r="H1515" s="2" t="s">
        <v>28453</v>
      </c>
      <c r="I1515" s="2">
        <v>447860223960</v>
      </c>
      <c r="J1515" s="2"/>
      <c r="K1515" s="2"/>
      <c r="L1515" s="2"/>
      <c r="M1515" s="2" t="s">
        <v>60</v>
      </c>
      <c r="N1515" s="2" t="s">
        <v>2058</v>
      </c>
      <c r="O1515" s="2" t="s">
        <v>2186</v>
      </c>
      <c r="P1515" s="2" t="s">
        <v>23007</v>
      </c>
      <c r="Q1515" s="2" t="s">
        <v>2051</v>
      </c>
      <c r="R1515" s="2" t="s">
        <v>2052</v>
      </c>
      <c r="S1515" s="2"/>
      <c r="T1515" s="2" t="s">
        <v>1481</v>
      </c>
    </row>
    <row r="1516" spans="1:20" ht="14.25" customHeight="1">
      <c r="A1516" s="2" t="s">
        <v>28454</v>
      </c>
      <c r="B1516" s="2" t="s">
        <v>3176</v>
      </c>
      <c r="C1516" s="2" t="s">
        <v>28455</v>
      </c>
      <c r="D1516" s="2" t="s">
        <v>272</v>
      </c>
      <c r="E1516" s="2" t="s">
        <v>96</v>
      </c>
      <c r="F1516" s="2" t="s">
        <v>4664</v>
      </c>
      <c r="G1516" s="2" t="s">
        <v>2046</v>
      </c>
      <c r="H1516" s="2" t="s">
        <v>28456</v>
      </c>
      <c r="I1516" s="2"/>
      <c r="J1516" s="2"/>
      <c r="K1516" s="2"/>
      <c r="L1516" s="2"/>
      <c r="M1516" s="2" t="s">
        <v>1566</v>
      </c>
      <c r="N1516" s="2" t="s">
        <v>2058</v>
      </c>
      <c r="O1516" s="2" t="s">
        <v>2153</v>
      </c>
      <c r="P1516" s="2" t="s">
        <v>2534</v>
      </c>
      <c r="Q1516" s="2" t="s">
        <v>2051</v>
      </c>
      <c r="R1516" s="2" t="s">
        <v>2052</v>
      </c>
      <c r="S1516" s="2"/>
      <c r="T1516" s="2" t="s">
        <v>271</v>
      </c>
    </row>
    <row r="1517" spans="1:20" ht="14.25" customHeight="1">
      <c r="A1517" s="2" t="s">
        <v>28457</v>
      </c>
      <c r="B1517" s="2" t="s">
        <v>3237</v>
      </c>
      <c r="C1517" s="2" t="s">
        <v>28458</v>
      </c>
      <c r="D1517" s="2" t="s">
        <v>25206</v>
      </c>
      <c r="E1517" s="2" t="s">
        <v>264</v>
      </c>
      <c r="F1517" s="2" t="s">
        <v>2473</v>
      </c>
      <c r="G1517" s="2" t="s">
        <v>18247</v>
      </c>
      <c r="H1517" s="2" t="s">
        <v>28459</v>
      </c>
      <c r="I1517" s="2"/>
      <c r="J1517" s="2"/>
      <c r="K1517" s="2"/>
      <c r="L1517" s="2"/>
      <c r="M1517" s="2" t="s">
        <v>59</v>
      </c>
      <c r="N1517" s="2" t="s">
        <v>2048</v>
      </c>
      <c r="O1517" s="2" t="s">
        <v>2301</v>
      </c>
      <c r="P1517" s="2" t="s">
        <v>2609</v>
      </c>
      <c r="Q1517" s="2" t="s">
        <v>2051</v>
      </c>
      <c r="R1517" s="2" t="s">
        <v>2200</v>
      </c>
      <c r="S1517" s="2"/>
      <c r="T1517" s="2" t="s">
        <v>25208</v>
      </c>
    </row>
    <row r="1518" spans="1:20" ht="14.25" customHeight="1">
      <c r="A1518" s="2" t="s">
        <v>28460</v>
      </c>
      <c r="B1518" s="2" t="s">
        <v>6379</v>
      </c>
      <c r="C1518" s="2" t="s">
        <v>28461</v>
      </c>
      <c r="D1518" s="2" t="s">
        <v>1216</v>
      </c>
      <c r="E1518" s="2" t="s">
        <v>264</v>
      </c>
      <c r="F1518" s="2" t="s">
        <v>28462</v>
      </c>
      <c r="G1518" s="2" t="s">
        <v>2046</v>
      </c>
      <c r="H1518" s="2" t="s">
        <v>28463</v>
      </c>
      <c r="I1518" s="2"/>
      <c r="J1518" s="2"/>
      <c r="K1518" s="2"/>
      <c r="L1518" s="2"/>
      <c r="M1518" s="2" t="s">
        <v>1566</v>
      </c>
      <c r="N1518" s="2" t="s">
        <v>2048</v>
      </c>
      <c r="O1518" s="2" t="s">
        <v>2179</v>
      </c>
      <c r="P1518" s="2" t="s">
        <v>2562</v>
      </c>
      <c r="Q1518" s="2" t="s">
        <v>2051</v>
      </c>
      <c r="R1518" s="2" t="s">
        <v>2067</v>
      </c>
      <c r="S1518" s="2"/>
      <c r="T1518" s="2" t="s">
        <v>1215</v>
      </c>
    </row>
    <row r="1519" spans="1:20" ht="14.25" customHeight="1">
      <c r="A1519" s="2" t="s">
        <v>28464</v>
      </c>
      <c r="B1519" s="2" t="s">
        <v>28465</v>
      </c>
      <c r="C1519" s="2" t="s">
        <v>28466</v>
      </c>
      <c r="D1519" s="2" t="s">
        <v>966</v>
      </c>
      <c r="E1519" s="2" t="s">
        <v>264</v>
      </c>
      <c r="F1519" s="2" t="s">
        <v>28467</v>
      </c>
      <c r="G1519" s="2" t="s">
        <v>2046</v>
      </c>
      <c r="H1519" s="2" t="s">
        <v>28468</v>
      </c>
      <c r="I1519" s="2">
        <v>447387664993</v>
      </c>
      <c r="J1519" s="2"/>
      <c r="K1519" s="2"/>
      <c r="L1519" s="2"/>
      <c r="M1519" s="2" t="s">
        <v>1566</v>
      </c>
      <c r="N1519" s="2" t="s">
        <v>2058</v>
      </c>
      <c r="O1519" s="2" t="s">
        <v>2093</v>
      </c>
      <c r="P1519" s="2" t="s">
        <v>2323</v>
      </c>
      <c r="Q1519" s="2" t="s">
        <v>2051</v>
      </c>
      <c r="R1519" s="2" t="s">
        <v>2067</v>
      </c>
      <c r="S1519" s="2"/>
      <c r="T1519" s="2" t="s">
        <v>965</v>
      </c>
    </row>
    <row r="1520" spans="1:20" ht="14.25" customHeight="1">
      <c r="A1520" s="2" t="s">
        <v>28469</v>
      </c>
      <c r="B1520" s="2" t="s">
        <v>3221</v>
      </c>
      <c r="C1520" s="2" t="s">
        <v>28470</v>
      </c>
      <c r="D1520" s="2" t="s">
        <v>122</v>
      </c>
      <c r="E1520" s="2" t="s">
        <v>96</v>
      </c>
      <c r="F1520" s="2" t="s">
        <v>25329</v>
      </c>
      <c r="G1520" s="2" t="s">
        <v>2046</v>
      </c>
      <c r="H1520" s="2" t="s">
        <v>28471</v>
      </c>
      <c r="I1520" s="2"/>
      <c r="J1520" s="2"/>
      <c r="K1520" s="2"/>
      <c r="L1520" s="2"/>
      <c r="M1520" s="2" t="s">
        <v>1566</v>
      </c>
      <c r="N1520" s="2" t="s">
        <v>2058</v>
      </c>
      <c r="O1520" s="2" t="s">
        <v>2153</v>
      </c>
      <c r="P1520" s="2" t="s">
        <v>2372</v>
      </c>
      <c r="Q1520" s="2" t="s">
        <v>2051</v>
      </c>
      <c r="R1520" s="2" t="s">
        <v>2052</v>
      </c>
      <c r="S1520" s="2"/>
      <c r="T1520" s="2" t="s">
        <v>121</v>
      </c>
    </row>
    <row r="1521" spans="1:20" ht="14.25" customHeight="1">
      <c r="A1521" s="2" t="s">
        <v>28472</v>
      </c>
      <c r="B1521" s="2" t="s">
        <v>3221</v>
      </c>
      <c r="C1521" s="2" t="s">
        <v>5255</v>
      </c>
      <c r="D1521" s="2" t="s">
        <v>928</v>
      </c>
      <c r="E1521" s="2" t="s">
        <v>264</v>
      </c>
      <c r="F1521" s="2" t="s">
        <v>2473</v>
      </c>
      <c r="G1521" s="2" t="s">
        <v>2046</v>
      </c>
      <c r="H1521" s="2" t="s">
        <v>28473</v>
      </c>
      <c r="I1521" s="2"/>
      <c r="J1521" s="2"/>
      <c r="K1521" s="2"/>
      <c r="L1521" s="2"/>
      <c r="M1521" s="2" t="s">
        <v>59</v>
      </c>
      <c r="N1521" s="2" t="s">
        <v>2048</v>
      </c>
      <c r="O1521" s="2" t="s">
        <v>2301</v>
      </c>
      <c r="P1521" s="2" t="s">
        <v>20494</v>
      </c>
      <c r="Q1521" s="2" t="s">
        <v>2051</v>
      </c>
      <c r="R1521" s="2"/>
      <c r="S1521" s="2"/>
      <c r="T1521" s="2" t="s">
        <v>927</v>
      </c>
    </row>
    <row r="1522" spans="1:20" ht="14.25" customHeight="1">
      <c r="A1522" s="2" t="s">
        <v>28474</v>
      </c>
      <c r="B1522" s="2" t="s">
        <v>3221</v>
      </c>
      <c r="C1522" s="2" t="s">
        <v>3384</v>
      </c>
      <c r="D1522" s="2" t="s">
        <v>122</v>
      </c>
      <c r="E1522" s="2" t="s">
        <v>96</v>
      </c>
      <c r="F1522" s="2" t="s">
        <v>28475</v>
      </c>
      <c r="G1522" s="2" t="s">
        <v>2046</v>
      </c>
      <c r="H1522" s="2" t="s">
        <v>28476</v>
      </c>
      <c r="I1522" s="2"/>
      <c r="J1522" s="2"/>
      <c r="K1522" s="2"/>
      <c r="L1522" s="2"/>
      <c r="M1522" s="2" t="s">
        <v>1566</v>
      </c>
      <c r="N1522" s="2" t="s">
        <v>2058</v>
      </c>
      <c r="O1522" s="2" t="s">
        <v>2132</v>
      </c>
      <c r="P1522" s="2" t="s">
        <v>2372</v>
      </c>
      <c r="Q1522" s="2" t="s">
        <v>2051</v>
      </c>
      <c r="R1522" s="2" t="s">
        <v>2052</v>
      </c>
      <c r="S1522" s="2"/>
      <c r="T1522" s="2" t="s">
        <v>121</v>
      </c>
    </row>
    <row r="1523" spans="1:20" ht="14.25" customHeight="1">
      <c r="A1523" s="2" t="s">
        <v>28477</v>
      </c>
      <c r="B1523" s="2" t="s">
        <v>3221</v>
      </c>
      <c r="C1523" s="2" t="s">
        <v>22523</v>
      </c>
      <c r="D1523" s="2" t="s">
        <v>510</v>
      </c>
      <c r="E1523" s="2" t="s">
        <v>264</v>
      </c>
      <c r="F1523" s="2" t="s">
        <v>28478</v>
      </c>
      <c r="G1523" s="2" t="s">
        <v>2046</v>
      </c>
      <c r="H1523" s="2" t="s">
        <v>28479</v>
      </c>
      <c r="I1523" s="2"/>
      <c r="J1523" s="2"/>
      <c r="K1523" s="2"/>
      <c r="L1523" s="2"/>
      <c r="M1523" s="2" t="s">
        <v>1566</v>
      </c>
      <c r="N1523" s="2" t="s">
        <v>2048</v>
      </c>
      <c r="O1523" s="2" t="s">
        <v>2199</v>
      </c>
      <c r="P1523" s="2" t="s">
        <v>2323</v>
      </c>
      <c r="Q1523" s="2" t="s">
        <v>2051</v>
      </c>
      <c r="R1523" s="2" t="s">
        <v>2067</v>
      </c>
      <c r="S1523" s="2"/>
      <c r="T1523" s="2" t="s">
        <v>509</v>
      </c>
    </row>
    <row r="1524" spans="1:20" ht="14.25" customHeight="1">
      <c r="A1524" s="2" t="s">
        <v>28480</v>
      </c>
      <c r="B1524" s="2" t="s">
        <v>3221</v>
      </c>
      <c r="C1524" s="2" t="s">
        <v>28481</v>
      </c>
      <c r="D1524" s="2" t="s">
        <v>204</v>
      </c>
      <c r="E1524" s="2" t="s">
        <v>96</v>
      </c>
      <c r="F1524" s="2" t="s">
        <v>4664</v>
      </c>
      <c r="G1524" s="2" t="s">
        <v>2046</v>
      </c>
      <c r="H1524" s="2" t="s">
        <v>28482</v>
      </c>
      <c r="I1524" s="2"/>
      <c r="J1524" s="2"/>
      <c r="K1524" s="2"/>
      <c r="L1524" s="2"/>
      <c r="M1524" s="2" t="s">
        <v>1566</v>
      </c>
      <c r="N1524" s="2" t="s">
        <v>2058</v>
      </c>
      <c r="O1524" s="2" t="s">
        <v>2153</v>
      </c>
      <c r="P1524" s="2" t="s">
        <v>2372</v>
      </c>
      <c r="Q1524" s="2" t="s">
        <v>2051</v>
      </c>
      <c r="R1524" s="2" t="s">
        <v>2052</v>
      </c>
      <c r="S1524" s="2"/>
      <c r="T1524" s="2" t="s">
        <v>203</v>
      </c>
    </row>
    <row r="1525" spans="1:20" ht="14.25" customHeight="1">
      <c r="A1525" s="2" t="s">
        <v>28483</v>
      </c>
      <c r="B1525" s="2" t="s">
        <v>3221</v>
      </c>
      <c r="C1525" s="2" t="s">
        <v>28484</v>
      </c>
      <c r="D1525" s="2" t="s">
        <v>996</v>
      </c>
      <c r="E1525" s="2" t="s">
        <v>264</v>
      </c>
      <c r="F1525" s="2" t="s">
        <v>28485</v>
      </c>
      <c r="G1525" s="2" t="s">
        <v>2091</v>
      </c>
      <c r="H1525" s="2" t="s">
        <v>28486</v>
      </c>
      <c r="I1525" s="2"/>
      <c r="J1525" s="2"/>
      <c r="K1525" s="2"/>
      <c r="L1525" s="2"/>
      <c r="M1525" s="2" t="s">
        <v>1566</v>
      </c>
      <c r="N1525" s="2" t="s">
        <v>2048</v>
      </c>
      <c r="O1525" s="2" t="s">
        <v>2179</v>
      </c>
      <c r="P1525" s="2" t="s">
        <v>2609</v>
      </c>
      <c r="Q1525" s="2" t="s">
        <v>2051</v>
      </c>
      <c r="R1525" s="2" t="s">
        <v>2067</v>
      </c>
      <c r="S1525" s="2"/>
      <c r="T1525" s="2" t="s">
        <v>995</v>
      </c>
    </row>
    <row r="1526" spans="1:20" ht="14.25" customHeight="1">
      <c r="A1526" s="2" t="s">
        <v>28487</v>
      </c>
      <c r="B1526" s="2" t="s">
        <v>3221</v>
      </c>
      <c r="C1526" s="2" t="s">
        <v>28488</v>
      </c>
      <c r="D1526" s="2" t="s">
        <v>99</v>
      </c>
      <c r="E1526" s="2" t="s">
        <v>96</v>
      </c>
      <c r="F1526" s="2" t="s">
        <v>28489</v>
      </c>
      <c r="G1526" s="2" t="s">
        <v>2046</v>
      </c>
      <c r="H1526" s="2" t="s">
        <v>28490</v>
      </c>
      <c r="I1526" s="2"/>
      <c r="J1526" s="2"/>
      <c r="K1526" s="2"/>
      <c r="L1526" s="2"/>
      <c r="M1526" s="2" t="s">
        <v>1566</v>
      </c>
      <c r="N1526" s="2" t="s">
        <v>2058</v>
      </c>
      <c r="O1526" s="2" t="s">
        <v>2153</v>
      </c>
      <c r="P1526" s="2" t="s">
        <v>23417</v>
      </c>
      <c r="Q1526" s="2" t="s">
        <v>2051</v>
      </c>
      <c r="R1526" s="2" t="s">
        <v>2052</v>
      </c>
      <c r="S1526" s="2"/>
      <c r="T1526" s="2" t="s">
        <v>98</v>
      </c>
    </row>
    <row r="1527" spans="1:20" ht="14.25" customHeight="1">
      <c r="A1527" s="2" t="s">
        <v>28491</v>
      </c>
      <c r="B1527" s="2" t="s">
        <v>3221</v>
      </c>
      <c r="C1527" s="2" t="s">
        <v>3479</v>
      </c>
      <c r="D1527" s="2" t="s">
        <v>382</v>
      </c>
      <c r="E1527" s="2" t="s">
        <v>264</v>
      </c>
      <c r="F1527" s="2" t="s">
        <v>24217</v>
      </c>
      <c r="G1527" s="2" t="s">
        <v>2046</v>
      </c>
      <c r="H1527" s="2" t="s">
        <v>28492</v>
      </c>
      <c r="I1527" s="2"/>
      <c r="J1527" s="2"/>
      <c r="K1527" s="2"/>
      <c r="L1527" s="2"/>
      <c r="M1527" s="2" t="s">
        <v>1566</v>
      </c>
      <c r="N1527" s="2" t="s">
        <v>2058</v>
      </c>
      <c r="O1527" s="2" t="s">
        <v>2093</v>
      </c>
      <c r="P1527" s="2" t="s">
        <v>4570</v>
      </c>
      <c r="Q1527" s="2" t="s">
        <v>2051</v>
      </c>
      <c r="R1527" s="2" t="s">
        <v>2067</v>
      </c>
      <c r="S1527" s="2"/>
      <c r="T1527" s="2" t="s">
        <v>381</v>
      </c>
    </row>
    <row r="1528" spans="1:20" ht="14.25" customHeight="1">
      <c r="A1528" s="2" t="s">
        <v>28493</v>
      </c>
      <c r="B1528" s="2" t="s">
        <v>3221</v>
      </c>
      <c r="C1528" s="2" t="s">
        <v>28494</v>
      </c>
      <c r="D1528" s="2" t="s">
        <v>102</v>
      </c>
      <c r="E1528" s="2" t="s">
        <v>96</v>
      </c>
      <c r="F1528" s="2" t="s">
        <v>28495</v>
      </c>
      <c r="G1528" s="2" t="s">
        <v>2046</v>
      </c>
      <c r="H1528" s="2" t="s">
        <v>28496</v>
      </c>
      <c r="I1528" s="2"/>
      <c r="J1528" s="2"/>
      <c r="K1528" s="2"/>
      <c r="L1528" s="2"/>
      <c r="M1528" s="2" t="s">
        <v>1566</v>
      </c>
      <c r="N1528" s="2" t="s">
        <v>2058</v>
      </c>
      <c r="O1528" s="2" t="s">
        <v>2704</v>
      </c>
      <c r="P1528" s="2" t="s">
        <v>2289</v>
      </c>
      <c r="Q1528" s="2" t="s">
        <v>2051</v>
      </c>
      <c r="R1528" s="2" t="s">
        <v>2052</v>
      </c>
      <c r="S1528" s="2"/>
      <c r="T1528" s="2" t="s">
        <v>101</v>
      </c>
    </row>
    <row r="1529" spans="1:20" ht="14.25" customHeight="1">
      <c r="A1529" s="2" t="s">
        <v>28497</v>
      </c>
      <c r="B1529" s="2" t="s">
        <v>3221</v>
      </c>
      <c r="C1529" s="2" t="s">
        <v>28498</v>
      </c>
      <c r="D1529" s="2" t="s">
        <v>130</v>
      </c>
      <c r="E1529" s="2" t="s">
        <v>96</v>
      </c>
      <c r="F1529" s="2" t="s">
        <v>20150</v>
      </c>
      <c r="G1529" s="2" t="s">
        <v>2046</v>
      </c>
      <c r="H1529" s="2" t="s">
        <v>28499</v>
      </c>
      <c r="I1529" s="2"/>
      <c r="J1529" s="2"/>
      <c r="K1529" s="2"/>
      <c r="L1529" s="2"/>
      <c r="M1529" s="2" t="s">
        <v>1566</v>
      </c>
      <c r="N1529" s="2" t="s">
        <v>2048</v>
      </c>
      <c r="O1529" s="2" t="s">
        <v>5489</v>
      </c>
      <c r="P1529" s="2" t="s">
        <v>2372</v>
      </c>
      <c r="Q1529" s="2" t="s">
        <v>2051</v>
      </c>
      <c r="R1529" s="2" t="s">
        <v>2052</v>
      </c>
      <c r="S1529" s="2"/>
      <c r="T1529" s="2" t="s">
        <v>129</v>
      </c>
    </row>
    <row r="1530" spans="1:20" ht="14.25" customHeight="1">
      <c r="A1530" s="2" t="s">
        <v>28500</v>
      </c>
      <c r="B1530" s="2" t="s">
        <v>3221</v>
      </c>
      <c r="C1530" s="2" t="s">
        <v>28501</v>
      </c>
      <c r="D1530" s="2" t="s">
        <v>23706</v>
      </c>
      <c r="E1530" s="2" t="s">
        <v>264</v>
      </c>
      <c r="F1530" s="2" t="s">
        <v>28502</v>
      </c>
      <c r="G1530" s="2" t="s">
        <v>2046</v>
      </c>
      <c r="H1530" s="2" t="s">
        <v>28503</v>
      </c>
      <c r="I1530" s="2"/>
      <c r="J1530" s="2"/>
      <c r="K1530" s="2"/>
      <c r="L1530" s="2"/>
      <c r="M1530" s="2" t="s">
        <v>1566</v>
      </c>
      <c r="N1530" s="2" t="s">
        <v>2058</v>
      </c>
      <c r="O1530" s="2" t="s">
        <v>2259</v>
      </c>
      <c r="P1530" s="2" t="s">
        <v>3613</v>
      </c>
      <c r="Q1530" s="2" t="s">
        <v>2051</v>
      </c>
      <c r="R1530" s="2" t="s">
        <v>2067</v>
      </c>
      <c r="S1530" s="2"/>
      <c r="T1530" s="2" t="s">
        <v>321</v>
      </c>
    </row>
    <row r="1531" spans="1:20" ht="14.25" customHeight="1">
      <c r="A1531" s="2" t="s">
        <v>28504</v>
      </c>
      <c r="B1531" s="2" t="s">
        <v>3221</v>
      </c>
      <c r="C1531" s="2" t="s">
        <v>28505</v>
      </c>
      <c r="D1531" s="2" t="s">
        <v>122</v>
      </c>
      <c r="E1531" s="2" t="s">
        <v>96</v>
      </c>
      <c r="F1531" s="2" t="s">
        <v>28475</v>
      </c>
      <c r="G1531" s="2" t="s">
        <v>2046</v>
      </c>
      <c r="H1531" s="2" t="s">
        <v>28506</v>
      </c>
      <c r="I1531" s="2"/>
      <c r="J1531" s="2"/>
      <c r="K1531" s="2"/>
      <c r="L1531" s="2"/>
      <c r="M1531" s="2" t="s">
        <v>1566</v>
      </c>
      <c r="N1531" s="2" t="s">
        <v>2058</v>
      </c>
      <c r="O1531" s="2" t="s">
        <v>2132</v>
      </c>
      <c r="P1531" s="2" t="s">
        <v>2372</v>
      </c>
      <c r="Q1531" s="2" t="s">
        <v>2051</v>
      </c>
      <c r="R1531" s="2" t="s">
        <v>2052</v>
      </c>
      <c r="S1531" s="2"/>
      <c r="T1531" s="2" t="s">
        <v>121</v>
      </c>
    </row>
    <row r="1532" spans="1:20" ht="14.25" customHeight="1">
      <c r="A1532" s="2" t="s">
        <v>28507</v>
      </c>
      <c r="B1532" s="2" t="s">
        <v>3221</v>
      </c>
      <c r="C1532" s="2" t="s">
        <v>28508</v>
      </c>
      <c r="D1532" s="2" t="s">
        <v>996</v>
      </c>
      <c r="E1532" s="2" t="s">
        <v>264</v>
      </c>
      <c r="F1532" s="2" t="s">
        <v>28509</v>
      </c>
      <c r="G1532" s="2" t="s">
        <v>2091</v>
      </c>
      <c r="H1532" s="2" t="s">
        <v>28510</v>
      </c>
      <c r="I1532" s="2"/>
      <c r="J1532" s="2"/>
      <c r="K1532" s="2"/>
      <c r="L1532" s="2"/>
      <c r="M1532" s="2" t="s">
        <v>1566</v>
      </c>
      <c r="N1532" s="2" t="s">
        <v>2058</v>
      </c>
      <c r="O1532" s="2" t="s">
        <v>2078</v>
      </c>
      <c r="P1532" s="2" t="s">
        <v>2609</v>
      </c>
      <c r="Q1532" s="2" t="s">
        <v>2051</v>
      </c>
      <c r="R1532" s="2" t="s">
        <v>2067</v>
      </c>
      <c r="S1532" s="2"/>
      <c r="T1532" s="2" t="s">
        <v>995</v>
      </c>
    </row>
    <row r="1533" spans="1:20" ht="14.25" customHeight="1">
      <c r="A1533" s="2" t="s">
        <v>28511</v>
      </c>
      <c r="B1533" s="2" t="s">
        <v>3221</v>
      </c>
      <c r="C1533" s="2" t="s">
        <v>28512</v>
      </c>
      <c r="D1533" s="2" t="s">
        <v>168</v>
      </c>
      <c r="E1533" s="2" t="s">
        <v>96</v>
      </c>
      <c r="F1533" s="2" t="s">
        <v>4530</v>
      </c>
      <c r="G1533" s="2" t="s">
        <v>2046</v>
      </c>
      <c r="H1533" s="2" t="s">
        <v>28513</v>
      </c>
      <c r="I1533" s="2"/>
      <c r="J1533" s="2"/>
      <c r="K1533" s="2"/>
      <c r="L1533" s="2"/>
      <c r="M1533" s="2" t="s">
        <v>1566</v>
      </c>
      <c r="N1533" s="2" t="s">
        <v>2058</v>
      </c>
      <c r="O1533" s="2" t="s">
        <v>2153</v>
      </c>
      <c r="P1533" s="2" t="s">
        <v>2372</v>
      </c>
      <c r="Q1533" s="2" t="s">
        <v>2051</v>
      </c>
      <c r="R1533" s="2" t="s">
        <v>2052</v>
      </c>
      <c r="S1533" s="2"/>
      <c r="T1533" s="2" t="s">
        <v>167</v>
      </c>
    </row>
    <row r="1534" spans="1:20" ht="14.25" customHeight="1">
      <c r="A1534" s="2" t="s">
        <v>28514</v>
      </c>
      <c r="B1534" s="2" t="s">
        <v>3221</v>
      </c>
      <c r="C1534" s="2" t="s">
        <v>5740</v>
      </c>
      <c r="D1534" s="2" t="s">
        <v>646</v>
      </c>
      <c r="E1534" s="2" t="s">
        <v>96</v>
      </c>
      <c r="F1534" s="2" t="s">
        <v>2473</v>
      </c>
      <c r="G1534" s="2" t="s">
        <v>2046</v>
      </c>
      <c r="H1534" s="2" t="s">
        <v>28515</v>
      </c>
      <c r="I1534" s="2"/>
      <c r="J1534" s="2"/>
      <c r="K1534" s="2"/>
      <c r="L1534" s="2"/>
      <c r="M1534" s="2" t="s">
        <v>59</v>
      </c>
      <c r="N1534" s="2" t="s">
        <v>2048</v>
      </c>
      <c r="O1534" s="2" t="s">
        <v>2301</v>
      </c>
      <c r="P1534" s="2" t="s">
        <v>20494</v>
      </c>
      <c r="Q1534" s="2" t="s">
        <v>2051</v>
      </c>
      <c r="R1534" s="2" t="s">
        <v>2052</v>
      </c>
      <c r="S1534" s="2"/>
      <c r="T1534" s="2" t="s">
        <v>645</v>
      </c>
    </row>
    <row r="1535" spans="1:20" ht="14.25" customHeight="1">
      <c r="A1535" s="2" t="s">
        <v>28516</v>
      </c>
      <c r="B1535" s="2" t="s">
        <v>3221</v>
      </c>
      <c r="C1535" s="2" t="s">
        <v>28517</v>
      </c>
      <c r="D1535" s="2" t="s">
        <v>744</v>
      </c>
      <c r="E1535" s="2" t="s">
        <v>264</v>
      </c>
      <c r="F1535" s="2" t="s">
        <v>3441</v>
      </c>
      <c r="G1535" s="2" t="s">
        <v>2046</v>
      </c>
      <c r="H1535" s="2" t="s">
        <v>28518</v>
      </c>
      <c r="I1535" s="2">
        <v>447827157761</v>
      </c>
      <c r="J1535" s="2"/>
      <c r="K1535" s="2"/>
      <c r="L1535" s="2"/>
      <c r="M1535" s="2" t="s">
        <v>59</v>
      </c>
      <c r="N1535" s="2" t="s">
        <v>2058</v>
      </c>
      <c r="O1535" s="2" t="s">
        <v>2101</v>
      </c>
      <c r="P1535" s="2" t="s">
        <v>23007</v>
      </c>
      <c r="Q1535" s="2" t="s">
        <v>2051</v>
      </c>
      <c r="R1535" s="2"/>
      <c r="S1535" s="2"/>
      <c r="T1535" s="2" t="s">
        <v>743</v>
      </c>
    </row>
    <row r="1536" spans="1:20" ht="14.25" customHeight="1">
      <c r="A1536" s="2" t="s">
        <v>28519</v>
      </c>
      <c r="B1536" s="2" t="s">
        <v>18152</v>
      </c>
      <c r="C1536" s="2" t="s">
        <v>3495</v>
      </c>
      <c r="D1536" s="2" t="s">
        <v>728</v>
      </c>
      <c r="E1536" s="2" t="s">
        <v>264</v>
      </c>
      <c r="F1536" s="2" t="s">
        <v>2473</v>
      </c>
      <c r="G1536" s="2" t="s">
        <v>2046</v>
      </c>
      <c r="H1536" s="2" t="s">
        <v>28520</v>
      </c>
      <c r="I1536" s="2"/>
      <c r="J1536" s="2"/>
      <c r="K1536" s="2"/>
      <c r="L1536" s="2"/>
      <c r="M1536" s="2" t="s">
        <v>59</v>
      </c>
      <c r="N1536" s="2" t="s">
        <v>2048</v>
      </c>
      <c r="O1536" s="2" t="s">
        <v>2301</v>
      </c>
      <c r="P1536" s="2" t="s">
        <v>20494</v>
      </c>
      <c r="Q1536" s="2" t="s">
        <v>2051</v>
      </c>
      <c r="R1536" s="2"/>
      <c r="S1536" s="2"/>
      <c r="T1536" s="2" t="s">
        <v>727</v>
      </c>
    </row>
    <row r="1537" spans="1:20" ht="14.25" customHeight="1">
      <c r="A1537" s="2" t="s">
        <v>28521</v>
      </c>
      <c r="B1537" s="2" t="s">
        <v>28522</v>
      </c>
      <c r="C1537" s="2" t="s">
        <v>28523</v>
      </c>
      <c r="D1537" s="2" t="s">
        <v>608</v>
      </c>
      <c r="E1537" s="2" t="s">
        <v>264</v>
      </c>
      <c r="F1537" s="2" t="s">
        <v>2320</v>
      </c>
      <c r="G1537" s="2" t="s">
        <v>2046</v>
      </c>
      <c r="H1537" s="2" t="s">
        <v>28524</v>
      </c>
      <c r="I1537" s="2"/>
      <c r="J1537" s="2">
        <v>442075561365</v>
      </c>
      <c r="K1537" s="2"/>
      <c r="L1537" s="2"/>
      <c r="M1537" s="2" t="s">
        <v>59</v>
      </c>
      <c r="N1537" s="2" t="s">
        <v>2058</v>
      </c>
      <c r="O1537" s="2" t="s">
        <v>2322</v>
      </c>
      <c r="P1537" s="2" t="s">
        <v>23508</v>
      </c>
      <c r="Q1537" s="2" t="s">
        <v>2051</v>
      </c>
      <c r="R1537" s="2" t="s">
        <v>2052</v>
      </c>
      <c r="S1537" s="2"/>
      <c r="T1537" s="2" t="s">
        <v>607</v>
      </c>
    </row>
    <row r="1538" spans="1:20" ht="14.25" customHeight="1">
      <c r="A1538" s="2" t="s">
        <v>28525</v>
      </c>
      <c r="B1538" s="2" t="s">
        <v>28526</v>
      </c>
      <c r="C1538" s="2" t="s">
        <v>28527</v>
      </c>
      <c r="D1538" s="2" t="s">
        <v>28528</v>
      </c>
      <c r="E1538" s="2" t="s">
        <v>264</v>
      </c>
      <c r="F1538" s="2" t="s">
        <v>3441</v>
      </c>
      <c r="G1538" s="2" t="s">
        <v>2091</v>
      </c>
      <c r="H1538" s="2" t="s">
        <v>28529</v>
      </c>
      <c r="I1538" s="2"/>
      <c r="J1538" s="2"/>
      <c r="K1538" s="2"/>
      <c r="L1538" s="2"/>
      <c r="M1538" s="2" t="s">
        <v>59</v>
      </c>
      <c r="N1538" s="2" t="s">
        <v>2058</v>
      </c>
      <c r="O1538" s="2" t="s">
        <v>2101</v>
      </c>
      <c r="P1538" s="2" t="s">
        <v>2609</v>
      </c>
      <c r="Q1538" s="2" t="s">
        <v>2051</v>
      </c>
      <c r="R1538" s="2" t="s">
        <v>2052</v>
      </c>
      <c r="S1538" s="2"/>
      <c r="T1538" s="2" t="s">
        <v>28530</v>
      </c>
    </row>
    <row r="1539" spans="1:20" ht="14.25" customHeight="1">
      <c r="A1539" s="2" t="s">
        <v>28531</v>
      </c>
      <c r="B1539" s="2" t="s">
        <v>3194</v>
      </c>
      <c r="C1539" s="2" t="s">
        <v>14379</v>
      </c>
      <c r="D1539" s="2" t="s">
        <v>680</v>
      </c>
      <c r="E1539" s="2" t="s">
        <v>264</v>
      </c>
      <c r="F1539" s="2" t="s">
        <v>2489</v>
      </c>
      <c r="G1539" s="2" t="s">
        <v>2046</v>
      </c>
      <c r="H1539" s="2" t="s">
        <v>28532</v>
      </c>
      <c r="I1539" s="2">
        <v>447870658563</v>
      </c>
      <c r="J1539" s="2">
        <v>441392272570</v>
      </c>
      <c r="K1539" s="2"/>
      <c r="L1539" s="2"/>
      <c r="M1539" s="2" t="s">
        <v>60</v>
      </c>
      <c r="N1539" s="2" t="s">
        <v>2058</v>
      </c>
      <c r="O1539" s="2" t="s">
        <v>2491</v>
      </c>
      <c r="P1539" s="2" t="s">
        <v>21281</v>
      </c>
      <c r="Q1539" s="2" t="s">
        <v>2051</v>
      </c>
      <c r="R1539" s="2" t="s">
        <v>2052</v>
      </c>
      <c r="S1539" s="2"/>
      <c r="T1539" s="2" t="s">
        <v>679</v>
      </c>
    </row>
    <row r="1540" spans="1:20" ht="14.25" customHeight="1">
      <c r="A1540" s="2" t="s">
        <v>28533</v>
      </c>
      <c r="B1540" s="2" t="s">
        <v>3194</v>
      </c>
      <c r="C1540" s="2" t="s">
        <v>11336</v>
      </c>
      <c r="D1540" s="2" t="s">
        <v>128</v>
      </c>
      <c r="E1540" s="2" t="s">
        <v>96</v>
      </c>
      <c r="F1540" s="2" t="s">
        <v>2320</v>
      </c>
      <c r="G1540" s="2" t="s">
        <v>2046</v>
      </c>
      <c r="H1540" s="2" t="s">
        <v>28534</v>
      </c>
      <c r="I1540" s="2"/>
      <c r="J1540" s="2" t="s">
        <v>28535</v>
      </c>
      <c r="K1540" s="2"/>
      <c r="L1540" s="2" t="s">
        <v>2287</v>
      </c>
      <c r="M1540" s="2" t="s">
        <v>59</v>
      </c>
      <c r="N1540" s="2" t="s">
        <v>2058</v>
      </c>
      <c r="O1540" s="2" t="s">
        <v>2322</v>
      </c>
      <c r="P1540" s="2" t="s">
        <v>28536</v>
      </c>
      <c r="Q1540" s="2" t="s">
        <v>2051</v>
      </c>
      <c r="R1540" s="2" t="s">
        <v>2067</v>
      </c>
      <c r="S1540" s="2"/>
      <c r="T1540" s="2" t="s">
        <v>127</v>
      </c>
    </row>
    <row r="1541" spans="1:20" ht="14.25" customHeight="1">
      <c r="A1541" s="2" t="s">
        <v>28537</v>
      </c>
      <c r="B1541" s="2" t="s">
        <v>3194</v>
      </c>
      <c r="C1541" s="2" t="s">
        <v>10895</v>
      </c>
      <c r="D1541" s="2" t="s">
        <v>94</v>
      </c>
      <c r="E1541" s="2" t="s">
        <v>96</v>
      </c>
      <c r="F1541" s="2" t="s">
        <v>3912</v>
      </c>
      <c r="G1541" s="2" t="s">
        <v>2046</v>
      </c>
      <c r="H1541" s="2" t="s">
        <v>28538</v>
      </c>
      <c r="I1541" s="2" t="s">
        <v>28539</v>
      </c>
      <c r="J1541" s="2"/>
      <c r="K1541" s="2"/>
      <c r="L1541" s="2" t="s">
        <v>2630</v>
      </c>
      <c r="M1541" s="2" t="s">
        <v>59</v>
      </c>
      <c r="N1541" s="2" t="s">
        <v>2058</v>
      </c>
      <c r="O1541" s="2" t="s">
        <v>2172</v>
      </c>
      <c r="P1541" s="2" t="s">
        <v>2422</v>
      </c>
      <c r="Q1541" s="2" t="s">
        <v>2051</v>
      </c>
      <c r="R1541" s="2" t="s">
        <v>2067</v>
      </c>
      <c r="S1541" s="2"/>
      <c r="T1541" s="2" t="s">
        <v>93</v>
      </c>
    </row>
    <row r="1542" spans="1:20" ht="14.25" customHeight="1">
      <c r="A1542" s="2" t="s">
        <v>28540</v>
      </c>
      <c r="B1542" s="2" t="s">
        <v>3194</v>
      </c>
      <c r="C1542" s="2" t="s">
        <v>28541</v>
      </c>
      <c r="D1542" s="2" t="s">
        <v>112</v>
      </c>
      <c r="E1542" s="2" t="s">
        <v>96</v>
      </c>
      <c r="F1542" s="2" t="s">
        <v>28542</v>
      </c>
      <c r="G1542" s="2" t="s">
        <v>2046</v>
      </c>
      <c r="H1542" s="2" t="s">
        <v>28543</v>
      </c>
      <c r="I1542" s="2">
        <v>447535005338</v>
      </c>
      <c r="J1542" s="2"/>
      <c r="K1542" s="2"/>
      <c r="L1542" s="2"/>
      <c r="M1542" s="2" t="s">
        <v>1566</v>
      </c>
      <c r="N1542" s="2" t="s">
        <v>2058</v>
      </c>
      <c r="O1542" s="2" t="s">
        <v>28544</v>
      </c>
      <c r="P1542" s="2" t="s">
        <v>2562</v>
      </c>
      <c r="Q1542" s="2" t="s">
        <v>2051</v>
      </c>
      <c r="R1542" s="2" t="s">
        <v>2052</v>
      </c>
      <c r="S1542" s="2"/>
      <c r="T1542" s="2" t="s">
        <v>111</v>
      </c>
    </row>
    <row r="1543" spans="1:20" ht="14.25" customHeight="1">
      <c r="A1543" s="2" t="s">
        <v>28540</v>
      </c>
      <c r="B1543" s="2" t="s">
        <v>3194</v>
      </c>
      <c r="C1543" s="2" t="s">
        <v>28541</v>
      </c>
      <c r="D1543" s="2" t="s">
        <v>112</v>
      </c>
      <c r="E1543" s="2" t="s">
        <v>96</v>
      </c>
      <c r="F1543" s="2" t="s">
        <v>28542</v>
      </c>
      <c r="G1543" s="2" t="s">
        <v>2046</v>
      </c>
      <c r="H1543" s="2" t="s">
        <v>28543</v>
      </c>
      <c r="I1543" s="2"/>
      <c r="J1543" s="2"/>
      <c r="K1543" s="2"/>
      <c r="L1543" s="2"/>
      <c r="M1543" s="2" t="s">
        <v>1566</v>
      </c>
      <c r="N1543" s="2" t="s">
        <v>2048</v>
      </c>
      <c r="O1543" s="2" t="s">
        <v>2179</v>
      </c>
      <c r="P1543" s="2" t="s">
        <v>2562</v>
      </c>
      <c r="Q1543" s="2" t="s">
        <v>2051</v>
      </c>
      <c r="R1543" s="2" t="s">
        <v>2052</v>
      </c>
      <c r="S1543" s="2"/>
      <c r="T1543" s="2" t="s">
        <v>111</v>
      </c>
    </row>
    <row r="1544" spans="1:20" ht="14.25" customHeight="1">
      <c r="A1544" s="2" t="s">
        <v>28545</v>
      </c>
      <c r="B1544" s="2" t="s">
        <v>3194</v>
      </c>
      <c r="C1544" s="2" t="s">
        <v>28546</v>
      </c>
      <c r="D1544" s="2" t="s">
        <v>118</v>
      </c>
      <c r="E1544" s="2" t="s">
        <v>96</v>
      </c>
      <c r="F1544" s="2" t="s">
        <v>28547</v>
      </c>
      <c r="G1544" s="2" t="s">
        <v>2046</v>
      </c>
      <c r="H1544" s="2" t="s">
        <v>28548</v>
      </c>
      <c r="I1544" s="2"/>
      <c r="J1544" s="2"/>
      <c r="K1544" s="2"/>
      <c r="L1544" s="2"/>
      <c r="M1544" s="2" t="s">
        <v>60</v>
      </c>
      <c r="N1544" s="2" t="s">
        <v>2048</v>
      </c>
      <c r="O1544" s="2" t="s">
        <v>26263</v>
      </c>
      <c r="P1544" s="2" t="s">
        <v>2679</v>
      </c>
      <c r="Q1544" s="2" t="s">
        <v>2051</v>
      </c>
      <c r="R1544" s="2" t="s">
        <v>2067</v>
      </c>
      <c r="S1544" s="2"/>
      <c r="T1544" s="2" t="s">
        <v>117</v>
      </c>
    </row>
    <row r="1545" spans="1:20" ht="14.25" customHeight="1">
      <c r="A1545" s="2" t="s">
        <v>28549</v>
      </c>
      <c r="B1545" s="2" t="s">
        <v>3194</v>
      </c>
      <c r="C1545" s="2" t="s">
        <v>2784</v>
      </c>
      <c r="D1545" s="2" t="s">
        <v>28550</v>
      </c>
      <c r="E1545" s="2" t="s">
        <v>264</v>
      </c>
      <c r="F1545" s="2" t="s">
        <v>2316</v>
      </c>
      <c r="G1545" s="2" t="s">
        <v>18247</v>
      </c>
      <c r="H1545" s="2" t="s">
        <v>28551</v>
      </c>
      <c r="I1545" s="2"/>
      <c r="J1545" s="2"/>
      <c r="K1545" s="2"/>
      <c r="L1545" s="2"/>
      <c r="M1545" s="2" t="s">
        <v>60</v>
      </c>
      <c r="N1545" s="2" t="s">
        <v>2058</v>
      </c>
      <c r="O1545" s="2" t="s">
        <v>2316</v>
      </c>
      <c r="P1545" s="2" t="s">
        <v>4630</v>
      </c>
      <c r="Q1545" s="2" t="s">
        <v>2051</v>
      </c>
      <c r="R1545" s="2" t="s">
        <v>2067</v>
      </c>
      <c r="S1545" s="2"/>
      <c r="T1545" s="2" t="s">
        <v>28552</v>
      </c>
    </row>
    <row r="1546" spans="1:20" ht="14.25" customHeight="1">
      <c r="A1546" s="2" t="s">
        <v>28553</v>
      </c>
      <c r="B1546" s="2" t="s">
        <v>28554</v>
      </c>
      <c r="C1546" s="2" t="s">
        <v>28555</v>
      </c>
      <c r="D1546" s="2" t="s">
        <v>180</v>
      </c>
      <c r="E1546" s="2" t="s">
        <v>96</v>
      </c>
      <c r="F1546" s="2" t="s">
        <v>28556</v>
      </c>
      <c r="G1546" s="2" t="s">
        <v>2046</v>
      </c>
      <c r="H1546" s="2" t="s">
        <v>28557</v>
      </c>
      <c r="I1546" s="2"/>
      <c r="J1546" s="2"/>
      <c r="K1546" s="2"/>
      <c r="L1546" s="2"/>
      <c r="M1546" s="2" t="s">
        <v>1566</v>
      </c>
      <c r="N1546" s="2" t="s">
        <v>2048</v>
      </c>
      <c r="O1546" s="2" t="s">
        <v>2179</v>
      </c>
      <c r="P1546" s="2" t="s">
        <v>2456</v>
      </c>
      <c r="Q1546" s="2" t="s">
        <v>2051</v>
      </c>
      <c r="R1546" s="2" t="s">
        <v>2067</v>
      </c>
      <c r="S1546" s="2"/>
      <c r="T1546" s="2" t="s">
        <v>179</v>
      </c>
    </row>
    <row r="1547" spans="1:20" ht="14.25" customHeight="1">
      <c r="A1547" s="2" t="s">
        <v>28558</v>
      </c>
      <c r="B1547" s="2" t="s">
        <v>28559</v>
      </c>
      <c r="C1547" s="2" t="s">
        <v>19340</v>
      </c>
      <c r="D1547" s="2" t="s">
        <v>1458</v>
      </c>
      <c r="E1547" s="2" t="s">
        <v>264</v>
      </c>
      <c r="F1547" s="2" t="s">
        <v>2170</v>
      </c>
      <c r="G1547" s="2" t="s">
        <v>2046</v>
      </c>
      <c r="H1547" s="2" t="s">
        <v>28560</v>
      </c>
      <c r="I1547" s="2"/>
      <c r="J1547" s="2"/>
      <c r="K1547" s="2"/>
      <c r="L1547" s="2"/>
      <c r="M1547" s="2" t="s">
        <v>59</v>
      </c>
      <c r="N1547" s="2" t="s">
        <v>2058</v>
      </c>
      <c r="O1547" s="2" t="s">
        <v>2172</v>
      </c>
      <c r="P1547" s="2" t="s">
        <v>20494</v>
      </c>
      <c r="Q1547" s="2" t="s">
        <v>2051</v>
      </c>
      <c r="R1547" s="2" t="s">
        <v>2052</v>
      </c>
      <c r="S1547" s="2"/>
      <c r="T1547" s="2" t="s">
        <v>1457</v>
      </c>
    </row>
    <row r="1548" spans="1:20" ht="14.25" customHeight="1">
      <c r="A1548" s="2" t="s">
        <v>28561</v>
      </c>
      <c r="B1548" s="2" t="s">
        <v>28559</v>
      </c>
      <c r="C1548" s="2" t="s">
        <v>28562</v>
      </c>
      <c r="D1548" s="2" t="s">
        <v>138</v>
      </c>
      <c r="E1548" s="2" t="s">
        <v>96</v>
      </c>
      <c r="F1548" s="2" t="s">
        <v>28563</v>
      </c>
      <c r="G1548" s="2" t="s">
        <v>2046</v>
      </c>
      <c r="H1548" s="2" t="s">
        <v>28564</v>
      </c>
      <c r="I1548" s="2"/>
      <c r="J1548" s="2"/>
      <c r="K1548" s="2"/>
      <c r="L1548" s="2"/>
      <c r="M1548" s="2" t="s">
        <v>1566</v>
      </c>
      <c r="N1548" s="2" t="s">
        <v>2058</v>
      </c>
      <c r="O1548" s="2" t="s">
        <v>2120</v>
      </c>
      <c r="P1548" s="2" t="s">
        <v>19425</v>
      </c>
      <c r="Q1548" s="2" t="s">
        <v>2051</v>
      </c>
      <c r="R1548" s="2" t="s">
        <v>2052</v>
      </c>
      <c r="S1548" s="2"/>
      <c r="T1548" s="2" t="s">
        <v>137</v>
      </c>
    </row>
    <row r="1549" spans="1:20" ht="14.25" customHeight="1">
      <c r="A1549" s="2" t="s">
        <v>28565</v>
      </c>
      <c r="B1549" s="2" t="s">
        <v>6140</v>
      </c>
      <c r="C1549" s="2" t="s">
        <v>16027</v>
      </c>
      <c r="D1549" s="2" t="s">
        <v>118</v>
      </c>
      <c r="E1549" s="2" t="s">
        <v>96</v>
      </c>
      <c r="F1549" s="2" t="s">
        <v>28566</v>
      </c>
      <c r="G1549" s="2" t="s">
        <v>2046</v>
      </c>
      <c r="H1549" s="2" t="s">
        <v>28567</v>
      </c>
      <c r="I1549" s="2"/>
      <c r="J1549" s="2"/>
      <c r="K1549" s="2"/>
      <c r="L1549" s="2"/>
      <c r="M1549" s="2" t="s">
        <v>1566</v>
      </c>
      <c r="N1549" s="2" t="s">
        <v>2058</v>
      </c>
      <c r="O1549" s="2" t="s">
        <v>2153</v>
      </c>
      <c r="P1549" s="2" t="s">
        <v>3055</v>
      </c>
      <c r="Q1549" s="2" t="s">
        <v>2051</v>
      </c>
      <c r="R1549" s="2" t="s">
        <v>2052</v>
      </c>
      <c r="S1549" s="2"/>
      <c r="T1549" s="2" t="s">
        <v>117</v>
      </c>
    </row>
    <row r="1550" spans="1:20" ht="14.25" customHeight="1">
      <c r="A1550" s="2" t="s">
        <v>28568</v>
      </c>
      <c r="B1550" s="2" t="s">
        <v>28569</v>
      </c>
      <c r="C1550" s="2" t="s">
        <v>28570</v>
      </c>
      <c r="D1550" s="2" t="s">
        <v>268</v>
      </c>
      <c r="E1550" s="2" t="s">
        <v>96</v>
      </c>
      <c r="F1550" s="2" t="s">
        <v>28571</v>
      </c>
      <c r="G1550" s="2" t="s">
        <v>2046</v>
      </c>
      <c r="H1550" s="2" t="s">
        <v>28572</v>
      </c>
      <c r="I1550" s="2"/>
      <c r="J1550" s="2"/>
      <c r="K1550" s="2"/>
      <c r="L1550" s="2"/>
      <c r="M1550" s="2" t="s">
        <v>1566</v>
      </c>
      <c r="N1550" s="2" t="s">
        <v>2058</v>
      </c>
      <c r="O1550" s="2" t="s">
        <v>2145</v>
      </c>
      <c r="P1550" s="2" t="s">
        <v>23141</v>
      </c>
      <c r="Q1550" s="2" t="s">
        <v>2051</v>
      </c>
      <c r="R1550" s="2" t="s">
        <v>2067</v>
      </c>
      <c r="S1550" s="2"/>
      <c r="T1550" s="2" t="s">
        <v>267</v>
      </c>
    </row>
    <row r="1551" spans="1:20" ht="14.25" customHeight="1">
      <c r="A1551" s="2" t="s">
        <v>28573</v>
      </c>
      <c r="B1551" s="2" t="s">
        <v>3163</v>
      </c>
      <c r="C1551" s="2" t="s">
        <v>28574</v>
      </c>
      <c r="D1551" s="2" t="s">
        <v>152</v>
      </c>
      <c r="E1551" s="2" t="s">
        <v>96</v>
      </c>
      <c r="F1551" s="2" t="s">
        <v>28575</v>
      </c>
      <c r="G1551" s="2" t="s">
        <v>2046</v>
      </c>
      <c r="H1551" s="2" t="s">
        <v>28576</v>
      </c>
      <c r="I1551" s="2"/>
      <c r="J1551" s="2"/>
      <c r="K1551" s="2"/>
      <c r="L1551" s="2" t="s">
        <v>2287</v>
      </c>
      <c r="M1551" s="2" t="s">
        <v>1566</v>
      </c>
      <c r="N1551" s="2" t="s">
        <v>2058</v>
      </c>
      <c r="O1551" s="2" t="s">
        <v>2093</v>
      </c>
      <c r="P1551" s="2" t="s">
        <v>27585</v>
      </c>
      <c r="Q1551" s="2" t="s">
        <v>2051</v>
      </c>
      <c r="R1551" s="2" t="s">
        <v>2067</v>
      </c>
      <c r="S1551" s="2"/>
      <c r="T1551" s="2" t="s">
        <v>151</v>
      </c>
    </row>
    <row r="1552" spans="1:20" ht="14.25" customHeight="1">
      <c r="A1552" s="2" t="s">
        <v>28577</v>
      </c>
      <c r="B1552" s="2" t="s">
        <v>28578</v>
      </c>
      <c r="C1552" s="2" t="s">
        <v>2478</v>
      </c>
      <c r="D1552" s="2" t="s">
        <v>99</v>
      </c>
      <c r="E1552" s="2" t="s">
        <v>96</v>
      </c>
      <c r="F1552" s="2" t="s">
        <v>28579</v>
      </c>
      <c r="G1552" s="2" t="s">
        <v>2046</v>
      </c>
      <c r="H1552" s="2" t="s">
        <v>28580</v>
      </c>
      <c r="I1552" s="2"/>
      <c r="J1552" s="2"/>
      <c r="K1552" s="2"/>
      <c r="L1552" s="2"/>
      <c r="M1552" s="2" t="s">
        <v>59</v>
      </c>
      <c r="N1552" s="2" t="s">
        <v>2058</v>
      </c>
      <c r="O1552" s="2" t="s">
        <v>2583</v>
      </c>
      <c r="P1552" s="2" t="s">
        <v>23417</v>
      </c>
      <c r="Q1552" s="2" t="s">
        <v>2051</v>
      </c>
      <c r="R1552" s="2" t="s">
        <v>2052</v>
      </c>
      <c r="S1552" s="2"/>
      <c r="T1552" s="2" t="s">
        <v>98</v>
      </c>
    </row>
    <row r="1553" spans="1:20" ht="14.25" customHeight="1">
      <c r="A1553" s="2" t="s">
        <v>28581</v>
      </c>
      <c r="B1553" s="2" t="s">
        <v>28582</v>
      </c>
      <c r="C1553" s="2" t="s">
        <v>28583</v>
      </c>
      <c r="D1553" s="2" t="s">
        <v>28584</v>
      </c>
      <c r="E1553" s="2" t="s">
        <v>264</v>
      </c>
      <c r="F1553" s="2" t="s">
        <v>2473</v>
      </c>
      <c r="G1553" s="2" t="s">
        <v>2091</v>
      </c>
      <c r="H1553" s="2" t="s">
        <v>28585</v>
      </c>
      <c r="I1553" s="2"/>
      <c r="J1553" s="2"/>
      <c r="K1553" s="2"/>
      <c r="L1553" s="2"/>
      <c r="M1553" s="2" t="s">
        <v>59</v>
      </c>
      <c r="N1553" s="2" t="s">
        <v>2048</v>
      </c>
      <c r="O1553" s="2" t="s">
        <v>2301</v>
      </c>
      <c r="P1553" s="2" t="s">
        <v>2609</v>
      </c>
      <c r="Q1553" s="2" t="s">
        <v>2051</v>
      </c>
      <c r="R1553" s="2" t="s">
        <v>2052</v>
      </c>
      <c r="S1553" s="2"/>
      <c r="T1553" s="2" t="s">
        <v>28586</v>
      </c>
    </row>
    <row r="1554" spans="1:20" ht="14.25" customHeight="1">
      <c r="A1554" s="2" t="s">
        <v>28587</v>
      </c>
      <c r="B1554" s="2" t="s">
        <v>28588</v>
      </c>
      <c r="C1554" s="2" t="s">
        <v>16690</v>
      </c>
      <c r="D1554" s="2" t="s">
        <v>28589</v>
      </c>
      <c r="E1554" s="2" t="s">
        <v>264</v>
      </c>
      <c r="F1554" s="2" t="s">
        <v>2210</v>
      </c>
      <c r="G1554" s="2" t="s">
        <v>2404</v>
      </c>
      <c r="H1554" s="2" t="s">
        <v>28590</v>
      </c>
      <c r="I1554" s="2"/>
      <c r="J1554" s="2"/>
      <c r="K1554" s="2"/>
      <c r="L1554" s="2"/>
      <c r="M1554" s="2" t="s">
        <v>59</v>
      </c>
      <c r="N1554" s="2" t="s">
        <v>2058</v>
      </c>
      <c r="O1554" s="2" t="s">
        <v>2101</v>
      </c>
      <c r="P1554" s="2" t="s">
        <v>23076</v>
      </c>
      <c r="Q1554" s="2" t="s">
        <v>2051</v>
      </c>
      <c r="R1554" s="2" t="s">
        <v>2052</v>
      </c>
      <c r="S1554" s="2"/>
      <c r="T1554" s="2" t="s">
        <v>28591</v>
      </c>
    </row>
    <row r="1555" spans="1:20" ht="14.25" customHeight="1">
      <c r="A1555" s="2" t="s">
        <v>28592</v>
      </c>
      <c r="B1555" s="2" t="s">
        <v>4454</v>
      </c>
      <c r="C1555" s="2" t="s">
        <v>28593</v>
      </c>
      <c r="D1555" s="2" t="s">
        <v>21189</v>
      </c>
      <c r="E1555" s="2" t="s">
        <v>264</v>
      </c>
      <c r="F1555" s="2" t="s">
        <v>2824</v>
      </c>
      <c r="G1555" s="2" t="s">
        <v>2091</v>
      </c>
      <c r="H1555" s="2" t="s">
        <v>28594</v>
      </c>
      <c r="I1555" s="2"/>
      <c r="J1555" s="2"/>
      <c r="K1555" s="2"/>
      <c r="L1555" s="2"/>
      <c r="M1555" s="2" t="s">
        <v>60</v>
      </c>
      <c r="N1555" s="2" t="s">
        <v>2058</v>
      </c>
      <c r="O1555" s="2" t="s">
        <v>2316</v>
      </c>
      <c r="P1555" s="2" t="s">
        <v>4630</v>
      </c>
      <c r="Q1555" s="2" t="s">
        <v>2051</v>
      </c>
      <c r="R1555" s="2" t="s">
        <v>2052</v>
      </c>
      <c r="S1555" s="2"/>
      <c r="T1555" s="2" t="s">
        <v>21192</v>
      </c>
    </row>
    <row r="1556" spans="1:20" ht="14.25" customHeight="1">
      <c r="A1556" s="2" t="s">
        <v>28595</v>
      </c>
      <c r="B1556" s="2" t="s">
        <v>4454</v>
      </c>
      <c r="C1556" s="2" t="s">
        <v>2075</v>
      </c>
      <c r="D1556" s="2" t="s">
        <v>28021</v>
      </c>
      <c r="E1556" s="2" t="s">
        <v>264</v>
      </c>
      <c r="F1556" s="2" t="s">
        <v>2210</v>
      </c>
      <c r="G1556" s="2" t="s">
        <v>23895</v>
      </c>
      <c r="H1556" s="2" t="s">
        <v>28596</v>
      </c>
      <c r="I1556" s="2"/>
      <c r="J1556" s="2"/>
      <c r="K1556" s="2"/>
      <c r="L1556" s="2"/>
      <c r="M1556" s="2" t="s">
        <v>59</v>
      </c>
      <c r="N1556" s="2" t="s">
        <v>2058</v>
      </c>
      <c r="O1556" s="2" t="s">
        <v>2101</v>
      </c>
      <c r="P1556" s="2" t="s">
        <v>4630</v>
      </c>
      <c r="Q1556" s="2" t="s">
        <v>2051</v>
      </c>
      <c r="R1556" s="2" t="s">
        <v>2067</v>
      </c>
      <c r="S1556" s="2"/>
      <c r="T1556" s="2" t="s">
        <v>28023</v>
      </c>
    </row>
    <row r="1557" spans="1:20" ht="14.25" customHeight="1">
      <c r="A1557" s="2" t="s">
        <v>28597</v>
      </c>
      <c r="B1557" s="2" t="s">
        <v>4454</v>
      </c>
      <c r="C1557" s="2" t="s">
        <v>28598</v>
      </c>
      <c r="D1557" s="2" t="s">
        <v>28599</v>
      </c>
      <c r="E1557" s="2" t="s">
        <v>264</v>
      </c>
      <c r="F1557" s="2" t="s">
        <v>2170</v>
      </c>
      <c r="G1557" s="2" t="s">
        <v>2091</v>
      </c>
      <c r="H1557" s="2" t="s">
        <v>28600</v>
      </c>
      <c r="I1557" s="2"/>
      <c r="J1557" s="2"/>
      <c r="K1557" s="2"/>
      <c r="L1557" s="2"/>
      <c r="M1557" s="2" t="s">
        <v>59</v>
      </c>
      <c r="N1557" s="2" t="s">
        <v>2058</v>
      </c>
      <c r="O1557" s="2" t="s">
        <v>2172</v>
      </c>
      <c r="P1557" s="2" t="s">
        <v>2609</v>
      </c>
      <c r="Q1557" s="2" t="s">
        <v>2051</v>
      </c>
      <c r="R1557" s="2" t="s">
        <v>2067</v>
      </c>
      <c r="S1557" s="2"/>
      <c r="T1557" s="2" t="s">
        <v>28601</v>
      </c>
    </row>
    <row r="1558" spans="1:20" ht="14.25" customHeight="1">
      <c r="A1558" s="2" t="s">
        <v>28602</v>
      </c>
      <c r="B1558" s="2" t="s">
        <v>4454</v>
      </c>
      <c r="C1558" s="2" t="s">
        <v>28603</v>
      </c>
      <c r="D1558" s="2" t="s">
        <v>28604</v>
      </c>
      <c r="E1558" s="2" t="s">
        <v>264</v>
      </c>
      <c r="F1558" s="2" t="s">
        <v>2824</v>
      </c>
      <c r="G1558" s="2" t="s">
        <v>23124</v>
      </c>
      <c r="H1558" s="2" t="s">
        <v>28605</v>
      </c>
      <c r="I1558" s="2"/>
      <c r="J1558" s="2"/>
      <c r="K1558" s="2"/>
      <c r="L1558" s="2"/>
      <c r="M1558" s="2" t="s">
        <v>60</v>
      </c>
      <c r="N1558" s="2" t="s">
        <v>2058</v>
      </c>
      <c r="O1558" s="2" t="s">
        <v>2316</v>
      </c>
      <c r="P1558" s="2" t="s">
        <v>2609</v>
      </c>
      <c r="Q1558" s="2" t="s">
        <v>2051</v>
      </c>
      <c r="R1558" s="2" t="s">
        <v>2052</v>
      </c>
      <c r="S1558" s="2"/>
      <c r="T1558" s="2" t="s">
        <v>28606</v>
      </c>
    </row>
    <row r="1559" spans="1:20" ht="14.25" customHeight="1">
      <c r="A1559" s="2" t="s">
        <v>28607</v>
      </c>
      <c r="B1559" s="2" t="s">
        <v>4454</v>
      </c>
      <c r="C1559" s="2" t="s">
        <v>28608</v>
      </c>
      <c r="D1559" s="2" t="s">
        <v>28609</v>
      </c>
      <c r="E1559" s="2" t="s">
        <v>264</v>
      </c>
      <c r="F1559" s="2" t="s">
        <v>20785</v>
      </c>
      <c r="G1559" s="2" t="s">
        <v>2091</v>
      </c>
      <c r="H1559" s="2" t="s">
        <v>28610</v>
      </c>
      <c r="I1559" s="2"/>
      <c r="J1559" s="2"/>
      <c r="K1559" s="2"/>
      <c r="L1559" s="2"/>
      <c r="M1559" s="2" t="s">
        <v>60</v>
      </c>
      <c r="N1559" s="2" t="s">
        <v>2058</v>
      </c>
      <c r="O1559" s="2" t="s">
        <v>2186</v>
      </c>
      <c r="P1559" s="2" t="s">
        <v>2609</v>
      </c>
      <c r="Q1559" s="2" t="s">
        <v>2051</v>
      </c>
      <c r="R1559" s="2" t="s">
        <v>2052</v>
      </c>
      <c r="S1559" s="2"/>
      <c r="T1559" s="2" t="s">
        <v>28611</v>
      </c>
    </row>
    <row r="1560" spans="1:20" ht="14.25" customHeight="1">
      <c r="A1560" s="22" t="s">
        <v>28612</v>
      </c>
      <c r="B1560" s="22" t="s">
        <v>4454</v>
      </c>
      <c r="C1560" s="22" t="s">
        <v>28613</v>
      </c>
      <c r="D1560" s="22" t="s">
        <v>118</v>
      </c>
      <c r="E1560" s="22" t="s">
        <v>96</v>
      </c>
      <c r="F1560" s="22" t="s">
        <v>2473</v>
      </c>
      <c r="G1560" s="22" t="s">
        <v>23124</v>
      </c>
      <c r="H1560" s="22" t="s">
        <v>28614</v>
      </c>
      <c r="I1560" s="22"/>
      <c r="J1560" s="22"/>
      <c r="K1560" s="22"/>
      <c r="L1560" s="22"/>
      <c r="M1560" s="22" t="s">
        <v>59</v>
      </c>
      <c r="N1560" s="22" t="s">
        <v>2048</v>
      </c>
      <c r="O1560" s="22" t="s">
        <v>2301</v>
      </c>
      <c r="P1560" s="22" t="s">
        <v>4630</v>
      </c>
      <c r="Q1560" s="22" t="s">
        <v>2051</v>
      </c>
      <c r="R1560" s="2" t="s">
        <v>2200</v>
      </c>
      <c r="S1560" s="2"/>
      <c r="T1560" s="2" t="s">
        <v>117</v>
      </c>
    </row>
    <row r="1561" spans="1:20" ht="14.25" customHeight="1">
      <c r="A1561" s="2" t="s">
        <v>28615</v>
      </c>
      <c r="B1561" s="2" t="s">
        <v>4454</v>
      </c>
      <c r="C1561" s="2" t="s">
        <v>28616</v>
      </c>
      <c r="D1561" s="2" t="s">
        <v>126</v>
      </c>
      <c r="E1561" s="2" t="s">
        <v>96</v>
      </c>
      <c r="F1561" s="2" t="s">
        <v>3049</v>
      </c>
      <c r="G1561" s="2" t="s">
        <v>2046</v>
      </c>
      <c r="H1561" s="2" t="s">
        <v>28617</v>
      </c>
      <c r="I1561" s="2"/>
      <c r="J1561" s="2"/>
      <c r="K1561" s="2"/>
      <c r="L1561" s="2"/>
      <c r="M1561" s="2" t="s">
        <v>1566</v>
      </c>
      <c r="N1561" s="2" t="s">
        <v>2048</v>
      </c>
      <c r="O1561" s="2" t="s">
        <v>2179</v>
      </c>
      <c r="P1561" s="2" t="s">
        <v>3363</v>
      </c>
      <c r="Q1561" s="2" t="s">
        <v>2051</v>
      </c>
      <c r="R1561" s="2" t="s">
        <v>2067</v>
      </c>
      <c r="S1561" s="2"/>
      <c r="T1561" s="2" t="s">
        <v>125</v>
      </c>
    </row>
    <row r="1562" spans="1:20" ht="14.25" customHeight="1">
      <c r="A1562" s="2" t="s">
        <v>28618</v>
      </c>
      <c r="B1562" s="2" t="s">
        <v>2874</v>
      </c>
      <c r="C1562" s="2" t="s">
        <v>28619</v>
      </c>
      <c r="D1562" s="2" t="s">
        <v>27143</v>
      </c>
      <c r="E1562" s="2" t="s">
        <v>264</v>
      </c>
      <c r="F1562" s="2" t="s">
        <v>3441</v>
      </c>
      <c r="G1562" s="2" t="s">
        <v>2404</v>
      </c>
      <c r="H1562" s="2" t="s">
        <v>28620</v>
      </c>
      <c r="I1562" s="2"/>
      <c r="J1562" s="2"/>
      <c r="K1562" s="2"/>
      <c r="L1562" s="2"/>
      <c r="M1562" s="2" t="s">
        <v>59</v>
      </c>
      <c r="N1562" s="2" t="s">
        <v>2058</v>
      </c>
      <c r="O1562" s="2" t="s">
        <v>2101</v>
      </c>
      <c r="P1562" s="2" t="s">
        <v>3230</v>
      </c>
      <c r="Q1562" s="2" t="s">
        <v>2051</v>
      </c>
      <c r="R1562" s="2" t="s">
        <v>2052</v>
      </c>
      <c r="S1562" s="2"/>
      <c r="T1562" s="2" t="s">
        <v>27145</v>
      </c>
    </row>
    <row r="1563" spans="1:20" ht="14.25" customHeight="1">
      <c r="A1563" s="2" t="s">
        <v>28621</v>
      </c>
      <c r="B1563" s="2" t="s">
        <v>2874</v>
      </c>
      <c r="C1563" s="2" t="s">
        <v>28622</v>
      </c>
      <c r="D1563" s="2" t="s">
        <v>28623</v>
      </c>
      <c r="E1563" s="2" t="s">
        <v>264</v>
      </c>
      <c r="F1563" s="2" t="s">
        <v>2491</v>
      </c>
      <c r="G1563" s="2" t="s">
        <v>23124</v>
      </c>
      <c r="H1563" s="2" t="s">
        <v>28624</v>
      </c>
      <c r="I1563" s="2"/>
      <c r="J1563" s="2"/>
      <c r="K1563" s="2"/>
      <c r="L1563" s="2"/>
      <c r="M1563" s="2" t="s">
        <v>60</v>
      </c>
      <c r="N1563" s="2" t="s">
        <v>2058</v>
      </c>
      <c r="O1563" s="2" t="s">
        <v>2491</v>
      </c>
      <c r="P1563" s="2" t="s">
        <v>2609</v>
      </c>
      <c r="Q1563" s="2" t="s">
        <v>2051</v>
      </c>
      <c r="R1563" s="2" t="s">
        <v>2067</v>
      </c>
      <c r="S1563" s="2"/>
      <c r="T1563" s="2" t="s">
        <v>28625</v>
      </c>
    </row>
    <row r="1564" spans="1:20" ht="14.25" customHeight="1">
      <c r="A1564" s="2" t="s">
        <v>28626</v>
      </c>
      <c r="B1564" s="2" t="s">
        <v>17245</v>
      </c>
      <c r="C1564" s="2" t="s">
        <v>28627</v>
      </c>
      <c r="D1564" s="2" t="s">
        <v>28628</v>
      </c>
      <c r="E1564" s="2" t="s">
        <v>264</v>
      </c>
      <c r="F1564" s="2" t="s">
        <v>2320</v>
      </c>
      <c r="G1564" s="2" t="s">
        <v>2091</v>
      </c>
      <c r="H1564" s="2" t="s">
        <v>28629</v>
      </c>
      <c r="I1564" s="2"/>
      <c r="J1564" s="2"/>
      <c r="K1564" s="2"/>
      <c r="L1564" s="2"/>
      <c r="M1564" s="2" t="s">
        <v>59</v>
      </c>
      <c r="N1564" s="2" t="s">
        <v>2058</v>
      </c>
      <c r="O1564" s="2" t="s">
        <v>2322</v>
      </c>
      <c r="P1564" s="2" t="s">
        <v>4630</v>
      </c>
      <c r="Q1564" s="2" t="s">
        <v>2051</v>
      </c>
      <c r="R1564" s="2"/>
      <c r="S1564" s="2"/>
      <c r="T1564" s="2" t="s">
        <v>28630</v>
      </c>
    </row>
    <row r="1565" spans="1:20" ht="14.25" customHeight="1">
      <c r="A1565" s="2" t="s">
        <v>28631</v>
      </c>
      <c r="B1565" s="2" t="s">
        <v>17245</v>
      </c>
      <c r="C1565" s="2" t="s">
        <v>23756</v>
      </c>
      <c r="D1565" s="2" t="s">
        <v>407</v>
      </c>
      <c r="E1565" s="2" t="s">
        <v>96</v>
      </c>
      <c r="F1565" s="2" t="s">
        <v>28632</v>
      </c>
      <c r="G1565" s="2" t="s">
        <v>2046</v>
      </c>
      <c r="H1565" s="2" t="s">
        <v>28633</v>
      </c>
      <c r="I1565" s="2"/>
      <c r="J1565" s="2"/>
      <c r="K1565" s="2"/>
      <c r="L1565" s="2"/>
      <c r="M1565" s="2" t="s">
        <v>1566</v>
      </c>
      <c r="N1565" s="2" t="s">
        <v>2058</v>
      </c>
      <c r="O1565" s="2" t="s">
        <v>2078</v>
      </c>
      <c r="P1565" s="2" t="s">
        <v>2398</v>
      </c>
      <c r="Q1565" s="2" t="s">
        <v>2051</v>
      </c>
      <c r="R1565" s="2" t="s">
        <v>2067</v>
      </c>
      <c r="S1565" s="2"/>
      <c r="T1565" s="2" t="s">
        <v>406</v>
      </c>
    </row>
    <row r="1566" spans="1:20" ht="14.25" customHeight="1">
      <c r="A1566" s="2" t="s">
        <v>28634</v>
      </c>
      <c r="B1566" s="2" t="s">
        <v>17245</v>
      </c>
      <c r="C1566" s="2" t="s">
        <v>28635</v>
      </c>
      <c r="D1566" s="2" t="s">
        <v>28636</v>
      </c>
      <c r="E1566" s="2" t="s">
        <v>264</v>
      </c>
      <c r="F1566" s="2" t="s">
        <v>3441</v>
      </c>
      <c r="G1566" s="2" t="s">
        <v>2091</v>
      </c>
      <c r="H1566" s="2" t="s">
        <v>28637</v>
      </c>
      <c r="I1566" s="2"/>
      <c r="J1566" s="2"/>
      <c r="K1566" s="2"/>
      <c r="L1566" s="2"/>
      <c r="M1566" s="2" t="s">
        <v>59</v>
      </c>
      <c r="N1566" s="2" t="s">
        <v>2058</v>
      </c>
      <c r="O1566" s="2" t="s">
        <v>2101</v>
      </c>
      <c r="P1566" s="2" t="s">
        <v>4630</v>
      </c>
      <c r="Q1566" s="2" t="s">
        <v>2051</v>
      </c>
      <c r="R1566" s="2" t="s">
        <v>2052</v>
      </c>
      <c r="S1566" s="2"/>
      <c r="T1566" s="2" t="s">
        <v>28638</v>
      </c>
    </row>
    <row r="1567" spans="1:20" ht="14.25" customHeight="1">
      <c r="A1567" s="2" t="s">
        <v>28639</v>
      </c>
      <c r="B1567" s="2" t="s">
        <v>17245</v>
      </c>
      <c r="C1567" s="2" t="s">
        <v>28640</v>
      </c>
      <c r="D1567" s="2" t="s">
        <v>94</v>
      </c>
      <c r="E1567" s="2" t="s">
        <v>96</v>
      </c>
      <c r="F1567" s="2" t="s">
        <v>28641</v>
      </c>
      <c r="G1567" s="2" t="s">
        <v>2046</v>
      </c>
      <c r="H1567" s="2" t="s">
        <v>28642</v>
      </c>
      <c r="I1567" s="2"/>
      <c r="J1567" s="2"/>
      <c r="K1567" s="2"/>
      <c r="L1567" s="2"/>
      <c r="M1567" s="2" t="s">
        <v>1566</v>
      </c>
      <c r="N1567" s="2" t="s">
        <v>2058</v>
      </c>
      <c r="O1567" s="2" t="s">
        <v>2153</v>
      </c>
      <c r="P1567" s="2" t="s">
        <v>3363</v>
      </c>
      <c r="Q1567" s="2" t="s">
        <v>2051</v>
      </c>
      <c r="R1567" s="2" t="s">
        <v>2052</v>
      </c>
      <c r="S1567" s="2"/>
      <c r="T1567" s="2" t="s">
        <v>93</v>
      </c>
    </row>
    <row r="1568" spans="1:20" ht="14.25" customHeight="1">
      <c r="A1568" s="2" t="s">
        <v>28643</v>
      </c>
      <c r="B1568" s="2" t="s">
        <v>28644</v>
      </c>
      <c r="C1568" s="2" t="s">
        <v>28645</v>
      </c>
      <c r="D1568" s="2" t="s">
        <v>236</v>
      </c>
      <c r="E1568" s="2" t="s">
        <v>96</v>
      </c>
      <c r="F1568" s="2" t="s">
        <v>28646</v>
      </c>
      <c r="G1568" s="2" t="s">
        <v>2046</v>
      </c>
      <c r="H1568" s="2" t="s">
        <v>28647</v>
      </c>
      <c r="I1568" s="2"/>
      <c r="J1568" s="2"/>
      <c r="K1568" s="2"/>
      <c r="L1568" s="2"/>
      <c r="M1568" s="2" t="s">
        <v>1566</v>
      </c>
      <c r="N1568" s="2" t="s">
        <v>2048</v>
      </c>
      <c r="O1568" s="2" t="s">
        <v>5489</v>
      </c>
      <c r="P1568" s="2" t="s">
        <v>2562</v>
      </c>
      <c r="Q1568" s="2" t="s">
        <v>2051</v>
      </c>
      <c r="R1568" s="2" t="s">
        <v>2052</v>
      </c>
      <c r="S1568" s="2"/>
      <c r="T1568" s="2" t="s">
        <v>235</v>
      </c>
    </row>
    <row r="1569" spans="1:20" ht="14.25" customHeight="1">
      <c r="A1569" s="2" t="s">
        <v>28648</v>
      </c>
      <c r="B1569" s="2" t="s">
        <v>12531</v>
      </c>
      <c r="C1569" s="2" t="s">
        <v>15483</v>
      </c>
      <c r="D1569" s="2" t="s">
        <v>272</v>
      </c>
      <c r="E1569" s="2" t="s">
        <v>96</v>
      </c>
      <c r="F1569" s="2" t="s">
        <v>28649</v>
      </c>
      <c r="G1569" s="2" t="s">
        <v>2046</v>
      </c>
      <c r="H1569" s="2" t="s">
        <v>28650</v>
      </c>
      <c r="I1569" s="2"/>
      <c r="J1569" s="2"/>
      <c r="K1569" s="2"/>
      <c r="L1569" s="2"/>
      <c r="M1569" s="2" t="s">
        <v>1566</v>
      </c>
      <c r="N1569" s="2" t="s">
        <v>2058</v>
      </c>
      <c r="O1569" s="2" t="s">
        <v>2093</v>
      </c>
      <c r="P1569" s="2" t="s">
        <v>2398</v>
      </c>
      <c r="Q1569" s="2" t="s">
        <v>2051</v>
      </c>
      <c r="R1569" s="2" t="s">
        <v>2067</v>
      </c>
      <c r="S1569" s="2"/>
      <c r="T1569" s="2" t="s">
        <v>271</v>
      </c>
    </row>
    <row r="1570" spans="1:20" ht="14.25" customHeight="1">
      <c r="A1570" s="2" t="s">
        <v>28651</v>
      </c>
      <c r="B1570" s="2" t="s">
        <v>12542</v>
      </c>
      <c r="C1570" s="2" t="s">
        <v>28652</v>
      </c>
      <c r="D1570" s="2" t="s">
        <v>206</v>
      </c>
      <c r="E1570" s="2" t="s">
        <v>264</v>
      </c>
      <c r="F1570" s="2" t="s">
        <v>28653</v>
      </c>
      <c r="G1570" s="2" t="s">
        <v>2046</v>
      </c>
      <c r="H1570" s="2" t="s">
        <v>28654</v>
      </c>
      <c r="I1570" s="2"/>
      <c r="J1570" s="2"/>
      <c r="K1570" s="2"/>
      <c r="L1570" s="2"/>
      <c r="M1570" s="2" t="s">
        <v>1566</v>
      </c>
      <c r="N1570" s="2" t="s">
        <v>2058</v>
      </c>
      <c r="O1570" s="2" t="s">
        <v>2153</v>
      </c>
      <c r="P1570" s="2" t="s">
        <v>2323</v>
      </c>
      <c r="Q1570" s="2" t="s">
        <v>2051</v>
      </c>
      <c r="R1570" s="2" t="s">
        <v>2200</v>
      </c>
      <c r="S1570" s="2"/>
      <c r="T1570" s="2" t="s">
        <v>205</v>
      </c>
    </row>
    <row r="1571" spans="1:20" ht="14.25" customHeight="1">
      <c r="A1571" s="2" t="s">
        <v>28655</v>
      </c>
      <c r="B1571" s="2" t="s">
        <v>12542</v>
      </c>
      <c r="C1571" s="2" t="s">
        <v>28656</v>
      </c>
      <c r="D1571" s="2" t="s">
        <v>1542</v>
      </c>
      <c r="E1571" s="2" t="s">
        <v>264</v>
      </c>
      <c r="F1571" s="2" t="s">
        <v>2473</v>
      </c>
      <c r="G1571" s="2" t="s">
        <v>2046</v>
      </c>
      <c r="H1571" s="2" t="s">
        <v>28657</v>
      </c>
      <c r="I1571" s="2"/>
      <c r="J1571" s="2"/>
      <c r="K1571" s="2"/>
      <c r="L1571" s="2"/>
      <c r="M1571" s="2" t="s">
        <v>59</v>
      </c>
      <c r="N1571" s="2" t="s">
        <v>2048</v>
      </c>
      <c r="O1571" s="2" t="s">
        <v>2301</v>
      </c>
      <c r="P1571" s="2" t="s">
        <v>20494</v>
      </c>
      <c r="Q1571" s="2" t="s">
        <v>2051</v>
      </c>
      <c r="R1571" s="2" t="s">
        <v>2052</v>
      </c>
      <c r="S1571" s="2"/>
      <c r="T1571" s="2" t="s">
        <v>1541</v>
      </c>
    </row>
    <row r="1572" spans="1:20" ht="14.25" customHeight="1">
      <c r="A1572" s="2" t="s">
        <v>28658</v>
      </c>
      <c r="B1572" s="2" t="s">
        <v>12550</v>
      </c>
      <c r="C1572" s="2" t="s">
        <v>28659</v>
      </c>
      <c r="D1572" s="2" t="s">
        <v>122</v>
      </c>
      <c r="E1572" s="2" t="s">
        <v>96</v>
      </c>
      <c r="F1572" s="2" t="s">
        <v>26148</v>
      </c>
      <c r="G1572" s="2" t="s">
        <v>2046</v>
      </c>
      <c r="H1572" s="2" t="s">
        <v>28660</v>
      </c>
      <c r="I1572" s="2"/>
      <c r="J1572" s="2"/>
      <c r="K1572" s="2"/>
      <c r="L1572" s="2"/>
      <c r="M1572" s="2" t="s">
        <v>1566</v>
      </c>
      <c r="N1572" s="2" t="s">
        <v>2058</v>
      </c>
      <c r="O1572" s="2" t="s">
        <v>2132</v>
      </c>
      <c r="P1572" s="2" t="s">
        <v>2393</v>
      </c>
      <c r="Q1572" s="2" t="s">
        <v>2051</v>
      </c>
      <c r="R1572" s="2" t="s">
        <v>2052</v>
      </c>
      <c r="S1572" s="2"/>
      <c r="T1572" s="2" t="s">
        <v>121</v>
      </c>
    </row>
    <row r="1573" spans="1:20" ht="14.25" customHeight="1">
      <c r="A1573" s="2" t="s">
        <v>28661</v>
      </c>
      <c r="B1573" s="2" t="s">
        <v>12550</v>
      </c>
      <c r="C1573" s="2" t="s">
        <v>28662</v>
      </c>
      <c r="D1573" s="2" t="s">
        <v>996</v>
      </c>
      <c r="E1573" s="2" t="s">
        <v>264</v>
      </c>
      <c r="F1573" s="2" t="s">
        <v>28663</v>
      </c>
      <c r="G1573" s="2" t="s">
        <v>2091</v>
      </c>
      <c r="H1573" s="2" t="s">
        <v>28664</v>
      </c>
      <c r="I1573" s="2"/>
      <c r="J1573" s="2"/>
      <c r="K1573" s="2"/>
      <c r="L1573" s="2"/>
      <c r="M1573" s="2" t="s">
        <v>1566</v>
      </c>
      <c r="N1573" s="2" t="s">
        <v>2058</v>
      </c>
      <c r="O1573" s="2" t="s">
        <v>2153</v>
      </c>
      <c r="P1573" s="2" t="s">
        <v>2609</v>
      </c>
      <c r="Q1573" s="2" t="s">
        <v>2051</v>
      </c>
      <c r="R1573" s="2" t="s">
        <v>2052</v>
      </c>
      <c r="S1573" s="2"/>
      <c r="T1573" s="2" t="s">
        <v>995</v>
      </c>
    </row>
    <row r="1574" spans="1:20" ht="14.25" customHeight="1">
      <c r="A1574" s="2" t="s">
        <v>28665</v>
      </c>
      <c r="B1574" s="2" t="s">
        <v>5513</v>
      </c>
      <c r="C1574" s="2" t="s">
        <v>28666</v>
      </c>
      <c r="D1574" s="2" t="s">
        <v>168</v>
      </c>
      <c r="E1574" s="2" t="s">
        <v>96</v>
      </c>
      <c r="F1574" s="2" t="s">
        <v>3606</v>
      </c>
      <c r="G1574" s="2" t="s">
        <v>2046</v>
      </c>
      <c r="H1574" s="2" t="s">
        <v>28667</v>
      </c>
      <c r="I1574" s="2"/>
      <c r="J1574" s="2"/>
      <c r="K1574" s="2"/>
      <c r="L1574" s="2"/>
      <c r="M1574" s="2" t="s">
        <v>1566</v>
      </c>
      <c r="N1574" s="2" t="s">
        <v>2058</v>
      </c>
      <c r="O1574" s="2" t="s">
        <v>2145</v>
      </c>
      <c r="P1574" s="2" t="s">
        <v>3587</v>
      </c>
      <c r="Q1574" s="2" t="s">
        <v>2051</v>
      </c>
      <c r="R1574" s="2" t="s">
        <v>2052</v>
      </c>
      <c r="S1574" s="2"/>
      <c r="T1574" s="2" t="s">
        <v>167</v>
      </c>
    </row>
    <row r="1575" spans="1:20" ht="14.25" customHeight="1">
      <c r="A1575" s="2" t="s">
        <v>28668</v>
      </c>
      <c r="B1575" s="2" t="s">
        <v>28669</v>
      </c>
      <c r="C1575" s="2" t="s">
        <v>28670</v>
      </c>
      <c r="D1575" s="2" t="s">
        <v>25540</v>
      </c>
      <c r="E1575" s="2" t="s">
        <v>264</v>
      </c>
      <c r="F1575" s="2" t="s">
        <v>2210</v>
      </c>
      <c r="G1575" s="2" t="s">
        <v>2404</v>
      </c>
      <c r="H1575" s="2" t="s">
        <v>28671</v>
      </c>
      <c r="I1575" s="2" t="s">
        <v>27923</v>
      </c>
      <c r="J1575" s="2"/>
      <c r="K1575" s="2"/>
      <c r="L1575" s="2" t="s">
        <v>27924</v>
      </c>
      <c r="M1575" s="2" t="s">
        <v>59</v>
      </c>
      <c r="N1575" s="2" t="s">
        <v>2058</v>
      </c>
      <c r="O1575" s="2" t="s">
        <v>2101</v>
      </c>
      <c r="P1575" s="2" t="s">
        <v>2609</v>
      </c>
      <c r="Q1575" s="2" t="s">
        <v>2051</v>
      </c>
      <c r="R1575" s="2"/>
      <c r="S1575" s="2"/>
      <c r="T1575" s="2" t="s">
        <v>25542</v>
      </c>
    </row>
    <row r="1576" spans="1:20" ht="14.25" customHeight="1">
      <c r="A1576" s="2" t="s">
        <v>28672</v>
      </c>
      <c r="B1576" s="2" t="s">
        <v>28673</v>
      </c>
      <c r="C1576" s="2" t="s">
        <v>28674</v>
      </c>
      <c r="D1576" s="2" t="s">
        <v>23068</v>
      </c>
      <c r="E1576" s="2" t="s">
        <v>264</v>
      </c>
      <c r="F1576" s="2" t="s">
        <v>2489</v>
      </c>
      <c r="G1576" s="2" t="s">
        <v>18247</v>
      </c>
      <c r="H1576" s="2" t="s">
        <v>28675</v>
      </c>
      <c r="I1576" s="2"/>
      <c r="J1576" s="2"/>
      <c r="K1576" s="2"/>
      <c r="L1576" s="2"/>
      <c r="M1576" s="2" t="s">
        <v>60</v>
      </c>
      <c r="N1576" s="2" t="s">
        <v>2058</v>
      </c>
      <c r="O1576" s="2" t="s">
        <v>2491</v>
      </c>
      <c r="P1576" s="2" t="s">
        <v>4630</v>
      </c>
      <c r="Q1576" s="2" t="s">
        <v>2051</v>
      </c>
      <c r="R1576" s="2"/>
      <c r="S1576" s="2"/>
      <c r="T1576" s="2" t="s">
        <v>23070</v>
      </c>
    </row>
    <row r="1577" spans="1:20" ht="14.25" customHeight="1">
      <c r="A1577" s="2" t="s">
        <v>28676</v>
      </c>
      <c r="B1577" s="2" t="s">
        <v>28677</v>
      </c>
      <c r="C1577" s="2" t="s">
        <v>28678</v>
      </c>
      <c r="D1577" s="2" t="s">
        <v>1342</v>
      </c>
      <c r="E1577" s="2" t="s">
        <v>264</v>
      </c>
      <c r="F1577" s="2" t="s">
        <v>3059</v>
      </c>
      <c r="G1577" s="2" t="s">
        <v>2046</v>
      </c>
      <c r="H1577" s="2" t="s">
        <v>28679</v>
      </c>
      <c r="I1577" s="2">
        <v>447809151593</v>
      </c>
      <c r="J1577" s="2"/>
      <c r="K1577" s="2"/>
      <c r="L1577" s="2"/>
      <c r="M1577" s="2" t="s">
        <v>60</v>
      </c>
      <c r="N1577" s="2" t="s">
        <v>2058</v>
      </c>
      <c r="O1577" s="2" t="s">
        <v>2186</v>
      </c>
      <c r="P1577" s="2" t="s">
        <v>23298</v>
      </c>
      <c r="Q1577" s="2" t="s">
        <v>2051</v>
      </c>
      <c r="R1577" s="2" t="s">
        <v>2052</v>
      </c>
      <c r="S1577" s="2"/>
      <c r="T1577" s="2" t="s">
        <v>1341</v>
      </c>
    </row>
    <row r="1578" spans="1:20" ht="14.25" customHeight="1">
      <c r="A1578" s="2" t="s">
        <v>28680</v>
      </c>
      <c r="B1578" s="2" t="s">
        <v>28681</v>
      </c>
      <c r="C1578" s="2" t="s">
        <v>28682</v>
      </c>
      <c r="D1578" s="2" t="s">
        <v>28021</v>
      </c>
      <c r="E1578" s="2" t="s">
        <v>264</v>
      </c>
      <c r="F1578" s="2" t="s">
        <v>2322</v>
      </c>
      <c r="G1578" s="2" t="s">
        <v>23895</v>
      </c>
      <c r="H1578" s="2" t="s">
        <v>28683</v>
      </c>
      <c r="I1578" s="2"/>
      <c r="J1578" s="2"/>
      <c r="K1578" s="2"/>
      <c r="L1578" s="2"/>
      <c r="M1578" s="2" t="s">
        <v>59</v>
      </c>
      <c r="N1578" s="2" t="s">
        <v>2058</v>
      </c>
      <c r="O1578" s="2" t="s">
        <v>2322</v>
      </c>
      <c r="P1578" s="2" t="s">
        <v>4630</v>
      </c>
      <c r="Q1578" s="2" t="s">
        <v>2051</v>
      </c>
      <c r="R1578" s="2" t="s">
        <v>2067</v>
      </c>
      <c r="S1578" s="2"/>
      <c r="T1578" s="2" t="s">
        <v>28023</v>
      </c>
    </row>
    <row r="1579" spans="1:20" ht="14.25" customHeight="1">
      <c r="A1579" s="2" t="s">
        <v>28684</v>
      </c>
      <c r="B1579" s="2" t="s">
        <v>28681</v>
      </c>
      <c r="C1579" s="2" t="s">
        <v>28685</v>
      </c>
      <c r="D1579" s="2" t="s">
        <v>28686</v>
      </c>
      <c r="E1579" s="2" t="s">
        <v>264</v>
      </c>
      <c r="F1579" s="2" t="s">
        <v>20785</v>
      </c>
      <c r="G1579" s="2" t="s">
        <v>2404</v>
      </c>
      <c r="H1579" s="2" t="s">
        <v>28687</v>
      </c>
      <c r="I1579" s="2"/>
      <c r="J1579" s="2"/>
      <c r="K1579" s="2"/>
      <c r="L1579" s="2"/>
      <c r="M1579" s="2" t="s">
        <v>60</v>
      </c>
      <c r="N1579" s="2" t="s">
        <v>2058</v>
      </c>
      <c r="O1579" s="2" t="s">
        <v>2186</v>
      </c>
      <c r="P1579" s="2" t="s">
        <v>23076</v>
      </c>
      <c r="Q1579" s="2" t="s">
        <v>2051</v>
      </c>
      <c r="R1579" s="2" t="s">
        <v>2067</v>
      </c>
      <c r="S1579" s="2"/>
      <c r="T1579" s="2" t="s">
        <v>28688</v>
      </c>
    </row>
    <row r="1580" spans="1:20" ht="14.25" customHeight="1">
      <c r="A1580" s="2" t="s">
        <v>28689</v>
      </c>
      <c r="B1580" s="2" t="s">
        <v>28681</v>
      </c>
      <c r="C1580" s="2" t="s">
        <v>28690</v>
      </c>
      <c r="D1580" s="2" t="s">
        <v>28691</v>
      </c>
      <c r="E1580" s="2" t="s">
        <v>264</v>
      </c>
      <c r="F1580" s="2" t="s">
        <v>2473</v>
      </c>
      <c r="G1580" s="2" t="s">
        <v>2091</v>
      </c>
      <c r="H1580" s="2" t="s">
        <v>28692</v>
      </c>
      <c r="I1580" s="2"/>
      <c r="J1580" s="2"/>
      <c r="K1580" s="2"/>
      <c r="L1580" s="2"/>
      <c r="M1580" s="2" t="s">
        <v>59</v>
      </c>
      <c r="N1580" s="2" t="s">
        <v>2048</v>
      </c>
      <c r="O1580" s="2" t="s">
        <v>2301</v>
      </c>
      <c r="P1580" s="2" t="s">
        <v>2609</v>
      </c>
      <c r="Q1580" s="2" t="s">
        <v>2051</v>
      </c>
      <c r="R1580" s="2" t="s">
        <v>2067</v>
      </c>
      <c r="S1580" s="2"/>
      <c r="T1580" s="2" t="s">
        <v>28693</v>
      </c>
    </row>
    <row r="1581" spans="1:20" ht="14.25" customHeight="1">
      <c r="A1581" s="2" t="s">
        <v>28694</v>
      </c>
      <c r="B1581" s="2" t="s">
        <v>28695</v>
      </c>
      <c r="C1581" s="2" t="s">
        <v>28696</v>
      </c>
      <c r="D1581" s="2" t="s">
        <v>122</v>
      </c>
      <c r="E1581" s="2" t="s">
        <v>96</v>
      </c>
      <c r="F1581" s="2" t="s">
        <v>27349</v>
      </c>
      <c r="G1581" s="2" t="s">
        <v>2046</v>
      </c>
      <c r="H1581" s="2" t="s">
        <v>28697</v>
      </c>
      <c r="I1581" s="2"/>
      <c r="J1581" s="2"/>
      <c r="K1581" s="2"/>
      <c r="L1581" s="2"/>
      <c r="M1581" s="2" t="s">
        <v>1566</v>
      </c>
      <c r="N1581" s="2" t="s">
        <v>2048</v>
      </c>
      <c r="O1581" s="2" t="s">
        <v>2179</v>
      </c>
      <c r="P1581" s="2" t="s">
        <v>2372</v>
      </c>
      <c r="Q1581" s="2" t="s">
        <v>2051</v>
      </c>
      <c r="R1581" s="2" t="s">
        <v>2052</v>
      </c>
      <c r="S1581" s="2"/>
      <c r="T1581" s="2" t="s">
        <v>121</v>
      </c>
    </row>
    <row r="1582" spans="1:20" ht="14.25" customHeight="1">
      <c r="A1582" s="2" t="s">
        <v>28698</v>
      </c>
      <c r="B1582" s="2" t="s">
        <v>28695</v>
      </c>
      <c r="C1582" s="2" t="s">
        <v>28699</v>
      </c>
      <c r="D1582" s="2" t="s">
        <v>122</v>
      </c>
      <c r="E1582" s="2" t="s">
        <v>96</v>
      </c>
      <c r="F1582" s="2" t="s">
        <v>27349</v>
      </c>
      <c r="G1582" s="2" t="s">
        <v>2046</v>
      </c>
      <c r="H1582" s="2" t="s">
        <v>28700</v>
      </c>
      <c r="I1582" s="2"/>
      <c r="J1582" s="2"/>
      <c r="K1582" s="2"/>
      <c r="L1582" s="2"/>
      <c r="M1582" s="2" t="s">
        <v>1566</v>
      </c>
      <c r="N1582" s="2" t="s">
        <v>2048</v>
      </c>
      <c r="O1582" s="2" t="s">
        <v>2179</v>
      </c>
      <c r="P1582" s="2" t="s">
        <v>2372</v>
      </c>
      <c r="Q1582" s="2" t="s">
        <v>2051</v>
      </c>
      <c r="R1582" s="2" t="s">
        <v>2052</v>
      </c>
      <c r="S1582" s="2"/>
      <c r="T1582" s="2" t="s">
        <v>121</v>
      </c>
    </row>
    <row r="1583" spans="1:20" ht="14.25" customHeight="1">
      <c r="A1583" s="2" t="s">
        <v>28701</v>
      </c>
      <c r="B1583" s="2" t="s">
        <v>28702</v>
      </c>
      <c r="C1583" s="2" t="s">
        <v>28703</v>
      </c>
      <c r="D1583" s="2" t="s">
        <v>25540</v>
      </c>
      <c r="E1583" s="2" t="s">
        <v>264</v>
      </c>
      <c r="F1583" s="2" t="s">
        <v>2090</v>
      </c>
      <c r="G1583" s="2" t="s">
        <v>2404</v>
      </c>
      <c r="H1583" s="2" t="s">
        <v>28704</v>
      </c>
      <c r="I1583" s="2">
        <v>447815069204</v>
      </c>
      <c r="J1583" s="2"/>
      <c r="K1583" s="2"/>
      <c r="L1583" s="2"/>
      <c r="M1583" s="2" t="s">
        <v>1566</v>
      </c>
      <c r="N1583" s="2" t="s">
        <v>2058</v>
      </c>
      <c r="O1583" s="2" t="s">
        <v>2093</v>
      </c>
      <c r="P1583" s="2" t="s">
        <v>2609</v>
      </c>
      <c r="Q1583" s="2" t="s">
        <v>2051</v>
      </c>
      <c r="R1583" s="2" t="s">
        <v>2067</v>
      </c>
      <c r="S1583" s="2"/>
      <c r="T1583" s="2" t="s">
        <v>25542</v>
      </c>
    </row>
    <row r="1584" spans="1:20" ht="14.25" customHeight="1">
      <c r="A1584" s="2" t="s">
        <v>28705</v>
      </c>
      <c r="B1584" s="2" t="s">
        <v>3896</v>
      </c>
      <c r="C1584" s="2" t="s">
        <v>5264</v>
      </c>
      <c r="D1584" s="2" t="s">
        <v>294</v>
      </c>
      <c r="E1584" s="2" t="s">
        <v>96</v>
      </c>
      <c r="F1584" s="2" t="s">
        <v>28706</v>
      </c>
      <c r="G1584" s="2" t="s">
        <v>2046</v>
      </c>
      <c r="H1584" s="2" t="s">
        <v>28707</v>
      </c>
      <c r="I1584" s="2"/>
      <c r="J1584" s="2"/>
      <c r="K1584" s="2"/>
      <c r="L1584" s="2"/>
      <c r="M1584" s="2" t="s">
        <v>1566</v>
      </c>
      <c r="N1584" s="2" t="s">
        <v>2058</v>
      </c>
      <c r="O1584" s="2" t="s">
        <v>2132</v>
      </c>
      <c r="P1584" s="2" t="s">
        <v>2289</v>
      </c>
      <c r="Q1584" s="2" t="s">
        <v>2051</v>
      </c>
      <c r="R1584" s="2" t="s">
        <v>2067</v>
      </c>
      <c r="S1584" s="2"/>
      <c r="T1584" s="2" t="s">
        <v>293</v>
      </c>
    </row>
    <row r="1585" spans="1:20" ht="14.25" customHeight="1">
      <c r="A1585" s="2" t="s">
        <v>28708</v>
      </c>
      <c r="B1585" s="2" t="s">
        <v>28709</v>
      </c>
      <c r="C1585" s="2" t="s">
        <v>6144</v>
      </c>
      <c r="D1585" s="2" t="s">
        <v>28710</v>
      </c>
      <c r="E1585" s="2" t="s">
        <v>264</v>
      </c>
      <c r="F1585" s="2" t="s">
        <v>2824</v>
      </c>
      <c r="G1585" s="2" t="s">
        <v>2091</v>
      </c>
      <c r="H1585" s="2" t="s">
        <v>28711</v>
      </c>
      <c r="I1585" s="2"/>
      <c r="J1585" s="2"/>
      <c r="K1585" s="2"/>
      <c r="L1585" s="2"/>
      <c r="M1585" s="2" t="s">
        <v>60</v>
      </c>
      <c r="N1585" s="2" t="s">
        <v>2058</v>
      </c>
      <c r="O1585" s="2" t="s">
        <v>2316</v>
      </c>
      <c r="P1585" s="2" t="s">
        <v>2609</v>
      </c>
      <c r="Q1585" s="2" t="s">
        <v>2051</v>
      </c>
      <c r="R1585" s="2" t="s">
        <v>2067</v>
      </c>
      <c r="S1585" s="2"/>
      <c r="T1585" s="2" t="s">
        <v>28712</v>
      </c>
    </row>
    <row r="1586" spans="1:20" ht="14.25" customHeight="1">
      <c r="A1586" s="2" t="s">
        <v>28713</v>
      </c>
      <c r="B1586" s="2" t="s">
        <v>6134</v>
      </c>
      <c r="C1586" s="2" t="s">
        <v>28714</v>
      </c>
      <c r="D1586" s="2" t="s">
        <v>28715</v>
      </c>
      <c r="E1586" s="2" t="s">
        <v>264</v>
      </c>
      <c r="F1586" s="2" t="s">
        <v>20785</v>
      </c>
      <c r="G1586" s="2" t="s">
        <v>2091</v>
      </c>
      <c r="H1586" s="2" t="s">
        <v>28716</v>
      </c>
      <c r="I1586" s="2"/>
      <c r="J1586" s="2"/>
      <c r="K1586" s="2"/>
      <c r="L1586" s="2"/>
      <c r="M1586" s="2" t="s">
        <v>60</v>
      </c>
      <c r="N1586" s="2" t="s">
        <v>2058</v>
      </c>
      <c r="O1586" s="2" t="s">
        <v>2186</v>
      </c>
      <c r="P1586" s="2" t="s">
        <v>20230</v>
      </c>
      <c r="Q1586" s="2" t="s">
        <v>2051</v>
      </c>
      <c r="R1586" s="2"/>
      <c r="S1586" s="2"/>
      <c r="T1586" s="2" t="s">
        <v>28717</v>
      </c>
    </row>
    <row r="1587" spans="1:20" ht="14.25" customHeight="1">
      <c r="A1587" s="2" t="s">
        <v>28718</v>
      </c>
      <c r="B1587" s="2" t="s">
        <v>5210</v>
      </c>
      <c r="C1587" s="2" t="s">
        <v>28719</v>
      </c>
      <c r="D1587" s="2" t="s">
        <v>996</v>
      </c>
      <c r="E1587" s="2" t="s">
        <v>264</v>
      </c>
      <c r="F1587" s="2" t="s">
        <v>28720</v>
      </c>
      <c r="G1587" s="2" t="s">
        <v>2091</v>
      </c>
      <c r="H1587" s="2" t="s">
        <v>28721</v>
      </c>
      <c r="I1587" s="2"/>
      <c r="J1587" s="2"/>
      <c r="K1587" s="2"/>
      <c r="L1587" s="2"/>
      <c r="M1587" s="2" t="s">
        <v>1566</v>
      </c>
      <c r="N1587" s="2" t="s">
        <v>2058</v>
      </c>
      <c r="O1587" s="2" t="s">
        <v>2153</v>
      </c>
      <c r="P1587" s="2" t="s">
        <v>2609</v>
      </c>
      <c r="Q1587" s="2" t="s">
        <v>2051</v>
      </c>
      <c r="R1587" s="2" t="s">
        <v>2052</v>
      </c>
      <c r="S1587" s="2"/>
      <c r="T1587" s="2" t="s">
        <v>995</v>
      </c>
    </row>
    <row r="1588" spans="1:20" ht="14.25" customHeight="1">
      <c r="A1588" s="2" t="s">
        <v>28722</v>
      </c>
      <c r="B1588" s="2" t="s">
        <v>28723</v>
      </c>
      <c r="C1588" s="2" t="s">
        <v>28724</v>
      </c>
      <c r="D1588" s="2" t="s">
        <v>23666</v>
      </c>
      <c r="E1588" s="2" t="s">
        <v>264</v>
      </c>
      <c r="F1588" s="2" t="s">
        <v>2473</v>
      </c>
      <c r="G1588" s="2" t="s">
        <v>23667</v>
      </c>
      <c r="H1588" s="2" t="s">
        <v>28725</v>
      </c>
      <c r="I1588" s="2"/>
      <c r="J1588" s="2"/>
      <c r="K1588" s="2"/>
      <c r="L1588" s="2"/>
      <c r="M1588" s="2" t="s">
        <v>59</v>
      </c>
      <c r="N1588" s="2" t="s">
        <v>2048</v>
      </c>
      <c r="O1588" s="2" t="s">
        <v>2301</v>
      </c>
      <c r="P1588" s="2" t="s">
        <v>4630</v>
      </c>
      <c r="Q1588" s="2" t="s">
        <v>2051</v>
      </c>
      <c r="R1588" s="2" t="s">
        <v>2052</v>
      </c>
      <c r="S1588" s="2"/>
      <c r="T1588" s="2" t="s">
        <v>23669</v>
      </c>
    </row>
    <row r="1589" spans="1:20" ht="14.25" customHeight="1">
      <c r="A1589" s="2" t="s">
        <v>28726</v>
      </c>
      <c r="B1589" s="2" t="s">
        <v>28727</v>
      </c>
      <c r="C1589" s="2" t="s">
        <v>28728</v>
      </c>
      <c r="D1589" s="2" t="s">
        <v>28729</v>
      </c>
      <c r="E1589" s="2" t="s">
        <v>264</v>
      </c>
      <c r="F1589" s="2" t="s">
        <v>3441</v>
      </c>
      <c r="G1589" s="2" t="s">
        <v>2404</v>
      </c>
      <c r="H1589" s="2" t="s">
        <v>28730</v>
      </c>
      <c r="I1589" s="2"/>
      <c r="J1589" s="2"/>
      <c r="K1589" s="2"/>
      <c r="L1589" s="2"/>
      <c r="M1589" s="2" t="s">
        <v>59</v>
      </c>
      <c r="N1589" s="2" t="s">
        <v>2058</v>
      </c>
      <c r="O1589" s="2" t="s">
        <v>2101</v>
      </c>
      <c r="P1589" s="2" t="s">
        <v>23076</v>
      </c>
      <c r="Q1589" s="2" t="s">
        <v>2051</v>
      </c>
      <c r="R1589" s="2" t="s">
        <v>2052</v>
      </c>
      <c r="S1589" s="2"/>
      <c r="T1589" s="2" t="s">
        <v>28731</v>
      </c>
    </row>
    <row r="1590" spans="1:20" ht="14.25" customHeight="1">
      <c r="A1590" s="2" t="s">
        <v>28732</v>
      </c>
      <c r="B1590" s="2" t="s">
        <v>28733</v>
      </c>
      <c r="C1590" s="2" t="s">
        <v>28734</v>
      </c>
      <c r="D1590" s="2" t="s">
        <v>226</v>
      </c>
      <c r="E1590" s="2" t="s">
        <v>96</v>
      </c>
      <c r="F1590" s="2" t="s">
        <v>2473</v>
      </c>
      <c r="G1590" s="2" t="s">
        <v>2046</v>
      </c>
      <c r="H1590" s="2" t="s">
        <v>28735</v>
      </c>
      <c r="I1590" s="2"/>
      <c r="J1590" s="2"/>
      <c r="K1590" s="2"/>
      <c r="L1590" s="2"/>
      <c r="M1590" s="2" t="s">
        <v>59</v>
      </c>
      <c r="N1590" s="2" t="s">
        <v>2048</v>
      </c>
      <c r="O1590" s="2" t="s">
        <v>2301</v>
      </c>
      <c r="P1590" s="2" t="s">
        <v>2456</v>
      </c>
      <c r="Q1590" s="2" t="s">
        <v>2051</v>
      </c>
      <c r="R1590" s="2" t="s">
        <v>2052</v>
      </c>
      <c r="S1590" s="2"/>
      <c r="T1590" s="2" t="s">
        <v>225</v>
      </c>
    </row>
    <row r="1591" spans="1:20" ht="14.25" customHeight="1">
      <c r="A1591" s="2" t="s">
        <v>28736</v>
      </c>
      <c r="B1591" s="2" t="s">
        <v>28737</v>
      </c>
      <c r="C1591" s="2" t="s">
        <v>28738</v>
      </c>
      <c r="D1591" s="2" t="s">
        <v>28739</v>
      </c>
      <c r="E1591" s="2" t="s">
        <v>264</v>
      </c>
      <c r="F1591" s="2" t="s">
        <v>20785</v>
      </c>
      <c r="G1591" s="2" t="s">
        <v>2091</v>
      </c>
      <c r="H1591" s="2" t="s">
        <v>28740</v>
      </c>
      <c r="I1591" s="2"/>
      <c r="J1591" s="2"/>
      <c r="K1591" s="2"/>
      <c r="L1591" s="2"/>
      <c r="M1591" s="2" t="s">
        <v>60</v>
      </c>
      <c r="N1591" s="2" t="s">
        <v>2058</v>
      </c>
      <c r="O1591" s="2" t="s">
        <v>2186</v>
      </c>
      <c r="P1591" s="2" t="s">
        <v>2609</v>
      </c>
      <c r="Q1591" s="2" t="s">
        <v>2051</v>
      </c>
      <c r="R1591" s="2" t="s">
        <v>2052</v>
      </c>
      <c r="S1591" s="2"/>
      <c r="T1591" s="2" t="s">
        <v>28741</v>
      </c>
    </row>
    <row r="1592" spans="1:20" ht="14.25" customHeight="1">
      <c r="A1592" s="2" t="s">
        <v>28742</v>
      </c>
      <c r="B1592" s="2" t="s">
        <v>28743</v>
      </c>
      <c r="C1592" s="2" t="s">
        <v>28744</v>
      </c>
      <c r="D1592" s="2" t="s">
        <v>926</v>
      </c>
      <c r="E1592" s="2" t="s">
        <v>264</v>
      </c>
      <c r="F1592" s="2" t="s">
        <v>28745</v>
      </c>
      <c r="G1592" s="2" t="s">
        <v>2046</v>
      </c>
      <c r="H1592" s="2" t="s">
        <v>28746</v>
      </c>
      <c r="I1592" s="2"/>
      <c r="J1592" s="2"/>
      <c r="K1592" s="2"/>
      <c r="L1592" s="2"/>
      <c r="M1592" s="2" t="s">
        <v>1566</v>
      </c>
      <c r="N1592" s="2" t="s">
        <v>2058</v>
      </c>
      <c r="O1592" s="2" t="s">
        <v>2093</v>
      </c>
      <c r="P1592" s="2" t="s">
        <v>4630</v>
      </c>
      <c r="Q1592" s="2" t="s">
        <v>2051</v>
      </c>
      <c r="R1592" s="2" t="s">
        <v>2067</v>
      </c>
      <c r="S1592" s="2"/>
      <c r="T1592" s="2" t="s">
        <v>925</v>
      </c>
    </row>
    <row r="1593" spans="1:20" ht="14.25" customHeight="1">
      <c r="A1593" s="2" t="s">
        <v>28747</v>
      </c>
      <c r="B1593" s="2" t="s">
        <v>28748</v>
      </c>
      <c r="C1593" s="2" t="s">
        <v>5378</v>
      </c>
      <c r="D1593" s="2" t="s">
        <v>168</v>
      </c>
      <c r="E1593" s="2" t="s">
        <v>96</v>
      </c>
      <c r="F1593" s="2" t="s">
        <v>28749</v>
      </c>
      <c r="G1593" s="2" t="s">
        <v>2046</v>
      </c>
      <c r="H1593" s="2" t="s">
        <v>28750</v>
      </c>
      <c r="I1593" s="2"/>
      <c r="J1593" s="2"/>
      <c r="K1593" s="2"/>
      <c r="L1593" s="2"/>
      <c r="M1593" s="2" t="s">
        <v>1566</v>
      </c>
      <c r="N1593" s="2" t="s">
        <v>2048</v>
      </c>
      <c r="O1593" s="2" t="s">
        <v>2179</v>
      </c>
      <c r="P1593" s="2" t="s">
        <v>2534</v>
      </c>
      <c r="Q1593" s="2" t="s">
        <v>2051</v>
      </c>
      <c r="R1593" s="2" t="s">
        <v>2052</v>
      </c>
      <c r="S1593" s="2"/>
      <c r="T1593" s="2" t="s">
        <v>167</v>
      </c>
    </row>
    <row r="1594" spans="1:20" ht="14.25" customHeight="1">
      <c r="A1594" s="2" t="s">
        <v>28751</v>
      </c>
      <c r="B1594" s="2" t="s">
        <v>28752</v>
      </c>
      <c r="C1594" s="2" t="s">
        <v>28753</v>
      </c>
      <c r="D1594" s="2" t="s">
        <v>678</v>
      </c>
      <c r="E1594" s="2" t="s">
        <v>264</v>
      </c>
      <c r="F1594" s="2" t="s">
        <v>2473</v>
      </c>
      <c r="G1594" s="2" t="s">
        <v>2046</v>
      </c>
      <c r="H1594" s="2" t="s">
        <v>28754</v>
      </c>
      <c r="I1594" s="2"/>
      <c r="J1594" s="2"/>
      <c r="K1594" s="2"/>
      <c r="L1594" s="2"/>
      <c r="M1594" s="2" t="s">
        <v>59</v>
      </c>
      <c r="N1594" s="2" t="s">
        <v>2048</v>
      </c>
      <c r="O1594" s="2" t="s">
        <v>2301</v>
      </c>
      <c r="P1594" s="2" t="s">
        <v>20494</v>
      </c>
      <c r="Q1594" s="2" t="s">
        <v>2051</v>
      </c>
      <c r="R1594" s="2"/>
      <c r="S1594" s="2"/>
      <c r="T1594" s="2" t="s">
        <v>677</v>
      </c>
    </row>
    <row r="1595" spans="1:20" ht="14.25" customHeight="1">
      <c r="A1595" s="2" t="s">
        <v>28755</v>
      </c>
      <c r="B1595" s="2" t="s">
        <v>18853</v>
      </c>
      <c r="C1595" s="2" t="s">
        <v>28756</v>
      </c>
      <c r="D1595" s="2" t="s">
        <v>28757</v>
      </c>
      <c r="E1595" s="2" t="s">
        <v>264</v>
      </c>
      <c r="F1595" s="2" t="s">
        <v>3059</v>
      </c>
      <c r="G1595" s="2" t="s">
        <v>2091</v>
      </c>
      <c r="H1595" s="2" t="s">
        <v>28758</v>
      </c>
      <c r="I1595" s="2"/>
      <c r="J1595" s="2"/>
      <c r="K1595" s="2"/>
      <c r="L1595" s="2"/>
      <c r="M1595" s="2" t="s">
        <v>60</v>
      </c>
      <c r="N1595" s="2" t="s">
        <v>2058</v>
      </c>
      <c r="O1595" s="2" t="s">
        <v>2186</v>
      </c>
      <c r="P1595" s="2" t="s">
        <v>2609</v>
      </c>
      <c r="Q1595" s="2" t="s">
        <v>2051</v>
      </c>
      <c r="R1595" s="2" t="s">
        <v>2200</v>
      </c>
      <c r="S1595" s="2"/>
      <c r="T1595" s="2" t="s">
        <v>28759</v>
      </c>
    </row>
    <row r="1596" spans="1:20" ht="14.25" customHeight="1">
      <c r="A1596" s="2" t="s">
        <v>28760</v>
      </c>
      <c r="B1596" s="2" t="s">
        <v>18853</v>
      </c>
      <c r="C1596" s="2" t="s">
        <v>28761</v>
      </c>
      <c r="D1596" s="2" t="s">
        <v>28762</v>
      </c>
      <c r="E1596" s="2" t="s">
        <v>264</v>
      </c>
      <c r="F1596" s="2" t="s">
        <v>2210</v>
      </c>
      <c r="G1596" s="2" t="s">
        <v>2091</v>
      </c>
      <c r="H1596" s="2" t="s">
        <v>28763</v>
      </c>
      <c r="I1596" s="2"/>
      <c r="J1596" s="2"/>
      <c r="K1596" s="2"/>
      <c r="L1596" s="2"/>
      <c r="M1596" s="2" t="s">
        <v>59</v>
      </c>
      <c r="N1596" s="2" t="s">
        <v>2058</v>
      </c>
      <c r="O1596" s="2" t="s">
        <v>2101</v>
      </c>
      <c r="P1596" s="2" t="s">
        <v>2609</v>
      </c>
      <c r="Q1596" s="2" t="s">
        <v>2051</v>
      </c>
      <c r="R1596" s="2"/>
      <c r="S1596" s="2"/>
      <c r="T1596" s="2" t="s">
        <v>28764</v>
      </c>
    </row>
    <row r="1597" spans="1:20" ht="14.25" customHeight="1">
      <c r="A1597" s="2" t="s">
        <v>28765</v>
      </c>
      <c r="B1597" s="2" t="s">
        <v>28766</v>
      </c>
      <c r="C1597" s="2" t="s">
        <v>8386</v>
      </c>
      <c r="D1597" s="2" t="s">
        <v>25296</v>
      </c>
      <c r="E1597" s="2" t="s">
        <v>264</v>
      </c>
      <c r="F1597" s="2" t="s">
        <v>2473</v>
      </c>
      <c r="G1597" s="2" t="s">
        <v>2091</v>
      </c>
      <c r="H1597" s="2" t="s">
        <v>28767</v>
      </c>
      <c r="I1597" s="2"/>
      <c r="J1597" s="2"/>
      <c r="K1597" s="2"/>
      <c r="L1597" s="2"/>
      <c r="M1597" s="2" t="s">
        <v>59</v>
      </c>
      <c r="N1597" s="2" t="s">
        <v>2048</v>
      </c>
      <c r="O1597" s="2" t="s">
        <v>2301</v>
      </c>
      <c r="P1597" s="2" t="s">
        <v>4630</v>
      </c>
      <c r="Q1597" s="2" t="s">
        <v>2051</v>
      </c>
      <c r="R1597" s="2" t="s">
        <v>2067</v>
      </c>
      <c r="S1597" s="2"/>
      <c r="T1597" s="2" t="s">
        <v>25298</v>
      </c>
    </row>
    <row r="1598" spans="1:20" ht="14.25" customHeight="1">
      <c r="A1598" s="2" t="s">
        <v>28768</v>
      </c>
      <c r="B1598" s="2" t="s">
        <v>28769</v>
      </c>
      <c r="C1598" s="2" t="s">
        <v>28770</v>
      </c>
      <c r="D1598" s="2" t="s">
        <v>316</v>
      </c>
      <c r="E1598" s="2" t="s">
        <v>96</v>
      </c>
      <c r="F1598" s="2" t="s">
        <v>28771</v>
      </c>
      <c r="G1598" s="2" t="s">
        <v>2046</v>
      </c>
      <c r="H1598" s="2" t="s">
        <v>28772</v>
      </c>
      <c r="I1598" s="2"/>
      <c r="J1598" s="2"/>
      <c r="K1598" s="2"/>
      <c r="L1598" s="2"/>
      <c r="M1598" s="2" t="s">
        <v>1566</v>
      </c>
      <c r="N1598" s="2" t="s">
        <v>2058</v>
      </c>
      <c r="O1598" s="2" t="s">
        <v>2093</v>
      </c>
      <c r="P1598" s="2" t="s">
        <v>2534</v>
      </c>
      <c r="Q1598" s="2" t="s">
        <v>2051</v>
      </c>
      <c r="R1598" s="2" t="s">
        <v>2067</v>
      </c>
      <c r="S1598" s="2"/>
      <c r="T1598" s="2" t="s">
        <v>315</v>
      </c>
    </row>
    <row r="1599" spans="1:20" ht="14.25" customHeight="1">
      <c r="A1599" s="2" t="s">
        <v>28773</v>
      </c>
      <c r="B1599" s="2" t="s">
        <v>16099</v>
      </c>
      <c r="C1599" s="2" t="s">
        <v>28774</v>
      </c>
      <c r="D1599" s="2" t="s">
        <v>168</v>
      </c>
      <c r="E1599" s="2" t="s">
        <v>96</v>
      </c>
      <c r="F1599" s="2" t="s">
        <v>28775</v>
      </c>
      <c r="G1599" s="2" t="s">
        <v>2046</v>
      </c>
      <c r="H1599" s="2" t="s">
        <v>28776</v>
      </c>
      <c r="I1599" s="2"/>
      <c r="J1599" s="2"/>
      <c r="K1599" s="2"/>
      <c r="L1599" s="2"/>
      <c r="M1599" s="2" t="s">
        <v>1566</v>
      </c>
      <c r="N1599" s="2" t="s">
        <v>2058</v>
      </c>
      <c r="O1599" s="2" t="s">
        <v>2093</v>
      </c>
      <c r="P1599" s="2" t="s">
        <v>2534</v>
      </c>
      <c r="Q1599" s="2" t="s">
        <v>2051</v>
      </c>
      <c r="R1599" s="2" t="s">
        <v>2067</v>
      </c>
      <c r="S1599" s="2"/>
      <c r="T1599" s="2" t="s">
        <v>167</v>
      </c>
    </row>
    <row r="1600" spans="1:20" ht="14.25" customHeight="1">
      <c r="A1600" s="2" t="s">
        <v>28777</v>
      </c>
      <c r="B1600" s="2" t="s">
        <v>3139</v>
      </c>
      <c r="C1600" s="2" t="s">
        <v>28778</v>
      </c>
      <c r="D1600" s="2" t="s">
        <v>351</v>
      </c>
      <c r="E1600" s="2" t="s">
        <v>96</v>
      </c>
      <c r="F1600" s="2" t="s">
        <v>28779</v>
      </c>
      <c r="G1600" s="2" t="s">
        <v>2046</v>
      </c>
      <c r="H1600" s="2" t="s">
        <v>28780</v>
      </c>
      <c r="I1600" s="2"/>
      <c r="J1600" s="2"/>
      <c r="K1600" s="2"/>
      <c r="L1600" s="2"/>
      <c r="M1600" s="2" t="s">
        <v>1566</v>
      </c>
      <c r="N1600" s="2" t="s">
        <v>2048</v>
      </c>
      <c r="O1600" s="2" t="s">
        <v>2179</v>
      </c>
      <c r="P1600" s="2" t="s">
        <v>2620</v>
      </c>
      <c r="Q1600" s="2" t="s">
        <v>2051</v>
      </c>
      <c r="R1600" s="2" t="s">
        <v>2067</v>
      </c>
      <c r="S1600" s="2"/>
      <c r="T1600" s="2" t="s">
        <v>350</v>
      </c>
    </row>
    <row r="1601" spans="1:20" ht="14.25" customHeight="1">
      <c r="A1601" s="2" t="s">
        <v>28781</v>
      </c>
      <c r="B1601" s="2" t="s">
        <v>28782</v>
      </c>
      <c r="C1601" s="2" t="s">
        <v>28783</v>
      </c>
      <c r="D1601" s="2" t="s">
        <v>28784</v>
      </c>
      <c r="E1601" s="2" t="s">
        <v>264</v>
      </c>
      <c r="F1601" s="2" t="s">
        <v>2090</v>
      </c>
      <c r="G1601" s="2" t="s">
        <v>2091</v>
      </c>
      <c r="H1601" s="2" t="s">
        <v>28785</v>
      </c>
      <c r="I1601" s="2"/>
      <c r="J1601" s="2"/>
      <c r="K1601" s="2"/>
      <c r="L1601" s="2"/>
      <c r="M1601" s="2" t="s">
        <v>1566</v>
      </c>
      <c r="N1601" s="2" t="s">
        <v>2058</v>
      </c>
      <c r="O1601" s="2" t="s">
        <v>2093</v>
      </c>
      <c r="P1601" s="2" t="s">
        <v>2609</v>
      </c>
      <c r="Q1601" s="2" t="s">
        <v>2051</v>
      </c>
      <c r="R1601" s="2" t="s">
        <v>2067</v>
      </c>
      <c r="S1601" s="2"/>
      <c r="T1601" s="2" t="s">
        <v>28786</v>
      </c>
    </row>
    <row r="1602" spans="1:20" ht="14.25" customHeight="1">
      <c r="A1602" s="2" t="s">
        <v>28787</v>
      </c>
      <c r="B1602" s="2" t="s">
        <v>28788</v>
      </c>
      <c r="C1602" s="2" t="s">
        <v>26039</v>
      </c>
      <c r="D1602" s="2" t="s">
        <v>99</v>
      </c>
      <c r="E1602" s="2" t="s">
        <v>96</v>
      </c>
      <c r="F1602" s="2" t="s">
        <v>28789</v>
      </c>
      <c r="G1602" s="2" t="s">
        <v>2046</v>
      </c>
      <c r="H1602" s="2" t="s">
        <v>28790</v>
      </c>
      <c r="I1602" s="2"/>
      <c r="J1602" s="2"/>
      <c r="K1602" s="2"/>
      <c r="L1602" s="2"/>
      <c r="M1602" s="2" t="s">
        <v>1566</v>
      </c>
      <c r="N1602" s="2" t="s">
        <v>2048</v>
      </c>
      <c r="O1602" s="2" t="s">
        <v>2179</v>
      </c>
      <c r="P1602" s="2" t="s">
        <v>23417</v>
      </c>
      <c r="Q1602" s="2" t="s">
        <v>2051</v>
      </c>
      <c r="R1602" s="2" t="s">
        <v>2067</v>
      </c>
      <c r="S1602" s="2"/>
      <c r="T1602" s="2" t="s">
        <v>98</v>
      </c>
    </row>
    <row r="1603" spans="1:20" ht="14.25" customHeight="1">
      <c r="A1603" s="2" t="s">
        <v>28791</v>
      </c>
      <c r="B1603" s="2" t="s">
        <v>28792</v>
      </c>
      <c r="C1603" s="2" t="s">
        <v>28793</v>
      </c>
      <c r="D1603" s="2" t="s">
        <v>24873</v>
      </c>
      <c r="E1603" s="2" t="s">
        <v>264</v>
      </c>
      <c r="F1603" s="2" t="s">
        <v>2473</v>
      </c>
      <c r="G1603" s="2" t="s">
        <v>23124</v>
      </c>
      <c r="H1603" s="2" t="s">
        <v>28794</v>
      </c>
      <c r="I1603" s="2"/>
      <c r="J1603" s="2"/>
      <c r="K1603" s="2"/>
      <c r="L1603" s="2"/>
      <c r="M1603" s="2" t="s">
        <v>59</v>
      </c>
      <c r="N1603" s="2" t="s">
        <v>2048</v>
      </c>
      <c r="O1603" s="2" t="s">
        <v>2301</v>
      </c>
      <c r="P1603" s="2" t="s">
        <v>2609</v>
      </c>
      <c r="Q1603" s="2" t="s">
        <v>2051</v>
      </c>
      <c r="R1603" s="2" t="s">
        <v>2052</v>
      </c>
      <c r="S1603" s="2"/>
      <c r="T1603" s="2" t="s">
        <v>24875</v>
      </c>
    </row>
    <row r="1604" spans="1:20" ht="14.25" customHeight="1">
      <c r="A1604" s="2" t="s">
        <v>28795</v>
      </c>
      <c r="B1604" s="2" t="s">
        <v>28796</v>
      </c>
      <c r="C1604" s="2" t="s">
        <v>28797</v>
      </c>
      <c r="D1604" s="2" t="s">
        <v>124</v>
      </c>
      <c r="E1604" s="2" t="s">
        <v>96</v>
      </c>
      <c r="F1604" s="2" t="s">
        <v>28798</v>
      </c>
      <c r="G1604" s="2" t="s">
        <v>2046</v>
      </c>
      <c r="H1604" s="2" t="s">
        <v>28799</v>
      </c>
      <c r="I1604" s="2"/>
      <c r="J1604" s="2"/>
      <c r="K1604" s="2"/>
      <c r="L1604" s="2"/>
      <c r="M1604" s="2" t="s">
        <v>1566</v>
      </c>
      <c r="N1604" s="2" t="s">
        <v>2048</v>
      </c>
      <c r="O1604" s="2" t="s">
        <v>2179</v>
      </c>
      <c r="P1604" s="2" t="s">
        <v>25973</v>
      </c>
      <c r="Q1604" s="2" t="s">
        <v>2051</v>
      </c>
      <c r="R1604" s="2" t="s">
        <v>2067</v>
      </c>
      <c r="S1604" s="2"/>
      <c r="T1604" s="2" t="s">
        <v>123</v>
      </c>
    </row>
    <row r="1605" spans="1:20" ht="14.25" customHeight="1">
      <c r="A1605" s="22" t="s">
        <v>28800</v>
      </c>
      <c r="B1605" s="22" t="s">
        <v>28801</v>
      </c>
      <c r="C1605" s="22" t="s">
        <v>28802</v>
      </c>
      <c r="D1605" s="22" t="s">
        <v>28803</v>
      </c>
      <c r="E1605" s="22" t="s">
        <v>264</v>
      </c>
      <c r="F1605" s="22" t="s">
        <v>2320</v>
      </c>
      <c r="G1605" s="22" t="s">
        <v>2091</v>
      </c>
      <c r="H1605" s="22" t="s">
        <v>28804</v>
      </c>
      <c r="I1605" s="22"/>
      <c r="J1605" s="22"/>
      <c r="K1605" s="22"/>
      <c r="L1605" s="22"/>
      <c r="M1605" s="22" t="s">
        <v>59</v>
      </c>
      <c r="N1605" s="22" t="s">
        <v>2058</v>
      </c>
      <c r="O1605" s="22" t="s">
        <v>2322</v>
      </c>
      <c r="P1605" s="22" t="s">
        <v>2609</v>
      </c>
      <c r="Q1605" s="22" t="s">
        <v>2051</v>
      </c>
      <c r="R1605" s="2" t="s">
        <v>2200</v>
      </c>
      <c r="S1605" s="2"/>
      <c r="T1605" s="2" t="s">
        <v>28805</v>
      </c>
    </row>
    <row r="1606" spans="1:20" ht="14.25" customHeight="1">
      <c r="A1606" s="2" t="s">
        <v>28806</v>
      </c>
      <c r="B1606" s="2" t="s">
        <v>28807</v>
      </c>
      <c r="C1606" s="2" t="s">
        <v>4198</v>
      </c>
      <c r="D1606" s="2" t="s">
        <v>310</v>
      </c>
      <c r="E1606" s="2" t="s">
        <v>96</v>
      </c>
      <c r="F1606" s="2" t="s">
        <v>28808</v>
      </c>
      <c r="G1606" s="2" t="s">
        <v>2046</v>
      </c>
      <c r="H1606" s="2" t="s">
        <v>28809</v>
      </c>
      <c r="I1606" s="2"/>
      <c r="J1606" s="2"/>
      <c r="K1606" s="2"/>
      <c r="L1606" s="2"/>
      <c r="M1606" s="2" t="s">
        <v>1566</v>
      </c>
      <c r="N1606" s="2" t="s">
        <v>2048</v>
      </c>
      <c r="O1606" s="2" t="s">
        <v>2179</v>
      </c>
      <c r="P1606" s="2" t="s">
        <v>19584</v>
      </c>
      <c r="Q1606" s="2" t="s">
        <v>2051</v>
      </c>
      <c r="R1606" s="2" t="s">
        <v>2052</v>
      </c>
      <c r="S1606" s="2"/>
      <c r="T1606" s="2" t="s">
        <v>309</v>
      </c>
    </row>
    <row r="1607" spans="1:20" ht="14.25" customHeight="1">
      <c r="A1607" s="2" t="s">
        <v>28810</v>
      </c>
      <c r="B1607" s="2" t="s">
        <v>14978</v>
      </c>
      <c r="C1607" s="2" t="s">
        <v>28811</v>
      </c>
      <c r="D1607" s="2" t="s">
        <v>1414</v>
      </c>
      <c r="E1607" s="2" t="s">
        <v>264</v>
      </c>
      <c r="F1607" s="2" t="s">
        <v>28812</v>
      </c>
      <c r="G1607" s="2" t="s">
        <v>2046</v>
      </c>
      <c r="H1607" s="2" t="s">
        <v>28813</v>
      </c>
      <c r="I1607" s="2"/>
      <c r="J1607" s="2"/>
      <c r="K1607" s="2"/>
      <c r="L1607" s="2"/>
      <c r="M1607" s="2" t="s">
        <v>1566</v>
      </c>
      <c r="N1607" s="2" t="s">
        <v>2058</v>
      </c>
      <c r="O1607" s="2" t="s">
        <v>2093</v>
      </c>
      <c r="P1607" s="2" t="s">
        <v>23064</v>
      </c>
      <c r="Q1607" s="2" t="s">
        <v>2051</v>
      </c>
      <c r="R1607" s="2" t="s">
        <v>2067</v>
      </c>
      <c r="S1607" s="2"/>
      <c r="T1607" s="2" t="s">
        <v>1413</v>
      </c>
    </row>
    <row r="1608" spans="1:20" ht="14.25" customHeight="1">
      <c r="A1608" s="2" t="s">
        <v>28814</v>
      </c>
      <c r="B1608" s="2" t="s">
        <v>14978</v>
      </c>
      <c r="C1608" s="2" t="s">
        <v>28815</v>
      </c>
      <c r="D1608" s="2" t="s">
        <v>99</v>
      </c>
      <c r="E1608" s="2" t="s">
        <v>96</v>
      </c>
      <c r="F1608" s="2" t="s">
        <v>20150</v>
      </c>
      <c r="G1608" s="2" t="s">
        <v>2046</v>
      </c>
      <c r="H1608" s="2" t="s">
        <v>28816</v>
      </c>
      <c r="I1608" s="2"/>
      <c r="J1608" s="2"/>
      <c r="K1608" s="2"/>
      <c r="L1608" s="2"/>
      <c r="M1608" s="2" t="s">
        <v>1566</v>
      </c>
      <c r="N1608" s="2" t="s">
        <v>2048</v>
      </c>
      <c r="O1608" s="2" t="s">
        <v>5489</v>
      </c>
      <c r="P1608" s="2" t="s">
        <v>23417</v>
      </c>
      <c r="Q1608" s="2" t="s">
        <v>2051</v>
      </c>
      <c r="R1608" s="2" t="s">
        <v>2052</v>
      </c>
      <c r="S1608" s="2"/>
      <c r="T1608" s="2" t="s">
        <v>98</v>
      </c>
    </row>
    <row r="1609" spans="1:20" ht="14.25" customHeight="1">
      <c r="A1609" s="2" t="s">
        <v>28817</v>
      </c>
      <c r="B1609" s="2" t="s">
        <v>28818</v>
      </c>
      <c r="C1609" s="2" t="s">
        <v>28819</v>
      </c>
      <c r="D1609" s="2" t="s">
        <v>158</v>
      </c>
      <c r="E1609" s="2" t="s">
        <v>96</v>
      </c>
      <c r="F1609" s="2" t="s">
        <v>28820</v>
      </c>
      <c r="G1609" s="2" t="s">
        <v>2046</v>
      </c>
      <c r="H1609" s="2" t="s">
        <v>28821</v>
      </c>
      <c r="I1609" s="2"/>
      <c r="J1609" s="2"/>
      <c r="K1609" s="2"/>
      <c r="L1609" s="2"/>
      <c r="M1609" s="2" t="s">
        <v>1566</v>
      </c>
      <c r="N1609" s="2" t="s">
        <v>2048</v>
      </c>
      <c r="O1609" s="2" t="s">
        <v>2179</v>
      </c>
      <c r="P1609" s="2" t="s">
        <v>2620</v>
      </c>
      <c r="Q1609" s="2" t="s">
        <v>2051</v>
      </c>
      <c r="R1609" s="2" t="s">
        <v>2067</v>
      </c>
      <c r="S1609" s="2"/>
      <c r="T1609" s="2" t="s">
        <v>157</v>
      </c>
    </row>
    <row r="1610" spans="1:20" ht="14.25" customHeight="1">
      <c r="A1610" s="2" t="s">
        <v>28822</v>
      </c>
      <c r="B1610" s="2" t="s">
        <v>28823</v>
      </c>
      <c r="C1610" s="2" t="s">
        <v>28824</v>
      </c>
      <c r="D1610" s="2" t="s">
        <v>996</v>
      </c>
      <c r="E1610" s="2" t="s">
        <v>264</v>
      </c>
      <c r="F1610" s="2" t="s">
        <v>28825</v>
      </c>
      <c r="G1610" s="2" t="s">
        <v>2091</v>
      </c>
      <c r="H1610" s="2" t="s">
        <v>28826</v>
      </c>
      <c r="I1610" s="2" t="s">
        <v>28044</v>
      </c>
      <c r="J1610" s="2"/>
      <c r="K1610" s="2"/>
      <c r="L1610" s="2" t="s">
        <v>4539</v>
      </c>
      <c r="M1610" s="2" t="s">
        <v>1566</v>
      </c>
      <c r="N1610" s="2" t="s">
        <v>2058</v>
      </c>
      <c r="O1610" s="2" t="s">
        <v>2153</v>
      </c>
      <c r="P1610" s="2" t="s">
        <v>2609</v>
      </c>
      <c r="Q1610" s="2" t="s">
        <v>2051</v>
      </c>
      <c r="R1610" s="2" t="s">
        <v>2052</v>
      </c>
      <c r="S1610" s="2"/>
      <c r="T1610" s="2" t="s">
        <v>995</v>
      </c>
    </row>
    <row r="1611" spans="1:20" ht="14.25" customHeight="1">
      <c r="A1611" s="2" t="s">
        <v>28827</v>
      </c>
      <c r="B1611" s="2" t="s">
        <v>28828</v>
      </c>
      <c r="C1611" s="2" t="s">
        <v>28829</v>
      </c>
      <c r="D1611" s="2" t="s">
        <v>996</v>
      </c>
      <c r="E1611" s="2" t="s">
        <v>264</v>
      </c>
      <c r="F1611" s="2" t="s">
        <v>28830</v>
      </c>
      <c r="G1611" s="2" t="s">
        <v>2091</v>
      </c>
      <c r="H1611" s="2" t="s">
        <v>28831</v>
      </c>
      <c r="I1611" s="2"/>
      <c r="J1611" s="2"/>
      <c r="K1611" s="2"/>
      <c r="L1611" s="2"/>
      <c r="M1611" s="2" t="s">
        <v>1566</v>
      </c>
      <c r="N1611" s="2" t="s">
        <v>2048</v>
      </c>
      <c r="O1611" s="2" t="s">
        <v>2199</v>
      </c>
      <c r="P1611" s="2" t="s">
        <v>2609</v>
      </c>
      <c r="Q1611" s="2" t="s">
        <v>2051</v>
      </c>
      <c r="R1611" s="2" t="s">
        <v>2200</v>
      </c>
      <c r="S1611" s="2"/>
      <c r="T1611" s="2" t="s">
        <v>995</v>
      </c>
    </row>
    <row r="1612" spans="1:20" ht="14.25" customHeight="1">
      <c r="A1612" s="2" t="s">
        <v>28832</v>
      </c>
      <c r="B1612" s="2" t="s">
        <v>28833</v>
      </c>
      <c r="C1612" s="2" t="s">
        <v>28834</v>
      </c>
      <c r="D1612" s="2" t="s">
        <v>28835</v>
      </c>
      <c r="E1612" s="2" t="s">
        <v>264</v>
      </c>
      <c r="F1612" s="2" t="s">
        <v>2473</v>
      </c>
      <c r="G1612" s="2" t="s">
        <v>2091</v>
      </c>
      <c r="H1612" s="2" t="s">
        <v>28836</v>
      </c>
      <c r="I1612" s="2"/>
      <c r="J1612" s="2"/>
      <c r="K1612" s="2"/>
      <c r="L1612" s="2"/>
      <c r="M1612" s="2" t="s">
        <v>59</v>
      </c>
      <c r="N1612" s="2" t="s">
        <v>2048</v>
      </c>
      <c r="O1612" s="2" t="s">
        <v>2301</v>
      </c>
      <c r="P1612" s="2" t="s">
        <v>20230</v>
      </c>
      <c r="Q1612" s="2" t="s">
        <v>2051</v>
      </c>
      <c r="R1612" s="2"/>
      <c r="S1612" s="2"/>
      <c r="T1612" s="2" t="s">
        <v>28837</v>
      </c>
    </row>
    <row r="1613" spans="1:20" ht="14.25" customHeight="1">
      <c r="A1613" s="2" t="s">
        <v>28838</v>
      </c>
      <c r="B1613" s="2" t="s">
        <v>22499</v>
      </c>
      <c r="C1613" s="2" t="s">
        <v>14947</v>
      </c>
      <c r="D1613" s="2" t="s">
        <v>99</v>
      </c>
      <c r="E1613" s="2" t="s">
        <v>96</v>
      </c>
      <c r="F1613" s="2" t="s">
        <v>28839</v>
      </c>
      <c r="G1613" s="2" t="s">
        <v>2046</v>
      </c>
      <c r="H1613" s="2" t="s">
        <v>28840</v>
      </c>
      <c r="I1613" s="2"/>
      <c r="J1613" s="2"/>
      <c r="K1613" s="2"/>
      <c r="L1613" s="2"/>
      <c r="M1613" s="2" t="s">
        <v>1566</v>
      </c>
      <c r="N1613" s="2" t="s">
        <v>2048</v>
      </c>
      <c r="O1613" s="2" t="s">
        <v>5489</v>
      </c>
      <c r="P1613" s="2" t="s">
        <v>23417</v>
      </c>
      <c r="Q1613" s="2" t="s">
        <v>2051</v>
      </c>
      <c r="R1613" s="2" t="s">
        <v>2052</v>
      </c>
      <c r="S1613" s="2"/>
      <c r="T1613" s="2" t="s">
        <v>98</v>
      </c>
    </row>
    <row r="1614" spans="1:20" ht="14.25" customHeight="1">
      <c r="A1614" s="2" t="s">
        <v>28841</v>
      </c>
      <c r="B1614" s="2" t="s">
        <v>28842</v>
      </c>
      <c r="C1614" s="2" t="s">
        <v>5152</v>
      </c>
      <c r="D1614" s="2" t="s">
        <v>99</v>
      </c>
      <c r="E1614" s="2" t="s">
        <v>96</v>
      </c>
      <c r="F1614" s="2" t="s">
        <v>28843</v>
      </c>
      <c r="G1614" s="2" t="s">
        <v>2046</v>
      </c>
      <c r="H1614" s="2" t="s">
        <v>28844</v>
      </c>
      <c r="I1614" s="2"/>
      <c r="J1614" s="2"/>
      <c r="K1614" s="2"/>
      <c r="L1614" s="2"/>
      <c r="M1614" s="2" t="s">
        <v>1566</v>
      </c>
      <c r="N1614" s="2" t="s">
        <v>2048</v>
      </c>
      <c r="O1614" s="2" t="s">
        <v>2179</v>
      </c>
      <c r="P1614" s="2" t="s">
        <v>23417</v>
      </c>
      <c r="Q1614" s="2" t="s">
        <v>2051</v>
      </c>
      <c r="R1614" s="2" t="s">
        <v>2052</v>
      </c>
      <c r="S1614" s="2"/>
      <c r="T1614" s="2" t="s">
        <v>98</v>
      </c>
    </row>
    <row r="1615" spans="1:20" ht="14.25" customHeight="1">
      <c r="A1615" s="2" t="s">
        <v>28845</v>
      </c>
      <c r="B1615" s="2" t="s">
        <v>28842</v>
      </c>
      <c r="C1615" s="2" t="s">
        <v>28846</v>
      </c>
      <c r="D1615" s="2" t="s">
        <v>130</v>
      </c>
      <c r="E1615" s="2" t="s">
        <v>96</v>
      </c>
      <c r="F1615" s="2" t="s">
        <v>28847</v>
      </c>
      <c r="G1615" s="2" t="s">
        <v>2046</v>
      </c>
      <c r="H1615" s="2" t="s">
        <v>28848</v>
      </c>
      <c r="I1615" s="2"/>
      <c r="J1615" s="2"/>
      <c r="K1615" s="2"/>
      <c r="L1615" s="2"/>
      <c r="M1615" s="2" t="s">
        <v>1566</v>
      </c>
      <c r="N1615" s="2" t="s">
        <v>2058</v>
      </c>
      <c r="O1615" s="2" t="s">
        <v>2153</v>
      </c>
      <c r="P1615" s="2" t="s">
        <v>2114</v>
      </c>
      <c r="Q1615" s="2" t="s">
        <v>2051</v>
      </c>
      <c r="R1615" s="2" t="s">
        <v>2200</v>
      </c>
      <c r="S1615" s="2"/>
      <c r="T1615" s="2" t="s">
        <v>129</v>
      </c>
    </row>
    <row r="1616" spans="1:20" ht="14.25" customHeight="1">
      <c r="A1616" s="2" t="s">
        <v>28849</v>
      </c>
      <c r="B1616" s="2" t="s">
        <v>3127</v>
      </c>
      <c r="C1616" s="2" t="s">
        <v>28850</v>
      </c>
      <c r="D1616" s="2" t="s">
        <v>1186</v>
      </c>
      <c r="E1616" s="2" t="s">
        <v>264</v>
      </c>
      <c r="F1616" s="2" t="s">
        <v>2473</v>
      </c>
      <c r="G1616" s="2" t="s">
        <v>2046</v>
      </c>
      <c r="H1616" s="2" t="s">
        <v>28851</v>
      </c>
      <c r="I1616" s="2"/>
      <c r="J1616" s="2"/>
      <c r="K1616" s="2"/>
      <c r="L1616" s="2" t="s">
        <v>27924</v>
      </c>
      <c r="M1616" s="2" t="s">
        <v>59</v>
      </c>
      <c r="N1616" s="2" t="s">
        <v>2048</v>
      </c>
      <c r="O1616" s="2" t="s">
        <v>2301</v>
      </c>
      <c r="P1616" s="2" t="s">
        <v>20494</v>
      </c>
      <c r="Q1616" s="2" t="s">
        <v>2051</v>
      </c>
      <c r="R1616" s="2"/>
      <c r="S1616" s="2"/>
      <c r="T1616" s="2" t="s">
        <v>1185</v>
      </c>
    </row>
    <row r="1617" spans="1:20" ht="14.25" customHeight="1">
      <c r="A1617" s="2" t="s">
        <v>28852</v>
      </c>
      <c r="B1617" s="2" t="s">
        <v>3127</v>
      </c>
      <c r="C1617" s="2" t="s">
        <v>28853</v>
      </c>
      <c r="D1617" s="2" t="s">
        <v>114</v>
      </c>
      <c r="E1617" s="2" t="s">
        <v>96</v>
      </c>
      <c r="F1617" s="2" t="s">
        <v>28854</v>
      </c>
      <c r="G1617" s="2" t="s">
        <v>2046</v>
      </c>
      <c r="H1617" s="2" t="s">
        <v>28855</v>
      </c>
      <c r="I1617" s="2"/>
      <c r="J1617" s="2"/>
      <c r="K1617" s="2"/>
      <c r="L1617" s="2"/>
      <c r="M1617" s="2" t="s">
        <v>1566</v>
      </c>
      <c r="N1617" s="2" t="s">
        <v>2058</v>
      </c>
      <c r="O1617" s="2" t="s">
        <v>2153</v>
      </c>
      <c r="P1617" s="2" t="s">
        <v>2372</v>
      </c>
      <c r="Q1617" s="2" t="s">
        <v>2051</v>
      </c>
      <c r="R1617" s="2" t="s">
        <v>2052</v>
      </c>
      <c r="S1617" s="2"/>
      <c r="T1617" s="2" t="s">
        <v>113</v>
      </c>
    </row>
    <row r="1618" spans="1:20" ht="14.25" customHeight="1">
      <c r="A1618" s="2" t="s">
        <v>28856</v>
      </c>
      <c r="B1618" s="2" t="s">
        <v>3127</v>
      </c>
      <c r="C1618" s="2" t="s">
        <v>25054</v>
      </c>
      <c r="D1618" s="2" t="s">
        <v>226</v>
      </c>
      <c r="E1618" s="2" t="s">
        <v>96</v>
      </c>
      <c r="F1618" s="2" t="s">
        <v>28857</v>
      </c>
      <c r="G1618" s="2" t="s">
        <v>2046</v>
      </c>
      <c r="H1618" s="2" t="s">
        <v>28858</v>
      </c>
      <c r="I1618" s="2"/>
      <c r="J1618" s="2"/>
      <c r="K1618" s="2"/>
      <c r="L1618" s="2"/>
      <c r="M1618" s="2" t="s">
        <v>1566</v>
      </c>
      <c r="N1618" s="2" t="s">
        <v>2058</v>
      </c>
      <c r="O1618" s="2" t="s">
        <v>2059</v>
      </c>
      <c r="P1618" s="2" t="s">
        <v>2372</v>
      </c>
      <c r="Q1618" s="2" t="s">
        <v>2051</v>
      </c>
      <c r="R1618" s="2" t="s">
        <v>2052</v>
      </c>
      <c r="S1618" s="2"/>
      <c r="T1618" s="2" t="s">
        <v>225</v>
      </c>
    </row>
    <row r="1619" spans="1:20" ht="14.25" customHeight="1">
      <c r="A1619" s="2" t="s">
        <v>28859</v>
      </c>
      <c r="B1619" s="2" t="s">
        <v>3127</v>
      </c>
      <c r="C1619" s="2" t="s">
        <v>28860</v>
      </c>
      <c r="D1619" s="2" t="s">
        <v>168</v>
      </c>
      <c r="E1619" s="2" t="s">
        <v>96</v>
      </c>
      <c r="F1619" s="2" t="s">
        <v>28861</v>
      </c>
      <c r="G1619" s="2" t="s">
        <v>2046</v>
      </c>
      <c r="H1619" s="2" t="s">
        <v>28862</v>
      </c>
      <c r="I1619" s="2"/>
      <c r="J1619" s="2"/>
      <c r="K1619" s="2"/>
      <c r="L1619" s="2"/>
      <c r="M1619" s="2" t="s">
        <v>1566</v>
      </c>
      <c r="N1619" s="2" t="s">
        <v>2058</v>
      </c>
      <c r="O1619" s="2" t="s">
        <v>2145</v>
      </c>
      <c r="P1619" s="2" t="s">
        <v>23141</v>
      </c>
      <c r="Q1619" s="2" t="s">
        <v>2051</v>
      </c>
      <c r="R1619" s="2" t="s">
        <v>2052</v>
      </c>
      <c r="S1619" s="2"/>
      <c r="T1619" s="2" t="s">
        <v>167</v>
      </c>
    </row>
    <row r="1620" spans="1:20" ht="14.25" customHeight="1">
      <c r="A1620" s="2" t="s">
        <v>28863</v>
      </c>
      <c r="B1620" s="2" t="s">
        <v>3127</v>
      </c>
      <c r="C1620" s="2" t="s">
        <v>3356</v>
      </c>
      <c r="D1620" s="2" t="s">
        <v>99</v>
      </c>
      <c r="E1620" s="2" t="s">
        <v>96</v>
      </c>
      <c r="F1620" s="2" t="s">
        <v>28864</v>
      </c>
      <c r="G1620" s="2" t="s">
        <v>2046</v>
      </c>
      <c r="H1620" s="2" t="s">
        <v>28865</v>
      </c>
      <c r="I1620" s="2"/>
      <c r="J1620" s="2"/>
      <c r="K1620" s="2"/>
      <c r="L1620" s="2"/>
      <c r="M1620" s="2" t="s">
        <v>1566</v>
      </c>
      <c r="N1620" s="2" t="s">
        <v>2058</v>
      </c>
      <c r="O1620" s="2" t="s">
        <v>2153</v>
      </c>
      <c r="P1620" s="2" t="s">
        <v>23417</v>
      </c>
      <c r="Q1620" s="2" t="s">
        <v>2051</v>
      </c>
      <c r="R1620" s="2" t="s">
        <v>2052</v>
      </c>
      <c r="S1620" s="2"/>
      <c r="T1620" s="2" t="s">
        <v>98</v>
      </c>
    </row>
    <row r="1621" spans="1:20" ht="14.25" customHeight="1">
      <c r="A1621" s="2" t="s">
        <v>28866</v>
      </c>
      <c r="B1621" s="2" t="s">
        <v>28867</v>
      </c>
      <c r="C1621" s="2" t="s">
        <v>28868</v>
      </c>
      <c r="D1621" s="2" t="s">
        <v>1368</v>
      </c>
      <c r="E1621" s="2" t="s">
        <v>264</v>
      </c>
      <c r="F1621" s="2" t="s">
        <v>2112</v>
      </c>
      <c r="G1621" s="2" t="s">
        <v>2046</v>
      </c>
      <c r="H1621" s="2" t="s">
        <v>28869</v>
      </c>
      <c r="I1621" s="2"/>
      <c r="J1621" s="2"/>
      <c r="K1621" s="2"/>
      <c r="L1621" s="2"/>
      <c r="M1621" s="2" t="s">
        <v>1566</v>
      </c>
      <c r="N1621" s="2" t="s">
        <v>2058</v>
      </c>
      <c r="O1621" s="2" t="s">
        <v>2093</v>
      </c>
      <c r="P1621" s="2" t="s">
        <v>21091</v>
      </c>
      <c r="Q1621" s="2" t="s">
        <v>2051</v>
      </c>
      <c r="R1621" s="2" t="s">
        <v>2067</v>
      </c>
      <c r="S1621" s="2"/>
      <c r="T1621" s="2" t="s">
        <v>1367</v>
      </c>
    </row>
    <row r="1622" spans="1:20" ht="14.25" customHeight="1">
      <c r="A1622" s="2" t="s">
        <v>28870</v>
      </c>
      <c r="B1622" s="2" t="s">
        <v>28867</v>
      </c>
      <c r="C1622" s="2" t="s">
        <v>28871</v>
      </c>
      <c r="D1622" s="2" t="s">
        <v>579</v>
      </c>
      <c r="E1622" s="2" t="s">
        <v>264</v>
      </c>
      <c r="F1622" s="2" t="s">
        <v>2170</v>
      </c>
      <c r="G1622" s="2" t="s">
        <v>2046</v>
      </c>
      <c r="H1622" s="2" t="s">
        <v>28872</v>
      </c>
      <c r="I1622" s="2"/>
      <c r="J1622" s="2"/>
      <c r="K1622" s="2"/>
      <c r="L1622" s="2"/>
      <c r="M1622" s="2" t="s">
        <v>59</v>
      </c>
      <c r="N1622" s="2" t="s">
        <v>2058</v>
      </c>
      <c r="O1622" s="2" t="s">
        <v>2172</v>
      </c>
      <c r="P1622" s="2" t="s">
        <v>20494</v>
      </c>
      <c r="Q1622" s="2" t="s">
        <v>2051</v>
      </c>
      <c r="R1622" s="2"/>
      <c r="S1622" s="2"/>
      <c r="T1622" s="2" t="s">
        <v>578</v>
      </c>
    </row>
    <row r="1623" spans="1:20" ht="14.25" customHeight="1">
      <c r="A1623" s="22" t="s">
        <v>28873</v>
      </c>
      <c r="B1623" s="22" t="s">
        <v>28874</v>
      </c>
      <c r="C1623" s="22" t="s">
        <v>28875</v>
      </c>
      <c r="D1623" s="22" t="s">
        <v>99</v>
      </c>
      <c r="E1623" s="22" t="s">
        <v>96</v>
      </c>
      <c r="F1623" s="22" t="s">
        <v>2526</v>
      </c>
      <c r="G1623" s="22" t="s">
        <v>2046</v>
      </c>
      <c r="H1623" s="22" t="s">
        <v>28876</v>
      </c>
      <c r="I1623" s="22"/>
      <c r="J1623" s="22"/>
      <c r="K1623" s="22"/>
      <c r="L1623" s="22"/>
      <c r="M1623" s="22" t="s">
        <v>1566</v>
      </c>
      <c r="N1623" s="22" t="s">
        <v>2058</v>
      </c>
      <c r="O1623" s="22" t="s">
        <v>2132</v>
      </c>
      <c r="P1623" s="22" t="s">
        <v>23212</v>
      </c>
      <c r="Q1623" s="22" t="s">
        <v>2051</v>
      </c>
      <c r="R1623" s="2" t="s">
        <v>2067</v>
      </c>
      <c r="S1623" s="2"/>
      <c r="T1623" s="2" t="s">
        <v>98</v>
      </c>
    </row>
    <row r="1624" spans="1:20" ht="14.25" customHeight="1">
      <c r="A1624" s="2" t="s">
        <v>28877</v>
      </c>
      <c r="B1624" s="2" t="s">
        <v>28874</v>
      </c>
      <c r="C1624" s="2" t="s">
        <v>22019</v>
      </c>
      <c r="D1624" s="2" t="s">
        <v>1332</v>
      </c>
      <c r="E1624" s="2" t="s">
        <v>264</v>
      </c>
      <c r="F1624" s="2" t="s">
        <v>2112</v>
      </c>
      <c r="G1624" s="2" t="s">
        <v>2046</v>
      </c>
      <c r="H1624" s="2" t="s">
        <v>28878</v>
      </c>
      <c r="I1624" s="2"/>
      <c r="J1624" s="2"/>
      <c r="K1624" s="2"/>
      <c r="L1624" s="2"/>
      <c r="M1624" s="2" t="s">
        <v>1566</v>
      </c>
      <c r="N1624" s="2" t="s">
        <v>2058</v>
      </c>
      <c r="O1624" s="2" t="s">
        <v>2093</v>
      </c>
      <c r="P1624" s="2" t="s">
        <v>23064</v>
      </c>
      <c r="Q1624" s="2" t="s">
        <v>2051</v>
      </c>
      <c r="R1624" s="2" t="s">
        <v>2067</v>
      </c>
      <c r="S1624" s="2"/>
      <c r="T1624" s="2" t="s">
        <v>1331</v>
      </c>
    </row>
    <row r="1625" spans="1:20" ht="14.25" customHeight="1">
      <c r="A1625" s="2" t="s">
        <v>28879</v>
      </c>
      <c r="B1625" s="2" t="s">
        <v>28874</v>
      </c>
      <c r="C1625" s="2" t="s">
        <v>28880</v>
      </c>
      <c r="D1625" s="2" t="s">
        <v>214</v>
      </c>
      <c r="E1625" s="2" t="s">
        <v>96</v>
      </c>
      <c r="F1625" s="2" t="s">
        <v>2170</v>
      </c>
      <c r="G1625" s="2" t="s">
        <v>2046</v>
      </c>
      <c r="H1625" s="2" t="s">
        <v>28881</v>
      </c>
      <c r="I1625" s="2"/>
      <c r="J1625" s="2"/>
      <c r="K1625" s="2"/>
      <c r="L1625" s="2"/>
      <c r="M1625" s="2" t="s">
        <v>59</v>
      </c>
      <c r="N1625" s="2" t="s">
        <v>2058</v>
      </c>
      <c r="O1625" s="2" t="s">
        <v>2172</v>
      </c>
      <c r="P1625" s="2" t="s">
        <v>3246</v>
      </c>
      <c r="Q1625" s="2" t="s">
        <v>2051</v>
      </c>
      <c r="R1625" s="2" t="s">
        <v>2052</v>
      </c>
      <c r="S1625" s="2"/>
      <c r="T1625" s="2" t="s">
        <v>213</v>
      </c>
    </row>
    <row r="1626" spans="1:20" ht="14.25" customHeight="1">
      <c r="A1626" s="2" t="s">
        <v>28882</v>
      </c>
      <c r="B1626" s="2" t="s">
        <v>3120</v>
      </c>
      <c r="C1626" s="2" t="s">
        <v>28883</v>
      </c>
      <c r="D1626" s="2" t="s">
        <v>144</v>
      </c>
      <c r="E1626" s="2" t="s">
        <v>96</v>
      </c>
      <c r="F1626" s="2" t="s">
        <v>3606</v>
      </c>
      <c r="G1626" s="2" t="s">
        <v>2046</v>
      </c>
      <c r="H1626" s="2" t="s">
        <v>28884</v>
      </c>
      <c r="I1626" s="2"/>
      <c r="J1626" s="2"/>
      <c r="K1626" s="2"/>
      <c r="L1626" s="2"/>
      <c r="M1626" s="2" t="s">
        <v>1566</v>
      </c>
      <c r="N1626" s="2" t="s">
        <v>2058</v>
      </c>
      <c r="O1626" s="2" t="s">
        <v>2145</v>
      </c>
      <c r="P1626" s="2" t="s">
        <v>3363</v>
      </c>
      <c r="Q1626" s="2" t="s">
        <v>2051</v>
      </c>
      <c r="R1626" s="2" t="s">
        <v>2052</v>
      </c>
      <c r="S1626" s="2"/>
      <c r="T1626" s="2" t="s">
        <v>143</v>
      </c>
    </row>
    <row r="1627" spans="1:20" ht="14.25" customHeight="1">
      <c r="A1627" s="2" t="s">
        <v>28885</v>
      </c>
      <c r="B1627" s="2" t="s">
        <v>3120</v>
      </c>
      <c r="C1627" s="2" t="s">
        <v>6621</v>
      </c>
      <c r="D1627" s="2" t="s">
        <v>1266</v>
      </c>
      <c r="E1627" s="2" t="s">
        <v>264</v>
      </c>
      <c r="F1627" s="2" t="s">
        <v>28886</v>
      </c>
      <c r="G1627" s="2" t="s">
        <v>2046</v>
      </c>
      <c r="H1627" s="2" t="s">
        <v>28887</v>
      </c>
      <c r="I1627" s="2"/>
      <c r="J1627" s="2"/>
      <c r="K1627" s="2"/>
      <c r="L1627" s="2"/>
      <c r="M1627" s="2" t="s">
        <v>1566</v>
      </c>
      <c r="N1627" s="2" t="s">
        <v>2048</v>
      </c>
      <c r="O1627" s="2" t="s">
        <v>2199</v>
      </c>
      <c r="P1627" s="2" t="s">
        <v>21091</v>
      </c>
      <c r="Q1627" s="2" t="s">
        <v>2051</v>
      </c>
      <c r="R1627" s="2" t="s">
        <v>2067</v>
      </c>
      <c r="S1627" s="2"/>
      <c r="T1627" s="2" t="s">
        <v>1265</v>
      </c>
    </row>
    <row r="1628" spans="1:20" ht="14.25" customHeight="1">
      <c r="A1628" s="2" t="s">
        <v>28888</v>
      </c>
      <c r="B1628" s="2" t="s">
        <v>28889</v>
      </c>
      <c r="C1628" s="2" t="s">
        <v>12825</v>
      </c>
      <c r="D1628" s="2" t="s">
        <v>996</v>
      </c>
      <c r="E1628" s="2" t="s">
        <v>264</v>
      </c>
      <c r="F1628" s="2" t="s">
        <v>28890</v>
      </c>
      <c r="G1628" s="2" t="s">
        <v>2091</v>
      </c>
      <c r="H1628" s="2" t="s">
        <v>28891</v>
      </c>
      <c r="I1628" s="2"/>
      <c r="J1628" s="2"/>
      <c r="K1628" s="2"/>
      <c r="L1628" s="2"/>
      <c r="M1628" s="2" t="s">
        <v>1566</v>
      </c>
      <c r="N1628" s="2" t="s">
        <v>2058</v>
      </c>
      <c r="O1628" s="2" t="s">
        <v>2153</v>
      </c>
      <c r="P1628" s="2" t="s">
        <v>2609</v>
      </c>
      <c r="Q1628" s="2" t="s">
        <v>2051</v>
      </c>
      <c r="R1628" s="2" t="s">
        <v>2052</v>
      </c>
      <c r="S1628" s="2"/>
      <c r="T1628" s="2" t="s">
        <v>995</v>
      </c>
    </row>
    <row r="1629" spans="1:20" ht="14.25" customHeight="1">
      <c r="A1629" s="2" t="s">
        <v>28892</v>
      </c>
      <c r="B1629" s="2" t="s">
        <v>28889</v>
      </c>
      <c r="C1629" s="2" t="s">
        <v>28893</v>
      </c>
      <c r="D1629" s="2" t="s">
        <v>302</v>
      </c>
      <c r="E1629" s="2" t="s">
        <v>96</v>
      </c>
      <c r="F1629" s="2" t="s">
        <v>28894</v>
      </c>
      <c r="G1629" s="2" t="s">
        <v>2046</v>
      </c>
      <c r="H1629" s="2" t="s">
        <v>28895</v>
      </c>
      <c r="I1629" s="2"/>
      <c r="J1629" s="2"/>
      <c r="K1629" s="2"/>
      <c r="L1629" s="2"/>
      <c r="M1629" s="2" t="s">
        <v>1566</v>
      </c>
      <c r="N1629" s="2" t="s">
        <v>2058</v>
      </c>
      <c r="O1629" s="2" t="s">
        <v>2259</v>
      </c>
      <c r="P1629" s="2" t="s">
        <v>4498</v>
      </c>
      <c r="Q1629" s="2" t="s">
        <v>2051</v>
      </c>
      <c r="R1629" s="2" t="s">
        <v>2067</v>
      </c>
      <c r="S1629" s="2"/>
      <c r="T1629" s="2" t="s">
        <v>301</v>
      </c>
    </row>
    <row r="1630" spans="1:20" ht="14.25" customHeight="1">
      <c r="A1630" s="2" t="s">
        <v>28896</v>
      </c>
      <c r="B1630" s="2" t="s">
        <v>3112</v>
      </c>
      <c r="C1630" s="2" t="s">
        <v>28897</v>
      </c>
      <c r="D1630" s="2" t="s">
        <v>112</v>
      </c>
      <c r="E1630" s="2" t="s">
        <v>96</v>
      </c>
      <c r="F1630" s="2" t="s">
        <v>28898</v>
      </c>
      <c r="G1630" s="2" t="s">
        <v>2046</v>
      </c>
      <c r="H1630" s="2" t="s">
        <v>28899</v>
      </c>
      <c r="I1630" s="2"/>
      <c r="J1630" s="2"/>
      <c r="K1630" s="2"/>
      <c r="L1630" s="2"/>
      <c r="M1630" s="2" t="s">
        <v>60</v>
      </c>
      <c r="N1630" s="2" t="s">
        <v>2058</v>
      </c>
      <c r="O1630" s="2" t="s">
        <v>2186</v>
      </c>
      <c r="P1630" s="2" t="s">
        <v>2108</v>
      </c>
      <c r="Q1630" s="2" t="s">
        <v>2051</v>
      </c>
      <c r="R1630" s="2" t="s">
        <v>2067</v>
      </c>
      <c r="S1630" s="2"/>
      <c r="T1630" s="2" t="s">
        <v>111</v>
      </c>
    </row>
    <row r="1631" spans="1:20" ht="14.25" customHeight="1">
      <c r="A1631" s="2" t="s">
        <v>28900</v>
      </c>
      <c r="B1631" s="2" t="s">
        <v>28901</v>
      </c>
      <c r="C1631" s="2" t="s">
        <v>26372</v>
      </c>
      <c r="D1631" s="2" t="s">
        <v>99</v>
      </c>
      <c r="E1631" s="2" t="s">
        <v>96</v>
      </c>
      <c r="F1631" s="2" t="s">
        <v>2445</v>
      </c>
      <c r="G1631" s="2" t="s">
        <v>2046</v>
      </c>
      <c r="H1631" s="2" t="s">
        <v>28902</v>
      </c>
      <c r="I1631" s="2"/>
      <c r="J1631" s="2"/>
      <c r="K1631" s="2"/>
      <c r="L1631" s="2"/>
      <c r="M1631" s="2" t="s">
        <v>1566</v>
      </c>
      <c r="N1631" s="2" t="s">
        <v>2058</v>
      </c>
      <c r="O1631" s="2" t="s">
        <v>2153</v>
      </c>
      <c r="P1631" s="2" t="s">
        <v>23212</v>
      </c>
      <c r="Q1631" s="2" t="s">
        <v>2051</v>
      </c>
      <c r="R1631" s="2" t="s">
        <v>2052</v>
      </c>
      <c r="S1631" s="2"/>
      <c r="T1631" s="2" t="s">
        <v>98</v>
      </c>
    </row>
    <row r="1632" spans="1:20" ht="14.25" customHeight="1">
      <c r="A1632" s="2" t="s">
        <v>28903</v>
      </c>
      <c r="B1632" s="2" t="s">
        <v>28904</v>
      </c>
      <c r="C1632" s="2" t="s">
        <v>5782</v>
      </c>
      <c r="D1632" s="2" t="s">
        <v>128</v>
      </c>
      <c r="E1632" s="2" t="s">
        <v>96</v>
      </c>
      <c r="F1632" s="2" t="s">
        <v>28905</v>
      </c>
      <c r="G1632" s="2" t="s">
        <v>2046</v>
      </c>
      <c r="H1632" s="2" t="s">
        <v>28906</v>
      </c>
      <c r="I1632" s="2"/>
      <c r="J1632" s="2"/>
      <c r="K1632" s="2"/>
      <c r="L1632" s="2"/>
      <c r="M1632" s="2" t="s">
        <v>1566</v>
      </c>
      <c r="N1632" s="2" t="s">
        <v>2058</v>
      </c>
      <c r="O1632" s="2" t="s">
        <v>2145</v>
      </c>
      <c r="P1632" s="2" t="s">
        <v>2562</v>
      </c>
      <c r="Q1632" s="2" t="s">
        <v>2051</v>
      </c>
      <c r="R1632" s="2" t="s">
        <v>2052</v>
      </c>
      <c r="S1632" s="2"/>
      <c r="T1632" s="2" t="s">
        <v>127</v>
      </c>
    </row>
    <row r="1633" spans="1:20" ht="14.25" customHeight="1">
      <c r="A1633" s="2" t="s">
        <v>28907</v>
      </c>
      <c r="B1633" s="2" t="s">
        <v>28908</v>
      </c>
      <c r="C1633" s="2" t="s">
        <v>2478</v>
      </c>
      <c r="D1633" s="2" t="s">
        <v>99</v>
      </c>
      <c r="E1633" s="2" t="s">
        <v>96</v>
      </c>
      <c r="F1633" s="2" t="s">
        <v>23808</v>
      </c>
      <c r="G1633" s="2" t="s">
        <v>2046</v>
      </c>
      <c r="H1633" s="2" t="s">
        <v>28909</v>
      </c>
      <c r="I1633" s="2"/>
      <c r="J1633" s="2"/>
      <c r="K1633" s="2"/>
      <c r="L1633" s="2"/>
      <c r="M1633" s="2" t="s">
        <v>1566</v>
      </c>
      <c r="N1633" s="2" t="s">
        <v>2058</v>
      </c>
      <c r="O1633" s="2" t="s">
        <v>2153</v>
      </c>
      <c r="P1633" s="2" t="s">
        <v>23212</v>
      </c>
      <c r="Q1633" s="2" t="s">
        <v>2051</v>
      </c>
      <c r="R1633" s="2" t="s">
        <v>2052</v>
      </c>
      <c r="S1633" s="2"/>
      <c r="T1633" s="2" t="s">
        <v>98</v>
      </c>
    </row>
    <row r="1634" spans="1:20" ht="14.25" customHeight="1">
      <c r="A1634" s="2" t="s">
        <v>28910</v>
      </c>
      <c r="B1634" s="2" t="s">
        <v>3108</v>
      </c>
      <c r="C1634" s="2" t="s">
        <v>2649</v>
      </c>
      <c r="D1634" s="2" t="s">
        <v>128</v>
      </c>
      <c r="E1634" s="2" t="s">
        <v>96</v>
      </c>
      <c r="F1634" s="2" t="s">
        <v>28911</v>
      </c>
      <c r="G1634" s="2" t="s">
        <v>2046</v>
      </c>
      <c r="H1634" s="2" t="s">
        <v>28912</v>
      </c>
      <c r="I1634" s="2"/>
      <c r="J1634" s="2"/>
      <c r="K1634" s="2"/>
      <c r="L1634" s="2"/>
      <c r="M1634" s="2" t="s">
        <v>59</v>
      </c>
      <c r="N1634" s="2" t="s">
        <v>2058</v>
      </c>
      <c r="O1634" s="2" t="s">
        <v>2101</v>
      </c>
      <c r="P1634" s="2" t="s">
        <v>2377</v>
      </c>
      <c r="Q1634" s="2" t="s">
        <v>2051</v>
      </c>
      <c r="R1634" s="2"/>
      <c r="S1634" s="2"/>
      <c r="T1634" s="2" t="s">
        <v>127</v>
      </c>
    </row>
    <row r="1635" spans="1:20" ht="14.25" customHeight="1">
      <c r="A1635" s="2" t="s">
        <v>28913</v>
      </c>
      <c r="B1635" s="2" t="s">
        <v>28914</v>
      </c>
      <c r="C1635" s="2" t="s">
        <v>28915</v>
      </c>
      <c r="D1635" s="2" t="s">
        <v>272</v>
      </c>
      <c r="E1635" s="2" t="s">
        <v>96</v>
      </c>
      <c r="F1635" s="2" t="s">
        <v>15924</v>
      </c>
      <c r="G1635" s="2" t="s">
        <v>2046</v>
      </c>
      <c r="H1635" s="2" t="s">
        <v>28916</v>
      </c>
      <c r="I1635" s="2"/>
      <c r="J1635" s="2"/>
      <c r="K1635" s="2"/>
      <c r="L1635" s="2"/>
      <c r="M1635" s="2" t="s">
        <v>1566</v>
      </c>
      <c r="N1635" s="2" t="s">
        <v>2058</v>
      </c>
      <c r="O1635" s="2" t="s">
        <v>2153</v>
      </c>
      <c r="P1635" s="2" t="s">
        <v>2534</v>
      </c>
      <c r="Q1635" s="2" t="s">
        <v>2051</v>
      </c>
      <c r="R1635" s="2" t="s">
        <v>2052</v>
      </c>
      <c r="S1635" s="2"/>
      <c r="T1635" s="2" t="s">
        <v>271</v>
      </c>
    </row>
    <row r="1636" spans="1:20" ht="14.25" customHeight="1">
      <c r="A1636" s="2" t="s">
        <v>28917</v>
      </c>
      <c r="B1636" s="2" t="s">
        <v>3089</v>
      </c>
      <c r="C1636" s="2" t="s">
        <v>28918</v>
      </c>
      <c r="D1636" s="2" t="s">
        <v>794</v>
      </c>
      <c r="E1636" s="2" t="s">
        <v>264</v>
      </c>
      <c r="F1636" s="2" t="s">
        <v>2489</v>
      </c>
      <c r="G1636" s="2" t="s">
        <v>2046</v>
      </c>
      <c r="H1636" s="2" t="s">
        <v>28919</v>
      </c>
      <c r="I1636" s="2">
        <v>447917366439</v>
      </c>
      <c r="J1636" s="2">
        <v>441173115222</v>
      </c>
      <c r="K1636" s="2"/>
      <c r="L1636" s="2"/>
      <c r="M1636" s="2" t="s">
        <v>60</v>
      </c>
      <c r="N1636" s="2" t="s">
        <v>2058</v>
      </c>
      <c r="O1636" s="2" t="s">
        <v>2491</v>
      </c>
      <c r="P1636" s="2" t="s">
        <v>21281</v>
      </c>
      <c r="Q1636" s="2" t="s">
        <v>2051</v>
      </c>
      <c r="R1636" s="2" t="s">
        <v>2067</v>
      </c>
      <c r="S1636" s="2"/>
      <c r="T1636" s="2" t="s">
        <v>793</v>
      </c>
    </row>
    <row r="1637" spans="1:20" ht="14.25" customHeight="1">
      <c r="A1637" s="2" t="s">
        <v>28920</v>
      </c>
      <c r="B1637" s="2" t="s">
        <v>3089</v>
      </c>
      <c r="C1637" s="2" t="s">
        <v>28921</v>
      </c>
      <c r="D1637" s="2" t="s">
        <v>126</v>
      </c>
      <c r="E1637" s="2" t="s">
        <v>96</v>
      </c>
      <c r="F1637" s="2" t="s">
        <v>4083</v>
      </c>
      <c r="G1637" s="2" t="s">
        <v>2046</v>
      </c>
      <c r="H1637" s="2" t="s">
        <v>28922</v>
      </c>
      <c r="I1637" s="2"/>
      <c r="J1637" s="2"/>
      <c r="K1637" s="2"/>
      <c r="L1637" s="2"/>
      <c r="M1637" s="2" t="s">
        <v>1566</v>
      </c>
      <c r="N1637" s="2" t="s">
        <v>2058</v>
      </c>
      <c r="O1637" s="2" t="s">
        <v>2153</v>
      </c>
      <c r="P1637" s="2" t="s">
        <v>2372</v>
      </c>
      <c r="Q1637" s="2" t="s">
        <v>2051</v>
      </c>
      <c r="R1637" s="2" t="s">
        <v>2052</v>
      </c>
      <c r="S1637" s="2"/>
      <c r="T1637" s="2" t="s">
        <v>125</v>
      </c>
    </row>
    <row r="1638" spans="1:20" ht="14.25" customHeight="1">
      <c r="A1638" s="2" t="s">
        <v>28923</v>
      </c>
      <c r="B1638" s="2" t="s">
        <v>3089</v>
      </c>
      <c r="C1638" s="2" t="s">
        <v>15690</v>
      </c>
      <c r="D1638" s="2" t="s">
        <v>118</v>
      </c>
      <c r="E1638" s="2" t="s">
        <v>96</v>
      </c>
      <c r="F1638" s="2" t="s">
        <v>23612</v>
      </c>
      <c r="G1638" s="2" t="s">
        <v>2046</v>
      </c>
      <c r="H1638" s="2" t="s">
        <v>28924</v>
      </c>
      <c r="I1638" s="2"/>
      <c r="J1638" s="2"/>
      <c r="K1638" s="2"/>
      <c r="L1638" s="2"/>
      <c r="M1638" s="2" t="s">
        <v>1566</v>
      </c>
      <c r="N1638" s="2" t="s">
        <v>2058</v>
      </c>
      <c r="O1638" s="2" t="s">
        <v>2153</v>
      </c>
      <c r="P1638" s="2" t="s">
        <v>22205</v>
      </c>
      <c r="Q1638" s="2" t="s">
        <v>2051</v>
      </c>
      <c r="R1638" s="2" t="s">
        <v>2052</v>
      </c>
      <c r="S1638" s="2"/>
      <c r="T1638" s="2" t="s">
        <v>117</v>
      </c>
    </row>
    <row r="1639" spans="1:20" ht="14.25" customHeight="1">
      <c r="A1639" s="2" t="s">
        <v>28925</v>
      </c>
      <c r="B1639" s="2" t="s">
        <v>3089</v>
      </c>
      <c r="C1639" s="2" t="s">
        <v>5678</v>
      </c>
      <c r="D1639" s="2" t="s">
        <v>196</v>
      </c>
      <c r="E1639" s="2" t="s">
        <v>96</v>
      </c>
      <c r="F1639" s="2" t="s">
        <v>28926</v>
      </c>
      <c r="G1639" s="2" t="s">
        <v>2046</v>
      </c>
      <c r="H1639" s="2" t="s">
        <v>28927</v>
      </c>
      <c r="I1639" s="2"/>
      <c r="J1639" s="2"/>
      <c r="K1639" s="2"/>
      <c r="L1639" s="2"/>
      <c r="M1639" s="2" t="s">
        <v>1566</v>
      </c>
      <c r="N1639" s="2" t="s">
        <v>2058</v>
      </c>
      <c r="O1639" s="2" t="s">
        <v>2078</v>
      </c>
      <c r="P1639" s="2" t="s">
        <v>2885</v>
      </c>
      <c r="Q1639" s="2" t="s">
        <v>2051</v>
      </c>
      <c r="R1639" s="2" t="s">
        <v>2067</v>
      </c>
      <c r="S1639" s="2"/>
      <c r="T1639" s="2" t="s">
        <v>195</v>
      </c>
    </row>
    <row r="1640" spans="1:20" ht="14.25" customHeight="1">
      <c r="A1640" s="2" t="s">
        <v>28928</v>
      </c>
      <c r="B1640" s="2" t="s">
        <v>3089</v>
      </c>
      <c r="C1640" s="2" t="s">
        <v>28929</v>
      </c>
      <c r="D1640" s="2" t="s">
        <v>94</v>
      </c>
      <c r="E1640" s="2" t="s">
        <v>96</v>
      </c>
      <c r="F1640" s="2" t="s">
        <v>28930</v>
      </c>
      <c r="G1640" s="2" t="s">
        <v>2046</v>
      </c>
      <c r="H1640" s="2" t="s">
        <v>28931</v>
      </c>
      <c r="I1640" s="2" t="s">
        <v>28932</v>
      </c>
      <c r="J1640" s="2"/>
      <c r="K1640" s="2"/>
      <c r="L1640" s="2" t="s">
        <v>2630</v>
      </c>
      <c r="M1640" s="2" t="s">
        <v>59</v>
      </c>
      <c r="N1640" s="2" t="s">
        <v>2058</v>
      </c>
      <c r="O1640" s="2" t="s">
        <v>2172</v>
      </c>
      <c r="P1640" s="2" t="s">
        <v>2422</v>
      </c>
      <c r="Q1640" s="2" t="s">
        <v>2051</v>
      </c>
      <c r="R1640" s="2" t="s">
        <v>2067</v>
      </c>
      <c r="S1640" s="2"/>
      <c r="T1640" s="2" t="s">
        <v>93</v>
      </c>
    </row>
    <row r="1641" spans="1:20" ht="14.25" customHeight="1">
      <c r="A1641" s="2" t="s">
        <v>28933</v>
      </c>
      <c r="B1641" s="2" t="s">
        <v>28934</v>
      </c>
      <c r="C1641" s="2" t="s">
        <v>28935</v>
      </c>
      <c r="D1641" s="2" t="s">
        <v>28936</v>
      </c>
      <c r="E1641" s="2" t="s">
        <v>264</v>
      </c>
      <c r="F1641" s="2" t="s">
        <v>2322</v>
      </c>
      <c r="G1641" s="2" t="s">
        <v>18247</v>
      </c>
      <c r="H1641" s="2" t="s">
        <v>28937</v>
      </c>
      <c r="I1641" s="2"/>
      <c r="J1641" s="2"/>
      <c r="K1641" s="2"/>
      <c r="L1641" s="2"/>
      <c r="M1641" s="2" t="s">
        <v>59</v>
      </c>
      <c r="N1641" s="2" t="s">
        <v>2058</v>
      </c>
      <c r="O1641" s="2" t="s">
        <v>2322</v>
      </c>
      <c r="P1641" s="2" t="s">
        <v>2609</v>
      </c>
      <c r="Q1641" s="2" t="s">
        <v>2051</v>
      </c>
      <c r="R1641" s="2" t="s">
        <v>2052</v>
      </c>
      <c r="S1641" s="2"/>
      <c r="T1641" s="2" t="s">
        <v>28938</v>
      </c>
    </row>
    <row r="1642" spans="1:20" ht="14.25" customHeight="1">
      <c r="A1642" s="2" t="s">
        <v>28939</v>
      </c>
      <c r="B1642" s="2" t="s">
        <v>28940</v>
      </c>
      <c r="C1642" s="2" t="s">
        <v>4454</v>
      </c>
      <c r="D1642" s="2" t="s">
        <v>28609</v>
      </c>
      <c r="E1642" s="2" t="s">
        <v>264</v>
      </c>
      <c r="F1642" s="2" t="s">
        <v>20785</v>
      </c>
      <c r="G1642" s="2" t="s">
        <v>2091</v>
      </c>
      <c r="H1642" s="2" t="s">
        <v>28941</v>
      </c>
      <c r="I1642" s="2"/>
      <c r="J1642" s="2"/>
      <c r="K1642" s="2"/>
      <c r="L1642" s="2"/>
      <c r="M1642" s="2" t="s">
        <v>60</v>
      </c>
      <c r="N1642" s="2" t="s">
        <v>2058</v>
      </c>
      <c r="O1642" s="2" t="s">
        <v>2186</v>
      </c>
      <c r="P1642" s="2" t="s">
        <v>2609</v>
      </c>
      <c r="Q1642" s="2" t="s">
        <v>2051</v>
      </c>
      <c r="R1642" s="2" t="s">
        <v>2052</v>
      </c>
      <c r="S1642" s="2"/>
      <c r="T1642" s="2" t="s">
        <v>28611</v>
      </c>
    </row>
    <row r="1643" spans="1:20" ht="14.25" customHeight="1">
      <c r="A1643" s="2" t="s">
        <v>28942</v>
      </c>
      <c r="B1643" s="2" t="s">
        <v>28943</v>
      </c>
      <c r="C1643" s="2" t="s">
        <v>28944</v>
      </c>
      <c r="D1643" s="2" t="s">
        <v>328</v>
      </c>
      <c r="E1643" s="2" t="s">
        <v>96</v>
      </c>
      <c r="F1643" s="2" t="s">
        <v>1655</v>
      </c>
      <c r="G1643" s="2" t="s">
        <v>2046</v>
      </c>
      <c r="H1643" s="2" t="s">
        <v>28945</v>
      </c>
      <c r="I1643" s="2" t="s">
        <v>28946</v>
      </c>
      <c r="J1643" s="2"/>
      <c r="K1643" s="2"/>
      <c r="L1643" s="2" t="s">
        <v>4539</v>
      </c>
      <c r="M1643" s="2" t="s">
        <v>59</v>
      </c>
      <c r="N1643" s="2" t="s">
        <v>2058</v>
      </c>
      <c r="O1643" s="2" t="s">
        <v>2583</v>
      </c>
      <c r="P1643" s="2" t="s">
        <v>24115</v>
      </c>
      <c r="Q1643" s="2" t="s">
        <v>2051</v>
      </c>
      <c r="R1643" s="2" t="s">
        <v>2052</v>
      </c>
      <c r="S1643" s="2"/>
      <c r="T1643" s="2" t="s">
        <v>327</v>
      </c>
    </row>
    <row r="1644" spans="1:20" ht="14.25" customHeight="1">
      <c r="A1644" s="2" t="s">
        <v>28947</v>
      </c>
      <c r="B1644" s="2" t="s">
        <v>3057</v>
      </c>
      <c r="C1644" s="2" t="s">
        <v>8633</v>
      </c>
      <c r="D1644" s="2" t="s">
        <v>128</v>
      </c>
      <c r="E1644" s="2" t="s">
        <v>96</v>
      </c>
      <c r="F1644" s="2" t="s">
        <v>2824</v>
      </c>
      <c r="G1644" s="2" t="s">
        <v>2046</v>
      </c>
      <c r="H1644" s="2" t="s">
        <v>28948</v>
      </c>
      <c r="I1644" s="2" t="s">
        <v>28949</v>
      </c>
      <c r="J1644" s="2" t="s">
        <v>16976</v>
      </c>
      <c r="K1644" s="2"/>
      <c r="L1644" s="2" t="s">
        <v>2287</v>
      </c>
      <c r="M1644" s="2" t="s">
        <v>60</v>
      </c>
      <c r="N1644" s="2" t="s">
        <v>2058</v>
      </c>
      <c r="O1644" s="2" t="s">
        <v>2316</v>
      </c>
      <c r="P1644" s="2" t="s">
        <v>4038</v>
      </c>
      <c r="Q1644" s="2" t="s">
        <v>2051</v>
      </c>
      <c r="R1644" s="2" t="s">
        <v>2067</v>
      </c>
      <c r="S1644" s="2"/>
      <c r="T1644" s="2" t="s">
        <v>127</v>
      </c>
    </row>
    <row r="1645" spans="1:20" ht="14.25" customHeight="1">
      <c r="A1645" s="2" t="s">
        <v>28950</v>
      </c>
      <c r="B1645" s="2" t="s">
        <v>8588</v>
      </c>
      <c r="C1645" s="2" t="s">
        <v>28951</v>
      </c>
      <c r="D1645" s="2" t="s">
        <v>130</v>
      </c>
      <c r="E1645" s="2" t="s">
        <v>96</v>
      </c>
      <c r="F1645" s="2" t="s">
        <v>28952</v>
      </c>
      <c r="G1645" s="2" t="s">
        <v>2046</v>
      </c>
      <c r="H1645" s="2" t="s">
        <v>28953</v>
      </c>
      <c r="I1645" s="2"/>
      <c r="J1645" s="2"/>
      <c r="K1645" s="2"/>
      <c r="L1645" s="2"/>
      <c r="M1645" s="2" t="s">
        <v>1566</v>
      </c>
      <c r="N1645" s="2" t="s">
        <v>2058</v>
      </c>
      <c r="O1645" s="2" t="s">
        <v>2153</v>
      </c>
      <c r="P1645" s="2" t="s">
        <v>2372</v>
      </c>
      <c r="Q1645" s="2" t="s">
        <v>2051</v>
      </c>
      <c r="R1645" s="2" t="s">
        <v>2052</v>
      </c>
      <c r="S1645" s="2"/>
      <c r="T1645" s="2" t="s">
        <v>129</v>
      </c>
    </row>
    <row r="1646" spans="1:20" ht="14.25" customHeight="1">
      <c r="A1646" s="2" t="s">
        <v>28954</v>
      </c>
      <c r="B1646" s="2" t="s">
        <v>28955</v>
      </c>
      <c r="C1646" s="2" t="s">
        <v>28956</v>
      </c>
      <c r="D1646" s="2" t="s">
        <v>124</v>
      </c>
      <c r="E1646" s="2" t="s">
        <v>96</v>
      </c>
      <c r="F1646" s="2" t="s">
        <v>28957</v>
      </c>
      <c r="G1646" s="2" t="s">
        <v>2046</v>
      </c>
      <c r="H1646" s="2" t="s">
        <v>28958</v>
      </c>
      <c r="I1646" s="2"/>
      <c r="J1646" s="2"/>
      <c r="K1646" s="2"/>
      <c r="L1646" s="2"/>
      <c r="M1646" s="2" t="s">
        <v>1566</v>
      </c>
      <c r="N1646" s="2" t="s">
        <v>2048</v>
      </c>
      <c r="O1646" s="2" t="s">
        <v>5489</v>
      </c>
      <c r="P1646" s="2" t="s">
        <v>27542</v>
      </c>
      <c r="Q1646" s="2" t="s">
        <v>2051</v>
      </c>
      <c r="R1646" s="2" t="s">
        <v>2052</v>
      </c>
      <c r="S1646" s="2"/>
      <c r="T1646" s="2" t="s">
        <v>123</v>
      </c>
    </row>
    <row r="1647" spans="1:20" ht="14.25" customHeight="1">
      <c r="A1647" s="2" t="s">
        <v>28959</v>
      </c>
      <c r="B1647" s="2" t="s">
        <v>3078</v>
      </c>
      <c r="C1647" s="2" t="s">
        <v>2564</v>
      </c>
      <c r="D1647" s="2" t="s">
        <v>196</v>
      </c>
      <c r="E1647" s="2" t="s">
        <v>96</v>
      </c>
      <c r="F1647" s="2" t="s">
        <v>28960</v>
      </c>
      <c r="G1647" s="2" t="s">
        <v>2046</v>
      </c>
      <c r="H1647" s="2" t="s">
        <v>28961</v>
      </c>
      <c r="I1647" s="2"/>
      <c r="J1647" s="2"/>
      <c r="K1647" s="2"/>
      <c r="L1647" s="2"/>
      <c r="M1647" s="2" t="s">
        <v>1566</v>
      </c>
      <c r="N1647" s="2" t="s">
        <v>2048</v>
      </c>
      <c r="O1647" s="2" t="s">
        <v>2179</v>
      </c>
      <c r="P1647" s="2" t="s">
        <v>24419</v>
      </c>
      <c r="Q1647" s="2" t="s">
        <v>2051</v>
      </c>
      <c r="R1647" s="2" t="s">
        <v>2067</v>
      </c>
      <c r="S1647" s="2"/>
      <c r="T1647" s="2" t="s">
        <v>195</v>
      </c>
    </row>
    <row r="1648" spans="1:20" ht="14.25" customHeight="1">
      <c r="A1648" s="2" t="s">
        <v>28962</v>
      </c>
      <c r="B1648" s="2" t="s">
        <v>3078</v>
      </c>
      <c r="C1648" s="2" t="s">
        <v>24562</v>
      </c>
      <c r="D1648" s="2" t="s">
        <v>206</v>
      </c>
      <c r="E1648" s="2" t="s">
        <v>264</v>
      </c>
      <c r="F1648" s="2" t="s">
        <v>28963</v>
      </c>
      <c r="G1648" s="2" t="s">
        <v>2046</v>
      </c>
      <c r="H1648" s="2" t="s">
        <v>28964</v>
      </c>
      <c r="I1648" s="2"/>
      <c r="J1648" s="2"/>
      <c r="K1648" s="2"/>
      <c r="L1648" s="2"/>
      <c r="M1648" s="2" t="s">
        <v>1566</v>
      </c>
      <c r="N1648" s="2" t="s">
        <v>2058</v>
      </c>
      <c r="O1648" s="2" t="s">
        <v>2145</v>
      </c>
      <c r="P1648" s="2" t="s">
        <v>4728</v>
      </c>
      <c r="Q1648" s="2" t="s">
        <v>2051</v>
      </c>
      <c r="R1648" s="2" t="s">
        <v>2067</v>
      </c>
      <c r="S1648" s="2"/>
      <c r="T1648" s="2" t="s">
        <v>205</v>
      </c>
    </row>
    <row r="1649" spans="1:20" ht="14.25" customHeight="1">
      <c r="A1649" s="2" t="s">
        <v>28965</v>
      </c>
      <c r="B1649" s="2" t="s">
        <v>3078</v>
      </c>
      <c r="C1649" s="2" t="s">
        <v>4617</v>
      </c>
      <c r="D1649" s="2" t="s">
        <v>180</v>
      </c>
      <c r="E1649" s="2" t="s">
        <v>96</v>
      </c>
      <c r="F1649" s="2" t="s">
        <v>28966</v>
      </c>
      <c r="G1649" s="2" t="s">
        <v>2046</v>
      </c>
      <c r="H1649" s="2" t="s">
        <v>28967</v>
      </c>
      <c r="I1649" s="2"/>
      <c r="J1649" s="2"/>
      <c r="K1649" s="2"/>
      <c r="L1649" s="2"/>
      <c r="M1649" s="2" t="s">
        <v>1566</v>
      </c>
      <c r="N1649" s="2" t="s">
        <v>2058</v>
      </c>
      <c r="O1649" s="2" t="s">
        <v>2145</v>
      </c>
      <c r="P1649" s="2" t="s">
        <v>2456</v>
      </c>
      <c r="Q1649" s="2" t="s">
        <v>2051</v>
      </c>
      <c r="R1649" s="2" t="s">
        <v>2052</v>
      </c>
      <c r="S1649" s="2"/>
      <c r="T1649" s="2" t="s">
        <v>179</v>
      </c>
    </row>
    <row r="1650" spans="1:20" ht="14.25" customHeight="1">
      <c r="A1650" s="2" t="s">
        <v>28968</v>
      </c>
      <c r="B1650" s="2" t="s">
        <v>3057</v>
      </c>
      <c r="C1650" s="2" t="s">
        <v>28969</v>
      </c>
      <c r="D1650" s="2" t="s">
        <v>214</v>
      </c>
      <c r="E1650" s="2" t="s">
        <v>96</v>
      </c>
      <c r="F1650" s="2" t="s">
        <v>28970</v>
      </c>
      <c r="G1650" s="2" t="s">
        <v>2046</v>
      </c>
      <c r="H1650" s="2" t="s">
        <v>28971</v>
      </c>
      <c r="I1650" s="2"/>
      <c r="J1650" s="2"/>
      <c r="K1650" s="2"/>
      <c r="L1650" s="2"/>
      <c r="M1650" s="2" t="s">
        <v>1566</v>
      </c>
      <c r="N1650" s="2" t="s">
        <v>2058</v>
      </c>
      <c r="O1650" s="2" t="s">
        <v>2139</v>
      </c>
      <c r="P1650" s="2" t="s">
        <v>20230</v>
      </c>
      <c r="Q1650" s="2" t="s">
        <v>2051</v>
      </c>
      <c r="R1650" s="2" t="s">
        <v>2052</v>
      </c>
      <c r="S1650" s="2"/>
      <c r="T1650" s="2" t="s">
        <v>213</v>
      </c>
    </row>
    <row r="1651" spans="1:20" ht="14.25" customHeight="1">
      <c r="A1651" s="2" t="s">
        <v>28972</v>
      </c>
      <c r="B1651" s="2" t="s">
        <v>3057</v>
      </c>
      <c r="C1651" s="2" t="s">
        <v>4938</v>
      </c>
      <c r="D1651" s="2" t="s">
        <v>126</v>
      </c>
      <c r="E1651" s="2" t="s">
        <v>96</v>
      </c>
      <c r="F1651" s="2" t="s">
        <v>28002</v>
      </c>
      <c r="G1651" s="2" t="s">
        <v>2046</v>
      </c>
      <c r="H1651" s="2" t="s">
        <v>28973</v>
      </c>
      <c r="I1651" s="2"/>
      <c r="J1651" s="2"/>
      <c r="K1651" s="2"/>
      <c r="L1651" s="2"/>
      <c r="M1651" s="2" t="s">
        <v>1566</v>
      </c>
      <c r="N1651" s="2" t="s">
        <v>2048</v>
      </c>
      <c r="O1651" s="2" t="s">
        <v>2179</v>
      </c>
      <c r="P1651" s="2" t="s">
        <v>2372</v>
      </c>
      <c r="Q1651" s="2" t="s">
        <v>2051</v>
      </c>
      <c r="R1651" s="2" t="s">
        <v>2052</v>
      </c>
      <c r="S1651" s="2"/>
      <c r="T1651" s="2" t="s">
        <v>125</v>
      </c>
    </row>
    <row r="1652" spans="1:20" ht="14.25" customHeight="1">
      <c r="A1652" s="2" t="s">
        <v>28974</v>
      </c>
      <c r="B1652" s="2" t="s">
        <v>3057</v>
      </c>
      <c r="C1652" s="2" t="s">
        <v>12730</v>
      </c>
      <c r="D1652" s="2" t="s">
        <v>246</v>
      </c>
      <c r="E1652" s="2" t="s">
        <v>96</v>
      </c>
      <c r="F1652" s="2" t="s">
        <v>28975</v>
      </c>
      <c r="G1652" s="2" t="s">
        <v>2046</v>
      </c>
      <c r="H1652" s="2" t="s">
        <v>28976</v>
      </c>
      <c r="I1652" s="2">
        <v>447944089121</v>
      </c>
      <c r="J1652" s="2"/>
      <c r="K1652" s="2"/>
      <c r="L1652" s="2"/>
      <c r="M1652" s="2" t="s">
        <v>1566</v>
      </c>
      <c r="N1652" s="2" t="s">
        <v>2058</v>
      </c>
      <c r="O1652" s="2" t="s">
        <v>2153</v>
      </c>
      <c r="P1652" s="2" t="s">
        <v>24419</v>
      </c>
      <c r="Q1652" s="2" t="s">
        <v>2051</v>
      </c>
      <c r="R1652" s="2" t="s">
        <v>2052</v>
      </c>
      <c r="S1652" s="2"/>
      <c r="T1652" s="2" t="s">
        <v>245</v>
      </c>
    </row>
    <row r="1653" spans="1:20" ht="14.25" customHeight="1">
      <c r="A1653" s="2" t="s">
        <v>28977</v>
      </c>
      <c r="B1653" s="2" t="s">
        <v>3057</v>
      </c>
      <c r="C1653" s="2" t="s">
        <v>28978</v>
      </c>
      <c r="D1653" s="2" t="s">
        <v>300</v>
      </c>
      <c r="E1653" s="2" t="s">
        <v>96</v>
      </c>
      <c r="F1653" s="2" t="s">
        <v>24366</v>
      </c>
      <c r="G1653" s="2" t="s">
        <v>2046</v>
      </c>
      <c r="H1653" s="2" t="s">
        <v>28979</v>
      </c>
      <c r="I1653" s="2"/>
      <c r="J1653" s="2"/>
      <c r="K1653" s="2"/>
      <c r="L1653" s="2"/>
      <c r="M1653" s="2" t="s">
        <v>59</v>
      </c>
      <c r="N1653" s="2" t="s">
        <v>2058</v>
      </c>
      <c r="O1653" s="2" t="s">
        <v>2583</v>
      </c>
      <c r="P1653" s="2" t="s">
        <v>28980</v>
      </c>
      <c r="Q1653" s="2" t="s">
        <v>2051</v>
      </c>
      <c r="R1653" s="2" t="s">
        <v>2067</v>
      </c>
      <c r="S1653" s="2"/>
      <c r="T1653" s="2" t="s">
        <v>299</v>
      </c>
    </row>
    <row r="1654" spans="1:20" ht="14.25" customHeight="1">
      <c r="A1654" s="2" t="s">
        <v>28981</v>
      </c>
      <c r="B1654" s="2" t="s">
        <v>3057</v>
      </c>
      <c r="C1654" s="2" t="s">
        <v>15884</v>
      </c>
      <c r="D1654" s="2" t="s">
        <v>112</v>
      </c>
      <c r="E1654" s="2" t="s">
        <v>96</v>
      </c>
      <c r="F1654" s="2" t="s">
        <v>24394</v>
      </c>
      <c r="G1654" s="2" t="s">
        <v>2046</v>
      </c>
      <c r="H1654" s="2" t="s">
        <v>28982</v>
      </c>
      <c r="I1654" s="2"/>
      <c r="J1654" s="2"/>
      <c r="K1654" s="2"/>
      <c r="L1654" s="2"/>
      <c r="M1654" s="2" t="s">
        <v>60</v>
      </c>
      <c r="N1654" s="2" t="s">
        <v>2058</v>
      </c>
      <c r="O1654" s="2" t="s">
        <v>2186</v>
      </c>
      <c r="P1654" s="2" t="s">
        <v>2108</v>
      </c>
      <c r="Q1654" s="2" t="s">
        <v>2051</v>
      </c>
      <c r="R1654" s="2"/>
      <c r="S1654" s="2"/>
      <c r="T1654" s="2" t="s">
        <v>111</v>
      </c>
    </row>
    <row r="1655" spans="1:20" ht="14.25" customHeight="1">
      <c r="A1655" s="2" t="s">
        <v>28983</v>
      </c>
      <c r="B1655" s="2" t="s">
        <v>3057</v>
      </c>
      <c r="C1655" s="2" t="s">
        <v>27832</v>
      </c>
      <c r="D1655" s="2" t="s">
        <v>734</v>
      </c>
      <c r="E1655" s="2" t="s">
        <v>264</v>
      </c>
      <c r="F1655" s="2" t="s">
        <v>2170</v>
      </c>
      <c r="G1655" s="2" t="s">
        <v>2046</v>
      </c>
      <c r="H1655" s="2" t="s">
        <v>28984</v>
      </c>
      <c r="I1655" s="2"/>
      <c r="J1655" s="2"/>
      <c r="K1655" s="2"/>
      <c r="L1655" s="2"/>
      <c r="M1655" s="2" t="s">
        <v>59</v>
      </c>
      <c r="N1655" s="2" t="s">
        <v>2058</v>
      </c>
      <c r="O1655" s="2" t="s">
        <v>2172</v>
      </c>
      <c r="P1655" s="2" t="s">
        <v>20494</v>
      </c>
      <c r="Q1655" s="2" t="s">
        <v>2051</v>
      </c>
      <c r="R1655" s="2" t="s">
        <v>2067</v>
      </c>
      <c r="S1655" s="2"/>
      <c r="T1655" s="2" t="s">
        <v>733</v>
      </c>
    </row>
    <row r="1656" spans="1:20" ht="14.25" customHeight="1">
      <c r="A1656" s="2" t="s">
        <v>28985</v>
      </c>
      <c r="B1656" s="2" t="s">
        <v>3057</v>
      </c>
      <c r="C1656" s="2" t="s">
        <v>28986</v>
      </c>
      <c r="D1656" s="2" t="s">
        <v>670</v>
      </c>
      <c r="E1656" s="2" t="s">
        <v>264</v>
      </c>
      <c r="F1656" s="2" t="s">
        <v>2112</v>
      </c>
      <c r="G1656" s="2" t="s">
        <v>2046</v>
      </c>
      <c r="H1656" s="2" t="s">
        <v>28987</v>
      </c>
      <c r="I1656" s="2"/>
      <c r="J1656" s="2"/>
      <c r="K1656" s="2"/>
      <c r="L1656" s="2"/>
      <c r="M1656" s="2" t="s">
        <v>1566</v>
      </c>
      <c r="N1656" s="2" t="s">
        <v>2058</v>
      </c>
      <c r="O1656" s="2" t="s">
        <v>2093</v>
      </c>
      <c r="P1656" s="2" t="s">
        <v>4570</v>
      </c>
      <c r="Q1656" s="2" t="s">
        <v>2051</v>
      </c>
      <c r="R1656" s="2" t="s">
        <v>2067</v>
      </c>
      <c r="S1656" s="2"/>
      <c r="T1656" s="2" t="s">
        <v>669</v>
      </c>
    </row>
    <row r="1657" spans="1:20" ht="14.25" customHeight="1">
      <c r="A1657" s="2" t="s">
        <v>28988</v>
      </c>
      <c r="B1657" s="2" t="s">
        <v>3057</v>
      </c>
      <c r="C1657" s="2" t="s">
        <v>28989</v>
      </c>
      <c r="D1657" s="2" t="s">
        <v>94</v>
      </c>
      <c r="E1657" s="2" t="s">
        <v>96</v>
      </c>
      <c r="F1657" s="2" t="s">
        <v>28990</v>
      </c>
      <c r="G1657" s="2" t="s">
        <v>2046</v>
      </c>
      <c r="H1657" s="2" t="s">
        <v>28991</v>
      </c>
      <c r="I1657" s="2"/>
      <c r="J1657" s="2"/>
      <c r="K1657" s="2"/>
      <c r="L1657" s="2"/>
      <c r="M1657" s="2" t="s">
        <v>1566</v>
      </c>
      <c r="N1657" s="2" t="s">
        <v>2048</v>
      </c>
      <c r="O1657" s="2" t="s">
        <v>2179</v>
      </c>
      <c r="P1657" s="2" t="s">
        <v>3363</v>
      </c>
      <c r="Q1657" s="2" t="s">
        <v>2051</v>
      </c>
      <c r="R1657" s="2" t="s">
        <v>2052</v>
      </c>
      <c r="S1657" s="2"/>
      <c r="T1657" s="2" t="s">
        <v>93</v>
      </c>
    </row>
    <row r="1658" spans="1:20" ht="14.25" customHeight="1">
      <c r="A1658" s="2" t="s">
        <v>28992</v>
      </c>
      <c r="B1658" s="2" t="s">
        <v>3057</v>
      </c>
      <c r="C1658" s="2" t="s">
        <v>6663</v>
      </c>
      <c r="D1658" s="2" t="s">
        <v>328</v>
      </c>
      <c r="E1658" s="2" t="s">
        <v>96</v>
      </c>
      <c r="F1658" s="2" t="s">
        <v>28993</v>
      </c>
      <c r="G1658" s="2" t="s">
        <v>2046</v>
      </c>
      <c r="H1658" s="2" t="s">
        <v>28994</v>
      </c>
      <c r="I1658" s="2">
        <v>447446365451</v>
      </c>
      <c r="J1658" s="2" t="s">
        <v>28995</v>
      </c>
      <c r="K1658" s="2"/>
      <c r="L1658" s="2" t="s">
        <v>4539</v>
      </c>
      <c r="M1658" s="2" t="s">
        <v>1566</v>
      </c>
      <c r="N1658" s="2" t="s">
        <v>2058</v>
      </c>
      <c r="O1658" s="2" t="s">
        <v>2093</v>
      </c>
      <c r="P1658" s="2" t="s">
        <v>19170</v>
      </c>
      <c r="Q1658" s="2" t="s">
        <v>2051</v>
      </c>
      <c r="R1658" s="2" t="s">
        <v>2067</v>
      </c>
      <c r="S1658" s="2"/>
      <c r="T1658" s="2" t="s">
        <v>327</v>
      </c>
    </row>
    <row r="1659" spans="1:20" ht="14.25" customHeight="1">
      <c r="A1659" s="2" t="s">
        <v>28996</v>
      </c>
      <c r="B1659" s="2" t="s">
        <v>3057</v>
      </c>
      <c r="C1659" s="2" t="s">
        <v>4251</v>
      </c>
      <c r="D1659" s="2" t="s">
        <v>1226</v>
      </c>
      <c r="E1659" s="2" t="s">
        <v>264</v>
      </c>
      <c r="F1659" s="2" t="s">
        <v>28997</v>
      </c>
      <c r="G1659" s="2" t="s">
        <v>2046</v>
      </c>
      <c r="H1659" s="2" t="s">
        <v>28998</v>
      </c>
      <c r="I1659" s="2"/>
      <c r="J1659" s="2"/>
      <c r="K1659" s="2"/>
      <c r="L1659" s="2"/>
      <c r="M1659" s="2" t="s">
        <v>1566</v>
      </c>
      <c r="N1659" s="2" t="s">
        <v>2048</v>
      </c>
      <c r="O1659" s="2" t="s">
        <v>2199</v>
      </c>
      <c r="P1659" s="2" t="s">
        <v>4570</v>
      </c>
      <c r="Q1659" s="2" t="s">
        <v>2051</v>
      </c>
      <c r="R1659" s="2" t="s">
        <v>2067</v>
      </c>
      <c r="S1659" s="2"/>
      <c r="T1659" s="2" t="s">
        <v>1225</v>
      </c>
    </row>
    <row r="1660" spans="1:20" ht="14.25" customHeight="1">
      <c r="A1660" s="2" t="s">
        <v>28999</v>
      </c>
      <c r="B1660" s="2" t="s">
        <v>29000</v>
      </c>
      <c r="C1660" s="2" t="s">
        <v>2595</v>
      </c>
      <c r="D1660" s="2" t="s">
        <v>351</v>
      </c>
      <c r="E1660" s="2" t="s">
        <v>96</v>
      </c>
      <c r="F1660" s="2" t="s">
        <v>29001</v>
      </c>
      <c r="G1660" s="2" t="s">
        <v>2046</v>
      </c>
      <c r="H1660" s="2" t="s">
        <v>29002</v>
      </c>
      <c r="I1660" s="2"/>
      <c r="J1660" s="2"/>
      <c r="K1660" s="2"/>
      <c r="L1660" s="2"/>
      <c r="M1660" s="2" t="s">
        <v>1566</v>
      </c>
      <c r="N1660" s="2" t="s">
        <v>2058</v>
      </c>
      <c r="O1660" s="2" t="s">
        <v>2672</v>
      </c>
      <c r="P1660" s="2" t="s">
        <v>2562</v>
      </c>
      <c r="Q1660" s="2" t="s">
        <v>2051</v>
      </c>
      <c r="R1660" s="2" t="s">
        <v>2052</v>
      </c>
      <c r="S1660" s="2"/>
      <c r="T1660" s="2" t="s">
        <v>350</v>
      </c>
    </row>
    <row r="1661" spans="1:20" ht="14.25" customHeight="1">
      <c r="A1661" s="2" t="s">
        <v>29003</v>
      </c>
      <c r="B1661" s="2" t="s">
        <v>3057</v>
      </c>
      <c r="C1661" s="2" t="s">
        <v>29004</v>
      </c>
      <c r="D1661" s="2" t="s">
        <v>296</v>
      </c>
      <c r="E1661" s="2" t="s">
        <v>96</v>
      </c>
      <c r="F1661" s="2" t="s">
        <v>2193</v>
      </c>
      <c r="G1661" s="2" t="s">
        <v>2046</v>
      </c>
      <c r="H1661" s="2" t="s">
        <v>29005</v>
      </c>
      <c r="I1661" s="2"/>
      <c r="J1661" s="2"/>
      <c r="K1661" s="2" t="s">
        <v>4497</v>
      </c>
      <c r="L1661" s="2"/>
      <c r="M1661" s="2" t="s">
        <v>1566</v>
      </c>
      <c r="N1661" s="2" t="s">
        <v>2058</v>
      </c>
      <c r="O1661" s="2" t="s">
        <v>2193</v>
      </c>
      <c r="P1661" s="2" t="s">
        <v>24027</v>
      </c>
      <c r="Q1661" s="2" t="s">
        <v>2051</v>
      </c>
      <c r="R1661" s="2" t="s">
        <v>2067</v>
      </c>
      <c r="S1661" s="2"/>
      <c r="T1661" s="2" t="s">
        <v>295</v>
      </c>
    </row>
    <row r="1662" spans="1:20" ht="14.25" customHeight="1">
      <c r="A1662" s="2" t="s">
        <v>29006</v>
      </c>
      <c r="B1662" s="2" t="s">
        <v>3057</v>
      </c>
      <c r="C1662" s="2" t="s">
        <v>4099</v>
      </c>
      <c r="D1662" s="2" t="s">
        <v>124</v>
      </c>
      <c r="E1662" s="2" t="s">
        <v>96</v>
      </c>
      <c r="F1662" s="2" t="s">
        <v>2596</v>
      </c>
      <c r="G1662" s="2" t="s">
        <v>2046</v>
      </c>
      <c r="H1662" s="2" t="s">
        <v>29007</v>
      </c>
      <c r="I1662" s="2"/>
      <c r="J1662" s="2"/>
      <c r="K1662" s="2"/>
      <c r="L1662" s="2"/>
      <c r="M1662" s="2" t="s">
        <v>1566</v>
      </c>
      <c r="N1662" s="2" t="s">
        <v>2058</v>
      </c>
      <c r="O1662" s="2" t="s">
        <v>2093</v>
      </c>
      <c r="P1662" s="2" t="s">
        <v>29008</v>
      </c>
      <c r="Q1662" s="2" t="s">
        <v>2051</v>
      </c>
      <c r="R1662" s="2" t="s">
        <v>2067</v>
      </c>
      <c r="S1662" s="2"/>
      <c r="T1662" s="2" t="s">
        <v>123</v>
      </c>
    </row>
    <row r="1663" spans="1:20" ht="14.25" customHeight="1">
      <c r="A1663" s="2" t="s">
        <v>29009</v>
      </c>
      <c r="B1663" s="2" t="s">
        <v>3057</v>
      </c>
      <c r="C1663" s="2" t="s">
        <v>29010</v>
      </c>
      <c r="D1663" s="2" t="s">
        <v>134</v>
      </c>
      <c r="E1663" s="2" t="s">
        <v>96</v>
      </c>
      <c r="F1663" s="2" t="s">
        <v>29011</v>
      </c>
      <c r="G1663" s="2" t="s">
        <v>2046</v>
      </c>
      <c r="H1663" s="2" t="s">
        <v>29012</v>
      </c>
      <c r="I1663" s="2"/>
      <c r="J1663" s="2">
        <v>4402080000000</v>
      </c>
      <c r="K1663" s="2"/>
      <c r="L1663" s="2"/>
      <c r="M1663" s="2" t="s">
        <v>1566</v>
      </c>
      <c r="N1663" s="2" t="s">
        <v>2058</v>
      </c>
      <c r="O1663" s="2" t="s">
        <v>2672</v>
      </c>
      <c r="P1663" s="2" t="s">
        <v>29013</v>
      </c>
      <c r="Q1663" s="2" t="s">
        <v>2051</v>
      </c>
      <c r="R1663" s="2" t="s">
        <v>2052</v>
      </c>
      <c r="S1663" s="2"/>
      <c r="T1663" s="2" t="s">
        <v>133</v>
      </c>
    </row>
    <row r="1664" spans="1:20" ht="14.25" customHeight="1">
      <c r="A1664" s="2" t="s">
        <v>29014</v>
      </c>
      <c r="B1664" s="2" t="s">
        <v>7750</v>
      </c>
      <c r="C1664" s="2" t="s">
        <v>20876</v>
      </c>
      <c r="D1664" s="2" t="s">
        <v>122</v>
      </c>
      <c r="E1664" s="2" t="s">
        <v>96</v>
      </c>
      <c r="F1664" s="2" t="s">
        <v>20150</v>
      </c>
      <c r="G1664" s="2" t="s">
        <v>2046</v>
      </c>
      <c r="H1664" s="2" t="s">
        <v>29015</v>
      </c>
      <c r="I1664" s="2"/>
      <c r="J1664" s="2"/>
      <c r="K1664" s="2"/>
      <c r="L1664" s="2"/>
      <c r="M1664" s="2" t="s">
        <v>1566</v>
      </c>
      <c r="N1664" s="2" t="s">
        <v>2048</v>
      </c>
      <c r="O1664" s="2" t="s">
        <v>5489</v>
      </c>
      <c r="P1664" s="2" t="s">
        <v>2393</v>
      </c>
      <c r="Q1664" s="2" t="s">
        <v>2051</v>
      </c>
      <c r="R1664" s="2" t="s">
        <v>2052</v>
      </c>
      <c r="S1664" s="2"/>
      <c r="T1664" s="2" t="s">
        <v>121</v>
      </c>
    </row>
    <row r="1665" spans="1:20" ht="14.25" customHeight="1">
      <c r="A1665" s="2" t="s">
        <v>29016</v>
      </c>
      <c r="B1665" s="2" t="s">
        <v>3052</v>
      </c>
      <c r="C1665" s="2" t="s">
        <v>17327</v>
      </c>
      <c r="D1665" s="2" t="s">
        <v>347</v>
      </c>
      <c r="E1665" s="2" t="s">
        <v>96</v>
      </c>
      <c r="F1665" s="2" t="s">
        <v>2320</v>
      </c>
      <c r="G1665" s="2" t="s">
        <v>2046</v>
      </c>
      <c r="H1665" s="2" t="s">
        <v>29017</v>
      </c>
      <c r="I1665" s="2"/>
      <c r="J1665" s="2"/>
      <c r="K1665" s="2"/>
      <c r="L1665" s="2"/>
      <c r="M1665" s="2" t="s">
        <v>59</v>
      </c>
      <c r="N1665" s="2" t="s">
        <v>2058</v>
      </c>
      <c r="O1665" s="2" t="s">
        <v>2322</v>
      </c>
      <c r="P1665" s="2" t="s">
        <v>20494</v>
      </c>
      <c r="Q1665" s="2" t="s">
        <v>2051</v>
      </c>
      <c r="R1665" s="2" t="s">
        <v>2067</v>
      </c>
      <c r="S1665" s="2"/>
      <c r="T1665" s="2" t="s">
        <v>346</v>
      </c>
    </row>
    <row r="1666" spans="1:20" ht="14.25" customHeight="1">
      <c r="A1666" s="2" t="s">
        <v>29018</v>
      </c>
      <c r="B1666" s="2" t="s">
        <v>3052</v>
      </c>
      <c r="C1666" s="2" t="s">
        <v>29019</v>
      </c>
      <c r="D1666" s="2" t="s">
        <v>716</v>
      </c>
      <c r="E1666" s="2" t="s">
        <v>96</v>
      </c>
      <c r="F1666" s="2" t="s">
        <v>3557</v>
      </c>
      <c r="G1666" s="2" t="s">
        <v>2046</v>
      </c>
      <c r="H1666" s="2" t="s">
        <v>29020</v>
      </c>
      <c r="I1666" s="2"/>
      <c r="J1666" s="2"/>
      <c r="K1666" s="2"/>
      <c r="L1666" s="2"/>
      <c r="M1666" s="2" t="s">
        <v>1566</v>
      </c>
      <c r="N1666" s="2" t="s">
        <v>2058</v>
      </c>
      <c r="O1666" s="2" t="s">
        <v>2139</v>
      </c>
      <c r="P1666" s="2" t="s">
        <v>28430</v>
      </c>
      <c r="Q1666" s="2" t="s">
        <v>2051</v>
      </c>
      <c r="R1666" s="2" t="s">
        <v>2052</v>
      </c>
      <c r="S1666" s="2"/>
      <c r="T1666" s="2" t="s">
        <v>715</v>
      </c>
    </row>
    <row r="1667" spans="1:20" ht="14.25" customHeight="1">
      <c r="A1667" s="22" t="s">
        <v>29021</v>
      </c>
      <c r="B1667" s="22" t="s">
        <v>3052</v>
      </c>
      <c r="C1667" s="22" t="s">
        <v>19036</v>
      </c>
      <c r="D1667" s="22" t="s">
        <v>130</v>
      </c>
      <c r="E1667" s="22" t="s">
        <v>96</v>
      </c>
      <c r="F1667" s="22" t="s">
        <v>29022</v>
      </c>
      <c r="G1667" s="22" t="s">
        <v>2046</v>
      </c>
      <c r="H1667" s="22" t="s">
        <v>29023</v>
      </c>
      <c r="I1667" s="22"/>
      <c r="J1667" s="22"/>
      <c r="K1667" s="22"/>
      <c r="L1667" s="22"/>
      <c r="M1667" s="22" t="s">
        <v>1566</v>
      </c>
      <c r="N1667" s="22" t="s">
        <v>2048</v>
      </c>
      <c r="O1667" s="22" t="s">
        <v>2179</v>
      </c>
      <c r="P1667" s="22" t="s">
        <v>2562</v>
      </c>
      <c r="Q1667" s="22" t="s">
        <v>2051</v>
      </c>
      <c r="R1667" s="2" t="s">
        <v>2052</v>
      </c>
      <c r="S1667" s="2"/>
      <c r="T1667" s="2" t="s">
        <v>129</v>
      </c>
    </row>
    <row r="1668" spans="1:20" ht="14.25" customHeight="1">
      <c r="A1668" s="2" t="s">
        <v>29024</v>
      </c>
      <c r="B1668" s="2" t="s">
        <v>3052</v>
      </c>
      <c r="C1668" s="2" t="s">
        <v>3335</v>
      </c>
      <c r="D1668" s="2" t="s">
        <v>168</v>
      </c>
      <c r="E1668" s="2" t="s">
        <v>96</v>
      </c>
      <c r="F1668" s="2" t="s">
        <v>29025</v>
      </c>
      <c r="G1668" s="2" t="s">
        <v>2046</v>
      </c>
      <c r="H1668" s="2" t="s">
        <v>29026</v>
      </c>
      <c r="I1668" s="2"/>
      <c r="J1668" s="2"/>
      <c r="K1668" s="2"/>
      <c r="L1668" s="2"/>
      <c r="M1668" s="2" t="s">
        <v>1566</v>
      </c>
      <c r="N1668" s="2" t="s">
        <v>2058</v>
      </c>
      <c r="O1668" s="2" t="s">
        <v>2120</v>
      </c>
      <c r="P1668" s="2" t="s">
        <v>23141</v>
      </c>
      <c r="Q1668" s="2" t="s">
        <v>2051</v>
      </c>
      <c r="R1668" s="2" t="s">
        <v>2052</v>
      </c>
      <c r="S1668" s="2"/>
      <c r="T1668" s="2" t="s">
        <v>167</v>
      </c>
    </row>
    <row r="1669" spans="1:20" ht="14.25" customHeight="1">
      <c r="A1669" s="2" t="s">
        <v>29027</v>
      </c>
      <c r="B1669" s="2" t="s">
        <v>3052</v>
      </c>
      <c r="C1669" s="2" t="s">
        <v>29028</v>
      </c>
      <c r="D1669" s="2" t="s">
        <v>134</v>
      </c>
      <c r="E1669" s="2" t="s">
        <v>96</v>
      </c>
      <c r="F1669" s="2" t="s">
        <v>29029</v>
      </c>
      <c r="G1669" s="2" t="s">
        <v>2046</v>
      </c>
      <c r="H1669" s="2" t="s">
        <v>29030</v>
      </c>
      <c r="I1669" s="2"/>
      <c r="J1669" s="2" t="s">
        <v>29031</v>
      </c>
      <c r="K1669" s="2"/>
      <c r="L1669" s="2"/>
      <c r="M1669" s="2" t="s">
        <v>1566</v>
      </c>
      <c r="N1669" s="2" t="s">
        <v>2058</v>
      </c>
      <c r="O1669" s="2" t="s">
        <v>2059</v>
      </c>
      <c r="P1669" s="2" t="s">
        <v>29032</v>
      </c>
      <c r="Q1669" s="2" t="s">
        <v>2051</v>
      </c>
      <c r="R1669" s="2" t="s">
        <v>2052</v>
      </c>
      <c r="S1669" s="2"/>
      <c r="T1669" s="2" t="s">
        <v>133</v>
      </c>
    </row>
    <row r="1670" spans="1:20" ht="14.25" customHeight="1">
      <c r="A1670" s="2" t="s">
        <v>29033</v>
      </c>
      <c r="B1670" s="2" t="s">
        <v>3052</v>
      </c>
      <c r="C1670" s="2" t="s">
        <v>29034</v>
      </c>
      <c r="D1670" s="2" t="s">
        <v>158</v>
      </c>
      <c r="E1670" s="2" t="s">
        <v>96</v>
      </c>
      <c r="F1670" s="2" t="s">
        <v>29035</v>
      </c>
      <c r="G1670" s="2" t="s">
        <v>2046</v>
      </c>
      <c r="H1670" s="2" t="s">
        <v>29036</v>
      </c>
      <c r="I1670" s="2"/>
      <c r="J1670" s="2"/>
      <c r="K1670" s="2"/>
      <c r="L1670" s="2"/>
      <c r="M1670" s="2" t="s">
        <v>1566</v>
      </c>
      <c r="N1670" s="2" t="s">
        <v>2058</v>
      </c>
      <c r="O1670" s="2" t="s">
        <v>2153</v>
      </c>
      <c r="P1670" s="2" t="s">
        <v>3055</v>
      </c>
      <c r="Q1670" s="2" t="s">
        <v>2051</v>
      </c>
      <c r="R1670" s="2" t="s">
        <v>2052</v>
      </c>
      <c r="S1670" s="2"/>
      <c r="T1670" s="2" t="s">
        <v>157</v>
      </c>
    </row>
    <row r="1671" spans="1:20" ht="14.25" customHeight="1">
      <c r="A1671" s="2" t="s">
        <v>29037</v>
      </c>
      <c r="B1671" s="2" t="s">
        <v>3052</v>
      </c>
      <c r="C1671" s="2" t="s">
        <v>29038</v>
      </c>
      <c r="D1671" s="2" t="s">
        <v>676</v>
      </c>
      <c r="E1671" s="2" t="s">
        <v>264</v>
      </c>
      <c r="F1671" s="2" t="s">
        <v>4810</v>
      </c>
      <c r="G1671" s="2" t="s">
        <v>2046</v>
      </c>
      <c r="H1671" s="2" t="s">
        <v>29039</v>
      </c>
      <c r="I1671" s="2"/>
      <c r="J1671" s="2"/>
      <c r="K1671" s="2"/>
      <c r="L1671" s="2"/>
      <c r="M1671" s="2" t="s">
        <v>1566</v>
      </c>
      <c r="N1671" s="2" t="s">
        <v>2058</v>
      </c>
      <c r="O1671" s="2" t="s">
        <v>2153</v>
      </c>
      <c r="P1671" s="2" t="s">
        <v>2108</v>
      </c>
      <c r="Q1671" s="2" t="s">
        <v>2051</v>
      </c>
      <c r="R1671" s="2" t="s">
        <v>2052</v>
      </c>
      <c r="S1671" s="2"/>
      <c r="T1671" s="2" t="s">
        <v>675</v>
      </c>
    </row>
    <row r="1672" spans="1:20" ht="14.25" customHeight="1">
      <c r="A1672" s="2" t="s">
        <v>29040</v>
      </c>
      <c r="B1672" s="2" t="s">
        <v>3052</v>
      </c>
      <c r="C1672" s="2" t="s">
        <v>29041</v>
      </c>
      <c r="D1672" s="2" t="s">
        <v>463</v>
      </c>
      <c r="E1672" s="2" t="s">
        <v>264</v>
      </c>
      <c r="F1672" s="2" t="s">
        <v>29042</v>
      </c>
      <c r="G1672" s="2" t="s">
        <v>2046</v>
      </c>
      <c r="H1672" s="2" t="s">
        <v>29043</v>
      </c>
      <c r="I1672" s="2"/>
      <c r="J1672" s="2"/>
      <c r="K1672" s="2"/>
      <c r="L1672" s="2"/>
      <c r="M1672" s="2" t="s">
        <v>1566</v>
      </c>
      <c r="N1672" s="2" t="s">
        <v>2058</v>
      </c>
      <c r="O1672" s="2" t="s">
        <v>2139</v>
      </c>
      <c r="P1672" s="2" t="s">
        <v>2377</v>
      </c>
      <c r="Q1672" s="2" t="s">
        <v>2051</v>
      </c>
      <c r="R1672" s="2" t="s">
        <v>2052</v>
      </c>
      <c r="S1672" s="2"/>
      <c r="T1672" s="2" t="s">
        <v>462</v>
      </c>
    </row>
    <row r="1673" spans="1:20" ht="14.25" customHeight="1">
      <c r="A1673" s="2" t="s">
        <v>29044</v>
      </c>
      <c r="B1673" s="2" t="s">
        <v>3052</v>
      </c>
      <c r="C1673" s="2" t="s">
        <v>9755</v>
      </c>
      <c r="D1673" s="2" t="s">
        <v>114</v>
      </c>
      <c r="E1673" s="2" t="s">
        <v>96</v>
      </c>
      <c r="F1673" s="2" t="s">
        <v>26611</v>
      </c>
      <c r="G1673" s="2" t="s">
        <v>2046</v>
      </c>
      <c r="H1673" s="2" t="s">
        <v>29045</v>
      </c>
      <c r="I1673" s="2"/>
      <c r="J1673" s="2"/>
      <c r="K1673" s="2"/>
      <c r="L1673" s="2"/>
      <c r="M1673" s="2" t="s">
        <v>1566</v>
      </c>
      <c r="N1673" s="2" t="s">
        <v>2058</v>
      </c>
      <c r="O1673" s="2" t="s">
        <v>2120</v>
      </c>
      <c r="P1673" s="2" t="s">
        <v>2562</v>
      </c>
      <c r="Q1673" s="2" t="s">
        <v>2051</v>
      </c>
      <c r="R1673" s="2" t="s">
        <v>2052</v>
      </c>
      <c r="S1673" s="2"/>
      <c r="T1673" s="2" t="s">
        <v>113</v>
      </c>
    </row>
    <row r="1674" spans="1:20" ht="14.25" customHeight="1">
      <c r="A1674" s="2" t="s">
        <v>29046</v>
      </c>
      <c r="B1674" s="2" t="s">
        <v>5784</v>
      </c>
      <c r="C1674" s="2" t="s">
        <v>29047</v>
      </c>
      <c r="D1674" s="2" t="s">
        <v>996</v>
      </c>
      <c r="E1674" s="2" t="s">
        <v>264</v>
      </c>
      <c r="F1674" s="2" t="s">
        <v>23365</v>
      </c>
      <c r="G1674" s="2" t="s">
        <v>2091</v>
      </c>
      <c r="H1674" s="2" t="s">
        <v>29048</v>
      </c>
      <c r="I1674" s="2"/>
      <c r="J1674" s="2"/>
      <c r="K1674" s="2"/>
      <c r="L1674" s="2"/>
      <c r="M1674" s="2" t="s">
        <v>1566</v>
      </c>
      <c r="N1674" s="2" t="s">
        <v>2058</v>
      </c>
      <c r="O1674" s="2" t="s">
        <v>2153</v>
      </c>
      <c r="P1674" s="2" t="s">
        <v>2609</v>
      </c>
      <c r="Q1674" s="2" t="s">
        <v>2051</v>
      </c>
      <c r="R1674" s="2" t="s">
        <v>2052</v>
      </c>
      <c r="S1674" s="2"/>
      <c r="T1674" s="2" t="s">
        <v>995</v>
      </c>
    </row>
    <row r="1675" spans="1:20" ht="14.25" customHeight="1">
      <c r="A1675" s="2" t="s">
        <v>29049</v>
      </c>
      <c r="B1675" s="2" t="s">
        <v>5784</v>
      </c>
      <c r="C1675" s="2" t="s">
        <v>9297</v>
      </c>
      <c r="D1675" s="2" t="s">
        <v>130</v>
      </c>
      <c r="E1675" s="2" t="s">
        <v>96</v>
      </c>
      <c r="F1675" s="2" t="s">
        <v>19933</v>
      </c>
      <c r="G1675" s="2" t="s">
        <v>2046</v>
      </c>
      <c r="H1675" s="2" t="s">
        <v>29050</v>
      </c>
      <c r="I1675" s="2"/>
      <c r="J1675" s="2"/>
      <c r="K1675" s="2"/>
      <c r="L1675" s="2"/>
      <c r="M1675" s="2" t="s">
        <v>1566</v>
      </c>
      <c r="N1675" s="2" t="s">
        <v>2058</v>
      </c>
      <c r="O1675" s="2" t="s">
        <v>2153</v>
      </c>
      <c r="P1675" s="2" t="s">
        <v>3235</v>
      </c>
      <c r="Q1675" s="2" t="s">
        <v>2051</v>
      </c>
      <c r="R1675" s="2" t="s">
        <v>2052</v>
      </c>
      <c r="S1675" s="2"/>
      <c r="T1675" s="2" t="s">
        <v>129</v>
      </c>
    </row>
    <row r="1676" spans="1:20" ht="14.25" customHeight="1">
      <c r="A1676" s="2" t="s">
        <v>29051</v>
      </c>
      <c r="B1676" s="2" t="s">
        <v>29052</v>
      </c>
      <c r="C1676" s="2" t="s">
        <v>3735</v>
      </c>
      <c r="D1676" s="2" t="s">
        <v>126</v>
      </c>
      <c r="E1676" s="2" t="s">
        <v>96</v>
      </c>
      <c r="F1676" s="2" t="s">
        <v>29053</v>
      </c>
      <c r="G1676" s="2" t="s">
        <v>2046</v>
      </c>
      <c r="H1676" s="2" t="s">
        <v>29054</v>
      </c>
      <c r="I1676" s="2"/>
      <c r="J1676" s="2"/>
      <c r="K1676" s="2"/>
      <c r="L1676" s="2"/>
      <c r="M1676" s="2" t="s">
        <v>1566</v>
      </c>
      <c r="N1676" s="2" t="s">
        <v>2058</v>
      </c>
      <c r="O1676" s="2" t="s">
        <v>2145</v>
      </c>
      <c r="P1676" s="2" t="s">
        <v>2372</v>
      </c>
      <c r="Q1676" s="2" t="s">
        <v>2051</v>
      </c>
      <c r="R1676" s="2" t="s">
        <v>2067</v>
      </c>
      <c r="S1676" s="2"/>
      <c r="T1676" s="2" t="s">
        <v>125</v>
      </c>
    </row>
    <row r="1677" spans="1:20" ht="14.25" customHeight="1">
      <c r="A1677" s="2" t="s">
        <v>29055</v>
      </c>
      <c r="B1677" s="2" t="s">
        <v>29052</v>
      </c>
      <c r="C1677" s="2" t="s">
        <v>29056</v>
      </c>
      <c r="D1677" s="2" t="s">
        <v>154</v>
      </c>
      <c r="E1677" s="2" t="s">
        <v>96</v>
      </c>
      <c r="F1677" s="2" t="s">
        <v>29057</v>
      </c>
      <c r="G1677" s="2" t="s">
        <v>2046</v>
      </c>
      <c r="H1677" s="2" t="s">
        <v>29058</v>
      </c>
      <c r="I1677" s="2"/>
      <c r="J1677" s="2"/>
      <c r="K1677" s="2"/>
      <c r="L1677" s="2"/>
      <c r="M1677" s="2" t="s">
        <v>1566</v>
      </c>
      <c r="N1677" s="2" t="s">
        <v>2058</v>
      </c>
      <c r="O1677" s="2" t="s">
        <v>2145</v>
      </c>
      <c r="P1677" s="2" t="s">
        <v>22151</v>
      </c>
      <c r="Q1677" s="2" t="s">
        <v>2051</v>
      </c>
      <c r="R1677" s="2" t="s">
        <v>2052</v>
      </c>
      <c r="S1677" s="2"/>
      <c r="T1677" s="2" t="s">
        <v>153</v>
      </c>
    </row>
    <row r="1678" spans="1:20" ht="14.25" customHeight="1">
      <c r="A1678" s="2" t="s">
        <v>29059</v>
      </c>
      <c r="B1678" s="2" t="s">
        <v>3040</v>
      </c>
      <c r="C1678" s="2" t="s">
        <v>29060</v>
      </c>
      <c r="D1678" s="2" t="s">
        <v>99</v>
      </c>
      <c r="E1678" s="2" t="s">
        <v>96</v>
      </c>
      <c r="F1678" s="2" t="s">
        <v>29061</v>
      </c>
      <c r="G1678" s="2" t="s">
        <v>2046</v>
      </c>
      <c r="H1678" s="2" t="s">
        <v>29062</v>
      </c>
      <c r="I1678" s="2"/>
      <c r="J1678" s="2"/>
      <c r="K1678" s="2"/>
      <c r="L1678" s="2"/>
      <c r="M1678" s="2" t="s">
        <v>1566</v>
      </c>
      <c r="N1678" s="2" t="s">
        <v>2058</v>
      </c>
      <c r="O1678" s="2" t="s">
        <v>2093</v>
      </c>
      <c r="P1678" s="2" t="s">
        <v>23212</v>
      </c>
      <c r="Q1678" s="2" t="s">
        <v>2051</v>
      </c>
      <c r="R1678" s="2" t="s">
        <v>2067</v>
      </c>
      <c r="S1678" s="2"/>
      <c r="T1678" s="2" t="s">
        <v>98</v>
      </c>
    </row>
    <row r="1679" spans="1:20" ht="14.25" customHeight="1">
      <c r="A1679" s="2" t="s">
        <v>29063</v>
      </c>
      <c r="B1679" s="2" t="s">
        <v>3040</v>
      </c>
      <c r="C1679" s="2" t="s">
        <v>29064</v>
      </c>
      <c r="D1679" s="2" t="s">
        <v>302</v>
      </c>
      <c r="E1679" s="2" t="s">
        <v>96</v>
      </c>
      <c r="F1679" s="2" t="s">
        <v>29065</v>
      </c>
      <c r="G1679" s="2" t="s">
        <v>2046</v>
      </c>
      <c r="H1679" s="2" t="s">
        <v>29066</v>
      </c>
      <c r="I1679" s="2" t="s">
        <v>29067</v>
      </c>
      <c r="J1679" s="2"/>
      <c r="K1679" s="2"/>
      <c r="L1679" s="2"/>
      <c r="M1679" s="2" t="s">
        <v>1566</v>
      </c>
      <c r="N1679" s="2" t="s">
        <v>2058</v>
      </c>
      <c r="O1679" s="2" t="s">
        <v>2093</v>
      </c>
      <c r="P1679" s="2" t="s">
        <v>18727</v>
      </c>
      <c r="Q1679" s="2" t="s">
        <v>2051</v>
      </c>
      <c r="R1679" s="2" t="s">
        <v>2067</v>
      </c>
      <c r="S1679" s="2"/>
      <c r="T1679" s="2" t="s">
        <v>301</v>
      </c>
    </row>
    <row r="1680" spans="1:20" ht="14.25" customHeight="1">
      <c r="A1680" s="2" t="s">
        <v>29068</v>
      </c>
      <c r="B1680" s="2" t="s">
        <v>3040</v>
      </c>
      <c r="C1680" s="2" t="s">
        <v>29069</v>
      </c>
      <c r="D1680" s="2" t="s">
        <v>318</v>
      </c>
      <c r="E1680" s="2" t="s">
        <v>96</v>
      </c>
      <c r="F1680" s="2" t="s">
        <v>29070</v>
      </c>
      <c r="G1680" s="2" t="s">
        <v>2046</v>
      </c>
      <c r="H1680" s="2" t="s">
        <v>29071</v>
      </c>
      <c r="I1680" s="2"/>
      <c r="J1680" s="2"/>
      <c r="K1680" s="2"/>
      <c r="L1680" s="2"/>
      <c r="M1680" s="2" t="s">
        <v>60</v>
      </c>
      <c r="N1680" s="2" t="s">
        <v>2058</v>
      </c>
      <c r="O1680" s="2" t="s">
        <v>2186</v>
      </c>
      <c r="P1680" s="2" t="s">
        <v>3246</v>
      </c>
      <c r="Q1680" s="2" t="s">
        <v>2051</v>
      </c>
      <c r="R1680" s="2"/>
      <c r="S1680" s="2"/>
      <c r="T1680" s="2" t="s">
        <v>317</v>
      </c>
    </row>
    <row r="1681" spans="1:20" ht="14.25" customHeight="1">
      <c r="A1681" s="2" t="s">
        <v>29072</v>
      </c>
      <c r="B1681" s="2" t="s">
        <v>3040</v>
      </c>
      <c r="C1681" s="2" t="s">
        <v>8923</v>
      </c>
      <c r="D1681" s="2" t="s">
        <v>128</v>
      </c>
      <c r="E1681" s="2" t="s">
        <v>96</v>
      </c>
      <c r="F1681" s="2" t="s">
        <v>29073</v>
      </c>
      <c r="G1681" s="2" t="s">
        <v>2046</v>
      </c>
      <c r="H1681" s="2" t="s">
        <v>29074</v>
      </c>
      <c r="I1681" s="2"/>
      <c r="J1681" s="2"/>
      <c r="K1681" s="2"/>
      <c r="L1681" s="2"/>
      <c r="M1681" s="2" t="s">
        <v>1566</v>
      </c>
      <c r="N1681" s="2" t="s">
        <v>2058</v>
      </c>
      <c r="O1681" s="2" t="s">
        <v>2153</v>
      </c>
      <c r="P1681" s="2" t="s">
        <v>2562</v>
      </c>
      <c r="Q1681" s="2" t="s">
        <v>2051</v>
      </c>
      <c r="R1681" s="2" t="s">
        <v>2052</v>
      </c>
      <c r="S1681" s="2"/>
      <c r="T1681" s="2" t="s">
        <v>127</v>
      </c>
    </row>
    <row r="1682" spans="1:20" ht="14.25" customHeight="1">
      <c r="A1682" s="2" t="s">
        <v>29075</v>
      </c>
      <c r="B1682" s="2" t="s">
        <v>5259</v>
      </c>
      <c r="C1682" s="2" t="s">
        <v>9643</v>
      </c>
      <c r="D1682" s="2" t="s">
        <v>248</v>
      </c>
      <c r="E1682" s="2" t="s">
        <v>96</v>
      </c>
      <c r="F1682" s="2" t="s">
        <v>25382</v>
      </c>
      <c r="G1682" s="2" t="s">
        <v>2046</v>
      </c>
      <c r="H1682" s="2" t="s">
        <v>29076</v>
      </c>
      <c r="I1682" s="2"/>
      <c r="J1682" s="2"/>
      <c r="K1682" s="2"/>
      <c r="L1682" s="2"/>
      <c r="M1682" s="2" t="s">
        <v>1566</v>
      </c>
      <c r="N1682" s="2" t="s">
        <v>2058</v>
      </c>
      <c r="O1682" s="2" t="s">
        <v>2259</v>
      </c>
      <c r="P1682" s="2" t="s">
        <v>4871</v>
      </c>
      <c r="Q1682" s="2" t="s">
        <v>2051</v>
      </c>
      <c r="R1682" s="2" t="s">
        <v>2052</v>
      </c>
      <c r="S1682" s="2"/>
      <c r="T1682" s="2" t="s">
        <v>247</v>
      </c>
    </row>
    <row r="1683" spans="1:20" ht="14.25" customHeight="1">
      <c r="A1683" s="2" t="s">
        <v>29077</v>
      </c>
      <c r="B1683" s="2" t="s">
        <v>5259</v>
      </c>
      <c r="C1683" s="2" t="s">
        <v>2829</v>
      </c>
      <c r="D1683" s="2" t="s">
        <v>996</v>
      </c>
      <c r="E1683" s="2" t="s">
        <v>264</v>
      </c>
      <c r="F1683" s="2" t="s">
        <v>29078</v>
      </c>
      <c r="G1683" s="2" t="s">
        <v>2091</v>
      </c>
      <c r="H1683" s="2" t="s">
        <v>29079</v>
      </c>
      <c r="I1683" s="2"/>
      <c r="J1683" s="2"/>
      <c r="K1683" s="2"/>
      <c r="L1683" s="2"/>
      <c r="M1683" s="2" t="s">
        <v>1566</v>
      </c>
      <c r="N1683" s="2" t="s">
        <v>2058</v>
      </c>
      <c r="O1683" s="2" t="s">
        <v>2153</v>
      </c>
      <c r="P1683" s="2" t="s">
        <v>2609</v>
      </c>
      <c r="Q1683" s="2" t="s">
        <v>2051</v>
      </c>
      <c r="R1683" s="2" t="s">
        <v>2052</v>
      </c>
      <c r="S1683" s="2"/>
      <c r="T1683" s="2" t="s">
        <v>995</v>
      </c>
    </row>
    <row r="1684" spans="1:20" ht="14.25" customHeight="1">
      <c r="A1684" s="2" t="s">
        <v>29080</v>
      </c>
      <c r="B1684" s="2" t="s">
        <v>5259</v>
      </c>
      <c r="C1684" s="2" t="s">
        <v>29081</v>
      </c>
      <c r="D1684" s="2" t="s">
        <v>996</v>
      </c>
      <c r="E1684" s="2" t="s">
        <v>264</v>
      </c>
      <c r="F1684" s="2" t="s">
        <v>23365</v>
      </c>
      <c r="G1684" s="2" t="s">
        <v>2091</v>
      </c>
      <c r="H1684" s="2" t="s">
        <v>29082</v>
      </c>
      <c r="I1684" s="2"/>
      <c r="J1684" s="2"/>
      <c r="K1684" s="2"/>
      <c r="L1684" s="2"/>
      <c r="M1684" s="2" t="s">
        <v>1566</v>
      </c>
      <c r="N1684" s="2" t="s">
        <v>2058</v>
      </c>
      <c r="O1684" s="2" t="s">
        <v>2153</v>
      </c>
      <c r="P1684" s="2" t="s">
        <v>2609</v>
      </c>
      <c r="Q1684" s="2" t="s">
        <v>2051</v>
      </c>
      <c r="R1684" s="2" t="s">
        <v>2052</v>
      </c>
      <c r="S1684" s="2"/>
      <c r="T1684" s="2" t="s">
        <v>995</v>
      </c>
    </row>
    <row r="1685" spans="1:20" ht="14.25" customHeight="1">
      <c r="A1685" s="2" t="s">
        <v>29083</v>
      </c>
      <c r="B1685" s="2" t="s">
        <v>29084</v>
      </c>
      <c r="C1685" s="2" t="s">
        <v>29085</v>
      </c>
      <c r="D1685" s="2" t="s">
        <v>710</v>
      </c>
      <c r="E1685" s="2" t="s">
        <v>264</v>
      </c>
      <c r="F1685" s="2" t="s">
        <v>2491</v>
      </c>
      <c r="G1685" s="2" t="s">
        <v>2046</v>
      </c>
      <c r="H1685" s="2" t="s">
        <v>29086</v>
      </c>
      <c r="I1685" s="2"/>
      <c r="J1685" s="2"/>
      <c r="K1685" s="2"/>
      <c r="L1685" s="2"/>
      <c r="M1685" s="2" t="s">
        <v>60</v>
      </c>
      <c r="N1685" s="2" t="s">
        <v>2058</v>
      </c>
      <c r="O1685" s="2" t="s">
        <v>2491</v>
      </c>
      <c r="P1685" s="2" t="s">
        <v>21281</v>
      </c>
      <c r="Q1685" s="2" t="s">
        <v>2051</v>
      </c>
      <c r="R1685" s="2" t="s">
        <v>2052</v>
      </c>
      <c r="S1685" s="2"/>
      <c r="T1685" s="2" t="s">
        <v>709</v>
      </c>
    </row>
    <row r="1686" spans="1:20" ht="14.25" customHeight="1">
      <c r="A1686" s="2" t="s">
        <v>29087</v>
      </c>
      <c r="B1686" s="2" t="s">
        <v>29088</v>
      </c>
      <c r="C1686" s="2" t="s">
        <v>29089</v>
      </c>
      <c r="D1686" s="2" t="s">
        <v>156</v>
      </c>
      <c r="E1686" s="2" t="s">
        <v>96</v>
      </c>
      <c r="F1686" s="2" t="s">
        <v>29090</v>
      </c>
      <c r="G1686" s="2" t="s">
        <v>2046</v>
      </c>
      <c r="H1686" s="2" t="s">
        <v>29091</v>
      </c>
      <c r="I1686" s="2"/>
      <c r="J1686" s="2"/>
      <c r="K1686" s="2"/>
      <c r="L1686" s="2"/>
      <c r="M1686" s="2" t="s">
        <v>1566</v>
      </c>
      <c r="N1686" s="2" t="s">
        <v>2058</v>
      </c>
      <c r="O1686" s="2" t="s">
        <v>2153</v>
      </c>
      <c r="P1686" s="2" t="s">
        <v>2534</v>
      </c>
      <c r="Q1686" s="2" t="s">
        <v>2051</v>
      </c>
      <c r="R1686" s="2" t="s">
        <v>2052</v>
      </c>
      <c r="S1686" s="2"/>
      <c r="T1686" s="2" t="s">
        <v>155</v>
      </c>
    </row>
    <row r="1687" spans="1:20" ht="14.25" customHeight="1">
      <c r="A1687" s="2" t="s">
        <v>29092</v>
      </c>
      <c r="B1687" s="2" t="s">
        <v>29093</v>
      </c>
      <c r="C1687" s="2" t="s">
        <v>19941</v>
      </c>
      <c r="D1687" s="2" t="s">
        <v>182</v>
      </c>
      <c r="E1687" s="2" t="s">
        <v>96</v>
      </c>
      <c r="F1687" s="2" t="s">
        <v>29094</v>
      </c>
      <c r="G1687" s="2" t="s">
        <v>2046</v>
      </c>
      <c r="H1687" s="2" t="s">
        <v>29095</v>
      </c>
      <c r="I1687" s="2"/>
      <c r="J1687" s="2"/>
      <c r="K1687" s="2"/>
      <c r="L1687" s="2"/>
      <c r="M1687" s="2" t="s">
        <v>1566</v>
      </c>
      <c r="N1687" s="2" t="s">
        <v>2058</v>
      </c>
      <c r="O1687" s="2" t="s">
        <v>2153</v>
      </c>
      <c r="P1687" s="2" t="s">
        <v>3363</v>
      </c>
      <c r="Q1687" s="2" t="s">
        <v>2051</v>
      </c>
      <c r="R1687" s="2" t="s">
        <v>2052</v>
      </c>
      <c r="S1687" s="2"/>
      <c r="T1687" s="2" t="s">
        <v>181</v>
      </c>
    </row>
    <row r="1688" spans="1:20" ht="14.25" customHeight="1">
      <c r="A1688" s="2" t="s">
        <v>29096</v>
      </c>
      <c r="B1688" s="2" t="s">
        <v>29097</v>
      </c>
      <c r="C1688" s="2" t="s">
        <v>29098</v>
      </c>
      <c r="D1688" s="2" t="s">
        <v>128</v>
      </c>
      <c r="E1688" s="2" t="s">
        <v>96</v>
      </c>
      <c r="F1688" s="2" t="s">
        <v>29099</v>
      </c>
      <c r="G1688" s="2" t="s">
        <v>2046</v>
      </c>
      <c r="H1688" s="2" t="s">
        <v>29100</v>
      </c>
      <c r="I1688" s="2" t="s">
        <v>29101</v>
      </c>
      <c r="J1688" s="2"/>
      <c r="K1688" s="2"/>
      <c r="L1688" s="2" t="s">
        <v>2287</v>
      </c>
      <c r="M1688" s="2" t="s">
        <v>1566</v>
      </c>
      <c r="N1688" s="2" t="s">
        <v>2048</v>
      </c>
      <c r="O1688" s="2" t="s">
        <v>2179</v>
      </c>
      <c r="P1688" s="2" t="s">
        <v>4182</v>
      </c>
      <c r="Q1688" s="2" t="s">
        <v>2051</v>
      </c>
      <c r="R1688" s="2" t="s">
        <v>2067</v>
      </c>
      <c r="S1688" s="2"/>
      <c r="T1688" s="2" t="s">
        <v>127</v>
      </c>
    </row>
    <row r="1689" spans="1:20" ht="14.25" customHeight="1">
      <c r="A1689" s="2" t="s">
        <v>29102</v>
      </c>
      <c r="B1689" s="2" t="s">
        <v>29103</v>
      </c>
      <c r="C1689" s="2" t="s">
        <v>29104</v>
      </c>
      <c r="D1689" s="2" t="s">
        <v>232</v>
      </c>
      <c r="E1689" s="2" t="s">
        <v>264</v>
      </c>
      <c r="F1689" s="2" t="s">
        <v>3606</v>
      </c>
      <c r="G1689" s="2" t="s">
        <v>2046</v>
      </c>
      <c r="H1689" s="2" t="s">
        <v>29105</v>
      </c>
      <c r="I1689" s="2"/>
      <c r="J1689" s="2"/>
      <c r="K1689" s="2"/>
      <c r="L1689" s="2"/>
      <c r="M1689" s="2" t="s">
        <v>1566</v>
      </c>
      <c r="N1689" s="2" t="s">
        <v>2058</v>
      </c>
      <c r="O1689" s="2" t="s">
        <v>2145</v>
      </c>
      <c r="P1689" s="2" t="s">
        <v>4570</v>
      </c>
      <c r="Q1689" s="2" t="s">
        <v>2051</v>
      </c>
      <c r="R1689" s="2" t="s">
        <v>2052</v>
      </c>
      <c r="S1689" s="2"/>
      <c r="T1689" s="2" t="s">
        <v>231</v>
      </c>
    </row>
    <row r="1690" spans="1:20" ht="14.25" customHeight="1">
      <c r="A1690" s="2" t="s">
        <v>29106</v>
      </c>
      <c r="B1690" s="2" t="s">
        <v>29107</v>
      </c>
      <c r="C1690" s="2" t="s">
        <v>29108</v>
      </c>
      <c r="D1690" s="2" t="s">
        <v>99</v>
      </c>
      <c r="E1690" s="2" t="s">
        <v>96</v>
      </c>
      <c r="F1690" s="2" t="s">
        <v>20045</v>
      </c>
      <c r="G1690" s="2" t="s">
        <v>2046</v>
      </c>
      <c r="H1690" s="2" t="s">
        <v>29109</v>
      </c>
      <c r="I1690" s="2"/>
      <c r="J1690" s="2"/>
      <c r="K1690" s="2"/>
      <c r="L1690" s="2"/>
      <c r="M1690" s="2" t="s">
        <v>1566</v>
      </c>
      <c r="N1690" s="2" t="s">
        <v>2058</v>
      </c>
      <c r="O1690" s="2" t="s">
        <v>2132</v>
      </c>
      <c r="P1690" s="2" t="s">
        <v>23523</v>
      </c>
      <c r="Q1690" s="2" t="s">
        <v>2051</v>
      </c>
      <c r="R1690" s="2" t="s">
        <v>2052</v>
      </c>
      <c r="S1690" s="2"/>
      <c r="T1690" s="2" t="s">
        <v>98</v>
      </c>
    </row>
    <row r="1691" spans="1:20" ht="14.25" customHeight="1">
      <c r="A1691" s="2" t="s">
        <v>29110</v>
      </c>
      <c r="B1691" s="2" t="s">
        <v>29111</v>
      </c>
      <c r="C1691" s="2" t="s">
        <v>29112</v>
      </c>
      <c r="D1691" s="2" t="s">
        <v>238</v>
      </c>
      <c r="E1691" s="2" t="s">
        <v>264</v>
      </c>
      <c r="F1691" s="2" t="s">
        <v>29113</v>
      </c>
      <c r="G1691" s="2" t="s">
        <v>2046</v>
      </c>
      <c r="H1691" s="2" t="s">
        <v>29114</v>
      </c>
      <c r="I1691" s="2"/>
      <c r="J1691" s="2"/>
      <c r="K1691" s="2"/>
      <c r="L1691" s="2"/>
      <c r="M1691" s="2" t="s">
        <v>1566</v>
      </c>
      <c r="N1691" s="2" t="s">
        <v>2058</v>
      </c>
      <c r="O1691" s="2" t="s">
        <v>2120</v>
      </c>
      <c r="P1691" s="2" t="s">
        <v>26351</v>
      </c>
      <c r="Q1691" s="2" t="s">
        <v>2051</v>
      </c>
      <c r="R1691" s="2" t="s">
        <v>2052</v>
      </c>
      <c r="S1691" s="2"/>
      <c r="T1691" s="2" t="s">
        <v>237</v>
      </c>
    </row>
    <row r="1692" spans="1:20" ht="14.25" customHeight="1">
      <c r="A1692" s="2" t="s">
        <v>29115</v>
      </c>
      <c r="B1692" s="2" t="s">
        <v>29116</v>
      </c>
      <c r="C1692" s="2" t="s">
        <v>29117</v>
      </c>
      <c r="D1692" s="2" t="s">
        <v>29118</v>
      </c>
      <c r="E1692" s="2" t="s">
        <v>264</v>
      </c>
      <c r="F1692" s="2" t="s">
        <v>2316</v>
      </c>
      <c r="G1692" s="2" t="s">
        <v>18247</v>
      </c>
      <c r="H1692" s="2" t="s">
        <v>29119</v>
      </c>
      <c r="I1692" s="2"/>
      <c r="J1692" s="2"/>
      <c r="K1692" s="2"/>
      <c r="L1692" s="2"/>
      <c r="M1692" s="2" t="s">
        <v>60</v>
      </c>
      <c r="N1692" s="2" t="s">
        <v>2058</v>
      </c>
      <c r="O1692" s="2" t="s">
        <v>2316</v>
      </c>
      <c r="P1692" s="2" t="s">
        <v>4630</v>
      </c>
      <c r="Q1692" s="2" t="s">
        <v>2051</v>
      </c>
      <c r="R1692" s="2" t="s">
        <v>2067</v>
      </c>
      <c r="S1692" s="2"/>
      <c r="T1692" s="2" t="s">
        <v>29120</v>
      </c>
    </row>
    <row r="1693" spans="1:20" ht="14.25" customHeight="1">
      <c r="A1693" s="2" t="s">
        <v>29121</v>
      </c>
      <c r="B1693" s="2" t="s">
        <v>15065</v>
      </c>
      <c r="C1693" s="2" t="s">
        <v>29122</v>
      </c>
      <c r="D1693" s="2" t="s">
        <v>156</v>
      </c>
      <c r="E1693" s="2" t="s">
        <v>96</v>
      </c>
      <c r="F1693" s="2" t="s">
        <v>29123</v>
      </c>
      <c r="G1693" s="2" t="s">
        <v>2046</v>
      </c>
      <c r="H1693" s="2" t="s">
        <v>29124</v>
      </c>
      <c r="I1693" s="2"/>
      <c r="J1693" s="2">
        <v>442072847200</v>
      </c>
      <c r="K1693" s="2"/>
      <c r="L1693" s="2"/>
      <c r="M1693" s="2" t="s">
        <v>1566</v>
      </c>
      <c r="N1693" s="2" t="s">
        <v>2048</v>
      </c>
      <c r="O1693" s="2" t="s">
        <v>2179</v>
      </c>
      <c r="P1693" s="2" t="s">
        <v>2398</v>
      </c>
      <c r="Q1693" s="2" t="s">
        <v>2051</v>
      </c>
      <c r="R1693" s="2" t="s">
        <v>2200</v>
      </c>
      <c r="S1693" s="2"/>
      <c r="T1693" s="2" t="s">
        <v>155</v>
      </c>
    </row>
    <row r="1694" spans="1:20" ht="14.25" customHeight="1">
      <c r="A1694" s="2" t="s">
        <v>29125</v>
      </c>
      <c r="B1694" s="2" t="s">
        <v>29126</v>
      </c>
      <c r="C1694" s="2" t="s">
        <v>29127</v>
      </c>
      <c r="D1694" s="2" t="s">
        <v>94</v>
      </c>
      <c r="E1694" s="2" t="s">
        <v>96</v>
      </c>
      <c r="F1694" s="2" t="s">
        <v>4664</v>
      </c>
      <c r="G1694" s="2" t="s">
        <v>2046</v>
      </c>
      <c r="H1694" s="2" t="s">
        <v>29128</v>
      </c>
      <c r="I1694" s="2"/>
      <c r="J1694" s="2"/>
      <c r="K1694" s="2"/>
      <c r="L1694" s="2"/>
      <c r="M1694" s="2" t="s">
        <v>1566</v>
      </c>
      <c r="N1694" s="2" t="s">
        <v>2058</v>
      </c>
      <c r="O1694" s="2" t="s">
        <v>2153</v>
      </c>
      <c r="P1694" s="2" t="s">
        <v>3363</v>
      </c>
      <c r="Q1694" s="2" t="s">
        <v>2051</v>
      </c>
      <c r="R1694" s="2" t="s">
        <v>2052</v>
      </c>
      <c r="S1694" s="2"/>
      <c r="T1694" s="2" t="s">
        <v>93</v>
      </c>
    </row>
    <row r="1695" spans="1:20" ht="14.25" customHeight="1">
      <c r="A1695" s="22" t="s">
        <v>29129</v>
      </c>
      <c r="B1695" s="22" t="s">
        <v>16294</v>
      </c>
      <c r="C1695" s="22" t="s">
        <v>3805</v>
      </c>
      <c r="D1695" s="22" t="s">
        <v>306</v>
      </c>
      <c r="E1695" s="22" t="s">
        <v>96</v>
      </c>
      <c r="F1695" s="22" t="s">
        <v>29130</v>
      </c>
      <c r="G1695" s="22" t="s">
        <v>2046</v>
      </c>
      <c r="H1695" s="22" t="s">
        <v>29131</v>
      </c>
      <c r="I1695" s="22"/>
      <c r="J1695" s="22"/>
      <c r="K1695" s="22"/>
      <c r="L1695" s="22"/>
      <c r="M1695" s="22" t="s">
        <v>1566</v>
      </c>
      <c r="N1695" s="22" t="s">
        <v>2058</v>
      </c>
      <c r="O1695" s="22" t="s">
        <v>2153</v>
      </c>
      <c r="P1695" s="22" t="s">
        <v>2066</v>
      </c>
      <c r="Q1695" s="22" t="s">
        <v>2051</v>
      </c>
      <c r="R1695" s="2" t="s">
        <v>2052</v>
      </c>
      <c r="S1695" s="2"/>
      <c r="T1695" s="2" t="s">
        <v>305</v>
      </c>
    </row>
    <row r="1696" spans="1:20" ht="14.25" customHeight="1">
      <c r="A1696" s="2" t="s">
        <v>29132</v>
      </c>
      <c r="B1696" s="2" t="s">
        <v>12582</v>
      </c>
      <c r="C1696" s="2" t="s">
        <v>29133</v>
      </c>
      <c r="D1696" s="2" t="s">
        <v>563</v>
      </c>
      <c r="E1696" s="2" t="s">
        <v>264</v>
      </c>
      <c r="F1696" s="2" t="s">
        <v>4083</v>
      </c>
      <c r="G1696" s="2" t="s">
        <v>2046</v>
      </c>
      <c r="H1696" s="2" t="s">
        <v>29134</v>
      </c>
      <c r="I1696" s="2"/>
      <c r="J1696" s="2"/>
      <c r="K1696" s="2"/>
      <c r="L1696" s="2"/>
      <c r="M1696" s="2" t="s">
        <v>1566</v>
      </c>
      <c r="N1696" s="2" t="s">
        <v>2058</v>
      </c>
      <c r="O1696" s="2" t="s">
        <v>2153</v>
      </c>
      <c r="P1696" s="2" t="s">
        <v>4570</v>
      </c>
      <c r="Q1696" s="2" t="s">
        <v>2051</v>
      </c>
      <c r="R1696" s="2" t="s">
        <v>2052</v>
      </c>
      <c r="S1696" s="2"/>
      <c r="T1696" s="2" t="s">
        <v>562</v>
      </c>
    </row>
    <row r="1697" spans="1:20" ht="14.25" customHeight="1">
      <c r="A1697" s="2" t="s">
        <v>29135</v>
      </c>
      <c r="B1697" s="2" t="s">
        <v>29136</v>
      </c>
      <c r="C1697" s="2" t="s">
        <v>29137</v>
      </c>
      <c r="D1697" s="2" t="s">
        <v>958</v>
      </c>
      <c r="E1697" s="2" t="s">
        <v>264</v>
      </c>
      <c r="F1697" s="2" t="s">
        <v>2473</v>
      </c>
      <c r="G1697" s="2" t="s">
        <v>2046</v>
      </c>
      <c r="H1697" s="2" t="s">
        <v>29138</v>
      </c>
      <c r="I1697" s="2"/>
      <c r="J1697" s="2"/>
      <c r="K1697" s="2"/>
      <c r="L1697" s="2"/>
      <c r="M1697" s="2" t="s">
        <v>59</v>
      </c>
      <c r="N1697" s="2" t="s">
        <v>2048</v>
      </c>
      <c r="O1697" s="2" t="s">
        <v>2301</v>
      </c>
      <c r="P1697" s="2" t="s">
        <v>20494</v>
      </c>
      <c r="Q1697" s="2" t="s">
        <v>2051</v>
      </c>
      <c r="R1697" s="2"/>
      <c r="S1697" s="2"/>
      <c r="T1697" s="2" t="s">
        <v>957</v>
      </c>
    </row>
    <row r="1698" spans="1:20" ht="14.25" customHeight="1">
      <c r="A1698" s="2" t="s">
        <v>29139</v>
      </c>
      <c r="B1698" s="2" t="s">
        <v>29140</v>
      </c>
      <c r="C1698" s="2" t="s">
        <v>29141</v>
      </c>
      <c r="D1698" s="2" t="s">
        <v>738</v>
      </c>
      <c r="E1698" s="2" t="s">
        <v>264</v>
      </c>
      <c r="F1698" s="2" t="s">
        <v>29142</v>
      </c>
      <c r="G1698" s="2" t="s">
        <v>2046</v>
      </c>
      <c r="H1698" s="2" t="s">
        <v>29143</v>
      </c>
      <c r="I1698" s="2"/>
      <c r="J1698" s="2"/>
      <c r="K1698" s="2"/>
      <c r="L1698" s="2"/>
      <c r="M1698" s="2" t="s">
        <v>1566</v>
      </c>
      <c r="N1698" s="2" t="s">
        <v>2058</v>
      </c>
      <c r="O1698" s="2" t="s">
        <v>2093</v>
      </c>
      <c r="P1698" s="2" t="s">
        <v>28139</v>
      </c>
      <c r="Q1698" s="2" t="s">
        <v>2051</v>
      </c>
      <c r="R1698" s="2" t="s">
        <v>2067</v>
      </c>
      <c r="S1698" s="2"/>
      <c r="T1698" s="2" t="s">
        <v>737</v>
      </c>
    </row>
    <row r="1699" spans="1:20" ht="14.25" customHeight="1">
      <c r="A1699" s="2" t="s">
        <v>29144</v>
      </c>
      <c r="B1699" s="2" t="s">
        <v>29145</v>
      </c>
      <c r="C1699" s="2" t="s">
        <v>29146</v>
      </c>
      <c r="D1699" s="2" t="s">
        <v>736</v>
      </c>
      <c r="E1699" s="2" t="s">
        <v>264</v>
      </c>
      <c r="F1699" s="2" t="s">
        <v>29147</v>
      </c>
      <c r="G1699" s="2" t="s">
        <v>2046</v>
      </c>
      <c r="H1699" s="2" t="s">
        <v>29148</v>
      </c>
      <c r="I1699" s="2"/>
      <c r="J1699" s="2"/>
      <c r="K1699" s="2"/>
      <c r="L1699" s="2"/>
      <c r="M1699" s="2" t="s">
        <v>1566</v>
      </c>
      <c r="N1699" s="2" t="s">
        <v>2058</v>
      </c>
      <c r="O1699" s="2" t="s">
        <v>2153</v>
      </c>
      <c r="P1699" s="2" t="s">
        <v>29149</v>
      </c>
      <c r="Q1699" s="2" t="s">
        <v>2051</v>
      </c>
      <c r="R1699" s="2" t="s">
        <v>2067</v>
      </c>
      <c r="S1699" s="2"/>
      <c r="T1699" s="2" t="s">
        <v>735</v>
      </c>
    </row>
    <row r="1700" spans="1:20" ht="14.25" customHeight="1">
      <c r="A1700" s="2" t="s">
        <v>29150</v>
      </c>
      <c r="B1700" s="2" t="s">
        <v>29151</v>
      </c>
      <c r="C1700" s="2" t="s">
        <v>29152</v>
      </c>
      <c r="D1700" s="2" t="s">
        <v>29153</v>
      </c>
      <c r="E1700" s="2" t="s">
        <v>264</v>
      </c>
      <c r="F1700" s="2" t="s">
        <v>2322</v>
      </c>
      <c r="G1700" s="2" t="s">
        <v>2091</v>
      </c>
      <c r="H1700" s="2" t="s">
        <v>29154</v>
      </c>
      <c r="I1700" s="2"/>
      <c r="J1700" s="2"/>
      <c r="K1700" s="2"/>
      <c r="L1700" s="2"/>
      <c r="M1700" s="2" t="s">
        <v>59</v>
      </c>
      <c r="N1700" s="2" t="s">
        <v>2058</v>
      </c>
      <c r="O1700" s="2" t="s">
        <v>2322</v>
      </c>
      <c r="P1700" s="2" t="s">
        <v>20230</v>
      </c>
      <c r="Q1700" s="2" t="s">
        <v>2051</v>
      </c>
      <c r="R1700" s="2"/>
      <c r="S1700" s="2"/>
      <c r="T1700" s="2" t="s">
        <v>29155</v>
      </c>
    </row>
    <row r="1701" spans="1:20" ht="14.25" customHeight="1">
      <c r="A1701" s="2" t="s">
        <v>29156</v>
      </c>
      <c r="B1701" s="2" t="s">
        <v>29157</v>
      </c>
      <c r="C1701" s="2" t="s">
        <v>29158</v>
      </c>
      <c r="D1701" s="2" t="s">
        <v>29159</v>
      </c>
      <c r="E1701" s="2" t="s">
        <v>264</v>
      </c>
      <c r="F1701" s="2" t="s">
        <v>2473</v>
      </c>
      <c r="G1701" s="2" t="s">
        <v>2091</v>
      </c>
      <c r="H1701" s="2" t="s">
        <v>29160</v>
      </c>
      <c r="I1701" s="2">
        <v>447525729686</v>
      </c>
      <c r="J1701" s="2"/>
      <c r="K1701" s="2"/>
      <c r="L1701" s="2"/>
      <c r="M1701" s="2" t="s">
        <v>59</v>
      </c>
      <c r="N1701" s="2" t="s">
        <v>2048</v>
      </c>
      <c r="O1701" s="2" t="s">
        <v>2301</v>
      </c>
      <c r="P1701" s="2" t="s">
        <v>20230</v>
      </c>
      <c r="Q1701" s="2" t="s">
        <v>2051</v>
      </c>
      <c r="R1701" s="2"/>
      <c r="S1701" s="2"/>
      <c r="T1701" s="2" t="s">
        <v>29161</v>
      </c>
    </row>
    <row r="1702" spans="1:20" ht="14.25" customHeight="1">
      <c r="A1702" s="2" t="s">
        <v>29162</v>
      </c>
      <c r="B1702" s="2" t="s">
        <v>29163</v>
      </c>
      <c r="C1702" s="2" t="s">
        <v>29164</v>
      </c>
      <c r="D1702" s="2" t="s">
        <v>447</v>
      </c>
      <c r="E1702" s="2" t="s">
        <v>96</v>
      </c>
      <c r="F1702" s="2" t="s">
        <v>2210</v>
      </c>
      <c r="G1702" s="2" t="s">
        <v>2046</v>
      </c>
      <c r="H1702" s="2" t="s">
        <v>29165</v>
      </c>
      <c r="I1702" s="2"/>
      <c r="J1702" s="2" t="s">
        <v>29166</v>
      </c>
      <c r="K1702" s="2"/>
      <c r="L1702" s="2"/>
      <c r="M1702" s="2" t="s">
        <v>59</v>
      </c>
      <c r="N1702" s="2" t="s">
        <v>2058</v>
      </c>
      <c r="O1702" s="2" t="s">
        <v>2101</v>
      </c>
      <c r="P1702" s="2" t="s">
        <v>24309</v>
      </c>
      <c r="Q1702" s="2" t="s">
        <v>2051</v>
      </c>
      <c r="R1702" s="2" t="s">
        <v>2052</v>
      </c>
      <c r="S1702" s="2"/>
      <c r="T1702" s="2" t="s">
        <v>446</v>
      </c>
    </row>
    <row r="1703" spans="1:20" ht="14.25" customHeight="1">
      <c r="A1703" s="2" t="s">
        <v>29167</v>
      </c>
      <c r="B1703" s="2" t="s">
        <v>29168</v>
      </c>
      <c r="C1703" s="2" t="s">
        <v>29169</v>
      </c>
      <c r="D1703" s="2" t="s">
        <v>99</v>
      </c>
      <c r="E1703" s="2" t="s">
        <v>96</v>
      </c>
      <c r="F1703" s="2" t="s">
        <v>29170</v>
      </c>
      <c r="G1703" s="2" t="s">
        <v>2046</v>
      </c>
      <c r="H1703" s="2" t="s">
        <v>29171</v>
      </c>
      <c r="I1703" s="2"/>
      <c r="J1703" s="2"/>
      <c r="K1703" s="2"/>
      <c r="L1703" s="2"/>
      <c r="M1703" s="2" t="s">
        <v>1566</v>
      </c>
      <c r="N1703" s="2" t="s">
        <v>2048</v>
      </c>
      <c r="O1703" s="2" t="s">
        <v>2199</v>
      </c>
      <c r="P1703" s="2" t="s">
        <v>4630</v>
      </c>
      <c r="Q1703" s="2" t="s">
        <v>2051</v>
      </c>
      <c r="R1703" s="2" t="s">
        <v>2052</v>
      </c>
      <c r="S1703" s="2"/>
      <c r="T1703" s="2" t="s">
        <v>98</v>
      </c>
    </row>
    <row r="1704" spans="1:20" ht="14.25" customHeight="1">
      <c r="A1704" s="2" t="s">
        <v>29172</v>
      </c>
      <c r="B1704" s="2" t="s">
        <v>29173</v>
      </c>
      <c r="C1704" s="2" t="s">
        <v>29174</v>
      </c>
      <c r="D1704" s="2" t="s">
        <v>156</v>
      </c>
      <c r="E1704" s="2" t="s">
        <v>96</v>
      </c>
      <c r="F1704" s="2" t="s">
        <v>18473</v>
      </c>
      <c r="G1704" s="2" t="s">
        <v>2046</v>
      </c>
      <c r="H1704" s="2" t="s">
        <v>29175</v>
      </c>
      <c r="I1704" s="2"/>
      <c r="J1704" s="2"/>
      <c r="K1704" s="2"/>
      <c r="L1704" s="2"/>
      <c r="M1704" s="2" t="s">
        <v>59</v>
      </c>
      <c r="N1704" s="2" t="s">
        <v>2058</v>
      </c>
      <c r="O1704" s="2" t="s">
        <v>3226</v>
      </c>
      <c r="P1704" s="2" t="s">
        <v>2398</v>
      </c>
      <c r="Q1704" s="2" t="s">
        <v>2051</v>
      </c>
      <c r="R1704" s="2" t="s">
        <v>2052</v>
      </c>
      <c r="S1704" s="2"/>
      <c r="T1704" s="2" t="s">
        <v>155</v>
      </c>
    </row>
    <row r="1705" spans="1:20" ht="14.25" customHeight="1">
      <c r="A1705" s="2" t="s">
        <v>29176</v>
      </c>
      <c r="B1705" s="2" t="s">
        <v>29177</v>
      </c>
      <c r="C1705" s="2" t="s">
        <v>29178</v>
      </c>
      <c r="D1705" s="2" t="s">
        <v>25443</v>
      </c>
      <c r="E1705" s="2" t="s">
        <v>264</v>
      </c>
      <c r="F1705" s="2" t="s">
        <v>29179</v>
      </c>
      <c r="G1705" s="2" t="s">
        <v>2046</v>
      </c>
      <c r="H1705" s="2" t="s">
        <v>29180</v>
      </c>
      <c r="I1705" s="2"/>
      <c r="J1705" s="2"/>
      <c r="K1705" s="2"/>
      <c r="L1705" s="2"/>
      <c r="M1705" s="2" t="s">
        <v>1566</v>
      </c>
      <c r="N1705" s="2" t="s">
        <v>2058</v>
      </c>
      <c r="O1705" s="2" t="s">
        <v>2093</v>
      </c>
      <c r="P1705" s="2" t="s">
        <v>4570</v>
      </c>
      <c r="Q1705" s="2" t="s">
        <v>2051</v>
      </c>
      <c r="R1705" s="2" t="s">
        <v>2067</v>
      </c>
      <c r="S1705" s="2"/>
      <c r="T1705" s="2" t="s">
        <v>185</v>
      </c>
    </row>
    <row r="1706" spans="1:20" ht="14.25" customHeight="1">
      <c r="A1706" s="2" t="s">
        <v>29181</v>
      </c>
      <c r="B1706" s="2" t="s">
        <v>6829</v>
      </c>
      <c r="C1706" s="2" t="s">
        <v>29182</v>
      </c>
      <c r="D1706" s="2" t="s">
        <v>1212</v>
      </c>
      <c r="E1706" s="2" t="s">
        <v>264</v>
      </c>
      <c r="F1706" s="2" t="s">
        <v>2112</v>
      </c>
      <c r="G1706" s="2" t="s">
        <v>2046</v>
      </c>
      <c r="H1706" s="2" t="s">
        <v>29183</v>
      </c>
      <c r="I1706" s="2"/>
      <c r="J1706" s="2"/>
      <c r="K1706" s="2"/>
      <c r="L1706" s="2"/>
      <c r="M1706" s="2" t="s">
        <v>1566</v>
      </c>
      <c r="N1706" s="2" t="s">
        <v>2058</v>
      </c>
      <c r="O1706" s="2" t="s">
        <v>2093</v>
      </c>
      <c r="P1706" s="2" t="s">
        <v>4570</v>
      </c>
      <c r="Q1706" s="2" t="s">
        <v>2051</v>
      </c>
      <c r="R1706" s="2" t="s">
        <v>2067</v>
      </c>
      <c r="S1706" s="2"/>
      <c r="T1706" s="2" t="s">
        <v>1211</v>
      </c>
    </row>
    <row r="1707" spans="1:20" ht="14.25" customHeight="1">
      <c r="A1707" s="2" t="s">
        <v>29184</v>
      </c>
      <c r="B1707" s="2" t="s">
        <v>6829</v>
      </c>
      <c r="C1707" s="2" t="s">
        <v>29185</v>
      </c>
      <c r="D1707" s="2" t="s">
        <v>166</v>
      </c>
      <c r="E1707" s="2" t="s">
        <v>96</v>
      </c>
      <c r="F1707" s="2" t="s">
        <v>29186</v>
      </c>
      <c r="G1707" s="2" t="s">
        <v>2046</v>
      </c>
      <c r="H1707" s="2" t="s">
        <v>29187</v>
      </c>
      <c r="I1707" s="2"/>
      <c r="J1707" s="2"/>
      <c r="K1707" s="2"/>
      <c r="L1707" s="2"/>
      <c r="M1707" s="2" t="s">
        <v>1566</v>
      </c>
      <c r="N1707" s="2" t="s">
        <v>2048</v>
      </c>
      <c r="O1707" s="2" t="s">
        <v>2199</v>
      </c>
      <c r="P1707" s="2" t="s">
        <v>2456</v>
      </c>
      <c r="Q1707" s="2" t="s">
        <v>2051</v>
      </c>
      <c r="R1707" s="2" t="s">
        <v>3993</v>
      </c>
      <c r="S1707" s="2"/>
      <c r="T1707" s="2" t="s">
        <v>165</v>
      </c>
    </row>
    <row r="1708" spans="1:20" ht="14.25" customHeight="1">
      <c r="A1708" s="2" t="s">
        <v>29188</v>
      </c>
      <c r="B1708" s="2" t="s">
        <v>6829</v>
      </c>
      <c r="C1708" s="2" t="s">
        <v>8704</v>
      </c>
      <c r="D1708" s="2" t="s">
        <v>114</v>
      </c>
      <c r="E1708" s="2" t="s">
        <v>96</v>
      </c>
      <c r="F1708" s="2" t="s">
        <v>4810</v>
      </c>
      <c r="G1708" s="2" t="s">
        <v>2046</v>
      </c>
      <c r="H1708" s="2" t="s">
        <v>29189</v>
      </c>
      <c r="I1708" s="2"/>
      <c r="J1708" s="2"/>
      <c r="K1708" s="2"/>
      <c r="L1708" s="2"/>
      <c r="M1708" s="2" t="s">
        <v>1566</v>
      </c>
      <c r="N1708" s="2" t="s">
        <v>2058</v>
      </c>
      <c r="O1708" s="2" t="s">
        <v>2153</v>
      </c>
      <c r="P1708" s="2" t="s">
        <v>27234</v>
      </c>
      <c r="Q1708" s="2" t="s">
        <v>2051</v>
      </c>
      <c r="R1708" s="2" t="s">
        <v>2052</v>
      </c>
      <c r="S1708" s="2"/>
      <c r="T1708" s="2" t="s">
        <v>113</v>
      </c>
    </row>
    <row r="1709" spans="1:20" ht="14.25" customHeight="1">
      <c r="A1709" s="2" t="s">
        <v>29190</v>
      </c>
      <c r="B1709" s="2" t="s">
        <v>2325</v>
      </c>
      <c r="C1709" s="2" t="s">
        <v>13417</v>
      </c>
      <c r="D1709" s="2" t="s">
        <v>99</v>
      </c>
      <c r="E1709" s="2" t="s">
        <v>96</v>
      </c>
      <c r="F1709" s="2" t="s">
        <v>29191</v>
      </c>
      <c r="G1709" s="2" t="s">
        <v>2046</v>
      </c>
      <c r="H1709" s="2" t="s">
        <v>29192</v>
      </c>
      <c r="I1709" s="2"/>
      <c r="J1709" s="2"/>
      <c r="K1709" s="2"/>
      <c r="L1709" s="2"/>
      <c r="M1709" s="2" t="s">
        <v>1566</v>
      </c>
      <c r="N1709" s="2" t="s">
        <v>2048</v>
      </c>
      <c r="O1709" s="2" t="s">
        <v>2179</v>
      </c>
      <c r="P1709" s="2" t="s">
        <v>23417</v>
      </c>
      <c r="Q1709" s="2" t="s">
        <v>2051</v>
      </c>
      <c r="R1709" s="2" t="s">
        <v>2052</v>
      </c>
      <c r="S1709" s="2"/>
      <c r="T1709" s="2" t="s">
        <v>98</v>
      </c>
    </row>
    <row r="1710" spans="1:20" ht="14.25" customHeight="1">
      <c r="A1710" s="2" t="s">
        <v>29193</v>
      </c>
      <c r="B1710" s="2" t="s">
        <v>12690</v>
      </c>
      <c r="C1710" s="2" t="s">
        <v>29194</v>
      </c>
      <c r="D1710" s="2" t="s">
        <v>28021</v>
      </c>
      <c r="E1710" s="2" t="s">
        <v>264</v>
      </c>
      <c r="F1710" s="2" t="s">
        <v>3059</v>
      </c>
      <c r="G1710" s="2" t="s">
        <v>23895</v>
      </c>
      <c r="H1710" s="2" t="s">
        <v>29195</v>
      </c>
      <c r="I1710" s="2"/>
      <c r="J1710" s="2"/>
      <c r="K1710" s="2"/>
      <c r="L1710" s="2"/>
      <c r="M1710" s="2" t="s">
        <v>60</v>
      </c>
      <c r="N1710" s="2" t="s">
        <v>2058</v>
      </c>
      <c r="O1710" s="2" t="s">
        <v>2186</v>
      </c>
      <c r="P1710" s="2" t="s">
        <v>2609</v>
      </c>
      <c r="Q1710" s="2" t="s">
        <v>2051</v>
      </c>
      <c r="R1710" s="2"/>
      <c r="S1710" s="2"/>
      <c r="T1710" s="2" t="s">
        <v>28023</v>
      </c>
    </row>
    <row r="1711" spans="1:20" ht="14.25" customHeight="1">
      <c r="A1711" s="2" t="s">
        <v>29196</v>
      </c>
      <c r="B1711" s="2" t="s">
        <v>12690</v>
      </c>
      <c r="C1711" s="2" t="s">
        <v>29197</v>
      </c>
      <c r="D1711" s="2" t="s">
        <v>28623</v>
      </c>
      <c r="E1711" s="2" t="s">
        <v>264</v>
      </c>
      <c r="F1711" s="2" t="s">
        <v>20785</v>
      </c>
      <c r="G1711" s="2" t="s">
        <v>23124</v>
      </c>
      <c r="H1711" s="2" t="s">
        <v>29198</v>
      </c>
      <c r="I1711" s="2"/>
      <c r="J1711" s="2"/>
      <c r="K1711" s="2"/>
      <c r="L1711" s="2"/>
      <c r="M1711" s="2" t="s">
        <v>60</v>
      </c>
      <c r="N1711" s="2" t="s">
        <v>2058</v>
      </c>
      <c r="O1711" s="2" t="s">
        <v>2186</v>
      </c>
      <c r="P1711" s="2" t="s">
        <v>2609</v>
      </c>
      <c r="Q1711" s="2" t="s">
        <v>2051</v>
      </c>
      <c r="R1711" s="2" t="s">
        <v>2067</v>
      </c>
      <c r="S1711" s="2"/>
      <c r="T1711" s="2" t="s">
        <v>28625</v>
      </c>
    </row>
    <row r="1712" spans="1:20" ht="14.25" customHeight="1">
      <c r="A1712" s="2" t="s">
        <v>29199</v>
      </c>
      <c r="B1712" s="2" t="s">
        <v>29200</v>
      </c>
      <c r="C1712" s="2" t="s">
        <v>29201</v>
      </c>
      <c r="D1712" s="2" t="s">
        <v>28161</v>
      </c>
      <c r="E1712" s="2" t="s">
        <v>264</v>
      </c>
      <c r="F1712" s="2" t="s">
        <v>2824</v>
      </c>
      <c r="G1712" s="2" t="s">
        <v>23598</v>
      </c>
      <c r="H1712" s="2" t="s">
        <v>29202</v>
      </c>
      <c r="I1712" s="2"/>
      <c r="J1712" s="2"/>
      <c r="K1712" s="2"/>
      <c r="L1712" s="2"/>
      <c r="M1712" s="2" t="s">
        <v>60</v>
      </c>
      <c r="N1712" s="2" t="s">
        <v>2058</v>
      </c>
      <c r="O1712" s="2" t="s">
        <v>2316</v>
      </c>
      <c r="P1712" s="2" t="s">
        <v>2609</v>
      </c>
      <c r="Q1712" s="2" t="s">
        <v>2051</v>
      </c>
      <c r="R1712" s="2" t="s">
        <v>2052</v>
      </c>
      <c r="S1712" s="2"/>
      <c r="T1712" s="2" t="s">
        <v>28163</v>
      </c>
    </row>
    <row r="1713" spans="1:20" ht="14.25" customHeight="1">
      <c r="A1713" s="2" t="s">
        <v>29203</v>
      </c>
      <c r="B1713" s="2" t="s">
        <v>29204</v>
      </c>
      <c r="C1713" s="2" t="s">
        <v>29205</v>
      </c>
      <c r="D1713" s="2" t="s">
        <v>206</v>
      </c>
      <c r="E1713" s="2" t="s">
        <v>264</v>
      </c>
      <c r="F1713" s="2" t="s">
        <v>29206</v>
      </c>
      <c r="G1713" s="2" t="s">
        <v>2046</v>
      </c>
      <c r="H1713" s="2" t="s">
        <v>29207</v>
      </c>
      <c r="I1713" s="2"/>
      <c r="J1713" s="2"/>
      <c r="K1713" s="2"/>
      <c r="L1713" s="2"/>
      <c r="M1713" s="2" t="s">
        <v>1566</v>
      </c>
      <c r="N1713" s="2" t="s">
        <v>2058</v>
      </c>
      <c r="O1713" s="2" t="s">
        <v>2139</v>
      </c>
      <c r="P1713" s="2" t="s">
        <v>2534</v>
      </c>
      <c r="Q1713" s="2" t="s">
        <v>2051</v>
      </c>
      <c r="R1713" s="2" t="s">
        <v>2052</v>
      </c>
      <c r="S1713" s="2"/>
      <c r="T1713" s="2" t="s">
        <v>205</v>
      </c>
    </row>
    <row r="1714" spans="1:20" ht="14.25" customHeight="1">
      <c r="A1714" s="2" t="s">
        <v>29208</v>
      </c>
      <c r="B1714" s="2" t="s">
        <v>29209</v>
      </c>
      <c r="C1714" s="2" t="s">
        <v>29210</v>
      </c>
      <c r="D1714" s="2" t="s">
        <v>29211</v>
      </c>
      <c r="E1714" s="2" t="s">
        <v>264</v>
      </c>
      <c r="F1714" s="2" t="s">
        <v>2320</v>
      </c>
      <c r="G1714" s="2" t="s">
        <v>18247</v>
      </c>
      <c r="H1714" s="2" t="s">
        <v>29212</v>
      </c>
      <c r="I1714" s="2"/>
      <c r="J1714" s="2"/>
      <c r="K1714" s="2"/>
      <c r="L1714" s="2"/>
      <c r="M1714" s="2" t="s">
        <v>59</v>
      </c>
      <c r="N1714" s="2" t="s">
        <v>2058</v>
      </c>
      <c r="O1714" s="2" t="s">
        <v>2322</v>
      </c>
      <c r="P1714" s="2" t="s">
        <v>2609</v>
      </c>
      <c r="Q1714" s="2" t="s">
        <v>2051</v>
      </c>
      <c r="R1714" s="2" t="s">
        <v>2052</v>
      </c>
      <c r="S1714" s="2"/>
      <c r="T1714" s="2" t="s">
        <v>29213</v>
      </c>
    </row>
    <row r="1715" spans="1:20" ht="14.25" customHeight="1">
      <c r="A1715" s="2" t="s">
        <v>29214</v>
      </c>
      <c r="B1715" s="2" t="s">
        <v>5993</v>
      </c>
      <c r="C1715" s="2" t="s">
        <v>29215</v>
      </c>
      <c r="D1715" s="2" t="s">
        <v>310</v>
      </c>
      <c r="E1715" s="2" t="s">
        <v>96</v>
      </c>
      <c r="F1715" s="2" t="s">
        <v>29216</v>
      </c>
      <c r="G1715" s="2" t="s">
        <v>2046</v>
      </c>
      <c r="H1715" s="2" t="s">
        <v>29217</v>
      </c>
      <c r="I1715" s="2"/>
      <c r="J1715" s="2"/>
      <c r="K1715" s="2"/>
      <c r="L1715" s="2"/>
      <c r="M1715" s="2" t="s">
        <v>1566</v>
      </c>
      <c r="N1715" s="2" t="s">
        <v>2058</v>
      </c>
      <c r="O1715" s="2" t="s">
        <v>2145</v>
      </c>
      <c r="P1715" s="2" t="s">
        <v>19584</v>
      </c>
      <c r="Q1715" s="2" t="s">
        <v>2051</v>
      </c>
      <c r="R1715" s="2" t="s">
        <v>2067</v>
      </c>
      <c r="S1715" s="2"/>
      <c r="T1715" s="2" t="s">
        <v>309</v>
      </c>
    </row>
    <row r="1716" spans="1:20" ht="14.25" customHeight="1">
      <c r="A1716" s="2" t="s">
        <v>29218</v>
      </c>
      <c r="B1716" s="2" t="s">
        <v>29219</v>
      </c>
      <c r="C1716" s="2" t="s">
        <v>29220</v>
      </c>
      <c r="D1716" s="2" t="s">
        <v>134</v>
      </c>
      <c r="E1716" s="2" t="s">
        <v>96</v>
      </c>
      <c r="F1716" s="2" t="s">
        <v>29221</v>
      </c>
      <c r="G1716" s="2" t="s">
        <v>2046</v>
      </c>
      <c r="H1716" s="2" t="s">
        <v>29222</v>
      </c>
      <c r="I1716" s="2"/>
      <c r="J1716" s="2"/>
      <c r="K1716" s="2"/>
      <c r="L1716" s="2"/>
      <c r="M1716" s="2" t="s">
        <v>1566</v>
      </c>
      <c r="N1716" s="2" t="s">
        <v>2058</v>
      </c>
      <c r="O1716" s="2" t="s">
        <v>2059</v>
      </c>
      <c r="P1716" s="2" t="s">
        <v>2066</v>
      </c>
      <c r="Q1716" s="2" t="s">
        <v>2051</v>
      </c>
      <c r="R1716" s="2" t="s">
        <v>2052</v>
      </c>
      <c r="S1716" s="2"/>
      <c r="T1716" s="2" t="s">
        <v>133</v>
      </c>
    </row>
    <row r="1717" spans="1:20" ht="14.25" customHeight="1">
      <c r="A1717" s="2" t="s">
        <v>29223</v>
      </c>
      <c r="B1717" s="2" t="s">
        <v>29224</v>
      </c>
      <c r="C1717" s="2" t="s">
        <v>3756</v>
      </c>
      <c r="D1717" s="2" t="s">
        <v>1512</v>
      </c>
      <c r="E1717" s="2" t="s">
        <v>264</v>
      </c>
      <c r="F1717" s="2" t="s">
        <v>2473</v>
      </c>
      <c r="G1717" s="2" t="s">
        <v>2046</v>
      </c>
      <c r="H1717" s="2" t="s">
        <v>29225</v>
      </c>
      <c r="I1717" s="2"/>
      <c r="J1717" s="2"/>
      <c r="K1717" s="2"/>
      <c r="L1717" s="2"/>
      <c r="M1717" s="2" t="s">
        <v>59</v>
      </c>
      <c r="N1717" s="2" t="s">
        <v>2048</v>
      </c>
      <c r="O1717" s="2" t="s">
        <v>2301</v>
      </c>
      <c r="P1717" s="2" t="s">
        <v>20494</v>
      </c>
      <c r="Q1717" s="2" t="s">
        <v>2051</v>
      </c>
      <c r="R1717" s="2" t="s">
        <v>2052</v>
      </c>
      <c r="S1717" s="2"/>
      <c r="T1717" s="2" t="s">
        <v>1511</v>
      </c>
    </row>
    <row r="1718" spans="1:20" ht="14.25" customHeight="1">
      <c r="A1718" s="2" t="s">
        <v>29226</v>
      </c>
      <c r="B1718" s="2" t="s">
        <v>29227</v>
      </c>
      <c r="C1718" s="2" t="s">
        <v>29228</v>
      </c>
      <c r="D1718" s="2" t="s">
        <v>168</v>
      </c>
      <c r="E1718" s="2" t="s">
        <v>96</v>
      </c>
      <c r="F1718" s="2" t="s">
        <v>29229</v>
      </c>
      <c r="G1718" s="2" t="s">
        <v>2046</v>
      </c>
      <c r="H1718" s="2" t="s">
        <v>29230</v>
      </c>
      <c r="I1718" s="2">
        <v>447930140234</v>
      </c>
      <c r="J1718" s="2"/>
      <c r="K1718" s="2"/>
      <c r="L1718" s="2"/>
      <c r="M1718" s="2" t="s">
        <v>1566</v>
      </c>
      <c r="N1718" s="2" t="s">
        <v>2058</v>
      </c>
      <c r="O1718" s="2" t="s">
        <v>2153</v>
      </c>
      <c r="P1718" s="2" t="s">
        <v>2534</v>
      </c>
      <c r="Q1718" s="2" t="s">
        <v>2051</v>
      </c>
      <c r="R1718" s="2" t="s">
        <v>2052</v>
      </c>
      <c r="S1718" s="2"/>
      <c r="T1718" s="2" t="s">
        <v>167</v>
      </c>
    </row>
    <row r="1719" spans="1:20" ht="14.25" customHeight="1">
      <c r="A1719" s="2" t="s">
        <v>29231</v>
      </c>
      <c r="B1719" s="2" t="s">
        <v>29232</v>
      </c>
      <c r="C1719" s="2" t="s">
        <v>29233</v>
      </c>
      <c r="D1719" s="2" t="s">
        <v>2402</v>
      </c>
      <c r="E1719" s="2" t="s">
        <v>96</v>
      </c>
      <c r="F1719" s="2" t="s">
        <v>29234</v>
      </c>
      <c r="G1719" s="2" t="s">
        <v>2404</v>
      </c>
      <c r="H1719" s="2" t="s">
        <v>29235</v>
      </c>
      <c r="I1719" s="2" t="s">
        <v>29236</v>
      </c>
      <c r="J1719" s="2" t="s">
        <v>29237</v>
      </c>
      <c r="K1719" s="2"/>
      <c r="L1719" s="2"/>
      <c r="M1719" s="2" t="s">
        <v>59</v>
      </c>
      <c r="N1719" s="2" t="s">
        <v>2058</v>
      </c>
      <c r="O1719" s="2" t="s">
        <v>2172</v>
      </c>
      <c r="P1719" s="2" t="s">
        <v>29238</v>
      </c>
      <c r="Q1719" s="2" t="s">
        <v>2051</v>
      </c>
      <c r="R1719" s="2"/>
      <c r="S1719" s="2"/>
      <c r="T1719" s="2" t="s">
        <v>2409</v>
      </c>
    </row>
    <row r="1720" spans="1:20" ht="14.25" customHeight="1">
      <c r="A1720" s="2" t="s">
        <v>29239</v>
      </c>
      <c r="B1720" s="2" t="s">
        <v>8698</v>
      </c>
      <c r="C1720" s="2" t="s">
        <v>5323</v>
      </c>
      <c r="D1720" s="2" t="s">
        <v>226</v>
      </c>
      <c r="E1720" s="2" t="s">
        <v>96</v>
      </c>
      <c r="F1720" s="2" t="s">
        <v>4664</v>
      </c>
      <c r="G1720" s="2" t="s">
        <v>2046</v>
      </c>
      <c r="H1720" s="2" t="s">
        <v>29240</v>
      </c>
      <c r="I1720" s="2"/>
      <c r="J1720" s="2"/>
      <c r="K1720" s="2"/>
      <c r="L1720" s="2"/>
      <c r="M1720" s="2" t="s">
        <v>1566</v>
      </c>
      <c r="N1720" s="2" t="s">
        <v>2058</v>
      </c>
      <c r="O1720" s="2" t="s">
        <v>2153</v>
      </c>
      <c r="P1720" s="2" t="s">
        <v>2372</v>
      </c>
      <c r="Q1720" s="2" t="s">
        <v>2051</v>
      </c>
      <c r="R1720" s="2" t="s">
        <v>2052</v>
      </c>
      <c r="S1720" s="2"/>
      <c r="T1720" s="2" t="s">
        <v>225</v>
      </c>
    </row>
    <row r="1721" spans="1:20" ht="14.25" customHeight="1">
      <c r="A1721" s="2" t="s">
        <v>29241</v>
      </c>
      <c r="B1721" s="2" t="s">
        <v>5343</v>
      </c>
      <c r="C1721" s="2" t="s">
        <v>29242</v>
      </c>
      <c r="D1721" s="2" t="s">
        <v>99</v>
      </c>
      <c r="E1721" s="2" t="s">
        <v>96</v>
      </c>
      <c r="F1721" s="2" t="s">
        <v>29243</v>
      </c>
      <c r="G1721" s="2" t="s">
        <v>2046</v>
      </c>
      <c r="H1721" s="2" t="s">
        <v>29244</v>
      </c>
      <c r="I1721" s="2"/>
      <c r="J1721" s="2"/>
      <c r="K1721" s="2"/>
      <c r="L1721" s="2"/>
      <c r="M1721" s="2" t="s">
        <v>1566</v>
      </c>
      <c r="N1721" s="2" t="s">
        <v>2048</v>
      </c>
      <c r="O1721" s="2" t="s">
        <v>2179</v>
      </c>
      <c r="P1721" s="2" t="s">
        <v>29245</v>
      </c>
      <c r="Q1721" s="2" t="s">
        <v>2051</v>
      </c>
      <c r="R1721" s="2" t="s">
        <v>2052</v>
      </c>
      <c r="S1721" s="2"/>
      <c r="T1721" s="2" t="s">
        <v>98</v>
      </c>
    </row>
    <row r="1722" spans="1:20" ht="14.25" customHeight="1">
      <c r="A1722" s="2" t="s">
        <v>29246</v>
      </c>
      <c r="B1722" s="2" t="s">
        <v>29247</v>
      </c>
      <c r="C1722" s="2" t="s">
        <v>29248</v>
      </c>
      <c r="D1722" s="2" t="s">
        <v>1556</v>
      </c>
      <c r="E1722" s="2" t="s">
        <v>264</v>
      </c>
      <c r="F1722" s="2" t="s">
        <v>29249</v>
      </c>
      <c r="G1722" s="2" t="s">
        <v>2046</v>
      </c>
      <c r="H1722" s="2" t="s">
        <v>29250</v>
      </c>
      <c r="I1722" s="2"/>
      <c r="J1722" s="2"/>
      <c r="K1722" s="2"/>
      <c r="L1722" s="2"/>
      <c r="M1722" s="2" t="s">
        <v>1566</v>
      </c>
      <c r="N1722" s="2" t="s">
        <v>2058</v>
      </c>
      <c r="O1722" s="2" t="s">
        <v>2093</v>
      </c>
      <c r="P1722" s="2" t="s">
        <v>4570</v>
      </c>
      <c r="Q1722" s="2" t="s">
        <v>2051</v>
      </c>
      <c r="R1722" s="2" t="s">
        <v>2067</v>
      </c>
      <c r="S1722" s="2"/>
      <c r="T1722" s="2" t="s">
        <v>1555</v>
      </c>
    </row>
    <row r="1723" spans="1:20" ht="14.25" customHeight="1">
      <c r="A1723" s="2" t="s">
        <v>29251</v>
      </c>
      <c r="B1723" s="2" t="s">
        <v>29252</v>
      </c>
      <c r="C1723" s="2" t="s">
        <v>7643</v>
      </c>
      <c r="D1723" s="2" t="s">
        <v>376</v>
      </c>
      <c r="E1723" s="2" t="s">
        <v>264</v>
      </c>
      <c r="F1723" s="2" t="s">
        <v>29253</v>
      </c>
      <c r="G1723" s="2" t="s">
        <v>2046</v>
      </c>
      <c r="H1723" s="2" t="s">
        <v>29254</v>
      </c>
      <c r="I1723" s="2"/>
      <c r="J1723" s="2"/>
      <c r="K1723" s="2"/>
      <c r="L1723" s="2"/>
      <c r="M1723" s="2" t="s">
        <v>1566</v>
      </c>
      <c r="N1723" s="2" t="s">
        <v>2048</v>
      </c>
      <c r="O1723" s="2" t="s">
        <v>2179</v>
      </c>
      <c r="P1723" s="2" t="s">
        <v>29255</v>
      </c>
      <c r="Q1723" s="2" t="s">
        <v>2051</v>
      </c>
      <c r="R1723" s="2" t="s">
        <v>2067</v>
      </c>
      <c r="S1723" s="2"/>
      <c r="T1723" s="2" t="s">
        <v>375</v>
      </c>
    </row>
    <row r="1724" spans="1:20" ht="14.25" customHeight="1">
      <c r="A1724" s="2" t="s">
        <v>29256</v>
      </c>
      <c r="B1724" s="2" t="s">
        <v>29257</v>
      </c>
      <c r="C1724" s="2" t="s">
        <v>29258</v>
      </c>
      <c r="D1724" s="2" t="s">
        <v>29259</v>
      </c>
      <c r="E1724" s="2" t="s">
        <v>264</v>
      </c>
      <c r="F1724" s="2" t="s">
        <v>2473</v>
      </c>
      <c r="G1724" s="2" t="s">
        <v>23598</v>
      </c>
      <c r="H1724" s="2" t="s">
        <v>29260</v>
      </c>
      <c r="I1724" s="2"/>
      <c r="J1724" s="2"/>
      <c r="K1724" s="2"/>
      <c r="L1724" s="2"/>
      <c r="M1724" s="2" t="s">
        <v>59</v>
      </c>
      <c r="N1724" s="2" t="s">
        <v>2048</v>
      </c>
      <c r="O1724" s="2" t="s">
        <v>2301</v>
      </c>
      <c r="P1724" s="2" t="s">
        <v>2609</v>
      </c>
      <c r="Q1724" s="2" t="s">
        <v>2051</v>
      </c>
      <c r="R1724" s="2" t="s">
        <v>2067</v>
      </c>
      <c r="S1724" s="2"/>
      <c r="T1724" s="2" t="s">
        <v>29261</v>
      </c>
    </row>
    <row r="1725" spans="1:20" ht="14.25" customHeight="1">
      <c r="A1725" s="2" t="s">
        <v>29262</v>
      </c>
      <c r="B1725" s="2" t="s">
        <v>8655</v>
      </c>
      <c r="C1725" s="2" t="s">
        <v>29263</v>
      </c>
      <c r="D1725" s="2" t="s">
        <v>152</v>
      </c>
      <c r="E1725" s="2" t="s">
        <v>96</v>
      </c>
      <c r="F1725" s="2" t="s">
        <v>25673</v>
      </c>
      <c r="G1725" s="2" t="s">
        <v>2046</v>
      </c>
      <c r="H1725" s="2" t="s">
        <v>29264</v>
      </c>
      <c r="I1725" s="2"/>
      <c r="J1725" s="2"/>
      <c r="K1725" s="2"/>
      <c r="L1725" s="2"/>
      <c r="M1725" s="2" t="s">
        <v>1566</v>
      </c>
      <c r="N1725" s="2" t="s">
        <v>2058</v>
      </c>
      <c r="O1725" s="2" t="s">
        <v>2059</v>
      </c>
      <c r="P1725" s="2" t="s">
        <v>28980</v>
      </c>
      <c r="Q1725" s="2" t="s">
        <v>2051</v>
      </c>
      <c r="R1725" s="2" t="s">
        <v>2052</v>
      </c>
      <c r="S1725" s="2"/>
      <c r="T1725" s="2" t="s">
        <v>151</v>
      </c>
    </row>
    <row r="1726" spans="1:20" ht="14.25" customHeight="1">
      <c r="A1726" s="2" t="s">
        <v>29265</v>
      </c>
      <c r="B1726" s="2" t="s">
        <v>8655</v>
      </c>
      <c r="C1726" s="2" t="s">
        <v>29266</v>
      </c>
      <c r="D1726" s="2" t="s">
        <v>363</v>
      </c>
      <c r="E1726" s="2" t="s">
        <v>264</v>
      </c>
      <c r="F1726" s="2" t="s">
        <v>29267</v>
      </c>
      <c r="G1726" s="2" t="s">
        <v>2046</v>
      </c>
      <c r="H1726" s="2" t="s">
        <v>29268</v>
      </c>
      <c r="I1726" s="2"/>
      <c r="J1726" s="2"/>
      <c r="K1726" s="2"/>
      <c r="L1726" s="2" t="s">
        <v>4984</v>
      </c>
      <c r="M1726" s="2" t="s">
        <v>1566</v>
      </c>
      <c r="N1726" s="2" t="s">
        <v>2058</v>
      </c>
      <c r="O1726" s="2" t="s">
        <v>2093</v>
      </c>
      <c r="P1726" s="2" t="s">
        <v>3500</v>
      </c>
      <c r="Q1726" s="2" t="s">
        <v>2051</v>
      </c>
      <c r="R1726" s="2" t="s">
        <v>2067</v>
      </c>
      <c r="S1726" s="2"/>
      <c r="T1726" s="2" t="s">
        <v>362</v>
      </c>
    </row>
    <row r="1727" spans="1:20" ht="14.25" customHeight="1">
      <c r="A1727" s="2" t="s">
        <v>29269</v>
      </c>
      <c r="B1727" s="2" t="s">
        <v>29270</v>
      </c>
      <c r="C1727" s="2" t="s">
        <v>29271</v>
      </c>
      <c r="D1727" s="2" t="s">
        <v>996</v>
      </c>
      <c r="E1727" s="2" t="s">
        <v>264</v>
      </c>
      <c r="F1727" s="2" t="s">
        <v>29272</v>
      </c>
      <c r="G1727" s="2" t="s">
        <v>2091</v>
      </c>
      <c r="H1727" s="2" t="s">
        <v>29273</v>
      </c>
      <c r="I1727" s="2"/>
      <c r="J1727" s="2"/>
      <c r="K1727" s="2"/>
      <c r="L1727" s="2"/>
      <c r="M1727" s="2" t="s">
        <v>1566</v>
      </c>
      <c r="N1727" s="2" t="s">
        <v>2058</v>
      </c>
      <c r="O1727" s="2" t="s">
        <v>2153</v>
      </c>
      <c r="P1727" s="2" t="s">
        <v>2609</v>
      </c>
      <c r="Q1727" s="2" t="s">
        <v>2051</v>
      </c>
      <c r="R1727" s="2" t="s">
        <v>2052</v>
      </c>
      <c r="S1727" s="2"/>
      <c r="T1727" s="2" t="s">
        <v>995</v>
      </c>
    </row>
    <row r="1728" spans="1:20" ht="14.25" customHeight="1">
      <c r="A1728" s="2" t="s">
        <v>29274</v>
      </c>
      <c r="B1728" s="2" t="s">
        <v>29275</v>
      </c>
      <c r="C1728" s="2" t="s">
        <v>9925</v>
      </c>
      <c r="D1728" s="2" t="s">
        <v>1200</v>
      </c>
      <c r="E1728" s="2" t="s">
        <v>264</v>
      </c>
      <c r="F1728" s="2" t="s">
        <v>3059</v>
      </c>
      <c r="G1728" s="2" t="s">
        <v>2046</v>
      </c>
      <c r="H1728" s="2" t="s">
        <v>29276</v>
      </c>
      <c r="I1728" s="2"/>
      <c r="J1728" s="2"/>
      <c r="K1728" s="2"/>
      <c r="L1728" s="2"/>
      <c r="M1728" s="2" t="s">
        <v>60</v>
      </c>
      <c r="N1728" s="2" t="s">
        <v>2058</v>
      </c>
      <c r="O1728" s="2" t="s">
        <v>2186</v>
      </c>
      <c r="P1728" s="2" t="s">
        <v>21281</v>
      </c>
      <c r="Q1728" s="2" t="s">
        <v>2051</v>
      </c>
      <c r="R1728" s="2"/>
      <c r="S1728" s="2"/>
      <c r="T1728" s="2" t="s">
        <v>1199</v>
      </c>
    </row>
    <row r="1729" spans="1:20" ht="14.25" customHeight="1">
      <c r="A1729" s="2" t="s">
        <v>29277</v>
      </c>
      <c r="B1729" s="2" t="s">
        <v>29278</v>
      </c>
      <c r="C1729" s="2" t="s">
        <v>29279</v>
      </c>
      <c r="D1729" s="2" t="s">
        <v>318</v>
      </c>
      <c r="E1729" s="2" t="s">
        <v>96</v>
      </c>
      <c r="F1729" s="2" t="s">
        <v>29280</v>
      </c>
      <c r="G1729" s="2" t="s">
        <v>2046</v>
      </c>
      <c r="H1729" s="2" t="s">
        <v>29281</v>
      </c>
      <c r="I1729" s="2"/>
      <c r="J1729" s="2"/>
      <c r="K1729" s="2"/>
      <c r="L1729" s="2"/>
      <c r="M1729" s="2" t="s">
        <v>1566</v>
      </c>
      <c r="N1729" s="2" t="s">
        <v>2048</v>
      </c>
      <c r="O1729" s="2" t="s">
        <v>2199</v>
      </c>
      <c r="P1729" s="2" t="s">
        <v>2456</v>
      </c>
      <c r="Q1729" s="2" t="s">
        <v>2051</v>
      </c>
      <c r="R1729" s="2" t="s">
        <v>2200</v>
      </c>
      <c r="S1729" s="2"/>
      <c r="T1729" s="2" t="s">
        <v>317</v>
      </c>
    </row>
    <row r="1730" spans="1:20" ht="14.25" customHeight="1">
      <c r="A1730" s="2" t="s">
        <v>29282</v>
      </c>
      <c r="B1730" s="2" t="s">
        <v>29278</v>
      </c>
      <c r="C1730" s="2" t="s">
        <v>23807</v>
      </c>
      <c r="D1730" s="2" t="s">
        <v>29259</v>
      </c>
      <c r="E1730" s="2" t="s">
        <v>264</v>
      </c>
      <c r="F1730" s="2" t="s">
        <v>2320</v>
      </c>
      <c r="G1730" s="2" t="s">
        <v>23598</v>
      </c>
      <c r="H1730" s="2" t="s">
        <v>29283</v>
      </c>
      <c r="I1730" s="2"/>
      <c r="J1730" s="2"/>
      <c r="K1730" s="2"/>
      <c r="L1730" s="2"/>
      <c r="M1730" s="2" t="s">
        <v>59</v>
      </c>
      <c r="N1730" s="2" t="s">
        <v>2058</v>
      </c>
      <c r="O1730" s="2" t="s">
        <v>2322</v>
      </c>
      <c r="P1730" s="2" t="s">
        <v>4630</v>
      </c>
      <c r="Q1730" s="2" t="s">
        <v>2051</v>
      </c>
      <c r="R1730" s="2"/>
      <c r="S1730" s="2"/>
      <c r="T1730" s="2" t="s">
        <v>29261</v>
      </c>
    </row>
    <row r="1731" spans="1:20" ht="14.25" customHeight="1">
      <c r="A1731" s="2" t="s">
        <v>29284</v>
      </c>
      <c r="B1731" s="2" t="s">
        <v>8418</v>
      </c>
      <c r="C1731" s="2" t="s">
        <v>29285</v>
      </c>
      <c r="D1731" s="2" t="s">
        <v>22998</v>
      </c>
      <c r="E1731" s="2" t="s">
        <v>264</v>
      </c>
      <c r="F1731" s="2" t="s">
        <v>29286</v>
      </c>
      <c r="G1731" s="2" t="s">
        <v>6780</v>
      </c>
      <c r="H1731" s="2" t="s">
        <v>29287</v>
      </c>
      <c r="I1731" s="2"/>
      <c r="J1731" s="2"/>
      <c r="K1731" s="2"/>
      <c r="L1731" s="2"/>
      <c r="M1731" s="2" t="s">
        <v>1566</v>
      </c>
      <c r="N1731" s="2" t="s">
        <v>2058</v>
      </c>
      <c r="O1731" s="2" t="s">
        <v>2153</v>
      </c>
      <c r="P1731" s="2" t="s">
        <v>2609</v>
      </c>
      <c r="Q1731" s="2" t="s">
        <v>2051</v>
      </c>
      <c r="R1731" s="2" t="s">
        <v>2052</v>
      </c>
      <c r="S1731" s="2"/>
      <c r="T1731" s="2" t="s">
        <v>23001</v>
      </c>
    </row>
    <row r="1732" spans="1:20" ht="14.25" customHeight="1">
      <c r="A1732" s="2" t="s">
        <v>29288</v>
      </c>
      <c r="B1732" s="2" t="s">
        <v>3013</v>
      </c>
      <c r="C1732" s="2" t="s">
        <v>29289</v>
      </c>
      <c r="D1732" s="2" t="s">
        <v>258</v>
      </c>
      <c r="E1732" s="2" t="s">
        <v>96</v>
      </c>
      <c r="F1732" s="2" t="s">
        <v>22255</v>
      </c>
      <c r="G1732" s="2" t="s">
        <v>2046</v>
      </c>
      <c r="H1732" s="2" t="s">
        <v>29290</v>
      </c>
      <c r="I1732" s="2"/>
      <c r="J1732" s="2"/>
      <c r="K1732" s="2"/>
      <c r="L1732" s="2"/>
      <c r="M1732" s="2" t="s">
        <v>1566</v>
      </c>
      <c r="N1732" s="2" t="s">
        <v>2058</v>
      </c>
      <c r="O1732" s="2" t="s">
        <v>2153</v>
      </c>
      <c r="P1732" s="2" t="s">
        <v>2534</v>
      </c>
      <c r="Q1732" s="2" t="s">
        <v>2051</v>
      </c>
      <c r="R1732" s="2" t="s">
        <v>2052</v>
      </c>
      <c r="S1732" s="2"/>
      <c r="T1732" s="2" t="s">
        <v>257</v>
      </c>
    </row>
    <row r="1733" spans="1:20" ht="14.25" customHeight="1">
      <c r="A1733" s="2" t="s">
        <v>29291</v>
      </c>
      <c r="B1733" s="2" t="s">
        <v>3013</v>
      </c>
      <c r="C1733" s="2" t="s">
        <v>29292</v>
      </c>
      <c r="D1733" s="2" t="s">
        <v>136</v>
      </c>
      <c r="E1733" s="2" t="s">
        <v>96</v>
      </c>
      <c r="F1733" s="2" t="s">
        <v>29293</v>
      </c>
      <c r="G1733" s="2" t="s">
        <v>2046</v>
      </c>
      <c r="H1733" s="2" t="s">
        <v>29294</v>
      </c>
      <c r="I1733" s="2"/>
      <c r="J1733" s="2"/>
      <c r="K1733" s="2"/>
      <c r="L1733" s="2"/>
      <c r="M1733" s="2" t="s">
        <v>1566</v>
      </c>
      <c r="N1733" s="2" t="s">
        <v>2048</v>
      </c>
      <c r="O1733" s="2" t="s">
        <v>2179</v>
      </c>
      <c r="P1733" s="2" t="s">
        <v>2620</v>
      </c>
      <c r="Q1733" s="2" t="s">
        <v>2051</v>
      </c>
      <c r="R1733" s="2" t="s">
        <v>2052</v>
      </c>
      <c r="S1733" s="2"/>
      <c r="T1733" s="2" t="s">
        <v>135</v>
      </c>
    </row>
    <row r="1734" spans="1:20" ht="14.25" customHeight="1">
      <c r="A1734" s="2" t="s">
        <v>29295</v>
      </c>
      <c r="B1734" s="2" t="s">
        <v>3013</v>
      </c>
      <c r="C1734" s="2" t="s">
        <v>29296</v>
      </c>
      <c r="D1734" s="2" t="s">
        <v>776</v>
      </c>
      <c r="E1734" s="2" t="s">
        <v>264</v>
      </c>
      <c r="F1734" s="2" t="s">
        <v>2473</v>
      </c>
      <c r="G1734" s="2" t="s">
        <v>2046</v>
      </c>
      <c r="H1734" s="2" t="s">
        <v>29297</v>
      </c>
      <c r="I1734" s="2"/>
      <c r="J1734" s="2"/>
      <c r="K1734" s="2"/>
      <c r="L1734" s="2"/>
      <c r="M1734" s="2" t="s">
        <v>59</v>
      </c>
      <c r="N1734" s="2" t="s">
        <v>2048</v>
      </c>
      <c r="O1734" s="2" t="s">
        <v>2301</v>
      </c>
      <c r="P1734" s="2" t="s">
        <v>20494</v>
      </c>
      <c r="Q1734" s="2" t="s">
        <v>2051</v>
      </c>
      <c r="R1734" s="2" t="s">
        <v>2052</v>
      </c>
      <c r="S1734" s="2"/>
      <c r="T1734" s="2" t="s">
        <v>775</v>
      </c>
    </row>
    <row r="1735" spans="1:20" ht="14.25" customHeight="1">
      <c r="A1735" s="2" t="s">
        <v>29298</v>
      </c>
      <c r="B1735" s="2" t="s">
        <v>5802</v>
      </c>
      <c r="C1735" s="2" t="s">
        <v>29299</v>
      </c>
      <c r="D1735" s="2" t="s">
        <v>535</v>
      </c>
      <c r="E1735" s="2" t="s">
        <v>264</v>
      </c>
      <c r="F1735" s="2" t="s">
        <v>2320</v>
      </c>
      <c r="G1735" s="2" t="s">
        <v>2046</v>
      </c>
      <c r="H1735" s="2" t="s">
        <v>29300</v>
      </c>
      <c r="I1735" s="2"/>
      <c r="J1735" s="2"/>
      <c r="K1735" s="2"/>
      <c r="L1735" s="2"/>
      <c r="M1735" s="2" t="s">
        <v>59</v>
      </c>
      <c r="N1735" s="2" t="s">
        <v>2058</v>
      </c>
      <c r="O1735" s="2" t="s">
        <v>2322</v>
      </c>
      <c r="P1735" s="2" t="s">
        <v>20494</v>
      </c>
      <c r="Q1735" s="2" t="s">
        <v>2051</v>
      </c>
      <c r="R1735" s="2" t="s">
        <v>2067</v>
      </c>
      <c r="S1735" s="2"/>
      <c r="T1735" s="2" t="s">
        <v>534</v>
      </c>
    </row>
    <row r="1736" spans="1:20" ht="14.25" customHeight="1">
      <c r="A1736" s="2" t="s">
        <v>29301</v>
      </c>
      <c r="B1736" s="2" t="s">
        <v>5802</v>
      </c>
      <c r="C1736" s="2" t="s">
        <v>29302</v>
      </c>
      <c r="D1736" s="2" t="s">
        <v>23584</v>
      </c>
      <c r="E1736" s="2" t="s">
        <v>264</v>
      </c>
      <c r="F1736" s="2" t="s">
        <v>4810</v>
      </c>
      <c r="G1736" s="2" t="s">
        <v>23776</v>
      </c>
      <c r="H1736" s="2" t="s">
        <v>29303</v>
      </c>
      <c r="I1736" s="2"/>
      <c r="J1736" s="2"/>
      <c r="K1736" s="2"/>
      <c r="L1736" s="2"/>
      <c r="M1736" s="2" t="s">
        <v>1566</v>
      </c>
      <c r="N1736" s="2" t="s">
        <v>2058</v>
      </c>
      <c r="O1736" s="2" t="s">
        <v>2153</v>
      </c>
      <c r="P1736" s="2" t="s">
        <v>2609</v>
      </c>
      <c r="Q1736" s="2" t="s">
        <v>2051</v>
      </c>
      <c r="R1736" s="2" t="s">
        <v>2052</v>
      </c>
      <c r="S1736" s="2"/>
      <c r="T1736" s="2" t="s">
        <v>23587</v>
      </c>
    </row>
    <row r="1737" spans="1:20" ht="14.25" customHeight="1">
      <c r="A1737" s="2" t="s">
        <v>29304</v>
      </c>
      <c r="B1737" s="2" t="s">
        <v>5802</v>
      </c>
      <c r="C1737" s="2" t="s">
        <v>23488</v>
      </c>
      <c r="D1737" s="2" t="s">
        <v>248</v>
      </c>
      <c r="E1737" s="2" t="s">
        <v>96</v>
      </c>
      <c r="F1737" s="2" t="s">
        <v>29305</v>
      </c>
      <c r="G1737" s="2" t="s">
        <v>2046</v>
      </c>
      <c r="H1737" s="2" t="s">
        <v>29306</v>
      </c>
      <c r="I1737" s="2" t="s">
        <v>28424</v>
      </c>
      <c r="J1737" s="2"/>
      <c r="K1737" s="2"/>
      <c r="L1737" s="2" t="s">
        <v>2287</v>
      </c>
      <c r="M1737" s="2" t="s">
        <v>1566</v>
      </c>
      <c r="N1737" s="2" t="s">
        <v>2048</v>
      </c>
      <c r="O1737" s="2" t="s">
        <v>2179</v>
      </c>
      <c r="P1737" s="2" t="s">
        <v>5030</v>
      </c>
      <c r="Q1737" s="2" t="s">
        <v>2051</v>
      </c>
      <c r="R1737" s="2" t="s">
        <v>2067</v>
      </c>
      <c r="S1737" s="2"/>
      <c r="T1737" s="2" t="s">
        <v>247</v>
      </c>
    </row>
    <row r="1738" spans="1:20" ht="14.25" customHeight="1">
      <c r="A1738" s="2" t="s">
        <v>29307</v>
      </c>
      <c r="B1738" s="2" t="s">
        <v>9754</v>
      </c>
      <c r="C1738" s="2" t="s">
        <v>29308</v>
      </c>
      <c r="D1738" s="2" t="s">
        <v>385</v>
      </c>
      <c r="E1738" s="2" t="s">
        <v>96</v>
      </c>
      <c r="F1738" s="2" t="s">
        <v>3656</v>
      </c>
      <c r="G1738" s="2" t="s">
        <v>2046</v>
      </c>
      <c r="H1738" s="2" t="s">
        <v>29309</v>
      </c>
      <c r="I1738" s="2"/>
      <c r="J1738" s="2"/>
      <c r="K1738" s="2"/>
      <c r="L1738" s="2"/>
      <c r="M1738" s="2" t="s">
        <v>1566</v>
      </c>
      <c r="N1738" s="2" t="s">
        <v>2058</v>
      </c>
      <c r="O1738" s="2" t="s">
        <v>2153</v>
      </c>
      <c r="P1738" s="2" t="s">
        <v>2372</v>
      </c>
      <c r="Q1738" s="2" t="s">
        <v>2051</v>
      </c>
      <c r="R1738" s="2" t="s">
        <v>2052</v>
      </c>
      <c r="S1738" s="2"/>
      <c r="T1738" s="2" t="s">
        <v>384</v>
      </c>
    </row>
    <row r="1739" spans="1:20" ht="14.25" customHeight="1">
      <c r="A1739" s="2" t="s">
        <v>29310</v>
      </c>
      <c r="B1739" s="2" t="s">
        <v>9754</v>
      </c>
      <c r="C1739" s="2" t="s">
        <v>2202</v>
      </c>
      <c r="D1739" s="2" t="s">
        <v>504</v>
      </c>
      <c r="E1739" s="2" t="s">
        <v>264</v>
      </c>
      <c r="F1739" s="2" t="s">
        <v>2320</v>
      </c>
      <c r="G1739" s="2" t="s">
        <v>2046</v>
      </c>
      <c r="H1739" s="2" t="s">
        <v>29311</v>
      </c>
      <c r="I1739" s="2"/>
      <c r="J1739" s="2"/>
      <c r="K1739" s="2"/>
      <c r="L1739" s="2"/>
      <c r="M1739" s="2" t="s">
        <v>59</v>
      </c>
      <c r="N1739" s="2" t="s">
        <v>2058</v>
      </c>
      <c r="O1739" s="2" t="s">
        <v>2322</v>
      </c>
      <c r="P1739" s="2" t="s">
        <v>20494</v>
      </c>
      <c r="Q1739" s="2" t="s">
        <v>2051</v>
      </c>
      <c r="R1739" s="2" t="s">
        <v>2067</v>
      </c>
      <c r="S1739" s="2"/>
      <c r="T1739" s="2" t="s">
        <v>503</v>
      </c>
    </row>
    <row r="1740" spans="1:20" ht="14.25" customHeight="1">
      <c r="A1740" s="22" t="s">
        <v>29312</v>
      </c>
      <c r="B1740" s="22" t="s">
        <v>9754</v>
      </c>
      <c r="C1740" s="22" t="s">
        <v>29313</v>
      </c>
      <c r="D1740" s="22" t="s">
        <v>94</v>
      </c>
      <c r="E1740" s="22" t="s">
        <v>96</v>
      </c>
      <c r="F1740" s="22" t="s">
        <v>22255</v>
      </c>
      <c r="G1740" s="22" t="s">
        <v>2046</v>
      </c>
      <c r="H1740" s="22" t="s">
        <v>29314</v>
      </c>
      <c r="I1740" s="22"/>
      <c r="J1740" s="22"/>
      <c r="K1740" s="22"/>
      <c r="L1740" s="22"/>
      <c r="M1740" s="22" t="s">
        <v>1566</v>
      </c>
      <c r="N1740" s="22" t="s">
        <v>2058</v>
      </c>
      <c r="O1740" s="22" t="s">
        <v>2153</v>
      </c>
      <c r="P1740" s="22" t="s">
        <v>3363</v>
      </c>
      <c r="Q1740" s="22" t="s">
        <v>2051</v>
      </c>
      <c r="R1740" s="2" t="s">
        <v>2052</v>
      </c>
      <c r="S1740" s="2"/>
      <c r="T1740" s="2" t="s">
        <v>93</v>
      </c>
    </row>
    <row r="1741" spans="1:20" ht="14.25" customHeight="1">
      <c r="A1741" s="22" t="s">
        <v>29315</v>
      </c>
      <c r="B1741" s="22" t="s">
        <v>9754</v>
      </c>
      <c r="C1741" s="22" t="s">
        <v>29316</v>
      </c>
      <c r="D1741" s="22" t="s">
        <v>1318</v>
      </c>
      <c r="E1741" s="22" t="s">
        <v>264</v>
      </c>
      <c r="F1741" s="22" t="s">
        <v>2320</v>
      </c>
      <c r="G1741" s="22" t="s">
        <v>2046</v>
      </c>
      <c r="H1741" s="22" t="s">
        <v>29317</v>
      </c>
      <c r="I1741" s="22"/>
      <c r="J1741" s="22"/>
      <c r="K1741" s="22"/>
      <c r="L1741" s="22"/>
      <c r="M1741" s="22" t="s">
        <v>59</v>
      </c>
      <c r="N1741" s="22" t="s">
        <v>2058</v>
      </c>
      <c r="O1741" s="22" t="s">
        <v>2322</v>
      </c>
      <c r="P1741" s="22" t="s">
        <v>20494</v>
      </c>
      <c r="Q1741" s="22" t="s">
        <v>2051</v>
      </c>
      <c r="R1741" s="2" t="s">
        <v>2052</v>
      </c>
      <c r="S1741" s="2"/>
      <c r="T1741" s="2" t="s">
        <v>1317</v>
      </c>
    </row>
    <row r="1742" spans="1:20" ht="14.25" customHeight="1">
      <c r="A1742" s="2" t="s">
        <v>29318</v>
      </c>
      <c r="B1742" s="2" t="s">
        <v>2940</v>
      </c>
      <c r="C1742" s="2" t="s">
        <v>8836</v>
      </c>
      <c r="D1742" s="2" t="s">
        <v>490</v>
      </c>
      <c r="E1742" s="2" t="s">
        <v>264</v>
      </c>
      <c r="F1742" s="2" t="s">
        <v>29319</v>
      </c>
      <c r="G1742" s="2" t="s">
        <v>2046</v>
      </c>
      <c r="H1742" s="2" t="s">
        <v>29320</v>
      </c>
      <c r="I1742" s="2">
        <v>447768083651</v>
      </c>
      <c r="J1742" s="2">
        <v>443452136835</v>
      </c>
      <c r="K1742" s="2"/>
      <c r="L1742" s="2"/>
      <c r="M1742" s="2" t="s">
        <v>59</v>
      </c>
      <c r="N1742" s="2" t="s">
        <v>2058</v>
      </c>
      <c r="O1742" s="2" t="s">
        <v>2101</v>
      </c>
      <c r="P1742" s="2" t="s">
        <v>25643</v>
      </c>
      <c r="Q1742" s="2" t="s">
        <v>2051</v>
      </c>
      <c r="R1742" s="2"/>
      <c r="S1742" s="2"/>
      <c r="T1742" s="2" t="s">
        <v>489</v>
      </c>
    </row>
    <row r="1743" spans="1:20" ht="14.25" customHeight="1">
      <c r="A1743" s="2" t="s">
        <v>29321</v>
      </c>
      <c r="B1743" s="2" t="s">
        <v>2940</v>
      </c>
      <c r="C1743" s="2" t="s">
        <v>29322</v>
      </c>
      <c r="D1743" s="2" t="s">
        <v>24422</v>
      </c>
      <c r="E1743" s="2" t="s">
        <v>264</v>
      </c>
      <c r="F1743" s="2" t="s">
        <v>29323</v>
      </c>
      <c r="G1743" s="2" t="s">
        <v>2091</v>
      </c>
      <c r="H1743" s="2" t="s">
        <v>29324</v>
      </c>
      <c r="I1743" s="2"/>
      <c r="J1743" s="2"/>
      <c r="K1743" s="2"/>
      <c r="L1743" s="2"/>
      <c r="M1743" s="2" t="s">
        <v>59</v>
      </c>
      <c r="N1743" s="2" t="s">
        <v>2058</v>
      </c>
      <c r="O1743" s="2" t="s">
        <v>2322</v>
      </c>
      <c r="P1743" s="2" t="s">
        <v>23708</v>
      </c>
      <c r="Q1743" s="2" t="s">
        <v>2051</v>
      </c>
      <c r="R1743" s="2" t="s">
        <v>2052</v>
      </c>
      <c r="S1743" s="2"/>
      <c r="T1743" s="2" t="s">
        <v>24426</v>
      </c>
    </row>
    <row r="1744" spans="1:20" ht="14.25" customHeight="1">
      <c r="A1744" s="2" t="s">
        <v>29325</v>
      </c>
      <c r="B1744" s="2" t="s">
        <v>2940</v>
      </c>
      <c r="C1744" s="2" t="s">
        <v>9934</v>
      </c>
      <c r="D1744" s="2" t="s">
        <v>1480</v>
      </c>
      <c r="E1744" s="2" t="s">
        <v>264</v>
      </c>
      <c r="F1744" s="2" t="s">
        <v>2112</v>
      </c>
      <c r="G1744" s="2" t="s">
        <v>2046</v>
      </c>
      <c r="H1744" s="2" t="s">
        <v>29326</v>
      </c>
      <c r="I1744" s="2"/>
      <c r="J1744" s="2"/>
      <c r="K1744" s="2"/>
      <c r="L1744" s="2"/>
      <c r="M1744" s="2" t="s">
        <v>1566</v>
      </c>
      <c r="N1744" s="2" t="s">
        <v>2058</v>
      </c>
      <c r="O1744" s="2" t="s">
        <v>2093</v>
      </c>
      <c r="P1744" s="2" t="s">
        <v>4570</v>
      </c>
      <c r="Q1744" s="2" t="s">
        <v>2051</v>
      </c>
      <c r="R1744" s="2" t="s">
        <v>2067</v>
      </c>
      <c r="S1744" s="2"/>
      <c r="T1744" s="2" t="s">
        <v>1479</v>
      </c>
    </row>
    <row r="1745" spans="1:20" ht="14.25" customHeight="1">
      <c r="A1745" s="2" t="s">
        <v>29327</v>
      </c>
      <c r="B1745" s="2" t="s">
        <v>2940</v>
      </c>
      <c r="C1745" s="2" t="s">
        <v>21198</v>
      </c>
      <c r="D1745" s="2" t="s">
        <v>112</v>
      </c>
      <c r="E1745" s="2" t="s">
        <v>96</v>
      </c>
      <c r="F1745" s="2" t="s">
        <v>2419</v>
      </c>
      <c r="G1745" s="2" t="s">
        <v>2046</v>
      </c>
      <c r="H1745" s="2" t="s">
        <v>29328</v>
      </c>
      <c r="I1745" s="2" t="s">
        <v>29329</v>
      </c>
      <c r="J1745" s="2">
        <v>441695575171</v>
      </c>
      <c r="K1745" s="2"/>
      <c r="L1745" s="2" t="s">
        <v>2126</v>
      </c>
      <c r="M1745" s="2" t="s">
        <v>59</v>
      </c>
      <c r="N1745" s="2" t="s">
        <v>2058</v>
      </c>
      <c r="O1745" s="2" t="s">
        <v>2101</v>
      </c>
      <c r="P1745" s="2" t="s">
        <v>4038</v>
      </c>
      <c r="Q1745" s="2" t="s">
        <v>2051</v>
      </c>
      <c r="R1745" s="2"/>
      <c r="S1745" s="2"/>
      <c r="T1745" s="2" t="s">
        <v>111</v>
      </c>
    </row>
    <row r="1746" spans="1:20" ht="14.25" customHeight="1">
      <c r="A1746" s="2" t="s">
        <v>29330</v>
      </c>
      <c r="B1746" s="2" t="s">
        <v>2940</v>
      </c>
      <c r="C1746" s="2" t="s">
        <v>3232</v>
      </c>
      <c r="D1746" s="2" t="s">
        <v>868</v>
      </c>
      <c r="E1746" s="2" t="s">
        <v>264</v>
      </c>
      <c r="F1746" s="2" t="s">
        <v>2320</v>
      </c>
      <c r="G1746" s="2" t="s">
        <v>2046</v>
      </c>
      <c r="H1746" s="2" t="s">
        <v>29331</v>
      </c>
      <c r="I1746" s="2">
        <v>447790602187</v>
      </c>
      <c r="J1746" s="2">
        <v>442074922603</v>
      </c>
      <c r="K1746" s="2"/>
      <c r="L1746" s="2"/>
      <c r="M1746" s="2" t="s">
        <v>59</v>
      </c>
      <c r="N1746" s="2" t="s">
        <v>2058</v>
      </c>
      <c r="O1746" s="2" t="s">
        <v>2322</v>
      </c>
      <c r="P1746" s="2" t="s">
        <v>24406</v>
      </c>
      <c r="Q1746" s="2" t="s">
        <v>2051</v>
      </c>
      <c r="R1746" s="2"/>
      <c r="S1746" s="2"/>
      <c r="T1746" s="2" t="s">
        <v>867</v>
      </c>
    </row>
    <row r="1747" spans="1:20" ht="14.25" customHeight="1">
      <c r="A1747" s="2" t="s">
        <v>29332</v>
      </c>
      <c r="B1747" s="2" t="s">
        <v>2940</v>
      </c>
      <c r="C1747" s="2" t="s">
        <v>2952</v>
      </c>
      <c r="D1747" s="2" t="s">
        <v>524</v>
      </c>
      <c r="E1747" s="2" t="s">
        <v>264</v>
      </c>
      <c r="F1747" s="2" t="s">
        <v>2320</v>
      </c>
      <c r="G1747" s="2" t="s">
        <v>2046</v>
      </c>
      <c r="H1747" s="2" t="s">
        <v>29333</v>
      </c>
      <c r="I1747" s="2">
        <v>447867617290</v>
      </c>
      <c r="J1747" s="2"/>
      <c r="K1747" s="2"/>
      <c r="L1747" s="2"/>
      <c r="M1747" s="2" t="s">
        <v>59</v>
      </c>
      <c r="N1747" s="2" t="s">
        <v>2058</v>
      </c>
      <c r="O1747" s="2" t="s">
        <v>2322</v>
      </c>
      <c r="P1747" s="2" t="s">
        <v>23298</v>
      </c>
      <c r="Q1747" s="2" t="s">
        <v>2051</v>
      </c>
      <c r="R1747" s="2" t="s">
        <v>2067</v>
      </c>
      <c r="S1747" s="2"/>
      <c r="T1747" s="2" t="s">
        <v>523</v>
      </c>
    </row>
    <row r="1748" spans="1:20" ht="14.25" customHeight="1">
      <c r="A1748" s="2" t="s">
        <v>29334</v>
      </c>
      <c r="B1748" s="2" t="s">
        <v>2940</v>
      </c>
      <c r="C1748" s="2" t="s">
        <v>5548</v>
      </c>
      <c r="D1748" s="2" t="s">
        <v>1270</v>
      </c>
      <c r="E1748" s="2" t="s">
        <v>264</v>
      </c>
      <c r="F1748" s="2" t="s">
        <v>3059</v>
      </c>
      <c r="G1748" s="2" t="s">
        <v>2046</v>
      </c>
      <c r="H1748" s="2" t="s">
        <v>29335</v>
      </c>
      <c r="I1748" s="2">
        <v>447803551976</v>
      </c>
      <c r="J1748" s="2"/>
      <c r="K1748" s="2"/>
      <c r="L1748" s="2"/>
      <c r="M1748" s="2" t="s">
        <v>60</v>
      </c>
      <c r="N1748" s="2" t="s">
        <v>2058</v>
      </c>
      <c r="O1748" s="2" t="s">
        <v>2186</v>
      </c>
      <c r="P1748" s="2" t="s">
        <v>23007</v>
      </c>
      <c r="Q1748" s="2" t="s">
        <v>2051</v>
      </c>
      <c r="R1748" s="2" t="s">
        <v>2052</v>
      </c>
      <c r="S1748" s="2"/>
      <c r="T1748" s="2" t="s">
        <v>1269</v>
      </c>
    </row>
    <row r="1749" spans="1:20" ht="14.25" customHeight="1">
      <c r="A1749" s="2" t="s">
        <v>29336</v>
      </c>
      <c r="B1749" s="2" t="s">
        <v>2940</v>
      </c>
      <c r="C1749" s="2" t="s">
        <v>29337</v>
      </c>
      <c r="D1749" s="2" t="s">
        <v>112</v>
      </c>
      <c r="E1749" s="2" t="s">
        <v>96</v>
      </c>
      <c r="F1749" s="2" t="s">
        <v>29338</v>
      </c>
      <c r="G1749" s="2" t="s">
        <v>2046</v>
      </c>
      <c r="H1749" s="2" t="s">
        <v>29339</v>
      </c>
      <c r="I1749" s="2"/>
      <c r="J1749" s="2"/>
      <c r="K1749" s="2"/>
      <c r="L1749" s="2"/>
      <c r="M1749" s="2" t="s">
        <v>60</v>
      </c>
      <c r="N1749" s="2" t="s">
        <v>2058</v>
      </c>
      <c r="O1749" s="2" t="s">
        <v>2186</v>
      </c>
      <c r="P1749" s="2" t="s">
        <v>2377</v>
      </c>
      <c r="Q1749" s="2" t="s">
        <v>2051</v>
      </c>
      <c r="R1749" s="2"/>
      <c r="S1749" s="2"/>
      <c r="T1749" s="2" t="s">
        <v>111</v>
      </c>
    </row>
    <row r="1750" spans="1:20" ht="14.25" customHeight="1">
      <c r="A1750" s="2" t="s">
        <v>29340</v>
      </c>
      <c r="B1750" s="2" t="s">
        <v>2940</v>
      </c>
      <c r="C1750" s="2" t="s">
        <v>11288</v>
      </c>
      <c r="D1750" s="2" t="s">
        <v>122</v>
      </c>
      <c r="E1750" s="2" t="s">
        <v>96</v>
      </c>
      <c r="F1750" s="2" t="s">
        <v>29341</v>
      </c>
      <c r="G1750" s="2" t="s">
        <v>2046</v>
      </c>
      <c r="H1750" s="2" t="s">
        <v>29342</v>
      </c>
      <c r="I1750" s="2"/>
      <c r="J1750" s="2"/>
      <c r="K1750" s="2"/>
      <c r="L1750" s="2"/>
      <c r="M1750" s="2" t="s">
        <v>1566</v>
      </c>
      <c r="N1750" s="2" t="s">
        <v>2058</v>
      </c>
      <c r="O1750" s="2" t="s">
        <v>2132</v>
      </c>
      <c r="P1750" s="2" t="s">
        <v>2372</v>
      </c>
      <c r="Q1750" s="2" t="s">
        <v>2051</v>
      </c>
      <c r="R1750" s="2" t="s">
        <v>2052</v>
      </c>
      <c r="S1750" s="2"/>
      <c r="T1750" s="2" t="s">
        <v>121</v>
      </c>
    </row>
    <row r="1751" spans="1:20" ht="14.25" customHeight="1">
      <c r="A1751" s="2" t="s">
        <v>29343</v>
      </c>
      <c r="B1751" s="2" t="s">
        <v>9411</v>
      </c>
      <c r="C1751" s="2" t="s">
        <v>29344</v>
      </c>
      <c r="D1751" s="2" t="s">
        <v>942</v>
      </c>
      <c r="E1751" s="2" t="s">
        <v>264</v>
      </c>
      <c r="F1751" s="2" t="s">
        <v>29345</v>
      </c>
      <c r="G1751" s="2" t="s">
        <v>2046</v>
      </c>
      <c r="H1751" s="2" t="s">
        <v>29346</v>
      </c>
      <c r="I1751" s="2"/>
      <c r="J1751" s="2"/>
      <c r="K1751" s="2"/>
      <c r="L1751" s="2"/>
      <c r="M1751" s="2" t="s">
        <v>1566</v>
      </c>
      <c r="N1751" s="2" t="s">
        <v>2058</v>
      </c>
      <c r="O1751" s="2" t="s">
        <v>2093</v>
      </c>
      <c r="P1751" s="2" t="s">
        <v>23064</v>
      </c>
      <c r="Q1751" s="2" t="s">
        <v>2051</v>
      </c>
      <c r="R1751" s="2" t="s">
        <v>2067</v>
      </c>
      <c r="S1751" s="2"/>
      <c r="T1751" s="2" t="s">
        <v>941</v>
      </c>
    </row>
    <row r="1752" spans="1:20" ht="14.25" customHeight="1">
      <c r="A1752" s="2" t="s">
        <v>29347</v>
      </c>
      <c r="B1752" s="2" t="s">
        <v>2940</v>
      </c>
      <c r="C1752" s="2" t="s">
        <v>8667</v>
      </c>
      <c r="D1752" s="2" t="s">
        <v>118</v>
      </c>
      <c r="E1752" s="2" t="s">
        <v>96</v>
      </c>
      <c r="F1752" s="2" t="s">
        <v>2473</v>
      </c>
      <c r="G1752" s="2" t="s">
        <v>2046</v>
      </c>
      <c r="H1752" s="2" t="s">
        <v>29348</v>
      </c>
      <c r="I1752" s="2"/>
      <c r="J1752" s="2"/>
      <c r="K1752" s="2"/>
      <c r="L1752" s="2"/>
      <c r="M1752" s="2" t="s">
        <v>59</v>
      </c>
      <c r="N1752" s="2" t="s">
        <v>2048</v>
      </c>
      <c r="O1752" s="2" t="s">
        <v>2301</v>
      </c>
      <c r="P1752" s="2" t="s">
        <v>2456</v>
      </c>
      <c r="Q1752" s="2" t="s">
        <v>2051</v>
      </c>
      <c r="R1752" s="2" t="s">
        <v>2067</v>
      </c>
      <c r="S1752" s="2"/>
      <c r="T1752" s="2" t="s">
        <v>117</v>
      </c>
    </row>
    <row r="1753" spans="1:20" ht="14.25" customHeight="1">
      <c r="A1753" s="2" t="s">
        <v>29349</v>
      </c>
      <c r="B1753" s="2" t="s">
        <v>2940</v>
      </c>
      <c r="C1753" s="2" t="s">
        <v>29350</v>
      </c>
      <c r="D1753" s="2" t="s">
        <v>154</v>
      </c>
      <c r="E1753" s="2" t="s">
        <v>96</v>
      </c>
      <c r="F1753" s="2" t="s">
        <v>29351</v>
      </c>
      <c r="G1753" s="2" t="s">
        <v>2046</v>
      </c>
      <c r="H1753" s="2" t="s">
        <v>29352</v>
      </c>
      <c r="I1753" s="2"/>
      <c r="J1753" s="2"/>
      <c r="K1753" s="2"/>
      <c r="L1753" s="2"/>
      <c r="M1753" s="2" t="s">
        <v>1566</v>
      </c>
      <c r="N1753" s="2" t="s">
        <v>2058</v>
      </c>
      <c r="O1753" s="2" t="s">
        <v>2145</v>
      </c>
      <c r="P1753" s="2" t="s">
        <v>27475</v>
      </c>
      <c r="Q1753" s="2" t="s">
        <v>2051</v>
      </c>
      <c r="R1753" s="2" t="s">
        <v>2052</v>
      </c>
      <c r="S1753" s="2"/>
      <c r="T1753" s="2" t="s">
        <v>153</v>
      </c>
    </row>
    <row r="1754" spans="1:20" ht="14.25" customHeight="1">
      <c r="A1754" s="2" t="s">
        <v>29353</v>
      </c>
      <c r="B1754" s="2" t="s">
        <v>2940</v>
      </c>
      <c r="C1754" s="2" t="s">
        <v>16694</v>
      </c>
      <c r="D1754" s="2" t="s">
        <v>620</v>
      </c>
      <c r="E1754" s="2" t="s">
        <v>264</v>
      </c>
      <c r="F1754" s="2" t="s">
        <v>29354</v>
      </c>
      <c r="G1754" s="2" t="s">
        <v>2046</v>
      </c>
      <c r="H1754" s="2" t="s">
        <v>29355</v>
      </c>
      <c r="I1754" s="2"/>
      <c r="J1754" s="2"/>
      <c r="K1754" s="2"/>
      <c r="L1754" s="2"/>
      <c r="M1754" s="2" t="s">
        <v>1566</v>
      </c>
      <c r="N1754" s="2" t="s">
        <v>2058</v>
      </c>
      <c r="O1754" s="2" t="s">
        <v>2288</v>
      </c>
      <c r="P1754" s="2" t="s">
        <v>4570</v>
      </c>
      <c r="Q1754" s="2" t="s">
        <v>2051</v>
      </c>
      <c r="R1754" s="2" t="s">
        <v>2067</v>
      </c>
      <c r="S1754" s="2"/>
      <c r="T1754" s="2" t="s">
        <v>619</v>
      </c>
    </row>
    <row r="1755" spans="1:20" ht="14.25" customHeight="1">
      <c r="A1755" s="2" t="s">
        <v>29356</v>
      </c>
      <c r="B1755" s="2" t="s">
        <v>2940</v>
      </c>
      <c r="C1755" s="2" t="s">
        <v>29357</v>
      </c>
      <c r="D1755" s="2" t="s">
        <v>158</v>
      </c>
      <c r="E1755" s="2" t="s">
        <v>96</v>
      </c>
      <c r="F1755" s="2" t="s">
        <v>29358</v>
      </c>
      <c r="G1755" s="2" t="s">
        <v>2046</v>
      </c>
      <c r="H1755" s="2" t="s">
        <v>29359</v>
      </c>
      <c r="I1755" s="2"/>
      <c r="J1755" s="2"/>
      <c r="K1755" s="2"/>
      <c r="L1755" s="2"/>
      <c r="M1755" s="2" t="s">
        <v>1566</v>
      </c>
      <c r="N1755" s="2" t="s">
        <v>2048</v>
      </c>
      <c r="O1755" s="2" t="s">
        <v>2179</v>
      </c>
      <c r="P1755" s="2" t="s">
        <v>2620</v>
      </c>
      <c r="Q1755" s="2" t="s">
        <v>2051</v>
      </c>
      <c r="R1755" s="2" t="s">
        <v>2067</v>
      </c>
      <c r="S1755" s="2"/>
      <c r="T1755" s="2" t="s">
        <v>157</v>
      </c>
    </row>
    <row r="1756" spans="1:20" ht="14.25" customHeight="1">
      <c r="A1756" s="2" t="s">
        <v>29360</v>
      </c>
      <c r="B1756" s="2" t="s">
        <v>2940</v>
      </c>
      <c r="C1756" s="2" t="s">
        <v>11587</v>
      </c>
      <c r="D1756" s="2" t="s">
        <v>347</v>
      </c>
      <c r="E1756" s="2" t="s">
        <v>96</v>
      </c>
      <c r="F1756" s="2" t="s">
        <v>29361</v>
      </c>
      <c r="G1756" s="2" t="s">
        <v>2046</v>
      </c>
      <c r="H1756" s="2" t="s">
        <v>29362</v>
      </c>
      <c r="I1756" s="2"/>
      <c r="J1756" s="2"/>
      <c r="K1756" s="2"/>
      <c r="L1756" s="2"/>
      <c r="M1756" s="2" t="s">
        <v>1566</v>
      </c>
      <c r="N1756" s="2" t="s">
        <v>2058</v>
      </c>
      <c r="O1756" s="2" t="s">
        <v>2704</v>
      </c>
      <c r="P1756" s="2" t="s">
        <v>23064</v>
      </c>
      <c r="Q1756" s="2" t="s">
        <v>2051</v>
      </c>
      <c r="R1756" s="2" t="s">
        <v>2052</v>
      </c>
      <c r="S1756" s="2"/>
      <c r="T1756" s="2" t="s">
        <v>346</v>
      </c>
    </row>
    <row r="1757" spans="1:20" ht="14.25" customHeight="1">
      <c r="A1757" s="2" t="s">
        <v>29363</v>
      </c>
      <c r="B1757" s="2" t="s">
        <v>2940</v>
      </c>
      <c r="C1757" s="2" t="s">
        <v>8483</v>
      </c>
      <c r="D1757" s="2" t="s">
        <v>148</v>
      </c>
      <c r="E1757" s="2" t="s">
        <v>96</v>
      </c>
      <c r="F1757" s="2" t="s">
        <v>29364</v>
      </c>
      <c r="G1757" s="2" t="s">
        <v>2046</v>
      </c>
      <c r="H1757" s="2" t="s">
        <v>29365</v>
      </c>
      <c r="I1757" s="2"/>
      <c r="J1757" s="2"/>
      <c r="K1757" s="2"/>
      <c r="L1757" s="2"/>
      <c r="M1757" s="2" t="s">
        <v>1566</v>
      </c>
      <c r="N1757" s="2" t="s">
        <v>2048</v>
      </c>
      <c r="O1757" s="2" t="s">
        <v>2199</v>
      </c>
      <c r="P1757" s="2" t="s">
        <v>2108</v>
      </c>
      <c r="Q1757" s="2" t="s">
        <v>2051</v>
      </c>
      <c r="R1757" s="2" t="s">
        <v>2067</v>
      </c>
      <c r="S1757" s="2"/>
      <c r="T1757" s="2" t="s">
        <v>147</v>
      </c>
    </row>
    <row r="1758" spans="1:20" ht="14.25" customHeight="1">
      <c r="A1758" s="2" t="s">
        <v>29366</v>
      </c>
      <c r="B1758" s="2" t="s">
        <v>2940</v>
      </c>
      <c r="C1758" s="2" t="s">
        <v>29367</v>
      </c>
      <c r="D1758" s="2" t="s">
        <v>399</v>
      </c>
      <c r="E1758" s="2" t="s">
        <v>264</v>
      </c>
      <c r="F1758" s="2" t="s">
        <v>29368</v>
      </c>
      <c r="G1758" s="2" t="s">
        <v>2046</v>
      </c>
      <c r="H1758" s="2" t="s">
        <v>29369</v>
      </c>
      <c r="I1758" s="2"/>
      <c r="J1758" s="2"/>
      <c r="K1758" s="2"/>
      <c r="L1758" s="2"/>
      <c r="M1758" s="2" t="s">
        <v>60</v>
      </c>
      <c r="N1758" s="2" t="s">
        <v>2058</v>
      </c>
      <c r="O1758" s="2" t="s">
        <v>2186</v>
      </c>
      <c r="P1758" s="2" t="s">
        <v>2377</v>
      </c>
      <c r="Q1758" s="2" t="s">
        <v>2051</v>
      </c>
      <c r="R1758" s="2" t="s">
        <v>2052</v>
      </c>
      <c r="S1758" s="2"/>
      <c r="T1758" s="2" t="s">
        <v>398</v>
      </c>
    </row>
    <row r="1759" spans="1:20" ht="14.25" customHeight="1">
      <c r="A1759" s="2" t="s">
        <v>29370</v>
      </c>
      <c r="B1759" s="2" t="s">
        <v>29371</v>
      </c>
      <c r="C1759" s="2" t="s">
        <v>29372</v>
      </c>
      <c r="D1759" s="2" t="s">
        <v>1320</v>
      </c>
      <c r="E1759" s="2" t="s">
        <v>264</v>
      </c>
      <c r="F1759" s="2" t="s">
        <v>29373</v>
      </c>
      <c r="G1759" s="2" t="s">
        <v>2046</v>
      </c>
      <c r="H1759" s="2" t="s">
        <v>29374</v>
      </c>
      <c r="I1759" s="2"/>
      <c r="J1759" s="2"/>
      <c r="K1759" s="2"/>
      <c r="L1759" s="2"/>
      <c r="M1759" s="2" t="s">
        <v>1566</v>
      </c>
      <c r="N1759" s="2" t="s">
        <v>2058</v>
      </c>
      <c r="O1759" s="2" t="s">
        <v>2288</v>
      </c>
      <c r="P1759" s="2" t="s">
        <v>23064</v>
      </c>
      <c r="Q1759" s="2" t="s">
        <v>2051</v>
      </c>
      <c r="R1759" s="2" t="s">
        <v>2067</v>
      </c>
      <c r="S1759" s="2"/>
      <c r="T1759" s="2" t="s">
        <v>1319</v>
      </c>
    </row>
    <row r="1760" spans="1:20" ht="14.25" customHeight="1">
      <c r="A1760" s="2" t="s">
        <v>29375</v>
      </c>
      <c r="B1760" s="2" t="s">
        <v>7810</v>
      </c>
      <c r="C1760" s="2" t="s">
        <v>29376</v>
      </c>
      <c r="D1760" s="2" t="s">
        <v>102</v>
      </c>
      <c r="E1760" s="2" t="s">
        <v>96</v>
      </c>
      <c r="F1760" s="2" t="s">
        <v>29377</v>
      </c>
      <c r="G1760" s="2" t="s">
        <v>2046</v>
      </c>
      <c r="H1760" s="2" t="s">
        <v>29378</v>
      </c>
      <c r="I1760" s="2"/>
      <c r="J1760" s="2"/>
      <c r="K1760" s="2"/>
      <c r="L1760" s="2"/>
      <c r="M1760" s="2" t="s">
        <v>1566</v>
      </c>
      <c r="N1760" s="2" t="s">
        <v>2058</v>
      </c>
      <c r="O1760" s="2" t="s">
        <v>2132</v>
      </c>
      <c r="P1760" s="2" t="s">
        <v>2289</v>
      </c>
      <c r="Q1760" s="2" t="s">
        <v>2051</v>
      </c>
      <c r="R1760" s="2" t="s">
        <v>2052</v>
      </c>
      <c r="S1760" s="2"/>
      <c r="T1760" s="2" t="s">
        <v>101</v>
      </c>
    </row>
    <row r="1761" spans="1:20" ht="14.25" customHeight="1">
      <c r="A1761" s="2" t="s">
        <v>29379</v>
      </c>
      <c r="B1761" s="2" t="s">
        <v>29380</v>
      </c>
      <c r="C1761" s="2" t="s">
        <v>29381</v>
      </c>
      <c r="D1761" s="2" t="s">
        <v>130</v>
      </c>
      <c r="E1761" s="2" t="s">
        <v>96</v>
      </c>
      <c r="F1761" s="2" t="s">
        <v>2090</v>
      </c>
      <c r="G1761" s="2" t="s">
        <v>2046</v>
      </c>
      <c r="H1761" s="2" t="s">
        <v>29382</v>
      </c>
      <c r="I1761" s="2"/>
      <c r="J1761" s="2"/>
      <c r="K1761" s="2"/>
      <c r="L1761" s="2"/>
      <c r="M1761" s="2" t="s">
        <v>1566</v>
      </c>
      <c r="N1761" s="2" t="s">
        <v>2058</v>
      </c>
      <c r="O1761" s="2" t="s">
        <v>2093</v>
      </c>
      <c r="P1761" s="2" t="s">
        <v>23417</v>
      </c>
      <c r="Q1761" s="2" t="s">
        <v>2051</v>
      </c>
      <c r="R1761" s="2" t="s">
        <v>2067</v>
      </c>
      <c r="S1761" s="2"/>
      <c r="T1761" s="2" t="s">
        <v>129</v>
      </c>
    </row>
    <row r="1762" spans="1:20" ht="14.25" customHeight="1">
      <c r="A1762" s="2" t="s">
        <v>29383</v>
      </c>
      <c r="B1762" s="2" t="s">
        <v>12729</v>
      </c>
      <c r="C1762" s="2" t="s">
        <v>29384</v>
      </c>
      <c r="D1762" s="2" t="s">
        <v>914</v>
      </c>
      <c r="E1762" s="2" t="s">
        <v>264</v>
      </c>
      <c r="F1762" s="2" t="s">
        <v>2112</v>
      </c>
      <c r="G1762" s="2" t="s">
        <v>2046</v>
      </c>
      <c r="H1762" s="2" t="s">
        <v>29385</v>
      </c>
      <c r="I1762" s="2"/>
      <c r="J1762" s="2"/>
      <c r="K1762" s="2"/>
      <c r="L1762" s="2"/>
      <c r="M1762" s="2" t="s">
        <v>1566</v>
      </c>
      <c r="N1762" s="2" t="s">
        <v>2058</v>
      </c>
      <c r="O1762" s="2" t="s">
        <v>2093</v>
      </c>
      <c r="P1762" s="2" t="s">
        <v>4570</v>
      </c>
      <c r="Q1762" s="2" t="s">
        <v>2051</v>
      </c>
      <c r="R1762" s="2" t="s">
        <v>2067</v>
      </c>
      <c r="S1762" s="2"/>
      <c r="T1762" s="2" t="s">
        <v>913</v>
      </c>
    </row>
    <row r="1763" spans="1:20" ht="14.25" customHeight="1">
      <c r="A1763" s="2" t="s">
        <v>29386</v>
      </c>
      <c r="B1763" s="2" t="s">
        <v>12729</v>
      </c>
      <c r="C1763" s="2" t="s">
        <v>12730</v>
      </c>
      <c r="D1763" s="2" t="s">
        <v>144</v>
      </c>
      <c r="E1763" s="2" t="s">
        <v>96</v>
      </c>
      <c r="F1763" s="2" t="s">
        <v>29387</v>
      </c>
      <c r="G1763" s="2" t="s">
        <v>2046</v>
      </c>
      <c r="H1763" s="2" t="s">
        <v>29388</v>
      </c>
      <c r="I1763" s="2"/>
      <c r="J1763" s="2"/>
      <c r="K1763" s="2"/>
      <c r="L1763" s="2"/>
      <c r="M1763" s="2" t="s">
        <v>1566</v>
      </c>
      <c r="N1763" s="2" t="s">
        <v>2058</v>
      </c>
      <c r="O1763" s="2" t="s">
        <v>2078</v>
      </c>
      <c r="P1763" s="2" t="s">
        <v>3363</v>
      </c>
      <c r="Q1763" s="2" t="s">
        <v>2051</v>
      </c>
      <c r="R1763" s="2" t="s">
        <v>2067</v>
      </c>
      <c r="S1763" s="2"/>
      <c r="T1763" s="2" t="s">
        <v>143</v>
      </c>
    </row>
    <row r="1764" spans="1:20" ht="14.25" customHeight="1">
      <c r="A1764" s="2" t="s">
        <v>29389</v>
      </c>
      <c r="B1764" s="2" t="s">
        <v>12729</v>
      </c>
      <c r="C1764" s="2" t="s">
        <v>20712</v>
      </c>
      <c r="D1764" s="2" t="s">
        <v>1538</v>
      </c>
      <c r="E1764" s="2" t="s">
        <v>264</v>
      </c>
      <c r="F1764" s="2" t="s">
        <v>3441</v>
      </c>
      <c r="G1764" s="2" t="s">
        <v>2046</v>
      </c>
      <c r="H1764" s="2" t="s">
        <v>29390</v>
      </c>
      <c r="I1764" s="2"/>
      <c r="J1764" s="2"/>
      <c r="K1764" s="2"/>
      <c r="L1764" s="2"/>
      <c r="M1764" s="2" t="s">
        <v>59</v>
      </c>
      <c r="N1764" s="2" t="s">
        <v>2058</v>
      </c>
      <c r="O1764" s="2" t="s">
        <v>2101</v>
      </c>
      <c r="P1764" s="2" t="s">
        <v>20494</v>
      </c>
      <c r="Q1764" s="2" t="s">
        <v>2051</v>
      </c>
      <c r="R1764" s="2" t="s">
        <v>2052</v>
      </c>
      <c r="S1764" s="2"/>
      <c r="T1764" s="2" t="s">
        <v>1537</v>
      </c>
    </row>
    <row r="1765" spans="1:20" ht="14.25" customHeight="1">
      <c r="A1765" s="2" t="s">
        <v>29391</v>
      </c>
      <c r="B1765" s="2" t="s">
        <v>12729</v>
      </c>
      <c r="C1765" s="2" t="s">
        <v>29392</v>
      </c>
      <c r="D1765" s="2" t="s">
        <v>128</v>
      </c>
      <c r="E1765" s="2" t="s">
        <v>96</v>
      </c>
      <c r="F1765" s="2" t="s">
        <v>6165</v>
      </c>
      <c r="G1765" s="2" t="s">
        <v>2046</v>
      </c>
      <c r="H1765" s="2" t="s">
        <v>29393</v>
      </c>
      <c r="I1765" s="2" t="s">
        <v>29394</v>
      </c>
      <c r="J1765" s="2"/>
      <c r="K1765" s="2"/>
      <c r="L1765" s="2" t="s">
        <v>2287</v>
      </c>
      <c r="M1765" s="2" t="s">
        <v>1566</v>
      </c>
      <c r="N1765" s="2" t="s">
        <v>2048</v>
      </c>
      <c r="O1765" s="2" t="s">
        <v>2179</v>
      </c>
      <c r="P1765" s="2" t="s">
        <v>4182</v>
      </c>
      <c r="Q1765" s="2" t="s">
        <v>2051</v>
      </c>
      <c r="R1765" s="2" t="s">
        <v>2052</v>
      </c>
      <c r="S1765" s="2"/>
      <c r="T1765" s="2" t="s">
        <v>127</v>
      </c>
    </row>
    <row r="1766" spans="1:20" ht="14.25" customHeight="1">
      <c r="A1766" s="2" t="s">
        <v>29395</v>
      </c>
      <c r="B1766" s="2" t="s">
        <v>29396</v>
      </c>
      <c r="C1766" s="2" t="s">
        <v>29397</v>
      </c>
      <c r="D1766" s="2" t="s">
        <v>202</v>
      </c>
      <c r="E1766" s="2" t="s">
        <v>96</v>
      </c>
      <c r="F1766" s="2" t="s">
        <v>29398</v>
      </c>
      <c r="G1766" s="2" t="s">
        <v>2046</v>
      </c>
      <c r="H1766" s="2" t="s">
        <v>29399</v>
      </c>
      <c r="I1766" s="2"/>
      <c r="J1766" s="2"/>
      <c r="K1766" s="2"/>
      <c r="L1766" s="2"/>
      <c r="M1766" s="2" t="s">
        <v>1566</v>
      </c>
      <c r="N1766" s="2" t="s">
        <v>2048</v>
      </c>
      <c r="O1766" s="2" t="s">
        <v>2179</v>
      </c>
      <c r="P1766" s="2" t="s">
        <v>4458</v>
      </c>
      <c r="Q1766" s="2" t="s">
        <v>2051</v>
      </c>
      <c r="R1766" s="2" t="s">
        <v>2067</v>
      </c>
      <c r="S1766" s="2"/>
      <c r="T1766" s="2" t="s">
        <v>201</v>
      </c>
    </row>
    <row r="1767" spans="1:20" ht="14.25" customHeight="1">
      <c r="A1767" s="2" t="s">
        <v>29400</v>
      </c>
      <c r="B1767" s="2" t="s">
        <v>8163</v>
      </c>
      <c r="C1767" s="2" t="s">
        <v>7176</v>
      </c>
      <c r="D1767" s="2" t="s">
        <v>420</v>
      </c>
      <c r="E1767" s="2" t="s">
        <v>264</v>
      </c>
      <c r="F1767" s="2" t="s">
        <v>2473</v>
      </c>
      <c r="G1767" s="2" t="s">
        <v>2046</v>
      </c>
      <c r="H1767" s="2" t="s">
        <v>29401</v>
      </c>
      <c r="I1767" s="2"/>
      <c r="J1767" s="2"/>
      <c r="K1767" s="2"/>
      <c r="L1767" s="2"/>
      <c r="M1767" s="2" t="s">
        <v>59</v>
      </c>
      <c r="N1767" s="2" t="s">
        <v>2048</v>
      </c>
      <c r="O1767" s="2" t="s">
        <v>2301</v>
      </c>
      <c r="P1767" s="2" t="s">
        <v>3791</v>
      </c>
      <c r="Q1767" s="2" t="s">
        <v>2051</v>
      </c>
      <c r="R1767" s="2" t="s">
        <v>2067</v>
      </c>
      <c r="S1767" s="2"/>
      <c r="T1767" s="2" t="s">
        <v>419</v>
      </c>
    </row>
    <row r="1768" spans="1:20" ht="14.25" customHeight="1">
      <c r="A1768" s="2" t="s">
        <v>29402</v>
      </c>
      <c r="B1768" s="2" t="s">
        <v>8163</v>
      </c>
      <c r="C1768" s="2" t="s">
        <v>29403</v>
      </c>
      <c r="D1768" s="2" t="s">
        <v>294</v>
      </c>
      <c r="E1768" s="2" t="s">
        <v>96</v>
      </c>
      <c r="F1768" s="2" t="s">
        <v>29404</v>
      </c>
      <c r="G1768" s="2" t="s">
        <v>2046</v>
      </c>
      <c r="H1768" s="2" t="s">
        <v>29405</v>
      </c>
      <c r="I1768" s="2"/>
      <c r="J1768" s="2"/>
      <c r="K1768" s="2"/>
      <c r="L1768" s="2"/>
      <c r="M1768" s="2" t="s">
        <v>1566</v>
      </c>
      <c r="N1768" s="2" t="s">
        <v>2048</v>
      </c>
      <c r="O1768" s="2" t="s">
        <v>2179</v>
      </c>
      <c r="P1768" s="2" t="s">
        <v>2398</v>
      </c>
      <c r="Q1768" s="2" t="s">
        <v>2051</v>
      </c>
      <c r="R1768" s="2" t="s">
        <v>2067</v>
      </c>
      <c r="S1768" s="2"/>
      <c r="T1768" s="2" t="s">
        <v>293</v>
      </c>
    </row>
    <row r="1769" spans="1:20" ht="14.25" customHeight="1">
      <c r="A1769" s="2" t="s">
        <v>29406</v>
      </c>
      <c r="B1769" s="2" t="s">
        <v>29407</v>
      </c>
      <c r="C1769" s="2" t="s">
        <v>29408</v>
      </c>
      <c r="D1769" s="2" t="s">
        <v>996</v>
      </c>
      <c r="E1769" s="2" t="s">
        <v>264</v>
      </c>
      <c r="F1769" s="2" t="s">
        <v>29409</v>
      </c>
      <c r="G1769" s="2" t="s">
        <v>2091</v>
      </c>
      <c r="H1769" s="2" t="s">
        <v>29410</v>
      </c>
      <c r="I1769" s="2"/>
      <c r="J1769" s="2"/>
      <c r="K1769" s="2"/>
      <c r="L1769" s="2"/>
      <c r="M1769" s="2" t="s">
        <v>1566</v>
      </c>
      <c r="N1769" s="2" t="s">
        <v>2058</v>
      </c>
      <c r="O1769" s="2" t="s">
        <v>2153</v>
      </c>
      <c r="P1769" s="2" t="s">
        <v>2609</v>
      </c>
      <c r="Q1769" s="2" t="s">
        <v>2051</v>
      </c>
      <c r="R1769" s="2" t="s">
        <v>2067</v>
      </c>
      <c r="S1769" s="2"/>
      <c r="T1769" s="2" t="s">
        <v>995</v>
      </c>
    </row>
    <row r="1770" spans="1:20" ht="14.25" customHeight="1">
      <c r="A1770" s="2" t="s">
        <v>29411</v>
      </c>
      <c r="B1770" s="2" t="s">
        <v>2044</v>
      </c>
      <c r="C1770" s="2" t="s">
        <v>12440</v>
      </c>
      <c r="D1770" s="2" t="s">
        <v>1210</v>
      </c>
      <c r="E1770" s="2" t="s">
        <v>264</v>
      </c>
      <c r="F1770" s="2" t="s">
        <v>2090</v>
      </c>
      <c r="G1770" s="2" t="s">
        <v>2046</v>
      </c>
      <c r="H1770" s="2" t="s">
        <v>29412</v>
      </c>
      <c r="I1770" s="2"/>
      <c r="J1770" s="2"/>
      <c r="K1770" s="2"/>
      <c r="L1770" s="2"/>
      <c r="M1770" s="2" t="s">
        <v>1566</v>
      </c>
      <c r="N1770" s="2" t="s">
        <v>2058</v>
      </c>
      <c r="O1770" s="2" t="s">
        <v>2093</v>
      </c>
      <c r="P1770" s="2" t="s">
        <v>23064</v>
      </c>
      <c r="Q1770" s="2" t="s">
        <v>2051</v>
      </c>
      <c r="R1770" s="2" t="s">
        <v>2067</v>
      </c>
      <c r="S1770" s="2"/>
      <c r="T1770" s="2" t="s">
        <v>1209</v>
      </c>
    </row>
    <row r="1771" spans="1:20" ht="14.25" customHeight="1">
      <c r="A1771" s="2" t="s">
        <v>29413</v>
      </c>
      <c r="B1771" s="2" t="s">
        <v>2044</v>
      </c>
      <c r="C1771" s="2" t="s">
        <v>29414</v>
      </c>
      <c r="D1771" s="2" t="s">
        <v>158</v>
      </c>
      <c r="E1771" s="2" t="s">
        <v>96</v>
      </c>
      <c r="F1771" s="2" t="s">
        <v>29415</v>
      </c>
      <c r="G1771" s="2" t="s">
        <v>2046</v>
      </c>
      <c r="H1771" s="2" t="s">
        <v>29416</v>
      </c>
      <c r="I1771" s="2">
        <v>447827157761</v>
      </c>
      <c r="J1771" s="2"/>
      <c r="K1771" s="2"/>
      <c r="L1771" s="2"/>
      <c r="M1771" s="2" t="s">
        <v>1566</v>
      </c>
      <c r="N1771" s="2" t="s">
        <v>2058</v>
      </c>
      <c r="O1771" s="2" t="s">
        <v>2093</v>
      </c>
      <c r="P1771" s="2" t="s">
        <v>2372</v>
      </c>
      <c r="Q1771" s="2" t="s">
        <v>2051</v>
      </c>
      <c r="R1771" s="2" t="s">
        <v>2067</v>
      </c>
      <c r="S1771" s="2"/>
      <c r="T1771" s="2" t="s">
        <v>157</v>
      </c>
    </row>
    <row r="1772" spans="1:20" ht="14.25" customHeight="1">
      <c r="A1772" s="2" t="s">
        <v>29417</v>
      </c>
      <c r="B1772" s="2" t="s">
        <v>2044</v>
      </c>
      <c r="C1772" s="2" t="s">
        <v>29418</v>
      </c>
      <c r="D1772" s="2" t="s">
        <v>312</v>
      </c>
      <c r="E1772" s="2" t="s">
        <v>264</v>
      </c>
      <c r="F1772" s="2" t="s">
        <v>29419</v>
      </c>
      <c r="G1772" s="2" t="s">
        <v>2046</v>
      </c>
      <c r="H1772" s="2" t="s">
        <v>29420</v>
      </c>
      <c r="I1772" s="2"/>
      <c r="J1772" s="2"/>
      <c r="K1772" s="2"/>
      <c r="L1772" s="2"/>
      <c r="M1772" s="2" t="s">
        <v>1566</v>
      </c>
      <c r="N1772" s="2" t="s">
        <v>2058</v>
      </c>
      <c r="O1772" s="2" t="s">
        <v>2132</v>
      </c>
      <c r="P1772" s="2" t="s">
        <v>4570</v>
      </c>
      <c r="Q1772" s="2" t="s">
        <v>2051</v>
      </c>
      <c r="R1772" s="2" t="s">
        <v>2052</v>
      </c>
      <c r="S1772" s="2"/>
      <c r="T1772" s="2" t="s">
        <v>311</v>
      </c>
    </row>
    <row r="1773" spans="1:20" ht="14.25" customHeight="1">
      <c r="A1773" s="2" t="s">
        <v>29421</v>
      </c>
      <c r="B1773" s="2" t="s">
        <v>2044</v>
      </c>
      <c r="C1773" s="2" t="s">
        <v>29422</v>
      </c>
      <c r="D1773" s="2" t="s">
        <v>606</v>
      </c>
      <c r="E1773" s="2" t="s">
        <v>264</v>
      </c>
      <c r="F1773" s="2" t="s">
        <v>2090</v>
      </c>
      <c r="G1773" s="2" t="s">
        <v>2046</v>
      </c>
      <c r="H1773" s="2" t="s">
        <v>29423</v>
      </c>
      <c r="I1773" s="2"/>
      <c r="J1773" s="2">
        <v>442075561365</v>
      </c>
      <c r="K1773" s="2"/>
      <c r="L1773" s="2"/>
      <c r="M1773" s="2" t="s">
        <v>1566</v>
      </c>
      <c r="N1773" s="2" t="s">
        <v>2058</v>
      </c>
      <c r="O1773" s="2" t="s">
        <v>2093</v>
      </c>
      <c r="P1773" s="2" t="s">
        <v>26351</v>
      </c>
      <c r="Q1773" s="2" t="s">
        <v>2051</v>
      </c>
      <c r="R1773" s="2" t="s">
        <v>2067</v>
      </c>
      <c r="S1773" s="2"/>
      <c r="T1773" s="2" t="s">
        <v>605</v>
      </c>
    </row>
    <row r="1774" spans="1:20" ht="14.25" customHeight="1">
      <c r="A1774" s="2" t="s">
        <v>29424</v>
      </c>
      <c r="B1774" s="2" t="s">
        <v>2044</v>
      </c>
      <c r="C1774" s="2" t="s">
        <v>29425</v>
      </c>
      <c r="D1774" s="2" t="s">
        <v>276</v>
      </c>
      <c r="E1774" s="2" t="s">
        <v>96</v>
      </c>
      <c r="F1774" s="2" t="s">
        <v>4013</v>
      </c>
      <c r="G1774" s="2" t="s">
        <v>2046</v>
      </c>
      <c r="H1774" s="2" t="s">
        <v>29426</v>
      </c>
      <c r="I1774" s="2"/>
      <c r="J1774" s="2"/>
      <c r="K1774" s="2"/>
      <c r="L1774" s="2"/>
      <c r="M1774" s="2" t="s">
        <v>1566</v>
      </c>
      <c r="N1774" s="2" t="s">
        <v>2058</v>
      </c>
      <c r="O1774" s="2" t="s">
        <v>2120</v>
      </c>
      <c r="P1774" s="2" t="s">
        <v>2372</v>
      </c>
      <c r="Q1774" s="2" t="s">
        <v>2051</v>
      </c>
      <c r="R1774" s="2" t="s">
        <v>2052</v>
      </c>
      <c r="S1774" s="2"/>
      <c r="T1774" s="2" t="s">
        <v>275</v>
      </c>
    </row>
    <row r="1775" spans="1:20" ht="14.25" customHeight="1">
      <c r="A1775" s="2" t="s">
        <v>29427</v>
      </c>
      <c r="B1775" s="2" t="s">
        <v>2044</v>
      </c>
      <c r="C1775" s="2" t="s">
        <v>5678</v>
      </c>
      <c r="D1775" s="2" t="s">
        <v>168</v>
      </c>
      <c r="E1775" s="2" t="s">
        <v>96</v>
      </c>
      <c r="F1775" s="2" t="s">
        <v>29428</v>
      </c>
      <c r="G1775" s="2" t="s">
        <v>2046</v>
      </c>
      <c r="H1775" s="2" t="s">
        <v>29429</v>
      </c>
      <c r="I1775" s="2">
        <v>447870658563</v>
      </c>
      <c r="J1775" s="2">
        <v>441392272570</v>
      </c>
      <c r="K1775" s="2"/>
      <c r="L1775" s="2"/>
      <c r="M1775" s="2" t="s">
        <v>1566</v>
      </c>
      <c r="N1775" s="2" t="s">
        <v>2058</v>
      </c>
      <c r="O1775" s="2" t="s">
        <v>2145</v>
      </c>
      <c r="P1775" s="2" t="s">
        <v>2372</v>
      </c>
      <c r="Q1775" s="2" t="s">
        <v>2051</v>
      </c>
      <c r="R1775" s="2" t="s">
        <v>2067</v>
      </c>
      <c r="S1775" s="2"/>
      <c r="T1775" s="2" t="s">
        <v>167</v>
      </c>
    </row>
    <row r="1776" spans="1:20" ht="14.25" customHeight="1">
      <c r="A1776" s="2" t="s">
        <v>29430</v>
      </c>
      <c r="B1776" s="2" t="s">
        <v>2044</v>
      </c>
      <c r="C1776" s="2" t="s">
        <v>29431</v>
      </c>
      <c r="D1776" s="2" t="s">
        <v>168</v>
      </c>
      <c r="E1776" s="2" t="s">
        <v>96</v>
      </c>
      <c r="F1776" s="2" t="s">
        <v>5473</v>
      </c>
      <c r="G1776" s="2" t="s">
        <v>2046</v>
      </c>
      <c r="H1776" s="2" t="s">
        <v>29432</v>
      </c>
      <c r="I1776" s="2"/>
      <c r="J1776" s="2" t="s">
        <v>28535</v>
      </c>
      <c r="K1776" s="2"/>
      <c r="L1776" s="2" t="s">
        <v>2287</v>
      </c>
      <c r="M1776" s="2" t="s">
        <v>60</v>
      </c>
      <c r="N1776" s="2" t="s">
        <v>2058</v>
      </c>
      <c r="O1776" s="2" t="s">
        <v>2186</v>
      </c>
      <c r="P1776" s="2" t="s">
        <v>2840</v>
      </c>
      <c r="Q1776" s="2" t="s">
        <v>2051</v>
      </c>
      <c r="R1776" s="2"/>
      <c r="S1776" s="2"/>
      <c r="T1776" s="2" t="s">
        <v>167</v>
      </c>
    </row>
    <row r="1777" spans="1:20" ht="14.25" customHeight="1">
      <c r="A1777" s="2" t="s">
        <v>29433</v>
      </c>
      <c r="B1777" s="2" t="s">
        <v>2044</v>
      </c>
      <c r="C1777" s="2" t="s">
        <v>29434</v>
      </c>
      <c r="D1777" s="2" t="s">
        <v>569</v>
      </c>
      <c r="E1777" s="2" t="s">
        <v>264</v>
      </c>
      <c r="F1777" s="2" t="s">
        <v>29435</v>
      </c>
      <c r="G1777" s="2" t="s">
        <v>2046</v>
      </c>
      <c r="H1777" s="2" t="s">
        <v>29436</v>
      </c>
      <c r="I1777" s="2" t="s">
        <v>28539</v>
      </c>
      <c r="J1777" s="2"/>
      <c r="K1777" s="2"/>
      <c r="L1777" s="2" t="s">
        <v>2630</v>
      </c>
      <c r="M1777" s="2" t="s">
        <v>1566</v>
      </c>
      <c r="N1777" s="2" t="s">
        <v>2058</v>
      </c>
      <c r="O1777" s="2" t="s">
        <v>2093</v>
      </c>
      <c r="P1777" s="2" t="s">
        <v>23064</v>
      </c>
      <c r="Q1777" s="2" t="s">
        <v>2051</v>
      </c>
      <c r="R1777" s="2" t="s">
        <v>2067</v>
      </c>
      <c r="S1777" s="2"/>
      <c r="T1777" s="2" t="s">
        <v>568</v>
      </c>
    </row>
    <row r="1778" spans="1:20" ht="14.25" customHeight="1">
      <c r="A1778" s="2" t="s">
        <v>29437</v>
      </c>
      <c r="B1778" s="2" t="s">
        <v>2044</v>
      </c>
      <c r="C1778" s="2" t="s">
        <v>19363</v>
      </c>
      <c r="D1778" s="2" t="s">
        <v>3532</v>
      </c>
      <c r="E1778" s="2" t="s">
        <v>96</v>
      </c>
      <c r="F1778" s="2" t="s">
        <v>29438</v>
      </c>
      <c r="G1778" s="2" t="s">
        <v>2404</v>
      </c>
      <c r="H1778" s="2" t="s">
        <v>29439</v>
      </c>
      <c r="I1778" s="2"/>
      <c r="J1778" s="2"/>
      <c r="K1778" s="2"/>
      <c r="L1778" s="2"/>
      <c r="M1778" s="2" t="s">
        <v>1566</v>
      </c>
      <c r="N1778" s="2" t="s">
        <v>2058</v>
      </c>
      <c r="O1778" s="2" t="s">
        <v>2093</v>
      </c>
      <c r="P1778" s="2" t="s">
        <v>23076</v>
      </c>
      <c r="Q1778" s="2" t="s">
        <v>2051</v>
      </c>
      <c r="R1778" s="2" t="s">
        <v>2067</v>
      </c>
      <c r="S1778" s="2"/>
      <c r="T1778" s="2" t="s">
        <v>3536</v>
      </c>
    </row>
    <row r="1779" spans="1:20" ht="14.25" customHeight="1">
      <c r="A1779" s="2" t="s">
        <v>29440</v>
      </c>
      <c r="B1779" s="2" t="s">
        <v>2044</v>
      </c>
      <c r="C1779" s="2" t="s">
        <v>29441</v>
      </c>
      <c r="D1779" s="2" t="s">
        <v>130</v>
      </c>
      <c r="E1779" s="2" t="s">
        <v>96</v>
      </c>
      <c r="F1779" s="2" t="s">
        <v>3656</v>
      </c>
      <c r="G1779" s="2" t="s">
        <v>2046</v>
      </c>
      <c r="H1779" s="2" t="s">
        <v>29442</v>
      </c>
      <c r="I1779" s="2"/>
      <c r="J1779" s="2"/>
      <c r="K1779" s="2"/>
      <c r="L1779" s="2"/>
      <c r="M1779" s="2" t="s">
        <v>1566</v>
      </c>
      <c r="N1779" s="2" t="s">
        <v>2058</v>
      </c>
      <c r="O1779" s="2" t="s">
        <v>2153</v>
      </c>
      <c r="P1779" s="2" t="s">
        <v>2372</v>
      </c>
      <c r="Q1779" s="2" t="s">
        <v>2051</v>
      </c>
      <c r="R1779" s="2" t="s">
        <v>2052</v>
      </c>
      <c r="S1779" s="2"/>
      <c r="T1779" s="2" t="s">
        <v>129</v>
      </c>
    </row>
    <row r="1780" spans="1:20" ht="14.25" customHeight="1">
      <c r="A1780" s="2" t="s">
        <v>29443</v>
      </c>
      <c r="B1780" s="2" t="s">
        <v>2044</v>
      </c>
      <c r="C1780" s="2" t="s">
        <v>29444</v>
      </c>
      <c r="D1780" s="2" t="s">
        <v>206</v>
      </c>
      <c r="E1780" s="2" t="s">
        <v>264</v>
      </c>
      <c r="F1780" s="2" t="s">
        <v>29445</v>
      </c>
      <c r="G1780" s="2" t="s">
        <v>2046</v>
      </c>
      <c r="H1780" s="2" t="s">
        <v>29446</v>
      </c>
      <c r="I1780" s="2"/>
      <c r="J1780" s="2" t="s">
        <v>29447</v>
      </c>
      <c r="K1780" s="2"/>
      <c r="L1780" s="2"/>
      <c r="M1780" s="2" t="s">
        <v>1566</v>
      </c>
      <c r="N1780" s="2" t="s">
        <v>2048</v>
      </c>
      <c r="O1780" s="2" t="s">
        <v>2179</v>
      </c>
      <c r="P1780" s="2" t="s">
        <v>29448</v>
      </c>
      <c r="Q1780" s="2" t="s">
        <v>2051</v>
      </c>
      <c r="R1780" s="2" t="s">
        <v>2067</v>
      </c>
      <c r="S1780" s="2"/>
      <c r="T1780" s="2" t="s">
        <v>205</v>
      </c>
    </row>
    <row r="1781" spans="1:20" ht="14.25" customHeight="1">
      <c r="A1781" s="2" t="s">
        <v>29449</v>
      </c>
      <c r="B1781" s="2" t="s">
        <v>7941</v>
      </c>
      <c r="C1781" s="2" t="s">
        <v>29450</v>
      </c>
      <c r="D1781" s="2" t="s">
        <v>1426</v>
      </c>
      <c r="E1781" s="2" t="s">
        <v>264</v>
      </c>
      <c r="F1781" s="2" t="s">
        <v>29451</v>
      </c>
      <c r="G1781" s="2" t="s">
        <v>2046</v>
      </c>
      <c r="H1781" s="2" t="s">
        <v>29452</v>
      </c>
      <c r="I1781" s="2"/>
      <c r="J1781" s="2"/>
      <c r="K1781" s="2"/>
      <c r="L1781" s="2"/>
      <c r="M1781" s="2" t="s">
        <v>1566</v>
      </c>
      <c r="N1781" s="2" t="s">
        <v>2058</v>
      </c>
      <c r="O1781" s="2" t="s">
        <v>2093</v>
      </c>
      <c r="P1781" s="2" t="s">
        <v>23064</v>
      </c>
      <c r="Q1781" s="2" t="s">
        <v>2051</v>
      </c>
      <c r="R1781" s="2" t="s">
        <v>2067</v>
      </c>
      <c r="S1781" s="2"/>
      <c r="T1781" s="2" t="s">
        <v>1425</v>
      </c>
    </row>
    <row r="1782" spans="1:20" ht="14.25" customHeight="1">
      <c r="A1782" s="2" t="s">
        <v>29453</v>
      </c>
      <c r="B1782" s="2" t="s">
        <v>29454</v>
      </c>
      <c r="C1782" s="2" t="s">
        <v>29455</v>
      </c>
      <c r="D1782" s="2" t="s">
        <v>152</v>
      </c>
      <c r="E1782" s="2" t="s">
        <v>96</v>
      </c>
      <c r="F1782" s="2" t="s">
        <v>8329</v>
      </c>
      <c r="G1782" s="2" t="s">
        <v>2046</v>
      </c>
      <c r="H1782" s="2" t="s">
        <v>29456</v>
      </c>
      <c r="I1782" s="2"/>
      <c r="J1782" s="2"/>
      <c r="K1782" s="2"/>
      <c r="L1782" s="2"/>
      <c r="M1782" s="2" t="s">
        <v>1566</v>
      </c>
      <c r="N1782" s="2" t="s">
        <v>2058</v>
      </c>
      <c r="O1782" s="2" t="s">
        <v>2139</v>
      </c>
      <c r="P1782" s="2" t="s">
        <v>28980</v>
      </c>
      <c r="Q1782" s="2" t="s">
        <v>2051</v>
      </c>
      <c r="R1782" s="2" t="s">
        <v>2052</v>
      </c>
      <c r="S1782" s="2"/>
      <c r="T1782" s="2" t="s">
        <v>151</v>
      </c>
    </row>
    <row r="1783" spans="1:20" ht="14.25" customHeight="1">
      <c r="A1783" s="2" t="s">
        <v>29457</v>
      </c>
      <c r="B1783" s="2" t="s">
        <v>2929</v>
      </c>
      <c r="C1783" s="2" t="s">
        <v>8589</v>
      </c>
      <c r="D1783" s="2" t="s">
        <v>1088</v>
      </c>
      <c r="E1783" s="2" t="s">
        <v>264</v>
      </c>
      <c r="F1783" s="2" t="s">
        <v>2112</v>
      </c>
      <c r="G1783" s="2" t="s">
        <v>2046</v>
      </c>
      <c r="H1783" s="2" t="s">
        <v>29458</v>
      </c>
      <c r="I1783" s="2"/>
      <c r="J1783" s="2"/>
      <c r="K1783" s="2"/>
      <c r="L1783" s="2"/>
      <c r="M1783" s="2" t="s">
        <v>1566</v>
      </c>
      <c r="N1783" s="2" t="s">
        <v>2058</v>
      </c>
      <c r="O1783" s="2" t="s">
        <v>2093</v>
      </c>
      <c r="P1783" s="2" t="s">
        <v>21091</v>
      </c>
      <c r="Q1783" s="2" t="s">
        <v>2051</v>
      </c>
      <c r="R1783" s="2" t="s">
        <v>2067</v>
      </c>
      <c r="S1783" s="2"/>
      <c r="T1783" s="2" t="s">
        <v>1087</v>
      </c>
    </row>
    <row r="1784" spans="1:20" ht="14.25" customHeight="1">
      <c r="A1784" s="2" t="s">
        <v>29459</v>
      </c>
      <c r="B1784" s="2" t="s">
        <v>12750</v>
      </c>
      <c r="C1784" s="2" t="s">
        <v>4683</v>
      </c>
      <c r="D1784" s="2" t="s">
        <v>184</v>
      </c>
      <c r="E1784" s="2" t="s">
        <v>96</v>
      </c>
      <c r="F1784" s="2" t="s">
        <v>29460</v>
      </c>
      <c r="G1784" s="2" t="s">
        <v>2046</v>
      </c>
      <c r="H1784" s="2" t="s">
        <v>29461</v>
      </c>
      <c r="I1784" s="2"/>
      <c r="J1784" s="2"/>
      <c r="K1784" s="2"/>
      <c r="L1784" s="2"/>
      <c r="M1784" s="2" t="s">
        <v>1566</v>
      </c>
      <c r="N1784" s="2" t="s">
        <v>2058</v>
      </c>
      <c r="O1784" s="2" t="s">
        <v>2132</v>
      </c>
      <c r="P1784" s="2" t="s">
        <v>2289</v>
      </c>
      <c r="Q1784" s="2" t="s">
        <v>2051</v>
      </c>
      <c r="R1784" s="2" t="s">
        <v>2067</v>
      </c>
      <c r="S1784" s="2"/>
      <c r="T1784" s="2" t="s">
        <v>183</v>
      </c>
    </row>
    <row r="1785" spans="1:20" ht="14.25" customHeight="1">
      <c r="A1785" s="2" t="s">
        <v>29462</v>
      </c>
      <c r="B1785" s="2" t="s">
        <v>2934</v>
      </c>
      <c r="C1785" s="2" t="s">
        <v>29463</v>
      </c>
      <c r="D1785" s="2" t="s">
        <v>118</v>
      </c>
      <c r="E1785" s="2" t="s">
        <v>96</v>
      </c>
      <c r="F1785" s="2" t="s">
        <v>4083</v>
      </c>
      <c r="G1785" s="2" t="s">
        <v>2046</v>
      </c>
      <c r="H1785" s="2" t="s">
        <v>29464</v>
      </c>
      <c r="I1785" s="2"/>
      <c r="J1785" s="2"/>
      <c r="K1785" s="2"/>
      <c r="L1785" s="2"/>
      <c r="M1785" s="2" t="s">
        <v>1566</v>
      </c>
      <c r="N1785" s="2" t="s">
        <v>2058</v>
      </c>
      <c r="O1785" s="2" t="s">
        <v>2153</v>
      </c>
      <c r="P1785" s="2" t="s">
        <v>3055</v>
      </c>
      <c r="Q1785" s="2" t="s">
        <v>2051</v>
      </c>
      <c r="R1785" s="2" t="s">
        <v>2052</v>
      </c>
      <c r="S1785" s="2"/>
      <c r="T1785" s="2" t="s">
        <v>117</v>
      </c>
    </row>
    <row r="1786" spans="1:20" ht="14.25" customHeight="1">
      <c r="A1786" s="2" t="s">
        <v>29465</v>
      </c>
      <c r="B1786" s="2" t="s">
        <v>2934</v>
      </c>
      <c r="C1786" s="2" t="s">
        <v>4617</v>
      </c>
      <c r="D1786" s="2" t="s">
        <v>94</v>
      </c>
      <c r="E1786" s="2" t="s">
        <v>96</v>
      </c>
      <c r="F1786" s="2" t="s">
        <v>29466</v>
      </c>
      <c r="G1786" s="2" t="s">
        <v>2046</v>
      </c>
      <c r="H1786" s="2" t="s">
        <v>29467</v>
      </c>
      <c r="I1786" s="2"/>
      <c r="J1786" s="2"/>
      <c r="K1786" s="2"/>
      <c r="L1786" s="2"/>
      <c r="M1786" s="2" t="s">
        <v>1566</v>
      </c>
      <c r="N1786" s="2" t="s">
        <v>2058</v>
      </c>
      <c r="O1786" s="2" t="s">
        <v>2139</v>
      </c>
      <c r="P1786" s="2" t="s">
        <v>3363</v>
      </c>
      <c r="Q1786" s="2" t="s">
        <v>2051</v>
      </c>
      <c r="R1786" s="2" t="s">
        <v>2067</v>
      </c>
      <c r="S1786" s="2"/>
      <c r="T1786" s="2" t="s">
        <v>93</v>
      </c>
    </row>
    <row r="1787" spans="1:20" ht="14.25" customHeight="1">
      <c r="A1787" s="2" t="s">
        <v>29468</v>
      </c>
      <c r="B1787" s="2" t="s">
        <v>2929</v>
      </c>
      <c r="C1787" s="2" t="s">
        <v>15783</v>
      </c>
      <c r="D1787" s="2" t="s">
        <v>441</v>
      </c>
      <c r="E1787" s="2" t="s">
        <v>264</v>
      </c>
      <c r="F1787" s="2" t="s">
        <v>3441</v>
      </c>
      <c r="G1787" s="2" t="s">
        <v>2046</v>
      </c>
      <c r="H1787" s="2" t="s">
        <v>29469</v>
      </c>
      <c r="I1787" s="2"/>
      <c r="J1787" s="2"/>
      <c r="K1787" s="2"/>
      <c r="L1787" s="2"/>
      <c r="M1787" s="2" t="s">
        <v>59</v>
      </c>
      <c r="N1787" s="2" t="s">
        <v>2058</v>
      </c>
      <c r="O1787" s="2" t="s">
        <v>2101</v>
      </c>
      <c r="P1787" s="2" t="s">
        <v>2609</v>
      </c>
      <c r="Q1787" s="2" t="s">
        <v>2051</v>
      </c>
      <c r="R1787" s="2" t="s">
        <v>2067</v>
      </c>
      <c r="S1787" s="2"/>
      <c r="T1787" s="2" t="s">
        <v>440</v>
      </c>
    </row>
    <row r="1788" spans="1:20" ht="14.25" customHeight="1">
      <c r="A1788" s="2" t="s">
        <v>29470</v>
      </c>
      <c r="B1788" s="2" t="s">
        <v>2929</v>
      </c>
      <c r="C1788" s="2" t="s">
        <v>8332</v>
      </c>
      <c r="D1788" s="2" t="s">
        <v>94</v>
      </c>
      <c r="E1788" s="2" t="s">
        <v>96</v>
      </c>
      <c r="F1788" s="2" t="s">
        <v>29471</v>
      </c>
      <c r="G1788" s="2" t="s">
        <v>2046</v>
      </c>
      <c r="H1788" s="2" t="s">
        <v>29472</v>
      </c>
      <c r="I1788" s="2"/>
      <c r="J1788" s="2"/>
      <c r="K1788" s="2"/>
      <c r="L1788" s="2"/>
      <c r="M1788" s="2" t="s">
        <v>1566</v>
      </c>
      <c r="N1788" s="2" t="s">
        <v>2048</v>
      </c>
      <c r="O1788" s="2" t="s">
        <v>2179</v>
      </c>
      <c r="P1788" s="2" t="s">
        <v>3363</v>
      </c>
      <c r="Q1788" s="2" t="s">
        <v>2051</v>
      </c>
      <c r="R1788" s="2" t="s">
        <v>2052</v>
      </c>
      <c r="S1788" s="2"/>
      <c r="T1788" s="2" t="s">
        <v>93</v>
      </c>
    </row>
    <row r="1789" spans="1:20" ht="14.25" customHeight="1">
      <c r="A1789" s="2" t="s">
        <v>29473</v>
      </c>
      <c r="B1789" s="2" t="s">
        <v>29474</v>
      </c>
      <c r="C1789" s="2" t="s">
        <v>29475</v>
      </c>
      <c r="D1789" s="2" t="s">
        <v>152</v>
      </c>
      <c r="E1789" s="2" t="s">
        <v>96</v>
      </c>
      <c r="F1789" s="2" t="s">
        <v>29476</v>
      </c>
      <c r="G1789" s="2" t="s">
        <v>2046</v>
      </c>
      <c r="H1789" s="2" t="s">
        <v>29477</v>
      </c>
      <c r="I1789" s="2"/>
      <c r="J1789" s="2"/>
      <c r="K1789" s="2"/>
      <c r="L1789" s="2"/>
      <c r="M1789" s="2" t="s">
        <v>1566</v>
      </c>
      <c r="N1789" s="2" t="s">
        <v>2058</v>
      </c>
      <c r="O1789" s="2" t="s">
        <v>2059</v>
      </c>
      <c r="P1789" s="2" t="s">
        <v>28980</v>
      </c>
      <c r="Q1789" s="2" t="s">
        <v>2051</v>
      </c>
      <c r="R1789" s="2" t="s">
        <v>2052</v>
      </c>
      <c r="S1789" s="2"/>
      <c r="T1789" s="2" t="s">
        <v>151</v>
      </c>
    </row>
    <row r="1790" spans="1:20" ht="14.25" customHeight="1">
      <c r="A1790" s="2" t="s">
        <v>29478</v>
      </c>
      <c r="B1790" s="2" t="s">
        <v>29479</v>
      </c>
      <c r="C1790" s="2" t="s">
        <v>2459</v>
      </c>
      <c r="D1790" s="2" t="s">
        <v>168</v>
      </c>
      <c r="E1790" s="2" t="s">
        <v>96</v>
      </c>
      <c r="F1790" s="2" t="s">
        <v>29480</v>
      </c>
      <c r="G1790" s="2" t="s">
        <v>2046</v>
      </c>
      <c r="H1790" s="2" t="s">
        <v>29481</v>
      </c>
      <c r="I1790" s="2"/>
      <c r="J1790" s="2"/>
      <c r="K1790" s="2"/>
      <c r="L1790" s="2"/>
      <c r="M1790" s="2" t="s">
        <v>1566</v>
      </c>
      <c r="N1790" s="2" t="s">
        <v>2058</v>
      </c>
      <c r="O1790" s="2" t="s">
        <v>2093</v>
      </c>
      <c r="P1790" s="2" t="s">
        <v>2372</v>
      </c>
      <c r="Q1790" s="2" t="s">
        <v>2051</v>
      </c>
      <c r="R1790" s="2" t="s">
        <v>2067</v>
      </c>
      <c r="S1790" s="2"/>
      <c r="T1790" s="2" t="s">
        <v>167</v>
      </c>
    </row>
    <row r="1791" spans="1:20" ht="14.25" customHeight="1">
      <c r="A1791" s="2" t="s">
        <v>29482</v>
      </c>
      <c r="B1791" s="2" t="s">
        <v>29483</v>
      </c>
      <c r="C1791" s="2" t="s">
        <v>29484</v>
      </c>
      <c r="D1791" s="2" t="s">
        <v>302</v>
      </c>
      <c r="E1791" s="2" t="s">
        <v>96</v>
      </c>
      <c r="F1791" s="2" t="s">
        <v>29485</v>
      </c>
      <c r="G1791" s="2" t="s">
        <v>2046</v>
      </c>
      <c r="H1791" s="2" t="s">
        <v>29486</v>
      </c>
      <c r="I1791" s="2"/>
      <c r="J1791" s="2"/>
      <c r="K1791" s="2"/>
      <c r="L1791" s="2"/>
      <c r="M1791" s="2" t="s">
        <v>1566</v>
      </c>
      <c r="N1791" s="2" t="s">
        <v>2058</v>
      </c>
      <c r="O1791" s="2" t="s">
        <v>2132</v>
      </c>
      <c r="P1791" s="2" t="s">
        <v>23141</v>
      </c>
      <c r="Q1791" s="2" t="s">
        <v>2051</v>
      </c>
      <c r="R1791" s="2" t="s">
        <v>2052</v>
      </c>
      <c r="S1791" s="2"/>
      <c r="T1791" s="2" t="s">
        <v>301</v>
      </c>
    </row>
    <row r="1792" spans="1:20" ht="14.25" customHeight="1">
      <c r="A1792" s="2" t="s">
        <v>29487</v>
      </c>
      <c r="B1792" s="2" t="s">
        <v>29483</v>
      </c>
      <c r="C1792" s="2" t="s">
        <v>29488</v>
      </c>
      <c r="D1792" s="2" t="s">
        <v>23584</v>
      </c>
      <c r="E1792" s="2" t="s">
        <v>264</v>
      </c>
      <c r="F1792" s="2" t="s">
        <v>29489</v>
      </c>
      <c r="G1792" s="2" t="s">
        <v>23776</v>
      </c>
      <c r="H1792" s="2" t="s">
        <v>29490</v>
      </c>
      <c r="I1792" s="2"/>
      <c r="J1792" s="2"/>
      <c r="K1792" s="2"/>
      <c r="L1792" s="2"/>
      <c r="M1792" s="2" t="s">
        <v>1566</v>
      </c>
      <c r="N1792" s="2" t="s">
        <v>2048</v>
      </c>
      <c r="O1792" s="2" t="s">
        <v>2179</v>
      </c>
      <c r="P1792" s="2" t="s">
        <v>4630</v>
      </c>
      <c r="Q1792" s="2" t="s">
        <v>2051</v>
      </c>
      <c r="R1792" s="2" t="s">
        <v>2067</v>
      </c>
      <c r="S1792" s="2"/>
      <c r="T1792" s="2" t="s">
        <v>23587</v>
      </c>
    </row>
    <row r="1793" spans="1:20" ht="14.25" customHeight="1">
      <c r="A1793" s="2" t="s">
        <v>29491</v>
      </c>
      <c r="B1793" s="2" t="s">
        <v>6095</v>
      </c>
      <c r="C1793" s="2" t="s">
        <v>23398</v>
      </c>
      <c r="D1793" s="2" t="s">
        <v>188</v>
      </c>
      <c r="E1793" s="2" t="s">
        <v>96</v>
      </c>
      <c r="F1793" s="2" t="s">
        <v>5949</v>
      </c>
      <c r="G1793" s="2" t="s">
        <v>2046</v>
      </c>
      <c r="H1793" s="2" t="s">
        <v>29492</v>
      </c>
      <c r="I1793" s="2"/>
      <c r="J1793" s="2"/>
      <c r="K1793" s="2"/>
      <c r="L1793" s="2"/>
      <c r="M1793" s="2" t="s">
        <v>1566</v>
      </c>
      <c r="N1793" s="2" t="s">
        <v>2058</v>
      </c>
      <c r="O1793" s="2" t="s">
        <v>2153</v>
      </c>
      <c r="P1793" s="2" t="s">
        <v>2066</v>
      </c>
      <c r="Q1793" s="2" t="s">
        <v>2051</v>
      </c>
      <c r="R1793" s="2" t="s">
        <v>2052</v>
      </c>
      <c r="S1793" s="2"/>
      <c r="T1793" s="2" t="s">
        <v>187</v>
      </c>
    </row>
    <row r="1794" spans="1:20" ht="14.25" customHeight="1">
      <c r="A1794" s="2" t="s">
        <v>29493</v>
      </c>
      <c r="B1794" s="2" t="s">
        <v>29494</v>
      </c>
      <c r="C1794" s="2" t="s">
        <v>4198</v>
      </c>
      <c r="D1794" s="2" t="s">
        <v>768</v>
      </c>
      <c r="E1794" s="2" t="s">
        <v>264</v>
      </c>
      <c r="F1794" s="2" t="s">
        <v>2320</v>
      </c>
      <c r="G1794" s="2" t="s">
        <v>2046</v>
      </c>
      <c r="H1794" s="2" t="s">
        <v>29495</v>
      </c>
      <c r="I1794" s="2"/>
      <c r="J1794" s="2"/>
      <c r="K1794" s="2"/>
      <c r="L1794" s="2"/>
      <c r="M1794" s="2" t="s">
        <v>59</v>
      </c>
      <c r="N1794" s="2" t="s">
        <v>2058</v>
      </c>
      <c r="O1794" s="2" t="s">
        <v>2322</v>
      </c>
      <c r="P1794" s="2" t="s">
        <v>20494</v>
      </c>
      <c r="Q1794" s="2" t="s">
        <v>2051</v>
      </c>
      <c r="R1794" s="2"/>
      <c r="S1794" s="2"/>
      <c r="T1794" s="2" t="s">
        <v>767</v>
      </c>
    </row>
    <row r="1795" spans="1:20" ht="14.25" customHeight="1">
      <c r="A1795" s="2" t="s">
        <v>29496</v>
      </c>
      <c r="B1795" s="2" t="s">
        <v>5004</v>
      </c>
      <c r="C1795" s="2" t="s">
        <v>29497</v>
      </c>
      <c r="D1795" s="2" t="s">
        <v>156</v>
      </c>
      <c r="E1795" s="2" t="s">
        <v>96</v>
      </c>
      <c r="F1795" s="2" t="s">
        <v>29498</v>
      </c>
      <c r="G1795" s="2" t="s">
        <v>2046</v>
      </c>
      <c r="H1795" s="2" t="s">
        <v>29499</v>
      </c>
      <c r="I1795" s="2"/>
      <c r="J1795" s="2"/>
      <c r="K1795" s="2"/>
      <c r="L1795" s="2"/>
      <c r="M1795" s="2" t="s">
        <v>1566</v>
      </c>
      <c r="N1795" s="2" t="s">
        <v>2058</v>
      </c>
      <c r="O1795" s="2" t="s">
        <v>2093</v>
      </c>
      <c r="P1795" s="2" t="s">
        <v>3969</v>
      </c>
      <c r="Q1795" s="2" t="s">
        <v>2051</v>
      </c>
      <c r="R1795" s="2" t="s">
        <v>2067</v>
      </c>
      <c r="S1795" s="2"/>
      <c r="T1795" s="2" t="s">
        <v>155</v>
      </c>
    </row>
    <row r="1796" spans="1:20" ht="14.25" customHeight="1">
      <c r="A1796" s="2" t="s">
        <v>29500</v>
      </c>
      <c r="B1796" s="2" t="s">
        <v>4943</v>
      </c>
      <c r="C1796" s="2" t="s">
        <v>29501</v>
      </c>
      <c r="D1796" s="2" t="s">
        <v>126</v>
      </c>
      <c r="E1796" s="2" t="s">
        <v>96</v>
      </c>
      <c r="F1796" s="2" t="s">
        <v>2090</v>
      </c>
      <c r="G1796" s="2" t="s">
        <v>2046</v>
      </c>
      <c r="H1796" s="2" t="s">
        <v>29502</v>
      </c>
      <c r="I1796" s="2"/>
      <c r="J1796" s="2"/>
      <c r="K1796" s="2"/>
      <c r="L1796" s="2"/>
      <c r="M1796" s="2" t="s">
        <v>1566</v>
      </c>
      <c r="N1796" s="2" t="s">
        <v>2058</v>
      </c>
      <c r="O1796" s="2" t="s">
        <v>2093</v>
      </c>
      <c r="P1796" s="2" t="s">
        <v>23523</v>
      </c>
      <c r="Q1796" s="2" t="s">
        <v>2051</v>
      </c>
      <c r="R1796" s="2" t="s">
        <v>2067</v>
      </c>
      <c r="S1796" s="2"/>
      <c r="T1796" s="2" t="s">
        <v>125</v>
      </c>
    </row>
    <row r="1797" spans="1:20" ht="14.25" customHeight="1">
      <c r="A1797" s="2" t="s">
        <v>29503</v>
      </c>
      <c r="B1797" s="2" t="s">
        <v>29504</v>
      </c>
      <c r="C1797" s="2" t="s">
        <v>29505</v>
      </c>
      <c r="D1797" s="2" t="s">
        <v>498</v>
      </c>
      <c r="E1797" s="2" t="s">
        <v>264</v>
      </c>
      <c r="F1797" s="2" t="s">
        <v>3533</v>
      </c>
      <c r="G1797" s="2" t="s">
        <v>2046</v>
      </c>
      <c r="H1797" s="2" t="s">
        <v>29506</v>
      </c>
      <c r="I1797" s="2"/>
      <c r="J1797" s="2"/>
      <c r="K1797" s="2"/>
      <c r="L1797" s="2"/>
      <c r="M1797" s="2" t="s">
        <v>1566</v>
      </c>
      <c r="N1797" s="2" t="s">
        <v>2058</v>
      </c>
      <c r="O1797" s="2" t="s">
        <v>2093</v>
      </c>
      <c r="P1797" s="2" t="s">
        <v>2372</v>
      </c>
      <c r="Q1797" s="2" t="s">
        <v>2051</v>
      </c>
      <c r="R1797" s="2" t="s">
        <v>2067</v>
      </c>
      <c r="S1797" s="2"/>
      <c r="T1797" s="2" t="s">
        <v>497</v>
      </c>
    </row>
    <row r="1798" spans="1:20" ht="14.25" customHeight="1">
      <c r="A1798" s="2" t="s">
        <v>29507</v>
      </c>
      <c r="B1798" s="2" t="s">
        <v>7928</v>
      </c>
      <c r="C1798" s="2" t="s">
        <v>29508</v>
      </c>
      <c r="D1798" s="2" t="s">
        <v>130</v>
      </c>
      <c r="E1798" s="2" t="s">
        <v>96</v>
      </c>
      <c r="F1798" s="2" t="s">
        <v>29509</v>
      </c>
      <c r="G1798" s="2" t="s">
        <v>2046</v>
      </c>
      <c r="H1798" s="2" t="s">
        <v>29510</v>
      </c>
      <c r="I1798" s="2"/>
      <c r="J1798" s="2"/>
      <c r="K1798" s="2"/>
      <c r="L1798" s="2"/>
      <c r="M1798" s="2" t="s">
        <v>1566</v>
      </c>
      <c r="N1798" s="2" t="s">
        <v>2058</v>
      </c>
      <c r="O1798" s="2" t="s">
        <v>2093</v>
      </c>
      <c r="P1798" s="2" t="s">
        <v>3587</v>
      </c>
      <c r="Q1798" s="2" t="s">
        <v>2051</v>
      </c>
      <c r="R1798" s="2" t="s">
        <v>2067</v>
      </c>
      <c r="S1798" s="2"/>
      <c r="T1798" s="2" t="s">
        <v>129</v>
      </c>
    </row>
    <row r="1799" spans="1:20" ht="14.25" customHeight="1">
      <c r="A1799" s="2" t="s">
        <v>29511</v>
      </c>
      <c r="B1799" s="2" t="s">
        <v>7928</v>
      </c>
      <c r="C1799" s="2" t="s">
        <v>29512</v>
      </c>
      <c r="D1799" s="2" t="s">
        <v>429</v>
      </c>
      <c r="E1799" s="2" t="s">
        <v>264</v>
      </c>
      <c r="F1799" s="2" t="s">
        <v>2193</v>
      </c>
      <c r="G1799" s="2" t="s">
        <v>2046</v>
      </c>
      <c r="H1799" s="2" t="s">
        <v>29513</v>
      </c>
      <c r="I1799" s="2"/>
      <c r="J1799" s="2"/>
      <c r="K1799" s="2" t="s">
        <v>24697</v>
      </c>
      <c r="L1799" s="2" t="s">
        <v>24698</v>
      </c>
      <c r="M1799" s="2" t="s">
        <v>1566</v>
      </c>
      <c r="N1799" s="2" t="s">
        <v>2058</v>
      </c>
      <c r="O1799" s="2" t="s">
        <v>2193</v>
      </c>
      <c r="P1799" s="2" t="s">
        <v>24027</v>
      </c>
      <c r="Q1799" s="2" t="s">
        <v>2051</v>
      </c>
      <c r="R1799" s="2" t="s">
        <v>2067</v>
      </c>
      <c r="S1799" s="2"/>
      <c r="T1799" s="2" t="s">
        <v>428</v>
      </c>
    </row>
    <row r="1800" spans="1:20" ht="14.25" customHeight="1">
      <c r="A1800" s="2" t="s">
        <v>29514</v>
      </c>
      <c r="B1800" s="2" t="s">
        <v>29515</v>
      </c>
      <c r="C1800" s="2" t="s">
        <v>29516</v>
      </c>
      <c r="D1800" s="2" t="s">
        <v>429</v>
      </c>
      <c r="E1800" s="2" t="s">
        <v>264</v>
      </c>
      <c r="F1800" s="2" t="s">
        <v>14380</v>
      </c>
      <c r="G1800" s="2" t="s">
        <v>2046</v>
      </c>
      <c r="H1800" s="2" t="s">
        <v>29517</v>
      </c>
      <c r="I1800" s="2"/>
      <c r="J1800" s="2"/>
      <c r="K1800" s="2"/>
      <c r="L1800" s="2"/>
      <c r="M1800" s="2" t="s">
        <v>1566</v>
      </c>
      <c r="N1800" s="2" t="s">
        <v>2058</v>
      </c>
      <c r="O1800" s="2" t="s">
        <v>2093</v>
      </c>
      <c r="P1800" s="2" t="s">
        <v>2398</v>
      </c>
      <c r="Q1800" s="2" t="s">
        <v>2051</v>
      </c>
      <c r="R1800" s="2" t="s">
        <v>2067</v>
      </c>
      <c r="S1800" s="2"/>
      <c r="T1800" s="2" t="s">
        <v>428</v>
      </c>
    </row>
    <row r="1801" spans="1:20" ht="14.25" customHeight="1">
      <c r="A1801" s="2" t="s">
        <v>29518</v>
      </c>
      <c r="B1801" s="2" t="s">
        <v>7928</v>
      </c>
      <c r="C1801" s="2" t="s">
        <v>29519</v>
      </c>
      <c r="D1801" s="2" t="s">
        <v>144</v>
      </c>
      <c r="E1801" s="2" t="s">
        <v>96</v>
      </c>
      <c r="F1801" s="2" t="s">
        <v>2193</v>
      </c>
      <c r="G1801" s="2" t="s">
        <v>2046</v>
      </c>
      <c r="H1801" s="2" t="s">
        <v>29520</v>
      </c>
      <c r="I1801" s="2"/>
      <c r="J1801" s="2"/>
      <c r="K1801" s="2"/>
      <c r="L1801" s="2" t="s">
        <v>2434</v>
      </c>
      <c r="M1801" s="2" t="s">
        <v>1566</v>
      </c>
      <c r="N1801" s="2" t="s">
        <v>2058</v>
      </c>
      <c r="O1801" s="2" t="s">
        <v>2193</v>
      </c>
      <c r="P1801" s="2" t="s">
        <v>29521</v>
      </c>
      <c r="Q1801" s="2" t="s">
        <v>2051</v>
      </c>
      <c r="R1801" s="2" t="s">
        <v>2067</v>
      </c>
      <c r="S1801" s="2"/>
      <c r="T1801" s="2" t="s">
        <v>143</v>
      </c>
    </row>
    <row r="1802" spans="1:20" ht="14.25" customHeight="1">
      <c r="A1802" s="2" t="s">
        <v>29522</v>
      </c>
      <c r="B1802" s="2" t="s">
        <v>3089</v>
      </c>
      <c r="C1802" s="2" t="s">
        <v>29523</v>
      </c>
      <c r="D1802" s="2" t="s">
        <v>29524</v>
      </c>
      <c r="E1802" s="2" t="s">
        <v>264</v>
      </c>
      <c r="F1802" s="2" t="s">
        <v>29525</v>
      </c>
      <c r="G1802" s="2" t="s">
        <v>2046</v>
      </c>
      <c r="H1802" s="2" t="s">
        <v>29526</v>
      </c>
      <c r="I1802" s="2"/>
      <c r="J1802" s="2"/>
      <c r="K1802" s="2"/>
      <c r="L1802" s="2"/>
      <c r="M1802" s="2" t="s">
        <v>1566</v>
      </c>
      <c r="N1802" s="2" t="s">
        <v>2058</v>
      </c>
      <c r="O1802" s="2" t="s">
        <v>2132</v>
      </c>
      <c r="P1802" s="2" t="s">
        <v>20230</v>
      </c>
      <c r="Q1802" s="2" t="s">
        <v>2051</v>
      </c>
      <c r="R1802" s="2" t="s">
        <v>2067</v>
      </c>
      <c r="S1802" s="2"/>
      <c r="T1802" s="2" t="s">
        <v>412</v>
      </c>
    </row>
    <row r="1803" spans="1:20" ht="14.25" customHeight="1">
      <c r="A1803" s="2" t="s">
        <v>29527</v>
      </c>
      <c r="B1803" s="2" t="s">
        <v>7928</v>
      </c>
      <c r="C1803" s="2" t="s">
        <v>29528</v>
      </c>
      <c r="D1803" s="2" t="s">
        <v>124</v>
      </c>
      <c r="E1803" s="2" t="s">
        <v>96</v>
      </c>
      <c r="F1803" s="2" t="s">
        <v>29529</v>
      </c>
      <c r="G1803" s="2" t="s">
        <v>2046</v>
      </c>
      <c r="H1803" s="2" t="s">
        <v>29530</v>
      </c>
      <c r="I1803" s="2"/>
      <c r="J1803" s="2"/>
      <c r="K1803" s="2"/>
      <c r="L1803" s="2"/>
      <c r="M1803" s="2" t="s">
        <v>1566</v>
      </c>
      <c r="N1803" s="2" t="s">
        <v>2048</v>
      </c>
      <c r="O1803" s="2" t="s">
        <v>2179</v>
      </c>
      <c r="P1803" s="2" t="s">
        <v>25973</v>
      </c>
      <c r="Q1803" s="2" t="s">
        <v>2051</v>
      </c>
      <c r="R1803" s="2" t="s">
        <v>2067</v>
      </c>
      <c r="S1803" s="2"/>
      <c r="T1803" s="2" t="s">
        <v>123</v>
      </c>
    </row>
    <row r="1804" spans="1:20" ht="14.25" customHeight="1">
      <c r="A1804" s="2" t="s">
        <v>29531</v>
      </c>
      <c r="B1804" s="2" t="s">
        <v>7928</v>
      </c>
      <c r="C1804" s="2" t="s">
        <v>29532</v>
      </c>
      <c r="D1804" s="2" t="s">
        <v>99</v>
      </c>
      <c r="E1804" s="2" t="s">
        <v>96</v>
      </c>
      <c r="F1804" s="2" t="s">
        <v>29533</v>
      </c>
      <c r="G1804" s="2" t="s">
        <v>2046</v>
      </c>
      <c r="H1804" s="2" t="s">
        <v>29534</v>
      </c>
      <c r="I1804" s="2"/>
      <c r="J1804" s="2"/>
      <c r="K1804" s="2"/>
      <c r="L1804" s="2"/>
      <c r="M1804" s="2" t="s">
        <v>1566</v>
      </c>
      <c r="N1804" s="2" t="s">
        <v>2048</v>
      </c>
      <c r="O1804" s="2" t="s">
        <v>2179</v>
      </c>
      <c r="P1804" s="2" t="s">
        <v>23742</v>
      </c>
      <c r="Q1804" s="2" t="s">
        <v>2051</v>
      </c>
      <c r="R1804" s="2" t="s">
        <v>2067</v>
      </c>
      <c r="S1804" s="2"/>
      <c r="T1804" s="2" t="s">
        <v>98</v>
      </c>
    </row>
    <row r="1805" spans="1:20" ht="14.25" customHeight="1">
      <c r="A1805" s="2" t="s">
        <v>29535</v>
      </c>
      <c r="B1805" s="2" t="s">
        <v>29536</v>
      </c>
      <c r="C1805" s="2" t="s">
        <v>29537</v>
      </c>
      <c r="D1805" s="2" t="s">
        <v>248</v>
      </c>
      <c r="E1805" s="2" t="s">
        <v>96</v>
      </c>
      <c r="F1805" s="2" t="s">
        <v>29538</v>
      </c>
      <c r="G1805" s="2" t="s">
        <v>2046</v>
      </c>
      <c r="H1805" s="2" t="s">
        <v>29539</v>
      </c>
      <c r="I1805" s="2"/>
      <c r="J1805" s="2"/>
      <c r="K1805" s="2"/>
      <c r="L1805" s="2"/>
      <c r="M1805" s="2" t="s">
        <v>1566</v>
      </c>
      <c r="N1805" s="2" t="s">
        <v>2048</v>
      </c>
      <c r="O1805" s="2" t="s">
        <v>2179</v>
      </c>
      <c r="P1805" s="2" t="s">
        <v>5030</v>
      </c>
      <c r="Q1805" s="2" t="s">
        <v>2051</v>
      </c>
      <c r="R1805" s="2" t="s">
        <v>2067</v>
      </c>
      <c r="S1805" s="2"/>
      <c r="T1805" s="2" t="s">
        <v>247</v>
      </c>
    </row>
    <row r="1806" spans="1:20" ht="14.25" customHeight="1">
      <c r="A1806" s="2" t="s">
        <v>29540</v>
      </c>
      <c r="B1806" s="2" t="s">
        <v>4172</v>
      </c>
      <c r="C1806" s="2" t="s">
        <v>15877</v>
      </c>
      <c r="D1806" s="2" t="s">
        <v>563</v>
      </c>
      <c r="E1806" s="2" t="s">
        <v>264</v>
      </c>
      <c r="F1806" s="2" t="s">
        <v>29541</v>
      </c>
      <c r="G1806" s="2" t="s">
        <v>2046</v>
      </c>
      <c r="H1806" s="2" t="s">
        <v>29542</v>
      </c>
      <c r="I1806" s="2"/>
      <c r="J1806" s="2"/>
      <c r="K1806" s="2"/>
      <c r="L1806" s="2"/>
      <c r="M1806" s="2" t="s">
        <v>1566</v>
      </c>
      <c r="N1806" s="2" t="s">
        <v>2048</v>
      </c>
      <c r="O1806" s="2" t="s">
        <v>2199</v>
      </c>
      <c r="P1806" s="2" t="s">
        <v>4570</v>
      </c>
      <c r="Q1806" s="2" t="s">
        <v>2051</v>
      </c>
      <c r="R1806" s="2" t="s">
        <v>2067</v>
      </c>
      <c r="S1806" s="2"/>
      <c r="T1806" s="2" t="s">
        <v>562</v>
      </c>
    </row>
    <row r="1807" spans="1:20" ht="14.25" customHeight="1">
      <c r="A1807" s="2" t="s">
        <v>29543</v>
      </c>
      <c r="B1807" s="2" t="s">
        <v>29544</v>
      </c>
      <c r="C1807" s="2" t="s">
        <v>29545</v>
      </c>
      <c r="D1807" s="2" t="s">
        <v>294</v>
      </c>
      <c r="E1807" s="2" t="s">
        <v>96</v>
      </c>
      <c r="F1807" s="2" t="s">
        <v>29546</v>
      </c>
      <c r="G1807" s="2" t="s">
        <v>2046</v>
      </c>
      <c r="H1807" s="2" t="s">
        <v>29547</v>
      </c>
      <c r="I1807" s="2"/>
      <c r="J1807" s="2"/>
      <c r="K1807" s="2"/>
      <c r="L1807" s="2"/>
      <c r="M1807" s="2" t="s">
        <v>1566</v>
      </c>
      <c r="N1807" s="2" t="s">
        <v>2048</v>
      </c>
      <c r="O1807" s="2" t="s">
        <v>2179</v>
      </c>
      <c r="P1807" s="2" t="s">
        <v>2289</v>
      </c>
      <c r="Q1807" s="2" t="s">
        <v>2051</v>
      </c>
      <c r="R1807" s="2" t="s">
        <v>2067</v>
      </c>
      <c r="S1807" s="2"/>
      <c r="T1807" s="2" t="s">
        <v>293</v>
      </c>
    </row>
    <row r="1808" spans="1:20" ht="14.25" customHeight="1">
      <c r="A1808" s="2" t="s">
        <v>29548</v>
      </c>
      <c r="B1808" s="2" t="s">
        <v>3155</v>
      </c>
      <c r="C1808" s="2" t="s">
        <v>29549</v>
      </c>
      <c r="D1808" s="2" t="s">
        <v>395</v>
      </c>
      <c r="E1808" s="2" t="s">
        <v>96</v>
      </c>
      <c r="F1808" s="2" t="s">
        <v>4672</v>
      </c>
      <c r="G1808" s="2" t="s">
        <v>2046</v>
      </c>
      <c r="H1808" s="2" t="s">
        <v>29550</v>
      </c>
      <c r="I1808" s="2"/>
      <c r="J1808" s="2"/>
      <c r="K1808" s="2"/>
      <c r="L1808" s="2"/>
      <c r="M1808" s="2" t="s">
        <v>1566</v>
      </c>
      <c r="N1808" s="2" t="s">
        <v>2058</v>
      </c>
      <c r="O1808" s="2" t="s">
        <v>2093</v>
      </c>
      <c r="P1808" s="2" t="s">
        <v>2372</v>
      </c>
      <c r="Q1808" s="2" t="s">
        <v>2051</v>
      </c>
      <c r="R1808" s="2" t="s">
        <v>2067</v>
      </c>
      <c r="S1808" s="2"/>
      <c r="T1808" s="2" t="s">
        <v>394</v>
      </c>
    </row>
    <row r="1809" spans="1:20" ht="14.25" customHeight="1">
      <c r="A1809" s="2" t="s">
        <v>29551</v>
      </c>
      <c r="B1809" s="2" t="s">
        <v>2585</v>
      </c>
      <c r="C1809" s="2" t="s">
        <v>29552</v>
      </c>
      <c r="D1809" s="2" t="s">
        <v>488</v>
      </c>
      <c r="E1809" s="2" t="s">
        <v>264</v>
      </c>
      <c r="F1809" s="2" t="s">
        <v>4565</v>
      </c>
      <c r="G1809" s="2" t="s">
        <v>2046</v>
      </c>
      <c r="H1809" s="2" t="s">
        <v>29553</v>
      </c>
      <c r="I1809" s="2"/>
      <c r="J1809" s="2"/>
      <c r="K1809" s="2"/>
      <c r="L1809" s="2"/>
      <c r="M1809" s="2" t="s">
        <v>1566</v>
      </c>
      <c r="N1809" s="2" t="s">
        <v>2058</v>
      </c>
      <c r="O1809" s="2" t="s">
        <v>2145</v>
      </c>
      <c r="P1809" s="2" t="s">
        <v>3363</v>
      </c>
      <c r="Q1809" s="2" t="s">
        <v>2051</v>
      </c>
      <c r="R1809" s="2" t="s">
        <v>2067</v>
      </c>
      <c r="S1809" s="2"/>
      <c r="T1809" s="2" t="s">
        <v>487</v>
      </c>
    </row>
    <row r="1810" spans="1:20" ht="14.25" customHeight="1">
      <c r="A1810" s="2" t="s">
        <v>29554</v>
      </c>
      <c r="B1810" s="2" t="s">
        <v>29555</v>
      </c>
      <c r="C1810" s="2" t="s">
        <v>14161</v>
      </c>
      <c r="D1810" s="2" t="s">
        <v>128</v>
      </c>
      <c r="E1810" s="2" t="s">
        <v>96</v>
      </c>
      <c r="F1810" s="2" t="s">
        <v>26849</v>
      </c>
      <c r="G1810" s="2" t="s">
        <v>2046</v>
      </c>
      <c r="H1810" s="2" t="s">
        <v>29556</v>
      </c>
      <c r="I1810" s="2"/>
      <c r="J1810" s="2"/>
      <c r="K1810" s="2"/>
      <c r="L1810" s="2"/>
      <c r="M1810" s="2" t="s">
        <v>60</v>
      </c>
      <c r="N1810" s="2" t="s">
        <v>2058</v>
      </c>
      <c r="O1810" s="2" t="s">
        <v>2186</v>
      </c>
      <c r="P1810" s="2" t="s">
        <v>25643</v>
      </c>
      <c r="Q1810" s="2" t="s">
        <v>2051</v>
      </c>
      <c r="R1810" s="2" t="s">
        <v>2052</v>
      </c>
      <c r="S1810" s="2"/>
      <c r="T1810" s="2" t="s">
        <v>127</v>
      </c>
    </row>
    <row r="1811" spans="1:20" ht="14.25" customHeight="1">
      <c r="A1811" s="2" t="s">
        <v>29557</v>
      </c>
      <c r="B1811" s="2" t="s">
        <v>29558</v>
      </c>
      <c r="C1811" s="2" t="s">
        <v>29559</v>
      </c>
      <c r="D1811" s="2" t="s">
        <v>152</v>
      </c>
      <c r="E1811" s="2" t="s">
        <v>96</v>
      </c>
      <c r="F1811" s="2" t="s">
        <v>29560</v>
      </c>
      <c r="G1811" s="2" t="s">
        <v>2046</v>
      </c>
      <c r="H1811" s="2" t="s">
        <v>29561</v>
      </c>
      <c r="I1811" s="2"/>
      <c r="J1811" s="2"/>
      <c r="K1811" s="2"/>
      <c r="L1811" s="2"/>
      <c r="M1811" s="2" t="s">
        <v>1566</v>
      </c>
      <c r="N1811" s="2" t="s">
        <v>2048</v>
      </c>
      <c r="O1811" s="2" t="s">
        <v>2179</v>
      </c>
      <c r="P1811" s="2" t="s">
        <v>2108</v>
      </c>
      <c r="Q1811" s="2" t="s">
        <v>2051</v>
      </c>
      <c r="R1811" s="2" t="s">
        <v>2200</v>
      </c>
      <c r="S1811" s="2"/>
      <c r="T1811" s="2" t="s">
        <v>151</v>
      </c>
    </row>
    <row r="1812" spans="1:20" ht="14.25" customHeight="1">
      <c r="A1812" s="2" t="s">
        <v>29562</v>
      </c>
      <c r="B1812" s="2" t="s">
        <v>2828</v>
      </c>
      <c r="C1812" s="2" t="s">
        <v>6541</v>
      </c>
      <c r="D1812" s="2" t="s">
        <v>312</v>
      </c>
      <c r="E1812" s="2" t="s">
        <v>264</v>
      </c>
      <c r="F1812" s="2" t="s">
        <v>29563</v>
      </c>
      <c r="G1812" s="2" t="s">
        <v>2046</v>
      </c>
      <c r="H1812" s="2" t="s">
        <v>29564</v>
      </c>
      <c r="I1812" s="2"/>
      <c r="J1812" s="2"/>
      <c r="K1812" s="2"/>
      <c r="L1812" s="2"/>
      <c r="M1812" s="2" t="s">
        <v>1566</v>
      </c>
      <c r="N1812" s="2" t="s">
        <v>2058</v>
      </c>
      <c r="O1812" s="2" t="s">
        <v>2145</v>
      </c>
      <c r="P1812" s="2" t="s">
        <v>4570</v>
      </c>
      <c r="Q1812" s="2" t="s">
        <v>2051</v>
      </c>
      <c r="R1812" s="2" t="s">
        <v>2067</v>
      </c>
      <c r="S1812" s="2"/>
      <c r="T1812" s="2" t="s">
        <v>311</v>
      </c>
    </row>
    <row r="1813" spans="1:20" ht="14.25" customHeight="1">
      <c r="A1813" s="2" t="s">
        <v>29565</v>
      </c>
      <c r="B1813" s="2" t="s">
        <v>2828</v>
      </c>
      <c r="C1813" s="2" t="s">
        <v>29566</v>
      </c>
      <c r="D1813" s="2" t="s">
        <v>1554</v>
      </c>
      <c r="E1813" s="2" t="s">
        <v>264</v>
      </c>
      <c r="F1813" s="2" t="s">
        <v>3459</v>
      </c>
      <c r="G1813" s="2" t="s">
        <v>2046</v>
      </c>
      <c r="H1813" s="2" t="s">
        <v>29567</v>
      </c>
      <c r="I1813" s="2">
        <v>447809151593</v>
      </c>
      <c r="J1813" s="2"/>
      <c r="K1813" s="2"/>
      <c r="L1813" s="2"/>
      <c r="M1813" s="2" t="s">
        <v>1566</v>
      </c>
      <c r="N1813" s="2" t="s">
        <v>2058</v>
      </c>
      <c r="O1813" s="2" t="s">
        <v>2093</v>
      </c>
      <c r="P1813" s="2" t="s">
        <v>2377</v>
      </c>
      <c r="Q1813" s="2" t="s">
        <v>2051</v>
      </c>
      <c r="R1813" s="2" t="s">
        <v>2067</v>
      </c>
      <c r="S1813" s="2"/>
      <c r="T1813" s="2" t="s">
        <v>1553</v>
      </c>
    </row>
    <row r="1814" spans="1:20" ht="14.25" customHeight="1">
      <c r="A1814" s="2" t="s">
        <v>29568</v>
      </c>
      <c r="B1814" s="2" t="s">
        <v>2828</v>
      </c>
      <c r="C1814" s="2" t="s">
        <v>5148</v>
      </c>
      <c r="D1814" s="2" t="s">
        <v>996</v>
      </c>
      <c r="E1814" s="2" t="s">
        <v>264</v>
      </c>
      <c r="F1814" s="2" t="s">
        <v>29569</v>
      </c>
      <c r="G1814" s="2" t="s">
        <v>2091</v>
      </c>
      <c r="H1814" s="2" t="s">
        <v>29570</v>
      </c>
      <c r="I1814" s="2"/>
      <c r="J1814" s="2"/>
      <c r="K1814" s="2"/>
      <c r="L1814" s="2"/>
      <c r="M1814" s="2" t="s">
        <v>1566</v>
      </c>
      <c r="N1814" s="2" t="s">
        <v>2058</v>
      </c>
      <c r="O1814" s="2" t="s">
        <v>2153</v>
      </c>
      <c r="P1814" s="2" t="s">
        <v>2609</v>
      </c>
      <c r="Q1814" s="2" t="s">
        <v>2051</v>
      </c>
      <c r="R1814" s="2" t="s">
        <v>2052</v>
      </c>
      <c r="S1814" s="2"/>
      <c r="T1814" s="2" t="s">
        <v>995</v>
      </c>
    </row>
    <row r="1815" spans="1:20" ht="14.25" customHeight="1">
      <c r="A1815" s="2" t="s">
        <v>29571</v>
      </c>
      <c r="B1815" s="2" t="s">
        <v>2828</v>
      </c>
      <c r="C1815" s="2" t="s">
        <v>29572</v>
      </c>
      <c r="D1815" s="2" t="s">
        <v>144</v>
      </c>
      <c r="E1815" s="2" t="s">
        <v>96</v>
      </c>
      <c r="F1815" s="2" t="s">
        <v>23314</v>
      </c>
      <c r="G1815" s="2" t="s">
        <v>2046</v>
      </c>
      <c r="H1815" s="2" t="s">
        <v>29573</v>
      </c>
      <c r="I1815" s="2"/>
      <c r="J1815" s="2"/>
      <c r="K1815" s="2"/>
      <c r="L1815" s="2"/>
      <c r="M1815" s="2" t="s">
        <v>1566</v>
      </c>
      <c r="N1815" s="2" t="s">
        <v>2058</v>
      </c>
      <c r="O1815" s="2" t="s">
        <v>2153</v>
      </c>
      <c r="P1815" s="2" t="s">
        <v>3363</v>
      </c>
      <c r="Q1815" s="2" t="s">
        <v>2051</v>
      </c>
      <c r="R1815" s="2" t="s">
        <v>2052</v>
      </c>
      <c r="S1815" s="2"/>
      <c r="T1815" s="2" t="s">
        <v>143</v>
      </c>
    </row>
    <row r="1816" spans="1:20" ht="14.25" customHeight="1">
      <c r="A1816" s="2" t="s">
        <v>29574</v>
      </c>
      <c r="B1816" s="2" t="s">
        <v>2828</v>
      </c>
      <c r="C1816" s="2" t="s">
        <v>29575</v>
      </c>
      <c r="D1816" s="2" t="s">
        <v>24667</v>
      </c>
      <c r="E1816" s="2" t="s">
        <v>264</v>
      </c>
      <c r="F1816" s="2" t="s">
        <v>29576</v>
      </c>
      <c r="G1816" s="2" t="s">
        <v>2046</v>
      </c>
      <c r="H1816" s="2" t="s">
        <v>29577</v>
      </c>
      <c r="I1816" s="2"/>
      <c r="J1816" s="2"/>
      <c r="K1816" s="2"/>
      <c r="L1816" s="2"/>
      <c r="M1816" s="2" t="s">
        <v>1566</v>
      </c>
      <c r="N1816" s="2" t="s">
        <v>2058</v>
      </c>
      <c r="O1816" s="2" t="s">
        <v>2093</v>
      </c>
      <c r="P1816" s="2" t="s">
        <v>29578</v>
      </c>
      <c r="Q1816" s="2" t="s">
        <v>2051</v>
      </c>
      <c r="R1816" s="2" t="s">
        <v>2067</v>
      </c>
      <c r="S1816" s="2"/>
      <c r="T1816" s="2" t="s">
        <v>319</v>
      </c>
    </row>
    <row r="1817" spans="1:20" ht="14.25" customHeight="1">
      <c r="A1817" s="2" t="s">
        <v>29579</v>
      </c>
      <c r="B1817" s="2" t="s">
        <v>2828</v>
      </c>
      <c r="C1817" s="2" t="s">
        <v>3356</v>
      </c>
      <c r="D1817" s="2" t="s">
        <v>840</v>
      </c>
      <c r="E1817" s="2" t="s">
        <v>264</v>
      </c>
      <c r="F1817" s="2" t="s">
        <v>2320</v>
      </c>
      <c r="G1817" s="2" t="s">
        <v>2046</v>
      </c>
      <c r="H1817" s="2" t="s">
        <v>29580</v>
      </c>
      <c r="I1817" s="2"/>
      <c r="J1817" s="2"/>
      <c r="K1817" s="2"/>
      <c r="L1817" s="2"/>
      <c r="M1817" s="2" t="s">
        <v>59</v>
      </c>
      <c r="N1817" s="2" t="s">
        <v>2058</v>
      </c>
      <c r="O1817" s="2" t="s">
        <v>2322</v>
      </c>
      <c r="P1817" s="2" t="s">
        <v>23301</v>
      </c>
      <c r="Q1817" s="2" t="s">
        <v>2051</v>
      </c>
      <c r="R1817" s="2" t="s">
        <v>2052</v>
      </c>
      <c r="S1817" s="2"/>
      <c r="T1817" s="2" t="s">
        <v>839</v>
      </c>
    </row>
    <row r="1818" spans="1:20" ht="14.25" customHeight="1">
      <c r="A1818" s="2" t="s">
        <v>29581</v>
      </c>
      <c r="B1818" s="2" t="s">
        <v>2805</v>
      </c>
      <c r="C1818" s="2" t="s">
        <v>19611</v>
      </c>
      <c r="D1818" s="2" t="s">
        <v>184</v>
      </c>
      <c r="E1818" s="2" t="s">
        <v>96</v>
      </c>
      <c r="F1818" s="2" t="s">
        <v>5994</v>
      </c>
      <c r="G1818" s="2" t="s">
        <v>2046</v>
      </c>
      <c r="H1818" s="2" t="s">
        <v>29582</v>
      </c>
      <c r="I1818" s="2"/>
      <c r="J1818" s="2"/>
      <c r="K1818" s="2"/>
      <c r="L1818" s="2"/>
      <c r="M1818" s="2" t="s">
        <v>1566</v>
      </c>
      <c r="N1818" s="2" t="s">
        <v>2058</v>
      </c>
      <c r="O1818" s="2" t="s">
        <v>2153</v>
      </c>
      <c r="P1818" s="2" t="s">
        <v>19455</v>
      </c>
      <c r="Q1818" s="2" t="s">
        <v>2051</v>
      </c>
      <c r="R1818" s="2" t="s">
        <v>2052</v>
      </c>
      <c r="S1818" s="2"/>
      <c r="T1818" s="2" t="s">
        <v>183</v>
      </c>
    </row>
    <row r="1819" spans="1:20" ht="14.25" customHeight="1">
      <c r="A1819" s="2" t="s">
        <v>29583</v>
      </c>
      <c r="B1819" s="2" t="s">
        <v>2805</v>
      </c>
      <c r="C1819" s="2" t="s">
        <v>29584</v>
      </c>
      <c r="D1819" s="2" t="s">
        <v>236</v>
      </c>
      <c r="E1819" s="2" t="s">
        <v>96</v>
      </c>
      <c r="F1819" s="2" t="s">
        <v>22179</v>
      </c>
      <c r="G1819" s="2" t="s">
        <v>2046</v>
      </c>
      <c r="H1819" s="2" t="s">
        <v>29585</v>
      </c>
      <c r="I1819" s="2"/>
      <c r="J1819" s="2"/>
      <c r="K1819" s="2"/>
      <c r="L1819" s="2"/>
      <c r="M1819" s="2" t="s">
        <v>1566</v>
      </c>
      <c r="N1819" s="2" t="s">
        <v>2058</v>
      </c>
      <c r="O1819" s="2" t="s">
        <v>19526</v>
      </c>
      <c r="P1819" s="2" t="s">
        <v>2066</v>
      </c>
      <c r="Q1819" s="2" t="s">
        <v>2051</v>
      </c>
      <c r="R1819" s="2" t="s">
        <v>2052</v>
      </c>
      <c r="S1819" s="2"/>
      <c r="T1819" s="2" t="s">
        <v>235</v>
      </c>
    </row>
    <row r="1820" spans="1:20" ht="14.25" customHeight="1">
      <c r="A1820" s="2" t="s">
        <v>29586</v>
      </c>
      <c r="B1820" s="2" t="s">
        <v>2805</v>
      </c>
      <c r="C1820" s="2" t="s">
        <v>4189</v>
      </c>
      <c r="D1820" s="2" t="s">
        <v>94</v>
      </c>
      <c r="E1820" s="2" t="s">
        <v>96</v>
      </c>
      <c r="F1820" s="2" t="s">
        <v>4664</v>
      </c>
      <c r="G1820" s="2" t="s">
        <v>2046</v>
      </c>
      <c r="H1820" s="2" t="s">
        <v>29587</v>
      </c>
      <c r="I1820" s="2"/>
      <c r="J1820" s="2"/>
      <c r="K1820" s="2"/>
      <c r="L1820" s="2"/>
      <c r="M1820" s="2" t="s">
        <v>1566</v>
      </c>
      <c r="N1820" s="2" t="s">
        <v>2058</v>
      </c>
      <c r="O1820" s="2" t="s">
        <v>2153</v>
      </c>
      <c r="P1820" s="2" t="s">
        <v>3363</v>
      </c>
      <c r="Q1820" s="2" t="s">
        <v>2051</v>
      </c>
      <c r="R1820" s="2" t="s">
        <v>2052</v>
      </c>
      <c r="S1820" s="2"/>
      <c r="T1820" s="2" t="s">
        <v>93</v>
      </c>
    </row>
    <row r="1821" spans="1:20" ht="14.25" customHeight="1">
      <c r="A1821" s="2" t="s">
        <v>29588</v>
      </c>
      <c r="B1821" s="2" t="s">
        <v>2805</v>
      </c>
      <c r="C1821" s="2" t="s">
        <v>29589</v>
      </c>
      <c r="D1821" s="2" t="s">
        <v>144</v>
      </c>
      <c r="E1821" s="2" t="s">
        <v>96</v>
      </c>
      <c r="F1821" s="2" t="s">
        <v>29590</v>
      </c>
      <c r="G1821" s="2" t="s">
        <v>2046</v>
      </c>
      <c r="H1821" s="2" t="s">
        <v>29591</v>
      </c>
      <c r="I1821" s="2"/>
      <c r="J1821" s="2"/>
      <c r="K1821" s="2"/>
      <c r="L1821" s="2"/>
      <c r="M1821" s="2" t="s">
        <v>1566</v>
      </c>
      <c r="N1821" s="2" t="s">
        <v>2058</v>
      </c>
      <c r="O1821" s="2" t="s">
        <v>2153</v>
      </c>
      <c r="P1821" s="2" t="s">
        <v>3363</v>
      </c>
      <c r="Q1821" s="2" t="s">
        <v>2051</v>
      </c>
      <c r="R1821" s="2" t="s">
        <v>2052</v>
      </c>
      <c r="S1821" s="2"/>
      <c r="T1821" s="2" t="s">
        <v>143</v>
      </c>
    </row>
    <row r="1822" spans="1:20" ht="14.25" customHeight="1">
      <c r="A1822" s="2" t="s">
        <v>29592</v>
      </c>
      <c r="B1822" s="2" t="s">
        <v>2805</v>
      </c>
      <c r="C1822" s="2" t="s">
        <v>29593</v>
      </c>
      <c r="D1822" s="2" t="s">
        <v>522</v>
      </c>
      <c r="E1822" s="2" t="s">
        <v>96</v>
      </c>
      <c r="F1822" s="2" t="s">
        <v>29594</v>
      </c>
      <c r="G1822" s="2" t="s">
        <v>2046</v>
      </c>
      <c r="H1822" s="2" t="s">
        <v>29595</v>
      </c>
      <c r="I1822" s="2" t="s">
        <v>29596</v>
      </c>
      <c r="J1822" s="2"/>
      <c r="K1822" s="2"/>
      <c r="L1822" s="2"/>
      <c r="M1822" s="2" t="s">
        <v>1566</v>
      </c>
      <c r="N1822" s="2" t="s">
        <v>2058</v>
      </c>
      <c r="O1822" s="2" t="s">
        <v>2145</v>
      </c>
      <c r="P1822" s="2" t="s">
        <v>24195</v>
      </c>
      <c r="Q1822" s="2" t="s">
        <v>2051</v>
      </c>
      <c r="R1822" s="2" t="s">
        <v>2067</v>
      </c>
      <c r="S1822" s="2"/>
      <c r="T1822" s="2" t="s">
        <v>521</v>
      </c>
    </row>
    <row r="1823" spans="1:20" ht="14.25" customHeight="1">
      <c r="A1823" s="2" t="s">
        <v>29597</v>
      </c>
      <c r="B1823" s="2" t="s">
        <v>2805</v>
      </c>
      <c r="C1823" s="2" t="s">
        <v>29598</v>
      </c>
      <c r="D1823" s="2" t="s">
        <v>268</v>
      </c>
      <c r="E1823" s="2" t="s">
        <v>96</v>
      </c>
      <c r="F1823" s="2" t="s">
        <v>4083</v>
      </c>
      <c r="G1823" s="2" t="s">
        <v>2046</v>
      </c>
      <c r="H1823" s="2" t="s">
        <v>29599</v>
      </c>
      <c r="I1823" s="2"/>
      <c r="J1823" s="2"/>
      <c r="K1823" s="2"/>
      <c r="L1823" s="2"/>
      <c r="M1823" s="2" t="s">
        <v>1566</v>
      </c>
      <c r="N1823" s="2" t="s">
        <v>2058</v>
      </c>
      <c r="O1823" s="2" t="s">
        <v>2153</v>
      </c>
      <c r="P1823" s="2" t="s">
        <v>2609</v>
      </c>
      <c r="Q1823" s="2" t="s">
        <v>2051</v>
      </c>
      <c r="R1823" s="2" t="s">
        <v>2052</v>
      </c>
      <c r="S1823" s="2"/>
      <c r="T1823" s="2" t="s">
        <v>267</v>
      </c>
    </row>
    <row r="1824" spans="1:20" ht="14.25" customHeight="1">
      <c r="A1824" s="2" t="s">
        <v>29600</v>
      </c>
      <c r="B1824" s="2" t="s">
        <v>2805</v>
      </c>
      <c r="C1824" s="2" t="s">
        <v>3008</v>
      </c>
      <c r="D1824" s="2" t="s">
        <v>112</v>
      </c>
      <c r="E1824" s="2" t="s">
        <v>96</v>
      </c>
      <c r="F1824" s="2" t="s">
        <v>4083</v>
      </c>
      <c r="G1824" s="2" t="s">
        <v>2046</v>
      </c>
      <c r="H1824" s="2" t="s">
        <v>29601</v>
      </c>
      <c r="I1824" s="2"/>
      <c r="J1824" s="2"/>
      <c r="K1824" s="2"/>
      <c r="L1824" s="2"/>
      <c r="M1824" s="2" t="s">
        <v>1566</v>
      </c>
      <c r="N1824" s="2" t="s">
        <v>2058</v>
      </c>
      <c r="O1824" s="2" t="s">
        <v>2153</v>
      </c>
      <c r="P1824" s="2" t="s">
        <v>3363</v>
      </c>
      <c r="Q1824" s="2" t="s">
        <v>2051</v>
      </c>
      <c r="R1824" s="2" t="s">
        <v>2052</v>
      </c>
      <c r="S1824" s="2"/>
      <c r="T1824" s="2" t="s">
        <v>111</v>
      </c>
    </row>
    <row r="1825" spans="1:20" ht="14.25" customHeight="1">
      <c r="A1825" s="2" t="s">
        <v>29602</v>
      </c>
      <c r="B1825" s="2" t="s">
        <v>2805</v>
      </c>
      <c r="C1825" s="2" t="s">
        <v>29603</v>
      </c>
      <c r="D1825" s="2" t="s">
        <v>114</v>
      </c>
      <c r="E1825" s="2" t="s">
        <v>96</v>
      </c>
      <c r="F1825" s="2" t="s">
        <v>29604</v>
      </c>
      <c r="G1825" s="2" t="s">
        <v>2046</v>
      </c>
      <c r="H1825" s="2" t="s">
        <v>29605</v>
      </c>
      <c r="I1825" s="2"/>
      <c r="J1825" s="2"/>
      <c r="K1825" s="2"/>
      <c r="L1825" s="2"/>
      <c r="M1825" s="2" t="s">
        <v>1566</v>
      </c>
      <c r="N1825" s="2" t="s">
        <v>2048</v>
      </c>
      <c r="O1825" s="2" t="s">
        <v>2179</v>
      </c>
      <c r="P1825" s="2" t="s">
        <v>2562</v>
      </c>
      <c r="Q1825" s="2" t="s">
        <v>2051</v>
      </c>
      <c r="R1825" s="2" t="s">
        <v>2067</v>
      </c>
      <c r="S1825" s="2"/>
      <c r="T1825" s="2" t="s">
        <v>113</v>
      </c>
    </row>
    <row r="1826" spans="1:20" ht="14.25" customHeight="1">
      <c r="A1826" s="2" t="s">
        <v>29606</v>
      </c>
      <c r="B1826" s="2" t="s">
        <v>2805</v>
      </c>
      <c r="C1826" s="2" t="s">
        <v>3820</v>
      </c>
      <c r="D1826" s="2" t="s">
        <v>184</v>
      </c>
      <c r="E1826" s="2" t="s">
        <v>96</v>
      </c>
      <c r="F1826" s="2" t="s">
        <v>22255</v>
      </c>
      <c r="G1826" s="2" t="s">
        <v>2046</v>
      </c>
      <c r="H1826" s="2" t="s">
        <v>29607</v>
      </c>
      <c r="I1826" s="2"/>
      <c r="J1826" s="2"/>
      <c r="K1826" s="2"/>
      <c r="L1826" s="2"/>
      <c r="M1826" s="2" t="s">
        <v>1566</v>
      </c>
      <c r="N1826" s="2" t="s">
        <v>2058</v>
      </c>
      <c r="O1826" s="2" t="s">
        <v>2153</v>
      </c>
      <c r="P1826" s="2" t="s">
        <v>2534</v>
      </c>
      <c r="Q1826" s="2" t="s">
        <v>2051</v>
      </c>
      <c r="R1826" s="2" t="s">
        <v>2052</v>
      </c>
      <c r="S1826" s="2"/>
      <c r="T1826" s="2" t="s">
        <v>183</v>
      </c>
    </row>
    <row r="1827" spans="1:20" ht="14.25" customHeight="1">
      <c r="A1827" s="2" t="s">
        <v>29608</v>
      </c>
      <c r="B1827" s="2" t="s">
        <v>2805</v>
      </c>
      <c r="C1827" s="2" t="s">
        <v>29609</v>
      </c>
      <c r="D1827" s="2" t="s">
        <v>278</v>
      </c>
      <c r="E1827" s="2" t="s">
        <v>96</v>
      </c>
      <c r="F1827" s="2" t="s">
        <v>2320</v>
      </c>
      <c r="G1827" s="2" t="s">
        <v>2046</v>
      </c>
      <c r="H1827" s="2" t="s">
        <v>29610</v>
      </c>
      <c r="I1827" s="2"/>
      <c r="J1827" s="2"/>
      <c r="K1827" s="2"/>
      <c r="L1827" s="2"/>
      <c r="M1827" s="2" t="s">
        <v>59</v>
      </c>
      <c r="N1827" s="2" t="s">
        <v>2058</v>
      </c>
      <c r="O1827" s="2" t="s">
        <v>2322</v>
      </c>
      <c r="P1827" s="2" t="s">
        <v>2679</v>
      </c>
      <c r="Q1827" s="2" t="s">
        <v>2051</v>
      </c>
      <c r="R1827" s="2"/>
      <c r="S1827" s="2"/>
      <c r="T1827" s="2" t="s">
        <v>277</v>
      </c>
    </row>
    <row r="1828" spans="1:20" ht="14.25" customHeight="1">
      <c r="A1828" s="2" t="s">
        <v>29611</v>
      </c>
      <c r="B1828" s="2" t="s">
        <v>2805</v>
      </c>
      <c r="C1828" s="2" t="s">
        <v>29612</v>
      </c>
      <c r="D1828" s="2" t="s">
        <v>378</v>
      </c>
      <c r="E1828" s="2" t="s">
        <v>96</v>
      </c>
      <c r="F1828" s="2" t="s">
        <v>29613</v>
      </c>
      <c r="G1828" s="2" t="s">
        <v>2046</v>
      </c>
      <c r="H1828" s="2" t="s">
        <v>29614</v>
      </c>
      <c r="I1828" s="2"/>
      <c r="J1828" s="2"/>
      <c r="K1828" s="2"/>
      <c r="L1828" s="2"/>
      <c r="M1828" s="2" t="s">
        <v>1566</v>
      </c>
      <c r="N1828" s="2" t="s">
        <v>2058</v>
      </c>
      <c r="O1828" s="2" t="s">
        <v>2153</v>
      </c>
      <c r="P1828" s="2" t="s">
        <v>3969</v>
      </c>
      <c r="Q1828" s="2" t="s">
        <v>2051</v>
      </c>
      <c r="R1828" s="2" t="s">
        <v>2052</v>
      </c>
      <c r="S1828" s="2"/>
      <c r="T1828" s="2" t="s">
        <v>377</v>
      </c>
    </row>
    <row r="1829" spans="1:20" ht="14.25" customHeight="1">
      <c r="A1829" s="2" t="s">
        <v>29615</v>
      </c>
      <c r="B1829" s="2" t="s">
        <v>2805</v>
      </c>
      <c r="C1829" s="2" t="s">
        <v>29616</v>
      </c>
      <c r="D1829" s="2" t="s">
        <v>226</v>
      </c>
      <c r="E1829" s="2" t="s">
        <v>96</v>
      </c>
      <c r="F1829" s="2" t="s">
        <v>29617</v>
      </c>
      <c r="G1829" s="2" t="s">
        <v>2046</v>
      </c>
      <c r="H1829" s="2" t="s">
        <v>29618</v>
      </c>
      <c r="I1829" s="2"/>
      <c r="J1829" s="2"/>
      <c r="K1829" s="2"/>
      <c r="L1829" s="2"/>
      <c r="M1829" s="2" t="s">
        <v>1566</v>
      </c>
      <c r="N1829" s="2" t="s">
        <v>2048</v>
      </c>
      <c r="O1829" s="2" t="s">
        <v>2049</v>
      </c>
      <c r="P1829" s="2" t="s">
        <v>2372</v>
      </c>
      <c r="Q1829" s="2" t="s">
        <v>2051</v>
      </c>
      <c r="R1829" s="2" t="s">
        <v>2052</v>
      </c>
      <c r="S1829" s="2"/>
      <c r="T1829" s="2" t="s">
        <v>225</v>
      </c>
    </row>
    <row r="1830" spans="1:20" ht="14.25" customHeight="1">
      <c r="A1830" s="2" t="s">
        <v>29619</v>
      </c>
      <c r="B1830" s="2" t="s">
        <v>2805</v>
      </c>
      <c r="C1830" s="2" t="s">
        <v>4016</v>
      </c>
      <c r="D1830" s="2" t="s">
        <v>409</v>
      </c>
      <c r="E1830" s="2" t="s">
        <v>264</v>
      </c>
      <c r="F1830" s="2" t="s">
        <v>29620</v>
      </c>
      <c r="G1830" s="2" t="s">
        <v>2046</v>
      </c>
      <c r="H1830" s="2" t="s">
        <v>29621</v>
      </c>
      <c r="I1830" s="2"/>
      <c r="J1830" s="2"/>
      <c r="K1830" s="2"/>
      <c r="L1830" s="2" t="s">
        <v>27924</v>
      </c>
      <c r="M1830" s="2" t="s">
        <v>59</v>
      </c>
      <c r="N1830" s="2" t="s">
        <v>2058</v>
      </c>
      <c r="O1830" s="2" t="s">
        <v>2101</v>
      </c>
      <c r="P1830" s="2" t="s">
        <v>24027</v>
      </c>
      <c r="Q1830" s="2" t="s">
        <v>2051</v>
      </c>
      <c r="R1830" s="2"/>
      <c r="S1830" s="2"/>
      <c r="T1830" s="2" t="s">
        <v>408</v>
      </c>
    </row>
    <row r="1831" spans="1:20" ht="14.25" customHeight="1">
      <c r="A1831" s="2" t="s">
        <v>29622</v>
      </c>
      <c r="B1831" s="2" t="s">
        <v>2805</v>
      </c>
      <c r="C1831" s="2" t="s">
        <v>29623</v>
      </c>
      <c r="D1831" s="2" t="s">
        <v>126</v>
      </c>
      <c r="E1831" s="2" t="s">
        <v>96</v>
      </c>
      <c r="F1831" s="2" t="s">
        <v>15118</v>
      </c>
      <c r="G1831" s="2" t="s">
        <v>2046</v>
      </c>
      <c r="H1831" s="2" t="s">
        <v>29624</v>
      </c>
      <c r="I1831" s="2"/>
      <c r="J1831" s="2"/>
      <c r="K1831" s="2"/>
      <c r="L1831" s="2"/>
      <c r="M1831" s="2" t="s">
        <v>1566</v>
      </c>
      <c r="N1831" s="2" t="s">
        <v>2058</v>
      </c>
      <c r="O1831" s="2" t="s">
        <v>2153</v>
      </c>
      <c r="P1831" s="2" t="s">
        <v>2372</v>
      </c>
      <c r="Q1831" s="2" t="s">
        <v>2051</v>
      </c>
      <c r="R1831" s="2" t="s">
        <v>2052</v>
      </c>
      <c r="S1831" s="2"/>
      <c r="T1831" s="2" t="s">
        <v>125</v>
      </c>
    </row>
    <row r="1832" spans="1:20" ht="14.25" customHeight="1">
      <c r="A1832" s="2" t="s">
        <v>29625</v>
      </c>
      <c r="B1832" s="2" t="s">
        <v>2805</v>
      </c>
      <c r="C1832" s="2" t="s">
        <v>2104</v>
      </c>
      <c r="D1832" s="2" t="s">
        <v>236</v>
      </c>
      <c r="E1832" s="2" t="s">
        <v>96</v>
      </c>
      <c r="F1832" s="2" t="s">
        <v>29626</v>
      </c>
      <c r="G1832" s="2" t="s">
        <v>2046</v>
      </c>
      <c r="H1832" s="2" t="s">
        <v>29627</v>
      </c>
      <c r="I1832" s="2"/>
      <c r="J1832" s="2"/>
      <c r="K1832" s="2"/>
      <c r="L1832" s="2"/>
      <c r="M1832" s="2" t="s">
        <v>59</v>
      </c>
      <c r="N1832" s="2" t="s">
        <v>2058</v>
      </c>
      <c r="O1832" s="2" t="s">
        <v>3226</v>
      </c>
      <c r="P1832" s="2" t="s">
        <v>2679</v>
      </c>
      <c r="Q1832" s="2" t="s">
        <v>2051</v>
      </c>
      <c r="R1832" s="2"/>
      <c r="S1832" s="2"/>
      <c r="T1832" s="2" t="s">
        <v>235</v>
      </c>
    </row>
    <row r="1833" spans="1:20" ht="14.25" customHeight="1">
      <c r="A1833" s="2" t="s">
        <v>29628</v>
      </c>
      <c r="B1833" s="2" t="s">
        <v>2805</v>
      </c>
      <c r="C1833" s="2" t="s">
        <v>29629</v>
      </c>
      <c r="D1833" s="2" t="s">
        <v>417</v>
      </c>
      <c r="E1833" s="2" t="s">
        <v>264</v>
      </c>
      <c r="F1833" s="2" t="s">
        <v>29630</v>
      </c>
      <c r="G1833" s="2" t="s">
        <v>2046</v>
      </c>
      <c r="H1833" s="2" t="s">
        <v>29631</v>
      </c>
      <c r="I1833" s="2"/>
      <c r="J1833" s="2"/>
      <c r="K1833" s="2"/>
      <c r="L1833" s="2"/>
      <c r="M1833" s="2" t="s">
        <v>1566</v>
      </c>
      <c r="N1833" s="2" t="s">
        <v>2058</v>
      </c>
      <c r="O1833" s="2" t="s">
        <v>2153</v>
      </c>
      <c r="P1833" s="2" t="s">
        <v>2377</v>
      </c>
      <c r="Q1833" s="2" t="s">
        <v>2051</v>
      </c>
      <c r="R1833" s="2" t="s">
        <v>2052</v>
      </c>
      <c r="S1833" s="2"/>
      <c r="T1833" s="2" t="s">
        <v>416</v>
      </c>
    </row>
    <row r="1834" spans="1:20" ht="14.25" customHeight="1">
      <c r="A1834" s="2" t="s">
        <v>29632</v>
      </c>
      <c r="B1834" s="2" t="s">
        <v>2805</v>
      </c>
      <c r="C1834" s="2" t="s">
        <v>29633</v>
      </c>
      <c r="D1834" s="2" t="s">
        <v>196</v>
      </c>
      <c r="E1834" s="2" t="s">
        <v>96</v>
      </c>
      <c r="F1834" s="2" t="s">
        <v>29634</v>
      </c>
      <c r="G1834" s="2" t="s">
        <v>2046</v>
      </c>
      <c r="H1834" s="2" t="s">
        <v>29635</v>
      </c>
      <c r="I1834" s="2"/>
      <c r="J1834" s="2"/>
      <c r="K1834" s="2"/>
      <c r="L1834" s="2"/>
      <c r="M1834" s="2" t="s">
        <v>1566</v>
      </c>
      <c r="N1834" s="2" t="s">
        <v>2048</v>
      </c>
      <c r="O1834" s="2" t="s">
        <v>2179</v>
      </c>
      <c r="P1834" s="2" t="s">
        <v>2534</v>
      </c>
      <c r="Q1834" s="2" t="s">
        <v>2051</v>
      </c>
      <c r="R1834" s="2" t="s">
        <v>2052</v>
      </c>
      <c r="S1834" s="2"/>
      <c r="T1834" s="2" t="s">
        <v>195</v>
      </c>
    </row>
    <row r="1835" spans="1:20" ht="14.25" customHeight="1">
      <c r="A1835" s="2" t="s">
        <v>29636</v>
      </c>
      <c r="B1835" s="2" t="s">
        <v>2805</v>
      </c>
      <c r="C1835" s="2" t="s">
        <v>29637</v>
      </c>
      <c r="D1835" s="2" t="s">
        <v>565</v>
      </c>
      <c r="E1835" s="2" t="s">
        <v>96</v>
      </c>
      <c r="F1835" s="2" t="s">
        <v>29638</v>
      </c>
      <c r="G1835" s="2" t="s">
        <v>2046</v>
      </c>
      <c r="H1835" s="2" t="s">
        <v>29639</v>
      </c>
      <c r="I1835" s="2"/>
      <c r="J1835" s="2"/>
      <c r="K1835" s="2"/>
      <c r="L1835" s="2"/>
      <c r="M1835" s="2" t="s">
        <v>1566</v>
      </c>
      <c r="N1835" s="2" t="s">
        <v>2058</v>
      </c>
      <c r="O1835" s="2" t="s">
        <v>2153</v>
      </c>
      <c r="P1835" s="2" t="s">
        <v>2108</v>
      </c>
      <c r="Q1835" s="2" t="s">
        <v>2051</v>
      </c>
      <c r="R1835" s="2" t="s">
        <v>2052</v>
      </c>
      <c r="S1835" s="2"/>
      <c r="T1835" s="2" t="s">
        <v>564</v>
      </c>
    </row>
    <row r="1836" spans="1:20" ht="14.25" customHeight="1">
      <c r="A1836" s="2" t="s">
        <v>29640</v>
      </c>
      <c r="B1836" s="2" t="s">
        <v>2805</v>
      </c>
      <c r="C1836" s="2" t="s">
        <v>29641</v>
      </c>
      <c r="D1836" s="2" t="s">
        <v>196</v>
      </c>
      <c r="E1836" s="2" t="s">
        <v>96</v>
      </c>
      <c r="F1836" s="2" t="s">
        <v>6064</v>
      </c>
      <c r="G1836" s="2" t="s">
        <v>2046</v>
      </c>
      <c r="H1836" s="2" t="s">
        <v>29642</v>
      </c>
      <c r="I1836" s="2"/>
      <c r="J1836" s="2"/>
      <c r="K1836" s="2"/>
      <c r="L1836" s="2"/>
      <c r="M1836" s="2" t="s">
        <v>1566</v>
      </c>
      <c r="N1836" s="2" t="s">
        <v>2058</v>
      </c>
      <c r="O1836" s="2" t="s">
        <v>2132</v>
      </c>
      <c r="P1836" s="2" t="s">
        <v>2534</v>
      </c>
      <c r="Q1836" s="2" t="s">
        <v>2051</v>
      </c>
      <c r="R1836" s="2" t="s">
        <v>2067</v>
      </c>
      <c r="S1836" s="2"/>
      <c r="T1836" s="2" t="s">
        <v>195</v>
      </c>
    </row>
    <row r="1837" spans="1:20" ht="14.25" customHeight="1">
      <c r="A1837" s="2" t="s">
        <v>29643</v>
      </c>
      <c r="B1837" s="2" t="s">
        <v>29644</v>
      </c>
      <c r="C1837" s="2" t="s">
        <v>29645</v>
      </c>
      <c r="D1837" s="2" t="s">
        <v>23349</v>
      </c>
      <c r="E1837" s="2" t="s">
        <v>264</v>
      </c>
      <c r="F1837" s="2" t="s">
        <v>1655</v>
      </c>
      <c r="G1837" s="2" t="s">
        <v>2046</v>
      </c>
      <c r="H1837" s="2" t="s">
        <v>29646</v>
      </c>
      <c r="I1837" s="2"/>
      <c r="J1837" s="2"/>
      <c r="K1837" s="2"/>
      <c r="L1837" s="2"/>
      <c r="M1837" s="2" t="s">
        <v>59</v>
      </c>
      <c r="N1837" s="2" t="s">
        <v>2058</v>
      </c>
      <c r="O1837" s="2" t="s">
        <v>2583</v>
      </c>
      <c r="P1837" s="2" t="s">
        <v>4728</v>
      </c>
      <c r="Q1837" s="2" t="s">
        <v>2051</v>
      </c>
      <c r="R1837" s="2" t="s">
        <v>2067</v>
      </c>
      <c r="S1837" s="2"/>
      <c r="T1837" s="2" t="s">
        <v>205</v>
      </c>
    </row>
    <row r="1838" spans="1:20" ht="14.25" customHeight="1">
      <c r="A1838" s="2" t="s">
        <v>29647</v>
      </c>
      <c r="B1838" s="2" t="s">
        <v>29648</v>
      </c>
      <c r="C1838" s="2" t="s">
        <v>29649</v>
      </c>
      <c r="D1838" s="2" t="s">
        <v>996</v>
      </c>
      <c r="E1838" s="2" t="s">
        <v>264</v>
      </c>
      <c r="F1838" s="2" t="s">
        <v>29650</v>
      </c>
      <c r="G1838" s="2" t="s">
        <v>2091</v>
      </c>
      <c r="H1838" s="2" t="s">
        <v>29651</v>
      </c>
      <c r="I1838" s="2"/>
      <c r="J1838" s="2"/>
      <c r="K1838" s="2"/>
      <c r="L1838" s="2"/>
      <c r="M1838" s="2" t="s">
        <v>1566</v>
      </c>
      <c r="N1838" s="2" t="s">
        <v>2048</v>
      </c>
      <c r="O1838" s="2" t="s">
        <v>5489</v>
      </c>
      <c r="P1838" s="2" t="s">
        <v>2609</v>
      </c>
      <c r="Q1838" s="2" t="s">
        <v>2051</v>
      </c>
      <c r="R1838" s="2" t="s">
        <v>2052</v>
      </c>
      <c r="S1838" s="2"/>
      <c r="T1838" s="2" t="s">
        <v>995</v>
      </c>
    </row>
    <row r="1839" spans="1:20" ht="14.25" customHeight="1">
      <c r="A1839" s="2" t="s">
        <v>29652</v>
      </c>
      <c r="B1839" s="2" t="s">
        <v>24891</v>
      </c>
      <c r="C1839" s="2" t="s">
        <v>29653</v>
      </c>
      <c r="D1839" s="2" t="s">
        <v>154</v>
      </c>
      <c r="E1839" s="2" t="s">
        <v>96</v>
      </c>
      <c r="F1839" s="2" t="s">
        <v>29654</v>
      </c>
      <c r="G1839" s="2" t="s">
        <v>2046</v>
      </c>
      <c r="H1839" s="2" t="s">
        <v>29655</v>
      </c>
      <c r="I1839" s="2"/>
      <c r="J1839" s="2"/>
      <c r="K1839" s="2"/>
      <c r="L1839" s="2"/>
      <c r="M1839" s="2" t="s">
        <v>1566</v>
      </c>
      <c r="N1839" s="2" t="s">
        <v>2058</v>
      </c>
      <c r="O1839" s="2" t="s">
        <v>2153</v>
      </c>
      <c r="P1839" s="2" t="s">
        <v>22151</v>
      </c>
      <c r="Q1839" s="2" t="s">
        <v>2051</v>
      </c>
      <c r="R1839" s="2" t="s">
        <v>2052</v>
      </c>
      <c r="S1839" s="2"/>
      <c r="T1839" s="2" t="s">
        <v>153</v>
      </c>
    </row>
    <row r="1840" spans="1:20" ht="14.25" customHeight="1">
      <c r="A1840" s="2" t="s">
        <v>29656</v>
      </c>
      <c r="B1840" s="2" t="s">
        <v>29657</v>
      </c>
      <c r="C1840" s="2" t="s">
        <v>9377</v>
      </c>
      <c r="D1840" s="2" t="s">
        <v>99</v>
      </c>
      <c r="E1840" s="2" t="s">
        <v>96</v>
      </c>
      <c r="F1840" s="2" t="s">
        <v>29658</v>
      </c>
      <c r="G1840" s="2" t="s">
        <v>2046</v>
      </c>
      <c r="H1840" s="2" t="s">
        <v>29659</v>
      </c>
      <c r="I1840" s="2"/>
      <c r="J1840" s="2"/>
      <c r="K1840" s="2"/>
      <c r="L1840" s="2"/>
      <c r="M1840" s="2" t="s">
        <v>1566</v>
      </c>
      <c r="N1840" s="2" t="s">
        <v>2048</v>
      </c>
      <c r="O1840" s="2" t="s">
        <v>2179</v>
      </c>
      <c r="P1840" s="2" t="s">
        <v>23212</v>
      </c>
      <c r="Q1840" s="2" t="s">
        <v>2051</v>
      </c>
      <c r="R1840" s="2" t="s">
        <v>2052</v>
      </c>
      <c r="S1840" s="2"/>
      <c r="T1840" s="2" t="s">
        <v>98</v>
      </c>
    </row>
    <row r="1841" spans="1:20" ht="14.25" customHeight="1">
      <c r="A1841" s="2" t="s">
        <v>29660</v>
      </c>
      <c r="B1841" s="2" t="s">
        <v>20480</v>
      </c>
      <c r="C1841" s="2" t="s">
        <v>29661</v>
      </c>
      <c r="D1841" s="2" t="s">
        <v>99</v>
      </c>
      <c r="E1841" s="2" t="s">
        <v>96</v>
      </c>
      <c r="F1841" s="2" t="s">
        <v>29662</v>
      </c>
      <c r="G1841" s="2" t="s">
        <v>2046</v>
      </c>
      <c r="H1841" s="2" t="s">
        <v>29663</v>
      </c>
      <c r="I1841" s="2"/>
      <c r="J1841" s="2"/>
      <c r="K1841" s="2"/>
      <c r="L1841" s="2"/>
      <c r="M1841" s="2" t="s">
        <v>1566</v>
      </c>
      <c r="N1841" s="2" t="s">
        <v>2058</v>
      </c>
      <c r="O1841" s="2" t="s">
        <v>2153</v>
      </c>
      <c r="P1841" s="2" t="s">
        <v>23417</v>
      </c>
      <c r="Q1841" s="2" t="s">
        <v>2051</v>
      </c>
      <c r="R1841" s="2" t="s">
        <v>2052</v>
      </c>
      <c r="S1841" s="2"/>
      <c r="T1841" s="2" t="s">
        <v>98</v>
      </c>
    </row>
    <row r="1842" spans="1:20" ht="14.25" customHeight="1">
      <c r="A1842" s="2" t="s">
        <v>29664</v>
      </c>
      <c r="B1842" s="2" t="s">
        <v>29665</v>
      </c>
      <c r="C1842" s="2" t="s">
        <v>29666</v>
      </c>
      <c r="D1842" s="2" t="s">
        <v>478</v>
      </c>
      <c r="E1842" s="2" t="s">
        <v>264</v>
      </c>
      <c r="F1842" s="2" t="s">
        <v>29667</v>
      </c>
      <c r="G1842" s="2" t="s">
        <v>2046</v>
      </c>
      <c r="H1842" s="2" t="s">
        <v>29668</v>
      </c>
      <c r="I1842" s="2"/>
      <c r="J1842" s="2"/>
      <c r="K1842" s="2"/>
      <c r="L1842" s="2"/>
      <c r="M1842" s="2" t="s">
        <v>1566</v>
      </c>
      <c r="N1842" s="2" t="s">
        <v>2058</v>
      </c>
      <c r="O1842" s="2" t="s">
        <v>2145</v>
      </c>
      <c r="P1842" s="2" t="s">
        <v>24195</v>
      </c>
      <c r="Q1842" s="2" t="s">
        <v>2051</v>
      </c>
      <c r="R1842" s="2" t="s">
        <v>2067</v>
      </c>
      <c r="S1842" s="2"/>
      <c r="T1842" s="2" t="s">
        <v>477</v>
      </c>
    </row>
    <row r="1843" spans="1:20" ht="14.25" customHeight="1">
      <c r="A1843" s="2" t="s">
        <v>29669</v>
      </c>
      <c r="B1843" s="2" t="s">
        <v>29670</v>
      </c>
      <c r="C1843" s="2" t="s">
        <v>29671</v>
      </c>
      <c r="D1843" s="2" t="s">
        <v>94</v>
      </c>
      <c r="E1843" s="2" t="s">
        <v>96</v>
      </c>
      <c r="F1843" s="2" t="s">
        <v>29672</v>
      </c>
      <c r="G1843" s="2" t="s">
        <v>2046</v>
      </c>
      <c r="H1843" s="2" t="s">
        <v>29673</v>
      </c>
      <c r="I1843" s="2"/>
      <c r="J1843" s="2"/>
      <c r="K1843" s="2"/>
      <c r="L1843" s="2"/>
      <c r="M1843" s="2" t="s">
        <v>1566</v>
      </c>
      <c r="N1843" s="2" t="s">
        <v>2048</v>
      </c>
      <c r="O1843" s="2" t="s">
        <v>2179</v>
      </c>
      <c r="P1843" s="2" t="s">
        <v>2377</v>
      </c>
      <c r="Q1843" s="2" t="s">
        <v>2051</v>
      </c>
      <c r="R1843" s="2" t="s">
        <v>2052</v>
      </c>
      <c r="S1843" s="2"/>
      <c r="T1843" s="2" t="s">
        <v>93</v>
      </c>
    </row>
    <row r="1844" spans="1:20" ht="14.25" customHeight="1">
      <c r="A1844" s="2" t="s">
        <v>29674</v>
      </c>
      <c r="B1844" s="2" t="s">
        <v>21224</v>
      </c>
      <c r="C1844" s="2" t="s">
        <v>29675</v>
      </c>
      <c r="D1844" s="2" t="s">
        <v>29676</v>
      </c>
      <c r="E1844" s="2" t="s">
        <v>264</v>
      </c>
      <c r="F1844" s="2" t="s">
        <v>2320</v>
      </c>
      <c r="G1844" s="2" t="s">
        <v>2091</v>
      </c>
      <c r="H1844" s="2" t="s">
        <v>29677</v>
      </c>
      <c r="I1844" s="2"/>
      <c r="J1844" s="2"/>
      <c r="K1844" s="2"/>
      <c r="L1844" s="2"/>
      <c r="M1844" s="2" t="s">
        <v>59</v>
      </c>
      <c r="N1844" s="2" t="s">
        <v>2058</v>
      </c>
      <c r="O1844" s="2" t="s">
        <v>2322</v>
      </c>
      <c r="P1844" s="2" t="s">
        <v>4630</v>
      </c>
      <c r="Q1844" s="2" t="s">
        <v>2051</v>
      </c>
      <c r="R1844" s="2" t="s">
        <v>2052</v>
      </c>
      <c r="S1844" s="2"/>
      <c r="T1844" s="2" t="s">
        <v>29678</v>
      </c>
    </row>
    <row r="1845" spans="1:20" ht="14.25" customHeight="1">
      <c r="A1845" s="2" t="s">
        <v>29679</v>
      </c>
      <c r="B1845" s="2" t="s">
        <v>29680</v>
      </c>
      <c r="C1845" s="2" t="s">
        <v>4115</v>
      </c>
      <c r="D1845" s="2" t="s">
        <v>122</v>
      </c>
      <c r="E1845" s="2" t="s">
        <v>96</v>
      </c>
      <c r="F1845" s="2" t="s">
        <v>27349</v>
      </c>
      <c r="G1845" s="2" t="s">
        <v>2046</v>
      </c>
      <c r="H1845" s="2" t="s">
        <v>29681</v>
      </c>
      <c r="I1845" s="2"/>
      <c r="J1845" s="2"/>
      <c r="K1845" s="2"/>
      <c r="L1845" s="2"/>
      <c r="M1845" s="2" t="s">
        <v>1566</v>
      </c>
      <c r="N1845" s="2" t="s">
        <v>2048</v>
      </c>
      <c r="O1845" s="2" t="s">
        <v>2179</v>
      </c>
      <c r="P1845" s="2" t="s">
        <v>2372</v>
      </c>
      <c r="Q1845" s="2" t="s">
        <v>2051</v>
      </c>
      <c r="R1845" s="2" t="s">
        <v>2052</v>
      </c>
      <c r="S1845" s="2"/>
      <c r="T1845" s="2" t="s">
        <v>121</v>
      </c>
    </row>
    <row r="1846" spans="1:20" ht="14.25" customHeight="1">
      <c r="A1846" s="2" t="s">
        <v>29682</v>
      </c>
      <c r="B1846" s="2" t="s">
        <v>29683</v>
      </c>
      <c r="C1846" s="2" t="s">
        <v>29684</v>
      </c>
      <c r="D1846" s="2" t="s">
        <v>28528</v>
      </c>
      <c r="E1846" s="2" t="s">
        <v>264</v>
      </c>
      <c r="F1846" s="2" t="s">
        <v>20785</v>
      </c>
      <c r="G1846" s="2" t="s">
        <v>2091</v>
      </c>
      <c r="H1846" s="2" t="s">
        <v>29685</v>
      </c>
      <c r="I1846" s="2"/>
      <c r="J1846" s="2"/>
      <c r="K1846" s="2"/>
      <c r="L1846" s="2"/>
      <c r="M1846" s="2" t="s">
        <v>60</v>
      </c>
      <c r="N1846" s="2" t="s">
        <v>2058</v>
      </c>
      <c r="O1846" s="2" t="s">
        <v>2186</v>
      </c>
      <c r="P1846" s="2" t="s">
        <v>2609</v>
      </c>
      <c r="Q1846" s="2" t="s">
        <v>2051</v>
      </c>
      <c r="R1846" s="2" t="s">
        <v>2052</v>
      </c>
      <c r="S1846" s="2"/>
      <c r="T1846" s="2" t="s">
        <v>28530</v>
      </c>
    </row>
    <row r="1847" spans="1:20" ht="14.25" customHeight="1">
      <c r="A1847" s="2" t="s">
        <v>29686</v>
      </c>
      <c r="B1847" s="2" t="s">
        <v>29687</v>
      </c>
      <c r="C1847" s="2" t="s">
        <v>29688</v>
      </c>
      <c r="D1847" s="2" t="s">
        <v>182</v>
      </c>
      <c r="E1847" s="2" t="s">
        <v>96</v>
      </c>
      <c r="F1847" s="2" t="s">
        <v>3151</v>
      </c>
      <c r="G1847" s="2" t="s">
        <v>2046</v>
      </c>
      <c r="H1847" s="2" t="s">
        <v>29689</v>
      </c>
      <c r="I1847" s="2"/>
      <c r="J1847" s="2"/>
      <c r="K1847" s="2"/>
      <c r="L1847" s="2"/>
      <c r="M1847" s="2" t="s">
        <v>1566</v>
      </c>
      <c r="N1847" s="2" t="s">
        <v>2048</v>
      </c>
      <c r="O1847" s="2" t="s">
        <v>2179</v>
      </c>
      <c r="P1847" s="2" t="s">
        <v>3153</v>
      </c>
      <c r="Q1847" s="2" t="s">
        <v>2051</v>
      </c>
      <c r="R1847" s="2" t="s">
        <v>2067</v>
      </c>
      <c r="S1847" s="2"/>
      <c r="T1847" s="2" t="s">
        <v>181</v>
      </c>
    </row>
    <row r="1848" spans="1:20" ht="14.25" customHeight="1">
      <c r="A1848" s="2" t="s">
        <v>29690</v>
      </c>
      <c r="B1848" s="2" t="s">
        <v>2768</v>
      </c>
      <c r="C1848" s="2" t="s">
        <v>29691</v>
      </c>
      <c r="D1848" s="2" t="s">
        <v>126</v>
      </c>
      <c r="E1848" s="2" t="s">
        <v>96</v>
      </c>
      <c r="F1848" s="2" t="s">
        <v>29692</v>
      </c>
      <c r="G1848" s="2" t="s">
        <v>2046</v>
      </c>
      <c r="H1848" s="2" t="s">
        <v>29693</v>
      </c>
      <c r="I1848" s="2"/>
      <c r="J1848" s="2"/>
      <c r="K1848" s="2"/>
      <c r="L1848" s="2"/>
      <c r="M1848" s="2" t="s">
        <v>1566</v>
      </c>
      <c r="N1848" s="2" t="s">
        <v>2058</v>
      </c>
      <c r="O1848" s="2" t="s">
        <v>2132</v>
      </c>
      <c r="P1848" s="2" t="s">
        <v>2562</v>
      </c>
      <c r="Q1848" s="2" t="s">
        <v>2051</v>
      </c>
      <c r="R1848" s="2" t="s">
        <v>2052</v>
      </c>
      <c r="S1848" s="2"/>
      <c r="T1848" s="2" t="s">
        <v>125</v>
      </c>
    </row>
    <row r="1849" spans="1:20" ht="14.25" customHeight="1">
      <c r="A1849" s="2" t="s">
        <v>29694</v>
      </c>
      <c r="B1849" s="2" t="s">
        <v>2768</v>
      </c>
      <c r="C1849" s="2" t="s">
        <v>29695</v>
      </c>
      <c r="D1849" s="2" t="s">
        <v>114</v>
      </c>
      <c r="E1849" s="2" t="s">
        <v>96</v>
      </c>
      <c r="F1849" s="2" t="s">
        <v>29696</v>
      </c>
      <c r="G1849" s="2" t="s">
        <v>2046</v>
      </c>
      <c r="H1849" s="2" t="s">
        <v>29697</v>
      </c>
      <c r="I1849" s="2"/>
      <c r="J1849" s="2"/>
      <c r="K1849" s="2"/>
      <c r="L1849" s="2"/>
      <c r="M1849" s="2" t="s">
        <v>1566</v>
      </c>
      <c r="N1849" s="2" t="s">
        <v>2058</v>
      </c>
      <c r="O1849" s="2" t="s">
        <v>2153</v>
      </c>
      <c r="P1849" s="2" t="s">
        <v>27234</v>
      </c>
      <c r="Q1849" s="2" t="s">
        <v>2051</v>
      </c>
      <c r="R1849" s="2" t="s">
        <v>2052</v>
      </c>
      <c r="S1849" s="2"/>
      <c r="T1849" s="2" t="s">
        <v>113</v>
      </c>
    </row>
    <row r="1850" spans="1:20" ht="14.25" customHeight="1">
      <c r="A1850" s="2" t="s">
        <v>29698</v>
      </c>
      <c r="B1850" s="2" t="s">
        <v>2768</v>
      </c>
      <c r="C1850" s="2" t="s">
        <v>3232</v>
      </c>
      <c r="D1850" s="2" t="s">
        <v>860</v>
      </c>
      <c r="E1850" s="2" t="s">
        <v>264</v>
      </c>
      <c r="F1850" s="2" t="s">
        <v>2473</v>
      </c>
      <c r="G1850" s="2" t="s">
        <v>2046</v>
      </c>
      <c r="H1850" s="2" t="s">
        <v>29699</v>
      </c>
      <c r="I1850" s="2"/>
      <c r="J1850" s="2"/>
      <c r="K1850" s="2"/>
      <c r="L1850" s="2"/>
      <c r="M1850" s="2" t="s">
        <v>59</v>
      </c>
      <c r="N1850" s="2" t="s">
        <v>2048</v>
      </c>
      <c r="O1850" s="2" t="s">
        <v>2301</v>
      </c>
      <c r="P1850" s="2" t="s">
        <v>23301</v>
      </c>
      <c r="Q1850" s="2" t="s">
        <v>2051</v>
      </c>
      <c r="R1850" s="2" t="s">
        <v>2067</v>
      </c>
      <c r="S1850" s="2"/>
      <c r="T1850" s="2" t="s">
        <v>859</v>
      </c>
    </row>
    <row r="1851" spans="1:20" ht="14.25" customHeight="1">
      <c r="A1851" s="2" t="s">
        <v>29700</v>
      </c>
      <c r="B1851" s="2" t="s">
        <v>2768</v>
      </c>
      <c r="C1851" s="2" t="s">
        <v>22675</v>
      </c>
      <c r="D1851" s="2" t="s">
        <v>112</v>
      </c>
      <c r="E1851" s="2" t="s">
        <v>96</v>
      </c>
      <c r="F1851" s="2" t="s">
        <v>23780</v>
      </c>
      <c r="G1851" s="2" t="s">
        <v>2046</v>
      </c>
      <c r="H1851" s="2" t="s">
        <v>29701</v>
      </c>
      <c r="I1851" s="2"/>
      <c r="J1851" s="2"/>
      <c r="K1851" s="2"/>
      <c r="L1851" s="2"/>
      <c r="M1851" s="2" t="s">
        <v>1566</v>
      </c>
      <c r="N1851" s="2" t="s">
        <v>2048</v>
      </c>
      <c r="O1851" s="2" t="s">
        <v>2179</v>
      </c>
      <c r="P1851" s="2" t="s">
        <v>3363</v>
      </c>
      <c r="Q1851" s="2" t="s">
        <v>2051</v>
      </c>
      <c r="R1851" s="2" t="s">
        <v>2052</v>
      </c>
      <c r="S1851" s="2"/>
      <c r="T1851" s="2" t="s">
        <v>111</v>
      </c>
    </row>
    <row r="1852" spans="1:20" ht="14.25" customHeight="1">
      <c r="A1852" s="2" t="s">
        <v>29702</v>
      </c>
      <c r="B1852" s="2" t="s">
        <v>2768</v>
      </c>
      <c r="C1852" s="2" t="s">
        <v>29703</v>
      </c>
      <c r="D1852" s="2" t="s">
        <v>996</v>
      </c>
      <c r="E1852" s="2" t="s">
        <v>264</v>
      </c>
      <c r="F1852" s="2" t="s">
        <v>29704</v>
      </c>
      <c r="G1852" s="2" t="s">
        <v>2091</v>
      </c>
      <c r="H1852" s="2" t="s">
        <v>29705</v>
      </c>
      <c r="I1852" s="2"/>
      <c r="J1852" s="2"/>
      <c r="K1852" s="2"/>
      <c r="L1852" s="2"/>
      <c r="M1852" s="2" t="s">
        <v>1566</v>
      </c>
      <c r="N1852" s="2" t="s">
        <v>2048</v>
      </c>
      <c r="O1852" s="2" t="s">
        <v>2179</v>
      </c>
      <c r="P1852" s="2" t="s">
        <v>2609</v>
      </c>
      <c r="Q1852" s="2" t="s">
        <v>2051</v>
      </c>
      <c r="R1852" s="2" t="s">
        <v>2052</v>
      </c>
      <c r="S1852" s="2"/>
      <c r="T1852" s="2" t="s">
        <v>995</v>
      </c>
    </row>
    <row r="1853" spans="1:20" ht="14.25" customHeight="1">
      <c r="A1853" s="2" t="s">
        <v>29706</v>
      </c>
      <c r="B1853" s="2" t="s">
        <v>2768</v>
      </c>
      <c r="C1853" s="2" t="s">
        <v>29707</v>
      </c>
      <c r="D1853" s="2" t="s">
        <v>124</v>
      </c>
      <c r="E1853" s="2" t="s">
        <v>96</v>
      </c>
      <c r="F1853" s="2" t="s">
        <v>29708</v>
      </c>
      <c r="G1853" s="2" t="s">
        <v>2046</v>
      </c>
      <c r="H1853" s="2" t="s">
        <v>29709</v>
      </c>
      <c r="I1853" s="2"/>
      <c r="J1853" s="2"/>
      <c r="K1853" s="2"/>
      <c r="L1853" s="2"/>
      <c r="M1853" s="2" t="s">
        <v>1566</v>
      </c>
      <c r="N1853" s="2" t="s">
        <v>2058</v>
      </c>
      <c r="O1853" s="2" t="s">
        <v>25244</v>
      </c>
      <c r="P1853" s="2" t="s">
        <v>29710</v>
      </c>
      <c r="Q1853" s="2" t="s">
        <v>2051</v>
      </c>
      <c r="R1853" s="2" t="s">
        <v>2052</v>
      </c>
      <c r="S1853" s="2"/>
      <c r="T1853" s="2" t="s">
        <v>123</v>
      </c>
    </row>
    <row r="1854" spans="1:20" ht="14.25" customHeight="1">
      <c r="A1854" s="2" t="s">
        <v>29706</v>
      </c>
      <c r="B1854" s="2" t="s">
        <v>2768</v>
      </c>
      <c r="C1854" s="2" t="s">
        <v>29707</v>
      </c>
      <c r="D1854" s="2" t="s">
        <v>124</v>
      </c>
      <c r="E1854" s="2" t="s">
        <v>96</v>
      </c>
      <c r="F1854" s="2" t="s">
        <v>29708</v>
      </c>
      <c r="G1854" s="2" t="s">
        <v>2046</v>
      </c>
      <c r="H1854" s="2" t="s">
        <v>29709</v>
      </c>
      <c r="I1854" s="2"/>
      <c r="J1854" s="2"/>
      <c r="K1854" s="2"/>
      <c r="L1854" s="2"/>
      <c r="M1854" s="2" t="s">
        <v>1566</v>
      </c>
      <c r="N1854" s="2" t="s">
        <v>2048</v>
      </c>
      <c r="O1854" s="2" t="s">
        <v>2179</v>
      </c>
      <c r="P1854" s="2" t="s">
        <v>29710</v>
      </c>
      <c r="Q1854" s="2" t="s">
        <v>2051</v>
      </c>
      <c r="R1854" s="2" t="s">
        <v>2052</v>
      </c>
      <c r="S1854" s="2"/>
      <c r="T1854" s="2" t="s">
        <v>123</v>
      </c>
    </row>
    <row r="1855" spans="1:20" ht="14.25" customHeight="1">
      <c r="A1855" s="2" t="s">
        <v>29711</v>
      </c>
      <c r="B1855" s="2" t="s">
        <v>2768</v>
      </c>
      <c r="C1855" s="2" t="s">
        <v>11587</v>
      </c>
      <c r="D1855" s="2" t="s">
        <v>168</v>
      </c>
      <c r="E1855" s="2" t="s">
        <v>96</v>
      </c>
      <c r="F1855" s="2" t="s">
        <v>29712</v>
      </c>
      <c r="G1855" s="2" t="s">
        <v>2046</v>
      </c>
      <c r="H1855" s="2" t="s">
        <v>29713</v>
      </c>
      <c r="I1855" s="2"/>
      <c r="J1855" s="2"/>
      <c r="K1855" s="2"/>
      <c r="L1855" s="2"/>
      <c r="M1855" s="2" t="s">
        <v>1566</v>
      </c>
      <c r="N1855" s="2" t="s">
        <v>2058</v>
      </c>
      <c r="O1855" s="2" t="s">
        <v>2132</v>
      </c>
      <c r="P1855" s="2" t="s">
        <v>2372</v>
      </c>
      <c r="Q1855" s="2" t="s">
        <v>2051</v>
      </c>
      <c r="R1855" s="2" t="s">
        <v>2067</v>
      </c>
      <c r="S1855" s="2"/>
      <c r="T1855" s="2" t="s">
        <v>167</v>
      </c>
    </row>
    <row r="1856" spans="1:20" ht="14.25" customHeight="1">
      <c r="A1856" s="2" t="s">
        <v>29714</v>
      </c>
      <c r="B1856" s="2" t="s">
        <v>2768</v>
      </c>
      <c r="C1856" s="2" t="s">
        <v>3222</v>
      </c>
      <c r="D1856" s="2" t="s">
        <v>226</v>
      </c>
      <c r="E1856" s="2" t="s">
        <v>96</v>
      </c>
      <c r="F1856" s="2" t="s">
        <v>2090</v>
      </c>
      <c r="G1856" s="2" t="s">
        <v>2046</v>
      </c>
      <c r="H1856" s="2" t="s">
        <v>29715</v>
      </c>
      <c r="I1856" s="2"/>
      <c r="J1856" s="2"/>
      <c r="K1856" s="2"/>
      <c r="L1856" s="2"/>
      <c r="M1856" s="2" t="s">
        <v>1566</v>
      </c>
      <c r="N1856" s="2" t="s">
        <v>2058</v>
      </c>
      <c r="O1856" s="2" t="s">
        <v>2093</v>
      </c>
      <c r="P1856" s="2" t="s">
        <v>2372</v>
      </c>
      <c r="Q1856" s="2" t="s">
        <v>2051</v>
      </c>
      <c r="R1856" s="2" t="s">
        <v>2067</v>
      </c>
      <c r="S1856" s="2"/>
      <c r="T1856" s="2" t="s">
        <v>225</v>
      </c>
    </row>
    <row r="1857" spans="1:20" ht="14.25" customHeight="1">
      <c r="A1857" s="2" t="s">
        <v>29716</v>
      </c>
      <c r="B1857" s="2" t="s">
        <v>2768</v>
      </c>
      <c r="C1857" s="2" t="s">
        <v>7920</v>
      </c>
      <c r="D1857" s="2" t="s">
        <v>112</v>
      </c>
      <c r="E1857" s="2" t="s">
        <v>96</v>
      </c>
      <c r="F1857" s="2" t="s">
        <v>29717</v>
      </c>
      <c r="G1857" s="2" t="s">
        <v>2046</v>
      </c>
      <c r="H1857" s="2" t="s">
        <v>29718</v>
      </c>
      <c r="I1857" s="2"/>
      <c r="J1857" s="2"/>
      <c r="K1857" s="2"/>
      <c r="L1857" s="2"/>
      <c r="M1857" s="2" t="s">
        <v>60</v>
      </c>
      <c r="N1857" s="2" t="s">
        <v>2058</v>
      </c>
      <c r="O1857" s="2" t="s">
        <v>2316</v>
      </c>
      <c r="P1857" s="2" t="s">
        <v>2108</v>
      </c>
      <c r="Q1857" s="2" t="s">
        <v>2051</v>
      </c>
      <c r="R1857" s="2"/>
      <c r="S1857" s="2"/>
      <c r="T1857" s="2" t="s">
        <v>111</v>
      </c>
    </row>
    <row r="1858" spans="1:20" ht="14.25" customHeight="1">
      <c r="A1858" s="2" t="s">
        <v>29719</v>
      </c>
      <c r="B1858" s="2" t="s">
        <v>29720</v>
      </c>
      <c r="C1858" s="2" t="s">
        <v>29721</v>
      </c>
      <c r="D1858" s="2" t="s">
        <v>130</v>
      </c>
      <c r="E1858" s="2" t="s">
        <v>96</v>
      </c>
      <c r="F1858" s="2" t="s">
        <v>29722</v>
      </c>
      <c r="G1858" s="2" t="s">
        <v>2046</v>
      </c>
      <c r="H1858" s="2" t="s">
        <v>29723</v>
      </c>
      <c r="I1858" s="2"/>
      <c r="J1858" s="2"/>
      <c r="K1858" s="2"/>
      <c r="L1858" s="2"/>
      <c r="M1858" s="2" t="s">
        <v>1566</v>
      </c>
      <c r="N1858" s="2" t="s">
        <v>2058</v>
      </c>
      <c r="O1858" s="2" t="s">
        <v>2153</v>
      </c>
      <c r="P1858" s="2" t="s">
        <v>2372</v>
      </c>
      <c r="Q1858" s="2" t="s">
        <v>2051</v>
      </c>
      <c r="R1858" s="2" t="s">
        <v>2067</v>
      </c>
      <c r="S1858" s="2"/>
      <c r="T1858" s="2" t="s">
        <v>129</v>
      </c>
    </row>
    <row r="1859" spans="1:20" ht="14.25" customHeight="1">
      <c r="A1859" s="2" t="s">
        <v>29724</v>
      </c>
      <c r="B1859" s="2" t="s">
        <v>29725</v>
      </c>
      <c r="C1859" s="2" t="s">
        <v>29726</v>
      </c>
      <c r="D1859" s="2" t="s">
        <v>99</v>
      </c>
      <c r="E1859" s="2" t="s">
        <v>96</v>
      </c>
      <c r="F1859" s="2" t="s">
        <v>20150</v>
      </c>
      <c r="G1859" s="2" t="s">
        <v>2046</v>
      </c>
      <c r="H1859" s="2" t="s">
        <v>29727</v>
      </c>
      <c r="I1859" s="2"/>
      <c r="J1859" s="2"/>
      <c r="K1859" s="2"/>
      <c r="L1859" s="2"/>
      <c r="M1859" s="2" t="s">
        <v>1566</v>
      </c>
      <c r="N1859" s="2" t="s">
        <v>2048</v>
      </c>
      <c r="O1859" s="2" t="s">
        <v>5489</v>
      </c>
      <c r="P1859" s="2" t="s">
        <v>23212</v>
      </c>
      <c r="Q1859" s="2" t="s">
        <v>2051</v>
      </c>
      <c r="R1859" s="2" t="s">
        <v>2052</v>
      </c>
      <c r="S1859" s="2"/>
      <c r="T1859" s="2" t="s">
        <v>98</v>
      </c>
    </row>
    <row r="1860" spans="1:20" ht="14.25" customHeight="1">
      <c r="A1860" s="2" t="s">
        <v>29728</v>
      </c>
      <c r="B1860" s="2" t="s">
        <v>17635</v>
      </c>
      <c r="C1860" s="2" t="s">
        <v>2849</v>
      </c>
      <c r="D1860" s="2" t="s">
        <v>1108</v>
      </c>
      <c r="E1860" s="2" t="s">
        <v>264</v>
      </c>
      <c r="F1860" s="2" t="s">
        <v>2473</v>
      </c>
      <c r="G1860" s="2" t="s">
        <v>2046</v>
      </c>
      <c r="H1860" s="2" t="s">
        <v>29729</v>
      </c>
      <c r="I1860" s="2"/>
      <c r="J1860" s="2"/>
      <c r="K1860" s="2"/>
      <c r="L1860" s="2"/>
      <c r="M1860" s="2" t="s">
        <v>59</v>
      </c>
      <c r="N1860" s="2" t="s">
        <v>2048</v>
      </c>
      <c r="O1860" s="2" t="s">
        <v>2301</v>
      </c>
      <c r="P1860" s="2" t="s">
        <v>20494</v>
      </c>
      <c r="Q1860" s="2" t="s">
        <v>2051</v>
      </c>
      <c r="R1860" s="2" t="s">
        <v>2052</v>
      </c>
      <c r="S1860" s="2"/>
      <c r="T1860" s="2" t="s">
        <v>1107</v>
      </c>
    </row>
    <row r="1861" spans="1:20" ht="14.25" customHeight="1">
      <c r="A1861" s="2" t="s">
        <v>29730</v>
      </c>
      <c r="B1861" s="2" t="s">
        <v>22176</v>
      </c>
      <c r="C1861" s="2" t="s">
        <v>29731</v>
      </c>
      <c r="D1861" s="2" t="s">
        <v>1236</v>
      </c>
      <c r="E1861" s="2" t="s">
        <v>264</v>
      </c>
      <c r="F1861" s="2" t="s">
        <v>2473</v>
      </c>
      <c r="G1861" s="2" t="s">
        <v>2046</v>
      </c>
      <c r="H1861" s="2" t="s">
        <v>29732</v>
      </c>
      <c r="I1861" s="2"/>
      <c r="J1861" s="2"/>
      <c r="K1861" s="2"/>
      <c r="L1861" s="2"/>
      <c r="M1861" s="2" t="s">
        <v>59</v>
      </c>
      <c r="N1861" s="2" t="s">
        <v>2048</v>
      </c>
      <c r="O1861" s="2" t="s">
        <v>2301</v>
      </c>
      <c r="P1861" s="2" t="s">
        <v>20494</v>
      </c>
      <c r="Q1861" s="2" t="s">
        <v>2051</v>
      </c>
      <c r="R1861" s="2" t="s">
        <v>2052</v>
      </c>
      <c r="S1861" s="2"/>
      <c r="T1861" s="2" t="s">
        <v>1235</v>
      </c>
    </row>
    <row r="1862" spans="1:20" ht="14.25" customHeight="1">
      <c r="A1862" s="2" t="s">
        <v>29733</v>
      </c>
      <c r="B1862" s="2" t="s">
        <v>29734</v>
      </c>
      <c r="C1862" s="2" t="s">
        <v>29735</v>
      </c>
      <c r="D1862" s="2" t="s">
        <v>200</v>
      </c>
      <c r="E1862" s="2" t="s">
        <v>96</v>
      </c>
      <c r="F1862" s="2" t="s">
        <v>29736</v>
      </c>
      <c r="G1862" s="2" t="s">
        <v>2046</v>
      </c>
      <c r="H1862" s="2" t="s">
        <v>29737</v>
      </c>
      <c r="I1862" s="2"/>
      <c r="J1862" s="2"/>
      <c r="K1862" s="2"/>
      <c r="L1862" s="2"/>
      <c r="M1862" s="2" t="s">
        <v>1566</v>
      </c>
      <c r="N1862" s="2" t="s">
        <v>2058</v>
      </c>
      <c r="O1862" s="2" t="s">
        <v>2145</v>
      </c>
      <c r="P1862" s="2" t="s">
        <v>2372</v>
      </c>
      <c r="Q1862" s="2" t="s">
        <v>2051</v>
      </c>
      <c r="R1862" s="2" t="s">
        <v>2052</v>
      </c>
      <c r="S1862" s="2"/>
      <c r="T1862" s="2" t="s">
        <v>199</v>
      </c>
    </row>
    <row r="1863" spans="1:20" ht="14.25" customHeight="1">
      <c r="A1863" s="2" t="s">
        <v>29738</v>
      </c>
      <c r="B1863" s="2" t="s">
        <v>2739</v>
      </c>
      <c r="C1863" s="2" t="s">
        <v>9477</v>
      </c>
      <c r="D1863" s="2" t="s">
        <v>124</v>
      </c>
      <c r="E1863" s="2" t="s">
        <v>96</v>
      </c>
      <c r="F1863" s="2" t="s">
        <v>29739</v>
      </c>
      <c r="G1863" s="2" t="s">
        <v>2046</v>
      </c>
      <c r="H1863" s="2" t="s">
        <v>29740</v>
      </c>
      <c r="I1863" s="2"/>
      <c r="J1863" s="2"/>
      <c r="K1863" s="2"/>
      <c r="L1863" s="2"/>
      <c r="M1863" s="2" t="s">
        <v>1566</v>
      </c>
      <c r="N1863" s="2" t="s">
        <v>2058</v>
      </c>
      <c r="O1863" s="2" t="s">
        <v>2704</v>
      </c>
      <c r="P1863" s="2" t="s">
        <v>29741</v>
      </c>
      <c r="Q1863" s="2" t="s">
        <v>2051</v>
      </c>
      <c r="R1863" s="2" t="s">
        <v>2052</v>
      </c>
      <c r="S1863" s="2"/>
      <c r="T1863" s="2" t="s">
        <v>123</v>
      </c>
    </row>
    <row r="1864" spans="1:20" ht="14.25" customHeight="1">
      <c r="A1864" s="2" t="s">
        <v>29742</v>
      </c>
      <c r="B1864" s="2" t="s">
        <v>18669</v>
      </c>
      <c r="C1864" s="2" t="s">
        <v>14326</v>
      </c>
      <c r="D1864" s="2" t="s">
        <v>328</v>
      </c>
      <c r="E1864" s="2" t="s">
        <v>96</v>
      </c>
      <c r="F1864" s="2" t="s">
        <v>1655</v>
      </c>
      <c r="G1864" s="2" t="s">
        <v>2046</v>
      </c>
      <c r="H1864" s="2" t="s">
        <v>29743</v>
      </c>
      <c r="I1864" s="2"/>
      <c r="J1864" s="2"/>
      <c r="K1864" s="2"/>
      <c r="L1864" s="2" t="s">
        <v>4539</v>
      </c>
      <c r="M1864" s="2" t="s">
        <v>59</v>
      </c>
      <c r="N1864" s="2" t="s">
        <v>2058</v>
      </c>
      <c r="O1864" s="2" t="s">
        <v>2583</v>
      </c>
      <c r="P1864" s="2" t="s">
        <v>25477</v>
      </c>
      <c r="Q1864" s="2" t="s">
        <v>2051</v>
      </c>
      <c r="R1864" s="2" t="s">
        <v>2067</v>
      </c>
      <c r="S1864" s="2"/>
      <c r="T1864" s="2" t="s">
        <v>327</v>
      </c>
    </row>
    <row r="1865" spans="1:20" ht="14.25" customHeight="1">
      <c r="A1865" s="2" t="s">
        <v>29744</v>
      </c>
      <c r="B1865" s="2" t="s">
        <v>5729</v>
      </c>
      <c r="C1865" s="2" t="s">
        <v>20808</v>
      </c>
      <c r="D1865" s="2" t="s">
        <v>152</v>
      </c>
      <c r="E1865" s="2" t="s">
        <v>96</v>
      </c>
      <c r="F1865" s="2" t="s">
        <v>29745</v>
      </c>
      <c r="G1865" s="2" t="s">
        <v>2046</v>
      </c>
      <c r="H1865" s="2" t="s">
        <v>29746</v>
      </c>
      <c r="I1865" s="2"/>
      <c r="J1865" s="2"/>
      <c r="K1865" s="2"/>
      <c r="L1865" s="2"/>
      <c r="M1865" s="2" t="s">
        <v>1566</v>
      </c>
      <c r="N1865" s="2" t="s">
        <v>2058</v>
      </c>
      <c r="O1865" s="2" t="s">
        <v>2153</v>
      </c>
      <c r="P1865" s="2" t="s">
        <v>27585</v>
      </c>
      <c r="Q1865" s="2" t="s">
        <v>2051</v>
      </c>
      <c r="R1865" s="2" t="s">
        <v>2052</v>
      </c>
      <c r="S1865" s="2"/>
      <c r="T1865" s="2" t="s">
        <v>151</v>
      </c>
    </row>
    <row r="1866" spans="1:20" ht="14.25" customHeight="1">
      <c r="A1866" s="2" t="s">
        <v>29747</v>
      </c>
      <c r="B1866" s="2" t="s">
        <v>18669</v>
      </c>
      <c r="C1866" s="2" t="s">
        <v>2459</v>
      </c>
      <c r="D1866" s="2" t="s">
        <v>154</v>
      </c>
      <c r="E1866" s="2" t="s">
        <v>96</v>
      </c>
      <c r="F1866" s="2" t="s">
        <v>29748</v>
      </c>
      <c r="G1866" s="2" t="s">
        <v>2046</v>
      </c>
      <c r="H1866" s="2" t="s">
        <v>29749</v>
      </c>
      <c r="I1866" s="2"/>
      <c r="J1866" s="2"/>
      <c r="K1866" s="2"/>
      <c r="L1866" s="2"/>
      <c r="M1866" s="2" t="s">
        <v>1566</v>
      </c>
      <c r="N1866" s="2" t="s">
        <v>2048</v>
      </c>
      <c r="O1866" s="2" t="s">
        <v>2179</v>
      </c>
      <c r="P1866" s="2" t="s">
        <v>2372</v>
      </c>
      <c r="Q1866" s="2" t="s">
        <v>2051</v>
      </c>
      <c r="R1866" s="2" t="s">
        <v>2052</v>
      </c>
      <c r="S1866" s="2"/>
      <c r="T1866" s="2" t="s">
        <v>153</v>
      </c>
    </row>
    <row r="1867" spans="1:20" ht="14.25" customHeight="1">
      <c r="A1867" s="2" t="s">
        <v>29750</v>
      </c>
      <c r="B1867" s="2" t="s">
        <v>26876</v>
      </c>
      <c r="C1867" s="2" t="s">
        <v>29751</v>
      </c>
      <c r="D1867" s="2" t="s">
        <v>94</v>
      </c>
      <c r="E1867" s="2" t="s">
        <v>96</v>
      </c>
      <c r="F1867" s="2" t="s">
        <v>23567</v>
      </c>
      <c r="G1867" s="2" t="s">
        <v>2046</v>
      </c>
      <c r="H1867" s="2" t="s">
        <v>29752</v>
      </c>
      <c r="I1867" s="2"/>
      <c r="J1867" s="2"/>
      <c r="K1867" s="2"/>
      <c r="L1867" s="2"/>
      <c r="M1867" s="2" t="s">
        <v>1566</v>
      </c>
      <c r="N1867" s="2" t="s">
        <v>2048</v>
      </c>
      <c r="O1867" s="2" t="s">
        <v>2179</v>
      </c>
      <c r="P1867" s="2" t="s">
        <v>3363</v>
      </c>
      <c r="Q1867" s="2" t="s">
        <v>2051</v>
      </c>
      <c r="R1867" s="2" t="s">
        <v>2052</v>
      </c>
      <c r="S1867" s="2"/>
      <c r="T1867" s="2" t="s">
        <v>93</v>
      </c>
    </row>
    <row r="1868" spans="1:20" ht="14.25" customHeight="1">
      <c r="A1868" s="2" t="s">
        <v>29753</v>
      </c>
      <c r="B1868" s="2" t="s">
        <v>2739</v>
      </c>
      <c r="C1868" s="2" t="s">
        <v>24703</v>
      </c>
      <c r="D1868" s="2" t="s">
        <v>1126</v>
      </c>
      <c r="E1868" s="2" t="s">
        <v>264</v>
      </c>
      <c r="F1868" s="2" t="s">
        <v>7825</v>
      </c>
      <c r="G1868" s="2" t="s">
        <v>2046</v>
      </c>
      <c r="H1868" s="2" t="s">
        <v>29754</v>
      </c>
      <c r="I1868" s="2"/>
      <c r="J1868" s="2"/>
      <c r="K1868" s="2"/>
      <c r="L1868" s="2"/>
      <c r="M1868" s="2" t="s">
        <v>1566</v>
      </c>
      <c r="N1868" s="2" t="s">
        <v>2048</v>
      </c>
      <c r="O1868" s="2" t="s">
        <v>2199</v>
      </c>
      <c r="P1868" s="2" t="s">
        <v>4570</v>
      </c>
      <c r="Q1868" s="2" t="s">
        <v>2051</v>
      </c>
      <c r="R1868" s="2" t="s">
        <v>2200</v>
      </c>
      <c r="S1868" s="2"/>
      <c r="T1868" s="2" t="s">
        <v>1125</v>
      </c>
    </row>
    <row r="1869" spans="1:20" ht="14.25" customHeight="1">
      <c r="A1869" s="2" t="s">
        <v>29755</v>
      </c>
      <c r="B1869" s="2" t="s">
        <v>2739</v>
      </c>
      <c r="C1869" s="2" t="s">
        <v>5227</v>
      </c>
      <c r="D1869" s="2" t="s">
        <v>99</v>
      </c>
      <c r="E1869" s="2" t="s">
        <v>96</v>
      </c>
      <c r="F1869" s="2" t="s">
        <v>29756</v>
      </c>
      <c r="G1869" s="2" t="s">
        <v>2046</v>
      </c>
      <c r="H1869" s="2" t="s">
        <v>29757</v>
      </c>
      <c r="I1869" s="2"/>
      <c r="J1869" s="2"/>
      <c r="K1869" s="2"/>
      <c r="L1869" s="2"/>
      <c r="M1869" s="2" t="s">
        <v>1566</v>
      </c>
      <c r="N1869" s="2" t="s">
        <v>2048</v>
      </c>
      <c r="O1869" s="2" t="s">
        <v>2179</v>
      </c>
      <c r="P1869" s="2" t="s">
        <v>29758</v>
      </c>
      <c r="Q1869" s="2" t="s">
        <v>2051</v>
      </c>
      <c r="R1869" s="2" t="s">
        <v>2067</v>
      </c>
      <c r="S1869" s="2"/>
      <c r="T1869" s="2" t="s">
        <v>98</v>
      </c>
    </row>
    <row r="1870" spans="1:20" ht="14.25" customHeight="1">
      <c r="A1870" s="2" t="s">
        <v>29759</v>
      </c>
      <c r="B1870" s="2" t="s">
        <v>2739</v>
      </c>
      <c r="C1870" s="2" t="s">
        <v>8180</v>
      </c>
      <c r="D1870" s="2" t="s">
        <v>202</v>
      </c>
      <c r="E1870" s="2" t="s">
        <v>96</v>
      </c>
      <c r="F1870" s="2" t="s">
        <v>29760</v>
      </c>
      <c r="G1870" s="2" t="s">
        <v>2046</v>
      </c>
      <c r="H1870" s="2" t="s">
        <v>29761</v>
      </c>
      <c r="I1870" s="2"/>
      <c r="J1870" s="2"/>
      <c r="K1870" s="2"/>
      <c r="L1870" s="2"/>
      <c r="M1870" s="2" t="s">
        <v>60</v>
      </c>
      <c r="N1870" s="2" t="s">
        <v>2058</v>
      </c>
      <c r="O1870" s="2" t="s">
        <v>5941</v>
      </c>
      <c r="P1870" s="2" t="s">
        <v>2679</v>
      </c>
      <c r="Q1870" s="2" t="s">
        <v>2051</v>
      </c>
      <c r="R1870" s="2" t="s">
        <v>2067</v>
      </c>
      <c r="S1870" s="2"/>
      <c r="T1870" s="2" t="s">
        <v>201</v>
      </c>
    </row>
    <row r="1871" spans="1:20" ht="14.25" customHeight="1">
      <c r="A1871" s="2" t="s">
        <v>29762</v>
      </c>
      <c r="B1871" s="2" t="s">
        <v>2739</v>
      </c>
      <c r="C1871" s="2" t="s">
        <v>29763</v>
      </c>
      <c r="D1871" s="2" t="s">
        <v>359</v>
      </c>
      <c r="E1871" s="2" t="s">
        <v>264</v>
      </c>
      <c r="F1871" s="2" t="s">
        <v>29764</v>
      </c>
      <c r="G1871" s="2" t="s">
        <v>2046</v>
      </c>
      <c r="H1871" s="2" t="s">
        <v>29765</v>
      </c>
      <c r="I1871" s="2"/>
      <c r="J1871" s="2"/>
      <c r="K1871" s="2"/>
      <c r="L1871" s="2"/>
      <c r="M1871" s="2" t="s">
        <v>1566</v>
      </c>
      <c r="N1871" s="2" t="s">
        <v>2048</v>
      </c>
      <c r="O1871" s="2" t="s">
        <v>2199</v>
      </c>
      <c r="P1871" s="2" t="s">
        <v>3153</v>
      </c>
      <c r="Q1871" s="2" t="s">
        <v>2051</v>
      </c>
      <c r="R1871" s="2" t="s">
        <v>2067</v>
      </c>
      <c r="S1871" s="2"/>
      <c r="T1871" s="2" t="s">
        <v>358</v>
      </c>
    </row>
    <row r="1872" spans="1:20" ht="14.25" customHeight="1">
      <c r="A1872" s="2" t="s">
        <v>29766</v>
      </c>
      <c r="B1872" s="2" t="s">
        <v>2739</v>
      </c>
      <c r="C1872" s="2" t="s">
        <v>29767</v>
      </c>
      <c r="D1872" s="2" t="s">
        <v>168</v>
      </c>
      <c r="E1872" s="2" t="s">
        <v>96</v>
      </c>
      <c r="F1872" s="2" t="s">
        <v>29768</v>
      </c>
      <c r="G1872" s="2" t="s">
        <v>2046</v>
      </c>
      <c r="H1872" s="2" t="s">
        <v>29769</v>
      </c>
      <c r="I1872" s="2"/>
      <c r="J1872" s="2"/>
      <c r="K1872" s="2"/>
      <c r="L1872" s="2"/>
      <c r="M1872" s="2" t="s">
        <v>1566</v>
      </c>
      <c r="N1872" s="2" t="s">
        <v>2058</v>
      </c>
      <c r="O1872" s="2" t="s">
        <v>2078</v>
      </c>
      <c r="P1872" s="2" t="s">
        <v>2372</v>
      </c>
      <c r="Q1872" s="2" t="s">
        <v>2051</v>
      </c>
      <c r="R1872" s="2" t="s">
        <v>2067</v>
      </c>
      <c r="S1872" s="2"/>
      <c r="T1872" s="2" t="s">
        <v>167</v>
      </c>
    </row>
    <row r="1873" spans="1:20" ht="14.25" customHeight="1">
      <c r="A1873" s="2" t="s">
        <v>29770</v>
      </c>
      <c r="B1873" s="2" t="s">
        <v>2739</v>
      </c>
      <c r="C1873" s="2" t="s">
        <v>29771</v>
      </c>
      <c r="D1873" s="2" t="s">
        <v>294</v>
      </c>
      <c r="E1873" s="2" t="s">
        <v>96</v>
      </c>
      <c r="F1873" s="2" t="s">
        <v>2320</v>
      </c>
      <c r="G1873" s="2" t="s">
        <v>2046</v>
      </c>
      <c r="H1873" s="2" t="s">
        <v>29772</v>
      </c>
      <c r="I1873" s="2"/>
      <c r="J1873" s="2"/>
      <c r="K1873" s="2"/>
      <c r="L1873" s="2"/>
      <c r="M1873" s="2" t="s">
        <v>59</v>
      </c>
      <c r="N1873" s="2" t="s">
        <v>2058</v>
      </c>
      <c r="O1873" s="2" t="s">
        <v>2322</v>
      </c>
      <c r="P1873" s="2" t="s">
        <v>2398</v>
      </c>
      <c r="Q1873" s="2" t="s">
        <v>2051</v>
      </c>
      <c r="R1873" s="2" t="s">
        <v>2052</v>
      </c>
      <c r="S1873" s="2"/>
      <c r="T1873" s="2" t="s">
        <v>293</v>
      </c>
    </row>
    <row r="1874" spans="1:20" ht="14.25" customHeight="1">
      <c r="A1874" s="2" t="s">
        <v>29773</v>
      </c>
      <c r="B1874" s="2" t="s">
        <v>2739</v>
      </c>
      <c r="C1874" s="2" t="s">
        <v>2430</v>
      </c>
      <c r="D1874" s="2" t="s">
        <v>226</v>
      </c>
      <c r="E1874" s="2" t="s">
        <v>96</v>
      </c>
      <c r="F1874" s="2" t="s">
        <v>29774</v>
      </c>
      <c r="G1874" s="2" t="s">
        <v>2046</v>
      </c>
      <c r="H1874" s="2" t="s">
        <v>29775</v>
      </c>
      <c r="I1874" s="2"/>
      <c r="J1874" s="2"/>
      <c r="K1874" s="2"/>
      <c r="L1874" s="2"/>
      <c r="M1874" s="2" t="s">
        <v>1566</v>
      </c>
      <c r="N1874" s="2" t="s">
        <v>2048</v>
      </c>
      <c r="O1874" s="2" t="s">
        <v>2199</v>
      </c>
      <c r="P1874" s="2" t="s">
        <v>2456</v>
      </c>
      <c r="Q1874" s="2" t="s">
        <v>2051</v>
      </c>
      <c r="R1874" s="2" t="s">
        <v>2052</v>
      </c>
      <c r="S1874" s="2"/>
      <c r="T1874" s="2" t="s">
        <v>225</v>
      </c>
    </row>
    <row r="1875" spans="1:20" ht="14.25" customHeight="1">
      <c r="A1875" s="2" t="s">
        <v>29776</v>
      </c>
      <c r="B1875" s="2" t="s">
        <v>2739</v>
      </c>
      <c r="C1875" s="2" t="s">
        <v>15884</v>
      </c>
      <c r="D1875" s="2" t="s">
        <v>260</v>
      </c>
      <c r="E1875" s="2" t="s">
        <v>264</v>
      </c>
      <c r="F1875" s="2" t="s">
        <v>29777</v>
      </c>
      <c r="G1875" s="2" t="s">
        <v>2046</v>
      </c>
      <c r="H1875" s="2" t="s">
        <v>29778</v>
      </c>
      <c r="I1875" s="2"/>
      <c r="J1875" s="2"/>
      <c r="K1875" s="2"/>
      <c r="L1875" s="2"/>
      <c r="M1875" s="2" t="s">
        <v>60</v>
      </c>
      <c r="N1875" s="2" t="s">
        <v>2058</v>
      </c>
      <c r="O1875" s="2" t="s">
        <v>5941</v>
      </c>
      <c r="P1875" s="2" t="s">
        <v>21091</v>
      </c>
      <c r="Q1875" s="2" t="s">
        <v>2051</v>
      </c>
      <c r="R1875" s="2" t="s">
        <v>2052</v>
      </c>
      <c r="S1875" s="2"/>
      <c r="T1875" s="2" t="s">
        <v>259</v>
      </c>
    </row>
    <row r="1876" spans="1:20" ht="14.25" customHeight="1">
      <c r="A1876" s="2" t="s">
        <v>29779</v>
      </c>
      <c r="B1876" s="2" t="s">
        <v>2739</v>
      </c>
      <c r="C1876" s="2" t="s">
        <v>4029</v>
      </c>
      <c r="D1876" s="2" t="s">
        <v>563</v>
      </c>
      <c r="E1876" s="2" t="s">
        <v>264</v>
      </c>
      <c r="F1876" s="2" t="s">
        <v>29780</v>
      </c>
      <c r="G1876" s="2" t="s">
        <v>2046</v>
      </c>
      <c r="H1876" s="2" t="s">
        <v>29781</v>
      </c>
      <c r="I1876" s="2"/>
      <c r="J1876" s="2"/>
      <c r="K1876" s="2"/>
      <c r="L1876" s="2"/>
      <c r="M1876" s="2" t="s">
        <v>1566</v>
      </c>
      <c r="N1876" s="2" t="s">
        <v>2058</v>
      </c>
      <c r="O1876" s="2" t="s">
        <v>2145</v>
      </c>
      <c r="P1876" s="2" t="s">
        <v>4570</v>
      </c>
      <c r="Q1876" s="2" t="s">
        <v>2051</v>
      </c>
      <c r="R1876" s="2" t="s">
        <v>2067</v>
      </c>
      <c r="S1876" s="2"/>
      <c r="T1876" s="2" t="s">
        <v>562</v>
      </c>
    </row>
    <row r="1877" spans="1:20" ht="14.25" customHeight="1">
      <c r="A1877" s="2" t="s">
        <v>29782</v>
      </c>
      <c r="B1877" s="2" t="s">
        <v>2739</v>
      </c>
      <c r="C1877" s="2" t="s">
        <v>29783</v>
      </c>
      <c r="D1877" s="2" t="s">
        <v>22998</v>
      </c>
      <c r="E1877" s="2" t="s">
        <v>264</v>
      </c>
      <c r="F1877" s="2" t="s">
        <v>4565</v>
      </c>
      <c r="G1877" s="2" t="s">
        <v>6780</v>
      </c>
      <c r="H1877" s="2" t="s">
        <v>29784</v>
      </c>
      <c r="I1877" s="2"/>
      <c r="J1877" s="2"/>
      <c r="K1877" s="2"/>
      <c r="L1877" s="2"/>
      <c r="M1877" s="2" t="s">
        <v>1566</v>
      </c>
      <c r="N1877" s="2" t="s">
        <v>2058</v>
      </c>
      <c r="O1877" s="2" t="s">
        <v>2145</v>
      </c>
      <c r="P1877" s="2" t="s">
        <v>2609</v>
      </c>
      <c r="Q1877" s="2" t="s">
        <v>2051</v>
      </c>
      <c r="R1877" s="2" t="s">
        <v>2067</v>
      </c>
      <c r="S1877" s="2"/>
      <c r="T1877" s="2" t="s">
        <v>23001</v>
      </c>
    </row>
    <row r="1878" spans="1:20" ht="14.25" customHeight="1">
      <c r="A1878" s="2" t="s">
        <v>29785</v>
      </c>
      <c r="B1878" s="2" t="s">
        <v>2739</v>
      </c>
      <c r="C1878" s="2" t="s">
        <v>10241</v>
      </c>
      <c r="D1878" s="2" t="s">
        <v>99</v>
      </c>
      <c r="E1878" s="2" t="s">
        <v>96</v>
      </c>
      <c r="F1878" s="2" t="s">
        <v>22255</v>
      </c>
      <c r="G1878" s="2" t="s">
        <v>2046</v>
      </c>
      <c r="H1878" s="2" t="s">
        <v>29786</v>
      </c>
      <c r="I1878" s="2"/>
      <c r="J1878" s="2"/>
      <c r="K1878" s="2"/>
      <c r="L1878" s="2"/>
      <c r="M1878" s="2" t="s">
        <v>1566</v>
      </c>
      <c r="N1878" s="2" t="s">
        <v>2058</v>
      </c>
      <c r="O1878" s="2" t="s">
        <v>2153</v>
      </c>
      <c r="P1878" s="2" t="s">
        <v>23212</v>
      </c>
      <c r="Q1878" s="2" t="s">
        <v>2051</v>
      </c>
      <c r="R1878" s="2" t="s">
        <v>2052</v>
      </c>
      <c r="S1878" s="2"/>
      <c r="T1878" s="2" t="s">
        <v>98</v>
      </c>
    </row>
    <row r="1879" spans="1:20" ht="14.25" customHeight="1">
      <c r="A1879" s="2" t="s">
        <v>29787</v>
      </c>
      <c r="B1879" s="2" t="s">
        <v>2739</v>
      </c>
      <c r="C1879" s="2" t="s">
        <v>29788</v>
      </c>
      <c r="D1879" s="2" t="s">
        <v>306</v>
      </c>
      <c r="E1879" s="2" t="s">
        <v>96</v>
      </c>
      <c r="F1879" s="2" t="s">
        <v>29789</v>
      </c>
      <c r="G1879" s="2" t="s">
        <v>2046</v>
      </c>
      <c r="H1879" s="2" t="s">
        <v>29790</v>
      </c>
      <c r="I1879" s="2"/>
      <c r="J1879" s="2"/>
      <c r="K1879" s="2"/>
      <c r="L1879" s="2"/>
      <c r="M1879" s="2" t="s">
        <v>1566</v>
      </c>
      <c r="N1879" s="2" t="s">
        <v>2058</v>
      </c>
      <c r="O1879" s="2" t="s">
        <v>2145</v>
      </c>
      <c r="P1879" s="2" t="s">
        <v>2372</v>
      </c>
      <c r="Q1879" s="2" t="s">
        <v>2051</v>
      </c>
      <c r="R1879" s="2" t="s">
        <v>2067</v>
      </c>
      <c r="S1879" s="2"/>
      <c r="T1879" s="2" t="s">
        <v>305</v>
      </c>
    </row>
    <row r="1880" spans="1:20" ht="14.25" customHeight="1">
      <c r="A1880" s="2" t="s">
        <v>29791</v>
      </c>
      <c r="B1880" s="2" t="s">
        <v>2739</v>
      </c>
      <c r="C1880" s="2" t="s">
        <v>29792</v>
      </c>
      <c r="D1880" s="2" t="s">
        <v>646</v>
      </c>
      <c r="E1880" s="2" t="s">
        <v>96</v>
      </c>
      <c r="F1880" s="2" t="s">
        <v>2210</v>
      </c>
      <c r="G1880" s="2" t="s">
        <v>2046</v>
      </c>
      <c r="H1880" s="2" t="s">
        <v>29793</v>
      </c>
      <c r="I1880" s="2">
        <v>447917366439</v>
      </c>
      <c r="J1880" s="2">
        <v>441797364593</v>
      </c>
      <c r="K1880" s="2"/>
      <c r="L1880" s="2"/>
      <c r="M1880" s="2" t="s">
        <v>59</v>
      </c>
      <c r="N1880" s="2" t="s">
        <v>2058</v>
      </c>
      <c r="O1880" s="2" t="s">
        <v>2101</v>
      </c>
      <c r="P1880" s="2" t="s">
        <v>23508</v>
      </c>
      <c r="Q1880" s="2" t="s">
        <v>2051</v>
      </c>
      <c r="R1880" s="2"/>
      <c r="S1880" s="2"/>
      <c r="T1880" s="2" t="s">
        <v>645</v>
      </c>
    </row>
    <row r="1881" spans="1:20" ht="14.25" customHeight="1">
      <c r="A1881" s="2" t="s">
        <v>29794</v>
      </c>
      <c r="B1881" s="2" t="s">
        <v>2739</v>
      </c>
      <c r="C1881" s="2" t="s">
        <v>5845</v>
      </c>
      <c r="D1881" s="2" t="s">
        <v>484</v>
      </c>
      <c r="E1881" s="2" t="s">
        <v>96</v>
      </c>
      <c r="F1881" s="2" t="s">
        <v>2210</v>
      </c>
      <c r="G1881" s="2" t="s">
        <v>2046</v>
      </c>
      <c r="H1881" s="2" t="s">
        <v>29795</v>
      </c>
      <c r="I1881" s="2">
        <v>447817878359</v>
      </c>
      <c r="J1881" s="2"/>
      <c r="K1881" s="2"/>
      <c r="L1881" s="2"/>
      <c r="M1881" s="2" t="s">
        <v>59</v>
      </c>
      <c r="N1881" s="2" t="s">
        <v>2058</v>
      </c>
      <c r="O1881" s="2" t="s">
        <v>2101</v>
      </c>
      <c r="P1881" s="2" t="s">
        <v>23298</v>
      </c>
      <c r="Q1881" s="2" t="s">
        <v>2051</v>
      </c>
      <c r="R1881" s="2" t="s">
        <v>2052</v>
      </c>
      <c r="S1881" s="2"/>
      <c r="T1881" s="2" t="s">
        <v>483</v>
      </c>
    </row>
    <row r="1882" spans="1:20" ht="14.25" customHeight="1">
      <c r="A1882" s="2" t="s">
        <v>29796</v>
      </c>
      <c r="B1882" s="2" t="s">
        <v>2739</v>
      </c>
      <c r="C1882" s="2" t="s">
        <v>29431</v>
      </c>
      <c r="D1882" s="2" t="s">
        <v>94</v>
      </c>
      <c r="E1882" s="2" t="s">
        <v>96</v>
      </c>
      <c r="F1882" s="2" t="s">
        <v>29797</v>
      </c>
      <c r="G1882" s="2" t="s">
        <v>2046</v>
      </c>
      <c r="H1882" s="2" t="s">
        <v>29798</v>
      </c>
      <c r="I1882" s="2"/>
      <c r="J1882" s="2"/>
      <c r="K1882" s="2"/>
      <c r="L1882" s="2"/>
      <c r="M1882" s="2" t="s">
        <v>1566</v>
      </c>
      <c r="N1882" s="2" t="s">
        <v>2058</v>
      </c>
      <c r="O1882" s="2" t="s">
        <v>2153</v>
      </c>
      <c r="P1882" s="2" t="s">
        <v>2562</v>
      </c>
      <c r="Q1882" s="2" t="s">
        <v>2051</v>
      </c>
      <c r="R1882" s="2" t="s">
        <v>2052</v>
      </c>
      <c r="S1882" s="2"/>
      <c r="T1882" s="2" t="s">
        <v>93</v>
      </c>
    </row>
    <row r="1883" spans="1:20" ht="14.25" customHeight="1">
      <c r="A1883" s="2" t="s">
        <v>29799</v>
      </c>
      <c r="B1883" s="2" t="s">
        <v>2739</v>
      </c>
      <c r="C1883" s="2" t="s">
        <v>12696</v>
      </c>
      <c r="D1883" s="2" t="s">
        <v>99</v>
      </c>
      <c r="E1883" s="2" t="s">
        <v>96</v>
      </c>
      <c r="F1883" s="2" t="s">
        <v>29800</v>
      </c>
      <c r="G1883" s="2" t="s">
        <v>2046</v>
      </c>
      <c r="H1883" s="2" t="s">
        <v>29801</v>
      </c>
      <c r="I1883" s="2"/>
      <c r="J1883" s="2"/>
      <c r="K1883" s="2"/>
      <c r="L1883" s="2"/>
      <c r="M1883" s="2" t="s">
        <v>1566</v>
      </c>
      <c r="N1883" s="2" t="s">
        <v>2048</v>
      </c>
      <c r="O1883" s="2" t="s">
        <v>2179</v>
      </c>
      <c r="P1883" s="2" t="s">
        <v>23742</v>
      </c>
      <c r="Q1883" s="2" t="s">
        <v>2051</v>
      </c>
      <c r="R1883" s="2" t="s">
        <v>2067</v>
      </c>
      <c r="S1883" s="2"/>
      <c r="T1883" s="2" t="s">
        <v>98</v>
      </c>
    </row>
    <row r="1884" spans="1:20" ht="14.25" customHeight="1">
      <c r="A1884" s="2" t="s">
        <v>29802</v>
      </c>
      <c r="B1884" s="2" t="s">
        <v>2739</v>
      </c>
      <c r="C1884" s="2" t="s">
        <v>29803</v>
      </c>
      <c r="D1884" s="2" t="s">
        <v>312</v>
      </c>
      <c r="E1884" s="2" t="s">
        <v>264</v>
      </c>
      <c r="F1884" s="2" t="s">
        <v>29804</v>
      </c>
      <c r="G1884" s="2" t="s">
        <v>2046</v>
      </c>
      <c r="H1884" s="2" t="s">
        <v>29805</v>
      </c>
      <c r="I1884" s="2" t="s">
        <v>28932</v>
      </c>
      <c r="J1884" s="2"/>
      <c r="K1884" s="2"/>
      <c r="L1884" s="2" t="s">
        <v>2630</v>
      </c>
      <c r="M1884" s="2" t="s">
        <v>1566</v>
      </c>
      <c r="N1884" s="2" t="s">
        <v>2058</v>
      </c>
      <c r="O1884" s="2" t="s">
        <v>2093</v>
      </c>
      <c r="P1884" s="2" t="s">
        <v>4570</v>
      </c>
      <c r="Q1884" s="2" t="s">
        <v>2051</v>
      </c>
      <c r="R1884" s="2" t="s">
        <v>2067</v>
      </c>
      <c r="S1884" s="2"/>
      <c r="T1884" s="2" t="s">
        <v>311</v>
      </c>
    </row>
    <row r="1885" spans="1:20" ht="14.25" customHeight="1">
      <c r="A1885" s="2" t="s">
        <v>29806</v>
      </c>
      <c r="B1885" s="2" t="s">
        <v>2739</v>
      </c>
      <c r="C1885" s="2" t="s">
        <v>29807</v>
      </c>
      <c r="D1885" s="2" t="s">
        <v>439</v>
      </c>
      <c r="E1885" s="2" t="s">
        <v>264</v>
      </c>
      <c r="F1885" s="2" t="s">
        <v>29808</v>
      </c>
      <c r="G1885" s="2" t="s">
        <v>2046</v>
      </c>
      <c r="H1885" s="2" t="s">
        <v>29809</v>
      </c>
      <c r="I1885" s="2"/>
      <c r="J1885" s="2"/>
      <c r="K1885" s="2"/>
      <c r="L1885" s="2"/>
      <c r="M1885" s="2" t="s">
        <v>1566</v>
      </c>
      <c r="N1885" s="2" t="s">
        <v>2048</v>
      </c>
      <c r="O1885" s="2" t="s">
        <v>2199</v>
      </c>
      <c r="P1885" s="2" t="s">
        <v>23064</v>
      </c>
      <c r="Q1885" s="2" t="s">
        <v>2051</v>
      </c>
      <c r="R1885" s="2" t="s">
        <v>2067</v>
      </c>
      <c r="S1885" s="2"/>
      <c r="T1885" s="2" t="s">
        <v>438</v>
      </c>
    </row>
    <row r="1886" spans="1:20" ht="14.25" customHeight="1">
      <c r="A1886" s="2" t="s">
        <v>29810</v>
      </c>
      <c r="B1886" s="2" t="s">
        <v>21947</v>
      </c>
      <c r="C1886" s="2" t="s">
        <v>29811</v>
      </c>
      <c r="D1886" s="2" t="s">
        <v>128</v>
      </c>
      <c r="E1886" s="2" t="s">
        <v>96</v>
      </c>
      <c r="F1886" s="2" t="s">
        <v>24147</v>
      </c>
      <c r="G1886" s="2" t="s">
        <v>2046</v>
      </c>
      <c r="H1886" s="2" t="s">
        <v>29812</v>
      </c>
      <c r="I1886" s="2"/>
      <c r="J1886" s="2"/>
      <c r="K1886" s="2"/>
      <c r="L1886" s="2"/>
      <c r="M1886" s="2" t="s">
        <v>1566</v>
      </c>
      <c r="N1886" s="2" t="s">
        <v>2048</v>
      </c>
      <c r="O1886" s="2" t="s">
        <v>2199</v>
      </c>
      <c r="P1886" s="2" t="s">
        <v>2377</v>
      </c>
      <c r="Q1886" s="2" t="s">
        <v>2051</v>
      </c>
      <c r="R1886" s="2" t="s">
        <v>2200</v>
      </c>
      <c r="S1886" s="2"/>
      <c r="T1886" s="2" t="s">
        <v>127</v>
      </c>
    </row>
    <row r="1887" spans="1:20" ht="14.25" customHeight="1">
      <c r="A1887" s="2" t="s">
        <v>29813</v>
      </c>
      <c r="B1887" s="2" t="s">
        <v>18308</v>
      </c>
      <c r="C1887" s="2" t="s">
        <v>29814</v>
      </c>
      <c r="D1887" s="2" t="s">
        <v>152</v>
      </c>
      <c r="E1887" s="2" t="s">
        <v>96</v>
      </c>
      <c r="F1887" s="2" t="s">
        <v>6251</v>
      </c>
      <c r="G1887" s="2" t="s">
        <v>2046</v>
      </c>
      <c r="H1887" s="2" t="s">
        <v>29815</v>
      </c>
      <c r="I1887" s="2"/>
      <c r="J1887" s="2"/>
      <c r="K1887" s="2"/>
      <c r="L1887" s="2"/>
      <c r="M1887" s="2" t="s">
        <v>1566</v>
      </c>
      <c r="N1887" s="2" t="s">
        <v>2058</v>
      </c>
      <c r="O1887" s="2" t="s">
        <v>2059</v>
      </c>
      <c r="P1887" s="2" t="s">
        <v>4871</v>
      </c>
      <c r="Q1887" s="2" t="s">
        <v>2051</v>
      </c>
      <c r="R1887" s="2" t="s">
        <v>2067</v>
      </c>
      <c r="S1887" s="2"/>
      <c r="T1887" s="2" t="s">
        <v>151</v>
      </c>
    </row>
    <row r="1888" spans="1:20" ht="14.25" customHeight="1">
      <c r="A1888" s="2" t="s">
        <v>29816</v>
      </c>
      <c r="B1888" s="2" t="s">
        <v>29817</v>
      </c>
      <c r="C1888" s="2" t="s">
        <v>29818</v>
      </c>
      <c r="D1888" s="2" t="s">
        <v>29819</v>
      </c>
      <c r="E1888" s="2" t="s">
        <v>264</v>
      </c>
      <c r="F1888" s="2" t="s">
        <v>2320</v>
      </c>
      <c r="G1888" s="2" t="s">
        <v>2091</v>
      </c>
      <c r="H1888" s="2" t="s">
        <v>29820</v>
      </c>
      <c r="I1888" s="2" t="s">
        <v>28946</v>
      </c>
      <c r="J1888" s="2"/>
      <c r="K1888" s="2"/>
      <c r="L1888" s="2" t="s">
        <v>4539</v>
      </c>
      <c r="M1888" s="2" t="s">
        <v>59</v>
      </c>
      <c r="N1888" s="2" t="s">
        <v>2058</v>
      </c>
      <c r="O1888" s="2" t="s">
        <v>2322</v>
      </c>
      <c r="P1888" s="2" t="s">
        <v>2609</v>
      </c>
      <c r="Q1888" s="2" t="s">
        <v>2051</v>
      </c>
      <c r="R1888" s="2"/>
      <c r="S1888" s="2"/>
      <c r="T1888" s="2" t="s">
        <v>29821</v>
      </c>
    </row>
    <row r="1889" spans="1:20" ht="14.25" customHeight="1">
      <c r="A1889" s="2" t="s">
        <v>29822</v>
      </c>
      <c r="B1889" s="2" t="s">
        <v>2739</v>
      </c>
      <c r="C1889" s="2" t="s">
        <v>29823</v>
      </c>
      <c r="D1889" s="2" t="s">
        <v>168</v>
      </c>
      <c r="E1889" s="2" t="s">
        <v>96</v>
      </c>
      <c r="F1889" s="2" t="s">
        <v>22266</v>
      </c>
      <c r="G1889" s="2" t="s">
        <v>2046</v>
      </c>
      <c r="H1889" s="2" t="s">
        <v>29824</v>
      </c>
      <c r="I1889" s="2" t="s">
        <v>28949</v>
      </c>
      <c r="J1889" s="2" t="s">
        <v>16976</v>
      </c>
      <c r="K1889" s="2"/>
      <c r="L1889" s="2" t="s">
        <v>2287</v>
      </c>
      <c r="M1889" s="2" t="s">
        <v>1566</v>
      </c>
      <c r="N1889" s="2" t="s">
        <v>2058</v>
      </c>
      <c r="O1889" s="2" t="s">
        <v>2132</v>
      </c>
      <c r="P1889" s="2" t="s">
        <v>2372</v>
      </c>
      <c r="Q1889" s="2" t="s">
        <v>2051</v>
      </c>
      <c r="R1889" s="2" t="s">
        <v>2067</v>
      </c>
      <c r="S1889" s="2"/>
      <c r="T1889" s="2" t="s">
        <v>167</v>
      </c>
    </row>
    <row r="1890" spans="1:20" ht="14.25" customHeight="1">
      <c r="A1890" s="2" t="s">
        <v>29825</v>
      </c>
      <c r="B1890" s="2" t="s">
        <v>2695</v>
      </c>
      <c r="C1890" s="2" t="s">
        <v>5618</v>
      </c>
      <c r="D1890" s="2" t="s">
        <v>836</v>
      </c>
      <c r="E1890" s="2" t="s">
        <v>264</v>
      </c>
      <c r="F1890" s="2" t="s">
        <v>29826</v>
      </c>
      <c r="G1890" s="2" t="s">
        <v>2046</v>
      </c>
      <c r="H1890" s="2" t="s">
        <v>29827</v>
      </c>
      <c r="I1890" s="2"/>
      <c r="J1890" s="2"/>
      <c r="K1890" s="2"/>
      <c r="L1890" s="2"/>
      <c r="M1890" s="2" t="s">
        <v>1566</v>
      </c>
      <c r="N1890" s="2" t="s">
        <v>2058</v>
      </c>
      <c r="O1890" s="2" t="s">
        <v>2288</v>
      </c>
      <c r="P1890" s="2" t="s">
        <v>23064</v>
      </c>
      <c r="Q1890" s="2" t="s">
        <v>2051</v>
      </c>
      <c r="R1890" s="2" t="s">
        <v>2067</v>
      </c>
      <c r="S1890" s="2"/>
      <c r="T1890" s="2" t="s">
        <v>835</v>
      </c>
    </row>
    <row r="1891" spans="1:20" ht="14.25" customHeight="1">
      <c r="A1891" s="2" t="s">
        <v>29828</v>
      </c>
      <c r="B1891" s="2" t="s">
        <v>2690</v>
      </c>
      <c r="C1891" s="2" t="s">
        <v>6224</v>
      </c>
      <c r="D1891" s="2" t="s">
        <v>21189</v>
      </c>
      <c r="E1891" s="2" t="s">
        <v>264</v>
      </c>
      <c r="F1891" s="2" t="s">
        <v>29829</v>
      </c>
      <c r="G1891" s="2" t="s">
        <v>2091</v>
      </c>
      <c r="H1891" s="2" t="s">
        <v>29830</v>
      </c>
      <c r="I1891" s="2"/>
      <c r="J1891" s="2"/>
      <c r="K1891" s="2"/>
      <c r="L1891" s="2"/>
      <c r="M1891" s="2" t="s">
        <v>1566</v>
      </c>
      <c r="N1891" s="2" t="s">
        <v>2058</v>
      </c>
      <c r="O1891" s="2" t="s">
        <v>2145</v>
      </c>
      <c r="P1891" s="2" t="s">
        <v>4630</v>
      </c>
      <c r="Q1891" s="2" t="s">
        <v>2051</v>
      </c>
      <c r="R1891" s="2" t="s">
        <v>2067</v>
      </c>
      <c r="S1891" s="2"/>
      <c r="T1891" s="2" t="s">
        <v>21192</v>
      </c>
    </row>
    <row r="1892" spans="1:20" ht="14.25" customHeight="1">
      <c r="A1892" s="2" t="s">
        <v>29831</v>
      </c>
      <c r="B1892" s="2" t="s">
        <v>19015</v>
      </c>
      <c r="C1892" s="2" t="s">
        <v>29832</v>
      </c>
      <c r="D1892" s="2" t="s">
        <v>508</v>
      </c>
      <c r="E1892" s="2" t="s">
        <v>264</v>
      </c>
      <c r="F1892" s="2" t="s">
        <v>3059</v>
      </c>
      <c r="G1892" s="2" t="s">
        <v>2046</v>
      </c>
      <c r="H1892" s="2" t="s">
        <v>29833</v>
      </c>
      <c r="I1892" s="2">
        <v>447527439000</v>
      </c>
      <c r="J1892" s="2">
        <v>441205313255</v>
      </c>
      <c r="K1892" s="2"/>
      <c r="L1892" s="2"/>
      <c r="M1892" s="2" t="s">
        <v>60</v>
      </c>
      <c r="N1892" s="2" t="s">
        <v>2058</v>
      </c>
      <c r="O1892" s="2" t="s">
        <v>2186</v>
      </c>
      <c r="P1892" s="2" t="s">
        <v>24406</v>
      </c>
      <c r="Q1892" s="2" t="s">
        <v>2051</v>
      </c>
      <c r="R1892" s="2" t="s">
        <v>2067</v>
      </c>
      <c r="S1892" s="2"/>
      <c r="T1892" s="2" t="s">
        <v>507</v>
      </c>
    </row>
    <row r="1893" spans="1:20" ht="14.25" customHeight="1">
      <c r="A1893" s="2" t="s">
        <v>29834</v>
      </c>
      <c r="B1893" s="2" t="s">
        <v>2695</v>
      </c>
      <c r="C1893" s="2" t="s">
        <v>29835</v>
      </c>
      <c r="D1893" s="2" t="s">
        <v>409</v>
      </c>
      <c r="E1893" s="2" t="s">
        <v>264</v>
      </c>
      <c r="F1893" s="2" t="s">
        <v>29836</v>
      </c>
      <c r="G1893" s="2" t="s">
        <v>2046</v>
      </c>
      <c r="H1893" s="2" t="s">
        <v>29837</v>
      </c>
      <c r="I1893" s="2"/>
      <c r="J1893" s="2"/>
      <c r="K1893" s="2"/>
      <c r="L1893" s="2" t="s">
        <v>27924</v>
      </c>
      <c r="M1893" s="2" t="s">
        <v>1566</v>
      </c>
      <c r="N1893" s="2" t="s">
        <v>2058</v>
      </c>
      <c r="O1893" s="2" t="s">
        <v>2145</v>
      </c>
      <c r="P1893" s="2" t="s">
        <v>29838</v>
      </c>
      <c r="Q1893" s="2" t="s">
        <v>2051</v>
      </c>
      <c r="R1893" s="2" t="s">
        <v>2067</v>
      </c>
      <c r="S1893" s="2"/>
      <c r="T1893" s="2" t="s">
        <v>408</v>
      </c>
    </row>
    <row r="1894" spans="1:20" ht="14.25" customHeight="1">
      <c r="A1894" s="2" t="s">
        <v>29839</v>
      </c>
      <c r="B1894" s="2" t="s">
        <v>2695</v>
      </c>
      <c r="C1894" s="2" t="s">
        <v>6463</v>
      </c>
      <c r="D1894" s="2" t="s">
        <v>99</v>
      </c>
      <c r="E1894" s="2" t="s">
        <v>96</v>
      </c>
      <c r="F1894" s="2" t="s">
        <v>4810</v>
      </c>
      <c r="G1894" s="2" t="s">
        <v>2046</v>
      </c>
      <c r="H1894" s="2" t="s">
        <v>29840</v>
      </c>
      <c r="I1894" s="2"/>
      <c r="J1894" s="2"/>
      <c r="K1894" s="2"/>
      <c r="L1894" s="2"/>
      <c r="M1894" s="2" t="s">
        <v>1566</v>
      </c>
      <c r="N1894" s="2" t="s">
        <v>2058</v>
      </c>
      <c r="O1894" s="2" t="s">
        <v>2153</v>
      </c>
      <c r="P1894" s="2" t="s">
        <v>23212</v>
      </c>
      <c r="Q1894" s="2" t="s">
        <v>2051</v>
      </c>
      <c r="R1894" s="2" t="s">
        <v>2052</v>
      </c>
      <c r="S1894" s="2"/>
      <c r="T1894" s="2" t="s">
        <v>98</v>
      </c>
    </row>
    <row r="1895" spans="1:20" ht="14.25" customHeight="1">
      <c r="A1895" s="2" t="s">
        <v>29841</v>
      </c>
      <c r="B1895" s="2" t="s">
        <v>2695</v>
      </c>
      <c r="C1895" s="2" t="s">
        <v>3402</v>
      </c>
      <c r="D1895" s="2" t="s">
        <v>144</v>
      </c>
      <c r="E1895" s="2" t="s">
        <v>96</v>
      </c>
      <c r="F1895" s="2" t="s">
        <v>29842</v>
      </c>
      <c r="G1895" s="2" t="s">
        <v>2046</v>
      </c>
      <c r="H1895" s="2" t="s">
        <v>29843</v>
      </c>
      <c r="I1895" s="2"/>
      <c r="J1895" s="2"/>
      <c r="K1895" s="2"/>
      <c r="L1895" s="2" t="s">
        <v>2434</v>
      </c>
      <c r="M1895" s="2" t="s">
        <v>60</v>
      </c>
      <c r="N1895" s="2" t="s">
        <v>2058</v>
      </c>
      <c r="O1895" s="2" t="s">
        <v>2352</v>
      </c>
      <c r="P1895" s="2" t="s">
        <v>2631</v>
      </c>
      <c r="Q1895" s="2" t="s">
        <v>2051</v>
      </c>
      <c r="R1895" s="2" t="s">
        <v>2052</v>
      </c>
      <c r="S1895" s="2"/>
      <c r="T1895" s="2" t="s">
        <v>143</v>
      </c>
    </row>
    <row r="1896" spans="1:20" ht="14.25" customHeight="1">
      <c r="A1896" s="2" t="s">
        <v>29844</v>
      </c>
      <c r="B1896" s="2" t="s">
        <v>2695</v>
      </c>
      <c r="C1896" s="2" t="s">
        <v>19107</v>
      </c>
      <c r="D1896" s="2" t="s">
        <v>702</v>
      </c>
      <c r="E1896" s="2" t="s">
        <v>264</v>
      </c>
      <c r="F1896" s="2" t="s">
        <v>2210</v>
      </c>
      <c r="G1896" s="2" t="s">
        <v>2046</v>
      </c>
      <c r="H1896" s="2" t="s">
        <v>29845</v>
      </c>
      <c r="I1896" s="2"/>
      <c r="J1896" s="2">
        <v>442087338669</v>
      </c>
      <c r="K1896" s="2"/>
      <c r="L1896" s="2"/>
      <c r="M1896" s="2" t="s">
        <v>59</v>
      </c>
      <c r="N1896" s="2" t="s">
        <v>2058</v>
      </c>
      <c r="O1896" s="2" t="s">
        <v>2101</v>
      </c>
      <c r="P1896" s="2" t="s">
        <v>23508</v>
      </c>
      <c r="Q1896" s="2" t="s">
        <v>2051</v>
      </c>
      <c r="R1896" s="2" t="s">
        <v>2052</v>
      </c>
      <c r="S1896" s="2"/>
      <c r="T1896" s="2" t="s">
        <v>701</v>
      </c>
    </row>
    <row r="1897" spans="1:20" ht="14.25" customHeight="1">
      <c r="A1897" s="2" t="s">
        <v>29846</v>
      </c>
      <c r="B1897" s="2" t="s">
        <v>2695</v>
      </c>
      <c r="C1897" s="2" t="s">
        <v>19937</v>
      </c>
      <c r="D1897" s="2" t="s">
        <v>154</v>
      </c>
      <c r="E1897" s="2" t="s">
        <v>96</v>
      </c>
      <c r="F1897" s="2" t="s">
        <v>4810</v>
      </c>
      <c r="G1897" s="2" t="s">
        <v>2046</v>
      </c>
      <c r="H1897" s="2" t="s">
        <v>29847</v>
      </c>
      <c r="I1897" s="2"/>
      <c r="J1897" s="2"/>
      <c r="K1897" s="2"/>
      <c r="L1897" s="2"/>
      <c r="M1897" s="2" t="s">
        <v>1566</v>
      </c>
      <c r="N1897" s="2" t="s">
        <v>2058</v>
      </c>
      <c r="O1897" s="2" t="s">
        <v>2153</v>
      </c>
      <c r="P1897" s="2" t="s">
        <v>27234</v>
      </c>
      <c r="Q1897" s="2" t="s">
        <v>2051</v>
      </c>
      <c r="R1897" s="2" t="s">
        <v>2052</v>
      </c>
      <c r="S1897" s="2"/>
      <c r="T1897" s="2" t="s">
        <v>153</v>
      </c>
    </row>
    <row r="1898" spans="1:20" ht="14.25" customHeight="1">
      <c r="A1898" s="2" t="s">
        <v>29848</v>
      </c>
      <c r="B1898" s="2" t="s">
        <v>2695</v>
      </c>
      <c r="C1898" s="2" t="s">
        <v>29849</v>
      </c>
      <c r="D1898" s="2" t="s">
        <v>996</v>
      </c>
      <c r="E1898" s="2" t="s">
        <v>264</v>
      </c>
      <c r="F1898" s="2" t="s">
        <v>29850</v>
      </c>
      <c r="G1898" s="2" t="s">
        <v>2091</v>
      </c>
      <c r="H1898" s="2" t="s">
        <v>29851</v>
      </c>
      <c r="I1898" s="2"/>
      <c r="J1898" s="2"/>
      <c r="K1898" s="2"/>
      <c r="L1898" s="2"/>
      <c r="M1898" s="2" t="s">
        <v>1566</v>
      </c>
      <c r="N1898" s="2" t="s">
        <v>2058</v>
      </c>
      <c r="O1898" s="2" t="s">
        <v>2288</v>
      </c>
      <c r="P1898" s="2" t="s">
        <v>2609</v>
      </c>
      <c r="Q1898" s="2" t="s">
        <v>2051</v>
      </c>
      <c r="R1898" s="2" t="s">
        <v>2067</v>
      </c>
      <c r="S1898" s="2"/>
      <c r="T1898" s="2" t="s">
        <v>995</v>
      </c>
    </row>
    <row r="1899" spans="1:20" ht="14.25" customHeight="1">
      <c r="A1899" s="2" t="s">
        <v>29852</v>
      </c>
      <c r="B1899" s="2" t="s">
        <v>2700</v>
      </c>
      <c r="C1899" s="2" t="s">
        <v>29853</v>
      </c>
      <c r="D1899" s="2" t="s">
        <v>106</v>
      </c>
      <c r="E1899" s="2" t="s">
        <v>96</v>
      </c>
      <c r="F1899" s="2" t="s">
        <v>29854</v>
      </c>
      <c r="G1899" s="2" t="s">
        <v>2046</v>
      </c>
      <c r="H1899" s="2" t="s">
        <v>29855</v>
      </c>
      <c r="I1899" s="2"/>
      <c r="J1899" s="2"/>
      <c r="K1899" s="2"/>
      <c r="L1899" s="2"/>
      <c r="M1899" s="2" t="s">
        <v>1566</v>
      </c>
      <c r="N1899" s="2" t="s">
        <v>2058</v>
      </c>
      <c r="O1899" s="2" t="s">
        <v>2093</v>
      </c>
      <c r="P1899" s="2" t="s">
        <v>3613</v>
      </c>
      <c r="Q1899" s="2" t="s">
        <v>2051</v>
      </c>
      <c r="R1899" s="2" t="s">
        <v>2067</v>
      </c>
      <c r="S1899" s="2"/>
      <c r="T1899" s="2" t="s">
        <v>105</v>
      </c>
    </row>
    <row r="1900" spans="1:20" ht="14.25" customHeight="1">
      <c r="A1900" s="2" t="s">
        <v>29856</v>
      </c>
      <c r="B1900" s="2" t="s">
        <v>2700</v>
      </c>
      <c r="C1900" s="2" t="s">
        <v>29857</v>
      </c>
      <c r="D1900" s="2" t="s">
        <v>122</v>
      </c>
      <c r="E1900" s="2" t="s">
        <v>96</v>
      </c>
      <c r="F1900" s="2" t="s">
        <v>29858</v>
      </c>
      <c r="G1900" s="2" t="s">
        <v>2046</v>
      </c>
      <c r="H1900" s="2" t="s">
        <v>29859</v>
      </c>
      <c r="I1900" s="2"/>
      <c r="J1900" s="2"/>
      <c r="K1900" s="2"/>
      <c r="L1900" s="2"/>
      <c r="M1900" s="2" t="s">
        <v>1566</v>
      </c>
      <c r="N1900" s="2" t="s">
        <v>2058</v>
      </c>
      <c r="O1900" s="2" t="s">
        <v>2093</v>
      </c>
      <c r="P1900" s="2" t="s">
        <v>2372</v>
      </c>
      <c r="Q1900" s="2" t="s">
        <v>2051</v>
      </c>
      <c r="R1900" s="2" t="s">
        <v>2067</v>
      </c>
      <c r="S1900" s="2"/>
      <c r="T1900" s="2" t="s">
        <v>121</v>
      </c>
    </row>
    <row r="1901" spans="1:20" ht="14.25" customHeight="1">
      <c r="A1901" s="2" t="s">
        <v>29860</v>
      </c>
      <c r="B1901" s="2" t="s">
        <v>2695</v>
      </c>
      <c r="C1901" s="2" t="s">
        <v>3150</v>
      </c>
      <c r="D1901" s="2" t="s">
        <v>202</v>
      </c>
      <c r="E1901" s="2" t="s">
        <v>96</v>
      </c>
      <c r="F1901" s="2" t="s">
        <v>2299</v>
      </c>
      <c r="G1901" s="2" t="s">
        <v>2046</v>
      </c>
      <c r="H1901" s="2" t="s">
        <v>29861</v>
      </c>
      <c r="I1901" s="2"/>
      <c r="J1901" s="2"/>
      <c r="K1901" s="2"/>
      <c r="L1901" s="2"/>
      <c r="M1901" s="2" t="s">
        <v>59</v>
      </c>
      <c r="N1901" s="2" t="s">
        <v>2048</v>
      </c>
      <c r="O1901" s="2" t="s">
        <v>2301</v>
      </c>
      <c r="P1901" s="2" t="s">
        <v>2456</v>
      </c>
      <c r="Q1901" s="2" t="s">
        <v>2051</v>
      </c>
      <c r="R1901" s="2"/>
      <c r="S1901" s="2"/>
      <c r="T1901" s="2" t="s">
        <v>201</v>
      </c>
    </row>
    <row r="1902" spans="1:20" ht="14.25" customHeight="1">
      <c r="A1902" s="2" t="s">
        <v>29862</v>
      </c>
      <c r="B1902" s="2" t="s">
        <v>2690</v>
      </c>
      <c r="C1902" s="2" t="s">
        <v>4529</v>
      </c>
      <c r="D1902" s="2" t="s">
        <v>496</v>
      </c>
      <c r="E1902" s="2" t="s">
        <v>264</v>
      </c>
      <c r="F1902" s="2" t="s">
        <v>4810</v>
      </c>
      <c r="G1902" s="2" t="s">
        <v>2046</v>
      </c>
      <c r="H1902" s="2" t="s">
        <v>29863</v>
      </c>
      <c r="I1902" s="2"/>
      <c r="J1902" s="2"/>
      <c r="K1902" s="2"/>
      <c r="L1902" s="2"/>
      <c r="M1902" s="2" t="s">
        <v>1566</v>
      </c>
      <c r="N1902" s="2" t="s">
        <v>2058</v>
      </c>
      <c r="O1902" s="2" t="s">
        <v>2153</v>
      </c>
      <c r="P1902" s="2" t="s">
        <v>2377</v>
      </c>
      <c r="Q1902" s="2" t="s">
        <v>2051</v>
      </c>
      <c r="R1902" s="2" t="s">
        <v>2052</v>
      </c>
      <c r="S1902" s="2"/>
      <c r="T1902" s="2" t="s">
        <v>495</v>
      </c>
    </row>
    <row r="1903" spans="1:20" ht="14.25" customHeight="1">
      <c r="A1903" s="2" t="s">
        <v>29864</v>
      </c>
      <c r="B1903" s="2" t="s">
        <v>7944</v>
      </c>
      <c r="C1903" s="2" t="s">
        <v>29865</v>
      </c>
      <c r="D1903" s="2" t="s">
        <v>114</v>
      </c>
      <c r="E1903" s="2" t="s">
        <v>96</v>
      </c>
      <c r="F1903" s="2" t="s">
        <v>29866</v>
      </c>
      <c r="G1903" s="2" t="s">
        <v>2046</v>
      </c>
      <c r="H1903" s="2" t="s">
        <v>29867</v>
      </c>
      <c r="I1903" s="2"/>
      <c r="J1903" s="2"/>
      <c r="K1903" s="2"/>
      <c r="L1903" s="2"/>
      <c r="M1903" s="2" t="s">
        <v>1566</v>
      </c>
      <c r="N1903" s="2" t="s">
        <v>2058</v>
      </c>
      <c r="O1903" s="2" t="s">
        <v>2059</v>
      </c>
      <c r="P1903" s="2" t="s">
        <v>2372</v>
      </c>
      <c r="Q1903" s="2" t="s">
        <v>2051</v>
      </c>
      <c r="R1903" s="2" t="s">
        <v>2052</v>
      </c>
      <c r="S1903" s="2"/>
      <c r="T1903" s="2" t="s">
        <v>113</v>
      </c>
    </row>
    <row r="1904" spans="1:20" ht="14.25" customHeight="1">
      <c r="A1904" s="2" t="s">
        <v>29868</v>
      </c>
      <c r="B1904" s="2" t="s">
        <v>12936</v>
      </c>
      <c r="C1904" s="2" t="s">
        <v>29869</v>
      </c>
      <c r="D1904" s="2" t="s">
        <v>359</v>
      </c>
      <c r="E1904" s="2" t="s">
        <v>264</v>
      </c>
      <c r="F1904" s="2" t="s">
        <v>29870</v>
      </c>
      <c r="G1904" s="2" t="s">
        <v>2046</v>
      </c>
      <c r="H1904" s="2" t="s">
        <v>29871</v>
      </c>
      <c r="I1904" s="2"/>
      <c r="J1904" s="2" t="s">
        <v>28995</v>
      </c>
      <c r="K1904" s="2"/>
      <c r="L1904" s="2" t="s">
        <v>4539</v>
      </c>
      <c r="M1904" s="2" t="s">
        <v>1566</v>
      </c>
      <c r="N1904" s="2" t="s">
        <v>2058</v>
      </c>
      <c r="O1904" s="2" t="s">
        <v>2132</v>
      </c>
      <c r="P1904" s="2" t="s">
        <v>3363</v>
      </c>
      <c r="Q1904" s="2" t="s">
        <v>2051</v>
      </c>
      <c r="R1904" s="2" t="s">
        <v>2052</v>
      </c>
      <c r="S1904" s="2"/>
      <c r="T1904" s="2" t="s">
        <v>358</v>
      </c>
    </row>
    <row r="1905" spans="1:20" ht="14.25" customHeight="1">
      <c r="A1905" s="2" t="s">
        <v>29872</v>
      </c>
      <c r="B1905" s="2" t="s">
        <v>18647</v>
      </c>
      <c r="C1905" s="2" t="s">
        <v>29873</v>
      </c>
      <c r="D1905" s="2" t="s">
        <v>152</v>
      </c>
      <c r="E1905" s="2" t="s">
        <v>96</v>
      </c>
      <c r="F1905" s="2" t="s">
        <v>29874</v>
      </c>
      <c r="G1905" s="2" t="s">
        <v>2046</v>
      </c>
      <c r="H1905" s="2" t="s">
        <v>29875</v>
      </c>
      <c r="I1905" s="2"/>
      <c r="J1905" s="2"/>
      <c r="K1905" s="2"/>
      <c r="L1905" s="2"/>
      <c r="M1905" s="2" t="s">
        <v>1566</v>
      </c>
      <c r="N1905" s="2" t="s">
        <v>2058</v>
      </c>
      <c r="O1905" s="2" t="s">
        <v>2059</v>
      </c>
      <c r="P1905" s="2" t="s">
        <v>28980</v>
      </c>
      <c r="Q1905" s="2" t="s">
        <v>2051</v>
      </c>
      <c r="R1905" s="2" t="s">
        <v>2067</v>
      </c>
      <c r="S1905" s="2"/>
      <c r="T1905" s="2" t="s">
        <v>151</v>
      </c>
    </row>
    <row r="1906" spans="1:20" ht="14.25" customHeight="1">
      <c r="A1906" s="2" t="s">
        <v>29876</v>
      </c>
      <c r="B1906" s="2" t="s">
        <v>5277</v>
      </c>
      <c r="C1906" s="2" t="s">
        <v>29877</v>
      </c>
      <c r="D1906" s="2" t="s">
        <v>184</v>
      </c>
      <c r="E1906" s="2" t="s">
        <v>96</v>
      </c>
      <c r="F1906" s="2" t="s">
        <v>29878</v>
      </c>
      <c r="G1906" s="2" t="s">
        <v>2046</v>
      </c>
      <c r="H1906" s="2" t="s">
        <v>29879</v>
      </c>
      <c r="I1906" s="2"/>
      <c r="J1906" s="2"/>
      <c r="K1906" s="2"/>
      <c r="L1906" s="2"/>
      <c r="M1906" s="2" t="s">
        <v>1566</v>
      </c>
      <c r="N1906" s="2" t="s">
        <v>2058</v>
      </c>
      <c r="O1906" s="2" t="s">
        <v>2093</v>
      </c>
      <c r="P1906" s="2" t="s">
        <v>2289</v>
      </c>
      <c r="Q1906" s="2" t="s">
        <v>2051</v>
      </c>
      <c r="R1906" s="2" t="s">
        <v>2067</v>
      </c>
      <c r="S1906" s="2"/>
      <c r="T1906" s="2" t="s">
        <v>183</v>
      </c>
    </row>
    <row r="1907" spans="1:20" ht="14.25" customHeight="1">
      <c r="A1907" s="2" t="s">
        <v>29880</v>
      </c>
      <c r="B1907" s="2" t="s">
        <v>29881</v>
      </c>
      <c r="C1907" s="2" t="s">
        <v>29882</v>
      </c>
      <c r="D1907" s="2" t="s">
        <v>29883</v>
      </c>
      <c r="E1907" s="2" t="s">
        <v>264</v>
      </c>
      <c r="F1907" s="2" t="s">
        <v>2489</v>
      </c>
      <c r="G1907" s="2" t="s">
        <v>18247</v>
      </c>
      <c r="H1907" s="2" t="s">
        <v>29884</v>
      </c>
      <c r="I1907" s="2"/>
      <c r="J1907" s="2"/>
      <c r="K1907" s="2" t="s">
        <v>4497</v>
      </c>
      <c r="L1907" s="2"/>
      <c r="M1907" s="2" t="s">
        <v>60</v>
      </c>
      <c r="N1907" s="2" t="s">
        <v>2058</v>
      </c>
      <c r="O1907" s="2" t="s">
        <v>2491</v>
      </c>
      <c r="P1907" s="2" t="s">
        <v>2609</v>
      </c>
      <c r="Q1907" s="2" t="s">
        <v>2051</v>
      </c>
      <c r="R1907" s="2" t="s">
        <v>2067</v>
      </c>
      <c r="S1907" s="2"/>
      <c r="T1907" s="2" t="s">
        <v>29885</v>
      </c>
    </row>
    <row r="1908" spans="1:20" ht="14.25" customHeight="1">
      <c r="A1908" s="2" t="s">
        <v>29886</v>
      </c>
      <c r="B1908" s="2" t="s">
        <v>29887</v>
      </c>
      <c r="C1908" s="2" t="s">
        <v>29888</v>
      </c>
      <c r="D1908" s="2" t="s">
        <v>130</v>
      </c>
      <c r="E1908" s="2" t="s">
        <v>96</v>
      </c>
      <c r="F1908" s="2" t="s">
        <v>4664</v>
      </c>
      <c r="G1908" s="2" t="s">
        <v>2046</v>
      </c>
      <c r="H1908" s="2" t="s">
        <v>29889</v>
      </c>
      <c r="I1908" s="2"/>
      <c r="J1908" s="2"/>
      <c r="K1908" s="2"/>
      <c r="L1908" s="2"/>
      <c r="M1908" s="2" t="s">
        <v>1566</v>
      </c>
      <c r="N1908" s="2" t="s">
        <v>2058</v>
      </c>
      <c r="O1908" s="2" t="s">
        <v>2153</v>
      </c>
      <c r="P1908" s="2" t="s">
        <v>2372</v>
      </c>
      <c r="Q1908" s="2" t="s">
        <v>2051</v>
      </c>
      <c r="R1908" s="2" t="s">
        <v>2052</v>
      </c>
      <c r="S1908" s="2"/>
      <c r="T1908" s="2" t="s">
        <v>129</v>
      </c>
    </row>
    <row r="1909" spans="1:20" ht="14.25" customHeight="1">
      <c r="A1909" s="2" t="s">
        <v>29890</v>
      </c>
      <c r="B1909" s="2" t="s">
        <v>29891</v>
      </c>
      <c r="C1909" s="2" t="s">
        <v>29892</v>
      </c>
      <c r="D1909" s="2" t="s">
        <v>23752</v>
      </c>
      <c r="E1909" s="2" t="s">
        <v>264</v>
      </c>
      <c r="F1909" s="2" t="s">
        <v>2170</v>
      </c>
      <c r="G1909" s="2" t="s">
        <v>18247</v>
      </c>
      <c r="H1909" s="2" t="s">
        <v>29893</v>
      </c>
      <c r="I1909" s="2"/>
      <c r="J1909" s="2">
        <v>4402080000000</v>
      </c>
      <c r="K1909" s="2"/>
      <c r="L1909" s="2"/>
      <c r="M1909" s="2" t="s">
        <v>59</v>
      </c>
      <c r="N1909" s="2" t="s">
        <v>2058</v>
      </c>
      <c r="O1909" s="2" t="s">
        <v>2172</v>
      </c>
      <c r="P1909" s="2" t="s">
        <v>2609</v>
      </c>
      <c r="Q1909" s="2" t="s">
        <v>2051</v>
      </c>
      <c r="R1909" s="2" t="s">
        <v>2052</v>
      </c>
      <c r="S1909" s="2"/>
      <c r="T1909" s="2" t="s">
        <v>23754</v>
      </c>
    </row>
    <row r="1910" spans="1:20" ht="14.25" customHeight="1">
      <c r="A1910" s="2" t="s">
        <v>29894</v>
      </c>
      <c r="B1910" s="2" t="s">
        <v>5276</v>
      </c>
      <c r="C1910" s="2" t="s">
        <v>29895</v>
      </c>
      <c r="D1910" s="2" t="s">
        <v>184</v>
      </c>
      <c r="E1910" s="2" t="s">
        <v>96</v>
      </c>
      <c r="F1910" s="2" t="s">
        <v>29896</v>
      </c>
      <c r="G1910" s="2" t="s">
        <v>2046</v>
      </c>
      <c r="H1910" s="2" t="s">
        <v>29897</v>
      </c>
      <c r="I1910" s="2"/>
      <c r="J1910" s="2"/>
      <c r="K1910" s="2"/>
      <c r="L1910" s="2"/>
      <c r="M1910" s="2" t="s">
        <v>1566</v>
      </c>
      <c r="N1910" s="2" t="s">
        <v>2058</v>
      </c>
      <c r="O1910" s="2" t="s">
        <v>2139</v>
      </c>
      <c r="P1910" s="2" t="s">
        <v>19455</v>
      </c>
      <c r="Q1910" s="2" t="s">
        <v>2051</v>
      </c>
      <c r="R1910" s="2" t="s">
        <v>2052</v>
      </c>
      <c r="S1910" s="2"/>
      <c r="T1910" s="2" t="s">
        <v>183</v>
      </c>
    </row>
    <row r="1911" spans="1:20" ht="14.25" customHeight="1">
      <c r="A1911" s="2" t="s">
        <v>29898</v>
      </c>
      <c r="B1911" s="2" t="s">
        <v>5456</v>
      </c>
      <c r="C1911" s="2" t="s">
        <v>29899</v>
      </c>
      <c r="D1911" s="2" t="s">
        <v>658</v>
      </c>
      <c r="E1911" s="2" t="s">
        <v>264</v>
      </c>
      <c r="F1911" s="2" t="s">
        <v>29900</v>
      </c>
      <c r="G1911" s="2" t="s">
        <v>2046</v>
      </c>
      <c r="H1911" s="2" t="s">
        <v>29901</v>
      </c>
      <c r="I1911" s="2"/>
      <c r="J1911" s="2"/>
      <c r="K1911" s="2"/>
      <c r="L1911" s="2"/>
      <c r="M1911" s="2" t="s">
        <v>1566</v>
      </c>
      <c r="N1911" s="2" t="s">
        <v>2048</v>
      </c>
      <c r="O1911" s="2" t="s">
        <v>2179</v>
      </c>
      <c r="P1911" s="2" t="s">
        <v>24195</v>
      </c>
      <c r="Q1911" s="2" t="s">
        <v>2051</v>
      </c>
      <c r="R1911" s="2" t="s">
        <v>2067</v>
      </c>
      <c r="S1911" s="2"/>
      <c r="T1911" s="2" t="s">
        <v>657</v>
      </c>
    </row>
    <row r="1912" spans="1:20" ht="14.25" customHeight="1">
      <c r="A1912" s="2" t="s">
        <v>29902</v>
      </c>
      <c r="B1912" s="2" t="s">
        <v>29903</v>
      </c>
      <c r="C1912" s="2" t="s">
        <v>29904</v>
      </c>
      <c r="D1912" s="2" t="s">
        <v>206</v>
      </c>
      <c r="E1912" s="2" t="s">
        <v>264</v>
      </c>
      <c r="F1912" s="2" t="s">
        <v>29905</v>
      </c>
      <c r="G1912" s="2" t="s">
        <v>2046</v>
      </c>
      <c r="H1912" s="2" t="s">
        <v>29906</v>
      </c>
      <c r="I1912" s="2"/>
      <c r="J1912" s="2"/>
      <c r="K1912" s="2"/>
      <c r="L1912" s="2"/>
      <c r="M1912" s="2" t="s">
        <v>1566</v>
      </c>
      <c r="N1912" s="2" t="s">
        <v>2048</v>
      </c>
      <c r="O1912" s="2" t="s">
        <v>2199</v>
      </c>
      <c r="P1912" s="2" t="s">
        <v>24195</v>
      </c>
      <c r="Q1912" s="2" t="s">
        <v>2051</v>
      </c>
      <c r="R1912" s="2" t="s">
        <v>2067</v>
      </c>
      <c r="S1912" s="2"/>
      <c r="T1912" s="2" t="s">
        <v>205</v>
      </c>
    </row>
    <row r="1913" spans="1:20" ht="14.25" customHeight="1">
      <c r="A1913" s="2" t="s">
        <v>29907</v>
      </c>
      <c r="B1913" s="2" t="s">
        <v>29908</v>
      </c>
      <c r="C1913" s="2" t="s">
        <v>29909</v>
      </c>
      <c r="D1913" s="2" t="s">
        <v>126</v>
      </c>
      <c r="E1913" s="2" t="s">
        <v>96</v>
      </c>
      <c r="F1913" s="2" t="s">
        <v>29910</v>
      </c>
      <c r="G1913" s="2" t="s">
        <v>2046</v>
      </c>
      <c r="H1913" s="2" t="s">
        <v>29911</v>
      </c>
      <c r="I1913" s="2"/>
      <c r="J1913" s="2"/>
      <c r="K1913" s="2"/>
      <c r="L1913" s="2"/>
      <c r="M1913" s="2" t="s">
        <v>1566</v>
      </c>
      <c r="N1913" s="2" t="s">
        <v>2058</v>
      </c>
      <c r="O1913" s="2" t="s">
        <v>2145</v>
      </c>
      <c r="P1913" s="2" t="s">
        <v>2372</v>
      </c>
      <c r="Q1913" s="2" t="s">
        <v>2051</v>
      </c>
      <c r="R1913" s="2" t="s">
        <v>2067</v>
      </c>
      <c r="S1913" s="2"/>
      <c r="T1913" s="2" t="s">
        <v>125</v>
      </c>
    </row>
    <row r="1914" spans="1:20" ht="14.25" customHeight="1">
      <c r="A1914" s="2" t="s">
        <v>29912</v>
      </c>
      <c r="B1914" s="2" t="s">
        <v>29913</v>
      </c>
      <c r="C1914" s="2" t="s">
        <v>2681</v>
      </c>
      <c r="D1914" s="2" t="s">
        <v>258</v>
      </c>
      <c r="E1914" s="2" t="s">
        <v>96</v>
      </c>
      <c r="F1914" s="2" t="s">
        <v>29914</v>
      </c>
      <c r="G1914" s="2" t="s">
        <v>2046</v>
      </c>
      <c r="H1914" s="2" t="s">
        <v>29915</v>
      </c>
      <c r="I1914" s="2"/>
      <c r="J1914" s="2"/>
      <c r="K1914" s="2"/>
      <c r="L1914" s="2"/>
      <c r="M1914" s="2" t="s">
        <v>1566</v>
      </c>
      <c r="N1914" s="2" t="s">
        <v>2058</v>
      </c>
      <c r="O1914" s="2" t="s">
        <v>2093</v>
      </c>
      <c r="P1914" s="2" t="s">
        <v>2534</v>
      </c>
      <c r="Q1914" s="2" t="s">
        <v>2051</v>
      </c>
      <c r="R1914" s="2" t="s">
        <v>2067</v>
      </c>
      <c r="S1914" s="2"/>
      <c r="T1914" s="2" t="s">
        <v>257</v>
      </c>
    </row>
    <row r="1915" spans="1:20" ht="14.25" customHeight="1">
      <c r="A1915" s="2" t="s">
        <v>29916</v>
      </c>
      <c r="B1915" s="2" t="s">
        <v>5996</v>
      </c>
      <c r="C1915" s="2" t="s">
        <v>3892</v>
      </c>
      <c r="D1915" s="2" t="s">
        <v>884</v>
      </c>
      <c r="E1915" s="2" t="s">
        <v>264</v>
      </c>
      <c r="F1915" s="2" t="s">
        <v>2112</v>
      </c>
      <c r="G1915" s="2" t="s">
        <v>2046</v>
      </c>
      <c r="H1915" s="2" t="s">
        <v>29917</v>
      </c>
      <c r="I1915" s="2"/>
      <c r="J1915" s="2" t="s">
        <v>29031</v>
      </c>
      <c r="K1915" s="2"/>
      <c r="L1915" s="2"/>
      <c r="M1915" s="2" t="s">
        <v>1566</v>
      </c>
      <c r="N1915" s="2" t="s">
        <v>2058</v>
      </c>
      <c r="O1915" s="2" t="s">
        <v>2093</v>
      </c>
      <c r="P1915" s="2" t="s">
        <v>21091</v>
      </c>
      <c r="Q1915" s="2" t="s">
        <v>2051</v>
      </c>
      <c r="R1915" s="2" t="s">
        <v>2067</v>
      </c>
      <c r="S1915" s="2"/>
      <c r="T1915" s="2" t="s">
        <v>883</v>
      </c>
    </row>
    <row r="1916" spans="1:20" ht="14.25" customHeight="1">
      <c r="A1916" s="2" t="s">
        <v>29918</v>
      </c>
      <c r="B1916" s="2" t="s">
        <v>6871</v>
      </c>
      <c r="C1916" s="2" t="s">
        <v>11675</v>
      </c>
      <c r="D1916" s="2" t="s">
        <v>395</v>
      </c>
      <c r="E1916" s="2" t="s">
        <v>96</v>
      </c>
      <c r="F1916" s="2" t="s">
        <v>29919</v>
      </c>
      <c r="G1916" s="2" t="s">
        <v>2046</v>
      </c>
      <c r="H1916" s="2" t="s">
        <v>29920</v>
      </c>
      <c r="I1916" s="2"/>
      <c r="J1916" s="2"/>
      <c r="K1916" s="2"/>
      <c r="L1916" s="2"/>
      <c r="M1916" s="2" t="s">
        <v>1566</v>
      </c>
      <c r="N1916" s="2" t="s">
        <v>2058</v>
      </c>
      <c r="O1916" s="2" t="s">
        <v>2093</v>
      </c>
      <c r="P1916" s="2" t="s">
        <v>3767</v>
      </c>
      <c r="Q1916" s="2" t="s">
        <v>2051</v>
      </c>
      <c r="R1916" s="2" t="s">
        <v>2067</v>
      </c>
      <c r="S1916" s="2"/>
      <c r="T1916" s="2" t="s">
        <v>394</v>
      </c>
    </row>
    <row r="1917" spans="1:20" ht="14.25" customHeight="1">
      <c r="A1917" s="2" t="s">
        <v>29921</v>
      </c>
      <c r="B1917" s="2" t="s">
        <v>2658</v>
      </c>
      <c r="C1917" s="2" t="s">
        <v>5264</v>
      </c>
      <c r="D1917" s="2" t="s">
        <v>363</v>
      </c>
      <c r="E1917" s="2" t="s">
        <v>264</v>
      </c>
      <c r="F1917" s="2" t="s">
        <v>2473</v>
      </c>
      <c r="G1917" s="2" t="s">
        <v>2046</v>
      </c>
      <c r="H1917" s="2" t="s">
        <v>29922</v>
      </c>
      <c r="I1917" s="2"/>
      <c r="J1917" s="2"/>
      <c r="K1917" s="2"/>
      <c r="L1917" s="2" t="s">
        <v>4984</v>
      </c>
      <c r="M1917" s="2" t="s">
        <v>59</v>
      </c>
      <c r="N1917" s="2" t="s">
        <v>2048</v>
      </c>
      <c r="O1917" s="2" t="s">
        <v>2301</v>
      </c>
      <c r="P1917" s="2" t="s">
        <v>4038</v>
      </c>
      <c r="Q1917" s="2" t="s">
        <v>2051</v>
      </c>
      <c r="R1917" s="2" t="s">
        <v>2052</v>
      </c>
      <c r="S1917" s="2"/>
      <c r="T1917" s="2" t="s">
        <v>362</v>
      </c>
    </row>
    <row r="1918" spans="1:20" ht="14.25" customHeight="1">
      <c r="A1918" s="2" t="s">
        <v>29923</v>
      </c>
      <c r="B1918" s="2" t="s">
        <v>2658</v>
      </c>
      <c r="C1918" s="2" t="s">
        <v>2559</v>
      </c>
      <c r="D1918" s="2" t="s">
        <v>278</v>
      </c>
      <c r="E1918" s="2" t="s">
        <v>96</v>
      </c>
      <c r="F1918" s="2" t="s">
        <v>2489</v>
      </c>
      <c r="G1918" s="2" t="s">
        <v>2046</v>
      </c>
      <c r="H1918" s="2" t="s">
        <v>29924</v>
      </c>
      <c r="I1918" s="2"/>
      <c r="J1918" s="2"/>
      <c r="K1918" s="2"/>
      <c r="L1918" s="2"/>
      <c r="M1918" s="2" t="s">
        <v>60</v>
      </c>
      <c r="N1918" s="2" t="s">
        <v>2058</v>
      </c>
      <c r="O1918" s="2" t="s">
        <v>2491</v>
      </c>
      <c r="P1918" s="2" t="s">
        <v>3192</v>
      </c>
      <c r="Q1918" s="2" t="s">
        <v>2051</v>
      </c>
      <c r="R1918" s="2" t="s">
        <v>2052</v>
      </c>
      <c r="S1918" s="2"/>
      <c r="T1918" s="2" t="s">
        <v>277</v>
      </c>
    </row>
    <row r="1919" spans="1:20" ht="14.25" customHeight="1">
      <c r="A1919" s="2" t="s">
        <v>29925</v>
      </c>
      <c r="B1919" s="2" t="s">
        <v>29926</v>
      </c>
      <c r="C1919" s="2" t="s">
        <v>4320</v>
      </c>
      <c r="D1919" s="2" t="s">
        <v>118</v>
      </c>
      <c r="E1919" s="2" t="s">
        <v>96</v>
      </c>
      <c r="F1919" s="2" t="s">
        <v>23314</v>
      </c>
      <c r="G1919" s="2" t="s">
        <v>2046</v>
      </c>
      <c r="H1919" s="2" t="s">
        <v>29927</v>
      </c>
      <c r="I1919" s="2"/>
      <c r="J1919" s="2"/>
      <c r="K1919" s="2"/>
      <c r="L1919" s="2"/>
      <c r="M1919" s="2" t="s">
        <v>1566</v>
      </c>
      <c r="N1919" s="2" t="s">
        <v>2058</v>
      </c>
      <c r="O1919" s="2" t="s">
        <v>2153</v>
      </c>
      <c r="P1919" s="2" t="s">
        <v>3055</v>
      </c>
      <c r="Q1919" s="2" t="s">
        <v>2051</v>
      </c>
      <c r="R1919" s="2" t="s">
        <v>2052</v>
      </c>
      <c r="S1919" s="2"/>
      <c r="T1919" s="2" t="s">
        <v>117</v>
      </c>
    </row>
    <row r="1920" spans="1:20" ht="14.25" customHeight="1">
      <c r="A1920" s="2" t="s">
        <v>29928</v>
      </c>
      <c r="B1920" s="2" t="s">
        <v>29929</v>
      </c>
      <c r="C1920" s="2" t="s">
        <v>29930</v>
      </c>
      <c r="D1920" s="2" t="s">
        <v>268</v>
      </c>
      <c r="E1920" s="2" t="s">
        <v>96</v>
      </c>
      <c r="F1920" s="2" t="s">
        <v>29931</v>
      </c>
      <c r="G1920" s="2" t="s">
        <v>2046</v>
      </c>
      <c r="H1920" s="2" t="s">
        <v>29932</v>
      </c>
      <c r="I1920" s="2"/>
      <c r="J1920" s="2" t="s">
        <v>4984</v>
      </c>
      <c r="K1920" s="2"/>
      <c r="L1920" s="2" t="s">
        <v>4984</v>
      </c>
      <c r="M1920" s="2" t="s">
        <v>1566</v>
      </c>
      <c r="N1920" s="2" t="s">
        <v>2058</v>
      </c>
      <c r="O1920" s="2" t="s">
        <v>2145</v>
      </c>
      <c r="P1920" s="2" t="s">
        <v>29933</v>
      </c>
      <c r="Q1920" s="2" t="s">
        <v>2051</v>
      </c>
      <c r="R1920" s="2" t="s">
        <v>2067</v>
      </c>
      <c r="S1920" s="2"/>
      <c r="T1920" s="2" t="s">
        <v>267</v>
      </c>
    </row>
    <row r="1921" spans="1:20" ht="14.25" customHeight="1">
      <c r="A1921" s="2" t="s">
        <v>29934</v>
      </c>
      <c r="B1921" s="2" t="s">
        <v>29935</v>
      </c>
      <c r="C1921" s="2" t="s">
        <v>27406</v>
      </c>
      <c r="D1921" s="2" t="s">
        <v>972</v>
      </c>
      <c r="E1921" s="2" t="s">
        <v>264</v>
      </c>
      <c r="F1921" s="2" t="s">
        <v>2473</v>
      </c>
      <c r="G1921" s="2" t="s">
        <v>2046</v>
      </c>
      <c r="H1921" s="2" t="s">
        <v>29936</v>
      </c>
      <c r="I1921" s="2"/>
      <c r="J1921" s="2"/>
      <c r="K1921" s="2"/>
      <c r="L1921" s="2"/>
      <c r="M1921" s="2" t="s">
        <v>59</v>
      </c>
      <c r="N1921" s="2" t="s">
        <v>2048</v>
      </c>
      <c r="O1921" s="2" t="s">
        <v>2301</v>
      </c>
      <c r="P1921" s="2" t="s">
        <v>2609</v>
      </c>
      <c r="Q1921" s="2" t="s">
        <v>2051</v>
      </c>
      <c r="R1921" s="2" t="s">
        <v>2052</v>
      </c>
      <c r="S1921" s="2"/>
      <c r="T1921" s="2" t="s">
        <v>971</v>
      </c>
    </row>
    <row r="1922" spans="1:20" ht="14.25" customHeight="1">
      <c r="A1922" s="2" t="s">
        <v>29937</v>
      </c>
      <c r="B1922" s="2" t="s">
        <v>2652</v>
      </c>
      <c r="C1922" s="2" t="s">
        <v>22034</v>
      </c>
      <c r="D1922" s="2" t="s">
        <v>1420</v>
      </c>
      <c r="E1922" s="2" t="s">
        <v>264</v>
      </c>
      <c r="F1922" s="2" t="s">
        <v>2112</v>
      </c>
      <c r="G1922" s="2" t="s">
        <v>2046</v>
      </c>
      <c r="H1922" s="2" t="s">
        <v>29938</v>
      </c>
      <c r="I1922" s="2"/>
      <c r="J1922" s="2"/>
      <c r="K1922" s="2"/>
      <c r="L1922" s="2"/>
      <c r="M1922" s="2" t="s">
        <v>1566</v>
      </c>
      <c r="N1922" s="2" t="s">
        <v>2058</v>
      </c>
      <c r="O1922" s="2" t="s">
        <v>2093</v>
      </c>
      <c r="P1922" s="2" t="s">
        <v>23064</v>
      </c>
      <c r="Q1922" s="2" t="s">
        <v>2051</v>
      </c>
      <c r="R1922" s="2" t="s">
        <v>2067</v>
      </c>
      <c r="S1922" s="2"/>
      <c r="T1922" s="2" t="s">
        <v>1419</v>
      </c>
    </row>
    <row r="1923" spans="1:20" ht="14.25" customHeight="1">
      <c r="A1923" s="2" t="s">
        <v>29939</v>
      </c>
      <c r="B1923" s="2" t="s">
        <v>2648</v>
      </c>
      <c r="C1923" s="2" t="s">
        <v>24192</v>
      </c>
      <c r="D1923" s="2" t="s">
        <v>640</v>
      </c>
      <c r="E1923" s="2" t="s">
        <v>264</v>
      </c>
      <c r="F1923" s="2" t="s">
        <v>2210</v>
      </c>
      <c r="G1923" s="2" t="s">
        <v>2046</v>
      </c>
      <c r="H1923" s="2" t="s">
        <v>29940</v>
      </c>
      <c r="I1923" s="2"/>
      <c r="J1923" s="2"/>
      <c r="K1923" s="2"/>
      <c r="L1923" s="2"/>
      <c r="M1923" s="2" t="s">
        <v>59</v>
      </c>
      <c r="N1923" s="2" t="s">
        <v>2058</v>
      </c>
      <c r="O1923" s="2" t="s">
        <v>2101</v>
      </c>
      <c r="P1923" s="2" t="s">
        <v>20494</v>
      </c>
      <c r="Q1923" s="2" t="s">
        <v>2051</v>
      </c>
      <c r="R1923" s="2" t="s">
        <v>2067</v>
      </c>
      <c r="S1923" s="2"/>
      <c r="T1923" s="2" t="s">
        <v>639</v>
      </c>
    </row>
    <row r="1924" spans="1:20" ht="14.25" customHeight="1">
      <c r="A1924" s="2" t="s">
        <v>29941</v>
      </c>
      <c r="B1924" s="2" t="s">
        <v>29942</v>
      </c>
      <c r="C1924" s="2" t="s">
        <v>29943</v>
      </c>
      <c r="D1924" s="2" t="s">
        <v>29944</v>
      </c>
      <c r="E1924" s="2" t="s">
        <v>264</v>
      </c>
      <c r="F1924" s="2" t="s">
        <v>2320</v>
      </c>
      <c r="G1924" s="2" t="s">
        <v>2404</v>
      </c>
      <c r="H1924" s="2" t="s">
        <v>29945</v>
      </c>
      <c r="I1924" s="2"/>
      <c r="J1924" s="2"/>
      <c r="K1924" s="2"/>
      <c r="L1924" s="2"/>
      <c r="M1924" s="2" t="s">
        <v>59</v>
      </c>
      <c r="N1924" s="2" t="s">
        <v>2058</v>
      </c>
      <c r="O1924" s="2" t="s">
        <v>2322</v>
      </c>
      <c r="P1924" s="2" t="s">
        <v>22398</v>
      </c>
      <c r="Q1924" s="2" t="s">
        <v>2051</v>
      </c>
      <c r="R1924" s="2" t="s">
        <v>2052</v>
      </c>
      <c r="S1924" s="2"/>
      <c r="T1924" s="2" t="s">
        <v>29946</v>
      </c>
    </row>
    <row r="1925" spans="1:20" ht="14.25" customHeight="1">
      <c r="A1925" s="2" t="s">
        <v>29947</v>
      </c>
      <c r="B1925" s="2" t="s">
        <v>29948</v>
      </c>
      <c r="C1925" s="2" t="s">
        <v>9377</v>
      </c>
      <c r="D1925" s="2" t="s">
        <v>182</v>
      </c>
      <c r="E1925" s="2" t="s">
        <v>96</v>
      </c>
      <c r="F1925" s="2" t="s">
        <v>29949</v>
      </c>
      <c r="G1925" s="2" t="s">
        <v>2046</v>
      </c>
      <c r="H1925" s="2" t="s">
        <v>29950</v>
      </c>
      <c r="I1925" s="2"/>
      <c r="J1925" s="2"/>
      <c r="K1925" s="2"/>
      <c r="L1925" s="2"/>
      <c r="M1925" s="2" t="s">
        <v>59</v>
      </c>
      <c r="N1925" s="2" t="s">
        <v>2058</v>
      </c>
      <c r="O1925" s="2" t="s">
        <v>2583</v>
      </c>
      <c r="P1925" s="2" t="s">
        <v>3363</v>
      </c>
      <c r="Q1925" s="2" t="s">
        <v>2051</v>
      </c>
      <c r="R1925" s="2" t="s">
        <v>2067</v>
      </c>
      <c r="S1925" s="2"/>
      <c r="T1925" s="2" t="s">
        <v>181</v>
      </c>
    </row>
    <row r="1926" spans="1:20" ht="14.25" customHeight="1">
      <c r="A1926" s="2" t="s">
        <v>29951</v>
      </c>
      <c r="B1926" s="2" t="s">
        <v>29952</v>
      </c>
      <c r="C1926" s="2" t="s">
        <v>25033</v>
      </c>
      <c r="D1926" s="2" t="s">
        <v>232</v>
      </c>
      <c r="E1926" s="2" t="s">
        <v>264</v>
      </c>
      <c r="F1926" s="2" t="s">
        <v>3606</v>
      </c>
      <c r="G1926" s="2" t="s">
        <v>2046</v>
      </c>
      <c r="H1926" s="2" t="s">
        <v>29953</v>
      </c>
      <c r="I1926" s="2" t="s">
        <v>29067</v>
      </c>
      <c r="J1926" s="2"/>
      <c r="K1926" s="2"/>
      <c r="L1926" s="2"/>
      <c r="M1926" s="2" t="s">
        <v>1566</v>
      </c>
      <c r="N1926" s="2" t="s">
        <v>2058</v>
      </c>
      <c r="O1926" s="2" t="s">
        <v>2145</v>
      </c>
      <c r="P1926" s="2" t="s">
        <v>4570</v>
      </c>
      <c r="Q1926" s="2" t="s">
        <v>2051</v>
      </c>
      <c r="R1926" s="2" t="s">
        <v>2052</v>
      </c>
      <c r="S1926" s="2"/>
      <c r="T1926" s="2" t="s">
        <v>231</v>
      </c>
    </row>
    <row r="1927" spans="1:20" ht="14.25" customHeight="1">
      <c r="A1927" s="2" t="s">
        <v>29954</v>
      </c>
      <c r="B1927" s="2" t="s">
        <v>29955</v>
      </c>
      <c r="C1927" s="2" t="s">
        <v>6134</v>
      </c>
      <c r="D1927" s="2" t="s">
        <v>202</v>
      </c>
      <c r="E1927" s="2" t="s">
        <v>96</v>
      </c>
      <c r="F1927" s="2" t="s">
        <v>4810</v>
      </c>
      <c r="G1927" s="2" t="s">
        <v>2046</v>
      </c>
      <c r="H1927" s="2" t="s">
        <v>29956</v>
      </c>
      <c r="I1927" s="2"/>
      <c r="J1927" s="2"/>
      <c r="K1927" s="2"/>
      <c r="L1927" s="2"/>
      <c r="M1927" s="2" t="s">
        <v>1566</v>
      </c>
      <c r="N1927" s="2" t="s">
        <v>2058</v>
      </c>
      <c r="O1927" s="2" t="s">
        <v>2153</v>
      </c>
      <c r="P1927" s="2" t="s">
        <v>2372</v>
      </c>
      <c r="Q1927" s="2" t="s">
        <v>2051</v>
      </c>
      <c r="R1927" s="2" t="s">
        <v>2052</v>
      </c>
      <c r="S1927" s="2"/>
      <c r="T1927" s="2" t="s">
        <v>201</v>
      </c>
    </row>
    <row r="1928" spans="1:20" ht="14.25" customHeight="1">
      <c r="A1928" s="2" t="s">
        <v>29957</v>
      </c>
      <c r="B1928" s="2" t="s">
        <v>12957</v>
      </c>
      <c r="C1928" s="2" t="s">
        <v>5363</v>
      </c>
      <c r="D1928" s="2" t="s">
        <v>996</v>
      </c>
      <c r="E1928" s="2" t="s">
        <v>264</v>
      </c>
      <c r="F1928" s="2" t="s">
        <v>29958</v>
      </c>
      <c r="G1928" s="2" t="s">
        <v>2046</v>
      </c>
      <c r="H1928" s="2" t="s">
        <v>29959</v>
      </c>
      <c r="I1928" s="2"/>
      <c r="J1928" s="2"/>
      <c r="K1928" s="2"/>
      <c r="L1928" s="2"/>
      <c r="M1928" s="2" t="s">
        <v>1566</v>
      </c>
      <c r="N1928" s="2" t="s">
        <v>2058</v>
      </c>
      <c r="O1928" s="2" t="s">
        <v>2153</v>
      </c>
      <c r="P1928" s="2" t="s">
        <v>2609</v>
      </c>
      <c r="Q1928" s="2" t="s">
        <v>2051</v>
      </c>
      <c r="R1928" s="2" t="s">
        <v>2067</v>
      </c>
      <c r="S1928" s="2"/>
      <c r="T1928" s="2" t="s">
        <v>995</v>
      </c>
    </row>
    <row r="1929" spans="1:20" ht="14.25" customHeight="1">
      <c r="A1929" s="2" t="s">
        <v>29960</v>
      </c>
      <c r="B1929" s="2" t="s">
        <v>29961</v>
      </c>
      <c r="C1929" s="2" t="s">
        <v>4143</v>
      </c>
      <c r="D1929" s="2" t="s">
        <v>1056</v>
      </c>
      <c r="E1929" s="2" t="s">
        <v>264</v>
      </c>
      <c r="F1929" s="2" t="s">
        <v>29962</v>
      </c>
      <c r="G1929" s="2" t="s">
        <v>2046</v>
      </c>
      <c r="H1929" s="2" t="s">
        <v>29963</v>
      </c>
      <c r="I1929" s="2"/>
      <c r="J1929" s="2"/>
      <c r="K1929" s="2"/>
      <c r="L1929" s="2"/>
      <c r="M1929" s="2" t="s">
        <v>1566</v>
      </c>
      <c r="N1929" s="2" t="s">
        <v>2048</v>
      </c>
      <c r="O1929" s="2" t="s">
        <v>2199</v>
      </c>
      <c r="P1929" s="2" t="s">
        <v>24195</v>
      </c>
      <c r="Q1929" s="2" t="s">
        <v>2051</v>
      </c>
      <c r="R1929" s="2" t="s">
        <v>2200</v>
      </c>
      <c r="S1929" s="2"/>
      <c r="T1929" s="2" t="s">
        <v>1055</v>
      </c>
    </row>
    <row r="1930" spans="1:20" ht="14.25" customHeight="1">
      <c r="A1930" s="2" t="s">
        <v>29964</v>
      </c>
      <c r="B1930" s="2" t="s">
        <v>2627</v>
      </c>
      <c r="C1930" s="2" t="s">
        <v>5894</v>
      </c>
      <c r="D1930" s="2" t="s">
        <v>154</v>
      </c>
      <c r="E1930" s="2" t="s">
        <v>96</v>
      </c>
      <c r="F1930" s="2" t="s">
        <v>4530</v>
      </c>
      <c r="G1930" s="2" t="s">
        <v>2046</v>
      </c>
      <c r="H1930" s="2" t="s">
        <v>29965</v>
      </c>
      <c r="I1930" s="2"/>
      <c r="J1930" s="2"/>
      <c r="K1930" s="2"/>
      <c r="L1930" s="2"/>
      <c r="M1930" s="2" t="s">
        <v>1566</v>
      </c>
      <c r="N1930" s="2" t="s">
        <v>2058</v>
      </c>
      <c r="O1930" s="2" t="s">
        <v>2153</v>
      </c>
      <c r="P1930" s="2" t="s">
        <v>2372</v>
      </c>
      <c r="Q1930" s="2" t="s">
        <v>2051</v>
      </c>
      <c r="R1930" s="2" t="s">
        <v>2052</v>
      </c>
      <c r="S1930" s="2"/>
      <c r="T1930" s="2" t="s">
        <v>153</v>
      </c>
    </row>
    <row r="1931" spans="1:20" ht="14.25" customHeight="1">
      <c r="A1931" s="2" t="s">
        <v>29966</v>
      </c>
      <c r="B1931" s="2" t="s">
        <v>2627</v>
      </c>
      <c r="C1931" s="2" t="s">
        <v>6047</v>
      </c>
      <c r="D1931" s="2" t="s">
        <v>1358</v>
      </c>
      <c r="E1931" s="2" t="s">
        <v>264</v>
      </c>
      <c r="F1931" s="2" t="s">
        <v>2112</v>
      </c>
      <c r="G1931" s="2" t="s">
        <v>2046</v>
      </c>
      <c r="H1931" s="2" t="s">
        <v>29967</v>
      </c>
      <c r="I1931" s="2"/>
      <c r="J1931" s="2"/>
      <c r="K1931" s="2"/>
      <c r="L1931" s="2"/>
      <c r="M1931" s="2" t="s">
        <v>1566</v>
      </c>
      <c r="N1931" s="2" t="s">
        <v>2058</v>
      </c>
      <c r="O1931" s="2" t="s">
        <v>2093</v>
      </c>
      <c r="P1931" s="2" t="s">
        <v>21091</v>
      </c>
      <c r="Q1931" s="2" t="s">
        <v>2051</v>
      </c>
      <c r="R1931" s="2" t="s">
        <v>2067</v>
      </c>
      <c r="S1931" s="2"/>
      <c r="T1931" s="2" t="s">
        <v>1357</v>
      </c>
    </row>
    <row r="1932" spans="1:20" ht="14.25" customHeight="1">
      <c r="A1932" s="2" t="s">
        <v>29968</v>
      </c>
      <c r="B1932" s="2" t="s">
        <v>2627</v>
      </c>
      <c r="C1932" s="2" t="s">
        <v>15672</v>
      </c>
      <c r="D1932" s="2" t="s">
        <v>99</v>
      </c>
      <c r="E1932" s="2" t="s">
        <v>96</v>
      </c>
      <c r="F1932" s="2" t="s">
        <v>29969</v>
      </c>
      <c r="G1932" s="2" t="s">
        <v>2046</v>
      </c>
      <c r="H1932" s="2" t="s">
        <v>29970</v>
      </c>
      <c r="I1932" s="2"/>
      <c r="J1932" s="2"/>
      <c r="K1932" s="2"/>
      <c r="L1932" s="2"/>
      <c r="M1932" s="2" t="s">
        <v>1566</v>
      </c>
      <c r="N1932" s="2" t="s">
        <v>2058</v>
      </c>
      <c r="O1932" s="2" t="s">
        <v>2153</v>
      </c>
      <c r="P1932" s="2" t="s">
        <v>23212</v>
      </c>
      <c r="Q1932" s="2" t="s">
        <v>2051</v>
      </c>
      <c r="R1932" s="2" t="s">
        <v>2052</v>
      </c>
      <c r="S1932" s="2"/>
      <c r="T1932" s="2" t="s">
        <v>98</v>
      </c>
    </row>
    <row r="1933" spans="1:20" ht="14.25" customHeight="1">
      <c r="A1933" s="2" t="s">
        <v>29971</v>
      </c>
      <c r="B1933" s="2" t="s">
        <v>2627</v>
      </c>
      <c r="C1933" s="2" t="s">
        <v>4671</v>
      </c>
      <c r="D1933" s="2" t="s">
        <v>1054</v>
      </c>
      <c r="E1933" s="2" t="s">
        <v>264</v>
      </c>
      <c r="F1933" s="2" t="s">
        <v>25140</v>
      </c>
      <c r="G1933" s="2" t="s">
        <v>2046</v>
      </c>
      <c r="H1933" s="2" t="s">
        <v>29972</v>
      </c>
      <c r="I1933" s="2"/>
      <c r="J1933" s="2"/>
      <c r="K1933" s="2"/>
      <c r="L1933" s="2"/>
      <c r="M1933" s="2" t="s">
        <v>1566</v>
      </c>
      <c r="N1933" s="2" t="s">
        <v>2058</v>
      </c>
      <c r="O1933" s="2" t="s">
        <v>2145</v>
      </c>
      <c r="P1933" s="2" t="s">
        <v>4630</v>
      </c>
      <c r="Q1933" s="2" t="s">
        <v>2051</v>
      </c>
      <c r="R1933" s="2" t="s">
        <v>2067</v>
      </c>
      <c r="S1933" s="2"/>
      <c r="T1933" s="2" t="s">
        <v>1053</v>
      </c>
    </row>
    <row r="1934" spans="1:20" ht="14.25" customHeight="1">
      <c r="A1934" s="2" t="s">
        <v>29973</v>
      </c>
      <c r="B1934" s="2" t="s">
        <v>2627</v>
      </c>
      <c r="C1934" s="2" t="s">
        <v>29974</v>
      </c>
      <c r="D1934" s="2" t="s">
        <v>399</v>
      </c>
      <c r="E1934" s="2" t="s">
        <v>264</v>
      </c>
      <c r="F1934" s="2" t="s">
        <v>22769</v>
      </c>
      <c r="G1934" s="2" t="s">
        <v>2046</v>
      </c>
      <c r="H1934" s="2" t="s">
        <v>29975</v>
      </c>
      <c r="I1934" s="2"/>
      <c r="J1934" s="2"/>
      <c r="K1934" s="2"/>
      <c r="L1934" s="2"/>
      <c r="M1934" s="2" t="s">
        <v>1566</v>
      </c>
      <c r="N1934" s="2" t="s">
        <v>2058</v>
      </c>
      <c r="O1934" s="2" t="s">
        <v>2078</v>
      </c>
      <c r="P1934" s="2" t="s">
        <v>3363</v>
      </c>
      <c r="Q1934" s="2" t="s">
        <v>2051</v>
      </c>
      <c r="R1934" s="2" t="s">
        <v>2067</v>
      </c>
      <c r="S1934" s="2"/>
      <c r="T1934" s="2" t="s">
        <v>398</v>
      </c>
    </row>
    <row r="1935" spans="1:20" ht="14.25" customHeight="1">
      <c r="A1935" s="2" t="s">
        <v>29976</v>
      </c>
      <c r="B1935" s="2" t="s">
        <v>2627</v>
      </c>
      <c r="C1935" s="2" t="s">
        <v>24479</v>
      </c>
      <c r="D1935" s="2" t="s">
        <v>206</v>
      </c>
      <c r="E1935" s="2" t="s">
        <v>264</v>
      </c>
      <c r="F1935" s="2" t="s">
        <v>29977</v>
      </c>
      <c r="G1935" s="2" t="s">
        <v>2046</v>
      </c>
      <c r="H1935" s="2" t="s">
        <v>29978</v>
      </c>
      <c r="I1935" s="2"/>
      <c r="J1935" s="2"/>
      <c r="K1935" s="2"/>
      <c r="L1935" s="2"/>
      <c r="M1935" s="2" t="s">
        <v>1566</v>
      </c>
      <c r="N1935" s="2" t="s">
        <v>2048</v>
      </c>
      <c r="O1935" s="2" t="s">
        <v>2179</v>
      </c>
      <c r="P1935" s="2" t="s">
        <v>4728</v>
      </c>
      <c r="Q1935" s="2" t="s">
        <v>2051</v>
      </c>
      <c r="R1935" s="2" t="s">
        <v>2052</v>
      </c>
      <c r="S1935" s="2"/>
      <c r="T1935" s="2" t="s">
        <v>205</v>
      </c>
    </row>
    <row r="1936" spans="1:20" ht="14.25" customHeight="1">
      <c r="A1936" s="2" t="s">
        <v>29979</v>
      </c>
      <c r="B1936" s="2" t="s">
        <v>2627</v>
      </c>
      <c r="C1936" s="2" t="s">
        <v>29431</v>
      </c>
      <c r="D1936" s="2" t="s">
        <v>272</v>
      </c>
      <c r="E1936" s="2" t="s">
        <v>96</v>
      </c>
      <c r="F1936" s="2" t="s">
        <v>23717</v>
      </c>
      <c r="G1936" s="2" t="s">
        <v>2046</v>
      </c>
      <c r="H1936" s="2" t="s">
        <v>29980</v>
      </c>
      <c r="I1936" s="2" t="s">
        <v>29101</v>
      </c>
      <c r="J1936" s="2"/>
      <c r="K1936" s="2"/>
      <c r="L1936" s="2" t="s">
        <v>2287</v>
      </c>
      <c r="M1936" s="2" t="s">
        <v>1566</v>
      </c>
      <c r="N1936" s="2" t="s">
        <v>2058</v>
      </c>
      <c r="O1936" s="2" t="s">
        <v>2145</v>
      </c>
      <c r="P1936" s="2" t="s">
        <v>2534</v>
      </c>
      <c r="Q1936" s="2" t="s">
        <v>2051</v>
      </c>
      <c r="R1936" s="2" t="s">
        <v>2067</v>
      </c>
      <c r="S1936" s="2"/>
      <c r="T1936" s="2" t="s">
        <v>271</v>
      </c>
    </row>
    <row r="1937" spans="1:20" ht="14.25" customHeight="1">
      <c r="A1937" s="2" t="s">
        <v>29981</v>
      </c>
      <c r="B1937" s="2" t="s">
        <v>2627</v>
      </c>
      <c r="C1937" s="2" t="s">
        <v>29982</v>
      </c>
      <c r="D1937" s="2" t="s">
        <v>29983</v>
      </c>
      <c r="E1937" s="2" t="s">
        <v>264</v>
      </c>
      <c r="F1937" s="2" t="s">
        <v>29984</v>
      </c>
      <c r="G1937" s="2" t="s">
        <v>2404</v>
      </c>
      <c r="H1937" s="2" t="s">
        <v>29985</v>
      </c>
      <c r="I1937" s="2"/>
      <c r="J1937" s="2"/>
      <c r="K1937" s="2"/>
      <c r="L1937" s="2"/>
      <c r="M1937" s="2" t="s">
        <v>1566</v>
      </c>
      <c r="N1937" s="2" t="s">
        <v>2058</v>
      </c>
      <c r="O1937" s="2" t="s">
        <v>2139</v>
      </c>
      <c r="P1937" s="2" t="s">
        <v>2609</v>
      </c>
      <c r="Q1937" s="2" t="s">
        <v>2051</v>
      </c>
      <c r="R1937" s="2" t="s">
        <v>2052</v>
      </c>
      <c r="S1937" s="2"/>
      <c r="T1937" s="2" t="s">
        <v>29986</v>
      </c>
    </row>
    <row r="1938" spans="1:20" ht="14.25" customHeight="1">
      <c r="A1938" s="2" t="s">
        <v>29987</v>
      </c>
      <c r="B1938" s="2" t="s">
        <v>2627</v>
      </c>
      <c r="C1938" s="2" t="s">
        <v>29988</v>
      </c>
      <c r="D1938" s="2" t="s">
        <v>152</v>
      </c>
      <c r="E1938" s="2" t="s">
        <v>96</v>
      </c>
      <c r="F1938" s="2" t="s">
        <v>27583</v>
      </c>
      <c r="G1938" s="2" t="s">
        <v>2046</v>
      </c>
      <c r="H1938" s="2" t="s">
        <v>29989</v>
      </c>
      <c r="I1938" s="2"/>
      <c r="J1938" s="2"/>
      <c r="K1938" s="2"/>
      <c r="L1938" s="2"/>
      <c r="M1938" s="2" t="s">
        <v>1566</v>
      </c>
      <c r="N1938" s="2" t="s">
        <v>2048</v>
      </c>
      <c r="O1938" s="2" t="s">
        <v>5489</v>
      </c>
      <c r="P1938" s="2" t="s">
        <v>27585</v>
      </c>
      <c r="Q1938" s="2" t="s">
        <v>2051</v>
      </c>
      <c r="R1938" s="2" t="s">
        <v>2052</v>
      </c>
      <c r="S1938" s="2"/>
      <c r="T1938" s="2" t="s">
        <v>151</v>
      </c>
    </row>
    <row r="1939" spans="1:20" ht="14.25" customHeight="1">
      <c r="A1939" s="2" t="s">
        <v>29990</v>
      </c>
      <c r="B1939" s="2" t="s">
        <v>5210</v>
      </c>
      <c r="C1939" s="2" t="s">
        <v>3495</v>
      </c>
      <c r="D1939" s="2" t="s">
        <v>502</v>
      </c>
      <c r="E1939" s="2" t="s">
        <v>264</v>
      </c>
      <c r="F1939" s="2" t="s">
        <v>23271</v>
      </c>
      <c r="G1939" s="2" t="s">
        <v>2046</v>
      </c>
      <c r="H1939" s="2" t="s">
        <v>29991</v>
      </c>
      <c r="I1939" s="2"/>
      <c r="J1939" s="2"/>
      <c r="K1939" s="2"/>
      <c r="L1939" s="2"/>
      <c r="M1939" s="2" t="s">
        <v>1566</v>
      </c>
      <c r="N1939" s="2" t="s">
        <v>2058</v>
      </c>
      <c r="O1939" s="2" t="s">
        <v>2145</v>
      </c>
      <c r="P1939" s="2" t="s">
        <v>2377</v>
      </c>
      <c r="Q1939" s="2" t="s">
        <v>2051</v>
      </c>
      <c r="R1939" s="2" t="s">
        <v>2052</v>
      </c>
      <c r="S1939" s="2"/>
      <c r="T1939" s="2" t="s">
        <v>501</v>
      </c>
    </row>
    <row r="1940" spans="1:20" ht="14.25" customHeight="1">
      <c r="A1940" s="2" t="s">
        <v>29992</v>
      </c>
      <c r="B1940" s="2" t="s">
        <v>5210</v>
      </c>
      <c r="C1940" s="2" t="s">
        <v>7913</v>
      </c>
      <c r="D1940" s="2" t="s">
        <v>126</v>
      </c>
      <c r="E1940" s="2" t="s">
        <v>96</v>
      </c>
      <c r="F1940" s="2" t="s">
        <v>29993</v>
      </c>
      <c r="G1940" s="2" t="s">
        <v>2046</v>
      </c>
      <c r="H1940" s="2" t="s">
        <v>29994</v>
      </c>
      <c r="I1940" s="2"/>
      <c r="J1940" s="2"/>
      <c r="K1940" s="2"/>
      <c r="L1940" s="2"/>
      <c r="M1940" s="2" t="s">
        <v>1566</v>
      </c>
      <c r="N1940" s="2" t="s">
        <v>2058</v>
      </c>
      <c r="O1940" s="2" t="s">
        <v>2153</v>
      </c>
      <c r="P1940" s="2" t="s">
        <v>2108</v>
      </c>
      <c r="Q1940" s="2" t="s">
        <v>2051</v>
      </c>
      <c r="R1940" s="2" t="s">
        <v>2052</v>
      </c>
      <c r="S1940" s="2"/>
      <c r="T1940" s="2" t="s">
        <v>125</v>
      </c>
    </row>
    <row r="1941" spans="1:20" ht="14.25" customHeight="1">
      <c r="A1941" s="2" t="s">
        <v>29995</v>
      </c>
      <c r="B1941" s="2" t="s">
        <v>5210</v>
      </c>
      <c r="C1941" s="2" t="s">
        <v>29996</v>
      </c>
      <c r="D1941" s="2" t="s">
        <v>130</v>
      </c>
      <c r="E1941" s="2" t="s">
        <v>96</v>
      </c>
      <c r="F1941" s="2" t="s">
        <v>29997</v>
      </c>
      <c r="G1941" s="2" t="s">
        <v>2046</v>
      </c>
      <c r="H1941" s="2" t="s">
        <v>29998</v>
      </c>
      <c r="I1941" s="2"/>
      <c r="J1941" s="2"/>
      <c r="K1941" s="2"/>
      <c r="L1941" s="2"/>
      <c r="M1941" s="2" t="s">
        <v>1566</v>
      </c>
      <c r="N1941" s="2" t="s">
        <v>2058</v>
      </c>
      <c r="O1941" s="2" t="s">
        <v>2153</v>
      </c>
      <c r="P1941" s="2" t="s">
        <v>2114</v>
      </c>
      <c r="Q1941" s="2" t="s">
        <v>2051</v>
      </c>
      <c r="R1941" s="2" t="s">
        <v>2052</v>
      </c>
      <c r="S1941" s="2"/>
      <c r="T1941" s="2" t="s">
        <v>129</v>
      </c>
    </row>
    <row r="1942" spans="1:20" ht="14.25" customHeight="1">
      <c r="A1942" s="2" t="s">
        <v>29999</v>
      </c>
      <c r="B1942" s="2" t="s">
        <v>5210</v>
      </c>
      <c r="C1942" s="2" t="s">
        <v>30000</v>
      </c>
      <c r="D1942" s="2" t="s">
        <v>158</v>
      </c>
      <c r="E1942" s="2" t="s">
        <v>96</v>
      </c>
      <c r="F1942" s="2" t="s">
        <v>30001</v>
      </c>
      <c r="G1942" s="2" t="s">
        <v>2046</v>
      </c>
      <c r="H1942" s="2" t="s">
        <v>30002</v>
      </c>
      <c r="I1942" s="2"/>
      <c r="J1942" s="2"/>
      <c r="K1942" s="2"/>
      <c r="L1942" s="2"/>
      <c r="M1942" s="2" t="s">
        <v>1566</v>
      </c>
      <c r="N1942" s="2" t="s">
        <v>2058</v>
      </c>
      <c r="O1942" s="2" t="s">
        <v>2153</v>
      </c>
      <c r="P1942" s="2" t="s">
        <v>3055</v>
      </c>
      <c r="Q1942" s="2" t="s">
        <v>2051</v>
      </c>
      <c r="R1942" s="2" t="s">
        <v>2052</v>
      </c>
      <c r="S1942" s="2"/>
      <c r="T1942" s="2" t="s">
        <v>157</v>
      </c>
    </row>
    <row r="1943" spans="1:20" ht="14.25" customHeight="1">
      <c r="A1943" s="2" t="s">
        <v>30003</v>
      </c>
      <c r="B1943" s="2" t="s">
        <v>30004</v>
      </c>
      <c r="C1943" s="2" t="s">
        <v>25903</v>
      </c>
      <c r="D1943" s="2" t="s">
        <v>1218</v>
      </c>
      <c r="E1943" s="2" t="s">
        <v>96</v>
      </c>
      <c r="F1943" s="2" t="s">
        <v>5775</v>
      </c>
      <c r="G1943" s="2" t="s">
        <v>2046</v>
      </c>
      <c r="H1943" s="2" t="s">
        <v>30005</v>
      </c>
      <c r="I1943" s="2"/>
      <c r="J1943" s="2"/>
      <c r="K1943" s="2"/>
      <c r="L1943" s="2"/>
      <c r="M1943" s="2" t="s">
        <v>1566</v>
      </c>
      <c r="N1943" s="2" t="s">
        <v>2058</v>
      </c>
      <c r="O1943" s="2" t="s">
        <v>2093</v>
      </c>
      <c r="P1943" s="2" t="s">
        <v>23064</v>
      </c>
      <c r="Q1943" s="2" t="s">
        <v>2051</v>
      </c>
      <c r="R1943" s="2" t="s">
        <v>2067</v>
      </c>
      <c r="S1943" s="2"/>
      <c r="T1943" s="2" t="s">
        <v>1217</v>
      </c>
    </row>
    <row r="1944" spans="1:20" ht="14.25" customHeight="1">
      <c r="A1944" s="2" t="s">
        <v>30006</v>
      </c>
      <c r="B1944" s="2" t="s">
        <v>30007</v>
      </c>
      <c r="C1944" s="2" t="s">
        <v>30008</v>
      </c>
      <c r="D1944" s="2" t="s">
        <v>784</v>
      </c>
      <c r="E1944" s="2" t="s">
        <v>264</v>
      </c>
      <c r="F1944" s="2" t="s">
        <v>2473</v>
      </c>
      <c r="G1944" s="2" t="s">
        <v>2046</v>
      </c>
      <c r="H1944" s="2" t="s">
        <v>30009</v>
      </c>
      <c r="I1944" s="2">
        <v>447886377371</v>
      </c>
      <c r="J1944" s="2">
        <v>442083713949</v>
      </c>
      <c r="K1944" s="2"/>
      <c r="L1944" s="2"/>
      <c r="M1944" s="2" t="s">
        <v>59</v>
      </c>
      <c r="N1944" s="2" t="s">
        <v>2048</v>
      </c>
      <c r="O1944" s="2" t="s">
        <v>2301</v>
      </c>
      <c r="P1944" s="2" t="s">
        <v>21281</v>
      </c>
      <c r="Q1944" s="2" t="s">
        <v>2051</v>
      </c>
      <c r="R1944" s="2" t="s">
        <v>2052</v>
      </c>
      <c r="S1944" s="2"/>
      <c r="T1944" s="2" t="s">
        <v>783</v>
      </c>
    </row>
    <row r="1945" spans="1:20" ht="14.25" customHeight="1">
      <c r="A1945" s="2" t="s">
        <v>30010</v>
      </c>
      <c r="B1945" s="2" t="s">
        <v>18640</v>
      </c>
      <c r="C1945" s="2" t="s">
        <v>20031</v>
      </c>
      <c r="D1945" s="2" t="s">
        <v>168</v>
      </c>
      <c r="E1945" s="2" t="s">
        <v>96</v>
      </c>
      <c r="F1945" s="2" t="s">
        <v>30011</v>
      </c>
      <c r="G1945" s="2" t="s">
        <v>2046</v>
      </c>
      <c r="H1945" s="2" t="s">
        <v>30012</v>
      </c>
      <c r="I1945" s="2"/>
      <c r="J1945" s="2"/>
      <c r="K1945" s="2"/>
      <c r="L1945" s="2"/>
      <c r="M1945" s="2" t="s">
        <v>1566</v>
      </c>
      <c r="N1945" s="2" t="s">
        <v>2048</v>
      </c>
      <c r="O1945" s="2" t="s">
        <v>2179</v>
      </c>
      <c r="P1945" s="2" t="s">
        <v>2372</v>
      </c>
      <c r="Q1945" s="2" t="s">
        <v>2051</v>
      </c>
      <c r="R1945" s="2" t="s">
        <v>2052</v>
      </c>
      <c r="S1945" s="2"/>
      <c r="T1945" s="2" t="s">
        <v>167</v>
      </c>
    </row>
    <row r="1946" spans="1:20" ht="14.25" customHeight="1">
      <c r="A1946" s="2" t="s">
        <v>30013</v>
      </c>
      <c r="B1946" s="2" t="s">
        <v>30014</v>
      </c>
      <c r="C1946" s="2" t="s">
        <v>30015</v>
      </c>
      <c r="D1946" s="2" t="s">
        <v>300</v>
      </c>
      <c r="E1946" s="2" t="s">
        <v>96</v>
      </c>
      <c r="F1946" s="2" t="s">
        <v>30016</v>
      </c>
      <c r="G1946" s="2" t="s">
        <v>2046</v>
      </c>
      <c r="H1946" s="2" t="s">
        <v>30017</v>
      </c>
      <c r="I1946" s="2"/>
      <c r="J1946" s="2"/>
      <c r="K1946" s="2"/>
      <c r="L1946" s="2"/>
      <c r="M1946" s="2" t="s">
        <v>1566</v>
      </c>
      <c r="N1946" s="2" t="s">
        <v>2058</v>
      </c>
      <c r="O1946" s="2" t="s">
        <v>2672</v>
      </c>
      <c r="P1946" s="2" t="s">
        <v>27585</v>
      </c>
      <c r="Q1946" s="2" t="s">
        <v>2051</v>
      </c>
      <c r="R1946" s="2" t="s">
        <v>2052</v>
      </c>
      <c r="S1946" s="2"/>
      <c r="T1946" s="2" t="s">
        <v>299</v>
      </c>
    </row>
    <row r="1947" spans="1:20" ht="14.25" customHeight="1">
      <c r="A1947" s="2" t="s">
        <v>30018</v>
      </c>
      <c r="B1947" s="2" t="s">
        <v>30019</v>
      </c>
      <c r="C1947" s="2" t="s">
        <v>30020</v>
      </c>
      <c r="D1947" s="2" t="s">
        <v>300</v>
      </c>
      <c r="E1947" s="2" t="s">
        <v>96</v>
      </c>
      <c r="F1947" s="2" t="s">
        <v>30021</v>
      </c>
      <c r="G1947" s="2" t="s">
        <v>2046</v>
      </c>
      <c r="H1947" s="2" t="s">
        <v>30022</v>
      </c>
      <c r="I1947" s="2"/>
      <c r="J1947" s="2"/>
      <c r="K1947" s="2"/>
      <c r="L1947" s="2"/>
      <c r="M1947" s="2" t="s">
        <v>1566</v>
      </c>
      <c r="N1947" s="2" t="s">
        <v>2058</v>
      </c>
      <c r="O1947" s="2" t="s">
        <v>2132</v>
      </c>
      <c r="P1947" s="2" t="s">
        <v>28980</v>
      </c>
      <c r="Q1947" s="2" t="s">
        <v>2051</v>
      </c>
      <c r="R1947" s="2" t="s">
        <v>2052</v>
      </c>
      <c r="S1947" s="2"/>
      <c r="T1947" s="2" t="s">
        <v>299</v>
      </c>
    </row>
    <row r="1948" spans="1:20" ht="14.25" customHeight="1">
      <c r="A1948" s="2" t="s">
        <v>30023</v>
      </c>
      <c r="B1948" s="2" t="s">
        <v>30024</v>
      </c>
      <c r="C1948" s="2" t="s">
        <v>30025</v>
      </c>
      <c r="D1948" s="2" t="s">
        <v>30026</v>
      </c>
      <c r="E1948" s="2" t="s">
        <v>264</v>
      </c>
      <c r="F1948" s="2" t="s">
        <v>2491</v>
      </c>
      <c r="G1948" s="2" t="s">
        <v>18247</v>
      </c>
      <c r="H1948" s="2" t="s">
        <v>30027</v>
      </c>
      <c r="I1948" s="2"/>
      <c r="J1948" s="2"/>
      <c r="K1948" s="2"/>
      <c r="L1948" s="2"/>
      <c r="M1948" s="2" t="s">
        <v>60</v>
      </c>
      <c r="N1948" s="2" t="s">
        <v>2058</v>
      </c>
      <c r="O1948" s="2" t="s">
        <v>2491</v>
      </c>
      <c r="P1948" s="2" t="s">
        <v>4630</v>
      </c>
      <c r="Q1948" s="2" t="s">
        <v>2051</v>
      </c>
      <c r="R1948" s="2" t="s">
        <v>2067</v>
      </c>
      <c r="S1948" s="2"/>
      <c r="T1948" s="2" t="s">
        <v>30028</v>
      </c>
    </row>
    <row r="1949" spans="1:20" ht="14.25" customHeight="1">
      <c r="A1949" s="2" t="s">
        <v>30029</v>
      </c>
      <c r="B1949" s="2" t="s">
        <v>30030</v>
      </c>
      <c r="C1949" s="2" t="s">
        <v>28833</v>
      </c>
      <c r="D1949" s="2" t="s">
        <v>30031</v>
      </c>
      <c r="E1949" s="2" t="s">
        <v>264</v>
      </c>
      <c r="F1949" s="2" t="s">
        <v>2170</v>
      </c>
      <c r="G1949" s="2" t="s">
        <v>25134</v>
      </c>
      <c r="H1949" s="2" t="s">
        <v>30032</v>
      </c>
      <c r="I1949" s="2"/>
      <c r="J1949" s="2"/>
      <c r="K1949" s="2"/>
      <c r="L1949" s="2"/>
      <c r="M1949" s="2" t="s">
        <v>59</v>
      </c>
      <c r="N1949" s="2" t="s">
        <v>2058</v>
      </c>
      <c r="O1949" s="2" t="s">
        <v>2172</v>
      </c>
      <c r="P1949" s="2" t="s">
        <v>2609</v>
      </c>
      <c r="Q1949" s="2" t="s">
        <v>2051</v>
      </c>
      <c r="R1949" s="2"/>
      <c r="S1949" s="2"/>
      <c r="T1949" s="2" t="s">
        <v>30033</v>
      </c>
    </row>
    <row r="1950" spans="1:20" ht="14.25" customHeight="1">
      <c r="A1950" s="2" t="s">
        <v>30034</v>
      </c>
      <c r="B1950" s="2" t="s">
        <v>2611</v>
      </c>
      <c r="C1950" s="2" t="s">
        <v>30035</v>
      </c>
      <c r="D1950" s="2" t="s">
        <v>226</v>
      </c>
      <c r="E1950" s="2" t="s">
        <v>96</v>
      </c>
      <c r="F1950" s="2" t="s">
        <v>26695</v>
      </c>
      <c r="G1950" s="2" t="s">
        <v>2046</v>
      </c>
      <c r="H1950" s="2" t="s">
        <v>30036</v>
      </c>
      <c r="I1950" s="2"/>
      <c r="J1950" s="2"/>
      <c r="K1950" s="2"/>
      <c r="L1950" s="2"/>
      <c r="M1950" s="2" t="s">
        <v>1566</v>
      </c>
      <c r="N1950" s="2" t="s">
        <v>2048</v>
      </c>
      <c r="O1950" s="2" t="s">
        <v>2179</v>
      </c>
      <c r="P1950" s="2" t="s">
        <v>2372</v>
      </c>
      <c r="Q1950" s="2" t="s">
        <v>2051</v>
      </c>
      <c r="R1950" s="2" t="s">
        <v>2052</v>
      </c>
      <c r="S1950" s="2"/>
      <c r="T1950" s="2" t="s">
        <v>225</v>
      </c>
    </row>
    <row r="1951" spans="1:20" ht="14.25" customHeight="1">
      <c r="A1951" s="2" t="s">
        <v>30037</v>
      </c>
      <c r="B1951" s="2" t="s">
        <v>2611</v>
      </c>
      <c r="C1951" s="2" t="s">
        <v>2262</v>
      </c>
      <c r="D1951" s="2" t="s">
        <v>118</v>
      </c>
      <c r="E1951" s="2" t="s">
        <v>96</v>
      </c>
      <c r="F1951" s="2" t="s">
        <v>2170</v>
      </c>
      <c r="G1951" s="2" t="s">
        <v>2046</v>
      </c>
      <c r="H1951" s="2" t="s">
        <v>30038</v>
      </c>
      <c r="I1951" s="2"/>
      <c r="J1951" s="2" t="s">
        <v>29166</v>
      </c>
      <c r="K1951" s="2"/>
      <c r="L1951" s="2"/>
      <c r="M1951" s="2" t="s">
        <v>59</v>
      </c>
      <c r="N1951" s="2" t="s">
        <v>2058</v>
      </c>
      <c r="O1951" s="2" t="s">
        <v>2172</v>
      </c>
      <c r="P1951" s="2" t="s">
        <v>2456</v>
      </c>
      <c r="Q1951" s="2" t="s">
        <v>2051</v>
      </c>
      <c r="R1951" s="2"/>
      <c r="S1951" s="2"/>
      <c r="T1951" s="2" t="s">
        <v>117</v>
      </c>
    </row>
    <row r="1952" spans="1:20" ht="14.25" customHeight="1">
      <c r="A1952" s="2" t="s">
        <v>30039</v>
      </c>
      <c r="B1952" s="2" t="s">
        <v>2611</v>
      </c>
      <c r="C1952" s="2" t="s">
        <v>30040</v>
      </c>
      <c r="D1952" s="2" t="s">
        <v>996</v>
      </c>
      <c r="E1952" s="2" t="s">
        <v>264</v>
      </c>
      <c r="F1952" s="2" t="s">
        <v>30041</v>
      </c>
      <c r="G1952" s="2" t="s">
        <v>2091</v>
      </c>
      <c r="H1952" s="2" t="s">
        <v>30042</v>
      </c>
      <c r="I1952" s="2"/>
      <c r="J1952" s="2"/>
      <c r="K1952" s="2"/>
      <c r="L1952" s="2"/>
      <c r="M1952" s="2" t="s">
        <v>1566</v>
      </c>
      <c r="N1952" s="2" t="s">
        <v>2048</v>
      </c>
      <c r="O1952" s="2" t="s">
        <v>2199</v>
      </c>
      <c r="P1952" s="2" t="s">
        <v>2609</v>
      </c>
      <c r="Q1952" s="2" t="s">
        <v>2051</v>
      </c>
      <c r="R1952" s="2" t="s">
        <v>2200</v>
      </c>
      <c r="S1952" s="2"/>
      <c r="T1952" s="2" t="s">
        <v>995</v>
      </c>
    </row>
    <row r="1953" spans="1:20" ht="14.25" customHeight="1">
      <c r="A1953" s="2" t="s">
        <v>30043</v>
      </c>
      <c r="B1953" s="2" t="s">
        <v>2585</v>
      </c>
      <c r="C1953" s="2" t="s">
        <v>30044</v>
      </c>
      <c r="D1953" s="2" t="s">
        <v>276</v>
      </c>
      <c r="E1953" s="2" t="s">
        <v>96</v>
      </c>
      <c r="F1953" s="2" t="s">
        <v>2112</v>
      </c>
      <c r="G1953" s="2" t="s">
        <v>2046</v>
      </c>
      <c r="H1953" s="2" t="s">
        <v>30045</v>
      </c>
      <c r="I1953" s="2"/>
      <c r="J1953" s="2"/>
      <c r="K1953" s="2"/>
      <c r="L1953" s="2"/>
      <c r="M1953" s="2" t="s">
        <v>1566</v>
      </c>
      <c r="N1953" s="2" t="s">
        <v>2058</v>
      </c>
      <c r="O1953" s="2" t="s">
        <v>2093</v>
      </c>
      <c r="P1953" s="2" t="s">
        <v>3587</v>
      </c>
      <c r="Q1953" s="2" t="s">
        <v>2051</v>
      </c>
      <c r="R1953" s="2" t="s">
        <v>2067</v>
      </c>
      <c r="S1953" s="2"/>
      <c r="T1953" s="2" t="s">
        <v>275</v>
      </c>
    </row>
    <row r="1954" spans="1:20" ht="14.25" customHeight="1">
      <c r="A1954" s="2" t="s">
        <v>30046</v>
      </c>
      <c r="B1954" s="2" t="s">
        <v>4856</v>
      </c>
      <c r="C1954" s="2" t="s">
        <v>30047</v>
      </c>
      <c r="D1954" s="2" t="s">
        <v>541</v>
      </c>
      <c r="E1954" s="2" t="s">
        <v>264</v>
      </c>
      <c r="F1954" s="2" t="s">
        <v>2210</v>
      </c>
      <c r="G1954" s="2" t="s">
        <v>2046</v>
      </c>
      <c r="H1954" s="2" t="s">
        <v>30048</v>
      </c>
      <c r="I1954" s="2"/>
      <c r="J1954" s="2"/>
      <c r="K1954" s="2"/>
      <c r="L1954" s="2"/>
      <c r="M1954" s="2" t="s">
        <v>59</v>
      </c>
      <c r="N1954" s="2" t="s">
        <v>2058</v>
      </c>
      <c r="O1954" s="2" t="s">
        <v>2101</v>
      </c>
      <c r="P1954" s="2" t="s">
        <v>20494</v>
      </c>
      <c r="Q1954" s="2" t="s">
        <v>2051</v>
      </c>
      <c r="R1954" s="2" t="s">
        <v>2067</v>
      </c>
      <c r="S1954" s="2"/>
      <c r="T1954" s="2" t="s">
        <v>540</v>
      </c>
    </row>
    <row r="1955" spans="1:20" ht="14.25" customHeight="1">
      <c r="A1955" s="2" t="s">
        <v>30049</v>
      </c>
      <c r="B1955" s="2" t="s">
        <v>2585</v>
      </c>
      <c r="C1955" s="2" t="s">
        <v>9698</v>
      </c>
      <c r="D1955" s="2" t="s">
        <v>202</v>
      </c>
      <c r="E1955" s="2" t="s">
        <v>96</v>
      </c>
      <c r="F1955" s="2" t="s">
        <v>4810</v>
      </c>
      <c r="G1955" s="2" t="s">
        <v>2046</v>
      </c>
      <c r="H1955" s="2" t="s">
        <v>30050</v>
      </c>
      <c r="I1955" s="2"/>
      <c r="J1955" s="2"/>
      <c r="K1955" s="2"/>
      <c r="L1955" s="2"/>
      <c r="M1955" s="2" t="s">
        <v>1566</v>
      </c>
      <c r="N1955" s="2" t="s">
        <v>2058</v>
      </c>
      <c r="O1955" s="2" t="s">
        <v>2153</v>
      </c>
      <c r="P1955" s="2" t="s">
        <v>2066</v>
      </c>
      <c r="Q1955" s="2" t="s">
        <v>2051</v>
      </c>
      <c r="R1955" s="2" t="s">
        <v>2052</v>
      </c>
      <c r="S1955" s="2"/>
      <c r="T1955" s="2" t="s">
        <v>201</v>
      </c>
    </row>
    <row r="1956" spans="1:20" ht="14.25" customHeight="1">
      <c r="A1956" s="22" t="s">
        <v>30051</v>
      </c>
      <c r="B1956" s="22" t="s">
        <v>2585</v>
      </c>
      <c r="C1956" s="22" t="s">
        <v>30052</v>
      </c>
      <c r="D1956" s="22" t="s">
        <v>206</v>
      </c>
      <c r="E1956" s="22" t="s">
        <v>264</v>
      </c>
      <c r="F1956" s="22" t="s">
        <v>30053</v>
      </c>
      <c r="G1956" s="22" t="s">
        <v>2046</v>
      </c>
      <c r="H1956" s="22" t="s">
        <v>30054</v>
      </c>
      <c r="I1956" s="22"/>
      <c r="J1956" s="22"/>
      <c r="K1956" s="22"/>
      <c r="L1956" s="22"/>
      <c r="M1956" s="22" t="s">
        <v>1566</v>
      </c>
      <c r="N1956" s="22" t="s">
        <v>2058</v>
      </c>
      <c r="O1956" s="22" t="s">
        <v>2132</v>
      </c>
      <c r="P1956" s="22" t="s">
        <v>2323</v>
      </c>
      <c r="Q1956" s="22" t="s">
        <v>2051</v>
      </c>
      <c r="R1956" s="2" t="s">
        <v>2067</v>
      </c>
      <c r="S1956" s="2"/>
      <c r="T1956" s="2" t="s">
        <v>205</v>
      </c>
    </row>
    <row r="1957" spans="1:20" ht="14.25" customHeight="1">
      <c r="A1957" s="2" t="s">
        <v>30055</v>
      </c>
      <c r="B1957" s="2" t="s">
        <v>2604</v>
      </c>
      <c r="C1957" s="2" t="s">
        <v>30056</v>
      </c>
      <c r="D1957" s="2" t="s">
        <v>936</v>
      </c>
      <c r="E1957" s="2" t="s">
        <v>264</v>
      </c>
      <c r="F1957" s="2" t="s">
        <v>3053</v>
      </c>
      <c r="G1957" s="2" t="s">
        <v>2046</v>
      </c>
      <c r="H1957" s="2" t="s">
        <v>30057</v>
      </c>
      <c r="I1957" s="2"/>
      <c r="J1957" s="2"/>
      <c r="K1957" s="2"/>
      <c r="L1957" s="2"/>
      <c r="M1957" s="2" t="s">
        <v>1566</v>
      </c>
      <c r="N1957" s="2" t="s">
        <v>2058</v>
      </c>
      <c r="O1957" s="2" t="s">
        <v>2153</v>
      </c>
      <c r="P1957" s="2" t="s">
        <v>2562</v>
      </c>
      <c r="Q1957" s="2" t="s">
        <v>2051</v>
      </c>
      <c r="R1957" s="2" t="s">
        <v>2052</v>
      </c>
      <c r="S1957" s="2"/>
      <c r="T1957" s="2" t="s">
        <v>935</v>
      </c>
    </row>
    <row r="1958" spans="1:20" ht="14.25" customHeight="1">
      <c r="A1958" s="2" t="s">
        <v>30058</v>
      </c>
      <c r="B1958" s="2" t="s">
        <v>2604</v>
      </c>
      <c r="C1958" s="2" t="s">
        <v>13881</v>
      </c>
      <c r="D1958" s="2" t="s">
        <v>370</v>
      </c>
      <c r="E1958" s="2" t="s">
        <v>96</v>
      </c>
      <c r="F1958" s="2" t="s">
        <v>30059</v>
      </c>
      <c r="G1958" s="2" t="s">
        <v>2046</v>
      </c>
      <c r="H1958" s="2" t="s">
        <v>30060</v>
      </c>
      <c r="I1958" s="2"/>
      <c r="J1958" s="2"/>
      <c r="K1958" s="2"/>
      <c r="L1958" s="2"/>
      <c r="M1958" s="2" t="s">
        <v>1566</v>
      </c>
      <c r="N1958" s="2" t="s">
        <v>2058</v>
      </c>
      <c r="O1958" s="2" t="s">
        <v>2259</v>
      </c>
      <c r="P1958" s="2" t="s">
        <v>2372</v>
      </c>
      <c r="Q1958" s="2" t="s">
        <v>2051</v>
      </c>
      <c r="R1958" s="2" t="s">
        <v>2052</v>
      </c>
      <c r="S1958" s="2"/>
      <c r="T1958" s="2" t="s">
        <v>369</v>
      </c>
    </row>
    <row r="1959" spans="1:20" ht="14.25" customHeight="1">
      <c r="A1959" s="2" t="s">
        <v>30061</v>
      </c>
      <c r="B1959" s="2" t="s">
        <v>2604</v>
      </c>
      <c r="C1959" s="2" t="s">
        <v>30062</v>
      </c>
      <c r="D1959" s="2" t="s">
        <v>99</v>
      </c>
      <c r="E1959" s="2" t="s">
        <v>96</v>
      </c>
      <c r="F1959" s="2" t="s">
        <v>30063</v>
      </c>
      <c r="G1959" s="2" t="s">
        <v>2046</v>
      </c>
      <c r="H1959" s="2" t="s">
        <v>30064</v>
      </c>
      <c r="I1959" s="2"/>
      <c r="J1959" s="2"/>
      <c r="K1959" s="2"/>
      <c r="L1959" s="2"/>
      <c r="M1959" s="2" t="s">
        <v>1566</v>
      </c>
      <c r="N1959" s="2" t="s">
        <v>2048</v>
      </c>
      <c r="O1959" s="2" t="s">
        <v>2179</v>
      </c>
      <c r="P1959" s="2" t="s">
        <v>23523</v>
      </c>
      <c r="Q1959" s="2" t="s">
        <v>2051</v>
      </c>
      <c r="R1959" s="2" t="s">
        <v>2052</v>
      </c>
      <c r="S1959" s="2"/>
      <c r="T1959" s="2" t="s">
        <v>98</v>
      </c>
    </row>
    <row r="1960" spans="1:20" ht="14.25" customHeight="1">
      <c r="A1960" s="2" t="s">
        <v>30065</v>
      </c>
      <c r="B1960" s="2" t="s">
        <v>2604</v>
      </c>
      <c r="C1960" s="2" t="s">
        <v>30066</v>
      </c>
      <c r="D1960" s="2" t="s">
        <v>126</v>
      </c>
      <c r="E1960" s="2" t="s">
        <v>96</v>
      </c>
      <c r="F1960" s="2" t="s">
        <v>22255</v>
      </c>
      <c r="G1960" s="2" t="s">
        <v>2046</v>
      </c>
      <c r="H1960" s="2" t="s">
        <v>30067</v>
      </c>
      <c r="I1960" s="2"/>
      <c r="J1960" s="2"/>
      <c r="K1960" s="2"/>
      <c r="L1960" s="2"/>
      <c r="M1960" s="2" t="s">
        <v>1566</v>
      </c>
      <c r="N1960" s="2" t="s">
        <v>2058</v>
      </c>
      <c r="O1960" s="2" t="s">
        <v>2153</v>
      </c>
      <c r="P1960" s="2" t="s">
        <v>2372</v>
      </c>
      <c r="Q1960" s="2" t="s">
        <v>2051</v>
      </c>
      <c r="R1960" s="2" t="s">
        <v>2052</v>
      </c>
      <c r="S1960" s="2"/>
      <c r="T1960" s="2" t="s">
        <v>125</v>
      </c>
    </row>
    <row r="1961" spans="1:20" ht="14.25" customHeight="1">
      <c r="A1961" s="2" t="s">
        <v>30068</v>
      </c>
      <c r="B1961" s="2" t="s">
        <v>2604</v>
      </c>
      <c r="C1961" s="2" t="s">
        <v>30069</v>
      </c>
      <c r="D1961" s="2" t="s">
        <v>1536</v>
      </c>
      <c r="E1961" s="2" t="s">
        <v>264</v>
      </c>
      <c r="F1961" s="2" t="s">
        <v>30070</v>
      </c>
      <c r="G1961" s="2" t="s">
        <v>2046</v>
      </c>
      <c r="H1961" s="2" t="s">
        <v>30071</v>
      </c>
      <c r="I1961" s="2"/>
      <c r="J1961" s="2"/>
      <c r="K1961" s="2"/>
      <c r="L1961" s="2"/>
      <c r="M1961" s="2" t="s">
        <v>1566</v>
      </c>
      <c r="N1961" s="2" t="s">
        <v>2058</v>
      </c>
      <c r="O1961" s="2" t="s">
        <v>2153</v>
      </c>
      <c r="P1961" s="2" t="s">
        <v>2377</v>
      </c>
      <c r="Q1961" s="2" t="s">
        <v>2051</v>
      </c>
      <c r="R1961" s="2" t="s">
        <v>2067</v>
      </c>
      <c r="S1961" s="2"/>
      <c r="T1961" s="2" t="s">
        <v>1535</v>
      </c>
    </row>
    <row r="1962" spans="1:20" ht="14.25" customHeight="1">
      <c r="A1962" s="2" t="s">
        <v>30072</v>
      </c>
      <c r="B1962" s="2" t="s">
        <v>2604</v>
      </c>
      <c r="C1962" s="2" t="s">
        <v>30073</v>
      </c>
      <c r="D1962" s="2" t="s">
        <v>214</v>
      </c>
      <c r="E1962" s="2" t="s">
        <v>96</v>
      </c>
      <c r="F1962" s="2" t="s">
        <v>30074</v>
      </c>
      <c r="G1962" s="2" t="s">
        <v>2046</v>
      </c>
      <c r="H1962" s="2" t="s">
        <v>30075</v>
      </c>
      <c r="I1962" s="2"/>
      <c r="J1962" s="2"/>
      <c r="K1962" s="2"/>
      <c r="L1962" s="2"/>
      <c r="M1962" s="2" t="s">
        <v>1566</v>
      </c>
      <c r="N1962" s="2" t="s">
        <v>2058</v>
      </c>
      <c r="O1962" s="2" t="s">
        <v>2153</v>
      </c>
      <c r="P1962" s="2" t="s">
        <v>30076</v>
      </c>
      <c r="Q1962" s="2" t="s">
        <v>2051</v>
      </c>
      <c r="R1962" s="2" t="s">
        <v>2052</v>
      </c>
      <c r="S1962" s="2"/>
      <c r="T1962" s="2" t="s">
        <v>213</v>
      </c>
    </row>
    <row r="1963" spans="1:20" ht="14.25" customHeight="1">
      <c r="A1963" s="2" t="s">
        <v>30077</v>
      </c>
      <c r="B1963" s="2" t="s">
        <v>2585</v>
      </c>
      <c r="C1963" s="2" t="s">
        <v>11816</v>
      </c>
      <c r="D1963" s="2" t="s">
        <v>312</v>
      </c>
      <c r="E1963" s="2" t="s">
        <v>264</v>
      </c>
      <c r="F1963" s="2" t="s">
        <v>30078</v>
      </c>
      <c r="G1963" s="2" t="s">
        <v>2046</v>
      </c>
      <c r="H1963" s="2" t="s">
        <v>30079</v>
      </c>
      <c r="I1963" s="2"/>
      <c r="J1963" s="2"/>
      <c r="K1963" s="2"/>
      <c r="L1963" s="2"/>
      <c r="M1963" s="2" t="s">
        <v>1566</v>
      </c>
      <c r="N1963" s="2" t="s">
        <v>2058</v>
      </c>
      <c r="O1963" s="2" t="s">
        <v>2139</v>
      </c>
      <c r="P1963" s="2" t="s">
        <v>4570</v>
      </c>
      <c r="Q1963" s="2" t="s">
        <v>2051</v>
      </c>
      <c r="R1963" s="2" t="s">
        <v>2052</v>
      </c>
      <c r="S1963" s="2"/>
      <c r="T1963" s="2" t="s">
        <v>311</v>
      </c>
    </row>
    <row r="1964" spans="1:20" ht="14.25" customHeight="1">
      <c r="A1964" s="2" t="s">
        <v>30080</v>
      </c>
      <c r="B1964" s="2" t="s">
        <v>2585</v>
      </c>
      <c r="C1964" s="2" t="s">
        <v>10514</v>
      </c>
      <c r="D1964" s="2" t="s">
        <v>382</v>
      </c>
      <c r="E1964" s="2" t="s">
        <v>264</v>
      </c>
      <c r="F1964" s="2" t="s">
        <v>2112</v>
      </c>
      <c r="G1964" s="2" t="s">
        <v>2046</v>
      </c>
      <c r="H1964" s="2" t="s">
        <v>30081</v>
      </c>
      <c r="I1964" s="2"/>
      <c r="J1964" s="2"/>
      <c r="K1964" s="2"/>
      <c r="L1964" s="2"/>
      <c r="M1964" s="2" t="s">
        <v>1566</v>
      </c>
      <c r="N1964" s="2" t="s">
        <v>2058</v>
      </c>
      <c r="O1964" s="2" t="s">
        <v>2093</v>
      </c>
      <c r="P1964" s="2" t="s">
        <v>4570</v>
      </c>
      <c r="Q1964" s="2" t="s">
        <v>2051</v>
      </c>
      <c r="R1964" s="2" t="s">
        <v>2067</v>
      </c>
      <c r="S1964" s="2"/>
      <c r="T1964" s="2" t="s">
        <v>381</v>
      </c>
    </row>
    <row r="1965" spans="1:20" ht="14.25" customHeight="1">
      <c r="A1965" s="2" t="s">
        <v>30082</v>
      </c>
      <c r="B1965" s="2" t="s">
        <v>30083</v>
      </c>
      <c r="C1965" s="2" t="s">
        <v>30084</v>
      </c>
      <c r="D1965" s="2" t="s">
        <v>21189</v>
      </c>
      <c r="E1965" s="2" t="s">
        <v>264</v>
      </c>
      <c r="F1965" s="2" t="s">
        <v>30085</v>
      </c>
      <c r="G1965" s="2" t="s">
        <v>2091</v>
      </c>
      <c r="H1965" s="2" t="s">
        <v>30086</v>
      </c>
      <c r="I1965" s="2"/>
      <c r="J1965" s="2"/>
      <c r="K1965" s="2"/>
      <c r="L1965" s="2"/>
      <c r="M1965" s="2" t="s">
        <v>1566</v>
      </c>
      <c r="N1965" s="2" t="s">
        <v>2058</v>
      </c>
      <c r="O1965" s="2" t="s">
        <v>2153</v>
      </c>
      <c r="P1965" s="2" t="s">
        <v>4630</v>
      </c>
      <c r="Q1965" s="2" t="s">
        <v>2051</v>
      </c>
      <c r="R1965" s="2" t="s">
        <v>2052</v>
      </c>
      <c r="S1965" s="2"/>
      <c r="T1965" s="2" t="s">
        <v>21192</v>
      </c>
    </row>
    <row r="1966" spans="1:20" ht="14.25" customHeight="1">
      <c r="A1966" s="2" t="s">
        <v>30087</v>
      </c>
      <c r="B1966" s="2" t="s">
        <v>30088</v>
      </c>
      <c r="C1966" s="2" t="s">
        <v>30089</v>
      </c>
      <c r="D1966" s="2" t="s">
        <v>23894</v>
      </c>
      <c r="E1966" s="2" t="s">
        <v>264</v>
      </c>
      <c r="F1966" s="2" t="s">
        <v>2316</v>
      </c>
      <c r="G1966" s="2" t="s">
        <v>23895</v>
      </c>
      <c r="H1966" s="2" t="s">
        <v>30090</v>
      </c>
      <c r="I1966" s="2"/>
      <c r="J1966" s="2"/>
      <c r="K1966" s="2"/>
      <c r="L1966" s="2"/>
      <c r="M1966" s="2" t="s">
        <v>60</v>
      </c>
      <c r="N1966" s="2" t="s">
        <v>2058</v>
      </c>
      <c r="O1966" s="2" t="s">
        <v>2316</v>
      </c>
      <c r="P1966" s="2" t="s">
        <v>2609</v>
      </c>
      <c r="Q1966" s="2" t="s">
        <v>2051</v>
      </c>
      <c r="R1966" s="2" t="s">
        <v>2052</v>
      </c>
      <c r="S1966" s="2"/>
      <c r="T1966" s="2" t="s">
        <v>23897</v>
      </c>
    </row>
    <row r="1967" spans="1:20" ht="14.25" customHeight="1">
      <c r="A1967" s="2" t="s">
        <v>30091</v>
      </c>
      <c r="B1967" s="2" t="s">
        <v>2604</v>
      </c>
      <c r="C1967" s="2" t="s">
        <v>30092</v>
      </c>
      <c r="D1967" s="2" t="s">
        <v>126</v>
      </c>
      <c r="E1967" s="2" t="s">
        <v>96</v>
      </c>
      <c r="F1967" s="2" t="s">
        <v>24833</v>
      </c>
      <c r="G1967" s="2" t="s">
        <v>2046</v>
      </c>
      <c r="H1967" s="2" t="s">
        <v>30093</v>
      </c>
      <c r="I1967" s="2"/>
      <c r="J1967" s="2"/>
      <c r="K1967" s="2"/>
      <c r="L1967" s="2"/>
      <c r="M1967" s="2" t="s">
        <v>1566</v>
      </c>
      <c r="N1967" s="2" t="s">
        <v>2058</v>
      </c>
      <c r="O1967" s="2" t="s">
        <v>2153</v>
      </c>
      <c r="P1967" s="2" t="s">
        <v>2372</v>
      </c>
      <c r="Q1967" s="2" t="s">
        <v>2051</v>
      </c>
      <c r="R1967" s="2" t="s">
        <v>2052</v>
      </c>
      <c r="S1967" s="2"/>
      <c r="T1967" s="2" t="s">
        <v>125</v>
      </c>
    </row>
    <row r="1968" spans="1:20" ht="14.25" customHeight="1">
      <c r="A1968" s="2" t="s">
        <v>30094</v>
      </c>
      <c r="B1968" s="2" t="s">
        <v>30095</v>
      </c>
      <c r="C1968" s="2" t="s">
        <v>30096</v>
      </c>
      <c r="D1968" s="2" t="s">
        <v>150</v>
      </c>
      <c r="E1968" s="2" t="s">
        <v>96</v>
      </c>
      <c r="F1968" s="2" t="s">
        <v>20150</v>
      </c>
      <c r="G1968" s="2" t="s">
        <v>2046</v>
      </c>
      <c r="H1968" s="2" t="s">
        <v>30097</v>
      </c>
      <c r="I1968" s="2"/>
      <c r="J1968" s="2"/>
      <c r="K1968" s="2"/>
      <c r="L1968" s="2"/>
      <c r="M1968" s="2" t="s">
        <v>1566</v>
      </c>
      <c r="N1968" s="2" t="s">
        <v>2048</v>
      </c>
      <c r="O1968" s="2" t="s">
        <v>5489</v>
      </c>
      <c r="P1968" s="2" t="s">
        <v>2372</v>
      </c>
      <c r="Q1968" s="2" t="s">
        <v>2051</v>
      </c>
      <c r="R1968" s="2" t="s">
        <v>2052</v>
      </c>
      <c r="S1968" s="2"/>
      <c r="T1968" s="2" t="s">
        <v>149</v>
      </c>
    </row>
    <row r="1969" spans="1:20" ht="14.25" customHeight="1">
      <c r="A1969" s="2" t="s">
        <v>30098</v>
      </c>
      <c r="B1969" s="2" t="s">
        <v>2536</v>
      </c>
      <c r="C1969" s="2" t="s">
        <v>30099</v>
      </c>
      <c r="D1969" s="2" t="s">
        <v>30100</v>
      </c>
      <c r="E1969" s="2" t="s">
        <v>264</v>
      </c>
      <c r="F1969" s="2" t="s">
        <v>2473</v>
      </c>
      <c r="G1969" s="2" t="s">
        <v>2091</v>
      </c>
      <c r="H1969" s="2" t="s">
        <v>30101</v>
      </c>
      <c r="I1969" s="2" t="s">
        <v>29236</v>
      </c>
      <c r="J1969" s="2" t="s">
        <v>29237</v>
      </c>
      <c r="K1969" s="2"/>
      <c r="L1969" s="2"/>
      <c r="M1969" s="2" t="s">
        <v>59</v>
      </c>
      <c r="N1969" s="2" t="s">
        <v>2048</v>
      </c>
      <c r="O1969" s="2" t="s">
        <v>2301</v>
      </c>
      <c r="P1969" s="2" t="s">
        <v>2609</v>
      </c>
      <c r="Q1969" s="2" t="s">
        <v>2051</v>
      </c>
      <c r="R1969" s="2"/>
      <c r="S1969" s="2"/>
      <c r="T1969" s="2" t="s">
        <v>30102</v>
      </c>
    </row>
    <row r="1970" spans="1:20" ht="14.25" customHeight="1">
      <c r="A1970" s="2" t="s">
        <v>30103</v>
      </c>
      <c r="B1970" s="2" t="s">
        <v>2536</v>
      </c>
      <c r="C1970" s="2" t="s">
        <v>30104</v>
      </c>
      <c r="D1970" s="2" t="s">
        <v>638</v>
      </c>
      <c r="E1970" s="2" t="s">
        <v>264</v>
      </c>
      <c r="F1970" s="2" t="s">
        <v>2473</v>
      </c>
      <c r="G1970" s="2" t="s">
        <v>2046</v>
      </c>
      <c r="H1970" s="2" t="s">
        <v>30105</v>
      </c>
      <c r="I1970" s="2"/>
      <c r="J1970" s="2"/>
      <c r="K1970" s="2"/>
      <c r="L1970" s="2"/>
      <c r="M1970" s="2" t="s">
        <v>59</v>
      </c>
      <c r="N1970" s="2" t="s">
        <v>2048</v>
      </c>
      <c r="O1970" s="2" t="s">
        <v>2301</v>
      </c>
      <c r="P1970" s="2" t="s">
        <v>20494</v>
      </c>
      <c r="Q1970" s="2" t="s">
        <v>2051</v>
      </c>
      <c r="R1970" s="2" t="s">
        <v>2052</v>
      </c>
      <c r="S1970" s="2"/>
      <c r="T1970" s="2" t="s">
        <v>637</v>
      </c>
    </row>
    <row r="1971" spans="1:20" ht="14.25" customHeight="1">
      <c r="A1971" s="2" t="s">
        <v>30106</v>
      </c>
      <c r="B1971" s="2" t="s">
        <v>2536</v>
      </c>
      <c r="C1971" s="2" t="s">
        <v>30107</v>
      </c>
      <c r="D1971" s="2" t="s">
        <v>1546</v>
      </c>
      <c r="E1971" s="2" t="s">
        <v>264</v>
      </c>
      <c r="F1971" s="2" t="s">
        <v>2170</v>
      </c>
      <c r="G1971" s="2" t="s">
        <v>2046</v>
      </c>
      <c r="H1971" s="2" t="s">
        <v>30108</v>
      </c>
      <c r="I1971" s="2"/>
      <c r="J1971" s="2"/>
      <c r="K1971" s="2"/>
      <c r="L1971" s="2"/>
      <c r="M1971" s="2" t="s">
        <v>59</v>
      </c>
      <c r="N1971" s="2" t="s">
        <v>2058</v>
      </c>
      <c r="O1971" s="2" t="s">
        <v>2172</v>
      </c>
      <c r="P1971" s="2" t="s">
        <v>20494</v>
      </c>
      <c r="Q1971" s="2" t="s">
        <v>2051</v>
      </c>
      <c r="R1971" s="2" t="s">
        <v>2052</v>
      </c>
      <c r="S1971" s="2"/>
      <c r="T1971" s="2" t="s">
        <v>1545</v>
      </c>
    </row>
    <row r="1972" spans="1:20" ht="14.25" customHeight="1">
      <c r="A1972" s="2" t="s">
        <v>30109</v>
      </c>
      <c r="B1972" s="2" t="s">
        <v>2515</v>
      </c>
      <c r="C1972" s="2" t="s">
        <v>30110</v>
      </c>
      <c r="D1972" s="2" t="s">
        <v>94</v>
      </c>
      <c r="E1972" s="2" t="s">
        <v>96</v>
      </c>
      <c r="F1972" s="2" t="s">
        <v>1659</v>
      </c>
      <c r="G1972" s="2" t="s">
        <v>2046</v>
      </c>
      <c r="H1972" s="2" t="s">
        <v>30111</v>
      </c>
      <c r="I1972" s="2"/>
      <c r="J1972" s="2"/>
      <c r="K1972" s="2"/>
      <c r="L1972" s="2"/>
      <c r="M1972" s="2" t="s">
        <v>59</v>
      </c>
      <c r="N1972" s="2" t="s">
        <v>2058</v>
      </c>
      <c r="O1972" s="2" t="s">
        <v>2583</v>
      </c>
      <c r="P1972" s="2" t="s">
        <v>3363</v>
      </c>
      <c r="Q1972" s="2" t="s">
        <v>2051</v>
      </c>
      <c r="R1972" s="2" t="s">
        <v>2067</v>
      </c>
      <c r="S1972" s="2"/>
      <c r="T1972" s="2" t="s">
        <v>93</v>
      </c>
    </row>
    <row r="1973" spans="1:20" ht="14.25" customHeight="1">
      <c r="A1973" s="2" t="s">
        <v>30112</v>
      </c>
      <c r="B1973" s="2" t="s">
        <v>2515</v>
      </c>
      <c r="C1973" s="2" t="s">
        <v>30113</v>
      </c>
      <c r="D1973" s="2" t="s">
        <v>206</v>
      </c>
      <c r="E1973" s="2" t="s">
        <v>264</v>
      </c>
      <c r="F1973" s="2" t="s">
        <v>30114</v>
      </c>
      <c r="G1973" s="2" t="s">
        <v>2046</v>
      </c>
      <c r="H1973" s="2" t="s">
        <v>30115</v>
      </c>
      <c r="I1973" s="2"/>
      <c r="J1973" s="2"/>
      <c r="K1973" s="2"/>
      <c r="L1973" s="2"/>
      <c r="M1973" s="2" t="s">
        <v>1566</v>
      </c>
      <c r="N1973" s="2" t="s">
        <v>2048</v>
      </c>
      <c r="O1973" s="2" t="s">
        <v>2199</v>
      </c>
      <c r="P1973" s="2" t="s">
        <v>2323</v>
      </c>
      <c r="Q1973" s="2" t="s">
        <v>2051</v>
      </c>
      <c r="R1973" s="2" t="s">
        <v>2052</v>
      </c>
      <c r="S1973" s="2"/>
      <c r="T1973" s="2" t="s">
        <v>205</v>
      </c>
    </row>
    <row r="1974" spans="1:20" ht="14.25" customHeight="1">
      <c r="A1974" s="2" t="s">
        <v>30116</v>
      </c>
      <c r="B1974" s="2" t="s">
        <v>2515</v>
      </c>
      <c r="C1974" s="2" t="s">
        <v>7913</v>
      </c>
      <c r="D1974" s="2" t="s">
        <v>1372</v>
      </c>
      <c r="E1974" s="2" t="s">
        <v>264</v>
      </c>
      <c r="F1974" s="2" t="s">
        <v>2112</v>
      </c>
      <c r="G1974" s="2" t="s">
        <v>2046</v>
      </c>
      <c r="H1974" s="2" t="s">
        <v>30117</v>
      </c>
      <c r="I1974" s="2"/>
      <c r="J1974" s="2"/>
      <c r="K1974" s="2"/>
      <c r="L1974" s="2"/>
      <c r="M1974" s="2" t="s">
        <v>1566</v>
      </c>
      <c r="N1974" s="2" t="s">
        <v>2058</v>
      </c>
      <c r="O1974" s="2" t="s">
        <v>2093</v>
      </c>
      <c r="P1974" s="2" t="s">
        <v>4570</v>
      </c>
      <c r="Q1974" s="2" t="s">
        <v>2051</v>
      </c>
      <c r="R1974" s="2" t="s">
        <v>2067</v>
      </c>
      <c r="S1974" s="2"/>
      <c r="T1974" s="2" t="s">
        <v>1371</v>
      </c>
    </row>
    <row r="1975" spans="1:20" ht="14.25" customHeight="1">
      <c r="A1975" s="2" t="s">
        <v>30118</v>
      </c>
      <c r="B1975" s="2" t="s">
        <v>2515</v>
      </c>
      <c r="C1975" s="2" t="s">
        <v>2374</v>
      </c>
      <c r="D1975" s="2" t="s">
        <v>99</v>
      </c>
      <c r="E1975" s="2" t="s">
        <v>96</v>
      </c>
      <c r="F1975" s="2" t="s">
        <v>30119</v>
      </c>
      <c r="G1975" s="2" t="s">
        <v>2046</v>
      </c>
      <c r="H1975" s="2" t="s">
        <v>30120</v>
      </c>
      <c r="I1975" s="2"/>
      <c r="J1975" s="2"/>
      <c r="K1975" s="2"/>
      <c r="L1975" s="2"/>
      <c r="M1975" s="2" t="s">
        <v>1566</v>
      </c>
      <c r="N1975" s="2" t="s">
        <v>2058</v>
      </c>
      <c r="O1975" s="2" t="s">
        <v>2153</v>
      </c>
      <c r="P1975" s="2" t="s">
        <v>23417</v>
      </c>
      <c r="Q1975" s="2" t="s">
        <v>2051</v>
      </c>
      <c r="R1975" s="2" t="s">
        <v>2052</v>
      </c>
      <c r="S1975" s="2"/>
      <c r="T1975" s="2" t="s">
        <v>98</v>
      </c>
    </row>
    <row r="1976" spans="1:20" ht="14.25" customHeight="1">
      <c r="A1976" s="2" t="s">
        <v>30121</v>
      </c>
      <c r="B1976" s="2" t="s">
        <v>2515</v>
      </c>
      <c r="C1976" s="2" t="s">
        <v>30122</v>
      </c>
      <c r="D1976" s="2" t="s">
        <v>94</v>
      </c>
      <c r="E1976" s="2" t="s">
        <v>96</v>
      </c>
      <c r="F1976" s="2" t="s">
        <v>30123</v>
      </c>
      <c r="G1976" s="2" t="s">
        <v>2046</v>
      </c>
      <c r="H1976" s="2" t="s">
        <v>30124</v>
      </c>
      <c r="I1976" s="2"/>
      <c r="J1976" s="2"/>
      <c r="K1976" s="2"/>
      <c r="L1976" s="2" t="s">
        <v>4984</v>
      </c>
      <c r="M1976" s="2" t="s">
        <v>1566</v>
      </c>
      <c r="N1976" s="2" t="s">
        <v>2058</v>
      </c>
      <c r="O1976" s="2" t="s">
        <v>2153</v>
      </c>
      <c r="P1976" s="2" t="s">
        <v>3363</v>
      </c>
      <c r="Q1976" s="2" t="s">
        <v>2051</v>
      </c>
      <c r="R1976" s="2" t="s">
        <v>2052</v>
      </c>
      <c r="S1976" s="2"/>
      <c r="T1976" s="2" t="s">
        <v>93</v>
      </c>
    </row>
    <row r="1977" spans="1:20" ht="14.25" customHeight="1">
      <c r="A1977" s="2" t="s">
        <v>30125</v>
      </c>
      <c r="B1977" s="2" t="s">
        <v>2515</v>
      </c>
      <c r="C1977" s="2" t="s">
        <v>7817</v>
      </c>
      <c r="D1977" s="2" t="s">
        <v>944</v>
      </c>
      <c r="E1977" s="2" t="s">
        <v>264</v>
      </c>
      <c r="F1977" s="2" t="s">
        <v>2320</v>
      </c>
      <c r="G1977" s="2" t="s">
        <v>2046</v>
      </c>
      <c r="H1977" s="2" t="s">
        <v>30126</v>
      </c>
      <c r="I1977" s="2"/>
      <c r="J1977" s="2"/>
      <c r="K1977" s="2"/>
      <c r="L1977" s="2"/>
      <c r="M1977" s="2" t="s">
        <v>59</v>
      </c>
      <c r="N1977" s="2" t="s">
        <v>2058</v>
      </c>
      <c r="O1977" s="2" t="s">
        <v>2322</v>
      </c>
      <c r="P1977" s="2" t="s">
        <v>23301</v>
      </c>
      <c r="Q1977" s="2" t="s">
        <v>2051</v>
      </c>
      <c r="R1977" s="2" t="s">
        <v>2052</v>
      </c>
      <c r="S1977" s="2"/>
      <c r="T1977" s="2" t="s">
        <v>943</v>
      </c>
    </row>
    <row r="1978" spans="1:20" ht="14.25" customHeight="1">
      <c r="A1978" s="2" t="s">
        <v>30127</v>
      </c>
      <c r="B1978" s="2" t="s">
        <v>2515</v>
      </c>
      <c r="C1978" s="2" t="s">
        <v>5152</v>
      </c>
      <c r="D1978" s="2" t="s">
        <v>1290</v>
      </c>
      <c r="E1978" s="2" t="s">
        <v>264</v>
      </c>
      <c r="F1978" s="2" t="s">
        <v>2320</v>
      </c>
      <c r="G1978" s="2" t="s">
        <v>2046</v>
      </c>
      <c r="H1978" s="2" t="s">
        <v>30128</v>
      </c>
      <c r="I1978" s="2"/>
      <c r="J1978" s="2"/>
      <c r="K1978" s="2"/>
      <c r="L1978" s="2"/>
      <c r="M1978" s="2" t="s">
        <v>59</v>
      </c>
      <c r="N1978" s="2" t="s">
        <v>2058</v>
      </c>
      <c r="O1978" s="2" t="s">
        <v>2322</v>
      </c>
      <c r="P1978" s="2" t="s">
        <v>20494</v>
      </c>
      <c r="Q1978" s="2" t="s">
        <v>2051</v>
      </c>
      <c r="R1978" s="2"/>
      <c r="S1978" s="2"/>
      <c r="T1978" s="2" t="s">
        <v>1289</v>
      </c>
    </row>
    <row r="1979" spans="1:20" ht="14.25" customHeight="1">
      <c r="A1979" s="22" t="s">
        <v>30129</v>
      </c>
      <c r="B1979" s="22" t="s">
        <v>2515</v>
      </c>
      <c r="C1979" s="22" t="s">
        <v>30130</v>
      </c>
      <c r="D1979" s="22" t="s">
        <v>206</v>
      </c>
      <c r="E1979" s="22" t="s">
        <v>264</v>
      </c>
      <c r="F1979" s="22" t="s">
        <v>30131</v>
      </c>
      <c r="G1979" s="22" t="s">
        <v>2046</v>
      </c>
      <c r="H1979" s="22" t="s">
        <v>30132</v>
      </c>
      <c r="I1979" s="22" t="s">
        <v>30133</v>
      </c>
      <c r="J1979" s="22"/>
      <c r="K1979" s="22"/>
      <c r="L1979" s="22"/>
      <c r="M1979" s="22" t="s">
        <v>1566</v>
      </c>
      <c r="N1979" s="22" t="s">
        <v>2048</v>
      </c>
      <c r="O1979" s="22" t="s">
        <v>2179</v>
      </c>
      <c r="P1979" s="22" t="s">
        <v>30134</v>
      </c>
      <c r="Q1979" s="22" t="s">
        <v>2051</v>
      </c>
      <c r="R1979" s="2" t="s">
        <v>2067</v>
      </c>
      <c r="S1979" s="2"/>
      <c r="T1979" s="2" t="s">
        <v>205</v>
      </c>
    </row>
    <row r="1980" spans="1:20" ht="14.25" customHeight="1">
      <c r="A1980" s="2" t="s">
        <v>30135</v>
      </c>
      <c r="B1980" s="2" t="s">
        <v>2515</v>
      </c>
      <c r="C1980" s="2" t="s">
        <v>30136</v>
      </c>
      <c r="D1980" s="2" t="s">
        <v>99</v>
      </c>
      <c r="E1980" s="2" t="s">
        <v>96</v>
      </c>
      <c r="F1980" s="2" t="s">
        <v>20150</v>
      </c>
      <c r="G1980" s="2" t="s">
        <v>2046</v>
      </c>
      <c r="H1980" s="2" t="s">
        <v>30137</v>
      </c>
      <c r="I1980" s="2"/>
      <c r="J1980" s="2"/>
      <c r="K1980" s="2"/>
      <c r="L1980" s="2"/>
      <c r="M1980" s="2" t="s">
        <v>1566</v>
      </c>
      <c r="N1980" s="2" t="s">
        <v>2048</v>
      </c>
      <c r="O1980" s="2" t="s">
        <v>5489</v>
      </c>
      <c r="P1980" s="2" t="s">
        <v>23417</v>
      </c>
      <c r="Q1980" s="2" t="s">
        <v>2051</v>
      </c>
      <c r="R1980" s="2" t="s">
        <v>2052</v>
      </c>
      <c r="S1980" s="2"/>
      <c r="T1980" s="2" t="s">
        <v>98</v>
      </c>
    </row>
    <row r="1981" spans="1:20" ht="14.25" customHeight="1">
      <c r="A1981" s="2" t="s">
        <v>30138</v>
      </c>
      <c r="B1981" s="2" t="s">
        <v>2515</v>
      </c>
      <c r="C1981" s="2" t="s">
        <v>5210</v>
      </c>
      <c r="D1981" s="2" t="s">
        <v>112</v>
      </c>
      <c r="E1981" s="2" t="s">
        <v>96</v>
      </c>
      <c r="F1981" s="2" t="s">
        <v>26148</v>
      </c>
      <c r="G1981" s="2" t="s">
        <v>2046</v>
      </c>
      <c r="H1981" s="2" t="s">
        <v>30139</v>
      </c>
      <c r="I1981" s="2"/>
      <c r="J1981" s="2"/>
      <c r="K1981" s="2"/>
      <c r="L1981" s="2"/>
      <c r="M1981" s="2" t="s">
        <v>1566</v>
      </c>
      <c r="N1981" s="2" t="s">
        <v>2058</v>
      </c>
      <c r="O1981" s="2" t="s">
        <v>2132</v>
      </c>
      <c r="P1981" s="2" t="s">
        <v>2562</v>
      </c>
      <c r="Q1981" s="2" t="s">
        <v>2051</v>
      </c>
      <c r="R1981" s="2" t="s">
        <v>2052</v>
      </c>
      <c r="S1981" s="2"/>
      <c r="T1981" s="2" t="s">
        <v>111</v>
      </c>
    </row>
    <row r="1982" spans="1:20" ht="14.25" customHeight="1">
      <c r="A1982" s="2" t="s">
        <v>30140</v>
      </c>
      <c r="B1982" s="2" t="s">
        <v>2515</v>
      </c>
      <c r="C1982" s="2" t="s">
        <v>30141</v>
      </c>
      <c r="D1982" s="2" t="s">
        <v>682</v>
      </c>
      <c r="E1982" s="2" t="s">
        <v>264</v>
      </c>
      <c r="F1982" s="2" t="s">
        <v>2473</v>
      </c>
      <c r="G1982" s="2" t="s">
        <v>2046</v>
      </c>
      <c r="H1982" s="2" t="s">
        <v>30142</v>
      </c>
      <c r="I1982" s="2"/>
      <c r="J1982" s="2"/>
      <c r="K1982" s="2"/>
      <c r="L1982" s="2"/>
      <c r="M1982" s="2" t="s">
        <v>59</v>
      </c>
      <c r="N1982" s="2" t="s">
        <v>2048</v>
      </c>
      <c r="O1982" s="2" t="s">
        <v>2301</v>
      </c>
      <c r="P1982" s="2" t="s">
        <v>20494</v>
      </c>
      <c r="Q1982" s="2" t="s">
        <v>2051</v>
      </c>
      <c r="R1982" s="2"/>
      <c r="S1982" s="2"/>
      <c r="T1982" s="2" t="s">
        <v>681</v>
      </c>
    </row>
    <row r="1983" spans="1:20" ht="14.25" customHeight="1">
      <c r="A1983" s="2" t="s">
        <v>30143</v>
      </c>
      <c r="B1983" s="2" t="s">
        <v>2515</v>
      </c>
      <c r="C1983" s="2" t="s">
        <v>30144</v>
      </c>
      <c r="D1983" s="2" t="s">
        <v>23349</v>
      </c>
      <c r="E1983" s="2" t="s">
        <v>264</v>
      </c>
      <c r="F1983" s="2" t="s">
        <v>30145</v>
      </c>
      <c r="G1983" s="2" t="s">
        <v>2046</v>
      </c>
      <c r="H1983" s="2" t="s">
        <v>30146</v>
      </c>
      <c r="I1983" s="2"/>
      <c r="J1983" s="2"/>
      <c r="K1983" s="2"/>
      <c r="L1983" s="2"/>
      <c r="M1983" s="2" t="s">
        <v>1566</v>
      </c>
      <c r="N1983" s="2" t="s">
        <v>2048</v>
      </c>
      <c r="O1983" s="2" t="s">
        <v>2179</v>
      </c>
      <c r="P1983" s="2" t="s">
        <v>4728</v>
      </c>
      <c r="Q1983" s="2" t="s">
        <v>2051</v>
      </c>
      <c r="R1983" s="2" t="s">
        <v>2052</v>
      </c>
      <c r="S1983" s="2"/>
      <c r="T1983" s="2" t="s">
        <v>205</v>
      </c>
    </row>
    <row r="1984" spans="1:20" ht="14.25" customHeight="1">
      <c r="A1984" s="2" t="s">
        <v>30147</v>
      </c>
      <c r="B1984" s="2" t="s">
        <v>2515</v>
      </c>
      <c r="C1984" s="2" t="s">
        <v>30148</v>
      </c>
      <c r="D1984" s="2" t="s">
        <v>312</v>
      </c>
      <c r="E1984" s="2" t="s">
        <v>264</v>
      </c>
      <c r="F1984" s="2" t="s">
        <v>30149</v>
      </c>
      <c r="G1984" s="2" t="s">
        <v>2046</v>
      </c>
      <c r="H1984" s="2" t="s">
        <v>30150</v>
      </c>
      <c r="I1984" s="2"/>
      <c r="J1984" s="2"/>
      <c r="K1984" s="2"/>
      <c r="L1984" s="2"/>
      <c r="M1984" s="2" t="s">
        <v>1566</v>
      </c>
      <c r="N1984" s="2" t="s">
        <v>2048</v>
      </c>
      <c r="O1984" s="2" t="s">
        <v>2199</v>
      </c>
      <c r="P1984" s="2" t="s">
        <v>4570</v>
      </c>
      <c r="Q1984" s="2" t="s">
        <v>2051</v>
      </c>
      <c r="R1984" s="2" t="s">
        <v>2067</v>
      </c>
      <c r="S1984" s="2"/>
      <c r="T1984" s="2" t="s">
        <v>311</v>
      </c>
    </row>
    <row r="1985" spans="1:20" ht="14.25" customHeight="1">
      <c r="A1985" s="2" t="s">
        <v>30151</v>
      </c>
      <c r="B1985" s="2" t="s">
        <v>2515</v>
      </c>
      <c r="C1985" s="2" t="s">
        <v>30152</v>
      </c>
      <c r="D1985" s="2" t="s">
        <v>547</v>
      </c>
      <c r="E1985" s="2" t="s">
        <v>264</v>
      </c>
      <c r="F1985" s="2" t="s">
        <v>3606</v>
      </c>
      <c r="G1985" s="2" t="s">
        <v>2046</v>
      </c>
      <c r="H1985" s="2" t="s">
        <v>30153</v>
      </c>
      <c r="I1985" s="2"/>
      <c r="J1985" s="2"/>
      <c r="K1985" s="2"/>
      <c r="L1985" s="2"/>
      <c r="M1985" s="2" t="s">
        <v>1566</v>
      </c>
      <c r="N1985" s="2" t="s">
        <v>2058</v>
      </c>
      <c r="O1985" s="2" t="s">
        <v>2145</v>
      </c>
      <c r="P1985" s="2" t="s">
        <v>2323</v>
      </c>
      <c r="Q1985" s="2" t="s">
        <v>2051</v>
      </c>
      <c r="R1985" s="2" t="s">
        <v>2052</v>
      </c>
      <c r="S1985" s="2"/>
      <c r="T1985" s="2" t="s">
        <v>546</v>
      </c>
    </row>
    <row r="1986" spans="1:20" ht="14.25" customHeight="1">
      <c r="A1986" s="2" t="s">
        <v>30154</v>
      </c>
      <c r="B1986" s="2" t="s">
        <v>2515</v>
      </c>
      <c r="C1986" s="2" t="s">
        <v>30155</v>
      </c>
      <c r="D1986" s="2" t="s">
        <v>128</v>
      </c>
      <c r="E1986" s="2" t="s">
        <v>96</v>
      </c>
      <c r="F1986" s="2" t="s">
        <v>30156</v>
      </c>
      <c r="G1986" s="2" t="s">
        <v>2046</v>
      </c>
      <c r="H1986" s="2" t="s">
        <v>30157</v>
      </c>
      <c r="I1986" s="2"/>
      <c r="J1986" s="2"/>
      <c r="K1986" s="2"/>
      <c r="L1986" s="2"/>
      <c r="M1986" s="2" t="s">
        <v>1566</v>
      </c>
      <c r="N1986" s="2" t="s">
        <v>2048</v>
      </c>
      <c r="O1986" s="2" t="s">
        <v>2199</v>
      </c>
      <c r="P1986" s="2" t="s">
        <v>2108</v>
      </c>
      <c r="Q1986" s="2" t="s">
        <v>2051</v>
      </c>
      <c r="R1986" s="2" t="s">
        <v>2200</v>
      </c>
      <c r="S1986" s="2"/>
      <c r="T1986" s="2" t="s">
        <v>127</v>
      </c>
    </row>
    <row r="1987" spans="1:20" ht="14.25" customHeight="1">
      <c r="A1987" s="2" t="s">
        <v>30158</v>
      </c>
      <c r="B1987" s="2" t="s">
        <v>2515</v>
      </c>
      <c r="C1987" s="2" t="s">
        <v>30159</v>
      </c>
      <c r="D1987" s="2" t="s">
        <v>409</v>
      </c>
      <c r="E1987" s="2" t="s">
        <v>264</v>
      </c>
      <c r="F1987" s="2" t="s">
        <v>2473</v>
      </c>
      <c r="G1987" s="2" t="s">
        <v>2046</v>
      </c>
      <c r="H1987" s="2" t="s">
        <v>30160</v>
      </c>
      <c r="I1987" s="2"/>
      <c r="J1987" s="2"/>
      <c r="K1987" s="2"/>
      <c r="L1987" s="2" t="s">
        <v>27924</v>
      </c>
      <c r="M1987" s="2" t="s">
        <v>59</v>
      </c>
      <c r="N1987" s="2" t="s">
        <v>2048</v>
      </c>
      <c r="O1987" s="2" t="s">
        <v>2301</v>
      </c>
      <c r="P1987" s="2" t="s">
        <v>2505</v>
      </c>
      <c r="Q1987" s="2" t="s">
        <v>2051</v>
      </c>
      <c r="R1987" s="2" t="s">
        <v>2067</v>
      </c>
      <c r="S1987" s="2"/>
      <c r="T1987" s="2" t="s">
        <v>408</v>
      </c>
    </row>
    <row r="1988" spans="1:20" ht="14.25" customHeight="1">
      <c r="A1988" s="2" t="s">
        <v>30161</v>
      </c>
      <c r="B1988" s="2" t="s">
        <v>2515</v>
      </c>
      <c r="C1988" s="2" t="s">
        <v>30162</v>
      </c>
      <c r="D1988" s="2" t="s">
        <v>202</v>
      </c>
      <c r="E1988" s="2" t="s">
        <v>96</v>
      </c>
      <c r="F1988" s="2" t="s">
        <v>22466</v>
      </c>
      <c r="G1988" s="2" t="s">
        <v>2046</v>
      </c>
      <c r="H1988" s="2" t="s">
        <v>30163</v>
      </c>
      <c r="I1988" s="2"/>
      <c r="J1988" s="2"/>
      <c r="K1988" s="2"/>
      <c r="L1988" s="2"/>
      <c r="M1988" s="2" t="s">
        <v>1566</v>
      </c>
      <c r="N1988" s="2" t="s">
        <v>2058</v>
      </c>
      <c r="O1988" s="2" t="s">
        <v>2153</v>
      </c>
      <c r="P1988" s="2" t="s">
        <v>2066</v>
      </c>
      <c r="Q1988" s="2" t="s">
        <v>2051</v>
      </c>
      <c r="R1988" s="2" t="s">
        <v>2052</v>
      </c>
      <c r="S1988" s="2"/>
      <c r="T1988" s="2" t="s">
        <v>201</v>
      </c>
    </row>
    <row r="1989" spans="1:20" ht="14.25" customHeight="1">
      <c r="A1989" s="2" t="s">
        <v>30164</v>
      </c>
      <c r="B1989" s="2" t="s">
        <v>30165</v>
      </c>
      <c r="C1989" s="2" t="s">
        <v>30166</v>
      </c>
      <c r="D1989" s="2" t="s">
        <v>254</v>
      </c>
      <c r="E1989" s="2" t="s">
        <v>96</v>
      </c>
      <c r="F1989" s="2" t="s">
        <v>16402</v>
      </c>
      <c r="G1989" s="2" t="s">
        <v>2046</v>
      </c>
      <c r="H1989" s="2" t="s">
        <v>30167</v>
      </c>
      <c r="I1989" s="2"/>
      <c r="J1989" s="2"/>
      <c r="K1989" s="2"/>
      <c r="L1989" s="2"/>
      <c r="M1989" s="2" t="s">
        <v>1566</v>
      </c>
      <c r="N1989" s="2" t="s">
        <v>2058</v>
      </c>
      <c r="O1989" s="2" t="s">
        <v>2059</v>
      </c>
      <c r="P1989" s="2" t="s">
        <v>3363</v>
      </c>
      <c r="Q1989" s="2" t="s">
        <v>2051</v>
      </c>
      <c r="R1989" s="2" t="s">
        <v>2067</v>
      </c>
      <c r="S1989" s="2"/>
      <c r="T1989" s="2" t="s">
        <v>253</v>
      </c>
    </row>
    <row r="1990" spans="1:20" ht="14.25" customHeight="1">
      <c r="A1990" s="2" t="s">
        <v>30168</v>
      </c>
      <c r="B1990" s="2" t="s">
        <v>2515</v>
      </c>
      <c r="C1990" s="2" t="s">
        <v>12853</v>
      </c>
      <c r="D1990" s="2" t="s">
        <v>226</v>
      </c>
      <c r="E1990" s="2" t="s">
        <v>96</v>
      </c>
      <c r="F1990" s="2" t="s">
        <v>30169</v>
      </c>
      <c r="G1990" s="2" t="s">
        <v>2046</v>
      </c>
      <c r="H1990" s="2" t="s">
        <v>30170</v>
      </c>
      <c r="I1990" s="2"/>
      <c r="J1990" s="2"/>
      <c r="K1990" s="2"/>
      <c r="L1990" s="2"/>
      <c r="M1990" s="2" t="s">
        <v>1566</v>
      </c>
      <c r="N1990" s="2" t="s">
        <v>2058</v>
      </c>
      <c r="O1990" s="2" t="s">
        <v>2153</v>
      </c>
      <c r="P1990" s="2" t="s">
        <v>2372</v>
      </c>
      <c r="Q1990" s="2" t="s">
        <v>2051</v>
      </c>
      <c r="R1990" s="2" t="s">
        <v>2052</v>
      </c>
      <c r="S1990" s="2"/>
      <c r="T1990" s="2" t="s">
        <v>225</v>
      </c>
    </row>
    <row r="1991" spans="1:20" ht="14.25" customHeight="1">
      <c r="A1991" s="2" t="s">
        <v>30171</v>
      </c>
      <c r="B1991" s="2" t="s">
        <v>2515</v>
      </c>
      <c r="C1991" s="2" t="s">
        <v>30172</v>
      </c>
      <c r="D1991" s="2" t="s">
        <v>476</v>
      </c>
      <c r="E1991" s="2" t="s">
        <v>264</v>
      </c>
      <c r="F1991" s="2" t="s">
        <v>30173</v>
      </c>
      <c r="G1991" s="2" t="s">
        <v>2046</v>
      </c>
      <c r="H1991" s="2" t="s">
        <v>30174</v>
      </c>
      <c r="I1991" s="2"/>
      <c r="J1991" s="2"/>
      <c r="K1991" s="2"/>
      <c r="L1991" s="2"/>
      <c r="M1991" s="2" t="s">
        <v>1566</v>
      </c>
      <c r="N1991" s="2" t="s">
        <v>2048</v>
      </c>
      <c r="O1991" s="2" t="s">
        <v>2199</v>
      </c>
      <c r="P1991" s="2" t="s">
        <v>23064</v>
      </c>
      <c r="Q1991" s="2" t="s">
        <v>2051</v>
      </c>
      <c r="R1991" s="2" t="s">
        <v>2067</v>
      </c>
      <c r="S1991" s="2"/>
      <c r="T1991" s="2" t="s">
        <v>475</v>
      </c>
    </row>
    <row r="1992" spans="1:20" ht="14.25" customHeight="1">
      <c r="A1992" s="2" t="s">
        <v>30175</v>
      </c>
      <c r="B1992" s="2" t="s">
        <v>2515</v>
      </c>
      <c r="C1992" s="2" t="s">
        <v>4695</v>
      </c>
      <c r="D1992" s="2" t="s">
        <v>470</v>
      </c>
      <c r="E1992" s="2" t="s">
        <v>264</v>
      </c>
      <c r="F1992" s="2" t="s">
        <v>2473</v>
      </c>
      <c r="G1992" s="2" t="s">
        <v>2046</v>
      </c>
      <c r="H1992" s="2" t="s">
        <v>30176</v>
      </c>
      <c r="I1992" s="2"/>
      <c r="J1992" s="2"/>
      <c r="K1992" s="2"/>
      <c r="L1992" s="2"/>
      <c r="M1992" s="2" t="s">
        <v>59</v>
      </c>
      <c r="N1992" s="2" t="s">
        <v>2048</v>
      </c>
      <c r="O1992" s="2" t="s">
        <v>2301</v>
      </c>
      <c r="P1992" s="2" t="s">
        <v>2377</v>
      </c>
      <c r="Q1992" s="2" t="s">
        <v>2051</v>
      </c>
      <c r="R1992" s="2"/>
      <c r="S1992" s="2"/>
      <c r="T1992" s="2" t="s">
        <v>469</v>
      </c>
    </row>
    <row r="1993" spans="1:20" ht="14.25" customHeight="1">
      <c r="A1993" s="2" t="s">
        <v>30177</v>
      </c>
      <c r="B1993" s="2" t="s">
        <v>2515</v>
      </c>
      <c r="C1993" s="2" t="s">
        <v>30178</v>
      </c>
      <c r="D1993" s="2" t="s">
        <v>549</v>
      </c>
      <c r="E1993" s="2" t="s">
        <v>264</v>
      </c>
      <c r="F1993" s="2" t="s">
        <v>2320</v>
      </c>
      <c r="G1993" s="2" t="s">
        <v>2046</v>
      </c>
      <c r="H1993" s="2" t="s">
        <v>30179</v>
      </c>
      <c r="I1993" s="2"/>
      <c r="J1993" s="2"/>
      <c r="K1993" s="2"/>
      <c r="L1993" s="2"/>
      <c r="M1993" s="2" t="s">
        <v>59</v>
      </c>
      <c r="N1993" s="2" t="s">
        <v>2058</v>
      </c>
      <c r="O1993" s="2" t="s">
        <v>2322</v>
      </c>
      <c r="P1993" s="2" t="s">
        <v>20494</v>
      </c>
      <c r="Q1993" s="2" t="s">
        <v>2051</v>
      </c>
      <c r="R1993" s="2" t="s">
        <v>2052</v>
      </c>
      <c r="S1993" s="2"/>
      <c r="T1993" s="2" t="s">
        <v>548</v>
      </c>
    </row>
    <row r="1994" spans="1:20" ht="14.25" customHeight="1">
      <c r="A1994" s="2" t="s">
        <v>30180</v>
      </c>
      <c r="B1994" s="2" t="s">
        <v>2515</v>
      </c>
      <c r="C1994" s="2" t="s">
        <v>30181</v>
      </c>
      <c r="D1994" s="2" t="s">
        <v>300</v>
      </c>
      <c r="E1994" s="2" t="s">
        <v>96</v>
      </c>
      <c r="F1994" s="2" t="s">
        <v>4810</v>
      </c>
      <c r="G1994" s="2" t="s">
        <v>2046</v>
      </c>
      <c r="H1994" s="2" t="s">
        <v>30182</v>
      </c>
      <c r="I1994" s="2"/>
      <c r="J1994" s="2"/>
      <c r="K1994" s="2"/>
      <c r="L1994" s="2"/>
      <c r="M1994" s="2" t="s">
        <v>1566</v>
      </c>
      <c r="N1994" s="2" t="s">
        <v>2058</v>
      </c>
      <c r="O1994" s="2" t="s">
        <v>2153</v>
      </c>
      <c r="P1994" s="2" t="s">
        <v>28980</v>
      </c>
      <c r="Q1994" s="2" t="s">
        <v>2051</v>
      </c>
      <c r="R1994" s="2" t="s">
        <v>2052</v>
      </c>
      <c r="S1994" s="2"/>
      <c r="T1994" s="2" t="s">
        <v>299</v>
      </c>
    </row>
    <row r="1995" spans="1:20" ht="14.25" customHeight="1">
      <c r="A1995" s="2" t="s">
        <v>30183</v>
      </c>
      <c r="B1995" s="2" t="s">
        <v>2515</v>
      </c>
      <c r="C1995" s="2" t="s">
        <v>30184</v>
      </c>
      <c r="D1995" s="2" t="s">
        <v>1286</v>
      </c>
      <c r="E1995" s="2" t="s">
        <v>264</v>
      </c>
      <c r="F1995" s="2" t="s">
        <v>3459</v>
      </c>
      <c r="G1995" s="2" t="s">
        <v>2046</v>
      </c>
      <c r="H1995" s="2" t="s">
        <v>30185</v>
      </c>
      <c r="I1995" s="2"/>
      <c r="J1995" s="2"/>
      <c r="K1995" s="2"/>
      <c r="L1995" s="2"/>
      <c r="M1995" s="2" t="s">
        <v>1566</v>
      </c>
      <c r="N1995" s="2" t="s">
        <v>2058</v>
      </c>
      <c r="O1995" s="2" t="s">
        <v>2093</v>
      </c>
      <c r="P1995" s="2" t="s">
        <v>23064</v>
      </c>
      <c r="Q1995" s="2" t="s">
        <v>2051</v>
      </c>
      <c r="R1995" s="2" t="s">
        <v>2067</v>
      </c>
      <c r="S1995" s="2"/>
      <c r="T1995" s="2" t="s">
        <v>1285</v>
      </c>
    </row>
    <row r="1996" spans="1:20" ht="14.25" customHeight="1">
      <c r="A1996" s="2" t="s">
        <v>30186</v>
      </c>
      <c r="B1996" s="2" t="s">
        <v>2515</v>
      </c>
      <c r="C1996" s="2" t="s">
        <v>5368</v>
      </c>
      <c r="D1996" s="2" t="s">
        <v>782</v>
      </c>
      <c r="E1996" s="2" t="s">
        <v>264</v>
      </c>
      <c r="F1996" s="2" t="s">
        <v>30187</v>
      </c>
      <c r="G1996" s="2" t="s">
        <v>2046</v>
      </c>
      <c r="H1996" s="2" t="s">
        <v>30188</v>
      </c>
      <c r="I1996" s="2"/>
      <c r="J1996" s="2"/>
      <c r="K1996" s="2"/>
      <c r="L1996" s="2"/>
      <c r="M1996" s="2" t="s">
        <v>1566</v>
      </c>
      <c r="N1996" s="2" t="s">
        <v>2058</v>
      </c>
      <c r="O1996" s="2" t="s">
        <v>2093</v>
      </c>
      <c r="P1996" s="2" t="s">
        <v>4570</v>
      </c>
      <c r="Q1996" s="2" t="s">
        <v>2051</v>
      </c>
      <c r="R1996" s="2" t="s">
        <v>2067</v>
      </c>
      <c r="S1996" s="2"/>
      <c r="T1996" s="2" t="s">
        <v>781</v>
      </c>
    </row>
    <row r="1997" spans="1:20" ht="14.25" customHeight="1">
      <c r="A1997" s="2" t="s">
        <v>30189</v>
      </c>
      <c r="B1997" s="2" t="s">
        <v>2515</v>
      </c>
      <c r="C1997" s="2" t="s">
        <v>30190</v>
      </c>
      <c r="D1997" s="2" t="s">
        <v>543</v>
      </c>
      <c r="E1997" s="2" t="s">
        <v>264</v>
      </c>
      <c r="F1997" s="2" t="s">
        <v>29280</v>
      </c>
      <c r="G1997" s="2" t="s">
        <v>2046</v>
      </c>
      <c r="H1997" s="2" t="s">
        <v>30191</v>
      </c>
      <c r="I1997" s="2"/>
      <c r="J1997" s="2"/>
      <c r="K1997" s="2"/>
      <c r="L1997" s="2"/>
      <c r="M1997" s="2" t="s">
        <v>1566</v>
      </c>
      <c r="N1997" s="2" t="s">
        <v>2048</v>
      </c>
      <c r="O1997" s="2" t="s">
        <v>2199</v>
      </c>
      <c r="P1997" s="2" t="s">
        <v>4570</v>
      </c>
      <c r="Q1997" s="2" t="s">
        <v>2051</v>
      </c>
      <c r="R1997" s="2" t="s">
        <v>2200</v>
      </c>
      <c r="S1997" s="2"/>
      <c r="T1997" s="2" t="s">
        <v>542</v>
      </c>
    </row>
    <row r="1998" spans="1:20" ht="14.25" customHeight="1">
      <c r="A1998" s="2" t="s">
        <v>30192</v>
      </c>
      <c r="B1998" s="2" t="s">
        <v>2515</v>
      </c>
      <c r="C1998" s="2" t="s">
        <v>30193</v>
      </c>
      <c r="D1998" s="2" t="s">
        <v>886</v>
      </c>
      <c r="E1998" s="2" t="s">
        <v>264</v>
      </c>
      <c r="F1998" s="2" t="s">
        <v>2112</v>
      </c>
      <c r="G1998" s="2" t="s">
        <v>2046</v>
      </c>
      <c r="H1998" s="2" t="s">
        <v>30194</v>
      </c>
      <c r="I1998" s="2" t="s">
        <v>29329</v>
      </c>
      <c r="J1998" s="2"/>
      <c r="K1998" s="2"/>
      <c r="L1998" s="2" t="s">
        <v>2126</v>
      </c>
      <c r="M1998" s="2" t="s">
        <v>1566</v>
      </c>
      <c r="N1998" s="2" t="s">
        <v>2058</v>
      </c>
      <c r="O1998" s="2" t="s">
        <v>2093</v>
      </c>
      <c r="P1998" s="2" t="s">
        <v>4630</v>
      </c>
      <c r="Q1998" s="2" t="s">
        <v>2051</v>
      </c>
      <c r="R1998" s="2" t="s">
        <v>2067</v>
      </c>
      <c r="S1998" s="2"/>
      <c r="T1998" s="2" t="s">
        <v>885</v>
      </c>
    </row>
    <row r="1999" spans="1:20" ht="14.25" customHeight="1">
      <c r="A1999" s="2" t="s">
        <v>30195</v>
      </c>
      <c r="B1999" s="2" t="s">
        <v>2515</v>
      </c>
      <c r="C1999" s="2" t="s">
        <v>30196</v>
      </c>
      <c r="D1999" s="2" t="s">
        <v>385</v>
      </c>
      <c r="E1999" s="2" t="s">
        <v>96</v>
      </c>
      <c r="F1999" s="2" t="s">
        <v>30197</v>
      </c>
      <c r="G1999" s="2" t="s">
        <v>2046</v>
      </c>
      <c r="H1999" s="2" t="s">
        <v>30198</v>
      </c>
      <c r="I1999" s="2">
        <v>447790602187</v>
      </c>
      <c r="J1999" s="2">
        <v>442074922603</v>
      </c>
      <c r="K1999" s="2"/>
      <c r="L1999" s="2"/>
      <c r="M1999" s="2" t="s">
        <v>1566</v>
      </c>
      <c r="N1999" s="2" t="s">
        <v>2048</v>
      </c>
      <c r="O1999" s="2" t="s">
        <v>2179</v>
      </c>
      <c r="P1999" s="2" t="s">
        <v>2562</v>
      </c>
      <c r="Q1999" s="2" t="s">
        <v>2051</v>
      </c>
      <c r="R1999" s="2" t="s">
        <v>2067</v>
      </c>
      <c r="S1999" s="2"/>
      <c r="T1999" s="2" t="s">
        <v>384</v>
      </c>
    </row>
    <row r="2000" spans="1:20" ht="14.25" customHeight="1">
      <c r="A2000" s="2" t="s">
        <v>30199</v>
      </c>
      <c r="B2000" s="2" t="s">
        <v>2515</v>
      </c>
      <c r="C2000" s="2" t="s">
        <v>3779</v>
      </c>
      <c r="D2000" s="2" t="s">
        <v>433</v>
      </c>
      <c r="E2000" s="2" t="s">
        <v>264</v>
      </c>
      <c r="F2000" s="2" t="s">
        <v>4565</v>
      </c>
      <c r="G2000" s="2" t="s">
        <v>2046</v>
      </c>
      <c r="H2000" s="2" t="s">
        <v>30200</v>
      </c>
      <c r="I2000" s="2">
        <v>447816162942</v>
      </c>
      <c r="J2000" s="2"/>
      <c r="K2000" s="2"/>
      <c r="L2000" s="2"/>
      <c r="M2000" s="2" t="s">
        <v>1566</v>
      </c>
      <c r="N2000" s="2" t="s">
        <v>2058</v>
      </c>
      <c r="O2000" s="2" t="s">
        <v>2145</v>
      </c>
      <c r="P2000" s="2" t="s">
        <v>30201</v>
      </c>
      <c r="Q2000" s="2" t="s">
        <v>2051</v>
      </c>
      <c r="R2000" s="2" t="s">
        <v>2067</v>
      </c>
      <c r="S2000" s="2"/>
      <c r="T2000" s="2" t="s">
        <v>432</v>
      </c>
    </row>
    <row r="2001" spans="1:20" ht="14.25" customHeight="1">
      <c r="A2001" s="2" t="s">
        <v>30202</v>
      </c>
      <c r="B2001" s="2" t="s">
        <v>2515</v>
      </c>
      <c r="C2001" s="2" t="s">
        <v>30203</v>
      </c>
      <c r="D2001" s="2" t="s">
        <v>126</v>
      </c>
      <c r="E2001" s="2" t="s">
        <v>96</v>
      </c>
      <c r="F2001" s="2" t="s">
        <v>30204</v>
      </c>
      <c r="G2001" s="2" t="s">
        <v>2046</v>
      </c>
      <c r="H2001" s="2" t="s">
        <v>30205</v>
      </c>
      <c r="I2001" s="2">
        <v>447803551976</v>
      </c>
      <c r="J2001" s="2"/>
      <c r="K2001" s="2"/>
      <c r="L2001" s="2"/>
      <c r="M2001" s="2" t="s">
        <v>1566</v>
      </c>
      <c r="N2001" s="2" t="s">
        <v>2048</v>
      </c>
      <c r="O2001" s="2" t="s">
        <v>2199</v>
      </c>
      <c r="P2001" s="2" t="s">
        <v>2108</v>
      </c>
      <c r="Q2001" s="2" t="s">
        <v>2051</v>
      </c>
      <c r="R2001" s="2" t="s">
        <v>2052</v>
      </c>
      <c r="S2001" s="2"/>
      <c r="T2001" s="2" t="s">
        <v>125</v>
      </c>
    </row>
    <row r="2002" spans="1:20" ht="14.25" customHeight="1">
      <c r="A2002" s="2" t="s">
        <v>30206</v>
      </c>
      <c r="B2002" s="2" t="s">
        <v>2515</v>
      </c>
      <c r="C2002" s="2" t="s">
        <v>19512</v>
      </c>
      <c r="D2002" s="2" t="s">
        <v>1130</v>
      </c>
      <c r="E2002" s="2" t="s">
        <v>264</v>
      </c>
      <c r="F2002" s="2" t="s">
        <v>2210</v>
      </c>
      <c r="G2002" s="2" t="s">
        <v>2046</v>
      </c>
      <c r="H2002" s="2" t="s">
        <v>30207</v>
      </c>
      <c r="I2002" s="2">
        <v>447789794735</v>
      </c>
      <c r="J2002" s="2"/>
      <c r="K2002" s="2"/>
      <c r="L2002" s="2"/>
      <c r="M2002" s="2" t="s">
        <v>59</v>
      </c>
      <c r="N2002" s="2" t="s">
        <v>2058</v>
      </c>
      <c r="O2002" s="2" t="s">
        <v>2101</v>
      </c>
      <c r="P2002" s="2" t="s">
        <v>23298</v>
      </c>
      <c r="Q2002" s="2" t="s">
        <v>2051</v>
      </c>
      <c r="R2002" s="2"/>
      <c r="S2002" s="2"/>
      <c r="T2002" s="2" t="s">
        <v>1129</v>
      </c>
    </row>
    <row r="2003" spans="1:20" ht="14.25" customHeight="1">
      <c r="A2003" s="2" t="s">
        <v>30208</v>
      </c>
      <c r="B2003" s="2" t="s">
        <v>30209</v>
      </c>
      <c r="C2003" s="2" t="s">
        <v>30210</v>
      </c>
      <c r="D2003" s="2" t="s">
        <v>30211</v>
      </c>
      <c r="E2003" s="2" t="s">
        <v>264</v>
      </c>
      <c r="F2003" s="2" t="s">
        <v>2320</v>
      </c>
      <c r="G2003" s="2" t="s">
        <v>23895</v>
      </c>
      <c r="H2003" s="2" t="s">
        <v>30212</v>
      </c>
      <c r="I2003" s="2"/>
      <c r="J2003" s="2"/>
      <c r="K2003" s="2"/>
      <c r="L2003" s="2"/>
      <c r="M2003" s="2" t="s">
        <v>59</v>
      </c>
      <c r="N2003" s="2" t="s">
        <v>2058</v>
      </c>
      <c r="O2003" s="2" t="s">
        <v>2322</v>
      </c>
      <c r="P2003" s="2" t="s">
        <v>2609</v>
      </c>
      <c r="Q2003" s="2" t="s">
        <v>2051</v>
      </c>
      <c r="R2003" s="2" t="s">
        <v>2052</v>
      </c>
      <c r="S2003" s="2"/>
      <c r="T2003" s="2" t="s">
        <v>30213</v>
      </c>
    </row>
    <row r="2004" spans="1:20" ht="14.25" customHeight="1">
      <c r="A2004" s="2" t="s">
        <v>30214</v>
      </c>
      <c r="B2004" s="2" t="s">
        <v>30215</v>
      </c>
      <c r="C2004" s="2" t="s">
        <v>30216</v>
      </c>
      <c r="D2004" s="2" t="s">
        <v>102</v>
      </c>
      <c r="E2004" s="2" t="s">
        <v>96</v>
      </c>
      <c r="F2004" s="2" t="s">
        <v>30217</v>
      </c>
      <c r="G2004" s="2" t="s">
        <v>2046</v>
      </c>
      <c r="H2004" s="2" t="s">
        <v>30218</v>
      </c>
      <c r="I2004" s="2"/>
      <c r="J2004" s="2"/>
      <c r="K2004" s="2"/>
      <c r="L2004" s="2"/>
      <c r="M2004" s="2" t="s">
        <v>1566</v>
      </c>
      <c r="N2004" s="2" t="s">
        <v>2058</v>
      </c>
      <c r="O2004" s="2" t="s">
        <v>2153</v>
      </c>
      <c r="P2004" s="2" t="s">
        <v>2289</v>
      </c>
      <c r="Q2004" s="2" t="s">
        <v>2051</v>
      </c>
      <c r="R2004" s="2" t="s">
        <v>2052</v>
      </c>
      <c r="S2004" s="2"/>
      <c r="T2004" s="2" t="s">
        <v>101</v>
      </c>
    </row>
    <row r="2005" spans="1:20" ht="14.25" customHeight="1">
      <c r="A2005" s="2" t="s">
        <v>30219</v>
      </c>
      <c r="B2005" s="2" t="s">
        <v>2500</v>
      </c>
      <c r="C2005" s="2" t="s">
        <v>9070</v>
      </c>
      <c r="D2005" s="2" t="s">
        <v>196</v>
      </c>
      <c r="E2005" s="2" t="s">
        <v>96</v>
      </c>
      <c r="F2005" s="2" t="s">
        <v>4083</v>
      </c>
      <c r="G2005" s="2" t="s">
        <v>2046</v>
      </c>
      <c r="H2005" s="2" t="s">
        <v>30220</v>
      </c>
      <c r="I2005" s="2"/>
      <c r="J2005" s="2"/>
      <c r="K2005" s="2"/>
      <c r="L2005" s="2"/>
      <c r="M2005" s="2" t="s">
        <v>1566</v>
      </c>
      <c r="N2005" s="2" t="s">
        <v>2058</v>
      </c>
      <c r="O2005" s="2" t="s">
        <v>2153</v>
      </c>
      <c r="P2005" s="2" t="s">
        <v>2534</v>
      </c>
      <c r="Q2005" s="2" t="s">
        <v>2051</v>
      </c>
      <c r="R2005" s="2" t="s">
        <v>2052</v>
      </c>
      <c r="S2005" s="2"/>
      <c r="T2005" s="2" t="s">
        <v>195</v>
      </c>
    </row>
    <row r="2006" spans="1:20" ht="14.25" customHeight="1">
      <c r="A2006" s="2" t="s">
        <v>30221</v>
      </c>
      <c r="B2006" s="2" t="s">
        <v>30222</v>
      </c>
      <c r="C2006" s="2" t="s">
        <v>30223</v>
      </c>
      <c r="D2006" s="2" t="s">
        <v>1506</v>
      </c>
      <c r="E2006" s="2" t="s">
        <v>264</v>
      </c>
      <c r="F2006" s="2" t="s">
        <v>30224</v>
      </c>
      <c r="G2006" s="2" t="s">
        <v>2046</v>
      </c>
      <c r="H2006" s="2" t="s">
        <v>30225</v>
      </c>
      <c r="I2006" s="2"/>
      <c r="J2006" s="2"/>
      <c r="K2006" s="2"/>
      <c r="L2006" s="2"/>
      <c r="M2006" s="2" t="s">
        <v>1566</v>
      </c>
      <c r="N2006" s="2" t="s">
        <v>2058</v>
      </c>
      <c r="O2006" s="2" t="s">
        <v>2093</v>
      </c>
      <c r="P2006" s="2" t="s">
        <v>2377</v>
      </c>
      <c r="Q2006" s="2" t="s">
        <v>2051</v>
      </c>
      <c r="R2006" s="2" t="s">
        <v>2067</v>
      </c>
      <c r="S2006" s="2"/>
      <c r="T2006" s="2" t="s">
        <v>1505</v>
      </c>
    </row>
    <row r="2007" spans="1:20" ht="14.25" customHeight="1">
      <c r="A2007" s="2" t="s">
        <v>30226</v>
      </c>
      <c r="B2007" s="2" t="s">
        <v>30227</v>
      </c>
      <c r="C2007" s="2" t="s">
        <v>30228</v>
      </c>
      <c r="D2007" s="2" t="s">
        <v>152</v>
      </c>
      <c r="E2007" s="2" t="s">
        <v>96</v>
      </c>
      <c r="F2007" s="2" t="s">
        <v>30229</v>
      </c>
      <c r="G2007" s="2" t="s">
        <v>2046</v>
      </c>
      <c r="H2007" s="2" t="s">
        <v>30230</v>
      </c>
      <c r="I2007" s="2"/>
      <c r="J2007" s="2"/>
      <c r="K2007" s="2"/>
      <c r="L2007" s="2"/>
      <c r="M2007" s="2" t="s">
        <v>1566</v>
      </c>
      <c r="N2007" s="2" t="s">
        <v>2058</v>
      </c>
      <c r="O2007" s="2" t="s">
        <v>2145</v>
      </c>
      <c r="P2007" s="2" t="s">
        <v>27585</v>
      </c>
      <c r="Q2007" s="2" t="s">
        <v>2051</v>
      </c>
      <c r="R2007" s="2" t="s">
        <v>2067</v>
      </c>
      <c r="S2007" s="2"/>
      <c r="T2007" s="2" t="s">
        <v>151</v>
      </c>
    </row>
    <row r="2008" spans="1:20" ht="14.25" customHeight="1">
      <c r="A2008" s="2" t="s">
        <v>30231</v>
      </c>
      <c r="B2008" s="2" t="s">
        <v>30232</v>
      </c>
      <c r="C2008" s="2" t="s">
        <v>30233</v>
      </c>
      <c r="D2008" s="2" t="s">
        <v>22998</v>
      </c>
      <c r="E2008" s="2" t="s">
        <v>264</v>
      </c>
      <c r="F2008" s="2" t="s">
        <v>7861</v>
      </c>
      <c r="G2008" s="2" t="s">
        <v>6780</v>
      </c>
      <c r="H2008" s="2" t="s">
        <v>30234</v>
      </c>
      <c r="I2008" s="2"/>
      <c r="J2008" s="2"/>
      <c r="K2008" s="2"/>
      <c r="L2008" s="2"/>
      <c r="M2008" s="2" t="s">
        <v>1566</v>
      </c>
      <c r="N2008" s="2" t="s">
        <v>2048</v>
      </c>
      <c r="O2008" s="2" t="s">
        <v>2199</v>
      </c>
      <c r="P2008" s="2" t="s">
        <v>2609</v>
      </c>
      <c r="Q2008" s="2" t="s">
        <v>2051</v>
      </c>
      <c r="R2008" s="2" t="s">
        <v>2052</v>
      </c>
      <c r="S2008" s="2"/>
      <c r="T2008" s="2" t="s">
        <v>23001</v>
      </c>
    </row>
    <row r="2009" spans="1:20" ht="14.25" customHeight="1">
      <c r="A2009" s="2" t="s">
        <v>30235</v>
      </c>
      <c r="B2009" s="2" t="s">
        <v>2500</v>
      </c>
      <c r="C2009" s="2" t="s">
        <v>16831</v>
      </c>
      <c r="D2009" s="2" t="s">
        <v>282</v>
      </c>
      <c r="E2009" s="2" t="s">
        <v>96</v>
      </c>
      <c r="F2009" s="2" t="s">
        <v>24147</v>
      </c>
      <c r="G2009" s="2" t="s">
        <v>2046</v>
      </c>
      <c r="H2009" s="2" t="s">
        <v>30236</v>
      </c>
      <c r="I2009" s="2"/>
      <c r="J2009" s="2"/>
      <c r="K2009" s="2"/>
      <c r="L2009" s="2"/>
      <c r="M2009" s="2" t="s">
        <v>1566</v>
      </c>
      <c r="N2009" s="2" t="s">
        <v>2048</v>
      </c>
      <c r="O2009" s="2" t="s">
        <v>2199</v>
      </c>
      <c r="P2009" s="2" t="s">
        <v>2456</v>
      </c>
      <c r="Q2009" s="2" t="s">
        <v>2051</v>
      </c>
      <c r="R2009" s="2" t="s">
        <v>2200</v>
      </c>
      <c r="S2009" s="2"/>
      <c r="T2009" s="2" t="s">
        <v>281</v>
      </c>
    </row>
    <row r="2010" spans="1:20" ht="14.25" customHeight="1">
      <c r="A2010" s="2" t="s">
        <v>30237</v>
      </c>
      <c r="B2010" s="2" t="s">
        <v>30238</v>
      </c>
      <c r="C2010" s="2" t="s">
        <v>30239</v>
      </c>
      <c r="D2010" s="2" t="s">
        <v>22965</v>
      </c>
      <c r="E2010" s="2" t="s">
        <v>264</v>
      </c>
      <c r="F2010" s="2" t="s">
        <v>2473</v>
      </c>
      <c r="G2010" s="2" t="s">
        <v>2404</v>
      </c>
      <c r="H2010" s="2" t="s">
        <v>30240</v>
      </c>
      <c r="I2010" s="2"/>
      <c r="J2010" s="2"/>
      <c r="K2010" s="2"/>
      <c r="L2010" s="2"/>
      <c r="M2010" s="2" t="s">
        <v>59</v>
      </c>
      <c r="N2010" s="2" t="s">
        <v>2048</v>
      </c>
      <c r="O2010" s="2" t="s">
        <v>2301</v>
      </c>
      <c r="P2010" s="2" t="s">
        <v>2609</v>
      </c>
      <c r="Q2010" s="2" t="s">
        <v>2051</v>
      </c>
      <c r="R2010" s="2" t="s">
        <v>2052</v>
      </c>
      <c r="S2010" s="2"/>
      <c r="T2010" s="2" t="s">
        <v>22967</v>
      </c>
    </row>
    <row r="2011" spans="1:20" ht="14.25" customHeight="1">
      <c r="A2011" s="22" t="s">
        <v>30241</v>
      </c>
      <c r="B2011" s="22" t="s">
        <v>30242</v>
      </c>
      <c r="C2011" s="22" t="s">
        <v>25139</v>
      </c>
      <c r="D2011" s="22" t="s">
        <v>122</v>
      </c>
      <c r="E2011" s="22" t="s">
        <v>96</v>
      </c>
      <c r="F2011" s="22" t="s">
        <v>30243</v>
      </c>
      <c r="G2011" s="22" t="s">
        <v>2046</v>
      </c>
      <c r="H2011" s="22" t="s">
        <v>30244</v>
      </c>
      <c r="I2011" s="22"/>
      <c r="J2011" s="22"/>
      <c r="K2011" s="22"/>
      <c r="L2011" s="22"/>
      <c r="M2011" s="22" t="s">
        <v>1566</v>
      </c>
      <c r="N2011" s="22" t="s">
        <v>2048</v>
      </c>
      <c r="O2011" s="22" t="s">
        <v>2179</v>
      </c>
      <c r="P2011" s="22" t="s">
        <v>2372</v>
      </c>
      <c r="Q2011" s="22" t="s">
        <v>2051</v>
      </c>
      <c r="R2011" s="2" t="s">
        <v>2052</v>
      </c>
      <c r="S2011" s="2"/>
      <c r="T2011" s="2" t="s">
        <v>121</v>
      </c>
    </row>
    <row r="2012" spans="1:20" ht="14.25" customHeight="1">
      <c r="A2012" s="2" t="s">
        <v>30245</v>
      </c>
      <c r="B2012" s="2" t="s">
        <v>30246</v>
      </c>
      <c r="C2012" s="2" t="s">
        <v>30247</v>
      </c>
      <c r="D2012" s="2" t="s">
        <v>25540</v>
      </c>
      <c r="E2012" s="2" t="s">
        <v>264</v>
      </c>
      <c r="F2012" s="2" t="s">
        <v>2320</v>
      </c>
      <c r="G2012" s="2" t="s">
        <v>2404</v>
      </c>
      <c r="H2012" s="2" t="s">
        <v>30248</v>
      </c>
      <c r="I2012" s="2"/>
      <c r="J2012" s="2"/>
      <c r="K2012" s="2"/>
      <c r="L2012" s="2"/>
      <c r="M2012" s="2" t="s">
        <v>59</v>
      </c>
      <c r="N2012" s="2" t="s">
        <v>2058</v>
      </c>
      <c r="O2012" s="2" t="s">
        <v>2322</v>
      </c>
      <c r="P2012" s="2" t="s">
        <v>2609</v>
      </c>
      <c r="Q2012" s="2" t="s">
        <v>2051</v>
      </c>
      <c r="R2012" s="2"/>
      <c r="S2012" s="2"/>
      <c r="T2012" s="2" t="s">
        <v>25542</v>
      </c>
    </row>
    <row r="2013" spans="1:20" ht="14.25" customHeight="1">
      <c r="A2013" s="2" t="s">
        <v>30249</v>
      </c>
      <c r="B2013" s="2" t="s">
        <v>30250</v>
      </c>
      <c r="C2013" s="2" t="s">
        <v>30251</v>
      </c>
      <c r="D2013" s="2" t="s">
        <v>541</v>
      </c>
      <c r="E2013" s="2" t="s">
        <v>264</v>
      </c>
      <c r="F2013" s="2" t="s">
        <v>2210</v>
      </c>
      <c r="G2013" s="2" t="s">
        <v>2046</v>
      </c>
      <c r="H2013" s="2" t="s">
        <v>30252</v>
      </c>
      <c r="I2013" s="2"/>
      <c r="J2013" s="2"/>
      <c r="K2013" s="2"/>
      <c r="L2013" s="2"/>
      <c r="M2013" s="2" t="s">
        <v>59</v>
      </c>
      <c r="N2013" s="2" t="s">
        <v>2058</v>
      </c>
      <c r="O2013" s="2" t="s">
        <v>2101</v>
      </c>
      <c r="P2013" s="2" t="s">
        <v>20494</v>
      </c>
      <c r="Q2013" s="2" t="s">
        <v>2051</v>
      </c>
      <c r="R2013" s="2" t="s">
        <v>2067</v>
      </c>
      <c r="S2013" s="2"/>
      <c r="T2013" s="2" t="s">
        <v>540</v>
      </c>
    </row>
    <row r="2014" spans="1:20" ht="14.25" customHeight="1">
      <c r="A2014" s="2" t="s">
        <v>30253</v>
      </c>
      <c r="B2014" s="2" t="s">
        <v>30254</v>
      </c>
      <c r="C2014" s="2" t="s">
        <v>12324</v>
      </c>
      <c r="D2014" s="2" t="s">
        <v>206</v>
      </c>
      <c r="E2014" s="2" t="s">
        <v>264</v>
      </c>
      <c r="F2014" s="2" t="s">
        <v>30255</v>
      </c>
      <c r="G2014" s="2" t="s">
        <v>2046</v>
      </c>
      <c r="H2014" s="2" t="s">
        <v>30256</v>
      </c>
      <c r="I2014" s="2"/>
      <c r="J2014" s="2" t="s">
        <v>30257</v>
      </c>
      <c r="K2014" s="2"/>
      <c r="L2014" s="2"/>
      <c r="M2014" s="2" t="s">
        <v>60</v>
      </c>
      <c r="N2014" s="2" t="s">
        <v>2058</v>
      </c>
      <c r="O2014" s="2" t="s">
        <v>2352</v>
      </c>
      <c r="P2014" s="2" t="s">
        <v>2631</v>
      </c>
      <c r="Q2014" s="2" t="s">
        <v>2051</v>
      </c>
      <c r="R2014" s="2" t="s">
        <v>2052</v>
      </c>
      <c r="S2014" s="2"/>
      <c r="T2014" s="2" t="s">
        <v>205</v>
      </c>
    </row>
    <row r="2015" spans="1:20" ht="14.25" customHeight="1">
      <c r="A2015" s="2" t="s">
        <v>30258</v>
      </c>
      <c r="B2015" s="2" t="s">
        <v>9085</v>
      </c>
      <c r="C2015" s="2" t="s">
        <v>17236</v>
      </c>
      <c r="D2015" s="2" t="s">
        <v>25443</v>
      </c>
      <c r="E2015" s="2" t="s">
        <v>264</v>
      </c>
      <c r="F2015" s="2" t="s">
        <v>2112</v>
      </c>
      <c r="G2015" s="2" t="s">
        <v>2046</v>
      </c>
      <c r="H2015" s="2" t="s">
        <v>30259</v>
      </c>
      <c r="I2015" s="2"/>
      <c r="J2015" s="2"/>
      <c r="K2015" s="2"/>
      <c r="L2015" s="2"/>
      <c r="M2015" s="2" t="s">
        <v>1566</v>
      </c>
      <c r="N2015" s="2" t="s">
        <v>2058</v>
      </c>
      <c r="O2015" s="2" t="s">
        <v>2093</v>
      </c>
      <c r="P2015" s="2" t="s">
        <v>4570</v>
      </c>
      <c r="Q2015" s="2" t="s">
        <v>2051</v>
      </c>
      <c r="R2015" s="2" t="s">
        <v>2067</v>
      </c>
      <c r="S2015" s="2"/>
      <c r="T2015" s="2" t="s">
        <v>185</v>
      </c>
    </row>
    <row r="2016" spans="1:20" ht="14.25" customHeight="1">
      <c r="A2016" s="2" t="s">
        <v>30260</v>
      </c>
      <c r="B2016" s="2" t="s">
        <v>9085</v>
      </c>
      <c r="C2016" s="2" t="s">
        <v>30261</v>
      </c>
      <c r="D2016" s="2" t="s">
        <v>94</v>
      </c>
      <c r="E2016" s="2" t="s">
        <v>96</v>
      </c>
      <c r="F2016" s="2" t="s">
        <v>30262</v>
      </c>
      <c r="G2016" s="2" t="s">
        <v>2046</v>
      </c>
      <c r="H2016" s="2" t="s">
        <v>30263</v>
      </c>
      <c r="I2016" s="2"/>
      <c r="J2016" s="2"/>
      <c r="K2016" s="2"/>
      <c r="L2016" s="2"/>
      <c r="M2016" s="2" t="s">
        <v>1566</v>
      </c>
      <c r="N2016" s="2" t="s">
        <v>2058</v>
      </c>
      <c r="O2016" s="2" t="s">
        <v>2153</v>
      </c>
      <c r="P2016" s="2" t="s">
        <v>2377</v>
      </c>
      <c r="Q2016" s="2" t="s">
        <v>2051</v>
      </c>
      <c r="R2016" s="2" t="s">
        <v>2200</v>
      </c>
      <c r="S2016" s="2"/>
      <c r="T2016" s="2" t="s">
        <v>93</v>
      </c>
    </row>
    <row r="2017" spans="1:20" ht="14.25" customHeight="1">
      <c r="A2017" s="2" t="s">
        <v>30264</v>
      </c>
      <c r="B2017" s="2" t="s">
        <v>30265</v>
      </c>
      <c r="C2017" s="2" t="s">
        <v>30266</v>
      </c>
      <c r="D2017" s="2" t="s">
        <v>682</v>
      </c>
      <c r="E2017" s="2" t="s">
        <v>264</v>
      </c>
      <c r="F2017" s="2" t="s">
        <v>30267</v>
      </c>
      <c r="G2017" s="2" t="s">
        <v>2046</v>
      </c>
      <c r="H2017" s="2" t="s">
        <v>30268</v>
      </c>
      <c r="I2017" s="2"/>
      <c r="J2017" s="2"/>
      <c r="K2017" s="2"/>
      <c r="L2017" s="2"/>
      <c r="M2017" s="2" t="s">
        <v>1566</v>
      </c>
      <c r="N2017" s="2" t="s">
        <v>2048</v>
      </c>
      <c r="O2017" s="2" t="s">
        <v>2179</v>
      </c>
      <c r="P2017" s="2" t="s">
        <v>2377</v>
      </c>
      <c r="Q2017" s="2" t="s">
        <v>2051</v>
      </c>
      <c r="R2017" s="2" t="s">
        <v>2052</v>
      </c>
      <c r="S2017" s="2"/>
      <c r="T2017" s="2" t="s">
        <v>681</v>
      </c>
    </row>
    <row r="2018" spans="1:20" ht="14.25" customHeight="1">
      <c r="A2018" s="2" t="s">
        <v>30269</v>
      </c>
      <c r="B2018" s="2" t="s">
        <v>2471</v>
      </c>
      <c r="C2018" s="2" t="s">
        <v>3384</v>
      </c>
      <c r="D2018" s="2" t="s">
        <v>488</v>
      </c>
      <c r="E2018" s="2" t="s">
        <v>264</v>
      </c>
      <c r="F2018" s="2" t="s">
        <v>30270</v>
      </c>
      <c r="G2018" s="2" t="s">
        <v>2046</v>
      </c>
      <c r="H2018" s="2" t="s">
        <v>30271</v>
      </c>
      <c r="I2018" s="2"/>
      <c r="J2018" s="2"/>
      <c r="K2018" s="2"/>
      <c r="L2018" s="2"/>
      <c r="M2018" s="2" t="s">
        <v>59</v>
      </c>
      <c r="N2018" s="2" t="s">
        <v>2058</v>
      </c>
      <c r="O2018" s="2" t="s">
        <v>2322</v>
      </c>
      <c r="P2018" s="2" t="s">
        <v>24195</v>
      </c>
      <c r="Q2018" s="2" t="s">
        <v>2051</v>
      </c>
      <c r="R2018" s="2"/>
      <c r="S2018" s="2"/>
      <c r="T2018" s="2" t="s">
        <v>487</v>
      </c>
    </row>
    <row r="2019" spans="1:20" ht="14.25" customHeight="1">
      <c r="A2019" s="2" t="s">
        <v>30272</v>
      </c>
      <c r="B2019" s="2" t="s">
        <v>2471</v>
      </c>
      <c r="C2019" s="2" t="s">
        <v>2196</v>
      </c>
      <c r="D2019" s="2" t="s">
        <v>99</v>
      </c>
      <c r="E2019" s="2" t="s">
        <v>96</v>
      </c>
      <c r="F2019" s="2" t="s">
        <v>30273</v>
      </c>
      <c r="G2019" s="2" t="s">
        <v>2046</v>
      </c>
      <c r="H2019" s="2" t="s">
        <v>30274</v>
      </c>
      <c r="I2019" s="2"/>
      <c r="J2019" s="2"/>
      <c r="K2019" s="2"/>
      <c r="L2019" s="2"/>
      <c r="M2019" s="2" t="s">
        <v>1566</v>
      </c>
      <c r="N2019" s="2" t="s">
        <v>2048</v>
      </c>
      <c r="O2019" s="2" t="s">
        <v>2179</v>
      </c>
      <c r="P2019" s="2" t="s">
        <v>23417</v>
      </c>
      <c r="Q2019" s="2" t="s">
        <v>2051</v>
      </c>
      <c r="R2019" s="2" t="s">
        <v>2067</v>
      </c>
      <c r="S2019" s="2"/>
      <c r="T2019" s="2" t="s">
        <v>98</v>
      </c>
    </row>
    <row r="2020" spans="1:20" ht="14.25" customHeight="1">
      <c r="A2020" s="2" t="s">
        <v>30275</v>
      </c>
      <c r="B2020" s="2" t="s">
        <v>15104</v>
      </c>
      <c r="C2020" s="2" t="s">
        <v>30276</v>
      </c>
      <c r="D2020" s="2" t="s">
        <v>441</v>
      </c>
      <c r="E2020" s="2" t="s">
        <v>264</v>
      </c>
      <c r="F2020" s="2" t="s">
        <v>30277</v>
      </c>
      <c r="G2020" s="2" t="s">
        <v>2046</v>
      </c>
      <c r="H2020" s="2" t="s">
        <v>30278</v>
      </c>
      <c r="I2020" s="2" t="s">
        <v>29394</v>
      </c>
      <c r="J2020" s="2"/>
      <c r="K2020" s="2"/>
      <c r="L2020" s="2" t="s">
        <v>2287</v>
      </c>
      <c r="M2020" s="2" t="s">
        <v>1566</v>
      </c>
      <c r="N2020" s="2" t="s">
        <v>2058</v>
      </c>
      <c r="O2020" s="2" t="s">
        <v>2259</v>
      </c>
      <c r="P2020" s="2" t="s">
        <v>2562</v>
      </c>
      <c r="Q2020" s="2" t="s">
        <v>2051</v>
      </c>
      <c r="R2020" s="2" t="s">
        <v>2067</v>
      </c>
      <c r="S2020" s="2"/>
      <c r="T2020" s="2" t="s">
        <v>440</v>
      </c>
    </row>
    <row r="2021" spans="1:20" ht="14.25" customHeight="1">
      <c r="A2021" s="2" t="s">
        <v>30279</v>
      </c>
      <c r="B2021" s="2" t="s">
        <v>30280</v>
      </c>
      <c r="C2021" s="2" t="s">
        <v>30281</v>
      </c>
      <c r="D2021" s="2" t="s">
        <v>158</v>
      </c>
      <c r="E2021" s="2" t="s">
        <v>96</v>
      </c>
      <c r="F2021" s="2" t="s">
        <v>30282</v>
      </c>
      <c r="G2021" s="2" t="s">
        <v>2046</v>
      </c>
      <c r="H2021" s="2" t="s">
        <v>30283</v>
      </c>
      <c r="I2021" s="2"/>
      <c r="J2021" s="2"/>
      <c r="K2021" s="2"/>
      <c r="L2021" s="2"/>
      <c r="M2021" s="2" t="s">
        <v>1566</v>
      </c>
      <c r="N2021" s="2" t="s">
        <v>2058</v>
      </c>
      <c r="O2021" s="2" t="s">
        <v>2153</v>
      </c>
      <c r="P2021" s="2" t="s">
        <v>2108</v>
      </c>
      <c r="Q2021" s="2" t="s">
        <v>2051</v>
      </c>
      <c r="R2021" s="2" t="s">
        <v>2200</v>
      </c>
      <c r="S2021" s="2"/>
      <c r="T2021" s="2" t="s">
        <v>157</v>
      </c>
    </row>
    <row r="2022" spans="1:20" ht="14.25" customHeight="1">
      <c r="A2022" s="2" t="s">
        <v>30284</v>
      </c>
      <c r="B2022" s="2" t="s">
        <v>19973</v>
      </c>
      <c r="C2022" s="2" t="s">
        <v>20808</v>
      </c>
      <c r="D2022" s="2" t="s">
        <v>118</v>
      </c>
      <c r="E2022" s="2" t="s">
        <v>96</v>
      </c>
      <c r="F2022" s="2" t="s">
        <v>30285</v>
      </c>
      <c r="G2022" s="2" t="s">
        <v>2046</v>
      </c>
      <c r="H2022" s="2" t="s">
        <v>30286</v>
      </c>
      <c r="I2022" s="2"/>
      <c r="J2022" s="2"/>
      <c r="K2022" s="2"/>
      <c r="L2022" s="2"/>
      <c r="M2022" s="2" t="s">
        <v>1566</v>
      </c>
      <c r="N2022" s="2" t="s">
        <v>2058</v>
      </c>
      <c r="O2022" s="2" t="s">
        <v>2153</v>
      </c>
      <c r="P2022" s="2" t="s">
        <v>2108</v>
      </c>
      <c r="Q2022" s="2" t="s">
        <v>2051</v>
      </c>
      <c r="R2022" s="2" t="s">
        <v>2200</v>
      </c>
      <c r="S2022" s="2"/>
      <c r="T2022" s="2" t="s">
        <v>117</v>
      </c>
    </row>
    <row r="2023" spans="1:20" ht="14.25" customHeight="1">
      <c r="A2023" s="2" t="s">
        <v>30287</v>
      </c>
      <c r="B2023" s="2" t="s">
        <v>30288</v>
      </c>
      <c r="C2023" s="2" t="s">
        <v>30289</v>
      </c>
      <c r="D2023" s="2" t="s">
        <v>30290</v>
      </c>
      <c r="E2023" s="2" t="s">
        <v>264</v>
      </c>
      <c r="F2023" s="2" t="s">
        <v>2489</v>
      </c>
      <c r="G2023" s="2" t="s">
        <v>18247</v>
      </c>
      <c r="H2023" s="2" t="s">
        <v>30291</v>
      </c>
      <c r="I2023" s="2"/>
      <c r="J2023" s="2"/>
      <c r="K2023" s="2"/>
      <c r="L2023" s="2"/>
      <c r="M2023" s="2" t="s">
        <v>60</v>
      </c>
      <c r="N2023" s="2" t="s">
        <v>2058</v>
      </c>
      <c r="O2023" s="2" t="s">
        <v>2491</v>
      </c>
      <c r="P2023" s="2" t="s">
        <v>2609</v>
      </c>
      <c r="Q2023" s="2" t="s">
        <v>2051</v>
      </c>
      <c r="R2023" s="2" t="s">
        <v>2067</v>
      </c>
      <c r="S2023" s="2"/>
      <c r="T2023" s="2" t="s">
        <v>30292</v>
      </c>
    </row>
    <row r="2024" spans="1:20" ht="14.25" customHeight="1">
      <c r="A2024" s="2" t="s">
        <v>30293</v>
      </c>
      <c r="B2024" s="2" t="s">
        <v>22153</v>
      </c>
      <c r="C2024" s="2" t="s">
        <v>30294</v>
      </c>
      <c r="D2024" s="2" t="s">
        <v>28021</v>
      </c>
      <c r="E2024" s="2" t="s">
        <v>264</v>
      </c>
      <c r="F2024" s="2" t="s">
        <v>2320</v>
      </c>
      <c r="G2024" s="2" t="s">
        <v>23895</v>
      </c>
      <c r="H2024" s="2" t="s">
        <v>30295</v>
      </c>
      <c r="I2024" s="2"/>
      <c r="J2024" s="2"/>
      <c r="K2024" s="2"/>
      <c r="L2024" s="2"/>
      <c r="M2024" s="2" t="s">
        <v>59</v>
      </c>
      <c r="N2024" s="2" t="s">
        <v>2058</v>
      </c>
      <c r="O2024" s="2" t="s">
        <v>2322</v>
      </c>
      <c r="P2024" s="2" t="s">
        <v>4630</v>
      </c>
      <c r="Q2024" s="2" t="s">
        <v>2051</v>
      </c>
      <c r="R2024" s="2" t="s">
        <v>2067</v>
      </c>
      <c r="S2024" s="2"/>
      <c r="T2024" s="2" t="s">
        <v>28023</v>
      </c>
    </row>
    <row r="2025" spans="1:20" ht="14.25" customHeight="1">
      <c r="A2025" s="2" t="s">
        <v>30296</v>
      </c>
      <c r="B2025" s="2" t="s">
        <v>22153</v>
      </c>
      <c r="C2025" s="2" t="s">
        <v>30297</v>
      </c>
      <c r="D2025" s="2" t="s">
        <v>23118</v>
      </c>
      <c r="E2025" s="2" t="s">
        <v>264</v>
      </c>
      <c r="F2025" s="2" t="s">
        <v>2210</v>
      </c>
      <c r="G2025" s="2" t="s">
        <v>2091</v>
      </c>
      <c r="H2025" s="2" t="s">
        <v>30298</v>
      </c>
      <c r="I2025" s="2"/>
      <c r="J2025" s="2"/>
      <c r="K2025" s="2"/>
      <c r="L2025" s="2"/>
      <c r="M2025" s="2" t="s">
        <v>59</v>
      </c>
      <c r="N2025" s="2" t="s">
        <v>2058</v>
      </c>
      <c r="O2025" s="2" t="s">
        <v>2101</v>
      </c>
      <c r="P2025" s="2" t="s">
        <v>2609</v>
      </c>
      <c r="Q2025" s="2" t="s">
        <v>2051</v>
      </c>
      <c r="R2025" s="2" t="s">
        <v>2067</v>
      </c>
      <c r="S2025" s="2"/>
      <c r="T2025" s="2" t="s">
        <v>23120</v>
      </c>
    </row>
    <row r="2026" spans="1:20" ht="14.25" customHeight="1">
      <c r="A2026" s="2" t="s">
        <v>30299</v>
      </c>
      <c r="B2026" s="2" t="s">
        <v>30300</v>
      </c>
      <c r="C2026" s="2" t="s">
        <v>30301</v>
      </c>
      <c r="D2026" s="2" t="s">
        <v>480</v>
      </c>
      <c r="E2026" s="2" t="s">
        <v>96</v>
      </c>
      <c r="F2026" s="2" t="s">
        <v>30302</v>
      </c>
      <c r="G2026" s="2" t="s">
        <v>2046</v>
      </c>
      <c r="H2026" s="2" t="s">
        <v>30303</v>
      </c>
      <c r="I2026" s="2"/>
      <c r="J2026" s="2"/>
      <c r="K2026" s="2"/>
      <c r="L2026" s="2" t="s">
        <v>23385</v>
      </c>
      <c r="M2026" s="2" t="s">
        <v>60</v>
      </c>
      <c r="N2026" s="2" t="s">
        <v>2058</v>
      </c>
      <c r="O2026" s="2" t="s">
        <v>2352</v>
      </c>
      <c r="P2026" s="2" t="s">
        <v>2631</v>
      </c>
      <c r="Q2026" s="2" t="s">
        <v>2051</v>
      </c>
      <c r="R2026" s="2" t="s">
        <v>2067</v>
      </c>
      <c r="S2026" s="2"/>
      <c r="T2026" s="2" t="s">
        <v>479</v>
      </c>
    </row>
    <row r="2027" spans="1:20" ht="14.25" customHeight="1">
      <c r="A2027" s="2" t="s">
        <v>30304</v>
      </c>
      <c r="B2027" s="2" t="s">
        <v>16782</v>
      </c>
      <c r="C2027" s="2" t="s">
        <v>5520</v>
      </c>
      <c r="D2027" s="2" t="s">
        <v>581</v>
      </c>
      <c r="E2027" s="2" t="s">
        <v>264</v>
      </c>
      <c r="F2027" s="2" t="s">
        <v>2473</v>
      </c>
      <c r="G2027" s="2" t="s">
        <v>2046</v>
      </c>
      <c r="H2027" s="2" t="s">
        <v>30305</v>
      </c>
      <c r="I2027" s="2"/>
      <c r="J2027" s="2"/>
      <c r="K2027" s="2"/>
      <c r="L2027" s="2"/>
      <c r="M2027" s="2" t="s">
        <v>59</v>
      </c>
      <c r="N2027" s="2" t="s">
        <v>2048</v>
      </c>
      <c r="O2027" s="2" t="s">
        <v>2301</v>
      </c>
      <c r="P2027" s="2" t="s">
        <v>20494</v>
      </c>
      <c r="Q2027" s="2" t="s">
        <v>2051</v>
      </c>
      <c r="R2027" s="2" t="s">
        <v>2052</v>
      </c>
      <c r="S2027" s="2"/>
      <c r="T2027" s="2" t="s">
        <v>580</v>
      </c>
    </row>
    <row r="2028" spans="1:20" ht="14.25" customHeight="1">
      <c r="A2028" s="2" t="s">
        <v>30306</v>
      </c>
      <c r="B2028" s="2" t="s">
        <v>16782</v>
      </c>
      <c r="C2028" s="2" t="s">
        <v>30307</v>
      </c>
      <c r="D2028" s="2" t="s">
        <v>94</v>
      </c>
      <c r="E2028" s="2" t="s">
        <v>96</v>
      </c>
      <c r="F2028" s="2" t="s">
        <v>30308</v>
      </c>
      <c r="G2028" s="2" t="s">
        <v>2046</v>
      </c>
      <c r="H2028" s="2" t="s">
        <v>30309</v>
      </c>
      <c r="I2028" s="2"/>
      <c r="J2028" s="2"/>
      <c r="K2028" s="2"/>
      <c r="L2028" s="2"/>
      <c r="M2028" s="2" t="s">
        <v>1566</v>
      </c>
      <c r="N2028" s="2" t="s">
        <v>2058</v>
      </c>
      <c r="O2028" s="2" t="s">
        <v>2153</v>
      </c>
      <c r="P2028" s="2" t="s">
        <v>2562</v>
      </c>
      <c r="Q2028" s="2" t="s">
        <v>2051</v>
      </c>
      <c r="R2028" s="2" t="s">
        <v>2052</v>
      </c>
      <c r="S2028" s="2"/>
      <c r="T2028" s="2" t="s">
        <v>93</v>
      </c>
    </row>
    <row r="2029" spans="1:20" ht="14.25" customHeight="1">
      <c r="A2029" s="2" t="s">
        <v>30310</v>
      </c>
      <c r="B2029" s="2" t="s">
        <v>30311</v>
      </c>
      <c r="C2029" s="2" t="s">
        <v>30312</v>
      </c>
      <c r="D2029" s="2" t="s">
        <v>30290</v>
      </c>
      <c r="E2029" s="2" t="s">
        <v>264</v>
      </c>
      <c r="F2029" s="2" t="s">
        <v>2824</v>
      </c>
      <c r="G2029" s="2" t="s">
        <v>18247</v>
      </c>
      <c r="H2029" s="2" t="s">
        <v>30313</v>
      </c>
      <c r="I2029" s="2"/>
      <c r="J2029" s="2"/>
      <c r="K2029" s="2"/>
      <c r="L2029" s="2"/>
      <c r="M2029" s="2" t="s">
        <v>60</v>
      </c>
      <c r="N2029" s="2" t="s">
        <v>2058</v>
      </c>
      <c r="O2029" s="2" t="s">
        <v>2316</v>
      </c>
      <c r="P2029" s="2" t="s">
        <v>2609</v>
      </c>
      <c r="Q2029" s="2" t="s">
        <v>2051</v>
      </c>
      <c r="R2029" s="2" t="s">
        <v>2052</v>
      </c>
      <c r="S2029" s="2"/>
      <c r="T2029" s="2" t="s">
        <v>30292</v>
      </c>
    </row>
    <row r="2030" spans="1:20" ht="14.25" customHeight="1">
      <c r="A2030" s="2" t="s">
        <v>30314</v>
      </c>
      <c r="B2030" s="2" t="s">
        <v>9381</v>
      </c>
      <c r="C2030" s="2" t="s">
        <v>30315</v>
      </c>
      <c r="D2030" s="2" t="s">
        <v>1106</v>
      </c>
      <c r="E2030" s="2" t="s">
        <v>264</v>
      </c>
      <c r="F2030" s="2" t="s">
        <v>3441</v>
      </c>
      <c r="G2030" s="2" t="s">
        <v>2046</v>
      </c>
      <c r="H2030" s="2" t="s">
        <v>30316</v>
      </c>
      <c r="I2030" s="2">
        <v>447519666553</v>
      </c>
      <c r="J2030" s="2">
        <v>442082303537</v>
      </c>
      <c r="K2030" s="2"/>
      <c r="L2030" s="2"/>
      <c r="M2030" s="2" t="s">
        <v>59</v>
      </c>
      <c r="N2030" s="2" t="s">
        <v>2058</v>
      </c>
      <c r="O2030" s="2" t="s">
        <v>2101</v>
      </c>
      <c r="P2030" s="2" t="s">
        <v>23508</v>
      </c>
      <c r="Q2030" s="2" t="s">
        <v>2051</v>
      </c>
      <c r="R2030" s="2" t="s">
        <v>2067</v>
      </c>
      <c r="S2030" s="2"/>
      <c r="T2030" s="2" t="s">
        <v>1105</v>
      </c>
    </row>
    <row r="2031" spans="1:20" ht="14.25" customHeight="1">
      <c r="A2031" s="2" t="s">
        <v>30317</v>
      </c>
      <c r="B2031" s="2" t="s">
        <v>30318</v>
      </c>
      <c r="C2031" s="2" t="s">
        <v>13656</v>
      </c>
      <c r="D2031" s="2" t="s">
        <v>1116</v>
      </c>
      <c r="E2031" s="2" t="s">
        <v>264</v>
      </c>
      <c r="F2031" s="2" t="s">
        <v>2112</v>
      </c>
      <c r="G2031" s="2" t="s">
        <v>2046</v>
      </c>
      <c r="H2031" s="2" t="s">
        <v>30319</v>
      </c>
      <c r="I2031" s="2"/>
      <c r="J2031" s="2"/>
      <c r="K2031" s="2"/>
      <c r="L2031" s="2"/>
      <c r="M2031" s="2" t="s">
        <v>1566</v>
      </c>
      <c r="N2031" s="2" t="s">
        <v>2058</v>
      </c>
      <c r="O2031" s="2" t="s">
        <v>2093</v>
      </c>
      <c r="P2031" s="2" t="s">
        <v>23064</v>
      </c>
      <c r="Q2031" s="2" t="s">
        <v>2051</v>
      </c>
      <c r="R2031" s="2" t="s">
        <v>2067</v>
      </c>
      <c r="S2031" s="2"/>
      <c r="T2031" s="2" t="s">
        <v>1115</v>
      </c>
    </row>
    <row r="2032" spans="1:20" ht="14.25" customHeight="1">
      <c r="A2032" s="2" t="s">
        <v>30320</v>
      </c>
      <c r="B2032" s="2" t="s">
        <v>17133</v>
      </c>
      <c r="C2032" s="2" t="s">
        <v>20410</v>
      </c>
      <c r="D2032" s="2" t="s">
        <v>932</v>
      </c>
      <c r="E2032" s="2" t="s">
        <v>96</v>
      </c>
      <c r="F2032" s="2" t="s">
        <v>22255</v>
      </c>
      <c r="G2032" s="2" t="s">
        <v>2046</v>
      </c>
      <c r="H2032" s="2" t="s">
        <v>30321</v>
      </c>
      <c r="I2032" s="2"/>
      <c r="J2032" s="2"/>
      <c r="K2032" s="2"/>
      <c r="L2032" s="2"/>
      <c r="M2032" s="2" t="s">
        <v>1566</v>
      </c>
      <c r="N2032" s="2" t="s">
        <v>2058</v>
      </c>
      <c r="O2032" s="2" t="s">
        <v>2153</v>
      </c>
      <c r="P2032" s="2" t="s">
        <v>2562</v>
      </c>
      <c r="Q2032" s="2" t="s">
        <v>2051</v>
      </c>
      <c r="R2032" s="2" t="s">
        <v>2052</v>
      </c>
      <c r="S2032" s="2"/>
      <c r="T2032" s="2" t="s">
        <v>931</v>
      </c>
    </row>
    <row r="2033" spans="1:20" ht="14.25" customHeight="1">
      <c r="A2033" s="2" t="s">
        <v>30322</v>
      </c>
      <c r="B2033" s="2" t="s">
        <v>30323</v>
      </c>
      <c r="C2033" s="2" t="s">
        <v>30324</v>
      </c>
      <c r="D2033" s="2" t="s">
        <v>158</v>
      </c>
      <c r="E2033" s="2" t="s">
        <v>96</v>
      </c>
      <c r="F2033" s="2" t="s">
        <v>6325</v>
      </c>
      <c r="G2033" s="2" t="s">
        <v>2046</v>
      </c>
      <c r="H2033" s="2" t="s">
        <v>30325</v>
      </c>
      <c r="I2033" s="2"/>
      <c r="J2033" s="2"/>
      <c r="K2033" s="2"/>
      <c r="L2033" s="2"/>
      <c r="M2033" s="2" t="s">
        <v>1566</v>
      </c>
      <c r="N2033" s="2" t="s">
        <v>2048</v>
      </c>
      <c r="O2033" s="2" t="s">
        <v>2179</v>
      </c>
      <c r="P2033" s="2" t="s">
        <v>2372</v>
      </c>
      <c r="Q2033" s="2" t="s">
        <v>2051</v>
      </c>
      <c r="R2033" s="2" t="s">
        <v>2052</v>
      </c>
      <c r="S2033" s="2"/>
      <c r="T2033" s="2" t="s">
        <v>157</v>
      </c>
    </row>
    <row r="2034" spans="1:20" ht="14.25" customHeight="1">
      <c r="A2034" s="2" t="s">
        <v>30326</v>
      </c>
      <c r="B2034" s="2" t="s">
        <v>30327</v>
      </c>
      <c r="C2034" s="2" t="s">
        <v>6497</v>
      </c>
      <c r="D2034" s="2" t="s">
        <v>206</v>
      </c>
      <c r="E2034" s="2" t="s">
        <v>264</v>
      </c>
      <c r="F2034" s="2" t="s">
        <v>30328</v>
      </c>
      <c r="G2034" s="2" t="s">
        <v>2046</v>
      </c>
      <c r="H2034" s="2" t="s">
        <v>30329</v>
      </c>
      <c r="I2034" s="2"/>
      <c r="J2034" s="2"/>
      <c r="K2034" s="2"/>
      <c r="L2034" s="2"/>
      <c r="M2034" s="2" t="s">
        <v>1566</v>
      </c>
      <c r="N2034" s="2" t="s">
        <v>2048</v>
      </c>
      <c r="O2034" s="2" t="s">
        <v>2179</v>
      </c>
      <c r="P2034" s="2" t="s">
        <v>4728</v>
      </c>
      <c r="Q2034" s="2" t="s">
        <v>2051</v>
      </c>
      <c r="R2034" s="2" t="s">
        <v>2052</v>
      </c>
      <c r="S2034" s="2"/>
      <c r="T2034" s="2" t="s">
        <v>205</v>
      </c>
    </row>
    <row r="2035" spans="1:20" ht="14.25" customHeight="1">
      <c r="A2035" s="2" t="s">
        <v>30330</v>
      </c>
      <c r="B2035" s="2" t="s">
        <v>7877</v>
      </c>
      <c r="C2035" s="2" t="s">
        <v>30331</v>
      </c>
      <c r="D2035" s="2" t="s">
        <v>417</v>
      </c>
      <c r="E2035" s="2" t="s">
        <v>264</v>
      </c>
      <c r="F2035" s="2" t="s">
        <v>30332</v>
      </c>
      <c r="G2035" s="2" t="s">
        <v>2046</v>
      </c>
      <c r="H2035" s="2" t="s">
        <v>30333</v>
      </c>
      <c r="I2035" s="2"/>
      <c r="J2035" s="2"/>
      <c r="K2035" s="2"/>
      <c r="L2035" s="2"/>
      <c r="M2035" s="2" t="s">
        <v>1566</v>
      </c>
      <c r="N2035" s="2" t="s">
        <v>2058</v>
      </c>
      <c r="O2035" s="2" t="s">
        <v>2145</v>
      </c>
      <c r="P2035" s="2" t="s">
        <v>2377</v>
      </c>
      <c r="Q2035" s="2" t="s">
        <v>2051</v>
      </c>
      <c r="R2035" s="2" t="s">
        <v>2067</v>
      </c>
      <c r="S2035" s="2"/>
      <c r="T2035" s="2" t="s">
        <v>416</v>
      </c>
    </row>
    <row r="2036" spans="1:20" ht="14.25" customHeight="1">
      <c r="A2036" s="2" t="s">
        <v>30334</v>
      </c>
      <c r="B2036" s="2" t="s">
        <v>7877</v>
      </c>
      <c r="C2036" s="2" t="s">
        <v>15931</v>
      </c>
      <c r="D2036" s="2" t="s">
        <v>318</v>
      </c>
      <c r="E2036" s="2" t="s">
        <v>96</v>
      </c>
      <c r="F2036" s="2" t="s">
        <v>30335</v>
      </c>
      <c r="G2036" s="2" t="s">
        <v>2046</v>
      </c>
      <c r="H2036" s="2" t="s">
        <v>30336</v>
      </c>
      <c r="I2036" s="2"/>
      <c r="J2036" s="2"/>
      <c r="K2036" s="2"/>
      <c r="L2036" s="2"/>
      <c r="M2036" s="2" t="s">
        <v>1566</v>
      </c>
      <c r="N2036" s="2" t="s">
        <v>2058</v>
      </c>
      <c r="O2036" s="2" t="s">
        <v>2145</v>
      </c>
      <c r="P2036" s="2" t="s">
        <v>3153</v>
      </c>
      <c r="Q2036" s="2" t="s">
        <v>2051</v>
      </c>
      <c r="R2036" s="2" t="s">
        <v>2052</v>
      </c>
      <c r="S2036" s="2"/>
      <c r="T2036" s="2" t="s">
        <v>317</v>
      </c>
    </row>
    <row r="2037" spans="1:20" ht="14.25" customHeight="1">
      <c r="A2037" s="2" t="s">
        <v>30337</v>
      </c>
      <c r="B2037" s="2" t="s">
        <v>7877</v>
      </c>
      <c r="C2037" s="2" t="s">
        <v>3779</v>
      </c>
      <c r="D2037" s="2" t="s">
        <v>258</v>
      </c>
      <c r="E2037" s="2" t="s">
        <v>96</v>
      </c>
      <c r="F2037" s="2" t="s">
        <v>30338</v>
      </c>
      <c r="G2037" s="2" t="s">
        <v>2046</v>
      </c>
      <c r="H2037" s="2" t="s">
        <v>30339</v>
      </c>
      <c r="I2037" s="2"/>
      <c r="J2037" s="2" t="s">
        <v>29447</v>
      </c>
      <c r="K2037" s="2"/>
      <c r="L2037" s="2"/>
      <c r="M2037" s="2" t="s">
        <v>1566</v>
      </c>
      <c r="N2037" s="2" t="s">
        <v>2058</v>
      </c>
      <c r="O2037" s="2" t="s">
        <v>2093</v>
      </c>
      <c r="P2037" s="2" t="s">
        <v>2534</v>
      </c>
      <c r="Q2037" s="2" t="s">
        <v>2051</v>
      </c>
      <c r="R2037" s="2" t="s">
        <v>2067</v>
      </c>
      <c r="S2037" s="2"/>
      <c r="T2037" s="2" t="s">
        <v>257</v>
      </c>
    </row>
    <row r="2038" spans="1:20" ht="14.25" customHeight="1">
      <c r="A2038" s="2" t="s">
        <v>30340</v>
      </c>
      <c r="B2038" s="2" t="s">
        <v>7877</v>
      </c>
      <c r="C2038" s="2" t="s">
        <v>7235</v>
      </c>
      <c r="D2038" s="2" t="s">
        <v>99</v>
      </c>
      <c r="E2038" s="2" t="s">
        <v>96</v>
      </c>
      <c r="F2038" s="2" t="s">
        <v>30341</v>
      </c>
      <c r="G2038" s="2" t="s">
        <v>2046</v>
      </c>
      <c r="H2038" s="2" t="s">
        <v>30342</v>
      </c>
      <c r="I2038" s="2"/>
      <c r="J2038" s="2"/>
      <c r="K2038" s="2"/>
      <c r="L2038" s="2"/>
      <c r="M2038" s="2" t="s">
        <v>1566</v>
      </c>
      <c r="N2038" s="2" t="s">
        <v>2058</v>
      </c>
      <c r="O2038" s="2" t="s">
        <v>2132</v>
      </c>
      <c r="P2038" s="2" t="s">
        <v>23417</v>
      </c>
      <c r="Q2038" s="2" t="s">
        <v>2051</v>
      </c>
      <c r="R2038" s="2" t="s">
        <v>2067</v>
      </c>
      <c r="S2038" s="2"/>
      <c r="T2038" s="2" t="s">
        <v>98</v>
      </c>
    </row>
    <row r="2039" spans="1:20" ht="14.25" customHeight="1">
      <c r="A2039" s="2" t="s">
        <v>30343</v>
      </c>
      <c r="B2039" s="2" t="s">
        <v>6643</v>
      </c>
      <c r="C2039" s="2" t="s">
        <v>30344</v>
      </c>
      <c r="D2039" s="2" t="s">
        <v>204</v>
      </c>
      <c r="E2039" s="2" t="s">
        <v>96</v>
      </c>
      <c r="F2039" s="2" t="s">
        <v>30345</v>
      </c>
      <c r="G2039" s="2" t="s">
        <v>2046</v>
      </c>
      <c r="H2039" s="2" t="s">
        <v>30346</v>
      </c>
      <c r="I2039" s="2"/>
      <c r="J2039" s="2"/>
      <c r="K2039" s="2"/>
      <c r="L2039" s="2"/>
      <c r="M2039" s="2" t="s">
        <v>1566</v>
      </c>
      <c r="N2039" s="2" t="s">
        <v>2058</v>
      </c>
      <c r="O2039" s="2" t="s">
        <v>2093</v>
      </c>
      <c r="P2039" s="2" t="s">
        <v>2372</v>
      </c>
      <c r="Q2039" s="2" t="s">
        <v>2051</v>
      </c>
      <c r="R2039" s="2" t="s">
        <v>2067</v>
      </c>
      <c r="S2039" s="2"/>
      <c r="T2039" s="2" t="s">
        <v>203</v>
      </c>
    </row>
    <row r="2040" spans="1:20" ht="14.25" customHeight="1">
      <c r="A2040" s="2" t="s">
        <v>30347</v>
      </c>
      <c r="B2040" s="2" t="s">
        <v>6643</v>
      </c>
      <c r="C2040" s="2" t="s">
        <v>30348</v>
      </c>
      <c r="D2040" s="2" t="s">
        <v>22998</v>
      </c>
      <c r="E2040" s="2" t="s">
        <v>264</v>
      </c>
      <c r="F2040" s="2" t="s">
        <v>30349</v>
      </c>
      <c r="G2040" s="2" t="s">
        <v>6780</v>
      </c>
      <c r="H2040" s="2" t="s">
        <v>30350</v>
      </c>
      <c r="I2040" s="2"/>
      <c r="J2040" s="2"/>
      <c r="K2040" s="2"/>
      <c r="L2040" s="2"/>
      <c r="M2040" s="2" t="s">
        <v>1566</v>
      </c>
      <c r="N2040" s="2" t="s">
        <v>2058</v>
      </c>
      <c r="O2040" s="2" t="s">
        <v>2153</v>
      </c>
      <c r="P2040" s="2" t="s">
        <v>4630</v>
      </c>
      <c r="Q2040" s="2" t="s">
        <v>2051</v>
      </c>
      <c r="R2040" s="2" t="s">
        <v>2052</v>
      </c>
      <c r="S2040" s="2"/>
      <c r="T2040" s="2" t="s">
        <v>23001</v>
      </c>
    </row>
    <row r="2041" spans="1:20" ht="14.25" customHeight="1">
      <c r="A2041" s="2" t="s">
        <v>30351</v>
      </c>
      <c r="B2041" s="2" t="s">
        <v>30352</v>
      </c>
      <c r="C2041" s="2" t="s">
        <v>30353</v>
      </c>
      <c r="D2041" s="2" t="s">
        <v>1052</v>
      </c>
      <c r="E2041" s="2" t="s">
        <v>264</v>
      </c>
      <c r="F2041" s="2" t="s">
        <v>3059</v>
      </c>
      <c r="G2041" s="2" t="s">
        <v>2046</v>
      </c>
      <c r="H2041" s="2" t="s">
        <v>30354</v>
      </c>
      <c r="I2041" s="2">
        <v>447544322112</v>
      </c>
      <c r="J2041" s="2"/>
      <c r="K2041" s="2"/>
      <c r="L2041" s="2"/>
      <c r="M2041" s="2" t="s">
        <v>60</v>
      </c>
      <c r="N2041" s="2" t="s">
        <v>2058</v>
      </c>
      <c r="O2041" s="2" t="s">
        <v>2186</v>
      </c>
      <c r="P2041" s="2" t="s">
        <v>23298</v>
      </c>
      <c r="Q2041" s="2" t="s">
        <v>2051</v>
      </c>
      <c r="R2041" s="2" t="s">
        <v>2067</v>
      </c>
      <c r="S2041" s="2"/>
      <c r="T2041" s="2" t="s">
        <v>1051</v>
      </c>
    </row>
    <row r="2042" spans="1:20" ht="14.25" customHeight="1">
      <c r="A2042" s="2" t="s">
        <v>30355</v>
      </c>
      <c r="B2042" s="2" t="s">
        <v>6647</v>
      </c>
      <c r="C2042" s="2" t="s">
        <v>30356</v>
      </c>
      <c r="D2042" s="2" t="s">
        <v>106</v>
      </c>
      <c r="E2042" s="2" t="s">
        <v>96</v>
      </c>
      <c r="F2042" s="2" t="s">
        <v>20150</v>
      </c>
      <c r="G2042" s="2" t="s">
        <v>2046</v>
      </c>
      <c r="H2042" s="2" t="s">
        <v>30357</v>
      </c>
      <c r="I2042" s="2"/>
      <c r="J2042" s="2"/>
      <c r="K2042" s="2"/>
      <c r="L2042" s="2"/>
      <c r="M2042" s="2" t="s">
        <v>1566</v>
      </c>
      <c r="N2042" s="2" t="s">
        <v>2048</v>
      </c>
      <c r="O2042" s="2" t="s">
        <v>5489</v>
      </c>
      <c r="P2042" s="2" t="s">
        <v>23523</v>
      </c>
      <c r="Q2042" s="2" t="s">
        <v>2051</v>
      </c>
      <c r="R2042" s="2" t="s">
        <v>2052</v>
      </c>
      <c r="S2042" s="2"/>
      <c r="T2042" s="2" t="s">
        <v>105</v>
      </c>
    </row>
    <row r="2043" spans="1:20" ht="14.25" customHeight="1">
      <c r="A2043" s="2" t="s">
        <v>30358</v>
      </c>
      <c r="B2043" s="2" t="s">
        <v>2411</v>
      </c>
      <c r="C2043" s="2" t="s">
        <v>30359</v>
      </c>
      <c r="D2043" s="2" t="s">
        <v>850</v>
      </c>
      <c r="E2043" s="2" t="s">
        <v>264</v>
      </c>
      <c r="F2043" s="2" t="s">
        <v>2112</v>
      </c>
      <c r="G2043" s="2" t="s">
        <v>2046</v>
      </c>
      <c r="H2043" s="2" t="s">
        <v>30360</v>
      </c>
      <c r="I2043" s="2"/>
      <c r="J2043" s="2"/>
      <c r="K2043" s="2"/>
      <c r="L2043" s="2"/>
      <c r="M2043" s="2" t="s">
        <v>1566</v>
      </c>
      <c r="N2043" s="2" t="s">
        <v>2058</v>
      </c>
      <c r="O2043" s="2" t="s">
        <v>2093</v>
      </c>
      <c r="P2043" s="2" t="s">
        <v>23064</v>
      </c>
      <c r="Q2043" s="2" t="s">
        <v>2051</v>
      </c>
      <c r="R2043" s="2" t="s">
        <v>2067</v>
      </c>
      <c r="S2043" s="2"/>
      <c r="T2043" s="2" t="s">
        <v>849</v>
      </c>
    </row>
    <row r="2044" spans="1:20" ht="14.25" customHeight="1">
      <c r="A2044" s="2" t="s">
        <v>30361</v>
      </c>
      <c r="B2044" s="2" t="s">
        <v>2411</v>
      </c>
      <c r="C2044" s="2" t="s">
        <v>30362</v>
      </c>
      <c r="D2044" s="2" t="s">
        <v>690</v>
      </c>
      <c r="E2044" s="2" t="s">
        <v>264</v>
      </c>
      <c r="F2044" s="2" t="s">
        <v>2320</v>
      </c>
      <c r="G2044" s="2" t="s">
        <v>2046</v>
      </c>
      <c r="H2044" s="2" t="s">
        <v>30363</v>
      </c>
      <c r="I2044" s="2"/>
      <c r="J2044" s="2">
        <v>441912504580</v>
      </c>
      <c r="K2044" s="2"/>
      <c r="L2044" s="2"/>
      <c r="M2044" s="2" t="s">
        <v>59</v>
      </c>
      <c r="N2044" s="2" t="s">
        <v>2058</v>
      </c>
      <c r="O2044" s="2" t="s">
        <v>2322</v>
      </c>
      <c r="P2044" s="2" t="s">
        <v>23508</v>
      </c>
      <c r="Q2044" s="2" t="s">
        <v>2051</v>
      </c>
      <c r="R2044" s="2" t="s">
        <v>2067</v>
      </c>
      <c r="S2044" s="2"/>
      <c r="T2044" s="2" t="s">
        <v>689</v>
      </c>
    </row>
    <row r="2045" spans="1:20" ht="14.25" customHeight="1">
      <c r="A2045" s="2" t="s">
        <v>30364</v>
      </c>
      <c r="B2045" s="2" t="s">
        <v>2411</v>
      </c>
      <c r="C2045" s="2" t="s">
        <v>25903</v>
      </c>
      <c r="D2045" s="2" t="s">
        <v>1552</v>
      </c>
      <c r="E2045" s="2" t="s">
        <v>264</v>
      </c>
      <c r="F2045" s="2" t="s">
        <v>30365</v>
      </c>
      <c r="G2045" s="2" t="s">
        <v>2046</v>
      </c>
      <c r="H2045" s="2" t="s">
        <v>30366</v>
      </c>
      <c r="I2045" s="2"/>
      <c r="J2045" s="2"/>
      <c r="K2045" s="2"/>
      <c r="L2045" s="2"/>
      <c r="M2045" s="2" t="s">
        <v>1566</v>
      </c>
      <c r="N2045" s="2" t="s">
        <v>2048</v>
      </c>
      <c r="O2045" s="2" t="s">
        <v>2199</v>
      </c>
      <c r="P2045" s="2" t="s">
        <v>2377</v>
      </c>
      <c r="Q2045" s="2" t="s">
        <v>2051</v>
      </c>
      <c r="R2045" s="2" t="s">
        <v>2067</v>
      </c>
      <c r="S2045" s="2"/>
      <c r="T2045" s="2" t="s">
        <v>1551</v>
      </c>
    </row>
    <row r="2046" spans="1:20" ht="14.25" customHeight="1">
      <c r="A2046" s="2" t="s">
        <v>30367</v>
      </c>
      <c r="B2046" s="2" t="s">
        <v>2411</v>
      </c>
      <c r="C2046" s="2" t="s">
        <v>13694</v>
      </c>
      <c r="D2046" s="2" t="s">
        <v>411</v>
      </c>
      <c r="E2046" s="2" t="s">
        <v>264</v>
      </c>
      <c r="F2046" s="2" t="s">
        <v>30368</v>
      </c>
      <c r="G2046" s="2" t="s">
        <v>2046</v>
      </c>
      <c r="H2046" s="2" t="s">
        <v>30369</v>
      </c>
      <c r="I2046" s="2"/>
      <c r="J2046" s="2"/>
      <c r="K2046" s="2"/>
      <c r="L2046" s="2"/>
      <c r="M2046" s="2" t="s">
        <v>1566</v>
      </c>
      <c r="N2046" s="2" t="s">
        <v>2058</v>
      </c>
      <c r="O2046" s="2" t="s">
        <v>2153</v>
      </c>
      <c r="P2046" s="2" t="s">
        <v>3363</v>
      </c>
      <c r="Q2046" s="2" t="s">
        <v>2051</v>
      </c>
      <c r="R2046" s="2" t="s">
        <v>2052</v>
      </c>
      <c r="S2046" s="2"/>
      <c r="T2046" s="2" t="s">
        <v>410</v>
      </c>
    </row>
    <row r="2047" spans="1:20" ht="14.25" customHeight="1">
      <c r="A2047" s="2" t="s">
        <v>30370</v>
      </c>
      <c r="B2047" s="2" t="s">
        <v>2411</v>
      </c>
      <c r="C2047" s="2" t="s">
        <v>30371</v>
      </c>
      <c r="D2047" s="2" t="s">
        <v>1390</v>
      </c>
      <c r="E2047" s="2" t="s">
        <v>264</v>
      </c>
      <c r="F2047" s="2" t="s">
        <v>2170</v>
      </c>
      <c r="G2047" s="2" t="s">
        <v>2046</v>
      </c>
      <c r="H2047" s="2" t="s">
        <v>30372</v>
      </c>
      <c r="I2047" s="2"/>
      <c r="J2047" s="2"/>
      <c r="K2047" s="2"/>
      <c r="L2047" s="2"/>
      <c r="M2047" s="2" t="s">
        <v>59</v>
      </c>
      <c r="N2047" s="2" t="s">
        <v>2058</v>
      </c>
      <c r="O2047" s="2" t="s">
        <v>2172</v>
      </c>
      <c r="P2047" s="2" t="s">
        <v>20494</v>
      </c>
      <c r="Q2047" s="2" t="s">
        <v>2051</v>
      </c>
      <c r="R2047" s="2" t="s">
        <v>2052</v>
      </c>
      <c r="S2047" s="2"/>
      <c r="T2047" s="2" t="s">
        <v>1389</v>
      </c>
    </row>
    <row r="2048" spans="1:20" ht="14.25" customHeight="1">
      <c r="A2048" s="2" t="s">
        <v>30373</v>
      </c>
      <c r="B2048" s="2" t="s">
        <v>2443</v>
      </c>
      <c r="C2048" s="2" t="s">
        <v>30374</v>
      </c>
      <c r="D2048" s="2" t="s">
        <v>144</v>
      </c>
      <c r="E2048" s="2" t="s">
        <v>96</v>
      </c>
      <c r="F2048" s="2" t="s">
        <v>24147</v>
      </c>
      <c r="G2048" s="2" t="s">
        <v>2046</v>
      </c>
      <c r="H2048" s="2" t="s">
        <v>30375</v>
      </c>
      <c r="I2048" s="2"/>
      <c r="J2048" s="2"/>
      <c r="K2048" s="2"/>
      <c r="L2048" s="2"/>
      <c r="M2048" s="2" t="s">
        <v>1566</v>
      </c>
      <c r="N2048" s="2" t="s">
        <v>2048</v>
      </c>
      <c r="O2048" s="2" t="s">
        <v>2199</v>
      </c>
      <c r="P2048" s="2" t="s">
        <v>2377</v>
      </c>
      <c r="Q2048" s="2" t="s">
        <v>2051</v>
      </c>
      <c r="R2048" s="2" t="s">
        <v>2200</v>
      </c>
      <c r="S2048" s="2"/>
      <c r="T2048" s="2" t="s">
        <v>143</v>
      </c>
    </row>
    <row r="2049" spans="1:20" ht="14.25" customHeight="1">
      <c r="A2049" s="2" t="s">
        <v>30376</v>
      </c>
      <c r="B2049" s="2" t="s">
        <v>2411</v>
      </c>
      <c r="C2049" s="2" t="s">
        <v>7417</v>
      </c>
      <c r="D2049" s="2" t="s">
        <v>94</v>
      </c>
      <c r="E2049" s="2" t="s">
        <v>96</v>
      </c>
      <c r="F2049" s="2" t="s">
        <v>30377</v>
      </c>
      <c r="G2049" s="2" t="s">
        <v>2046</v>
      </c>
      <c r="H2049" s="2" t="s">
        <v>30378</v>
      </c>
      <c r="I2049" s="2"/>
      <c r="J2049" s="2"/>
      <c r="K2049" s="2"/>
      <c r="L2049" s="2"/>
      <c r="M2049" s="2" t="s">
        <v>1566</v>
      </c>
      <c r="N2049" s="2" t="s">
        <v>2048</v>
      </c>
      <c r="O2049" s="2" t="s">
        <v>2179</v>
      </c>
      <c r="P2049" s="2" t="s">
        <v>3153</v>
      </c>
      <c r="Q2049" s="2" t="s">
        <v>2051</v>
      </c>
      <c r="R2049" s="2" t="s">
        <v>2052</v>
      </c>
      <c r="S2049" s="2"/>
      <c r="T2049" s="2" t="s">
        <v>93</v>
      </c>
    </row>
    <row r="2050" spans="1:20" ht="14.25" customHeight="1">
      <c r="A2050" s="2" t="s">
        <v>30379</v>
      </c>
      <c r="B2050" s="2" t="s">
        <v>2411</v>
      </c>
      <c r="C2050" s="2" t="s">
        <v>30380</v>
      </c>
      <c r="D2050" s="2" t="s">
        <v>196</v>
      </c>
      <c r="E2050" s="2" t="s">
        <v>96</v>
      </c>
      <c r="F2050" s="2" t="s">
        <v>2316</v>
      </c>
      <c r="G2050" s="2" t="s">
        <v>2046</v>
      </c>
      <c r="H2050" s="2" t="s">
        <v>30381</v>
      </c>
      <c r="I2050" s="2"/>
      <c r="J2050" s="2"/>
      <c r="K2050" s="2"/>
      <c r="L2050" s="2"/>
      <c r="M2050" s="2" t="s">
        <v>60</v>
      </c>
      <c r="N2050" s="2" t="s">
        <v>2058</v>
      </c>
      <c r="O2050" s="2" t="s">
        <v>2316</v>
      </c>
      <c r="P2050" s="2" t="s">
        <v>3061</v>
      </c>
      <c r="Q2050" s="2" t="s">
        <v>2051</v>
      </c>
      <c r="R2050" s="2" t="s">
        <v>2067</v>
      </c>
      <c r="S2050" s="2"/>
      <c r="T2050" s="2" t="s">
        <v>195</v>
      </c>
    </row>
    <row r="2051" spans="1:20" ht="14.25" customHeight="1">
      <c r="A2051" s="2" t="s">
        <v>30382</v>
      </c>
      <c r="B2051" s="2" t="s">
        <v>2411</v>
      </c>
      <c r="C2051" s="2" t="s">
        <v>30383</v>
      </c>
      <c r="D2051" s="2" t="s">
        <v>258</v>
      </c>
      <c r="E2051" s="2" t="s">
        <v>96</v>
      </c>
      <c r="F2051" s="2" t="s">
        <v>30384</v>
      </c>
      <c r="G2051" s="2" t="s">
        <v>2046</v>
      </c>
      <c r="H2051" s="2" t="s">
        <v>30385</v>
      </c>
      <c r="I2051" s="2"/>
      <c r="J2051" s="2"/>
      <c r="K2051" s="2"/>
      <c r="L2051" s="2"/>
      <c r="M2051" s="2" t="s">
        <v>60</v>
      </c>
      <c r="N2051" s="2" t="s">
        <v>2058</v>
      </c>
      <c r="O2051" s="2" t="s">
        <v>20158</v>
      </c>
      <c r="P2051" s="2" t="s">
        <v>3061</v>
      </c>
      <c r="Q2051" s="2" t="s">
        <v>2051</v>
      </c>
      <c r="R2051" s="2"/>
      <c r="S2051" s="2"/>
      <c r="T2051" s="2" t="s">
        <v>257</v>
      </c>
    </row>
    <row r="2052" spans="1:20" ht="14.25" customHeight="1">
      <c r="A2052" s="2" t="s">
        <v>30386</v>
      </c>
      <c r="B2052" s="2" t="s">
        <v>2411</v>
      </c>
      <c r="C2052" s="2" t="s">
        <v>3901</v>
      </c>
      <c r="D2052" s="2" t="s">
        <v>202</v>
      </c>
      <c r="E2052" s="2" t="s">
        <v>96</v>
      </c>
      <c r="F2052" s="2" t="s">
        <v>30387</v>
      </c>
      <c r="G2052" s="2" t="s">
        <v>2046</v>
      </c>
      <c r="H2052" s="2" t="s">
        <v>30388</v>
      </c>
      <c r="I2052" s="2"/>
      <c r="J2052" s="2"/>
      <c r="K2052" s="2"/>
      <c r="L2052" s="2"/>
      <c r="M2052" s="2" t="s">
        <v>59</v>
      </c>
      <c r="N2052" s="2" t="s">
        <v>2058</v>
      </c>
      <c r="O2052" s="2" t="s">
        <v>2101</v>
      </c>
      <c r="P2052" s="2" t="s">
        <v>2456</v>
      </c>
      <c r="Q2052" s="2" t="s">
        <v>2051</v>
      </c>
      <c r="R2052" s="2" t="s">
        <v>2052</v>
      </c>
      <c r="S2052" s="2"/>
      <c r="T2052" s="2" t="s">
        <v>201</v>
      </c>
    </row>
    <row r="2053" spans="1:20" ht="14.25" customHeight="1">
      <c r="A2053" s="2" t="s">
        <v>30389</v>
      </c>
      <c r="B2053" s="2" t="s">
        <v>2411</v>
      </c>
      <c r="C2053" s="2" t="s">
        <v>30390</v>
      </c>
      <c r="D2053" s="2" t="s">
        <v>1182</v>
      </c>
      <c r="E2053" s="2" t="s">
        <v>264</v>
      </c>
      <c r="F2053" s="2" t="s">
        <v>30391</v>
      </c>
      <c r="G2053" s="2" t="s">
        <v>2046</v>
      </c>
      <c r="H2053" s="2" t="s">
        <v>30392</v>
      </c>
      <c r="I2053" s="2"/>
      <c r="J2053" s="2"/>
      <c r="K2053" s="2"/>
      <c r="L2053" s="2"/>
      <c r="M2053" s="2" t="s">
        <v>1566</v>
      </c>
      <c r="N2053" s="2" t="s">
        <v>2058</v>
      </c>
      <c r="O2053" s="2" t="s">
        <v>2093</v>
      </c>
      <c r="P2053" s="2" t="s">
        <v>4630</v>
      </c>
      <c r="Q2053" s="2" t="s">
        <v>2051</v>
      </c>
      <c r="R2053" s="2" t="s">
        <v>2067</v>
      </c>
      <c r="S2053" s="2"/>
      <c r="T2053" s="2" t="s">
        <v>1181</v>
      </c>
    </row>
    <row r="2054" spans="1:20" ht="14.25" customHeight="1">
      <c r="A2054" s="2" t="s">
        <v>30393</v>
      </c>
      <c r="B2054" s="2" t="s">
        <v>2411</v>
      </c>
      <c r="C2054" s="2" t="s">
        <v>2412</v>
      </c>
      <c r="D2054" s="2" t="s">
        <v>437</v>
      </c>
      <c r="E2054" s="2" t="s">
        <v>96</v>
      </c>
      <c r="F2054" s="2" t="s">
        <v>2090</v>
      </c>
      <c r="G2054" s="2" t="s">
        <v>2046</v>
      </c>
      <c r="H2054" s="2" t="s">
        <v>30394</v>
      </c>
      <c r="I2054" s="2"/>
      <c r="J2054" s="2"/>
      <c r="K2054" s="2"/>
      <c r="L2054" s="2"/>
      <c r="M2054" s="2" t="s">
        <v>1566</v>
      </c>
      <c r="N2054" s="2" t="s">
        <v>2058</v>
      </c>
      <c r="O2054" s="2" t="s">
        <v>2093</v>
      </c>
      <c r="P2054" s="2" t="s">
        <v>2534</v>
      </c>
      <c r="Q2054" s="2" t="s">
        <v>2051</v>
      </c>
      <c r="R2054" s="2" t="s">
        <v>2067</v>
      </c>
      <c r="S2054" s="2"/>
      <c r="T2054" s="2" t="s">
        <v>436</v>
      </c>
    </row>
    <row r="2055" spans="1:20" ht="14.25" customHeight="1">
      <c r="A2055" s="2" t="s">
        <v>30395</v>
      </c>
      <c r="B2055" s="2" t="s">
        <v>8682</v>
      </c>
      <c r="C2055" s="2" t="s">
        <v>5335</v>
      </c>
      <c r="D2055" s="2" t="s">
        <v>130</v>
      </c>
      <c r="E2055" s="2" t="s">
        <v>96</v>
      </c>
      <c r="F2055" s="2" t="s">
        <v>7861</v>
      </c>
      <c r="G2055" s="2" t="s">
        <v>2046</v>
      </c>
      <c r="H2055" s="2" t="s">
        <v>30396</v>
      </c>
      <c r="I2055" s="2"/>
      <c r="J2055" s="2"/>
      <c r="K2055" s="2"/>
      <c r="L2055" s="2"/>
      <c r="M2055" s="2" t="s">
        <v>1566</v>
      </c>
      <c r="N2055" s="2" t="s">
        <v>2048</v>
      </c>
      <c r="O2055" s="2" t="s">
        <v>2179</v>
      </c>
      <c r="P2055" s="2" t="s">
        <v>2114</v>
      </c>
      <c r="Q2055" s="2" t="s">
        <v>2051</v>
      </c>
      <c r="R2055" s="2" t="s">
        <v>2052</v>
      </c>
      <c r="S2055" s="2"/>
      <c r="T2055" s="2" t="s">
        <v>129</v>
      </c>
    </row>
    <row r="2056" spans="1:20" ht="14.25" customHeight="1">
      <c r="A2056" s="2" t="s">
        <v>30397</v>
      </c>
      <c r="B2056" s="2" t="s">
        <v>8682</v>
      </c>
      <c r="C2056" s="2" t="s">
        <v>30398</v>
      </c>
      <c r="D2056" s="2" t="s">
        <v>102</v>
      </c>
      <c r="E2056" s="2" t="s">
        <v>96</v>
      </c>
      <c r="F2056" s="2" t="s">
        <v>30399</v>
      </c>
      <c r="G2056" s="2" t="s">
        <v>2046</v>
      </c>
      <c r="H2056" s="2" t="s">
        <v>30400</v>
      </c>
      <c r="I2056" s="2"/>
      <c r="J2056" s="2"/>
      <c r="K2056" s="2"/>
      <c r="L2056" s="2"/>
      <c r="M2056" s="2" t="s">
        <v>1566</v>
      </c>
      <c r="N2056" s="2" t="s">
        <v>2058</v>
      </c>
      <c r="O2056" s="2" t="s">
        <v>2093</v>
      </c>
      <c r="P2056" s="2" t="s">
        <v>2289</v>
      </c>
      <c r="Q2056" s="2" t="s">
        <v>2051</v>
      </c>
      <c r="R2056" s="2" t="s">
        <v>2067</v>
      </c>
      <c r="S2056" s="2"/>
      <c r="T2056" s="2" t="s">
        <v>101</v>
      </c>
    </row>
    <row r="2057" spans="1:20" ht="14.25" customHeight="1">
      <c r="A2057" s="2" t="s">
        <v>30401</v>
      </c>
      <c r="B2057" s="2" t="s">
        <v>8682</v>
      </c>
      <c r="C2057" s="2" t="s">
        <v>2985</v>
      </c>
      <c r="D2057" s="2" t="s">
        <v>126</v>
      </c>
      <c r="E2057" s="2" t="s">
        <v>96</v>
      </c>
      <c r="F2057" s="2" t="s">
        <v>30402</v>
      </c>
      <c r="G2057" s="2" t="s">
        <v>2046</v>
      </c>
      <c r="H2057" s="2" t="s">
        <v>30403</v>
      </c>
      <c r="I2057" s="2"/>
      <c r="J2057" s="2"/>
      <c r="K2057" s="2"/>
      <c r="L2057" s="2"/>
      <c r="M2057" s="2" t="s">
        <v>1566</v>
      </c>
      <c r="N2057" s="2" t="s">
        <v>2048</v>
      </c>
      <c r="O2057" s="2" t="s">
        <v>2179</v>
      </c>
      <c r="P2057" s="2" t="s">
        <v>2562</v>
      </c>
      <c r="Q2057" s="2" t="s">
        <v>2051</v>
      </c>
      <c r="R2057" s="2" t="s">
        <v>2052</v>
      </c>
      <c r="S2057" s="2"/>
      <c r="T2057" s="2" t="s">
        <v>125</v>
      </c>
    </row>
    <row r="2058" spans="1:20" ht="14.25" customHeight="1">
      <c r="A2058" s="2" t="s">
        <v>30404</v>
      </c>
      <c r="B2058" s="2" t="s">
        <v>2400</v>
      </c>
      <c r="C2058" s="2" t="s">
        <v>11418</v>
      </c>
      <c r="D2058" s="2" t="s">
        <v>316</v>
      </c>
      <c r="E2058" s="2" t="s">
        <v>96</v>
      </c>
      <c r="F2058" s="2" t="s">
        <v>30405</v>
      </c>
      <c r="G2058" s="2" t="s">
        <v>2046</v>
      </c>
      <c r="H2058" s="2" t="s">
        <v>30406</v>
      </c>
      <c r="I2058" s="2"/>
      <c r="J2058" s="2"/>
      <c r="K2058" s="2" t="s">
        <v>24697</v>
      </c>
      <c r="L2058" s="2" t="s">
        <v>24698</v>
      </c>
      <c r="M2058" s="2" t="s">
        <v>1566</v>
      </c>
      <c r="N2058" s="2" t="s">
        <v>2048</v>
      </c>
      <c r="O2058" s="2" t="s">
        <v>2179</v>
      </c>
      <c r="P2058" s="2" t="s">
        <v>2534</v>
      </c>
      <c r="Q2058" s="2" t="s">
        <v>2051</v>
      </c>
      <c r="R2058" s="2" t="s">
        <v>2052</v>
      </c>
      <c r="S2058" s="2"/>
      <c r="T2058" s="2" t="s">
        <v>315</v>
      </c>
    </row>
    <row r="2059" spans="1:20" ht="14.25" customHeight="1">
      <c r="A2059" s="2" t="s">
        <v>30407</v>
      </c>
      <c r="B2059" s="2" t="s">
        <v>18332</v>
      </c>
      <c r="C2059" s="2" t="s">
        <v>30408</v>
      </c>
      <c r="D2059" s="2" t="s">
        <v>128</v>
      </c>
      <c r="E2059" s="2" t="s">
        <v>96</v>
      </c>
      <c r="F2059" s="2" t="s">
        <v>30409</v>
      </c>
      <c r="G2059" s="2" t="s">
        <v>2046</v>
      </c>
      <c r="H2059" s="2" t="s">
        <v>30410</v>
      </c>
      <c r="I2059" s="2"/>
      <c r="J2059" s="2"/>
      <c r="K2059" s="2"/>
      <c r="L2059" s="2"/>
      <c r="M2059" s="2" t="s">
        <v>1566</v>
      </c>
      <c r="N2059" s="2" t="s">
        <v>2048</v>
      </c>
      <c r="O2059" s="2" t="s">
        <v>2179</v>
      </c>
      <c r="P2059" s="2" t="s">
        <v>3363</v>
      </c>
      <c r="Q2059" s="2" t="s">
        <v>2051</v>
      </c>
      <c r="R2059" s="2" t="s">
        <v>2052</v>
      </c>
      <c r="S2059" s="2"/>
      <c r="T2059" s="2" t="s">
        <v>127</v>
      </c>
    </row>
    <row r="2060" spans="1:20" ht="14.25" customHeight="1">
      <c r="A2060" s="2" t="s">
        <v>30411</v>
      </c>
      <c r="B2060" s="2" t="s">
        <v>30412</v>
      </c>
      <c r="C2060" s="2" t="s">
        <v>30413</v>
      </c>
      <c r="D2060" s="2" t="s">
        <v>99</v>
      </c>
      <c r="E2060" s="2" t="s">
        <v>96</v>
      </c>
      <c r="F2060" s="2" t="s">
        <v>30414</v>
      </c>
      <c r="G2060" s="2" t="s">
        <v>2046</v>
      </c>
      <c r="H2060" s="2" t="s">
        <v>30415</v>
      </c>
      <c r="I2060" s="2"/>
      <c r="J2060" s="2"/>
      <c r="K2060" s="2"/>
      <c r="L2060" s="2" t="s">
        <v>2434</v>
      </c>
      <c r="M2060" s="2" t="s">
        <v>1566</v>
      </c>
      <c r="N2060" s="2" t="s">
        <v>2058</v>
      </c>
      <c r="O2060" s="2" t="s">
        <v>2132</v>
      </c>
      <c r="P2060" s="2" t="s">
        <v>23417</v>
      </c>
      <c r="Q2060" s="2" t="s">
        <v>2051</v>
      </c>
      <c r="R2060" s="2" t="s">
        <v>2067</v>
      </c>
      <c r="S2060" s="2"/>
      <c r="T2060" s="2" t="s">
        <v>98</v>
      </c>
    </row>
    <row r="2061" spans="1:20" ht="14.25" customHeight="1">
      <c r="A2061" s="2" t="s">
        <v>30416</v>
      </c>
      <c r="B2061" s="2" t="s">
        <v>30417</v>
      </c>
      <c r="C2061" s="2" t="s">
        <v>30418</v>
      </c>
      <c r="D2061" s="2" t="s">
        <v>312</v>
      </c>
      <c r="E2061" s="2" t="s">
        <v>264</v>
      </c>
      <c r="F2061" s="2" t="s">
        <v>30419</v>
      </c>
      <c r="G2061" s="2" t="s">
        <v>2046</v>
      </c>
      <c r="H2061" s="2" t="s">
        <v>30420</v>
      </c>
      <c r="I2061" s="2"/>
      <c r="J2061" s="2"/>
      <c r="K2061" s="2"/>
      <c r="L2061" s="2"/>
      <c r="M2061" s="2" t="s">
        <v>1566</v>
      </c>
      <c r="N2061" s="2" t="s">
        <v>2058</v>
      </c>
      <c r="O2061" s="2" t="s">
        <v>2145</v>
      </c>
      <c r="P2061" s="2" t="s">
        <v>4570</v>
      </c>
      <c r="Q2061" s="2" t="s">
        <v>2051</v>
      </c>
      <c r="R2061" s="2" t="s">
        <v>2052</v>
      </c>
      <c r="S2061" s="2"/>
      <c r="T2061" s="2" t="s">
        <v>311</v>
      </c>
    </row>
    <row r="2062" spans="1:20" ht="14.25" customHeight="1">
      <c r="A2062" s="2" t="s">
        <v>30421</v>
      </c>
      <c r="B2062" s="2" t="s">
        <v>5841</v>
      </c>
      <c r="C2062" s="2" t="s">
        <v>14009</v>
      </c>
      <c r="D2062" s="2" t="s">
        <v>152</v>
      </c>
      <c r="E2062" s="2" t="s">
        <v>96</v>
      </c>
      <c r="F2062" s="2" t="s">
        <v>30422</v>
      </c>
      <c r="G2062" s="2" t="s">
        <v>2046</v>
      </c>
      <c r="H2062" s="2" t="s">
        <v>30423</v>
      </c>
      <c r="I2062" s="2"/>
      <c r="J2062" s="2"/>
      <c r="K2062" s="2"/>
      <c r="L2062" s="2"/>
      <c r="M2062" s="2" t="s">
        <v>1566</v>
      </c>
      <c r="N2062" s="2" t="s">
        <v>2058</v>
      </c>
      <c r="O2062" s="2" t="s">
        <v>2059</v>
      </c>
      <c r="P2062" s="2" t="s">
        <v>28980</v>
      </c>
      <c r="Q2062" s="2" t="s">
        <v>2051</v>
      </c>
      <c r="R2062" s="2" t="s">
        <v>2052</v>
      </c>
      <c r="S2062" s="2"/>
      <c r="T2062" s="2" t="s">
        <v>151</v>
      </c>
    </row>
    <row r="2063" spans="1:20" ht="14.25" customHeight="1">
      <c r="A2063" s="2" t="s">
        <v>30424</v>
      </c>
      <c r="B2063" s="2" t="s">
        <v>5841</v>
      </c>
      <c r="C2063" s="2" t="s">
        <v>30425</v>
      </c>
      <c r="D2063" s="2" t="s">
        <v>206</v>
      </c>
      <c r="E2063" s="2" t="s">
        <v>264</v>
      </c>
      <c r="F2063" s="2" t="s">
        <v>30426</v>
      </c>
      <c r="G2063" s="2" t="s">
        <v>2046</v>
      </c>
      <c r="H2063" s="2" t="s">
        <v>30427</v>
      </c>
      <c r="I2063" s="2"/>
      <c r="J2063" s="2"/>
      <c r="K2063" s="2"/>
      <c r="L2063" s="2"/>
      <c r="M2063" s="2" t="s">
        <v>1566</v>
      </c>
      <c r="N2063" s="2" t="s">
        <v>2048</v>
      </c>
      <c r="O2063" s="2" t="s">
        <v>2179</v>
      </c>
      <c r="P2063" s="2" t="s">
        <v>4728</v>
      </c>
      <c r="Q2063" s="2" t="s">
        <v>2051</v>
      </c>
      <c r="R2063" s="2" t="s">
        <v>2052</v>
      </c>
      <c r="S2063" s="2"/>
      <c r="T2063" s="2" t="s">
        <v>205</v>
      </c>
    </row>
    <row r="2064" spans="1:20" ht="14.25" customHeight="1">
      <c r="A2064" s="2" t="s">
        <v>30428</v>
      </c>
      <c r="B2064" s="2" t="s">
        <v>5841</v>
      </c>
      <c r="C2064" s="2" t="s">
        <v>30429</v>
      </c>
      <c r="D2064" s="2" t="s">
        <v>541</v>
      </c>
      <c r="E2064" s="2" t="s">
        <v>264</v>
      </c>
      <c r="F2064" s="2" t="s">
        <v>2170</v>
      </c>
      <c r="G2064" s="2" t="s">
        <v>2046</v>
      </c>
      <c r="H2064" s="2" t="s">
        <v>30430</v>
      </c>
      <c r="I2064" s="2"/>
      <c r="J2064" s="2"/>
      <c r="K2064" s="2"/>
      <c r="L2064" s="2"/>
      <c r="M2064" s="2" t="s">
        <v>59</v>
      </c>
      <c r="N2064" s="2" t="s">
        <v>2058</v>
      </c>
      <c r="O2064" s="2" t="s">
        <v>2172</v>
      </c>
      <c r="P2064" s="2" t="s">
        <v>20494</v>
      </c>
      <c r="Q2064" s="2" t="s">
        <v>2051</v>
      </c>
      <c r="R2064" s="2" t="s">
        <v>2067</v>
      </c>
      <c r="S2064" s="2"/>
      <c r="T2064" s="2" t="s">
        <v>540</v>
      </c>
    </row>
    <row r="2065" spans="1:20" ht="14.25" customHeight="1">
      <c r="A2065" s="2" t="s">
        <v>30431</v>
      </c>
      <c r="B2065" s="2" t="s">
        <v>7402</v>
      </c>
      <c r="C2065" s="2" t="s">
        <v>30432</v>
      </c>
      <c r="D2065" s="2" t="s">
        <v>996</v>
      </c>
      <c r="E2065" s="2" t="s">
        <v>264</v>
      </c>
      <c r="F2065" s="2" t="s">
        <v>4664</v>
      </c>
      <c r="G2065" s="2" t="s">
        <v>2091</v>
      </c>
      <c r="H2065" s="2" t="s">
        <v>30433</v>
      </c>
      <c r="I2065" s="2"/>
      <c r="J2065" s="2"/>
      <c r="K2065" s="2"/>
      <c r="L2065" s="2"/>
      <c r="M2065" s="2" t="s">
        <v>1566</v>
      </c>
      <c r="N2065" s="2" t="s">
        <v>2058</v>
      </c>
      <c r="O2065" s="2" t="s">
        <v>2153</v>
      </c>
      <c r="P2065" s="2" t="s">
        <v>2609</v>
      </c>
      <c r="Q2065" s="2" t="s">
        <v>2051</v>
      </c>
      <c r="R2065" s="2" t="s">
        <v>2052</v>
      </c>
      <c r="S2065" s="2"/>
      <c r="T2065" s="2" t="s">
        <v>995</v>
      </c>
    </row>
    <row r="2066" spans="1:20" ht="14.25" customHeight="1">
      <c r="A2066" s="2" t="s">
        <v>30434</v>
      </c>
      <c r="B2066" s="2" t="s">
        <v>7402</v>
      </c>
      <c r="C2066" s="2" t="s">
        <v>30435</v>
      </c>
      <c r="D2066" s="2" t="s">
        <v>704</v>
      </c>
      <c r="E2066" s="2" t="s">
        <v>264</v>
      </c>
      <c r="F2066" s="2" t="s">
        <v>30436</v>
      </c>
      <c r="G2066" s="2" t="s">
        <v>2046</v>
      </c>
      <c r="H2066" s="2" t="s">
        <v>30437</v>
      </c>
      <c r="I2066" s="2"/>
      <c r="J2066" s="2"/>
      <c r="K2066" s="2"/>
      <c r="L2066" s="2"/>
      <c r="M2066" s="2" t="s">
        <v>1566</v>
      </c>
      <c r="N2066" s="2" t="s">
        <v>2058</v>
      </c>
      <c r="O2066" s="2" t="s">
        <v>2153</v>
      </c>
      <c r="P2066" s="2" t="s">
        <v>2377</v>
      </c>
      <c r="Q2066" s="2" t="s">
        <v>2051</v>
      </c>
      <c r="R2066" s="2" t="s">
        <v>2052</v>
      </c>
      <c r="S2066" s="2"/>
      <c r="T2066" s="2" t="s">
        <v>703</v>
      </c>
    </row>
    <row r="2067" spans="1:20" ht="14.25" customHeight="1">
      <c r="A2067" s="2" t="s">
        <v>30438</v>
      </c>
      <c r="B2067" s="2" t="s">
        <v>7402</v>
      </c>
      <c r="C2067" s="2" t="s">
        <v>2829</v>
      </c>
      <c r="D2067" s="2" t="s">
        <v>202</v>
      </c>
      <c r="E2067" s="2" t="s">
        <v>96</v>
      </c>
      <c r="F2067" s="2" t="s">
        <v>20150</v>
      </c>
      <c r="G2067" s="2" t="s">
        <v>2046</v>
      </c>
      <c r="H2067" s="2" t="s">
        <v>30439</v>
      </c>
      <c r="I2067" s="2"/>
      <c r="J2067" s="2"/>
      <c r="K2067" s="2"/>
      <c r="L2067" s="2"/>
      <c r="M2067" s="2" t="s">
        <v>1566</v>
      </c>
      <c r="N2067" s="2" t="s">
        <v>2048</v>
      </c>
      <c r="O2067" s="2" t="s">
        <v>5489</v>
      </c>
      <c r="P2067" s="2" t="s">
        <v>2066</v>
      </c>
      <c r="Q2067" s="2" t="s">
        <v>2051</v>
      </c>
      <c r="R2067" s="2" t="s">
        <v>2052</v>
      </c>
      <c r="S2067" s="2"/>
      <c r="T2067" s="2" t="s">
        <v>201</v>
      </c>
    </row>
    <row r="2068" spans="1:20" ht="14.25" customHeight="1">
      <c r="A2068" s="2" t="s">
        <v>30440</v>
      </c>
      <c r="B2068" s="2" t="s">
        <v>7402</v>
      </c>
      <c r="C2068" s="2" t="s">
        <v>30441</v>
      </c>
      <c r="D2068" s="2" t="s">
        <v>996</v>
      </c>
      <c r="E2068" s="2" t="s">
        <v>264</v>
      </c>
      <c r="F2068" s="2" t="s">
        <v>30442</v>
      </c>
      <c r="G2068" s="2" t="s">
        <v>2091</v>
      </c>
      <c r="H2068" s="2" t="s">
        <v>30443</v>
      </c>
      <c r="I2068" s="2"/>
      <c r="J2068" s="2"/>
      <c r="K2068" s="2"/>
      <c r="L2068" s="2"/>
      <c r="M2068" s="2" t="s">
        <v>1566</v>
      </c>
      <c r="N2068" s="2" t="s">
        <v>2048</v>
      </c>
      <c r="O2068" s="2" t="s">
        <v>2199</v>
      </c>
      <c r="P2068" s="2" t="s">
        <v>2609</v>
      </c>
      <c r="Q2068" s="2" t="s">
        <v>2051</v>
      </c>
      <c r="R2068" s="2" t="s">
        <v>2052</v>
      </c>
      <c r="S2068" s="2"/>
      <c r="T2068" s="2" t="s">
        <v>995</v>
      </c>
    </row>
    <row r="2069" spans="1:20" ht="14.25" customHeight="1">
      <c r="A2069" s="2" t="s">
        <v>30444</v>
      </c>
      <c r="B2069" s="2" t="s">
        <v>7402</v>
      </c>
      <c r="C2069" s="2" t="s">
        <v>30445</v>
      </c>
      <c r="D2069" s="2" t="s">
        <v>23584</v>
      </c>
      <c r="E2069" s="2" t="s">
        <v>264</v>
      </c>
      <c r="F2069" s="2" t="s">
        <v>4810</v>
      </c>
      <c r="G2069" s="2" t="s">
        <v>23776</v>
      </c>
      <c r="H2069" s="2" t="s">
        <v>30446</v>
      </c>
      <c r="I2069" s="2"/>
      <c r="J2069" s="2"/>
      <c r="K2069" s="2"/>
      <c r="L2069" s="2"/>
      <c r="M2069" s="2" t="s">
        <v>1566</v>
      </c>
      <c r="N2069" s="2" t="s">
        <v>2058</v>
      </c>
      <c r="O2069" s="2" t="s">
        <v>2153</v>
      </c>
      <c r="P2069" s="2" t="s">
        <v>4630</v>
      </c>
      <c r="Q2069" s="2" t="s">
        <v>2051</v>
      </c>
      <c r="R2069" s="2" t="s">
        <v>2052</v>
      </c>
      <c r="S2069" s="2"/>
      <c r="T2069" s="2" t="s">
        <v>23587</v>
      </c>
    </row>
    <row r="2070" spans="1:20" ht="14.25" customHeight="1">
      <c r="A2070" s="2" t="s">
        <v>30447</v>
      </c>
      <c r="B2070" s="2" t="s">
        <v>7402</v>
      </c>
      <c r="C2070" s="2" t="s">
        <v>3892</v>
      </c>
      <c r="D2070" s="2" t="s">
        <v>382</v>
      </c>
      <c r="E2070" s="2" t="s">
        <v>264</v>
      </c>
      <c r="F2070" s="2" t="s">
        <v>30448</v>
      </c>
      <c r="G2070" s="2" t="s">
        <v>2046</v>
      </c>
      <c r="H2070" s="2" t="s">
        <v>30449</v>
      </c>
      <c r="I2070" s="2"/>
      <c r="J2070" s="2"/>
      <c r="K2070" s="2"/>
      <c r="L2070" s="2"/>
      <c r="M2070" s="2" t="s">
        <v>1566</v>
      </c>
      <c r="N2070" s="2" t="s">
        <v>2058</v>
      </c>
      <c r="O2070" s="2" t="s">
        <v>2093</v>
      </c>
      <c r="P2070" s="2" t="s">
        <v>4570</v>
      </c>
      <c r="Q2070" s="2" t="s">
        <v>2051</v>
      </c>
      <c r="R2070" s="2" t="s">
        <v>2067</v>
      </c>
      <c r="S2070" s="2"/>
      <c r="T2070" s="2" t="s">
        <v>381</v>
      </c>
    </row>
    <row r="2071" spans="1:20" ht="14.25" customHeight="1">
      <c r="A2071" s="2" t="s">
        <v>30450</v>
      </c>
      <c r="B2071" s="2" t="s">
        <v>30451</v>
      </c>
      <c r="C2071" s="2" t="s">
        <v>30452</v>
      </c>
      <c r="D2071" s="2" t="s">
        <v>531</v>
      </c>
      <c r="E2071" s="2" t="s">
        <v>264</v>
      </c>
      <c r="F2071" s="2" t="s">
        <v>4083</v>
      </c>
      <c r="G2071" s="2" t="s">
        <v>2046</v>
      </c>
      <c r="H2071" s="2" t="s">
        <v>30453</v>
      </c>
      <c r="I2071" s="2"/>
      <c r="J2071" s="2"/>
      <c r="K2071" s="2"/>
      <c r="L2071" s="2"/>
      <c r="M2071" s="2" t="s">
        <v>1566</v>
      </c>
      <c r="N2071" s="2" t="s">
        <v>2058</v>
      </c>
      <c r="O2071" s="2" t="s">
        <v>2153</v>
      </c>
      <c r="P2071" s="2" t="s">
        <v>2323</v>
      </c>
      <c r="Q2071" s="2" t="s">
        <v>2051</v>
      </c>
      <c r="R2071" s="2" t="s">
        <v>2052</v>
      </c>
      <c r="S2071" s="2"/>
      <c r="T2071" s="2" t="s">
        <v>530</v>
      </c>
    </row>
    <row r="2072" spans="1:20" ht="14.25" customHeight="1">
      <c r="A2072" s="2" t="s">
        <v>30454</v>
      </c>
      <c r="B2072" s="2" t="s">
        <v>30455</v>
      </c>
      <c r="C2072" s="2" t="s">
        <v>30456</v>
      </c>
      <c r="D2072" s="2" t="s">
        <v>238</v>
      </c>
      <c r="E2072" s="2" t="s">
        <v>264</v>
      </c>
      <c r="F2072" s="2" t="s">
        <v>2090</v>
      </c>
      <c r="G2072" s="2" t="s">
        <v>2046</v>
      </c>
      <c r="H2072" s="2" t="s">
        <v>30457</v>
      </c>
      <c r="I2072" s="2"/>
      <c r="J2072" s="2"/>
      <c r="K2072" s="2"/>
      <c r="L2072" s="2"/>
      <c r="M2072" s="2" t="s">
        <v>1566</v>
      </c>
      <c r="N2072" s="2" t="s">
        <v>2058</v>
      </c>
      <c r="O2072" s="2" t="s">
        <v>2093</v>
      </c>
      <c r="P2072" s="2" t="s">
        <v>23340</v>
      </c>
      <c r="Q2072" s="2" t="s">
        <v>2051</v>
      </c>
      <c r="R2072" s="2" t="s">
        <v>2067</v>
      </c>
      <c r="S2072" s="2"/>
      <c r="T2072" s="2" t="s">
        <v>237</v>
      </c>
    </row>
    <row r="2073" spans="1:20" ht="14.25" customHeight="1">
      <c r="A2073" s="2" t="s">
        <v>30458</v>
      </c>
      <c r="B2073" s="2" t="s">
        <v>30459</v>
      </c>
      <c r="C2073" s="2" t="s">
        <v>10873</v>
      </c>
      <c r="D2073" s="2" t="s">
        <v>23584</v>
      </c>
      <c r="E2073" s="2" t="s">
        <v>264</v>
      </c>
      <c r="F2073" s="2" t="s">
        <v>30460</v>
      </c>
      <c r="G2073" s="2" t="s">
        <v>23776</v>
      </c>
      <c r="H2073" s="2" t="s">
        <v>30461</v>
      </c>
      <c r="I2073" s="2"/>
      <c r="J2073" s="2"/>
      <c r="K2073" s="2"/>
      <c r="L2073" s="2"/>
      <c r="M2073" s="2" t="s">
        <v>1566</v>
      </c>
      <c r="N2073" s="2" t="s">
        <v>2058</v>
      </c>
      <c r="O2073" s="2" t="s">
        <v>5575</v>
      </c>
      <c r="P2073" s="2" t="s">
        <v>4630</v>
      </c>
      <c r="Q2073" s="2" t="s">
        <v>2051</v>
      </c>
      <c r="R2073" s="2" t="s">
        <v>2067</v>
      </c>
      <c r="S2073" s="2"/>
      <c r="T2073" s="2" t="s">
        <v>23587</v>
      </c>
    </row>
    <row r="2074" spans="1:20" ht="14.25" customHeight="1">
      <c r="A2074" s="2" t="s">
        <v>30462</v>
      </c>
      <c r="B2074" s="2" t="s">
        <v>4441</v>
      </c>
      <c r="C2074" s="2" t="s">
        <v>21732</v>
      </c>
      <c r="D2074" s="2" t="s">
        <v>1418</v>
      </c>
      <c r="E2074" s="2" t="s">
        <v>264</v>
      </c>
      <c r="F2074" s="2" t="s">
        <v>2473</v>
      </c>
      <c r="G2074" s="2" t="s">
        <v>2046</v>
      </c>
      <c r="H2074" s="2" t="s">
        <v>30463</v>
      </c>
      <c r="I2074" s="2"/>
      <c r="J2074" s="2"/>
      <c r="K2074" s="2"/>
      <c r="L2074" s="2"/>
      <c r="M2074" s="2" t="s">
        <v>59</v>
      </c>
      <c r="N2074" s="2" t="s">
        <v>2048</v>
      </c>
      <c r="O2074" s="2" t="s">
        <v>2301</v>
      </c>
      <c r="P2074" s="2" t="s">
        <v>20494</v>
      </c>
      <c r="Q2074" s="2" t="s">
        <v>2051</v>
      </c>
      <c r="R2074" s="2" t="s">
        <v>2067</v>
      </c>
      <c r="S2074" s="2"/>
      <c r="T2074" s="2" t="s">
        <v>1417</v>
      </c>
    </row>
    <row r="2075" spans="1:20" ht="14.25" customHeight="1">
      <c r="A2075" s="2" t="s">
        <v>30464</v>
      </c>
      <c r="B2075" s="2" t="s">
        <v>4441</v>
      </c>
      <c r="C2075" s="2" t="s">
        <v>14272</v>
      </c>
      <c r="D2075" s="2" t="s">
        <v>188</v>
      </c>
      <c r="E2075" s="2" t="s">
        <v>96</v>
      </c>
      <c r="F2075" s="2" t="s">
        <v>30465</v>
      </c>
      <c r="G2075" s="2" t="s">
        <v>2046</v>
      </c>
      <c r="H2075" s="2" t="s">
        <v>30466</v>
      </c>
      <c r="I2075" s="2"/>
      <c r="J2075" s="2"/>
      <c r="K2075" s="2"/>
      <c r="L2075" s="2"/>
      <c r="M2075" s="2" t="s">
        <v>1566</v>
      </c>
      <c r="N2075" s="2" t="s">
        <v>2048</v>
      </c>
      <c r="O2075" s="2" t="s">
        <v>2199</v>
      </c>
      <c r="P2075" s="2" t="s">
        <v>2679</v>
      </c>
      <c r="Q2075" s="2" t="s">
        <v>2051</v>
      </c>
      <c r="R2075" s="2" t="s">
        <v>2200</v>
      </c>
      <c r="S2075" s="2"/>
      <c r="T2075" s="2" t="s">
        <v>187</v>
      </c>
    </row>
    <row r="2076" spans="1:20" ht="14.25" customHeight="1">
      <c r="A2076" s="2" t="s">
        <v>30467</v>
      </c>
      <c r="B2076" s="2" t="s">
        <v>4441</v>
      </c>
      <c r="C2076" s="2" t="s">
        <v>27518</v>
      </c>
      <c r="D2076" s="2" t="s">
        <v>99</v>
      </c>
      <c r="E2076" s="2" t="s">
        <v>96</v>
      </c>
      <c r="F2076" s="2" t="s">
        <v>30468</v>
      </c>
      <c r="G2076" s="2" t="s">
        <v>2046</v>
      </c>
      <c r="H2076" s="2" t="s">
        <v>30469</v>
      </c>
      <c r="I2076" s="2"/>
      <c r="J2076" s="2"/>
      <c r="K2076" s="2"/>
      <c r="L2076" s="2"/>
      <c r="M2076" s="2" t="s">
        <v>1566</v>
      </c>
      <c r="N2076" s="2" t="s">
        <v>2058</v>
      </c>
      <c r="O2076" s="2" t="s">
        <v>2153</v>
      </c>
      <c r="P2076" s="2" t="s">
        <v>23417</v>
      </c>
      <c r="Q2076" s="2" t="s">
        <v>2051</v>
      </c>
      <c r="R2076" s="2" t="s">
        <v>2052</v>
      </c>
      <c r="S2076" s="2"/>
      <c r="T2076" s="2" t="s">
        <v>98</v>
      </c>
    </row>
    <row r="2077" spans="1:20" ht="14.25" customHeight="1">
      <c r="A2077" s="2" t="s">
        <v>30470</v>
      </c>
      <c r="B2077" s="2" t="s">
        <v>14629</v>
      </c>
      <c r="C2077" s="2" t="s">
        <v>14294</v>
      </c>
      <c r="D2077" s="2" t="s">
        <v>126</v>
      </c>
      <c r="E2077" s="2" t="s">
        <v>96</v>
      </c>
      <c r="F2077" s="2" t="s">
        <v>30471</v>
      </c>
      <c r="G2077" s="2" t="s">
        <v>2046</v>
      </c>
      <c r="H2077" s="2" t="s">
        <v>30472</v>
      </c>
      <c r="I2077" s="2"/>
      <c r="J2077" s="2"/>
      <c r="K2077" s="2"/>
      <c r="L2077" s="2"/>
      <c r="M2077" s="2" t="s">
        <v>1566</v>
      </c>
      <c r="N2077" s="2" t="s">
        <v>2058</v>
      </c>
      <c r="O2077" s="2" t="s">
        <v>2145</v>
      </c>
      <c r="P2077" s="2" t="s">
        <v>2372</v>
      </c>
      <c r="Q2077" s="2" t="s">
        <v>2051</v>
      </c>
      <c r="R2077" s="2" t="s">
        <v>2052</v>
      </c>
      <c r="S2077" s="2"/>
      <c r="T2077" s="2" t="s">
        <v>125</v>
      </c>
    </row>
    <row r="2078" spans="1:20" ht="14.25" customHeight="1">
      <c r="A2078" s="2" t="s">
        <v>30473</v>
      </c>
      <c r="B2078" s="2" t="s">
        <v>30474</v>
      </c>
      <c r="C2078" s="2" t="s">
        <v>30475</v>
      </c>
      <c r="D2078" s="2" t="s">
        <v>1522</v>
      </c>
      <c r="E2078" s="2" t="s">
        <v>264</v>
      </c>
      <c r="F2078" s="2" t="s">
        <v>3441</v>
      </c>
      <c r="G2078" s="2" t="s">
        <v>2046</v>
      </c>
      <c r="H2078" s="2" t="s">
        <v>30476</v>
      </c>
      <c r="I2078" s="2"/>
      <c r="J2078" s="2"/>
      <c r="K2078" s="2"/>
      <c r="L2078" s="2"/>
      <c r="M2078" s="2" t="s">
        <v>59</v>
      </c>
      <c r="N2078" s="2" t="s">
        <v>2058</v>
      </c>
      <c r="O2078" s="2" t="s">
        <v>2101</v>
      </c>
      <c r="P2078" s="2" t="s">
        <v>20494</v>
      </c>
      <c r="Q2078" s="2" t="s">
        <v>2051</v>
      </c>
      <c r="R2078" s="2" t="s">
        <v>2067</v>
      </c>
      <c r="S2078" s="2"/>
      <c r="T2078" s="2" t="s">
        <v>1521</v>
      </c>
    </row>
    <row r="2079" spans="1:20" ht="14.25" customHeight="1">
      <c r="A2079" s="2" t="s">
        <v>30477</v>
      </c>
      <c r="B2079" s="2" t="s">
        <v>30478</v>
      </c>
      <c r="C2079" s="2" t="s">
        <v>30479</v>
      </c>
      <c r="D2079" s="2" t="s">
        <v>214</v>
      </c>
      <c r="E2079" s="2" t="s">
        <v>96</v>
      </c>
      <c r="F2079" s="2" t="s">
        <v>28240</v>
      </c>
      <c r="G2079" s="2" t="s">
        <v>2046</v>
      </c>
      <c r="H2079" s="2" t="s">
        <v>30480</v>
      </c>
      <c r="I2079" s="2"/>
      <c r="J2079" s="2"/>
      <c r="K2079" s="2"/>
      <c r="L2079" s="2"/>
      <c r="M2079" s="2" t="s">
        <v>60</v>
      </c>
      <c r="N2079" s="2" t="s">
        <v>2058</v>
      </c>
      <c r="O2079" s="2" t="s">
        <v>2186</v>
      </c>
      <c r="P2079" s="2" t="s">
        <v>3061</v>
      </c>
      <c r="Q2079" s="2" t="s">
        <v>2051</v>
      </c>
      <c r="R2079" s="2"/>
      <c r="S2079" s="2"/>
      <c r="T2079" s="2" t="s">
        <v>213</v>
      </c>
    </row>
    <row r="2080" spans="1:20" ht="14.25" customHeight="1">
      <c r="A2080" s="2" t="s">
        <v>30481</v>
      </c>
      <c r="B2080" s="2" t="s">
        <v>30482</v>
      </c>
      <c r="C2080" s="2" t="s">
        <v>30483</v>
      </c>
      <c r="D2080" s="2" t="s">
        <v>482</v>
      </c>
      <c r="E2080" s="2" t="s">
        <v>96</v>
      </c>
      <c r="F2080" s="2" t="s">
        <v>20150</v>
      </c>
      <c r="G2080" s="2" t="s">
        <v>2046</v>
      </c>
      <c r="H2080" s="2" t="s">
        <v>30484</v>
      </c>
      <c r="I2080" s="2"/>
      <c r="J2080" s="2"/>
      <c r="K2080" s="2"/>
      <c r="L2080" s="2"/>
      <c r="M2080" s="2" t="s">
        <v>1566</v>
      </c>
      <c r="N2080" s="2" t="s">
        <v>2048</v>
      </c>
      <c r="O2080" s="2" t="s">
        <v>5489</v>
      </c>
      <c r="P2080" s="2" t="s">
        <v>30076</v>
      </c>
      <c r="Q2080" s="2" t="s">
        <v>2051</v>
      </c>
      <c r="R2080" s="2" t="s">
        <v>2052</v>
      </c>
      <c r="S2080" s="2"/>
      <c r="T2080" s="2" t="s">
        <v>481</v>
      </c>
    </row>
    <row r="2081" spans="1:20" ht="14.25" customHeight="1">
      <c r="A2081" s="2" t="s">
        <v>30485</v>
      </c>
      <c r="B2081" s="2" t="s">
        <v>30482</v>
      </c>
      <c r="C2081" s="2" t="s">
        <v>30486</v>
      </c>
      <c r="D2081" s="2" t="s">
        <v>138</v>
      </c>
      <c r="E2081" s="2" t="s">
        <v>96</v>
      </c>
      <c r="F2081" s="2" t="s">
        <v>2473</v>
      </c>
      <c r="G2081" s="2" t="s">
        <v>2046</v>
      </c>
      <c r="H2081" s="2" t="s">
        <v>30487</v>
      </c>
      <c r="I2081" s="2"/>
      <c r="J2081" s="2"/>
      <c r="K2081" s="2"/>
      <c r="L2081" s="2"/>
      <c r="M2081" s="2" t="s">
        <v>59</v>
      </c>
      <c r="N2081" s="2" t="s">
        <v>2048</v>
      </c>
      <c r="O2081" s="2" t="s">
        <v>2301</v>
      </c>
      <c r="P2081" s="2" t="s">
        <v>18937</v>
      </c>
      <c r="Q2081" s="2" t="s">
        <v>2051</v>
      </c>
      <c r="R2081" s="2" t="s">
        <v>2052</v>
      </c>
      <c r="S2081" s="2"/>
      <c r="T2081" s="2" t="s">
        <v>137</v>
      </c>
    </row>
    <row r="2082" spans="1:20" ht="14.25" customHeight="1">
      <c r="A2082" s="2" t="s">
        <v>30488</v>
      </c>
      <c r="B2082" s="2" t="s">
        <v>15000</v>
      </c>
      <c r="C2082" s="2" t="s">
        <v>30489</v>
      </c>
      <c r="D2082" s="2" t="s">
        <v>128</v>
      </c>
      <c r="E2082" s="2" t="s">
        <v>96</v>
      </c>
      <c r="F2082" s="2" t="s">
        <v>3606</v>
      </c>
      <c r="G2082" s="2" t="s">
        <v>2046</v>
      </c>
      <c r="H2082" s="2" t="s">
        <v>30490</v>
      </c>
      <c r="I2082" s="2"/>
      <c r="J2082" s="2"/>
      <c r="K2082" s="2"/>
      <c r="L2082" s="2"/>
      <c r="M2082" s="2" t="s">
        <v>1566</v>
      </c>
      <c r="N2082" s="2" t="s">
        <v>2058</v>
      </c>
      <c r="O2082" s="2" t="s">
        <v>2145</v>
      </c>
      <c r="P2082" s="2" t="s">
        <v>2562</v>
      </c>
      <c r="Q2082" s="2" t="s">
        <v>2051</v>
      </c>
      <c r="R2082" s="2" t="s">
        <v>2052</v>
      </c>
      <c r="S2082" s="2"/>
      <c r="T2082" s="2" t="s">
        <v>127</v>
      </c>
    </row>
    <row r="2083" spans="1:20" ht="14.25" customHeight="1">
      <c r="A2083" s="2" t="s">
        <v>30491</v>
      </c>
      <c r="B2083" s="2" t="s">
        <v>2379</v>
      </c>
      <c r="C2083" s="2" t="s">
        <v>4320</v>
      </c>
      <c r="D2083" s="2" t="s">
        <v>180</v>
      </c>
      <c r="E2083" s="2" t="s">
        <v>96</v>
      </c>
      <c r="F2083" s="2" t="s">
        <v>30492</v>
      </c>
      <c r="G2083" s="2" t="s">
        <v>2046</v>
      </c>
      <c r="H2083" s="2" t="s">
        <v>30493</v>
      </c>
      <c r="I2083" s="2"/>
      <c r="J2083" s="2"/>
      <c r="K2083" s="2"/>
      <c r="L2083" s="2"/>
      <c r="M2083" s="2" t="s">
        <v>1566</v>
      </c>
      <c r="N2083" s="2" t="s">
        <v>2048</v>
      </c>
      <c r="O2083" s="2" t="s">
        <v>2179</v>
      </c>
      <c r="P2083" s="2" t="s">
        <v>2456</v>
      </c>
      <c r="Q2083" s="2" t="s">
        <v>2051</v>
      </c>
      <c r="R2083" s="2" t="s">
        <v>2052</v>
      </c>
      <c r="S2083" s="2"/>
      <c r="T2083" s="2" t="s">
        <v>179</v>
      </c>
    </row>
    <row r="2084" spans="1:20" ht="14.25" customHeight="1">
      <c r="A2084" s="2" t="s">
        <v>30494</v>
      </c>
      <c r="B2084" s="2" t="s">
        <v>2379</v>
      </c>
      <c r="C2084" s="2" t="s">
        <v>30495</v>
      </c>
      <c r="D2084" s="2" t="s">
        <v>94</v>
      </c>
      <c r="E2084" s="2" t="s">
        <v>96</v>
      </c>
      <c r="F2084" s="2" t="s">
        <v>4664</v>
      </c>
      <c r="G2084" s="2" t="s">
        <v>2046</v>
      </c>
      <c r="H2084" s="2" t="s">
        <v>30496</v>
      </c>
      <c r="I2084" s="2" t="s">
        <v>29596</v>
      </c>
      <c r="J2084" s="2"/>
      <c r="K2084" s="2"/>
      <c r="L2084" s="2"/>
      <c r="M2084" s="2" t="s">
        <v>1566</v>
      </c>
      <c r="N2084" s="2" t="s">
        <v>2058</v>
      </c>
      <c r="O2084" s="2" t="s">
        <v>2153</v>
      </c>
      <c r="P2084" s="2" t="s">
        <v>3363</v>
      </c>
      <c r="Q2084" s="2" t="s">
        <v>2051</v>
      </c>
      <c r="R2084" s="2" t="s">
        <v>2052</v>
      </c>
      <c r="S2084" s="2"/>
      <c r="T2084" s="2" t="s">
        <v>93</v>
      </c>
    </row>
    <row r="2085" spans="1:20" ht="14.25" customHeight="1">
      <c r="A2085" s="2" t="s">
        <v>30497</v>
      </c>
      <c r="B2085" s="2" t="s">
        <v>2379</v>
      </c>
      <c r="C2085" s="2" t="s">
        <v>5916</v>
      </c>
      <c r="D2085" s="2" t="s">
        <v>934</v>
      </c>
      <c r="E2085" s="2" t="s">
        <v>264</v>
      </c>
      <c r="F2085" s="2" t="s">
        <v>30498</v>
      </c>
      <c r="G2085" s="2" t="s">
        <v>2046</v>
      </c>
      <c r="H2085" s="2" t="s">
        <v>30499</v>
      </c>
      <c r="I2085" s="2"/>
      <c r="J2085" s="2"/>
      <c r="K2085" s="2"/>
      <c r="L2085" s="2"/>
      <c r="M2085" s="2" t="s">
        <v>1566</v>
      </c>
      <c r="N2085" s="2" t="s">
        <v>2058</v>
      </c>
      <c r="O2085" s="2" t="s">
        <v>2132</v>
      </c>
      <c r="P2085" s="2" t="s">
        <v>2562</v>
      </c>
      <c r="Q2085" s="2" t="s">
        <v>2051</v>
      </c>
      <c r="R2085" s="2" t="s">
        <v>2052</v>
      </c>
      <c r="S2085" s="2"/>
      <c r="T2085" s="2" t="s">
        <v>933</v>
      </c>
    </row>
    <row r="2086" spans="1:20" ht="14.25" customHeight="1">
      <c r="A2086" s="2" t="s">
        <v>30500</v>
      </c>
      <c r="B2086" s="2" t="s">
        <v>2379</v>
      </c>
      <c r="C2086" s="2" t="s">
        <v>24819</v>
      </c>
      <c r="D2086" s="2" t="s">
        <v>112</v>
      </c>
      <c r="E2086" s="2" t="s">
        <v>96</v>
      </c>
      <c r="F2086" s="2" t="s">
        <v>26148</v>
      </c>
      <c r="G2086" s="2" t="s">
        <v>2046</v>
      </c>
      <c r="H2086" s="2" t="s">
        <v>30501</v>
      </c>
      <c r="I2086" s="2"/>
      <c r="J2086" s="2"/>
      <c r="K2086" s="2"/>
      <c r="L2086" s="2"/>
      <c r="M2086" s="2" t="s">
        <v>1566</v>
      </c>
      <c r="N2086" s="2" t="s">
        <v>2058</v>
      </c>
      <c r="O2086" s="2" t="s">
        <v>25244</v>
      </c>
      <c r="P2086" s="2" t="s">
        <v>2562</v>
      </c>
      <c r="Q2086" s="2" t="s">
        <v>2051</v>
      </c>
      <c r="R2086" s="2" t="s">
        <v>2052</v>
      </c>
      <c r="S2086" s="2"/>
      <c r="T2086" s="2" t="s">
        <v>111</v>
      </c>
    </row>
    <row r="2087" spans="1:20" ht="14.25" customHeight="1">
      <c r="A2087" s="2" t="s">
        <v>30500</v>
      </c>
      <c r="B2087" s="2" t="s">
        <v>2379</v>
      </c>
      <c r="C2087" s="2" t="s">
        <v>24819</v>
      </c>
      <c r="D2087" s="2" t="s">
        <v>112</v>
      </c>
      <c r="E2087" s="2" t="s">
        <v>96</v>
      </c>
      <c r="F2087" s="2" t="s">
        <v>26148</v>
      </c>
      <c r="G2087" s="2" t="s">
        <v>2046</v>
      </c>
      <c r="H2087" s="2" t="s">
        <v>30501</v>
      </c>
      <c r="I2087" s="2"/>
      <c r="J2087" s="2"/>
      <c r="K2087" s="2"/>
      <c r="L2087" s="2"/>
      <c r="M2087" s="2" t="s">
        <v>1566</v>
      </c>
      <c r="N2087" s="2" t="s">
        <v>2058</v>
      </c>
      <c r="O2087" s="2" t="s">
        <v>2132</v>
      </c>
      <c r="P2087" s="2" t="s">
        <v>2562</v>
      </c>
      <c r="Q2087" s="2" t="s">
        <v>2051</v>
      </c>
      <c r="R2087" s="2" t="s">
        <v>2052</v>
      </c>
      <c r="S2087" s="2"/>
      <c r="T2087" s="2" t="s">
        <v>111</v>
      </c>
    </row>
    <row r="2088" spans="1:20" ht="14.25" customHeight="1">
      <c r="A2088" s="2" t="s">
        <v>30502</v>
      </c>
      <c r="B2088" s="2" t="s">
        <v>2379</v>
      </c>
      <c r="C2088" s="2" t="s">
        <v>30503</v>
      </c>
      <c r="D2088" s="2" t="s">
        <v>94</v>
      </c>
      <c r="E2088" s="2" t="s">
        <v>96</v>
      </c>
      <c r="F2088" s="2" t="s">
        <v>30145</v>
      </c>
      <c r="G2088" s="2" t="s">
        <v>2046</v>
      </c>
      <c r="H2088" s="2" t="s">
        <v>30504</v>
      </c>
      <c r="I2088" s="2"/>
      <c r="J2088" s="2"/>
      <c r="K2088" s="2"/>
      <c r="L2088" s="2"/>
      <c r="M2088" s="2" t="s">
        <v>1566</v>
      </c>
      <c r="N2088" s="2" t="s">
        <v>2048</v>
      </c>
      <c r="O2088" s="2" t="s">
        <v>2179</v>
      </c>
      <c r="P2088" s="2" t="s">
        <v>2562</v>
      </c>
      <c r="Q2088" s="2" t="s">
        <v>2051</v>
      </c>
      <c r="R2088" s="2" t="s">
        <v>2052</v>
      </c>
      <c r="S2088" s="2"/>
      <c r="T2088" s="2" t="s">
        <v>93</v>
      </c>
    </row>
    <row r="2089" spans="1:20" ht="14.25" customHeight="1">
      <c r="A2089" s="2" t="s">
        <v>30505</v>
      </c>
      <c r="B2089" s="2" t="s">
        <v>2354</v>
      </c>
      <c r="C2089" s="2" t="s">
        <v>30506</v>
      </c>
      <c r="D2089" s="2" t="s">
        <v>437</v>
      </c>
      <c r="E2089" s="2" t="s">
        <v>96</v>
      </c>
      <c r="F2089" s="2" t="s">
        <v>30507</v>
      </c>
      <c r="G2089" s="2" t="s">
        <v>2046</v>
      </c>
      <c r="H2089" s="2" t="s">
        <v>30508</v>
      </c>
      <c r="I2089" s="2"/>
      <c r="J2089" s="2"/>
      <c r="K2089" s="2"/>
      <c r="L2089" s="2"/>
      <c r="M2089" s="2" t="s">
        <v>59</v>
      </c>
      <c r="N2089" s="2" t="s">
        <v>2058</v>
      </c>
      <c r="O2089" s="2" t="s">
        <v>2101</v>
      </c>
      <c r="P2089" s="2" t="s">
        <v>3235</v>
      </c>
      <c r="Q2089" s="2" t="s">
        <v>2051</v>
      </c>
      <c r="R2089" s="2"/>
      <c r="S2089" s="2"/>
      <c r="T2089" s="2" t="s">
        <v>436</v>
      </c>
    </row>
    <row r="2090" spans="1:20" ht="14.25" customHeight="1">
      <c r="A2090" s="2" t="s">
        <v>30509</v>
      </c>
      <c r="B2090" s="2" t="s">
        <v>2354</v>
      </c>
      <c r="C2090" s="2" t="s">
        <v>15457</v>
      </c>
      <c r="D2090" s="2" t="s">
        <v>158</v>
      </c>
      <c r="E2090" s="2" t="s">
        <v>96</v>
      </c>
      <c r="F2090" s="2" t="s">
        <v>30510</v>
      </c>
      <c r="G2090" s="2" t="s">
        <v>2046</v>
      </c>
      <c r="H2090" s="2" t="s">
        <v>30511</v>
      </c>
      <c r="I2090" s="2"/>
      <c r="J2090" s="2"/>
      <c r="K2090" s="2"/>
      <c r="L2090" s="2"/>
      <c r="M2090" s="2" t="s">
        <v>1566</v>
      </c>
      <c r="N2090" s="2" t="s">
        <v>2058</v>
      </c>
      <c r="O2090" s="2" t="s">
        <v>2093</v>
      </c>
      <c r="P2090" s="2" t="s">
        <v>3363</v>
      </c>
      <c r="Q2090" s="2" t="s">
        <v>2051</v>
      </c>
      <c r="R2090" s="2" t="s">
        <v>2067</v>
      </c>
      <c r="S2090" s="2"/>
      <c r="T2090" s="2" t="s">
        <v>157</v>
      </c>
    </row>
    <row r="2091" spans="1:20" ht="14.25" customHeight="1">
      <c r="A2091" s="2" t="s">
        <v>30512</v>
      </c>
      <c r="B2091" s="2" t="s">
        <v>2354</v>
      </c>
      <c r="C2091" s="2" t="s">
        <v>30513</v>
      </c>
      <c r="D2091" s="2" t="s">
        <v>676</v>
      </c>
      <c r="E2091" s="2" t="s">
        <v>264</v>
      </c>
      <c r="F2091" s="2" t="s">
        <v>30514</v>
      </c>
      <c r="G2091" s="2" t="s">
        <v>2046</v>
      </c>
      <c r="H2091" s="2" t="s">
        <v>30515</v>
      </c>
      <c r="I2091" s="2"/>
      <c r="J2091" s="2"/>
      <c r="K2091" s="2"/>
      <c r="L2091" s="2"/>
      <c r="M2091" s="2" t="s">
        <v>1566</v>
      </c>
      <c r="N2091" s="2" t="s">
        <v>2058</v>
      </c>
      <c r="O2091" s="2" t="s">
        <v>2093</v>
      </c>
      <c r="P2091" s="2" t="s">
        <v>25839</v>
      </c>
      <c r="Q2091" s="2" t="s">
        <v>2051</v>
      </c>
      <c r="R2091" s="2" t="s">
        <v>2067</v>
      </c>
      <c r="S2091" s="2"/>
      <c r="T2091" s="2" t="s">
        <v>675</v>
      </c>
    </row>
    <row r="2092" spans="1:20" ht="14.25" customHeight="1">
      <c r="A2092" s="2" t="s">
        <v>30516</v>
      </c>
      <c r="B2092" s="2" t="s">
        <v>2354</v>
      </c>
      <c r="C2092" s="2" t="s">
        <v>13797</v>
      </c>
      <c r="D2092" s="2" t="s">
        <v>1008</v>
      </c>
      <c r="E2092" s="2" t="s">
        <v>264</v>
      </c>
      <c r="F2092" s="2" t="s">
        <v>2489</v>
      </c>
      <c r="G2092" s="2" t="s">
        <v>2046</v>
      </c>
      <c r="H2092" s="2" t="s">
        <v>30517</v>
      </c>
      <c r="I2092" s="2">
        <v>447841818814</v>
      </c>
      <c r="J2092" s="2">
        <v>442088348000</v>
      </c>
      <c r="K2092" s="2"/>
      <c r="L2092" s="2" t="s">
        <v>27924</v>
      </c>
      <c r="M2092" s="2" t="s">
        <v>60</v>
      </c>
      <c r="N2092" s="2" t="s">
        <v>2058</v>
      </c>
      <c r="O2092" s="2" t="s">
        <v>2491</v>
      </c>
      <c r="P2092" s="2" t="s">
        <v>30518</v>
      </c>
      <c r="Q2092" s="2" t="s">
        <v>2051</v>
      </c>
      <c r="R2092" s="2"/>
      <c r="S2092" s="2"/>
      <c r="T2092" s="2" t="s">
        <v>1007</v>
      </c>
    </row>
    <row r="2093" spans="1:20" ht="14.25" customHeight="1">
      <c r="A2093" s="2" t="s">
        <v>30519</v>
      </c>
      <c r="B2093" s="2" t="s">
        <v>2354</v>
      </c>
      <c r="C2093" s="2" t="s">
        <v>30520</v>
      </c>
      <c r="D2093" s="2" t="s">
        <v>310</v>
      </c>
      <c r="E2093" s="2" t="s">
        <v>96</v>
      </c>
      <c r="F2093" s="2" t="s">
        <v>2210</v>
      </c>
      <c r="G2093" s="2" t="s">
        <v>2046</v>
      </c>
      <c r="H2093" s="2" t="s">
        <v>30521</v>
      </c>
      <c r="I2093" s="2"/>
      <c r="J2093" s="2"/>
      <c r="K2093" s="2"/>
      <c r="L2093" s="2"/>
      <c r="M2093" s="2" t="s">
        <v>59</v>
      </c>
      <c r="N2093" s="2" t="s">
        <v>2058</v>
      </c>
      <c r="O2093" s="2" t="s">
        <v>2101</v>
      </c>
      <c r="P2093" s="2" t="s">
        <v>24884</v>
      </c>
      <c r="Q2093" s="2" t="s">
        <v>2051</v>
      </c>
      <c r="R2093" s="2" t="s">
        <v>2052</v>
      </c>
      <c r="S2093" s="2"/>
      <c r="T2093" s="2" t="s">
        <v>309</v>
      </c>
    </row>
    <row r="2094" spans="1:20" ht="14.25" customHeight="1">
      <c r="A2094" s="2" t="s">
        <v>30522</v>
      </c>
      <c r="B2094" s="2" t="s">
        <v>2354</v>
      </c>
      <c r="C2094" s="2" t="s">
        <v>5778</v>
      </c>
      <c r="D2094" s="2" t="s">
        <v>1014</v>
      </c>
      <c r="E2094" s="2" t="s">
        <v>264</v>
      </c>
      <c r="F2094" s="2" t="s">
        <v>30523</v>
      </c>
      <c r="G2094" s="2" t="s">
        <v>2046</v>
      </c>
      <c r="H2094" s="2" t="s">
        <v>30524</v>
      </c>
      <c r="I2094" s="2"/>
      <c r="J2094" s="2"/>
      <c r="K2094" s="2"/>
      <c r="L2094" s="2"/>
      <c r="M2094" s="2" t="s">
        <v>1566</v>
      </c>
      <c r="N2094" s="2" t="s">
        <v>2058</v>
      </c>
      <c r="O2094" s="2" t="s">
        <v>2132</v>
      </c>
      <c r="P2094" s="2" t="s">
        <v>21091</v>
      </c>
      <c r="Q2094" s="2" t="s">
        <v>2051</v>
      </c>
      <c r="R2094" s="2" t="s">
        <v>2067</v>
      </c>
      <c r="S2094" s="2"/>
      <c r="T2094" s="2" t="s">
        <v>1013</v>
      </c>
    </row>
    <row r="2095" spans="1:20" ht="14.25" customHeight="1">
      <c r="A2095" s="2" t="s">
        <v>30525</v>
      </c>
      <c r="B2095" s="2" t="s">
        <v>2354</v>
      </c>
      <c r="C2095" s="2" t="s">
        <v>30526</v>
      </c>
      <c r="D2095" s="2" t="s">
        <v>328</v>
      </c>
      <c r="E2095" s="2" t="s">
        <v>96</v>
      </c>
      <c r="F2095" s="2" t="s">
        <v>2090</v>
      </c>
      <c r="G2095" s="2" t="s">
        <v>2046</v>
      </c>
      <c r="H2095" s="2" t="s">
        <v>30527</v>
      </c>
      <c r="I2095" s="2"/>
      <c r="J2095" s="2"/>
      <c r="K2095" s="2"/>
      <c r="L2095" s="2" t="s">
        <v>4539</v>
      </c>
      <c r="M2095" s="2" t="s">
        <v>1566</v>
      </c>
      <c r="N2095" s="2" t="s">
        <v>2058</v>
      </c>
      <c r="O2095" s="2" t="s">
        <v>2093</v>
      </c>
      <c r="P2095" s="2" t="s">
        <v>25477</v>
      </c>
      <c r="Q2095" s="2" t="s">
        <v>2051</v>
      </c>
      <c r="R2095" s="2" t="s">
        <v>2067</v>
      </c>
      <c r="S2095" s="2"/>
      <c r="T2095" s="2" t="s">
        <v>327</v>
      </c>
    </row>
    <row r="2096" spans="1:20" ht="14.25" customHeight="1">
      <c r="A2096" s="2" t="s">
        <v>30528</v>
      </c>
      <c r="B2096" s="2" t="s">
        <v>2354</v>
      </c>
      <c r="C2096" s="2" t="s">
        <v>2843</v>
      </c>
      <c r="D2096" s="2" t="s">
        <v>1246</v>
      </c>
      <c r="E2096" s="2" t="s">
        <v>264</v>
      </c>
      <c r="F2096" s="2" t="s">
        <v>30529</v>
      </c>
      <c r="G2096" s="2" t="s">
        <v>2046</v>
      </c>
      <c r="H2096" s="2" t="s">
        <v>30530</v>
      </c>
      <c r="I2096" s="2"/>
      <c r="J2096" s="2"/>
      <c r="K2096" s="2"/>
      <c r="L2096" s="2"/>
      <c r="M2096" s="2" t="s">
        <v>1566</v>
      </c>
      <c r="N2096" s="2" t="s">
        <v>2058</v>
      </c>
      <c r="O2096" s="2" t="s">
        <v>2153</v>
      </c>
      <c r="P2096" s="2" t="s">
        <v>2323</v>
      </c>
      <c r="Q2096" s="2" t="s">
        <v>2051</v>
      </c>
      <c r="R2096" s="2" t="s">
        <v>2052</v>
      </c>
      <c r="S2096" s="2"/>
      <c r="T2096" s="2" t="s">
        <v>1245</v>
      </c>
    </row>
    <row r="2097" spans="1:20" ht="14.25" customHeight="1">
      <c r="A2097" s="2" t="s">
        <v>30531</v>
      </c>
      <c r="B2097" s="2" t="s">
        <v>2354</v>
      </c>
      <c r="C2097" s="2" t="s">
        <v>6735</v>
      </c>
      <c r="D2097" s="2" t="s">
        <v>99</v>
      </c>
      <c r="E2097" s="2" t="s">
        <v>96</v>
      </c>
      <c r="F2097" s="2" t="s">
        <v>27349</v>
      </c>
      <c r="G2097" s="2" t="s">
        <v>2046</v>
      </c>
      <c r="H2097" s="2" t="s">
        <v>30532</v>
      </c>
      <c r="I2097" s="2"/>
      <c r="J2097" s="2"/>
      <c r="K2097" s="2"/>
      <c r="L2097" s="2"/>
      <c r="M2097" s="2" t="s">
        <v>1566</v>
      </c>
      <c r="N2097" s="2" t="s">
        <v>2048</v>
      </c>
      <c r="O2097" s="2" t="s">
        <v>2179</v>
      </c>
      <c r="P2097" s="2" t="s">
        <v>23417</v>
      </c>
      <c r="Q2097" s="2" t="s">
        <v>2051</v>
      </c>
      <c r="R2097" s="2" t="s">
        <v>2052</v>
      </c>
      <c r="S2097" s="2"/>
      <c r="T2097" s="2" t="s">
        <v>98</v>
      </c>
    </row>
    <row r="2098" spans="1:20" ht="14.25" customHeight="1">
      <c r="A2098" s="2" t="s">
        <v>30533</v>
      </c>
      <c r="B2098" s="2" t="s">
        <v>2354</v>
      </c>
      <c r="C2098" s="2" t="s">
        <v>30534</v>
      </c>
      <c r="D2098" s="2" t="s">
        <v>397</v>
      </c>
      <c r="E2098" s="2" t="s">
        <v>264</v>
      </c>
      <c r="F2098" s="2" t="s">
        <v>30535</v>
      </c>
      <c r="G2098" s="2" t="s">
        <v>2046</v>
      </c>
      <c r="H2098" s="2" t="s">
        <v>30536</v>
      </c>
      <c r="I2098" s="2"/>
      <c r="J2098" s="2"/>
      <c r="K2098" s="2"/>
      <c r="L2098" s="2"/>
      <c r="M2098" s="2" t="s">
        <v>1566</v>
      </c>
      <c r="N2098" s="2" t="s">
        <v>2058</v>
      </c>
      <c r="O2098" s="2" t="s">
        <v>2093</v>
      </c>
      <c r="P2098" s="2" t="s">
        <v>4570</v>
      </c>
      <c r="Q2098" s="2" t="s">
        <v>2051</v>
      </c>
      <c r="R2098" s="2" t="s">
        <v>2067</v>
      </c>
      <c r="S2098" s="2"/>
      <c r="T2098" s="2" t="s">
        <v>396</v>
      </c>
    </row>
    <row r="2099" spans="1:20" ht="14.25" customHeight="1">
      <c r="A2099" s="2" t="s">
        <v>30537</v>
      </c>
      <c r="B2099" s="2" t="s">
        <v>2354</v>
      </c>
      <c r="C2099" s="2" t="s">
        <v>17651</v>
      </c>
      <c r="D2099" s="2" t="s">
        <v>26400</v>
      </c>
      <c r="E2099" s="2" t="s">
        <v>264</v>
      </c>
      <c r="F2099" s="2" t="s">
        <v>2090</v>
      </c>
      <c r="G2099" s="2" t="s">
        <v>2404</v>
      </c>
      <c r="H2099" s="2" t="s">
        <v>30538</v>
      </c>
      <c r="I2099" s="2"/>
      <c r="J2099" s="2"/>
      <c r="K2099" s="2"/>
      <c r="L2099" s="2"/>
      <c r="M2099" s="2" t="s">
        <v>1566</v>
      </c>
      <c r="N2099" s="2" t="s">
        <v>2058</v>
      </c>
      <c r="O2099" s="2" t="s">
        <v>2093</v>
      </c>
      <c r="P2099" s="2" t="s">
        <v>3535</v>
      </c>
      <c r="Q2099" s="2" t="s">
        <v>2051</v>
      </c>
      <c r="R2099" s="2" t="s">
        <v>2067</v>
      </c>
      <c r="S2099" s="2"/>
      <c r="T2099" s="2" t="s">
        <v>26402</v>
      </c>
    </row>
    <row r="2100" spans="1:20" ht="14.25" customHeight="1">
      <c r="A2100" s="2" t="s">
        <v>30539</v>
      </c>
      <c r="B2100" s="2" t="s">
        <v>2311</v>
      </c>
      <c r="C2100" s="2" t="s">
        <v>5071</v>
      </c>
      <c r="D2100" s="2" t="s">
        <v>238</v>
      </c>
      <c r="E2100" s="2" t="s">
        <v>264</v>
      </c>
      <c r="F2100" s="2" t="s">
        <v>2473</v>
      </c>
      <c r="G2100" s="2" t="s">
        <v>2046</v>
      </c>
      <c r="H2100" s="2" t="s">
        <v>30540</v>
      </c>
      <c r="I2100" s="2"/>
      <c r="J2100" s="2"/>
      <c r="K2100" s="2"/>
      <c r="L2100" s="2" t="s">
        <v>4539</v>
      </c>
      <c r="M2100" s="2" t="s">
        <v>59</v>
      </c>
      <c r="N2100" s="2" t="s">
        <v>2048</v>
      </c>
      <c r="O2100" s="2" t="s">
        <v>2301</v>
      </c>
      <c r="P2100" s="2" t="s">
        <v>2505</v>
      </c>
      <c r="Q2100" s="2" t="s">
        <v>2051</v>
      </c>
      <c r="R2100" s="2"/>
      <c r="S2100" s="2"/>
      <c r="T2100" s="2" t="s">
        <v>237</v>
      </c>
    </row>
    <row r="2101" spans="1:20" ht="14.25" customHeight="1">
      <c r="A2101" s="2" t="s">
        <v>30541</v>
      </c>
      <c r="B2101" s="2" t="s">
        <v>2311</v>
      </c>
      <c r="C2101" s="2" t="s">
        <v>5227</v>
      </c>
      <c r="D2101" s="2" t="s">
        <v>316</v>
      </c>
      <c r="E2101" s="2" t="s">
        <v>96</v>
      </c>
      <c r="F2101" s="2" t="s">
        <v>30542</v>
      </c>
      <c r="G2101" s="2" t="s">
        <v>2046</v>
      </c>
      <c r="H2101" s="2" t="s">
        <v>30543</v>
      </c>
      <c r="I2101" s="2"/>
      <c r="J2101" s="2"/>
      <c r="K2101" s="2"/>
      <c r="L2101" s="2"/>
      <c r="M2101" s="2" t="s">
        <v>1566</v>
      </c>
      <c r="N2101" s="2" t="s">
        <v>2058</v>
      </c>
      <c r="O2101" s="2" t="s">
        <v>2132</v>
      </c>
      <c r="P2101" s="2" t="s">
        <v>2398</v>
      </c>
      <c r="Q2101" s="2" t="s">
        <v>2051</v>
      </c>
      <c r="R2101" s="2" t="s">
        <v>2067</v>
      </c>
      <c r="S2101" s="2"/>
      <c r="T2101" s="2" t="s">
        <v>315</v>
      </c>
    </row>
    <row r="2102" spans="1:20" ht="14.25" customHeight="1">
      <c r="A2102" s="2" t="s">
        <v>30544</v>
      </c>
      <c r="B2102" s="2" t="s">
        <v>2311</v>
      </c>
      <c r="C2102" s="2" t="s">
        <v>30545</v>
      </c>
      <c r="D2102" s="2" t="s">
        <v>94</v>
      </c>
      <c r="E2102" s="2" t="s">
        <v>96</v>
      </c>
      <c r="F2102" s="2" t="s">
        <v>30546</v>
      </c>
      <c r="G2102" s="2" t="s">
        <v>2046</v>
      </c>
      <c r="H2102" s="2" t="s">
        <v>30547</v>
      </c>
      <c r="I2102" s="2"/>
      <c r="J2102" s="2"/>
      <c r="K2102" s="2"/>
      <c r="L2102" s="2"/>
      <c r="M2102" s="2" t="s">
        <v>1566</v>
      </c>
      <c r="N2102" s="2" t="s">
        <v>2048</v>
      </c>
      <c r="O2102" s="2" t="s">
        <v>5489</v>
      </c>
      <c r="P2102" s="2" t="s">
        <v>3363</v>
      </c>
      <c r="Q2102" s="2" t="s">
        <v>2051</v>
      </c>
      <c r="R2102" s="2" t="s">
        <v>2052</v>
      </c>
      <c r="S2102" s="2"/>
      <c r="T2102" s="2" t="s">
        <v>93</v>
      </c>
    </row>
    <row r="2103" spans="1:20" ht="14.25" customHeight="1">
      <c r="A2103" s="2" t="s">
        <v>30548</v>
      </c>
      <c r="B2103" s="2" t="s">
        <v>2311</v>
      </c>
      <c r="C2103" s="2" t="s">
        <v>30549</v>
      </c>
      <c r="D2103" s="2" t="s">
        <v>579</v>
      </c>
      <c r="E2103" s="2" t="s">
        <v>264</v>
      </c>
      <c r="F2103" s="2" t="s">
        <v>3059</v>
      </c>
      <c r="G2103" s="2" t="s">
        <v>2046</v>
      </c>
      <c r="H2103" s="2" t="s">
        <v>30550</v>
      </c>
      <c r="I2103" s="2"/>
      <c r="J2103" s="2"/>
      <c r="K2103" s="2"/>
      <c r="L2103" s="2"/>
      <c r="M2103" s="2" t="s">
        <v>60</v>
      </c>
      <c r="N2103" s="2" t="s">
        <v>2058</v>
      </c>
      <c r="O2103" s="2" t="s">
        <v>2186</v>
      </c>
      <c r="P2103" s="2" t="s">
        <v>23508</v>
      </c>
      <c r="Q2103" s="2" t="s">
        <v>2051</v>
      </c>
      <c r="R2103" s="2" t="s">
        <v>2052</v>
      </c>
      <c r="S2103" s="2"/>
      <c r="T2103" s="2" t="s">
        <v>578</v>
      </c>
    </row>
    <row r="2104" spans="1:20" ht="14.25" customHeight="1">
      <c r="A2104" s="2" t="s">
        <v>30551</v>
      </c>
      <c r="B2104" s="2" t="s">
        <v>2330</v>
      </c>
      <c r="C2104" s="2" t="s">
        <v>3826</v>
      </c>
      <c r="D2104" s="2" t="s">
        <v>124</v>
      </c>
      <c r="E2104" s="2" t="s">
        <v>96</v>
      </c>
      <c r="F2104" s="2" t="s">
        <v>30552</v>
      </c>
      <c r="G2104" s="2" t="s">
        <v>2046</v>
      </c>
      <c r="H2104" s="2" t="s">
        <v>30553</v>
      </c>
      <c r="I2104" s="2"/>
      <c r="J2104" s="2"/>
      <c r="K2104" s="2"/>
      <c r="L2104" s="2"/>
      <c r="M2104" s="2" t="s">
        <v>1566</v>
      </c>
      <c r="N2104" s="2" t="s">
        <v>2058</v>
      </c>
      <c r="O2104" s="2" t="s">
        <v>2153</v>
      </c>
      <c r="P2104" s="2" t="s">
        <v>30554</v>
      </c>
      <c r="Q2104" s="2" t="s">
        <v>2051</v>
      </c>
      <c r="R2104" s="2" t="s">
        <v>2200</v>
      </c>
      <c r="S2104" s="2"/>
      <c r="T2104" s="2" t="s">
        <v>123</v>
      </c>
    </row>
    <row r="2105" spans="1:20" ht="14.25" customHeight="1">
      <c r="A2105" s="2" t="s">
        <v>30555</v>
      </c>
      <c r="B2105" s="2" t="s">
        <v>2330</v>
      </c>
      <c r="C2105" s="2" t="s">
        <v>30556</v>
      </c>
      <c r="D2105" s="2" t="s">
        <v>144</v>
      </c>
      <c r="E2105" s="2" t="s">
        <v>96</v>
      </c>
      <c r="F2105" s="2" t="s">
        <v>30557</v>
      </c>
      <c r="G2105" s="2" t="s">
        <v>2046</v>
      </c>
      <c r="H2105" s="2" t="s">
        <v>30558</v>
      </c>
      <c r="I2105" s="2"/>
      <c r="J2105" s="2"/>
      <c r="K2105" s="2"/>
      <c r="L2105" s="2"/>
      <c r="M2105" s="2" t="s">
        <v>1566</v>
      </c>
      <c r="N2105" s="2" t="s">
        <v>2058</v>
      </c>
      <c r="O2105" s="2" t="s">
        <v>2259</v>
      </c>
      <c r="P2105" s="2" t="s">
        <v>3363</v>
      </c>
      <c r="Q2105" s="2" t="s">
        <v>2051</v>
      </c>
      <c r="R2105" s="2" t="s">
        <v>2052</v>
      </c>
      <c r="S2105" s="2"/>
      <c r="T2105" s="2" t="s">
        <v>143</v>
      </c>
    </row>
    <row r="2106" spans="1:20" ht="14.25" customHeight="1">
      <c r="A2106" s="2" t="s">
        <v>30559</v>
      </c>
      <c r="B2106" s="2" t="s">
        <v>2330</v>
      </c>
      <c r="C2106" s="2" t="s">
        <v>5621</v>
      </c>
      <c r="D2106" s="2" t="s">
        <v>272</v>
      </c>
      <c r="E2106" s="2" t="s">
        <v>96</v>
      </c>
      <c r="F2106" s="2" t="s">
        <v>7825</v>
      </c>
      <c r="G2106" s="2" t="s">
        <v>2046</v>
      </c>
      <c r="H2106" s="2" t="s">
        <v>30560</v>
      </c>
      <c r="I2106" s="2"/>
      <c r="J2106" s="2"/>
      <c r="K2106" s="2"/>
      <c r="L2106" s="2"/>
      <c r="M2106" s="2" t="s">
        <v>1566</v>
      </c>
      <c r="N2106" s="2" t="s">
        <v>2048</v>
      </c>
      <c r="O2106" s="2" t="s">
        <v>2199</v>
      </c>
      <c r="P2106" s="2" t="s">
        <v>2398</v>
      </c>
      <c r="Q2106" s="2" t="s">
        <v>2051</v>
      </c>
      <c r="R2106" s="2" t="s">
        <v>2200</v>
      </c>
      <c r="S2106" s="2"/>
      <c r="T2106" s="2" t="s">
        <v>271</v>
      </c>
    </row>
    <row r="2107" spans="1:20" ht="14.25" customHeight="1">
      <c r="A2107" s="2" t="s">
        <v>30561</v>
      </c>
      <c r="B2107" s="2" t="s">
        <v>2330</v>
      </c>
      <c r="C2107" s="2" t="s">
        <v>8348</v>
      </c>
      <c r="D2107" s="2" t="s">
        <v>300</v>
      </c>
      <c r="E2107" s="2" t="s">
        <v>96</v>
      </c>
      <c r="F2107" s="2" t="s">
        <v>2824</v>
      </c>
      <c r="G2107" s="2" t="s">
        <v>2046</v>
      </c>
      <c r="H2107" s="2" t="s">
        <v>30562</v>
      </c>
      <c r="I2107" s="2">
        <v>447511433463</v>
      </c>
      <c r="J2107" s="2">
        <v>441216110137</v>
      </c>
      <c r="K2107" s="2"/>
      <c r="L2107" s="2"/>
      <c r="M2107" s="2" t="s">
        <v>60</v>
      </c>
      <c r="N2107" s="2" t="s">
        <v>2058</v>
      </c>
      <c r="O2107" s="2" t="s">
        <v>2316</v>
      </c>
      <c r="P2107" s="2" t="s">
        <v>2833</v>
      </c>
      <c r="Q2107" s="2" t="s">
        <v>2051</v>
      </c>
      <c r="R2107" s="2" t="s">
        <v>2052</v>
      </c>
      <c r="S2107" s="2"/>
      <c r="T2107" s="2" t="s">
        <v>299</v>
      </c>
    </row>
    <row r="2108" spans="1:20" ht="14.25" customHeight="1">
      <c r="A2108" s="2" t="s">
        <v>30563</v>
      </c>
      <c r="B2108" s="2" t="s">
        <v>2330</v>
      </c>
      <c r="C2108" s="2" t="s">
        <v>30564</v>
      </c>
      <c r="D2108" s="2" t="s">
        <v>378</v>
      </c>
      <c r="E2108" s="2" t="s">
        <v>96</v>
      </c>
      <c r="F2108" s="2" t="s">
        <v>2473</v>
      </c>
      <c r="G2108" s="2" t="s">
        <v>2046</v>
      </c>
      <c r="H2108" s="2" t="s">
        <v>30565</v>
      </c>
      <c r="I2108" s="2">
        <v>447923359310</v>
      </c>
      <c r="J2108" s="2"/>
      <c r="K2108" s="2"/>
      <c r="L2108" s="2"/>
      <c r="M2108" s="2" t="s">
        <v>59</v>
      </c>
      <c r="N2108" s="2" t="s">
        <v>2048</v>
      </c>
      <c r="O2108" s="2" t="s">
        <v>2301</v>
      </c>
      <c r="P2108" s="2" t="s">
        <v>25847</v>
      </c>
      <c r="Q2108" s="2" t="s">
        <v>2051</v>
      </c>
      <c r="R2108" s="2"/>
      <c r="S2108" s="2"/>
      <c r="T2108" s="2" t="s">
        <v>377</v>
      </c>
    </row>
    <row r="2109" spans="1:20" ht="14.25" customHeight="1">
      <c r="A2109" s="2" t="s">
        <v>30566</v>
      </c>
      <c r="B2109" s="2" t="s">
        <v>2330</v>
      </c>
      <c r="C2109" s="2" t="s">
        <v>19418</v>
      </c>
      <c r="D2109" s="2" t="s">
        <v>583</v>
      </c>
      <c r="E2109" s="2" t="s">
        <v>264</v>
      </c>
      <c r="F2109" s="2" t="s">
        <v>2170</v>
      </c>
      <c r="G2109" s="2" t="s">
        <v>2046</v>
      </c>
      <c r="H2109" s="2" t="s">
        <v>30567</v>
      </c>
      <c r="I2109" s="2"/>
      <c r="J2109" s="2"/>
      <c r="K2109" s="2"/>
      <c r="L2109" s="2"/>
      <c r="M2109" s="2" t="s">
        <v>59</v>
      </c>
      <c r="N2109" s="2" t="s">
        <v>2058</v>
      </c>
      <c r="O2109" s="2" t="s">
        <v>2172</v>
      </c>
      <c r="P2109" s="2" t="s">
        <v>20494</v>
      </c>
      <c r="Q2109" s="2" t="s">
        <v>2051</v>
      </c>
      <c r="R2109" s="2" t="s">
        <v>2067</v>
      </c>
      <c r="S2109" s="2"/>
      <c r="T2109" s="2" t="s">
        <v>582</v>
      </c>
    </row>
    <row r="2110" spans="1:20" ht="14.25" customHeight="1">
      <c r="A2110" s="2" t="s">
        <v>30568</v>
      </c>
      <c r="B2110" s="2" t="s">
        <v>2311</v>
      </c>
      <c r="C2110" s="2" t="s">
        <v>30569</v>
      </c>
      <c r="D2110" s="2" t="s">
        <v>306</v>
      </c>
      <c r="E2110" s="2" t="s">
        <v>96</v>
      </c>
      <c r="F2110" s="2" t="s">
        <v>2824</v>
      </c>
      <c r="G2110" s="2" t="s">
        <v>2046</v>
      </c>
      <c r="H2110" s="2" t="s">
        <v>30570</v>
      </c>
      <c r="I2110" s="2"/>
      <c r="J2110" s="2">
        <v>441382858469</v>
      </c>
      <c r="K2110" s="2"/>
      <c r="L2110" s="2"/>
      <c r="M2110" s="2" t="s">
        <v>60</v>
      </c>
      <c r="N2110" s="2" t="s">
        <v>2058</v>
      </c>
      <c r="O2110" s="2" t="s">
        <v>2316</v>
      </c>
      <c r="P2110" s="2" t="s">
        <v>30571</v>
      </c>
      <c r="Q2110" s="2" t="s">
        <v>2051</v>
      </c>
      <c r="R2110" s="2"/>
      <c r="S2110" s="2"/>
      <c r="T2110" s="2" t="s">
        <v>305</v>
      </c>
    </row>
    <row r="2111" spans="1:20" ht="14.25" customHeight="1">
      <c r="A2111" s="2" t="s">
        <v>30572</v>
      </c>
      <c r="B2111" s="2" t="s">
        <v>2311</v>
      </c>
      <c r="C2111" s="2" t="s">
        <v>30573</v>
      </c>
      <c r="D2111" s="2" t="s">
        <v>587</v>
      </c>
      <c r="E2111" s="2" t="s">
        <v>264</v>
      </c>
      <c r="F2111" s="2" t="s">
        <v>2170</v>
      </c>
      <c r="G2111" s="2" t="s">
        <v>2046</v>
      </c>
      <c r="H2111" s="2" t="s">
        <v>30574</v>
      </c>
      <c r="I2111" s="2"/>
      <c r="J2111" s="2"/>
      <c r="K2111" s="2"/>
      <c r="L2111" s="2"/>
      <c r="M2111" s="2" t="s">
        <v>59</v>
      </c>
      <c r="N2111" s="2" t="s">
        <v>2058</v>
      </c>
      <c r="O2111" s="2" t="s">
        <v>2172</v>
      </c>
      <c r="P2111" s="2" t="s">
        <v>2377</v>
      </c>
      <c r="Q2111" s="2" t="s">
        <v>2051</v>
      </c>
      <c r="R2111" s="2" t="s">
        <v>2052</v>
      </c>
      <c r="S2111" s="2"/>
      <c r="T2111" s="2" t="s">
        <v>586</v>
      </c>
    </row>
    <row r="2112" spans="1:20" ht="14.25" customHeight="1">
      <c r="A2112" s="2" t="s">
        <v>30575</v>
      </c>
      <c r="B2112" s="2" t="s">
        <v>2297</v>
      </c>
      <c r="C2112" s="2" t="s">
        <v>9223</v>
      </c>
      <c r="D2112" s="2" t="s">
        <v>29524</v>
      </c>
      <c r="E2112" s="2" t="s">
        <v>264</v>
      </c>
      <c r="F2112" s="2" t="s">
        <v>3533</v>
      </c>
      <c r="G2112" s="2" t="s">
        <v>2046</v>
      </c>
      <c r="H2112" s="2" t="s">
        <v>30576</v>
      </c>
      <c r="I2112" s="2"/>
      <c r="J2112" s="2"/>
      <c r="K2112" s="2"/>
      <c r="L2112" s="2"/>
      <c r="M2112" s="2" t="s">
        <v>1566</v>
      </c>
      <c r="N2112" s="2" t="s">
        <v>2058</v>
      </c>
      <c r="O2112" s="2" t="s">
        <v>2093</v>
      </c>
      <c r="P2112" s="2" t="s">
        <v>20230</v>
      </c>
      <c r="Q2112" s="2" t="s">
        <v>2051</v>
      </c>
      <c r="R2112" s="2" t="s">
        <v>2067</v>
      </c>
      <c r="S2112" s="2"/>
      <c r="T2112" s="2" t="s">
        <v>412</v>
      </c>
    </row>
    <row r="2113" spans="1:20" ht="14.25" customHeight="1">
      <c r="A2113" s="2" t="s">
        <v>30577</v>
      </c>
      <c r="B2113" s="2" t="s">
        <v>30578</v>
      </c>
      <c r="C2113" s="2" t="s">
        <v>30579</v>
      </c>
      <c r="D2113" s="2" t="s">
        <v>30580</v>
      </c>
      <c r="E2113" s="2" t="s">
        <v>264</v>
      </c>
      <c r="F2113" s="2" t="s">
        <v>3441</v>
      </c>
      <c r="G2113" s="2" t="s">
        <v>2404</v>
      </c>
      <c r="H2113" s="2" t="s">
        <v>30581</v>
      </c>
      <c r="I2113" s="2"/>
      <c r="J2113" s="2"/>
      <c r="K2113" s="2"/>
      <c r="L2113" s="2"/>
      <c r="M2113" s="2" t="s">
        <v>59</v>
      </c>
      <c r="N2113" s="2" t="s">
        <v>2058</v>
      </c>
      <c r="O2113" s="2" t="s">
        <v>2101</v>
      </c>
      <c r="P2113" s="2" t="s">
        <v>23076</v>
      </c>
      <c r="Q2113" s="2" t="s">
        <v>2051</v>
      </c>
      <c r="R2113" s="2" t="s">
        <v>2067</v>
      </c>
      <c r="S2113" s="2"/>
      <c r="T2113" s="2" t="s">
        <v>30582</v>
      </c>
    </row>
    <row r="2114" spans="1:20" ht="14.25" customHeight="1">
      <c r="A2114" s="2" t="s">
        <v>30583</v>
      </c>
      <c r="B2114" s="2" t="s">
        <v>30584</v>
      </c>
      <c r="C2114" s="2" t="s">
        <v>30585</v>
      </c>
      <c r="D2114" s="2" t="s">
        <v>435</v>
      </c>
      <c r="E2114" s="2" t="s">
        <v>264</v>
      </c>
      <c r="F2114" s="2" t="s">
        <v>30204</v>
      </c>
      <c r="G2114" s="2" t="s">
        <v>2046</v>
      </c>
      <c r="H2114" s="2" t="s">
        <v>30586</v>
      </c>
      <c r="I2114" s="2"/>
      <c r="J2114" s="2"/>
      <c r="K2114" s="2"/>
      <c r="L2114" s="2"/>
      <c r="M2114" s="2" t="s">
        <v>1566</v>
      </c>
      <c r="N2114" s="2" t="s">
        <v>2048</v>
      </c>
      <c r="O2114" s="2" t="s">
        <v>2199</v>
      </c>
      <c r="P2114" s="2" t="s">
        <v>4570</v>
      </c>
      <c r="Q2114" s="2" t="s">
        <v>2051</v>
      </c>
      <c r="R2114" s="2" t="s">
        <v>2052</v>
      </c>
      <c r="S2114" s="2"/>
      <c r="T2114" s="2" t="s">
        <v>434</v>
      </c>
    </row>
    <row r="2115" spans="1:20" ht="14.25" customHeight="1">
      <c r="A2115" s="2" t="s">
        <v>30587</v>
      </c>
      <c r="B2115" s="2" t="s">
        <v>8295</v>
      </c>
      <c r="C2115" s="2" t="s">
        <v>30588</v>
      </c>
      <c r="D2115" s="2" t="s">
        <v>1174</v>
      </c>
      <c r="E2115" s="2" t="s">
        <v>264</v>
      </c>
      <c r="F2115" s="2" t="s">
        <v>3441</v>
      </c>
      <c r="G2115" s="2" t="s">
        <v>2046</v>
      </c>
      <c r="H2115" s="2" t="s">
        <v>30589</v>
      </c>
      <c r="I2115" s="2"/>
      <c r="J2115" s="2"/>
      <c r="K2115" s="2"/>
      <c r="L2115" s="2"/>
      <c r="M2115" s="2" t="s">
        <v>59</v>
      </c>
      <c r="N2115" s="2" t="s">
        <v>2058</v>
      </c>
      <c r="O2115" s="2" t="s">
        <v>2101</v>
      </c>
      <c r="P2115" s="2" t="s">
        <v>20494</v>
      </c>
      <c r="Q2115" s="2" t="s">
        <v>2051</v>
      </c>
      <c r="R2115" s="2" t="s">
        <v>2052</v>
      </c>
      <c r="S2115" s="2"/>
      <c r="T2115" s="2" t="s">
        <v>1173</v>
      </c>
    </row>
    <row r="2116" spans="1:20" ht="14.25" customHeight="1">
      <c r="A2116" s="2" t="s">
        <v>30590</v>
      </c>
      <c r="B2116" s="2" t="s">
        <v>8295</v>
      </c>
      <c r="C2116" s="2" t="s">
        <v>29687</v>
      </c>
      <c r="D2116" s="2" t="s">
        <v>168</v>
      </c>
      <c r="E2116" s="2" t="s">
        <v>96</v>
      </c>
      <c r="F2116" s="2" t="s">
        <v>2440</v>
      </c>
      <c r="G2116" s="2" t="s">
        <v>2046</v>
      </c>
      <c r="H2116" s="2" t="s">
        <v>30591</v>
      </c>
      <c r="I2116" s="2"/>
      <c r="J2116" s="2"/>
      <c r="K2116" s="2"/>
      <c r="L2116" s="2"/>
      <c r="M2116" s="2" t="s">
        <v>59</v>
      </c>
      <c r="N2116" s="2" t="s">
        <v>2058</v>
      </c>
      <c r="O2116" s="2" t="s">
        <v>2101</v>
      </c>
      <c r="P2116" s="2" t="s">
        <v>2456</v>
      </c>
      <c r="Q2116" s="2" t="s">
        <v>2051</v>
      </c>
      <c r="R2116" s="2"/>
      <c r="S2116" s="2"/>
      <c r="T2116" s="2" t="s">
        <v>167</v>
      </c>
    </row>
    <row r="2117" spans="1:20" ht="14.25" customHeight="1">
      <c r="A2117" s="2" t="s">
        <v>30592</v>
      </c>
      <c r="B2117" s="2" t="s">
        <v>8295</v>
      </c>
      <c r="C2117" s="2" t="s">
        <v>2262</v>
      </c>
      <c r="D2117" s="2" t="s">
        <v>1410</v>
      </c>
      <c r="E2117" s="2" t="s">
        <v>264</v>
      </c>
      <c r="F2117" s="2" t="s">
        <v>2473</v>
      </c>
      <c r="G2117" s="2" t="s">
        <v>2046</v>
      </c>
      <c r="H2117" s="2" t="s">
        <v>30593</v>
      </c>
      <c r="I2117" s="2"/>
      <c r="J2117" s="2"/>
      <c r="K2117" s="2"/>
      <c r="L2117" s="2"/>
      <c r="M2117" s="2" t="s">
        <v>59</v>
      </c>
      <c r="N2117" s="2" t="s">
        <v>2048</v>
      </c>
      <c r="O2117" s="2" t="s">
        <v>2301</v>
      </c>
      <c r="P2117" s="2" t="s">
        <v>20494</v>
      </c>
      <c r="Q2117" s="2" t="s">
        <v>2051</v>
      </c>
      <c r="R2117" s="2" t="s">
        <v>2067</v>
      </c>
      <c r="S2117" s="2"/>
      <c r="T2117" s="2" t="s">
        <v>1409</v>
      </c>
    </row>
    <row r="2118" spans="1:20" ht="14.25" customHeight="1">
      <c r="A2118" s="2" t="s">
        <v>30594</v>
      </c>
      <c r="B2118" s="2" t="s">
        <v>22987</v>
      </c>
      <c r="C2118" s="2" t="s">
        <v>2478</v>
      </c>
      <c r="D2118" s="2" t="s">
        <v>3532</v>
      </c>
      <c r="E2118" s="2" t="s">
        <v>96</v>
      </c>
      <c r="F2118" s="2" t="s">
        <v>30595</v>
      </c>
      <c r="G2118" s="2" t="s">
        <v>2404</v>
      </c>
      <c r="H2118" s="2" t="s">
        <v>30596</v>
      </c>
      <c r="I2118" s="2"/>
      <c r="J2118" s="2"/>
      <c r="K2118" s="2"/>
      <c r="L2118" s="2"/>
      <c r="M2118" s="2" t="s">
        <v>1566</v>
      </c>
      <c r="N2118" s="2" t="s">
        <v>2048</v>
      </c>
      <c r="O2118" s="2" t="s">
        <v>2179</v>
      </c>
      <c r="P2118" s="2" t="s">
        <v>3535</v>
      </c>
      <c r="Q2118" s="2" t="s">
        <v>2051</v>
      </c>
      <c r="R2118" s="2" t="s">
        <v>2052</v>
      </c>
      <c r="S2118" s="2"/>
      <c r="T2118" s="2" t="s">
        <v>3536</v>
      </c>
    </row>
    <row r="2119" spans="1:20" ht="14.25" customHeight="1">
      <c r="A2119" s="2" t="s">
        <v>30597</v>
      </c>
      <c r="B2119" s="2" t="s">
        <v>30598</v>
      </c>
      <c r="C2119" s="2" t="s">
        <v>13139</v>
      </c>
      <c r="D2119" s="2" t="s">
        <v>206</v>
      </c>
      <c r="E2119" s="2" t="s">
        <v>264</v>
      </c>
      <c r="F2119" s="2" t="s">
        <v>30599</v>
      </c>
      <c r="G2119" s="2" t="s">
        <v>2046</v>
      </c>
      <c r="H2119" s="2" t="s">
        <v>30600</v>
      </c>
      <c r="I2119" s="2" t="s">
        <v>30601</v>
      </c>
      <c r="J2119" s="2"/>
      <c r="K2119" s="2"/>
      <c r="L2119" s="2"/>
      <c r="M2119" s="2" t="s">
        <v>59</v>
      </c>
      <c r="N2119" s="2" t="s">
        <v>2058</v>
      </c>
      <c r="O2119" s="2" t="s">
        <v>2172</v>
      </c>
      <c r="P2119" s="2" t="s">
        <v>30602</v>
      </c>
      <c r="Q2119" s="2" t="s">
        <v>2051</v>
      </c>
      <c r="R2119" s="2" t="s">
        <v>2052</v>
      </c>
      <c r="S2119" s="2"/>
      <c r="T2119" s="2" t="s">
        <v>205</v>
      </c>
    </row>
    <row r="2120" spans="1:20" ht="14.25" customHeight="1">
      <c r="A2120" s="2" t="s">
        <v>30603</v>
      </c>
      <c r="B2120" s="2" t="s">
        <v>17961</v>
      </c>
      <c r="C2120" s="2" t="s">
        <v>30604</v>
      </c>
      <c r="D2120" s="2" t="s">
        <v>99</v>
      </c>
      <c r="E2120" s="2" t="s">
        <v>96</v>
      </c>
      <c r="F2120" s="2" t="s">
        <v>23808</v>
      </c>
      <c r="G2120" s="2" t="s">
        <v>2046</v>
      </c>
      <c r="H2120" s="2" t="s">
        <v>30605</v>
      </c>
      <c r="I2120" s="2"/>
      <c r="J2120" s="2"/>
      <c r="K2120" s="2"/>
      <c r="L2120" s="2"/>
      <c r="M2120" s="2" t="s">
        <v>1566</v>
      </c>
      <c r="N2120" s="2" t="s">
        <v>2058</v>
      </c>
      <c r="O2120" s="2" t="s">
        <v>2153</v>
      </c>
      <c r="P2120" s="2" t="s">
        <v>23212</v>
      </c>
      <c r="Q2120" s="2" t="s">
        <v>2051</v>
      </c>
      <c r="R2120" s="2" t="s">
        <v>2052</v>
      </c>
      <c r="S2120" s="2"/>
      <c r="T2120" s="2" t="s">
        <v>98</v>
      </c>
    </row>
    <row r="2121" spans="1:20" ht="14.25" customHeight="1">
      <c r="A2121" s="2" t="s">
        <v>30606</v>
      </c>
      <c r="B2121" s="2" t="s">
        <v>30607</v>
      </c>
      <c r="C2121" s="2" t="s">
        <v>30608</v>
      </c>
      <c r="D2121" s="2" t="s">
        <v>363</v>
      </c>
      <c r="E2121" s="2" t="s">
        <v>264</v>
      </c>
      <c r="F2121" s="2" t="s">
        <v>1655</v>
      </c>
      <c r="G2121" s="2" t="s">
        <v>2046</v>
      </c>
      <c r="H2121" s="2" t="s">
        <v>30609</v>
      </c>
      <c r="I2121" s="2"/>
      <c r="J2121" s="2"/>
      <c r="K2121" s="2"/>
      <c r="L2121" s="2" t="s">
        <v>4984</v>
      </c>
      <c r="M2121" s="2" t="s">
        <v>59</v>
      </c>
      <c r="N2121" s="2" t="s">
        <v>2058</v>
      </c>
      <c r="O2121" s="2" t="s">
        <v>2583</v>
      </c>
      <c r="P2121" s="2" t="s">
        <v>18727</v>
      </c>
      <c r="Q2121" s="2" t="s">
        <v>2051</v>
      </c>
      <c r="R2121" s="2" t="s">
        <v>2052</v>
      </c>
      <c r="S2121" s="2"/>
      <c r="T2121" s="2" t="s">
        <v>362</v>
      </c>
    </row>
    <row r="2122" spans="1:20" ht="14.25" customHeight="1">
      <c r="A2122" s="2" t="s">
        <v>30610</v>
      </c>
      <c r="B2122" s="2" t="s">
        <v>2267</v>
      </c>
      <c r="C2122" s="2" t="s">
        <v>3980</v>
      </c>
      <c r="D2122" s="2" t="s">
        <v>514</v>
      </c>
      <c r="E2122" s="2" t="s">
        <v>264</v>
      </c>
      <c r="F2122" s="2" t="s">
        <v>2473</v>
      </c>
      <c r="G2122" s="2" t="s">
        <v>2046</v>
      </c>
      <c r="H2122" s="2" t="s">
        <v>30611</v>
      </c>
      <c r="I2122" s="2"/>
      <c r="J2122" s="2"/>
      <c r="K2122" s="2"/>
      <c r="L2122" s="2"/>
      <c r="M2122" s="2" t="s">
        <v>59</v>
      </c>
      <c r="N2122" s="2" t="s">
        <v>2048</v>
      </c>
      <c r="O2122" s="2" t="s">
        <v>2301</v>
      </c>
      <c r="P2122" s="2" t="s">
        <v>23301</v>
      </c>
      <c r="Q2122" s="2" t="s">
        <v>2051</v>
      </c>
      <c r="R2122" s="2" t="s">
        <v>2052</v>
      </c>
      <c r="S2122" s="2"/>
      <c r="T2122" s="2" t="s">
        <v>513</v>
      </c>
    </row>
    <row r="2123" spans="1:20" ht="14.25" customHeight="1">
      <c r="A2123" s="2" t="s">
        <v>30612</v>
      </c>
      <c r="B2123" s="2" t="s">
        <v>2267</v>
      </c>
      <c r="C2123" s="2" t="s">
        <v>7269</v>
      </c>
      <c r="D2123" s="2" t="s">
        <v>238</v>
      </c>
      <c r="E2123" s="2" t="s">
        <v>264</v>
      </c>
      <c r="F2123" s="2" t="s">
        <v>1655</v>
      </c>
      <c r="G2123" s="2" t="s">
        <v>2046</v>
      </c>
      <c r="H2123" s="2" t="s">
        <v>30613</v>
      </c>
      <c r="I2123" s="2"/>
      <c r="J2123" s="2"/>
      <c r="K2123" s="2"/>
      <c r="L2123" s="2"/>
      <c r="M2123" s="2" t="s">
        <v>59</v>
      </c>
      <c r="N2123" s="2" t="s">
        <v>2058</v>
      </c>
      <c r="O2123" s="2" t="s">
        <v>2583</v>
      </c>
      <c r="P2123" s="2" t="s">
        <v>23340</v>
      </c>
      <c r="Q2123" s="2" t="s">
        <v>2051</v>
      </c>
      <c r="R2123" s="2" t="s">
        <v>2067</v>
      </c>
      <c r="S2123" s="2"/>
      <c r="T2123" s="2" t="s">
        <v>237</v>
      </c>
    </row>
    <row r="2124" spans="1:20" ht="14.25" customHeight="1">
      <c r="A2124" s="2" t="s">
        <v>30614</v>
      </c>
      <c r="B2124" s="2" t="s">
        <v>2267</v>
      </c>
      <c r="C2124" s="2" t="s">
        <v>30615</v>
      </c>
      <c r="D2124" s="2" t="s">
        <v>94</v>
      </c>
      <c r="E2124" s="2" t="s">
        <v>96</v>
      </c>
      <c r="F2124" s="2" t="s">
        <v>27755</v>
      </c>
      <c r="G2124" s="2" t="s">
        <v>2046</v>
      </c>
      <c r="H2124" s="2" t="s">
        <v>30616</v>
      </c>
      <c r="I2124" s="2"/>
      <c r="J2124" s="2"/>
      <c r="K2124" s="2"/>
      <c r="L2124" s="2"/>
      <c r="M2124" s="2" t="s">
        <v>1566</v>
      </c>
      <c r="N2124" s="2" t="s">
        <v>2058</v>
      </c>
      <c r="O2124" s="2" t="s">
        <v>2153</v>
      </c>
      <c r="P2124" s="2" t="s">
        <v>2562</v>
      </c>
      <c r="Q2124" s="2" t="s">
        <v>2051</v>
      </c>
      <c r="R2124" s="2" t="s">
        <v>2052</v>
      </c>
      <c r="S2124" s="2"/>
      <c r="T2124" s="2" t="s">
        <v>93</v>
      </c>
    </row>
    <row r="2125" spans="1:20" ht="14.25" customHeight="1">
      <c r="A2125" s="2" t="s">
        <v>30617</v>
      </c>
      <c r="B2125" s="2" t="s">
        <v>2267</v>
      </c>
      <c r="C2125" s="2" t="s">
        <v>30618</v>
      </c>
      <c r="D2125" s="2" t="s">
        <v>130</v>
      </c>
      <c r="E2125" s="2" t="s">
        <v>96</v>
      </c>
      <c r="F2125" s="2" t="s">
        <v>30619</v>
      </c>
      <c r="G2125" s="2" t="s">
        <v>2046</v>
      </c>
      <c r="H2125" s="2" t="s">
        <v>30620</v>
      </c>
      <c r="I2125" s="2"/>
      <c r="J2125" s="2"/>
      <c r="K2125" s="2"/>
      <c r="L2125" s="2"/>
      <c r="M2125" s="2" t="s">
        <v>1566</v>
      </c>
      <c r="N2125" s="2" t="s">
        <v>2058</v>
      </c>
      <c r="O2125" s="2" t="s">
        <v>2132</v>
      </c>
      <c r="P2125" s="2" t="s">
        <v>2372</v>
      </c>
      <c r="Q2125" s="2" t="s">
        <v>2051</v>
      </c>
      <c r="R2125" s="2" t="s">
        <v>2052</v>
      </c>
      <c r="S2125" s="2"/>
      <c r="T2125" s="2" t="s">
        <v>129</v>
      </c>
    </row>
    <row r="2126" spans="1:20" ht="14.25" customHeight="1">
      <c r="A2126" s="2" t="s">
        <v>30621</v>
      </c>
      <c r="B2126" s="2" t="s">
        <v>15525</v>
      </c>
      <c r="C2126" s="2" t="s">
        <v>20437</v>
      </c>
      <c r="D2126" s="2" t="s">
        <v>1398</v>
      </c>
      <c r="E2126" s="2" t="s">
        <v>264</v>
      </c>
      <c r="F2126" s="2" t="s">
        <v>30622</v>
      </c>
      <c r="G2126" s="2" t="s">
        <v>2046</v>
      </c>
      <c r="H2126" s="2" t="s">
        <v>30623</v>
      </c>
      <c r="I2126" s="2"/>
      <c r="J2126" s="2"/>
      <c r="K2126" s="2"/>
      <c r="L2126" s="2"/>
      <c r="M2126" s="2" t="s">
        <v>1566</v>
      </c>
      <c r="N2126" s="2" t="s">
        <v>2058</v>
      </c>
      <c r="O2126" s="2" t="s">
        <v>2093</v>
      </c>
      <c r="P2126" s="2" t="s">
        <v>2377</v>
      </c>
      <c r="Q2126" s="2" t="s">
        <v>2051</v>
      </c>
      <c r="R2126" s="2" t="s">
        <v>2067</v>
      </c>
      <c r="S2126" s="2"/>
      <c r="T2126" s="2" t="s">
        <v>1397</v>
      </c>
    </row>
    <row r="2127" spans="1:20" ht="14.25" customHeight="1">
      <c r="A2127" s="2" t="s">
        <v>30624</v>
      </c>
      <c r="B2127" s="2" t="s">
        <v>2267</v>
      </c>
      <c r="C2127" s="2" t="s">
        <v>7920</v>
      </c>
      <c r="D2127" s="2" t="s">
        <v>310</v>
      </c>
      <c r="E2127" s="2" t="s">
        <v>96</v>
      </c>
      <c r="F2127" s="2" t="s">
        <v>2473</v>
      </c>
      <c r="G2127" s="2" t="s">
        <v>2046</v>
      </c>
      <c r="H2127" s="2" t="s">
        <v>30625</v>
      </c>
      <c r="I2127" s="2"/>
      <c r="J2127" s="2"/>
      <c r="K2127" s="2"/>
      <c r="L2127" s="2"/>
      <c r="M2127" s="2" t="s">
        <v>59</v>
      </c>
      <c r="N2127" s="2" t="s">
        <v>2048</v>
      </c>
      <c r="O2127" s="2" t="s">
        <v>2301</v>
      </c>
      <c r="P2127" s="2" t="s">
        <v>24884</v>
      </c>
      <c r="Q2127" s="2" t="s">
        <v>2051</v>
      </c>
      <c r="R2127" s="2" t="s">
        <v>2067</v>
      </c>
      <c r="S2127" s="2"/>
      <c r="T2127" s="2" t="s">
        <v>309</v>
      </c>
    </row>
    <row r="2128" spans="1:20" ht="14.25" customHeight="1">
      <c r="A2128" s="2" t="s">
        <v>30626</v>
      </c>
      <c r="B2128" s="2" t="s">
        <v>30627</v>
      </c>
      <c r="C2128" s="2" t="s">
        <v>8990</v>
      </c>
      <c r="D2128" s="2" t="s">
        <v>316</v>
      </c>
      <c r="E2128" s="2" t="s">
        <v>96</v>
      </c>
      <c r="F2128" s="2" t="s">
        <v>30628</v>
      </c>
      <c r="G2128" s="2" t="s">
        <v>2046</v>
      </c>
      <c r="H2128" s="2" t="s">
        <v>30629</v>
      </c>
      <c r="I2128" s="2"/>
      <c r="J2128" s="2"/>
      <c r="K2128" s="2"/>
      <c r="L2128" s="2"/>
      <c r="M2128" s="2" t="s">
        <v>1566</v>
      </c>
      <c r="N2128" s="2" t="s">
        <v>2058</v>
      </c>
      <c r="O2128" s="2" t="s">
        <v>2153</v>
      </c>
      <c r="P2128" s="2" t="s">
        <v>30630</v>
      </c>
      <c r="Q2128" s="2" t="s">
        <v>2051</v>
      </c>
      <c r="R2128" s="2" t="s">
        <v>2052</v>
      </c>
      <c r="S2128" s="2"/>
      <c r="T2128" s="2" t="s">
        <v>315</v>
      </c>
    </row>
    <row r="2129" spans="1:20" ht="14.25" customHeight="1">
      <c r="A2129" s="2" t="s">
        <v>30631</v>
      </c>
      <c r="B2129" s="2" t="s">
        <v>30627</v>
      </c>
      <c r="C2129" s="2" t="s">
        <v>2595</v>
      </c>
      <c r="D2129" s="2" t="s">
        <v>130</v>
      </c>
      <c r="E2129" s="2" t="s">
        <v>96</v>
      </c>
      <c r="F2129" s="2" t="s">
        <v>23780</v>
      </c>
      <c r="G2129" s="2" t="s">
        <v>2046</v>
      </c>
      <c r="H2129" s="2" t="s">
        <v>30632</v>
      </c>
      <c r="I2129" s="2"/>
      <c r="J2129" s="2"/>
      <c r="K2129" s="2"/>
      <c r="L2129" s="2"/>
      <c r="M2129" s="2" t="s">
        <v>1566</v>
      </c>
      <c r="N2129" s="2" t="s">
        <v>2048</v>
      </c>
      <c r="O2129" s="2" t="s">
        <v>2179</v>
      </c>
      <c r="P2129" s="2" t="s">
        <v>2372</v>
      </c>
      <c r="Q2129" s="2" t="s">
        <v>2051</v>
      </c>
      <c r="R2129" s="2" t="s">
        <v>2052</v>
      </c>
      <c r="S2129" s="2"/>
      <c r="T2129" s="2" t="s">
        <v>129</v>
      </c>
    </row>
    <row r="2130" spans="1:20" ht="14.25" customHeight="1">
      <c r="A2130" s="2" t="s">
        <v>30633</v>
      </c>
      <c r="B2130" s="2" t="s">
        <v>30634</v>
      </c>
      <c r="C2130" s="2" t="s">
        <v>30635</v>
      </c>
      <c r="D2130" s="2" t="s">
        <v>996</v>
      </c>
      <c r="E2130" s="2" t="s">
        <v>264</v>
      </c>
      <c r="F2130" s="2" t="s">
        <v>30636</v>
      </c>
      <c r="G2130" s="2" t="s">
        <v>2091</v>
      </c>
      <c r="H2130" s="2" t="s">
        <v>30637</v>
      </c>
      <c r="I2130" s="2"/>
      <c r="J2130" s="2"/>
      <c r="K2130" s="2"/>
      <c r="L2130" s="2"/>
      <c r="M2130" s="2" t="s">
        <v>1566</v>
      </c>
      <c r="N2130" s="2" t="s">
        <v>2058</v>
      </c>
      <c r="O2130" s="2" t="s">
        <v>2153</v>
      </c>
      <c r="P2130" s="2" t="s">
        <v>2609</v>
      </c>
      <c r="Q2130" s="2" t="s">
        <v>2051</v>
      </c>
      <c r="R2130" s="2" t="s">
        <v>2052</v>
      </c>
      <c r="S2130" s="2"/>
      <c r="T2130" s="2" t="s">
        <v>995</v>
      </c>
    </row>
    <row r="2131" spans="1:20" ht="14.25" customHeight="1">
      <c r="A2131" s="2" t="s">
        <v>30638</v>
      </c>
      <c r="B2131" s="2" t="s">
        <v>9040</v>
      </c>
      <c r="C2131" s="2" t="s">
        <v>30639</v>
      </c>
      <c r="D2131" s="2" t="s">
        <v>206</v>
      </c>
      <c r="E2131" s="2" t="s">
        <v>264</v>
      </c>
      <c r="F2131" s="2" t="s">
        <v>7861</v>
      </c>
      <c r="G2131" s="2" t="s">
        <v>2046</v>
      </c>
      <c r="H2131" s="2" t="s">
        <v>30640</v>
      </c>
      <c r="I2131" s="2"/>
      <c r="J2131" s="2"/>
      <c r="K2131" s="2"/>
      <c r="L2131" s="2"/>
      <c r="M2131" s="2" t="s">
        <v>1566</v>
      </c>
      <c r="N2131" s="2" t="s">
        <v>2048</v>
      </c>
      <c r="O2131" s="2" t="s">
        <v>2179</v>
      </c>
      <c r="P2131" s="2" t="s">
        <v>4728</v>
      </c>
      <c r="Q2131" s="2" t="s">
        <v>2051</v>
      </c>
      <c r="R2131" s="2" t="s">
        <v>2052</v>
      </c>
      <c r="S2131" s="2"/>
      <c r="T2131" s="2" t="s">
        <v>205</v>
      </c>
    </row>
    <row r="2132" spans="1:20" ht="14.25" customHeight="1">
      <c r="A2132" s="2" t="s">
        <v>30641</v>
      </c>
      <c r="B2132" s="2" t="s">
        <v>9040</v>
      </c>
      <c r="C2132" s="2" t="s">
        <v>30642</v>
      </c>
      <c r="D2132" s="2" t="s">
        <v>982</v>
      </c>
      <c r="E2132" s="2" t="s">
        <v>264</v>
      </c>
      <c r="F2132" s="2" t="s">
        <v>4565</v>
      </c>
      <c r="G2132" s="2" t="s">
        <v>2046</v>
      </c>
      <c r="H2132" s="2" t="s">
        <v>30643</v>
      </c>
      <c r="I2132" s="2"/>
      <c r="J2132" s="2"/>
      <c r="K2132" s="2"/>
      <c r="L2132" s="2"/>
      <c r="M2132" s="2" t="s">
        <v>1566</v>
      </c>
      <c r="N2132" s="2" t="s">
        <v>2058</v>
      </c>
      <c r="O2132" s="2" t="s">
        <v>2145</v>
      </c>
      <c r="P2132" s="2" t="s">
        <v>4570</v>
      </c>
      <c r="Q2132" s="2" t="s">
        <v>2051</v>
      </c>
      <c r="R2132" s="2" t="s">
        <v>2067</v>
      </c>
      <c r="S2132" s="2"/>
      <c r="T2132" s="2" t="s">
        <v>981</v>
      </c>
    </row>
    <row r="2133" spans="1:20" ht="14.25" customHeight="1">
      <c r="A2133" s="2" t="s">
        <v>30644</v>
      </c>
      <c r="B2133" s="2" t="s">
        <v>2255</v>
      </c>
      <c r="C2133" s="2" t="s">
        <v>14294</v>
      </c>
      <c r="D2133" s="2" t="s">
        <v>126</v>
      </c>
      <c r="E2133" s="2" t="s">
        <v>96</v>
      </c>
      <c r="F2133" s="2" t="s">
        <v>30645</v>
      </c>
      <c r="G2133" s="2" t="s">
        <v>2046</v>
      </c>
      <c r="H2133" s="2" t="s">
        <v>30646</v>
      </c>
      <c r="I2133" s="2"/>
      <c r="J2133" s="2"/>
      <c r="K2133" s="2"/>
      <c r="L2133" s="2"/>
      <c r="M2133" s="2" t="s">
        <v>1566</v>
      </c>
      <c r="N2133" s="2" t="s">
        <v>2058</v>
      </c>
      <c r="O2133" s="2" t="s">
        <v>2145</v>
      </c>
      <c r="P2133" s="2" t="s">
        <v>3767</v>
      </c>
      <c r="Q2133" s="2" t="s">
        <v>2051</v>
      </c>
      <c r="R2133" s="2" t="s">
        <v>2052</v>
      </c>
      <c r="S2133" s="2"/>
      <c r="T2133" s="2" t="s">
        <v>125</v>
      </c>
    </row>
    <row r="2134" spans="1:20" ht="14.25" customHeight="1">
      <c r="A2134" s="2" t="s">
        <v>30647</v>
      </c>
      <c r="B2134" s="2" t="s">
        <v>30417</v>
      </c>
      <c r="C2134" s="2" t="s">
        <v>30648</v>
      </c>
      <c r="D2134" s="2" t="s">
        <v>1020</v>
      </c>
      <c r="E2134" s="2" t="s">
        <v>264</v>
      </c>
      <c r="F2134" s="2" t="s">
        <v>30649</v>
      </c>
      <c r="G2134" s="2" t="s">
        <v>2046</v>
      </c>
      <c r="H2134" s="2" t="s">
        <v>30650</v>
      </c>
      <c r="I2134" s="2"/>
      <c r="J2134" s="2"/>
      <c r="K2134" s="2"/>
      <c r="L2134" s="2" t="s">
        <v>4539</v>
      </c>
      <c r="M2134" s="2" t="s">
        <v>1566</v>
      </c>
      <c r="N2134" s="2" t="s">
        <v>2048</v>
      </c>
      <c r="O2134" s="2" t="s">
        <v>2199</v>
      </c>
      <c r="P2134" s="2" t="s">
        <v>23064</v>
      </c>
      <c r="Q2134" s="2" t="s">
        <v>2051</v>
      </c>
      <c r="R2134" s="2" t="s">
        <v>2067</v>
      </c>
      <c r="S2134" s="2"/>
      <c r="T2134" s="2" t="s">
        <v>1019</v>
      </c>
    </row>
    <row r="2135" spans="1:20" ht="14.25" customHeight="1">
      <c r="A2135" s="2" t="s">
        <v>30651</v>
      </c>
      <c r="B2135" s="2" t="s">
        <v>13262</v>
      </c>
      <c r="C2135" s="2" t="s">
        <v>15013</v>
      </c>
      <c r="D2135" s="2" t="s">
        <v>25443</v>
      </c>
      <c r="E2135" s="2" t="s">
        <v>264</v>
      </c>
      <c r="F2135" s="2" t="s">
        <v>2112</v>
      </c>
      <c r="G2135" s="2" t="s">
        <v>2046</v>
      </c>
      <c r="H2135" s="2" t="s">
        <v>30652</v>
      </c>
      <c r="I2135" s="2"/>
      <c r="J2135" s="2"/>
      <c r="K2135" s="2"/>
      <c r="L2135" s="2"/>
      <c r="M2135" s="2" t="s">
        <v>1566</v>
      </c>
      <c r="N2135" s="2" t="s">
        <v>2058</v>
      </c>
      <c r="O2135" s="2" t="s">
        <v>2093</v>
      </c>
      <c r="P2135" s="2" t="s">
        <v>4570</v>
      </c>
      <c r="Q2135" s="2" t="s">
        <v>2051</v>
      </c>
      <c r="R2135" s="2" t="s">
        <v>2067</v>
      </c>
      <c r="S2135" s="2"/>
      <c r="T2135" s="2" t="s">
        <v>185</v>
      </c>
    </row>
    <row r="2136" spans="1:20" ht="14.25" customHeight="1">
      <c r="A2136" s="2" t="s">
        <v>30653</v>
      </c>
      <c r="B2136" s="2" t="s">
        <v>30654</v>
      </c>
      <c r="C2136" s="2" t="s">
        <v>30655</v>
      </c>
      <c r="D2136" s="2" t="s">
        <v>27992</v>
      </c>
      <c r="E2136" s="2" t="s">
        <v>264</v>
      </c>
      <c r="F2136" s="2" t="s">
        <v>20785</v>
      </c>
      <c r="G2136" s="2" t="s">
        <v>2091</v>
      </c>
      <c r="H2136" s="2" t="s">
        <v>30656</v>
      </c>
      <c r="I2136" s="2"/>
      <c r="J2136" s="2"/>
      <c r="K2136" s="2"/>
      <c r="L2136" s="2"/>
      <c r="M2136" s="2" t="s">
        <v>60</v>
      </c>
      <c r="N2136" s="2" t="s">
        <v>2058</v>
      </c>
      <c r="O2136" s="2" t="s">
        <v>2186</v>
      </c>
      <c r="P2136" s="2" t="s">
        <v>2609</v>
      </c>
      <c r="Q2136" s="2" t="s">
        <v>2051</v>
      </c>
      <c r="R2136" s="2" t="s">
        <v>2052</v>
      </c>
      <c r="S2136" s="2"/>
      <c r="T2136" s="2" t="s">
        <v>27994</v>
      </c>
    </row>
    <row r="2137" spans="1:20" ht="14.25" customHeight="1">
      <c r="A2137" s="2" t="s">
        <v>30657</v>
      </c>
      <c r="B2137" s="2" t="s">
        <v>30658</v>
      </c>
      <c r="C2137" s="2" t="s">
        <v>30659</v>
      </c>
      <c r="D2137" s="2" t="s">
        <v>1258</v>
      </c>
      <c r="E2137" s="2" t="s">
        <v>264</v>
      </c>
      <c r="F2137" s="2" t="s">
        <v>2473</v>
      </c>
      <c r="G2137" s="2" t="s">
        <v>2046</v>
      </c>
      <c r="H2137" s="2" t="s">
        <v>30660</v>
      </c>
      <c r="I2137" s="2">
        <v>447958307911</v>
      </c>
      <c r="J2137" s="2"/>
      <c r="K2137" s="2"/>
      <c r="L2137" s="2"/>
      <c r="M2137" s="2" t="s">
        <v>59</v>
      </c>
      <c r="N2137" s="2" t="s">
        <v>2048</v>
      </c>
      <c r="O2137" s="2" t="s">
        <v>2301</v>
      </c>
      <c r="P2137" s="2" t="s">
        <v>23007</v>
      </c>
      <c r="Q2137" s="2" t="s">
        <v>2051</v>
      </c>
      <c r="R2137" s="2" t="s">
        <v>2052</v>
      </c>
      <c r="S2137" s="2"/>
      <c r="T2137" s="2" t="s">
        <v>1257</v>
      </c>
    </row>
    <row r="2138" spans="1:20" ht="14.25" customHeight="1">
      <c r="A2138" s="2" t="s">
        <v>30661</v>
      </c>
      <c r="B2138" s="2" t="s">
        <v>30658</v>
      </c>
      <c r="C2138" s="2" t="s">
        <v>30662</v>
      </c>
      <c r="D2138" s="2" t="s">
        <v>206</v>
      </c>
      <c r="E2138" s="2" t="s">
        <v>264</v>
      </c>
      <c r="F2138" s="2" t="s">
        <v>30663</v>
      </c>
      <c r="G2138" s="2" t="s">
        <v>2046</v>
      </c>
      <c r="H2138" s="2" t="s">
        <v>30664</v>
      </c>
      <c r="I2138" s="2"/>
      <c r="J2138" s="2"/>
      <c r="K2138" s="2"/>
      <c r="L2138" s="2"/>
      <c r="M2138" s="2" t="s">
        <v>1566</v>
      </c>
      <c r="N2138" s="2" t="s">
        <v>2048</v>
      </c>
      <c r="O2138" s="2" t="s">
        <v>2179</v>
      </c>
      <c r="P2138" s="2" t="s">
        <v>4728</v>
      </c>
      <c r="Q2138" s="2" t="s">
        <v>2051</v>
      </c>
      <c r="R2138" s="2" t="s">
        <v>2052</v>
      </c>
      <c r="S2138" s="2"/>
      <c r="T2138" s="2" t="s">
        <v>205</v>
      </c>
    </row>
    <row r="2139" spans="1:20" ht="14.25" customHeight="1">
      <c r="A2139" s="2" t="s">
        <v>30665</v>
      </c>
      <c r="B2139" s="2" t="s">
        <v>30658</v>
      </c>
      <c r="C2139" s="2" t="s">
        <v>30666</v>
      </c>
      <c r="D2139" s="2" t="s">
        <v>1160</v>
      </c>
      <c r="E2139" s="2" t="s">
        <v>264</v>
      </c>
      <c r="F2139" s="2" t="s">
        <v>2473</v>
      </c>
      <c r="G2139" s="2" t="s">
        <v>2046</v>
      </c>
      <c r="H2139" s="2" t="s">
        <v>30667</v>
      </c>
      <c r="I2139" s="2"/>
      <c r="J2139" s="2"/>
      <c r="K2139" s="2"/>
      <c r="L2139" s="2"/>
      <c r="M2139" s="2" t="s">
        <v>59</v>
      </c>
      <c r="N2139" s="2" t="s">
        <v>2048</v>
      </c>
      <c r="O2139" s="2" t="s">
        <v>2301</v>
      </c>
      <c r="P2139" s="2" t="s">
        <v>20494</v>
      </c>
      <c r="Q2139" s="2" t="s">
        <v>2051</v>
      </c>
      <c r="R2139" s="2" t="s">
        <v>2067</v>
      </c>
      <c r="S2139" s="2"/>
      <c r="T2139" s="2" t="s">
        <v>1159</v>
      </c>
    </row>
    <row r="2140" spans="1:20" ht="14.25" customHeight="1">
      <c r="A2140" s="2" t="s">
        <v>30668</v>
      </c>
      <c r="B2140" s="2" t="s">
        <v>30669</v>
      </c>
      <c r="C2140" s="2" t="s">
        <v>2246</v>
      </c>
      <c r="D2140" s="2" t="s">
        <v>182</v>
      </c>
      <c r="E2140" s="2" t="s">
        <v>96</v>
      </c>
      <c r="F2140" s="2" t="s">
        <v>2112</v>
      </c>
      <c r="G2140" s="2" t="s">
        <v>2046</v>
      </c>
      <c r="H2140" s="2" t="s">
        <v>30670</v>
      </c>
      <c r="I2140" s="2"/>
      <c r="J2140" s="2"/>
      <c r="K2140" s="2"/>
      <c r="L2140" s="2"/>
      <c r="M2140" s="2" t="s">
        <v>1566</v>
      </c>
      <c r="N2140" s="2" t="s">
        <v>2058</v>
      </c>
      <c r="O2140" s="2" t="s">
        <v>2093</v>
      </c>
      <c r="P2140" s="2" t="s">
        <v>2066</v>
      </c>
      <c r="Q2140" s="2" t="s">
        <v>2051</v>
      </c>
      <c r="R2140" s="2" t="s">
        <v>2067</v>
      </c>
      <c r="S2140" s="2"/>
      <c r="T2140" s="2" t="s">
        <v>181</v>
      </c>
    </row>
    <row r="2141" spans="1:20" ht="14.25" customHeight="1">
      <c r="A2141" s="2" t="s">
        <v>30671</v>
      </c>
      <c r="B2141" s="2" t="s">
        <v>29117</v>
      </c>
      <c r="C2141" s="2" t="s">
        <v>30672</v>
      </c>
      <c r="D2141" s="2" t="s">
        <v>30673</v>
      </c>
      <c r="E2141" s="2" t="s">
        <v>264</v>
      </c>
      <c r="F2141" s="2" t="s">
        <v>5645</v>
      </c>
      <c r="G2141" s="2" t="s">
        <v>18247</v>
      </c>
      <c r="H2141" s="2" t="s">
        <v>30674</v>
      </c>
      <c r="I2141" s="2"/>
      <c r="J2141" s="2"/>
      <c r="K2141" s="2"/>
      <c r="L2141" s="2"/>
      <c r="M2141" s="2" t="s">
        <v>60</v>
      </c>
      <c r="N2141" s="2" t="s">
        <v>2058</v>
      </c>
      <c r="O2141" s="2" t="s">
        <v>2186</v>
      </c>
      <c r="P2141" s="2" t="s">
        <v>4630</v>
      </c>
      <c r="Q2141" s="2" t="s">
        <v>2051</v>
      </c>
      <c r="R2141" s="2" t="s">
        <v>2067</v>
      </c>
      <c r="S2141" s="2"/>
      <c r="T2141" s="2" t="s">
        <v>30675</v>
      </c>
    </row>
    <row r="2142" spans="1:20" ht="14.25" customHeight="1">
      <c r="A2142" s="2" t="s">
        <v>30676</v>
      </c>
      <c r="B2142" s="2" t="s">
        <v>13283</v>
      </c>
      <c r="C2142" s="2" t="s">
        <v>30677</v>
      </c>
      <c r="D2142" s="2" t="s">
        <v>996</v>
      </c>
      <c r="E2142" s="2" t="s">
        <v>264</v>
      </c>
      <c r="F2142" s="2" t="s">
        <v>30678</v>
      </c>
      <c r="G2142" s="2" t="s">
        <v>2091</v>
      </c>
      <c r="H2142" s="2" t="s">
        <v>30679</v>
      </c>
      <c r="I2142" s="2"/>
      <c r="J2142" s="2"/>
      <c r="K2142" s="2"/>
      <c r="L2142" s="2"/>
      <c r="M2142" s="2" t="s">
        <v>1566</v>
      </c>
      <c r="N2142" s="2" t="s">
        <v>2058</v>
      </c>
      <c r="O2142" s="2" t="s">
        <v>2153</v>
      </c>
      <c r="P2142" s="2" t="s">
        <v>2609</v>
      </c>
      <c r="Q2142" s="2" t="s">
        <v>2051</v>
      </c>
      <c r="R2142" s="2" t="s">
        <v>2052</v>
      </c>
      <c r="S2142" s="2"/>
      <c r="T2142" s="2" t="s">
        <v>995</v>
      </c>
    </row>
    <row r="2143" spans="1:20" ht="14.25" customHeight="1">
      <c r="A2143" s="2" t="s">
        <v>30680</v>
      </c>
      <c r="B2143" s="2" t="s">
        <v>30681</v>
      </c>
      <c r="C2143" s="2" t="s">
        <v>30682</v>
      </c>
      <c r="D2143" s="2" t="s">
        <v>30683</v>
      </c>
      <c r="E2143" s="2" t="s">
        <v>264</v>
      </c>
      <c r="F2143" s="2" t="s">
        <v>3441</v>
      </c>
      <c r="G2143" s="2" t="s">
        <v>23124</v>
      </c>
      <c r="H2143" s="2" t="s">
        <v>30684</v>
      </c>
      <c r="I2143" s="2"/>
      <c r="J2143" s="2"/>
      <c r="K2143" s="2"/>
      <c r="L2143" s="2"/>
      <c r="M2143" s="2" t="s">
        <v>59</v>
      </c>
      <c r="N2143" s="2" t="s">
        <v>2058</v>
      </c>
      <c r="O2143" s="2" t="s">
        <v>2101</v>
      </c>
      <c r="P2143" s="2" t="s">
        <v>2609</v>
      </c>
      <c r="Q2143" s="2" t="s">
        <v>2051</v>
      </c>
      <c r="R2143" s="2"/>
      <c r="S2143" s="2"/>
      <c r="T2143" s="2" t="s">
        <v>30685</v>
      </c>
    </row>
    <row r="2144" spans="1:20" ht="14.25" customHeight="1">
      <c r="A2144" s="22" t="s">
        <v>30686</v>
      </c>
      <c r="B2144" s="22" t="s">
        <v>30687</v>
      </c>
      <c r="C2144" s="22" t="s">
        <v>30688</v>
      </c>
      <c r="D2144" s="22" t="s">
        <v>591</v>
      </c>
      <c r="E2144" s="22" t="s">
        <v>264</v>
      </c>
      <c r="F2144" s="22" t="s">
        <v>30689</v>
      </c>
      <c r="G2144" s="22" t="s">
        <v>2046</v>
      </c>
      <c r="H2144" s="22" t="s">
        <v>30690</v>
      </c>
      <c r="I2144" s="22"/>
      <c r="J2144" s="22"/>
      <c r="K2144" s="22"/>
      <c r="L2144" s="22"/>
      <c r="M2144" s="22" t="s">
        <v>1566</v>
      </c>
      <c r="N2144" s="22" t="s">
        <v>2048</v>
      </c>
      <c r="O2144" s="22" t="s">
        <v>2179</v>
      </c>
      <c r="P2144" s="22" t="s">
        <v>2323</v>
      </c>
      <c r="Q2144" s="22" t="s">
        <v>2051</v>
      </c>
      <c r="R2144" s="2" t="s">
        <v>2052</v>
      </c>
      <c r="S2144" s="2"/>
      <c r="T2144" s="2" t="s">
        <v>590</v>
      </c>
    </row>
    <row r="2145" spans="1:20" ht="14.25" customHeight="1">
      <c r="A2145" s="2" t="s">
        <v>30691</v>
      </c>
      <c r="B2145" s="2" t="s">
        <v>22751</v>
      </c>
      <c r="C2145" s="2" t="s">
        <v>30692</v>
      </c>
      <c r="D2145" s="2" t="s">
        <v>996</v>
      </c>
      <c r="E2145" s="2" t="s">
        <v>264</v>
      </c>
      <c r="F2145" s="2" t="s">
        <v>29569</v>
      </c>
      <c r="G2145" s="2" t="s">
        <v>2091</v>
      </c>
      <c r="H2145" s="2" t="s">
        <v>30693</v>
      </c>
      <c r="I2145" s="2"/>
      <c r="J2145" s="2"/>
      <c r="K2145" s="2"/>
      <c r="L2145" s="2"/>
      <c r="M2145" s="2" t="s">
        <v>1566</v>
      </c>
      <c r="N2145" s="2" t="s">
        <v>2058</v>
      </c>
      <c r="O2145" s="2" t="s">
        <v>2153</v>
      </c>
      <c r="P2145" s="2" t="s">
        <v>2609</v>
      </c>
      <c r="Q2145" s="2" t="s">
        <v>2051</v>
      </c>
      <c r="R2145" s="2" t="s">
        <v>2052</v>
      </c>
      <c r="S2145" s="2"/>
      <c r="T2145" s="2" t="s">
        <v>995</v>
      </c>
    </row>
    <row r="2146" spans="1:20" ht="14.25" customHeight="1">
      <c r="A2146" s="2" t="s">
        <v>30694</v>
      </c>
      <c r="B2146" s="2" t="s">
        <v>9476</v>
      </c>
      <c r="C2146" s="2" t="s">
        <v>30695</v>
      </c>
      <c r="D2146" s="2" t="s">
        <v>742</v>
      </c>
      <c r="E2146" s="2" t="s">
        <v>264</v>
      </c>
      <c r="F2146" s="2" t="s">
        <v>2112</v>
      </c>
      <c r="G2146" s="2" t="s">
        <v>2046</v>
      </c>
      <c r="H2146" s="2" t="s">
        <v>30696</v>
      </c>
      <c r="I2146" s="2"/>
      <c r="J2146" s="2"/>
      <c r="K2146" s="2"/>
      <c r="L2146" s="2"/>
      <c r="M2146" s="2" t="s">
        <v>1566</v>
      </c>
      <c r="N2146" s="2" t="s">
        <v>2058</v>
      </c>
      <c r="O2146" s="2" t="s">
        <v>2093</v>
      </c>
      <c r="P2146" s="2" t="s">
        <v>4570</v>
      </c>
      <c r="Q2146" s="2" t="s">
        <v>2051</v>
      </c>
      <c r="R2146" s="2" t="s">
        <v>2067</v>
      </c>
      <c r="S2146" s="2"/>
      <c r="T2146" s="2" t="s">
        <v>741</v>
      </c>
    </row>
    <row r="2147" spans="1:20" ht="14.25" customHeight="1">
      <c r="A2147" s="2" t="s">
        <v>30697</v>
      </c>
      <c r="B2147" s="2" t="s">
        <v>9476</v>
      </c>
      <c r="C2147" s="2" t="s">
        <v>30698</v>
      </c>
      <c r="D2147" s="2" t="s">
        <v>248</v>
      </c>
      <c r="E2147" s="2" t="s">
        <v>96</v>
      </c>
      <c r="F2147" s="2" t="s">
        <v>30699</v>
      </c>
      <c r="G2147" s="2" t="s">
        <v>2046</v>
      </c>
      <c r="H2147" s="2" t="s">
        <v>30700</v>
      </c>
      <c r="I2147" s="2"/>
      <c r="J2147" s="2"/>
      <c r="K2147" s="2"/>
      <c r="L2147" s="2"/>
      <c r="M2147" s="2" t="s">
        <v>1566</v>
      </c>
      <c r="N2147" s="2" t="s">
        <v>2058</v>
      </c>
      <c r="O2147" s="2" t="s">
        <v>2153</v>
      </c>
      <c r="P2147" s="2" t="s">
        <v>4871</v>
      </c>
      <c r="Q2147" s="2" t="s">
        <v>2051</v>
      </c>
      <c r="R2147" s="2" t="s">
        <v>2052</v>
      </c>
      <c r="S2147" s="2"/>
      <c r="T2147" s="2" t="s">
        <v>247</v>
      </c>
    </row>
    <row r="2148" spans="1:20" ht="14.25" customHeight="1">
      <c r="A2148" s="2" t="s">
        <v>30701</v>
      </c>
      <c r="B2148" s="2" t="s">
        <v>9476</v>
      </c>
      <c r="C2148" s="2" t="s">
        <v>2727</v>
      </c>
      <c r="D2148" s="2" t="s">
        <v>25296</v>
      </c>
      <c r="E2148" s="2" t="s">
        <v>264</v>
      </c>
      <c r="F2148" s="2" t="s">
        <v>2473</v>
      </c>
      <c r="G2148" s="2" t="s">
        <v>2091</v>
      </c>
      <c r="H2148" s="2" t="s">
        <v>30702</v>
      </c>
      <c r="I2148" s="2"/>
      <c r="J2148" s="2"/>
      <c r="K2148" s="2"/>
      <c r="L2148" s="2"/>
      <c r="M2148" s="2" t="s">
        <v>59</v>
      </c>
      <c r="N2148" s="2" t="s">
        <v>2048</v>
      </c>
      <c r="O2148" s="2" t="s">
        <v>2301</v>
      </c>
      <c r="P2148" s="2" t="s">
        <v>4630</v>
      </c>
      <c r="Q2148" s="2" t="s">
        <v>2051</v>
      </c>
      <c r="R2148" s="2" t="s">
        <v>2052</v>
      </c>
      <c r="S2148" s="2"/>
      <c r="T2148" s="2" t="s">
        <v>25298</v>
      </c>
    </row>
    <row r="2149" spans="1:20" ht="14.25" customHeight="1">
      <c r="A2149" s="2" t="s">
        <v>30703</v>
      </c>
      <c r="B2149" s="2" t="s">
        <v>9476</v>
      </c>
      <c r="C2149" s="2" t="s">
        <v>30704</v>
      </c>
      <c r="D2149" s="2" t="s">
        <v>99</v>
      </c>
      <c r="E2149" s="2" t="s">
        <v>96</v>
      </c>
      <c r="F2149" s="2" t="s">
        <v>30705</v>
      </c>
      <c r="G2149" s="2" t="s">
        <v>2046</v>
      </c>
      <c r="H2149" s="2" t="s">
        <v>30706</v>
      </c>
      <c r="I2149" s="2"/>
      <c r="J2149" s="2"/>
      <c r="K2149" s="2"/>
      <c r="L2149" s="2"/>
      <c r="M2149" s="2" t="s">
        <v>1566</v>
      </c>
      <c r="N2149" s="2" t="s">
        <v>2058</v>
      </c>
      <c r="O2149" s="2" t="s">
        <v>2093</v>
      </c>
      <c r="P2149" s="2" t="s">
        <v>23212</v>
      </c>
      <c r="Q2149" s="2" t="s">
        <v>2051</v>
      </c>
      <c r="R2149" s="2" t="s">
        <v>2067</v>
      </c>
      <c r="S2149" s="2"/>
      <c r="T2149" s="2" t="s">
        <v>98</v>
      </c>
    </row>
    <row r="2150" spans="1:20" ht="14.25" customHeight="1">
      <c r="A2150" s="2" t="s">
        <v>30707</v>
      </c>
      <c r="B2150" s="2" t="s">
        <v>30708</v>
      </c>
      <c r="C2150" s="2" t="s">
        <v>26191</v>
      </c>
      <c r="D2150" s="2" t="s">
        <v>1348</v>
      </c>
      <c r="E2150" s="2" t="s">
        <v>264</v>
      </c>
      <c r="F2150" s="2" t="s">
        <v>2170</v>
      </c>
      <c r="G2150" s="2" t="s">
        <v>2046</v>
      </c>
      <c r="H2150" s="2" t="s">
        <v>30709</v>
      </c>
      <c r="I2150" s="2">
        <v>447977457548</v>
      </c>
      <c r="J2150" s="2">
        <v>441752822652</v>
      </c>
      <c r="K2150" s="2"/>
      <c r="L2150" s="2"/>
      <c r="M2150" s="2" t="s">
        <v>59</v>
      </c>
      <c r="N2150" s="2" t="s">
        <v>2058</v>
      </c>
      <c r="O2150" s="2" t="s">
        <v>2172</v>
      </c>
      <c r="P2150" s="2" t="s">
        <v>21281</v>
      </c>
      <c r="Q2150" s="2" t="s">
        <v>2051</v>
      </c>
      <c r="R2150" s="2"/>
      <c r="S2150" s="2"/>
      <c r="T2150" s="2" t="s">
        <v>1347</v>
      </c>
    </row>
    <row r="2151" spans="1:20" ht="14.25" customHeight="1">
      <c r="A2151" s="2" t="s">
        <v>30710</v>
      </c>
      <c r="B2151" s="2" t="s">
        <v>30451</v>
      </c>
      <c r="C2151" s="2" t="s">
        <v>30711</v>
      </c>
      <c r="D2151" s="2" t="s">
        <v>363</v>
      </c>
      <c r="E2151" s="2" t="s">
        <v>264</v>
      </c>
      <c r="F2151" s="2" t="s">
        <v>30712</v>
      </c>
      <c r="G2151" s="2" t="s">
        <v>2046</v>
      </c>
      <c r="H2151" s="2" t="s">
        <v>30713</v>
      </c>
      <c r="I2151" s="2" t="s">
        <v>30714</v>
      </c>
      <c r="J2151" s="2"/>
      <c r="K2151" s="2"/>
      <c r="L2151" s="2" t="s">
        <v>4984</v>
      </c>
      <c r="M2151" s="2" t="s">
        <v>1566</v>
      </c>
      <c r="N2151" s="2" t="s">
        <v>2048</v>
      </c>
      <c r="O2151" s="2" t="s">
        <v>2179</v>
      </c>
      <c r="P2151" s="2" t="s">
        <v>4498</v>
      </c>
      <c r="Q2151" s="2" t="s">
        <v>2051</v>
      </c>
      <c r="R2151" s="2" t="s">
        <v>2067</v>
      </c>
      <c r="S2151" s="2"/>
      <c r="T2151" s="2" t="s">
        <v>362</v>
      </c>
    </row>
    <row r="2152" spans="1:20" ht="14.25" customHeight="1">
      <c r="A2152" s="2" t="s">
        <v>30715</v>
      </c>
      <c r="B2152" s="2" t="s">
        <v>30716</v>
      </c>
      <c r="C2152" s="2" t="s">
        <v>30717</v>
      </c>
      <c r="D2152" s="2" t="s">
        <v>496</v>
      </c>
      <c r="E2152" s="2" t="s">
        <v>264</v>
      </c>
      <c r="F2152" s="2" t="s">
        <v>3606</v>
      </c>
      <c r="G2152" s="2" t="s">
        <v>2046</v>
      </c>
      <c r="H2152" s="2" t="s">
        <v>30718</v>
      </c>
      <c r="I2152" s="2"/>
      <c r="J2152" s="2"/>
      <c r="K2152" s="2"/>
      <c r="L2152" s="2"/>
      <c r="M2152" s="2" t="s">
        <v>1566</v>
      </c>
      <c r="N2152" s="2" t="s">
        <v>2058</v>
      </c>
      <c r="O2152" s="2" t="s">
        <v>2145</v>
      </c>
      <c r="P2152" s="2" t="s">
        <v>2377</v>
      </c>
      <c r="Q2152" s="2" t="s">
        <v>2051</v>
      </c>
      <c r="R2152" s="2" t="s">
        <v>2052</v>
      </c>
      <c r="S2152" s="2"/>
      <c r="T2152" s="2" t="s">
        <v>495</v>
      </c>
    </row>
    <row r="2153" spans="1:20" ht="14.25" customHeight="1">
      <c r="A2153" s="2" t="s">
        <v>30719</v>
      </c>
      <c r="B2153" s="2" t="s">
        <v>14792</v>
      </c>
      <c r="C2153" s="2" t="s">
        <v>30720</v>
      </c>
      <c r="D2153" s="2" t="s">
        <v>880</v>
      </c>
      <c r="E2153" s="2" t="s">
        <v>264</v>
      </c>
      <c r="F2153" s="2" t="s">
        <v>2210</v>
      </c>
      <c r="G2153" s="2" t="s">
        <v>2046</v>
      </c>
      <c r="H2153" s="2" t="s">
        <v>30721</v>
      </c>
      <c r="I2153" s="2"/>
      <c r="J2153" s="2"/>
      <c r="K2153" s="2"/>
      <c r="L2153" s="2"/>
      <c r="M2153" s="2" t="s">
        <v>59</v>
      </c>
      <c r="N2153" s="2" t="s">
        <v>2058</v>
      </c>
      <c r="O2153" s="2" t="s">
        <v>2101</v>
      </c>
      <c r="P2153" s="2" t="s">
        <v>20494</v>
      </c>
      <c r="Q2153" s="2" t="s">
        <v>2051</v>
      </c>
      <c r="R2153" s="2"/>
      <c r="S2153" s="2"/>
      <c r="T2153" s="2" t="s">
        <v>879</v>
      </c>
    </row>
    <row r="2154" spans="1:20" ht="14.25" customHeight="1">
      <c r="A2154" s="2" t="s">
        <v>30722</v>
      </c>
      <c r="B2154" s="2" t="s">
        <v>14792</v>
      </c>
      <c r="C2154" s="2" t="s">
        <v>8646</v>
      </c>
      <c r="D2154" s="2" t="s">
        <v>202</v>
      </c>
      <c r="E2154" s="2" t="s">
        <v>96</v>
      </c>
      <c r="F2154" s="2" t="s">
        <v>30723</v>
      </c>
      <c r="G2154" s="2" t="s">
        <v>2046</v>
      </c>
      <c r="H2154" s="2" t="s">
        <v>30724</v>
      </c>
      <c r="I2154" s="2"/>
      <c r="J2154" s="2"/>
      <c r="K2154" s="2"/>
      <c r="L2154" s="2"/>
      <c r="M2154" s="2" t="s">
        <v>1566</v>
      </c>
      <c r="N2154" s="2" t="s">
        <v>2058</v>
      </c>
      <c r="O2154" s="2" t="s">
        <v>2153</v>
      </c>
      <c r="P2154" s="2" t="s">
        <v>2066</v>
      </c>
      <c r="Q2154" s="2" t="s">
        <v>2051</v>
      </c>
      <c r="R2154" s="2" t="s">
        <v>2052</v>
      </c>
      <c r="S2154" s="2"/>
      <c r="T2154" s="2" t="s">
        <v>201</v>
      </c>
    </row>
    <row r="2155" spans="1:20" ht="14.25" customHeight="1">
      <c r="A2155" s="2" t="s">
        <v>30725</v>
      </c>
      <c r="B2155" s="2" t="s">
        <v>14792</v>
      </c>
      <c r="C2155" s="2" t="s">
        <v>15718</v>
      </c>
      <c r="D2155" s="2" t="s">
        <v>268</v>
      </c>
      <c r="E2155" s="2" t="s">
        <v>96</v>
      </c>
      <c r="F2155" s="2" t="s">
        <v>30726</v>
      </c>
      <c r="G2155" s="2" t="s">
        <v>2046</v>
      </c>
      <c r="H2155" s="2" t="s">
        <v>30727</v>
      </c>
      <c r="I2155" s="2"/>
      <c r="J2155" s="2"/>
      <c r="K2155" s="2"/>
      <c r="L2155" s="2"/>
      <c r="M2155" s="2" t="s">
        <v>1566</v>
      </c>
      <c r="N2155" s="2" t="s">
        <v>2058</v>
      </c>
      <c r="O2155" s="2" t="s">
        <v>2093</v>
      </c>
      <c r="P2155" s="2" t="s">
        <v>23141</v>
      </c>
      <c r="Q2155" s="2" t="s">
        <v>2051</v>
      </c>
      <c r="R2155" s="2" t="s">
        <v>2067</v>
      </c>
      <c r="S2155" s="2"/>
      <c r="T2155" s="2" t="s">
        <v>267</v>
      </c>
    </row>
    <row r="2156" spans="1:20" ht="14.25" customHeight="1">
      <c r="A2156" s="2" t="s">
        <v>30728</v>
      </c>
      <c r="B2156" s="2" t="s">
        <v>21825</v>
      </c>
      <c r="C2156" s="2" t="s">
        <v>25420</v>
      </c>
      <c r="D2156" s="2" t="s">
        <v>363</v>
      </c>
      <c r="E2156" s="2" t="s">
        <v>264</v>
      </c>
      <c r="F2156" s="2" t="s">
        <v>1655</v>
      </c>
      <c r="G2156" s="2" t="s">
        <v>2046</v>
      </c>
      <c r="H2156" s="2" t="s">
        <v>30729</v>
      </c>
      <c r="I2156" s="2"/>
      <c r="J2156" s="2"/>
      <c r="K2156" s="2"/>
      <c r="L2156" s="2" t="s">
        <v>4984</v>
      </c>
      <c r="M2156" s="2" t="s">
        <v>59</v>
      </c>
      <c r="N2156" s="2" t="s">
        <v>2058</v>
      </c>
      <c r="O2156" s="2" t="s">
        <v>2583</v>
      </c>
      <c r="P2156" s="2" t="s">
        <v>4182</v>
      </c>
      <c r="Q2156" s="2" t="s">
        <v>2051</v>
      </c>
      <c r="R2156" s="2" t="s">
        <v>2067</v>
      </c>
      <c r="S2156" s="2"/>
      <c r="T2156" s="2" t="s">
        <v>362</v>
      </c>
    </row>
    <row r="2157" spans="1:20" ht="14.25" customHeight="1">
      <c r="A2157" s="2" t="s">
        <v>30730</v>
      </c>
      <c r="B2157" s="2" t="s">
        <v>21825</v>
      </c>
      <c r="C2157" s="2" t="s">
        <v>30731</v>
      </c>
      <c r="D2157" s="2" t="s">
        <v>24667</v>
      </c>
      <c r="E2157" s="2" t="s">
        <v>264</v>
      </c>
      <c r="F2157" s="2" t="s">
        <v>30732</v>
      </c>
      <c r="G2157" s="2" t="s">
        <v>2046</v>
      </c>
      <c r="H2157" s="2" t="s">
        <v>30733</v>
      </c>
      <c r="I2157" s="2"/>
      <c r="J2157" s="2"/>
      <c r="K2157" s="2"/>
      <c r="L2157" s="2"/>
      <c r="M2157" s="2" t="s">
        <v>1566</v>
      </c>
      <c r="N2157" s="2" t="s">
        <v>2058</v>
      </c>
      <c r="O2157" s="2" t="s">
        <v>2153</v>
      </c>
      <c r="P2157" s="2" t="s">
        <v>2377</v>
      </c>
      <c r="Q2157" s="2" t="s">
        <v>2051</v>
      </c>
      <c r="R2157" s="2" t="s">
        <v>2067</v>
      </c>
      <c r="S2157" s="2"/>
      <c r="T2157" s="2" t="s">
        <v>319</v>
      </c>
    </row>
    <row r="2158" spans="1:20" ht="14.25" customHeight="1">
      <c r="A2158" s="22" t="s">
        <v>30734</v>
      </c>
      <c r="B2158" s="22" t="s">
        <v>30735</v>
      </c>
      <c r="C2158" s="22" t="s">
        <v>30736</v>
      </c>
      <c r="D2158" s="22" t="s">
        <v>996</v>
      </c>
      <c r="E2158" s="22" t="s">
        <v>264</v>
      </c>
      <c r="F2158" s="22" t="s">
        <v>30737</v>
      </c>
      <c r="G2158" s="22" t="s">
        <v>2091</v>
      </c>
      <c r="H2158" s="22" t="s">
        <v>30738</v>
      </c>
      <c r="I2158" s="22"/>
      <c r="J2158" s="22"/>
      <c r="K2158" s="22"/>
      <c r="L2158" s="22"/>
      <c r="M2158" s="22" t="s">
        <v>1566</v>
      </c>
      <c r="N2158" s="22" t="s">
        <v>2048</v>
      </c>
      <c r="O2158" s="22" t="s">
        <v>2199</v>
      </c>
      <c r="P2158" s="22" t="s">
        <v>2609</v>
      </c>
      <c r="Q2158" s="22" t="s">
        <v>2051</v>
      </c>
      <c r="R2158" s="2" t="s">
        <v>2052</v>
      </c>
      <c r="S2158" s="2"/>
      <c r="T2158" s="2" t="s">
        <v>995</v>
      </c>
    </row>
    <row r="2159" spans="1:20" ht="14.25" customHeight="1">
      <c r="A2159" s="2" t="s">
        <v>30739</v>
      </c>
      <c r="B2159" s="2" t="s">
        <v>5867</v>
      </c>
      <c r="C2159" s="2" t="s">
        <v>13207</v>
      </c>
      <c r="D2159" s="2" t="s">
        <v>1306</v>
      </c>
      <c r="E2159" s="2" t="s">
        <v>96</v>
      </c>
      <c r="F2159" s="2" t="s">
        <v>2473</v>
      </c>
      <c r="G2159" s="2" t="s">
        <v>2046</v>
      </c>
      <c r="H2159" s="2" t="s">
        <v>30740</v>
      </c>
      <c r="I2159" s="2"/>
      <c r="J2159" s="2"/>
      <c r="K2159" s="2"/>
      <c r="L2159" s="2"/>
      <c r="M2159" s="2" t="s">
        <v>59</v>
      </c>
      <c r="N2159" s="2" t="s">
        <v>2048</v>
      </c>
      <c r="O2159" s="2" t="s">
        <v>2301</v>
      </c>
      <c r="P2159" s="2" t="s">
        <v>20494</v>
      </c>
      <c r="Q2159" s="2" t="s">
        <v>2051</v>
      </c>
      <c r="R2159" s="2" t="s">
        <v>2067</v>
      </c>
      <c r="S2159" s="2"/>
      <c r="T2159" s="2" t="s">
        <v>1305</v>
      </c>
    </row>
    <row r="2160" spans="1:20" ht="14.25" customHeight="1">
      <c r="A2160" s="2" t="s">
        <v>30741</v>
      </c>
      <c r="B2160" s="2" t="s">
        <v>5867</v>
      </c>
      <c r="C2160" s="2" t="s">
        <v>30742</v>
      </c>
      <c r="D2160" s="2" t="s">
        <v>254</v>
      </c>
      <c r="E2160" s="2" t="s">
        <v>96</v>
      </c>
      <c r="F2160" s="2" t="s">
        <v>20150</v>
      </c>
      <c r="G2160" s="2" t="s">
        <v>2046</v>
      </c>
      <c r="H2160" s="2" t="s">
        <v>30743</v>
      </c>
      <c r="I2160" s="2"/>
      <c r="J2160" s="2"/>
      <c r="K2160" s="2"/>
      <c r="L2160" s="2"/>
      <c r="M2160" s="2" t="s">
        <v>1566</v>
      </c>
      <c r="N2160" s="2" t="s">
        <v>2048</v>
      </c>
      <c r="O2160" s="2" t="s">
        <v>5489</v>
      </c>
      <c r="P2160" s="2" t="s">
        <v>3363</v>
      </c>
      <c r="Q2160" s="2" t="s">
        <v>2051</v>
      </c>
      <c r="R2160" s="2" t="s">
        <v>2052</v>
      </c>
      <c r="S2160" s="2"/>
      <c r="T2160" s="2" t="s">
        <v>253</v>
      </c>
    </row>
    <row r="2161" spans="1:20" ht="14.25" customHeight="1">
      <c r="A2161" s="2" t="s">
        <v>30744</v>
      </c>
      <c r="B2161" s="2" t="s">
        <v>30745</v>
      </c>
      <c r="C2161" s="2" t="s">
        <v>30383</v>
      </c>
      <c r="D2161" s="2" t="s">
        <v>130</v>
      </c>
      <c r="E2161" s="2" t="s">
        <v>96</v>
      </c>
      <c r="F2161" s="2" t="s">
        <v>30746</v>
      </c>
      <c r="G2161" s="2" t="s">
        <v>2046</v>
      </c>
      <c r="H2161" s="2" t="s">
        <v>30747</v>
      </c>
      <c r="I2161" s="2"/>
      <c r="J2161" s="2"/>
      <c r="K2161" s="2"/>
      <c r="L2161" s="2"/>
      <c r="M2161" s="2" t="s">
        <v>1566</v>
      </c>
      <c r="N2161" s="2" t="s">
        <v>2048</v>
      </c>
      <c r="O2161" s="2" t="s">
        <v>2199</v>
      </c>
      <c r="P2161" s="2" t="s">
        <v>2377</v>
      </c>
      <c r="Q2161" s="2" t="s">
        <v>2051</v>
      </c>
      <c r="R2161" s="2" t="s">
        <v>2200</v>
      </c>
      <c r="S2161" s="2"/>
      <c r="T2161" s="2" t="s">
        <v>129</v>
      </c>
    </row>
    <row r="2162" spans="1:20" ht="14.25" customHeight="1">
      <c r="A2162" s="2" t="s">
        <v>30748</v>
      </c>
      <c r="B2162" s="2" t="s">
        <v>30749</v>
      </c>
      <c r="C2162" s="2" t="s">
        <v>30750</v>
      </c>
      <c r="D2162" s="2" t="s">
        <v>182</v>
      </c>
      <c r="E2162" s="2" t="s">
        <v>96</v>
      </c>
      <c r="F2162" s="2" t="s">
        <v>30751</v>
      </c>
      <c r="G2162" s="2" t="s">
        <v>2046</v>
      </c>
      <c r="H2162" s="2" t="s">
        <v>30752</v>
      </c>
      <c r="I2162" s="2"/>
      <c r="J2162" s="2"/>
      <c r="K2162" s="2"/>
      <c r="L2162" s="2"/>
      <c r="M2162" s="2" t="s">
        <v>60</v>
      </c>
      <c r="N2162" s="2" t="s">
        <v>2058</v>
      </c>
      <c r="O2162" s="2" t="s">
        <v>2186</v>
      </c>
      <c r="P2162" s="2" t="s">
        <v>30753</v>
      </c>
      <c r="Q2162" s="2" t="s">
        <v>2051</v>
      </c>
      <c r="R2162" s="2" t="s">
        <v>2067</v>
      </c>
      <c r="S2162" s="2"/>
      <c r="T2162" s="2" t="s">
        <v>181</v>
      </c>
    </row>
    <row r="2163" spans="1:20" ht="14.25" customHeight="1">
      <c r="A2163" s="2" t="s">
        <v>30754</v>
      </c>
      <c r="B2163" s="2" t="s">
        <v>2208</v>
      </c>
      <c r="C2163" s="2" t="s">
        <v>30755</v>
      </c>
      <c r="D2163" s="2" t="s">
        <v>158</v>
      </c>
      <c r="E2163" s="2" t="s">
        <v>96</v>
      </c>
      <c r="F2163" s="2" t="s">
        <v>30756</v>
      </c>
      <c r="G2163" s="2" t="s">
        <v>2046</v>
      </c>
      <c r="H2163" s="2" t="s">
        <v>30757</v>
      </c>
      <c r="I2163" s="2"/>
      <c r="J2163" s="2"/>
      <c r="K2163" s="2"/>
      <c r="L2163" s="2"/>
      <c r="M2163" s="2" t="s">
        <v>1566</v>
      </c>
      <c r="N2163" s="2" t="s">
        <v>2048</v>
      </c>
      <c r="O2163" s="2" t="s">
        <v>2179</v>
      </c>
      <c r="P2163" s="2" t="s">
        <v>2372</v>
      </c>
      <c r="Q2163" s="2" t="s">
        <v>2051</v>
      </c>
      <c r="R2163" s="2" t="s">
        <v>2067</v>
      </c>
      <c r="S2163" s="2"/>
      <c r="T2163" s="2" t="s">
        <v>157</v>
      </c>
    </row>
    <row r="2164" spans="1:20" ht="14.25" customHeight="1">
      <c r="A2164" s="2" t="s">
        <v>30758</v>
      </c>
      <c r="B2164" s="2" t="s">
        <v>2175</v>
      </c>
      <c r="C2164" s="2" t="s">
        <v>6144</v>
      </c>
      <c r="D2164" s="2" t="s">
        <v>99</v>
      </c>
      <c r="E2164" s="2" t="s">
        <v>96</v>
      </c>
      <c r="F2164" s="2" t="s">
        <v>30759</v>
      </c>
      <c r="G2164" s="2" t="s">
        <v>2046</v>
      </c>
      <c r="H2164" s="2" t="s">
        <v>30760</v>
      </c>
      <c r="I2164" s="2"/>
      <c r="J2164" s="2"/>
      <c r="K2164" s="2"/>
      <c r="L2164" s="2"/>
      <c r="M2164" s="2" t="s">
        <v>1566</v>
      </c>
      <c r="N2164" s="2" t="s">
        <v>2058</v>
      </c>
      <c r="O2164" s="2" t="s">
        <v>2153</v>
      </c>
      <c r="P2164" s="2" t="s">
        <v>23212</v>
      </c>
      <c r="Q2164" s="2" t="s">
        <v>2051</v>
      </c>
      <c r="R2164" s="2" t="s">
        <v>2052</v>
      </c>
      <c r="S2164" s="2"/>
      <c r="T2164" s="2" t="s">
        <v>98</v>
      </c>
    </row>
    <row r="2165" spans="1:20" ht="14.25" customHeight="1">
      <c r="A2165" s="2" t="s">
        <v>30761</v>
      </c>
      <c r="B2165" s="2" t="s">
        <v>2208</v>
      </c>
      <c r="C2165" s="2" t="s">
        <v>30762</v>
      </c>
      <c r="D2165" s="2" t="s">
        <v>312</v>
      </c>
      <c r="E2165" s="2" t="s">
        <v>264</v>
      </c>
      <c r="F2165" s="2" t="s">
        <v>3557</v>
      </c>
      <c r="G2165" s="2" t="s">
        <v>2046</v>
      </c>
      <c r="H2165" s="2" t="s">
        <v>30763</v>
      </c>
      <c r="I2165" s="2">
        <v>447527439000</v>
      </c>
      <c r="J2165" s="2">
        <v>441205313255</v>
      </c>
      <c r="K2165" s="2"/>
      <c r="L2165" s="2"/>
      <c r="M2165" s="2" t="s">
        <v>1566</v>
      </c>
      <c r="N2165" s="2" t="s">
        <v>2058</v>
      </c>
      <c r="O2165" s="2" t="s">
        <v>2139</v>
      </c>
      <c r="P2165" s="2" t="s">
        <v>4570</v>
      </c>
      <c r="Q2165" s="2" t="s">
        <v>2051</v>
      </c>
      <c r="R2165" s="2" t="s">
        <v>2052</v>
      </c>
      <c r="S2165" s="2"/>
      <c r="T2165" s="2" t="s">
        <v>311</v>
      </c>
    </row>
    <row r="2166" spans="1:20" ht="14.25" customHeight="1">
      <c r="A2166" s="2" t="s">
        <v>30764</v>
      </c>
      <c r="B2166" s="2" t="s">
        <v>30765</v>
      </c>
      <c r="C2166" s="2" t="s">
        <v>5520</v>
      </c>
      <c r="D2166" s="2" t="s">
        <v>114</v>
      </c>
      <c r="E2166" s="2" t="s">
        <v>96</v>
      </c>
      <c r="F2166" s="2" t="s">
        <v>30766</v>
      </c>
      <c r="G2166" s="2" t="s">
        <v>2046</v>
      </c>
      <c r="H2166" s="2" t="s">
        <v>30767</v>
      </c>
      <c r="I2166" s="2"/>
      <c r="J2166" s="2"/>
      <c r="K2166" s="2"/>
      <c r="L2166" s="2" t="s">
        <v>27924</v>
      </c>
      <c r="M2166" s="2" t="s">
        <v>1566</v>
      </c>
      <c r="N2166" s="2" t="s">
        <v>2058</v>
      </c>
      <c r="O2166" s="2" t="s">
        <v>2153</v>
      </c>
      <c r="P2166" s="2" t="s">
        <v>2372</v>
      </c>
      <c r="Q2166" s="2" t="s">
        <v>2051</v>
      </c>
      <c r="R2166" s="2" t="s">
        <v>2052</v>
      </c>
      <c r="S2166" s="2"/>
      <c r="T2166" s="2" t="s">
        <v>113</v>
      </c>
    </row>
    <row r="2167" spans="1:20" ht="14.25" customHeight="1">
      <c r="A2167" s="2" t="s">
        <v>30768</v>
      </c>
      <c r="B2167" s="2" t="s">
        <v>4440</v>
      </c>
      <c r="C2167" s="2" t="s">
        <v>2459</v>
      </c>
      <c r="D2167" s="2" t="s">
        <v>126</v>
      </c>
      <c r="E2167" s="2" t="s">
        <v>96</v>
      </c>
      <c r="F2167" s="2" t="s">
        <v>30769</v>
      </c>
      <c r="G2167" s="2" t="s">
        <v>2046</v>
      </c>
      <c r="H2167" s="2" t="s">
        <v>30770</v>
      </c>
      <c r="I2167" s="2"/>
      <c r="J2167" s="2"/>
      <c r="K2167" s="2"/>
      <c r="L2167" s="2"/>
      <c r="M2167" s="2" t="s">
        <v>1566</v>
      </c>
      <c r="N2167" s="2" t="s">
        <v>2058</v>
      </c>
      <c r="O2167" s="2" t="s">
        <v>2704</v>
      </c>
      <c r="P2167" s="2" t="s">
        <v>3587</v>
      </c>
      <c r="Q2167" s="2" t="s">
        <v>2051</v>
      </c>
      <c r="R2167" s="2" t="s">
        <v>2052</v>
      </c>
      <c r="S2167" s="2"/>
      <c r="T2167" s="2" t="s">
        <v>125</v>
      </c>
    </row>
    <row r="2168" spans="1:20" ht="14.25" customHeight="1">
      <c r="A2168" s="2" t="s">
        <v>30771</v>
      </c>
      <c r="B2168" s="2" t="s">
        <v>2195</v>
      </c>
      <c r="C2168" s="2" t="s">
        <v>20041</v>
      </c>
      <c r="D2168" s="2" t="s">
        <v>575</v>
      </c>
      <c r="E2168" s="2" t="s">
        <v>264</v>
      </c>
      <c r="F2168" s="2" t="s">
        <v>30772</v>
      </c>
      <c r="G2168" s="2" t="s">
        <v>2046</v>
      </c>
      <c r="H2168" s="2" t="s">
        <v>30773</v>
      </c>
      <c r="I2168" s="2"/>
      <c r="J2168" s="2"/>
      <c r="K2168" s="2"/>
      <c r="L2168" s="2" t="s">
        <v>2434</v>
      </c>
      <c r="M2168" s="2" t="s">
        <v>1566</v>
      </c>
      <c r="N2168" s="2" t="s">
        <v>2058</v>
      </c>
      <c r="O2168" s="2" t="s">
        <v>2145</v>
      </c>
      <c r="P2168" s="2" t="s">
        <v>3791</v>
      </c>
      <c r="Q2168" s="2" t="s">
        <v>2051</v>
      </c>
      <c r="R2168" s="2" t="s">
        <v>2067</v>
      </c>
      <c r="S2168" s="2"/>
      <c r="T2168" s="2" t="s">
        <v>574</v>
      </c>
    </row>
    <row r="2169" spans="1:20" ht="14.25" customHeight="1">
      <c r="A2169" s="2" t="s">
        <v>30774</v>
      </c>
      <c r="B2169" s="2" t="s">
        <v>2195</v>
      </c>
      <c r="C2169" s="2" t="s">
        <v>30775</v>
      </c>
      <c r="D2169" s="2" t="s">
        <v>23584</v>
      </c>
      <c r="E2169" s="2" t="s">
        <v>264</v>
      </c>
      <c r="F2169" s="2" t="s">
        <v>30776</v>
      </c>
      <c r="G2169" s="2" t="s">
        <v>23776</v>
      </c>
      <c r="H2169" s="2" t="s">
        <v>30777</v>
      </c>
      <c r="I2169" s="2"/>
      <c r="J2169" s="2"/>
      <c r="K2169" s="2"/>
      <c r="L2169" s="2"/>
      <c r="M2169" s="2" t="s">
        <v>1566</v>
      </c>
      <c r="N2169" s="2" t="s">
        <v>2048</v>
      </c>
      <c r="O2169" s="2" t="s">
        <v>2179</v>
      </c>
      <c r="P2169" s="2" t="s">
        <v>2609</v>
      </c>
      <c r="Q2169" s="2" t="s">
        <v>2051</v>
      </c>
      <c r="R2169" s="2" t="s">
        <v>2067</v>
      </c>
      <c r="S2169" s="2"/>
      <c r="T2169" s="2" t="s">
        <v>23587</v>
      </c>
    </row>
    <row r="2170" spans="1:20" ht="14.25" customHeight="1">
      <c r="A2170" s="2" t="s">
        <v>30778</v>
      </c>
      <c r="B2170" s="2" t="s">
        <v>13362</v>
      </c>
      <c r="C2170" s="2" t="s">
        <v>30779</v>
      </c>
      <c r="D2170" s="2" t="s">
        <v>118</v>
      </c>
      <c r="E2170" s="2" t="s">
        <v>96</v>
      </c>
      <c r="F2170" s="2" t="s">
        <v>30780</v>
      </c>
      <c r="G2170" s="2" t="s">
        <v>2046</v>
      </c>
      <c r="H2170" s="2" t="s">
        <v>30781</v>
      </c>
      <c r="I2170" s="2"/>
      <c r="J2170" s="2">
        <v>442087338669</v>
      </c>
      <c r="K2170" s="2"/>
      <c r="L2170" s="2"/>
      <c r="M2170" s="2" t="s">
        <v>1566</v>
      </c>
      <c r="N2170" s="2" t="s">
        <v>2048</v>
      </c>
      <c r="O2170" s="2" t="s">
        <v>2199</v>
      </c>
      <c r="P2170" s="2" t="s">
        <v>22205</v>
      </c>
      <c r="Q2170" s="2" t="s">
        <v>2051</v>
      </c>
      <c r="R2170" s="2" t="s">
        <v>2052</v>
      </c>
      <c r="S2170" s="2"/>
      <c r="T2170" s="2" t="s">
        <v>117</v>
      </c>
    </row>
    <row r="2171" spans="1:20" ht="14.25" customHeight="1">
      <c r="A2171" s="2" t="s">
        <v>30782</v>
      </c>
      <c r="B2171" s="2" t="s">
        <v>30783</v>
      </c>
      <c r="C2171" s="2" t="s">
        <v>14539</v>
      </c>
      <c r="D2171" s="2" t="s">
        <v>112</v>
      </c>
      <c r="E2171" s="2" t="s">
        <v>96</v>
      </c>
      <c r="F2171" s="2" t="s">
        <v>30784</v>
      </c>
      <c r="G2171" s="2" t="s">
        <v>2046</v>
      </c>
      <c r="H2171" s="2" t="s">
        <v>30785</v>
      </c>
      <c r="I2171" s="2"/>
      <c r="J2171" s="2"/>
      <c r="K2171" s="2"/>
      <c r="L2171" s="2"/>
      <c r="M2171" s="2" t="s">
        <v>1566</v>
      </c>
      <c r="N2171" s="2" t="s">
        <v>2058</v>
      </c>
      <c r="O2171" s="2" t="s">
        <v>2132</v>
      </c>
      <c r="P2171" s="2" t="s">
        <v>2562</v>
      </c>
      <c r="Q2171" s="2" t="s">
        <v>2051</v>
      </c>
      <c r="R2171" s="2" t="s">
        <v>2052</v>
      </c>
      <c r="S2171" s="2"/>
      <c r="T2171" s="2" t="s">
        <v>111</v>
      </c>
    </row>
    <row r="2172" spans="1:20" ht="14.25" customHeight="1">
      <c r="A2172" s="2" t="s">
        <v>30786</v>
      </c>
      <c r="B2172" s="2" t="s">
        <v>15231</v>
      </c>
      <c r="C2172" s="2" t="s">
        <v>2208</v>
      </c>
      <c r="D2172" s="2" t="s">
        <v>1392</v>
      </c>
      <c r="E2172" s="2" t="s">
        <v>264</v>
      </c>
      <c r="F2172" s="2" t="s">
        <v>30787</v>
      </c>
      <c r="G2172" s="2" t="s">
        <v>2046</v>
      </c>
      <c r="H2172" s="2" t="s">
        <v>30788</v>
      </c>
      <c r="I2172" s="2"/>
      <c r="J2172" s="2"/>
      <c r="K2172" s="2"/>
      <c r="L2172" s="2"/>
      <c r="M2172" s="2" t="s">
        <v>1566</v>
      </c>
      <c r="N2172" s="2" t="s">
        <v>2058</v>
      </c>
      <c r="O2172" s="2" t="s">
        <v>2093</v>
      </c>
      <c r="P2172" s="2" t="s">
        <v>23064</v>
      </c>
      <c r="Q2172" s="2" t="s">
        <v>2051</v>
      </c>
      <c r="R2172" s="2" t="s">
        <v>2067</v>
      </c>
      <c r="S2172" s="2"/>
      <c r="T2172" s="2" t="s">
        <v>1391</v>
      </c>
    </row>
    <row r="2173" spans="1:20" ht="14.25" customHeight="1">
      <c r="A2173" s="2" t="s">
        <v>30789</v>
      </c>
      <c r="B2173" s="2" t="s">
        <v>5879</v>
      </c>
      <c r="C2173" s="2" t="s">
        <v>30790</v>
      </c>
      <c r="D2173" s="2" t="s">
        <v>23666</v>
      </c>
      <c r="E2173" s="2" t="s">
        <v>264</v>
      </c>
      <c r="F2173" s="2" t="s">
        <v>2473</v>
      </c>
      <c r="G2173" s="2" t="s">
        <v>23667</v>
      </c>
      <c r="H2173" s="2" t="s">
        <v>30791</v>
      </c>
      <c r="I2173" s="2"/>
      <c r="J2173" s="2"/>
      <c r="K2173" s="2"/>
      <c r="L2173" s="2"/>
      <c r="M2173" s="2" t="s">
        <v>59</v>
      </c>
      <c r="N2173" s="2" t="s">
        <v>2048</v>
      </c>
      <c r="O2173" s="2" t="s">
        <v>2301</v>
      </c>
      <c r="P2173" s="2" t="s">
        <v>4630</v>
      </c>
      <c r="Q2173" s="2" t="s">
        <v>2051</v>
      </c>
      <c r="R2173" s="2" t="s">
        <v>2067</v>
      </c>
      <c r="S2173" s="2"/>
      <c r="T2173" s="2" t="s">
        <v>23669</v>
      </c>
    </row>
    <row r="2174" spans="1:20" ht="14.25" customHeight="1">
      <c r="A2174" s="2" t="s">
        <v>30792</v>
      </c>
      <c r="B2174" s="2" t="s">
        <v>2175</v>
      </c>
      <c r="C2174" s="2" t="s">
        <v>30793</v>
      </c>
      <c r="D2174" s="2" t="s">
        <v>696</v>
      </c>
      <c r="E2174" s="2" t="s">
        <v>264</v>
      </c>
      <c r="F2174" s="2" t="s">
        <v>5775</v>
      </c>
      <c r="G2174" s="2" t="s">
        <v>2046</v>
      </c>
      <c r="H2174" s="2" t="s">
        <v>30794</v>
      </c>
      <c r="I2174" s="2"/>
      <c r="J2174" s="2"/>
      <c r="K2174" s="2"/>
      <c r="L2174" s="2"/>
      <c r="M2174" s="2" t="s">
        <v>1566</v>
      </c>
      <c r="N2174" s="2" t="s">
        <v>2058</v>
      </c>
      <c r="O2174" s="2" t="s">
        <v>2093</v>
      </c>
      <c r="P2174" s="2" t="s">
        <v>23064</v>
      </c>
      <c r="Q2174" s="2" t="s">
        <v>2051</v>
      </c>
      <c r="R2174" s="2" t="s">
        <v>2067</v>
      </c>
      <c r="S2174" s="2"/>
      <c r="T2174" s="2" t="s">
        <v>695</v>
      </c>
    </row>
    <row r="2175" spans="1:20" ht="14.25" customHeight="1">
      <c r="A2175" s="2" t="s">
        <v>30795</v>
      </c>
      <c r="B2175" s="2" t="s">
        <v>2175</v>
      </c>
      <c r="C2175" s="2" t="s">
        <v>30796</v>
      </c>
      <c r="D2175" s="2" t="s">
        <v>1208</v>
      </c>
      <c r="E2175" s="2" t="s">
        <v>264</v>
      </c>
      <c r="F2175" s="2" t="s">
        <v>2090</v>
      </c>
      <c r="G2175" s="2" t="s">
        <v>2046</v>
      </c>
      <c r="H2175" s="2" t="s">
        <v>30797</v>
      </c>
      <c r="I2175" s="2"/>
      <c r="J2175" s="2"/>
      <c r="K2175" s="2"/>
      <c r="L2175" s="2"/>
      <c r="M2175" s="2" t="s">
        <v>1566</v>
      </c>
      <c r="N2175" s="2" t="s">
        <v>2058</v>
      </c>
      <c r="O2175" s="2" t="s">
        <v>2093</v>
      </c>
      <c r="P2175" s="2" t="s">
        <v>23064</v>
      </c>
      <c r="Q2175" s="2" t="s">
        <v>2051</v>
      </c>
      <c r="R2175" s="2" t="s">
        <v>2067</v>
      </c>
      <c r="S2175" s="2"/>
      <c r="T2175" s="2" t="s">
        <v>1207</v>
      </c>
    </row>
    <row r="2176" spans="1:20" ht="14.25" customHeight="1">
      <c r="A2176" s="2" t="s">
        <v>30798</v>
      </c>
      <c r="B2176" s="2" t="s">
        <v>2175</v>
      </c>
      <c r="C2176" s="2" t="s">
        <v>30799</v>
      </c>
      <c r="D2176" s="2" t="s">
        <v>99</v>
      </c>
      <c r="E2176" s="2" t="s">
        <v>96</v>
      </c>
      <c r="F2176" s="2" t="s">
        <v>30800</v>
      </c>
      <c r="G2176" s="2" t="s">
        <v>2046</v>
      </c>
      <c r="H2176" s="2" t="s">
        <v>30801</v>
      </c>
      <c r="I2176" s="2"/>
      <c r="J2176" s="2"/>
      <c r="K2176" s="2"/>
      <c r="L2176" s="2"/>
      <c r="M2176" s="2" t="s">
        <v>1566</v>
      </c>
      <c r="N2176" s="2" t="s">
        <v>2058</v>
      </c>
      <c r="O2176" s="2" t="s">
        <v>2093</v>
      </c>
      <c r="P2176" s="2" t="s">
        <v>23212</v>
      </c>
      <c r="Q2176" s="2" t="s">
        <v>2051</v>
      </c>
      <c r="R2176" s="2" t="s">
        <v>2067</v>
      </c>
      <c r="S2176" s="2"/>
      <c r="T2176" s="2" t="s">
        <v>98</v>
      </c>
    </row>
    <row r="2177" spans="1:20" ht="14.25" customHeight="1">
      <c r="A2177" s="2" t="s">
        <v>30802</v>
      </c>
      <c r="B2177" s="2" t="s">
        <v>2175</v>
      </c>
      <c r="C2177" s="2" t="s">
        <v>4312</v>
      </c>
      <c r="D2177" s="2" t="s">
        <v>212</v>
      </c>
      <c r="E2177" s="2" t="s">
        <v>264</v>
      </c>
      <c r="F2177" s="2" t="s">
        <v>30803</v>
      </c>
      <c r="G2177" s="2" t="s">
        <v>2046</v>
      </c>
      <c r="H2177" s="2" t="s">
        <v>30804</v>
      </c>
      <c r="I2177" s="2"/>
      <c r="J2177" s="2"/>
      <c r="K2177" s="2"/>
      <c r="L2177" s="2"/>
      <c r="M2177" s="2" t="s">
        <v>1566</v>
      </c>
      <c r="N2177" s="2" t="s">
        <v>2058</v>
      </c>
      <c r="O2177" s="2" t="s">
        <v>2153</v>
      </c>
      <c r="P2177" s="2" t="s">
        <v>3363</v>
      </c>
      <c r="Q2177" s="2" t="s">
        <v>2051</v>
      </c>
      <c r="R2177" s="2" t="s">
        <v>2052</v>
      </c>
      <c r="S2177" s="2"/>
      <c r="T2177" s="2" t="s">
        <v>211</v>
      </c>
    </row>
    <row r="2178" spans="1:20" ht="14.25" customHeight="1">
      <c r="A2178" s="2" t="s">
        <v>30805</v>
      </c>
      <c r="B2178" s="2" t="s">
        <v>2175</v>
      </c>
      <c r="C2178" s="2" t="s">
        <v>11288</v>
      </c>
      <c r="D2178" s="2" t="s">
        <v>508</v>
      </c>
      <c r="E2178" s="2" t="s">
        <v>264</v>
      </c>
      <c r="F2178" s="2" t="s">
        <v>2170</v>
      </c>
      <c r="G2178" s="2" t="s">
        <v>2046</v>
      </c>
      <c r="H2178" s="2" t="s">
        <v>30806</v>
      </c>
      <c r="I2178" s="2">
        <v>447444762693</v>
      </c>
      <c r="J2178" s="2"/>
      <c r="K2178" s="2"/>
      <c r="L2178" s="2"/>
      <c r="M2178" s="2" t="s">
        <v>59</v>
      </c>
      <c r="N2178" s="2" t="s">
        <v>2058</v>
      </c>
      <c r="O2178" s="2" t="s">
        <v>2172</v>
      </c>
      <c r="P2178" s="2" t="s">
        <v>21281</v>
      </c>
      <c r="Q2178" s="2" t="s">
        <v>2051</v>
      </c>
      <c r="R2178" s="2" t="s">
        <v>2052</v>
      </c>
      <c r="S2178" s="2"/>
      <c r="T2178" s="2" t="s">
        <v>507</v>
      </c>
    </row>
    <row r="2179" spans="1:20" ht="14.25" customHeight="1">
      <c r="A2179" s="2" t="s">
        <v>30807</v>
      </c>
      <c r="B2179" s="2" t="s">
        <v>2175</v>
      </c>
      <c r="C2179" s="2" t="s">
        <v>30808</v>
      </c>
      <c r="D2179" s="2" t="s">
        <v>130</v>
      </c>
      <c r="E2179" s="2" t="s">
        <v>96</v>
      </c>
      <c r="F2179" s="2" t="s">
        <v>30809</v>
      </c>
      <c r="G2179" s="2" t="s">
        <v>2046</v>
      </c>
      <c r="H2179" s="2" t="s">
        <v>30810</v>
      </c>
      <c r="I2179" s="2"/>
      <c r="J2179" s="2"/>
      <c r="K2179" s="2"/>
      <c r="L2179" s="2"/>
      <c r="M2179" s="2" t="s">
        <v>1566</v>
      </c>
      <c r="N2179" s="2" t="s">
        <v>2058</v>
      </c>
      <c r="O2179" s="2" t="s">
        <v>2093</v>
      </c>
      <c r="P2179" s="2" t="s">
        <v>2372</v>
      </c>
      <c r="Q2179" s="2" t="s">
        <v>2051</v>
      </c>
      <c r="R2179" s="2" t="s">
        <v>2067</v>
      </c>
      <c r="S2179" s="2"/>
      <c r="T2179" s="2" t="s">
        <v>129</v>
      </c>
    </row>
    <row r="2180" spans="1:20" ht="14.25" customHeight="1">
      <c r="A2180" s="2" t="s">
        <v>30811</v>
      </c>
      <c r="B2180" s="2" t="s">
        <v>2175</v>
      </c>
      <c r="C2180" s="2" t="s">
        <v>30812</v>
      </c>
      <c r="D2180" s="2" t="s">
        <v>144</v>
      </c>
      <c r="E2180" s="2" t="s">
        <v>96</v>
      </c>
      <c r="F2180" s="2" t="s">
        <v>24773</v>
      </c>
      <c r="G2180" s="2" t="s">
        <v>2046</v>
      </c>
      <c r="H2180" s="2" t="s">
        <v>30813</v>
      </c>
      <c r="I2180" s="2"/>
      <c r="J2180" s="2"/>
      <c r="K2180" s="2"/>
      <c r="L2180" s="2"/>
      <c r="M2180" s="2" t="s">
        <v>1566</v>
      </c>
      <c r="N2180" s="2" t="s">
        <v>2058</v>
      </c>
      <c r="O2180" s="2" t="s">
        <v>2153</v>
      </c>
      <c r="P2180" s="2" t="s">
        <v>3363</v>
      </c>
      <c r="Q2180" s="2" t="s">
        <v>2051</v>
      </c>
      <c r="R2180" s="2" t="s">
        <v>2052</v>
      </c>
      <c r="S2180" s="2"/>
      <c r="T2180" s="2" t="s">
        <v>143</v>
      </c>
    </row>
    <row r="2181" spans="1:20" ht="14.25" customHeight="1">
      <c r="A2181" s="2" t="s">
        <v>30814</v>
      </c>
      <c r="B2181" s="2" t="s">
        <v>2208</v>
      </c>
      <c r="C2181" s="2" t="s">
        <v>30815</v>
      </c>
      <c r="D2181" s="2" t="s">
        <v>387</v>
      </c>
      <c r="E2181" s="2" t="s">
        <v>96</v>
      </c>
      <c r="F2181" s="2" t="s">
        <v>30816</v>
      </c>
      <c r="G2181" s="2" t="s">
        <v>2046</v>
      </c>
      <c r="H2181" s="2" t="s">
        <v>30817</v>
      </c>
      <c r="I2181" s="2"/>
      <c r="J2181" s="2"/>
      <c r="K2181" s="2"/>
      <c r="L2181" s="2"/>
      <c r="M2181" s="2" t="s">
        <v>60</v>
      </c>
      <c r="N2181" s="2" t="s">
        <v>2058</v>
      </c>
      <c r="O2181" s="2" t="s">
        <v>2186</v>
      </c>
      <c r="P2181" s="2" t="s">
        <v>2377</v>
      </c>
      <c r="Q2181" s="2" t="s">
        <v>2051</v>
      </c>
      <c r="R2181" s="2" t="s">
        <v>2052</v>
      </c>
      <c r="S2181" s="2"/>
      <c r="T2181" s="2" t="s">
        <v>386</v>
      </c>
    </row>
    <row r="2182" spans="1:20" ht="14.25" customHeight="1">
      <c r="A2182" s="2" t="s">
        <v>30818</v>
      </c>
      <c r="B2182" s="2" t="s">
        <v>2175</v>
      </c>
      <c r="C2182" s="2" t="s">
        <v>15650</v>
      </c>
      <c r="D2182" s="2" t="s">
        <v>393</v>
      </c>
      <c r="E2182" s="2" t="s">
        <v>96</v>
      </c>
      <c r="F2182" s="2" t="s">
        <v>29057</v>
      </c>
      <c r="G2182" s="2" t="s">
        <v>2046</v>
      </c>
      <c r="H2182" s="2" t="s">
        <v>30819</v>
      </c>
      <c r="I2182" s="2"/>
      <c r="J2182" s="2"/>
      <c r="K2182" s="2"/>
      <c r="L2182" s="2"/>
      <c r="M2182" s="2" t="s">
        <v>1566</v>
      </c>
      <c r="N2182" s="2" t="s">
        <v>2058</v>
      </c>
      <c r="O2182" s="2" t="s">
        <v>2145</v>
      </c>
      <c r="P2182" s="2" t="s">
        <v>2398</v>
      </c>
      <c r="Q2182" s="2" t="s">
        <v>2051</v>
      </c>
      <c r="R2182" s="2" t="s">
        <v>2052</v>
      </c>
      <c r="S2182" s="2"/>
      <c r="T2182" s="2" t="s">
        <v>392</v>
      </c>
    </row>
    <row r="2183" spans="1:20" ht="14.25" customHeight="1">
      <c r="A2183" s="2" t="s">
        <v>30820</v>
      </c>
      <c r="B2183" s="2" t="s">
        <v>30821</v>
      </c>
      <c r="C2183" s="2" t="s">
        <v>3232</v>
      </c>
      <c r="D2183" s="2" t="s">
        <v>1214</v>
      </c>
      <c r="E2183" s="2" t="s">
        <v>264</v>
      </c>
      <c r="F2183" s="2" t="s">
        <v>2489</v>
      </c>
      <c r="G2183" s="2" t="s">
        <v>2046</v>
      </c>
      <c r="H2183" s="2" t="s">
        <v>30822</v>
      </c>
      <c r="I2183" s="2">
        <v>447790032775</v>
      </c>
      <c r="J2183" s="2"/>
      <c r="K2183" s="2"/>
      <c r="L2183" s="2"/>
      <c r="M2183" s="2" t="s">
        <v>60</v>
      </c>
      <c r="N2183" s="2" t="s">
        <v>2058</v>
      </c>
      <c r="O2183" s="2" t="s">
        <v>2491</v>
      </c>
      <c r="P2183" s="2" t="s">
        <v>23298</v>
      </c>
      <c r="Q2183" s="2" t="s">
        <v>2051</v>
      </c>
      <c r="R2183" s="2" t="s">
        <v>2067</v>
      </c>
      <c r="S2183" s="2"/>
      <c r="T2183" s="2" t="s">
        <v>1213</v>
      </c>
    </row>
    <row r="2184" spans="1:20" ht="14.25" customHeight="1">
      <c r="A2184" s="2" t="s">
        <v>30823</v>
      </c>
      <c r="B2184" s="2" t="s">
        <v>7546</v>
      </c>
      <c r="C2184" s="2" t="s">
        <v>30824</v>
      </c>
      <c r="D2184" s="2" t="s">
        <v>1148</v>
      </c>
      <c r="E2184" s="2" t="s">
        <v>264</v>
      </c>
      <c r="F2184" s="2" t="s">
        <v>2320</v>
      </c>
      <c r="G2184" s="2" t="s">
        <v>2046</v>
      </c>
      <c r="H2184" s="2" t="s">
        <v>30825</v>
      </c>
      <c r="I2184" s="2"/>
      <c r="J2184" s="2">
        <v>441934813487</v>
      </c>
      <c r="K2184" s="2"/>
      <c r="L2184" s="2"/>
      <c r="M2184" s="2" t="s">
        <v>59</v>
      </c>
      <c r="N2184" s="2" t="s">
        <v>2058</v>
      </c>
      <c r="O2184" s="2" t="s">
        <v>2322</v>
      </c>
      <c r="P2184" s="2" t="s">
        <v>23508</v>
      </c>
      <c r="Q2184" s="2" t="s">
        <v>2051</v>
      </c>
      <c r="R2184" s="2"/>
      <c r="S2184" s="2"/>
      <c r="T2184" s="2" t="s">
        <v>1147</v>
      </c>
    </row>
    <row r="2185" spans="1:20" ht="14.25" customHeight="1">
      <c r="A2185" s="2" t="s">
        <v>30826</v>
      </c>
      <c r="B2185" s="2" t="s">
        <v>7546</v>
      </c>
      <c r="C2185" s="2" t="s">
        <v>2176</v>
      </c>
      <c r="D2185" s="2" t="s">
        <v>498</v>
      </c>
      <c r="E2185" s="2" t="s">
        <v>264</v>
      </c>
      <c r="F2185" s="2" t="s">
        <v>2538</v>
      </c>
      <c r="G2185" s="2" t="s">
        <v>2046</v>
      </c>
      <c r="H2185" s="2" t="s">
        <v>30827</v>
      </c>
      <c r="I2185" s="2"/>
      <c r="J2185" s="2"/>
      <c r="K2185" s="2"/>
      <c r="L2185" s="2"/>
      <c r="M2185" s="2" t="s">
        <v>1566</v>
      </c>
      <c r="N2185" s="2" t="s">
        <v>2058</v>
      </c>
      <c r="O2185" s="2" t="s">
        <v>2093</v>
      </c>
      <c r="P2185" s="2" t="s">
        <v>19584</v>
      </c>
      <c r="Q2185" s="2" t="s">
        <v>2051</v>
      </c>
      <c r="R2185" s="2" t="s">
        <v>2067</v>
      </c>
      <c r="S2185" s="2"/>
      <c r="T2185" s="2" t="s">
        <v>497</v>
      </c>
    </row>
    <row r="2186" spans="1:20" ht="14.25" customHeight="1">
      <c r="A2186" s="2" t="s">
        <v>30828</v>
      </c>
      <c r="B2186" s="2" t="s">
        <v>7546</v>
      </c>
      <c r="C2186" s="2" t="s">
        <v>30829</v>
      </c>
      <c r="D2186" s="2" t="s">
        <v>359</v>
      </c>
      <c r="E2186" s="2" t="s">
        <v>264</v>
      </c>
      <c r="F2186" s="2" t="s">
        <v>30830</v>
      </c>
      <c r="G2186" s="2" t="s">
        <v>2046</v>
      </c>
      <c r="H2186" s="2" t="s">
        <v>30831</v>
      </c>
      <c r="I2186" s="2"/>
      <c r="J2186" s="2"/>
      <c r="K2186" s="2"/>
      <c r="L2186" s="2"/>
      <c r="M2186" s="2" t="s">
        <v>1566</v>
      </c>
      <c r="N2186" s="2" t="s">
        <v>2048</v>
      </c>
      <c r="O2186" s="2" t="s">
        <v>2199</v>
      </c>
      <c r="P2186" s="2" t="s">
        <v>20230</v>
      </c>
      <c r="Q2186" s="2" t="s">
        <v>2051</v>
      </c>
      <c r="R2186" s="2" t="s">
        <v>2067</v>
      </c>
      <c r="S2186" s="2"/>
      <c r="T2186" s="2" t="s">
        <v>358</v>
      </c>
    </row>
    <row r="2187" spans="1:20" ht="14.25" customHeight="1">
      <c r="A2187" s="2" t="s">
        <v>30832</v>
      </c>
      <c r="B2187" s="2" t="s">
        <v>7546</v>
      </c>
      <c r="C2187" s="2" t="s">
        <v>9715</v>
      </c>
      <c r="D2187" s="2" t="s">
        <v>1448</v>
      </c>
      <c r="E2187" s="2" t="s">
        <v>264</v>
      </c>
      <c r="F2187" s="2" t="s">
        <v>2320</v>
      </c>
      <c r="G2187" s="2" t="s">
        <v>2046</v>
      </c>
      <c r="H2187" s="2" t="s">
        <v>30833</v>
      </c>
      <c r="I2187" s="2"/>
      <c r="J2187" s="2"/>
      <c r="K2187" s="2"/>
      <c r="L2187" s="2"/>
      <c r="M2187" s="2" t="s">
        <v>59</v>
      </c>
      <c r="N2187" s="2" t="s">
        <v>2058</v>
      </c>
      <c r="O2187" s="2" t="s">
        <v>2322</v>
      </c>
      <c r="P2187" s="2" t="s">
        <v>20494</v>
      </c>
      <c r="Q2187" s="2" t="s">
        <v>2051</v>
      </c>
      <c r="R2187" s="2" t="s">
        <v>2052</v>
      </c>
      <c r="S2187" s="2"/>
      <c r="T2187" s="2" t="s">
        <v>1447</v>
      </c>
    </row>
    <row r="2188" spans="1:20" ht="14.25" customHeight="1">
      <c r="A2188" s="2" t="s">
        <v>30834</v>
      </c>
      <c r="B2188" s="2" t="s">
        <v>2168</v>
      </c>
      <c r="C2188" s="2" t="s">
        <v>2559</v>
      </c>
      <c r="D2188" s="2" t="s">
        <v>144</v>
      </c>
      <c r="E2188" s="2" t="s">
        <v>96</v>
      </c>
      <c r="F2188" s="2" t="s">
        <v>30835</v>
      </c>
      <c r="G2188" s="2" t="s">
        <v>2046</v>
      </c>
      <c r="H2188" s="2" t="s">
        <v>30836</v>
      </c>
      <c r="I2188" s="2"/>
      <c r="J2188" s="2"/>
      <c r="K2188" s="2"/>
      <c r="L2188" s="2"/>
      <c r="M2188" s="2" t="s">
        <v>1566</v>
      </c>
      <c r="N2188" s="2" t="s">
        <v>2058</v>
      </c>
      <c r="O2188" s="2" t="s">
        <v>2153</v>
      </c>
      <c r="P2188" s="2" t="s">
        <v>3363</v>
      </c>
      <c r="Q2188" s="2" t="s">
        <v>2051</v>
      </c>
      <c r="R2188" s="2" t="s">
        <v>2200</v>
      </c>
      <c r="S2188" s="2"/>
      <c r="T2188" s="2" t="s">
        <v>143</v>
      </c>
    </row>
    <row r="2189" spans="1:20" ht="14.25" customHeight="1">
      <c r="A2189" s="2" t="s">
        <v>30837</v>
      </c>
      <c r="B2189" s="2" t="s">
        <v>2168</v>
      </c>
      <c r="C2189" s="2" t="s">
        <v>30838</v>
      </c>
      <c r="D2189" s="2" t="s">
        <v>144</v>
      </c>
      <c r="E2189" s="2" t="s">
        <v>96</v>
      </c>
      <c r="F2189" s="2" t="s">
        <v>30835</v>
      </c>
      <c r="G2189" s="2" t="s">
        <v>2046</v>
      </c>
      <c r="H2189" s="2" t="s">
        <v>30839</v>
      </c>
      <c r="I2189" s="2"/>
      <c r="J2189" s="2"/>
      <c r="K2189" s="2"/>
      <c r="L2189" s="2"/>
      <c r="M2189" s="2" t="s">
        <v>1566</v>
      </c>
      <c r="N2189" s="2" t="s">
        <v>2058</v>
      </c>
      <c r="O2189" s="2" t="s">
        <v>2153</v>
      </c>
      <c r="P2189" s="2" t="s">
        <v>2562</v>
      </c>
      <c r="Q2189" s="2" t="s">
        <v>2051</v>
      </c>
      <c r="R2189" s="2" t="s">
        <v>2200</v>
      </c>
      <c r="S2189" s="2"/>
      <c r="T2189" s="2" t="s">
        <v>143</v>
      </c>
    </row>
    <row r="2190" spans="1:20" ht="14.25" customHeight="1">
      <c r="A2190" s="2" t="s">
        <v>30840</v>
      </c>
      <c r="B2190" s="2" t="s">
        <v>6836</v>
      </c>
      <c r="C2190" s="2" t="s">
        <v>8990</v>
      </c>
      <c r="D2190" s="2" t="s">
        <v>30841</v>
      </c>
      <c r="E2190" s="2" t="s">
        <v>264</v>
      </c>
      <c r="F2190" s="2" t="s">
        <v>2473</v>
      </c>
      <c r="G2190" s="2" t="s">
        <v>23667</v>
      </c>
      <c r="H2190" s="2" t="s">
        <v>30842</v>
      </c>
      <c r="I2190" s="2"/>
      <c r="J2190" s="2"/>
      <c r="K2190" s="2"/>
      <c r="L2190" s="2"/>
      <c r="M2190" s="2" t="s">
        <v>59</v>
      </c>
      <c r="N2190" s="2" t="s">
        <v>2048</v>
      </c>
      <c r="O2190" s="2" t="s">
        <v>2301</v>
      </c>
      <c r="P2190" s="2" t="s">
        <v>4630</v>
      </c>
      <c r="Q2190" s="2" t="s">
        <v>2051</v>
      </c>
      <c r="R2190" s="2" t="s">
        <v>2067</v>
      </c>
      <c r="S2190" s="2"/>
      <c r="T2190" s="2" t="s">
        <v>30843</v>
      </c>
    </row>
    <row r="2191" spans="1:20" ht="14.25" customHeight="1">
      <c r="A2191" s="2" t="s">
        <v>30844</v>
      </c>
      <c r="B2191" s="2" t="s">
        <v>6836</v>
      </c>
      <c r="C2191" s="2" t="s">
        <v>30845</v>
      </c>
      <c r="D2191" s="2" t="s">
        <v>168</v>
      </c>
      <c r="E2191" s="2" t="s">
        <v>96</v>
      </c>
      <c r="F2191" s="2" t="s">
        <v>30846</v>
      </c>
      <c r="G2191" s="2" t="s">
        <v>2046</v>
      </c>
      <c r="H2191" s="2" t="s">
        <v>30847</v>
      </c>
      <c r="I2191" s="2"/>
      <c r="J2191" s="2"/>
      <c r="K2191" s="2"/>
      <c r="L2191" s="2"/>
      <c r="M2191" s="2" t="s">
        <v>1566</v>
      </c>
      <c r="N2191" s="2" t="s">
        <v>2058</v>
      </c>
      <c r="O2191" s="2" t="s">
        <v>2120</v>
      </c>
      <c r="P2191" s="2" t="s">
        <v>3363</v>
      </c>
      <c r="Q2191" s="2" t="s">
        <v>2051</v>
      </c>
      <c r="R2191" s="2" t="s">
        <v>2052</v>
      </c>
      <c r="S2191" s="2"/>
      <c r="T2191" s="2" t="s">
        <v>167</v>
      </c>
    </row>
    <row r="2192" spans="1:20" ht="14.25" customHeight="1">
      <c r="A2192" s="2" t="s">
        <v>30848</v>
      </c>
      <c r="B2192" s="2" t="s">
        <v>30849</v>
      </c>
      <c r="C2192" s="2" t="s">
        <v>30850</v>
      </c>
      <c r="D2192" s="2" t="s">
        <v>258</v>
      </c>
      <c r="E2192" s="2" t="s">
        <v>96</v>
      </c>
      <c r="F2192" s="2" t="s">
        <v>30851</v>
      </c>
      <c r="G2192" s="2" t="s">
        <v>2046</v>
      </c>
      <c r="H2192" s="2" t="s">
        <v>30852</v>
      </c>
      <c r="I2192" s="2"/>
      <c r="J2192" s="2"/>
      <c r="K2192" s="2"/>
      <c r="L2192" s="2"/>
      <c r="M2192" s="2" t="s">
        <v>1566</v>
      </c>
      <c r="N2192" s="2" t="s">
        <v>2058</v>
      </c>
      <c r="O2192" s="2" t="s">
        <v>2153</v>
      </c>
      <c r="P2192" s="2" t="s">
        <v>3382</v>
      </c>
      <c r="Q2192" s="2" t="s">
        <v>2051</v>
      </c>
      <c r="R2192" s="2" t="s">
        <v>2052</v>
      </c>
      <c r="S2192" s="2"/>
      <c r="T2192" s="2" t="s">
        <v>257</v>
      </c>
    </row>
    <row r="2193" spans="1:20" ht="14.25" customHeight="1">
      <c r="A2193" s="2" t="s">
        <v>30853</v>
      </c>
      <c r="B2193" s="2" t="s">
        <v>30854</v>
      </c>
      <c r="C2193" s="2" t="s">
        <v>2586</v>
      </c>
      <c r="D2193" s="2" t="s">
        <v>94</v>
      </c>
      <c r="E2193" s="2" t="s">
        <v>96</v>
      </c>
      <c r="F2193" s="2" t="s">
        <v>29797</v>
      </c>
      <c r="G2193" s="2" t="s">
        <v>2046</v>
      </c>
      <c r="H2193" s="2" t="s">
        <v>30855</v>
      </c>
      <c r="I2193" s="2"/>
      <c r="J2193" s="2"/>
      <c r="K2193" s="2"/>
      <c r="L2193" s="2"/>
      <c r="M2193" s="2" t="s">
        <v>1566</v>
      </c>
      <c r="N2193" s="2" t="s">
        <v>2058</v>
      </c>
      <c r="O2193" s="2" t="s">
        <v>2153</v>
      </c>
      <c r="P2193" s="2" t="s">
        <v>3363</v>
      </c>
      <c r="Q2193" s="2" t="s">
        <v>2051</v>
      </c>
      <c r="R2193" s="2" t="s">
        <v>2052</v>
      </c>
      <c r="S2193" s="2"/>
      <c r="T2193" s="2" t="s">
        <v>93</v>
      </c>
    </row>
    <row r="2194" spans="1:20" ht="14.25" customHeight="1">
      <c r="A2194" s="2" t="s">
        <v>30856</v>
      </c>
      <c r="B2194" s="2" t="s">
        <v>30857</v>
      </c>
      <c r="C2194" s="2" t="s">
        <v>19057</v>
      </c>
      <c r="D2194" s="2" t="s">
        <v>124</v>
      </c>
      <c r="E2194" s="2" t="s">
        <v>96</v>
      </c>
      <c r="F2194" s="2" t="s">
        <v>30858</v>
      </c>
      <c r="G2194" s="2" t="s">
        <v>2046</v>
      </c>
      <c r="H2194" s="2" t="s">
        <v>30859</v>
      </c>
      <c r="I2194" s="2"/>
      <c r="J2194" s="2"/>
      <c r="K2194" s="2"/>
      <c r="L2194" s="2" t="s">
        <v>4984</v>
      </c>
      <c r="M2194" s="2" t="s">
        <v>1566</v>
      </c>
      <c r="N2194" s="2" t="s">
        <v>2058</v>
      </c>
      <c r="O2194" s="2" t="s">
        <v>25244</v>
      </c>
      <c r="P2194" s="2" t="s">
        <v>27542</v>
      </c>
      <c r="Q2194" s="2" t="s">
        <v>2051</v>
      </c>
      <c r="R2194" s="2" t="s">
        <v>2052</v>
      </c>
      <c r="S2194" s="2"/>
      <c r="T2194" s="2" t="s">
        <v>123</v>
      </c>
    </row>
    <row r="2195" spans="1:20" ht="14.25" customHeight="1">
      <c r="A2195" s="2" t="s">
        <v>30856</v>
      </c>
      <c r="B2195" s="2" t="s">
        <v>30857</v>
      </c>
      <c r="C2195" s="2" t="s">
        <v>19057</v>
      </c>
      <c r="D2195" s="2" t="s">
        <v>124</v>
      </c>
      <c r="E2195" s="2" t="s">
        <v>96</v>
      </c>
      <c r="F2195" s="2" t="s">
        <v>30858</v>
      </c>
      <c r="G2195" s="2" t="s">
        <v>2046</v>
      </c>
      <c r="H2195" s="2" t="s">
        <v>30859</v>
      </c>
      <c r="I2195" s="2"/>
      <c r="J2195" s="2"/>
      <c r="K2195" s="2"/>
      <c r="L2195" s="2"/>
      <c r="M2195" s="2" t="s">
        <v>1566</v>
      </c>
      <c r="N2195" s="2" t="s">
        <v>2058</v>
      </c>
      <c r="O2195" s="2" t="s">
        <v>2132</v>
      </c>
      <c r="P2195" s="2" t="s">
        <v>27542</v>
      </c>
      <c r="Q2195" s="2" t="s">
        <v>2051</v>
      </c>
      <c r="R2195" s="2" t="s">
        <v>2052</v>
      </c>
      <c r="S2195" s="2"/>
      <c r="T2195" s="2" t="s">
        <v>123</v>
      </c>
    </row>
    <row r="2196" spans="1:20" ht="14.25" customHeight="1">
      <c r="A2196" s="2" t="s">
        <v>30860</v>
      </c>
      <c r="B2196" s="2" t="s">
        <v>12756</v>
      </c>
      <c r="C2196" s="2" t="s">
        <v>30861</v>
      </c>
      <c r="D2196" s="2" t="s">
        <v>218</v>
      </c>
      <c r="E2196" s="2" t="s">
        <v>96</v>
      </c>
      <c r="F2196" s="2" t="s">
        <v>30862</v>
      </c>
      <c r="G2196" s="2" t="s">
        <v>2046</v>
      </c>
      <c r="H2196" s="2" t="s">
        <v>30863</v>
      </c>
      <c r="I2196" s="2"/>
      <c r="J2196" s="2"/>
      <c r="K2196" s="2"/>
      <c r="L2196" s="2"/>
      <c r="M2196" s="2" t="s">
        <v>1566</v>
      </c>
      <c r="N2196" s="2" t="s">
        <v>2058</v>
      </c>
      <c r="O2196" s="2" t="s">
        <v>2153</v>
      </c>
      <c r="P2196" s="2" t="s">
        <v>2114</v>
      </c>
      <c r="Q2196" s="2" t="s">
        <v>2051</v>
      </c>
      <c r="R2196" s="2" t="s">
        <v>2052</v>
      </c>
      <c r="S2196" s="2"/>
      <c r="T2196" s="2" t="s">
        <v>217</v>
      </c>
    </row>
    <row r="2197" spans="1:20" ht="14.25" customHeight="1">
      <c r="A2197" s="2" t="s">
        <v>30864</v>
      </c>
      <c r="B2197" s="2" t="s">
        <v>30865</v>
      </c>
      <c r="C2197" s="2" t="s">
        <v>30866</v>
      </c>
      <c r="D2197" s="2" t="s">
        <v>99</v>
      </c>
      <c r="E2197" s="2" t="s">
        <v>96</v>
      </c>
      <c r="F2197" s="2" t="s">
        <v>30867</v>
      </c>
      <c r="G2197" s="2" t="s">
        <v>2046</v>
      </c>
      <c r="H2197" s="2" t="s">
        <v>30868</v>
      </c>
      <c r="I2197" s="2"/>
      <c r="J2197" s="2" t="s">
        <v>4984</v>
      </c>
      <c r="K2197" s="2"/>
      <c r="L2197" s="2" t="s">
        <v>4984</v>
      </c>
      <c r="M2197" s="2" t="s">
        <v>1566</v>
      </c>
      <c r="N2197" s="2" t="s">
        <v>2058</v>
      </c>
      <c r="O2197" s="2" t="s">
        <v>2153</v>
      </c>
      <c r="P2197" s="2" t="s">
        <v>4630</v>
      </c>
      <c r="Q2197" s="2" t="s">
        <v>2051</v>
      </c>
      <c r="R2197" s="2" t="s">
        <v>2200</v>
      </c>
      <c r="S2197" s="2"/>
      <c r="T2197" s="2" t="s">
        <v>98</v>
      </c>
    </row>
    <row r="2198" spans="1:20" ht="14.25" customHeight="1">
      <c r="A2198" s="2" t="s">
        <v>30869</v>
      </c>
      <c r="B2198" s="2" t="s">
        <v>30870</v>
      </c>
      <c r="C2198" s="2" t="s">
        <v>30871</v>
      </c>
      <c r="D2198" s="2" t="s">
        <v>106</v>
      </c>
      <c r="E2198" s="2" t="s">
        <v>96</v>
      </c>
      <c r="F2198" s="2" t="s">
        <v>4664</v>
      </c>
      <c r="G2198" s="2" t="s">
        <v>2046</v>
      </c>
      <c r="H2198" s="2" t="s">
        <v>30872</v>
      </c>
      <c r="I2198" s="2"/>
      <c r="J2198" s="2"/>
      <c r="K2198" s="2"/>
      <c r="L2198" s="2"/>
      <c r="M2198" s="2" t="s">
        <v>1566</v>
      </c>
      <c r="N2198" s="2" t="s">
        <v>2058</v>
      </c>
      <c r="O2198" s="2" t="s">
        <v>2153</v>
      </c>
      <c r="P2198" s="2" t="s">
        <v>2562</v>
      </c>
      <c r="Q2198" s="2" t="s">
        <v>2051</v>
      </c>
      <c r="R2198" s="2" t="s">
        <v>2052</v>
      </c>
      <c r="S2198" s="2"/>
      <c r="T2198" s="2" t="s">
        <v>105</v>
      </c>
    </row>
    <row r="2199" spans="1:20" ht="14.25" customHeight="1">
      <c r="A2199" s="2" t="s">
        <v>30873</v>
      </c>
      <c r="B2199" s="2" t="s">
        <v>30874</v>
      </c>
      <c r="C2199" s="2" t="s">
        <v>30875</v>
      </c>
      <c r="D2199" s="2" t="s">
        <v>30876</v>
      </c>
      <c r="E2199" s="2" t="s">
        <v>264</v>
      </c>
      <c r="F2199" s="2" t="s">
        <v>20785</v>
      </c>
      <c r="G2199" s="2" t="s">
        <v>2091</v>
      </c>
      <c r="H2199" s="2" t="s">
        <v>30877</v>
      </c>
      <c r="I2199" s="2"/>
      <c r="J2199" s="2"/>
      <c r="K2199" s="2"/>
      <c r="L2199" s="2"/>
      <c r="M2199" s="2" t="s">
        <v>60</v>
      </c>
      <c r="N2199" s="2" t="s">
        <v>2058</v>
      </c>
      <c r="O2199" s="2" t="s">
        <v>2186</v>
      </c>
      <c r="P2199" s="2" t="s">
        <v>2609</v>
      </c>
      <c r="Q2199" s="2" t="s">
        <v>2051</v>
      </c>
      <c r="R2199" s="2" t="s">
        <v>2067</v>
      </c>
      <c r="S2199" s="2"/>
      <c r="T2199" s="2" t="s">
        <v>30878</v>
      </c>
    </row>
    <row r="2200" spans="1:20" ht="14.25" customHeight="1">
      <c r="A2200" s="2" t="s">
        <v>30879</v>
      </c>
      <c r="B2200" s="2" t="s">
        <v>30880</v>
      </c>
      <c r="C2200" s="2" t="s">
        <v>30881</v>
      </c>
      <c r="D2200" s="2" t="s">
        <v>363</v>
      </c>
      <c r="E2200" s="2" t="s">
        <v>264</v>
      </c>
      <c r="F2200" s="2" t="s">
        <v>30882</v>
      </c>
      <c r="G2200" s="2" t="s">
        <v>2046</v>
      </c>
      <c r="H2200" s="2" t="s">
        <v>30883</v>
      </c>
      <c r="I2200" s="2"/>
      <c r="J2200" s="2"/>
      <c r="K2200" s="2"/>
      <c r="L2200" s="2" t="s">
        <v>4984</v>
      </c>
      <c r="M2200" s="2" t="s">
        <v>1566</v>
      </c>
      <c r="N2200" s="2" t="s">
        <v>2058</v>
      </c>
      <c r="O2200" s="2" t="s">
        <v>2120</v>
      </c>
      <c r="P2200" s="2" t="s">
        <v>30884</v>
      </c>
      <c r="Q2200" s="2" t="s">
        <v>2051</v>
      </c>
      <c r="R2200" s="2" t="s">
        <v>2067</v>
      </c>
      <c r="S2200" s="2"/>
      <c r="T2200" s="2" t="s">
        <v>362</v>
      </c>
    </row>
    <row r="2201" spans="1:20" ht="14.25" customHeight="1">
      <c r="A2201" s="2" t="s">
        <v>30885</v>
      </c>
      <c r="B2201" s="2" t="s">
        <v>30886</v>
      </c>
      <c r="C2201" s="2" t="s">
        <v>10065</v>
      </c>
      <c r="D2201" s="2" t="s">
        <v>754</v>
      </c>
      <c r="E2201" s="2" t="s">
        <v>264</v>
      </c>
      <c r="F2201" s="2" t="s">
        <v>2491</v>
      </c>
      <c r="G2201" s="2" t="s">
        <v>2046</v>
      </c>
      <c r="H2201" s="2" t="s">
        <v>30887</v>
      </c>
      <c r="I2201" s="2"/>
      <c r="J2201" s="2"/>
      <c r="K2201" s="2"/>
      <c r="L2201" s="2"/>
      <c r="M2201" s="2" t="s">
        <v>60</v>
      </c>
      <c r="N2201" s="2" t="s">
        <v>2058</v>
      </c>
      <c r="O2201" s="2" t="s">
        <v>2491</v>
      </c>
      <c r="P2201" s="2" t="s">
        <v>21281</v>
      </c>
      <c r="Q2201" s="2" t="s">
        <v>2051</v>
      </c>
      <c r="R2201" s="2"/>
      <c r="S2201" s="2"/>
      <c r="T2201" s="2" t="s">
        <v>753</v>
      </c>
    </row>
    <row r="2202" spans="1:20" ht="14.25" customHeight="1">
      <c r="A2202" s="2" t="s">
        <v>30888</v>
      </c>
      <c r="B2202" s="2" t="s">
        <v>30889</v>
      </c>
      <c r="C2202" s="2" t="s">
        <v>30890</v>
      </c>
      <c r="D2202" s="2" t="s">
        <v>99</v>
      </c>
      <c r="E2202" s="2" t="s">
        <v>96</v>
      </c>
      <c r="F2202" s="2" t="s">
        <v>7825</v>
      </c>
      <c r="G2202" s="2" t="s">
        <v>2046</v>
      </c>
      <c r="H2202" s="2" t="s">
        <v>30891</v>
      </c>
      <c r="I2202" s="2"/>
      <c r="J2202" s="2"/>
      <c r="K2202" s="2"/>
      <c r="L2202" s="2"/>
      <c r="M2202" s="2" t="s">
        <v>1566</v>
      </c>
      <c r="N2202" s="2" t="s">
        <v>2048</v>
      </c>
      <c r="O2202" s="2" t="s">
        <v>2199</v>
      </c>
      <c r="P2202" s="2" t="s">
        <v>24195</v>
      </c>
      <c r="Q2202" s="2" t="s">
        <v>2051</v>
      </c>
      <c r="R2202" s="2" t="s">
        <v>2200</v>
      </c>
      <c r="S2202" s="2"/>
      <c r="T2202" s="2" t="s">
        <v>98</v>
      </c>
    </row>
    <row r="2203" spans="1:20" ht="14.25" customHeight="1">
      <c r="A2203" s="2" t="s">
        <v>30892</v>
      </c>
      <c r="B2203" s="2" t="s">
        <v>13456</v>
      </c>
      <c r="C2203" s="2" t="s">
        <v>20872</v>
      </c>
      <c r="D2203" s="2" t="s">
        <v>126</v>
      </c>
      <c r="E2203" s="2" t="s">
        <v>96</v>
      </c>
      <c r="F2203" s="2" t="s">
        <v>23485</v>
      </c>
      <c r="G2203" s="2" t="s">
        <v>2046</v>
      </c>
      <c r="H2203" s="2" t="s">
        <v>30893</v>
      </c>
      <c r="I2203" s="2"/>
      <c r="J2203" s="2"/>
      <c r="K2203" s="2"/>
      <c r="L2203" s="2"/>
      <c r="M2203" s="2" t="s">
        <v>1566</v>
      </c>
      <c r="N2203" s="2" t="s">
        <v>2058</v>
      </c>
      <c r="O2203" s="2" t="s">
        <v>2153</v>
      </c>
      <c r="P2203" s="2" t="s">
        <v>2372</v>
      </c>
      <c r="Q2203" s="2" t="s">
        <v>2051</v>
      </c>
      <c r="R2203" s="2" t="s">
        <v>2052</v>
      </c>
      <c r="S2203" s="2"/>
      <c r="T2203" s="2" t="s">
        <v>125</v>
      </c>
    </row>
    <row r="2204" spans="1:20" ht="14.25" customHeight="1">
      <c r="A2204" s="2" t="s">
        <v>30894</v>
      </c>
      <c r="B2204" s="2" t="s">
        <v>5883</v>
      </c>
      <c r="C2204" s="2" t="s">
        <v>26516</v>
      </c>
      <c r="D2204" s="2" t="s">
        <v>254</v>
      </c>
      <c r="E2204" s="2" t="s">
        <v>96</v>
      </c>
      <c r="F2204" s="2" t="s">
        <v>30895</v>
      </c>
      <c r="G2204" s="2" t="s">
        <v>2046</v>
      </c>
      <c r="H2204" s="2" t="s">
        <v>30896</v>
      </c>
      <c r="I2204" s="2"/>
      <c r="J2204" s="2"/>
      <c r="K2204" s="2"/>
      <c r="L2204" s="2"/>
      <c r="M2204" s="2" t="s">
        <v>1566</v>
      </c>
      <c r="N2204" s="2" t="s">
        <v>2048</v>
      </c>
      <c r="O2204" s="2" t="s">
        <v>2179</v>
      </c>
      <c r="P2204" s="2" t="s">
        <v>3363</v>
      </c>
      <c r="Q2204" s="2" t="s">
        <v>2051</v>
      </c>
      <c r="R2204" s="2" t="s">
        <v>2067</v>
      </c>
      <c r="S2204" s="2"/>
      <c r="T2204" s="2" t="s">
        <v>253</v>
      </c>
    </row>
    <row r="2205" spans="1:20" ht="14.25" customHeight="1">
      <c r="A2205" s="2" t="s">
        <v>30897</v>
      </c>
      <c r="B2205" s="2" t="s">
        <v>5883</v>
      </c>
      <c r="C2205" s="2" t="s">
        <v>30898</v>
      </c>
      <c r="D2205" s="2" t="s">
        <v>99</v>
      </c>
      <c r="E2205" s="2" t="s">
        <v>96</v>
      </c>
      <c r="F2205" s="2" t="s">
        <v>3053</v>
      </c>
      <c r="G2205" s="2" t="s">
        <v>2046</v>
      </c>
      <c r="H2205" s="2" t="s">
        <v>30899</v>
      </c>
      <c r="I2205" s="2"/>
      <c r="J2205" s="2"/>
      <c r="K2205" s="2"/>
      <c r="L2205" s="2"/>
      <c r="M2205" s="2" t="s">
        <v>1566</v>
      </c>
      <c r="N2205" s="2" t="s">
        <v>2058</v>
      </c>
      <c r="O2205" s="2" t="s">
        <v>2153</v>
      </c>
      <c r="P2205" s="2" t="s">
        <v>23212</v>
      </c>
      <c r="Q2205" s="2" t="s">
        <v>2051</v>
      </c>
      <c r="R2205" s="2" t="s">
        <v>2052</v>
      </c>
      <c r="S2205" s="2"/>
      <c r="T2205" s="2" t="s">
        <v>98</v>
      </c>
    </row>
    <row r="2206" spans="1:20" ht="14.25" customHeight="1">
      <c r="A2206" s="2" t="s">
        <v>30900</v>
      </c>
      <c r="B2206" s="2" t="s">
        <v>5883</v>
      </c>
      <c r="C2206" s="2" t="s">
        <v>30901</v>
      </c>
      <c r="D2206" s="2" t="s">
        <v>99</v>
      </c>
      <c r="E2206" s="2" t="s">
        <v>96</v>
      </c>
      <c r="F2206" s="2" t="s">
        <v>23567</v>
      </c>
      <c r="G2206" s="2" t="s">
        <v>2046</v>
      </c>
      <c r="H2206" s="2" t="s">
        <v>30902</v>
      </c>
      <c r="I2206" s="2"/>
      <c r="J2206" s="2"/>
      <c r="K2206" s="2"/>
      <c r="L2206" s="2"/>
      <c r="M2206" s="2" t="s">
        <v>1566</v>
      </c>
      <c r="N2206" s="2" t="s">
        <v>2048</v>
      </c>
      <c r="O2206" s="2" t="s">
        <v>2179</v>
      </c>
      <c r="P2206" s="2" t="s">
        <v>23523</v>
      </c>
      <c r="Q2206" s="2" t="s">
        <v>2051</v>
      </c>
      <c r="R2206" s="2" t="s">
        <v>2052</v>
      </c>
      <c r="S2206" s="2"/>
      <c r="T2206" s="2" t="s">
        <v>98</v>
      </c>
    </row>
    <row r="2207" spans="1:20" ht="14.25" customHeight="1">
      <c r="A2207" s="2" t="s">
        <v>30903</v>
      </c>
      <c r="B2207" s="2" t="s">
        <v>30904</v>
      </c>
      <c r="C2207" s="2" t="s">
        <v>30905</v>
      </c>
      <c r="D2207" s="2" t="s">
        <v>268</v>
      </c>
      <c r="E2207" s="2" t="s">
        <v>96</v>
      </c>
      <c r="F2207" s="2" t="s">
        <v>2090</v>
      </c>
      <c r="G2207" s="2" t="s">
        <v>2046</v>
      </c>
      <c r="H2207" s="2" t="s">
        <v>30906</v>
      </c>
      <c r="I2207" s="2"/>
      <c r="J2207" s="2"/>
      <c r="K2207" s="2"/>
      <c r="L2207" s="2"/>
      <c r="M2207" s="2" t="s">
        <v>1566</v>
      </c>
      <c r="N2207" s="2" t="s">
        <v>2058</v>
      </c>
      <c r="O2207" s="2" t="s">
        <v>2093</v>
      </c>
      <c r="P2207" s="2" t="s">
        <v>23141</v>
      </c>
      <c r="Q2207" s="2" t="s">
        <v>2051</v>
      </c>
      <c r="R2207" s="2" t="s">
        <v>2067</v>
      </c>
      <c r="S2207" s="2"/>
      <c r="T2207" s="2" t="s">
        <v>267</v>
      </c>
    </row>
    <row r="2208" spans="1:20" ht="14.25" customHeight="1">
      <c r="A2208" s="2" t="s">
        <v>30907</v>
      </c>
      <c r="B2208" s="2" t="s">
        <v>30908</v>
      </c>
      <c r="C2208" s="2" t="s">
        <v>30909</v>
      </c>
      <c r="D2208" s="2" t="s">
        <v>226</v>
      </c>
      <c r="E2208" s="2" t="s">
        <v>96</v>
      </c>
      <c r="F2208" s="2" t="s">
        <v>30910</v>
      </c>
      <c r="G2208" s="2" t="s">
        <v>2046</v>
      </c>
      <c r="H2208" s="2" t="s">
        <v>30911</v>
      </c>
      <c r="I2208" s="2"/>
      <c r="J2208" s="2"/>
      <c r="K2208" s="2"/>
      <c r="L2208" s="2"/>
      <c r="M2208" s="2" t="s">
        <v>1566</v>
      </c>
      <c r="N2208" s="2" t="s">
        <v>2058</v>
      </c>
      <c r="O2208" s="2" t="s">
        <v>2093</v>
      </c>
      <c r="P2208" s="2" t="s">
        <v>2372</v>
      </c>
      <c r="Q2208" s="2" t="s">
        <v>2051</v>
      </c>
      <c r="R2208" s="2" t="s">
        <v>2067</v>
      </c>
      <c r="S2208" s="2"/>
      <c r="T2208" s="2" t="s">
        <v>225</v>
      </c>
    </row>
    <row r="2209" spans="1:20" ht="14.25" customHeight="1">
      <c r="A2209" s="2" t="s">
        <v>30912</v>
      </c>
      <c r="B2209" s="2" t="s">
        <v>30913</v>
      </c>
      <c r="C2209" s="2" t="s">
        <v>8314</v>
      </c>
      <c r="D2209" s="2" t="s">
        <v>112</v>
      </c>
      <c r="E2209" s="2" t="s">
        <v>96</v>
      </c>
      <c r="F2209" s="2" t="s">
        <v>26188</v>
      </c>
      <c r="G2209" s="2" t="s">
        <v>2046</v>
      </c>
      <c r="H2209" s="2" t="s">
        <v>30914</v>
      </c>
      <c r="I2209" s="2"/>
      <c r="J2209" s="2"/>
      <c r="K2209" s="2"/>
      <c r="L2209" s="2"/>
      <c r="M2209" s="2" t="s">
        <v>1566</v>
      </c>
      <c r="N2209" s="2" t="s">
        <v>2058</v>
      </c>
      <c r="O2209" s="2" t="s">
        <v>2153</v>
      </c>
      <c r="P2209" s="2" t="s">
        <v>2562</v>
      </c>
      <c r="Q2209" s="2" t="s">
        <v>2051</v>
      </c>
      <c r="R2209" s="2" t="s">
        <v>2052</v>
      </c>
      <c r="S2209" s="2"/>
      <c r="T2209" s="2" t="s">
        <v>111</v>
      </c>
    </row>
    <row r="2210" spans="1:20" ht="14.25" customHeight="1">
      <c r="A2210" s="2" t="s">
        <v>30915</v>
      </c>
      <c r="B2210" s="2" t="s">
        <v>13479</v>
      </c>
      <c r="C2210" s="2" t="s">
        <v>30916</v>
      </c>
      <c r="D2210" s="2" t="s">
        <v>300</v>
      </c>
      <c r="E2210" s="2" t="s">
        <v>96</v>
      </c>
      <c r="F2210" s="2" t="s">
        <v>30917</v>
      </c>
      <c r="G2210" s="2" t="s">
        <v>2046</v>
      </c>
      <c r="H2210" s="2" t="s">
        <v>30918</v>
      </c>
      <c r="I2210" s="2"/>
      <c r="J2210" s="2"/>
      <c r="K2210" s="2"/>
      <c r="L2210" s="2"/>
      <c r="M2210" s="2" t="s">
        <v>59</v>
      </c>
      <c r="N2210" s="2" t="s">
        <v>2058</v>
      </c>
      <c r="O2210" s="2" t="s">
        <v>2583</v>
      </c>
      <c r="P2210" s="2" t="s">
        <v>28980</v>
      </c>
      <c r="Q2210" s="2" t="s">
        <v>2051</v>
      </c>
      <c r="R2210" s="2" t="s">
        <v>2067</v>
      </c>
      <c r="S2210" s="2"/>
      <c r="T2210" s="2" t="s">
        <v>299</v>
      </c>
    </row>
    <row r="2211" spans="1:20" ht="14.25" customHeight="1">
      <c r="A2211" s="2" t="s">
        <v>30919</v>
      </c>
      <c r="B2211" s="2" t="s">
        <v>13479</v>
      </c>
      <c r="C2211" s="2" t="s">
        <v>17353</v>
      </c>
      <c r="D2211" s="2" t="s">
        <v>413</v>
      </c>
      <c r="E2211" s="2" t="s">
        <v>264</v>
      </c>
      <c r="F2211" s="2" t="s">
        <v>8454</v>
      </c>
      <c r="G2211" s="2" t="s">
        <v>2046</v>
      </c>
      <c r="H2211" s="2" t="s">
        <v>30920</v>
      </c>
      <c r="I2211" s="2"/>
      <c r="J2211" s="2" t="s">
        <v>30921</v>
      </c>
      <c r="K2211" s="2" t="s">
        <v>30922</v>
      </c>
      <c r="L2211" s="2" t="s">
        <v>23967</v>
      </c>
      <c r="M2211" s="2" t="s">
        <v>1566</v>
      </c>
      <c r="N2211" s="2" t="s">
        <v>2048</v>
      </c>
      <c r="O2211" s="2" t="s">
        <v>2193</v>
      </c>
      <c r="P2211" s="2" t="s">
        <v>2631</v>
      </c>
      <c r="Q2211" s="2" t="s">
        <v>2051</v>
      </c>
      <c r="R2211" s="2" t="s">
        <v>2067</v>
      </c>
      <c r="S2211" s="2"/>
      <c r="T2211" s="2" t="s">
        <v>412</v>
      </c>
    </row>
    <row r="2212" spans="1:20" ht="14.25" customHeight="1">
      <c r="A2212" s="2" t="s">
        <v>30923</v>
      </c>
      <c r="B2212" s="2" t="s">
        <v>6220</v>
      </c>
      <c r="C2212" s="2" t="s">
        <v>23583</v>
      </c>
      <c r="D2212" s="2" t="s">
        <v>99</v>
      </c>
      <c r="E2212" s="2" t="s">
        <v>96</v>
      </c>
      <c r="F2212" s="2" t="s">
        <v>30924</v>
      </c>
      <c r="G2212" s="2" t="s">
        <v>2404</v>
      </c>
      <c r="H2212" s="2" t="s">
        <v>30925</v>
      </c>
      <c r="I2212" s="2"/>
      <c r="J2212" s="2"/>
      <c r="K2212" s="2"/>
      <c r="L2212" s="2"/>
      <c r="M2212" s="2" t="s">
        <v>1566</v>
      </c>
      <c r="N2212" s="2" t="s">
        <v>2058</v>
      </c>
      <c r="O2212" s="2" t="s">
        <v>2153</v>
      </c>
      <c r="P2212" s="2" t="s">
        <v>23523</v>
      </c>
      <c r="Q2212" s="2" t="s">
        <v>2051</v>
      </c>
      <c r="R2212" s="2" t="s">
        <v>2052</v>
      </c>
      <c r="S2212" s="2"/>
      <c r="T2212" s="2" t="s">
        <v>98</v>
      </c>
    </row>
    <row r="2213" spans="1:20" ht="14.25" customHeight="1">
      <c r="A2213" s="2" t="s">
        <v>30926</v>
      </c>
      <c r="B2213" s="2" t="s">
        <v>6220</v>
      </c>
      <c r="C2213" s="2" t="s">
        <v>19925</v>
      </c>
      <c r="D2213" s="2" t="s">
        <v>99</v>
      </c>
      <c r="E2213" s="2" t="s">
        <v>96</v>
      </c>
      <c r="F2213" s="2" t="s">
        <v>30927</v>
      </c>
      <c r="G2213" s="2" t="s">
        <v>2046</v>
      </c>
      <c r="H2213" s="2" t="s">
        <v>30928</v>
      </c>
      <c r="I2213" s="2"/>
      <c r="J2213" s="2"/>
      <c r="K2213" s="2"/>
      <c r="L2213" s="2"/>
      <c r="M2213" s="2" t="s">
        <v>1566</v>
      </c>
      <c r="N2213" s="2" t="s">
        <v>2058</v>
      </c>
      <c r="O2213" s="2" t="s">
        <v>2153</v>
      </c>
      <c r="P2213" s="2" t="s">
        <v>23417</v>
      </c>
      <c r="Q2213" s="2" t="s">
        <v>2051</v>
      </c>
      <c r="R2213" s="2" t="s">
        <v>2052</v>
      </c>
      <c r="S2213" s="2"/>
      <c r="T2213" s="2" t="s">
        <v>98</v>
      </c>
    </row>
    <row r="2214" spans="1:20" ht="14.25" customHeight="1">
      <c r="A2214" s="2" t="s">
        <v>30929</v>
      </c>
      <c r="B2214" s="2" t="s">
        <v>6220</v>
      </c>
      <c r="C2214" s="2" t="s">
        <v>4938</v>
      </c>
      <c r="D2214" s="2" t="s">
        <v>1396</v>
      </c>
      <c r="E2214" s="2" t="s">
        <v>264</v>
      </c>
      <c r="F2214" s="2" t="s">
        <v>2320</v>
      </c>
      <c r="G2214" s="2" t="s">
        <v>2046</v>
      </c>
      <c r="H2214" s="2" t="s">
        <v>30930</v>
      </c>
      <c r="I2214" s="2"/>
      <c r="J2214" s="2"/>
      <c r="K2214" s="2"/>
      <c r="L2214" s="2"/>
      <c r="M2214" s="2" t="s">
        <v>59</v>
      </c>
      <c r="N2214" s="2" t="s">
        <v>2058</v>
      </c>
      <c r="O2214" s="2" t="s">
        <v>2322</v>
      </c>
      <c r="P2214" s="2" t="s">
        <v>20494</v>
      </c>
      <c r="Q2214" s="2" t="s">
        <v>2051</v>
      </c>
      <c r="R2214" s="2" t="s">
        <v>2052</v>
      </c>
      <c r="S2214" s="2"/>
      <c r="T2214" s="2" t="s">
        <v>1395</v>
      </c>
    </row>
    <row r="2215" spans="1:20" ht="14.25" customHeight="1">
      <c r="A2215" s="2" t="s">
        <v>30931</v>
      </c>
      <c r="B2215" s="2" t="s">
        <v>6220</v>
      </c>
      <c r="C2215" s="2" t="s">
        <v>13761</v>
      </c>
      <c r="D2215" s="2" t="s">
        <v>94</v>
      </c>
      <c r="E2215" s="2" t="s">
        <v>96</v>
      </c>
      <c r="F2215" s="2" t="s">
        <v>4664</v>
      </c>
      <c r="G2215" s="2" t="s">
        <v>2046</v>
      </c>
      <c r="H2215" s="2" t="s">
        <v>30932</v>
      </c>
      <c r="I2215" s="2"/>
      <c r="J2215" s="2"/>
      <c r="K2215" s="2"/>
      <c r="L2215" s="2"/>
      <c r="M2215" s="2" t="s">
        <v>1566</v>
      </c>
      <c r="N2215" s="2" t="s">
        <v>2058</v>
      </c>
      <c r="O2215" s="2" t="s">
        <v>2153</v>
      </c>
      <c r="P2215" s="2" t="s">
        <v>3363</v>
      </c>
      <c r="Q2215" s="2" t="s">
        <v>2051</v>
      </c>
      <c r="R2215" s="2" t="s">
        <v>2052</v>
      </c>
      <c r="S2215" s="2"/>
      <c r="T2215" s="2" t="s">
        <v>93</v>
      </c>
    </row>
    <row r="2216" spans="1:20" ht="14.25" customHeight="1">
      <c r="A2216" s="2" t="s">
        <v>30933</v>
      </c>
      <c r="B2216" s="2" t="s">
        <v>30934</v>
      </c>
      <c r="C2216" s="2" t="s">
        <v>30935</v>
      </c>
      <c r="D2216" s="2" t="s">
        <v>1452</v>
      </c>
      <c r="E2216" s="2" t="s">
        <v>264</v>
      </c>
      <c r="F2216" s="2" t="s">
        <v>2090</v>
      </c>
      <c r="G2216" s="2" t="s">
        <v>2046</v>
      </c>
      <c r="H2216" s="2" t="s">
        <v>30936</v>
      </c>
      <c r="I2216" s="2"/>
      <c r="J2216" s="2"/>
      <c r="K2216" s="2"/>
      <c r="L2216" s="2"/>
      <c r="M2216" s="2" t="s">
        <v>1566</v>
      </c>
      <c r="N2216" s="2" t="s">
        <v>2058</v>
      </c>
      <c r="O2216" s="2" t="s">
        <v>2093</v>
      </c>
      <c r="P2216" s="2" t="s">
        <v>21091</v>
      </c>
      <c r="Q2216" s="2" t="s">
        <v>2051</v>
      </c>
      <c r="R2216" s="2" t="s">
        <v>2067</v>
      </c>
      <c r="S2216" s="2"/>
      <c r="T2216" s="2" t="s">
        <v>1451</v>
      </c>
    </row>
    <row r="2217" spans="1:20" ht="14.25" customHeight="1">
      <c r="A2217" s="2" t="s">
        <v>30937</v>
      </c>
      <c r="B2217" s="2" t="s">
        <v>2122</v>
      </c>
      <c r="C2217" s="2" t="s">
        <v>30938</v>
      </c>
      <c r="D2217" s="2" t="s">
        <v>196</v>
      </c>
      <c r="E2217" s="2" t="s">
        <v>96</v>
      </c>
      <c r="F2217" s="2" t="s">
        <v>3656</v>
      </c>
      <c r="G2217" s="2" t="s">
        <v>2046</v>
      </c>
      <c r="H2217" s="2" t="s">
        <v>30939</v>
      </c>
      <c r="I2217" s="2"/>
      <c r="J2217" s="2"/>
      <c r="K2217" s="2"/>
      <c r="L2217" s="2"/>
      <c r="M2217" s="2" t="s">
        <v>1566</v>
      </c>
      <c r="N2217" s="2" t="s">
        <v>2058</v>
      </c>
      <c r="O2217" s="2" t="s">
        <v>2153</v>
      </c>
      <c r="P2217" s="2" t="s">
        <v>2534</v>
      </c>
      <c r="Q2217" s="2" t="s">
        <v>2051</v>
      </c>
      <c r="R2217" s="2" t="s">
        <v>2052</v>
      </c>
      <c r="S2217" s="2"/>
      <c r="T2217" s="2" t="s">
        <v>195</v>
      </c>
    </row>
    <row r="2218" spans="1:20" ht="14.25" customHeight="1">
      <c r="A2218" s="2" t="s">
        <v>30940</v>
      </c>
      <c r="B2218" s="2" t="s">
        <v>2122</v>
      </c>
      <c r="C2218" s="2" t="s">
        <v>4000</v>
      </c>
      <c r="D2218" s="2" t="s">
        <v>387</v>
      </c>
      <c r="E2218" s="2" t="s">
        <v>96</v>
      </c>
      <c r="F2218" s="2" t="s">
        <v>27060</v>
      </c>
      <c r="G2218" s="2" t="s">
        <v>2046</v>
      </c>
      <c r="H2218" s="2" t="s">
        <v>30941</v>
      </c>
      <c r="I2218" s="2"/>
      <c r="J2218" s="2"/>
      <c r="K2218" s="2"/>
      <c r="L2218" s="2"/>
      <c r="M2218" s="2" t="s">
        <v>1566</v>
      </c>
      <c r="N2218" s="2" t="s">
        <v>2048</v>
      </c>
      <c r="O2218" s="2" t="s">
        <v>2179</v>
      </c>
      <c r="P2218" s="2" t="s">
        <v>3363</v>
      </c>
      <c r="Q2218" s="2" t="s">
        <v>2051</v>
      </c>
      <c r="R2218" s="2" t="s">
        <v>2052</v>
      </c>
      <c r="S2218" s="2"/>
      <c r="T2218" s="2" t="s">
        <v>386</v>
      </c>
    </row>
    <row r="2219" spans="1:20" ht="14.25" customHeight="1">
      <c r="A2219" s="2" t="s">
        <v>30942</v>
      </c>
      <c r="B2219" s="2" t="s">
        <v>2122</v>
      </c>
      <c r="C2219" s="2" t="s">
        <v>5845</v>
      </c>
      <c r="D2219" s="2" t="s">
        <v>144</v>
      </c>
      <c r="E2219" s="2" t="s">
        <v>96</v>
      </c>
      <c r="F2219" s="2" t="s">
        <v>4664</v>
      </c>
      <c r="G2219" s="2" t="s">
        <v>2046</v>
      </c>
      <c r="H2219" s="2" t="s">
        <v>30943</v>
      </c>
      <c r="I2219" s="2"/>
      <c r="J2219" s="2"/>
      <c r="K2219" s="2"/>
      <c r="L2219" s="2"/>
      <c r="M2219" s="2" t="s">
        <v>1566</v>
      </c>
      <c r="N2219" s="2" t="s">
        <v>2058</v>
      </c>
      <c r="O2219" s="2" t="s">
        <v>2153</v>
      </c>
      <c r="P2219" s="2" t="s">
        <v>3363</v>
      </c>
      <c r="Q2219" s="2" t="s">
        <v>2051</v>
      </c>
      <c r="R2219" s="2" t="s">
        <v>2052</v>
      </c>
      <c r="S2219" s="2"/>
      <c r="T2219" s="2" t="s">
        <v>143</v>
      </c>
    </row>
    <row r="2220" spans="1:20" ht="14.25" customHeight="1">
      <c r="A2220" s="2" t="s">
        <v>30944</v>
      </c>
      <c r="B2220" s="2" t="s">
        <v>2122</v>
      </c>
      <c r="C2220" s="2" t="s">
        <v>30945</v>
      </c>
      <c r="D2220" s="2" t="s">
        <v>912</v>
      </c>
      <c r="E2220" s="2" t="s">
        <v>264</v>
      </c>
      <c r="F2220" s="2" t="s">
        <v>30946</v>
      </c>
      <c r="G2220" s="2" t="s">
        <v>2046</v>
      </c>
      <c r="H2220" s="2" t="s">
        <v>30947</v>
      </c>
      <c r="I2220" s="2"/>
      <c r="J2220" s="2"/>
      <c r="K2220" s="2"/>
      <c r="L2220" s="2"/>
      <c r="M2220" s="2" t="s">
        <v>1566</v>
      </c>
      <c r="N2220" s="2" t="s">
        <v>2058</v>
      </c>
      <c r="O2220" s="2" t="s">
        <v>2145</v>
      </c>
      <c r="P2220" s="2" t="s">
        <v>23064</v>
      </c>
      <c r="Q2220" s="2" t="s">
        <v>2051</v>
      </c>
      <c r="R2220" s="2" t="s">
        <v>2067</v>
      </c>
      <c r="S2220" s="2"/>
      <c r="T2220" s="2" t="s">
        <v>911</v>
      </c>
    </row>
    <row r="2221" spans="1:20" ht="14.25" customHeight="1">
      <c r="A2221" s="2" t="s">
        <v>30948</v>
      </c>
      <c r="B2221" s="2" t="s">
        <v>2110</v>
      </c>
      <c r="C2221" s="2" t="s">
        <v>30949</v>
      </c>
      <c r="D2221" s="2" t="s">
        <v>996</v>
      </c>
      <c r="E2221" s="2" t="s">
        <v>264</v>
      </c>
      <c r="F2221" s="2" t="s">
        <v>30950</v>
      </c>
      <c r="G2221" s="2" t="s">
        <v>2091</v>
      </c>
      <c r="H2221" s="2" t="s">
        <v>30951</v>
      </c>
      <c r="I2221" s="2"/>
      <c r="J2221" s="2"/>
      <c r="K2221" s="2"/>
      <c r="L2221" s="2"/>
      <c r="M2221" s="2" t="s">
        <v>1566</v>
      </c>
      <c r="N2221" s="2" t="s">
        <v>2058</v>
      </c>
      <c r="O2221" s="2" t="s">
        <v>2078</v>
      </c>
      <c r="P2221" s="2" t="s">
        <v>2609</v>
      </c>
      <c r="Q2221" s="2" t="s">
        <v>2051</v>
      </c>
      <c r="R2221" s="2" t="s">
        <v>2067</v>
      </c>
      <c r="S2221" s="2"/>
      <c r="T2221" s="2" t="s">
        <v>995</v>
      </c>
    </row>
    <row r="2222" spans="1:20" ht="14.25" customHeight="1">
      <c r="A2222" s="2" t="s">
        <v>30952</v>
      </c>
      <c r="B2222" s="2" t="s">
        <v>2110</v>
      </c>
      <c r="C2222" s="2" t="s">
        <v>3779</v>
      </c>
      <c r="D2222" s="2" t="s">
        <v>828</v>
      </c>
      <c r="E2222" s="2" t="s">
        <v>264</v>
      </c>
      <c r="F2222" s="2" t="s">
        <v>2489</v>
      </c>
      <c r="G2222" s="2" t="s">
        <v>2046</v>
      </c>
      <c r="H2222" s="2" t="s">
        <v>30953</v>
      </c>
      <c r="I2222" s="2"/>
      <c r="J2222" s="2"/>
      <c r="K2222" s="2"/>
      <c r="L2222" s="2"/>
      <c r="M2222" s="2" t="s">
        <v>60</v>
      </c>
      <c r="N2222" s="2" t="s">
        <v>2058</v>
      </c>
      <c r="O2222" s="2" t="s">
        <v>2491</v>
      </c>
      <c r="P2222" s="2" t="s">
        <v>23064</v>
      </c>
      <c r="Q2222" s="2" t="s">
        <v>2051</v>
      </c>
      <c r="R2222" s="2" t="s">
        <v>2067</v>
      </c>
      <c r="S2222" s="2"/>
      <c r="T2222" s="2" t="s">
        <v>827</v>
      </c>
    </row>
    <row r="2223" spans="1:20" ht="14.25" customHeight="1">
      <c r="A2223" s="2" t="s">
        <v>30954</v>
      </c>
      <c r="B2223" s="2" t="s">
        <v>30955</v>
      </c>
      <c r="C2223" s="2" t="s">
        <v>30956</v>
      </c>
      <c r="D2223" s="2" t="s">
        <v>30957</v>
      </c>
      <c r="E2223" s="2" t="s">
        <v>264</v>
      </c>
      <c r="F2223" s="2" t="s">
        <v>2473</v>
      </c>
      <c r="G2223" s="2" t="s">
        <v>2404</v>
      </c>
      <c r="H2223" s="2" t="s">
        <v>30958</v>
      </c>
      <c r="I2223" s="2"/>
      <c r="J2223" s="2"/>
      <c r="K2223" s="2"/>
      <c r="L2223" s="2"/>
      <c r="M2223" s="2" t="s">
        <v>59</v>
      </c>
      <c r="N2223" s="2" t="s">
        <v>2048</v>
      </c>
      <c r="O2223" s="2" t="s">
        <v>2301</v>
      </c>
      <c r="P2223" s="2" t="s">
        <v>23076</v>
      </c>
      <c r="Q2223" s="2" t="s">
        <v>2051</v>
      </c>
      <c r="R2223" s="2" t="s">
        <v>2067</v>
      </c>
      <c r="S2223" s="2"/>
      <c r="T2223" s="2" t="s">
        <v>30959</v>
      </c>
    </row>
    <row r="2224" spans="1:20" ht="14.25" customHeight="1">
      <c r="A2224" s="2" t="s">
        <v>30960</v>
      </c>
      <c r="B2224" s="2" t="s">
        <v>30961</v>
      </c>
      <c r="C2224" s="2" t="s">
        <v>30962</v>
      </c>
      <c r="D2224" s="2" t="s">
        <v>232</v>
      </c>
      <c r="E2224" s="2" t="s">
        <v>264</v>
      </c>
      <c r="F2224" s="2" t="s">
        <v>3606</v>
      </c>
      <c r="G2224" s="2" t="s">
        <v>2046</v>
      </c>
      <c r="H2224" s="2" t="s">
        <v>30963</v>
      </c>
      <c r="I2224" s="2"/>
      <c r="J2224" s="2"/>
      <c r="K2224" s="2"/>
      <c r="L2224" s="2"/>
      <c r="M2224" s="2" t="s">
        <v>1566</v>
      </c>
      <c r="N2224" s="2" t="s">
        <v>2058</v>
      </c>
      <c r="O2224" s="2" t="s">
        <v>2145</v>
      </c>
      <c r="P2224" s="2" t="s">
        <v>2609</v>
      </c>
      <c r="Q2224" s="2" t="s">
        <v>2051</v>
      </c>
      <c r="R2224" s="2" t="s">
        <v>2052</v>
      </c>
      <c r="S2224" s="2"/>
      <c r="T2224" s="2" t="s">
        <v>231</v>
      </c>
    </row>
    <row r="2225" spans="1:20" ht="14.25" customHeight="1">
      <c r="A2225" s="2" t="s">
        <v>30964</v>
      </c>
      <c r="B2225" s="2" t="s">
        <v>13507</v>
      </c>
      <c r="C2225" s="2" t="s">
        <v>30965</v>
      </c>
      <c r="D2225" s="2" t="s">
        <v>112</v>
      </c>
      <c r="E2225" s="2" t="s">
        <v>96</v>
      </c>
      <c r="F2225" s="2" t="s">
        <v>4083</v>
      </c>
      <c r="G2225" s="2" t="s">
        <v>2046</v>
      </c>
      <c r="H2225" s="2" t="s">
        <v>30966</v>
      </c>
      <c r="I2225" s="2">
        <v>447886377371</v>
      </c>
      <c r="J2225" s="2">
        <v>442083713949</v>
      </c>
      <c r="K2225" s="2"/>
      <c r="L2225" s="2"/>
      <c r="M2225" s="2" t="s">
        <v>1566</v>
      </c>
      <c r="N2225" s="2" t="s">
        <v>2058</v>
      </c>
      <c r="O2225" s="2" t="s">
        <v>2153</v>
      </c>
      <c r="P2225" s="2" t="s">
        <v>2562</v>
      </c>
      <c r="Q2225" s="2" t="s">
        <v>2051</v>
      </c>
      <c r="R2225" s="2" t="s">
        <v>2052</v>
      </c>
      <c r="S2225" s="2"/>
      <c r="T2225" s="2" t="s">
        <v>111</v>
      </c>
    </row>
    <row r="2226" spans="1:20" ht="14.25" customHeight="1">
      <c r="A2226" s="2" t="s">
        <v>30967</v>
      </c>
      <c r="B2226" s="2" t="s">
        <v>30968</v>
      </c>
      <c r="C2226" s="2" t="s">
        <v>24180</v>
      </c>
      <c r="D2226" s="2" t="s">
        <v>608</v>
      </c>
      <c r="E2226" s="2" t="s">
        <v>264</v>
      </c>
      <c r="F2226" s="2" t="s">
        <v>2170</v>
      </c>
      <c r="G2226" s="2" t="s">
        <v>2046</v>
      </c>
      <c r="H2226" s="2" t="s">
        <v>30969</v>
      </c>
      <c r="I2226" s="2">
        <v>447795420934</v>
      </c>
      <c r="J2226" s="2"/>
      <c r="K2226" s="2"/>
      <c r="L2226" s="2"/>
      <c r="M2226" s="2" t="s">
        <v>59</v>
      </c>
      <c r="N2226" s="2" t="s">
        <v>2058</v>
      </c>
      <c r="O2226" s="2" t="s">
        <v>2172</v>
      </c>
      <c r="P2226" s="2" t="s">
        <v>23007</v>
      </c>
      <c r="Q2226" s="2" t="s">
        <v>2051</v>
      </c>
      <c r="R2226" s="2" t="s">
        <v>2052</v>
      </c>
      <c r="S2226" s="2"/>
      <c r="T2226" s="2" t="s">
        <v>607</v>
      </c>
    </row>
    <row r="2227" spans="1:20" ht="14.25" customHeight="1">
      <c r="A2227" s="2" t="s">
        <v>30970</v>
      </c>
      <c r="B2227" s="2" t="s">
        <v>30971</v>
      </c>
      <c r="C2227" s="2" t="s">
        <v>30972</v>
      </c>
      <c r="D2227" s="2" t="s">
        <v>196</v>
      </c>
      <c r="E2227" s="2" t="s">
        <v>96</v>
      </c>
      <c r="F2227" s="2" t="s">
        <v>30973</v>
      </c>
      <c r="G2227" s="2" t="s">
        <v>2046</v>
      </c>
      <c r="H2227" s="2" t="s">
        <v>30974</v>
      </c>
      <c r="I2227" s="2"/>
      <c r="J2227" s="2"/>
      <c r="K2227" s="2"/>
      <c r="L2227" s="2"/>
      <c r="M2227" s="2" t="s">
        <v>1566</v>
      </c>
      <c r="N2227" s="2" t="s">
        <v>2058</v>
      </c>
      <c r="O2227" s="2" t="s">
        <v>2120</v>
      </c>
      <c r="P2227" s="2" t="s">
        <v>2534</v>
      </c>
      <c r="Q2227" s="2" t="s">
        <v>2051</v>
      </c>
      <c r="R2227" s="2" t="s">
        <v>2052</v>
      </c>
      <c r="S2227" s="2"/>
      <c r="T2227" s="2" t="s">
        <v>195</v>
      </c>
    </row>
    <row r="2228" spans="1:20" ht="14.25" customHeight="1">
      <c r="A2228" s="2" t="s">
        <v>30975</v>
      </c>
      <c r="B2228" s="2" t="s">
        <v>13514</v>
      </c>
      <c r="C2228" s="2" t="s">
        <v>17140</v>
      </c>
      <c r="D2228" s="2" t="s">
        <v>425</v>
      </c>
      <c r="E2228" s="2" t="s">
        <v>96</v>
      </c>
      <c r="F2228" s="2" t="s">
        <v>30976</v>
      </c>
      <c r="G2228" s="2" t="s">
        <v>2046</v>
      </c>
      <c r="H2228" s="2" t="s">
        <v>30977</v>
      </c>
      <c r="I2228" s="2"/>
      <c r="J2228" s="2"/>
      <c r="K2228" s="2"/>
      <c r="L2228" s="2"/>
      <c r="M2228" s="2" t="s">
        <v>1566</v>
      </c>
      <c r="N2228" s="2" t="s">
        <v>2058</v>
      </c>
      <c r="O2228" s="2" t="s">
        <v>2145</v>
      </c>
      <c r="P2228" s="2" t="s">
        <v>30978</v>
      </c>
      <c r="Q2228" s="2" t="s">
        <v>2051</v>
      </c>
      <c r="R2228" s="2" t="s">
        <v>2067</v>
      </c>
      <c r="S2228" s="2"/>
      <c r="T2228" s="2" t="s">
        <v>424</v>
      </c>
    </row>
    <row r="2229" spans="1:20" ht="14.25" customHeight="1">
      <c r="A2229" s="2" t="s">
        <v>30979</v>
      </c>
      <c r="B2229" s="2" t="s">
        <v>30980</v>
      </c>
      <c r="C2229" s="2" t="s">
        <v>30981</v>
      </c>
      <c r="D2229" s="2" t="s">
        <v>1502</v>
      </c>
      <c r="E2229" s="2" t="s">
        <v>264</v>
      </c>
      <c r="F2229" s="2" t="s">
        <v>2320</v>
      </c>
      <c r="G2229" s="2" t="s">
        <v>2046</v>
      </c>
      <c r="H2229" s="2" t="s">
        <v>30982</v>
      </c>
      <c r="I2229" s="2">
        <v>447950668146</v>
      </c>
      <c r="J2229" s="2"/>
      <c r="K2229" s="2"/>
      <c r="L2229" s="2"/>
      <c r="M2229" s="2" t="s">
        <v>59</v>
      </c>
      <c r="N2229" s="2" t="s">
        <v>2058</v>
      </c>
      <c r="O2229" s="2" t="s">
        <v>2322</v>
      </c>
      <c r="P2229" s="2" t="s">
        <v>23007</v>
      </c>
      <c r="Q2229" s="2" t="s">
        <v>2051</v>
      </c>
      <c r="R2229" s="2"/>
      <c r="S2229" s="2"/>
      <c r="T2229" s="2" t="s">
        <v>1501</v>
      </c>
    </row>
    <row r="2230" spans="1:20" ht="14.25" customHeight="1">
      <c r="A2230" s="2" t="s">
        <v>30983</v>
      </c>
      <c r="B2230" s="2" t="s">
        <v>30984</v>
      </c>
      <c r="C2230" s="2" t="s">
        <v>21356</v>
      </c>
      <c r="D2230" s="2" t="s">
        <v>23666</v>
      </c>
      <c r="E2230" s="2" t="s">
        <v>264</v>
      </c>
      <c r="F2230" s="2" t="s">
        <v>2473</v>
      </c>
      <c r="G2230" s="2" t="s">
        <v>23667</v>
      </c>
      <c r="H2230" s="2" t="s">
        <v>30985</v>
      </c>
      <c r="I2230" s="2"/>
      <c r="J2230" s="2"/>
      <c r="K2230" s="2"/>
      <c r="L2230" s="2"/>
      <c r="M2230" s="2" t="s">
        <v>59</v>
      </c>
      <c r="N2230" s="2" t="s">
        <v>2048</v>
      </c>
      <c r="O2230" s="2" t="s">
        <v>2301</v>
      </c>
      <c r="P2230" s="2" t="s">
        <v>4630</v>
      </c>
      <c r="Q2230" s="2" t="s">
        <v>2051</v>
      </c>
      <c r="R2230" s="2"/>
      <c r="S2230" s="2"/>
      <c r="T2230" s="2" t="s">
        <v>23669</v>
      </c>
    </row>
    <row r="2231" spans="1:20" ht="14.25" customHeight="1">
      <c r="A2231" s="2" t="s">
        <v>30986</v>
      </c>
      <c r="B2231" s="2" t="s">
        <v>30987</v>
      </c>
      <c r="C2231" s="2" t="s">
        <v>30988</v>
      </c>
      <c r="D2231" s="2" t="s">
        <v>126</v>
      </c>
      <c r="E2231" s="2" t="s">
        <v>96</v>
      </c>
      <c r="F2231" s="2" t="s">
        <v>4810</v>
      </c>
      <c r="G2231" s="2" t="s">
        <v>2046</v>
      </c>
      <c r="H2231" s="2" t="s">
        <v>30989</v>
      </c>
      <c r="I2231" s="2"/>
      <c r="J2231" s="2"/>
      <c r="K2231" s="2"/>
      <c r="L2231" s="2"/>
      <c r="M2231" s="2" t="s">
        <v>1566</v>
      </c>
      <c r="N2231" s="2" t="s">
        <v>2058</v>
      </c>
      <c r="O2231" s="2" t="s">
        <v>2153</v>
      </c>
      <c r="P2231" s="2" t="s">
        <v>2372</v>
      </c>
      <c r="Q2231" s="2" t="s">
        <v>2051</v>
      </c>
      <c r="R2231" s="2" t="s">
        <v>2052</v>
      </c>
      <c r="S2231" s="2"/>
      <c r="T2231" s="2" t="s">
        <v>125</v>
      </c>
    </row>
    <row r="2232" spans="1:20" ht="14.25" customHeight="1">
      <c r="A2232" s="2" t="s">
        <v>30990</v>
      </c>
      <c r="B2232" s="2" t="s">
        <v>13534</v>
      </c>
      <c r="C2232" s="2" t="s">
        <v>5191</v>
      </c>
      <c r="D2232" s="2" t="s">
        <v>188</v>
      </c>
      <c r="E2232" s="2" t="s">
        <v>96</v>
      </c>
      <c r="F2232" s="2" t="s">
        <v>30991</v>
      </c>
      <c r="G2232" s="2" t="s">
        <v>2046</v>
      </c>
      <c r="H2232" s="2" t="s">
        <v>30992</v>
      </c>
      <c r="I2232" s="2"/>
      <c r="J2232" s="2"/>
      <c r="K2232" s="2"/>
      <c r="L2232" s="2"/>
      <c r="M2232" s="2" t="s">
        <v>1566</v>
      </c>
      <c r="N2232" s="2" t="s">
        <v>2058</v>
      </c>
      <c r="O2232" s="2" t="s">
        <v>2153</v>
      </c>
      <c r="P2232" s="2" t="s">
        <v>4458</v>
      </c>
      <c r="Q2232" s="2" t="s">
        <v>2051</v>
      </c>
      <c r="R2232" s="2" t="s">
        <v>2067</v>
      </c>
      <c r="S2232" s="2"/>
      <c r="T2232" s="2" t="s">
        <v>187</v>
      </c>
    </row>
    <row r="2233" spans="1:20" ht="14.25" customHeight="1">
      <c r="A2233" s="2" t="s">
        <v>30993</v>
      </c>
      <c r="B2233" s="2" t="s">
        <v>8733</v>
      </c>
      <c r="C2233" s="2" t="s">
        <v>30994</v>
      </c>
      <c r="D2233" s="2" t="s">
        <v>1304</v>
      </c>
      <c r="E2233" s="2" t="s">
        <v>264</v>
      </c>
      <c r="F2233" s="2" t="s">
        <v>2491</v>
      </c>
      <c r="G2233" s="2" t="s">
        <v>2046</v>
      </c>
      <c r="H2233" s="2" t="s">
        <v>30995</v>
      </c>
      <c r="I2233" s="2">
        <v>447876582528</v>
      </c>
      <c r="J2233" s="2"/>
      <c r="K2233" s="2"/>
      <c r="L2233" s="2"/>
      <c r="M2233" s="2" t="s">
        <v>60</v>
      </c>
      <c r="N2233" s="2" t="s">
        <v>2058</v>
      </c>
      <c r="O2233" s="2" t="s">
        <v>2491</v>
      </c>
      <c r="P2233" s="2" t="s">
        <v>23298</v>
      </c>
      <c r="Q2233" s="2" t="s">
        <v>2051</v>
      </c>
      <c r="R2233" s="2" t="s">
        <v>2200</v>
      </c>
      <c r="S2233" s="2"/>
      <c r="T2233" s="2" t="s">
        <v>1303</v>
      </c>
    </row>
    <row r="2234" spans="1:20" ht="14.25" customHeight="1">
      <c r="A2234" s="2" t="s">
        <v>30996</v>
      </c>
      <c r="B2234" s="2" t="s">
        <v>5746</v>
      </c>
      <c r="C2234" s="2" t="s">
        <v>12376</v>
      </c>
      <c r="D2234" s="2" t="s">
        <v>692</v>
      </c>
      <c r="E2234" s="2" t="s">
        <v>264</v>
      </c>
      <c r="F2234" s="2" t="s">
        <v>30187</v>
      </c>
      <c r="G2234" s="2" t="s">
        <v>2046</v>
      </c>
      <c r="H2234" s="2" t="s">
        <v>30997</v>
      </c>
      <c r="I2234" s="2"/>
      <c r="J2234" s="2"/>
      <c r="K2234" s="2"/>
      <c r="L2234" s="2"/>
      <c r="M2234" s="2" t="s">
        <v>1566</v>
      </c>
      <c r="N2234" s="2" t="s">
        <v>2058</v>
      </c>
      <c r="O2234" s="2" t="s">
        <v>2093</v>
      </c>
      <c r="P2234" s="2" t="s">
        <v>23064</v>
      </c>
      <c r="Q2234" s="2" t="s">
        <v>2051</v>
      </c>
      <c r="R2234" s="2" t="s">
        <v>2067</v>
      </c>
      <c r="S2234" s="2"/>
      <c r="T2234" s="2" t="s">
        <v>691</v>
      </c>
    </row>
    <row r="2235" spans="1:20" ht="14.25" customHeight="1">
      <c r="A2235" s="2" t="s">
        <v>30998</v>
      </c>
      <c r="B2235" s="2" t="s">
        <v>8196</v>
      </c>
      <c r="C2235" s="2" t="s">
        <v>30999</v>
      </c>
      <c r="D2235" s="2" t="s">
        <v>328</v>
      </c>
      <c r="E2235" s="2" t="s">
        <v>96</v>
      </c>
      <c r="F2235" s="2" t="s">
        <v>31000</v>
      </c>
      <c r="G2235" s="2" t="s">
        <v>2046</v>
      </c>
      <c r="H2235" s="2" t="s">
        <v>31001</v>
      </c>
      <c r="I2235" s="2" t="s">
        <v>31002</v>
      </c>
      <c r="J2235" s="2"/>
      <c r="K2235" s="2"/>
      <c r="L2235" s="2" t="s">
        <v>4539</v>
      </c>
      <c r="M2235" s="2" t="s">
        <v>1566</v>
      </c>
      <c r="N2235" s="2" t="s">
        <v>2058</v>
      </c>
      <c r="O2235" s="2" t="s">
        <v>2153</v>
      </c>
      <c r="P2235" s="2" t="s">
        <v>19170</v>
      </c>
      <c r="Q2235" s="2" t="s">
        <v>2051</v>
      </c>
      <c r="R2235" s="2" t="s">
        <v>2052</v>
      </c>
      <c r="S2235" s="2"/>
      <c r="T2235" s="2" t="s">
        <v>327</v>
      </c>
    </row>
    <row r="2236" spans="1:20" ht="14.25" customHeight="1">
      <c r="A2236" s="2" t="s">
        <v>31003</v>
      </c>
      <c r="B2236" s="2" t="s">
        <v>8196</v>
      </c>
      <c r="C2236" s="2" t="s">
        <v>8483</v>
      </c>
      <c r="D2236" s="2" t="s">
        <v>126</v>
      </c>
      <c r="E2236" s="2" t="s">
        <v>96</v>
      </c>
      <c r="F2236" s="2" t="s">
        <v>31004</v>
      </c>
      <c r="G2236" s="2" t="s">
        <v>2046</v>
      </c>
      <c r="H2236" s="2" t="s">
        <v>31005</v>
      </c>
      <c r="I2236" s="2"/>
      <c r="J2236" s="2"/>
      <c r="K2236" s="2"/>
      <c r="L2236" s="2"/>
      <c r="M2236" s="2" t="s">
        <v>1566</v>
      </c>
      <c r="N2236" s="2" t="s">
        <v>2058</v>
      </c>
      <c r="O2236" s="2" t="s">
        <v>2145</v>
      </c>
      <c r="P2236" s="2" t="s">
        <v>2372</v>
      </c>
      <c r="Q2236" s="2" t="s">
        <v>2051</v>
      </c>
      <c r="R2236" s="2" t="s">
        <v>2052</v>
      </c>
      <c r="S2236" s="2"/>
      <c r="T2236" s="2" t="s">
        <v>125</v>
      </c>
    </row>
    <row r="2237" spans="1:20" ht="14.25" customHeight="1">
      <c r="A2237" s="2" t="s">
        <v>31006</v>
      </c>
      <c r="B2237" s="2" t="s">
        <v>31007</v>
      </c>
      <c r="C2237" s="2" t="s">
        <v>31008</v>
      </c>
      <c r="D2237" s="2" t="s">
        <v>28835</v>
      </c>
      <c r="E2237" s="2" t="s">
        <v>264</v>
      </c>
      <c r="F2237" s="2" t="s">
        <v>2824</v>
      </c>
      <c r="G2237" s="2" t="s">
        <v>2091</v>
      </c>
      <c r="H2237" s="2" t="s">
        <v>31009</v>
      </c>
      <c r="I2237" s="2"/>
      <c r="J2237" s="2"/>
      <c r="K2237" s="2"/>
      <c r="L2237" s="2"/>
      <c r="M2237" s="2" t="s">
        <v>60</v>
      </c>
      <c r="N2237" s="2" t="s">
        <v>2058</v>
      </c>
      <c r="O2237" s="2" t="s">
        <v>2316</v>
      </c>
      <c r="P2237" s="2" t="s">
        <v>20230</v>
      </c>
      <c r="Q2237" s="2" t="s">
        <v>2051</v>
      </c>
      <c r="R2237" s="2" t="s">
        <v>2052</v>
      </c>
      <c r="S2237" s="2"/>
      <c r="T2237" s="2" t="s">
        <v>28837</v>
      </c>
    </row>
    <row r="2238" spans="1:20" ht="14.25" customHeight="1">
      <c r="A2238" s="2" t="s">
        <v>31010</v>
      </c>
      <c r="B2238" s="2" t="s">
        <v>3651</v>
      </c>
      <c r="C2238" s="2" t="s">
        <v>13804</v>
      </c>
      <c r="D2238" s="2" t="s">
        <v>126</v>
      </c>
      <c r="E2238" s="2" t="s">
        <v>96</v>
      </c>
      <c r="F2238" s="2" t="s">
        <v>31011</v>
      </c>
      <c r="G2238" s="2" t="s">
        <v>2046</v>
      </c>
      <c r="H2238" s="2" t="s">
        <v>31012</v>
      </c>
      <c r="I2238" s="2"/>
      <c r="J2238" s="2"/>
      <c r="K2238" s="2"/>
      <c r="L2238" s="2"/>
      <c r="M2238" s="2" t="s">
        <v>1566</v>
      </c>
      <c r="N2238" s="2" t="s">
        <v>2048</v>
      </c>
      <c r="O2238" s="2" t="s">
        <v>2179</v>
      </c>
      <c r="P2238" s="2" t="s">
        <v>2562</v>
      </c>
      <c r="Q2238" s="2" t="s">
        <v>2051</v>
      </c>
      <c r="R2238" s="2" t="s">
        <v>2052</v>
      </c>
      <c r="S2238" s="2"/>
      <c r="T2238" s="2" t="s">
        <v>125</v>
      </c>
    </row>
    <row r="2239" spans="1:20" ht="14.25" customHeight="1">
      <c r="A2239" s="2" t="s">
        <v>31013</v>
      </c>
      <c r="B2239" s="2" t="s">
        <v>31014</v>
      </c>
      <c r="C2239" s="2" t="s">
        <v>31015</v>
      </c>
      <c r="D2239" s="2" t="s">
        <v>23639</v>
      </c>
      <c r="E2239" s="2" t="s">
        <v>264</v>
      </c>
      <c r="F2239" s="2" t="s">
        <v>31016</v>
      </c>
      <c r="G2239" s="2" t="s">
        <v>6780</v>
      </c>
      <c r="H2239" s="2" t="s">
        <v>31017</v>
      </c>
      <c r="I2239" s="2"/>
      <c r="J2239" s="2"/>
      <c r="K2239" s="2"/>
      <c r="L2239" s="2"/>
      <c r="M2239" s="2" t="s">
        <v>1566</v>
      </c>
      <c r="N2239" s="2" t="s">
        <v>2058</v>
      </c>
      <c r="O2239" s="2" t="s">
        <v>2145</v>
      </c>
      <c r="P2239" s="2" t="s">
        <v>4630</v>
      </c>
      <c r="Q2239" s="2" t="s">
        <v>2051</v>
      </c>
      <c r="R2239" s="2" t="s">
        <v>2067</v>
      </c>
      <c r="S2239" s="2"/>
      <c r="T2239" s="2" t="s">
        <v>23641</v>
      </c>
    </row>
    <row r="2240" spans="1:20" ht="14.25" customHeight="1">
      <c r="A2240" s="2" t="s">
        <v>31018</v>
      </c>
      <c r="B2240" s="2" t="s">
        <v>2103</v>
      </c>
      <c r="C2240" s="2" t="s">
        <v>31019</v>
      </c>
      <c r="D2240" s="2" t="s">
        <v>614</v>
      </c>
      <c r="E2240" s="2" t="s">
        <v>264</v>
      </c>
      <c r="F2240" s="2" t="s">
        <v>2170</v>
      </c>
      <c r="G2240" s="2" t="s">
        <v>2046</v>
      </c>
      <c r="H2240" s="2" t="s">
        <v>31020</v>
      </c>
      <c r="I2240" s="2"/>
      <c r="J2240" s="2"/>
      <c r="K2240" s="2"/>
      <c r="L2240" s="2"/>
      <c r="M2240" s="2" t="s">
        <v>59</v>
      </c>
      <c r="N2240" s="2" t="s">
        <v>2058</v>
      </c>
      <c r="O2240" s="2" t="s">
        <v>2172</v>
      </c>
      <c r="P2240" s="2" t="s">
        <v>20494</v>
      </c>
      <c r="Q2240" s="2" t="s">
        <v>2051</v>
      </c>
      <c r="R2240" s="2" t="s">
        <v>2052</v>
      </c>
      <c r="S2240" s="2"/>
      <c r="T2240" s="2" t="s">
        <v>613</v>
      </c>
    </row>
    <row r="2241" spans="1:20" ht="14.25" customHeight="1">
      <c r="A2241" s="2" t="s">
        <v>31021</v>
      </c>
      <c r="B2241" s="2" t="s">
        <v>2103</v>
      </c>
      <c r="C2241" s="2" t="s">
        <v>2559</v>
      </c>
      <c r="D2241" s="2" t="s">
        <v>417</v>
      </c>
      <c r="E2241" s="2" t="s">
        <v>264</v>
      </c>
      <c r="F2241" s="2" t="s">
        <v>22580</v>
      </c>
      <c r="G2241" s="2" t="s">
        <v>2046</v>
      </c>
      <c r="H2241" s="2" t="s">
        <v>31022</v>
      </c>
      <c r="I2241" s="2"/>
      <c r="J2241" s="2"/>
      <c r="K2241" s="2"/>
      <c r="L2241" s="2"/>
      <c r="M2241" s="2" t="s">
        <v>1566</v>
      </c>
      <c r="N2241" s="2" t="s">
        <v>2058</v>
      </c>
      <c r="O2241" s="2" t="s">
        <v>2145</v>
      </c>
      <c r="P2241" s="2" t="s">
        <v>2377</v>
      </c>
      <c r="Q2241" s="2" t="s">
        <v>2051</v>
      </c>
      <c r="R2241" s="2" t="s">
        <v>2052</v>
      </c>
      <c r="S2241" s="2"/>
      <c r="T2241" s="2" t="s">
        <v>416</v>
      </c>
    </row>
    <row r="2242" spans="1:20" ht="14.25" customHeight="1">
      <c r="A2242" s="2" t="s">
        <v>31023</v>
      </c>
      <c r="B2242" s="2" t="s">
        <v>2103</v>
      </c>
      <c r="C2242" s="2" t="s">
        <v>19822</v>
      </c>
      <c r="D2242" s="2" t="s">
        <v>986</v>
      </c>
      <c r="E2242" s="2" t="s">
        <v>264</v>
      </c>
      <c r="F2242" s="2" t="s">
        <v>3557</v>
      </c>
      <c r="G2242" s="2" t="s">
        <v>2046</v>
      </c>
      <c r="H2242" s="2" t="s">
        <v>31024</v>
      </c>
      <c r="I2242" s="2"/>
      <c r="J2242" s="2"/>
      <c r="K2242" s="2"/>
      <c r="L2242" s="2"/>
      <c r="M2242" s="2" t="s">
        <v>1566</v>
      </c>
      <c r="N2242" s="2" t="s">
        <v>2058</v>
      </c>
      <c r="O2242" s="2" t="s">
        <v>2139</v>
      </c>
      <c r="P2242" s="2" t="s">
        <v>2377</v>
      </c>
      <c r="Q2242" s="2" t="s">
        <v>2051</v>
      </c>
      <c r="R2242" s="2" t="s">
        <v>2052</v>
      </c>
      <c r="S2242" s="2"/>
      <c r="T2242" s="2" t="s">
        <v>985</v>
      </c>
    </row>
    <row r="2243" spans="1:20" ht="14.25" customHeight="1">
      <c r="A2243" s="2" t="s">
        <v>31025</v>
      </c>
      <c r="B2243" s="2" t="s">
        <v>2103</v>
      </c>
      <c r="C2243" s="2" t="s">
        <v>31026</v>
      </c>
      <c r="D2243" s="2" t="s">
        <v>363</v>
      </c>
      <c r="E2243" s="2" t="s">
        <v>264</v>
      </c>
      <c r="F2243" s="2" t="s">
        <v>31027</v>
      </c>
      <c r="G2243" s="2" t="s">
        <v>2046</v>
      </c>
      <c r="H2243" s="2" t="s">
        <v>31028</v>
      </c>
      <c r="I2243" s="2"/>
      <c r="J2243" s="2"/>
      <c r="K2243" s="2"/>
      <c r="L2243" s="2" t="s">
        <v>4984</v>
      </c>
      <c r="M2243" s="2" t="s">
        <v>1566</v>
      </c>
      <c r="N2243" s="2" t="s">
        <v>2058</v>
      </c>
      <c r="O2243" s="2" t="s">
        <v>2093</v>
      </c>
      <c r="P2243" s="2" t="s">
        <v>31029</v>
      </c>
      <c r="Q2243" s="2" t="s">
        <v>2051</v>
      </c>
      <c r="R2243" s="2" t="s">
        <v>2067</v>
      </c>
      <c r="S2243" s="2"/>
      <c r="T2243" s="2" t="s">
        <v>362</v>
      </c>
    </row>
    <row r="2244" spans="1:20" ht="14.25" customHeight="1">
      <c r="A2244" s="2" t="s">
        <v>31030</v>
      </c>
      <c r="B2244" s="2" t="s">
        <v>8733</v>
      </c>
      <c r="C2244" s="2" t="s">
        <v>5282</v>
      </c>
      <c r="D2244" s="2" t="s">
        <v>128</v>
      </c>
      <c r="E2244" s="2" t="s">
        <v>96</v>
      </c>
      <c r="F2244" s="2" t="s">
        <v>3606</v>
      </c>
      <c r="G2244" s="2" t="s">
        <v>2046</v>
      </c>
      <c r="H2244" s="2" t="s">
        <v>31031</v>
      </c>
      <c r="I2244" s="2"/>
      <c r="J2244" s="2"/>
      <c r="K2244" s="2"/>
      <c r="L2244" s="2"/>
      <c r="M2244" s="2" t="s">
        <v>1566</v>
      </c>
      <c r="N2244" s="2" t="s">
        <v>2058</v>
      </c>
      <c r="O2244" s="2" t="s">
        <v>2145</v>
      </c>
      <c r="P2244" s="2" t="s">
        <v>3363</v>
      </c>
      <c r="Q2244" s="2" t="s">
        <v>2051</v>
      </c>
      <c r="R2244" s="2" t="s">
        <v>2052</v>
      </c>
      <c r="S2244" s="2"/>
      <c r="T2244" s="2" t="s">
        <v>127</v>
      </c>
    </row>
    <row r="2245" spans="1:20" ht="14.25" customHeight="1">
      <c r="A2245" s="2" t="s">
        <v>31032</v>
      </c>
      <c r="B2245" s="2" t="s">
        <v>8733</v>
      </c>
      <c r="C2245" s="2" t="s">
        <v>9558</v>
      </c>
      <c r="D2245" s="2" t="s">
        <v>1486</v>
      </c>
      <c r="E2245" s="2" t="s">
        <v>264</v>
      </c>
      <c r="F2245" s="2" t="s">
        <v>2320</v>
      </c>
      <c r="G2245" s="2" t="s">
        <v>2046</v>
      </c>
      <c r="H2245" s="2" t="s">
        <v>31033</v>
      </c>
      <c r="I2245" s="2">
        <v>447917146467</v>
      </c>
      <c r="J2245" s="2"/>
      <c r="K2245" s="2"/>
      <c r="L2245" s="2"/>
      <c r="M2245" s="2" t="s">
        <v>59</v>
      </c>
      <c r="N2245" s="2" t="s">
        <v>2058</v>
      </c>
      <c r="O2245" s="2" t="s">
        <v>2322</v>
      </c>
      <c r="P2245" s="2" t="s">
        <v>23007</v>
      </c>
      <c r="Q2245" s="2" t="s">
        <v>2051</v>
      </c>
      <c r="R2245" s="2" t="s">
        <v>2067</v>
      </c>
      <c r="S2245" s="2"/>
      <c r="T2245" s="2" t="s">
        <v>1485</v>
      </c>
    </row>
    <row r="2246" spans="1:20" ht="14.25" customHeight="1">
      <c r="A2246" s="2" t="s">
        <v>31034</v>
      </c>
      <c r="B2246" s="2" t="s">
        <v>2103</v>
      </c>
      <c r="C2246" s="2" t="s">
        <v>3779</v>
      </c>
      <c r="D2246" s="2" t="s">
        <v>94</v>
      </c>
      <c r="E2246" s="2" t="s">
        <v>96</v>
      </c>
      <c r="F2246" s="2" t="s">
        <v>1659</v>
      </c>
      <c r="G2246" s="2" t="s">
        <v>2046</v>
      </c>
      <c r="H2246" s="2" t="s">
        <v>31035</v>
      </c>
      <c r="I2246" s="2"/>
      <c r="J2246" s="2"/>
      <c r="K2246" s="2"/>
      <c r="L2246" s="2"/>
      <c r="M2246" s="2" t="s">
        <v>59</v>
      </c>
      <c r="N2246" s="2" t="s">
        <v>2058</v>
      </c>
      <c r="O2246" s="2" t="s">
        <v>2583</v>
      </c>
      <c r="P2246" s="2" t="s">
        <v>3363</v>
      </c>
      <c r="Q2246" s="2" t="s">
        <v>2051</v>
      </c>
      <c r="R2246" s="2" t="s">
        <v>2052</v>
      </c>
      <c r="S2246" s="2"/>
      <c r="T2246" s="2" t="s">
        <v>93</v>
      </c>
    </row>
    <row r="2247" spans="1:20" ht="14.25" customHeight="1">
      <c r="A2247" s="2" t="s">
        <v>31036</v>
      </c>
      <c r="B2247" s="2" t="s">
        <v>31037</v>
      </c>
      <c r="C2247" s="2" t="s">
        <v>31038</v>
      </c>
      <c r="D2247" s="2" t="s">
        <v>22998</v>
      </c>
      <c r="E2247" s="2" t="s">
        <v>264</v>
      </c>
      <c r="F2247" s="2" t="s">
        <v>31039</v>
      </c>
      <c r="G2247" s="2" t="s">
        <v>6780</v>
      </c>
      <c r="H2247" s="2" t="s">
        <v>31040</v>
      </c>
      <c r="I2247" s="2"/>
      <c r="J2247" s="2"/>
      <c r="K2247" s="2"/>
      <c r="L2247" s="2"/>
      <c r="M2247" s="2" t="s">
        <v>1566</v>
      </c>
      <c r="N2247" s="2" t="s">
        <v>2058</v>
      </c>
      <c r="O2247" s="2" t="s">
        <v>2093</v>
      </c>
      <c r="P2247" s="2" t="s">
        <v>4630</v>
      </c>
      <c r="Q2247" s="2" t="s">
        <v>2051</v>
      </c>
      <c r="R2247" s="2" t="s">
        <v>2067</v>
      </c>
      <c r="S2247" s="2"/>
      <c r="T2247" s="2" t="s">
        <v>23001</v>
      </c>
    </row>
    <row r="2248" spans="1:20" ht="14.25" customHeight="1">
      <c r="A2248" s="2" t="s">
        <v>31041</v>
      </c>
      <c r="B2248" s="2" t="s">
        <v>31042</v>
      </c>
      <c r="C2248" s="2" t="s">
        <v>3176</v>
      </c>
      <c r="D2248" s="2" t="s">
        <v>118</v>
      </c>
      <c r="E2248" s="2" t="s">
        <v>96</v>
      </c>
      <c r="F2248" s="2" t="s">
        <v>31043</v>
      </c>
      <c r="G2248" s="2" t="s">
        <v>2046</v>
      </c>
      <c r="H2248" s="2" t="s">
        <v>31044</v>
      </c>
      <c r="I2248" s="2"/>
      <c r="J2248" s="2"/>
      <c r="K2248" s="2"/>
      <c r="L2248" s="2"/>
      <c r="M2248" s="2" t="s">
        <v>1566</v>
      </c>
      <c r="N2248" s="2" t="s">
        <v>2048</v>
      </c>
      <c r="O2248" s="2" t="s">
        <v>2199</v>
      </c>
      <c r="P2248" s="2" t="s">
        <v>2620</v>
      </c>
      <c r="Q2248" s="2" t="s">
        <v>2051</v>
      </c>
      <c r="R2248" s="2" t="s">
        <v>2067</v>
      </c>
      <c r="S2248" s="2"/>
      <c r="T2248" s="2" t="s">
        <v>117</v>
      </c>
    </row>
    <row r="2249" spans="1:20" ht="14.25" customHeight="1">
      <c r="A2249" s="2" t="s">
        <v>31045</v>
      </c>
      <c r="B2249" s="2" t="s">
        <v>31046</v>
      </c>
      <c r="C2249" s="2" t="s">
        <v>31047</v>
      </c>
      <c r="D2249" s="2" t="s">
        <v>31048</v>
      </c>
      <c r="E2249" s="2" t="s">
        <v>264</v>
      </c>
      <c r="F2249" s="2" t="s">
        <v>2824</v>
      </c>
      <c r="G2249" s="2" t="s">
        <v>2091</v>
      </c>
      <c r="H2249" s="2" t="s">
        <v>31049</v>
      </c>
      <c r="I2249" s="2"/>
      <c r="J2249" s="2"/>
      <c r="K2249" s="2"/>
      <c r="L2249" s="2"/>
      <c r="M2249" s="2" t="s">
        <v>60</v>
      </c>
      <c r="N2249" s="2" t="s">
        <v>2058</v>
      </c>
      <c r="O2249" s="2" t="s">
        <v>2316</v>
      </c>
      <c r="P2249" s="2" t="s">
        <v>20230</v>
      </c>
      <c r="Q2249" s="2" t="s">
        <v>2051</v>
      </c>
      <c r="R2249" s="2" t="s">
        <v>2067</v>
      </c>
      <c r="S2249" s="2"/>
      <c r="T2249" s="2" t="s">
        <v>31050</v>
      </c>
    </row>
    <row r="2250" spans="1:20" ht="14.25" customHeight="1">
      <c r="A2250" s="2" t="s">
        <v>31051</v>
      </c>
      <c r="B2250" s="2" t="s">
        <v>31052</v>
      </c>
      <c r="C2250" s="2" t="s">
        <v>31053</v>
      </c>
      <c r="D2250" s="2" t="s">
        <v>1118</v>
      </c>
      <c r="E2250" s="2" t="s">
        <v>264</v>
      </c>
      <c r="F2250" s="2" t="s">
        <v>31054</v>
      </c>
      <c r="G2250" s="2" t="s">
        <v>2046</v>
      </c>
      <c r="H2250" s="2" t="s">
        <v>31055</v>
      </c>
      <c r="I2250" s="2"/>
      <c r="J2250" s="2"/>
      <c r="K2250" s="2"/>
      <c r="L2250" s="2"/>
      <c r="M2250" s="2" t="s">
        <v>1566</v>
      </c>
      <c r="N2250" s="2" t="s">
        <v>2048</v>
      </c>
      <c r="O2250" s="2" t="s">
        <v>2199</v>
      </c>
      <c r="P2250" s="2" t="s">
        <v>23064</v>
      </c>
      <c r="Q2250" s="2" t="s">
        <v>2051</v>
      </c>
      <c r="R2250" s="2" t="s">
        <v>2067</v>
      </c>
      <c r="S2250" s="2"/>
      <c r="T2250" s="2" t="s">
        <v>1117</v>
      </c>
    </row>
    <row r="2251" spans="1:20" ht="14.25" customHeight="1">
      <c r="A2251" s="2" t="s">
        <v>31056</v>
      </c>
      <c r="B2251" s="2" t="s">
        <v>3896</v>
      </c>
      <c r="C2251" s="2" t="s">
        <v>13098</v>
      </c>
      <c r="D2251" s="2" t="s">
        <v>94</v>
      </c>
      <c r="E2251" s="2" t="s">
        <v>96</v>
      </c>
      <c r="F2251" s="2" t="s">
        <v>31057</v>
      </c>
      <c r="G2251" s="2" t="s">
        <v>2046</v>
      </c>
      <c r="H2251" s="2" t="s">
        <v>31058</v>
      </c>
      <c r="I2251" s="2"/>
      <c r="J2251" s="2"/>
      <c r="K2251" s="2"/>
      <c r="L2251" s="2"/>
      <c r="M2251" s="2" t="s">
        <v>1566</v>
      </c>
      <c r="N2251" s="2" t="s">
        <v>2058</v>
      </c>
      <c r="O2251" s="2" t="s">
        <v>2153</v>
      </c>
      <c r="P2251" s="2" t="s">
        <v>3363</v>
      </c>
      <c r="Q2251" s="2" t="s">
        <v>2051</v>
      </c>
      <c r="R2251" s="2" t="s">
        <v>2052</v>
      </c>
      <c r="S2251" s="2"/>
      <c r="T2251" s="2" t="s">
        <v>93</v>
      </c>
    </row>
    <row r="2252" spans="1:20" ht="14.25" customHeight="1">
      <c r="A2252" s="2" t="s">
        <v>31059</v>
      </c>
      <c r="B2252" s="2" t="s">
        <v>31060</v>
      </c>
      <c r="C2252" s="2" t="s">
        <v>31061</v>
      </c>
      <c r="D2252" s="2" t="s">
        <v>180</v>
      </c>
      <c r="E2252" s="2" t="s">
        <v>96</v>
      </c>
      <c r="F2252" s="2" t="s">
        <v>31062</v>
      </c>
      <c r="G2252" s="2" t="s">
        <v>2046</v>
      </c>
      <c r="H2252" s="2" t="s">
        <v>31063</v>
      </c>
      <c r="I2252" s="2"/>
      <c r="J2252" s="2"/>
      <c r="K2252" s="2"/>
      <c r="L2252" s="2"/>
      <c r="M2252" s="2" t="s">
        <v>1566</v>
      </c>
      <c r="N2252" s="2" t="s">
        <v>2058</v>
      </c>
      <c r="O2252" s="2" t="s">
        <v>2093</v>
      </c>
      <c r="P2252" s="2" t="s">
        <v>2372</v>
      </c>
      <c r="Q2252" s="2" t="s">
        <v>2051</v>
      </c>
      <c r="R2252" s="2" t="s">
        <v>2067</v>
      </c>
      <c r="S2252" s="2"/>
      <c r="T2252" s="2" t="s">
        <v>179</v>
      </c>
    </row>
    <row r="2253" spans="1:20" ht="14.25" customHeight="1">
      <c r="A2253" s="2" t="s">
        <v>31064</v>
      </c>
      <c r="B2253" s="2" t="s">
        <v>31065</v>
      </c>
      <c r="C2253" s="2" t="s">
        <v>21356</v>
      </c>
      <c r="D2253" s="2" t="s">
        <v>118</v>
      </c>
      <c r="E2253" s="2" t="s">
        <v>96</v>
      </c>
      <c r="F2253" s="2" t="s">
        <v>31066</v>
      </c>
      <c r="G2253" s="2" t="s">
        <v>2046</v>
      </c>
      <c r="H2253" s="2" t="s">
        <v>31067</v>
      </c>
      <c r="I2253" s="2"/>
      <c r="J2253" s="2"/>
      <c r="K2253" s="2"/>
      <c r="L2253" s="2"/>
      <c r="M2253" s="2" t="s">
        <v>1566</v>
      </c>
      <c r="N2253" s="2" t="s">
        <v>2048</v>
      </c>
      <c r="O2253" s="2" t="s">
        <v>2199</v>
      </c>
      <c r="P2253" s="2" t="s">
        <v>22205</v>
      </c>
      <c r="Q2253" s="2" t="s">
        <v>2051</v>
      </c>
      <c r="R2253" s="2" t="s">
        <v>2200</v>
      </c>
      <c r="S2253" s="2"/>
      <c r="T2253" s="2" t="s">
        <v>117</v>
      </c>
    </row>
    <row r="2254" spans="1:20" ht="14.25" customHeight="1">
      <c r="A2254" s="2" t="s">
        <v>31068</v>
      </c>
      <c r="B2254" s="2" t="s">
        <v>31069</v>
      </c>
      <c r="C2254" s="2" t="s">
        <v>31070</v>
      </c>
      <c r="D2254" s="2" t="s">
        <v>31071</v>
      </c>
      <c r="E2254" s="2" t="s">
        <v>264</v>
      </c>
      <c r="F2254" s="2" t="s">
        <v>3059</v>
      </c>
      <c r="G2254" s="2" t="s">
        <v>2091</v>
      </c>
      <c r="H2254" s="2" t="s">
        <v>31072</v>
      </c>
      <c r="I2254" s="2"/>
      <c r="J2254" s="2"/>
      <c r="K2254" s="2"/>
      <c r="L2254" s="2"/>
      <c r="M2254" s="2" t="s">
        <v>60</v>
      </c>
      <c r="N2254" s="2" t="s">
        <v>2058</v>
      </c>
      <c r="O2254" s="2" t="s">
        <v>2186</v>
      </c>
      <c r="P2254" s="2" t="s">
        <v>2609</v>
      </c>
      <c r="Q2254" s="2" t="s">
        <v>2051</v>
      </c>
      <c r="R2254" s="2" t="s">
        <v>2067</v>
      </c>
      <c r="S2254" s="2"/>
      <c r="T2254" s="2" t="s">
        <v>31073</v>
      </c>
    </row>
    <row r="2255" spans="1:20" ht="14.25" customHeight="1">
      <c r="A2255" s="2" t="s">
        <v>31074</v>
      </c>
      <c r="B2255" s="2" t="s">
        <v>14810</v>
      </c>
      <c r="C2255" s="2" t="s">
        <v>31075</v>
      </c>
      <c r="D2255" s="2" t="s">
        <v>3532</v>
      </c>
      <c r="E2255" s="2" t="s">
        <v>96</v>
      </c>
      <c r="F2255" s="2" t="s">
        <v>31076</v>
      </c>
      <c r="G2255" s="2" t="s">
        <v>2404</v>
      </c>
      <c r="H2255" s="2" t="s">
        <v>31077</v>
      </c>
      <c r="I2255" s="2"/>
      <c r="J2255" s="2"/>
      <c r="K2255" s="2"/>
      <c r="L2255" s="2"/>
      <c r="M2255" s="2" t="s">
        <v>1566</v>
      </c>
      <c r="N2255" s="2" t="s">
        <v>2058</v>
      </c>
      <c r="O2255" s="2" t="s">
        <v>2059</v>
      </c>
      <c r="P2255" s="2" t="s">
        <v>2323</v>
      </c>
      <c r="Q2255" s="2" t="s">
        <v>2051</v>
      </c>
      <c r="R2255" s="2" t="s">
        <v>2067</v>
      </c>
      <c r="S2255" s="2"/>
      <c r="T2255" s="2" t="s">
        <v>3536</v>
      </c>
    </row>
    <row r="2256" spans="1:20" ht="14.25" customHeight="1">
      <c r="A2256" s="2" t="s">
        <v>31078</v>
      </c>
      <c r="B2256" s="2" t="s">
        <v>31079</v>
      </c>
      <c r="C2256" s="2" t="s">
        <v>25522</v>
      </c>
      <c r="D2256" s="2" t="s">
        <v>1190</v>
      </c>
      <c r="E2256" s="2" t="s">
        <v>264</v>
      </c>
      <c r="F2256" s="2" t="s">
        <v>2473</v>
      </c>
      <c r="G2256" s="2" t="s">
        <v>2046</v>
      </c>
      <c r="H2256" s="2" t="s">
        <v>31080</v>
      </c>
      <c r="I2256" s="2"/>
      <c r="J2256" s="2"/>
      <c r="K2256" s="2"/>
      <c r="L2256" s="2"/>
      <c r="M2256" s="2" t="s">
        <v>59</v>
      </c>
      <c r="N2256" s="2" t="s">
        <v>2048</v>
      </c>
      <c r="O2256" s="2" t="s">
        <v>2301</v>
      </c>
      <c r="P2256" s="2" t="s">
        <v>20494</v>
      </c>
      <c r="Q2256" s="2" t="s">
        <v>2051</v>
      </c>
      <c r="R2256" s="2"/>
      <c r="S2256" s="2"/>
      <c r="T2256" s="2" t="s">
        <v>1189</v>
      </c>
    </row>
    <row r="2257" spans="1:20" ht="14.25" customHeight="1">
      <c r="A2257" s="2" t="s">
        <v>31081</v>
      </c>
      <c r="B2257" s="2" t="s">
        <v>31082</v>
      </c>
      <c r="C2257" s="2" t="s">
        <v>31083</v>
      </c>
      <c r="D2257" s="2" t="s">
        <v>99</v>
      </c>
      <c r="E2257" s="2" t="s">
        <v>96</v>
      </c>
      <c r="F2257" s="2" t="s">
        <v>25329</v>
      </c>
      <c r="G2257" s="2" t="s">
        <v>2046</v>
      </c>
      <c r="H2257" s="2" t="s">
        <v>31084</v>
      </c>
      <c r="I2257" s="2"/>
      <c r="J2257" s="2"/>
      <c r="K2257" s="2"/>
      <c r="L2257" s="2"/>
      <c r="M2257" s="2" t="s">
        <v>1566</v>
      </c>
      <c r="N2257" s="2" t="s">
        <v>2058</v>
      </c>
      <c r="O2257" s="2" t="s">
        <v>2153</v>
      </c>
      <c r="P2257" s="2" t="s">
        <v>23417</v>
      </c>
      <c r="Q2257" s="2" t="s">
        <v>2051</v>
      </c>
      <c r="R2257" s="2" t="s">
        <v>2052</v>
      </c>
      <c r="S2257" s="2"/>
      <c r="T2257" s="2" t="s">
        <v>98</v>
      </c>
    </row>
    <row r="2258" spans="1:20" ht="14.25" customHeight="1">
      <c r="A2258" s="2" t="s">
        <v>31085</v>
      </c>
      <c r="B2258" s="2" t="s">
        <v>31086</v>
      </c>
      <c r="C2258" s="2" t="s">
        <v>31087</v>
      </c>
      <c r="D2258" s="2" t="s">
        <v>31088</v>
      </c>
      <c r="E2258" s="2" t="s">
        <v>264</v>
      </c>
      <c r="F2258" s="2" t="s">
        <v>2489</v>
      </c>
      <c r="G2258" s="2" t="s">
        <v>2404</v>
      </c>
      <c r="H2258" s="2" t="s">
        <v>31089</v>
      </c>
      <c r="I2258" s="2"/>
      <c r="J2258" s="2"/>
      <c r="K2258" s="2"/>
      <c r="L2258" s="2"/>
      <c r="M2258" s="2" t="s">
        <v>60</v>
      </c>
      <c r="N2258" s="2" t="s">
        <v>2058</v>
      </c>
      <c r="O2258" s="2" t="s">
        <v>2491</v>
      </c>
      <c r="P2258" s="2" t="s">
        <v>23724</v>
      </c>
      <c r="Q2258" s="2" t="s">
        <v>2051</v>
      </c>
      <c r="R2258" s="2" t="s">
        <v>2067</v>
      </c>
      <c r="S2258" s="2"/>
      <c r="T2258" s="2" t="s">
        <v>31090</v>
      </c>
    </row>
    <row r="2259" spans="1:20" ht="14.25" customHeight="1">
      <c r="A2259" s="2" t="s">
        <v>31091</v>
      </c>
      <c r="B2259" s="2" t="s">
        <v>31092</v>
      </c>
      <c r="C2259" s="2" t="s">
        <v>28918</v>
      </c>
      <c r="D2259" s="2" t="s">
        <v>188</v>
      </c>
      <c r="E2259" s="2" t="s">
        <v>96</v>
      </c>
      <c r="F2259" s="2" t="s">
        <v>31093</v>
      </c>
      <c r="G2259" s="2" t="s">
        <v>2046</v>
      </c>
      <c r="H2259" s="2" t="s">
        <v>31094</v>
      </c>
      <c r="I2259" s="2"/>
      <c r="J2259" s="2"/>
      <c r="K2259" s="2"/>
      <c r="L2259" s="2"/>
      <c r="M2259" s="2" t="s">
        <v>1566</v>
      </c>
      <c r="N2259" s="2" t="s">
        <v>2058</v>
      </c>
      <c r="O2259" s="2" t="s">
        <v>2153</v>
      </c>
      <c r="P2259" s="2" t="s">
        <v>2066</v>
      </c>
      <c r="Q2259" s="2" t="s">
        <v>2051</v>
      </c>
      <c r="R2259" s="2" t="s">
        <v>2052</v>
      </c>
      <c r="S2259" s="2"/>
      <c r="T2259" s="2" t="s">
        <v>187</v>
      </c>
    </row>
    <row r="2260" spans="1:20" ht="14.25" customHeight="1">
      <c r="A2260" s="2" t="s">
        <v>31095</v>
      </c>
      <c r="B2260" s="2" t="s">
        <v>31096</v>
      </c>
      <c r="C2260" s="2" t="s">
        <v>31097</v>
      </c>
      <c r="D2260" s="2" t="s">
        <v>31098</v>
      </c>
      <c r="E2260" s="2" t="s">
        <v>264</v>
      </c>
      <c r="F2260" s="2" t="s">
        <v>2090</v>
      </c>
      <c r="G2260" s="2" t="s">
        <v>2091</v>
      </c>
      <c r="H2260" s="2" t="s">
        <v>31099</v>
      </c>
      <c r="I2260" s="2"/>
      <c r="J2260" s="2"/>
      <c r="K2260" s="2"/>
      <c r="L2260" s="2"/>
      <c r="M2260" s="2" t="s">
        <v>1566</v>
      </c>
      <c r="N2260" s="2" t="s">
        <v>2058</v>
      </c>
      <c r="O2260" s="2" t="s">
        <v>2093</v>
      </c>
      <c r="P2260" s="2" t="s">
        <v>4630</v>
      </c>
      <c r="Q2260" s="2" t="s">
        <v>2051</v>
      </c>
      <c r="R2260" s="2" t="s">
        <v>2067</v>
      </c>
      <c r="S2260" s="2"/>
      <c r="T2260" s="2" t="s">
        <v>31100</v>
      </c>
    </row>
    <row r="2261" spans="1:20" ht="14.25" customHeight="1">
      <c r="A2261" s="2" t="s">
        <v>31101</v>
      </c>
      <c r="B2261" s="2" t="s">
        <v>31102</v>
      </c>
      <c r="C2261" s="2" t="s">
        <v>31103</v>
      </c>
      <c r="D2261" s="2" t="s">
        <v>202</v>
      </c>
      <c r="E2261" s="2" t="s">
        <v>96</v>
      </c>
      <c r="F2261" s="2" t="s">
        <v>31104</v>
      </c>
      <c r="G2261" s="2" t="s">
        <v>2046</v>
      </c>
      <c r="H2261" s="2" t="s">
        <v>31105</v>
      </c>
      <c r="I2261" s="2"/>
      <c r="J2261" s="2"/>
      <c r="K2261" s="2"/>
      <c r="L2261" s="2"/>
      <c r="M2261" s="2" t="s">
        <v>1566</v>
      </c>
      <c r="N2261" s="2" t="s">
        <v>2058</v>
      </c>
      <c r="O2261" s="2" t="s">
        <v>2093</v>
      </c>
      <c r="P2261" s="2" t="s">
        <v>2679</v>
      </c>
      <c r="Q2261" s="2" t="s">
        <v>2051</v>
      </c>
      <c r="R2261" s="2" t="s">
        <v>2067</v>
      </c>
      <c r="S2261" s="2"/>
      <c r="T2261" s="2" t="s">
        <v>201</v>
      </c>
    </row>
    <row r="2262" spans="1:20" ht="14.25" customHeight="1">
      <c r="A2262" s="2" t="s">
        <v>31106</v>
      </c>
      <c r="B2262" s="2" t="s">
        <v>5463</v>
      </c>
      <c r="C2262" s="2" t="s">
        <v>6792</v>
      </c>
      <c r="D2262" s="2" t="s">
        <v>202</v>
      </c>
      <c r="E2262" s="2" t="s">
        <v>96</v>
      </c>
      <c r="F2262" s="2" t="s">
        <v>31107</v>
      </c>
      <c r="G2262" s="2" t="s">
        <v>2046</v>
      </c>
      <c r="H2262" s="2" t="s">
        <v>31108</v>
      </c>
      <c r="I2262" s="2"/>
      <c r="J2262" s="2"/>
      <c r="K2262" s="2"/>
      <c r="L2262" s="2"/>
      <c r="M2262" s="2" t="s">
        <v>1566</v>
      </c>
      <c r="N2262" s="2" t="s">
        <v>2058</v>
      </c>
      <c r="O2262" s="2" t="s">
        <v>2145</v>
      </c>
      <c r="P2262" s="2" t="s">
        <v>2372</v>
      </c>
      <c r="Q2262" s="2" t="s">
        <v>2051</v>
      </c>
      <c r="R2262" s="2" t="s">
        <v>2067</v>
      </c>
      <c r="S2262" s="2"/>
      <c r="T2262" s="2" t="s">
        <v>201</v>
      </c>
    </row>
    <row r="2263" spans="1:20" ht="14.25" customHeight="1">
      <c r="A2263" s="2" t="s">
        <v>31109</v>
      </c>
      <c r="B2263" s="2" t="s">
        <v>31110</v>
      </c>
      <c r="C2263" s="2" t="s">
        <v>31111</v>
      </c>
      <c r="D2263" s="2" t="s">
        <v>644</v>
      </c>
      <c r="E2263" s="2" t="s">
        <v>264</v>
      </c>
      <c r="F2263" s="2" t="s">
        <v>31112</v>
      </c>
      <c r="G2263" s="2" t="s">
        <v>2046</v>
      </c>
      <c r="H2263" s="2" t="s">
        <v>31113</v>
      </c>
      <c r="I2263" s="2"/>
      <c r="J2263" s="2"/>
      <c r="K2263" s="2"/>
      <c r="L2263" s="2"/>
      <c r="M2263" s="2" t="s">
        <v>1566</v>
      </c>
      <c r="N2263" s="2" t="s">
        <v>2048</v>
      </c>
      <c r="O2263" s="2" t="s">
        <v>2179</v>
      </c>
      <c r="P2263" s="2" t="s">
        <v>2323</v>
      </c>
      <c r="Q2263" s="2" t="s">
        <v>2051</v>
      </c>
      <c r="R2263" s="2" t="s">
        <v>2067</v>
      </c>
      <c r="S2263" s="2"/>
      <c r="T2263" s="2" t="s">
        <v>643</v>
      </c>
    </row>
    <row r="2264" spans="1:20" ht="14.25" customHeight="1">
      <c r="A2264" s="2" t="s">
        <v>31114</v>
      </c>
      <c r="B2264" s="2" t="s">
        <v>31115</v>
      </c>
      <c r="C2264" s="2" t="s">
        <v>31116</v>
      </c>
      <c r="D2264" s="2" t="s">
        <v>206</v>
      </c>
      <c r="E2264" s="2" t="s">
        <v>264</v>
      </c>
      <c r="F2264" s="2" t="s">
        <v>31117</v>
      </c>
      <c r="G2264" s="2" t="s">
        <v>2046</v>
      </c>
      <c r="H2264" s="2" t="s">
        <v>31118</v>
      </c>
      <c r="I2264" s="2"/>
      <c r="J2264" s="2"/>
      <c r="K2264" s="2"/>
      <c r="L2264" s="2"/>
      <c r="M2264" s="2" t="s">
        <v>1566</v>
      </c>
      <c r="N2264" s="2" t="s">
        <v>2048</v>
      </c>
      <c r="O2264" s="2" t="s">
        <v>2179</v>
      </c>
      <c r="P2264" s="2" t="s">
        <v>4728</v>
      </c>
      <c r="Q2264" s="2" t="s">
        <v>2051</v>
      </c>
      <c r="R2264" s="2" t="s">
        <v>2052</v>
      </c>
      <c r="S2264" s="2"/>
      <c r="T2264" s="2" t="s">
        <v>205</v>
      </c>
    </row>
    <row r="2265" spans="1:20" ht="14.25" customHeight="1">
      <c r="A2265" s="2" t="s">
        <v>31119</v>
      </c>
      <c r="B2265" s="2" t="s">
        <v>31120</v>
      </c>
      <c r="C2265" s="2" t="s">
        <v>31121</v>
      </c>
      <c r="D2265" s="2" t="s">
        <v>99</v>
      </c>
      <c r="E2265" s="2" t="s">
        <v>96</v>
      </c>
      <c r="F2265" s="2" t="s">
        <v>27622</v>
      </c>
      <c r="G2265" s="2" t="s">
        <v>2046</v>
      </c>
      <c r="H2265" s="2" t="s">
        <v>31122</v>
      </c>
      <c r="I2265" s="2"/>
      <c r="J2265" s="2"/>
      <c r="K2265" s="2"/>
      <c r="L2265" s="2"/>
      <c r="M2265" s="2" t="s">
        <v>1566</v>
      </c>
      <c r="N2265" s="2" t="s">
        <v>2058</v>
      </c>
      <c r="O2265" s="2" t="s">
        <v>2153</v>
      </c>
      <c r="P2265" s="2" t="s">
        <v>23417</v>
      </c>
      <c r="Q2265" s="2" t="s">
        <v>2051</v>
      </c>
      <c r="R2265" s="2" t="s">
        <v>2052</v>
      </c>
      <c r="S2265" s="2"/>
      <c r="T2265" s="2" t="s">
        <v>98</v>
      </c>
    </row>
    <row r="2266" spans="1:20" ht="14.25" customHeight="1">
      <c r="A2266" s="2" t="s">
        <v>31123</v>
      </c>
      <c r="B2266" s="2" t="s">
        <v>31124</v>
      </c>
      <c r="C2266" s="2" t="s">
        <v>31125</v>
      </c>
      <c r="D2266" s="2" t="s">
        <v>268</v>
      </c>
      <c r="E2266" s="2" t="s">
        <v>96</v>
      </c>
      <c r="F2266" s="2" t="s">
        <v>31126</v>
      </c>
      <c r="G2266" s="2" t="s">
        <v>2046</v>
      </c>
      <c r="H2266" s="2" t="s">
        <v>31127</v>
      </c>
      <c r="I2266" s="2"/>
      <c r="J2266" s="2"/>
      <c r="K2266" s="2"/>
      <c r="L2266" s="2"/>
      <c r="M2266" s="2" t="s">
        <v>1566</v>
      </c>
      <c r="N2266" s="2" t="s">
        <v>2058</v>
      </c>
      <c r="O2266" s="2" t="s">
        <v>2153</v>
      </c>
      <c r="P2266" s="2" t="s">
        <v>23141</v>
      </c>
      <c r="Q2266" s="2" t="s">
        <v>2051</v>
      </c>
      <c r="R2266" s="2" t="s">
        <v>2052</v>
      </c>
      <c r="S2266" s="2"/>
      <c r="T2266" s="2" t="s">
        <v>267</v>
      </c>
    </row>
    <row r="2267" spans="1:20" ht="14.25" customHeight="1">
      <c r="A2267" s="2" t="s">
        <v>31128</v>
      </c>
      <c r="B2267" s="2" t="s">
        <v>31129</v>
      </c>
      <c r="C2267" s="2" t="s">
        <v>31130</v>
      </c>
      <c r="D2267" s="2" t="s">
        <v>31131</v>
      </c>
      <c r="E2267" s="2" t="s">
        <v>264</v>
      </c>
      <c r="F2267" s="2" t="s">
        <v>20785</v>
      </c>
      <c r="G2267" s="2" t="s">
        <v>2091</v>
      </c>
      <c r="H2267" s="2" t="s">
        <v>31132</v>
      </c>
      <c r="I2267" s="2"/>
      <c r="J2267" s="2"/>
      <c r="K2267" s="2"/>
      <c r="L2267" s="2"/>
      <c r="M2267" s="2" t="s">
        <v>60</v>
      </c>
      <c r="N2267" s="2" t="s">
        <v>2058</v>
      </c>
      <c r="O2267" s="2" t="s">
        <v>2186</v>
      </c>
      <c r="P2267" s="2" t="s">
        <v>2609</v>
      </c>
      <c r="Q2267" s="2" t="s">
        <v>2051</v>
      </c>
      <c r="R2267" s="2" t="s">
        <v>2052</v>
      </c>
      <c r="S2267" s="2"/>
      <c r="T2267" s="2" t="s">
        <v>31133</v>
      </c>
    </row>
    <row r="2268" spans="1:20" ht="14.25" customHeight="1">
      <c r="A2268" s="2" t="s">
        <v>31134</v>
      </c>
      <c r="B2268" s="2" t="s">
        <v>2081</v>
      </c>
      <c r="C2268" s="2" t="s">
        <v>3634</v>
      </c>
      <c r="D2268" s="2" t="s">
        <v>152</v>
      </c>
      <c r="E2268" s="2" t="s">
        <v>96</v>
      </c>
      <c r="F2268" s="2" t="s">
        <v>31135</v>
      </c>
      <c r="G2268" s="2" t="s">
        <v>2046</v>
      </c>
      <c r="H2268" s="2" t="s">
        <v>31136</v>
      </c>
      <c r="I2268" s="2"/>
      <c r="J2268" s="2"/>
      <c r="K2268" s="2"/>
      <c r="L2268" s="2"/>
      <c r="M2268" s="2" t="s">
        <v>1566</v>
      </c>
      <c r="N2268" s="2" t="s">
        <v>2058</v>
      </c>
      <c r="O2268" s="2" t="s">
        <v>2059</v>
      </c>
      <c r="P2268" s="2" t="s">
        <v>28980</v>
      </c>
      <c r="Q2268" s="2" t="s">
        <v>2051</v>
      </c>
      <c r="R2268" s="2" t="s">
        <v>2052</v>
      </c>
      <c r="S2268" s="2"/>
      <c r="T2268" s="2" t="s">
        <v>151</v>
      </c>
    </row>
    <row r="2269" spans="1:20" ht="14.25" customHeight="1">
      <c r="A2269" s="2" t="s">
        <v>31137</v>
      </c>
      <c r="B2269" s="2" t="s">
        <v>2081</v>
      </c>
      <c r="C2269" s="2" t="s">
        <v>31138</v>
      </c>
      <c r="D2269" s="2" t="s">
        <v>122</v>
      </c>
      <c r="E2269" s="2" t="s">
        <v>96</v>
      </c>
      <c r="F2269" s="2" t="s">
        <v>31139</v>
      </c>
      <c r="G2269" s="2" t="s">
        <v>2046</v>
      </c>
      <c r="H2269" s="2" t="s">
        <v>31140</v>
      </c>
      <c r="I2269" s="2"/>
      <c r="J2269" s="2"/>
      <c r="K2269" s="2"/>
      <c r="L2269" s="2"/>
      <c r="M2269" s="2" t="s">
        <v>1566</v>
      </c>
      <c r="N2269" s="2" t="s">
        <v>2058</v>
      </c>
      <c r="O2269" s="2" t="s">
        <v>2153</v>
      </c>
      <c r="P2269" s="2" t="s">
        <v>2372</v>
      </c>
      <c r="Q2269" s="2" t="s">
        <v>2051</v>
      </c>
      <c r="R2269" s="2" t="s">
        <v>2052</v>
      </c>
      <c r="S2269" s="2"/>
      <c r="T2269" s="2" t="s">
        <v>121</v>
      </c>
    </row>
    <row r="2270" spans="1:20" ht="14.25" customHeight="1">
      <c r="A2270" s="2" t="s">
        <v>31141</v>
      </c>
      <c r="B2270" s="2" t="s">
        <v>2081</v>
      </c>
      <c r="C2270" s="2" t="s">
        <v>31142</v>
      </c>
      <c r="D2270" s="2" t="s">
        <v>258</v>
      </c>
      <c r="E2270" s="2" t="s">
        <v>96</v>
      </c>
      <c r="F2270" s="2" t="s">
        <v>1655</v>
      </c>
      <c r="G2270" s="2" t="s">
        <v>2046</v>
      </c>
      <c r="H2270" s="2" t="s">
        <v>31143</v>
      </c>
      <c r="I2270" s="2" t="s">
        <v>30133</v>
      </c>
      <c r="J2270" s="2"/>
      <c r="K2270" s="2"/>
      <c r="L2270" s="2"/>
      <c r="M2270" s="2" t="s">
        <v>59</v>
      </c>
      <c r="N2270" s="2" t="s">
        <v>2058</v>
      </c>
      <c r="O2270" s="2" t="s">
        <v>2583</v>
      </c>
      <c r="P2270" s="2" t="s">
        <v>2372</v>
      </c>
      <c r="Q2270" s="2" t="s">
        <v>2051</v>
      </c>
      <c r="R2270" s="2" t="s">
        <v>2067</v>
      </c>
      <c r="S2270" s="2"/>
      <c r="T2270" s="2" t="s">
        <v>257</v>
      </c>
    </row>
    <row r="2271" spans="1:20" ht="14.25" customHeight="1">
      <c r="A2271" s="2" t="s">
        <v>31144</v>
      </c>
      <c r="B2271" s="2" t="s">
        <v>13574</v>
      </c>
      <c r="C2271" s="2" t="s">
        <v>2208</v>
      </c>
      <c r="D2271" s="2" t="s">
        <v>112</v>
      </c>
      <c r="E2271" s="2" t="s">
        <v>96</v>
      </c>
      <c r="F2271" s="2" t="s">
        <v>3656</v>
      </c>
      <c r="G2271" s="2" t="s">
        <v>2046</v>
      </c>
      <c r="H2271" s="2" t="s">
        <v>31145</v>
      </c>
      <c r="I2271" s="2"/>
      <c r="J2271" s="2"/>
      <c r="K2271" s="2"/>
      <c r="L2271" s="2"/>
      <c r="M2271" s="2" t="s">
        <v>1566</v>
      </c>
      <c r="N2271" s="2" t="s">
        <v>2058</v>
      </c>
      <c r="O2271" s="2" t="s">
        <v>2153</v>
      </c>
      <c r="P2271" s="2" t="s">
        <v>2562</v>
      </c>
      <c r="Q2271" s="2" t="s">
        <v>2051</v>
      </c>
      <c r="R2271" s="2" t="s">
        <v>2052</v>
      </c>
      <c r="S2271" s="2"/>
      <c r="T2271" s="2" t="s">
        <v>111</v>
      </c>
    </row>
    <row r="2272" spans="1:20" ht="14.25" customHeight="1">
      <c r="A2272" s="2" t="s">
        <v>31146</v>
      </c>
      <c r="B2272" s="2" t="s">
        <v>31147</v>
      </c>
      <c r="C2272" s="2" t="s">
        <v>31148</v>
      </c>
      <c r="D2272" s="2" t="s">
        <v>31149</v>
      </c>
      <c r="E2272" s="2" t="s">
        <v>264</v>
      </c>
      <c r="F2272" s="2" t="s">
        <v>2170</v>
      </c>
      <c r="G2272" s="2" t="s">
        <v>2091</v>
      </c>
      <c r="H2272" s="2" t="s">
        <v>31150</v>
      </c>
      <c r="I2272" s="2"/>
      <c r="J2272" s="2"/>
      <c r="K2272" s="2"/>
      <c r="L2272" s="2"/>
      <c r="M2272" s="2" t="s">
        <v>59</v>
      </c>
      <c r="N2272" s="2" t="s">
        <v>2058</v>
      </c>
      <c r="O2272" s="2" t="s">
        <v>2172</v>
      </c>
      <c r="P2272" s="2" t="s">
        <v>4630</v>
      </c>
      <c r="Q2272" s="2" t="s">
        <v>2051</v>
      </c>
      <c r="R2272" s="2" t="s">
        <v>2052</v>
      </c>
      <c r="S2272" s="2"/>
      <c r="T2272" s="2" t="s">
        <v>31151</v>
      </c>
    </row>
    <row r="2273" spans="1:20" ht="14.25" customHeight="1">
      <c r="A2273" s="2" t="s">
        <v>31152</v>
      </c>
      <c r="B2273" s="2" t="s">
        <v>31153</v>
      </c>
      <c r="C2273" s="2" t="s">
        <v>3405</v>
      </c>
      <c r="D2273" s="2" t="s">
        <v>1360</v>
      </c>
      <c r="E2273" s="2" t="s">
        <v>264</v>
      </c>
      <c r="F2273" s="2" t="s">
        <v>3606</v>
      </c>
      <c r="G2273" s="2" t="s">
        <v>2046</v>
      </c>
      <c r="H2273" s="2" t="s">
        <v>31154</v>
      </c>
      <c r="I2273" s="2"/>
      <c r="J2273" s="2"/>
      <c r="K2273" s="2"/>
      <c r="L2273" s="2"/>
      <c r="M2273" s="2" t="s">
        <v>1566</v>
      </c>
      <c r="N2273" s="2" t="s">
        <v>2058</v>
      </c>
      <c r="O2273" s="2" t="s">
        <v>2145</v>
      </c>
      <c r="P2273" s="2" t="s">
        <v>2108</v>
      </c>
      <c r="Q2273" s="2" t="s">
        <v>2051</v>
      </c>
      <c r="R2273" s="2" t="s">
        <v>2052</v>
      </c>
      <c r="S2273" s="2"/>
      <c r="T2273" s="2" t="s">
        <v>1359</v>
      </c>
    </row>
    <row r="2274" spans="1:20" ht="14.25" customHeight="1">
      <c r="A2274" s="2" t="s">
        <v>31155</v>
      </c>
      <c r="B2274" s="2" t="s">
        <v>31156</v>
      </c>
      <c r="C2274" s="2" t="s">
        <v>31157</v>
      </c>
      <c r="D2274" s="2" t="s">
        <v>236</v>
      </c>
      <c r="E2274" s="2" t="s">
        <v>96</v>
      </c>
      <c r="F2274" s="2" t="s">
        <v>31158</v>
      </c>
      <c r="G2274" s="2" t="s">
        <v>2046</v>
      </c>
      <c r="H2274" s="2" t="s">
        <v>31159</v>
      </c>
      <c r="I2274" s="2"/>
      <c r="J2274" s="2"/>
      <c r="K2274" s="2"/>
      <c r="L2274" s="2"/>
      <c r="M2274" s="2" t="s">
        <v>1566</v>
      </c>
      <c r="N2274" s="2" t="s">
        <v>2058</v>
      </c>
      <c r="O2274" s="2" t="s">
        <v>2153</v>
      </c>
      <c r="P2274" s="2" t="s">
        <v>2066</v>
      </c>
      <c r="Q2274" s="2" t="s">
        <v>2051</v>
      </c>
      <c r="R2274" s="2" t="s">
        <v>2067</v>
      </c>
      <c r="S2274" s="2"/>
      <c r="T2274" s="2" t="s">
        <v>235</v>
      </c>
    </row>
    <row r="2275" spans="1:20" ht="14.25" customHeight="1">
      <c r="A2275" s="2" t="s">
        <v>31160</v>
      </c>
      <c r="B2275" s="2" t="s">
        <v>31161</v>
      </c>
      <c r="C2275" s="2" t="s">
        <v>31162</v>
      </c>
      <c r="D2275" s="2" t="s">
        <v>258</v>
      </c>
      <c r="E2275" s="2" t="s">
        <v>96</v>
      </c>
      <c r="F2275" s="2" t="s">
        <v>31163</v>
      </c>
      <c r="G2275" s="2" t="s">
        <v>2046</v>
      </c>
      <c r="H2275" s="2" t="s">
        <v>31164</v>
      </c>
      <c r="I2275" s="2"/>
      <c r="J2275" s="2"/>
      <c r="K2275" s="2"/>
      <c r="L2275" s="2"/>
      <c r="M2275" s="2" t="s">
        <v>1566</v>
      </c>
      <c r="N2275" s="2" t="s">
        <v>2048</v>
      </c>
      <c r="O2275" s="2" t="s">
        <v>2199</v>
      </c>
      <c r="P2275" s="2" t="s">
        <v>2398</v>
      </c>
      <c r="Q2275" s="2" t="s">
        <v>2051</v>
      </c>
      <c r="R2275" s="2" t="s">
        <v>2052</v>
      </c>
      <c r="S2275" s="2"/>
      <c r="T2275" s="2" t="s">
        <v>257</v>
      </c>
    </row>
    <row r="2276" spans="1:20" ht="14.25" customHeight="1">
      <c r="A2276" s="2" t="s">
        <v>31165</v>
      </c>
      <c r="B2276" s="2" t="s">
        <v>31166</v>
      </c>
      <c r="C2276" s="2" t="s">
        <v>31167</v>
      </c>
      <c r="D2276" s="2" t="s">
        <v>27992</v>
      </c>
      <c r="E2276" s="2" t="s">
        <v>264</v>
      </c>
      <c r="F2276" s="2" t="s">
        <v>2210</v>
      </c>
      <c r="G2276" s="2" t="s">
        <v>2091</v>
      </c>
      <c r="H2276" s="2" t="s">
        <v>31168</v>
      </c>
      <c r="I2276" s="2"/>
      <c r="J2276" s="2"/>
      <c r="K2276" s="2"/>
      <c r="L2276" s="2"/>
      <c r="M2276" s="2" t="s">
        <v>59</v>
      </c>
      <c r="N2276" s="2" t="s">
        <v>2058</v>
      </c>
      <c r="O2276" s="2" t="s">
        <v>2101</v>
      </c>
      <c r="P2276" s="2" t="s">
        <v>2609</v>
      </c>
      <c r="Q2276" s="2" t="s">
        <v>2051</v>
      </c>
      <c r="R2276" s="2" t="s">
        <v>2052</v>
      </c>
      <c r="S2276" s="2"/>
      <c r="T2276" s="2" t="s">
        <v>27994</v>
      </c>
    </row>
    <row r="2277" spans="1:20" ht="14.25" customHeight="1">
      <c r="A2277" s="2" t="s">
        <v>31169</v>
      </c>
      <c r="B2277" s="2" t="s">
        <v>31166</v>
      </c>
      <c r="C2277" s="2" t="s">
        <v>6497</v>
      </c>
      <c r="D2277" s="2" t="s">
        <v>864</v>
      </c>
      <c r="E2277" s="2" t="s">
        <v>264</v>
      </c>
      <c r="F2277" s="2" t="s">
        <v>31170</v>
      </c>
      <c r="G2277" s="2" t="s">
        <v>2046</v>
      </c>
      <c r="H2277" s="2" t="s">
        <v>31171</v>
      </c>
      <c r="I2277" s="2"/>
      <c r="J2277" s="2"/>
      <c r="K2277" s="2"/>
      <c r="L2277" s="2"/>
      <c r="M2277" s="2" t="s">
        <v>1566</v>
      </c>
      <c r="N2277" s="2" t="s">
        <v>2048</v>
      </c>
      <c r="O2277" s="2" t="s">
        <v>2199</v>
      </c>
      <c r="P2277" s="2" t="s">
        <v>24195</v>
      </c>
      <c r="Q2277" s="2" t="s">
        <v>2051</v>
      </c>
      <c r="R2277" s="2" t="s">
        <v>2052</v>
      </c>
      <c r="S2277" s="2"/>
      <c r="T2277" s="2" t="s">
        <v>863</v>
      </c>
    </row>
    <row r="2278" spans="1:20" ht="14.25" customHeight="1">
      <c r="A2278" s="2" t="s">
        <v>31172</v>
      </c>
      <c r="B2278" s="2" t="s">
        <v>31173</v>
      </c>
      <c r="C2278" s="2" t="s">
        <v>31174</v>
      </c>
      <c r="D2278" s="2" t="s">
        <v>31175</v>
      </c>
      <c r="E2278" s="2" t="s">
        <v>264</v>
      </c>
      <c r="F2278" s="2" t="s">
        <v>2473</v>
      </c>
      <c r="G2278" s="2" t="s">
        <v>2404</v>
      </c>
      <c r="H2278" s="2" t="s">
        <v>31176</v>
      </c>
      <c r="I2278" s="2"/>
      <c r="J2278" s="2"/>
      <c r="K2278" s="2"/>
      <c r="L2278" s="2"/>
      <c r="M2278" s="2" t="s">
        <v>59</v>
      </c>
      <c r="N2278" s="2" t="s">
        <v>2048</v>
      </c>
      <c r="O2278" s="2" t="s">
        <v>2301</v>
      </c>
      <c r="P2278" s="2" t="s">
        <v>31177</v>
      </c>
      <c r="Q2278" s="2" t="s">
        <v>2051</v>
      </c>
      <c r="R2278" s="2" t="s">
        <v>2052</v>
      </c>
      <c r="S2278" s="2"/>
      <c r="T2278" s="2" t="s">
        <v>31178</v>
      </c>
    </row>
    <row r="2279" spans="1:20" ht="14.25" customHeight="1">
      <c r="A2279" s="22" t="s">
        <v>31179</v>
      </c>
      <c r="B2279" s="22" t="s">
        <v>31180</v>
      </c>
      <c r="C2279" s="22" t="s">
        <v>31181</v>
      </c>
      <c r="D2279" s="22" t="s">
        <v>31182</v>
      </c>
      <c r="E2279" s="22" t="s">
        <v>264</v>
      </c>
      <c r="F2279" s="22" t="s">
        <v>2316</v>
      </c>
      <c r="G2279" s="22" t="s">
        <v>18247</v>
      </c>
      <c r="H2279" s="22" t="s">
        <v>31183</v>
      </c>
      <c r="I2279" s="22"/>
      <c r="J2279" s="22"/>
      <c r="K2279" s="22"/>
      <c r="L2279" s="22"/>
      <c r="M2279" s="22" t="s">
        <v>60</v>
      </c>
      <c r="N2279" s="22" t="s">
        <v>2058</v>
      </c>
      <c r="O2279" s="22" t="s">
        <v>2316</v>
      </c>
      <c r="P2279" s="22" t="s">
        <v>2609</v>
      </c>
      <c r="Q2279" s="22" t="s">
        <v>2051</v>
      </c>
      <c r="R2279" s="2" t="s">
        <v>2200</v>
      </c>
      <c r="S2279" s="2"/>
      <c r="T2279" s="2" t="s">
        <v>31184</v>
      </c>
    </row>
    <row r="2280" spans="1:20" ht="14.25" customHeight="1">
      <c r="A2280" s="2" t="s">
        <v>31185</v>
      </c>
      <c r="B2280" s="2" t="s">
        <v>18421</v>
      </c>
      <c r="C2280" s="2" t="s">
        <v>31186</v>
      </c>
      <c r="D2280" s="2" t="s">
        <v>640</v>
      </c>
      <c r="E2280" s="2" t="s">
        <v>264</v>
      </c>
      <c r="F2280" s="2" t="s">
        <v>2473</v>
      </c>
      <c r="G2280" s="2" t="s">
        <v>2046</v>
      </c>
      <c r="H2280" s="2" t="s">
        <v>31187</v>
      </c>
      <c r="I2280" s="2"/>
      <c r="J2280" s="2"/>
      <c r="K2280" s="2"/>
      <c r="L2280" s="2" t="s">
        <v>27924</v>
      </c>
      <c r="M2280" s="2" t="s">
        <v>59</v>
      </c>
      <c r="N2280" s="2" t="s">
        <v>2048</v>
      </c>
      <c r="O2280" s="2" t="s">
        <v>2301</v>
      </c>
      <c r="P2280" s="2" t="s">
        <v>20494</v>
      </c>
      <c r="Q2280" s="2" t="s">
        <v>2051</v>
      </c>
      <c r="R2280" s="2"/>
      <c r="S2280" s="2"/>
      <c r="T2280" s="2" t="s">
        <v>639</v>
      </c>
    </row>
    <row r="2281" spans="1:20" ht="14.25" customHeight="1">
      <c r="A2281" s="2" t="s">
        <v>31188</v>
      </c>
      <c r="B2281" s="2" t="s">
        <v>31189</v>
      </c>
      <c r="C2281" s="2" t="s">
        <v>3222</v>
      </c>
      <c r="D2281" s="2" t="s">
        <v>996</v>
      </c>
      <c r="E2281" s="2" t="s">
        <v>264</v>
      </c>
      <c r="F2281" s="2" t="s">
        <v>31190</v>
      </c>
      <c r="G2281" s="2" t="s">
        <v>2091</v>
      </c>
      <c r="H2281" s="2" t="s">
        <v>31191</v>
      </c>
      <c r="I2281" s="2"/>
      <c r="J2281" s="2"/>
      <c r="K2281" s="2"/>
      <c r="L2281" s="2"/>
      <c r="M2281" s="2" t="s">
        <v>1566</v>
      </c>
      <c r="N2281" s="2" t="s">
        <v>2058</v>
      </c>
      <c r="O2281" s="2" t="s">
        <v>2153</v>
      </c>
      <c r="P2281" s="2" t="s">
        <v>2609</v>
      </c>
      <c r="Q2281" s="2" t="s">
        <v>2051</v>
      </c>
      <c r="R2281" s="2" t="s">
        <v>2052</v>
      </c>
      <c r="S2281" s="2"/>
      <c r="T2281" s="2" t="s">
        <v>995</v>
      </c>
    </row>
    <row r="2282" spans="1:20" ht="14.25" customHeight="1">
      <c r="A2282" s="2" t="s">
        <v>31192</v>
      </c>
      <c r="B2282" s="2" t="s">
        <v>31193</v>
      </c>
      <c r="C2282" s="2" t="s">
        <v>31194</v>
      </c>
      <c r="D2282" s="2" t="s">
        <v>99</v>
      </c>
      <c r="E2282" s="2" t="s">
        <v>96</v>
      </c>
      <c r="F2282" s="2" t="s">
        <v>3053</v>
      </c>
      <c r="G2282" s="2" t="s">
        <v>2046</v>
      </c>
      <c r="H2282" s="2" t="s">
        <v>31195</v>
      </c>
      <c r="I2282" s="2"/>
      <c r="J2282" s="2"/>
      <c r="K2282" s="2"/>
      <c r="L2282" s="2"/>
      <c r="M2282" s="2" t="s">
        <v>1566</v>
      </c>
      <c r="N2282" s="2" t="s">
        <v>2058</v>
      </c>
      <c r="O2282" s="2" t="s">
        <v>2153</v>
      </c>
      <c r="P2282" s="2" t="s">
        <v>23212</v>
      </c>
      <c r="Q2282" s="2" t="s">
        <v>2051</v>
      </c>
      <c r="R2282" s="2" t="s">
        <v>2052</v>
      </c>
      <c r="S2282" s="2"/>
      <c r="T2282" s="2" t="s">
        <v>98</v>
      </c>
    </row>
    <row r="2283" spans="1:20" ht="14.25" customHeight="1">
      <c r="A2283" s="2" t="s">
        <v>31196</v>
      </c>
      <c r="B2283" s="2" t="s">
        <v>31197</v>
      </c>
      <c r="C2283" s="2" t="s">
        <v>16618</v>
      </c>
      <c r="D2283" s="2" t="s">
        <v>258</v>
      </c>
      <c r="E2283" s="2" t="s">
        <v>96</v>
      </c>
      <c r="F2283" s="2" t="s">
        <v>31198</v>
      </c>
      <c r="G2283" s="2" t="s">
        <v>2046</v>
      </c>
      <c r="H2283" s="2" t="s">
        <v>31199</v>
      </c>
      <c r="I2283" s="2"/>
      <c r="J2283" s="2"/>
      <c r="K2283" s="2"/>
      <c r="L2283" s="2"/>
      <c r="M2283" s="2" t="s">
        <v>1566</v>
      </c>
      <c r="N2283" s="2" t="s">
        <v>2048</v>
      </c>
      <c r="O2283" s="2" t="s">
        <v>2179</v>
      </c>
      <c r="P2283" s="2" t="s">
        <v>2534</v>
      </c>
      <c r="Q2283" s="2" t="s">
        <v>2051</v>
      </c>
      <c r="R2283" s="2" t="s">
        <v>2067</v>
      </c>
      <c r="S2283" s="2"/>
      <c r="T2283" s="2" t="s">
        <v>257</v>
      </c>
    </row>
    <row r="2284" spans="1:20" ht="14.25" customHeight="1">
      <c r="A2284" s="2" t="s">
        <v>31200</v>
      </c>
      <c r="B2284" s="2" t="s">
        <v>31201</v>
      </c>
      <c r="C2284" s="2" t="s">
        <v>31202</v>
      </c>
      <c r="D2284" s="2" t="s">
        <v>158</v>
      </c>
      <c r="E2284" s="2" t="s">
        <v>96</v>
      </c>
      <c r="F2284" s="2" t="s">
        <v>31203</v>
      </c>
      <c r="G2284" s="2" t="s">
        <v>2046</v>
      </c>
      <c r="H2284" s="2" t="s">
        <v>31204</v>
      </c>
      <c r="I2284" s="2">
        <v>447747767944</v>
      </c>
      <c r="J2284" s="2">
        <v>441173310776</v>
      </c>
      <c r="K2284" s="2"/>
      <c r="L2284" s="2"/>
      <c r="M2284" s="2" t="s">
        <v>1566</v>
      </c>
      <c r="N2284" s="2" t="s">
        <v>2058</v>
      </c>
      <c r="O2284" s="2" t="s">
        <v>2153</v>
      </c>
      <c r="P2284" s="2" t="s">
        <v>2679</v>
      </c>
      <c r="Q2284" s="2" t="s">
        <v>2051</v>
      </c>
      <c r="R2284" s="2" t="s">
        <v>2067</v>
      </c>
      <c r="S2284" s="2"/>
      <c r="T2284" s="2" t="s">
        <v>157</v>
      </c>
    </row>
    <row r="2285" spans="1:20" ht="14.25" customHeight="1">
      <c r="A2285" s="2" t="s">
        <v>31205</v>
      </c>
      <c r="B2285" s="2" t="s">
        <v>5897</v>
      </c>
      <c r="C2285" s="2" t="s">
        <v>31206</v>
      </c>
      <c r="D2285" s="2" t="s">
        <v>551</v>
      </c>
      <c r="E2285" s="2" t="s">
        <v>264</v>
      </c>
      <c r="F2285" s="2" t="s">
        <v>31207</v>
      </c>
      <c r="G2285" s="2" t="s">
        <v>2046</v>
      </c>
      <c r="H2285" s="2" t="s">
        <v>31208</v>
      </c>
      <c r="I2285" s="2"/>
      <c r="J2285" s="2"/>
      <c r="K2285" s="2"/>
      <c r="L2285" s="2"/>
      <c r="M2285" s="2" t="s">
        <v>1566</v>
      </c>
      <c r="N2285" s="2" t="s">
        <v>2058</v>
      </c>
      <c r="O2285" s="2" t="s">
        <v>2153</v>
      </c>
      <c r="P2285" s="2" t="s">
        <v>2609</v>
      </c>
      <c r="Q2285" s="2" t="s">
        <v>2051</v>
      </c>
      <c r="R2285" s="2" t="s">
        <v>2052</v>
      </c>
      <c r="S2285" s="2"/>
      <c r="T2285" s="2" t="s">
        <v>550</v>
      </c>
    </row>
    <row r="2286" spans="1:20" ht="14.25" customHeight="1">
      <c r="A2286" s="2" t="s">
        <v>31209</v>
      </c>
      <c r="B2286" s="2" t="s">
        <v>3951</v>
      </c>
      <c r="C2286" s="2" t="s">
        <v>31210</v>
      </c>
      <c r="D2286" s="2" t="s">
        <v>551</v>
      </c>
      <c r="E2286" s="2" t="s">
        <v>264</v>
      </c>
      <c r="F2286" s="2" t="s">
        <v>31211</v>
      </c>
      <c r="G2286" s="2" t="s">
        <v>2046</v>
      </c>
      <c r="H2286" s="2" t="s">
        <v>31212</v>
      </c>
      <c r="I2286" s="2"/>
      <c r="J2286" s="2"/>
      <c r="K2286" s="2"/>
      <c r="L2286" s="2"/>
      <c r="M2286" s="2" t="s">
        <v>1566</v>
      </c>
      <c r="N2286" s="2" t="s">
        <v>2058</v>
      </c>
      <c r="O2286" s="2" t="s">
        <v>2153</v>
      </c>
      <c r="P2286" s="2" t="s">
        <v>2609</v>
      </c>
      <c r="Q2286" s="2" t="s">
        <v>2051</v>
      </c>
      <c r="R2286" s="2" t="s">
        <v>2067</v>
      </c>
      <c r="S2286" s="2"/>
      <c r="T2286" s="2" t="s">
        <v>550</v>
      </c>
    </row>
    <row r="2287" spans="1:20" ht="14.25" customHeight="1">
      <c r="A2287" s="2" t="s">
        <v>31213</v>
      </c>
      <c r="B2287" s="2" t="s">
        <v>4856</v>
      </c>
      <c r="C2287" s="2" t="s">
        <v>18407</v>
      </c>
      <c r="D2287" s="2" t="s">
        <v>539</v>
      </c>
      <c r="E2287" s="2" t="s">
        <v>264</v>
      </c>
      <c r="F2287" s="2" t="s">
        <v>31214</v>
      </c>
      <c r="G2287" s="2" t="s">
        <v>2046</v>
      </c>
      <c r="H2287" s="2" t="s">
        <v>31215</v>
      </c>
      <c r="I2287" s="2"/>
      <c r="J2287" s="2"/>
      <c r="K2287" s="2"/>
      <c r="L2287" s="2"/>
      <c r="M2287" s="2" t="s">
        <v>1566</v>
      </c>
      <c r="N2287" s="2" t="s">
        <v>2058</v>
      </c>
      <c r="O2287" s="2" t="s">
        <v>2153</v>
      </c>
      <c r="P2287" s="2" t="s">
        <v>4630</v>
      </c>
      <c r="Q2287" s="2" t="s">
        <v>2051</v>
      </c>
      <c r="R2287" s="2" t="s">
        <v>2052</v>
      </c>
      <c r="S2287" s="2"/>
      <c r="T2287" s="2" t="s">
        <v>538</v>
      </c>
    </row>
    <row r="2288" spans="1:20" ht="14.25" customHeight="1">
      <c r="A2288" s="2" t="s">
        <v>31216</v>
      </c>
      <c r="B2288" s="2" t="s">
        <v>14834</v>
      </c>
      <c r="C2288" s="2" t="s">
        <v>31217</v>
      </c>
      <c r="D2288" s="2" t="s">
        <v>551</v>
      </c>
      <c r="E2288" s="2" t="s">
        <v>264</v>
      </c>
      <c r="F2288" s="2" t="s">
        <v>31218</v>
      </c>
      <c r="G2288" s="2" t="s">
        <v>2046</v>
      </c>
      <c r="H2288" s="2" t="s">
        <v>31219</v>
      </c>
      <c r="I2288" s="2"/>
      <c r="J2288" s="2"/>
      <c r="K2288" s="2"/>
      <c r="L2288" s="2"/>
      <c r="M2288" s="2" t="s">
        <v>1566</v>
      </c>
      <c r="N2288" s="2" t="s">
        <v>2058</v>
      </c>
      <c r="O2288" s="2" t="s">
        <v>2132</v>
      </c>
      <c r="P2288" s="2" t="s">
        <v>4570</v>
      </c>
      <c r="Q2288" s="2" t="s">
        <v>2051</v>
      </c>
      <c r="R2288" s="2" t="s">
        <v>2052</v>
      </c>
      <c r="S2288" s="2"/>
      <c r="T2288" s="2" t="s">
        <v>550</v>
      </c>
    </row>
    <row r="2289" spans="1:20" ht="14.25" customHeight="1">
      <c r="A2289" s="2" t="s">
        <v>31220</v>
      </c>
      <c r="B2289" s="2" t="s">
        <v>11652</v>
      </c>
      <c r="C2289" s="2" t="s">
        <v>31221</v>
      </c>
      <c r="D2289" s="2" t="s">
        <v>874</v>
      </c>
      <c r="E2289" s="2" t="s">
        <v>264</v>
      </c>
      <c r="F2289" s="2" t="s">
        <v>31222</v>
      </c>
      <c r="G2289" s="2" t="s">
        <v>2046</v>
      </c>
      <c r="H2289" s="2" t="s">
        <v>31223</v>
      </c>
      <c r="I2289" s="2"/>
      <c r="J2289" s="2"/>
      <c r="K2289" s="2"/>
      <c r="L2289" s="2"/>
      <c r="M2289" s="2" t="s">
        <v>1566</v>
      </c>
      <c r="N2289" s="2" t="s">
        <v>2058</v>
      </c>
      <c r="O2289" s="2" t="s">
        <v>2153</v>
      </c>
      <c r="P2289" s="2" t="s">
        <v>4630</v>
      </c>
      <c r="Q2289" s="2" t="s">
        <v>2051</v>
      </c>
      <c r="R2289" s="2" t="s">
        <v>2067</v>
      </c>
      <c r="S2289" s="2"/>
      <c r="T2289" s="2" t="s">
        <v>873</v>
      </c>
    </row>
    <row r="2290" spans="1:20" ht="14.25" customHeight="1">
      <c r="A2290" s="2" t="s">
        <v>31224</v>
      </c>
      <c r="B2290" s="2" t="s">
        <v>9476</v>
      </c>
      <c r="C2290" s="2" t="s">
        <v>31225</v>
      </c>
      <c r="D2290" s="2" t="s">
        <v>553</v>
      </c>
      <c r="E2290" s="2" t="s">
        <v>264</v>
      </c>
      <c r="F2290" s="2" t="s">
        <v>2473</v>
      </c>
      <c r="G2290" s="2" t="s">
        <v>2046</v>
      </c>
      <c r="H2290" s="2" t="s">
        <v>31226</v>
      </c>
      <c r="I2290" s="2"/>
      <c r="J2290" s="2"/>
      <c r="K2290" s="2"/>
      <c r="L2290" s="2"/>
      <c r="M2290" s="2" t="s">
        <v>59</v>
      </c>
      <c r="N2290" s="2" t="s">
        <v>2048</v>
      </c>
      <c r="O2290" s="2" t="s">
        <v>2301</v>
      </c>
      <c r="P2290" s="2" t="s">
        <v>4570</v>
      </c>
      <c r="Q2290" s="2" t="s">
        <v>2051</v>
      </c>
      <c r="R2290" s="2" t="s">
        <v>2067</v>
      </c>
      <c r="S2290" s="2"/>
      <c r="T2290" s="2" t="s">
        <v>552</v>
      </c>
    </row>
    <row r="2291" spans="1:20" ht="14.25" customHeight="1">
      <c r="A2291" s="2" t="s">
        <v>31227</v>
      </c>
      <c r="B2291" s="2" t="s">
        <v>3494</v>
      </c>
      <c r="C2291" s="2" t="s">
        <v>3518</v>
      </c>
      <c r="D2291" s="2" t="s">
        <v>539</v>
      </c>
      <c r="E2291" s="2" t="s">
        <v>264</v>
      </c>
      <c r="F2291" s="2" t="s">
        <v>2170</v>
      </c>
      <c r="G2291" s="2" t="s">
        <v>2046</v>
      </c>
      <c r="H2291" s="2" t="s">
        <v>31228</v>
      </c>
      <c r="I2291" s="2"/>
      <c r="J2291" s="2"/>
      <c r="K2291" s="2"/>
      <c r="L2291" s="2"/>
      <c r="M2291" s="2" t="s">
        <v>59</v>
      </c>
      <c r="N2291" s="2" t="s">
        <v>2058</v>
      </c>
      <c r="O2291" s="2" t="s">
        <v>2172</v>
      </c>
      <c r="P2291" s="2" t="s">
        <v>4630</v>
      </c>
      <c r="Q2291" s="2" t="s">
        <v>2051</v>
      </c>
      <c r="R2291" s="2" t="s">
        <v>2067</v>
      </c>
      <c r="S2291" s="2"/>
      <c r="T2291" s="2" t="s">
        <v>538</v>
      </c>
    </row>
    <row r="2292" spans="1:20" ht="14.25" customHeight="1">
      <c r="A2292" s="2" t="s">
        <v>31229</v>
      </c>
      <c r="B2292" s="2" t="s">
        <v>4129</v>
      </c>
      <c r="C2292" s="2" t="s">
        <v>31230</v>
      </c>
      <c r="D2292" s="2" t="s">
        <v>1224</v>
      </c>
      <c r="E2292" s="2" t="s">
        <v>264</v>
      </c>
      <c r="F2292" s="2" t="s">
        <v>31231</v>
      </c>
      <c r="G2292" s="2" t="s">
        <v>2046</v>
      </c>
      <c r="H2292" s="2" t="s">
        <v>31232</v>
      </c>
      <c r="I2292" s="2"/>
      <c r="J2292" s="2"/>
      <c r="K2292" s="2"/>
      <c r="L2292" s="2"/>
      <c r="M2292" s="2" t="s">
        <v>1566</v>
      </c>
      <c r="N2292" s="2" t="s">
        <v>2058</v>
      </c>
      <c r="O2292" s="2" t="s">
        <v>5575</v>
      </c>
      <c r="P2292" s="2" t="s">
        <v>23064</v>
      </c>
      <c r="Q2292" s="2" t="s">
        <v>2051</v>
      </c>
      <c r="R2292" s="2" t="s">
        <v>2052</v>
      </c>
      <c r="S2292" s="2"/>
      <c r="T2292" s="2" t="s">
        <v>1223</v>
      </c>
    </row>
    <row r="2293" spans="1:20" ht="14.25" customHeight="1">
      <c r="A2293" s="2" t="s">
        <v>31233</v>
      </c>
      <c r="B2293" s="2" t="s">
        <v>3078</v>
      </c>
      <c r="C2293" s="2" t="s">
        <v>31234</v>
      </c>
      <c r="D2293" s="2" t="s">
        <v>553</v>
      </c>
      <c r="E2293" s="2" t="s">
        <v>264</v>
      </c>
      <c r="F2293" s="2" t="s">
        <v>31235</v>
      </c>
      <c r="G2293" s="2" t="s">
        <v>2046</v>
      </c>
      <c r="H2293" s="2" t="s">
        <v>31236</v>
      </c>
      <c r="I2293" s="2"/>
      <c r="J2293" s="2"/>
      <c r="K2293" s="2"/>
      <c r="L2293" s="2"/>
      <c r="M2293" s="2" t="s">
        <v>1566</v>
      </c>
      <c r="N2293" s="2" t="s">
        <v>2058</v>
      </c>
      <c r="O2293" s="2" t="s">
        <v>2288</v>
      </c>
      <c r="P2293" s="2" t="s">
        <v>4570</v>
      </c>
      <c r="Q2293" s="2" t="s">
        <v>2051</v>
      </c>
      <c r="R2293" s="2" t="s">
        <v>2067</v>
      </c>
      <c r="S2293" s="2"/>
      <c r="T2293" s="2" t="s">
        <v>552</v>
      </c>
    </row>
    <row r="2294" spans="1:20" ht="14.25" customHeight="1">
      <c r="A2294" s="2" t="s">
        <v>31237</v>
      </c>
      <c r="B2294" s="2" t="s">
        <v>5004</v>
      </c>
      <c r="C2294" s="2" t="s">
        <v>31238</v>
      </c>
      <c r="D2294" s="2" t="s">
        <v>472</v>
      </c>
      <c r="E2294" s="2" t="s">
        <v>264</v>
      </c>
      <c r="F2294" s="2" t="s">
        <v>5473</v>
      </c>
      <c r="G2294" s="2" t="s">
        <v>2046</v>
      </c>
      <c r="H2294" s="2" t="s">
        <v>31239</v>
      </c>
      <c r="I2294" s="2"/>
      <c r="J2294" s="2"/>
      <c r="K2294" s="2"/>
      <c r="L2294" s="2"/>
      <c r="M2294" s="2" t="s">
        <v>60</v>
      </c>
      <c r="N2294" s="2" t="s">
        <v>2058</v>
      </c>
      <c r="O2294" s="2" t="s">
        <v>2186</v>
      </c>
      <c r="P2294" s="2" t="s">
        <v>2609</v>
      </c>
      <c r="Q2294" s="2" t="s">
        <v>2051</v>
      </c>
      <c r="R2294" s="2" t="s">
        <v>2067</v>
      </c>
      <c r="S2294" s="2"/>
      <c r="T2294" s="2" t="s">
        <v>471</v>
      </c>
    </row>
    <row r="2295" spans="1:20" ht="14.25" customHeight="1">
      <c r="A2295" s="2" t="s">
        <v>31240</v>
      </c>
      <c r="B2295" s="2" t="s">
        <v>31241</v>
      </c>
      <c r="C2295" s="2" t="s">
        <v>31242</v>
      </c>
      <c r="D2295" s="2" t="s">
        <v>347</v>
      </c>
      <c r="E2295" s="2" t="s">
        <v>96</v>
      </c>
      <c r="F2295" s="2" t="s">
        <v>31243</v>
      </c>
      <c r="G2295" s="2" t="s">
        <v>2046</v>
      </c>
      <c r="H2295" s="2" t="s">
        <v>31244</v>
      </c>
      <c r="I2295" s="2">
        <v>447816162942</v>
      </c>
      <c r="J2295" s="2"/>
      <c r="K2295" s="2"/>
      <c r="L2295" s="2"/>
      <c r="M2295" s="2" t="s">
        <v>1566</v>
      </c>
      <c r="N2295" s="2" t="s">
        <v>2058</v>
      </c>
      <c r="O2295" s="2" t="s">
        <v>2153</v>
      </c>
      <c r="P2295" s="2" t="s">
        <v>23064</v>
      </c>
      <c r="Q2295" s="2" t="s">
        <v>2051</v>
      </c>
      <c r="R2295" s="2" t="s">
        <v>2052</v>
      </c>
      <c r="S2295" s="2"/>
      <c r="T2295" s="2" t="s">
        <v>346</v>
      </c>
    </row>
    <row r="2296" spans="1:20" ht="14.25" customHeight="1">
      <c r="A2296" s="22" t="s">
        <v>30202</v>
      </c>
      <c r="B2296" s="22" t="s">
        <v>2515</v>
      </c>
      <c r="C2296" s="22" t="s">
        <v>3495</v>
      </c>
      <c r="D2296" s="22" t="s">
        <v>188</v>
      </c>
      <c r="E2296" s="22" t="s">
        <v>96</v>
      </c>
      <c r="F2296" s="22" t="s">
        <v>31245</v>
      </c>
      <c r="G2296" s="22" t="s">
        <v>2046</v>
      </c>
      <c r="H2296" s="22" t="s">
        <v>31246</v>
      </c>
      <c r="I2296" s="22"/>
      <c r="J2296" s="22"/>
      <c r="K2296" s="22"/>
      <c r="L2296" s="22"/>
      <c r="M2296" s="22" t="s">
        <v>1566</v>
      </c>
      <c r="N2296" s="22" t="s">
        <v>2058</v>
      </c>
      <c r="O2296" s="22" t="s">
        <v>2672</v>
      </c>
      <c r="P2296" s="22" t="s">
        <v>24195</v>
      </c>
      <c r="Q2296" s="22" t="s">
        <v>2051</v>
      </c>
      <c r="R2296" s="2" t="s">
        <v>2052</v>
      </c>
      <c r="S2296" s="2"/>
      <c r="T2296" s="2" t="s">
        <v>187</v>
      </c>
    </row>
    <row r="2297" spans="1:20" ht="14.25" customHeight="1">
      <c r="A2297" s="2" t="s">
        <v>30206</v>
      </c>
      <c r="B2297" s="2" t="s">
        <v>12150</v>
      </c>
      <c r="C2297" s="2" t="s">
        <v>28283</v>
      </c>
      <c r="D2297" s="2" t="s">
        <v>188</v>
      </c>
      <c r="E2297" s="2" t="s">
        <v>96</v>
      </c>
      <c r="F2297" s="2" t="s">
        <v>31247</v>
      </c>
      <c r="G2297" s="2" t="s">
        <v>2046</v>
      </c>
      <c r="H2297" s="2" t="s">
        <v>31248</v>
      </c>
      <c r="I2297" s="2">
        <v>447789794735</v>
      </c>
      <c r="J2297" s="2"/>
      <c r="K2297" s="2"/>
      <c r="L2297" s="2"/>
      <c r="M2297" s="2" t="s">
        <v>1566</v>
      </c>
      <c r="N2297" s="2" t="s">
        <v>2048</v>
      </c>
      <c r="O2297" s="2" t="s">
        <v>2179</v>
      </c>
      <c r="P2297" s="2" t="s">
        <v>3192</v>
      </c>
      <c r="Q2297" s="2" t="s">
        <v>2051</v>
      </c>
      <c r="R2297" s="2" t="s">
        <v>2052</v>
      </c>
      <c r="S2297" s="2"/>
      <c r="T2297" s="2" t="s">
        <v>187</v>
      </c>
    </row>
    <row r="2298" spans="1:20" ht="14.25" customHeight="1">
      <c r="A2298" s="2" t="s">
        <v>30208</v>
      </c>
      <c r="B2298" s="2" t="s">
        <v>6163</v>
      </c>
      <c r="C2298" s="2" t="s">
        <v>28921</v>
      </c>
      <c r="D2298" s="2" t="s">
        <v>236</v>
      </c>
      <c r="E2298" s="2" t="s">
        <v>96</v>
      </c>
      <c r="F2298" s="2" t="s">
        <v>1700</v>
      </c>
      <c r="G2298" s="2" t="s">
        <v>2046</v>
      </c>
      <c r="H2298" s="2" t="s">
        <v>31249</v>
      </c>
      <c r="I2298" s="2"/>
      <c r="J2298" s="2"/>
      <c r="K2298" s="2"/>
      <c r="L2298" s="2"/>
      <c r="M2298" s="2" t="s">
        <v>1566</v>
      </c>
      <c r="N2298" s="2" t="s">
        <v>2048</v>
      </c>
      <c r="O2298" s="2" t="s">
        <v>2049</v>
      </c>
      <c r="P2298" s="2" t="s">
        <v>20230</v>
      </c>
      <c r="Q2298" s="2" t="s">
        <v>2051</v>
      </c>
      <c r="R2298" s="2" t="s">
        <v>2052</v>
      </c>
      <c r="S2298" s="2"/>
      <c r="T2298" s="2" t="s">
        <v>235</v>
      </c>
    </row>
    <row r="2299" spans="1:20" ht="14.25" customHeight="1">
      <c r="A2299" s="2" t="s">
        <v>30214</v>
      </c>
      <c r="B2299" s="2" t="s">
        <v>31250</v>
      </c>
      <c r="C2299" s="2" t="s">
        <v>31251</v>
      </c>
      <c r="D2299" s="2" t="s">
        <v>180</v>
      </c>
      <c r="E2299" s="2" t="s">
        <v>96</v>
      </c>
      <c r="F2299" s="2" t="s">
        <v>4083</v>
      </c>
      <c r="G2299" s="2" t="s">
        <v>2046</v>
      </c>
      <c r="H2299" s="2" t="s">
        <v>31252</v>
      </c>
      <c r="I2299" s="2"/>
      <c r="J2299" s="2"/>
      <c r="K2299" s="2"/>
      <c r="L2299" s="2"/>
      <c r="M2299" s="2" t="s">
        <v>1566</v>
      </c>
      <c r="N2299" s="2" t="s">
        <v>2058</v>
      </c>
      <c r="O2299" s="2" t="s">
        <v>2153</v>
      </c>
      <c r="P2299" s="2" t="s">
        <v>5922</v>
      </c>
      <c r="Q2299" s="2" t="s">
        <v>2051</v>
      </c>
      <c r="R2299" s="2" t="s">
        <v>2052</v>
      </c>
      <c r="S2299" s="2"/>
      <c r="T2299" s="2" t="s">
        <v>179</v>
      </c>
    </row>
    <row r="2300" spans="1:20" ht="14.25" customHeight="1">
      <c r="A2300" s="2" t="s">
        <v>30219</v>
      </c>
      <c r="B2300" s="2" t="s">
        <v>12061</v>
      </c>
      <c r="C2300" s="2" t="s">
        <v>26925</v>
      </c>
      <c r="D2300" s="2" t="s">
        <v>106</v>
      </c>
      <c r="E2300" s="2" t="s">
        <v>96</v>
      </c>
      <c r="F2300" s="2" t="s">
        <v>31253</v>
      </c>
      <c r="G2300" s="2" t="s">
        <v>2046</v>
      </c>
      <c r="H2300" s="2" t="s">
        <v>31254</v>
      </c>
      <c r="I2300" s="2"/>
      <c r="J2300" s="2"/>
      <c r="K2300" s="2"/>
      <c r="L2300" s="2"/>
      <c r="M2300" s="2" t="s">
        <v>1566</v>
      </c>
      <c r="N2300" s="2" t="s">
        <v>2048</v>
      </c>
      <c r="O2300" s="2" t="s">
        <v>2179</v>
      </c>
      <c r="P2300" s="2" t="s">
        <v>20230</v>
      </c>
      <c r="Q2300" s="2" t="s">
        <v>2051</v>
      </c>
      <c r="R2300" s="2" t="s">
        <v>2052</v>
      </c>
      <c r="S2300" s="2"/>
      <c r="T2300" s="2" t="s">
        <v>105</v>
      </c>
    </row>
    <row r="2301" spans="1:20" ht="14.25" customHeight="1">
      <c r="A2301" s="2" t="s">
        <v>21282</v>
      </c>
      <c r="B2301" s="2" t="s">
        <v>2122</v>
      </c>
      <c r="C2301" s="2" t="s">
        <v>31255</v>
      </c>
      <c r="D2301" s="2" t="s">
        <v>158</v>
      </c>
      <c r="E2301" s="2" t="s">
        <v>96</v>
      </c>
      <c r="F2301" s="2" t="s">
        <v>31256</v>
      </c>
      <c r="G2301" s="2" t="s">
        <v>2046</v>
      </c>
      <c r="H2301" s="2" t="s">
        <v>31257</v>
      </c>
      <c r="I2301" s="2"/>
      <c r="J2301" s="2"/>
      <c r="K2301" s="2"/>
      <c r="L2301" s="2"/>
      <c r="M2301" s="2" t="s">
        <v>1566</v>
      </c>
      <c r="N2301" s="2" t="s">
        <v>2058</v>
      </c>
      <c r="O2301" s="2" t="s">
        <v>2132</v>
      </c>
      <c r="P2301" s="2" t="s">
        <v>31258</v>
      </c>
      <c r="Q2301" s="2" t="s">
        <v>2051</v>
      </c>
      <c r="R2301" s="2" t="s">
        <v>2067</v>
      </c>
      <c r="S2301" s="2"/>
      <c r="T2301" s="2" t="s">
        <v>157</v>
      </c>
    </row>
    <row r="2302" spans="1:20" ht="14.25" customHeight="1">
      <c r="A2302" s="2" t="s">
        <v>21285</v>
      </c>
      <c r="B2302" s="2" t="s">
        <v>3735</v>
      </c>
      <c r="C2302" s="2" t="s">
        <v>31259</v>
      </c>
      <c r="D2302" s="2" t="s">
        <v>154</v>
      </c>
      <c r="E2302" s="2" t="s">
        <v>96</v>
      </c>
      <c r="F2302" s="2" t="s">
        <v>2090</v>
      </c>
      <c r="G2302" s="2" t="s">
        <v>2046</v>
      </c>
      <c r="H2302" s="2" t="s">
        <v>31260</v>
      </c>
      <c r="I2302" s="2"/>
      <c r="J2302" s="2"/>
      <c r="K2302" s="2"/>
      <c r="L2302" s="2"/>
      <c r="M2302" s="2" t="s">
        <v>1566</v>
      </c>
      <c r="N2302" s="2" t="s">
        <v>2058</v>
      </c>
      <c r="O2302" s="2" t="s">
        <v>2093</v>
      </c>
      <c r="P2302" s="2" t="s">
        <v>5454</v>
      </c>
      <c r="Q2302" s="2" t="s">
        <v>2051</v>
      </c>
      <c r="R2302" s="2" t="s">
        <v>2067</v>
      </c>
      <c r="S2302" s="2"/>
      <c r="T2302" s="2" t="s">
        <v>153</v>
      </c>
    </row>
    <row r="2303" spans="1:20" ht="14.25" customHeight="1">
      <c r="A2303" s="2" t="s">
        <v>30221</v>
      </c>
      <c r="B2303" s="2" t="s">
        <v>6292</v>
      </c>
      <c r="C2303" s="2" t="s">
        <v>31261</v>
      </c>
      <c r="D2303" s="2" t="s">
        <v>154</v>
      </c>
      <c r="E2303" s="2" t="s">
        <v>96</v>
      </c>
      <c r="F2303" s="2" t="s">
        <v>2170</v>
      </c>
      <c r="G2303" s="2" t="s">
        <v>2046</v>
      </c>
      <c r="H2303" s="2" t="s">
        <v>31262</v>
      </c>
      <c r="I2303" s="2"/>
      <c r="J2303" s="2"/>
      <c r="K2303" s="2"/>
      <c r="L2303" s="2"/>
      <c r="M2303" s="2" t="s">
        <v>59</v>
      </c>
      <c r="N2303" s="2" t="s">
        <v>2058</v>
      </c>
      <c r="O2303" s="2" t="s">
        <v>2172</v>
      </c>
      <c r="P2303" s="2" t="s">
        <v>5454</v>
      </c>
      <c r="Q2303" s="2" t="s">
        <v>2051</v>
      </c>
      <c r="R2303" s="2" t="s">
        <v>2067</v>
      </c>
      <c r="S2303" s="2"/>
      <c r="T2303" s="2" t="s">
        <v>153</v>
      </c>
    </row>
    <row r="2304" spans="1:20" ht="14.25" customHeight="1">
      <c r="A2304" s="2" t="s">
        <v>30226</v>
      </c>
      <c r="B2304" s="2" t="s">
        <v>3425</v>
      </c>
      <c r="C2304" s="2" t="s">
        <v>31263</v>
      </c>
      <c r="D2304" s="2" t="s">
        <v>112</v>
      </c>
      <c r="E2304" s="2" t="s">
        <v>96</v>
      </c>
      <c r="F2304" s="2" t="s">
        <v>31264</v>
      </c>
      <c r="G2304" s="2" t="s">
        <v>2046</v>
      </c>
      <c r="H2304" s="2" t="s">
        <v>31265</v>
      </c>
      <c r="I2304" s="2"/>
      <c r="J2304" s="2"/>
      <c r="K2304" s="2"/>
      <c r="L2304" s="2"/>
      <c r="M2304" s="2" t="s">
        <v>1566</v>
      </c>
      <c r="N2304" s="2" t="s">
        <v>2058</v>
      </c>
      <c r="O2304" s="2" t="s">
        <v>2153</v>
      </c>
      <c r="P2304" s="2" t="s">
        <v>31266</v>
      </c>
      <c r="Q2304" s="2" t="s">
        <v>2051</v>
      </c>
      <c r="R2304" s="2" t="s">
        <v>2052</v>
      </c>
      <c r="S2304" s="2"/>
      <c r="T2304" s="2" t="s">
        <v>111</v>
      </c>
    </row>
    <row r="2305" spans="1:20" ht="14.25" customHeight="1">
      <c r="A2305" s="2" t="s">
        <v>30231</v>
      </c>
      <c r="B2305" s="2" t="s">
        <v>6083</v>
      </c>
      <c r="C2305" s="2" t="s">
        <v>4288</v>
      </c>
      <c r="D2305" s="2" t="s">
        <v>112</v>
      </c>
      <c r="E2305" s="2" t="s">
        <v>96</v>
      </c>
      <c r="F2305" s="2" t="s">
        <v>31267</v>
      </c>
      <c r="G2305" s="2" t="s">
        <v>2046</v>
      </c>
      <c r="H2305" s="2" t="s">
        <v>31268</v>
      </c>
      <c r="I2305" s="2"/>
      <c r="J2305" s="2"/>
      <c r="K2305" s="2"/>
      <c r="L2305" s="2"/>
      <c r="M2305" s="2" t="s">
        <v>1566</v>
      </c>
      <c r="N2305" s="2" t="s">
        <v>2058</v>
      </c>
      <c r="O2305" s="2" t="s">
        <v>2153</v>
      </c>
      <c r="P2305" s="2" t="s">
        <v>5133</v>
      </c>
      <c r="Q2305" s="2" t="s">
        <v>2051</v>
      </c>
      <c r="R2305" s="2" t="s">
        <v>2052</v>
      </c>
      <c r="S2305" s="2"/>
      <c r="T2305" s="2" t="s">
        <v>111</v>
      </c>
    </row>
    <row r="2306" spans="1:20" ht="14.25" customHeight="1">
      <c r="A2306" s="22" t="s">
        <v>30235</v>
      </c>
      <c r="B2306" s="22" t="s">
        <v>4335</v>
      </c>
      <c r="C2306" s="22" t="s">
        <v>5255</v>
      </c>
      <c r="D2306" s="22" t="s">
        <v>130</v>
      </c>
      <c r="E2306" s="22" t="s">
        <v>96</v>
      </c>
      <c r="F2306" s="22" t="s">
        <v>31269</v>
      </c>
      <c r="G2306" s="22" t="s">
        <v>2046</v>
      </c>
      <c r="H2306" s="22" t="s">
        <v>31270</v>
      </c>
      <c r="I2306" s="22"/>
      <c r="J2306" s="22"/>
      <c r="K2306" s="22"/>
      <c r="L2306" s="22"/>
      <c r="M2306" s="22" t="s">
        <v>1566</v>
      </c>
      <c r="N2306" s="22" t="s">
        <v>2058</v>
      </c>
      <c r="O2306" s="22" t="s">
        <v>2153</v>
      </c>
      <c r="P2306" s="22" t="s">
        <v>5454</v>
      </c>
      <c r="Q2306" s="22" t="s">
        <v>2051</v>
      </c>
      <c r="R2306" s="2" t="s">
        <v>2052</v>
      </c>
      <c r="S2306" s="2"/>
      <c r="T2306" s="2" t="s">
        <v>129</v>
      </c>
    </row>
    <row r="2307" spans="1:20" ht="14.25" customHeight="1">
      <c r="A2307" s="2" t="s">
        <v>30237</v>
      </c>
      <c r="B2307" s="2" t="s">
        <v>19588</v>
      </c>
      <c r="C2307" s="2" t="s">
        <v>31271</v>
      </c>
      <c r="D2307" s="2" t="s">
        <v>130</v>
      </c>
      <c r="E2307" s="2" t="s">
        <v>96</v>
      </c>
      <c r="F2307" s="2" t="s">
        <v>31272</v>
      </c>
      <c r="G2307" s="2" t="s">
        <v>2046</v>
      </c>
      <c r="H2307" s="2" t="s">
        <v>31273</v>
      </c>
      <c r="I2307" s="2"/>
      <c r="J2307" s="2"/>
      <c r="K2307" s="2"/>
      <c r="L2307" s="2"/>
      <c r="M2307" s="2" t="s">
        <v>59</v>
      </c>
      <c r="N2307" s="2" t="s">
        <v>2058</v>
      </c>
      <c r="O2307" s="2" t="s">
        <v>2101</v>
      </c>
      <c r="P2307" s="2" t="s">
        <v>5454</v>
      </c>
      <c r="Q2307" s="2" t="s">
        <v>2051</v>
      </c>
      <c r="R2307" s="2"/>
      <c r="S2307" s="2"/>
      <c r="T2307" s="2" t="s">
        <v>129</v>
      </c>
    </row>
    <row r="2308" spans="1:20" ht="14.25" customHeight="1">
      <c r="A2308" s="2" t="s">
        <v>30241</v>
      </c>
      <c r="B2308" s="2" t="s">
        <v>19308</v>
      </c>
      <c r="C2308" s="2" t="s">
        <v>31274</v>
      </c>
      <c r="D2308" s="2" t="s">
        <v>130</v>
      </c>
      <c r="E2308" s="2" t="s">
        <v>96</v>
      </c>
      <c r="F2308" s="2" t="s">
        <v>3656</v>
      </c>
      <c r="G2308" s="2" t="s">
        <v>2046</v>
      </c>
      <c r="H2308" s="2" t="s">
        <v>31275</v>
      </c>
      <c r="I2308" s="2"/>
      <c r="J2308" s="2"/>
      <c r="K2308" s="2"/>
      <c r="L2308" s="2"/>
      <c r="M2308" s="2" t="s">
        <v>1566</v>
      </c>
      <c r="N2308" s="2" t="s">
        <v>2058</v>
      </c>
      <c r="O2308" s="2" t="s">
        <v>2153</v>
      </c>
      <c r="P2308" s="2" t="s">
        <v>5454</v>
      </c>
      <c r="Q2308" s="2" t="s">
        <v>2051</v>
      </c>
      <c r="R2308" s="2" t="s">
        <v>2052</v>
      </c>
      <c r="S2308" s="2"/>
      <c r="T2308" s="2" t="s">
        <v>129</v>
      </c>
    </row>
    <row r="2309" spans="1:20" ht="14.25" customHeight="1">
      <c r="A2309" s="2" t="s">
        <v>30245</v>
      </c>
      <c r="B2309" s="2" t="s">
        <v>8339</v>
      </c>
      <c r="C2309" s="2" t="s">
        <v>31276</v>
      </c>
      <c r="D2309" s="2" t="s">
        <v>130</v>
      </c>
      <c r="E2309" s="2" t="s">
        <v>96</v>
      </c>
      <c r="F2309" s="2" t="s">
        <v>2583</v>
      </c>
      <c r="G2309" s="2" t="s">
        <v>2046</v>
      </c>
      <c r="H2309" s="2" t="s">
        <v>31277</v>
      </c>
      <c r="I2309" s="2"/>
      <c r="J2309" s="2"/>
      <c r="K2309" s="2"/>
      <c r="L2309" s="2"/>
      <c r="M2309" s="2" t="s">
        <v>59</v>
      </c>
      <c r="N2309" s="2" t="s">
        <v>2058</v>
      </c>
      <c r="O2309" s="2" t="s">
        <v>2583</v>
      </c>
      <c r="P2309" s="2" t="s">
        <v>5454</v>
      </c>
      <c r="Q2309" s="2" t="s">
        <v>2051</v>
      </c>
      <c r="R2309" s="2"/>
      <c r="S2309" s="2"/>
      <c r="T2309" s="2" t="s">
        <v>129</v>
      </c>
    </row>
    <row r="2310" spans="1:20" ht="14.25" customHeight="1">
      <c r="A2310" s="2" t="s">
        <v>30249</v>
      </c>
      <c r="B2310" s="2" t="s">
        <v>31278</v>
      </c>
      <c r="C2310" s="2" t="s">
        <v>5874</v>
      </c>
      <c r="D2310" s="2" t="s">
        <v>130</v>
      </c>
      <c r="E2310" s="2" t="s">
        <v>96</v>
      </c>
      <c r="F2310" s="2" t="s">
        <v>31279</v>
      </c>
      <c r="G2310" s="2" t="s">
        <v>2046</v>
      </c>
      <c r="H2310" s="2" t="s">
        <v>31280</v>
      </c>
      <c r="I2310" s="2"/>
      <c r="J2310" s="2"/>
      <c r="K2310" s="2"/>
      <c r="L2310" s="2"/>
      <c r="M2310" s="2" t="s">
        <v>1566</v>
      </c>
      <c r="N2310" s="2" t="s">
        <v>2048</v>
      </c>
      <c r="O2310" s="2" t="s">
        <v>2179</v>
      </c>
      <c r="P2310" s="2" t="s">
        <v>5454</v>
      </c>
      <c r="Q2310" s="2" t="s">
        <v>2051</v>
      </c>
      <c r="R2310" s="2" t="s">
        <v>2052</v>
      </c>
      <c r="S2310" s="2"/>
      <c r="T2310" s="2" t="s">
        <v>129</v>
      </c>
    </row>
    <row r="2311" spans="1:20" ht="14.25" customHeight="1">
      <c r="A2311" s="2" t="s">
        <v>30253</v>
      </c>
      <c r="B2311" s="2" t="s">
        <v>30584</v>
      </c>
      <c r="C2311" s="2" t="s">
        <v>31281</v>
      </c>
      <c r="D2311" s="2" t="s">
        <v>130</v>
      </c>
      <c r="E2311" s="2" t="s">
        <v>96</v>
      </c>
      <c r="F2311" s="2" t="s">
        <v>7825</v>
      </c>
      <c r="G2311" s="2" t="s">
        <v>2046</v>
      </c>
      <c r="H2311" s="2" t="s">
        <v>31282</v>
      </c>
      <c r="I2311" s="2"/>
      <c r="J2311" s="2" t="s">
        <v>30257</v>
      </c>
      <c r="K2311" s="2"/>
      <c r="L2311" s="2"/>
      <c r="M2311" s="2" t="s">
        <v>1566</v>
      </c>
      <c r="N2311" s="2" t="s">
        <v>2048</v>
      </c>
      <c r="O2311" s="2" t="s">
        <v>2199</v>
      </c>
      <c r="P2311" s="2" t="s">
        <v>31283</v>
      </c>
      <c r="Q2311" s="2" t="s">
        <v>2051</v>
      </c>
      <c r="R2311" s="2" t="s">
        <v>2200</v>
      </c>
      <c r="S2311" s="2"/>
      <c r="T2311" s="2" t="s">
        <v>129</v>
      </c>
    </row>
    <row r="2312" spans="1:20" ht="14.25" customHeight="1">
      <c r="A2312" s="2" t="s">
        <v>30258</v>
      </c>
      <c r="B2312" s="2" t="s">
        <v>5135</v>
      </c>
      <c r="C2312" s="2" t="s">
        <v>31284</v>
      </c>
      <c r="D2312" s="2" t="s">
        <v>437</v>
      </c>
      <c r="E2312" s="2" t="s">
        <v>96</v>
      </c>
      <c r="F2312" s="2" t="s">
        <v>10449</v>
      </c>
      <c r="G2312" s="2" t="s">
        <v>2046</v>
      </c>
      <c r="H2312" s="2" t="s">
        <v>31285</v>
      </c>
      <c r="I2312" s="2"/>
      <c r="J2312" s="2"/>
      <c r="K2312" s="2"/>
      <c r="L2312" s="2"/>
      <c r="M2312" s="2" t="s">
        <v>1566</v>
      </c>
      <c r="N2312" s="2" t="s">
        <v>2058</v>
      </c>
      <c r="O2312" s="2" t="s">
        <v>2093</v>
      </c>
      <c r="P2312" s="2" t="s">
        <v>6243</v>
      </c>
      <c r="Q2312" s="2" t="s">
        <v>2051</v>
      </c>
      <c r="R2312" s="2" t="s">
        <v>2067</v>
      </c>
      <c r="S2312" s="2"/>
      <c r="T2312" s="2" t="s">
        <v>436</v>
      </c>
    </row>
    <row r="2313" spans="1:20" ht="14.25" customHeight="1">
      <c r="A2313" s="2" t="s">
        <v>30260</v>
      </c>
      <c r="B2313" s="2" t="s">
        <v>31286</v>
      </c>
      <c r="C2313" s="2" t="s">
        <v>3880</v>
      </c>
      <c r="D2313" s="2" t="s">
        <v>437</v>
      </c>
      <c r="E2313" s="2" t="s">
        <v>96</v>
      </c>
      <c r="F2313" s="2" t="s">
        <v>31287</v>
      </c>
      <c r="G2313" s="2" t="s">
        <v>2046</v>
      </c>
      <c r="H2313" s="2" t="s">
        <v>31288</v>
      </c>
      <c r="I2313" s="2"/>
      <c r="J2313" s="2"/>
      <c r="K2313" s="2"/>
      <c r="L2313" s="2"/>
      <c r="M2313" s="2" t="s">
        <v>1566</v>
      </c>
      <c r="N2313" s="2" t="s">
        <v>2058</v>
      </c>
      <c r="O2313" s="2" t="s">
        <v>2259</v>
      </c>
      <c r="P2313" s="2" t="s">
        <v>6243</v>
      </c>
      <c r="Q2313" s="2" t="s">
        <v>2051</v>
      </c>
      <c r="R2313" s="2" t="s">
        <v>2067</v>
      </c>
      <c r="S2313" s="2"/>
      <c r="T2313" s="2" t="s">
        <v>436</v>
      </c>
    </row>
    <row r="2314" spans="1:20" ht="14.25" customHeight="1">
      <c r="A2314" s="2" t="s">
        <v>30264</v>
      </c>
      <c r="B2314" s="2" t="s">
        <v>3651</v>
      </c>
      <c r="C2314" s="2" t="s">
        <v>31289</v>
      </c>
      <c r="D2314" s="2" t="s">
        <v>234</v>
      </c>
      <c r="E2314" s="2" t="s">
        <v>96</v>
      </c>
      <c r="F2314" s="2" t="s">
        <v>31290</v>
      </c>
      <c r="G2314" s="2" t="s">
        <v>2046</v>
      </c>
      <c r="H2314" s="2" t="s">
        <v>31291</v>
      </c>
      <c r="I2314" s="2"/>
      <c r="J2314" s="2"/>
      <c r="K2314" s="2"/>
      <c r="L2314" s="2"/>
      <c r="M2314" s="2" t="s">
        <v>1566</v>
      </c>
      <c r="N2314" s="2" t="s">
        <v>2058</v>
      </c>
      <c r="O2314" s="2" t="s">
        <v>2153</v>
      </c>
      <c r="P2314" s="2" t="s">
        <v>31258</v>
      </c>
      <c r="Q2314" s="2" t="s">
        <v>2051</v>
      </c>
      <c r="R2314" s="2" t="s">
        <v>2052</v>
      </c>
      <c r="S2314" s="2"/>
      <c r="T2314" s="2" t="s">
        <v>233</v>
      </c>
    </row>
    <row r="2315" spans="1:20" ht="14.25" customHeight="1">
      <c r="A2315" s="2" t="s">
        <v>21290</v>
      </c>
      <c r="B2315" s="2" t="s">
        <v>31292</v>
      </c>
      <c r="C2315" s="2" t="s">
        <v>9653</v>
      </c>
      <c r="D2315" s="2" t="s">
        <v>234</v>
      </c>
      <c r="E2315" s="2" t="s">
        <v>96</v>
      </c>
      <c r="F2315" s="2" t="s">
        <v>31293</v>
      </c>
      <c r="G2315" s="2" t="s">
        <v>2046</v>
      </c>
      <c r="H2315" s="2" t="s">
        <v>31294</v>
      </c>
      <c r="I2315" s="2"/>
      <c r="J2315" s="2"/>
      <c r="K2315" s="2"/>
      <c r="L2315" s="2"/>
      <c r="M2315" s="2" t="s">
        <v>1566</v>
      </c>
      <c r="N2315" s="2" t="s">
        <v>2058</v>
      </c>
      <c r="O2315" s="2" t="s">
        <v>2153</v>
      </c>
      <c r="P2315" s="2" t="s">
        <v>5133</v>
      </c>
      <c r="Q2315" s="2" t="s">
        <v>2051</v>
      </c>
      <c r="R2315" s="2" t="s">
        <v>2200</v>
      </c>
      <c r="S2315" s="2"/>
      <c r="T2315" s="2" t="s">
        <v>233</v>
      </c>
    </row>
    <row r="2316" spans="1:20" ht="14.25" customHeight="1">
      <c r="A2316" s="2" t="s">
        <v>30269</v>
      </c>
      <c r="B2316" s="2" t="s">
        <v>3793</v>
      </c>
      <c r="C2316" s="2" t="s">
        <v>3405</v>
      </c>
      <c r="D2316" s="2" t="s">
        <v>407</v>
      </c>
      <c r="E2316" s="2" t="s">
        <v>96</v>
      </c>
      <c r="F2316" s="2" t="s">
        <v>31295</v>
      </c>
      <c r="G2316" s="2" t="s">
        <v>2046</v>
      </c>
      <c r="H2316" s="2" t="s">
        <v>31296</v>
      </c>
      <c r="I2316" s="2"/>
      <c r="J2316" s="2"/>
      <c r="K2316" s="2"/>
      <c r="L2316" s="2"/>
      <c r="M2316" s="2" t="s">
        <v>1566</v>
      </c>
      <c r="N2316" s="2" t="s">
        <v>2058</v>
      </c>
      <c r="O2316" s="2" t="s">
        <v>2093</v>
      </c>
      <c r="P2316" s="2" t="s">
        <v>5133</v>
      </c>
      <c r="Q2316" s="2" t="s">
        <v>2051</v>
      </c>
      <c r="R2316" s="2" t="s">
        <v>2067</v>
      </c>
      <c r="S2316" s="2"/>
      <c r="T2316" s="2" t="s">
        <v>406</v>
      </c>
    </row>
    <row r="2317" spans="1:20" ht="14.25" customHeight="1">
      <c r="A2317" s="2" t="s">
        <v>30272</v>
      </c>
      <c r="B2317" s="2" t="s">
        <v>19015</v>
      </c>
      <c r="C2317" s="2" t="s">
        <v>2580</v>
      </c>
      <c r="D2317" s="2" t="s">
        <v>270</v>
      </c>
      <c r="E2317" s="2" t="s">
        <v>96</v>
      </c>
      <c r="F2317" s="2" t="s">
        <v>2473</v>
      </c>
      <c r="G2317" s="2" t="s">
        <v>2046</v>
      </c>
      <c r="H2317" s="2" t="s">
        <v>31297</v>
      </c>
      <c r="I2317" s="2"/>
      <c r="J2317" s="2"/>
      <c r="K2317" s="2"/>
      <c r="L2317" s="2"/>
      <c r="M2317" s="2" t="s">
        <v>59</v>
      </c>
      <c r="N2317" s="2" t="s">
        <v>2048</v>
      </c>
      <c r="O2317" s="2" t="s">
        <v>2301</v>
      </c>
      <c r="P2317" s="2" t="s">
        <v>5454</v>
      </c>
      <c r="Q2317" s="2" t="s">
        <v>2051</v>
      </c>
      <c r="R2317" s="2" t="s">
        <v>2067</v>
      </c>
      <c r="S2317" s="2"/>
      <c r="T2317" s="2" t="s">
        <v>269</v>
      </c>
    </row>
    <row r="2318" spans="1:20" ht="14.25" customHeight="1">
      <c r="A2318" s="2" t="s">
        <v>30275</v>
      </c>
      <c r="B2318" s="2" t="s">
        <v>31298</v>
      </c>
      <c r="C2318" s="2" t="s">
        <v>31299</v>
      </c>
      <c r="D2318" s="2" t="s">
        <v>270</v>
      </c>
      <c r="E2318" s="2" t="s">
        <v>96</v>
      </c>
      <c r="F2318" s="2" t="s">
        <v>2090</v>
      </c>
      <c r="G2318" s="2" t="s">
        <v>2046</v>
      </c>
      <c r="H2318" s="2" t="s">
        <v>31300</v>
      </c>
      <c r="I2318" s="2"/>
      <c r="J2318" s="2"/>
      <c r="K2318" s="2"/>
      <c r="L2318" s="2"/>
      <c r="M2318" s="2" t="s">
        <v>1566</v>
      </c>
      <c r="N2318" s="2" t="s">
        <v>2058</v>
      </c>
      <c r="O2318" s="2" t="s">
        <v>2093</v>
      </c>
      <c r="P2318" s="2" t="s">
        <v>31258</v>
      </c>
      <c r="Q2318" s="2" t="s">
        <v>2051</v>
      </c>
      <c r="R2318" s="2" t="s">
        <v>2067</v>
      </c>
      <c r="S2318" s="2"/>
      <c r="T2318" s="2" t="s">
        <v>269</v>
      </c>
    </row>
    <row r="2319" spans="1:20" ht="14.25" customHeight="1">
      <c r="A2319" s="2" t="s">
        <v>21294</v>
      </c>
      <c r="B2319" s="2" t="s">
        <v>4551</v>
      </c>
      <c r="C2319" s="2" t="s">
        <v>17327</v>
      </c>
      <c r="D2319" s="2" t="s">
        <v>314</v>
      </c>
      <c r="E2319" s="2" t="s">
        <v>96</v>
      </c>
      <c r="F2319" s="2" t="s">
        <v>31301</v>
      </c>
      <c r="G2319" s="2" t="s">
        <v>2046</v>
      </c>
      <c r="H2319" s="2" t="s">
        <v>31302</v>
      </c>
      <c r="I2319" s="2"/>
      <c r="J2319" s="2"/>
      <c r="K2319" s="2"/>
      <c r="L2319" s="2"/>
      <c r="M2319" s="2" t="s">
        <v>1566</v>
      </c>
      <c r="N2319" s="2" t="s">
        <v>2058</v>
      </c>
      <c r="O2319" s="2" t="s">
        <v>2093</v>
      </c>
      <c r="P2319" s="2" t="s">
        <v>2609</v>
      </c>
      <c r="Q2319" s="2" t="s">
        <v>2051</v>
      </c>
      <c r="R2319" s="2" t="s">
        <v>2067</v>
      </c>
      <c r="S2319" s="2"/>
      <c r="T2319" s="2" t="s">
        <v>313</v>
      </c>
    </row>
    <row r="2320" spans="1:20" ht="14.25" customHeight="1">
      <c r="A2320" s="2" t="s">
        <v>21297</v>
      </c>
      <c r="B2320" s="2" t="s">
        <v>3155</v>
      </c>
      <c r="C2320" s="2" t="s">
        <v>31303</v>
      </c>
      <c r="D2320" s="2" t="s">
        <v>290</v>
      </c>
      <c r="E2320" s="2" t="s">
        <v>96</v>
      </c>
      <c r="F2320" s="2" t="s">
        <v>2596</v>
      </c>
      <c r="G2320" s="2" t="s">
        <v>2046</v>
      </c>
      <c r="H2320" s="2" t="s">
        <v>31304</v>
      </c>
      <c r="I2320" s="2"/>
      <c r="J2320" s="2" t="s">
        <v>31305</v>
      </c>
      <c r="K2320" s="2"/>
      <c r="L2320" s="2"/>
      <c r="M2320" s="2" t="s">
        <v>1566</v>
      </c>
      <c r="N2320" s="2" t="s">
        <v>2058</v>
      </c>
      <c r="O2320" s="2" t="s">
        <v>2093</v>
      </c>
      <c r="P2320" s="2" t="s">
        <v>31306</v>
      </c>
      <c r="Q2320" s="2" t="s">
        <v>2051</v>
      </c>
      <c r="R2320" s="2" t="s">
        <v>2067</v>
      </c>
      <c r="S2320" s="2"/>
      <c r="T2320" s="2" t="s">
        <v>289</v>
      </c>
    </row>
    <row r="2321" spans="1:20" ht="14.25" customHeight="1">
      <c r="A2321" s="2" t="s">
        <v>30279</v>
      </c>
      <c r="B2321" s="2" t="s">
        <v>3176</v>
      </c>
      <c r="C2321" s="2" t="s">
        <v>31307</v>
      </c>
      <c r="D2321" s="2" t="s">
        <v>184</v>
      </c>
      <c r="E2321" s="2" t="s">
        <v>96</v>
      </c>
      <c r="F2321" s="2" t="s">
        <v>31308</v>
      </c>
      <c r="G2321" s="2" t="s">
        <v>2046</v>
      </c>
      <c r="H2321" s="2" t="s">
        <v>31309</v>
      </c>
      <c r="I2321" s="2"/>
      <c r="J2321" s="2"/>
      <c r="K2321" s="2"/>
      <c r="L2321" s="2"/>
      <c r="M2321" s="2" t="s">
        <v>1566</v>
      </c>
      <c r="N2321" s="2" t="s">
        <v>2058</v>
      </c>
      <c r="O2321" s="2" t="s">
        <v>2093</v>
      </c>
      <c r="P2321" s="2" t="s">
        <v>31258</v>
      </c>
      <c r="Q2321" s="2" t="s">
        <v>2051</v>
      </c>
      <c r="R2321" s="2" t="s">
        <v>2067</v>
      </c>
      <c r="S2321" s="2"/>
      <c r="T2321" s="2" t="s">
        <v>183</v>
      </c>
    </row>
    <row r="2322" spans="1:20" ht="14.25" customHeight="1">
      <c r="A2322" s="2" t="s">
        <v>30284</v>
      </c>
      <c r="B2322" s="2" t="s">
        <v>31310</v>
      </c>
      <c r="C2322" s="2" t="s">
        <v>3356</v>
      </c>
      <c r="D2322" s="2" t="s">
        <v>389</v>
      </c>
      <c r="E2322" s="2" t="s">
        <v>96</v>
      </c>
      <c r="F2322" s="2" t="s">
        <v>31311</v>
      </c>
      <c r="G2322" s="2" t="s">
        <v>2046</v>
      </c>
      <c r="H2322" s="2" t="s">
        <v>31312</v>
      </c>
      <c r="I2322" s="2"/>
      <c r="J2322" s="2"/>
      <c r="K2322" s="2"/>
      <c r="L2322" s="2"/>
      <c r="M2322" s="2" t="s">
        <v>1566</v>
      </c>
      <c r="N2322" s="2" t="s">
        <v>2048</v>
      </c>
      <c r="O2322" s="2" t="s">
        <v>2179</v>
      </c>
      <c r="P2322" s="2" t="s">
        <v>4630</v>
      </c>
      <c r="Q2322" s="2" t="s">
        <v>2051</v>
      </c>
      <c r="R2322" s="2" t="s">
        <v>2067</v>
      </c>
      <c r="S2322" s="2"/>
      <c r="T2322" s="2" t="s">
        <v>388</v>
      </c>
    </row>
    <row r="2323" spans="1:20" ht="14.25" customHeight="1">
      <c r="A2323" s="2" t="s">
        <v>30287</v>
      </c>
      <c r="B2323" s="2" t="s">
        <v>31124</v>
      </c>
      <c r="C2323" s="2" t="s">
        <v>31313</v>
      </c>
      <c r="D2323" s="2" t="s">
        <v>272</v>
      </c>
      <c r="E2323" s="2" t="s">
        <v>96</v>
      </c>
      <c r="F2323" s="2" t="s">
        <v>31314</v>
      </c>
      <c r="G2323" s="2" t="s">
        <v>2046</v>
      </c>
      <c r="H2323" s="2" t="s">
        <v>31315</v>
      </c>
      <c r="I2323" s="2"/>
      <c r="J2323" s="2"/>
      <c r="K2323" s="2"/>
      <c r="L2323" s="2"/>
      <c r="M2323" s="2" t="s">
        <v>1566</v>
      </c>
      <c r="N2323" s="2" t="s">
        <v>2048</v>
      </c>
      <c r="O2323" s="2" t="s">
        <v>2049</v>
      </c>
      <c r="P2323" s="2" t="s">
        <v>5133</v>
      </c>
      <c r="Q2323" s="2" t="s">
        <v>2051</v>
      </c>
      <c r="R2323" s="2" t="s">
        <v>2052</v>
      </c>
      <c r="S2323" s="2"/>
      <c r="T2323" s="2" t="s">
        <v>271</v>
      </c>
    </row>
    <row r="2324" spans="1:20" ht="14.25" customHeight="1">
      <c r="A2324" s="2" t="s">
        <v>30293</v>
      </c>
      <c r="B2324" s="2" t="s">
        <v>31316</v>
      </c>
      <c r="C2324" s="2" t="s">
        <v>31317</v>
      </c>
      <c r="D2324" s="2" t="s">
        <v>272</v>
      </c>
      <c r="E2324" s="2" t="s">
        <v>96</v>
      </c>
      <c r="F2324" s="2" t="s">
        <v>31314</v>
      </c>
      <c r="G2324" s="2" t="s">
        <v>2046</v>
      </c>
      <c r="H2324" s="2" t="s">
        <v>31318</v>
      </c>
      <c r="I2324" s="2"/>
      <c r="J2324" s="2"/>
      <c r="K2324" s="2"/>
      <c r="L2324" s="2"/>
      <c r="M2324" s="2" t="s">
        <v>1566</v>
      </c>
      <c r="N2324" s="2" t="s">
        <v>2048</v>
      </c>
      <c r="O2324" s="2" t="s">
        <v>2049</v>
      </c>
      <c r="P2324" s="2" t="s">
        <v>5133</v>
      </c>
      <c r="Q2324" s="2" t="s">
        <v>2051</v>
      </c>
      <c r="R2324" s="2" t="s">
        <v>2052</v>
      </c>
      <c r="S2324" s="2"/>
      <c r="T2324" s="2" t="s">
        <v>271</v>
      </c>
    </row>
    <row r="2325" spans="1:20" ht="14.25" customHeight="1">
      <c r="A2325" s="2" t="s">
        <v>30296</v>
      </c>
      <c r="B2325" s="2" t="s">
        <v>29644</v>
      </c>
      <c r="C2325" s="2" t="s">
        <v>29645</v>
      </c>
      <c r="D2325" s="2" t="s">
        <v>272</v>
      </c>
      <c r="E2325" s="2" t="s">
        <v>96</v>
      </c>
      <c r="F2325" s="2" t="s">
        <v>31319</v>
      </c>
      <c r="G2325" s="2" t="s">
        <v>2046</v>
      </c>
      <c r="H2325" s="2" t="s">
        <v>31320</v>
      </c>
      <c r="I2325" s="2"/>
      <c r="J2325" s="2"/>
      <c r="K2325" s="2"/>
      <c r="L2325" s="2"/>
      <c r="M2325" s="2" t="s">
        <v>1566</v>
      </c>
      <c r="N2325" s="2" t="s">
        <v>2058</v>
      </c>
      <c r="O2325" s="2" t="s">
        <v>2139</v>
      </c>
      <c r="P2325" s="2" t="s">
        <v>5133</v>
      </c>
      <c r="Q2325" s="2" t="s">
        <v>2051</v>
      </c>
      <c r="R2325" s="2" t="s">
        <v>2052</v>
      </c>
      <c r="S2325" s="2"/>
      <c r="T2325" s="2" t="s">
        <v>271</v>
      </c>
    </row>
    <row r="2326" spans="1:20" ht="14.25" customHeight="1">
      <c r="A2326" s="2" t="s">
        <v>21301</v>
      </c>
      <c r="B2326" s="2" t="s">
        <v>2500</v>
      </c>
      <c r="C2326" s="2" t="s">
        <v>31321</v>
      </c>
      <c r="D2326" s="2" t="s">
        <v>272</v>
      </c>
      <c r="E2326" s="2" t="s">
        <v>96</v>
      </c>
      <c r="F2326" s="2" t="s">
        <v>31322</v>
      </c>
      <c r="G2326" s="2" t="s">
        <v>2046</v>
      </c>
      <c r="H2326" s="2" t="s">
        <v>31323</v>
      </c>
      <c r="I2326" s="2"/>
      <c r="J2326" s="2"/>
      <c r="K2326" s="2"/>
      <c r="L2326" s="2"/>
      <c r="M2326" s="2" t="s">
        <v>1566</v>
      </c>
      <c r="N2326" s="2" t="s">
        <v>2058</v>
      </c>
      <c r="O2326" s="2" t="s">
        <v>2120</v>
      </c>
      <c r="P2326" s="2" t="s">
        <v>5133</v>
      </c>
      <c r="Q2326" s="2" t="s">
        <v>2051</v>
      </c>
      <c r="R2326" s="2" t="s">
        <v>2067</v>
      </c>
      <c r="S2326" s="2"/>
      <c r="T2326" s="2" t="s">
        <v>271</v>
      </c>
    </row>
    <row r="2327" spans="1:20" ht="14.25" customHeight="1">
      <c r="A2327" s="2" t="s">
        <v>21306</v>
      </c>
      <c r="B2327" s="2" t="s">
        <v>13456</v>
      </c>
      <c r="C2327" s="2" t="s">
        <v>19402</v>
      </c>
      <c r="D2327" s="2" t="s">
        <v>472</v>
      </c>
      <c r="E2327" s="2" t="s">
        <v>264</v>
      </c>
      <c r="F2327" s="2" t="s">
        <v>4810</v>
      </c>
      <c r="G2327" s="2" t="s">
        <v>2046</v>
      </c>
      <c r="H2327" s="2" t="s">
        <v>31324</v>
      </c>
      <c r="I2327" s="2"/>
      <c r="J2327" s="2"/>
      <c r="K2327" s="2"/>
      <c r="L2327" s="2"/>
      <c r="M2327" s="2" t="s">
        <v>1566</v>
      </c>
      <c r="N2327" s="2" t="s">
        <v>2058</v>
      </c>
      <c r="O2327" s="2" t="s">
        <v>2153</v>
      </c>
      <c r="P2327" s="2" t="s">
        <v>2609</v>
      </c>
      <c r="Q2327" s="2" t="s">
        <v>2051</v>
      </c>
      <c r="R2327" s="2" t="s">
        <v>2052</v>
      </c>
      <c r="S2327" s="2"/>
      <c r="T2327" s="2" t="s">
        <v>471</v>
      </c>
    </row>
    <row r="2328" spans="1:20" ht="14.25" customHeight="1">
      <c r="A2328" s="2" t="s">
        <v>30299</v>
      </c>
      <c r="B2328" s="2" t="s">
        <v>4682</v>
      </c>
      <c r="C2328" s="2" t="s">
        <v>31325</v>
      </c>
      <c r="D2328" s="2" t="s">
        <v>472</v>
      </c>
      <c r="E2328" s="2" t="s">
        <v>264</v>
      </c>
      <c r="F2328" s="2" t="s">
        <v>31326</v>
      </c>
      <c r="G2328" s="2" t="s">
        <v>2046</v>
      </c>
      <c r="H2328" s="2" t="s">
        <v>31327</v>
      </c>
      <c r="I2328" s="2"/>
      <c r="J2328" s="2"/>
      <c r="K2328" s="2"/>
      <c r="L2328" s="2" t="s">
        <v>23385</v>
      </c>
      <c r="M2328" s="2" t="s">
        <v>1566</v>
      </c>
      <c r="N2328" s="2" t="s">
        <v>2058</v>
      </c>
      <c r="O2328" s="2" t="s">
        <v>2093</v>
      </c>
      <c r="P2328" s="2" t="s">
        <v>2609</v>
      </c>
      <c r="Q2328" s="2" t="s">
        <v>2051</v>
      </c>
      <c r="R2328" s="2" t="s">
        <v>2067</v>
      </c>
      <c r="S2328" s="2"/>
      <c r="T2328" s="2" t="s">
        <v>471</v>
      </c>
    </row>
    <row r="2329" spans="1:20" ht="14.25" customHeight="1"/>
    <row r="2330" spans="1:20" ht="14.25" customHeight="1"/>
    <row r="2331" spans="1:20" ht="14.25" customHeight="1"/>
    <row r="2332" spans="1:20" ht="14.25" customHeight="1"/>
    <row r="2333" spans="1:20" ht="14.25" customHeight="1"/>
    <row r="2334" spans="1:20" ht="14.25" customHeight="1"/>
    <row r="2335" spans="1:20" ht="14.25" customHeight="1"/>
    <row r="2336" spans="1:20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</sheetData>
  <autoFilter ref="A1:T2328" xr:uid="{00000000-0009-0000-0000-00000A000000}">
    <sortState xmlns:xlrd2="http://schemas.microsoft.com/office/spreadsheetml/2017/richdata2" ref="A2:T2328">
      <sortCondition ref="A2:A2328"/>
    </sortState>
  </autoFilter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8860B"/>
  </sheetPr>
  <dimension ref="A1:T1358"/>
  <sheetViews>
    <sheetView topLeftCell="G1" zoomScaleNormal="100" workbookViewId="0">
      <pane ySplit="1" topLeftCell="A1355" activePane="bottomLeft" state="frozen"/>
      <selection pane="bottomLeft" activeCell="L1364" sqref="L1364"/>
      <selection activeCell="G1" sqref="G1"/>
    </sheetView>
  </sheetViews>
  <sheetFormatPr defaultColWidth="8.7109375" defaultRowHeight="14.45"/>
  <cols>
    <col min="1" max="1" width="36.42578125" customWidth="1"/>
    <col min="2" max="4" width="25.42578125" customWidth="1"/>
    <col min="6" max="8" width="34.5703125" customWidth="1"/>
    <col min="18" max="18" width="15" customWidth="1"/>
    <col min="19" max="19" width="17" customWidth="1"/>
    <col min="20" max="20" width="34" customWidth="1"/>
  </cols>
  <sheetData>
    <row r="1" spans="1:20" ht="14.25" customHeight="1">
      <c r="A1" s="24" t="s">
        <v>2028</v>
      </c>
      <c r="B1" s="24" t="s">
        <v>2029</v>
      </c>
      <c r="C1" s="24" t="s">
        <v>2030</v>
      </c>
      <c r="D1" s="24" t="s">
        <v>2031</v>
      </c>
      <c r="E1" s="24" t="s">
        <v>2032</v>
      </c>
      <c r="F1" s="24" t="s">
        <v>1631</v>
      </c>
      <c r="G1" s="24" t="s">
        <v>23</v>
      </c>
      <c r="H1" s="24" t="s">
        <v>2033</v>
      </c>
      <c r="I1" s="24" t="s">
        <v>2034</v>
      </c>
      <c r="J1" s="24" t="s">
        <v>2035</v>
      </c>
      <c r="K1" s="24" t="s">
        <v>2036</v>
      </c>
      <c r="L1" s="24" t="s">
        <v>2037</v>
      </c>
      <c r="M1" s="24" t="s">
        <v>19</v>
      </c>
      <c r="N1" s="24" t="s">
        <v>2038</v>
      </c>
      <c r="O1" s="24" t="s">
        <v>2039</v>
      </c>
      <c r="P1" s="24" t="s">
        <v>2040</v>
      </c>
      <c r="Q1" s="24" t="s">
        <v>29</v>
      </c>
      <c r="R1" s="15" t="s">
        <v>21</v>
      </c>
      <c r="S1" s="15" t="s">
        <v>2041</v>
      </c>
      <c r="T1" s="15" t="s">
        <v>25</v>
      </c>
    </row>
    <row r="2" spans="1:20" ht="14.25" customHeight="1">
      <c r="A2" s="2" t="s">
        <v>31328</v>
      </c>
      <c r="B2" s="2" t="s">
        <v>11418</v>
      </c>
      <c r="C2" s="2" t="s">
        <v>3996</v>
      </c>
      <c r="D2" s="2" t="s">
        <v>118</v>
      </c>
      <c r="E2" s="2" t="s">
        <v>96</v>
      </c>
      <c r="F2" s="2" t="s">
        <v>31329</v>
      </c>
      <c r="G2" s="2" t="s">
        <v>2046</v>
      </c>
      <c r="H2" s="2" t="s">
        <v>31330</v>
      </c>
      <c r="I2" s="2"/>
      <c r="J2" s="2"/>
      <c r="K2" s="2"/>
      <c r="L2" s="2"/>
      <c r="M2" s="2" t="s">
        <v>1566</v>
      </c>
      <c r="N2" s="2" t="s">
        <v>2058</v>
      </c>
      <c r="O2" s="2" t="s">
        <v>2153</v>
      </c>
      <c r="P2" s="2" t="s">
        <v>31331</v>
      </c>
      <c r="Q2" s="2" t="s">
        <v>18419</v>
      </c>
      <c r="R2" s="2" t="s">
        <v>2052</v>
      </c>
      <c r="S2" s="2"/>
      <c r="T2" s="2" t="s">
        <v>117</v>
      </c>
    </row>
    <row r="3" spans="1:20" ht="14.25" customHeight="1">
      <c r="A3" s="2" t="s">
        <v>31332</v>
      </c>
      <c r="B3" s="2" t="s">
        <v>9765</v>
      </c>
      <c r="C3" s="2" t="s">
        <v>5621</v>
      </c>
      <c r="D3" s="2" t="s">
        <v>1434</v>
      </c>
      <c r="E3" s="2" t="s">
        <v>264</v>
      </c>
      <c r="F3" s="2" t="s">
        <v>3059</v>
      </c>
      <c r="G3" s="2" t="s">
        <v>2046</v>
      </c>
      <c r="H3" s="2" t="s">
        <v>31333</v>
      </c>
      <c r="I3" s="2"/>
      <c r="J3" s="2">
        <v>441453761121</v>
      </c>
      <c r="K3" s="2"/>
      <c r="L3" s="2"/>
      <c r="M3" s="2" t="s">
        <v>60</v>
      </c>
      <c r="N3" s="2" t="s">
        <v>2058</v>
      </c>
      <c r="O3" s="2" t="s">
        <v>2186</v>
      </c>
      <c r="P3" s="2" t="s">
        <v>21281</v>
      </c>
      <c r="Q3" s="2" t="s">
        <v>18419</v>
      </c>
      <c r="R3" s="2"/>
      <c r="S3" s="2"/>
      <c r="T3" s="2" t="s">
        <v>1433</v>
      </c>
    </row>
    <row r="4" spans="1:20" ht="14.25" customHeight="1">
      <c r="A4" s="2" t="s">
        <v>31334</v>
      </c>
      <c r="B4" s="2" t="s">
        <v>19732</v>
      </c>
      <c r="C4" s="2" t="s">
        <v>10551</v>
      </c>
      <c r="D4" s="2" t="s">
        <v>102</v>
      </c>
      <c r="E4" s="2" t="s">
        <v>96</v>
      </c>
      <c r="F4" s="2" t="s">
        <v>22255</v>
      </c>
      <c r="G4" s="2" t="s">
        <v>2046</v>
      </c>
      <c r="H4" s="2" t="s">
        <v>31335</v>
      </c>
      <c r="I4" s="2"/>
      <c r="J4" s="2"/>
      <c r="K4" s="2"/>
      <c r="L4" s="2"/>
      <c r="M4" s="2" t="s">
        <v>1566</v>
      </c>
      <c r="N4" s="2" t="s">
        <v>2058</v>
      </c>
      <c r="O4" s="2" t="s">
        <v>2153</v>
      </c>
      <c r="P4" s="2" t="s">
        <v>19455</v>
      </c>
      <c r="Q4" s="2" t="s">
        <v>18419</v>
      </c>
      <c r="R4" s="2" t="s">
        <v>2052</v>
      </c>
      <c r="S4" s="2"/>
      <c r="T4" s="2" t="s">
        <v>101</v>
      </c>
    </row>
    <row r="5" spans="1:20" ht="14.25" customHeight="1">
      <c r="A5" s="2" t="s">
        <v>31336</v>
      </c>
      <c r="B5" s="2" t="s">
        <v>19732</v>
      </c>
      <c r="C5" s="2" t="s">
        <v>6134</v>
      </c>
      <c r="D5" s="2" t="s">
        <v>102</v>
      </c>
      <c r="E5" s="2" t="s">
        <v>96</v>
      </c>
      <c r="F5" s="2" t="s">
        <v>31337</v>
      </c>
      <c r="G5" s="2" t="s">
        <v>2046</v>
      </c>
      <c r="H5" s="2" t="s">
        <v>31338</v>
      </c>
      <c r="I5" s="2"/>
      <c r="J5" s="2"/>
      <c r="K5" s="2"/>
      <c r="L5" s="2"/>
      <c r="M5" s="2" t="s">
        <v>1566</v>
      </c>
      <c r="N5" s="2" t="s">
        <v>2048</v>
      </c>
      <c r="O5" s="2" t="s">
        <v>2179</v>
      </c>
      <c r="P5" s="2" t="s">
        <v>31339</v>
      </c>
      <c r="Q5" s="2" t="s">
        <v>18419</v>
      </c>
      <c r="R5" s="2" t="s">
        <v>2052</v>
      </c>
      <c r="S5" s="2"/>
      <c r="T5" s="2" t="s">
        <v>101</v>
      </c>
    </row>
    <row r="6" spans="1:20" ht="14.25" customHeight="1">
      <c r="A6" s="2" t="s">
        <v>31340</v>
      </c>
      <c r="B6" s="2" t="s">
        <v>19732</v>
      </c>
      <c r="C6" s="2" t="s">
        <v>8923</v>
      </c>
      <c r="D6" s="2" t="s">
        <v>146</v>
      </c>
      <c r="E6" s="2" t="s">
        <v>96</v>
      </c>
      <c r="F6" s="2" t="s">
        <v>24366</v>
      </c>
      <c r="G6" s="2" t="s">
        <v>2046</v>
      </c>
      <c r="H6" s="2" t="s">
        <v>31341</v>
      </c>
      <c r="I6" s="2"/>
      <c r="J6" s="2"/>
      <c r="K6" s="2"/>
      <c r="L6" s="2"/>
      <c r="M6" s="2" t="s">
        <v>59</v>
      </c>
      <c r="N6" s="2" t="s">
        <v>2058</v>
      </c>
      <c r="O6" s="2" t="s">
        <v>2583</v>
      </c>
      <c r="P6" s="2" t="s">
        <v>20535</v>
      </c>
      <c r="Q6" s="2" t="s">
        <v>18419</v>
      </c>
      <c r="R6" s="2"/>
      <c r="S6" s="2"/>
      <c r="T6" s="2" t="s">
        <v>145</v>
      </c>
    </row>
    <row r="7" spans="1:20" ht="14.25" customHeight="1">
      <c r="A7" s="2" t="s">
        <v>31342</v>
      </c>
      <c r="B7" s="2" t="s">
        <v>6785</v>
      </c>
      <c r="C7" s="2" t="s">
        <v>31343</v>
      </c>
      <c r="D7" s="2" t="s">
        <v>31344</v>
      </c>
      <c r="E7" s="2" t="s">
        <v>264</v>
      </c>
      <c r="F7" s="2" t="s">
        <v>2489</v>
      </c>
      <c r="G7" s="2" t="s">
        <v>23895</v>
      </c>
      <c r="H7" s="2" t="s">
        <v>31345</v>
      </c>
      <c r="I7" s="2"/>
      <c r="J7" s="2"/>
      <c r="K7" s="2"/>
      <c r="L7" s="2"/>
      <c r="M7" s="2" t="s">
        <v>60</v>
      </c>
      <c r="N7" s="2" t="s">
        <v>2058</v>
      </c>
      <c r="O7" s="2" t="s">
        <v>2491</v>
      </c>
      <c r="P7" s="2" t="s">
        <v>2609</v>
      </c>
      <c r="Q7" s="2" t="s">
        <v>18419</v>
      </c>
      <c r="R7" s="2"/>
      <c r="S7" s="2"/>
      <c r="T7" s="2" t="s">
        <v>31346</v>
      </c>
    </row>
    <row r="8" spans="1:20" ht="14.25" customHeight="1">
      <c r="A8" s="2" t="s">
        <v>31347</v>
      </c>
      <c r="B8" s="2" t="s">
        <v>31348</v>
      </c>
      <c r="C8" s="2" t="s">
        <v>31349</v>
      </c>
      <c r="D8" s="2" t="s">
        <v>120</v>
      </c>
      <c r="E8" s="2" t="s">
        <v>96</v>
      </c>
      <c r="F8" s="2" t="s">
        <v>21508</v>
      </c>
      <c r="G8" s="2" t="s">
        <v>2046</v>
      </c>
      <c r="H8" s="2" t="s">
        <v>31350</v>
      </c>
      <c r="I8" s="2"/>
      <c r="J8" s="2"/>
      <c r="K8" s="2"/>
      <c r="L8" s="2"/>
      <c r="M8" s="2" t="s">
        <v>1566</v>
      </c>
      <c r="N8" s="2" t="s">
        <v>2048</v>
      </c>
      <c r="O8" s="2" t="s">
        <v>2179</v>
      </c>
      <c r="P8" s="2" t="s">
        <v>31339</v>
      </c>
      <c r="Q8" s="2" t="s">
        <v>18419</v>
      </c>
      <c r="R8" s="2" t="s">
        <v>2052</v>
      </c>
      <c r="S8" s="2"/>
      <c r="T8" s="2" t="s">
        <v>119</v>
      </c>
    </row>
    <row r="9" spans="1:20" ht="14.25" customHeight="1">
      <c r="A9" s="2" t="s">
        <v>31351</v>
      </c>
      <c r="B9" s="2" t="s">
        <v>31352</v>
      </c>
      <c r="C9" s="2" t="s">
        <v>31353</v>
      </c>
      <c r="D9" s="2" t="s">
        <v>94</v>
      </c>
      <c r="E9" s="2" t="s">
        <v>96</v>
      </c>
      <c r="F9" s="2" t="s">
        <v>3656</v>
      </c>
      <c r="G9" s="2" t="s">
        <v>2046</v>
      </c>
      <c r="H9" s="2" t="s">
        <v>31354</v>
      </c>
      <c r="I9" s="2"/>
      <c r="J9" s="2"/>
      <c r="K9" s="2"/>
      <c r="L9" s="2"/>
      <c r="M9" s="2" t="s">
        <v>1566</v>
      </c>
      <c r="N9" s="2" t="s">
        <v>2058</v>
      </c>
      <c r="O9" s="2" t="s">
        <v>2153</v>
      </c>
      <c r="P9" s="2" t="s">
        <v>18583</v>
      </c>
      <c r="Q9" s="2" t="s">
        <v>18419</v>
      </c>
      <c r="R9" s="2" t="s">
        <v>2052</v>
      </c>
      <c r="S9" s="2"/>
      <c r="T9" s="2" t="s">
        <v>93</v>
      </c>
    </row>
    <row r="10" spans="1:20" ht="14.25" customHeight="1">
      <c r="A10" s="2" t="s">
        <v>31355</v>
      </c>
      <c r="B10" s="2" t="s">
        <v>5243</v>
      </c>
      <c r="C10" s="2" t="s">
        <v>31356</v>
      </c>
      <c r="D10" s="2" t="s">
        <v>102</v>
      </c>
      <c r="E10" s="2" t="s">
        <v>96</v>
      </c>
      <c r="F10" s="2" t="s">
        <v>31357</v>
      </c>
      <c r="G10" s="2" t="s">
        <v>2046</v>
      </c>
      <c r="H10" s="2" t="s">
        <v>31358</v>
      </c>
      <c r="I10" s="2"/>
      <c r="J10" s="2"/>
      <c r="K10" s="2"/>
      <c r="L10" s="2"/>
      <c r="M10" s="2" t="s">
        <v>1566</v>
      </c>
      <c r="N10" s="2" t="s">
        <v>2058</v>
      </c>
      <c r="O10" s="2" t="s">
        <v>2153</v>
      </c>
      <c r="P10" s="2" t="s">
        <v>31339</v>
      </c>
      <c r="Q10" s="2" t="s">
        <v>18419</v>
      </c>
      <c r="R10" s="2" t="s">
        <v>2052</v>
      </c>
      <c r="S10" s="2"/>
      <c r="T10" s="2" t="s">
        <v>101</v>
      </c>
    </row>
    <row r="11" spans="1:20" ht="14.25" customHeight="1">
      <c r="A11" s="2" t="s">
        <v>31359</v>
      </c>
      <c r="B11" s="2" t="s">
        <v>5243</v>
      </c>
      <c r="C11" s="2" t="s">
        <v>3222</v>
      </c>
      <c r="D11" s="2" t="s">
        <v>166</v>
      </c>
      <c r="E11" s="2" t="s">
        <v>96</v>
      </c>
      <c r="F11" s="2" t="s">
        <v>31360</v>
      </c>
      <c r="G11" s="2" t="s">
        <v>2046</v>
      </c>
      <c r="H11" s="2" t="s">
        <v>31361</v>
      </c>
      <c r="I11" s="2"/>
      <c r="J11" s="2"/>
      <c r="K11" s="2"/>
      <c r="L11" s="2"/>
      <c r="M11" s="2" t="s">
        <v>1566</v>
      </c>
      <c r="N11" s="2" t="s">
        <v>2058</v>
      </c>
      <c r="O11" s="2" t="s">
        <v>2145</v>
      </c>
      <c r="P11" s="2" t="s">
        <v>31362</v>
      </c>
      <c r="Q11" s="2" t="s">
        <v>18419</v>
      </c>
      <c r="R11" s="2" t="s">
        <v>2067</v>
      </c>
      <c r="S11" s="2"/>
      <c r="T11" s="2" t="s">
        <v>165</v>
      </c>
    </row>
    <row r="12" spans="1:20" ht="14.25" customHeight="1">
      <c r="A12" s="2" t="s">
        <v>31363</v>
      </c>
      <c r="B12" s="2" t="s">
        <v>5231</v>
      </c>
      <c r="C12" s="2" t="s">
        <v>3402</v>
      </c>
      <c r="D12" s="2" t="s">
        <v>108</v>
      </c>
      <c r="E12" s="2" t="s">
        <v>96</v>
      </c>
      <c r="F12" s="2" t="s">
        <v>21074</v>
      </c>
      <c r="G12" s="2" t="s">
        <v>2046</v>
      </c>
      <c r="H12" s="2" t="s">
        <v>31364</v>
      </c>
      <c r="I12" s="2"/>
      <c r="J12" s="2"/>
      <c r="K12" s="2"/>
      <c r="L12" s="2"/>
      <c r="M12" s="2" t="s">
        <v>1566</v>
      </c>
      <c r="N12" s="2" t="s">
        <v>2058</v>
      </c>
      <c r="O12" s="2" t="s">
        <v>2153</v>
      </c>
      <c r="P12" s="2" t="s">
        <v>3055</v>
      </c>
      <c r="Q12" s="2" t="s">
        <v>18419</v>
      </c>
      <c r="R12" s="2" t="s">
        <v>2052</v>
      </c>
      <c r="S12" s="2"/>
      <c r="T12" s="2" t="s">
        <v>107</v>
      </c>
    </row>
    <row r="13" spans="1:20" ht="14.25" customHeight="1">
      <c r="A13" s="2" t="s">
        <v>31365</v>
      </c>
      <c r="B13" s="2" t="s">
        <v>5231</v>
      </c>
      <c r="C13" s="2" t="s">
        <v>19998</v>
      </c>
      <c r="D13" s="2" t="s">
        <v>222</v>
      </c>
      <c r="E13" s="2" t="s">
        <v>96</v>
      </c>
      <c r="F13" s="2" t="s">
        <v>31366</v>
      </c>
      <c r="G13" s="2" t="s">
        <v>2046</v>
      </c>
      <c r="H13" s="2" t="s">
        <v>31367</v>
      </c>
      <c r="I13" s="2"/>
      <c r="J13" s="2"/>
      <c r="K13" s="2"/>
      <c r="L13" s="2"/>
      <c r="M13" s="2" t="s">
        <v>1566</v>
      </c>
      <c r="N13" s="2" t="s">
        <v>2048</v>
      </c>
      <c r="O13" s="2" t="s">
        <v>2179</v>
      </c>
      <c r="P13" s="2" t="s">
        <v>31362</v>
      </c>
      <c r="Q13" s="2" t="s">
        <v>18419</v>
      </c>
      <c r="R13" s="2" t="s">
        <v>2052</v>
      </c>
      <c r="S13" s="2"/>
      <c r="T13" s="2" t="s">
        <v>221</v>
      </c>
    </row>
    <row r="14" spans="1:20" ht="14.25" customHeight="1">
      <c r="A14" s="2" t="s">
        <v>31368</v>
      </c>
      <c r="B14" s="2" t="s">
        <v>5226</v>
      </c>
      <c r="C14" s="2" t="s">
        <v>31369</v>
      </c>
      <c r="D14" s="2" t="s">
        <v>110</v>
      </c>
      <c r="E14" s="2" t="s">
        <v>96</v>
      </c>
      <c r="F14" s="2" t="s">
        <v>4664</v>
      </c>
      <c r="G14" s="2" t="s">
        <v>2046</v>
      </c>
      <c r="H14" s="2" t="s">
        <v>31370</v>
      </c>
      <c r="I14" s="2"/>
      <c r="J14" s="2"/>
      <c r="K14" s="2"/>
      <c r="L14" s="2"/>
      <c r="M14" s="2" t="s">
        <v>1566</v>
      </c>
      <c r="N14" s="2" t="s">
        <v>2058</v>
      </c>
      <c r="O14" s="2" t="s">
        <v>2153</v>
      </c>
      <c r="P14" s="2" t="s">
        <v>3465</v>
      </c>
      <c r="Q14" s="2" t="s">
        <v>18419</v>
      </c>
      <c r="R14" s="2" t="s">
        <v>2052</v>
      </c>
      <c r="S14" s="2"/>
      <c r="T14" s="2" t="s">
        <v>109</v>
      </c>
    </row>
    <row r="15" spans="1:20" ht="14.25" customHeight="1">
      <c r="A15" s="2" t="s">
        <v>31371</v>
      </c>
      <c r="B15" s="2" t="s">
        <v>5378</v>
      </c>
      <c r="C15" s="2" t="s">
        <v>31372</v>
      </c>
      <c r="D15" s="2" t="s">
        <v>31373</v>
      </c>
      <c r="E15" s="2" t="s">
        <v>264</v>
      </c>
      <c r="F15" s="2" t="s">
        <v>4565</v>
      </c>
      <c r="G15" s="2" t="s">
        <v>2091</v>
      </c>
      <c r="H15" s="2" t="s">
        <v>31374</v>
      </c>
      <c r="I15" s="2"/>
      <c r="J15" s="2"/>
      <c r="K15" s="2"/>
      <c r="L15" s="2"/>
      <c r="M15" s="2" t="s">
        <v>1566</v>
      </c>
      <c r="N15" s="2" t="s">
        <v>2058</v>
      </c>
      <c r="O15" s="2" t="s">
        <v>2145</v>
      </c>
      <c r="P15" s="2" t="s">
        <v>20230</v>
      </c>
      <c r="Q15" s="2" t="s">
        <v>18419</v>
      </c>
      <c r="R15" s="2" t="s">
        <v>2067</v>
      </c>
      <c r="S15" s="2"/>
      <c r="T15" s="2" t="s">
        <v>31375</v>
      </c>
    </row>
    <row r="16" spans="1:20" ht="14.25" customHeight="1">
      <c r="A16" s="2" t="s">
        <v>31376</v>
      </c>
      <c r="B16" s="2" t="s">
        <v>2478</v>
      </c>
      <c r="C16" s="2" t="s">
        <v>31377</v>
      </c>
      <c r="D16" s="2" t="s">
        <v>31378</v>
      </c>
      <c r="E16" s="2" t="s">
        <v>264</v>
      </c>
      <c r="F16" s="2" t="s">
        <v>20785</v>
      </c>
      <c r="G16" s="2" t="s">
        <v>2091</v>
      </c>
      <c r="H16" s="2" t="s">
        <v>31379</v>
      </c>
      <c r="I16" s="2"/>
      <c r="J16" s="2"/>
      <c r="K16" s="2"/>
      <c r="L16" s="2"/>
      <c r="M16" s="2" t="s">
        <v>60</v>
      </c>
      <c r="N16" s="2" t="s">
        <v>2058</v>
      </c>
      <c r="O16" s="2" t="s">
        <v>2186</v>
      </c>
      <c r="P16" s="2" t="s">
        <v>2609</v>
      </c>
      <c r="Q16" s="2" t="s">
        <v>18419</v>
      </c>
      <c r="R16" s="2"/>
      <c r="S16" s="2"/>
      <c r="T16" s="2" t="s">
        <v>31380</v>
      </c>
    </row>
    <row r="17" spans="1:20" ht="14.25" customHeight="1">
      <c r="A17" s="2" t="s">
        <v>31381</v>
      </c>
      <c r="B17" s="2" t="s">
        <v>31382</v>
      </c>
      <c r="C17" s="2" t="s">
        <v>31383</v>
      </c>
      <c r="D17" s="2" t="s">
        <v>31384</v>
      </c>
      <c r="E17" s="2" t="s">
        <v>264</v>
      </c>
      <c r="F17" s="2" t="s">
        <v>31385</v>
      </c>
      <c r="G17" s="2" t="s">
        <v>2046</v>
      </c>
      <c r="H17" s="2" t="s">
        <v>31386</v>
      </c>
      <c r="I17" s="2"/>
      <c r="J17" s="2"/>
      <c r="K17" s="2"/>
      <c r="L17" s="2"/>
      <c r="M17" s="2" t="s">
        <v>1566</v>
      </c>
      <c r="N17" s="2" t="s">
        <v>2058</v>
      </c>
      <c r="O17" s="2" t="s">
        <v>2153</v>
      </c>
      <c r="P17" s="2" t="s">
        <v>2377</v>
      </c>
      <c r="Q17" s="2" t="s">
        <v>18419</v>
      </c>
      <c r="R17" s="2" t="s">
        <v>2200</v>
      </c>
      <c r="S17" s="2"/>
      <c r="T17" s="2" t="s">
        <v>297</v>
      </c>
    </row>
    <row r="18" spans="1:20" ht="14.25" customHeight="1">
      <c r="A18" s="2" t="s">
        <v>31387</v>
      </c>
      <c r="B18" s="2" t="s">
        <v>31388</v>
      </c>
      <c r="C18" s="2" t="s">
        <v>31389</v>
      </c>
      <c r="D18" s="2" t="s">
        <v>589</v>
      </c>
      <c r="E18" s="2" t="s">
        <v>264</v>
      </c>
      <c r="F18" s="2" t="s">
        <v>31390</v>
      </c>
      <c r="G18" s="2" t="s">
        <v>2046</v>
      </c>
      <c r="H18" s="2" t="s">
        <v>31391</v>
      </c>
      <c r="I18" s="2"/>
      <c r="J18" s="2"/>
      <c r="K18" s="2"/>
      <c r="L18" s="2"/>
      <c r="M18" s="2" t="s">
        <v>1566</v>
      </c>
      <c r="N18" s="2" t="s">
        <v>2058</v>
      </c>
      <c r="O18" s="2" t="s">
        <v>2145</v>
      </c>
      <c r="P18" s="2" t="s">
        <v>2323</v>
      </c>
      <c r="Q18" s="2" t="s">
        <v>18419</v>
      </c>
      <c r="R18" s="2" t="s">
        <v>2067</v>
      </c>
      <c r="S18" s="2"/>
      <c r="T18" s="2" t="s">
        <v>588</v>
      </c>
    </row>
    <row r="19" spans="1:20" ht="14.25" customHeight="1">
      <c r="A19" s="2" t="s">
        <v>31392</v>
      </c>
      <c r="B19" s="2" t="s">
        <v>31388</v>
      </c>
      <c r="C19" s="2" t="s">
        <v>7934</v>
      </c>
      <c r="D19" s="2" t="s">
        <v>94</v>
      </c>
      <c r="E19" s="2" t="s">
        <v>96</v>
      </c>
      <c r="F19" s="2" t="s">
        <v>4664</v>
      </c>
      <c r="G19" s="2" t="s">
        <v>2046</v>
      </c>
      <c r="H19" s="2" t="s">
        <v>31393</v>
      </c>
      <c r="I19" s="2"/>
      <c r="J19" s="2"/>
      <c r="K19" s="2"/>
      <c r="L19" s="2"/>
      <c r="M19" s="2" t="s">
        <v>1566</v>
      </c>
      <c r="N19" s="2" t="s">
        <v>2058</v>
      </c>
      <c r="O19" s="2" t="s">
        <v>2153</v>
      </c>
      <c r="P19" s="2" t="s">
        <v>18583</v>
      </c>
      <c r="Q19" s="2" t="s">
        <v>18419</v>
      </c>
      <c r="R19" s="2" t="s">
        <v>2052</v>
      </c>
      <c r="S19" s="2"/>
      <c r="T19" s="2" t="s">
        <v>93</v>
      </c>
    </row>
    <row r="20" spans="1:20" ht="14.25" customHeight="1">
      <c r="A20" s="2" t="s">
        <v>31394</v>
      </c>
      <c r="B20" s="2" t="s">
        <v>19878</v>
      </c>
      <c r="C20" s="2" t="s">
        <v>31395</v>
      </c>
      <c r="D20" s="2" t="s">
        <v>104</v>
      </c>
      <c r="E20" s="2" t="s">
        <v>96</v>
      </c>
      <c r="F20" s="2" t="s">
        <v>31396</v>
      </c>
      <c r="G20" s="2" t="s">
        <v>2046</v>
      </c>
      <c r="H20" s="2" t="s">
        <v>31397</v>
      </c>
      <c r="I20" s="2"/>
      <c r="J20" s="2"/>
      <c r="K20" s="2"/>
      <c r="L20" s="2"/>
      <c r="M20" s="2" t="s">
        <v>1566</v>
      </c>
      <c r="N20" s="2" t="s">
        <v>2048</v>
      </c>
      <c r="O20" s="2" t="s">
        <v>2179</v>
      </c>
      <c r="P20" s="2" t="s">
        <v>3055</v>
      </c>
      <c r="Q20" s="2" t="s">
        <v>18419</v>
      </c>
      <c r="R20" s="2" t="s">
        <v>2052</v>
      </c>
      <c r="S20" s="2"/>
      <c r="T20" s="2" t="s">
        <v>103</v>
      </c>
    </row>
    <row r="21" spans="1:20" ht="14.25" customHeight="1">
      <c r="A21" s="2" t="s">
        <v>31398</v>
      </c>
      <c r="B21" s="2" t="s">
        <v>31399</v>
      </c>
      <c r="C21" s="2" t="s">
        <v>31400</v>
      </c>
      <c r="D21" s="2" t="s">
        <v>22395</v>
      </c>
      <c r="E21" s="2" t="s">
        <v>96</v>
      </c>
      <c r="F21" s="2" t="s">
        <v>31401</v>
      </c>
      <c r="G21" s="2" t="s">
        <v>2404</v>
      </c>
      <c r="H21" s="2" t="s">
        <v>31402</v>
      </c>
      <c r="I21" s="2"/>
      <c r="J21" s="2"/>
      <c r="K21" s="2"/>
      <c r="L21" s="2"/>
      <c r="M21" s="2" t="s">
        <v>1566</v>
      </c>
      <c r="N21" s="2" t="s">
        <v>2058</v>
      </c>
      <c r="O21" s="2" t="s">
        <v>2120</v>
      </c>
      <c r="P21" s="2" t="s">
        <v>22398</v>
      </c>
      <c r="Q21" s="2" t="s">
        <v>18419</v>
      </c>
      <c r="R21" s="2" t="s">
        <v>2052</v>
      </c>
      <c r="S21" s="2"/>
      <c r="T21" s="2" t="s">
        <v>22399</v>
      </c>
    </row>
    <row r="22" spans="1:20" ht="14.25" customHeight="1">
      <c r="A22" s="2" t="s">
        <v>31403</v>
      </c>
      <c r="B22" s="2" t="s">
        <v>5190</v>
      </c>
      <c r="C22" s="2" t="s">
        <v>4740</v>
      </c>
      <c r="D22" s="2" t="s">
        <v>136</v>
      </c>
      <c r="E22" s="2" t="s">
        <v>96</v>
      </c>
      <c r="F22" s="2" t="s">
        <v>4664</v>
      </c>
      <c r="G22" s="2" t="s">
        <v>2046</v>
      </c>
      <c r="H22" s="2" t="s">
        <v>31404</v>
      </c>
      <c r="I22" s="2"/>
      <c r="J22" s="2"/>
      <c r="K22" s="2"/>
      <c r="L22" s="2"/>
      <c r="M22" s="2" t="s">
        <v>1566</v>
      </c>
      <c r="N22" s="2" t="s">
        <v>2058</v>
      </c>
      <c r="O22" s="2" t="s">
        <v>2153</v>
      </c>
      <c r="P22" s="2" t="s">
        <v>3055</v>
      </c>
      <c r="Q22" s="2" t="s">
        <v>18419</v>
      </c>
      <c r="R22" s="2" t="s">
        <v>2052</v>
      </c>
      <c r="S22" s="2"/>
      <c r="T22" s="2" t="s">
        <v>135</v>
      </c>
    </row>
    <row r="23" spans="1:20" ht="14.25" customHeight="1">
      <c r="A23" s="2" t="s">
        <v>31405</v>
      </c>
      <c r="B23" s="2" t="s">
        <v>31406</v>
      </c>
      <c r="C23" s="2" t="s">
        <v>31407</v>
      </c>
      <c r="D23" s="2" t="s">
        <v>136</v>
      </c>
      <c r="E23" s="2" t="s">
        <v>96</v>
      </c>
      <c r="F23" s="2" t="s">
        <v>31408</v>
      </c>
      <c r="G23" s="2" t="s">
        <v>2046</v>
      </c>
      <c r="H23" s="2" t="s">
        <v>31409</v>
      </c>
      <c r="I23" s="2"/>
      <c r="J23" s="2"/>
      <c r="K23" s="2"/>
      <c r="L23" s="2"/>
      <c r="M23" s="2" t="s">
        <v>1566</v>
      </c>
      <c r="N23" s="2" t="s">
        <v>2058</v>
      </c>
      <c r="O23" s="2" t="s">
        <v>2093</v>
      </c>
      <c r="P23" s="2" t="s">
        <v>3055</v>
      </c>
      <c r="Q23" s="2" t="s">
        <v>18419</v>
      </c>
      <c r="R23" s="2" t="s">
        <v>2067</v>
      </c>
      <c r="S23" s="2"/>
      <c r="T23" s="2" t="s">
        <v>135</v>
      </c>
    </row>
    <row r="24" spans="1:20" ht="14.25" customHeight="1">
      <c r="A24" s="2" t="s">
        <v>31410</v>
      </c>
      <c r="B24" s="2" t="s">
        <v>8617</v>
      </c>
      <c r="C24" s="2" t="s">
        <v>31411</v>
      </c>
      <c r="D24" s="2" t="s">
        <v>108</v>
      </c>
      <c r="E24" s="2" t="s">
        <v>96</v>
      </c>
      <c r="F24" s="2" t="s">
        <v>31412</v>
      </c>
      <c r="G24" s="2" t="s">
        <v>2046</v>
      </c>
      <c r="H24" s="2" t="s">
        <v>31413</v>
      </c>
      <c r="I24" s="2"/>
      <c r="J24" s="2"/>
      <c r="K24" s="2"/>
      <c r="L24" s="2"/>
      <c r="M24" s="2" t="s">
        <v>1566</v>
      </c>
      <c r="N24" s="2" t="s">
        <v>2058</v>
      </c>
      <c r="O24" s="2" t="s">
        <v>2153</v>
      </c>
      <c r="P24" s="2" t="s">
        <v>3055</v>
      </c>
      <c r="Q24" s="2" t="s">
        <v>18419</v>
      </c>
      <c r="R24" s="2" t="s">
        <v>2052</v>
      </c>
      <c r="S24" s="2"/>
      <c r="T24" s="2" t="s">
        <v>107</v>
      </c>
    </row>
    <row r="25" spans="1:20" ht="14.25" customHeight="1">
      <c r="A25" s="2" t="s">
        <v>31414</v>
      </c>
      <c r="B25" s="2" t="s">
        <v>8617</v>
      </c>
      <c r="C25" s="2" t="s">
        <v>31415</v>
      </c>
      <c r="D25" s="2" t="s">
        <v>146</v>
      </c>
      <c r="E25" s="2" t="s">
        <v>96</v>
      </c>
      <c r="F25" s="2" t="s">
        <v>31416</v>
      </c>
      <c r="G25" s="2" t="s">
        <v>2046</v>
      </c>
      <c r="H25" s="2" t="s">
        <v>31417</v>
      </c>
      <c r="I25" s="2"/>
      <c r="J25" s="2"/>
      <c r="K25" s="2"/>
      <c r="L25" s="2"/>
      <c r="M25" s="2" t="s">
        <v>1566</v>
      </c>
      <c r="N25" s="2" t="s">
        <v>2058</v>
      </c>
      <c r="O25" s="2" t="s">
        <v>2153</v>
      </c>
      <c r="P25" s="2" t="s">
        <v>18583</v>
      </c>
      <c r="Q25" s="2" t="s">
        <v>18419</v>
      </c>
      <c r="R25" s="2" t="s">
        <v>2052</v>
      </c>
      <c r="S25" s="2"/>
      <c r="T25" s="2" t="s">
        <v>145</v>
      </c>
    </row>
    <row r="26" spans="1:20" ht="14.25" customHeight="1">
      <c r="A26" s="2" t="s">
        <v>31418</v>
      </c>
      <c r="B26" s="2" t="s">
        <v>8617</v>
      </c>
      <c r="C26" s="2" t="s">
        <v>6735</v>
      </c>
      <c r="D26" s="2" t="s">
        <v>132</v>
      </c>
      <c r="E26" s="2" t="s">
        <v>96</v>
      </c>
      <c r="F26" s="2" t="s">
        <v>31419</v>
      </c>
      <c r="G26" s="2" t="s">
        <v>2046</v>
      </c>
      <c r="H26" s="2" t="s">
        <v>31420</v>
      </c>
      <c r="I26" s="2"/>
      <c r="J26" s="2"/>
      <c r="K26" s="2"/>
      <c r="L26" s="2"/>
      <c r="M26" s="2" t="s">
        <v>1566</v>
      </c>
      <c r="N26" s="2" t="s">
        <v>2058</v>
      </c>
      <c r="O26" s="2" t="s">
        <v>2704</v>
      </c>
      <c r="P26" s="2" t="s">
        <v>21539</v>
      </c>
      <c r="Q26" s="2" t="s">
        <v>18419</v>
      </c>
      <c r="R26" s="2" t="s">
        <v>2052</v>
      </c>
      <c r="S26" s="2"/>
      <c r="T26" s="2" t="s">
        <v>131</v>
      </c>
    </row>
    <row r="27" spans="1:20" ht="14.25" customHeight="1">
      <c r="A27" s="2" t="s">
        <v>31421</v>
      </c>
      <c r="B27" s="2" t="s">
        <v>5178</v>
      </c>
      <c r="C27" s="2" t="s">
        <v>3150</v>
      </c>
      <c r="D27" s="2" t="s">
        <v>216</v>
      </c>
      <c r="E27" s="2" t="s">
        <v>96</v>
      </c>
      <c r="F27" s="2" t="s">
        <v>22466</v>
      </c>
      <c r="G27" s="2" t="s">
        <v>2046</v>
      </c>
      <c r="H27" s="2" t="s">
        <v>31422</v>
      </c>
      <c r="I27" s="2"/>
      <c r="J27" s="2"/>
      <c r="K27" s="2"/>
      <c r="L27" s="2"/>
      <c r="M27" s="2" t="s">
        <v>1566</v>
      </c>
      <c r="N27" s="2" t="s">
        <v>2058</v>
      </c>
      <c r="O27" s="2" t="s">
        <v>2153</v>
      </c>
      <c r="P27" s="2" t="s">
        <v>31423</v>
      </c>
      <c r="Q27" s="2" t="s">
        <v>18419</v>
      </c>
      <c r="R27" s="2" t="s">
        <v>2052</v>
      </c>
      <c r="S27" s="2"/>
      <c r="T27" s="2" t="s">
        <v>215</v>
      </c>
    </row>
    <row r="28" spans="1:20" ht="14.25" customHeight="1">
      <c r="A28" s="2" t="s">
        <v>31424</v>
      </c>
      <c r="B28" s="2" t="s">
        <v>5168</v>
      </c>
      <c r="C28" s="2" t="s">
        <v>31425</v>
      </c>
      <c r="D28" s="2" t="s">
        <v>148</v>
      </c>
      <c r="E28" s="2" t="s">
        <v>96</v>
      </c>
      <c r="F28" s="2" t="s">
        <v>31426</v>
      </c>
      <c r="G28" s="2" t="s">
        <v>2046</v>
      </c>
      <c r="H28" s="2" t="s">
        <v>31427</v>
      </c>
      <c r="I28" s="2"/>
      <c r="J28" s="2"/>
      <c r="K28" s="2"/>
      <c r="L28" s="2"/>
      <c r="M28" s="2" t="s">
        <v>1566</v>
      </c>
      <c r="N28" s="2" t="s">
        <v>2058</v>
      </c>
      <c r="O28" s="2" t="s">
        <v>2153</v>
      </c>
      <c r="P28" s="2" t="s">
        <v>31362</v>
      </c>
      <c r="Q28" s="2" t="s">
        <v>18419</v>
      </c>
      <c r="R28" s="2" t="s">
        <v>2052</v>
      </c>
      <c r="S28" s="2"/>
      <c r="T28" s="2" t="s">
        <v>147</v>
      </c>
    </row>
    <row r="29" spans="1:20" ht="14.25" customHeight="1">
      <c r="A29" s="2" t="s">
        <v>31428</v>
      </c>
      <c r="B29" s="2" t="s">
        <v>5168</v>
      </c>
      <c r="C29" s="2" t="s">
        <v>15884</v>
      </c>
      <c r="D29" s="2" t="s">
        <v>1094</v>
      </c>
      <c r="E29" s="2" t="s">
        <v>264</v>
      </c>
      <c r="F29" s="2" t="s">
        <v>2112</v>
      </c>
      <c r="G29" s="2" t="s">
        <v>2046</v>
      </c>
      <c r="H29" s="2" t="s">
        <v>31429</v>
      </c>
      <c r="I29" s="2"/>
      <c r="J29" s="2"/>
      <c r="K29" s="2"/>
      <c r="L29" s="2"/>
      <c r="M29" s="2" t="s">
        <v>1566</v>
      </c>
      <c r="N29" s="2" t="s">
        <v>2058</v>
      </c>
      <c r="O29" s="2" t="s">
        <v>2093</v>
      </c>
      <c r="P29" s="2" t="s">
        <v>21091</v>
      </c>
      <c r="Q29" s="2" t="s">
        <v>18419</v>
      </c>
      <c r="R29" s="2" t="s">
        <v>2067</v>
      </c>
      <c r="S29" s="2"/>
      <c r="T29" s="2" t="s">
        <v>1093</v>
      </c>
    </row>
    <row r="30" spans="1:20" ht="14.25" customHeight="1">
      <c r="A30" s="2" t="s">
        <v>31430</v>
      </c>
      <c r="B30" s="2" t="s">
        <v>5168</v>
      </c>
      <c r="C30" s="2" t="s">
        <v>31431</v>
      </c>
      <c r="D30" s="2" t="s">
        <v>120</v>
      </c>
      <c r="E30" s="2" t="s">
        <v>96</v>
      </c>
      <c r="F30" s="2" t="s">
        <v>31432</v>
      </c>
      <c r="G30" s="2" t="s">
        <v>2046</v>
      </c>
      <c r="H30" s="2" t="s">
        <v>31433</v>
      </c>
      <c r="I30" s="2"/>
      <c r="J30" s="2"/>
      <c r="K30" s="2"/>
      <c r="L30" s="2"/>
      <c r="M30" s="2" t="s">
        <v>1566</v>
      </c>
      <c r="N30" s="2" t="s">
        <v>2048</v>
      </c>
      <c r="O30" s="2" t="s">
        <v>2179</v>
      </c>
      <c r="P30" s="2" t="s">
        <v>19455</v>
      </c>
      <c r="Q30" s="2" t="s">
        <v>18419</v>
      </c>
      <c r="R30" s="2" t="s">
        <v>2067</v>
      </c>
      <c r="S30" s="2"/>
      <c r="T30" s="2" t="s">
        <v>119</v>
      </c>
    </row>
    <row r="31" spans="1:20" ht="14.25" customHeight="1">
      <c r="A31" s="2" t="s">
        <v>31434</v>
      </c>
      <c r="B31" s="2" t="s">
        <v>5168</v>
      </c>
      <c r="C31" s="2" t="s">
        <v>2104</v>
      </c>
      <c r="D31" s="2" t="s">
        <v>178</v>
      </c>
      <c r="E31" s="2" t="s">
        <v>96</v>
      </c>
      <c r="F31" s="2" t="s">
        <v>7276</v>
      </c>
      <c r="G31" s="2" t="s">
        <v>2046</v>
      </c>
      <c r="H31" s="2" t="s">
        <v>31435</v>
      </c>
      <c r="I31" s="2"/>
      <c r="J31" s="2"/>
      <c r="K31" s="2"/>
      <c r="L31" s="2"/>
      <c r="M31" s="2" t="s">
        <v>1566</v>
      </c>
      <c r="N31" s="2" t="s">
        <v>2058</v>
      </c>
      <c r="O31" s="2" t="s">
        <v>2120</v>
      </c>
      <c r="P31" s="2" t="s">
        <v>23248</v>
      </c>
      <c r="Q31" s="2" t="s">
        <v>18419</v>
      </c>
      <c r="R31" s="2" t="s">
        <v>2052</v>
      </c>
      <c r="S31" s="2"/>
      <c r="T31" s="2" t="s">
        <v>177</v>
      </c>
    </row>
    <row r="32" spans="1:20" ht="14.25" customHeight="1">
      <c r="A32" s="2" t="s">
        <v>31436</v>
      </c>
      <c r="B32" s="2" t="s">
        <v>5168</v>
      </c>
      <c r="C32" s="2" t="s">
        <v>31437</v>
      </c>
      <c r="D32" s="2" t="s">
        <v>292</v>
      </c>
      <c r="E32" s="2" t="s">
        <v>96</v>
      </c>
      <c r="F32" s="2" t="s">
        <v>31438</v>
      </c>
      <c r="G32" s="2" t="s">
        <v>2046</v>
      </c>
      <c r="H32" s="2" t="s">
        <v>31439</v>
      </c>
      <c r="I32" s="2"/>
      <c r="J32" s="2"/>
      <c r="K32" s="2"/>
      <c r="L32" s="2"/>
      <c r="M32" s="2" t="s">
        <v>1566</v>
      </c>
      <c r="N32" s="2" t="s">
        <v>2048</v>
      </c>
      <c r="O32" s="2" t="s">
        <v>2179</v>
      </c>
      <c r="P32" s="2" t="s">
        <v>2730</v>
      </c>
      <c r="Q32" s="2" t="s">
        <v>18419</v>
      </c>
      <c r="R32" s="2" t="s">
        <v>2067</v>
      </c>
      <c r="S32" s="2"/>
      <c r="T32" s="2" t="s">
        <v>291</v>
      </c>
    </row>
    <row r="33" spans="1:20" ht="14.25" customHeight="1">
      <c r="A33" s="2" t="s">
        <v>31440</v>
      </c>
      <c r="B33" s="2" t="s">
        <v>5168</v>
      </c>
      <c r="C33" s="2" t="s">
        <v>31441</v>
      </c>
      <c r="D33" s="2" t="s">
        <v>142</v>
      </c>
      <c r="E33" s="2" t="s">
        <v>96</v>
      </c>
      <c r="F33" s="2" t="s">
        <v>31442</v>
      </c>
      <c r="G33" s="2" t="s">
        <v>2046</v>
      </c>
      <c r="H33" s="2" t="s">
        <v>31443</v>
      </c>
      <c r="I33" s="2"/>
      <c r="J33" s="2"/>
      <c r="K33" s="2"/>
      <c r="L33" s="2"/>
      <c r="M33" s="2" t="s">
        <v>1566</v>
      </c>
      <c r="N33" s="2" t="s">
        <v>2048</v>
      </c>
      <c r="O33" s="2" t="s">
        <v>2199</v>
      </c>
      <c r="P33" s="2" t="s">
        <v>2456</v>
      </c>
      <c r="Q33" s="2" t="s">
        <v>18419</v>
      </c>
      <c r="R33" s="2" t="s">
        <v>2052</v>
      </c>
      <c r="S33" s="2"/>
      <c r="T33" s="2" t="s">
        <v>141</v>
      </c>
    </row>
    <row r="34" spans="1:20" ht="14.25" customHeight="1">
      <c r="A34" s="2" t="s">
        <v>31444</v>
      </c>
      <c r="B34" s="2" t="s">
        <v>5168</v>
      </c>
      <c r="C34" s="2" t="s">
        <v>4617</v>
      </c>
      <c r="D34" s="2" t="s">
        <v>800</v>
      </c>
      <c r="E34" s="2" t="s">
        <v>264</v>
      </c>
      <c r="F34" s="2" t="s">
        <v>29280</v>
      </c>
      <c r="G34" s="2" t="s">
        <v>2046</v>
      </c>
      <c r="H34" s="2" t="s">
        <v>31445</v>
      </c>
      <c r="I34" s="2"/>
      <c r="J34" s="2"/>
      <c r="K34" s="2"/>
      <c r="L34" s="2"/>
      <c r="M34" s="2" t="s">
        <v>1566</v>
      </c>
      <c r="N34" s="2" t="s">
        <v>2048</v>
      </c>
      <c r="O34" s="2" t="s">
        <v>2199</v>
      </c>
      <c r="P34" s="2" t="s">
        <v>4570</v>
      </c>
      <c r="Q34" s="2" t="s">
        <v>18419</v>
      </c>
      <c r="R34" s="2" t="s">
        <v>2200</v>
      </c>
      <c r="S34" s="2"/>
      <c r="T34" s="2" t="s">
        <v>799</v>
      </c>
    </row>
    <row r="35" spans="1:20" ht="14.25" customHeight="1">
      <c r="A35" s="2" t="s">
        <v>31446</v>
      </c>
      <c r="B35" s="2" t="s">
        <v>9876</v>
      </c>
      <c r="C35" s="2" t="s">
        <v>31447</v>
      </c>
      <c r="D35" s="2" t="s">
        <v>108</v>
      </c>
      <c r="E35" s="2" t="s">
        <v>96</v>
      </c>
      <c r="F35" s="2" t="s">
        <v>31448</v>
      </c>
      <c r="G35" s="2" t="s">
        <v>2046</v>
      </c>
      <c r="H35" s="2" t="s">
        <v>31449</v>
      </c>
      <c r="I35" s="2"/>
      <c r="J35" s="2"/>
      <c r="K35" s="2"/>
      <c r="L35" s="2"/>
      <c r="M35" s="2" t="s">
        <v>1566</v>
      </c>
      <c r="N35" s="2" t="s">
        <v>2048</v>
      </c>
      <c r="O35" s="2" t="s">
        <v>2179</v>
      </c>
      <c r="P35" s="2" t="s">
        <v>31362</v>
      </c>
      <c r="Q35" s="2" t="s">
        <v>18419</v>
      </c>
      <c r="R35" s="2" t="s">
        <v>2052</v>
      </c>
      <c r="S35" s="2"/>
      <c r="T35" s="2" t="s">
        <v>107</v>
      </c>
    </row>
    <row r="36" spans="1:20" ht="14.25" customHeight="1">
      <c r="A36" s="2" t="s">
        <v>31450</v>
      </c>
      <c r="B36" s="2" t="s">
        <v>9876</v>
      </c>
      <c r="C36" s="2" t="s">
        <v>14501</v>
      </c>
      <c r="D36" s="2" t="s">
        <v>136</v>
      </c>
      <c r="E36" s="2" t="s">
        <v>96</v>
      </c>
      <c r="F36" s="2" t="s">
        <v>31451</v>
      </c>
      <c r="G36" s="2" t="s">
        <v>2046</v>
      </c>
      <c r="H36" s="2" t="s">
        <v>31452</v>
      </c>
      <c r="I36" s="2"/>
      <c r="J36" s="2"/>
      <c r="K36" s="2"/>
      <c r="L36" s="2"/>
      <c r="M36" s="2" t="s">
        <v>1566</v>
      </c>
      <c r="N36" s="2" t="s">
        <v>2058</v>
      </c>
      <c r="O36" s="2" t="s">
        <v>2145</v>
      </c>
      <c r="P36" s="2" t="s">
        <v>3055</v>
      </c>
      <c r="Q36" s="2" t="s">
        <v>18419</v>
      </c>
      <c r="R36" s="2" t="s">
        <v>2052</v>
      </c>
      <c r="S36" s="2"/>
      <c r="T36" s="2" t="s">
        <v>135</v>
      </c>
    </row>
    <row r="37" spans="1:20" ht="14.25" customHeight="1">
      <c r="A37" s="2" t="s">
        <v>31453</v>
      </c>
      <c r="B37" s="2" t="s">
        <v>9876</v>
      </c>
      <c r="C37" s="2" t="s">
        <v>9750</v>
      </c>
      <c r="D37" s="2" t="s">
        <v>110</v>
      </c>
      <c r="E37" s="2" t="s">
        <v>96</v>
      </c>
      <c r="F37" s="2" t="s">
        <v>3053</v>
      </c>
      <c r="G37" s="2" t="s">
        <v>2046</v>
      </c>
      <c r="H37" s="2" t="s">
        <v>31454</v>
      </c>
      <c r="I37" s="2"/>
      <c r="J37" s="2"/>
      <c r="K37" s="2"/>
      <c r="L37" s="2"/>
      <c r="M37" s="2" t="s">
        <v>1566</v>
      </c>
      <c r="N37" s="2" t="s">
        <v>2058</v>
      </c>
      <c r="O37" s="2" t="s">
        <v>2153</v>
      </c>
      <c r="P37" s="2" t="s">
        <v>3465</v>
      </c>
      <c r="Q37" s="2" t="s">
        <v>18419</v>
      </c>
      <c r="R37" s="2" t="s">
        <v>2052</v>
      </c>
      <c r="S37" s="2"/>
      <c r="T37" s="2" t="s">
        <v>109</v>
      </c>
    </row>
    <row r="38" spans="1:20" ht="14.25" customHeight="1">
      <c r="A38" s="2" t="s">
        <v>31455</v>
      </c>
      <c r="B38" s="2" t="s">
        <v>9876</v>
      </c>
      <c r="C38" s="2" t="s">
        <v>3222</v>
      </c>
      <c r="D38" s="2" t="s">
        <v>210</v>
      </c>
      <c r="E38" s="2" t="s">
        <v>96</v>
      </c>
      <c r="F38" s="2" t="s">
        <v>4083</v>
      </c>
      <c r="G38" s="2" t="s">
        <v>2046</v>
      </c>
      <c r="H38" s="2" t="s">
        <v>31456</v>
      </c>
      <c r="I38" s="2"/>
      <c r="J38" s="2"/>
      <c r="K38" s="2" t="s">
        <v>22585</v>
      </c>
      <c r="L38" s="2"/>
      <c r="M38" s="2" t="s">
        <v>1566</v>
      </c>
      <c r="N38" s="2" t="s">
        <v>2058</v>
      </c>
      <c r="O38" s="2" t="s">
        <v>2153</v>
      </c>
      <c r="P38" s="2" t="s">
        <v>31457</v>
      </c>
      <c r="Q38" s="2" t="s">
        <v>18419</v>
      </c>
      <c r="R38" s="2" t="s">
        <v>2052</v>
      </c>
      <c r="S38" s="2"/>
      <c r="T38" s="2" t="s">
        <v>209</v>
      </c>
    </row>
    <row r="39" spans="1:20" ht="14.25" customHeight="1">
      <c r="A39" s="2" t="s">
        <v>31458</v>
      </c>
      <c r="B39" s="2" t="s">
        <v>31459</v>
      </c>
      <c r="C39" s="2" t="s">
        <v>31460</v>
      </c>
      <c r="D39" s="2" t="s">
        <v>216</v>
      </c>
      <c r="E39" s="2" t="s">
        <v>96</v>
      </c>
      <c r="F39" s="2" t="s">
        <v>31461</v>
      </c>
      <c r="G39" s="2" t="s">
        <v>2046</v>
      </c>
      <c r="H39" s="2" t="s">
        <v>31462</v>
      </c>
      <c r="I39" s="2"/>
      <c r="J39" s="2"/>
      <c r="K39" s="2"/>
      <c r="L39" s="2"/>
      <c r="M39" s="2" t="s">
        <v>1566</v>
      </c>
      <c r="N39" s="2" t="s">
        <v>2048</v>
      </c>
      <c r="O39" s="2" t="s">
        <v>2179</v>
      </c>
      <c r="P39" s="2" t="s">
        <v>3061</v>
      </c>
      <c r="Q39" s="2" t="s">
        <v>18419</v>
      </c>
      <c r="R39" s="2" t="s">
        <v>2052</v>
      </c>
      <c r="S39" s="2"/>
      <c r="T39" s="2" t="s">
        <v>215</v>
      </c>
    </row>
    <row r="40" spans="1:20" ht="14.25" customHeight="1">
      <c r="A40" s="2" t="s">
        <v>31463</v>
      </c>
      <c r="B40" s="2" t="s">
        <v>23287</v>
      </c>
      <c r="C40" s="2" t="s">
        <v>31464</v>
      </c>
      <c r="D40" s="2" t="s">
        <v>31465</v>
      </c>
      <c r="E40" s="2" t="s">
        <v>264</v>
      </c>
      <c r="F40" s="2" t="s">
        <v>2473</v>
      </c>
      <c r="G40" s="2" t="s">
        <v>2404</v>
      </c>
      <c r="H40" s="2" t="s">
        <v>31466</v>
      </c>
      <c r="I40" s="2"/>
      <c r="J40" s="2"/>
      <c r="K40" s="2"/>
      <c r="L40" s="2"/>
      <c r="M40" s="2" t="s">
        <v>59</v>
      </c>
      <c r="N40" s="2" t="s">
        <v>2048</v>
      </c>
      <c r="O40" s="2" t="s">
        <v>2301</v>
      </c>
      <c r="P40" s="2" t="s">
        <v>2609</v>
      </c>
      <c r="Q40" s="2" t="s">
        <v>18419</v>
      </c>
      <c r="R40" s="2" t="s">
        <v>2052</v>
      </c>
      <c r="S40" s="2"/>
      <c r="T40" s="2" t="s">
        <v>31467</v>
      </c>
    </row>
    <row r="41" spans="1:20" ht="14.25" customHeight="1">
      <c r="A41" s="2" t="s">
        <v>31468</v>
      </c>
      <c r="B41" s="2" t="s">
        <v>5135</v>
      </c>
      <c r="C41" s="2" t="s">
        <v>31469</v>
      </c>
      <c r="D41" s="2" t="s">
        <v>142</v>
      </c>
      <c r="E41" s="2" t="s">
        <v>96</v>
      </c>
      <c r="F41" s="2" t="s">
        <v>2473</v>
      </c>
      <c r="G41" s="2" t="s">
        <v>2046</v>
      </c>
      <c r="H41" s="2" t="s">
        <v>31470</v>
      </c>
      <c r="I41" s="2"/>
      <c r="J41" s="2"/>
      <c r="K41" s="2" t="s">
        <v>22585</v>
      </c>
      <c r="L41" s="2"/>
      <c r="M41" s="2" t="s">
        <v>59</v>
      </c>
      <c r="N41" s="2" t="s">
        <v>2048</v>
      </c>
      <c r="O41" s="2" t="s">
        <v>2301</v>
      </c>
      <c r="P41" s="2" t="s">
        <v>2456</v>
      </c>
      <c r="Q41" s="2" t="s">
        <v>18419</v>
      </c>
      <c r="R41" s="2" t="s">
        <v>2052</v>
      </c>
      <c r="S41" s="2"/>
      <c r="T41" s="2" t="s">
        <v>141</v>
      </c>
    </row>
    <row r="42" spans="1:20" ht="14.25" customHeight="1">
      <c r="A42" s="2" t="s">
        <v>31471</v>
      </c>
      <c r="B42" s="2" t="s">
        <v>5126</v>
      </c>
      <c r="C42" s="2" t="s">
        <v>14214</v>
      </c>
      <c r="D42" s="2" t="s">
        <v>230</v>
      </c>
      <c r="E42" s="2" t="s">
        <v>96</v>
      </c>
      <c r="F42" s="2" t="s">
        <v>31472</v>
      </c>
      <c r="G42" s="2" t="s">
        <v>2046</v>
      </c>
      <c r="H42" s="2" t="s">
        <v>31473</v>
      </c>
      <c r="I42" s="2"/>
      <c r="J42" s="2"/>
      <c r="K42" s="2"/>
      <c r="L42" s="2"/>
      <c r="M42" s="2" t="s">
        <v>1566</v>
      </c>
      <c r="N42" s="2" t="s">
        <v>2048</v>
      </c>
      <c r="O42" s="2" t="s">
        <v>2199</v>
      </c>
      <c r="P42" s="2" t="s">
        <v>2398</v>
      </c>
      <c r="Q42" s="2" t="s">
        <v>18419</v>
      </c>
      <c r="R42" s="2" t="s">
        <v>2067</v>
      </c>
      <c r="S42" s="2"/>
      <c r="T42" s="2" t="s">
        <v>229</v>
      </c>
    </row>
    <row r="43" spans="1:20" ht="14.25" customHeight="1">
      <c r="A43" s="2" t="s">
        <v>31474</v>
      </c>
      <c r="B43" s="2" t="s">
        <v>17181</v>
      </c>
      <c r="C43" s="2" t="s">
        <v>20404</v>
      </c>
      <c r="D43" s="2" t="s">
        <v>110</v>
      </c>
      <c r="E43" s="2" t="s">
        <v>96</v>
      </c>
      <c r="F43" s="2" t="s">
        <v>31475</v>
      </c>
      <c r="G43" s="2" t="s">
        <v>2046</v>
      </c>
      <c r="H43" s="2" t="s">
        <v>31476</v>
      </c>
      <c r="I43" s="2"/>
      <c r="J43" s="2"/>
      <c r="K43" s="2"/>
      <c r="L43" s="2"/>
      <c r="M43" s="2" t="s">
        <v>1566</v>
      </c>
      <c r="N43" s="2" t="s">
        <v>2058</v>
      </c>
      <c r="O43" s="2" t="s">
        <v>2153</v>
      </c>
      <c r="P43" s="2" t="s">
        <v>3465</v>
      </c>
      <c r="Q43" s="2" t="s">
        <v>18419</v>
      </c>
      <c r="R43" s="2" t="s">
        <v>2052</v>
      </c>
      <c r="S43" s="2"/>
      <c r="T43" s="2" t="s">
        <v>109</v>
      </c>
    </row>
    <row r="44" spans="1:20" ht="14.25" customHeight="1">
      <c r="A44" s="2" t="s">
        <v>31477</v>
      </c>
      <c r="B44" s="2" t="s">
        <v>5126</v>
      </c>
      <c r="C44" s="2" t="s">
        <v>31478</v>
      </c>
      <c r="D44" s="2" t="s">
        <v>146</v>
      </c>
      <c r="E44" s="2" t="s">
        <v>96</v>
      </c>
      <c r="F44" s="2" t="s">
        <v>31479</v>
      </c>
      <c r="G44" s="2" t="s">
        <v>2046</v>
      </c>
      <c r="H44" s="2" t="s">
        <v>31480</v>
      </c>
      <c r="I44" s="2"/>
      <c r="J44" s="2" t="s">
        <v>31481</v>
      </c>
      <c r="K44" s="2" t="s">
        <v>21521</v>
      </c>
      <c r="L44" s="2"/>
      <c r="M44" s="2" t="s">
        <v>60</v>
      </c>
      <c r="N44" s="2" t="s">
        <v>2058</v>
      </c>
      <c r="O44" s="2" t="s">
        <v>20158</v>
      </c>
      <c r="P44" s="2" t="s">
        <v>2505</v>
      </c>
      <c r="Q44" s="2" t="s">
        <v>18419</v>
      </c>
      <c r="R44" s="2"/>
      <c r="S44" s="2"/>
      <c r="T44" s="2" t="s">
        <v>145</v>
      </c>
    </row>
    <row r="45" spans="1:20" ht="14.25" customHeight="1">
      <c r="A45" s="2" t="s">
        <v>31482</v>
      </c>
      <c r="B45" s="2" t="s">
        <v>21486</v>
      </c>
      <c r="C45" s="2" t="s">
        <v>2784</v>
      </c>
      <c r="D45" s="2" t="s">
        <v>1663</v>
      </c>
      <c r="E45" s="2" t="s">
        <v>96</v>
      </c>
      <c r="F45" s="2" t="s">
        <v>20150</v>
      </c>
      <c r="G45" s="2" t="s">
        <v>2091</v>
      </c>
      <c r="H45" s="2" t="s">
        <v>31483</v>
      </c>
      <c r="I45" s="2"/>
      <c r="J45" s="2"/>
      <c r="K45" s="2"/>
      <c r="L45" s="2"/>
      <c r="M45" s="2" t="s">
        <v>1566</v>
      </c>
      <c r="N45" s="2" t="s">
        <v>2048</v>
      </c>
      <c r="O45" s="2" t="s">
        <v>5489</v>
      </c>
      <c r="P45" s="2" t="s">
        <v>4966</v>
      </c>
      <c r="Q45" s="2" t="s">
        <v>18419</v>
      </c>
      <c r="R45" s="2" t="s">
        <v>2052</v>
      </c>
      <c r="S45" s="2"/>
      <c r="T45" s="2" t="s">
        <v>2095</v>
      </c>
    </row>
    <row r="46" spans="1:20" ht="14.25" customHeight="1">
      <c r="A46" s="2" t="s">
        <v>31484</v>
      </c>
      <c r="B46" s="2" t="s">
        <v>2896</v>
      </c>
      <c r="C46" s="2" t="s">
        <v>31485</v>
      </c>
      <c r="D46" s="2" t="s">
        <v>573</v>
      </c>
      <c r="E46" s="2" t="s">
        <v>96</v>
      </c>
      <c r="F46" s="2" t="s">
        <v>31486</v>
      </c>
      <c r="G46" s="2" t="s">
        <v>2046</v>
      </c>
      <c r="H46" s="2" t="s">
        <v>31487</v>
      </c>
      <c r="I46" s="2"/>
      <c r="J46" s="2"/>
      <c r="K46" s="2"/>
      <c r="L46" s="2"/>
      <c r="M46" s="2" t="s">
        <v>1566</v>
      </c>
      <c r="N46" s="2" t="s">
        <v>2048</v>
      </c>
      <c r="O46" s="2" t="s">
        <v>2179</v>
      </c>
      <c r="P46" s="2" t="s">
        <v>2346</v>
      </c>
      <c r="Q46" s="2" t="s">
        <v>18419</v>
      </c>
      <c r="R46" s="2" t="s">
        <v>2067</v>
      </c>
      <c r="S46" s="2"/>
      <c r="T46" s="2" t="s">
        <v>572</v>
      </c>
    </row>
    <row r="47" spans="1:20" ht="14.25" customHeight="1">
      <c r="A47" s="2" t="s">
        <v>31488</v>
      </c>
      <c r="B47" s="2" t="s">
        <v>2896</v>
      </c>
      <c r="C47" s="2" t="s">
        <v>4798</v>
      </c>
      <c r="D47" s="2" t="s">
        <v>198</v>
      </c>
      <c r="E47" s="2" t="s">
        <v>96</v>
      </c>
      <c r="F47" s="2" t="s">
        <v>22758</v>
      </c>
      <c r="G47" s="2" t="s">
        <v>2046</v>
      </c>
      <c r="H47" s="2" t="s">
        <v>31489</v>
      </c>
      <c r="I47" s="2"/>
      <c r="J47" s="2" t="s">
        <v>31481</v>
      </c>
      <c r="K47" s="2" t="s">
        <v>21521</v>
      </c>
      <c r="L47" s="2"/>
      <c r="M47" s="2" t="s">
        <v>1566</v>
      </c>
      <c r="N47" s="2" t="s">
        <v>2058</v>
      </c>
      <c r="O47" s="2" t="s">
        <v>2059</v>
      </c>
      <c r="P47" s="2" t="s">
        <v>3055</v>
      </c>
      <c r="Q47" s="2" t="s">
        <v>18419</v>
      </c>
      <c r="R47" s="2" t="s">
        <v>2052</v>
      </c>
      <c r="S47" s="2"/>
      <c r="T47" s="2" t="s">
        <v>197</v>
      </c>
    </row>
    <row r="48" spans="1:20" ht="14.25" customHeight="1">
      <c r="A48" s="2" t="s">
        <v>31490</v>
      </c>
      <c r="B48" s="2" t="s">
        <v>2896</v>
      </c>
      <c r="C48" s="2" t="s">
        <v>4201</v>
      </c>
      <c r="D48" s="2" t="s">
        <v>120</v>
      </c>
      <c r="E48" s="2" t="s">
        <v>96</v>
      </c>
      <c r="F48" s="2" t="s">
        <v>31491</v>
      </c>
      <c r="G48" s="2" t="s">
        <v>2046</v>
      </c>
      <c r="H48" s="2" t="s">
        <v>31492</v>
      </c>
      <c r="I48" s="2"/>
      <c r="J48" s="2"/>
      <c r="K48" s="2"/>
      <c r="L48" s="2"/>
      <c r="M48" s="2" t="s">
        <v>1566</v>
      </c>
      <c r="N48" s="2" t="s">
        <v>2058</v>
      </c>
      <c r="O48" s="2" t="s">
        <v>2153</v>
      </c>
      <c r="P48" s="2" t="s">
        <v>19455</v>
      </c>
      <c r="Q48" s="2" t="s">
        <v>18419</v>
      </c>
      <c r="R48" s="2" t="s">
        <v>2052</v>
      </c>
      <c r="S48" s="2"/>
      <c r="T48" s="2" t="s">
        <v>119</v>
      </c>
    </row>
    <row r="49" spans="1:20" ht="14.25" customHeight="1">
      <c r="A49" s="2" t="s">
        <v>31493</v>
      </c>
      <c r="B49" s="2" t="s">
        <v>7928</v>
      </c>
      <c r="C49" s="2" t="s">
        <v>31494</v>
      </c>
      <c r="D49" s="2" t="s">
        <v>102</v>
      </c>
      <c r="E49" s="2" t="s">
        <v>96</v>
      </c>
      <c r="F49" s="2" t="s">
        <v>31495</v>
      </c>
      <c r="G49" s="2" t="s">
        <v>2046</v>
      </c>
      <c r="H49" s="2" t="s">
        <v>31496</v>
      </c>
      <c r="I49" s="2"/>
      <c r="J49" s="2"/>
      <c r="K49" s="2"/>
      <c r="L49" s="2"/>
      <c r="M49" s="2" t="s">
        <v>1566</v>
      </c>
      <c r="N49" s="2" t="s">
        <v>2058</v>
      </c>
      <c r="O49" s="2" t="s">
        <v>2093</v>
      </c>
      <c r="P49" s="2" t="s">
        <v>19455</v>
      </c>
      <c r="Q49" s="2" t="s">
        <v>18419</v>
      </c>
      <c r="R49" s="2" t="s">
        <v>2067</v>
      </c>
      <c r="S49" s="2"/>
      <c r="T49" s="2" t="s">
        <v>101</v>
      </c>
    </row>
    <row r="50" spans="1:20" ht="14.25" customHeight="1">
      <c r="A50" s="2" t="s">
        <v>31497</v>
      </c>
      <c r="B50" s="2" t="s">
        <v>2896</v>
      </c>
      <c r="C50" s="2" t="s">
        <v>3356</v>
      </c>
      <c r="D50" s="2" t="s">
        <v>355</v>
      </c>
      <c r="E50" s="2" t="s">
        <v>96</v>
      </c>
      <c r="F50" s="2" t="s">
        <v>2320</v>
      </c>
      <c r="G50" s="2" t="s">
        <v>2046</v>
      </c>
      <c r="H50" s="2" t="s">
        <v>31498</v>
      </c>
      <c r="I50" s="2"/>
      <c r="J50" s="2"/>
      <c r="K50" s="2"/>
      <c r="L50" s="2"/>
      <c r="M50" s="2" t="s">
        <v>59</v>
      </c>
      <c r="N50" s="2" t="s">
        <v>2058</v>
      </c>
      <c r="O50" s="2" t="s">
        <v>2322</v>
      </c>
      <c r="P50" s="2" t="s">
        <v>22151</v>
      </c>
      <c r="Q50" s="2" t="s">
        <v>18419</v>
      </c>
      <c r="R50" s="2" t="s">
        <v>2067</v>
      </c>
      <c r="S50" s="2"/>
      <c r="T50" s="2" t="s">
        <v>354</v>
      </c>
    </row>
    <row r="51" spans="1:20" ht="14.25" customHeight="1">
      <c r="A51" s="2" t="s">
        <v>31499</v>
      </c>
      <c r="B51" s="2" t="s">
        <v>5099</v>
      </c>
      <c r="C51" s="2" t="s">
        <v>23174</v>
      </c>
      <c r="D51" s="2" t="s">
        <v>31500</v>
      </c>
      <c r="E51" s="2" t="s">
        <v>264</v>
      </c>
      <c r="F51" s="2" t="s">
        <v>3441</v>
      </c>
      <c r="G51" s="2" t="s">
        <v>2091</v>
      </c>
      <c r="H51" s="2" t="s">
        <v>31501</v>
      </c>
      <c r="I51" s="2"/>
      <c r="J51" s="2"/>
      <c r="K51" s="2"/>
      <c r="L51" s="2"/>
      <c r="M51" s="2" t="s">
        <v>59</v>
      </c>
      <c r="N51" s="2" t="s">
        <v>2058</v>
      </c>
      <c r="O51" s="2" t="s">
        <v>2101</v>
      </c>
      <c r="P51" s="2" t="s">
        <v>4630</v>
      </c>
      <c r="Q51" s="2" t="s">
        <v>18419</v>
      </c>
      <c r="R51" s="2" t="s">
        <v>2052</v>
      </c>
      <c r="S51" s="2"/>
      <c r="T51" s="2" t="s">
        <v>31502</v>
      </c>
    </row>
    <row r="52" spans="1:20" ht="14.25" customHeight="1">
      <c r="A52" s="2" t="s">
        <v>31503</v>
      </c>
      <c r="B52" s="2" t="s">
        <v>31504</v>
      </c>
      <c r="C52" s="2" t="s">
        <v>31505</v>
      </c>
      <c r="D52" s="2" t="s">
        <v>31465</v>
      </c>
      <c r="E52" s="2" t="s">
        <v>264</v>
      </c>
      <c r="F52" s="2" t="s">
        <v>20785</v>
      </c>
      <c r="G52" s="2" t="s">
        <v>2404</v>
      </c>
      <c r="H52" s="2" t="s">
        <v>31506</v>
      </c>
      <c r="I52" s="2"/>
      <c r="J52" s="2"/>
      <c r="K52" s="2"/>
      <c r="L52" s="2"/>
      <c r="M52" s="2" t="s">
        <v>60</v>
      </c>
      <c r="N52" s="2" t="s">
        <v>2058</v>
      </c>
      <c r="O52" s="2" t="s">
        <v>2186</v>
      </c>
      <c r="P52" s="2" t="s">
        <v>2609</v>
      </c>
      <c r="Q52" s="2" t="s">
        <v>18419</v>
      </c>
      <c r="R52" s="2" t="s">
        <v>2067</v>
      </c>
      <c r="S52" s="2"/>
      <c r="T52" s="2" t="s">
        <v>31467</v>
      </c>
    </row>
    <row r="53" spans="1:20" ht="14.25" customHeight="1">
      <c r="A53" s="2" t="s">
        <v>31507</v>
      </c>
      <c r="B53" s="2" t="s">
        <v>31508</v>
      </c>
      <c r="C53" s="2" t="s">
        <v>31509</v>
      </c>
      <c r="D53" s="2" t="s">
        <v>102</v>
      </c>
      <c r="E53" s="2" t="s">
        <v>96</v>
      </c>
      <c r="F53" s="2" t="s">
        <v>31510</v>
      </c>
      <c r="G53" s="2" t="s">
        <v>2046</v>
      </c>
      <c r="H53" s="2" t="s">
        <v>31511</v>
      </c>
      <c r="I53" s="2"/>
      <c r="J53" s="2"/>
      <c r="K53" s="2"/>
      <c r="L53" s="2"/>
      <c r="M53" s="2" t="s">
        <v>1566</v>
      </c>
      <c r="N53" s="2" t="s">
        <v>2058</v>
      </c>
      <c r="O53" s="2" t="s">
        <v>2153</v>
      </c>
      <c r="P53" s="2" t="s">
        <v>4902</v>
      </c>
      <c r="Q53" s="2" t="s">
        <v>18419</v>
      </c>
      <c r="R53" s="2" t="s">
        <v>2052</v>
      </c>
      <c r="S53" s="2"/>
      <c r="T53" s="2" t="s">
        <v>101</v>
      </c>
    </row>
    <row r="54" spans="1:20" ht="14.25" customHeight="1">
      <c r="A54" s="2" t="s">
        <v>31512</v>
      </c>
      <c r="B54" s="2" t="s">
        <v>5088</v>
      </c>
      <c r="C54" s="2" t="s">
        <v>17051</v>
      </c>
      <c r="D54" s="2" t="s">
        <v>110</v>
      </c>
      <c r="E54" s="2" t="s">
        <v>96</v>
      </c>
      <c r="F54" s="2" t="s">
        <v>31513</v>
      </c>
      <c r="G54" s="2" t="s">
        <v>2046</v>
      </c>
      <c r="H54" s="2" t="s">
        <v>31514</v>
      </c>
      <c r="I54" s="2"/>
      <c r="J54" s="2"/>
      <c r="K54" s="2"/>
      <c r="L54" s="2"/>
      <c r="M54" s="2" t="s">
        <v>1566</v>
      </c>
      <c r="N54" s="2" t="s">
        <v>2048</v>
      </c>
      <c r="O54" s="2" t="s">
        <v>2179</v>
      </c>
      <c r="P54" s="2" t="s">
        <v>3465</v>
      </c>
      <c r="Q54" s="2" t="s">
        <v>18419</v>
      </c>
      <c r="R54" s="2" t="s">
        <v>2052</v>
      </c>
      <c r="S54" s="2"/>
      <c r="T54" s="2" t="s">
        <v>109</v>
      </c>
    </row>
    <row r="55" spans="1:20" ht="14.25" customHeight="1">
      <c r="A55" s="2" t="s">
        <v>31515</v>
      </c>
      <c r="B55" s="2" t="s">
        <v>5389</v>
      </c>
      <c r="C55" s="2" t="s">
        <v>31516</v>
      </c>
      <c r="D55" s="2" t="s">
        <v>250</v>
      </c>
      <c r="E55" s="2" t="s">
        <v>96</v>
      </c>
      <c r="F55" s="2" t="s">
        <v>3223</v>
      </c>
      <c r="G55" s="2" t="s">
        <v>2046</v>
      </c>
      <c r="H55" s="2" t="s">
        <v>31517</v>
      </c>
      <c r="I55" s="2" t="s">
        <v>31518</v>
      </c>
      <c r="J55" s="2"/>
      <c r="K55" s="2"/>
      <c r="L55" s="2" t="s">
        <v>31519</v>
      </c>
      <c r="M55" s="2" t="s">
        <v>59</v>
      </c>
      <c r="N55" s="2" t="s">
        <v>2058</v>
      </c>
      <c r="O55" s="2" t="s">
        <v>3226</v>
      </c>
      <c r="P55" s="2" t="s">
        <v>2422</v>
      </c>
      <c r="Q55" s="2" t="s">
        <v>18419</v>
      </c>
      <c r="R55" s="2" t="s">
        <v>2052</v>
      </c>
      <c r="S55" s="2"/>
      <c r="T55" s="2" t="s">
        <v>249</v>
      </c>
    </row>
    <row r="56" spans="1:20" ht="14.25" customHeight="1">
      <c r="A56" s="2" t="s">
        <v>31520</v>
      </c>
      <c r="B56" s="2" t="s">
        <v>5004</v>
      </c>
      <c r="C56" s="2" t="s">
        <v>8346</v>
      </c>
      <c r="D56" s="2" t="s">
        <v>136</v>
      </c>
      <c r="E56" s="2" t="s">
        <v>96</v>
      </c>
      <c r="F56" s="2" t="s">
        <v>28203</v>
      </c>
      <c r="G56" s="2" t="s">
        <v>2046</v>
      </c>
      <c r="H56" s="2" t="s">
        <v>31521</v>
      </c>
      <c r="I56" s="2"/>
      <c r="J56" s="2"/>
      <c r="K56" s="2"/>
      <c r="L56" s="2"/>
      <c r="M56" s="2" t="s">
        <v>1566</v>
      </c>
      <c r="N56" s="2" t="s">
        <v>2048</v>
      </c>
      <c r="O56" s="2" t="s">
        <v>2179</v>
      </c>
      <c r="P56" s="2" t="s">
        <v>3055</v>
      </c>
      <c r="Q56" s="2" t="s">
        <v>18419</v>
      </c>
      <c r="R56" s="2" t="s">
        <v>2052</v>
      </c>
      <c r="S56" s="2"/>
      <c r="T56" s="2" t="s">
        <v>135</v>
      </c>
    </row>
    <row r="57" spans="1:20" ht="14.25" customHeight="1">
      <c r="A57" s="2" t="s">
        <v>31522</v>
      </c>
      <c r="B57" s="2" t="s">
        <v>5004</v>
      </c>
      <c r="C57" s="2" t="s">
        <v>2559</v>
      </c>
      <c r="D57" s="2" t="s">
        <v>593</v>
      </c>
      <c r="E57" s="2" t="s">
        <v>264</v>
      </c>
      <c r="F57" s="2" t="s">
        <v>24336</v>
      </c>
      <c r="G57" s="2" t="s">
        <v>2046</v>
      </c>
      <c r="H57" s="2" t="s">
        <v>31523</v>
      </c>
      <c r="I57" s="2"/>
      <c r="J57" s="2"/>
      <c r="K57" s="2"/>
      <c r="L57" s="2"/>
      <c r="M57" s="2" t="s">
        <v>1566</v>
      </c>
      <c r="N57" s="2" t="s">
        <v>2048</v>
      </c>
      <c r="O57" s="2" t="s">
        <v>2179</v>
      </c>
      <c r="P57" s="2" t="s">
        <v>24195</v>
      </c>
      <c r="Q57" s="2" t="s">
        <v>18419</v>
      </c>
      <c r="R57" s="2" t="s">
        <v>2052</v>
      </c>
      <c r="S57" s="2"/>
      <c r="T57" s="2" t="s">
        <v>592</v>
      </c>
    </row>
    <row r="58" spans="1:20" ht="14.25" customHeight="1">
      <c r="A58" s="2" t="s">
        <v>31524</v>
      </c>
      <c r="B58" s="2" t="s">
        <v>5004</v>
      </c>
      <c r="C58" s="2" t="s">
        <v>16991</v>
      </c>
      <c r="D58" s="2" t="s">
        <v>116</v>
      </c>
      <c r="E58" s="2" t="s">
        <v>96</v>
      </c>
      <c r="F58" s="2" t="s">
        <v>4083</v>
      </c>
      <c r="G58" s="2" t="s">
        <v>2046</v>
      </c>
      <c r="H58" s="2" t="s">
        <v>31525</v>
      </c>
      <c r="I58" s="2"/>
      <c r="J58" s="2"/>
      <c r="K58" s="2"/>
      <c r="L58" s="2"/>
      <c r="M58" s="2" t="s">
        <v>1566</v>
      </c>
      <c r="N58" s="2" t="s">
        <v>2058</v>
      </c>
      <c r="O58" s="2" t="s">
        <v>2153</v>
      </c>
      <c r="P58" s="2" t="s">
        <v>31526</v>
      </c>
      <c r="Q58" s="2" t="s">
        <v>18419</v>
      </c>
      <c r="R58" s="2" t="s">
        <v>2052</v>
      </c>
      <c r="S58" s="2"/>
      <c r="T58" s="2" t="s">
        <v>115</v>
      </c>
    </row>
    <row r="59" spans="1:20" ht="14.25" customHeight="1">
      <c r="A59" s="2" t="s">
        <v>31527</v>
      </c>
      <c r="B59" s="2" t="s">
        <v>5004</v>
      </c>
      <c r="C59" s="2" t="s">
        <v>11336</v>
      </c>
      <c r="D59" s="2" t="s">
        <v>110</v>
      </c>
      <c r="E59" s="2" t="s">
        <v>96</v>
      </c>
      <c r="F59" s="2" t="s">
        <v>31528</v>
      </c>
      <c r="G59" s="2" t="s">
        <v>2046</v>
      </c>
      <c r="H59" s="2" t="s">
        <v>31529</v>
      </c>
      <c r="I59" s="2"/>
      <c r="J59" s="2"/>
      <c r="K59" s="2"/>
      <c r="L59" s="2"/>
      <c r="M59" s="2" t="s">
        <v>1566</v>
      </c>
      <c r="N59" s="2" t="s">
        <v>2058</v>
      </c>
      <c r="O59" s="2" t="s">
        <v>2153</v>
      </c>
      <c r="P59" s="2" t="s">
        <v>3153</v>
      </c>
      <c r="Q59" s="2" t="s">
        <v>18419</v>
      </c>
      <c r="R59" s="2" t="s">
        <v>2200</v>
      </c>
      <c r="S59" s="2"/>
      <c r="T59" s="2" t="s">
        <v>109</v>
      </c>
    </row>
    <row r="60" spans="1:20" ht="14.25" customHeight="1">
      <c r="A60" s="2" t="s">
        <v>31530</v>
      </c>
      <c r="B60" s="2" t="s">
        <v>5004</v>
      </c>
      <c r="C60" s="2" t="s">
        <v>30742</v>
      </c>
      <c r="D60" s="2" t="s">
        <v>1222</v>
      </c>
      <c r="E60" s="2" t="s">
        <v>264</v>
      </c>
      <c r="F60" s="2" t="s">
        <v>31531</v>
      </c>
      <c r="G60" s="2" t="s">
        <v>2046</v>
      </c>
      <c r="H60" s="2" t="s">
        <v>31532</v>
      </c>
      <c r="I60" s="2"/>
      <c r="J60" s="2"/>
      <c r="K60" s="2"/>
      <c r="L60" s="2"/>
      <c r="M60" s="2" t="s">
        <v>1566</v>
      </c>
      <c r="N60" s="2" t="s">
        <v>2048</v>
      </c>
      <c r="O60" s="2" t="s">
        <v>2199</v>
      </c>
      <c r="P60" s="2" t="s">
        <v>23064</v>
      </c>
      <c r="Q60" s="2" t="s">
        <v>18419</v>
      </c>
      <c r="R60" s="2" t="s">
        <v>3993</v>
      </c>
      <c r="S60" s="2"/>
      <c r="T60" s="2" t="s">
        <v>1221</v>
      </c>
    </row>
    <row r="61" spans="1:20" ht="14.25" customHeight="1">
      <c r="A61" s="2" t="s">
        <v>31533</v>
      </c>
      <c r="B61" s="2" t="s">
        <v>5004</v>
      </c>
      <c r="C61" s="2" t="s">
        <v>2163</v>
      </c>
      <c r="D61" s="2" t="s">
        <v>210</v>
      </c>
      <c r="E61" s="2" t="s">
        <v>96</v>
      </c>
      <c r="F61" s="2" t="s">
        <v>31534</v>
      </c>
      <c r="G61" s="2" t="s">
        <v>2046</v>
      </c>
      <c r="H61" s="2" t="s">
        <v>31535</v>
      </c>
      <c r="I61" s="2"/>
      <c r="J61" s="2" t="s">
        <v>18243</v>
      </c>
      <c r="K61" s="2" t="s">
        <v>18242</v>
      </c>
      <c r="L61" s="2"/>
      <c r="M61" s="2" t="s">
        <v>59</v>
      </c>
      <c r="N61" s="2" t="s">
        <v>2058</v>
      </c>
      <c r="O61" s="2" t="s">
        <v>2101</v>
      </c>
      <c r="P61" s="2" t="s">
        <v>3727</v>
      </c>
      <c r="Q61" s="2" t="s">
        <v>18419</v>
      </c>
      <c r="R61" s="2" t="s">
        <v>2052</v>
      </c>
      <c r="S61" s="2"/>
      <c r="T61" s="2" t="s">
        <v>209</v>
      </c>
    </row>
    <row r="62" spans="1:20" ht="14.25" customHeight="1">
      <c r="A62" s="2" t="s">
        <v>31536</v>
      </c>
      <c r="B62" s="2" t="s">
        <v>5004</v>
      </c>
      <c r="C62" s="2" t="s">
        <v>7966</v>
      </c>
      <c r="D62" s="2" t="s">
        <v>415</v>
      </c>
      <c r="E62" s="2" t="s">
        <v>96</v>
      </c>
      <c r="F62" s="2" t="s">
        <v>31537</v>
      </c>
      <c r="G62" s="2" t="s">
        <v>2046</v>
      </c>
      <c r="H62" s="2" t="s">
        <v>31538</v>
      </c>
      <c r="I62" s="2"/>
      <c r="J62" s="2"/>
      <c r="K62" s="2"/>
      <c r="L62" s="2"/>
      <c r="M62" s="2" t="s">
        <v>1566</v>
      </c>
      <c r="N62" s="2" t="s">
        <v>2058</v>
      </c>
      <c r="O62" s="2" t="s">
        <v>2093</v>
      </c>
      <c r="P62" s="2" t="s">
        <v>3055</v>
      </c>
      <c r="Q62" s="2" t="s">
        <v>18419</v>
      </c>
      <c r="R62" s="2" t="s">
        <v>2067</v>
      </c>
      <c r="S62" s="2"/>
      <c r="T62" s="2" t="s">
        <v>414</v>
      </c>
    </row>
    <row r="63" spans="1:20" ht="14.25" customHeight="1">
      <c r="A63" s="2" t="s">
        <v>31539</v>
      </c>
      <c r="B63" s="2" t="s">
        <v>5004</v>
      </c>
      <c r="C63" s="2" t="s">
        <v>31540</v>
      </c>
      <c r="D63" s="2" t="s">
        <v>529</v>
      </c>
      <c r="E63" s="2" t="s">
        <v>264</v>
      </c>
      <c r="F63" s="2" t="s">
        <v>31541</v>
      </c>
      <c r="G63" s="2" t="s">
        <v>2046</v>
      </c>
      <c r="H63" s="2" t="s">
        <v>31542</v>
      </c>
      <c r="I63" s="2"/>
      <c r="J63" s="2"/>
      <c r="K63" s="2"/>
      <c r="L63" s="2"/>
      <c r="M63" s="2" t="s">
        <v>1566</v>
      </c>
      <c r="N63" s="2" t="s">
        <v>2048</v>
      </c>
      <c r="O63" s="2" t="s">
        <v>2199</v>
      </c>
      <c r="P63" s="2" t="s">
        <v>23064</v>
      </c>
      <c r="Q63" s="2" t="s">
        <v>18419</v>
      </c>
      <c r="R63" s="2" t="s">
        <v>2067</v>
      </c>
      <c r="S63" s="2"/>
      <c r="T63" s="2" t="s">
        <v>528</v>
      </c>
    </row>
    <row r="64" spans="1:20" ht="14.25" customHeight="1">
      <c r="A64" s="2" t="s">
        <v>31543</v>
      </c>
      <c r="B64" s="2" t="s">
        <v>4997</v>
      </c>
      <c r="C64" s="2" t="s">
        <v>620</v>
      </c>
      <c r="D64" s="2" t="s">
        <v>176</v>
      </c>
      <c r="E64" s="2" t="s">
        <v>96</v>
      </c>
      <c r="F64" s="2" t="s">
        <v>5645</v>
      </c>
      <c r="G64" s="2" t="s">
        <v>2046</v>
      </c>
      <c r="H64" s="2" t="s">
        <v>31544</v>
      </c>
      <c r="I64" s="2"/>
      <c r="J64" s="2"/>
      <c r="K64" s="2"/>
      <c r="L64" s="2"/>
      <c r="M64" s="2" t="s">
        <v>60</v>
      </c>
      <c r="N64" s="2" t="s">
        <v>2058</v>
      </c>
      <c r="O64" s="2" t="s">
        <v>2186</v>
      </c>
      <c r="P64" s="2" t="s">
        <v>3061</v>
      </c>
      <c r="Q64" s="2" t="s">
        <v>18419</v>
      </c>
      <c r="R64" s="2" t="s">
        <v>2067</v>
      </c>
      <c r="S64" s="2"/>
      <c r="T64" s="2" t="s">
        <v>175</v>
      </c>
    </row>
    <row r="65" spans="1:20" ht="14.25" customHeight="1">
      <c r="A65" s="2" t="s">
        <v>31545</v>
      </c>
      <c r="B65" s="2" t="s">
        <v>4997</v>
      </c>
      <c r="C65" s="2" t="s">
        <v>16811</v>
      </c>
      <c r="D65" s="2" t="s">
        <v>142</v>
      </c>
      <c r="E65" s="2" t="s">
        <v>96</v>
      </c>
      <c r="F65" s="2" t="s">
        <v>2473</v>
      </c>
      <c r="G65" s="2" t="s">
        <v>2046</v>
      </c>
      <c r="H65" s="2" t="s">
        <v>31546</v>
      </c>
      <c r="I65" s="2" t="s">
        <v>31518</v>
      </c>
      <c r="J65" s="2"/>
      <c r="K65" s="2"/>
      <c r="L65" s="2" t="s">
        <v>31519</v>
      </c>
      <c r="M65" s="2" t="s">
        <v>59</v>
      </c>
      <c r="N65" s="2" t="s">
        <v>2048</v>
      </c>
      <c r="O65" s="2" t="s">
        <v>2301</v>
      </c>
      <c r="P65" s="2" t="s">
        <v>2456</v>
      </c>
      <c r="Q65" s="2" t="s">
        <v>18419</v>
      </c>
      <c r="R65" s="2"/>
      <c r="S65" s="2"/>
      <c r="T65" s="2" t="s">
        <v>141</v>
      </c>
    </row>
    <row r="66" spans="1:20" ht="14.25" customHeight="1">
      <c r="A66" s="2" t="s">
        <v>31547</v>
      </c>
      <c r="B66" s="2" t="s">
        <v>4997</v>
      </c>
      <c r="C66" s="2" t="s">
        <v>31548</v>
      </c>
      <c r="D66" s="2" t="s">
        <v>148</v>
      </c>
      <c r="E66" s="2" t="s">
        <v>96</v>
      </c>
      <c r="F66" s="2" t="s">
        <v>3441</v>
      </c>
      <c r="G66" s="2" t="s">
        <v>2046</v>
      </c>
      <c r="H66" s="2" t="s">
        <v>31549</v>
      </c>
      <c r="I66" s="2"/>
      <c r="J66" s="2"/>
      <c r="K66" s="2"/>
      <c r="L66" s="2"/>
      <c r="M66" s="2" t="s">
        <v>59</v>
      </c>
      <c r="N66" s="2" t="s">
        <v>2058</v>
      </c>
      <c r="O66" s="2" t="s">
        <v>2101</v>
      </c>
      <c r="P66" s="2" t="s">
        <v>3727</v>
      </c>
      <c r="Q66" s="2" t="s">
        <v>18419</v>
      </c>
      <c r="R66" s="2" t="s">
        <v>2052</v>
      </c>
      <c r="S66" s="2"/>
      <c r="T66" s="2" t="s">
        <v>147</v>
      </c>
    </row>
    <row r="67" spans="1:20" ht="14.25" customHeight="1">
      <c r="A67" s="2" t="s">
        <v>31550</v>
      </c>
      <c r="B67" s="2" t="s">
        <v>4997</v>
      </c>
      <c r="C67" s="2" t="s">
        <v>13395</v>
      </c>
      <c r="D67" s="2" t="s">
        <v>1336</v>
      </c>
      <c r="E67" s="2" t="s">
        <v>264</v>
      </c>
      <c r="F67" s="2" t="s">
        <v>2090</v>
      </c>
      <c r="G67" s="2" t="s">
        <v>2046</v>
      </c>
      <c r="H67" s="2" t="s">
        <v>31551</v>
      </c>
      <c r="I67" s="2"/>
      <c r="J67" s="2"/>
      <c r="K67" s="2"/>
      <c r="L67" s="2"/>
      <c r="M67" s="2" t="s">
        <v>1566</v>
      </c>
      <c r="N67" s="2" t="s">
        <v>2058</v>
      </c>
      <c r="O67" s="2" t="s">
        <v>2093</v>
      </c>
      <c r="P67" s="2" t="s">
        <v>23064</v>
      </c>
      <c r="Q67" s="2" t="s">
        <v>18419</v>
      </c>
      <c r="R67" s="2" t="s">
        <v>2067</v>
      </c>
      <c r="S67" s="2"/>
      <c r="T67" s="2" t="s">
        <v>1335</v>
      </c>
    </row>
    <row r="68" spans="1:20" ht="14.25" customHeight="1">
      <c r="A68" s="2" t="s">
        <v>31552</v>
      </c>
      <c r="B68" s="2" t="s">
        <v>4997</v>
      </c>
      <c r="C68" s="2" t="s">
        <v>19941</v>
      </c>
      <c r="D68" s="2" t="s">
        <v>140</v>
      </c>
      <c r="E68" s="2" t="s">
        <v>96</v>
      </c>
      <c r="F68" s="2" t="s">
        <v>2473</v>
      </c>
      <c r="G68" s="2" t="s">
        <v>2046</v>
      </c>
      <c r="H68" s="2" t="s">
        <v>31553</v>
      </c>
      <c r="I68" s="2" t="s">
        <v>31554</v>
      </c>
      <c r="J68" s="2"/>
      <c r="K68" s="2"/>
      <c r="L68" s="2"/>
      <c r="M68" s="2" t="s">
        <v>59</v>
      </c>
      <c r="N68" s="2" t="s">
        <v>2048</v>
      </c>
      <c r="O68" s="2" t="s">
        <v>2301</v>
      </c>
      <c r="P68" s="2" t="s">
        <v>3727</v>
      </c>
      <c r="Q68" s="2" t="s">
        <v>18419</v>
      </c>
      <c r="R68" s="2" t="s">
        <v>2052</v>
      </c>
      <c r="S68" s="2"/>
      <c r="T68" s="2" t="s">
        <v>139</v>
      </c>
    </row>
    <row r="69" spans="1:20" ht="14.25" customHeight="1">
      <c r="A69" s="2" t="s">
        <v>31555</v>
      </c>
      <c r="B69" s="2" t="s">
        <v>31556</v>
      </c>
      <c r="C69" s="2" t="s">
        <v>31557</v>
      </c>
      <c r="D69" s="2" t="s">
        <v>174</v>
      </c>
      <c r="E69" s="2" t="s">
        <v>96</v>
      </c>
      <c r="F69" s="2" t="s">
        <v>31558</v>
      </c>
      <c r="G69" s="2" t="s">
        <v>2046</v>
      </c>
      <c r="H69" s="2" t="s">
        <v>31559</v>
      </c>
      <c r="I69" s="2"/>
      <c r="J69" s="2"/>
      <c r="K69" s="2"/>
      <c r="L69" s="2"/>
      <c r="M69" s="2" t="s">
        <v>1566</v>
      </c>
      <c r="N69" s="2" t="s">
        <v>2058</v>
      </c>
      <c r="O69" s="2" t="s">
        <v>2153</v>
      </c>
      <c r="P69" s="2" t="s">
        <v>3055</v>
      </c>
      <c r="Q69" s="2" t="s">
        <v>18419</v>
      </c>
      <c r="R69" s="2" t="s">
        <v>2067</v>
      </c>
      <c r="S69" s="2"/>
      <c r="T69" s="2" t="s">
        <v>173</v>
      </c>
    </row>
    <row r="70" spans="1:20" ht="14.25" customHeight="1">
      <c r="A70" s="2" t="s">
        <v>31560</v>
      </c>
      <c r="B70" s="2" t="s">
        <v>4987</v>
      </c>
      <c r="C70" s="2" t="s">
        <v>2559</v>
      </c>
      <c r="D70" s="2" t="s">
        <v>222</v>
      </c>
      <c r="E70" s="2" t="s">
        <v>96</v>
      </c>
      <c r="F70" s="2" t="s">
        <v>31561</v>
      </c>
      <c r="G70" s="2" t="s">
        <v>2046</v>
      </c>
      <c r="H70" s="2" t="s">
        <v>31562</v>
      </c>
      <c r="I70" s="2"/>
      <c r="J70" s="2"/>
      <c r="K70" s="2"/>
      <c r="L70" s="2"/>
      <c r="M70" s="2" t="s">
        <v>1566</v>
      </c>
      <c r="N70" s="2" t="s">
        <v>2058</v>
      </c>
      <c r="O70" s="2" t="s">
        <v>2153</v>
      </c>
      <c r="P70" s="2" t="s">
        <v>31362</v>
      </c>
      <c r="Q70" s="2" t="s">
        <v>18419</v>
      </c>
      <c r="R70" s="2" t="s">
        <v>2067</v>
      </c>
      <c r="S70" s="2"/>
      <c r="T70" s="2" t="s">
        <v>221</v>
      </c>
    </row>
    <row r="71" spans="1:20" ht="14.25" customHeight="1">
      <c r="A71" s="2" t="s">
        <v>31563</v>
      </c>
      <c r="B71" s="2" t="s">
        <v>4987</v>
      </c>
      <c r="C71" s="2" t="s">
        <v>31564</v>
      </c>
      <c r="D71" s="2" t="s">
        <v>120</v>
      </c>
      <c r="E71" s="2" t="s">
        <v>96</v>
      </c>
      <c r="F71" s="2" t="s">
        <v>31565</v>
      </c>
      <c r="G71" s="2" t="s">
        <v>2046</v>
      </c>
      <c r="H71" s="2" t="s">
        <v>31566</v>
      </c>
      <c r="I71" s="2"/>
      <c r="J71" s="2" t="s">
        <v>18243</v>
      </c>
      <c r="K71" s="2" t="s">
        <v>18242</v>
      </c>
      <c r="L71" s="2"/>
      <c r="M71" s="2" t="s">
        <v>1566</v>
      </c>
      <c r="N71" s="2" t="s">
        <v>2048</v>
      </c>
      <c r="O71" s="2" t="s">
        <v>2179</v>
      </c>
      <c r="P71" s="2" t="s">
        <v>4902</v>
      </c>
      <c r="Q71" s="2" t="s">
        <v>18419</v>
      </c>
      <c r="R71" s="2" t="s">
        <v>2052</v>
      </c>
      <c r="S71" s="2"/>
      <c r="T71" s="2" t="s">
        <v>119</v>
      </c>
    </row>
    <row r="72" spans="1:20" ht="14.25" customHeight="1">
      <c r="A72" s="2" t="s">
        <v>31567</v>
      </c>
      <c r="B72" s="2" t="s">
        <v>4987</v>
      </c>
      <c r="C72" s="2" t="s">
        <v>31568</v>
      </c>
      <c r="D72" s="2" t="s">
        <v>222</v>
      </c>
      <c r="E72" s="2" t="s">
        <v>96</v>
      </c>
      <c r="F72" s="2" t="s">
        <v>23407</v>
      </c>
      <c r="G72" s="2" t="s">
        <v>2046</v>
      </c>
      <c r="H72" s="2" t="s">
        <v>31569</v>
      </c>
      <c r="I72" s="2"/>
      <c r="J72" s="2"/>
      <c r="K72" s="2"/>
      <c r="L72" s="2"/>
      <c r="M72" s="2" t="s">
        <v>1566</v>
      </c>
      <c r="N72" s="2" t="s">
        <v>2048</v>
      </c>
      <c r="O72" s="2" t="s">
        <v>2179</v>
      </c>
      <c r="P72" s="2" t="s">
        <v>31362</v>
      </c>
      <c r="Q72" s="2" t="s">
        <v>18419</v>
      </c>
      <c r="R72" s="2" t="s">
        <v>2052</v>
      </c>
      <c r="S72" s="2"/>
      <c r="T72" s="2" t="s">
        <v>221</v>
      </c>
    </row>
    <row r="73" spans="1:20" ht="14.25" customHeight="1">
      <c r="A73" s="2" t="s">
        <v>31570</v>
      </c>
      <c r="B73" s="2" t="s">
        <v>31571</v>
      </c>
      <c r="C73" s="2" t="s">
        <v>5110</v>
      </c>
      <c r="D73" s="2" t="s">
        <v>116</v>
      </c>
      <c r="E73" s="2" t="s">
        <v>96</v>
      </c>
      <c r="F73" s="2" t="s">
        <v>31572</v>
      </c>
      <c r="G73" s="2" t="s">
        <v>2046</v>
      </c>
      <c r="H73" s="2" t="s">
        <v>31573</v>
      </c>
      <c r="I73" s="2" t="s">
        <v>31574</v>
      </c>
      <c r="J73" s="2"/>
      <c r="K73" s="2"/>
      <c r="L73" s="2" t="s">
        <v>7567</v>
      </c>
      <c r="M73" s="2" t="s">
        <v>60</v>
      </c>
      <c r="N73" s="2" t="s">
        <v>2058</v>
      </c>
      <c r="O73" s="2" t="s">
        <v>3883</v>
      </c>
      <c r="P73" s="2" t="s">
        <v>2422</v>
      </c>
      <c r="Q73" s="2" t="s">
        <v>18419</v>
      </c>
      <c r="R73" s="2"/>
      <c r="S73" s="2"/>
      <c r="T73" s="2" t="s">
        <v>115</v>
      </c>
    </row>
    <row r="74" spans="1:20" ht="14.25" customHeight="1">
      <c r="A74" s="2" t="s">
        <v>31575</v>
      </c>
      <c r="B74" s="2" t="s">
        <v>10015</v>
      </c>
      <c r="C74" s="2" t="s">
        <v>2500</v>
      </c>
      <c r="D74" s="2" t="s">
        <v>120</v>
      </c>
      <c r="E74" s="2" t="s">
        <v>96</v>
      </c>
      <c r="F74" s="2" t="s">
        <v>31576</v>
      </c>
      <c r="G74" s="2" t="s">
        <v>2046</v>
      </c>
      <c r="H74" s="2" t="s">
        <v>31577</v>
      </c>
      <c r="I74" s="2"/>
      <c r="J74" s="2"/>
      <c r="K74" s="2"/>
      <c r="L74" s="2"/>
      <c r="M74" s="2" t="s">
        <v>1566</v>
      </c>
      <c r="N74" s="2" t="s">
        <v>2058</v>
      </c>
      <c r="O74" s="2" t="s">
        <v>2153</v>
      </c>
      <c r="P74" s="2" t="s">
        <v>19455</v>
      </c>
      <c r="Q74" s="2" t="s">
        <v>18419</v>
      </c>
      <c r="R74" s="2" t="s">
        <v>2052</v>
      </c>
      <c r="S74" s="2"/>
      <c r="T74" s="2" t="s">
        <v>119</v>
      </c>
    </row>
    <row r="75" spans="1:20" ht="14.25" customHeight="1">
      <c r="A75" s="2" t="s">
        <v>31578</v>
      </c>
      <c r="B75" s="2" t="s">
        <v>4981</v>
      </c>
      <c r="C75" s="2" t="s">
        <v>31579</v>
      </c>
      <c r="D75" s="2" t="s">
        <v>120</v>
      </c>
      <c r="E75" s="2" t="s">
        <v>96</v>
      </c>
      <c r="F75" s="2" t="s">
        <v>31580</v>
      </c>
      <c r="G75" s="2" t="s">
        <v>2046</v>
      </c>
      <c r="H75" s="2" t="s">
        <v>31581</v>
      </c>
      <c r="I75" s="2"/>
      <c r="J75" s="2"/>
      <c r="K75" s="2"/>
      <c r="L75" s="2"/>
      <c r="M75" s="2" t="s">
        <v>1566</v>
      </c>
      <c r="N75" s="2" t="s">
        <v>2048</v>
      </c>
      <c r="O75" s="2" t="s">
        <v>2179</v>
      </c>
      <c r="P75" s="2" t="s">
        <v>19455</v>
      </c>
      <c r="Q75" s="2" t="s">
        <v>18419</v>
      </c>
      <c r="R75" s="2" t="s">
        <v>2052</v>
      </c>
      <c r="S75" s="2"/>
      <c r="T75" s="2" t="s">
        <v>119</v>
      </c>
    </row>
    <row r="76" spans="1:20" ht="14.25" customHeight="1">
      <c r="A76" s="2" t="s">
        <v>31582</v>
      </c>
      <c r="B76" s="2" t="s">
        <v>31583</v>
      </c>
      <c r="C76" s="2" t="s">
        <v>18853</v>
      </c>
      <c r="D76" s="2" t="s">
        <v>110</v>
      </c>
      <c r="E76" s="2" t="s">
        <v>96</v>
      </c>
      <c r="F76" s="2" t="s">
        <v>31584</v>
      </c>
      <c r="G76" s="2" t="s">
        <v>2046</v>
      </c>
      <c r="H76" s="2" t="s">
        <v>31585</v>
      </c>
      <c r="I76" s="2"/>
      <c r="J76" s="2"/>
      <c r="K76" s="2"/>
      <c r="L76" s="2"/>
      <c r="M76" s="2" t="s">
        <v>1566</v>
      </c>
      <c r="N76" s="2" t="s">
        <v>2058</v>
      </c>
      <c r="O76" s="2" t="s">
        <v>2153</v>
      </c>
      <c r="P76" s="2" t="s">
        <v>3465</v>
      </c>
      <c r="Q76" s="2" t="s">
        <v>18419</v>
      </c>
      <c r="R76" s="2" t="s">
        <v>2052</v>
      </c>
      <c r="S76" s="2"/>
      <c r="T76" s="2" t="s">
        <v>109</v>
      </c>
    </row>
    <row r="77" spans="1:20" ht="14.25" customHeight="1">
      <c r="A77" s="2" t="s">
        <v>31586</v>
      </c>
      <c r="B77" s="2" t="s">
        <v>10027</v>
      </c>
      <c r="C77" s="2" t="s">
        <v>31587</v>
      </c>
      <c r="D77" s="2" t="s">
        <v>116</v>
      </c>
      <c r="E77" s="2" t="s">
        <v>96</v>
      </c>
      <c r="F77" s="2" t="s">
        <v>3656</v>
      </c>
      <c r="G77" s="2" t="s">
        <v>2046</v>
      </c>
      <c r="H77" s="2" t="s">
        <v>31588</v>
      </c>
      <c r="I77" s="2"/>
      <c r="J77" s="2"/>
      <c r="K77" s="2"/>
      <c r="L77" s="2"/>
      <c r="M77" s="2" t="s">
        <v>1566</v>
      </c>
      <c r="N77" s="2" t="s">
        <v>2058</v>
      </c>
      <c r="O77" s="2" t="s">
        <v>2153</v>
      </c>
      <c r="P77" s="2" t="s">
        <v>31526</v>
      </c>
      <c r="Q77" s="2" t="s">
        <v>18419</v>
      </c>
      <c r="R77" s="2" t="s">
        <v>2052</v>
      </c>
      <c r="S77" s="2"/>
      <c r="T77" s="2" t="s">
        <v>115</v>
      </c>
    </row>
    <row r="78" spans="1:20" ht="14.25" customHeight="1">
      <c r="A78" s="2" t="s">
        <v>31589</v>
      </c>
      <c r="B78" s="2" t="s">
        <v>31590</v>
      </c>
      <c r="C78" s="2" t="s">
        <v>31591</v>
      </c>
      <c r="D78" s="2" t="s">
        <v>166</v>
      </c>
      <c r="E78" s="2" t="s">
        <v>96</v>
      </c>
      <c r="F78" s="2" t="s">
        <v>31592</v>
      </c>
      <c r="G78" s="2" t="s">
        <v>2046</v>
      </c>
      <c r="H78" s="2" t="s">
        <v>31593</v>
      </c>
      <c r="I78" s="2"/>
      <c r="J78" s="2"/>
      <c r="K78" s="2"/>
      <c r="L78" s="2"/>
      <c r="M78" s="2" t="s">
        <v>1566</v>
      </c>
      <c r="N78" s="2" t="s">
        <v>2058</v>
      </c>
      <c r="O78" s="2" t="s">
        <v>2078</v>
      </c>
      <c r="P78" s="2" t="s">
        <v>31362</v>
      </c>
      <c r="Q78" s="2" t="s">
        <v>18419</v>
      </c>
      <c r="R78" s="2" t="s">
        <v>2067</v>
      </c>
      <c r="S78" s="2"/>
      <c r="T78" s="2" t="s">
        <v>165</v>
      </c>
    </row>
    <row r="79" spans="1:20" ht="14.25" customHeight="1">
      <c r="A79" s="2" t="s">
        <v>31594</v>
      </c>
      <c r="B79" s="2" t="s">
        <v>15113</v>
      </c>
      <c r="C79" s="2" t="s">
        <v>31595</v>
      </c>
      <c r="D79" s="2" t="s">
        <v>132</v>
      </c>
      <c r="E79" s="2" t="s">
        <v>96</v>
      </c>
      <c r="F79" s="2" t="s">
        <v>15115</v>
      </c>
      <c r="G79" s="2" t="s">
        <v>2046</v>
      </c>
      <c r="H79" s="2" t="s">
        <v>31596</v>
      </c>
      <c r="I79" s="2" t="s">
        <v>31554</v>
      </c>
      <c r="J79" s="2"/>
      <c r="K79" s="2"/>
      <c r="L79" s="2"/>
      <c r="M79" s="2" t="s">
        <v>1566</v>
      </c>
      <c r="N79" s="2" t="s">
        <v>2058</v>
      </c>
      <c r="O79" s="2" t="s">
        <v>19526</v>
      </c>
      <c r="P79" s="2" t="s">
        <v>21649</v>
      </c>
      <c r="Q79" s="2" t="s">
        <v>18419</v>
      </c>
      <c r="R79" s="2" t="s">
        <v>2052</v>
      </c>
      <c r="S79" s="2"/>
      <c r="T79" s="2" t="s">
        <v>131</v>
      </c>
    </row>
    <row r="80" spans="1:20" ht="14.25" customHeight="1">
      <c r="A80" s="2" t="s">
        <v>31597</v>
      </c>
      <c r="B80" s="2" t="s">
        <v>31598</v>
      </c>
      <c r="C80" s="2" t="s">
        <v>31599</v>
      </c>
      <c r="D80" s="2" t="s">
        <v>136</v>
      </c>
      <c r="E80" s="2" t="s">
        <v>96</v>
      </c>
      <c r="F80" s="2" t="s">
        <v>2473</v>
      </c>
      <c r="G80" s="2" t="s">
        <v>2046</v>
      </c>
      <c r="H80" s="2" t="s">
        <v>31600</v>
      </c>
      <c r="I80" s="2"/>
      <c r="J80" s="2"/>
      <c r="K80" s="2"/>
      <c r="L80" s="2"/>
      <c r="M80" s="2" t="s">
        <v>59</v>
      </c>
      <c r="N80" s="2" t="s">
        <v>2048</v>
      </c>
      <c r="O80" s="2" t="s">
        <v>2301</v>
      </c>
      <c r="P80" s="2" t="s">
        <v>2679</v>
      </c>
      <c r="Q80" s="2" t="s">
        <v>18419</v>
      </c>
      <c r="R80" s="2" t="s">
        <v>2067</v>
      </c>
      <c r="S80" s="2"/>
      <c r="T80" s="2" t="s">
        <v>135</v>
      </c>
    </row>
    <row r="81" spans="1:20" ht="14.25" customHeight="1">
      <c r="A81" s="2" t="s">
        <v>31601</v>
      </c>
      <c r="B81" s="2" t="s">
        <v>4943</v>
      </c>
      <c r="C81" s="2" t="s">
        <v>17188</v>
      </c>
      <c r="D81" s="2" t="s">
        <v>230</v>
      </c>
      <c r="E81" s="2" t="s">
        <v>96</v>
      </c>
      <c r="F81" s="2" t="s">
        <v>31602</v>
      </c>
      <c r="G81" s="2" t="s">
        <v>2046</v>
      </c>
      <c r="H81" s="2" t="s">
        <v>31603</v>
      </c>
      <c r="I81" s="2"/>
      <c r="J81" s="2"/>
      <c r="K81" s="2"/>
      <c r="L81" s="2"/>
      <c r="M81" s="2" t="s">
        <v>1566</v>
      </c>
      <c r="N81" s="2" t="s">
        <v>2048</v>
      </c>
      <c r="O81" s="2" t="s">
        <v>2179</v>
      </c>
      <c r="P81" s="2" t="s">
        <v>4625</v>
      </c>
      <c r="Q81" s="2" t="s">
        <v>18419</v>
      </c>
      <c r="R81" s="2" t="s">
        <v>2067</v>
      </c>
      <c r="S81" s="2"/>
      <c r="T81" s="2" t="s">
        <v>229</v>
      </c>
    </row>
    <row r="82" spans="1:20" ht="14.25" customHeight="1">
      <c r="A82" s="2" t="s">
        <v>31604</v>
      </c>
      <c r="B82" s="2" t="s">
        <v>4943</v>
      </c>
      <c r="C82" s="2" t="s">
        <v>30659</v>
      </c>
      <c r="D82" s="2" t="s">
        <v>104</v>
      </c>
      <c r="E82" s="2" t="s">
        <v>96</v>
      </c>
      <c r="F82" s="2" t="s">
        <v>31605</v>
      </c>
      <c r="G82" s="2" t="s">
        <v>2046</v>
      </c>
      <c r="H82" s="2" t="s">
        <v>31606</v>
      </c>
      <c r="I82" s="2"/>
      <c r="J82" s="2"/>
      <c r="K82" s="2"/>
      <c r="L82" s="2"/>
      <c r="M82" s="2" t="s">
        <v>1566</v>
      </c>
      <c r="N82" s="2" t="s">
        <v>2058</v>
      </c>
      <c r="O82" s="2" t="s">
        <v>2093</v>
      </c>
      <c r="P82" s="2" t="s">
        <v>3055</v>
      </c>
      <c r="Q82" s="2" t="s">
        <v>18419</v>
      </c>
      <c r="R82" s="2" t="s">
        <v>2067</v>
      </c>
      <c r="S82" s="2"/>
      <c r="T82" s="2" t="s">
        <v>103</v>
      </c>
    </row>
    <row r="83" spans="1:20" ht="14.25" customHeight="1">
      <c r="A83" s="2" t="s">
        <v>31607</v>
      </c>
      <c r="B83" s="2" t="s">
        <v>4943</v>
      </c>
      <c r="C83" s="2" t="s">
        <v>4000</v>
      </c>
      <c r="D83" s="2" t="s">
        <v>146</v>
      </c>
      <c r="E83" s="2" t="s">
        <v>96</v>
      </c>
      <c r="F83" s="2" t="s">
        <v>31608</v>
      </c>
      <c r="G83" s="2" t="s">
        <v>2046</v>
      </c>
      <c r="H83" s="2" t="s">
        <v>31609</v>
      </c>
      <c r="I83" s="2"/>
      <c r="J83" s="2"/>
      <c r="K83" s="2"/>
      <c r="L83" s="2"/>
      <c r="M83" s="2" t="s">
        <v>1566</v>
      </c>
      <c r="N83" s="2" t="s">
        <v>2048</v>
      </c>
      <c r="O83" s="2" t="s">
        <v>2179</v>
      </c>
      <c r="P83" s="2" t="s">
        <v>18583</v>
      </c>
      <c r="Q83" s="2" t="s">
        <v>18419</v>
      </c>
      <c r="R83" s="2" t="s">
        <v>2052</v>
      </c>
      <c r="S83" s="2"/>
      <c r="T83" s="2" t="s">
        <v>145</v>
      </c>
    </row>
    <row r="84" spans="1:20" ht="14.25" customHeight="1">
      <c r="A84" s="2" t="s">
        <v>31610</v>
      </c>
      <c r="B84" s="2" t="s">
        <v>4943</v>
      </c>
      <c r="C84" s="2" t="s">
        <v>23323</v>
      </c>
      <c r="D84" s="2" t="s">
        <v>108</v>
      </c>
      <c r="E84" s="2" t="s">
        <v>96</v>
      </c>
      <c r="F84" s="2" t="s">
        <v>31611</v>
      </c>
      <c r="G84" s="2" t="s">
        <v>2046</v>
      </c>
      <c r="H84" s="2" t="s">
        <v>31612</v>
      </c>
      <c r="I84" s="2" t="s">
        <v>31574</v>
      </c>
      <c r="J84" s="2"/>
      <c r="K84" s="2"/>
      <c r="L84" s="2" t="s">
        <v>7567</v>
      </c>
      <c r="M84" s="2" t="s">
        <v>1566</v>
      </c>
      <c r="N84" s="2" t="s">
        <v>2058</v>
      </c>
      <c r="O84" s="2" t="s">
        <v>2120</v>
      </c>
      <c r="P84" s="2" t="s">
        <v>3055</v>
      </c>
      <c r="Q84" s="2" t="s">
        <v>18419</v>
      </c>
      <c r="R84" s="2" t="s">
        <v>2052</v>
      </c>
      <c r="S84" s="2"/>
      <c r="T84" s="2" t="s">
        <v>107</v>
      </c>
    </row>
    <row r="85" spans="1:20" ht="14.25" customHeight="1">
      <c r="A85" s="2" t="s">
        <v>31613</v>
      </c>
      <c r="B85" s="2" t="s">
        <v>4943</v>
      </c>
      <c r="C85" s="2" t="s">
        <v>31614</v>
      </c>
      <c r="D85" s="2" t="s">
        <v>108</v>
      </c>
      <c r="E85" s="2" t="s">
        <v>96</v>
      </c>
      <c r="F85" s="2" t="s">
        <v>31615</v>
      </c>
      <c r="G85" s="2" t="s">
        <v>2046</v>
      </c>
      <c r="H85" s="2" t="s">
        <v>31616</v>
      </c>
      <c r="I85" s="2"/>
      <c r="J85" s="2"/>
      <c r="K85" s="2"/>
      <c r="L85" s="2"/>
      <c r="M85" s="2" t="s">
        <v>1566</v>
      </c>
      <c r="N85" s="2" t="s">
        <v>2058</v>
      </c>
      <c r="O85" s="2" t="s">
        <v>2153</v>
      </c>
      <c r="P85" s="2" t="s">
        <v>31362</v>
      </c>
      <c r="Q85" s="2" t="s">
        <v>18419</v>
      </c>
      <c r="R85" s="2" t="s">
        <v>2052</v>
      </c>
      <c r="S85" s="2"/>
      <c r="T85" s="2" t="s">
        <v>107</v>
      </c>
    </row>
    <row r="86" spans="1:20" ht="14.25" customHeight="1">
      <c r="A86" s="2" t="s">
        <v>31617</v>
      </c>
      <c r="B86" s="2" t="s">
        <v>4927</v>
      </c>
      <c r="C86" s="2" t="s">
        <v>31618</v>
      </c>
      <c r="D86" s="2" t="s">
        <v>142</v>
      </c>
      <c r="E86" s="2" t="s">
        <v>96</v>
      </c>
      <c r="F86" s="2" t="s">
        <v>31619</v>
      </c>
      <c r="G86" s="2" t="s">
        <v>2046</v>
      </c>
      <c r="H86" s="2" t="s">
        <v>31620</v>
      </c>
      <c r="I86" s="2"/>
      <c r="J86" s="2"/>
      <c r="K86" s="2"/>
      <c r="L86" s="2"/>
      <c r="M86" s="2" t="s">
        <v>1566</v>
      </c>
      <c r="N86" s="2" t="s">
        <v>2058</v>
      </c>
      <c r="O86" s="2" t="s">
        <v>2153</v>
      </c>
      <c r="P86" s="2" t="s">
        <v>3055</v>
      </c>
      <c r="Q86" s="2" t="s">
        <v>18419</v>
      </c>
      <c r="R86" s="2" t="s">
        <v>2052</v>
      </c>
      <c r="S86" s="2"/>
      <c r="T86" s="2" t="s">
        <v>141</v>
      </c>
    </row>
    <row r="87" spans="1:20" ht="14.25" customHeight="1">
      <c r="A87" s="2" t="s">
        <v>31621</v>
      </c>
      <c r="B87" s="2" t="s">
        <v>4927</v>
      </c>
      <c r="C87" s="2" t="s">
        <v>5433</v>
      </c>
      <c r="D87" s="2" t="s">
        <v>228</v>
      </c>
      <c r="E87" s="2" t="s">
        <v>96</v>
      </c>
      <c r="F87" s="2" t="s">
        <v>31622</v>
      </c>
      <c r="G87" s="2" t="s">
        <v>2046</v>
      </c>
      <c r="H87" s="2" t="s">
        <v>31623</v>
      </c>
      <c r="I87" s="2"/>
      <c r="J87" s="2"/>
      <c r="K87" s="2"/>
      <c r="L87" s="2"/>
      <c r="M87" s="2" t="s">
        <v>1566</v>
      </c>
      <c r="N87" s="2" t="s">
        <v>2058</v>
      </c>
      <c r="O87" s="2" t="s">
        <v>2132</v>
      </c>
      <c r="P87" s="2" t="s">
        <v>3055</v>
      </c>
      <c r="Q87" s="2" t="s">
        <v>18419</v>
      </c>
      <c r="R87" s="2" t="s">
        <v>2052</v>
      </c>
      <c r="S87" s="2"/>
      <c r="T87" s="2" t="s">
        <v>227</v>
      </c>
    </row>
    <row r="88" spans="1:20" ht="14.25" customHeight="1">
      <c r="A88" s="2" t="s">
        <v>31624</v>
      </c>
      <c r="B88" s="2" t="s">
        <v>4931</v>
      </c>
      <c r="C88" s="2" t="s">
        <v>31625</v>
      </c>
      <c r="D88" s="2" t="s">
        <v>110</v>
      </c>
      <c r="E88" s="2" t="s">
        <v>96</v>
      </c>
      <c r="F88" s="2" t="s">
        <v>20150</v>
      </c>
      <c r="G88" s="2" t="s">
        <v>2046</v>
      </c>
      <c r="H88" s="2" t="s">
        <v>31626</v>
      </c>
      <c r="I88" s="2"/>
      <c r="J88" s="2"/>
      <c r="K88" s="2"/>
      <c r="L88" s="2"/>
      <c r="M88" s="2" t="s">
        <v>1566</v>
      </c>
      <c r="N88" s="2" t="s">
        <v>2048</v>
      </c>
      <c r="O88" s="2" t="s">
        <v>5489</v>
      </c>
      <c r="P88" s="2" t="s">
        <v>3465</v>
      </c>
      <c r="Q88" s="2" t="s">
        <v>18419</v>
      </c>
      <c r="R88" s="2" t="s">
        <v>2052</v>
      </c>
      <c r="S88" s="2"/>
      <c r="T88" s="2" t="s">
        <v>109</v>
      </c>
    </row>
    <row r="89" spans="1:20" ht="14.25" customHeight="1">
      <c r="A89" s="2" t="s">
        <v>31627</v>
      </c>
      <c r="B89" s="2" t="s">
        <v>31628</v>
      </c>
      <c r="C89" s="2" t="s">
        <v>2568</v>
      </c>
      <c r="D89" s="2" t="s">
        <v>110</v>
      </c>
      <c r="E89" s="2" t="s">
        <v>96</v>
      </c>
      <c r="F89" s="2" t="s">
        <v>31629</v>
      </c>
      <c r="G89" s="2" t="s">
        <v>2046</v>
      </c>
      <c r="H89" s="2" t="s">
        <v>31630</v>
      </c>
      <c r="I89" s="2"/>
      <c r="J89" s="2"/>
      <c r="K89" s="2"/>
      <c r="L89" s="2"/>
      <c r="M89" s="2" t="s">
        <v>1566</v>
      </c>
      <c r="N89" s="2" t="s">
        <v>2048</v>
      </c>
      <c r="O89" s="2" t="s">
        <v>2179</v>
      </c>
      <c r="P89" s="2" t="s">
        <v>3465</v>
      </c>
      <c r="Q89" s="2" t="s">
        <v>18419</v>
      </c>
      <c r="R89" s="2" t="s">
        <v>2052</v>
      </c>
      <c r="S89" s="2"/>
      <c r="T89" s="2" t="s">
        <v>109</v>
      </c>
    </row>
    <row r="90" spans="1:20" ht="14.25" customHeight="1">
      <c r="A90" s="2" t="s">
        <v>31631</v>
      </c>
      <c r="B90" s="2" t="s">
        <v>4931</v>
      </c>
      <c r="C90" s="2" t="s">
        <v>31632</v>
      </c>
      <c r="D90" s="2" t="s">
        <v>190</v>
      </c>
      <c r="E90" s="2" t="s">
        <v>96</v>
      </c>
      <c r="F90" s="2" t="s">
        <v>3606</v>
      </c>
      <c r="G90" s="2" t="s">
        <v>2046</v>
      </c>
      <c r="H90" s="2" t="s">
        <v>31633</v>
      </c>
      <c r="I90" s="2"/>
      <c r="J90" s="2"/>
      <c r="K90" s="2"/>
      <c r="L90" s="2"/>
      <c r="M90" s="2" t="s">
        <v>1566</v>
      </c>
      <c r="N90" s="2" t="s">
        <v>2058</v>
      </c>
      <c r="O90" s="2" t="s">
        <v>2145</v>
      </c>
      <c r="P90" s="2" t="s">
        <v>19455</v>
      </c>
      <c r="Q90" s="2" t="s">
        <v>18419</v>
      </c>
      <c r="R90" s="2" t="s">
        <v>2052</v>
      </c>
      <c r="S90" s="2"/>
      <c r="T90" s="2" t="s">
        <v>189</v>
      </c>
    </row>
    <row r="91" spans="1:20" ht="14.25" customHeight="1">
      <c r="A91" s="2" t="s">
        <v>31634</v>
      </c>
      <c r="B91" s="2" t="s">
        <v>4931</v>
      </c>
      <c r="C91" s="2" t="s">
        <v>31635</v>
      </c>
      <c r="D91" s="2" t="s">
        <v>401</v>
      </c>
      <c r="E91" s="2" t="s">
        <v>264</v>
      </c>
      <c r="F91" s="2" t="s">
        <v>31636</v>
      </c>
      <c r="G91" s="2" t="s">
        <v>2046</v>
      </c>
      <c r="H91" s="2" t="s">
        <v>31637</v>
      </c>
      <c r="I91" s="2"/>
      <c r="J91" s="2"/>
      <c r="K91" s="2"/>
      <c r="L91" s="2"/>
      <c r="M91" s="2" t="s">
        <v>1566</v>
      </c>
      <c r="N91" s="2" t="s">
        <v>2058</v>
      </c>
      <c r="O91" s="2" t="s">
        <v>2093</v>
      </c>
      <c r="P91" s="2" t="s">
        <v>31638</v>
      </c>
      <c r="Q91" s="2" t="s">
        <v>18419</v>
      </c>
      <c r="R91" s="2" t="s">
        <v>2067</v>
      </c>
      <c r="S91" s="2"/>
      <c r="T91" s="2" t="s">
        <v>400</v>
      </c>
    </row>
    <row r="92" spans="1:20" ht="14.25" customHeight="1">
      <c r="A92" s="2" t="s">
        <v>31639</v>
      </c>
      <c r="B92" s="2" t="s">
        <v>4931</v>
      </c>
      <c r="C92" s="2" t="s">
        <v>25740</v>
      </c>
      <c r="D92" s="2" t="s">
        <v>282</v>
      </c>
      <c r="E92" s="2" t="s">
        <v>96</v>
      </c>
      <c r="F92" s="2" t="s">
        <v>31640</v>
      </c>
      <c r="G92" s="2" t="s">
        <v>2046</v>
      </c>
      <c r="H92" s="2" t="s">
        <v>31641</v>
      </c>
      <c r="I92" s="2"/>
      <c r="J92" s="2"/>
      <c r="K92" s="2"/>
      <c r="L92" s="2"/>
      <c r="M92" s="2" t="s">
        <v>1566</v>
      </c>
      <c r="N92" s="2" t="s">
        <v>2058</v>
      </c>
      <c r="O92" s="2" t="s">
        <v>2093</v>
      </c>
      <c r="P92" s="2" t="s">
        <v>31642</v>
      </c>
      <c r="Q92" s="2" t="s">
        <v>18419</v>
      </c>
      <c r="R92" s="2" t="s">
        <v>2067</v>
      </c>
      <c r="S92" s="2"/>
      <c r="T92" s="2" t="s">
        <v>281</v>
      </c>
    </row>
    <row r="93" spans="1:20" ht="14.25" customHeight="1">
      <c r="A93" s="2" t="s">
        <v>31643</v>
      </c>
      <c r="B93" s="2" t="s">
        <v>23648</v>
      </c>
      <c r="C93" s="2" t="s">
        <v>2176</v>
      </c>
      <c r="D93" s="2" t="s">
        <v>208</v>
      </c>
      <c r="E93" s="2" t="s">
        <v>96</v>
      </c>
      <c r="F93" s="2" t="s">
        <v>10449</v>
      </c>
      <c r="G93" s="2" t="s">
        <v>2046</v>
      </c>
      <c r="H93" s="2" t="s">
        <v>31644</v>
      </c>
      <c r="I93" s="2" t="s">
        <v>21520</v>
      </c>
      <c r="J93" s="2"/>
      <c r="K93" s="2" t="s">
        <v>21521</v>
      </c>
      <c r="L93" s="2"/>
      <c r="M93" s="2" t="s">
        <v>1566</v>
      </c>
      <c r="N93" s="2" t="s">
        <v>2058</v>
      </c>
      <c r="O93" s="2" t="s">
        <v>2093</v>
      </c>
      <c r="P93" s="2" t="s">
        <v>4902</v>
      </c>
      <c r="Q93" s="2" t="s">
        <v>18419</v>
      </c>
      <c r="R93" s="2" t="s">
        <v>2067</v>
      </c>
      <c r="S93" s="2"/>
      <c r="T93" s="2" t="s">
        <v>207</v>
      </c>
    </row>
    <row r="94" spans="1:20" ht="14.25" customHeight="1">
      <c r="A94" s="2" t="s">
        <v>31645</v>
      </c>
      <c r="B94" s="2" t="s">
        <v>23648</v>
      </c>
      <c r="C94" s="2" t="s">
        <v>31646</v>
      </c>
      <c r="D94" s="2" t="s">
        <v>415</v>
      </c>
      <c r="E94" s="2" t="s">
        <v>96</v>
      </c>
      <c r="F94" s="2" t="s">
        <v>31647</v>
      </c>
      <c r="G94" s="2" t="s">
        <v>2046</v>
      </c>
      <c r="H94" s="2" t="s">
        <v>31648</v>
      </c>
      <c r="I94" s="2"/>
      <c r="J94" s="2"/>
      <c r="K94" s="2"/>
      <c r="L94" s="2"/>
      <c r="M94" s="2" t="s">
        <v>1566</v>
      </c>
      <c r="N94" s="2" t="s">
        <v>2048</v>
      </c>
      <c r="O94" s="2" t="s">
        <v>2179</v>
      </c>
      <c r="P94" s="2" t="s">
        <v>3055</v>
      </c>
      <c r="Q94" s="2" t="s">
        <v>18419</v>
      </c>
      <c r="R94" s="2" t="s">
        <v>2067</v>
      </c>
      <c r="S94" s="2"/>
      <c r="T94" s="2" t="s">
        <v>414</v>
      </c>
    </row>
    <row r="95" spans="1:20" ht="14.25" customHeight="1">
      <c r="A95" s="2" t="s">
        <v>31649</v>
      </c>
      <c r="B95" s="2" t="s">
        <v>4921</v>
      </c>
      <c r="C95" s="2" t="s">
        <v>31650</v>
      </c>
      <c r="D95" s="2" t="s">
        <v>146</v>
      </c>
      <c r="E95" s="2" t="s">
        <v>96</v>
      </c>
      <c r="F95" s="2" t="s">
        <v>31651</v>
      </c>
      <c r="G95" s="2" t="s">
        <v>2046</v>
      </c>
      <c r="H95" s="2" t="s">
        <v>31652</v>
      </c>
      <c r="I95" s="2" t="s">
        <v>31653</v>
      </c>
      <c r="J95" s="2"/>
      <c r="K95" s="2" t="s">
        <v>21521</v>
      </c>
      <c r="L95" s="2"/>
      <c r="M95" s="2" t="s">
        <v>1566</v>
      </c>
      <c r="N95" s="2" t="s">
        <v>2058</v>
      </c>
      <c r="O95" s="2" t="s">
        <v>2145</v>
      </c>
      <c r="P95" s="2" t="s">
        <v>19455</v>
      </c>
      <c r="Q95" s="2" t="s">
        <v>18419</v>
      </c>
      <c r="R95" s="2" t="s">
        <v>2067</v>
      </c>
      <c r="S95" s="2"/>
      <c r="T95" s="2" t="s">
        <v>145</v>
      </c>
    </row>
    <row r="96" spans="1:20" ht="14.25" customHeight="1">
      <c r="A96" s="2" t="s">
        <v>31654</v>
      </c>
      <c r="B96" s="2" t="s">
        <v>4921</v>
      </c>
      <c r="C96" s="2" t="s">
        <v>8923</v>
      </c>
      <c r="D96" s="2" t="s">
        <v>529</v>
      </c>
      <c r="E96" s="2" t="s">
        <v>264</v>
      </c>
      <c r="F96" s="2" t="s">
        <v>31655</v>
      </c>
      <c r="G96" s="2" t="s">
        <v>2046</v>
      </c>
      <c r="H96" s="2" t="s">
        <v>31656</v>
      </c>
      <c r="I96" s="2"/>
      <c r="J96" s="2"/>
      <c r="K96" s="2"/>
      <c r="L96" s="2"/>
      <c r="M96" s="2" t="s">
        <v>1566</v>
      </c>
      <c r="N96" s="2" t="s">
        <v>2048</v>
      </c>
      <c r="O96" s="2" t="s">
        <v>2199</v>
      </c>
      <c r="P96" s="2" t="s">
        <v>23064</v>
      </c>
      <c r="Q96" s="2" t="s">
        <v>18419</v>
      </c>
      <c r="R96" s="2" t="s">
        <v>2067</v>
      </c>
      <c r="S96" s="2"/>
      <c r="T96" s="2" t="s">
        <v>528</v>
      </c>
    </row>
    <row r="97" spans="1:20" ht="14.25" customHeight="1">
      <c r="A97" s="2" t="s">
        <v>31657</v>
      </c>
      <c r="B97" s="2" t="s">
        <v>4921</v>
      </c>
      <c r="C97" s="2" t="s">
        <v>5110</v>
      </c>
      <c r="D97" s="2" t="s">
        <v>120</v>
      </c>
      <c r="E97" s="2" t="s">
        <v>96</v>
      </c>
      <c r="F97" s="2" t="s">
        <v>31658</v>
      </c>
      <c r="G97" s="2" t="s">
        <v>2046</v>
      </c>
      <c r="H97" s="2" t="s">
        <v>31659</v>
      </c>
      <c r="I97" s="2"/>
      <c r="J97" s="2"/>
      <c r="K97" s="2"/>
      <c r="L97" s="2"/>
      <c r="M97" s="2" t="s">
        <v>1566</v>
      </c>
      <c r="N97" s="2" t="s">
        <v>2048</v>
      </c>
      <c r="O97" s="2" t="s">
        <v>2179</v>
      </c>
      <c r="P97" s="2" t="s">
        <v>19455</v>
      </c>
      <c r="Q97" s="2" t="s">
        <v>18419</v>
      </c>
      <c r="R97" s="2" t="s">
        <v>2052</v>
      </c>
      <c r="S97" s="2"/>
      <c r="T97" s="2" t="s">
        <v>119</v>
      </c>
    </row>
    <row r="98" spans="1:20" ht="14.25" customHeight="1">
      <c r="A98" s="2" t="s">
        <v>31660</v>
      </c>
      <c r="B98" s="2" t="s">
        <v>10095</v>
      </c>
      <c r="C98" s="2" t="s">
        <v>3294</v>
      </c>
      <c r="D98" s="2" t="s">
        <v>355</v>
      </c>
      <c r="E98" s="2" t="s">
        <v>96</v>
      </c>
      <c r="F98" s="2" t="s">
        <v>31661</v>
      </c>
      <c r="G98" s="2" t="s">
        <v>2046</v>
      </c>
      <c r="H98" s="2" t="s">
        <v>31662</v>
      </c>
      <c r="I98" s="2" t="s">
        <v>31663</v>
      </c>
      <c r="J98" s="2"/>
      <c r="K98" s="2"/>
      <c r="L98" s="2" t="s">
        <v>31664</v>
      </c>
      <c r="M98" s="2" t="s">
        <v>1566</v>
      </c>
      <c r="N98" s="2" t="s">
        <v>2058</v>
      </c>
      <c r="O98" s="2" t="s">
        <v>2145</v>
      </c>
      <c r="P98" s="2" t="s">
        <v>31665</v>
      </c>
      <c r="Q98" s="2" t="s">
        <v>18419</v>
      </c>
      <c r="R98" s="2" t="s">
        <v>2067</v>
      </c>
      <c r="S98" s="2"/>
      <c r="T98" s="2" t="s">
        <v>354</v>
      </c>
    </row>
    <row r="99" spans="1:20" ht="14.25" customHeight="1">
      <c r="A99" s="2" t="s">
        <v>31666</v>
      </c>
      <c r="B99" s="2" t="s">
        <v>31667</v>
      </c>
      <c r="C99" s="2" t="s">
        <v>31668</v>
      </c>
      <c r="D99" s="2" t="s">
        <v>136</v>
      </c>
      <c r="E99" s="2" t="s">
        <v>96</v>
      </c>
      <c r="F99" s="2" t="s">
        <v>4664</v>
      </c>
      <c r="G99" s="2" t="s">
        <v>2046</v>
      </c>
      <c r="H99" s="2" t="s">
        <v>31669</v>
      </c>
      <c r="I99" s="2"/>
      <c r="J99" s="2"/>
      <c r="K99" s="2"/>
      <c r="L99" s="2"/>
      <c r="M99" s="2" t="s">
        <v>1566</v>
      </c>
      <c r="N99" s="2" t="s">
        <v>2058</v>
      </c>
      <c r="O99" s="2" t="s">
        <v>2153</v>
      </c>
      <c r="P99" s="2" t="s">
        <v>3055</v>
      </c>
      <c r="Q99" s="2" t="s">
        <v>18419</v>
      </c>
      <c r="R99" s="2" t="s">
        <v>2052</v>
      </c>
      <c r="S99" s="2"/>
      <c r="T99" s="2" t="s">
        <v>135</v>
      </c>
    </row>
    <row r="100" spans="1:20" ht="14.25" customHeight="1">
      <c r="A100" s="2" t="s">
        <v>31670</v>
      </c>
      <c r="B100" s="2" t="s">
        <v>31671</v>
      </c>
      <c r="C100" s="2" t="s">
        <v>31671</v>
      </c>
      <c r="D100" s="2" t="s">
        <v>31672</v>
      </c>
      <c r="E100" s="2" t="s">
        <v>264</v>
      </c>
      <c r="F100" s="2" t="s">
        <v>2473</v>
      </c>
      <c r="G100" s="2" t="s">
        <v>25134</v>
      </c>
      <c r="H100" s="2" t="s">
        <v>31673</v>
      </c>
      <c r="I100" s="2"/>
      <c r="J100" s="2"/>
      <c r="K100" s="2"/>
      <c r="L100" s="2"/>
      <c r="M100" s="2" t="s">
        <v>59</v>
      </c>
      <c r="N100" s="2" t="s">
        <v>2048</v>
      </c>
      <c r="O100" s="2" t="s">
        <v>2301</v>
      </c>
      <c r="P100" s="2" t="s">
        <v>4630</v>
      </c>
      <c r="Q100" s="2" t="s">
        <v>18419</v>
      </c>
      <c r="R100" s="2" t="s">
        <v>2052</v>
      </c>
      <c r="S100" s="2"/>
      <c r="T100" s="2" t="s">
        <v>31674</v>
      </c>
    </row>
    <row r="101" spans="1:20" ht="14.25" customHeight="1">
      <c r="A101" s="2" t="s">
        <v>4897</v>
      </c>
      <c r="B101" s="2" t="s">
        <v>4898</v>
      </c>
      <c r="C101" s="2" t="s">
        <v>4899</v>
      </c>
      <c r="D101" s="2" t="s">
        <v>102</v>
      </c>
      <c r="E101" s="2" t="s">
        <v>96</v>
      </c>
      <c r="F101" s="2" t="s">
        <v>31675</v>
      </c>
      <c r="G101" s="2" t="s">
        <v>2046</v>
      </c>
      <c r="H101" s="2" t="s">
        <v>31676</v>
      </c>
      <c r="I101" s="2"/>
      <c r="J101" s="2"/>
      <c r="K101" s="2"/>
      <c r="L101" s="2"/>
      <c r="M101" s="2" t="s">
        <v>1566</v>
      </c>
      <c r="N101" s="2" t="s">
        <v>2048</v>
      </c>
      <c r="O101" s="2" t="s">
        <v>2179</v>
      </c>
      <c r="P101" s="2" t="s">
        <v>4902</v>
      </c>
      <c r="Q101" s="2" t="s">
        <v>18419</v>
      </c>
      <c r="R101" s="2" t="s">
        <v>2052</v>
      </c>
      <c r="S101" s="2"/>
      <c r="T101" s="2" t="s">
        <v>101</v>
      </c>
    </row>
    <row r="102" spans="1:20" ht="14.25" customHeight="1">
      <c r="A102" s="2" t="s">
        <v>31677</v>
      </c>
      <c r="B102" s="2" t="s">
        <v>31678</v>
      </c>
      <c r="C102" s="2" t="s">
        <v>31679</v>
      </c>
      <c r="D102" s="2" t="s">
        <v>104</v>
      </c>
      <c r="E102" s="2" t="s">
        <v>96</v>
      </c>
      <c r="F102" s="2" t="s">
        <v>31680</v>
      </c>
      <c r="G102" s="2" t="s">
        <v>2046</v>
      </c>
      <c r="H102" s="2" t="s">
        <v>31681</v>
      </c>
      <c r="I102" s="2"/>
      <c r="J102" s="2"/>
      <c r="K102" s="2"/>
      <c r="L102" s="2"/>
      <c r="M102" s="2" t="s">
        <v>1566</v>
      </c>
      <c r="N102" s="2" t="s">
        <v>2048</v>
      </c>
      <c r="O102" s="2" t="s">
        <v>2179</v>
      </c>
      <c r="P102" s="2" t="s">
        <v>3055</v>
      </c>
      <c r="Q102" s="2" t="s">
        <v>18419</v>
      </c>
      <c r="R102" s="2" t="s">
        <v>2052</v>
      </c>
      <c r="S102" s="2"/>
      <c r="T102" s="2" t="s">
        <v>103</v>
      </c>
    </row>
    <row r="103" spans="1:20" ht="14.25" customHeight="1">
      <c r="A103" s="2" t="s">
        <v>31682</v>
      </c>
      <c r="B103" s="2" t="s">
        <v>31683</v>
      </c>
      <c r="C103" s="2" t="s">
        <v>31684</v>
      </c>
      <c r="D103" s="2" t="s">
        <v>216</v>
      </c>
      <c r="E103" s="2" t="s">
        <v>96</v>
      </c>
      <c r="F103" s="2" t="s">
        <v>31685</v>
      </c>
      <c r="G103" s="2" t="s">
        <v>2046</v>
      </c>
      <c r="H103" s="2" t="s">
        <v>31686</v>
      </c>
      <c r="I103" s="2"/>
      <c r="J103" s="2"/>
      <c r="K103" s="2"/>
      <c r="L103" s="2"/>
      <c r="M103" s="2" t="s">
        <v>1566</v>
      </c>
      <c r="N103" s="2" t="s">
        <v>2048</v>
      </c>
      <c r="O103" s="2" t="s">
        <v>2199</v>
      </c>
      <c r="P103" s="2" t="s">
        <v>3061</v>
      </c>
      <c r="Q103" s="2" t="s">
        <v>18419</v>
      </c>
      <c r="R103" s="2" t="s">
        <v>2067</v>
      </c>
      <c r="S103" s="2"/>
      <c r="T103" s="2" t="s">
        <v>215</v>
      </c>
    </row>
    <row r="104" spans="1:20" ht="14.25" customHeight="1">
      <c r="A104" s="2" t="s">
        <v>31687</v>
      </c>
      <c r="B104" s="2" t="s">
        <v>5513</v>
      </c>
      <c r="C104" s="2" t="s">
        <v>31688</v>
      </c>
      <c r="D104" s="2" t="s">
        <v>132</v>
      </c>
      <c r="E104" s="2" t="s">
        <v>96</v>
      </c>
      <c r="F104" s="2" t="s">
        <v>31689</v>
      </c>
      <c r="G104" s="2" t="s">
        <v>2046</v>
      </c>
      <c r="H104" s="2" t="s">
        <v>31690</v>
      </c>
      <c r="I104" s="2"/>
      <c r="J104" s="2"/>
      <c r="K104" s="2"/>
      <c r="L104" s="2"/>
      <c r="M104" s="2" t="s">
        <v>1566</v>
      </c>
      <c r="N104" s="2" t="s">
        <v>2058</v>
      </c>
      <c r="O104" s="2" t="s">
        <v>2153</v>
      </c>
      <c r="P104" s="2" t="s">
        <v>21649</v>
      </c>
      <c r="Q104" s="2" t="s">
        <v>18419</v>
      </c>
      <c r="R104" s="2" t="s">
        <v>2200</v>
      </c>
      <c r="S104" s="2"/>
      <c r="T104" s="2" t="s">
        <v>131</v>
      </c>
    </row>
    <row r="105" spans="1:20" ht="14.25" customHeight="1">
      <c r="A105" s="2" t="s">
        <v>31691</v>
      </c>
      <c r="B105" s="2" t="s">
        <v>23806</v>
      </c>
      <c r="C105" s="2" t="s">
        <v>31692</v>
      </c>
      <c r="D105" s="2" t="s">
        <v>142</v>
      </c>
      <c r="E105" s="2" t="s">
        <v>96</v>
      </c>
      <c r="F105" s="2" t="s">
        <v>31693</v>
      </c>
      <c r="G105" s="2" t="s">
        <v>2046</v>
      </c>
      <c r="H105" s="2" t="s">
        <v>31694</v>
      </c>
      <c r="I105" s="2"/>
      <c r="J105" s="2"/>
      <c r="K105" s="2"/>
      <c r="L105" s="2"/>
      <c r="M105" s="2" t="s">
        <v>1566</v>
      </c>
      <c r="N105" s="2" t="s">
        <v>2048</v>
      </c>
      <c r="O105" s="2" t="s">
        <v>2199</v>
      </c>
      <c r="P105" s="2" t="s">
        <v>2456</v>
      </c>
      <c r="Q105" s="2" t="s">
        <v>18419</v>
      </c>
      <c r="R105" s="2" t="s">
        <v>2052</v>
      </c>
      <c r="S105" s="2"/>
      <c r="T105" s="2" t="s">
        <v>141</v>
      </c>
    </row>
    <row r="106" spans="1:20" ht="14.25" customHeight="1">
      <c r="A106" s="2" t="s">
        <v>31695</v>
      </c>
      <c r="B106" s="2" t="s">
        <v>31696</v>
      </c>
      <c r="C106" s="2" t="s">
        <v>31697</v>
      </c>
      <c r="D106" s="2" t="s">
        <v>31698</v>
      </c>
      <c r="E106" s="2" t="s">
        <v>264</v>
      </c>
      <c r="F106" s="2" t="s">
        <v>2320</v>
      </c>
      <c r="G106" s="2" t="s">
        <v>18247</v>
      </c>
      <c r="H106" s="2" t="s">
        <v>31699</v>
      </c>
      <c r="I106" s="2"/>
      <c r="J106" s="2"/>
      <c r="K106" s="2"/>
      <c r="L106" s="2"/>
      <c r="M106" s="2" t="s">
        <v>59</v>
      </c>
      <c r="N106" s="2" t="s">
        <v>2058</v>
      </c>
      <c r="O106" s="2" t="s">
        <v>2322</v>
      </c>
      <c r="P106" s="2" t="s">
        <v>2609</v>
      </c>
      <c r="Q106" s="2" t="s">
        <v>18419</v>
      </c>
      <c r="R106" s="2" t="s">
        <v>2067</v>
      </c>
      <c r="S106" s="2"/>
      <c r="T106" s="2" t="s">
        <v>31700</v>
      </c>
    </row>
    <row r="107" spans="1:20" ht="14.25" customHeight="1">
      <c r="A107" s="2" t="s">
        <v>31701</v>
      </c>
      <c r="B107" s="2" t="s">
        <v>13635</v>
      </c>
      <c r="C107" s="2" t="s">
        <v>2075</v>
      </c>
      <c r="D107" s="2" t="s">
        <v>102</v>
      </c>
      <c r="E107" s="2" t="s">
        <v>96</v>
      </c>
      <c r="F107" s="2" t="s">
        <v>3390</v>
      </c>
      <c r="G107" s="2" t="s">
        <v>2046</v>
      </c>
      <c r="H107" s="2" t="s">
        <v>31702</v>
      </c>
      <c r="I107" s="2"/>
      <c r="J107" s="2"/>
      <c r="K107" s="2"/>
      <c r="L107" s="2"/>
      <c r="M107" s="2" t="s">
        <v>1566</v>
      </c>
      <c r="N107" s="2" t="s">
        <v>2058</v>
      </c>
      <c r="O107" s="2" t="s">
        <v>2145</v>
      </c>
      <c r="P107" s="2" t="s">
        <v>31339</v>
      </c>
      <c r="Q107" s="2" t="s">
        <v>18419</v>
      </c>
      <c r="R107" s="2" t="s">
        <v>2067</v>
      </c>
      <c r="S107" s="2"/>
      <c r="T107" s="2" t="s">
        <v>101</v>
      </c>
    </row>
    <row r="108" spans="1:20" ht="14.25" customHeight="1">
      <c r="A108" s="2" t="s">
        <v>31703</v>
      </c>
      <c r="B108" s="2" t="s">
        <v>31704</v>
      </c>
      <c r="C108" s="2" t="s">
        <v>31705</v>
      </c>
      <c r="D108" s="2" t="s">
        <v>31706</v>
      </c>
      <c r="E108" s="2" t="s">
        <v>264</v>
      </c>
      <c r="F108" s="2" t="s">
        <v>3059</v>
      </c>
      <c r="G108" s="2" t="s">
        <v>2091</v>
      </c>
      <c r="H108" s="2" t="s">
        <v>31707</v>
      </c>
      <c r="I108" s="2"/>
      <c r="J108" s="2"/>
      <c r="K108" s="2"/>
      <c r="L108" s="2"/>
      <c r="M108" s="2" t="s">
        <v>60</v>
      </c>
      <c r="N108" s="2" t="s">
        <v>2058</v>
      </c>
      <c r="O108" s="2" t="s">
        <v>2186</v>
      </c>
      <c r="P108" s="2" t="s">
        <v>20230</v>
      </c>
      <c r="Q108" s="2" t="s">
        <v>18419</v>
      </c>
      <c r="R108" s="2" t="s">
        <v>2052</v>
      </c>
      <c r="S108" s="2"/>
      <c r="T108" s="2" t="s">
        <v>31708</v>
      </c>
    </row>
    <row r="109" spans="1:20" ht="14.25" customHeight="1">
      <c r="A109" s="2" t="s">
        <v>31709</v>
      </c>
      <c r="B109" s="2" t="s">
        <v>23862</v>
      </c>
      <c r="C109" s="2" t="s">
        <v>31710</v>
      </c>
      <c r="D109" s="2" t="s">
        <v>31711</v>
      </c>
      <c r="E109" s="2" t="s">
        <v>264</v>
      </c>
      <c r="F109" s="2" t="s">
        <v>2322</v>
      </c>
      <c r="G109" s="2" t="s">
        <v>2091</v>
      </c>
      <c r="H109" s="2" t="s">
        <v>31712</v>
      </c>
      <c r="I109" s="2" t="s">
        <v>31653</v>
      </c>
      <c r="J109" s="2"/>
      <c r="K109" s="2" t="s">
        <v>21521</v>
      </c>
      <c r="L109" s="2"/>
      <c r="M109" s="2" t="s">
        <v>59</v>
      </c>
      <c r="N109" s="2" t="s">
        <v>2058</v>
      </c>
      <c r="O109" s="2" t="s">
        <v>2322</v>
      </c>
      <c r="P109" s="2" t="s">
        <v>2609</v>
      </c>
      <c r="Q109" s="2" t="s">
        <v>18419</v>
      </c>
      <c r="R109" s="2" t="s">
        <v>2067</v>
      </c>
      <c r="S109" s="2"/>
      <c r="T109" s="2" t="s">
        <v>31713</v>
      </c>
    </row>
    <row r="110" spans="1:20" ht="14.25" customHeight="1">
      <c r="A110" s="2" t="s">
        <v>31714</v>
      </c>
      <c r="B110" s="2" t="s">
        <v>10123</v>
      </c>
      <c r="C110" s="2" t="s">
        <v>31715</v>
      </c>
      <c r="D110" s="2" t="s">
        <v>94</v>
      </c>
      <c r="E110" s="2" t="s">
        <v>96</v>
      </c>
      <c r="F110" s="2" t="s">
        <v>22255</v>
      </c>
      <c r="G110" s="2" t="s">
        <v>2046</v>
      </c>
      <c r="H110" s="2" t="s">
        <v>31716</v>
      </c>
      <c r="I110" s="2"/>
      <c r="J110" s="2"/>
      <c r="K110" s="2"/>
      <c r="L110" s="2"/>
      <c r="M110" s="2" t="s">
        <v>1566</v>
      </c>
      <c r="N110" s="2" t="s">
        <v>2058</v>
      </c>
      <c r="O110" s="2" t="s">
        <v>2153</v>
      </c>
      <c r="P110" s="2" t="s">
        <v>3363</v>
      </c>
      <c r="Q110" s="2" t="s">
        <v>18419</v>
      </c>
      <c r="R110" s="2" t="s">
        <v>2052</v>
      </c>
      <c r="S110" s="2"/>
      <c r="T110" s="2" t="s">
        <v>93</v>
      </c>
    </row>
    <row r="111" spans="1:20" ht="14.25" customHeight="1">
      <c r="A111" s="2" t="s">
        <v>31717</v>
      </c>
      <c r="B111" s="2" t="s">
        <v>19588</v>
      </c>
      <c r="C111" s="2" t="s">
        <v>6164</v>
      </c>
      <c r="D111" s="2" t="s">
        <v>698</v>
      </c>
      <c r="E111" s="2" t="s">
        <v>264</v>
      </c>
      <c r="F111" s="2" t="s">
        <v>31718</v>
      </c>
      <c r="G111" s="2" t="s">
        <v>2046</v>
      </c>
      <c r="H111" s="2" t="s">
        <v>31719</v>
      </c>
      <c r="I111" s="2"/>
      <c r="J111" s="2"/>
      <c r="K111" s="2"/>
      <c r="L111" s="2"/>
      <c r="M111" s="2" t="s">
        <v>59</v>
      </c>
      <c r="N111" s="2" t="s">
        <v>2058</v>
      </c>
      <c r="O111" s="2" t="s">
        <v>2101</v>
      </c>
      <c r="P111" s="2" t="s">
        <v>3727</v>
      </c>
      <c r="Q111" s="2" t="s">
        <v>18419</v>
      </c>
      <c r="R111" s="2" t="s">
        <v>2052</v>
      </c>
      <c r="S111" s="2"/>
      <c r="T111" s="2" t="s">
        <v>697</v>
      </c>
    </row>
    <row r="112" spans="1:20" ht="14.25" customHeight="1">
      <c r="A112" s="2" t="s">
        <v>31720</v>
      </c>
      <c r="B112" s="2" t="s">
        <v>19588</v>
      </c>
      <c r="C112" s="2" t="s">
        <v>16299</v>
      </c>
      <c r="D112" s="2" t="s">
        <v>120</v>
      </c>
      <c r="E112" s="2" t="s">
        <v>96</v>
      </c>
      <c r="F112" s="2" t="s">
        <v>31721</v>
      </c>
      <c r="G112" s="2" t="s">
        <v>2046</v>
      </c>
      <c r="H112" s="2" t="s">
        <v>31722</v>
      </c>
      <c r="I112" s="2" t="s">
        <v>31663</v>
      </c>
      <c r="J112" s="2"/>
      <c r="K112" s="2"/>
      <c r="L112" s="2" t="s">
        <v>31664</v>
      </c>
      <c r="M112" s="2" t="s">
        <v>1566</v>
      </c>
      <c r="N112" s="2" t="s">
        <v>2058</v>
      </c>
      <c r="O112" s="2" t="s">
        <v>2153</v>
      </c>
      <c r="P112" s="2" t="s">
        <v>19455</v>
      </c>
      <c r="Q112" s="2" t="s">
        <v>18419</v>
      </c>
      <c r="R112" s="2" t="s">
        <v>2052</v>
      </c>
      <c r="S112" s="2"/>
      <c r="T112" s="2" t="s">
        <v>119</v>
      </c>
    </row>
    <row r="113" spans="1:20" ht="14.25" customHeight="1">
      <c r="A113" s="2" t="s">
        <v>31723</v>
      </c>
      <c r="B113" s="2" t="s">
        <v>4461</v>
      </c>
      <c r="C113" s="2" t="s">
        <v>31724</v>
      </c>
      <c r="D113" s="2" t="s">
        <v>308</v>
      </c>
      <c r="E113" s="2" t="s">
        <v>96</v>
      </c>
      <c r="F113" s="2" t="s">
        <v>2193</v>
      </c>
      <c r="G113" s="2" t="s">
        <v>2046</v>
      </c>
      <c r="H113" s="2" t="s">
        <v>31725</v>
      </c>
      <c r="I113" s="2"/>
      <c r="J113" s="2"/>
      <c r="K113" s="2"/>
      <c r="L113" s="2"/>
      <c r="M113" s="2" t="s">
        <v>1566</v>
      </c>
      <c r="N113" s="2" t="s">
        <v>2058</v>
      </c>
      <c r="O113" s="2" t="s">
        <v>2193</v>
      </c>
      <c r="P113" s="2" t="s">
        <v>3727</v>
      </c>
      <c r="Q113" s="2" t="s">
        <v>18419</v>
      </c>
      <c r="R113" s="2" t="s">
        <v>2067</v>
      </c>
      <c r="S113" s="2"/>
      <c r="T113" s="2" t="s">
        <v>307</v>
      </c>
    </row>
    <row r="114" spans="1:20" ht="14.25" customHeight="1">
      <c r="A114" s="2" t="s">
        <v>31726</v>
      </c>
      <c r="B114" s="2" t="s">
        <v>31727</v>
      </c>
      <c r="C114" s="2" t="s">
        <v>31728</v>
      </c>
      <c r="D114" s="2" t="s">
        <v>31729</v>
      </c>
      <c r="E114" s="2" t="s">
        <v>264</v>
      </c>
      <c r="F114" s="2" t="s">
        <v>3059</v>
      </c>
      <c r="G114" s="2" t="s">
        <v>25271</v>
      </c>
      <c r="H114" s="2" t="s">
        <v>31730</v>
      </c>
      <c r="I114" s="2"/>
      <c r="J114" s="2"/>
      <c r="K114" s="2"/>
      <c r="L114" s="2"/>
      <c r="M114" s="2" t="s">
        <v>60</v>
      </c>
      <c r="N114" s="2" t="s">
        <v>2058</v>
      </c>
      <c r="O114" s="2" t="s">
        <v>2186</v>
      </c>
      <c r="P114" s="2" t="s">
        <v>20230</v>
      </c>
      <c r="Q114" s="2" t="s">
        <v>18419</v>
      </c>
      <c r="R114" s="2" t="s">
        <v>2052</v>
      </c>
      <c r="S114" s="2"/>
      <c r="T114" s="2" t="s">
        <v>31731</v>
      </c>
    </row>
    <row r="115" spans="1:20" ht="14.25" customHeight="1">
      <c r="A115" s="2" t="s">
        <v>31732</v>
      </c>
      <c r="B115" s="2" t="s">
        <v>4862</v>
      </c>
      <c r="C115" s="2" t="s">
        <v>31733</v>
      </c>
      <c r="D115" s="2" t="s">
        <v>224</v>
      </c>
      <c r="E115" s="2" t="s">
        <v>96</v>
      </c>
      <c r="F115" s="2" t="s">
        <v>31734</v>
      </c>
      <c r="G115" s="2" t="s">
        <v>2046</v>
      </c>
      <c r="H115" s="2" t="s">
        <v>31735</v>
      </c>
      <c r="I115" s="2"/>
      <c r="J115" s="2"/>
      <c r="K115" s="2"/>
      <c r="L115" s="2"/>
      <c r="M115" s="2" t="s">
        <v>1566</v>
      </c>
      <c r="N115" s="2" t="s">
        <v>2058</v>
      </c>
      <c r="O115" s="2" t="s">
        <v>2093</v>
      </c>
      <c r="P115" s="2" t="s">
        <v>19455</v>
      </c>
      <c r="Q115" s="2" t="s">
        <v>18419</v>
      </c>
      <c r="R115" s="2" t="s">
        <v>2067</v>
      </c>
      <c r="S115" s="2"/>
      <c r="T115" s="2" t="s">
        <v>223</v>
      </c>
    </row>
    <row r="116" spans="1:20" ht="14.25" customHeight="1">
      <c r="A116" s="2" t="s">
        <v>31736</v>
      </c>
      <c r="B116" s="2" t="s">
        <v>4862</v>
      </c>
      <c r="C116" s="2" t="s">
        <v>5403</v>
      </c>
      <c r="D116" s="2" t="s">
        <v>220</v>
      </c>
      <c r="E116" s="2" t="s">
        <v>96</v>
      </c>
      <c r="F116" s="2" t="s">
        <v>19763</v>
      </c>
      <c r="G116" s="2" t="s">
        <v>2046</v>
      </c>
      <c r="H116" s="2" t="s">
        <v>31737</v>
      </c>
      <c r="I116" s="2"/>
      <c r="J116" s="2"/>
      <c r="K116" s="2"/>
      <c r="L116" s="2"/>
      <c r="M116" s="2" t="s">
        <v>59</v>
      </c>
      <c r="N116" s="2" t="s">
        <v>2058</v>
      </c>
      <c r="O116" s="2" t="s">
        <v>2101</v>
      </c>
      <c r="P116" s="2" t="s">
        <v>2398</v>
      </c>
      <c r="Q116" s="2" t="s">
        <v>18419</v>
      </c>
      <c r="R116" s="2" t="s">
        <v>2052</v>
      </c>
      <c r="S116" s="2"/>
      <c r="T116" s="2" t="s">
        <v>219</v>
      </c>
    </row>
    <row r="117" spans="1:20" ht="14.25" customHeight="1">
      <c r="A117" s="2" t="s">
        <v>31738</v>
      </c>
      <c r="B117" s="2" t="s">
        <v>4862</v>
      </c>
      <c r="C117" s="2" t="s">
        <v>3222</v>
      </c>
      <c r="D117" s="2" t="s">
        <v>146</v>
      </c>
      <c r="E117" s="2" t="s">
        <v>96</v>
      </c>
      <c r="F117" s="2" t="s">
        <v>31739</v>
      </c>
      <c r="G117" s="2" t="s">
        <v>2046</v>
      </c>
      <c r="H117" s="2" t="s">
        <v>31740</v>
      </c>
      <c r="I117" s="2"/>
      <c r="J117" s="2"/>
      <c r="K117" s="2"/>
      <c r="L117" s="2"/>
      <c r="M117" s="2" t="s">
        <v>1566</v>
      </c>
      <c r="N117" s="2" t="s">
        <v>2048</v>
      </c>
      <c r="O117" s="2" t="s">
        <v>2199</v>
      </c>
      <c r="P117" s="2" t="s">
        <v>2108</v>
      </c>
      <c r="Q117" s="2" t="s">
        <v>18419</v>
      </c>
      <c r="R117" s="2" t="s">
        <v>2200</v>
      </c>
      <c r="S117" s="2"/>
      <c r="T117" s="2" t="s">
        <v>145</v>
      </c>
    </row>
    <row r="118" spans="1:20" ht="14.25" customHeight="1">
      <c r="A118" s="2" t="s">
        <v>31741</v>
      </c>
      <c r="B118" s="2" t="s">
        <v>4862</v>
      </c>
      <c r="C118" s="2" t="s">
        <v>2935</v>
      </c>
      <c r="D118" s="2" t="s">
        <v>276</v>
      </c>
      <c r="E118" s="2" t="s">
        <v>96</v>
      </c>
      <c r="F118" s="2" t="s">
        <v>31742</v>
      </c>
      <c r="G118" s="2" t="s">
        <v>2046</v>
      </c>
      <c r="H118" s="2" t="s">
        <v>31743</v>
      </c>
      <c r="I118" s="2"/>
      <c r="J118" s="2"/>
      <c r="K118" s="2"/>
      <c r="L118" s="2"/>
      <c r="M118" s="2" t="s">
        <v>1566</v>
      </c>
      <c r="N118" s="2" t="s">
        <v>2058</v>
      </c>
      <c r="O118" s="2" t="s">
        <v>2145</v>
      </c>
      <c r="P118" s="2" t="s">
        <v>31362</v>
      </c>
      <c r="Q118" s="2" t="s">
        <v>18419</v>
      </c>
      <c r="R118" s="2" t="s">
        <v>2067</v>
      </c>
      <c r="S118" s="2"/>
      <c r="T118" s="2" t="s">
        <v>275</v>
      </c>
    </row>
    <row r="119" spans="1:20" ht="14.25" customHeight="1">
      <c r="A119" s="2" t="s">
        <v>31744</v>
      </c>
      <c r="B119" s="2" t="s">
        <v>15080</v>
      </c>
      <c r="C119" s="2" t="s">
        <v>2208</v>
      </c>
      <c r="D119" s="2" t="s">
        <v>110</v>
      </c>
      <c r="E119" s="2" t="s">
        <v>96</v>
      </c>
      <c r="F119" s="2" t="s">
        <v>2473</v>
      </c>
      <c r="G119" s="2" t="s">
        <v>2046</v>
      </c>
      <c r="H119" s="2" t="s">
        <v>31745</v>
      </c>
      <c r="I119" s="2"/>
      <c r="J119" s="2"/>
      <c r="K119" s="2"/>
      <c r="L119" s="2"/>
      <c r="M119" s="2" t="s">
        <v>59</v>
      </c>
      <c r="N119" s="2" t="s">
        <v>2048</v>
      </c>
      <c r="O119" s="2" t="s">
        <v>2301</v>
      </c>
      <c r="P119" s="2" t="s">
        <v>2377</v>
      </c>
      <c r="Q119" s="2" t="s">
        <v>18419</v>
      </c>
      <c r="R119" s="2" t="s">
        <v>2200</v>
      </c>
      <c r="S119" s="2"/>
      <c r="T119" s="2" t="s">
        <v>109</v>
      </c>
    </row>
    <row r="120" spans="1:20" ht="14.25" customHeight="1">
      <c r="A120" s="2" t="s">
        <v>31746</v>
      </c>
      <c r="B120" s="2" t="s">
        <v>4850</v>
      </c>
      <c r="C120" s="2" t="s">
        <v>31747</v>
      </c>
      <c r="D120" s="2" t="s">
        <v>222</v>
      </c>
      <c r="E120" s="2" t="s">
        <v>96</v>
      </c>
      <c r="F120" s="2" t="s">
        <v>31748</v>
      </c>
      <c r="G120" s="2" t="s">
        <v>2046</v>
      </c>
      <c r="H120" s="2" t="s">
        <v>31749</v>
      </c>
      <c r="I120" s="2"/>
      <c r="J120" s="2"/>
      <c r="K120" s="2"/>
      <c r="L120" s="2"/>
      <c r="M120" s="2" t="s">
        <v>1566</v>
      </c>
      <c r="N120" s="2" t="s">
        <v>2058</v>
      </c>
      <c r="O120" s="2" t="s">
        <v>2153</v>
      </c>
      <c r="P120" s="2" t="s">
        <v>2456</v>
      </c>
      <c r="Q120" s="2" t="s">
        <v>18419</v>
      </c>
      <c r="R120" s="2" t="s">
        <v>2200</v>
      </c>
      <c r="S120" s="2"/>
      <c r="T120" s="2" t="s">
        <v>221</v>
      </c>
    </row>
    <row r="121" spans="1:20" ht="14.25" customHeight="1">
      <c r="A121" s="2" t="s">
        <v>31750</v>
      </c>
      <c r="B121" s="2" t="s">
        <v>4850</v>
      </c>
      <c r="C121" s="2" t="s">
        <v>4000</v>
      </c>
      <c r="D121" s="2" t="s">
        <v>216</v>
      </c>
      <c r="E121" s="2" t="s">
        <v>96</v>
      </c>
      <c r="F121" s="2" t="s">
        <v>3606</v>
      </c>
      <c r="G121" s="2" t="s">
        <v>2046</v>
      </c>
      <c r="H121" s="2" t="s">
        <v>31751</v>
      </c>
      <c r="I121" s="2"/>
      <c r="J121" s="2"/>
      <c r="K121" s="2"/>
      <c r="L121" s="2"/>
      <c r="M121" s="2" t="s">
        <v>1566</v>
      </c>
      <c r="N121" s="2" t="s">
        <v>2058</v>
      </c>
      <c r="O121" s="2" t="s">
        <v>2145</v>
      </c>
      <c r="P121" s="2" t="s">
        <v>4902</v>
      </c>
      <c r="Q121" s="2" t="s">
        <v>18419</v>
      </c>
      <c r="R121" s="2" t="s">
        <v>2052</v>
      </c>
      <c r="S121" s="2"/>
      <c r="T121" s="2" t="s">
        <v>215</v>
      </c>
    </row>
    <row r="122" spans="1:20" ht="14.25" customHeight="1">
      <c r="A122" s="2" t="s">
        <v>31752</v>
      </c>
      <c r="B122" s="2" t="s">
        <v>4850</v>
      </c>
      <c r="C122" s="2" t="s">
        <v>31753</v>
      </c>
      <c r="D122" s="2" t="s">
        <v>230</v>
      </c>
      <c r="E122" s="2" t="s">
        <v>96</v>
      </c>
      <c r="F122" s="2" t="s">
        <v>31754</v>
      </c>
      <c r="G122" s="2" t="s">
        <v>2046</v>
      </c>
      <c r="H122" s="2" t="s">
        <v>31755</v>
      </c>
      <c r="I122" s="2"/>
      <c r="J122" s="2"/>
      <c r="K122" s="2"/>
      <c r="L122" s="2"/>
      <c r="M122" s="2" t="s">
        <v>1566</v>
      </c>
      <c r="N122" s="2" t="s">
        <v>2058</v>
      </c>
      <c r="O122" s="2" t="s">
        <v>2059</v>
      </c>
      <c r="P122" s="2" t="s">
        <v>4902</v>
      </c>
      <c r="Q122" s="2" t="s">
        <v>18419</v>
      </c>
      <c r="R122" s="2" t="s">
        <v>2052</v>
      </c>
      <c r="S122" s="2"/>
      <c r="T122" s="2" t="s">
        <v>229</v>
      </c>
    </row>
    <row r="123" spans="1:20" ht="14.25" customHeight="1">
      <c r="A123" s="2" t="s">
        <v>31756</v>
      </c>
      <c r="B123" s="2" t="s">
        <v>22866</v>
      </c>
      <c r="C123" s="2" t="s">
        <v>29357</v>
      </c>
      <c r="D123" s="2" t="s">
        <v>116</v>
      </c>
      <c r="E123" s="2" t="s">
        <v>96</v>
      </c>
      <c r="F123" s="2" t="s">
        <v>31757</v>
      </c>
      <c r="G123" s="2" t="s">
        <v>2046</v>
      </c>
      <c r="H123" s="2" t="s">
        <v>31758</v>
      </c>
      <c r="I123" s="2"/>
      <c r="J123" s="2"/>
      <c r="K123" s="2"/>
      <c r="L123" s="2"/>
      <c r="M123" s="2" t="s">
        <v>1566</v>
      </c>
      <c r="N123" s="2" t="s">
        <v>2058</v>
      </c>
      <c r="O123" s="2" t="s">
        <v>2153</v>
      </c>
      <c r="P123" s="2" t="s">
        <v>31526</v>
      </c>
      <c r="Q123" s="2" t="s">
        <v>18419</v>
      </c>
      <c r="R123" s="2" t="s">
        <v>2052</v>
      </c>
      <c r="S123" s="2"/>
      <c r="T123" s="2" t="s">
        <v>115</v>
      </c>
    </row>
    <row r="124" spans="1:20" ht="14.25" customHeight="1">
      <c r="A124" s="2" t="s">
        <v>31759</v>
      </c>
      <c r="B124" s="2" t="s">
        <v>22866</v>
      </c>
      <c r="C124" s="2" t="s">
        <v>17651</v>
      </c>
      <c r="D124" s="2" t="s">
        <v>120</v>
      </c>
      <c r="E124" s="2" t="s">
        <v>96</v>
      </c>
      <c r="F124" s="2" t="s">
        <v>31760</v>
      </c>
      <c r="G124" s="2" t="s">
        <v>2046</v>
      </c>
      <c r="H124" s="2" t="s">
        <v>31761</v>
      </c>
      <c r="I124" s="2"/>
      <c r="J124" s="2"/>
      <c r="K124" s="2"/>
      <c r="L124" s="2"/>
      <c r="M124" s="2" t="s">
        <v>1566</v>
      </c>
      <c r="N124" s="2" t="s">
        <v>2048</v>
      </c>
      <c r="O124" s="2" t="s">
        <v>2179</v>
      </c>
      <c r="P124" s="2" t="s">
        <v>19455</v>
      </c>
      <c r="Q124" s="2" t="s">
        <v>18419</v>
      </c>
      <c r="R124" s="2" t="s">
        <v>2067</v>
      </c>
      <c r="S124" s="2"/>
      <c r="T124" s="2" t="s">
        <v>119</v>
      </c>
    </row>
    <row r="125" spans="1:20" ht="14.25" customHeight="1">
      <c r="A125" s="2" t="s">
        <v>31762</v>
      </c>
      <c r="B125" s="2" t="s">
        <v>31763</v>
      </c>
      <c r="C125" s="2" t="s">
        <v>31764</v>
      </c>
      <c r="D125" s="2" t="s">
        <v>136</v>
      </c>
      <c r="E125" s="2" t="s">
        <v>96</v>
      </c>
      <c r="F125" s="2" t="s">
        <v>4083</v>
      </c>
      <c r="G125" s="2" t="s">
        <v>2046</v>
      </c>
      <c r="H125" s="2" t="s">
        <v>31765</v>
      </c>
      <c r="I125" s="2"/>
      <c r="J125" s="2"/>
      <c r="K125" s="2"/>
      <c r="L125" s="2"/>
      <c r="M125" s="2" t="s">
        <v>1566</v>
      </c>
      <c r="N125" s="2" t="s">
        <v>2058</v>
      </c>
      <c r="O125" s="2" t="s">
        <v>2153</v>
      </c>
      <c r="P125" s="2" t="s">
        <v>3055</v>
      </c>
      <c r="Q125" s="2" t="s">
        <v>18419</v>
      </c>
      <c r="R125" s="2" t="s">
        <v>2052</v>
      </c>
      <c r="S125" s="2"/>
      <c r="T125" s="2" t="s">
        <v>135</v>
      </c>
    </row>
    <row r="126" spans="1:20" ht="14.25" customHeight="1">
      <c r="A126" s="2" t="s">
        <v>31766</v>
      </c>
      <c r="B126" s="2" t="s">
        <v>31767</v>
      </c>
      <c r="C126" s="2" t="s">
        <v>5848</v>
      </c>
      <c r="D126" s="2" t="s">
        <v>164</v>
      </c>
      <c r="E126" s="2" t="s">
        <v>96</v>
      </c>
      <c r="F126" s="2" t="s">
        <v>31768</v>
      </c>
      <c r="G126" s="2" t="s">
        <v>2046</v>
      </c>
      <c r="H126" s="2" t="s">
        <v>31769</v>
      </c>
      <c r="I126" s="2"/>
      <c r="J126" s="2"/>
      <c r="K126" s="2"/>
      <c r="L126" s="2"/>
      <c r="M126" s="2" t="s">
        <v>1566</v>
      </c>
      <c r="N126" s="2" t="s">
        <v>2058</v>
      </c>
      <c r="O126" s="2" t="s">
        <v>2093</v>
      </c>
      <c r="P126" s="2" t="s">
        <v>31770</v>
      </c>
      <c r="Q126" s="2" t="s">
        <v>18419</v>
      </c>
      <c r="R126" s="2" t="s">
        <v>2067</v>
      </c>
      <c r="S126" s="2"/>
      <c r="T126" s="2" t="s">
        <v>163</v>
      </c>
    </row>
    <row r="127" spans="1:20" ht="14.25" customHeight="1">
      <c r="A127" s="2" t="s">
        <v>31771</v>
      </c>
      <c r="B127" s="2" t="s">
        <v>31772</v>
      </c>
      <c r="C127" s="2" t="s">
        <v>31773</v>
      </c>
      <c r="D127" s="2" t="s">
        <v>146</v>
      </c>
      <c r="E127" s="2" t="s">
        <v>96</v>
      </c>
      <c r="F127" s="2" t="s">
        <v>25408</v>
      </c>
      <c r="G127" s="2" t="s">
        <v>2046</v>
      </c>
      <c r="H127" s="2" t="s">
        <v>31774</v>
      </c>
      <c r="I127" s="2"/>
      <c r="J127" s="2"/>
      <c r="K127" s="2"/>
      <c r="L127" s="2"/>
      <c r="M127" s="2" t="s">
        <v>1566</v>
      </c>
      <c r="N127" s="2" t="s">
        <v>2058</v>
      </c>
      <c r="O127" s="2" t="s">
        <v>2259</v>
      </c>
      <c r="P127" s="2" t="s">
        <v>18583</v>
      </c>
      <c r="Q127" s="2" t="s">
        <v>18419</v>
      </c>
      <c r="R127" s="2" t="s">
        <v>2052</v>
      </c>
      <c r="S127" s="2"/>
      <c r="T127" s="2" t="s">
        <v>145</v>
      </c>
    </row>
    <row r="128" spans="1:20" ht="14.25" customHeight="1">
      <c r="A128" s="2" t="s">
        <v>31775</v>
      </c>
      <c r="B128" s="2" t="s">
        <v>19997</v>
      </c>
      <c r="C128" s="2" t="s">
        <v>31776</v>
      </c>
      <c r="D128" s="2" t="s">
        <v>1142</v>
      </c>
      <c r="E128" s="2" t="s">
        <v>264</v>
      </c>
      <c r="F128" s="2" t="s">
        <v>2322</v>
      </c>
      <c r="G128" s="2" t="s">
        <v>2046</v>
      </c>
      <c r="H128" s="2" t="s">
        <v>31777</v>
      </c>
      <c r="I128" s="2">
        <v>447799663081</v>
      </c>
      <c r="J128" s="2">
        <v>441865791494</v>
      </c>
      <c r="K128" s="2"/>
      <c r="L128" s="2"/>
      <c r="M128" s="2" t="s">
        <v>59</v>
      </c>
      <c r="N128" s="2" t="s">
        <v>2058</v>
      </c>
      <c r="O128" s="2" t="s">
        <v>2322</v>
      </c>
      <c r="P128" s="2" t="s">
        <v>21281</v>
      </c>
      <c r="Q128" s="2" t="s">
        <v>18419</v>
      </c>
      <c r="R128" s="2" t="s">
        <v>2052</v>
      </c>
      <c r="S128" s="2"/>
      <c r="T128" s="2" t="s">
        <v>1141</v>
      </c>
    </row>
    <row r="129" spans="1:20" ht="14.25" customHeight="1">
      <c r="A129" s="2" t="s">
        <v>31778</v>
      </c>
      <c r="B129" s="2" t="s">
        <v>4938</v>
      </c>
      <c r="C129" s="2" t="s">
        <v>31779</v>
      </c>
      <c r="D129" s="2" t="s">
        <v>178</v>
      </c>
      <c r="E129" s="2" t="s">
        <v>96</v>
      </c>
      <c r="F129" s="2" t="s">
        <v>31780</v>
      </c>
      <c r="G129" s="2" t="s">
        <v>2046</v>
      </c>
      <c r="H129" s="2" t="s">
        <v>31781</v>
      </c>
      <c r="I129" s="2"/>
      <c r="J129" s="2"/>
      <c r="K129" s="2"/>
      <c r="L129" s="2"/>
      <c r="M129" s="2" t="s">
        <v>1566</v>
      </c>
      <c r="N129" s="2" t="s">
        <v>2048</v>
      </c>
      <c r="O129" s="2" t="s">
        <v>2199</v>
      </c>
      <c r="P129" s="2" t="s">
        <v>3235</v>
      </c>
      <c r="Q129" s="2" t="s">
        <v>18419</v>
      </c>
      <c r="R129" s="2" t="s">
        <v>3993</v>
      </c>
      <c r="S129" s="2"/>
      <c r="T129" s="2" t="s">
        <v>177</v>
      </c>
    </row>
    <row r="130" spans="1:20" ht="14.25" customHeight="1">
      <c r="A130" s="2" t="s">
        <v>31782</v>
      </c>
      <c r="B130" s="2" t="s">
        <v>21547</v>
      </c>
      <c r="C130" s="2" t="s">
        <v>31783</v>
      </c>
      <c r="D130" s="2" t="s">
        <v>31784</v>
      </c>
      <c r="E130" s="2" t="s">
        <v>264</v>
      </c>
      <c r="F130" s="2" t="s">
        <v>2210</v>
      </c>
      <c r="G130" s="2" t="s">
        <v>2404</v>
      </c>
      <c r="H130" s="2" t="s">
        <v>31785</v>
      </c>
      <c r="I130" s="2"/>
      <c r="J130" s="2"/>
      <c r="K130" s="2"/>
      <c r="L130" s="2"/>
      <c r="M130" s="2" t="s">
        <v>59</v>
      </c>
      <c r="N130" s="2" t="s">
        <v>2058</v>
      </c>
      <c r="O130" s="2" t="s">
        <v>2101</v>
      </c>
      <c r="P130" s="2" t="s">
        <v>23076</v>
      </c>
      <c r="Q130" s="2" t="s">
        <v>18419</v>
      </c>
      <c r="R130" s="2"/>
      <c r="S130" s="2"/>
      <c r="T130" s="2" t="s">
        <v>31786</v>
      </c>
    </row>
    <row r="131" spans="1:20" ht="14.25" customHeight="1">
      <c r="A131" s="2" t="s">
        <v>31787</v>
      </c>
      <c r="B131" s="2" t="s">
        <v>9231</v>
      </c>
      <c r="C131" s="2" t="s">
        <v>31788</v>
      </c>
      <c r="D131" s="2" t="s">
        <v>118</v>
      </c>
      <c r="E131" s="2" t="s">
        <v>96</v>
      </c>
      <c r="F131" s="2" t="s">
        <v>4810</v>
      </c>
      <c r="G131" s="2" t="s">
        <v>2046</v>
      </c>
      <c r="H131" s="2" t="s">
        <v>31789</v>
      </c>
      <c r="I131" s="2"/>
      <c r="J131" s="2"/>
      <c r="K131" s="2"/>
      <c r="L131" s="2"/>
      <c r="M131" s="2" t="s">
        <v>1566</v>
      </c>
      <c r="N131" s="2" t="s">
        <v>2058</v>
      </c>
      <c r="O131" s="2" t="s">
        <v>2153</v>
      </c>
      <c r="P131" s="2" t="s">
        <v>31331</v>
      </c>
      <c r="Q131" s="2" t="s">
        <v>18419</v>
      </c>
      <c r="R131" s="2" t="s">
        <v>2052</v>
      </c>
      <c r="S131" s="2"/>
      <c r="T131" s="2" t="s">
        <v>117</v>
      </c>
    </row>
    <row r="132" spans="1:20" ht="14.25" customHeight="1">
      <c r="A132" s="2" t="s">
        <v>31790</v>
      </c>
      <c r="B132" s="2" t="s">
        <v>10331</v>
      </c>
      <c r="C132" s="2" t="s">
        <v>31791</v>
      </c>
      <c r="D132" s="2" t="s">
        <v>110</v>
      </c>
      <c r="E132" s="2" t="s">
        <v>96</v>
      </c>
      <c r="F132" s="2" t="s">
        <v>3053</v>
      </c>
      <c r="G132" s="2" t="s">
        <v>2046</v>
      </c>
      <c r="H132" s="2" t="s">
        <v>31792</v>
      </c>
      <c r="I132" s="2"/>
      <c r="J132" s="2"/>
      <c r="K132" s="2"/>
      <c r="L132" s="2"/>
      <c r="M132" s="2" t="s">
        <v>1566</v>
      </c>
      <c r="N132" s="2" t="s">
        <v>2058</v>
      </c>
      <c r="O132" s="2" t="s">
        <v>2153</v>
      </c>
      <c r="P132" s="2" t="s">
        <v>3465</v>
      </c>
      <c r="Q132" s="2" t="s">
        <v>18419</v>
      </c>
      <c r="R132" s="2" t="s">
        <v>2052</v>
      </c>
      <c r="S132" s="2"/>
      <c r="T132" s="2" t="s">
        <v>109</v>
      </c>
    </row>
    <row r="133" spans="1:20" ht="14.25" customHeight="1">
      <c r="A133" s="2" t="s">
        <v>31793</v>
      </c>
      <c r="B133" s="2" t="s">
        <v>8780</v>
      </c>
      <c r="C133" s="2" t="s">
        <v>31794</v>
      </c>
      <c r="D133" s="2" t="s">
        <v>559</v>
      </c>
      <c r="E133" s="2" t="s">
        <v>264</v>
      </c>
      <c r="F133" s="2" t="s">
        <v>2320</v>
      </c>
      <c r="G133" s="2" t="s">
        <v>2046</v>
      </c>
      <c r="H133" s="2" t="s">
        <v>31795</v>
      </c>
      <c r="I133" s="2" t="s">
        <v>31796</v>
      </c>
      <c r="J133" s="2"/>
      <c r="K133" s="2"/>
      <c r="L133" s="2" t="s">
        <v>31797</v>
      </c>
      <c r="M133" s="2" t="s">
        <v>59</v>
      </c>
      <c r="N133" s="2" t="s">
        <v>2058</v>
      </c>
      <c r="O133" s="2" t="s">
        <v>2322</v>
      </c>
      <c r="P133" s="2" t="s">
        <v>3727</v>
      </c>
      <c r="Q133" s="2" t="s">
        <v>18419</v>
      </c>
      <c r="R133" s="2" t="s">
        <v>2200</v>
      </c>
      <c r="S133" s="2"/>
      <c r="T133" s="2" t="s">
        <v>558</v>
      </c>
    </row>
    <row r="134" spans="1:20" ht="14.25" customHeight="1">
      <c r="A134" s="2" t="s">
        <v>31798</v>
      </c>
      <c r="B134" s="2" t="s">
        <v>8780</v>
      </c>
      <c r="C134" s="2" t="s">
        <v>3356</v>
      </c>
      <c r="D134" s="2" t="s">
        <v>136</v>
      </c>
      <c r="E134" s="2" t="s">
        <v>96</v>
      </c>
      <c r="F134" s="2" t="s">
        <v>30973</v>
      </c>
      <c r="G134" s="2" t="s">
        <v>2046</v>
      </c>
      <c r="H134" s="2" t="s">
        <v>31799</v>
      </c>
      <c r="I134" s="2"/>
      <c r="J134" s="2"/>
      <c r="K134" s="2"/>
      <c r="L134" s="2"/>
      <c r="M134" s="2" t="s">
        <v>1566</v>
      </c>
      <c r="N134" s="2" t="s">
        <v>2058</v>
      </c>
      <c r="O134" s="2" t="s">
        <v>2120</v>
      </c>
      <c r="P134" s="2" t="s">
        <v>3055</v>
      </c>
      <c r="Q134" s="2" t="s">
        <v>18419</v>
      </c>
      <c r="R134" s="2" t="s">
        <v>2052</v>
      </c>
      <c r="S134" s="2"/>
      <c r="T134" s="2" t="s">
        <v>135</v>
      </c>
    </row>
    <row r="135" spans="1:20" ht="14.25" customHeight="1">
      <c r="A135" s="2" t="s">
        <v>31800</v>
      </c>
      <c r="B135" s="2" t="s">
        <v>10351</v>
      </c>
      <c r="C135" s="2" t="s">
        <v>31801</v>
      </c>
      <c r="D135" s="2" t="s">
        <v>474</v>
      </c>
      <c r="E135" s="2" t="s">
        <v>264</v>
      </c>
      <c r="F135" s="2" t="s">
        <v>22580</v>
      </c>
      <c r="G135" s="2" t="s">
        <v>2046</v>
      </c>
      <c r="H135" s="2" t="s">
        <v>31802</v>
      </c>
      <c r="I135" s="2"/>
      <c r="J135" s="2"/>
      <c r="K135" s="2"/>
      <c r="L135" s="2"/>
      <c r="M135" s="2" t="s">
        <v>1566</v>
      </c>
      <c r="N135" s="2" t="s">
        <v>2058</v>
      </c>
      <c r="O135" s="2" t="s">
        <v>2145</v>
      </c>
      <c r="P135" s="2" t="s">
        <v>24195</v>
      </c>
      <c r="Q135" s="2" t="s">
        <v>18419</v>
      </c>
      <c r="R135" s="2" t="s">
        <v>2052</v>
      </c>
      <c r="S135" s="2"/>
      <c r="T135" s="2" t="s">
        <v>473</v>
      </c>
    </row>
    <row r="136" spans="1:20" ht="14.25" customHeight="1">
      <c r="A136" s="2" t="s">
        <v>31803</v>
      </c>
      <c r="B136" s="2" t="s">
        <v>6095</v>
      </c>
      <c r="C136" s="2" t="s">
        <v>31804</v>
      </c>
      <c r="D136" s="2" t="s">
        <v>166</v>
      </c>
      <c r="E136" s="2" t="s">
        <v>96</v>
      </c>
      <c r="F136" s="2" t="s">
        <v>22255</v>
      </c>
      <c r="G136" s="2" t="s">
        <v>2046</v>
      </c>
      <c r="H136" s="2" t="s">
        <v>31805</v>
      </c>
      <c r="I136" s="2"/>
      <c r="J136" s="2"/>
      <c r="K136" s="2"/>
      <c r="L136" s="2"/>
      <c r="M136" s="2" t="s">
        <v>1566</v>
      </c>
      <c r="N136" s="2" t="s">
        <v>2058</v>
      </c>
      <c r="O136" s="2" t="s">
        <v>2153</v>
      </c>
      <c r="P136" s="2" t="s">
        <v>3055</v>
      </c>
      <c r="Q136" s="2" t="s">
        <v>18419</v>
      </c>
      <c r="R136" s="2" t="s">
        <v>2052</v>
      </c>
      <c r="S136" s="2"/>
      <c r="T136" s="2" t="s">
        <v>165</v>
      </c>
    </row>
    <row r="137" spans="1:20" ht="14.25" customHeight="1">
      <c r="A137" s="2" t="s">
        <v>31806</v>
      </c>
      <c r="B137" s="2" t="s">
        <v>6095</v>
      </c>
      <c r="C137" s="2" t="s">
        <v>31807</v>
      </c>
      <c r="D137" s="2" t="s">
        <v>308</v>
      </c>
      <c r="E137" s="2" t="s">
        <v>96</v>
      </c>
      <c r="F137" s="2" t="s">
        <v>5222</v>
      </c>
      <c r="G137" s="2" t="s">
        <v>2046</v>
      </c>
      <c r="H137" s="2" t="s">
        <v>31808</v>
      </c>
      <c r="I137" s="2" t="s">
        <v>31809</v>
      </c>
      <c r="J137" s="2"/>
      <c r="K137" s="2"/>
      <c r="L137" s="2"/>
      <c r="M137" s="2" t="s">
        <v>59</v>
      </c>
      <c r="N137" s="2" t="s">
        <v>2058</v>
      </c>
      <c r="O137" s="2" t="s">
        <v>2101</v>
      </c>
      <c r="P137" s="2" t="s">
        <v>2422</v>
      </c>
      <c r="Q137" s="2" t="s">
        <v>18419</v>
      </c>
      <c r="R137" s="2" t="s">
        <v>2200</v>
      </c>
      <c r="S137" s="2"/>
      <c r="T137" s="2" t="s">
        <v>307</v>
      </c>
    </row>
    <row r="138" spans="1:20" ht="14.25" customHeight="1">
      <c r="A138" s="2" t="s">
        <v>31810</v>
      </c>
      <c r="B138" s="2" t="s">
        <v>7763</v>
      </c>
      <c r="C138" s="2" t="s">
        <v>31811</v>
      </c>
      <c r="D138" s="2" t="s">
        <v>136</v>
      </c>
      <c r="E138" s="2" t="s">
        <v>96</v>
      </c>
      <c r="F138" s="2" t="s">
        <v>4664</v>
      </c>
      <c r="G138" s="2" t="s">
        <v>2046</v>
      </c>
      <c r="H138" s="2" t="s">
        <v>31812</v>
      </c>
      <c r="I138" s="2"/>
      <c r="J138" s="2"/>
      <c r="K138" s="2"/>
      <c r="L138" s="2"/>
      <c r="M138" s="2" t="s">
        <v>1566</v>
      </c>
      <c r="N138" s="2" t="s">
        <v>2058</v>
      </c>
      <c r="O138" s="2" t="s">
        <v>2153</v>
      </c>
      <c r="P138" s="2" t="s">
        <v>3055</v>
      </c>
      <c r="Q138" s="2" t="s">
        <v>18419</v>
      </c>
      <c r="R138" s="2" t="s">
        <v>2052</v>
      </c>
      <c r="S138" s="2"/>
      <c r="T138" s="2" t="s">
        <v>135</v>
      </c>
    </row>
    <row r="139" spans="1:20" ht="14.25" customHeight="1">
      <c r="A139" s="2" t="s">
        <v>31813</v>
      </c>
      <c r="B139" s="2" t="s">
        <v>7763</v>
      </c>
      <c r="C139" s="2" t="s">
        <v>4016</v>
      </c>
      <c r="D139" s="2" t="s">
        <v>142</v>
      </c>
      <c r="E139" s="2" t="s">
        <v>96</v>
      </c>
      <c r="F139" s="2" t="s">
        <v>31814</v>
      </c>
      <c r="G139" s="2" t="s">
        <v>2046</v>
      </c>
      <c r="H139" s="2" t="s">
        <v>31815</v>
      </c>
      <c r="I139" s="2"/>
      <c r="J139" s="2"/>
      <c r="K139" s="2"/>
      <c r="L139" s="2"/>
      <c r="M139" s="2" t="s">
        <v>1566</v>
      </c>
      <c r="N139" s="2" t="s">
        <v>2058</v>
      </c>
      <c r="O139" s="2" t="s">
        <v>2093</v>
      </c>
      <c r="P139" s="2" t="s">
        <v>31816</v>
      </c>
      <c r="Q139" s="2" t="s">
        <v>18419</v>
      </c>
      <c r="R139" s="2" t="s">
        <v>2067</v>
      </c>
      <c r="S139" s="2"/>
      <c r="T139" s="2" t="s">
        <v>141</v>
      </c>
    </row>
    <row r="140" spans="1:20" ht="14.25" customHeight="1">
      <c r="A140" s="2" t="s">
        <v>31817</v>
      </c>
      <c r="B140" s="2" t="s">
        <v>6095</v>
      </c>
      <c r="C140" s="2" t="s">
        <v>31818</v>
      </c>
      <c r="D140" s="2" t="s">
        <v>120</v>
      </c>
      <c r="E140" s="2" t="s">
        <v>96</v>
      </c>
      <c r="F140" s="2" t="s">
        <v>31819</v>
      </c>
      <c r="G140" s="2" t="s">
        <v>2046</v>
      </c>
      <c r="H140" s="2" t="s">
        <v>31820</v>
      </c>
      <c r="I140" s="2"/>
      <c r="J140" s="2"/>
      <c r="K140" s="2"/>
      <c r="L140" s="2"/>
      <c r="M140" s="2" t="s">
        <v>1566</v>
      </c>
      <c r="N140" s="2" t="s">
        <v>2058</v>
      </c>
      <c r="O140" s="2" t="s">
        <v>2139</v>
      </c>
      <c r="P140" s="2" t="s">
        <v>23248</v>
      </c>
      <c r="Q140" s="2" t="s">
        <v>18419</v>
      </c>
      <c r="R140" s="2" t="s">
        <v>2052</v>
      </c>
      <c r="S140" s="2"/>
      <c r="T140" s="2" t="s">
        <v>119</v>
      </c>
    </row>
    <row r="141" spans="1:20" ht="14.25" customHeight="1">
      <c r="A141" s="2" t="s">
        <v>31821</v>
      </c>
      <c r="B141" s="2" t="s">
        <v>4813</v>
      </c>
      <c r="C141" s="2" t="s">
        <v>31822</v>
      </c>
      <c r="D141" s="2" t="s">
        <v>431</v>
      </c>
      <c r="E141" s="2" t="s">
        <v>96</v>
      </c>
      <c r="F141" s="2" t="s">
        <v>4565</v>
      </c>
      <c r="G141" s="2" t="s">
        <v>2046</v>
      </c>
      <c r="H141" s="2" t="s">
        <v>31823</v>
      </c>
      <c r="I141" s="2" t="s">
        <v>31824</v>
      </c>
      <c r="J141" s="2"/>
      <c r="K141" s="2"/>
      <c r="L141" s="2"/>
      <c r="M141" s="2" t="s">
        <v>1566</v>
      </c>
      <c r="N141" s="2" t="s">
        <v>2058</v>
      </c>
      <c r="O141" s="2" t="s">
        <v>2145</v>
      </c>
      <c r="P141" s="2" t="s">
        <v>31825</v>
      </c>
      <c r="Q141" s="2" t="s">
        <v>18419</v>
      </c>
      <c r="R141" s="2" t="s">
        <v>2067</v>
      </c>
      <c r="S141" s="2"/>
      <c r="T141" s="2" t="s">
        <v>430</v>
      </c>
    </row>
    <row r="142" spans="1:20" ht="14.25" customHeight="1">
      <c r="A142" s="2" t="s">
        <v>31826</v>
      </c>
      <c r="B142" s="2" t="s">
        <v>4813</v>
      </c>
      <c r="C142" s="2" t="s">
        <v>3232</v>
      </c>
      <c r="D142" s="2" t="s">
        <v>94</v>
      </c>
      <c r="E142" s="2" t="s">
        <v>96</v>
      </c>
      <c r="F142" s="2" t="s">
        <v>31827</v>
      </c>
      <c r="G142" s="2" t="s">
        <v>2046</v>
      </c>
      <c r="H142" s="2" t="s">
        <v>31828</v>
      </c>
      <c r="I142" s="2"/>
      <c r="J142" s="2"/>
      <c r="K142" s="2"/>
      <c r="L142" s="2"/>
      <c r="M142" s="2" t="s">
        <v>1566</v>
      </c>
      <c r="N142" s="2" t="s">
        <v>2048</v>
      </c>
      <c r="O142" s="2" t="s">
        <v>2179</v>
      </c>
      <c r="P142" s="2" t="s">
        <v>3363</v>
      </c>
      <c r="Q142" s="2" t="s">
        <v>18419</v>
      </c>
      <c r="R142" s="2" t="s">
        <v>2052</v>
      </c>
      <c r="S142" s="2"/>
      <c r="T142" s="2" t="s">
        <v>93</v>
      </c>
    </row>
    <row r="143" spans="1:20" ht="14.25" customHeight="1">
      <c r="A143" s="2" t="s">
        <v>31829</v>
      </c>
      <c r="B143" s="2" t="s">
        <v>4813</v>
      </c>
      <c r="C143" s="2" t="s">
        <v>31830</v>
      </c>
      <c r="D143" s="2" t="s">
        <v>120</v>
      </c>
      <c r="E143" s="2" t="s">
        <v>96</v>
      </c>
      <c r="F143" s="2" t="s">
        <v>31831</v>
      </c>
      <c r="G143" s="2" t="s">
        <v>2046</v>
      </c>
      <c r="H143" s="2" t="s">
        <v>31832</v>
      </c>
      <c r="I143" s="2"/>
      <c r="J143" s="2"/>
      <c r="K143" s="2"/>
      <c r="L143" s="2"/>
      <c r="M143" s="2" t="s">
        <v>1566</v>
      </c>
      <c r="N143" s="2" t="s">
        <v>2058</v>
      </c>
      <c r="O143" s="2" t="s">
        <v>2153</v>
      </c>
      <c r="P143" s="2" t="s">
        <v>19455</v>
      </c>
      <c r="Q143" s="2" t="s">
        <v>18419</v>
      </c>
      <c r="R143" s="2" t="s">
        <v>2052</v>
      </c>
      <c r="S143" s="2"/>
      <c r="T143" s="2" t="s">
        <v>119</v>
      </c>
    </row>
    <row r="144" spans="1:20" ht="14.25" customHeight="1">
      <c r="A144" s="2" t="s">
        <v>31833</v>
      </c>
      <c r="B144" s="2" t="s">
        <v>4813</v>
      </c>
      <c r="C144" s="2" t="s">
        <v>13932</v>
      </c>
      <c r="D144" s="2" t="s">
        <v>250</v>
      </c>
      <c r="E144" s="2" t="s">
        <v>96</v>
      </c>
      <c r="F144" s="2" t="s">
        <v>2320</v>
      </c>
      <c r="G144" s="2" t="s">
        <v>2046</v>
      </c>
      <c r="H144" s="2" t="s">
        <v>31834</v>
      </c>
      <c r="I144" s="2" t="s">
        <v>31835</v>
      </c>
      <c r="J144" s="2"/>
      <c r="K144" s="2"/>
      <c r="L144" s="2" t="s">
        <v>31519</v>
      </c>
      <c r="M144" s="2" t="s">
        <v>59</v>
      </c>
      <c r="N144" s="2" t="s">
        <v>2058</v>
      </c>
      <c r="O144" s="2" t="s">
        <v>2322</v>
      </c>
      <c r="P144" s="2" t="s">
        <v>3727</v>
      </c>
      <c r="Q144" s="2" t="s">
        <v>18419</v>
      </c>
      <c r="R144" s="2" t="s">
        <v>2052</v>
      </c>
      <c r="S144" s="2"/>
      <c r="T144" s="2" t="s">
        <v>249</v>
      </c>
    </row>
    <row r="145" spans="1:20" ht="14.25" customHeight="1">
      <c r="A145" s="2" t="s">
        <v>31836</v>
      </c>
      <c r="B145" s="2" t="s">
        <v>4813</v>
      </c>
      <c r="C145" s="2" t="s">
        <v>16638</v>
      </c>
      <c r="D145" s="2" t="s">
        <v>142</v>
      </c>
      <c r="E145" s="2" t="s">
        <v>96</v>
      </c>
      <c r="F145" s="2" t="s">
        <v>18648</v>
      </c>
      <c r="G145" s="2" t="s">
        <v>2046</v>
      </c>
      <c r="H145" s="2" t="s">
        <v>31837</v>
      </c>
      <c r="I145" s="2">
        <v>447799663081</v>
      </c>
      <c r="J145" s="2">
        <v>441865791494</v>
      </c>
      <c r="K145" s="2"/>
      <c r="L145" s="2"/>
      <c r="M145" s="2" t="s">
        <v>1566</v>
      </c>
      <c r="N145" s="2" t="s">
        <v>2058</v>
      </c>
      <c r="O145" s="2" t="s">
        <v>2078</v>
      </c>
      <c r="P145" s="2" t="s">
        <v>3055</v>
      </c>
      <c r="Q145" s="2" t="s">
        <v>18419</v>
      </c>
      <c r="R145" s="2" t="s">
        <v>2067</v>
      </c>
      <c r="S145" s="2"/>
      <c r="T145" s="2" t="s">
        <v>141</v>
      </c>
    </row>
    <row r="146" spans="1:20" ht="14.25" customHeight="1">
      <c r="A146" s="2" t="s">
        <v>31838</v>
      </c>
      <c r="B146" s="2" t="s">
        <v>6095</v>
      </c>
      <c r="C146" s="2" t="s">
        <v>7821</v>
      </c>
      <c r="D146" s="2" t="s">
        <v>336</v>
      </c>
      <c r="E146" s="2" t="s">
        <v>96</v>
      </c>
      <c r="F146" s="2" t="s">
        <v>31839</v>
      </c>
      <c r="G146" s="2" t="s">
        <v>2046</v>
      </c>
      <c r="H146" s="2" t="s">
        <v>31840</v>
      </c>
      <c r="I146" s="2"/>
      <c r="J146" s="2"/>
      <c r="K146" s="2"/>
      <c r="L146" s="2" t="s">
        <v>31841</v>
      </c>
      <c r="M146" s="2" t="s">
        <v>1566</v>
      </c>
      <c r="N146" s="2" t="s">
        <v>2058</v>
      </c>
      <c r="O146" s="2" t="s">
        <v>5575</v>
      </c>
      <c r="P146" s="2" t="s">
        <v>31842</v>
      </c>
      <c r="Q146" s="2" t="s">
        <v>18419</v>
      </c>
      <c r="R146" s="2" t="s">
        <v>2067</v>
      </c>
      <c r="S146" s="2"/>
      <c r="T146" s="2" t="s">
        <v>335</v>
      </c>
    </row>
    <row r="147" spans="1:20" ht="14.25" customHeight="1">
      <c r="A147" s="2" t="s">
        <v>31843</v>
      </c>
      <c r="B147" s="2" t="s">
        <v>4808</v>
      </c>
      <c r="C147" s="2" t="s">
        <v>31844</v>
      </c>
      <c r="D147" s="2" t="s">
        <v>298</v>
      </c>
      <c r="E147" s="2" t="s">
        <v>96</v>
      </c>
      <c r="F147" s="2" t="s">
        <v>31845</v>
      </c>
      <c r="G147" s="2" t="s">
        <v>2046</v>
      </c>
      <c r="H147" s="2" t="s">
        <v>31846</v>
      </c>
      <c r="I147" s="2"/>
      <c r="J147" s="2"/>
      <c r="K147" s="2"/>
      <c r="L147" s="2" t="s">
        <v>18777</v>
      </c>
      <c r="M147" s="2" t="s">
        <v>1566</v>
      </c>
      <c r="N147" s="2" t="s">
        <v>2058</v>
      </c>
      <c r="O147" s="2" t="s">
        <v>2145</v>
      </c>
      <c r="P147" s="2" t="s">
        <v>31847</v>
      </c>
      <c r="Q147" s="2" t="s">
        <v>18419</v>
      </c>
      <c r="R147" s="2" t="s">
        <v>2067</v>
      </c>
      <c r="S147" s="2"/>
      <c r="T147" s="2" t="s">
        <v>297</v>
      </c>
    </row>
    <row r="148" spans="1:20" ht="14.25" customHeight="1">
      <c r="A148" s="2" t="s">
        <v>31848</v>
      </c>
      <c r="B148" s="2" t="s">
        <v>4808</v>
      </c>
      <c r="C148" s="2" t="s">
        <v>31849</v>
      </c>
      <c r="D148" s="2" t="s">
        <v>1264</v>
      </c>
      <c r="E148" s="2" t="s">
        <v>96</v>
      </c>
      <c r="F148" s="2" t="s">
        <v>31850</v>
      </c>
      <c r="G148" s="2" t="s">
        <v>2046</v>
      </c>
      <c r="H148" s="2" t="s">
        <v>31851</v>
      </c>
      <c r="I148" s="2"/>
      <c r="J148" s="2"/>
      <c r="K148" s="2"/>
      <c r="L148" s="2"/>
      <c r="M148" s="2" t="s">
        <v>1566</v>
      </c>
      <c r="N148" s="2" t="s">
        <v>2048</v>
      </c>
      <c r="O148" s="2" t="s">
        <v>2199</v>
      </c>
      <c r="P148" s="2" t="s">
        <v>2154</v>
      </c>
      <c r="Q148" s="2" t="s">
        <v>18419</v>
      </c>
      <c r="R148" s="2" t="s">
        <v>2067</v>
      </c>
      <c r="S148" s="2"/>
      <c r="T148" s="2" t="s">
        <v>1263</v>
      </c>
    </row>
    <row r="149" spans="1:20" ht="14.25" customHeight="1">
      <c r="A149" s="2" t="s">
        <v>31852</v>
      </c>
      <c r="B149" s="2" t="s">
        <v>4808</v>
      </c>
      <c r="C149" s="2" t="s">
        <v>31853</v>
      </c>
      <c r="D149" s="2" t="s">
        <v>142</v>
      </c>
      <c r="E149" s="2" t="s">
        <v>96</v>
      </c>
      <c r="F149" s="2" t="s">
        <v>31854</v>
      </c>
      <c r="G149" s="2" t="s">
        <v>2046</v>
      </c>
      <c r="H149" s="2" t="s">
        <v>31855</v>
      </c>
      <c r="I149" s="2"/>
      <c r="J149" s="2"/>
      <c r="K149" s="2"/>
      <c r="L149" s="2"/>
      <c r="M149" s="2" t="s">
        <v>1566</v>
      </c>
      <c r="N149" s="2" t="s">
        <v>2058</v>
      </c>
      <c r="O149" s="2" t="s">
        <v>2145</v>
      </c>
      <c r="P149" s="2" t="s">
        <v>31362</v>
      </c>
      <c r="Q149" s="2" t="s">
        <v>18419</v>
      </c>
      <c r="R149" s="2" t="s">
        <v>2067</v>
      </c>
      <c r="S149" s="2"/>
      <c r="T149" s="2" t="s">
        <v>141</v>
      </c>
    </row>
    <row r="150" spans="1:20" ht="14.25" customHeight="1">
      <c r="A150" s="2" t="s">
        <v>31856</v>
      </c>
      <c r="B150" s="2" t="s">
        <v>31857</v>
      </c>
      <c r="C150" s="2" t="s">
        <v>31858</v>
      </c>
      <c r="D150" s="2" t="s">
        <v>108</v>
      </c>
      <c r="E150" s="2" t="s">
        <v>96</v>
      </c>
      <c r="F150" s="2" t="s">
        <v>4664</v>
      </c>
      <c r="G150" s="2" t="s">
        <v>2046</v>
      </c>
      <c r="H150" s="2" t="s">
        <v>31859</v>
      </c>
      <c r="I150" s="2"/>
      <c r="J150" s="2"/>
      <c r="K150" s="2"/>
      <c r="L150" s="2"/>
      <c r="M150" s="2" t="s">
        <v>1566</v>
      </c>
      <c r="N150" s="2" t="s">
        <v>2058</v>
      </c>
      <c r="O150" s="2" t="s">
        <v>2153</v>
      </c>
      <c r="P150" s="2" t="s">
        <v>3055</v>
      </c>
      <c r="Q150" s="2" t="s">
        <v>18419</v>
      </c>
      <c r="R150" s="2" t="s">
        <v>2052</v>
      </c>
      <c r="S150" s="2"/>
      <c r="T150" s="2" t="s">
        <v>107</v>
      </c>
    </row>
    <row r="151" spans="1:20" ht="14.25" customHeight="1">
      <c r="A151" s="2" t="s">
        <v>31860</v>
      </c>
      <c r="B151" s="2" t="s">
        <v>24227</v>
      </c>
      <c r="C151" s="2" t="s">
        <v>31861</v>
      </c>
      <c r="D151" s="2" t="s">
        <v>136</v>
      </c>
      <c r="E151" s="2" t="s">
        <v>96</v>
      </c>
      <c r="F151" s="2" t="s">
        <v>4664</v>
      </c>
      <c r="G151" s="2" t="s">
        <v>2046</v>
      </c>
      <c r="H151" s="2" t="s">
        <v>31862</v>
      </c>
      <c r="I151" s="2"/>
      <c r="J151" s="2"/>
      <c r="K151" s="2"/>
      <c r="L151" s="2"/>
      <c r="M151" s="2" t="s">
        <v>1566</v>
      </c>
      <c r="N151" s="2" t="s">
        <v>2058</v>
      </c>
      <c r="O151" s="2" t="s">
        <v>2153</v>
      </c>
      <c r="P151" s="2" t="s">
        <v>3055</v>
      </c>
      <c r="Q151" s="2" t="s">
        <v>18419</v>
      </c>
      <c r="R151" s="2" t="s">
        <v>2052</v>
      </c>
      <c r="S151" s="2"/>
      <c r="T151" s="2" t="s">
        <v>135</v>
      </c>
    </row>
    <row r="152" spans="1:20" ht="14.25" customHeight="1">
      <c r="A152" s="2" t="s">
        <v>31863</v>
      </c>
      <c r="B152" s="2" t="s">
        <v>4504</v>
      </c>
      <c r="C152" s="2" t="s">
        <v>31864</v>
      </c>
      <c r="D152" s="2" t="s">
        <v>118</v>
      </c>
      <c r="E152" s="2" t="s">
        <v>96</v>
      </c>
      <c r="F152" s="2" t="s">
        <v>31865</v>
      </c>
      <c r="G152" s="2" t="s">
        <v>2046</v>
      </c>
      <c r="H152" s="2" t="s">
        <v>31866</v>
      </c>
      <c r="I152" s="2"/>
      <c r="J152" s="2"/>
      <c r="K152" s="2"/>
      <c r="L152" s="2"/>
      <c r="M152" s="2" t="s">
        <v>1566</v>
      </c>
      <c r="N152" s="2" t="s">
        <v>2058</v>
      </c>
      <c r="O152" s="2" t="s">
        <v>2132</v>
      </c>
      <c r="P152" s="2" t="s">
        <v>31331</v>
      </c>
      <c r="Q152" s="2" t="s">
        <v>18419</v>
      </c>
      <c r="R152" s="2" t="s">
        <v>2052</v>
      </c>
      <c r="S152" s="2"/>
      <c r="T152" s="2" t="s">
        <v>117</v>
      </c>
    </row>
    <row r="153" spans="1:20" ht="14.25" customHeight="1">
      <c r="A153" s="2" t="s">
        <v>31867</v>
      </c>
      <c r="B153" s="2" t="s">
        <v>4504</v>
      </c>
      <c r="C153" s="2" t="s">
        <v>31868</v>
      </c>
      <c r="D153" s="2" t="s">
        <v>136</v>
      </c>
      <c r="E153" s="2" t="s">
        <v>96</v>
      </c>
      <c r="F153" s="2" t="s">
        <v>30973</v>
      </c>
      <c r="G153" s="2" t="s">
        <v>2046</v>
      </c>
      <c r="H153" s="2" t="s">
        <v>31869</v>
      </c>
      <c r="I153" s="2"/>
      <c r="J153" s="2"/>
      <c r="K153" s="2"/>
      <c r="L153" s="2"/>
      <c r="M153" s="2" t="s">
        <v>1566</v>
      </c>
      <c r="N153" s="2" t="s">
        <v>2058</v>
      </c>
      <c r="O153" s="2" t="s">
        <v>2120</v>
      </c>
      <c r="P153" s="2" t="s">
        <v>3055</v>
      </c>
      <c r="Q153" s="2" t="s">
        <v>18419</v>
      </c>
      <c r="R153" s="2" t="s">
        <v>2052</v>
      </c>
      <c r="S153" s="2"/>
      <c r="T153" s="2" t="s">
        <v>135</v>
      </c>
    </row>
    <row r="154" spans="1:20" ht="14.25" customHeight="1">
      <c r="A154" s="2" t="s">
        <v>31870</v>
      </c>
      <c r="B154" s="2" t="s">
        <v>4504</v>
      </c>
      <c r="C154" s="2" t="s">
        <v>31871</v>
      </c>
      <c r="D154" s="2" t="s">
        <v>110</v>
      </c>
      <c r="E154" s="2" t="s">
        <v>96</v>
      </c>
      <c r="F154" s="2" t="s">
        <v>31872</v>
      </c>
      <c r="G154" s="2" t="s">
        <v>2046</v>
      </c>
      <c r="H154" s="2" t="s">
        <v>31873</v>
      </c>
      <c r="I154" s="2"/>
      <c r="J154" s="2"/>
      <c r="K154" s="2"/>
      <c r="L154" s="2"/>
      <c r="M154" s="2" t="s">
        <v>1566</v>
      </c>
      <c r="N154" s="2" t="s">
        <v>2058</v>
      </c>
      <c r="O154" s="2" t="s">
        <v>2153</v>
      </c>
      <c r="P154" s="2" t="s">
        <v>29578</v>
      </c>
      <c r="Q154" s="2" t="s">
        <v>18419</v>
      </c>
      <c r="R154" s="2" t="s">
        <v>2052</v>
      </c>
      <c r="S154" s="2"/>
      <c r="T154" s="2" t="s">
        <v>109</v>
      </c>
    </row>
    <row r="155" spans="1:20" ht="14.25" customHeight="1">
      <c r="A155" s="2" t="s">
        <v>31874</v>
      </c>
      <c r="B155" s="2" t="s">
        <v>31875</v>
      </c>
      <c r="C155" s="2" t="s">
        <v>31876</v>
      </c>
      <c r="D155" s="2" t="s">
        <v>94</v>
      </c>
      <c r="E155" s="2" t="s">
        <v>96</v>
      </c>
      <c r="F155" s="2" t="s">
        <v>31877</v>
      </c>
      <c r="G155" s="2" t="s">
        <v>2046</v>
      </c>
      <c r="H155" s="2" t="s">
        <v>31878</v>
      </c>
      <c r="I155" s="2" t="s">
        <v>31796</v>
      </c>
      <c r="J155" s="2"/>
      <c r="K155" s="2"/>
      <c r="L155" s="2" t="s">
        <v>31797</v>
      </c>
      <c r="M155" s="2" t="s">
        <v>1566</v>
      </c>
      <c r="N155" s="2" t="s">
        <v>2058</v>
      </c>
      <c r="O155" s="2" t="s">
        <v>2153</v>
      </c>
      <c r="P155" s="2" t="s">
        <v>2377</v>
      </c>
      <c r="Q155" s="2" t="s">
        <v>18419</v>
      </c>
      <c r="R155" s="2" t="s">
        <v>2200</v>
      </c>
      <c r="S155" s="2"/>
      <c r="T155" s="2" t="s">
        <v>93</v>
      </c>
    </row>
    <row r="156" spans="1:20" ht="14.25" customHeight="1">
      <c r="A156" s="2" t="s">
        <v>31879</v>
      </c>
      <c r="B156" s="2" t="s">
        <v>31880</v>
      </c>
      <c r="C156" s="2" t="s">
        <v>7128</v>
      </c>
      <c r="D156" s="2" t="s">
        <v>116</v>
      </c>
      <c r="E156" s="2" t="s">
        <v>96</v>
      </c>
      <c r="F156" s="2" t="s">
        <v>31881</v>
      </c>
      <c r="G156" s="2" t="s">
        <v>2046</v>
      </c>
      <c r="H156" s="2" t="s">
        <v>31882</v>
      </c>
      <c r="I156" s="2"/>
      <c r="J156" s="2"/>
      <c r="K156" s="2"/>
      <c r="L156" s="2" t="s">
        <v>7567</v>
      </c>
      <c r="M156" s="2" t="s">
        <v>1566</v>
      </c>
      <c r="N156" s="2" t="s">
        <v>2058</v>
      </c>
      <c r="O156" s="2" t="s">
        <v>2145</v>
      </c>
      <c r="P156" s="2" t="s">
        <v>31883</v>
      </c>
      <c r="Q156" s="2" t="s">
        <v>18419</v>
      </c>
      <c r="R156" s="2" t="s">
        <v>2067</v>
      </c>
      <c r="S156" s="2"/>
      <c r="T156" s="2" t="s">
        <v>115</v>
      </c>
    </row>
    <row r="157" spans="1:20" ht="14.25" customHeight="1">
      <c r="A157" s="2" t="s">
        <v>31884</v>
      </c>
      <c r="B157" s="2" t="s">
        <v>31885</v>
      </c>
      <c r="C157" s="2" t="s">
        <v>31886</v>
      </c>
      <c r="D157" s="2" t="s">
        <v>210</v>
      </c>
      <c r="E157" s="2" t="s">
        <v>96</v>
      </c>
      <c r="F157" s="2" t="s">
        <v>22580</v>
      </c>
      <c r="G157" s="2" t="s">
        <v>2046</v>
      </c>
      <c r="H157" s="2" t="s">
        <v>31887</v>
      </c>
      <c r="I157" s="2"/>
      <c r="J157" s="2"/>
      <c r="K157" s="2" t="s">
        <v>22585</v>
      </c>
      <c r="L157" s="2"/>
      <c r="M157" s="2" t="s">
        <v>1566</v>
      </c>
      <c r="N157" s="2" t="s">
        <v>2058</v>
      </c>
      <c r="O157" s="2" t="s">
        <v>2145</v>
      </c>
      <c r="P157" s="2" t="s">
        <v>22586</v>
      </c>
      <c r="Q157" s="2" t="s">
        <v>18419</v>
      </c>
      <c r="R157" s="2" t="s">
        <v>2052</v>
      </c>
      <c r="S157" s="2"/>
      <c r="T157" s="2" t="s">
        <v>209</v>
      </c>
    </row>
    <row r="158" spans="1:20" ht="14.25" customHeight="1">
      <c r="A158" s="2" t="s">
        <v>31888</v>
      </c>
      <c r="B158" s="2" t="s">
        <v>4730</v>
      </c>
      <c r="C158" s="2" t="s">
        <v>31889</v>
      </c>
      <c r="D158" s="2" t="s">
        <v>104</v>
      </c>
      <c r="E158" s="2" t="s">
        <v>96</v>
      </c>
      <c r="F158" s="2" t="s">
        <v>31890</v>
      </c>
      <c r="G158" s="2" t="s">
        <v>2046</v>
      </c>
      <c r="H158" s="2" t="s">
        <v>31891</v>
      </c>
      <c r="I158" s="2"/>
      <c r="J158" s="2"/>
      <c r="K158" s="2"/>
      <c r="L158" s="2"/>
      <c r="M158" s="2" t="s">
        <v>1566</v>
      </c>
      <c r="N158" s="2" t="s">
        <v>2048</v>
      </c>
      <c r="O158" s="2" t="s">
        <v>2179</v>
      </c>
      <c r="P158" s="2" t="s">
        <v>31362</v>
      </c>
      <c r="Q158" s="2" t="s">
        <v>18419</v>
      </c>
      <c r="R158" s="2" t="s">
        <v>2052</v>
      </c>
      <c r="S158" s="2"/>
      <c r="T158" s="2" t="s">
        <v>103</v>
      </c>
    </row>
    <row r="159" spans="1:20" ht="14.25" customHeight="1">
      <c r="A159" s="2" t="s">
        <v>31892</v>
      </c>
      <c r="B159" s="2" t="s">
        <v>4730</v>
      </c>
      <c r="C159" s="2" t="s">
        <v>31893</v>
      </c>
      <c r="D159" s="2" t="s">
        <v>110</v>
      </c>
      <c r="E159" s="2" t="s">
        <v>96</v>
      </c>
      <c r="F159" s="2" t="s">
        <v>31894</v>
      </c>
      <c r="G159" s="2" t="s">
        <v>2046</v>
      </c>
      <c r="H159" s="2" t="s">
        <v>31895</v>
      </c>
      <c r="I159" s="2" t="s">
        <v>31809</v>
      </c>
      <c r="J159" s="2"/>
      <c r="K159" s="2"/>
      <c r="L159" s="2"/>
      <c r="M159" s="2" t="s">
        <v>1566</v>
      </c>
      <c r="N159" s="2" t="s">
        <v>2048</v>
      </c>
      <c r="O159" s="2" t="s">
        <v>2179</v>
      </c>
      <c r="P159" s="2" t="s">
        <v>3465</v>
      </c>
      <c r="Q159" s="2" t="s">
        <v>18419</v>
      </c>
      <c r="R159" s="2" t="s">
        <v>2052</v>
      </c>
      <c r="S159" s="2"/>
      <c r="T159" s="2" t="s">
        <v>109</v>
      </c>
    </row>
    <row r="160" spans="1:20" ht="14.25" customHeight="1">
      <c r="A160" s="2" t="s">
        <v>31896</v>
      </c>
      <c r="B160" s="2" t="s">
        <v>4730</v>
      </c>
      <c r="C160" s="2" t="s">
        <v>31897</v>
      </c>
      <c r="D160" s="2" t="s">
        <v>292</v>
      </c>
      <c r="E160" s="2" t="s">
        <v>96</v>
      </c>
      <c r="F160" s="2" t="s">
        <v>31898</v>
      </c>
      <c r="G160" s="2" t="s">
        <v>2046</v>
      </c>
      <c r="H160" s="2" t="s">
        <v>31899</v>
      </c>
      <c r="I160" s="2"/>
      <c r="J160" s="2"/>
      <c r="K160" s="2"/>
      <c r="L160" s="2"/>
      <c r="M160" s="2" t="s">
        <v>1566</v>
      </c>
      <c r="N160" s="2" t="s">
        <v>2058</v>
      </c>
      <c r="O160" s="2" t="s">
        <v>2259</v>
      </c>
      <c r="P160" s="2" t="s">
        <v>3055</v>
      </c>
      <c r="Q160" s="2" t="s">
        <v>18419</v>
      </c>
      <c r="R160" s="2" t="s">
        <v>2052</v>
      </c>
      <c r="S160" s="2"/>
      <c r="T160" s="2" t="s">
        <v>291</v>
      </c>
    </row>
    <row r="161" spans="1:20" ht="14.25" customHeight="1">
      <c r="A161" s="2" t="s">
        <v>31900</v>
      </c>
      <c r="B161" s="2" t="s">
        <v>22774</v>
      </c>
      <c r="C161" s="2" t="s">
        <v>7920</v>
      </c>
      <c r="D161" s="2" t="s">
        <v>1550</v>
      </c>
      <c r="E161" s="2" t="s">
        <v>264</v>
      </c>
      <c r="F161" s="2" t="s">
        <v>31901</v>
      </c>
      <c r="G161" s="2" t="s">
        <v>2046</v>
      </c>
      <c r="H161" s="2" t="s">
        <v>31902</v>
      </c>
      <c r="I161" s="2"/>
      <c r="J161" s="2"/>
      <c r="K161" s="2"/>
      <c r="L161" s="2"/>
      <c r="M161" s="2" t="s">
        <v>1566</v>
      </c>
      <c r="N161" s="2" t="s">
        <v>2058</v>
      </c>
      <c r="O161" s="2" t="s">
        <v>2672</v>
      </c>
      <c r="P161" s="2" t="s">
        <v>2108</v>
      </c>
      <c r="Q161" s="2" t="s">
        <v>18419</v>
      </c>
      <c r="R161" s="2" t="s">
        <v>2067</v>
      </c>
      <c r="S161" s="2"/>
      <c r="T161" s="2" t="s">
        <v>1549</v>
      </c>
    </row>
    <row r="162" spans="1:20" ht="14.25" customHeight="1">
      <c r="A162" s="2" t="s">
        <v>31903</v>
      </c>
      <c r="B162" s="2" t="s">
        <v>31904</v>
      </c>
      <c r="C162" s="2" t="s">
        <v>31905</v>
      </c>
      <c r="D162" s="2" t="s">
        <v>116</v>
      </c>
      <c r="E162" s="2" t="s">
        <v>96</v>
      </c>
      <c r="F162" s="2" t="s">
        <v>31906</v>
      </c>
      <c r="G162" s="2" t="s">
        <v>2046</v>
      </c>
      <c r="H162" s="2" t="s">
        <v>31907</v>
      </c>
      <c r="I162" s="2"/>
      <c r="J162" s="2"/>
      <c r="K162" s="2"/>
      <c r="L162" s="2"/>
      <c r="M162" s="2" t="s">
        <v>1566</v>
      </c>
      <c r="N162" s="2" t="s">
        <v>2048</v>
      </c>
      <c r="O162" s="2" t="s">
        <v>2199</v>
      </c>
      <c r="P162" s="2" t="s">
        <v>2323</v>
      </c>
      <c r="Q162" s="2" t="s">
        <v>18419</v>
      </c>
      <c r="R162" s="2" t="s">
        <v>2200</v>
      </c>
      <c r="S162" s="2"/>
      <c r="T162" s="2" t="s">
        <v>115</v>
      </c>
    </row>
    <row r="163" spans="1:20" ht="14.25" customHeight="1">
      <c r="A163" s="2" t="s">
        <v>31908</v>
      </c>
      <c r="B163" s="2" t="s">
        <v>8360</v>
      </c>
      <c r="C163" s="2" t="s">
        <v>31909</v>
      </c>
      <c r="D163" s="2" t="s">
        <v>290</v>
      </c>
      <c r="E163" s="2" t="s">
        <v>96</v>
      </c>
      <c r="F163" s="2" t="s">
        <v>22637</v>
      </c>
      <c r="G163" s="2" t="s">
        <v>2046</v>
      </c>
      <c r="H163" s="2" t="s">
        <v>31910</v>
      </c>
      <c r="I163" s="2" t="s">
        <v>31824</v>
      </c>
      <c r="J163" s="2"/>
      <c r="K163" s="2"/>
      <c r="L163" s="2"/>
      <c r="M163" s="2" t="s">
        <v>1566</v>
      </c>
      <c r="N163" s="2" t="s">
        <v>2058</v>
      </c>
      <c r="O163" s="2" t="s">
        <v>2153</v>
      </c>
      <c r="P163" s="2" t="s">
        <v>19455</v>
      </c>
      <c r="Q163" s="2" t="s">
        <v>18419</v>
      </c>
      <c r="R163" s="2" t="s">
        <v>2052</v>
      </c>
      <c r="S163" s="2"/>
      <c r="T163" s="2" t="s">
        <v>289</v>
      </c>
    </row>
    <row r="164" spans="1:20" ht="14.25" customHeight="1">
      <c r="A164" s="2" t="s">
        <v>31911</v>
      </c>
      <c r="B164" s="2" t="s">
        <v>31912</v>
      </c>
      <c r="C164" s="2" t="s">
        <v>31913</v>
      </c>
      <c r="D164" s="2" t="s">
        <v>104</v>
      </c>
      <c r="E164" s="2" t="s">
        <v>96</v>
      </c>
      <c r="F164" s="2" t="s">
        <v>31914</v>
      </c>
      <c r="G164" s="2" t="s">
        <v>2046</v>
      </c>
      <c r="H164" s="2" t="s">
        <v>31915</v>
      </c>
      <c r="I164" s="2"/>
      <c r="J164" s="2"/>
      <c r="K164" s="2"/>
      <c r="L164" s="2"/>
      <c r="M164" s="2" t="s">
        <v>1566</v>
      </c>
      <c r="N164" s="2" t="s">
        <v>2058</v>
      </c>
      <c r="O164" s="2" t="s">
        <v>2153</v>
      </c>
      <c r="P164" s="2" t="s">
        <v>31916</v>
      </c>
      <c r="Q164" s="2" t="s">
        <v>18419</v>
      </c>
      <c r="R164" s="2" t="s">
        <v>2052</v>
      </c>
      <c r="S164" s="2"/>
      <c r="T164" s="2" t="s">
        <v>103</v>
      </c>
    </row>
    <row r="165" spans="1:20" ht="14.25" customHeight="1">
      <c r="A165" s="2" t="s">
        <v>31917</v>
      </c>
      <c r="B165" s="2" t="s">
        <v>31918</v>
      </c>
      <c r="C165" s="2" t="s">
        <v>31919</v>
      </c>
      <c r="D165" s="2" t="s">
        <v>104</v>
      </c>
      <c r="E165" s="2" t="s">
        <v>96</v>
      </c>
      <c r="F165" s="2" t="s">
        <v>5484</v>
      </c>
      <c r="G165" s="2" t="s">
        <v>2046</v>
      </c>
      <c r="H165" s="2" t="s">
        <v>31920</v>
      </c>
      <c r="I165" s="2"/>
      <c r="J165" s="2"/>
      <c r="K165" s="2"/>
      <c r="L165" s="2"/>
      <c r="M165" s="2" t="s">
        <v>59</v>
      </c>
      <c r="N165" s="2" t="s">
        <v>2058</v>
      </c>
      <c r="O165" s="2" t="s">
        <v>2583</v>
      </c>
      <c r="P165" s="2" t="s">
        <v>31362</v>
      </c>
      <c r="Q165" s="2" t="s">
        <v>18419</v>
      </c>
      <c r="R165" s="2" t="s">
        <v>2052</v>
      </c>
      <c r="S165" s="2"/>
      <c r="T165" s="2" t="s">
        <v>103</v>
      </c>
    </row>
    <row r="166" spans="1:20" ht="14.25" customHeight="1">
      <c r="A166" s="2" t="s">
        <v>31921</v>
      </c>
      <c r="B166" s="2" t="s">
        <v>22499</v>
      </c>
      <c r="C166" s="2" t="s">
        <v>31922</v>
      </c>
      <c r="D166" s="2" t="s">
        <v>118</v>
      </c>
      <c r="E166" s="2" t="s">
        <v>96</v>
      </c>
      <c r="F166" s="2" t="s">
        <v>31923</v>
      </c>
      <c r="G166" s="2" t="s">
        <v>2046</v>
      </c>
      <c r="H166" s="2" t="s">
        <v>31924</v>
      </c>
      <c r="I166" s="2" t="s">
        <v>31835</v>
      </c>
      <c r="J166" s="2"/>
      <c r="K166" s="2"/>
      <c r="L166" s="2" t="s">
        <v>31519</v>
      </c>
      <c r="M166" s="2" t="s">
        <v>1566</v>
      </c>
      <c r="N166" s="2" t="s">
        <v>2058</v>
      </c>
      <c r="O166" s="2" t="s">
        <v>2093</v>
      </c>
      <c r="P166" s="2" t="s">
        <v>31331</v>
      </c>
      <c r="Q166" s="2" t="s">
        <v>18419</v>
      </c>
      <c r="R166" s="2" t="s">
        <v>2067</v>
      </c>
      <c r="S166" s="2"/>
      <c r="T166" s="2" t="s">
        <v>117</v>
      </c>
    </row>
    <row r="167" spans="1:20" ht="14.25" customHeight="1">
      <c r="A167" s="2" t="s">
        <v>31925</v>
      </c>
      <c r="B167" s="2" t="s">
        <v>5547</v>
      </c>
      <c r="C167" s="2" t="s">
        <v>31926</v>
      </c>
      <c r="D167" s="2" t="s">
        <v>336</v>
      </c>
      <c r="E167" s="2" t="s">
        <v>96</v>
      </c>
      <c r="F167" s="2" t="s">
        <v>5222</v>
      </c>
      <c r="G167" s="2" t="s">
        <v>2046</v>
      </c>
      <c r="H167" s="2" t="s">
        <v>31927</v>
      </c>
      <c r="I167" s="2" t="s">
        <v>31928</v>
      </c>
      <c r="J167" s="2"/>
      <c r="K167" s="2"/>
      <c r="L167" s="2" t="s">
        <v>31841</v>
      </c>
      <c r="M167" s="2" t="s">
        <v>59</v>
      </c>
      <c r="N167" s="2" t="s">
        <v>2058</v>
      </c>
      <c r="O167" s="2" t="s">
        <v>2101</v>
      </c>
      <c r="P167" s="2" t="s">
        <v>3727</v>
      </c>
      <c r="Q167" s="2" t="s">
        <v>18419</v>
      </c>
      <c r="R167" s="2" t="s">
        <v>2067</v>
      </c>
      <c r="S167" s="2"/>
      <c r="T167" s="2" t="s">
        <v>335</v>
      </c>
    </row>
    <row r="168" spans="1:20" ht="14.25" customHeight="1">
      <c r="A168" s="2" t="s">
        <v>31929</v>
      </c>
      <c r="B168" s="2" t="s">
        <v>5547</v>
      </c>
      <c r="C168" s="2" t="s">
        <v>31930</v>
      </c>
      <c r="D168" s="2" t="s">
        <v>250</v>
      </c>
      <c r="E168" s="2" t="s">
        <v>96</v>
      </c>
      <c r="F168" s="2" t="s">
        <v>31931</v>
      </c>
      <c r="G168" s="2" t="s">
        <v>2046</v>
      </c>
      <c r="H168" s="2" t="s">
        <v>31932</v>
      </c>
      <c r="I168" s="2"/>
      <c r="J168" s="2"/>
      <c r="K168" s="2"/>
      <c r="L168" s="2" t="s">
        <v>31519</v>
      </c>
      <c r="M168" s="2" t="s">
        <v>59</v>
      </c>
      <c r="N168" s="2" t="s">
        <v>2058</v>
      </c>
      <c r="O168" s="2" t="s">
        <v>2172</v>
      </c>
      <c r="P168" s="2" t="s">
        <v>31933</v>
      </c>
      <c r="Q168" s="2" t="s">
        <v>18419</v>
      </c>
      <c r="R168" s="2" t="s">
        <v>2067</v>
      </c>
      <c r="S168" s="2"/>
      <c r="T168" s="2" t="s">
        <v>249</v>
      </c>
    </row>
    <row r="169" spans="1:20" ht="14.25" customHeight="1">
      <c r="A169" s="2" t="s">
        <v>31934</v>
      </c>
      <c r="B169" s="2" t="s">
        <v>4670</v>
      </c>
      <c r="C169" s="2" t="s">
        <v>31935</v>
      </c>
      <c r="D169" s="2" t="s">
        <v>349</v>
      </c>
      <c r="E169" s="2" t="s">
        <v>96</v>
      </c>
      <c r="F169" s="2" t="s">
        <v>31936</v>
      </c>
      <c r="G169" s="2" t="s">
        <v>2046</v>
      </c>
      <c r="H169" s="2" t="s">
        <v>31937</v>
      </c>
      <c r="I169" s="2"/>
      <c r="J169" s="2"/>
      <c r="K169" s="2"/>
      <c r="L169" s="2" t="s">
        <v>4127</v>
      </c>
      <c r="M169" s="2" t="s">
        <v>59</v>
      </c>
      <c r="N169" s="2" t="s">
        <v>2058</v>
      </c>
      <c r="O169" s="2" t="s">
        <v>2101</v>
      </c>
      <c r="P169" s="2" t="s">
        <v>2631</v>
      </c>
      <c r="Q169" s="2" t="s">
        <v>18419</v>
      </c>
      <c r="R169" s="2" t="s">
        <v>2067</v>
      </c>
      <c r="S169" s="2"/>
      <c r="T169" s="2" t="s">
        <v>348</v>
      </c>
    </row>
    <row r="170" spans="1:20" ht="14.25" customHeight="1">
      <c r="A170" s="2" t="s">
        <v>31938</v>
      </c>
      <c r="B170" s="2" t="s">
        <v>4670</v>
      </c>
      <c r="C170" s="2" t="s">
        <v>5152</v>
      </c>
      <c r="D170" s="2" t="s">
        <v>603</v>
      </c>
      <c r="E170" s="2" t="s">
        <v>264</v>
      </c>
      <c r="F170" s="2" t="s">
        <v>22494</v>
      </c>
      <c r="G170" s="2" t="s">
        <v>2046</v>
      </c>
      <c r="H170" s="2" t="s">
        <v>31939</v>
      </c>
      <c r="I170" s="2"/>
      <c r="J170" s="2"/>
      <c r="K170" s="2"/>
      <c r="L170" s="2"/>
      <c r="M170" s="2" t="s">
        <v>1566</v>
      </c>
      <c r="N170" s="2" t="s">
        <v>2058</v>
      </c>
      <c r="O170" s="2" t="s">
        <v>2153</v>
      </c>
      <c r="P170" s="2" t="s">
        <v>24195</v>
      </c>
      <c r="Q170" s="2" t="s">
        <v>18419</v>
      </c>
      <c r="R170" s="2" t="s">
        <v>2052</v>
      </c>
      <c r="S170" s="2"/>
      <c r="T170" s="2" t="s">
        <v>602</v>
      </c>
    </row>
    <row r="171" spans="1:20" ht="14.25" customHeight="1">
      <c r="A171" s="2" t="s">
        <v>31940</v>
      </c>
      <c r="B171" s="2" t="s">
        <v>4670</v>
      </c>
      <c r="C171" s="2" t="s">
        <v>3600</v>
      </c>
      <c r="D171" s="2" t="s">
        <v>116</v>
      </c>
      <c r="E171" s="2" t="s">
        <v>96</v>
      </c>
      <c r="F171" s="2" t="s">
        <v>31941</v>
      </c>
      <c r="G171" s="2" t="s">
        <v>2046</v>
      </c>
      <c r="H171" s="2" t="s">
        <v>31942</v>
      </c>
      <c r="I171" s="2"/>
      <c r="J171" s="2"/>
      <c r="K171" s="2"/>
      <c r="L171" s="2"/>
      <c r="M171" s="2" t="s">
        <v>1566</v>
      </c>
      <c r="N171" s="2" t="s">
        <v>2058</v>
      </c>
      <c r="O171" s="2" t="s">
        <v>2153</v>
      </c>
      <c r="P171" s="2" t="s">
        <v>31526</v>
      </c>
      <c r="Q171" s="2" t="s">
        <v>18419</v>
      </c>
      <c r="R171" s="2" t="s">
        <v>2052</v>
      </c>
      <c r="S171" s="2"/>
      <c r="T171" s="2" t="s">
        <v>115</v>
      </c>
    </row>
    <row r="172" spans="1:20" ht="14.25" customHeight="1">
      <c r="A172" s="2" t="s">
        <v>31943</v>
      </c>
      <c r="B172" s="2" t="s">
        <v>7993</v>
      </c>
      <c r="C172" s="2" t="s">
        <v>20808</v>
      </c>
      <c r="D172" s="2" t="s">
        <v>104</v>
      </c>
      <c r="E172" s="2" t="s">
        <v>96</v>
      </c>
      <c r="F172" s="2" t="s">
        <v>31944</v>
      </c>
      <c r="G172" s="2" t="s">
        <v>2046</v>
      </c>
      <c r="H172" s="2" t="s">
        <v>31945</v>
      </c>
      <c r="I172" s="2"/>
      <c r="J172" s="2"/>
      <c r="K172" s="2"/>
      <c r="L172" s="2"/>
      <c r="M172" s="2" t="s">
        <v>1566</v>
      </c>
      <c r="N172" s="2" t="s">
        <v>2058</v>
      </c>
      <c r="O172" s="2" t="s">
        <v>2093</v>
      </c>
      <c r="P172" s="2" t="s">
        <v>31362</v>
      </c>
      <c r="Q172" s="2" t="s">
        <v>18419</v>
      </c>
      <c r="R172" s="2" t="s">
        <v>2067</v>
      </c>
      <c r="S172" s="2"/>
      <c r="T172" s="2" t="s">
        <v>103</v>
      </c>
    </row>
    <row r="173" spans="1:20" ht="14.25" customHeight="1">
      <c r="A173" s="2" t="s">
        <v>31946</v>
      </c>
      <c r="B173" s="2" t="s">
        <v>7993</v>
      </c>
      <c r="C173" s="2" t="s">
        <v>23323</v>
      </c>
      <c r="D173" s="2" t="s">
        <v>164</v>
      </c>
      <c r="E173" s="2" t="s">
        <v>96</v>
      </c>
      <c r="F173" s="2" t="s">
        <v>31947</v>
      </c>
      <c r="G173" s="2" t="s">
        <v>2046</v>
      </c>
      <c r="H173" s="2" t="s">
        <v>31948</v>
      </c>
      <c r="I173" s="2"/>
      <c r="J173" s="2"/>
      <c r="K173" s="2"/>
      <c r="L173" s="2"/>
      <c r="M173" s="2" t="s">
        <v>60</v>
      </c>
      <c r="N173" s="2" t="s">
        <v>2058</v>
      </c>
      <c r="O173" s="2" t="s">
        <v>20158</v>
      </c>
      <c r="P173" s="2" t="s">
        <v>24027</v>
      </c>
      <c r="Q173" s="2" t="s">
        <v>18419</v>
      </c>
      <c r="R173" s="2"/>
      <c r="S173" s="2"/>
      <c r="T173" s="2" t="s">
        <v>163</v>
      </c>
    </row>
    <row r="174" spans="1:20" ht="14.25" customHeight="1">
      <c r="A174" s="2" t="s">
        <v>31949</v>
      </c>
      <c r="B174" s="2" t="s">
        <v>5547</v>
      </c>
      <c r="C174" s="2" t="s">
        <v>6458</v>
      </c>
      <c r="D174" s="2" t="s">
        <v>120</v>
      </c>
      <c r="E174" s="2" t="s">
        <v>96</v>
      </c>
      <c r="F174" s="2" t="s">
        <v>11762</v>
      </c>
      <c r="G174" s="2" t="s">
        <v>2046</v>
      </c>
      <c r="H174" s="2" t="s">
        <v>31950</v>
      </c>
      <c r="I174" s="2"/>
      <c r="J174" s="2"/>
      <c r="K174" s="2"/>
      <c r="L174" s="2"/>
      <c r="M174" s="2" t="s">
        <v>1566</v>
      </c>
      <c r="N174" s="2" t="s">
        <v>2058</v>
      </c>
      <c r="O174" s="2" t="s">
        <v>2704</v>
      </c>
      <c r="P174" s="2" t="s">
        <v>19455</v>
      </c>
      <c r="Q174" s="2" t="s">
        <v>18419</v>
      </c>
      <c r="R174" s="2" t="s">
        <v>2052</v>
      </c>
      <c r="S174" s="2"/>
      <c r="T174" s="2" t="s">
        <v>119</v>
      </c>
    </row>
    <row r="175" spans="1:20" ht="14.25" customHeight="1">
      <c r="A175" s="2" t="s">
        <v>31951</v>
      </c>
      <c r="B175" s="2" t="s">
        <v>5547</v>
      </c>
      <c r="C175" s="2" t="s">
        <v>30000</v>
      </c>
      <c r="D175" s="2" t="s">
        <v>170</v>
      </c>
      <c r="E175" s="2" t="s">
        <v>96</v>
      </c>
      <c r="F175" s="2" t="s">
        <v>31952</v>
      </c>
      <c r="G175" s="2" t="s">
        <v>2046</v>
      </c>
      <c r="H175" s="2" t="s">
        <v>31953</v>
      </c>
      <c r="I175" s="2"/>
      <c r="J175" s="2"/>
      <c r="K175" s="2"/>
      <c r="L175" s="2"/>
      <c r="M175" s="2" t="s">
        <v>1566</v>
      </c>
      <c r="N175" s="2" t="s">
        <v>2048</v>
      </c>
      <c r="O175" s="2" t="s">
        <v>2179</v>
      </c>
      <c r="P175" s="2" t="s">
        <v>19455</v>
      </c>
      <c r="Q175" s="2" t="s">
        <v>18419</v>
      </c>
      <c r="R175" s="2" t="s">
        <v>2052</v>
      </c>
      <c r="S175" s="2"/>
      <c r="T175" s="2" t="s">
        <v>169</v>
      </c>
    </row>
    <row r="176" spans="1:20" ht="14.25" customHeight="1">
      <c r="A176" s="2" t="s">
        <v>31954</v>
      </c>
      <c r="B176" s="2" t="s">
        <v>31955</v>
      </c>
      <c r="C176" s="2" t="s">
        <v>28562</v>
      </c>
      <c r="D176" s="2" t="s">
        <v>355</v>
      </c>
      <c r="E176" s="2" t="s">
        <v>96</v>
      </c>
      <c r="F176" s="2" t="s">
        <v>16988</v>
      </c>
      <c r="G176" s="2" t="s">
        <v>2046</v>
      </c>
      <c r="H176" s="2" t="s">
        <v>31956</v>
      </c>
      <c r="I176" s="2" t="s">
        <v>31957</v>
      </c>
      <c r="J176" s="2"/>
      <c r="K176" s="2"/>
      <c r="L176" s="2" t="s">
        <v>31664</v>
      </c>
      <c r="M176" s="2" t="s">
        <v>1566</v>
      </c>
      <c r="N176" s="2" t="s">
        <v>2048</v>
      </c>
      <c r="O176" s="2" t="s">
        <v>2193</v>
      </c>
      <c r="P176" s="2" t="s">
        <v>2631</v>
      </c>
      <c r="Q176" s="2" t="s">
        <v>18419</v>
      </c>
      <c r="R176" s="2" t="s">
        <v>2067</v>
      </c>
      <c r="S176" s="2"/>
      <c r="T176" s="2" t="s">
        <v>354</v>
      </c>
    </row>
    <row r="177" spans="1:20" ht="14.25" customHeight="1">
      <c r="A177" s="2" t="s">
        <v>31958</v>
      </c>
      <c r="B177" s="2" t="s">
        <v>4670</v>
      </c>
      <c r="C177" s="2" t="s">
        <v>7920</v>
      </c>
      <c r="D177" s="2" t="s">
        <v>132</v>
      </c>
      <c r="E177" s="2" t="s">
        <v>96</v>
      </c>
      <c r="F177" s="2" t="s">
        <v>31959</v>
      </c>
      <c r="G177" s="2" t="s">
        <v>2046</v>
      </c>
      <c r="H177" s="2" t="s">
        <v>31960</v>
      </c>
      <c r="I177" s="2"/>
      <c r="J177" s="2"/>
      <c r="K177" s="2"/>
      <c r="L177" s="2"/>
      <c r="M177" s="2" t="s">
        <v>1566</v>
      </c>
      <c r="N177" s="2" t="s">
        <v>2048</v>
      </c>
      <c r="O177" s="2" t="s">
        <v>2179</v>
      </c>
      <c r="P177" s="2" t="s">
        <v>27475</v>
      </c>
      <c r="Q177" s="2" t="s">
        <v>18419</v>
      </c>
      <c r="R177" s="2" t="s">
        <v>2067</v>
      </c>
      <c r="S177" s="2"/>
      <c r="T177" s="2" t="s">
        <v>131</v>
      </c>
    </row>
    <row r="178" spans="1:20" ht="14.25" customHeight="1">
      <c r="A178" s="2" t="s">
        <v>24451</v>
      </c>
      <c r="B178" s="2" t="s">
        <v>4670</v>
      </c>
      <c r="C178" s="2" t="s">
        <v>7920</v>
      </c>
      <c r="D178" s="2" t="s">
        <v>142</v>
      </c>
      <c r="E178" s="2" t="s">
        <v>96</v>
      </c>
      <c r="F178" s="2" t="s">
        <v>2473</v>
      </c>
      <c r="G178" s="2" t="s">
        <v>2046</v>
      </c>
      <c r="H178" s="2" t="s">
        <v>31961</v>
      </c>
      <c r="I178" s="2"/>
      <c r="J178" s="2"/>
      <c r="K178" s="2"/>
      <c r="L178" s="2"/>
      <c r="M178" s="2" t="s">
        <v>59</v>
      </c>
      <c r="N178" s="2" t="s">
        <v>2048</v>
      </c>
      <c r="O178" s="2" t="s">
        <v>2301</v>
      </c>
      <c r="P178" s="2" t="s">
        <v>2456</v>
      </c>
      <c r="Q178" s="2" t="s">
        <v>18419</v>
      </c>
      <c r="R178" s="2" t="s">
        <v>2052</v>
      </c>
      <c r="S178" s="2"/>
      <c r="T178" s="2" t="s">
        <v>141</v>
      </c>
    </row>
    <row r="179" spans="1:20" ht="14.25" customHeight="1">
      <c r="A179" s="2" t="s">
        <v>31962</v>
      </c>
      <c r="B179" s="2" t="s">
        <v>17705</v>
      </c>
      <c r="C179" s="2" t="s">
        <v>12293</v>
      </c>
      <c r="D179" s="2" t="s">
        <v>116</v>
      </c>
      <c r="E179" s="2" t="s">
        <v>96</v>
      </c>
      <c r="F179" s="2" t="s">
        <v>31963</v>
      </c>
      <c r="G179" s="2" t="s">
        <v>2046</v>
      </c>
      <c r="H179" s="2" t="s">
        <v>31964</v>
      </c>
      <c r="I179" s="2"/>
      <c r="J179" s="2"/>
      <c r="K179" s="2"/>
      <c r="L179" s="2"/>
      <c r="M179" s="2" t="s">
        <v>1566</v>
      </c>
      <c r="N179" s="2" t="s">
        <v>2048</v>
      </c>
      <c r="O179" s="2" t="s">
        <v>2179</v>
      </c>
      <c r="P179" s="2" t="s">
        <v>31526</v>
      </c>
      <c r="Q179" s="2" t="s">
        <v>18419</v>
      </c>
      <c r="R179" s="2" t="s">
        <v>2052</v>
      </c>
      <c r="S179" s="2"/>
      <c r="T179" s="2" t="s">
        <v>115</v>
      </c>
    </row>
    <row r="180" spans="1:20" ht="14.25" customHeight="1">
      <c r="A180" s="2" t="s">
        <v>31965</v>
      </c>
      <c r="B180" s="2" t="s">
        <v>4647</v>
      </c>
      <c r="C180" s="2" t="s">
        <v>31966</v>
      </c>
      <c r="D180" s="2" t="s">
        <v>336</v>
      </c>
      <c r="E180" s="2" t="s">
        <v>96</v>
      </c>
      <c r="F180" s="2" t="s">
        <v>31967</v>
      </c>
      <c r="G180" s="2" t="s">
        <v>2046</v>
      </c>
      <c r="H180" s="2" t="s">
        <v>31968</v>
      </c>
      <c r="I180" s="2" t="s">
        <v>31969</v>
      </c>
      <c r="J180" s="2"/>
      <c r="K180" s="2"/>
      <c r="L180" s="2" t="s">
        <v>31841</v>
      </c>
      <c r="M180" s="2" t="s">
        <v>1566</v>
      </c>
      <c r="N180" s="2" t="s">
        <v>2058</v>
      </c>
      <c r="O180" s="2" t="s">
        <v>2093</v>
      </c>
      <c r="P180" s="2" t="s">
        <v>31970</v>
      </c>
      <c r="Q180" s="2" t="s">
        <v>18419</v>
      </c>
      <c r="R180" s="2" t="s">
        <v>2067</v>
      </c>
      <c r="S180" s="2"/>
      <c r="T180" s="2" t="s">
        <v>335</v>
      </c>
    </row>
    <row r="181" spans="1:20" ht="14.25" customHeight="1">
      <c r="A181" s="2" t="s">
        <v>31971</v>
      </c>
      <c r="B181" s="2" t="s">
        <v>4647</v>
      </c>
      <c r="C181" s="2" t="s">
        <v>31972</v>
      </c>
      <c r="D181" s="2" t="s">
        <v>290</v>
      </c>
      <c r="E181" s="2" t="s">
        <v>96</v>
      </c>
      <c r="F181" s="2" t="s">
        <v>7861</v>
      </c>
      <c r="G181" s="2" t="s">
        <v>2046</v>
      </c>
      <c r="H181" s="2" t="s">
        <v>31973</v>
      </c>
      <c r="I181" s="2"/>
      <c r="J181" s="2"/>
      <c r="K181" s="2"/>
      <c r="L181" s="2"/>
      <c r="M181" s="2" t="s">
        <v>1566</v>
      </c>
      <c r="N181" s="2" t="s">
        <v>2048</v>
      </c>
      <c r="O181" s="2" t="s">
        <v>2179</v>
      </c>
      <c r="P181" s="2" t="s">
        <v>4902</v>
      </c>
      <c r="Q181" s="2" t="s">
        <v>18419</v>
      </c>
      <c r="R181" s="2" t="s">
        <v>2052</v>
      </c>
      <c r="S181" s="2"/>
      <c r="T181" s="2" t="s">
        <v>289</v>
      </c>
    </row>
    <row r="182" spans="1:20" ht="14.25" customHeight="1">
      <c r="A182" s="2" t="s">
        <v>31974</v>
      </c>
      <c r="B182" s="2" t="s">
        <v>4647</v>
      </c>
      <c r="C182" s="2" t="s">
        <v>31975</v>
      </c>
      <c r="D182" s="2" t="s">
        <v>132</v>
      </c>
      <c r="E182" s="2" t="s">
        <v>96</v>
      </c>
      <c r="F182" s="2" t="s">
        <v>31976</v>
      </c>
      <c r="G182" s="2" t="s">
        <v>2046</v>
      </c>
      <c r="H182" s="2" t="s">
        <v>31977</v>
      </c>
      <c r="I182" s="2"/>
      <c r="J182" s="2"/>
      <c r="K182" s="2"/>
      <c r="L182" s="2" t="s">
        <v>7567</v>
      </c>
      <c r="M182" s="2" t="s">
        <v>1566</v>
      </c>
      <c r="N182" s="2" t="s">
        <v>2058</v>
      </c>
      <c r="O182" s="2" t="s">
        <v>2153</v>
      </c>
      <c r="P182" s="2" t="s">
        <v>21539</v>
      </c>
      <c r="Q182" s="2" t="s">
        <v>18419</v>
      </c>
      <c r="R182" s="2" t="s">
        <v>2052</v>
      </c>
      <c r="S182" s="2"/>
      <c r="T182" s="2" t="s">
        <v>131</v>
      </c>
    </row>
    <row r="183" spans="1:20" ht="14.25" customHeight="1">
      <c r="A183" s="2" t="s">
        <v>31978</v>
      </c>
      <c r="B183" s="2" t="s">
        <v>4647</v>
      </c>
      <c r="C183" s="2" t="s">
        <v>31979</v>
      </c>
      <c r="D183" s="2" t="s">
        <v>282</v>
      </c>
      <c r="E183" s="2" t="s">
        <v>96</v>
      </c>
      <c r="F183" s="2" t="s">
        <v>3223</v>
      </c>
      <c r="G183" s="2" t="s">
        <v>2046</v>
      </c>
      <c r="H183" s="2" t="s">
        <v>31980</v>
      </c>
      <c r="I183" s="2"/>
      <c r="J183" s="2"/>
      <c r="K183" s="2" t="s">
        <v>22585</v>
      </c>
      <c r="L183" s="2" t="s">
        <v>17446</v>
      </c>
      <c r="M183" s="2" t="s">
        <v>59</v>
      </c>
      <c r="N183" s="2" t="s">
        <v>2058</v>
      </c>
      <c r="O183" s="2" t="s">
        <v>3226</v>
      </c>
      <c r="P183" s="2" t="s">
        <v>31933</v>
      </c>
      <c r="Q183" s="2" t="s">
        <v>18419</v>
      </c>
      <c r="R183" s="2" t="s">
        <v>2052</v>
      </c>
      <c r="S183" s="2"/>
      <c r="T183" s="2" t="s">
        <v>281</v>
      </c>
    </row>
    <row r="184" spans="1:20" ht="14.25" customHeight="1">
      <c r="A184" s="2" t="s">
        <v>31981</v>
      </c>
      <c r="B184" s="2" t="s">
        <v>4647</v>
      </c>
      <c r="C184" s="2" t="s">
        <v>31982</v>
      </c>
      <c r="D184" s="2" t="s">
        <v>146</v>
      </c>
      <c r="E184" s="2" t="s">
        <v>96</v>
      </c>
      <c r="F184" s="2" t="s">
        <v>24366</v>
      </c>
      <c r="G184" s="2" t="s">
        <v>2046</v>
      </c>
      <c r="H184" s="2" t="s">
        <v>31983</v>
      </c>
      <c r="I184" s="2"/>
      <c r="J184" s="2"/>
      <c r="K184" s="2"/>
      <c r="L184" s="2"/>
      <c r="M184" s="2" t="s">
        <v>59</v>
      </c>
      <c r="N184" s="2" t="s">
        <v>2058</v>
      </c>
      <c r="O184" s="2" t="s">
        <v>2583</v>
      </c>
      <c r="P184" s="2" t="s">
        <v>20535</v>
      </c>
      <c r="Q184" s="2" t="s">
        <v>18419</v>
      </c>
      <c r="R184" s="2" t="s">
        <v>2052</v>
      </c>
      <c r="S184" s="2"/>
      <c r="T184" s="2" t="s">
        <v>145</v>
      </c>
    </row>
    <row r="185" spans="1:20" ht="14.25" customHeight="1">
      <c r="A185" s="2" t="s">
        <v>31984</v>
      </c>
      <c r="B185" s="2" t="s">
        <v>4647</v>
      </c>
      <c r="C185" s="2" t="s">
        <v>2541</v>
      </c>
      <c r="D185" s="2" t="s">
        <v>110</v>
      </c>
      <c r="E185" s="2" t="s">
        <v>96</v>
      </c>
      <c r="F185" s="2" t="s">
        <v>31985</v>
      </c>
      <c r="G185" s="2" t="s">
        <v>2046</v>
      </c>
      <c r="H185" s="2" t="s">
        <v>31986</v>
      </c>
      <c r="I185" s="2" t="s">
        <v>31987</v>
      </c>
      <c r="J185" s="2"/>
      <c r="K185" s="2"/>
      <c r="L185" s="2" t="s">
        <v>15881</v>
      </c>
      <c r="M185" s="2" t="s">
        <v>59</v>
      </c>
      <c r="N185" s="2" t="s">
        <v>2058</v>
      </c>
      <c r="O185" s="2" t="s">
        <v>2172</v>
      </c>
      <c r="P185" s="2" t="s">
        <v>31988</v>
      </c>
      <c r="Q185" s="2" t="s">
        <v>18419</v>
      </c>
      <c r="R185" s="2" t="s">
        <v>2052</v>
      </c>
      <c r="S185" s="2"/>
      <c r="T185" s="2" t="s">
        <v>109</v>
      </c>
    </row>
    <row r="186" spans="1:20" ht="14.25" customHeight="1">
      <c r="A186" s="2" t="s">
        <v>31989</v>
      </c>
      <c r="B186" s="2" t="s">
        <v>4647</v>
      </c>
      <c r="C186" s="2" t="s">
        <v>31990</v>
      </c>
      <c r="D186" s="2" t="s">
        <v>118</v>
      </c>
      <c r="E186" s="2" t="s">
        <v>96</v>
      </c>
      <c r="F186" s="2" t="s">
        <v>24336</v>
      </c>
      <c r="G186" s="2" t="s">
        <v>2046</v>
      </c>
      <c r="H186" s="2" t="s">
        <v>31991</v>
      </c>
      <c r="I186" s="2"/>
      <c r="J186" s="2"/>
      <c r="K186" s="2"/>
      <c r="L186" s="2"/>
      <c r="M186" s="2" t="s">
        <v>1566</v>
      </c>
      <c r="N186" s="2" t="s">
        <v>2048</v>
      </c>
      <c r="O186" s="2" t="s">
        <v>2179</v>
      </c>
      <c r="P186" s="2" t="s">
        <v>31331</v>
      </c>
      <c r="Q186" s="2" t="s">
        <v>18419</v>
      </c>
      <c r="R186" s="2" t="s">
        <v>2052</v>
      </c>
      <c r="S186" s="2"/>
      <c r="T186" s="2" t="s">
        <v>117</v>
      </c>
    </row>
    <row r="187" spans="1:20" ht="14.25" customHeight="1">
      <c r="A187" s="2" t="s">
        <v>31992</v>
      </c>
      <c r="B187" s="2" t="s">
        <v>4647</v>
      </c>
      <c r="C187" s="2" t="s">
        <v>31993</v>
      </c>
      <c r="D187" s="2" t="s">
        <v>110</v>
      </c>
      <c r="E187" s="2" t="s">
        <v>96</v>
      </c>
      <c r="F187" s="2" t="s">
        <v>31994</v>
      </c>
      <c r="G187" s="2" t="s">
        <v>2046</v>
      </c>
      <c r="H187" s="2" t="s">
        <v>31995</v>
      </c>
      <c r="I187" s="2"/>
      <c r="J187" s="2"/>
      <c r="K187" s="2"/>
      <c r="L187" s="2"/>
      <c r="M187" s="2" t="s">
        <v>1566</v>
      </c>
      <c r="N187" s="2" t="s">
        <v>2058</v>
      </c>
      <c r="O187" s="2" t="s">
        <v>2145</v>
      </c>
      <c r="P187" s="2" t="s">
        <v>29578</v>
      </c>
      <c r="Q187" s="2" t="s">
        <v>18419</v>
      </c>
      <c r="R187" s="2" t="s">
        <v>2052</v>
      </c>
      <c r="S187" s="2"/>
      <c r="T187" s="2" t="s">
        <v>109</v>
      </c>
    </row>
    <row r="188" spans="1:20" ht="14.25" customHeight="1">
      <c r="A188" s="2" t="s">
        <v>31996</v>
      </c>
      <c r="B188" s="2" t="s">
        <v>4647</v>
      </c>
      <c r="C188" s="2" t="s">
        <v>31997</v>
      </c>
      <c r="D188" s="2" t="s">
        <v>118</v>
      </c>
      <c r="E188" s="2" t="s">
        <v>96</v>
      </c>
      <c r="F188" s="2" t="s">
        <v>31998</v>
      </c>
      <c r="G188" s="2" t="s">
        <v>2046</v>
      </c>
      <c r="H188" s="2" t="s">
        <v>31999</v>
      </c>
      <c r="I188" s="2"/>
      <c r="J188" s="2"/>
      <c r="K188" s="2"/>
      <c r="L188" s="2"/>
      <c r="M188" s="2" t="s">
        <v>1566</v>
      </c>
      <c r="N188" s="2" t="s">
        <v>2058</v>
      </c>
      <c r="O188" s="2" t="s">
        <v>2153</v>
      </c>
      <c r="P188" s="2" t="s">
        <v>31331</v>
      </c>
      <c r="Q188" s="2" t="s">
        <v>18419</v>
      </c>
      <c r="R188" s="2" t="s">
        <v>2052</v>
      </c>
      <c r="S188" s="2"/>
      <c r="T188" s="2" t="s">
        <v>117</v>
      </c>
    </row>
    <row r="189" spans="1:20" ht="14.25" customHeight="1">
      <c r="A189" s="2" t="s">
        <v>32000</v>
      </c>
      <c r="B189" s="2" t="s">
        <v>4637</v>
      </c>
      <c r="C189" s="2" t="s">
        <v>30056</v>
      </c>
      <c r="D189" s="2" t="s">
        <v>108</v>
      </c>
      <c r="E189" s="2" t="s">
        <v>96</v>
      </c>
      <c r="F189" s="2" t="s">
        <v>22466</v>
      </c>
      <c r="G189" s="2" t="s">
        <v>2046</v>
      </c>
      <c r="H189" s="2" t="s">
        <v>32001</v>
      </c>
      <c r="I189" s="2"/>
      <c r="J189" s="2"/>
      <c r="K189" s="2"/>
      <c r="L189" s="2"/>
      <c r="M189" s="2" t="s">
        <v>1566</v>
      </c>
      <c r="N189" s="2" t="s">
        <v>2058</v>
      </c>
      <c r="O189" s="2" t="s">
        <v>2153</v>
      </c>
      <c r="P189" s="2" t="s">
        <v>3055</v>
      </c>
      <c r="Q189" s="2" t="s">
        <v>18419</v>
      </c>
      <c r="R189" s="2" t="s">
        <v>2052</v>
      </c>
      <c r="S189" s="2"/>
      <c r="T189" s="2" t="s">
        <v>107</v>
      </c>
    </row>
    <row r="190" spans="1:20" ht="14.25" customHeight="1">
      <c r="A190" s="2" t="s">
        <v>32002</v>
      </c>
      <c r="B190" s="2" t="s">
        <v>4637</v>
      </c>
      <c r="C190" s="2" t="s">
        <v>14441</v>
      </c>
      <c r="D190" s="2" t="s">
        <v>94</v>
      </c>
      <c r="E190" s="2" t="s">
        <v>96</v>
      </c>
      <c r="F190" s="2" t="s">
        <v>24366</v>
      </c>
      <c r="G190" s="2" t="s">
        <v>2046</v>
      </c>
      <c r="H190" s="2" t="s">
        <v>32003</v>
      </c>
      <c r="I190" s="2"/>
      <c r="J190" s="2"/>
      <c r="K190" s="2"/>
      <c r="L190" s="2"/>
      <c r="M190" s="2" t="s">
        <v>59</v>
      </c>
      <c r="N190" s="2" t="s">
        <v>2058</v>
      </c>
      <c r="O190" s="2" t="s">
        <v>2583</v>
      </c>
      <c r="P190" s="2" t="s">
        <v>18583</v>
      </c>
      <c r="Q190" s="2" t="s">
        <v>18419</v>
      </c>
      <c r="R190" s="2" t="s">
        <v>2052</v>
      </c>
      <c r="S190" s="2"/>
      <c r="T190" s="2" t="s">
        <v>93</v>
      </c>
    </row>
    <row r="191" spans="1:20" ht="14.25" customHeight="1">
      <c r="A191" s="2" t="s">
        <v>32004</v>
      </c>
      <c r="B191" s="2" t="s">
        <v>4637</v>
      </c>
      <c r="C191" s="2" t="s">
        <v>32005</v>
      </c>
      <c r="D191" s="2" t="s">
        <v>102</v>
      </c>
      <c r="E191" s="2" t="s">
        <v>96</v>
      </c>
      <c r="F191" s="2" t="s">
        <v>32006</v>
      </c>
      <c r="G191" s="2" t="s">
        <v>2046</v>
      </c>
      <c r="H191" s="2" t="s">
        <v>32007</v>
      </c>
      <c r="I191" s="2"/>
      <c r="J191" s="2"/>
      <c r="K191" s="2"/>
      <c r="L191" s="2"/>
      <c r="M191" s="2" t="s">
        <v>1566</v>
      </c>
      <c r="N191" s="2" t="s">
        <v>2058</v>
      </c>
      <c r="O191" s="2" t="s">
        <v>2153</v>
      </c>
      <c r="P191" s="2" t="s">
        <v>4902</v>
      </c>
      <c r="Q191" s="2" t="s">
        <v>18419</v>
      </c>
      <c r="R191" s="2" t="s">
        <v>2052</v>
      </c>
      <c r="S191" s="2"/>
      <c r="T191" s="2" t="s">
        <v>101</v>
      </c>
    </row>
    <row r="192" spans="1:20" ht="14.25" customHeight="1">
      <c r="A192" s="2" t="s">
        <v>32008</v>
      </c>
      <c r="B192" s="2" t="s">
        <v>4637</v>
      </c>
      <c r="C192" s="2" t="s">
        <v>4214</v>
      </c>
      <c r="D192" s="2" t="s">
        <v>120</v>
      </c>
      <c r="E192" s="2" t="s">
        <v>96</v>
      </c>
      <c r="F192" s="2" t="s">
        <v>32009</v>
      </c>
      <c r="G192" s="2" t="s">
        <v>2046</v>
      </c>
      <c r="H192" s="2" t="s">
        <v>32010</v>
      </c>
      <c r="I192" s="2"/>
      <c r="J192" s="2"/>
      <c r="K192" s="2"/>
      <c r="L192" s="2"/>
      <c r="M192" s="2" t="s">
        <v>1566</v>
      </c>
      <c r="N192" s="2" t="s">
        <v>2058</v>
      </c>
      <c r="O192" s="2" t="s">
        <v>2132</v>
      </c>
      <c r="P192" s="2" t="s">
        <v>19455</v>
      </c>
      <c r="Q192" s="2" t="s">
        <v>18419</v>
      </c>
      <c r="R192" s="2" t="s">
        <v>2052</v>
      </c>
      <c r="S192" s="2"/>
      <c r="T192" s="2" t="s">
        <v>119</v>
      </c>
    </row>
    <row r="193" spans="1:20" ht="14.25" customHeight="1">
      <c r="A193" s="2" t="s">
        <v>32011</v>
      </c>
      <c r="B193" s="2" t="s">
        <v>4637</v>
      </c>
      <c r="C193" s="2" t="s">
        <v>32012</v>
      </c>
      <c r="D193" s="2" t="s">
        <v>250</v>
      </c>
      <c r="E193" s="2" t="s">
        <v>96</v>
      </c>
      <c r="F193" s="2" t="s">
        <v>2473</v>
      </c>
      <c r="G193" s="2" t="s">
        <v>2046</v>
      </c>
      <c r="H193" s="2" t="s">
        <v>32013</v>
      </c>
      <c r="I193" s="2" t="s">
        <v>32014</v>
      </c>
      <c r="J193" s="2"/>
      <c r="K193" s="2"/>
      <c r="L193" s="2" t="s">
        <v>31519</v>
      </c>
      <c r="M193" s="2" t="s">
        <v>59</v>
      </c>
      <c r="N193" s="2" t="s">
        <v>2048</v>
      </c>
      <c r="O193" s="2" t="s">
        <v>2301</v>
      </c>
      <c r="P193" s="2" t="s">
        <v>2422</v>
      </c>
      <c r="Q193" s="2" t="s">
        <v>18419</v>
      </c>
      <c r="R193" s="2"/>
      <c r="S193" s="2"/>
      <c r="T193" s="2" t="s">
        <v>249</v>
      </c>
    </row>
    <row r="194" spans="1:20" ht="14.25" customHeight="1">
      <c r="A194" s="2" t="s">
        <v>32015</v>
      </c>
      <c r="B194" s="2" t="s">
        <v>4637</v>
      </c>
      <c r="C194" s="2" t="s">
        <v>32016</v>
      </c>
      <c r="D194" s="2" t="s">
        <v>136</v>
      </c>
      <c r="E194" s="2" t="s">
        <v>96</v>
      </c>
      <c r="F194" s="2" t="s">
        <v>32017</v>
      </c>
      <c r="G194" s="2" t="s">
        <v>2046</v>
      </c>
      <c r="H194" s="2" t="s">
        <v>32018</v>
      </c>
      <c r="I194" s="2"/>
      <c r="J194" s="2"/>
      <c r="K194" s="2"/>
      <c r="L194" s="2"/>
      <c r="M194" s="2" t="s">
        <v>1566</v>
      </c>
      <c r="N194" s="2" t="s">
        <v>2058</v>
      </c>
      <c r="O194" s="2" t="s">
        <v>2145</v>
      </c>
      <c r="P194" s="2" t="s">
        <v>3055</v>
      </c>
      <c r="Q194" s="2" t="s">
        <v>18419</v>
      </c>
      <c r="R194" s="2" t="s">
        <v>2067</v>
      </c>
      <c r="S194" s="2"/>
      <c r="T194" s="2" t="s">
        <v>135</v>
      </c>
    </row>
    <row r="195" spans="1:20" ht="14.25" customHeight="1">
      <c r="A195" s="2" t="s">
        <v>32019</v>
      </c>
      <c r="B195" s="2" t="s">
        <v>4637</v>
      </c>
      <c r="C195" s="2" t="s">
        <v>18689</v>
      </c>
      <c r="D195" s="2" t="s">
        <v>280</v>
      </c>
      <c r="E195" s="2" t="s">
        <v>96</v>
      </c>
      <c r="F195" s="2" t="s">
        <v>32020</v>
      </c>
      <c r="G195" s="2" t="s">
        <v>2046</v>
      </c>
      <c r="H195" s="2" t="s">
        <v>32021</v>
      </c>
      <c r="I195" s="2" t="s">
        <v>31928</v>
      </c>
      <c r="J195" s="2"/>
      <c r="K195" s="2"/>
      <c r="L195" s="2" t="s">
        <v>31841</v>
      </c>
      <c r="M195" s="2" t="s">
        <v>1566</v>
      </c>
      <c r="N195" s="2" t="s">
        <v>2058</v>
      </c>
      <c r="O195" s="2" t="s">
        <v>2153</v>
      </c>
      <c r="P195" s="2" t="s">
        <v>31331</v>
      </c>
      <c r="Q195" s="2" t="s">
        <v>18419</v>
      </c>
      <c r="R195" s="2" t="s">
        <v>2052</v>
      </c>
      <c r="S195" s="2"/>
      <c r="T195" s="2" t="s">
        <v>279</v>
      </c>
    </row>
    <row r="196" spans="1:20" ht="14.25" customHeight="1">
      <c r="A196" s="2" t="s">
        <v>32022</v>
      </c>
      <c r="B196" s="2" t="s">
        <v>32023</v>
      </c>
      <c r="C196" s="2" t="s">
        <v>32024</v>
      </c>
      <c r="D196" s="2" t="s">
        <v>120</v>
      </c>
      <c r="E196" s="2" t="s">
        <v>96</v>
      </c>
      <c r="F196" s="2" t="s">
        <v>32025</v>
      </c>
      <c r="G196" s="2" t="s">
        <v>2046</v>
      </c>
      <c r="H196" s="2" t="s">
        <v>32026</v>
      </c>
      <c r="I196" s="2"/>
      <c r="J196" s="2"/>
      <c r="K196" s="2"/>
      <c r="L196" s="2" t="s">
        <v>31519</v>
      </c>
      <c r="M196" s="2" t="s">
        <v>1566</v>
      </c>
      <c r="N196" s="2" t="s">
        <v>2048</v>
      </c>
      <c r="O196" s="2" t="s">
        <v>2179</v>
      </c>
      <c r="P196" s="2" t="s">
        <v>24195</v>
      </c>
      <c r="Q196" s="2" t="s">
        <v>18419</v>
      </c>
      <c r="R196" s="2" t="s">
        <v>2067</v>
      </c>
      <c r="S196" s="2"/>
      <c r="T196" s="2" t="s">
        <v>119</v>
      </c>
    </row>
    <row r="197" spans="1:20" ht="14.25" customHeight="1">
      <c r="A197" s="2" t="s">
        <v>32027</v>
      </c>
      <c r="B197" s="2" t="s">
        <v>4627</v>
      </c>
      <c r="C197" s="2" t="s">
        <v>2500</v>
      </c>
      <c r="D197" s="2" t="s">
        <v>224</v>
      </c>
      <c r="E197" s="2" t="s">
        <v>96</v>
      </c>
      <c r="F197" s="2" t="s">
        <v>26859</v>
      </c>
      <c r="G197" s="2" t="s">
        <v>2046</v>
      </c>
      <c r="H197" s="2" t="s">
        <v>32028</v>
      </c>
      <c r="I197" s="2"/>
      <c r="J197" s="2"/>
      <c r="K197" s="2"/>
      <c r="L197" s="2" t="s">
        <v>4127</v>
      </c>
      <c r="M197" s="2" t="s">
        <v>1566</v>
      </c>
      <c r="N197" s="2" t="s">
        <v>2058</v>
      </c>
      <c r="O197" s="2" t="s">
        <v>2059</v>
      </c>
      <c r="P197" s="2" t="s">
        <v>19455</v>
      </c>
      <c r="Q197" s="2" t="s">
        <v>18419</v>
      </c>
      <c r="R197" s="2" t="s">
        <v>2052</v>
      </c>
      <c r="S197" s="2"/>
      <c r="T197" s="2" t="s">
        <v>223</v>
      </c>
    </row>
    <row r="198" spans="1:20" ht="14.25" customHeight="1">
      <c r="A198" s="2" t="s">
        <v>32029</v>
      </c>
      <c r="B198" s="2" t="s">
        <v>4621</v>
      </c>
      <c r="C198" s="2" t="s">
        <v>4798</v>
      </c>
      <c r="D198" s="2" t="s">
        <v>228</v>
      </c>
      <c r="E198" s="2" t="s">
        <v>96</v>
      </c>
      <c r="F198" s="2" t="s">
        <v>4083</v>
      </c>
      <c r="G198" s="2" t="s">
        <v>2046</v>
      </c>
      <c r="H198" s="2" t="s">
        <v>32030</v>
      </c>
      <c r="I198" s="2"/>
      <c r="J198" s="2"/>
      <c r="K198" s="2"/>
      <c r="L198" s="2"/>
      <c r="M198" s="2" t="s">
        <v>1566</v>
      </c>
      <c r="N198" s="2" t="s">
        <v>2058</v>
      </c>
      <c r="O198" s="2" t="s">
        <v>2153</v>
      </c>
      <c r="P198" s="2" t="s">
        <v>3055</v>
      </c>
      <c r="Q198" s="2" t="s">
        <v>18419</v>
      </c>
      <c r="R198" s="2" t="s">
        <v>2052</v>
      </c>
      <c r="S198" s="2"/>
      <c r="T198" s="2" t="s">
        <v>227</v>
      </c>
    </row>
    <row r="199" spans="1:20" ht="14.25" customHeight="1">
      <c r="A199" s="2" t="s">
        <v>32031</v>
      </c>
      <c r="B199" s="2" t="s">
        <v>32032</v>
      </c>
      <c r="C199" s="2" t="s">
        <v>5778</v>
      </c>
      <c r="D199" s="2" t="s">
        <v>220</v>
      </c>
      <c r="E199" s="2" t="s">
        <v>96</v>
      </c>
      <c r="F199" s="2" t="s">
        <v>24402</v>
      </c>
      <c r="G199" s="2" t="s">
        <v>2046</v>
      </c>
      <c r="H199" s="2" t="s">
        <v>32033</v>
      </c>
      <c r="I199" s="2"/>
      <c r="J199" s="2"/>
      <c r="K199" s="2" t="s">
        <v>32034</v>
      </c>
      <c r="L199" s="2"/>
      <c r="M199" s="2" t="s">
        <v>1566</v>
      </c>
      <c r="N199" s="2" t="s">
        <v>2058</v>
      </c>
      <c r="O199" s="2" t="s">
        <v>2153</v>
      </c>
      <c r="P199" s="2" t="s">
        <v>32035</v>
      </c>
      <c r="Q199" s="2" t="s">
        <v>18419</v>
      </c>
      <c r="R199" s="2" t="s">
        <v>2052</v>
      </c>
      <c r="S199" s="2"/>
      <c r="T199" s="2" t="s">
        <v>219</v>
      </c>
    </row>
    <row r="200" spans="1:20" ht="14.25" customHeight="1">
      <c r="A200" s="2" t="s">
        <v>32036</v>
      </c>
      <c r="B200" s="2" t="s">
        <v>32037</v>
      </c>
      <c r="C200" s="2" t="s">
        <v>32038</v>
      </c>
      <c r="D200" s="2" t="s">
        <v>120</v>
      </c>
      <c r="E200" s="2" t="s">
        <v>96</v>
      </c>
      <c r="F200" s="2" t="s">
        <v>32039</v>
      </c>
      <c r="G200" s="2" t="s">
        <v>2046</v>
      </c>
      <c r="H200" s="2" t="s">
        <v>32040</v>
      </c>
      <c r="I200" s="2"/>
      <c r="J200" s="2"/>
      <c r="K200" s="2"/>
      <c r="L200" s="2"/>
      <c r="M200" s="2" t="s">
        <v>1566</v>
      </c>
      <c r="N200" s="2" t="s">
        <v>2048</v>
      </c>
      <c r="O200" s="2" t="s">
        <v>2179</v>
      </c>
      <c r="P200" s="2" t="s">
        <v>19455</v>
      </c>
      <c r="Q200" s="2" t="s">
        <v>18419</v>
      </c>
      <c r="R200" s="2" t="s">
        <v>2052</v>
      </c>
      <c r="S200" s="2"/>
      <c r="T200" s="2" t="s">
        <v>119</v>
      </c>
    </row>
    <row r="201" spans="1:20" ht="14.25" customHeight="1">
      <c r="A201" s="2" t="s">
        <v>32041</v>
      </c>
      <c r="B201" s="2" t="s">
        <v>4500</v>
      </c>
      <c r="C201" s="2" t="s">
        <v>4501</v>
      </c>
      <c r="D201" s="2" t="s">
        <v>298</v>
      </c>
      <c r="E201" s="2" t="s">
        <v>96</v>
      </c>
      <c r="F201" s="2" t="s">
        <v>32042</v>
      </c>
      <c r="G201" s="2" t="s">
        <v>2046</v>
      </c>
      <c r="H201" s="2" t="s">
        <v>32043</v>
      </c>
      <c r="I201" s="2"/>
      <c r="J201" s="2"/>
      <c r="K201" s="2"/>
      <c r="L201" s="2" t="s">
        <v>18777</v>
      </c>
      <c r="M201" s="2" t="s">
        <v>1566</v>
      </c>
      <c r="N201" s="2" t="s">
        <v>2058</v>
      </c>
      <c r="O201" s="2" t="s">
        <v>2093</v>
      </c>
      <c r="P201" s="2" t="s">
        <v>19536</v>
      </c>
      <c r="Q201" s="2" t="s">
        <v>18419</v>
      </c>
      <c r="R201" s="2" t="s">
        <v>2067</v>
      </c>
      <c r="S201" s="2"/>
      <c r="T201" s="2" t="s">
        <v>297</v>
      </c>
    </row>
    <row r="202" spans="1:20" ht="14.25" customHeight="1">
      <c r="A202" s="2" t="s">
        <v>32044</v>
      </c>
      <c r="B202" s="2" t="s">
        <v>32045</v>
      </c>
      <c r="C202" s="2" t="s">
        <v>32046</v>
      </c>
      <c r="D202" s="2" t="s">
        <v>32047</v>
      </c>
      <c r="E202" s="2" t="s">
        <v>264</v>
      </c>
      <c r="F202" s="2" t="s">
        <v>32048</v>
      </c>
      <c r="G202" s="2" t="s">
        <v>6780</v>
      </c>
      <c r="H202" s="2" t="s">
        <v>32049</v>
      </c>
      <c r="I202" s="2"/>
      <c r="J202" s="2"/>
      <c r="K202" s="2"/>
      <c r="L202" s="2"/>
      <c r="M202" s="2" t="s">
        <v>1566</v>
      </c>
      <c r="N202" s="2" t="s">
        <v>2058</v>
      </c>
      <c r="O202" s="2" t="s">
        <v>2153</v>
      </c>
      <c r="P202" s="2" t="s">
        <v>2609</v>
      </c>
      <c r="Q202" s="2" t="s">
        <v>18419</v>
      </c>
      <c r="R202" s="2" t="s">
        <v>2052</v>
      </c>
      <c r="S202" s="2"/>
      <c r="T202" s="2" t="s">
        <v>32050</v>
      </c>
    </row>
    <row r="203" spans="1:20" ht="14.25" customHeight="1">
      <c r="A203" s="2" t="s">
        <v>32051</v>
      </c>
      <c r="B203" s="2" t="s">
        <v>32052</v>
      </c>
      <c r="C203" s="2" t="s">
        <v>20729</v>
      </c>
      <c r="D203" s="2" t="s">
        <v>142</v>
      </c>
      <c r="E203" s="2" t="s">
        <v>96</v>
      </c>
      <c r="F203" s="2" t="s">
        <v>32053</v>
      </c>
      <c r="G203" s="2" t="s">
        <v>2046</v>
      </c>
      <c r="H203" s="2" t="s">
        <v>32054</v>
      </c>
      <c r="I203" s="2"/>
      <c r="J203" s="2"/>
      <c r="K203" s="2"/>
      <c r="L203" s="2"/>
      <c r="M203" s="2" t="s">
        <v>1566</v>
      </c>
      <c r="N203" s="2" t="s">
        <v>2048</v>
      </c>
      <c r="O203" s="2" t="s">
        <v>2179</v>
      </c>
      <c r="P203" s="2" t="s">
        <v>3055</v>
      </c>
      <c r="Q203" s="2" t="s">
        <v>18419</v>
      </c>
      <c r="R203" s="2" t="s">
        <v>2052</v>
      </c>
      <c r="S203" s="2"/>
      <c r="T203" s="2" t="s">
        <v>141</v>
      </c>
    </row>
    <row r="204" spans="1:20" ht="14.25" customHeight="1">
      <c r="A204" s="2" t="s">
        <v>32055</v>
      </c>
      <c r="B204" s="2" t="s">
        <v>32056</v>
      </c>
      <c r="C204" s="2" t="s">
        <v>24651</v>
      </c>
      <c r="D204" s="2" t="s">
        <v>142</v>
      </c>
      <c r="E204" s="2" t="s">
        <v>96</v>
      </c>
      <c r="F204" s="2" t="s">
        <v>18637</v>
      </c>
      <c r="G204" s="2" t="s">
        <v>2046</v>
      </c>
      <c r="H204" s="2" t="s">
        <v>32057</v>
      </c>
      <c r="I204" s="2"/>
      <c r="J204" s="2"/>
      <c r="K204" s="2"/>
      <c r="L204" s="2"/>
      <c r="M204" s="2" t="s">
        <v>1566</v>
      </c>
      <c r="N204" s="2" t="s">
        <v>2058</v>
      </c>
      <c r="O204" s="2" t="s">
        <v>2145</v>
      </c>
      <c r="P204" s="2" t="s">
        <v>3055</v>
      </c>
      <c r="Q204" s="2" t="s">
        <v>18419</v>
      </c>
      <c r="R204" s="2" t="s">
        <v>2067</v>
      </c>
      <c r="S204" s="2"/>
      <c r="T204" s="2" t="s">
        <v>141</v>
      </c>
    </row>
    <row r="205" spans="1:20" ht="14.25" customHeight="1">
      <c r="A205" s="2" t="s">
        <v>32058</v>
      </c>
      <c r="B205" s="2" t="s">
        <v>4607</v>
      </c>
      <c r="C205" s="2" t="s">
        <v>19973</v>
      </c>
      <c r="D205" s="2" t="s">
        <v>234</v>
      </c>
      <c r="E205" s="2" t="s">
        <v>96</v>
      </c>
      <c r="F205" s="2" t="s">
        <v>2349</v>
      </c>
      <c r="G205" s="2" t="s">
        <v>2046</v>
      </c>
      <c r="H205" s="2" t="s">
        <v>32059</v>
      </c>
      <c r="I205" s="2"/>
      <c r="J205" s="2"/>
      <c r="K205" s="2"/>
      <c r="L205" s="2"/>
      <c r="M205" s="2" t="s">
        <v>60</v>
      </c>
      <c r="N205" s="2" t="s">
        <v>2058</v>
      </c>
      <c r="O205" s="2" t="s">
        <v>2352</v>
      </c>
      <c r="P205" s="2" t="s">
        <v>3061</v>
      </c>
      <c r="Q205" s="2" t="s">
        <v>18419</v>
      </c>
      <c r="R205" s="2" t="s">
        <v>2067</v>
      </c>
      <c r="S205" s="2"/>
      <c r="T205" s="2" t="s">
        <v>233</v>
      </c>
    </row>
    <row r="206" spans="1:20" ht="14.25" customHeight="1">
      <c r="A206" s="2" t="s">
        <v>32060</v>
      </c>
      <c r="B206" s="2" t="s">
        <v>6175</v>
      </c>
      <c r="C206" s="2" t="s">
        <v>32061</v>
      </c>
      <c r="D206" s="2" t="s">
        <v>222</v>
      </c>
      <c r="E206" s="2" t="s">
        <v>96</v>
      </c>
      <c r="F206" s="2" t="s">
        <v>32062</v>
      </c>
      <c r="G206" s="2" t="s">
        <v>2046</v>
      </c>
      <c r="H206" s="2" t="s">
        <v>32063</v>
      </c>
      <c r="I206" s="2"/>
      <c r="J206" s="2"/>
      <c r="K206" s="2"/>
      <c r="L206" s="2"/>
      <c r="M206" s="2" t="s">
        <v>1566</v>
      </c>
      <c r="N206" s="2" t="s">
        <v>2058</v>
      </c>
      <c r="O206" s="2" t="s">
        <v>2132</v>
      </c>
      <c r="P206" s="2" t="s">
        <v>31362</v>
      </c>
      <c r="Q206" s="2" t="s">
        <v>18419</v>
      </c>
      <c r="R206" s="2" t="s">
        <v>2052</v>
      </c>
      <c r="S206" s="2"/>
      <c r="T206" s="2" t="s">
        <v>221</v>
      </c>
    </row>
    <row r="207" spans="1:20" ht="14.25" customHeight="1">
      <c r="A207" s="2" t="s">
        <v>32064</v>
      </c>
      <c r="B207" s="2" t="s">
        <v>32065</v>
      </c>
      <c r="C207" s="2" t="s">
        <v>19638</v>
      </c>
      <c r="D207" s="2" t="s">
        <v>102</v>
      </c>
      <c r="E207" s="2" t="s">
        <v>96</v>
      </c>
      <c r="F207" s="2" t="s">
        <v>32066</v>
      </c>
      <c r="G207" s="2" t="s">
        <v>2046</v>
      </c>
      <c r="H207" s="2" t="s">
        <v>32067</v>
      </c>
      <c r="I207" s="2"/>
      <c r="J207" s="2"/>
      <c r="K207" s="2"/>
      <c r="L207" s="2"/>
      <c r="M207" s="2" t="s">
        <v>1566</v>
      </c>
      <c r="N207" s="2" t="s">
        <v>2048</v>
      </c>
      <c r="O207" s="2" t="s">
        <v>2179</v>
      </c>
      <c r="P207" s="2" t="s">
        <v>4902</v>
      </c>
      <c r="Q207" s="2" t="s">
        <v>18419</v>
      </c>
      <c r="R207" s="2" t="s">
        <v>2052</v>
      </c>
      <c r="S207" s="2"/>
      <c r="T207" s="2" t="s">
        <v>101</v>
      </c>
    </row>
    <row r="208" spans="1:20" ht="14.25" customHeight="1">
      <c r="A208" s="2" t="s">
        <v>32068</v>
      </c>
      <c r="B208" s="2" t="s">
        <v>5547</v>
      </c>
      <c r="C208" s="2" t="s">
        <v>32069</v>
      </c>
      <c r="D208" s="2" t="s">
        <v>118</v>
      </c>
      <c r="E208" s="2" t="s">
        <v>96</v>
      </c>
      <c r="F208" s="2" t="s">
        <v>6298</v>
      </c>
      <c r="G208" s="2" t="s">
        <v>2046</v>
      </c>
      <c r="H208" s="2" t="s">
        <v>32070</v>
      </c>
      <c r="I208" s="2"/>
      <c r="J208" s="2"/>
      <c r="K208" s="2"/>
      <c r="L208" s="2"/>
      <c r="M208" s="2" t="s">
        <v>1566</v>
      </c>
      <c r="N208" s="2" t="s">
        <v>2058</v>
      </c>
      <c r="O208" s="2" t="s">
        <v>2704</v>
      </c>
      <c r="P208" s="2" t="s">
        <v>31331</v>
      </c>
      <c r="Q208" s="2" t="s">
        <v>18419</v>
      </c>
      <c r="R208" s="2" t="s">
        <v>2052</v>
      </c>
      <c r="S208" s="2"/>
      <c r="T208" s="2" t="s">
        <v>117</v>
      </c>
    </row>
    <row r="209" spans="1:20" ht="14.25" customHeight="1">
      <c r="A209" s="2" t="s">
        <v>32071</v>
      </c>
      <c r="B209" s="2" t="s">
        <v>6083</v>
      </c>
      <c r="C209" s="2" t="s">
        <v>32072</v>
      </c>
      <c r="D209" s="2" t="s">
        <v>118</v>
      </c>
      <c r="E209" s="2" t="s">
        <v>96</v>
      </c>
      <c r="F209" s="2" t="s">
        <v>32073</v>
      </c>
      <c r="G209" s="2" t="s">
        <v>2046</v>
      </c>
      <c r="H209" s="2" t="s">
        <v>32074</v>
      </c>
      <c r="I209" s="2"/>
      <c r="J209" s="2"/>
      <c r="K209" s="2"/>
      <c r="L209" s="2"/>
      <c r="M209" s="2" t="s">
        <v>1566</v>
      </c>
      <c r="N209" s="2" t="s">
        <v>2058</v>
      </c>
      <c r="O209" s="2" t="s">
        <v>2153</v>
      </c>
      <c r="P209" s="2" t="s">
        <v>31331</v>
      </c>
      <c r="Q209" s="2" t="s">
        <v>18419</v>
      </c>
      <c r="R209" s="2" t="s">
        <v>2052</v>
      </c>
      <c r="S209" s="2"/>
      <c r="T209" s="2" t="s">
        <v>117</v>
      </c>
    </row>
    <row r="210" spans="1:20" ht="14.25" customHeight="1">
      <c r="A210" s="2" t="s">
        <v>32075</v>
      </c>
      <c r="B210" s="2" t="s">
        <v>4594</v>
      </c>
      <c r="C210" s="2" t="s">
        <v>32076</v>
      </c>
      <c r="D210" s="2" t="s">
        <v>118</v>
      </c>
      <c r="E210" s="2" t="s">
        <v>96</v>
      </c>
      <c r="F210" s="2" t="s">
        <v>32077</v>
      </c>
      <c r="G210" s="2" t="s">
        <v>2046</v>
      </c>
      <c r="H210" s="2" t="s">
        <v>32078</v>
      </c>
      <c r="I210" s="2" t="s">
        <v>31957</v>
      </c>
      <c r="J210" s="2"/>
      <c r="K210" s="2"/>
      <c r="L210" s="2" t="s">
        <v>31664</v>
      </c>
      <c r="M210" s="2" t="s">
        <v>1566</v>
      </c>
      <c r="N210" s="2" t="s">
        <v>2058</v>
      </c>
      <c r="O210" s="2" t="s">
        <v>2153</v>
      </c>
      <c r="P210" s="2" t="s">
        <v>31331</v>
      </c>
      <c r="Q210" s="2" t="s">
        <v>18419</v>
      </c>
      <c r="R210" s="2" t="s">
        <v>2052</v>
      </c>
      <c r="S210" s="2"/>
      <c r="T210" s="2" t="s">
        <v>117</v>
      </c>
    </row>
    <row r="211" spans="1:20" ht="14.25" customHeight="1">
      <c r="A211" s="2" t="s">
        <v>32079</v>
      </c>
      <c r="B211" s="2" t="s">
        <v>4594</v>
      </c>
      <c r="C211" s="2" t="s">
        <v>4214</v>
      </c>
      <c r="D211" s="2" t="s">
        <v>234</v>
      </c>
      <c r="E211" s="2" t="s">
        <v>96</v>
      </c>
      <c r="F211" s="2" t="s">
        <v>32080</v>
      </c>
      <c r="G211" s="2" t="s">
        <v>2046</v>
      </c>
      <c r="H211" s="2" t="s">
        <v>32081</v>
      </c>
      <c r="I211" s="2"/>
      <c r="J211" s="2"/>
      <c r="K211" s="2"/>
      <c r="L211" s="2"/>
      <c r="M211" s="2" t="s">
        <v>1566</v>
      </c>
      <c r="N211" s="2" t="s">
        <v>2058</v>
      </c>
      <c r="O211" s="2" t="s">
        <v>2145</v>
      </c>
      <c r="P211" s="2" t="s">
        <v>3969</v>
      </c>
      <c r="Q211" s="2" t="s">
        <v>18419</v>
      </c>
      <c r="R211" s="2" t="s">
        <v>2052</v>
      </c>
      <c r="S211" s="2"/>
      <c r="T211" s="2" t="s">
        <v>233</v>
      </c>
    </row>
    <row r="212" spans="1:20" ht="14.25" customHeight="1">
      <c r="A212" s="2" t="s">
        <v>32082</v>
      </c>
      <c r="B212" s="2" t="s">
        <v>9431</v>
      </c>
      <c r="C212" s="2" t="s">
        <v>32083</v>
      </c>
      <c r="D212" s="2" t="s">
        <v>146</v>
      </c>
      <c r="E212" s="2" t="s">
        <v>96</v>
      </c>
      <c r="F212" s="2" t="s">
        <v>32084</v>
      </c>
      <c r="G212" s="2" t="s">
        <v>2046</v>
      </c>
      <c r="H212" s="2" t="s">
        <v>32085</v>
      </c>
      <c r="I212" s="2" t="s">
        <v>32086</v>
      </c>
      <c r="J212" s="2"/>
      <c r="K212" s="2" t="s">
        <v>21521</v>
      </c>
      <c r="L212" s="2"/>
      <c r="M212" s="2" t="s">
        <v>1566</v>
      </c>
      <c r="N212" s="2" t="s">
        <v>2048</v>
      </c>
      <c r="O212" s="2" t="s">
        <v>2179</v>
      </c>
      <c r="P212" s="2" t="s">
        <v>32087</v>
      </c>
      <c r="Q212" s="2" t="s">
        <v>18419</v>
      </c>
      <c r="R212" s="2" t="s">
        <v>2067</v>
      </c>
      <c r="S212" s="2"/>
      <c r="T212" s="2" t="s">
        <v>145</v>
      </c>
    </row>
    <row r="213" spans="1:20" ht="14.25" customHeight="1">
      <c r="A213" s="2" t="s">
        <v>32088</v>
      </c>
      <c r="B213" s="2" t="s">
        <v>4594</v>
      </c>
      <c r="C213" s="2" t="s">
        <v>32089</v>
      </c>
      <c r="D213" s="2" t="s">
        <v>142</v>
      </c>
      <c r="E213" s="2" t="s">
        <v>96</v>
      </c>
      <c r="F213" s="2" t="s">
        <v>28203</v>
      </c>
      <c r="G213" s="2" t="s">
        <v>2046</v>
      </c>
      <c r="H213" s="2" t="s">
        <v>32090</v>
      </c>
      <c r="I213" s="2"/>
      <c r="J213" s="2"/>
      <c r="K213" s="2"/>
      <c r="L213" s="2"/>
      <c r="M213" s="2" t="s">
        <v>1566</v>
      </c>
      <c r="N213" s="2" t="s">
        <v>2048</v>
      </c>
      <c r="O213" s="2" t="s">
        <v>2179</v>
      </c>
      <c r="P213" s="2" t="s">
        <v>31362</v>
      </c>
      <c r="Q213" s="2" t="s">
        <v>18419</v>
      </c>
      <c r="R213" s="2" t="s">
        <v>2052</v>
      </c>
      <c r="S213" s="2"/>
      <c r="T213" s="2" t="s">
        <v>141</v>
      </c>
    </row>
    <row r="214" spans="1:20" ht="14.25" customHeight="1">
      <c r="A214" s="2" t="s">
        <v>32091</v>
      </c>
      <c r="B214" s="2" t="s">
        <v>4594</v>
      </c>
      <c r="C214" s="2" t="s">
        <v>32092</v>
      </c>
      <c r="D214" s="2" t="s">
        <v>178</v>
      </c>
      <c r="E214" s="2" t="s">
        <v>96</v>
      </c>
      <c r="F214" s="2" t="s">
        <v>7825</v>
      </c>
      <c r="G214" s="2" t="s">
        <v>2046</v>
      </c>
      <c r="H214" s="2" t="s">
        <v>32093</v>
      </c>
      <c r="I214" s="2" t="s">
        <v>31969</v>
      </c>
      <c r="J214" s="2"/>
      <c r="K214" s="2"/>
      <c r="L214" s="2" t="s">
        <v>31841</v>
      </c>
      <c r="M214" s="2" t="s">
        <v>1566</v>
      </c>
      <c r="N214" s="2" t="s">
        <v>2048</v>
      </c>
      <c r="O214" s="2" t="s">
        <v>2199</v>
      </c>
      <c r="P214" s="2" t="s">
        <v>32094</v>
      </c>
      <c r="Q214" s="2" t="s">
        <v>18419</v>
      </c>
      <c r="R214" s="2" t="s">
        <v>2200</v>
      </c>
      <c r="S214" s="2"/>
      <c r="T214" s="2" t="s">
        <v>177</v>
      </c>
    </row>
    <row r="215" spans="1:20" ht="14.25" customHeight="1">
      <c r="A215" s="2" t="s">
        <v>32095</v>
      </c>
      <c r="B215" s="2" t="s">
        <v>4594</v>
      </c>
      <c r="C215" s="2" t="s">
        <v>5996</v>
      </c>
      <c r="D215" s="2" t="s">
        <v>110</v>
      </c>
      <c r="E215" s="2" t="s">
        <v>96</v>
      </c>
      <c r="F215" s="2" t="s">
        <v>24443</v>
      </c>
      <c r="G215" s="2" t="s">
        <v>2046</v>
      </c>
      <c r="H215" s="2" t="s">
        <v>32096</v>
      </c>
      <c r="I215" s="2"/>
      <c r="J215" s="2"/>
      <c r="K215" s="2"/>
      <c r="L215" s="2"/>
      <c r="M215" s="2" t="s">
        <v>1566</v>
      </c>
      <c r="N215" s="2" t="s">
        <v>2058</v>
      </c>
      <c r="O215" s="2" t="s">
        <v>2153</v>
      </c>
      <c r="P215" s="2" t="s">
        <v>3847</v>
      </c>
      <c r="Q215" s="2" t="s">
        <v>18419</v>
      </c>
      <c r="R215" s="2" t="s">
        <v>2052</v>
      </c>
      <c r="S215" s="2"/>
      <c r="T215" s="2" t="s">
        <v>109</v>
      </c>
    </row>
    <row r="216" spans="1:20" ht="14.25" customHeight="1">
      <c r="A216" s="2" t="s">
        <v>19451</v>
      </c>
      <c r="B216" s="2" t="s">
        <v>4594</v>
      </c>
      <c r="C216" s="2" t="s">
        <v>19452</v>
      </c>
      <c r="D216" s="2" t="s">
        <v>102</v>
      </c>
      <c r="E216" s="2" t="s">
        <v>96</v>
      </c>
      <c r="F216" s="2" t="s">
        <v>32097</v>
      </c>
      <c r="G216" s="2" t="s">
        <v>2046</v>
      </c>
      <c r="H216" s="2" t="s">
        <v>32098</v>
      </c>
      <c r="I216" s="2"/>
      <c r="J216" s="2"/>
      <c r="K216" s="2"/>
      <c r="L216" s="2"/>
      <c r="M216" s="2" t="s">
        <v>1566</v>
      </c>
      <c r="N216" s="2" t="s">
        <v>2048</v>
      </c>
      <c r="O216" s="2" t="s">
        <v>2179</v>
      </c>
      <c r="P216" s="2" t="s">
        <v>19455</v>
      </c>
      <c r="Q216" s="2" t="s">
        <v>18419</v>
      </c>
      <c r="R216" s="2" t="s">
        <v>2067</v>
      </c>
      <c r="S216" s="2"/>
      <c r="T216" s="2" t="s">
        <v>101</v>
      </c>
    </row>
    <row r="217" spans="1:20" ht="14.25" customHeight="1">
      <c r="A217" s="2" t="s">
        <v>32099</v>
      </c>
      <c r="B217" s="2" t="s">
        <v>4594</v>
      </c>
      <c r="C217" s="2" t="s">
        <v>32100</v>
      </c>
      <c r="D217" s="2" t="s">
        <v>340</v>
      </c>
      <c r="E217" s="2" t="s">
        <v>96</v>
      </c>
      <c r="F217" s="2" t="s">
        <v>29594</v>
      </c>
      <c r="G217" s="2" t="s">
        <v>2046</v>
      </c>
      <c r="H217" s="2" t="s">
        <v>32101</v>
      </c>
      <c r="I217" s="2"/>
      <c r="J217" s="2"/>
      <c r="K217" s="2"/>
      <c r="L217" s="2" t="s">
        <v>17446</v>
      </c>
      <c r="M217" s="2" t="s">
        <v>1566</v>
      </c>
      <c r="N217" s="2" t="s">
        <v>2058</v>
      </c>
      <c r="O217" s="2" t="s">
        <v>2145</v>
      </c>
      <c r="P217" s="2" t="s">
        <v>2108</v>
      </c>
      <c r="Q217" s="2" t="s">
        <v>18419</v>
      </c>
      <c r="R217" s="2" t="s">
        <v>2067</v>
      </c>
      <c r="S217" s="2"/>
      <c r="T217" s="2" t="s">
        <v>339</v>
      </c>
    </row>
    <row r="218" spans="1:20" ht="14.25" customHeight="1">
      <c r="A218" s="2" t="s">
        <v>32102</v>
      </c>
      <c r="B218" s="2" t="s">
        <v>12817</v>
      </c>
      <c r="C218" s="2" t="s">
        <v>10241</v>
      </c>
      <c r="D218" s="2" t="s">
        <v>250</v>
      </c>
      <c r="E218" s="2" t="s">
        <v>96</v>
      </c>
      <c r="F218" s="2" t="s">
        <v>4083</v>
      </c>
      <c r="G218" s="2" t="s">
        <v>2046</v>
      </c>
      <c r="H218" s="2" t="s">
        <v>32103</v>
      </c>
      <c r="I218" s="2"/>
      <c r="J218" s="2">
        <v>7904125840</v>
      </c>
      <c r="K218" s="2"/>
      <c r="L218" s="2"/>
      <c r="M218" s="2" t="s">
        <v>1566</v>
      </c>
      <c r="N218" s="2" t="s">
        <v>2058</v>
      </c>
      <c r="O218" s="2" t="s">
        <v>2153</v>
      </c>
      <c r="P218" s="2" t="s">
        <v>32104</v>
      </c>
      <c r="Q218" s="2" t="s">
        <v>18419</v>
      </c>
      <c r="R218" s="2" t="s">
        <v>2052</v>
      </c>
      <c r="S218" s="2"/>
      <c r="T218" s="2" t="s">
        <v>249</v>
      </c>
    </row>
    <row r="219" spans="1:20" ht="14.25" customHeight="1">
      <c r="A219" s="2" t="s">
        <v>32105</v>
      </c>
      <c r="B219" s="2" t="s">
        <v>32106</v>
      </c>
      <c r="C219" s="2" t="s">
        <v>32107</v>
      </c>
      <c r="D219" s="2" t="s">
        <v>136</v>
      </c>
      <c r="E219" s="2" t="s">
        <v>96</v>
      </c>
      <c r="F219" s="2" t="s">
        <v>32108</v>
      </c>
      <c r="G219" s="2" t="s">
        <v>2046</v>
      </c>
      <c r="H219" s="2" t="s">
        <v>32109</v>
      </c>
      <c r="I219" s="2" t="s">
        <v>31987</v>
      </c>
      <c r="J219" s="2"/>
      <c r="K219" s="2"/>
      <c r="L219" s="2" t="s">
        <v>15881</v>
      </c>
      <c r="M219" s="2" t="s">
        <v>1566</v>
      </c>
      <c r="N219" s="2" t="s">
        <v>2058</v>
      </c>
      <c r="O219" s="2" t="s">
        <v>2153</v>
      </c>
      <c r="P219" s="2" t="s">
        <v>3055</v>
      </c>
      <c r="Q219" s="2" t="s">
        <v>18419</v>
      </c>
      <c r="R219" s="2" t="s">
        <v>2052</v>
      </c>
      <c r="S219" s="2"/>
      <c r="T219" s="2" t="s">
        <v>135</v>
      </c>
    </row>
    <row r="220" spans="1:20" ht="14.25" customHeight="1">
      <c r="A220" s="2" t="s">
        <v>32110</v>
      </c>
      <c r="B220" s="2" t="s">
        <v>10608</v>
      </c>
      <c r="C220" s="2" t="s">
        <v>19998</v>
      </c>
      <c r="D220" s="2" t="s">
        <v>222</v>
      </c>
      <c r="E220" s="2" t="s">
        <v>96</v>
      </c>
      <c r="F220" s="2" t="s">
        <v>26991</v>
      </c>
      <c r="G220" s="2" t="s">
        <v>2046</v>
      </c>
      <c r="H220" s="2" t="s">
        <v>32111</v>
      </c>
      <c r="I220" s="2"/>
      <c r="J220" s="2"/>
      <c r="K220" s="2"/>
      <c r="L220" s="2"/>
      <c r="M220" s="2" t="s">
        <v>1566</v>
      </c>
      <c r="N220" s="2" t="s">
        <v>2058</v>
      </c>
      <c r="O220" s="2" t="s">
        <v>2153</v>
      </c>
      <c r="P220" s="2" t="s">
        <v>3055</v>
      </c>
      <c r="Q220" s="2" t="s">
        <v>18419</v>
      </c>
      <c r="R220" s="2" t="s">
        <v>2052</v>
      </c>
      <c r="S220" s="2"/>
      <c r="T220" s="2" t="s">
        <v>221</v>
      </c>
    </row>
    <row r="221" spans="1:20" ht="14.25" customHeight="1">
      <c r="A221" s="2" t="s">
        <v>32112</v>
      </c>
      <c r="B221" s="2" t="s">
        <v>8609</v>
      </c>
      <c r="C221" s="2" t="s">
        <v>32113</v>
      </c>
      <c r="D221" s="2" t="s">
        <v>120</v>
      </c>
      <c r="E221" s="2" t="s">
        <v>96</v>
      </c>
      <c r="F221" s="2" t="s">
        <v>32114</v>
      </c>
      <c r="G221" s="2" t="s">
        <v>2046</v>
      </c>
      <c r="H221" s="2" t="s">
        <v>32115</v>
      </c>
      <c r="I221" s="2"/>
      <c r="J221" s="2"/>
      <c r="K221" s="2"/>
      <c r="L221" s="2"/>
      <c r="M221" s="2" t="s">
        <v>1566</v>
      </c>
      <c r="N221" s="2" t="s">
        <v>2048</v>
      </c>
      <c r="O221" s="2" t="s">
        <v>2179</v>
      </c>
      <c r="P221" s="2" t="s">
        <v>24419</v>
      </c>
      <c r="Q221" s="2" t="s">
        <v>18419</v>
      </c>
      <c r="R221" s="2" t="s">
        <v>2067</v>
      </c>
      <c r="S221" s="2"/>
      <c r="T221" s="2" t="s">
        <v>119</v>
      </c>
    </row>
    <row r="222" spans="1:20" ht="14.25" customHeight="1">
      <c r="A222" s="2" t="s">
        <v>32116</v>
      </c>
      <c r="B222" s="2" t="s">
        <v>4440</v>
      </c>
      <c r="C222" s="2" t="s">
        <v>16601</v>
      </c>
      <c r="D222" s="2" t="s">
        <v>94</v>
      </c>
      <c r="E222" s="2" t="s">
        <v>96</v>
      </c>
      <c r="F222" s="2" t="s">
        <v>32117</v>
      </c>
      <c r="G222" s="2" t="s">
        <v>2046</v>
      </c>
      <c r="H222" s="2" t="s">
        <v>32118</v>
      </c>
      <c r="I222" s="2" t="s">
        <v>32119</v>
      </c>
      <c r="J222" s="2"/>
      <c r="K222" s="2"/>
      <c r="L222" s="2" t="s">
        <v>2630</v>
      </c>
      <c r="M222" s="2" t="s">
        <v>1566</v>
      </c>
      <c r="N222" s="2" t="s">
        <v>2058</v>
      </c>
      <c r="O222" s="2" t="s">
        <v>2145</v>
      </c>
      <c r="P222" s="2" t="s">
        <v>32120</v>
      </c>
      <c r="Q222" s="2" t="s">
        <v>18419</v>
      </c>
      <c r="R222" s="2" t="s">
        <v>2067</v>
      </c>
      <c r="S222" s="2"/>
      <c r="T222" s="2" t="s">
        <v>93</v>
      </c>
    </row>
    <row r="223" spans="1:20" ht="14.25" customHeight="1">
      <c r="A223" s="2" t="s">
        <v>32121</v>
      </c>
      <c r="B223" s="2" t="s">
        <v>4440</v>
      </c>
      <c r="C223" s="2" t="s">
        <v>32122</v>
      </c>
      <c r="D223" s="2" t="s">
        <v>146</v>
      </c>
      <c r="E223" s="2" t="s">
        <v>96</v>
      </c>
      <c r="F223" s="2" t="s">
        <v>32123</v>
      </c>
      <c r="G223" s="2" t="s">
        <v>2046</v>
      </c>
      <c r="H223" s="2" t="s">
        <v>32124</v>
      </c>
      <c r="I223" s="2"/>
      <c r="J223" s="2"/>
      <c r="K223" s="2" t="s">
        <v>21521</v>
      </c>
      <c r="L223" s="2"/>
      <c r="M223" s="2" t="s">
        <v>1566</v>
      </c>
      <c r="N223" s="2" t="s">
        <v>2058</v>
      </c>
      <c r="O223" s="2" t="s">
        <v>2093</v>
      </c>
      <c r="P223" s="2" t="s">
        <v>32125</v>
      </c>
      <c r="Q223" s="2" t="s">
        <v>18419</v>
      </c>
      <c r="R223" s="2" t="s">
        <v>2067</v>
      </c>
      <c r="S223" s="2"/>
      <c r="T223" s="2" t="s">
        <v>145</v>
      </c>
    </row>
    <row r="224" spans="1:20" ht="14.25" customHeight="1">
      <c r="A224" s="2" t="s">
        <v>32126</v>
      </c>
      <c r="B224" s="2" t="s">
        <v>4440</v>
      </c>
      <c r="C224" s="2" t="s">
        <v>17236</v>
      </c>
      <c r="D224" s="2" t="s">
        <v>216</v>
      </c>
      <c r="E224" s="2" t="s">
        <v>96</v>
      </c>
      <c r="F224" s="2" t="s">
        <v>32127</v>
      </c>
      <c r="G224" s="2" t="s">
        <v>2046</v>
      </c>
      <c r="H224" s="2" t="s">
        <v>32128</v>
      </c>
      <c r="I224" s="2"/>
      <c r="J224" s="2"/>
      <c r="K224" s="2"/>
      <c r="L224" s="2"/>
      <c r="M224" s="2" t="s">
        <v>1566</v>
      </c>
      <c r="N224" s="2" t="s">
        <v>2048</v>
      </c>
      <c r="O224" s="2" t="s">
        <v>2199</v>
      </c>
      <c r="P224" s="2" t="s">
        <v>24195</v>
      </c>
      <c r="Q224" s="2" t="s">
        <v>18419</v>
      </c>
      <c r="R224" s="2" t="s">
        <v>2052</v>
      </c>
      <c r="S224" s="2"/>
      <c r="T224" s="2" t="s">
        <v>215</v>
      </c>
    </row>
    <row r="225" spans="1:20" ht="14.25" customHeight="1">
      <c r="A225" s="2" t="s">
        <v>32129</v>
      </c>
      <c r="B225" s="2" t="s">
        <v>4440</v>
      </c>
      <c r="C225" s="2" t="s">
        <v>5036</v>
      </c>
      <c r="D225" s="2" t="s">
        <v>120</v>
      </c>
      <c r="E225" s="2" t="s">
        <v>96</v>
      </c>
      <c r="F225" s="2" t="s">
        <v>3606</v>
      </c>
      <c r="G225" s="2" t="s">
        <v>2046</v>
      </c>
      <c r="H225" s="2" t="s">
        <v>32130</v>
      </c>
      <c r="I225" s="2"/>
      <c r="J225" s="2"/>
      <c r="K225" s="2"/>
      <c r="L225" s="2"/>
      <c r="M225" s="2" t="s">
        <v>1566</v>
      </c>
      <c r="N225" s="2" t="s">
        <v>2058</v>
      </c>
      <c r="O225" s="2" t="s">
        <v>2145</v>
      </c>
      <c r="P225" s="2" t="s">
        <v>19455</v>
      </c>
      <c r="Q225" s="2" t="s">
        <v>18419</v>
      </c>
      <c r="R225" s="2" t="s">
        <v>2052</v>
      </c>
      <c r="S225" s="2"/>
      <c r="T225" s="2" t="s">
        <v>119</v>
      </c>
    </row>
    <row r="226" spans="1:20" ht="14.25" customHeight="1">
      <c r="A226" s="2" t="s">
        <v>32131</v>
      </c>
      <c r="B226" s="2" t="s">
        <v>4440</v>
      </c>
      <c r="C226" s="2" t="s">
        <v>32132</v>
      </c>
      <c r="D226" s="2" t="s">
        <v>146</v>
      </c>
      <c r="E226" s="2" t="s">
        <v>96</v>
      </c>
      <c r="F226" s="2" t="s">
        <v>32133</v>
      </c>
      <c r="G226" s="2" t="s">
        <v>2046</v>
      </c>
      <c r="H226" s="2" t="s">
        <v>32134</v>
      </c>
      <c r="I226" s="2"/>
      <c r="J226" s="2"/>
      <c r="K226" s="2"/>
      <c r="L226" s="2"/>
      <c r="M226" s="2" t="s">
        <v>1566</v>
      </c>
      <c r="N226" s="2" t="s">
        <v>2048</v>
      </c>
      <c r="O226" s="2" t="s">
        <v>2179</v>
      </c>
      <c r="P226" s="2" t="s">
        <v>20535</v>
      </c>
      <c r="Q226" s="2" t="s">
        <v>18419</v>
      </c>
      <c r="R226" s="2" t="s">
        <v>2052</v>
      </c>
      <c r="S226" s="2"/>
      <c r="T226" s="2" t="s">
        <v>145</v>
      </c>
    </row>
    <row r="227" spans="1:20" ht="14.25" customHeight="1">
      <c r="A227" s="2" t="s">
        <v>32135</v>
      </c>
      <c r="B227" s="2" t="s">
        <v>4440</v>
      </c>
      <c r="C227" s="2" t="s">
        <v>4572</v>
      </c>
      <c r="D227" s="2" t="s">
        <v>118</v>
      </c>
      <c r="E227" s="2" t="s">
        <v>96</v>
      </c>
      <c r="F227" s="2" t="s">
        <v>32136</v>
      </c>
      <c r="G227" s="2" t="s">
        <v>2046</v>
      </c>
      <c r="H227" s="2" t="s">
        <v>32137</v>
      </c>
      <c r="I227" s="2" t="s">
        <v>32014</v>
      </c>
      <c r="J227" s="2"/>
      <c r="K227" s="2"/>
      <c r="L227" s="2" t="s">
        <v>31519</v>
      </c>
      <c r="M227" s="2" t="s">
        <v>1566</v>
      </c>
      <c r="N227" s="2" t="s">
        <v>2058</v>
      </c>
      <c r="O227" s="2" t="s">
        <v>2093</v>
      </c>
      <c r="P227" s="2" t="s">
        <v>31331</v>
      </c>
      <c r="Q227" s="2" t="s">
        <v>18419</v>
      </c>
      <c r="R227" s="2" t="s">
        <v>2067</v>
      </c>
      <c r="S227" s="2"/>
      <c r="T227" s="2" t="s">
        <v>117</v>
      </c>
    </row>
    <row r="228" spans="1:20" ht="14.25" customHeight="1">
      <c r="A228" s="2" t="s">
        <v>32138</v>
      </c>
      <c r="B228" s="2" t="s">
        <v>4440</v>
      </c>
      <c r="C228" s="2" t="s">
        <v>32139</v>
      </c>
      <c r="D228" s="2" t="s">
        <v>142</v>
      </c>
      <c r="E228" s="2" t="s">
        <v>96</v>
      </c>
      <c r="F228" s="2" t="s">
        <v>32140</v>
      </c>
      <c r="G228" s="2" t="s">
        <v>2046</v>
      </c>
      <c r="H228" s="2" t="s">
        <v>32141</v>
      </c>
      <c r="I228" s="2"/>
      <c r="J228" s="2"/>
      <c r="K228" s="2"/>
      <c r="L228" s="2"/>
      <c r="M228" s="2" t="s">
        <v>1566</v>
      </c>
      <c r="N228" s="2" t="s">
        <v>2048</v>
      </c>
      <c r="O228" s="2" t="s">
        <v>2179</v>
      </c>
      <c r="P228" s="2" t="s">
        <v>4458</v>
      </c>
      <c r="Q228" s="2" t="s">
        <v>18419</v>
      </c>
      <c r="R228" s="2" t="s">
        <v>2067</v>
      </c>
      <c r="S228" s="2"/>
      <c r="T228" s="2" t="s">
        <v>141</v>
      </c>
    </row>
    <row r="229" spans="1:20" ht="14.25" customHeight="1">
      <c r="A229" s="2" t="s">
        <v>32142</v>
      </c>
      <c r="B229" s="2" t="s">
        <v>4440</v>
      </c>
      <c r="C229" s="2" t="s">
        <v>32143</v>
      </c>
      <c r="D229" s="2" t="s">
        <v>391</v>
      </c>
      <c r="E229" s="2" t="s">
        <v>96</v>
      </c>
      <c r="F229" s="2" t="s">
        <v>32144</v>
      </c>
      <c r="G229" s="2" t="s">
        <v>2046</v>
      </c>
      <c r="H229" s="2" t="s">
        <v>32145</v>
      </c>
      <c r="I229" s="2"/>
      <c r="J229" s="2"/>
      <c r="K229" s="2" t="s">
        <v>22578</v>
      </c>
      <c r="L229" s="2"/>
      <c r="M229" s="2" t="s">
        <v>59</v>
      </c>
      <c r="N229" s="2" t="s">
        <v>2058</v>
      </c>
      <c r="O229" s="2" t="s">
        <v>3226</v>
      </c>
      <c r="P229" s="2" t="s">
        <v>2422</v>
      </c>
      <c r="Q229" s="2" t="s">
        <v>18419</v>
      </c>
      <c r="R229" s="2" t="s">
        <v>2052</v>
      </c>
      <c r="S229" s="2"/>
      <c r="T229" s="2" t="s">
        <v>390</v>
      </c>
    </row>
    <row r="230" spans="1:20" ht="14.25" customHeight="1">
      <c r="A230" s="2" t="s">
        <v>32146</v>
      </c>
      <c r="B230" s="2" t="s">
        <v>4551</v>
      </c>
      <c r="C230" s="2" t="s">
        <v>28470</v>
      </c>
      <c r="D230" s="2" t="s">
        <v>136</v>
      </c>
      <c r="E230" s="2" t="s">
        <v>96</v>
      </c>
      <c r="F230" s="2" t="s">
        <v>32147</v>
      </c>
      <c r="G230" s="2" t="s">
        <v>2046</v>
      </c>
      <c r="H230" s="2" t="s">
        <v>32148</v>
      </c>
      <c r="I230" s="2"/>
      <c r="J230" s="2"/>
      <c r="K230" s="2"/>
      <c r="L230" s="2"/>
      <c r="M230" s="2" t="s">
        <v>1566</v>
      </c>
      <c r="N230" s="2" t="s">
        <v>2058</v>
      </c>
      <c r="O230" s="2" t="s">
        <v>2153</v>
      </c>
      <c r="P230" s="2" t="s">
        <v>3055</v>
      </c>
      <c r="Q230" s="2" t="s">
        <v>18419</v>
      </c>
      <c r="R230" s="2" t="s">
        <v>2052</v>
      </c>
      <c r="S230" s="2"/>
      <c r="T230" s="2" t="s">
        <v>135</v>
      </c>
    </row>
    <row r="231" spans="1:20" ht="14.25" customHeight="1">
      <c r="A231" s="2" t="s">
        <v>32149</v>
      </c>
      <c r="B231" s="2" t="s">
        <v>4551</v>
      </c>
      <c r="C231" s="2" t="s">
        <v>32150</v>
      </c>
      <c r="D231" s="2" t="s">
        <v>170</v>
      </c>
      <c r="E231" s="2" t="s">
        <v>96</v>
      </c>
      <c r="F231" s="2" t="s">
        <v>22637</v>
      </c>
      <c r="G231" s="2" t="s">
        <v>2046</v>
      </c>
      <c r="H231" s="2" t="s">
        <v>32151</v>
      </c>
      <c r="I231" s="2"/>
      <c r="J231" s="2"/>
      <c r="K231" s="2"/>
      <c r="L231" s="2"/>
      <c r="M231" s="2" t="s">
        <v>1566</v>
      </c>
      <c r="N231" s="2" t="s">
        <v>2058</v>
      </c>
      <c r="O231" s="2" t="s">
        <v>2153</v>
      </c>
      <c r="P231" s="2" t="s">
        <v>4902</v>
      </c>
      <c r="Q231" s="2" t="s">
        <v>18419</v>
      </c>
      <c r="R231" s="2" t="s">
        <v>2052</v>
      </c>
      <c r="S231" s="2"/>
      <c r="T231" s="2" t="s">
        <v>169</v>
      </c>
    </row>
    <row r="232" spans="1:20" ht="14.25" customHeight="1">
      <c r="A232" s="2" t="s">
        <v>32152</v>
      </c>
      <c r="B232" s="2" t="s">
        <v>5571</v>
      </c>
      <c r="C232" s="2" t="s">
        <v>32153</v>
      </c>
      <c r="D232" s="2" t="s">
        <v>104</v>
      </c>
      <c r="E232" s="2" t="s">
        <v>96</v>
      </c>
      <c r="F232" s="2" t="s">
        <v>32154</v>
      </c>
      <c r="G232" s="2" t="s">
        <v>2046</v>
      </c>
      <c r="H232" s="2" t="s">
        <v>32155</v>
      </c>
      <c r="I232" s="2"/>
      <c r="J232" s="2"/>
      <c r="K232" s="2"/>
      <c r="L232" s="2"/>
      <c r="M232" s="2" t="s">
        <v>1566</v>
      </c>
      <c r="N232" s="2" t="s">
        <v>2058</v>
      </c>
      <c r="O232" s="2" t="s">
        <v>2078</v>
      </c>
      <c r="P232" s="2" t="s">
        <v>3055</v>
      </c>
      <c r="Q232" s="2" t="s">
        <v>18419</v>
      </c>
      <c r="R232" s="2" t="s">
        <v>2067</v>
      </c>
      <c r="S232" s="2"/>
      <c r="T232" s="2" t="s">
        <v>103</v>
      </c>
    </row>
    <row r="233" spans="1:20" ht="14.25" customHeight="1">
      <c r="A233" s="2" t="s">
        <v>32156</v>
      </c>
      <c r="B233" s="2" t="s">
        <v>5571</v>
      </c>
      <c r="C233" s="2" t="s">
        <v>7235</v>
      </c>
      <c r="D233" s="2" t="s">
        <v>357</v>
      </c>
      <c r="E233" s="2" t="s">
        <v>96</v>
      </c>
      <c r="F233" s="2" t="s">
        <v>19763</v>
      </c>
      <c r="G233" s="2" t="s">
        <v>2046</v>
      </c>
      <c r="H233" s="2" t="s">
        <v>32157</v>
      </c>
      <c r="I233" s="2"/>
      <c r="J233" s="2"/>
      <c r="K233" s="2"/>
      <c r="L233" s="2"/>
      <c r="M233" s="2" t="s">
        <v>59</v>
      </c>
      <c r="N233" s="2" t="s">
        <v>2058</v>
      </c>
      <c r="O233" s="2" t="s">
        <v>2101</v>
      </c>
      <c r="P233" s="2" t="s">
        <v>22151</v>
      </c>
      <c r="Q233" s="2" t="s">
        <v>18419</v>
      </c>
      <c r="R233" s="2" t="s">
        <v>2052</v>
      </c>
      <c r="S233" s="2"/>
      <c r="T233" s="2" t="s">
        <v>356</v>
      </c>
    </row>
    <row r="234" spans="1:20" ht="14.25" customHeight="1">
      <c r="A234" s="2" t="s">
        <v>32158</v>
      </c>
      <c r="B234" s="2" t="s">
        <v>7072</v>
      </c>
      <c r="C234" s="2" t="s">
        <v>32159</v>
      </c>
      <c r="D234" s="2" t="s">
        <v>120</v>
      </c>
      <c r="E234" s="2" t="s">
        <v>96</v>
      </c>
      <c r="F234" s="2" t="s">
        <v>10201</v>
      </c>
      <c r="G234" s="2" t="s">
        <v>2046</v>
      </c>
      <c r="H234" s="2" t="s">
        <v>32160</v>
      </c>
      <c r="I234" s="2"/>
      <c r="J234" s="2"/>
      <c r="K234" s="2" t="s">
        <v>32034</v>
      </c>
      <c r="L234" s="2"/>
      <c r="M234" s="2" t="s">
        <v>1566</v>
      </c>
      <c r="N234" s="2" t="s">
        <v>2058</v>
      </c>
      <c r="O234" s="2" t="s">
        <v>2139</v>
      </c>
      <c r="P234" s="2" t="s">
        <v>23248</v>
      </c>
      <c r="Q234" s="2" t="s">
        <v>18419</v>
      </c>
      <c r="R234" s="2" t="s">
        <v>2052</v>
      </c>
      <c r="S234" s="2"/>
      <c r="T234" s="2" t="s">
        <v>119</v>
      </c>
    </row>
    <row r="235" spans="1:20" ht="14.25" customHeight="1">
      <c r="A235" s="2" t="s">
        <v>32161</v>
      </c>
      <c r="B235" s="2" t="s">
        <v>7072</v>
      </c>
      <c r="C235" s="2" t="s">
        <v>32162</v>
      </c>
      <c r="D235" s="2" t="s">
        <v>104</v>
      </c>
      <c r="E235" s="2" t="s">
        <v>96</v>
      </c>
      <c r="F235" s="2" t="s">
        <v>5946</v>
      </c>
      <c r="G235" s="2" t="s">
        <v>2046</v>
      </c>
      <c r="H235" s="2" t="s">
        <v>32163</v>
      </c>
      <c r="I235" s="2"/>
      <c r="J235" s="2"/>
      <c r="K235" s="2"/>
      <c r="L235" s="2"/>
      <c r="M235" s="2" t="s">
        <v>1566</v>
      </c>
      <c r="N235" s="2" t="s">
        <v>2058</v>
      </c>
      <c r="O235" s="2" t="s">
        <v>2153</v>
      </c>
      <c r="P235" s="2" t="s">
        <v>3055</v>
      </c>
      <c r="Q235" s="2" t="s">
        <v>18419</v>
      </c>
      <c r="R235" s="2" t="s">
        <v>2052</v>
      </c>
      <c r="S235" s="2"/>
      <c r="T235" s="2" t="s">
        <v>103</v>
      </c>
    </row>
    <row r="236" spans="1:20" ht="14.25" customHeight="1">
      <c r="A236" s="2" t="s">
        <v>32164</v>
      </c>
      <c r="B236" s="2" t="s">
        <v>7072</v>
      </c>
      <c r="C236" s="2" t="s">
        <v>6864</v>
      </c>
      <c r="D236" s="2" t="s">
        <v>166</v>
      </c>
      <c r="E236" s="2" t="s">
        <v>96</v>
      </c>
      <c r="F236" s="2" t="s">
        <v>32165</v>
      </c>
      <c r="G236" s="2" t="s">
        <v>2046</v>
      </c>
      <c r="H236" s="2" t="s">
        <v>32166</v>
      </c>
      <c r="I236" s="2"/>
      <c r="J236" s="2"/>
      <c r="K236" s="2"/>
      <c r="L236" s="2" t="s">
        <v>18777</v>
      </c>
      <c r="M236" s="2" t="s">
        <v>1566</v>
      </c>
      <c r="N236" s="2" t="s">
        <v>2058</v>
      </c>
      <c r="O236" s="2" t="s">
        <v>2153</v>
      </c>
      <c r="P236" s="2" t="s">
        <v>3055</v>
      </c>
      <c r="Q236" s="2" t="s">
        <v>18419</v>
      </c>
      <c r="R236" s="2" t="s">
        <v>2067</v>
      </c>
      <c r="S236" s="2"/>
      <c r="T236" s="2" t="s">
        <v>165</v>
      </c>
    </row>
    <row r="237" spans="1:20" ht="14.25" customHeight="1">
      <c r="A237" s="2" t="s">
        <v>32167</v>
      </c>
      <c r="B237" s="2" t="s">
        <v>32168</v>
      </c>
      <c r="C237" s="2" t="s">
        <v>19642</v>
      </c>
      <c r="D237" s="2" t="s">
        <v>136</v>
      </c>
      <c r="E237" s="2" t="s">
        <v>96</v>
      </c>
      <c r="F237" s="2" t="s">
        <v>4664</v>
      </c>
      <c r="G237" s="2" t="s">
        <v>2046</v>
      </c>
      <c r="H237" s="2" t="s">
        <v>32169</v>
      </c>
      <c r="I237" s="2"/>
      <c r="J237" s="2"/>
      <c r="K237" s="2"/>
      <c r="L237" s="2"/>
      <c r="M237" s="2" t="s">
        <v>1566</v>
      </c>
      <c r="N237" s="2" t="s">
        <v>2058</v>
      </c>
      <c r="O237" s="2" t="s">
        <v>2153</v>
      </c>
      <c r="P237" s="2" t="s">
        <v>3055</v>
      </c>
      <c r="Q237" s="2" t="s">
        <v>18419</v>
      </c>
      <c r="R237" s="2" t="s">
        <v>2052</v>
      </c>
      <c r="S237" s="2"/>
      <c r="T237" s="2" t="s">
        <v>135</v>
      </c>
    </row>
    <row r="238" spans="1:20" ht="14.25" customHeight="1">
      <c r="A238" s="2" t="s">
        <v>32170</v>
      </c>
      <c r="B238" s="2" t="s">
        <v>32171</v>
      </c>
      <c r="C238" s="2" t="s">
        <v>32172</v>
      </c>
      <c r="D238" s="2" t="s">
        <v>222</v>
      </c>
      <c r="E238" s="2" t="s">
        <v>96</v>
      </c>
      <c r="F238" s="2" t="s">
        <v>32173</v>
      </c>
      <c r="G238" s="2" t="s">
        <v>2046</v>
      </c>
      <c r="H238" s="2" t="s">
        <v>32174</v>
      </c>
      <c r="I238" s="2"/>
      <c r="J238" s="2"/>
      <c r="K238" s="2"/>
      <c r="L238" s="2"/>
      <c r="M238" s="2" t="s">
        <v>1566</v>
      </c>
      <c r="N238" s="2" t="s">
        <v>2058</v>
      </c>
      <c r="O238" s="2" t="s">
        <v>2153</v>
      </c>
      <c r="P238" s="2" t="s">
        <v>4458</v>
      </c>
      <c r="Q238" s="2" t="s">
        <v>18419</v>
      </c>
      <c r="R238" s="2" t="s">
        <v>2067</v>
      </c>
      <c r="S238" s="2"/>
      <c r="T238" s="2" t="s">
        <v>221</v>
      </c>
    </row>
    <row r="239" spans="1:20" ht="14.25" customHeight="1">
      <c r="A239" s="2" t="s">
        <v>32175</v>
      </c>
      <c r="B239" s="2" t="s">
        <v>10716</v>
      </c>
      <c r="C239" s="2" t="s">
        <v>4740</v>
      </c>
      <c r="D239" s="2" t="s">
        <v>486</v>
      </c>
      <c r="E239" s="2" t="s">
        <v>96</v>
      </c>
      <c r="F239" s="2" t="s">
        <v>32176</v>
      </c>
      <c r="G239" s="2" t="s">
        <v>2046</v>
      </c>
      <c r="H239" s="2" t="s">
        <v>32177</v>
      </c>
      <c r="I239" s="2"/>
      <c r="J239" s="2"/>
      <c r="K239" s="2"/>
      <c r="L239" s="2"/>
      <c r="M239" s="2" t="s">
        <v>60</v>
      </c>
      <c r="N239" s="2" t="s">
        <v>2058</v>
      </c>
      <c r="O239" s="2" t="s">
        <v>2186</v>
      </c>
      <c r="P239" s="2" t="s">
        <v>2377</v>
      </c>
      <c r="Q239" s="2" t="s">
        <v>18419</v>
      </c>
      <c r="R239" s="2" t="s">
        <v>2067</v>
      </c>
      <c r="S239" s="2"/>
      <c r="T239" s="2" t="s">
        <v>485</v>
      </c>
    </row>
    <row r="240" spans="1:20" ht="14.25" customHeight="1">
      <c r="A240" s="2" t="s">
        <v>32178</v>
      </c>
      <c r="B240" s="2" t="s">
        <v>32179</v>
      </c>
      <c r="C240" s="2" t="s">
        <v>32180</v>
      </c>
      <c r="D240" s="2" t="s">
        <v>340</v>
      </c>
      <c r="E240" s="2" t="s">
        <v>96</v>
      </c>
      <c r="F240" s="2" t="s">
        <v>2473</v>
      </c>
      <c r="G240" s="2" t="s">
        <v>2046</v>
      </c>
      <c r="H240" s="2" t="s">
        <v>32181</v>
      </c>
      <c r="I240" s="2"/>
      <c r="J240" s="2"/>
      <c r="K240" s="2"/>
      <c r="L240" s="2"/>
      <c r="M240" s="2" t="s">
        <v>59</v>
      </c>
      <c r="N240" s="2" t="s">
        <v>2048</v>
      </c>
      <c r="O240" s="2" t="s">
        <v>2301</v>
      </c>
      <c r="P240" s="2" t="s">
        <v>20494</v>
      </c>
      <c r="Q240" s="2" t="s">
        <v>18419</v>
      </c>
      <c r="R240" s="2" t="s">
        <v>2052</v>
      </c>
      <c r="S240" s="2"/>
      <c r="T240" s="2" t="s">
        <v>339</v>
      </c>
    </row>
    <row r="241" spans="1:20" ht="14.25" customHeight="1">
      <c r="A241" s="2" t="s">
        <v>32182</v>
      </c>
      <c r="B241" s="2" t="s">
        <v>32183</v>
      </c>
      <c r="C241" s="2" t="s">
        <v>32184</v>
      </c>
      <c r="D241" s="2" t="s">
        <v>31784</v>
      </c>
      <c r="E241" s="2" t="s">
        <v>264</v>
      </c>
      <c r="F241" s="2" t="s">
        <v>2473</v>
      </c>
      <c r="G241" s="2" t="s">
        <v>2404</v>
      </c>
      <c r="H241" s="2" t="s">
        <v>32185</v>
      </c>
      <c r="I241" s="2"/>
      <c r="J241" s="2"/>
      <c r="K241" s="2"/>
      <c r="L241" s="2"/>
      <c r="M241" s="2" t="s">
        <v>59</v>
      </c>
      <c r="N241" s="2" t="s">
        <v>2048</v>
      </c>
      <c r="O241" s="2" t="s">
        <v>2301</v>
      </c>
      <c r="P241" s="2" t="s">
        <v>23076</v>
      </c>
      <c r="Q241" s="2" t="s">
        <v>18419</v>
      </c>
      <c r="R241" s="2" t="s">
        <v>2067</v>
      </c>
      <c r="S241" s="2"/>
      <c r="T241" s="2" t="s">
        <v>31786</v>
      </c>
    </row>
    <row r="242" spans="1:20" ht="14.25" customHeight="1">
      <c r="A242" s="2" t="s">
        <v>32186</v>
      </c>
      <c r="B242" s="2" t="s">
        <v>6206</v>
      </c>
      <c r="C242" s="2" t="s">
        <v>4377</v>
      </c>
      <c r="D242" s="2" t="s">
        <v>250</v>
      </c>
      <c r="E242" s="2" t="s">
        <v>96</v>
      </c>
      <c r="F242" s="2" t="s">
        <v>2473</v>
      </c>
      <c r="G242" s="2" t="s">
        <v>2046</v>
      </c>
      <c r="H242" s="2" t="s">
        <v>32187</v>
      </c>
      <c r="I242" s="2"/>
      <c r="J242" s="2"/>
      <c r="K242" s="2"/>
      <c r="L242" s="2" t="s">
        <v>31519</v>
      </c>
      <c r="M242" s="2" t="s">
        <v>59</v>
      </c>
      <c r="N242" s="2" t="s">
        <v>2048</v>
      </c>
      <c r="O242" s="2" t="s">
        <v>2301</v>
      </c>
      <c r="P242" s="2" t="s">
        <v>2422</v>
      </c>
      <c r="Q242" s="2" t="s">
        <v>18419</v>
      </c>
      <c r="R242" s="2"/>
      <c r="S242" s="2"/>
      <c r="T242" s="2" t="s">
        <v>249</v>
      </c>
    </row>
    <row r="243" spans="1:20" ht="14.25" customHeight="1">
      <c r="A243" s="2" t="s">
        <v>32188</v>
      </c>
      <c r="B243" s="2" t="s">
        <v>32189</v>
      </c>
      <c r="C243" s="2" t="s">
        <v>8797</v>
      </c>
      <c r="D243" s="2" t="s">
        <v>178</v>
      </c>
      <c r="E243" s="2" t="s">
        <v>96</v>
      </c>
      <c r="F243" s="2" t="s">
        <v>32190</v>
      </c>
      <c r="G243" s="2" t="s">
        <v>2046</v>
      </c>
      <c r="H243" s="2" t="s">
        <v>32191</v>
      </c>
      <c r="I243" s="2"/>
      <c r="J243" s="2"/>
      <c r="K243" s="2"/>
      <c r="L243" s="2"/>
      <c r="M243" s="2" t="s">
        <v>1566</v>
      </c>
      <c r="N243" s="2" t="s">
        <v>2058</v>
      </c>
      <c r="O243" s="2" t="s">
        <v>2153</v>
      </c>
      <c r="P243" s="2" t="s">
        <v>4630</v>
      </c>
      <c r="Q243" s="2" t="s">
        <v>18419</v>
      </c>
      <c r="R243" s="2" t="s">
        <v>2052</v>
      </c>
      <c r="S243" s="2"/>
      <c r="T243" s="2" t="s">
        <v>177</v>
      </c>
    </row>
    <row r="244" spans="1:20" ht="14.25" customHeight="1">
      <c r="A244" s="2" t="s">
        <v>32192</v>
      </c>
      <c r="B244" s="2" t="s">
        <v>32193</v>
      </c>
      <c r="C244" s="2" t="s">
        <v>32194</v>
      </c>
      <c r="D244" s="2" t="s">
        <v>292</v>
      </c>
      <c r="E244" s="2" t="s">
        <v>96</v>
      </c>
      <c r="F244" s="2" t="s">
        <v>3053</v>
      </c>
      <c r="G244" s="2" t="s">
        <v>2046</v>
      </c>
      <c r="H244" s="2" t="s">
        <v>32195</v>
      </c>
      <c r="I244" s="2"/>
      <c r="J244" s="2"/>
      <c r="K244" s="2"/>
      <c r="L244" s="2"/>
      <c r="M244" s="2" t="s">
        <v>1566</v>
      </c>
      <c r="N244" s="2" t="s">
        <v>2058</v>
      </c>
      <c r="O244" s="2" t="s">
        <v>2153</v>
      </c>
      <c r="P244" s="2" t="s">
        <v>3055</v>
      </c>
      <c r="Q244" s="2" t="s">
        <v>18419</v>
      </c>
      <c r="R244" s="2" t="s">
        <v>2052</v>
      </c>
      <c r="S244" s="2"/>
      <c r="T244" s="2" t="s">
        <v>291</v>
      </c>
    </row>
    <row r="245" spans="1:20" ht="14.25" customHeight="1">
      <c r="A245" s="2" t="s">
        <v>32196</v>
      </c>
      <c r="B245" s="2" t="s">
        <v>6120</v>
      </c>
      <c r="C245" s="2" t="s">
        <v>32197</v>
      </c>
      <c r="D245" s="2" t="s">
        <v>178</v>
      </c>
      <c r="E245" s="2" t="s">
        <v>96</v>
      </c>
      <c r="F245" s="2" t="s">
        <v>32198</v>
      </c>
      <c r="G245" s="2" t="s">
        <v>2046</v>
      </c>
      <c r="H245" s="2" t="s">
        <v>32199</v>
      </c>
      <c r="I245" s="2"/>
      <c r="J245" s="2"/>
      <c r="K245" s="2"/>
      <c r="L245" s="2"/>
      <c r="M245" s="2" t="s">
        <v>1566</v>
      </c>
      <c r="N245" s="2" t="s">
        <v>2048</v>
      </c>
      <c r="O245" s="2" t="s">
        <v>2179</v>
      </c>
      <c r="P245" s="2" t="s">
        <v>2398</v>
      </c>
      <c r="Q245" s="2" t="s">
        <v>18419</v>
      </c>
      <c r="R245" s="2" t="s">
        <v>2067</v>
      </c>
      <c r="S245" s="2"/>
      <c r="T245" s="2" t="s">
        <v>177</v>
      </c>
    </row>
    <row r="246" spans="1:20" ht="14.25" customHeight="1">
      <c r="A246" s="2" t="s">
        <v>32200</v>
      </c>
      <c r="B246" s="2" t="s">
        <v>4964</v>
      </c>
      <c r="C246" s="2" t="s">
        <v>32201</v>
      </c>
      <c r="D246" s="2" t="s">
        <v>210</v>
      </c>
      <c r="E246" s="2" t="s">
        <v>96</v>
      </c>
      <c r="F246" s="2" t="s">
        <v>3223</v>
      </c>
      <c r="G246" s="2" t="s">
        <v>2046</v>
      </c>
      <c r="H246" s="2" t="s">
        <v>32202</v>
      </c>
      <c r="I246" s="2"/>
      <c r="J246" s="2"/>
      <c r="K246" s="2" t="s">
        <v>18242</v>
      </c>
      <c r="L246" s="2" t="s">
        <v>18243</v>
      </c>
      <c r="M246" s="2" t="s">
        <v>59</v>
      </c>
      <c r="N246" s="2" t="s">
        <v>2058</v>
      </c>
      <c r="O246" s="2" t="s">
        <v>3226</v>
      </c>
      <c r="P246" s="2" t="s">
        <v>31933</v>
      </c>
      <c r="Q246" s="2" t="s">
        <v>18419</v>
      </c>
      <c r="R246" s="2" t="s">
        <v>2052</v>
      </c>
      <c r="S246" s="2"/>
      <c r="T246" s="2" t="s">
        <v>209</v>
      </c>
    </row>
    <row r="247" spans="1:20" ht="14.25" customHeight="1">
      <c r="A247" s="2" t="s">
        <v>32203</v>
      </c>
      <c r="B247" s="2" t="s">
        <v>8694</v>
      </c>
      <c r="C247" s="2" t="s">
        <v>32204</v>
      </c>
      <c r="D247" s="2" t="s">
        <v>349</v>
      </c>
      <c r="E247" s="2" t="s">
        <v>96</v>
      </c>
      <c r="F247" s="2" t="s">
        <v>32205</v>
      </c>
      <c r="G247" s="2" t="s">
        <v>2046</v>
      </c>
      <c r="H247" s="2" t="s">
        <v>32206</v>
      </c>
      <c r="I247" s="2"/>
      <c r="J247" s="2"/>
      <c r="K247" s="2"/>
      <c r="L247" s="2" t="s">
        <v>4127</v>
      </c>
      <c r="M247" s="2" t="s">
        <v>1566</v>
      </c>
      <c r="N247" s="2" t="s">
        <v>2058</v>
      </c>
      <c r="O247" s="2" t="s">
        <v>2078</v>
      </c>
      <c r="P247" s="2" t="s">
        <v>32207</v>
      </c>
      <c r="Q247" s="2" t="s">
        <v>18419</v>
      </c>
      <c r="R247" s="2" t="s">
        <v>2067</v>
      </c>
      <c r="S247" s="2"/>
      <c r="T247" s="2" t="s">
        <v>348</v>
      </c>
    </row>
    <row r="248" spans="1:20" ht="14.25" customHeight="1">
      <c r="A248" s="2" t="s">
        <v>32208</v>
      </c>
      <c r="B248" s="2" t="s">
        <v>7680</v>
      </c>
      <c r="C248" s="2" t="s">
        <v>6086</v>
      </c>
      <c r="D248" s="2" t="s">
        <v>164</v>
      </c>
      <c r="E248" s="2" t="s">
        <v>96</v>
      </c>
      <c r="F248" s="2" t="s">
        <v>32209</v>
      </c>
      <c r="G248" s="2" t="s">
        <v>2046</v>
      </c>
      <c r="H248" s="2" t="s">
        <v>32210</v>
      </c>
      <c r="I248" s="2" t="s">
        <v>32211</v>
      </c>
      <c r="J248" s="2"/>
      <c r="K248" s="2"/>
      <c r="L248" s="2"/>
      <c r="M248" s="2" t="s">
        <v>1566</v>
      </c>
      <c r="N248" s="2" t="s">
        <v>2058</v>
      </c>
      <c r="O248" s="2" t="s">
        <v>2145</v>
      </c>
      <c r="P248" s="2" t="s">
        <v>32087</v>
      </c>
      <c r="Q248" s="2" t="s">
        <v>18419</v>
      </c>
      <c r="R248" s="2" t="s">
        <v>2067</v>
      </c>
      <c r="S248" s="2"/>
      <c r="T248" s="2" t="s">
        <v>163</v>
      </c>
    </row>
    <row r="249" spans="1:20" ht="14.25" customHeight="1">
      <c r="A249" s="2" t="s">
        <v>32212</v>
      </c>
      <c r="B249" s="2" t="s">
        <v>7680</v>
      </c>
      <c r="C249" s="2" t="s">
        <v>2500</v>
      </c>
      <c r="D249" s="2" t="s">
        <v>210</v>
      </c>
      <c r="E249" s="2" t="s">
        <v>96</v>
      </c>
      <c r="F249" s="2" t="s">
        <v>32213</v>
      </c>
      <c r="G249" s="2" t="s">
        <v>2046</v>
      </c>
      <c r="H249" s="2" t="s">
        <v>32214</v>
      </c>
      <c r="I249" s="2" t="s">
        <v>32086</v>
      </c>
      <c r="J249" s="2"/>
      <c r="K249" s="2" t="s">
        <v>18242</v>
      </c>
      <c r="L249" s="2" t="s">
        <v>18243</v>
      </c>
      <c r="M249" s="2" t="s">
        <v>60</v>
      </c>
      <c r="N249" s="2" t="s">
        <v>2058</v>
      </c>
      <c r="O249" s="2" t="s">
        <v>2352</v>
      </c>
      <c r="P249" s="2" t="s">
        <v>24047</v>
      </c>
      <c r="Q249" s="2" t="s">
        <v>18419</v>
      </c>
      <c r="R249" s="2" t="s">
        <v>2067</v>
      </c>
      <c r="S249" s="2"/>
      <c r="T249" s="2" t="s">
        <v>209</v>
      </c>
    </row>
    <row r="250" spans="1:20" ht="14.25" customHeight="1">
      <c r="A250" s="2" t="s">
        <v>32215</v>
      </c>
      <c r="B250" s="2" t="s">
        <v>24939</v>
      </c>
      <c r="C250" s="2" t="s">
        <v>9041</v>
      </c>
      <c r="D250" s="2" t="s">
        <v>224</v>
      </c>
      <c r="E250" s="2" t="s">
        <v>96</v>
      </c>
      <c r="F250" s="2" t="s">
        <v>21406</v>
      </c>
      <c r="G250" s="2" t="s">
        <v>2046</v>
      </c>
      <c r="H250" s="2" t="s">
        <v>32216</v>
      </c>
      <c r="I250" s="2"/>
      <c r="J250" s="2"/>
      <c r="K250" s="2"/>
      <c r="L250" s="2"/>
      <c r="M250" s="2" t="s">
        <v>1566</v>
      </c>
      <c r="N250" s="2" t="s">
        <v>2048</v>
      </c>
      <c r="O250" s="2" t="s">
        <v>2179</v>
      </c>
      <c r="P250" s="2" t="s">
        <v>4902</v>
      </c>
      <c r="Q250" s="2" t="s">
        <v>18419</v>
      </c>
      <c r="R250" s="2" t="s">
        <v>2052</v>
      </c>
      <c r="S250" s="2"/>
      <c r="T250" s="2" t="s">
        <v>223</v>
      </c>
    </row>
    <row r="251" spans="1:20" ht="14.25" customHeight="1">
      <c r="A251" s="2" t="s">
        <v>32217</v>
      </c>
      <c r="B251" s="2" t="s">
        <v>24939</v>
      </c>
      <c r="C251" s="2" t="s">
        <v>11377</v>
      </c>
      <c r="D251" s="2" t="s">
        <v>210</v>
      </c>
      <c r="E251" s="2" t="s">
        <v>96</v>
      </c>
      <c r="F251" s="2" t="s">
        <v>3223</v>
      </c>
      <c r="G251" s="2" t="s">
        <v>2046</v>
      </c>
      <c r="H251" s="2" t="s">
        <v>32218</v>
      </c>
      <c r="I251" s="2"/>
      <c r="J251" s="2"/>
      <c r="K251" s="2" t="s">
        <v>18242</v>
      </c>
      <c r="L251" s="2" t="s">
        <v>18243</v>
      </c>
      <c r="M251" s="2" t="s">
        <v>59</v>
      </c>
      <c r="N251" s="2" t="s">
        <v>2058</v>
      </c>
      <c r="O251" s="2" t="s">
        <v>3226</v>
      </c>
      <c r="P251" s="2" t="s">
        <v>31933</v>
      </c>
      <c r="Q251" s="2" t="s">
        <v>18419</v>
      </c>
      <c r="R251" s="2" t="s">
        <v>2200</v>
      </c>
      <c r="S251" s="2"/>
      <c r="T251" s="2" t="s">
        <v>209</v>
      </c>
    </row>
    <row r="252" spans="1:20" ht="14.25" customHeight="1">
      <c r="A252" s="2" t="s">
        <v>32219</v>
      </c>
      <c r="B252" s="2" t="s">
        <v>32220</v>
      </c>
      <c r="C252" s="2" t="s">
        <v>32221</v>
      </c>
      <c r="D252" s="2" t="s">
        <v>220</v>
      </c>
      <c r="E252" s="2" t="s">
        <v>96</v>
      </c>
      <c r="F252" s="2" t="s">
        <v>22266</v>
      </c>
      <c r="G252" s="2" t="s">
        <v>2046</v>
      </c>
      <c r="H252" s="2" t="s">
        <v>32222</v>
      </c>
      <c r="I252" s="2"/>
      <c r="J252" s="2" t="s">
        <v>32223</v>
      </c>
      <c r="K252" s="2" t="s">
        <v>32034</v>
      </c>
      <c r="L252" s="2"/>
      <c r="M252" s="2" t="s">
        <v>1566</v>
      </c>
      <c r="N252" s="2" t="s">
        <v>2058</v>
      </c>
      <c r="O252" s="2" t="s">
        <v>2132</v>
      </c>
      <c r="P252" s="2" t="s">
        <v>32224</v>
      </c>
      <c r="Q252" s="2" t="s">
        <v>18419</v>
      </c>
      <c r="R252" s="2" t="s">
        <v>2067</v>
      </c>
      <c r="S252" s="2"/>
      <c r="T252" s="2" t="s">
        <v>219</v>
      </c>
    </row>
    <row r="253" spans="1:20" ht="14.25" customHeight="1">
      <c r="A253" s="2" t="s">
        <v>32225</v>
      </c>
      <c r="B253" s="2" t="s">
        <v>5389</v>
      </c>
      <c r="C253" s="2" t="s">
        <v>32226</v>
      </c>
      <c r="D253" s="2" t="s">
        <v>170</v>
      </c>
      <c r="E253" s="2" t="s">
        <v>96</v>
      </c>
      <c r="F253" s="2" t="s">
        <v>3656</v>
      </c>
      <c r="G253" s="2" t="s">
        <v>2046</v>
      </c>
      <c r="H253" s="2" t="s">
        <v>32227</v>
      </c>
      <c r="I253" s="2"/>
      <c r="J253" s="2"/>
      <c r="K253" s="2"/>
      <c r="L253" s="2"/>
      <c r="M253" s="2" t="s">
        <v>1566</v>
      </c>
      <c r="N253" s="2" t="s">
        <v>2058</v>
      </c>
      <c r="O253" s="2" t="s">
        <v>2153</v>
      </c>
      <c r="P253" s="2" t="s">
        <v>19455</v>
      </c>
      <c r="Q253" s="2" t="s">
        <v>18419</v>
      </c>
      <c r="R253" s="2" t="s">
        <v>2052</v>
      </c>
      <c r="S253" s="2"/>
      <c r="T253" s="2" t="s">
        <v>169</v>
      </c>
    </row>
    <row r="254" spans="1:20" ht="14.25" customHeight="1">
      <c r="A254" s="2" t="s">
        <v>32228</v>
      </c>
      <c r="B254" s="2" t="s">
        <v>5004</v>
      </c>
      <c r="C254" s="2" t="s">
        <v>32229</v>
      </c>
      <c r="D254" s="2" t="s">
        <v>407</v>
      </c>
      <c r="E254" s="2" t="s">
        <v>96</v>
      </c>
      <c r="F254" s="2" t="s">
        <v>31898</v>
      </c>
      <c r="G254" s="2" t="s">
        <v>2046</v>
      </c>
      <c r="H254" s="2" t="s">
        <v>32230</v>
      </c>
      <c r="I254" s="2"/>
      <c r="J254" s="2"/>
      <c r="K254" s="2"/>
      <c r="L254" s="2"/>
      <c r="M254" s="2" t="s">
        <v>1566</v>
      </c>
      <c r="N254" s="2" t="s">
        <v>2058</v>
      </c>
      <c r="O254" s="2" t="s">
        <v>2259</v>
      </c>
      <c r="P254" s="2" t="s">
        <v>3969</v>
      </c>
      <c r="Q254" s="2" t="s">
        <v>18419</v>
      </c>
      <c r="R254" s="2" t="s">
        <v>2052</v>
      </c>
      <c r="S254" s="2"/>
      <c r="T254" s="2" t="s">
        <v>406</v>
      </c>
    </row>
    <row r="255" spans="1:20" ht="14.25" customHeight="1">
      <c r="A255" s="2" t="s">
        <v>32231</v>
      </c>
      <c r="B255" s="2" t="s">
        <v>32232</v>
      </c>
      <c r="C255" s="2" t="s">
        <v>32233</v>
      </c>
      <c r="D255" s="2" t="s">
        <v>170</v>
      </c>
      <c r="E255" s="2" t="s">
        <v>96</v>
      </c>
      <c r="F255" s="2" t="s">
        <v>32234</v>
      </c>
      <c r="G255" s="2" t="s">
        <v>2046</v>
      </c>
      <c r="H255" s="2" t="s">
        <v>32235</v>
      </c>
      <c r="I255" s="2"/>
      <c r="J255" s="2">
        <v>7904125840</v>
      </c>
      <c r="K255" s="2"/>
      <c r="L255" s="2"/>
      <c r="M255" s="2" t="s">
        <v>1566</v>
      </c>
      <c r="N255" s="2" t="s">
        <v>2058</v>
      </c>
      <c r="O255" s="2" t="s">
        <v>2059</v>
      </c>
      <c r="P255" s="2" t="s">
        <v>2398</v>
      </c>
      <c r="Q255" s="2" t="s">
        <v>18419</v>
      </c>
      <c r="R255" s="2" t="s">
        <v>2200</v>
      </c>
      <c r="S255" s="2"/>
      <c r="T255" s="2" t="s">
        <v>169</v>
      </c>
    </row>
    <row r="256" spans="1:20" ht="14.25" customHeight="1">
      <c r="A256" s="2" t="s">
        <v>32236</v>
      </c>
      <c r="B256" s="2" t="s">
        <v>4730</v>
      </c>
      <c r="C256" s="2" t="s">
        <v>3222</v>
      </c>
      <c r="D256" s="2" t="s">
        <v>234</v>
      </c>
      <c r="E256" s="2" t="s">
        <v>96</v>
      </c>
      <c r="F256" s="2" t="s">
        <v>26294</v>
      </c>
      <c r="G256" s="2" t="s">
        <v>2046</v>
      </c>
      <c r="H256" s="2" t="s">
        <v>32237</v>
      </c>
      <c r="I256" s="2"/>
      <c r="J256" s="2"/>
      <c r="K256" s="2"/>
      <c r="L256" s="2"/>
      <c r="M256" s="2" t="s">
        <v>1566</v>
      </c>
      <c r="N256" s="2" t="s">
        <v>2048</v>
      </c>
      <c r="O256" s="2" t="s">
        <v>2179</v>
      </c>
      <c r="P256" s="2" t="s">
        <v>4902</v>
      </c>
      <c r="Q256" s="2" t="s">
        <v>18419</v>
      </c>
      <c r="R256" s="2" t="s">
        <v>2052</v>
      </c>
      <c r="S256" s="2"/>
      <c r="T256" s="2" t="s">
        <v>233</v>
      </c>
    </row>
    <row r="257" spans="1:20" ht="14.25" customHeight="1">
      <c r="A257" s="2" t="s">
        <v>32238</v>
      </c>
      <c r="B257" s="2" t="s">
        <v>5547</v>
      </c>
      <c r="C257" s="2" t="s">
        <v>32239</v>
      </c>
      <c r="D257" s="2" t="s">
        <v>118</v>
      </c>
      <c r="E257" s="2" t="s">
        <v>96</v>
      </c>
      <c r="F257" s="2" t="s">
        <v>32240</v>
      </c>
      <c r="G257" s="2" t="s">
        <v>2046</v>
      </c>
      <c r="H257" s="2" t="s">
        <v>32241</v>
      </c>
      <c r="I257" s="2"/>
      <c r="J257" s="2"/>
      <c r="K257" s="2"/>
      <c r="L257" s="2"/>
      <c r="M257" s="2" t="s">
        <v>1566</v>
      </c>
      <c r="N257" s="2" t="s">
        <v>2058</v>
      </c>
      <c r="O257" s="2" t="s">
        <v>2145</v>
      </c>
      <c r="P257" s="2" t="s">
        <v>31331</v>
      </c>
      <c r="Q257" s="2" t="s">
        <v>18419</v>
      </c>
      <c r="R257" s="2" t="s">
        <v>2067</v>
      </c>
      <c r="S257" s="2"/>
      <c r="T257" s="2" t="s">
        <v>117</v>
      </c>
    </row>
    <row r="258" spans="1:20" ht="14.25" customHeight="1">
      <c r="A258" s="2" t="s">
        <v>32242</v>
      </c>
      <c r="B258" s="2" t="s">
        <v>32243</v>
      </c>
      <c r="C258" s="2" t="s">
        <v>32244</v>
      </c>
      <c r="D258" s="2" t="s">
        <v>110</v>
      </c>
      <c r="E258" s="2" t="s">
        <v>96</v>
      </c>
      <c r="F258" s="2" t="s">
        <v>32245</v>
      </c>
      <c r="G258" s="2" t="s">
        <v>2046</v>
      </c>
      <c r="H258" s="2" t="s">
        <v>32246</v>
      </c>
      <c r="I258" s="2"/>
      <c r="J258" s="2"/>
      <c r="K258" s="2"/>
      <c r="L258" s="2"/>
      <c r="M258" s="2" t="s">
        <v>1566</v>
      </c>
      <c r="N258" s="2" t="s">
        <v>2058</v>
      </c>
      <c r="O258" s="2" t="s">
        <v>2093</v>
      </c>
      <c r="P258" s="2" t="s">
        <v>29578</v>
      </c>
      <c r="Q258" s="2" t="s">
        <v>18419</v>
      </c>
      <c r="R258" s="2" t="s">
        <v>2067</v>
      </c>
      <c r="S258" s="2"/>
      <c r="T258" s="2" t="s">
        <v>109</v>
      </c>
    </row>
    <row r="259" spans="1:20" ht="14.25" customHeight="1">
      <c r="A259" s="2" t="s">
        <v>32247</v>
      </c>
      <c r="B259" s="2" t="s">
        <v>4594</v>
      </c>
      <c r="C259" s="2" t="s">
        <v>32248</v>
      </c>
      <c r="D259" s="2" t="s">
        <v>222</v>
      </c>
      <c r="E259" s="2" t="s">
        <v>96</v>
      </c>
      <c r="F259" s="2" t="s">
        <v>32249</v>
      </c>
      <c r="G259" s="2" t="s">
        <v>2046</v>
      </c>
      <c r="H259" s="2" t="s">
        <v>32250</v>
      </c>
      <c r="I259" s="2"/>
      <c r="J259" s="2"/>
      <c r="K259" s="2"/>
      <c r="L259" s="2"/>
      <c r="M259" s="2" t="s">
        <v>1566</v>
      </c>
      <c r="N259" s="2" t="s">
        <v>2048</v>
      </c>
      <c r="O259" s="2" t="s">
        <v>2179</v>
      </c>
      <c r="P259" s="2" t="s">
        <v>31362</v>
      </c>
      <c r="Q259" s="2" t="s">
        <v>18419</v>
      </c>
      <c r="R259" s="2" t="s">
        <v>2067</v>
      </c>
      <c r="S259" s="2"/>
      <c r="T259" s="2" t="s">
        <v>221</v>
      </c>
    </row>
    <row r="260" spans="1:20" ht="14.25" customHeight="1">
      <c r="A260" s="2" t="s">
        <v>32251</v>
      </c>
      <c r="B260" s="2" t="s">
        <v>4346</v>
      </c>
      <c r="C260" s="2" t="s">
        <v>3495</v>
      </c>
      <c r="D260" s="2" t="s">
        <v>222</v>
      </c>
      <c r="E260" s="2" t="s">
        <v>96</v>
      </c>
      <c r="F260" s="2" t="s">
        <v>22637</v>
      </c>
      <c r="G260" s="2" t="s">
        <v>2046</v>
      </c>
      <c r="H260" s="2" t="s">
        <v>32252</v>
      </c>
      <c r="I260" s="2"/>
      <c r="J260" s="2"/>
      <c r="K260" s="2"/>
      <c r="L260" s="2"/>
      <c r="M260" s="2" t="s">
        <v>1566</v>
      </c>
      <c r="N260" s="2" t="s">
        <v>2058</v>
      </c>
      <c r="O260" s="2" t="s">
        <v>2153</v>
      </c>
      <c r="P260" s="2" t="s">
        <v>3055</v>
      </c>
      <c r="Q260" s="2" t="s">
        <v>18419</v>
      </c>
      <c r="R260" s="2" t="s">
        <v>2052</v>
      </c>
      <c r="S260" s="2"/>
      <c r="T260" s="2" t="s">
        <v>221</v>
      </c>
    </row>
    <row r="261" spans="1:20" ht="14.25" customHeight="1">
      <c r="A261" s="2" t="s">
        <v>32253</v>
      </c>
      <c r="B261" s="2" t="s">
        <v>4493</v>
      </c>
      <c r="C261" s="2" t="s">
        <v>32254</v>
      </c>
      <c r="D261" s="2" t="s">
        <v>423</v>
      </c>
      <c r="E261" s="2" t="s">
        <v>264</v>
      </c>
      <c r="F261" s="2" t="s">
        <v>32255</v>
      </c>
      <c r="G261" s="2" t="s">
        <v>2046</v>
      </c>
      <c r="H261" s="2" t="s">
        <v>32256</v>
      </c>
      <c r="I261" s="2"/>
      <c r="J261" s="2"/>
      <c r="K261" s="2"/>
      <c r="L261" s="2"/>
      <c r="M261" s="2" t="s">
        <v>1566</v>
      </c>
      <c r="N261" s="2" t="s">
        <v>2048</v>
      </c>
      <c r="O261" s="2" t="s">
        <v>2199</v>
      </c>
      <c r="P261" s="2" t="s">
        <v>2323</v>
      </c>
      <c r="Q261" s="2" t="s">
        <v>18419</v>
      </c>
      <c r="R261" s="2" t="s">
        <v>2200</v>
      </c>
      <c r="S261" s="2"/>
      <c r="T261" s="2" t="s">
        <v>422</v>
      </c>
    </row>
    <row r="262" spans="1:20" ht="14.25" customHeight="1">
      <c r="A262" s="2" t="s">
        <v>32257</v>
      </c>
      <c r="B262" s="2" t="s">
        <v>32258</v>
      </c>
      <c r="C262" s="2" t="s">
        <v>32259</v>
      </c>
      <c r="D262" s="2" t="s">
        <v>170</v>
      </c>
      <c r="E262" s="2" t="s">
        <v>96</v>
      </c>
      <c r="F262" s="2" t="s">
        <v>32260</v>
      </c>
      <c r="G262" s="2" t="s">
        <v>2046</v>
      </c>
      <c r="H262" s="2" t="s">
        <v>32261</v>
      </c>
      <c r="I262" s="2" t="s">
        <v>32119</v>
      </c>
      <c r="J262" s="2"/>
      <c r="K262" s="2"/>
      <c r="L262" s="2" t="s">
        <v>2630</v>
      </c>
      <c r="M262" s="2" t="s">
        <v>1566</v>
      </c>
      <c r="N262" s="2" t="s">
        <v>2048</v>
      </c>
      <c r="O262" s="2" t="s">
        <v>2179</v>
      </c>
      <c r="P262" s="2" t="s">
        <v>25580</v>
      </c>
      <c r="Q262" s="2" t="s">
        <v>18419</v>
      </c>
      <c r="R262" s="2" t="s">
        <v>2067</v>
      </c>
      <c r="S262" s="2"/>
      <c r="T262" s="2" t="s">
        <v>169</v>
      </c>
    </row>
    <row r="263" spans="1:20" ht="14.25" customHeight="1">
      <c r="A263" s="2" t="s">
        <v>32262</v>
      </c>
      <c r="B263" s="2" t="s">
        <v>19218</v>
      </c>
      <c r="C263" s="2" t="s">
        <v>32263</v>
      </c>
      <c r="D263" s="2" t="s">
        <v>208</v>
      </c>
      <c r="E263" s="2" t="s">
        <v>96</v>
      </c>
      <c r="F263" s="2" t="s">
        <v>32264</v>
      </c>
      <c r="G263" s="2" t="s">
        <v>2046</v>
      </c>
      <c r="H263" s="2" t="s">
        <v>32265</v>
      </c>
      <c r="I263" s="2"/>
      <c r="J263" s="2"/>
      <c r="K263" s="2" t="s">
        <v>21521</v>
      </c>
      <c r="L263" s="2"/>
      <c r="M263" s="2" t="s">
        <v>1566</v>
      </c>
      <c r="N263" s="2" t="s">
        <v>2058</v>
      </c>
      <c r="O263" s="2" t="s">
        <v>2059</v>
      </c>
      <c r="P263" s="2" t="s">
        <v>4902</v>
      </c>
      <c r="Q263" s="2" t="s">
        <v>18419</v>
      </c>
      <c r="R263" s="2" t="s">
        <v>2052</v>
      </c>
      <c r="S263" s="2"/>
      <c r="T263" s="2" t="s">
        <v>207</v>
      </c>
    </row>
    <row r="264" spans="1:20" ht="14.25" customHeight="1">
      <c r="A264" s="2" t="s">
        <v>32266</v>
      </c>
      <c r="B264" s="2" t="s">
        <v>32267</v>
      </c>
      <c r="C264" s="2" t="s">
        <v>32268</v>
      </c>
      <c r="D264" s="2" t="s">
        <v>220</v>
      </c>
      <c r="E264" s="2" t="s">
        <v>96</v>
      </c>
      <c r="F264" s="2" t="s">
        <v>32269</v>
      </c>
      <c r="G264" s="2" t="s">
        <v>2046</v>
      </c>
      <c r="H264" s="2" t="s">
        <v>32270</v>
      </c>
      <c r="I264" s="2"/>
      <c r="J264" s="2"/>
      <c r="K264" s="2" t="s">
        <v>32034</v>
      </c>
      <c r="L264" s="2"/>
      <c r="M264" s="2" t="s">
        <v>1566</v>
      </c>
      <c r="N264" s="2" t="s">
        <v>2058</v>
      </c>
      <c r="O264" s="2" t="s">
        <v>2153</v>
      </c>
      <c r="P264" s="2" t="s">
        <v>32271</v>
      </c>
      <c r="Q264" s="2" t="s">
        <v>18419</v>
      </c>
      <c r="R264" s="2" t="s">
        <v>2052</v>
      </c>
      <c r="S264" s="2"/>
      <c r="T264" s="2" t="s">
        <v>219</v>
      </c>
    </row>
    <row r="265" spans="1:20" ht="14.25" customHeight="1">
      <c r="A265" s="2" t="s">
        <v>32272</v>
      </c>
      <c r="B265" s="2" t="s">
        <v>3853</v>
      </c>
      <c r="C265" s="2" t="s">
        <v>32273</v>
      </c>
      <c r="D265" s="2" t="s">
        <v>415</v>
      </c>
      <c r="E265" s="2" t="s">
        <v>96</v>
      </c>
      <c r="F265" s="2" t="s">
        <v>32274</v>
      </c>
      <c r="G265" s="2" t="s">
        <v>2046</v>
      </c>
      <c r="H265" s="2" t="s">
        <v>32275</v>
      </c>
      <c r="I265" s="2"/>
      <c r="J265" s="2"/>
      <c r="K265" s="2"/>
      <c r="L265" s="2"/>
      <c r="M265" s="2" t="s">
        <v>1566</v>
      </c>
      <c r="N265" s="2" t="s">
        <v>2058</v>
      </c>
      <c r="O265" s="2" t="s">
        <v>2153</v>
      </c>
      <c r="P265" s="2" t="s">
        <v>31362</v>
      </c>
      <c r="Q265" s="2" t="s">
        <v>18419</v>
      </c>
      <c r="R265" s="2" t="s">
        <v>2052</v>
      </c>
      <c r="S265" s="2"/>
      <c r="T265" s="2" t="s">
        <v>414</v>
      </c>
    </row>
    <row r="266" spans="1:20" ht="14.25" customHeight="1">
      <c r="A266" s="2" t="s">
        <v>32276</v>
      </c>
      <c r="B266" s="2" t="s">
        <v>3804</v>
      </c>
      <c r="C266" s="2" t="s">
        <v>32277</v>
      </c>
      <c r="D266" s="2" t="s">
        <v>116</v>
      </c>
      <c r="E266" s="2" t="s">
        <v>96</v>
      </c>
      <c r="F266" s="2" t="s">
        <v>32278</v>
      </c>
      <c r="G266" s="2" t="s">
        <v>2046</v>
      </c>
      <c r="H266" s="2" t="s">
        <v>32279</v>
      </c>
      <c r="I266" s="2"/>
      <c r="J266" s="2"/>
      <c r="K266" s="2"/>
      <c r="L266" s="2"/>
      <c r="M266" s="2" t="s">
        <v>1566</v>
      </c>
      <c r="N266" s="2" t="s">
        <v>2058</v>
      </c>
      <c r="O266" s="2" t="s">
        <v>2153</v>
      </c>
      <c r="P266" s="2" t="s">
        <v>31526</v>
      </c>
      <c r="Q266" s="2" t="s">
        <v>18419</v>
      </c>
      <c r="R266" s="2" t="s">
        <v>2052</v>
      </c>
      <c r="S266" s="2"/>
      <c r="T266" s="2" t="s">
        <v>115</v>
      </c>
    </row>
    <row r="267" spans="1:20" ht="14.25" customHeight="1">
      <c r="A267" s="2" t="s">
        <v>32280</v>
      </c>
      <c r="B267" s="2" t="s">
        <v>32281</v>
      </c>
      <c r="C267" s="2" t="s">
        <v>32282</v>
      </c>
      <c r="D267" s="2" t="s">
        <v>230</v>
      </c>
      <c r="E267" s="2" t="s">
        <v>96</v>
      </c>
      <c r="F267" s="2" t="s">
        <v>32283</v>
      </c>
      <c r="G267" s="2" t="s">
        <v>2046</v>
      </c>
      <c r="H267" s="2" t="s">
        <v>32284</v>
      </c>
      <c r="I267" s="2"/>
      <c r="J267" s="2"/>
      <c r="K267" s="2"/>
      <c r="L267" s="2"/>
      <c r="M267" s="2" t="s">
        <v>1566</v>
      </c>
      <c r="N267" s="2" t="s">
        <v>2048</v>
      </c>
      <c r="O267" s="2" t="s">
        <v>2199</v>
      </c>
      <c r="P267" s="2" t="s">
        <v>24195</v>
      </c>
      <c r="Q267" s="2" t="s">
        <v>18419</v>
      </c>
      <c r="R267" s="2" t="s">
        <v>2067</v>
      </c>
      <c r="S267" s="2"/>
      <c r="T267" s="2" t="s">
        <v>229</v>
      </c>
    </row>
    <row r="268" spans="1:20" ht="14.25" customHeight="1">
      <c r="A268" s="2" t="s">
        <v>32285</v>
      </c>
      <c r="B268" s="2" t="s">
        <v>8560</v>
      </c>
      <c r="C268" s="2" t="s">
        <v>4312</v>
      </c>
      <c r="D268" s="2" t="s">
        <v>120</v>
      </c>
      <c r="E268" s="2" t="s">
        <v>96</v>
      </c>
      <c r="F268" s="2" t="s">
        <v>32286</v>
      </c>
      <c r="G268" s="2" t="s">
        <v>2046</v>
      </c>
      <c r="H268" s="2" t="s">
        <v>32287</v>
      </c>
      <c r="I268" s="2"/>
      <c r="J268" s="2"/>
      <c r="K268" s="2"/>
      <c r="L268" s="2"/>
      <c r="M268" s="2" t="s">
        <v>1566</v>
      </c>
      <c r="N268" s="2" t="s">
        <v>2058</v>
      </c>
      <c r="O268" s="2" t="s">
        <v>2153</v>
      </c>
      <c r="P268" s="2" t="s">
        <v>19455</v>
      </c>
      <c r="Q268" s="2" t="s">
        <v>18419</v>
      </c>
      <c r="R268" s="2" t="s">
        <v>2052</v>
      </c>
      <c r="S268" s="2"/>
      <c r="T268" s="2" t="s">
        <v>119</v>
      </c>
    </row>
    <row r="269" spans="1:20" ht="14.25" customHeight="1">
      <c r="A269" s="2" t="s">
        <v>32288</v>
      </c>
      <c r="B269" s="2" t="s">
        <v>27703</v>
      </c>
      <c r="C269" s="2" t="s">
        <v>32289</v>
      </c>
      <c r="D269" s="2" t="s">
        <v>224</v>
      </c>
      <c r="E269" s="2" t="s">
        <v>96</v>
      </c>
      <c r="F269" s="2" t="s">
        <v>32290</v>
      </c>
      <c r="G269" s="2" t="s">
        <v>2046</v>
      </c>
      <c r="H269" s="2" t="s">
        <v>32291</v>
      </c>
      <c r="I269" s="2"/>
      <c r="J269" s="2"/>
      <c r="K269" s="2"/>
      <c r="L269" s="2"/>
      <c r="M269" s="2" t="s">
        <v>1566</v>
      </c>
      <c r="N269" s="2" t="s">
        <v>2058</v>
      </c>
      <c r="O269" s="2" t="s">
        <v>19526</v>
      </c>
      <c r="P269" s="2" t="s">
        <v>19455</v>
      </c>
      <c r="Q269" s="2" t="s">
        <v>18419</v>
      </c>
      <c r="R269" s="2" t="s">
        <v>2052</v>
      </c>
      <c r="S269" s="2"/>
      <c r="T269" s="2" t="s">
        <v>223</v>
      </c>
    </row>
    <row r="270" spans="1:20" ht="14.25" customHeight="1">
      <c r="A270" s="2" t="s">
        <v>32292</v>
      </c>
      <c r="B270" s="2" t="s">
        <v>3155</v>
      </c>
      <c r="C270" s="2" t="s">
        <v>32293</v>
      </c>
      <c r="D270" s="2" t="s">
        <v>170</v>
      </c>
      <c r="E270" s="2" t="s">
        <v>96</v>
      </c>
      <c r="F270" s="2" t="s">
        <v>32294</v>
      </c>
      <c r="G270" s="2" t="s">
        <v>2046</v>
      </c>
      <c r="H270" s="2" t="s">
        <v>32295</v>
      </c>
      <c r="I270" s="2"/>
      <c r="J270" s="2" t="s">
        <v>32296</v>
      </c>
      <c r="K270" s="2" t="s">
        <v>22578</v>
      </c>
      <c r="L270" s="2"/>
      <c r="M270" s="2" t="s">
        <v>1566</v>
      </c>
      <c r="N270" s="2" t="s">
        <v>2058</v>
      </c>
      <c r="O270" s="2" t="s">
        <v>2153</v>
      </c>
      <c r="P270" s="2" t="s">
        <v>32297</v>
      </c>
      <c r="Q270" s="2" t="s">
        <v>18419</v>
      </c>
      <c r="R270" s="2" t="s">
        <v>2067</v>
      </c>
      <c r="S270" s="2"/>
      <c r="T270" s="2" t="s">
        <v>169</v>
      </c>
    </row>
    <row r="271" spans="1:20" ht="14.25" customHeight="1">
      <c r="A271" s="2" t="s">
        <v>32298</v>
      </c>
      <c r="B271" s="2" t="s">
        <v>2586</v>
      </c>
      <c r="C271" s="2" t="s">
        <v>32299</v>
      </c>
      <c r="D271" s="2" t="s">
        <v>136</v>
      </c>
      <c r="E271" s="2" t="s">
        <v>96</v>
      </c>
      <c r="F271" s="2" t="s">
        <v>32300</v>
      </c>
      <c r="G271" s="2" t="s">
        <v>2046</v>
      </c>
      <c r="H271" s="2" t="s">
        <v>32301</v>
      </c>
      <c r="I271" s="2"/>
      <c r="J271" s="2"/>
      <c r="K271" s="2"/>
      <c r="L271" s="2"/>
      <c r="M271" s="2" t="s">
        <v>1566</v>
      </c>
      <c r="N271" s="2" t="s">
        <v>2058</v>
      </c>
      <c r="O271" s="2" t="s">
        <v>2078</v>
      </c>
      <c r="P271" s="2" t="s">
        <v>2456</v>
      </c>
      <c r="Q271" s="2" t="s">
        <v>18419</v>
      </c>
      <c r="R271" s="2" t="s">
        <v>2067</v>
      </c>
      <c r="S271" s="2"/>
      <c r="T271" s="2" t="s">
        <v>135</v>
      </c>
    </row>
    <row r="272" spans="1:20" ht="14.25" customHeight="1">
      <c r="A272" s="2" t="s">
        <v>32302</v>
      </c>
      <c r="B272" s="2" t="s">
        <v>2768</v>
      </c>
      <c r="C272" s="2" t="s">
        <v>32303</v>
      </c>
      <c r="D272" s="2" t="s">
        <v>136</v>
      </c>
      <c r="E272" s="2" t="s">
        <v>96</v>
      </c>
      <c r="F272" s="2" t="s">
        <v>2112</v>
      </c>
      <c r="G272" s="2" t="s">
        <v>2046</v>
      </c>
      <c r="H272" s="2" t="s">
        <v>32304</v>
      </c>
      <c r="I272" s="2"/>
      <c r="J272" s="2"/>
      <c r="K272" s="2"/>
      <c r="L272" s="2"/>
      <c r="M272" s="2" t="s">
        <v>1566</v>
      </c>
      <c r="N272" s="2" t="s">
        <v>2058</v>
      </c>
      <c r="O272" s="2" t="s">
        <v>2093</v>
      </c>
      <c r="P272" s="2" t="s">
        <v>3055</v>
      </c>
      <c r="Q272" s="2" t="s">
        <v>18419</v>
      </c>
      <c r="R272" s="2" t="s">
        <v>2067</v>
      </c>
      <c r="S272" s="2"/>
      <c r="T272" s="2" t="s">
        <v>135</v>
      </c>
    </row>
    <row r="273" spans="1:20" ht="14.25" customHeight="1">
      <c r="A273" s="2" t="s">
        <v>32305</v>
      </c>
      <c r="B273" s="2" t="s">
        <v>32306</v>
      </c>
      <c r="C273" s="2" t="s">
        <v>32307</v>
      </c>
      <c r="D273" s="2" t="s">
        <v>136</v>
      </c>
      <c r="E273" s="2" t="s">
        <v>96</v>
      </c>
      <c r="F273" s="2" t="s">
        <v>20150</v>
      </c>
      <c r="G273" s="2" t="s">
        <v>2046</v>
      </c>
      <c r="H273" s="2" t="s">
        <v>32308</v>
      </c>
      <c r="I273" s="2"/>
      <c r="J273" s="2"/>
      <c r="K273" s="2"/>
      <c r="L273" s="2"/>
      <c r="M273" s="2" t="s">
        <v>1566</v>
      </c>
      <c r="N273" s="2" t="s">
        <v>2048</v>
      </c>
      <c r="O273" s="2" t="s">
        <v>5489</v>
      </c>
      <c r="P273" s="2" t="s">
        <v>3055</v>
      </c>
      <c r="Q273" s="2" t="s">
        <v>18419</v>
      </c>
      <c r="R273" s="2" t="s">
        <v>2052</v>
      </c>
      <c r="S273" s="2"/>
      <c r="T273" s="2" t="s">
        <v>135</v>
      </c>
    </row>
    <row r="274" spans="1:20" ht="14.25" customHeight="1">
      <c r="A274" s="2" t="s">
        <v>32309</v>
      </c>
      <c r="B274" s="2" t="s">
        <v>32310</v>
      </c>
      <c r="C274" s="2" t="s">
        <v>17639</v>
      </c>
      <c r="D274" s="2" t="s">
        <v>146</v>
      </c>
      <c r="E274" s="2" t="s">
        <v>96</v>
      </c>
      <c r="F274" s="2" t="s">
        <v>22909</v>
      </c>
      <c r="G274" s="2" t="s">
        <v>2046</v>
      </c>
      <c r="H274" s="2" t="s">
        <v>32311</v>
      </c>
      <c r="I274" s="2"/>
      <c r="J274" s="2"/>
      <c r="K274" s="2" t="s">
        <v>21521</v>
      </c>
      <c r="L274" s="2"/>
      <c r="M274" s="2" t="s">
        <v>1566</v>
      </c>
      <c r="N274" s="2" t="s">
        <v>2058</v>
      </c>
      <c r="O274" s="2" t="s">
        <v>2093</v>
      </c>
      <c r="P274" s="2" t="s">
        <v>32312</v>
      </c>
      <c r="Q274" s="2" t="s">
        <v>18419</v>
      </c>
      <c r="R274" s="2" t="s">
        <v>2067</v>
      </c>
      <c r="S274" s="2"/>
      <c r="T274" s="2" t="s">
        <v>145</v>
      </c>
    </row>
    <row r="275" spans="1:20" ht="14.25" customHeight="1">
      <c r="A275" s="2" t="s">
        <v>32313</v>
      </c>
      <c r="B275" s="2" t="s">
        <v>2297</v>
      </c>
      <c r="C275" s="2" t="s">
        <v>3572</v>
      </c>
      <c r="D275" s="2" t="s">
        <v>142</v>
      </c>
      <c r="E275" s="2" t="s">
        <v>96</v>
      </c>
      <c r="F275" s="2" t="s">
        <v>32314</v>
      </c>
      <c r="G275" s="2" t="s">
        <v>2046</v>
      </c>
      <c r="H275" s="2" t="s">
        <v>32315</v>
      </c>
      <c r="I275" s="2"/>
      <c r="J275" s="2"/>
      <c r="K275" s="2"/>
      <c r="L275" s="2"/>
      <c r="M275" s="2" t="s">
        <v>1566</v>
      </c>
      <c r="N275" s="2" t="s">
        <v>2058</v>
      </c>
      <c r="O275" s="2" t="s">
        <v>2093</v>
      </c>
      <c r="P275" s="2" t="s">
        <v>31362</v>
      </c>
      <c r="Q275" s="2" t="s">
        <v>18419</v>
      </c>
      <c r="R275" s="2" t="s">
        <v>2067</v>
      </c>
      <c r="S275" s="2"/>
      <c r="T275" s="2" t="s">
        <v>141</v>
      </c>
    </row>
    <row r="276" spans="1:20" ht="14.25" customHeight="1">
      <c r="A276" s="2" t="s">
        <v>32316</v>
      </c>
      <c r="B276" s="2" t="s">
        <v>32317</v>
      </c>
      <c r="C276" s="2" t="s">
        <v>32318</v>
      </c>
      <c r="D276" s="2" t="s">
        <v>136</v>
      </c>
      <c r="E276" s="2" t="s">
        <v>96</v>
      </c>
      <c r="F276" s="2" t="s">
        <v>32319</v>
      </c>
      <c r="G276" s="2" t="s">
        <v>2046</v>
      </c>
      <c r="H276" s="2" t="s">
        <v>32320</v>
      </c>
      <c r="I276" s="2"/>
      <c r="J276" s="2"/>
      <c r="K276" s="2"/>
      <c r="L276" s="2" t="s">
        <v>15881</v>
      </c>
      <c r="M276" s="2" t="s">
        <v>1566</v>
      </c>
      <c r="N276" s="2" t="s">
        <v>2058</v>
      </c>
      <c r="O276" s="2" t="s">
        <v>2059</v>
      </c>
      <c r="P276" s="2" t="s">
        <v>3055</v>
      </c>
      <c r="Q276" s="2" t="s">
        <v>18419</v>
      </c>
      <c r="R276" s="2" t="s">
        <v>2052</v>
      </c>
      <c r="S276" s="2"/>
      <c r="T276" s="2" t="s">
        <v>135</v>
      </c>
    </row>
    <row r="277" spans="1:20" ht="14.25" customHeight="1">
      <c r="A277" s="2" t="s">
        <v>32321</v>
      </c>
      <c r="B277" s="2" t="s">
        <v>2122</v>
      </c>
      <c r="C277" s="2" t="s">
        <v>3222</v>
      </c>
      <c r="D277" s="2" t="s">
        <v>102</v>
      </c>
      <c r="E277" s="2" t="s">
        <v>96</v>
      </c>
      <c r="F277" s="2" t="s">
        <v>32322</v>
      </c>
      <c r="G277" s="2" t="s">
        <v>2046</v>
      </c>
      <c r="H277" s="2" t="s">
        <v>32323</v>
      </c>
      <c r="I277" s="2"/>
      <c r="J277" s="2"/>
      <c r="K277" s="2"/>
      <c r="L277" s="2"/>
      <c r="M277" s="2" t="s">
        <v>1566</v>
      </c>
      <c r="N277" s="2" t="s">
        <v>2058</v>
      </c>
      <c r="O277" s="2" t="s">
        <v>2153</v>
      </c>
      <c r="P277" s="2" t="s">
        <v>4902</v>
      </c>
      <c r="Q277" s="2" t="s">
        <v>18419</v>
      </c>
      <c r="R277" s="2" t="s">
        <v>2052</v>
      </c>
      <c r="S277" s="2"/>
      <c r="T277" s="2" t="s">
        <v>101</v>
      </c>
    </row>
    <row r="278" spans="1:20" ht="14.25" customHeight="1">
      <c r="A278" s="2" t="s">
        <v>32324</v>
      </c>
      <c r="B278" s="2" t="s">
        <v>2972</v>
      </c>
      <c r="C278" s="2" t="s">
        <v>4740</v>
      </c>
      <c r="D278" s="2" t="s">
        <v>118</v>
      </c>
      <c r="E278" s="2" t="s">
        <v>96</v>
      </c>
      <c r="F278" s="2" t="s">
        <v>32325</v>
      </c>
      <c r="G278" s="2" t="s">
        <v>2046</v>
      </c>
      <c r="H278" s="2" t="s">
        <v>32326</v>
      </c>
      <c r="I278" s="2"/>
      <c r="J278" s="2"/>
      <c r="K278" s="2"/>
      <c r="L278" s="2"/>
      <c r="M278" s="2" t="s">
        <v>1566</v>
      </c>
      <c r="N278" s="2" t="s">
        <v>2058</v>
      </c>
      <c r="O278" s="2" t="s">
        <v>2153</v>
      </c>
      <c r="P278" s="2" t="s">
        <v>31331</v>
      </c>
      <c r="Q278" s="2" t="s">
        <v>18419</v>
      </c>
      <c r="R278" s="2" t="s">
        <v>2052</v>
      </c>
      <c r="S278" s="2"/>
      <c r="T278" s="2" t="s">
        <v>117</v>
      </c>
    </row>
    <row r="279" spans="1:20" ht="14.25" customHeight="1">
      <c r="A279" s="2" t="s">
        <v>32327</v>
      </c>
      <c r="B279" s="2" t="s">
        <v>32328</v>
      </c>
      <c r="C279" s="2" t="s">
        <v>32329</v>
      </c>
      <c r="D279" s="2" t="s">
        <v>32330</v>
      </c>
      <c r="E279" s="2" t="s">
        <v>264</v>
      </c>
      <c r="F279" s="2" t="s">
        <v>2316</v>
      </c>
      <c r="G279" s="2" t="s">
        <v>2091</v>
      </c>
      <c r="H279" s="2" t="s">
        <v>32331</v>
      </c>
      <c r="I279" s="2"/>
      <c r="J279" s="2"/>
      <c r="K279" s="2"/>
      <c r="L279" s="2"/>
      <c r="M279" s="2" t="s">
        <v>60</v>
      </c>
      <c r="N279" s="2" t="s">
        <v>2058</v>
      </c>
      <c r="O279" s="2" t="s">
        <v>2316</v>
      </c>
      <c r="P279" s="2" t="s">
        <v>2609</v>
      </c>
      <c r="Q279" s="2" t="s">
        <v>18419</v>
      </c>
      <c r="R279" s="2" t="s">
        <v>2052</v>
      </c>
      <c r="S279" s="2"/>
      <c r="T279" s="2" t="s">
        <v>32332</v>
      </c>
    </row>
    <row r="280" spans="1:20" ht="14.25" customHeight="1">
      <c r="A280" s="2" t="s">
        <v>32333</v>
      </c>
      <c r="B280" s="2" t="s">
        <v>32334</v>
      </c>
      <c r="C280" s="2" t="s">
        <v>11843</v>
      </c>
      <c r="D280" s="2" t="s">
        <v>964</v>
      </c>
      <c r="E280" s="2" t="s">
        <v>264</v>
      </c>
      <c r="F280" s="2" t="s">
        <v>2112</v>
      </c>
      <c r="G280" s="2" t="s">
        <v>2046</v>
      </c>
      <c r="H280" s="2" t="s">
        <v>32335</v>
      </c>
      <c r="I280" s="2"/>
      <c r="J280" s="2"/>
      <c r="K280" s="2"/>
      <c r="L280" s="2"/>
      <c r="M280" s="2" t="s">
        <v>1566</v>
      </c>
      <c r="N280" s="2" t="s">
        <v>2058</v>
      </c>
      <c r="O280" s="2" t="s">
        <v>2093</v>
      </c>
      <c r="P280" s="2" t="s">
        <v>23064</v>
      </c>
      <c r="Q280" s="2" t="s">
        <v>18419</v>
      </c>
      <c r="R280" s="2" t="s">
        <v>2067</v>
      </c>
      <c r="S280" s="2"/>
      <c r="T280" s="2" t="s">
        <v>963</v>
      </c>
    </row>
    <row r="281" spans="1:20" ht="14.25" customHeight="1">
      <c r="A281" s="2" t="s">
        <v>32336</v>
      </c>
      <c r="B281" s="2" t="s">
        <v>32337</v>
      </c>
      <c r="C281" s="2" t="s">
        <v>32338</v>
      </c>
      <c r="D281" s="2" t="s">
        <v>94</v>
      </c>
      <c r="E281" s="2" t="s">
        <v>96</v>
      </c>
      <c r="F281" s="2" t="s">
        <v>1659</v>
      </c>
      <c r="G281" s="2" t="s">
        <v>2046</v>
      </c>
      <c r="H281" s="2" t="s">
        <v>32339</v>
      </c>
      <c r="I281" s="2"/>
      <c r="J281" s="2"/>
      <c r="K281" s="2"/>
      <c r="L281" s="2"/>
      <c r="M281" s="2" t="s">
        <v>59</v>
      </c>
      <c r="N281" s="2" t="s">
        <v>2058</v>
      </c>
      <c r="O281" s="2" t="s">
        <v>2583</v>
      </c>
      <c r="P281" s="2" t="s">
        <v>3363</v>
      </c>
      <c r="Q281" s="2" t="s">
        <v>18419</v>
      </c>
      <c r="R281" s="2"/>
      <c r="S281" s="2"/>
      <c r="T281" s="2" t="s">
        <v>93</v>
      </c>
    </row>
    <row r="282" spans="1:20" ht="14.25" customHeight="1">
      <c r="A282" s="2" t="s">
        <v>32340</v>
      </c>
      <c r="B282" s="2" t="s">
        <v>32341</v>
      </c>
      <c r="C282" s="2" t="s">
        <v>5822</v>
      </c>
      <c r="D282" s="2" t="s">
        <v>308</v>
      </c>
      <c r="E282" s="2" t="s">
        <v>96</v>
      </c>
      <c r="F282" s="2" t="s">
        <v>32342</v>
      </c>
      <c r="G282" s="2" t="s">
        <v>2046</v>
      </c>
      <c r="H282" s="2" t="s">
        <v>32343</v>
      </c>
      <c r="I282" s="2"/>
      <c r="J282" s="2"/>
      <c r="K282" s="2"/>
      <c r="L282" s="2"/>
      <c r="M282" s="2" t="s">
        <v>1566</v>
      </c>
      <c r="N282" s="2" t="s">
        <v>2048</v>
      </c>
      <c r="O282" s="2" t="s">
        <v>2179</v>
      </c>
      <c r="P282" s="2" t="s">
        <v>2620</v>
      </c>
      <c r="Q282" s="2" t="s">
        <v>18419</v>
      </c>
      <c r="R282" s="2" t="s">
        <v>2067</v>
      </c>
      <c r="S282" s="2"/>
      <c r="T282" s="2" t="s">
        <v>307</v>
      </c>
    </row>
    <row r="283" spans="1:20" ht="14.25" customHeight="1">
      <c r="A283" s="2" t="s">
        <v>32344</v>
      </c>
      <c r="B283" s="2" t="s">
        <v>9187</v>
      </c>
      <c r="C283" s="2" t="s">
        <v>3812</v>
      </c>
      <c r="D283" s="2" t="s">
        <v>336</v>
      </c>
      <c r="E283" s="2" t="s">
        <v>96</v>
      </c>
      <c r="F283" s="2" t="s">
        <v>3059</v>
      </c>
      <c r="G283" s="2" t="s">
        <v>2046</v>
      </c>
      <c r="H283" s="2" t="s">
        <v>32345</v>
      </c>
      <c r="I283" s="2" t="s">
        <v>32346</v>
      </c>
      <c r="J283" s="2"/>
      <c r="K283" s="2"/>
      <c r="L283" s="2" t="s">
        <v>31841</v>
      </c>
      <c r="M283" s="2" t="s">
        <v>60</v>
      </c>
      <c r="N283" s="2" t="s">
        <v>2058</v>
      </c>
      <c r="O283" s="2" t="s">
        <v>2186</v>
      </c>
      <c r="P283" s="2" t="s">
        <v>29521</v>
      </c>
      <c r="Q283" s="2" t="s">
        <v>18419</v>
      </c>
      <c r="R283" s="2"/>
      <c r="S283" s="2"/>
      <c r="T283" s="2" t="s">
        <v>335</v>
      </c>
    </row>
    <row r="284" spans="1:20" ht="14.25" customHeight="1">
      <c r="A284" s="2" t="s">
        <v>32347</v>
      </c>
      <c r="B284" s="2" t="s">
        <v>4421</v>
      </c>
      <c r="C284" s="2" t="s">
        <v>32348</v>
      </c>
      <c r="D284" s="2" t="s">
        <v>401</v>
      </c>
      <c r="E284" s="2" t="s">
        <v>264</v>
      </c>
      <c r="F284" s="2" t="s">
        <v>3441</v>
      </c>
      <c r="G284" s="2" t="s">
        <v>2046</v>
      </c>
      <c r="H284" s="2" t="s">
        <v>32349</v>
      </c>
      <c r="I284" s="2"/>
      <c r="J284" s="2"/>
      <c r="K284" s="2"/>
      <c r="L284" s="2" t="s">
        <v>31519</v>
      </c>
      <c r="M284" s="2" t="s">
        <v>59</v>
      </c>
      <c r="N284" s="2" t="s">
        <v>2058</v>
      </c>
      <c r="O284" s="2" t="s">
        <v>2101</v>
      </c>
      <c r="P284" s="2" t="s">
        <v>3727</v>
      </c>
      <c r="Q284" s="2" t="s">
        <v>18419</v>
      </c>
      <c r="R284" s="2"/>
      <c r="S284" s="2"/>
      <c r="T284" s="2" t="s">
        <v>400</v>
      </c>
    </row>
    <row r="285" spans="1:20" ht="14.25" customHeight="1">
      <c r="A285" s="2" t="s">
        <v>32350</v>
      </c>
      <c r="B285" s="2" t="s">
        <v>32351</v>
      </c>
      <c r="C285" s="2" t="s">
        <v>32352</v>
      </c>
      <c r="D285" s="2" t="s">
        <v>32353</v>
      </c>
      <c r="E285" s="2" t="s">
        <v>264</v>
      </c>
      <c r="F285" s="2" t="s">
        <v>2489</v>
      </c>
      <c r="G285" s="2" t="s">
        <v>18247</v>
      </c>
      <c r="H285" s="2" t="s">
        <v>32354</v>
      </c>
      <c r="I285" s="2"/>
      <c r="J285" s="2"/>
      <c r="K285" s="2"/>
      <c r="L285" s="2"/>
      <c r="M285" s="2" t="s">
        <v>60</v>
      </c>
      <c r="N285" s="2" t="s">
        <v>2058</v>
      </c>
      <c r="O285" s="2" t="s">
        <v>2491</v>
      </c>
      <c r="P285" s="2" t="s">
        <v>4630</v>
      </c>
      <c r="Q285" s="2" t="s">
        <v>18419</v>
      </c>
      <c r="R285" s="2" t="s">
        <v>2052</v>
      </c>
      <c r="S285" s="2"/>
      <c r="T285" s="2" t="s">
        <v>32355</v>
      </c>
    </row>
    <row r="286" spans="1:20" ht="14.25" customHeight="1">
      <c r="A286" s="2" t="s">
        <v>32356</v>
      </c>
      <c r="B286" s="2" t="s">
        <v>4411</v>
      </c>
      <c r="C286" s="2" t="s">
        <v>2208</v>
      </c>
      <c r="D286" s="2" t="s">
        <v>308</v>
      </c>
      <c r="E286" s="2" t="s">
        <v>96</v>
      </c>
      <c r="F286" s="2" t="s">
        <v>3085</v>
      </c>
      <c r="G286" s="2" t="s">
        <v>2046</v>
      </c>
      <c r="H286" s="2" t="s">
        <v>32357</v>
      </c>
      <c r="I286" s="2"/>
      <c r="J286" s="2"/>
      <c r="K286" s="2"/>
      <c r="L286" s="2"/>
      <c r="M286" s="2" t="s">
        <v>1566</v>
      </c>
      <c r="N286" s="2" t="s">
        <v>2058</v>
      </c>
      <c r="O286" s="2" t="s">
        <v>2193</v>
      </c>
      <c r="P286" s="2" t="s">
        <v>3727</v>
      </c>
      <c r="Q286" s="2" t="s">
        <v>18419</v>
      </c>
      <c r="R286" s="2" t="s">
        <v>2067</v>
      </c>
      <c r="S286" s="2"/>
      <c r="T286" s="2" t="s">
        <v>307</v>
      </c>
    </row>
    <row r="287" spans="1:20" ht="14.25" customHeight="1">
      <c r="A287" s="2" t="s">
        <v>32358</v>
      </c>
      <c r="B287" s="2" t="s">
        <v>32359</v>
      </c>
      <c r="C287" s="2" t="s">
        <v>32360</v>
      </c>
      <c r="D287" s="2" t="s">
        <v>208</v>
      </c>
      <c r="E287" s="2" t="s">
        <v>96</v>
      </c>
      <c r="F287" s="2" t="s">
        <v>32361</v>
      </c>
      <c r="G287" s="2" t="s">
        <v>2046</v>
      </c>
      <c r="H287" s="2" t="s">
        <v>32362</v>
      </c>
      <c r="I287" s="2"/>
      <c r="J287" s="2"/>
      <c r="K287" s="2"/>
      <c r="L287" s="2"/>
      <c r="M287" s="2" t="s">
        <v>1566</v>
      </c>
      <c r="N287" s="2" t="s">
        <v>2058</v>
      </c>
      <c r="O287" s="2" t="s">
        <v>2145</v>
      </c>
      <c r="P287" s="2" t="s">
        <v>32363</v>
      </c>
      <c r="Q287" s="2" t="s">
        <v>18419</v>
      </c>
      <c r="R287" s="2" t="s">
        <v>2067</v>
      </c>
      <c r="S287" s="2"/>
      <c r="T287" s="2" t="s">
        <v>207</v>
      </c>
    </row>
    <row r="288" spans="1:20" ht="14.25" customHeight="1">
      <c r="A288" s="2" t="s">
        <v>32364</v>
      </c>
      <c r="B288" s="2" t="s">
        <v>32359</v>
      </c>
      <c r="C288" s="2" t="s">
        <v>32365</v>
      </c>
      <c r="D288" s="2" t="s">
        <v>1282</v>
      </c>
      <c r="E288" s="2" t="s">
        <v>264</v>
      </c>
      <c r="F288" s="2" t="s">
        <v>32366</v>
      </c>
      <c r="G288" s="2" t="s">
        <v>2046</v>
      </c>
      <c r="H288" s="2" t="s">
        <v>32367</v>
      </c>
      <c r="I288" s="2"/>
      <c r="J288" s="2"/>
      <c r="K288" s="2" t="s">
        <v>18242</v>
      </c>
      <c r="L288" s="2" t="s">
        <v>18243</v>
      </c>
      <c r="M288" s="2" t="s">
        <v>1566</v>
      </c>
      <c r="N288" s="2" t="s">
        <v>2058</v>
      </c>
      <c r="O288" s="2" t="s">
        <v>2153</v>
      </c>
      <c r="P288" s="2" t="s">
        <v>23064</v>
      </c>
      <c r="Q288" s="2" t="s">
        <v>18419</v>
      </c>
      <c r="R288" s="2" t="s">
        <v>2052</v>
      </c>
      <c r="S288" s="2"/>
      <c r="T288" s="2" t="s">
        <v>1281</v>
      </c>
    </row>
    <row r="289" spans="1:20" ht="14.25" customHeight="1">
      <c r="A289" s="2" t="s">
        <v>32368</v>
      </c>
      <c r="B289" s="2" t="s">
        <v>25275</v>
      </c>
      <c r="C289" s="2" t="s">
        <v>7821</v>
      </c>
      <c r="D289" s="2" t="s">
        <v>120</v>
      </c>
      <c r="E289" s="2" t="s">
        <v>96</v>
      </c>
      <c r="F289" s="2" t="s">
        <v>32369</v>
      </c>
      <c r="G289" s="2" t="s">
        <v>2046</v>
      </c>
      <c r="H289" s="2" t="s">
        <v>32370</v>
      </c>
      <c r="I289" s="2"/>
      <c r="J289" s="2"/>
      <c r="K289" s="2"/>
      <c r="L289" s="2" t="s">
        <v>4127</v>
      </c>
      <c r="M289" s="2" t="s">
        <v>1566</v>
      </c>
      <c r="N289" s="2" t="s">
        <v>2058</v>
      </c>
      <c r="O289" s="2" t="s">
        <v>2153</v>
      </c>
      <c r="P289" s="2" t="s">
        <v>19455</v>
      </c>
      <c r="Q289" s="2" t="s">
        <v>18419</v>
      </c>
      <c r="R289" s="2" t="s">
        <v>2052</v>
      </c>
      <c r="S289" s="2"/>
      <c r="T289" s="2" t="s">
        <v>119</v>
      </c>
    </row>
    <row r="290" spans="1:20" ht="14.25" customHeight="1">
      <c r="A290" s="2" t="s">
        <v>32371</v>
      </c>
      <c r="B290" s="2" t="s">
        <v>32372</v>
      </c>
      <c r="C290" s="2" t="s">
        <v>32373</v>
      </c>
      <c r="D290" s="2" t="s">
        <v>94</v>
      </c>
      <c r="E290" s="2" t="s">
        <v>96</v>
      </c>
      <c r="F290" s="2" t="s">
        <v>4664</v>
      </c>
      <c r="G290" s="2" t="s">
        <v>2046</v>
      </c>
      <c r="H290" s="2" t="s">
        <v>32374</v>
      </c>
      <c r="I290" s="2" t="s">
        <v>32211</v>
      </c>
      <c r="J290" s="2"/>
      <c r="K290" s="2"/>
      <c r="L290" s="2"/>
      <c r="M290" s="2" t="s">
        <v>1566</v>
      </c>
      <c r="N290" s="2" t="s">
        <v>2058</v>
      </c>
      <c r="O290" s="2" t="s">
        <v>2153</v>
      </c>
      <c r="P290" s="2" t="s">
        <v>2562</v>
      </c>
      <c r="Q290" s="2" t="s">
        <v>18419</v>
      </c>
      <c r="R290" s="2" t="s">
        <v>2052</v>
      </c>
      <c r="S290" s="2"/>
      <c r="T290" s="2" t="s">
        <v>93</v>
      </c>
    </row>
    <row r="291" spans="1:20" ht="14.25" customHeight="1">
      <c r="A291" s="2" t="s">
        <v>32375</v>
      </c>
      <c r="B291" s="2" t="s">
        <v>4386</v>
      </c>
      <c r="C291" s="2" t="s">
        <v>5547</v>
      </c>
      <c r="D291" s="2" t="s">
        <v>365</v>
      </c>
      <c r="E291" s="2" t="s">
        <v>96</v>
      </c>
      <c r="F291" s="2" t="s">
        <v>32376</v>
      </c>
      <c r="G291" s="2" t="s">
        <v>2046</v>
      </c>
      <c r="H291" s="2" t="s">
        <v>32377</v>
      </c>
      <c r="I291" s="2"/>
      <c r="J291" s="2"/>
      <c r="K291" s="2" t="s">
        <v>18242</v>
      </c>
      <c r="L291" s="2" t="s">
        <v>18243</v>
      </c>
      <c r="M291" s="2" t="s">
        <v>1566</v>
      </c>
      <c r="N291" s="2" t="s">
        <v>2058</v>
      </c>
      <c r="O291" s="2" t="s">
        <v>2093</v>
      </c>
      <c r="P291" s="2" t="s">
        <v>28980</v>
      </c>
      <c r="Q291" s="2" t="s">
        <v>18419</v>
      </c>
      <c r="R291" s="2" t="s">
        <v>2067</v>
      </c>
      <c r="S291" s="2"/>
      <c r="T291" s="2" t="s">
        <v>364</v>
      </c>
    </row>
    <row r="292" spans="1:20" ht="14.25" customHeight="1">
      <c r="A292" s="2" t="s">
        <v>32378</v>
      </c>
      <c r="B292" s="2" t="s">
        <v>4386</v>
      </c>
      <c r="C292" s="2" t="s">
        <v>12730</v>
      </c>
      <c r="D292" s="2" t="s">
        <v>102</v>
      </c>
      <c r="E292" s="2" t="s">
        <v>96</v>
      </c>
      <c r="F292" s="2" t="s">
        <v>22637</v>
      </c>
      <c r="G292" s="2" t="s">
        <v>2046</v>
      </c>
      <c r="H292" s="2" t="s">
        <v>32379</v>
      </c>
      <c r="I292" s="2"/>
      <c r="J292" s="2"/>
      <c r="K292" s="2"/>
      <c r="L292" s="2"/>
      <c r="M292" s="2" t="s">
        <v>1566</v>
      </c>
      <c r="N292" s="2" t="s">
        <v>2058</v>
      </c>
      <c r="O292" s="2" t="s">
        <v>2153</v>
      </c>
      <c r="P292" s="2" t="s">
        <v>4902</v>
      </c>
      <c r="Q292" s="2" t="s">
        <v>18419</v>
      </c>
      <c r="R292" s="2" t="s">
        <v>2052</v>
      </c>
      <c r="S292" s="2"/>
      <c r="T292" s="2" t="s">
        <v>101</v>
      </c>
    </row>
    <row r="293" spans="1:20" ht="14.25" customHeight="1">
      <c r="A293" s="2" t="s">
        <v>32380</v>
      </c>
      <c r="B293" s="2" t="s">
        <v>4386</v>
      </c>
      <c r="C293" s="2" t="s">
        <v>32381</v>
      </c>
      <c r="D293" s="2" t="s">
        <v>136</v>
      </c>
      <c r="E293" s="2" t="s">
        <v>96</v>
      </c>
      <c r="F293" s="2" t="s">
        <v>32382</v>
      </c>
      <c r="G293" s="2" t="s">
        <v>2046</v>
      </c>
      <c r="H293" s="2" t="s">
        <v>32383</v>
      </c>
      <c r="I293" s="2"/>
      <c r="J293" s="2"/>
      <c r="K293" s="2" t="s">
        <v>18242</v>
      </c>
      <c r="L293" s="2" t="s">
        <v>18243</v>
      </c>
      <c r="M293" s="2" t="s">
        <v>1566</v>
      </c>
      <c r="N293" s="2" t="s">
        <v>2058</v>
      </c>
      <c r="O293" s="2" t="s">
        <v>2145</v>
      </c>
      <c r="P293" s="2" t="s">
        <v>3055</v>
      </c>
      <c r="Q293" s="2" t="s">
        <v>18419</v>
      </c>
      <c r="R293" s="2" t="s">
        <v>2067</v>
      </c>
      <c r="S293" s="2"/>
      <c r="T293" s="2" t="s">
        <v>135</v>
      </c>
    </row>
    <row r="294" spans="1:20" ht="14.25" customHeight="1">
      <c r="A294" s="2" t="s">
        <v>32384</v>
      </c>
      <c r="B294" s="2" t="s">
        <v>4386</v>
      </c>
      <c r="C294" s="2" t="s">
        <v>4016</v>
      </c>
      <c r="D294" s="2" t="s">
        <v>118</v>
      </c>
      <c r="E294" s="2" t="s">
        <v>96</v>
      </c>
      <c r="F294" s="2" t="s">
        <v>4083</v>
      </c>
      <c r="G294" s="2" t="s">
        <v>2046</v>
      </c>
      <c r="H294" s="2" t="s">
        <v>32385</v>
      </c>
      <c r="I294" s="2"/>
      <c r="J294" s="2" t="s">
        <v>32223</v>
      </c>
      <c r="K294" s="2" t="s">
        <v>32034</v>
      </c>
      <c r="L294" s="2"/>
      <c r="M294" s="2" t="s">
        <v>1566</v>
      </c>
      <c r="N294" s="2" t="s">
        <v>2058</v>
      </c>
      <c r="O294" s="2" t="s">
        <v>2153</v>
      </c>
      <c r="P294" s="2" t="s">
        <v>31331</v>
      </c>
      <c r="Q294" s="2" t="s">
        <v>18419</v>
      </c>
      <c r="R294" s="2" t="s">
        <v>2052</v>
      </c>
      <c r="S294" s="2"/>
      <c r="T294" s="2" t="s">
        <v>117</v>
      </c>
    </row>
    <row r="295" spans="1:20" ht="14.25" customHeight="1">
      <c r="A295" s="2" t="s">
        <v>32386</v>
      </c>
      <c r="B295" s="2" t="s">
        <v>4386</v>
      </c>
      <c r="C295" s="2" t="s">
        <v>32387</v>
      </c>
      <c r="D295" s="2" t="s">
        <v>520</v>
      </c>
      <c r="E295" s="2" t="s">
        <v>264</v>
      </c>
      <c r="F295" s="2" t="s">
        <v>2112</v>
      </c>
      <c r="G295" s="2" t="s">
        <v>2046</v>
      </c>
      <c r="H295" s="2" t="s">
        <v>32388</v>
      </c>
      <c r="I295" s="2"/>
      <c r="J295" s="2"/>
      <c r="K295" s="2"/>
      <c r="L295" s="2"/>
      <c r="M295" s="2" t="s">
        <v>1566</v>
      </c>
      <c r="N295" s="2" t="s">
        <v>2058</v>
      </c>
      <c r="O295" s="2" t="s">
        <v>2093</v>
      </c>
      <c r="P295" s="2" t="s">
        <v>4630</v>
      </c>
      <c r="Q295" s="2" t="s">
        <v>18419</v>
      </c>
      <c r="R295" s="2" t="s">
        <v>2067</v>
      </c>
      <c r="S295" s="2"/>
      <c r="T295" s="2" t="s">
        <v>519</v>
      </c>
    </row>
    <row r="296" spans="1:20" ht="14.25" customHeight="1">
      <c r="A296" s="2" t="s">
        <v>32389</v>
      </c>
      <c r="B296" s="2" t="s">
        <v>4386</v>
      </c>
      <c r="C296" s="2" t="s">
        <v>32390</v>
      </c>
      <c r="D296" s="2" t="s">
        <v>198</v>
      </c>
      <c r="E296" s="2" t="s">
        <v>96</v>
      </c>
      <c r="F296" s="2" t="s">
        <v>32391</v>
      </c>
      <c r="G296" s="2" t="s">
        <v>2046</v>
      </c>
      <c r="H296" s="2" t="s">
        <v>32392</v>
      </c>
      <c r="I296" s="2"/>
      <c r="J296" s="2"/>
      <c r="K296" s="2"/>
      <c r="L296" s="2"/>
      <c r="M296" s="2" t="s">
        <v>1566</v>
      </c>
      <c r="N296" s="2" t="s">
        <v>2058</v>
      </c>
      <c r="O296" s="2" t="s">
        <v>2120</v>
      </c>
      <c r="P296" s="2" t="s">
        <v>3055</v>
      </c>
      <c r="Q296" s="2" t="s">
        <v>18419</v>
      </c>
      <c r="R296" s="2" t="s">
        <v>2052</v>
      </c>
      <c r="S296" s="2"/>
      <c r="T296" s="2" t="s">
        <v>197</v>
      </c>
    </row>
    <row r="297" spans="1:20" ht="14.25" customHeight="1">
      <c r="A297" s="2" t="s">
        <v>32393</v>
      </c>
      <c r="B297" s="2" t="s">
        <v>4386</v>
      </c>
      <c r="C297" s="2" t="s">
        <v>23398</v>
      </c>
      <c r="D297" s="2" t="s">
        <v>94</v>
      </c>
      <c r="E297" s="2" t="s">
        <v>96</v>
      </c>
      <c r="F297" s="2" t="s">
        <v>32394</v>
      </c>
      <c r="G297" s="2" t="s">
        <v>2046</v>
      </c>
      <c r="H297" s="2" t="s">
        <v>32395</v>
      </c>
      <c r="I297" s="2"/>
      <c r="J297" s="2"/>
      <c r="K297" s="2"/>
      <c r="L297" s="2"/>
      <c r="M297" s="2" t="s">
        <v>1566</v>
      </c>
      <c r="N297" s="2" t="s">
        <v>2058</v>
      </c>
      <c r="O297" s="2" t="s">
        <v>2153</v>
      </c>
      <c r="P297" s="2" t="s">
        <v>3363</v>
      </c>
      <c r="Q297" s="2" t="s">
        <v>18419</v>
      </c>
      <c r="R297" s="2" t="s">
        <v>2052</v>
      </c>
      <c r="S297" s="2"/>
      <c r="T297" s="2" t="s">
        <v>93</v>
      </c>
    </row>
    <row r="298" spans="1:20" ht="14.25" customHeight="1">
      <c r="A298" s="2" t="s">
        <v>32396</v>
      </c>
      <c r="B298" s="2" t="s">
        <v>4386</v>
      </c>
      <c r="C298" s="2" t="s">
        <v>32397</v>
      </c>
      <c r="D298" s="2" t="s">
        <v>120</v>
      </c>
      <c r="E298" s="2" t="s">
        <v>96</v>
      </c>
      <c r="F298" s="2" t="s">
        <v>32398</v>
      </c>
      <c r="G298" s="2" t="s">
        <v>2046</v>
      </c>
      <c r="H298" s="2" t="s">
        <v>32399</v>
      </c>
      <c r="I298" s="2"/>
      <c r="J298" s="2"/>
      <c r="K298" s="2"/>
      <c r="L298" s="2"/>
      <c r="M298" s="2" t="s">
        <v>1566</v>
      </c>
      <c r="N298" s="2" t="s">
        <v>2058</v>
      </c>
      <c r="O298" s="2" t="s">
        <v>2153</v>
      </c>
      <c r="P298" s="2" t="s">
        <v>19455</v>
      </c>
      <c r="Q298" s="2" t="s">
        <v>18419</v>
      </c>
      <c r="R298" s="2" t="s">
        <v>2067</v>
      </c>
      <c r="S298" s="2"/>
      <c r="T298" s="2" t="s">
        <v>119</v>
      </c>
    </row>
    <row r="299" spans="1:20" ht="14.25" customHeight="1">
      <c r="A299" s="2" t="s">
        <v>32400</v>
      </c>
      <c r="B299" s="2" t="s">
        <v>4386</v>
      </c>
      <c r="C299" s="2" t="s">
        <v>27962</v>
      </c>
      <c r="D299" s="2" t="s">
        <v>292</v>
      </c>
      <c r="E299" s="2" t="s">
        <v>96</v>
      </c>
      <c r="F299" s="2" t="s">
        <v>2090</v>
      </c>
      <c r="G299" s="2" t="s">
        <v>2046</v>
      </c>
      <c r="H299" s="2" t="s">
        <v>32401</v>
      </c>
      <c r="I299" s="2"/>
      <c r="J299" s="2">
        <v>441865774892</v>
      </c>
      <c r="K299" s="2">
        <v>441865774892</v>
      </c>
      <c r="L299" s="2"/>
      <c r="M299" s="2" t="s">
        <v>1566</v>
      </c>
      <c r="N299" s="2" t="s">
        <v>2058</v>
      </c>
      <c r="O299" s="2" t="s">
        <v>2093</v>
      </c>
      <c r="P299" s="2" t="s">
        <v>32402</v>
      </c>
      <c r="Q299" s="2" t="s">
        <v>18419</v>
      </c>
      <c r="R299" s="2" t="s">
        <v>2067</v>
      </c>
      <c r="S299" s="2"/>
      <c r="T299" s="2" t="s">
        <v>291</v>
      </c>
    </row>
    <row r="300" spans="1:20" ht="14.25" customHeight="1">
      <c r="A300" s="2" t="s">
        <v>32403</v>
      </c>
      <c r="B300" s="2" t="s">
        <v>32404</v>
      </c>
      <c r="C300" s="2" t="s">
        <v>32405</v>
      </c>
      <c r="D300" s="2" t="s">
        <v>32406</v>
      </c>
      <c r="E300" s="2" t="s">
        <v>264</v>
      </c>
      <c r="F300" s="2" t="s">
        <v>32407</v>
      </c>
      <c r="G300" s="2" t="s">
        <v>18247</v>
      </c>
      <c r="H300" s="2" t="s">
        <v>32408</v>
      </c>
      <c r="I300" s="2"/>
      <c r="J300" s="2"/>
      <c r="K300" s="2"/>
      <c r="L300" s="2"/>
      <c r="M300" s="2" t="s">
        <v>60</v>
      </c>
      <c r="N300" s="2" t="s">
        <v>2058</v>
      </c>
      <c r="O300" s="2" t="s">
        <v>2491</v>
      </c>
      <c r="P300" s="2" t="s">
        <v>2609</v>
      </c>
      <c r="Q300" s="2" t="s">
        <v>18419</v>
      </c>
      <c r="R300" s="2" t="s">
        <v>2067</v>
      </c>
      <c r="S300" s="2"/>
      <c r="T300" s="2" t="s">
        <v>32409</v>
      </c>
    </row>
    <row r="301" spans="1:20" ht="14.25" customHeight="1">
      <c r="A301" s="2" t="s">
        <v>32410</v>
      </c>
      <c r="B301" s="2" t="s">
        <v>32411</v>
      </c>
      <c r="C301" s="2" t="s">
        <v>32412</v>
      </c>
      <c r="D301" s="2" t="s">
        <v>116</v>
      </c>
      <c r="E301" s="2" t="s">
        <v>96</v>
      </c>
      <c r="F301" s="2" t="s">
        <v>32413</v>
      </c>
      <c r="G301" s="2" t="s">
        <v>2046</v>
      </c>
      <c r="H301" s="2" t="s">
        <v>32414</v>
      </c>
      <c r="I301" s="2" t="s">
        <v>32415</v>
      </c>
      <c r="J301" s="2"/>
      <c r="K301" s="2"/>
      <c r="L301" s="2" t="s">
        <v>7567</v>
      </c>
      <c r="M301" s="2" t="s">
        <v>1566</v>
      </c>
      <c r="N301" s="2" t="s">
        <v>2058</v>
      </c>
      <c r="O301" s="2" t="s">
        <v>2093</v>
      </c>
      <c r="P301" s="2" t="s">
        <v>21912</v>
      </c>
      <c r="Q301" s="2" t="s">
        <v>18419</v>
      </c>
      <c r="R301" s="2" t="s">
        <v>2067</v>
      </c>
      <c r="S301" s="2"/>
      <c r="T301" s="2" t="s">
        <v>115</v>
      </c>
    </row>
    <row r="302" spans="1:20" ht="14.25" customHeight="1">
      <c r="A302" s="2" t="s">
        <v>32416</v>
      </c>
      <c r="B302" s="2" t="s">
        <v>4371</v>
      </c>
      <c r="C302" s="2" t="s">
        <v>4240</v>
      </c>
      <c r="D302" s="2" t="s">
        <v>198</v>
      </c>
      <c r="E302" s="2" t="s">
        <v>96</v>
      </c>
      <c r="F302" s="2" t="s">
        <v>32417</v>
      </c>
      <c r="G302" s="2" t="s">
        <v>2046</v>
      </c>
      <c r="H302" s="2" t="s">
        <v>32418</v>
      </c>
      <c r="I302" s="2"/>
      <c r="J302" s="2"/>
      <c r="K302" s="2"/>
      <c r="L302" s="2"/>
      <c r="M302" s="2" t="s">
        <v>1566</v>
      </c>
      <c r="N302" s="2" t="s">
        <v>2058</v>
      </c>
      <c r="O302" s="2" t="s">
        <v>2153</v>
      </c>
      <c r="P302" s="2" t="s">
        <v>3055</v>
      </c>
      <c r="Q302" s="2" t="s">
        <v>18419</v>
      </c>
      <c r="R302" s="2" t="s">
        <v>2052</v>
      </c>
      <c r="S302" s="2"/>
      <c r="T302" s="2" t="s">
        <v>197</v>
      </c>
    </row>
    <row r="303" spans="1:20" ht="14.25" customHeight="1">
      <c r="A303" s="2" t="s">
        <v>32419</v>
      </c>
      <c r="B303" s="2" t="s">
        <v>4371</v>
      </c>
      <c r="C303" s="2" t="s">
        <v>5055</v>
      </c>
      <c r="D303" s="2" t="s">
        <v>104</v>
      </c>
      <c r="E303" s="2" t="s">
        <v>96</v>
      </c>
      <c r="F303" s="2" t="s">
        <v>32420</v>
      </c>
      <c r="G303" s="2" t="s">
        <v>2046</v>
      </c>
      <c r="H303" s="2" t="s">
        <v>32421</v>
      </c>
      <c r="I303" s="2"/>
      <c r="J303" s="2"/>
      <c r="K303" s="2"/>
      <c r="L303" s="2"/>
      <c r="M303" s="2" t="s">
        <v>1566</v>
      </c>
      <c r="N303" s="2" t="s">
        <v>2048</v>
      </c>
      <c r="O303" s="2" t="s">
        <v>2179</v>
      </c>
      <c r="P303" s="2" t="s">
        <v>31362</v>
      </c>
      <c r="Q303" s="2" t="s">
        <v>18419</v>
      </c>
      <c r="R303" s="2" t="s">
        <v>2052</v>
      </c>
      <c r="S303" s="2"/>
      <c r="T303" s="2" t="s">
        <v>103</v>
      </c>
    </row>
    <row r="304" spans="1:20" ht="14.25" customHeight="1">
      <c r="A304" s="2" t="s">
        <v>32422</v>
      </c>
      <c r="B304" s="2" t="s">
        <v>4371</v>
      </c>
      <c r="C304" s="2" t="s">
        <v>9643</v>
      </c>
      <c r="D304" s="2" t="s">
        <v>158</v>
      </c>
      <c r="E304" s="2" t="s">
        <v>96</v>
      </c>
      <c r="F304" s="2" t="s">
        <v>32423</v>
      </c>
      <c r="G304" s="2" t="s">
        <v>2046</v>
      </c>
      <c r="H304" s="2" t="s">
        <v>32424</v>
      </c>
      <c r="I304" s="2"/>
      <c r="J304" s="2"/>
      <c r="K304" s="2"/>
      <c r="L304" s="2"/>
      <c r="M304" s="2" t="s">
        <v>1566</v>
      </c>
      <c r="N304" s="2" t="s">
        <v>2058</v>
      </c>
      <c r="O304" s="2" t="s">
        <v>2153</v>
      </c>
      <c r="P304" s="2" t="s">
        <v>3055</v>
      </c>
      <c r="Q304" s="2" t="s">
        <v>18419</v>
      </c>
      <c r="R304" s="2" t="s">
        <v>2052</v>
      </c>
      <c r="S304" s="2"/>
      <c r="T304" s="2" t="s">
        <v>157</v>
      </c>
    </row>
    <row r="305" spans="1:20" ht="14.25" customHeight="1">
      <c r="A305" s="2" t="s">
        <v>32425</v>
      </c>
      <c r="B305" s="2" t="s">
        <v>4371</v>
      </c>
      <c r="C305" s="2" t="s">
        <v>5916</v>
      </c>
      <c r="D305" s="2" t="s">
        <v>656</v>
      </c>
      <c r="E305" s="2" t="s">
        <v>264</v>
      </c>
      <c r="F305" s="2" t="s">
        <v>32426</v>
      </c>
      <c r="G305" s="2" t="s">
        <v>2046</v>
      </c>
      <c r="H305" s="2" t="s">
        <v>32427</v>
      </c>
      <c r="I305" s="2"/>
      <c r="J305" s="2"/>
      <c r="K305" s="2"/>
      <c r="L305" s="2"/>
      <c r="M305" s="2" t="s">
        <v>60</v>
      </c>
      <c r="N305" s="2" t="s">
        <v>2058</v>
      </c>
      <c r="O305" s="2" t="s">
        <v>2186</v>
      </c>
      <c r="P305" s="2" t="s">
        <v>2323</v>
      </c>
      <c r="Q305" s="2" t="s">
        <v>18419</v>
      </c>
      <c r="R305" s="2" t="s">
        <v>2052</v>
      </c>
      <c r="S305" s="2"/>
      <c r="T305" s="2" t="s">
        <v>655</v>
      </c>
    </row>
    <row r="306" spans="1:20" ht="14.25" customHeight="1">
      <c r="A306" s="2" t="s">
        <v>32428</v>
      </c>
      <c r="B306" s="2" t="s">
        <v>4371</v>
      </c>
      <c r="C306" s="2" t="s">
        <v>32429</v>
      </c>
      <c r="D306" s="2" t="s">
        <v>120</v>
      </c>
      <c r="E306" s="2" t="s">
        <v>96</v>
      </c>
      <c r="F306" s="2" t="s">
        <v>7861</v>
      </c>
      <c r="G306" s="2" t="s">
        <v>2046</v>
      </c>
      <c r="H306" s="2" t="s">
        <v>32430</v>
      </c>
      <c r="I306" s="2"/>
      <c r="J306" s="2"/>
      <c r="K306" s="2" t="s">
        <v>32034</v>
      </c>
      <c r="L306" s="2"/>
      <c r="M306" s="2" t="s">
        <v>1566</v>
      </c>
      <c r="N306" s="2" t="s">
        <v>2048</v>
      </c>
      <c r="O306" s="2" t="s">
        <v>2179</v>
      </c>
      <c r="P306" s="2" t="s">
        <v>19455</v>
      </c>
      <c r="Q306" s="2" t="s">
        <v>18419</v>
      </c>
      <c r="R306" s="2" t="s">
        <v>2052</v>
      </c>
      <c r="S306" s="2"/>
      <c r="T306" s="2" t="s">
        <v>119</v>
      </c>
    </row>
    <row r="307" spans="1:20" ht="14.25" customHeight="1">
      <c r="A307" s="2" t="s">
        <v>32431</v>
      </c>
      <c r="B307" s="2" t="s">
        <v>4371</v>
      </c>
      <c r="C307" s="2" t="s">
        <v>22789</v>
      </c>
      <c r="D307" s="2" t="s">
        <v>234</v>
      </c>
      <c r="E307" s="2" t="s">
        <v>96</v>
      </c>
      <c r="F307" s="2" t="s">
        <v>32432</v>
      </c>
      <c r="G307" s="2" t="s">
        <v>2046</v>
      </c>
      <c r="H307" s="2" t="s">
        <v>32433</v>
      </c>
      <c r="I307" s="2"/>
      <c r="J307" s="2"/>
      <c r="K307" s="2"/>
      <c r="L307" s="2"/>
      <c r="M307" s="2" t="s">
        <v>1566</v>
      </c>
      <c r="N307" s="2" t="s">
        <v>2048</v>
      </c>
      <c r="O307" s="2" t="s">
        <v>2179</v>
      </c>
      <c r="P307" s="2" t="s">
        <v>3969</v>
      </c>
      <c r="Q307" s="2" t="s">
        <v>18419</v>
      </c>
      <c r="R307" s="2" t="s">
        <v>2052</v>
      </c>
      <c r="S307" s="2"/>
      <c r="T307" s="2" t="s">
        <v>233</v>
      </c>
    </row>
    <row r="308" spans="1:20" ht="14.25" customHeight="1">
      <c r="A308" s="2" t="s">
        <v>32434</v>
      </c>
      <c r="B308" s="2" t="s">
        <v>4371</v>
      </c>
      <c r="C308" s="2" t="s">
        <v>32435</v>
      </c>
      <c r="D308" s="2" t="s">
        <v>178</v>
      </c>
      <c r="E308" s="2" t="s">
        <v>96</v>
      </c>
      <c r="F308" s="2" t="s">
        <v>26294</v>
      </c>
      <c r="G308" s="2" t="s">
        <v>2046</v>
      </c>
      <c r="H308" s="2" t="s">
        <v>32436</v>
      </c>
      <c r="I308" s="2"/>
      <c r="J308" s="2"/>
      <c r="K308" s="2"/>
      <c r="L308" s="2"/>
      <c r="M308" s="2" t="s">
        <v>1566</v>
      </c>
      <c r="N308" s="2" t="s">
        <v>2048</v>
      </c>
      <c r="O308" s="2" t="s">
        <v>2179</v>
      </c>
      <c r="P308" s="2" t="s">
        <v>4902</v>
      </c>
      <c r="Q308" s="2" t="s">
        <v>18419</v>
      </c>
      <c r="R308" s="2" t="s">
        <v>2052</v>
      </c>
      <c r="S308" s="2"/>
      <c r="T308" s="2" t="s">
        <v>177</v>
      </c>
    </row>
    <row r="309" spans="1:20" ht="14.25" customHeight="1">
      <c r="A309" s="2" t="s">
        <v>32437</v>
      </c>
      <c r="B309" s="2" t="s">
        <v>4371</v>
      </c>
      <c r="C309" s="2" t="s">
        <v>32438</v>
      </c>
      <c r="D309" s="2" t="s">
        <v>365</v>
      </c>
      <c r="E309" s="2" t="s">
        <v>96</v>
      </c>
      <c r="F309" s="2" t="s">
        <v>18271</v>
      </c>
      <c r="G309" s="2" t="s">
        <v>2046</v>
      </c>
      <c r="H309" s="2" t="s">
        <v>32439</v>
      </c>
      <c r="I309" s="2"/>
      <c r="J309" s="2"/>
      <c r="K309" s="2"/>
      <c r="L309" s="2"/>
      <c r="M309" s="2" t="s">
        <v>1566</v>
      </c>
      <c r="N309" s="2" t="s">
        <v>2058</v>
      </c>
      <c r="O309" s="2" t="s">
        <v>2153</v>
      </c>
      <c r="P309" s="2" t="s">
        <v>32440</v>
      </c>
      <c r="Q309" s="2" t="s">
        <v>18419</v>
      </c>
      <c r="R309" s="2" t="s">
        <v>2052</v>
      </c>
      <c r="S309" s="2"/>
      <c r="T309" s="2" t="s">
        <v>364</v>
      </c>
    </row>
    <row r="310" spans="1:20" ht="14.25" customHeight="1">
      <c r="A310" s="2" t="s">
        <v>32441</v>
      </c>
      <c r="B310" s="2" t="s">
        <v>4346</v>
      </c>
      <c r="C310" s="2" t="s">
        <v>4320</v>
      </c>
      <c r="D310" s="2" t="s">
        <v>136</v>
      </c>
      <c r="E310" s="2" t="s">
        <v>96</v>
      </c>
      <c r="F310" s="2" t="s">
        <v>32442</v>
      </c>
      <c r="G310" s="2" t="s">
        <v>2046</v>
      </c>
      <c r="H310" s="2" t="s">
        <v>32443</v>
      </c>
      <c r="I310" s="2"/>
      <c r="J310" s="2"/>
      <c r="K310" s="2"/>
      <c r="L310" s="2"/>
      <c r="M310" s="2" t="s">
        <v>1566</v>
      </c>
      <c r="N310" s="2" t="s">
        <v>2058</v>
      </c>
      <c r="O310" s="2" t="s">
        <v>2145</v>
      </c>
      <c r="P310" s="2" t="s">
        <v>3055</v>
      </c>
      <c r="Q310" s="2" t="s">
        <v>18419</v>
      </c>
      <c r="R310" s="2" t="s">
        <v>2067</v>
      </c>
      <c r="S310" s="2"/>
      <c r="T310" s="2" t="s">
        <v>135</v>
      </c>
    </row>
    <row r="311" spans="1:20" ht="14.25" customHeight="1">
      <c r="A311" s="2" t="s">
        <v>32444</v>
      </c>
      <c r="B311" s="2" t="s">
        <v>4346</v>
      </c>
      <c r="C311" s="2" t="s">
        <v>32445</v>
      </c>
      <c r="D311" s="2" t="s">
        <v>110</v>
      </c>
      <c r="E311" s="2" t="s">
        <v>96</v>
      </c>
      <c r="F311" s="2" t="s">
        <v>32446</v>
      </c>
      <c r="G311" s="2" t="s">
        <v>2046</v>
      </c>
      <c r="H311" s="2" t="s">
        <v>32447</v>
      </c>
      <c r="I311" s="2"/>
      <c r="J311" s="2"/>
      <c r="K311" s="2"/>
      <c r="L311" s="2"/>
      <c r="M311" s="2" t="s">
        <v>1566</v>
      </c>
      <c r="N311" s="2" t="s">
        <v>2058</v>
      </c>
      <c r="O311" s="2" t="s">
        <v>2153</v>
      </c>
      <c r="P311" s="2" t="s">
        <v>3847</v>
      </c>
      <c r="Q311" s="2" t="s">
        <v>18419</v>
      </c>
      <c r="R311" s="2" t="s">
        <v>2052</v>
      </c>
      <c r="S311" s="2"/>
      <c r="T311" s="2" t="s">
        <v>109</v>
      </c>
    </row>
    <row r="312" spans="1:20" ht="14.25" customHeight="1">
      <c r="A312" s="2" t="s">
        <v>32448</v>
      </c>
      <c r="B312" s="2" t="s">
        <v>4346</v>
      </c>
      <c r="C312" s="2" t="s">
        <v>32449</v>
      </c>
      <c r="D312" s="2" t="s">
        <v>672</v>
      </c>
      <c r="E312" s="2" t="s">
        <v>264</v>
      </c>
      <c r="F312" s="2" t="s">
        <v>32450</v>
      </c>
      <c r="G312" s="2" t="s">
        <v>2046</v>
      </c>
      <c r="H312" s="2" t="s">
        <v>32451</v>
      </c>
      <c r="I312" s="2"/>
      <c r="J312" s="2" t="s">
        <v>32296</v>
      </c>
      <c r="K312" s="2"/>
      <c r="L312" s="2"/>
      <c r="M312" s="2" t="s">
        <v>1566</v>
      </c>
      <c r="N312" s="2" t="s">
        <v>2048</v>
      </c>
      <c r="O312" s="2" t="s">
        <v>2199</v>
      </c>
      <c r="P312" s="2" t="s">
        <v>4570</v>
      </c>
      <c r="Q312" s="2" t="s">
        <v>18419</v>
      </c>
      <c r="R312" s="2" t="s">
        <v>2067</v>
      </c>
      <c r="S312" s="2"/>
      <c r="T312" s="2" t="s">
        <v>671</v>
      </c>
    </row>
    <row r="313" spans="1:20" ht="14.25" customHeight="1">
      <c r="A313" s="2" t="s">
        <v>32452</v>
      </c>
      <c r="B313" s="2" t="s">
        <v>4346</v>
      </c>
      <c r="C313" s="2" t="s">
        <v>20308</v>
      </c>
      <c r="D313" s="2" t="s">
        <v>190</v>
      </c>
      <c r="E313" s="2" t="s">
        <v>96</v>
      </c>
      <c r="F313" s="2" t="s">
        <v>3606</v>
      </c>
      <c r="G313" s="2" t="s">
        <v>2046</v>
      </c>
      <c r="H313" s="2" t="s">
        <v>32453</v>
      </c>
      <c r="I313" s="2"/>
      <c r="J313" s="2"/>
      <c r="K313" s="2"/>
      <c r="L313" s="2"/>
      <c r="M313" s="2" t="s">
        <v>1566</v>
      </c>
      <c r="N313" s="2" t="s">
        <v>2058</v>
      </c>
      <c r="O313" s="2" t="s">
        <v>2145</v>
      </c>
      <c r="P313" s="2" t="s">
        <v>19455</v>
      </c>
      <c r="Q313" s="2" t="s">
        <v>18419</v>
      </c>
      <c r="R313" s="2" t="s">
        <v>2052</v>
      </c>
      <c r="S313" s="2"/>
      <c r="T313" s="2" t="s">
        <v>189</v>
      </c>
    </row>
    <row r="314" spans="1:20" ht="14.25" customHeight="1">
      <c r="A314" s="2" t="s">
        <v>32454</v>
      </c>
      <c r="B314" s="2" t="s">
        <v>4346</v>
      </c>
      <c r="C314" s="2" t="s">
        <v>8348</v>
      </c>
      <c r="D314" s="2" t="s">
        <v>178</v>
      </c>
      <c r="E314" s="2" t="s">
        <v>96</v>
      </c>
      <c r="F314" s="2" t="s">
        <v>2560</v>
      </c>
      <c r="G314" s="2" t="s">
        <v>2046</v>
      </c>
      <c r="H314" s="2" t="s">
        <v>32455</v>
      </c>
      <c r="I314" s="2"/>
      <c r="J314" s="2"/>
      <c r="K314" s="2"/>
      <c r="L314" s="2"/>
      <c r="M314" s="2" t="s">
        <v>1566</v>
      </c>
      <c r="N314" s="2" t="s">
        <v>2058</v>
      </c>
      <c r="O314" s="2" t="s">
        <v>2672</v>
      </c>
      <c r="P314" s="2" t="s">
        <v>20230</v>
      </c>
      <c r="Q314" s="2" t="s">
        <v>18419</v>
      </c>
      <c r="R314" s="2" t="s">
        <v>2052</v>
      </c>
      <c r="S314" s="2"/>
      <c r="T314" s="2" t="s">
        <v>177</v>
      </c>
    </row>
    <row r="315" spans="1:20" ht="14.25" customHeight="1">
      <c r="A315" s="2" t="s">
        <v>32456</v>
      </c>
      <c r="B315" s="2" t="s">
        <v>4346</v>
      </c>
      <c r="C315" s="2" t="s">
        <v>17226</v>
      </c>
      <c r="D315" s="2" t="s">
        <v>118</v>
      </c>
      <c r="E315" s="2" t="s">
        <v>96</v>
      </c>
      <c r="F315" s="2" t="s">
        <v>32457</v>
      </c>
      <c r="G315" s="2" t="s">
        <v>2046</v>
      </c>
      <c r="H315" s="2" t="s">
        <v>32458</v>
      </c>
      <c r="I315" s="2"/>
      <c r="J315" s="2"/>
      <c r="K315" s="2"/>
      <c r="L315" s="2"/>
      <c r="M315" s="2" t="s">
        <v>1566</v>
      </c>
      <c r="N315" s="2" t="s">
        <v>2058</v>
      </c>
      <c r="O315" s="2" t="s">
        <v>2153</v>
      </c>
      <c r="P315" s="2" t="s">
        <v>31331</v>
      </c>
      <c r="Q315" s="2" t="s">
        <v>18419</v>
      </c>
      <c r="R315" s="2" t="s">
        <v>2052</v>
      </c>
      <c r="S315" s="2"/>
      <c r="T315" s="2" t="s">
        <v>117</v>
      </c>
    </row>
    <row r="316" spans="1:20" ht="14.25" customHeight="1">
      <c r="A316" s="2" t="s">
        <v>32459</v>
      </c>
      <c r="B316" s="2" t="s">
        <v>4346</v>
      </c>
      <c r="C316" s="2" t="s">
        <v>6735</v>
      </c>
      <c r="D316" s="2" t="s">
        <v>118</v>
      </c>
      <c r="E316" s="2" t="s">
        <v>96</v>
      </c>
      <c r="F316" s="2" t="s">
        <v>32460</v>
      </c>
      <c r="G316" s="2" t="s">
        <v>2046</v>
      </c>
      <c r="H316" s="2" t="s">
        <v>32461</v>
      </c>
      <c r="I316" s="2"/>
      <c r="J316" s="2"/>
      <c r="K316" s="2" t="s">
        <v>21521</v>
      </c>
      <c r="L316" s="2"/>
      <c r="M316" s="2" t="s">
        <v>1566</v>
      </c>
      <c r="N316" s="2" t="s">
        <v>2058</v>
      </c>
      <c r="O316" s="2" t="s">
        <v>2153</v>
      </c>
      <c r="P316" s="2" t="s">
        <v>31331</v>
      </c>
      <c r="Q316" s="2" t="s">
        <v>18419</v>
      </c>
      <c r="R316" s="2" t="s">
        <v>2052</v>
      </c>
      <c r="S316" s="2"/>
      <c r="T316" s="2" t="s">
        <v>117</v>
      </c>
    </row>
    <row r="317" spans="1:20" ht="14.25" customHeight="1">
      <c r="A317" s="2" t="s">
        <v>32462</v>
      </c>
      <c r="B317" s="2" t="s">
        <v>4346</v>
      </c>
      <c r="C317" s="2" t="s">
        <v>32463</v>
      </c>
      <c r="D317" s="2" t="s">
        <v>136</v>
      </c>
      <c r="E317" s="2" t="s">
        <v>96</v>
      </c>
      <c r="F317" s="2" t="s">
        <v>25673</v>
      </c>
      <c r="G317" s="2" t="s">
        <v>2046</v>
      </c>
      <c r="H317" s="2" t="s">
        <v>32464</v>
      </c>
      <c r="I317" s="2"/>
      <c r="J317" s="2"/>
      <c r="K317" s="2"/>
      <c r="L317" s="2"/>
      <c r="M317" s="2" t="s">
        <v>1566</v>
      </c>
      <c r="N317" s="2" t="s">
        <v>2058</v>
      </c>
      <c r="O317" s="2" t="s">
        <v>2059</v>
      </c>
      <c r="P317" s="2" t="s">
        <v>21649</v>
      </c>
      <c r="Q317" s="2" t="s">
        <v>18419</v>
      </c>
      <c r="R317" s="2" t="s">
        <v>2052</v>
      </c>
      <c r="S317" s="2"/>
      <c r="T317" s="2" t="s">
        <v>135</v>
      </c>
    </row>
    <row r="318" spans="1:20" ht="14.25" customHeight="1">
      <c r="A318" s="2" t="s">
        <v>32465</v>
      </c>
      <c r="B318" s="2" t="s">
        <v>4346</v>
      </c>
      <c r="C318" s="2" t="s">
        <v>32466</v>
      </c>
      <c r="D318" s="2" t="s">
        <v>355</v>
      </c>
      <c r="E318" s="2" t="s">
        <v>96</v>
      </c>
      <c r="F318" s="2" t="s">
        <v>32467</v>
      </c>
      <c r="G318" s="2" t="s">
        <v>2046</v>
      </c>
      <c r="H318" s="2" t="s">
        <v>32468</v>
      </c>
      <c r="I318" s="2" t="s">
        <v>32469</v>
      </c>
      <c r="J318" s="2"/>
      <c r="K318" s="2"/>
      <c r="L318" s="2" t="s">
        <v>31664</v>
      </c>
      <c r="M318" s="2" t="s">
        <v>1566</v>
      </c>
      <c r="N318" s="2" t="s">
        <v>2058</v>
      </c>
      <c r="O318" s="2" t="s">
        <v>2078</v>
      </c>
      <c r="P318" s="2" t="s">
        <v>32470</v>
      </c>
      <c r="Q318" s="2" t="s">
        <v>18419</v>
      </c>
      <c r="R318" s="2" t="s">
        <v>2067</v>
      </c>
      <c r="S318" s="2"/>
      <c r="T318" s="2" t="s">
        <v>354</v>
      </c>
    </row>
    <row r="319" spans="1:20" ht="14.25" customHeight="1">
      <c r="A319" s="2" t="s">
        <v>32471</v>
      </c>
      <c r="B319" s="2" t="s">
        <v>4346</v>
      </c>
      <c r="C319" s="2" t="s">
        <v>29832</v>
      </c>
      <c r="D319" s="2" t="s">
        <v>116</v>
      </c>
      <c r="E319" s="2" t="s">
        <v>96</v>
      </c>
      <c r="F319" s="2" t="s">
        <v>4810</v>
      </c>
      <c r="G319" s="2" t="s">
        <v>2046</v>
      </c>
      <c r="H319" s="2" t="s">
        <v>32472</v>
      </c>
      <c r="I319" s="2"/>
      <c r="J319" s="2"/>
      <c r="K319" s="2"/>
      <c r="L319" s="2"/>
      <c r="M319" s="2" t="s">
        <v>1566</v>
      </c>
      <c r="N319" s="2" t="s">
        <v>2058</v>
      </c>
      <c r="O319" s="2" t="s">
        <v>2153</v>
      </c>
      <c r="P319" s="2" t="s">
        <v>31526</v>
      </c>
      <c r="Q319" s="2" t="s">
        <v>18419</v>
      </c>
      <c r="R319" s="2" t="s">
        <v>2052</v>
      </c>
      <c r="S319" s="2"/>
      <c r="T319" s="2" t="s">
        <v>115</v>
      </c>
    </row>
    <row r="320" spans="1:20" ht="14.25" customHeight="1">
      <c r="A320" s="2" t="s">
        <v>32473</v>
      </c>
      <c r="B320" s="2" t="s">
        <v>4346</v>
      </c>
      <c r="C320" s="2" t="s">
        <v>32474</v>
      </c>
      <c r="D320" s="2" t="s">
        <v>220</v>
      </c>
      <c r="E320" s="2" t="s">
        <v>96</v>
      </c>
      <c r="F320" s="2" t="s">
        <v>32475</v>
      </c>
      <c r="G320" s="2" t="s">
        <v>2046</v>
      </c>
      <c r="H320" s="2" t="s">
        <v>32476</v>
      </c>
      <c r="I320" s="2"/>
      <c r="J320" s="2"/>
      <c r="K320" s="2" t="s">
        <v>32034</v>
      </c>
      <c r="L320" s="2"/>
      <c r="M320" s="2" t="s">
        <v>1566</v>
      </c>
      <c r="N320" s="2" t="s">
        <v>2048</v>
      </c>
      <c r="O320" s="2" t="s">
        <v>2179</v>
      </c>
      <c r="P320" s="2" t="s">
        <v>32477</v>
      </c>
      <c r="Q320" s="2" t="s">
        <v>18419</v>
      </c>
      <c r="R320" s="2" t="s">
        <v>2052</v>
      </c>
      <c r="S320" s="2"/>
      <c r="T320" s="2" t="s">
        <v>219</v>
      </c>
    </row>
    <row r="321" spans="1:20" ht="14.25" customHeight="1">
      <c r="A321" s="2" t="s">
        <v>32478</v>
      </c>
      <c r="B321" s="2" t="s">
        <v>4386</v>
      </c>
      <c r="C321" s="2" t="s">
        <v>32479</v>
      </c>
      <c r="D321" s="2" t="s">
        <v>110</v>
      </c>
      <c r="E321" s="2" t="s">
        <v>96</v>
      </c>
      <c r="F321" s="2" t="s">
        <v>4664</v>
      </c>
      <c r="G321" s="2" t="s">
        <v>2046</v>
      </c>
      <c r="H321" s="2" t="s">
        <v>32480</v>
      </c>
      <c r="I321" s="2"/>
      <c r="J321" s="2"/>
      <c r="K321" s="2"/>
      <c r="L321" s="2"/>
      <c r="M321" s="2" t="s">
        <v>1566</v>
      </c>
      <c r="N321" s="2" t="s">
        <v>2058</v>
      </c>
      <c r="O321" s="2" t="s">
        <v>2153</v>
      </c>
      <c r="P321" s="2" t="s">
        <v>3465</v>
      </c>
      <c r="Q321" s="2" t="s">
        <v>18419</v>
      </c>
      <c r="R321" s="2" t="s">
        <v>2052</v>
      </c>
      <c r="S321" s="2"/>
      <c r="T321" s="2" t="s">
        <v>109</v>
      </c>
    </row>
    <row r="322" spans="1:20" ht="14.25" customHeight="1">
      <c r="A322" s="2" t="s">
        <v>32481</v>
      </c>
      <c r="B322" s="2" t="s">
        <v>10873</v>
      </c>
      <c r="C322" s="2" t="s">
        <v>14174</v>
      </c>
      <c r="D322" s="2" t="s">
        <v>178</v>
      </c>
      <c r="E322" s="2" t="s">
        <v>96</v>
      </c>
      <c r="F322" s="2" t="s">
        <v>3223</v>
      </c>
      <c r="G322" s="2" t="s">
        <v>2046</v>
      </c>
      <c r="H322" s="2" t="s">
        <v>32482</v>
      </c>
      <c r="I322" s="2"/>
      <c r="J322" s="2"/>
      <c r="K322" s="2"/>
      <c r="L322" s="2"/>
      <c r="M322" s="2" t="s">
        <v>59</v>
      </c>
      <c r="N322" s="2" t="s">
        <v>2058</v>
      </c>
      <c r="O322" s="2" t="s">
        <v>3226</v>
      </c>
      <c r="P322" s="2" t="s">
        <v>2398</v>
      </c>
      <c r="Q322" s="2" t="s">
        <v>18419</v>
      </c>
      <c r="R322" s="2" t="s">
        <v>2067</v>
      </c>
      <c r="S322" s="2"/>
      <c r="T322" s="2" t="s">
        <v>177</v>
      </c>
    </row>
    <row r="323" spans="1:20" ht="14.25" customHeight="1">
      <c r="A323" s="2" t="s">
        <v>32483</v>
      </c>
      <c r="B323" s="2" t="s">
        <v>7441</v>
      </c>
      <c r="C323" s="2" t="s">
        <v>32484</v>
      </c>
      <c r="D323" s="2" t="s">
        <v>102</v>
      </c>
      <c r="E323" s="2" t="s">
        <v>96</v>
      </c>
      <c r="F323" s="2" t="s">
        <v>32485</v>
      </c>
      <c r="G323" s="2" t="s">
        <v>2046</v>
      </c>
      <c r="H323" s="2" t="s">
        <v>32486</v>
      </c>
      <c r="I323" s="2"/>
      <c r="J323" s="2"/>
      <c r="K323" s="2"/>
      <c r="L323" s="2"/>
      <c r="M323" s="2" t="s">
        <v>1566</v>
      </c>
      <c r="N323" s="2" t="s">
        <v>2048</v>
      </c>
      <c r="O323" s="2" t="s">
        <v>2179</v>
      </c>
      <c r="P323" s="2" t="s">
        <v>19455</v>
      </c>
      <c r="Q323" s="2" t="s">
        <v>18419</v>
      </c>
      <c r="R323" s="2" t="s">
        <v>2052</v>
      </c>
      <c r="S323" s="2"/>
      <c r="T323" s="2" t="s">
        <v>101</v>
      </c>
    </row>
    <row r="324" spans="1:20" ht="14.25" customHeight="1">
      <c r="A324" s="2" t="s">
        <v>32487</v>
      </c>
      <c r="B324" s="2" t="s">
        <v>4335</v>
      </c>
      <c r="C324" s="2" t="s">
        <v>32488</v>
      </c>
      <c r="D324" s="2" t="s">
        <v>120</v>
      </c>
      <c r="E324" s="2" t="s">
        <v>96</v>
      </c>
      <c r="F324" s="2" t="s">
        <v>32489</v>
      </c>
      <c r="G324" s="2" t="s">
        <v>2046</v>
      </c>
      <c r="H324" s="2" t="s">
        <v>32490</v>
      </c>
      <c r="I324" s="2"/>
      <c r="J324" s="2"/>
      <c r="K324" s="2"/>
      <c r="L324" s="2"/>
      <c r="M324" s="2" t="s">
        <v>1566</v>
      </c>
      <c r="N324" s="2" t="s">
        <v>2058</v>
      </c>
      <c r="O324" s="2" t="s">
        <v>2132</v>
      </c>
      <c r="P324" s="2" t="s">
        <v>19455</v>
      </c>
      <c r="Q324" s="2" t="s">
        <v>18419</v>
      </c>
      <c r="R324" s="2" t="s">
        <v>2052</v>
      </c>
      <c r="S324" s="2"/>
      <c r="T324" s="2" t="s">
        <v>119</v>
      </c>
    </row>
    <row r="325" spans="1:20" ht="14.25" customHeight="1">
      <c r="A325" s="2" t="s">
        <v>32491</v>
      </c>
      <c r="B325" s="2" t="s">
        <v>32492</v>
      </c>
      <c r="C325" s="2" t="s">
        <v>32493</v>
      </c>
      <c r="D325" s="2" t="s">
        <v>474</v>
      </c>
      <c r="E325" s="2" t="s">
        <v>264</v>
      </c>
      <c r="F325" s="2" t="s">
        <v>32494</v>
      </c>
      <c r="G325" s="2" t="s">
        <v>2046</v>
      </c>
      <c r="H325" s="2" t="s">
        <v>32495</v>
      </c>
      <c r="I325" s="2"/>
      <c r="J325" s="2"/>
      <c r="K325" s="2"/>
      <c r="L325" s="2"/>
      <c r="M325" s="2" t="s">
        <v>1566</v>
      </c>
      <c r="N325" s="2" t="s">
        <v>2048</v>
      </c>
      <c r="O325" s="2" t="s">
        <v>2179</v>
      </c>
      <c r="P325" s="2" t="s">
        <v>24195</v>
      </c>
      <c r="Q325" s="2" t="s">
        <v>18419</v>
      </c>
      <c r="R325" s="2" t="s">
        <v>2067</v>
      </c>
      <c r="S325" s="2"/>
      <c r="T325" s="2" t="s">
        <v>473</v>
      </c>
    </row>
    <row r="326" spans="1:20" ht="14.25" customHeight="1">
      <c r="A326" s="2" t="s">
        <v>32496</v>
      </c>
      <c r="B326" s="2" t="s">
        <v>15813</v>
      </c>
      <c r="C326" s="2" t="s">
        <v>32497</v>
      </c>
      <c r="D326" s="2" t="s">
        <v>280</v>
      </c>
      <c r="E326" s="2" t="s">
        <v>96</v>
      </c>
      <c r="F326" s="2" t="s">
        <v>32498</v>
      </c>
      <c r="G326" s="2" t="s">
        <v>2046</v>
      </c>
      <c r="H326" s="2" t="s">
        <v>32499</v>
      </c>
      <c r="I326" s="2" t="s">
        <v>32346</v>
      </c>
      <c r="J326" s="2"/>
      <c r="K326" s="2"/>
      <c r="L326" s="2" t="s">
        <v>31841</v>
      </c>
      <c r="M326" s="2" t="s">
        <v>1566</v>
      </c>
      <c r="N326" s="2" t="s">
        <v>2058</v>
      </c>
      <c r="O326" s="2" t="s">
        <v>2078</v>
      </c>
      <c r="P326" s="2" t="s">
        <v>31331</v>
      </c>
      <c r="Q326" s="2" t="s">
        <v>18419</v>
      </c>
      <c r="R326" s="2" t="s">
        <v>2067</v>
      </c>
      <c r="S326" s="2"/>
      <c r="T326" s="2" t="s">
        <v>279</v>
      </c>
    </row>
    <row r="327" spans="1:20" ht="14.25" customHeight="1">
      <c r="A327" s="2" t="s">
        <v>32500</v>
      </c>
      <c r="B327" s="2" t="s">
        <v>32501</v>
      </c>
      <c r="C327" s="2" t="s">
        <v>32502</v>
      </c>
      <c r="D327" s="2" t="s">
        <v>136</v>
      </c>
      <c r="E327" s="2" t="s">
        <v>96</v>
      </c>
      <c r="F327" s="2" t="s">
        <v>4810</v>
      </c>
      <c r="G327" s="2" t="s">
        <v>2046</v>
      </c>
      <c r="H327" s="2" t="s">
        <v>32503</v>
      </c>
      <c r="I327" s="2"/>
      <c r="J327" s="2"/>
      <c r="K327" s="2"/>
      <c r="L327" s="2"/>
      <c r="M327" s="2" t="s">
        <v>1566</v>
      </c>
      <c r="N327" s="2" t="s">
        <v>2058</v>
      </c>
      <c r="O327" s="2" t="s">
        <v>2153</v>
      </c>
      <c r="P327" s="2" t="s">
        <v>3055</v>
      </c>
      <c r="Q327" s="2" t="s">
        <v>18419</v>
      </c>
      <c r="R327" s="2" t="s">
        <v>2052</v>
      </c>
      <c r="S327" s="2"/>
      <c r="T327" s="2" t="s">
        <v>135</v>
      </c>
    </row>
    <row r="328" spans="1:20" ht="14.25" customHeight="1">
      <c r="A328" s="2" t="s">
        <v>32504</v>
      </c>
      <c r="B328" s="2" t="s">
        <v>32505</v>
      </c>
      <c r="C328" s="2" t="s">
        <v>2459</v>
      </c>
      <c r="D328" s="2" t="s">
        <v>31384</v>
      </c>
      <c r="E328" s="2" t="s">
        <v>264</v>
      </c>
      <c r="F328" s="2" t="s">
        <v>22466</v>
      </c>
      <c r="G328" s="2" t="s">
        <v>2046</v>
      </c>
      <c r="H328" s="2" t="s">
        <v>32506</v>
      </c>
      <c r="I328" s="2"/>
      <c r="J328" s="2"/>
      <c r="K328" s="2"/>
      <c r="L328" s="2"/>
      <c r="M328" s="2" t="s">
        <v>1566</v>
      </c>
      <c r="N328" s="2" t="s">
        <v>2058</v>
      </c>
      <c r="O328" s="2" t="s">
        <v>2153</v>
      </c>
      <c r="P328" s="2" t="s">
        <v>18583</v>
      </c>
      <c r="Q328" s="2" t="s">
        <v>18419</v>
      </c>
      <c r="R328" s="2" t="s">
        <v>2052</v>
      </c>
      <c r="S328" s="2"/>
      <c r="T328" s="2" t="s">
        <v>297</v>
      </c>
    </row>
    <row r="329" spans="1:20" ht="14.25" customHeight="1">
      <c r="A329" s="2" t="s">
        <v>32507</v>
      </c>
      <c r="B329" s="2" t="s">
        <v>32508</v>
      </c>
      <c r="C329" s="2" t="s">
        <v>31166</v>
      </c>
      <c r="D329" s="2" t="s">
        <v>32509</v>
      </c>
      <c r="E329" s="2" t="s">
        <v>264</v>
      </c>
      <c r="F329" s="2" t="s">
        <v>2824</v>
      </c>
      <c r="G329" s="2" t="s">
        <v>2091</v>
      </c>
      <c r="H329" s="2" t="s">
        <v>32510</v>
      </c>
      <c r="I329" s="2"/>
      <c r="J329" s="2"/>
      <c r="K329" s="2"/>
      <c r="L329" s="2"/>
      <c r="M329" s="2" t="s">
        <v>60</v>
      </c>
      <c r="N329" s="2" t="s">
        <v>2058</v>
      </c>
      <c r="O329" s="2" t="s">
        <v>2316</v>
      </c>
      <c r="P329" s="2" t="s">
        <v>2609</v>
      </c>
      <c r="Q329" s="2" t="s">
        <v>18419</v>
      </c>
      <c r="R329" s="2"/>
      <c r="S329" s="2"/>
      <c r="T329" s="2" t="s">
        <v>32511</v>
      </c>
    </row>
    <row r="330" spans="1:20" ht="14.25" customHeight="1">
      <c r="A330" s="2" t="s">
        <v>32512</v>
      </c>
      <c r="B330" s="2" t="s">
        <v>6300</v>
      </c>
      <c r="C330" s="2" t="s">
        <v>32513</v>
      </c>
      <c r="D330" s="2" t="s">
        <v>146</v>
      </c>
      <c r="E330" s="2" t="s">
        <v>96</v>
      </c>
      <c r="F330" s="2" t="s">
        <v>32514</v>
      </c>
      <c r="G330" s="2" t="s">
        <v>2046</v>
      </c>
      <c r="H330" s="2" t="s">
        <v>32515</v>
      </c>
      <c r="I330" s="2"/>
      <c r="J330" s="2"/>
      <c r="K330" s="2"/>
      <c r="L330" s="2"/>
      <c r="M330" s="2" t="s">
        <v>1566</v>
      </c>
      <c r="N330" s="2" t="s">
        <v>2048</v>
      </c>
      <c r="O330" s="2" t="s">
        <v>2179</v>
      </c>
      <c r="P330" s="2" t="s">
        <v>3153</v>
      </c>
      <c r="Q330" s="2" t="s">
        <v>18419</v>
      </c>
      <c r="R330" s="2" t="s">
        <v>2067</v>
      </c>
      <c r="S330" s="2"/>
      <c r="T330" s="2" t="s">
        <v>145</v>
      </c>
    </row>
    <row r="331" spans="1:20" ht="14.25" customHeight="1">
      <c r="A331" s="2" t="s">
        <v>32516</v>
      </c>
      <c r="B331" s="2" t="s">
        <v>6300</v>
      </c>
      <c r="C331" s="2" t="s">
        <v>2208</v>
      </c>
      <c r="D331" s="2" t="s">
        <v>216</v>
      </c>
      <c r="E331" s="2" t="s">
        <v>96</v>
      </c>
      <c r="F331" s="2" t="s">
        <v>3606</v>
      </c>
      <c r="G331" s="2" t="s">
        <v>2046</v>
      </c>
      <c r="H331" s="2" t="s">
        <v>32517</v>
      </c>
      <c r="I331" s="2"/>
      <c r="J331" s="2"/>
      <c r="K331" s="2"/>
      <c r="L331" s="2"/>
      <c r="M331" s="2" t="s">
        <v>1566</v>
      </c>
      <c r="N331" s="2" t="s">
        <v>2058</v>
      </c>
      <c r="O331" s="2" t="s">
        <v>2145</v>
      </c>
      <c r="P331" s="2" t="s">
        <v>4902</v>
      </c>
      <c r="Q331" s="2" t="s">
        <v>18419</v>
      </c>
      <c r="R331" s="2" t="s">
        <v>2052</v>
      </c>
      <c r="S331" s="2"/>
      <c r="T331" s="2" t="s">
        <v>215</v>
      </c>
    </row>
    <row r="332" spans="1:20" ht="14.25" customHeight="1">
      <c r="A332" s="2" t="s">
        <v>32518</v>
      </c>
      <c r="B332" s="2" t="s">
        <v>32519</v>
      </c>
      <c r="C332" s="2" t="s">
        <v>8375</v>
      </c>
      <c r="D332" s="2" t="s">
        <v>110</v>
      </c>
      <c r="E332" s="2" t="s">
        <v>96</v>
      </c>
      <c r="F332" s="2" t="s">
        <v>4664</v>
      </c>
      <c r="G332" s="2" t="s">
        <v>2046</v>
      </c>
      <c r="H332" s="2" t="s">
        <v>32520</v>
      </c>
      <c r="I332" s="2"/>
      <c r="J332" s="2"/>
      <c r="K332" s="2"/>
      <c r="L332" s="2"/>
      <c r="M332" s="2" t="s">
        <v>1566</v>
      </c>
      <c r="N332" s="2" t="s">
        <v>2058</v>
      </c>
      <c r="O332" s="2" t="s">
        <v>2153</v>
      </c>
      <c r="P332" s="2" t="s">
        <v>3465</v>
      </c>
      <c r="Q332" s="2" t="s">
        <v>18419</v>
      </c>
      <c r="R332" s="2" t="s">
        <v>2052</v>
      </c>
      <c r="S332" s="2"/>
      <c r="T332" s="2" t="s">
        <v>109</v>
      </c>
    </row>
    <row r="333" spans="1:20" ht="14.25" customHeight="1">
      <c r="A333" s="2" t="s">
        <v>32521</v>
      </c>
      <c r="B333" s="2" t="s">
        <v>4304</v>
      </c>
      <c r="C333" s="2" t="s">
        <v>32522</v>
      </c>
      <c r="D333" s="2" t="s">
        <v>146</v>
      </c>
      <c r="E333" s="2" t="s">
        <v>96</v>
      </c>
      <c r="F333" s="2" t="s">
        <v>32523</v>
      </c>
      <c r="G333" s="2" t="s">
        <v>2046</v>
      </c>
      <c r="H333" s="2" t="s">
        <v>32524</v>
      </c>
      <c r="I333" s="2"/>
      <c r="J333" s="2"/>
      <c r="K333" s="2"/>
      <c r="L333" s="2"/>
      <c r="M333" s="2" t="s">
        <v>1566</v>
      </c>
      <c r="N333" s="2" t="s">
        <v>2048</v>
      </c>
      <c r="O333" s="2" t="s">
        <v>2179</v>
      </c>
      <c r="P333" s="2" t="s">
        <v>2377</v>
      </c>
      <c r="Q333" s="2" t="s">
        <v>18419</v>
      </c>
      <c r="R333" s="2" t="s">
        <v>2067</v>
      </c>
      <c r="S333" s="2"/>
      <c r="T333" s="2" t="s">
        <v>145</v>
      </c>
    </row>
    <row r="334" spans="1:20" ht="14.25" customHeight="1">
      <c r="A334" s="2" t="s">
        <v>32525</v>
      </c>
      <c r="B334" s="2" t="s">
        <v>4304</v>
      </c>
      <c r="C334" s="2" t="s">
        <v>32526</v>
      </c>
      <c r="D334" s="2" t="s">
        <v>114</v>
      </c>
      <c r="E334" s="2" t="s">
        <v>96</v>
      </c>
      <c r="F334" s="2" t="s">
        <v>32527</v>
      </c>
      <c r="G334" s="2" t="s">
        <v>2046</v>
      </c>
      <c r="H334" s="2" t="s">
        <v>32528</v>
      </c>
      <c r="I334" s="2"/>
      <c r="J334" s="2"/>
      <c r="K334" s="2"/>
      <c r="L334" s="2"/>
      <c r="M334" s="2" t="s">
        <v>1566</v>
      </c>
      <c r="N334" s="2" t="s">
        <v>2058</v>
      </c>
      <c r="O334" s="2" t="s">
        <v>2153</v>
      </c>
      <c r="P334" s="2" t="s">
        <v>25613</v>
      </c>
      <c r="Q334" s="2" t="s">
        <v>18419</v>
      </c>
      <c r="R334" s="2" t="s">
        <v>2052</v>
      </c>
      <c r="S334" s="2"/>
      <c r="T334" s="2" t="s">
        <v>113</v>
      </c>
    </row>
    <row r="335" spans="1:20" ht="14.25" customHeight="1">
      <c r="A335" s="2" t="s">
        <v>32529</v>
      </c>
      <c r="B335" s="2" t="s">
        <v>32530</v>
      </c>
      <c r="C335" s="2" t="s">
        <v>32531</v>
      </c>
      <c r="D335" s="2" t="s">
        <v>274</v>
      </c>
      <c r="E335" s="2" t="s">
        <v>96</v>
      </c>
      <c r="F335" s="2" t="s">
        <v>3656</v>
      </c>
      <c r="G335" s="2" t="s">
        <v>2046</v>
      </c>
      <c r="H335" s="2" t="s">
        <v>32532</v>
      </c>
      <c r="I335" s="2"/>
      <c r="J335" s="2"/>
      <c r="K335" s="2"/>
      <c r="L335" s="2"/>
      <c r="M335" s="2" t="s">
        <v>1566</v>
      </c>
      <c r="N335" s="2" t="s">
        <v>2058</v>
      </c>
      <c r="O335" s="2" t="s">
        <v>2153</v>
      </c>
      <c r="P335" s="2" t="s">
        <v>31362</v>
      </c>
      <c r="Q335" s="2" t="s">
        <v>18419</v>
      </c>
      <c r="R335" s="2" t="s">
        <v>2052</v>
      </c>
      <c r="S335" s="2"/>
      <c r="T335" s="2" t="s">
        <v>273</v>
      </c>
    </row>
    <row r="336" spans="1:20" ht="14.25" customHeight="1">
      <c r="A336" s="2" t="s">
        <v>32533</v>
      </c>
      <c r="B336" s="2" t="s">
        <v>7269</v>
      </c>
      <c r="C336" s="2" t="s">
        <v>5433</v>
      </c>
      <c r="D336" s="2" t="s">
        <v>401</v>
      </c>
      <c r="E336" s="2" t="s">
        <v>264</v>
      </c>
      <c r="F336" s="2" t="s">
        <v>2193</v>
      </c>
      <c r="G336" s="2" t="s">
        <v>2046</v>
      </c>
      <c r="H336" s="2" t="s">
        <v>32534</v>
      </c>
      <c r="I336" s="2"/>
      <c r="J336" s="2"/>
      <c r="K336" s="2"/>
      <c r="L336" s="2"/>
      <c r="M336" s="2" t="s">
        <v>1566</v>
      </c>
      <c r="N336" s="2" t="s">
        <v>2058</v>
      </c>
      <c r="O336" s="2" t="s">
        <v>2193</v>
      </c>
      <c r="P336" s="2" t="s">
        <v>2505</v>
      </c>
      <c r="Q336" s="2" t="s">
        <v>18419</v>
      </c>
      <c r="R336" s="2" t="s">
        <v>2067</v>
      </c>
      <c r="S336" s="2"/>
      <c r="T336" s="2" t="s">
        <v>400</v>
      </c>
    </row>
    <row r="337" spans="1:20" ht="14.25" customHeight="1">
      <c r="A337" s="2" t="s">
        <v>32535</v>
      </c>
      <c r="B337" s="2" t="s">
        <v>7269</v>
      </c>
      <c r="C337" s="2" t="s">
        <v>26617</v>
      </c>
      <c r="D337" s="2" t="s">
        <v>250</v>
      </c>
      <c r="E337" s="2" t="s">
        <v>96</v>
      </c>
      <c r="F337" s="2" t="s">
        <v>2473</v>
      </c>
      <c r="G337" s="2" t="s">
        <v>2046</v>
      </c>
      <c r="H337" s="2" t="s">
        <v>32536</v>
      </c>
      <c r="I337" s="2"/>
      <c r="J337" s="2"/>
      <c r="K337" s="2"/>
      <c r="L337" s="2" t="s">
        <v>31519</v>
      </c>
      <c r="M337" s="2" t="s">
        <v>59</v>
      </c>
      <c r="N337" s="2" t="s">
        <v>2048</v>
      </c>
      <c r="O337" s="2" t="s">
        <v>2301</v>
      </c>
      <c r="P337" s="2" t="s">
        <v>2631</v>
      </c>
      <c r="Q337" s="2" t="s">
        <v>18419</v>
      </c>
      <c r="R337" s="2" t="s">
        <v>2052</v>
      </c>
      <c r="S337" s="2"/>
      <c r="T337" s="2" t="s">
        <v>249</v>
      </c>
    </row>
    <row r="338" spans="1:20" ht="14.25" customHeight="1">
      <c r="A338" s="2" t="s">
        <v>32537</v>
      </c>
      <c r="B338" s="2" t="s">
        <v>10971</v>
      </c>
      <c r="C338" s="2" t="s">
        <v>32538</v>
      </c>
      <c r="D338" s="2" t="s">
        <v>32047</v>
      </c>
      <c r="E338" s="2" t="s">
        <v>264</v>
      </c>
      <c r="F338" s="2" t="s">
        <v>32539</v>
      </c>
      <c r="G338" s="2" t="s">
        <v>6780</v>
      </c>
      <c r="H338" s="2" t="s">
        <v>32540</v>
      </c>
      <c r="I338" s="2"/>
      <c r="J338" s="2"/>
      <c r="K338" s="2"/>
      <c r="L338" s="2"/>
      <c r="M338" s="2" t="s">
        <v>60</v>
      </c>
      <c r="N338" s="2" t="s">
        <v>2058</v>
      </c>
      <c r="O338" s="2" t="s">
        <v>2316</v>
      </c>
      <c r="P338" s="2" t="s">
        <v>2609</v>
      </c>
      <c r="Q338" s="2" t="s">
        <v>18419</v>
      </c>
      <c r="R338" s="2" t="s">
        <v>2067</v>
      </c>
      <c r="S338" s="2"/>
      <c r="T338" s="2" t="s">
        <v>32050</v>
      </c>
    </row>
    <row r="339" spans="1:20" ht="14.25" customHeight="1">
      <c r="A339" s="2" t="s">
        <v>32541</v>
      </c>
      <c r="B339" s="2" t="s">
        <v>32542</v>
      </c>
      <c r="C339" s="2" t="s">
        <v>32543</v>
      </c>
      <c r="D339" s="2" t="s">
        <v>32047</v>
      </c>
      <c r="E339" s="2" t="s">
        <v>264</v>
      </c>
      <c r="F339" s="2" t="s">
        <v>32544</v>
      </c>
      <c r="G339" s="2" t="s">
        <v>6780</v>
      </c>
      <c r="H339" s="2" t="s">
        <v>32545</v>
      </c>
      <c r="I339" s="2"/>
      <c r="J339" s="2"/>
      <c r="K339" s="2"/>
      <c r="L339" s="2"/>
      <c r="M339" s="2" t="s">
        <v>1566</v>
      </c>
      <c r="N339" s="2" t="s">
        <v>2048</v>
      </c>
      <c r="O339" s="2" t="s">
        <v>2179</v>
      </c>
      <c r="P339" s="2" t="s">
        <v>4630</v>
      </c>
      <c r="Q339" s="2" t="s">
        <v>18419</v>
      </c>
      <c r="R339" s="2" t="s">
        <v>2067</v>
      </c>
      <c r="S339" s="2"/>
      <c r="T339" s="2" t="s">
        <v>32050</v>
      </c>
    </row>
    <row r="340" spans="1:20" ht="14.25" customHeight="1">
      <c r="A340" s="2" t="s">
        <v>32546</v>
      </c>
      <c r="B340" s="2" t="s">
        <v>32547</v>
      </c>
      <c r="C340" s="2" t="s">
        <v>32548</v>
      </c>
      <c r="D340" s="2" t="s">
        <v>220</v>
      </c>
      <c r="E340" s="2" t="s">
        <v>96</v>
      </c>
      <c r="F340" s="2" t="s">
        <v>7861</v>
      </c>
      <c r="G340" s="2" t="s">
        <v>2046</v>
      </c>
      <c r="H340" s="2" t="s">
        <v>32549</v>
      </c>
      <c r="I340" s="2"/>
      <c r="J340" s="2"/>
      <c r="K340" s="2" t="s">
        <v>32034</v>
      </c>
      <c r="L340" s="2"/>
      <c r="M340" s="2" t="s">
        <v>1566</v>
      </c>
      <c r="N340" s="2" t="s">
        <v>2048</v>
      </c>
      <c r="O340" s="2" t="s">
        <v>2179</v>
      </c>
      <c r="P340" s="2" t="s">
        <v>32035</v>
      </c>
      <c r="Q340" s="2" t="s">
        <v>18419</v>
      </c>
      <c r="R340" s="2" t="s">
        <v>2052</v>
      </c>
      <c r="S340" s="2"/>
      <c r="T340" s="2" t="s">
        <v>219</v>
      </c>
    </row>
    <row r="341" spans="1:20" ht="14.25" customHeight="1">
      <c r="A341" s="2" t="s">
        <v>32550</v>
      </c>
      <c r="B341" s="2" t="s">
        <v>10984</v>
      </c>
      <c r="C341" s="2" t="s">
        <v>32551</v>
      </c>
      <c r="D341" s="2" t="s">
        <v>31384</v>
      </c>
      <c r="E341" s="2" t="s">
        <v>264</v>
      </c>
      <c r="F341" s="2" t="s">
        <v>22466</v>
      </c>
      <c r="G341" s="2" t="s">
        <v>2046</v>
      </c>
      <c r="H341" s="2" t="s">
        <v>32552</v>
      </c>
      <c r="I341" s="2"/>
      <c r="J341" s="2"/>
      <c r="K341" s="2"/>
      <c r="L341" s="2"/>
      <c r="M341" s="2" t="s">
        <v>1566</v>
      </c>
      <c r="N341" s="2" t="s">
        <v>2058</v>
      </c>
      <c r="O341" s="2" t="s">
        <v>2153</v>
      </c>
      <c r="P341" s="2" t="s">
        <v>18583</v>
      </c>
      <c r="Q341" s="2" t="s">
        <v>18419</v>
      </c>
      <c r="R341" s="2" t="s">
        <v>2052</v>
      </c>
      <c r="S341" s="2"/>
      <c r="T341" s="2" t="s">
        <v>297</v>
      </c>
    </row>
    <row r="342" spans="1:20" ht="14.25" customHeight="1">
      <c r="A342" s="2" t="s">
        <v>32553</v>
      </c>
      <c r="B342" s="2" t="s">
        <v>10984</v>
      </c>
      <c r="C342" s="2" t="s">
        <v>22465</v>
      </c>
      <c r="D342" s="2" t="s">
        <v>94</v>
      </c>
      <c r="E342" s="2" t="s">
        <v>96</v>
      </c>
      <c r="F342" s="2" t="s">
        <v>7861</v>
      </c>
      <c r="G342" s="2" t="s">
        <v>2046</v>
      </c>
      <c r="H342" s="2" t="s">
        <v>32554</v>
      </c>
      <c r="I342" s="2"/>
      <c r="J342" s="2"/>
      <c r="K342" s="2"/>
      <c r="L342" s="2"/>
      <c r="M342" s="2" t="s">
        <v>1566</v>
      </c>
      <c r="N342" s="2" t="s">
        <v>2048</v>
      </c>
      <c r="O342" s="2" t="s">
        <v>2179</v>
      </c>
      <c r="P342" s="2" t="s">
        <v>3363</v>
      </c>
      <c r="Q342" s="2" t="s">
        <v>18419</v>
      </c>
      <c r="R342" s="2" t="s">
        <v>2052</v>
      </c>
      <c r="S342" s="2"/>
      <c r="T342" s="2" t="s">
        <v>93</v>
      </c>
    </row>
    <row r="343" spans="1:20" ht="14.25" customHeight="1">
      <c r="A343" s="2" t="s">
        <v>32555</v>
      </c>
      <c r="B343" s="2" t="s">
        <v>5601</v>
      </c>
      <c r="C343" s="2" t="s">
        <v>32556</v>
      </c>
      <c r="D343" s="2" t="s">
        <v>31784</v>
      </c>
      <c r="E343" s="2" t="s">
        <v>264</v>
      </c>
      <c r="F343" s="2" t="s">
        <v>2473</v>
      </c>
      <c r="G343" s="2" t="s">
        <v>2404</v>
      </c>
      <c r="H343" s="2" t="s">
        <v>32557</v>
      </c>
      <c r="I343" s="2"/>
      <c r="J343" s="2"/>
      <c r="K343" s="2"/>
      <c r="L343" s="2"/>
      <c r="M343" s="2" t="s">
        <v>59</v>
      </c>
      <c r="N343" s="2" t="s">
        <v>2048</v>
      </c>
      <c r="O343" s="2" t="s">
        <v>2301</v>
      </c>
      <c r="P343" s="2" t="s">
        <v>32558</v>
      </c>
      <c r="Q343" s="2" t="s">
        <v>18419</v>
      </c>
      <c r="R343" s="2" t="s">
        <v>2067</v>
      </c>
      <c r="S343" s="2"/>
      <c r="T343" s="2" t="s">
        <v>31786</v>
      </c>
    </row>
    <row r="344" spans="1:20" ht="14.25" customHeight="1">
      <c r="A344" s="2" t="s">
        <v>32559</v>
      </c>
      <c r="B344" s="2" t="s">
        <v>32560</v>
      </c>
      <c r="C344" s="2" t="s">
        <v>5536</v>
      </c>
      <c r="D344" s="2" t="s">
        <v>210</v>
      </c>
      <c r="E344" s="2" t="s">
        <v>96</v>
      </c>
      <c r="F344" s="2" t="s">
        <v>2473</v>
      </c>
      <c r="G344" s="2" t="s">
        <v>2046</v>
      </c>
      <c r="H344" s="2" t="s">
        <v>32561</v>
      </c>
      <c r="I344" s="2" t="s">
        <v>32562</v>
      </c>
      <c r="J344" s="2"/>
      <c r="K344" s="2" t="s">
        <v>18242</v>
      </c>
      <c r="L344" s="2" t="s">
        <v>18243</v>
      </c>
      <c r="M344" s="2" t="s">
        <v>59</v>
      </c>
      <c r="N344" s="2" t="s">
        <v>2048</v>
      </c>
      <c r="O344" s="2" t="s">
        <v>2301</v>
      </c>
      <c r="P344" s="2" t="s">
        <v>2422</v>
      </c>
      <c r="Q344" s="2" t="s">
        <v>18419</v>
      </c>
      <c r="R344" s="2" t="s">
        <v>2067</v>
      </c>
      <c r="S344" s="2"/>
      <c r="T344" s="2" t="s">
        <v>209</v>
      </c>
    </row>
    <row r="345" spans="1:20" ht="14.25" customHeight="1">
      <c r="A345" s="2" t="s">
        <v>32563</v>
      </c>
      <c r="B345" s="2" t="s">
        <v>13730</v>
      </c>
      <c r="C345" s="2" t="s">
        <v>2208</v>
      </c>
      <c r="D345" s="2" t="s">
        <v>415</v>
      </c>
      <c r="E345" s="2" t="s">
        <v>96</v>
      </c>
      <c r="F345" s="2" t="s">
        <v>32564</v>
      </c>
      <c r="G345" s="2" t="s">
        <v>2046</v>
      </c>
      <c r="H345" s="2" t="s">
        <v>32565</v>
      </c>
      <c r="I345" s="2"/>
      <c r="J345" s="2">
        <v>441865774892</v>
      </c>
      <c r="K345" s="2">
        <v>441865774892</v>
      </c>
      <c r="L345" s="2"/>
      <c r="M345" s="2" t="s">
        <v>1566</v>
      </c>
      <c r="N345" s="2" t="s">
        <v>2058</v>
      </c>
      <c r="O345" s="2" t="s">
        <v>2153</v>
      </c>
      <c r="P345" s="2" t="s">
        <v>31362</v>
      </c>
      <c r="Q345" s="2" t="s">
        <v>18419</v>
      </c>
      <c r="R345" s="2" t="s">
        <v>2052</v>
      </c>
      <c r="S345" s="2"/>
      <c r="T345" s="2" t="s">
        <v>414</v>
      </c>
    </row>
    <row r="346" spans="1:20" ht="14.25" customHeight="1">
      <c r="A346" s="2" t="s">
        <v>32566</v>
      </c>
      <c r="B346" s="2" t="s">
        <v>6296</v>
      </c>
      <c r="C346" s="2" t="s">
        <v>9524</v>
      </c>
      <c r="D346" s="2" t="s">
        <v>136</v>
      </c>
      <c r="E346" s="2" t="s">
        <v>96</v>
      </c>
      <c r="F346" s="2" t="s">
        <v>2473</v>
      </c>
      <c r="G346" s="2" t="s">
        <v>2046</v>
      </c>
      <c r="H346" s="2" t="s">
        <v>32567</v>
      </c>
      <c r="I346" s="2"/>
      <c r="J346" s="2"/>
      <c r="K346" s="2"/>
      <c r="L346" s="2"/>
      <c r="M346" s="2" t="s">
        <v>59</v>
      </c>
      <c r="N346" s="2" t="s">
        <v>2048</v>
      </c>
      <c r="O346" s="2" t="s">
        <v>2301</v>
      </c>
      <c r="P346" s="2" t="s">
        <v>2679</v>
      </c>
      <c r="Q346" s="2" t="s">
        <v>18419</v>
      </c>
      <c r="R346" s="2"/>
      <c r="S346" s="2"/>
      <c r="T346" s="2" t="s">
        <v>135</v>
      </c>
    </row>
    <row r="347" spans="1:20" ht="14.25" customHeight="1">
      <c r="A347" s="2" t="s">
        <v>32568</v>
      </c>
      <c r="B347" s="2" t="s">
        <v>6296</v>
      </c>
      <c r="C347" s="2" t="s">
        <v>4000</v>
      </c>
      <c r="D347" s="2" t="s">
        <v>216</v>
      </c>
      <c r="E347" s="2" t="s">
        <v>96</v>
      </c>
      <c r="F347" s="2" t="s">
        <v>32569</v>
      </c>
      <c r="G347" s="2" t="s">
        <v>2046</v>
      </c>
      <c r="H347" s="2" t="s">
        <v>32570</v>
      </c>
      <c r="I347" s="2" t="s">
        <v>32415</v>
      </c>
      <c r="J347" s="2"/>
      <c r="K347" s="2"/>
      <c r="L347" s="2" t="s">
        <v>7567</v>
      </c>
      <c r="M347" s="2" t="s">
        <v>1566</v>
      </c>
      <c r="N347" s="2" t="s">
        <v>2058</v>
      </c>
      <c r="O347" s="2" t="s">
        <v>2093</v>
      </c>
      <c r="P347" s="2" t="s">
        <v>4902</v>
      </c>
      <c r="Q347" s="2" t="s">
        <v>18419</v>
      </c>
      <c r="R347" s="2" t="s">
        <v>2067</v>
      </c>
      <c r="S347" s="2"/>
      <c r="T347" s="2" t="s">
        <v>215</v>
      </c>
    </row>
    <row r="348" spans="1:20" ht="14.25" customHeight="1">
      <c r="A348" s="2" t="s">
        <v>32571</v>
      </c>
      <c r="B348" s="2" t="s">
        <v>6296</v>
      </c>
      <c r="C348" s="2" t="s">
        <v>8375</v>
      </c>
      <c r="D348" s="2" t="s">
        <v>172</v>
      </c>
      <c r="E348" s="2" t="s">
        <v>96</v>
      </c>
      <c r="F348" s="2" t="s">
        <v>32572</v>
      </c>
      <c r="G348" s="2" t="s">
        <v>2046</v>
      </c>
      <c r="H348" s="2" t="s">
        <v>32573</v>
      </c>
      <c r="I348" s="2"/>
      <c r="J348" s="2"/>
      <c r="K348" s="2"/>
      <c r="L348" s="2"/>
      <c r="M348" s="2" t="s">
        <v>1566</v>
      </c>
      <c r="N348" s="2" t="s">
        <v>2058</v>
      </c>
      <c r="O348" s="2" t="s">
        <v>2153</v>
      </c>
      <c r="P348" s="2" t="s">
        <v>19455</v>
      </c>
      <c r="Q348" s="2" t="s">
        <v>18419</v>
      </c>
      <c r="R348" s="2" t="s">
        <v>2052</v>
      </c>
      <c r="S348" s="2"/>
      <c r="T348" s="2" t="s">
        <v>171</v>
      </c>
    </row>
    <row r="349" spans="1:20" ht="14.25" customHeight="1">
      <c r="A349" s="2" t="s">
        <v>32574</v>
      </c>
      <c r="B349" s="2" t="s">
        <v>4288</v>
      </c>
      <c r="C349" s="2" t="s">
        <v>3384</v>
      </c>
      <c r="D349" s="2" t="s">
        <v>132</v>
      </c>
      <c r="E349" s="2" t="s">
        <v>96</v>
      </c>
      <c r="F349" s="2" t="s">
        <v>3606</v>
      </c>
      <c r="G349" s="2" t="s">
        <v>2046</v>
      </c>
      <c r="H349" s="2" t="s">
        <v>32575</v>
      </c>
      <c r="I349" s="2"/>
      <c r="J349" s="2"/>
      <c r="K349" s="2"/>
      <c r="L349" s="2"/>
      <c r="M349" s="2" t="s">
        <v>1566</v>
      </c>
      <c r="N349" s="2" t="s">
        <v>2058</v>
      </c>
      <c r="O349" s="2" t="s">
        <v>2145</v>
      </c>
      <c r="P349" s="2" t="s">
        <v>3055</v>
      </c>
      <c r="Q349" s="2" t="s">
        <v>18419</v>
      </c>
      <c r="R349" s="2" t="s">
        <v>2052</v>
      </c>
      <c r="S349" s="2"/>
      <c r="T349" s="2" t="s">
        <v>131</v>
      </c>
    </row>
    <row r="350" spans="1:20" ht="14.25" customHeight="1">
      <c r="A350" s="2" t="s">
        <v>32576</v>
      </c>
      <c r="B350" s="2" t="s">
        <v>4288</v>
      </c>
      <c r="C350" s="2" t="s">
        <v>32577</v>
      </c>
      <c r="D350" s="2" t="s">
        <v>1438</v>
      </c>
      <c r="E350" s="2" t="s">
        <v>264</v>
      </c>
      <c r="F350" s="2" t="s">
        <v>3606</v>
      </c>
      <c r="G350" s="2" t="s">
        <v>2046</v>
      </c>
      <c r="H350" s="2" t="s">
        <v>32578</v>
      </c>
      <c r="I350" s="2"/>
      <c r="J350" s="2"/>
      <c r="K350" s="2"/>
      <c r="L350" s="2"/>
      <c r="M350" s="2" t="s">
        <v>1566</v>
      </c>
      <c r="N350" s="2" t="s">
        <v>2058</v>
      </c>
      <c r="O350" s="2" t="s">
        <v>2145</v>
      </c>
      <c r="P350" s="2" t="s">
        <v>2377</v>
      </c>
      <c r="Q350" s="2" t="s">
        <v>18419</v>
      </c>
      <c r="R350" s="2" t="s">
        <v>2052</v>
      </c>
      <c r="S350" s="2"/>
      <c r="T350" s="2" t="s">
        <v>1437</v>
      </c>
    </row>
    <row r="351" spans="1:20" ht="14.25" customHeight="1">
      <c r="A351" s="2" t="s">
        <v>32579</v>
      </c>
      <c r="B351" s="2" t="s">
        <v>4288</v>
      </c>
      <c r="C351" s="2" t="s">
        <v>3729</v>
      </c>
      <c r="D351" s="2" t="s">
        <v>142</v>
      </c>
      <c r="E351" s="2" t="s">
        <v>96</v>
      </c>
      <c r="F351" s="2" t="s">
        <v>2473</v>
      </c>
      <c r="G351" s="2" t="s">
        <v>2046</v>
      </c>
      <c r="H351" s="2" t="s">
        <v>32580</v>
      </c>
      <c r="I351" s="2"/>
      <c r="J351" s="2"/>
      <c r="K351" s="2"/>
      <c r="L351" s="2"/>
      <c r="M351" s="2" t="s">
        <v>59</v>
      </c>
      <c r="N351" s="2" t="s">
        <v>2048</v>
      </c>
      <c r="O351" s="2" t="s">
        <v>2301</v>
      </c>
      <c r="P351" s="2" t="s">
        <v>2456</v>
      </c>
      <c r="Q351" s="2" t="s">
        <v>18419</v>
      </c>
      <c r="R351" s="2"/>
      <c r="S351" s="2"/>
      <c r="T351" s="2" t="s">
        <v>141</v>
      </c>
    </row>
    <row r="352" spans="1:20" ht="14.25" customHeight="1">
      <c r="A352" s="2" t="s">
        <v>32581</v>
      </c>
      <c r="B352" s="2" t="s">
        <v>4266</v>
      </c>
      <c r="C352" s="2" t="s">
        <v>30144</v>
      </c>
      <c r="D352" s="2" t="s">
        <v>104</v>
      </c>
      <c r="E352" s="2" t="s">
        <v>96</v>
      </c>
      <c r="F352" s="2" t="s">
        <v>2445</v>
      </c>
      <c r="G352" s="2" t="s">
        <v>2046</v>
      </c>
      <c r="H352" s="2" t="s">
        <v>32582</v>
      </c>
      <c r="I352" s="2"/>
      <c r="J352" s="2"/>
      <c r="K352" s="2"/>
      <c r="L352" s="2"/>
      <c r="M352" s="2" t="s">
        <v>1566</v>
      </c>
      <c r="N352" s="2" t="s">
        <v>2058</v>
      </c>
      <c r="O352" s="2" t="s">
        <v>2153</v>
      </c>
      <c r="P352" s="2" t="s">
        <v>3055</v>
      </c>
      <c r="Q352" s="2" t="s">
        <v>18419</v>
      </c>
      <c r="R352" s="2" t="s">
        <v>2052</v>
      </c>
      <c r="S352" s="2"/>
      <c r="T352" s="2" t="s">
        <v>103</v>
      </c>
    </row>
    <row r="353" spans="1:20" ht="14.25" customHeight="1">
      <c r="A353" s="2" t="s">
        <v>32583</v>
      </c>
      <c r="B353" s="2" t="s">
        <v>4266</v>
      </c>
      <c r="C353" s="2" t="s">
        <v>28523</v>
      </c>
      <c r="D353" s="2" t="s">
        <v>172</v>
      </c>
      <c r="E353" s="2" t="s">
        <v>96</v>
      </c>
      <c r="F353" s="2" t="s">
        <v>32572</v>
      </c>
      <c r="G353" s="2" t="s">
        <v>2046</v>
      </c>
      <c r="H353" s="2" t="s">
        <v>32584</v>
      </c>
      <c r="I353" s="2"/>
      <c r="J353" s="2"/>
      <c r="K353" s="2"/>
      <c r="L353" s="2"/>
      <c r="M353" s="2" t="s">
        <v>1566</v>
      </c>
      <c r="N353" s="2" t="s">
        <v>2058</v>
      </c>
      <c r="O353" s="2" t="s">
        <v>2153</v>
      </c>
      <c r="P353" s="2" t="s">
        <v>19455</v>
      </c>
      <c r="Q353" s="2" t="s">
        <v>18419</v>
      </c>
      <c r="R353" s="2" t="s">
        <v>2052</v>
      </c>
      <c r="S353" s="2"/>
      <c r="T353" s="2" t="s">
        <v>171</v>
      </c>
    </row>
    <row r="354" spans="1:20" ht="14.25" customHeight="1">
      <c r="A354" s="2" t="s">
        <v>32585</v>
      </c>
      <c r="B354" s="2" t="s">
        <v>4266</v>
      </c>
      <c r="C354" s="2" t="s">
        <v>2500</v>
      </c>
      <c r="D354" s="2" t="s">
        <v>176</v>
      </c>
      <c r="E354" s="2" t="s">
        <v>96</v>
      </c>
      <c r="F354" s="2" t="s">
        <v>21537</v>
      </c>
      <c r="G354" s="2" t="s">
        <v>2046</v>
      </c>
      <c r="H354" s="2" t="s">
        <v>32586</v>
      </c>
      <c r="I354" s="2"/>
      <c r="J354" s="2"/>
      <c r="K354" s="2"/>
      <c r="L354" s="2"/>
      <c r="M354" s="2" t="s">
        <v>1566</v>
      </c>
      <c r="N354" s="2" t="s">
        <v>2058</v>
      </c>
      <c r="O354" s="2" t="s">
        <v>2153</v>
      </c>
      <c r="P354" s="2" t="s">
        <v>32587</v>
      </c>
      <c r="Q354" s="2" t="s">
        <v>18419</v>
      </c>
      <c r="R354" s="2" t="s">
        <v>2052</v>
      </c>
      <c r="S354" s="2"/>
      <c r="T354" s="2" t="s">
        <v>175</v>
      </c>
    </row>
    <row r="355" spans="1:20" ht="14.25" customHeight="1">
      <c r="A355" s="2" t="s">
        <v>32588</v>
      </c>
      <c r="B355" s="2" t="s">
        <v>4256</v>
      </c>
      <c r="C355" s="2" t="s">
        <v>32589</v>
      </c>
      <c r="D355" s="2" t="s">
        <v>94</v>
      </c>
      <c r="E355" s="2" t="s">
        <v>96</v>
      </c>
      <c r="F355" s="2" t="s">
        <v>32590</v>
      </c>
      <c r="G355" s="2" t="s">
        <v>2046</v>
      </c>
      <c r="H355" s="2" t="s">
        <v>32591</v>
      </c>
      <c r="I355" s="2"/>
      <c r="J355" s="2"/>
      <c r="K355" s="2"/>
      <c r="L355" s="2"/>
      <c r="M355" s="2" t="s">
        <v>1566</v>
      </c>
      <c r="N355" s="2" t="s">
        <v>2048</v>
      </c>
      <c r="O355" s="2" t="s">
        <v>2179</v>
      </c>
      <c r="P355" s="2" t="s">
        <v>3363</v>
      </c>
      <c r="Q355" s="2" t="s">
        <v>18419</v>
      </c>
      <c r="R355" s="2" t="s">
        <v>2052</v>
      </c>
      <c r="S355" s="2"/>
      <c r="T355" s="2" t="s">
        <v>93</v>
      </c>
    </row>
    <row r="356" spans="1:20" ht="14.25" customHeight="1">
      <c r="A356" s="2" t="s">
        <v>32592</v>
      </c>
      <c r="B356" s="2" t="s">
        <v>4256</v>
      </c>
      <c r="C356" s="2" t="s">
        <v>6144</v>
      </c>
      <c r="D356" s="2" t="s">
        <v>988</v>
      </c>
      <c r="E356" s="2" t="s">
        <v>264</v>
      </c>
      <c r="F356" s="2" t="s">
        <v>2489</v>
      </c>
      <c r="G356" s="2" t="s">
        <v>2046</v>
      </c>
      <c r="H356" s="2" t="s">
        <v>32593</v>
      </c>
      <c r="I356" s="2"/>
      <c r="J356" s="2"/>
      <c r="K356" s="2"/>
      <c r="L356" s="2"/>
      <c r="M356" s="2" t="s">
        <v>60</v>
      </c>
      <c r="N356" s="2" t="s">
        <v>2058</v>
      </c>
      <c r="O356" s="2" t="s">
        <v>2491</v>
      </c>
      <c r="P356" s="2" t="s">
        <v>21281</v>
      </c>
      <c r="Q356" s="2" t="s">
        <v>18419</v>
      </c>
      <c r="R356" s="2" t="s">
        <v>2067</v>
      </c>
      <c r="S356" s="2"/>
      <c r="T356" s="2" t="s">
        <v>987</v>
      </c>
    </row>
    <row r="357" spans="1:20" ht="14.25" customHeight="1">
      <c r="A357" s="2" t="s">
        <v>32594</v>
      </c>
      <c r="B357" s="2" t="s">
        <v>4256</v>
      </c>
      <c r="C357" s="2" t="s">
        <v>4162</v>
      </c>
      <c r="D357" s="2" t="s">
        <v>474</v>
      </c>
      <c r="E357" s="2" t="s">
        <v>264</v>
      </c>
      <c r="F357" s="2" t="s">
        <v>32595</v>
      </c>
      <c r="G357" s="2" t="s">
        <v>2046</v>
      </c>
      <c r="H357" s="2" t="s">
        <v>32596</v>
      </c>
      <c r="I357" s="2" t="s">
        <v>21642</v>
      </c>
      <c r="J357" s="2"/>
      <c r="K357" s="2"/>
      <c r="L357" s="2"/>
      <c r="M357" s="2" t="s">
        <v>1566</v>
      </c>
      <c r="N357" s="2" t="s">
        <v>2048</v>
      </c>
      <c r="O357" s="2" t="s">
        <v>2179</v>
      </c>
      <c r="P357" s="2" t="s">
        <v>24195</v>
      </c>
      <c r="Q357" s="2" t="s">
        <v>18419</v>
      </c>
      <c r="R357" s="2" t="s">
        <v>2067</v>
      </c>
      <c r="S357" s="2"/>
      <c r="T357" s="2" t="s">
        <v>473</v>
      </c>
    </row>
    <row r="358" spans="1:20" ht="14.25" customHeight="1">
      <c r="A358" s="2" t="s">
        <v>32597</v>
      </c>
      <c r="B358" s="2" t="s">
        <v>6016</v>
      </c>
      <c r="C358" s="2" t="s">
        <v>32598</v>
      </c>
      <c r="D358" s="2" t="s">
        <v>146</v>
      </c>
      <c r="E358" s="2" t="s">
        <v>96</v>
      </c>
      <c r="F358" s="2" t="s">
        <v>20150</v>
      </c>
      <c r="G358" s="2" t="s">
        <v>2046</v>
      </c>
      <c r="H358" s="2" t="s">
        <v>32599</v>
      </c>
      <c r="I358" s="2"/>
      <c r="J358" s="2"/>
      <c r="K358" s="2"/>
      <c r="L358" s="2"/>
      <c r="M358" s="2" t="s">
        <v>1566</v>
      </c>
      <c r="N358" s="2" t="s">
        <v>2048</v>
      </c>
      <c r="O358" s="2" t="s">
        <v>5489</v>
      </c>
      <c r="P358" s="2" t="s">
        <v>18583</v>
      </c>
      <c r="Q358" s="2" t="s">
        <v>18419</v>
      </c>
      <c r="R358" s="2" t="s">
        <v>2052</v>
      </c>
      <c r="S358" s="2"/>
      <c r="T358" s="2" t="s">
        <v>145</v>
      </c>
    </row>
    <row r="359" spans="1:20" ht="14.25" customHeight="1">
      <c r="A359" s="2" t="s">
        <v>32600</v>
      </c>
      <c r="B359" s="2" t="s">
        <v>6016</v>
      </c>
      <c r="C359" s="2" t="s">
        <v>32601</v>
      </c>
      <c r="D359" s="2" t="s">
        <v>146</v>
      </c>
      <c r="E359" s="2" t="s">
        <v>96</v>
      </c>
      <c r="F359" s="2" t="s">
        <v>24366</v>
      </c>
      <c r="G359" s="2" t="s">
        <v>2046</v>
      </c>
      <c r="H359" s="2" t="s">
        <v>32602</v>
      </c>
      <c r="I359" s="2"/>
      <c r="J359" s="2"/>
      <c r="K359" s="2"/>
      <c r="L359" s="2"/>
      <c r="M359" s="2" t="s">
        <v>59</v>
      </c>
      <c r="N359" s="2" t="s">
        <v>2058</v>
      </c>
      <c r="O359" s="2" t="s">
        <v>2583</v>
      </c>
      <c r="P359" s="2" t="s">
        <v>18583</v>
      </c>
      <c r="Q359" s="2" t="s">
        <v>18419</v>
      </c>
      <c r="R359" s="2" t="s">
        <v>2067</v>
      </c>
      <c r="S359" s="2"/>
      <c r="T359" s="2" t="s">
        <v>145</v>
      </c>
    </row>
    <row r="360" spans="1:20" ht="14.25" customHeight="1">
      <c r="A360" s="2" t="s">
        <v>32603</v>
      </c>
      <c r="B360" s="2" t="s">
        <v>5254</v>
      </c>
      <c r="C360" s="2" t="s">
        <v>2658</v>
      </c>
      <c r="D360" s="2" t="s">
        <v>110</v>
      </c>
      <c r="E360" s="2" t="s">
        <v>96</v>
      </c>
      <c r="F360" s="2" t="s">
        <v>4664</v>
      </c>
      <c r="G360" s="2" t="s">
        <v>2046</v>
      </c>
      <c r="H360" s="2" t="s">
        <v>32604</v>
      </c>
      <c r="I360" s="2"/>
      <c r="J360" s="2"/>
      <c r="K360" s="2"/>
      <c r="L360" s="2"/>
      <c r="M360" s="2" t="s">
        <v>1566</v>
      </c>
      <c r="N360" s="2" t="s">
        <v>2058</v>
      </c>
      <c r="O360" s="2" t="s">
        <v>2153</v>
      </c>
      <c r="P360" s="2" t="s">
        <v>3465</v>
      </c>
      <c r="Q360" s="2" t="s">
        <v>18419</v>
      </c>
      <c r="R360" s="2" t="s">
        <v>2052</v>
      </c>
      <c r="S360" s="2"/>
      <c r="T360" s="2" t="s">
        <v>109</v>
      </c>
    </row>
    <row r="361" spans="1:20" ht="14.25" customHeight="1">
      <c r="A361" s="2" t="s">
        <v>32605</v>
      </c>
      <c r="B361" s="2" t="s">
        <v>5254</v>
      </c>
      <c r="C361" s="2" t="s">
        <v>32606</v>
      </c>
      <c r="D361" s="2" t="s">
        <v>102</v>
      </c>
      <c r="E361" s="2" t="s">
        <v>96</v>
      </c>
      <c r="F361" s="2" t="s">
        <v>3656</v>
      </c>
      <c r="G361" s="2" t="s">
        <v>2046</v>
      </c>
      <c r="H361" s="2" t="s">
        <v>32607</v>
      </c>
      <c r="I361" s="2"/>
      <c r="J361" s="2"/>
      <c r="K361" s="2"/>
      <c r="L361" s="2"/>
      <c r="M361" s="2" t="s">
        <v>1566</v>
      </c>
      <c r="N361" s="2" t="s">
        <v>2058</v>
      </c>
      <c r="O361" s="2" t="s">
        <v>2153</v>
      </c>
      <c r="P361" s="2" t="s">
        <v>19455</v>
      </c>
      <c r="Q361" s="2" t="s">
        <v>18419</v>
      </c>
      <c r="R361" s="2" t="s">
        <v>2052</v>
      </c>
      <c r="S361" s="2"/>
      <c r="T361" s="2" t="s">
        <v>101</v>
      </c>
    </row>
    <row r="362" spans="1:20" ht="14.25" customHeight="1">
      <c r="A362" s="2" t="s">
        <v>32608</v>
      </c>
      <c r="B362" s="2" t="s">
        <v>4250</v>
      </c>
      <c r="C362" s="2" t="s">
        <v>19830</v>
      </c>
      <c r="D362" s="2" t="s">
        <v>328</v>
      </c>
      <c r="E362" s="2" t="s">
        <v>96</v>
      </c>
      <c r="F362" s="2" t="s">
        <v>32609</v>
      </c>
      <c r="G362" s="2" t="s">
        <v>2046</v>
      </c>
      <c r="H362" s="2" t="s">
        <v>32610</v>
      </c>
      <c r="I362" s="2" t="s">
        <v>32611</v>
      </c>
      <c r="J362" s="2"/>
      <c r="K362" s="2"/>
      <c r="L362" s="2" t="s">
        <v>4539</v>
      </c>
      <c r="M362" s="2" t="s">
        <v>1566</v>
      </c>
      <c r="N362" s="2" t="s">
        <v>2058</v>
      </c>
      <c r="O362" s="2" t="s">
        <v>5268</v>
      </c>
      <c r="P362" s="2" t="s">
        <v>31825</v>
      </c>
      <c r="Q362" s="2" t="s">
        <v>18419</v>
      </c>
      <c r="R362" s="2" t="s">
        <v>2067</v>
      </c>
      <c r="S362" s="2"/>
      <c r="T362" s="2" t="s">
        <v>327</v>
      </c>
    </row>
    <row r="363" spans="1:20" ht="14.25" customHeight="1">
      <c r="A363" s="2" t="s">
        <v>32612</v>
      </c>
      <c r="B363" s="2" t="s">
        <v>5315</v>
      </c>
      <c r="C363" s="2" t="s">
        <v>18222</v>
      </c>
      <c r="D363" s="2" t="s">
        <v>110</v>
      </c>
      <c r="E363" s="2" t="s">
        <v>96</v>
      </c>
      <c r="F363" s="2" t="s">
        <v>4083</v>
      </c>
      <c r="G363" s="2" t="s">
        <v>2046</v>
      </c>
      <c r="H363" s="2" t="s">
        <v>32613</v>
      </c>
      <c r="I363" s="2"/>
      <c r="J363" s="2"/>
      <c r="K363" s="2"/>
      <c r="L363" s="2"/>
      <c r="M363" s="2" t="s">
        <v>1566</v>
      </c>
      <c r="N363" s="2" t="s">
        <v>2058</v>
      </c>
      <c r="O363" s="2" t="s">
        <v>2153</v>
      </c>
      <c r="P363" s="2" t="s">
        <v>3465</v>
      </c>
      <c r="Q363" s="2" t="s">
        <v>18419</v>
      </c>
      <c r="R363" s="2" t="s">
        <v>2052</v>
      </c>
      <c r="S363" s="2"/>
      <c r="T363" s="2" t="s">
        <v>109</v>
      </c>
    </row>
    <row r="364" spans="1:20" ht="14.25" customHeight="1">
      <c r="A364" s="2" t="s">
        <v>32614</v>
      </c>
      <c r="B364" s="2" t="s">
        <v>5607</v>
      </c>
      <c r="C364" s="2" t="s">
        <v>32615</v>
      </c>
      <c r="D364" s="2" t="s">
        <v>224</v>
      </c>
      <c r="E364" s="2" t="s">
        <v>96</v>
      </c>
      <c r="F364" s="2" t="s">
        <v>22466</v>
      </c>
      <c r="G364" s="2" t="s">
        <v>2046</v>
      </c>
      <c r="H364" s="2" t="s">
        <v>32616</v>
      </c>
      <c r="I364" s="2"/>
      <c r="J364" s="2"/>
      <c r="K364" s="2"/>
      <c r="L364" s="2"/>
      <c r="M364" s="2" t="s">
        <v>1566</v>
      </c>
      <c r="N364" s="2" t="s">
        <v>2058</v>
      </c>
      <c r="O364" s="2" t="s">
        <v>2153</v>
      </c>
      <c r="P364" s="2" t="s">
        <v>4902</v>
      </c>
      <c r="Q364" s="2" t="s">
        <v>18419</v>
      </c>
      <c r="R364" s="2" t="s">
        <v>2052</v>
      </c>
      <c r="S364" s="2"/>
      <c r="T364" s="2" t="s">
        <v>223</v>
      </c>
    </row>
    <row r="365" spans="1:20" ht="14.25" customHeight="1">
      <c r="A365" s="2" t="s">
        <v>32617</v>
      </c>
      <c r="B365" s="2" t="s">
        <v>5607</v>
      </c>
      <c r="C365" s="2" t="s">
        <v>5449</v>
      </c>
      <c r="D365" s="2" t="s">
        <v>136</v>
      </c>
      <c r="E365" s="2" t="s">
        <v>96</v>
      </c>
      <c r="F365" s="2" t="s">
        <v>32618</v>
      </c>
      <c r="G365" s="2" t="s">
        <v>2046</v>
      </c>
      <c r="H365" s="2" t="s">
        <v>32619</v>
      </c>
      <c r="I365" s="2" t="s">
        <v>32469</v>
      </c>
      <c r="J365" s="2"/>
      <c r="K365" s="2"/>
      <c r="L365" s="2" t="s">
        <v>31664</v>
      </c>
      <c r="M365" s="2" t="s">
        <v>1566</v>
      </c>
      <c r="N365" s="2" t="s">
        <v>2048</v>
      </c>
      <c r="O365" s="2" t="s">
        <v>5489</v>
      </c>
      <c r="P365" s="2" t="s">
        <v>3055</v>
      </c>
      <c r="Q365" s="2" t="s">
        <v>18419</v>
      </c>
      <c r="R365" s="2" t="s">
        <v>2052</v>
      </c>
      <c r="S365" s="2"/>
      <c r="T365" s="2" t="s">
        <v>135</v>
      </c>
    </row>
    <row r="366" spans="1:20" ht="14.25" customHeight="1">
      <c r="A366" s="2" t="s">
        <v>32620</v>
      </c>
      <c r="B366" s="2" t="s">
        <v>32621</v>
      </c>
      <c r="C366" s="2" t="s">
        <v>16195</v>
      </c>
      <c r="D366" s="2" t="s">
        <v>120</v>
      </c>
      <c r="E366" s="2" t="s">
        <v>96</v>
      </c>
      <c r="F366" s="2" t="s">
        <v>32622</v>
      </c>
      <c r="G366" s="2" t="s">
        <v>2046</v>
      </c>
      <c r="H366" s="2" t="s">
        <v>32623</v>
      </c>
      <c r="I366" s="2"/>
      <c r="J366" s="2"/>
      <c r="K366" s="2"/>
      <c r="L366" s="2"/>
      <c r="M366" s="2" t="s">
        <v>1566</v>
      </c>
      <c r="N366" s="2" t="s">
        <v>2048</v>
      </c>
      <c r="O366" s="2" t="s">
        <v>2179</v>
      </c>
      <c r="P366" s="2" t="s">
        <v>24419</v>
      </c>
      <c r="Q366" s="2" t="s">
        <v>18419</v>
      </c>
      <c r="R366" s="2" t="s">
        <v>2067</v>
      </c>
      <c r="S366" s="2"/>
      <c r="T366" s="2" t="s">
        <v>119</v>
      </c>
    </row>
    <row r="367" spans="1:20" ht="14.25" customHeight="1">
      <c r="A367" s="2" t="s">
        <v>32624</v>
      </c>
      <c r="B367" s="2" t="s">
        <v>4214</v>
      </c>
      <c r="C367" s="2" t="s">
        <v>4251</v>
      </c>
      <c r="D367" s="2" t="s">
        <v>120</v>
      </c>
      <c r="E367" s="2" t="s">
        <v>96</v>
      </c>
      <c r="F367" s="2" t="s">
        <v>32625</v>
      </c>
      <c r="G367" s="2" t="s">
        <v>2046</v>
      </c>
      <c r="H367" s="2" t="s">
        <v>32626</v>
      </c>
      <c r="I367" s="2"/>
      <c r="J367" s="2"/>
      <c r="K367" s="2" t="s">
        <v>32034</v>
      </c>
      <c r="L367" s="2"/>
      <c r="M367" s="2" t="s">
        <v>1566</v>
      </c>
      <c r="N367" s="2" t="s">
        <v>2048</v>
      </c>
      <c r="O367" s="2" t="s">
        <v>2179</v>
      </c>
      <c r="P367" s="2" t="s">
        <v>24419</v>
      </c>
      <c r="Q367" s="2" t="s">
        <v>18419</v>
      </c>
      <c r="R367" s="2" t="s">
        <v>2067</v>
      </c>
      <c r="S367" s="2"/>
      <c r="T367" s="2" t="s">
        <v>119</v>
      </c>
    </row>
    <row r="368" spans="1:20" ht="14.25" customHeight="1">
      <c r="A368" s="2" t="s">
        <v>32627</v>
      </c>
      <c r="B368" s="2" t="s">
        <v>32628</v>
      </c>
      <c r="C368" s="2" t="s">
        <v>4670</v>
      </c>
      <c r="D368" s="2" t="s">
        <v>210</v>
      </c>
      <c r="E368" s="2" t="s">
        <v>96</v>
      </c>
      <c r="F368" s="2" t="s">
        <v>2419</v>
      </c>
      <c r="G368" s="2" t="s">
        <v>2046</v>
      </c>
      <c r="H368" s="2" t="s">
        <v>32629</v>
      </c>
      <c r="I368" s="2"/>
      <c r="J368" s="2"/>
      <c r="K368" s="2" t="s">
        <v>18242</v>
      </c>
      <c r="L368" s="2" t="s">
        <v>18243</v>
      </c>
      <c r="M368" s="2" t="s">
        <v>59</v>
      </c>
      <c r="N368" s="2" t="s">
        <v>2058</v>
      </c>
      <c r="O368" s="2" t="s">
        <v>2101</v>
      </c>
      <c r="P368" s="2" t="s">
        <v>32630</v>
      </c>
      <c r="Q368" s="2" t="s">
        <v>18419</v>
      </c>
      <c r="R368" s="2" t="s">
        <v>2052</v>
      </c>
      <c r="S368" s="2"/>
      <c r="T368" s="2" t="s">
        <v>209</v>
      </c>
    </row>
    <row r="369" spans="1:20" ht="14.25" customHeight="1">
      <c r="A369" s="2" t="s">
        <v>32631</v>
      </c>
      <c r="B369" s="2" t="s">
        <v>4214</v>
      </c>
      <c r="C369" s="2" t="s">
        <v>32632</v>
      </c>
      <c r="D369" s="2" t="s">
        <v>1198</v>
      </c>
      <c r="E369" s="2" t="s">
        <v>264</v>
      </c>
      <c r="F369" s="2" t="s">
        <v>2090</v>
      </c>
      <c r="G369" s="2" t="s">
        <v>2046</v>
      </c>
      <c r="H369" s="2" t="s">
        <v>32633</v>
      </c>
      <c r="I369" s="2"/>
      <c r="J369" s="2"/>
      <c r="K369" s="2"/>
      <c r="L369" s="2"/>
      <c r="M369" s="2" t="s">
        <v>1566</v>
      </c>
      <c r="N369" s="2" t="s">
        <v>2058</v>
      </c>
      <c r="O369" s="2" t="s">
        <v>2093</v>
      </c>
      <c r="P369" s="2" t="s">
        <v>2323</v>
      </c>
      <c r="Q369" s="2" t="s">
        <v>18419</v>
      </c>
      <c r="R369" s="2" t="s">
        <v>2067</v>
      </c>
      <c r="S369" s="2"/>
      <c r="T369" s="2" t="s">
        <v>1197</v>
      </c>
    </row>
    <row r="370" spans="1:20" ht="14.25" customHeight="1">
      <c r="A370" s="2" t="s">
        <v>32634</v>
      </c>
      <c r="B370" s="2" t="s">
        <v>2354</v>
      </c>
      <c r="C370" s="2" t="s">
        <v>32635</v>
      </c>
      <c r="D370" s="2" t="s">
        <v>974</v>
      </c>
      <c r="E370" s="2" t="s">
        <v>264</v>
      </c>
      <c r="F370" s="2" t="s">
        <v>2090</v>
      </c>
      <c r="G370" s="2" t="s">
        <v>2046</v>
      </c>
      <c r="H370" s="2" t="s">
        <v>32636</v>
      </c>
      <c r="I370" s="2"/>
      <c r="J370" s="2"/>
      <c r="K370" s="2"/>
      <c r="L370" s="2"/>
      <c r="M370" s="2" t="s">
        <v>1566</v>
      </c>
      <c r="N370" s="2" t="s">
        <v>2058</v>
      </c>
      <c r="O370" s="2" t="s">
        <v>2093</v>
      </c>
      <c r="P370" s="2" t="s">
        <v>23064</v>
      </c>
      <c r="Q370" s="2" t="s">
        <v>18419</v>
      </c>
      <c r="R370" s="2" t="s">
        <v>2067</v>
      </c>
      <c r="S370" s="2"/>
      <c r="T370" s="2" t="s">
        <v>973</v>
      </c>
    </row>
    <row r="371" spans="1:20" ht="14.25" customHeight="1">
      <c r="A371" s="2" t="s">
        <v>32637</v>
      </c>
      <c r="B371" s="2" t="s">
        <v>32638</v>
      </c>
      <c r="C371" s="2" t="s">
        <v>6227</v>
      </c>
      <c r="D371" s="2" t="s">
        <v>120</v>
      </c>
      <c r="E371" s="2" t="s">
        <v>96</v>
      </c>
      <c r="F371" s="2" t="s">
        <v>32639</v>
      </c>
      <c r="G371" s="2" t="s">
        <v>2046</v>
      </c>
      <c r="H371" s="2" t="s">
        <v>32640</v>
      </c>
      <c r="I371" s="2"/>
      <c r="J371" s="2"/>
      <c r="K371" s="2"/>
      <c r="L371" s="2"/>
      <c r="M371" s="2" t="s">
        <v>1566</v>
      </c>
      <c r="N371" s="2" t="s">
        <v>2048</v>
      </c>
      <c r="O371" s="2" t="s">
        <v>2179</v>
      </c>
      <c r="P371" s="2" t="s">
        <v>19455</v>
      </c>
      <c r="Q371" s="2" t="s">
        <v>18419</v>
      </c>
      <c r="R371" s="2" t="s">
        <v>2052</v>
      </c>
      <c r="S371" s="2"/>
      <c r="T371" s="2" t="s">
        <v>119</v>
      </c>
    </row>
    <row r="372" spans="1:20" ht="14.25" customHeight="1">
      <c r="A372" s="2" t="s">
        <v>32641</v>
      </c>
      <c r="B372" s="2" t="s">
        <v>32642</v>
      </c>
      <c r="C372" s="2" t="s">
        <v>32643</v>
      </c>
      <c r="D372" s="2" t="s">
        <v>32644</v>
      </c>
      <c r="E372" s="2" t="s">
        <v>264</v>
      </c>
      <c r="F372" s="2" t="s">
        <v>3059</v>
      </c>
      <c r="G372" s="2" t="s">
        <v>2091</v>
      </c>
      <c r="H372" s="2" t="s">
        <v>32645</v>
      </c>
      <c r="I372" s="2"/>
      <c r="J372" s="2"/>
      <c r="K372" s="2"/>
      <c r="L372" s="2"/>
      <c r="M372" s="2" t="s">
        <v>60</v>
      </c>
      <c r="N372" s="2" t="s">
        <v>2058</v>
      </c>
      <c r="O372" s="2" t="s">
        <v>2186</v>
      </c>
      <c r="P372" s="2" t="s">
        <v>2609</v>
      </c>
      <c r="Q372" s="2" t="s">
        <v>18419</v>
      </c>
      <c r="R372" s="2" t="s">
        <v>2052</v>
      </c>
      <c r="S372" s="2"/>
      <c r="T372" s="2" t="s">
        <v>32646</v>
      </c>
    </row>
    <row r="373" spans="1:20" ht="14.25" customHeight="1">
      <c r="A373" s="2" t="s">
        <v>32647</v>
      </c>
      <c r="B373" s="2" t="s">
        <v>32648</v>
      </c>
      <c r="C373" s="2" t="s">
        <v>32649</v>
      </c>
      <c r="D373" s="2" t="s">
        <v>140</v>
      </c>
      <c r="E373" s="2" t="s">
        <v>96</v>
      </c>
      <c r="F373" s="2" t="s">
        <v>32650</v>
      </c>
      <c r="G373" s="2" t="s">
        <v>2046</v>
      </c>
      <c r="H373" s="2" t="s">
        <v>32651</v>
      </c>
      <c r="I373" s="2" t="s">
        <v>32652</v>
      </c>
      <c r="J373" s="2"/>
      <c r="K373" s="2"/>
      <c r="L373" s="2"/>
      <c r="M373" s="2" t="s">
        <v>1566</v>
      </c>
      <c r="N373" s="2" t="s">
        <v>2058</v>
      </c>
      <c r="O373" s="2" t="s">
        <v>2093</v>
      </c>
      <c r="P373" s="2" t="s">
        <v>27500</v>
      </c>
      <c r="Q373" s="2" t="s">
        <v>18419</v>
      </c>
      <c r="R373" s="2" t="s">
        <v>2067</v>
      </c>
      <c r="S373" s="2"/>
      <c r="T373" s="2" t="s">
        <v>139</v>
      </c>
    </row>
    <row r="374" spans="1:20" ht="14.25" customHeight="1">
      <c r="A374" s="2" t="s">
        <v>32653</v>
      </c>
      <c r="B374" s="2" t="s">
        <v>32654</v>
      </c>
      <c r="C374" s="2" t="s">
        <v>3770</v>
      </c>
      <c r="D374" s="2" t="s">
        <v>110</v>
      </c>
      <c r="E374" s="2" t="s">
        <v>96</v>
      </c>
      <c r="F374" s="2" t="s">
        <v>32655</v>
      </c>
      <c r="G374" s="2" t="s">
        <v>2046</v>
      </c>
      <c r="H374" s="2" t="s">
        <v>32656</v>
      </c>
      <c r="I374" s="2" t="s">
        <v>32657</v>
      </c>
      <c r="J374" s="2"/>
      <c r="K374" s="2"/>
      <c r="L374" s="2" t="s">
        <v>15881</v>
      </c>
      <c r="M374" s="2" t="s">
        <v>1566</v>
      </c>
      <c r="N374" s="2" t="s">
        <v>2048</v>
      </c>
      <c r="O374" s="2" t="s">
        <v>2179</v>
      </c>
      <c r="P374" s="2" t="s">
        <v>32658</v>
      </c>
      <c r="Q374" s="2" t="s">
        <v>18419</v>
      </c>
      <c r="R374" s="2" t="s">
        <v>2067</v>
      </c>
      <c r="S374" s="2"/>
      <c r="T374" s="2" t="s">
        <v>109</v>
      </c>
    </row>
    <row r="375" spans="1:20" ht="14.25" customHeight="1">
      <c r="A375" s="2" t="s">
        <v>32659</v>
      </c>
      <c r="B375" s="2" t="s">
        <v>32660</v>
      </c>
      <c r="C375" s="2" t="s">
        <v>32661</v>
      </c>
      <c r="D375" s="2" t="s">
        <v>32662</v>
      </c>
      <c r="E375" s="2" t="s">
        <v>264</v>
      </c>
      <c r="F375" s="2" t="s">
        <v>2824</v>
      </c>
      <c r="G375" s="2" t="s">
        <v>2404</v>
      </c>
      <c r="H375" s="2" t="s">
        <v>32663</v>
      </c>
      <c r="I375" s="2"/>
      <c r="J375" s="2"/>
      <c r="K375" s="2"/>
      <c r="L375" s="2"/>
      <c r="M375" s="2" t="s">
        <v>60</v>
      </c>
      <c r="N375" s="2" t="s">
        <v>2058</v>
      </c>
      <c r="O375" s="2" t="s">
        <v>2316</v>
      </c>
      <c r="P375" s="2" t="s">
        <v>2609</v>
      </c>
      <c r="Q375" s="2" t="s">
        <v>18419</v>
      </c>
      <c r="R375" s="2" t="s">
        <v>2052</v>
      </c>
      <c r="S375" s="2"/>
      <c r="T375" s="2" t="s">
        <v>32664</v>
      </c>
    </row>
    <row r="376" spans="1:20" ht="14.25" customHeight="1">
      <c r="A376" s="2" t="s">
        <v>32665</v>
      </c>
      <c r="B376" s="2" t="s">
        <v>13735</v>
      </c>
      <c r="C376" s="2" t="s">
        <v>32666</v>
      </c>
      <c r="D376" s="2" t="s">
        <v>166</v>
      </c>
      <c r="E376" s="2" t="s">
        <v>96</v>
      </c>
      <c r="F376" s="2" t="s">
        <v>26991</v>
      </c>
      <c r="G376" s="2" t="s">
        <v>2046</v>
      </c>
      <c r="H376" s="2" t="s">
        <v>32667</v>
      </c>
      <c r="I376" s="2"/>
      <c r="J376" s="2"/>
      <c r="K376" s="2"/>
      <c r="L376" s="2"/>
      <c r="M376" s="2" t="s">
        <v>1566</v>
      </c>
      <c r="N376" s="2" t="s">
        <v>2058</v>
      </c>
      <c r="O376" s="2" t="s">
        <v>2153</v>
      </c>
      <c r="P376" s="2" t="s">
        <v>3055</v>
      </c>
      <c r="Q376" s="2" t="s">
        <v>18419</v>
      </c>
      <c r="R376" s="2" t="s">
        <v>2052</v>
      </c>
      <c r="S376" s="2"/>
      <c r="T376" s="2" t="s">
        <v>165</v>
      </c>
    </row>
    <row r="377" spans="1:20" ht="14.25" customHeight="1">
      <c r="A377" s="2" t="s">
        <v>32668</v>
      </c>
      <c r="B377" s="2" t="s">
        <v>4177</v>
      </c>
      <c r="C377" s="2" t="s">
        <v>32669</v>
      </c>
      <c r="D377" s="2" t="s">
        <v>110</v>
      </c>
      <c r="E377" s="2" t="s">
        <v>96</v>
      </c>
      <c r="F377" s="2" t="s">
        <v>29057</v>
      </c>
      <c r="G377" s="2" t="s">
        <v>2046</v>
      </c>
      <c r="H377" s="2" t="s">
        <v>32670</v>
      </c>
      <c r="I377" s="2"/>
      <c r="J377" s="2"/>
      <c r="K377" s="2"/>
      <c r="L377" s="2"/>
      <c r="M377" s="2" t="s">
        <v>1566</v>
      </c>
      <c r="N377" s="2" t="s">
        <v>2058</v>
      </c>
      <c r="O377" s="2" t="s">
        <v>2145</v>
      </c>
      <c r="P377" s="2" t="s">
        <v>2377</v>
      </c>
      <c r="Q377" s="2" t="s">
        <v>18419</v>
      </c>
      <c r="R377" s="2" t="s">
        <v>2052</v>
      </c>
      <c r="S377" s="2"/>
      <c r="T377" s="2" t="s">
        <v>109</v>
      </c>
    </row>
    <row r="378" spans="1:20" ht="14.25" customHeight="1">
      <c r="A378" s="2" t="s">
        <v>32671</v>
      </c>
      <c r="B378" s="2" t="s">
        <v>4177</v>
      </c>
      <c r="C378" s="2" t="s">
        <v>8889</v>
      </c>
      <c r="D378" s="2" t="s">
        <v>142</v>
      </c>
      <c r="E378" s="2" t="s">
        <v>96</v>
      </c>
      <c r="F378" s="2" t="s">
        <v>7861</v>
      </c>
      <c r="G378" s="2" t="s">
        <v>2046</v>
      </c>
      <c r="H378" s="2" t="s">
        <v>32672</v>
      </c>
      <c r="I378" s="2"/>
      <c r="J378" s="2"/>
      <c r="K378" s="2"/>
      <c r="L378" s="2"/>
      <c r="M378" s="2" t="s">
        <v>1566</v>
      </c>
      <c r="N378" s="2" t="s">
        <v>2048</v>
      </c>
      <c r="O378" s="2" t="s">
        <v>2179</v>
      </c>
      <c r="P378" s="2" t="s">
        <v>31362</v>
      </c>
      <c r="Q378" s="2" t="s">
        <v>18419</v>
      </c>
      <c r="R378" s="2" t="s">
        <v>2052</v>
      </c>
      <c r="S378" s="2"/>
      <c r="T378" s="2" t="s">
        <v>141</v>
      </c>
    </row>
    <row r="379" spans="1:20" ht="14.25" customHeight="1">
      <c r="A379" s="2" t="s">
        <v>32673</v>
      </c>
      <c r="B379" s="2" t="s">
        <v>4177</v>
      </c>
      <c r="C379" s="2" t="s">
        <v>30755</v>
      </c>
      <c r="D379" s="2" t="s">
        <v>166</v>
      </c>
      <c r="E379" s="2" t="s">
        <v>96</v>
      </c>
      <c r="F379" s="2" t="s">
        <v>32674</v>
      </c>
      <c r="G379" s="2" t="s">
        <v>2046</v>
      </c>
      <c r="H379" s="2" t="s">
        <v>32675</v>
      </c>
      <c r="I379" s="2"/>
      <c r="J379" s="2"/>
      <c r="K379" s="2"/>
      <c r="L379" s="2"/>
      <c r="M379" s="2" t="s">
        <v>1566</v>
      </c>
      <c r="N379" s="2" t="s">
        <v>2058</v>
      </c>
      <c r="O379" s="2" t="s">
        <v>2145</v>
      </c>
      <c r="P379" s="2" t="s">
        <v>31362</v>
      </c>
      <c r="Q379" s="2" t="s">
        <v>18419</v>
      </c>
      <c r="R379" s="2" t="s">
        <v>2067</v>
      </c>
      <c r="S379" s="2"/>
      <c r="T379" s="2" t="s">
        <v>165</v>
      </c>
    </row>
    <row r="380" spans="1:20" ht="14.25" customHeight="1">
      <c r="A380" s="2" t="s">
        <v>32676</v>
      </c>
      <c r="B380" s="2" t="s">
        <v>4177</v>
      </c>
      <c r="C380" s="2" t="s">
        <v>19057</v>
      </c>
      <c r="D380" s="2" t="s">
        <v>120</v>
      </c>
      <c r="E380" s="2" t="s">
        <v>96</v>
      </c>
      <c r="F380" s="2" t="s">
        <v>4810</v>
      </c>
      <c r="G380" s="2" t="s">
        <v>2046</v>
      </c>
      <c r="H380" s="2" t="s">
        <v>32677</v>
      </c>
      <c r="I380" s="2"/>
      <c r="J380" s="2"/>
      <c r="K380" s="2"/>
      <c r="L380" s="2"/>
      <c r="M380" s="2" t="s">
        <v>1566</v>
      </c>
      <c r="N380" s="2" t="s">
        <v>2058</v>
      </c>
      <c r="O380" s="2" t="s">
        <v>2153</v>
      </c>
      <c r="P380" s="2" t="s">
        <v>19455</v>
      </c>
      <c r="Q380" s="2" t="s">
        <v>18419</v>
      </c>
      <c r="R380" s="2" t="s">
        <v>2052</v>
      </c>
      <c r="S380" s="2"/>
      <c r="T380" s="2" t="s">
        <v>119</v>
      </c>
    </row>
    <row r="381" spans="1:20" ht="14.25" customHeight="1">
      <c r="A381" s="2" t="s">
        <v>32678</v>
      </c>
      <c r="B381" s="2" t="s">
        <v>4177</v>
      </c>
      <c r="C381" s="2" t="s">
        <v>32679</v>
      </c>
      <c r="D381" s="2" t="s">
        <v>118</v>
      </c>
      <c r="E381" s="2" t="s">
        <v>96</v>
      </c>
      <c r="F381" s="2" t="s">
        <v>32680</v>
      </c>
      <c r="G381" s="2" t="s">
        <v>2046</v>
      </c>
      <c r="H381" s="2" t="s">
        <v>32681</v>
      </c>
      <c r="I381" s="2"/>
      <c r="J381" s="2"/>
      <c r="K381" s="2"/>
      <c r="L381" s="2"/>
      <c r="M381" s="2" t="s">
        <v>1566</v>
      </c>
      <c r="N381" s="2" t="s">
        <v>2058</v>
      </c>
      <c r="O381" s="2" t="s">
        <v>2153</v>
      </c>
      <c r="P381" s="2" t="s">
        <v>31331</v>
      </c>
      <c r="Q381" s="2" t="s">
        <v>18419</v>
      </c>
      <c r="R381" s="2" t="s">
        <v>2052</v>
      </c>
      <c r="S381" s="2"/>
      <c r="T381" s="2" t="s">
        <v>117</v>
      </c>
    </row>
    <row r="382" spans="1:20" ht="14.25" customHeight="1">
      <c r="A382" s="2" t="s">
        <v>32682</v>
      </c>
      <c r="B382" s="2" t="s">
        <v>4177</v>
      </c>
      <c r="C382" s="2" t="s">
        <v>3779</v>
      </c>
      <c r="D382" s="2" t="s">
        <v>140</v>
      </c>
      <c r="E382" s="2" t="s">
        <v>96</v>
      </c>
      <c r="F382" s="2" t="s">
        <v>32683</v>
      </c>
      <c r="G382" s="2" t="s">
        <v>2046</v>
      </c>
      <c r="H382" s="2" t="s">
        <v>32684</v>
      </c>
      <c r="I382" s="2" t="s">
        <v>32685</v>
      </c>
      <c r="J382" s="2" t="s">
        <v>32686</v>
      </c>
      <c r="K382" s="2"/>
      <c r="L382" s="2"/>
      <c r="M382" s="2" t="s">
        <v>59</v>
      </c>
      <c r="N382" s="2" t="s">
        <v>2058</v>
      </c>
      <c r="O382" s="2" t="s">
        <v>2172</v>
      </c>
      <c r="P382" s="2" t="s">
        <v>2505</v>
      </c>
      <c r="Q382" s="2" t="s">
        <v>18419</v>
      </c>
      <c r="R382" s="2" t="s">
        <v>2067</v>
      </c>
      <c r="S382" s="2"/>
      <c r="T382" s="2" t="s">
        <v>139</v>
      </c>
    </row>
    <row r="383" spans="1:20" ht="14.25" customHeight="1">
      <c r="A383" s="2" t="s">
        <v>32687</v>
      </c>
      <c r="B383" s="2" t="s">
        <v>32688</v>
      </c>
      <c r="C383" s="2" t="s">
        <v>16319</v>
      </c>
      <c r="D383" s="2" t="s">
        <v>1312</v>
      </c>
      <c r="E383" s="2" t="s">
        <v>264</v>
      </c>
      <c r="F383" s="2" t="s">
        <v>32689</v>
      </c>
      <c r="G383" s="2" t="s">
        <v>2046</v>
      </c>
      <c r="H383" s="2" t="s">
        <v>32690</v>
      </c>
      <c r="I383" s="2"/>
      <c r="J383" s="2"/>
      <c r="K383" s="2"/>
      <c r="L383" s="2"/>
      <c r="M383" s="2" t="s">
        <v>1566</v>
      </c>
      <c r="N383" s="2" t="s">
        <v>2048</v>
      </c>
      <c r="O383" s="2" t="s">
        <v>2199</v>
      </c>
      <c r="P383" s="2" t="s">
        <v>2323</v>
      </c>
      <c r="Q383" s="2" t="s">
        <v>18419</v>
      </c>
      <c r="R383" s="2" t="s">
        <v>2052</v>
      </c>
      <c r="S383" s="2"/>
      <c r="T383" s="2" t="s">
        <v>1311</v>
      </c>
    </row>
    <row r="384" spans="1:20" ht="14.25" customHeight="1">
      <c r="A384" s="2" t="s">
        <v>32691</v>
      </c>
      <c r="B384" s="2" t="s">
        <v>32692</v>
      </c>
      <c r="C384" s="2" t="s">
        <v>32693</v>
      </c>
      <c r="D384" s="2" t="s">
        <v>142</v>
      </c>
      <c r="E384" s="2" t="s">
        <v>96</v>
      </c>
      <c r="F384" s="2" t="s">
        <v>32694</v>
      </c>
      <c r="G384" s="2" t="s">
        <v>2046</v>
      </c>
      <c r="H384" s="2" t="s">
        <v>32695</v>
      </c>
      <c r="I384" s="2"/>
      <c r="J384" s="2"/>
      <c r="K384" s="2"/>
      <c r="L384" s="2"/>
      <c r="M384" s="2" t="s">
        <v>1566</v>
      </c>
      <c r="N384" s="2" t="s">
        <v>2058</v>
      </c>
      <c r="O384" s="2" t="s">
        <v>2153</v>
      </c>
      <c r="P384" s="2" t="s">
        <v>31362</v>
      </c>
      <c r="Q384" s="2" t="s">
        <v>18419</v>
      </c>
      <c r="R384" s="2" t="s">
        <v>2052</v>
      </c>
      <c r="S384" s="2"/>
      <c r="T384" s="2" t="s">
        <v>141</v>
      </c>
    </row>
    <row r="385" spans="1:20" ht="14.25" customHeight="1">
      <c r="A385" s="2" t="s">
        <v>32696</v>
      </c>
      <c r="B385" s="2" t="s">
        <v>32697</v>
      </c>
      <c r="C385" s="2" t="s">
        <v>12440</v>
      </c>
      <c r="D385" s="2" t="s">
        <v>220</v>
      </c>
      <c r="E385" s="2" t="s">
        <v>96</v>
      </c>
      <c r="F385" s="2" t="s">
        <v>32698</v>
      </c>
      <c r="G385" s="2" t="s">
        <v>2046</v>
      </c>
      <c r="H385" s="2" t="s">
        <v>32699</v>
      </c>
      <c r="I385" s="2"/>
      <c r="J385" s="2"/>
      <c r="K385" s="2" t="s">
        <v>32034</v>
      </c>
      <c r="L385" s="2"/>
      <c r="M385" s="2" t="s">
        <v>1566</v>
      </c>
      <c r="N385" s="2" t="s">
        <v>2058</v>
      </c>
      <c r="O385" s="2" t="s">
        <v>2153</v>
      </c>
      <c r="P385" s="2" t="s">
        <v>32271</v>
      </c>
      <c r="Q385" s="2" t="s">
        <v>18419</v>
      </c>
      <c r="R385" s="2" t="s">
        <v>2052</v>
      </c>
      <c r="S385" s="2"/>
      <c r="T385" s="2" t="s">
        <v>219</v>
      </c>
    </row>
    <row r="386" spans="1:20" ht="14.25" customHeight="1">
      <c r="A386" s="2" t="s">
        <v>32700</v>
      </c>
      <c r="B386" s="2" t="s">
        <v>32701</v>
      </c>
      <c r="C386" s="2" t="s">
        <v>14161</v>
      </c>
      <c r="D386" s="2" t="s">
        <v>170</v>
      </c>
      <c r="E386" s="2" t="s">
        <v>96</v>
      </c>
      <c r="F386" s="2" t="s">
        <v>32702</v>
      </c>
      <c r="G386" s="2" t="s">
        <v>2046</v>
      </c>
      <c r="H386" s="2" t="s">
        <v>32703</v>
      </c>
      <c r="I386" s="2"/>
      <c r="J386" s="2"/>
      <c r="K386" s="2"/>
      <c r="L386" s="2" t="s">
        <v>31519</v>
      </c>
      <c r="M386" s="2" t="s">
        <v>1566</v>
      </c>
      <c r="N386" s="2" t="s">
        <v>2058</v>
      </c>
      <c r="O386" s="2" t="s">
        <v>2145</v>
      </c>
      <c r="P386" s="2" t="s">
        <v>19455</v>
      </c>
      <c r="Q386" s="2" t="s">
        <v>18419</v>
      </c>
      <c r="R386" s="2" t="s">
        <v>2067</v>
      </c>
      <c r="S386" s="2"/>
      <c r="T386" s="2" t="s">
        <v>169</v>
      </c>
    </row>
    <row r="387" spans="1:20" ht="14.25" customHeight="1">
      <c r="A387" s="2" t="s">
        <v>32704</v>
      </c>
      <c r="B387" s="2" t="s">
        <v>13932</v>
      </c>
      <c r="C387" s="2" t="s">
        <v>4813</v>
      </c>
      <c r="D387" s="2" t="s">
        <v>250</v>
      </c>
      <c r="E387" s="2" t="s">
        <v>96</v>
      </c>
      <c r="F387" s="2" t="s">
        <v>2210</v>
      </c>
      <c r="G387" s="2" t="s">
        <v>2046</v>
      </c>
      <c r="H387" s="2" t="s">
        <v>32705</v>
      </c>
      <c r="I387" s="2" t="s">
        <v>31835</v>
      </c>
      <c r="J387" s="2"/>
      <c r="K387" s="2"/>
      <c r="L387" s="2" t="s">
        <v>31519</v>
      </c>
      <c r="M387" s="2" t="s">
        <v>59</v>
      </c>
      <c r="N387" s="2" t="s">
        <v>2058</v>
      </c>
      <c r="O387" s="2" t="s">
        <v>2101</v>
      </c>
      <c r="P387" s="2" t="s">
        <v>3727</v>
      </c>
      <c r="Q387" s="2" t="s">
        <v>18419</v>
      </c>
      <c r="R387" s="2"/>
      <c r="S387" s="2"/>
      <c r="T387" s="2" t="s">
        <v>249</v>
      </c>
    </row>
    <row r="388" spans="1:20" ht="14.25" customHeight="1">
      <c r="A388" s="2" t="s">
        <v>32706</v>
      </c>
      <c r="B388" s="2" t="s">
        <v>19218</v>
      </c>
      <c r="C388" s="2" t="s">
        <v>6716</v>
      </c>
      <c r="D388" s="2" t="s">
        <v>110</v>
      </c>
      <c r="E388" s="2" t="s">
        <v>96</v>
      </c>
      <c r="F388" s="2" t="s">
        <v>4810</v>
      </c>
      <c r="G388" s="2" t="s">
        <v>2046</v>
      </c>
      <c r="H388" s="2" t="s">
        <v>32707</v>
      </c>
      <c r="I388" s="2"/>
      <c r="J388" s="2"/>
      <c r="K388" s="2"/>
      <c r="L388" s="2"/>
      <c r="M388" s="2" t="s">
        <v>1566</v>
      </c>
      <c r="N388" s="2" t="s">
        <v>2058</v>
      </c>
      <c r="O388" s="2" t="s">
        <v>2153</v>
      </c>
      <c r="P388" s="2" t="s">
        <v>3465</v>
      </c>
      <c r="Q388" s="2" t="s">
        <v>18419</v>
      </c>
      <c r="R388" s="2" t="s">
        <v>2052</v>
      </c>
      <c r="S388" s="2"/>
      <c r="T388" s="2" t="s">
        <v>109</v>
      </c>
    </row>
    <row r="389" spans="1:20" ht="14.25" customHeight="1">
      <c r="A389" s="2" t="s">
        <v>32708</v>
      </c>
      <c r="B389" s="2" t="s">
        <v>19218</v>
      </c>
      <c r="C389" s="2" t="s">
        <v>4617</v>
      </c>
      <c r="D389" s="2" t="s">
        <v>94</v>
      </c>
      <c r="E389" s="2" t="s">
        <v>96</v>
      </c>
      <c r="F389" s="2" t="s">
        <v>22255</v>
      </c>
      <c r="G389" s="2" t="s">
        <v>2046</v>
      </c>
      <c r="H389" s="2" t="s">
        <v>32709</v>
      </c>
      <c r="I389" s="2"/>
      <c r="J389" s="2"/>
      <c r="K389" s="2" t="s">
        <v>32034</v>
      </c>
      <c r="L389" s="2"/>
      <c r="M389" s="2" t="s">
        <v>1566</v>
      </c>
      <c r="N389" s="2" t="s">
        <v>2058</v>
      </c>
      <c r="O389" s="2" t="s">
        <v>2153</v>
      </c>
      <c r="P389" s="2" t="s">
        <v>3363</v>
      </c>
      <c r="Q389" s="2" t="s">
        <v>18419</v>
      </c>
      <c r="R389" s="2" t="s">
        <v>2052</v>
      </c>
      <c r="S389" s="2"/>
      <c r="T389" s="2" t="s">
        <v>93</v>
      </c>
    </row>
    <row r="390" spans="1:20" ht="14.25" customHeight="1">
      <c r="A390" s="2" t="s">
        <v>32710</v>
      </c>
      <c r="B390" s="2" t="s">
        <v>6256</v>
      </c>
      <c r="C390" s="2" t="s">
        <v>5618</v>
      </c>
      <c r="D390" s="2" t="s">
        <v>1464</v>
      </c>
      <c r="E390" s="2" t="s">
        <v>264</v>
      </c>
      <c r="F390" s="2" t="s">
        <v>3606</v>
      </c>
      <c r="G390" s="2" t="s">
        <v>2046</v>
      </c>
      <c r="H390" s="2" t="s">
        <v>32711</v>
      </c>
      <c r="I390" s="2"/>
      <c r="J390" s="2"/>
      <c r="K390" s="2"/>
      <c r="L390" s="2"/>
      <c r="M390" s="2" t="s">
        <v>1566</v>
      </c>
      <c r="N390" s="2" t="s">
        <v>2058</v>
      </c>
      <c r="O390" s="2" t="s">
        <v>2145</v>
      </c>
      <c r="P390" s="2" t="s">
        <v>2377</v>
      </c>
      <c r="Q390" s="2" t="s">
        <v>18419</v>
      </c>
      <c r="R390" s="2" t="s">
        <v>2052</v>
      </c>
      <c r="S390" s="2"/>
      <c r="T390" s="2" t="s">
        <v>1463</v>
      </c>
    </row>
    <row r="391" spans="1:20" ht="14.25" customHeight="1">
      <c r="A391" s="2" t="s">
        <v>32712</v>
      </c>
      <c r="B391" s="2" t="s">
        <v>4156</v>
      </c>
      <c r="C391" s="2" t="s">
        <v>32713</v>
      </c>
      <c r="D391" s="2" t="s">
        <v>110</v>
      </c>
      <c r="E391" s="2" t="s">
        <v>96</v>
      </c>
      <c r="F391" s="2" t="s">
        <v>20150</v>
      </c>
      <c r="G391" s="2" t="s">
        <v>2046</v>
      </c>
      <c r="H391" s="2" t="s">
        <v>32714</v>
      </c>
      <c r="I391" s="2"/>
      <c r="J391" s="2"/>
      <c r="K391" s="2"/>
      <c r="L391" s="2"/>
      <c r="M391" s="2" t="s">
        <v>1566</v>
      </c>
      <c r="N391" s="2" t="s">
        <v>2048</v>
      </c>
      <c r="O391" s="2" t="s">
        <v>5489</v>
      </c>
      <c r="P391" s="2" t="s">
        <v>3465</v>
      </c>
      <c r="Q391" s="2" t="s">
        <v>18419</v>
      </c>
      <c r="R391" s="2" t="s">
        <v>2052</v>
      </c>
      <c r="S391" s="2"/>
      <c r="T391" s="2" t="s">
        <v>109</v>
      </c>
    </row>
    <row r="392" spans="1:20" ht="14.25" customHeight="1">
      <c r="A392" s="2" t="s">
        <v>32715</v>
      </c>
      <c r="B392" s="2" t="s">
        <v>32716</v>
      </c>
      <c r="C392" s="2" t="s">
        <v>4034</v>
      </c>
      <c r="D392" s="2" t="s">
        <v>330</v>
      </c>
      <c r="E392" s="2" t="s">
        <v>96</v>
      </c>
      <c r="F392" s="2" t="s">
        <v>29777</v>
      </c>
      <c r="G392" s="2" t="s">
        <v>2046</v>
      </c>
      <c r="H392" s="2" t="s">
        <v>32717</v>
      </c>
      <c r="I392" s="2" t="s">
        <v>32718</v>
      </c>
      <c r="J392" s="2"/>
      <c r="K392" s="2"/>
      <c r="L392" s="2"/>
      <c r="M392" s="2" t="s">
        <v>60</v>
      </c>
      <c r="N392" s="2" t="s">
        <v>2058</v>
      </c>
      <c r="O392" s="2" t="s">
        <v>5941</v>
      </c>
      <c r="P392" s="2" t="s">
        <v>32719</v>
      </c>
      <c r="Q392" s="2" t="s">
        <v>18419</v>
      </c>
      <c r="R392" s="2" t="s">
        <v>2052</v>
      </c>
      <c r="S392" s="2"/>
      <c r="T392" s="2" t="s">
        <v>329</v>
      </c>
    </row>
    <row r="393" spans="1:20" ht="14.25" customHeight="1">
      <c r="A393" s="2" t="s">
        <v>32720</v>
      </c>
      <c r="B393" s="2" t="s">
        <v>4129</v>
      </c>
      <c r="C393" s="2" t="s">
        <v>32721</v>
      </c>
      <c r="D393" s="2" t="s">
        <v>142</v>
      </c>
      <c r="E393" s="2" t="s">
        <v>96</v>
      </c>
      <c r="F393" s="2" t="s">
        <v>32722</v>
      </c>
      <c r="G393" s="2" t="s">
        <v>2046</v>
      </c>
      <c r="H393" s="2" t="s">
        <v>32723</v>
      </c>
      <c r="I393" s="2"/>
      <c r="J393" s="2"/>
      <c r="K393" s="2"/>
      <c r="L393" s="2"/>
      <c r="M393" s="2" t="s">
        <v>1566</v>
      </c>
      <c r="N393" s="2" t="s">
        <v>2058</v>
      </c>
      <c r="O393" s="2" t="s">
        <v>2153</v>
      </c>
      <c r="P393" s="2" t="s">
        <v>31362</v>
      </c>
      <c r="Q393" s="2" t="s">
        <v>18419</v>
      </c>
      <c r="R393" s="2" t="s">
        <v>2052</v>
      </c>
      <c r="S393" s="2"/>
      <c r="T393" s="2" t="s">
        <v>141</v>
      </c>
    </row>
    <row r="394" spans="1:20" ht="14.25" customHeight="1">
      <c r="A394" s="2" t="s">
        <v>32724</v>
      </c>
      <c r="B394" s="2" t="s">
        <v>14036</v>
      </c>
      <c r="C394" s="2" t="s">
        <v>3356</v>
      </c>
      <c r="D394" s="2" t="s">
        <v>142</v>
      </c>
      <c r="E394" s="2" t="s">
        <v>96</v>
      </c>
      <c r="F394" s="2" t="s">
        <v>32725</v>
      </c>
      <c r="G394" s="2" t="s">
        <v>2046</v>
      </c>
      <c r="H394" s="2" t="s">
        <v>32726</v>
      </c>
      <c r="I394" s="2"/>
      <c r="J394" s="2"/>
      <c r="K394" s="2"/>
      <c r="L394" s="2"/>
      <c r="M394" s="2" t="s">
        <v>1566</v>
      </c>
      <c r="N394" s="2" t="s">
        <v>2058</v>
      </c>
      <c r="O394" s="2" t="s">
        <v>2153</v>
      </c>
      <c r="P394" s="2" t="s">
        <v>3055</v>
      </c>
      <c r="Q394" s="2" t="s">
        <v>18419</v>
      </c>
      <c r="R394" s="2" t="s">
        <v>2052</v>
      </c>
      <c r="S394" s="2"/>
      <c r="T394" s="2" t="s">
        <v>141</v>
      </c>
    </row>
    <row r="395" spans="1:20" ht="14.25" customHeight="1">
      <c r="A395" s="2" t="s">
        <v>32727</v>
      </c>
      <c r="B395" s="2" t="s">
        <v>4129</v>
      </c>
      <c r="C395" s="2" t="s">
        <v>32728</v>
      </c>
      <c r="D395" s="2" t="s">
        <v>166</v>
      </c>
      <c r="E395" s="2" t="s">
        <v>96</v>
      </c>
      <c r="F395" s="2" t="s">
        <v>25834</v>
      </c>
      <c r="G395" s="2" t="s">
        <v>2046</v>
      </c>
      <c r="H395" s="2" t="s">
        <v>32729</v>
      </c>
      <c r="I395" s="2" t="s">
        <v>32562</v>
      </c>
      <c r="J395" s="2"/>
      <c r="K395" s="2" t="s">
        <v>18242</v>
      </c>
      <c r="L395" s="2" t="s">
        <v>18243</v>
      </c>
      <c r="M395" s="2" t="s">
        <v>1566</v>
      </c>
      <c r="N395" s="2" t="s">
        <v>2058</v>
      </c>
      <c r="O395" s="2" t="s">
        <v>2153</v>
      </c>
      <c r="P395" s="2" t="s">
        <v>31362</v>
      </c>
      <c r="Q395" s="2" t="s">
        <v>18419</v>
      </c>
      <c r="R395" s="2" t="s">
        <v>2052</v>
      </c>
      <c r="S395" s="2"/>
      <c r="T395" s="2" t="s">
        <v>165</v>
      </c>
    </row>
    <row r="396" spans="1:20" ht="14.25" customHeight="1">
      <c r="A396" s="2" t="s">
        <v>32730</v>
      </c>
      <c r="B396" s="2" t="s">
        <v>4129</v>
      </c>
      <c r="C396" s="2" t="s">
        <v>32731</v>
      </c>
      <c r="D396" s="2" t="s">
        <v>120</v>
      </c>
      <c r="E396" s="2" t="s">
        <v>96</v>
      </c>
      <c r="F396" s="2" t="s">
        <v>32732</v>
      </c>
      <c r="G396" s="2" t="s">
        <v>2046</v>
      </c>
      <c r="H396" s="2" t="s">
        <v>32733</v>
      </c>
      <c r="I396" s="2"/>
      <c r="J396" s="2"/>
      <c r="K396" s="2"/>
      <c r="L396" s="2"/>
      <c r="M396" s="2" t="s">
        <v>1566</v>
      </c>
      <c r="N396" s="2" t="s">
        <v>2058</v>
      </c>
      <c r="O396" s="2" t="s">
        <v>2139</v>
      </c>
      <c r="P396" s="2" t="s">
        <v>23248</v>
      </c>
      <c r="Q396" s="2" t="s">
        <v>18419</v>
      </c>
      <c r="R396" s="2" t="s">
        <v>2052</v>
      </c>
      <c r="S396" s="2"/>
      <c r="T396" s="2" t="s">
        <v>119</v>
      </c>
    </row>
    <row r="397" spans="1:20" ht="14.25" customHeight="1">
      <c r="A397" s="2" t="s">
        <v>32734</v>
      </c>
      <c r="B397" s="2" t="s">
        <v>4129</v>
      </c>
      <c r="C397" s="2" t="s">
        <v>32735</v>
      </c>
      <c r="D397" s="2" t="s">
        <v>218</v>
      </c>
      <c r="E397" s="2" t="s">
        <v>96</v>
      </c>
      <c r="F397" s="2" t="s">
        <v>32736</v>
      </c>
      <c r="G397" s="2" t="s">
        <v>2046</v>
      </c>
      <c r="H397" s="2" t="s">
        <v>32737</v>
      </c>
      <c r="I397" s="2"/>
      <c r="J397" s="2"/>
      <c r="K397" s="2"/>
      <c r="L397" s="2"/>
      <c r="M397" s="2" t="s">
        <v>60</v>
      </c>
      <c r="N397" s="2" t="s">
        <v>2058</v>
      </c>
      <c r="O397" s="2" t="s">
        <v>2186</v>
      </c>
      <c r="P397" s="2" t="s">
        <v>3235</v>
      </c>
      <c r="Q397" s="2" t="s">
        <v>18419</v>
      </c>
      <c r="R397" s="2"/>
      <c r="S397" s="2"/>
      <c r="T397" s="2" t="s">
        <v>217</v>
      </c>
    </row>
    <row r="398" spans="1:20" ht="14.25" customHeight="1">
      <c r="A398" s="2" t="s">
        <v>32738</v>
      </c>
      <c r="B398" s="2" t="s">
        <v>4129</v>
      </c>
      <c r="C398" s="2" t="s">
        <v>32739</v>
      </c>
      <c r="D398" s="2" t="s">
        <v>222</v>
      </c>
      <c r="E398" s="2" t="s">
        <v>96</v>
      </c>
      <c r="F398" s="2" t="s">
        <v>32740</v>
      </c>
      <c r="G398" s="2" t="s">
        <v>2046</v>
      </c>
      <c r="H398" s="2" t="s">
        <v>32741</v>
      </c>
      <c r="I398" s="2"/>
      <c r="J398" s="2"/>
      <c r="K398" s="2"/>
      <c r="L398" s="2"/>
      <c r="M398" s="2" t="s">
        <v>1566</v>
      </c>
      <c r="N398" s="2" t="s">
        <v>2058</v>
      </c>
      <c r="O398" s="2" t="s">
        <v>2059</v>
      </c>
      <c r="P398" s="2" t="s">
        <v>3055</v>
      </c>
      <c r="Q398" s="2" t="s">
        <v>18419</v>
      </c>
      <c r="R398" s="2" t="s">
        <v>2052</v>
      </c>
      <c r="S398" s="2"/>
      <c r="T398" s="2" t="s">
        <v>221</v>
      </c>
    </row>
    <row r="399" spans="1:20" ht="14.25" customHeight="1">
      <c r="A399" s="2" t="s">
        <v>32742</v>
      </c>
      <c r="B399" s="2" t="s">
        <v>4129</v>
      </c>
      <c r="C399" s="2" t="s">
        <v>4000</v>
      </c>
      <c r="D399" s="2" t="s">
        <v>330</v>
      </c>
      <c r="E399" s="2" t="s">
        <v>96</v>
      </c>
      <c r="F399" s="2" t="s">
        <v>32743</v>
      </c>
      <c r="G399" s="2" t="s">
        <v>2046</v>
      </c>
      <c r="H399" s="2" t="s">
        <v>32744</v>
      </c>
      <c r="I399" s="2" t="s">
        <v>32745</v>
      </c>
      <c r="J399" s="2"/>
      <c r="K399" s="2" t="s">
        <v>32746</v>
      </c>
      <c r="L399" s="2"/>
      <c r="M399" s="2" t="s">
        <v>1566</v>
      </c>
      <c r="N399" s="2" t="s">
        <v>2058</v>
      </c>
      <c r="O399" s="2" t="s">
        <v>2093</v>
      </c>
      <c r="P399" s="2" t="s">
        <v>32747</v>
      </c>
      <c r="Q399" s="2" t="s">
        <v>18419</v>
      </c>
      <c r="R399" s="2" t="s">
        <v>2067</v>
      </c>
      <c r="S399" s="2"/>
      <c r="T399" s="2" t="s">
        <v>329</v>
      </c>
    </row>
    <row r="400" spans="1:20" ht="14.25" customHeight="1">
      <c r="A400" s="2" t="s">
        <v>32748</v>
      </c>
      <c r="B400" s="2" t="s">
        <v>4129</v>
      </c>
      <c r="C400" s="2" t="s">
        <v>3538</v>
      </c>
      <c r="D400" s="2" t="s">
        <v>148</v>
      </c>
      <c r="E400" s="2" t="s">
        <v>96</v>
      </c>
      <c r="F400" s="2" t="s">
        <v>32749</v>
      </c>
      <c r="G400" s="2" t="s">
        <v>2046</v>
      </c>
      <c r="H400" s="2" t="s">
        <v>32750</v>
      </c>
      <c r="I400" s="2" t="s">
        <v>32751</v>
      </c>
      <c r="J400" s="2"/>
      <c r="K400" s="2"/>
      <c r="L400" s="2"/>
      <c r="M400" s="2" t="s">
        <v>1566</v>
      </c>
      <c r="N400" s="2" t="s">
        <v>2058</v>
      </c>
      <c r="O400" s="2" t="s">
        <v>2093</v>
      </c>
      <c r="P400" s="2" t="s">
        <v>32470</v>
      </c>
      <c r="Q400" s="2" t="s">
        <v>18419</v>
      </c>
      <c r="R400" s="2" t="s">
        <v>2067</v>
      </c>
      <c r="S400" s="2"/>
      <c r="T400" s="2" t="s">
        <v>147</v>
      </c>
    </row>
    <row r="401" spans="1:20" ht="14.25" customHeight="1">
      <c r="A401" s="2" t="s">
        <v>32752</v>
      </c>
      <c r="B401" s="2" t="s">
        <v>4129</v>
      </c>
      <c r="C401" s="2" t="s">
        <v>13797</v>
      </c>
      <c r="D401" s="2" t="s">
        <v>110</v>
      </c>
      <c r="E401" s="2" t="s">
        <v>96</v>
      </c>
      <c r="F401" s="2" t="s">
        <v>32753</v>
      </c>
      <c r="G401" s="2" t="s">
        <v>2046</v>
      </c>
      <c r="H401" s="2" t="s">
        <v>32754</v>
      </c>
      <c r="I401" s="2"/>
      <c r="J401" s="2"/>
      <c r="K401" s="2"/>
      <c r="L401" s="2"/>
      <c r="M401" s="2" t="s">
        <v>1566</v>
      </c>
      <c r="N401" s="2" t="s">
        <v>2058</v>
      </c>
      <c r="O401" s="2" t="s">
        <v>2153</v>
      </c>
      <c r="P401" s="2" t="s">
        <v>3465</v>
      </c>
      <c r="Q401" s="2" t="s">
        <v>18419</v>
      </c>
      <c r="R401" s="2" t="s">
        <v>2052</v>
      </c>
      <c r="S401" s="2"/>
      <c r="T401" s="2" t="s">
        <v>109</v>
      </c>
    </row>
    <row r="402" spans="1:20" ht="14.25" customHeight="1">
      <c r="A402" s="2" t="s">
        <v>32755</v>
      </c>
      <c r="B402" s="2" t="s">
        <v>4129</v>
      </c>
      <c r="C402" s="2" t="s">
        <v>15091</v>
      </c>
      <c r="D402" s="2" t="s">
        <v>176</v>
      </c>
      <c r="E402" s="2" t="s">
        <v>96</v>
      </c>
      <c r="F402" s="2" t="s">
        <v>23871</v>
      </c>
      <c r="G402" s="2" t="s">
        <v>2046</v>
      </c>
      <c r="H402" s="2" t="s">
        <v>32756</v>
      </c>
      <c r="I402" s="2"/>
      <c r="J402" s="2"/>
      <c r="K402" s="2"/>
      <c r="L402" s="2"/>
      <c r="M402" s="2" t="s">
        <v>1566</v>
      </c>
      <c r="N402" s="2" t="s">
        <v>2058</v>
      </c>
      <c r="O402" s="2" t="s">
        <v>2145</v>
      </c>
      <c r="P402" s="2" t="s">
        <v>19455</v>
      </c>
      <c r="Q402" s="2" t="s">
        <v>18419</v>
      </c>
      <c r="R402" s="2" t="s">
        <v>2052</v>
      </c>
      <c r="S402" s="2"/>
      <c r="T402" s="2" t="s">
        <v>175</v>
      </c>
    </row>
    <row r="403" spans="1:20" ht="14.25" customHeight="1">
      <c r="A403" s="2" t="s">
        <v>32757</v>
      </c>
      <c r="B403" s="2" t="s">
        <v>4129</v>
      </c>
      <c r="C403" s="2" t="s">
        <v>32758</v>
      </c>
      <c r="D403" s="2" t="s">
        <v>612</v>
      </c>
      <c r="E403" s="2" t="s">
        <v>264</v>
      </c>
      <c r="F403" s="2" t="s">
        <v>2320</v>
      </c>
      <c r="G403" s="2" t="s">
        <v>2046</v>
      </c>
      <c r="H403" s="2" t="s">
        <v>32759</v>
      </c>
      <c r="I403" s="2"/>
      <c r="J403" s="2"/>
      <c r="K403" s="2"/>
      <c r="L403" s="2"/>
      <c r="M403" s="2" t="s">
        <v>59</v>
      </c>
      <c r="N403" s="2" t="s">
        <v>2058</v>
      </c>
      <c r="O403" s="2" t="s">
        <v>2322</v>
      </c>
      <c r="P403" s="2" t="s">
        <v>20494</v>
      </c>
      <c r="Q403" s="2" t="s">
        <v>18419</v>
      </c>
      <c r="R403" s="2" t="s">
        <v>2052</v>
      </c>
      <c r="S403" s="2"/>
      <c r="T403" s="2" t="s">
        <v>611</v>
      </c>
    </row>
    <row r="404" spans="1:20" ht="14.25" customHeight="1">
      <c r="A404" s="2" t="s">
        <v>32760</v>
      </c>
      <c r="B404" s="2" t="s">
        <v>4129</v>
      </c>
      <c r="C404" s="2" t="s">
        <v>3222</v>
      </c>
      <c r="D404" s="2" t="s">
        <v>110</v>
      </c>
      <c r="E404" s="2" t="s">
        <v>96</v>
      </c>
      <c r="F404" s="2" t="s">
        <v>4083</v>
      </c>
      <c r="G404" s="2" t="s">
        <v>2046</v>
      </c>
      <c r="H404" s="2" t="s">
        <v>32761</v>
      </c>
      <c r="I404" s="2"/>
      <c r="J404" s="2"/>
      <c r="K404" s="2"/>
      <c r="L404" s="2"/>
      <c r="M404" s="2" t="s">
        <v>1566</v>
      </c>
      <c r="N404" s="2" t="s">
        <v>2058</v>
      </c>
      <c r="O404" s="2" t="s">
        <v>2153</v>
      </c>
      <c r="P404" s="2" t="s">
        <v>3465</v>
      </c>
      <c r="Q404" s="2" t="s">
        <v>18419</v>
      </c>
      <c r="R404" s="2" t="s">
        <v>2052</v>
      </c>
      <c r="S404" s="2"/>
      <c r="T404" s="2" t="s">
        <v>109</v>
      </c>
    </row>
    <row r="405" spans="1:20" ht="14.25" customHeight="1">
      <c r="A405" s="2" t="s">
        <v>32762</v>
      </c>
      <c r="B405" s="2" t="s">
        <v>32763</v>
      </c>
      <c r="C405" s="2" t="s">
        <v>32764</v>
      </c>
      <c r="D405" s="2" t="s">
        <v>104</v>
      </c>
      <c r="E405" s="2" t="s">
        <v>96</v>
      </c>
      <c r="F405" s="2" t="s">
        <v>32765</v>
      </c>
      <c r="G405" s="2" t="s">
        <v>2046</v>
      </c>
      <c r="H405" s="2" t="s">
        <v>32766</v>
      </c>
      <c r="I405" s="2"/>
      <c r="J405" s="2"/>
      <c r="K405" s="2"/>
      <c r="L405" s="2"/>
      <c r="M405" s="2" t="s">
        <v>1566</v>
      </c>
      <c r="N405" s="2" t="s">
        <v>2058</v>
      </c>
      <c r="O405" s="2" t="s">
        <v>2059</v>
      </c>
      <c r="P405" s="2" t="s">
        <v>2108</v>
      </c>
      <c r="Q405" s="2" t="s">
        <v>18419</v>
      </c>
      <c r="R405" s="2" t="s">
        <v>2067</v>
      </c>
      <c r="S405" s="2"/>
      <c r="T405" s="2" t="s">
        <v>103</v>
      </c>
    </row>
    <row r="406" spans="1:20" ht="14.25" customHeight="1">
      <c r="A406" s="2" t="s">
        <v>32767</v>
      </c>
      <c r="B406" s="2" t="s">
        <v>32768</v>
      </c>
      <c r="C406" s="2" t="s">
        <v>32769</v>
      </c>
      <c r="D406" s="2" t="s">
        <v>158</v>
      </c>
      <c r="E406" s="2" t="s">
        <v>96</v>
      </c>
      <c r="F406" s="2" t="s">
        <v>3275</v>
      </c>
      <c r="G406" s="2" t="s">
        <v>2046</v>
      </c>
      <c r="H406" s="2" t="s">
        <v>32770</v>
      </c>
      <c r="I406" s="2"/>
      <c r="J406" s="2"/>
      <c r="K406" s="2"/>
      <c r="L406" s="2"/>
      <c r="M406" s="2" t="s">
        <v>1566</v>
      </c>
      <c r="N406" s="2" t="s">
        <v>2058</v>
      </c>
      <c r="O406" s="2" t="s">
        <v>2093</v>
      </c>
      <c r="P406" s="2" t="s">
        <v>3055</v>
      </c>
      <c r="Q406" s="2" t="s">
        <v>18419</v>
      </c>
      <c r="R406" s="2" t="s">
        <v>2067</v>
      </c>
      <c r="S406" s="2"/>
      <c r="T406" s="2" t="s">
        <v>157</v>
      </c>
    </row>
    <row r="407" spans="1:20" ht="14.25" customHeight="1">
      <c r="A407" s="2" t="s">
        <v>32771</v>
      </c>
      <c r="B407" s="2" t="s">
        <v>32772</v>
      </c>
      <c r="C407" s="2" t="s">
        <v>2739</v>
      </c>
      <c r="D407" s="2" t="s">
        <v>216</v>
      </c>
      <c r="E407" s="2" t="s">
        <v>96</v>
      </c>
      <c r="F407" s="2" t="s">
        <v>31301</v>
      </c>
      <c r="G407" s="2" t="s">
        <v>2046</v>
      </c>
      <c r="H407" s="2" t="s">
        <v>32773</v>
      </c>
      <c r="I407" s="2"/>
      <c r="J407" s="2"/>
      <c r="K407" s="2"/>
      <c r="L407" s="2"/>
      <c r="M407" s="2" t="s">
        <v>1566</v>
      </c>
      <c r="N407" s="2" t="s">
        <v>2058</v>
      </c>
      <c r="O407" s="2" t="s">
        <v>2093</v>
      </c>
      <c r="P407" s="2" t="s">
        <v>4902</v>
      </c>
      <c r="Q407" s="2" t="s">
        <v>18419</v>
      </c>
      <c r="R407" s="2" t="s">
        <v>2067</v>
      </c>
      <c r="S407" s="2"/>
      <c r="T407" s="2" t="s">
        <v>215</v>
      </c>
    </row>
    <row r="408" spans="1:20" ht="14.25" customHeight="1">
      <c r="A408" s="2" t="s">
        <v>32774</v>
      </c>
      <c r="B408" s="2" t="s">
        <v>5617</v>
      </c>
      <c r="C408" s="2" t="s">
        <v>32775</v>
      </c>
      <c r="D408" s="2" t="s">
        <v>136</v>
      </c>
      <c r="E408" s="2" t="s">
        <v>96</v>
      </c>
      <c r="F408" s="2" t="s">
        <v>3606</v>
      </c>
      <c r="G408" s="2" t="s">
        <v>2046</v>
      </c>
      <c r="H408" s="2" t="s">
        <v>32776</v>
      </c>
      <c r="I408" s="2"/>
      <c r="J408" s="2"/>
      <c r="K408" s="2"/>
      <c r="L408" s="2"/>
      <c r="M408" s="2" t="s">
        <v>1566</v>
      </c>
      <c r="N408" s="2" t="s">
        <v>2058</v>
      </c>
      <c r="O408" s="2" t="s">
        <v>2145</v>
      </c>
      <c r="P408" s="2" t="s">
        <v>3055</v>
      </c>
      <c r="Q408" s="2" t="s">
        <v>18419</v>
      </c>
      <c r="R408" s="2" t="s">
        <v>2052</v>
      </c>
      <c r="S408" s="2"/>
      <c r="T408" s="2" t="s">
        <v>135</v>
      </c>
    </row>
    <row r="409" spans="1:20" ht="14.25" customHeight="1">
      <c r="A409" s="2" t="s">
        <v>32777</v>
      </c>
      <c r="B409" s="2" t="s">
        <v>5617</v>
      </c>
      <c r="C409" s="2" t="s">
        <v>32778</v>
      </c>
      <c r="D409" s="2" t="s">
        <v>118</v>
      </c>
      <c r="E409" s="2" t="s">
        <v>96</v>
      </c>
      <c r="F409" s="2" t="s">
        <v>7861</v>
      </c>
      <c r="G409" s="2" t="s">
        <v>2046</v>
      </c>
      <c r="H409" s="2" t="s">
        <v>32779</v>
      </c>
      <c r="I409" s="2"/>
      <c r="J409" s="2"/>
      <c r="K409" s="2"/>
      <c r="L409" s="2"/>
      <c r="M409" s="2" t="s">
        <v>1566</v>
      </c>
      <c r="N409" s="2" t="s">
        <v>2048</v>
      </c>
      <c r="O409" s="2" t="s">
        <v>2179</v>
      </c>
      <c r="P409" s="2" t="s">
        <v>31331</v>
      </c>
      <c r="Q409" s="2" t="s">
        <v>18419</v>
      </c>
      <c r="R409" s="2" t="s">
        <v>2052</v>
      </c>
      <c r="S409" s="2"/>
      <c r="T409" s="2" t="s">
        <v>117</v>
      </c>
    </row>
    <row r="410" spans="1:20" ht="14.25" customHeight="1">
      <c r="A410" s="2" t="s">
        <v>32780</v>
      </c>
      <c r="B410" s="2" t="s">
        <v>32781</v>
      </c>
      <c r="C410" s="2" t="s">
        <v>15809</v>
      </c>
      <c r="D410" s="2" t="s">
        <v>234</v>
      </c>
      <c r="E410" s="2" t="s">
        <v>96</v>
      </c>
      <c r="F410" s="2" t="s">
        <v>7825</v>
      </c>
      <c r="G410" s="2" t="s">
        <v>2046</v>
      </c>
      <c r="H410" s="2" t="s">
        <v>32782</v>
      </c>
      <c r="I410" s="2"/>
      <c r="J410" s="2"/>
      <c r="K410" s="2"/>
      <c r="L410" s="2"/>
      <c r="M410" s="2" t="s">
        <v>1566</v>
      </c>
      <c r="N410" s="2" t="s">
        <v>2048</v>
      </c>
      <c r="O410" s="2" t="s">
        <v>2199</v>
      </c>
      <c r="P410" s="2" t="s">
        <v>2398</v>
      </c>
      <c r="Q410" s="2" t="s">
        <v>18419</v>
      </c>
      <c r="R410" s="2" t="s">
        <v>2200</v>
      </c>
      <c r="S410" s="2"/>
      <c r="T410" s="2" t="s">
        <v>233</v>
      </c>
    </row>
    <row r="411" spans="1:20" ht="14.25" customHeight="1">
      <c r="A411" s="2" t="s">
        <v>32783</v>
      </c>
      <c r="B411" s="2" t="s">
        <v>32784</v>
      </c>
      <c r="C411" s="2" t="s">
        <v>32785</v>
      </c>
      <c r="D411" s="2" t="s">
        <v>228</v>
      </c>
      <c r="E411" s="2" t="s">
        <v>96</v>
      </c>
      <c r="F411" s="2" t="s">
        <v>32786</v>
      </c>
      <c r="G411" s="2" t="s">
        <v>2046</v>
      </c>
      <c r="H411" s="2" t="s">
        <v>32787</v>
      </c>
      <c r="I411" s="2"/>
      <c r="J411" s="2"/>
      <c r="K411" s="2"/>
      <c r="L411" s="2"/>
      <c r="M411" s="2" t="s">
        <v>1566</v>
      </c>
      <c r="N411" s="2" t="s">
        <v>2058</v>
      </c>
      <c r="O411" s="2" t="s">
        <v>2078</v>
      </c>
      <c r="P411" s="2" t="s">
        <v>31362</v>
      </c>
      <c r="Q411" s="2" t="s">
        <v>18419</v>
      </c>
      <c r="R411" s="2" t="s">
        <v>2067</v>
      </c>
      <c r="S411" s="2"/>
      <c r="T411" s="2" t="s">
        <v>227</v>
      </c>
    </row>
    <row r="412" spans="1:20" ht="14.25" customHeight="1">
      <c r="A412" s="2" t="s">
        <v>32788</v>
      </c>
      <c r="B412" s="2" t="s">
        <v>9861</v>
      </c>
      <c r="C412" s="2" t="s">
        <v>17693</v>
      </c>
      <c r="D412" s="2" t="s">
        <v>110</v>
      </c>
      <c r="E412" s="2" t="s">
        <v>96</v>
      </c>
      <c r="F412" s="2" t="s">
        <v>32789</v>
      </c>
      <c r="G412" s="2" t="s">
        <v>2046</v>
      </c>
      <c r="H412" s="2" t="s">
        <v>32790</v>
      </c>
      <c r="I412" s="2"/>
      <c r="J412" s="2"/>
      <c r="K412" s="2"/>
      <c r="L412" s="2"/>
      <c r="M412" s="2" t="s">
        <v>1566</v>
      </c>
      <c r="N412" s="2" t="s">
        <v>2048</v>
      </c>
      <c r="O412" s="2" t="s">
        <v>2199</v>
      </c>
      <c r="P412" s="2" t="s">
        <v>2377</v>
      </c>
      <c r="Q412" s="2" t="s">
        <v>18419</v>
      </c>
      <c r="R412" s="2" t="s">
        <v>2052</v>
      </c>
      <c r="S412" s="2"/>
      <c r="T412" s="2" t="s">
        <v>109</v>
      </c>
    </row>
    <row r="413" spans="1:20" ht="14.25" customHeight="1">
      <c r="A413" s="2" t="s">
        <v>32791</v>
      </c>
      <c r="B413" s="2" t="s">
        <v>32792</v>
      </c>
      <c r="C413" s="2" t="s">
        <v>10722</v>
      </c>
      <c r="D413" s="2" t="s">
        <v>120</v>
      </c>
      <c r="E413" s="2" t="s">
        <v>96</v>
      </c>
      <c r="F413" s="2" t="s">
        <v>7861</v>
      </c>
      <c r="G413" s="2" t="s">
        <v>2046</v>
      </c>
      <c r="H413" s="2" t="s">
        <v>32793</v>
      </c>
      <c r="I413" s="2" t="s">
        <v>32611</v>
      </c>
      <c r="J413" s="2"/>
      <c r="K413" s="2"/>
      <c r="L413" s="2" t="s">
        <v>4539</v>
      </c>
      <c r="M413" s="2" t="s">
        <v>1566</v>
      </c>
      <c r="N413" s="2" t="s">
        <v>2048</v>
      </c>
      <c r="O413" s="2" t="s">
        <v>2179</v>
      </c>
      <c r="P413" s="2" t="s">
        <v>4902</v>
      </c>
      <c r="Q413" s="2" t="s">
        <v>18419</v>
      </c>
      <c r="R413" s="2" t="s">
        <v>2052</v>
      </c>
      <c r="S413" s="2"/>
      <c r="T413" s="2" t="s">
        <v>119</v>
      </c>
    </row>
    <row r="414" spans="1:20" ht="14.25" customHeight="1">
      <c r="A414" s="2" t="s">
        <v>32794</v>
      </c>
      <c r="B414" s="2" t="s">
        <v>32795</v>
      </c>
      <c r="C414" s="2" t="s">
        <v>32796</v>
      </c>
      <c r="D414" s="2" t="s">
        <v>32797</v>
      </c>
      <c r="E414" s="2" t="s">
        <v>264</v>
      </c>
      <c r="F414" s="2" t="s">
        <v>2090</v>
      </c>
      <c r="G414" s="2" t="s">
        <v>2404</v>
      </c>
      <c r="H414" s="2" t="s">
        <v>32798</v>
      </c>
      <c r="I414" s="2"/>
      <c r="J414" s="2"/>
      <c r="K414" s="2"/>
      <c r="L414" s="2"/>
      <c r="M414" s="2" t="s">
        <v>1566</v>
      </c>
      <c r="N414" s="2" t="s">
        <v>2058</v>
      </c>
      <c r="O414" s="2" t="s">
        <v>2093</v>
      </c>
      <c r="P414" s="2" t="s">
        <v>3535</v>
      </c>
      <c r="Q414" s="2" t="s">
        <v>18419</v>
      </c>
      <c r="R414" s="2" t="s">
        <v>2067</v>
      </c>
      <c r="S414" s="2"/>
      <c r="T414" s="2" t="s">
        <v>32799</v>
      </c>
    </row>
    <row r="415" spans="1:20" ht="14.25" customHeight="1">
      <c r="A415" s="2" t="s">
        <v>32800</v>
      </c>
      <c r="B415" s="2" t="s">
        <v>32801</v>
      </c>
      <c r="C415" s="2" t="s">
        <v>32796</v>
      </c>
      <c r="D415" s="2" t="s">
        <v>32797</v>
      </c>
      <c r="E415" s="2" t="s">
        <v>264</v>
      </c>
      <c r="F415" s="2" t="s">
        <v>2090</v>
      </c>
      <c r="G415" s="2" t="s">
        <v>2404</v>
      </c>
      <c r="H415" s="2" t="s">
        <v>32802</v>
      </c>
      <c r="I415" s="2"/>
      <c r="J415" s="2"/>
      <c r="K415" s="2"/>
      <c r="L415" s="2"/>
      <c r="M415" s="2" t="s">
        <v>1566</v>
      </c>
      <c r="N415" s="2" t="s">
        <v>2058</v>
      </c>
      <c r="O415" s="2" t="s">
        <v>2093</v>
      </c>
      <c r="P415" s="2" t="s">
        <v>3535</v>
      </c>
      <c r="Q415" s="2" t="s">
        <v>18419</v>
      </c>
      <c r="R415" s="2" t="s">
        <v>2067</v>
      </c>
      <c r="S415" s="2"/>
      <c r="T415" s="2" t="s">
        <v>32799</v>
      </c>
    </row>
    <row r="416" spans="1:20" ht="14.25" customHeight="1">
      <c r="A416" s="2" t="s">
        <v>32803</v>
      </c>
      <c r="B416" s="2" t="s">
        <v>32804</v>
      </c>
      <c r="C416" s="2" t="s">
        <v>3634</v>
      </c>
      <c r="D416" s="2" t="s">
        <v>474</v>
      </c>
      <c r="E416" s="2" t="s">
        <v>264</v>
      </c>
      <c r="F416" s="2" t="s">
        <v>2445</v>
      </c>
      <c r="G416" s="2" t="s">
        <v>2046</v>
      </c>
      <c r="H416" s="2" t="s">
        <v>32805</v>
      </c>
      <c r="I416" s="2"/>
      <c r="J416" s="2"/>
      <c r="K416" s="2"/>
      <c r="L416" s="2"/>
      <c r="M416" s="2" t="s">
        <v>1566</v>
      </c>
      <c r="N416" s="2" t="s">
        <v>2058</v>
      </c>
      <c r="O416" s="2" t="s">
        <v>2153</v>
      </c>
      <c r="P416" s="2" t="s">
        <v>24195</v>
      </c>
      <c r="Q416" s="2" t="s">
        <v>18419</v>
      </c>
      <c r="R416" s="2" t="s">
        <v>2052</v>
      </c>
      <c r="S416" s="2"/>
      <c r="T416" s="2" t="s">
        <v>473</v>
      </c>
    </row>
    <row r="417" spans="1:20" ht="14.25" customHeight="1">
      <c r="A417" s="2" t="s">
        <v>32806</v>
      </c>
      <c r="B417" s="2" t="s">
        <v>6540</v>
      </c>
      <c r="C417" s="2" t="s">
        <v>14589</v>
      </c>
      <c r="D417" s="2" t="s">
        <v>282</v>
      </c>
      <c r="E417" s="2" t="s">
        <v>96</v>
      </c>
      <c r="F417" s="2" t="s">
        <v>32807</v>
      </c>
      <c r="G417" s="2" t="s">
        <v>2046</v>
      </c>
      <c r="H417" s="2" t="s">
        <v>32808</v>
      </c>
      <c r="I417" s="2" t="s">
        <v>32809</v>
      </c>
      <c r="J417" s="2"/>
      <c r="K417" s="2"/>
      <c r="L417" s="2" t="s">
        <v>17446</v>
      </c>
      <c r="M417" s="2" t="s">
        <v>1566</v>
      </c>
      <c r="N417" s="2" t="s">
        <v>2048</v>
      </c>
      <c r="O417" s="2" t="s">
        <v>2193</v>
      </c>
      <c r="P417" s="2" t="s">
        <v>2422</v>
      </c>
      <c r="Q417" s="2" t="s">
        <v>18419</v>
      </c>
      <c r="R417" s="2" t="s">
        <v>2067</v>
      </c>
      <c r="S417" s="2"/>
      <c r="T417" s="2" t="s">
        <v>281</v>
      </c>
    </row>
    <row r="418" spans="1:20" ht="14.25" customHeight="1">
      <c r="A418" s="2" t="s">
        <v>32810</v>
      </c>
      <c r="B418" s="2" t="s">
        <v>4114</v>
      </c>
      <c r="C418" s="2" t="s">
        <v>32811</v>
      </c>
      <c r="D418" s="2" t="s">
        <v>142</v>
      </c>
      <c r="E418" s="2" t="s">
        <v>96</v>
      </c>
      <c r="F418" s="2" t="s">
        <v>32812</v>
      </c>
      <c r="G418" s="2" t="s">
        <v>2046</v>
      </c>
      <c r="H418" s="2" t="s">
        <v>32813</v>
      </c>
      <c r="I418" s="2"/>
      <c r="J418" s="2"/>
      <c r="K418" s="2"/>
      <c r="L418" s="2"/>
      <c r="M418" s="2" t="s">
        <v>1566</v>
      </c>
      <c r="N418" s="2" t="s">
        <v>2058</v>
      </c>
      <c r="O418" s="2" t="s">
        <v>2093</v>
      </c>
      <c r="P418" s="2" t="s">
        <v>3055</v>
      </c>
      <c r="Q418" s="2" t="s">
        <v>18419</v>
      </c>
      <c r="R418" s="2" t="s">
        <v>2067</v>
      </c>
      <c r="S418" s="2"/>
      <c r="T418" s="2" t="s">
        <v>141</v>
      </c>
    </row>
    <row r="419" spans="1:20" ht="14.25" customHeight="1">
      <c r="A419" s="2" t="s">
        <v>32814</v>
      </c>
      <c r="B419" s="2" t="s">
        <v>4114</v>
      </c>
      <c r="C419" s="2" t="s">
        <v>3361</v>
      </c>
      <c r="D419" s="2" t="s">
        <v>116</v>
      </c>
      <c r="E419" s="2" t="s">
        <v>96</v>
      </c>
      <c r="F419" s="2" t="s">
        <v>32815</v>
      </c>
      <c r="G419" s="2" t="s">
        <v>2046</v>
      </c>
      <c r="H419" s="2" t="s">
        <v>32816</v>
      </c>
      <c r="I419" s="2"/>
      <c r="J419" s="2"/>
      <c r="K419" s="2" t="s">
        <v>18242</v>
      </c>
      <c r="L419" s="2" t="s">
        <v>18243</v>
      </c>
      <c r="M419" s="2" t="s">
        <v>1566</v>
      </c>
      <c r="N419" s="2" t="s">
        <v>2048</v>
      </c>
      <c r="O419" s="2" t="s">
        <v>2179</v>
      </c>
      <c r="P419" s="2" t="s">
        <v>31526</v>
      </c>
      <c r="Q419" s="2" t="s">
        <v>18419</v>
      </c>
      <c r="R419" s="2" t="s">
        <v>2052</v>
      </c>
      <c r="S419" s="2"/>
      <c r="T419" s="2" t="s">
        <v>115</v>
      </c>
    </row>
    <row r="420" spans="1:20" ht="14.25" customHeight="1">
      <c r="A420" s="2" t="s">
        <v>32817</v>
      </c>
      <c r="B420" s="2" t="s">
        <v>4114</v>
      </c>
      <c r="C420" s="2" t="s">
        <v>12324</v>
      </c>
      <c r="D420" s="2" t="s">
        <v>116</v>
      </c>
      <c r="E420" s="2" t="s">
        <v>96</v>
      </c>
      <c r="F420" s="2" t="s">
        <v>32818</v>
      </c>
      <c r="G420" s="2" t="s">
        <v>2046</v>
      </c>
      <c r="H420" s="2" t="s">
        <v>32819</v>
      </c>
      <c r="I420" s="2"/>
      <c r="J420" s="2"/>
      <c r="K420" s="2"/>
      <c r="L420" s="2"/>
      <c r="M420" s="2" t="s">
        <v>1566</v>
      </c>
      <c r="N420" s="2" t="s">
        <v>2048</v>
      </c>
      <c r="O420" s="2" t="s">
        <v>2199</v>
      </c>
      <c r="P420" s="2" t="s">
        <v>2323</v>
      </c>
      <c r="Q420" s="2" t="s">
        <v>18419</v>
      </c>
      <c r="R420" s="2" t="s">
        <v>2067</v>
      </c>
      <c r="S420" s="2"/>
      <c r="T420" s="2" t="s">
        <v>115</v>
      </c>
    </row>
    <row r="421" spans="1:20" ht="14.25" customHeight="1">
      <c r="A421" s="2" t="s">
        <v>32820</v>
      </c>
      <c r="B421" s="2" t="s">
        <v>4114</v>
      </c>
      <c r="C421" s="2" t="s">
        <v>32821</v>
      </c>
      <c r="D421" s="2" t="s">
        <v>148</v>
      </c>
      <c r="E421" s="2" t="s">
        <v>96</v>
      </c>
      <c r="F421" s="2" t="s">
        <v>32822</v>
      </c>
      <c r="G421" s="2" t="s">
        <v>2046</v>
      </c>
      <c r="H421" s="2" t="s">
        <v>32823</v>
      </c>
      <c r="I421" s="2"/>
      <c r="J421" s="2"/>
      <c r="K421" s="2"/>
      <c r="L421" s="2"/>
      <c r="M421" s="2" t="s">
        <v>1566</v>
      </c>
      <c r="N421" s="2" t="s">
        <v>2058</v>
      </c>
      <c r="O421" s="2" t="s">
        <v>2132</v>
      </c>
      <c r="P421" s="2" t="s">
        <v>31362</v>
      </c>
      <c r="Q421" s="2" t="s">
        <v>18419</v>
      </c>
      <c r="R421" s="2" t="s">
        <v>2052</v>
      </c>
      <c r="S421" s="2"/>
      <c r="T421" s="2" t="s">
        <v>147</v>
      </c>
    </row>
    <row r="422" spans="1:20" ht="14.25" customHeight="1">
      <c r="A422" s="2" t="s">
        <v>32824</v>
      </c>
      <c r="B422" s="2" t="s">
        <v>4114</v>
      </c>
      <c r="C422" s="2" t="s">
        <v>8950</v>
      </c>
      <c r="D422" s="2" t="s">
        <v>222</v>
      </c>
      <c r="E422" s="2" t="s">
        <v>96</v>
      </c>
      <c r="F422" s="2" t="s">
        <v>32825</v>
      </c>
      <c r="G422" s="2" t="s">
        <v>2046</v>
      </c>
      <c r="H422" s="2" t="s">
        <v>32826</v>
      </c>
      <c r="I422" s="2"/>
      <c r="J422" s="2"/>
      <c r="K422" s="2"/>
      <c r="L422" s="2"/>
      <c r="M422" s="2" t="s">
        <v>1566</v>
      </c>
      <c r="N422" s="2" t="s">
        <v>2058</v>
      </c>
      <c r="O422" s="2" t="s">
        <v>2093</v>
      </c>
      <c r="P422" s="2" t="s">
        <v>31362</v>
      </c>
      <c r="Q422" s="2" t="s">
        <v>18419</v>
      </c>
      <c r="R422" s="2" t="s">
        <v>2067</v>
      </c>
      <c r="S422" s="2"/>
      <c r="T422" s="2" t="s">
        <v>221</v>
      </c>
    </row>
    <row r="423" spans="1:20" ht="14.25" customHeight="1">
      <c r="A423" s="2" t="s">
        <v>32827</v>
      </c>
      <c r="B423" s="2" t="s">
        <v>4114</v>
      </c>
      <c r="C423" s="2" t="s">
        <v>2459</v>
      </c>
      <c r="D423" s="2" t="s">
        <v>120</v>
      </c>
      <c r="E423" s="2" t="s">
        <v>96</v>
      </c>
      <c r="F423" s="2" t="s">
        <v>32828</v>
      </c>
      <c r="G423" s="2" t="s">
        <v>2046</v>
      </c>
      <c r="H423" s="2" t="s">
        <v>32829</v>
      </c>
      <c r="I423" s="2"/>
      <c r="J423" s="2"/>
      <c r="K423" s="2"/>
      <c r="L423" s="2"/>
      <c r="M423" s="2" t="s">
        <v>1566</v>
      </c>
      <c r="N423" s="2" t="s">
        <v>2048</v>
      </c>
      <c r="O423" s="2" t="s">
        <v>2179</v>
      </c>
      <c r="P423" s="2" t="s">
        <v>3061</v>
      </c>
      <c r="Q423" s="2" t="s">
        <v>18419</v>
      </c>
      <c r="R423" s="2" t="s">
        <v>2067</v>
      </c>
      <c r="S423" s="2"/>
      <c r="T423" s="2" t="s">
        <v>119</v>
      </c>
    </row>
    <row r="424" spans="1:20" ht="14.25" customHeight="1">
      <c r="A424" s="2" t="s">
        <v>32830</v>
      </c>
      <c r="B424" s="2" t="s">
        <v>26372</v>
      </c>
      <c r="C424" s="2" t="s">
        <v>32831</v>
      </c>
      <c r="D424" s="2" t="s">
        <v>32832</v>
      </c>
      <c r="E424" s="2" t="s">
        <v>264</v>
      </c>
      <c r="F424" s="2" t="s">
        <v>2320</v>
      </c>
      <c r="G424" s="2" t="s">
        <v>23895</v>
      </c>
      <c r="H424" s="2" t="s">
        <v>32833</v>
      </c>
      <c r="I424" s="2"/>
      <c r="J424" s="2"/>
      <c r="K424" s="2"/>
      <c r="L424" s="2"/>
      <c r="M424" s="2" t="s">
        <v>59</v>
      </c>
      <c r="N424" s="2" t="s">
        <v>2058</v>
      </c>
      <c r="O424" s="2" t="s">
        <v>2322</v>
      </c>
      <c r="P424" s="2" t="s">
        <v>2609</v>
      </c>
      <c r="Q424" s="2" t="s">
        <v>18419</v>
      </c>
      <c r="R424" s="2"/>
      <c r="S424" s="2"/>
      <c r="T424" s="2" t="s">
        <v>32834</v>
      </c>
    </row>
    <row r="425" spans="1:20" ht="14.25" customHeight="1">
      <c r="A425" s="2" t="s">
        <v>32835</v>
      </c>
      <c r="B425" s="2" t="s">
        <v>26372</v>
      </c>
      <c r="C425" s="2" t="s">
        <v>32836</v>
      </c>
      <c r="D425" s="2" t="s">
        <v>32837</v>
      </c>
      <c r="E425" s="2" t="s">
        <v>264</v>
      </c>
      <c r="F425" s="2" t="s">
        <v>2489</v>
      </c>
      <c r="G425" s="2" t="s">
        <v>2091</v>
      </c>
      <c r="H425" s="2" t="s">
        <v>32838</v>
      </c>
      <c r="I425" s="2" t="s">
        <v>32652</v>
      </c>
      <c r="J425" s="2"/>
      <c r="K425" s="2"/>
      <c r="L425" s="2"/>
      <c r="M425" s="2" t="s">
        <v>60</v>
      </c>
      <c r="N425" s="2" t="s">
        <v>2058</v>
      </c>
      <c r="O425" s="2" t="s">
        <v>2491</v>
      </c>
      <c r="P425" s="2" t="s">
        <v>2609</v>
      </c>
      <c r="Q425" s="2" t="s">
        <v>18419</v>
      </c>
      <c r="R425" s="2" t="s">
        <v>2067</v>
      </c>
      <c r="S425" s="2"/>
      <c r="T425" s="2" t="s">
        <v>32839</v>
      </c>
    </row>
    <row r="426" spans="1:20" ht="14.25" customHeight="1">
      <c r="A426" s="2" t="s">
        <v>32840</v>
      </c>
      <c r="B426" s="2" t="s">
        <v>26372</v>
      </c>
      <c r="C426" s="2" t="s">
        <v>32841</v>
      </c>
      <c r="D426" s="2" t="s">
        <v>32842</v>
      </c>
      <c r="E426" s="2" t="s">
        <v>264</v>
      </c>
      <c r="F426" s="2" t="s">
        <v>2210</v>
      </c>
      <c r="G426" s="2" t="s">
        <v>2404</v>
      </c>
      <c r="H426" s="2" t="s">
        <v>32843</v>
      </c>
      <c r="I426" s="2" t="s">
        <v>32657</v>
      </c>
      <c r="J426" s="2"/>
      <c r="K426" s="2"/>
      <c r="L426" s="2" t="s">
        <v>15881</v>
      </c>
      <c r="M426" s="2" t="s">
        <v>59</v>
      </c>
      <c r="N426" s="2" t="s">
        <v>2058</v>
      </c>
      <c r="O426" s="2" t="s">
        <v>2101</v>
      </c>
      <c r="P426" s="2" t="s">
        <v>31177</v>
      </c>
      <c r="Q426" s="2" t="s">
        <v>18419</v>
      </c>
      <c r="R426" s="2" t="s">
        <v>2067</v>
      </c>
      <c r="S426" s="2"/>
      <c r="T426" s="2" t="s">
        <v>32844</v>
      </c>
    </row>
    <row r="427" spans="1:20" ht="14.25" customHeight="1">
      <c r="A427" s="2" t="s">
        <v>32845</v>
      </c>
      <c r="B427" s="2" t="s">
        <v>32846</v>
      </c>
      <c r="C427" s="2" t="s">
        <v>32847</v>
      </c>
      <c r="D427" s="2" t="s">
        <v>94</v>
      </c>
      <c r="E427" s="2" t="s">
        <v>96</v>
      </c>
      <c r="F427" s="2" t="s">
        <v>32848</v>
      </c>
      <c r="G427" s="2" t="s">
        <v>2046</v>
      </c>
      <c r="H427" s="2" t="s">
        <v>32849</v>
      </c>
      <c r="I427" s="2"/>
      <c r="J427" s="2"/>
      <c r="K427" s="2"/>
      <c r="L427" s="2"/>
      <c r="M427" s="2" t="s">
        <v>59</v>
      </c>
      <c r="N427" s="2" t="s">
        <v>2058</v>
      </c>
      <c r="O427" s="2" t="s">
        <v>2583</v>
      </c>
      <c r="P427" s="2" t="s">
        <v>3363</v>
      </c>
      <c r="Q427" s="2" t="s">
        <v>18419</v>
      </c>
      <c r="R427" s="2"/>
      <c r="S427" s="2"/>
      <c r="T427" s="2" t="s">
        <v>93</v>
      </c>
    </row>
    <row r="428" spans="1:20" ht="14.25" customHeight="1">
      <c r="A428" s="2" t="s">
        <v>32850</v>
      </c>
      <c r="B428" s="2" t="s">
        <v>26391</v>
      </c>
      <c r="C428" s="2" t="s">
        <v>32851</v>
      </c>
      <c r="D428" s="2" t="s">
        <v>210</v>
      </c>
      <c r="E428" s="2" t="s">
        <v>96</v>
      </c>
      <c r="F428" s="2" t="s">
        <v>2090</v>
      </c>
      <c r="G428" s="2" t="s">
        <v>2046</v>
      </c>
      <c r="H428" s="2" t="s">
        <v>32852</v>
      </c>
      <c r="I428" s="2" t="s">
        <v>32853</v>
      </c>
      <c r="J428" s="2"/>
      <c r="K428" s="2" t="s">
        <v>22585</v>
      </c>
      <c r="L428" s="2" t="s">
        <v>18243</v>
      </c>
      <c r="M428" s="2" t="s">
        <v>1566</v>
      </c>
      <c r="N428" s="2" t="s">
        <v>2058</v>
      </c>
      <c r="O428" s="2" t="s">
        <v>2093</v>
      </c>
      <c r="P428" s="2" t="s">
        <v>32854</v>
      </c>
      <c r="Q428" s="2" t="s">
        <v>18419</v>
      </c>
      <c r="R428" s="2" t="s">
        <v>2067</v>
      </c>
      <c r="S428" s="2"/>
      <c r="T428" s="2" t="s">
        <v>209</v>
      </c>
    </row>
    <row r="429" spans="1:20" ht="14.25" customHeight="1">
      <c r="A429" s="2" t="s">
        <v>32855</v>
      </c>
      <c r="B429" s="2" t="s">
        <v>32856</v>
      </c>
      <c r="C429" s="2" t="s">
        <v>32857</v>
      </c>
      <c r="D429" s="2" t="s">
        <v>32858</v>
      </c>
      <c r="E429" s="2" t="s">
        <v>264</v>
      </c>
      <c r="F429" s="2" t="s">
        <v>2473</v>
      </c>
      <c r="G429" s="2" t="s">
        <v>2091</v>
      </c>
      <c r="H429" s="2" t="s">
        <v>32859</v>
      </c>
      <c r="I429" s="2"/>
      <c r="J429" s="2"/>
      <c r="K429" s="2"/>
      <c r="L429" s="2"/>
      <c r="M429" s="2" t="s">
        <v>59</v>
      </c>
      <c r="N429" s="2" t="s">
        <v>2048</v>
      </c>
      <c r="O429" s="2" t="s">
        <v>2301</v>
      </c>
      <c r="P429" s="2" t="s">
        <v>2609</v>
      </c>
      <c r="Q429" s="2" t="s">
        <v>18419</v>
      </c>
      <c r="R429" s="2" t="s">
        <v>2052</v>
      </c>
      <c r="S429" s="2"/>
      <c r="T429" s="2" t="s">
        <v>32860</v>
      </c>
    </row>
    <row r="430" spans="1:20" ht="14.25" customHeight="1">
      <c r="A430" s="2" t="s">
        <v>32861</v>
      </c>
      <c r="B430" s="2" t="s">
        <v>32862</v>
      </c>
      <c r="C430" s="2" t="s">
        <v>32863</v>
      </c>
      <c r="D430" s="2" t="s">
        <v>94</v>
      </c>
      <c r="E430" s="2" t="s">
        <v>96</v>
      </c>
      <c r="F430" s="2" t="s">
        <v>32864</v>
      </c>
      <c r="G430" s="2" t="s">
        <v>2046</v>
      </c>
      <c r="H430" s="2" t="s">
        <v>32865</v>
      </c>
      <c r="I430" s="2"/>
      <c r="J430" s="2"/>
      <c r="K430" s="2"/>
      <c r="L430" s="2"/>
      <c r="M430" s="2" t="s">
        <v>1566</v>
      </c>
      <c r="N430" s="2" t="s">
        <v>2048</v>
      </c>
      <c r="O430" s="2" t="s">
        <v>2199</v>
      </c>
      <c r="P430" s="2" t="s">
        <v>2377</v>
      </c>
      <c r="Q430" s="2" t="s">
        <v>18419</v>
      </c>
      <c r="R430" s="2" t="s">
        <v>3993</v>
      </c>
      <c r="S430" s="2"/>
      <c r="T430" s="2" t="s">
        <v>93</v>
      </c>
    </row>
    <row r="431" spans="1:20" ht="14.25" customHeight="1">
      <c r="A431" s="2" t="s">
        <v>32866</v>
      </c>
      <c r="B431" s="2" t="s">
        <v>32867</v>
      </c>
      <c r="C431" s="2" t="s">
        <v>32868</v>
      </c>
      <c r="D431" s="2" t="s">
        <v>102</v>
      </c>
      <c r="E431" s="2" t="s">
        <v>96</v>
      </c>
      <c r="F431" s="2" t="s">
        <v>3656</v>
      </c>
      <c r="G431" s="2" t="s">
        <v>2046</v>
      </c>
      <c r="H431" s="2" t="s">
        <v>32869</v>
      </c>
      <c r="I431" s="2"/>
      <c r="J431" s="2"/>
      <c r="K431" s="2"/>
      <c r="L431" s="2"/>
      <c r="M431" s="2" t="s">
        <v>1566</v>
      </c>
      <c r="N431" s="2" t="s">
        <v>2058</v>
      </c>
      <c r="O431" s="2" t="s">
        <v>2153</v>
      </c>
      <c r="P431" s="2" t="s">
        <v>4902</v>
      </c>
      <c r="Q431" s="2" t="s">
        <v>18419</v>
      </c>
      <c r="R431" s="2" t="s">
        <v>2052</v>
      </c>
      <c r="S431" s="2"/>
      <c r="T431" s="2" t="s">
        <v>101</v>
      </c>
    </row>
    <row r="432" spans="1:20" ht="14.25" customHeight="1">
      <c r="A432" s="2" t="s">
        <v>32870</v>
      </c>
      <c r="B432" s="2" t="s">
        <v>32871</v>
      </c>
      <c r="C432" s="2" t="s">
        <v>32872</v>
      </c>
      <c r="D432" s="2" t="s">
        <v>32873</v>
      </c>
      <c r="E432" s="2" t="s">
        <v>264</v>
      </c>
      <c r="F432" s="2" t="s">
        <v>20785</v>
      </c>
      <c r="G432" s="2" t="s">
        <v>2404</v>
      </c>
      <c r="H432" s="2" t="s">
        <v>32874</v>
      </c>
      <c r="I432" s="2"/>
      <c r="J432" s="2"/>
      <c r="K432" s="2"/>
      <c r="L432" s="2"/>
      <c r="M432" s="2" t="s">
        <v>60</v>
      </c>
      <c r="N432" s="2" t="s">
        <v>2058</v>
      </c>
      <c r="O432" s="2" t="s">
        <v>2186</v>
      </c>
      <c r="P432" s="2" t="s">
        <v>32875</v>
      </c>
      <c r="Q432" s="2" t="s">
        <v>18419</v>
      </c>
      <c r="R432" s="2" t="s">
        <v>2052</v>
      </c>
      <c r="S432" s="2"/>
      <c r="T432" s="2" t="s">
        <v>32876</v>
      </c>
    </row>
    <row r="433" spans="1:20" ht="14.25" customHeight="1">
      <c r="A433" s="2" t="s">
        <v>32877</v>
      </c>
      <c r="B433" s="2" t="s">
        <v>4098</v>
      </c>
      <c r="C433" s="2" t="s">
        <v>32878</v>
      </c>
      <c r="D433" s="2" t="s">
        <v>22395</v>
      </c>
      <c r="E433" s="2" t="s">
        <v>96</v>
      </c>
      <c r="F433" s="2" t="s">
        <v>5917</v>
      </c>
      <c r="G433" s="2" t="s">
        <v>2404</v>
      </c>
      <c r="H433" s="2" t="s">
        <v>32879</v>
      </c>
      <c r="I433" s="2"/>
      <c r="J433" s="2"/>
      <c r="K433" s="2"/>
      <c r="L433" s="2"/>
      <c r="M433" s="2" t="s">
        <v>1566</v>
      </c>
      <c r="N433" s="2" t="s">
        <v>2058</v>
      </c>
      <c r="O433" s="2" t="s">
        <v>2093</v>
      </c>
      <c r="P433" s="2" t="s">
        <v>22398</v>
      </c>
      <c r="Q433" s="2" t="s">
        <v>18419</v>
      </c>
      <c r="R433" s="2" t="s">
        <v>2067</v>
      </c>
      <c r="S433" s="2"/>
      <c r="T433" s="2" t="s">
        <v>22399</v>
      </c>
    </row>
    <row r="434" spans="1:20" ht="14.25" customHeight="1">
      <c r="A434" s="2" t="s">
        <v>32880</v>
      </c>
      <c r="B434" s="2" t="s">
        <v>32881</v>
      </c>
      <c r="C434" s="2" t="s">
        <v>14926</v>
      </c>
      <c r="D434" s="2" t="s">
        <v>330</v>
      </c>
      <c r="E434" s="2" t="s">
        <v>96</v>
      </c>
      <c r="F434" s="2" t="s">
        <v>32882</v>
      </c>
      <c r="G434" s="2" t="s">
        <v>2046</v>
      </c>
      <c r="H434" s="2" t="s">
        <v>32883</v>
      </c>
      <c r="I434" s="2" t="s">
        <v>32685</v>
      </c>
      <c r="J434" s="2" t="s">
        <v>32686</v>
      </c>
      <c r="K434" s="2"/>
      <c r="L434" s="2"/>
      <c r="M434" s="2" t="s">
        <v>60</v>
      </c>
      <c r="N434" s="2" t="s">
        <v>2058</v>
      </c>
      <c r="O434" s="2" t="s">
        <v>2186</v>
      </c>
      <c r="P434" s="2" t="s">
        <v>32884</v>
      </c>
      <c r="Q434" s="2" t="s">
        <v>18419</v>
      </c>
      <c r="R434" s="2"/>
      <c r="S434" s="2"/>
      <c r="T434" s="2" t="s">
        <v>329</v>
      </c>
    </row>
    <row r="435" spans="1:20" ht="14.25" customHeight="1">
      <c r="A435" s="2" t="s">
        <v>32885</v>
      </c>
      <c r="B435" s="2" t="s">
        <v>32886</v>
      </c>
      <c r="C435" s="2" t="s">
        <v>2658</v>
      </c>
      <c r="D435" s="2" t="s">
        <v>589</v>
      </c>
      <c r="E435" s="2" t="s">
        <v>264</v>
      </c>
      <c r="F435" s="2" t="s">
        <v>32887</v>
      </c>
      <c r="G435" s="2" t="s">
        <v>2046</v>
      </c>
      <c r="H435" s="2" t="s">
        <v>32888</v>
      </c>
      <c r="I435" s="2"/>
      <c r="J435" s="2"/>
      <c r="K435" s="2"/>
      <c r="L435" s="2"/>
      <c r="M435" s="2" t="s">
        <v>1566</v>
      </c>
      <c r="N435" s="2" t="s">
        <v>2058</v>
      </c>
      <c r="O435" s="2" t="s">
        <v>2145</v>
      </c>
      <c r="P435" s="2" t="s">
        <v>2323</v>
      </c>
      <c r="Q435" s="2" t="s">
        <v>18419</v>
      </c>
      <c r="R435" s="2" t="s">
        <v>2067</v>
      </c>
      <c r="S435" s="2"/>
      <c r="T435" s="2" t="s">
        <v>588</v>
      </c>
    </row>
    <row r="436" spans="1:20" ht="14.25" customHeight="1">
      <c r="A436" s="2" t="s">
        <v>32889</v>
      </c>
      <c r="B436" s="2" t="s">
        <v>11231</v>
      </c>
      <c r="C436" s="2" t="s">
        <v>32890</v>
      </c>
      <c r="D436" s="2" t="s">
        <v>32891</v>
      </c>
      <c r="E436" s="2" t="s">
        <v>264</v>
      </c>
      <c r="F436" s="2" t="s">
        <v>2473</v>
      </c>
      <c r="G436" s="2" t="s">
        <v>18247</v>
      </c>
      <c r="H436" s="2" t="s">
        <v>32892</v>
      </c>
      <c r="I436" s="2"/>
      <c r="J436" s="2"/>
      <c r="K436" s="2"/>
      <c r="L436" s="2"/>
      <c r="M436" s="2" t="s">
        <v>59</v>
      </c>
      <c r="N436" s="2" t="s">
        <v>2048</v>
      </c>
      <c r="O436" s="2" t="s">
        <v>2301</v>
      </c>
      <c r="P436" s="2" t="s">
        <v>2609</v>
      </c>
      <c r="Q436" s="2" t="s">
        <v>18419</v>
      </c>
      <c r="R436" s="2" t="s">
        <v>2052</v>
      </c>
      <c r="S436" s="2"/>
      <c r="T436" s="2" t="s">
        <v>32893</v>
      </c>
    </row>
    <row r="437" spans="1:20" ht="14.25" customHeight="1">
      <c r="A437" s="2" t="s">
        <v>32894</v>
      </c>
      <c r="B437" s="2" t="s">
        <v>32895</v>
      </c>
      <c r="C437" s="2" t="s">
        <v>32896</v>
      </c>
      <c r="D437" s="2" t="s">
        <v>176</v>
      </c>
      <c r="E437" s="2" t="s">
        <v>96</v>
      </c>
      <c r="F437" s="2" t="s">
        <v>4083</v>
      </c>
      <c r="G437" s="2" t="s">
        <v>2046</v>
      </c>
      <c r="H437" s="2" t="s">
        <v>32897</v>
      </c>
      <c r="I437" s="2"/>
      <c r="J437" s="2"/>
      <c r="K437" s="2" t="s">
        <v>32034</v>
      </c>
      <c r="L437" s="2"/>
      <c r="M437" s="2" t="s">
        <v>1566</v>
      </c>
      <c r="N437" s="2" t="s">
        <v>2058</v>
      </c>
      <c r="O437" s="2" t="s">
        <v>2153</v>
      </c>
      <c r="P437" s="2" t="s">
        <v>31423</v>
      </c>
      <c r="Q437" s="2" t="s">
        <v>18419</v>
      </c>
      <c r="R437" s="2" t="s">
        <v>2052</v>
      </c>
      <c r="S437" s="2"/>
      <c r="T437" s="2" t="s">
        <v>175</v>
      </c>
    </row>
    <row r="438" spans="1:20" ht="14.25" customHeight="1">
      <c r="A438" s="2" t="s">
        <v>32898</v>
      </c>
      <c r="B438" s="2" t="s">
        <v>5637</v>
      </c>
      <c r="C438" s="2" t="s">
        <v>32899</v>
      </c>
      <c r="D438" s="2" t="s">
        <v>824</v>
      </c>
      <c r="E438" s="2" t="s">
        <v>264</v>
      </c>
      <c r="F438" s="2" t="s">
        <v>32900</v>
      </c>
      <c r="G438" s="2" t="s">
        <v>2046</v>
      </c>
      <c r="H438" s="2" t="s">
        <v>32901</v>
      </c>
      <c r="I438" s="2"/>
      <c r="J438" s="2"/>
      <c r="K438" s="2"/>
      <c r="L438" s="2"/>
      <c r="M438" s="2" t="s">
        <v>1566</v>
      </c>
      <c r="N438" s="2" t="s">
        <v>2048</v>
      </c>
      <c r="O438" s="2" t="s">
        <v>2179</v>
      </c>
      <c r="P438" s="2" t="s">
        <v>20535</v>
      </c>
      <c r="Q438" s="2" t="s">
        <v>18419</v>
      </c>
      <c r="R438" s="2" t="s">
        <v>2067</v>
      </c>
      <c r="S438" s="2"/>
      <c r="T438" s="2" t="s">
        <v>823</v>
      </c>
    </row>
    <row r="439" spans="1:20" ht="14.25" customHeight="1">
      <c r="A439" s="2" t="s">
        <v>32902</v>
      </c>
      <c r="B439" s="2" t="s">
        <v>32903</v>
      </c>
      <c r="C439" s="2" t="s">
        <v>32904</v>
      </c>
      <c r="D439" s="2" t="s">
        <v>431</v>
      </c>
      <c r="E439" s="2" t="s">
        <v>96</v>
      </c>
      <c r="F439" s="2" t="s">
        <v>32905</v>
      </c>
      <c r="G439" s="2" t="s">
        <v>2046</v>
      </c>
      <c r="H439" s="2" t="s">
        <v>32906</v>
      </c>
      <c r="I439" s="2" t="s">
        <v>31835</v>
      </c>
      <c r="J439" s="2"/>
      <c r="K439" s="2"/>
      <c r="L439" s="2" t="s">
        <v>31519</v>
      </c>
      <c r="M439" s="2" t="s">
        <v>59</v>
      </c>
      <c r="N439" s="2" t="s">
        <v>2058</v>
      </c>
      <c r="O439" s="2" t="s">
        <v>2172</v>
      </c>
      <c r="P439" s="2" t="s">
        <v>3727</v>
      </c>
      <c r="Q439" s="2" t="s">
        <v>18419</v>
      </c>
      <c r="R439" s="2"/>
      <c r="S439" s="2"/>
      <c r="T439" s="2" t="s">
        <v>430</v>
      </c>
    </row>
    <row r="440" spans="1:20" ht="14.25" customHeight="1">
      <c r="A440" s="2" t="s">
        <v>32907</v>
      </c>
      <c r="B440" s="2" t="s">
        <v>26455</v>
      </c>
      <c r="C440" s="2" t="s">
        <v>32908</v>
      </c>
      <c r="D440" s="2" t="s">
        <v>336</v>
      </c>
      <c r="E440" s="2" t="s">
        <v>96</v>
      </c>
      <c r="F440" s="2" t="s">
        <v>18656</v>
      </c>
      <c r="G440" s="2" t="s">
        <v>2046</v>
      </c>
      <c r="H440" s="2" t="s">
        <v>32909</v>
      </c>
      <c r="I440" s="2" t="s">
        <v>32910</v>
      </c>
      <c r="J440" s="2"/>
      <c r="K440" s="2"/>
      <c r="L440" s="2" t="s">
        <v>31841</v>
      </c>
      <c r="M440" s="2" t="s">
        <v>60</v>
      </c>
      <c r="N440" s="2" t="s">
        <v>2058</v>
      </c>
      <c r="O440" s="2" t="s">
        <v>2186</v>
      </c>
      <c r="P440" s="2" t="s">
        <v>3727</v>
      </c>
      <c r="Q440" s="2" t="s">
        <v>18419</v>
      </c>
      <c r="R440" s="2" t="s">
        <v>2052</v>
      </c>
      <c r="S440" s="2"/>
      <c r="T440" s="2" t="s">
        <v>335</v>
      </c>
    </row>
    <row r="441" spans="1:20" ht="14.25" customHeight="1">
      <c r="A441" s="2" t="s">
        <v>32911</v>
      </c>
      <c r="B441" s="2" t="s">
        <v>32912</v>
      </c>
      <c r="C441" s="2" t="s">
        <v>32913</v>
      </c>
      <c r="D441" s="2" t="s">
        <v>142</v>
      </c>
      <c r="E441" s="2" t="s">
        <v>96</v>
      </c>
      <c r="F441" s="2" t="s">
        <v>32914</v>
      </c>
      <c r="G441" s="2" t="s">
        <v>2046</v>
      </c>
      <c r="H441" s="2" t="s">
        <v>32915</v>
      </c>
      <c r="I441" s="2"/>
      <c r="J441" s="2"/>
      <c r="K441" s="2"/>
      <c r="L441" s="2"/>
      <c r="M441" s="2" t="s">
        <v>1566</v>
      </c>
      <c r="N441" s="2" t="s">
        <v>2048</v>
      </c>
      <c r="O441" s="2" t="s">
        <v>2179</v>
      </c>
      <c r="P441" s="2" t="s">
        <v>2679</v>
      </c>
      <c r="Q441" s="2" t="s">
        <v>18419</v>
      </c>
      <c r="R441" s="2" t="s">
        <v>2200</v>
      </c>
      <c r="S441" s="2"/>
      <c r="T441" s="2" t="s">
        <v>141</v>
      </c>
    </row>
    <row r="442" spans="1:20" ht="14.25" customHeight="1">
      <c r="A442" s="2" t="s">
        <v>32916</v>
      </c>
      <c r="B442" s="2" t="s">
        <v>32917</v>
      </c>
      <c r="C442" s="2" t="s">
        <v>32918</v>
      </c>
      <c r="D442" s="2" t="s">
        <v>32919</v>
      </c>
      <c r="E442" s="2" t="s">
        <v>264</v>
      </c>
      <c r="F442" s="2" t="s">
        <v>2491</v>
      </c>
      <c r="G442" s="2" t="s">
        <v>23667</v>
      </c>
      <c r="H442" s="2" t="s">
        <v>32920</v>
      </c>
      <c r="I442" s="2"/>
      <c r="J442" s="2"/>
      <c r="K442" s="2"/>
      <c r="L442" s="2"/>
      <c r="M442" s="2" t="s">
        <v>60</v>
      </c>
      <c r="N442" s="2" t="s">
        <v>2058</v>
      </c>
      <c r="O442" s="2" t="s">
        <v>2491</v>
      </c>
      <c r="P442" s="2" t="s">
        <v>4630</v>
      </c>
      <c r="Q442" s="2" t="s">
        <v>18419</v>
      </c>
      <c r="R442" s="2" t="s">
        <v>2052</v>
      </c>
      <c r="S442" s="2"/>
      <c r="T442" s="2" t="s">
        <v>32921</v>
      </c>
    </row>
    <row r="443" spans="1:20" ht="14.25" customHeight="1">
      <c r="A443" s="2" t="s">
        <v>32922</v>
      </c>
      <c r="B443" s="2" t="s">
        <v>4081</v>
      </c>
      <c r="C443" s="2" t="s">
        <v>5152</v>
      </c>
      <c r="D443" s="2" t="s">
        <v>120</v>
      </c>
      <c r="E443" s="2" t="s">
        <v>96</v>
      </c>
      <c r="F443" s="2" t="s">
        <v>4664</v>
      </c>
      <c r="G443" s="2" t="s">
        <v>2046</v>
      </c>
      <c r="H443" s="2" t="s">
        <v>32923</v>
      </c>
      <c r="I443" s="2"/>
      <c r="J443" s="2"/>
      <c r="K443" s="2"/>
      <c r="L443" s="2"/>
      <c r="M443" s="2" t="s">
        <v>1566</v>
      </c>
      <c r="N443" s="2" t="s">
        <v>2058</v>
      </c>
      <c r="O443" s="2" t="s">
        <v>2153</v>
      </c>
      <c r="P443" s="2" t="s">
        <v>19455</v>
      </c>
      <c r="Q443" s="2" t="s">
        <v>18419</v>
      </c>
      <c r="R443" s="2" t="s">
        <v>2052</v>
      </c>
      <c r="S443" s="2"/>
      <c r="T443" s="2" t="s">
        <v>119</v>
      </c>
    </row>
    <row r="444" spans="1:20" ht="14.25" customHeight="1">
      <c r="A444" s="2" t="s">
        <v>32924</v>
      </c>
      <c r="B444" s="2" t="s">
        <v>4081</v>
      </c>
      <c r="C444" s="2" t="s">
        <v>32925</v>
      </c>
      <c r="D444" s="2" t="s">
        <v>94</v>
      </c>
      <c r="E444" s="2" t="s">
        <v>96</v>
      </c>
      <c r="F444" s="2" t="s">
        <v>32926</v>
      </c>
      <c r="G444" s="2" t="s">
        <v>2046</v>
      </c>
      <c r="H444" s="2" t="s">
        <v>32927</v>
      </c>
      <c r="I444" s="2" t="s">
        <v>32718</v>
      </c>
      <c r="J444" s="2"/>
      <c r="K444" s="2"/>
      <c r="L444" s="2"/>
      <c r="M444" s="2" t="s">
        <v>1566</v>
      </c>
      <c r="N444" s="2" t="s">
        <v>2058</v>
      </c>
      <c r="O444" s="2" t="s">
        <v>2153</v>
      </c>
      <c r="P444" s="2" t="s">
        <v>18583</v>
      </c>
      <c r="Q444" s="2" t="s">
        <v>18419</v>
      </c>
      <c r="R444" s="2" t="s">
        <v>2052</v>
      </c>
      <c r="S444" s="2"/>
      <c r="T444" s="2" t="s">
        <v>93</v>
      </c>
    </row>
    <row r="445" spans="1:20" ht="14.25" customHeight="1">
      <c r="A445" s="2" t="s">
        <v>32928</v>
      </c>
      <c r="B445" s="2" t="s">
        <v>4081</v>
      </c>
      <c r="C445" s="2" t="s">
        <v>11377</v>
      </c>
      <c r="D445" s="2" t="s">
        <v>174</v>
      </c>
      <c r="E445" s="2" t="s">
        <v>96</v>
      </c>
      <c r="F445" s="2" t="s">
        <v>32929</v>
      </c>
      <c r="G445" s="2" t="s">
        <v>2046</v>
      </c>
      <c r="H445" s="2" t="s">
        <v>32930</v>
      </c>
      <c r="I445" s="2"/>
      <c r="J445" s="2"/>
      <c r="K445" s="2"/>
      <c r="L445" s="2"/>
      <c r="M445" s="2" t="s">
        <v>1566</v>
      </c>
      <c r="N445" s="2" t="s">
        <v>2048</v>
      </c>
      <c r="O445" s="2" t="s">
        <v>2179</v>
      </c>
      <c r="P445" s="2" t="s">
        <v>3055</v>
      </c>
      <c r="Q445" s="2" t="s">
        <v>18419</v>
      </c>
      <c r="R445" s="2" t="s">
        <v>2052</v>
      </c>
      <c r="S445" s="2"/>
      <c r="T445" s="2" t="s">
        <v>173</v>
      </c>
    </row>
    <row r="446" spans="1:20" ht="14.25" customHeight="1">
      <c r="A446" s="2" t="s">
        <v>32931</v>
      </c>
      <c r="B446" s="2" t="s">
        <v>4081</v>
      </c>
      <c r="C446" s="2" t="s">
        <v>32932</v>
      </c>
      <c r="D446" s="2" t="s">
        <v>250</v>
      </c>
      <c r="E446" s="2" t="s">
        <v>96</v>
      </c>
      <c r="F446" s="2" t="s">
        <v>2090</v>
      </c>
      <c r="G446" s="2" t="s">
        <v>2046</v>
      </c>
      <c r="H446" s="2" t="s">
        <v>32933</v>
      </c>
      <c r="I446" s="2"/>
      <c r="J446" s="2"/>
      <c r="K446" s="2"/>
      <c r="L446" s="2" t="s">
        <v>31519</v>
      </c>
      <c r="M446" s="2" t="s">
        <v>1566</v>
      </c>
      <c r="N446" s="2" t="s">
        <v>2058</v>
      </c>
      <c r="O446" s="2" t="s">
        <v>2093</v>
      </c>
      <c r="P446" s="2" t="s">
        <v>32934</v>
      </c>
      <c r="Q446" s="2" t="s">
        <v>18419</v>
      </c>
      <c r="R446" s="2" t="s">
        <v>2067</v>
      </c>
      <c r="S446" s="2"/>
      <c r="T446" s="2" t="s">
        <v>249</v>
      </c>
    </row>
    <row r="447" spans="1:20" ht="14.25" customHeight="1">
      <c r="A447" s="2" t="s">
        <v>32935</v>
      </c>
      <c r="B447" s="2" t="s">
        <v>2790</v>
      </c>
      <c r="C447" s="2" t="s">
        <v>2595</v>
      </c>
      <c r="D447" s="2" t="s">
        <v>176</v>
      </c>
      <c r="E447" s="2" t="s">
        <v>96</v>
      </c>
      <c r="F447" s="2" t="s">
        <v>15111</v>
      </c>
      <c r="G447" s="2" t="s">
        <v>2046</v>
      </c>
      <c r="H447" s="2" t="s">
        <v>32936</v>
      </c>
      <c r="I447" s="2"/>
      <c r="J447" s="2"/>
      <c r="K447" s="2"/>
      <c r="L447" s="2"/>
      <c r="M447" s="2" t="s">
        <v>1566</v>
      </c>
      <c r="N447" s="2" t="s">
        <v>2058</v>
      </c>
      <c r="O447" s="2" t="s">
        <v>2153</v>
      </c>
      <c r="P447" s="2" t="s">
        <v>19455</v>
      </c>
      <c r="Q447" s="2" t="s">
        <v>18419</v>
      </c>
      <c r="R447" s="2" t="s">
        <v>2052</v>
      </c>
      <c r="S447" s="2"/>
      <c r="T447" s="2" t="s">
        <v>175</v>
      </c>
    </row>
    <row r="448" spans="1:20" ht="14.25" customHeight="1">
      <c r="A448" s="2" t="s">
        <v>32937</v>
      </c>
      <c r="B448" s="2" t="s">
        <v>8740</v>
      </c>
      <c r="C448" s="2" t="s">
        <v>32938</v>
      </c>
      <c r="D448" s="2" t="s">
        <v>198</v>
      </c>
      <c r="E448" s="2" t="s">
        <v>96</v>
      </c>
      <c r="F448" s="2" t="s">
        <v>4664</v>
      </c>
      <c r="G448" s="2" t="s">
        <v>2046</v>
      </c>
      <c r="H448" s="2" t="s">
        <v>32939</v>
      </c>
      <c r="I448" s="2"/>
      <c r="J448" s="2"/>
      <c r="K448" s="2"/>
      <c r="L448" s="2"/>
      <c r="M448" s="2" t="s">
        <v>1566</v>
      </c>
      <c r="N448" s="2" t="s">
        <v>2058</v>
      </c>
      <c r="O448" s="2" t="s">
        <v>2153</v>
      </c>
      <c r="P448" s="2" t="s">
        <v>3055</v>
      </c>
      <c r="Q448" s="2" t="s">
        <v>18419</v>
      </c>
      <c r="R448" s="2" t="s">
        <v>2052</v>
      </c>
      <c r="S448" s="2"/>
      <c r="T448" s="2" t="s">
        <v>197</v>
      </c>
    </row>
    <row r="449" spans="1:20" ht="14.25" customHeight="1">
      <c r="A449" s="2" t="s">
        <v>32940</v>
      </c>
      <c r="B449" s="2" t="s">
        <v>7828</v>
      </c>
      <c r="C449" s="2" t="s">
        <v>32941</v>
      </c>
      <c r="D449" s="2" t="s">
        <v>120</v>
      </c>
      <c r="E449" s="2" t="s">
        <v>96</v>
      </c>
      <c r="F449" s="2" t="s">
        <v>32942</v>
      </c>
      <c r="G449" s="2" t="s">
        <v>2046</v>
      </c>
      <c r="H449" s="2" t="s">
        <v>32943</v>
      </c>
      <c r="I449" s="2"/>
      <c r="J449" s="2"/>
      <c r="K449" s="2"/>
      <c r="L449" s="2"/>
      <c r="M449" s="2" t="s">
        <v>1566</v>
      </c>
      <c r="N449" s="2" t="s">
        <v>2048</v>
      </c>
      <c r="O449" s="2" t="s">
        <v>2179</v>
      </c>
      <c r="P449" s="2" t="s">
        <v>4902</v>
      </c>
      <c r="Q449" s="2" t="s">
        <v>18419</v>
      </c>
      <c r="R449" s="2" t="s">
        <v>2052</v>
      </c>
      <c r="S449" s="2"/>
      <c r="T449" s="2" t="s">
        <v>119</v>
      </c>
    </row>
    <row r="450" spans="1:20" ht="14.25" customHeight="1">
      <c r="A450" s="2" t="s">
        <v>32944</v>
      </c>
      <c r="B450" s="2" t="s">
        <v>32945</v>
      </c>
      <c r="C450" s="2" t="s">
        <v>20308</v>
      </c>
      <c r="D450" s="2" t="s">
        <v>216</v>
      </c>
      <c r="E450" s="2" t="s">
        <v>96</v>
      </c>
      <c r="F450" s="2" t="s">
        <v>32946</v>
      </c>
      <c r="G450" s="2" t="s">
        <v>2046</v>
      </c>
      <c r="H450" s="2" t="s">
        <v>32947</v>
      </c>
      <c r="I450" s="2"/>
      <c r="J450" s="2"/>
      <c r="K450" s="2"/>
      <c r="L450" s="2"/>
      <c r="M450" s="2" t="s">
        <v>1566</v>
      </c>
      <c r="N450" s="2" t="s">
        <v>2058</v>
      </c>
      <c r="O450" s="2" t="s">
        <v>2153</v>
      </c>
      <c r="P450" s="2" t="s">
        <v>19455</v>
      </c>
      <c r="Q450" s="2" t="s">
        <v>18419</v>
      </c>
      <c r="R450" s="2" t="s">
        <v>2052</v>
      </c>
      <c r="S450" s="2"/>
      <c r="T450" s="2" t="s">
        <v>215</v>
      </c>
    </row>
    <row r="451" spans="1:20" ht="14.25" customHeight="1">
      <c r="A451" s="2" t="s">
        <v>32948</v>
      </c>
      <c r="B451" s="2" t="s">
        <v>4070</v>
      </c>
      <c r="C451" s="2" t="s">
        <v>2208</v>
      </c>
      <c r="D451" s="2" t="s">
        <v>94</v>
      </c>
      <c r="E451" s="2" t="s">
        <v>96</v>
      </c>
      <c r="F451" s="2" t="s">
        <v>4664</v>
      </c>
      <c r="G451" s="2" t="s">
        <v>2046</v>
      </c>
      <c r="H451" s="2" t="s">
        <v>32949</v>
      </c>
      <c r="I451" s="2" t="s">
        <v>32745</v>
      </c>
      <c r="J451" s="2"/>
      <c r="K451" s="2" t="s">
        <v>32746</v>
      </c>
      <c r="L451" s="2"/>
      <c r="M451" s="2" t="s">
        <v>1566</v>
      </c>
      <c r="N451" s="2" t="s">
        <v>2058</v>
      </c>
      <c r="O451" s="2" t="s">
        <v>2153</v>
      </c>
      <c r="P451" s="2" t="s">
        <v>3363</v>
      </c>
      <c r="Q451" s="2" t="s">
        <v>18419</v>
      </c>
      <c r="R451" s="2" t="s">
        <v>2052</v>
      </c>
      <c r="S451" s="2"/>
      <c r="T451" s="2" t="s">
        <v>93</v>
      </c>
    </row>
    <row r="452" spans="1:20" ht="14.25" customHeight="1">
      <c r="A452" s="2" t="s">
        <v>32950</v>
      </c>
      <c r="B452" s="2" t="s">
        <v>4034</v>
      </c>
      <c r="C452" s="2" t="s">
        <v>32951</v>
      </c>
      <c r="D452" s="2" t="s">
        <v>198</v>
      </c>
      <c r="E452" s="2" t="s">
        <v>96</v>
      </c>
      <c r="F452" s="2" t="s">
        <v>3606</v>
      </c>
      <c r="G452" s="2" t="s">
        <v>2046</v>
      </c>
      <c r="H452" s="2" t="s">
        <v>32952</v>
      </c>
      <c r="I452" s="2" t="s">
        <v>32751</v>
      </c>
      <c r="J452" s="2"/>
      <c r="K452" s="2"/>
      <c r="L452" s="2"/>
      <c r="M452" s="2" t="s">
        <v>1566</v>
      </c>
      <c r="N452" s="2" t="s">
        <v>2058</v>
      </c>
      <c r="O452" s="2" t="s">
        <v>2145</v>
      </c>
      <c r="P452" s="2" t="s">
        <v>3055</v>
      </c>
      <c r="Q452" s="2" t="s">
        <v>18419</v>
      </c>
      <c r="R452" s="2" t="s">
        <v>2052</v>
      </c>
      <c r="S452" s="2"/>
      <c r="T452" s="2" t="s">
        <v>197</v>
      </c>
    </row>
    <row r="453" spans="1:20" ht="14.25" customHeight="1">
      <c r="A453" s="2" t="s">
        <v>32953</v>
      </c>
      <c r="B453" s="2" t="s">
        <v>4034</v>
      </c>
      <c r="C453" s="2" t="s">
        <v>2559</v>
      </c>
      <c r="D453" s="2" t="s">
        <v>308</v>
      </c>
      <c r="E453" s="2" t="s">
        <v>96</v>
      </c>
      <c r="F453" s="2" t="s">
        <v>3114</v>
      </c>
      <c r="G453" s="2" t="s">
        <v>2046</v>
      </c>
      <c r="H453" s="2" t="s">
        <v>32954</v>
      </c>
      <c r="I453" s="2"/>
      <c r="J453" s="2"/>
      <c r="K453" s="2"/>
      <c r="L453" s="2"/>
      <c r="M453" s="2" t="s">
        <v>60</v>
      </c>
      <c r="N453" s="2" t="s">
        <v>2058</v>
      </c>
      <c r="O453" s="2" t="s">
        <v>2186</v>
      </c>
      <c r="P453" s="2" t="s">
        <v>24027</v>
      </c>
      <c r="Q453" s="2" t="s">
        <v>18419</v>
      </c>
      <c r="R453" s="2" t="s">
        <v>2052</v>
      </c>
      <c r="S453" s="2"/>
      <c r="T453" s="2" t="s">
        <v>307</v>
      </c>
    </row>
    <row r="454" spans="1:20" ht="14.25" customHeight="1">
      <c r="A454" s="2" t="s">
        <v>32955</v>
      </c>
      <c r="B454" s="2" t="s">
        <v>4034</v>
      </c>
      <c r="C454" s="2" t="s">
        <v>32956</v>
      </c>
      <c r="D454" s="2" t="s">
        <v>593</v>
      </c>
      <c r="E454" s="2" t="s">
        <v>264</v>
      </c>
      <c r="F454" s="2" t="s">
        <v>32957</v>
      </c>
      <c r="G454" s="2" t="s">
        <v>2046</v>
      </c>
      <c r="H454" s="2" t="s">
        <v>32958</v>
      </c>
      <c r="I454" s="2"/>
      <c r="J454" s="2"/>
      <c r="K454" s="2"/>
      <c r="L454" s="2"/>
      <c r="M454" s="2" t="s">
        <v>1566</v>
      </c>
      <c r="N454" s="2" t="s">
        <v>2048</v>
      </c>
      <c r="O454" s="2" t="s">
        <v>2179</v>
      </c>
      <c r="P454" s="2" t="s">
        <v>2323</v>
      </c>
      <c r="Q454" s="2" t="s">
        <v>18419</v>
      </c>
      <c r="R454" s="2" t="s">
        <v>2067</v>
      </c>
      <c r="S454" s="2"/>
      <c r="T454" s="2" t="s">
        <v>592</v>
      </c>
    </row>
    <row r="455" spans="1:20" ht="14.25" customHeight="1">
      <c r="A455" s="2" t="s">
        <v>32959</v>
      </c>
      <c r="B455" s="2" t="s">
        <v>4034</v>
      </c>
      <c r="C455" s="2" t="s">
        <v>3232</v>
      </c>
      <c r="D455" s="2" t="s">
        <v>94</v>
      </c>
      <c r="E455" s="2" t="s">
        <v>96</v>
      </c>
      <c r="F455" s="2" t="s">
        <v>32960</v>
      </c>
      <c r="G455" s="2" t="s">
        <v>2046</v>
      </c>
      <c r="H455" s="2" t="s">
        <v>32961</v>
      </c>
      <c r="I455" s="2"/>
      <c r="J455" s="2"/>
      <c r="K455" s="2"/>
      <c r="L455" s="2"/>
      <c r="M455" s="2" t="s">
        <v>1566</v>
      </c>
      <c r="N455" s="2" t="s">
        <v>2058</v>
      </c>
      <c r="O455" s="2" t="s">
        <v>2153</v>
      </c>
      <c r="P455" s="2" t="s">
        <v>3363</v>
      </c>
      <c r="Q455" s="2" t="s">
        <v>18419</v>
      </c>
      <c r="R455" s="2" t="s">
        <v>2052</v>
      </c>
      <c r="S455" s="2"/>
      <c r="T455" s="2" t="s">
        <v>93</v>
      </c>
    </row>
    <row r="456" spans="1:20" ht="14.25" customHeight="1">
      <c r="A456" s="2" t="s">
        <v>32962</v>
      </c>
      <c r="B456" s="2" t="s">
        <v>4034</v>
      </c>
      <c r="C456" s="2" t="s">
        <v>32963</v>
      </c>
      <c r="D456" s="2" t="s">
        <v>94</v>
      </c>
      <c r="E456" s="2" t="s">
        <v>96</v>
      </c>
      <c r="F456" s="2" t="s">
        <v>25329</v>
      </c>
      <c r="G456" s="2" t="s">
        <v>2046</v>
      </c>
      <c r="H456" s="2" t="s">
        <v>32964</v>
      </c>
      <c r="I456" s="2"/>
      <c r="J456" s="2"/>
      <c r="K456" s="2"/>
      <c r="L456" s="2"/>
      <c r="M456" s="2" t="s">
        <v>1566</v>
      </c>
      <c r="N456" s="2" t="s">
        <v>2058</v>
      </c>
      <c r="O456" s="2" t="s">
        <v>2153</v>
      </c>
      <c r="P456" s="2" t="s">
        <v>3363</v>
      </c>
      <c r="Q456" s="2" t="s">
        <v>18419</v>
      </c>
      <c r="R456" s="2" t="s">
        <v>2052</v>
      </c>
      <c r="S456" s="2"/>
      <c r="T456" s="2" t="s">
        <v>93</v>
      </c>
    </row>
    <row r="457" spans="1:20" ht="14.25" customHeight="1">
      <c r="A457" s="2" t="s">
        <v>32965</v>
      </c>
      <c r="B457" s="2" t="s">
        <v>4034</v>
      </c>
      <c r="C457" s="2" t="s">
        <v>32966</v>
      </c>
      <c r="D457" s="2" t="s">
        <v>220</v>
      </c>
      <c r="E457" s="2" t="s">
        <v>96</v>
      </c>
      <c r="F457" s="2" t="s">
        <v>18544</v>
      </c>
      <c r="G457" s="2" t="s">
        <v>2046</v>
      </c>
      <c r="H457" s="2" t="s">
        <v>32967</v>
      </c>
      <c r="I457" s="2"/>
      <c r="J457" s="2"/>
      <c r="K457" s="2"/>
      <c r="L457" s="2"/>
      <c r="M457" s="2" t="s">
        <v>60</v>
      </c>
      <c r="N457" s="2" t="s">
        <v>2058</v>
      </c>
      <c r="O457" s="2" t="s">
        <v>2186</v>
      </c>
      <c r="P457" s="2" t="s">
        <v>2398</v>
      </c>
      <c r="Q457" s="2" t="s">
        <v>18419</v>
      </c>
      <c r="R457" s="2" t="s">
        <v>2067</v>
      </c>
      <c r="S457" s="2"/>
      <c r="T457" s="2" t="s">
        <v>219</v>
      </c>
    </row>
    <row r="458" spans="1:20" ht="14.25" customHeight="1">
      <c r="A458" s="2" t="s">
        <v>32968</v>
      </c>
      <c r="B458" s="2" t="s">
        <v>4034</v>
      </c>
      <c r="C458" s="2" t="s">
        <v>18106</v>
      </c>
      <c r="D458" s="2" t="s">
        <v>198</v>
      </c>
      <c r="E458" s="2" t="s">
        <v>96</v>
      </c>
      <c r="F458" s="2" t="s">
        <v>32969</v>
      </c>
      <c r="G458" s="2" t="s">
        <v>2046</v>
      </c>
      <c r="H458" s="2" t="s">
        <v>32970</v>
      </c>
      <c r="I458" s="2"/>
      <c r="J458" s="2"/>
      <c r="K458" s="2"/>
      <c r="L458" s="2"/>
      <c r="M458" s="2" t="s">
        <v>1566</v>
      </c>
      <c r="N458" s="2" t="s">
        <v>2048</v>
      </c>
      <c r="O458" s="2" t="s">
        <v>2179</v>
      </c>
      <c r="P458" s="2" t="s">
        <v>3055</v>
      </c>
      <c r="Q458" s="2" t="s">
        <v>18419</v>
      </c>
      <c r="R458" s="2" t="s">
        <v>2052</v>
      </c>
      <c r="S458" s="2"/>
      <c r="T458" s="2" t="s">
        <v>197</v>
      </c>
    </row>
    <row r="459" spans="1:20" ht="14.25" customHeight="1">
      <c r="A459" s="2" t="s">
        <v>32971</v>
      </c>
      <c r="B459" s="2" t="s">
        <v>4034</v>
      </c>
      <c r="C459" s="2" t="s">
        <v>32972</v>
      </c>
      <c r="D459" s="2" t="s">
        <v>142</v>
      </c>
      <c r="E459" s="2" t="s">
        <v>96</v>
      </c>
      <c r="F459" s="2" t="s">
        <v>20045</v>
      </c>
      <c r="G459" s="2" t="s">
        <v>2046</v>
      </c>
      <c r="H459" s="2" t="s">
        <v>32973</v>
      </c>
      <c r="I459" s="2"/>
      <c r="J459" s="2"/>
      <c r="K459" s="2"/>
      <c r="L459" s="2"/>
      <c r="M459" s="2" t="s">
        <v>1566</v>
      </c>
      <c r="N459" s="2" t="s">
        <v>2058</v>
      </c>
      <c r="O459" s="2" t="s">
        <v>2132</v>
      </c>
      <c r="P459" s="2" t="s">
        <v>31362</v>
      </c>
      <c r="Q459" s="2" t="s">
        <v>18419</v>
      </c>
      <c r="R459" s="2" t="s">
        <v>2052</v>
      </c>
      <c r="S459" s="2"/>
      <c r="T459" s="2" t="s">
        <v>141</v>
      </c>
    </row>
    <row r="460" spans="1:20" ht="14.25" customHeight="1">
      <c r="A460" s="2" t="s">
        <v>32974</v>
      </c>
      <c r="B460" s="2" t="s">
        <v>4034</v>
      </c>
      <c r="C460" s="2" t="s">
        <v>32975</v>
      </c>
      <c r="D460" s="2" t="s">
        <v>170</v>
      </c>
      <c r="E460" s="2" t="s">
        <v>96</v>
      </c>
      <c r="F460" s="2" t="s">
        <v>32976</v>
      </c>
      <c r="G460" s="2" t="s">
        <v>2046</v>
      </c>
      <c r="H460" s="2" t="s">
        <v>32977</v>
      </c>
      <c r="I460" s="2"/>
      <c r="J460" s="2"/>
      <c r="K460" s="2"/>
      <c r="L460" s="2"/>
      <c r="M460" s="2" t="s">
        <v>1566</v>
      </c>
      <c r="N460" s="2" t="s">
        <v>2048</v>
      </c>
      <c r="O460" s="2" t="s">
        <v>2179</v>
      </c>
      <c r="P460" s="2" t="s">
        <v>32978</v>
      </c>
      <c r="Q460" s="2" t="s">
        <v>18419</v>
      </c>
      <c r="R460" s="2" t="s">
        <v>2052</v>
      </c>
      <c r="S460" s="2"/>
      <c r="T460" s="2" t="s">
        <v>169</v>
      </c>
    </row>
    <row r="461" spans="1:20" ht="14.25" customHeight="1">
      <c r="A461" s="2" t="s">
        <v>32979</v>
      </c>
      <c r="B461" s="2" t="s">
        <v>4025</v>
      </c>
      <c r="C461" s="2" t="s">
        <v>32980</v>
      </c>
      <c r="D461" s="2" t="s">
        <v>94</v>
      </c>
      <c r="E461" s="2" t="s">
        <v>96</v>
      </c>
      <c r="F461" s="2" t="s">
        <v>32981</v>
      </c>
      <c r="G461" s="2" t="s">
        <v>2046</v>
      </c>
      <c r="H461" s="2" t="s">
        <v>32982</v>
      </c>
      <c r="I461" s="2"/>
      <c r="J461" s="2"/>
      <c r="K461" s="2"/>
      <c r="L461" s="2"/>
      <c r="M461" s="2" t="s">
        <v>59</v>
      </c>
      <c r="N461" s="2" t="s">
        <v>2058</v>
      </c>
      <c r="O461" s="2" t="s">
        <v>2583</v>
      </c>
      <c r="P461" s="2" t="s">
        <v>3363</v>
      </c>
      <c r="Q461" s="2" t="s">
        <v>18419</v>
      </c>
      <c r="R461" s="2" t="s">
        <v>2052</v>
      </c>
      <c r="S461" s="2"/>
      <c r="T461" s="2" t="s">
        <v>93</v>
      </c>
    </row>
    <row r="462" spans="1:20" ht="14.25" customHeight="1">
      <c r="A462" s="2" t="s">
        <v>32983</v>
      </c>
      <c r="B462" s="2" t="s">
        <v>4025</v>
      </c>
      <c r="C462" s="2" t="s">
        <v>32984</v>
      </c>
      <c r="D462" s="2" t="s">
        <v>210</v>
      </c>
      <c r="E462" s="2" t="s">
        <v>96</v>
      </c>
      <c r="F462" s="2" t="s">
        <v>32985</v>
      </c>
      <c r="G462" s="2" t="s">
        <v>2046</v>
      </c>
      <c r="H462" s="2" t="s">
        <v>32986</v>
      </c>
      <c r="I462" s="2"/>
      <c r="J462" s="2" t="s">
        <v>18242</v>
      </c>
      <c r="K462" s="2" t="s">
        <v>18242</v>
      </c>
      <c r="L462" s="2" t="s">
        <v>18243</v>
      </c>
      <c r="M462" s="2" t="s">
        <v>1566</v>
      </c>
      <c r="N462" s="2" t="s">
        <v>2058</v>
      </c>
      <c r="O462" s="2" t="s">
        <v>2093</v>
      </c>
      <c r="P462" s="2" t="s">
        <v>32987</v>
      </c>
      <c r="Q462" s="2" t="s">
        <v>18419</v>
      </c>
      <c r="R462" s="2" t="s">
        <v>2067</v>
      </c>
      <c r="S462" s="2"/>
      <c r="T462" s="2" t="s">
        <v>209</v>
      </c>
    </row>
    <row r="463" spans="1:20" ht="14.25" customHeight="1">
      <c r="A463" s="2" t="s">
        <v>32988</v>
      </c>
      <c r="B463" s="2" t="s">
        <v>3990</v>
      </c>
      <c r="C463" s="2" t="s">
        <v>26318</v>
      </c>
      <c r="D463" s="2" t="s">
        <v>250</v>
      </c>
      <c r="E463" s="2" t="s">
        <v>96</v>
      </c>
      <c r="F463" s="2" t="s">
        <v>2473</v>
      </c>
      <c r="G463" s="2" t="s">
        <v>2046</v>
      </c>
      <c r="H463" s="2" t="s">
        <v>32989</v>
      </c>
      <c r="I463" s="2"/>
      <c r="J463" s="2"/>
      <c r="K463" s="2"/>
      <c r="L463" s="2" t="s">
        <v>31519</v>
      </c>
      <c r="M463" s="2" t="s">
        <v>59</v>
      </c>
      <c r="N463" s="2" t="s">
        <v>2048</v>
      </c>
      <c r="O463" s="2" t="s">
        <v>2301</v>
      </c>
      <c r="P463" s="2" t="s">
        <v>2422</v>
      </c>
      <c r="Q463" s="2" t="s">
        <v>18419</v>
      </c>
      <c r="R463" s="2" t="s">
        <v>2200</v>
      </c>
      <c r="S463" s="2"/>
      <c r="T463" s="2" t="s">
        <v>249</v>
      </c>
    </row>
    <row r="464" spans="1:20" ht="14.25" customHeight="1">
      <c r="A464" s="2" t="s">
        <v>32990</v>
      </c>
      <c r="B464" s="2" t="s">
        <v>3990</v>
      </c>
      <c r="C464" s="2" t="s">
        <v>32991</v>
      </c>
      <c r="D464" s="2" t="s">
        <v>308</v>
      </c>
      <c r="E464" s="2" t="s">
        <v>96</v>
      </c>
      <c r="F464" s="2" t="s">
        <v>32992</v>
      </c>
      <c r="G464" s="2" t="s">
        <v>2046</v>
      </c>
      <c r="H464" s="2" t="s">
        <v>32993</v>
      </c>
      <c r="I464" s="2" t="s">
        <v>32994</v>
      </c>
      <c r="J464" s="2"/>
      <c r="K464" s="2"/>
      <c r="L464" s="2"/>
      <c r="M464" s="2" t="s">
        <v>1566</v>
      </c>
      <c r="N464" s="2" t="s">
        <v>2058</v>
      </c>
      <c r="O464" s="2" t="s">
        <v>2093</v>
      </c>
      <c r="P464" s="2" t="s">
        <v>32995</v>
      </c>
      <c r="Q464" s="2" t="s">
        <v>18419</v>
      </c>
      <c r="R464" s="2" t="s">
        <v>2067</v>
      </c>
      <c r="S464" s="2"/>
      <c r="T464" s="2" t="s">
        <v>307</v>
      </c>
    </row>
    <row r="465" spans="1:20" ht="14.25" customHeight="1">
      <c r="A465" s="2" t="s">
        <v>32996</v>
      </c>
      <c r="B465" s="2" t="s">
        <v>3990</v>
      </c>
      <c r="C465" s="2" t="s">
        <v>32997</v>
      </c>
      <c r="D465" s="2" t="s">
        <v>104</v>
      </c>
      <c r="E465" s="2" t="s">
        <v>96</v>
      </c>
      <c r="F465" s="2" t="s">
        <v>22637</v>
      </c>
      <c r="G465" s="2" t="s">
        <v>2046</v>
      </c>
      <c r="H465" s="2" t="s">
        <v>32998</v>
      </c>
      <c r="I465" s="2"/>
      <c r="J465" s="2"/>
      <c r="K465" s="2"/>
      <c r="L465" s="2"/>
      <c r="M465" s="2" t="s">
        <v>1566</v>
      </c>
      <c r="N465" s="2" t="s">
        <v>2058</v>
      </c>
      <c r="O465" s="2" t="s">
        <v>2153</v>
      </c>
      <c r="P465" s="2" t="s">
        <v>3055</v>
      </c>
      <c r="Q465" s="2" t="s">
        <v>18419</v>
      </c>
      <c r="R465" s="2" t="s">
        <v>2052</v>
      </c>
      <c r="S465" s="2"/>
      <c r="T465" s="2" t="s">
        <v>103</v>
      </c>
    </row>
    <row r="466" spans="1:20" ht="14.25" customHeight="1">
      <c r="A466" s="2" t="s">
        <v>32999</v>
      </c>
      <c r="B466" s="2" t="s">
        <v>3990</v>
      </c>
      <c r="C466" s="2" t="s">
        <v>33000</v>
      </c>
      <c r="D466" s="2" t="s">
        <v>136</v>
      </c>
      <c r="E466" s="2" t="s">
        <v>96</v>
      </c>
      <c r="F466" s="2" t="s">
        <v>20150</v>
      </c>
      <c r="G466" s="2" t="s">
        <v>2046</v>
      </c>
      <c r="H466" s="2" t="s">
        <v>33001</v>
      </c>
      <c r="I466" s="2"/>
      <c r="J466" s="2"/>
      <c r="K466" s="2"/>
      <c r="L466" s="2"/>
      <c r="M466" s="2" t="s">
        <v>1566</v>
      </c>
      <c r="N466" s="2" t="s">
        <v>2048</v>
      </c>
      <c r="O466" s="2" t="s">
        <v>5489</v>
      </c>
      <c r="P466" s="2" t="s">
        <v>3055</v>
      </c>
      <c r="Q466" s="2" t="s">
        <v>18419</v>
      </c>
      <c r="R466" s="2" t="s">
        <v>2052</v>
      </c>
      <c r="S466" s="2"/>
      <c r="T466" s="2" t="s">
        <v>135</v>
      </c>
    </row>
    <row r="467" spans="1:20" ht="14.25" customHeight="1">
      <c r="A467" s="2" t="s">
        <v>33002</v>
      </c>
      <c r="B467" s="2" t="s">
        <v>3995</v>
      </c>
      <c r="C467" s="2" t="s">
        <v>16195</v>
      </c>
      <c r="D467" s="2" t="s">
        <v>140</v>
      </c>
      <c r="E467" s="2" t="s">
        <v>96</v>
      </c>
      <c r="F467" s="2" t="s">
        <v>33003</v>
      </c>
      <c r="G467" s="2" t="s">
        <v>2046</v>
      </c>
      <c r="H467" s="2" t="s">
        <v>33004</v>
      </c>
      <c r="I467" s="2" t="s">
        <v>33005</v>
      </c>
      <c r="J467" s="2"/>
      <c r="K467" s="2"/>
      <c r="L467" s="2"/>
      <c r="M467" s="2" t="s">
        <v>59</v>
      </c>
      <c r="N467" s="2" t="s">
        <v>2058</v>
      </c>
      <c r="O467" s="2" t="s">
        <v>2172</v>
      </c>
      <c r="P467" s="2" t="s">
        <v>2505</v>
      </c>
      <c r="Q467" s="2" t="s">
        <v>18419</v>
      </c>
      <c r="R467" s="2" t="s">
        <v>2067</v>
      </c>
      <c r="S467" s="2"/>
      <c r="T467" s="2" t="s">
        <v>139</v>
      </c>
    </row>
    <row r="468" spans="1:20" ht="14.25" customHeight="1">
      <c r="A468" s="2" t="s">
        <v>33006</v>
      </c>
      <c r="B468" s="2" t="s">
        <v>3985</v>
      </c>
      <c r="C468" s="2" t="s">
        <v>33007</v>
      </c>
      <c r="D468" s="2" t="s">
        <v>102</v>
      </c>
      <c r="E468" s="2" t="s">
        <v>96</v>
      </c>
      <c r="F468" s="2" t="s">
        <v>33008</v>
      </c>
      <c r="G468" s="2" t="s">
        <v>2046</v>
      </c>
      <c r="H468" s="2" t="s">
        <v>33009</v>
      </c>
      <c r="I468" s="2"/>
      <c r="J468" s="2"/>
      <c r="K468" s="2"/>
      <c r="L468" s="2"/>
      <c r="M468" s="2" t="s">
        <v>59</v>
      </c>
      <c r="N468" s="2" t="s">
        <v>2058</v>
      </c>
      <c r="O468" s="2" t="s">
        <v>2583</v>
      </c>
      <c r="P468" s="2" t="s">
        <v>19455</v>
      </c>
      <c r="Q468" s="2" t="s">
        <v>18419</v>
      </c>
      <c r="R468" s="2" t="s">
        <v>2067</v>
      </c>
      <c r="S468" s="2"/>
      <c r="T468" s="2" t="s">
        <v>101</v>
      </c>
    </row>
    <row r="469" spans="1:20" ht="14.25" customHeight="1">
      <c r="A469" s="2" t="s">
        <v>33010</v>
      </c>
      <c r="B469" s="2" t="s">
        <v>6588</v>
      </c>
      <c r="C469" s="2" t="s">
        <v>33011</v>
      </c>
      <c r="D469" s="2" t="s">
        <v>94</v>
      </c>
      <c r="E469" s="2" t="s">
        <v>96</v>
      </c>
      <c r="F469" s="2" t="s">
        <v>22255</v>
      </c>
      <c r="G469" s="2" t="s">
        <v>2046</v>
      </c>
      <c r="H469" s="2" t="s">
        <v>33012</v>
      </c>
      <c r="I469" s="2"/>
      <c r="J469" s="2"/>
      <c r="K469" s="2"/>
      <c r="L469" s="2"/>
      <c r="M469" s="2" t="s">
        <v>1566</v>
      </c>
      <c r="N469" s="2" t="s">
        <v>2058</v>
      </c>
      <c r="O469" s="2" t="s">
        <v>2153</v>
      </c>
      <c r="P469" s="2" t="s">
        <v>3363</v>
      </c>
      <c r="Q469" s="2" t="s">
        <v>18419</v>
      </c>
      <c r="R469" s="2" t="s">
        <v>2052</v>
      </c>
      <c r="S469" s="2"/>
      <c r="T469" s="2" t="s">
        <v>93</v>
      </c>
    </row>
    <row r="470" spans="1:20" ht="14.25" customHeight="1">
      <c r="A470" s="2" t="s">
        <v>33013</v>
      </c>
      <c r="B470" s="2" t="s">
        <v>33014</v>
      </c>
      <c r="C470" s="2" t="s">
        <v>33015</v>
      </c>
      <c r="D470" s="2" t="s">
        <v>33016</v>
      </c>
      <c r="E470" s="2" t="s">
        <v>264</v>
      </c>
      <c r="F470" s="2" t="s">
        <v>2489</v>
      </c>
      <c r="G470" s="2" t="s">
        <v>23085</v>
      </c>
      <c r="H470" s="2" t="s">
        <v>33017</v>
      </c>
      <c r="I470" s="2" t="s">
        <v>32809</v>
      </c>
      <c r="J470" s="2"/>
      <c r="K470" s="2"/>
      <c r="L470" s="2" t="s">
        <v>17446</v>
      </c>
      <c r="M470" s="2" t="s">
        <v>60</v>
      </c>
      <c r="N470" s="2" t="s">
        <v>2058</v>
      </c>
      <c r="O470" s="2" t="s">
        <v>2491</v>
      </c>
      <c r="P470" s="2" t="s">
        <v>2609</v>
      </c>
      <c r="Q470" s="2" t="s">
        <v>18419</v>
      </c>
      <c r="R470" s="2" t="s">
        <v>2067</v>
      </c>
      <c r="S470" s="2"/>
      <c r="T470" s="2" t="s">
        <v>33018</v>
      </c>
    </row>
    <row r="471" spans="1:20" ht="14.25" customHeight="1">
      <c r="A471" s="2" t="s">
        <v>33019</v>
      </c>
      <c r="B471" s="2" t="s">
        <v>26657</v>
      </c>
      <c r="C471" s="2" t="s">
        <v>8235</v>
      </c>
      <c r="D471" s="2" t="s">
        <v>120</v>
      </c>
      <c r="E471" s="2" t="s">
        <v>96</v>
      </c>
      <c r="F471" s="2" t="s">
        <v>31004</v>
      </c>
      <c r="G471" s="2" t="s">
        <v>2046</v>
      </c>
      <c r="H471" s="2" t="s">
        <v>33020</v>
      </c>
      <c r="I471" s="2" t="s">
        <v>4125</v>
      </c>
      <c r="J471" s="2" t="s">
        <v>4126</v>
      </c>
      <c r="K471" s="2"/>
      <c r="L471" s="2" t="s">
        <v>4127</v>
      </c>
      <c r="M471" s="2" t="s">
        <v>1566</v>
      </c>
      <c r="N471" s="2" t="s">
        <v>2058</v>
      </c>
      <c r="O471" s="2" t="s">
        <v>2145</v>
      </c>
      <c r="P471" s="2" t="s">
        <v>19455</v>
      </c>
      <c r="Q471" s="2" t="s">
        <v>18419</v>
      </c>
      <c r="R471" s="2" t="s">
        <v>2052</v>
      </c>
      <c r="S471" s="2"/>
      <c r="T471" s="2" t="s">
        <v>119</v>
      </c>
    </row>
    <row r="472" spans="1:20" ht="14.25" customHeight="1">
      <c r="A472" s="2" t="s">
        <v>33021</v>
      </c>
      <c r="B472" s="2" t="s">
        <v>3885</v>
      </c>
      <c r="C472" s="2" t="s">
        <v>33022</v>
      </c>
      <c r="D472" s="2" t="s">
        <v>102</v>
      </c>
      <c r="E472" s="2" t="s">
        <v>96</v>
      </c>
      <c r="F472" s="2" t="s">
        <v>33023</v>
      </c>
      <c r="G472" s="2" t="s">
        <v>2046</v>
      </c>
      <c r="H472" s="2" t="s">
        <v>33024</v>
      </c>
      <c r="I472" s="2"/>
      <c r="J472" s="2"/>
      <c r="K472" s="2"/>
      <c r="L472" s="2"/>
      <c r="M472" s="2" t="s">
        <v>1566</v>
      </c>
      <c r="N472" s="2" t="s">
        <v>2058</v>
      </c>
      <c r="O472" s="2" t="s">
        <v>2153</v>
      </c>
      <c r="P472" s="2" t="s">
        <v>31339</v>
      </c>
      <c r="Q472" s="2" t="s">
        <v>18419</v>
      </c>
      <c r="R472" s="2" t="s">
        <v>2052</v>
      </c>
      <c r="S472" s="2"/>
      <c r="T472" s="2" t="s">
        <v>101</v>
      </c>
    </row>
    <row r="473" spans="1:20" ht="14.25" customHeight="1">
      <c r="A473" s="2" t="s">
        <v>33025</v>
      </c>
      <c r="B473" s="2" t="s">
        <v>33026</v>
      </c>
      <c r="C473" s="2" t="s">
        <v>33027</v>
      </c>
      <c r="D473" s="2" t="s">
        <v>250</v>
      </c>
      <c r="E473" s="2" t="s">
        <v>96</v>
      </c>
      <c r="F473" s="2" t="s">
        <v>33028</v>
      </c>
      <c r="G473" s="2" t="s">
        <v>2046</v>
      </c>
      <c r="H473" s="2" t="s">
        <v>33029</v>
      </c>
      <c r="I473" s="2"/>
      <c r="J473" s="2"/>
      <c r="K473" s="2"/>
      <c r="L473" s="2" t="s">
        <v>31519</v>
      </c>
      <c r="M473" s="2" t="s">
        <v>1566</v>
      </c>
      <c r="N473" s="2" t="s">
        <v>2058</v>
      </c>
      <c r="O473" s="2" t="s">
        <v>2259</v>
      </c>
      <c r="P473" s="2" t="s">
        <v>33030</v>
      </c>
      <c r="Q473" s="2" t="s">
        <v>18419</v>
      </c>
      <c r="R473" s="2" t="s">
        <v>2067</v>
      </c>
      <c r="S473" s="2"/>
      <c r="T473" s="2" t="s">
        <v>249</v>
      </c>
    </row>
    <row r="474" spans="1:20" ht="14.25" customHeight="1">
      <c r="A474" s="2" t="s">
        <v>33031</v>
      </c>
      <c r="B474" s="2" t="s">
        <v>33032</v>
      </c>
      <c r="C474" s="2" t="s">
        <v>33033</v>
      </c>
      <c r="D474" s="2" t="s">
        <v>116</v>
      </c>
      <c r="E474" s="2" t="s">
        <v>96</v>
      </c>
      <c r="F474" s="2" t="s">
        <v>33034</v>
      </c>
      <c r="G474" s="2" t="s">
        <v>2046</v>
      </c>
      <c r="H474" s="2" t="s">
        <v>33035</v>
      </c>
      <c r="I474" s="2"/>
      <c r="J474" s="2"/>
      <c r="K474" s="2"/>
      <c r="L474" s="2"/>
      <c r="M474" s="2" t="s">
        <v>1566</v>
      </c>
      <c r="N474" s="2" t="s">
        <v>2058</v>
      </c>
      <c r="O474" s="2" t="s">
        <v>2145</v>
      </c>
      <c r="P474" s="2" t="s">
        <v>31526</v>
      </c>
      <c r="Q474" s="2" t="s">
        <v>18419</v>
      </c>
      <c r="R474" s="2" t="s">
        <v>2052</v>
      </c>
      <c r="S474" s="2"/>
      <c r="T474" s="2" t="s">
        <v>115</v>
      </c>
    </row>
    <row r="475" spans="1:20" ht="14.25" customHeight="1">
      <c r="A475" s="2" t="s">
        <v>33036</v>
      </c>
      <c r="B475" s="2" t="s">
        <v>33037</v>
      </c>
      <c r="C475" s="2" t="s">
        <v>33038</v>
      </c>
      <c r="D475" s="2" t="s">
        <v>222</v>
      </c>
      <c r="E475" s="2" t="s">
        <v>96</v>
      </c>
      <c r="F475" s="2" t="s">
        <v>33039</v>
      </c>
      <c r="G475" s="2" t="s">
        <v>2046</v>
      </c>
      <c r="H475" s="2" t="s">
        <v>33040</v>
      </c>
      <c r="I475" s="2"/>
      <c r="J475" s="2"/>
      <c r="K475" s="2"/>
      <c r="L475" s="2"/>
      <c r="M475" s="2" t="s">
        <v>1566</v>
      </c>
      <c r="N475" s="2" t="s">
        <v>2058</v>
      </c>
      <c r="O475" s="2" t="s">
        <v>2059</v>
      </c>
      <c r="P475" s="2" t="s">
        <v>31362</v>
      </c>
      <c r="Q475" s="2" t="s">
        <v>18419</v>
      </c>
      <c r="R475" s="2" t="s">
        <v>2052</v>
      </c>
      <c r="S475" s="2"/>
      <c r="T475" s="2" t="s">
        <v>221</v>
      </c>
    </row>
    <row r="476" spans="1:20" ht="14.25" customHeight="1">
      <c r="A476" s="2" t="s">
        <v>33041</v>
      </c>
      <c r="B476" s="2" t="s">
        <v>33042</v>
      </c>
      <c r="C476" s="2" t="s">
        <v>33043</v>
      </c>
      <c r="D476" s="2" t="s">
        <v>222</v>
      </c>
      <c r="E476" s="2" t="s">
        <v>96</v>
      </c>
      <c r="F476" s="2" t="s">
        <v>33044</v>
      </c>
      <c r="G476" s="2" t="s">
        <v>2046</v>
      </c>
      <c r="H476" s="2" t="s">
        <v>33045</v>
      </c>
      <c r="I476" s="2"/>
      <c r="J476" s="2"/>
      <c r="K476" s="2"/>
      <c r="L476" s="2"/>
      <c r="M476" s="2" t="s">
        <v>1566</v>
      </c>
      <c r="N476" s="2" t="s">
        <v>2058</v>
      </c>
      <c r="O476" s="2" t="s">
        <v>2153</v>
      </c>
      <c r="P476" s="2" t="s">
        <v>2620</v>
      </c>
      <c r="Q476" s="2" t="s">
        <v>18419</v>
      </c>
      <c r="R476" s="2" t="s">
        <v>2052</v>
      </c>
      <c r="S476" s="2"/>
      <c r="T476" s="2" t="s">
        <v>221</v>
      </c>
    </row>
    <row r="477" spans="1:20" ht="14.25" customHeight="1">
      <c r="A477" s="2" t="s">
        <v>33046</v>
      </c>
      <c r="B477" s="2" t="s">
        <v>3939</v>
      </c>
      <c r="C477" s="2" t="s">
        <v>14117</v>
      </c>
      <c r="D477" s="2" t="s">
        <v>94</v>
      </c>
      <c r="E477" s="2" t="s">
        <v>96</v>
      </c>
      <c r="F477" s="2" t="s">
        <v>3656</v>
      </c>
      <c r="G477" s="2" t="s">
        <v>2046</v>
      </c>
      <c r="H477" s="2" t="s">
        <v>33047</v>
      </c>
      <c r="I477" s="2"/>
      <c r="J477" s="2"/>
      <c r="K477" s="2"/>
      <c r="L477" s="2"/>
      <c r="M477" s="2" t="s">
        <v>1566</v>
      </c>
      <c r="N477" s="2" t="s">
        <v>2058</v>
      </c>
      <c r="O477" s="2" t="s">
        <v>2153</v>
      </c>
      <c r="P477" s="2" t="s">
        <v>18583</v>
      </c>
      <c r="Q477" s="2" t="s">
        <v>18419</v>
      </c>
      <c r="R477" s="2" t="s">
        <v>2052</v>
      </c>
      <c r="S477" s="2"/>
      <c r="T477" s="2" t="s">
        <v>93</v>
      </c>
    </row>
    <row r="478" spans="1:20" ht="14.25" customHeight="1">
      <c r="A478" s="2" t="s">
        <v>33048</v>
      </c>
      <c r="B478" s="2" t="s">
        <v>3951</v>
      </c>
      <c r="C478" s="2" t="s">
        <v>33049</v>
      </c>
      <c r="D478" s="2" t="s">
        <v>222</v>
      </c>
      <c r="E478" s="2" t="s">
        <v>96</v>
      </c>
      <c r="F478" s="2" t="s">
        <v>3606</v>
      </c>
      <c r="G478" s="2" t="s">
        <v>2046</v>
      </c>
      <c r="H478" s="2" t="s">
        <v>33050</v>
      </c>
      <c r="I478" s="2"/>
      <c r="J478" s="2"/>
      <c r="K478" s="2"/>
      <c r="L478" s="2"/>
      <c r="M478" s="2" t="s">
        <v>1566</v>
      </c>
      <c r="N478" s="2" t="s">
        <v>2058</v>
      </c>
      <c r="O478" s="2" t="s">
        <v>2145</v>
      </c>
      <c r="P478" s="2" t="s">
        <v>3055</v>
      </c>
      <c r="Q478" s="2" t="s">
        <v>18419</v>
      </c>
      <c r="R478" s="2" t="s">
        <v>2052</v>
      </c>
      <c r="S478" s="2"/>
      <c r="T478" s="2" t="s">
        <v>221</v>
      </c>
    </row>
    <row r="479" spans="1:20" ht="14.25" customHeight="1">
      <c r="A479" s="2" t="s">
        <v>33051</v>
      </c>
      <c r="B479" s="2" t="s">
        <v>3951</v>
      </c>
      <c r="C479" s="2" t="s">
        <v>2559</v>
      </c>
      <c r="D479" s="2" t="s">
        <v>116</v>
      </c>
      <c r="E479" s="2" t="s">
        <v>96</v>
      </c>
      <c r="F479" s="2" t="s">
        <v>33052</v>
      </c>
      <c r="G479" s="2" t="s">
        <v>2046</v>
      </c>
      <c r="H479" s="2" t="s">
        <v>33053</v>
      </c>
      <c r="I479" s="2"/>
      <c r="J479" s="2"/>
      <c r="K479" s="2"/>
      <c r="L479" s="2"/>
      <c r="M479" s="2" t="s">
        <v>1566</v>
      </c>
      <c r="N479" s="2" t="s">
        <v>2058</v>
      </c>
      <c r="O479" s="2" t="s">
        <v>2093</v>
      </c>
      <c r="P479" s="2" t="s">
        <v>31526</v>
      </c>
      <c r="Q479" s="2" t="s">
        <v>18419</v>
      </c>
      <c r="R479" s="2" t="s">
        <v>2067</v>
      </c>
      <c r="S479" s="2"/>
      <c r="T479" s="2" t="s">
        <v>115</v>
      </c>
    </row>
    <row r="480" spans="1:20" ht="14.25" customHeight="1">
      <c r="A480" s="2" t="s">
        <v>33054</v>
      </c>
      <c r="B480" s="2" t="s">
        <v>3951</v>
      </c>
      <c r="C480" s="2" t="s">
        <v>33055</v>
      </c>
      <c r="D480" s="2" t="s">
        <v>844</v>
      </c>
      <c r="E480" s="2" t="s">
        <v>264</v>
      </c>
      <c r="F480" s="2" t="s">
        <v>22739</v>
      </c>
      <c r="G480" s="2" t="s">
        <v>2046</v>
      </c>
      <c r="H480" s="2" t="s">
        <v>33056</v>
      </c>
      <c r="I480" s="2"/>
      <c r="J480" s="2"/>
      <c r="K480" s="2"/>
      <c r="L480" s="2"/>
      <c r="M480" s="2" t="s">
        <v>1566</v>
      </c>
      <c r="N480" s="2" t="s">
        <v>2058</v>
      </c>
      <c r="O480" s="2" t="s">
        <v>2153</v>
      </c>
      <c r="P480" s="2" t="s">
        <v>31526</v>
      </c>
      <c r="Q480" s="2" t="s">
        <v>18419</v>
      </c>
      <c r="R480" s="2" t="s">
        <v>2052</v>
      </c>
      <c r="S480" s="2"/>
      <c r="T480" s="2" t="s">
        <v>843</v>
      </c>
    </row>
    <row r="481" spans="1:20" ht="14.25" customHeight="1">
      <c r="A481" s="2" t="s">
        <v>33057</v>
      </c>
      <c r="B481" s="2" t="s">
        <v>3951</v>
      </c>
      <c r="C481" s="2" t="s">
        <v>33058</v>
      </c>
      <c r="D481" s="2" t="s">
        <v>216</v>
      </c>
      <c r="E481" s="2" t="s">
        <v>96</v>
      </c>
      <c r="F481" s="2" t="s">
        <v>33059</v>
      </c>
      <c r="G481" s="2" t="s">
        <v>2046</v>
      </c>
      <c r="H481" s="2" t="s">
        <v>33060</v>
      </c>
      <c r="I481" s="2"/>
      <c r="J481" s="2"/>
      <c r="K481" s="2"/>
      <c r="L481" s="2"/>
      <c r="M481" s="2" t="s">
        <v>1566</v>
      </c>
      <c r="N481" s="2" t="s">
        <v>2058</v>
      </c>
      <c r="O481" s="2" t="s">
        <v>2145</v>
      </c>
      <c r="P481" s="2" t="s">
        <v>4902</v>
      </c>
      <c r="Q481" s="2" t="s">
        <v>18419</v>
      </c>
      <c r="R481" s="2" t="s">
        <v>2052</v>
      </c>
      <c r="S481" s="2"/>
      <c r="T481" s="2" t="s">
        <v>215</v>
      </c>
    </row>
    <row r="482" spans="1:20" ht="14.25" customHeight="1">
      <c r="A482" s="2" t="s">
        <v>33061</v>
      </c>
      <c r="B482" s="2" t="s">
        <v>3951</v>
      </c>
      <c r="C482" s="2" t="s">
        <v>2500</v>
      </c>
      <c r="D482" s="2" t="s">
        <v>110</v>
      </c>
      <c r="E482" s="2" t="s">
        <v>96</v>
      </c>
      <c r="F482" s="2" t="s">
        <v>23612</v>
      </c>
      <c r="G482" s="2" t="s">
        <v>2046</v>
      </c>
      <c r="H482" s="2" t="s">
        <v>33062</v>
      </c>
      <c r="I482" s="2" t="s">
        <v>32853</v>
      </c>
      <c r="J482" s="2"/>
      <c r="K482" s="2" t="s">
        <v>22585</v>
      </c>
      <c r="L482" s="2" t="s">
        <v>18243</v>
      </c>
      <c r="M482" s="2" t="s">
        <v>1566</v>
      </c>
      <c r="N482" s="2" t="s">
        <v>2058</v>
      </c>
      <c r="O482" s="2" t="s">
        <v>2153</v>
      </c>
      <c r="P482" s="2" t="s">
        <v>2377</v>
      </c>
      <c r="Q482" s="2" t="s">
        <v>18419</v>
      </c>
      <c r="R482" s="2" t="s">
        <v>2052</v>
      </c>
      <c r="S482" s="2"/>
      <c r="T482" s="2" t="s">
        <v>109</v>
      </c>
    </row>
    <row r="483" spans="1:20" ht="14.25" customHeight="1">
      <c r="A483" s="2" t="s">
        <v>33063</v>
      </c>
      <c r="B483" s="2" t="s">
        <v>26722</v>
      </c>
      <c r="C483" s="2" t="s">
        <v>3567</v>
      </c>
      <c r="D483" s="2" t="s">
        <v>720</v>
      </c>
      <c r="E483" s="2" t="s">
        <v>264</v>
      </c>
      <c r="F483" s="2" t="s">
        <v>2170</v>
      </c>
      <c r="G483" s="2" t="s">
        <v>2046</v>
      </c>
      <c r="H483" s="2" t="s">
        <v>33064</v>
      </c>
      <c r="I483" s="2"/>
      <c r="J483" s="2"/>
      <c r="K483" s="2"/>
      <c r="L483" s="2"/>
      <c r="M483" s="2" t="s">
        <v>59</v>
      </c>
      <c r="N483" s="2" t="s">
        <v>2058</v>
      </c>
      <c r="O483" s="2" t="s">
        <v>2172</v>
      </c>
      <c r="P483" s="2" t="s">
        <v>20494</v>
      </c>
      <c r="Q483" s="2" t="s">
        <v>18419</v>
      </c>
      <c r="R483" s="2"/>
      <c r="S483" s="2"/>
      <c r="T483" s="2" t="s">
        <v>719</v>
      </c>
    </row>
    <row r="484" spans="1:20" ht="14.25" customHeight="1">
      <c r="A484" s="2" t="s">
        <v>33065</v>
      </c>
      <c r="B484" s="2" t="s">
        <v>3945</v>
      </c>
      <c r="C484" s="2" t="s">
        <v>33066</v>
      </c>
      <c r="D484" s="2" t="s">
        <v>166</v>
      </c>
      <c r="E484" s="2" t="s">
        <v>96</v>
      </c>
      <c r="F484" s="2" t="s">
        <v>33067</v>
      </c>
      <c r="G484" s="2" t="s">
        <v>2046</v>
      </c>
      <c r="H484" s="2" t="s">
        <v>33068</v>
      </c>
      <c r="I484" s="2"/>
      <c r="J484" s="2"/>
      <c r="K484" s="2"/>
      <c r="L484" s="2"/>
      <c r="M484" s="2" t="s">
        <v>1566</v>
      </c>
      <c r="N484" s="2" t="s">
        <v>2048</v>
      </c>
      <c r="O484" s="2" t="s">
        <v>2179</v>
      </c>
      <c r="P484" s="2" t="s">
        <v>31362</v>
      </c>
      <c r="Q484" s="2" t="s">
        <v>18419</v>
      </c>
      <c r="R484" s="2" t="s">
        <v>2067</v>
      </c>
      <c r="S484" s="2"/>
      <c r="T484" s="2" t="s">
        <v>165</v>
      </c>
    </row>
    <row r="485" spans="1:20" ht="14.25" customHeight="1">
      <c r="A485" s="2" t="s">
        <v>33069</v>
      </c>
      <c r="B485" s="2" t="s">
        <v>3945</v>
      </c>
      <c r="C485" s="2" t="s">
        <v>33070</v>
      </c>
      <c r="D485" s="2" t="s">
        <v>116</v>
      </c>
      <c r="E485" s="2" t="s">
        <v>96</v>
      </c>
      <c r="F485" s="2" t="s">
        <v>33071</v>
      </c>
      <c r="G485" s="2" t="s">
        <v>2046</v>
      </c>
      <c r="H485" s="2" t="s">
        <v>33072</v>
      </c>
      <c r="I485" s="2"/>
      <c r="J485" s="2"/>
      <c r="K485" s="2"/>
      <c r="L485" s="2"/>
      <c r="M485" s="2" t="s">
        <v>1566</v>
      </c>
      <c r="N485" s="2" t="s">
        <v>2058</v>
      </c>
      <c r="O485" s="2" t="s">
        <v>2093</v>
      </c>
      <c r="P485" s="2" t="s">
        <v>31526</v>
      </c>
      <c r="Q485" s="2" t="s">
        <v>18419</v>
      </c>
      <c r="R485" s="2" t="s">
        <v>2067</v>
      </c>
      <c r="S485" s="2"/>
      <c r="T485" s="2" t="s">
        <v>115</v>
      </c>
    </row>
    <row r="486" spans="1:20" ht="14.25" customHeight="1">
      <c r="A486" s="2" t="s">
        <v>33073</v>
      </c>
      <c r="B486" s="2" t="s">
        <v>3945</v>
      </c>
      <c r="C486" s="2" t="s">
        <v>19363</v>
      </c>
      <c r="D486" s="2" t="s">
        <v>110</v>
      </c>
      <c r="E486" s="2" t="s">
        <v>96</v>
      </c>
      <c r="F486" s="2" t="s">
        <v>33074</v>
      </c>
      <c r="G486" s="2" t="s">
        <v>2046</v>
      </c>
      <c r="H486" s="2" t="s">
        <v>33075</v>
      </c>
      <c r="I486" s="2"/>
      <c r="J486" s="2"/>
      <c r="K486" s="2"/>
      <c r="L486" s="2"/>
      <c r="M486" s="2" t="s">
        <v>1566</v>
      </c>
      <c r="N486" s="2" t="s">
        <v>2048</v>
      </c>
      <c r="O486" s="2" t="s">
        <v>5489</v>
      </c>
      <c r="P486" s="2" t="s">
        <v>3465</v>
      </c>
      <c r="Q486" s="2" t="s">
        <v>18419</v>
      </c>
      <c r="R486" s="2" t="s">
        <v>2052</v>
      </c>
      <c r="S486" s="2"/>
      <c r="T486" s="2" t="s">
        <v>109</v>
      </c>
    </row>
    <row r="487" spans="1:20" ht="14.25" customHeight="1">
      <c r="A487" s="2" t="s">
        <v>33076</v>
      </c>
      <c r="B487" s="2" t="s">
        <v>3945</v>
      </c>
      <c r="C487" s="2" t="s">
        <v>9210</v>
      </c>
      <c r="D487" s="2" t="s">
        <v>292</v>
      </c>
      <c r="E487" s="2" t="s">
        <v>96</v>
      </c>
      <c r="F487" s="2" t="s">
        <v>33077</v>
      </c>
      <c r="G487" s="2" t="s">
        <v>2046</v>
      </c>
      <c r="H487" s="2" t="s">
        <v>33078</v>
      </c>
      <c r="I487" s="2"/>
      <c r="J487" s="2"/>
      <c r="K487" s="2"/>
      <c r="L487" s="2"/>
      <c r="M487" s="2" t="s">
        <v>1566</v>
      </c>
      <c r="N487" s="2" t="s">
        <v>2058</v>
      </c>
      <c r="O487" s="2" t="s">
        <v>2093</v>
      </c>
      <c r="P487" s="2" t="s">
        <v>3055</v>
      </c>
      <c r="Q487" s="2" t="s">
        <v>18419</v>
      </c>
      <c r="R487" s="2" t="s">
        <v>2067</v>
      </c>
      <c r="S487" s="2"/>
      <c r="T487" s="2" t="s">
        <v>291</v>
      </c>
    </row>
    <row r="488" spans="1:20" ht="14.25" customHeight="1">
      <c r="A488" s="2" t="s">
        <v>33079</v>
      </c>
      <c r="B488" s="2" t="s">
        <v>3933</v>
      </c>
      <c r="C488" s="2" t="s">
        <v>33080</v>
      </c>
      <c r="D488" s="2" t="s">
        <v>355</v>
      </c>
      <c r="E488" s="2" t="s">
        <v>96</v>
      </c>
      <c r="F488" s="2" t="s">
        <v>2090</v>
      </c>
      <c r="G488" s="2" t="s">
        <v>2046</v>
      </c>
      <c r="H488" s="2" t="s">
        <v>33081</v>
      </c>
      <c r="I488" s="2"/>
      <c r="J488" s="2"/>
      <c r="K488" s="2"/>
      <c r="L488" s="2" t="s">
        <v>31664</v>
      </c>
      <c r="M488" s="2" t="s">
        <v>1566</v>
      </c>
      <c r="N488" s="2" t="s">
        <v>2058</v>
      </c>
      <c r="O488" s="2" t="s">
        <v>2093</v>
      </c>
      <c r="P488" s="2" t="s">
        <v>33082</v>
      </c>
      <c r="Q488" s="2" t="s">
        <v>18419</v>
      </c>
      <c r="R488" s="2" t="s">
        <v>2067</v>
      </c>
      <c r="S488" s="2"/>
      <c r="T488" s="2" t="s">
        <v>354</v>
      </c>
    </row>
    <row r="489" spans="1:20" ht="14.25" customHeight="1">
      <c r="A489" s="2" t="s">
        <v>33083</v>
      </c>
      <c r="B489" s="2" t="s">
        <v>3933</v>
      </c>
      <c r="C489" s="2" t="s">
        <v>33084</v>
      </c>
      <c r="D489" s="2" t="s">
        <v>136</v>
      </c>
      <c r="E489" s="2" t="s">
        <v>96</v>
      </c>
      <c r="F489" s="2" t="s">
        <v>33085</v>
      </c>
      <c r="G489" s="2" t="s">
        <v>2046</v>
      </c>
      <c r="H489" s="2" t="s">
        <v>33086</v>
      </c>
      <c r="I489" s="2"/>
      <c r="J489" s="2"/>
      <c r="K489" s="2"/>
      <c r="L489" s="2"/>
      <c r="M489" s="2" t="s">
        <v>1566</v>
      </c>
      <c r="N489" s="2" t="s">
        <v>2058</v>
      </c>
      <c r="O489" s="2" t="s">
        <v>2059</v>
      </c>
      <c r="P489" s="2" t="s">
        <v>25613</v>
      </c>
      <c r="Q489" s="2" t="s">
        <v>18419</v>
      </c>
      <c r="R489" s="2" t="s">
        <v>2052</v>
      </c>
      <c r="S489" s="2"/>
      <c r="T489" s="2" t="s">
        <v>135</v>
      </c>
    </row>
    <row r="490" spans="1:20" ht="14.25" customHeight="1">
      <c r="A490" s="2" t="s">
        <v>33087</v>
      </c>
      <c r="B490" s="2" t="s">
        <v>33088</v>
      </c>
      <c r="C490" s="2" t="s">
        <v>2664</v>
      </c>
      <c r="D490" s="2" t="s">
        <v>110</v>
      </c>
      <c r="E490" s="2" t="s">
        <v>96</v>
      </c>
      <c r="F490" s="2" t="s">
        <v>33089</v>
      </c>
      <c r="G490" s="2" t="s">
        <v>2046</v>
      </c>
      <c r="H490" s="2" t="s">
        <v>33090</v>
      </c>
      <c r="I490" s="2"/>
      <c r="J490" s="2"/>
      <c r="K490" s="2"/>
      <c r="L490" s="2"/>
      <c r="M490" s="2" t="s">
        <v>1566</v>
      </c>
      <c r="N490" s="2" t="s">
        <v>2058</v>
      </c>
      <c r="O490" s="2" t="s">
        <v>2153</v>
      </c>
      <c r="P490" s="2" t="s">
        <v>29578</v>
      </c>
      <c r="Q490" s="2" t="s">
        <v>18419</v>
      </c>
      <c r="R490" s="2" t="s">
        <v>2052</v>
      </c>
      <c r="S490" s="2"/>
      <c r="T490" s="2" t="s">
        <v>109</v>
      </c>
    </row>
    <row r="491" spans="1:20" ht="14.25" customHeight="1">
      <c r="A491" s="2" t="s">
        <v>33091</v>
      </c>
      <c r="B491" s="2" t="s">
        <v>5897</v>
      </c>
      <c r="C491" s="2" t="s">
        <v>10096</v>
      </c>
      <c r="D491" s="2" t="s">
        <v>423</v>
      </c>
      <c r="E491" s="2" t="s">
        <v>264</v>
      </c>
      <c r="F491" s="2" t="s">
        <v>33092</v>
      </c>
      <c r="G491" s="2" t="s">
        <v>2046</v>
      </c>
      <c r="H491" s="2" t="s">
        <v>33093</v>
      </c>
      <c r="I491" s="2"/>
      <c r="J491" s="2"/>
      <c r="K491" s="2"/>
      <c r="L491" s="2"/>
      <c r="M491" s="2" t="s">
        <v>1566</v>
      </c>
      <c r="N491" s="2" t="s">
        <v>2058</v>
      </c>
      <c r="O491" s="2" t="s">
        <v>2153</v>
      </c>
      <c r="P491" s="2" t="s">
        <v>25580</v>
      </c>
      <c r="Q491" s="2" t="s">
        <v>18419</v>
      </c>
      <c r="R491" s="2" t="s">
        <v>2052</v>
      </c>
      <c r="S491" s="2"/>
      <c r="T491" s="2" t="s">
        <v>422</v>
      </c>
    </row>
    <row r="492" spans="1:20" ht="14.25" customHeight="1">
      <c r="A492" s="2" t="s">
        <v>33094</v>
      </c>
      <c r="B492" s="2" t="s">
        <v>5897</v>
      </c>
      <c r="C492" s="2" t="s">
        <v>33095</v>
      </c>
      <c r="D492" s="2" t="s">
        <v>94</v>
      </c>
      <c r="E492" s="2" t="s">
        <v>96</v>
      </c>
      <c r="F492" s="2" t="s">
        <v>22255</v>
      </c>
      <c r="G492" s="2" t="s">
        <v>2046</v>
      </c>
      <c r="H492" s="2" t="s">
        <v>33096</v>
      </c>
      <c r="I492" s="2"/>
      <c r="J492" s="2"/>
      <c r="K492" s="2"/>
      <c r="L492" s="2"/>
      <c r="M492" s="2" t="s">
        <v>1566</v>
      </c>
      <c r="N492" s="2" t="s">
        <v>2058</v>
      </c>
      <c r="O492" s="2" t="s">
        <v>2153</v>
      </c>
      <c r="P492" s="2" t="s">
        <v>3363</v>
      </c>
      <c r="Q492" s="2" t="s">
        <v>18419</v>
      </c>
      <c r="R492" s="2" t="s">
        <v>2052</v>
      </c>
      <c r="S492" s="2"/>
      <c r="T492" s="2" t="s">
        <v>93</v>
      </c>
    </row>
    <row r="493" spans="1:20" ht="14.25" customHeight="1">
      <c r="A493" s="2" t="s">
        <v>33097</v>
      </c>
      <c r="B493" s="2" t="s">
        <v>5897</v>
      </c>
      <c r="C493" s="2" t="s">
        <v>6232</v>
      </c>
      <c r="D493" s="2" t="s">
        <v>198</v>
      </c>
      <c r="E493" s="2" t="s">
        <v>96</v>
      </c>
      <c r="F493" s="2" t="s">
        <v>33098</v>
      </c>
      <c r="G493" s="2" t="s">
        <v>2046</v>
      </c>
      <c r="H493" s="2" t="s">
        <v>33099</v>
      </c>
      <c r="I493" s="2"/>
      <c r="J493" s="2"/>
      <c r="K493" s="2"/>
      <c r="L493" s="2"/>
      <c r="M493" s="2" t="s">
        <v>1566</v>
      </c>
      <c r="N493" s="2" t="s">
        <v>2058</v>
      </c>
      <c r="O493" s="2" t="s">
        <v>2153</v>
      </c>
      <c r="P493" s="2" t="s">
        <v>3055</v>
      </c>
      <c r="Q493" s="2" t="s">
        <v>18419</v>
      </c>
      <c r="R493" s="2" t="s">
        <v>2052</v>
      </c>
      <c r="S493" s="2"/>
      <c r="T493" s="2" t="s">
        <v>197</v>
      </c>
    </row>
    <row r="494" spans="1:20" ht="14.25" customHeight="1">
      <c r="A494" s="2" t="s">
        <v>33100</v>
      </c>
      <c r="B494" s="2" t="s">
        <v>6163</v>
      </c>
      <c r="C494" s="2" t="s">
        <v>33101</v>
      </c>
      <c r="D494" s="2" t="s">
        <v>136</v>
      </c>
      <c r="E494" s="2" t="s">
        <v>96</v>
      </c>
      <c r="F494" s="2" t="s">
        <v>4664</v>
      </c>
      <c r="G494" s="2" t="s">
        <v>2046</v>
      </c>
      <c r="H494" s="2" t="s">
        <v>33102</v>
      </c>
      <c r="I494" s="2" t="s">
        <v>32910</v>
      </c>
      <c r="J494" s="2"/>
      <c r="K494" s="2"/>
      <c r="L494" s="2" t="s">
        <v>31841</v>
      </c>
      <c r="M494" s="2" t="s">
        <v>1566</v>
      </c>
      <c r="N494" s="2" t="s">
        <v>2058</v>
      </c>
      <c r="O494" s="2" t="s">
        <v>2153</v>
      </c>
      <c r="P494" s="2" t="s">
        <v>3055</v>
      </c>
      <c r="Q494" s="2" t="s">
        <v>18419</v>
      </c>
      <c r="R494" s="2" t="s">
        <v>2052</v>
      </c>
      <c r="S494" s="2"/>
      <c r="T494" s="2" t="s">
        <v>135</v>
      </c>
    </row>
    <row r="495" spans="1:20" ht="14.25" customHeight="1">
      <c r="A495" s="2" t="s">
        <v>33103</v>
      </c>
      <c r="B495" s="2" t="s">
        <v>6163</v>
      </c>
      <c r="C495" s="2" t="s">
        <v>33104</v>
      </c>
      <c r="D495" s="2" t="s">
        <v>365</v>
      </c>
      <c r="E495" s="2" t="s">
        <v>96</v>
      </c>
      <c r="F495" s="2" t="s">
        <v>4634</v>
      </c>
      <c r="G495" s="2" t="s">
        <v>2046</v>
      </c>
      <c r="H495" s="2" t="s">
        <v>33105</v>
      </c>
      <c r="I495" s="2"/>
      <c r="J495" s="2"/>
      <c r="K495" s="2"/>
      <c r="L495" s="2"/>
      <c r="M495" s="2" t="s">
        <v>1566</v>
      </c>
      <c r="N495" s="2" t="s">
        <v>2058</v>
      </c>
      <c r="O495" s="2" t="s">
        <v>2145</v>
      </c>
      <c r="P495" s="2" t="s">
        <v>32440</v>
      </c>
      <c r="Q495" s="2" t="s">
        <v>18419</v>
      </c>
      <c r="R495" s="2" t="s">
        <v>2067</v>
      </c>
      <c r="S495" s="2"/>
      <c r="T495" s="2" t="s">
        <v>364</v>
      </c>
    </row>
    <row r="496" spans="1:20" ht="14.25" customHeight="1">
      <c r="A496" s="2" t="s">
        <v>33106</v>
      </c>
      <c r="B496" s="2" t="s">
        <v>2848</v>
      </c>
      <c r="C496" s="2" t="s">
        <v>16007</v>
      </c>
      <c r="D496" s="2" t="s">
        <v>94</v>
      </c>
      <c r="E496" s="2" t="s">
        <v>96</v>
      </c>
      <c r="F496" s="2" t="s">
        <v>33107</v>
      </c>
      <c r="G496" s="2" t="s">
        <v>2046</v>
      </c>
      <c r="H496" s="2" t="s">
        <v>33108</v>
      </c>
      <c r="I496" s="2"/>
      <c r="J496" s="2"/>
      <c r="K496" s="2"/>
      <c r="L496" s="2"/>
      <c r="M496" s="2" t="s">
        <v>1566</v>
      </c>
      <c r="N496" s="2" t="s">
        <v>2058</v>
      </c>
      <c r="O496" s="2" t="s">
        <v>2145</v>
      </c>
      <c r="P496" s="2" t="s">
        <v>18583</v>
      </c>
      <c r="Q496" s="2" t="s">
        <v>18419</v>
      </c>
      <c r="R496" s="2" t="s">
        <v>2052</v>
      </c>
      <c r="S496" s="2"/>
      <c r="T496" s="2" t="s">
        <v>93</v>
      </c>
    </row>
    <row r="497" spans="1:20" ht="14.25" customHeight="1">
      <c r="A497" s="2" t="s">
        <v>33109</v>
      </c>
      <c r="B497" s="2" t="s">
        <v>2848</v>
      </c>
      <c r="C497" s="2" t="s">
        <v>4312</v>
      </c>
      <c r="D497" s="2" t="s">
        <v>166</v>
      </c>
      <c r="E497" s="2" t="s">
        <v>96</v>
      </c>
      <c r="F497" s="2" t="s">
        <v>33110</v>
      </c>
      <c r="G497" s="2" t="s">
        <v>2046</v>
      </c>
      <c r="H497" s="2" t="s">
        <v>33111</v>
      </c>
      <c r="I497" s="2"/>
      <c r="J497" s="2"/>
      <c r="K497" s="2"/>
      <c r="L497" s="2"/>
      <c r="M497" s="2" t="s">
        <v>1566</v>
      </c>
      <c r="N497" s="2" t="s">
        <v>2058</v>
      </c>
      <c r="O497" s="2" t="s">
        <v>2093</v>
      </c>
      <c r="P497" s="2" t="s">
        <v>31362</v>
      </c>
      <c r="Q497" s="2" t="s">
        <v>18419</v>
      </c>
      <c r="R497" s="2" t="s">
        <v>2067</v>
      </c>
      <c r="S497" s="2"/>
      <c r="T497" s="2" t="s">
        <v>165</v>
      </c>
    </row>
    <row r="498" spans="1:20" ht="14.25" customHeight="1">
      <c r="A498" s="2" t="s">
        <v>33112</v>
      </c>
      <c r="B498" s="2" t="s">
        <v>2848</v>
      </c>
      <c r="C498" s="2" t="s">
        <v>3058</v>
      </c>
      <c r="D498" s="2" t="s">
        <v>94</v>
      </c>
      <c r="E498" s="2" t="s">
        <v>96</v>
      </c>
      <c r="F498" s="2" t="s">
        <v>33113</v>
      </c>
      <c r="G498" s="2" t="s">
        <v>2046</v>
      </c>
      <c r="H498" s="2" t="s">
        <v>33114</v>
      </c>
      <c r="I498" s="2"/>
      <c r="J498" s="2"/>
      <c r="K498" s="2"/>
      <c r="L498" s="2"/>
      <c r="M498" s="2" t="s">
        <v>1566</v>
      </c>
      <c r="N498" s="2" t="s">
        <v>2048</v>
      </c>
      <c r="O498" s="2" t="s">
        <v>2179</v>
      </c>
      <c r="P498" s="2" t="s">
        <v>3363</v>
      </c>
      <c r="Q498" s="2" t="s">
        <v>18419</v>
      </c>
      <c r="R498" s="2" t="s">
        <v>2052</v>
      </c>
      <c r="S498" s="2"/>
      <c r="T498" s="2" t="s">
        <v>93</v>
      </c>
    </row>
    <row r="499" spans="1:20" ht="14.25" customHeight="1">
      <c r="A499" s="2" t="s">
        <v>33115</v>
      </c>
      <c r="B499" s="2" t="s">
        <v>3915</v>
      </c>
      <c r="C499" s="2" t="s">
        <v>33116</v>
      </c>
      <c r="D499" s="2" t="s">
        <v>94</v>
      </c>
      <c r="E499" s="2" t="s">
        <v>96</v>
      </c>
      <c r="F499" s="2" t="s">
        <v>4664</v>
      </c>
      <c r="G499" s="2" t="s">
        <v>2046</v>
      </c>
      <c r="H499" s="2" t="s">
        <v>33117</v>
      </c>
      <c r="I499" s="2"/>
      <c r="J499" s="2"/>
      <c r="K499" s="2"/>
      <c r="L499" s="2"/>
      <c r="M499" s="2" t="s">
        <v>1566</v>
      </c>
      <c r="N499" s="2" t="s">
        <v>2058</v>
      </c>
      <c r="O499" s="2" t="s">
        <v>2153</v>
      </c>
      <c r="P499" s="2" t="s">
        <v>20535</v>
      </c>
      <c r="Q499" s="2" t="s">
        <v>18419</v>
      </c>
      <c r="R499" s="2" t="s">
        <v>2052</v>
      </c>
      <c r="S499" s="2"/>
      <c r="T499" s="2" t="s">
        <v>93</v>
      </c>
    </row>
    <row r="500" spans="1:20" ht="14.25" customHeight="1">
      <c r="A500" s="2" t="s">
        <v>33118</v>
      </c>
      <c r="B500" s="2" t="s">
        <v>3915</v>
      </c>
      <c r="C500" s="2" t="s">
        <v>29052</v>
      </c>
      <c r="D500" s="2" t="s">
        <v>136</v>
      </c>
      <c r="E500" s="2" t="s">
        <v>96</v>
      </c>
      <c r="F500" s="2" t="s">
        <v>33119</v>
      </c>
      <c r="G500" s="2" t="s">
        <v>2046</v>
      </c>
      <c r="H500" s="2" t="s">
        <v>33120</v>
      </c>
      <c r="I500" s="2"/>
      <c r="J500" s="2"/>
      <c r="K500" s="2"/>
      <c r="L500" s="2" t="s">
        <v>31519</v>
      </c>
      <c r="M500" s="2" t="s">
        <v>59</v>
      </c>
      <c r="N500" s="2" t="s">
        <v>2058</v>
      </c>
      <c r="O500" s="2" t="s">
        <v>2172</v>
      </c>
      <c r="P500" s="2" t="s">
        <v>2456</v>
      </c>
      <c r="Q500" s="2" t="s">
        <v>18419</v>
      </c>
      <c r="R500" s="2" t="s">
        <v>2067</v>
      </c>
      <c r="S500" s="2"/>
      <c r="T500" s="2" t="s">
        <v>135</v>
      </c>
    </row>
    <row r="501" spans="1:20" ht="14.25" customHeight="1">
      <c r="A501" s="2" t="s">
        <v>33121</v>
      </c>
      <c r="B501" s="2" t="s">
        <v>8339</v>
      </c>
      <c r="C501" s="2" t="s">
        <v>22304</v>
      </c>
      <c r="D501" s="2" t="s">
        <v>216</v>
      </c>
      <c r="E501" s="2" t="s">
        <v>96</v>
      </c>
      <c r="F501" s="2" t="s">
        <v>33122</v>
      </c>
      <c r="G501" s="2" t="s">
        <v>2046</v>
      </c>
      <c r="H501" s="2" t="s">
        <v>33123</v>
      </c>
      <c r="I501" s="2"/>
      <c r="J501" s="2"/>
      <c r="K501" s="2"/>
      <c r="L501" s="2"/>
      <c r="M501" s="2" t="s">
        <v>1566</v>
      </c>
      <c r="N501" s="2" t="s">
        <v>2048</v>
      </c>
      <c r="O501" s="2" t="s">
        <v>2179</v>
      </c>
      <c r="P501" s="2" t="s">
        <v>3061</v>
      </c>
      <c r="Q501" s="2" t="s">
        <v>18419</v>
      </c>
      <c r="R501" s="2" t="s">
        <v>2052</v>
      </c>
      <c r="S501" s="2"/>
      <c r="T501" s="2" t="s">
        <v>215</v>
      </c>
    </row>
    <row r="502" spans="1:20" ht="14.25" customHeight="1">
      <c r="A502" s="2" t="s">
        <v>33124</v>
      </c>
      <c r="B502" s="2" t="s">
        <v>8339</v>
      </c>
      <c r="C502" s="2" t="s">
        <v>33125</v>
      </c>
      <c r="D502" s="2" t="s">
        <v>116</v>
      </c>
      <c r="E502" s="2" t="s">
        <v>96</v>
      </c>
      <c r="F502" s="2" t="s">
        <v>33126</v>
      </c>
      <c r="G502" s="2" t="s">
        <v>2046</v>
      </c>
      <c r="H502" s="2" t="s">
        <v>33127</v>
      </c>
      <c r="I502" s="2"/>
      <c r="J502" s="2"/>
      <c r="K502" s="2"/>
      <c r="L502" s="2"/>
      <c r="M502" s="2" t="s">
        <v>1566</v>
      </c>
      <c r="N502" s="2" t="s">
        <v>2048</v>
      </c>
      <c r="O502" s="2" t="s">
        <v>2199</v>
      </c>
      <c r="P502" s="2" t="s">
        <v>2323</v>
      </c>
      <c r="Q502" s="2" t="s">
        <v>18419</v>
      </c>
      <c r="R502" s="2" t="s">
        <v>2200</v>
      </c>
      <c r="S502" s="2"/>
      <c r="T502" s="2" t="s">
        <v>115</v>
      </c>
    </row>
    <row r="503" spans="1:20" ht="14.25" customHeight="1">
      <c r="A503" s="2" t="s">
        <v>33128</v>
      </c>
      <c r="B503" s="2" t="s">
        <v>8339</v>
      </c>
      <c r="C503" s="2" t="s">
        <v>4000</v>
      </c>
      <c r="D503" s="2" t="s">
        <v>110</v>
      </c>
      <c r="E503" s="2" t="s">
        <v>96</v>
      </c>
      <c r="F503" s="2" t="s">
        <v>2320</v>
      </c>
      <c r="G503" s="2" t="s">
        <v>2046</v>
      </c>
      <c r="H503" s="2" t="s">
        <v>33129</v>
      </c>
      <c r="I503" s="2" t="s">
        <v>33130</v>
      </c>
      <c r="J503" s="2"/>
      <c r="K503" s="2"/>
      <c r="L503" s="2" t="s">
        <v>15881</v>
      </c>
      <c r="M503" s="2" t="s">
        <v>59</v>
      </c>
      <c r="N503" s="2" t="s">
        <v>2058</v>
      </c>
      <c r="O503" s="2" t="s">
        <v>2322</v>
      </c>
      <c r="P503" s="2" t="s">
        <v>29521</v>
      </c>
      <c r="Q503" s="2" t="s">
        <v>18419</v>
      </c>
      <c r="R503" s="2" t="s">
        <v>2052</v>
      </c>
      <c r="S503" s="2"/>
      <c r="T503" s="2" t="s">
        <v>109</v>
      </c>
    </row>
    <row r="504" spans="1:20" ht="14.25" customHeight="1">
      <c r="A504" s="2" t="s">
        <v>33131</v>
      </c>
      <c r="B504" s="2" t="s">
        <v>3864</v>
      </c>
      <c r="C504" s="2" t="s">
        <v>24633</v>
      </c>
      <c r="D504" s="2" t="s">
        <v>94</v>
      </c>
      <c r="E504" s="2" t="s">
        <v>96</v>
      </c>
      <c r="F504" s="2" t="s">
        <v>2170</v>
      </c>
      <c r="G504" s="2" t="s">
        <v>2046</v>
      </c>
      <c r="H504" s="2" t="s">
        <v>33132</v>
      </c>
      <c r="I504" s="2"/>
      <c r="J504" s="2"/>
      <c r="K504" s="2"/>
      <c r="L504" s="2" t="s">
        <v>2630</v>
      </c>
      <c r="M504" s="2" t="s">
        <v>59</v>
      </c>
      <c r="N504" s="2" t="s">
        <v>2058</v>
      </c>
      <c r="O504" s="2" t="s">
        <v>2172</v>
      </c>
      <c r="P504" s="2" t="s">
        <v>2422</v>
      </c>
      <c r="Q504" s="2" t="s">
        <v>18419</v>
      </c>
      <c r="R504" s="2" t="s">
        <v>2052</v>
      </c>
      <c r="S504" s="2"/>
      <c r="T504" s="2" t="s">
        <v>93</v>
      </c>
    </row>
    <row r="505" spans="1:20" ht="14.25" customHeight="1">
      <c r="A505" s="2" t="s">
        <v>33133</v>
      </c>
      <c r="B505" s="2" t="s">
        <v>3864</v>
      </c>
      <c r="C505" s="2" t="s">
        <v>18841</v>
      </c>
      <c r="D505" s="2" t="s">
        <v>120</v>
      </c>
      <c r="E505" s="2" t="s">
        <v>96</v>
      </c>
      <c r="F505" s="2" t="s">
        <v>7861</v>
      </c>
      <c r="G505" s="2" t="s">
        <v>2046</v>
      </c>
      <c r="H505" s="2" t="s">
        <v>33134</v>
      </c>
      <c r="I505" s="2"/>
      <c r="J505" s="2"/>
      <c r="K505" s="2"/>
      <c r="L505" s="2"/>
      <c r="M505" s="2" t="s">
        <v>1566</v>
      </c>
      <c r="N505" s="2" t="s">
        <v>2048</v>
      </c>
      <c r="O505" s="2" t="s">
        <v>2179</v>
      </c>
      <c r="P505" s="2" t="s">
        <v>19455</v>
      </c>
      <c r="Q505" s="2" t="s">
        <v>18419</v>
      </c>
      <c r="R505" s="2" t="s">
        <v>2052</v>
      </c>
      <c r="S505" s="2"/>
      <c r="T505" s="2" t="s">
        <v>119</v>
      </c>
    </row>
    <row r="506" spans="1:20" ht="14.25" customHeight="1">
      <c r="A506" s="2" t="s">
        <v>33135</v>
      </c>
      <c r="B506" s="2" t="s">
        <v>3864</v>
      </c>
      <c r="C506" s="2" t="s">
        <v>2374</v>
      </c>
      <c r="D506" s="2" t="s">
        <v>110</v>
      </c>
      <c r="E506" s="2" t="s">
        <v>96</v>
      </c>
      <c r="F506" s="2" t="s">
        <v>33136</v>
      </c>
      <c r="G506" s="2" t="s">
        <v>2046</v>
      </c>
      <c r="H506" s="2" t="s">
        <v>33137</v>
      </c>
      <c r="I506" s="2"/>
      <c r="J506" s="2"/>
      <c r="K506" s="2"/>
      <c r="L506" s="2"/>
      <c r="M506" s="2" t="s">
        <v>1566</v>
      </c>
      <c r="N506" s="2" t="s">
        <v>2048</v>
      </c>
      <c r="O506" s="2" t="s">
        <v>2179</v>
      </c>
      <c r="P506" s="2" t="s">
        <v>3465</v>
      </c>
      <c r="Q506" s="2" t="s">
        <v>18419</v>
      </c>
      <c r="R506" s="2" t="s">
        <v>2052</v>
      </c>
      <c r="S506" s="2"/>
      <c r="T506" s="2" t="s">
        <v>109</v>
      </c>
    </row>
    <row r="507" spans="1:20" ht="14.25" customHeight="1">
      <c r="A507" s="2" t="s">
        <v>33138</v>
      </c>
      <c r="B507" s="2" t="s">
        <v>3864</v>
      </c>
      <c r="C507" s="2" t="s">
        <v>7971</v>
      </c>
      <c r="D507" s="2" t="s">
        <v>382</v>
      </c>
      <c r="E507" s="2" t="s">
        <v>264</v>
      </c>
      <c r="F507" s="2" t="s">
        <v>2112</v>
      </c>
      <c r="G507" s="2" t="s">
        <v>2046</v>
      </c>
      <c r="H507" s="2" t="s">
        <v>33139</v>
      </c>
      <c r="I507" s="2"/>
      <c r="J507" s="2"/>
      <c r="K507" s="2"/>
      <c r="L507" s="2"/>
      <c r="M507" s="2" t="s">
        <v>1566</v>
      </c>
      <c r="N507" s="2" t="s">
        <v>2058</v>
      </c>
      <c r="O507" s="2" t="s">
        <v>2093</v>
      </c>
      <c r="P507" s="2" t="s">
        <v>4570</v>
      </c>
      <c r="Q507" s="2" t="s">
        <v>18419</v>
      </c>
      <c r="R507" s="2" t="s">
        <v>2067</v>
      </c>
      <c r="S507" s="2"/>
      <c r="T507" s="2" t="s">
        <v>381</v>
      </c>
    </row>
    <row r="508" spans="1:20" ht="14.25" customHeight="1">
      <c r="A508" s="2" t="s">
        <v>33140</v>
      </c>
      <c r="B508" s="2" t="s">
        <v>3864</v>
      </c>
      <c r="C508" s="2" t="s">
        <v>33141</v>
      </c>
      <c r="D508" s="2" t="s">
        <v>94</v>
      </c>
      <c r="E508" s="2" t="s">
        <v>96</v>
      </c>
      <c r="F508" s="2" t="s">
        <v>4810</v>
      </c>
      <c r="G508" s="2" t="s">
        <v>2046</v>
      </c>
      <c r="H508" s="2" t="s">
        <v>33142</v>
      </c>
      <c r="I508" s="2"/>
      <c r="J508" s="2"/>
      <c r="K508" s="2"/>
      <c r="L508" s="2"/>
      <c r="M508" s="2" t="s">
        <v>1566</v>
      </c>
      <c r="N508" s="2" t="s">
        <v>2058</v>
      </c>
      <c r="O508" s="2" t="s">
        <v>2153</v>
      </c>
      <c r="P508" s="2" t="s">
        <v>18583</v>
      </c>
      <c r="Q508" s="2" t="s">
        <v>18419</v>
      </c>
      <c r="R508" s="2" t="s">
        <v>2052</v>
      </c>
      <c r="S508" s="2"/>
      <c r="T508" s="2" t="s">
        <v>93</v>
      </c>
    </row>
    <row r="509" spans="1:20" ht="14.25" customHeight="1">
      <c r="A509" s="2" t="s">
        <v>33143</v>
      </c>
      <c r="B509" s="2" t="s">
        <v>5665</v>
      </c>
      <c r="C509" s="2" t="s">
        <v>33144</v>
      </c>
      <c r="D509" s="2" t="s">
        <v>120</v>
      </c>
      <c r="E509" s="2" t="s">
        <v>96</v>
      </c>
      <c r="F509" s="2" t="s">
        <v>7861</v>
      </c>
      <c r="G509" s="2" t="s">
        <v>2046</v>
      </c>
      <c r="H509" s="2" t="s">
        <v>33145</v>
      </c>
      <c r="I509" s="2"/>
      <c r="J509" s="2"/>
      <c r="K509" s="2"/>
      <c r="L509" s="2"/>
      <c r="M509" s="2" t="s">
        <v>1566</v>
      </c>
      <c r="N509" s="2" t="s">
        <v>2048</v>
      </c>
      <c r="O509" s="2" t="s">
        <v>2179</v>
      </c>
      <c r="P509" s="2" t="s">
        <v>4902</v>
      </c>
      <c r="Q509" s="2" t="s">
        <v>18419</v>
      </c>
      <c r="R509" s="2" t="s">
        <v>2052</v>
      </c>
      <c r="S509" s="2"/>
      <c r="T509" s="2" t="s">
        <v>119</v>
      </c>
    </row>
    <row r="510" spans="1:20" ht="14.25" customHeight="1">
      <c r="A510" s="2" t="s">
        <v>33146</v>
      </c>
      <c r="B510" s="2" t="s">
        <v>3906</v>
      </c>
      <c r="C510" s="2" t="s">
        <v>9524</v>
      </c>
      <c r="D510" s="2" t="s">
        <v>110</v>
      </c>
      <c r="E510" s="2" t="s">
        <v>96</v>
      </c>
      <c r="F510" s="2" t="s">
        <v>33147</v>
      </c>
      <c r="G510" s="2" t="s">
        <v>2046</v>
      </c>
      <c r="H510" s="2" t="s">
        <v>33148</v>
      </c>
      <c r="I510" s="2"/>
      <c r="J510" s="2"/>
      <c r="K510" s="2"/>
      <c r="L510" s="2"/>
      <c r="M510" s="2" t="s">
        <v>1566</v>
      </c>
      <c r="N510" s="2" t="s">
        <v>2048</v>
      </c>
      <c r="O510" s="2" t="s">
        <v>2179</v>
      </c>
      <c r="P510" s="2" t="s">
        <v>2377</v>
      </c>
      <c r="Q510" s="2" t="s">
        <v>18419</v>
      </c>
      <c r="R510" s="2" t="s">
        <v>2200</v>
      </c>
      <c r="S510" s="2"/>
      <c r="T510" s="2" t="s">
        <v>109</v>
      </c>
    </row>
    <row r="511" spans="1:20" ht="14.25" customHeight="1">
      <c r="A511" s="2" t="s">
        <v>33149</v>
      </c>
      <c r="B511" s="2" t="s">
        <v>3906</v>
      </c>
      <c r="C511" s="2" t="s">
        <v>33150</v>
      </c>
      <c r="D511" s="2" t="s">
        <v>1382</v>
      </c>
      <c r="E511" s="2" t="s">
        <v>264</v>
      </c>
      <c r="F511" s="2" t="s">
        <v>33151</v>
      </c>
      <c r="G511" s="2" t="s">
        <v>2046</v>
      </c>
      <c r="H511" s="2" t="s">
        <v>33152</v>
      </c>
      <c r="I511" s="2"/>
      <c r="J511" s="2"/>
      <c r="K511" s="2"/>
      <c r="L511" s="2"/>
      <c r="M511" s="2" t="s">
        <v>1566</v>
      </c>
      <c r="N511" s="2" t="s">
        <v>2048</v>
      </c>
      <c r="O511" s="2" t="s">
        <v>2199</v>
      </c>
      <c r="P511" s="2" t="s">
        <v>4570</v>
      </c>
      <c r="Q511" s="2" t="s">
        <v>18419</v>
      </c>
      <c r="R511" s="2" t="s">
        <v>2067</v>
      </c>
      <c r="S511" s="2"/>
      <c r="T511" s="2" t="s">
        <v>1381</v>
      </c>
    </row>
    <row r="512" spans="1:20" ht="14.25" customHeight="1">
      <c r="A512" s="2" t="s">
        <v>33153</v>
      </c>
      <c r="B512" s="2" t="s">
        <v>33154</v>
      </c>
      <c r="C512" s="2" t="s">
        <v>33155</v>
      </c>
      <c r="D512" s="2" t="s">
        <v>172</v>
      </c>
      <c r="E512" s="2" t="s">
        <v>96</v>
      </c>
      <c r="F512" s="2" t="s">
        <v>33156</v>
      </c>
      <c r="G512" s="2" t="s">
        <v>2046</v>
      </c>
      <c r="H512" s="2" t="s">
        <v>33157</v>
      </c>
      <c r="I512" s="2"/>
      <c r="J512" s="2"/>
      <c r="K512" s="2"/>
      <c r="L512" s="2"/>
      <c r="M512" s="2" t="s">
        <v>1566</v>
      </c>
      <c r="N512" s="2" t="s">
        <v>2058</v>
      </c>
      <c r="O512" s="2" t="s">
        <v>2153</v>
      </c>
      <c r="P512" s="2" t="s">
        <v>31339</v>
      </c>
      <c r="Q512" s="2" t="s">
        <v>18419</v>
      </c>
      <c r="R512" s="2" t="s">
        <v>2052</v>
      </c>
      <c r="S512" s="2"/>
      <c r="T512" s="2" t="s">
        <v>171</v>
      </c>
    </row>
    <row r="513" spans="1:20" ht="14.25" customHeight="1">
      <c r="A513" s="2" t="s">
        <v>33158</v>
      </c>
      <c r="B513" s="2" t="s">
        <v>26888</v>
      </c>
      <c r="C513" s="2" t="s">
        <v>33159</v>
      </c>
      <c r="D513" s="2" t="s">
        <v>120</v>
      </c>
      <c r="E513" s="2" t="s">
        <v>96</v>
      </c>
      <c r="F513" s="2" t="s">
        <v>31107</v>
      </c>
      <c r="G513" s="2" t="s">
        <v>2046</v>
      </c>
      <c r="H513" s="2" t="s">
        <v>33160</v>
      </c>
      <c r="I513" s="2"/>
      <c r="J513" s="2"/>
      <c r="K513" s="2"/>
      <c r="L513" s="2"/>
      <c r="M513" s="2" t="s">
        <v>1566</v>
      </c>
      <c r="N513" s="2" t="s">
        <v>2058</v>
      </c>
      <c r="O513" s="2" t="s">
        <v>2145</v>
      </c>
      <c r="P513" s="2" t="s">
        <v>19455</v>
      </c>
      <c r="Q513" s="2" t="s">
        <v>18419</v>
      </c>
      <c r="R513" s="2" t="s">
        <v>2067</v>
      </c>
      <c r="S513" s="2"/>
      <c r="T513" s="2" t="s">
        <v>119</v>
      </c>
    </row>
    <row r="514" spans="1:20" ht="14.25" customHeight="1">
      <c r="A514" s="2" t="s">
        <v>33161</v>
      </c>
      <c r="B514" s="2" t="s">
        <v>3896</v>
      </c>
      <c r="C514" s="2" t="s">
        <v>9698</v>
      </c>
      <c r="D514" s="2" t="s">
        <v>230</v>
      </c>
      <c r="E514" s="2" t="s">
        <v>96</v>
      </c>
      <c r="F514" s="2" t="s">
        <v>33162</v>
      </c>
      <c r="G514" s="2" t="s">
        <v>2046</v>
      </c>
      <c r="H514" s="2" t="s">
        <v>33163</v>
      </c>
      <c r="I514" s="2"/>
      <c r="J514" s="2"/>
      <c r="K514" s="2"/>
      <c r="L514" s="2"/>
      <c r="M514" s="2" t="s">
        <v>1566</v>
      </c>
      <c r="N514" s="2" t="s">
        <v>2048</v>
      </c>
      <c r="O514" s="2" t="s">
        <v>2179</v>
      </c>
      <c r="P514" s="2" t="s">
        <v>4902</v>
      </c>
      <c r="Q514" s="2" t="s">
        <v>18419</v>
      </c>
      <c r="R514" s="2" t="s">
        <v>2052</v>
      </c>
      <c r="S514" s="2"/>
      <c r="T514" s="2" t="s">
        <v>229</v>
      </c>
    </row>
    <row r="515" spans="1:20" ht="14.25" customHeight="1">
      <c r="A515" s="2" t="s">
        <v>33164</v>
      </c>
      <c r="B515" s="2" t="s">
        <v>3896</v>
      </c>
      <c r="C515" s="2" t="s">
        <v>4320</v>
      </c>
      <c r="D515" s="2" t="s">
        <v>559</v>
      </c>
      <c r="E515" s="2" t="s">
        <v>264</v>
      </c>
      <c r="F515" s="2" t="s">
        <v>2824</v>
      </c>
      <c r="G515" s="2" t="s">
        <v>2046</v>
      </c>
      <c r="H515" s="2" t="s">
        <v>33165</v>
      </c>
      <c r="I515" s="2" t="s">
        <v>33166</v>
      </c>
      <c r="J515" s="2" t="s">
        <v>33167</v>
      </c>
      <c r="K515" s="2"/>
      <c r="L515" s="2" t="s">
        <v>31797</v>
      </c>
      <c r="M515" s="2" t="s">
        <v>60</v>
      </c>
      <c r="N515" s="2" t="s">
        <v>2058</v>
      </c>
      <c r="O515" s="2" t="s">
        <v>2316</v>
      </c>
      <c r="P515" s="2" t="s">
        <v>2631</v>
      </c>
      <c r="Q515" s="2" t="s">
        <v>18419</v>
      </c>
      <c r="R515" s="2" t="s">
        <v>2052</v>
      </c>
      <c r="S515" s="2"/>
      <c r="T515" s="2" t="s">
        <v>558</v>
      </c>
    </row>
    <row r="516" spans="1:20" ht="14.25" customHeight="1">
      <c r="A516" s="2" t="s">
        <v>33168</v>
      </c>
      <c r="B516" s="2" t="s">
        <v>3896</v>
      </c>
      <c r="C516" s="2" t="s">
        <v>18178</v>
      </c>
      <c r="D516" s="2" t="s">
        <v>102</v>
      </c>
      <c r="E516" s="2" t="s">
        <v>96</v>
      </c>
      <c r="F516" s="2" t="s">
        <v>7861</v>
      </c>
      <c r="G516" s="2" t="s">
        <v>2046</v>
      </c>
      <c r="H516" s="2" t="s">
        <v>33169</v>
      </c>
      <c r="I516" s="2"/>
      <c r="J516" s="2"/>
      <c r="K516" s="2"/>
      <c r="L516" s="2"/>
      <c r="M516" s="2" t="s">
        <v>1566</v>
      </c>
      <c r="N516" s="2" t="s">
        <v>2048</v>
      </c>
      <c r="O516" s="2" t="s">
        <v>2179</v>
      </c>
      <c r="P516" s="2" t="s">
        <v>31339</v>
      </c>
      <c r="Q516" s="2" t="s">
        <v>18419</v>
      </c>
      <c r="R516" s="2" t="s">
        <v>2052</v>
      </c>
      <c r="S516" s="2"/>
      <c r="T516" s="2" t="s">
        <v>101</v>
      </c>
    </row>
    <row r="517" spans="1:20" ht="14.25" customHeight="1">
      <c r="A517" s="2" t="s">
        <v>33170</v>
      </c>
      <c r="B517" s="2" t="s">
        <v>3896</v>
      </c>
      <c r="C517" s="2" t="s">
        <v>3725</v>
      </c>
      <c r="D517" s="2" t="s">
        <v>114</v>
      </c>
      <c r="E517" s="2" t="s">
        <v>96</v>
      </c>
      <c r="F517" s="2" t="s">
        <v>33171</v>
      </c>
      <c r="G517" s="2" t="s">
        <v>2046</v>
      </c>
      <c r="H517" s="2" t="s">
        <v>33172</v>
      </c>
      <c r="I517" s="2"/>
      <c r="J517" s="2"/>
      <c r="K517" s="2"/>
      <c r="L517" s="2"/>
      <c r="M517" s="2" t="s">
        <v>1566</v>
      </c>
      <c r="N517" s="2" t="s">
        <v>2048</v>
      </c>
      <c r="O517" s="2" t="s">
        <v>2179</v>
      </c>
      <c r="P517" s="2" t="s">
        <v>2377</v>
      </c>
      <c r="Q517" s="2" t="s">
        <v>18419</v>
      </c>
      <c r="R517" s="2" t="s">
        <v>2067</v>
      </c>
      <c r="S517" s="2"/>
      <c r="T517" s="2" t="s">
        <v>113</v>
      </c>
    </row>
    <row r="518" spans="1:20" ht="14.25" customHeight="1">
      <c r="A518" s="2" t="s">
        <v>33173</v>
      </c>
      <c r="B518" s="2" t="s">
        <v>3896</v>
      </c>
      <c r="C518" s="2" t="s">
        <v>33174</v>
      </c>
      <c r="D518" s="2" t="s">
        <v>102</v>
      </c>
      <c r="E518" s="2" t="s">
        <v>96</v>
      </c>
      <c r="F518" s="2" t="s">
        <v>2210</v>
      </c>
      <c r="G518" s="2" t="s">
        <v>2046</v>
      </c>
      <c r="H518" s="2" t="s">
        <v>33175</v>
      </c>
      <c r="I518" s="2"/>
      <c r="J518" s="2" t="s">
        <v>18242</v>
      </c>
      <c r="K518" s="2" t="s">
        <v>18242</v>
      </c>
      <c r="L518" s="2" t="s">
        <v>18243</v>
      </c>
      <c r="M518" s="2" t="s">
        <v>59</v>
      </c>
      <c r="N518" s="2" t="s">
        <v>2058</v>
      </c>
      <c r="O518" s="2" t="s">
        <v>2101</v>
      </c>
      <c r="P518" s="2" t="s">
        <v>2398</v>
      </c>
      <c r="Q518" s="2" t="s">
        <v>18419</v>
      </c>
      <c r="R518" s="2" t="s">
        <v>2067</v>
      </c>
      <c r="S518" s="2"/>
      <c r="T518" s="2" t="s">
        <v>101</v>
      </c>
    </row>
    <row r="519" spans="1:20" ht="14.25" customHeight="1">
      <c r="A519" s="2" t="s">
        <v>33176</v>
      </c>
      <c r="B519" s="2" t="s">
        <v>3896</v>
      </c>
      <c r="C519" s="2" t="s">
        <v>5625</v>
      </c>
      <c r="D519" s="2" t="s">
        <v>1260</v>
      </c>
      <c r="E519" s="2" t="s">
        <v>264</v>
      </c>
      <c r="F519" s="2" t="s">
        <v>33177</v>
      </c>
      <c r="G519" s="2" t="s">
        <v>2046</v>
      </c>
      <c r="H519" s="2" t="s">
        <v>33178</v>
      </c>
      <c r="I519" s="2"/>
      <c r="J519" s="2"/>
      <c r="K519" s="2"/>
      <c r="L519" s="2" t="s">
        <v>31519</v>
      </c>
      <c r="M519" s="2" t="s">
        <v>1566</v>
      </c>
      <c r="N519" s="2" t="s">
        <v>2058</v>
      </c>
      <c r="O519" s="2" t="s">
        <v>2145</v>
      </c>
      <c r="P519" s="2" t="s">
        <v>31526</v>
      </c>
      <c r="Q519" s="2" t="s">
        <v>18419</v>
      </c>
      <c r="R519" s="2" t="s">
        <v>2052</v>
      </c>
      <c r="S519" s="2"/>
      <c r="T519" s="2" t="s">
        <v>1259</v>
      </c>
    </row>
    <row r="520" spans="1:20" ht="14.25" customHeight="1">
      <c r="A520" s="2" t="s">
        <v>33179</v>
      </c>
      <c r="B520" s="2" t="s">
        <v>3896</v>
      </c>
      <c r="C520" s="2" t="s">
        <v>11377</v>
      </c>
      <c r="D520" s="2" t="s">
        <v>401</v>
      </c>
      <c r="E520" s="2" t="s">
        <v>264</v>
      </c>
      <c r="F520" s="2" t="s">
        <v>3223</v>
      </c>
      <c r="G520" s="2" t="s">
        <v>2046</v>
      </c>
      <c r="H520" s="2" t="s">
        <v>33180</v>
      </c>
      <c r="I520" s="2"/>
      <c r="J520" s="2"/>
      <c r="K520" s="2"/>
      <c r="L520" s="2"/>
      <c r="M520" s="2" t="s">
        <v>59</v>
      </c>
      <c r="N520" s="2" t="s">
        <v>2058</v>
      </c>
      <c r="O520" s="2" t="s">
        <v>3226</v>
      </c>
      <c r="P520" s="2" t="s">
        <v>3727</v>
      </c>
      <c r="Q520" s="2" t="s">
        <v>18419</v>
      </c>
      <c r="R520" s="2" t="s">
        <v>2067</v>
      </c>
      <c r="S520" s="2"/>
      <c r="T520" s="2" t="s">
        <v>400</v>
      </c>
    </row>
    <row r="521" spans="1:20" ht="14.25" customHeight="1">
      <c r="A521" s="2" t="s">
        <v>33181</v>
      </c>
      <c r="B521" s="2" t="s">
        <v>3896</v>
      </c>
      <c r="C521" s="2" t="s">
        <v>3996</v>
      </c>
      <c r="D521" s="2" t="s">
        <v>220</v>
      </c>
      <c r="E521" s="2" t="s">
        <v>96</v>
      </c>
      <c r="F521" s="2" t="s">
        <v>4364</v>
      </c>
      <c r="G521" s="2" t="s">
        <v>2046</v>
      </c>
      <c r="H521" s="2" t="s">
        <v>33182</v>
      </c>
      <c r="I521" s="2" t="s">
        <v>32994</v>
      </c>
      <c r="J521" s="2" t="s">
        <v>33183</v>
      </c>
      <c r="K521" s="2" t="s">
        <v>32034</v>
      </c>
      <c r="L521" s="2"/>
      <c r="M521" s="2" t="s">
        <v>1566</v>
      </c>
      <c r="N521" s="2" t="s">
        <v>2058</v>
      </c>
      <c r="O521" s="2" t="s">
        <v>2259</v>
      </c>
      <c r="P521" s="2" t="s">
        <v>32224</v>
      </c>
      <c r="Q521" s="2" t="s">
        <v>18419</v>
      </c>
      <c r="R521" s="2" t="s">
        <v>2067</v>
      </c>
      <c r="S521" s="2"/>
      <c r="T521" s="2" t="s">
        <v>219</v>
      </c>
    </row>
    <row r="522" spans="1:20" ht="14.25" customHeight="1">
      <c r="A522" s="2" t="s">
        <v>33184</v>
      </c>
      <c r="B522" s="2" t="s">
        <v>3896</v>
      </c>
      <c r="C522" s="2" t="s">
        <v>33185</v>
      </c>
      <c r="D522" s="2" t="s">
        <v>355</v>
      </c>
      <c r="E522" s="2" t="s">
        <v>96</v>
      </c>
      <c r="F522" s="2" t="s">
        <v>10267</v>
      </c>
      <c r="G522" s="2" t="s">
        <v>2046</v>
      </c>
      <c r="H522" s="2" t="s">
        <v>33186</v>
      </c>
      <c r="I522" s="2"/>
      <c r="J522" s="2"/>
      <c r="K522" s="2"/>
      <c r="L522" s="2" t="s">
        <v>31664</v>
      </c>
      <c r="M522" s="2" t="s">
        <v>59</v>
      </c>
      <c r="N522" s="2" t="s">
        <v>2058</v>
      </c>
      <c r="O522" s="2" t="s">
        <v>20201</v>
      </c>
      <c r="P522" s="2" t="s">
        <v>3554</v>
      </c>
      <c r="Q522" s="2" t="s">
        <v>18419</v>
      </c>
      <c r="R522" s="2" t="s">
        <v>2052</v>
      </c>
      <c r="S522" s="2"/>
      <c r="T522" s="2" t="s">
        <v>354</v>
      </c>
    </row>
    <row r="523" spans="1:20" ht="14.25" customHeight="1">
      <c r="A523" s="2" t="s">
        <v>33187</v>
      </c>
      <c r="B523" s="2" t="s">
        <v>3896</v>
      </c>
      <c r="C523" s="2" t="s">
        <v>33188</v>
      </c>
      <c r="D523" s="2" t="s">
        <v>166</v>
      </c>
      <c r="E523" s="2" t="s">
        <v>96</v>
      </c>
      <c r="F523" s="2" t="s">
        <v>15924</v>
      </c>
      <c r="G523" s="2" t="s">
        <v>2046</v>
      </c>
      <c r="H523" s="2" t="s">
        <v>33189</v>
      </c>
      <c r="I523" s="2"/>
      <c r="J523" s="2"/>
      <c r="K523" s="2"/>
      <c r="L523" s="2"/>
      <c r="M523" s="2" t="s">
        <v>1566</v>
      </c>
      <c r="N523" s="2" t="s">
        <v>2058</v>
      </c>
      <c r="O523" s="2" t="s">
        <v>2153</v>
      </c>
      <c r="P523" s="2" t="s">
        <v>3055</v>
      </c>
      <c r="Q523" s="2" t="s">
        <v>18419</v>
      </c>
      <c r="R523" s="2" t="s">
        <v>2052</v>
      </c>
      <c r="S523" s="2"/>
      <c r="T523" s="2" t="s">
        <v>165</v>
      </c>
    </row>
    <row r="524" spans="1:20" ht="14.25" customHeight="1">
      <c r="A524" s="2" t="s">
        <v>33190</v>
      </c>
      <c r="B524" s="2" t="s">
        <v>3896</v>
      </c>
      <c r="C524" s="2" t="s">
        <v>2129</v>
      </c>
      <c r="D524" s="2" t="s">
        <v>355</v>
      </c>
      <c r="E524" s="2" t="s">
        <v>96</v>
      </c>
      <c r="F524" s="2" t="s">
        <v>2419</v>
      </c>
      <c r="G524" s="2" t="s">
        <v>2046</v>
      </c>
      <c r="H524" s="2" t="s">
        <v>33191</v>
      </c>
      <c r="I524" s="2" t="s">
        <v>33192</v>
      </c>
      <c r="J524" s="2"/>
      <c r="K524" s="2"/>
      <c r="L524" s="2" t="s">
        <v>31664</v>
      </c>
      <c r="M524" s="2" t="s">
        <v>59</v>
      </c>
      <c r="N524" s="2" t="s">
        <v>2058</v>
      </c>
      <c r="O524" s="2" t="s">
        <v>2101</v>
      </c>
      <c r="P524" s="2" t="s">
        <v>2422</v>
      </c>
      <c r="Q524" s="2" t="s">
        <v>18419</v>
      </c>
      <c r="R524" s="2"/>
      <c r="S524" s="2"/>
      <c r="T524" s="2" t="s">
        <v>354</v>
      </c>
    </row>
    <row r="525" spans="1:20" ht="14.25" customHeight="1">
      <c r="A525" s="2" t="s">
        <v>33193</v>
      </c>
      <c r="B525" s="2" t="s">
        <v>3896</v>
      </c>
      <c r="C525" s="2" t="s">
        <v>3222</v>
      </c>
      <c r="D525" s="2" t="s">
        <v>120</v>
      </c>
      <c r="E525" s="2" t="s">
        <v>96</v>
      </c>
      <c r="F525" s="2" t="s">
        <v>33194</v>
      </c>
      <c r="G525" s="2" t="s">
        <v>2046</v>
      </c>
      <c r="H525" s="2" t="s">
        <v>33195</v>
      </c>
      <c r="I525" s="2"/>
      <c r="J525" s="2"/>
      <c r="K525" s="2"/>
      <c r="L525" s="2"/>
      <c r="M525" s="2" t="s">
        <v>1566</v>
      </c>
      <c r="N525" s="2" t="s">
        <v>2048</v>
      </c>
      <c r="O525" s="2" t="s">
        <v>2179</v>
      </c>
      <c r="P525" s="2" t="s">
        <v>4902</v>
      </c>
      <c r="Q525" s="2" t="s">
        <v>18419</v>
      </c>
      <c r="R525" s="2" t="s">
        <v>2067</v>
      </c>
      <c r="S525" s="2"/>
      <c r="T525" s="2" t="s">
        <v>119</v>
      </c>
    </row>
    <row r="526" spans="1:20" ht="14.25" customHeight="1">
      <c r="A526" s="2" t="s">
        <v>33196</v>
      </c>
      <c r="B526" s="2" t="s">
        <v>3885</v>
      </c>
      <c r="C526" s="2" t="s">
        <v>10186</v>
      </c>
      <c r="D526" s="2" t="s">
        <v>31784</v>
      </c>
      <c r="E526" s="2" t="s">
        <v>264</v>
      </c>
      <c r="F526" s="2" t="s">
        <v>2320</v>
      </c>
      <c r="G526" s="2" t="s">
        <v>2404</v>
      </c>
      <c r="H526" s="2" t="s">
        <v>33197</v>
      </c>
      <c r="I526" s="2"/>
      <c r="J526" s="2"/>
      <c r="K526" s="2"/>
      <c r="L526" s="2"/>
      <c r="M526" s="2" t="s">
        <v>59</v>
      </c>
      <c r="N526" s="2" t="s">
        <v>2058</v>
      </c>
      <c r="O526" s="2" t="s">
        <v>2322</v>
      </c>
      <c r="P526" s="2" t="s">
        <v>23076</v>
      </c>
      <c r="Q526" s="2" t="s">
        <v>18419</v>
      </c>
      <c r="R526" s="2" t="s">
        <v>2052</v>
      </c>
      <c r="S526" s="2"/>
      <c r="T526" s="2" t="s">
        <v>31786</v>
      </c>
    </row>
    <row r="527" spans="1:20" ht="14.25" customHeight="1">
      <c r="A527" s="2" t="s">
        <v>33198</v>
      </c>
      <c r="B527" s="2" t="s">
        <v>3885</v>
      </c>
      <c r="C527" s="2" t="s">
        <v>8457</v>
      </c>
      <c r="D527" s="2" t="s">
        <v>104</v>
      </c>
      <c r="E527" s="2" t="s">
        <v>96</v>
      </c>
      <c r="F527" s="2" t="s">
        <v>33199</v>
      </c>
      <c r="G527" s="2" t="s">
        <v>2046</v>
      </c>
      <c r="H527" s="2" t="s">
        <v>33200</v>
      </c>
      <c r="I527" s="2"/>
      <c r="J527" s="2"/>
      <c r="K527" s="2"/>
      <c r="L527" s="2"/>
      <c r="M527" s="2" t="s">
        <v>1566</v>
      </c>
      <c r="N527" s="2" t="s">
        <v>2048</v>
      </c>
      <c r="O527" s="2" t="s">
        <v>2199</v>
      </c>
      <c r="P527" s="2" t="s">
        <v>2108</v>
      </c>
      <c r="Q527" s="2" t="s">
        <v>18419</v>
      </c>
      <c r="R527" s="2" t="s">
        <v>2200</v>
      </c>
      <c r="S527" s="2"/>
      <c r="T527" s="2" t="s">
        <v>103</v>
      </c>
    </row>
    <row r="528" spans="1:20" ht="14.25" customHeight="1">
      <c r="A528" s="2" t="s">
        <v>33201</v>
      </c>
      <c r="B528" s="2" t="s">
        <v>3885</v>
      </c>
      <c r="C528" s="2" t="s">
        <v>33202</v>
      </c>
      <c r="D528" s="2" t="s">
        <v>94</v>
      </c>
      <c r="E528" s="2" t="s">
        <v>96</v>
      </c>
      <c r="F528" s="2" t="s">
        <v>33203</v>
      </c>
      <c r="G528" s="2" t="s">
        <v>2046</v>
      </c>
      <c r="H528" s="2" t="s">
        <v>33204</v>
      </c>
      <c r="I528" s="2"/>
      <c r="J528" s="2"/>
      <c r="K528" s="2"/>
      <c r="L528" s="2"/>
      <c r="M528" s="2" t="s">
        <v>1566</v>
      </c>
      <c r="N528" s="2" t="s">
        <v>2058</v>
      </c>
      <c r="O528" s="2" t="s">
        <v>2153</v>
      </c>
      <c r="P528" s="2" t="s">
        <v>18583</v>
      </c>
      <c r="Q528" s="2" t="s">
        <v>18419</v>
      </c>
      <c r="R528" s="2" t="s">
        <v>2067</v>
      </c>
      <c r="S528" s="2"/>
      <c r="T528" s="2" t="s">
        <v>93</v>
      </c>
    </row>
    <row r="529" spans="1:20" ht="14.25" customHeight="1">
      <c r="A529" s="2" t="s">
        <v>33205</v>
      </c>
      <c r="B529" s="2" t="s">
        <v>9633</v>
      </c>
      <c r="C529" s="2" t="s">
        <v>33206</v>
      </c>
      <c r="D529" s="2" t="s">
        <v>142</v>
      </c>
      <c r="E529" s="2" t="s">
        <v>96</v>
      </c>
      <c r="F529" s="2" t="s">
        <v>33207</v>
      </c>
      <c r="G529" s="2" t="s">
        <v>2046</v>
      </c>
      <c r="H529" s="2" t="s">
        <v>33208</v>
      </c>
      <c r="I529" s="2"/>
      <c r="J529" s="2"/>
      <c r="K529" s="2"/>
      <c r="L529" s="2"/>
      <c r="M529" s="2" t="s">
        <v>1566</v>
      </c>
      <c r="N529" s="2" t="s">
        <v>2058</v>
      </c>
      <c r="O529" s="2" t="s">
        <v>2078</v>
      </c>
      <c r="P529" s="2" t="s">
        <v>3055</v>
      </c>
      <c r="Q529" s="2" t="s">
        <v>18419</v>
      </c>
      <c r="R529" s="2" t="s">
        <v>2067</v>
      </c>
      <c r="S529" s="2"/>
      <c r="T529" s="2" t="s">
        <v>141</v>
      </c>
    </row>
    <row r="530" spans="1:20" ht="14.25" customHeight="1">
      <c r="A530" s="2" t="s">
        <v>33209</v>
      </c>
      <c r="B530" s="2" t="s">
        <v>9633</v>
      </c>
      <c r="C530" s="2" t="s">
        <v>6421</v>
      </c>
      <c r="D530" s="2" t="s">
        <v>164</v>
      </c>
      <c r="E530" s="2" t="s">
        <v>96</v>
      </c>
      <c r="F530" s="2" t="s">
        <v>33210</v>
      </c>
      <c r="G530" s="2" t="s">
        <v>2046</v>
      </c>
      <c r="H530" s="2" t="s">
        <v>33211</v>
      </c>
      <c r="I530" s="2" t="s">
        <v>33212</v>
      </c>
      <c r="J530" s="2"/>
      <c r="K530" s="2"/>
      <c r="L530" s="2"/>
      <c r="M530" s="2" t="s">
        <v>1566</v>
      </c>
      <c r="N530" s="2" t="s">
        <v>2048</v>
      </c>
      <c r="O530" s="2" t="s">
        <v>2179</v>
      </c>
      <c r="P530" s="2" t="s">
        <v>33213</v>
      </c>
      <c r="Q530" s="2" t="s">
        <v>18419</v>
      </c>
      <c r="R530" s="2" t="s">
        <v>2067</v>
      </c>
      <c r="S530" s="2"/>
      <c r="T530" s="2" t="s">
        <v>163</v>
      </c>
    </row>
    <row r="531" spans="1:20" ht="14.25" customHeight="1">
      <c r="A531" s="2" t="s">
        <v>33214</v>
      </c>
      <c r="B531" s="2" t="s">
        <v>8343</v>
      </c>
      <c r="C531" s="2" t="s">
        <v>33215</v>
      </c>
      <c r="D531" s="2" t="s">
        <v>110</v>
      </c>
      <c r="E531" s="2" t="s">
        <v>96</v>
      </c>
      <c r="F531" s="2" t="s">
        <v>33216</v>
      </c>
      <c r="G531" s="2" t="s">
        <v>2046</v>
      </c>
      <c r="H531" s="2" t="s">
        <v>33217</v>
      </c>
      <c r="I531" s="2"/>
      <c r="J531" s="2"/>
      <c r="K531" s="2"/>
      <c r="L531" s="2"/>
      <c r="M531" s="2" t="s">
        <v>1566</v>
      </c>
      <c r="N531" s="2" t="s">
        <v>2058</v>
      </c>
      <c r="O531" s="2" t="s">
        <v>2153</v>
      </c>
      <c r="P531" s="2" t="s">
        <v>3465</v>
      </c>
      <c r="Q531" s="2" t="s">
        <v>18419</v>
      </c>
      <c r="R531" s="2" t="s">
        <v>2052</v>
      </c>
      <c r="S531" s="2"/>
      <c r="T531" s="2" t="s">
        <v>109</v>
      </c>
    </row>
    <row r="532" spans="1:20" ht="14.25" customHeight="1">
      <c r="A532" s="2" t="s">
        <v>33218</v>
      </c>
      <c r="B532" s="2" t="s">
        <v>9633</v>
      </c>
      <c r="C532" s="2" t="s">
        <v>33219</v>
      </c>
      <c r="D532" s="2" t="s">
        <v>140</v>
      </c>
      <c r="E532" s="2" t="s">
        <v>96</v>
      </c>
      <c r="F532" s="2" t="s">
        <v>26532</v>
      </c>
      <c r="G532" s="2" t="s">
        <v>2046</v>
      </c>
      <c r="H532" s="2" t="s">
        <v>33220</v>
      </c>
      <c r="I532" s="2"/>
      <c r="J532" s="2" t="s">
        <v>33221</v>
      </c>
      <c r="K532" s="2"/>
      <c r="L532" s="2"/>
      <c r="M532" s="2" t="s">
        <v>60</v>
      </c>
      <c r="N532" s="2" t="s">
        <v>2058</v>
      </c>
      <c r="O532" s="2" t="s">
        <v>4280</v>
      </c>
      <c r="P532" s="2" t="s">
        <v>2505</v>
      </c>
      <c r="Q532" s="2" t="s">
        <v>18419</v>
      </c>
      <c r="R532" s="2"/>
      <c r="S532" s="2"/>
      <c r="T532" s="2" t="s">
        <v>139</v>
      </c>
    </row>
    <row r="533" spans="1:20" ht="14.25" customHeight="1">
      <c r="A533" s="2" t="s">
        <v>33222</v>
      </c>
      <c r="B533" s="2" t="s">
        <v>3875</v>
      </c>
      <c r="C533" s="2" t="s">
        <v>2559</v>
      </c>
      <c r="D533" s="2" t="s">
        <v>365</v>
      </c>
      <c r="E533" s="2" t="s">
        <v>96</v>
      </c>
      <c r="F533" s="2" t="s">
        <v>8329</v>
      </c>
      <c r="G533" s="2" t="s">
        <v>2046</v>
      </c>
      <c r="H533" s="2" t="s">
        <v>33223</v>
      </c>
      <c r="I533" s="2"/>
      <c r="J533" s="2"/>
      <c r="K533" s="2"/>
      <c r="L533" s="2"/>
      <c r="M533" s="2" t="s">
        <v>1566</v>
      </c>
      <c r="N533" s="2" t="s">
        <v>2058</v>
      </c>
      <c r="O533" s="2" t="s">
        <v>2139</v>
      </c>
      <c r="P533" s="2" t="s">
        <v>33224</v>
      </c>
      <c r="Q533" s="2" t="s">
        <v>18419</v>
      </c>
      <c r="R533" s="2" t="s">
        <v>2052</v>
      </c>
      <c r="S533" s="2"/>
      <c r="T533" s="2" t="s">
        <v>364</v>
      </c>
    </row>
    <row r="534" spans="1:20" ht="14.25" customHeight="1">
      <c r="A534" s="2" t="s">
        <v>33225</v>
      </c>
      <c r="B534" s="2" t="s">
        <v>27012</v>
      </c>
      <c r="C534" s="2" t="s">
        <v>33226</v>
      </c>
      <c r="D534" s="2" t="s">
        <v>216</v>
      </c>
      <c r="E534" s="2" t="s">
        <v>96</v>
      </c>
      <c r="F534" s="2" t="s">
        <v>3606</v>
      </c>
      <c r="G534" s="2" t="s">
        <v>2046</v>
      </c>
      <c r="H534" s="2" t="s">
        <v>33227</v>
      </c>
      <c r="I534" s="2"/>
      <c r="J534" s="2"/>
      <c r="K534" s="2"/>
      <c r="L534" s="2" t="s">
        <v>31519</v>
      </c>
      <c r="M534" s="2" t="s">
        <v>1566</v>
      </c>
      <c r="N534" s="2" t="s">
        <v>2058</v>
      </c>
      <c r="O534" s="2" t="s">
        <v>2145</v>
      </c>
      <c r="P534" s="2" t="s">
        <v>4902</v>
      </c>
      <c r="Q534" s="2" t="s">
        <v>18419</v>
      </c>
      <c r="R534" s="2" t="s">
        <v>2052</v>
      </c>
      <c r="S534" s="2"/>
      <c r="T534" s="2" t="s">
        <v>215</v>
      </c>
    </row>
    <row r="535" spans="1:20" ht="14.25" customHeight="1">
      <c r="A535" s="2" t="s">
        <v>33228</v>
      </c>
      <c r="B535" s="2" t="s">
        <v>11652</v>
      </c>
      <c r="C535" s="2" t="s">
        <v>8037</v>
      </c>
      <c r="D535" s="2" t="s">
        <v>216</v>
      </c>
      <c r="E535" s="2" t="s">
        <v>96</v>
      </c>
      <c r="F535" s="2" t="s">
        <v>33229</v>
      </c>
      <c r="G535" s="2" t="s">
        <v>2046</v>
      </c>
      <c r="H535" s="2" t="s">
        <v>33230</v>
      </c>
      <c r="I535" s="2"/>
      <c r="J535" s="2"/>
      <c r="K535" s="2"/>
      <c r="L535" s="2"/>
      <c r="M535" s="2" t="s">
        <v>1566</v>
      </c>
      <c r="N535" s="2" t="s">
        <v>2048</v>
      </c>
      <c r="O535" s="2" t="s">
        <v>2179</v>
      </c>
      <c r="P535" s="2" t="s">
        <v>3061</v>
      </c>
      <c r="Q535" s="2" t="s">
        <v>18419</v>
      </c>
      <c r="R535" s="2" t="s">
        <v>2052</v>
      </c>
      <c r="S535" s="2"/>
      <c r="T535" s="2" t="s">
        <v>215</v>
      </c>
    </row>
    <row r="536" spans="1:20" ht="14.25" customHeight="1">
      <c r="A536" s="2" t="s">
        <v>33231</v>
      </c>
      <c r="B536" s="2" t="s">
        <v>3869</v>
      </c>
      <c r="C536" s="2" t="s">
        <v>33232</v>
      </c>
      <c r="D536" s="2" t="s">
        <v>230</v>
      </c>
      <c r="E536" s="2" t="s">
        <v>96</v>
      </c>
      <c r="F536" s="2" t="s">
        <v>33233</v>
      </c>
      <c r="G536" s="2" t="s">
        <v>2046</v>
      </c>
      <c r="H536" s="2" t="s">
        <v>33234</v>
      </c>
      <c r="I536" s="2"/>
      <c r="J536" s="2"/>
      <c r="K536" s="2"/>
      <c r="L536" s="2"/>
      <c r="M536" s="2" t="s">
        <v>1566</v>
      </c>
      <c r="N536" s="2" t="s">
        <v>2058</v>
      </c>
      <c r="O536" s="2" t="s">
        <v>2120</v>
      </c>
      <c r="P536" s="2" t="s">
        <v>19455</v>
      </c>
      <c r="Q536" s="2" t="s">
        <v>18419</v>
      </c>
      <c r="R536" s="2" t="s">
        <v>2052</v>
      </c>
      <c r="S536" s="2"/>
      <c r="T536" s="2" t="s">
        <v>229</v>
      </c>
    </row>
    <row r="537" spans="1:20" ht="14.25" customHeight="1">
      <c r="A537" s="2" t="s">
        <v>33235</v>
      </c>
      <c r="B537" s="2" t="s">
        <v>3864</v>
      </c>
      <c r="C537" s="2" t="s">
        <v>33236</v>
      </c>
      <c r="D537" s="2" t="s">
        <v>198</v>
      </c>
      <c r="E537" s="2" t="s">
        <v>96</v>
      </c>
      <c r="F537" s="2" t="s">
        <v>31290</v>
      </c>
      <c r="G537" s="2" t="s">
        <v>2046</v>
      </c>
      <c r="H537" s="2" t="s">
        <v>33237</v>
      </c>
      <c r="I537" s="2"/>
      <c r="J537" s="2"/>
      <c r="K537" s="2"/>
      <c r="L537" s="2"/>
      <c r="M537" s="2" t="s">
        <v>1566</v>
      </c>
      <c r="N537" s="2" t="s">
        <v>2058</v>
      </c>
      <c r="O537" s="2" t="s">
        <v>2153</v>
      </c>
      <c r="P537" s="2" t="s">
        <v>31331</v>
      </c>
      <c r="Q537" s="2" t="s">
        <v>18419</v>
      </c>
      <c r="R537" s="2" t="s">
        <v>2052</v>
      </c>
      <c r="S537" s="2"/>
      <c r="T537" s="2" t="s">
        <v>197</v>
      </c>
    </row>
    <row r="538" spans="1:20" ht="14.25" customHeight="1">
      <c r="A538" s="2" t="s">
        <v>33238</v>
      </c>
      <c r="B538" s="2" t="s">
        <v>4034</v>
      </c>
      <c r="C538" s="2" t="s">
        <v>3779</v>
      </c>
      <c r="D538" s="2" t="s">
        <v>102</v>
      </c>
      <c r="E538" s="2" t="s">
        <v>96</v>
      </c>
      <c r="F538" s="2" t="s">
        <v>33239</v>
      </c>
      <c r="G538" s="2" t="s">
        <v>2046</v>
      </c>
      <c r="H538" s="2" t="s">
        <v>33240</v>
      </c>
      <c r="I538" s="2"/>
      <c r="J538" s="2"/>
      <c r="K538" s="2"/>
      <c r="L538" s="2"/>
      <c r="M538" s="2" t="s">
        <v>1566</v>
      </c>
      <c r="N538" s="2" t="s">
        <v>2058</v>
      </c>
      <c r="O538" s="2" t="s">
        <v>2153</v>
      </c>
      <c r="P538" s="2" t="s">
        <v>19455</v>
      </c>
      <c r="Q538" s="2" t="s">
        <v>18419</v>
      </c>
      <c r="R538" s="2" t="s">
        <v>2052</v>
      </c>
      <c r="S538" s="2"/>
      <c r="T538" s="2" t="s">
        <v>101</v>
      </c>
    </row>
    <row r="539" spans="1:20" ht="14.25" customHeight="1">
      <c r="A539" s="2" t="s">
        <v>33241</v>
      </c>
      <c r="B539" s="2" t="s">
        <v>15087</v>
      </c>
      <c r="C539" s="2" t="s">
        <v>33242</v>
      </c>
      <c r="D539" s="2" t="s">
        <v>282</v>
      </c>
      <c r="E539" s="2" t="s">
        <v>96</v>
      </c>
      <c r="F539" s="2" t="s">
        <v>33243</v>
      </c>
      <c r="G539" s="2" t="s">
        <v>2046</v>
      </c>
      <c r="H539" s="2" t="s">
        <v>33244</v>
      </c>
      <c r="I539" s="2"/>
      <c r="J539" s="2"/>
      <c r="K539" s="2"/>
      <c r="L539" s="2" t="s">
        <v>17446</v>
      </c>
      <c r="M539" s="2" t="s">
        <v>1566</v>
      </c>
      <c r="N539" s="2" t="s">
        <v>2058</v>
      </c>
      <c r="O539" s="2" t="s">
        <v>2145</v>
      </c>
      <c r="P539" s="2" t="s">
        <v>33245</v>
      </c>
      <c r="Q539" s="2" t="s">
        <v>18419</v>
      </c>
      <c r="R539" s="2" t="s">
        <v>2067</v>
      </c>
      <c r="S539" s="2"/>
      <c r="T539" s="2" t="s">
        <v>281</v>
      </c>
    </row>
    <row r="540" spans="1:20" ht="14.25" customHeight="1">
      <c r="A540" s="2" t="s">
        <v>33246</v>
      </c>
      <c r="B540" s="2" t="s">
        <v>3853</v>
      </c>
      <c r="C540" s="2" t="s">
        <v>33247</v>
      </c>
      <c r="D540" s="2" t="s">
        <v>292</v>
      </c>
      <c r="E540" s="2" t="s">
        <v>96</v>
      </c>
      <c r="F540" s="2" t="s">
        <v>33248</v>
      </c>
      <c r="G540" s="2" t="s">
        <v>2046</v>
      </c>
      <c r="H540" s="2" t="s">
        <v>33249</v>
      </c>
      <c r="I540" s="2"/>
      <c r="J540" s="2"/>
      <c r="K540" s="2"/>
      <c r="L540" s="2"/>
      <c r="M540" s="2" t="s">
        <v>1566</v>
      </c>
      <c r="N540" s="2" t="s">
        <v>2058</v>
      </c>
      <c r="O540" s="2" t="s">
        <v>2145</v>
      </c>
      <c r="P540" s="2" t="s">
        <v>3055</v>
      </c>
      <c r="Q540" s="2" t="s">
        <v>18419</v>
      </c>
      <c r="R540" s="2" t="s">
        <v>2067</v>
      </c>
      <c r="S540" s="2"/>
      <c r="T540" s="2" t="s">
        <v>291</v>
      </c>
    </row>
    <row r="541" spans="1:20" ht="14.25" customHeight="1">
      <c r="A541" s="2" t="s">
        <v>33250</v>
      </c>
      <c r="B541" s="2" t="s">
        <v>8577</v>
      </c>
      <c r="C541" s="2" t="s">
        <v>31441</v>
      </c>
      <c r="D541" s="2" t="s">
        <v>104</v>
      </c>
      <c r="E541" s="2" t="s">
        <v>96</v>
      </c>
      <c r="F541" s="2" t="s">
        <v>33251</v>
      </c>
      <c r="G541" s="2" t="s">
        <v>2046</v>
      </c>
      <c r="H541" s="2" t="s">
        <v>33252</v>
      </c>
      <c r="I541" s="2"/>
      <c r="J541" s="2"/>
      <c r="K541" s="2"/>
      <c r="L541" s="2"/>
      <c r="M541" s="2" t="s">
        <v>1566</v>
      </c>
      <c r="N541" s="2" t="s">
        <v>2058</v>
      </c>
      <c r="O541" s="2" t="s">
        <v>2153</v>
      </c>
      <c r="P541" s="2" t="s">
        <v>2620</v>
      </c>
      <c r="Q541" s="2" t="s">
        <v>18419</v>
      </c>
      <c r="R541" s="2" t="s">
        <v>2052</v>
      </c>
      <c r="S541" s="2"/>
      <c r="T541" s="2" t="s">
        <v>103</v>
      </c>
    </row>
    <row r="542" spans="1:20" ht="14.25" customHeight="1">
      <c r="A542" s="2" t="s">
        <v>33253</v>
      </c>
      <c r="B542" s="2" t="s">
        <v>3853</v>
      </c>
      <c r="C542" s="2" t="s">
        <v>4695</v>
      </c>
      <c r="D542" s="2" t="s">
        <v>120</v>
      </c>
      <c r="E542" s="2" t="s">
        <v>96</v>
      </c>
      <c r="F542" s="2" t="s">
        <v>33254</v>
      </c>
      <c r="G542" s="2" t="s">
        <v>2046</v>
      </c>
      <c r="H542" s="2" t="s">
        <v>33255</v>
      </c>
      <c r="I542" s="2"/>
      <c r="J542" s="2"/>
      <c r="K542" s="2"/>
      <c r="L542" s="2"/>
      <c r="M542" s="2" t="s">
        <v>1566</v>
      </c>
      <c r="N542" s="2" t="s">
        <v>2058</v>
      </c>
      <c r="O542" s="2" t="s">
        <v>2153</v>
      </c>
      <c r="P542" s="2" t="s">
        <v>4902</v>
      </c>
      <c r="Q542" s="2" t="s">
        <v>18419</v>
      </c>
      <c r="R542" s="2" t="s">
        <v>2052</v>
      </c>
      <c r="S542" s="2"/>
      <c r="T542" s="2" t="s">
        <v>119</v>
      </c>
    </row>
    <row r="543" spans="1:20" ht="14.25" customHeight="1">
      <c r="A543" s="2" t="s">
        <v>33256</v>
      </c>
      <c r="B543" s="2" t="s">
        <v>3853</v>
      </c>
      <c r="C543" s="2" t="s">
        <v>2292</v>
      </c>
      <c r="D543" s="2" t="s">
        <v>31784</v>
      </c>
      <c r="E543" s="2" t="s">
        <v>264</v>
      </c>
      <c r="F543" s="2" t="s">
        <v>2473</v>
      </c>
      <c r="G543" s="2" t="s">
        <v>5457</v>
      </c>
      <c r="H543" s="2" t="s">
        <v>33257</v>
      </c>
      <c r="I543" s="2"/>
      <c r="J543" s="2"/>
      <c r="K543" s="2"/>
      <c r="L543" s="2"/>
      <c r="M543" s="2" t="s">
        <v>59</v>
      </c>
      <c r="N543" s="2" t="s">
        <v>2048</v>
      </c>
      <c r="O543" s="2" t="s">
        <v>2301</v>
      </c>
      <c r="P543" s="2" t="s">
        <v>4630</v>
      </c>
      <c r="Q543" s="2" t="s">
        <v>18419</v>
      </c>
      <c r="R543" s="2" t="s">
        <v>2052</v>
      </c>
      <c r="S543" s="2"/>
      <c r="T543" s="2" t="s">
        <v>31786</v>
      </c>
    </row>
    <row r="544" spans="1:20" ht="14.25" customHeight="1">
      <c r="A544" s="2" t="s">
        <v>33258</v>
      </c>
      <c r="B544" s="2" t="s">
        <v>3831</v>
      </c>
      <c r="C544" s="2" t="s">
        <v>15040</v>
      </c>
      <c r="D544" s="2" t="s">
        <v>132</v>
      </c>
      <c r="E544" s="2" t="s">
        <v>96</v>
      </c>
      <c r="F544" s="2" t="s">
        <v>5430</v>
      </c>
      <c r="G544" s="2" t="s">
        <v>2046</v>
      </c>
      <c r="H544" s="2" t="s">
        <v>33259</v>
      </c>
      <c r="I544" s="2"/>
      <c r="J544" s="2"/>
      <c r="K544" s="2"/>
      <c r="L544" s="2"/>
      <c r="M544" s="2" t="s">
        <v>1566</v>
      </c>
      <c r="N544" s="2" t="s">
        <v>2058</v>
      </c>
      <c r="O544" s="2" t="s">
        <v>2153</v>
      </c>
      <c r="P544" s="2" t="s">
        <v>21649</v>
      </c>
      <c r="Q544" s="2" t="s">
        <v>18419</v>
      </c>
      <c r="R544" s="2" t="s">
        <v>2052</v>
      </c>
      <c r="S544" s="2"/>
      <c r="T544" s="2" t="s">
        <v>131</v>
      </c>
    </row>
    <row r="545" spans="1:20" ht="14.25" customHeight="1">
      <c r="A545" s="2" t="s">
        <v>33260</v>
      </c>
      <c r="B545" s="2" t="s">
        <v>3831</v>
      </c>
      <c r="C545" s="2" t="s">
        <v>33261</v>
      </c>
      <c r="D545" s="2" t="s">
        <v>120</v>
      </c>
      <c r="E545" s="2" t="s">
        <v>96</v>
      </c>
      <c r="F545" s="2" t="s">
        <v>33262</v>
      </c>
      <c r="G545" s="2" t="s">
        <v>2046</v>
      </c>
      <c r="H545" s="2" t="s">
        <v>33263</v>
      </c>
      <c r="I545" s="2"/>
      <c r="J545" s="2"/>
      <c r="K545" s="2"/>
      <c r="L545" s="2"/>
      <c r="M545" s="2" t="s">
        <v>1566</v>
      </c>
      <c r="N545" s="2" t="s">
        <v>2058</v>
      </c>
      <c r="O545" s="2" t="s">
        <v>2153</v>
      </c>
      <c r="P545" s="2" t="s">
        <v>4902</v>
      </c>
      <c r="Q545" s="2" t="s">
        <v>18419</v>
      </c>
      <c r="R545" s="2" t="s">
        <v>2067</v>
      </c>
      <c r="S545" s="2"/>
      <c r="T545" s="2" t="s">
        <v>119</v>
      </c>
    </row>
    <row r="546" spans="1:20" ht="14.25" customHeight="1">
      <c r="A546" s="2" t="s">
        <v>33264</v>
      </c>
      <c r="B546" s="2" t="s">
        <v>7304</v>
      </c>
      <c r="C546" s="2" t="s">
        <v>33265</v>
      </c>
      <c r="D546" s="2" t="s">
        <v>198</v>
      </c>
      <c r="E546" s="2" t="s">
        <v>96</v>
      </c>
      <c r="F546" s="2" t="s">
        <v>33266</v>
      </c>
      <c r="G546" s="2" t="s">
        <v>2046</v>
      </c>
      <c r="H546" s="2" t="s">
        <v>33267</v>
      </c>
      <c r="I546" s="2"/>
      <c r="J546" s="2"/>
      <c r="K546" s="2"/>
      <c r="L546" s="2"/>
      <c r="M546" s="2" t="s">
        <v>1566</v>
      </c>
      <c r="N546" s="2" t="s">
        <v>2048</v>
      </c>
      <c r="O546" s="2" t="s">
        <v>2199</v>
      </c>
      <c r="P546" s="2" t="s">
        <v>22205</v>
      </c>
      <c r="Q546" s="2" t="s">
        <v>18419</v>
      </c>
      <c r="R546" s="2" t="s">
        <v>2067</v>
      </c>
      <c r="S546" s="2"/>
      <c r="T546" s="2" t="s">
        <v>197</v>
      </c>
    </row>
    <row r="547" spans="1:20" ht="14.25" customHeight="1">
      <c r="A547" s="2" t="s">
        <v>33268</v>
      </c>
      <c r="B547" s="2" t="s">
        <v>22349</v>
      </c>
      <c r="C547" s="2" t="s">
        <v>24860</v>
      </c>
      <c r="D547" s="2" t="s">
        <v>104</v>
      </c>
      <c r="E547" s="2" t="s">
        <v>96</v>
      </c>
      <c r="F547" s="2" t="s">
        <v>4810</v>
      </c>
      <c r="G547" s="2" t="s">
        <v>2046</v>
      </c>
      <c r="H547" s="2" t="s">
        <v>33269</v>
      </c>
      <c r="I547" s="2"/>
      <c r="J547" s="2"/>
      <c r="K547" s="2"/>
      <c r="L547" s="2"/>
      <c r="M547" s="2" t="s">
        <v>1566</v>
      </c>
      <c r="N547" s="2" t="s">
        <v>2058</v>
      </c>
      <c r="O547" s="2" t="s">
        <v>2153</v>
      </c>
      <c r="P547" s="2" t="s">
        <v>3055</v>
      </c>
      <c r="Q547" s="2" t="s">
        <v>18419</v>
      </c>
      <c r="R547" s="2" t="s">
        <v>2052</v>
      </c>
      <c r="S547" s="2"/>
      <c r="T547" s="2" t="s">
        <v>103</v>
      </c>
    </row>
    <row r="548" spans="1:20" ht="14.25" customHeight="1">
      <c r="A548" s="2" t="s">
        <v>33270</v>
      </c>
      <c r="B548" s="2" t="s">
        <v>3819</v>
      </c>
      <c r="C548" s="2" t="s">
        <v>33271</v>
      </c>
      <c r="D548" s="2" t="s">
        <v>336</v>
      </c>
      <c r="E548" s="2" t="s">
        <v>96</v>
      </c>
      <c r="F548" s="2" t="s">
        <v>33272</v>
      </c>
      <c r="G548" s="2" t="s">
        <v>2046</v>
      </c>
      <c r="H548" s="2" t="s">
        <v>33273</v>
      </c>
      <c r="I548" s="2" t="s">
        <v>33274</v>
      </c>
      <c r="J548" s="2"/>
      <c r="K548" s="2"/>
      <c r="L548" s="2" t="s">
        <v>31841</v>
      </c>
      <c r="M548" s="2" t="s">
        <v>1566</v>
      </c>
      <c r="N548" s="2" t="s">
        <v>2058</v>
      </c>
      <c r="O548" s="2" t="s">
        <v>2145</v>
      </c>
      <c r="P548" s="2" t="s">
        <v>33275</v>
      </c>
      <c r="Q548" s="2" t="s">
        <v>18419</v>
      </c>
      <c r="R548" s="2" t="s">
        <v>2067</v>
      </c>
      <c r="S548" s="2"/>
      <c r="T548" s="2" t="s">
        <v>335</v>
      </c>
    </row>
    <row r="549" spans="1:20" ht="14.25" customHeight="1">
      <c r="A549" s="2" t="s">
        <v>33276</v>
      </c>
      <c r="B549" s="2" t="s">
        <v>5331</v>
      </c>
      <c r="C549" s="2" t="s">
        <v>26732</v>
      </c>
      <c r="D549" s="2" t="s">
        <v>132</v>
      </c>
      <c r="E549" s="2" t="s">
        <v>96</v>
      </c>
      <c r="F549" s="2" t="s">
        <v>19020</v>
      </c>
      <c r="G549" s="2" t="s">
        <v>2046</v>
      </c>
      <c r="H549" s="2" t="s">
        <v>33277</v>
      </c>
      <c r="I549" s="2"/>
      <c r="J549" s="2"/>
      <c r="K549" s="2"/>
      <c r="L549" s="2"/>
      <c r="M549" s="2" t="s">
        <v>1566</v>
      </c>
      <c r="N549" s="2" t="s">
        <v>2058</v>
      </c>
      <c r="O549" s="2" t="s">
        <v>2093</v>
      </c>
      <c r="P549" s="2" t="s">
        <v>33278</v>
      </c>
      <c r="Q549" s="2" t="s">
        <v>18419</v>
      </c>
      <c r="R549" s="2" t="s">
        <v>2067</v>
      </c>
      <c r="S549" s="2"/>
      <c r="T549" s="2" t="s">
        <v>131</v>
      </c>
    </row>
    <row r="550" spans="1:20" ht="14.25" customHeight="1">
      <c r="A550" s="2" t="s">
        <v>33279</v>
      </c>
      <c r="B550" s="2" t="s">
        <v>15558</v>
      </c>
      <c r="C550" s="2" t="s">
        <v>33280</v>
      </c>
      <c r="D550" s="2" t="s">
        <v>136</v>
      </c>
      <c r="E550" s="2" t="s">
        <v>96</v>
      </c>
      <c r="F550" s="2" t="s">
        <v>33039</v>
      </c>
      <c r="G550" s="2" t="s">
        <v>2046</v>
      </c>
      <c r="H550" s="2" t="s">
        <v>33281</v>
      </c>
      <c r="I550" s="2"/>
      <c r="J550" s="2"/>
      <c r="K550" s="2"/>
      <c r="L550" s="2"/>
      <c r="M550" s="2" t="s">
        <v>1566</v>
      </c>
      <c r="N550" s="2" t="s">
        <v>2058</v>
      </c>
      <c r="O550" s="2" t="s">
        <v>2059</v>
      </c>
      <c r="P550" s="2" t="s">
        <v>3055</v>
      </c>
      <c r="Q550" s="2" t="s">
        <v>18419</v>
      </c>
      <c r="R550" s="2" t="s">
        <v>2052</v>
      </c>
      <c r="S550" s="2"/>
      <c r="T550" s="2" t="s">
        <v>135</v>
      </c>
    </row>
    <row r="551" spans="1:20" ht="14.25" customHeight="1">
      <c r="A551" s="2" t="s">
        <v>33282</v>
      </c>
      <c r="B551" s="2" t="s">
        <v>33283</v>
      </c>
      <c r="C551" s="2" t="s">
        <v>33284</v>
      </c>
      <c r="D551" s="2" t="s">
        <v>136</v>
      </c>
      <c r="E551" s="2" t="s">
        <v>96</v>
      </c>
      <c r="F551" s="2" t="s">
        <v>2473</v>
      </c>
      <c r="G551" s="2" t="s">
        <v>2046</v>
      </c>
      <c r="H551" s="2" t="s">
        <v>33285</v>
      </c>
      <c r="I551" s="2"/>
      <c r="J551" s="2"/>
      <c r="K551" s="2"/>
      <c r="L551" s="2" t="s">
        <v>31664</v>
      </c>
      <c r="M551" s="2" t="s">
        <v>59</v>
      </c>
      <c r="N551" s="2" t="s">
        <v>2048</v>
      </c>
      <c r="O551" s="2" t="s">
        <v>2301</v>
      </c>
      <c r="P551" s="2" t="s">
        <v>2679</v>
      </c>
      <c r="Q551" s="2" t="s">
        <v>18419</v>
      </c>
      <c r="R551" s="2" t="s">
        <v>2067</v>
      </c>
      <c r="S551" s="2"/>
      <c r="T551" s="2" t="s">
        <v>135</v>
      </c>
    </row>
    <row r="552" spans="1:20" ht="14.25" customHeight="1">
      <c r="A552" s="2" t="s">
        <v>33286</v>
      </c>
      <c r="B552" s="2" t="s">
        <v>8592</v>
      </c>
      <c r="C552" s="2" t="s">
        <v>3222</v>
      </c>
      <c r="D552" s="2" t="s">
        <v>94</v>
      </c>
      <c r="E552" s="2" t="s">
        <v>96</v>
      </c>
      <c r="F552" s="2" t="s">
        <v>6087</v>
      </c>
      <c r="G552" s="2" t="s">
        <v>2046</v>
      </c>
      <c r="H552" s="2" t="s">
        <v>33287</v>
      </c>
      <c r="I552" s="2"/>
      <c r="J552" s="2"/>
      <c r="K552" s="2"/>
      <c r="L552" s="2" t="s">
        <v>2630</v>
      </c>
      <c r="M552" s="2" t="s">
        <v>1566</v>
      </c>
      <c r="N552" s="2" t="s">
        <v>2048</v>
      </c>
      <c r="O552" s="2" t="s">
        <v>2179</v>
      </c>
      <c r="P552" s="2" t="s">
        <v>33288</v>
      </c>
      <c r="Q552" s="2" t="s">
        <v>18419</v>
      </c>
      <c r="R552" s="2" t="s">
        <v>2067</v>
      </c>
      <c r="S552" s="2"/>
      <c r="T552" s="2" t="s">
        <v>93</v>
      </c>
    </row>
    <row r="553" spans="1:20" ht="14.25" customHeight="1">
      <c r="A553" s="2" t="s">
        <v>33289</v>
      </c>
      <c r="B553" s="2" t="s">
        <v>3804</v>
      </c>
      <c r="C553" s="2" t="s">
        <v>33290</v>
      </c>
      <c r="D553" s="2" t="s">
        <v>198</v>
      </c>
      <c r="E553" s="2" t="s">
        <v>96</v>
      </c>
      <c r="F553" s="2" t="s">
        <v>33291</v>
      </c>
      <c r="G553" s="2" t="s">
        <v>2046</v>
      </c>
      <c r="H553" s="2" t="s">
        <v>33292</v>
      </c>
      <c r="I553" s="2"/>
      <c r="J553" s="2"/>
      <c r="K553" s="2"/>
      <c r="L553" s="2"/>
      <c r="M553" s="2" t="s">
        <v>1566</v>
      </c>
      <c r="N553" s="2" t="s">
        <v>2058</v>
      </c>
      <c r="O553" s="2" t="s">
        <v>2153</v>
      </c>
      <c r="P553" s="2" t="s">
        <v>3055</v>
      </c>
      <c r="Q553" s="2" t="s">
        <v>18419</v>
      </c>
      <c r="R553" s="2" t="s">
        <v>2052</v>
      </c>
      <c r="S553" s="2"/>
      <c r="T553" s="2" t="s">
        <v>197</v>
      </c>
    </row>
    <row r="554" spans="1:20" ht="14.25" customHeight="1">
      <c r="A554" s="2" t="s">
        <v>33293</v>
      </c>
      <c r="B554" s="2" t="s">
        <v>3804</v>
      </c>
      <c r="C554" s="2" t="s">
        <v>25903</v>
      </c>
      <c r="D554" s="2" t="s">
        <v>298</v>
      </c>
      <c r="E554" s="2" t="s">
        <v>96</v>
      </c>
      <c r="F554" s="2" t="s">
        <v>2210</v>
      </c>
      <c r="G554" s="2" t="s">
        <v>2046</v>
      </c>
      <c r="H554" s="2" t="s">
        <v>33294</v>
      </c>
      <c r="I554" s="2"/>
      <c r="J554" s="2"/>
      <c r="K554" s="2"/>
      <c r="L554" s="2" t="s">
        <v>18777</v>
      </c>
      <c r="M554" s="2" t="s">
        <v>59</v>
      </c>
      <c r="N554" s="2" t="s">
        <v>2058</v>
      </c>
      <c r="O554" s="2" t="s">
        <v>2101</v>
      </c>
      <c r="P554" s="2" t="s">
        <v>3554</v>
      </c>
      <c r="Q554" s="2" t="s">
        <v>18419</v>
      </c>
      <c r="R554" s="2" t="s">
        <v>2052</v>
      </c>
      <c r="S554" s="2"/>
      <c r="T554" s="2" t="s">
        <v>297</v>
      </c>
    </row>
    <row r="555" spans="1:20" ht="14.25" customHeight="1">
      <c r="A555" s="2" t="s">
        <v>33295</v>
      </c>
      <c r="B555" s="2" t="s">
        <v>3804</v>
      </c>
      <c r="C555" s="2" t="s">
        <v>4740</v>
      </c>
      <c r="D555" s="2" t="s">
        <v>142</v>
      </c>
      <c r="E555" s="2" t="s">
        <v>96</v>
      </c>
      <c r="F555" s="2" t="s">
        <v>33296</v>
      </c>
      <c r="G555" s="2" t="s">
        <v>2046</v>
      </c>
      <c r="H555" s="2" t="s">
        <v>33297</v>
      </c>
      <c r="I555" s="2"/>
      <c r="J555" s="2"/>
      <c r="K555" s="2"/>
      <c r="L555" s="2"/>
      <c r="M555" s="2" t="s">
        <v>1566</v>
      </c>
      <c r="N555" s="2" t="s">
        <v>2048</v>
      </c>
      <c r="O555" s="2" t="s">
        <v>2179</v>
      </c>
      <c r="P555" s="2" t="s">
        <v>25613</v>
      </c>
      <c r="Q555" s="2" t="s">
        <v>18419</v>
      </c>
      <c r="R555" s="2" t="s">
        <v>2052</v>
      </c>
      <c r="S555" s="2"/>
      <c r="T555" s="2" t="s">
        <v>141</v>
      </c>
    </row>
    <row r="556" spans="1:20" ht="14.25" customHeight="1">
      <c r="A556" s="2" t="s">
        <v>33298</v>
      </c>
      <c r="B556" s="2" t="s">
        <v>3804</v>
      </c>
      <c r="C556" s="2" t="s">
        <v>2586</v>
      </c>
      <c r="D556" s="2" t="s">
        <v>308</v>
      </c>
      <c r="E556" s="2" t="s">
        <v>96</v>
      </c>
      <c r="F556" s="2" t="s">
        <v>2473</v>
      </c>
      <c r="G556" s="2" t="s">
        <v>2046</v>
      </c>
      <c r="H556" s="2" t="s">
        <v>33299</v>
      </c>
      <c r="I556" s="2" t="s">
        <v>33300</v>
      </c>
      <c r="J556" s="2"/>
      <c r="K556" s="2"/>
      <c r="L556" s="2"/>
      <c r="M556" s="2" t="s">
        <v>59</v>
      </c>
      <c r="N556" s="2" t="s">
        <v>2048</v>
      </c>
      <c r="O556" s="2" t="s">
        <v>2301</v>
      </c>
      <c r="P556" s="2" t="s">
        <v>3727</v>
      </c>
      <c r="Q556" s="2" t="s">
        <v>18419</v>
      </c>
      <c r="R556" s="2" t="s">
        <v>2052</v>
      </c>
      <c r="S556" s="2"/>
      <c r="T556" s="2" t="s">
        <v>307</v>
      </c>
    </row>
    <row r="557" spans="1:20" ht="14.25" customHeight="1">
      <c r="A557" s="2" t="s">
        <v>33301</v>
      </c>
      <c r="B557" s="2" t="s">
        <v>3804</v>
      </c>
      <c r="C557" s="2" t="s">
        <v>12099</v>
      </c>
      <c r="D557" s="2" t="s">
        <v>208</v>
      </c>
      <c r="E557" s="2" t="s">
        <v>96</v>
      </c>
      <c r="F557" s="2" t="s">
        <v>31290</v>
      </c>
      <c r="G557" s="2" t="s">
        <v>2046</v>
      </c>
      <c r="H557" s="2" t="s">
        <v>33302</v>
      </c>
      <c r="I557" s="2"/>
      <c r="J557" s="2"/>
      <c r="K557" s="2"/>
      <c r="L557" s="2"/>
      <c r="M557" s="2" t="s">
        <v>1566</v>
      </c>
      <c r="N557" s="2" t="s">
        <v>2058</v>
      </c>
      <c r="O557" s="2" t="s">
        <v>2153</v>
      </c>
      <c r="P557" s="2" t="s">
        <v>4902</v>
      </c>
      <c r="Q557" s="2" t="s">
        <v>18419</v>
      </c>
      <c r="R557" s="2" t="s">
        <v>2052</v>
      </c>
      <c r="S557" s="2"/>
      <c r="T557" s="2" t="s">
        <v>207</v>
      </c>
    </row>
    <row r="558" spans="1:20" ht="14.25" customHeight="1">
      <c r="A558" s="2" t="s">
        <v>33303</v>
      </c>
      <c r="B558" s="2" t="s">
        <v>3804</v>
      </c>
      <c r="C558" s="2" t="s">
        <v>33304</v>
      </c>
      <c r="D558" s="2" t="s">
        <v>136</v>
      </c>
      <c r="E558" s="2" t="s">
        <v>96</v>
      </c>
      <c r="F558" s="2" t="s">
        <v>33305</v>
      </c>
      <c r="G558" s="2" t="s">
        <v>2046</v>
      </c>
      <c r="H558" s="2" t="s">
        <v>33306</v>
      </c>
      <c r="I558" s="2"/>
      <c r="J558" s="2"/>
      <c r="K558" s="2"/>
      <c r="L558" s="2"/>
      <c r="M558" s="2" t="s">
        <v>1566</v>
      </c>
      <c r="N558" s="2" t="s">
        <v>2048</v>
      </c>
      <c r="O558" s="2" t="s">
        <v>2179</v>
      </c>
      <c r="P558" s="2" t="s">
        <v>3055</v>
      </c>
      <c r="Q558" s="2" t="s">
        <v>18419</v>
      </c>
      <c r="R558" s="2" t="s">
        <v>2052</v>
      </c>
      <c r="S558" s="2"/>
      <c r="T558" s="2" t="s">
        <v>135</v>
      </c>
    </row>
    <row r="559" spans="1:20" ht="14.25" customHeight="1">
      <c r="A559" s="2" t="s">
        <v>33307</v>
      </c>
      <c r="B559" s="2" t="s">
        <v>6600</v>
      </c>
      <c r="C559" s="2" t="s">
        <v>33308</v>
      </c>
      <c r="D559" s="2" t="s">
        <v>216</v>
      </c>
      <c r="E559" s="2" t="s">
        <v>96</v>
      </c>
      <c r="F559" s="2" t="s">
        <v>3606</v>
      </c>
      <c r="G559" s="2" t="s">
        <v>2046</v>
      </c>
      <c r="H559" s="2" t="s">
        <v>33309</v>
      </c>
      <c r="I559" s="2"/>
      <c r="J559" s="2"/>
      <c r="K559" s="2"/>
      <c r="L559" s="2"/>
      <c r="M559" s="2" t="s">
        <v>1566</v>
      </c>
      <c r="N559" s="2" t="s">
        <v>2058</v>
      </c>
      <c r="O559" s="2" t="s">
        <v>2145</v>
      </c>
      <c r="P559" s="2" t="s">
        <v>19455</v>
      </c>
      <c r="Q559" s="2" t="s">
        <v>18419</v>
      </c>
      <c r="R559" s="2" t="s">
        <v>2052</v>
      </c>
      <c r="S559" s="2"/>
      <c r="T559" s="2" t="s">
        <v>215</v>
      </c>
    </row>
    <row r="560" spans="1:20" ht="14.25" customHeight="1">
      <c r="A560" s="2" t="s">
        <v>33310</v>
      </c>
      <c r="B560" s="2" t="s">
        <v>3793</v>
      </c>
      <c r="C560" s="2" t="s">
        <v>4617</v>
      </c>
      <c r="D560" s="2" t="s">
        <v>423</v>
      </c>
      <c r="E560" s="2" t="s">
        <v>264</v>
      </c>
      <c r="F560" s="2" t="s">
        <v>33311</v>
      </c>
      <c r="G560" s="2" t="s">
        <v>2046</v>
      </c>
      <c r="H560" s="2" t="s">
        <v>33312</v>
      </c>
      <c r="I560" s="2"/>
      <c r="J560" s="2"/>
      <c r="K560" s="2"/>
      <c r="L560" s="2"/>
      <c r="M560" s="2" t="s">
        <v>1566</v>
      </c>
      <c r="N560" s="2" t="s">
        <v>2058</v>
      </c>
      <c r="O560" s="2" t="s">
        <v>2153</v>
      </c>
      <c r="P560" s="2" t="s">
        <v>31526</v>
      </c>
      <c r="Q560" s="2" t="s">
        <v>18419</v>
      </c>
      <c r="R560" s="2" t="s">
        <v>2052</v>
      </c>
      <c r="S560" s="2"/>
      <c r="T560" s="2" t="s">
        <v>422</v>
      </c>
    </row>
    <row r="561" spans="1:20" ht="14.25" customHeight="1">
      <c r="A561" s="2" t="s">
        <v>33313</v>
      </c>
      <c r="B561" s="2" t="s">
        <v>3793</v>
      </c>
      <c r="C561" s="2" t="s">
        <v>3232</v>
      </c>
      <c r="D561" s="2" t="s">
        <v>142</v>
      </c>
      <c r="E561" s="2" t="s">
        <v>96</v>
      </c>
      <c r="F561" s="2" t="s">
        <v>33314</v>
      </c>
      <c r="G561" s="2" t="s">
        <v>2046</v>
      </c>
      <c r="H561" s="2" t="s">
        <v>33315</v>
      </c>
      <c r="I561" s="2"/>
      <c r="J561" s="2"/>
      <c r="K561" s="2"/>
      <c r="L561" s="2"/>
      <c r="M561" s="2" t="s">
        <v>1566</v>
      </c>
      <c r="N561" s="2" t="s">
        <v>2048</v>
      </c>
      <c r="O561" s="2" t="s">
        <v>2199</v>
      </c>
      <c r="P561" s="2" t="s">
        <v>2456</v>
      </c>
      <c r="Q561" s="2" t="s">
        <v>18419</v>
      </c>
      <c r="R561" s="2" t="s">
        <v>2052</v>
      </c>
      <c r="S561" s="2"/>
      <c r="T561" s="2" t="s">
        <v>141</v>
      </c>
    </row>
    <row r="562" spans="1:20" ht="14.25" customHeight="1">
      <c r="A562" s="2" t="s">
        <v>33316</v>
      </c>
      <c r="B562" s="2" t="s">
        <v>3793</v>
      </c>
      <c r="C562" s="2" t="s">
        <v>4000</v>
      </c>
      <c r="D562" s="2" t="s">
        <v>220</v>
      </c>
      <c r="E562" s="2" t="s">
        <v>96</v>
      </c>
      <c r="F562" s="2" t="s">
        <v>2583</v>
      </c>
      <c r="G562" s="2" t="s">
        <v>2046</v>
      </c>
      <c r="H562" s="2" t="s">
        <v>33317</v>
      </c>
      <c r="I562" s="2"/>
      <c r="J562" s="2"/>
      <c r="K562" s="2" t="s">
        <v>32034</v>
      </c>
      <c r="L562" s="2"/>
      <c r="M562" s="2" t="s">
        <v>59</v>
      </c>
      <c r="N562" s="2" t="s">
        <v>2058</v>
      </c>
      <c r="O562" s="2" t="s">
        <v>2583</v>
      </c>
      <c r="P562" s="2" t="s">
        <v>32271</v>
      </c>
      <c r="Q562" s="2" t="s">
        <v>18419</v>
      </c>
      <c r="R562" s="2" t="s">
        <v>2052</v>
      </c>
      <c r="S562" s="2"/>
      <c r="T562" s="2" t="s">
        <v>219</v>
      </c>
    </row>
    <row r="563" spans="1:20" ht="14.25" customHeight="1">
      <c r="A563" s="2" t="s">
        <v>33318</v>
      </c>
      <c r="B563" s="2" t="s">
        <v>3793</v>
      </c>
      <c r="C563" s="2" t="s">
        <v>3729</v>
      </c>
      <c r="D563" s="2" t="s">
        <v>120</v>
      </c>
      <c r="E563" s="2" t="s">
        <v>96</v>
      </c>
      <c r="F563" s="2" t="s">
        <v>7861</v>
      </c>
      <c r="G563" s="2" t="s">
        <v>2046</v>
      </c>
      <c r="H563" s="2" t="s">
        <v>33319</v>
      </c>
      <c r="I563" s="2"/>
      <c r="J563" s="2"/>
      <c r="K563" s="2"/>
      <c r="L563" s="2"/>
      <c r="M563" s="2" t="s">
        <v>1566</v>
      </c>
      <c r="N563" s="2" t="s">
        <v>2048</v>
      </c>
      <c r="O563" s="2" t="s">
        <v>2179</v>
      </c>
      <c r="P563" s="2" t="s">
        <v>4902</v>
      </c>
      <c r="Q563" s="2" t="s">
        <v>18419</v>
      </c>
      <c r="R563" s="2" t="s">
        <v>2052</v>
      </c>
      <c r="S563" s="2"/>
      <c r="T563" s="2" t="s">
        <v>119</v>
      </c>
    </row>
    <row r="564" spans="1:20" ht="14.25" customHeight="1">
      <c r="A564" s="2" t="s">
        <v>33320</v>
      </c>
      <c r="B564" s="2" t="s">
        <v>3793</v>
      </c>
      <c r="C564" s="2" t="s">
        <v>33321</v>
      </c>
      <c r="D564" s="2" t="s">
        <v>120</v>
      </c>
      <c r="E564" s="2" t="s">
        <v>96</v>
      </c>
      <c r="F564" s="2" t="s">
        <v>33322</v>
      </c>
      <c r="G564" s="2" t="s">
        <v>2046</v>
      </c>
      <c r="H564" s="2" t="s">
        <v>33323</v>
      </c>
      <c r="I564" s="2"/>
      <c r="J564" s="2"/>
      <c r="K564" s="2"/>
      <c r="L564" s="2"/>
      <c r="M564" s="2" t="s">
        <v>1566</v>
      </c>
      <c r="N564" s="2" t="s">
        <v>2048</v>
      </c>
      <c r="O564" s="2" t="s">
        <v>2179</v>
      </c>
      <c r="P564" s="2" t="s">
        <v>19455</v>
      </c>
      <c r="Q564" s="2" t="s">
        <v>18419</v>
      </c>
      <c r="R564" s="2" t="s">
        <v>2067</v>
      </c>
      <c r="S564" s="2"/>
      <c r="T564" s="2" t="s">
        <v>119</v>
      </c>
    </row>
    <row r="565" spans="1:20" ht="14.25" customHeight="1">
      <c r="A565" s="2" t="s">
        <v>33324</v>
      </c>
      <c r="B565" s="2" t="s">
        <v>3793</v>
      </c>
      <c r="C565" s="2" t="s">
        <v>33325</v>
      </c>
      <c r="D565" s="2" t="s">
        <v>1302</v>
      </c>
      <c r="E565" s="2" t="s">
        <v>264</v>
      </c>
      <c r="F565" s="2" t="s">
        <v>33326</v>
      </c>
      <c r="G565" s="2" t="s">
        <v>2046</v>
      </c>
      <c r="H565" s="2" t="s">
        <v>33327</v>
      </c>
      <c r="I565" s="2"/>
      <c r="J565" s="2"/>
      <c r="K565" s="2"/>
      <c r="L565" s="2"/>
      <c r="M565" s="2" t="s">
        <v>1566</v>
      </c>
      <c r="N565" s="2" t="s">
        <v>2058</v>
      </c>
      <c r="O565" s="2" t="s">
        <v>2093</v>
      </c>
      <c r="P565" s="2" t="s">
        <v>4570</v>
      </c>
      <c r="Q565" s="2" t="s">
        <v>18419</v>
      </c>
      <c r="R565" s="2" t="s">
        <v>2067</v>
      </c>
      <c r="S565" s="2"/>
      <c r="T565" s="2" t="s">
        <v>1301</v>
      </c>
    </row>
    <row r="566" spans="1:20" ht="14.25" customHeight="1">
      <c r="A566" s="2" t="s">
        <v>33328</v>
      </c>
      <c r="B566" s="2" t="s">
        <v>3793</v>
      </c>
      <c r="C566" s="2" t="s">
        <v>2500</v>
      </c>
      <c r="D566" s="2" t="s">
        <v>136</v>
      </c>
      <c r="E566" s="2" t="s">
        <v>96</v>
      </c>
      <c r="F566" s="2" t="s">
        <v>4664</v>
      </c>
      <c r="G566" s="2" t="s">
        <v>2046</v>
      </c>
      <c r="H566" s="2" t="s">
        <v>33329</v>
      </c>
      <c r="I566" s="2"/>
      <c r="J566" s="2"/>
      <c r="K566" s="2"/>
      <c r="L566" s="2"/>
      <c r="M566" s="2" t="s">
        <v>1566</v>
      </c>
      <c r="N566" s="2" t="s">
        <v>2058</v>
      </c>
      <c r="O566" s="2" t="s">
        <v>2153</v>
      </c>
      <c r="P566" s="2" t="s">
        <v>3055</v>
      </c>
      <c r="Q566" s="2" t="s">
        <v>18419</v>
      </c>
      <c r="R566" s="2" t="s">
        <v>2052</v>
      </c>
      <c r="S566" s="2"/>
      <c r="T566" s="2" t="s">
        <v>135</v>
      </c>
    </row>
    <row r="567" spans="1:20" ht="14.25" customHeight="1">
      <c r="A567" s="2" t="s">
        <v>33330</v>
      </c>
      <c r="B567" s="2" t="s">
        <v>3793</v>
      </c>
      <c r="C567" s="2" t="s">
        <v>33331</v>
      </c>
      <c r="D567" s="2" t="s">
        <v>292</v>
      </c>
      <c r="E567" s="2" t="s">
        <v>96</v>
      </c>
      <c r="F567" s="2" t="s">
        <v>33332</v>
      </c>
      <c r="G567" s="2" t="s">
        <v>2046</v>
      </c>
      <c r="H567" s="2" t="s">
        <v>33333</v>
      </c>
      <c r="I567" s="2"/>
      <c r="J567" s="2"/>
      <c r="K567" s="2"/>
      <c r="L567" s="2"/>
      <c r="M567" s="2" t="s">
        <v>1566</v>
      </c>
      <c r="N567" s="2" t="s">
        <v>2048</v>
      </c>
      <c r="O567" s="2" t="s">
        <v>2179</v>
      </c>
      <c r="P567" s="2" t="s">
        <v>20535</v>
      </c>
      <c r="Q567" s="2" t="s">
        <v>18419</v>
      </c>
      <c r="R567" s="2" t="s">
        <v>2052</v>
      </c>
      <c r="S567" s="2"/>
      <c r="T567" s="2" t="s">
        <v>291</v>
      </c>
    </row>
    <row r="568" spans="1:20" ht="14.25" customHeight="1">
      <c r="A568" s="2" t="s">
        <v>33334</v>
      </c>
      <c r="B568" s="2" t="s">
        <v>3793</v>
      </c>
      <c r="C568" s="2" t="s">
        <v>33335</v>
      </c>
      <c r="D568" s="2" t="s">
        <v>431</v>
      </c>
      <c r="E568" s="2" t="s">
        <v>96</v>
      </c>
      <c r="F568" s="2" t="s">
        <v>19763</v>
      </c>
      <c r="G568" s="2" t="s">
        <v>2046</v>
      </c>
      <c r="H568" s="2" t="s">
        <v>33336</v>
      </c>
      <c r="I568" s="2"/>
      <c r="J568" s="2"/>
      <c r="K568" s="2"/>
      <c r="L568" s="2"/>
      <c r="M568" s="2" t="s">
        <v>59</v>
      </c>
      <c r="N568" s="2" t="s">
        <v>2058</v>
      </c>
      <c r="O568" s="2" t="s">
        <v>2101</v>
      </c>
      <c r="P568" s="2" t="s">
        <v>3727</v>
      </c>
      <c r="Q568" s="2" t="s">
        <v>18419</v>
      </c>
      <c r="R568" s="2" t="s">
        <v>2200</v>
      </c>
      <c r="S568" s="2"/>
      <c r="T568" s="2" t="s">
        <v>430</v>
      </c>
    </row>
    <row r="569" spans="1:20" ht="14.25" customHeight="1">
      <c r="A569" s="2" t="s">
        <v>33337</v>
      </c>
      <c r="B569" s="2" t="s">
        <v>3793</v>
      </c>
      <c r="C569" s="2" t="s">
        <v>33338</v>
      </c>
      <c r="D569" s="2" t="s">
        <v>146</v>
      </c>
      <c r="E569" s="2" t="s">
        <v>96</v>
      </c>
      <c r="F569" s="2" t="s">
        <v>33339</v>
      </c>
      <c r="G569" s="2" t="s">
        <v>2046</v>
      </c>
      <c r="H569" s="2" t="s">
        <v>33340</v>
      </c>
      <c r="I569" s="2" t="s">
        <v>33130</v>
      </c>
      <c r="J569" s="2"/>
      <c r="K569" s="2"/>
      <c r="L569" s="2" t="s">
        <v>15881</v>
      </c>
      <c r="M569" s="2" t="s">
        <v>1566</v>
      </c>
      <c r="N569" s="2" t="s">
        <v>2058</v>
      </c>
      <c r="O569" s="2" t="s">
        <v>2259</v>
      </c>
      <c r="P569" s="2" t="s">
        <v>18583</v>
      </c>
      <c r="Q569" s="2" t="s">
        <v>18419</v>
      </c>
      <c r="R569" s="2" t="s">
        <v>2052</v>
      </c>
      <c r="S569" s="2"/>
      <c r="T569" s="2" t="s">
        <v>145</v>
      </c>
    </row>
    <row r="570" spans="1:20" ht="14.25" customHeight="1">
      <c r="A570" s="2" t="s">
        <v>33341</v>
      </c>
      <c r="B570" s="2" t="s">
        <v>3778</v>
      </c>
      <c r="C570" s="2" t="s">
        <v>5255</v>
      </c>
      <c r="D570" s="2" t="s">
        <v>166</v>
      </c>
      <c r="E570" s="2" t="s">
        <v>96</v>
      </c>
      <c r="F570" s="2" t="s">
        <v>22494</v>
      </c>
      <c r="G570" s="2" t="s">
        <v>2046</v>
      </c>
      <c r="H570" s="2" t="s">
        <v>33342</v>
      </c>
      <c r="I570" s="2"/>
      <c r="J570" s="2"/>
      <c r="K570" s="2"/>
      <c r="L570" s="2" t="s">
        <v>2630</v>
      </c>
      <c r="M570" s="2" t="s">
        <v>1566</v>
      </c>
      <c r="N570" s="2" t="s">
        <v>2058</v>
      </c>
      <c r="O570" s="2" t="s">
        <v>2153</v>
      </c>
      <c r="P570" s="2" t="s">
        <v>2679</v>
      </c>
      <c r="Q570" s="2" t="s">
        <v>18419</v>
      </c>
      <c r="R570" s="2" t="s">
        <v>2052</v>
      </c>
      <c r="S570" s="2"/>
      <c r="T570" s="2" t="s">
        <v>165</v>
      </c>
    </row>
    <row r="571" spans="1:20" ht="14.25" customHeight="1">
      <c r="A571" s="2" t="s">
        <v>33343</v>
      </c>
      <c r="B571" s="2" t="s">
        <v>3778</v>
      </c>
      <c r="C571" s="2" t="s">
        <v>2559</v>
      </c>
      <c r="D571" s="2" t="s">
        <v>104</v>
      </c>
      <c r="E571" s="2" t="s">
        <v>96</v>
      </c>
      <c r="F571" s="2" t="s">
        <v>22637</v>
      </c>
      <c r="G571" s="2" t="s">
        <v>2046</v>
      </c>
      <c r="H571" s="2" t="s">
        <v>33344</v>
      </c>
      <c r="I571" s="2"/>
      <c r="J571" s="2"/>
      <c r="K571" s="2"/>
      <c r="L571" s="2"/>
      <c r="M571" s="2" t="s">
        <v>1566</v>
      </c>
      <c r="N571" s="2" t="s">
        <v>2058</v>
      </c>
      <c r="O571" s="2" t="s">
        <v>2153</v>
      </c>
      <c r="P571" s="2" t="s">
        <v>3055</v>
      </c>
      <c r="Q571" s="2" t="s">
        <v>18419</v>
      </c>
      <c r="R571" s="2" t="s">
        <v>2052</v>
      </c>
      <c r="S571" s="2"/>
      <c r="T571" s="2" t="s">
        <v>103</v>
      </c>
    </row>
    <row r="572" spans="1:20" ht="14.25" customHeight="1">
      <c r="A572" s="2" t="s">
        <v>33345</v>
      </c>
      <c r="B572" s="2" t="s">
        <v>3778</v>
      </c>
      <c r="C572" s="2" t="s">
        <v>2362</v>
      </c>
      <c r="D572" s="2" t="s">
        <v>110</v>
      </c>
      <c r="E572" s="2" t="s">
        <v>96</v>
      </c>
      <c r="F572" s="2" t="s">
        <v>24443</v>
      </c>
      <c r="G572" s="2" t="s">
        <v>2046</v>
      </c>
      <c r="H572" s="2" t="s">
        <v>33346</v>
      </c>
      <c r="I572" s="2"/>
      <c r="J572" s="2"/>
      <c r="K572" s="2"/>
      <c r="L572" s="2"/>
      <c r="M572" s="2" t="s">
        <v>1566</v>
      </c>
      <c r="N572" s="2" t="s">
        <v>2058</v>
      </c>
      <c r="O572" s="2" t="s">
        <v>2153</v>
      </c>
      <c r="P572" s="2" t="s">
        <v>3363</v>
      </c>
      <c r="Q572" s="2" t="s">
        <v>18419</v>
      </c>
      <c r="R572" s="2" t="s">
        <v>2052</v>
      </c>
      <c r="S572" s="2"/>
      <c r="T572" s="2" t="s">
        <v>109</v>
      </c>
    </row>
    <row r="573" spans="1:20" ht="14.25" customHeight="1">
      <c r="A573" s="2" t="s">
        <v>33347</v>
      </c>
      <c r="B573" s="2" t="s">
        <v>3778</v>
      </c>
      <c r="C573" s="2" t="s">
        <v>33348</v>
      </c>
      <c r="D573" s="2" t="s">
        <v>104</v>
      </c>
      <c r="E573" s="2" t="s">
        <v>96</v>
      </c>
      <c r="F573" s="2" t="s">
        <v>24366</v>
      </c>
      <c r="G573" s="2" t="s">
        <v>2046</v>
      </c>
      <c r="H573" s="2" t="s">
        <v>33349</v>
      </c>
      <c r="I573" s="2"/>
      <c r="J573" s="2"/>
      <c r="K573" s="2"/>
      <c r="L573" s="2"/>
      <c r="M573" s="2" t="s">
        <v>59</v>
      </c>
      <c r="N573" s="2" t="s">
        <v>2058</v>
      </c>
      <c r="O573" s="2" t="s">
        <v>2583</v>
      </c>
      <c r="P573" s="2" t="s">
        <v>3055</v>
      </c>
      <c r="Q573" s="2" t="s">
        <v>18419</v>
      </c>
      <c r="R573" s="2" t="s">
        <v>2067</v>
      </c>
      <c r="S573" s="2"/>
      <c r="T573" s="2" t="s">
        <v>103</v>
      </c>
    </row>
    <row r="574" spans="1:20" ht="14.25" customHeight="1">
      <c r="A574" s="2" t="s">
        <v>33350</v>
      </c>
      <c r="B574" s="2" t="s">
        <v>3778</v>
      </c>
      <c r="C574" s="2" t="s">
        <v>27962</v>
      </c>
      <c r="D574" s="2" t="s">
        <v>494</v>
      </c>
      <c r="E574" s="2" t="s">
        <v>264</v>
      </c>
      <c r="F574" s="2" t="s">
        <v>33351</v>
      </c>
      <c r="G574" s="2" t="s">
        <v>2046</v>
      </c>
      <c r="H574" s="2" t="s">
        <v>33352</v>
      </c>
      <c r="I574" s="2"/>
      <c r="J574" s="2"/>
      <c r="K574" s="2"/>
      <c r="L574" s="2"/>
      <c r="M574" s="2" t="s">
        <v>1566</v>
      </c>
      <c r="N574" s="2" t="s">
        <v>2048</v>
      </c>
      <c r="O574" s="2" t="s">
        <v>2199</v>
      </c>
      <c r="P574" s="2" t="s">
        <v>3235</v>
      </c>
      <c r="Q574" s="2" t="s">
        <v>18419</v>
      </c>
      <c r="R574" s="2" t="s">
        <v>2200</v>
      </c>
      <c r="S574" s="2"/>
      <c r="T574" s="2" t="s">
        <v>493</v>
      </c>
    </row>
    <row r="575" spans="1:20" ht="14.25" customHeight="1">
      <c r="A575" s="2" t="s">
        <v>33353</v>
      </c>
      <c r="B575" s="2" t="s">
        <v>5690</v>
      </c>
      <c r="C575" s="2" t="s">
        <v>33354</v>
      </c>
      <c r="D575" s="2" t="s">
        <v>110</v>
      </c>
      <c r="E575" s="2" t="s">
        <v>96</v>
      </c>
      <c r="F575" s="2" t="s">
        <v>33355</v>
      </c>
      <c r="G575" s="2" t="s">
        <v>2046</v>
      </c>
      <c r="H575" s="2" t="s">
        <v>33356</v>
      </c>
      <c r="I575" s="2"/>
      <c r="J575" s="2"/>
      <c r="K575" s="2"/>
      <c r="L575" s="2"/>
      <c r="M575" s="2" t="s">
        <v>1566</v>
      </c>
      <c r="N575" s="2" t="s">
        <v>2048</v>
      </c>
      <c r="O575" s="2" t="s">
        <v>2179</v>
      </c>
      <c r="P575" s="2" t="s">
        <v>3363</v>
      </c>
      <c r="Q575" s="2" t="s">
        <v>18419</v>
      </c>
      <c r="R575" s="2" t="s">
        <v>2052</v>
      </c>
      <c r="S575" s="2"/>
      <c r="T575" s="2" t="s">
        <v>109</v>
      </c>
    </row>
    <row r="576" spans="1:20" ht="14.25" customHeight="1">
      <c r="A576" s="2" t="s">
        <v>33357</v>
      </c>
      <c r="B576" s="2" t="s">
        <v>5690</v>
      </c>
      <c r="C576" s="2" t="s">
        <v>2500</v>
      </c>
      <c r="D576" s="2" t="s">
        <v>108</v>
      </c>
      <c r="E576" s="2" t="s">
        <v>96</v>
      </c>
      <c r="F576" s="2" t="s">
        <v>33239</v>
      </c>
      <c r="G576" s="2" t="s">
        <v>2046</v>
      </c>
      <c r="H576" s="2" t="s">
        <v>33358</v>
      </c>
      <c r="I576" s="2"/>
      <c r="J576" s="2"/>
      <c r="K576" s="2"/>
      <c r="L576" s="2"/>
      <c r="M576" s="2" t="s">
        <v>1566</v>
      </c>
      <c r="N576" s="2" t="s">
        <v>2058</v>
      </c>
      <c r="O576" s="2" t="s">
        <v>2153</v>
      </c>
      <c r="P576" s="2" t="s">
        <v>3055</v>
      </c>
      <c r="Q576" s="2" t="s">
        <v>18419</v>
      </c>
      <c r="R576" s="2" t="s">
        <v>2052</v>
      </c>
      <c r="S576" s="2"/>
      <c r="T576" s="2" t="s">
        <v>107</v>
      </c>
    </row>
    <row r="577" spans="1:20" ht="14.25" customHeight="1">
      <c r="A577" s="2" t="s">
        <v>33359</v>
      </c>
      <c r="B577" s="2" t="s">
        <v>5690</v>
      </c>
      <c r="C577" s="2" t="s">
        <v>5110</v>
      </c>
      <c r="D577" s="2" t="s">
        <v>136</v>
      </c>
      <c r="E577" s="2" t="s">
        <v>96</v>
      </c>
      <c r="F577" s="2" t="s">
        <v>22758</v>
      </c>
      <c r="G577" s="2" t="s">
        <v>2046</v>
      </c>
      <c r="H577" s="2" t="s">
        <v>33360</v>
      </c>
      <c r="I577" s="2"/>
      <c r="J577" s="2"/>
      <c r="K577" s="2"/>
      <c r="L577" s="2"/>
      <c r="M577" s="2" t="s">
        <v>1566</v>
      </c>
      <c r="N577" s="2" t="s">
        <v>2058</v>
      </c>
      <c r="O577" s="2" t="s">
        <v>2059</v>
      </c>
      <c r="P577" s="2" t="s">
        <v>3055</v>
      </c>
      <c r="Q577" s="2" t="s">
        <v>18419</v>
      </c>
      <c r="R577" s="2" t="s">
        <v>2052</v>
      </c>
      <c r="S577" s="2"/>
      <c r="T577" s="2" t="s">
        <v>135</v>
      </c>
    </row>
    <row r="578" spans="1:20" ht="14.25" customHeight="1">
      <c r="A578" s="2" t="s">
        <v>33361</v>
      </c>
      <c r="B578" s="2" t="s">
        <v>3769</v>
      </c>
      <c r="C578" s="2" t="s">
        <v>33362</v>
      </c>
      <c r="D578" s="2" t="s">
        <v>166</v>
      </c>
      <c r="E578" s="2" t="s">
        <v>96</v>
      </c>
      <c r="F578" s="2" t="s">
        <v>33363</v>
      </c>
      <c r="G578" s="2" t="s">
        <v>2046</v>
      </c>
      <c r="H578" s="2" t="s">
        <v>33364</v>
      </c>
      <c r="I578" s="2"/>
      <c r="J578" s="2"/>
      <c r="K578" s="2"/>
      <c r="L578" s="2"/>
      <c r="M578" s="2" t="s">
        <v>1566</v>
      </c>
      <c r="N578" s="2" t="s">
        <v>2058</v>
      </c>
      <c r="O578" s="2" t="s">
        <v>2153</v>
      </c>
      <c r="P578" s="2" t="s">
        <v>3055</v>
      </c>
      <c r="Q578" s="2" t="s">
        <v>18419</v>
      </c>
      <c r="R578" s="2" t="s">
        <v>2052</v>
      </c>
      <c r="S578" s="2"/>
      <c r="T578" s="2" t="s">
        <v>165</v>
      </c>
    </row>
    <row r="579" spans="1:20" ht="14.25" customHeight="1">
      <c r="A579" s="2" t="s">
        <v>33365</v>
      </c>
      <c r="B579" s="2" t="s">
        <v>3769</v>
      </c>
      <c r="C579" s="2" t="s">
        <v>7060</v>
      </c>
      <c r="D579" s="2" t="s">
        <v>816</v>
      </c>
      <c r="E579" s="2" t="s">
        <v>264</v>
      </c>
      <c r="F579" s="2" t="s">
        <v>33366</v>
      </c>
      <c r="G579" s="2" t="s">
        <v>2046</v>
      </c>
      <c r="H579" s="2" t="s">
        <v>33367</v>
      </c>
      <c r="I579" s="2"/>
      <c r="J579" s="2"/>
      <c r="K579" s="2"/>
      <c r="L579" s="2"/>
      <c r="M579" s="2" t="s">
        <v>1566</v>
      </c>
      <c r="N579" s="2" t="s">
        <v>2048</v>
      </c>
      <c r="O579" s="2" t="s">
        <v>2179</v>
      </c>
      <c r="P579" s="2" t="s">
        <v>31526</v>
      </c>
      <c r="Q579" s="2" t="s">
        <v>18419</v>
      </c>
      <c r="R579" s="2" t="s">
        <v>2052</v>
      </c>
      <c r="S579" s="2"/>
      <c r="T579" s="2" t="s">
        <v>815</v>
      </c>
    </row>
    <row r="580" spans="1:20" ht="14.25" customHeight="1">
      <c r="A580" s="2" t="s">
        <v>33368</v>
      </c>
      <c r="B580" s="2" t="s">
        <v>3769</v>
      </c>
      <c r="C580" s="2" t="s">
        <v>3980</v>
      </c>
      <c r="D580" s="2" t="s">
        <v>110</v>
      </c>
      <c r="E580" s="2" t="s">
        <v>96</v>
      </c>
      <c r="F580" s="2" t="s">
        <v>33369</v>
      </c>
      <c r="G580" s="2" t="s">
        <v>2046</v>
      </c>
      <c r="H580" s="2" t="s">
        <v>33370</v>
      </c>
      <c r="I580" s="2"/>
      <c r="J580" s="2"/>
      <c r="K580" s="2"/>
      <c r="L580" s="2"/>
      <c r="M580" s="2" t="s">
        <v>1566</v>
      </c>
      <c r="N580" s="2" t="s">
        <v>2058</v>
      </c>
      <c r="O580" s="2" t="s">
        <v>2153</v>
      </c>
      <c r="P580" s="2" t="s">
        <v>3465</v>
      </c>
      <c r="Q580" s="2" t="s">
        <v>18419</v>
      </c>
      <c r="R580" s="2" t="s">
        <v>2052</v>
      </c>
      <c r="S580" s="2"/>
      <c r="T580" s="2" t="s">
        <v>109</v>
      </c>
    </row>
    <row r="581" spans="1:20" ht="14.25" customHeight="1">
      <c r="A581" s="2" t="s">
        <v>33371</v>
      </c>
      <c r="B581" s="2" t="s">
        <v>3769</v>
      </c>
      <c r="C581" s="2" t="s">
        <v>2595</v>
      </c>
      <c r="D581" s="2" t="s">
        <v>120</v>
      </c>
      <c r="E581" s="2" t="s">
        <v>96</v>
      </c>
      <c r="F581" s="2" t="s">
        <v>7861</v>
      </c>
      <c r="G581" s="2" t="s">
        <v>2046</v>
      </c>
      <c r="H581" s="2" t="s">
        <v>33372</v>
      </c>
      <c r="I581" s="2" t="s">
        <v>33166</v>
      </c>
      <c r="J581" s="2" t="s">
        <v>33167</v>
      </c>
      <c r="K581" s="2"/>
      <c r="L581" s="2" t="s">
        <v>31797</v>
      </c>
      <c r="M581" s="2" t="s">
        <v>1566</v>
      </c>
      <c r="N581" s="2" t="s">
        <v>2048</v>
      </c>
      <c r="O581" s="2" t="s">
        <v>2179</v>
      </c>
      <c r="P581" s="2" t="s">
        <v>19455</v>
      </c>
      <c r="Q581" s="2" t="s">
        <v>18419</v>
      </c>
      <c r="R581" s="2" t="s">
        <v>2052</v>
      </c>
      <c r="S581" s="2"/>
      <c r="T581" s="2" t="s">
        <v>119</v>
      </c>
    </row>
    <row r="582" spans="1:20" ht="14.25" customHeight="1">
      <c r="A582" s="2" t="s">
        <v>33373</v>
      </c>
      <c r="B582" s="2" t="s">
        <v>33374</v>
      </c>
      <c r="C582" s="2" t="s">
        <v>33375</v>
      </c>
      <c r="D582" s="2" t="s">
        <v>94</v>
      </c>
      <c r="E582" s="2" t="s">
        <v>96</v>
      </c>
      <c r="F582" s="2" t="s">
        <v>22255</v>
      </c>
      <c r="G582" s="2" t="s">
        <v>2046</v>
      </c>
      <c r="H582" s="2" t="s">
        <v>33376</v>
      </c>
      <c r="I582" s="2"/>
      <c r="J582" s="2"/>
      <c r="K582" s="2"/>
      <c r="L582" s="2"/>
      <c r="M582" s="2" t="s">
        <v>1566</v>
      </c>
      <c r="N582" s="2" t="s">
        <v>2058</v>
      </c>
      <c r="O582" s="2" t="s">
        <v>2153</v>
      </c>
      <c r="P582" s="2" t="s">
        <v>3363</v>
      </c>
      <c r="Q582" s="2" t="s">
        <v>18419</v>
      </c>
      <c r="R582" s="2" t="s">
        <v>2052</v>
      </c>
      <c r="S582" s="2"/>
      <c r="T582" s="2" t="s">
        <v>93</v>
      </c>
    </row>
    <row r="583" spans="1:20" ht="14.25" customHeight="1">
      <c r="A583" s="2" t="s">
        <v>33377</v>
      </c>
      <c r="B583" s="2" t="s">
        <v>3760</v>
      </c>
      <c r="C583" s="2" t="s">
        <v>33378</v>
      </c>
      <c r="D583" s="2" t="s">
        <v>136</v>
      </c>
      <c r="E583" s="2" t="s">
        <v>96</v>
      </c>
      <c r="F583" s="2" t="s">
        <v>24623</v>
      </c>
      <c r="G583" s="2" t="s">
        <v>2046</v>
      </c>
      <c r="H583" s="2" t="s">
        <v>33379</v>
      </c>
      <c r="I583" s="2"/>
      <c r="J583" s="2"/>
      <c r="K583" s="2"/>
      <c r="L583" s="2"/>
      <c r="M583" s="2" t="s">
        <v>1566</v>
      </c>
      <c r="N583" s="2" t="s">
        <v>2058</v>
      </c>
      <c r="O583" s="2" t="s">
        <v>2153</v>
      </c>
      <c r="P583" s="2" t="s">
        <v>33380</v>
      </c>
      <c r="Q583" s="2" t="s">
        <v>18419</v>
      </c>
      <c r="R583" s="2" t="s">
        <v>2052</v>
      </c>
      <c r="S583" s="2"/>
      <c r="T583" s="2" t="s">
        <v>135</v>
      </c>
    </row>
    <row r="584" spans="1:20" ht="14.25" customHeight="1">
      <c r="A584" s="2" t="s">
        <v>33381</v>
      </c>
      <c r="B584" s="2" t="s">
        <v>3760</v>
      </c>
      <c r="C584" s="2" t="s">
        <v>33382</v>
      </c>
      <c r="D584" s="2" t="s">
        <v>146</v>
      </c>
      <c r="E584" s="2" t="s">
        <v>96</v>
      </c>
      <c r="F584" s="2" t="s">
        <v>33383</v>
      </c>
      <c r="G584" s="2" t="s">
        <v>2046</v>
      </c>
      <c r="H584" s="2" t="s">
        <v>33384</v>
      </c>
      <c r="I584" s="2"/>
      <c r="J584" s="2"/>
      <c r="K584" s="2"/>
      <c r="L584" s="2"/>
      <c r="M584" s="2" t="s">
        <v>1566</v>
      </c>
      <c r="N584" s="2" t="s">
        <v>2058</v>
      </c>
      <c r="O584" s="2" t="s">
        <v>2059</v>
      </c>
      <c r="P584" s="2" t="s">
        <v>20535</v>
      </c>
      <c r="Q584" s="2" t="s">
        <v>18419</v>
      </c>
      <c r="R584" s="2" t="s">
        <v>2052</v>
      </c>
      <c r="S584" s="2"/>
      <c r="T584" s="2" t="s">
        <v>145</v>
      </c>
    </row>
    <row r="585" spans="1:20" ht="14.25" customHeight="1">
      <c r="A585" s="2" t="s">
        <v>33385</v>
      </c>
      <c r="B585" s="2" t="s">
        <v>3715</v>
      </c>
      <c r="C585" s="2" t="s">
        <v>33386</v>
      </c>
      <c r="D585" s="2" t="s">
        <v>401</v>
      </c>
      <c r="E585" s="2" t="s">
        <v>264</v>
      </c>
      <c r="F585" s="2" t="s">
        <v>2824</v>
      </c>
      <c r="G585" s="2" t="s">
        <v>2046</v>
      </c>
      <c r="H585" s="2" t="s">
        <v>33387</v>
      </c>
      <c r="I585" s="2" t="s">
        <v>33388</v>
      </c>
      <c r="J585" s="2" t="s">
        <v>33389</v>
      </c>
      <c r="K585" s="2"/>
      <c r="L585" s="2"/>
      <c r="M585" s="2" t="s">
        <v>60</v>
      </c>
      <c r="N585" s="2" t="s">
        <v>2058</v>
      </c>
      <c r="O585" s="2" t="s">
        <v>2316</v>
      </c>
      <c r="P585" s="2" t="s">
        <v>2631</v>
      </c>
      <c r="Q585" s="2" t="s">
        <v>18419</v>
      </c>
      <c r="R585" s="2"/>
      <c r="S585" s="2"/>
      <c r="T585" s="2" t="s">
        <v>400</v>
      </c>
    </row>
    <row r="586" spans="1:20" ht="14.25" customHeight="1">
      <c r="A586" s="2" t="s">
        <v>33390</v>
      </c>
      <c r="B586" s="2" t="s">
        <v>3735</v>
      </c>
      <c r="C586" s="2" t="s">
        <v>4000</v>
      </c>
      <c r="D586" s="2" t="s">
        <v>104</v>
      </c>
      <c r="E586" s="2" t="s">
        <v>96</v>
      </c>
      <c r="F586" s="2" t="s">
        <v>33391</v>
      </c>
      <c r="G586" s="2" t="s">
        <v>2046</v>
      </c>
      <c r="H586" s="2" t="s">
        <v>33392</v>
      </c>
      <c r="I586" s="2"/>
      <c r="J586" s="2"/>
      <c r="K586" s="2"/>
      <c r="L586" s="2"/>
      <c r="M586" s="2" t="s">
        <v>1566</v>
      </c>
      <c r="N586" s="2" t="s">
        <v>2058</v>
      </c>
      <c r="O586" s="2" t="s">
        <v>2078</v>
      </c>
      <c r="P586" s="2" t="s">
        <v>3055</v>
      </c>
      <c r="Q586" s="2" t="s">
        <v>18419</v>
      </c>
      <c r="R586" s="2" t="s">
        <v>2067</v>
      </c>
      <c r="S586" s="2"/>
      <c r="T586" s="2" t="s">
        <v>103</v>
      </c>
    </row>
    <row r="587" spans="1:20" ht="14.25" customHeight="1">
      <c r="A587" s="2" t="s">
        <v>33393</v>
      </c>
      <c r="B587" s="2" t="s">
        <v>3735</v>
      </c>
      <c r="C587" s="2" t="s">
        <v>26367</v>
      </c>
      <c r="D587" s="2" t="s">
        <v>120</v>
      </c>
      <c r="E587" s="2" t="s">
        <v>96</v>
      </c>
      <c r="F587" s="2" t="s">
        <v>23314</v>
      </c>
      <c r="G587" s="2" t="s">
        <v>2046</v>
      </c>
      <c r="H587" s="2" t="s">
        <v>33394</v>
      </c>
      <c r="I587" s="2"/>
      <c r="J587" s="2"/>
      <c r="K587" s="2"/>
      <c r="L587" s="2"/>
      <c r="M587" s="2" t="s">
        <v>1566</v>
      </c>
      <c r="N587" s="2" t="s">
        <v>2058</v>
      </c>
      <c r="O587" s="2" t="s">
        <v>2153</v>
      </c>
      <c r="P587" s="2" t="s">
        <v>19455</v>
      </c>
      <c r="Q587" s="2" t="s">
        <v>18419</v>
      </c>
      <c r="R587" s="2" t="s">
        <v>2052</v>
      </c>
      <c r="S587" s="2"/>
      <c r="T587" s="2" t="s">
        <v>119</v>
      </c>
    </row>
    <row r="588" spans="1:20" ht="14.25" customHeight="1">
      <c r="A588" s="2" t="s">
        <v>33395</v>
      </c>
      <c r="B588" s="2" t="s">
        <v>33396</v>
      </c>
      <c r="C588" s="2" t="s">
        <v>33397</v>
      </c>
      <c r="D588" s="2" t="s">
        <v>136</v>
      </c>
      <c r="E588" s="2" t="s">
        <v>96</v>
      </c>
      <c r="F588" s="2" t="s">
        <v>33398</v>
      </c>
      <c r="G588" s="2" t="s">
        <v>2046</v>
      </c>
      <c r="H588" s="2" t="s">
        <v>33399</v>
      </c>
      <c r="I588" s="2"/>
      <c r="J588" s="2"/>
      <c r="K588" s="2"/>
      <c r="L588" s="2"/>
      <c r="M588" s="2" t="s">
        <v>1566</v>
      </c>
      <c r="N588" s="2" t="s">
        <v>2058</v>
      </c>
      <c r="O588" s="2" t="s">
        <v>2120</v>
      </c>
      <c r="P588" s="2" t="s">
        <v>3055</v>
      </c>
      <c r="Q588" s="2" t="s">
        <v>18419</v>
      </c>
      <c r="R588" s="2" t="s">
        <v>2052</v>
      </c>
      <c r="S588" s="2"/>
      <c r="T588" s="2" t="s">
        <v>135</v>
      </c>
    </row>
    <row r="589" spans="1:20" ht="14.25" customHeight="1">
      <c r="A589" s="2" t="s">
        <v>33400</v>
      </c>
      <c r="B589" s="2" t="s">
        <v>33401</v>
      </c>
      <c r="C589" s="2" t="s">
        <v>33402</v>
      </c>
      <c r="D589" s="2" t="s">
        <v>102</v>
      </c>
      <c r="E589" s="2" t="s">
        <v>96</v>
      </c>
      <c r="F589" s="2" t="s">
        <v>33403</v>
      </c>
      <c r="G589" s="2" t="s">
        <v>2046</v>
      </c>
      <c r="H589" s="2" t="s">
        <v>33404</v>
      </c>
      <c r="I589" s="2"/>
      <c r="J589" s="2"/>
      <c r="K589" s="2"/>
      <c r="L589" s="2"/>
      <c r="M589" s="2" t="s">
        <v>1566</v>
      </c>
      <c r="N589" s="2" t="s">
        <v>2058</v>
      </c>
      <c r="O589" s="2" t="s">
        <v>2059</v>
      </c>
      <c r="P589" s="2" t="s">
        <v>19455</v>
      </c>
      <c r="Q589" s="2" t="s">
        <v>18419</v>
      </c>
      <c r="R589" s="2" t="s">
        <v>2067</v>
      </c>
      <c r="S589" s="2"/>
      <c r="T589" s="2" t="s">
        <v>101</v>
      </c>
    </row>
    <row r="590" spans="1:20" ht="14.25" customHeight="1">
      <c r="A590" s="2" t="s">
        <v>33405</v>
      </c>
      <c r="B590" s="2" t="s">
        <v>3715</v>
      </c>
      <c r="C590" s="2" t="s">
        <v>2810</v>
      </c>
      <c r="D590" s="2" t="s">
        <v>220</v>
      </c>
      <c r="E590" s="2" t="s">
        <v>96</v>
      </c>
      <c r="F590" s="2" t="s">
        <v>4083</v>
      </c>
      <c r="G590" s="2" t="s">
        <v>2046</v>
      </c>
      <c r="H590" s="2" t="s">
        <v>33406</v>
      </c>
      <c r="I590" s="2"/>
      <c r="J590" s="2" t="s">
        <v>33407</v>
      </c>
      <c r="K590" s="2" t="s">
        <v>32034</v>
      </c>
      <c r="L590" s="2"/>
      <c r="M590" s="2" t="s">
        <v>1566</v>
      </c>
      <c r="N590" s="2" t="s">
        <v>2058</v>
      </c>
      <c r="O590" s="2" t="s">
        <v>2153</v>
      </c>
      <c r="P590" s="2" t="s">
        <v>32224</v>
      </c>
      <c r="Q590" s="2" t="s">
        <v>18419</v>
      </c>
      <c r="R590" s="2" t="s">
        <v>2052</v>
      </c>
      <c r="S590" s="2"/>
      <c r="T590" s="2" t="s">
        <v>219</v>
      </c>
    </row>
    <row r="591" spans="1:20" ht="14.25" customHeight="1">
      <c r="A591" s="2" t="s">
        <v>33408</v>
      </c>
      <c r="B591" s="2" t="s">
        <v>3701</v>
      </c>
      <c r="C591" s="2" t="s">
        <v>33409</v>
      </c>
      <c r="D591" s="2" t="s">
        <v>120</v>
      </c>
      <c r="E591" s="2" t="s">
        <v>96</v>
      </c>
      <c r="F591" s="2" t="s">
        <v>4810</v>
      </c>
      <c r="G591" s="2" t="s">
        <v>2046</v>
      </c>
      <c r="H591" s="2" t="s">
        <v>33410</v>
      </c>
      <c r="I591" s="2"/>
      <c r="J591" s="2"/>
      <c r="K591" s="2"/>
      <c r="L591" s="2" t="s">
        <v>31664</v>
      </c>
      <c r="M591" s="2" t="s">
        <v>1566</v>
      </c>
      <c r="N591" s="2" t="s">
        <v>2058</v>
      </c>
      <c r="O591" s="2" t="s">
        <v>2153</v>
      </c>
      <c r="P591" s="2" t="s">
        <v>4902</v>
      </c>
      <c r="Q591" s="2" t="s">
        <v>18419</v>
      </c>
      <c r="R591" s="2" t="s">
        <v>2052</v>
      </c>
      <c r="S591" s="2"/>
      <c r="T591" s="2" t="s">
        <v>119</v>
      </c>
    </row>
    <row r="592" spans="1:20" ht="14.25" customHeight="1">
      <c r="A592" s="2" t="s">
        <v>33411</v>
      </c>
      <c r="B592" s="2" t="s">
        <v>3701</v>
      </c>
      <c r="C592" s="2" t="s">
        <v>26743</v>
      </c>
      <c r="D592" s="2" t="s">
        <v>110</v>
      </c>
      <c r="E592" s="2" t="s">
        <v>96</v>
      </c>
      <c r="F592" s="2" t="s">
        <v>33412</v>
      </c>
      <c r="G592" s="2" t="s">
        <v>2046</v>
      </c>
      <c r="H592" s="2" t="s">
        <v>33413</v>
      </c>
      <c r="I592" s="2" t="s">
        <v>33414</v>
      </c>
      <c r="J592" s="2"/>
      <c r="K592" s="2"/>
      <c r="L592" s="2" t="s">
        <v>15881</v>
      </c>
      <c r="M592" s="2" t="s">
        <v>1566</v>
      </c>
      <c r="N592" s="2" t="s">
        <v>2058</v>
      </c>
      <c r="O592" s="2" t="s">
        <v>2132</v>
      </c>
      <c r="P592" s="2" t="s">
        <v>33415</v>
      </c>
      <c r="Q592" s="2" t="s">
        <v>18419</v>
      </c>
      <c r="R592" s="2" t="s">
        <v>2067</v>
      </c>
      <c r="S592" s="2"/>
      <c r="T592" s="2" t="s">
        <v>109</v>
      </c>
    </row>
    <row r="593" spans="1:20" ht="14.25" customHeight="1">
      <c r="A593" s="2" t="s">
        <v>33416</v>
      </c>
      <c r="B593" s="2" t="s">
        <v>3701</v>
      </c>
      <c r="C593" s="2" t="s">
        <v>33417</v>
      </c>
      <c r="D593" s="2" t="s">
        <v>110</v>
      </c>
      <c r="E593" s="2" t="s">
        <v>96</v>
      </c>
      <c r="F593" s="2" t="s">
        <v>33418</v>
      </c>
      <c r="G593" s="2" t="s">
        <v>2046</v>
      </c>
      <c r="H593" s="2" t="s">
        <v>33419</v>
      </c>
      <c r="I593" s="2" t="s">
        <v>33192</v>
      </c>
      <c r="J593" s="2"/>
      <c r="K593" s="2"/>
      <c r="L593" s="2" t="s">
        <v>31664</v>
      </c>
      <c r="M593" s="2" t="s">
        <v>1566</v>
      </c>
      <c r="N593" s="2" t="s">
        <v>2048</v>
      </c>
      <c r="O593" s="2" t="s">
        <v>2179</v>
      </c>
      <c r="P593" s="2" t="s">
        <v>3465</v>
      </c>
      <c r="Q593" s="2" t="s">
        <v>18419</v>
      </c>
      <c r="R593" s="2" t="s">
        <v>2052</v>
      </c>
      <c r="S593" s="2"/>
      <c r="T593" s="2" t="s">
        <v>109</v>
      </c>
    </row>
    <row r="594" spans="1:20" ht="14.25" customHeight="1">
      <c r="A594" s="2" t="s">
        <v>33420</v>
      </c>
      <c r="B594" s="2" t="s">
        <v>33421</v>
      </c>
      <c r="C594" s="2" t="s">
        <v>33421</v>
      </c>
      <c r="D594" s="2" t="s">
        <v>178</v>
      </c>
      <c r="E594" s="2" t="s">
        <v>96</v>
      </c>
      <c r="F594" s="2" t="s">
        <v>33422</v>
      </c>
      <c r="G594" s="2" t="s">
        <v>2046</v>
      </c>
      <c r="H594" s="2" t="s">
        <v>33423</v>
      </c>
      <c r="I594" s="2"/>
      <c r="J594" s="2"/>
      <c r="K594" s="2"/>
      <c r="L594" s="2"/>
      <c r="M594" s="2" t="s">
        <v>1566</v>
      </c>
      <c r="N594" s="2" t="s">
        <v>2058</v>
      </c>
      <c r="O594" s="2" t="s">
        <v>2093</v>
      </c>
      <c r="P594" s="2" t="s">
        <v>19455</v>
      </c>
      <c r="Q594" s="2" t="s">
        <v>18419</v>
      </c>
      <c r="R594" s="2" t="s">
        <v>2067</v>
      </c>
      <c r="S594" s="2"/>
      <c r="T594" s="2" t="s">
        <v>177</v>
      </c>
    </row>
    <row r="595" spans="1:20" ht="14.25" customHeight="1">
      <c r="A595" s="2" t="s">
        <v>33424</v>
      </c>
      <c r="B595" s="2" t="s">
        <v>10065</v>
      </c>
      <c r="C595" s="2" t="s">
        <v>27410</v>
      </c>
      <c r="D595" s="2" t="s">
        <v>33425</v>
      </c>
      <c r="E595" s="2" t="s">
        <v>264</v>
      </c>
      <c r="F595" s="2" t="s">
        <v>2322</v>
      </c>
      <c r="G595" s="2" t="s">
        <v>2404</v>
      </c>
      <c r="H595" s="2" t="s">
        <v>33426</v>
      </c>
      <c r="I595" s="2"/>
      <c r="J595" s="2"/>
      <c r="K595" s="2"/>
      <c r="L595" s="2"/>
      <c r="M595" s="2" t="s">
        <v>59</v>
      </c>
      <c r="N595" s="2" t="s">
        <v>2058</v>
      </c>
      <c r="O595" s="2" t="s">
        <v>2322</v>
      </c>
      <c r="P595" s="2" t="s">
        <v>3230</v>
      </c>
      <c r="Q595" s="2" t="s">
        <v>18419</v>
      </c>
      <c r="R595" s="2"/>
      <c r="S595" s="2"/>
      <c r="T595" s="2" t="s">
        <v>33427</v>
      </c>
    </row>
    <row r="596" spans="1:20" ht="14.25" customHeight="1">
      <c r="A596" s="2" t="s">
        <v>33428</v>
      </c>
      <c r="B596" s="2" t="s">
        <v>5705</v>
      </c>
      <c r="C596" s="2" t="s">
        <v>18996</v>
      </c>
      <c r="D596" s="2" t="s">
        <v>365</v>
      </c>
      <c r="E596" s="2" t="s">
        <v>96</v>
      </c>
      <c r="F596" s="2" t="s">
        <v>33429</v>
      </c>
      <c r="G596" s="2" t="s">
        <v>2046</v>
      </c>
      <c r="H596" s="2" t="s">
        <v>33430</v>
      </c>
      <c r="I596" s="2"/>
      <c r="J596" s="2"/>
      <c r="K596" s="2"/>
      <c r="L596" s="2"/>
      <c r="M596" s="2" t="s">
        <v>1566</v>
      </c>
      <c r="N596" s="2" t="s">
        <v>2058</v>
      </c>
      <c r="O596" s="2" t="s">
        <v>2078</v>
      </c>
      <c r="P596" s="2" t="s">
        <v>22205</v>
      </c>
      <c r="Q596" s="2" t="s">
        <v>18419</v>
      </c>
      <c r="R596" s="2" t="s">
        <v>2067</v>
      </c>
      <c r="S596" s="2"/>
      <c r="T596" s="2" t="s">
        <v>364</v>
      </c>
    </row>
    <row r="597" spans="1:20" ht="14.25" customHeight="1">
      <c r="A597" s="2" t="s">
        <v>33431</v>
      </c>
      <c r="B597" s="2" t="s">
        <v>33432</v>
      </c>
      <c r="C597" s="2" t="s">
        <v>20404</v>
      </c>
      <c r="D597" s="2" t="s">
        <v>142</v>
      </c>
      <c r="E597" s="2" t="s">
        <v>96</v>
      </c>
      <c r="F597" s="2" t="s">
        <v>22255</v>
      </c>
      <c r="G597" s="2" t="s">
        <v>2046</v>
      </c>
      <c r="H597" s="2" t="s">
        <v>33433</v>
      </c>
      <c r="I597" s="2"/>
      <c r="J597" s="2"/>
      <c r="K597" s="2"/>
      <c r="L597" s="2"/>
      <c r="M597" s="2" t="s">
        <v>1566</v>
      </c>
      <c r="N597" s="2" t="s">
        <v>2058</v>
      </c>
      <c r="O597" s="2" t="s">
        <v>2153</v>
      </c>
      <c r="P597" s="2" t="s">
        <v>31362</v>
      </c>
      <c r="Q597" s="2" t="s">
        <v>18419</v>
      </c>
      <c r="R597" s="2" t="s">
        <v>2052</v>
      </c>
      <c r="S597" s="2"/>
      <c r="T597" s="2" t="s">
        <v>141</v>
      </c>
    </row>
    <row r="598" spans="1:20" ht="14.25" customHeight="1">
      <c r="A598" s="2" t="s">
        <v>33434</v>
      </c>
      <c r="B598" s="2" t="s">
        <v>5709</v>
      </c>
      <c r="C598" s="2" t="s">
        <v>7112</v>
      </c>
      <c r="D598" s="2" t="s">
        <v>176</v>
      </c>
      <c r="E598" s="2" t="s">
        <v>96</v>
      </c>
      <c r="F598" s="2" t="s">
        <v>33435</v>
      </c>
      <c r="G598" s="2" t="s">
        <v>2046</v>
      </c>
      <c r="H598" s="2" t="s">
        <v>33436</v>
      </c>
      <c r="I598" s="2"/>
      <c r="J598" s="2"/>
      <c r="K598" s="2"/>
      <c r="L598" s="2"/>
      <c r="M598" s="2" t="s">
        <v>1566</v>
      </c>
      <c r="N598" s="2" t="s">
        <v>2048</v>
      </c>
      <c r="O598" s="2" t="s">
        <v>2179</v>
      </c>
      <c r="P598" s="2" t="s">
        <v>31526</v>
      </c>
      <c r="Q598" s="2" t="s">
        <v>18419</v>
      </c>
      <c r="R598" s="2" t="s">
        <v>2052</v>
      </c>
      <c r="S598" s="2"/>
      <c r="T598" s="2" t="s">
        <v>175</v>
      </c>
    </row>
    <row r="599" spans="1:20" ht="14.25" customHeight="1">
      <c r="A599" s="2" t="s">
        <v>33437</v>
      </c>
      <c r="B599" s="2" t="s">
        <v>33438</v>
      </c>
      <c r="C599" s="2" t="s">
        <v>33439</v>
      </c>
      <c r="D599" s="2" t="s">
        <v>336</v>
      </c>
      <c r="E599" s="2" t="s">
        <v>96</v>
      </c>
      <c r="F599" s="2" t="s">
        <v>33440</v>
      </c>
      <c r="G599" s="2" t="s">
        <v>2046</v>
      </c>
      <c r="H599" s="2" t="s">
        <v>33441</v>
      </c>
      <c r="I599" s="2" t="s">
        <v>33442</v>
      </c>
      <c r="J599" s="2" t="s">
        <v>33443</v>
      </c>
      <c r="K599" s="2"/>
      <c r="L599" s="2"/>
      <c r="M599" s="2" t="s">
        <v>60</v>
      </c>
      <c r="N599" s="2" t="s">
        <v>2058</v>
      </c>
      <c r="O599" s="2" t="s">
        <v>2186</v>
      </c>
      <c r="P599" s="2" t="s">
        <v>2505</v>
      </c>
      <c r="Q599" s="2" t="s">
        <v>18419</v>
      </c>
      <c r="R599" s="2" t="s">
        <v>2067</v>
      </c>
      <c r="S599" s="2"/>
      <c r="T599" s="2" t="s">
        <v>335</v>
      </c>
    </row>
    <row r="600" spans="1:20" ht="14.25" customHeight="1">
      <c r="A600" s="2" t="s">
        <v>33444</v>
      </c>
      <c r="B600" s="2" t="s">
        <v>3651</v>
      </c>
      <c r="C600" s="2" t="s">
        <v>33445</v>
      </c>
      <c r="D600" s="2" t="s">
        <v>208</v>
      </c>
      <c r="E600" s="2" t="s">
        <v>96</v>
      </c>
      <c r="F600" s="2" t="s">
        <v>3656</v>
      </c>
      <c r="G600" s="2" t="s">
        <v>2046</v>
      </c>
      <c r="H600" s="2" t="s">
        <v>33446</v>
      </c>
      <c r="I600" s="2"/>
      <c r="J600" s="2"/>
      <c r="K600" s="2"/>
      <c r="L600" s="2"/>
      <c r="M600" s="2" t="s">
        <v>1566</v>
      </c>
      <c r="N600" s="2" t="s">
        <v>2058</v>
      </c>
      <c r="O600" s="2" t="s">
        <v>2153</v>
      </c>
      <c r="P600" s="2" t="s">
        <v>4902</v>
      </c>
      <c r="Q600" s="2" t="s">
        <v>18419</v>
      </c>
      <c r="R600" s="2" t="s">
        <v>2052</v>
      </c>
      <c r="S600" s="2"/>
      <c r="T600" s="2" t="s">
        <v>207</v>
      </c>
    </row>
    <row r="601" spans="1:20" ht="14.25" customHeight="1">
      <c r="A601" s="2" t="s">
        <v>33447</v>
      </c>
      <c r="B601" s="2" t="s">
        <v>3651</v>
      </c>
      <c r="C601" s="2" t="s">
        <v>33448</v>
      </c>
      <c r="D601" s="2" t="s">
        <v>146</v>
      </c>
      <c r="E601" s="2" t="s">
        <v>96</v>
      </c>
      <c r="F601" s="2" t="s">
        <v>33449</v>
      </c>
      <c r="G601" s="2" t="s">
        <v>2046</v>
      </c>
      <c r="H601" s="2" t="s">
        <v>33450</v>
      </c>
      <c r="I601" s="2"/>
      <c r="J601" s="2" t="s">
        <v>33221</v>
      </c>
      <c r="K601" s="2"/>
      <c r="L601" s="2"/>
      <c r="M601" s="2" t="s">
        <v>1566</v>
      </c>
      <c r="N601" s="2" t="s">
        <v>2048</v>
      </c>
      <c r="O601" s="2" t="s">
        <v>2179</v>
      </c>
      <c r="P601" s="2" t="s">
        <v>20535</v>
      </c>
      <c r="Q601" s="2" t="s">
        <v>18419</v>
      </c>
      <c r="R601" s="2" t="s">
        <v>2052</v>
      </c>
      <c r="S601" s="2"/>
      <c r="T601" s="2" t="s">
        <v>145</v>
      </c>
    </row>
    <row r="602" spans="1:20" ht="14.25" customHeight="1">
      <c r="A602" s="2" t="s">
        <v>33451</v>
      </c>
      <c r="B602" s="2" t="s">
        <v>3651</v>
      </c>
      <c r="C602" s="2" t="s">
        <v>18211</v>
      </c>
      <c r="D602" s="2" t="s">
        <v>120</v>
      </c>
      <c r="E602" s="2" t="s">
        <v>96</v>
      </c>
      <c r="F602" s="2" t="s">
        <v>33452</v>
      </c>
      <c r="G602" s="2" t="s">
        <v>2046</v>
      </c>
      <c r="H602" s="2" t="s">
        <v>33453</v>
      </c>
      <c r="I602" s="2"/>
      <c r="J602" s="2"/>
      <c r="K602" s="2"/>
      <c r="L602" s="2"/>
      <c r="M602" s="2" t="s">
        <v>1566</v>
      </c>
      <c r="N602" s="2" t="s">
        <v>2058</v>
      </c>
      <c r="O602" s="2" t="s">
        <v>2145</v>
      </c>
      <c r="P602" s="2" t="s">
        <v>4902</v>
      </c>
      <c r="Q602" s="2" t="s">
        <v>18419</v>
      </c>
      <c r="R602" s="2" t="s">
        <v>2052</v>
      </c>
      <c r="S602" s="2"/>
      <c r="T602" s="2" t="s">
        <v>119</v>
      </c>
    </row>
    <row r="603" spans="1:20" ht="14.25" customHeight="1">
      <c r="A603" s="2" t="s">
        <v>33454</v>
      </c>
      <c r="B603" s="2" t="s">
        <v>3651</v>
      </c>
      <c r="C603" s="2" t="s">
        <v>33455</v>
      </c>
      <c r="D603" s="2" t="s">
        <v>210</v>
      </c>
      <c r="E603" s="2" t="s">
        <v>96</v>
      </c>
      <c r="F603" s="2" t="s">
        <v>3606</v>
      </c>
      <c r="G603" s="2" t="s">
        <v>2046</v>
      </c>
      <c r="H603" s="2" t="s">
        <v>33456</v>
      </c>
      <c r="I603" s="2"/>
      <c r="J603" s="2"/>
      <c r="K603" s="2" t="s">
        <v>22585</v>
      </c>
      <c r="L603" s="2"/>
      <c r="M603" s="2" t="s">
        <v>1566</v>
      </c>
      <c r="N603" s="2" t="s">
        <v>2058</v>
      </c>
      <c r="O603" s="2" t="s">
        <v>2145</v>
      </c>
      <c r="P603" s="2" t="s">
        <v>22586</v>
      </c>
      <c r="Q603" s="2" t="s">
        <v>18419</v>
      </c>
      <c r="R603" s="2" t="s">
        <v>2052</v>
      </c>
      <c r="S603" s="2"/>
      <c r="T603" s="2" t="s">
        <v>209</v>
      </c>
    </row>
    <row r="604" spans="1:20" ht="14.25" customHeight="1">
      <c r="A604" s="2" t="s">
        <v>33457</v>
      </c>
      <c r="B604" s="2" t="s">
        <v>3651</v>
      </c>
      <c r="C604" s="2" t="s">
        <v>3518</v>
      </c>
      <c r="D604" s="2" t="s">
        <v>102</v>
      </c>
      <c r="E604" s="2" t="s">
        <v>96</v>
      </c>
      <c r="F604" s="2" t="s">
        <v>4530</v>
      </c>
      <c r="G604" s="2" t="s">
        <v>2046</v>
      </c>
      <c r="H604" s="2" t="s">
        <v>33458</v>
      </c>
      <c r="I604" s="2"/>
      <c r="J604" s="2"/>
      <c r="K604" s="2"/>
      <c r="L604" s="2"/>
      <c r="M604" s="2" t="s">
        <v>1566</v>
      </c>
      <c r="N604" s="2" t="s">
        <v>2058</v>
      </c>
      <c r="O604" s="2" t="s">
        <v>2153</v>
      </c>
      <c r="P604" s="2" t="s">
        <v>19455</v>
      </c>
      <c r="Q604" s="2" t="s">
        <v>18419</v>
      </c>
      <c r="R604" s="2" t="s">
        <v>2052</v>
      </c>
      <c r="S604" s="2"/>
      <c r="T604" s="2" t="s">
        <v>101</v>
      </c>
    </row>
    <row r="605" spans="1:20" ht="14.25" customHeight="1">
      <c r="A605" s="2" t="s">
        <v>33459</v>
      </c>
      <c r="B605" s="2" t="s">
        <v>3651</v>
      </c>
      <c r="C605" s="2" t="s">
        <v>33460</v>
      </c>
      <c r="D605" s="2" t="s">
        <v>110</v>
      </c>
      <c r="E605" s="2" t="s">
        <v>96</v>
      </c>
      <c r="F605" s="2" t="s">
        <v>33461</v>
      </c>
      <c r="G605" s="2" t="s">
        <v>2046</v>
      </c>
      <c r="H605" s="2" t="s">
        <v>33462</v>
      </c>
      <c r="I605" s="2"/>
      <c r="J605" s="2"/>
      <c r="K605" s="2"/>
      <c r="L605" s="2"/>
      <c r="M605" s="2" t="s">
        <v>1566</v>
      </c>
      <c r="N605" s="2" t="s">
        <v>2058</v>
      </c>
      <c r="O605" s="2" t="s">
        <v>2153</v>
      </c>
      <c r="P605" s="2" t="s">
        <v>2562</v>
      </c>
      <c r="Q605" s="2" t="s">
        <v>18419</v>
      </c>
      <c r="R605" s="2" t="s">
        <v>2052</v>
      </c>
      <c r="S605" s="2"/>
      <c r="T605" s="2" t="s">
        <v>109</v>
      </c>
    </row>
    <row r="606" spans="1:20" ht="14.25" customHeight="1">
      <c r="A606" s="2" t="s">
        <v>33463</v>
      </c>
      <c r="B606" s="2" t="s">
        <v>3651</v>
      </c>
      <c r="C606" s="2" t="s">
        <v>21286</v>
      </c>
      <c r="D606" s="2" t="s">
        <v>110</v>
      </c>
      <c r="E606" s="2" t="s">
        <v>96</v>
      </c>
      <c r="F606" s="2" t="s">
        <v>24443</v>
      </c>
      <c r="G606" s="2" t="s">
        <v>2046</v>
      </c>
      <c r="H606" s="2" t="s">
        <v>33464</v>
      </c>
      <c r="I606" s="2"/>
      <c r="J606" s="2"/>
      <c r="K606" s="2"/>
      <c r="L606" s="2"/>
      <c r="M606" s="2" t="s">
        <v>1566</v>
      </c>
      <c r="N606" s="2" t="s">
        <v>2058</v>
      </c>
      <c r="O606" s="2" t="s">
        <v>2153</v>
      </c>
      <c r="P606" s="2" t="s">
        <v>3363</v>
      </c>
      <c r="Q606" s="2" t="s">
        <v>18419</v>
      </c>
      <c r="R606" s="2" t="s">
        <v>2052</v>
      </c>
      <c r="S606" s="2"/>
      <c r="T606" s="2" t="s">
        <v>109</v>
      </c>
    </row>
    <row r="607" spans="1:20" ht="14.25" customHeight="1">
      <c r="A607" s="2" t="s">
        <v>33465</v>
      </c>
      <c r="B607" s="2" t="s">
        <v>3651</v>
      </c>
      <c r="C607" s="2" t="s">
        <v>3779</v>
      </c>
      <c r="D607" s="2" t="s">
        <v>174</v>
      </c>
      <c r="E607" s="2" t="s">
        <v>96</v>
      </c>
      <c r="F607" s="2" t="s">
        <v>33466</v>
      </c>
      <c r="G607" s="2" t="s">
        <v>2046</v>
      </c>
      <c r="H607" s="2" t="s">
        <v>33467</v>
      </c>
      <c r="I607" s="2" t="s">
        <v>21719</v>
      </c>
      <c r="J607" s="2" t="s">
        <v>21720</v>
      </c>
      <c r="K607" s="2"/>
      <c r="L607" s="2"/>
      <c r="M607" s="2" t="s">
        <v>1566</v>
      </c>
      <c r="N607" s="2" t="s">
        <v>2048</v>
      </c>
      <c r="O607" s="2" t="s">
        <v>2179</v>
      </c>
      <c r="P607" s="2" t="s">
        <v>31362</v>
      </c>
      <c r="Q607" s="2" t="s">
        <v>18419</v>
      </c>
      <c r="R607" s="2" t="s">
        <v>2052</v>
      </c>
      <c r="S607" s="2"/>
      <c r="T607" s="2" t="s">
        <v>173</v>
      </c>
    </row>
    <row r="608" spans="1:20" ht="14.25" customHeight="1">
      <c r="A608" s="2" t="s">
        <v>33468</v>
      </c>
      <c r="B608" s="2" t="s">
        <v>6715</v>
      </c>
      <c r="C608" s="2" t="s">
        <v>33469</v>
      </c>
      <c r="D608" s="2" t="s">
        <v>120</v>
      </c>
      <c r="E608" s="2" t="s">
        <v>96</v>
      </c>
      <c r="F608" s="2" t="s">
        <v>33470</v>
      </c>
      <c r="G608" s="2" t="s">
        <v>2046</v>
      </c>
      <c r="H608" s="2" t="s">
        <v>33471</v>
      </c>
      <c r="I608" s="2"/>
      <c r="J608" s="2"/>
      <c r="K608" s="2"/>
      <c r="L608" s="2"/>
      <c r="M608" s="2" t="s">
        <v>1566</v>
      </c>
      <c r="N608" s="2" t="s">
        <v>2048</v>
      </c>
      <c r="O608" s="2" t="s">
        <v>2199</v>
      </c>
      <c r="P608" s="2" t="s">
        <v>3061</v>
      </c>
      <c r="Q608" s="2" t="s">
        <v>18419</v>
      </c>
      <c r="R608" s="2" t="s">
        <v>2052</v>
      </c>
      <c r="S608" s="2"/>
      <c r="T608" s="2" t="s">
        <v>119</v>
      </c>
    </row>
    <row r="609" spans="1:20" ht="14.25" customHeight="1">
      <c r="A609" s="2" t="s">
        <v>33472</v>
      </c>
      <c r="B609" s="2" t="s">
        <v>3646</v>
      </c>
      <c r="C609" s="2" t="s">
        <v>2564</v>
      </c>
      <c r="D609" s="2" t="s">
        <v>164</v>
      </c>
      <c r="E609" s="2" t="s">
        <v>96</v>
      </c>
      <c r="F609" s="2" t="s">
        <v>29842</v>
      </c>
      <c r="G609" s="2" t="s">
        <v>2046</v>
      </c>
      <c r="H609" s="2" t="s">
        <v>33473</v>
      </c>
      <c r="I609" s="2" t="s">
        <v>33474</v>
      </c>
      <c r="J609" s="2"/>
      <c r="K609" s="2"/>
      <c r="L609" s="2" t="s">
        <v>17446</v>
      </c>
      <c r="M609" s="2" t="s">
        <v>60</v>
      </c>
      <c r="N609" s="2" t="s">
        <v>2058</v>
      </c>
      <c r="O609" s="2" t="s">
        <v>2352</v>
      </c>
      <c r="P609" s="2" t="s">
        <v>2505</v>
      </c>
      <c r="Q609" s="2" t="s">
        <v>18419</v>
      </c>
      <c r="R609" s="2" t="s">
        <v>2067</v>
      </c>
      <c r="S609" s="2"/>
      <c r="T609" s="2" t="s">
        <v>163</v>
      </c>
    </row>
    <row r="610" spans="1:20" ht="14.25" customHeight="1">
      <c r="A610" s="2" t="s">
        <v>33475</v>
      </c>
      <c r="B610" s="2" t="s">
        <v>33476</v>
      </c>
      <c r="C610" s="2" t="s">
        <v>6380</v>
      </c>
      <c r="D610" s="2" t="s">
        <v>1456</v>
      </c>
      <c r="E610" s="2" t="s">
        <v>264</v>
      </c>
      <c r="F610" s="2" t="s">
        <v>33477</v>
      </c>
      <c r="G610" s="2" t="s">
        <v>2046</v>
      </c>
      <c r="H610" s="2" t="s">
        <v>33478</v>
      </c>
      <c r="I610" s="2"/>
      <c r="J610" s="2"/>
      <c r="K610" s="2"/>
      <c r="L610" s="2"/>
      <c r="M610" s="2" t="s">
        <v>1566</v>
      </c>
      <c r="N610" s="2" t="s">
        <v>2048</v>
      </c>
      <c r="O610" s="2" t="s">
        <v>2179</v>
      </c>
      <c r="P610" s="2" t="s">
        <v>2108</v>
      </c>
      <c r="Q610" s="2" t="s">
        <v>18419</v>
      </c>
      <c r="R610" s="2" t="s">
        <v>2200</v>
      </c>
      <c r="S610" s="2"/>
      <c r="T610" s="2" t="s">
        <v>1455</v>
      </c>
    </row>
    <row r="611" spans="1:20" ht="14.25" customHeight="1">
      <c r="A611" s="2" t="s">
        <v>33479</v>
      </c>
      <c r="B611" s="2" t="s">
        <v>3640</v>
      </c>
      <c r="C611" s="2" t="s">
        <v>4320</v>
      </c>
      <c r="D611" s="2" t="s">
        <v>110</v>
      </c>
      <c r="E611" s="2" t="s">
        <v>96</v>
      </c>
      <c r="F611" s="2" t="s">
        <v>20150</v>
      </c>
      <c r="G611" s="2" t="s">
        <v>2046</v>
      </c>
      <c r="H611" s="2" t="s">
        <v>33480</v>
      </c>
      <c r="I611" s="2"/>
      <c r="J611" s="2"/>
      <c r="K611" s="2"/>
      <c r="L611" s="2"/>
      <c r="M611" s="2" t="s">
        <v>1566</v>
      </c>
      <c r="N611" s="2" t="s">
        <v>2048</v>
      </c>
      <c r="O611" s="2" t="s">
        <v>5489</v>
      </c>
      <c r="P611" s="2" t="s">
        <v>3363</v>
      </c>
      <c r="Q611" s="2" t="s">
        <v>18419</v>
      </c>
      <c r="R611" s="2" t="s">
        <v>2052</v>
      </c>
      <c r="S611" s="2"/>
      <c r="T611" s="2" t="s">
        <v>109</v>
      </c>
    </row>
    <row r="612" spans="1:20" ht="14.25" customHeight="1">
      <c r="A612" s="2" t="s">
        <v>33481</v>
      </c>
      <c r="B612" s="2" t="s">
        <v>3640</v>
      </c>
      <c r="C612" s="2" t="s">
        <v>13881</v>
      </c>
      <c r="D612" s="2" t="s">
        <v>136</v>
      </c>
      <c r="E612" s="2" t="s">
        <v>96</v>
      </c>
      <c r="F612" s="2" t="s">
        <v>33482</v>
      </c>
      <c r="G612" s="2" t="s">
        <v>2046</v>
      </c>
      <c r="H612" s="2" t="s">
        <v>33483</v>
      </c>
      <c r="I612" s="2"/>
      <c r="J612" s="2"/>
      <c r="K612" s="2"/>
      <c r="L612" s="2"/>
      <c r="M612" s="2" t="s">
        <v>1566</v>
      </c>
      <c r="N612" s="2" t="s">
        <v>2048</v>
      </c>
      <c r="O612" s="2" t="s">
        <v>2179</v>
      </c>
      <c r="P612" s="2" t="s">
        <v>3055</v>
      </c>
      <c r="Q612" s="2" t="s">
        <v>18419</v>
      </c>
      <c r="R612" s="2" t="s">
        <v>2052</v>
      </c>
      <c r="S612" s="2"/>
      <c r="T612" s="2" t="s">
        <v>135</v>
      </c>
    </row>
    <row r="613" spans="1:20" ht="14.25" customHeight="1">
      <c r="A613" s="2" t="s">
        <v>33484</v>
      </c>
      <c r="B613" s="2" t="s">
        <v>33485</v>
      </c>
      <c r="C613" s="2" t="s">
        <v>33486</v>
      </c>
      <c r="D613" s="2" t="s">
        <v>112</v>
      </c>
      <c r="E613" s="2" t="s">
        <v>96</v>
      </c>
      <c r="F613" s="2" t="s">
        <v>33487</v>
      </c>
      <c r="G613" s="2" t="s">
        <v>2046</v>
      </c>
      <c r="H613" s="2" t="s">
        <v>33488</v>
      </c>
      <c r="I613" s="2"/>
      <c r="J613" s="2"/>
      <c r="K613" s="2"/>
      <c r="L613" s="2"/>
      <c r="M613" s="2" t="s">
        <v>1566</v>
      </c>
      <c r="N613" s="2" t="s">
        <v>2058</v>
      </c>
      <c r="O613" s="2" t="s">
        <v>2153</v>
      </c>
      <c r="P613" s="2" t="s">
        <v>2562</v>
      </c>
      <c r="Q613" s="2" t="s">
        <v>18419</v>
      </c>
      <c r="R613" s="2" t="s">
        <v>2052</v>
      </c>
      <c r="S613" s="2"/>
      <c r="T613" s="2" t="s">
        <v>111</v>
      </c>
    </row>
    <row r="614" spans="1:20" ht="14.25" customHeight="1">
      <c r="A614" s="2" t="s">
        <v>33489</v>
      </c>
      <c r="B614" s="2" t="s">
        <v>3634</v>
      </c>
      <c r="C614" s="2" t="s">
        <v>33490</v>
      </c>
      <c r="D614" s="2" t="s">
        <v>116</v>
      </c>
      <c r="E614" s="2" t="s">
        <v>96</v>
      </c>
      <c r="F614" s="2" t="s">
        <v>3656</v>
      </c>
      <c r="G614" s="2" t="s">
        <v>2046</v>
      </c>
      <c r="H614" s="2" t="s">
        <v>33491</v>
      </c>
      <c r="I614" s="2"/>
      <c r="J614" s="2"/>
      <c r="K614" s="2"/>
      <c r="L614" s="2"/>
      <c r="M614" s="2" t="s">
        <v>1566</v>
      </c>
      <c r="N614" s="2" t="s">
        <v>2058</v>
      </c>
      <c r="O614" s="2" t="s">
        <v>2153</v>
      </c>
      <c r="P614" s="2" t="s">
        <v>31526</v>
      </c>
      <c r="Q614" s="2" t="s">
        <v>18419</v>
      </c>
      <c r="R614" s="2" t="s">
        <v>2052</v>
      </c>
      <c r="S614" s="2"/>
      <c r="T614" s="2" t="s">
        <v>115</v>
      </c>
    </row>
    <row r="615" spans="1:20" ht="14.25" customHeight="1">
      <c r="A615" s="2" t="s">
        <v>33492</v>
      </c>
      <c r="B615" s="2" t="s">
        <v>3634</v>
      </c>
      <c r="C615" s="2" t="s">
        <v>25903</v>
      </c>
      <c r="D615" s="2" t="s">
        <v>120</v>
      </c>
      <c r="E615" s="2" t="s">
        <v>96</v>
      </c>
      <c r="F615" s="2" t="s">
        <v>7861</v>
      </c>
      <c r="G615" s="2" t="s">
        <v>2046</v>
      </c>
      <c r="H615" s="2" t="s">
        <v>33493</v>
      </c>
      <c r="I615" s="2"/>
      <c r="J615" s="2"/>
      <c r="K615" s="2"/>
      <c r="L615" s="2"/>
      <c r="M615" s="2" t="s">
        <v>1566</v>
      </c>
      <c r="N615" s="2" t="s">
        <v>2048</v>
      </c>
      <c r="O615" s="2" t="s">
        <v>2179</v>
      </c>
      <c r="P615" s="2" t="s">
        <v>4902</v>
      </c>
      <c r="Q615" s="2" t="s">
        <v>18419</v>
      </c>
      <c r="R615" s="2" t="s">
        <v>2052</v>
      </c>
      <c r="S615" s="2"/>
      <c r="T615" s="2" t="s">
        <v>119</v>
      </c>
    </row>
    <row r="616" spans="1:20" ht="14.25" customHeight="1">
      <c r="A616" s="2" t="s">
        <v>33494</v>
      </c>
      <c r="B616" s="2" t="s">
        <v>3634</v>
      </c>
      <c r="C616" s="2" t="s">
        <v>33495</v>
      </c>
      <c r="D616" s="2" t="s">
        <v>118</v>
      </c>
      <c r="E616" s="2" t="s">
        <v>96</v>
      </c>
      <c r="F616" s="2" t="s">
        <v>33496</v>
      </c>
      <c r="G616" s="2" t="s">
        <v>2046</v>
      </c>
      <c r="H616" s="2" t="s">
        <v>33497</v>
      </c>
      <c r="I616" s="2"/>
      <c r="J616" s="2"/>
      <c r="K616" s="2"/>
      <c r="L616" s="2"/>
      <c r="M616" s="2" t="s">
        <v>1566</v>
      </c>
      <c r="N616" s="2" t="s">
        <v>2058</v>
      </c>
      <c r="O616" s="2" t="s">
        <v>2093</v>
      </c>
      <c r="P616" s="2" t="s">
        <v>31331</v>
      </c>
      <c r="Q616" s="2" t="s">
        <v>18419</v>
      </c>
      <c r="R616" s="2" t="s">
        <v>2067</v>
      </c>
      <c r="S616" s="2"/>
      <c r="T616" s="2" t="s">
        <v>117</v>
      </c>
    </row>
    <row r="617" spans="1:20" ht="14.25" customHeight="1">
      <c r="A617" s="2" t="s">
        <v>33498</v>
      </c>
      <c r="B617" s="2" t="s">
        <v>3634</v>
      </c>
      <c r="C617" s="2" t="s">
        <v>5191</v>
      </c>
      <c r="D617" s="2" t="s">
        <v>136</v>
      </c>
      <c r="E617" s="2" t="s">
        <v>96</v>
      </c>
      <c r="F617" s="2" t="s">
        <v>22758</v>
      </c>
      <c r="G617" s="2" t="s">
        <v>2046</v>
      </c>
      <c r="H617" s="2" t="s">
        <v>33499</v>
      </c>
      <c r="I617" s="2"/>
      <c r="J617" s="2"/>
      <c r="K617" s="2"/>
      <c r="L617" s="2"/>
      <c r="M617" s="2" t="s">
        <v>1566</v>
      </c>
      <c r="N617" s="2" t="s">
        <v>2058</v>
      </c>
      <c r="O617" s="2" t="s">
        <v>2059</v>
      </c>
      <c r="P617" s="2" t="s">
        <v>3055</v>
      </c>
      <c r="Q617" s="2" t="s">
        <v>18419</v>
      </c>
      <c r="R617" s="2" t="s">
        <v>2052</v>
      </c>
      <c r="S617" s="2"/>
      <c r="T617" s="2" t="s">
        <v>135</v>
      </c>
    </row>
    <row r="618" spans="1:20" ht="14.25" customHeight="1">
      <c r="A618" s="2" t="s">
        <v>33500</v>
      </c>
      <c r="B618" s="2" t="s">
        <v>33501</v>
      </c>
      <c r="C618" s="2" t="s">
        <v>33502</v>
      </c>
      <c r="D618" s="2" t="s">
        <v>112</v>
      </c>
      <c r="E618" s="2" t="s">
        <v>96</v>
      </c>
      <c r="F618" s="2" t="s">
        <v>33503</v>
      </c>
      <c r="G618" s="2" t="s">
        <v>2046</v>
      </c>
      <c r="H618" s="2" t="s">
        <v>33504</v>
      </c>
      <c r="I618" s="2"/>
      <c r="J618" s="2"/>
      <c r="K618" s="2"/>
      <c r="L618" s="2"/>
      <c r="M618" s="2" t="s">
        <v>1566</v>
      </c>
      <c r="N618" s="2" t="s">
        <v>2048</v>
      </c>
      <c r="O618" s="2" t="s">
        <v>2179</v>
      </c>
      <c r="P618" s="2" t="s">
        <v>2562</v>
      </c>
      <c r="Q618" s="2" t="s">
        <v>18419</v>
      </c>
      <c r="R618" s="2" t="s">
        <v>2052</v>
      </c>
      <c r="S618" s="2"/>
      <c r="T618" s="2" t="s">
        <v>111</v>
      </c>
    </row>
    <row r="619" spans="1:20" ht="14.25" customHeight="1">
      <c r="A619" s="2" t="s">
        <v>33505</v>
      </c>
      <c r="B619" s="2" t="s">
        <v>12061</v>
      </c>
      <c r="C619" s="2" t="s">
        <v>2743</v>
      </c>
      <c r="D619" s="2" t="s">
        <v>146</v>
      </c>
      <c r="E619" s="2" t="s">
        <v>96</v>
      </c>
      <c r="F619" s="2" t="s">
        <v>20150</v>
      </c>
      <c r="G619" s="2" t="s">
        <v>2046</v>
      </c>
      <c r="H619" s="2" t="s">
        <v>33506</v>
      </c>
      <c r="I619" s="2"/>
      <c r="J619" s="2"/>
      <c r="K619" s="2"/>
      <c r="L619" s="2"/>
      <c r="M619" s="2" t="s">
        <v>1566</v>
      </c>
      <c r="N619" s="2" t="s">
        <v>2048</v>
      </c>
      <c r="O619" s="2" t="s">
        <v>5489</v>
      </c>
      <c r="P619" s="2" t="s">
        <v>20535</v>
      </c>
      <c r="Q619" s="2" t="s">
        <v>18419</v>
      </c>
      <c r="R619" s="2" t="s">
        <v>2052</v>
      </c>
      <c r="S619" s="2"/>
      <c r="T619" s="2" t="s">
        <v>145</v>
      </c>
    </row>
    <row r="620" spans="1:20" ht="14.25" customHeight="1">
      <c r="A620" s="2" t="s">
        <v>33507</v>
      </c>
      <c r="B620" s="2" t="s">
        <v>33508</v>
      </c>
      <c r="C620" s="2" t="s">
        <v>33509</v>
      </c>
      <c r="D620" s="2" t="s">
        <v>102</v>
      </c>
      <c r="E620" s="2" t="s">
        <v>96</v>
      </c>
      <c r="F620" s="2" t="s">
        <v>7861</v>
      </c>
      <c r="G620" s="2" t="s">
        <v>2046</v>
      </c>
      <c r="H620" s="2" t="s">
        <v>33510</v>
      </c>
      <c r="I620" s="2" t="s">
        <v>33274</v>
      </c>
      <c r="J620" s="2"/>
      <c r="K620" s="2"/>
      <c r="L620" s="2" t="s">
        <v>31841</v>
      </c>
      <c r="M620" s="2" t="s">
        <v>1566</v>
      </c>
      <c r="N620" s="2" t="s">
        <v>2048</v>
      </c>
      <c r="O620" s="2" t="s">
        <v>2179</v>
      </c>
      <c r="P620" s="2" t="s">
        <v>19455</v>
      </c>
      <c r="Q620" s="2" t="s">
        <v>18419</v>
      </c>
      <c r="R620" s="2" t="s">
        <v>2052</v>
      </c>
      <c r="S620" s="2"/>
      <c r="T620" s="2" t="s">
        <v>101</v>
      </c>
    </row>
    <row r="621" spans="1:20" ht="14.25" customHeight="1">
      <c r="A621" s="2" t="s">
        <v>33511</v>
      </c>
      <c r="B621" s="2" t="s">
        <v>8560</v>
      </c>
      <c r="C621" s="2" t="s">
        <v>33512</v>
      </c>
      <c r="D621" s="2" t="s">
        <v>178</v>
      </c>
      <c r="E621" s="2" t="s">
        <v>96</v>
      </c>
      <c r="F621" s="2" t="s">
        <v>33513</v>
      </c>
      <c r="G621" s="2" t="s">
        <v>2046</v>
      </c>
      <c r="H621" s="2" t="s">
        <v>33514</v>
      </c>
      <c r="I621" s="2"/>
      <c r="J621" s="2" t="s">
        <v>33515</v>
      </c>
      <c r="K621" s="2"/>
      <c r="L621" s="2"/>
      <c r="M621" s="2" t="s">
        <v>1566</v>
      </c>
      <c r="N621" s="2" t="s">
        <v>2048</v>
      </c>
      <c r="O621" s="2" t="s">
        <v>2179</v>
      </c>
      <c r="P621" s="2" t="s">
        <v>33516</v>
      </c>
      <c r="Q621" s="2" t="s">
        <v>18419</v>
      </c>
      <c r="R621" s="2" t="s">
        <v>2052</v>
      </c>
      <c r="S621" s="2"/>
      <c r="T621" s="2" t="s">
        <v>177</v>
      </c>
    </row>
    <row r="622" spans="1:20" ht="14.25" customHeight="1">
      <c r="A622" s="2" t="s">
        <v>33517</v>
      </c>
      <c r="B622" s="2" t="s">
        <v>8560</v>
      </c>
      <c r="C622" s="2" t="s">
        <v>22546</v>
      </c>
      <c r="D622" s="2" t="s">
        <v>298</v>
      </c>
      <c r="E622" s="2" t="s">
        <v>96</v>
      </c>
      <c r="F622" s="2" t="s">
        <v>33518</v>
      </c>
      <c r="G622" s="2" t="s">
        <v>2046</v>
      </c>
      <c r="H622" s="2" t="s">
        <v>33519</v>
      </c>
      <c r="I622" s="2"/>
      <c r="J622" s="2"/>
      <c r="K622" s="2"/>
      <c r="L622" s="2" t="s">
        <v>18777</v>
      </c>
      <c r="M622" s="2" t="s">
        <v>1566</v>
      </c>
      <c r="N622" s="2" t="s">
        <v>2058</v>
      </c>
      <c r="O622" s="2" t="s">
        <v>2093</v>
      </c>
      <c r="P622" s="2" t="s">
        <v>33082</v>
      </c>
      <c r="Q622" s="2" t="s">
        <v>18419</v>
      </c>
      <c r="R622" s="2" t="s">
        <v>2067</v>
      </c>
      <c r="S622" s="2"/>
      <c r="T622" s="2" t="s">
        <v>297</v>
      </c>
    </row>
    <row r="623" spans="1:20" ht="14.25" customHeight="1">
      <c r="A623" s="2" t="s">
        <v>33520</v>
      </c>
      <c r="B623" s="2" t="s">
        <v>12078</v>
      </c>
      <c r="C623" s="2" t="s">
        <v>33521</v>
      </c>
      <c r="D623" s="2" t="s">
        <v>178</v>
      </c>
      <c r="E623" s="2" t="s">
        <v>96</v>
      </c>
      <c r="F623" s="2" t="s">
        <v>33522</v>
      </c>
      <c r="G623" s="2" t="s">
        <v>2046</v>
      </c>
      <c r="H623" s="2" t="s">
        <v>33523</v>
      </c>
      <c r="I623" s="2"/>
      <c r="J623" s="2"/>
      <c r="K623" s="2"/>
      <c r="L623" s="2"/>
      <c r="M623" s="2" t="s">
        <v>1566</v>
      </c>
      <c r="N623" s="2" t="s">
        <v>2058</v>
      </c>
      <c r="O623" s="2" t="s">
        <v>2093</v>
      </c>
      <c r="P623" s="2" t="s">
        <v>19455</v>
      </c>
      <c r="Q623" s="2" t="s">
        <v>18419</v>
      </c>
      <c r="R623" s="2" t="s">
        <v>2067</v>
      </c>
      <c r="S623" s="2"/>
      <c r="T623" s="2" t="s">
        <v>177</v>
      </c>
    </row>
    <row r="624" spans="1:20" ht="14.25" customHeight="1">
      <c r="A624" s="2" t="s">
        <v>33524</v>
      </c>
      <c r="B624" s="2" t="s">
        <v>33525</v>
      </c>
      <c r="C624" s="2" t="s">
        <v>33526</v>
      </c>
      <c r="D624" s="2" t="s">
        <v>431</v>
      </c>
      <c r="E624" s="2" t="s">
        <v>96</v>
      </c>
      <c r="F624" s="2" t="s">
        <v>33527</v>
      </c>
      <c r="G624" s="2" t="s">
        <v>2046</v>
      </c>
      <c r="H624" s="2" t="s">
        <v>33528</v>
      </c>
      <c r="I624" s="2" t="s">
        <v>33529</v>
      </c>
      <c r="J624" s="2"/>
      <c r="K624" s="2"/>
      <c r="L624" s="2" t="s">
        <v>2630</v>
      </c>
      <c r="M624" s="2" t="s">
        <v>1566</v>
      </c>
      <c r="N624" s="2" t="s">
        <v>2048</v>
      </c>
      <c r="O624" s="2" t="s">
        <v>2199</v>
      </c>
      <c r="P624" s="2" t="s">
        <v>31825</v>
      </c>
      <c r="Q624" s="2" t="s">
        <v>18419</v>
      </c>
      <c r="R624" s="2" t="s">
        <v>2052</v>
      </c>
      <c r="S624" s="2"/>
      <c r="T624" s="2" t="s">
        <v>430</v>
      </c>
    </row>
    <row r="625" spans="1:20" ht="14.25" customHeight="1">
      <c r="A625" s="2" t="s">
        <v>33530</v>
      </c>
      <c r="B625" s="2" t="s">
        <v>33531</v>
      </c>
      <c r="C625" s="2" t="s">
        <v>33532</v>
      </c>
      <c r="D625" s="2" t="s">
        <v>104</v>
      </c>
      <c r="E625" s="2" t="s">
        <v>96</v>
      </c>
      <c r="F625" s="2" t="s">
        <v>1659</v>
      </c>
      <c r="G625" s="2" t="s">
        <v>2046</v>
      </c>
      <c r="H625" s="2" t="s">
        <v>33533</v>
      </c>
      <c r="I625" s="2"/>
      <c r="J625" s="2"/>
      <c r="K625" s="2"/>
      <c r="L625" s="2"/>
      <c r="M625" s="2" t="s">
        <v>59</v>
      </c>
      <c r="N625" s="2" t="s">
        <v>2058</v>
      </c>
      <c r="O625" s="2" t="s">
        <v>2583</v>
      </c>
      <c r="P625" s="2" t="s">
        <v>3055</v>
      </c>
      <c r="Q625" s="2" t="s">
        <v>18419</v>
      </c>
      <c r="R625" s="2" t="s">
        <v>2052</v>
      </c>
      <c r="S625" s="2"/>
      <c r="T625" s="2" t="s">
        <v>103</v>
      </c>
    </row>
    <row r="626" spans="1:20" ht="14.25" customHeight="1">
      <c r="A626" s="2" t="s">
        <v>33534</v>
      </c>
      <c r="B626" s="2" t="s">
        <v>3609</v>
      </c>
      <c r="C626" s="2" t="s">
        <v>4016</v>
      </c>
      <c r="D626" s="2" t="s">
        <v>110</v>
      </c>
      <c r="E626" s="2" t="s">
        <v>96</v>
      </c>
      <c r="F626" s="2" t="s">
        <v>25400</v>
      </c>
      <c r="G626" s="2" t="s">
        <v>2046</v>
      </c>
      <c r="H626" s="2" t="s">
        <v>33535</v>
      </c>
      <c r="I626" s="2"/>
      <c r="J626" s="2"/>
      <c r="K626" s="2"/>
      <c r="L626" s="2" t="s">
        <v>18777</v>
      </c>
      <c r="M626" s="2" t="s">
        <v>1566</v>
      </c>
      <c r="N626" s="2" t="s">
        <v>2048</v>
      </c>
      <c r="O626" s="2" t="s">
        <v>2179</v>
      </c>
      <c r="P626" s="2" t="s">
        <v>3363</v>
      </c>
      <c r="Q626" s="2" t="s">
        <v>18419</v>
      </c>
      <c r="R626" s="2" t="s">
        <v>2052</v>
      </c>
      <c r="S626" s="2"/>
      <c r="T626" s="2" t="s">
        <v>109</v>
      </c>
    </row>
    <row r="627" spans="1:20" ht="14.25" customHeight="1">
      <c r="A627" s="2" t="s">
        <v>33536</v>
      </c>
      <c r="B627" s="2" t="s">
        <v>3609</v>
      </c>
      <c r="C627" s="2" t="s">
        <v>33537</v>
      </c>
      <c r="D627" s="2" t="s">
        <v>210</v>
      </c>
      <c r="E627" s="2" t="s">
        <v>96</v>
      </c>
      <c r="F627" s="2" t="s">
        <v>33538</v>
      </c>
      <c r="G627" s="2" t="s">
        <v>2046</v>
      </c>
      <c r="H627" s="2" t="s">
        <v>33539</v>
      </c>
      <c r="I627" s="2"/>
      <c r="J627" s="2" t="s">
        <v>18242</v>
      </c>
      <c r="K627" s="2" t="s">
        <v>18242</v>
      </c>
      <c r="L627" s="2" t="s">
        <v>18243</v>
      </c>
      <c r="M627" s="2" t="s">
        <v>1566</v>
      </c>
      <c r="N627" s="2" t="s">
        <v>2058</v>
      </c>
      <c r="O627" s="2" t="s">
        <v>2093</v>
      </c>
      <c r="P627" s="2" t="s">
        <v>33540</v>
      </c>
      <c r="Q627" s="2" t="s">
        <v>18419</v>
      </c>
      <c r="R627" s="2" t="s">
        <v>2067</v>
      </c>
      <c r="S627" s="2"/>
      <c r="T627" s="2" t="s">
        <v>209</v>
      </c>
    </row>
    <row r="628" spans="1:20" ht="14.25" customHeight="1">
      <c r="A628" s="2" t="s">
        <v>33541</v>
      </c>
      <c r="B628" s="2" t="s">
        <v>9671</v>
      </c>
      <c r="C628" s="2" t="s">
        <v>9698</v>
      </c>
      <c r="D628" s="2" t="s">
        <v>120</v>
      </c>
      <c r="E628" s="2" t="s">
        <v>96</v>
      </c>
      <c r="F628" s="2" t="s">
        <v>7861</v>
      </c>
      <c r="G628" s="2" t="s">
        <v>2046</v>
      </c>
      <c r="H628" s="2" t="s">
        <v>33542</v>
      </c>
      <c r="I628" s="2"/>
      <c r="J628" s="2"/>
      <c r="K628" s="2"/>
      <c r="L628" s="2"/>
      <c r="M628" s="2" t="s">
        <v>1566</v>
      </c>
      <c r="N628" s="2" t="s">
        <v>2048</v>
      </c>
      <c r="O628" s="2" t="s">
        <v>2179</v>
      </c>
      <c r="P628" s="2" t="s">
        <v>19455</v>
      </c>
      <c r="Q628" s="2" t="s">
        <v>18419</v>
      </c>
      <c r="R628" s="2" t="s">
        <v>2052</v>
      </c>
      <c r="S628" s="2"/>
      <c r="T628" s="2" t="s">
        <v>119</v>
      </c>
    </row>
    <row r="629" spans="1:20" ht="14.25" customHeight="1">
      <c r="A629" s="2" t="s">
        <v>33543</v>
      </c>
      <c r="B629" s="2" t="s">
        <v>5729</v>
      </c>
      <c r="C629" s="2" t="s">
        <v>33544</v>
      </c>
      <c r="D629" s="2" t="s">
        <v>102</v>
      </c>
      <c r="E629" s="2" t="s">
        <v>96</v>
      </c>
      <c r="F629" s="2" t="s">
        <v>33545</v>
      </c>
      <c r="G629" s="2" t="s">
        <v>2046</v>
      </c>
      <c r="H629" s="2" t="s">
        <v>33546</v>
      </c>
      <c r="I629" s="2" t="s">
        <v>33300</v>
      </c>
      <c r="J629" s="2"/>
      <c r="K629" s="2"/>
      <c r="L629" s="2"/>
      <c r="M629" s="2" t="s">
        <v>1566</v>
      </c>
      <c r="N629" s="2" t="s">
        <v>2058</v>
      </c>
      <c r="O629" s="2" t="s">
        <v>2153</v>
      </c>
      <c r="P629" s="2" t="s">
        <v>19455</v>
      </c>
      <c r="Q629" s="2" t="s">
        <v>18419</v>
      </c>
      <c r="R629" s="2" t="s">
        <v>2052</v>
      </c>
      <c r="S629" s="2"/>
      <c r="T629" s="2" t="s">
        <v>101</v>
      </c>
    </row>
    <row r="630" spans="1:20" ht="14.25" customHeight="1">
      <c r="A630" s="2" t="s">
        <v>33547</v>
      </c>
      <c r="B630" s="2" t="s">
        <v>5729</v>
      </c>
      <c r="C630" s="2" t="s">
        <v>33548</v>
      </c>
      <c r="D630" s="2" t="s">
        <v>216</v>
      </c>
      <c r="E630" s="2" t="s">
        <v>96</v>
      </c>
      <c r="F630" s="2" t="s">
        <v>33549</v>
      </c>
      <c r="G630" s="2" t="s">
        <v>2046</v>
      </c>
      <c r="H630" s="2" t="s">
        <v>33550</v>
      </c>
      <c r="I630" s="2"/>
      <c r="J630" s="2"/>
      <c r="K630" s="2"/>
      <c r="L630" s="2"/>
      <c r="M630" s="2" t="s">
        <v>1566</v>
      </c>
      <c r="N630" s="2" t="s">
        <v>2058</v>
      </c>
      <c r="O630" s="2" t="s">
        <v>2153</v>
      </c>
      <c r="P630" s="2" t="s">
        <v>19455</v>
      </c>
      <c r="Q630" s="2" t="s">
        <v>18419</v>
      </c>
      <c r="R630" s="2" t="s">
        <v>2052</v>
      </c>
      <c r="S630" s="2"/>
      <c r="T630" s="2" t="s">
        <v>215</v>
      </c>
    </row>
    <row r="631" spans="1:20" ht="14.25" customHeight="1">
      <c r="A631" s="2" t="s">
        <v>33551</v>
      </c>
      <c r="B631" s="2" t="s">
        <v>3589</v>
      </c>
      <c r="C631" s="2" t="s">
        <v>7269</v>
      </c>
      <c r="D631" s="2" t="s">
        <v>603</v>
      </c>
      <c r="E631" s="2" t="s">
        <v>264</v>
      </c>
      <c r="F631" s="2" t="s">
        <v>4100</v>
      </c>
      <c r="G631" s="2" t="s">
        <v>2046</v>
      </c>
      <c r="H631" s="2" t="s">
        <v>33552</v>
      </c>
      <c r="I631" s="2"/>
      <c r="J631" s="2"/>
      <c r="K631" s="2"/>
      <c r="L631" s="2"/>
      <c r="M631" s="2" t="s">
        <v>1566</v>
      </c>
      <c r="N631" s="2" t="s">
        <v>2058</v>
      </c>
      <c r="O631" s="2" t="s">
        <v>2145</v>
      </c>
      <c r="P631" s="2" t="s">
        <v>24195</v>
      </c>
      <c r="Q631" s="2" t="s">
        <v>18419</v>
      </c>
      <c r="R631" s="2" t="s">
        <v>2067</v>
      </c>
      <c r="S631" s="2"/>
      <c r="T631" s="2" t="s">
        <v>602</v>
      </c>
    </row>
    <row r="632" spans="1:20" ht="14.25" customHeight="1">
      <c r="A632" s="2" t="s">
        <v>33553</v>
      </c>
      <c r="B632" s="2" t="s">
        <v>3582</v>
      </c>
      <c r="C632" s="2" t="s">
        <v>21668</v>
      </c>
      <c r="D632" s="2" t="s">
        <v>198</v>
      </c>
      <c r="E632" s="2" t="s">
        <v>96</v>
      </c>
      <c r="F632" s="2" t="s">
        <v>3606</v>
      </c>
      <c r="G632" s="2" t="s">
        <v>2046</v>
      </c>
      <c r="H632" s="2" t="s">
        <v>33554</v>
      </c>
      <c r="I632" s="2"/>
      <c r="J632" s="2"/>
      <c r="K632" s="2"/>
      <c r="L632" s="2"/>
      <c r="M632" s="2" t="s">
        <v>1566</v>
      </c>
      <c r="N632" s="2" t="s">
        <v>2058</v>
      </c>
      <c r="O632" s="2" t="s">
        <v>2145</v>
      </c>
      <c r="P632" s="2" t="s">
        <v>31331</v>
      </c>
      <c r="Q632" s="2" t="s">
        <v>18419</v>
      </c>
      <c r="R632" s="2" t="s">
        <v>2052</v>
      </c>
      <c r="S632" s="2"/>
      <c r="T632" s="2" t="s">
        <v>197</v>
      </c>
    </row>
    <row r="633" spans="1:20" ht="14.25" customHeight="1">
      <c r="A633" s="2" t="s">
        <v>33555</v>
      </c>
      <c r="B633" s="2" t="s">
        <v>3560</v>
      </c>
      <c r="C633" s="2" t="s">
        <v>33556</v>
      </c>
      <c r="D633" s="2" t="s">
        <v>102</v>
      </c>
      <c r="E633" s="2" t="s">
        <v>96</v>
      </c>
      <c r="F633" s="2" t="s">
        <v>33557</v>
      </c>
      <c r="G633" s="2" t="s">
        <v>2046</v>
      </c>
      <c r="H633" s="2" t="s">
        <v>33558</v>
      </c>
      <c r="I633" s="2"/>
      <c r="J633" s="2"/>
      <c r="K633" s="2"/>
      <c r="L633" s="2"/>
      <c r="M633" s="2" t="s">
        <v>1566</v>
      </c>
      <c r="N633" s="2" t="s">
        <v>2048</v>
      </c>
      <c r="O633" s="2" t="s">
        <v>2179</v>
      </c>
      <c r="P633" s="2" t="s">
        <v>31339</v>
      </c>
      <c r="Q633" s="2" t="s">
        <v>18419</v>
      </c>
      <c r="R633" s="2" t="s">
        <v>2052</v>
      </c>
      <c r="S633" s="2"/>
      <c r="T633" s="2" t="s">
        <v>101</v>
      </c>
    </row>
    <row r="634" spans="1:20" ht="14.25" customHeight="1">
      <c r="A634" s="2" t="s">
        <v>33559</v>
      </c>
      <c r="B634" s="2" t="s">
        <v>15645</v>
      </c>
      <c r="C634" s="2" t="s">
        <v>33560</v>
      </c>
      <c r="D634" s="2" t="s">
        <v>280</v>
      </c>
      <c r="E634" s="2" t="s">
        <v>96</v>
      </c>
      <c r="F634" s="2" t="s">
        <v>33561</v>
      </c>
      <c r="G634" s="2" t="s">
        <v>2046</v>
      </c>
      <c r="H634" s="2" t="s">
        <v>33562</v>
      </c>
      <c r="I634" s="2"/>
      <c r="J634" s="2"/>
      <c r="K634" s="2"/>
      <c r="L634" s="2"/>
      <c r="M634" s="2" t="s">
        <v>1566</v>
      </c>
      <c r="N634" s="2" t="s">
        <v>2058</v>
      </c>
      <c r="O634" s="2" t="s">
        <v>2132</v>
      </c>
      <c r="P634" s="2" t="s">
        <v>3055</v>
      </c>
      <c r="Q634" s="2" t="s">
        <v>18419</v>
      </c>
      <c r="R634" s="2" t="s">
        <v>2052</v>
      </c>
      <c r="S634" s="2"/>
      <c r="T634" s="2" t="s">
        <v>279</v>
      </c>
    </row>
    <row r="635" spans="1:20" ht="14.25" customHeight="1">
      <c r="A635" s="2" t="s">
        <v>33563</v>
      </c>
      <c r="B635" s="2" t="s">
        <v>15645</v>
      </c>
      <c r="C635" s="2" t="s">
        <v>3779</v>
      </c>
      <c r="D635" s="2" t="s">
        <v>120</v>
      </c>
      <c r="E635" s="2" t="s">
        <v>96</v>
      </c>
      <c r="F635" s="2" t="s">
        <v>33564</v>
      </c>
      <c r="G635" s="2" t="s">
        <v>2046</v>
      </c>
      <c r="H635" s="2" t="s">
        <v>33565</v>
      </c>
      <c r="I635" s="2"/>
      <c r="J635" s="2"/>
      <c r="K635" s="2"/>
      <c r="L635" s="2"/>
      <c r="M635" s="2" t="s">
        <v>1566</v>
      </c>
      <c r="N635" s="2" t="s">
        <v>2058</v>
      </c>
      <c r="O635" s="2" t="s">
        <v>2153</v>
      </c>
      <c r="P635" s="2" t="s">
        <v>4902</v>
      </c>
      <c r="Q635" s="2" t="s">
        <v>18419</v>
      </c>
      <c r="R635" s="2" t="s">
        <v>2052</v>
      </c>
      <c r="S635" s="2"/>
      <c r="T635" s="2" t="s">
        <v>119</v>
      </c>
    </row>
    <row r="636" spans="1:20" ht="14.25" customHeight="1">
      <c r="A636" s="2" t="s">
        <v>33566</v>
      </c>
      <c r="B636" s="2" t="s">
        <v>15645</v>
      </c>
      <c r="C636" s="2" t="s">
        <v>2110</v>
      </c>
      <c r="D636" s="2" t="s">
        <v>120</v>
      </c>
      <c r="E636" s="2" t="s">
        <v>96</v>
      </c>
      <c r="F636" s="2" t="s">
        <v>33564</v>
      </c>
      <c r="G636" s="2" t="s">
        <v>2046</v>
      </c>
      <c r="H636" s="2" t="s">
        <v>33567</v>
      </c>
      <c r="I636" s="2"/>
      <c r="J636" s="2"/>
      <c r="K636" s="2"/>
      <c r="L636" s="2"/>
      <c r="M636" s="2" t="s">
        <v>1566</v>
      </c>
      <c r="N636" s="2" t="s">
        <v>2058</v>
      </c>
      <c r="O636" s="2" t="s">
        <v>2153</v>
      </c>
      <c r="P636" s="2" t="s">
        <v>4902</v>
      </c>
      <c r="Q636" s="2" t="s">
        <v>18419</v>
      </c>
      <c r="R636" s="2" t="s">
        <v>2052</v>
      </c>
      <c r="S636" s="2"/>
      <c r="T636" s="2" t="s">
        <v>119</v>
      </c>
    </row>
    <row r="637" spans="1:20" ht="14.25" customHeight="1">
      <c r="A637" s="2" t="s">
        <v>33568</v>
      </c>
      <c r="B637" s="2" t="s">
        <v>27831</v>
      </c>
      <c r="C637" s="2" t="s">
        <v>24325</v>
      </c>
      <c r="D637" s="2" t="s">
        <v>142</v>
      </c>
      <c r="E637" s="2" t="s">
        <v>96</v>
      </c>
      <c r="F637" s="2" t="s">
        <v>33569</v>
      </c>
      <c r="G637" s="2" t="s">
        <v>2046</v>
      </c>
      <c r="H637" s="2" t="s">
        <v>33570</v>
      </c>
      <c r="I637" s="2"/>
      <c r="J637" s="2"/>
      <c r="K637" s="2"/>
      <c r="L637" s="2"/>
      <c r="M637" s="2" t="s">
        <v>1566</v>
      </c>
      <c r="N637" s="2" t="s">
        <v>2058</v>
      </c>
      <c r="O637" s="2" t="s">
        <v>2153</v>
      </c>
      <c r="P637" s="2" t="s">
        <v>31362</v>
      </c>
      <c r="Q637" s="2" t="s">
        <v>18419</v>
      </c>
      <c r="R637" s="2" t="s">
        <v>2052</v>
      </c>
      <c r="S637" s="2"/>
      <c r="T637" s="2" t="s">
        <v>141</v>
      </c>
    </row>
    <row r="638" spans="1:20" ht="14.25" customHeight="1">
      <c r="A638" s="2" t="s">
        <v>33571</v>
      </c>
      <c r="B638" s="2" t="s">
        <v>3538</v>
      </c>
      <c r="C638" s="2" t="s">
        <v>3572</v>
      </c>
      <c r="D638" s="2" t="s">
        <v>94</v>
      </c>
      <c r="E638" s="2" t="s">
        <v>96</v>
      </c>
      <c r="F638" s="2" t="s">
        <v>4083</v>
      </c>
      <c r="G638" s="2" t="s">
        <v>2046</v>
      </c>
      <c r="H638" s="2" t="s">
        <v>33572</v>
      </c>
      <c r="I638" s="2"/>
      <c r="J638" s="2"/>
      <c r="K638" s="2" t="s">
        <v>32034</v>
      </c>
      <c r="L638" s="2"/>
      <c r="M638" s="2" t="s">
        <v>1566</v>
      </c>
      <c r="N638" s="2" t="s">
        <v>2058</v>
      </c>
      <c r="O638" s="2" t="s">
        <v>2153</v>
      </c>
      <c r="P638" s="2" t="s">
        <v>3363</v>
      </c>
      <c r="Q638" s="2" t="s">
        <v>18419</v>
      </c>
      <c r="R638" s="2" t="s">
        <v>2052</v>
      </c>
      <c r="S638" s="2"/>
      <c r="T638" s="2" t="s">
        <v>93</v>
      </c>
    </row>
    <row r="639" spans="1:20" ht="14.25" customHeight="1">
      <c r="A639" s="2" t="s">
        <v>33573</v>
      </c>
      <c r="B639" s="2" t="s">
        <v>3538</v>
      </c>
      <c r="C639" s="2" t="s">
        <v>27838</v>
      </c>
      <c r="D639" s="2" t="s">
        <v>110</v>
      </c>
      <c r="E639" s="2" t="s">
        <v>96</v>
      </c>
      <c r="F639" s="2" t="s">
        <v>33574</v>
      </c>
      <c r="G639" s="2" t="s">
        <v>2046</v>
      </c>
      <c r="H639" s="2" t="s">
        <v>33575</v>
      </c>
      <c r="I639" s="2"/>
      <c r="J639" s="2"/>
      <c r="K639" s="2"/>
      <c r="L639" s="2"/>
      <c r="M639" s="2" t="s">
        <v>1566</v>
      </c>
      <c r="N639" s="2" t="s">
        <v>2048</v>
      </c>
      <c r="O639" s="2" t="s">
        <v>2179</v>
      </c>
      <c r="P639" s="2" t="s">
        <v>3363</v>
      </c>
      <c r="Q639" s="2" t="s">
        <v>18419</v>
      </c>
      <c r="R639" s="2" t="s">
        <v>2052</v>
      </c>
      <c r="S639" s="2"/>
      <c r="T639" s="2" t="s">
        <v>109</v>
      </c>
    </row>
    <row r="640" spans="1:20" ht="14.25" customHeight="1">
      <c r="A640" s="2" t="s">
        <v>33576</v>
      </c>
      <c r="B640" s="2" t="s">
        <v>3538</v>
      </c>
      <c r="C640" s="2" t="s">
        <v>10551</v>
      </c>
      <c r="D640" s="2" t="s">
        <v>94</v>
      </c>
      <c r="E640" s="2" t="s">
        <v>96</v>
      </c>
      <c r="F640" s="2" t="s">
        <v>7861</v>
      </c>
      <c r="G640" s="2" t="s">
        <v>2046</v>
      </c>
      <c r="H640" s="2" t="s">
        <v>33577</v>
      </c>
      <c r="I640" s="2"/>
      <c r="J640" s="2"/>
      <c r="K640" s="2"/>
      <c r="L640" s="2"/>
      <c r="M640" s="2" t="s">
        <v>1566</v>
      </c>
      <c r="N640" s="2" t="s">
        <v>2048</v>
      </c>
      <c r="O640" s="2" t="s">
        <v>2179</v>
      </c>
      <c r="P640" s="2" t="s">
        <v>3363</v>
      </c>
      <c r="Q640" s="2" t="s">
        <v>18419</v>
      </c>
      <c r="R640" s="2" t="s">
        <v>2052</v>
      </c>
      <c r="S640" s="2"/>
      <c r="T640" s="2" t="s">
        <v>93</v>
      </c>
    </row>
    <row r="641" spans="1:20" ht="14.25" customHeight="1">
      <c r="A641" s="2" t="s">
        <v>33578</v>
      </c>
      <c r="B641" s="2" t="s">
        <v>3538</v>
      </c>
      <c r="C641" s="2" t="s">
        <v>12730</v>
      </c>
      <c r="D641" s="2" t="s">
        <v>94</v>
      </c>
      <c r="E641" s="2" t="s">
        <v>96</v>
      </c>
      <c r="F641" s="2" t="s">
        <v>30145</v>
      </c>
      <c r="G641" s="2" t="s">
        <v>2046</v>
      </c>
      <c r="H641" s="2" t="s">
        <v>33579</v>
      </c>
      <c r="I641" s="2"/>
      <c r="J641" s="2"/>
      <c r="K641" s="2"/>
      <c r="L641" s="2"/>
      <c r="M641" s="2" t="s">
        <v>1566</v>
      </c>
      <c r="N641" s="2" t="s">
        <v>2048</v>
      </c>
      <c r="O641" s="2" t="s">
        <v>2179</v>
      </c>
      <c r="P641" s="2" t="s">
        <v>3363</v>
      </c>
      <c r="Q641" s="2" t="s">
        <v>18419</v>
      </c>
      <c r="R641" s="2" t="s">
        <v>2052</v>
      </c>
      <c r="S641" s="2"/>
      <c r="T641" s="2" t="s">
        <v>93</v>
      </c>
    </row>
    <row r="642" spans="1:20" ht="14.25" customHeight="1">
      <c r="A642" s="2" t="s">
        <v>33580</v>
      </c>
      <c r="B642" s="2" t="s">
        <v>3538</v>
      </c>
      <c r="C642" s="2" t="s">
        <v>33581</v>
      </c>
      <c r="D642" s="2" t="s">
        <v>110</v>
      </c>
      <c r="E642" s="2" t="s">
        <v>96</v>
      </c>
      <c r="F642" s="2" t="s">
        <v>33582</v>
      </c>
      <c r="G642" s="2" t="s">
        <v>2046</v>
      </c>
      <c r="H642" s="2" t="s">
        <v>33583</v>
      </c>
      <c r="I642" s="2"/>
      <c r="J642" s="2"/>
      <c r="K642" s="2"/>
      <c r="L642" s="2"/>
      <c r="M642" s="2" t="s">
        <v>1566</v>
      </c>
      <c r="N642" s="2" t="s">
        <v>2058</v>
      </c>
      <c r="O642" s="2" t="s">
        <v>2153</v>
      </c>
      <c r="P642" s="2" t="s">
        <v>3363</v>
      </c>
      <c r="Q642" s="2" t="s">
        <v>18419</v>
      </c>
      <c r="R642" s="2" t="s">
        <v>2052</v>
      </c>
      <c r="S642" s="2"/>
      <c r="T642" s="2" t="s">
        <v>109</v>
      </c>
    </row>
    <row r="643" spans="1:20" ht="14.25" customHeight="1">
      <c r="A643" s="2" t="s">
        <v>33584</v>
      </c>
      <c r="B643" s="2" t="s">
        <v>3538</v>
      </c>
      <c r="C643" s="2" t="s">
        <v>33585</v>
      </c>
      <c r="D643" s="2" t="s">
        <v>726</v>
      </c>
      <c r="E643" s="2" t="s">
        <v>264</v>
      </c>
      <c r="F643" s="2" t="s">
        <v>33586</v>
      </c>
      <c r="G643" s="2" t="s">
        <v>2046</v>
      </c>
      <c r="H643" s="2" t="s">
        <v>33587</v>
      </c>
      <c r="I643" s="2"/>
      <c r="J643" s="2"/>
      <c r="K643" s="2"/>
      <c r="L643" s="2"/>
      <c r="M643" s="2" t="s">
        <v>1566</v>
      </c>
      <c r="N643" s="2" t="s">
        <v>2048</v>
      </c>
      <c r="O643" s="2" t="s">
        <v>2199</v>
      </c>
      <c r="P643" s="2" t="s">
        <v>29149</v>
      </c>
      <c r="Q643" s="2" t="s">
        <v>18419</v>
      </c>
      <c r="R643" s="2" t="s">
        <v>2067</v>
      </c>
      <c r="S643" s="2"/>
      <c r="T643" s="2" t="s">
        <v>725</v>
      </c>
    </row>
    <row r="644" spans="1:20" ht="14.25" customHeight="1">
      <c r="A644" s="2" t="s">
        <v>33588</v>
      </c>
      <c r="B644" s="2" t="s">
        <v>3538</v>
      </c>
      <c r="C644" s="2" t="s">
        <v>4000</v>
      </c>
      <c r="D644" s="2" t="s">
        <v>120</v>
      </c>
      <c r="E644" s="2" t="s">
        <v>96</v>
      </c>
      <c r="F644" s="2" t="s">
        <v>22179</v>
      </c>
      <c r="G644" s="2" t="s">
        <v>2046</v>
      </c>
      <c r="H644" s="2" t="s">
        <v>33589</v>
      </c>
      <c r="I644" s="2"/>
      <c r="J644" s="2"/>
      <c r="K644" s="2"/>
      <c r="L644" s="2"/>
      <c r="M644" s="2" t="s">
        <v>1566</v>
      </c>
      <c r="N644" s="2" t="s">
        <v>2058</v>
      </c>
      <c r="O644" s="2" t="s">
        <v>19526</v>
      </c>
      <c r="P644" s="2" t="s">
        <v>19455</v>
      </c>
      <c r="Q644" s="2" t="s">
        <v>18419</v>
      </c>
      <c r="R644" s="2" t="s">
        <v>2052</v>
      </c>
      <c r="S644" s="2"/>
      <c r="T644" s="2" t="s">
        <v>119</v>
      </c>
    </row>
    <row r="645" spans="1:20" ht="14.25" customHeight="1">
      <c r="A645" s="2" t="s">
        <v>33590</v>
      </c>
      <c r="B645" s="2" t="s">
        <v>3538</v>
      </c>
      <c r="C645" s="2" t="s">
        <v>33591</v>
      </c>
      <c r="D645" s="2" t="s">
        <v>170</v>
      </c>
      <c r="E645" s="2" t="s">
        <v>96</v>
      </c>
      <c r="F645" s="2" t="s">
        <v>3656</v>
      </c>
      <c r="G645" s="2" t="s">
        <v>2046</v>
      </c>
      <c r="H645" s="2" t="s">
        <v>33592</v>
      </c>
      <c r="I645" s="2"/>
      <c r="J645" s="2"/>
      <c r="K645" s="2"/>
      <c r="L645" s="2"/>
      <c r="M645" s="2" t="s">
        <v>1566</v>
      </c>
      <c r="N645" s="2" t="s">
        <v>2058</v>
      </c>
      <c r="O645" s="2" t="s">
        <v>2153</v>
      </c>
      <c r="P645" s="2" t="s">
        <v>19455</v>
      </c>
      <c r="Q645" s="2" t="s">
        <v>18419</v>
      </c>
      <c r="R645" s="2" t="s">
        <v>2052</v>
      </c>
      <c r="S645" s="2"/>
      <c r="T645" s="2" t="s">
        <v>169</v>
      </c>
    </row>
    <row r="646" spans="1:20" ht="14.25" customHeight="1">
      <c r="A646" s="2" t="s">
        <v>33593</v>
      </c>
      <c r="B646" s="2" t="s">
        <v>3538</v>
      </c>
      <c r="C646" s="2" t="s">
        <v>2157</v>
      </c>
      <c r="D646" s="2" t="s">
        <v>94</v>
      </c>
      <c r="E646" s="2" t="s">
        <v>96</v>
      </c>
      <c r="F646" s="2" t="s">
        <v>24118</v>
      </c>
      <c r="G646" s="2" t="s">
        <v>2046</v>
      </c>
      <c r="H646" s="2" t="s">
        <v>33594</v>
      </c>
      <c r="I646" s="2"/>
      <c r="J646" s="2"/>
      <c r="K646" s="2"/>
      <c r="L646" s="2"/>
      <c r="M646" s="2" t="s">
        <v>1566</v>
      </c>
      <c r="N646" s="2" t="s">
        <v>2058</v>
      </c>
      <c r="O646" s="2" t="s">
        <v>2145</v>
      </c>
      <c r="P646" s="2" t="s">
        <v>18583</v>
      </c>
      <c r="Q646" s="2" t="s">
        <v>18419</v>
      </c>
      <c r="R646" s="2" t="s">
        <v>2052</v>
      </c>
      <c r="S646" s="2"/>
      <c r="T646" s="2" t="s">
        <v>93</v>
      </c>
    </row>
    <row r="647" spans="1:20" ht="14.25" customHeight="1">
      <c r="A647" s="2" t="s">
        <v>33595</v>
      </c>
      <c r="B647" s="2" t="s">
        <v>3538</v>
      </c>
      <c r="C647" s="2" t="s">
        <v>33596</v>
      </c>
      <c r="D647" s="2" t="s">
        <v>216</v>
      </c>
      <c r="E647" s="2" t="s">
        <v>96</v>
      </c>
      <c r="F647" s="2" t="s">
        <v>33597</v>
      </c>
      <c r="G647" s="2" t="s">
        <v>2046</v>
      </c>
      <c r="H647" s="2" t="s">
        <v>33598</v>
      </c>
      <c r="I647" s="2"/>
      <c r="J647" s="2"/>
      <c r="K647" s="2"/>
      <c r="L647" s="2"/>
      <c r="M647" s="2" t="s">
        <v>1566</v>
      </c>
      <c r="N647" s="2" t="s">
        <v>2048</v>
      </c>
      <c r="O647" s="2" t="s">
        <v>2179</v>
      </c>
      <c r="P647" s="2" t="s">
        <v>24419</v>
      </c>
      <c r="Q647" s="2" t="s">
        <v>18419</v>
      </c>
      <c r="R647" s="2" t="s">
        <v>2067</v>
      </c>
      <c r="S647" s="2"/>
      <c r="T647" s="2" t="s">
        <v>215</v>
      </c>
    </row>
    <row r="648" spans="1:20" ht="14.25" customHeight="1">
      <c r="A648" s="2" t="s">
        <v>33599</v>
      </c>
      <c r="B648" s="2" t="s">
        <v>3538</v>
      </c>
      <c r="C648" s="2" t="s">
        <v>33600</v>
      </c>
      <c r="D648" s="2" t="s">
        <v>104</v>
      </c>
      <c r="E648" s="2" t="s">
        <v>96</v>
      </c>
      <c r="F648" s="2" t="s">
        <v>33601</v>
      </c>
      <c r="G648" s="2" t="s">
        <v>2046</v>
      </c>
      <c r="H648" s="2" t="s">
        <v>33602</v>
      </c>
      <c r="I648" s="2"/>
      <c r="J648" s="2"/>
      <c r="K648" s="2"/>
      <c r="L648" s="2"/>
      <c r="M648" s="2" t="s">
        <v>1566</v>
      </c>
      <c r="N648" s="2" t="s">
        <v>2058</v>
      </c>
      <c r="O648" s="2" t="s">
        <v>2145</v>
      </c>
      <c r="P648" s="2" t="s">
        <v>3055</v>
      </c>
      <c r="Q648" s="2" t="s">
        <v>18419</v>
      </c>
      <c r="R648" s="2" t="s">
        <v>2067</v>
      </c>
      <c r="S648" s="2"/>
      <c r="T648" s="2" t="s">
        <v>103</v>
      </c>
    </row>
    <row r="649" spans="1:20" ht="14.25" customHeight="1">
      <c r="A649" s="2" t="s">
        <v>33603</v>
      </c>
      <c r="B649" s="2" t="s">
        <v>3517</v>
      </c>
      <c r="C649" s="2" t="s">
        <v>33397</v>
      </c>
      <c r="D649" s="2" t="s">
        <v>110</v>
      </c>
      <c r="E649" s="2" t="s">
        <v>96</v>
      </c>
      <c r="F649" s="2" t="s">
        <v>20025</v>
      </c>
      <c r="G649" s="2" t="s">
        <v>2046</v>
      </c>
      <c r="H649" s="2" t="s">
        <v>33604</v>
      </c>
      <c r="I649" s="2"/>
      <c r="J649" s="2"/>
      <c r="K649" s="2"/>
      <c r="L649" s="2"/>
      <c r="M649" s="2" t="s">
        <v>1566</v>
      </c>
      <c r="N649" s="2" t="s">
        <v>2058</v>
      </c>
      <c r="O649" s="2" t="s">
        <v>2132</v>
      </c>
      <c r="P649" s="2" t="s">
        <v>2562</v>
      </c>
      <c r="Q649" s="2" t="s">
        <v>18419</v>
      </c>
      <c r="R649" s="2" t="s">
        <v>2052</v>
      </c>
      <c r="S649" s="2"/>
      <c r="T649" s="2" t="s">
        <v>109</v>
      </c>
    </row>
    <row r="650" spans="1:20" ht="14.25" customHeight="1">
      <c r="A650" s="2" t="s">
        <v>33605</v>
      </c>
      <c r="B650" s="2" t="s">
        <v>3517</v>
      </c>
      <c r="C650" s="2" t="s">
        <v>33606</v>
      </c>
      <c r="D650" s="2" t="s">
        <v>110</v>
      </c>
      <c r="E650" s="2" t="s">
        <v>96</v>
      </c>
      <c r="F650" s="2" t="s">
        <v>33607</v>
      </c>
      <c r="G650" s="2" t="s">
        <v>2046</v>
      </c>
      <c r="H650" s="2" t="s">
        <v>33608</v>
      </c>
      <c r="I650" s="2"/>
      <c r="J650" s="2"/>
      <c r="K650" s="2"/>
      <c r="L650" s="2"/>
      <c r="M650" s="2" t="s">
        <v>1566</v>
      </c>
      <c r="N650" s="2" t="s">
        <v>2048</v>
      </c>
      <c r="O650" s="2" t="s">
        <v>2179</v>
      </c>
      <c r="P650" s="2" t="s">
        <v>2377</v>
      </c>
      <c r="Q650" s="2" t="s">
        <v>18419</v>
      </c>
      <c r="R650" s="2" t="s">
        <v>2067</v>
      </c>
      <c r="S650" s="2"/>
      <c r="T650" s="2" t="s">
        <v>109</v>
      </c>
    </row>
    <row r="651" spans="1:20" ht="14.25" customHeight="1">
      <c r="A651" s="2" t="s">
        <v>33609</v>
      </c>
      <c r="B651" s="2" t="s">
        <v>3517</v>
      </c>
      <c r="C651" s="2" t="s">
        <v>33610</v>
      </c>
      <c r="D651" s="2" t="s">
        <v>110</v>
      </c>
      <c r="E651" s="2" t="s">
        <v>96</v>
      </c>
      <c r="F651" s="2" t="s">
        <v>4810</v>
      </c>
      <c r="G651" s="2" t="s">
        <v>2046</v>
      </c>
      <c r="H651" s="2" t="s">
        <v>33611</v>
      </c>
      <c r="I651" s="2"/>
      <c r="J651" s="2"/>
      <c r="K651" s="2"/>
      <c r="L651" s="2"/>
      <c r="M651" s="2" t="s">
        <v>1566</v>
      </c>
      <c r="N651" s="2" t="s">
        <v>2058</v>
      </c>
      <c r="O651" s="2" t="s">
        <v>2153</v>
      </c>
      <c r="P651" s="2" t="s">
        <v>29578</v>
      </c>
      <c r="Q651" s="2" t="s">
        <v>18419</v>
      </c>
      <c r="R651" s="2" t="s">
        <v>2052</v>
      </c>
      <c r="S651" s="2"/>
      <c r="T651" s="2" t="s">
        <v>109</v>
      </c>
    </row>
    <row r="652" spans="1:20" ht="14.25" customHeight="1">
      <c r="A652" s="2" t="s">
        <v>33612</v>
      </c>
      <c r="B652" s="2" t="s">
        <v>3517</v>
      </c>
      <c r="C652" s="2" t="s">
        <v>33613</v>
      </c>
      <c r="D652" s="2" t="s">
        <v>146</v>
      </c>
      <c r="E652" s="2" t="s">
        <v>96</v>
      </c>
      <c r="F652" s="2" t="s">
        <v>33614</v>
      </c>
      <c r="G652" s="2" t="s">
        <v>2046</v>
      </c>
      <c r="H652" s="2" t="s">
        <v>33615</v>
      </c>
      <c r="I652" s="2"/>
      <c r="J652" s="2"/>
      <c r="K652" s="2"/>
      <c r="L652" s="2"/>
      <c r="M652" s="2" t="s">
        <v>1566</v>
      </c>
      <c r="N652" s="2" t="s">
        <v>2058</v>
      </c>
      <c r="O652" s="2" t="s">
        <v>2093</v>
      </c>
      <c r="P652" s="2" t="s">
        <v>20535</v>
      </c>
      <c r="Q652" s="2" t="s">
        <v>18419</v>
      </c>
      <c r="R652" s="2" t="s">
        <v>2067</v>
      </c>
      <c r="S652" s="2"/>
      <c r="T652" s="2" t="s">
        <v>145</v>
      </c>
    </row>
    <row r="653" spans="1:20" ht="14.25" customHeight="1">
      <c r="A653" s="2" t="s">
        <v>33616</v>
      </c>
      <c r="B653" s="2" t="s">
        <v>6968</v>
      </c>
      <c r="C653" s="2" t="s">
        <v>33617</v>
      </c>
      <c r="D653" s="2" t="s">
        <v>330</v>
      </c>
      <c r="E653" s="2" t="s">
        <v>96</v>
      </c>
      <c r="F653" s="2" t="s">
        <v>33618</v>
      </c>
      <c r="G653" s="2" t="s">
        <v>2046</v>
      </c>
      <c r="H653" s="2" t="s">
        <v>33619</v>
      </c>
      <c r="I653" s="2"/>
      <c r="J653" s="2" t="s">
        <v>33620</v>
      </c>
      <c r="K653" s="2"/>
      <c r="L653" s="2"/>
      <c r="M653" s="2" t="s">
        <v>1566</v>
      </c>
      <c r="N653" s="2" t="s">
        <v>2058</v>
      </c>
      <c r="O653" s="2" t="s">
        <v>2093</v>
      </c>
      <c r="P653" s="2" t="s">
        <v>33621</v>
      </c>
      <c r="Q653" s="2" t="s">
        <v>18419</v>
      </c>
      <c r="R653" s="2" t="s">
        <v>2067</v>
      </c>
      <c r="S653" s="2"/>
      <c r="T653" s="2" t="s">
        <v>329</v>
      </c>
    </row>
    <row r="654" spans="1:20" ht="14.25" customHeight="1">
      <c r="A654" s="2" t="s">
        <v>33622</v>
      </c>
      <c r="B654" s="2" t="s">
        <v>6968</v>
      </c>
      <c r="C654" s="2" t="s">
        <v>33623</v>
      </c>
      <c r="D654" s="2" t="s">
        <v>128</v>
      </c>
      <c r="E654" s="2" t="s">
        <v>96</v>
      </c>
      <c r="F654" s="2" t="s">
        <v>33624</v>
      </c>
      <c r="G654" s="2" t="s">
        <v>2046</v>
      </c>
      <c r="H654" s="2" t="s">
        <v>33625</v>
      </c>
      <c r="I654" s="2"/>
      <c r="J654" s="2"/>
      <c r="K654" s="2"/>
      <c r="L654" s="2"/>
      <c r="M654" s="2" t="s">
        <v>1566</v>
      </c>
      <c r="N654" s="2" t="s">
        <v>2048</v>
      </c>
      <c r="O654" s="2" t="s">
        <v>2199</v>
      </c>
      <c r="P654" s="2" t="s">
        <v>2377</v>
      </c>
      <c r="Q654" s="2" t="s">
        <v>18419</v>
      </c>
      <c r="R654" s="2" t="s">
        <v>2200</v>
      </c>
      <c r="S654" s="2"/>
      <c r="T654" s="2" t="s">
        <v>127</v>
      </c>
    </row>
    <row r="655" spans="1:20" ht="14.25" customHeight="1">
      <c r="A655" s="2" t="s">
        <v>33626</v>
      </c>
      <c r="B655" s="2" t="s">
        <v>6968</v>
      </c>
      <c r="C655" s="2" t="s">
        <v>33627</v>
      </c>
      <c r="D655" s="2" t="s">
        <v>210</v>
      </c>
      <c r="E655" s="2" t="s">
        <v>96</v>
      </c>
      <c r="F655" s="2" t="s">
        <v>33628</v>
      </c>
      <c r="G655" s="2" t="s">
        <v>2046</v>
      </c>
      <c r="H655" s="2" t="s">
        <v>33629</v>
      </c>
      <c r="I655" s="2"/>
      <c r="J655" s="2" t="s">
        <v>18242</v>
      </c>
      <c r="K655" s="2" t="s">
        <v>18242</v>
      </c>
      <c r="L655" s="2" t="s">
        <v>18243</v>
      </c>
      <c r="M655" s="2" t="s">
        <v>1566</v>
      </c>
      <c r="N655" s="2" t="s">
        <v>2058</v>
      </c>
      <c r="O655" s="2" t="s">
        <v>2093</v>
      </c>
      <c r="P655" s="2" t="s">
        <v>32987</v>
      </c>
      <c r="Q655" s="2" t="s">
        <v>18419</v>
      </c>
      <c r="R655" s="2" t="s">
        <v>2067</v>
      </c>
      <c r="S655" s="2"/>
      <c r="T655" s="2" t="s">
        <v>209</v>
      </c>
    </row>
    <row r="656" spans="1:20" ht="14.25" customHeight="1">
      <c r="A656" s="2" t="s">
        <v>33630</v>
      </c>
      <c r="B656" s="2" t="s">
        <v>3502</v>
      </c>
      <c r="C656" s="2" t="s">
        <v>2829</v>
      </c>
      <c r="D656" s="2" t="s">
        <v>140</v>
      </c>
      <c r="E656" s="2" t="s">
        <v>96</v>
      </c>
      <c r="F656" s="2" t="s">
        <v>33631</v>
      </c>
      <c r="G656" s="2" t="s">
        <v>2046</v>
      </c>
      <c r="H656" s="2" t="s">
        <v>33632</v>
      </c>
      <c r="I656" s="2"/>
      <c r="J656" s="2"/>
      <c r="K656" s="2"/>
      <c r="L656" s="2"/>
      <c r="M656" s="2" t="s">
        <v>1566</v>
      </c>
      <c r="N656" s="2" t="s">
        <v>2058</v>
      </c>
      <c r="O656" s="2" t="s">
        <v>2145</v>
      </c>
      <c r="P656" s="2" t="s">
        <v>33633</v>
      </c>
      <c r="Q656" s="2" t="s">
        <v>18419</v>
      </c>
      <c r="R656" s="2" t="s">
        <v>2067</v>
      </c>
      <c r="S656" s="2"/>
      <c r="T656" s="2" t="s">
        <v>139</v>
      </c>
    </row>
    <row r="657" spans="1:20" ht="14.25" customHeight="1">
      <c r="A657" s="2" t="s">
        <v>33634</v>
      </c>
      <c r="B657" s="2" t="s">
        <v>13866</v>
      </c>
      <c r="C657" s="2" t="s">
        <v>27174</v>
      </c>
      <c r="D657" s="2" t="s">
        <v>94</v>
      </c>
      <c r="E657" s="2" t="s">
        <v>96</v>
      </c>
      <c r="F657" s="2" t="s">
        <v>33635</v>
      </c>
      <c r="G657" s="2" t="s">
        <v>2046</v>
      </c>
      <c r="H657" s="2" t="s">
        <v>33636</v>
      </c>
      <c r="I657" s="2"/>
      <c r="J657" s="2"/>
      <c r="K657" s="2"/>
      <c r="L657" s="2"/>
      <c r="M657" s="2" t="s">
        <v>1566</v>
      </c>
      <c r="N657" s="2" t="s">
        <v>2048</v>
      </c>
      <c r="O657" s="2" t="s">
        <v>2179</v>
      </c>
      <c r="P657" s="2" t="s">
        <v>3363</v>
      </c>
      <c r="Q657" s="2" t="s">
        <v>18419</v>
      </c>
      <c r="R657" s="2" t="s">
        <v>2052</v>
      </c>
      <c r="S657" s="2"/>
      <c r="T657" s="2" t="s">
        <v>93</v>
      </c>
    </row>
    <row r="658" spans="1:20" ht="14.25" customHeight="1">
      <c r="A658" s="2" t="s">
        <v>33637</v>
      </c>
      <c r="B658" s="2" t="s">
        <v>2892</v>
      </c>
      <c r="C658" s="2" t="s">
        <v>33638</v>
      </c>
      <c r="D658" s="2" t="s">
        <v>94</v>
      </c>
      <c r="E658" s="2" t="s">
        <v>96</v>
      </c>
      <c r="F658" s="2" t="s">
        <v>33639</v>
      </c>
      <c r="G658" s="2" t="s">
        <v>2046</v>
      </c>
      <c r="H658" s="2" t="s">
        <v>33640</v>
      </c>
      <c r="I658" s="2"/>
      <c r="J658" s="2"/>
      <c r="K658" s="2"/>
      <c r="L658" s="2"/>
      <c r="M658" s="2" t="s">
        <v>1566</v>
      </c>
      <c r="N658" s="2" t="s">
        <v>2048</v>
      </c>
      <c r="O658" s="2" t="s">
        <v>2179</v>
      </c>
      <c r="P658" s="2" t="s">
        <v>3363</v>
      </c>
      <c r="Q658" s="2" t="s">
        <v>18419</v>
      </c>
      <c r="R658" s="2" t="s">
        <v>2052</v>
      </c>
      <c r="S658" s="2"/>
      <c r="T658" s="2" t="s">
        <v>93</v>
      </c>
    </row>
    <row r="659" spans="1:20" ht="14.25" customHeight="1">
      <c r="A659" s="2" t="s">
        <v>33641</v>
      </c>
      <c r="B659" s="2" t="s">
        <v>2892</v>
      </c>
      <c r="C659" s="2" t="s">
        <v>22789</v>
      </c>
      <c r="D659" s="2" t="s">
        <v>170</v>
      </c>
      <c r="E659" s="2" t="s">
        <v>96</v>
      </c>
      <c r="F659" s="2" t="s">
        <v>4083</v>
      </c>
      <c r="G659" s="2" t="s">
        <v>2046</v>
      </c>
      <c r="H659" s="2" t="s">
        <v>33642</v>
      </c>
      <c r="I659" s="2"/>
      <c r="J659" s="2"/>
      <c r="K659" s="2"/>
      <c r="L659" s="2"/>
      <c r="M659" s="2" t="s">
        <v>1566</v>
      </c>
      <c r="N659" s="2" t="s">
        <v>2058</v>
      </c>
      <c r="O659" s="2" t="s">
        <v>2153</v>
      </c>
      <c r="P659" s="2" t="s">
        <v>19455</v>
      </c>
      <c r="Q659" s="2" t="s">
        <v>18419</v>
      </c>
      <c r="R659" s="2" t="s">
        <v>2052</v>
      </c>
      <c r="S659" s="2"/>
      <c r="T659" s="2" t="s">
        <v>169</v>
      </c>
    </row>
    <row r="660" spans="1:20" ht="14.25" customHeight="1">
      <c r="A660" s="2" t="s">
        <v>33643</v>
      </c>
      <c r="B660" s="2" t="s">
        <v>2892</v>
      </c>
      <c r="C660" s="2" t="s">
        <v>2806</v>
      </c>
      <c r="D660" s="2" t="s">
        <v>220</v>
      </c>
      <c r="E660" s="2" t="s">
        <v>96</v>
      </c>
      <c r="F660" s="2" t="s">
        <v>24336</v>
      </c>
      <c r="G660" s="2" t="s">
        <v>2046</v>
      </c>
      <c r="H660" s="2" t="s">
        <v>33644</v>
      </c>
      <c r="I660" s="2"/>
      <c r="J660" s="2" t="s">
        <v>33645</v>
      </c>
      <c r="K660" s="2" t="s">
        <v>32034</v>
      </c>
      <c r="L660" s="2"/>
      <c r="M660" s="2" t="s">
        <v>1566</v>
      </c>
      <c r="N660" s="2" t="s">
        <v>2048</v>
      </c>
      <c r="O660" s="2" t="s">
        <v>2179</v>
      </c>
      <c r="P660" s="2" t="s">
        <v>32224</v>
      </c>
      <c r="Q660" s="2" t="s">
        <v>18419</v>
      </c>
      <c r="R660" s="2" t="s">
        <v>2052</v>
      </c>
      <c r="S660" s="2"/>
      <c r="T660" s="2" t="s">
        <v>219</v>
      </c>
    </row>
    <row r="661" spans="1:20" ht="14.25" customHeight="1">
      <c r="A661" s="2" t="s">
        <v>33646</v>
      </c>
      <c r="B661" s="2" t="s">
        <v>33647</v>
      </c>
      <c r="C661" s="2" t="s">
        <v>33648</v>
      </c>
      <c r="D661" s="2" t="s">
        <v>250</v>
      </c>
      <c r="E661" s="2" t="s">
        <v>96</v>
      </c>
      <c r="F661" s="2" t="s">
        <v>33649</v>
      </c>
      <c r="G661" s="2" t="s">
        <v>2046</v>
      </c>
      <c r="H661" s="2" t="s">
        <v>33650</v>
      </c>
      <c r="I661" s="2"/>
      <c r="J661" s="2"/>
      <c r="K661" s="2"/>
      <c r="L661" s="2" t="s">
        <v>31519</v>
      </c>
      <c r="M661" s="2" t="s">
        <v>1566</v>
      </c>
      <c r="N661" s="2" t="s">
        <v>2048</v>
      </c>
      <c r="O661" s="2" t="s">
        <v>2179</v>
      </c>
      <c r="P661" s="2" t="s">
        <v>33651</v>
      </c>
      <c r="Q661" s="2" t="s">
        <v>18419</v>
      </c>
      <c r="R661" s="2" t="s">
        <v>2052</v>
      </c>
      <c r="S661" s="2"/>
      <c r="T661" s="2" t="s">
        <v>249</v>
      </c>
    </row>
    <row r="662" spans="1:20" ht="14.25" customHeight="1">
      <c r="A662" s="2" t="s">
        <v>33652</v>
      </c>
      <c r="B662" s="2" t="s">
        <v>3484</v>
      </c>
      <c r="C662" s="2" t="s">
        <v>33653</v>
      </c>
      <c r="D662" s="2" t="s">
        <v>118</v>
      </c>
      <c r="E662" s="2" t="s">
        <v>96</v>
      </c>
      <c r="F662" s="2" t="s">
        <v>33654</v>
      </c>
      <c r="G662" s="2" t="s">
        <v>2046</v>
      </c>
      <c r="H662" s="2" t="s">
        <v>33655</v>
      </c>
      <c r="I662" s="2"/>
      <c r="J662" s="2"/>
      <c r="K662" s="2"/>
      <c r="L662" s="2"/>
      <c r="M662" s="2" t="s">
        <v>1566</v>
      </c>
      <c r="N662" s="2" t="s">
        <v>2058</v>
      </c>
      <c r="O662" s="2" t="s">
        <v>2153</v>
      </c>
      <c r="P662" s="2" t="s">
        <v>31331</v>
      </c>
      <c r="Q662" s="2" t="s">
        <v>18419</v>
      </c>
      <c r="R662" s="2" t="s">
        <v>2052</v>
      </c>
      <c r="S662" s="2"/>
      <c r="T662" s="2" t="s">
        <v>117</v>
      </c>
    </row>
    <row r="663" spans="1:20" ht="14.25" customHeight="1">
      <c r="A663" s="2" t="s">
        <v>33656</v>
      </c>
      <c r="B663" s="2" t="s">
        <v>3478</v>
      </c>
      <c r="C663" s="2" t="s">
        <v>33657</v>
      </c>
      <c r="D663" s="2" t="s">
        <v>382</v>
      </c>
      <c r="E663" s="2" t="s">
        <v>264</v>
      </c>
      <c r="F663" s="2" t="s">
        <v>2112</v>
      </c>
      <c r="G663" s="2" t="s">
        <v>2046</v>
      </c>
      <c r="H663" s="2" t="s">
        <v>33658</v>
      </c>
      <c r="I663" s="2" t="s">
        <v>33388</v>
      </c>
      <c r="J663" s="2" t="s">
        <v>33389</v>
      </c>
      <c r="K663" s="2"/>
      <c r="L663" s="2"/>
      <c r="M663" s="2" t="s">
        <v>1566</v>
      </c>
      <c r="N663" s="2" t="s">
        <v>2058</v>
      </c>
      <c r="O663" s="2" t="s">
        <v>2093</v>
      </c>
      <c r="P663" s="2" t="s">
        <v>4570</v>
      </c>
      <c r="Q663" s="2" t="s">
        <v>18419</v>
      </c>
      <c r="R663" s="2" t="s">
        <v>2067</v>
      </c>
      <c r="S663" s="2"/>
      <c r="T663" s="2" t="s">
        <v>381</v>
      </c>
    </row>
    <row r="664" spans="1:20" ht="14.25" customHeight="1">
      <c r="A664" s="2" t="s">
        <v>33659</v>
      </c>
      <c r="B664" s="2" t="s">
        <v>3478</v>
      </c>
      <c r="C664" s="2" t="s">
        <v>33660</v>
      </c>
      <c r="D664" s="2" t="s">
        <v>349</v>
      </c>
      <c r="E664" s="2" t="s">
        <v>96</v>
      </c>
      <c r="F664" s="2" t="s">
        <v>2473</v>
      </c>
      <c r="G664" s="2" t="s">
        <v>2046</v>
      </c>
      <c r="H664" s="2" t="s">
        <v>33661</v>
      </c>
      <c r="I664" s="2"/>
      <c r="J664" s="2"/>
      <c r="K664" s="2"/>
      <c r="L664" s="2" t="s">
        <v>4127</v>
      </c>
      <c r="M664" s="2" t="s">
        <v>59</v>
      </c>
      <c r="N664" s="2" t="s">
        <v>2048</v>
      </c>
      <c r="O664" s="2" t="s">
        <v>2301</v>
      </c>
      <c r="P664" s="2" t="s">
        <v>24047</v>
      </c>
      <c r="Q664" s="2" t="s">
        <v>18419</v>
      </c>
      <c r="R664" s="2" t="s">
        <v>2067</v>
      </c>
      <c r="S664" s="2"/>
      <c r="T664" s="2" t="s">
        <v>348</v>
      </c>
    </row>
    <row r="665" spans="1:20" ht="14.25" customHeight="1">
      <c r="A665" s="2" t="s">
        <v>33662</v>
      </c>
      <c r="B665" s="2" t="s">
        <v>20987</v>
      </c>
      <c r="C665" s="2" t="s">
        <v>33663</v>
      </c>
      <c r="D665" s="2" t="s">
        <v>116</v>
      </c>
      <c r="E665" s="2" t="s">
        <v>96</v>
      </c>
      <c r="F665" s="2" t="s">
        <v>33664</v>
      </c>
      <c r="G665" s="2" t="s">
        <v>2046</v>
      </c>
      <c r="H665" s="2" t="s">
        <v>33665</v>
      </c>
      <c r="I665" s="2"/>
      <c r="J665" s="2"/>
      <c r="K665" s="2"/>
      <c r="L665" s="2"/>
      <c r="M665" s="2" t="s">
        <v>1566</v>
      </c>
      <c r="N665" s="2" t="s">
        <v>2058</v>
      </c>
      <c r="O665" s="2" t="s">
        <v>2153</v>
      </c>
      <c r="P665" s="2" t="s">
        <v>31526</v>
      </c>
      <c r="Q665" s="2" t="s">
        <v>18419</v>
      </c>
      <c r="R665" s="2" t="s">
        <v>2052</v>
      </c>
      <c r="S665" s="2"/>
      <c r="T665" s="2" t="s">
        <v>115</v>
      </c>
    </row>
    <row r="666" spans="1:20" ht="14.25" customHeight="1">
      <c r="A666" s="2" t="s">
        <v>33666</v>
      </c>
      <c r="B666" s="2" t="s">
        <v>33667</v>
      </c>
      <c r="C666" s="2" t="s">
        <v>33668</v>
      </c>
      <c r="D666" s="2" t="s">
        <v>31706</v>
      </c>
      <c r="E666" s="2" t="s">
        <v>264</v>
      </c>
      <c r="F666" s="2" t="s">
        <v>2824</v>
      </c>
      <c r="G666" s="2" t="s">
        <v>2091</v>
      </c>
      <c r="H666" s="2" t="s">
        <v>33669</v>
      </c>
      <c r="I666" s="2"/>
      <c r="J666" s="2"/>
      <c r="K666" s="2"/>
      <c r="L666" s="2"/>
      <c r="M666" s="2" t="s">
        <v>60</v>
      </c>
      <c r="N666" s="2" t="s">
        <v>2058</v>
      </c>
      <c r="O666" s="2" t="s">
        <v>2316</v>
      </c>
      <c r="P666" s="2" t="s">
        <v>20230</v>
      </c>
      <c r="Q666" s="2" t="s">
        <v>18419</v>
      </c>
      <c r="R666" s="2"/>
      <c r="S666" s="2"/>
      <c r="T666" s="2" t="s">
        <v>31708</v>
      </c>
    </row>
    <row r="667" spans="1:20" ht="14.25" customHeight="1">
      <c r="A667" s="2" t="s">
        <v>33670</v>
      </c>
      <c r="B667" s="2" t="s">
        <v>33667</v>
      </c>
      <c r="C667" s="2" t="s">
        <v>33671</v>
      </c>
      <c r="D667" s="2" t="s">
        <v>22395</v>
      </c>
      <c r="E667" s="2" t="s">
        <v>96</v>
      </c>
      <c r="F667" s="2" t="s">
        <v>33672</v>
      </c>
      <c r="G667" s="2" t="s">
        <v>2404</v>
      </c>
      <c r="H667" s="2" t="s">
        <v>33673</v>
      </c>
      <c r="I667" s="2"/>
      <c r="J667" s="2"/>
      <c r="K667" s="2"/>
      <c r="L667" s="2"/>
      <c r="M667" s="2" t="s">
        <v>1566</v>
      </c>
      <c r="N667" s="2" t="s">
        <v>2058</v>
      </c>
      <c r="O667" s="2" t="s">
        <v>2120</v>
      </c>
      <c r="P667" s="2" t="s">
        <v>31177</v>
      </c>
      <c r="Q667" s="2" t="s">
        <v>18419</v>
      </c>
      <c r="R667" s="2" t="s">
        <v>2052</v>
      </c>
      <c r="S667" s="2"/>
      <c r="T667" s="2" t="s">
        <v>22399</v>
      </c>
    </row>
    <row r="668" spans="1:20" ht="14.25" customHeight="1">
      <c r="A668" s="2" t="s">
        <v>33674</v>
      </c>
      <c r="B668" s="2" t="s">
        <v>2874</v>
      </c>
      <c r="C668" s="2" t="s">
        <v>33675</v>
      </c>
      <c r="D668" s="2" t="s">
        <v>116</v>
      </c>
      <c r="E668" s="2" t="s">
        <v>96</v>
      </c>
      <c r="F668" s="2" t="s">
        <v>33676</v>
      </c>
      <c r="G668" s="2" t="s">
        <v>2046</v>
      </c>
      <c r="H668" s="2" t="s">
        <v>33677</v>
      </c>
      <c r="I668" s="2"/>
      <c r="J668" s="2"/>
      <c r="K668" s="2"/>
      <c r="L668" s="2"/>
      <c r="M668" s="2" t="s">
        <v>1566</v>
      </c>
      <c r="N668" s="2" t="s">
        <v>2048</v>
      </c>
      <c r="O668" s="2" t="s">
        <v>2179</v>
      </c>
      <c r="P668" s="2" t="s">
        <v>31526</v>
      </c>
      <c r="Q668" s="2" t="s">
        <v>18419</v>
      </c>
      <c r="R668" s="2" t="s">
        <v>2052</v>
      </c>
      <c r="S668" s="2"/>
      <c r="T668" s="2" t="s">
        <v>115</v>
      </c>
    </row>
    <row r="669" spans="1:20" ht="14.25" customHeight="1">
      <c r="A669" s="2" t="s">
        <v>33678</v>
      </c>
      <c r="B669" s="2" t="s">
        <v>2842</v>
      </c>
      <c r="C669" s="2" t="s">
        <v>33679</v>
      </c>
      <c r="D669" s="2" t="s">
        <v>174</v>
      </c>
      <c r="E669" s="2" t="s">
        <v>96</v>
      </c>
      <c r="F669" s="2" t="s">
        <v>21508</v>
      </c>
      <c r="G669" s="2" t="s">
        <v>2046</v>
      </c>
      <c r="H669" s="2" t="s">
        <v>33680</v>
      </c>
      <c r="I669" s="2"/>
      <c r="J669" s="2"/>
      <c r="K669" s="2"/>
      <c r="L669" s="2"/>
      <c r="M669" s="2" t="s">
        <v>1566</v>
      </c>
      <c r="N669" s="2" t="s">
        <v>2048</v>
      </c>
      <c r="O669" s="2" t="s">
        <v>2179</v>
      </c>
      <c r="P669" s="2" t="s">
        <v>3055</v>
      </c>
      <c r="Q669" s="2" t="s">
        <v>18419</v>
      </c>
      <c r="R669" s="2" t="s">
        <v>2052</v>
      </c>
      <c r="S669" s="2"/>
      <c r="T669" s="2" t="s">
        <v>173</v>
      </c>
    </row>
    <row r="670" spans="1:20" ht="14.25" customHeight="1">
      <c r="A670" s="2" t="s">
        <v>33681</v>
      </c>
      <c r="B670" s="2" t="s">
        <v>33682</v>
      </c>
      <c r="C670" s="2" t="s">
        <v>33683</v>
      </c>
      <c r="D670" s="2" t="s">
        <v>31784</v>
      </c>
      <c r="E670" s="2" t="s">
        <v>264</v>
      </c>
      <c r="F670" s="2" t="s">
        <v>2473</v>
      </c>
      <c r="G670" s="2" t="s">
        <v>2404</v>
      </c>
      <c r="H670" s="2" t="s">
        <v>33684</v>
      </c>
      <c r="I670" s="2"/>
      <c r="J670" s="2" t="s">
        <v>33407</v>
      </c>
      <c r="K670" s="2" t="s">
        <v>32034</v>
      </c>
      <c r="L670" s="2"/>
      <c r="M670" s="2" t="s">
        <v>59</v>
      </c>
      <c r="N670" s="2" t="s">
        <v>2048</v>
      </c>
      <c r="O670" s="2" t="s">
        <v>2301</v>
      </c>
      <c r="P670" s="2" t="s">
        <v>23076</v>
      </c>
      <c r="Q670" s="2" t="s">
        <v>18419</v>
      </c>
      <c r="R670" s="2" t="s">
        <v>2052</v>
      </c>
      <c r="S670" s="2"/>
      <c r="T670" s="2" t="s">
        <v>31786</v>
      </c>
    </row>
    <row r="671" spans="1:20" ht="14.25" customHeight="1">
      <c r="A671" s="2" t="s">
        <v>33685</v>
      </c>
      <c r="B671" s="2" t="s">
        <v>6066</v>
      </c>
      <c r="C671" s="2" t="s">
        <v>2955</v>
      </c>
      <c r="D671" s="2" t="s">
        <v>365</v>
      </c>
      <c r="E671" s="2" t="s">
        <v>96</v>
      </c>
      <c r="F671" s="2" t="s">
        <v>3606</v>
      </c>
      <c r="G671" s="2" t="s">
        <v>2046</v>
      </c>
      <c r="H671" s="2" t="s">
        <v>33686</v>
      </c>
      <c r="I671" s="2"/>
      <c r="J671" s="2"/>
      <c r="K671" s="2"/>
      <c r="L671" s="2"/>
      <c r="M671" s="2" t="s">
        <v>1566</v>
      </c>
      <c r="N671" s="2" t="s">
        <v>2058</v>
      </c>
      <c r="O671" s="2" t="s">
        <v>2145</v>
      </c>
      <c r="P671" s="2" t="s">
        <v>32440</v>
      </c>
      <c r="Q671" s="2" t="s">
        <v>18419</v>
      </c>
      <c r="R671" s="2" t="s">
        <v>2052</v>
      </c>
      <c r="S671" s="2"/>
      <c r="T671" s="2" t="s">
        <v>364</v>
      </c>
    </row>
    <row r="672" spans="1:20" ht="14.25" customHeight="1">
      <c r="A672" s="2" t="s">
        <v>33687</v>
      </c>
      <c r="B672" s="2" t="s">
        <v>6066</v>
      </c>
      <c r="C672" s="2" t="s">
        <v>6227</v>
      </c>
      <c r="D672" s="2" t="s">
        <v>274</v>
      </c>
      <c r="E672" s="2" t="s">
        <v>96</v>
      </c>
      <c r="F672" s="2" t="s">
        <v>30766</v>
      </c>
      <c r="G672" s="2" t="s">
        <v>2046</v>
      </c>
      <c r="H672" s="2" t="s">
        <v>33688</v>
      </c>
      <c r="I672" s="2" t="s">
        <v>33414</v>
      </c>
      <c r="J672" s="2"/>
      <c r="K672" s="2"/>
      <c r="L672" s="2" t="s">
        <v>15881</v>
      </c>
      <c r="M672" s="2" t="s">
        <v>1566</v>
      </c>
      <c r="N672" s="2" t="s">
        <v>2058</v>
      </c>
      <c r="O672" s="2" t="s">
        <v>2153</v>
      </c>
      <c r="P672" s="2" t="s">
        <v>31362</v>
      </c>
      <c r="Q672" s="2" t="s">
        <v>18419</v>
      </c>
      <c r="R672" s="2" t="s">
        <v>2052</v>
      </c>
      <c r="S672" s="2"/>
      <c r="T672" s="2" t="s">
        <v>273</v>
      </c>
    </row>
    <row r="673" spans="1:20" ht="14.25" customHeight="1">
      <c r="A673" s="2" t="s">
        <v>33689</v>
      </c>
      <c r="B673" s="2" t="s">
        <v>6066</v>
      </c>
      <c r="C673" s="2" t="s">
        <v>3929</v>
      </c>
      <c r="D673" s="2" t="s">
        <v>132</v>
      </c>
      <c r="E673" s="2" t="s">
        <v>96</v>
      </c>
      <c r="F673" s="2" t="s">
        <v>33690</v>
      </c>
      <c r="G673" s="2" t="s">
        <v>2046</v>
      </c>
      <c r="H673" s="2" t="s">
        <v>33691</v>
      </c>
      <c r="I673" s="2"/>
      <c r="J673" s="2"/>
      <c r="K673" s="2"/>
      <c r="L673" s="2"/>
      <c r="M673" s="2" t="s">
        <v>1566</v>
      </c>
      <c r="N673" s="2" t="s">
        <v>2058</v>
      </c>
      <c r="O673" s="2" t="s">
        <v>2145</v>
      </c>
      <c r="P673" s="2" t="s">
        <v>3055</v>
      </c>
      <c r="Q673" s="2" t="s">
        <v>18419</v>
      </c>
      <c r="R673" s="2" t="s">
        <v>2052</v>
      </c>
      <c r="S673" s="2"/>
      <c r="T673" s="2" t="s">
        <v>131</v>
      </c>
    </row>
    <row r="674" spans="1:20" ht="14.25" customHeight="1">
      <c r="A674" s="2" t="s">
        <v>33692</v>
      </c>
      <c r="B674" s="2" t="s">
        <v>3439</v>
      </c>
      <c r="C674" s="2" t="s">
        <v>33693</v>
      </c>
      <c r="D674" s="2" t="s">
        <v>1230</v>
      </c>
      <c r="E674" s="2" t="s">
        <v>264</v>
      </c>
      <c r="F674" s="2" t="s">
        <v>23219</v>
      </c>
      <c r="G674" s="2" t="s">
        <v>2046</v>
      </c>
      <c r="H674" s="2" t="s">
        <v>33694</v>
      </c>
      <c r="I674" s="2"/>
      <c r="J674" s="2"/>
      <c r="K674" s="2"/>
      <c r="L674" s="2"/>
      <c r="M674" s="2" t="s">
        <v>1566</v>
      </c>
      <c r="N674" s="2" t="s">
        <v>2048</v>
      </c>
      <c r="O674" s="2" t="s">
        <v>2199</v>
      </c>
      <c r="P674" s="2" t="s">
        <v>23064</v>
      </c>
      <c r="Q674" s="2" t="s">
        <v>18419</v>
      </c>
      <c r="R674" s="2" t="s">
        <v>2067</v>
      </c>
      <c r="S674" s="2"/>
      <c r="T674" s="2" t="s">
        <v>1229</v>
      </c>
    </row>
    <row r="675" spans="1:20" ht="14.25" customHeight="1">
      <c r="A675" s="2" t="s">
        <v>33695</v>
      </c>
      <c r="B675" s="2" t="s">
        <v>12203</v>
      </c>
      <c r="C675" s="2" t="s">
        <v>25054</v>
      </c>
      <c r="D675" s="2" t="s">
        <v>142</v>
      </c>
      <c r="E675" s="2" t="s">
        <v>96</v>
      </c>
      <c r="F675" s="2" t="s">
        <v>22255</v>
      </c>
      <c r="G675" s="2" t="s">
        <v>2046</v>
      </c>
      <c r="H675" s="2" t="s">
        <v>33696</v>
      </c>
      <c r="I675" s="2"/>
      <c r="J675" s="2"/>
      <c r="K675" s="2"/>
      <c r="L675" s="2"/>
      <c r="M675" s="2" t="s">
        <v>1566</v>
      </c>
      <c r="N675" s="2" t="s">
        <v>2058</v>
      </c>
      <c r="O675" s="2" t="s">
        <v>2153</v>
      </c>
      <c r="P675" s="2" t="s">
        <v>31362</v>
      </c>
      <c r="Q675" s="2" t="s">
        <v>18419</v>
      </c>
      <c r="R675" s="2" t="s">
        <v>2052</v>
      </c>
      <c r="S675" s="2"/>
      <c r="T675" s="2" t="s">
        <v>141</v>
      </c>
    </row>
    <row r="676" spans="1:20" ht="14.25" customHeight="1">
      <c r="A676" s="2" t="s">
        <v>33697</v>
      </c>
      <c r="B676" s="2" t="s">
        <v>6066</v>
      </c>
      <c r="C676" s="2" t="s">
        <v>4617</v>
      </c>
      <c r="D676" s="2" t="s">
        <v>142</v>
      </c>
      <c r="E676" s="2" t="s">
        <v>96</v>
      </c>
      <c r="F676" s="2" t="s">
        <v>33698</v>
      </c>
      <c r="G676" s="2" t="s">
        <v>2046</v>
      </c>
      <c r="H676" s="2" t="s">
        <v>33699</v>
      </c>
      <c r="I676" s="2"/>
      <c r="J676" s="2"/>
      <c r="K676" s="2"/>
      <c r="L676" s="2"/>
      <c r="M676" s="2" t="s">
        <v>1566</v>
      </c>
      <c r="N676" s="2" t="s">
        <v>2048</v>
      </c>
      <c r="O676" s="2" t="s">
        <v>2179</v>
      </c>
      <c r="P676" s="2" t="s">
        <v>4458</v>
      </c>
      <c r="Q676" s="2" t="s">
        <v>18419</v>
      </c>
      <c r="R676" s="2" t="s">
        <v>2052</v>
      </c>
      <c r="S676" s="2"/>
      <c r="T676" s="2" t="s">
        <v>141</v>
      </c>
    </row>
    <row r="677" spans="1:20" ht="14.25" customHeight="1">
      <c r="A677" s="2" t="s">
        <v>33700</v>
      </c>
      <c r="B677" s="2" t="s">
        <v>3425</v>
      </c>
      <c r="C677" s="2" t="s">
        <v>33701</v>
      </c>
      <c r="D677" s="2" t="s">
        <v>104</v>
      </c>
      <c r="E677" s="2" t="s">
        <v>96</v>
      </c>
      <c r="F677" s="2" t="s">
        <v>3606</v>
      </c>
      <c r="G677" s="2" t="s">
        <v>2046</v>
      </c>
      <c r="H677" s="2" t="s">
        <v>33702</v>
      </c>
      <c r="I677" s="2"/>
      <c r="J677" s="2"/>
      <c r="K677" s="2"/>
      <c r="L677" s="2"/>
      <c r="M677" s="2" t="s">
        <v>1566</v>
      </c>
      <c r="N677" s="2" t="s">
        <v>2058</v>
      </c>
      <c r="O677" s="2" t="s">
        <v>2145</v>
      </c>
      <c r="P677" s="2" t="s">
        <v>31362</v>
      </c>
      <c r="Q677" s="2" t="s">
        <v>18419</v>
      </c>
      <c r="R677" s="2" t="s">
        <v>2052</v>
      </c>
      <c r="S677" s="2"/>
      <c r="T677" s="2" t="s">
        <v>103</v>
      </c>
    </row>
    <row r="678" spans="1:20" ht="14.25" customHeight="1">
      <c r="A678" s="2" t="s">
        <v>33703</v>
      </c>
      <c r="B678" s="2" t="s">
        <v>33704</v>
      </c>
      <c r="C678" s="2" t="s">
        <v>33705</v>
      </c>
      <c r="D678" s="2" t="s">
        <v>349</v>
      </c>
      <c r="E678" s="2" t="s">
        <v>96</v>
      </c>
      <c r="F678" s="2" t="s">
        <v>33706</v>
      </c>
      <c r="G678" s="2" t="s">
        <v>2046</v>
      </c>
      <c r="H678" s="2" t="s">
        <v>33707</v>
      </c>
      <c r="I678" s="2"/>
      <c r="J678" s="2"/>
      <c r="K678" s="2"/>
      <c r="L678" s="2" t="s">
        <v>4127</v>
      </c>
      <c r="M678" s="2" t="s">
        <v>1566</v>
      </c>
      <c r="N678" s="2" t="s">
        <v>2058</v>
      </c>
      <c r="O678" s="2" t="s">
        <v>2145</v>
      </c>
      <c r="P678" s="2" t="s">
        <v>33708</v>
      </c>
      <c r="Q678" s="2" t="s">
        <v>18419</v>
      </c>
      <c r="R678" s="2" t="s">
        <v>2067</v>
      </c>
      <c r="S678" s="2"/>
      <c r="T678" s="2" t="s">
        <v>348</v>
      </c>
    </row>
    <row r="679" spans="1:20" ht="14.25" customHeight="1">
      <c r="A679" s="2" t="s">
        <v>33709</v>
      </c>
      <c r="B679" s="2" t="s">
        <v>3409</v>
      </c>
      <c r="C679" s="2" t="s">
        <v>33710</v>
      </c>
      <c r="D679" s="2" t="s">
        <v>174</v>
      </c>
      <c r="E679" s="2" t="s">
        <v>96</v>
      </c>
      <c r="F679" s="2" t="s">
        <v>33711</v>
      </c>
      <c r="G679" s="2" t="s">
        <v>2046</v>
      </c>
      <c r="H679" s="2" t="s">
        <v>33712</v>
      </c>
      <c r="I679" s="2"/>
      <c r="J679" s="2"/>
      <c r="K679" s="2"/>
      <c r="L679" s="2"/>
      <c r="M679" s="2" t="s">
        <v>1566</v>
      </c>
      <c r="N679" s="2" t="s">
        <v>2048</v>
      </c>
      <c r="O679" s="2" t="s">
        <v>2179</v>
      </c>
      <c r="P679" s="2" t="s">
        <v>2456</v>
      </c>
      <c r="Q679" s="2" t="s">
        <v>18419</v>
      </c>
      <c r="R679" s="2" t="s">
        <v>2067</v>
      </c>
      <c r="S679" s="2"/>
      <c r="T679" s="2" t="s">
        <v>173</v>
      </c>
    </row>
    <row r="680" spans="1:20" ht="14.25" customHeight="1">
      <c r="A680" s="2" t="s">
        <v>33713</v>
      </c>
      <c r="B680" s="2" t="s">
        <v>3401</v>
      </c>
      <c r="C680" s="2" t="s">
        <v>33714</v>
      </c>
      <c r="D680" s="2" t="s">
        <v>174</v>
      </c>
      <c r="E680" s="2" t="s">
        <v>96</v>
      </c>
      <c r="F680" s="2" t="s">
        <v>33715</v>
      </c>
      <c r="G680" s="2" t="s">
        <v>2046</v>
      </c>
      <c r="H680" s="2" t="s">
        <v>33716</v>
      </c>
      <c r="I680" s="2"/>
      <c r="J680" s="2"/>
      <c r="K680" s="2"/>
      <c r="L680" s="2"/>
      <c r="M680" s="2" t="s">
        <v>1566</v>
      </c>
      <c r="N680" s="2" t="s">
        <v>2058</v>
      </c>
      <c r="O680" s="2" t="s">
        <v>19526</v>
      </c>
      <c r="P680" s="2" t="s">
        <v>3055</v>
      </c>
      <c r="Q680" s="2" t="s">
        <v>18419</v>
      </c>
      <c r="R680" s="2" t="s">
        <v>2052</v>
      </c>
      <c r="S680" s="2"/>
      <c r="T680" s="2" t="s">
        <v>173</v>
      </c>
    </row>
    <row r="681" spans="1:20" ht="14.25" customHeight="1">
      <c r="A681" s="2" t="s">
        <v>33717</v>
      </c>
      <c r="B681" s="2" t="s">
        <v>7758</v>
      </c>
      <c r="C681" s="2" t="s">
        <v>33718</v>
      </c>
      <c r="D681" s="2" t="s">
        <v>94</v>
      </c>
      <c r="E681" s="2" t="s">
        <v>96</v>
      </c>
      <c r="F681" s="2" t="s">
        <v>4664</v>
      </c>
      <c r="G681" s="2" t="s">
        <v>2046</v>
      </c>
      <c r="H681" s="2" t="s">
        <v>33719</v>
      </c>
      <c r="I681" s="2" t="s">
        <v>33442</v>
      </c>
      <c r="J681" s="2" t="s">
        <v>33443</v>
      </c>
      <c r="K681" s="2"/>
      <c r="L681" s="2"/>
      <c r="M681" s="2" t="s">
        <v>1566</v>
      </c>
      <c r="N681" s="2" t="s">
        <v>2058</v>
      </c>
      <c r="O681" s="2" t="s">
        <v>2153</v>
      </c>
      <c r="P681" s="2" t="s">
        <v>3363</v>
      </c>
      <c r="Q681" s="2" t="s">
        <v>18419</v>
      </c>
      <c r="R681" s="2" t="s">
        <v>2052</v>
      </c>
      <c r="S681" s="2"/>
      <c r="T681" s="2" t="s">
        <v>93</v>
      </c>
    </row>
    <row r="682" spans="1:20" ht="14.25" customHeight="1">
      <c r="A682" s="2" t="s">
        <v>33720</v>
      </c>
      <c r="B682" s="2" t="s">
        <v>3155</v>
      </c>
      <c r="C682" s="2" t="s">
        <v>33721</v>
      </c>
      <c r="D682" s="2" t="s">
        <v>567</v>
      </c>
      <c r="E682" s="2" t="s">
        <v>264</v>
      </c>
      <c r="F682" s="2" t="s">
        <v>2320</v>
      </c>
      <c r="G682" s="2" t="s">
        <v>2046</v>
      </c>
      <c r="H682" s="2" t="s">
        <v>33722</v>
      </c>
      <c r="I682" s="2"/>
      <c r="J682" s="2"/>
      <c r="K682" s="2"/>
      <c r="L682" s="2"/>
      <c r="M682" s="2" t="s">
        <v>59</v>
      </c>
      <c r="N682" s="2" t="s">
        <v>2058</v>
      </c>
      <c r="O682" s="2" t="s">
        <v>2322</v>
      </c>
      <c r="P682" s="2" t="s">
        <v>20494</v>
      </c>
      <c r="Q682" s="2" t="s">
        <v>18419</v>
      </c>
      <c r="R682" s="2" t="s">
        <v>2052</v>
      </c>
      <c r="S682" s="2"/>
      <c r="T682" s="2" t="s">
        <v>566</v>
      </c>
    </row>
    <row r="683" spans="1:20" ht="14.25" customHeight="1">
      <c r="A683" s="2" t="s">
        <v>33723</v>
      </c>
      <c r="B683" s="2" t="s">
        <v>3155</v>
      </c>
      <c r="C683" s="2" t="s">
        <v>6392</v>
      </c>
      <c r="D683" s="2" t="s">
        <v>116</v>
      </c>
      <c r="E683" s="2" t="s">
        <v>96</v>
      </c>
      <c r="F683" s="2" t="s">
        <v>33724</v>
      </c>
      <c r="G683" s="2" t="s">
        <v>2046</v>
      </c>
      <c r="H683" s="2" t="s">
        <v>33725</v>
      </c>
      <c r="I683" s="2" t="s">
        <v>33726</v>
      </c>
      <c r="J683" s="2"/>
      <c r="K683" s="2"/>
      <c r="L683" s="2" t="s">
        <v>7567</v>
      </c>
      <c r="M683" s="2" t="s">
        <v>59</v>
      </c>
      <c r="N683" s="2" t="s">
        <v>2058</v>
      </c>
      <c r="O683" s="2" t="s">
        <v>2172</v>
      </c>
      <c r="P683" s="2" t="s">
        <v>3727</v>
      </c>
      <c r="Q683" s="2" t="s">
        <v>18419</v>
      </c>
      <c r="R683" s="2" t="s">
        <v>2052</v>
      </c>
      <c r="S683" s="2"/>
      <c r="T683" s="2" t="s">
        <v>115</v>
      </c>
    </row>
    <row r="684" spans="1:20" ht="14.25" customHeight="1">
      <c r="A684" s="2" t="s">
        <v>33727</v>
      </c>
      <c r="B684" s="2" t="s">
        <v>3155</v>
      </c>
      <c r="C684" s="2" t="s">
        <v>33728</v>
      </c>
      <c r="D684" s="2" t="s">
        <v>136</v>
      </c>
      <c r="E684" s="2" t="s">
        <v>96</v>
      </c>
      <c r="F684" s="2" t="s">
        <v>33729</v>
      </c>
      <c r="G684" s="2" t="s">
        <v>2046</v>
      </c>
      <c r="H684" s="2" t="s">
        <v>33730</v>
      </c>
      <c r="I684" s="2"/>
      <c r="J684" s="2"/>
      <c r="K684" s="2"/>
      <c r="L684" s="2"/>
      <c r="M684" s="2" t="s">
        <v>1566</v>
      </c>
      <c r="N684" s="2" t="s">
        <v>2058</v>
      </c>
      <c r="O684" s="2" t="s">
        <v>2145</v>
      </c>
      <c r="P684" s="2" t="s">
        <v>4458</v>
      </c>
      <c r="Q684" s="2" t="s">
        <v>18419</v>
      </c>
      <c r="R684" s="2" t="s">
        <v>2067</v>
      </c>
      <c r="S684" s="2"/>
      <c r="T684" s="2" t="s">
        <v>135</v>
      </c>
    </row>
    <row r="685" spans="1:20" ht="14.25" customHeight="1">
      <c r="A685" s="2" t="s">
        <v>33731</v>
      </c>
      <c r="B685" s="2" t="s">
        <v>3155</v>
      </c>
      <c r="C685" s="2" t="s">
        <v>4546</v>
      </c>
      <c r="D685" s="2" t="s">
        <v>559</v>
      </c>
      <c r="E685" s="2" t="s">
        <v>264</v>
      </c>
      <c r="F685" s="2" t="s">
        <v>17280</v>
      </c>
      <c r="G685" s="2" t="s">
        <v>2046</v>
      </c>
      <c r="H685" s="2" t="s">
        <v>33732</v>
      </c>
      <c r="I685" s="2"/>
      <c r="J685" s="2" t="s">
        <v>33733</v>
      </c>
      <c r="K685" s="2" t="s">
        <v>22585</v>
      </c>
      <c r="L685" s="2" t="s">
        <v>31797</v>
      </c>
      <c r="M685" s="2" t="s">
        <v>60</v>
      </c>
      <c r="N685" s="2" t="s">
        <v>2058</v>
      </c>
      <c r="O685" s="2" t="s">
        <v>4280</v>
      </c>
      <c r="P685" s="2" t="s">
        <v>18937</v>
      </c>
      <c r="Q685" s="2" t="s">
        <v>18419</v>
      </c>
      <c r="R685" s="2" t="s">
        <v>2052</v>
      </c>
      <c r="S685" s="2"/>
      <c r="T685" s="2" t="s">
        <v>558</v>
      </c>
    </row>
    <row r="686" spans="1:20" ht="14.25" customHeight="1">
      <c r="A686" s="2" t="s">
        <v>33734</v>
      </c>
      <c r="B686" s="2" t="s">
        <v>3155</v>
      </c>
      <c r="C686" s="2" t="s">
        <v>15877</v>
      </c>
      <c r="D686" s="2" t="s">
        <v>172</v>
      </c>
      <c r="E686" s="2" t="s">
        <v>96</v>
      </c>
      <c r="F686" s="2" t="s">
        <v>33735</v>
      </c>
      <c r="G686" s="2" t="s">
        <v>2046</v>
      </c>
      <c r="H686" s="2" t="s">
        <v>33736</v>
      </c>
      <c r="I686" s="2"/>
      <c r="J686" s="2"/>
      <c r="K686" s="2"/>
      <c r="L686" s="2"/>
      <c r="M686" s="2" t="s">
        <v>1566</v>
      </c>
      <c r="N686" s="2" t="s">
        <v>2058</v>
      </c>
      <c r="O686" s="2" t="s">
        <v>2145</v>
      </c>
      <c r="P686" s="2" t="s">
        <v>4625</v>
      </c>
      <c r="Q686" s="2" t="s">
        <v>18419</v>
      </c>
      <c r="R686" s="2" t="s">
        <v>2067</v>
      </c>
      <c r="S686" s="2"/>
      <c r="T686" s="2" t="s">
        <v>171</v>
      </c>
    </row>
    <row r="687" spans="1:20" ht="14.25" customHeight="1">
      <c r="A687" s="2" t="s">
        <v>33737</v>
      </c>
      <c r="B687" s="2" t="s">
        <v>3155</v>
      </c>
      <c r="C687" s="2" t="s">
        <v>33738</v>
      </c>
      <c r="D687" s="2" t="s">
        <v>102</v>
      </c>
      <c r="E687" s="2" t="s">
        <v>96</v>
      </c>
      <c r="F687" s="2" t="s">
        <v>33739</v>
      </c>
      <c r="G687" s="2" t="s">
        <v>2046</v>
      </c>
      <c r="H687" s="2" t="s">
        <v>33740</v>
      </c>
      <c r="I687" s="2"/>
      <c r="J687" s="2"/>
      <c r="K687" s="2"/>
      <c r="L687" s="2"/>
      <c r="M687" s="2" t="s">
        <v>1566</v>
      </c>
      <c r="N687" s="2" t="s">
        <v>2048</v>
      </c>
      <c r="O687" s="2" t="s">
        <v>2179</v>
      </c>
      <c r="P687" s="2" t="s">
        <v>19455</v>
      </c>
      <c r="Q687" s="2" t="s">
        <v>18419</v>
      </c>
      <c r="R687" s="2" t="s">
        <v>2052</v>
      </c>
      <c r="S687" s="2"/>
      <c r="T687" s="2" t="s">
        <v>101</v>
      </c>
    </row>
    <row r="688" spans="1:20" ht="14.25" customHeight="1">
      <c r="A688" s="2" t="s">
        <v>33741</v>
      </c>
      <c r="B688" s="2" t="s">
        <v>3155</v>
      </c>
      <c r="C688" s="2" t="s">
        <v>33742</v>
      </c>
      <c r="D688" s="2" t="s">
        <v>308</v>
      </c>
      <c r="E688" s="2" t="s">
        <v>96</v>
      </c>
      <c r="F688" s="2" t="s">
        <v>3223</v>
      </c>
      <c r="G688" s="2" t="s">
        <v>2046</v>
      </c>
      <c r="H688" s="2" t="s">
        <v>33743</v>
      </c>
      <c r="I688" s="2" t="s">
        <v>33744</v>
      </c>
      <c r="J688" s="2"/>
      <c r="K688" s="2"/>
      <c r="L688" s="2"/>
      <c r="M688" s="2" t="s">
        <v>59</v>
      </c>
      <c r="N688" s="2" t="s">
        <v>2058</v>
      </c>
      <c r="O688" s="2" t="s">
        <v>3226</v>
      </c>
      <c r="P688" s="2" t="s">
        <v>3727</v>
      </c>
      <c r="Q688" s="2" t="s">
        <v>18419</v>
      </c>
      <c r="R688" s="2" t="s">
        <v>2052</v>
      </c>
      <c r="S688" s="2"/>
      <c r="T688" s="2" t="s">
        <v>307</v>
      </c>
    </row>
    <row r="689" spans="1:20" ht="14.25" customHeight="1">
      <c r="A689" s="2" t="s">
        <v>33745</v>
      </c>
      <c r="B689" s="2" t="s">
        <v>3155</v>
      </c>
      <c r="C689" s="2" t="s">
        <v>7112</v>
      </c>
      <c r="D689" s="2" t="s">
        <v>272</v>
      </c>
      <c r="E689" s="2" t="s">
        <v>96</v>
      </c>
      <c r="F689" s="2" t="s">
        <v>33746</v>
      </c>
      <c r="G689" s="2" t="s">
        <v>2046</v>
      </c>
      <c r="H689" s="2" t="s">
        <v>33747</v>
      </c>
      <c r="I689" s="2"/>
      <c r="J689" s="2"/>
      <c r="K689" s="2"/>
      <c r="L689" s="2"/>
      <c r="M689" s="2" t="s">
        <v>1566</v>
      </c>
      <c r="N689" s="2" t="s">
        <v>2058</v>
      </c>
      <c r="O689" s="2" t="s">
        <v>2093</v>
      </c>
      <c r="P689" s="2" t="s">
        <v>2398</v>
      </c>
      <c r="Q689" s="2" t="s">
        <v>18419</v>
      </c>
      <c r="R689" s="2" t="s">
        <v>2067</v>
      </c>
      <c r="S689" s="2"/>
      <c r="T689" s="2" t="s">
        <v>271</v>
      </c>
    </row>
    <row r="690" spans="1:20" ht="14.25" customHeight="1">
      <c r="A690" s="2" t="s">
        <v>22274</v>
      </c>
      <c r="B690" s="2" t="s">
        <v>3155</v>
      </c>
      <c r="C690" s="2" t="s">
        <v>2262</v>
      </c>
      <c r="D690" s="2" t="s">
        <v>120</v>
      </c>
      <c r="E690" s="2" t="s">
        <v>96</v>
      </c>
      <c r="F690" s="2" t="s">
        <v>18644</v>
      </c>
      <c r="G690" s="2" t="s">
        <v>2046</v>
      </c>
      <c r="H690" s="2" t="s">
        <v>33748</v>
      </c>
      <c r="I690" s="2"/>
      <c r="J690" s="2"/>
      <c r="K690" s="2"/>
      <c r="L690" s="2"/>
      <c r="M690" s="2" t="s">
        <v>1566</v>
      </c>
      <c r="N690" s="2" t="s">
        <v>2058</v>
      </c>
      <c r="O690" s="2" t="s">
        <v>2145</v>
      </c>
      <c r="P690" s="2" t="s">
        <v>4625</v>
      </c>
      <c r="Q690" s="2" t="s">
        <v>18419</v>
      </c>
      <c r="R690" s="2" t="s">
        <v>2067</v>
      </c>
      <c r="S690" s="2"/>
      <c r="T690" s="2" t="s">
        <v>119</v>
      </c>
    </row>
    <row r="691" spans="1:20" ht="14.25" customHeight="1">
      <c r="A691" s="2" t="s">
        <v>33749</v>
      </c>
      <c r="B691" s="2" t="s">
        <v>3155</v>
      </c>
      <c r="C691" s="2" t="s">
        <v>24494</v>
      </c>
      <c r="D691" s="2" t="s">
        <v>166</v>
      </c>
      <c r="E691" s="2" t="s">
        <v>96</v>
      </c>
      <c r="F691" s="2" t="s">
        <v>33750</v>
      </c>
      <c r="G691" s="2" t="s">
        <v>2046</v>
      </c>
      <c r="H691" s="2" t="s">
        <v>33751</v>
      </c>
      <c r="I691" s="2"/>
      <c r="J691" s="2"/>
      <c r="K691" s="2"/>
      <c r="L691" s="2"/>
      <c r="M691" s="2" t="s">
        <v>1566</v>
      </c>
      <c r="N691" s="2" t="s">
        <v>2048</v>
      </c>
      <c r="O691" s="2" t="s">
        <v>2179</v>
      </c>
      <c r="P691" s="2" t="s">
        <v>2108</v>
      </c>
      <c r="Q691" s="2" t="s">
        <v>18419</v>
      </c>
      <c r="R691" s="2" t="s">
        <v>2067</v>
      </c>
      <c r="S691" s="2"/>
      <c r="T691" s="2" t="s">
        <v>165</v>
      </c>
    </row>
    <row r="692" spans="1:20" ht="14.25" customHeight="1">
      <c r="A692" s="2" t="s">
        <v>33752</v>
      </c>
      <c r="B692" s="2" t="s">
        <v>3155</v>
      </c>
      <c r="C692" s="2" t="s">
        <v>9004</v>
      </c>
      <c r="D692" s="2" t="s">
        <v>978</v>
      </c>
      <c r="E692" s="2" t="s">
        <v>264</v>
      </c>
      <c r="F692" s="2" t="s">
        <v>33753</v>
      </c>
      <c r="G692" s="2" t="s">
        <v>2046</v>
      </c>
      <c r="H692" s="2" t="s">
        <v>33754</v>
      </c>
      <c r="I692" s="2" t="s">
        <v>33474</v>
      </c>
      <c r="J692" s="2"/>
      <c r="K692" s="2"/>
      <c r="L692" s="2"/>
      <c r="M692" s="2" t="s">
        <v>1566</v>
      </c>
      <c r="N692" s="2" t="s">
        <v>2048</v>
      </c>
      <c r="O692" s="2" t="s">
        <v>2199</v>
      </c>
      <c r="P692" s="2" t="s">
        <v>4570</v>
      </c>
      <c r="Q692" s="2" t="s">
        <v>18419</v>
      </c>
      <c r="R692" s="2" t="s">
        <v>2067</v>
      </c>
      <c r="S692" s="2"/>
      <c r="T692" s="2" t="s">
        <v>977</v>
      </c>
    </row>
    <row r="693" spans="1:20" ht="14.25" customHeight="1">
      <c r="A693" s="2" t="s">
        <v>33755</v>
      </c>
      <c r="B693" s="2" t="s">
        <v>28206</v>
      </c>
      <c r="C693" s="2" t="s">
        <v>33756</v>
      </c>
      <c r="D693" s="2" t="s">
        <v>94</v>
      </c>
      <c r="E693" s="2" t="s">
        <v>96</v>
      </c>
      <c r="F693" s="2" t="s">
        <v>24366</v>
      </c>
      <c r="G693" s="2" t="s">
        <v>2046</v>
      </c>
      <c r="H693" s="2" t="s">
        <v>33757</v>
      </c>
      <c r="I693" s="2"/>
      <c r="J693" s="2"/>
      <c r="K693" s="2"/>
      <c r="L693" s="2"/>
      <c r="M693" s="2" t="s">
        <v>59</v>
      </c>
      <c r="N693" s="2" t="s">
        <v>2058</v>
      </c>
      <c r="O693" s="2" t="s">
        <v>2583</v>
      </c>
      <c r="P693" s="2" t="s">
        <v>3363</v>
      </c>
      <c r="Q693" s="2" t="s">
        <v>18419</v>
      </c>
      <c r="R693" s="2" t="s">
        <v>2052</v>
      </c>
      <c r="S693" s="2"/>
      <c r="T693" s="2" t="s">
        <v>93</v>
      </c>
    </row>
    <row r="694" spans="1:20" ht="14.25" customHeight="1">
      <c r="A694" s="2" t="s">
        <v>33758</v>
      </c>
      <c r="B694" s="2" t="s">
        <v>28206</v>
      </c>
      <c r="C694" s="2" t="s">
        <v>5117</v>
      </c>
      <c r="D694" s="2" t="s">
        <v>94</v>
      </c>
      <c r="E694" s="2" t="s">
        <v>96</v>
      </c>
      <c r="F694" s="2" t="s">
        <v>24366</v>
      </c>
      <c r="G694" s="2" t="s">
        <v>2046</v>
      </c>
      <c r="H694" s="2" t="s">
        <v>33759</v>
      </c>
      <c r="I694" s="2"/>
      <c r="J694" s="2"/>
      <c r="K694" s="2"/>
      <c r="L694" s="2"/>
      <c r="M694" s="2" t="s">
        <v>59</v>
      </c>
      <c r="N694" s="2" t="s">
        <v>2058</v>
      </c>
      <c r="O694" s="2" t="s">
        <v>2583</v>
      </c>
      <c r="P694" s="2" t="s">
        <v>3363</v>
      </c>
      <c r="Q694" s="2" t="s">
        <v>18419</v>
      </c>
      <c r="R694" s="2" t="s">
        <v>2200</v>
      </c>
      <c r="S694" s="2"/>
      <c r="T694" s="2" t="s">
        <v>93</v>
      </c>
    </row>
    <row r="695" spans="1:20" ht="14.25" customHeight="1">
      <c r="A695" s="2" t="s">
        <v>33760</v>
      </c>
      <c r="B695" s="2" t="s">
        <v>12292</v>
      </c>
      <c r="C695" s="2" t="s">
        <v>33761</v>
      </c>
      <c r="D695" s="2" t="s">
        <v>116</v>
      </c>
      <c r="E695" s="2" t="s">
        <v>96</v>
      </c>
      <c r="F695" s="2" t="s">
        <v>33762</v>
      </c>
      <c r="G695" s="2" t="s">
        <v>2046</v>
      </c>
      <c r="H695" s="2" t="s">
        <v>33763</v>
      </c>
      <c r="I695" s="2"/>
      <c r="J695" s="2"/>
      <c r="K695" s="2"/>
      <c r="L695" s="2"/>
      <c r="M695" s="2" t="s">
        <v>1566</v>
      </c>
      <c r="N695" s="2" t="s">
        <v>2048</v>
      </c>
      <c r="O695" s="2" t="s">
        <v>2199</v>
      </c>
      <c r="P695" s="2" t="s">
        <v>2323</v>
      </c>
      <c r="Q695" s="2" t="s">
        <v>18419</v>
      </c>
      <c r="R695" s="2" t="s">
        <v>2052</v>
      </c>
      <c r="S695" s="2"/>
      <c r="T695" s="2" t="s">
        <v>115</v>
      </c>
    </row>
    <row r="696" spans="1:20" ht="14.25" customHeight="1">
      <c r="A696" s="2" t="s">
        <v>33764</v>
      </c>
      <c r="B696" s="2" t="s">
        <v>2586</v>
      </c>
      <c r="C696" s="2" t="s">
        <v>2559</v>
      </c>
      <c r="D696" s="2" t="s">
        <v>250</v>
      </c>
      <c r="E696" s="2" t="s">
        <v>96</v>
      </c>
      <c r="F696" s="2" t="s">
        <v>33765</v>
      </c>
      <c r="G696" s="2" t="s">
        <v>2046</v>
      </c>
      <c r="H696" s="2" t="s">
        <v>33766</v>
      </c>
      <c r="I696" s="2"/>
      <c r="J696" s="2"/>
      <c r="K696" s="2"/>
      <c r="L696" s="2" t="s">
        <v>31519</v>
      </c>
      <c r="M696" s="2" t="s">
        <v>1566</v>
      </c>
      <c r="N696" s="2" t="s">
        <v>2058</v>
      </c>
      <c r="O696" s="2" t="s">
        <v>2078</v>
      </c>
      <c r="P696" s="2" t="s">
        <v>32934</v>
      </c>
      <c r="Q696" s="2" t="s">
        <v>18419</v>
      </c>
      <c r="R696" s="2" t="s">
        <v>2067</v>
      </c>
      <c r="S696" s="2"/>
      <c r="T696" s="2" t="s">
        <v>249</v>
      </c>
    </row>
    <row r="697" spans="1:20" ht="14.25" customHeight="1">
      <c r="A697" s="2" t="s">
        <v>33767</v>
      </c>
      <c r="B697" s="2" t="s">
        <v>2586</v>
      </c>
      <c r="C697" s="2" t="s">
        <v>33768</v>
      </c>
      <c r="D697" s="2" t="s">
        <v>250</v>
      </c>
      <c r="E697" s="2" t="s">
        <v>96</v>
      </c>
      <c r="F697" s="2" t="s">
        <v>33769</v>
      </c>
      <c r="G697" s="2" t="s">
        <v>2046</v>
      </c>
      <c r="H697" s="2" t="s">
        <v>33770</v>
      </c>
      <c r="I697" s="2"/>
      <c r="J697" s="2"/>
      <c r="K697" s="2"/>
      <c r="L697" s="2" t="s">
        <v>31519</v>
      </c>
      <c r="M697" s="2" t="s">
        <v>1566</v>
      </c>
      <c r="N697" s="2" t="s">
        <v>2058</v>
      </c>
      <c r="O697" s="2" t="s">
        <v>2093</v>
      </c>
      <c r="P697" s="2" t="s">
        <v>32934</v>
      </c>
      <c r="Q697" s="2" t="s">
        <v>18419</v>
      </c>
      <c r="R697" s="2" t="s">
        <v>2067</v>
      </c>
      <c r="S697" s="2"/>
      <c r="T697" s="2" t="s">
        <v>249</v>
      </c>
    </row>
    <row r="698" spans="1:20" ht="14.25" customHeight="1">
      <c r="A698" s="2" t="s">
        <v>33771</v>
      </c>
      <c r="B698" s="2" t="s">
        <v>2586</v>
      </c>
      <c r="C698" s="2" t="s">
        <v>15877</v>
      </c>
      <c r="D698" s="2" t="s">
        <v>120</v>
      </c>
      <c r="E698" s="2" t="s">
        <v>96</v>
      </c>
      <c r="F698" s="2" t="s">
        <v>33772</v>
      </c>
      <c r="G698" s="2" t="s">
        <v>2046</v>
      </c>
      <c r="H698" s="2" t="s">
        <v>33773</v>
      </c>
      <c r="I698" s="2"/>
      <c r="J698" s="2"/>
      <c r="K698" s="2"/>
      <c r="L698" s="2"/>
      <c r="M698" s="2" t="s">
        <v>1566</v>
      </c>
      <c r="N698" s="2" t="s">
        <v>2048</v>
      </c>
      <c r="O698" s="2" t="s">
        <v>2179</v>
      </c>
      <c r="P698" s="2" t="s">
        <v>4902</v>
      </c>
      <c r="Q698" s="2" t="s">
        <v>18419</v>
      </c>
      <c r="R698" s="2" t="s">
        <v>2067</v>
      </c>
      <c r="S698" s="2"/>
      <c r="T698" s="2" t="s">
        <v>119</v>
      </c>
    </row>
    <row r="699" spans="1:20" ht="14.25" customHeight="1">
      <c r="A699" s="2" t="s">
        <v>33774</v>
      </c>
      <c r="B699" s="2" t="s">
        <v>2586</v>
      </c>
      <c r="C699" s="2" t="s">
        <v>2123</v>
      </c>
      <c r="D699" s="2" t="s">
        <v>166</v>
      </c>
      <c r="E699" s="2" t="s">
        <v>96</v>
      </c>
      <c r="F699" s="2" t="s">
        <v>33775</v>
      </c>
      <c r="G699" s="2" t="s">
        <v>2046</v>
      </c>
      <c r="H699" s="2" t="s">
        <v>33776</v>
      </c>
      <c r="I699" s="2"/>
      <c r="J699" s="2"/>
      <c r="K699" s="2"/>
      <c r="L699" s="2"/>
      <c r="M699" s="2" t="s">
        <v>1566</v>
      </c>
      <c r="N699" s="2" t="s">
        <v>2058</v>
      </c>
      <c r="O699" s="2" t="s">
        <v>2153</v>
      </c>
      <c r="P699" s="2" t="s">
        <v>3055</v>
      </c>
      <c r="Q699" s="2" t="s">
        <v>18419</v>
      </c>
      <c r="R699" s="2" t="s">
        <v>2052</v>
      </c>
      <c r="S699" s="2"/>
      <c r="T699" s="2" t="s">
        <v>165</v>
      </c>
    </row>
    <row r="700" spans="1:20" ht="14.25" customHeight="1">
      <c r="A700" s="2" t="s">
        <v>33777</v>
      </c>
      <c r="B700" s="2" t="s">
        <v>2586</v>
      </c>
      <c r="C700" s="2" t="s">
        <v>33778</v>
      </c>
      <c r="D700" s="2" t="s">
        <v>250</v>
      </c>
      <c r="E700" s="2" t="s">
        <v>96</v>
      </c>
      <c r="F700" s="2" t="s">
        <v>33779</v>
      </c>
      <c r="G700" s="2" t="s">
        <v>2046</v>
      </c>
      <c r="H700" s="2" t="s">
        <v>33780</v>
      </c>
      <c r="I700" s="2" t="s">
        <v>33781</v>
      </c>
      <c r="J700" s="2"/>
      <c r="K700" s="2"/>
      <c r="L700" s="2" t="s">
        <v>31519</v>
      </c>
      <c r="M700" s="2" t="s">
        <v>1566</v>
      </c>
      <c r="N700" s="2" t="s">
        <v>2058</v>
      </c>
      <c r="O700" s="2" t="s">
        <v>2078</v>
      </c>
      <c r="P700" s="2" t="s">
        <v>31638</v>
      </c>
      <c r="Q700" s="2" t="s">
        <v>18419</v>
      </c>
      <c r="R700" s="2" t="s">
        <v>2067</v>
      </c>
      <c r="S700" s="2"/>
      <c r="T700" s="2" t="s">
        <v>249</v>
      </c>
    </row>
    <row r="701" spans="1:20" ht="14.25" customHeight="1">
      <c r="A701" s="2" t="s">
        <v>33782</v>
      </c>
      <c r="B701" s="2" t="s">
        <v>33783</v>
      </c>
      <c r="C701" s="2" t="s">
        <v>33784</v>
      </c>
      <c r="D701" s="2" t="s">
        <v>500</v>
      </c>
      <c r="E701" s="2" t="s">
        <v>96</v>
      </c>
      <c r="F701" s="2" t="s">
        <v>33785</v>
      </c>
      <c r="G701" s="2" t="s">
        <v>2046</v>
      </c>
      <c r="H701" s="2" t="s">
        <v>33786</v>
      </c>
      <c r="I701" s="2"/>
      <c r="J701" s="2"/>
      <c r="K701" s="2"/>
      <c r="L701" s="2"/>
      <c r="M701" s="2" t="s">
        <v>60</v>
      </c>
      <c r="N701" s="2" t="s">
        <v>2058</v>
      </c>
      <c r="O701" s="2" t="s">
        <v>2186</v>
      </c>
      <c r="P701" s="2" t="s">
        <v>18569</v>
      </c>
      <c r="Q701" s="2" t="s">
        <v>18419</v>
      </c>
      <c r="R701" s="2" t="s">
        <v>2052</v>
      </c>
      <c r="S701" s="2"/>
      <c r="T701" s="2" t="s">
        <v>499</v>
      </c>
    </row>
    <row r="702" spans="1:20" ht="14.25" customHeight="1">
      <c r="A702" s="2" t="s">
        <v>33787</v>
      </c>
      <c r="B702" s="2" t="s">
        <v>7180</v>
      </c>
      <c r="C702" s="2" t="s">
        <v>33788</v>
      </c>
      <c r="D702" s="2" t="s">
        <v>142</v>
      </c>
      <c r="E702" s="2" t="s">
        <v>96</v>
      </c>
      <c r="F702" s="2" t="s">
        <v>33789</v>
      </c>
      <c r="G702" s="2" t="s">
        <v>2046</v>
      </c>
      <c r="H702" s="2" t="s">
        <v>33790</v>
      </c>
      <c r="I702" s="2"/>
      <c r="J702" s="2"/>
      <c r="K702" s="2"/>
      <c r="L702" s="2"/>
      <c r="M702" s="2" t="s">
        <v>1566</v>
      </c>
      <c r="N702" s="2" t="s">
        <v>2058</v>
      </c>
      <c r="O702" s="2" t="s">
        <v>2153</v>
      </c>
      <c r="P702" s="2" t="s">
        <v>31362</v>
      </c>
      <c r="Q702" s="2" t="s">
        <v>18419</v>
      </c>
      <c r="R702" s="2" t="s">
        <v>2052</v>
      </c>
      <c r="S702" s="2"/>
      <c r="T702" s="2" t="s">
        <v>141</v>
      </c>
    </row>
    <row r="703" spans="1:20" ht="14.25" customHeight="1">
      <c r="A703" s="2" t="s">
        <v>33791</v>
      </c>
      <c r="B703" s="2" t="s">
        <v>2887</v>
      </c>
      <c r="C703" s="2" t="s">
        <v>22148</v>
      </c>
      <c r="D703" s="2" t="s">
        <v>415</v>
      </c>
      <c r="E703" s="2" t="s">
        <v>96</v>
      </c>
      <c r="F703" s="2" t="s">
        <v>5430</v>
      </c>
      <c r="G703" s="2" t="s">
        <v>2046</v>
      </c>
      <c r="H703" s="2" t="s">
        <v>33792</v>
      </c>
      <c r="I703" s="2"/>
      <c r="J703" s="2"/>
      <c r="K703" s="2"/>
      <c r="L703" s="2"/>
      <c r="M703" s="2" t="s">
        <v>1566</v>
      </c>
      <c r="N703" s="2" t="s">
        <v>2058</v>
      </c>
      <c r="O703" s="2" t="s">
        <v>2153</v>
      </c>
      <c r="P703" s="2" t="s">
        <v>31362</v>
      </c>
      <c r="Q703" s="2" t="s">
        <v>18419</v>
      </c>
      <c r="R703" s="2" t="s">
        <v>2052</v>
      </c>
      <c r="S703" s="2"/>
      <c r="T703" s="2" t="s">
        <v>414</v>
      </c>
    </row>
    <row r="704" spans="1:20" ht="14.25" customHeight="1">
      <c r="A704" s="2" t="s">
        <v>33793</v>
      </c>
      <c r="B704" s="2" t="s">
        <v>2887</v>
      </c>
      <c r="C704" s="2" t="s">
        <v>4545</v>
      </c>
      <c r="D704" s="2" t="s">
        <v>176</v>
      </c>
      <c r="E704" s="2" t="s">
        <v>96</v>
      </c>
      <c r="F704" s="2" t="s">
        <v>33794</v>
      </c>
      <c r="G704" s="2" t="s">
        <v>2046</v>
      </c>
      <c r="H704" s="2" t="s">
        <v>33795</v>
      </c>
      <c r="I704" s="2"/>
      <c r="J704" s="2"/>
      <c r="K704" s="2"/>
      <c r="L704" s="2"/>
      <c r="M704" s="2" t="s">
        <v>1566</v>
      </c>
      <c r="N704" s="2" t="s">
        <v>2058</v>
      </c>
      <c r="O704" s="2" t="s">
        <v>2059</v>
      </c>
      <c r="P704" s="2" t="s">
        <v>19455</v>
      </c>
      <c r="Q704" s="2" t="s">
        <v>18419</v>
      </c>
      <c r="R704" s="2" t="s">
        <v>2052</v>
      </c>
      <c r="S704" s="2"/>
      <c r="T704" s="2" t="s">
        <v>175</v>
      </c>
    </row>
    <row r="705" spans="1:20" ht="14.25" customHeight="1">
      <c r="A705" s="2" t="s">
        <v>33796</v>
      </c>
      <c r="B705" s="2" t="s">
        <v>2887</v>
      </c>
      <c r="C705" s="2" t="s">
        <v>14926</v>
      </c>
      <c r="D705" s="2" t="s">
        <v>178</v>
      </c>
      <c r="E705" s="2" t="s">
        <v>96</v>
      </c>
      <c r="F705" s="2" t="s">
        <v>33797</v>
      </c>
      <c r="G705" s="2" t="s">
        <v>2046</v>
      </c>
      <c r="H705" s="2" t="s">
        <v>33798</v>
      </c>
      <c r="I705" s="2"/>
      <c r="J705" s="2" t="s">
        <v>33515</v>
      </c>
      <c r="K705" s="2"/>
      <c r="L705" s="2"/>
      <c r="M705" s="2" t="s">
        <v>60</v>
      </c>
      <c r="N705" s="2" t="s">
        <v>2058</v>
      </c>
      <c r="O705" s="2" t="s">
        <v>2186</v>
      </c>
      <c r="P705" s="2" t="s">
        <v>2398</v>
      </c>
      <c r="Q705" s="2" t="s">
        <v>18419</v>
      </c>
      <c r="R705" s="2" t="s">
        <v>2052</v>
      </c>
      <c r="S705" s="2"/>
      <c r="T705" s="2" t="s">
        <v>177</v>
      </c>
    </row>
    <row r="706" spans="1:20" ht="14.25" customHeight="1">
      <c r="A706" s="2" t="s">
        <v>33799</v>
      </c>
      <c r="B706" s="2" t="s">
        <v>3299</v>
      </c>
      <c r="C706" s="2" t="s">
        <v>5851</v>
      </c>
      <c r="D706" s="2" t="s">
        <v>174</v>
      </c>
      <c r="E706" s="2" t="s">
        <v>96</v>
      </c>
      <c r="F706" s="2" t="s">
        <v>3223</v>
      </c>
      <c r="G706" s="2" t="s">
        <v>2046</v>
      </c>
      <c r="H706" s="2" t="s">
        <v>33800</v>
      </c>
      <c r="I706" s="2"/>
      <c r="J706" s="2"/>
      <c r="K706" s="2"/>
      <c r="L706" s="2" t="s">
        <v>18777</v>
      </c>
      <c r="M706" s="2" t="s">
        <v>59</v>
      </c>
      <c r="N706" s="2" t="s">
        <v>2058</v>
      </c>
      <c r="O706" s="2" t="s">
        <v>3226</v>
      </c>
      <c r="P706" s="2" t="s">
        <v>2456</v>
      </c>
      <c r="Q706" s="2" t="s">
        <v>18419</v>
      </c>
      <c r="R706" s="2" t="s">
        <v>2067</v>
      </c>
      <c r="S706" s="2"/>
      <c r="T706" s="2" t="s">
        <v>173</v>
      </c>
    </row>
    <row r="707" spans="1:20" ht="14.25" customHeight="1">
      <c r="A707" s="2" t="s">
        <v>33801</v>
      </c>
      <c r="B707" s="2" t="s">
        <v>3299</v>
      </c>
      <c r="C707" s="2" t="s">
        <v>3996</v>
      </c>
      <c r="D707" s="2" t="s">
        <v>220</v>
      </c>
      <c r="E707" s="2" t="s">
        <v>96</v>
      </c>
      <c r="F707" s="2" t="s">
        <v>26176</v>
      </c>
      <c r="G707" s="2" t="s">
        <v>2046</v>
      </c>
      <c r="H707" s="2" t="s">
        <v>33802</v>
      </c>
      <c r="I707" s="2"/>
      <c r="J707" s="2"/>
      <c r="K707" s="2" t="s">
        <v>32034</v>
      </c>
      <c r="L707" s="2"/>
      <c r="M707" s="2" t="s">
        <v>1566</v>
      </c>
      <c r="N707" s="2" t="s">
        <v>2058</v>
      </c>
      <c r="O707" s="2" t="s">
        <v>19526</v>
      </c>
      <c r="P707" s="2" t="s">
        <v>32224</v>
      </c>
      <c r="Q707" s="2" t="s">
        <v>18419</v>
      </c>
      <c r="R707" s="2" t="s">
        <v>2052</v>
      </c>
      <c r="S707" s="2"/>
      <c r="T707" s="2" t="s">
        <v>219</v>
      </c>
    </row>
    <row r="708" spans="1:20" ht="14.25" customHeight="1">
      <c r="A708" s="2" t="s">
        <v>33803</v>
      </c>
      <c r="B708" s="2" t="s">
        <v>3299</v>
      </c>
      <c r="C708" s="2" t="s">
        <v>3779</v>
      </c>
      <c r="D708" s="2" t="s">
        <v>349</v>
      </c>
      <c r="E708" s="2" t="s">
        <v>96</v>
      </c>
      <c r="F708" s="2" t="s">
        <v>33804</v>
      </c>
      <c r="G708" s="2" t="s">
        <v>2046</v>
      </c>
      <c r="H708" s="2" t="s">
        <v>33805</v>
      </c>
      <c r="I708" s="2" t="s">
        <v>33806</v>
      </c>
      <c r="J708" s="2"/>
      <c r="K708" s="2"/>
      <c r="L708" s="2" t="s">
        <v>4127</v>
      </c>
      <c r="M708" s="2" t="s">
        <v>59</v>
      </c>
      <c r="N708" s="2" t="s">
        <v>2048</v>
      </c>
      <c r="O708" s="2" t="s">
        <v>20806</v>
      </c>
      <c r="P708" s="2" t="s">
        <v>2631</v>
      </c>
      <c r="Q708" s="2" t="s">
        <v>18419</v>
      </c>
      <c r="R708" s="2" t="s">
        <v>2067</v>
      </c>
      <c r="S708" s="2"/>
      <c r="T708" s="2" t="s">
        <v>348</v>
      </c>
    </row>
    <row r="709" spans="1:20" ht="14.25" customHeight="1">
      <c r="A709" s="2" t="s">
        <v>33807</v>
      </c>
      <c r="B709" s="2" t="s">
        <v>2887</v>
      </c>
      <c r="C709" s="2" t="s">
        <v>3996</v>
      </c>
      <c r="D709" s="2" t="s">
        <v>220</v>
      </c>
      <c r="E709" s="2" t="s">
        <v>96</v>
      </c>
      <c r="F709" s="2" t="s">
        <v>26176</v>
      </c>
      <c r="G709" s="2" t="s">
        <v>2046</v>
      </c>
      <c r="H709" s="2" t="s">
        <v>33808</v>
      </c>
      <c r="I709" s="2" t="s">
        <v>33529</v>
      </c>
      <c r="J709" s="2"/>
      <c r="K709" s="2"/>
      <c r="L709" s="2"/>
      <c r="M709" s="2" t="s">
        <v>1566</v>
      </c>
      <c r="N709" s="2" t="s">
        <v>2058</v>
      </c>
      <c r="O709" s="2" t="s">
        <v>19526</v>
      </c>
      <c r="P709" s="2" t="s">
        <v>2398</v>
      </c>
      <c r="Q709" s="2" t="s">
        <v>18419</v>
      </c>
      <c r="R709" s="2" t="s">
        <v>2052</v>
      </c>
      <c r="S709" s="2"/>
      <c r="T709" s="2" t="s">
        <v>219</v>
      </c>
    </row>
    <row r="710" spans="1:20" ht="14.25" customHeight="1">
      <c r="A710" s="2" t="s">
        <v>33809</v>
      </c>
      <c r="B710" s="2" t="s">
        <v>8477</v>
      </c>
      <c r="C710" s="2" t="s">
        <v>14501</v>
      </c>
      <c r="D710" s="2" t="s">
        <v>308</v>
      </c>
      <c r="E710" s="2" t="s">
        <v>96</v>
      </c>
      <c r="F710" s="2" t="s">
        <v>3223</v>
      </c>
      <c r="G710" s="2" t="s">
        <v>2046</v>
      </c>
      <c r="H710" s="2" t="s">
        <v>33810</v>
      </c>
      <c r="I710" s="2"/>
      <c r="J710" s="2"/>
      <c r="K710" s="2"/>
      <c r="L710" s="2"/>
      <c r="M710" s="2" t="s">
        <v>59</v>
      </c>
      <c r="N710" s="2" t="s">
        <v>2058</v>
      </c>
      <c r="O710" s="2" t="s">
        <v>3226</v>
      </c>
      <c r="P710" s="2" t="s">
        <v>3727</v>
      </c>
      <c r="Q710" s="2" t="s">
        <v>18419</v>
      </c>
      <c r="R710" s="2"/>
      <c r="S710" s="2"/>
      <c r="T710" s="2" t="s">
        <v>307</v>
      </c>
    </row>
    <row r="711" spans="1:20" ht="14.25" customHeight="1">
      <c r="A711" s="2" t="s">
        <v>33811</v>
      </c>
      <c r="B711" s="2" t="s">
        <v>5136</v>
      </c>
      <c r="C711" s="2" t="s">
        <v>33812</v>
      </c>
      <c r="D711" s="2" t="s">
        <v>178</v>
      </c>
      <c r="E711" s="2" t="s">
        <v>96</v>
      </c>
      <c r="F711" s="2" t="s">
        <v>33813</v>
      </c>
      <c r="G711" s="2" t="s">
        <v>2046</v>
      </c>
      <c r="H711" s="2" t="s">
        <v>33814</v>
      </c>
      <c r="I711" s="2"/>
      <c r="J711" s="2"/>
      <c r="K711" s="2"/>
      <c r="L711" s="2"/>
      <c r="M711" s="2" t="s">
        <v>1566</v>
      </c>
      <c r="N711" s="2" t="s">
        <v>2058</v>
      </c>
      <c r="O711" s="2" t="s">
        <v>2153</v>
      </c>
      <c r="P711" s="2" t="s">
        <v>33815</v>
      </c>
      <c r="Q711" s="2" t="s">
        <v>18419</v>
      </c>
      <c r="R711" s="2" t="s">
        <v>2052</v>
      </c>
      <c r="S711" s="2"/>
      <c r="T711" s="2" t="s">
        <v>177</v>
      </c>
    </row>
    <row r="712" spans="1:20" ht="14.25" customHeight="1">
      <c r="A712" s="2" t="s">
        <v>33816</v>
      </c>
      <c r="B712" s="2" t="s">
        <v>33817</v>
      </c>
      <c r="C712" s="2" t="s">
        <v>33818</v>
      </c>
      <c r="D712" s="2" t="s">
        <v>274</v>
      </c>
      <c r="E712" s="2" t="s">
        <v>96</v>
      </c>
      <c r="F712" s="2" t="s">
        <v>33819</v>
      </c>
      <c r="G712" s="2" t="s">
        <v>2046</v>
      </c>
      <c r="H712" s="2" t="s">
        <v>33820</v>
      </c>
      <c r="I712" s="2"/>
      <c r="J712" s="2" t="s">
        <v>18242</v>
      </c>
      <c r="K712" s="2" t="s">
        <v>18242</v>
      </c>
      <c r="L712" s="2" t="s">
        <v>18243</v>
      </c>
      <c r="M712" s="2" t="s">
        <v>1566</v>
      </c>
      <c r="N712" s="2" t="s">
        <v>2058</v>
      </c>
      <c r="O712" s="2" t="s">
        <v>2145</v>
      </c>
      <c r="P712" s="2" t="s">
        <v>3055</v>
      </c>
      <c r="Q712" s="2" t="s">
        <v>18419</v>
      </c>
      <c r="R712" s="2" t="s">
        <v>2067</v>
      </c>
      <c r="S712" s="2"/>
      <c r="T712" s="2" t="s">
        <v>273</v>
      </c>
    </row>
    <row r="713" spans="1:20" ht="14.25" customHeight="1">
      <c r="A713" s="2" t="s">
        <v>33821</v>
      </c>
      <c r="B713" s="2" t="s">
        <v>28308</v>
      </c>
      <c r="C713" s="2" t="s">
        <v>30301</v>
      </c>
      <c r="D713" s="2" t="s">
        <v>1096</v>
      </c>
      <c r="E713" s="2" t="s">
        <v>264</v>
      </c>
      <c r="F713" s="2" t="s">
        <v>2112</v>
      </c>
      <c r="G713" s="2" t="s">
        <v>2046</v>
      </c>
      <c r="H713" s="2" t="s">
        <v>33822</v>
      </c>
      <c r="I713" s="2"/>
      <c r="J713" s="2"/>
      <c r="K713" s="2"/>
      <c r="L713" s="2"/>
      <c r="M713" s="2" t="s">
        <v>1566</v>
      </c>
      <c r="N713" s="2" t="s">
        <v>2058</v>
      </c>
      <c r="O713" s="2" t="s">
        <v>2093</v>
      </c>
      <c r="P713" s="2" t="s">
        <v>21091</v>
      </c>
      <c r="Q713" s="2" t="s">
        <v>18419</v>
      </c>
      <c r="R713" s="2" t="s">
        <v>2067</v>
      </c>
      <c r="S713" s="2"/>
      <c r="T713" s="2" t="s">
        <v>1095</v>
      </c>
    </row>
    <row r="714" spans="1:20" ht="14.25" customHeight="1">
      <c r="A714" s="2" t="s">
        <v>33823</v>
      </c>
      <c r="B714" s="2" t="s">
        <v>6694</v>
      </c>
      <c r="C714" s="2" t="s">
        <v>4662</v>
      </c>
      <c r="D714" s="2" t="s">
        <v>158</v>
      </c>
      <c r="E714" s="2" t="s">
        <v>96</v>
      </c>
      <c r="F714" s="2" t="s">
        <v>1655</v>
      </c>
      <c r="G714" s="2" t="s">
        <v>2046</v>
      </c>
      <c r="H714" s="2" t="s">
        <v>33824</v>
      </c>
      <c r="I714" s="2"/>
      <c r="J714" s="2"/>
      <c r="K714" s="2"/>
      <c r="L714" s="2"/>
      <c r="M714" s="2" t="s">
        <v>59</v>
      </c>
      <c r="N714" s="2" t="s">
        <v>2058</v>
      </c>
      <c r="O714" s="2" t="s">
        <v>2583</v>
      </c>
      <c r="P714" s="2" t="s">
        <v>31362</v>
      </c>
      <c r="Q714" s="2" t="s">
        <v>18419</v>
      </c>
      <c r="R714" s="2" t="s">
        <v>2052</v>
      </c>
      <c r="S714" s="2"/>
      <c r="T714" s="2" t="s">
        <v>157</v>
      </c>
    </row>
    <row r="715" spans="1:20" ht="14.25" customHeight="1">
      <c r="A715" s="2" t="s">
        <v>33825</v>
      </c>
      <c r="B715" s="2" t="s">
        <v>5547</v>
      </c>
      <c r="C715" s="2" t="s">
        <v>33826</v>
      </c>
      <c r="D715" s="2" t="s">
        <v>166</v>
      </c>
      <c r="E715" s="2" t="s">
        <v>96</v>
      </c>
      <c r="F715" s="2" t="s">
        <v>33827</v>
      </c>
      <c r="G715" s="2" t="s">
        <v>2046</v>
      </c>
      <c r="H715" s="2" t="s">
        <v>33828</v>
      </c>
      <c r="I715" s="2"/>
      <c r="J715" s="2"/>
      <c r="K715" s="2"/>
      <c r="L715" s="2"/>
      <c r="M715" s="2" t="s">
        <v>1566</v>
      </c>
      <c r="N715" s="2" t="s">
        <v>2058</v>
      </c>
      <c r="O715" s="2" t="s">
        <v>2153</v>
      </c>
      <c r="P715" s="2" t="s">
        <v>3055</v>
      </c>
      <c r="Q715" s="2" t="s">
        <v>18419</v>
      </c>
      <c r="R715" s="2" t="s">
        <v>2052</v>
      </c>
      <c r="S715" s="2"/>
      <c r="T715" s="2" t="s">
        <v>165</v>
      </c>
    </row>
    <row r="716" spans="1:20" ht="14.25" customHeight="1">
      <c r="A716" s="2" t="s">
        <v>33829</v>
      </c>
      <c r="B716" s="2" t="s">
        <v>6500</v>
      </c>
      <c r="C716" s="2" t="s">
        <v>4607</v>
      </c>
      <c r="D716" s="2" t="s">
        <v>120</v>
      </c>
      <c r="E716" s="2" t="s">
        <v>96</v>
      </c>
      <c r="F716" s="2" t="s">
        <v>32039</v>
      </c>
      <c r="G716" s="2" t="s">
        <v>2046</v>
      </c>
      <c r="H716" s="2" t="s">
        <v>33830</v>
      </c>
      <c r="I716" s="2"/>
      <c r="J716" s="2"/>
      <c r="K716" s="2"/>
      <c r="L716" s="2"/>
      <c r="M716" s="2" t="s">
        <v>1566</v>
      </c>
      <c r="N716" s="2" t="s">
        <v>2048</v>
      </c>
      <c r="O716" s="2" t="s">
        <v>2179</v>
      </c>
      <c r="P716" s="2" t="s">
        <v>4902</v>
      </c>
      <c r="Q716" s="2" t="s">
        <v>18419</v>
      </c>
      <c r="R716" s="2" t="s">
        <v>2052</v>
      </c>
      <c r="S716" s="2"/>
      <c r="T716" s="2" t="s">
        <v>119</v>
      </c>
    </row>
    <row r="717" spans="1:20" ht="14.25" customHeight="1">
      <c r="A717" s="2" t="s">
        <v>33831</v>
      </c>
      <c r="B717" s="2" t="s">
        <v>6500</v>
      </c>
      <c r="C717" s="2" t="s">
        <v>15342</v>
      </c>
      <c r="D717" s="2" t="s">
        <v>102</v>
      </c>
      <c r="E717" s="2" t="s">
        <v>96</v>
      </c>
      <c r="F717" s="2" t="s">
        <v>33832</v>
      </c>
      <c r="G717" s="2" t="s">
        <v>2046</v>
      </c>
      <c r="H717" s="2" t="s">
        <v>33833</v>
      </c>
      <c r="I717" s="2"/>
      <c r="J717" s="2"/>
      <c r="K717" s="2"/>
      <c r="L717" s="2"/>
      <c r="M717" s="2" t="s">
        <v>1566</v>
      </c>
      <c r="N717" s="2" t="s">
        <v>2058</v>
      </c>
      <c r="O717" s="2" t="s">
        <v>2153</v>
      </c>
      <c r="P717" s="2" t="s">
        <v>4902</v>
      </c>
      <c r="Q717" s="2" t="s">
        <v>18419</v>
      </c>
      <c r="R717" s="2" t="s">
        <v>2052</v>
      </c>
      <c r="S717" s="2"/>
      <c r="T717" s="2" t="s">
        <v>101</v>
      </c>
    </row>
    <row r="718" spans="1:20" ht="14.25" customHeight="1">
      <c r="A718" s="2" t="s">
        <v>33834</v>
      </c>
      <c r="B718" s="2" t="s">
        <v>12365</v>
      </c>
      <c r="C718" s="2" t="s">
        <v>4189</v>
      </c>
      <c r="D718" s="2" t="s">
        <v>216</v>
      </c>
      <c r="E718" s="2" t="s">
        <v>96</v>
      </c>
      <c r="F718" s="2" t="s">
        <v>33835</v>
      </c>
      <c r="G718" s="2" t="s">
        <v>2046</v>
      </c>
      <c r="H718" s="2" t="s">
        <v>33836</v>
      </c>
      <c r="I718" s="2"/>
      <c r="J718" s="2"/>
      <c r="K718" s="2"/>
      <c r="L718" s="2"/>
      <c r="M718" s="2" t="s">
        <v>1566</v>
      </c>
      <c r="N718" s="2" t="s">
        <v>2048</v>
      </c>
      <c r="O718" s="2" t="s">
        <v>2179</v>
      </c>
      <c r="P718" s="2" t="s">
        <v>24195</v>
      </c>
      <c r="Q718" s="2" t="s">
        <v>18419</v>
      </c>
      <c r="R718" s="2" t="s">
        <v>2052</v>
      </c>
      <c r="S718" s="2"/>
      <c r="T718" s="2" t="s">
        <v>215</v>
      </c>
    </row>
    <row r="719" spans="1:20" ht="14.25" customHeight="1">
      <c r="A719" s="2" t="s">
        <v>33837</v>
      </c>
      <c r="B719" s="2" t="s">
        <v>33838</v>
      </c>
      <c r="C719" s="2" t="s">
        <v>33839</v>
      </c>
      <c r="D719" s="2" t="s">
        <v>577</v>
      </c>
      <c r="E719" s="2" t="s">
        <v>264</v>
      </c>
      <c r="F719" s="2" t="s">
        <v>2090</v>
      </c>
      <c r="G719" s="2" t="s">
        <v>2046</v>
      </c>
      <c r="H719" s="2" t="s">
        <v>33840</v>
      </c>
      <c r="I719" s="2"/>
      <c r="J719" s="2"/>
      <c r="K719" s="2"/>
      <c r="L719" s="2"/>
      <c r="M719" s="2" t="s">
        <v>1566</v>
      </c>
      <c r="N719" s="2" t="s">
        <v>2058</v>
      </c>
      <c r="O719" s="2" t="s">
        <v>2093</v>
      </c>
      <c r="P719" s="2" t="s">
        <v>2346</v>
      </c>
      <c r="Q719" s="2" t="s">
        <v>18419</v>
      </c>
      <c r="R719" s="2" t="s">
        <v>2067</v>
      </c>
      <c r="S719" s="2"/>
      <c r="T719" s="2" t="s">
        <v>576</v>
      </c>
    </row>
    <row r="720" spans="1:20" ht="14.25" customHeight="1">
      <c r="A720" s="2" t="s">
        <v>33837</v>
      </c>
      <c r="B720" s="2" t="s">
        <v>33838</v>
      </c>
      <c r="C720" s="2" t="s">
        <v>33839</v>
      </c>
      <c r="D720" s="2" t="s">
        <v>94</v>
      </c>
      <c r="E720" s="2" t="s">
        <v>96</v>
      </c>
      <c r="F720" s="2" t="s">
        <v>2090</v>
      </c>
      <c r="G720" s="2" t="s">
        <v>2404</v>
      </c>
      <c r="H720" s="2" t="s">
        <v>33841</v>
      </c>
      <c r="I720" s="2" t="s">
        <v>33842</v>
      </c>
      <c r="J720" s="2"/>
      <c r="K720" s="2"/>
      <c r="L720" s="2" t="s">
        <v>2630</v>
      </c>
      <c r="M720" s="2" t="s">
        <v>1566</v>
      </c>
      <c r="N720" s="2" t="s">
        <v>2058</v>
      </c>
      <c r="O720" s="2" t="s">
        <v>2093</v>
      </c>
      <c r="P720" s="2" t="s">
        <v>33843</v>
      </c>
      <c r="Q720" s="2" t="s">
        <v>18419</v>
      </c>
      <c r="R720" s="2" t="s">
        <v>2067</v>
      </c>
      <c r="S720" s="2"/>
      <c r="T720" s="2" t="s">
        <v>93</v>
      </c>
    </row>
    <row r="721" spans="1:20" ht="14.25" customHeight="1">
      <c r="A721" s="2" t="s">
        <v>33844</v>
      </c>
      <c r="B721" s="2" t="s">
        <v>33845</v>
      </c>
      <c r="C721" s="2" t="s">
        <v>33846</v>
      </c>
      <c r="D721" s="2" t="s">
        <v>22395</v>
      </c>
      <c r="E721" s="2" t="s">
        <v>96</v>
      </c>
      <c r="F721" s="2" t="s">
        <v>33847</v>
      </c>
      <c r="G721" s="2" t="s">
        <v>2404</v>
      </c>
      <c r="H721" s="2" t="s">
        <v>33848</v>
      </c>
      <c r="I721" s="2"/>
      <c r="J721" s="2"/>
      <c r="K721" s="2"/>
      <c r="L721" s="2"/>
      <c r="M721" s="2" t="s">
        <v>1566</v>
      </c>
      <c r="N721" s="2" t="s">
        <v>2048</v>
      </c>
      <c r="O721" s="2" t="s">
        <v>2179</v>
      </c>
      <c r="P721" s="2" t="s">
        <v>32875</v>
      </c>
      <c r="Q721" s="2" t="s">
        <v>18419</v>
      </c>
      <c r="R721" s="2" t="s">
        <v>2067</v>
      </c>
      <c r="S721" s="2"/>
      <c r="T721" s="2" t="s">
        <v>22399</v>
      </c>
    </row>
    <row r="722" spans="1:20" ht="14.25" customHeight="1">
      <c r="A722" s="2" t="s">
        <v>33849</v>
      </c>
      <c r="B722" s="2" t="s">
        <v>33850</v>
      </c>
      <c r="C722" s="2" t="s">
        <v>15329</v>
      </c>
      <c r="D722" s="2" t="s">
        <v>110</v>
      </c>
      <c r="E722" s="2" t="s">
        <v>96</v>
      </c>
      <c r="F722" s="2" t="s">
        <v>4664</v>
      </c>
      <c r="G722" s="2" t="s">
        <v>2046</v>
      </c>
      <c r="H722" s="2" t="s">
        <v>33851</v>
      </c>
      <c r="I722" s="2"/>
      <c r="J722" s="2"/>
      <c r="K722" s="2"/>
      <c r="L722" s="2"/>
      <c r="M722" s="2" t="s">
        <v>1566</v>
      </c>
      <c r="N722" s="2" t="s">
        <v>2058</v>
      </c>
      <c r="O722" s="2" t="s">
        <v>2153</v>
      </c>
      <c r="P722" s="2" t="s">
        <v>2562</v>
      </c>
      <c r="Q722" s="2" t="s">
        <v>18419</v>
      </c>
      <c r="R722" s="2" t="s">
        <v>2052</v>
      </c>
      <c r="S722" s="2"/>
      <c r="T722" s="2" t="s">
        <v>109</v>
      </c>
    </row>
    <row r="723" spans="1:20" ht="14.25" customHeight="1">
      <c r="A723" s="2" t="s">
        <v>33852</v>
      </c>
      <c r="B723" s="2" t="s">
        <v>7185</v>
      </c>
      <c r="C723" s="2" t="s">
        <v>33853</v>
      </c>
      <c r="D723" s="2" t="s">
        <v>355</v>
      </c>
      <c r="E723" s="2" t="s">
        <v>96</v>
      </c>
      <c r="F723" s="2" t="s">
        <v>5775</v>
      </c>
      <c r="G723" s="2" t="s">
        <v>2046</v>
      </c>
      <c r="H723" s="2" t="s">
        <v>33854</v>
      </c>
      <c r="I723" s="2" t="s">
        <v>33855</v>
      </c>
      <c r="J723" s="2"/>
      <c r="K723" s="2"/>
      <c r="L723" s="2" t="s">
        <v>31664</v>
      </c>
      <c r="M723" s="2" t="s">
        <v>1566</v>
      </c>
      <c r="N723" s="2" t="s">
        <v>2058</v>
      </c>
      <c r="O723" s="2" t="s">
        <v>2093</v>
      </c>
      <c r="P723" s="2" t="s">
        <v>32934</v>
      </c>
      <c r="Q723" s="2" t="s">
        <v>18419</v>
      </c>
      <c r="R723" s="2" t="s">
        <v>2067</v>
      </c>
      <c r="S723" s="2"/>
      <c r="T723" s="2" t="s">
        <v>354</v>
      </c>
    </row>
    <row r="724" spans="1:20" ht="14.25" customHeight="1">
      <c r="A724" s="2" t="s">
        <v>33856</v>
      </c>
      <c r="B724" s="2" t="s">
        <v>7185</v>
      </c>
      <c r="C724" s="2" t="s">
        <v>8348</v>
      </c>
      <c r="D724" s="2" t="s">
        <v>110</v>
      </c>
      <c r="E724" s="2" t="s">
        <v>96</v>
      </c>
      <c r="F724" s="2" t="s">
        <v>33857</v>
      </c>
      <c r="G724" s="2" t="s">
        <v>2046</v>
      </c>
      <c r="H724" s="2" t="s">
        <v>33858</v>
      </c>
      <c r="I724" s="2"/>
      <c r="J724" s="2"/>
      <c r="K724" s="2"/>
      <c r="L724" s="2"/>
      <c r="M724" s="2" t="s">
        <v>1566</v>
      </c>
      <c r="N724" s="2" t="s">
        <v>2058</v>
      </c>
      <c r="O724" s="2" t="s">
        <v>2153</v>
      </c>
      <c r="P724" s="2" t="s">
        <v>2562</v>
      </c>
      <c r="Q724" s="2" t="s">
        <v>18419</v>
      </c>
      <c r="R724" s="2" t="s">
        <v>2052</v>
      </c>
      <c r="S724" s="2"/>
      <c r="T724" s="2" t="s">
        <v>109</v>
      </c>
    </row>
    <row r="725" spans="1:20" ht="14.25" customHeight="1">
      <c r="A725" s="2" t="s">
        <v>33859</v>
      </c>
      <c r="B725" s="2" t="s">
        <v>3278</v>
      </c>
      <c r="C725" s="2" t="s">
        <v>23990</v>
      </c>
      <c r="D725" s="2" t="s">
        <v>110</v>
      </c>
      <c r="E725" s="2" t="s">
        <v>96</v>
      </c>
      <c r="F725" s="2" t="s">
        <v>33860</v>
      </c>
      <c r="G725" s="2" t="s">
        <v>2046</v>
      </c>
      <c r="H725" s="2" t="s">
        <v>33861</v>
      </c>
      <c r="I725" s="2"/>
      <c r="J725" s="2"/>
      <c r="K725" s="2"/>
      <c r="L725" s="2"/>
      <c r="M725" s="2" t="s">
        <v>1566</v>
      </c>
      <c r="N725" s="2" t="s">
        <v>2048</v>
      </c>
      <c r="O725" s="2" t="s">
        <v>2179</v>
      </c>
      <c r="P725" s="2" t="s">
        <v>29578</v>
      </c>
      <c r="Q725" s="2" t="s">
        <v>18419</v>
      </c>
      <c r="R725" s="2" t="s">
        <v>2067</v>
      </c>
      <c r="S725" s="2"/>
      <c r="T725" s="2" t="s">
        <v>109</v>
      </c>
    </row>
    <row r="726" spans="1:20" ht="14.25" customHeight="1">
      <c r="A726" s="2" t="s">
        <v>33862</v>
      </c>
      <c r="B726" s="2" t="s">
        <v>3273</v>
      </c>
      <c r="C726" s="2" t="s">
        <v>5802</v>
      </c>
      <c r="D726" s="2" t="s">
        <v>166</v>
      </c>
      <c r="E726" s="2" t="s">
        <v>96</v>
      </c>
      <c r="F726" s="2" t="s">
        <v>33863</v>
      </c>
      <c r="G726" s="2" t="s">
        <v>2046</v>
      </c>
      <c r="H726" s="2" t="s">
        <v>33864</v>
      </c>
      <c r="I726" s="2"/>
      <c r="J726" s="2"/>
      <c r="K726" s="2"/>
      <c r="L726" s="2"/>
      <c r="M726" s="2" t="s">
        <v>1566</v>
      </c>
      <c r="N726" s="2" t="s">
        <v>2058</v>
      </c>
      <c r="O726" s="2" t="s">
        <v>2153</v>
      </c>
      <c r="P726" s="2" t="s">
        <v>2377</v>
      </c>
      <c r="Q726" s="2" t="s">
        <v>18419</v>
      </c>
      <c r="R726" s="2" t="s">
        <v>2200</v>
      </c>
      <c r="S726" s="2"/>
      <c r="T726" s="2" t="s">
        <v>165</v>
      </c>
    </row>
    <row r="727" spans="1:20" ht="14.25" customHeight="1">
      <c r="A727" s="2" t="s">
        <v>33865</v>
      </c>
      <c r="B727" s="2" t="s">
        <v>33866</v>
      </c>
      <c r="C727" s="2" t="s">
        <v>33867</v>
      </c>
      <c r="D727" s="2" t="s">
        <v>222</v>
      </c>
      <c r="E727" s="2" t="s">
        <v>96</v>
      </c>
      <c r="F727" s="2" t="s">
        <v>33868</v>
      </c>
      <c r="G727" s="2" t="s">
        <v>2046</v>
      </c>
      <c r="H727" s="2" t="s">
        <v>33869</v>
      </c>
      <c r="I727" s="2"/>
      <c r="J727" s="2"/>
      <c r="K727" s="2"/>
      <c r="L727" s="2"/>
      <c r="M727" s="2" t="s">
        <v>1566</v>
      </c>
      <c r="N727" s="2" t="s">
        <v>2058</v>
      </c>
      <c r="O727" s="2" t="s">
        <v>2132</v>
      </c>
      <c r="P727" s="2" t="s">
        <v>31362</v>
      </c>
      <c r="Q727" s="2" t="s">
        <v>18419</v>
      </c>
      <c r="R727" s="2" t="s">
        <v>2052</v>
      </c>
      <c r="S727" s="2"/>
      <c r="T727" s="2" t="s">
        <v>221</v>
      </c>
    </row>
    <row r="728" spans="1:20" ht="14.25" customHeight="1">
      <c r="A728" s="2" t="s">
        <v>33870</v>
      </c>
      <c r="B728" s="2" t="s">
        <v>3176</v>
      </c>
      <c r="C728" s="2" t="s">
        <v>13881</v>
      </c>
      <c r="D728" s="2" t="s">
        <v>94</v>
      </c>
      <c r="E728" s="2" t="s">
        <v>96</v>
      </c>
      <c r="F728" s="2" t="s">
        <v>4664</v>
      </c>
      <c r="G728" s="2" t="s">
        <v>2046</v>
      </c>
      <c r="H728" s="2" t="s">
        <v>33871</v>
      </c>
      <c r="I728" s="2"/>
      <c r="J728" s="2"/>
      <c r="K728" s="2"/>
      <c r="L728" s="2"/>
      <c r="M728" s="2" t="s">
        <v>1566</v>
      </c>
      <c r="N728" s="2" t="s">
        <v>2058</v>
      </c>
      <c r="O728" s="2" t="s">
        <v>2153</v>
      </c>
      <c r="P728" s="2" t="s">
        <v>3363</v>
      </c>
      <c r="Q728" s="2" t="s">
        <v>18419</v>
      </c>
      <c r="R728" s="2" t="s">
        <v>2052</v>
      </c>
      <c r="S728" s="2"/>
      <c r="T728" s="2" t="s">
        <v>93</v>
      </c>
    </row>
    <row r="729" spans="1:20" ht="14.25" customHeight="1">
      <c r="A729" s="2" t="s">
        <v>33872</v>
      </c>
      <c r="B729" s="2" t="s">
        <v>3176</v>
      </c>
      <c r="C729" s="2" t="s">
        <v>10794</v>
      </c>
      <c r="D729" s="2" t="s">
        <v>1150</v>
      </c>
      <c r="E729" s="2" t="s">
        <v>264</v>
      </c>
      <c r="F729" s="2" t="s">
        <v>2090</v>
      </c>
      <c r="G729" s="2" t="s">
        <v>2046</v>
      </c>
      <c r="H729" s="2" t="s">
        <v>33873</v>
      </c>
      <c r="I729" s="2"/>
      <c r="J729" s="2"/>
      <c r="K729" s="2"/>
      <c r="L729" s="2"/>
      <c r="M729" s="2" t="s">
        <v>1566</v>
      </c>
      <c r="N729" s="2" t="s">
        <v>2058</v>
      </c>
      <c r="O729" s="2" t="s">
        <v>2093</v>
      </c>
      <c r="P729" s="2" t="s">
        <v>4570</v>
      </c>
      <c r="Q729" s="2" t="s">
        <v>18419</v>
      </c>
      <c r="R729" s="2" t="s">
        <v>2067</v>
      </c>
      <c r="S729" s="2"/>
      <c r="T729" s="2" t="s">
        <v>1149</v>
      </c>
    </row>
    <row r="730" spans="1:20" ht="14.25" customHeight="1">
      <c r="A730" s="2" t="s">
        <v>33874</v>
      </c>
      <c r="B730" s="2" t="s">
        <v>3176</v>
      </c>
      <c r="C730" s="2" t="s">
        <v>3729</v>
      </c>
      <c r="D730" s="2" t="s">
        <v>896</v>
      </c>
      <c r="E730" s="2" t="s">
        <v>264</v>
      </c>
      <c r="F730" s="2" t="s">
        <v>22494</v>
      </c>
      <c r="G730" s="2" t="s">
        <v>2046</v>
      </c>
      <c r="H730" s="2" t="s">
        <v>33875</v>
      </c>
      <c r="I730" s="2"/>
      <c r="J730" s="2"/>
      <c r="K730" s="2"/>
      <c r="L730" s="2"/>
      <c r="M730" s="2" t="s">
        <v>1566</v>
      </c>
      <c r="N730" s="2" t="s">
        <v>2058</v>
      </c>
      <c r="O730" s="2" t="s">
        <v>2153</v>
      </c>
      <c r="P730" s="2" t="s">
        <v>24195</v>
      </c>
      <c r="Q730" s="2" t="s">
        <v>18419</v>
      </c>
      <c r="R730" s="2" t="s">
        <v>2052</v>
      </c>
      <c r="S730" s="2"/>
      <c r="T730" s="2" t="s">
        <v>895</v>
      </c>
    </row>
    <row r="731" spans="1:20" ht="14.25" customHeight="1">
      <c r="A731" s="2" t="s">
        <v>33876</v>
      </c>
      <c r="B731" s="2" t="s">
        <v>3176</v>
      </c>
      <c r="C731" s="2" t="s">
        <v>5110</v>
      </c>
      <c r="D731" s="2" t="s">
        <v>94</v>
      </c>
      <c r="E731" s="2" t="s">
        <v>96</v>
      </c>
      <c r="F731" s="2" t="s">
        <v>1655</v>
      </c>
      <c r="G731" s="2" t="s">
        <v>2046</v>
      </c>
      <c r="H731" s="2" t="s">
        <v>33877</v>
      </c>
      <c r="I731" s="2"/>
      <c r="J731" s="2"/>
      <c r="K731" s="2"/>
      <c r="L731" s="2"/>
      <c r="M731" s="2" t="s">
        <v>59</v>
      </c>
      <c r="N731" s="2" t="s">
        <v>2058</v>
      </c>
      <c r="O731" s="2" t="s">
        <v>2583</v>
      </c>
      <c r="P731" s="2" t="s">
        <v>18583</v>
      </c>
      <c r="Q731" s="2" t="s">
        <v>18419</v>
      </c>
      <c r="R731" s="2" t="s">
        <v>2052</v>
      </c>
      <c r="S731" s="2"/>
      <c r="T731" s="2" t="s">
        <v>93</v>
      </c>
    </row>
    <row r="732" spans="1:20" ht="14.25" customHeight="1">
      <c r="A732" s="2" t="s">
        <v>33878</v>
      </c>
      <c r="B732" s="2" t="s">
        <v>3176</v>
      </c>
      <c r="C732" s="2" t="s">
        <v>33879</v>
      </c>
      <c r="D732" s="2" t="s">
        <v>760</v>
      </c>
      <c r="E732" s="2" t="s">
        <v>264</v>
      </c>
      <c r="F732" s="2" t="s">
        <v>33880</v>
      </c>
      <c r="G732" s="2" t="s">
        <v>2046</v>
      </c>
      <c r="H732" s="2" t="s">
        <v>33881</v>
      </c>
      <c r="I732" s="2"/>
      <c r="J732" s="2"/>
      <c r="K732" s="2"/>
      <c r="L732" s="2"/>
      <c r="M732" s="2" t="s">
        <v>1566</v>
      </c>
      <c r="N732" s="2" t="s">
        <v>2058</v>
      </c>
      <c r="O732" s="2" t="s">
        <v>2093</v>
      </c>
      <c r="P732" s="2" t="s">
        <v>2323</v>
      </c>
      <c r="Q732" s="2" t="s">
        <v>18419</v>
      </c>
      <c r="R732" s="2" t="s">
        <v>2067</v>
      </c>
      <c r="S732" s="2"/>
      <c r="T732" s="2" t="s">
        <v>759</v>
      </c>
    </row>
    <row r="733" spans="1:20" ht="14.25" customHeight="1">
      <c r="A733" s="2" t="s">
        <v>33882</v>
      </c>
      <c r="B733" s="2" t="s">
        <v>6379</v>
      </c>
      <c r="C733" s="2" t="s">
        <v>13098</v>
      </c>
      <c r="D733" s="2" t="s">
        <v>166</v>
      </c>
      <c r="E733" s="2" t="s">
        <v>96</v>
      </c>
      <c r="F733" s="2" t="s">
        <v>4194</v>
      </c>
      <c r="G733" s="2" t="s">
        <v>2046</v>
      </c>
      <c r="H733" s="2" t="s">
        <v>33883</v>
      </c>
      <c r="I733" s="2"/>
      <c r="J733" s="2"/>
      <c r="K733" s="2"/>
      <c r="L733" s="2"/>
      <c r="M733" s="2" t="s">
        <v>1566</v>
      </c>
      <c r="N733" s="2" t="s">
        <v>2058</v>
      </c>
      <c r="O733" s="2" t="s">
        <v>2145</v>
      </c>
      <c r="P733" s="2" t="s">
        <v>3055</v>
      </c>
      <c r="Q733" s="2" t="s">
        <v>18419</v>
      </c>
      <c r="R733" s="2" t="s">
        <v>2067</v>
      </c>
      <c r="S733" s="2"/>
      <c r="T733" s="2" t="s">
        <v>165</v>
      </c>
    </row>
    <row r="734" spans="1:20" ht="14.25" customHeight="1">
      <c r="A734" s="2" t="s">
        <v>33884</v>
      </c>
      <c r="B734" s="2" t="s">
        <v>3221</v>
      </c>
      <c r="C734" s="2" t="s">
        <v>15214</v>
      </c>
      <c r="D734" s="2" t="s">
        <v>118</v>
      </c>
      <c r="E734" s="2" t="s">
        <v>96</v>
      </c>
      <c r="F734" s="2" t="s">
        <v>7861</v>
      </c>
      <c r="G734" s="2" t="s">
        <v>2046</v>
      </c>
      <c r="H734" s="2" t="s">
        <v>33885</v>
      </c>
      <c r="I734" s="2"/>
      <c r="J734" s="2"/>
      <c r="K734" s="2"/>
      <c r="L734" s="2"/>
      <c r="M734" s="2" t="s">
        <v>1566</v>
      </c>
      <c r="N734" s="2" t="s">
        <v>2048</v>
      </c>
      <c r="O734" s="2" t="s">
        <v>2179</v>
      </c>
      <c r="P734" s="2" t="s">
        <v>31362</v>
      </c>
      <c r="Q734" s="2" t="s">
        <v>18419</v>
      </c>
      <c r="R734" s="2" t="s">
        <v>2052</v>
      </c>
      <c r="S734" s="2"/>
      <c r="T734" s="2" t="s">
        <v>117</v>
      </c>
    </row>
    <row r="735" spans="1:20" ht="14.25" customHeight="1">
      <c r="A735" s="2" t="s">
        <v>33886</v>
      </c>
      <c r="B735" s="2" t="s">
        <v>3221</v>
      </c>
      <c r="C735" s="2" t="s">
        <v>4082</v>
      </c>
      <c r="D735" s="2" t="s">
        <v>120</v>
      </c>
      <c r="E735" s="2" t="s">
        <v>96</v>
      </c>
      <c r="F735" s="2" t="s">
        <v>25329</v>
      </c>
      <c r="G735" s="2" t="s">
        <v>2046</v>
      </c>
      <c r="H735" s="2" t="s">
        <v>33887</v>
      </c>
      <c r="I735" s="2"/>
      <c r="J735" s="2"/>
      <c r="K735" s="2"/>
      <c r="L735" s="2"/>
      <c r="M735" s="2" t="s">
        <v>1566</v>
      </c>
      <c r="N735" s="2" t="s">
        <v>2058</v>
      </c>
      <c r="O735" s="2" t="s">
        <v>2153</v>
      </c>
      <c r="P735" s="2" t="s">
        <v>4902</v>
      </c>
      <c r="Q735" s="2" t="s">
        <v>18419</v>
      </c>
      <c r="R735" s="2" t="s">
        <v>2052</v>
      </c>
      <c r="S735" s="2"/>
      <c r="T735" s="2" t="s">
        <v>119</v>
      </c>
    </row>
    <row r="736" spans="1:20" ht="14.25" customHeight="1">
      <c r="A736" s="2" t="s">
        <v>33888</v>
      </c>
      <c r="B736" s="2" t="s">
        <v>3221</v>
      </c>
      <c r="C736" s="2" t="s">
        <v>23402</v>
      </c>
      <c r="D736" s="2" t="s">
        <v>136</v>
      </c>
      <c r="E736" s="2" t="s">
        <v>96</v>
      </c>
      <c r="F736" s="2" t="s">
        <v>4810</v>
      </c>
      <c r="G736" s="2" t="s">
        <v>2046</v>
      </c>
      <c r="H736" s="2" t="s">
        <v>33889</v>
      </c>
      <c r="I736" s="2"/>
      <c r="J736" s="2"/>
      <c r="K736" s="2"/>
      <c r="L736" s="2"/>
      <c r="M736" s="2" t="s">
        <v>1566</v>
      </c>
      <c r="N736" s="2" t="s">
        <v>2058</v>
      </c>
      <c r="O736" s="2" t="s">
        <v>2153</v>
      </c>
      <c r="P736" s="2" t="s">
        <v>3055</v>
      </c>
      <c r="Q736" s="2" t="s">
        <v>18419</v>
      </c>
      <c r="R736" s="2" t="s">
        <v>2052</v>
      </c>
      <c r="S736" s="2"/>
      <c r="T736" s="2" t="s">
        <v>135</v>
      </c>
    </row>
    <row r="737" spans="1:20" ht="14.25" customHeight="1">
      <c r="A737" s="2" t="s">
        <v>33890</v>
      </c>
      <c r="B737" s="2" t="s">
        <v>3221</v>
      </c>
      <c r="C737" s="2" t="s">
        <v>33891</v>
      </c>
      <c r="D737" s="2" t="s">
        <v>1168</v>
      </c>
      <c r="E737" s="2" t="s">
        <v>264</v>
      </c>
      <c r="F737" s="2" t="s">
        <v>2210</v>
      </c>
      <c r="G737" s="2" t="s">
        <v>2046</v>
      </c>
      <c r="H737" s="2" t="s">
        <v>33892</v>
      </c>
      <c r="I737" s="2"/>
      <c r="J737" s="2"/>
      <c r="K737" s="2"/>
      <c r="L737" s="2"/>
      <c r="M737" s="2" t="s">
        <v>59</v>
      </c>
      <c r="N737" s="2" t="s">
        <v>2058</v>
      </c>
      <c r="O737" s="2" t="s">
        <v>2101</v>
      </c>
      <c r="P737" s="2" t="s">
        <v>20494</v>
      </c>
      <c r="Q737" s="2" t="s">
        <v>18419</v>
      </c>
      <c r="R737" s="2" t="s">
        <v>2052</v>
      </c>
      <c r="S737" s="2"/>
      <c r="T737" s="2" t="s">
        <v>1167</v>
      </c>
    </row>
    <row r="738" spans="1:20" ht="14.25" customHeight="1">
      <c r="A738" s="2" t="s">
        <v>33893</v>
      </c>
      <c r="B738" s="2" t="s">
        <v>33894</v>
      </c>
      <c r="C738" s="2" t="s">
        <v>2036</v>
      </c>
      <c r="D738" s="2" t="s">
        <v>140</v>
      </c>
      <c r="E738" s="2" t="s">
        <v>96</v>
      </c>
      <c r="F738" s="2" t="s">
        <v>2489</v>
      </c>
      <c r="G738" s="2" t="s">
        <v>2046</v>
      </c>
      <c r="H738" s="2" t="s">
        <v>33895</v>
      </c>
      <c r="I738" s="2"/>
      <c r="J738" s="2"/>
      <c r="K738" s="2"/>
      <c r="L738" s="2"/>
      <c r="M738" s="2" t="s">
        <v>60</v>
      </c>
      <c r="N738" s="2" t="s">
        <v>2058</v>
      </c>
      <c r="O738" s="2" t="s">
        <v>2491</v>
      </c>
      <c r="P738" s="2" t="s">
        <v>23708</v>
      </c>
      <c r="Q738" s="2" t="s">
        <v>18419</v>
      </c>
      <c r="R738" s="2" t="s">
        <v>2067</v>
      </c>
      <c r="S738" s="2"/>
      <c r="T738" s="2" t="s">
        <v>139</v>
      </c>
    </row>
    <row r="739" spans="1:20" ht="14.25" customHeight="1">
      <c r="A739" s="2" t="s">
        <v>33896</v>
      </c>
      <c r="B739" s="2" t="s">
        <v>3194</v>
      </c>
      <c r="C739" s="2" t="s">
        <v>33897</v>
      </c>
      <c r="D739" s="2" t="s">
        <v>178</v>
      </c>
      <c r="E739" s="2" t="s">
        <v>96</v>
      </c>
      <c r="F739" s="2" t="s">
        <v>33898</v>
      </c>
      <c r="G739" s="2" t="s">
        <v>2046</v>
      </c>
      <c r="H739" s="2" t="s">
        <v>33899</v>
      </c>
      <c r="I739" s="2"/>
      <c r="J739" s="2" t="s">
        <v>33620</v>
      </c>
      <c r="K739" s="2"/>
      <c r="L739" s="2"/>
      <c r="M739" s="2" t="s">
        <v>1566</v>
      </c>
      <c r="N739" s="2" t="s">
        <v>2048</v>
      </c>
      <c r="O739" s="2" t="s">
        <v>2179</v>
      </c>
      <c r="P739" s="2" t="s">
        <v>23248</v>
      </c>
      <c r="Q739" s="2" t="s">
        <v>18419</v>
      </c>
      <c r="R739" s="2" t="s">
        <v>2052</v>
      </c>
      <c r="S739" s="2"/>
      <c r="T739" s="2" t="s">
        <v>177</v>
      </c>
    </row>
    <row r="740" spans="1:20" ht="14.25" customHeight="1">
      <c r="A740" s="2" t="s">
        <v>33900</v>
      </c>
      <c r="B740" s="2" t="s">
        <v>3194</v>
      </c>
      <c r="C740" s="2" t="s">
        <v>33901</v>
      </c>
      <c r="D740" s="2" t="s">
        <v>164</v>
      </c>
      <c r="E740" s="2" t="s">
        <v>96</v>
      </c>
      <c r="F740" s="2" t="s">
        <v>33902</v>
      </c>
      <c r="G740" s="2" t="s">
        <v>2046</v>
      </c>
      <c r="H740" s="2" t="s">
        <v>33903</v>
      </c>
      <c r="I740" s="2"/>
      <c r="J740" s="2"/>
      <c r="K740" s="2"/>
      <c r="L740" s="2"/>
      <c r="M740" s="2" t="s">
        <v>1566</v>
      </c>
      <c r="N740" s="2" t="s">
        <v>2058</v>
      </c>
      <c r="O740" s="2" t="s">
        <v>2093</v>
      </c>
      <c r="P740" s="2" t="s">
        <v>3055</v>
      </c>
      <c r="Q740" s="2" t="s">
        <v>18419</v>
      </c>
      <c r="R740" s="2" t="s">
        <v>2067</v>
      </c>
      <c r="S740" s="2"/>
      <c r="T740" s="2" t="s">
        <v>163</v>
      </c>
    </row>
    <row r="741" spans="1:20" ht="14.25" customHeight="1">
      <c r="A741" s="2" t="s">
        <v>33904</v>
      </c>
      <c r="B741" s="2" t="s">
        <v>3194</v>
      </c>
      <c r="C741" s="2" t="s">
        <v>5403</v>
      </c>
      <c r="D741" s="2" t="s">
        <v>962</v>
      </c>
      <c r="E741" s="2" t="s">
        <v>264</v>
      </c>
      <c r="F741" s="2" t="s">
        <v>2489</v>
      </c>
      <c r="G741" s="2" t="s">
        <v>2046</v>
      </c>
      <c r="H741" s="2" t="s">
        <v>33905</v>
      </c>
      <c r="I741" s="2">
        <v>447898875492</v>
      </c>
      <c r="J741" s="2" t="s">
        <v>18242</v>
      </c>
      <c r="K741" s="2" t="s">
        <v>18242</v>
      </c>
      <c r="L741" s="2" t="s">
        <v>18243</v>
      </c>
      <c r="M741" s="2" t="s">
        <v>60</v>
      </c>
      <c r="N741" s="2" t="s">
        <v>2058</v>
      </c>
      <c r="O741" s="2" t="s">
        <v>2491</v>
      </c>
      <c r="P741" s="2" t="s">
        <v>23298</v>
      </c>
      <c r="Q741" s="2" t="s">
        <v>18419</v>
      </c>
      <c r="R741" s="2" t="s">
        <v>2067</v>
      </c>
      <c r="S741" s="2"/>
      <c r="T741" s="2" t="s">
        <v>961</v>
      </c>
    </row>
    <row r="742" spans="1:20" ht="14.25" customHeight="1">
      <c r="A742" s="2" t="s">
        <v>33906</v>
      </c>
      <c r="B742" s="2" t="s">
        <v>33907</v>
      </c>
      <c r="C742" s="2" t="s">
        <v>33908</v>
      </c>
      <c r="D742" s="2" t="s">
        <v>104</v>
      </c>
      <c r="E742" s="2" t="s">
        <v>96</v>
      </c>
      <c r="F742" s="2" t="s">
        <v>5430</v>
      </c>
      <c r="G742" s="2" t="s">
        <v>2046</v>
      </c>
      <c r="H742" s="2" t="s">
        <v>33909</v>
      </c>
      <c r="I742" s="2"/>
      <c r="J742" s="2"/>
      <c r="K742" s="2"/>
      <c r="L742" s="2"/>
      <c r="M742" s="2" t="s">
        <v>1566</v>
      </c>
      <c r="N742" s="2" t="s">
        <v>2058</v>
      </c>
      <c r="O742" s="2" t="s">
        <v>2153</v>
      </c>
      <c r="P742" s="2" t="s">
        <v>3055</v>
      </c>
      <c r="Q742" s="2" t="s">
        <v>18419</v>
      </c>
      <c r="R742" s="2" t="s">
        <v>2052</v>
      </c>
      <c r="S742" s="2"/>
      <c r="T742" s="2" t="s">
        <v>103</v>
      </c>
    </row>
    <row r="743" spans="1:20" ht="14.25" customHeight="1">
      <c r="A743" s="2" t="s">
        <v>33910</v>
      </c>
      <c r="B743" s="2" t="s">
        <v>8843</v>
      </c>
      <c r="C743" s="2" t="s">
        <v>28929</v>
      </c>
      <c r="D743" s="2" t="s">
        <v>116</v>
      </c>
      <c r="E743" s="2" t="s">
        <v>96</v>
      </c>
      <c r="F743" s="2" t="s">
        <v>21508</v>
      </c>
      <c r="G743" s="2" t="s">
        <v>2046</v>
      </c>
      <c r="H743" s="2" t="s">
        <v>33911</v>
      </c>
      <c r="I743" s="2"/>
      <c r="J743" s="2"/>
      <c r="K743" s="2"/>
      <c r="L743" s="2"/>
      <c r="M743" s="2" t="s">
        <v>1566</v>
      </c>
      <c r="N743" s="2" t="s">
        <v>2048</v>
      </c>
      <c r="O743" s="2" t="s">
        <v>2179</v>
      </c>
      <c r="P743" s="2" t="s">
        <v>31526</v>
      </c>
      <c r="Q743" s="2" t="s">
        <v>18419</v>
      </c>
      <c r="R743" s="2" t="s">
        <v>2052</v>
      </c>
      <c r="S743" s="2"/>
      <c r="T743" s="2" t="s">
        <v>115</v>
      </c>
    </row>
    <row r="744" spans="1:20" ht="14.25" customHeight="1">
      <c r="A744" s="2" t="s">
        <v>33912</v>
      </c>
      <c r="B744" s="2" t="s">
        <v>33913</v>
      </c>
      <c r="C744" s="2" t="s">
        <v>33914</v>
      </c>
      <c r="D744" s="2" t="s">
        <v>140</v>
      </c>
      <c r="E744" s="2" t="s">
        <v>96</v>
      </c>
      <c r="F744" s="2" t="s">
        <v>33915</v>
      </c>
      <c r="G744" s="2" t="s">
        <v>2046</v>
      </c>
      <c r="H744" s="2" t="s">
        <v>33916</v>
      </c>
      <c r="I744" s="2" t="s">
        <v>33917</v>
      </c>
      <c r="J744" s="2"/>
      <c r="K744" s="2"/>
      <c r="L744" s="2"/>
      <c r="M744" s="2" t="s">
        <v>60</v>
      </c>
      <c r="N744" s="2" t="s">
        <v>2058</v>
      </c>
      <c r="O744" s="2" t="s">
        <v>2352</v>
      </c>
      <c r="P744" s="2" t="s">
        <v>3727</v>
      </c>
      <c r="Q744" s="2" t="s">
        <v>18419</v>
      </c>
      <c r="R744" s="2" t="s">
        <v>2052</v>
      </c>
      <c r="S744" s="2"/>
      <c r="T744" s="2" t="s">
        <v>139</v>
      </c>
    </row>
    <row r="745" spans="1:20" ht="14.25" customHeight="1">
      <c r="A745" s="2" t="s">
        <v>33918</v>
      </c>
      <c r="B745" s="2" t="s">
        <v>33919</v>
      </c>
      <c r="C745" s="2" t="s">
        <v>33920</v>
      </c>
      <c r="D745" s="2" t="s">
        <v>136</v>
      </c>
      <c r="E745" s="2" t="s">
        <v>96</v>
      </c>
      <c r="F745" s="2" t="s">
        <v>33921</v>
      </c>
      <c r="G745" s="2" t="s">
        <v>2046</v>
      </c>
      <c r="H745" s="2" t="s">
        <v>33922</v>
      </c>
      <c r="I745" s="2"/>
      <c r="J745" s="2"/>
      <c r="K745" s="2"/>
      <c r="L745" s="2"/>
      <c r="M745" s="2" t="s">
        <v>1566</v>
      </c>
      <c r="N745" s="2" t="s">
        <v>2058</v>
      </c>
      <c r="O745" s="2" t="s">
        <v>2059</v>
      </c>
      <c r="P745" s="2" t="s">
        <v>3055</v>
      </c>
      <c r="Q745" s="2" t="s">
        <v>18419</v>
      </c>
      <c r="R745" s="2" t="s">
        <v>2052</v>
      </c>
      <c r="S745" s="2"/>
      <c r="T745" s="2" t="s">
        <v>135</v>
      </c>
    </row>
    <row r="746" spans="1:20" ht="14.25" customHeight="1">
      <c r="A746" s="2" t="s">
        <v>33923</v>
      </c>
      <c r="B746" s="2" t="s">
        <v>33924</v>
      </c>
      <c r="C746" s="2" t="s">
        <v>33925</v>
      </c>
      <c r="D746" s="2" t="s">
        <v>22395</v>
      </c>
      <c r="E746" s="2" t="s">
        <v>96</v>
      </c>
      <c r="F746" s="2" t="s">
        <v>2210</v>
      </c>
      <c r="G746" s="2" t="s">
        <v>2404</v>
      </c>
      <c r="H746" s="2" t="s">
        <v>33926</v>
      </c>
      <c r="I746" s="2"/>
      <c r="J746" s="2" t="s">
        <v>33645</v>
      </c>
      <c r="K746" s="2" t="s">
        <v>32034</v>
      </c>
      <c r="L746" s="2"/>
      <c r="M746" s="2" t="s">
        <v>59</v>
      </c>
      <c r="N746" s="2" t="s">
        <v>2058</v>
      </c>
      <c r="O746" s="2" t="s">
        <v>2101</v>
      </c>
      <c r="P746" s="2" t="s">
        <v>31177</v>
      </c>
      <c r="Q746" s="2" t="s">
        <v>18419</v>
      </c>
      <c r="R746" s="2" t="s">
        <v>2052</v>
      </c>
      <c r="S746" s="2"/>
      <c r="T746" s="2" t="s">
        <v>22399</v>
      </c>
    </row>
    <row r="747" spans="1:20" ht="14.25" customHeight="1">
      <c r="A747" s="2" t="s">
        <v>33927</v>
      </c>
      <c r="B747" s="2" t="s">
        <v>28588</v>
      </c>
      <c r="C747" s="2" t="s">
        <v>33928</v>
      </c>
      <c r="D747" s="2" t="s">
        <v>33929</v>
      </c>
      <c r="E747" s="2" t="s">
        <v>264</v>
      </c>
      <c r="F747" s="2" t="s">
        <v>2210</v>
      </c>
      <c r="G747" s="2" t="s">
        <v>2091</v>
      </c>
      <c r="H747" s="2" t="s">
        <v>33930</v>
      </c>
      <c r="I747" s="2"/>
      <c r="J747" s="2"/>
      <c r="K747" s="2"/>
      <c r="L747" s="2" t="s">
        <v>31519</v>
      </c>
      <c r="M747" s="2" t="s">
        <v>59</v>
      </c>
      <c r="N747" s="2" t="s">
        <v>2058</v>
      </c>
      <c r="O747" s="2" t="s">
        <v>2101</v>
      </c>
      <c r="P747" s="2" t="s">
        <v>2609</v>
      </c>
      <c r="Q747" s="2" t="s">
        <v>18419</v>
      </c>
      <c r="R747" s="2" t="s">
        <v>2052</v>
      </c>
      <c r="S747" s="2"/>
      <c r="T747" s="2" t="s">
        <v>33931</v>
      </c>
    </row>
    <row r="748" spans="1:20" ht="14.25" customHeight="1">
      <c r="A748" s="2" t="s">
        <v>33932</v>
      </c>
      <c r="B748" s="2" t="s">
        <v>4454</v>
      </c>
      <c r="C748" s="2" t="s">
        <v>33933</v>
      </c>
      <c r="D748" s="2" t="s">
        <v>33934</v>
      </c>
      <c r="E748" s="2" t="s">
        <v>264</v>
      </c>
      <c r="F748" s="2" t="s">
        <v>3441</v>
      </c>
      <c r="G748" s="2" t="s">
        <v>23124</v>
      </c>
      <c r="H748" s="2" t="s">
        <v>33935</v>
      </c>
      <c r="I748" s="2"/>
      <c r="J748" s="2"/>
      <c r="K748" s="2"/>
      <c r="L748" s="2"/>
      <c r="M748" s="2" t="s">
        <v>59</v>
      </c>
      <c r="N748" s="2" t="s">
        <v>2058</v>
      </c>
      <c r="O748" s="2" t="s">
        <v>2101</v>
      </c>
      <c r="P748" s="2" t="s">
        <v>4630</v>
      </c>
      <c r="Q748" s="2" t="s">
        <v>18419</v>
      </c>
      <c r="R748" s="2" t="s">
        <v>2052</v>
      </c>
      <c r="S748" s="2"/>
      <c r="T748" s="2" t="s">
        <v>33936</v>
      </c>
    </row>
    <row r="749" spans="1:20" ht="14.25" customHeight="1">
      <c r="A749" s="2" t="s">
        <v>33937</v>
      </c>
      <c r="B749" s="2" t="s">
        <v>4454</v>
      </c>
      <c r="C749" s="2" t="s">
        <v>33938</v>
      </c>
      <c r="D749" s="2" t="s">
        <v>349</v>
      </c>
      <c r="E749" s="2" t="s">
        <v>96</v>
      </c>
      <c r="F749" s="2" t="s">
        <v>33939</v>
      </c>
      <c r="G749" s="2" t="s">
        <v>2046</v>
      </c>
      <c r="H749" s="2" t="s">
        <v>33940</v>
      </c>
      <c r="I749" s="2"/>
      <c r="J749" s="2"/>
      <c r="K749" s="2"/>
      <c r="L749" s="2" t="s">
        <v>4127</v>
      </c>
      <c r="M749" s="2" t="s">
        <v>1566</v>
      </c>
      <c r="N749" s="2" t="s">
        <v>2048</v>
      </c>
      <c r="O749" s="2" t="s">
        <v>2179</v>
      </c>
      <c r="P749" s="2" t="s">
        <v>33941</v>
      </c>
      <c r="Q749" s="2" t="s">
        <v>18419</v>
      </c>
      <c r="R749" s="2" t="s">
        <v>2067</v>
      </c>
      <c r="S749" s="2"/>
      <c r="T749" s="2" t="s">
        <v>348</v>
      </c>
    </row>
    <row r="750" spans="1:20" ht="14.25" customHeight="1">
      <c r="A750" s="2" t="s">
        <v>33942</v>
      </c>
      <c r="B750" s="2" t="s">
        <v>2874</v>
      </c>
      <c r="C750" s="2" t="s">
        <v>33943</v>
      </c>
      <c r="D750" s="2" t="s">
        <v>33944</v>
      </c>
      <c r="E750" s="2" t="s">
        <v>264</v>
      </c>
      <c r="F750" s="2" t="s">
        <v>2824</v>
      </c>
      <c r="G750" s="2" t="s">
        <v>2091</v>
      </c>
      <c r="H750" s="2" t="s">
        <v>33945</v>
      </c>
      <c r="I750" s="2"/>
      <c r="J750" s="2"/>
      <c r="K750" s="2"/>
      <c r="L750" s="2" t="s">
        <v>4127</v>
      </c>
      <c r="M750" s="2" t="s">
        <v>60</v>
      </c>
      <c r="N750" s="2" t="s">
        <v>2058</v>
      </c>
      <c r="O750" s="2" t="s">
        <v>2316</v>
      </c>
      <c r="P750" s="2" t="s">
        <v>2609</v>
      </c>
      <c r="Q750" s="2" t="s">
        <v>18419</v>
      </c>
      <c r="R750" s="2"/>
      <c r="S750" s="2"/>
      <c r="T750" s="2" t="s">
        <v>33946</v>
      </c>
    </row>
    <row r="751" spans="1:20" ht="14.25" customHeight="1">
      <c r="A751" s="2" t="s">
        <v>33947</v>
      </c>
      <c r="B751" s="2" t="s">
        <v>17245</v>
      </c>
      <c r="C751" s="2" t="s">
        <v>33948</v>
      </c>
      <c r="D751" s="2" t="s">
        <v>33949</v>
      </c>
      <c r="E751" s="2" t="s">
        <v>264</v>
      </c>
      <c r="F751" s="2" t="s">
        <v>3059</v>
      </c>
      <c r="G751" s="2" t="s">
        <v>2091</v>
      </c>
      <c r="H751" s="2" t="s">
        <v>33950</v>
      </c>
      <c r="I751" s="2"/>
      <c r="J751" s="2"/>
      <c r="K751" s="2"/>
      <c r="L751" s="2"/>
      <c r="M751" s="2" t="s">
        <v>60</v>
      </c>
      <c r="N751" s="2" t="s">
        <v>2058</v>
      </c>
      <c r="O751" s="2" t="s">
        <v>2186</v>
      </c>
      <c r="P751" s="2" t="s">
        <v>2609</v>
      </c>
      <c r="Q751" s="2" t="s">
        <v>18419</v>
      </c>
      <c r="R751" s="2" t="s">
        <v>2052</v>
      </c>
      <c r="S751" s="2"/>
      <c r="T751" s="2" t="s">
        <v>33951</v>
      </c>
    </row>
    <row r="752" spans="1:20" ht="14.25" customHeight="1">
      <c r="A752" s="2" t="s">
        <v>33952</v>
      </c>
      <c r="B752" s="2" t="s">
        <v>17245</v>
      </c>
      <c r="C752" s="2" t="s">
        <v>33953</v>
      </c>
      <c r="D752" s="2" t="s">
        <v>146</v>
      </c>
      <c r="E752" s="2" t="s">
        <v>96</v>
      </c>
      <c r="F752" s="2" t="s">
        <v>33954</v>
      </c>
      <c r="G752" s="2" t="s">
        <v>2046</v>
      </c>
      <c r="H752" s="2" t="s">
        <v>33955</v>
      </c>
      <c r="I752" s="2"/>
      <c r="J752" s="2"/>
      <c r="K752" s="2"/>
      <c r="L752" s="2"/>
      <c r="M752" s="2" t="s">
        <v>1566</v>
      </c>
      <c r="N752" s="2" t="s">
        <v>2048</v>
      </c>
      <c r="O752" s="2" t="s">
        <v>2179</v>
      </c>
      <c r="P752" s="2" t="s">
        <v>2730</v>
      </c>
      <c r="Q752" s="2" t="s">
        <v>18419</v>
      </c>
      <c r="R752" s="2" t="s">
        <v>2067</v>
      </c>
      <c r="S752" s="2"/>
      <c r="T752" s="2" t="s">
        <v>145</v>
      </c>
    </row>
    <row r="753" spans="1:20" ht="14.25" customHeight="1">
      <c r="A753" s="2" t="s">
        <v>33956</v>
      </c>
      <c r="B753" s="2" t="s">
        <v>33957</v>
      </c>
      <c r="C753" s="2" t="s">
        <v>33958</v>
      </c>
      <c r="D753" s="2" t="s">
        <v>94</v>
      </c>
      <c r="E753" s="2" t="s">
        <v>96</v>
      </c>
      <c r="F753" s="2" t="s">
        <v>2489</v>
      </c>
      <c r="G753" s="2" t="s">
        <v>2046</v>
      </c>
      <c r="H753" s="2" t="s">
        <v>33959</v>
      </c>
      <c r="I753" s="2"/>
      <c r="J753" s="2"/>
      <c r="K753" s="2"/>
      <c r="L753" s="2" t="s">
        <v>2630</v>
      </c>
      <c r="M753" s="2" t="s">
        <v>60</v>
      </c>
      <c r="N753" s="2" t="s">
        <v>2058</v>
      </c>
      <c r="O753" s="2" t="s">
        <v>2491</v>
      </c>
      <c r="P753" s="2" t="s">
        <v>33960</v>
      </c>
      <c r="Q753" s="2" t="s">
        <v>18419</v>
      </c>
      <c r="R753" s="2" t="s">
        <v>2052</v>
      </c>
      <c r="S753" s="2"/>
      <c r="T753" s="2" t="s">
        <v>93</v>
      </c>
    </row>
    <row r="754" spans="1:20" ht="14.25" customHeight="1">
      <c r="A754" s="2" t="s">
        <v>33961</v>
      </c>
      <c r="B754" s="2" t="s">
        <v>33962</v>
      </c>
      <c r="C754" s="2" t="s">
        <v>33963</v>
      </c>
      <c r="D754" s="2" t="s">
        <v>174</v>
      </c>
      <c r="E754" s="2" t="s">
        <v>96</v>
      </c>
      <c r="F754" s="2" t="s">
        <v>33964</v>
      </c>
      <c r="G754" s="2" t="s">
        <v>2046</v>
      </c>
      <c r="H754" s="2" t="s">
        <v>33965</v>
      </c>
      <c r="I754" s="2"/>
      <c r="J754" s="2"/>
      <c r="K754" s="2"/>
      <c r="L754" s="2"/>
      <c r="M754" s="2" t="s">
        <v>1566</v>
      </c>
      <c r="N754" s="2" t="s">
        <v>2058</v>
      </c>
      <c r="O754" s="2" t="s">
        <v>2093</v>
      </c>
      <c r="P754" s="2" t="s">
        <v>31362</v>
      </c>
      <c r="Q754" s="2" t="s">
        <v>18419</v>
      </c>
      <c r="R754" s="2" t="s">
        <v>2067</v>
      </c>
      <c r="S754" s="2"/>
      <c r="T754" s="2" t="s">
        <v>173</v>
      </c>
    </row>
    <row r="755" spans="1:20" ht="14.25" customHeight="1">
      <c r="A755" s="2" t="s">
        <v>33966</v>
      </c>
      <c r="B755" s="2" t="s">
        <v>12531</v>
      </c>
      <c r="C755" s="2" t="s">
        <v>3572</v>
      </c>
      <c r="D755" s="2" t="s">
        <v>176</v>
      </c>
      <c r="E755" s="2" t="s">
        <v>96</v>
      </c>
      <c r="F755" s="2" t="s">
        <v>31279</v>
      </c>
      <c r="G755" s="2" t="s">
        <v>2046</v>
      </c>
      <c r="H755" s="2" t="s">
        <v>33967</v>
      </c>
      <c r="I755" s="2"/>
      <c r="J755" s="2"/>
      <c r="K755" s="2"/>
      <c r="L755" s="2"/>
      <c r="M755" s="2" t="s">
        <v>1566</v>
      </c>
      <c r="N755" s="2" t="s">
        <v>2048</v>
      </c>
      <c r="O755" s="2" t="s">
        <v>2179</v>
      </c>
      <c r="P755" s="2" t="s">
        <v>31423</v>
      </c>
      <c r="Q755" s="2" t="s">
        <v>18419</v>
      </c>
      <c r="R755" s="2" t="s">
        <v>2052</v>
      </c>
      <c r="S755" s="2"/>
      <c r="T755" s="2" t="s">
        <v>175</v>
      </c>
    </row>
    <row r="756" spans="1:20" ht="14.25" customHeight="1">
      <c r="A756" s="2" t="s">
        <v>33968</v>
      </c>
      <c r="B756" s="2" t="s">
        <v>12531</v>
      </c>
      <c r="C756" s="2" t="s">
        <v>33969</v>
      </c>
      <c r="D756" s="2" t="s">
        <v>110</v>
      </c>
      <c r="E756" s="2" t="s">
        <v>96</v>
      </c>
      <c r="F756" s="2" t="s">
        <v>4664</v>
      </c>
      <c r="G756" s="2" t="s">
        <v>2046</v>
      </c>
      <c r="H756" s="2" t="s">
        <v>33970</v>
      </c>
      <c r="I756" s="2"/>
      <c r="J756" s="2"/>
      <c r="K756" s="2"/>
      <c r="L756" s="2"/>
      <c r="M756" s="2" t="s">
        <v>1566</v>
      </c>
      <c r="N756" s="2" t="s">
        <v>2058</v>
      </c>
      <c r="O756" s="2" t="s">
        <v>2153</v>
      </c>
      <c r="P756" s="2" t="s">
        <v>3363</v>
      </c>
      <c r="Q756" s="2" t="s">
        <v>18419</v>
      </c>
      <c r="R756" s="2" t="s">
        <v>2052</v>
      </c>
      <c r="S756" s="2"/>
      <c r="T756" s="2" t="s">
        <v>109</v>
      </c>
    </row>
    <row r="757" spans="1:20" ht="14.25" customHeight="1">
      <c r="A757" s="2" t="s">
        <v>33971</v>
      </c>
      <c r="B757" s="2" t="s">
        <v>10789</v>
      </c>
      <c r="C757" s="2" t="s">
        <v>33972</v>
      </c>
      <c r="D757" s="2" t="s">
        <v>136</v>
      </c>
      <c r="E757" s="2" t="s">
        <v>96</v>
      </c>
      <c r="F757" s="2" t="s">
        <v>33973</v>
      </c>
      <c r="G757" s="2" t="s">
        <v>2046</v>
      </c>
      <c r="H757" s="2" t="s">
        <v>33974</v>
      </c>
      <c r="I757" s="2"/>
      <c r="J757" s="2"/>
      <c r="K757" s="2"/>
      <c r="L757" s="2"/>
      <c r="M757" s="2" t="s">
        <v>1566</v>
      </c>
      <c r="N757" s="2" t="s">
        <v>2058</v>
      </c>
      <c r="O757" s="2" t="s">
        <v>2145</v>
      </c>
      <c r="P757" s="2" t="s">
        <v>3055</v>
      </c>
      <c r="Q757" s="2" t="s">
        <v>18419</v>
      </c>
      <c r="R757" s="2" t="s">
        <v>2052</v>
      </c>
      <c r="S757" s="2"/>
      <c r="T757" s="2" t="s">
        <v>135</v>
      </c>
    </row>
    <row r="758" spans="1:20" ht="14.25" customHeight="1">
      <c r="A758" s="2" t="s">
        <v>33975</v>
      </c>
      <c r="B758" s="2" t="s">
        <v>3166</v>
      </c>
      <c r="C758" s="2" t="s">
        <v>14589</v>
      </c>
      <c r="D758" s="2" t="s">
        <v>290</v>
      </c>
      <c r="E758" s="2" t="s">
        <v>96</v>
      </c>
      <c r="F758" s="2" t="s">
        <v>3606</v>
      </c>
      <c r="G758" s="2" t="s">
        <v>2046</v>
      </c>
      <c r="H758" s="2" t="s">
        <v>33976</v>
      </c>
      <c r="I758" s="2"/>
      <c r="J758" s="2"/>
      <c r="K758" s="2"/>
      <c r="L758" s="2"/>
      <c r="M758" s="2" t="s">
        <v>1566</v>
      </c>
      <c r="N758" s="2" t="s">
        <v>2058</v>
      </c>
      <c r="O758" s="2" t="s">
        <v>2145</v>
      </c>
      <c r="P758" s="2" t="s">
        <v>19455</v>
      </c>
      <c r="Q758" s="2" t="s">
        <v>18419</v>
      </c>
      <c r="R758" s="2" t="s">
        <v>2052</v>
      </c>
      <c r="S758" s="2"/>
      <c r="T758" s="2" t="s">
        <v>289</v>
      </c>
    </row>
    <row r="759" spans="1:20" ht="14.25" customHeight="1">
      <c r="A759" s="2" t="s">
        <v>33977</v>
      </c>
      <c r="B759" s="2" t="s">
        <v>20091</v>
      </c>
      <c r="C759" s="2" t="s">
        <v>20144</v>
      </c>
      <c r="D759" s="2" t="s">
        <v>104</v>
      </c>
      <c r="E759" s="2" t="s">
        <v>96</v>
      </c>
      <c r="F759" s="2" t="s">
        <v>27243</v>
      </c>
      <c r="G759" s="2" t="s">
        <v>2046</v>
      </c>
      <c r="H759" s="2" t="s">
        <v>33978</v>
      </c>
      <c r="I759" s="2"/>
      <c r="J759" s="2"/>
      <c r="K759" s="2"/>
      <c r="L759" s="2"/>
      <c r="M759" s="2" t="s">
        <v>1566</v>
      </c>
      <c r="N759" s="2" t="s">
        <v>2048</v>
      </c>
      <c r="O759" s="2" t="s">
        <v>2179</v>
      </c>
      <c r="P759" s="2" t="s">
        <v>3055</v>
      </c>
      <c r="Q759" s="2" t="s">
        <v>18419</v>
      </c>
      <c r="R759" s="2" t="s">
        <v>2052</v>
      </c>
      <c r="S759" s="2"/>
      <c r="T759" s="2" t="s">
        <v>103</v>
      </c>
    </row>
    <row r="760" spans="1:20" ht="14.25" customHeight="1">
      <c r="A760" s="2" t="s">
        <v>33979</v>
      </c>
      <c r="B760" s="2" t="s">
        <v>2940</v>
      </c>
      <c r="C760" s="2" t="s">
        <v>33980</v>
      </c>
      <c r="D760" s="2" t="s">
        <v>94</v>
      </c>
      <c r="E760" s="2" t="s">
        <v>96</v>
      </c>
      <c r="F760" s="2" t="s">
        <v>33981</v>
      </c>
      <c r="G760" s="2" t="s">
        <v>2046</v>
      </c>
      <c r="H760" s="2" t="s">
        <v>33982</v>
      </c>
      <c r="I760" s="2"/>
      <c r="J760" s="2"/>
      <c r="K760" s="2"/>
      <c r="L760" s="2"/>
      <c r="M760" s="2" t="s">
        <v>1566</v>
      </c>
      <c r="N760" s="2" t="s">
        <v>2058</v>
      </c>
      <c r="O760" s="2" t="s">
        <v>2153</v>
      </c>
      <c r="P760" s="2" t="s">
        <v>2562</v>
      </c>
      <c r="Q760" s="2" t="s">
        <v>18419</v>
      </c>
      <c r="R760" s="2" t="s">
        <v>2052</v>
      </c>
      <c r="S760" s="2"/>
      <c r="T760" s="2" t="s">
        <v>93</v>
      </c>
    </row>
    <row r="761" spans="1:20" ht="14.25" customHeight="1">
      <c r="A761" s="2" t="s">
        <v>33983</v>
      </c>
      <c r="B761" s="2" t="s">
        <v>33984</v>
      </c>
      <c r="C761" s="2" t="s">
        <v>25139</v>
      </c>
      <c r="D761" s="2" t="s">
        <v>391</v>
      </c>
      <c r="E761" s="2" t="s">
        <v>96</v>
      </c>
      <c r="F761" s="2" t="s">
        <v>2489</v>
      </c>
      <c r="G761" s="2" t="s">
        <v>2046</v>
      </c>
      <c r="H761" s="2" t="s">
        <v>33985</v>
      </c>
      <c r="I761" s="2"/>
      <c r="J761" s="2"/>
      <c r="K761" s="2"/>
      <c r="L761" s="2"/>
      <c r="M761" s="2" t="s">
        <v>60</v>
      </c>
      <c r="N761" s="2" t="s">
        <v>2058</v>
      </c>
      <c r="O761" s="2" t="s">
        <v>2491</v>
      </c>
      <c r="P761" s="2" t="s">
        <v>23708</v>
      </c>
      <c r="Q761" s="2" t="s">
        <v>18419</v>
      </c>
      <c r="R761" s="2" t="s">
        <v>2052</v>
      </c>
      <c r="S761" s="2"/>
      <c r="T761" s="2" t="s">
        <v>390</v>
      </c>
    </row>
    <row r="762" spans="1:20" ht="14.25" customHeight="1">
      <c r="A762" s="2" t="s">
        <v>33986</v>
      </c>
      <c r="B762" s="2" t="s">
        <v>33987</v>
      </c>
      <c r="C762" s="2" t="s">
        <v>2262</v>
      </c>
      <c r="D762" s="2" t="s">
        <v>118</v>
      </c>
      <c r="E762" s="2" t="s">
        <v>96</v>
      </c>
      <c r="F762" s="2" t="s">
        <v>33988</v>
      </c>
      <c r="G762" s="2" t="s">
        <v>2046</v>
      </c>
      <c r="H762" s="2" t="s">
        <v>33989</v>
      </c>
      <c r="I762" s="2"/>
      <c r="J762" s="2"/>
      <c r="K762" s="2"/>
      <c r="L762" s="2"/>
      <c r="M762" s="2" t="s">
        <v>1566</v>
      </c>
      <c r="N762" s="2" t="s">
        <v>2058</v>
      </c>
      <c r="O762" s="2" t="s">
        <v>2153</v>
      </c>
      <c r="P762" s="2" t="s">
        <v>31331</v>
      </c>
      <c r="Q762" s="2" t="s">
        <v>18419</v>
      </c>
      <c r="R762" s="2" t="s">
        <v>2052</v>
      </c>
      <c r="S762" s="2"/>
      <c r="T762" s="2" t="s">
        <v>117</v>
      </c>
    </row>
    <row r="763" spans="1:20" ht="14.25" customHeight="1">
      <c r="A763" s="2" t="s">
        <v>33990</v>
      </c>
      <c r="B763" s="2" t="s">
        <v>3120</v>
      </c>
      <c r="C763" s="2" t="s">
        <v>33991</v>
      </c>
      <c r="D763" s="2" t="s">
        <v>32047</v>
      </c>
      <c r="E763" s="2" t="s">
        <v>264</v>
      </c>
      <c r="F763" s="2" t="s">
        <v>32048</v>
      </c>
      <c r="G763" s="2" t="s">
        <v>6780</v>
      </c>
      <c r="H763" s="2" t="s">
        <v>33992</v>
      </c>
      <c r="I763" s="2"/>
      <c r="J763" s="2"/>
      <c r="K763" s="2"/>
      <c r="L763" s="2"/>
      <c r="M763" s="2" t="s">
        <v>1566</v>
      </c>
      <c r="N763" s="2" t="s">
        <v>2058</v>
      </c>
      <c r="O763" s="2" t="s">
        <v>2153</v>
      </c>
      <c r="P763" s="2" t="s">
        <v>4630</v>
      </c>
      <c r="Q763" s="2" t="s">
        <v>18419</v>
      </c>
      <c r="R763" s="2" t="s">
        <v>2052</v>
      </c>
      <c r="S763" s="2"/>
      <c r="T763" s="2" t="s">
        <v>32050</v>
      </c>
    </row>
    <row r="764" spans="1:20" ht="14.25" customHeight="1">
      <c r="A764" s="2" t="s">
        <v>33993</v>
      </c>
      <c r="B764" s="2" t="s">
        <v>33994</v>
      </c>
      <c r="C764" s="2" t="s">
        <v>2055</v>
      </c>
      <c r="D764" s="2" t="s">
        <v>142</v>
      </c>
      <c r="E764" s="2" t="s">
        <v>96</v>
      </c>
      <c r="F764" s="2" t="s">
        <v>33995</v>
      </c>
      <c r="G764" s="2" t="s">
        <v>2046</v>
      </c>
      <c r="H764" s="2" t="s">
        <v>33996</v>
      </c>
      <c r="I764" s="2"/>
      <c r="J764" s="2"/>
      <c r="K764" s="2"/>
      <c r="L764" s="2" t="s">
        <v>4127</v>
      </c>
      <c r="M764" s="2" t="s">
        <v>1566</v>
      </c>
      <c r="N764" s="2" t="s">
        <v>2058</v>
      </c>
      <c r="O764" s="2" t="s">
        <v>2093</v>
      </c>
      <c r="P764" s="2" t="s">
        <v>31362</v>
      </c>
      <c r="Q764" s="2" t="s">
        <v>18419</v>
      </c>
      <c r="R764" s="2" t="s">
        <v>2067</v>
      </c>
      <c r="S764" s="2"/>
      <c r="T764" s="2" t="s">
        <v>141</v>
      </c>
    </row>
    <row r="765" spans="1:20" ht="14.25" customHeight="1">
      <c r="A765" s="2" t="s">
        <v>33997</v>
      </c>
      <c r="B765" s="2" t="s">
        <v>33998</v>
      </c>
      <c r="C765" s="2" t="s">
        <v>33999</v>
      </c>
      <c r="D765" s="2" t="s">
        <v>1298</v>
      </c>
      <c r="E765" s="2" t="s">
        <v>264</v>
      </c>
      <c r="F765" s="2" t="s">
        <v>2489</v>
      </c>
      <c r="G765" s="2" t="s">
        <v>2046</v>
      </c>
      <c r="H765" s="2" t="s">
        <v>34000</v>
      </c>
      <c r="I765" s="2">
        <v>447764272335</v>
      </c>
      <c r="J765" s="2"/>
      <c r="K765" s="2"/>
      <c r="L765" s="2"/>
      <c r="M765" s="2" t="s">
        <v>60</v>
      </c>
      <c r="N765" s="2" t="s">
        <v>2058</v>
      </c>
      <c r="O765" s="2" t="s">
        <v>2491</v>
      </c>
      <c r="P765" s="2" t="s">
        <v>23298</v>
      </c>
      <c r="Q765" s="2" t="s">
        <v>18419</v>
      </c>
      <c r="R765" s="2" t="s">
        <v>2067</v>
      </c>
      <c r="S765" s="2"/>
      <c r="T765" s="2" t="s">
        <v>1297</v>
      </c>
    </row>
    <row r="766" spans="1:20" ht="14.25" customHeight="1">
      <c r="A766" s="2" t="s">
        <v>34001</v>
      </c>
      <c r="B766" s="2" t="s">
        <v>34002</v>
      </c>
      <c r="C766" s="2" t="s">
        <v>34003</v>
      </c>
      <c r="D766" s="2" t="s">
        <v>34004</v>
      </c>
      <c r="E766" s="2" t="s">
        <v>264</v>
      </c>
      <c r="F766" s="2" t="s">
        <v>2473</v>
      </c>
      <c r="G766" s="2" t="s">
        <v>2091</v>
      </c>
      <c r="H766" s="2" t="s">
        <v>34005</v>
      </c>
      <c r="I766" s="2"/>
      <c r="J766" s="2"/>
      <c r="K766" s="2"/>
      <c r="L766" s="2"/>
      <c r="M766" s="2" t="s">
        <v>59</v>
      </c>
      <c r="N766" s="2" t="s">
        <v>2048</v>
      </c>
      <c r="O766" s="2" t="s">
        <v>2301</v>
      </c>
      <c r="P766" s="2" t="s">
        <v>2609</v>
      </c>
      <c r="Q766" s="2" t="s">
        <v>18419</v>
      </c>
      <c r="R766" s="2" t="s">
        <v>2052</v>
      </c>
      <c r="S766" s="2"/>
      <c r="T766" s="2" t="s">
        <v>34006</v>
      </c>
    </row>
    <row r="767" spans="1:20" ht="14.25" customHeight="1">
      <c r="A767" s="2" t="s">
        <v>34007</v>
      </c>
      <c r="B767" s="2" t="s">
        <v>34008</v>
      </c>
      <c r="C767" s="2" t="s">
        <v>34009</v>
      </c>
      <c r="D767" s="2" t="s">
        <v>136</v>
      </c>
      <c r="E767" s="2" t="s">
        <v>96</v>
      </c>
      <c r="F767" s="2" t="s">
        <v>34010</v>
      </c>
      <c r="G767" s="2" t="s">
        <v>2046</v>
      </c>
      <c r="H767" s="2" t="s">
        <v>34011</v>
      </c>
      <c r="I767" s="2"/>
      <c r="J767" s="2"/>
      <c r="K767" s="2"/>
      <c r="L767" s="2"/>
      <c r="M767" s="2" t="s">
        <v>1566</v>
      </c>
      <c r="N767" s="2" t="s">
        <v>2058</v>
      </c>
      <c r="O767" s="2" t="s">
        <v>2059</v>
      </c>
      <c r="P767" s="2" t="s">
        <v>3055</v>
      </c>
      <c r="Q767" s="2" t="s">
        <v>18419</v>
      </c>
      <c r="R767" s="2" t="s">
        <v>2052</v>
      </c>
      <c r="S767" s="2"/>
      <c r="T767" s="2" t="s">
        <v>135</v>
      </c>
    </row>
    <row r="768" spans="1:20" ht="14.25" customHeight="1">
      <c r="A768" s="2" t="s">
        <v>34012</v>
      </c>
      <c r="B768" s="2" t="s">
        <v>34013</v>
      </c>
      <c r="C768" s="2" t="s">
        <v>34014</v>
      </c>
      <c r="D768" s="2" t="s">
        <v>120</v>
      </c>
      <c r="E768" s="2" t="s">
        <v>96</v>
      </c>
      <c r="F768" s="2" t="s">
        <v>22637</v>
      </c>
      <c r="G768" s="2" t="s">
        <v>2046</v>
      </c>
      <c r="H768" s="2" t="s">
        <v>34015</v>
      </c>
      <c r="I768" s="2" t="s">
        <v>21783</v>
      </c>
      <c r="J768" s="2" t="s">
        <v>21784</v>
      </c>
      <c r="K768" s="2"/>
      <c r="L768" s="2"/>
      <c r="M768" s="2" t="s">
        <v>1566</v>
      </c>
      <c r="N768" s="2" t="s">
        <v>2058</v>
      </c>
      <c r="O768" s="2" t="s">
        <v>2153</v>
      </c>
      <c r="P768" s="2" t="s">
        <v>4902</v>
      </c>
      <c r="Q768" s="2" t="s">
        <v>18419</v>
      </c>
      <c r="R768" s="2" t="s">
        <v>2052</v>
      </c>
      <c r="S768" s="2"/>
      <c r="T768" s="2" t="s">
        <v>119</v>
      </c>
    </row>
    <row r="769" spans="1:20" ht="14.25" customHeight="1">
      <c r="A769" s="2" t="s">
        <v>34016</v>
      </c>
      <c r="B769" s="2" t="s">
        <v>3089</v>
      </c>
      <c r="C769" s="2" t="s">
        <v>6224</v>
      </c>
      <c r="D769" s="2" t="s">
        <v>222</v>
      </c>
      <c r="E769" s="2" t="s">
        <v>96</v>
      </c>
      <c r="F769" s="2" t="s">
        <v>34017</v>
      </c>
      <c r="G769" s="2" t="s">
        <v>2046</v>
      </c>
      <c r="H769" s="2" t="s">
        <v>34018</v>
      </c>
      <c r="I769" s="2"/>
      <c r="J769" s="2"/>
      <c r="K769" s="2"/>
      <c r="L769" s="2"/>
      <c r="M769" s="2" t="s">
        <v>1566</v>
      </c>
      <c r="N769" s="2" t="s">
        <v>2058</v>
      </c>
      <c r="O769" s="2" t="s">
        <v>2093</v>
      </c>
      <c r="P769" s="2" t="s">
        <v>31362</v>
      </c>
      <c r="Q769" s="2" t="s">
        <v>18419</v>
      </c>
      <c r="R769" s="2" t="s">
        <v>2067</v>
      </c>
      <c r="S769" s="2"/>
      <c r="T769" s="2" t="s">
        <v>221</v>
      </c>
    </row>
    <row r="770" spans="1:20" ht="14.25" customHeight="1">
      <c r="A770" s="2" t="s">
        <v>34019</v>
      </c>
      <c r="B770" s="2" t="s">
        <v>3089</v>
      </c>
      <c r="C770" s="2" t="s">
        <v>4240</v>
      </c>
      <c r="D770" s="2" t="s">
        <v>216</v>
      </c>
      <c r="E770" s="2" t="s">
        <v>96</v>
      </c>
      <c r="F770" s="2" t="s">
        <v>3606</v>
      </c>
      <c r="G770" s="2" t="s">
        <v>2046</v>
      </c>
      <c r="H770" s="2" t="s">
        <v>34020</v>
      </c>
      <c r="I770" s="2" t="s">
        <v>33726</v>
      </c>
      <c r="J770" s="2"/>
      <c r="K770" s="2"/>
      <c r="L770" s="2" t="s">
        <v>7567</v>
      </c>
      <c r="M770" s="2" t="s">
        <v>1566</v>
      </c>
      <c r="N770" s="2" t="s">
        <v>2058</v>
      </c>
      <c r="O770" s="2" t="s">
        <v>2145</v>
      </c>
      <c r="P770" s="2" t="s">
        <v>19455</v>
      </c>
      <c r="Q770" s="2" t="s">
        <v>18419</v>
      </c>
      <c r="R770" s="2" t="s">
        <v>2052</v>
      </c>
      <c r="S770" s="2"/>
      <c r="T770" s="2" t="s">
        <v>215</v>
      </c>
    </row>
    <row r="771" spans="1:20" ht="14.25" customHeight="1">
      <c r="A771" s="2" t="s">
        <v>34021</v>
      </c>
      <c r="B771" s="2" t="s">
        <v>3089</v>
      </c>
      <c r="C771" s="2" t="s">
        <v>2829</v>
      </c>
      <c r="D771" s="2" t="s">
        <v>222</v>
      </c>
      <c r="E771" s="2" t="s">
        <v>96</v>
      </c>
      <c r="F771" s="2" t="s">
        <v>34022</v>
      </c>
      <c r="G771" s="2" t="s">
        <v>2046</v>
      </c>
      <c r="H771" s="2" t="s">
        <v>34023</v>
      </c>
      <c r="I771" s="2"/>
      <c r="J771" s="2"/>
      <c r="K771" s="2"/>
      <c r="L771" s="2"/>
      <c r="M771" s="2" t="s">
        <v>1566</v>
      </c>
      <c r="N771" s="2" t="s">
        <v>2058</v>
      </c>
      <c r="O771" s="2" t="s">
        <v>2093</v>
      </c>
      <c r="P771" s="2" t="s">
        <v>4458</v>
      </c>
      <c r="Q771" s="2" t="s">
        <v>18419</v>
      </c>
      <c r="R771" s="2" t="s">
        <v>2067</v>
      </c>
      <c r="S771" s="2"/>
      <c r="T771" s="2" t="s">
        <v>221</v>
      </c>
    </row>
    <row r="772" spans="1:20" ht="14.25" customHeight="1">
      <c r="A772" s="2" t="s">
        <v>34024</v>
      </c>
      <c r="B772" s="2" t="s">
        <v>34025</v>
      </c>
      <c r="C772" s="2" t="s">
        <v>34026</v>
      </c>
      <c r="D772" s="2" t="s">
        <v>102</v>
      </c>
      <c r="E772" s="2" t="s">
        <v>96</v>
      </c>
      <c r="F772" s="2" t="s">
        <v>31675</v>
      </c>
      <c r="G772" s="2" t="s">
        <v>2046</v>
      </c>
      <c r="H772" s="2" t="s">
        <v>34027</v>
      </c>
      <c r="I772" s="2"/>
      <c r="J772" s="2" t="s">
        <v>33733</v>
      </c>
      <c r="K772" s="2"/>
      <c r="L772" s="2" t="s">
        <v>31797</v>
      </c>
      <c r="M772" s="2" t="s">
        <v>1566</v>
      </c>
      <c r="N772" s="2" t="s">
        <v>2048</v>
      </c>
      <c r="O772" s="2" t="s">
        <v>2179</v>
      </c>
      <c r="P772" s="2" t="s">
        <v>4902</v>
      </c>
      <c r="Q772" s="2" t="s">
        <v>18419</v>
      </c>
      <c r="R772" s="2" t="s">
        <v>2052</v>
      </c>
      <c r="S772" s="2"/>
      <c r="T772" s="2" t="s">
        <v>101</v>
      </c>
    </row>
    <row r="773" spans="1:20" ht="14.25" customHeight="1">
      <c r="A773" s="2" t="s">
        <v>34028</v>
      </c>
      <c r="B773" s="2" t="s">
        <v>12628</v>
      </c>
      <c r="C773" s="2" t="s">
        <v>16074</v>
      </c>
      <c r="D773" s="2" t="s">
        <v>486</v>
      </c>
      <c r="E773" s="2" t="s">
        <v>96</v>
      </c>
      <c r="F773" s="2" t="s">
        <v>34029</v>
      </c>
      <c r="G773" s="2" t="s">
        <v>2046</v>
      </c>
      <c r="H773" s="2" t="s">
        <v>34030</v>
      </c>
      <c r="I773" s="2"/>
      <c r="J773" s="2"/>
      <c r="K773" s="2"/>
      <c r="L773" s="2"/>
      <c r="M773" s="2" t="s">
        <v>1566</v>
      </c>
      <c r="N773" s="2" t="s">
        <v>2048</v>
      </c>
      <c r="O773" s="2" t="s">
        <v>2179</v>
      </c>
      <c r="P773" s="2" t="s">
        <v>3153</v>
      </c>
      <c r="Q773" s="2" t="s">
        <v>18419</v>
      </c>
      <c r="R773" s="2" t="s">
        <v>2052</v>
      </c>
      <c r="S773" s="2"/>
      <c r="T773" s="2" t="s">
        <v>485</v>
      </c>
    </row>
    <row r="774" spans="1:20" ht="14.25" customHeight="1">
      <c r="A774" s="2" t="s">
        <v>34031</v>
      </c>
      <c r="B774" s="2" t="s">
        <v>8588</v>
      </c>
      <c r="C774" s="2" t="s">
        <v>32577</v>
      </c>
      <c r="D774" s="2" t="s">
        <v>110</v>
      </c>
      <c r="E774" s="2" t="s">
        <v>96</v>
      </c>
      <c r="F774" s="2" t="s">
        <v>34032</v>
      </c>
      <c r="G774" s="2" t="s">
        <v>2046</v>
      </c>
      <c r="H774" s="2" t="s">
        <v>34033</v>
      </c>
      <c r="I774" s="2"/>
      <c r="J774" s="2"/>
      <c r="K774" s="2"/>
      <c r="L774" s="2"/>
      <c r="M774" s="2" t="s">
        <v>1566</v>
      </c>
      <c r="N774" s="2" t="s">
        <v>2058</v>
      </c>
      <c r="O774" s="2" t="s">
        <v>2153</v>
      </c>
      <c r="P774" s="2" t="s">
        <v>29578</v>
      </c>
      <c r="Q774" s="2" t="s">
        <v>18419</v>
      </c>
      <c r="R774" s="2" t="s">
        <v>2052</v>
      </c>
      <c r="S774" s="2"/>
      <c r="T774" s="2" t="s">
        <v>109</v>
      </c>
    </row>
    <row r="775" spans="1:20" ht="14.25" customHeight="1">
      <c r="A775" s="2" t="s">
        <v>34034</v>
      </c>
      <c r="B775" s="2" t="s">
        <v>31310</v>
      </c>
      <c r="C775" s="2" t="s">
        <v>34035</v>
      </c>
      <c r="D775" s="2" t="s">
        <v>230</v>
      </c>
      <c r="E775" s="2" t="s">
        <v>96</v>
      </c>
      <c r="F775" s="2" t="s">
        <v>34036</v>
      </c>
      <c r="G775" s="2" t="s">
        <v>2046</v>
      </c>
      <c r="H775" s="2" t="s">
        <v>34037</v>
      </c>
      <c r="I775" s="2" t="s">
        <v>33744</v>
      </c>
      <c r="J775" s="2"/>
      <c r="K775" s="2"/>
      <c r="L775" s="2"/>
      <c r="M775" s="2" t="s">
        <v>1566</v>
      </c>
      <c r="N775" s="2" t="s">
        <v>2058</v>
      </c>
      <c r="O775" s="2" t="s">
        <v>2120</v>
      </c>
      <c r="P775" s="2" t="s">
        <v>19455</v>
      </c>
      <c r="Q775" s="2" t="s">
        <v>18419</v>
      </c>
      <c r="R775" s="2" t="s">
        <v>2052</v>
      </c>
      <c r="S775" s="2"/>
      <c r="T775" s="2" t="s">
        <v>229</v>
      </c>
    </row>
    <row r="776" spans="1:20" ht="14.25" customHeight="1">
      <c r="A776" s="2" t="s">
        <v>34038</v>
      </c>
      <c r="B776" s="2" t="s">
        <v>28955</v>
      </c>
      <c r="C776" s="2" t="s">
        <v>7646</v>
      </c>
      <c r="D776" s="2" t="s">
        <v>146</v>
      </c>
      <c r="E776" s="2" t="s">
        <v>96</v>
      </c>
      <c r="F776" s="2" t="s">
        <v>2473</v>
      </c>
      <c r="G776" s="2" t="s">
        <v>2046</v>
      </c>
      <c r="H776" s="2" t="s">
        <v>34039</v>
      </c>
      <c r="I776" s="2"/>
      <c r="J776" s="2"/>
      <c r="K776" s="2" t="s">
        <v>21521</v>
      </c>
      <c r="L776" s="2"/>
      <c r="M776" s="2" t="s">
        <v>59</v>
      </c>
      <c r="N776" s="2" t="s">
        <v>2048</v>
      </c>
      <c r="O776" s="2" t="s">
        <v>2301</v>
      </c>
      <c r="P776" s="2" t="s">
        <v>34040</v>
      </c>
      <c r="Q776" s="2" t="s">
        <v>18419</v>
      </c>
      <c r="R776" s="2" t="s">
        <v>2067</v>
      </c>
      <c r="S776" s="2"/>
      <c r="T776" s="2" t="s">
        <v>145</v>
      </c>
    </row>
    <row r="777" spans="1:20" ht="14.25" customHeight="1">
      <c r="A777" s="2" t="s">
        <v>34041</v>
      </c>
      <c r="B777" s="2" t="s">
        <v>3078</v>
      </c>
      <c r="C777" s="2" t="s">
        <v>34042</v>
      </c>
      <c r="D777" s="2" t="s">
        <v>994</v>
      </c>
      <c r="E777" s="2" t="s">
        <v>264</v>
      </c>
      <c r="F777" s="2" t="s">
        <v>34043</v>
      </c>
      <c r="G777" s="2" t="s">
        <v>2046</v>
      </c>
      <c r="H777" s="2" t="s">
        <v>34044</v>
      </c>
      <c r="I777" s="2"/>
      <c r="J777" s="2"/>
      <c r="K777" s="2"/>
      <c r="L777" s="2"/>
      <c r="M777" s="2" t="s">
        <v>1566</v>
      </c>
      <c r="N777" s="2" t="s">
        <v>2048</v>
      </c>
      <c r="O777" s="2" t="s">
        <v>2199</v>
      </c>
      <c r="P777" s="2" t="s">
        <v>23064</v>
      </c>
      <c r="Q777" s="2" t="s">
        <v>18419</v>
      </c>
      <c r="R777" s="2" t="s">
        <v>2067</v>
      </c>
      <c r="S777" s="2"/>
      <c r="T777" s="2" t="s">
        <v>993</v>
      </c>
    </row>
    <row r="778" spans="1:20" ht="14.25" customHeight="1">
      <c r="A778" s="2" t="s">
        <v>34045</v>
      </c>
      <c r="B778" s="2" t="s">
        <v>3057</v>
      </c>
      <c r="C778" s="2" t="s">
        <v>34046</v>
      </c>
      <c r="D778" s="2" t="s">
        <v>116</v>
      </c>
      <c r="E778" s="2" t="s">
        <v>96</v>
      </c>
      <c r="F778" s="2" t="s">
        <v>2170</v>
      </c>
      <c r="G778" s="2" t="s">
        <v>2046</v>
      </c>
      <c r="H778" s="2" t="s">
        <v>34047</v>
      </c>
      <c r="I778" s="2"/>
      <c r="J778" s="2"/>
      <c r="K778" s="2"/>
      <c r="L778" s="2" t="s">
        <v>7567</v>
      </c>
      <c r="M778" s="2" t="s">
        <v>59</v>
      </c>
      <c r="N778" s="2" t="s">
        <v>2058</v>
      </c>
      <c r="O778" s="2" t="s">
        <v>2172</v>
      </c>
      <c r="P778" s="2" t="s">
        <v>2422</v>
      </c>
      <c r="Q778" s="2" t="s">
        <v>18419</v>
      </c>
      <c r="R778" s="2" t="s">
        <v>2067</v>
      </c>
      <c r="S778" s="2"/>
      <c r="T778" s="2" t="s">
        <v>115</v>
      </c>
    </row>
    <row r="779" spans="1:20" ht="14.25" customHeight="1">
      <c r="A779" s="2" t="s">
        <v>34048</v>
      </c>
      <c r="B779" s="2" t="s">
        <v>3057</v>
      </c>
      <c r="C779" s="2" t="s">
        <v>2208</v>
      </c>
      <c r="D779" s="2" t="s">
        <v>31784</v>
      </c>
      <c r="E779" s="2" t="s">
        <v>264</v>
      </c>
      <c r="F779" s="2" t="s">
        <v>2320</v>
      </c>
      <c r="G779" s="2" t="s">
        <v>2404</v>
      </c>
      <c r="H779" s="2" t="s">
        <v>34049</v>
      </c>
      <c r="I779" s="2"/>
      <c r="J779" s="2"/>
      <c r="K779" s="2"/>
      <c r="L779" s="2"/>
      <c r="M779" s="2" t="s">
        <v>59</v>
      </c>
      <c r="N779" s="2" t="s">
        <v>2058</v>
      </c>
      <c r="O779" s="2" t="s">
        <v>2322</v>
      </c>
      <c r="P779" s="2" t="s">
        <v>23076</v>
      </c>
      <c r="Q779" s="2" t="s">
        <v>18419</v>
      </c>
      <c r="R779" s="2" t="s">
        <v>2067</v>
      </c>
      <c r="S779" s="2"/>
      <c r="T779" s="2" t="s">
        <v>31786</v>
      </c>
    </row>
    <row r="780" spans="1:20" ht="14.25" customHeight="1">
      <c r="A780" s="2" t="s">
        <v>34050</v>
      </c>
      <c r="B780" s="2" t="s">
        <v>3057</v>
      </c>
      <c r="C780" s="2" t="s">
        <v>34051</v>
      </c>
      <c r="D780" s="2" t="s">
        <v>146</v>
      </c>
      <c r="E780" s="2" t="s">
        <v>96</v>
      </c>
      <c r="F780" s="2" t="s">
        <v>34052</v>
      </c>
      <c r="G780" s="2" t="s">
        <v>2046</v>
      </c>
      <c r="H780" s="2" t="s">
        <v>34053</v>
      </c>
      <c r="I780" s="2"/>
      <c r="J780" s="2"/>
      <c r="K780" s="2"/>
      <c r="L780" s="2"/>
      <c r="M780" s="2" t="s">
        <v>1566</v>
      </c>
      <c r="N780" s="2" t="s">
        <v>2058</v>
      </c>
      <c r="O780" s="2" t="s">
        <v>2153</v>
      </c>
      <c r="P780" s="2" t="s">
        <v>20535</v>
      </c>
      <c r="Q780" s="2" t="s">
        <v>18419</v>
      </c>
      <c r="R780" s="2" t="s">
        <v>2052</v>
      </c>
      <c r="S780" s="2"/>
      <c r="T780" s="2" t="s">
        <v>145</v>
      </c>
    </row>
    <row r="781" spans="1:20" ht="14.25" customHeight="1">
      <c r="A781" s="2" t="s">
        <v>34054</v>
      </c>
      <c r="B781" s="2" t="s">
        <v>3052</v>
      </c>
      <c r="C781" s="2" t="s">
        <v>34055</v>
      </c>
      <c r="D781" s="2" t="s">
        <v>431</v>
      </c>
      <c r="E781" s="2" t="s">
        <v>96</v>
      </c>
      <c r="F781" s="2" t="s">
        <v>2344</v>
      </c>
      <c r="G781" s="2" t="s">
        <v>2046</v>
      </c>
      <c r="H781" s="2" t="s">
        <v>34056</v>
      </c>
      <c r="I781" s="2"/>
      <c r="J781" s="2"/>
      <c r="K781" s="2"/>
      <c r="L781" s="2"/>
      <c r="M781" s="2" t="s">
        <v>60</v>
      </c>
      <c r="N781" s="2" t="s">
        <v>2058</v>
      </c>
      <c r="O781" s="2" t="s">
        <v>2186</v>
      </c>
      <c r="P781" s="2" t="s">
        <v>28191</v>
      </c>
      <c r="Q781" s="2" t="s">
        <v>18419</v>
      </c>
      <c r="R781" s="2"/>
      <c r="S781" s="2"/>
      <c r="T781" s="2" t="s">
        <v>430</v>
      </c>
    </row>
    <row r="782" spans="1:20" ht="14.25" customHeight="1">
      <c r="A782" s="2" t="s">
        <v>34057</v>
      </c>
      <c r="B782" s="2" t="s">
        <v>3052</v>
      </c>
      <c r="C782" s="2" t="s">
        <v>15278</v>
      </c>
      <c r="D782" s="2" t="s">
        <v>208</v>
      </c>
      <c r="E782" s="2" t="s">
        <v>96</v>
      </c>
      <c r="F782" s="2" t="s">
        <v>32264</v>
      </c>
      <c r="G782" s="2" t="s">
        <v>2046</v>
      </c>
      <c r="H782" s="2" t="s">
        <v>34058</v>
      </c>
      <c r="I782" s="2"/>
      <c r="J782" s="2"/>
      <c r="K782" s="2"/>
      <c r="L782" s="2"/>
      <c r="M782" s="2" t="s">
        <v>1566</v>
      </c>
      <c r="N782" s="2" t="s">
        <v>2058</v>
      </c>
      <c r="O782" s="2" t="s">
        <v>2059</v>
      </c>
      <c r="P782" s="2" t="s">
        <v>4902</v>
      </c>
      <c r="Q782" s="2" t="s">
        <v>18419</v>
      </c>
      <c r="R782" s="2" t="s">
        <v>2052</v>
      </c>
      <c r="S782" s="2"/>
      <c r="T782" s="2" t="s">
        <v>207</v>
      </c>
    </row>
    <row r="783" spans="1:20" ht="14.25" customHeight="1">
      <c r="A783" s="2" t="s">
        <v>34059</v>
      </c>
      <c r="B783" s="2" t="s">
        <v>3052</v>
      </c>
      <c r="C783" s="2" t="s">
        <v>34060</v>
      </c>
      <c r="D783" s="2" t="s">
        <v>176</v>
      </c>
      <c r="E783" s="2" t="s">
        <v>96</v>
      </c>
      <c r="F783" s="2" t="s">
        <v>34061</v>
      </c>
      <c r="G783" s="2" t="s">
        <v>2046</v>
      </c>
      <c r="H783" s="2" t="s">
        <v>34062</v>
      </c>
      <c r="I783" s="2"/>
      <c r="J783" s="2"/>
      <c r="K783" s="2"/>
      <c r="L783" s="2" t="s">
        <v>31519</v>
      </c>
      <c r="M783" s="2" t="s">
        <v>1566</v>
      </c>
      <c r="N783" s="2" t="s">
        <v>2058</v>
      </c>
      <c r="O783" s="2" t="s">
        <v>2153</v>
      </c>
      <c r="P783" s="2" t="s">
        <v>19455</v>
      </c>
      <c r="Q783" s="2" t="s">
        <v>18419</v>
      </c>
      <c r="R783" s="2" t="s">
        <v>2052</v>
      </c>
      <c r="S783" s="2"/>
      <c r="T783" s="2" t="s">
        <v>175</v>
      </c>
    </row>
    <row r="784" spans="1:20" ht="14.25" customHeight="1">
      <c r="A784" s="2" t="s">
        <v>34063</v>
      </c>
      <c r="B784" s="2" t="s">
        <v>3052</v>
      </c>
      <c r="C784" s="2" t="s">
        <v>34064</v>
      </c>
      <c r="D784" s="2" t="s">
        <v>110</v>
      </c>
      <c r="E784" s="2" t="s">
        <v>96</v>
      </c>
      <c r="F784" s="2" t="s">
        <v>34065</v>
      </c>
      <c r="G784" s="2" t="s">
        <v>2046</v>
      </c>
      <c r="H784" s="2" t="s">
        <v>34066</v>
      </c>
      <c r="I784" s="2" t="s">
        <v>34067</v>
      </c>
      <c r="J784" s="2"/>
      <c r="K784" s="2"/>
      <c r="L784" s="2" t="s">
        <v>15881</v>
      </c>
      <c r="M784" s="2" t="s">
        <v>1566</v>
      </c>
      <c r="N784" s="2" t="s">
        <v>2058</v>
      </c>
      <c r="O784" s="2" t="s">
        <v>2093</v>
      </c>
      <c r="P784" s="2" t="s">
        <v>34068</v>
      </c>
      <c r="Q784" s="2" t="s">
        <v>18419</v>
      </c>
      <c r="R784" s="2" t="s">
        <v>2067</v>
      </c>
      <c r="S784" s="2"/>
      <c r="T784" s="2" t="s">
        <v>109</v>
      </c>
    </row>
    <row r="785" spans="1:20" ht="14.25" customHeight="1">
      <c r="A785" s="2" t="s">
        <v>34069</v>
      </c>
      <c r="B785" s="2" t="s">
        <v>3052</v>
      </c>
      <c r="C785" s="2" t="s">
        <v>2955</v>
      </c>
      <c r="D785" s="2" t="s">
        <v>116</v>
      </c>
      <c r="E785" s="2" t="s">
        <v>96</v>
      </c>
      <c r="F785" s="2" t="s">
        <v>34070</v>
      </c>
      <c r="G785" s="2" t="s">
        <v>2046</v>
      </c>
      <c r="H785" s="2" t="s">
        <v>34071</v>
      </c>
      <c r="I785" s="2"/>
      <c r="J785" s="2"/>
      <c r="K785" s="2"/>
      <c r="L785" s="2"/>
      <c r="M785" s="2" t="s">
        <v>1566</v>
      </c>
      <c r="N785" s="2" t="s">
        <v>2058</v>
      </c>
      <c r="O785" s="2" t="s">
        <v>2153</v>
      </c>
      <c r="P785" s="2" t="s">
        <v>31526</v>
      </c>
      <c r="Q785" s="2" t="s">
        <v>18419</v>
      </c>
      <c r="R785" s="2" t="s">
        <v>2052</v>
      </c>
      <c r="S785" s="2"/>
      <c r="T785" s="2" t="s">
        <v>115</v>
      </c>
    </row>
    <row r="786" spans="1:20" ht="14.25" customHeight="1">
      <c r="A786" s="2" t="s">
        <v>3051</v>
      </c>
      <c r="B786" s="2" t="s">
        <v>3052</v>
      </c>
      <c r="C786" s="2" t="s">
        <v>2829</v>
      </c>
      <c r="D786" s="2" t="s">
        <v>276</v>
      </c>
      <c r="E786" s="2" t="s">
        <v>96</v>
      </c>
      <c r="F786" s="2" t="s">
        <v>34072</v>
      </c>
      <c r="G786" s="2" t="s">
        <v>2046</v>
      </c>
      <c r="H786" s="2" t="s">
        <v>34073</v>
      </c>
      <c r="I786" s="2"/>
      <c r="J786" s="2"/>
      <c r="K786" s="2"/>
      <c r="L786" s="2"/>
      <c r="M786" s="2" t="s">
        <v>1566</v>
      </c>
      <c r="N786" s="2" t="s">
        <v>2048</v>
      </c>
      <c r="O786" s="2" t="s">
        <v>2179</v>
      </c>
      <c r="P786" s="2" t="s">
        <v>3055</v>
      </c>
      <c r="Q786" s="2" t="s">
        <v>18419</v>
      </c>
      <c r="R786" s="2" t="s">
        <v>2052</v>
      </c>
      <c r="S786" s="2"/>
      <c r="T786" s="2" t="s">
        <v>275</v>
      </c>
    </row>
    <row r="787" spans="1:20" ht="14.25" customHeight="1">
      <c r="A787" s="2" t="s">
        <v>34074</v>
      </c>
      <c r="B787" s="2" t="s">
        <v>3052</v>
      </c>
      <c r="C787" s="2" t="s">
        <v>34075</v>
      </c>
      <c r="D787" s="2" t="s">
        <v>120</v>
      </c>
      <c r="E787" s="2" t="s">
        <v>96</v>
      </c>
      <c r="F787" s="2" t="s">
        <v>34076</v>
      </c>
      <c r="G787" s="2" t="s">
        <v>2046</v>
      </c>
      <c r="H787" s="2" t="s">
        <v>34077</v>
      </c>
      <c r="I787" s="2" t="s">
        <v>33781</v>
      </c>
      <c r="J787" s="2"/>
      <c r="K787" s="2"/>
      <c r="L787" s="2" t="s">
        <v>31519</v>
      </c>
      <c r="M787" s="2" t="s">
        <v>1566</v>
      </c>
      <c r="N787" s="2" t="s">
        <v>2048</v>
      </c>
      <c r="O787" s="2" t="s">
        <v>2179</v>
      </c>
      <c r="P787" s="2" t="s">
        <v>4625</v>
      </c>
      <c r="Q787" s="2" t="s">
        <v>18419</v>
      </c>
      <c r="R787" s="2" t="s">
        <v>2067</v>
      </c>
      <c r="S787" s="2"/>
      <c r="T787" s="2" t="s">
        <v>119</v>
      </c>
    </row>
    <row r="788" spans="1:20" ht="14.25" customHeight="1">
      <c r="A788" s="2" t="s">
        <v>34078</v>
      </c>
      <c r="B788" s="2" t="s">
        <v>3052</v>
      </c>
      <c r="C788" s="2" t="s">
        <v>34079</v>
      </c>
      <c r="D788" s="2" t="s">
        <v>892</v>
      </c>
      <c r="E788" s="2" t="s">
        <v>96</v>
      </c>
      <c r="F788" s="2" t="s">
        <v>34080</v>
      </c>
      <c r="G788" s="2" t="s">
        <v>2046</v>
      </c>
      <c r="H788" s="2" t="s">
        <v>34081</v>
      </c>
      <c r="I788" s="2"/>
      <c r="J788" s="2"/>
      <c r="K788" s="2"/>
      <c r="L788" s="2"/>
      <c r="M788" s="2" t="s">
        <v>1566</v>
      </c>
      <c r="N788" s="2" t="s">
        <v>2058</v>
      </c>
      <c r="O788" s="2" t="s">
        <v>2153</v>
      </c>
      <c r="P788" s="2" t="s">
        <v>24195</v>
      </c>
      <c r="Q788" s="2" t="s">
        <v>18419</v>
      </c>
      <c r="R788" s="2" t="s">
        <v>2067</v>
      </c>
      <c r="S788" s="2"/>
      <c r="T788" s="2" t="s">
        <v>891</v>
      </c>
    </row>
    <row r="789" spans="1:20" ht="14.25" customHeight="1">
      <c r="A789" s="2" t="s">
        <v>34082</v>
      </c>
      <c r="B789" s="2" t="s">
        <v>3052</v>
      </c>
      <c r="C789" s="2" t="s">
        <v>34083</v>
      </c>
      <c r="D789" s="2" t="s">
        <v>120</v>
      </c>
      <c r="E789" s="2" t="s">
        <v>96</v>
      </c>
      <c r="F789" s="2" t="s">
        <v>15118</v>
      </c>
      <c r="G789" s="2" t="s">
        <v>2046</v>
      </c>
      <c r="H789" s="2" t="s">
        <v>34084</v>
      </c>
      <c r="I789" s="2"/>
      <c r="J789" s="2"/>
      <c r="K789" s="2"/>
      <c r="L789" s="2"/>
      <c r="M789" s="2" t="s">
        <v>1566</v>
      </c>
      <c r="N789" s="2" t="s">
        <v>2058</v>
      </c>
      <c r="O789" s="2" t="s">
        <v>2153</v>
      </c>
      <c r="P789" s="2" t="s">
        <v>4902</v>
      </c>
      <c r="Q789" s="2" t="s">
        <v>18419</v>
      </c>
      <c r="R789" s="2" t="s">
        <v>2052</v>
      </c>
      <c r="S789" s="2"/>
      <c r="T789" s="2" t="s">
        <v>119</v>
      </c>
    </row>
    <row r="790" spans="1:20" ht="14.25" customHeight="1">
      <c r="A790" s="2" t="s">
        <v>34085</v>
      </c>
      <c r="B790" s="2" t="s">
        <v>34086</v>
      </c>
      <c r="C790" s="2" t="s">
        <v>34087</v>
      </c>
      <c r="D790" s="2" t="s">
        <v>216</v>
      </c>
      <c r="E790" s="2" t="s">
        <v>96</v>
      </c>
      <c r="F790" s="2" t="s">
        <v>4083</v>
      </c>
      <c r="G790" s="2" t="s">
        <v>2046</v>
      </c>
      <c r="H790" s="2" t="s">
        <v>34088</v>
      </c>
      <c r="I790" s="2"/>
      <c r="J790" s="2"/>
      <c r="K790" s="2"/>
      <c r="L790" s="2"/>
      <c r="M790" s="2" t="s">
        <v>1566</v>
      </c>
      <c r="N790" s="2" t="s">
        <v>2058</v>
      </c>
      <c r="O790" s="2" t="s">
        <v>2153</v>
      </c>
      <c r="P790" s="2" t="s">
        <v>19455</v>
      </c>
      <c r="Q790" s="2" t="s">
        <v>18419</v>
      </c>
      <c r="R790" s="2" t="s">
        <v>2052</v>
      </c>
      <c r="S790" s="2"/>
      <c r="T790" s="2" t="s">
        <v>215</v>
      </c>
    </row>
    <row r="791" spans="1:20" ht="14.25" customHeight="1">
      <c r="A791" s="2" t="s">
        <v>34089</v>
      </c>
      <c r="B791" s="2" t="s">
        <v>3040</v>
      </c>
      <c r="C791" s="2" t="s">
        <v>13070</v>
      </c>
      <c r="D791" s="2" t="s">
        <v>282</v>
      </c>
      <c r="E791" s="2" t="s">
        <v>96</v>
      </c>
      <c r="F791" s="2" t="s">
        <v>34090</v>
      </c>
      <c r="G791" s="2" t="s">
        <v>2046</v>
      </c>
      <c r="H791" s="2" t="s">
        <v>34091</v>
      </c>
      <c r="I791" s="2" t="s">
        <v>34092</v>
      </c>
      <c r="J791" s="2"/>
      <c r="K791" s="2"/>
      <c r="L791" s="2" t="s">
        <v>17446</v>
      </c>
      <c r="M791" s="2" t="s">
        <v>1566</v>
      </c>
      <c r="N791" s="2" t="s">
        <v>2048</v>
      </c>
      <c r="O791" s="2" t="s">
        <v>2193</v>
      </c>
      <c r="P791" s="2" t="s">
        <v>2422</v>
      </c>
      <c r="Q791" s="2" t="s">
        <v>18419</v>
      </c>
      <c r="R791" s="2" t="s">
        <v>2067</v>
      </c>
      <c r="S791" s="2"/>
      <c r="T791" s="2" t="s">
        <v>281</v>
      </c>
    </row>
    <row r="792" spans="1:20" ht="14.25" customHeight="1">
      <c r="A792" s="2" t="s">
        <v>34093</v>
      </c>
      <c r="B792" s="2" t="s">
        <v>34094</v>
      </c>
      <c r="C792" s="2" t="s">
        <v>34095</v>
      </c>
      <c r="D792" s="2" t="s">
        <v>120</v>
      </c>
      <c r="E792" s="2" t="s">
        <v>96</v>
      </c>
      <c r="F792" s="2" t="s">
        <v>34096</v>
      </c>
      <c r="G792" s="2" t="s">
        <v>2046</v>
      </c>
      <c r="H792" s="2" t="s">
        <v>34097</v>
      </c>
      <c r="I792" s="2"/>
      <c r="J792" s="2"/>
      <c r="K792" s="2"/>
      <c r="L792" s="2"/>
      <c r="M792" s="2" t="s">
        <v>1566</v>
      </c>
      <c r="N792" s="2" t="s">
        <v>2048</v>
      </c>
      <c r="O792" s="2" t="s">
        <v>2179</v>
      </c>
      <c r="P792" s="2" t="s">
        <v>31526</v>
      </c>
      <c r="Q792" s="2" t="s">
        <v>18419</v>
      </c>
      <c r="R792" s="2" t="s">
        <v>2052</v>
      </c>
      <c r="S792" s="2"/>
      <c r="T792" s="2" t="s">
        <v>119</v>
      </c>
    </row>
    <row r="793" spans="1:20" ht="14.25" customHeight="1">
      <c r="A793" s="2" t="s">
        <v>34098</v>
      </c>
      <c r="B793" s="2" t="s">
        <v>34099</v>
      </c>
      <c r="C793" s="2" t="s">
        <v>4198</v>
      </c>
      <c r="D793" s="2" t="s">
        <v>336</v>
      </c>
      <c r="E793" s="2" t="s">
        <v>96</v>
      </c>
      <c r="F793" s="2" t="s">
        <v>34100</v>
      </c>
      <c r="G793" s="2" t="s">
        <v>2046</v>
      </c>
      <c r="H793" s="2" t="s">
        <v>34101</v>
      </c>
      <c r="I793" s="2" t="s">
        <v>34102</v>
      </c>
      <c r="J793" s="2"/>
      <c r="K793" s="2"/>
      <c r="L793" s="2" t="s">
        <v>31841</v>
      </c>
      <c r="M793" s="2" t="s">
        <v>60</v>
      </c>
      <c r="N793" s="2" t="s">
        <v>2058</v>
      </c>
      <c r="O793" s="2" t="s">
        <v>2186</v>
      </c>
      <c r="P793" s="2" t="s">
        <v>2505</v>
      </c>
      <c r="Q793" s="2" t="s">
        <v>18419</v>
      </c>
      <c r="R793" s="2"/>
      <c r="S793" s="2"/>
      <c r="T793" s="2" t="s">
        <v>335</v>
      </c>
    </row>
    <row r="794" spans="1:20" ht="14.25" customHeight="1">
      <c r="A794" s="2" t="s">
        <v>34103</v>
      </c>
      <c r="B794" s="2" t="s">
        <v>34104</v>
      </c>
      <c r="C794" s="2" t="s">
        <v>23009</v>
      </c>
      <c r="D794" s="2" t="s">
        <v>33929</v>
      </c>
      <c r="E794" s="2" t="s">
        <v>264</v>
      </c>
      <c r="F794" s="2" t="s">
        <v>3059</v>
      </c>
      <c r="G794" s="2" t="s">
        <v>2091</v>
      </c>
      <c r="H794" s="2" t="s">
        <v>34105</v>
      </c>
      <c r="I794" s="2"/>
      <c r="J794" s="2"/>
      <c r="K794" s="2"/>
      <c r="L794" s="2"/>
      <c r="M794" s="2" t="s">
        <v>60</v>
      </c>
      <c r="N794" s="2" t="s">
        <v>2058</v>
      </c>
      <c r="O794" s="2" t="s">
        <v>2186</v>
      </c>
      <c r="P794" s="2" t="s">
        <v>2609</v>
      </c>
      <c r="Q794" s="2" t="s">
        <v>18419</v>
      </c>
      <c r="R794" s="2"/>
      <c r="S794" s="2"/>
      <c r="T794" s="2" t="s">
        <v>33931</v>
      </c>
    </row>
    <row r="795" spans="1:20" ht="14.25" customHeight="1">
      <c r="A795" s="2" t="s">
        <v>34106</v>
      </c>
      <c r="B795" s="2" t="s">
        <v>34107</v>
      </c>
      <c r="C795" s="2" t="s">
        <v>25897</v>
      </c>
      <c r="D795" s="2" t="s">
        <v>22395</v>
      </c>
      <c r="E795" s="2" t="s">
        <v>96</v>
      </c>
      <c r="F795" s="2" t="s">
        <v>34108</v>
      </c>
      <c r="G795" s="2" t="s">
        <v>2404</v>
      </c>
      <c r="H795" s="2" t="s">
        <v>34109</v>
      </c>
      <c r="I795" s="2"/>
      <c r="J795" s="2"/>
      <c r="K795" s="2"/>
      <c r="L795" s="2"/>
      <c r="M795" s="2" t="s">
        <v>1566</v>
      </c>
      <c r="N795" s="2" t="s">
        <v>2048</v>
      </c>
      <c r="O795" s="2" t="s">
        <v>2199</v>
      </c>
      <c r="P795" s="2" t="s">
        <v>31177</v>
      </c>
      <c r="Q795" s="2" t="s">
        <v>18419</v>
      </c>
      <c r="R795" s="2" t="s">
        <v>2052</v>
      </c>
      <c r="S795" s="2"/>
      <c r="T795" s="2" t="s">
        <v>22399</v>
      </c>
    </row>
    <row r="796" spans="1:20" ht="14.25" customHeight="1">
      <c r="A796" s="2" t="s">
        <v>34110</v>
      </c>
      <c r="B796" s="2" t="s">
        <v>3089</v>
      </c>
      <c r="C796" s="2" t="s">
        <v>2262</v>
      </c>
      <c r="D796" s="2" t="s">
        <v>222</v>
      </c>
      <c r="E796" s="2" t="s">
        <v>96</v>
      </c>
      <c r="F796" s="2" t="s">
        <v>34111</v>
      </c>
      <c r="G796" s="2" t="s">
        <v>2046</v>
      </c>
      <c r="H796" s="2" t="s">
        <v>34112</v>
      </c>
      <c r="I796" s="2"/>
      <c r="J796" s="2"/>
      <c r="K796" s="2" t="s">
        <v>32034</v>
      </c>
      <c r="L796" s="2"/>
      <c r="M796" s="2" t="s">
        <v>1566</v>
      </c>
      <c r="N796" s="2" t="s">
        <v>2048</v>
      </c>
      <c r="O796" s="2" t="s">
        <v>2179</v>
      </c>
      <c r="P796" s="2" t="s">
        <v>25613</v>
      </c>
      <c r="Q796" s="2" t="s">
        <v>18419</v>
      </c>
      <c r="R796" s="2" t="s">
        <v>2052</v>
      </c>
      <c r="S796" s="2"/>
      <c r="T796" s="2" t="s">
        <v>221</v>
      </c>
    </row>
    <row r="797" spans="1:20" ht="14.25" customHeight="1">
      <c r="A797" s="2" t="s">
        <v>34113</v>
      </c>
      <c r="B797" s="2" t="s">
        <v>34114</v>
      </c>
      <c r="C797" s="2" t="s">
        <v>25907</v>
      </c>
      <c r="D797" s="2" t="s">
        <v>577</v>
      </c>
      <c r="E797" s="2" t="s">
        <v>264</v>
      </c>
      <c r="F797" s="2" t="s">
        <v>34115</v>
      </c>
      <c r="G797" s="2" t="s">
        <v>2046</v>
      </c>
      <c r="H797" s="2" t="s">
        <v>34116</v>
      </c>
      <c r="I797" s="2" t="s">
        <v>33806</v>
      </c>
      <c r="J797" s="2"/>
      <c r="K797" s="2"/>
      <c r="L797" s="2" t="s">
        <v>4127</v>
      </c>
      <c r="M797" s="2" t="s">
        <v>1566</v>
      </c>
      <c r="N797" s="2" t="s">
        <v>2058</v>
      </c>
      <c r="O797" s="2" t="s">
        <v>2153</v>
      </c>
      <c r="P797" s="2" t="s">
        <v>2346</v>
      </c>
      <c r="Q797" s="2" t="s">
        <v>18419</v>
      </c>
      <c r="R797" s="2" t="s">
        <v>2067</v>
      </c>
      <c r="S797" s="2"/>
      <c r="T797" s="2" t="s">
        <v>576</v>
      </c>
    </row>
    <row r="798" spans="1:20" ht="14.25" customHeight="1">
      <c r="A798" s="2" t="s">
        <v>34117</v>
      </c>
      <c r="B798" s="2" t="s">
        <v>34118</v>
      </c>
      <c r="C798" s="2" t="s">
        <v>34119</v>
      </c>
      <c r="D798" s="2" t="s">
        <v>250</v>
      </c>
      <c r="E798" s="2" t="s">
        <v>96</v>
      </c>
      <c r="F798" s="2" t="s">
        <v>2824</v>
      </c>
      <c r="G798" s="2" t="s">
        <v>2046</v>
      </c>
      <c r="H798" s="2" t="s">
        <v>34120</v>
      </c>
      <c r="I798" s="2" t="s">
        <v>34121</v>
      </c>
      <c r="J798" s="2"/>
      <c r="K798" s="2"/>
      <c r="L798" s="2" t="s">
        <v>31519</v>
      </c>
      <c r="M798" s="2" t="s">
        <v>60</v>
      </c>
      <c r="N798" s="2" t="s">
        <v>2058</v>
      </c>
      <c r="O798" s="2" t="s">
        <v>2316</v>
      </c>
      <c r="P798" s="2" t="s">
        <v>2505</v>
      </c>
      <c r="Q798" s="2" t="s">
        <v>18419</v>
      </c>
      <c r="R798" s="2" t="s">
        <v>2052</v>
      </c>
      <c r="S798" s="2"/>
      <c r="T798" s="2" t="s">
        <v>249</v>
      </c>
    </row>
    <row r="799" spans="1:20" ht="14.25" customHeight="1">
      <c r="A799" s="2" t="s">
        <v>34122</v>
      </c>
      <c r="B799" s="2" t="s">
        <v>6829</v>
      </c>
      <c r="C799" s="2" t="s">
        <v>2743</v>
      </c>
      <c r="D799" s="2" t="s">
        <v>94</v>
      </c>
      <c r="E799" s="2" t="s">
        <v>96</v>
      </c>
      <c r="F799" s="2" t="s">
        <v>34123</v>
      </c>
      <c r="G799" s="2" t="s">
        <v>2046</v>
      </c>
      <c r="H799" s="2" t="s">
        <v>34124</v>
      </c>
      <c r="I799" s="2"/>
      <c r="J799" s="2"/>
      <c r="K799" s="2"/>
      <c r="L799" s="2"/>
      <c r="M799" s="2" t="s">
        <v>1566</v>
      </c>
      <c r="N799" s="2" t="s">
        <v>2058</v>
      </c>
      <c r="O799" s="2" t="s">
        <v>2153</v>
      </c>
      <c r="P799" s="2" t="s">
        <v>3153</v>
      </c>
      <c r="Q799" s="2" t="s">
        <v>18419</v>
      </c>
      <c r="R799" s="2" t="s">
        <v>2052</v>
      </c>
      <c r="S799" s="2"/>
      <c r="T799" s="2" t="s">
        <v>93</v>
      </c>
    </row>
    <row r="800" spans="1:20" ht="14.25" customHeight="1">
      <c r="A800" s="2" t="s">
        <v>34125</v>
      </c>
      <c r="B800" s="2" t="s">
        <v>34126</v>
      </c>
      <c r="C800" s="2" t="s">
        <v>17236</v>
      </c>
      <c r="D800" s="2" t="s">
        <v>118</v>
      </c>
      <c r="E800" s="2" t="s">
        <v>96</v>
      </c>
      <c r="F800" s="2" t="s">
        <v>34127</v>
      </c>
      <c r="G800" s="2" t="s">
        <v>2046</v>
      </c>
      <c r="H800" s="2" t="s">
        <v>34128</v>
      </c>
      <c r="I800" s="2"/>
      <c r="J800" s="2"/>
      <c r="K800" s="2"/>
      <c r="L800" s="2"/>
      <c r="M800" s="2" t="s">
        <v>1566</v>
      </c>
      <c r="N800" s="2" t="s">
        <v>2058</v>
      </c>
      <c r="O800" s="2" t="s">
        <v>2153</v>
      </c>
      <c r="P800" s="2" t="s">
        <v>31331</v>
      </c>
      <c r="Q800" s="2" t="s">
        <v>18419</v>
      </c>
      <c r="R800" s="2" t="s">
        <v>2052</v>
      </c>
      <c r="S800" s="2"/>
      <c r="T800" s="2" t="s">
        <v>117</v>
      </c>
    </row>
    <row r="801" spans="1:20" ht="14.25" customHeight="1">
      <c r="A801" s="2" t="s">
        <v>34129</v>
      </c>
      <c r="B801" s="2" t="s">
        <v>12690</v>
      </c>
      <c r="C801" s="2" t="s">
        <v>34130</v>
      </c>
      <c r="D801" s="2" t="s">
        <v>228</v>
      </c>
      <c r="E801" s="2" t="s">
        <v>96</v>
      </c>
      <c r="F801" s="2" t="s">
        <v>34131</v>
      </c>
      <c r="G801" s="2" t="s">
        <v>2046</v>
      </c>
      <c r="H801" s="2" t="s">
        <v>34132</v>
      </c>
      <c r="I801" s="2"/>
      <c r="J801" s="2"/>
      <c r="K801" s="2"/>
      <c r="L801" s="2"/>
      <c r="M801" s="2" t="s">
        <v>1566</v>
      </c>
      <c r="N801" s="2" t="s">
        <v>2048</v>
      </c>
      <c r="O801" s="2" t="s">
        <v>2179</v>
      </c>
      <c r="P801" s="2" t="s">
        <v>18569</v>
      </c>
      <c r="Q801" s="2" t="s">
        <v>18419</v>
      </c>
      <c r="R801" s="2" t="s">
        <v>2067</v>
      </c>
      <c r="S801" s="2"/>
      <c r="T801" s="2" t="s">
        <v>227</v>
      </c>
    </row>
    <row r="802" spans="1:20" ht="14.25" customHeight="1">
      <c r="A802" s="2" t="s">
        <v>34133</v>
      </c>
      <c r="B802" s="2" t="s">
        <v>34134</v>
      </c>
      <c r="C802" s="2" t="s">
        <v>34135</v>
      </c>
      <c r="D802" s="2" t="s">
        <v>308</v>
      </c>
      <c r="E802" s="2" t="s">
        <v>96</v>
      </c>
      <c r="F802" s="2" t="s">
        <v>3606</v>
      </c>
      <c r="G802" s="2" t="s">
        <v>2046</v>
      </c>
      <c r="H802" s="2" t="s">
        <v>34136</v>
      </c>
      <c r="I802" s="2"/>
      <c r="J802" s="2"/>
      <c r="K802" s="2"/>
      <c r="L802" s="2"/>
      <c r="M802" s="2" t="s">
        <v>1566</v>
      </c>
      <c r="N802" s="2" t="s">
        <v>2058</v>
      </c>
      <c r="O802" s="2" t="s">
        <v>2145</v>
      </c>
      <c r="P802" s="2" t="s">
        <v>3055</v>
      </c>
      <c r="Q802" s="2" t="s">
        <v>18419</v>
      </c>
      <c r="R802" s="2" t="s">
        <v>2052</v>
      </c>
      <c r="S802" s="2"/>
      <c r="T802" s="2" t="s">
        <v>307</v>
      </c>
    </row>
    <row r="803" spans="1:20" ht="14.25" customHeight="1">
      <c r="A803" s="2" t="s">
        <v>34137</v>
      </c>
      <c r="B803" s="2" t="s">
        <v>5334</v>
      </c>
      <c r="C803" s="2" t="s">
        <v>34138</v>
      </c>
      <c r="D803" s="2" t="s">
        <v>230</v>
      </c>
      <c r="E803" s="2" t="s">
        <v>96</v>
      </c>
      <c r="F803" s="2" t="s">
        <v>4664</v>
      </c>
      <c r="G803" s="2" t="s">
        <v>2046</v>
      </c>
      <c r="H803" s="2" t="s">
        <v>34139</v>
      </c>
      <c r="I803" s="2"/>
      <c r="J803" s="2"/>
      <c r="K803" s="2"/>
      <c r="L803" s="2"/>
      <c r="M803" s="2" t="s">
        <v>1566</v>
      </c>
      <c r="N803" s="2" t="s">
        <v>2058</v>
      </c>
      <c r="O803" s="2" t="s">
        <v>2153</v>
      </c>
      <c r="P803" s="2" t="s">
        <v>4902</v>
      </c>
      <c r="Q803" s="2" t="s">
        <v>18419</v>
      </c>
      <c r="R803" s="2" t="s">
        <v>2052</v>
      </c>
      <c r="S803" s="2"/>
      <c r="T803" s="2" t="s">
        <v>229</v>
      </c>
    </row>
    <row r="804" spans="1:20" ht="14.25" customHeight="1">
      <c r="A804" s="2" t="s">
        <v>34140</v>
      </c>
      <c r="B804" s="2" t="s">
        <v>34141</v>
      </c>
      <c r="C804" s="2" t="s">
        <v>2918</v>
      </c>
      <c r="D804" s="2" t="s">
        <v>282</v>
      </c>
      <c r="E804" s="2" t="s">
        <v>96</v>
      </c>
      <c r="F804" s="2" t="s">
        <v>3656</v>
      </c>
      <c r="G804" s="2" t="s">
        <v>2046</v>
      </c>
      <c r="H804" s="2" t="s">
        <v>34142</v>
      </c>
      <c r="I804" s="2" t="s">
        <v>21795</v>
      </c>
      <c r="J804" s="2"/>
      <c r="K804" s="2" t="s">
        <v>21521</v>
      </c>
      <c r="L804" s="2"/>
      <c r="M804" s="2" t="s">
        <v>1566</v>
      </c>
      <c r="N804" s="2" t="s">
        <v>2058</v>
      </c>
      <c r="O804" s="2" t="s">
        <v>2153</v>
      </c>
      <c r="P804" s="2" t="s">
        <v>33278</v>
      </c>
      <c r="Q804" s="2" t="s">
        <v>18419</v>
      </c>
      <c r="R804" s="2" t="s">
        <v>2052</v>
      </c>
      <c r="S804" s="2"/>
      <c r="T804" s="2" t="s">
        <v>281</v>
      </c>
    </row>
    <row r="805" spans="1:20" ht="14.25" customHeight="1">
      <c r="A805" s="2" t="s">
        <v>34143</v>
      </c>
      <c r="B805" s="2" t="s">
        <v>17465</v>
      </c>
      <c r="C805" s="2" t="s">
        <v>34144</v>
      </c>
      <c r="D805" s="2" t="s">
        <v>34145</v>
      </c>
      <c r="E805" s="2" t="s">
        <v>264</v>
      </c>
      <c r="F805" s="2" t="s">
        <v>2824</v>
      </c>
      <c r="G805" s="2" t="s">
        <v>23667</v>
      </c>
      <c r="H805" s="2" t="s">
        <v>34146</v>
      </c>
      <c r="I805" s="2"/>
      <c r="J805" s="2"/>
      <c r="K805" s="2"/>
      <c r="L805" s="2"/>
      <c r="M805" s="2" t="s">
        <v>60</v>
      </c>
      <c r="N805" s="2" t="s">
        <v>2058</v>
      </c>
      <c r="O805" s="2" t="s">
        <v>2316</v>
      </c>
      <c r="P805" s="2" t="s">
        <v>4630</v>
      </c>
      <c r="Q805" s="2" t="s">
        <v>18419</v>
      </c>
      <c r="R805" s="2" t="s">
        <v>2052</v>
      </c>
      <c r="S805" s="2"/>
      <c r="T805" s="2" t="s">
        <v>34147</v>
      </c>
    </row>
    <row r="806" spans="1:20" ht="14.25" customHeight="1">
      <c r="A806" s="2" t="s">
        <v>34148</v>
      </c>
      <c r="B806" s="2" t="s">
        <v>34149</v>
      </c>
      <c r="C806" s="2" t="s">
        <v>34150</v>
      </c>
      <c r="D806" s="2" t="s">
        <v>170</v>
      </c>
      <c r="E806" s="2" t="s">
        <v>96</v>
      </c>
      <c r="F806" s="2" t="s">
        <v>34151</v>
      </c>
      <c r="G806" s="2" t="s">
        <v>2046</v>
      </c>
      <c r="H806" s="2" t="s">
        <v>34152</v>
      </c>
      <c r="I806" s="2"/>
      <c r="J806" s="2"/>
      <c r="K806" s="2"/>
      <c r="L806" s="2"/>
      <c r="M806" s="2" t="s">
        <v>1566</v>
      </c>
      <c r="N806" s="2" t="s">
        <v>2058</v>
      </c>
      <c r="O806" s="2" t="s">
        <v>2145</v>
      </c>
      <c r="P806" s="2" t="s">
        <v>4902</v>
      </c>
      <c r="Q806" s="2" t="s">
        <v>18419</v>
      </c>
      <c r="R806" s="2" t="s">
        <v>2067</v>
      </c>
      <c r="S806" s="2"/>
      <c r="T806" s="2" t="s">
        <v>169</v>
      </c>
    </row>
    <row r="807" spans="1:20" ht="14.25" customHeight="1">
      <c r="A807" s="2" t="s">
        <v>34153</v>
      </c>
      <c r="B807" s="2" t="s">
        <v>34154</v>
      </c>
      <c r="C807" s="2" t="s">
        <v>34155</v>
      </c>
      <c r="D807" s="2" t="s">
        <v>210</v>
      </c>
      <c r="E807" s="2" t="s">
        <v>96</v>
      </c>
      <c r="F807" s="2" t="s">
        <v>22580</v>
      </c>
      <c r="G807" s="2" t="s">
        <v>2046</v>
      </c>
      <c r="H807" s="2" t="s">
        <v>34156</v>
      </c>
      <c r="I807" s="2"/>
      <c r="J807" s="2"/>
      <c r="K807" s="2" t="s">
        <v>22585</v>
      </c>
      <c r="L807" s="2"/>
      <c r="M807" s="2" t="s">
        <v>1566</v>
      </c>
      <c r="N807" s="2" t="s">
        <v>2058</v>
      </c>
      <c r="O807" s="2" t="s">
        <v>2145</v>
      </c>
      <c r="P807" s="2" t="s">
        <v>22586</v>
      </c>
      <c r="Q807" s="2" t="s">
        <v>18419</v>
      </c>
      <c r="R807" s="2" t="s">
        <v>2052</v>
      </c>
      <c r="S807" s="2"/>
      <c r="T807" s="2" t="s">
        <v>209</v>
      </c>
    </row>
    <row r="808" spans="1:20" ht="14.25" customHeight="1">
      <c r="A808" s="2" t="s">
        <v>34157</v>
      </c>
      <c r="B808" s="2" t="s">
        <v>9754</v>
      </c>
      <c r="C808" s="2" t="s">
        <v>34158</v>
      </c>
      <c r="D808" s="2" t="s">
        <v>116</v>
      </c>
      <c r="E808" s="2" t="s">
        <v>96</v>
      </c>
      <c r="F808" s="2" t="s">
        <v>34159</v>
      </c>
      <c r="G808" s="2" t="s">
        <v>2046</v>
      </c>
      <c r="H808" s="2" t="s">
        <v>34160</v>
      </c>
      <c r="I808" s="2"/>
      <c r="J808" s="2"/>
      <c r="K808" s="2"/>
      <c r="L808" s="2"/>
      <c r="M808" s="2" t="s">
        <v>1566</v>
      </c>
      <c r="N808" s="2" t="s">
        <v>2058</v>
      </c>
      <c r="O808" s="2" t="s">
        <v>2153</v>
      </c>
      <c r="P808" s="2" t="s">
        <v>2323</v>
      </c>
      <c r="Q808" s="2" t="s">
        <v>18419</v>
      </c>
      <c r="R808" s="2" t="s">
        <v>2052</v>
      </c>
      <c r="S808" s="2"/>
      <c r="T808" s="2" t="s">
        <v>115</v>
      </c>
    </row>
    <row r="809" spans="1:20" ht="14.25" customHeight="1">
      <c r="A809" s="2" t="s">
        <v>34161</v>
      </c>
      <c r="B809" s="2" t="s">
        <v>9754</v>
      </c>
      <c r="C809" s="2" t="s">
        <v>6134</v>
      </c>
      <c r="D809" s="2" t="s">
        <v>102</v>
      </c>
      <c r="E809" s="2" t="s">
        <v>96</v>
      </c>
      <c r="F809" s="2" t="s">
        <v>34162</v>
      </c>
      <c r="G809" s="2" t="s">
        <v>2046</v>
      </c>
      <c r="H809" s="2" t="s">
        <v>34163</v>
      </c>
      <c r="I809" s="2"/>
      <c r="J809" s="2"/>
      <c r="K809" s="2"/>
      <c r="L809" s="2"/>
      <c r="M809" s="2" t="s">
        <v>1566</v>
      </c>
      <c r="N809" s="2" t="s">
        <v>2048</v>
      </c>
      <c r="O809" s="2" t="s">
        <v>2179</v>
      </c>
      <c r="P809" s="2" t="s">
        <v>4902</v>
      </c>
      <c r="Q809" s="2" t="s">
        <v>18419</v>
      </c>
      <c r="R809" s="2" t="s">
        <v>2052</v>
      </c>
      <c r="S809" s="2"/>
      <c r="T809" s="2" t="s">
        <v>101</v>
      </c>
    </row>
    <row r="810" spans="1:20" ht="14.25" customHeight="1">
      <c r="A810" s="2" t="s">
        <v>34164</v>
      </c>
      <c r="B810" s="2" t="s">
        <v>2940</v>
      </c>
      <c r="C810" s="2" t="s">
        <v>3552</v>
      </c>
      <c r="D810" s="2" t="s">
        <v>365</v>
      </c>
      <c r="E810" s="2" t="s">
        <v>96</v>
      </c>
      <c r="F810" s="2" t="s">
        <v>34165</v>
      </c>
      <c r="G810" s="2" t="s">
        <v>2046</v>
      </c>
      <c r="H810" s="2" t="s">
        <v>34166</v>
      </c>
      <c r="I810" s="2" t="s">
        <v>33842</v>
      </c>
      <c r="J810" s="2"/>
      <c r="K810" s="2"/>
      <c r="L810" s="2" t="s">
        <v>2630</v>
      </c>
      <c r="M810" s="2" t="s">
        <v>1566</v>
      </c>
      <c r="N810" s="2" t="s">
        <v>2058</v>
      </c>
      <c r="O810" s="2" t="s">
        <v>2078</v>
      </c>
      <c r="P810" s="2" t="s">
        <v>28980</v>
      </c>
      <c r="Q810" s="2" t="s">
        <v>18419</v>
      </c>
      <c r="R810" s="2" t="s">
        <v>2067</v>
      </c>
      <c r="S810" s="2"/>
      <c r="T810" s="2" t="s">
        <v>364</v>
      </c>
    </row>
    <row r="811" spans="1:20" ht="14.25" customHeight="1">
      <c r="A811" s="2" t="s">
        <v>34167</v>
      </c>
      <c r="B811" s="2" t="s">
        <v>2940</v>
      </c>
      <c r="C811" s="2" t="s">
        <v>3222</v>
      </c>
      <c r="D811" s="2" t="s">
        <v>116</v>
      </c>
      <c r="E811" s="2" t="s">
        <v>96</v>
      </c>
      <c r="F811" s="2" t="s">
        <v>34168</v>
      </c>
      <c r="G811" s="2" t="s">
        <v>2046</v>
      </c>
      <c r="H811" s="2" t="s">
        <v>34169</v>
      </c>
      <c r="I811" s="2"/>
      <c r="J811" s="2"/>
      <c r="K811" s="2"/>
      <c r="L811" s="2" t="s">
        <v>7567</v>
      </c>
      <c r="M811" s="2" t="s">
        <v>1566</v>
      </c>
      <c r="N811" s="2" t="s">
        <v>2058</v>
      </c>
      <c r="O811" s="2" t="s">
        <v>2145</v>
      </c>
      <c r="P811" s="2" t="s">
        <v>34170</v>
      </c>
      <c r="Q811" s="2" t="s">
        <v>18419</v>
      </c>
      <c r="R811" s="2" t="s">
        <v>2067</v>
      </c>
      <c r="S811" s="2"/>
      <c r="T811" s="2" t="s">
        <v>115</v>
      </c>
    </row>
    <row r="812" spans="1:20" ht="14.25" customHeight="1">
      <c r="A812" s="2" t="s">
        <v>34171</v>
      </c>
      <c r="B812" s="2" t="s">
        <v>2940</v>
      </c>
      <c r="C812" s="2" t="s">
        <v>8303</v>
      </c>
      <c r="D812" s="2" t="s">
        <v>282</v>
      </c>
      <c r="E812" s="2" t="s">
        <v>96</v>
      </c>
      <c r="F812" s="2" t="s">
        <v>34172</v>
      </c>
      <c r="G812" s="2" t="s">
        <v>2046</v>
      </c>
      <c r="H812" s="2" t="s">
        <v>34173</v>
      </c>
      <c r="I812" s="2"/>
      <c r="J812" s="2"/>
      <c r="K812" s="2"/>
      <c r="L812" s="2" t="s">
        <v>17446</v>
      </c>
      <c r="M812" s="2" t="s">
        <v>1566</v>
      </c>
      <c r="N812" s="2" t="s">
        <v>2058</v>
      </c>
      <c r="O812" s="2" t="s">
        <v>2145</v>
      </c>
      <c r="P812" s="2" t="s">
        <v>31825</v>
      </c>
      <c r="Q812" s="2" t="s">
        <v>18419</v>
      </c>
      <c r="R812" s="2" t="s">
        <v>2067</v>
      </c>
      <c r="S812" s="2"/>
      <c r="T812" s="2" t="s">
        <v>281</v>
      </c>
    </row>
    <row r="813" spans="1:20" ht="14.25" customHeight="1">
      <c r="A813" s="2" t="s">
        <v>34174</v>
      </c>
      <c r="B813" s="2" t="s">
        <v>2940</v>
      </c>
      <c r="C813" s="2" t="s">
        <v>4240</v>
      </c>
      <c r="D813" s="2" t="s">
        <v>567</v>
      </c>
      <c r="E813" s="2" t="s">
        <v>264</v>
      </c>
      <c r="F813" s="2" t="s">
        <v>4565</v>
      </c>
      <c r="G813" s="2" t="s">
        <v>2046</v>
      </c>
      <c r="H813" s="2" t="s">
        <v>34175</v>
      </c>
      <c r="I813" s="2" t="s">
        <v>33855</v>
      </c>
      <c r="J813" s="2"/>
      <c r="K813" s="2"/>
      <c r="L813" s="2" t="s">
        <v>31664</v>
      </c>
      <c r="M813" s="2" t="s">
        <v>1566</v>
      </c>
      <c r="N813" s="2" t="s">
        <v>2058</v>
      </c>
      <c r="O813" s="2" t="s">
        <v>2145</v>
      </c>
      <c r="P813" s="2" t="s">
        <v>23508</v>
      </c>
      <c r="Q813" s="2" t="s">
        <v>18419</v>
      </c>
      <c r="R813" s="2" t="s">
        <v>2067</v>
      </c>
      <c r="S813" s="2"/>
      <c r="T813" s="2" t="s">
        <v>566</v>
      </c>
    </row>
    <row r="814" spans="1:20" ht="14.25" customHeight="1">
      <c r="A814" s="2" t="s">
        <v>34176</v>
      </c>
      <c r="B814" s="2" t="s">
        <v>2940</v>
      </c>
      <c r="C814" s="2" t="s">
        <v>9643</v>
      </c>
      <c r="D814" s="2" t="s">
        <v>190</v>
      </c>
      <c r="E814" s="2" t="s">
        <v>96</v>
      </c>
      <c r="F814" s="2" t="s">
        <v>3606</v>
      </c>
      <c r="G814" s="2" t="s">
        <v>2046</v>
      </c>
      <c r="H814" s="2" t="s">
        <v>34177</v>
      </c>
      <c r="I814" s="2"/>
      <c r="J814" s="2"/>
      <c r="K814" s="2"/>
      <c r="L814" s="2"/>
      <c r="M814" s="2" t="s">
        <v>1566</v>
      </c>
      <c r="N814" s="2" t="s">
        <v>2058</v>
      </c>
      <c r="O814" s="2" t="s">
        <v>2145</v>
      </c>
      <c r="P814" s="2" t="s">
        <v>19455</v>
      </c>
      <c r="Q814" s="2" t="s">
        <v>18419</v>
      </c>
      <c r="R814" s="2" t="s">
        <v>2052</v>
      </c>
      <c r="S814" s="2"/>
      <c r="T814" s="2" t="s">
        <v>189</v>
      </c>
    </row>
    <row r="815" spans="1:20" ht="14.25" customHeight="1">
      <c r="A815" s="2" t="s">
        <v>34178</v>
      </c>
      <c r="B815" s="2" t="s">
        <v>9411</v>
      </c>
      <c r="C815" s="2" t="s">
        <v>34179</v>
      </c>
      <c r="D815" s="2" t="s">
        <v>798</v>
      </c>
      <c r="E815" s="2" t="s">
        <v>96</v>
      </c>
      <c r="F815" s="2" t="s">
        <v>4810</v>
      </c>
      <c r="G815" s="2" t="s">
        <v>2046</v>
      </c>
      <c r="H815" s="2" t="s">
        <v>34180</v>
      </c>
      <c r="I815" s="2"/>
      <c r="J815" s="2"/>
      <c r="K815" s="2"/>
      <c r="L815" s="2"/>
      <c r="M815" s="2" t="s">
        <v>1566</v>
      </c>
      <c r="N815" s="2" t="s">
        <v>2058</v>
      </c>
      <c r="O815" s="2" t="s">
        <v>2153</v>
      </c>
      <c r="P815" s="2" t="s">
        <v>2323</v>
      </c>
      <c r="Q815" s="2" t="s">
        <v>18419</v>
      </c>
      <c r="R815" s="2" t="s">
        <v>2052</v>
      </c>
      <c r="S815" s="2"/>
      <c r="T815" s="2" t="s">
        <v>797</v>
      </c>
    </row>
    <row r="816" spans="1:20" ht="14.25" customHeight="1">
      <c r="A816" s="2" t="s">
        <v>34181</v>
      </c>
      <c r="B816" s="2" t="s">
        <v>2940</v>
      </c>
      <c r="C816" s="2" t="s">
        <v>34182</v>
      </c>
      <c r="D816" s="2" t="s">
        <v>110</v>
      </c>
      <c r="E816" s="2" t="s">
        <v>96</v>
      </c>
      <c r="F816" s="2" t="s">
        <v>34183</v>
      </c>
      <c r="G816" s="2" t="s">
        <v>2046</v>
      </c>
      <c r="H816" s="2" t="s">
        <v>34184</v>
      </c>
      <c r="I816" s="2"/>
      <c r="J816" s="2"/>
      <c r="K816" s="2"/>
      <c r="L816" s="2"/>
      <c r="M816" s="2" t="s">
        <v>1566</v>
      </c>
      <c r="N816" s="2" t="s">
        <v>2048</v>
      </c>
      <c r="O816" s="2" t="s">
        <v>2199</v>
      </c>
      <c r="P816" s="2" t="s">
        <v>2377</v>
      </c>
      <c r="Q816" s="2" t="s">
        <v>18419</v>
      </c>
      <c r="R816" s="2" t="s">
        <v>2200</v>
      </c>
      <c r="S816" s="2"/>
      <c r="T816" s="2" t="s">
        <v>109</v>
      </c>
    </row>
    <row r="817" spans="1:20" ht="14.25" customHeight="1">
      <c r="A817" s="2" t="s">
        <v>34185</v>
      </c>
      <c r="B817" s="2" t="s">
        <v>2940</v>
      </c>
      <c r="C817" s="2" t="s">
        <v>6864</v>
      </c>
      <c r="D817" s="2" t="s">
        <v>222</v>
      </c>
      <c r="E817" s="2" t="s">
        <v>96</v>
      </c>
      <c r="F817" s="2" t="s">
        <v>33868</v>
      </c>
      <c r="G817" s="2" t="s">
        <v>2046</v>
      </c>
      <c r="H817" s="2" t="s">
        <v>34186</v>
      </c>
      <c r="I817" s="2"/>
      <c r="J817" s="2"/>
      <c r="K817" s="2"/>
      <c r="L817" s="2"/>
      <c r="M817" s="2" t="s">
        <v>1566</v>
      </c>
      <c r="N817" s="2" t="s">
        <v>2058</v>
      </c>
      <c r="O817" s="2" t="s">
        <v>2132</v>
      </c>
      <c r="P817" s="2" t="s">
        <v>31362</v>
      </c>
      <c r="Q817" s="2" t="s">
        <v>18419</v>
      </c>
      <c r="R817" s="2" t="s">
        <v>2052</v>
      </c>
      <c r="S817" s="2"/>
      <c r="T817" s="2" t="s">
        <v>221</v>
      </c>
    </row>
    <row r="818" spans="1:20" ht="14.25" customHeight="1">
      <c r="A818" s="2" t="s">
        <v>34187</v>
      </c>
      <c r="B818" s="2" t="s">
        <v>2940</v>
      </c>
      <c r="C818" s="2" t="s">
        <v>2459</v>
      </c>
      <c r="D818" s="2" t="s">
        <v>178</v>
      </c>
      <c r="E818" s="2" t="s">
        <v>96</v>
      </c>
      <c r="F818" s="2" t="s">
        <v>34188</v>
      </c>
      <c r="G818" s="2" t="s">
        <v>2046</v>
      </c>
      <c r="H818" s="2" t="s">
        <v>34189</v>
      </c>
      <c r="I818" s="2"/>
      <c r="J818" s="2"/>
      <c r="K818" s="2"/>
      <c r="L818" s="2"/>
      <c r="M818" s="2" t="s">
        <v>1566</v>
      </c>
      <c r="N818" s="2" t="s">
        <v>2048</v>
      </c>
      <c r="O818" s="2" t="s">
        <v>2179</v>
      </c>
      <c r="P818" s="2" t="s">
        <v>24419</v>
      </c>
      <c r="Q818" s="2" t="s">
        <v>18419</v>
      </c>
      <c r="R818" s="2" t="s">
        <v>2067</v>
      </c>
      <c r="S818" s="2"/>
      <c r="T818" s="2" t="s">
        <v>177</v>
      </c>
    </row>
    <row r="819" spans="1:20" ht="14.25" customHeight="1">
      <c r="A819" s="2" t="s">
        <v>34190</v>
      </c>
      <c r="B819" s="2" t="s">
        <v>2940</v>
      </c>
      <c r="C819" s="2" t="s">
        <v>13098</v>
      </c>
      <c r="D819" s="2" t="s">
        <v>136</v>
      </c>
      <c r="E819" s="2" t="s">
        <v>96</v>
      </c>
      <c r="F819" s="2" t="s">
        <v>4664</v>
      </c>
      <c r="G819" s="2" t="s">
        <v>2046</v>
      </c>
      <c r="H819" s="2" t="s">
        <v>34191</v>
      </c>
      <c r="I819" s="2"/>
      <c r="J819" s="2"/>
      <c r="K819" s="2"/>
      <c r="L819" s="2"/>
      <c r="M819" s="2" t="s">
        <v>1566</v>
      </c>
      <c r="N819" s="2" t="s">
        <v>2058</v>
      </c>
      <c r="O819" s="2" t="s">
        <v>2153</v>
      </c>
      <c r="P819" s="2" t="s">
        <v>3055</v>
      </c>
      <c r="Q819" s="2" t="s">
        <v>18419</v>
      </c>
      <c r="R819" s="2" t="s">
        <v>2052</v>
      </c>
      <c r="S819" s="2"/>
      <c r="T819" s="2" t="s">
        <v>135</v>
      </c>
    </row>
    <row r="820" spans="1:20" ht="14.25" customHeight="1">
      <c r="A820" s="2" t="s">
        <v>34192</v>
      </c>
      <c r="B820" s="2" t="s">
        <v>34193</v>
      </c>
      <c r="C820" s="2" t="s">
        <v>34194</v>
      </c>
      <c r="D820" s="2" t="s">
        <v>228</v>
      </c>
      <c r="E820" s="2" t="s">
        <v>96</v>
      </c>
      <c r="F820" s="2" t="s">
        <v>34195</v>
      </c>
      <c r="G820" s="2" t="s">
        <v>2046</v>
      </c>
      <c r="H820" s="2" t="s">
        <v>34196</v>
      </c>
      <c r="I820" s="2"/>
      <c r="J820" s="2"/>
      <c r="K820" s="2"/>
      <c r="L820" s="2"/>
      <c r="M820" s="2" t="s">
        <v>1566</v>
      </c>
      <c r="N820" s="2" t="s">
        <v>2058</v>
      </c>
      <c r="O820" s="2" t="s">
        <v>2153</v>
      </c>
      <c r="P820" s="2" t="s">
        <v>3055</v>
      </c>
      <c r="Q820" s="2" t="s">
        <v>18419</v>
      </c>
      <c r="R820" s="2" t="s">
        <v>2052</v>
      </c>
      <c r="S820" s="2"/>
      <c r="T820" s="2" t="s">
        <v>227</v>
      </c>
    </row>
    <row r="821" spans="1:20" ht="14.25" customHeight="1">
      <c r="A821" s="2" t="s">
        <v>34197</v>
      </c>
      <c r="B821" s="2" t="s">
        <v>2044</v>
      </c>
      <c r="C821" s="2" t="s">
        <v>17792</v>
      </c>
      <c r="D821" s="2" t="s">
        <v>224</v>
      </c>
      <c r="E821" s="2" t="s">
        <v>96</v>
      </c>
      <c r="F821" s="2" t="s">
        <v>34198</v>
      </c>
      <c r="G821" s="2" t="s">
        <v>2046</v>
      </c>
      <c r="H821" s="2" t="s">
        <v>34199</v>
      </c>
      <c r="I821" s="2"/>
      <c r="J821" s="2"/>
      <c r="K821" s="2"/>
      <c r="L821" s="2"/>
      <c r="M821" s="2" t="s">
        <v>1566</v>
      </c>
      <c r="N821" s="2" t="s">
        <v>2058</v>
      </c>
      <c r="O821" s="2" t="s">
        <v>2093</v>
      </c>
      <c r="P821" s="2" t="s">
        <v>4902</v>
      </c>
      <c r="Q821" s="2" t="s">
        <v>18419</v>
      </c>
      <c r="R821" s="2" t="s">
        <v>2067</v>
      </c>
      <c r="S821" s="2"/>
      <c r="T821" s="2" t="s">
        <v>223</v>
      </c>
    </row>
    <row r="822" spans="1:20" ht="14.25" customHeight="1">
      <c r="A822" s="2" t="s">
        <v>34200</v>
      </c>
      <c r="B822" s="2" t="s">
        <v>2044</v>
      </c>
      <c r="C822" s="2" t="s">
        <v>34201</v>
      </c>
      <c r="D822" s="2" t="s">
        <v>622</v>
      </c>
      <c r="E822" s="2" t="s">
        <v>264</v>
      </c>
      <c r="F822" s="2" t="s">
        <v>2112</v>
      </c>
      <c r="G822" s="2" t="s">
        <v>2046</v>
      </c>
      <c r="H822" s="2" t="s">
        <v>34202</v>
      </c>
      <c r="I822" s="2"/>
      <c r="J822" s="2"/>
      <c r="K822" s="2"/>
      <c r="L822" s="2"/>
      <c r="M822" s="2" t="s">
        <v>1566</v>
      </c>
      <c r="N822" s="2" t="s">
        <v>2058</v>
      </c>
      <c r="O822" s="2" t="s">
        <v>2093</v>
      </c>
      <c r="P822" s="2" t="s">
        <v>4570</v>
      </c>
      <c r="Q822" s="2" t="s">
        <v>18419</v>
      </c>
      <c r="R822" s="2" t="s">
        <v>2067</v>
      </c>
      <c r="S822" s="2"/>
      <c r="T822" s="2" t="s">
        <v>621</v>
      </c>
    </row>
    <row r="823" spans="1:20" ht="14.25" customHeight="1">
      <c r="A823" s="2" t="s">
        <v>34203</v>
      </c>
      <c r="B823" s="2" t="s">
        <v>2044</v>
      </c>
      <c r="C823" s="2" t="s">
        <v>34204</v>
      </c>
      <c r="D823" s="2" t="s">
        <v>136</v>
      </c>
      <c r="E823" s="2" t="s">
        <v>96</v>
      </c>
      <c r="F823" s="2" t="s">
        <v>2489</v>
      </c>
      <c r="G823" s="2" t="s">
        <v>2046</v>
      </c>
      <c r="H823" s="2" t="s">
        <v>34205</v>
      </c>
      <c r="I823" s="2"/>
      <c r="J823" s="2"/>
      <c r="K823" s="2"/>
      <c r="L823" s="2"/>
      <c r="M823" s="2" t="s">
        <v>60</v>
      </c>
      <c r="N823" s="2" t="s">
        <v>2058</v>
      </c>
      <c r="O823" s="2" t="s">
        <v>2491</v>
      </c>
      <c r="P823" s="2" t="s">
        <v>2679</v>
      </c>
      <c r="Q823" s="2" t="s">
        <v>18419</v>
      </c>
      <c r="R823" s="2" t="s">
        <v>2067</v>
      </c>
      <c r="S823" s="2"/>
      <c r="T823" s="2" t="s">
        <v>135</v>
      </c>
    </row>
    <row r="824" spans="1:20" ht="14.25" customHeight="1">
      <c r="A824" s="2" t="s">
        <v>34206</v>
      </c>
      <c r="B824" s="2" t="s">
        <v>2044</v>
      </c>
      <c r="C824" s="2" t="s">
        <v>9643</v>
      </c>
      <c r="D824" s="2" t="s">
        <v>136</v>
      </c>
      <c r="E824" s="2" t="s">
        <v>96</v>
      </c>
      <c r="F824" s="2" t="s">
        <v>20150</v>
      </c>
      <c r="G824" s="2" t="s">
        <v>2046</v>
      </c>
      <c r="H824" s="2" t="s">
        <v>34207</v>
      </c>
      <c r="I824" s="2"/>
      <c r="J824" s="2"/>
      <c r="K824" s="2"/>
      <c r="L824" s="2"/>
      <c r="M824" s="2" t="s">
        <v>1566</v>
      </c>
      <c r="N824" s="2" t="s">
        <v>2048</v>
      </c>
      <c r="O824" s="2" t="s">
        <v>5489</v>
      </c>
      <c r="P824" s="2" t="s">
        <v>3055</v>
      </c>
      <c r="Q824" s="2" t="s">
        <v>18419</v>
      </c>
      <c r="R824" s="2" t="s">
        <v>2052</v>
      </c>
      <c r="S824" s="2"/>
      <c r="T824" s="2" t="s">
        <v>135</v>
      </c>
    </row>
    <row r="825" spans="1:20" ht="14.25" customHeight="1">
      <c r="A825" s="2" t="s">
        <v>34208</v>
      </c>
      <c r="B825" s="2" t="s">
        <v>2929</v>
      </c>
      <c r="C825" s="2" t="s">
        <v>9407</v>
      </c>
      <c r="D825" s="2" t="s">
        <v>158</v>
      </c>
      <c r="E825" s="2" t="s">
        <v>96</v>
      </c>
      <c r="F825" s="2" t="s">
        <v>34209</v>
      </c>
      <c r="G825" s="2" t="s">
        <v>2046</v>
      </c>
      <c r="H825" s="2" t="s">
        <v>34210</v>
      </c>
      <c r="I825" s="2"/>
      <c r="J825" s="2"/>
      <c r="K825" s="2"/>
      <c r="L825" s="2"/>
      <c r="M825" s="2" t="s">
        <v>1566</v>
      </c>
      <c r="N825" s="2" t="s">
        <v>2058</v>
      </c>
      <c r="O825" s="2" t="s">
        <v>2153</v>
      </c>
      <c r="P825" s="2" t="s">
        <v>3055</v>
      </c>
      <c r="Q825" s="2" t="s">
        <v>18419</v>
      </c>
      <c r="R825" s="2" t="s">
        <v>2052</v>
      </c>
      <c r="S825" s="2"/>
      <c r="T825" s="2" t="s">
        <v>157</v>
      </c>
    </row>
    <row r="826" spans="1:20" ht="14.25" customHeight="1">
      <c r="A826" s="2" t="s">
        <v>34211</v>
      </c>
      <c r="B826" s="2" t="s">
        <v>12750</v>
      </c>
      <c r="C826" s="2" t="s">
        <v>3335</v>
      </c>
      <c r="D826" s="2" t="s">
        <v>520</v>
      </c>
      <c r="E826" s="2" t="s">
        <v>264</v>
      </c>
      <c r="F826" s="2" t="s">
        <v>31235</v>
      </c>
      <c r="G826" s="2" t="s">
        <v>2046</v>
      </c>
      <c r="H826" s="2" t="s">
        <v>34212</v>
      </c>
      <c r="I826" s="2"/>
      <c r="J826" s="2"/>
      <c r="K826" s="2"/>
      <c r="L826" s="2"/>
      <c r="M826" s="2" t="s">
        <v>1566</v>
      </c>
      <c r="N826" s="2" t="s">
        <v>2058</v>
      </c>
      <c r="O826" s="2" t="s">
        <v>2288</v>
      </c>
      <c r="P826" s="2" t="s">
        <v>4630</v>
      </c>
      <c r="Q826" s="2" t="s">
        <v>18419</v>
      </c>
      <c r="R826" s="2" t="s">
        <v>2067</v>
      </c>
      <c r="S826" s="2"/>
      <c r="T826" s="2" t="s">
        <v>519</v>
      </c>
    </row>
    <row r="827" spans="1:20" ht="14.25" customHeight="1">
      <c r="A827" s="2" t="s">
        <v>34213</v>
      </c>
      <c r="B827" s="2" t="s">
        <v>12750</v>
      </c>
      <c r="C827" s="2" t="s">
        <v>4312</v>
      </c>
      <c r="D827" s="2" t="s">
        <v>120</v>
      </c>
      <c r="E827" s="2" t="s">
        <v>96</v>
      </c>
      <c r="F827" s="2" t="s">
        <v>7861</v>
      </c>
      <c r="G827" s="2" t="s">
        <v>2046</v>
      </c>
      <c r="H827" s="2" t="s">
        <v>34214</v>
      </c>
      <c r="I827" s="2"/>
      <c r="J827" s="2"/>
      <c r="K827" s="2"/>
      <c r="L827" s="2"/>
      <c r="M827" s="2" t="s">
        <v>1566</v>
      </c>
      <c r="N827" s="2" t="s">
        <v>2048</v>
      </c>
      <c r="O827" s="2" t="s">
        <v>2179</v>
      </c>
      <c r="P827" s="2" t="s">
        <v>4902</v>
      </c>
      <c r="Q827" s="2" t="s">
        <v>18419</v>
      </c>
      <c r="R827" s="2" t="s">
        <v>2052</v>
      </c>
      <c r="S827" s="2"/>
      <c r="T827" s="2" t="s">
        <v>119</v>
      </c>
    </row>
    <row r="828" spans="1:20" ht="14.25" customHeight="1">
      <c r="A828" s="2" t="s">
        <v>34215</v>
      </c>
      <c r="B828" s="2" t="s">
        <v>2934</v>
      </c>
      <c r="C828" s="2" t="s">
        <v>5449</v>
      </c>
      <c r="D828" s="2" t="s">
        <v>700</v>
      </c>
      <c r="E828" s="2" t="s">
        <v>264</v>
      </c>
      <c r="F828" s="2" t="s">
        <v>2320</v>
      </c>
      <c r="G828" s="2" t="s">
        <v>2046</v>
      </c>
      <c r="H828" s="2" t="s">
        <v>34216</v>
      </c>
      <c r="I828" s="2"/>
      <c r="J828" s="2"/>
      <c r="K828" s="2"/>
      <c r="L828" s="2"/>
      <c r="M828" s="2" t="s">
        <v>59</v>
      </c>
      <c r="N828" s="2" t="s">
        <v>2058</v>
      </c>
      <c r="O828" s="2" t="s">
        <v>2322</v>
      </c>
      <c r="P828" s="2" t="s">
        <v>20494</v>
      </c>
      <c r="Q828" s="2" t="s">
        <v>18419</v>
      </c>
      <c r="R828" s="2"/>
      <c r="S828" s="2"/>
      <c r="T828" s="2" t="s">
        <v>699</v>
      </c>
    </row>
    <row r="829" spans="1:20" ht="14.25" customHeight="1">
      <c r="A829" s="2" t="s">
        <v>34217</v>
      </c>
      <c r="B829" s="2" t="s">
        <v>2934</v>
      </c>
      <c r="C829" s="2" t="s">
        <v>19084</v>
      </c>
      <c r="D829" s="2" t="s">
        <v>146</v>
      </c>
      <c r="E829" s="2" t="s">
        <v>96</v>
      </c>
      <c r="F829" s="2" t="s">
        <v>34218</v>
      </c>
      <c r="G829" s="2" t="s">
        <v>2046</v>
      </c>
      <c r="H829" s="2" t="s">
        <v>34219</v>
      </c>
      <c r="I829" s="2" t="s">
        <v>34220</v>
      </c>
      <c r="J829" s="2"/>
      <c r="K829" s="2" t="s">
        <v>21521</v>
      </c>
      <c r="L829" s="2"/>
      <c r="M829" s="2" t="s">
        <v>1566</v>
      </c>
      <c r="N829" s="2" t="s">
        <v>2058</v>
      </c>
      <c r="O829" s="2" t="s">
        <v>2145</v>
      </c>
      <c r="P829" s="2" t="s">
        <v>19455</v>
      </c>
      <c r="Q829" s="2" t="s">
        <v>18419</v>
      </c>
      <c r="R829" s="2" t="s">
        <v>2067</v>
      </c>
      <c r="S829" s="2"/>
      <c r="T829" s="2" t="s">
        <v>145</v>
      </c>
    </row>
    <row r="830" spans="1:20" ht="14.25" customHeight="1">
      <c r="A830" s="2" t="s">
        <v>34221</v>
      </c>
      <c r="B830" s="2" t="s">
        <v>34222</v>
      </c>
      <c r="C830" s="2" t="s">
        <v>34223</v>
      </c>
      <c r="D830" s="2" t="s">
        <v>1120</v>
      </c>
      <c r="E830" s="2" t="s">
        <v>264</v>
      </c>
      <c r="F830" s="2" t="s">
        <v>34224</v>
      </c>
      <c r="G830" s="2" t="s">
        <v>2046</v>
      </c>
      <c r="H830" s="2" t="s">
        <v>34225</v>
      </c>
      <c r="I830" s="2"/>
      <c r="J830" s="2"/>
      <c r="K830" s="2"/>
      <c r="L830" s="2"/>
      <c r="M830" s="2" t="s">
        <v>1566</v>
      </c>
      <c r="N830" s="2" t="s">
        <v>2058</v>
      </c>
      <c r="O830" s="2" t="s">
        <v>2093</v>
      </c>
      <c r="P830" s="2" t="s">
        <v>4570</v>
      </c>
      <c r="Q830" s="2" t="s">
        <v>18419</v>
      </c>
      <c r="R830" s="2" t="s">
        <v>2067</v>
      </c>
      <c r="S830" s="2"/>
      <c r="T830" s="2" t="s">
        <v>1119</v>
      </c>
    </row>
    <row r="831" spans="1:20" ht="14.25" customHeight="1">
      <c r="A831" s="2" t="s">
        <v>34226</v>
      </c>
      <c r="B831" s="2" t="s">
        <v>2929</v>
      </c>
      <c r="C831" s="2" t="s">
        <v>29316</v>
      </c>
      <c r="D831" s="2" t="s">
        <v>250</v>
      </c>
      <c r="E831" s="2" t="s">
        <v>96</v>
      </c>
      <c r="F831" s="2" t="s">
        <v>4083</v>
      </c>
      <c r="G831" s="2" t="s">
        <v>2046</v>
      </c>
      <c r="H831" s="2" t="s">
        <v>34227</v>
      </c>
      <c r="I831" s="2"/>
      <c r="J831" s="2"/>
      <c r="K831" s="2"/>
      <c r="L831" s="2"/>
      <c r="M831" s="2" t="s">
        <v>1566</v>
      </c>
      <c r="N831" s="2" t="s">
        <v>2058</v>
      </c>
      <c r="O831" s="2" t="s">
        <v>2153</v>
      </c>
      <c r="P831" s="2" t="s">
        <v>34228</v>
      </c>
      <c r="Q831" s="2" t="s">
        <v>18419</v>
      </c>
      <c r="R831" s="2" t="s">
        <v>2052</v>
      </c>
      <c r="S831" s="2"/>
      <c r="T831" s="2" t="s">
        <v>249</v>
      </c>
    </row>
    <row r="832" spans="1:20" ht="14.25" customHeight="1">
      <c r="A832" s="2" t="s">
        <v>34229</v>
      </c>
      <c r="B832" s="2" t="s">
        <v>2929</v>
      </c>
      <c r="C832" s="2" t="s">
        <v>34230</v>
      </c>
      <c r="D832" s="2" t="s">
        <v>120</v>
      </c>
      <c r="E832" s="2" t="s">
        <v>96</v>
      </c>
      <c r="F832" s="2" t="s">
        <v>7861</v>
      </c>
      <c r="G832" s="2" t="s">
        <v>2046</v>
      </c>
      <c r="H832" s="2" t="s">
        <v>34231</v>
      </c>
      <c r="I832" s="2"/>
      <c r="J832" s="2"/>
      <c r="K832" s="2"/>
      <c r="L832" s="2"/>
      <c r="M832" s="2" t="s">
        <v>1566</v>
      </c>
      <c r="N832" s="2" t="s">
        <v>2048</v>
      </c>
      <c r="O832" s="2" t="s">
        <v>2179</v>
      </c>
      <c r="P832" s="2" t="s">
        <v>4902</v>
      </c>
      <c r="Q832" s="2" t="s">
        <v>18419</v>
      </c>
      <c r="R832" s="2" t="s">
        <v>2052</v>
      </c>
      <c r="S832" s="2"/>
      <c r="T832" s="2" t="s">
        <v>119</v>
      </c>
    </row>
    <row r="833" spans="1:20" ht="14.25" customHeight="1">
      <c r="A833" s="2" t="s">
        <v>34232</v>
      </c>
      <c r="B833" s="2" t="s">
        <v>7694</v>
      </c>
      <c r="C833" s="2" t="s">
        <v>34233</v>
      </c>
      <c r="D833" s="2" t="s">
        <v>140</v>
      </c>
      <c r="E833" s="2" t="s">
        <v>96</v>
      </c>
      <c r="F833" s="2" t="s">
        <v>3789</v>
      </c>
      <c r="G833" s="2" t="s">
        <v>2046</v>
      </c>
      <c r="H833" s="2" t="s">
        <v>34234</v>
      </c>
      <c r="I833" s="2"/>
      <c r="J833" s="2"/>
      <c r="K833" s="2"/>
      <c r="L833" s="2"/>
      <c r="M833" s="2" t="s">
        <v>59</v>
      </c>
      <c r="N833" s="2" t="s">
        <v>2058</v>
      </c>
      <c r="O833" s="2" t="s">
        <v>2172</v>
      </c>
      <c r="P833" s="2" t="s">
        <v>18937</v>
      </c>
      <c r="Q833" s="2" t="s">
        <v>18419</v>
      </c>
      <c r="R833" s="2"/>
      <c r="S833" s="2"/>
      <c r="T833" s="2" t="s">
        <v>139</v>
      </c>
    </row>
    <row r="834" spans="1:20" ht="14.25" customHeight="1">
      <c r="A834" s="2" t="s">
        <v>34235</v>
      </c>
      <c r="B834" s="2" t="s">
        <v>34236</v>
      </c>
      <c r="C834" s="2" t="s">
        <v>34237</v>
      </c>
      <c r="D834" s="2" t="s">
        <v>486</v>
      </c>
      <c r="E834" s="2" t="s">
        <v>96</v>
      </c>
      <c r="F834" s="2" t="s">
        <v>34238</v>
      </c>
      <c r="G834" s="2" t="s">
        <v>2046</v>
      </c>
      <c r="H834" s="2" t="s">
        <v>34239</v>
      </c>
      <c r="I834" s="2"/>
      <c r="J834" s="2"/>
      <c r="K834" s="2"/>
      <c r="L834" s="2"/>
      <c r="M834" s="2" t="s">
        <v>1566</v>
      </c>
      <c r="N834" s="2" t="s">
        <v>2058</v>
      </c>
      <c r="O834" s="2" t="s">
        <v>2153</v>
      </c>
      <c r="P834" s="2" t="s">
        <v>3153</v>
      </c>
      <c r="Q834" s="2" t="s">
        <v>18419</v>
      </c>
      <c r="R834" s="2" t="s">
        <v>2052</v>
      </c>
      <c r="S834" s="2"/>
      <c r="T834" s="2" t="s">
        <v>485</v>
      </c>
    </row>
    <row r="835" spans="1:20" ht="14.25" customHeight="1">
      <c r="A835" s="2" t="s">
        <v>34240</v>
      </c>
      <c r="B835" s="2" t="s">
        <v>34241</v>
      </c>
      <c r="C835" s="2" t="s">
        <v>34242</v>
      </c>
      <c r="D835" s="2" t="s">
        <v>146</v>
      </c>
      <c r="E835" s="2" t="s">
        <v>96</v>
      </c>
      <c r="F835" s="2" t="s">
        <v>2473</v>
      </c>
      <c r="G835" s="2" t="s">
        <v>2046</v>
      </c>
      <c r="H835" s="2" t="s">
        <v>34243</v>
      </c>
      <c r="I835" s="2"/>
      <c r="J835" s="2"/>
      <c r="K835" s="2"/>
      <c r="L835" s="2"/>
      <c r="M835" s="2" t="s">
        <v>59</v>
      </c>
      <c r="N835" s="2" t="s">
        <v>2048</v>
      </c>
      <c r="O835" s="2" t="s">
        <v>2301</v>
      </c>
      <c r="P835" s="2" t="s">
        <v>23708</v>
      </c>
      <c r="Q835" s="2" t="s">
        <v>18419</v>
      </c>
      <c r="R835" s="2" t="s">
        <v>2067</v>
      </c>
      <c r="S835" s="2"/>
      <c r="T835" s="2" t="s">
        <v>145</v>
      </c>
    </row>
    <row r="836" spans="1:20" ht="14.25" customHeight="1">
      <c r="A836" s="2" t="s">
        <v>34244</v>
      </c>
      <c r="B836" s="2" t="s">
        <v>34245</v>
      </c>
      <c r="C836" s="2" t="s">
        <v>13139</v>
      </c>
      <c r="D836" s="2" t="s">
        <v>158</v>
      </c>
      <c r="E836" s="2" t="s">
        <v>96</v>
      </c>
      <c r="F836" s="2" t="s">
        <v>4083</v>
      </c>
      <c r="G836" s="2" t="s">
        <v>2046</v>
      </c>
      <c r="H836" s="2" t="s">
        <v>34246</v>
      </c>
      <c r="I836" s="2"/>
      <c r="J836" s="2"/>
      <c r="K836" s="2"/>
      <c r="L836" s="2"/>
      <c r="M836" s="2" t="s">
        <v>1566</v>
      </c>
      <c r="N836" s="2" t="s">
        <v>2058</v>
      </c>
      <c r="O836" s="2" t="s">
        <v>2153</v>
      </c>
      <c r="P836" s="2" t="s">
        <v>21962</v>
      </c>
      <c r="Q836" s="2" t="s">
        <v>18419</v>
      </c>
      <c r="R836" s="2" t="s">
        <v>2052</v>
      </c>
      <c r="S836" s="2"/>
      <c r="T836" s="2" t="s">
        <v>157</v>
      </c>
    </row>
    <row r="837" spans="1:20" ht="14.25" customHeight="1">
      <c r="A837" s="2" t="s">
        <v>34247</v>
      </c>
      <c r="B837" s="2" t="s">
        <v>7072</v>
      </c>
      <c r="C837" s="2" t="s">
        <v>34248</v>
      </c>
      <c r="D837" s="2" t="s">
        <v>102</v>
      </c>
      <c r="E837" s="2" t="s">
        <v>96</v>
      </c>
      <c r="F837" s="2" t="s">
        <v>34249</v>
      </c>
      <c r="G837" s="2" t="s">
        <v>2046</v>
      </c>
      <c r="H837" s="2" t="s">
        <v>34250</v>
      </c>
      <c r="I837" s="2">
        <v>447898875492</v>
      </c>
      <c r="J837" s="2"/>
      <c r="K837" s="2"/>
      <c r="L837" s="2"/>
      <c r="M837" s="2" t="s">
        <v>1566</v>
      </c>
      <c r="N837" s="2" t="s">
        <v>2058</v>
      </c>
      <c r="O837" s="2" t="s">
        <v>2093</v>
      </c>
      <c r="P837" s="2" t="s">
        <v>4625</v>
      </c>
      <c r="Q837" s="2" t="s">
        <v>18419</v>
      </c>
      <c r="R837" s="2" t="s">
        <v>2067</v>
      </c>
      <c r="S837" s="2"/>
      <c r="T837" s="2" t="s">
        <v>101</v>
      </c>
    </row>
    <row r="838" spans="1:20" ht="14.25" customHeight="1">
      <c r="A838" s="2" t="s">
        <v>34251</v>
      </c>
      <c r="B838" s="2" t="s">
        <v>7928</v>
      </c>
      <c r="C838" s="2" t="s">
        <v>34252</v>
      </c>
      <c r="D838" s="2" t="s">
        <v>216</v>
      </c>
      <c r="E838" s="2" t="s">
        <v>96</v>
      </c>
      <c r="F838" s="2" t="s">
        <v>2090</v>
      </c>
      <c r="G838" s="2" t="s">
        <v>2046</v>
      </c>
      <c r="H838" s="2" t="s">
        <v>34253</v>
      </c>
      <c r="I838" s="2"/>
      <c r="J838" s="2"/>
      <c r="K838" s="2"/>
      <c r="L838" s="2"/>
      <c r="M838" s="2" t="s">
        <v>1566</v>
      </c>
      <c r="N838" s="2" t="s">
        <v>2058</v>
      </c>
      <c r="O838" s="2" t="s">
        <v>2093</v>
      </c>
      <c r="P838" s="2" t="s">
        <v>19455</v>
      </c>
      <c r="Q838" s="2" t="s">
        <v>18419</v>
      </c>
      <c r="R838" s="2" t="s">
        <v>2067</v>
      </c>
      <c r="S838" s="2"/>
      <c r="T838" s="2" t="s">
        <v>215</v>
      </c>
    </row>
    <row r="839" spans="1:20" ht="14.25" customHeight="1">
      <c r="A839" s="2" t="s">
        <v>34254</v>
      </c>
      <c r="B839" s="2" t="s">
        <v>7928</v>
      </c>
      <c r="C839" s="2" t="s">
        <v>34255</v>
      </c>
      <c r="D839" s="2" t="s">
        <v>308</v>
      </c>
      <c r="E839" s="2" t="s">
        <v>96</v>
      </c>
      <c r="F839" s="2" t="s">
        <v>16988</v>
      </c>
      <c r="G839" s="2" t="s">
        <v>2046</v>
      </c>
      <c r="H839" s="2" t="s">
        <v>34256</v>
      </c>
      <c r="I839" s="2"/>
      <c r="J839" s="2"/>
      <c r="K839" s="2"/>
      <c r="L839" s="2"/>
      <c r="M839" s="2" t="s">
        <v>1566</v>
      </c>
      <c r="N839" s="2" t="s">
        <v>2048</v>
      </c>
      <c r="O839" s="2" t="s">
        <v>2193</v>
      </c>
      <c r="P839" s="2" t="s">
        <v>24027</v>
      </c>
      <c r="Q839" s="2" t="s">
        <v>18419</v>
      </c>
      <c r="R839" s="2" t="s">
        <v>2067</v>
      </c>
      <c r="S839" s="2"/>
      <c r="T839" s="2" t="s">
        <v>307</v>
      </c>
    </row>
    <row r="840" spans="1:20" ht="14.25" customHeight="1">
      <c r="A840" s="2" t="s">
        <v>34257</v>
      </c>
      <c r="B840" s="2" t="s">
        <v>7928</v>
      </c>
      <c r="C840" s="2" t="s">
        <v>34258</v>
      </c>
      <c r="D840" s="2" t="s">
        <v>308</v>
      </c>
      <c r="E840" s="2" t="s">
        <v>96</v>
      </c>
      <c r="F840" s="2" t="s">
        <v>2856</v>
      </c>
      <c r="G840" s="2" t="s">
        <v>2046</v>
      </c>
      <c r="H840" s="2" t="s">
        <v>34259</v>
      </c>
      <c r="I840" s="2" t="s">
        <v>33917</v>
      </c>
      <c r="J840" s="2"/>
      <c r="K840" s="2"/>
      <c r="L840" s="2"/>
      <c r="M840" s="2" t="s">
        <v>1566</v>
      </c>
      <c r="N840" s="2" t="s">
        <v>2058</v>
      </c>
      <c r="O840" s="2" t="s">
        <v>2093</v>
      </c>
      <c r="P840" s="2" t="s">
        <v>31362</v>
      </c>
      <c r="Q840" s="2" t="s">
        <v>18419</v>
      </c>
      <c r="R840" s="2" t="s">
        <v>2067</v>
      </c>
      <c r="S840" s="2"/>
      <c r="T840" s="2" t="s">
        <v>307</v>
      </c>
    </row>
    <row r="841" spans="1:20" ht="14.25" customHeight="1">
      <c r="A841" s="2" t="s">
        <v>34260</v>
      </c>
      <c r="B841" s="2" t="s">
        <v>34261</v>
      </c>
      <c r="C841" s="2" t="s">
        <v>34262</v>
      </c>
      <c r="D841" s="2" t="s">
        <v>250</v>
      </c>
      <c r="E841" s="2" t="s">
        <v>96</v>
      </c>
      <c r="F841" s="2" t="s">
        <v>34263</v>
      </c>
      <c r="G841" s="2" t="s">
        <v>2046</v>
      </c>
      <c r="H841" s="2" t="s">
        <v>34264</v>
      </c>
      <c r="I841" s="2" t="s">
        <v>34265</v>
      </c>
      <c r="J841" s="2"/>
      <c r="K841" s="2"/>
      <c r="L841" s="2" t="s">
        <v>31519</v>
      </c>
      <c r="M841" s="2" t="s">
        <v>1566</v>
      </c>
      <c r="N841" s="2" t="s">
        <v>2058</v>
      </c>
      <c r="O841" s="2" t="s">
        <v>2093</v>
      </c>
      <c r="P841" s="2" t="s">
        <v>19536</v>
      </c>
      <c r="Q841" s="2" t="s">
        <v>18419</v>
      </c>
      <c r="R841" s="2" t="s">
        <v>2067</v>
      </c>
      <c r="S841" s="2"/>
      <c r="T841" s="2" t="s">
        <v>249</v>
      </c>
    </row>
    <row r="842" spans="1:20" ht="14.25" customHeight="1">
      <c r="A842" s="2" t="s">
        <v>34266</v>
      </c>
      <c r="B842" s="2" t="s">
        <v>2267</v>
      </c>
      <c r="C842" s="2" t="s">
        <v>34267</v>
      </c>
      <c r="D842" s="2" t="s">
        <v>216</v>
      </c>
      <c r="E842" s="2" t="s">
        <v>96</v>
      </c>
      <c r="F842" s="2" t="s">
        <v>34268</v>
      </c>
      <c r="G842" s="2" t="s">
        <v>2046</v>
      </c>
      <c r="H842" s="2" t="s">
        <v>34269</v>
      </c>
      <c r="I842" s="2"/>
      <c r="J842" s="2"/>
      <c r="K842" s="2"/>
      <c r="L842" s="2"/>
      <c r="M842" s="2" t="s">
        <v>1566</v>
      </c>
      <c r="N842" s="2" t="s">
        <v>2058</v>
      </c>
      <c r="O842" s="2" t="s">
        <v>2093</v>
      </c>
      <c r="P842" s="2" t="s">
        <v>19455</v>
      </c>
      <c r="Q842" s="2" t="s">
        <v>18419</v>
      </c>
      <c r="R842" s="2" t="s">
        <v>2067</v>
      </c>
      <c r="S842" s="2"/>
      <c r="T842" s="2" t="s">
        <v>215</v>
      </c>
    </row>
    <row r="843" spans="1:20" ht="14.25" customHeight="1">
      <c r="A843" s="2" t="s">
        <v>34270</v>
      </c>
      <c r="B843" s="2" t="s">
        <v>34271</v>
      </c>
      <c r="C843" s="2" t="s">
        <v>34272</v>
      </c>
      <c r="D843" s="2" t="s">
        <v>220</v>
      </c>
      <c r="E843" s="2" t="s">
        <v>96</v>
      </c>
      <c r="F843" s="2" t="s">
        <v>34273</v>
      </c>
      <c r="G843" s="2" t="s">
        <v>2046</v>
      </c>
      <c r="H843" s="2" t="s">
        <v>34274</v>
      </c>
      <c r="I843" s="2"/>
      <c r="J843" s="2" t="s">
        <v>34275</v>
      </c>
      <c r="K843" s="2" t="s">
        <v>32034</v>
      </c>
      <c r="L843" s="2"/>
      <c r="M843" s="2" t="s">
        <v>1566</v>
      </c>
      <c r="N843" s="2" t="s">
        <v>2058</v>
      </c>
      <c r="O843" s="2" t="s">
        <v>2672</v>
      </c>
      <c r="P843" s="2" t="s">
        <v>34276</v>
      </c>
      <c r="Q843" s="2" t="s">
        <v>18419</v>
      </c>
      <c r="R843" s="2" t="s">
        <v>2052</v>
      </c>
      <c r="S843" s="2"/>
      <c r="T843" s="2" t="s">
        <v>219</v>
      </c>
    </row>
    <row r="844" spans="1:20" ht="14.25" customHeight="1">
      <c r="A844" s="2" t="s">
        <v>34277</v>
      </c>
      <c r="B844" s="2" t="s">
        <v>34278</v>
      </c>
      <c r="C844" s="2" t="s">
        <v>34279</v>
      </c>
      <c r="D844" s="2" t="s">
        <v>622</v>
      </c>
      <c r="E844" s="2" t="s">
        <v>264</v>
      </c>
      <c r="F844" s="2" t="s">
        <v>34280</v>
      </c>
      <c r="G844" s="2" t="s">
        <v>2046</v>
      </c>
      <c r="H844" s="2" t="s">
        <v>34281</v>
      </c>
      <c r="I844" s="2"/>
      <c r="J844" s="2"/>
      <c r="K844" s="2"/>
      <c r="L844" s="2"/>
      <c r="M844" s="2" t="s">
        <v>1566</v>
      </c>
      <c r="N844" s="2" t="s">
        <v>2058</v>
      </c>
      <c r="O844" s="2" t="s">
        <v>2288</v>
      </c>
      <c r="P844" s="2" t="s">
        <v>21091</v>
      </c>
      <c r="Q844" s="2" t="s">
        <v>18419</v>
      </c>
      <c r="R844" s="2" t="s">
        <v>2067</v>
      </c>
      <c r="S844" s="2"/>
      <c r="T844" s="2" t="s">
        <v>621</v>
      </c>
    </row>
    <row r="845" spans="1:20" ht="14.25" customHeight="1">
      <c r="A845" s="2" t="s">
        <v>34282</v>
      </c>
      <c r="B845" s="2" t="s">
        <v>34283</v>
      </c>
      <c r="C845" s="2" t="s">
        <v>34284</v>
      </c>
      <c r="D845" s="2" t="s">
        <v>628</v>
      </c>
      <c r="E845" s="2" t="s">
        <v>264</v>
      </c>
      <c r="F845" s="2" t="s">
        <v>22580</v>
      </c>
      <c r="G845" s="2" t="s">
        <v>2046</v>
      </c>
      <c r="H845" s="2" t="s">
        <v>34285</v>
      </c>
      <c r="I845" s="2"/>
      <c r="J845" s="2"/>
      <c r="K845" s="2"/>
      <c r="L845" s="2" t="s">
        <v>4127</v>
      </c>
      <c r="M845" s="2" t="s">
        <v>1566</v>
      </c>
      <c r="N845" s="2" t="s">
        <v>2058</v>
      </c>
      <c r="O845" s="2" t="s">
        <v>2145</v>
      </c>
      <c r="P845" s="2" t="s">
        <v>2377</v>
      </c>
      <c r="Q845" s="2" t="s">
        <v>18419</v>
      </c>
      <c r="R845" s="2" t="s">
        <v>2052</v>
      </c>
      <c r="S845" s="2"/>
      <c r="T845" s="2" t="s">
        <v>627</v>
      </c>
    </row>
    <row r="846" spans="1:20" ht="14.25" customHeight="1">
      <c r="A846" s="2" t="s">
        <v>34286</v>
      </c>
      <c r="B846" s="2" t="s">
        <v>2828</v>
      </c>
      <c r="C846" s="2" t="s">
        <v>34287</v>
      </c>
      <c r="D846" s="2" t="s">
        <v>94</v>
      </c>
      <c r="E846" s="2" t="s">
        <v>96</v>
      </c>
      <c r="F846" s="2" t="s">
        <v>2170</v>
      </c>
      <c r="G846" s="2" t="s">
        <v>2046</v>
      </c>
      <c r="H846" s="2" t="s">
        <v>34288</v>
      </c>
      <c r="I846" s="2" t="s">
        <v>34289</v>
      </c>
      <c r="J846" s="2"/>
      <c r="K846" s="2"/>
      <c r="L846" s="2" t="s">
        <v>2630</v>
      </c>
      <c r="M846" s="2" t="s">
        <v>59</v>
      </c>
      <c r="N846" s="2" t="s">
        <v>2058</v>
      </c>
      <c r="O846" s="2" t="s">
        <v>2172</v>
      </c>
      <c r="P846" s="2" t="s">
        <v>2422</v>
      </c>
      <c r="Q846" s="2" t="s">
        <v>18419</v>
      </c>
      <c r="R846" s="2"/>
      <c r="S846" s="2"/>
      <c r="T846" s="2" t="s">
        <v>93</v>
      </c>
    </row>
    <row r="847" spans="1:20" ht="14.25" customHeight="1">
      <c r="A847" s="2" t="s">
        <v>34290</v>
      </c>
      <c r="B847" s="2" t="s">
        <v>2805</v>
      </c>
      <c r="C847" s="2" t="s">
        <v>34291</v>
      </c>
      <c r="D847" s="2" t="s">
        <v>788</v>
      </c>
      <c r="E847" s="2" t="s">
        <v>264</v>
      </c>
      <c r="F847" s="2" t="s">
        <v>34292</v>
      </c>
      <c r="G847" s="2" t="s">
        <v>2046</v>
      </c>
      <c r="H847" s="2" t="s">
        <v>34293</v>
      </c>
      <c r="I847" s="2"/>
      <c r="J847" s="2"/>
      <c r="K847" s="2"/>
      <c r="L847" s="2"/>
      <c r="M847" s="2" t="s">
        <v>1566</v>
      </c>
      <c r="N847" s="2" t="s">
        <v>2048</v>
      </c>
      <c r="O847" s="2" t="s">
        <v>2199</v>
      </c>
      <c r="P847" s="2" t="s">
        <v>4570</v>
      </c>
      <c r="Q847" s="2" t="s">
        <v>18419</v>
      </c>
      <c r="R847" s="2" t="s">
        <v>2200</v>
      </c>
      <c r="S847" s="2"/>
      <c r="T847" s="2" t="s">
        <v>787</v>
      </c>
    </row>
    <row r="848" spans="1:20" ht="14.25" customHeight="1">
      <c r="A848" s="2" t="s">
        <v>34294</v>
      </c>
      <c r="B848" s="2" t="s">
        <v>2805</v>
      </c>
      <c r="C848" s="2" t="s">
        <v>22304</v>
      </c>
      <c r="D848" s="2" t="s">
        <v>94</v>
      </c>
      <c r="E848" s="2" t="s">
        <v>96</v>
      </c>
      <c r="F848" s="2" t="s">
        <v>22255</v>
      </c>
      <c r="G848" s="2" t="s">
        <v>2046</v>
      </c>
      <c r="H848" s="2" t="s">
        <v>34295</v>
      </c>
      <c r="I848" s="2"/>
      <c r="J848" s="2"/>
      <c r="K848" s="2"/>
      <c r="L848" s="2"/>
      <c r="M848" s="2" t="s">
        <v>1566</v>
      </c>
      <c r="N848" s="2" t="s">
        <v>2058</v>
      </c>
      <c r="O848" s="2" t="s">
        <v>2153</v>
      </c>
      <c r="P848" s="2" t="s">
        <v>3363</v>
      </c>
      <c r="Q848" s="2" t="s">
        <v>18419</v>
      </c>
      <c r="R848" s="2" t="s">
        <v>2052</v>
      </c>
      <c r="S848" s="2"/>
      <c r="T848" s="2" t="s">
        <v>93</v>
      </c>
    </row>
    <row r="849" spans="1:20" ht="14.25" customHeight="1">
      <c r="A849" s="2" t="s">
        <v>34296</v>
      </c>
      <c r="B849" s="2" t="s">
        <v>2805</v>
      </c>
      <c r="C849" s="2" t="s">
        <v>34297</v>
      </c>
      <c r="D849" s="2" t="s">
        <v>110</v>
      </c>
      <c r="E849" s="2" t="s">
        <v>96</v>
      </c>
      <c r="F849" s="2" t="s">
        <v>34298</v>
      </c>
      <c r="G849" s="2" t="s">
        <v>2046</v>
      </c>
      <c r="H849" s="2" t="s">
        <v>34299</v>
      </c>
      <c r="I849" s="2"/>
      <c r="J849" s="2"/>
      <c r="K849" s="2"/>
      <c r="L849" s="2" t="s">
        <v>2630</v>
      </c>
      <c r="M849" s="2" t="s">
        <v>1566</v>
      </c>
      <c r="N849" s="2" t="s">
        <v>2058</v>
      </c>
      <c r="O849" s="2" t="s">
        <v>2153</v>
      </c>
      <c r="P849" s="2" t="s">
        <v>3363</v>
      </c>
      <c r="Q849" s="2" t="s">
        <v>18419</v>
      </c>
      <c r="R849" s="2" t="s">
        <v>2052</v>
      </c>
      <c r="S849" s="2"/>
      <c r="T849" s="2" t="s">
        <v>109</v>
      </c>
    </row>
    <row r="850" spans="1:20" ht="14.25" customHeight="1">
      <c r="A850" s="2" t="s">
        <v>34300</v>
      </c>
      <c r="B850" s="2" t="s">
        <v>2805</v>
      </c>
      <c r="C850" s="2" t="s">
        <v>33585</v>
      </c>
      <c r="D850" s="2" t="s">
        <v>110</v>
      </c>
      <c r="E850" s="2" t="s">
        <v>96</v>
      </c>
      <c r="F850" s="2" t="s">
        <v>25329</v>
      </c>
      <c r="G850" s="2" t="s">
        <v>2046</v>
      </c>
      <c r="H850" s="2" t="s">
        <v>34301</v>
      </c>
      <c r="I850" s="2"/>
      <c r="J850" s="2"/>
      <c r="K850" s="2"/>
      <c r="L850" s="2"/>
      <c r="M850" s="2" t="s">
        <v>1566</v>
      </c>
      <c r="N850" s="2" t="s">
        <v>2058</v>
      </c>
      <c r="O850" s="2" t="s">
        <v>2153</v>
      </c>
      <c r="P850" s="2" t="s">
        <v>3363</v>
      </c>
      <c r="Q850" s="2" t="s">
        <v>18419</v>
      </c>
      <c r="R850" s="2" t="s">
        <v>2052</v>
      </c>
      <c r="S850" s="2"/>
      <c r="T850" s="2" t="s">
        <v>109</v>
      </c>
    </row>
    <row r="851" spans="1:20" ht="14.25" customHeight="1">
      <c r="A851" s="2" t="s">
        <v>34302</v>
      </c>
      <c r="B851" s="2" t="s">
        <v>2805</v>
      </c>
      <c r="C851" s="2" t="s">
        <v>2176</v>
      </c>
      <c r="D851" s="2" t="s">
        <v>142</v>
      </c>
      <c r="E851" s="2" t="s">
        <v>96</v>
      </c>
      <c r="F851" s="2" t="s">
        <v>2473</v>
      </c>
      <c r="G851" s="2" t="s">
        <v>2046</v>
      </c>
      <c r="H851" s="2" t="s">
        <v>34303</v>
      </c>
      <c r="I851" s="2"/>
      <c r="J851" s="2"/>
      <c r="K851" s="2"/>
      <c r="L851" s="2"/>
      <c r="M851" s="2" t="s">
        <v>59</v>
      </c>
      <c r="N851" s="2" t="s">
        <v>2048</v>
      </c>
      <c r="O851" s="2" t="s">
        <v>2301</v>
      </c>
      <c r="P851" s="2" t="s">
        <v>2456</v>
      </c>
      <c r="Q851" s="2" t="s">
        <v>18419</v>
      </c>
      <c r="R851" s="2" t="s">
        <v>2052</v>
      </c>
      <c r="S851" s="2"/>
      <c r="T851" s="2" t="s">
        <v>141</v>
      </c>
    </row>
    <row r="852" spans="1:20" ht="14.25" customHeight="1">
      <c r="A852" s="2" t="s">
        <v>34304</v>
      </c>
      <c r="B852" s="2" t="s">
        <v>2805</v>
      </c>
      <c r="C852" s="2" t="s">
        <v>34305</v>
      </c>
      <c r="D852" s="2" t="s">
        <v>210</v>
      </c>
      <c r="E852" s="2" t="s">
        <v>96</v>
      </c>
      <c r="F852" s="2" t="s">
        <v>34306</v>
      </c>
      <c r="G852" s="2" t="s">
        <v>2046</v>
      </c>
      <c r="H852" s="2" t="s">
        <v>34307</v>
      </c>
      <c r="I852" s="2" t="s">
        <v>34308</v>
      </c>
      <c r="J852" s="2" t="s">
        <v>18242</v>
      </c>
      <c r="K852" s="2" t="s">
        <v>18242</v>
      </c>
      <c r="L852" s="2" t="s">
        <v>18243</v>
      </c>
      <c r="M852" s="2" t="s">
        <v>1566</v>
      </c>
      <c r="N852" s="2" t="s">
        <v>2058</v>
      </c>
      <c r="O852" s="2" t="s">
        <v>2153</v>
      </c>
      <c r="P852" s="2" t="s">
        <v>34309</v>
      </c>
      <c r="Q852" s="2" t="s">
        <v>18419</v>
      </c>
      <c r="R852" s="2" t="s">
        <v>2052</v>
      </c>
      <c r="S852" s="2"/>
      <c r="T852" s="2" t="s">
        <v>209</v>
      </c>
    </row>
    <row r="853" spans="1:20" ht="14.25" customHeight="1">
      <c r="A853" s="2" t="s">
        <v>34310</v>
      </c>
      <c r="B853" s="2" t="s">
        <v>2805</v>
      </c>
      <c r="C853" s="2" t="s">
        <v>24189</v>
      </c>
      <c r="D853" s="2" t="s">
        <v>110</v>
      </c>
      <c r="E853" s="2" t="s">
        <v>96</v>
      </c>
      <c r="F853" s="2" t="s">
        <v>25329</v>
      </c>
      <c r="G853" s="2" t="s">
        <v>2046</v>
      </c>
      <c r="H853" s="2" t="s">
        <v>34311</v>
      </c>
      <c r="I853" s="2"/>
      <c r="J853" s="2"/>
      <c r="K853" s="2"/>
      <c r="L853" s="2"/>
      <c r="M853" s="2" t="s">
        <v>1566</v>
      </c>
      <c r="N853" s="2" t="s">
        <v>2058</v>
      </c>
      <c r="O853" s="2" t="s">
        <v>2153</v>
      </c>
      <c r="P853" s="2" t="s">
        <v>3363</v>
      </c>
      <c r="Q853" s="2" t="s">
        <v>18419</v>
      </c>
      <c r="R853" s="2" t="s">
        <v>2052</v>
      </c>
      <c r="S853" s="2"/>
      <c r="T853" s="2" t="s">
        <v>109</v>
      </c>
    </row>
    <row r="854" spans="1:20" ht="14.25" customHeight="1">
      <c r="A854" s="2" t="s">
        <v>34312</v>
      </c>
      <c r="B854" s="2" t="s">
        <v>2805</v>
      </c>
      <c r="C854" s="2" t="s">
        <v>34313</v>
      </c>
      <c r="D854" s="2" t="s">
        <v>116</v>
      </c>
      <c r="E854" s="2" t="s">
        <v>96</v>
      </c>
      <c r="F854" s="2" t="s">
        <v>34314</v>
      </c>
      <c r="G854" s="2" t="s">
        <v>2046</v>
      </c>
      <c r="H854" s="2" t="s">
        <v>34315</v>
      </c>
      <c r="I854" s="2"/>
      <c r="J854" s="2"/>
      <c r="K854" s="2"/>
      <c r="L854" s="2"/>
      <c r="M854" s="2" t="s">
        <v>1566</v>
      </c>
      <c r="N854" s="2" t="s">
        <v>2048</v>
      </c>
      <c r="O854" s="2" t="s">
        <v>2179</v>
      </c>
      <c r="P854" s="2" t="s">
        <v>31526</v>
      </c>
      <c r="Q854" s="2" t="s">
        <v>18419</v>
      </c>
      <c r="R854" s="2" t="s">
        <v>2052</v>
      </c>
      <c r="S854" s="2"/>
      <c r="T854" s="2" t="s">
        <v>115</v>
      </c>
    </row>
    <row r="855" spans="1:20" ht="14.25" customHeight="1">
      <c r="A855" s="2" t="s">
        <v>34316</v>
      </c>
      <c r="B855" s="2" t="s">
        <v>12817</v>
      </c>
      <c r="C855" s="2" t="s">
        <v>8692</v>
      </c>
      <c r="D855" s="2" t="s">
        <v>698</v>
      </c>
      <c r="E855" s="2" t="s">
        <v>264</v>
      </c>
      <c r="F855" s="2" t="s">
        <v>28063</v>
      </c>
      <c r="G855" s="2" t="s">
        <v>2046</v>
      </c>
      <c r="H855" s="2" t="s">
        <v>34317</v>
      </c>
      <c r="I855" s="2" t="s">
        <v>34318</v>
      </c>
      <c r="J855" s="2"/>
      <c r="K855" s="2"/>
      <c r="L855" s="2"/>
      <c r="M855" s="2" t="s">
        <v>59</v>
      </c>
      <c r="N855" s="2" t="s">
        <v>2058</v>
      </c>
      <c r="O855" s="2" t="s">
        <v>2101</v>
      </c>
      <c r="P855" s="2" t="s">
        <v>3727</v>
      </c>
      <c r="Q855" s="2" t="s">
        <v>18419</v>
      </c>
      <c r="R855" s="2" t="s">
        <v>2052</v>
      </c>
      <c r="S855" s="2"/>
      <c r="T855" s="2" t="s">
        <v>697</v>
      </c>
    </row>
    <row r="856" spans="1:20" ht="14.25" customHeight="1">
      <c r="A856" s="2" t="s">
        <v>34319</v>
      </c>
      <c r="B856" s="2" t="s">
        <v>21224</v>
      </c>
      <c r="C856" s="2" t="s">
        <v>34320</v>
      </c>
      <c r="D856" s="2" t="s">
        <v>31729</v>
      </c>
      <c r="E856" s="2" t="s">
        <v>264</v>
      </c>
      <c r="F856" s="2" t="s">
        <v>2210</v>
      </c>
      <c r="G856" s="2" t="s">
        <v>25271</v>
      </c>
      <c r="H856" s="2" t="s">
        <v>34321</v>
      </c>
      <c r="I856" s="2"/>
      <c r="J856" s="2"/>
      <c r="K856" s="2"/>
      <c r="L856" s="2"/>
      <c r="M856" s="2" t="s">
        <v>59</v>
      </c>
      <c r="N856" s="2" t="s">
        <v>2058</v>
      </c>
      <c r="O856" s="2" t="s">
        <v>2101</v>
      </c>
      <c r="P856" s="2" t="s">
        <v>20230</v>
      </c>
      <c r="Q856" s="2" t="s">
        <v>18419</v>
      </c>
      <c r="R856" s="2" t="s">
        <v>2052</v>
      </c>
      <c r="S856" s="2"/>
      <c r="T856" s="2" t="s">
        <v>31731</v>
      </c>
    </row>
    <row r="857" spans="1:20" ht="14.25" customHeight="1">
      <c r="A857" s="2" t="s">
        <v>34322</v>
      </c>
      <c r="B857" s="2" t="s">
        <v>34323</v>
      </c>
      <c r="C857" s="2" t="s">
        <v>34324</v>
      </c>
      <c r="D857" s="2" t="s">
        <v>166</v>
      </c>
      <c r="E857" s="2" t="s">
        <v>96</v>
      </c>
      <c r="F857" s="2" t="s">
        <v>2090</v>
      </c>
      <c r="G857" s="2" t="s">
        <v>2046</v>
      </c>
      <c r="H857" s="2" t="s">
        <v>34325</v>
      </c>
      <c r="I857" s="2"/>
      <c r="J857" s="2"/>
      <c r="K857" s="2"/>
      <c r="L857" s="2"/>
      <c r="M857" s="2" t="s">
        <v>1566</v>
      </c>
      <c r="N857" s="2" t="s">
        <v>2058</v>
      </c>
      <c r="O857" s="2" t="s">
        <v>2093</v>
      </c>
      <c r="P857" s="2" t="s">
        <v>3055</v>
      </c>
      <c r="Q857" s="2" t="s">
        <v>18419</v>
      </c>
      <c r="R857" s="2" t="s">
        <v>2067</v>
      </c>
      <c r="S857" s="2"/>
      <c r="T857" s="2" t="s">
        <v>165</v>
      </c>
    </row>
    <row r="858" spans="1:20" ht="14.25" customHeight="1">
      <c r="A858" s="2" t="s">
        <v>34326</v>
      </c>
      <c r="B858" s="2" t="s">
        <v>34327</v>
      </c>
      <c r="C858" s="2" t="s">
        <v>34328</v>
      </c>
      <c r="D858" s="2" t="s">
        <v>31500</v>
      </c>
      <c r="E858" s="2" t="s">
        <v>264</v>
      </c>
      <c r="F858" s="2" t="s">
        <v>2210</v>
      </c>
      <c r="G858" s="2" t="s">
        <v>2091</v>
      </c>
      <c r="H858" s="2" t="s">
        <v>34329</v>
      </c>
      <c r="I858" s="2"/>
      <c r="J858" s="2"/>
      <c r="K858" s="2"/>
      <c r="L858" s="2"/>
      <c r="M858" s="2" t="s">
        <v>59</v>
      </c>
      <c r="N858" s="2" t="s">
        <v>2058</v>
      </c>
      <c r="O858" s="2" t="s">
        <v>2101</v>
      </c>
      <c r="P858" s="2" t="s">
        <v>4630</v>
      </c>
      <c r="Q858" s="2" t="s">
        <v>18419</v>
      </c>
      <c r="R858" s="2"/>
      <c r="S858" s="2"/>
      <c r="T858" s="2" t="s">
        <v>31502</v>
      </c>
    </row>
    <row r="859" spans="1:20" ht="14.25" customHeight="1">
      <c r="A859" s="2" t="s">
        <v>34330</v>
      </c>
      <c r="B859" s="2" t="s">
        <v>34331</v>
      </c>
      <c r="C859" s="2" t="s">
        <v>34332</v>
      </c>
      <c r="D859" s="2" t="s">
        <v>32842</v>
      </c>
      <c r="E859" s="2" t="s">
        <v>264</v>
      </c>
      <c r="F859" s="2" t="s">
        <v>2473</v>
      </c>
      <c r="G859" s="2" t="s">
        <v>2404</v>
      </c>
      <c r="H859" s="2" t="s">
        <v>34333</v>
      </c>
      <c r="I859" s="2"/>
      <c r="J859" s="2"/>
      <c r="K859" s="2"/>
      <c r="L859" s="2"/>
      <c r="M859" s="2" t="s">
        <v>59</v>
      </c>
      <c r="N859" s="2" t="s">
        <v>2048</v>
      </c>
      <c r="O859" s="2" t="s">
        <v>2301</v>
      </c>
      <c r="P859" s="2" t="s">
        <v>31177</v>
      </c>
      <c r="Q859" s="2" t="s">
        <v>18419</v>
      </c>
      <c r="R859" s="2" t="s">
        <v>2052</v>
      </c>
      <c r="S859" s="2"/>
      <c r="T859" s="2" t="s">
        <v>32844</v>
      </c>
    </row>
    <row r="860" spans="1:20" ht="14.25" customHeight="1">
      <c r="A860" s="2" t="s">
        <v>34334</v>
      </c>
      <c r="B860" s="2" t="s">
        <v>34335</v>
      </c>
      <c r="C860" s="2" t="s">
        <v>14326</v>
      </c>
      <c r="D860" s="2" t="s">
        <v>292</v>
      </c>
      <c r="E860" s="2" t="s">
        <v>96</v>
      </c>
      <c r="F860" s="2" t="s">
        <v>34336</v>
      </c>
      <c r="G860" s="2" t="s">
        <v>2046</v>
      </c>
      <c r="H860" s="2" t="s">
        <v>34337</v>
      </c>
      <c r="I860" s="2"/>
      <c r="J860" s="2"/>
      <c r="K860" s="2"/>
      <c r="L860" s="2"/>
      <c r="M860" s="2" t="s">
        <v>60</v>
      </c>
      <c r="N860" s="2" t="s">
        <v>2058</v>
      </c>
      <c r="O860" s="2" t="s">
        <v>2186</v>
      </c>
      <c r="P860" s="2" t="s">
        <v>22205</v>
      </c>
      <c r="Q860" s="2" t="s">
        <v>18419</v>
      </c>
      <c r="R860" s="2" t="s">
        <v>2052</v>
      </c>
      <c r="S860" s="2"/>
      <c r="T860" s="2" t="s">
        <v>291</v>
      </c>
    </row>
    <row r="861" spans="1:20" ht="14.25" customHeight="1">
      <c r="A861" s="2" t="s">
        <v>34338</v>
      </c>
      <c r="B861" s="2" t="s">
        <v>2768</v>
      </c>
      <c r="C861" s="2" t="s">
        <v>3405</v>
      </c>
      <c r="D861" s="2" t="s">
        <v>136</v>
      </c>
      <c r="E861" s="2" t="s">
        <v>96</v>
      </c>
      <c r="F861" s="2" t="s">
        <v>34339</v>
      </c>
      <c r="G861" s="2" t="s">
        <v>2046</v>
      </c>
      <c r="H861" s="2" t="s">
        <v>34340</v>
      </c>
      <c r="I861" s="2"/>
      <c r="J861" s="2"/>
      <c r="K861" s="2"/>
      <c r="L861" s="2"/>
      <c r="M861" s="2" t="s">
        <v>1566</v>
      </c>
      <c r="N861" s="2" t="s">
        <v>2058</v>
      </c>
      <c r="O861" s="2" t="s">
        <v>2059</v>
      </c>
      <c r="P861" s="2" t="s">
        <v>3055</v>
      </c>
      <c r="Q861" s="2" t="s">
        <v>18419</v>
      </c>
      <c r="R861" s="2" t="s">
        <v>2052</v>
      </c>
      <c r="S861" s="2"/>
      <c r="T861" s="2" t="s">
        <v>135</v>
      </c>
    </row>
    <row r="862" spans="1:20" ht="14.25" customHeight="1">
      <c r="A862" s="2" t="s">
        <v>34341</v>
      </c>
      <c r="B862" s="2" t="s">
        <v>2768</v>
      </c>
      <c r="C862" s="2" t="s">
        <v>17413</v>
      </c>
      <c r="D862" s="2" t="s">
        <v>104</v>
      </c>
      <c r="E862" s="2" t="s">
        <v>96</v>
      </c>
      <c r="F862" s="2" t="s">
        <v>31396</v>
      </c>
      <c r="G862" s="2" t="s">
        <v>2046</v>
      </c>
      <c r="H862" s="2" t="s">
        <v>34342</v>
      </c>
      <c r="I862" s="2"/>
      <c r="J862" s="2"/>
      <c r="K862" s="2"/>
      <c r="L862" s="2"/>
      <c r="M862" s="2" t="s">
        <v>1566</v>
      </c>
      <c r="N862" s="2" t="s">
        <v>2048</v>
      </c>
      <c r="O862" s="2" t="s">
        <v>2179</v>
      </c>
      <c r="P862" s="2" t="s">
        <v>31362</v>
      </c>
      <c r="Q862" s="2" t="s">
        <v>18419</v>
      </c>
      <c r="R862" s="2" t="s">
        <v>2052</v>
      </c>
      <c r="S862" s="2"/>
      <c r="T862" s="2" t="s">
        <v>103</v>
      </c>
    </row>
    <row r="863" spans="1:20" ht="14.25" customHeight="1">
      <c r="A863" s="2" t="s">
        <v>34343</v>
      </c>
      <c r="B863" s="2" t="s">
        <v>2768</v>
      </c>
      <c r="C863" s="2" t="s">
        <v>34344</v>
      </c>
      <c r="D863" s="2" t="s">
        <v>1084</v>
      </c>
      <c r="E863" s="2" t="s">
        <v>264</v>
      </c>
      <c r="F863" s="2" t="s">
        <v>34345</v>
      </c>
      <c r="G863" s="2" t="s">
        <v>2046</v>
      </c>
      <c r="H863" s="2" t="s">
        <v>34346</v>
      </c>
      <c r="I863" s="2">
        <v>447764272335</v>
      </c>
      <c r="J863" s="2"/>
      <c r="K863" s="2"/>
      <c r="L863" s="2"/>
      <c r="M863" s="2" t="s">
        <v>1566</v>
      </c>
      <c r="N863" s="2" t="s">
        <v>2048</v>
      </c>
      <c r="O863" s="2" t="s">
        <v>2179</v>
      </c>
      <c r="P863" s="2" t="s">
        <v>24195</v>
      </c>
      <c r="Q863" s="2" t="s">
        <v>18419</v>
      </c>
      <c r="R863" s="2" t="s">
        <v>2067</v>
      </c>
      <c r="S863" s="2"/>
      <c r="T863" s="2" t="s">
        <v>1083</v>
      </c>
    </row>
    <row r="864" spans="1:20" ht="14.25" customHeight="1">
      <c r="A864" s="2" t="s">
        <v>34347</v>
      </c>
      <c r="B864" s="2" t="s">
        <v>2768</v>
      </c>
      <c r="C864" s="2" t="s">
        <v>6735</v>
      </c>
      <c r="D864" s="2" t="s">
        <v>110</v>
      </c>
      <c r="E864" s="2" t="s">
        <v>96</v>
      </c>
      <c r="F864" s="2" t="s">
        <v>4810</v>
      </c>
      <c r="G864" s="2" t="s">
        <v>2046</v>
      </c>
      <c r="H864" s="2" t="s">
        <v>34348</v>
      </c>
      <c r="I864" s="2"/>
      <c r="J864" s="2"/>
      <c r="K864" s="2"/>
      <c r="L864" s="2"/>
      <c r="M864" s="2" t="s">
        <v>1566</v>
      </c>
      <c r="N864" s="2" t="s">
        <v>2058</v>
      </c>
      <c r="O864" s="2" t="s">
        <v>2153</v>
      </c>
      <c r="P864" s="2" t="s">
        <v>29578</v>
      </c>
      <c r="Q864" s="2" t="s">
        <v>18419</v>
      </c>
      <c r="R864" s="2" t="s">
        <v>2052</v>
      </c>
      <c r="S864" s="2"/>
      <c r="T864" s="2" t="s">
        <v>109</v>
      </c>
    </row>
    <row r="865" spans="1:20" ht="14.25" customHeight="1">
      <c r="A865" s="2" t="s">
        <v>34349</v>
      </c>
      <c r="B865" s="2" t="s">
        <v>2768</v>
      </c>
      <c r="C865" s="2" t="s">
        <v>2208</v>
      </c>
      <c r="D865" s="2" t="s">
        <v>132</v>
      </c>
      <c r="E865" s="2" t="s">
        <v>96</v>
      </c>
      <c r="F865" s="2" t="s">
        <v>34350</v>
      </c>
      <c r="G865" s="2" t="s">
        <v>2046</v>
      </c>
      <c r="H865" s="2" t="s">
        <v>34351</v>
      </c>
      <c r="I865" s="2"/>
      <c r="J865" s="2"/>
      <c r="K865" s="2"/>
      <c r="L865" s="2"/>
      <c r="M865" s="2" t="s">
        <v>1566</v>
      </c>
      <c r="N865" s="2" t="s">
        <v>2058</v>
      </c>
      <c r="O865" s="2" t="s">
        <v>2145</v>
      </c>
      <c r="P865" s="2" t="s">
        <v>2620</v>
      </c>
      <c r="Q865" s="2" t="s">
        <v>18419</v>
      </c>
      <c r="R865" s="2" t="s">
        <v>2200</v>
      </c>
      <c r="S865" s="2"/>
      <c r="T865" s="2" t="s">
        <v>131</v>
      </c>
    </row>
    <row r="866" spans="1:20" ht="14.25" customHeight="1">
      <c r="A866" s="2" t="s">
        <v>34352</v>
      </c>
      <c r="B866" s="2" t="s">
        <v>29720</v>
      </c>
      <c r="C866" s="2" t="s">
        <v>6232</v>
      </c>
      <c r="D866" s="2" t="s">
        <v>94</v>
      </c>
      <c r="E866" s="2" t="s">
        <v>96</v>
      </c>
      <c r="F866" s="2" t="s">
        <v>1659</v>
      </c>
      <c r="G866" s="2" t="s">
        <v>2046</v>
      </c>
      <c r="H866" s="2" t="s">
        <v>34353</v>
      </c>
      <c r="I866" s="2"/>
      <c r="J866" s="2"/>
      <c r="K866" s="2"/>
      <c r="L866" s="2"/>
      <c r="M866" s="2" t="s">
        <v>59</v>
      </c>
      <c r="N866" s="2" t="s">
        <v>2058</v>
      </c>
      <c r="O866" s="2" t="s">
        <v>2583</v>
      </c>
      <c r="P866" s="2" t="s">
        <v>3363</v>
      </c>
      <c r="Q866" s="2" t="s">
        <v>18419</v>
      </c>
      <c r="R866" s="2" t="s">
        <v>2052</v>
      </c>
      <c r="S866" s="2"/>
      <c r="T866" s="2" t="s">
        <v>93</v>
      </c>
    </row>
    <row r="867" spans="1:20" ht="14.25" customHeight="1">
      <c r="A867" s="2" t="s">
        <v>34354</v>
      </c>
      <c r="B867" s="2" t="s">
        <v>34355</v>
      </c>
      <c r="C867" s="2" t="s">
        <v>34356</v>
      </c>
      <c r="D867" s="2" t="s">
        <v>102</v>
      </c>
      <c r="E867" s="2" t="s">
        <v>96</v>
      </c>
      <c r="F867" s="2" t="s">
        <v>34357</v>
      </c>
      <c r="G867" s="2" t="s">
        <v>2046</v>
      </c>
      <c r="H867" s="2" t="s">
        <v>34358</v>
      </c>
      <c r="I867" s="2"/>
      <c r="J867" s="2"/>
      <c r="K867" s="2"/>
      <c r="L867" s="2"/>
      <c r="M867" s="2" t="s">
        <v>1566</v>
      </c>
      <c r="N867" s="2" t="s">
        <v>2048</v>
      </c>
      <c r="O867" s="2" t="s">
        <v>2179</v>
      </c>
      <c r="P867" s="2" t="s">
        <v>19455</v>
      </c>
      <c r="Q867" s="2" t="s">
        <v>18419</v>
      </c>
      <c r="R867" s="2" t="s">
        <v>2052</v>
      </c>
      <c r="S867" s="2"/>
      <c r="T867" s="2" t="s">
        <v>101</v>
      </c>
    </row>
    <row r="868" spans="1:20" ht="14.25" customHeight="1">
      <c r="A868" s="2" t="s">
        <v>34359</v>
      </c>
      <c r="B868" s="2" t="s">
        <v>6344</v>
      </c>
      <c r="C868" s="2" t="s">
        <v>34360</v>
      </c>
      <c r="D868" s="2" t="s">
        <v>401</v>
      </c>
      <c r="E868" s="2" t="s">
        <v>264</v>
      </c>
      <c r="F868" s="2" t="s">
        <v>4664</v>
      </c>
      <c r="G868" s="2" t="s">
        <v>2046</v>
      </c>
      <c r="H868" s="2" t="s">
        <v>34361</v>
      </c>
      <c r="I868" s="2"/>
      <c r="J868" s="2"/>
      <c r="K868" s="2"/>
      <c r="L868" s="2"/>
      <c r="M868" s="2" t="s">
        <v>1566</v>
      </c>
      <c r="N868" s="2" t="s">
        <v>2058</v>
      </c>
      <c r="O868" s="2" t="s">
        <v>2153</v>
      </c>
      <c r="P868" s="2" t="s">
        <v>18583</v>
      </c>
      <c r="Q868" s="2" t="s">
        <v>18419</v>
      </c>
      <c r="R868" s="2" t="s">
        <v>2052</v>
      </c>
      <c r="S868" s="2"/>
      <c r="T868" s="2" t="s">
        <v>400</v>
      </c>
    </row>
    <row r="869" spans="1:20" ht="14.25" customHeight="1">
      <c r="A869" s="2" t="s">
        <v>34362</v>
      </c>
      <c r="B869" s="2" t="s">
        <v>20951</v>
      </c>
      <c r="C869" s="2" t="s">
        <v>34363</v>
      </c>
      <c r="D869" s="2" t="s">
        <v>32047</v>
      </c>
      <c r="E869" s="2" t="s">
        <v>264</v>
      </c>
      <c r="F869" s="2" t="s">
        <v>34364</v>
      </c>
      <c r="G869" s="2" t="s">
        <v>6780</v>
      </c>
      <c r="H869" s="2" t="s">
        <v>34365</v>
      </c>
      <c r="I869" s="2"/>
      <c r="J869" s="2"/>
      <c r="K869" s="2"/>
      <c r="L869" s="2"/>
      <c r="M869" s="2" t="s">
        <v>1566</v>
      </c>
      <c r="N869" s="2" t="s">
        <v>2058</v>
      </c>
      <c r="O869" s="2" t="s">
        <v>2153</v>
      </c>
      <c r="P869" s="2" t="s">
        <v>4630</v>
      </c>
      <c r="Q869" s="2" t="s">
        <v>18419</v>
      </c>
      <c r="R869" s="2" t="s">
        <v>2067</v>
      </c>
      <c r="S869" s="2"/>
      <c r="T869" s="2" t="s">
        <v>32050</v>
      </c>
    </row>
    <row r="870" spans="1:20" ht="14.25" customHeight="1">
      <c r="A870" s="2" t="s">
        <v>34366</v>
      </c>
      <c r="B870" s="2" t="s">
        <v>34367</v>
      </c>
      <c r="C870" s="2" t="s">
        <v>2208</v>
      </c>
      <c r="D870" s="2" t="s">
        <v>116</v>
      </c>
      <c r="E870" s="2" t="s">
        <v>96</v>
      </c>
      <c r="F870" s="2" t="s">
        <v>4810</v>
      </c>
      <c r="G870" s="2" t="s">
        <v>2046</v>
      </c>
      <c r="H870" s="2" t="s">
        <v>34368</v>
      </c>
      <c r="I870" s="2"/>
      <c r="J870" s="2"/>
      <c r="K870" s="2"/>
      <c r="L870" s="2"/>
      <c r="M870" s="2" t="s">
        <v>1566</v>
      </c>
      <c r="N870" s="2" t="s">
        <v>2058</v>
      </c>
      <c r="O870" s="2" t="s">
        <v>2153</v>
      </c>
      <c r="P870" s="2" t="s">
        <v>31526</v>
      </c>
      <c r="Q870" s="2" t="s">
        <v>18419</v>
      </c>
      <c r="R870" s="2" t="s">
        <v>2052</v>
      </c>
      <c r="S870" s="2"/>
      <c r="T870" s="2" t="s">
        <v>115</v>
      </c>
    </row>
    <row r="871" spans="1:20" ht="14.25" customHeight="1">
      <c r="A871" s="2" t="s">
        <v>34369</v>
      </c>
      <c r="B871" s="2" t="s">
        <v>34370</v>
      </c>
      <c r="C871" s="2" t="s">
        <v>2262</v>
      </c>
      <c r="D871" s="2" t="s">
        <v>116</v>
      </c>
      <c r="E871" s="2" t="s">
        <v>96</v>
      </c>
      <c r="F871" s="2" t="s">
        <v>33513</v>
      </c>
      <c r="G871" s="2" t="s">
        <v>2046</v>
      </c>
      <c r="H871" s="2" t="s">
        <v>34371</v>
      </c>
      <c r="I871" s="2"/>
      <c r="J871" s="2"/>
      <c r="K871" s="2"/>
      <c r="L871" s="2"/>
      <c r="M871" s="2" t="s">
        <v>1566</v>
      </c>
      <c r="N871" s="2" t="s">
        <v>2048</v>
      </c>
      <c r="O871" s="2" t="s">
        <v>2179</v>
      </c>
      <c r="P871" s="2" t="s">
        <v>31526</v>
      </c>
      <c r="Q871" s="2" t="s">
        <v>18419</v>
      </c>
      <c r="R871" s="2" t="s">
        <v>2052</v>
      </c>
      <c r="S871" s="2"/>
      <c r="T871" s="2" t="s">
        <v>115</v>
      </c>
    </row>
    <row r="872" spans="1:20" ht="14.25" customHeight="1">
      <c r="A872" s="2" t="s">
        <v>34372</v>
      </c>
      <c r="B872" s="2" t="s">
        <v>12879</v>
      </c>
      <c r="C872" s="2" t="s">
        <v>34373</v>
      </c>
      <c r="D872" s="2" t="s">
        <v>228</v>
      </c>
      <c r="E872" s="2" t="s">
        <v>96</v>
      </c>
      <c r="F872" s="2" t="s">
        <v>34374</v>
      </c>
      <c r="G872" s="2" t="s">
        <v>2046</v>
      </c>
      <c r="H872" s="2" t="s">
        <v>34375</v>
      </c>
      <c r="I872" s="2"/>
      <c r="J872" s="2"/>
      <c r="K872" s="2"/>
      <c r="L872" s="2"/>
      <c r="M872" s="2" t="s">
        <v>1566</v>
      </c>
      <c r="N872" s="2" t="s">
        <v>2058</v>
      </c>
      <c r="O872" s="2" t="s">
        <v>2153</v>
      </c>
      <c r="P872" s="2" t="s">
        <v>2377</v>
      </c>
      <c r="Q872" s="2" t="s">
        <v>18419</v>
      </c>
      <c r="R872" s="2" t="s">
        <v>2200</v>
      </c>
      <c r="S872" s="2"/>
      <c r="T872" s="2" t="s">
        <v>227</v>
      </c>
    </row>
    <row r="873" spans="1:20" ht="14.25" customHeight="1">
      <c r="A873" s="2" t="s">
        <v>34376</v>
      </c>
      <c r="B873" s="2" t="s">
        <v>34377</v>
      </c>
      <c r="C873" s="2" t="s">
        <v>3222</v>
      </c>
      <c r="D873" s="2" t="s">
        <v>330</v>
      </c>
      <c r="E873" s="2" t="s">
        <v>96</v>
      </c>
      <c r="F873" s="2" t="s">
        <v>34378</v>
      </c>
      <c r="G873" s="2" t="s">
        <v>2046</v>
      </c>
      <c r="H873" s="2" t="s">
        <v>34379</v>
      </c>
      <c r="I873" s="2"/>
      <c r="J873" s="2"/>
      <c r="K873" s="2" t="s">
        <v>32746</v>
      </c>
      <c r="L873" s="2"/>
      <c r="M873" s="2" t="s">
        <v>1566</v>
      </c>
      <c r="N873" s="2" t="s">
        <v>2058</v>
      </c>
      <c r="O873" s="2" t="s">
        <v>2153</v>
      </c>
      <c r="P873" s="2" t="s">
        <v>34380</v>
      </c>
      <c r="Q873" s="2" t="s">
        <v>18419</v>
      </c>
      <c r="R873" s="2" t="s">
        <v>2052</v>
      </c>
      <c r="S873" s="2"/>
      <c r="T873" s="2" t="s">
        <v>329</v>
      </c>
    </row>
    <row r="874" spans="1:20" ht="14.25" customHeight="1">
      <c r="A874" s="2" t="s">
        <v>34381</v>
      </c>
      <c r="B874" s="2" t="s">
        <v>34377</v>
      </c>
      <c r="C874" s="2" t="s">
        <v>25740</v>
      </c>
      <c r="D874" s="2" t="s">
        <v>120</v>
      </c>
      <c r="E874" s="2" t="s">
        <v>96</v>
      </c>
      <c r="F874" s="2" t="s">
        <v>21508</v>
      </c>
      <c r="G874" s="2" t="s">
        <v>2046</v>
      </c>
      <c r="H874" s="2" t="s">
        <v>34382</v>
      </c>
      <c r="I874" s="2"/>
      <c r="J874" s="2"/>
      <c r="K874" s="2" t="s">
        <v>21521</v>
      </c>
      <c r="L874" s="2"/>
      <c r="M874" s="2" t="s">
        <v>1566</v>
      </c>
      <c r="N874" s="2" t="s">
        <v>2048</v>
      </c>
      <c r="O874" s="2" t="s">
        <v>2179</v>
      </c>
      <c r="P874" s="2" t="s">
        <v>19455</v>
      </c>
      <c r="Q874" s="2" t="s">
        <v>18419</v>
      </c>
      <c r="R874" s="2" t="s">
        <v>2052</v>
      </c>
      <c r="S874" s="2"/>
      <c r="T874" s="2" t="s">
        <v>119</v>
      </c>
    </row>
    <row r="875" spans="1:20" ht="14.25" customHeight="1">
      <c r="A875" s="2" t="s">
        <v>34383</v>
      </c>
      <c r="B875" s="2" t="s">
        <v>17531</v>
      </c>
      <c r="C875" s="2" t="s">
        <v>34384</v>
      </c>
      <c r="D875" s="2" t="s">
        <v>32873</v>
      </c>
      <c r="E875" s="2" t="s">
        <v>264</v>
      </c>
      <c r="F875" s="2" t="s">
        <v>2473</v>
      </c>
      <c r="G875" s="2" t="s">
        <v>2404</v>
      </c>
      <c r="H875" s="2" t="s">
        <v>34385</v>
      </c>
      <c r="I875" s="2"/>
      <c r="J875" s="2"/>
      <c r="K875" s="2"/>
      <c r="L875" s="2"/>
      <c r="M875" s="2" t="s">
        <v>59</v>
      </c>
      <c r="N875" s="2" t="s">
        <v>2048</v>
      </c>
      <c r="O875" s="2" t="s">
        <v>2301</v>
      </c>
      <c r="P875" s="2" t="s">
        <v>22398</v>
      </c>
      <c r="Q875" s="2" t="s">
        <v>18419</v>
      </c>
      <c r="R875" s="2" t="s">
        <v>2067</v>
      </c>
      <c r="S875" s="2"/>
      <c r="T875" s="2" t="s">
        <v>32876</v>
      </c>
    </row>
    <row r="876" spans="1:20" ht="14.25" customHeight="1">
      <c r="A876" s="2" t="s">
        <v>34386</v>
      </c>
      <c r="B876" s="2" t="s">
        <v>2739</v>
      </c>
      <c r="C876" s="2" t="s">
        <v>34387</v>
      </c>
      <c r="D876" s="2" t="s">
        <v>218</v>
      </c>
      <c r="E876" s="2" t="s">
        <v>96</v>
      </c>
      <c r="F876" s="2" t="s">
        <v>34388</v>
      </c>
      <c r="G876" s="2" t="s">
        <v>2046</v>
      </c>
      <c r="H876" s="2" t="s">
        <v>34389</v>
      </c>
      <c r="I876" s="2"/>
      <c r="J876" s="2"/>
      <c r="K876" s="2"/>
      <c r="L876" s="2" t="s">
        <v>7567</v>
      </c>
      <c r="M876" s="2" t="s">
        <v>1566</v>
      </c>
      <c r="N876" s="2" t="s">
        <v>2048</v>
      </c>
      <c r="O876" s="2" t="s">
        <v>2199</v>
      </c>
      <c r="P876" s="2" t="s">
        <v>2456</v>
      </c>
      <c r="Q876" s="2" t="s">
        <v>18419</v>
      </c>
      <c r="R876" s="2" t="s">
        <v>2200</v>
      </c>
      <c r="S876" s="2"/>
      <c r="T876" s="2" t="s">
        <v>217</v>
      </c>
    </row>
    <row r="877" spans="1:20" ht="14.25" customHeight="1">
      <c r="A877" s="2" t="s">
        <v>34390</v>
      </c>
      <c r="B877" s="2" t="s">
        <v>2739</v>
      </c>
      <c r="C877" s="2" t="s">
        <v>8878</v>
      </c>
      <c r="D877" s="2" t="s">
        <v>120</v>
      </c>
      <c r="E877" s="2" t="s">
        <v>96</v>
      </c>
      <c r="F877" s="2" t="s">
        <v>30145</v>
      </c>
      <c r="G877" s="2" t="s">
        <v>2046</v>
      </c>
      <c r="H877" s="2" t="s">
        <v>34391</v>
      </c>
      <c r="I877" s="2"/>
      <c r="J877" s="2"/>
      <c r="K877" s="2"/>
      <c r="L877" s="2"/>
      <c r="M877" s="2" t="s">
        <v>1566</v>
      </c>
      <c r="N877" s="2" t="s">
        <v>2048</v>
      </c>
      <c r="O877" s="2" t="s">
        <v>2179</v>
      </c>
      <c r="P877" s="2" t="s">
        <v>19455</v>
      </c>
      <c r="Q877" s="2" t="s">
        <v>18419</v>
      </c>
      <c r="R877" s="2" t="s">
        <v>2052</v>
      </c>
      <c r="S877" s="2"/>
      <c r="T877" s="2" t="s">
        <v>119</v>
      </c>
    </row>
    <row r="878" spans="1:20" ht="14.25" customHeight="1">
      <c r="A878" s="2" t="s">
        <v>34392</v>
      </c>
      <c r="B878" s="2" t="s">
        <v>2739</v>
      </c>
      <c r="C878" s="2" t="s">
        <v>34393</v>
      </c>
      <c r="D878" s="2" t="s">
        <v>120</v>
      </c>
      <c r="E878" s="2" t="s">
        <v>96</v>
      </c>
      <c r="F878" s="2" t="s">
        <v>34394</v>
      </c>
      <c r="G878" s="2" t="s">
        <v>2046</v>
      </c>
      <c r="H878" s="2" t="s">
        <v>34395</v>
      </c>
      <c r="I878" s="2"/>
      <c r="J878" s="2"/>
      <c r="K878" s="2"/>
      <c r="L878" s="2"/>
      <c r="M878" s="2" t="s">
        <v>1566</v>
      </c>
      <c r="N878" s="2" t="s">
        <v>2058</v>
      </c>
      <c r="O878" s="2" t="s">
        <v>2093</v>
      </c>
      <c r="P878" s="2" t="s">
        <v>4902</v>
      </c>
      <c r="Q878" s="2" t="s">
        <v>18419</v>
      </c>
      <c r="R878" s="2" t="s">
        <v>2067</v>
      </c>
      <c r="S878" s="2"/>
      <c r="T878" s="2" t="s">
        <v>119</v>
      </c>
    </row>
    <row r="879" spans="1:20" ht="14.25" customHeight="1">
      <c r="A879" s="2" t="s">
        <v>34396</v>
      </c>
      <c r="B879" s="2" t="s">
        <v>2739</v>
      </c>
      <c r="C879" s="2" t="s">
        <v>34397</v>
      </c>
      <c r="D879" s="2" t="s">
        <v>146</v>
      </c>
      <c r="E879" s="2" t="s">
        <v>96</v>
      </c>
      <c r="F879" s="2" t="s">
        <v>34398</v>
      </c>
      <c r="G879" s="2" t="s">
        <v>2046</v>
      </c>
      <c r="H879" s="2" t="s">
        <v>34399</v>
      </c>
      <c r="I879" s="2" t="s">
        <v>34400</v>
      </c>
      <c r="J879" s="2"/>
      <c r="K879" s="2" t="s">
        <v>21521</v>
      </c>
      <c r="L879" s="2"/>
      <c r="M879" s="2" t="s">
        <v>59</v>
      </c>
      <c r="N879" s="2" t="s">
        <v>2058</v>
      </c>
      <c r="O879" s="2" t="s">
        <v>2172</v>
      </c>
      <c r="P879" s="2" t="s">
        <v>3727</v>
      </c>
      <c r="Q879" s="2" t="s">
        <v>18419</v>
      </c>
      <c r="R879" s="2"/>
      <c r="S879" s="2"/>
      <c r="T879" s="2" t="s">
        <v>145</v>
      </c>
    </row>
    <row r="880" spans="1:20" ht="14.25" customHeight="1">
      <c r="A880" s="2" t="s">
        <v>34401</v>
      </c>
      <c r="B880" s="2" t="s">
        <v>2739</v>
      </c>
      <c r="C880" s="2" t="s">
        <v>34402</v>
      </c>
      <c r="D880" s="2" t="s">
        <v>104</v>
      </c>
      <c r="E880" s="2" t="s">
        <v>96</v>
      </c>
      <c r="F880" s="2" t="s">
        <v>34403</v>
      </c>
      <c r="G880" s="2" t="s">
        <v>2046</v>
      </c>
      <c r="H880" s="2" t="s">
        <v>34404</v>
      </c>
      <c r="I880" s="2"/>
      <c r="J880" s="2"/>
      <c r="K880" s="2"/>
      <c r="L880" s="2"/>
      <c r="M880" s="2" t="s">
        <v>1566</v>
      </c>
      <c r="N880" s="2" t="s">
        <v>2048</v>
      </c>
      <c r="O880" s="2" t="s">
        <v>2179</v>
      </c>
      <c r="P880" s="2" t="s">
        <v>31362</v>
      </c>
      <c r="Q880" s="2" t="s">
        <v>18419</v>
      </c>
      <c r="R880" s="2" t="s">
        <v>2052</v>
      </c>
      <c r="S880" s="2"/>
      <c r="T880" s="2" t="s">
        <v>103</v>
      </c>
    </row>
    <row r="881" spans="1:20" ht="14.25" customHeight="1">
      <c r="A881" s="2" t="s">
        <v>34405</v>
      </c>
      <c r="B881" s="2" t="s">
        <v>2739</v>
      </c>
      <c r="C881" s="2" t="s">
        <v>11220</v>
      </c>
      <c r="D881" s="2" t="s">
        <v>401</v>
      </c>
      <c r="E881" s="2" t="s">
        <v>264</v>
      </c>
      <c r="F881" s="2" t="s">
        <v>2320</v>
      </c>
      <c r="G881" s="2" t="s">
        <v>2046</v>
      </c>
      <c r="H881" s="2" t="s">
        <v>34406</v>
      </c>
      <c r="I881" s="2"/>
      <c r="J881" s="2"/>
      <c r="K881" s="2"/>
      <c r="L881" s="2"/>
      <c r="M881" s="2" t="s">
        <v>59</v>
      </c>
      <c r="N881" s="2" t="s">
        <v>2058</v>
      </c>
      <c r="O881" s="2" t="s">
        <v>2322</v>
      </c>
      <c r="P881" s="2" t="s">
        <v>4079</v>
      </c>
      <c r="Q881" s="2" t="s">
        <v>18419</v>
      </c>
      <c r="R881" s="2" t="s">
        <v>2052</v>
      </c>
      <c r="S881" s="2"/>
      <c r="T881" s="2" t="s">
        <v>400</v>
      </c>
    </row>
    <row r="882" spans="1:20" ht="14.25" customHeight="1">
      <c r="A882" s="2" t="s">
        <v>34407</v>
      </c>
      <c r="B882" s="2" t="s">
        <v>2739</v>
      </c>
      <c r="C882" s="2" t="s">
        <v>34408</v>
      </c>
      <c r="D882" s="2" t="s">
        <v>208</v>
      </c>
      <c r="E882" s="2" t="s">
        <v>96</v>
      </c>
      <c r="F882" s="2" t="s">
        <v>10449</v>
      </c>
      <c r="G882" s="2" t="s">
        <v>2046</v>
      </c>
      <c r="H882" s="2" t="s">
        <v>34409</v>
      </c>
      <c r="I882" s="2" t="s">
        <v>34067</v>
      </c>
      <c r="J882" s="2"/>
      <c r="K882" s="2"/>
      <c r="L882" s="2" t="s">
        <v>15881</v>
      </c>
      <c r="M882" s="2" t="s">
        <v>1566</v>
      </c>
      <c r="N882" s="2" t="s">
        <v>2058</v>
      </c>
      <c r="O882" s="2" t="s">
        <v>2093</v>
      </c>
      <c r="P882" s="2" t="s">
        <v>4902</v>
      </c>
      <c r="Q882" s="2" t="s">
        <v>18419</v>
      </c>
      <c r="R882" s="2" t="s">
        <v>2067</v>
      </c>
      <c r="S882" s="2"/>
      <c r="T882" s="2" t="s">
        <v>207</v>
      </c>
    </row>
    <row r="883" spans="1:20" ht="14.25" customHeight="1">
      <c r="A883" s="2" t="s">
        <v>34410</v>
      </c>
      <c r="B883" s="2" t="s">
        <v>2739</v>
      </c>
      <c r="C883" s="2" t="s">
        <v>3779</v>
      </c>
      <c r="D883" s="2" t="s">
        <v>102</v>
      </c>
      <c r="E883" s="2" t="s">
        <v>96</v>
      </c>
      <c r="F883" s="2" t="s">
        <v>34411</v>
      </c>
      <c r="G883" s="2" t="s">
        <v>2046</v>
      </c>
      <c r="H883" s="2" t="s">
        <v>34412</v>
      </c>
      <c r="I883" s="2"/>
      <c r="J883" s="2"/>
      <c r="K883" s="2"/>
      <c r="L883" s="2"/>
      <c r="M883" s="2" t="s">
        <v>1566</v>
      </c>
      <c r="N883" s="2" t="s">
        <v>2058</v>
      </c>
      <c r="O883" s="2" t="s">
        <v>2153</v>
      </c>
      <c r="P883" s="2" t="s">
        <v>19455</v>
      </c>
      <c r="Q883" s="2" t="s">
        <v>18419</v>
      </c>
      <c r="R883" s="2" t="s">
        <v>2052</v>
      </c>
      <c r="S883" s="2"/>
      <c r="T883" s="2" t="s">
        <v>101</v>
      </c>
    </row>
    <row r="884" spans="1:20" ht="14.25" customHeight="1">
      <c r="A884" s="2" t="s">
        <v>34413</v>
      </c>
      <c r="B884" s="2" t="s">
        <v>34414</v>
      </c>
      <c r="C884" s="2" t="s">
        <v>4895</v>
      </c>
      <c r="D884" s="2" t="s">
        <v>142</v>
      </c>
      <c r="E884" s="2" t="s">
        <v>96</v>
      </c>
      <c r="F884" s="2" t="s">
        <v>15118</v>
      </c>
      <c r="G884" s="2" t="s">
        <v>2046</v>
      </c>
      <c r="H884" s="2" t="s">
        <v>34415</v>
      </c>
      <c r="I884" s="2"/>
      <c r="J884" s="2"/>
      <c r="K884" s="2"/>
      <c r="L884" s="2"/>
      <c r="M884" s="2" t="s">
        <v>1566</v>
      </c>
      <c r="N884" s="2" t="s">
        <v>2058</v>
      </c>
      <c r="O884" s="2" t="s">
        <v>2153</v>
      </c>
      <c r="P884" s="2" t="s">
        <v>31362</v>
      </c>
      <c r="Q884" s="2" t="s">
        <v>18419</v>
      </c>
      <c r="R884" s="2" t="s">
        <v>2052</v>
      </c>
      <c r="S884" s="2"/>
      <c r="T884" s="2" t="s">
        <v>141</v>
      </c>
    </row>
    <row r="885" spans="1:20" ht="14.25" customHeight="1">
      <c r="A885" s="2" t="s">
        <v>34416</v>
      </c>
      <c r="B885" s="2" t="s">
        <v>2695</v>
      </c>
      <c r="C885" s="2" t="s">
        <v>17656</v>
      </c>
      <c r="D885" s="2" t="s">
        <v>250</v>
      </c>
      <c r="E885" s="2" t="s">
        <v>96</v>
      </c>
      <c r="F885" s="2" t="s">
        <v>2210</v>
      </c>
      <c r="G885" s="2" t="s">
        <v>2046</v>
      </c>
      <c r="H885" s="2" t="s">
        <v>34417</v>
      </c>
      <c r="I885" s="2" t="s">
        <v>34418</v>
      </c>
      <c r="J885" s="2"/>
      <c r="K885" s="2"/>
      <c r="L885" s="2" t="s">
        <v>31519</v>
      </c>
      <c r="M885" s="2" t="s">
        <v>59</v>
      </c>
      <c r="N885" s="2" t="s">
        <v>2058</v>
      </c>
      <c r="O885" s="2" t="s">
        <v>2101</v>
      </c>
      <c r="P885" s="2" t="s">
        <v>2422</v>
      </c>
      <c r="Q885" s="2" t="s">
        <v>18419</v>
      </c>
      <c r="R885" s="2" t="s">
        <v>2067</v>
      </c>
      <c r="S885" s="2"/>
      <c r="T885" s="2" t="s">
        <v>249</v>
      </c>
    </row>
    <row r="886" spans="1:20" ht="14.25" customHeight="1">
      <c r="A886" s="2" t="s">
        <v>34419</v>
      </c>
      <c r="B886" s="2" t="s">
        <v>2695</v>
      </c>
      <c r="C886" s="2" t="s">
        <v>30742</v>
      </c>
      <c r="D886" s="2" t="s">
        <v>120</v>
      </c>
      <c r="E886" s="2" t="s">
        <v>96</v>
      </c>
      <c r="F886" s="2" t="s">
        <v>31004</v>
      </c>
      <c r="G886" s="2" t="s">
        <v>2046</v>
      </c>
      <c r="H886" s="2" t="s">
        <v>34420</v>
      </c>
      <c r="I886" s="2"/>
      <c r="J886" s="2"/>
      <c r="K886" s="2"/>
      <c r="L886" s="2"/>
      <c r="M886" s="2" t="s">
        <v>1566</v>
      </c>
      <c r="N886" s="2" t="s">
        <v>2058</v>
      </c>
      <c r="O886" s="2" t="s">
        <v>2145</v>
      </c>
      <c r="P886" s="2" t="s">
        <v>4902</v>
      </c>
      <c r="Q886" s="2" t="s">
        <v>18419</v>
      </c>
      <c r="R886" s="2" t="s">
        <v>2052</v>
      </c>
      <c r="S886" s="2"/>
      <c r="T886" s="2" t="s">
        <v>119</v>
      </c>
    </row>
    <row r="887" spans="1:20" ht="14.25" customHeight="1">
      <c r="A887" s="2" t="s">
        <v>34421</v>
      </c>
      <c r="B887" s="2" t="s">
        <v>2700</v>
      </c>
      <c r="C887" s="2" t="s">
        <v>13631</v>
      </c>
      <c r="D887" s="2" t="s">
        <v>120</v>
      </c>
      <c r="E887" s="2" t="s">
        <v>96</v>
      </c>
      <c r="F887" s="2" t="s">
        <v>34422</v>
      </c>
      <c r="G887" s="2" t="s">
        <v>2046</v>
      </c>
      <c r="H887" s="2" t="s">
        <v>34423</v>
      </c>
      <c r="I887" s="2"/>
      <c r="J887" s="2"/>
      <c r="K887" s="2"/>
      <c r="L887" s="2"/>
      <c r="M887" s="2" t="s">
        <v>1566</v>
      </c>
      <c r="N887" s="2" t="s">
        <v>2048</v>
      </c>
      <c r="O887" s="2" t="s">
        <v>2179</v>
      </c>
      <c r="P887" s="2" t="s">
        <v>4902</v>
      </c>
      <c r="Q887" s="2" t="s">
        <v>18419</v>
      </c>
      <c r="R887" s="2" t="s">
        <v>2067</v>
      </c>
      <c r="S887" s="2"/>
      <c r="T887" s="2" t="s">
        <v>119</v>
      </c>
    </row>
    <row r="888" spans="1:20" ht="14.25" customHeight="1">
      <c r="A888" s="2" t="s">
        <v>34424</v>
      </c>
      <c r="B888" s="2" t="s">
        <v>2690</v>
      </c>
      <c r="C888" s="2" t="s">
        <v>34425</v>
      </c>
      <c r="D888" s="2" t="s">
        <v>110</v>
      </c>
      <c r="E888" s="2" t="s">
        <v>96</v>
      </c>
      <c r="F888" s="2" t="s">
        <v>23780</v>
      </c>
      <c r="G888" s="2" t="s">
        <v>2046</v>
      </c>
      <c r="H888" s="2" t="s">
        <v>34426</v>
      </c>
      <c r="I888" s="2"/>
      <c r="J888" s="2"/>
      <c r="K888" s="2"/>
      <c r="L888" s="2"/>
      <c r="M888" s="2" t="s">
        <v>1566</v>
      </c>
      <c r="N888" s="2" t="s">
        <v>2048</v>
      </c>
      <c r="O888" s="2" t="s">
        <v>2179</v>
      </c>
      <c r="P888" s="2" t="s">
        <v>29578</v>
      </c>
      <c r="Q888" s="2" t="s">
        <v>18419</v>
      </c>
      <c r="R888" s="2" t="s">
        <v>2052</v>
      </c>
      <c r="S888" s="2"/>
      <c r="T888" s="2" t="s">
        <v>109</v>
      </c>
    </row>
    <row r="889" spans="1:20" ht="14.25" customHeight="1">
      <c r="A889" s="2" t="s">
        <v>34427</v>
      </c>
      <c r="B889" s="2" t="s">
        <v>5456</v>
      </c>
      <c r="C889" s="2" t="s">
        <v>34428</v>
      </c>
      <c r="D889" s="2" t="s">
        <v>102</v>
      </c>
      <c r="E889" s="2" t="s">
        <v>96</v>
      </c>
      <c r="F889" s="2" t="s">
        <v>34429</v>
      </c>
      <c r="G889" s="2" t="s">
        <v>2046</v>
      </c>
      <c r="H889" s="2" t="s">
        <v>34430</v>
      </c>
      <c r="I889" s="2" t="s">
        <v>34092</v>
      </c>
      <c r="J889" s="2"/>
      <c r="K889" s="2"/>
      <c r="L889" s="2" t="s">
        <v>17446</v>
      </c>
      <c r="M889" s="2" t="s">
        <v>1566</v>
      </c>
      <c r="N889" s="2" t="s">
        <v>2048</v>
      </c>
      <c r="O889" s="2" t="s">
        <v>2179</v>
      </c>
      <c r="P889" s="2" t="s">
        <v>19455</v>
      </c>
      <c r="Q889" s="2" t="s">
        <v>18419</v>
      </c>
      <c r="R889" s="2" t="s">
        <v>2052</v>
      </c>
      <c r="S889" s="2"/>
      <c r="T889" s="2" t="s">
        <v>101</v>
      </c>
    </row>
    <row r="890" spans="1:20" ht="14.25" customHeight="1">
      <c r="A890" s="2" t="s">
        <v>34431</v>
      </c>
      <c r="B890" s="2" t="s">
        <v>34432</v>
      </c>
      <c r="C890" s="2" t="s">
        <v>3896</v>
      </c>
      <c r="D890" s="2" t="s">
        <v>116</v>
      </c>
      <c r="E890" s="2" t="s">
        <v>96</v>
      </c>
      <c r="F890" s="2" t="s">
        <v>34433</v>
      </c>
      <c r="G890" s="2" t="s">
        <v>2046</v>
      </c>
      <c r="H890" s="2" t="s">
        <v>34434</v>
      </c>
      <c r="I890" s="2"/>
      <c r="J890" s="2"/>
      <c r="K890" s="2"/>
      <c r="L890" s="2" t="s">
        <v>7567</v>
      </c>
      <c r="M890" s="2" t="s">
        <v>1566</v>
      </c>
      <c r="N890" s="2" t="s">
        <v>2058</v>
      </c>
      <c r="O890" s="2" t="s">
        <v>2093</v>
      </c>
      <c r="P890" s="2" t="s">
        <v>33245</v>
      </c>
      <c r="Q890" s="2" t="s">
        <v>18419</v>
      </c>
      <c r="R890" s="2" t="s">
        <v>2067</v>
      </c>
      <c r="S890" s="2"/>
      <c r="T890" s="2" t="s">
        <v>115</v>
      </c>
    </row>
    <row r="891" spans="1:20" ht="14.25" customHeight="1">
      <c r="A891" s="2" t="s">
        <v>34435</v>
      </c>
      <c r="B891" s="2" t="s">
        <v>5996</v>
      </c>
      <c r="C891" s="2" t="s">
        <v>19336</v>
      </c>
      <c r="D891" s="2" t="s">
        <v>120</v>
      </c>
      <c r="E891" s="2" t="s">
        <v>96</v>
      </c>
      <c r="F891" s="2" t="s">
        <v>7861</v>
      </c>
      <c r="G891" s="2" t="s">
        <v>2046</v>
      </c>
      <c r="H891" s="2" t="s">
        <v>34436</v>
      </c>
      <c r="I891" s="2" t="s">
        <v>34102</v>
      </c>
      <c r="J891" s="2"/>
      <c r="K891" s="2"/>
      <c r="L891" s="2" t="s">
        <v>31841</v>
      </c>
      <c r="M891" s="2" t="s">
        <v>1566</v>
      </c>
      <c r="N891" s="2" t="s">
        <v>2048</v>
      </c>
      <c r="O891" s="2" t="s">
        <v>2179</v>
      </c>
      <c r="P891" s="2" t="s">
        <v>4902</v>
      </c>
      <c r="Q891" s="2" t="s">
        <v>18419</v>
      </c>
      <c r="R891" s="2" t="s">
        <v>2052</v>
      </c>
      <c r="S891" s="2"/>
      <c r="T891" s="2" t="s">
        <v>119</v>
      </c>
    </row>
    <row r="892" spans="1:20" ht="14.25" customHeight="1">
      <c r="A892" s="2" t="s">
        <v>34437</v>
      </c>
      <c r="B892" s="2" t="s">
        <v>5996</v>
      </c>
      <c r="C892" s="2" t="s">
        <v>34438</v>
      </c>
      <c r="D892" s="2" t="s">
        <v>954</v>
      </c>
      <c r="E892" s="2" t="s">
        <v>264</v>
      </c>
      <c r="F892" s="2" t="s">
        <v>2112</v>
      </c>
      <c r="G892" s="2" t="s">
        <v>2046</v>
      </c>
      <c r="H892" s="2" t="s">
        <v>34439</v>
      </c>
      <c r="I892" s="2"/>
      <c r="J892" s="2"/>
      <c r="K892" s="2"/>
      <c r="L892" s="2"/>
      <c r="M892" s="2" t="s">
        <v>1566</v>
      </c>
      <c r="N892" s="2" t="s">
        <v>2058</v>
      </c>
      <c r="O892" s="2" t="s">
        <v>2093</v>
      </c>
      <c r="P892" s="2" t="s">
        <v>4630</v>
      </c>
      <c r="Q892" s="2" t="s">
        <v>18419</v>
      </c>
      <c r="R892" s="2" t="s">
        <v>2067</v>
      </c>
      <c r="S892" s="2"/>
      <c r="T892" s="2" t="s">
        <v>953</v>
      </c>
    </row>
    <row r="893" spans="1:20" ht="14.25" customHeight="1">
      <c r="A893" s="2" t="s">
        <v>34440</v>
      </c>
      <c r="B893" s="2" t="s">
        <v>2663</v>
      </c>
      <c r="C893" s="2" t="s">
        <v>4240</v>
      </c>
      <c r="D893" s="2" t="s">
        <v>166</v>
      </c>
      <c r="E893" s="2" t="s">
        <v>96</v>
      </c>
      <c r="F893" s="2" t="s">
        <v>34441</v>
      </c>
      <c r="G893" s="2" t="s">
        <v>2046</v>
      </c>
      <c r="H893" s="2" t="s">
        <v>34442</v>
      </c>
      <c r="I893" s="2"/>
      <c r="J893" s="2"/>
      <c r="K893" s="2"/>
      <c r="L893" s="2"/>
      <c r="M893" s="2" t="s">
        <v>1566</v>
      </c>
      <c r="N893" s="2" t="s">
        <v>2048</v>
      </c>
      <c r="O893" s="2" t="s">
        <v>2179</v>
      </c>
      <c r="P893" s="2" t="s">
        <v>3055</v>
      </c>
      <c r="Q893" s="2" t="s">
        <v>18419</v>
      </c>
      <c r="R893" s="2" t="s">
        <v>2052</v>
      </c>
      <c r="S893" s="2"/>
      <c r="T893" s="2" t="s">
        <v>165</v>
      </c>
    </row>
    <row r="894" spans="1:20" ht="14.25" customHeight="1">
      <c r="A894" s="2" t="s">
        <v>34443</v>
      </c>
      <c r="B894" s="2" t="s">
        <v>2663</v>
      </c>
      <c r="C894" s="2" t="s">
        <v>19057</v>
      </c>
      <c r="D894" s="2" t="s">
        <v>110</v>
      </c>
      <c r="E894" s="2" t="s">
        <v>96</v>
      </c>
      <c r="F894" s="2" t="s">
        <v>4664</v>
      </c>
      <c r="G894" s="2" t="s">
        <v>2046</v>
      </c>
      <c r="H894" s="2" t="s">
        <v>34444</v>
      </c>
      <c r="I894" s="2"/>
      <c r="J894" s="2"/>
      <c r="K894" s="2"/>
      <c r="L894" s="2"/>
      <c r="M894" s="2" t="s">
        <v>1566</v>
      </c>
      <c r="N894" s="2" t="s">
        <v>2058</v>
      </c>
      <c r="O894" s="2" t="s">
        <v>2153</v>
      </c>
      <c r="P894" s="2" t="s">
        <v>3363</v>
      </c>
      <c r="Q894" s="2" t="s">
        <v>18419</v>
      </c>
      <c r="R894" s="2" t="s">
        <v>2052</v>
      </c>
      <c r="S894" s="2"/>
      <c r="T894" s="2" t="s">
        <v>109</v>
      </c>
    </row>
    <row r="895" spans="1:20" ht="14.25" customHeight="1">
      <c r="A895" s="2" t="s">
        <v>34445</v>
      </c>
      <c r="B895" s="2" t="s">
        <v>6871</v>
      </c>
      <c r="C895" s="2" t="s">
        <v>34446</v>
      </c>
      <c r="D895" s="2" t="s">
        <v>146</v>
      </c>
      <c r="E895" s="2" t="s">
        <v>96</v>
      </c>
      <c r="F895" s="2" t="s">
        <v>15111</v>
      </c>
      <c r="G895" s="2" t="s">
        <v>2046</v>
      </c>
      <c r="H895" s="2" t="s">
        <v>34447</v>
      </c>
      <c r="I895" s="2"/>
      <c r="J895" s="2"/>
      <c r="K895" s="2"/>
      <c r="L895" s="2"/>
      <c r="M895" s="2" t="s">
        <v>1566</v>
      </c>
      <c r="N895" s="2" t="s">
        <v>2058</v>
      </c>
      <c r="O895" s="2" t="s">
        <v>2153</v>
      </c>
      <c r="P895" s="2" t="s">
        <v>20535</v>
      </c>
      <c r="Q895" s="2" t="s">
        <v>18419</v>
      </c>
      <c r="R895" s="2" t="s">
        <v>2052</v>
      </c>
      <c r="S895" s="2"/>
      <c r="T895" s="2" t="s">
        <v>145</v>
      </c>
    </row>
    <row r="896" spans="1:20" ht="14.25" customHeight="1">
      <c r="A896" s="2" t="s">
        <v>34448</v>
      </c>
      <c r="B896" s="2" t="s">
        <v>2658</v>
      </c>
      <c r="C896" s="2" t="s">
        <v>34449</v>
      </c>
      <c r="D896" s="2" t="s">
        <v>110</v>
      </c>
      <c r="E896" s="2" t="s">
        <v>96</v>
      </c>
      <c r="F896" s="2" t="s">
        <v>11762</v>
      </c>
      <c r="G896" s="2" t="s">
        <v>2046</v>
      </c>
      <c r="H896" s="2" t="s">
        <v>34450</v>
      </c>
      <c r="I896" s="2" t="s">
        <v>34121</v>
      </c>
      <c r="J896" s="2"/>
      <c r="K896" s="2"/>
      <c r="L896" s="2" t="s">
        <v>31519</v>
      </c>
      <c r="M896" s="2" t="s">
        <v>1566</v>
      </c>
      <c r="N896" s="2" t="s">
        <v>2058</v>
      </c>
      <c r="O896" s="2" t="s">
        <v>2704</v>
      </c>
      <c r="P896" s="2" t="s">
        <v>3363</v>
      </c>
      <c r="Q896" s="2" t="s">
        <v>18419</v>
      </c>
      <c r="R896" s="2" t="s">
        <v>2052</v>
      </c>
      <c r="S896" s="2"/>
      <c r="T896" s="2" t="s">
        <v>109</v>
      </c>
    </row>
    <row r="897" spans="1:20" ht="14.25" customHeight="1">
      <c r="A897" s="2" t="s">
        <v>34451</v>
      </c>
      <c r="B897" s="2" t="s">
        <v>29935</v>
      </c>
      <c r="C897" s="2" t="s">
        <v>3892</v>
      </c>
      <c r="D897" s="2" t="s">
        <v>166</v>
      </c>
      <c r="E897" s="2" t="s">
        <v>96</v>
      </c>
      <c r="F897" s="2" t="s">
        <v>34452</v>
      </c>
      <c r="G897" s="2" t="s">
        <v>2046</v>
      </c>
      <c r="H897" s="2" t="s">
        <v>34453</v>
      </c>
      <c r="I897" s="2"/>
      <c r="J897" s="2"/>
      <c r="K897" s="2"/>
      <c r="L897" s="2"/>
      <c r="M897" s="2" t="s">
        <v>1566</v>
      </c>
      <c r="N897" s="2" t="s">
        <v>2058</v>
      </c>
      <c r="O897" s="2" t="s">
        <v>2145</v>
      </c>
      <c r="P897" s="2" t="s">
        <v>2620</v>
      </c>
      <c r="Q897" s="2" t="s">
        <v>18419</v>
      </c>
      <c r="R897" s="2" t="s">
        <v>2067</v>
      </c>
      <c r="S897" s="2"/>
      <c r="T897" s="2" t="s">
        <v>165</v>
      </c>
    </row>
    <row r="898" spans="1:20" ht="14.25" customHeight="1">
      <c r="A898" s="2" t="s">
        <v>34454</v>
      </c>
      <c r="B898" s="2" t="s">
        <v>34455</v>
      </c>
      <c r="C898" s="2" t="s">
        <v>34456</v>
      </c>
      <c r="D898" s="2" t="s">
        <v>700</v>
      </c>
      <c r="E898" s="2" t="s">
        <v>264</v>
      </c>
      <c r="F898" s="2" t="s">
        <v>2491</v>
      </c>
      <c r="G898" s="2" t="s">
        <v>2046</v>
      </c>
      <c r="H898" s="2" t="s">
        <v>34457</v>
      </c>
      <c r="I898" s="2"/>
      <c r="J898" s="2"/>
      <c r="K898" s="2"/>
      <c r="L898" s="2"/>
      <c r="M898" s="2" t="s">
        <v>60</v>
      </c>
      <c r="N898" s="2" t="s">
        <v>2058</v>
      </c>
      <c r="O898" s="2" t="s">
        <v>2491</v>
      </c>
      <c r="P898" s="2" t="s">
        <v>21281</v>
      </c>
      <c r="Q898" s="2" t="s">
        <v>18419</v>
      </c>
      <c r="R898" s="2" t="s">
        <v>2052</v>
      </c>
      <c r="S898" s="2"/>
      <c r="T898" s="2" t="s">
        <v>699</v>
      </c>
    </row>
    <row r="899" spans="1:20" ht="14.25" customHeight="1">
      <c r="A899" s="2" t="s">
        <v>34458</v>
      </c>
      <c r="B899" s="2" t="s">
        <v>34459</v>
      </c>
      <c r="C899" s="2" t="s">
        <v>34460</v>
      </c>
      <c r="D899" s="2" t="s">
        <v>102</v>
      </c>
      <c r="E899" s="2" t="s">
        <v>96</v>
      </c>
      <c r="F899" s="2" t="s">
        <v>34461</v>
      </c>
      <c r="G899" s="2" t="s">
        <v>2046</v>
      </c>
      <c r="H899" s="2" t="s">
        <v>34462</v>
      </c>
      <c r="I899" s="2"/>
      <c r="J899" s="2"/>
      <c r="K899" s="2"/>
      <c r="L899" s="2"/>
      <c r="M899" s="2" t="s">
        <v>1566</v>
      </c>
      <c r="N899" s="2" t="s">
        <v>2058</v>
      </c>
      <c r="O899" s="2" t="s">
        <v>2145</v>
      </c>
      <c r="P899" s="2" t="s">
        <v>24419</v>
      </c>
      <c r="Q899" s="2" t="s">
        <v>18419</v>
      </c>
      <c r="R899" s="2" t="s">
        <v>2052</v>
      </c>
      <c r="S899" s="2"/>
      <c r="T899" s="2" t="s">
        <v>101</v>
      </c>
    </row>
    <row r="900" spans="1:20" ht="14.25" customHeight="1">
      <c r="A900" s="2" t="s">
        <v>34463</v>
      </c>
      <c r="B900" s="2" t="s">
        <v>2627</v>
      </c>
      <c r="C900" s="2" t="s">
        <v>19777</v>
      </c>
      <c r="D900" s="2" t="s">
        <v>423</v>
      </c>
      <c r="E900" s="2" t="s">
        <v>264</v>
      </c>
      <c r="F900" s="2" t="s">
        <v>25408</v>
      </c>
      <c r="G900" s="2" t="s">
        <v>2046</v>
      </c>
      <c r="H900" s="2" t="s">
        <v>34464</v>
      </c>
      <c r="I900" s="2"/>
      <c r="J900" s="2"/>
      <c r="K900" s="2"/>
      <c r="L900" s="2"/>
      <c r="M900" s="2" t="s">
        <v>1566</v>
      </c>
      <c r="N900" s="2" t="s">
        <v>2058</v>
      </c>
      <c r="O900" s="2" t="s">
        <v>2259</v>
      </c>
      <c r="P900" s="2" t="s">
        <v>31526</v>
      </c>
      <c r="Q900" s="2" t="s">
        <v>18419</v>
      </c>
      <c r="R900" s="2" t="s">
        <v>2052</v>
      </c>
      <c r="S900" s="2"/>
      <c r="T900" s="2" t="s">
        <v>422</v>
      </c>
    </row>
    <row r="901" spans="1:20" ht="14.25" customHeight="1">
      <c r="A901" s="2" t="s">
        <v>34465</v>
      </c>
      <c r="B901" s="2" t="s">
        <v>2627</v>
      </c>
      <c r="C901" s="2" t="s">
        <v>8037</v>
      </c>
      <c r="D901" s="2" t="s">
        <v>198</v>
      </c>
      <c r="E901" s="2" t="s">
        <v>96</v>
      </c>
      <c r="F901" s="2" t="s">
        <v>34466</v>
      </c>
      <c r="G901" s="2" t="s">
        <v>2046</v>
      </c>
      <c r="H901" s="2" t="s">
        <v>34467</v>
      </c>
      <c r="I901" s="2"/>
      <c r="J901" s="2"/>
      <c r="K901" s="2"/>
      <c r="L901" s="2"/>
      <c r="M901" s="2" t="s">
        <v>1566</v>
      </c>
      <c r="N901" s="2" t="s">
        <v>2058</v>
      </c>
      <c r="O901" s="2" t="s">
        <v>2093</v>
      </c>
      <c r="P901" s="2" t="s">
        <v>31331</v>
      </c>
      <c r="Q901" s="2" t="s">
        <v>18419</v>
      </c>
      <c r="R901" s="2" t="s">
        <v>2067</v>
      </c>
      <c r="S901" s="2"/>
      <c r="T901" s="2" t="s">
        <v>197</v>
      </c>
    </row>
    <row r="902" spans="1:20" ht="14.25" customHeight="1">
      <c r="A902" s="2" t="s">
        <v>34468</v>
      </c>
      <c r="B902" s="2" t="s">
        <v>2627</v>
      </c>
      <c r="C902" s="2" t="s">
        <v>34469</v>
      </c>
      <c r="D902" s="2" t="s">
        <v>110</v>
      </c>
      <c r="E902" s="2" t="s">
        <v>96</v>
      </c>
      <c r="F902" s="2" t="s">
        <v>34470</v>
      </c>
      <c r="G902" s="2" t="s">
        <v>2046</v>
      </c>
      <c r="H902" s="2" t="s">
        <v>34471</v>
      </c>
      <c r="I902" s="2"/>
      <c r="J902" s="2"/>
      <c r="K902" s="2"/>
      <c r="L902" s="2"/>
      <c r="M902" s="2" t="s">
        <v>1566</v>
      </c>
      <c r="N902" s="2" t="s">
        <v>2058</v>
      </c>
      <c r="O902" s="2" t="s">
        <v>2093</v>
      </c>
      <c r="P902" s="2" t="s">
        <v>3363</v>
      </c>
      <c r="Q902" s="2" t="s">
        <v>18419</v>
      </c>
      <c r="R902" s="2" t="s">
        <v>2067</v>
      </c>
      <c r="S902" s="2"/>
      <c r="T902" s="2" t="s">
        <v>109</v>
      </c>
    </row>
    <row r="903" spans="1:20" ht="14.25" customHeight="1">
      <c r="A903" s="2" t="s">
        <v>34472</v>
      </c>
      <c r="B903" s="2" t="s">
        <v>2627</v>
      </c>
      <c r="C903" s="2" t="s">
        <v>4000</v>
      </c>
      <c r="D903" s="2" t="s">
        <v>132</v>
      </c>
      <c r="E903" s="2" t="s">
        <v>96</v>
      </c>
      <c r="F903" s="2" t="s">
        <v>31976</v>
      </c>
      <c r="G903" s="2" t="s">
        <v>2046</v>
      </c>
      <c r="H903" s="2" t="s">
        <v>34473</v>
      </c>
      <c r="I903" s="2"/>
      <c r="J903" s="2"/>
      <c r="K903" s="2"/>
      <c r="L903" s="2"/>
      <c r="M903" s="2" t="s">
        <v>1566</v>
      </c>
      <c r="N903" s="2" t="s">
        <v>2058</v>
      </c>
      <c r="O903" s="2" t="s">
        <v>2153</v>
      </c>
      <c r="P903" s="2" t="s">
        <v>3055</v>
      </c>
      <c r="Q903" s="2" t="s">
        <v>18419</v>
      </c>
      <c r="R903" s="2" t="s">
        <v>2052</v>
      </c>
      <c r="S903" s="2"/>
      <c r="T903" s="2" t="s">
        <v>131</v>
      </c>
    </row>
    <row r="904" spans="1:20" ht="14.25" customHeight="1">
      <c r="A904" s="2" t="s">
        <v>34474</v>
      </c>
      <c r="B904" s="2" t="s">
        <v>2627</v>
      </c>
      <c r="C904" s="2" t="s">
        <v>34475</v>
      </c>
      <c r="D904" s="2" t="s">
        <v>166</v>
      </c>
      <c r="E904" s="2" t="s">
        <v>96</v>
      </c>
      <c r="F904" s="2" t="s">
        <v>19224</v>
      </c>
      <c r="G904" s="2" t="s">
        <v>2046</v>
      </c>
      <c r="H904" s="2" t="s">
        <v>34476</v>
      </c>
      <c r="I904" s="2"/>
      <c r="J904" s="2"/>
      <c r="K904" s="2"/>
      <c r="L904" s="2"/>
      <c r="M904" s="2" t="s">
        <v>1566</v>
      </c>
      <c r="N904" s="2" t="s">
        <v>2058</v>
      </c>
      <c r="O904" s="2" t="s">
        <v>2153</v>
      </c>
      <c r="P904" s="2" t="s">
        <v>25613</v>
      </c>
      <c r="Q904" s="2" t="s">
        <v>18419</v>
      </c>
      <c r="R904" s="2" t="s">
        <v>2052</v>
      </c>
      <c r="S904" s="2"/>
      <c r="T904" s="2" t="s">
        <v>165</v>
      </c>
    </row>
    <row r="905" spans="1:20" ht="14.25" customHeight="1">
      <c r="A905" s="2" t="s">
        <v>34477</v>
      </c>
      <c r="B905" s="2" t="s">
        <v>34478</v>
      </c>
      <c r="C905" s="2" t="s">
        <v>34479</v>
      </c>
      <c r="D905" s="2" t="s">
        <v>102</v>
      </c>
      <c r="E905" s="2" t="s">
        <v>96</v>
      </c>
      <c r="F905" s="2" t="s">
        <v>33008</v>
      </c>
      <c r="G905" s="2" t="s">
        <v>2046</v>
      </c>
      <c r="H905" s="2" t="s">
        <v>34480</v>
      </c>
      <c r="I905" s="2"/>
      <c r="J905" s="2"/>
      <c r="K905" s="2"/>
      <c r="L905" s="2"/>
      <c r="M905" s="2" t="s">
        <v>59</v>
      </c>
      <c r="N905" s="2" t="s">
        <v>2058</v>
      </c>
      <c r="O905" s="2" t="s">
        <v>2583</v>
      </c>
      <c r="P905" s="2" t="s">
        <v>19455</v>
      </c>
      <c r="Q905" s="2" t="s">
        <v>18419</v>
      </c>
      <c r="R905" s="2" t="s">
        <v>2067</v>
      </c>
      <c r="S905" s="2"/>
      <c r="T905" s="2" t="s">
        <v>101</v>
      </c>
    </row>
    <row r="906" spans="1:20" ht="14.25" customHeight="1">
      <c r="A906" s="2" t="s">
        <v>34481</v>
      </c>
      <c r="B906" s="2" t="s">
        <v>34482</v>
      </c>
      <c r="C906" s="2" t="s">
        <v>34483</v>
      </c>
      <c r="D906" s="2" t="s">
        <v>94</v>
      </c>
      <c r="E906" s="2" t="s">
        <v>96</v>
      </c>
      <c r="F906" s="2" t="s">
        <v>34484</v>
      </c>
      <c r="G906" s="2" t="s">
        <v>2046</v>
      </c>
      <c r="H906" s="2" t="s">
        <v>34485</v>
      </c>
      <c r="I906" s="2"/>
      <c r="J906" s="2"/>
      <c r="K906" s="2" t="s">
        <v>22585</v>
      </c>
      <c r="L906" s="2"/>
      <c r="M906" s="2" t="s">
        <v>1566</v>
      </c>
      <c r="N906" s="2" t="s">
        <v>2048</v>
      </c>
      <c r="O906" s="2" t="s">
        <v>2179</v>
      </c>
      <c r="P906" s="2" t="s">
        <v>3363</v>
      </c>
      <c r="Q906" s="2" t="s">
        <v>18419</v>
      </c>
      <c r="R906" s="2" t="s">
        <v>2052</v>
      </c>
      <c r="S906" s="2"/>
      <c r="T906" s="2" t="s">
        <v>93</v>
      </c>
    </row>
    <row r="907" spans="1:20" ht="14.25" customHeight="1">
      <c r="A907" s="2" t="s">
        <v>34486</v>
      </c>
      <c r="B907" s="2" t="s">
        <v>34487</v>
      </c>
      <c r="C907" s="2" t="s">
        <v>33999</v>
      </c>
      <c r="D907" s="2" t="s">
        <v>176</v>
      </c>
      <c r="E907" s="2" t="s">
        <v>96</v>
      </c>
      <c r="F907" s="2" t="s">
        <v>34488</v>
      </c>
      <c r="G907" s="2" t="s">
        <v>2046</v>
      </c>
      <c r="H907" s="2" t="s">
        <v>34489</v>
      </c>
      <c r="I907" s="2"/>
      <c r="J907" s="2"/>
      <c r="K907" s="2"/>
      <c r="L907" s="2"/>
      <c r="M907" s="2" t="s">
        <v>1566</v>
      </c>
      <c r="N907" s="2" t="s">
        <v>2058</v>
      </c>
      <c r="O907" s="2" t="s">
        <v>2153</v>
      </c>
      <c r="P907" s="2" t="s">
        <v>23248</v>
      </c>
      <c r="Q907" s="2" t="s">
        <v>18419</v>
      </c>
      <c r="R907" s="2" t="s">
        <v>2052</v>
      </c>
      <c r="S907" s="2"/>
      <c r="T907" s="2" t="s">
        <v>175</v>
      </c>
    </row>
    <row r="908" spans="1:20" ht="14.25" customHeight="1">
      <c r="A908" s="2" t="s">
        <v>34490</v>
      </c>
      <c r="B908" s="2" t="s">
        <v>2611</v>
      </c>
      <c r="C908" s="2" t="s">
        <v>34491</v>
      </c>
      <c r="D908" s="2" t="s">
        <v>140</v>
      </c>
      <c r="E908" s="2" t="s">
        <v>96</v>
      </c>
      <c r="F908" s="2" t="s">
        <v>2210</v>
      </c>
      <c r="G908" s="2" t="s">
        <v>2046</v>
      </c>
      <c r="H908" s="2" t="s">
        <v>34492</v>
      </c>
      <c r="I908" s="2" t="s">
        <v>34493</v>
      </c>
      <c r="J908" s="2"/>
      <c r="K908" s="2"/>
      <c r="L908" s="2"/>
      <c r="M908" s="2" t="s">
        <v>59</v>
      </c>
      <c r="N908" s="2" t="s">
        <v>2058</v>
      </c>
      <c r="O908" s="2" t="s">
        <v>2101</v>
      </c>
      <c r="P908" s="2" t="s">
        <v>3727</v>
      </c>
      <c r="Q908" s="2" t="s">
        <v>18419</v>
      </c>
      <c r="R908" s="2" t="s">
        <v>2052</v>
      </c>
      <c r="S908" s="2"/>
      <c r="T908" s="2" t="s">
        <v>139</v>
      </c>
    </row>
    <row r="909" spans="1:20" ht="14.25" customHeight="1">
      <c r="A909" s="2" t="s">
        <v>34494</v>
      </c>
      <c r="B909" s="2" t="s">
        <v>2611</v>
      </c>
      <c r="C909" s="2" t="s">
        <v>3263</v>
      </c>
      <c r="D909" s="2" t="s">
        <v>136</v>
      </c>
      <c r="E909" s="2" t="s">
        <v>96</v>
      </c>
      <c r="F909" s="2" t="s">
        <v>34495</v>
      </c>
      <c r="G909" s="2" t="s">
        <v>2046</v>
      </c>
      <c r="H909" s="2" t="s">
        <v>34496</v>
      </c>
      <c r="I909" s="2"/>
      <c r="J909" s="2"/>
      <c r="K909" s="2"/>
      <c r="L909" s="2"/>
      <c r="M909" s="2" t="s">
        <v>1566</v>
      </c>
      <c r="N909" s="2" t="s">
        <v>2058</v>
      </c>
      <c r="O909" s="2" t="s">
        <v>2145</v>
      </c>
      <c r="P909" s="2" t="s">
        <v>3055</v>
      </c>
      <c r="Q909" s="2" t="s">
        <v>18419</v>
      </c>
      <c r="R909" s="2" t="s">
        <v>2067</v>
      </c>
      <c r="S909" s="2"/>
      <c r="T909" s="2" t="s">
        <v>135</v>
      </c>
    </row>
    <row r="910" spans="1:20" ht="14.25" customHeight="1">
      <c r="A910" s="2" t="s">
        <v>34497</v>
      </c>
      <c r="B910" s="2" t="s">
        <v>2611</v>
      </c>
      <c r="C910" s="2" t="s">
        <v>8348</v>
      </c>
      <c r="D910" s="2" t="s">
        <v>142</v>
      </c>
      <c r="E910" s="2" t="s">
        <v>96</v>
      </c>
      <c r="F910" s="2" t="s">
        <v>2473</v>
      </c>
      <c r="G910" s="2" t="s">
        <v>2046</v>
      </c>
      <c r="H910" s="2" t="s">
        <v>34498</v>
      </c>
      <c r="I910" s="2"/>
      <c r="J910" s="2"/>
      <c r="K910" s="2"/>
      <c r="L910" s="2" t="s">
        <v>7567</v>
      </c>
      <c r="M910" s="2" t="s">
        <v>59</v>
      </c>
      <c r="N910" s="2" t="s">
        <v>2048</v>
      </c>
      <c r="O910" s="2" t="s">
        <v>2301</v>
      </c>
      <c r="P910" s="2" t="s">
        <v>2456</v>
      </c>
      <c r="Q910" s="2" t="s">
        <v>18419</v>
      </c>
      <c r="R910" s="2" t="s">
        <v>2067</v>
      </c>
      <c r="S910" s="2"/>
      <c r="T910" s="2" t="s">
        <v>141</v>
      </c>
    </row>
    <row r="911" spans="1:20" ht="14.25" customHeight="1">
      <c r="A911" s="2" t="s">
        <v>34499</v>
      </c>
      <c r="B911" s="2" t="s">
        <v>2611</v>
      </c>
      <c r="C911" s="2" t="s">
        <v>18211</v>
      </c>
      <c r="D911" s="2" t="s">
        <v>110</v>
      </c>
      <c r="E911" s="2" t="s">
        <v>96</v>
      </c>
      <c r="F911" s="2" t="s">
        <v>4664</v>
      </c>
      <c r="G911" s="2" t="s">
        <v>2046</v>
      </c>
      <c r="H911" s="2" t="s">
        <v>34500</v>
      </c>
      <c r="I911" s="2"/>
      <c r="J911" s="2"/>
      <c r="K911" s="2"/>
      <c r="L911" s="2" t="s">
        <v>17446</v>
      </c>
      <c r="M911" s="2" t="s">
        <v>1566</v>
      </c>
      <c r="N911" s="2" t="s">
        <v>2058</v>
      </c>
      <c r="O911" s="2" t="s">
        <v>2153</v>
      </c>
      <c r="P911" s="2" t="s">
        <v>29578</v>
      </c>
      <c r="Q911" s="2" t="s">
        <v>18419</v>
      </c>
      <c r="R911" s="2" t="s">
        <v>2052</v>
      </c>
      <c r="S911" s="2"/>
      <c r="T911" s="2" t="s">
        <v>109</v>
      </c>
    </row>
    <row r="912" spans="1:20" ht="14.25" customHeight="1">
      <c r="A912" s="2" t="s">
        <v>34501</v>
      </c>
      <c r="B912" s="2" t="s">
        <v>2604</v>
      </c>
      <c r="C912" s="2" t="s">
        <v>15877</v>
      </c>
      <c r="D912" s="2" t="s">
        <v>216</v>
      </c>
      <c r="E912" s="2" t="s">
        <v>96</v>
      </c>
      <c r="F912" s="2" t="s">
        <v>3606</v>
      </c>
      <c r="G912" s="2" t="s">
        <v>2046</v>
      </c>
      <c r="H912" s="2" t="s">
        <v>34502</v>
      </c>
      <c r="I912" s="2"/>
      <c r="J912" s="2"/>
      <c r="K912" s="2"/>
      <c r="L912" s="2"/>
      <c r="M912" s="2" t="s">
        <v>1566</v>
      </c>
      <c r="N912" s="2" t="s">
        <v>2058</v>
      </c>
      <c r="O912" s="2" t="s">
        <v>2145</v>
      </c>
      <c r="P912" s="2" t="s">
        <v>19455</v>
      </c>
      <c r="Q912" s="2" t="s">
        <v>18419</v>
      </c>
      <c r="R912" s="2" t="s">
        <v>2052</v>
      </c>
      <c r="S912" s="2"/>
      <c r="T912" s="2" t="s">
        <v>215</v>
      </c>
    </row>
    <row r="913" spans="1:20" ht="14.25" customHeight="1">
      <c r="A913" s="2" t="s">
        <v>34503</v>
      </c>
      <c r="B913" s="2" t="s">
        <v>2604</v>
      </c>
      <c r="C913" s="2" t="s">
        <v>15877</v>
      </c>
      <c r="D913" s="2" t="s">
        <v>142</v>
      </c>
      <c r="E913" s="2" t="s">
        <v>96</v>
      </c>
      <c r="F913" s="2" t="s">
        <v>34504</v>
      </c>
      <c r="G913" s="2" t="s">
        <v>2046</v>
      </c>
      <c r="H913" s="2" t="s">
        <v>34505</v>
      </c>
      <c r="I913" s="2"/>
      <c r="J913" s="2"/>
      <c r="K913" s="2"/>
      <c r="L913" s="2"/>
      <c r="M913" s="2" t="s">
        <v>1566</v>
      </c>
      <c r="N913" s="2" t="s">
        <v>2048</v>
      </c>
      <c r="O913" s="2" t="s">
        <v>2179</v>
      </c>
      <c r="P913" s="2" t="s">
        <v>2620</v>
      </c>
      <c r="Q913" s="2" t="s">
        <v>18419</v>
      </c>
      <c r="R913" s="2" t="s">
        <v>2052</v>
      </c>
      <c r="S913" s="2"/>
      <c r="T913" s="2" t="s">
        <v>141</v>
      </c>
    </row>
    <row r="914" spans="1:20" ht="14.25" customHeight="1">
      <c r="A914" s="2" t="s">
        <v>34506</v>
      </c>
      <c r="B914" s="2" t="s">
        <v>2604</v>
      </c>
      <c r="C914" s="2" t="s">
        <v>6735</v>
      </c>
      <c r="D914" s="2" t="s">
        <v>142</v>
      </c>
      <c r="E914" s="2" t="s">
        <v>96</v>
      </c>
      <c r="F914" s="2" t="s">
        <v>2473</v>
      </c>
      <c r="G914" s="2" t="s">
        <v>2046</v>
      </c>
      <c r="H914" s="2" t="s">
        <v>34507</v>
      </c>
      <c r="I914" s="2"/>
      <c r="J914" s="2"/>
      <c r="K914" s="2"/>
      <c r="L914" s="2"/>
      <c r="M914" s="2" t="s">
        <v>59</v>
      </c>
      <c r="N914" s="2" t="s">
        <v>2048</v>
      </c>
      <c r="O914" s="2" t="s">
        <v>2301</v>
      </c>
      <c r="P914" s="2" t="s">
        <v>2456</v>
      </c>
      <c r="Q914" s="2" t="s">
        <v>18419</v>
      </c>
      <c r="R914" s="2" t="s">
        <v>2052</v>
      </c>
      <c r="S914" s="2"/>
      <c r="T914" s="2" t="s">
        <v>141</v>
      </c>
    </row>
    <row r="915" spans="1:20" ht="14.25" customHeight="1">
      <c r="A915" s="2" t="s">
        <v>34508</v>
      </c>
      <c r="B915" s="2" t="s">
        <v>2604</v>
      </c>
      <c r="C915" s="2" t="s">
        <v>34509</v>
      </c>
      <c r="D915" s="2" t="s">
        <v>102</v>
      </c>
      <c r="E915" s="2" t="s">
        <v>96</v>
      </c>
      <c r="F915" s="2" t="s">
        <v>21074</v>
      </c>
      <c r="G915" s="2" t="s">
        <v>2046</v>
      </c>
      <c r="H915" s="2" t="s">
        <v>34510</v>
      </c>
      <c r="I915" s="2"/>
      <c r="J915" s="2"/>
      <c r="K915" s="2"/>
      <c r="L915" s="2"/>
      <c r="M915" s="2" t="s">
        <v>1566</v>
      </c>
      <c r="N915" s="2" t="s">
        <v>2058</v>
      </c>
      <c r="O915" s="2" t="s">
        <v>2153</v>
      </c>
      <c r="P915" s="2" t="s">
        <v>19455</v>
      </c>
      <c r="Q915" s="2" t="s">
        <v>18419</v>
      </c>
      <c r="R915" s="2" t="s">
        <v>2052</v>
      </c>
      <c r="S915" s="2"/>
      <c r="T915" s="2" t="s">
        <v>101</v>
      </c>
    </row>
    <row r="916" spans="1:20" ht="14.25" customHeight="1">
      <c r="A916" s="2" t="s">
        <v>34511</v>
      </c>
      <c r="B916" s="2" t="s">
        <v>2604</v>
      </c>
      <c r="C916" s="2" t="s">
        <v>3222</v>
      </c>
      <c r="D916" s="2" t="s">
        <v>108</v>
      </c>
      <c r="E916" s="2" t="s">
        <v>96</v>
      </c>
      <c r="F916" s="2" t="s">
        <v>4810</v>
      </c>
      <c r="G916" s="2" t="s">
        <v>2046</v>
      </c>
      <c r="H916" s="2" t="s">
        <v>34512</v>
      </c>
      <c r="I916" s="2"/>
      <c r="J916" s="2"/>
      <c r="K916" s="2"/>
      <c r="L916" s="2"/>
      <c r="M916" s="2" t="s">
        <v>1566</v>
      </c>
      <c r="N916" s="2" t="s">
        <v>2058</v>
      </c>
      <c r="O916" s="2" t="s">
        <v>2153</v>
      </c>
      <c r="P916" s="2" t="s">
        <v>3055</v>
      </c>
      <c r="Q916" s="2" t="s">
        <v>18419</v>
      </c>
      <c r="R916" s="2" t="s">
        <v>2052</v>
      </c>
      <c r="S916" s="2"/>
      <c r="T916" s="2" t="s">
        <v>107</v>
      </c>
    </row>
    <row r="917" spans="1:20" ht="14.25" customHeight="1">
      <c r="A917" s="2" t="s">
        <v>34513</v>
      </c>
      <c r="B917" s="2" t="s">
        <v>2604</v>
      </c>
      <c r="C917" s="2" t="s">
        <v>4000</v>
      </c>
      <c r="D917" s="2" t="s">
        <v>108</v>
      </c>
      <c r="E917" s="2" t="s">
        <v>96</v>
      </c>
      <c r="F917" s="2" t="s">
        <v>7861</v>
      </c>
      <c r="G917" s="2" t="s">
        <v>2046</v>
      </c>
      <c r="H917" s="2" t="s">
        <v>34514</v>
      </c>
      <c r="I917" s="2"/>
      <c r="J917" s="2"/>
      <c r="K917" s="2"/>
      <c r="L917" s="2"/>
      <c r="M917" s="2" t="s">
        <v>1566</v>
      </c>
      <c r="N917" s="2" t="s">
        <v>2048</v>
      </c>
      <c r="O917" s="2" t="s">
        <v>2179</v>
      </c>
      <c r="P917" s="2" t="s">
        <v>3055</v>
      </c>
      <c r="Q917" s="2" t="s">
        <v>18419</v>
      </c>
      <c r="R917" s="2" t="s">
        <v>2052</v>
      </c>
      <c r="S917" s="2"/>
      <c r="T917" s="2" t="s">
        <v>107</v>
      </c>
    </row>
    <row r="918" spans="1:20" ht="14.25" customHeight="1">
      <c r="A918" s="2" t="s">
        <v>34515</v>
      </c>
      <c r="B918" s="2" t="s">
        <v>2585</v>
      </c>
      <c r="C918" s="2" t="s">
        <v>34516</v>
      </c>
      <c r="D918" s="2" t="s">
        <v>1136</v>
      </c>
      <c r="E918" s="2" t="s">
        <v>264</v>
      </c>
      <c r="F918" s="2" t="s">
        <v>30946</v>
      </c>
      <c r="G918" s="2" t="s">
        <v>2046</v>
      </c>
      <c r="H918" s="2" t="s">
        <v>34517</v>
      </c>
      <c r="I918" s="2"/>
      <c r="J918" s="2"/>
      <c r="K918" s="2"/>
      <c r="L918" s="2"/>
      <c r="M918" s="2" t="s">
        <v>1566</v>
      </c>
      <c r="N918" s="2" t="s">
        <v>2058</v>
      </c>
      <c r="O918" s="2" t="s">
        <v>2145</v>
      </c>
      <c r="P918" s="2" t="s">
        <v>23064</v>
      </c>
      <c r="Q918" s="2" t="s">
        <v>18419</v>
      </c>
      <c r="R918" s="2" t="s">
        <v>2067</v>
      </c>
      <c r="S918" s="2"/>
      <c r="T918" s="2" t="s">
        <v>1135</v>
      </c>
    </row>
    <row r="919" spans="1:20" ht="14.25" customHeight="1">
      <c r="A919" s="2" t="s">
        <v>34518</v>
      </c>
      <c r="B919" s="2" t="s">
        <v>2585</v>
      </c>
      <c r="C919" s="2" t="s">
        <v>2481</v>
      </c>
      <c r="D919" s="2" t="s">
        <v>142</v>
      </c>
      <c r="E919" s="2" t="s">
        <v>96</v>
      </c>
      <c r="F919" s="2" t="s">
        <v>34519</v>
      </c>
      <c r="G919" s="2" t="s">
        <v>2046</v>
      </c>
      <c r="H919" s="2" t="s">
        <v>34520</v>
      </c>
      <c r="I919" s="2"/>
      <c r="J919" s="2"/>
      <c r="K919" s="2"/>
      <c r="L919" s="2"/>
      <c r="M919" s="2" t="s">
        <v>1566</v>
      </c>
      <c r="N919" s="2" t="s">
        <v>2058</v>
      </c>
      <c r="O919" s="2" t="s">
        <v>2093</v>
      </c>
      <c r="P919" s="2" t="s">
        <v>31362</v>
      </c>
      <c r="Q919" s="2" t="s">
        <v>18419</v>
      </c>
      <c r="R919" s="2" t="s">
        <v>2067</v>
      </c>
      <c r="S919" s="2"/>
      <c r="T919" s="2" t="s">
        <v>141</v>
      </c>
    </row>
    <row r="920" spans="1:20" ht="14.25" customHeight="1">
      <c r="A920" s="2" t="s">
        <v>34521</v>
      </c>
      <c r="B920" s="2" t="s">
        <v>30083</v>
      </c>
      <c r="C920" s="2" t="s">
        <v>4166</v>
      </c>
      <c r="D920" s="2" t="s">
        <v>31500</v>
      </c>
      <c r="E920" s="2" t="s">
        <v>264</v>
      </c>
      <c r="F920" s="2" t="s">
        <v>3441</v>
      </c>
      <c r="G920" s="2" t="s">
        <v>2091</v>
      </c>
      <c r="H920" s="2" t="s">
        <v>34522</v>
      </c>
      <c r="I920" s="2"/>
      <c r="J920" s="2"/>
      <c r="K920" s="2"/>
      <c r="L920" s="2"/>
      <c r="M920" s="2" t="s">
        <v>59</v>
      </c>
      <c r="N920" s="2" t="s">
        <v>2058</v>
      </c>
      <c r="O920" s="2" t="s">
        <v>2101</v>
      </c>
      <c r="P920" s="2" t="s">
        <v>4630</v>
      </c>
      <c r="Q920" s="2" t="s">
        <v>18419</v>
      </c>
      <c r="R920" s="2" t="s">
        <v>2052</v>
      </c>
      <c r="S920" s="2"/>
      <c r="T920" s="2" t="s">
        <v>31502</v>
      </c>
    </row>
    <row r="921" spans="1:20" ht="14.25" customHeight="1">
      <c r="A921" s="2" t="s">
        <v>22160</v>
      </c>
      <c r="B921" s="2" t="s">
        <v>2585</v>
      </c>
      <c r="C921" s="2" t="s">
        <v>22161</v>
      </c>
      <c r="D921" s="2" t="s">
        <v>336</v>
      </c>
      <c r="E921" s="2" t="s">
        <v>96</v>
      </c>
      <c r="F921" s="2" t="s">
        <v>2320</v>
      </c>
      <c r="G921" s="2" t="s">
        <v>2046</v>
      </c>
      <c r="H921" s="2" t="s">
        <v>34523</v>
      </c>
      <c r="I921" s="2" t="s">
        <v>34524</v>
      </c>
      <c r="J921" s="2"/>
      <c r="K921" s="2"/>
      <c r="L921" s="2" t="s">
        <v>31841</v>
      </c>
      <c r="M921" s="2" t="s">
        <v>59</v>
      </c>
      <c r="N921" s="2" t="s">
        <v>2058</v>
      </c>
      <c r="O921" s="2" t="s">
        <v>2322</v>
      </c>
      <c r="P921" s="2" t="s">
        <v>2422</v>
      </c>
      <c r="Q921" s="2" t="s">
        <v>18419</v>
      </c>
      <c r="R921" s="2" t="s">
        <v>2067</v>
      </c>
      <c r="S921" s="2"/>
      <c r="T921" s="2" t="s">
        <v>335</v>
      </c>
    </row>
    <row r="922" spans="1:20" ht="14.25" customHeight="1">
      <c r="A922" s="2" t="s">
        <v>34525</v>
      </c>
      <c r="B922" s="2" t="s">
        <v>34526</v>
      </c>
      <c r="C922" s="2" t="s">
        <v>25139</v>
      </c>
      <c r="D922" s="2" t="s">
        <v>170</v>
      </c>
      <c r="E922" s="2" t="s">
        <v>96</v>
      </c>
      <c r="F922" s="2" t="s">
        <v>32264</v>
      </c>
      <c r="G922" s="2" t="s">
        <v>2046</v>
      </c>
      <c r="H922" s="2" t="s">
        <v>34527</v>
      </c>
      <c r="I922" s="2"/>
      <c r="J922" s="2"/>
      <c r="K922" s="2"/>
      <c r="L922" s="2"/>
      <c r="M922" s="2" t="s">
        <v>1566</v>
      </c>
      <c r="N922" s="2" t="s">
        <v>2058</v>
      </c>
      <c r="O922" s="2" t="s">
        <v>2059</v>
      </c>
      <c r="P922" s="2" t="s">
        <v>4902</v>
      </c>
      <c r="Q922" s="2" t="s">
        <v>18419</v>
      </c>
      <c r="R922" s="2" t="s">
        <v>2052</v>
      </c>
      <c r="S922" s="2"/>
      <c r="T922" s="2" t="s">
        <v>169</v>
      </c>
    </row>
    <row r="923" spans="1:20" ht="14.25" customHeight="1">
      <c r="A923" s="2" t="s">
        <v>34528</v>
      </c>
      <c r="B923" s="2" t="s">
        <v>2585</v>
      </c>
      <c r="C923" s="2" t="s">
        <v>34529</v>
      </c>
      <c r="D923" s="2" t="s">
        <v>308</v>
      </c>
      <c r="E923" s="2" t="s">
        <v>96</v>
      </c>
      <c r="F923" s="2" t="s">
        <v>2210</v>
      </c>
      <c r="G923" s="2" t="s">
        <v>2046</v>
      </c>
      <c r="H923" s="2" t="s">
        <v>34530</v>
      </c>
      <c r="I923" s="2"/>
      <c r="J923" s="2"/>
      <c r="K923" s="2"/>
      <c r="L923" s="2"/>
      <c r="M923" s="2" t="s">
        <v>59</v>
      </c>
      <c r="N923" s="2" t="s">
        <v>2058</v>
      </c>
      <c r="O923" s="2" t="s">
        <v>2101</v>
      </c>
      <c r="P923" s="2" t="s">
        <v>3727</v>
      </c>
      <c r="Q923" s="2" t="s">
        <v>18419</v>
      </c>
      <c r="R923" s="2"/>
      <c r="S923" s="2"/>
      <c r="T923" s="2" t="s">
        <v>307</v>
      </c>
    </row>
    <row r="924" spans="1:20" ht="14.25" customHeight="1">
      <c r="A924" s="2" t="s">
        <v>34531</v>
      </c>
      <c r="B924" s="2" t="s">
        <v>2585</v>
      </c>
      <c r="C924" s="2" t="s">
        <v>18962</v>
      </c>
      <c r="D924" s="2" t="s">
        <v>110</v>
      </c>
      <c r="E924" s="2" t="s">
        <v>96</v>
      </c>
      <c r="F924" s="2" t="s">
        <v>2473</v>
      </c>
      <c r="G924" s="2" t="s">
        <v>2046</v>
      </c>
      <c r="H924" s="2" t="s">
        <v>34532</v>
      </c>
      <c r="I924" s="2"/>
      <c r="J924" s="2"/>
      <c r="K924" s="2"/>
      <c r="L924" s="2" t="s">
        <v>15881</v>
      </c>
      <c r="M924" s="2" t="s">
        <v>59</v>
      </c>
      <c r="N924" s="2" t="s">
        <v>2048</v>
      </c>
      <c r="O924" s="2" t="s">
        <v>2301</v>
      </c>
      <c r="P924" s="2" t="s">
        <v>34533</v>
      </c>
      <c r="Q924" s="2" t="s">
        <v>18419</v>
      </c>
      <c r="R924" s="2" t="s">
        <v>2052</v>
      </c>
      <c r="S924" s="2"/>
      <c r="T924" s="2" t="s">
        <v>109</v>
      </c>
    </row>
    <row r="925" spans="1:20" ht="14.25" customHeight="1">
      <c r="A925" s="2" t="s">
        <v>34534</v>
      </c>
      <c r="B925" s="2" t="s">
        <v>2585</v>
      </c>
      <c r="C925" s="2" t="s">
        <v>28077</v>
      </c>
      <c r="D925" s="2" t="s">
        <v>166</v>
      </c>
      <c r="E925" s="2" t="s">
        <v>96</v>
      </c>
      <c r="F925" s="2" t="s">
        <v>34535</v>
      </c>
      <c r="G925" s="2" t="s">
        <v>2046</v>
      </c>
      <c r="H925" s="2" t="s">
        <v>34536</v>
      </c>
      <c r="I925" s="2"/>
      <c r="J925" s="2"/>
      <c r="K925" s="2"/>
      <c r="L925" s="2"/>
      <c r="M925" s="2" t="s">
        <v>1566</v>
      </c>
      <c r="N925" s="2" t="s">
        <v>2058</v>
      </c>
      <c r="O925" s="2" t="s">
        <v>2145</v>
      </c>
      <c r="P925" s="2" t="s">
        <v>31362</v>
      </c>
      <c r="Q925" s="2" t="s">
        <v>18419</v>
      </c>
      <c r="R925" s="2" t="s">
        <v>2067</v>
      </c>
      <c r="S925" s="2"/>
      <c r="T925" s="2" t="s">
        <v>165</v>
      </c>
    </row>
    <row r="926" spans="1:20" ht="14.25" customHeight="1">
      <c r="A926" s="2" t="s">
        <v>34537</v>
      </c>
      <c r="B926" s="2" t="s">
        <v>34538</v>
      </c>
      <c r="C926" s="2" t="s">
        <v>9706</v>
      </c>
      <c r="D926" s="2" t="s">
        <v>22395</v>
      </c>
      <c r="E926" s="2" t="s">
        <v>96</v>
      </c>
      <c r="F926" s="2" t="s">
        <v>34539</v>
      </c>
      <c r="G926" s="2" t="s">
        <v>2404</v>
      </c>
      <c r="H926" s="2" t="s">
        <v>34540</v>
      </c>
      <c r="I926" s="2"/>
      <c r="J926" s="2"/>
      <c r="K926" s="2"/>
      <c r="L926" s="2"/>
      <c r="M926" s="2" t="s">
        <v>1566</v>
      </c>
      <c r="N926" s="2" t="s">
        <v>2058</v>
      </c>
      <c r="O926" s="2" t="s">
        <v>2139</v>
      </c>
      <c r="P926" s="2" t="s">
        <v>31177</v>
      </c>
      <c r="Q926" s="2" t="s">
        <v>18419</v>
      </c>
      <c r="R926" s="2" t="s">
        <v>2052</v>
      </c>
      <c r="S926" s="2"/>
      <c r="T926" s="2" t="s">
        <v>22399</v>
      </c>
    </row>
    <row r="927" spans="1:20" ht="14.25" customHeight="1">
      <c r="A927" s="2" t="s">
        <v>34541</v>
      </c>
      <c r="B927" s="2" t="s">
        <v>2579</v>
      </c>
      <c r="C927" s="2" t="s">
        <v>34542</v>
      </c>
      <c r="D927" s="2" t="s">
        <v>282</v>
      </c>
      <c r="E927" s="2" t="s">
        <v>96</v>
      </c>
      <c r="F927" s="2" t="s">
        <v>34543</v>
      </c>
      <c r="G927" s="2" t="s">
        <v>2046</v>
      </c>
      <c r="H927" s="2" t="s">
        <v>34544</v>
      </c>
      <c r="I927" s="2"/>
      <c r="J927" s="2"/>
      <c r="K927" s="2"/>
      <c r="L927" s="2" t="s">
        <v>17446</v>
      </c>
      <c r="M927" s="2" t="s">
        <v>1566</v>
      </c>
      <c r="N927" s="2" t="s">
        <v>2058</v>
      </c>
      <c r="O927" s="2" t="s">
        <v>2145</v>
      </c>
      <c r="P927" s="2" t="s">
        <v>31825</v>
      </c>
      <c r="Q927" s="2" t="s">
        <v>18419</v>
      </c>
      <c r="R927" s="2" t="s">
        <v>2067</v>
      </c>
      <c r="S927" s="2"/>
      <c r="T927" s="2" t="s">
        <v>281</v>
      </c>
    </row>
    <row r="928" spans="1:20" ht="14.25" customHeight="1">
      <c r="A928" s="2" t="s">
        <v>34545</v>
      </c>
      <c r="B928" s="2" t="s">
        <v>2579</v>
      </c>
      <c r="C928" s="2" t="s">
        <v>34546</v>
      </c>
      <c r="D928" s="2" t="s">
        <v>391</v>
      </c>
      <c r="E928" s="2" t="s">
        <v>96</v>
      </c>
      <c r="F928" s="2" t="s">
        <v>2349</v>
      </c>
      <c r="G928" s="2" t="s">
        <v>2046</v>
      </c>
      <c r="H928" s="2" t="s">
        <v>34547</v>
      </c>
      <c r="I928" s="2" t="s">
        <v>34548</v>
      </c>
      <c r="J928" s="2"/>
      <c r="K928" s="2" t="s">
        <v>22578</v>
      </c>
      <c r="L928" s="2"/>
      <c r="M928" s="2" t="s">
        <v>60</v>
      </c>
      <c r="N928" s="2" t="s">
        <v>2058</v>
      </c>
      <c r="O928" s="2" t="s">
        <v>2352</v>
      </c>
      <c r="P928" s="2" t="s">
        <v>2631</v>
      </c>
      <c r="Q928" s="2" t="s">
        <v>18419</v>
      </c>
      <c r="R928" s="2"/>
      <c r="S928" s="2"/>
      <c r="T928" s="2" t="s">
        <v>390</v>
      </c>
    </row>
    <row r="929" spans="1:20" ht="14.25" customHeight="1">
      <c r="A929" s="2" t="s">
        <v>34549</v>
      </c>
      <c r="B929" s="2" t="s">
        <v>14419</v>
      </c>
      <c r="C929" s="2" t="s">
        <v>26657</v>
      </c>
      <c r="D929" s="2" t="s">
        <v>200</v>
      </c>
      <c r="E929" s="2" t="s">
        <v>96</v>
      </c>
      <c r="F929" s="2" t="s">
        <v>34550</v>
      </c>
      <c r="G929" s="2" t="s">
        <v>2046</v>
      </c>
      <c r="H929" s="2" t="s">
        <v>34551</v>
      </c>
      <c r="I929" s="2" t="s">
        <v>34220</v>
      </c>
      <c r="J929" s="2"/>
      <c r="K929" s="2" t="s">
        <v>21521</v>
      </c>
      <c r="L929" s="2"/>
      <c r="M929" s="2" t="s">
        <v>1566</v>
      </c>
      <c r="N929" s="2" t="s">
        <v>2048</v>
      </c>
      <c r="O929" s="2" t="s">
        <v>2179</v>
      </c>
      <c r="P929" s="2" t="s">
        <v>3055</v>
      </c>
      <c r="Q929" s="2" t="s">
        <v>18419</v>
      </c>
      <c r="R929" s="2" t="s">
        <v>2052</v>
      </c>
      <c r="S929" s="2"/>
      <c r="T929" s="2" t="s">
        <v>199</v>
      </c>
    </row>
    <row r="930" spans="1:20" ht="14.25" customHeight="1">
      <c r="A930" s="2" t="s">
        <v>34552</v>
      </c>
      <c r="B930" s="2" t="s">
        <v>34553</v>
      </c>
      <c r="C930" s="2" t="s">
        <v>34554</v>
      </c>
      <c r="D930" s="2" t="s">
        <v>31784</v>
      </c>
      <c r="E930" s="2" t="s">
        <v>264</v>
      </c>
      <c r="F930" s="2" t="s">
        <v>2473</v>
      </c>
      <c r="G930" s="2" t="s">
        <v>2404</v>
      </c>
      <c r="H930" s="2" t="s">
        <v>34555</v>
      </c>
      <c r="I930" s="2"/>
      <c r="J930" s="2"/>
      <c r="K930" s="2"/>
      <c r="L930" s="2"/>
      <c r="M930" s="2" t="s">
        <v>59</v>
      </c>
      <c r="N930" s="2" t="s">
        <v>2048</v>
      </c>
      <c r="O930" s="2" t="s">
        <v>2301</v>
      </c>
      <c r="P930" s="2" t="s">
        <v>3230</v>
      </c>
      <c r="Q930" s="2" t="s">
        <v>18419</v>
      </c>
      <c r="R930" s="2" t="s">
        <v>2067</v>
      </c>
      <c r="S930" s="2"/>
      <c r="T930" s="2" t="s">
        <v>31786</v>
      </c>
    </row>
    <row r="931" spans="1:20" ht="14.25" customHeight="1">
      <c r="A931" s="2" t="s">
        <v>34556</v>
      </c>
      <c r="B931" s="2" t="s">
        <v>2536</v>
      </c>
      <c r="C931" s="2" t="s">
        <v>34557</v>
      </c>
      <c r="D931" s="2" t="s">
        <v>290</v>
      </c>
      <c r="E931" s="2" t="s">
        <v>96</v>
      </c>
      <c r="F931" s="2" t="s">
        <v>34558</v>
      </c>
      <c r="G931" s="2" t="s">
        <v>2046</v>
      </c>
      <c r="H931" s="2" t="s">
        <v>34559</v>
      </c>
      <c r="I931" s="2"/>
      <c r="J931" s="2"/>
      <c r="K931" s="2"/>
      <c r="L931" s="2"/>
      <c r="M931" s="2" t="s">
        <v>1566</v>
      </c>
      <c r="N931" s="2" t="s">
        <v>2048</v>
      </c>
      <c r="O931" s="2" t="s">
        <v>2179</v>
      </c>
      <c r="P931" s="2" t="s">
        <v>2398</v>
      </c>
      <c r="Q931" s="2" t="s">
        <v>18419</v>
      </c>
      <c r="R931" s="2" t="s">
        <v>2067</v>
      </c>
      <c r="S931" s="2"/>
      <c r="T931" s="2" t="s">
        <v>289</v>
      </c>
    </row>
    <row r="932" spans="1:20" ht="14.25" customHeight="1">
      <c r="A932" s="2" t="s">
        <v>34560</v>
      </c>
      <c r="B932" s="2" t="s">
        <v>2515</v>
      </c>
      <c r="C932" s="2" t="s">
        <v>34561</v>
      </c>
      <c r="D932" s="2" t="s">
        <v>142</v>
      </c>
      <c r="E932" s="2" t="s">
        <v>96</v>
      </c>
      <c r="F932" s="2" t="s">
        <v>24336</v>
      </c>
      <c r="G932" s="2" t="s">
        <v>2046</v>
      </c>
      <c r="H932" s="2" t="s">
        <v>34562</v>
      </c>
      <c r="I932" s="2"/>
      <c r="J932" s="2"/>
      <c r="K932" s="2"/>
      <c r="L932" s="2"/>
      <c r="M932" s="2" t="s">
        <v>1566</v>
      </c>
      <c r="N932" s="2" t="s">
        <v>2048</v>
      </c>
      <c r="O932" s="2" t="s">
        <v>2179</v>
      </c>
      <c r="P932" s="2" t="s">
        <v>31362</v>
      </c>
      <c r="Q932" s="2" t="s">
        <v>18419</v>
      </c>
      <c r="R932" s="2" t="s">
        <v>2052</v>
      </c>
      <c r="S932" s="2"/>
      <c r="T932" s="2" t="s">
        <v>141</v>
      </c>
    </row>
    <row r="933" spans="1:20" ht="14.25" customHeight="1">
      <c r="A933" s="2" t="s">
        <v>34563</v>
      </c>
      <c r="B933" s="2" t="s">
        <v>2515</v>
      </c>
      <c r="C933" s="2" t="s">
        <v>3384</v>
      </c>
      <c r="D933" s="2" t="s">
        <v>120</v>
      </c>
      <c r="E933" s="2" t="s">
        <v>96</v>
      </c>
      <c r="F933" s="2" t="s">
        <v>34564</v>
      </c>
      <c r="G933" s="2" t="s">
        <v>2046</v>
      </c>
      <c r="H933" s="2" t="s">
        <v>34565</v>
      </c>
      <c r="I933" s="2"/>
      <c r="J933" s="2"/>
      <c r="K933" s="2"/>
      <c r="L933" s="2"/>
      <c r="M933" s="2" t="s">
        <v>1566</v>
      </c>
      <c r="N933" s="2" t="s">
        <v>2058</v>
      </c>
      <c r="O933" s="2" t="s">
        <v>2153</v>
      </c>
      <c r="P933" s="2" t="s">
        <v>4902</v>
      </c>
      <c r="Q933" s="2" t="s">
        <v>18419</v>
      </c>
      <c r="R933" s="2" t="s">
        <v>2052</v>
      </c>
      <c r="S933" s="2"/>
      <c r="T933" s="2" t="s">
        <v>119</v>
      </c>
    </row>
    <row r="934" spans="1:20" ht="14.25" customHeight="1">
      <c r="A934" s="2" t="s">
        <v>34566</v>
      </c>
      <c r="B934" s="2" t="s">
        <v>2515</v>
      </c>
      <c r="C934" s="2" t="s">
        <v>2082</v>
      </c>
      <c r="D934" s="2" t="s">
        <v>108</v>
      </c>
      <c r="E934" s="2" t="s">
        <v>96</v>
      </c>
      <c r="F934" s="2" t="s">
        <v>28203</v>
      </c>
      <c r="G934" s="2" t="s">
        <v>2046</v>
      </c>
      <c r="H934" s="2" t="s">
        <v>34567</v>
      </c>
      <c r="I934" s="2"/>
      <c r="J934" s="2"/>
      <c r="K934" s="2"/>
      <c r="L934" s="2"/>
      <c r="M934" s="2" t="s">
        <v>1566</v>
      </c>
      <c r="N934" s="2" t="s">
        <v>2048</v>
      </c>
      <c r="O934" s="2" t="s">
        <v>2179</v>
      </c>
      <c r="P934" s="2" t="s">
        <v>3055</v>
      </c>
      <c r="Q934" s="2" t="s">
        <v>18419</v>
      </c>
      <c r="R934" s="2" t="s">
        <v>2052</v>
      </c>
      <c r="S934" s="2"/>
      <c r="T934" s="2" t="s">
        <v>107</v>
      </c>
    </row>
    <row r="935" spans="1:20" ht="14.25" customHeight="1">
      <c r="A935" s="2" t="s">
        <v>34568</v>
      </c>
      <c r="B935" s="2" t="s">
        <v>2515</v>
      </c>
      <c r="C935" s="2" t="s">
        <v>2202</v>
      </c>
      <c r="D935" s="2" t="s">
        <v>656</v>
      </c>
      <c r="E935" s="2" t="s">
        <v>264</v>
      </c>
      <c r="F935" s="2" t="s">
        <v>34569</v>
      </c>
      <c r="G935" s="2" t="s">
        <v>2046</v>
      </c>
      <c r="H935" s="2" t="s">
        <v>34570</v>
      </c>
      <c r="I935" s="2"/>
      <c r="J935" s="2"/>
      <c r="K935" s="2"/>
      <c r="L935" s="2"/>
      <c r="M935" s="2" t="s">
        <v>1566</v>
      </c>
      <c r="N935" s="2" t="s">
        <v>2048</v>
      </c>
      <c r="O935" s="2" t="s">
        <v>2179</v>
      </c>
      <c r="P935" s="2" t="s">
        <v>2323</v>
      </c>
      <c r="Q935" s="2" t="s">
        <v>18419</v>
      </c>
      <c r="R935" s="2" t="s">
        <v>2067</v>
      </c>
      <c r="S935" s="2"/>
      <c r="T935" s="2" t="s">
        <v>655</v>
      </c>
    </row>
    <row r="936" spans="1:20" ht="14.25" customHeight="1">
      <c r="A936" s="2" t="s">
        <v>34571</v>
      </c>
      <c r="B936" s="2" t="s">
        <v>2515</v>
      </c>
      <c r="C936" s="2" t="s">
        <v>7913</v>
      </c>
      <c r="D936" s="2" t="s">
        <v>118</v>
      </c>
      <c r="E936" s="2" t="s">
        <v>96</v>
      </c>
      <c r="F936" s="2" t="s">
        <v>34572</v>
      </c>
      <c r="G936" s="2" t="s">
        <v>2046</v>
      </c>
      <c r="H936" s="2" t="s">
        <v>34573</v>
      </c>
      <c r="I936" s="2"/>
      <c r="J936" s="2"/>
      <c r="K936" s="2"/>
      <c r="L936" s="2"/>
      <c r="M936" s="2" t="s">
        <v>1566</v>
      </c>
      <c r="N936" s="2" t="s">
        <v>2048</v>
      </c>
      <c r="O936" s="2" t="s">
        <v>2179</v>
      </c>
      <c r="P936" s="2" t="s">
        <v>31331</v>
      </c>
      <c r="Q936" s="2" t="s">
        <v>18419</v>
      </c>
      <c r="R936" s="2" t="s">
        <v>2052</v>
      </c>
      <c r="S936" s="2"/>
      <c r="T936" s="2" t="s">
        <v>117</v>
      </c>
    </row>
    <row r="937" spans="1:20" ht="14.25" customHeight="1">
      <c r="A937" s="2" t="s">
        <v>34574</v>
      </c>
      <c r="B937" s="2" t="s">
        <v>2515</v>
      </c>
      <c r="C937" s="2" t="s">
        <v>9597</v>
      </c>
      <c r="D937" s="2" t="s">
        <v>118</v>
      </c>
      <c r="E937" s="2" t="s">
        <v>96</v>
      </c>
      <c r="F937" s="2" t="s">
        <v>34575</v>
      </c>
      <c r="G937" s="2" t="s">
        <v>2046</v>
      </c>
      <c r="H937" s="2" t="s">
        <v>34576</v>
      </c>
      <c r="I937" s="2"/>
      <c r="J937" s="2"/>
      <c r="K937" s="2"/>
      <c r="L937" s="2"/>
      <c r="M937" s="2" t="s">
        <v>1566</v>
      </c>
      <c r="N937" s="2" t="s">
        <v>2058</v>
      </c>
      <c r="O937" s="2" t="s">
        <v>2153</v>
      </c>
      <c r="P937" s="2" t="s">
        <v>31362</v>
      </c>
      <c r="Q937" s="2" t="s">
        <v>18419</v>
      </c>
      <c r="R937" s="2" t="s">
        <v>2052</v>
      </c>
      <c r="S937" s="2"/>
      <c r="T937" s="2" t="s">
        <v>117</v>
      </c>
    </row>
    <row r="938" spans="1:20" ht="14.25" customHeight="1">
      <c r="A938" s="2" t="s">
        <v>34577</v>
      </c>
      <c r="B938" s="2" t="s">
        <v>2515</v>
      </c>
      <c r="C938" s="2" t="s">
        <v>34578</v>
      </c>
      <c r="D938" s="2" t="s">
        <v>94</v>
      </c>
      <c r="E938" s="2" t="s">
        <v>96</v>
      </c>
      <c r="F938" s="2" t="s">
        <v>22255</v>
      </c>
      <c r="G938" s="2" t="s">
        <v>2046</v>
      </c>
      <c r="H938" s="2" t="s">
        <v>34579</v>
      </c>
      <c r="I938" s="2"/>
      <c r="J938" s="2"/>
      <c r="K938" s="2"/>
      <c r="L938" s="2"/>
      <c r="M938" s="2" t="s">
        <v>1566</v>
      </c>
      <c r="N938" s="2" t="s">
        <v>2058</v>
      </c>
      <c r="O938" s="2" t="s">
        <v>2153</v>
      </c>
      <c r="P938" s="2" t="s">
        <v>3363</v>
      </c>
      <c r="Q938" s="2" t="s">
        <v>18419</v>
      </c>
      <c r="R938" s="2" t="s">
        <v>2052</v>
      </c>
      <c r="S938" s="2"/>
      <c r="T938" s="2" t="s">
        <v>93</v>
      </c>
    </row>
    <row r="939" spans="1:20" ht="14.25" customHeight="1">
      <c r="A939" s="2" t="s">
        <v>34580</v>
      </c>
      <c r="B939" s="2" t="s">
        <v>2515</v>
      </c>
      <c r="C939" s="2" t="s">
        <v>34581</v>
      </c>
      <c r="D939" s="2" t="s">
        <v>355</v>
      </c>
      <c r="E939" s="2" t="s">
        <v>96</v>
      </c>
      <c r="F939" s="2" t="s">
        <v>34582</v>
      </c>
      <c r="G939" s="2" t="s">
        <v>2046</v>
      </c>
      <c r="H939" s="2" t="s">
        <v>34583</v>
      </c>
      <c r="I939" s="2"/>
      <c r="J939" s="2"/>
      <c r="K939" s="2"/>
      <c r="L939" s="2" t="s">
        <v>31664</v>
      </c>
      <c r="M939" s="2" t="s">
        <v>59</v>
      </c>
      <c r="N939" s="2" t="s">
        <v>2058</v>
      </c>
      <c r="O939" s="2" t="s">
        <v>2101</v>
      </c>
      <c r="P939" s="2" t="s">
        <v>3554</v>
      </c>
      <c r="Q939" s="2" t="s">
        <v>18419</v>
      </c>
      <c r="R939" s="2" t="s">
        <v>2067</v>
      </c>
      <c r="S939" s="2"/>
      <c r="T939" s="2" t="s">
        <v>354</v>
      </c>
    </row>
    <row r="940" spans="1:20" ht="14.25" customHeight="1">
      <c r="A940" s="2" t="s">
        <v>34584</v>
      </c>
      <c r="B940" s="2" t="s">
        <v>2515</v>
      </c>
      <c r="C940" s="2" t="s">
        <v>9643</v>
      </c>
      <c r="D940" s="2" t="s">
        <v>118</v>
      </c>
      <c r="E940" s="2" t="s">
        <v>96</v>
      </c>
      <c r="F940" s="2" t="s">
        <v>34585</v>
      </c>
      <c r="G940" s="2" t="s">
        <v>2046</v>
      </c>
      <c r="H940" s="2" t="s">
        <v>34586</v>
      </c>
      <c r="I940" s="2"/>
      <c r="J940" s="2"/>
      <c r="K940" s="2"/>
      <c r="L940" s="2"/>
      <c r="M940" s="2" t="s">
        <v>1566</v>
      </c>
      <c r="N940" s="2" t="s">
        <v>2058</v>
      </c>
      <c r="O940" s="2" t="s">
        <v>2153</v>
      </c>
      <c r="P940" s="2" t="s">
        <v>31331</v>
      </c>
      <c r="Q940" s="2" t="s">
        <v>18419</v>
      </c>
      <c r="R940" s="2" t="s">
        <v>2052</v>
      </c>
      <c r="S940" s="2"/>
      <c r="T940" s="2" t="s">
        <v>117</v>
      </c>
    </row>
    <row r="941" spans="1:20" ht="14.25" customHeight="1">
      <c r="A941" s="2" t="s">
        <v>34587</v>
      </c>
      <c r="B941" s="2" t="s">
        <v>2515</v>
      </c>
      <c r="C941" s="2" t="s">
        <v>4000</v>
      </c>
      <c r="D941" s="2" t="s">
        <v>298</v>
      </c>
      <c r="E941" s="2" t="s">
        <v>96</v>
      </c>
      <c r="F941" s="2" t="s">
        <v>2210</v>
      </c>
      <c r="G941" s="2" t="s">
        <v>2046</v>
      </c>
      <c r="H941" s="2" t="s">
        <v>34588</v>
      </c>
      <c r="I941" s="2" t="s">
        <v>34265</v>
      </c>
      <c r="J941" s="2"/>
      <c r="K941" s="2"/>
      <c r="L941" s="2" t="s">
        <v>18777</v>
      </c>
      <c r="M941" s="2" t="s">
        <v>59</v>
      </c>
      <c r="N941" s="2" t="s">
        <v>2058</v>
      </c>
      <c r="O941" s="2" t="s">
        <v>2101</v>
      </c>
      <c r="P941" s="2" t="s">
        <v>3554</v>
      </c>
      <c r="Q941" s="2" t="s">
        <v>18419</v>
      </c>
      <c r="R941" s="2" t="s">
        <v>2067</v>
      </c>
      <c r="S941" s="2"/>
      <c r="T941" s="2" t="s">
        <v>297</v>
      </c>
    </row>
    <row r="942" spans="1:20" ht="14.25" customHeight="1">
      <c r="A942" s="2" t="s">
        <v>34589</v>
      </c>
      <c r="B942" s="2" t="s">
        <v>2515</v>
      </c>
      <c r="C942" s="2" t="s">
        <v>34590</v>
      </c>
      <c r="D942" s="2" t="s">
        <v>178</v>
      </c>
      <c r="E942" s="2" t="s">
        <v>96</v>
      </c>
      <c r="F942" s="2" t="s">
        <v>2440</v>
      </c>
      <c r="G942" s="2" t="s">
        <v>2046</v>
      </c>
      <c r="H942" s="2" t="s">
        <v>34591</v>
      </c>
      <c r="I942" s="2"/>
      <c r="J942" s="2"/>
      <c r="K942" s="2"/>
      <c r="L942" s="2"/>
      <c r="M942" s="2" t="s">
        <v>59</v>
      </c>
      <c r="N942" s="2" t="s">
        <v>2058</v>
      </c>
      <c r="O942" s="2" t="s">
        <v>2101</v>
      </c>
      <c r="P942" s="2" t="s">
        <v>26370</v>
      </c>
      <c r="Q942" s="2" t="s">
        <v>18419</v>
      </c>
      <c r="R942" s="2"/>
      <c r="S942" s="2"/>
      <c r="T942" s="2" t="s">
        <v>177</v>
      </c>
    </row>
    <row r="943" spans="1:20" ht="14.25" customHeight="1">
      <c r="A943" s="2" t="s">
        <v>34592</v>
      </c>
      <c r="B943" s="2" t="s">
        <v>2515</v>
      </c>
      <c r="C943" s="2" t="s">
        <v>31788</v>
      </c>
      <c r="D943" s="2" t="s">
        <v>365</v>
      </c>
      <c r="E943" s="2" t="s">
        <v>96</v>
      </c>
      <c r="F943" s="2" t="s">
        <v>8329</v>
      </c>
      <c r="G943" s="2" t="s">
        <v>2046</v>
      </c>
      <c r="H943" s="2" t="s">
        <v>34593</v>
      </c>
      <c r="I943" s="2"/>
      <c r="J943" s="2"/>
      <c r="K943" s="2"/>
      <c r="L943" s="2"/>
      <c r="M943" s="2" t="s">
        <v>1566</v>
      </c>
      <c r="N943" s="2" t="s">
        <v>2058</v>
      </c>
      <c r="O943" s="2" t="s">
        <v>2139</v>
      </c>
      <c r="P943" s="2" t="s">
        <v>33224</v>
      </c>
      <c r="Q943" s="2" t="s">
        <v>18419</v>
      </c>
      <c r="R943" s="2" t="s">
        <v>2052</v>
      </c>
      <c r="S943" s="2"/>
      <c r="T943" s="2" t="s">
        <v>364</v>
      </c>
    </row>
    <row r="944" spans="1:20" ht="14.25" customHeight="1">
      <c r="A944" s="2" t="s">
        <v>34594</v>
      </c>
      <c r="B944" s="2" t="s">
        <v>2515</v>
      </c>
      <c r="C944" s="2" t="s">
        <v>6301</v>
      </c>
      <c r="D944" s="2" t="s">
        <v>136</v>
      </c>
      <c r="E944" s="2" t="s">
        <v>96</v>
      </c>
      <c r="F944" s="2" t="s">
        <v>4810</v>
      </c>
      <c r="G944" s="2" t="s">
        <v>2046</v>
      </c>
      <c r="H944" s="2" t="s">
        <v>34595</v>
      </c>
      <c r="I944" s="2"/>
      <c r="J944" s="2" t="s">
        <v>34275</v>
      </c>
      <c r="K944" s="2" t="s">
        <v>32034</v>
      </c>
      <c r="L944" s="2"/>
      <c r="M944" s="2" t="s">
        <v>1566</v>
      </c>
      <c r="N944" s="2" t="s">
        <v>2058</v>
      </c>
      <c r="O944" s="2" t="s">
        <v>2153</v>
      </c>
      <c r="P944" s="2" t="s">
        <v>3055</v>
      </c>
      <c r="Q944" s="2" t="s">
        <v>18419</v>
      </c>
      <c r="R944" s="2" t="s">
        <v>2052</v>
      </c>
      <c r="S944" s="2"/>
      <c r="T944" s="2" t="s">
        <v>135</v>
      </c>
    </row>
    <row r="945" spans="1:20" ht="14.25" customHeight="1">
      <c r="A945" s="2" t="s">
        <v>34596</v>
      </c>
      <c r="B945" s="2" t="s">
        <v>2515</v>
      </c>
      <c r="C945" s="2" t="s">
        <v>34597</v>
      </c>
      <c r="D945" s="2" t="s">
        <v>120</v>
      </c>
      <c r="E945" s="2" t="s">
        <v>96</v>
      </c>
      <c r="F945" s="2" t="s">
        <v>31819</v>
      </c>
      <c r="G945" s="2" t="s">
        <v>2046</v>
      </c>
      <c r="H945" s="2" t="s">
        <v>34598</v>
      </c>
      <c r="I945" s="2"/>
      <c r="J945" s="2"/>
      <c r="K945" s="2"/>
      <c r="L945" s="2"/>
      <c r="M945" s="2" t="s">
        <v>1566</v>
      </c>
      <c r="N945" s="2" t="s">
        <v>2058</v>
      </c>
      <c r="O945" s="2" t="s">
        <v>2139</v>
      </c>
      <c r="P945" s="2" t="s">
        <v>31526</v>
      </c>
      <c r="Q945" s="2" t="s">
        <v>18419</v>
      </c>
      <c r="R945" s="2" t="s">
        <v>2052</v>
      </c>
      <c r="S945" s="2"/>
      <c r="T945" s="2" t="s">
        <v>119</v>
      </c>
    </row>
    <row r="946" spans="1:20" ht="14.25" customHeight="1">
      <c r="A946" s="2" t="s">
        <v>34599</v>
      </c>
      <c r="B946" s="2" t="s">
        <v>2515</v>
      </c>
      <c r="C946" s="2" t="s">
        <v>3996</v>
      </c>
      <c r="D946" s="2" t="s">
        <v>142</v>
      </c>
      <c r="E946" s="2" t="s">
        <v>96</v>
      </c>
      <c r="F946" s="2" t="s">
        <v>2473</v>
      </c>
      <c r="G946" s="2" t="s">
        <v>2046</v>
      </c>
      <c r="H946" s="2" t="s">
        <v>34600</v>
      </c>
      <c r="I946" s="2"/>
      <c r="J946" s="2"/>
      <c r="K946" s="2"/>
      <c r="L946" s="2"/>
      <c r="M946" s="2" t="s">
        <v>59</v>
      </c>
      <c r="N946" s="2" t="s">
        <v>2048</v>
      </c>
      <c r="O946" s="2" t="s">
        <v>2301</v>
      </c>
      <c r="P946" s="2" t="s">
        <v>2456</v>
      </c>
      <c r="Q946" s="2" t="s">
        <v>18419</v>
      </c>
      <c r="R946" s="2" t="s">
        <v>2052</v>
      </c>
      <c r="S946" s="2"/>
      <c r="T946" s="2" t="s">
        <v>141</v>
      </c>
    </row>
    <row r="947" spans="1:20" ht="14.25" customHeight="1">
      <c r="A947" s="2" t="s">
        <v>34601</v>
      </c>
      <c r="B947" s="2" t="s">
        <v>2515</v>
      </c>
      <c r="C947" s="2" t="s">
        <v>13375</v>
      </c>
      <c r="D947" s="2" t="s">
        <v>120</v>
      </c>
      <c r="E947" s="2" t="s">
        <v>96</v>
      </c>
      <c r="F947" s="2" t="s">
        <v>22735</v>
      </c>
      <c r="G947" s="2" t="s">
        <v>2046</v>
      </c>
      <c r="H947" s="2" t="s">
        <v>34602</v>
      </c>
      <c r="I947" s="2"/>
      <c r="J947" s="2"/>
      <c r="K947" s="2" t="s">
        <v>21521</v>
      </c>
      <c r="L947" s="2"/>
      <c r="M947" s="2" t="s">
        <v>1566</v>
      </c>
      <c r="N947" s="2" t="s">
        <v>2058</v>
      </c>
      <c r="O947" s="2" t="s">
        <v>2153</v>
      </c>
      <c r="P947" s="2" t="s">
        <v>19455</v>
      </c>
      <c r="Q947" s="2" t="s">
        <v>18419</v>
      </c>
      <c r="R947" s="2" t="s">
        <v>2052</v>
      </c>
      <c r="S947" s="2"/>
      <c r="T947" s="2" t="s">
        <v>119</v>
      </c>
    </row>
    <row r="948" spans="1:20" ht="14.25" customHeight="1">
      <c r="A948" s="2" t="s">
        <v>34603</v>
      </c>
      <c r="B948" s="2" t="s">
        <v>2515</v>
      </c>
      <c r="C948" s="2" t="s">
        <v>18163</v>
      </c>
      <c r="D948" s="2" t="s">
        <v>120</v>
      </c>
      <c r="E948" s="2" t="s">
        <v>96</v>
      </c>
      <c r="F948" s="2" t="s">
        <v>34604</v>
      </c>
      <c r="G948" s="2" t="s">
        <v>2046</v>
      </c>
      <c r="H948" s="2" t="s">
        <v>34605</v>
      </c>
      <c r="I948" s="2" t="s">
        <v>34289</v>
      </c>
      <c r="J948" s="2"/>
      <c r="K948" s="2"/>
      <c r="L948" s="2" t="s">
        <v>2630</v>
      </c>
      <c r="M948" s="2" t="s">
        <v>1566</v>
      </c>
      <c r="N948" s="2" t="s">
        <v>2058</v>
      </c>
      <c r="O948" s="2" t="s">
        <v>2153</v>
      </c>
      <c r="P948" s="2" t="s">
        <v>19455</v>
      </c>
      <c r="Q948" s="2" t="s">
        <v>18419</v>
      </c>
      <c r="R948" s="2" t="s">
        <v>2052</v>
      </c>
      <c r="S948" s="2"/>
      <c r="T948" s="2" t="s">
        <v>119</v>
      </c>
    </row>
    <row r="949" spans="1:20" ht="14.25" customHeight="1">
      <c r="A949" s="2" t="s">
        <v>34606</v>
      </c>
      <c r="B949" s="2" t="s">
        <v>2515</v>
      </c>
      <c r="C949" s="2" t="s">
        <v>3351</v>
      </c>
      <c r="D949" s="2" t="s">
        <v>210</v>
      </c>
      <c r="E949" s="2" t="s">
        <v>96</v>
      </c>
      <c r="F949" s="2" t="s">
        <v>22466</v>
      </c>
      <c r="G949" s="2" t="s">
        <v>2046</v>
      </c>
      <c r="H949" s="2" t="s">
        <v>34607</v>
      </c>
      <c r="I949" s="2"/>
      <c r="J949" s="2"/>
      <c r="K949" s="2" t="s">
        <v>22585</v>
      </c>
      <c r="L949" s="2"/>
      <c r="M949" s="2" t="s">
        <v>1566</v>
      </c>
      <c r="N949" s="2" t="s">
        <v>2058</v>
      </c>
      <c r="O949" s="2" t="s">
        <v>2153</v>
      </c>
      <c r="P949" s="2" t="s">
        <v>22586</v>
      </c>
      <c r="Q949" s="2" t="s">
        <v>18419</v>
      </c>
      <c r="R949" s="2" t="s">
        <v>2052</v>
      </c>
      <c r="S949" s="2"/>
      <c r="T949" s="2" t="s">
        <v>209</v>
      </c>
    </row>
    <row r="950" spans="1:20" ht="14.25" customHeight="1">
      <c r="A950" s="2" t="s">
        <v>34608</v>
      </c>
      <c r="B950" s="2" t="s">
        <v>2515</v>
      </c>
      <c r="C950" s="2" t="s">
        <v>3892</v>
      </c>
      <c r="D950" s="2" t="s">
        <v>142</v>
      </c>
      <c r="E950" s="2" t="s">
        <v>96</v>
      </c>
      <c r="F950" s="2" t="s">
        <v>34609</v>
      </c>
      <c r="G950" s="2" t="s">
        <v>2046</v>
      </c>
      <c r="H950" s="2" t="s">
        <v>34610</v>
      </c>
      <c r="I950" s="2"/>
      <c r="J950" s="2"/>
      <c r="K950" s="2"/>
      <c r="L950" s="2"/>
      <c r="M950" s="2" t="s">
        <v>1566</v>
      </c>
      <c r="N950" s="2" t="s">
        <v>2058</v>
      </c>
      <c r="O950" s="2" t="s">
        <v>2145</v>
      </c>
      <c r="P950" s="2" t="s">
        <v>31362</v>
      </c>
      <c r="Q950" s="2" t="s">
        <v>18419</v>
      </c>
      <c r="R950" s="2" t="s">
        <v>2067</v>
      </c>
      <c r="S950" s="2"/>
      <c r="T950" s="2" t="s">
        <v>141</v>
      </c>
    </row>
    <row r="951" spans="1:20" ht="14.25" customHeight="1">
      <c r="A951" s="2" t="s">
        <v>34611</v>
      </c>
      <c r="B951" s="2" t="s">
        <v>2536</v>
      </c>
      <c r="C951" s="2" t="s">
        <v>34612</v>
      </c>
      <c r="D951" s="2" t="s">
        <v>170</v>
      </c>
      <c r="E951" s="2" t="s">
        <v>96</v>
      </c>
      <c r="F951" s="2" t="s">
        <v>34613</v>
      </c>
      <c r="G951" s="2" t="s">
        <v>2046</v>
      </c>
      <c r="H951" s="2" t="s">
        <v>34614</v>
      </c>
      <c r="I951" s="2"/>
      <c r="J951" s="2"/>
      <c r="K951" s="2"/>
      <c r="L951" s="2"/>
      <c r="M951" s="2" t="s">
        <v>1566</v>
      </c>
      <c r="N951" s="2" t="s">
        <v>2048</v>
      </c>
      <c r="O951" s="2" t="s">
        <v>2199</v>
      </c>
      <c r="P951" s="2" t="s">
        <v>2323</v>
      </c>
      <c r="Q951" s="2" t="s">
        <v>18419</v>
      </c>
      <c r="R951" s="2" t="s">
        <v>2200</v>
      </c>
      <c r="S951" s="2"/>
      <c r="T951" s="2" t="s">
        <v>169</v>
      </c>
    </row>
    <row r="952" spans="1:20" ht="14.25" customHeight="1">
      <c r="A952" s="2" t="s">
        <v>34615</v>
      </c>
      <c r="B952" s="2" t="s">
        <v>2536</v>
      </c>
      <c r="C952" s="2" t="s">
        <v>34616</v>
      </c>
      <c r="D952" s="2" t="s">
        <v>250</v>
      </c>
      <c r="E952" s="2" t="s">
        <v>96</v>
      </c>
      <c r="F952" s="2" t="s">
        <v>2473</v>
      </c>
      <c r="G952" s="2" t="s">
        <v>2046</v>
      </c>
      <c r="H952" s="2" t="s">
        <v>34617</v>
      </c>
      <c r="I952" s="2"/>
      <c r="J952" s="2"/>
      <c r="K952" s="2"/>
      <c r="L952" s="2" t="s">
        <v>31519</v>
      </c>
      <c r="M952" s="2" t="s">
        <v>59</v>
      </c>
      <c r="N952" s="2" t="s">
        <v>2048</v>
      </c>
      <c r="O952" s="2" t="s">
        <v>2301</v>
      </c>
      <c r="P952" s="2" t="s">
        <v>32630</v>
      </c>
      <c r="Q952" s="2" t="s">
        <v>18419</v>
      </c>
      <c r="R952" s="2" t="s">
        <v>2052</v>
      </c>
      <c r="S952" s="2"/>
      <c r="T952" s="2" t="s">
        <v>249</v>
      </c>
    </row>
    <row r="953" spans="1:20" ht="14.25" customHeight="1">
      <c r="A953" s="2" t="s">
        <v>34618</v>
      </c>
      <c r="B953" s="2" t="s">
        <v>34619</v>
      </c>
      <c r="C953" s="2" t="s">
        <v>34620</v>
      </c>
      <c r="D953" s="2" t="s">
        <v>136</v>
      </c>
      <c r="E953" s="2" t="s">
        <v>96</v>
      </c>
      <c r="F953" s="2" t="s">
        <v>4664</v>
      </c>
      <c r="G953" s="2" t="s">
        <v>2046</v>
      </c>
      <c r="H953" s="2" t="s">
        <v>34621</v>
      </c>
      <c r="I953" s="2"/>
      <c r="J953" s="2"/>
      <c r="K953" s="2"/>
      <c r="L953" s="2"/>
      <c r="M953" s="2" t="s">
        <v>1566</v>
      </c>
      <c r="N953" s="2" t="s">
        <v>2058</v>
      </c>
      <c r="O953" s="2" t="s">
        <v>2153</v>
      </c>
      <c r="P953" s="2" t="s">
        <v>3055</v>
      </c>
      <c r="Q953" s="2" t="s">
        <v>18419</v>
      </c>
      <c r="R953" s="2" t="s">
        <v>2052</v>
      </c>
      <c r="S953" s="2"/>
      <c r="T953" s="2" t="s">
        <v>135</v>
      </c>
    </row>
    <row r="954" spans="1:20" ht="14.25" customHeight="1">
      <c r="A954" s="2" t="s">
        <v>34622</v>
      </c>
      <c r="B954" s="2" t="s">
        <v>34623</v>
      </c>
      <c r="C954" s="2" t="s">
        <v>4166</v>
      </c>
      <c r="D954" s="2" t="s">
        <v>34624</v>
      </c>
      <c r="E954" s="2" t="s">
        <v>264</v>
      </c>
      <c r="F954" s="2" t="s">
        <v>2210</v>
      </c>
      <c r="G954" s="2" t="s">
        <v>2404</v>
      </c>
      <c r="H954" s="2" t="s">
        <v>34625</v>
      </c>
      <c r="I954" s="2" t="s">
        <v>34308</v>
      </c>
      <c r="J954" s="2" t="s">
        <v>18242</v>
      </c>
      <c r="K954" s="2" t="s">
        <v>18242</v>
      </c>
      <c r="L954" s="2" t="s">
        <v>18243</v>
      </c>
      <c r="M954" s="2" t="s">
        <v>59</v>
      </c>
      <c r="N954" s="2" t="s">
        <v>2058</v>
      </c>
      <c r="O954" s="2" t="s">
        <v>2101</v>
      </c>
      <c r="P954" s="2" t="s">
        <v>31177</v>
      </c>
      <c r="Q954" s="2" t="s">
        <v>18419</v>
      </c>
      <c r="R954" s="2" t="s">
        <v>2052</v>
      </c>
      <c r="S954" s="2"/>
      <c r="T954" s="2" t="s">
        <v>34626</v>
      </c>
    </row>
    <row r="955" spans="1:20" ht="14.25" customHeight="1">
      <c r="A955" s="2" t="s">
        <v>34627</v>
      </c>
      <c r="B955" s="2" t="s">
        <v>34628</v>
      </c>
      <c r="C955" s="2" t="s">
        <v>34629</v>
      </c>
      <c r="D955" s="2" t="s">
        <v>34630</v>
      </c>
      <c r="E955" s="2" t="s">
        <v>264</v>
      </c>
      <c r="F955" s="2" t="s">
        <v>2473</v>
      </c>
      <c r="G955" s="2" t="s">
        <v>2404</v>
      </c>
      <c r="H955" s="2" t="s">
        <v>34631</v>
      </c>
      <c r="I955" s="2"/>
      <c r="J955" s="2"/>
      <c r="K955" s="2"/>
      <c r="L955" s="2"/>
      <c r="M955" s="2" t="s">
        <v>59</v>
      </c>
      <c r="N955" s="2" t="s">
        <v>2048</v>
      </c>
      <c r="O955" s="2" t="s">
        <v>2301</v>
      </c>
      <c r="P955" s="2" t="s">
        <v>31177</v>
      </c>
      <c r="Q955" s="2" t="s">
        <v>18419</v>
      </c>
      <c r="R955" s="2" t="s">
        <v>2052</v>
      </c>
      <c r="S955" s="2"/>
      <c r="T955" s="2" t="s">
        <v>34632</v>
      </c>
    </row>
    <row r="956" spans="1:20" ht="14.25" customHeight="1">
      <c r="A956" s="2" t="s">
        <v>34633</v>
      </c>
      <c r="B956" s="2" t="s">
        <v>34634</v>
      </c>
      <c r="C956" s="2" t="s">
        <v>34635</v>
      </c>
      <c r="D956" s="2" t="s">
        <v>34636</v>
      </c>
      <c r="E956" s="2" t="s">
        <v>264</v>
      </c>
      <c r="F956" s="2" t="s">
        <v>34637</v>
      </c>
      <c r="G956" s="2" t="s">
        <v>2404</v>
      </c>
      <c r="H956" s="2" t="s">
        <v>34638</v>
      </c>
      <c r="I956" s="2"/>
      <c r="J956" s="2"/>
      <c r="K956" s="2"/>
      <c r="L956" s="2"/>
      <c r="M956" s="2" t="s">
        <v>59</v>
      </c>
      <c r="N956" s="2" t="s">
        <v>2058</v>
      </c>
      <c r="O956" s="2" t="s">
        <v>3226</v>
      </c>
      <c r="P956" s="2" t="s">
        <v>2609</v>
      </c>
      <c r="Q956" s="2" t="s">
        <v>18419</v>
      </c>
      <c r="R956" s="2" t="s">
        <v>2052</v>
      </c>
      <c r="S956" s="2"/>
      <c r="T956" s="2" t="s">
        <v>34639</v>
      </c>
    </row>
    <row r="957" spans="1:20" ht="14.25" customHeight="1">
      <c r="A957" s="2" t="s">
        <v>34640</v>
      </c>
      <c r="B957" s="2" t="s">
        <v>34634</v>
      </c>
      <c r="C957" s="2" t="s">
        <v>34641</v>
      </c>
      <c r="D957" s="2" t="s">
        <v>176</v>
      </c>
      <c r="E957" s="2" t="s">
        <v>96</v>
      </c>
      <c r="F957" s="2" t="s">
        <v>4591</v>
      </c>
      <c r="G957" s="2" t="s">
        <v>2046</v>
      </c>
      <c r="H957" s="2" t="s">
        <v>34642</v>
      </c>
      <c r="I957" s="2" t="s">
        <v>34318</v>
      </c>
      <c r="J957" s="2"/>
      <c r="K957" s="2"/>
      <c r="L957" s="2"/>
      <c r="M957" s="2" t="s">
        <v>1566</v>
      </c>
      <c r="N957" s="2" t="s">
        <v>2058</v>
      </c>
      <c r="O957" s="2" t="s">
        <v>2132</v>
      </c>
      <c r="P957" s="2" t="s">
        <v>19455</v>
      </c>
      <c r="Q957" s="2" t="s">
        <v>18419</v>
      </c>
      <c r="R957" s="2" t="s">
        <v>2067</v>
      </c>
      <c r="S957" s="2"/>
      <c r="T957" s="2" t="s">
        <v>175</v>
      </c>
    </row>
    <row r="958" spans="1:20" ht="14.25" customHeight="1">
      <c r="A958" s="2" t="s">
        <v>34643</v>
      </c>
      <c r="B958" s="2" t="s">
        <v>2471</v>
      </c>
      <c r="C958" s="2" t="s">
        <v>34644</v>
      </c>
      <c r="D958" s="2" t="s">
        <v>230</v>
      </c>
      <c r="E958" s="2" t="s">
        <v>96</v>
      </c>
      <c r="F958" s="2" t="s">
        <v>34645</v>
      </c>
      <c r="G958" s="2" t="s">
        <v>2046</v>
      </c>
      <c r="H958" s="2" t="s">
        <v>34646</v>
      </c>
      <c r="I958" s="2"/>
      <c r="J958" s="2"/>
      <c r="K958" s="2"/>
      <c r="L958" s="2"/>
      <c r="M958" s="2" t="s">
        <v>1566</v>
      </c>
      <c r="N958" s="2" t="s">
        <v>2058</v>
      </c>
      <c r="O958" s="2" t="s">
        <v>2153</v>
      </c>
      <c r="P958" s="2" t="s">
        <v>4902</v>
      </c>
      <c r="Q958" s="2" t="s">
        <v>18419</v>
      </c>
      <c r="R958" s="2" t="s">
        <v>2052</v>
      </c>
      <c r="S958" s="2"/>
      <c r="T958" s="2" t="s">
        <v>229</v>
      </c>
    </row>
    <row r="959" spans="1:20" ht="14.25" customHeight="1">
      <c r="A959" s="2" t="s">
        <v>34647</v>
      </c>
      <c r="B959" s="2" t="s">
        <v>2471</v>
      </c>
      <c r="C959" s="2" t="s">
        <v>34648</v>
      </c>
      <c r="D959" s="2" t="s">
        <v>224</v>
      </c>
      <c r="E959" s="2" t="s">
        <v>96</v>
      </c>
      <c r="F959" s="2" t="s">
        <v>34649</v>
      </c>
      <c r="G959" s="2" t="s">
        <v>2046</v>
      </c>
      <c r="H959" s="2" t="s">
        <v>34650</v>
      </c>
      <c r="I959" s="2"/>
      <c r="J959" s="2"/>
      <c r="K959" s="2"/>
      <c r="L959" s="2"/>
      <c r="M959" s="2" t="s">
        <v>1566</v>
      </c>
      <c r="N959" s="2" t="s">
        <v>2058</v>
      </c>
      <c r="O959" s="2" t="s">
        <v>2153</v>
      </c>
      <c r="P959" s="2" t="s">
        <v>19455</v>
      </c>
      <c r="Q959" s="2" t="s">
        <v>18419</v>
      </c>
      <c r="R959" s="2" t="s">
        <v>2052</v>
      </c>
      <c r="S959" s="2"/>
      <c r="T959" s="2" t="s">
        <v>223</v>
      </c>
    </row>
    <row r="960" spans="1:20" ht="14.25" customHeight="1">
      <c r="A960" s="2" t="s">
        <v>34651</v>
      </c>
      <c r="B960" s="2" t="s">
        <v>34652</v>
      </c>
      <c r="C960" s="2" t="s">
        <v>2940</v>
      </c>
      <c r="D960" s="2" t="s">
        <v>170</v>
      </c>
      <c r="E960" s="2" t="s">
        <v>96</v>
      </c>
      <c r="F960" s="2" t="s">
        <v>34653</v>
      </c>
      <c r="G960" s="2" t="s">
        <v>2046</v>
      </c>
      <c r="H960" s="2" t="s">
        <v>34654</v>
      </c>
      <c r="I960" s="2"/>
      <c r="J960" s="2"/>
      <c r="K960" s="2"/>
      <c r="L960" s="2"/>
      <c r="M960" s="2" t="s">
        <v>1566</v>
      </c>
      <c r="N960" s="2" t="s">
        <v>2048</v>
      </c>
      <c r="O960" s="2" t="s">
        <v>2179</v>
      </c>
      <c r="P960" s="2" t="s">
        <v>2323</v>
      </c>
      <c r="Q960" s="2" t="s">
        <v>18419</v>
      </c>
      <c r="R960" s="2" t="s">
        <v>2067</v>
      </c>
      <c r="S960" s="2"/>
      <c r="T960" s="2" t="s">
        <v>169</v>
      </c>
    </row>
    <row r="961" spans="1:20" ht="14.25" customHeight="1">
      <c r="A961" s="2" t="s">
        <v>34655</v>
      </c>
      <c r="B961" s="2" t="s">
        <v>12978</v>
      </c>
      <c r="C961" s="2" t="s">
        <v>34656</v>
      </c>
      <c r="D961" s="2" t="s">
        <v>34657</v>
      </c>
      <c r="E961" s="2" t="s">
        <v>264</v>
      </c>
      <c r="F961" s="2" t="s">
        <v>2473</v>
      </c>
      <c r="G961" s="2" t="s">
        <v>2091</v>
      </c>
      <c r="H961" s="2" t="s">
        <v>34658</v>
      </c>
      <c r="I961" s="2"/>
      <c r="J961" s="2"/>
      <c r="K961" s="2"/>
      <c r="L961" s="2"/>
      <c r="M961" s="2" t="s">
        <v>59</v>
      </c>
      <c r="N961" s="2" t="s">
        <v>2048</v>
      </c>
      <c r="O961" s="2" t="s">
        <v>2301</v>
      </c>
      <c r="P961" s="2" t="s">
        <v>2609</v>
      </c>
      <c r="Q961" s="2" t="s">
        <v>18419</v>
      </c>
      <c r="R961" s="2"/>
      <c r="S961" s="2"/>
      <c r="T961" s="2" t="s">
        <v>34659</v>
      </c>
    </row>
    <row r="962" spans="1:20" ht="14.25" customHeight="1">
      <c r="A962" s="2" t="s">
        <v>34660</v>
      </c>
      <c r="B962" s="2" t="s">
        <v>34661</v>
      </c>
      <c r="C962" s="2" t="s">
        <v>34662</v>
      </c>
      <c r="D962" s="2" t="s">
        <v>178</v>
      </c>
      <c r="E962" s="2" t="s">
        <v>96</v>
      </c>
      <c r="F962" s="2" t="s">
        <v>7861</v>
      </c>
      <c r="G962" s="2" t="s">
        <v>2046</v>
      </c>
      <c r="H962" s="2" t="s">
        <v>34663</v>
      </c>
      <c r="I962" s="2"/>
      <c r="J962" s="2"/>
      <c r="K962" s="2"/>
      <c r="L962" s="2"/>
      <c r="M962" s="2" t="s">
        <v>1566</v>
      </c>
      <c r="N962" s="2" t="s">
        <v>2048</v>
      </c>
      <c r="O962" s="2" t="s">
        <v>2179</v>
      </c>
      <c r="P962" s="2" t="s">
        <v>19455</v>
      </c>
      <c r="Q962" s="2" t="s">
        <v>18419</v>
      </c>
      <c r="R962" s="2" t="s">
        <v>2052</v>
      </c>
      <c r="S962" s="2"/>
      <c r="T962" s="2" t="s">
        <v>177</v>
      </c>
    </row>
    <row r="963" spans="1:20" ht="14.25" customHeight="1">
      <c r="A963" s="2" t="s">
        <v>34664</v>
      </c>
      <c r="B963" s="2" t="s">
        <v>34665</v>
      </c>
      <c r="C963" s="2" t="s">
        <v>34666</v>
      </c>
      <c r="D963" s="2" t="s">
        <v>349</v>
      </c>
      <c r="E963" s="2" t="s">
        <v>96</v>
      </c>
      <c r="F963" s="2" t="s">
        <v>34667</v>
      </c>
      <c r="G963" s="2" t="s">
        <v>2046</v>
      </c>
      <c r="H963" s="2" t="s">
        <v>34668</v>
      </c>
      <c r="I963" s="2" t="s">
        <v>34669</v>
      </c>
      <c r="J963" s="2"/>
      <c r="K963" s="2"/>
      <c r="L963" s="2" t="s">
        <v>4127</v>
      </c>
      <c r="M963" s="2" t="s">
        <v>1566</v>
      </c>
      <c r="N963" s="2" t="s">
        <v>2048</v>
      </c>
      <c r="O963" s="2" t="s">
        <v>2179</v>
      </c>
      <c r="P963" s="2" t="s">
        <v>34670</v>
      </c>
      <c r="Q963" s="2" t="s">
        <v>18419</v>
      </c>
      <c r="R963" s="2" t="s">
        <v>2067</v>
      </c>
      <c r="S963" s="2"/>
      <c r="T963" s="2" t="s">
        <v>348</v>
      </c>
    </row>
    <row r="964" spans="1:20" ht="14.25" customHeight="1">
      <c r="A964" s="2" t="s">
        <v>34671</v>
      </c>
      <c r="B964" s="2" t="s">
        <v>34672</v>
      </c>
      <c r="C964" s="2" t="s">
        <v>9012</v>
      </c>
      <c r="D964" s="2" t="s">
        <v>102</v>
      </c>
      <c r="E964" s="2" t="s">
        <v>96</v>
      </c>
      <c r="F964" s="2" t="s">
        <v>34673</v>
      </c>
      <c r="G964" s="2" t="s">
        <v>2046</v>
      </c>
      <c r="H964" s="2" t="s">
        <v>34674</v>
      </c>
      <c r="I964" s="2"/>
      <c r="J964" s="2"/>
      <c r="K964" s="2"/>
      <c r="L964" s="2"/>
      <c r="M964" s="2" t="s">
        <v>1566</v>
      </c>
      <c r="N964" s="2" t="s">
        <v>2058</v>
      </c>
      <c r="O964" s="2" t="s">
        <v>2153</v>
      </c>
      <c r="P964" s="2" t="s">
        <v>4902</v>
      </c>
      <c r="Q964" s="2" t="s">
        <v>18419</v>
      </c>
      <c r="R964" s="2" t="s">
        <v>2052</v>
      </c>
      <c r="S964" s="2"/>
      <c r="T964" s="2" t="s">
        <v>101</v>
      </c>
    </row>
    <row r="965" spans="1:20" ht="14.25" customHeight="1">
      <c r="A965" s="2" t="s">
        <v>34675</v>
      </c>
      <c r="B965" s="2" t="s">
        <v>13119</v>
      </c>
      <c r="C965" s="2" t="s">
        <v>34676</v>
      </c>
      <c r="D965" s="2" t="s">
        <v>142</v>
      </c>
      <c r="E965" s="2" t="s">
        <v>96</v>
      </c>
      <c r="F965" s="2" t="s">
        <v>27493</v>
      </c>
      <c r="G965" s="2" t="s">
        <v>2046</v>
      </c>
      <c r="H965" s="2" t="s">
        <v>34677</v>
      </c>
      <c r="I965" s="2"/>
      <c r="J965" s="2"/>
      <c r="K965" s="2"/>
      <c r="L965" s="2"/>
      <c r="M965" s="2" t="s">
        <v>1566</v>
      </c>
      <c r="N965" s="2" t="s">
        <v>2048</v>
      </c>
      <c r="O965" s="2" t="s">
        <v>2179</v>
      </c>
      <c r="P965" s="2" t="s">
        <v>31362</v>
      </c>
      <c r="Q965" s="2" t="s">
        <v>18419</v>
      </c>
      <c r="R965" s="2" t="s">
        <v>2052</v>
      </c>
      <c r="S965" s="2"/>
      <c r="T965" s="2" t="s">
        <v>141</v>
      </c>
    </row>
    <row r="966" spans="1:20" ht="14.25" customHeight="1">
      <c r="A966" s="2" t="s">
        <v>34678</v>
      </c>
      <c r="B966" s="2" t="s">
        <v>9381</v>
      </c>
      <c r="C966" s="2" t="s">
        <v>34679</v>
      </c>
      <c r="D966" s="2" t="s">
        <v>34680</v>
      </c>
      <c r="E966" s="2" t="s">
        <v>264</v>
      </c>
      <c r="F966" s="2" t="s">
        <v>2473</v>
      </c>
      <c r="G966" s="2" t="s">
        <v>2404</v>
      </c>
      <c r="H966" s="2" t="s">
        <v>34681</v>
      </c>
      <c r="I966" s="2"/>
      <c r="J966" s="2"/>
      <c r="K966" s="2"/>
      <c r="L966" s="2"/>
      <c r="M966" s="2" t="s">
        <v>59</v>
      </c>
      <c r="N966" s="2" t="s">
        <v>2048</v>
      </c>
      <c r="O966" s="2" t="s">
        <v>2301</v>
      </c>
      <c r="P966" s="2" t="s">
        <v>3535</v>
      </c>
      <c r="Q966" s="2" t="s">
        <v>18419</v>
      </c>
      <c r="R966" s="2" t="s">
        <v>2052</v>
      </c>
      <c r="S966" s="2"/>
      <c r="T966" s="2" t="s">
        <v>34682</v>
      </c>
    </row>
    <row r="967" spans="1:20" ht="14.25" customHeight="1">
      <c r="A967" s="2" t="s">
        <v>34683</v>
      </c>
      <c r="B967" s="2" t="s">
        <v>17133</v>
      </c>
      <c r="C967" s="2" t="s">
        <v>5036</v>
      </c>
      <c r="D967" s="2" t="s">
        <v>216</v>
      </c>
      <c r="E967" s="2" t="s">
        <v>96</v>
      </c>
      <c r="F967" s="2" t="s">
        <v>34684</v>
      </c>
      <c r="G967" s="2" t="s">
        <v>2046</v>
      </c>
      <c r="H967" s="2" t="s">
        <v>34685</v>
      </c>
      <c r="I967" s="2"/>
      <c r="J967" s="2"/>
      <c r="K967" s="2"/>
      <c r="L967" s="2"/>
      <c r="M967" s="2" t="s">
        <v>1566</v>
      </c>
      <c r="N967" s="2" t="s">
        <v>2058</v>
      </c>
      <c r="O967" s="2" t="s">
        <v>2093</v>
      </c>
      <c r="P967" s="2" t="s">
        <v>19455</v>
      </c>
      <c r="Q967" s="2" t="s">
        <v>18419</v>
      </c>
      <c r="R967" s="2" t="s">
        <v>2067</v>
      </c>
      <c r="S967" s="2"/>
      <c r="T967" s="2" t="s">
        <v>215</v>
      </c>
    </row>
    <row r="968" spans="1:20" ht="14.25" customHeight="1">
      <c r="A968" s="2" t="s">
        <v>34686</v>
      </c>
      <c r="B968" s="2" t="s">
        <v>17133</v>
      </c>
      <c r="C968" s="2" t="s">
        <v>3779</v>
      </c>
      <c r="D968" s="2" t="s">
        <v>136</v>
      </c>
      <c r="E968" s="2" t="s">
        <v>96</v>
      </c>
      <c r="F968" s="2" t="s">
        <v>34687</v>
      </c>
      <c r="G968" s="2" t="s">
        <v>2046</v>
      </c>
      <c r="H968" s="2" t="s">
        <v>34688</v>
      </c>
      <c r="I968" s="2"/>
      <c r="J968" s="2"/>
      <c r="K968" s="2"/>
      <c r="L968" s="2"/>
      <c r="M968" s="2" t="s">
        <v>1566</v>
      </c>
      <c r="N968" s="2" t="s">
        <v>2058</v>
      </c>
      <c r="O968" s="2" t="s">
        <v>2059</v>
      </c>
      <c r="P968" s="2" t="s">
        <v>3055</v>
      </c>
      <c r="Q968" s="2" t="s">
        <v>18419</v>
      </c>
      <c r="R968" s="2" t="s">
        <v>2052</v>
      </c>
      <c r="S968" s="2"/>
      <c r="T968" s="2" t="s">
        <v>135</v>
      </c>
    </row>
    <row r="969" spans="1:20" ht="14.25" customHeight="1">
      <c r="A969" s="2" t="s">
        <v>34689</v>
      </c>
      <c r="B969" s="2" t="s">
        <v>34690</v>
      </c>
      <c r="C969" s="2" t="s">
        <v>34691</v>
      </c>
      <c r="D969" s="2" t="s">
        <v>31784</v>
      </c>
      <c r="E969" s="2" t="s">
        <v>264</v>
      </c>
      <c r="F969" s="2" t="s">
        <v>2473</v>
      </c>
      <c r="G969" s="2" t="s">
        <v>2404</v>
      </c>
      <c r="H969" s="2" t="s">
        <v>34692</v>
      </c>
      <c r="I969" s="2"/>
      <c r="J969" s="2"/>
      <c r="K969" s="2"/>
      <c r="L969" s="2"/>
      <c r="M969" s="2" t="s">
        <v>59</v>
      </c>
      <c r="N969" s="2" t="s">
        <v>2048</v>
      </c>
      <c r="O969" s="2" t="s">
        <v>2301</v>
      </c>
      <c r="P969" s="2" t="s">
        <v>3230</v>
      </c>
      <c r="Q969" s="2" t="s">
        <v>18419</v>
      </c>
      <c r="R969" s="2" t="s">
        <v>2052</v>
      </c>
      <c r="S969" s="2"/>
      <c r="T969" s="2" t="s">
        <v>31786</v>
      </c>
    </row>
    <row r="970" spans="1:20" ht="14.25" customHeight="1">
      <c r="A970" s="2" t="s">
        <v>34693</v>
      </c>
      <c r="B970" s="2" t="s">
        <v>34694</v>
      </c>
      <c r="C970" s="2" t="s">
        <v>2208</v>
      </c>
      <c r="D970" s="2" t="s">
        <v>34695</v>
      </c>
      <c r="E970" s="2" t="s">
        <v>264</v>
      </c>
      <c r="F970" s="2" t="s">
        <v>3441</v>
      </c>
      <c r="G970" s="2" t="s">
        <v>2091</v>
      </c>
      <c r="H970" s="2" t="s">
        <v>34696</v>
      </c>
      <c r="I970" s="2"/>
      <c r="J970" s="2"/>
      <c r="K970" s="2"/>
      <c r="L970" s="2"/>
      <c r="M970" s="2" t="s">
        <v>59</v>
      </c>
      <c r="N970" s="2" t="s">
        <v>2058</v>
      </c>
      <c r="O970" s="2" t="s">
        <v>2101</v>
      </c>
      <c r="P970" s="2" t="s">
        <v>2609</v>
      </c>
      <c r="Q970" s="2" t="s">
        <v>18419</v>
      </c>
      <c r="R970" s="2" t="s">
        <v>2052</v>
      </c>
      <c r="S970" s="2"/>
      <c r="T970" s="2" t="s">
        <v>34697</v>
      </c>
    </row>
    <row r="971" spans="1:20" ht="14.25" customHeight="1">
      <c r="A971" s="2" t="s">
        <v>34698</v>
      </c>
      <c r="B971" s="2" t="s">
        <v>34699</v>
      </c>
      <c r="C971" s="2" t="s">
        <v>34700</v>
      </c>
      <c r="D971" s="2" t="s">
        <v>32047</v>
      </c>
      <c r="E971" s="2" t="s">
        <v>264</v>
      </c>
      <c r="F971" s="2" t="s">
        <v>34701</v>
      </c>
      <c r="G971" s="2" t="s">
        <v>6780</v>
      </c>
      <c r="H971" s="2" t="s">
        <v>34702</v>
      </c>
      <c r="I971" s="2"/>
      <c r="J971" s="2"/>
      <c r="K971" s="2"/>
      <c r="L971" s="2"/>
      <c r="M971" s="2" t="s">
        <v>1566</v>
      </c>
      <c r="N971" s="2" t="s">
        <v>2058</v>
      </c>
      <c r="O971" s="2" t="s">
        <v>2153</v>
      </c>
      <c r="P971" s="2" t="s">
        <v>2609</v>
      </c>
      <c r="Q971" s="2" t="s">
        <v>18419</v>
      </c>
      <c r="R971" s="2" t="s">
        <v>2052</v>
      </c>
      <c r="S971" s="2"/>
      <c r="T971" s="2" t="s">
        <v>32050</v>
      </c>
    </row>
    <row r="972" spans="1:20" ht="14.25" customHeight="1">
      <c r="A972" s="2" t="s">
        <v>34703</v>
      </c>
      <c r="B972" s="2" t="s">
        <v>2411</v>
      </c>
      <c r="C972" s="2" t="s">
        <v>34704</v>
      </c>
      <c r="D972" s="2" t="s">
        <v>520</v>
      </c>
      <c r="E972" s="2" t="s">
        <v>264</v>
      </c>
      <c r="F972" s="2" t="s">
        <v>34705</v>
      </c>
      <c r="G972" s="2" t="s">
        <v>2046</v>
      </c>
      <c r="H972" s="2" t="s">
        <v>34706</v>
      </c>
      <c r="I972" s="2"/>
      <c r="J972" s="2"/>
      <c r="K972" s="2"/>
      <c r="L972" s="2"/>
      <c r="M972" s="2" t="s">
        <v>1566</v>
      </c>
      <c r="N972" s="2" t="s">
        <v>2058</v>
      </c>
      <c r="O972" s="2" t="s">
        <v>2093</v>
      </c>
      <c r="P972" s="2" t="s">
        <v>4630</v>
      </c>
      <c r="Q972" s="2" t="s">
        <v>18419</v>
      </c>
      <c r="R972" s="2" t="s">
        <v>2067</v>
      </c>
      <c r="S972" s="2"/>
      <c r="T972" s="2" t="s">
        <v>519</v>
      </c>
    </row>
    <row r="973" spans="1:20" ht="14.25" customHeight="1">
      <c r="A973" s="2" t="s">
        <v>34707</v>
      </c>
      <c r="B973" s="2" t="s">
        <v>2411</v>
      </c>
      <c r="C973" s="2" t="s">
        <v>34708</v>
      </c>
      <c r="D973" s="2" t="s">
        <v>202</v>
      </c>
      <c r="E973" s="2" t="s">
        <v>96</v>
      </c>
      <c r="F973" s="2" t="s">
        <v>2473</v>
      </c>
      <c r="G973" s="2" t="s">
        <v>2046</v>
      </c>
      <c r="H973" s="2" t="s">
        <v>34709</v>
      </c>
      <c r="I973" s="2"/>
      <c r="J973" s="2"/>
      <c r="K973" s="2"/>
      <c r="L973" s="2"/>
      <c r="M973" s="2" t="s">
        <v>59</v>
      </c>
      <c r="N973" s="2" t="s">
        <v>2048</v>
      </c>
      <c r="O973" s="2" t="s">
        <v>2301</v>
      </c>
      <c r="P973" s="2" t="s">
        <v>2456</v>
      </c>
      <c r="Q973" s="2" t="s">
        <v>18419</v>
      </c>
      <c r="R973" s="2" t="s">
        <v>2052</v>
      </c>
      <c r="S973" s="2"/>
      <c r="T973" s="2" t="s">
        <v>201</v>
      </c>
    </row>
    <row r="974" spans="1:20" ht="14.25" customHeight="1">
      <c r="A974" s="2" t="s">
        <v>34710</v>
      </c>
      <c r="B974" s="2" t="s">
        <v>2411</v>
      </c>
      <c r="C974" s="2" t="s">
        <v>8667</v>
      </c>
      <c r="D974" s="2" t="s">
        <v>1036</v>
      </c>
      <c r="E974" s="2" t="s">
        <v>264</v>
      </c>
      <c r="F974" s="2" t="s">
        <v>34711</v>
      </c>
      <c r="G974" s="2" t="s">
        <v>2046</v>
      </c>
      <c r="H974" s="2" t="s">
        <v>34712</v>
      </c>
      <c r="I974" s="2"/>
      <c r="J974" s="2"/>
      <c r="K974" s="2"/>
      <c r="L974" s="2"/>
      <c r="M974" s="2" t="s">
        <v>1566</v>
      </c>
      <c r="N974" s="2" t="s">
        <v>2058</v>
      </c>
      <c r="O974" s="2" t="s">
        <v>2153</v>
      </c>
      <c r="P974" s="2" t="s">
        <v>24195</v>
      </c>
      <c r="Q974" s="2" t="s">
        <v>18419</v>
      </c>
      <c r="R974" s="2" t="s">
        <v>2067</v>
      </c>
      <c r="S974" s="2"/>
      <c r="T974" s="2" t="s">
        <v>1035</v>
      </c>
    </row>
    <row r="975" spans="1:20" ht="14.25" customHeight="1">
      <c r="A975" s="2" t="s">
        <v>34713</v>
      </c>
      <c r="B975" s="2" t="s">
        <v>2411</v>
      </c>
      <c r="C975" s="2" t="s">
        <v>4000</v>
      </c>
      <c r="D975" s="2" t="s">
        <v>142</v>
      </c>
      <c r="E975" s="2" t="s">
        <v>96</v>
      </c>
      <c r="F975" s="2" t="s">
        <v>34714</v>
      </c>
      <c r="G975" s="2" t="s">
        <v>2046</v>
      </c>
      <c r="H975" s="2" t="s">
        <v>34715</v>
      </c>
      <c r="I975" s="2"/>
      <c r="J975" s="2"/>
      <c r="K975" s="2" t="s">
        <v>32746</v>
      </c>
      <c r="L975" s="2"/>
      <c r="M975" s="2" t="s">
        <v>1566</v>
      </c>
      <c r="N975" s="2" t="s">
        <v>2058</v>
      </c>
      <c r="O975" s="2" t="s">
        <v>2153</v>
      </c>
      <c r="P975" s="2" t="s">
        <v>3055</v>
      </c>
      <c r="Q975" s="2" t="s">
        <v>18419</v>
      </c>
      <c r="R975" s="2" t="s">
        <v>2052</v>
      </c>
      <c r="S975" s="2"/>
      <c r="T975" s="2" t="s">
        <v>141</v>
      </c>
    </row>
    <row r="976" spans="1:20" ht="14.25" customHeight="1">
      <c r="A976" s="2" t="s">
        <v>34716</v>
      </c>
      <c r="B976" s="2" t="s">
        <v>5841</v>
      </c>
      <c r="C976" s="2" t="s">
        <v>34717</v>
      </c>
      <c r="D976" s="2" t="s">
        <v>22395</v>
      </c>
      <c r="E976" s="2" t="s">
        <v>96</v>
      </c>
      <c r="F976" s="2" t="s">
        <v>34718</v>
      </c>
      <c r="G976" s="2" t="s">
        <v>2404</v>
      </c>
      <c r="H976" s="2" t="s">
        <v>34719</v>
      </c>
      <c r="I976" s="2"/>
      <c r="J976" s="2"/>
      <c r="K976" s="2"/>
      <c r="L976" s="2"/>
      <c r="M976" s="2" t="s">
        <v>1566</v>
      </c>
      <c r="N976" s="2" t="s">
        <v>2058</v>
      </c>
      <c r="O976" s="2" t="s">
        <v>2120</v>
      </c>
      <c r="P976" s="2" t="s">
        <v>34720</v>
      </c>
      <c r="Q976" s="2" t="s">
        <v>18419</v>
      </c>
      <c r="R976" s="2" t="s">
        <v>2052</v>
      </c>
      <c r="S976" s="2"/>
      <c r="T976" s="2" t="s">
        <v>22399</v>
      </c>
    </row>
    <row r="977" spans="1:20" ht="14.25" customHeight="1">
      <c r="A977" s="2" t="s">
        <v>34721</v>
      </c>
      <c r="B977" s="2" t="s">
        <v>34722</v>
      </c>
      <c r="C977" s="2" t="s">
        <v>34723</v>
      </c>
      <c r="D977" s="2" t="s">
        <v>228</v>
      </c>
      <c r="E977" s="2" t="s">
        <v>96</v>
      </c>
      <c r="F977" s="2" t="s">
        <v>5994</v>
      </c>
      <c r="G977" s="2" t="s">
        <v>2046</v>
      </c>
      <c r="H977" s="2" t="s">
        <v>34724</v>
      </c>
      <c r="I977" s="2"/>
      <c r="J977" s="2"/>
      <c r="K977" s="2"/>
      <c r="L977" s="2"/>
      <c r="M977" s="2" t="s">
        <v>1566</v>
      </c>
      <c r="N977" s="2" t="s">
        <v>2058</v>
      </c>
      <c r="O977" s="2" t="s">
        <v>2153</v>
      </c>
      <c r="P977" s="2" t="s">
        <v>3055</v>
      </c>
      <c r="Q977" s="2" t="s">
        <v>18419</v>
      </c>
      <c r="R977" s="2" t="s">
        <v>2052</v>
      </c>
      <c r="S977" s="2"/>
      <c r="T977" s="2" t="s">
        <v>227</v>
      </c>
    </row>
    <row r="978" spans="1:20" ht="14.25" customHeight="1">
      <c r="A978" s="2" t="s">
        <v>34725</v>
      </c>
      <c r="B978" s="2" t="s">
        <v>7402</v>
      </c>
      <c r="C978" s="2" t="s">
        <v>34726</v>
      </c>
      <c r="D978" s="2" t="s">
        <v>108</v>
      </c>
      <c r="E978" s="2" t="s">
        <v>96</v>
      </c>
      <c r="F978" s="2" t="s">
        <v>34727</v>
      </c>
      <c r="G978" s="2" t="s">
        <v>2046</v>
      </c>
      <c r="H978" s="2" t="s">
        <v>34728</v>
      </c>
      <c r="I978" s="2"/>
      <c r="J978" s="2"/>
      <c r="K978" s="2"/>
      <c r="L978" s="2"/>
      <c r="M978" s="2" t="s">
        <v>1566</v>
      </c>
      <c r="N978" s="2" t="s">
        <v>2058</v>
      </c>
      <c r="O978" s="2" t="s">
        <v>2153</v>
      </c>
      <c r="P978" s="2" t="s">
        <v>31362</v>
      </c>
      <c r="Q978" s="2" t="s">
        <v>18419</v>
      </c>
      <c r="R978" s="2" t="s">
        <v>2052</v>
      </c>
      <c r="S978" s="2"/>
      <c r="T978" s="2" t="s">
        <v>107</v>
      </c>
    </row>
    <row r="979" spans="1:20" ht="14.25" customHeight="1">
      <c r="A979" s="2" t="s">
        <v>34729</v>
      </c>
      <c r="B979" s="2" t="s">
        <v>7402</v>
      </c>
      <c r="C979" s="2" t="s">
        <v>20308</v>
      </c>
      <c r="D979" s="2" t="s">
        <v>190</v>
      </c>
      <c r="E979" s="2" t="s">
        <v>96</v>
      </c>
      <c r="F979" s="2" t="s">
        <v>34730</v>
      </c>
      <c r="G979" s="2" t="s">
        <v>2046</v>
      </c>
      <c r="H979" s="2" t="s">
        <v>34731</v>
      </c>
      <c r="I979" s="2"/>
      <c r="J979" s="2"/>
      <c r="K979" s="2"/>
      <c r="L979" s="2"/>
      <c r="M979" s="2" t="s">
        <v>1566</v>
      </c>
      <c r="N979" s="2" t="s">
        <v>2048</v>
      </c>
      <c r="O979" s="2" t="s">
        <v>2179</v>
      </c>
      <c r="P979" s="2" t="s">
        <v>19455</v>
      </c>
      <c r="Q979" s="2" t="s">
        <v>18419</v>
      </c>
      <c r="R979" s="2" t="s">
        <v>2052</v>
      </c>
      <c r="S979" s="2"/>
      <c r="T979" s="2" t="s">
        <v>189</v>
      </c>
    </row>
    <row r="980" spans="1:20" ht="14.25" customHeight="1">
      <c r="A980" s="2" t="s">
        <v>34732</v>
      </c>
      <c r="B980" s="2" t="s">
        <v>7402</v>
      </c>
      <c r="C980" s="2" t="s">
        <v>34733</v>
      </c>
      <c r="D980" s="2" t="s">
        <v>104</v>
      </c>
      <c r="E980" s="2" t="s">
        <v>96</v>
      </c>
      <c r="F980" s="2" t="s">
        <v>34734</v>
      </c>
      <c r="G980" s="2" t="s">
        <v>2046</v>
      </c>
      <c r="H980" s="2" t="s">
        <v>34735</v>
      </c>
      <c r="I980" s="2"/>
      <c r="J980" s="2"/>
      <c r="K980" s="2"/>
      <c r="L980" s="2"/>
      <c r="M980" s="2" t="s">
        <v>1566</v>
      </c>
      <c r="N980" s="2" t="s">
        <v>2048</v>
      </c>
      <c r="O980" s="2" t="s">
        <v>2179</v>
      </c>
      <c r="P980" s="2" t="s">
        <v>3055</v>
      </c>
      <c r="Q980" s="2" t="s">
        <v>18419</v>
      </c>
      <c r="R980" s="2" t="s">
        <v>2052</v>
      </c>
      <c r="S980" s="2"/>
      <c r="T980" s="2" t="s">
        <v>103</v>
      </c>
    </row>
    <row r="981" spans="1:20" ht="14.25" customHeight="1">
      <c r="A981" s="2" t="s">
        <v>34736</v>
      </c>
      <c r="B981" s="2" t="s">
        <v>7402</v>
      </c>
      <c r="C981" s="2" t="s">
        <v>15530</v>
      </c>
      <c r="D981" s="2" t="s">
        <v>110</v>
      </c>
      <c r="E981" s="2" t="s">
        <v>96</v>
      </c>
      <c r="F981" s="2" t="s">
        <v>33418</v>
      </c>
      <c r="G981" s="2" t="s">
        <v>2046</v>
      </c>
      <c r="H981" s="2" t="s">
        <v>34737</v>
      </c>
      <c r="I981" s="2" t="s">
        <v>34400</v>
      </c>
      <c r="J981" s="2"/>
      <c r="K981" s="2" t="s">
        <v>21521</v>
      </c>
      <c r="L981" s="2"/>
      <c r="M981" s="2" t="s">
        <v>1566</v>
      </c>
      <c r="N981" s="2" t="s">
        <v>2048</v>
      </c>
      <c r="O981" s="2" t="s">
        <v>2179</v>
      </c>
      <c r="P981" s="2" t="s">
        <v>3363</v>
      </c>
      <c r="Q981" s="2" t="s">
        <v>18419</v>
      </c>
      <c r="R981" s="2" t="s">
        <v>2052</v>
      </c>
      <c r="S981" s="2"/>
      <c r="T981" s="2" t="s">
        <v>109</v>
      </c>
    </row>
    <row r="982" spans="1:20" ht="14.25" customHeight="1">
      <c r="A982" s="2" t="s">
        <v>34738</v>
      </c>
      <c r="B982" s="2" t="s">
        <v>34739</v>
      </c>
      <c r="C982" s="2" t="s">
        <v>34740</v>
      </c>
      <c r="D982" s="2" t="s">
        <v>142</v>
      </c>
      <c r="E982" s="2" t="s">
        <v>96</v>
      </c>
      <c r="F982" s="2" t="s">
        <v>34741</v>
      </c>
      <c r="G982" s="2" t="s">
        <v>2046</v>
      </c>
      <c r="H982" s="2" t="s">
        <v>34742</v>
      </c>
      <c r="I982" s="2"/>
      <c r="J982" s="2"/>
      <c r="K982" s="2"/>
      <c r="L982" s="2"/>
      <c r="M982" s="2" t="s">
        <v>1566</v>
      </c>
      <c r="N982" s="2" t="s">
        <v>2058</v>
      </c>
      <c r="O982" s="2" t="s">
        <v>2078</v>
      </c>
      <c r="P982" s="2" t="s">
        <v>31362</v>
      </c>
      <c r="Q982" s="2" t="s">
        <v>18419</v>
      </c>
      <c r="R982" s="2" t="s">
        <v>2067</v>
      </c>
      <c r="S982" s="2"/>
      <c r="T982" s="2" t="s">
        <v>141</v>
      </c>
    </row>
    <row r="983" spans="1:20" ht="14.25" customHeight="1">
      <c r="A983" s="2" t="s">
        <v>34743</v>
      </c>
      <c r="B983" s="2" t="s">
        <v>2379</v>
      </c>
      <c r="C983" s="2" t="s">
        <v>34744</v>
      </c>
      <c r="D983" s="2" t="s">
        <v>142</v>
      </c>
      <c r="E983" s="2" t="s">
        <v>96</v>
      </c>
      <c r="F983" s="2" t="s">
        <v>34745</v>
      </c>
      <c r="G983" s="2" t="s">
        <v>2046</v>
      </c>
      <c r="H983" s="2" t="s">
        <v>34746</v>
      </c>
      <c r="I983" s="2"/>
      <c r="J983" s="2"/>
      <c r="K983" s="2"/>
      <c r="L983" s="2"/>
      <c r="M983" s="2" t="s">
        <v>1566</v>
      </c>
      <c r="N983" s="2" t="s">
        <v>2058</v>
      </c>
      <c r="O983" s="2" t="s">
        <v>2153</v>
      </c>
      <c r="P983" s="2" t="s">
        <v>31362</v>
      </c>
      <c r="Q983" s="2" t="s">
        <v>18419</v>
      </c>
      <c r="R983" s="2" t="s">
        <v>2052</v>
      </c>
      <c r="S983" s="2"/>
      <c r="T983" s="2" t="s">
        <v>141</v>
      </c>
    </row>
    <row r="984" spans="1:20" ht="14.25" customHeight="1">
      <c r="A984" s="2" t="s">
        <v>34747</v>
      </c>
      <c r="B984" s="2" t="s">
        <v>4441</v>
      </c>
      <c r="C984" s="2" t="s">
        <v>34748</v>
      </c>
      <c r="D984" s="2" t="s">
        <v>148</v>
      </c>
      <c r="E984" s="2" t="s">
        <v>96</v>
      </c>
      <c r="F984" s="2" t="s">
        <v>34749</v>
      </c>
      <c r="G984" s="2" t="s">
        <v>2046</v>
      </c>
      <c r="H984" s="2" t="s">
        <v>34750</v>
      </c>
      <c r="I984" s="2" t="s">
        <v>34751</v>
      </c>
      <c r="J984" s="2"/>
      <c r="K984" s="2"/>
      <c r="L984" s="2"/>
      <c r="M984" s="2" t="s">
        <v>60</v>
      </c>
      <c r="N984" s="2" t="s">
        <v>2058</v>
      </c>
      <c r="O984" s="2" t="s">
        <v>2186</v>
      </c>
      <c r="P984" s="2" t="s">
        <v>34752</v>
      </c>
      <c r="Q984" s="2" t="s">
        <v>18419</v>
      </c>
      <c r="R984" s="2" t="s">
        <v>2067</v>
      </c>
      <c r="S984" s="2"/>
      <c r="T984" s="2" t="s">
        <v>147</v>
      </c>
    </row>
    <row r="985" spans="1:20" ht="14.25" customHeight="1">
      <c r="A985" s="2" t="s">
        <v>34753</v>
      </c>
      <c r="B985" s="2" t="s">
        <v>20054</v>
      </c>
      <c r="C985" s="2" t="s">
        <v>34754</v>
      </c>
      <c r="D985" s="2" t="s">
        <v>567</v>
      </c>
      <c r="E985" s="2" t="s">
        <v>264</v>
      </c>
      <c r="F985" s="2" t="s">
        <v>3881</v>
      </c>
      <c r="G985" s="2" t="s">
        <v>2046</v>
      </c>
      <c r="H985" s="2" t="s">
        <v>34755</v>
      </c>
      <c r="I985" s="2">
        <v>447889253071</v>
      </c>
      <c r="J985" s="2"/>
      <c r="K985" s="2"/>
      <c r="L985" s="2"/>
      <c r="M985" s="2" t="s">
        <v>60</v>
      </c>
      <c r="N985" s="2" t="s">
        <v>2058</v>
      </c>
      <c r="O985" s="2" t="s">
        <v>3883</v>
      </c>
      <c r="P985" s="2" t="s">
        <v>23007</v>
      </c>
      <c r="Q985" s="2" t="s">
        <v>18419</v>
      </c>
      <c r="R985" s="2" t="s">
        <v>2052</v>
      </c>
      <c r="S985" s="2"/>
      <c r="T985" s="2" t="s">
        <v>566</v>
      </c>
    </row>
    <row r="986" spans="1:20" ht="14.25" customHeight="1">
      <c r="A986" s="2" t="s">
        <v>34756</v>
      </c>
      <c r="B986" s="2" t="s">
        <v>15000</v>
      </c>
      <c r="C986" s="2" t="s">
        <v>2695</v>
      </c>
      <c r="D986" s="2" t="s">
        <v>146</v>
      </c>
      <c r="E986" s="2" t="s">
        <v>96</v>
      </c>
      <c r="F986" s="2" t="s">
        <v>34757</v>
      </c>
      <c r="G986" s="2" t="s">
        <v>2046</v>
      </c>
      <c r="H986" s="2" t="s">
        <v>34758</v>
      </c>
      <c r="I986" s="2"/>
      <c r="J986" s="2"/>
      <c r="K986" s="2" t="s">
        <v>21521</v>
      </c>
      <c r="L986" s="2"/>
      <c r="M986" s="2" t="s">
        <v>59</v>
      </c>
      <c r="N986" s="2" t="s">
        <v>2058</v>
      </c>
      <c r="O986" s="2" t="s">
        <v>20201</v>
      </c>
      <c r="P986" s="2" t="s">
        <v>24399</v>
      </c>
      <c r="Q986" s="2" t="s">
        <v>18419</v>
      </c>
      <c r="R986" s="2" t="s">
        <v>2067</v>
      </c>
      <c r="S986" s="2"/>
      <c r="T986" s="2" t="s">
        <v>145</v>
      </c>
    </row>
    <row r="987" spans="1:20" ht="14.25" customHeight="1">
      <c r="A987" s="2" t="s">
        <v>34759</v>
      </c>
      <c r="B987" s="2" t="s">
        <v>2379</v>
      </c>
      <c r="C987" s="2" t="s">
        <v>24562</v>
      </c>
      <c r="D987" s="2" t="s">
        <v>108</v>
      </c>
      <c r="E987" s="2" t="s">
        <v>96</v>
      </c>
      <c r="F987" s="2" t="s">
        <v>34760</v>
      </c>
      <c r="G987" s="2" t="s">
        <v>2046</v>
      </c>
      <c r="H987" s="2" t="s">
        <v>34761</v>
      </c>
      <c r="I987" s="2"/>
      <c r="J987" s="2"/>
      <c r="K987" s="2"/>
      <c r="L987" s="2"/>
      <c r="M987" s="2" t="s">
        <v>1566</v>
      </c>
      <c r="N987" s="2" t="s">
        <v>2048</v>
      </c>
      <c r="O987" s="2" t="s">
        <v>5489</v>
      </c>
      <c r="P987" s="2" t="s">
        <v>3055</v>
      </c>
      <c r="Q987" s="2" t="s">
        <v>18419</v>
      </c>
      <c r="R987" s="2" t="s">
        <v>2052</v>
      </c>
      <c r="S987" s="2"/>
      <c r="T987" s="2" t="s">
        <v>107</v>
      </c>
    </row>
    <row r="988" spans="1:20" ht="14.25" customHeight="1">
      <c r="A988" s="2" t="s">
        <v>34762</v>
      </c>
      <c r="B988" s="2" t="s">
        <v>2379</v>
      </c>
      <c r="C988" s="2" t="s">
        <v>4551</v>
      </c>
      <c r="D988" s="2" t="s">
        <v>108</v>
      </c>
      <c r="E988" s="2" t="s">
        <v>96</v>
      </c>
      <c r="F988" s="2" t="s">
        <v>34763</v>
      </c>
      <c r="G988" s="2" t="s">
        <v>2046</v>
      </c>
      <c r="H988" s="2" t="s">
        <v>34764</v>
      </c>
      <c r="I988" s="2" t="s">
        <v>34418</v>
      </c>
      <c r="J988" s="2"/>
      <c r="K988" s="2"/>
      <c r="L988" s="2" t="s">
        <v>31519</v>
      </c>
      <c r="M988" s="2" t="s">
        <v>1566</v>
      </c>
      <c r="N988" s="2" t="s">
        <v>2058</v>
      </c>
      <c r="O988" s="2" t="s">
        <v>2120</v>
      </c>
      <c r="P988" s="2" t="s">
        <v>3055</v>
      </c>
      <c r="Q988" s="2" t="s">
        <v>18419</v>
      </c>
      <c r="R988" s="2" t="s">
        <v>2052</v>
      </c>
      <c r="S988" s="2"/>
      <c r="T988" s="2" t="s">
        <v>107</v>
      </c>
    </row>
    <row r="989" spans="1:20" ht="14.25" customHeight="1">
      <c r="A989" s="2" t="s">
        <v>34765</v>
      </c>
      <c r="B989" s="2" t="s">
        <v>2379</v>
      </c>
      <c r="C989" s="2" t="s">
        <v>21732</v>
      </c>
      <c r="D989" s="2" t="s">
        <v>118</v>
      </c>
      <c r="E989" s="2" t="s">
        <v>96</v>
      </c>
      <c r="F989" s="2" t="s">
        <v>34766</v>
      </c>
      <c r="G989" s="2" t="s">
        <v>2046</v>
      </c>
      <c r="H989" s="2" t="s">
        <v>34767</v>
      </c>
      <c r="I989" s="2"/>
      <c r="J989" s="2"/>
      <c r="K989" s="2"/>
      <c r="L989" s="2"/>
      <c r="M989" s="2" t="s">
        <v>1566</v>
      </c>
      <c r="N989" s="2" t="s">
        <v>2058</v>
      </c>
      <c r="O989" s="2" t="s">
        <v>2153</v>
      </c>
      <c r="P989" s="2" t="s">
        <v>31331</v>
      </c>
      <c r="Q989" s="2" t="s">
        <v>18419</v>
      </c>
      <c r="R989" s="2" t="s">
        <v>2052</v>
      </c>
      <c r="S989" s="2"/>
      <c r="T989" s="2" t="s">
        <v>117</v>
      </c>
    </row>
    <row r="990" spans="1:20" ht="14.25" customHeight="1">
      <c r="A990" s="2" t="s">
        <v>34768</v>
      </c>
      <c r="B990" s="2" t="s">
        <v>2379</v>
      </c>
      <c r="C990" s="2" t="s">
        <v>34769</v>
      </c>
      <c r="D990" s="2" t="s">
        <v>166</v>
      </c>
      <c r="E990" s="2" t="s">
        <v>96</v>
      </c>
      <c r="F990" s="2" t="s">
        <v>34770</v>
      </c>
      <c r="G990" s="2" t="s">
        <v>2046</v>
      </c>
      <c r="H990" s="2" t="s">
        <v>34771</v>
      </c>
      <c r="I990" s="2"/>
      <c r="J990" s="2"/>
      <c r="K990" s="2"/>
      <c r="L990" s="2"/>
      <c r="M990" s="2" t="s">
        <v>1566</v>
      </c>
      <c r="N990" s="2" t="s">
        <v>2048</v>
      </c>
      <c r="O990" s="2" t="s">
        <v>2199</v>
      </c>
      <c r="P990" s="2" t="s">
        <v>2679</v>
      </c>
      <c r="Q990" s="2" t="s">
        <v>18419</v>
      </c>
      <c r="R990" s="2" t="s">
        <v>2067</v>
      </c>
      <c r="S990" s="2"/>
      <c r="T990" s="2" t="s">
        <v>165</v>
      </c>
    </row>
    <row r="991" spans="1:20" ht="14.25" customHeight="1">
      <c r="A991" s="2" t="s">
        <v>34772</v>
      </c>
      <c r="B991" s="2" t="s">
        <v>2379</v>
      </c>
      <c r="C991" s="2" t="s">
        <v>15884</v>
      </c>
      <c r="D991" s="2" t="s">
        <v>112</v>
      </c>
      <c r="E991" s="2" t="s">
        <v>96</v>
      </c>
      <c r="F991" s="2" t="s">
        <v>20150</v>
      </c>
      <c r="G991" s="2" t="s">
        <v>2046</v>
      </c>
      <c r="H991" s="2" t="s">
        <v>34773</v>
      </c>
      <c r="I991" s="2"/>
      <c r="J991" s="2"/>
      <c r="K991" s="2"/>
      <c r="L991" s="2"/>
      <c r="M991" s="2" t="s">
        <v>1566</v>
      </c>
      <c r="N991" s="2" t="s">
        <v>2048</v>
      </c>
      <c r="O991" s="2" t="s">
        <v>5489</v>
      </c>
      <c r="P991" s="2" t="s">
        <v>3363</v>
      </c>
      <c r="Q991" s="2" t="s">
        <v>18419</v>
      </c>
      <c r="R991" s="2" t="s">
        <v>2052</v>
      </c>
      <c r="S991" s="2"/>
      <c r="T991" s="2" t="s">
        <v>111</v>
      </c>
    </row>
    <row r="992" spans="1:20" ht="14.25" customHeight="1">
      <c r="A992" s="2" t="s">
        <v>34774</v>
      </c>
      <c r="B992" s="2" t="s">
        <v>2379</v>
      </c>
      <c r="C992" s="2" t="s">
        <v>3167</v>
      </c>
      <c r="D992" s="2" t="s">
        <v>108</v>
      </c>
      <c r="E992" s="2" t="s">
        <v>96</v>
      </c>
      <c r="F992" s="2" t="s">
        <v>31290</v>
      </c>
      <c r="G992" s="2" t="s">
        <v>2046</v>
      </c>
      <c r="H992" s="2" t="s">
        <v>34775</v>
      </c>
      <c r="I992" s="2"/>
      <c r="J992" s="2"/>
      <c r="K992" s="2"/>
      <c r="L992" s="2"/>
      <c r="M992" s="2" t="s">
        <v>1566</v>
      </c>
      <c r="N992" s="2" t="s">
        <v>2058</v>
      </c>
      <c r="O992" s="2" t="s">
        <v>2153</v>
      </c>
      <c r="P992" s="2" t="s">
        <v>31362</v>
      </c>
      <c r="Q992" s="2" t="s">
        <v>18419</v>
      </c>
      <c r="R992" s="2" t="s">
        <v>2052</v>
      </c>
      <c r="S992" s="2"/>
      <c r="T992" s="2" t="s">
        <v>107</v>
      </c>
    </row>
    <row r="993" spans="1:20" ht="14.25" customHeight="1">
      <c r="A993" s="2" t="s">
        <v>34776</v>
      </c>
      <c r="B993" s="2" t="s">
        <v>2354</v>
      </c>
      <c r="C993" s="2" t="s">
        <v>34777</v>
      </c>
      <c r="D993" s="2" t="s">
        <v>114</v>
      </c>
      <c r="E993" s="2" t="s">
        <v>96</v>
      </c>
      <c r="F993" s="2" t="s">
        <v>34778</v>
      </c>
      <c r="G993" s="2" t="s">
        <v>2046</v>
      </c>
      <c r="H993" s="2" t="s">
        <v>34779</v>
      </c>
      <c r="I993" s="2"/>
      <c r="J993" s="2"/>
      <c r="K993" s="2"/>
      <c r="L993" s="2"/>
      <c r="M993" s="2" t="s">
        <v>1566</v>
      </c>
      <c r="N993" s="2" t="s">
        <v>2058</v>
      </c>
      <c r="O993" s="2" t="s">
        <v>2153</v>
      </c>
      <c r="P993" s="2" t="s">
        <v>2456</v>
      </c>
      <c r="Q993" s="2" t="s">
        <v>18419</v>
      </c>
      <c r="R993" s="2" t="s">
        <v>2200</v>
      </c>
      <c r="S993" s="2"/>
      <c r="T993" s="2" t="s">
        <v>113</v>
      </c>
    </row>
    <row r="994" spans="1:20" ht="14.25" customHeight="1">
      <c r="A994" s="2" t="s">
        <v>34780</v>
      </c>
      <c r="B994" s="2" t="s">
        <v>2354</v>
      </c>
      <c r="C994" s="2" t="s">
        <v>34781</v>
      </c>
      <c r="D994" s="2" t="s">
        <v>1220</v>
      </c>
      <c r="E994" s="2" t="s">
        <v>264</v>
      </c>
      <c r="F994" s="2" t="s">
        <v>34782</v>
      </c>
      <c r="G994" s="2" t="s">
        <v>2046</v>
      </c>
      <c r="H994" s="2" t="s">
        <v>34783</v>
      </c>
      <c r="I994" s="2"/>
      <c r="J994" s="2"/>
      <c r="K994" s="2"/>
      <c r="L994" s="2" t="s">
        <v>7567</v>
      </c>
      <c r="M994" s="2" t="s">
        <v>1566</v>
      </c>
      <c r="N994" s="2" t="s">
        <v>2058</v>
      </c>
      <c r="O994" s="2" t="s">
        <v>2145</v>
      </c>
      <c r="P994" s="2" t="s">
        <v>4570</v>
      </c>
      <c r="Q994" s="2" t="s">
        <v>18419</v>
      </c>
      <c r="R994" s="2" t="s">
        <v>2067</v>
      </c>
      <c r="S994" s="2"/>
      <c r="T994" s="2" t="s">
        <v>1219</v>
      </c>
    </row>
    <row r="995" spans="1:20" ht="14.25" customHeight="1">
      <c r="A995" s="2" t="s">
        <v>34784</v>
      </c>
      <c r="B995" s="2" t="s">
        <v>2354</v>
      </c>
      <c r="C995" s="2" t="s">
        <v>3977</v>
      </c>
      <c r="D995" s="2" t="s">
        <v>401</v>
      </c>
      <c r="E995" s="2" t="s">
        <v>264</v>
      </c>
      <c r="F995" s="2" t="s">
        <v>34785</v>
      </c>
      <c r="G995" s="2" t="s">
        <v>2046</v>
      </c>
      <c r="H995" s="2" t="s">
        <v>34786</v>
      </c>
      <c r="I995" s="2"/>
      <c r="J995" s="2"/>
      <c r="K995" s="2"/>
      <c r="L995" s="2"/>
      <c r="M995" s="2" t="s">
        <v>1566</v>
      </c>
      <c r="N995" s="2" t="s">
        <v>2048</v>
      </c>
      <c r="O995" s="2" t="s">
        <v>2179</v>
      </c>
      <c r="P995" s="2" t="s">
        <v>3153</v>
      </c>
      <c r="Q995" s="2" t="s">
        <v>18419</v>
      </c>
      <c r="R995" s="2" t="s">
        <v>2067</v>
      </c>
      <c r="S995" s="2"/>
      <c r="T995" s="2" t="s">
        <v>400</v>
      </c>
    </row>
    <row r="996" spans="1:20" ht="14.25" customHeight="1">
      <c r="A996" s="2" t="s">
        <v>34787</v>
      </c>
      <c r="B996" s="2" t="s">
        <v>2354</v>
      </c>
      <c r="C996" s="2" t="s">
        <v>34788</v>
      </c>
      <c r="D996" s="2" t="s">
        <v>146</v>
      </c>
      <c r="E996" s="2" t="s">
        <v>96</v>
      </c>
      <c r="F996" s="2" t="s">
        <v>34789</v>
      </c>
      <c r="G996" s="2" t="s">
        <v>2046</v>
      </c>
      <c r="H996" s="2" t="s">
        <v>34790</v>
      </c>
      <c r="I996" s="2"/>
      <c r="J996" s="2"/>
      <c r="K996" s="2" t="s">
        <v>21521</v>
      </c>
      <c r="L996" s="2"/>
      <c r="M996" s="2" t="s">
        <v>1566</v>
      </c>
      <c r="N996" s="2" t="s">
        <v>2058</v>
      </c>
      <c r="O996" s="2" t="s">
        <v>2093</v>
      </c>
      <c r="P996" s="2" t="s">
        <v>33245</v>
      </c>
      <c r="Q996" s="2" t="s">
        <v>18419</v>
      </c>
      <c r="R996" s="2" t="s">
        <v>2067</v>
      </c>
      <c r="S996" s="2"/>
      <c r="T996" s="2" t="s">
        <v>145</v>
      </c>
    </row>
    <row r="997" spans="1:20" ht="14.25" customHeight="1">
      <c r="A997" s="2" t="s">
        <v>34791</v>
      </c>
      <c r="B997" s="2" t="s">
        <v>2354</v>
      </c>
      <c r="C997" s="2" t="s">
        <v>34792</v>
      </c>
      <c r="D997" s="2" t="s">
        <v>349</v>
      </c>
      <c r="E997" s="2" t="s">
        <v>96</v>
      </c>
      <c r="F997" s="2" t="s">
        <v>3850</v>
      </c>
      <c r="G997" s="2" t="s">
        <v>2046</v>
      </c>
      <c r="H997" s="2" t="s">
        <v>34793</v>
      </c>
      <c r="I997" s="2"/>
      <c r="J997" s="2"/>
      <c r="K997" s="2"/>
      <c r="L997" s="2"/>
      <c r="M997" s="2" t="s">
        <v>59</v>
      </c>
      <c r="N997" s="2" t="s">
        <v>2058</v>
      </c>
      <c r="O997" s="2" t="s">
        <v>2101</v>
      </c>
      <c r="P997" s="2" t="s">
        <v>34794</v>
      </c>
      <c r="Q997" s="2" t="s">
        <v>18419</v>
      </c>
      <c r="R997" s="2" t="s">
        <v>2052</v>
      </c>
      <c r="S997" s="2"/>
      <c r="T997" s="2" t="s">
        <v>348</v>
      </c>
    </row>
    <row r="998" spans="1:20" ht="14.25" customHeight="1">
      <c r="A998" s="2" t="s">
        <v>34795</v>
      </c>
      <c r="B998" s="2" t="s">
        <v>2311</v>
      </c>
      <c r="C998" s="2" t="s">
        <v>25054</v>
      </c>
      <c r="D998" s="2" t="s">
        <v>164</v>
      </c>
      <c r="E998" s="2" t="s">
        <v>96</v>
      </c>
      <c r="F998" s="2" t="s">
        <v>34796</v>
      </c>
      <c r="G998" s="2" t="s">
        <v>2046</v>
      </c>
      <c r="H998" s="2" t="s">
        <v>34797</v>
      </c>
      <c r="I998" s="2"/>
      <c r="J998" s="2" t="s">
        <v>34798</v>
      </c>
      <c r="K998" s="2"/>
      <c r="L998" s="2"/>
      <c r="M998" s="2" t="s">
        <v>60</v>
      </c>
      <c r="N998" s="2" t="s">
        <v>2058</v>
      </c>
      <c r="O998" s="2" t="s">
        <v>2186</v>
      </c>
      <c r="P998" s="2" t="s">
        <v>3727</v>
      </c>
      <c r="Q998" s="2" t="s">
        <v>18419</v>
      </c>
      <c r="R998" s="2" t="s">
        <v>2052</v>
      </c>
      <c r="S998" s="2"/>
      <c r="T998" s="2" t="s">
        <v>163</v>
      </c>
    </row>
    <row r="999" spans="1:20" ht="14.25" customHeight="1">
      <c r="A999" s="2" t="s">
        <v>34799</v>
      </c>
      <c r="B999" s="2" t="s">
        <v>2311</v>
      </c>
      <c r="C999" s="2" t="s">
        <v>34800</v>
      </c>
      <c r="D999" s="2" t="s">
        <v>146</v>
      </c>
      <c r="E999" s="2" t="s">
        <v>96</v>
      </c>
      <c r="F999" s="2" t="s">
        <v>3114</v>
      </c>
      <c r="G999" s="2" t="s">
        <v>2046</v>
      </c>
      <c r="H999" s="2" t="s">
        <v>34801</v>
      </c>
      <c r="I999" s="2"/>
      <c r="J999" s="2" t="s">
        <v>34802</v>
      </c>
      <c r="K999" s="2" t="s">
        <v>21521</v>
      </c>
      <c r="L999" s="2"/>
      <c r="M999" s="2" t="s">
        <v>60</v>
      </c>
      <c r="N999" s="2" t="s">
        <v>2058</v>
      </c>
      <c r="O999" s="2" t="s">
        <v>2186</v>
      </c>
      <c r="P999" s="2" t="s">
        <v>2505</v>
      </c>
      <c r="Q999" s="2" t="s">
        <v>18419</v>
      </c>
      <c r="R999" s="2" t="s">
        <v>2052</v>
      </c>
      <c r="S999" s="2"/>
      <c r="T999" s="2" t="s">
        <v>145</v>
      </c>
    </row>
    <row r="1000" spans="1:20" ht="14.25" customHeight="1">
      <c r="A1000" s="2" t="s">
        <v>34803</v>
      </c>
      <c r="B1000" s="2" t="s">
        <v>2311</v>
      </c>
      <c r="C1000" s="2" t="s">
        <v>34804</v>
      </c>
      <c r="D1000" s="2" t="s">
        <v>415</v>
      </c>
      <c r="E1000" s="2" t="s">
        <v>96</v>
      </c>
      <c r="F1000" s="2" t="s">
        <v>34805</v>
      </c>
      <c r="G1000" s="2" t="s">
        <v>2046</v>
      </c>
      <c r="H1000" s="2" t="s">
        <v>34806</v>
      </c>
      <c r="I1000" s="2"/>
      <c r="J1000" s="2"/>
      <c r="K1000" s="2"/>
      <c r="L1000" s="2"/>
      <c r="M1000" s="2" t="s">
        <v>1566</v>
      </c>
      <c r="N1000" s="2" t="s">
        <v>2048</v>
      </c>
      <c r="O1000" s="2" t="s">
        <v>2179</v>
      </c>
      <c r="P1000" s="2" t="s">
        <v>4458</v>
      </c>
      <c r="Q1000" s="2" t="s">
        <v>18419</v>
      </c>
      <c r="R1000" s="2" t="s">
        <v>2067</v>
      </c>
      <c r="S1000" s="2"/>
      <c r="T1000" s="2" t="s">
        <v>414</v>
      </c>
    </row>
    <row r="1001" spans="1:20" ht="14.25" customHeight="1">
      <c r="A1001" s="2" t="s">
        <v>34807</v>
      </c>
      <c r="B1001" s="2" t="s">
        <v>2330</v>
      </c>
      <c r="C1001" s="2" t="s">
        <v>2500</v>
      </c>
      <c r="D1001" s="2" t="s">
        <v>720</v>
      </c>
      <c r="E1001" s="2" t="s">
        <v>264</v>
      </c>
      <c r="F1001" s="2" t="s">
        <v>3441</v>
      </c>
      <c r="G1001" s="2" t="s">
        <v>2046</v>
      </c>
      <c r="H1001" s="2" t="s">
        <v>34808</v>
      </c>
      <c r="I1001" s="2">
        <v>447774571489</v>
      </c>
      <c r="J1001" s="2"/>
      <c r="K1001" s="2"/>
      <c r="L1001" s="2"/>
      <c r="M1001" s="2" t="s">
        <v>59</v>
      </c>
      <c r="N1001" s="2" t="s">
        <v>2058</v>
      </c>
      <c r="O1001" s="2" t="s">
        <v>2101</v>
      </c>
      <c r="P1001" s="2" t="s">
        <v>23007</v>
      </c>
      <c r="Q1001" s="2" t="s">
        <v>18419</v>
      </c>
      <c r="R1001" s="2" t="s">
        <v>2052</v>
      </c>
      <c r="S1001" s="2"/>
      <c r="T1001" s="2" t="s">
        <v>719</v>
      </c>
    </row>
    <row r="1002" spans="1:20" ht="14.25" customHeight="1">
      <c r="A1002" s="2" t="s">
        <v>34809</v>
      </c>
      <c r="B1002" s="2" t="s">
        <v>2330</v>
      </c>
      <c r="C1002" s="2" t="s">
        <v>9210</v>
      </c>
      <c r="D1002" s="2" t="s">
        <v>166</v>
      </c>
      <c r="E1002" s="2" t="s">
        <v>96</v>
      </c>
      <c r="F1002" s="2" t="s">
        <v>34810</v>
      </c>
      <c r="G1002" s="2" t="s">
        <v>2046</v>
      </c>
      <c r="H1002" s="2" t="s">
        <v>34811</v>
      </c>
      <c r="I1002" s="2"/>
      <c r="J1002" s="2"/>
      <c r="K1002" s="2"/>
      <c r="L1002" s="2"/>
      <c r="M1002" s="2" t="s">
        <v>1566</v>
      </c>
      <c r="N1002" s="2" t="s">
        <v>2058</v>
      </c>
      <c r="O1002" s="2" t="s">
        <v>2153</v>
      </c>
      <c r="P1002" s="2" t="s">
        <v>4458</v>
      </c>
      <c r="Q1002" s="2" t="s">
        <v>18419</v>
      </c>
      <c r="R1002" s="2" t="s">
        <v>2052</v>
      </c>
      <c r="S1002" s="2"/>
      <c r="T1002" s="2" t="s">
        <v>165</v>
      </c>
    </row>
    <row r="1003" spans="1:20" ht="14.25" customHeight="1">
      <c r="A1003" s="2" t="s">
        <v>34812</v>
      </c>
      <c r="B1003" s="2" t="s">
        <v>2311</v>
      </c>
      <c r="C1003" s="2" t="s">
        <v>8923</v>
      </c>
      <c r="D1003" s="2" t="s">
        <v>102</v>
      </c>
      <c r="E1003" s="2" t="s">
        <v>96</v>
      </c>
      <c r="F1003" s="2" t="s">
        <v>2489</v>
      </c>
      <c r="G1003" s="2" t="s">
        <v>2046</v>
      </c>
      <c r="H1003" s="2" t="s">
        <v>34813</v>
      </c>
      <c r="I1003" s="2"/>
      <c r="J1003" s="2"/>
      <c r="K1003" s="2"/>
      <c r="L1003" s="2"/>
      <c r="M1003" s="2" t="s">
        <v>60</v>
      </c>
      <c r="N1003" s="2" t="s">
        <v>2058</v>
      </c>
      <c r="O1003" s="2" t="s">
        <v>2491</v>
      </c>
      <c r="P1003" s="2" t="s">
        <v>2398</v>
      </c>
      <c r="Q1003" s="2" t="s">
        <v>18419</v>
      </c>
      <c r="R1003" s="2" t="s">
        <v>2052</v>
      </c>
      <c r="S1003" s="2"/>
      <c r="T1003" s="2" t="s">
        <v>101</v>
      </c>
    </row>
    <row r="1004" spans="1:20" ht="14.25" customHeight="1">
      <c r="A1004" s="2" t="s">
        <v>34814</v>
      </c>
      <c r="B1004" s="2" t="s">
        <v>2311</v>
      </c>
      <c r="C1004" s="2" t="s">
        <v>34815</v>
      </c>
      <c r="D1004" s="2" t="s">
        <v>222</v>
      </c>
      <c r="E1004" s="2" t="s">
        <v>96</v>
      </c>
      <c r="F1004" s="2" t="s">
        <v>34816</v>
      </c>
      <c r="G1004" s="2" t="s">
        <v>2046</v>
      </c>
      <c r="H1004" s="2" t="s">
        <v>34817</v>
      </c>
      <c r="I1004" s="2"/>
      <c r="J1004" s="2"/>
      <c r="K1004" s="2"/>
      <c r="L1004" s="2"/>
      <c r="M1004" s="2" t="s">
        <v>1566</v>
      </c>
      <c r="N1004" s="2" t="s">
        <v>2058</v>
      </c>
      <c r="O1004" s="2" t="s">
        <v>2059</v>
      </c>
      <c r="P1004" s="2" t="s">
        <v>31362</v>
      </c>
      <c r="Q1004" s="2" t="s">
        <v>18419</v>
      </c>
      <c r="R1004" s="2" t="s">
        <v>2052</v>
      </c>
      <c r="S1004" s="2"/>
      <c r="T1004" s="2" t="s">
        <v>221</v>
      </c>
    </row>
    <row r="1005" spans="1:20" ht="14.25" customHeight="1">
      <c r="A1005" s="2" t="s">
        <v>34818</v>
      </c>
      <c r="B1005" s="2" t="s">
        <v>2297</v>
      </c>
      <c r="C1005" s="2" t="s">
        <v>6096</v>
      </c>
      <c r="D1005" s="2" t="s">
        <v>774</v>
      </c>
      <c r="E1005" s="2" t="s">
        <v>264</v>
      </c>
      <c r="F1005" s="2" t="s">
        <v>2090</v>
      </c>
      <c r="G1005" s="2" t="s">
        <v>2046</v>
      </c>
      <c r="H1005" s="2" t="s">
        <v>34819</v>
      </c>
      <c r="I1005" s="2"/>
      <c r="J1005" s="2"/>
      <c r="K1005" s="2"/>
      <c r="L1005" s="2"/>
      <c r="M1005" s="2" t="s">
        <v>1566</v>
      </c>
      <c r="N1005" s="2" t="s">
        <v>2058</v>
      </c>
      <c r="O1005" s="2" t="s">
        <v>2093</v>
      </c>
      <c r="P1005" s="2" t="s">
        <v>23064</v>
      </c>
      <c r="Q1005" s="2" t="s">
        <v>18419</v>
      </c>
      <c r="R1005" s="2" t="s">
        <v>2067</v>
      </c>
      <c r="S1005" s="2"/>
      <c r="T1005" s="2" t="s">
        <v>773</v>
      </c>
    </row>
    <row r="1006" spans="1:20" ht="14.25" customHeight="1">
      <c r="A1006" s="2" t="s">
        <v>34820</v>
      </c>
      <c r="B1006" s="2" t="s">
        <v>34821</v>
      </c>
      <c r="C1006" s="2" t="s">
        <v>32519</v>
      </c>
      <c r="D1006" s="2" t="s">
        <v>451</v>
      </c>
      <c r="E1006" s="2" t="s">
        <v>96</v>
      </c>
      <c r="F1006" s="2" t="s">
        <v>2170</v>
      </c>
      <c r="G1006" s="2" t="s">
        <v>2046</v>
      </c>
      <c r="H1006" s="2" t="s">
        <v>34822</v>
      </c>
      <c r="I1006" s="2"/>
      <c r="J1006" s="2"/>
      <c r="K1006" s="2"/>
      <c r="L1006" s="2"/>
      <c r="M1006" s="2" t="s">
        <v>59</v>
      </c>
      <c r="N1006" s="2" t="s">
        <v>2058</v>
      </c>
      <c r="O1006" s="2" t="s">
        <v>2172</v>
      </c>
      <c r="P1006" s="2" t="s">
        <v>18937</v>
      </c>
      <c r="Q1006" s="2" t="s">
        <v>18419</v>
      </c>
      <c r="R1006" s="2" t="s">
        <v>2052</v>
      </c>
      <c r="S1006" s="2"/>
      <c r="T1006" s="2" t="s">
        <v>450</v>
      </c>
    </row>
    <row r="1007" spans="1:20" ht="14.25" customHeight="1">
      <c r="A1007" s="2" t="s">
        <v>34823</v>
      </c>
      <c r="B1007" s="2" t="s">
        <v>8295</v>
      </c>
      <c r="C1007" s="2" t="s">
        <v>34824</v>
      </c>
      <c r="D1007" s="2" t="s">
        <v>222</v>
      </c>
      <c r="E1007" s="2" t="s">
        <v>96</v>
      </c>
      <c r="F1007" s="2" t="s">
        <v>34825</v>
      </c>
      <c r="G1007" s="2" t="s">
        <v>2046</v>
      </c>
      <c r="H1007" s="2" t="s">
        <v>34826</v>
      </c>
      <c r="I1007" s="2"/>
      <c r="J1007" s="2"/>
      <c r="K1007" s="2"/>
      <c r="L1007" s="2"/>
      <c r="M1007" s="2" t="s">
        <v>1566</v>
      </c>
      <c r="N1007" s="2" t="s">
        <v>2048</v>
      </c>
      <c r="O1007" s="2" t="s">
        <v>2179</v>
      </c>
      <c r="P1007" s="2" t="s">
        <v>31362</v>
      </c>
      <c r="Q1007" s="2" t="s">
        <v>18419</v>
      </c>
      <c r="R1007" s="2" t="s">
        <v>2067</v>
      </c>
      <c r="S1007" s="2"/>
      <c r="T1007" s="2" t="s">
        <v>221</v>
      </c>
    </row>
    <row r="1008" spans="1:20" ht="14.25" customHeight="1">
      <c r="A1008" s="2" t="s">
        <v>34827</v>
      </c>
      <c r="B1008" s="2" t="s">
        <v>8295</v>
      </c>
      <c r="C1008" s="2" t="s">
        <v>34828</v>
      </c>
      <c r="D1008" s="2" t="s">
        <v>142</v>
      </c>
      <c r="E1008" s="2" t="s">
        <v>96</v>
      </c>
      <c r="F1008" s="2" t="s">
        <v>34829</v>
      </c>
      <c r="G1008" s="2" t="s">
        <v>2046</v>
      </c>
      <c r="H1008" s="2" t="s">
        <v>34830</v>
      </c>
      <c r="I1008" s="2"/>
      <c r="J1008" s="2"/>
      <c r="K1008" s="2"/>
      <c r="L1008" s="2"/>
      <c r="M1008" s="2" t="s">
        <v>1566</v>
      </c>
      <c r="N1008" s="2" t="s">
        <v>2058</v>
      </c>
      <c r="O1008" s="2" t="s">
        <v>2153</v>
      </c>
      <c r="P1008" s="2" t="s">
        <v>31362</v>
      </c>
      <c r="Q1008" s="2" t="s">
        <v>18419</v>
      </c>
      <c r="R1008" s="2" t="s">
        <v>2052</v>
      </c>
      <c r="S1008" s="2"/>
      <c r="T1008" s="2" t="s">
        <v>141</v>
      </c>
    </row>
    <row r="1009" spans="1:20" ht="14.25" customHeight="1">
      <c r="A1009" s="2" t="s">
        <v>34831</v>
      </c>
      <c r="B1009" s="2" t="s">
        <v>8295</v>
      </c>
      <c r="C1009" s="2" t="s">
        <v>34832</v>
      </c>
      <c r="D1009" s="2" t="s">
        <v>210</v>
      </c>
      <c r="E1009" s="2" t="s">
        <v>96</v>
      </c>
      <c r="F1009" s="2" t="s">
        <v>34833</v>
      </c>
      <c r="G1009" s="2" t="s">
        <v>2046</v>
      </c>
      <c r="H1009" s="2" t="s">
        <v>34834</v>
      </c>
      <c r="I1009" s="2" t="s">
        <v>34308</v>
      </c>
      <c r="J1009" s="2" t="s">
        <v>18242</v>
      </c>
      <c r="K1009" s="2" t="s">
        <v>18242</v>
      </c>
      <c r="L1009" s="2" t="s">
        <v>18243</v>
      </c>
      <c r="M1009" s="2" t="s">
        <v>1566</v>
      </c>
      <c r="N1009" s="2" t="s">
        <v>2058</v>
      </c>
      <c r="O1009" s="2" t="s">
        <v>2145</v>
      </c>
      <c r="P1009" s="2" t="s">
        <v>34835</v>
      </c>
      <c r="Q1009" s="2" t="s">
        <v>18419</v>
      </c>
      <c r="R1009" s="2" t="s">
        <v>2067</v>
      </c>
      <c r="S1009" s="2"/>
      <c r="T1009" s="2" t="s">
        <v>209</v>
      </c>
    </row>
    <row r="1010" spans="1:20" ht="14.25" customHeight="1">
      <c r="A1010" s="2" t="s">
        <v>34836</v>
      </c>
      <c r="B1010" s="2" t="s">
        <v>34837</v>
      </c>
      <c r="C1010" s="2" t="s">
        <v>34838</v>
      </c>
      <c r="D1010" s="2" t="s">
        <v>33944</v>
      </c>
      <c r="E1010" s="2" t="s">
        <v>264</v>
      </c>
      <c r="F1010" s="2" t="s">
        <v>2824</v>
      </c>
      <c r="G1010" s="2" t="s">
        <v>2091</v>
      </c>
      <c r="H1010" s="2" t="s">
        <v>34839</v>
      </c>
      <c r="I1010" s="2"/>
      <c r="J1010" s="2"/>
      <c r="K1010" s="2"/>
      <c r="L1010" s="2"/>
      <c r="M1010" s="2" t="s">
        <v>60</v>
      </c>
      <c r="N1010" s="2" t="s">
        <v>2058</v>
      </c>
      <c r="O1010" s="2" t="s">
        <v>2316</v>
      </c>
      <c r="P1010" s="2" t="s">
        <v>4630</v>
      </c>
      <c r="Q1010" s="2" t="s">
        <v>18419</v>
      </c>
      <c r="R1010" s="2" t="s">
        <v>2052</v>
      </c>
      <c r="S1010" s="2"/>
      <c r="T1010" s="2" t="s">
        <v>33946</v>
      </c>
    </row>
    <row r="1011" spans="1:20" ht="14.25" customHeight="1">
      <c r="A1011" s="2" t="s">
        <v>34840</v>
      </c>
      <c r="B1011" s="2" t="s">
        <v>34841</v>
      </c>
      <c r="C1011" s="2" t="s">
        <v>4440</v>
      </c>
      <c r="D1011" s="2" t="s">
        <v>118</v>
      </c>
      <c r="E1011" s="2" t="s">
        <v>96</v>
      </c>
      <c r="F1011" s="2" t="s">
        <v>34842</v>
      </c>
      <c r="G1011" s="2" t="s">
        <v>2046</v>
      </c>
      <c r="H1011" s="2" t="s">
        <v>34843</v>
      </c>
      <c r="I1011" s="2"/>
      <c r="J1011" s="2"/>
      <c r="K1011" s="2"/>
      <c r="L1011" s="2"/>
      <c r="M1011" s="2" t="s">
        <v>1566</v>
      </c>
      <c r="N1011" s="2" t="s">
        <v>2058</v>
      </c>
      <c r="O1011" s="2" t="s">
        <v>2145</v>
      </c>
      <c r="P1011" s="2" t="s">
        <v>31331</v>
      </c>
      <c r="Q1011" s="2" t="s">
        <v>18419</v>
      </c>
      <c r="R1011" s="2" t="s">
        <v>2067</v>
      </c>
      <c r="S1011" s="2"/>
      <c r="T1011" s="2" t="s">
        <v>117</v>
      </c>
    </row>
    <row r="1012" spans="1:20" ht="14.25" customHeight="1">
      <c r="A1012" s="2" t="s">
        <v>34844</v>
      </c>
      <c r="B1012" s="2" t="s">
        <v>34845</v>
      </c>
      <c r="C1012" s="2" t="s">
        <v>34846</v>
      </c>
      <c r="D1012" s="2" t="s">
        <v>1284</v>
      </c>
      <c r="E1012" s="2" t="s">
        <v>264</v>
      </c>
      <c r="F1012" s="2" t="s">
        <v>34847</v>
      </c>
      <c r="G1012" s="2" t="s">
        <v>2046</v>
      </c>
      <c r="H1012" s="2" t="s">
        <v>34848</v>
      </c>
      <c r="I1012" s="2"/>
      <c r="J1012" s="2"/>
      <c r="K1012" s="2"/>
      <c r="L1012" s="2"/>
      <c r="M1012" s="2" t="s">
        <v>1566</v>
      </c>
      <c r="N1012" s="2" t="s">
        <v>2048</v>
      </c>
      <c r="O1012" s="2" t="s">
        <v>2199</v>
      </c>
      <c r="P1012" s="2" t="s">
        <v>23064</v>
      </c>
      <c r="Q1012" s="2" t="s">
        <v>18419</v>
      </c>
      <c r="R1012" s="2" t="s">
        <v>2067</v>
      </c>
      <c r="S1012" s="2"/>
      <c r="T1012" s="2" t="s">
        <v>1283</v>
      </c>
    </row>
    <row r="1013" spans="1:20" ht="14.25" customHeight="1">
      <c r="A1013" s="2" t="s">
        <v>34849</v>
      </c>
      <c r="B1013" s="2" t="s">
        <v>34850</v>
      </c>
      <c r="C1013" s="2" t="s">
        <v>34851</v>
      </c>
      <c r="D1013" s="2" t="s">
        <v>198</v>
      </c>
      <c r="E1013" s="2" t="s">
        <v>96</v>
      </c>
      <c r="F1013" s="2" t="s">
        <v>32269</v>
      </c>
      <c r="G1013" s="2" t="s">
        <v>2046</v>
      </c>
      <c r="H1013" s="2" t="s">
        <v>34852</v>
      </c>
      <c r="I1013" s="2"/>
      <c r="J1013" s="2"/>
      <c r="K1013" s="2"/>
      <c r="L1013" s="2"/>
      <c r="M1013" s="2" t="s">
        <v>1566</v>
      </c>
      <c r="N1013" s="2" t="s">
        <v>2058</v>
      </c>
      <c r="O1013" s="2" t="s">
        <v>2153</v>
      </c>
      <c r="P1013" s="2" t="s">
        <v>31331</v>
      </c>
      <c r="Q1013" s="2" t="s">
        <v>18419</v>
      </c>
      <c r="R1013" s="2" t="s">
        <v>2052</v>
      </c>
      <c r="S1013" s="2"/>
      <c r="T1013" s="2" t="s">
        <v>197</v>
      </c>
    </row>
    <row r="1014" spans="1:20" ht="14.25" customHeight="1">
      <c r="A1014" s="2" t="s">
        <v>34853</v>
      </c>
      <c r="B1014" s="2" t="s">
        <v>2267</v>
      </c>
      <c r="C1014" s="2" t="s">
        <v>34854</v>
      </c>
      <c r="D1014" s="2" t="s">
        <v>391</v>
      </c>
      <c r="E1014" s="2" t="s">
        <v>96</v>
      </c>
      <c r="F1014" s="2" t="s">
        <v>2320</v>
      </c>
      <c r="G1014" s="2" t="s">
        <v>2046</v>
      </c>
      <c r="H1014" s="2" t="s">
        <v>34855</v>
      </c>
      <c r="I1014" s="2"/>
      <c r="J1014" s="2"/>
      <c r="K1014" s="2" t="s">
        <v>22578</v>
      </c>
      <c r="L1014" s="2"/>
      <c r="M1014" s="2" t="s">
        <v>59</v>
      </c>
      <c r="N1014" s="2" t="s">
        <v>2058</v>
      </c>
      <c r="O1014" s="2" t="s">
        <v>2322</v>
      </c>
      <c r="P1014" s="2" t="s">
        <v>3554</v>
      </c>
      <c r="Q1014" s="2" t="s">
        <v>18419</v>
      </c>
      <c r="R1014" s="2" t="s">
        <v>2052</v>
      </c>
      <c r="S1014" s="2"/>
      <c r="T1014" s="2" t="s">
        <v>390</v>
      </c>
    </row>
    <row r="1015" spans="1:20" ht="14.25" customHeight="1">
      <c r="A1015" s="2" t="s">
        <v>34856</v>
      </c>
      <c r="B1015" s="2" t="s">
        <v>2267</v>
      </c>
      <c r="C1015" s="2" t="s">
        <v>34857</v>
      </c>
      <c r="D1015" s="2" t="s">
        <v>120</v>
      </c>
      <c r="E1015" s="2" t="s">
        <v>96</v>
      </c>
      <c r="F1015" s="2" t="s">
        <v>34858</v>
      </c>
      <c r="G1015" s="2" t="s">
        <v>2046</v>
      </c>
      <c r="H1015" s="2" t="s">
        <v>34859</v>
      </c>
      <c r="I1015" s="2" t="s">
        <v>34493</v>
      </c>
      <c r="J1015" s="2"/>
      <c r="K1015" s="2"/>
      <c r="L1015" s="2"/>
      <c r="M1015" s="2" t="s">
        <v>1566</v>
      </c>
      <c r="N1015" s="2" t="s">
        <v>2048</v>
      </c>
      <c r="O1015" s="2" t="s">
        <v>2179</v>
      </c>
      <c r="P1015" s="2" t="s">
        <v>23248</v>
      </c>
      <c r="Q1015" s="2" t="s">
        <v>18419</v>
      </c>
      <c r="R1015" s="2" t="s">
        <v>2052</v>
      </c>
      <c r="S1015" s="2"/>
      <c r="T1015" s="2" t="s">
        <v>119</v>
      </c>
    </row>
    <row r="1016" spans="1:20" ht="14.25" customHeight="1">
      <c r="A1016" s="2" t="s">
        <v>34860</v>
      </c>
      <c r="B1016" s="2" t="s">
        <v>2267</v>
      </c>
      <c r="C1016" s="2" t="s">
        <v>18019</v>
      </c>
      <c r="D1016" s="2" t="s">
        <v>142</v>
      </c>
      <c r="E1016" s="2" t="s">
        <v>96</v>
      </c>
      <c r="F1016" s="2" t="s">
        <v>2473</v>
      </c>
      <c r="G1016" s="2" t="s">
        <v>2046</v>
      </c>
      <c r="H1016" s="2" t="s">
        <v>34861</v>
      </c>
      <c r="I1016" s="2"/>
      <c r="J1016" s="2"/>
      <c r="K1016" s="2"/>
      <c r="L1016" s="2"/>
      <c r="M1016" s="2" t="s">
        <v>59</v>
      </c>
      <c r="N1016" s="2" t="s">
        <v>2048</v>
      </c>
      <c r="O1016" s="2" t="s">
        <v>2301</v>
      </c>
      <c r="P1016" s="2" t="s">
        <v>2456</v>
      </c>
      <c r="Q1016" s="2" t="s">
        <v>18419</v>
      </c>
      <c r="R1016" s="2" t="s">
        <v>2067</v>
      </c>
      <c r="S1016" s="2"/>
      <c r="T1016" s="2" t="s">
        <v>141</v>
      </c>
    </row>
    <row r="1017" spans="1:20" ht="14.25" customHeight="1">
      <c r="A1017" s="2" t="s">
        <v>34862</v>
      </c>
      <c r="B1017" s="2" t="s">
        <v>2267</v>
      </c>
      <c r="C1017" s="2" t="s">
        <v>9643</v>
      </c>
      <c r="D1017" s="2" t="s">
        <v>176</v>
      </c>
      <c r="E1017" s="2" t="s">
        <v>96</v>
      </c>
      <c r="F1017" s="2" t="s">
        <v>30145</v>
      </c>
      <c r="G1017" s="2" t="s">
        <v>2046</v>
      </c>
      <c r="H1017" s="2" t="s">
        <v>34863</v>
      </c>
      <c r="I1017" s="2"/>
      <c r="J1017" s="2"/>
      <c r="K1017" s="2"/>
      <c r="L1017" s="2"/>
      <c r="M1017" s="2" t="s">
        <v>1566</v>
      </c>
      <c r="N1017" s="2" t="s">
        <v>2048</v>
      </c>
      <c r="O1017" s="2" t="s">
        <v>2179</v>
      </c>
      <c r="P1017" s="2" t="s">
        <v>4902</v>
      </c>
      <c r="Q1017" s="2" t="s">
        <v>18419</v>
      </c>
      <c r="R1017" s="2" t="s">
        <v>2052</v>
      </c>
      <c r="S1017" s="2"/>
      <c r="T1017" s="2" t="s">
        <v>175</v>
      </c>
    </row>
    <row r="1018" spans="1:20" ht="14.25" customHeight="1">
      <c r="A1018" s="2" t="s">
        <v>34864</v>
      </c>
      <c r="B1018" s="2" t="s">
        <v>2267</v>
      </c>
      <c r="C1018" s="2" t="s">
        <v>34865</v>
      </c>
      <c r="D1018" s="2" t="s">
        <v>976</v>
      </c>
      <c r="E1018" s="2" t="s">
        <v>264</v>
      </c>
      <c r="F1018" s="2" t="s">
        <v>34866</v>
      </c>
      <c r="G1018" s="2" t="s">
        <v>2046</v>
      </c>
      <c r="H1018" s="2" t="s">
        <v>34867</v>
      </c>
      <c r="I1018" s="2"/>
      <c r="J1018" s="2"/>
      <c r="K1018" s="2"/>
      <c r="L1018" s="2"/>
      <c r="M1018" s="2" t="s">
        <v>1566</v>
      </c>
      <c r="N1018" s="2" t="s">
        <v>2058</v>
      </c>
      <c r="O1018" s="2" t="s">
        <v>2153</v>
      </c>
      <c r="P1018" s="2" t="s">
        <v>23064</v>
      </c>
      <c r="Q1018" s="2" t="s">
        <v>18419</v>
      </c>
      <c r="R1018" s="2" t="s">
        <v>3993</v>
      </c>
      <c r="S1018" s="2"/>
      <c r="T1018" s="2" t="s">
        <v>975</v>
      </c>
    </row>
    <row r="1019" spans="1:20" ht="14.25" customHeight="1">
      <c r="A1019" s="2" t="s">
        <v>34868</v>
      </c>
      <c r="B1019" s="2" t="s">
        <v>2267</v>
      </c>
      <c r="C1019" s="2" t="s">
        <v>34869</v>
      </c>
      <c r="D1019" s="2" t="s">
        <v>118</v>
      </c>
      <c r="E1019" s="2" t="s">
        <v>96</v>
      </c>
      <c r="F1019" s="2" t="s">
        <v>34870</v>
      </c>
      <c r="G1019" s="2" t="s">
        <v>2046</v>
      </c>
      <c r="H1019" s="2" t="s">
        <v>34871</v>
      </c>
      <c r="I1019" s="2"/>
      <c r="J1019" s="2"/>
      <c r="K1019" s="2"/>
      <c r="L1019" s="2"/>
      <c r="M1019" s="2" t="s">
        <v>1566</v>
      </c>
      <c r="N1019" s="2" t="s">
        <v>2058</v>
      </c>
      <c r="O1019" s="2" t="s">
        <v>2078</v>
      </c>
      <c r="P1019" s="2" t="s">
        <v>31331</v>
      </c>
      <c r="Q1019" s="2" t="s">
        <v>18419</v>
      </c>
      <c r="R1019" s="2" t="s">
        <v>2067</v>
      </c>
      <c r="S1019" s="2"/>
      <c r="T1019" s="2" t="s">
        <v>117</v>
      </c>
    </row>
    <row r="1020" spans="1:20" ht="14.25" customHeight="1">
      <c r="A1020" s="2" t="s">
        <v>34872</v>
      </c>
      <c r="B1020" s="2" t="s">
        <v>15525</v>
      </c>
      <c r="C1020" s="2" t="s">
        <v>34873</v>
      </c>
      <c r="D1020" s="2" t="s">
        <v>166</v>
      </c>
      <c r="E1020" s="2" t="s">
        <v>96</v>
      </c>
      <c r="F1020" s="2" t="s">
        <v>34874</v>
      </c>
      <c r="G1020" s="2" t="s">
        <v>2046</v>
      </c>
      <c r="H1020" s="2" t="s">
        <v>34875</v>
      </c>
      <c r="I1020" s="2"/>
      <c r="J1020" s="2"/>
      <c r="K1020" s="2"/>
      <c r="L1020" s="2"/>
      <c r="M1020" s="2" t="s">
        <v>1566</v>
      </c>
      <c r="N1020" s="2" t="s">
        <v>2048</v>
      </c>
      <c r="O1020" s="2" t="s">
        <v>2179</v>
      </c>
      <c r="P1020" s="2" t="s">
        <v>4458</v>
      </c>
      <c r="Q1020" s="2" t="s">
        <v>18419</v>
      </c>
      <c r="R1020" s="2" t="s">
        <v>2067</v>
      </c>
      <c r="S1020" s="2"/>
      <c r="T1020" s="2" t="s">
        <v>165</v>
      </c>
    </row>
    <row r="1021" spans="1:20" ht="14.25" customHeight="1">
      <c r="A1021" s="2" t="s">
        <v>34876</v>
      </c>
      <c r="B1021" s="2" t="s">
        <v>8542</v>
      </c>
      <c r="C1021" s="2" t="s">
        <v>34877</v>
      </c>
      <c r="D1021" s="2" t="s">
        <v>292</v>
      </c>
      <c r="E1021" s="2" t="s">
        <v>96</v>
      </c>
      <c r="F1021" s="2" t="s">
        <v>34878</v>
      </c>
      <c r="G1021" s="2" t="s">
        <v>2046</v>
      </c>
      <c r="H1021" s="2" t="s">
        <v>34879</v>
      </c>
      <c r="I1021" s="2"/>
      <c r="J1021" s="2"/>
      <c r="K1021" s="2"/>
      <c r="L1021" s="2"/>
      <c r="M1021" s="2" t="s">
        <v>1566</v>
      </c>
      <c r="N1021" s="2" t="s">
        <v>2058</v>
      </c>
      <c r="O1021" s="2" t="s">
        <v>2153</v>
      </c>
      <c r="P1021" s="2" t="s">
        <v>3055</v>
      </c>
      <c r="Q1021" s="2" t="s">
        <v>18419</v>
      </c>
      <c r="R1021" s="2" t="s">
        <v>2052</v>
      </c>
      <c r="S1021" s="2"/>
      <c r="T1021" s="2" t="s">
        <v>291</v>
      </c>
    </row>
    <row r="1022" spans="1:20" ht="14.25" customHeight="1">
      <c r="A1022" s="2" t="s">
        <v>34880</v>
      </c>
      <c r="B1022" s="2" t="s">
        <v>2267</v>
      </c>
      <c r="C1022" s="2" t="s">
        <v>4193</v>
      </c>
      <c r="D1022" s="2" t="s">
        <v>355</v>
      </c>
      <c r="E1022" s="2" t="s">
        <v>96</v>
      </c>
      <c r="F1022" s="2" t="s">
        <v>3930</v>
      </c>
      <c r="G1022" s="2" t="s">
        <v>2046</v>
      </c>
      <c r="H1022" s="2" t="s">
        <v>34881</v>
      </c>
      <c r="I1022" s="2" t="s">
        <v>34882</v>
      </c>
      <c r="J1022" s="2"/>
      <c r="K1022" s="2"/>
      <c r="L1022" s="2" t="s">
        <v>31664</v>
      </c>
      <c r="M1022" s="2" t="s">
        <v>1566</v>
      </c>
      <c r="N1022" s="2" t="s">
        <v>2058</v>
      </c>
      <c r="O1022" s="2" t="s">
        <v>2145</v>
      </c>
      <c r="P1022" s="2" t="s">
        <v>32934</v>
      </c>
      <c r="Q1022" s="2" t="s">
        <v>18419</v>
      </c>
      <c r="R1022" s="2" t="s">
        <v>2067</v>
      </c>
      <c r="S1022" s="2"/>
      <c r="T1022" s="2" t="s">
        <v>354</v>
      </c>
    </row>
    <row r="1023" spans="1:20" ht="14.25" customHeight="1">
      <c r="A1023" s="2" t="s">
        <v>34883</v>
      </c>
      <c r="B1023" s="2" t="s">
        <v>30627</v>
      </c>
      <c r="C1023" s="2" t="s">
        <v>5756</v>
      </c>
      <c r="D1023" s="2" t="s">
        <v>230</v>
      </c>
      <c r="E1023" s="2" t="s">
        <v>96</v>
      </c>
      <c r="F1023" s="2" t="s">
        <v>34884</v>
      </c>
      <c r="G1023" s="2" t="s">
        <v>2046</v>
      </c>
      <c r="H1023" s="2" t="s">
        <v>34885</v>
      </c>
      <c r="I1023" s="2"/>
      <c r="J1023" s="2"/>
      <c r="K1023" s="2"/>
      <c r="L1023" s="2"/>
      <c r="M1023" s="2" t="s">
        <v>1566</v>
      </c>
      <c r="N1023" s="2" t="s">
        <v>2058</v>
      </c>
      <c r="O1023" s="2" t="s">
        <v>2132</v>
      </c>
      <c r="P1023" s="2" t="s">
        <v>32587</v>
      </c>
      <c r="Q1023" s="2" t="s">
        <v>18419</v>
      </c>
      <c r="R1023" s="2" t="s">
        <v>2052</v>
      </c>
      <c r="S1023" s="2"/>
      <c r="T1023" s="2" t="s">
        <v>229</v>
      </c>
    </row>
    <row r="1024" spans="1:20" ht="14.25" customHeight="1">
      <c r="A1024" s="2" t="s">
        <v>34886</v>
      </c>
      <c r="B1024" s="2" t="s">
        <v>30627</v>
      </c>
      <c r="C1024" s="2" t="s">
        <v>34887</v>
      </c>
      <c r="D1024" s="2" t="s">
        <v>178</v>
      </c>
      <c r="E1024" s="2" t="s">
        <v>96</v>
      </c>
      <c r="F1024" s="2" t="s">
        <v>2210</v>
      </c>
      <c r="G1024" s="2" t="s">
        <v>2046</v>
      </c>
      <c r="H1024" s="2" t="s">
        <v>34888</v>
      </c>
      <c r="I1024" s="2"/>
      <c r="J1024" s="2"/>
      <c r="K1024" s="2"/>
      <c r="L1024" s="2"/>
      <c r="M1024" s="2" t="s">
        <v>59</v>
      </c>
      <c r="N1024" s="2" t="s">
        <v>2058</v>
      </c>
      <c r="O1024" s="2" t="s">
        <v>2101</v>
      </c>
      <c r="P1024" s="2" t="s">
        <v>26370</v>
      </c>
      <c r="Q1024" s="2" t="s">
        <v>18419</v>
      </c>
      <c r="R1024" s="2" t="s">
        <v>2052</v>
      </c>
      <c r="S1024" s="2"/>
      <c r="T1024" s="2" t="s">
        <v>177</v>
      </c>
    </row>
    <row r="1025" spans="1:20" ht="14.25" customHeight="1">
      <c r="A1025" s="2" t="s">
        <v>34889</v>
      </c>
      <c r="B1025" s="2" t="s">
        <v>9040</v>
      </c>
      <c r="C1025" s="2" t="s">
        <v>8772</v>
      </c>
      <c r="D1025" s="2" t="s">
        <v>136</v>
      </c>
      <c r="E1025" s="2" t="s">
        <v>96</v>
      </c>
      <c r="F1025" s="2" t="s">
        <v>34890</v>
      </c>
      <c r="G1025" s="2" t="s">
        <v>2046</v>
      </c>
      <c r="H1025" s="2" t="s">
        <v>34891</v>
      </c>
      <c r="I1025" s="2"/>
      <c r="J1025" s="2"/>
      <c r="K1025" s="2"/>
      <c r="L1025" s="2"/>
      <c r="M1025" s="2" t="s">
        <v>1566</v>
      </c>
      <c r="N1025" s="2" t="s">
        <v>2058</v>
      </c>
      <c r="O1025" s="2" t="s">
        <v>2059</v>
      </c>
      <c r="P1025" s="2" t="s">
        <v>3055</v>
      </c>
      <c r="Q1025" s="2" t="s">
        <v>18419</v>
      </c>
      <c r="R1025" s="2" t="s">
        <v>2052</v>
      </c>
      <c r="S1025" s="2"/>
      <c r="T1025" s="2" t="s">
        <v>135</v>
      </c>
    </row>
    <row r="1026" spans="1:20" ht="14.25" customHeight="1">
      <c r="A1026" s="2" t="s">
        <v>34892</v>
      </c>
      <c r="B1026" s="2" t="s">
        <v>9040</v>
      </c>
      <c r="C1026" s="2" t="s">
        <v>29575</v>
      </c>
      <c r="D1026" s="2" t="s">
        <v>120</v>
      </c>
      <c r="E1026" s="2" t="s">
        <v>96</v>
      </c>
      <c r="F1026" s="2" t="s">
        <v>34893</v>
      </c>
      <c r="G1026" s="2" t="s">
        <v>2046</v>
      </c>
      <c r="H1026" s="2" t="s">
        <v>34894</v>
      </c>
      <c r="I1026" s="2"/>
      <c r="J1026" s="2"/>
      <c r="K1026" s="2"/>
      <c r="L1026" s="2"/>
      <c r="M1026" s="2" t="s">
        <v>1566</v>
      </c>
      <c r="N1026" s="2" t="s">
        <v>2058</v>
      </c>
      <c r="O1026" s="2" t="s">
        <v>2672</v>
      </c>
      <c r="P1026" s="2" t="s">
        <v>23248</v>
      </c>
      <c r="Q1026" s="2" t="s">
        <v>18419</v>
      </c>
      <c r="R1026" s="2" t="s">
        <v>2067</v>
      </c>
      <c r="S1026" s="2"/>
      <c r="T1026" s="2" t="s">
        <v>119</v>
      </c>
    </row>
    <row r="1027" spans="1:20" ht="14.25" customHeight="1">
      <c r="A1027" s="2" t="s">
        <v>34895</v>
      </c>
      <c r="B1027" s="2" t="s">
        <v>34896</v>
      </c>
      <c r="C1027" s="2" t="s">
        <v>25139</v>
      </c>
      <c r="D1027" s="2" t="s">
        <v>372</v>
      </c>
      <c r="E1027" s="2" t="s">
        <v>96</v>
      </c>
      <c r="F1027" s="2" t="s">
        <v>26532</v>
      </c>
      <c r="G1027" s="2" t="s">
        <v>2046</v>
      </c>
      <c r="H1027" s="2" t="s">
        <v>34897</v>
      </c>
      <c r="I1027" s="2"/>
      <c r="J1027" s="2"/>
      <c r="K1027" s="2"/>
      <c r="L1027" s="2"/>
      <c r="M1027" s="2" t="s">
        <v>60</v>
      </c>
      <c r="N1027" s="2" t="s">
        <v>2058</v>
      </c>
      <c r="O1027" s="2" t="s">
        <v>4280</v>
      </c>
      <c r="P1027" s="2" t="s">
        <v>22205</v>
      </c>
      <c r="Q1027" s="2" t="s">
        <v>18419</v>
      </c>
      <c r="R1027" s="2"/>
      <c r="S1027" s="2"/>
      <c r="T1027" s="2" t="s">
        <v>371</v>
      </c>
    </row>
    <row r="1028" spans="1:20" ht="14.25" customHeight="1">
      <c r="A1028" s="2" t="s">
        <v>34898</v>
      </c>
      <c r="B1028" s="2" t="s">
        <v>9040</v>
      </c>
      <c r="C1028" s="2" t="s">
        <v>4082</v>
      </c>
      <c r="D1028" s="2" t="s">
        <v>108</v>
      </c>
      <c r="E1028" s="2" t="s">
        <v>96</v>
      </c>
      <c r="F1028" s="2" t="s">
        <v>5946</v>
      </c>
      <c r="G1028" s="2" t="s">
        <v>2046</v>
      </c>
      <c r="H1028" s="2" t="s">
        <v>34899</v>
      </c>
      <c r="I1028" s="2" t="s">
        <v>34524</v>
      </c>
      <c r="J1028" s="2"/>
      <c r="K1028" s="2"/>
      <c r="L1028" s="2" t="s">
        <v>31841</v>
      </c>
      <c r="M1028" s="2" t="s">
        <v>1566</v>
      </c>
      <c r="N1028" s="2" t="s">
        <v>2058</v>
      </c>
      <c r="O1028" s="2" t="s">
        <v>2153</v>
      </c>
      <c r="P1028" s="2" t="s">
        <v>31362</v>
      </c>
      <c r="Q1028" s="2" t="s">
        <v>18419</v>
      </c>
      <c r="R1028" s="2" t="s">
        <v>2052</v>
      </c>
      <c r="S1028" s="2"/>
      <c r="T1028" s="2" t="s">
        <v>107</v>
      </c>
    </row>
    <row r="1029" spans="1:20" ht="14.25" customHeight="1">
      <c r="A1029" s="2" t="s">
        <v>34900</v>
      </c>
      <c r="B1029" s="2" t="s">
        <v>2255</v>
      </c>
      <c r="C1029" s="2" t="s">
        <v>8191</v>
      </c>
      <c r="D1029" s="2" t="s">
        <v>330</v>
      </c>
      <c r="E1029" s="2" t="s">
        <v>96</v>
      </c>
      <c r="F1029" s="2" t="s">
        <v>3881</v>
      </c>
      <c r="G1029" s="2" t="s">
        <v>2046</v>
      </c>
      <c r="H1029" s="2" t="s">
        <v>34901</v>
      </c>
      <c r="I1029" s="2" t="s">
        <v>34902</v>
      </c>
      <c r="J1029" s="2"/>
      <c r="K1029" s="2"/>
      <c r="L1029" s="2"/>
      <c r="M1029" s="2" t="s">
        <v>60</v>
      </c>
      <c r="N1029" s="2" t="s">
        <v>2058</v>
      </c>
      <c r="O1029" s="2" t="s">
        <v>3883</v>
      </c>
      <c r="P1029" s="2" t="s">
        <v>32719</v>
      </c>
      <c r="Q1029" s="2" t="s">
        <v>18419</v>
      </c>
      <c r="R1029" s="2" t="s">
        <v>2052</v>
      </c>
      <c r="S1029" s="2"/>
      <c r="T1029" s="2" t="s">
        <v>329</v>
      </c>
    </row>
    <row r="1030" spans="1:20" ht="14.25" customHeight="1">
      <c r="A1030" s="2" t="s">
        <v>34903</v>
      </c>
      <c r="B1030" s="2" t="s">
        <v>13262</v>
      </c>
      <c r="C1030" s="2" t="s">
        <v>34904</v>
      </c>
      <c r="D1030" s="2" t="s">
        <v>146</v>
      </c>
      <c r="E1030" s="2" t="s">
        <v>96</v>
      </c>
      <c r="F1030" s="2" t="s">
        <v>34905</v>
      </c>
      <c r="G1030" s="2" t="s">
        <v>2046</v>
      </c>
      <c r="H1030" s="2" t="s">
        <v>34906</v>
      </c>
      <c r="I1030" s="2"/>
      <c r="J1030" s="2"/>
      <c r="K1030" s="2"/>
      <c r="L1030" s="2"/>
      <c r="M1030" s="2" t="s">
        <v>1566</v>
      </c>
      <c r="N1030" s="2" t="s">
        <v>2048</v>
      </c>
      <c r="O1030" s="2" t="s">
        <v>2179</v>
      </c>
      <c r="P1030" s="2" t="s">
        <v>20535</v>
      </c>
      <c r="Q1030" s="2" t="s">
        <v>18419</v>
      </c>
      <c r="R1030" s="2" t="s">
        <v>2067</v>
      </c>
      <c r="S1030" s="2"/>
      <c r="T1030" s="2" t="s">
        <v>145</v>
      </c>
    </row>
    <row r="1031" spans="1:20" ht="14.25" customHeight="1">
      <c r="A1031" s="2" t="s">
        <v>34907</v>
      </c>
      <c r="B1031" s="2" t="s">
        <v>34908</v>
      </c>
      <c r="C1031" s="2" t="s">
        <v>34909</v>
      </c>
      <c r="D1031" s="2" t="s">
        <v>142</v>
      </c>
      <c r="E1031" s="2" t="s">
        <v>96</v>
      </c>
      <c r="F1031" s="2" t="s">
        <v>34910</v>
      </c>
      <c r="G1031" s="2" t="s">
        <v>2046</v>
      </c>
      <c r="H1031" s="2" t="s">
        <v>34911</v>
      </c>
      <c r="I1031" s="2"/>
      <c r="J1031" s="2"/>
      <c r="K1031" s="2"/>
      <c r="L1031" s="2" t="s">
        <v>15881</v>
      </c>
      <c r="M1031" s="2" t="s">
        <v>1566</v>
      </c>
      <c r="N1031" s="2" t="s">
        <v>2048</v>
      </c>
      <c r="O1031" s="2" t="s">
        <v>2179</v>
      </c>
      <c r="P1031" s="2" t="s">
        <v>4458</v>
      </c>
      <c r="Q1031" s="2" t="s">
        <v>18419</v>
      </c>
      <c r="R1031" s="2" t="s">
        <v>2067</v>
      </c>
      <c r="S1031" s="2"/>
      <c r="T1031" s="2" t="s">
        <v>141</v>
      </c>
    </row>
    <row r="1032" spans="1:20" ht="14.25" customHeight="1">
      <c r="A1032" s="2" t="s">
        <v>34912</v>
      </c>
      <c r="B1032" s="2" t="s">
        <v>5859</v>
      </c>
      <c r="C1032" s="2" t="s">
        <v>34913</v>
      </c>
      <c r="D1032" s="2" t="s">
        <v>158</v>
      </c>
      <c r="E1032" s="2" t="s">
        <v>96</v>
      </c>
      <c r="F1032" s="2" t="s">
        <v>5994</v>
      </c>
      <c r="G1032" s="2" t="s">
        <v>2046</v>
      </c>
      <c r="H1032" s="2" t="s">
        <v>34914</v>
      </c>
      <c r="I1032" s="2"/>
      <c r="J1032" s="2"/>
      <c r="K1032" s="2"/>
      <c r="L1032" s="2"/>
      <c r="M1032" s="2" t="s">
        <v>1566</v>
      </c>
      <c r="N1032" s="2" t="s">
        <v>2058</v>
      </c>
      <c r="O1032" s="2" t="s">
        <v>2153</v>
      </c>
      <c r="P1032" s="2" t="s">
        <v>29578</v>
      </c>
      <c r="Q1032" s="2" t="s">
        <v>18419</v>
      </c>
      <c r="R1032" s="2" t="s">
        <v>2052</v>
      </c>
      <c r="S1032" s="2"/>
      <c r="T1032" s="2" t="s">
        <v>157</v>
      </c>
    </row>
    <row r="1033" spans="1:20" ht="14.25" customHeight="1">
      <c r="A1033" s="2" t="s">
        <v>34915</v>
      </c>
      <c r="B1033" s="2" t="s">
        <v>34916</v>
      </c>
      <c r="C1033" s="2" t="s">
        <v>34917</v>
      </c>
      <c r="D1033" s="2" t="s">
        <v>292</v>
      </c>
      <c r="E1033" s="2" t="s">
        <v>96</v>
      </c>
      <c r="F1033" s="2" t="s">
        <v>2419</v>
      </c>
      <c r="G1033" s="2" t="s">
        <v>2046</v>
      </c>
      <c r="H1033" s="2" t="s">
        <v>34918</v>
      </c>
      <c r="I1033" s="2"/>
      <c r="J1033" s="2"/>
      <c r="K1033" s="2"/>
      <c r="L1033" s="2"/>
      <c r="M1033" s="2" t="s">
        <v>59</v>
      </c>
      <c r="N1033" s="2" t="s">
        <v>2058</v>
      </c>
      <c r="O1033" s="2" t="s">
        <v>2101</v>
      </c>
      <c r="P1033" s="2" t="s">
        <v>2456</v>
      </c>
      <c r="Q1033" s="2" t="s">
        <v>18419</v>
      </c>
      <c r="R1033" s="2" t="s">
        <v>2052</v>
      </c>
      <c r="S1033" s="2"/>
      <c r="T1033" s="2" t="s">
        <v>291</v>
      </c>
    </row>
    <row r="1034" spans="1:20" ht="14.25" customHeight="1">
      <c r="A1034" s="2" t="s">
        <v>34919</v>
      </c>
      <c r="B1034" s="2" t="s">
        <v>34920</v>
      </c>
      <c r="C1034" s="2" t="s">
        <v>34921</v>
      </c>
      <c r="D1034" s="2" t="s">
        <v>34922</v>
      </c>
      <c r="E1034" s="2" t="s">
        <v>264</v>
      </c>
      <c r="F1034" s="2" t="s">
        <v>2473</v>
      </c>
      <c r="G1034" s="2" t="s">
        <v>2091</v>
      </c>
      <c r="H1034" s="2" t="s">
        <v>34923</v>
      </c>
      <c r="I1034" s="2"/>
      <c r="J1034" s="2"/>
      <c r="K1034" s="2"/>
      <c r="L1034" s="2" t="s">
        <v>17446</v>
      </c>
      <c r="M1034" s="2" t="s">
        <v>59</v>
      </c>
      <c r="N1034" s="2" t="s">
        <v>2048</v>
      </c>
      <c r="O1034" s="2" t="s">
        <v>2301</v>
      </c>
      <c r="P1034" s="2" t="s">
        <v>2609</v>
      </c>
      <c r="Q1034" s="2" t="s">
        <v>18419</v>
      </c>
      <c r="R1034" s="2" t="s">
        <v>2067</v>
      </c>
      <c r="S1034" s="2"/>
      <c r="T1034" s="2" t="s">
        <v>34924</v>
      </c>
    </row>
    <row r="1035" spans="1:20" ht="14.25" customHeight="1">
      <c r="A1035" s="2" t="s">
        <v>34925</v>
      </c>
      <c r="B1035" s="2" t="s">
        <v>30687</v>
      </c>
      <c r="C1035" s="2" t="s">
        <v>2123</v>
      </c>
      <c r="D1035" s="2" t="s">
        <v>136</v>
      </c>
      <c r="E1035" s="2" t="s">
        <v>96</v>
      </c>
      <c r="F1035" s="2" t="s">
        <v>34926</v>
      </c>
      <c r="G1035" s="2" t="s">
        <v>2046</v>
      </c>
      <c r="H1035" s="2" t="s">
        <v>34927</v>
      </c>
      <c r="I1035" s="2" t="s">
        <v>34548</v>
      </c>
      <c r="J1035" s="2"/>
      <c r="K1035" s="2" t="s">
        <v>22578</v>
      </c>
      <c r="L1035" s="2"/>
      <c r="M1035" s="2" t="s">
        <v>1566</v>
      </c>
      <c r="N1035" s="2" t="s">
        <v>2058</v>
      </c>
      <c r="O1035" s="2" t="s">
        <v>2132</v>
      </c>
      <c r="P1035" s="2" t="s">
        <v>3055</v>
      </c>
      <c r="Q1035" s="2" t="s">
        <v>18419</v>
      </c>
      <c r="R1035" s="2" t="s">
        <v>2067</v>
      </c>
      <c r="S1035" s="2"/>
      <c r="T1035" s="2" t="s">
        <v>135</v>
      </c>
    </row>
    <row r="1036" spans="1:20" ht="14.25" customHeight="1">
      <c r="A1036" s="2" t="s">
        <v>34928</v>
      </c>
      <c r="B1036" s="2" t="s">
        <v>9476</v>
      </c>
      <c r="C1036" s="2" t="s">
        <v>34929</v>
      </c>
      <c r="D1036" s="2" t="s">
        <v>102</v>
      </c>
      <c r="E1036" s="2" t="s">
        <v>96</v>
      </c>
      <c r="F1036" s="2" t="s">
        <v>7861</v>
      </c>
      <c r="G1036" s="2" t="s">
        <v>2046</v>
      </c>
      <c r="H1036" s="2" t="s">
        <v>34930</v>
      </c>
      <c r="I1036" s="2"/>
      <c r="J1036" s="2"/>
      <c r="K1036" s="2"/>
      <c r="L1036" s="2"/>
      <c r="M1036" s="2" t="s">
        <v>1566</v>
      </c>
      <c r="N1036" s="2" t="s">
        <v>2048</v>
      </c>
      <c r="O1036" s="2" t="s">
        <v>2179</v>
      </c>
      <c r="P1036" s="2" t="s">
        <v>4902</v>
      </c>
      <c r="Q1036" s="2" t="s">
        <v>18419</v>
      </c>
      <c r="R1036" s="2" t="s">
        <v>2052</v>
      </c>
      <c r="S1036" s="2"/>
      <c r="T1036" s="2" t="s">
        <v>101</v>
      </c>
    </row>
    <row r="1037" spans="1:20" ht="14.25" customHeight="1">
      <c r="A1037" s="2" t="s">
        <v>34931</v>
      </c>
      <c r="B1037" s="2" t="s">
        <v>2175</v>
      </c>
      <c r="C1037" s="2" t="s">
        <v>4744</v>
      </c>
      <c r="D1037" s="2" t="s">
        <v>486</v>
      </c>
      <c r="E1037" s="2" t="s">
        <v>96</v>
      </c>
      <c r="F1037" s="2" t="s">
        <v>2824</v>
      </c>
      <c r="G1037" s="2" t="s">
        <v>2046</v>
      </c>
      <c r="H1037" s="2" t="s">
        <v>34932</v>
      </c>
      <c r="I1037" s="2"/>
      <c r="J1037" s="2"/>
      <c r="K1037" s="2"/>
      <c r="L1037" s="2"/>
      <c r="M1037" s="2" t="s">
        <v>60</v>
      </c>
      <c r="N1037" s="2" t="s">
        <v>2058</v>
      </c>
      <c r="O1037" s="2" t="s">
        <v>2316</v>
      </c>
      <c r="P1037" s="2" t="s">
        <v>2377</v>
      </c>
      <c r="Q1037" s="2" t="s">
        <v>18419</v>
      </c>
      <c r="R1037" s="2"/>
      <c r="S1037" s="2"/>
      <c r="T1037" s="2" t="s">
        <v>485</v>
      </c>
    </row>
    <row r="1038" spans="1:20" ht="14.25" customHeight="1">
      <c r="A1038" s="2" t="s">
        <v>34933</v>
      </c>
      <c r="B1038" s="2" t="s">
        <v>2208</v>
      </c>
      <c r="C1038" s="2" t="s">
        <v>34934</v>
      </c>
      <c r="D1038" s="2" t="s">
        <v>814</v>
      </c>
      <c r="E1038" s="2" t="s">
        <v>264</v>
      </c>
      <c r="F1038" s="2" t="s">
        <v>30187</v>
      </c>
      <c r="G1038" s="2" t="s">
        <v>2046</v>
      </c>
      <c r="H1038" s="2" t="s">
        <v>34935</v>
      </c>
      <c r="I1038" s="2"/>
      <c r="J1038" s="2"/>
      <c r="K1038" s="2"/>
      <c r="L1038" s="2"/>
      <c r="M1038" s="2" t="s">
        <v>1566</v>
      </c>
      <c r="N1038" s="2" t="s">
        <v>2058</v>
      </c>
      <c r="O1038" s="2" t="s">
        <v>2093</v>
      </c>
      <c r="P1038" s="2" t="s">
        <v>23064</v>
      </c>
      <c r="Q1038" s="2" t="s">
        <v>18419</v>
      </c>
      <c r="R1038" s="2" t="s">
        <v>2067</v>
      </c>
      <c r="S1038" s="2"/>
      <c r="T1038" s="2" t="s">
        <v>813</v>
      </c>
    </row>
    <row r="1039" spans="1:20" ht="14.25" customHeight="1">
      <c r="A1039" s="2" t="s">
        <v>34936</v>
      </c>
      <c r="B1039" s="2" t="s">
        <v>2208</v>
      </c>
      <c r="C1039" s="2" t="s">
        <v>34937</v>
      </c>
      <c r="D1039" s="2" t="s">
        <v>1330</v>
      </c>
      <c r="E1039" s="2" t="s">
        <v>264</v>
      </c>
      <c r="F1039" s="2" t="s">
        <v>34938</v>
      </c>
      <c r="G1039" s="2" t="s">
        <v>2046</v>
      </c>
      <c r="H1039" s="2" t="s">
        <v>34939</v>
      </c>
      <c r="I1039" s="2"/>
      <c r="J1039" s="2"/>
      <c r="K1039" s="2"/>
      <c r="L1039" s="2"/>
      <c r="M1039" s="2" t="s">
        <v>1566</v>
      </c>
      <c r="N1039" s="2" t="s">
        <v>2048</v>
      </c>
      <c r="O1039" s="2" t="s">
        <v>2199</v>
      </c>
      <c r="P1039" s="2" t="s">
        <v>23064</v>
      </c>
      <c r="Q1039" s="2" t="s">
        <v>18419</v>
      </c>
      <c r="R1039" s="2" t="s">
        <v>2067</v>
      </c>
      <c r="S1039" s="2"/>
      <c r="T1039" s="2" t="s">
        <v>1329</v>
      </c>
    </row>
    <row r="1040" spans="1:20" ht="14.25" customHeight="1">
      <c r="A1040" s="2" t="s">
        <v>34940</v>
      </c>
      <c r="B1040" s="2" t="s">
        <v>2208</v>
      </c>
      <c r="C1040" s="2" t="s">
        <v>34941</v>
      </c>
      <c r="D1040" s="2" t="s">
        <v>136</v>
      </c>
      <c r="E1040" s="2" t="s">
        <v>96</v>
      </c>
      <c r="F1040" s="2" t="s">
        <v>4664</v>
      </c>
      <c r="G1040" s="2" t="s">
        <v>2046</v>
      </c>
      <c r="H1040" s="2" t="s">
        <v>34942</v>
      </c>
      <c r="I1040" s="2"/>
      <c r="J1040" s="2"/>
      <c r="K1040" s="2"/>
      <c r="L1040" s="2"/>
      <c r="M1040" s="2" t="s">
        <v>1566</v>
      </c>
      <c r="N1040" s="2" t="s">
        <v>2058</v>
      </c>
      <c r="O1040" s="2" t="s">
        <v>2153</v>
      </c>
      <c r="P1040" s="2" t="s">
        <v>3055</v>
      </c>
      <c r="Q1040" s="2" t="s">
        <v>18419</v>
      </c>
      <c r="R1040" s="2" t="s">
        <v>2052</v>
      </c>
      <c r="S1040" s="2"/>
      <c r="T1040" s="2" t="s">
        <v>135</v>
      </c>
    </row>
    <row r="1041" spans="1:20" ht="14.25" customHeight="1">
      <c r="A1041" s="2" t="s">
        <v>34943</v>
      </c>
      <c r="B1041" s="2" t="s">
        <v>34944</v>
      </c>
      <c r="C1041" s="2" t="s">
        <v>34945</v>
      </c>
      <c r="D1041" s="2" t="s">
        <v>146</v>
      </c>
      <c r="E1041" s="2" t="s">
        <v>96</v>
      </c>
      <c r="F1041" s="2" t="s">
        <v>34946</v>
      </c>
      <c r="G1041" s="2" t="s">
        <v>2046</v>
      </c>
      <c r="H1041" s="2" t="s">
        <v>34947</v>
      </c>
      <c r="I1041" s="2"/>
      <c r="J1041" s="2"/>
      <c r="K1041" s="2"/>
      <c r="L1041" s="2"/>
      <c r="M1041" s="2" t="s">
        <v>1566</v>
      </c>
      <c r="N1041" s="2" t="s">
        <v>2058</v>
      </c>
      <c r="O1041" s="2" t="s">
        <v>2153</v>
      </c>
      <c r="P1041" s="2" t="s">
        <v>20535</v>
      </c>
      <c r="Q1041" s="2" t="s">
        <v>18419</v>
      </c>
      <c r="R1041" s="2" t="s">
        <v>2052</v>
      </c>
      <c r="S1041" s="2"/>
      <c r="T1041" s="2" t="s">
        <v>145</v>
      </c>
    </row>
    <row r="1042" spans="1:20" ht="14.25" customHeight="1">
      <c r="A1042" s="2" t="s">
        <v>34948</v>
      </c>
      <c r="B1042" s="2" t="s">
        <v>2195</v>
      </c>
      <c r="C1042" s="2" t="s">
        <v>3725</v>
      </c>
      <c r="D1042" s="2" t="s">
        <v>146</v>
      </c>
      <c r="E1042" s="2" t="s">
        <v>96</v>
      </c>
      <c r="F1042" s="2" t="s">
        <v>34949</v>
      </c>
      <c r="G1042" s="2" t="s">
        <v>2046</v>
      </c>
      <c r="H1042" s="2" t="s">
        <v>34950</v>
      </c>
      <c r="I1042" s="2" t="s">
        <v>34951</v>
      </c>
      <c r="J1042" s="2"/>
      <c r="K1042" s="2" t="s">
        <v>21521</v>
      </c>
      <c r="L1042" s="2"/>
      <c r="M1042" s="2" t="s">
        <v>1566</v>
      </c>
      <c r="N1042" s="2" t="s">
        <v>2058</v>
      </c>
      <c r="O1042" s="2" t="s">
        <v>2093</v>
      </c>
      <c r="P1042" s="2" t="s">
        <v>34952</v>
      </c>
      <c r="Q1042" s="2" t="s">
        <v>18419</v>
      </c>
      <c r="R1042" s="2" t="s">
        <v>2067</v>
      </c>
      <c r="S1042" s="2"/>
      <c r="T1042" s="2" t="s">
        <v>145</v>
      </c>
    </row>
    <row r="1043" spans="1:20" ht="14.25" customHeight="1">
      <c r="A1043" s="2" t="s">
        <v>34953</v>
      </c>
      <c r="B1043" s="2" t="s">
        <v>2195</v>
      </c>
      <c r="C1043" s="2" t="s">
        <v>11659</v>
      </c>
      <c r="D1043" s="2" t="s">
        <v>146</v>
      </c>
      <c r="E1043" s="2" t="s">
        <v>96</v>
      </c>
      <c r="F1043" s="2" t="s">
        <v>34954</v>
      </c>
      <c r="G1043" s="2" t="s">
        <v>2046</v>
      </c>
      <c r="H1043" s="2" t="s">
        <v>34955</v>
      </c>
      <c r="I1043" s="2"/>
      <c r="J1043" s="2"/>
      <c r="K1043" s="2"/>
      <c r="L1043" s="2"/>
      <c r="M1043" s="2" t="s">
        <v>1566</v>
      </c>
      <c r="N1043" s="2" t="s">
        <v>2048</v>
      </c>
      <c r="O1043" s="2" t="s">
        <v>2179</v>
      </c>
      <c r="P1043" s="2" t="s">
        <v>20535</v>
      </c>
      <c r="Q1043" s="2" t="s">
        <v>18419</v>
      </c>
      <c r="R1043" s="2" t="s">
        <v>2067</v>
      </c>
      <c r="S1043" s="2"/>
      <c r="T1043" s="2" t="s">
        <v>145</v>
      </c>
    </row>
    <row r="1044" spans="1:20" ht="14.25" customHeight="1">
      <c r="A1044" s="2" t="s">
        <v>34956</v>
      </c>
      <c r="B1044" s="2" t="s">
        <v>2189</v>
      </c>
      <c r="C1044" s="2" t="s">
        <v>28169</v>
      </c>
      <c r="D1044" s="2" t="s">
        <v>146</v>
      </c>
      <c r="E1044" s="2" t="s">
        <v>96</v>
      </c>
      <c r="F1044" s="2" t="s">
        <v>34957</v>
      </c>
      <c r="G1044" s="2" t="s">
        <v>2046</v>
      </c>
      <c r="H1044" s="2" t="s">
        <v>34958</v>
      </c>
      <c r="I1044" s="2"/>
      <c r="J1044" s="2"/>
      <c r="K1044" s="2"/>
      <c r="L1044" s="2"/>
      <c r="M1044" s="2" t="s">
        <v>1566</v>
      </c>
      <c r="N1044" s="2" t="s">
        <v>2058</v>
      </c>
      <c r="O1044" s="2" t="s">
        <v>2093</v>
      </c>
      <c r="P1044" s="2" t="s">
        <v>20535</v>
      </c>
      <c r="Q1044" s="2" t="s">
        <v>18419</v>
      </c>
      <c r="R1044" s="2" t="s">
        <v>2067</v>
      </c>
      <c r="S1044" s="2"/>
      <c r="T1044" s="2" t="s">
        <v>145</v>
      </c>
    </row>
    <row r="1045" spans="1:20" ht="14.25" customHeight="1">
      <c r="A1045" s="2" t="s">
        <v>34959</v>
      </c>
      <c r="B1045" s="2" t="s">
        <v>2189</v>
      </c>
      <c r="C1045" s="2" t="s">
        <v>34960</v>
      </c>
      <c r="D1045" s="2" t="s">
        <v>94</v>
      </c>
      <c r="E1045" s="2" t="s">
        <v>96</v>
      </c>
      <c r="F1045" s="2" t="s">
        <v>25834</v>
      </c>
      <c r="G1045" s="2" t="s">
        <v>2046</v>
      </c>
      <c r="H1045" s="2" t="s">
        <v>34961</v>
      </c>
      <c r="I1045" s="2"/>
      <c r="J1045" s="2"/>
      <c r="K1045" s="2"/>
      <c r="L1045" s="2"/>
      <c r="M1045" s="2" t="s">
        <v>1566</v>
      </c>
      <c r="N1045" s="2" t="s">
        <v>2058</v>
      </c>
      <c r="O1045" s="2" t="s">
        <v>2153</v>
      </c>
      <c r="P1045" s="2" t="s">
        <v>2562</v>
      </c>
      <c r="Q1045" s="2" t="s">
        <v>18419</v>
      </c>
      <c r="R1045" s="2" t="s">
        <v>2052</v>
      </c>
      <c r="S1045" s="2"/>
      <c r="T1045" s="2" t="s">
        <v>93</v>
      </c>
    </row>
    <row r="1046" spans="1:20" ht="14.25" customHeight="1">
      <c r="A1046" s="2" t="s">
        <v>34962</v>
      </c>
      <c r="B1046" s="2" t="s">
        <v>13362</v>
      </c>
      <c r="C1046" s="2" t="s">
        <v>34963</v>
      </c>
      <c r="D1046" s="2" t="s">
        <v>116</v>
      </c>
      <c r="E1046" s="2" t="s">
        <v>96</v>
      </c>
      <c r="F1046" s="2" t="s">
        <v>34964</v>
      </c>
      <c r="G1046" s="2" t="s">
        <v>2046</v>
      </c>
      <c r="H1046" s="2" t="s">
        <v>34965</v>
      </c>
      <c r="I1046" s="2"/>
      <c r="J1046" s="2"/>
      <c r="K1046" s="2"/>
      <c r="L1046" s="2" t="s">
        <v>31664</v>
      </c>
      <c r="M1046" s="2" t="s">
        <v>1566</v>
      </c>
      <c r="N1046" s="2" t="s">
        <v>2058</v>
      </c>
      <c r="O1046" s="2" t="s">
        <v>2153</v>
      </c>
      <c r="P1046" s="2" t="s">
        <v>31526</v>
      </c>
      <c r="Q1046" s="2" t="s">
        <v>18419</v>
      </c>
      <c r="R1046" s="2" t="s">
        <v>2052</v>
      </c>
      <c r="S1046" s="2"/>
      <c r="T1046" s="2" t="s">
        <v>115</v>
      </c>
    </row>
    <row r="1047" spans="1:20" ht="14.25" customHeight="1">
      <c r="A1047" s="2" t="s">
        <v>34966</v>
      </c>
      <c r="B1047" s="2" t="s">
        <v>13362</v>
      </c>
      <c r="C1047" s="2" t="s">
        <v>5916</v>
      </c>
      <c r="D1047" s="2" t="s">
        <v>108</v>
      </c>
      <c r="E1047" s="2" t="s">
        <v>96</v>
      </c>
      <c r="F1047" s="2" t="s">
        <v>34967</v>
      </c>
      <c r="G1047" s="2" t="s">
        <v>2046</v>
      </c>
      <c r="H1047" s="2" t="s">
        <v>34968</v>
      </c>
      <c r="I1047" s="2"/>
      <c r="J1047" s="2"/>
      <c r="K1047" s="2"/>
      <c r="L1047" s="2"/>
      <c r="M1047" s="2" t="s">
        <v>1566</v>
      </c>
      <c r="N1047" s="2" t="s">
        <v>2058</v>
      </c>
      <c r="O1047" s="2" t="s">
        <v>2153</v>
      </c>
      <c r="P1047" s="2" t="s">
        <v>31362</v>
      </c>
      <c r="Q1047" s="2" t="s">
        <v>18419</v>
      </c>
      <c r="R1047" s="2" t="s">
        <v>2052</v>
      </c>
      <c r="S1047" s="2"/>
      <c r="T1047" s="2" t="s">
        <v>107</v>
      </c>
    </row>
    <row r="1048" spans="1:20" ht="14.25" customHeight="1">
      <c r="A1048" s="2" t="s">
        <v>34969</v>
      </c>
      <c r="B1048" s="2" t="s">
        <v>15231</v>
      </c>
      <c r="C1048" s="2" t="s">
        <v>10739</v>
      </c>
      <c r="D1048" s="2" t="s">
        <v>672</v>
      </c>
      <c r="E1048" s="2" t="s">
        <v>264</v>
      </c>
      <c r="F1048" s="2" t="s">
        <v>34970</v>
      </c>
      <c r="G1048" s="2" t="s">
        <v>2046</v>
      </c>
      <c r="H1048" s="2" t="s">
        <v>34971</v>
      </c>
      <c r="I1048" s="2"/>
      <c r="J1048" s="2"/>
      <c r="K1048" s="2"/>
      <c r="L1048" s="2" t="s">
        <v>18777</v>
      </c>
      <c r="M1048" s="2" t="s">
        <v>1566</v>
      </c>
      <c r="N1048" s="2" t="s">
        <v>2058</v>
      </c>
      <c r="O1048" s="2" t="s">
        <v>2153</v>
      </c>
      <c r="P1048" s="2" t="s">
        <v>4570</v>
      </c>
      <c r="Q1048" s="2" t="s">
        <v>18419</v>
      </c>
      <c r="R1048" s="2" t="s">
        <v>2052</v>
      </c>
      <c r="S1048" s="2"/>
      <c r="T1048" s="2" t="s">
        <v>671</v>
      </c>
    </row>
    <row r="1049" spans="1:20" ht="14.25" customHeight="1">
      <c r="A1049" s="2" t="s">
        <v>34972</v>
      </c>
      <c r="B1049" s="2" t="s">
        <v>2175</v>
      </c>
      <c r="C1049" s="2" t="s">
        <v>34973</v>
      </c>
      <c r="D1049" s="2" t="s">
        <v>120</v>
      </c>
      <c r="E1049" s="2" t="s">
        <v>96</v>
      </c>
      <c r="F1049" s="2" t="s">
        <v>7861</v>
      </c>
      <c r="G1049" s="2" t="s">
        <v>2046</v>
      </c>
      <c r="H1049" s="2" t="s">
        <v>34974</v>
      </c>
      <c r="I1049" s="2"/>
      <c r="J1049" s="2"/>
      <c r="K1049" s="2"/>
      <c r="L1049" s="2"/>
      <c r="M1049" s="2" t="s">
        <v>1566</v>
      </c>
      <c r="N1049" s="2" t="s">
        <v>2048</v>
      </c>
      <c r="O1049" s="2" t="s">
        <v>2179</v>
      </c>
      <c r="P1049" s="2" t="s">
        <v>19455</v>
      </c>
      <c r="Q1049" s="2" t="s">
        <v>18419</v>
      </c>
      <c r="R1049" s="2" t="s">
        <v>2052</v>
      </c>
      <c r="S1049" s="2"/>
      <c r="T1049" s="2" t="s">
        <v>119</v>
      </c>
    </row>
    <row r="1050" spans="1:20" ht="14.25" customHeight="1">
      <c r="A1050" s="2" t="s">
        <v>34975</v>
      </c>
      <c r="B1050" s="2" t="s">
        <v>2175</v>
      </c>
      <c r="C1050" s="2" t="s">
        <v>34976</v>
      </c>
      <c r="D1050" s="2" t="s">
        <v>172</v>
      </c>
      <c r="E1050" s="2" t="s">
        <v>96</v>
      </c>
      <c r="F1050" s="2" t="s">
        <v>34977</v>
      </c>
      <c r="G1050" s="2" t="s">
        <v>2046</v>
      </c>
      <c r="H1050" s="2" t="s">
        <v>34978</v>
      </c>
      <c r="I1050" s="2"/>
      <c r="J1050" s="2"/>
      <c r="K1050" s="2"/>
      <c r="L1050" s="2"/>
      <c r="M1050" s="2" t="s">
        <v>1566</v>
      </c>
      <c r="N1050" s="2" t="s">
        <v>2058</v>
      </c>
      <c r="O1050" s="2" t="s">
        <v>2078</v>
      </c>
      <c r="P1050" s="2" t="s">
        <v>19455</v>
      </c>
      <c r="Q1050" s="2" t="s">
        <v>18419</v>
      </c>
      <c r="R1050" s="2" t="s">
        <v>2067</v>
      </c>
      <c r="S1050" s="2"/>
      <c r="T1050" s="2" t="s">
        <v>171</v>
      </c>
    </row>
    <row r="1051" spans="1:20" ht="14.25" customHeight="1">
      <c r="A1051" s="2" t="s">
        <v>34979</v>
      </c>
      <c r="B1051" s="2" t="s">
        <v>2175</v>
      </c>
      <c r="C1051" s="2" t="s">
        <v>34980</v>
      </c>
      <c r="D1051" s="2" t="s">
        <v>23639</v>
      </c>
      <c r="E1051" s="2" t="s">
        <v>264</v>
      </c>
      <c r="F1051" s="2" t="s">
        <v>34981</v>
      </c>
      <c r="G1051" s="2" t="s">
        <v>6780</v>
      </c>
      <c r="H1051" s="2" t="s">
        <v>34982</v>
      </c>
      <c r="I1051" s="2"/>
      <c r="J1051" s="2"/>
      <c r="K1051" s="2"/>
      <c r="L1051" s="2"/>
      <c r="M1051" s="2" t="s">
        <v>59</v>
      </c>
      <c r="N1051" s="2" t="s">
        <v>2058</v>
      </c>
      <c r="O1051" s="2" t="s">
        <v>2172</v>
      </c>
      <c r="P1051" s="2" t="s">
        <v>4630</v>
      </c>
      <c r="Q1051" s="2" t="s">
        <v>18419</v>
      </c>
      <c r="R1051" s="2" t="s">
        <v>2052</v>
      </c>
      <c r="S1051" s="2"/>
      <c r="T1051" s="2" t="s">
        <v>23641</v>
      </c>
    </row>
    <row r="1052" spans="1:20" ht="14.25" customHeight="1">
      <c r="A1052" s="2" t="s">
        <v>34983</v>
      </c>
      <c r="B1052" s="2" t="s">
        <v>2175</v>
      </c>
      <c r="C1052" s="2" t="s">
        <v>9414</v>
      </c>
      <c r="D1052" s="2" t="s">
        <v>178</v>
      </c>
      <c r="E1052" s="2" t="s">
        <v>96</v>
      </c>
      <c r="F1052" s="2" t="s">
        <v>34984</v>
      </c>
      <c r="G1052" s="2" t="s">
        <v>2046</v>
      </c>
      <c r="H1052" s="2" t="s">
        <v>34985</v>
      </c>
      <c r="I1052" s="2"/>
      <c r="J1052" s="2"/>
      <c r="K1052" s="2"/>
      <c r="L1052" s="2"/>
      <c r="M1052" s="2" t="s">
        <v>60</v>
      </c>
      <c r="N1052" s="2" t="s">
        <v>2058</v>
      </c>
      <c r="O1052" s="2" t="s">
        <v>2186</v>
      </c>
      <c r="P1052" s="2" t="s">
        <v>3235</v>
      </c>
      <c r="Q1052" s="2" t="s">
        <v>18419</v>
      </c>
      <c r="R1052" s="2" t="s">
        <v>2052</v>
      </c>
      <c r="S1052" s="2"/>
      <c r="T1052" s="2" t="s">
        <v>177</v>
      </c>
    </row>
    <row r="1053" spans="1:20" ht="14.25" customHeight="1">
      <c r="A1053" s="2" t="s">
        <v>34986</v>
      </c>
      <c r="B1053" s="2" t="s">
        <v>2175</v>
      </c>
      <c r="C1053" s="2" t="s">
        <v>34987</v>
      </c>
      <c r="D1053" s="2" t="s">
        <v>120</v>
      </c>
      <c r="E1053" s="2" t="s">
        <v>96</v>
      </c>
      <c r="F1053" s="2" t="s">
        <v>34096</v>
      </c>
      <c r="G1053" s="2" t="s">
        <v>2046</v>
      </c>
      <c r="H1053" s="2" t="s">
        <v>34988</v>
      </c>
      <c r="I1053" s="2"/>
      <c r="J1053" s="2"/>
      <c r="K1053" s="2"/>
      <c r="L1053" s="2"/>
      <c r="M1053" s="2" t="s">
        <v>1566</v>
      </c>
      <c r="N1053" s="2" t="s">
        <v>2048</v>
      </c>
      <c r="O1053" s="2" t="s">
        <v>2179</v>
      </c>
      <c r="P1053" s="2" t="s">
        <v>31526</v>
      </c>
      <c r="Q1053" s="2" t="s">
        <v>18419</v>
      </c>
      <c r="R1053" s="2" t="s">
        <v>2052</v>
      </c>
      <c r="S1053" s="2"/>
      <c r="T1053" s="2" t="s">
        <v>119</v>
      </c>
    </row>
    <row r="1054" spans="1:20" ht="14.25" customHeight="1">
      <c r="A1054" s="2" t="s">
        <v>34989</v>
      </c>
      <c r="B1054" s="2" t="s">
        <v>2175</v>
      </c>
      <c r="C1054" s="2" t="s">
        <v>4617</v>
      </c>
      <c r="D1054" s="2" t="s">
        <v>136</v>
      </c>
      <c r="E1054" s="2" t="s">
        <v>96</v>
      </c>
      <c r="F1054" s="2" t="s">
        <v>4664</v>
      </c>
      <c r="G1054" s="2" t="s">
        <v>2046</v>
      </c>
      <c r="H1054" s="2" t="s">
        <v>34990</v>
      </c>
      <c r="I1054" s="2"/>
      <c r="J1054" s="2"/>
      <c r="K1054" s="2"/>
      <c r="L1054" s="2"/>
      <c r="M1054" s="2" t="s">
        <v>1566</v>
      </c>
      <c r="N1054" s="2" t="s">
        <v>2058</v>
      </c>
      <c r="O1054" s="2" t="s">
        <v>2153</v>
      </c>
      <c r="P1054" s="2" t="s">
        <v>3055</v>
      </c>
      <c r="Q1054" s="2" t="s">
        <v>18419</v>
      </c>
      <c r="R1054" s="2" t="s">
        <v>2052</v>
      </c>
      <c r="S1054" s="2"/>
      <c r="T1054" s="2" t="s">
        <v>135</v>
      </c>
    </row>
    <row r="1055" spans="1:20" ht="14.25" customHeight="1">
      <c r="A1055" s="2" t="s">
        <v>34991</v>
      </c>
      <c r="B1055" s="2" t="s">
        <v>34992</v>
      </c>
      <c r="C1055" s="2" t="s">
        <v>34993</v>
      </c>
      <c r="D1055" s="2" t="s">
        <v>32047</v>
      </c>
      <c r="E1055" s="2" t="s">
        <v>264</v>
      </c>
      <c r="F1055" s="2" t="s">
        <v>29594</v>
      </c>
      <c r="G1055" s="2" t="s">
        <v>6780</v>
      </c>
      <c r="H1055" s="2" t="s">
        <v>34994</v>
      </c>
      <c r="I1055" s="2"/>
      <c r="J1055" s="2"/>
      <c r="K1055" s="2"/>
      <c r="L1055" s="2"/>
      <c r="M1055" s="2" t="s">
        <v>1566</v>
      </c>
      <c r="N1055" s="2" t="s">
        <v>2058</v>
      </c>
      <c r="O1055" s="2" t="s">
        <v>2145</v>
      </c>
      <c r="P1055" s="2" t="s">
        <v>2609</v>
      </c>
      <c r="Q1055" s="2" t="s">
        <v>18419</v>
      </c>
      <c r="R1055" s="2" t="s">
        <v>2067</v>
      </c>
      <c r="S1055" s="2"/>
      <c r="T1055" s="2" t="s">
        <v>32050</v>
      </c>
    </row>
    <row r="1056" spans="1:20" ht="14.25" customHeight="1">
      <c r="A1056" s="2" t="s">
        <v>34995</v>
      </c>
      <c r="B1056" s="2" t="s">
        <v>7546</v>
      </c>
      <c r="C1056" s="2" t="s">
        <v>22483</v>
      </c>
      <c r="D1056" s="2" t="s">
        <v>220</v>
      </c>
      <c r="E1056" s="2" t="s">
        <v>96</v>
      </c>
      <c r="F1056" s="2" t="s">
        <v>7861</v>
      </c>
      <c r="G1056" s="2" t="s">
        <v>2046</v>
      </c>
      <c r="H1056" s="2" t="s">
        <v>34996</v>
      </c>
      <c r="I1056" s="2"/>
      <c r="J1056" s="2"/>
      <c r="K1056" s="2" t="s">
        <v>32034</v>
      </c>
      <c r="L1056" s="2"/>
      <c r="M1056" s="2" t="s">
        <v>1566</v>
      </c>
      <c r="N1056" s="2" t="s">
        <v>2048</v>
      </c>
      <c r="O1056" s="2" t="s">
        <v>2179</v>
      </c>
      <c r="P1056" s="2" t="s">
        <v>32271</v>
      </c>
      <c r="Q1056" s="2" t="s">
        <v>18419</v>
      </c>
      <c r="R1056" s="2" t="s">
        <v>2052</v>
      </c>
      <c r="S1056" s="2"/>
      <c r="T1056" s="2" t="s">
        <v>219</v>
      </c>
    </row>
    <row r="1057" spans="1:20" ht="14.25" customHeight="1">
      <c r="A1057" s="2" t="s">
        <v>34997</v>
      </c>
      <c r="B1057" s="2" t="s">
        <v>2168</v>
      </c>
      <c r="C1057" s="2" t="s">
        <v>16754</v>
      </c>
      <c r="D1057" s="2" t="s">
        <v>110</v>
      </c>
      <c r="E1057" s="2" t="s">
        <v>96</v>
      </c>
      <c r="F1057" s="2" t="s">
        <v>2473</v>
      </c>
      <c r="G1057" s="2" t="s">
        <v>2046</v>
      </c>
      <c r="H1057" s="2" t="s">
        <v>34998</v>
      </c>
      <c r="I1057" s="2">
        <v>447817230751</v>
      </c>
      <c r="J1057" s="2"/>
      <c r="K1057" s="2"/>
      <c r="L1057" s="2"/>
      <c r="M1057" s="2" t="s">
        <v>59</v>
      </c>
      <c r="N1057" s="2" t="s">
        <v>2048</v>
      </c>
      <c r="O1057" s="2" t="s">
        <v>2301</v>
      </c>
      <c r="P1057" s="2" t="s">
        <v>34999</v>
      </c>
      <c r="Q1057" s="2" t="s">
        <v>18419</v>
      </c>
      <c r="R1057" s="2" t="s">
        <v>2067</v>
      </c>
      <c r="S1057" s="2"/>
      <c r="T1057" s="2" t="s">
        <v>109</v>
      </c>
    </row>
    <row r="1058" spans="1:20" ht="14.25" customHeight="1">
      <c r="A1058" s="2" t="s">
        <v>35000</v>
      </c>
      <c r="B1058" s="2" t="s">
        <v>35001</v>
      </c>
      <c r="C1058" s="2" t="s">
        <v>3616</v>
      </c>
      <c r="D1058" s="2" t="s">
        <v>612</v>
      </c>
      <c r="E1058" s="2" t="s">
        <v>264</v>
      </c>
      <c r="F1058" s="2" t="s">
        <v>2473</v>
      </c>
      <c r="G1058" s="2" t="s">
        <v>2046</v>
      </c>
      <c r="H1058" s="2" t="s">
        <v>35002</v>
      </c>
      <c r="I1058" s="2">
        <v>447590720654</v>
      </c>
      <c r="J1058" s="2"/>
      <c r="K1058" s="2"/>
      <c r="L1058" s="2"/>
      <c r="M1058" s="2" t="s">
        <v>59</v>
      </c>
      <c r="N1058" s="2" t="s">
        <v>2048</v>
      </c>
      <c r="O1058" s="2" t="s">
        <v>2301</v>
      </c>
      <c r="P1058" s="2" t="s">
        <v>23298</v>
      </c>
      <c r="Q1058" s="2" t="s">
        <v>18419</v>
      </c>
      <c r="R1058" s="2" t="s">
        <v>2200</v>
      </c>
      <c r="S1058" s="2"/>
      <c r="T1058" s="2" t="s">
        <v>611</v>
      </c>
    </row>
    <row r="1059" spans="1:20" ht="14.25" customHeight="1">
      <c r="A1059" s="2" t="s">
        <v>35003</v>
      </c>
      <c r="B1059" s="2" t="s">
        <v>6836</v>
      </c>
      <c r="C1059" s="2" t="s">
        <v>2664</v>
      </c>
      <c r="D1059" s="2" t="s">
        <v>142</v>
      </c>
      <c r="E1059" s="2" t="s">
        <v>96</v>
      </c>
      <c r="F1059" s="2" t="s">
        <v>35004</v>
      </c>
      <c r="G1059" s="2" t="s">
        <v>2046</v>
      </c>
      <c r="H1059" s="2" t="s">
        <v>35005</v>
      </c>
      <c r="I1059" s="2"/>
      <c r="J1059" s="2"/>
      <c r="K1059" s="2"/>
      <c r="L1059" s="2" t="s">
        <v>31519</v>
      </c>
      <c r="M1059" s="2" t="s">
        <v>1566</v>
      </c>
      <c r="N1059" s="2" t="s">
        <v>2048</v>
      </c>
      <c r="O1059" s="2" t="s">
        <v>2199</v>
      </c>
      <c r="P1059" s="2" t="s">
        <v>2679</v>
      </c>
      <c r="Q1059" s="2" t="s">
        <v>18419</v>
      </c>
      <c r="R1059" s="2" t="s">
        <v>2052</v>
      </c>
      <c r="S1059" s="2"/>
      <c r="T1059" s="2" t="s">
        <v>141</v>
      </c>
    </row>
    <row r="1060" spans="1:20" ht="14.25" customHeight="1">
      <c r="A1060" s="2" t="s">
        <v>35006</v>
      </c>
      <c r="B1060" s="2" t="s">
        <v>35007</v>
      </c>
      <c r="C1060" s="2" t="s">
        <v>35008</v>
      </c>
      <c r="D1060" s="2" t="s">
        <v>104</v>
      </c>
      <c r="E1060" s="2" t="s">
        <v>96</v>
      </c>
      <c r="F1060" s="2" t="s">
        <v>5430</v>
      </c>
      <c r="G1060" s="2" t="s">
        <v>2046</v>
      </c>
      <c r="H1060" s="2" t="s">
        <v>35009</v>
      </c>
      <c r="I1060" s="2"/>
      <c r="J1060" s="2"/>
      <c r="K1060" s="2"/>
      <c r="L1060" s="2"/>
      <c r="M1060" s="2" t="s">
        <v>1566</v>
      </c>
      <c r="N1060" s="2" t="s">
        <v>2058</v>
      </c>
      <c r="O1060" s="2" t="s">
        <v>2153</v>
      </c>
      <c r="P1060" s="2" t="s">
        <v>3055</v>
      </c>
      <c r="Q1060" s="2" t="s">
        <v>18419</v>
      </c>
      <c r="R1060" s="2" t="s">
        <v>2052</v>
      </c>
      <c r="S1060" s="2"/>
      <c r="T1060" s="2" t="s">
        <v>103</v>
      </c>
    </row>
    <row r="1061" spans="1:20" ht="14.25" customHeight="1">
      <c r="A1061" s="2" t="s">
        <v>35010</v>
      </c>
      <c r="B1061" s="2" t="s">
        <v>2175</v>
      </c>
      <c r="C1061" s="2" t="s">
        <v>35011</v>
      </c>
      <c r="D1061" s="2" t="s">
        <v>178</v>
      </c>
      <c r="E1061" s="2" t="s">
        <v>96</v>
      </c>
      <c r="F1061" s="2" t="s">
        <v>35012</v>
      </c>
      <c r="G1061" s="2" t="s">
        <v>2046</v>
      </c>
      <c r="H1061" s="2" t="s">
        <v>35013</v>
      </c>
      <c r="I1061" s="2"/>
      <c r="J1061" s="2"/>
      <c r="K1061" s="2"/>
      <c r="L1061" s="2"/>
      <c r="M1061" s="2" t="s">
        <v>1566</v>
      </c>
      <c r="N1061" s="2" t="s">
        <v>2048</v>
      </c>
      <c r="O1061" s="2" t="s">
        <v>2179</v>
      </c>
      <c r="P1061" s="2" t="s">
        <v>2398</v>
      </c>
      <c r="Q1061" s="2" t="s">
        <v>18419</v>
      </c>
      <c r="R1061" s="2" t="s">
        <v>2067</v>
      </c>
      <c r="S1061" s="2"/>
      <c r="T1061" s="2" t="s">
        <v>177</v>
      </c>
    </row>
    <row r="1062" spans="1:20" ht="14.25" customHeight="1">
      <c r="A1062" s="2" t="s">
        <v>35014</v>
      </c>
      <c r="B1062" s="2" t="s">
        <v>2208</v>
      </c>
      <c r="C1062" s="2" t="s">
        <v>35015</v>
      </c>
      <c r="D1062" s="2" t="s">
        <v>120</v>
      </c>
      <c r="E1062" s="2" t="s">
        <v>96</v>
      </c>
      <c r="F1062" s="2" t="s">
        <v>35016</v>
      </c>
      <c r="G1062" s="2" t="s">
        <v>2046</v>
      </c>
      <c r="H1062" s="2" t="s">
        <v>35017</v>
      </c>
      <c r="I1062" s="2"/>
      <c r="J1062" s="2"/>
      <c r="K1062" s="2"/>
      <c r="L1062" s="2"/>
      <c r="M1062" s="2" t="s">
        <v>1566</v>
      </c>
      <c r="N1062" s="2" t="s">
        <v>2058</v>
      </c>
      <c r="O1062" s="2" t="s">
        <v>2153</v>
      </c>
      <c r="P1062" s="2" t="s">
        <v>2398</v>
      </c>
      <c r="Q1062" s="2" t="s">
        <v>18419</v>
      </c>
      <c r="R1062" s="2" t="s">
        <v>2067</v>
      </c>
      <c r="S1062" s="2"/>
      <c r="T1062" s="2" t="s">
        <v>119</v>
      </c>
    </row>
    <row r="1063" spans="1:20" ht="14.25" customHeight="1">
      <c r="A1063" s="2" t="s">
        <v>35018</v>
      </c>
      <c r="B1063" s="2" t="s">
        <v>35019</v>
      </c>
      <c r="C1063" s="2" t="s">
        <v>35020</v>
      </c>
      <c r="D1063" s="2" t="s">
        <v>102</v>
      </c>
      <c r="E1063" s="2" t="s">
        <v>96</v>
      </c>
      <c r="F1063" s="2" t="s">
        <v>31675</v>
      </c>
      <c r="G1063" s="2" t="s">
        <v>2046</v>
      </c>
      <c r="H1063" s="2" t="s">
        <v>35021</v>
      </c>
      <c r="I1063" s="2"/>
      <c r="J1063" s="2"/>
      <c r="K1063" s="2"/>
      <c r="L1063" s="2"/>
      <c r="M1063" s="2" t="s">
        <v>1566</v>
      </c>
      <c r="N1063" s="2" t="s">
        <v>2048</v>
      </c>
      <c r="O1063" s="2" t="s">
        <v>2179</v>
      </c>
      <c r="P1063" s="2" t="s">
        <v>4902</v>
      </c>
      <c r="Q1063" s="2" t="s">
        <v>18419</v>
      </c>
      <c r="R1063" s="2" t="s">
        <v>2052</v>
      </c>
      <c r="S1063" s="2"/>
      <c r="T1063" s="2" t="s">
        <v>101</v>
      </c>
    </row>
    <row r="1064" spans="1:20" ht="14.25" customHeight="1">
      <c r="A1064" s="2" t="s">
        <v>35022</v>
      </c>
      <c r="B1064" s="2" t="s">
        <v>35023</v>
      </c>
      <c r="C1064" s="2" t="s">
        <v>6134</v>
      </c>
      <c r="D1064" s="2" t="s">
        <v>94</v>
      </c>
      <c r="E1064" s="2" t="s">
        <v>96</v>
      </c>
      <c r="F1064" s="2" t="s">
        <v>35024</v>
      </c>
      <c r="G1064" s="2" t="s">
        <v>2046</v>
      </c>
      <c r="H1064" s="2" t="s">
        <v>35025</v>
      </c>
      <c r="I1064" s="2"/>
      <c r="J1064" s="2"/>
      <c r="K1064" s="2"/>
      <c r="L1064" s="2"/>
      <c r="M1064" s="2" t="s">
        <v>1566</v>
      </c>
      <c r="N1064" s="2" t="s">
        <v>2058</v>
      </c>
      <c r="O1064" s="2" t="s">
        <v>2145</v>
      </c>
      <c r="P1064" s="2" t="s">
        <v>3363</v>
      </c>
      <c r="Q1064" s="2" t="s">
        <v>18419</v>
      </c>
      <c r="R1064" s="2" t="s">
        <v>2052</v>
      </c>
      <c r="S1064" s="2"/>
      <c r="T1064" s="2" t="s">
        <v>93</v>
      </c>
    </row>
    <row r="1065" spans="1:20" ht="14.25" customHeight="1">
      <c r="A1065" s="2" t="s">
        <v>35026</v>
      </c>
      <c r="B1065" s="2" t="s">
        <v>2141</v>
      </c>
      <c r="C1065" s="2" t="s">
        <v>35027</v>
      </c>
      <c r="D1065" s="2" t="s">
        <v>216</v>
      </c>
      <c r="E1065" s="2" t="s">
        <v>96</v>
      </c>
      <c r="F1065" s="2" t="s">
        <v>35028</v>
      </c>
      <c r="G1065" s="2" t="s">
        <v>2046</v>
      </c>
      <c r="H1065" s="2" t="s">
        <v>35029</v>
      </c>
      <c r="I1065" s="2"/>
      <c r="J1065" s="2"/>
      <c r="K1065" s="2"/>
      <c r="L1065" s="2"/>
      <c r="M1065" s="2" t="s">
        <v>1566</v>
      </c>
      <c r="N1065" s="2" t="s">
        <v>2058</v>
      </c>
      <c r="O1065" s="2" t="s">
        <v>2145</v>
      </c>
      <c r="P1065" s="2" t="s">
        <v>19455</v>
      </c>
      <c r="Q1065" s="2" t="s">
        <v>18419</v>
      </c>
      <c r="R1065" s="2" t="s">
        <v>3993</v>
      </c>
      <c r="S1065" s="2"/>
      <c r="T1065" s="2" t="s">
        <v>215</v>
      </c>
    </row>
    <row r="1066" spans="1:20" ht="14.25" customHeight="1">
      <c r="A1066" s="2" t="s">
        <v>35030</v>
      </c>
      <c r="B1066" s="2" t="s">
        <v>13769</v>
      </c>
      <c r="C1066" s="2" t="s">
        <v>19927</v>
      </c>
      <c r="D1066" s="2" t="s">
        <v>222</v>
      </c>
      <c r="E1066" s="2" t="s">
        <v>96</v>
      </c>
      <c r="F1066" s="2" t="s">
        <v>35031</v>
      </c>
      <c r="G1066" s="2" t="s">
        <v>2046</v>
      </c>
      <c r="H1066" s="2" t="s">
        <v>35032</v>
      </c>
      <c r="I1066" s="2"/>
      <c r="J1066" s="2"/>
      <c r="K1066" s="2"/>
      <c r="L1066" s="2"/>
      <c r="M1066" s="2" t="s">
        <v>1566</v>
      </c>
      <c r="N1066" s="2" t="s">
        <v>2058</v>
      </c>
      <c r="O1066" s="2" t="s">
        <v>2059</v>
      </c>
      <c r="P1066" s="2" t="s">
        <v>31362</v>
      </c>
      <c r="Q1066" s="2" t="s">
        <v>18419</v>
      </c>
      <c r="R1066" s="2" t="s">
        <v>2052</v>
      </c>
      <c r="S1066" s="2"/>
      <c r="T1066" s="2" t="s">
        <v>221</v>
      </c>
    </row>
    <row r="1067" spans="1:20" ht="14.25" customHeight="1">
      <c r="A1067" s="2" t="s">
        <v>35033</v>
      </c>
      <c r="B1067" s="2" t="s">
        <v>35034</v>
      </c>
      <c r="C1067" s="2" t="s">
        <v>23714</v>
      </c>
      <c r="D1067" s="2" t="s">
        <v>22395</v>
      </c>
      <c r="E1067" s="2" t="s">
        <v>96</v>
      </c>
      <c r="F1067" s="2" t="s">
        <v>35035</v>
      </c>
      <c r="G1067" s="2" t="s">
        <v>2404</v>
      </c>
      <c r="H1067" s="2" t="s">
        <v>35036</v>
      </c>
      <c r="I1067" s="2"/>
      <c r="J1067" s="2"/>
      <c r="K1067" s="2"/>
      <c r="L1067" s="2"/>
      <c r="M1067" s="2" t="s">
        <v>1566</v>
      </c>
      <c r="N1067" s="2" t="s">
        <v>2058</v>
      </c>
      <c r="O1067" s="2" t="s">
        <v>2139</v>
      </c>
      <c r="P1067" s="2" t="s">
        <v>31177</v>
      </c>
      <c r="Q1067" s="2" t="s">
        <v>18419</v>
      </c>
      <c r="R1067" s="2" t="s">
        <v>2052</v>
      </c>
      <c r="S1067" s="2"/>
      <c r="T1067" s="2" t="s">
        <v>22399</v>
      </c>
    </row>
    <row r="1068" spans="1:20" ht="14.25" customHeight="1">
      <c r="A1068" s="2" t="s">
        <v>35037</v>
      </c>
      <c r="B1068" s="2" t="s">
        <v>35038</v>
      </c>
      <c r="C1068" s="2" t="s">
        <v>35039</v>
      </c>
      <c r="D1068" s="2" t="s">
        <v>336</v>
      </c>
      <c r="E1068" s="2" t="s">
        <v>96</v>
      </c>
      <c r="F1068" s="2" t="s">
        <v>5222</v>
      </c>
      <c r="G1068" s="2" t="s">
        <v>2046</v>
      </c>
      <c r="H1068" s="2" t="s">
        <v>35040</v>
      </c>
      <c r="I1068" s="2" t="s">
        <v>35041</v>
      </c>
      <c r="J1068" s="2"/>
      <c r="K1068" s="2"/>
      <c r="L1068" s="2" t="s">
        <v>31841</v>
      </c>
      <c r="M1068" s="2" t="s">
        <v>59</v>
      </c>
      <c r="N1068" s="2" t="s">
        <v>2058</v>
      </c>
      <c r="O1068" s="2" t="s">
        <v>2101</v>
      </c>
      <c r="P1068" s="2" t="s">
        <v>2505</v>
      </c>
      <c r="Q1068" s="2" t="s">
        <v>18419</v>
      </c>
      <c r="R1068" s="2" t="s">
        <v>2067</v>
      </c>
      <c r="S1068" s="2"/>
      <c r="T1068" s="2" t="s">
        <v>335</v>
      </c>
    </row>
    <row r="1069" spans="1:20" ht="14.25" customHeight="1">
      <c r="A1069" s="2" t="s">
        <v>35042</v>
      </c>
      <c r="B1069" s="2" t="s">
        <v>35043</v>
      </c>
      <c r="C1069" s="2" t="s">
        <v>3779</v>
      </c>
      <c r="D1069" s="2" t="s">
        <v>136</v>
      </c>
      <c r="E1069" s="2" t="s">
        <v>96</v>
      </c>
      <c r="F1069" s="2" t="s">
        <v>4664</v>
      </c>
      <c r="G1069" s="2" t="s">
        <v>2046</v>
      </c>
      <c r="H1069" s="2" t="s">
        <v>35044</v>
      </c>
      <c r="I1069" s="2"/>
      <c r="J1069" s="2"/>
      <c r="K1069" s="2"/>
      <c r="L1069" s="2"/>
      <c r="M1069" s="2" t="s">
        <v>1566</v>
      </c>
      <c r="N1069" s="2" t="s">
        <v>2058</v>
      </c>
      <c r="O1069" s="2" t="s">
        <v>2153</v>
      </c>
      <c r="P1069" s="2" t="s">
        <v>3055</v>
      </c>
      <c r="Q1069" s="2" t="s">
        <v>18419</v>
      </c>
      <c r="R1069" s="2" t="s">
        <v>2052</v>
      </c>
      <c r="S1069" s="2"/>
      <c r="T1069" s="2" t="s">
        <v>135</v>
      </c>
    </row>
    <row r="1070" spans="1:20" ht="14.25" customHeight="1">
      <c r="A1070" s="2" t="s">
        <v>35045</v>
      </c>
      <c r="B1070" s="2" t="s">
        <v>2122</v>
      </c>
      <c r="C1070" s="2" t="s">
        <v>35046</v>
      </c>
      <c r="D1070" s="2" t="s">
        <v>336</v>
      </c>
      <c r="E1070" s="2" t="s">
        <v>96</v>
      </c>
      <c r="F1070" s="2" t="s">
        <v>2210</v>
      </c>
      <c r="G1070" s="2" t="s">
        <v>2046</v>
      </c>
      <c r="H1070" s="2" t="s">
        <v>35047</v>
      </c>
      <c r="I1070" s="2" t="s">
        <v>35048</v>
      </c>
      <c r="J1070" s="2"/>
      <c r="K1070" s="2"/>
      <c r="L1070" s="2" t="s">
        <v>31841</v>
      </c>
      <c r="M1070" s="2" t="s">
        <v>59</v>
      </c>
      <c r="N1070" s="2" t="s">
        <v>2058</v>
      </c>
      <c r="O1070" s="2" t="s">
        <v>2101</v>
      </c>
      <c r="P1070" s="2" t="s">
        <v>3727</v>
      </c>
      <c r="Q1070" s="2" t="s">
        <v>18419</v>
      </c>
      <c r="R1070" s="2"/>
      <c r="S1070" s="2"/>
      <c r="T1070" s="2" t="s">
        <v>335</v>
      </c>
    </row>
    <row r="1071" spans="1:20" ht="14.25" customHeight="1">
      <c r="A1071" s="2" t="s">
        <v>35049</v>
      </c>
      <c r="B1071" s="2" t="s">
        <v>2122</v>
      </c>
      <c r="C1071" s="2" t="s">
        <v>35050</v>
      </c>
      <c r="D1071" s="2" t="s">
        <v>110</v>
      </c>
      <c r="E1071" s="2" t="s">
        <v>96</v>
      </c>
      <c r="F1071" s="2" t="s">
        <v>24336</v>
      </c>
      <c r="G1071" s="2" t="s">
        <v>2046</v>
      </c>
      <c r="H1071" s="2" t="s">
        <v>35051</v>
      </c>
      <c r="I1071" s="2"/>
      <c r="J1071" s="2"/>
      <c r="K1071" s="2"/>
      <c r="L1071" s="2"/>
      <c r="M1071" s="2" t="s">
        <v>1566</v>
      </c>
      <c r="N1071" s="2" t="s">
        <v>2048</v>
      </c>
      <c r="O1071" s="2" t="s">
        <v>2179</v>
      </c>
      <c r="P1071" s="2" t="s">
        <v>3363</v>
      </c>
      <c r="Q1071" s="2" t="s">
        <v>18419</v>
      </c>
      <c r="R1071" s="2" t="s">
        <v>2052</v>
      </c>
      <c r="S1071" s="2"/>
      <c r="T1071" s="2" t="s">
        <v>109</v>
      </c>
    </row>
    <row r="1072" spans="1:20" ht="14.25" customHeight="1">
      <c r="A1072" s="2" t="s">
        <v>35052</v>
      </c>
      <c r="B1072" s="2" t="s">
        <v>2122</v>
      </c>
      <c r="C1072" s="2" t="s">
        <v>35053</v>
      </c>
      <c r="D1072" s="2" t="s">
        <v>108</v>
      </c>
      <c r="E1072" s="2" t="s">
        <v>96</v>
      </c>
      <c r="F1072" s="2" t="s">
        <v>30145</v>
      </c>
      <c r="G1072" s="2" t="s">
        <v>2046</v>
      </c>
      <c r="H1072" s="2" t="s">
        <v>35054</v>
      </c>
      <c r="I1072" s="2"/>
      <c r="J1072" s="2"/>
      <c r="K1072" s="2"/>
      <c r="L1072" s="2"/>
      <c r="M1072" s="2" t="s">
        <v>1566</v>
      </c>
      <c r="N1072" s="2" t="s">
        <v>2048</v>
      </c>
      <c r="O1072" s="2" t="s">
        <v>2179</v>
      </c>
      <c r="P1072" s="2" t="s">
        <v>3055</v>
      </c>
      <c r="Q1072" s="2" t="s">
        <v>18419</v>
      </c>
      <c r="R1072" s="2" t="s">
        <v>2052</v>
      </c>
      <c r="S1072" s="2"/>
      <c r="T1072" s="2" t="s">
        <v>107</v>
      </c>
    </row>
    <row r="1073" spans="1:20" ht="14.25" customHeight="1">
      <c r="A1073" s="2" t="s">
        <v>35055</v>
      </c>
      <c r="B1073" s="2" t="s">
        <v>2122</v>
      </c>
      <c r="C1073" s="2" t="s">
        <v>35056</v>
      </c>
      <c r="D1073" s="2" t="s">
        <v>140</v>
      </c>
      <c r="E1073" s="2" t="s">
        <v>96</v>
      </c>
      <c r="F1073" s="2" t="s">
        <v>4158</v>
      </c>
      <c r="G1073" s="2" t="s">
        <v>2046</v>
      </c>
      <c r="H1073" s="2" t="s">
        <v>35057</v>
      </c>
      <c r="I1073" s="2" t="s">
        <v>35058</v>
      </c>
      <c r="J1073" s="2"/>
      <c r="K1073" s="2"/>
      <c r="L1073" s="2"/>
      <c r="M1073" s="2" t="s">
        <v>1566</v>
      </c>
      <c r="N1073" s="2" t="s">
        <v>2058</v>
      </c>
      <c r="O1073" s="2" t="s">
        <v>2145</v>
      </c>
      <c r="P1073" s="2" t="s">
        <v>19536</v>
      </c>
      <c r="Q1073" s="2" t="s">
        <v>18419</v>
      </c>
      <c r="R1073" s="2" t="s">
        <v>2067</v>
      </c>
      <c r="S1073" s="2"/>
      <c r="T1073" s="2" t="s">
        <v>139</v>
      </c>
    </row>
    <row r="1074" spans="1:20" ht="14.25" customHeight="1">
      <c r="A1074" s="2" t="s">
        <v>35059</v>
      </c>
      <c r="B1074" s="2" t="s">
        <v>35060</v>
      </c>
      <c r="C1074" s="2" t="s">
        <v>35061</v>
      </c>
      <c r="D1074" s="2" t="s">
        <v>108</v>
      </c>
      <c r="E1074" s="2" t="s">
        <v>96</v>
      </c>
      <c r="F1074" s="2" t="s">
        <v>4810</v>
      </c>
      <c r="G1074" s="2" t="s">
        <v>2046</v>
      </c>
      <c r="H1074" s="2" t="s">
        <v>35062</v>
      </c>
      <c r="I1074" s="2"/>
      <c r="J1074" s="2"/>
      <c r="K1074" s="2"/>
      <c r="L1074" s="2"/>
      <c r="M1074" s="2" t="s">
        <v>1566</v>
      </c>
      <c r="N1074" s="2" t="s">
        <v>2058</v>
      </c>
      <c r="O1074" s="2" t="s">
        <v>2153</v>
      </c>
      <c r="P1074" s="2" t="s">
        <v>3055</v>
      </c>
      <c r="Q1074" s="2" t="s">
        <v>18419</v>
      </c>
      <c r="R1074" s="2" t="s">
        <v>2052</v>
      </c>
      <c r="S1074" s="2"/>
      <c r="T1074" s="2" t="s">
        <v>107</v>
      </c>
    </row>
    <row r="1075" spans="1:20" ht="14.25" customHeight="1">
      <c r="A1075" s="2" t="s">
        <v>35063</v>
      </c>
      <c r="B1075" s="2" t="s">
        <v>35064</v>
      </c>
      <c r="C1075" s="2" t="s">
        <v>35065</v>
      </c>
      <c r="D1075" s="2" t="s">
        <v>146</v>
      </c>
      <c r="E1075" s="2" t="s">
        <v>96</v>
      </c>
      <c r="F1075" s="2" t="s">
        <v>20150</v>
      </c>
      <c r="G1075" s="2" t="s">
        <v>2046</v>
      </c>
      <c r="H1075" s="2" t="s">
        <v>35066</v>
      </c>
      <c r="I1075" s="2"/>
      <c r="J1075" s="2"/>
      <c r="K1075" s="2"/>
      <c r="L1075" s="2"/>
      <c r="M1075" s="2" t="s">
        <v>1566</v>
      </c>
      <c r="N1075" s="2" t="s">
        <v>2048</v>
      </c>
      <c r="O1075" s="2" t="s">
        <v>5489</v>
      </c>
      <c r="P1075" s="2" t="s">
        <v>20535</v>
      </c>
      <c r="Q1075" s="2" t="s">
        <v>18419</v>
      </c>
      <c r="R1075" s="2" t="s">
        <v>2052</v>
      </c>
      <c r="S1075" s="2"/>
      <c r="T1075" s="2" t="s">
        <v>145</v>
      </c>
    </row>
    <row r="1076" spans="1:20" ht="14.25" customHeight="1">
      <c r="A1076" s="2" t="s">
        <v>35067</v>
      </c>
      <c r="B1076" s="2" t="s">
        <v>8830</v>
      </c>
      <c r="C1076" s="2" t="s">
        <v>9078</v>
      </c>
      <c r="D1076" s="2" t="s">
        <v>228</v>
      </c>
      <c r="E1076" s="2" t="s">
        <v>96</v>
      </c>
      <c r="F1076" s="2" t="s">
        <v>35068</v>
      </c>
      <c r="G1076" s="2" t="s">
        <v>2046</v>
      </c>
      <c r="H1076" s="2" t="s">
        <v>35069</v>
      </c>
      <c r="I1076" s="2" t="s">
        <v>34669</v>
      </c>
      <c r="J1076" s="2"/>
      <c r="K1076" s="2"/>
      <c r="L1076" s="2" t="s">
        <v>4127</v>
      </c>
      <c r="M1076" s="2" t="s">
        <v>1566</v>
      </c>
      <c r="N1076" s="2" t="s">
        <v>2058</v>
      </c>
      <c r="O1076" s="2" t="s">
        <v>2139</v>
      </c>
      <c r="P1076" s="2" t="s">
        <v>3055</v>
      </c>
      <c r="Q1076" s="2" t="s">
        <v>18419</v>
      </c>
      <c r="R1076" s="2" t="s">
        <v>2052</v>
      </c>
      <c r="S1076" s="2"/>
      <c r="T1076" s="2" t="s">
        <v>227</v>
      </c>
    </row>
    <row r="1077" spans="1:20" ht="14.25" customHeight="1">
      <c r="A1077" s="2" t="s">
        <v>35070</v>
      </c>
      <c r="B1077" s="2" t="s">
        <v>35071</v>
      </c>
      <c r="C1077" s="2" t="s">
        <v>35072</v>
      </c>
      <c r="D1077" s="2" t="s">
        <v>120</v>
      </c>
      <c r="E1077" s="2" t="s">
        <v>96</v>
      </c>
      <c r="F1077" s="2" t="s">
        <v>32622</v>
      </c>
      <c r="G1077" s="2" t="s">
        <v>2046</v>
      </c>
      <c r="H1077" s="2" t="s">
        <v>35073</v>
      </c>
      <c r="I1077" s="2"/>
      <c r="J1077" s="2"/>
      <c r="K1077" s="2"/>
      <c r="L1077" s="2"/>
      <c r="M1077" s="2" t="s">
        <v>1566</v>
      </c>
      <c r="N1077" s="2" t="s">
        <v>2048</v>
      </c>
      <c r="O1077" s="2" t="s">
        <v>2179</v>
      </c>
      <c r="P1077" s="2" t="s">
        <v>4625</v>
      </c>
      <c r="Q1077" s="2" t="s">
        <v>18419</v>
      </c>
      <c r="R1077" s="2" t="s">
        <v>2067</v>
      </c>
      <c r="S1077" s="2"/>
      <c r="T1077" s="2" t="s">
        <v>119</v>
      </c>
    </row>
    <row r="1078" spans="1:20" ht="14.25" customHeight="1">
      <c r="A1078" s="2" t="s">
        <v>35074</v>
      </c>
      <c r="B1078" s="2" t="s">
        <v>8196</v>
      </c>
      <c r="C1078" s="2" t="s">
        <v>6224</v>
      </c>
      <c r="D1078" s="2" t="s">
        <v>228</v>
      </c>
      <c r="E1078" s="2" t="s">
        <v>96</v>
      </c>
      <c r="F1078" s="2" t="s">
        <v>35075</v>
      </c>
      <c r="G1078" s="2" t="s">
        <v>2046</v>
      </c>
      <c r="H1078" s="2" t="s">
        <v>35076</v>
      </c>
      <c r="I1078" s="2"/>
      <c r="J1078" s="2"/>
      <c r="K1078" s="2"/>
      <c r="L1078" s="2"/>
      <c r="M1078" s="2" t="s">
        <v>1566</v>
      </c>
      <c r="N1078" s="2" t="s">
        <v>2058</v>
      </c>
      <c r="O1078" s="2" t="s">
        <v>2139</v>
      </c>
      <c r="P1078" s="2" t="s">
        <v>3055</v>
      </c>
      <c r="Q1078" s="2" t="s">
        <v>18419</v>
      </c>
      <c r="R1078" s="2" t="s">
        <v>2052</v>
      </c>
      <c r="S1078" s="2"/>
      <c r="T1078" s="2" t="s">
        <v>227</v>
      </c>
    </row>
    <row r="1079" spans="1:20" ht="14.25" customHeight="1">
      <c r="A1079" s="2" t="s">
        <v>35077</v>
      </c>
      <c r="B1079" s="2" t="s">
        <v>35078</v>
      </c>
      <c r="C1079" s="2" t="s">
        <v>35079</v>
      </c>
      <c r="D1079" s="2" t="s">
        <v>292</v>
      </c>
      <c r="E1079" s="2" t="s">
        <v>96</v>
      </c>
      <c r="F1079" s="2" t="s">
        <v>35080</v>
      </c>
      <c r="G1079" s="2" t="s">
        <v>2046</v>
      </c>
      <c r="H1079" s="2" t="s">
        <v>35081</v>
      </c>
      <c r="I1079" s="2"/>
      <c r="J1079" s="2"/>
      <c r="K1079" s="2"/>
      <c r="L1079" s="2"/>
      <c r="M1079" s="2" t="s">
        <v>1566</v>
      </c>
      <c r="N1079" s="2" t="s">
        <v>2058</v>
      </c>
      <c r="O1079" s="2" t="s">
        <v>2145</v>
      </c>
      <c r="P1079" s="2" t="s">
        <v>2620</v>
      </c>
      <c r="Q1079" s="2" t="s">
        <v>18419</v>
      </c>
      <c r="R1079" s="2" t="s">
        <v>2067</v>
      </c>
      <c r="S1079" s="2"/>
      <c r="T1079" s="2" t="s">
        <v>291</v>
      </c>
    </row>
    <row r="1080" spans="1:20" ht="14.25" customHeight="1">
      <c r="A1080" s="2" t="s">
        <v>35082</v>
      </c>
      <c r="B1080" s="2" t="s">
        <v>35083</v>
      </c>
      <c r="C1080" s="2" t="s">
        <v>35084</v>
      </c>
      <c r="D1080" s="2" t="s">
        <v>31672</v>
      </c>
      <c r="E1080" s="2" t="s">
        <v>264</v>
      </c>
      <c r="F1080" s="2" t="s">
        <v>2473</v>
      </c>
      <c r="G1080" s="2" t="s">
        <v>25134</v>
      </c>
      <c r="H1080" s="2" t="s">
        <v>35085</v>
      </c>
      <c r="I1080" s="2"/>
      <c r="J1080" s="2"/>
      <c r="K1080" s="2"/>
      <c r="L1080" s="2"/>
      <c r="M1080" s="2" t="s">
        <v>59</v>
      </c>
      <c r="N1080" s="2" t="s">
        <v>2048</v>
      </c>
      <c r="O1080" s="2" t="s">
        <v>2301</v>
      </c>
      <c r="P1080" s="2" t="s">
        <v>2609</v>
      </c>
      <c r="Q1080" s="2" t="s">
        <v>18419</v>
      </c>
      <c r="R1080" s="2" t="s">
        <v>2067</v>
      </c>
      <c r="S1080" s="2"/>
      <c r="T1080" s="2" t="s">
        <v>31674</v>
      </c>
    </row>
    <row r="1081" spans="1:20" ht="14.25" customHeight="1">
      <c r="A1081" s="2" t="s">
        <v>35086</v>
      </c>
      <c r="B1081" s="2" t="s">
        <v>8733</v>
      </c>
      <c r="C1081" s="2" t="s">
        <v>35087</v>
      </c>
      <c r="D1081" s="2" t="s">
        <v>349</v>
      </c>
      <c r="E1081" s="2" t="s">
        <v>96</v>
      </c>
      <c r="F1081" s="2" t="s">
        <v>4711</v>
      </c>
      <c r="G1081" s="2" t="s">
        <v>2046</v>
      </c>
      <c r="H1081" s="2" t="s">
        <v>35088</v>
      </c>
      <c r="I1081" s="2" t="s">
        <v>35089</v>
      </c>
      <c r="J1081" s="2" t="s">
        <v>35090</v>
      </c>
      <c r="K1081" s="2"/>
      <c r="L1081" s="2" t="s">
        <v>4127</v>
      </c>
      <c r="M1081" s="2" t="s">
        <v>60</v>
      </c>
      <c r="N1081" s="2" t="s">
        <v>2058</v>
      </c>
      <c r="O1081" s="2" t="s">
        <v>2186</v>
      </c>
      <c r="P1081" s="2" t="s">
        <v>2505</v>
      </c>
      <c r="Q1081" s="2" t="s">
        <v>18419</v>
      </c>
      <c r="R1081" s="2" t="s">
        <v>2052</v>
      </c>
      <c r="S1081" s="2"/>
      <c r="T1081" s="2" t="s">
        <v>348</v>
      </c>
    </row>
    <row r="1082" spans="1:20" ht="14.25" customHeight="1">
      <c r="A1082" s="2" t="s">
        <v>35091</v>
      </c>
      <c r="B1082" s="2" t="s">
        <v>3892</v>
      </c>
      <c r="C1082" s="2" t="s">
        <v>35092</v>
      </c>
      <c r="D1082" s="2" t="s">
        <v>31784</v>
      </c>
      <c r="E1082" s="2" t="s">
        <v>264</v>
      </c>
      <c r="F1082" s="2" t="s">
        <v>2473</v>
      </c>
      <c r="G1082" s="2" t="s">
        <v>2404</v>
      </c>
      <c r="H1082" s="2" t="s">
        <v>35093</v>
      </c>
      <c r="I1082" s="2"/>
      <c r="J1082" s="2"/>
      <c r="K1082" s="2"/>
      <c r="L1082" s="2"/>
      <c r="M1082" s="2" t="s">
        <v>59</v>
      </c>
      <c r="N1082" s="2" t="s">
        <v>2048</v>
      </c>
      <c r="O1082" s="2" t="s">
        <v>2301</v>
      </c>
      <c r="P1082" s="2" t="s">
        <v>3230</v>
      </c>
      <c r="Q1082" s="2" t="s">
        <v>18419</v>
      </c>
      <c r="R1082" s="2"/>
      <c r="S1082" s="2"/>
      <c r="T1082" s="2" t="s">
        <v>31786</v>
      </c>
    </row>
    <row r="1083" spans="1:20" ht="14.25" customHeight="1">
      <c r="A1083" s="2" t="s">
        <v>35094</v>
      </c>
      <c r="B1083" s="2" t="s">
        <v>35095</v>
      </c>
      <c r="C1083" s="2" t="s">
        <v>35096</v>
      </c>
      <c r="D1083" s="2" t="s">
        <v>210</v>
      </c>
      <c r="E1083" s="2" t="s">
        <v>96</v>
      </c>
      <c r="F1083" s="2" t="s">
        <v>3661</v>
      </c>
      <c r="G1083" s="2" t="s">
        <v>2046</v>
      </c>
      <c r="H1083" s="2" t="s">
        <v>35097</v>
      </c>
      <c r="I1083" s="2"/>
      <c r="J1083" s="2" t="s">
        <v>18242</v>
      </c>
      <c r="K1083" s="2" t="s">
        <v>18242</v>
      </c>
      <c r="L1083" s="2" t="s">
        <v>18243</v>
      </c>
      <c r="M1083" s="2" t="s">
        <v>1566</v>
      </c>
      <c r="N1083" s="2" t="s">
        <v>2058</v>
      </c>
      <c r="O1083" s="2" t="s">
        <v>2093</v>
      </c>
      <c r="P1083" s="2" t="s">
        <v>35098</v>
      </c>
      <c r="Q1083" s="2" t="s">
        <v>18419</v>
      </c>
      <c r="R1083" s="2" t="s">
        <v>2067</v>
      </c>
      <c r="S1083" s="2"/>
      <c r="T1083" s="2" t="s">
        <v>209</v>
      </c>
    </row>
    <row r="1084" spans="1:20" ht="14.25" customHeight="1">
      <c r="A1084" s="2" t="s">
        <v>35099</v>
      </c>
      <c r="B1084" s="2" t="s">
        <v>35100</v>
      </c>
      <c r="C1084" s="2" t="s">
        <v>12729</v>
      </c>
      <c r="D1084" s="2" t="s">
        <v>216</v>
      </c>
      <c r="E1084" s="2" t="s">
        <v>96</v>
      </c>
      <c r="F1084" s="2" t="s">
        <v>24443</v>
      </c>
      <c r="G1084" s="2" t="s">
        <v>2046</v>
      </c>
      <c r="H1084" s="2" t="s">
        <v>35101</v>
      </c>
      <c r="I1084" s="2"/>
      <c r="J1084" s="2"/>
      <c r="K1084" s="2"/>
      <c r="L1084" s="2"/>
      <c r="M1084" s="2" t="s">
        <v>1566</v>
      </c>
      <c r="N1084" s="2" t="s">
        <v>2058</v>
      </c>
      <c r="O1084" s="2" t="s">
        <v>2153</v>
      </c>
      <c r="P1084" s="2" t="s">
        <v>19455</v>
      </c>
      <c r="Q1084" s="2" t="s">
        <v>18419</v>
      </c>
      <c r="R1084" s="2" t="s">
        <v>2052</v>
      </c>
      <c r="S1084" s="2"/>
      <c r="T1084" s="2" t="s">
        <v>215</v>
      </c>
    </row>
    <row r="1085" spans="1:20" ht="14.25" customHeight="1">
      <c r="A1085" s="2" t="s">
        <v>35102</v>
      </c>
      <c r="B1085" s="2" t="s">
        <v>35103</v>
      </c>
      <c r="C1085" s="2" t="s">
        <v>35104</v>
      </c>
      <c r="D1085" s="2" t="s">
        <v>94</v>
      </c>
      <c r="E1085" s="2" t="s">
        <v>96</v>
      </c>
      <c r="F1085" s="2" t="s">
        <v>35105</v>
      </c>
      <c r="G1085" s="2" t="s">
        <v>2046</v>
      </c>
      <c r="H1085" s="2" t="s">
        <v>35106</v>
      </c>
      <c r="I1085" s="2"/>
      <c r="J1085" s="2"/>
      <c r="K1085" s="2"/>
      <c r="L1085" s="2"/>
      <c r="M1085" s="2" t="s">
        <v>1566</v>
      </c>
      <c r="N1085" s="2" t="s">
        <v>2058</v>
      </c>
      <c r="O1085" s="2" t="s">
        <v>2153</v>
      </c>
      <c r="P1085" s="2" t="s">
        <v>3363</v>
      </c>
      <c r="Q1085" s="2" t="s">
        <v>18419</v>
      </c>
      <c r="R1085" s="2" t="s">
        <v>2052</v>
      </c>
      <c r="S1085" s="2"/>
      <c r="T1085" s="2" t="s">
        <v>93</v>
      </c>
    </row>
    <row r="1086" spans="1:20" ht="14.25" customHeight="1">
      <c r="A1086" s="2" t="s">
        <v>35107</v>
      </c>
      <c r="B1086" s="2" t="s">
        <v>35108</v>
      </c>
      <c r="C1086" s="2" t="s">
        <v>21356</v>
      </c>
      <c r="D1086" s="2" t="s">
        <v>529</v>
      </c>
      <c r="E1086" s="2" t="s">
        <v>264</v>
      </c>
      <c r="F1086" s="2" t="s">
        <v>35109</v>
      </c>
      <c r="G1086" s="2" t="s">
        <v>2046</v>
      </c>
      <c r="H1086" s="2" t="s">
        <v>35110</v>
      </c>
      <c r="I1086" s="2"/>
      <c r="J1086" s="2"/>
      <c r="K1086" s="2"/>
      <c r="L1086" s="2"/>
      <c r="M1086" s="2" t="s">
        <v>1566</v>
      </c>
      <c r="N1086" s="2" t="s">
        <v>2048</v>
      </c>
      <c r="O1086" s="2" t="s">
        <v>2199</v>
      </c>
      <c r="P1086" s="2" t="s">
        <v>23064</v>
      </c>
      <c r="Q1086" s="2" t="s">
        <v>18419</v>
      </c>
      <c r="R1086" s="2" t="s">
        <v>2067</v>
      </c>
      <c r="S1086" s="2"/>
      <c r="T1086" s="2" t="s">
        <v>528</v>
      </c>
    </row>
    <row r="1087" spans="1:20" ht="14.25" customHeight="1">
      <c r="A1087" s="2" t="s">
        <v>35111</v>
      </c>
      <c r="B1087" s="2" t="s">
        <v>35112</v>
      </c>
      <c r="C1087" s="2" t="s">
        <v>35113</v>
      </c>
      <c r="D1087" s="2" t="s">
        <v>174</v>
      </c>
      <c r="E1087" s="2" t="s">
        <v>96</v>
      </c>
      <c r="F1087" s="2" t="s">
        <v>35114</v>
      </c>
      <c r="G1087" s="2" t="s">
        <v>2046</v>
      </c>
      <c r="H1087" s="2" t="s">
        <v>35115</v>
      </c>
      <c r="I1087" s="2"/>
      <c r="J1087" s="2"/>
      <c r="K1087" s="2"/>
      <c r="L1087" s="2"/>
      <c r="M1087" s="2" t="s">
        <v>1566</v>
      </c>
      <c r="N1087" s="2" t="s">
        <v>2048</v>
      </c>
      <c r="O1087" s="2" t="s">
        <v>2179</v>
      </c>
      <c r="P1087" s="2" t="s">
        <v>4458</v>
      </c>
      <c r="Q1087" s="2" t="s">
        <v>18419</v>
      </c>
      <c r="R1087" s="2" t="s">
        <v>2067</v>
      </c>
      <c r="S1087" s="2"/>
      <c r="T1087" s="2" t="s">
        <v>173</v>
      </c>
    </row>
    <row r="1088" spans="1:20" ht="14.25" customHeight="1">
      <c r="A1088" s="2" t="s">
        <v>35116</v>
      </c>
      <c r="B1088" s="2" t="s">
        <v>35117</v>
      </c>
      <c r="C1088" s="2" t="s">
        <v>35118</v>
      </c>
      <c r="D1088" s="2" t="s">
        <v>35119</v>
      </c>
      <c r="E1088" s="2" t="s">
        <v>264</v>
      </c>
      <c r="F1088" s="2" t="s">
        <v>2473</v>
      </c>
      <c r="G1088" s="2" t="s">
        <v>2091</v>
      </c>
      <c r="H1088" s="2" t="s">
        <v>35120</v>
      </c>
      <c r="I1088" s="2"/>
      <c r="J1088" s="2"/>
      <c r="K1088" s="2"/>
      <c r="L1088" s="2"/>
      <c r="M1088" s="2" t="s">
        <v>59</v>
      </c>
      <c r="N1088" s="2" t="s">
        <v>2048</v>
      </c>
      <c r="O1088" s="2" t="s">
        <v>2301</v>
      </c>
      <c r="P1088" s="2" t="s">
        <v>2609</v>
      </c>
      <c r="Q1088" s="2" t="s">
        <v>18419</v>
      </c>
      <c r="R1088" s="2" t="s">
        <v>2052</v>
      </c>
      <c r="S1088" s="2"/>
      <c r="T1088" s="2" t="s">
        <v>35121</v>
      </c>
    </row>
    <row r="1089" spans="1:20" ht="14.25" customHeight="1">
      <c r="A1089" s="2" t="s">
        <v>35122</v>
      </c>
      <c r="B1089" s="2" t="s">
        <v>35123</v>
      </c>
      <c r="C1089" s="2" t="s">
        <v>35124</v>
      </c>
      <c r="D1089" s="2" t="s">
        <v>140</v>
      </c>
      <c r="E1089" s="2" t="s">
        <v>96</v>
      </c>
      <c r="F1089" s="2" t="s">
        <v>1655</v>
      </c>
      <c r="G1089" s="2" t="s">
        <v>2046</v>
      </c>
      <c r="H1089" s="2" t="s">
        <v>35125</v>
      </c>
      <c r="I1089" s="2"/>
      <c r="J1089" s="2"/>
      <c r="K1089" s="2"/>
      <c r="L1089" s="2"/>
      <c r="M1089" s="2" t="s">
        <v>59</v>
      </c>
      <c r="N1089" s="2" t="s">
        <v>2058</v>
      </c>
      <c r="O1089" s="2" t="s">
        <v>2583</v>
      </c>
      <c r="P1089" s="2" t="s">
        <v>31770</v>
      </c>
      <c r="Q1089" s="2" t="s">
        <v>18419</v>
      </c>
      <c r="R1089" s="2" t="s">
        <v>2052</v>
      </c>
      <c r="S1089" s="2"/>
      <c r="T1089" s="2" t="s">
        <v>139</v>
      </c>
    </row>
    <row r="1090" spans="1:20" ht="14.25" customHeight="1">
      <c r="A1090" s="2" t="s">
        <v>35126</v>
      </c>
      <c r="B1090" s="2" t="s">
        <v>35127</v>
      </c>
      <c r="C1090" s="2" t="s">
        <v>35128</v>
      </c>
      <c r="D1090" s="2" t="s">
        <v>35129</v>
      </c>
      <c r="E1090" s="2" t="s">
        <v>264</v>
      </c>
      <c r="F1090" s="2" t="s">
        <v>2489</v>
      </c>
      <c r="G1090" s="2" t="s">
        <v>18247</v>
      </c>
      <c r="H1090" s="2" t="s">
        <v>35130</v>
      </c>
      <c r="I1090" s="2"/>
      <c r="J1090" s="2"/>
      <c r="K1090" s="2"/>
      <c r="L1090" s="2"/>
      <c r="M1090" s="2" t="s">
        <v>60</v>
      </c>
      <c r="N1090" s="2" t="s">
        <v>2058</v>
      </c>
      <c r="O1090" s="2" t="s">
        <v>2491</v>
      </c>
      <c r="P1090" s="2" t="s">
        <v>2609</v>
      </c>
      <c r="Q1090" s="2" t="s">
        <v>18419</v>
      </c>
      <c r="R1090" s="2" t="s">
        <v>2052</v>
      </c>
      <c r="S1090" s="2"/>
      <c r="T1090" s="2" t="s">
        <v>35131</v>
      </c>
    </row>
    <row r="1091" spans="1:20" ht="14.25" customHeight="1">
      <c r="A1091" s="2" t="s">
        <v>35132</v>
      </c>
      <c r="B1091" s="2" t="s">
        <v>31092</v>
      </c>
      <c r="C1091" s="2" t="s">
        <v>35133</v>
      </c>
      <c r="D1091" s="2" t="s">
        <v>146</v>
      </c>
      <c r="E1091" s="2" t="s">
        <v>96</v>
      </c>
      <c r="F1091" s="2" t="s">
        <v>35134</v>
      </c>
      <c r="G1091" s="2" t="s">
        <v>2046</v>
      </c>
      <c r="H1091" s="2" t="s">
        <v>35135</v>
      </c>
      <c r="I1091" s="2"/>
      <c r="J1091" s="2"/>
      <c r="K1091" s="2"/>
      <c r="L1091" s="2"/>
      <c r="M1091" s="2" t="s">
        <v>1566</v>
      </c>
      <c r="N1091" s="2" t="s">
        <v>2058</v>
      </c>
      <c r="O1091" s="2" t="s">
        <v>2153</v>
      </c>
      <c r="P1091" s="2" t="s">
        <v>20535</v>
      </c>
      <c r="Q1091" s="2" t="s">
        <v>18419</v>
      </c>
      <c r="R1091" s="2" t="s">
        <v>2052</v>
      </c>
      <c r="S1091" s="2"/>
      <c r="T1091" s="2" t="s">
        <v>145</v>
      </c>
    </row>
    <row r="1092" spans="1:20" ht="14.25" customHeight="1">
      <c r="A1092" s="2" t="s">
        <v>35136</v>
      </c>
      <c r="B1092" s="2" t="s">
        <v>31092</v>
      </c>
      <c r="C1092" s="2" t="s">
        <v>30608</v>
      </c>
      <c r="D1092" s="2" t="s">
        <v>178</v>
      </c>
      <c r="E1092" s="2" t="s">
        <v>96</v>
      </c>
      <c r="F1092" s="2" t="s">
        <v>35137</v>
      </c>
      <c r="G1092" s="2" t="s">
        <v>2046</v>
      </c>
      <c r="H1092" s="2" t="s">
        <v>35138</v>
      </c>
      <c r="I1092" s="2"/>
      <c r="J1092" s="2"/>
      <c r="K1092" s="2"/>
      <c r="L1092" s="2"/>
      <c r="M1092" s="2" t="s">
        <v>1566</v>
      </c>
      <c r="N1092" s="2" t="s">
        <v>2048</v>
      </c>
      <c r="O1092" s="2" t="s">
        <v>2179</v>
      </c>
      <c r="P1092" s="2" t="s">
        <v>25580</v>
      </c>
      <c r="Q1092" s="2" t="s">
        <v>18419</v>
      </c>
      <c r="R1092" s="2" t="s">
        <v>2067</v>
      </c>
      <c r="S1092" s="2"/>
      <c r="T1092" s="2" t="s">
        <v>177</v>
      </c>
    </row>
    <row r="1093" spans="1:20" ht="14.25" customHeight="1">
      <c r="A1093" s="2" t="s">
        <v>35139</v>
      </c>
      <c r="B1093" s="2" t="s">
        <v>5893</v>
      </c>
      <c r="C1093" s="2" t="s">
        <v>35140</v>
      </c>
      <c r="D1093" s="2" t="s">
        <v>104</v>
      </c>
      <c r="E1093" s="2" t="s">
        <v>96</v>
      </c>
      <c r="F1093" s="2" t="s">
        <v>31279</v>
      </c>
      <c r="G1093" s="2" t="s">
        <v>2046</v>
      </c>
      <c r="H1093" s="2" t="s">
        <v>35141</v>
      </c>
      <c r="I1093" s="2"/>
      <c r="J1093" s="2"/>
      <c r="K1093" s="2"/>
      <c r="L1093" s="2"/>
      <c r="M1093" s="2" t="s">
        <v>1566</v>
      </c>
      <c r="N1093" s="2" t="s">
        <v>2048</v>
      </c>
      <c r="O1093" s="2" t="s">
        <v>2179</v>
      </c>
      <c r="P1093" s="2" t="s">
        <v>31362</v>
      </c>
      <c r="Q1093" s="2" t="s">
        <v>18419</v>
      </c>
      <c r="R1093" s="2" t="s">
        <v>2052</v>
      </c>
      <c r="S1093" s="2"/>
      <c r="T1093" s="2" t="s">
        <v>103</v>
      </c>
    </row>
    <row r="1094" spans="1:20" ht="14.25" customHeight="1">
      <c r="A1094" s="2" t="s">
        <v>35142</v>
      </c>
      <c r="B1094" s="2" t="s">
        <v>35143</v>
      </c>
      <c r="C1094" s="2" t="s">
        <v>35144</v>
      </c>
      <c r="D1094" s="2" t="s">
        <v>35145</v>
      </c>
      <c r="E1094" s="2" t="s">
        <v>264</v>
      </c>
      <c r="F1094" s="2" t="s">
        <v>2322</v>
      </c>
      <c r="G1094" s="2" t="s">
        <v>18247</v>
      </c>
      <c r="H1094" s="2" t="s">
        <v>35146</v>
      </c>
      <c r="I1094" s="2"/>
      <c r="J1094" s="2"/>
      <c r="K1094" s="2"/>
      <c r="L1094" s="2"/>
      <c r="M1094" s="2" t="s">
        <v>59</v>
      </c>
      <c r="N1094" s="2" t="s">
        <v>2058</v>
      </c>
      <c r="O1094" s="2" t="s">
        <v>2322</v>
      </c>
      <c r="P1094" s="2" t="s">
        <v>2609</v>
      </c>
      <c r="Q1094" s="2" t="s">
        <v>18419</v>
      </c>
      <c r="R1094" s="2" t="s">
        <v>2052</v>
      </c>
      <c r="S1094" s="2"/>
      <c r="T1094" s="2" t="s">
        <v>35147</v>
      </c>
    </row>
    <row r="1095" spans="1:20" ht="14.25" customHeight="1">
      <c r="A1095" s="2" t="s">
        <v>35148</v>
      </c>
      <c r="B1095" s="2" t="s">
        <v>35149</v>
      </c>
      <c r="C1095" s="2" t="s">
        <v>35150</v>
      </c>
      <c r="D1095" s="2" t="s">
        <v>35151</v>
      </c>
      <c r="E1095" s="2" t="s">
        <v>264</v>
      </c>
      <c r="F1095" s="2" t="s">
        <v>2491</v>
      </c>
      <c r="G1095" s="2" t="s">
        <v>2404</v>
      </c>
      <c r="H1095" s="2" t="s">
        <v>35152</v>
      </c>
      <c r="I1095" s="2"/>
      <c r="J1095" s="2"/>
      <c r="K1095" s="2"/>
      <c r="L1095" s="2"/>
      <c r="M1095" s="2" t="s">
        <v>60</v>
      </c>
      <c r="N1095" s="2" t="s">
        <v>2058</v>
      </c>
      <c r="O1095" s="2" t="s">
        <v>2491</v>
      </c>
      <c r="P1095" s="2" t="s">
        <v>23076</v>
      </c>
      <c r="Q1095" s="2" t="s">
        <v>18419</v>
      </c>
      <c r="R1095" s="2" t="s">
        <v>2067</v>
      </c>
      <c r="S1095" s="2"/>
      <c r="T1095" s="2" t="s">
        <v>35153</v>
      </c>
    </row>
    <row r="1096" spans="1:20" ht="14.25" customHeight="1">
      <c r="A1096" s="2" t="s">
        <v>35154</v>
      </c>
      <c r="B1096" s="2" t="s">
        <v>35155</v>
      </c>
      <c r="C1096" s="2" t="s">
        <v>3712</v>
      </c>
      <c r="D1096" s="2" t="s">
        <v>174</v>
      </c>
      <c r="E1096" s="2" t="s">
        <v>96</v>
      </c>
      <c r="F1096" s="2" t="s">
        <v>35156</v>
      </c>
      <c r="G1096" s="2" t="s">
        <v>2046</v>
      </c>
      <c r="H1096" s="2" t="s">
        <v>35157</v>
      </c>
      <c r="I1096" s="2"/>
      <c r="J1096" s="2"/>
      <c r="K1096" s="2"/>
      <c r="L1096" s="2"/>
      <c r="M1096" s="2" t="s">
        <v>1566</v>
      </c>
      <c r="N1096" s="2" t="s">
        <v>2058</v>
      </c>
      <c r="O1096" s="2" t="s">
        <v>2153</v>
      </c>
      <c r="P1096" s="2" t="s">
        <v>25613</v>
      </c>
      <c r="Q1096" s="2" t="s">
        <v>18419</v>
      </c>
      <c r="R1096" s="2" t="s">
        <v>2052</v>
      </c>
      <c r="S1096" s="2"/>
      <c r="T1096" s="2" t="s">
        <v>173</v>
      </c>
    </row>
    <row r="1097" spans="1:20" ht="14.25" customHeight="1">
      <c r="A1097" s="2" t="s">
        <v>35158</v>
      </c>
      <c r="B1097" s="2" t="s">
        <v>35159</v>
      </c>
      <c r="C1097" s="2" t="s">
        <v>35160</v>
      </c>
      <c r="D1097" s="2" t="s">
        <v>35161</v>
      </c>
      <c r="E1097" s="2" t="s">
        <v>264</v>
      </c>
      <c r="F1097" s="2" t="s">
        <v>2473</v>
      </c>
      <c r="G1097" s="2" t="s">
        <v>2091</v>
      </c>
      <c r="H1097" s="2" t="s">
        <v>35162</v>
      </c>
      <c r="I1097" s="2" t="s">
        <v>34751</v>
      </c>
      <c r="J1097" s="2"/>
      <c r="K1097" s="2"/>
      <c r="L1097" s="2"/>
      <c r="M1097" s="2" t="s">
        <v>59</v>
      </c>
      <c r="N1097" s="2" t="s">
        <v>2048</v>
      </c>
      <c r="O1097" s="2" t="s">
        <v>2301</v>
      </c>
      <c r="P1097" s="2" t="s">
        <v>2609</v>
      </c>
      <c r="Q1097" s="2" t="s">
        <v>18419</v>
      </c>
      <c r="R1097" s="2"/>
      <c r="S1097" s="2"/>
      <c r="T1097" s="2" t="s">
        <v>35163</v>
      </c>
    </row>
    <row r="1098" spans="1:20" ht="14.25" customHeight="1">
      <c r="A1098" s="2" t="s">
        <v>35164</v>
      </c>
      <c r="B1098" s="2" t="s">
        <v>35165</v>
      </c>
      <c r="C1098" s="2" t="s">
        <v>35166</v>
      </c>
      <c r="D1098" s="2" t="s">
        <v>628</v>
      </c>
      <c r="E1098" s="2" t="s">
        <v>264</v>
      </c>
      <c r="F1098" s="2" t="s">
        <v>3606</v>
      </c>
      <c r="G1098" s="2" t="s">
        <v>2046</v>
      </c>
      <c r="H1098" s="2" t="s">
        <v>35167</v>
      </c>
      <c r="I1098" s="2">
        <v>447889253071</v>
      </c>
      <c r="J1098" s="2"/>
      <c r="K1098" s="2"/>
      <c r="L1098" s="2"/>
      <c r="M1098" s="2" t="s">
        <v>1566</v>
      </c>
      <c r="N1098" s="2" t="s">
        <v>2058</v>
      </c>
      <c r="O1098" s="2" t="s">
        <v>2145</v>
      </c>
      <c r="P1098" s="2" t="s">
        <v>2377</v>
      </c>
      <c r="Q1098" s="2" t="s">
        <v>18419</v>
      </c>
      <c r="R1098" s="2" t="s">
        <v>2052</v>
      </c>
      <c r="S1098" s="2"/>
      <c r="T1098" s="2" t="s">
        <v>627</v>
      </c>
    </row>
    <row r="1099" spans="1:20" ht="14.25" customHeight="1">
      <c r="A1099" s="2" t="s">
        <v>35168</v>
      </c>
      <c r="B1099" s="2" t="s">
        <v>35169</v>
      </c>
      <c r="C1099" s="2" t="s">
        <v>35170</v>
      </c>
      <c r="D1099" s="2" t="s">
        <v>35171</v>
      </c>
      <c r="E1099" s="2" t="s">
        <v>264</v>
      </c>
      <c r="F1099" s="2" t="s">
        <v>5645</v>
      </c>
      <c r="G1099" s="2" t="s">
        <v>2091</v>
      </c>
      <c r="H1099" s="2" t="s">
        <v>35172</v>
      </c>
      <c r="I1099" s="2"/>
      <c r="J1099" s="2"/>
      <c r="K1099" s="2" t="s">
        <v>21521</v>
      </c>
      <c r="L1099" s="2"/>
      <c r="M1099" s="2" t="s">
        <v>60</v>
      </c>
      <c r="N1099" s="2" t="s">
        <v>2058</v>
      </c>
      <c r="O1099" s="2" t="s">
        <v>2186</v>
      </c>
      <c r="P1099" s="2" t="s">
        <v>4630</v>
      </c>
      <c r="Q1099" s="2" t="s">
        <v>18419</v>
      </c>
      <c r="R1099" s="2"/>
      <c r="S1099" s="2"/>
      <c r="T1099" s="2" t="s">
        <v>35173</v>
      </c>
    </row>
    <row r="1100" spans="1:20" ht="14.25" customHeight="1">
      <c r="A1100" s="2" t="s">
        <v>35174</v>
      </c>
      <c r="B1100" s="2" t="s">
        <v>18421</v>
      </c>
      <c r="C1100" s="2" t="s">
        <v>35175</v>
      </c>
      <c r="D1100" s="2" t="s">
        <v>222</v>
      </c>
      <c r="E1100" s="2" t="s">
        <v>96</v>
      </c>
      <c r="F1100" s="2" t="s">
        <v>35176</v>
      </c>
      <c r="G1100" s="2" t="s">
        <v>2046</v>
      </c>
      <c r="H1100" s="2" t="s">
        <v>35177</v>
      </c>
      <c r="I1100" s="2"/>
      <c r="J1100" s="2"/>
      <c r="K1100" s="2"/>
      <c r="L1100" s="2"/>
      <c r="M1100" s="2" t="s">
        <v>1566</v>
      </c>
      <c r="N1100" s="2" t="s">
        <v>2058</v>
      </c>
      <c r="O1100" s="2" t="s">
        <v>2153</v>
      </c>
      <c r="P1100" s="2" t="s">
        <v>31362</v>
      </c>
      <c r="Q1100" s="2" t="s">
        <v>18419</v>
      </c>
      <c r="R1100" s="2" t="s">
        <v>2052</v>
      </c>
      <c r="S1100" s="2"/>
      <c r="T1100" s="2" t="s">
        <v>221</v>
      </c>
    </row>
    <row r="1101" spans="1:20" ht="14.25" customHeight="1">
      <c r="A1101" s="2" t="s">
        <v>35178</v>
      </c>
      <c r="B1101" s="2" t="s">
        <v>18421</v>
      </c>
      <c r="C1101" s="2" t="s">
        <v>30755</v>
      </c>
      <c r="D1101" s="2" t="s">
        <v>110</v>
      </c>
      <c r="E1101" s="2" t="s">
        <v>96</v>
      </c>
      <c r="F1101" s="2" t="s">
        <v>35179</v>
      </c>
      <c r="G1101" s="2" t="s">
        <v>2046</v>
      </c>
      <c r="H1101" s="2" t="s">
        <v>35180</v>
      </c>
      <c r="I1101" s="2"/>
      <c r="J1101" s="2"/>
      <c r="K1101" s="2"/>
      <c r="L1101" s="2"/>
      <c r="M1101" s="2" t="s">
        <v>1566</v>
      </c>
      <c r="N1101" s="2" t="s">
        <v>2058</v>
      </c>
      <c r="O1101" s="2" t="s">
        <v>2153</v>
      </c>
      <c r="P1101" s="2" t="s">
        <v>3363</v>
      </c>
      <c r="Q1101" s="2" t="s">
        <v>18419</v>
      </c>
      <c r="R1101" s="2" t="s">
        <v>2052</v>
      </c>
      <c r="S1101" s="2"/>
      <c r="T1101" s="2" t="s">
        <v>109</v>
      </c>
    </row>
    <row r="1102" spans="1:20" ht="14.25" customHeight="1">
      <c r="A1102" s="2" t="s">
        <v>35181</v>
      </c>
      <c r="B1102" s="2" t="s">
        <v>18421</v>
      </c>
      <c r="C1102" s="2" t="s">
        <v>35182</v>
      </c>
      <c r="D1102" s="2" t="s">
        <v>116</v>
      </c>
      <c r="E1102" s="2" t="s">
        <v>96</v>
      </c>
      <c r="F1102" s="2" t="s">
        <v>35183</v>
      </c>
      <c r="G1102" s="2" t="s">
        <v>2046</v>
      </c>
      <c r="H1102" s="2" t="s">
        <v>35184</v>
      </c>
      <c r="I1102" s="2"/>
      <c r="J1102" s="2"/>
      <c r="K1102" s="2"/>
      <c r="L1102" s="2"/>
      <c r="M1102" s="2" t="s">
        <v>1566</v>
      </c>
      <c r="N1102" s="2" t="s">
        <v>2058</v>
      </c>
      <c r="O1102" s="2" t="s">
        <v>2145</v>
      </c>
      <c r="P1102" s="2" t="s">
        <v>31526</v>
      </c>
      <c r="Q1102" s="2" t="s">
        <v>18419</v>
      </c>
      <c r="R1102" s="2" t="s">
        <v>2052</v>
      </c>
      <c r="S1102" s="2"/>
      <c r="T1102" s="2" t="s">
        <v>115</v>
      </c>
    </row>
    <row r="1103" spans="1:20" ht="14.25" customHeight="1">
      <c r="A1103" s="2" t="s">
        <v>35185</v>
      </c>
      <c r="B1103" s="2" t="s">
        <v>35186</v>
      </c>
      <c r="C1103" s="2" t="s">
        <v>35187</v>
      </c>
      <c r="D1103" s="2" t="s">
        <v>35188</v>
      </c>
      <c r="E1103" s="2" t="s">
        <v>264</v>
      </c>
      <c r="F1103" s="2" t="s">
        <v>2210</v>
      </c>
      <c r="G1103" s="2" t="s">
        <v>23895</v>
      </c>
      <c r="H1103" s="2" t="s">
        <v>35189</v>
      </c>
      <c r="I1103" s="2"/>
      <c r="J1103" s="2"/>
      <c r="K1103" s="2"/>
      <c r="L1103" s="2"/>
      <c r="M1103" s="2" t="s">
        <v>59</v>
      </c>
      <c r="N1103" s="2" t="s">
        <v>2058</v>
      </c>
      <c r="O1103" s="2" t="s">
        <v>2101</v>
      </c>
      <c r="P1103" s="2" t="s">
        <v>20230</v>
      </c>
      <c r="Q1103" s="2" t="s">
        <v>18419</v>
      </c>
      <c r="R1103" s="2" t="s">
        <v>2067</v>
      </c>
      <c r="S1103" s="2"/>
      <c r="T1103" s="2" t="s">
        <v>35190</v>
      </c>
    </row>
    <row r="1104" spans="1:20" ht="14.25" customHeight="1">
      <c r="A1104" s="2" t="s">
        <v>35191</v>
      </c>
      <c r="B1104" s="2" t="s">
        <v>35192</v>
      </c>
      <c r="C1104" s="2" t="s">
        <v>35193</v>
      </c>
      <c r="D1104" s="2" t="s">
        <v>108</v>
      </c>
      <c r="E1104" s="2" t="s">
        <v>96</v>
      </c>
      <c r="F1104" s="2" t="s">
        <v>35194</v>
      </c>
      <c r="G1104" s="2" t="s">
        <v>2046</v>
      </c>
      <c r="H1104" s="2" t="s">
        <v>35195</v>
      </c>
      <c r="I1104" s="2"/>
      <c r="J1104" s="2"/>
      <c r="K1104" s="2"/>
      <c r="L1104" s="2"/>
      <c r="M1104" s="2" t="s">
        <v>1566</v>
      </c>
      <c r="N1104" s="2" t="s">
        <v>2058</v>
      </c>
      <c r="O1104" s="2" t="s">
        <v>2153</v>
      </c>
      <c r="P1104" s="2" t="s">
        <v>31362</v>
      </c>
      <c r="Q1104" s="2" t="s">
        <v>18419</v>
      </c>
      <c r="R1104" s="2" t="s">
        <v>2200</v>
      </c>
      <c r="S1104" s="2"/>
      <c r="T1104" s="2" t="s">
        <v>107</v>
      </c>
    </row>
    <row r="1105" spans="1:20" ht="14.25" customHeight="1">
      <c r="A1105" s="2" t="s">
        <v>35196</v>
      </c>
      <c r="B1105" s="2" t="s">
        <v>8780</v>
      </c>
      <c r="C1105" s="2" t="s">
        <v>2559</v>
      </c>
      <c r="D1105" s="2" t="s">
        <v>423</v>
      </c>
      <c r="E1105" s="2" t="s">
        <v>264</v>
      </c>
      <c r="F1105" s="2" t="s">
        <v>26532</v>
      </c>
      <c r="G1105" s="2" t="s">
        <v>2046</v>
      </c>
      <c r="H1105" s="2" t="s">
        <v>35197</v>
      </c>
      <c r="I1105" s="2"/>
      <c r="J1105" s="2"/>
      <c r="K1105" s="2"/>
      <c r="L1105" s="2"/>
      <c r="M1105" s="2" t="s">
        <v>60</v>
      </c>
      <c r="N1105" s="2" t="s">
        <v>2058</v>
      </c>
      <c r="O1105" s="2" t="s">
        <v>4280</v>
      </c>
      <c r="P1105" s="2" t="s">
        <v>2609</v>
      </c>
      <c r="Q1105" s="2" t="s">
        <v>18419</v>
      </c>
      <c r="R1105" s="2" t="s">
        <v>2052</v>
      </c>
      <c r="S1105" s="2"/>
      <c r="T1105" s="2" t="s">
        <v>422</v>
      </c>
    </row>
    <row r="1106" spans="1:20" ht="14.25" customHeight="1">
      <c r="A1106" s="2" t="s">
        <v>35198</v>
      </c>
      <c r="B1106" s="2" t="s">
        <v>2690</v>
      </c>
      <c r="C1106" s="2" t="s">
        <v>35199</v>
      </c>
      <c r="D1106" s="2" t="s">
        <v>423</v>
      </c>
      <c r="E1106" s="2" t="s">
        <v>264</v>
      </c>
      <c r="F1106" s="2" t="s">
        <v>5645</v>
      </c>
      <c r="G1106" s="2" t="s">
        <v>2046</v>
      </c>
      <c r="H1106" s="2" t="s">
        <v>35200</v>
      </c>
      <c r="I1106" s="2"/>
      <c r="J1106" s="2"/>
      <c r="K1106" s="2"/>
      <c r="L1106" s="2"/>
      <c r="M1106" s="2" t="s">
        <v>60</v>
      </c>
      <c r="N1106" s="2" t="s">
        <v>2058</v>
      </c>
      <c r="O1106" s="2" t="s">
        <v>2186</v>
      </c>
      <c r="P1106" s="2" t="s">
        <v>2609</v>
      </c>
      <c r="Q1106" s="2" t="s">
        <v>18419</v>
      </c>
      <c r="R1106" s="2" t="s">
        <v>2200</v>
      </c>
      <c r="S1106" s="2"/>
      <c r="T1106" s="2" t="s">
        <v>422</v>
      </c>
    </row>
    <row r="1107" spans="1:20" ht="14.25" customHeight="1">
      <c r="A1107" s="2" t="s">
        <v>35201</v>
      </c>
      <c r="B1107" s="2" t="s">
        <v>2075</v>
      </c>
      <c r="C1107" s="2" t="s">
        <v>35202</v>
      </c>
      <c r="D1107" s="2" t="s">
        <v>22395</v>
      </c>
      <c r="E1107" s="2" t="s">
        <v>96</v>
      </c>
      <c r="F1107" s="2" t="s">
        <v>35203</v>
      </c>
      <c r="G1107" s="2" t="s">
        <v>2404</v>
      </c>
      <c r="H1107" s="2" t="s">
        <v>35204</v>
      </c>
      <c r="I1107" s="2"/>
      <c r="J1107" s="2"/>
      <c r="K1107" s="2"/>
      <c r="L1107" s="2"/>
      <c r="M1107" s="2" t="s">
        <v>1566</v>
      </c>
      <c r="N1107" s="2" t="s">
        <v>2048</v>
      </c>
      <c r="O1107" s="2" t="s">
        <v>2193</v>
      </c>
      <c r="P1107" s="2" t="s">
        <v>31177</v>
      </c>
      <c r="Q1107" s="2" t="s">
        <v>18419</v>
      </c>
      <c r="R1107" s="2" t="s">
        <v>2067</v>
      </c>
      <c r="S1107" s="2"/>
      <c r="T1107" s="2" t="s">
        <v>22399</v>
      </c>
    </row>
    <row r="1108" spans="1:20" ht="14.25" customHeight="1">
      <c r="A1108" s="2" t="s">
        <v>34784</v>
      </c>
      <c r="B1108" s="2" t="s">
        <v>6296</v>
      </c>
      <c r="C1108" s="2" t="s">
        <v>35205</v>
      </c>
      <c r="D1108" s="2" t="s">
        <v>35206</v>
      </c>
      <c r="E1108" s="2" t="s">
        <v>96</v>
      </c>
      <c r="F1108" s="2" t="s">
        <v>18572</v>
      </c>
      <c r="G1108" s="2" t="s">
        <v>2404</v>
      </c>
      <c r="H1108" s="2" t="s">
        <v>35207</v>
      </c>
      <c r="I1108" s="2"/>
      <c r="J1108" s="2"/>
      <c r="K1108" s="2"/>
      <c r="L1108" s="2"/>
      <c r="M1108" s="2" t="s">
        <v>59</v>
      </c>
      <c r="N1108" s="2" t="s">
        <v>2058</v>
      </c>
      <c r="O1108" s="2" t="s">
        <v>2101</v>
      </c>
      <c r="P1108" s="2" t="s">
        <v>2609</v>
      </c>
      <c r="Q1108" s="2" t="s">
        <v>18419</v>
      </c>
      <c r="R1108" s="2" t="s">
        <v>2067</v>
      </c>
      <c r="S1108" s="2"/>
      <c r="T1108" s="2" t="s">
        <v>35208</v>
      </c>
    </row>
    <row r="1109" spans="1:20" ht="14.25" customHeight="1">
      <c r="A1109" s="2" t="s">
        <v>34787</v>
      </c>
      <c r="B1109" s="2" t="s">
        <v>3701</v>
      </c>
      <c r="C1109" s="2" t="s">
        <v>35209</v>
      </c>
      <c r="D1109" s="2" t="s">
        <v>190</v>
      </c>
      <c r="E1109" s="2" t="s">
        <v>96</v>
      </c>
      <c r="F1109" s="2" t="s">
        <v>35210</v>
      </c>
      <c r="G1109" s="2" t="s">
        <v>2046</v>
      </c>
      <c r="H1109" s="2" t="s">
        <v>35211</v>
      </c>
      <c r="I1109" s="2"/>
      <c r="J1109" s="2"/>
      <c r="K1109" s="2" t="s">
        <v>21521</v>
      </c>
      <c r="L1109" s="2"/>
      <c r="M1109" s="2" t="s">
        <v>1566</v>
      </c>
      <c r="N1109" s="2" t="s">
        <v>2058</v>
      </c>
      <c r="O1109" s="2" t="s">
        <v>2153</v>
      </c>
      <c r="P1109" s="2" t="s">
        <v>5133</v>
      </c>
      <c r="Q1109" s="2" t="s">
        <v>18419</v>
      </c>
      <c r="R1109" s="2" t="s">
        <v>2052</v>
      </c>
      <c r="S1109" s="2"/>
      <c r="T1109" s="2" t="s">
        <v>189</v>
      </c>
    </row>
    <row r="1110" spans="1:20" ht="14.25" customHeight="1">
      <c r="A1110" s="2" t="s">
        <v>34791</v>
      </c>
      <c r="B1110" s="2" t="s">
        <v>2805</v>
      </c>
      <c r="C1110" s="2" t="s">
        <v>6735</v>
      </c>
      <c r="D1110" s="2" t="s">
        <v>190</v>
      </c>
      <c r="E1110" s="2" t="s">
        <v>96</v>
      </c>
      <c r="F1110" s="2" t="s">
        <v>35212</v>
      </c>
      <c r="G1110" s="2" t="s">
        <v>2046</v>
      </c>
      <c r="H1110" s="2" t="s">
        <v>35213</v>
      </c>
      <c r="I1110" s="2"/>
      <c r="J1110" s="2" t="s">
        <v>35214</v>
      </c>
      <c r="K1110" s="2"/>
      <c r="L1110" s="2"/>
      <c r="M1110" s="2" t="s">
        <v>1566</v>
      </c>
      <c r="N1110" s="2" t="s">
        <v>2058</v>
      </c>
      <c r="O1110" s="2" t="s">
        <v>2672</v>
      </c>
      <c r="P1110" s="2" t="s">
        <v>5133</v>
      </c>
      <c r="Q1110" s="2" t="s">
        <v>18419</v>
      </c>
      <c r="R1110" s="2" t="s">
        <v>2052</v>
      </c>
      <c r="S1110" s="2"/>
      <c r="T1110" s="2" t="s">
        <v>189</v>
      </c>
    </row>
    <row r="1111" spans="1:20" ht="14.25" customHeight="1">
      <c r="A1111" s="2" t="s">
        <v>34795</v>
      </c>
      <c r="B1111" s="2" t="s">
        <v>3221</v>
      </c>
      <c r="C1111" s="2" t="s">
        <v>4617</v>
      </c>
      <c r="D1111" s="2" t="s">
        <v>190</v>
      </c>
      <c r="E1111" s="2" t="s">
        <v>96</v>
      </c>
      <c r="F1111" s="2" t="s">
        <v>35215</v>
      </c>
      <c r="G1111" s="2" t="s">
        <v>2046</v>
      </c>
      <c r="H1111" s="2" t="s">
        <v>35216</v>
      </c>
      <c r="I1111" s="2"/>
      <c r="J1111" s="2" t="s">
        <v>35217</v>
      </c>
      <c r="K1111" s="2"/>
      <c r="L1111" s="2"/>
      <c r="M1111" s="2" t="s">
        <v>1566</v>
      </c>
      <c r="N1111" s="2" t="s">
        <v>2058</v>
      </c>
      <c r="O1111" s="2" t="s">
        <v>2704</v>
      </c>
      <c r="P1111" s="2" t="s">
        <v>5133</v>
      </c>
      <c r="Q1111" s="2" t="s">
        <v>18419</v>
      </c>
      <c r="R1111" s="2" t="s">
        <v>2052</v>
      </c>
      <c r="S1111" s="2"/>
      <c r="T1111" s="2" t="s">
        <v>189</v>
      </c>
    </row>
    <row r="1112" spans="1:20" ht="14.25" customHeight="1">
      <c r="A1112" s="2" t="s">
        <v>34799</v>
      </c>
      <c r="B1112" s="2" t="s">
        <v>35218</v>
      </c>
      <c r="C1112" s="2" t="s">
        <v>35219</v>
      </c>
      <c r="D1112" s="2" t="s">
        <v>178</v>
      </c>
      <c r="E1112" s="2" t="s">
        <v>96</v>
      </c>
      <c r="F1112" s="2" t="s">
        <v>35220</v>
      </c>
      <c r="G1112" s="2" t="s">
        <v>2046</v>
      </c>
      <c r="H1112" s="2" t="s">
        <v>35221</v>
      </c>
      <c r="I1112" s="2"/>
      <c r="J1112" s="2" t="s">
        <v>34802</v>
      </c>
      <c r="K1112" s="2" t="s">
        <v>21521</v>
      </c>
      <c r="L1112" s="2"/>
      <c r="M1112" s="2" t="s">
        <v>1566</v>
      </c>
      <c r="N1112" s="2" t="s">
        <v>2058</v>
      </c>
      <c r="O1112" s="2" t="s">
        <v>2153</v>
      </c>
      <c r="P1112" s="2" t="s">
        <v>5133</v>
      </c>
      <c r="Q1112" s="2" t="s">
        <v>18419</v>
      </c>
      <c r="R1112" s="2" t="s">
        <v>2052</v>
      </c>
      <c r="S1112" s="2"/>
      <c r="T1112" s="2" t="s">
        <v>177</v>
      </c>
    </row>
    <row r="1113" spans="1:20" ht="14.25" customHeight="1">
      <c r="A1113" s="2" t="s">
        <v>34803</v>
      </c>
      <c r="B1113" s="2" t="s">
        <v>2515</v>
      </c>
      <c r="C1113" s="2" t="s">
        <v>4982</v>
      </c>
      <c r="D1113" s="2" t="s">
        <v>178</v>
      </c>
      <c r="E1113" s="2" t="s">
        <v>96</v>
      </c>
      <c r="F1113" s="2" t="s">
        <v>35222</v>
      </c>
      <c r="G1113" s="2" t="s">
        <v>2046</v>
      </c>
      <c r="H1113" s="2" t="s">
        <v>35223</v>
      </c>
      <c r="I1113" s="2"/>
      <c r="J1113" s="2"/>
      <c r="K1113" s="2"/>
      <c r="L1113" s="2"/>
      <c r="M1113" s="2" t="s">
        <v>1566</v>
      </c>
      <c r="N1113" s="2" t="s">
        <v>2058</v>
      </c>
      <c r="O1113" s="2" t="s">
        <v>2153</v>
      </c>
      <c r="P1113" s="2" t="s">
        <v>5133</v>
      </c>
      <c r="Q1113" s="2" t="s">
        <v>18419</v>
      </c>
      <c r="R1113" s="2" t="s">
        <v>2052</v>
      </c>
      <c r="S1113" s="2"/>
      <c r="T1113" s="2" t="s">
        <v>177</v>
      </c>
    </row>
    <row r="1114" spans="1:20" ht="14.25" customHeight="1">
      <c r="A1114" s="2" t="s">
        <v>34807</v>
      </c>
      <c r="B1114" s="2" t="s">
        <v>35224</v>
      </c>
      <c r="C1114" s="2" t="s">
        <v>35225</v>
      </c>
      <c r="D1114" s="2" t="s">
        <v>178</v>
      </c>
      <c r="E1114" s="2" t="s">
        <v>96</v>
      </c>
      <c r="F1114" s="2" t="s">
        <v>35226</v>
      </c>
      <c r="G1114" s="2" t="s">
        <v>2046</v>
      </c>
      <c r="H1114" s="2" t="s">
        <v>35227</v>
      </c>
      <c r="I1114" s="2">
        <v>447774571489</v>
      </c>
      <c r="J1114" s="2"/>
      <c r="K1114" s="2"/>
      <c r="L1114" s="2"/>
      <c r="M1114" s="2" t="s">
        <v>1566</v>
      </c>
      <c r="N1114" s="2" t="s">
        <v>2058</v>
      </c>
      <c r="O1114" s="2" t="s">
        <v>2153</v>
      </c>
      <c r="P1114" s="2" t="s">
        <v>5133</v>
      </c>
      <c r="Q1114" s="2" t="s">
        <v>18419</v>
      </c>
      <c r="R1114" s="2" t="s">
        <v>2052</v>
      </c>
      <c r="S1114" s="2"/>
      <c r="T1114" s="2" t="s">
        <v>177</v>
      </c>
    </row>
    <row r="1115" spans="1:20" ht="14.25" customHeight="1">
      <c r="A1115" s="2" t="s">
        <v>21875</v>
      </c>
      <c r="B1115" s="2" t="s">
        <v>9876</v>
      </c>
      <c r="C1115" s="2" t="s">
        <v>3495</v>
      </c>
      <c r="D1115" s="2" t="s">
        <v>178</v>
      </c>
      <c r="E1115" s="2" t="s">
        <v>96</v>
      </c>
      <c r="F1115" s="2" t="s">
        <v>5994</v>
      </c>
      <c r="G1115" s="2" t="s">
        <v>2046</v>
      </c>
      <c r="H1115" s="2" t="s">
        <v>35228</v>
      </c>
      <c r="I1115" s="2"/>
      <c r="J1115" s="2"/>
      <c r="K1115" s="2"/>
      <c r="L1115" s="2"/>
      <c r="M1115" s="2" t="s">
        <v>1566</v>
      </c>
      <c r="N1115" s="2" t="s">
        <v>2058</v>
      </c>
      <c r="O1115" s="2" t="s">
        <v>2153</v>
      </c>
      <c r="P1115" s="2" t="s">
        <v>5133</v>
      </c>
      <c r="Q1115" s="2" t="s">
        <v>18419</v>
      </c>
      <c r="R1115" s="2" t="s">
        <v>2052</v>
      </c>
      <c r="S1115" s="2"/>
      <c r="T1115" s="2" t="s">
        <v>177</v>
      </c>
    </row>
    <row r="1116" spans="1:20" ht="14.25" customHeight="1">
      <c r="A1116" s="2" t="s">
        <v>34809</v>
      </c>
      <c r="B1116" s="2" t="s">
        <v>4647</v>
      </c>
      <c r="C1116" s="2" t="s">
        <v>14711</v>
      </c>
      <c r="D1116" s="2" t="s">
        <v>178</v>
      </c>
      <c r="E1116" s="2" t="s">
        <v>96</v>
      </c>
      <c r="F1116" s="2" t="s">
        <v>35229</v>
      </c>
      <c r="G1116" s="2" t="s">
        <v>2046</v>
      </c>
      <c r="H1116" s="2" t="s">
        <v>35230</v>
      </c>
      <c r="I1116" s="2"/>
      <c r="J1116" s="2"/>
      <c r="K1116" s="2"/>
      <c r="L1116" s="2"/>
      <c r="M1116" s="2" t="s">
        <v>1566</v>
      </c>
      <c r="N1116" s="2" t="s">
        <v>2058</v>
      </c>
      <c r="O1116" s="2" t="s">
        <v>35231</v>
      </c>
      <c r="P1116" s="2" t="s">
        <v>5133</v>
      </c>
      <c r="Q1116" s="2" t="s">
        <v>18419</v>
      </c>
      <c r="R1116" s="2" t="s">
        <v>2052</v>
      </c>
      <c r="S1116" s="2"/>
      <c r="T1116" s="2" t="s">
        <v>177</v>
      </c>
    </row>
    <row r="1117" spans="1:20" ht="14.25" customHeight="1">
      <c r="A1117" s="2" t="s">
        <v>34812</v>
      </c>
      <c r="B1117" s="2" t="s">
        <v>35232</v>
      </c>
      <c r="C1117" s="2" t="s">
        <v>35233</v>
      </c>
      <c r="D1117" s="2" t="s">
        <v>178</v>
      </c>
      <c r="E1117" s="2" t="s">
        <v>96</v>
      </c>
      <c r="F1117" s="2" t="s">
        <v>35234</v>
      </c>
      <c r="G1117" s="2" t="s">
        <v>2046</v>
      </c>
      <c r="H1117" s="2" t="s">
        <v>35235</v>
      </c>
      <c r="I1117" s="2"/>
      <c r="J1117" s="2"/>
      <c r="K1117" s="2"/>
      <c r="L1117" s="2"/>
      <c r="M1117" s="2" t="s">
        <v>1566</v>
      </c>
      <c r="N1117" s="2" t="s">
        <v>2058</v>
      </c>
      <c r="O1117" s="2" t="s">
        <v>2672</v>
      </c>
      <c r="P1117" s="2" t="s">
        <v>5133</v>
      </c>
      <c r="Q1117" s="2" t="s">
        <v>18419</v>
      </c>
      <c r="R1117" s="2" t="s">
        <v>2052</v>
      </c>
      <c r="S1117" s="2"/>
      <c r="T1117" s="2" t="s">
        <v>177</v>
      </c>
    </row>
    <row r="1118" spans="1:20" ht="14.25" customHeight="1">
      <c r="A1118" s="2" t="s">
        <v>34814</v>
      </c>
      <c r="B1118" s="2" t="s">
        <v>35236</v>
      </c>
      <c r="C1118" s="2" t="s">
        <v>4000</v>
      </c>
      <c r="D1118" s="2" t="s">
        <v>178</v>
      </c>
      <c r="E1118" s="2" t="s">
        <v>96</v>
      </c>
      <c r="F1118" s="2" t="s">
        <v>35237</v>
      </c>
      <c r="G1118" s="2" t="s">
        <v>2046</v>
      </c>
      <c r="H1118" s="2" t="s">
        <v>35238</v>
      </c>
      <c r="I1118" s="2"/>
      <c r="J1118" s="2"/>
      <c r="K1118" s="2"/>
      <c r="L1118" s="2"/>
      <c r="M1118" s="2" t="s">
        <v>1566</v>
      </c>
      <c r="N1118" s="2" t="s">
        <v>2058</v>
      </c>
      <c r="O1118" s="2" t="s">
        <v>2672</v>
      </c>
      <c r="P1118" s="2" t="s">
        <v>5133</v>
      </c>
      <c r="Q1118" s="2" t="s">
        <v>18419</v>
      </c>
      <c r="R1118" s="2" t="s">
        <v>2052</v>
      </c>
      <c r="S1118" s="2"/>
      <c r="T1118" s="2" t="s">
        <v>177</v>
      </c>
    </row>
    <row r="1119" spans="1:20" ht="14.25" customHeight="1">
      <c r="A1119" s="2" t="s">
        <v>34818</v>
      </c>
      <c r="B1119" s="2" t="s">
        <v>9266</v>
      </c>
      <c r="C1119" s="2" t="s">
        <v>35239</v>
      </c>
      <c r="D1119" s="2" t="s">
        <v>178</v>
      </c>
      <c r="E1119" s="2" t="s">
        <v>96</v>
      </c>
      <c r="F1119" s="2" t="s">
        <v>35240</v>
      </c>
      <c r="G1119" s="2" t="s">
        <v>2046</v>
      </c>
      <c r="H1119" s="2" t="s">
        <v>35241</v>
      </c>
      <c r="I1119" s="2"/>
      <c r="J1119" s="2"/>
      <c r="K1119" s="2"/>
      <c r="L1119" s="2"/>
      <c r="M1119" s="2" t="s">
        <v>1566</v>
      </c>
      <c r="N1119" s="2" t="s">
        <v>2058</v>
      </c>
      <c r="O1119" s="2" t="s">
        <v>2672</v>
      </c>
      <c r="P1119" s="2" t="s">
        <v>5133</v>
      </c>
      <c r="Q1119" s="2" t="s">
        <v>18419</v>
      </c>
      <c r="R1119" s="2" t="s">
        <v>2052</v>
      </c>
      <c r="S1119" s="2"/>
      <c r="T1119" s="2" t="s">
        <v>177</v>
      </c>
    </row>
    <row r="1120" spans="1:20" ht="14.25" customHeight="1">
      <c r="A1120" s="2" t="s">
        <v>34820</v>
      </c>
      <c r="B1120" s="2" t="s">
        <v>2536</v>
      </c>
      <c r="C1120" s="2" t="s">
        <v>33247</v>
      </c>
      <c r="D1120" s="2" t="s">
        <v>178</v>
      </c>
      <c r="E1120" s="2" t="s">
        <v>96</v>
      </c>
      <c r="F1120" s="2" t="s">
        <v>35242</v>
      </c>
      <c r="G1120" s="2" t="s">
        <v>2046</v>
      </c>
      <c r="H1120" s="2" t="s">
        <v>35243</v>
      </c>
      <c r="I1120" s="2"/>
      <c r="J1120" s="2" t="s">
        <v>35244</v>
      </c>
      <c r="K1120" s="2"/>
      <c r="L1120" s="2"/>
      <c r="M1120" s="2" t="s">
        <v>1566</v>
      </c>
      <c r="N1120" s="2" t="s">
        <v>2058</v>
      </c>
      <c r="O1120" s="2" t="s">
        <v>2672</v>
      </c>
      <c r="P1120" s="2" t="s">
        <v>5133</v>
      </c>
      <c r="Q1120" s="2" t="s">
        <v>18419</v>
      </c>
      <c r="R1120" s="2" t="s">
        <v>2052</v>
      </c>
      <c r="S1120" s="2"/>
      <c r="T1120" s="2" t="s">
        <v>177</v>
      </c>
    </row>
    <row r="1121" spans="1:20" ht="14.25" customHeight="1">
      <c r="A1121" s="2" t="s">
        <v>34823</v>
      </c>
      <c r="B1121" s="2" t="s">
        <v>6306</v>
      </c>
      <c r="C1121" s="2" t="s">
        <v>35245</v>
      </c>
      <c r="D1121" s="2" t="s">
        <v>178</v>
      </c>
      <c r="E1121" s="2" t="s">
        <v>96</v>
      </c>
      <c r="F1121" s="2" t="s">
        <v>35246</v>
      </c>
      <c r="G1121" s="2" t="s">
        <v>2046</v>
      </c>
      <c r="H1121" s="2" t="s">
        <v>35247</v>
      </c>
      <c r="I1121" s="2"/>
      <c r="J1121" s="2"/>
      <c r="K1121" s="2"/>
      <c r="L1121" s="2"/>
      <c r="M1121" s="2" t="s">
        <v>1566</v>
      </c>
      <c r="N1121" s="2" t="s">
        <v>2058</v>
      </c>
      <c r="O1121" s="2" t="s">
        <v>2153</v>
      </c>
      <c r="P1121" s="2" t="s">
        <v>5133</v>
      </c>
      <c r="Q1121" s="2" t="s">
        <v>18419</v>
      </c>
      <c r="R1121" s="2" t="s">
        <v>2052</v>
      </c>
      <c r="S1121" s="2"/>
      <c r="T1121" s="2" t="s">
        <v>177</v>
      </c>
    </row>
    <row r="1122" spans="1:20" ht="14.25" customHeight="1">
      <c r="A1122" s="2" t="s">
        <v>34827</v>
      </c>
      <c r="B1122" s="2" t="s">
        <v>3793</v>
      </c>
      <c r="C1122" s="2" t="s">
        <v>35248</v>
      </c>
      <c r="D1122" s="2" t="s">
        <v>178</v>
      </c>
      <c r="E1122" s="2" t="s">
        <v>96</v>
      </c>
      <c r="F1122" s="2" t="s">
        <v>35249</v>
      </c>
      <c r="G1122" s="2" t="s">
        <v>2046</v>
      </c>
      <c r="H1122" s="2" t="s">
        <v>35250</v>
      </c>
      <c r="I1122" s="2"/>
      <c r="J1122" s="2"/>
      <c r="K1122" s="2"/>
      <c r="L1122" s="2"/>
      <c r="M1122" s="2" t="s">
        <v>1566</v>
      </c>
      <c r="N1122" s="2" t="s">
        <v>2058</v>
      </c>
      <c r="O1122" s="2" t="s">
        <v>2153</v>
      </c>
      <c r="P1122" s="2" t="s">
        <v>5133</v>
      </c>
      <c r="Q1122" s="2" t="s">
        <v>18419</v>
      </c>
      <c r="R1122" s="2" t="s">
        <v>2052</v>
      </c>
      <c r="S1122" s="2"/>
      <c r="T1122" s="2" t="s">
        <v>177</v>
      </c>
    </row>
    <row r="1123" spans="1:20" ht="14.25" customHeight="1">
      <c r="A1123" s="2" t="s">
        <v>34831</v>
      </c>
      <c r="B1123" s="2" t="s">
        <v>8339</v>
      </c>
      <c r="C1123" s="2" t="s">
        <v>6555</v>
      </c>
      <c r="D1123" s="2" t="s">
        <v>178</v>
      </c>
      <c r="E1123" s="2" t="s">
        <v>96</v>
      </c>
      <c r="F1123" s="2" t="s">
        <v>35251</v>
      </c>
      <c r="G1123" s="2" t="s">
        <v>2046</v>
      </c>
      <c r="H1123" s="2" t="s">
        <v>35252</v>
      </c>
      <c r="I1123" s="2" t="s">
        <v>34308</v>
      </c>
      <c r="J1123" s="2" t="s">
        <v>35253</v>
      </c>
      <c r="K1123" s="2" t="s">
        <v>18242</v>
      </c>
      <c r="L1123" s="2" t="s">
        <v>18243</v>
      </c>
      <c r="M1123" s="2" t="s">
        <v>1566</v>
      </c>
      <c r="N1123" s="2" t="s">
        <v>2058</v>
      </c>
      <c r="O1123" s="2" t="s">
        <v>2672</v>
      </c>
      <c r="P1123" s="2" t="s">
        <v>5133</v>
      </c>
      <c r="Q1123" s="2" t="s">
        <v>18419</v>
      </c>
      <c r="R1123" s="2" t="s">
        <v>2052</v>
      </c>
      <c r="S1123" s="2"/>
      <c r="T1123" s="2" t="s">
        <v>177</v>
      </c>
    </row>
    <row r="1124" spans="1:20" ht="14.25" customHeight="1">
      <c r="A1124" s="2" t="s">
        <v>34836</v>
      </c>
      <c r="B1124" s="2" t="s">
        <v>4997</v>
      </c>
      <c r="C1124" s="2" t="s">
        <v>2500</v>
      </c>
      <c r="D1124" s="2" t="s">
        <v>178</v>
      </c>
      <c r="E1124" s="2" t="s">
        <v>96</v>
      </c>
      <c r="F1124" s="2" t="s">
        <v>35254</v>
      </c>
      <c r="G1124" s="2" t="s">
        <v>2046</v>
      </c>
      <c r="H1124" s="2" t="s">
        <v>35255</v>
      </c>
      <c r="I1124" s="2"/>
      <c r="J1124" s="2" t="s">
        <v>6267</v>
      </c>
      <c r="K1124" s="2"/>
      <c r="L1124" s="2"/>
      <c r="M1124" s="2" t="s">
        <v>1566</v>
      </c>
      <c r="N1124" s="2" t="s">
        <v>2058</v>
      </c>
      <c r="O1124" s="2" t="s">
        <v>2145</v>
      </c>
      <c r="P1124" s="2" t="s">
        <v>5133</v>
      </c>
      <c r="Q1124" s="2" t="s">
        <v>18419</v>
      </c>
      <c r="R1124" s="2" t="s">
        <v>2067</v>
      </c>
      <c r="S1124" s="2"/>
      <c r="T1124" s="2" t="s">
        <v>177</v>
      </c>
    </row>
    <row r="1125" spans="1:20" ht="14.25" customHeight="1">
      <c r="A1125" s="2" t="s">
        <v>34840</v>
      </c>
      <c r="B1125" s="2" t="s">
        <v>8740</v>
      </c>
      <c r="C1125" s="2" t="s">
        <v>19117</v>
      </c>
      <c r="D1125" s="2" t="s">
        <v>178</v>
      </c>
      <c r="E1125" s="2" t="s">
        <v>96</v>
      </c>
      <c r="F1125" s="2" t="s">
        <v>35256</v>
      </c>
      <c r="G1125" s="2" t="s">
        <v>2046</v>
      </c>
      <c r="H1125" s="2" t="s">
        <v>35257</v>
      </c>
      <c r="I1125" s="2"/>
      <c r="J1125" s="2"/>
      <c r="K1125" s="2"/>
      <c r="L1125" s="2"/>
      <c r="M1125" s="2" t="s">
        <v>1566</v>
      </c>
      <c r="N1125" s="2" t="s">
        <v>2058</v>
      </c>
      <c r="O1125" s="2" t="s">
        <v>2672</v>
      </c>
      <c r="P1125" s="2" t="s">
        <v>5133</v>
      </c>
      <c r="Q1125" s="2" t="s">
        <v>18419</v>
      </c>
      <c r="R1125" s="2" t="s">
        <v>2052</v>
      </c>
      <c r="S1125" s="2"/>
      <c r="T1125" s="2" t="s">
        <v>177</v>
      </c>
    </row>
    <row r="1126" spans="1:20" ht="14.25" customHeight="1">
      <c r="A1126" s="2" t="s">
        <v>34844</v>
      </c>
      <c r="B1126" s="2" t="s">
        <v>3945</v>
      </c>
      <c r="C1126" s="2" t="s">
        <v>35258</v>
      </c>
      <c r="D1126" s="2" t="s">
        <v>208</v>
      </c>
      <c r="E1126" s="2" t="s">
        <v>96</v>
      </c>
      <c r="F1126" s="2" t="s">
        <v>35259</v>
      </c>
      <c r="G1126" s="2" t="s">
        <v>2046</v>
      </c>
      <c r="H1126" s="2" t="s">
        <v>35260</v>
      </c>
      <c r="I1126" s="2"/>
      <c r="J1126" s="2"/>
      <c r="K1126" s="2"/>
      <c r="L1126" s="2"/>
      <c r="M1126" s="2" t="s">
        <v>1566</v>
      </c>
      <c r="N1126" s="2" t="s">
        <v>2058</v>
      </c>
      <c r="O1126" s="2" t="s">
        <v>2145</v>
      </c>
      <c r="P1126" s="2" t="s">
        <v>35261</v>
      </c>
      <c r="Q1126" s="2" t="s">
        <v>18419</v>
      </c>
      <c r="R1126" s="2" t="s">
        <v>2067</v>
      </c>
      <c r="S1126" s="2"/>
      <c r="T1126" s="2" t="s">
        <v>207</v>
      </c>
    </row>
    <row r="1127" spans="1:20" ht="14.25" customHeight="1">
      <c r="A1127" s="2" t="s">
        <v>34849</v>
      </c>
      <c r="B1127" s="2" t="s">
        <v>8201</v>
      </c>
      <c r="C1127" s="2" t="s">
        <v>35262</v>
      </c>
      <c r="D1127" s="2" t="s">
        <v>102</v>
      </c>
      <c r="E1127" s="2" t="s">
        <v>96</v>
      </c>
      <c r="F1127" s="2" t="s">
        <v>35263</v>
      </c>
      <c r="G1127" s="2" t="s">
        <v>2046</v>
      </c>
      <c r="H1127" s="2" t="s">
        <v>35264</v>
      </c>
      <c r="I1127" s="2"/>
      <c r="J1127" s="2"/>
      <c r="K1127" s="2"/>
      <c r="L1127" s="2"/>
      <c r="M1127" s="2" t="s">
        <v>1566</v>
      </c>
      <c r="N1127" s="2" t="s">
        <v>2058</v>
      </c>
      <c r="O1127" s="2" t="s">
        <v>2153</v>
      </c>
      <c r="P1127" s="2" t="s">
        <v>5133</v>
      </c>
      <c r="Q1127" s="2" t="s">
        <v>18419</v>
      </c>
      <c r="R1127" s="2" t="s">
        <v>2052</v>
      </c>
      <c r="S1127" s="2"/>
      <c r="T1127" s="2" t="s">
        <v>101</v>
      </c>
    </row>
    <row r="1128" spans="1:20" ht="14.25" customHeight="1">
      <c r="A1128" s="2" t="s">
        <v>34853</v>
      </c>
      <c r="B1128" s="2" t="s">
        <v>5088</v>
      </c>
      <c r="C1128" s="2" t="s">
        <v>9203</v>
      </c>
      <c r="D1128" s="2" t="s">
        <v>102</v>
      </c>
      <c r="E1128" s="2" t="s">
        <v>96</v>
      </c>
      <c r="F1128" s="2" t="s">
        <v>35265</v>
      </c>
      <c r="G1128" s="2" t="s">
        <v>2046</v>
      </c>
      <c r="H1128" s="2" t="s">
        <v>35266</v>
      </c>
      <c r="I1128" s="2"/>
      <c r="J1128" s="2"/>
      <c r="K1128" s="2" t="s">
        <v>22578</v>
      </c>
      <c r="L1128" s="2"/>
      <c r="M1128" s="2" t="s">
        <v>1566</v>
      </c>
      <c r="N1128" s="2" t="s">
        <v>2058</v>
      </c>
      <c r="O1128" s="2" t="s">
        <v>2153</v>
      </c>
      <c r="P1128" s="2" t="s">
        <v>5133</v>
      </c>
      <c r="Q1128" s="2" t="s">
        <v>18419</v>
      </c>
      <c r="R1128" s="2" t="s">
        <v>2052</v>
      </c>
      <c r="S1128" s="2"/>
      <c r="T1128" s="2" t="s">
        <v>101</v>
      </c>
    </row>
    <row r="1129" spans="1:20" ht="14.25" customHeight="1">
      <c r="A1129" s="2" t="s">
        <v>34856</v>
      </c>
      <c r="B1129" s="2" t="s">
        <v>8609</v>
      </c>
      <c r="C1129" s="2" t="s">
        <v>2972</v>
      </c>
      <c r="D1129" s="2" t="s">
        <v>102</v>
      </c>
      <c r="E1129" s="2" t="s">
        <v>96</v>
      </c>
      <c r="F1129" s="2" t="s">
        <v>35267</v>
      </c>
      <c r="G1129" s="2" t="s">
        <v>2046</v>
      </c>
      <c r="H1129" s="2" t="s">
        <v>35268</v>
      </c>
      <c r="I1129" s="2"/>
      <c r="J1129" s="2"/>
      <c r="K1129" s="2"/>
      <c r="L1129" s="2"/>
      <c r="M1129" s="2" t="s">
        <v>1566</v>
      </c>
      <c r="N1129" s="2" t="s">
        <v>2058</v>
      </c>
      <c r="O1129" s="2" t="s">
        <v>2153</v>
      </c>
      <c r="P1129" s="2" t="s">
        <v>5133</v>
      </c>
      <c r="Q1129" s="2" t="s">
        <v>18419</v>
      </c>
      <c r="R1129" s="2" t="s">
        <v>2052</v>
      </c>
      <c r="S1129" s="2"/>
      <c r="T1129" s="2" t="s">
        <v>101</v>
      </c>
    </row>
    <row r="1130" spans="1:20" ht="14.25" customHeight="1">
      <c r="A1130" s="2" t="s">
        <v>21879</v>
      </c>
      <c r="B1130" s="2" t="s">
        <v>35269</v>
      </c>
      <c r="C1130" s="2" t="s">
        <v>35270</v>
      </c>
      <c r="D1130" s="2" t="s">
        <v>102</v>
      </c>
      <c r="E1130" s="2" t="s">
        <v>96</v>
      </c>
      <c r="F1130" s="2" t="s">
        <v>35271</v>
      </c>
      <c r="G1130" s="2" t="s">
        <v>2046</v>
      </c>
      <c r="H1130" s="2" t="s">
        <v>35272</v>
      </c>
      <c r="I1130" s="2"/>
      <c r="J1130" s="2"/>
      <c r="K1130" s="2"/>
      <c r="L1130" s="2"/>
      <c r="M1130" s="2" t="s">
        <v>1566</v>
      </c>
      <c r="N1130" s="2" t="s">
        <v>2058</v>
      </c>
      <c r="O1130" s="2" t="s">
        <v>2153</v>
      </c>
      <c r="P1130" s="2" t="s">
        <v>5133</v>
      </c>
      <c r="Q1130" s="2" t="s">
        <v>18419</v>
      </c>
      <c r="R1130" s="2" t="s">
        <v>2052</v>
      </c>
      <c r="S1130" s="2"/>
      <c r="T1130" s="2" t="s">
        <v>101</v>
      </c>
    </row>
    <row r="1131" spans="1:20" ht="14.25" customHeight="1">
      <c r="A1131" s="2" t="s">
        <v>34860</v>
      </c>
      <c r="B1131" s="2" t="s">
        <v>3127</v>
      </c>
      <c r="C1131" s="2" t="s">
        <v>35273</v>
      </c>
      <c r="D1131" s="2" t="s">
        <v>102</v>
      </c>
      <c r="E1131" s="2" t="s">
        <v>96</v>
      </c>
      <c r="F1131" s="2" t="s">
        <v>35274</v>
      </c>
      <c r="G1131" s="2" t="s">
        <v>2046</v>
      </c>
      <c r="H1131" s="2" t="s">
        <v>35275</v>
      </c>
      <c r="I1131" s="2"/>
      <c r="J1131" s="2"/>
      <c r="K1131" s="2"/>
      <c r="L1131" s="2"/>
      <c r="M1131" s="2" t="s">
        <v>1566</v>
      </c>
      <c r="N1131" s="2" t="s">
        <v>2058</v>
      </c>
      <c r="O1131" s="2" t="s">
        <v>2153</v>
      </c>
      <c r="P1131" s="2" t="s">
        <v>5133</v>
      </c>
      <c r="Q1131" s="2" t="s">
        <v>18419</v>
      </c>
      <c r="R1131" s="2" t="s">
        <v>2052</v>
      </c>
      <c r="S1131" s="2"/>
      <c r="T1131" s="2" t="s">
        <v>101</v>
      </c>
    </row>
    <row r="1132" spans="1:20" ht="14.25" customHeight="1">
      <c r="A1132" s="2" t="s">
        <v>34862</v>
      </c>
      <c r="B1132" s="2" t="s">
        <v>2805</v>
      </c>
      <c r="C1132" s="2" t="s">
        <v>28860</v>
      </c>
      <c r="D1132" s="2" t="s">
        <v>102</v>
      </c>
      <c r="E1132" s="2" t="s">
        <v>96</v>
      </c>
      <c r="F1132" s="2" t="s">
        <v>35271</v>
      </c>
      <c r="G1132" s="2" t="s">
        <v>2046</v>
      </c>
      <c r="H1132" s="2" t="s">
        <v>35276</v>
      </c>
      <c r="I1132" s="2"/>
      <c r="J1132" s="2"/>
      <c r="K1132" s="2"/>
      <c r="L1132" s="2"/>
      <c r="M1132" s="2" t="s">
        <v>1566</v>
      </c>
      <c r="N1132" s="2" t="s">
        <v>2058</v>
      </c>
      <c r="O1132" s="2" t="s">
        <v>2153</v>
      </c>
      <c r="P1132" s="2" t="s">
        <v>5133</v>
      </c>
      <c r="Q1132" s="2" t="s">
        <v>18419</v>
      </c>
      <c r="R1132" s="2" t="s">
        <v>2052</v>
      </c>
      <c r="S1132" s="2"/>
      <c r="T1132" s="2" t="s">
        <v>101</v>
      </c>
    </row>
    <row r="1133" spans="1:20" ht="14.25" customHeight="1">
      <c r="A1133" s="2" t="s">
        <v>34864</v>
      </c>
      <c r="B1133" s="2" t="s">
        <v>3646</v>
      </c>
      <c r="C1133" s="2" t="s">
        <v>3647</v>
      </c>
      <c r="D1133" s="2" t="s">
        <v>170</v>
      </c>
      <c r="E1133" s="2" t="s">
        <v>96</v>
      </c>
      <c r="F1133" s="2" t="s">
        <v>5956</v>
      </c>
      <c r="G1133" s="2" t="s">
        <v>2046</v>
      </c>
      <c r="H1133" s="2" t="s">
        <v>35277</v>
      </c>
      <c r="I1133" s="2"/>
      <c r="J1133" s="2"/>
      <c r="K1133" s="2"/>
      <c r="L1133" s="2"/>
      <c r="M1133" s="2" t="s">
        <v>1566</v>
      </c>
      <c r="N1133" s="2" t="s">
        <v>2058</v>
      </c>
      <c r="O1133" s="2" t="s">
        <v>2145</v>
      </c>
      <c r="P1133" s="2" t="s">
        <v>5133</v>
      </c>
      <c r="Q1133" s="2" t="s">
        <v>18419</v>
      </c>
      <c r="R1133" s="2" t="s">
        <v>2067</v>
      </c>
      <c r="S1133" s="2"/>
      <c r="T1133" s="2" t="s">
        <v>169</v>
      </c>
    </row>
    <row r="1134" spans="1:20" ht="14.25" customHeight="1">
      <c r="A1134" s="2" t="s">
        <v>34868</v>
      </c>
      <c r="B1134" s="2" t="s">
        <v>6164</v>
      </c>
      <c r="C1134" s="2" t="s">
        <v>2595</v>
      </c>
      <c r="D1134" s="2" t="s">
        <v>170</v>
      </c>
      <c r="E1134" s="2" t="s">
        <v>96</v>
      </c>
      <c r="F1134" s="2" t="s">
        <v>35278</v>
      </c>
      <c r="G1134" s="2" t="s">
        <v>2046</v>
      </c>
      <c r="H1134" s="2" t="s">
        <v>35279</v>
      </c>
      <c r="I1134" s="2"/>
      <c r="J1134" s="2"/>
      <c r="K1134" s="2"/>
      <c r="L1134" s="2"/>
      <c r="M1134" s="2" t="s">
        <v>1566</v>
      </c>
      <c r="N1134" s="2" t="s">
        <v>2058</v>
      </c>
      <c r="O1134" s="2" t="s">
        <v>2153</v>
      </c>
      <c r="P1134" s="2" t="s">
        <v>5133</v>
      </c>
      <c r="Q1134" s="2" t="s">
        <v>18419</v>
      </c>
      <c r="R1134" s="2" t="s">
        <v>2067</v>
      </c>
      <c r="S1134" s="2"/>
      <c r="T1134" s="2" t="s">
        <v>169</v>
      </c>
    </row>
    <row r="1135" spans="1:20" ht="14.25" customHeight="1">
      <c r="A1135" s="2" t="s">
        <v>34872</v>
      </c>
      <c r="B1135" s="2" t="s">
        <v>4346</v>
      </c>
      <c r="C1135" s="2" t="s">
        <v>35280</v>
      </c>
      <c r="D1135" s="2" t="s">
        <v>170</v>
      </c>
      <c r="E1135" s="2" t="s">
        <v>96</v>
      </c>
      <c r="F1135" s="2" t="s">
        <v>35281</v>
      </c>
      <c r="G1135" s="2" t="s">
        <v>2046</v>
      </c>
      <c r="H1135" s="2" t="s">
        <v>35282</v>
      </c>
      <c r="I1135" s="2"/>
      <c r="J1135" s="2"/>
      <c r="K1135" s="2"/>
      <c r="L1135" s="2"/>
      <c r="M1135" s="2" t="s">
        <v>1566</v>
      </c>
      <c r="N1135" s="2" t="s">
        <v>2058</v>
      </c>
      <c r="O1135" s="2" t="s">
        <v>2145</v>
      </c>
      <c r="P1135" s="2" t="s">
        <v>5133</v>
      </c>
      <c r="Q1135" s="2" t="s">
        <v>18419</v>
      </c>
      <c r="R1135" s="2" t="s">
        <v>2067</v>
      </c>
      <c r="S1135" s="2"/>
      <c r="T1135" s="2" t="s">
        <v>169</v>
      </c>
    </row>
    <row r="1136" spans="1:20" ht="14.25" customHeight="1">
      <c r="A1136" s="2" t="s">
        <v>34876</v>
      </c>
      <c r="B1136" s="2" t="s">
        <v>2768</v>
      </c>
      <c r="C1136" s="2" t="s">
        <v>35283</v>
      </c>
      <c r="D1136" s="2" t="s">
        <v>172</v>
      </c>
      <c r="E1136" s="2" t="s">
        <v>96</v>
      </c>
      <c r="F1136" s="2" t="s">
        <v>35284</v>
      </c>
      <c r="G1136" s="2" t="s">
        <v>2046</v>
      </c>
      <c r="H1136" s="2" t="s">
        <v>35285</v>
      </c>
      <c r="I1136" s="2"/>
      <c r="J1136" s="2"/>
      <c r="K1136" s="2"/>
      <c r="L1136" s="2"/>
      <c r="M1136" s="2" t="s">
        <v>1566</v>
      </c>
      <c r="N1136" s="2" t="s">
        <v>2058</v>
      </c>
      <c r="O1136" s="2" t="s">
        <v>2153</v>
      </c>
      <c r="P1136" s="2" t="s">
        <v>5133</v>
      </c>
      <c r="Q1136" s="2" t="s">
        <v>18419</v>
      </c>
      <c r="R1136" s="2" t="s">
        <v>2052</v>
      </c>
      <c r="S1136" s="2"/>
      <c r="T1136" s="2" t="s">
        <v>171</v>
      </c>
    </row>
    <row r="1137" spans="1:20" ht="14.25" customHeight="1">
      <c r="A1137" s="2" t="s">
        <v>34880</v>
      </c>
      <c r="B1137" s="2" t="s">
        <v>4304</v>
      </c>
      <c r="C1137" s="2" t="s">
        <v>3901</v>
      </c>
      <c r="D1137" s="2" t="s">
        <v>224</v>
      </c>
      <c r="E1137" s="2" t="s">
        <v>96</v>
      </c>
      <c r="F1137" s="2" t="s">
        <v>35286</v>
      </c>
      <c r="G1137" s="2" t="s">
        <v>2046</v>
      </c>
      <c r="H1137" s="2" t="s">
        <v>35287</v>
      </c>
      <c r="I1137" s="2" t="s">
        <v>34882</v>
      </c>
      <c r="J1137" s="2"/>
      <c r="K1137" s="2"/>
      <c r="L1137" s="2" t="s">
        <v>31664</v>
      </c>
      <c r="M1137" s="2" t="s">
        <v>1566</v>
      </c>
      <c r="N1137" s="2" t="s">
        <v>2058</v>
      </c>
      <c r="O1137" s="2" t="s">
        <v>2059</v>
      </c>
      <c r="P1137" s="2" t="s">
        <v>5133</v>
      </c>
      <c r="Q1137" s="2" t="s">
        <v>18419</v>
      </c>
      <c r="R1137" s="2" t="s">
        <v>3993</v>
      </c>
      <c r="S1137" s="2"/>
      <c r="T1137" s="2" t="s">
        <v>223</v>
      </c>
    </row>
    <row r="1138" spans="1:20" ht="14.25" customHeight="1">
      <c r="A1138" s="2" t="s">
        <v>34883</v>
      </c>
      <c r="B1138" s="2" t="s">
        <v>8196</v>
      </c>
      <c r="C1138" s="2" t="s">
        <v>2330</v>
      </c>
      <c r="D1138" s="2" t="s">
        <v>224</v>
      </c>
      <c r="E1138" s="2" t="s">
        <v>96</v>
      </c>
      <c r="F1138" s="2" t="s">
        <v>35288</v>
      </c>
      <c r="G1138" s="2" t="s">
        <v>2046</v>
      </c>
      <c r="H1138" s="2" t="s">
        <v>35289</v>
      </c>
      <c r="I1138" s="2"/>
      <c r="J1138" s="2"/>
      <c r="K1138" s="2"/>
      <c r="L1138" s="2"/>
      <c r="M1138" s="2" t="s">
        <v>1566</v>
      </c>
      <c r="N1138" s="2" t="s">
        <v>2058</v>
      </c>
      <c r="O1138" s="2" t="s">
        <v>2672</v>
      </c>
      <c r="P1138" s="2" t="s">
        <v>5133</v>
      </c>
      <c r="Q1138" s="2" t="s">
        <v>18419</v>
      </c>
      <c r="R1138" s="2" t="s">
        <v>2052</v>
      </c>
      <c r="S1138" s="2"/>
      <c r="T1138" s="2" t="s">
        <v>223</v>
      </c>
    </row>
    <row r="1139" spans="1:20" ht="14.25" customHeight="1">
      <c r="A1139" s="2" t="s">
        <v>34886</v>
      </c>
      <c r="B1139" s="2" t="s">
        <v>5126</v>
      </c>
      <c r="C1139" s="2" t="s">
        <v>26661</v>
      </c>
      <c r="D1139" s="2" t="s">
        <v>224</v>
      </c>
      <c r="E1139" s="2" t="s">
        <v>96</v>
      </c>
      <c r="F1139" s="2" t="s">
        <v>35290</v>
      </c>
      <c r="G1139" s="2" t="s">
        <v>2046</v>
      </c>
      <c r="H1139" s="2" t="s">
        <v>35291</v>
      </c>
      <c r="I1139" s="2"/>
      <c r="J1139" s="2"/>
      <c r="K1139" s="2"/>
      <c r="L1139" s="2"/>
      <c r="M1139" s="2" t="s">
        <v>1566</v>
      </c>
      <c r="N1139" s="2" t="s">
        <v>2058</v>
      </c>
      <c r="O1139" s="2" t="s">
        <v>2153</v>
      </c>
      <c r="P1139" s="2" t="s">
        <v>5133</v>
      </c>
      <c r="Q1139" s="2" t="s">
        <v>18419</v>
      </c>
      <c r="R1139" s="2" t="s">
        <v>2052</v>
      </c>
      <c r="S1139" s="2"/>
      <c r="T1139" s="2" t="s">
        <v>223</v>
      </c>
    </row>
    <row r="1140" spans="1:20" ht="14.25" customHeight="1">
      <c r="A1140" s="2" t="s">
        <v>34889</v>
      </c>
      <c r="B1140" s="2" t="s">
        <v>2267</v>
      </c>
      <c r="C1140" s="2" t="s">
        <v>4320</v>
      </c>
      <c r="D1140" s="2" t="s">
        <v>290</v>
      </c>
      <c r="E1140" s="2" t="s">
        <v>96</v>
      </c>
      <c r="F1140" s="2" t="s">
        <v>35292</v>
      </c>
      <c r="G1140" s="2" t="s">
        <v>2046</v>
      </c>
      <c r="H1140" s="2" t="s">
        <v>35293</v>
      </c>
      <c r="I1140" s="2"/>
      <c r="J1140" s="2" t="s">
        <v>35294</v>
      </c>
      <c r="K1140" s="2"/>
      <c r="L1140" s="2"/>
      <c r="M1140" s="2" t="s">
        <v>1566</v>
      </c>
      <c r="N1140" s="2" t="s">
        <v>2058</v>
      </c>
      <c r="O1140" s="2" t="s">
        <v>2059</v>
      </c>
      <c r="P1140" s="2" t="s">
        <v>5133</v>
      </c>
      <c r="Q1140" s="2" t="s">
        <v>18419</v>
      </c>
      <c r="R1140" s="2" t="s">
        <v>2052</v>
      </c>
      <c r="S1140" s="2"/>
      <c r="T1140" s="2" t="s">
        <v>289</v>
      </c>
    </row>
    <row r="1141" spans="1:20" ht="14.25" customHeight="1">
      <c r="A1141" s="2" t="s">
        <v>34892</v>
      </c>
      <c r="B1141" s="2" t="s">
        <v>5996</v>
      </c>
      <c r="C1141" s="2" t="s">
        <v>26456</v>
      </c>
      <c r="D1141" s="2" t="s">
        <v>290</v>
      </c>
      <c r="E1141" s="2" t="s">
        <v>96</v>
      </c>
      <c r="F1141" s="2" t="s">
        <v>35295</v>
      </c>
      <c r="G1141" s="2" t="s">
        <v>2046</v>
      </c>
      <c r="H1141" s="2" t="s">
        <v>35296</v>
      </c>
      <c r="I1141" s="2"/>
      <c r="J1141" s="2"/>
      <c r="K1141" s="2"/>
      <c r="L1141" s="2"/>
      <c r="M1141" s="2" t="s">
        <v>1566</v>
      </c>
      <c r="N1141" s="2" t="s">
        <v>2058</v>
      </c>
      <c r="O1141" s="2" t="s">
        <v>2153</v>
      </c>
      <c r="P1141" s="2" t="s">
        <v>5133</v>
      </c>
      <c r="Q1141" s="2" t="s">
        <v>18419</v>
      </c>
      <c r="R1141" s="2" t="s">
        <v>2052</v>
      </c>
      <c r="S1141" s="2"/>
      <c r="T1141" s="2" t="s">
        <v>289</v>
      </c>
    </row>
    <row r="1142" spans="1:20" ht="14.25" customHeight="1">
      <c r="A1142" s="2" t="s">
        <v>21884</v>
      </c>
      <c r="B1142" s="2" t="s">
        <v>5135</v>
      </c>
      <c r="C1142" s="2" t="s">
        <v>27174</v>
      </c>
      <c r="D1142" s="2" t="s">
        <v>290</v>
      </c>
      <c r="E1142" s="2" t="s">
        <v>96</v>
      </c>
      <c r="F1142" s="2" t="s">
        <v>35297</v>
      </c>
      <c r="G1142" s="2" t="s">
        <v>2046</v>
      </c>
      <c r="H1142" s="2" t="s">
        <v>35298</v>
      </c>
      <c r="I1142" s="2"/>
      <c r="J1142" s="2"/>
      <c r="K1142" s="2"/>
      <c r="L1142" s="2"/>
      <c r="M1142" s="2" t="s">
        <v>1566</v>
      </c>
      <c r="N1142" s="2" t="s">
        <v>2058</v>
      </c>
      <c r="O1142" s="2" t="s">
        <v>2093</v>
      </c>
      <c r="P1142" s="2" t="s">
        <v>5133</v>
      </c>
      <c r="Q1142" s="2" t="s">
        <v>18419</v>
      </c>
      <c r="R1142" s="2" t="s">
        <v>2067</v>
      </c>
      <c r="S1142" s="2"/>
      <c r="T1142" s="2" t="s">
        <v>289</v>
      </c>
    </row>
    <row r="1143" spans="1:20" ht="14.25" customHeight="1">
      <c r="A1143" s="2" t="s">
        <v>34895</v>
      </c>
      <c r="B1143" s="2" t="s">
        <v>3725</v>
      </c>
      <c r="C1143" s="2" t="s">
        <v>7817</v>
      </c>
      <c r="D1143" s="2" t="s">
        <v>176</v>
      </c>
      <c r="E1143" s="2" t="s">
        <v>96</v>
      </c>
      <c r="F1143" s="2" t="s">
        <v>35299</v>
      </c>
      <c r="G1143" s="2" t="s">
        <v>2046</v>
      </c>
      <c r="H1143" s="2" t="s">
        <v>35300</v>
      </c>
      <c r="I1143" s="2"/>
      <c r="J1143" s="2"/>
      <c r="K1143" s="2"/>
      <c r="L1143" s="2"/>
      <c r="M1143" s="2" t="s">
        <v>1566</v>
      </c>
      <c r="N1143" s="2" t="s">
        <v>2058</v>
      </c>
      <c r="O1143" s="2" t="s">
        <v>2145</v>
      </c>
      <c r="P1143" s="2" t="s">
        <v>5133</v>
      </c>
      <c r="Q1143" s="2" t="s">
        <v>18419</v>
      </c>
      <c r="R1143" s="2" t="s">
        <v>2067</v>
      </c>
      <c r="S1143" s="2"/>
      <c r="T1143" s="2" t="s">
        <v>175</v>
      </c>
    </row>
    <row r="1144" spans="1:20" ht="14.25" customHeight="1">
      <c r="A1144" s="2" t="s">
        <v>34898</v>
      </c>
      <c r="B1144" s="2" t="s">
        <v>2411</v>
      </c>
      <c r="C1144" s="2" t="s">
        <v>8772</v>
      </c>
      <c r="D1144" s="2" t="s">
        <v>176</v>
      </c>
      <c r="E1144" s="2" t="s">
        <v>96</v>
      </c>
      <c r="F1144" s="2" t="s">
        <v>35301</v>
      </c>
      <c r="G1144" s="2" t="s">
        <v>2046</v>
      </c>
      <c r="H1144" s="2" t="s">
        <v>35302</v>
      </c>
      <c r="I1144" s="2"/>
      <c r="J1144" s="2"/>
      <c r="K1144" s="2"/>
      <c r="L1144" s="2"/>
      <c r="M1144" s="2" t="s">
        <v>1566</v>
      </c>
      <c r="N1144" s="2" t="s">
        <v>2058</v>
      </c>
      <c r="O1144" s="2" t="s">
        <v>2093</v>
      </c>
      <c r="P1144" s="2" t="s">
        <v>35303</v>
      </c>
      <c r="Q1144" s="2" t="s">
        <v>18419</v>
      </c>
      <c r="R1144" s="2" t="s">
        <v>2067</v>
      </c>
      <c r="S1144" s="2"/>
      <c r="T1144" s="2" t="s">
        <v>175</v>
      </c>
    </row>
    <row r="1145" spans="1:20" ht="14.25" customHeight="1">
      <c r="A1145" s="2" t="s">
        <v>34900</v>
      </c>
      <c r="B1145" s="2" t="s">
        <v>35304</v>
      </c>
      <c r="C1145" s="2" t="s">
        <v>2550</v>
      </c>
      <c r="D1145" s="2" t="s">
        <v>250</v>
      </c>
      <c r="E1145" s="2" t="s">
        <v>96</v>
      </c>
      <c r="F1145" s="2" t="s">
        <v>35305</v>
      </c>
      <c r="G1145" s="2" t="s">
        <v>2046</v>
      </c>
      <c r="H1145" s="2" t="s">
        <v>35306</v>
      </c>
      <c r="I1145" s="2" t="s">
        <v>34902</v>
      </c>
      <c r="J1145" s="2"/>
      <c r="K1145" s="2"/>
      <c r="L1145" s="2"/>
      <c r="M1145" s="2" t="s">
        <v>1566</v>
      </c>
      <c r="N1145" s="2" t="s">
        <v>2058</v>
      </c>
      <c r="O1145" s="2" t="s">
        <v>2145</v>
      </c>
      <c r="P1145" s="2" t="s">
        <v>5133</v>
      </c>
      <c r="Q1145" s="2" t="s">
        <v>18419</v>
      </c>
      <c r="R1145" s="2" t="s">
        <v>3993</v>
      </c>
      <c r="S1145" s="2"/>
      <c r="T1145" s="2" t="s">
        <v>249</v>
      </c>
    </row>
    <row r="1146" spans="1:20" ht="14.25" customHeight="1">
      <c r="A1146" s="2" t="s">
        <v>34903</v>
      </c>
      <c r="B1146" s="2" t="s">
        <v>19997</v>
      </c>
      <c r="C1146" s="2" t="s">
        <v>25054</v>
      </c>
      <c r="D1146" s="2" t="s">
        <v>216</v>
      </c>
      <c r="E1146" s="2" t="s">
        <v>96</v>
      </c>
      <c r="F1146" s="2" t="s">
        <v>35307</v>
      </c>
      <c r="G1146" s="2" t="s">
        <v>2046</v>
      </c>
      <c r="H1146" s="2" t="s">
        <v>35308</v>
      </c>
      <c r="I1146" s="2"/>
      <c r="J1146" s="2"/>
      <c r="K1146" s="2"/>
      <c r="L1146" s="2"/>
      <c r="M1146" s="2" t="s">
        <v>1566</v>
      </c>
      <c r="N1146" s="2" t="s">
        <v>2058</v>
      </c>
      <c r="O1146" s="2" t="s">
        <v>2093</v>
      </c>
      <c r="P1146" s="2" t="s">
        <v>5133</v>
      </c>
      <c r="Q1146" s="2" t="s">
        <v>18419</v>
      </c>
      <c r="R1146" s="2" t="s">
        <v>2067</v>
      </c>
      <c r="S1146" s="2"/>
      <c r="T1146" s="2" t="s">
        <v>215</v>
      </c>
    </row>
    <row r="1147" spans="1:20" ht="14.25" customHeight="1">
      <c r="A1147" s="2" t="s">
        <v>21887</v>
      </c>
      <c r="B1147" s="2" t="s">
        <v>35309</v>
      </c>
      <c r="C1147" s="2" t="s">
        <v>35310</v>
      </c>
      <c r="D1147" s="2" t="s">
        <v>234</v>
      </c>
      <c r="E1147" s="2" t="s">
        <v>96</v>
      </c>
      <c r="F1147" s="2" t="s">
        <v>35311</v>
      </c>
      <c r="G1147" s="2" t="s">
        <v>2046</v>
      </c>
      <c r="H1147" s="2" t="s">
        <v>35312</v>
      </c>
      <c r="I1147" s="2"/>
      <c r="J1147" s="2"/>
      <c r="K1147" s="2"/>
      <c r="L1147" s="2"/>
      <c r="M1147" s="2" t="s">
        <v>1566</v>
      </c>
      <c r="N1147" s="2" t="s">
        <v>2058</v>
      </c>
      <c r="O1147" s="2" t="s">
        <v>2153</v>
      </c>
      <c r="P1147" s="2" t="s">
        <v>5133</v>
      </c>
      <c r="Q1147" s="2" t="s">
        <v>18419</v>
      </c>
      <c r="R1147" s="2" t="s">
        <v>2052</v>
      </c>
      <c r="S1147" s="2"/>
      <c r="T1147" s="2" t="s">
        <v>233</v>
      </c>
    </row>
    <row r="1148" spans="1:20" ht="14.25" customHeight="1">
      <c r="A1148" s="2" t="s">
        <v>34907</v>
      </c>
      <c r="B1148" s="2" t="s">
        <v>4931</v>
      </c>
      <c r="C1148" s="2" t="s">
        <v>35313</v>
      </c>
      <c r="D1148" s="2" t="s">
        <v>349</v>
      </c>
      <c r="E1148" s="2" t="s">
        <v>96</v>
      </c>
      <c r="F1148" s="2" t="s">
        <v>35314</v>
      </c>
      <c r="G1148" s="2" t="s">
        <v>2046</v>
      </c>
      <c r="H1148" s="2" t="s">
        <v>35315</v>
      </c>
      <c r="I1148" s="2"/>
      <c r="J1148" s="2"/>
      <c r="K1148" s="2"/>
      <c r="L1148" s="2"/>
      <c r="M1148" s="2" t="s">
        <v>1566</v>
      </c>
      <c r="N1148" s="2" t="s">
        <v>2058</v>
      </c>
      <c r="O1148" s="2" t="s">
        <v>2145</v>
      </c>
      <c r="P1148" s="2" t="s">
        <v>5133</v>
      </c>
      <c r="Q1148" s="2" t="s">
        <v>18419</v>
      </c>
      <c r="R1148" s="2" t="s">
        <v>2067</v>
      </c>
      <c r="S1148" s="2"/>
      <c r="T1148" s="2" t="s">
        <v>348</v>
      </c>
    </row>
    <row r="1149" spans="1:20" ht="14.25" customHeight="1">
      <c r="A1149" s="2" t="s">
        <v>34912</v>
      </c>
      <c r="B1149" s="2" t="s">
        <v>6120</v>
      </c>
      <c r="C1149" s="2" t="s">
        <v>9505</v>
      </c>
      <c r="D1149" s="2" t="s">
        <v>120</v>
      </c>
      <c r="E1149" s="2" t="s">
        <v>96</v>
      </c>
      <c r="F1149" s="2" t="s">
        <v>22735</v>
      </c>
      <c r="G1149" s="2" t="s">
        <v>2046</v>
      </c>
      <c r="H1149" s="2" t="s">
        <v>35316</v>
      </c>
      <c r="I1149" s="2"/>
      <c r="J1149" s="2"/>
      <c r="K1149" s="2"/>
      <c r="L1149" s="2"/>
      <c r="M1149" s="2" t="s">
        <v>1566</v>
      </c>
      <c r="N1149" s="2" t="s">
        <v>2058</v>
      </c>
      <c r="O1149" s="2" t="s">
        <v>2153</v>
      </c>
      <c r="P1149" s="2" t="s">
        <v>21968</v>
      </c>
      <c r="Q1149" s="2" t="s">
        <v>18419</v>
      </c>
      <c r="R1149" s="2" t="s">
        <v>2052</v>
      </c>
      <c r="S1149" s="2"/>
      <c r="T1149" s="2" t="s">
        <v>119</v>
      </c>
    </row>
    <row r="1150" spans="1:20" ht="14.25" customHeight="1">
      <c r="A1150" s="2" t="s">
        <v>34915</v>
      </c>
      <c r="B1150" s="2" t="s">
        <v>3651</v>
      </c>
      <c r="C1150" s="2" t="s">
        <v>35317</v>
      </c>
      <c r="D1150" s="2" t="s">
        <v>120</v>
      </c>
      <c r="E1150" s="2" t="s">
        <v>96</v>
      </c>
      <c r="F1150" s="2" t="s">
        <v>35318</v>
      </c>
      <c r="G1150" s="2" t="s">
        <v>2046</v>
      </c>
      <c r="H1150" s="2" t="s">
        <v>35319</v>
      </c>
      <c r="I1150" s="2"/>
      <c r="J1150" s="2"/>
      <c r="K1150" s="2"/>
      <c r="L1150" s="2"/>
      <c r="M1150" s="2" t="s">
        <v>1566</v>
      </c>
      <c r="N1150" s="2" t="s">
        <v>2058</v>
      </c>
      <c r="O1150" s="2" t="s">
        <v>2145</v>
      </c>
      <c r="P1150" s="2" t="s">
        <v>5133</v>
      </c>
      <c r="Q1150" s="2" t="s">
        <v>18419</v>
      </c>
      <c r="R1150" s="2" t="s">
        <v>3993</v>
      </c>
      <c r="S1150" s="2"/>
      <c r="T1150" s="2" t="s">
        <v>119</v>
      </c>
    </row>
    <row r="1151" spans="1:20" ht="14.25" customHeight="1">
      <c r="A1151" s="2" t="s">
        <v>34919</v>
      </c>
      <c r="B1151" s="2" t="s">
        <v>4987</v>
      </c>
      <c r="C1151" s="2" t="s">
        <v>14290</v>
      </c>
      <c r="D1151" s="2" t="s">
        <v>120</v>
      </c>
      <c r="E1151" s="2" t="s">
        <v>96</v>
      </c>
      <c r="F1151" s="2" t="s">
        <v>35320</v>
      </c>
      <c r="G1151" s="2" t="s">
        <v>2046</v>
      </c>
      <c r="H1151" s="2" t="s">
        <v>35321</v>
      </c>
      <c r="I1151" s="2"/>
      <c r="J1151" s="2" t="s">
        <v>35322</v>
      </c>
      <c r="K1151" s="2"/>
      <c r="L1151" s="2"/>
      <c r="M1151" s="2" t="s">
        <v>1566</v>
      </c>
      <c r="N1151" s="2" t="s">
        <v>2058</v>
      </c>
      <c r="O1151" s="2" t="s">
        <v>2145</v>
      </c>
      <c r="P1151" s="2" t="s">
        <v>5133</v>
      </c>
      <c r="Q1151" s="2" t="s">
        <v>18419</v>
      </c>
      <c r="R1151" s="2" t="s">
        <v>2067</v>
      </c>
      <c r="S1151" s="2"/>
      <c r="T1151" s="2" t="s">
        <v>119</v>
      </c>
    </row>
    <row r="1152" spans="1:20" ht="14.25" customHeight="1">
      <c r="A1152" s="2" t="s">
        <v>21891</v>
      </c>
      <c r="B1152" s="2" t="s">
        <v>4440</v>
      </c>
      <c r="C1152" s="2" t="s">
        <v>3232</v>
      </c>
      <c r="D1152" s="2" t="s">
        <v>218</v>
      </c>
      <c r="E1152" s="2" t="s">
        <v>96</v>
      </c>
      <c r="F1152" s="2" t="s">
        <v>35323</v>
      </c>
      <c r="G1152" s="2" t="s">
        <v>2046</v>
      </c>
      <c r="H1152" s="2" t="s">
        <v>35324</v>
      </c>
      <c r="I1152" s="2"/>
      <c r="J1152" s="2"/>
      <c r="K1152" s="2"/>
      <c r="L1152" s="2"/>
      <c r="M1152" s="2" t="s">
        <v>1566</v>
      </c>
      <c r="N1152" s="2" t="s">
        <v>2058</v>
      </c>
      <c r="O1152" s="2" t="s">
        <v>2259</v>
      </c>
      <c r="P1152" s="2" t="s">
        <v>25374</v>
      </c>
      <c r="Q1152" s="2" t="s">
        <v>18419</v>
      </c>
      <c r="R1152" s="2" t="s">
        <v>2067</v>
      </c>
      <c r="S1152" s="2"/>
      <c r="T1152" s="2" t="s">
        <v>217</v>
      </c>
    </row>
    <row r="1153" spans="1:20" ht="14.25" customHeight="1">
      <c r="A1153" s="2" t="s">
        <v>21897</v>
      </c>
      <c r="B1153" s="2" t="s">
        <v>26124</v>
      </c>
      <c r="C1153" s="2" t="s">
        <v>2208</v>
      </c>
      <c r="D1153" s="2" t="s">
        <v>35325</v>
      </c>
      <c r="E1153" s="2" t="s">
        <v>264</v>
      </c>
      <c r="F1153" s="2" t="s">
        <v>15924</v>
      </c>
      <c r="G1153" s="2" t="s">
        <v>2046</v>
      </c>
      <c r="H1153" s="2" t="s">
        <v>35326</v>
      </c>
      <c r="I1153" s="2"/>
      <c r="J1153" s="2"/>
      <c r="K1153" s="2"/>
      <c r="L1153" s="2"/>
      <c r="M1153" s="2" t="s">
        <v>1566</v>
      </c>
      <c r="N1153" s="2" t="s">
        <v>2058</v>
      </c>
      <c r="O1153" s="2" t="s">
        <v>2153</v>
      </c>
      <c r="P1153" s="2" t="s">
        <v>2609</v>
      </c>
      <c r="Q1153" s="2" t="s">
        <v>18419</v>
      </c>
      <c r="R1153" s="2" t="s">
        <v>2052</v>
      </c>
      <c r="S1153" s="2"/>
      <c r="T1153" s="2" t="s">
        <v>165</v>
      </c>
    </row>
    <row r="1154" spans="1:20" ht="14.25" customHeight="1">
      <c r="A1154" s="2" t="s">
        <v>34925</v>
      </c>
      <c r="B1154" s="2" t="s">
        <v>4025</v>
      </c>
      <c r="C1154" s="2" t="s">
        <v>35327</v>
      </c>
      <c r="D1154" s="2" t="s">
        <v>355</v>
      </c>
      <c r="E1154" s="2" t="s">
        <v>96</v>
      </c>
      <c r="F1154" s="2" t="s">
        <v>35328</v>
      </c>
      <c r="G1154" s="2" t="s">
        <v>2046</v>
      </c>
      <c r="H1154" s="2" t="s">
        <v>35329</v>
      </c>
      <c r="I1154" s="2"/>
      <c r="J1154" s="2"/>
      <c r="K1154" s="2"/>
      <c r="L1154" s="2"/>
      <c r="M1154" s="2" t="s">
        <v>1566</v>
      </c>
      <c r="N1154" s="2" t="s">
        <v>2058</v>
      </c>
      <c r="O1154" s="2" t="s">
        <v>2145</v>
      </c>
      <c r="P1154" s="2" t="s">
        <v>5133</v>
      </c>
      <c r="Q1154" s="2" t="s">
        <v>18419</v>
      </c>
      <c r="R1154" s="2" t="s">
        <v>2067</v>
      </c>
      <c r="S1154" s="2"/>
      <c r="T1154" s="2" t="s">
        <v>354</v>
      </c>
    </row>
    <row r="1155" spans="1:20" ht="14.25" customHeight="1">
      <c r="A1155" s="2" t="s">
        <v>34928</v>
      </c>
      <c r="B1155" s="2" t="s">
        <v>30451</v>
      </c>
      <c r="C1155" s="2" t="s">
        <v>6555</v>
      </c>
      <c r="D1155" s="2" t="s">
        <v>355</v>
      </c>
      <c r="E1155" s="2" t="s">
        <v>96</v>
      </c>
      <c r="F1155" s="2" t="s">
        <v>35330</v>
      </c>
      <c r="G1155" s="2" t="s">
        <v>2046</v>
      </c>
      <c r="H1155" s="2" t="s">
        <v>35331</v>
      </c>
      <c r="I1155" s="2"/>
      <c r="J1155" s="2"/>
      <c r="K1155" s="2"/>
      <c r="L1155" s="2"/>
      <c r="M1155" s="2" t="s">
        <v>1566</v>
      </c>
      <c r="N1155" s="2" t="s">
        <v>2058</v>
      </c>
      <c r="O1155" s="2" t="s">
        <v>2259</v>
      </c>
      <c r="P1155" s="2" t="s">
        <v>5133</v>
      </c>
      <c r="Q1155" s="2" t="s">
        <v>18419</v>
      </c>
      <c r="R1155" s="2" t="s">
        <v>2067</v>
      </c>
      <c r="S1155" s="2"/>
      <c r="T1155" s="2" t="s">
        <v>354</v>
      </c>
    </row>
    <row r="1156" spans="1:20" ht="14.25" customHeight="1">
      <c r="A1156" s="2" t="s">
        <v>34931</v>
      </c>
      <c r="B1156" s="2" t="s">
        <v>35332</v>
      </c>
      <c r="C1156" s="2" t="s">
        <v>35332</v>
      </c>
      <c r="D1156" s="2" t="s">
        <v>336</v>
      </c>
      <c r="E1156" s="2" t="s">
        <v>96</v>
      </c>
      <c r="F1156" s="2" t="s">
        <v>4664</v>
      </c>
      <c r="G1156" s="2" t="s">
        <v>2046</v>
      </c>
      <c r="H1156" s="2" t="s">
        <v>35333</v>
      </c>
      <c r="I1156" s="2"/>
      <c r="J1156" s="2" t="s">
        <v>35334</v>
      </c>
      <c r="K1156" s="2"/>
      <c r="L1156" s="2"/>
      <c r="M1156" s="2" t="s">
        <v>1566</v>
      </c>
      <c r="N1156" s="2" t="s">
        <v>2058</v>
      </c>
      <c r="O1156" s="2" t="s">
        <v>2153</v>
      </c>
      <c r="P1156" s="2" t="s">
        <v>5133</v>
      </c>
      <c r="Q1156" s="2" t="s">
        <v>18419</v>
      </c>
      <c r="R1156" s="2" t="s">
        <v>2052</v>
      </c>
      <c r="S1156" s="2"/>
      <c r="T1156" s="2" t="s">
        <v>335</v>
      </c>
    </row>
    <row r="1157" spans="1:20" ht="14.25" customHeight="1">
      <c r="A1157" s="2" t="s">
        <v>34933</v>
      </c>
      <c r="B1157" s="2" t="s">
        <v>2169</v>
      </c>
      <c r="C1157" s="2" t="s">
        <v>32908</v>
      </c>
      <c r="D1157" s="2" t="s">
        <v>336</v>
      </c>
      <c r="E1157" s="2" t="s">
        <v>96</v>
      </c>
      <c r="F1157" s="2" t="s">
        <v>35335</v>
      </c>
      <c r="G1157" s="2" t="s">
        <v>2046</v>
      </c>
      <c r="H1157" s="2" t="s">
        <v>35336</v>
      </c>
      <c r="I1157" s="2"/>
      <c r="J1157" s="2"/>
      <c r="K1157" s="2"/>
      <c r="L1157" s="2"/>
      <c r="M1157" s="2" t="s">
        <v>1566</v>
      </c>
      <c r="N1157" s="2" t="s">
        <v>2058</v>
      </c>
      <c r="O1157" s="2" t="s">
        <v>2153</v>
      </c>
      <c r="P1157" s="2" t="s">
        <v>5133</v>
      </c>
      <c r="Q1157" s="2" t="s">
        <v>18419</v>
      </c>
      <c r="R1157" s="2" t="s">
        <v>2052</v>
      </c>
      <c r="S1157" s="2"/>
      <c r="T1157" s="2" t="s">
        <v>335</v>
      </c>
    </row>
    <row r="1158" spans="1:20" ht="14.25" customHeight="1">
      <c r="A1158" s="2" t="s">
        <v>34936</v>
      </c>
      <c r="B1158" s="2" t="s">
        <v>4346</v>
      </c>
      <c r="C1158" s="2" t="s">
        <v>15530</v>
      </c>
      <c r="D1158" s="2" t="s">
        <v>336</v>
      </c>
      <c r="E1158" s="2" t="s">
        <v>96</v>
      </c>
      <c r="F1158" s="2" t="s">
        <v>35337</v>
      </c>
      <c r="G1158" s="2" t="s">
        <v>2046</v>
      </c>
      <c r="H1158" s="2" t="s">
        <v>35338</v>
      </c>
      <c r="I1158" s="2"/>
      <c r="J1158" s="2"/>
      <c r="K1158" s="2"/>
      <c r="L1158" s="2"/>
      <c r="M1158" s="2" t="s">
        <v>1566</v>
      </c>
      <c r="N1158" s="2" t="s">
        <v>2058</v>
      </c>
      <c r="O1158" s="2" t="s">
        <v>2145</v>
      </c>
      <c r="P1158" s="2" t="s">
        <v>5133</v>
      </c>
      <c r="Q1158" s="2" t="s">
        <v>18419</v>
      </c>
      <c r="R1158" s="2" t="s">
        <v>2067</v>
      </c>
      <c r="S1158" s="2"/>
      <c r="T1158" s="2" t="s">
        <v>335</v>
      </c>
    </row>
    <row r="1159" spans="1:20" ht="14.25" customHeight="1">
      <c r="A1159" s="2" t="s">
        <v>34940</v>
      </c>
      <c r="B1159" s="2" t="s">
        <v>3906</v>
      </c>
      <c r="C1159" s="2" t="s">
        <v>32248</v>
      </c>
      <c r="D1159" s="2" t="s">
        <v>1424</v>
      </c>
      <c r="E1159" s="2" t="s">
        <v>96</v>
      </c>
      <c r="F1159" s="2" t="s">
        <v>35339</v>
      </c>
      <c r="G1159" s="2" t="s">
        <v>2046</v>
      </c>
      <c r="H1159" s="2" t="s">
        <v>35340</v>
      </c>
      <c r="I1159" s="2"/>
      <c r="J1159" s="2"/>
      <c r="K1159" s="2"/>
      <c r="L1159" s="2"/>
      <c r="M1159" s="2" t="s">
        <v>1566</v>
      </c>
      <c r="N1159" s="2" t="s">
        <v>2058</v>
      </c>
      <c r="O1159" s="2" t="s">
        <v>2153</v>
      </c>
      <c r="P1159" s="2" t="s">
        <v>2050</v>
      </c>
      <c r="Q1159" s="2" t="s">
        <v>18419</v>
      </c>
      <c r="R1159" s="2" t="s">
        <v>2052</v>
      </c>
      <c r="S1159" s="2"/>
      <c r="T1159" s="2" t="s">
        <v>1423</v>
      </c>
    </row>
    <row r="1160" spans="1:20" ht="14.25" customHeight="1">
      <c r="A1160" s="2" t="s">
        <v>21901</v>
      </c>
      <c r="B1160" s="2" t="s">
        <v>21980</v>
      </c>
      <c r="C1160" s="2" t="s">
        <v>35341</v>
      </c>
      <c r="D1160" s="2" t="s">
        <v>357</v>
      </c>
      <c r="E1160" s="2" t="s">
        <v>96</v>
      </c>
      <c r="F1160" s="2" t="s">
        <v>3557</v>
      </c>
      <c r="G1160" s="2" t="s">
        <v>2046</v>
      </c>
      <c r="H1160" s="2" t="s">
        <v>35342</v>
      </c>
      <c r="I1160" s="2"/>
      <c r="J1160" s="2"/>
      <c r="K1160" s="2"/>
      <c r="L1160" s="2"/>
      <c r="M1160" s="2" t="s">
        <v>1566</v>
      </c>
      <c r="N1160" s="2" t="s">
        <v>2058</v>
      </c>
      <c r="O1160" s="2" t="s">
        <v>2139</v>
      </c>
      <c r="P1160" s="2" t="s">
        <v>21968</v>
      </c>
      <c r="Q1160" s="2" t="s">
        <v>18419</v>
      </c>
      <c r="R1160" s="2" t="s">
        <v>2052</v>
      </c>
      <c r="S1160" s="2"/>
      <c r="T1160" s="2" t="s">
        <v>356</v>
      </c>
    </row>
    <row r="1161" spans="1:20" ht="14.25" customHeight="1">
      <c r="A1161" s="2" t="s">
        <v>34943</v>
      </c>
      <c r="B1161" s="2" t="s">
        <v>4440</v>
      </c>
      <c r="C1161" s="2" t="s">
        <v>35343</v>
      </c>
      <c r="D1161" s="2" t="s">
        <v>357</v>
      </c>
      <c r="E1161" s="2" t="s">
        <v>96</v>
      </c>
      <c r="F1161" s="2" t="s">
        <v>35344</v>
      </c>
      <c r="G1161" s="2" t="s">
        <v>2046</v>
      </c>
      <c r="H1161" s="2" t="s">
        <v>35345</v>
      </c>
      <c r="I1161" s="2"/>
      <c r="J1161" s="2"/>
      <c r="K1161" s="2"/>
      <c r="L1161" s="2"/>
      <c r="M1161" s="2" t="s">
        <v>1566</v>
      </c>
      <c r="N1161" s="2" t="s">
        <v>2058</v>
      </c>
      <c r="O1161" s="2" t="s">
        <v>2093</v>
      </c>
      <c r="P1161" s="2" t="s">
        <v>21968</v>
      </c>
      <c r="Q1161" s="2" t="s">
        <v>18419</v>
      </c>
      <c r="R1161" s="2" t="s">
        <v>2067</v>
      </c>
      <c r="S1161" s="2"/>
      <c r="T1161" s="2" t="s">
        <v>356</v>
      </c>
    </row>
    <row r="1162" spans="1:20" ht="14.25" customHeight="1">
      <c r="A1162" s="2" t="s">
        <v>34948</v>
      </c>
      <c r="B1162" s="2" t="s">
        <v>4224</v>
      </c>
      <c r="C1162" s="2" t="s">
        <v>4944</v>
      </c>
      <c r="D1162" s="2" t="s">
        <v>357</v>
      </c>
      <c r="E1162" s="2" t="s">
        <v>96</v>
      </c>
      <c r="F1162" s="2" t="s">
        <v>3606</v>
      </c>
      <c r="G1162" s="2" t="s">
        <v>2046</v>
      </c>
      <c r="H1162" s="2" t="s">
        <v>35346</v>
      </c>
      <c r="I1162" s="2" t="s">
        <v>34951</v>
      </c>
      <c r="J1162" s="2"/>
      <c r="K1162" s="2" t="s">
        <v>21521</v>
      </c>
      <c r="L1162" s="2"/>
      <c r="M1162" s="2" t="s">
        <v>1566</v>
      </c>
      <c r="N1162" s="2" t="s">
        <v>2058</v>
      </c>
      <c r="O1162" s="2" t="s">
        <v>2145</v>
      </c>
      <c r="P1162" s="2" t="s">
        <v>21968</v>
      </c>
      <c r="Q1162" s="2" t="s">
        <v>18419</v>
      </c>
      <c r="R1162" s="2" t="s">
        <v>2052</v>
      </c>
      <c r="S1162" s="2"/>
      <c r="T1162" s="2" t="s">
        <v>356</v>
      </c>
    </row>
    <row r="1163" spans="1:20" ht="14.25" customHeight="1">
      <c r="A1163" s="2" t="s">
        <v>34953</v>
      </c>
      <c r="B1163" s="2" t="s">
        <v>35347</v>
      </c>
      <c r="C1163" s="2" t="s">
        <v>35348</v>
      </c>
      <c r="D1163" s="2" t="s">
        <v>357</v>
      </c>
      <c r="E1163" s="2" t="s">
        <v>96</v>
      </c>
      <c r="F1163" s="2" t="s">
        <v>35349</v>
      </c>
      <c r="G1163" s="2" t="s">
        <v>2046</v>
      </c>
      <c r="H1163" s="2" t="s">
        <v>35350</v>
      </c>
      <c r="I1163" s="2"/>
      <c r="J1163" s="2"/>
      <c r="K1163" s="2"/>
      <c r="L1163" s="2"/>
      <c r="M1163" s="2" t="s">
        <v>1566</v>
      </c>
      <c r="N1163" s="2" t="s">
        <v>2058</v>
      </c>
      <c r="O1163" s="2" t="s">
        <v>2153</v>
      </c>
      <c r="P1163" s="2" t="s">
        <v>21968</v>
      </c>
      <c r="Q1163" s="2" t="s">
        <v>18419</v>
      </c>
      <c r="R1163" s="2" t="s">
        <v>2067</v>
      </c>
      <c r="S1163" s="2"/>
      <c r="T1163" s="2" t="s">
        <v>356</v>
      </c>
    </row>
    <row r="1164" spans="1:20" ht="14.25" customHeight="1">
      <c r="A1164" s="2" t="s">
        <v>34956</v>
      </c>
      <c r="B1164" s="2" t="s">
        <v>3538</v>
      </c>
      <c r="C1164" s="2" t="s">
        <v>3232</v>
      </c>
      <c r="D1164" s="2" t="s">
        <v>132</v>
      </c>
      <c r="E1164" s="2" t="s">
        <v>96</v>
      </c>
      <c r="F1164" s="2" t="s">
        <v>35351</v>
      </c>
      <c r="G1164" s="2" t="s">
        <v>2046</v>
      </c>
      <c r="H1164" s="2" t="s">
        <v>35352</v>
      </c>
      <c r="I1164" s="2"/>
      <c r="J1164" s="2"/>
      <c r="K1164" s="2"/>
      <c r="L1164" s="2"/>
      <c r="M1164" s="2" t="s">
        <v>1566</v>
      </c>
      <c r="N1164" s="2" t="s">
        <v>2048</v>
      </c>
      <c r="O1164" s="2" t="s">
        <v>2049</v>
      </c>
      <c r="P1164" s="2" t="s">
        <v>20230</v>
      </c>
      <c r="Q1164" s="2" t="s">
        <v>18419</v>
      </c>
      <c r="R1164" s="2" t="s">
        <v>2052</v>
      </c>
      <c r="S1164" s="2"/>
      <c r="T1164" s="2" t="s">
        <v>131</v>
      </c>
    </row>
    <row r="1165" spans="1:20" ht="14.25" customHeight="1">
      <c r="A1165" s="2" t="s">
        <v>21905</v>
      </c>
      <c r="B1165" s="2" t="s">
        <v>4670</v>
      </c>
      <c r="C1165" s="2" t="s">
        <v>11714</v>
      </c>
      <c r="D1165" s="2" t="s">
        <v>110</v>
      </c>
      <c r="E1165" s="2" t="s">
        <v>96</v>
      </c>
      <c r="F1165" s="2" t="s">
        <v>35353</v>
      </c>
      <c r="G1165" s="2" t="s">
        <v>2046</v>
      </c>
      <c r="H1165" s="2" t="s">
        <v>35354</v>
      </c>
      <c r="I1165" s="2"/>
      <c r="J1165" s="2"/>
      <c r="K1165" s="2"/>
      <c r="L1165" s="2"/>
      <c r="M1165" s="2" t="s">
        <v>1566</v>
      </c>
      <c r="N1165" s="2" t="s">
        <v>2058</v>
      </c>
      <c r="O1165" s="2" t="s">
        <v>2672</v>
      </c>
      <c r="P1165" s="2" t="s">
        <v>6253</v>
      </c>
      <c r="Q1165" s="2" t="s">
        <v>18419</v>
      </c>
      <c r="R1165" s="2" t="s">
        <v>2052</v>
      </c>
      <c r="S1165" s="2"/>
      <c r="T1165" s="2" t="s">
        <v>109</v>
      </c>
    </row>
    <row r="1166" spans="1:20" ht="14.25" customHeight="1">
      <c r="A1166" s="2" t="s">
        <v>34959</v>
      </c>
      <c r="B1166" s="2" t="s">
        <v>35355</v>
      </c>
      <c r="C1166" s="2" t="s">
        <v>35356</v>
      </c>
      <c r="D1166" s="2" t="s">
        <v>110</v>
      </c>
      <c r="E1166" s="2" t="s">
        <v>96</v>
      </c>
      <c r="F1166" s="2" t="s">
        <v>4664</v>
      </c>
      <c r="G1166" s="2" t="s">
        <v>2046</v>
      </c>
      <c r="H1166" s="2" t="s">
        <v>35357</v>
      </c>
      <c r="I1166" s="2"/>
      <c r="J1166" s="2"/>
      <c r="K1166" s="2"/>
      <c r="L1166" s="2"/>
      <c r="M1166" s="2" t="s">
        <v>1566</v>
      </c>
      <c r="N1166" s="2" t="s">
        <v>2058</v>
      </c>
      <c r="O1166" s="2" t="s">
        <v>2153</v>
      </c>
      <c r="P1166" s="2" t="s">
        <v>6253</v>
      </c>
      <c r="Q1166" s="2" t="s">
        <v>18419</v>
      </c>
      <c r="R1166" s="2" t="s">
        <v>2052</v>
      </c>
      <c r="S1166" s="2"/>
      <c r="T1166" s="2" t="s">
        <v>109</v>
      </c>
    </row>
    <row r="1167" spans="1:20" ht="14.25" customHeight="1">
      <c r="A1167" s="2" t="s">
        <v>34962</v>
      </c>
      <c r="B1167" s="2" t="s">
        <v>2739</v>
      </c>
      <c r="C1167" s="2" t="s">
        <v>35358</v>
      </c>
      <c r="D1167" s="2" t="s">
        <v>1520</v>
      </c>
      <c r="E1167" s="2" t="s">
        <v>96</v>
      </c>
      <c r="F1167" s="2" t="s">
        <v>35359</v>
      </c>
      <c r="G1167" s="2" t="s">
        <v>2046</v>
      </c>
      <c r="H1167" s="2" t="s">
        <v>35360</v>
      </c>
      <c r="I1167" s="2"/>
      <c r="J1167" s="2"/>
      <c r="K1167" s="2"/>
      <c r="L1167" s="2"/>
      <c r="M1167" s="2" t="s">
        <v>60</v>
      </c>
      <c r="N1167" s="2" t="s">
        <v>2058</v>
      </c>
      <c r="O1167" s="2" t="s">
        <v>4718</v>
      </c>
      <c r="P1167" s="2" t="s">
        <v>2050</v>
      </c>
      <c r="Q1167" s="2" t="s">
        <v>18419</v>
      </c>
      <c r="R1167" s="2" t="s">
        <v>2052</v>
      </c>
      <c r="S1167" s="2"/>
      <c r="T1167" s="2" t="s">
        <v>1519</v>
      </c>
    </row>
    <row r="1168" spans="1:20" ht="14.25" customHeight="1">
      <c r="A1168" s="2" t="s">
        <v>34966</v>
      </c>
      <c r="B1168" s="2" t="s">
        <v>9026</v>
      </c>
      <c r="C1168" s="2" t="s">
        <v>6224</v>
      </c>
      <c r="D1168" s="2" t="s">
        <v>108</v>
      </c>
      <c r="E1168" s="2" t="s">
        <v>96</v>
      </c>
      <c r="F1168" s="2" t="s">
        <v>31611</v>
      </c>
      <c r="G1168" s="2" t="s">
        <v>2046</v>
      </c>
      <c r="H1168" s="2" t="s">
        <v>35361</v>
      </c>
      <c r="I1168" s="2"/>
      <c r="J1168" s="2"/>
      <c r="K1168" s="2"/>
      <c r="L1168" s="2"/>
      <c r="M1168" s="2" t="s">
        <v>1566</v>
      </c>
      <c r="N1168" s="2" t="s">
        <v>2058</v>
      </c>
      <c r="O1168" s="2" t="s">
        <v>2120</v>
      </c>
      <c r="P1168" s="2" t="s">
        <v>35362</v>
      </c>
      <c r="Q1168" s="2" t="s">
        <v>18419</v>
      </c>
      <c r="R1168" s="2" t="s">
        <v>2052</v>
      </c>
      <c r="S1168" s="2"/>
      <c r="T1168" s="2" t="s">
        <v>107</v>
      </c>
    </row>
    <row r="1169" spans="1:20" ht="14.25" customHeight="1">
      <c r="A1169" s="2" t="s">
        <v>34969</v>
      </c>
      <c r="B1169" s="2" t="s">
        <v>2471</v>
      </c>
      <c r="C1169" s="2" t="s">
        <v>23510</v>
      </c>
      <c r="D1169" s="2" t="s">
        <v>108</v>
      </c>
      <c r="E1169" s="2" t="s">
        <v>96</v>
      </c>
      <c r="F1169" s="2" t="s">
        <v>35363</v>
      </c>
      <c r="G1169" s="2" t="s">
        <v>2046</v>
      </c>
      <c r="H1169" s="2" t="s">
        <v>35364</v>
      </c>
      <c r="I1169" s="2"/>
      <c r="J1169" s="2"/>
      <c r="K1169" s="2"/>
      <c r="L1169" s="2"/>
      <c r="M1169" s="2" t="s">
        <v>1566</v>
      </c>
      <c r="N1169" s="2" t="s">
        <v>2058</v>
      </c>
      <c r="O1169" s="2" t="s">
        <v>2120</v>
      </c>
      <c r="P1169" s="2" t="s">
        <v>19854</v>
      </c>
      <c r="Q1169" s="2" t="s">
        <v>18419</v>
      </c>
      <c r="R1169" s="2" t="s">
        <v>2052</v>
      </c>
      <c r="S1169" s="2"/>
      <c r="T1169" s="2" t="s">
        <v>107</v>
      </c>
    </row>
    <row r="1170" spans="1:20" ht="14.25" customHeight="1">
      <c r="A1170" s="2" t="s">
        <v>34972</v>
      </c>
      <c r="B1170" s="2" t="s">
        <v>2586</v>
      </c>
      <c r="C1170" s="2" t="s">
        <v>35365</v>
      </c>
      <c r="D1170" s="2" t="s">
        <v>108</v>
      </c>
      <c r="E1170" s="2" t="s">
        <v>96</v>
      </c>
      <c r="F1170" s="2" t="s">
        <v>35363</v>
      </c>
      <c r="G1170" s="2" t="s">
        <v>2046</v>
      </c>
      <c r="H1170" s="2" t="s">
        <v>35366</v>
      </c>
      <c r="I1170" s="2"/>
      <c r="J1170" s="2"/>
      <c r="K1170" s="2"/>
      <c r="L1170" s="2"/>
      <c r="M1170" s="2" t="s">
        <v>1566</v>
      </c>
      <c r="N1170" s="2" t="s">
        <v>2058</v>
      </c>
      <c r="O1170" s="2" t="s">
        <v>2120</v>
      </c>
      <c r="P1170" s="2" t="s">
        <v>35367</v>
      </c>
      <c r="Q1170" s="2" t="s">
        <v>18419</v>
      </c>
      <c r="R1170" s="2" t="s">
        <v>2052</v>
      </c>
      <c r="S1170" s="2"/>
      <c r="T1170" s="2" t="s">
        <v>107</v>
      </c>
    </row>
    <row r="1171" spans="1:20" ht="14.25" customHeight="1">
      <c r="A1171" s="2" t="s">
        <v>34975</v>
      </c>
      <c r="B1171" s="2" t="s">
        <v>3299</v>
      </c>
      <c r="C1171" s="2" t="s">
        <v>31930</v>
      </c>
      <c r="D1171" s="2" t="s">
        <v>108</v>
      </c>
      <c r="E1171" s="2" t="s">
        <v>96</v>
      </c>
      <c r="F1171" s="2" t="s">
        <v>35368</v>
      </c>
      <c r="G1171" s="2" t="s">
        <v>2046</v>
      </c>
      <c r="H1171" s="2" t="s">
        <v>35369</v>
      </c>
      <c r="I1171" s="2"/>
      <c r="J1171" s="2"/>
      <c r="K1171" s="2"/>
      <c r="L1171" s="2"/>
      <c r="M1171" s="2" t="s">
        <v>1566</v>
      </c>
      <c r="N1171" s="2" t="s">
        <v>2058</v>
      </c>
      <c r="O1171" s="2" t="s">
        <v>2153</v>
      </c>
      <c r="P1171" s="2" t="s">
        <v>35370</v>
      </c>
      <c r="Q1171" s="2" t="s">
        <v>18419</v>
      </c>
      <c r="R1171" s="2" t="s">
        <v>2052</v>
      </c>
      <c r="S1171" s="2"/>
      <c r="T1171" s="2" t="s">
        <v>107</v>
      </c>
    </row>
    <row r="1172" spans="1:20" ht="14.25" customHeight="1">
      <c r="A1172" s="2" t="s">
        <v>34979</v>
      </c>
      <c r="B1172" s="2" t="s">
        <v>4637</v>
      </c>
      <c r="C1172" s="2" t="s">
        <v>2564</v>
      </c>
      <c r="D1172" s="2" t="s">
        <v>108</v>
      </c>
      <c r="E1172" s="2" t="s">
        <v>96</v>
      </c>
      <c r="F1172" s="2" t="s">
        <v>34763</v>
      </c>
      <c r="G1172" s="2" t="s">
        <v>2046</v>
      </c>
      <c r="H1172" s="2" t="s">
        <v>35371</v>
      </c>
      <c r="I1172" s="2"/>
      <c r="J1172" s="2"/>
      <c r="K1172" s="2"/>
      <c r="L1172" s="2"/>
      <c r="M1172" s="2" t="s">
        <v>1566</v>
      </c>
      <c r="N1172" s="2" t="s">
        <v>2058</v>
      </c>
      <c r="O1172" s="2" t="s">
        <v>2120</v>
      </c>
      <c r="P1172" s="2" t="s">
        <v>35362</v>
      </c>
      <c r="Q1172" s="2" t="s">
        <v>18419</v>
      </c>
      <c r="R1172" s="2" t="s">
        <v>2052</v>
      </c>
      <c r="S1172" s="2"/>
      <c r="T1172" s="2" t="s">
        <v>107</v>
      </c>
    </row>
    <row r="1173" spans="1:20" ht="14.25" customHeight="1">
      <c r="A1173" s="2" t="s">
        <v>34983</v>
      </c>
      <c r="B1173" s="2" t="s">
        <v>3155</v>
      </c>
      <c r="C1173" s="2" t="s">
        <v>35372</v>
      </c>
      <c r="D1173" s="2" t="s">
        <v>108</v>
      </c>
      <c r="E1173" s="2" t="s">
        <v>96</v>
      </c>
      <c r="F1173" s="2" t="s">
        <v>31611</v>
      </c>
      <c r="G1173" s="2" t="s">
        <v>2046</v>
      </c>
      <c r="H1173" s="2" t="s">
        <v>35373</v>
      </c>
      <c r="I1173" s="2"/>
      <c r="J1173" s="2"/>
      <c r="K1173" s="2"/>
      <c r="L1173" s="2"/>
      <c r="M1173" s="2" t="s">
        <v>1566</v>
      </c>
      <c r="N1173" s="2" t="s">
        <v>2058</v>
      </c>
      <c r="O1173" s="2" t="s">
        <v>2120</v>
      </c>
      <c r="P1173" s="2" t="s">
        <v>35374</v>
      </c>
      <c r="Q1173" s="2" t="s">
        <v>18419</v>
      </c>
      <c r="R1173" s="2" t="s">
        <v>2052</v>
      </c>
      <c r="S1173" s="2"/>
      <c r="T1173" s="2" t="s">
        <v>107</v>
      </c>
    </row>
    <row r="1174" spans="1:20" ht="14.25" customHeight="1">
      <c r="A1174" s="2" t="s">
        <v>34986</v>
      </c>
      <c r="B1174" s="2" t="s">
        <v>3538</v>
      </c>
      <c r="C1174" s="2" t="s">
        <v>5227</v>
      </c>
      <c r="D1174" s="2" t="s">
        <v>108</v>
      </c>
      <c r="E1174" s="2" t="s">
        <v>96</v>
      </c>
      <c r="F1174" s="2" t="s">
        <v>31611</v>
      </c>
      <c r="G1174" s="2" t="s">
        <v>2046</v>
      </c>
      <c r="H1174" s="2" t="s">
        <v>35375</v>
      </c>
      <c r="I1174" s="2"/>
      <c r="J1174" s="2"/>
      <c r="K1174" s="2"/>
      <c r="L1174" s="2"/>
      <c r="M1174" s="2" t="s">
        <v>1566</v>
      </c>
      <c r="N1174" s="2" t="s">
        <v>2058</v>
      </c>
      <c r="O1174" s="2" t="s">
        <v>2120</v>
      </c>
      <c r="P1174" s="2" t="s">
        <v>35362</v>
      </c>
      <c r="Q1174" s="2" t="s">
        <v>18419</v>
      </c>
      <c r="R1174" s="2" t="s">
        <v>2052</v>
      </c>
      <c r="S1174" s="2"/>
      <c r="T1174" s="2" t="s">
        <v>107</v>
      </c>
    </row>
    <row r="1175" spans="1:20" ht="14.25" customHeight="1">
      <c r="A1175" s="2" t="s">
        <v>34989</v>
      </c>
      <c r="B1175" s="2" t="s">
        <v>2515</v>
      </c>
      <c r="C1175" s="2" t="s">
        <v>7060</v>
      </c>
      <c r="D1175" s="2" t="s">
        <v>108</v>
      </c>
      <c r="E1175" s="2" t="s">
        <v>96</v>
      </c>
      <c r="F1175" s="2" t="s">
        <v>21074</v>
      </c>
      <c r="G1175" s="2" t="s">
        <v>2046</v>
      </c>
      <c r="H1175" s="2" t="s">
        <v>35376</v>
      </c>
      <c r="I1175" s="2"/>
      <c r="J1175" s="2"/>
      <c r="K1175" s="2"/>
      <c r="L1175" s="2"/>
      <c r="M1175" s="2" t="s">
        <v>1566</v>
      </c>
      <c r="N1175" s="2" t="s">
        <v>2058</v>
      </c>
      <c r="O1175" s="2" t="s">
        <v>2153</v>
      </c>
      <c r="P1175" s="2" t="s">
        <v>35370</v>
      </c>
      <c r="Q1175" s="2" t="s">
        <v>18419</v>
      </c>
      <c r="R1175" s="2" t="s">
        <v>2052</v>
      </c>
      <c r="S1175" s="2"/>
      <c r="T1175" s="2" t="s">
        <v>107</v>
      </c>
    </row>
    <row r="1176" spans="1:20" ht="14.25" customHeight="1">
      <c r="A1176" s="2" t="s">
        <v>34991</v>
      </c>
      <c r="B1176" s="2" t="s">
        <v>2189</v>
      </c>
      <c r="C1176" s="2" t="s">
        <v>35377</v>
      </c>
      <c r="D1176" s="2" t="s">
        <v>108</v>
      </c>
      <c r="E1176" s="2" t="s">
        <v>96</v>
      </c>
      <c r="F1176" s="2" t="s">
        <v>35363</v>
      </c>
      <c r="G1176" s="2" t="s">
        <v>2046</v>
      </c>
      <c r="H1176" s="2" t="s">
        <v>35378</v>
      </c>
      <c r="I1176" s="2"/>
      <c r="J1176" s="2"/>
      <c r="K1176" s="2"/>
      <c r="L1176" s="2"/>
      <c r="M1176" s="2" t="s">
        <v>1566</v>
      </c>
      <c r="N1176" s="2" t="s">
        <v>2058</v>
      </c>
      <c r="O1176" s="2" t="s">
        <v>2120</v>
      </c>
      <c r="P1176" s="2" t="s">
        <v>19854</v>
      </c>
      <c r="Q1176" s="2" t="s">
        <v>18419</v>
      </c>
      <c r="R1176" s="2" t="s">
        <v>2052</v>
      </c>
      <c r="S1176" s="2"/>
      <c r="T1176" s="2" t="s">
        <v>107</v>
      </c>
    </row>
    <row r="1177" spans="1:20" ht="14.25" customHeight="1">
      <c r="A1177" s="2" t="s">
        <v>34995</v>
      </c>
      <c r="B1177" s="2" t="s">
        <v>8339</v>
      </c>
      <c r="C1177" s="2" t="s">
        <v>2955</v>
      </c>
      <c r="D1177" s="2" t="s">
        <v>108</v>
      </c>
      <c r="E1177" s="2" t="s">
        <v>96</v>
      </c>
      <c r="F1177" s="2" t="s">
        <v>34763</v>
      </c>
      <c r="G1177" s="2" t="s">
        <v>2046</v>
      </c>
      <c r="H1177" s="2" t="s">
        <v>35379</v>
      </c>
      <c r="I1177" s="2"/>
      <c r="J1177" s="2"/>
      <c r="K1177" s="2" t="s">
        <v>32034</v>
      </c>
      <c r="L1177" s="2"/>
      <c r="M1177" s="2" t="s">
        <v>1566</v>
      </c>
      <c r="N1177" s="2" t="s">
        <v>2058</v>
      </c>
      <c r="O1177" s="2" t="s">
        <v>2120</v>
      </c>
      <c r="P1177" s="2" t="s">
        <v>35362</v>
      </c>
      <c r="Q1177" s="2" t="s">
        <v>18419</v>
      </c>
      <c r="R1177" s="2" t="s">
        <v>2052</v>
      </c>
      <c r="S1177" s="2"/>
      <c r="T1177" s="2" t="s">
        <v>107</v>
      </c>
    </row>
    <row r="1178" spans="1:20" ht="14.25" customHeight="1">
      <c r="A1178" s="2" t="s">
        <v>34997</v>
      </c>
      <c r="B1178" s="2" t="s">
        <v>5088</v>
      </c>
      <c r="C1178" s="2" t="s">
        <v>15690</v>
      </c>
      <c r="D1178" s="2" t="s">
        <v>108</v>
      </c>
      <c r="E1178" s="2" t="s">
        <v>96</v>
      </c>
      <c r="F1178" s="2" t="s">
        <v>21074</v>
      </c>
      <c r="G1178" s="2" t="s">
        <v>2046</v>
      </c>
      <c r="H1178" s="2" t="s">
        <v>35380</v>
      </c>
      <c r="I1178" s="2">
        <v>447817230751</v>
      </c>
      <c r="J1178" s="2"/>
      <c r="K1178" s="2"/>
      <c r="L1178" s="2"/>
      <c r="M1178" s="2" t="s">
        <v>1566</v>
      </c>
      <c r="N1178" s="2" t="s">
        <v>2058</v>
      </c>
      <c r="O1178" s="2" t="s">
        <v>2153</v>
      </c>
      <c r="P1178" s="2" t="s">
        <v>35381</v>
      </c>
      <c r="Q1178" s="2" t="s">
        <v>18419</v>
      </c>
      <c r="R1178" s="2" t="s">
        <v>2052</v>
      </c>
      <c r="S1178" s="2"/>
      <c r="T1178" s="2" t="s">
        <v>107</v>
      </c>
    </row>
    <row r="1179" spans="1:20" ht="14.25" customHeight="1">
      <c r="A1179" s="2" t="s">
        <v>21908</v>
      </c>
      <c r="B1179" s="2" t="s">
        <v>2176</v>
      </c>
      <c r="C1179" s="2" t="s">
        <v>35382</v>
      </c>
      <c r="D1179" s="2" t="s">
        <v>108</v>
      </c>
      <c r="E1179" s="2" t="s">
        <v>96</v>
      </c>
      <c r="F1179" s="2" t="s">
        <v>35383</v>
      </c>
      <c r="G1179" s="2" t="s">
        <v>2046</v>
      </c>
      <c r="H1179" s="2" t="s">
        <v>35384</v>
      </c>
      <c r="I1179" s="2" t="s">
        <v>21911</v>
      </c>
      <c r="J1179" s="2"/>
      <c r="K1179" s="2" t="s">
        <v>21521</v>
      </c>
      <c r="L1179" s="2"/>
      <c r="M1179" s="2" t="s">
        <v>1566</v>
      </c>
      <c r="N1179" s="2" t="s">
        <v>2058</v>
      </c>
      <c r="O1179" s="2" t="s">
        <v>2120</v>
      </c>
      <c r="P1179" s="2" t="s">
        <v>19769</v>
      </c>
      <c r="Q1179" s="2" t="s">
        <v>18419</v>
      </c>
      <c r="R1179" s="2" t="s">
        <v>2052</v>
      </c>
      <c r="S1179" s="2"/>
      <c r="T1179" s="2" t="s">
        <v>107</v>
      </c>
    </row>
    <row r="1180" spans="1:20" ht="14.25" customHeight="1">
      <c r="A1180" s="2" t="s">
        <v>35000</v>
      </c>
      <c r="B1180" s="2" t="s">
        <v>2175</v>
      </c>
      <c r="C1180" s="2" t="s">
        <v>2430</v>
      </c>
      <c r="D1180" s="2" t="s">
        <v>108</v>
      </c>
      <c r="E1180" s="2" t="s">
        <v>96</v>
      </c>
      <c r="F1180" s="2" t="s">
        <v>35363</v>
      </c>
      <c r="G1180" s="2" t="s">
        <v>2046</v>
      </c>
      <c r="H1180" s="2" t="s">
        <v>35385</v>
      </c>
      <c r="I1180" s="2">
        <v>447590720654</v>
      </c>
      <c r="J1180" s="2"/>
      <c r="K1180" s="2"/>
      <c r="L1180" s="2"/>
      <c r="M1180" s="2" t="s">
        <v>1566</v>
      </c>
      <c r="N1180" s="2" t="s">
        <v>2058</v>
      </c>
      <c r="O1180" s="2" t="s">
        <v>2120</v>
      </c>
      <c r="P1180" s="2" t="s">
        <v>19854</v>
      </c>
      <c r="Q1180" s="2" t="s">
        <v>18419</v>
      </c>
      <c r="R1180" s="2" t="s">
        <v>2052</v>
      </c>
      <c r="S1180" s="2"/>
      <c r="T1180" s="2" t="s">
        <v>107</v>
      </c>
    </row>
    <row r="1181" spans="1:20" ht="14.25" customHeight="1">
      <c r="A1181" s="2" t="s">
        <v>35003</v>
      </c>
      <c r="B1181" s="2" t="s">
        <v>7798</v>
      </c>
      <c r="C1181" s="2" t="s">
        <v>14156</v>
      </c>
      <c r="D1181" s="2" t="s">
        <v>108</v>
      </c>
      <c r="E1181" s="2" t="s">
        <v>96</v>
      </c>
      <c r="F1181" s="2" t="s">
        <v>3053</v>
      </c>
      <c r="G1181" s="2" t="s">
        <v>2046</v>
      </c>
      <c r="H1181" s="2" t="s">
        <v>35386</v>
      </c>
      <c r="I1181" s="2"/>
      <c r="J1181" s="2"/>
      <c r="K1181" s="2"/>
      <c r="L1181" s="2"/>
      <c r="M1181" s="2" t="s">
        <v>1566</v>
      </c>
      <c r="N1181" s="2" t="s">
        <v>2058</v>
      </c>
      <c r="O1181" s="2" t="s">
        <v>2153</v>
      </c>
      <c r="P1181" s="2" t="s">
        <v>19821</v>
      </c>
      <c r="Q1181" s="2" t="s">
        <v>18419</v>
      </c>
      <c r="R1181" s="2" t="s">
        <v>2052</v>
      </c>
      <c r="S1181" s="2"/>
      <c r="T1181" s="2" t="s">
        <v>107</v>
      </c>
    </row>
    <row r="1182" spans="1:20" ht="14.25" customHeight="1">
      <c r="A1182" s="2" t="s">
        <v>35006</v>
      </c>
      <c r="B1182" s="2" t="s">
        <v>35387</v>
      </c>
      <c r="C1182" s="2" t="s">
        <v>4034</v>
      </c>
      <c r="D1182" s="2" t="s">
        <v>108</v>
      </c>
      <c r="E1182" s="2" t="s">
        <v>96</v>
      </c>
      <c r="F1182" s="2" t="s">
        <v>35363</v>
      </c>
      <c r="G1182" s="2" t="s">
        <v>2046</v>
      </c>
      <c r="H1182" s="2" t="s">
        <v>35388</v>
      </c>
      <c r="I1182" s="2"/>
      <c r="J1182" s="2"/>
      <c r="K1182" s="2"/>
      <c r="L1182" s="2"/>
      <c r="M1182" s="2" t="s">
        <v>1566</v>
      </c>
      <c r="N1182" s="2" t="s">
        <v>2058</v>
      </c>
      <c r="O1182" s="2" t="s">
        <v>2120</v>
      </c>
      <c r="P1182" s="2" t="s">
        <v>35367</v>
      </c>
      <c r="Q1182" s="2" t="s">
        <v>18419</v>
      </c>
      <c r="R1182" s="2" t="s">
        <v>2052</v>
      </c>
      <c r="S1182" s="2"/>
      <c r="T1182" s="2" t="s">
        <v>107</v>
      </c>
    </row>
    <row r="1183" spans="1:20" ht="14.25" customHeight="1">
      <c r="A1183" s="2" t="s">
        <v>35010</v>
      </c>
      <c r="B1183" s="2" t="s">
        <v>2175</v>
      </c>
      <c r="C1183" s="2" t="s">
        <v>35389</v>
      </c>
      <c r="D1183" s="2" t="s">
        <v>108</v>
      </c>
      <c r="E1183" s="2" t="s">
        <v>96</v>
      </c>
      <c r="F1183" s="2" t="s">
        <v>35390</v>
      </c>
      <c r="G1183" s="2" t="s">
        <v>2046</v>
      </c>
      <c r="H1183" s="2" t="s">
        <v>35391</v>
      </c>
      <c r="I1183" s="2"/>
      <c r="J1183" s="2"/>
      <c r="K1183" s="2"/>
      <c r="L1183" s="2"/>
      <c r="M1183" s="2" t="s">
        <v>1566</v>
      </c>
      <c r="N1183" s="2" t="s">
        <v>2058</v>
      </c>
      <c r="O1183" s="2" t="s">
        <v>2120</v>
      </c>
      <c r="P1183" s="2" t="s">
        <v>19854</v>
      </c>
      <c r="Q1183" s="2" t="s">
        <v>18419</v>
      </c>
      <c r="R1183" s="2" t="s">
        <v>3993</v>
      </c>
      <c r="S1183" s="2"/>
      <c r="T1183" s="2" t="s">
        <v>107</v>
      </c>
    </row>
    <row r="1184" spans="1:20" ht="14.25" customHeight="1">
      <c r="A1184" s="2" t="s">
        <v>21913</v>
      </c>
      <c r="B1184" s="2" t="s">
        <v>4551</v>
      </c>
      <c r="C1184" s="2" t="s">
        <v>35392</v>
      </c>
      <c r="D1184" s="2" t="s">
        <v>108</v>
      </c>
      <c r="E1184" s="2" t="s">
        <v>96</v>
      </c>
      <c r="F1184" s="2" t="s">
        <v>35363</v>
      </c>
      <c r="G1184" s="2" t="s">
        <v>2046</v>
      </c>
      <c r="H1184" s="2" t="s">
        <v>35393</v>
      </c>
      <c r="I1184" s="2"/>
      <c r="J1184" s="2"/>
      <c r="K1184" s="2"/>
      <c r="L1184" s="2"/>
      <c r="M1184" s="2" t="s">
        <v>1566</v>
      </c>
      <c r="N1184" s="2" t="s">
        <v>2058</v>
      </c>
      <c r="O1184" s="2" t="s">
        <v>2120</v>
      </c>
      <c r="P1184" s="2" t="s">
        <v>35362</v>
      </c>
      <c r="Q1184" s="2" t="s">
        <v>18419</v>
      </c>
      <c r="R1184" s="2" t="s">
        <v>2052</v>
      </c>
      <c r="S1184" s="2"/>
      <c r="T1184" s="2" t="s">
        <v>107</v>
      </c>
    </row>
    <row r="1185" spans="1:20" ht="14.25" customHeight="1">
      <c r="A1185" s="2" t="s">
        <v>35014</v>
      </c>
      <c r="B1185" s="2" t="s">
        <v>2122</v>
      </c>
      <c r="C1185" s="2" t="s">
        <v>5916</v>
      </c>
      <c r="D1185" s="2" t="s">
        <v>108</v>
      </c>
      <c r="E1185" s="2" t="s">
        <v>96</v>
      </c>
      <c r="F1185" s="2" t="s">
        <v>35363</v>
      </c>
      <c r="G1185" s="2" t="s">
        <v>2046</v>
      </c>
      <c r="H1185" s="2" t="s">
        <v>35394</v>
      </c>
      <c r="I1185" s="2"/>
      <c r="J1185" s="2"/>
      <c r="K1185" s="2"/>
      <c r="L1185" s="2"/>
      <c r="M1185" s="2" t="s">
        <v>1566</v>
      </c>
      <c r="N1185" s="2" t="s">
        <v>2058</v>
      </c>
      <c r="O1185" s="2" t="s">
        <v>2120</v>
      </c>
      <c r="P1185" s="2" t="s">
        <v>19854</v>
      </c>
      <c r="Q1185" s="2" t="s">
        <v>18419</v>
      </c>
      <c r="R1185" s="2" t="s">
        <v>2052</v>
      </c>
      <c r="S1185" s="2"/>
      <c r="T1185" s="2" t="s">
        <v>107</v>
      </c>
    </row>
    <row r="1186" spans="1:20" ht="14.25" customHeight="1">
      <c r="A1186" s="2" t="s">
        <v>35018</v>
      </c>
      <c r="B1186" s="2" t="s">
        <v>35395</v>
      </c>
      <c r="C1186" s="2" t="s">
        <v>2586</v>
      </c>
      <c r="D1186" s="2" t="s">
        <v>108</v>
      </c>
      <c r="E1186" s="2" t="s">
        <v>96</v>
      </c>
      <c r="F1186" s="2" t="s">
        <v>35363</v>
      </c>
      <c r="G1186" s="2" t="s">
        <v>2046</v>
      </c>
      <c r="H1186" s="2" t="s">
        <v>35396</v>
      </c>
      <c r="I1186" s="2"/>
      <c r="J1186" s="2"/>
      <c r="K1186" s="2"/>
      <c r="L1186" s="2"/>
      <c r="M1186" s="2" t="s">
        <v>1566</v>
      </c>
      <c r="N1186" s="2" t="s">
        <v>2058</v>
      </c>
      <c r="O1186" s="2" t="s">
        <v>2120</v>
      </c>
      <c r="P1186" s="2" t="s">
        <v>35362</v>
      </c>
      <c r="Q1186" s="2" t="s">
        <v>18419</v>
      </c>
      <c r="R1186" s="2" t="s">
        <v>2052</v>
      </c>
      <c r="S1186" s="2"/>
      <c r="T1186" s="2" t="s">
        <v>107</v>
      </c>
    </row>
    <row r="1187" spans="1:20" ht="14.25" customHeight="1">
      <c r="A1187" s="2" t="s">
        <v>21917</v>
      </c>
      <c r="B1187" s="2" t="s">
        <v>5457</v>
      </c>
      <c r="C1187" s="2" t="s">
        <v>17409</v>
      </c>
      <c r="D1187" s="2" t="s">
        <v>108</v>
      </c>
      <c r="E1187" s="2" t="s">
        <v>96</v>
      </c>
      <c r="F1187" s="2" t="s">
        <v>34763</v>
      </c>
      <c r="G1187" s="2" t="s">
        <v>2046</v>
      </c>
      <c r="H1187" s="2" t="s">
        <v>35397</v>
      </c>
      <c r="I1187" s="2"/>
      <c r="J1187" s="2"/>
      <c r="K1187" s="2"/>
      <c r="L1187" s="2" t="s">
        <v>2630</v>
      </c>
      <c r="M1187" s="2" t="s">
        <v>1566</v>
      </c>
      <c r="N1187" s="2" t="s">
        <v>2058</v>
      </c>
      <c r="O1187" s="2" t="s">
        <v>2120</v>
      </c>
      <c r="P1187" s="2" t="s">
        <v>35362</v>
      </c>
      <c r="Q1187" s="2" t="s">
        <v>18419</v>
      </c>
      <c r="R1187" s="2" t="s">
        <v>2052</v>
      </c>
      <c r="S1187" s="2"/>
      <c r="T1187" s="2" t="s">
        <v>107</v>
      </c>
    </row>
    <row r="1188" spans="1:20" ht="14.25" customHeight="1">
      <c r="A1188" s="2" t="s">
        <v>35022</v>
      </c>
      <c r="B1188" s="2" t="s">
        <v>18669</v>
      </c>
      <c r="C1188" s="2" t="s">
        <v>5845</v>
      </c>
      <c r="D1188" s="2" t="s">
        <v>108</v>
      </c>
      <c r="E1188" s="2" t="s">
        <v>96</v>
      </c>
      <c r="F1188" s="2" t="s">
        <v>34763</v>
      </c>
      <c r="G1188" s="2" t="s">
        <v>2046</v>
      </c>
      <c r="H1188" s="2" t="s">
        <v>35398</v>
      </c>
      <c r="I1188" s="2"/>
      <c r="J1188" s="2"/>
      <c r="K1188" s="2"/>
      <c r="L1188" s="2"/>
      <c r="M1188" s="2" t="s">
        <v>1566</v>
      </c>
      <c r="N1188" s="2" t="s">
        <v>2058</v>
      </c>
      <c r="O1188" s="2" t="s">
        <v>2120</v>
      </c>
      <c r="P1188" s="2" t="s">
        <v>19854</v>
      </c>
      <c r="Q1188" s="2" t="s">
        <v>18419</v>
      </c>
      <c r="R1188" s="2" t="s">
        <v>2052</v>
      </c>
      <c r="S1188" s="2"/>
      <c r="T1188" s="2" t="s">
        <v>107</v>
      </c>
    </row>
    <row r="1189" spans="1:20" ht="14.25" customHeight="1">
      <c r="A1189" s="2" t="s">
        <v>35026</v>
      </c>
      <c r="B1189" s="2" t="s">
        <v>5464</v>
      </c>
      <c r="C1189" s="2" t="s">
        <v>35399</v>
      </c>
      <c r="D1189" s="2" t="s">
        <v>108</v>
      </c>
      <c r="E1189" s="2" t="s">
        <v>96</v>
      </c>
      <c r="F1189" s="2" t="s">
        <v>35400</v>
      </c>
      <c r="G1189" s="2" t="s">
        <v>2046</v>
      </c>
      <c r="H1189" s="2" t="s">
        <v>35401</v>
      </c>
      <c r="I1189" s="2"/>
      <c r="J1189" s="2"/>
      <c r="K1189" s="2"/>
      <c r="L1189" s="2"/>
      <c r="M1189" s="2" t="s">
        <v>1566</v>
      </c>
      <c r="N1189" s="2" t="s">
        <v>2058</v>
      </c>
      <c r="O1189" s="2" t="s">
        <v>2153</v>
      </c>
      <c r="P1189" s="2" t="s">
        <v>19821</v>
      </c>
      <c r="Q1189" s="2" t="s">
        <v>18419</v>
      </c>
      <c r="R1189" s="2" t="s">
        <v>2052</v>
      </c>
      <c r="S1189" s="2"/>
      <c r="T1189" s="2" t="s">
        <v>107</v>
      </c>
    </row>
    <row r="1190" spans="1:20" ht="14.25" customHeight="1">
      <c r="A1190" s="2" t="s">
        <v>35030</v>
      </c>
      <c r="B1190" s="2" t="s">
        <v>13479</v>
      </c>
      <c r="C1190" s="2" t="s">
        <v>18056</v>
      </c>
      <c r="D1190" s="2" t="s">
        <v>108</v>
      </c>
      <c r="E1190" s="2" t="s">
        <v>96</v>
      </c>
      <c r="F1190" s="2" t="s">
        <v>35390</v>
      </c>
      <c r="G1190" s="2" t="s">
        <v>2046</v>
      </c>
      <c r="H1190" s="2" t="s">
        <v>35402</v>
      </c>
      <c r="I1190" s="2"/>
      <c r="J1190" s="2"/>
      <c r="K1190" s="2"/>
      <c r="L1190" s="2"/>
      <c r="M1190" s="2" t="s">
        <v>1566</v>
      </c>
      <c r="N1190" s="2" t="s">
        <v>2058</v>
      </c>
      <c r="O1190" s="2" t="s">
        <v>2120</v>
      </c>
      <c r="P1190" s="2" t="s">
        <v>19854</v>
      </c>
      <c r="Q1190" s="2" t="s">
        <v>18419</v>
      </c>
      <c r="R1190" s="2" t="s">
        <v>3993</v>
      </c>
      <c r="S1190" s="2"/>
      <c r="T1190" s="2" t="s">
        <v>107</v>
      </c>
    </row>
    <row r="1191" spans="1:20" ht="14.25" customHeight="1">
      <c r="A1191" s="2" t="s">
        <v>35033</v>
      </c>
      <c r="B1191" s="2" t="s">
        <v>21647</v>
      </c>
      <c r="C1191" s="2" t="s">
        <v>18962</v>
      </c>
      <c r="D1191" s="2" t="s">
        <v>108</v>
      </c>
      <c r="E1191" s="2" t="s">
        <v>96</v>
      </c>
      <c r="F1191" s="2" t="s">
        <v>35400</v>
      </c>
      <c r="G1191" s="2" t="s">
        <v>2046</v>
      </c>
      <c r="H1191" s="2" t="s">
        <v>35403</v>
      </c>
      <c r="I1191" s="2"/>
      <c r="J1191" s="2"/>
      <c r="K1191" s="2"/>
      <c r="L1191" s="2"/>
      <c r="M1191" s="2" t="s">
        <v>1566</v>
      </c>
      <c r="N1191" s="2" t="s">
        <v>2058</v>
      </c>
      <c r="O1191" s="2" t="s">
        <v>2153</v>
      </c>
      <c r="P1191" s="2" t="s">
        <v>19821</v>
      </c>
      <c r="Q1191" s="2" t="s">
        <v>18419</v>
      </c>
      <c r="R1191" s="2" t="s">
        <v>2052</v>
      </c>
      <c r="S1191" s="2"/>
      <c r="T1191" s="2" t="s">
        <v>107</v>
      </c>
    </row>
    <row r="1192" spans="1:20" ht="14.25" customHeight="1">
      <c r="A1192" s="2" t="s">
        <v>35037</v>
      </c>
      <c r="B1192" s="2" t="s">
        <v>5467</v>
      </c>
      <c r="C1192" s="2" t="s">
        <v>30000</v>
      </c>
      <c r="D1192" s="2" t="s">
        <v>108</v>
      </c>
      <c r="E1192" s="2" t="s">
        <v>96</v>
      </c>
      <c r="F1192" s="2" t="s">
        <v>35363</v>
      </c>
      <c r="G1192" s="2" t="s">
        <v>2046</v>
      </c>
      <c r="H1192" s="2" t="s">
        <v>35404</v>
      </c>
      <c r="I1192" s="2" t="s">
        <v>35041</v>
      </c>
      <c r="J1192" s="2"/>
      <c r="K1192" s="2"/>
      <c r="L1192" s="2" t="s">
        <v>31841</v>
      </c>
      <c r="M1192" s="2" t="s">
        <v>1566</v>
      </c>
      <c r="N1192" s="2" t="s">
        <v>2058</v>
      </c>
      <c r="O1192" s="2" t="s">
        <v>2120</v>
      </c>
      <c r="P1192" s="2" t="s">
        <v>35362</v>
      </c>
      <c r="Q1192" s="2" t="s">
        <v>18419</v>
      </c>
      <c r="R1192" s="2" t="s">
        <v>2052</v>
      </c>
      <c r="S1192" s="2"/>
      <c r="T1192" s="2" t="s">
        <v>107</v>
      </c>
    </row>
    <row r="1193" spans="1:20" ht="14.25" customHeight="1">
      <c r="A1193" s="2" t="s">
        <v>35042</v>
      </c>
      <c r="B1193" s="2" t="s">
        <v>4405</v>
      </c>
      <c r="C1193" s="2" t="s">
        <v>2843</v>
      </c>
      <c r="D1193" s="2" t="s">
        <v>108</v>
      </c>
      <c r="E1193" s="2" t="s">
        <v>96</v>
      </c>
      <c r="F1193" s="2" t="s">
        <v>31611</v>
      </c>
      <c r="G1193" s="2" t="s">
        <v>2046</v>
      </c>
      <c r="H1193" s="2" t="s">
        <v>35405</v>
      </c>
      <c r="I1193" s="2"/>
      <c r="J1193" s="2"/>
      <c r="K1193" s="2"/>
      <c r="L1193" s="2"/>
      <c r="M1193" s="2" t="s">
        <v>1566</v>
      </c>
      <c r="N1193" s="2" t="s">
        <v>2058</v>
      </c>
      <c r="O1193" s="2" t="s">
        <v>2120</v>
      </c>
      <c r="P1193" s="2" t="s">
        <v>35381</v>
      </c>
      <c r="Q1193" s="2" t="s">
        <v>18419</v>
      </c>
      <c r="R1193" s="2" t="s">
        <v>2052</v>
      </c>
      <c r="S1193" s="2"/>
      <c r="T1193" s="2" t="s">
        <v>107</v>
      </c>
    </row>
    <row r="1194" spans="1:20" ht="14.25" customHeight="1">
      <c r="A1194" s="2" t="s">
        <v>35045</v>
      </c>
      <c r="B1194" s="2" t="s">
        <v>18170</v>
      </c>
      <c r="C1194" s="2" t="s">
        <v>35406</v>
      </c>
      <c r="D1194" s="2" t="s">
        <v>108</v>
      </c>
      <c r="E1194" s="2" t="s">
        <v>96</v>
      </c>
      <c r="F1194" s="2" t="s">
        <v>35363</v>
      </c>
      <c r="G1194" s="2" t="s">
        <v>2046</v>
      </c>
      <c r="H1194" s="2" t="s">
        <v>35407</v>
      </c>
      <c r="I1194" s="2" t="s">
        <v>35048</v>
      </c>
      <c r="J1194" s="2"/>
      <c r="K1194" s="2"/>
      <c r="L1194" s="2" t="s">
        <v>31841</v>
      </c>
      <c r="M1194" s="2" t="s">
        <v>1566</v>
      </c>
      <c r="N1194" s="2" t="s">
        <v>2058</v>
      </c>
      <c r="O1194" s="2" t="s">
        <v>2120</v>
      </c>
      <c r="P1194" s="2" t="s">
        <v>35362</v>
      </c>
      <c r="Q1194" s="2" t="s">
        <v>18419</v>
      </c>
      <c r="R1194" s="2" t="s">
        <v>2052</v>
      </c>
      <c r="S1194" s="2"/>
      <c r="T1194" s="2" t="s">
        <v>107</v>
      </c>
    </row>
    <row r="1195" spans="1:20" ht="14.25" customHeight="1">
      <c r="A1195" s="2" t="s">
        <v>35049</v>
      </c>
      <c r="B1195" s="2" t="s">
        <v>5135</v>
      </c>
      <c r="C1195" s="2" t="s">
        <v>3150</v>
      </c>
      <c r="D1195" s="2" t="s">
        <v>108</v>
      </c>
      <c r="E1195" s="2" t="s">
        <v>96</v>
      </c>
      <c r="F1195" s="2" t="s">
        <v>35408</v>
      </c>
      <c r="G1195" s="2" t="s">
        <v>2046</v>
      </c>
      <c r="H1195" s="2" t="s">
        <v>35409</v>
      </c>
      <c r="I1195" s="2"/>
      <c r="J1195" s="2"/>
      <c r="K1195" s="2"/>
      <c r="L1195" s="2"/>
      <c r="M1195" s="2" t="s">
        <v>1566</v>
      </c>
      <c r="N1195" s="2" t="s">
        <v>2058</v>
      </c>
      <c r="O1195" s="2" t="s">
        <v>2672</v>
      </c>
      <c r="P1195" s="2" t="s">
        <v>4630</v>
      </c>
      <c r="Q1195" s="2" t="s">
        <v>18419</v>
      </c>
      <c r="R1195" s="2" t="s">
        <v>2052</v>
      </c>
      <c r="S1195" s="2"/>
      <c r="T1195" s="2" t="s">
        <v>107</v>
      </c>
    </row>
    <row r="1196" spans="1:20" ht="14.25" customHeight="1">
      <c r="A1196" s="2" t="s">
        <v>35052</v>
      </c>
      <c r="B1196" s="2" t="s">
        <v>26606</v>
      </c>
      <c r="C1196" s="2" t="s">
        <v>5210</v>
      </c>
      <c r="D1196" s="2" t="s">
        <v>108</v>
      </c>
      <c r="E1196" s="2" t="s">
        <v>96</v>
      </c>
      <c r="F1196" s="2" t="s">
        <v>35410</v>
      </c>
      <c r="G1196" s="2" t="s">
        <v>2046</v>
      </c>
      <c r="H1196" s="2" t="s">
        <v>35411</v>
      </c>
      <c r="I1196" s="2"/>
      <c r="J1196" s="2"/>
      <c r="K1196" s="2"/>
      <c r="L1196" s="2"/>
      <c r="M1196" s="2" t="s">
        <v>1566</v>
      </c>
      <c r="N1196" s="2" t="s">
        <v>2058</v>
      </c>
      <c r="O1196" s="2" t="s">
        <v>2153</v>
      </c>
      <c r="P1196" s="2" t="s">
        <v>35370</v>
      </c>
      <c r="Q1196" s="2" t="s">
        <v>18419</v>
      </c>
      <c r="R1196" s="2" t="s">
        <v>2052</v>
      </c>
      <c r="S1196" s="2"/>
      <c r="T1196" s="2" t="s">
        <v>107</v>
      </c>
    </row>
    <row r="1197" spans="1:20" ht="14.25" customHeight="1">
      <c r="A1197" s="2" t="s">
        <v>35055</v>
      </c>
      <c r="B1197" s="2" t="s">
        <v>5088</v>
      </c>
      <c r="C1197" s="2" t="s">
        <v>6555</v>
      </c>
      <c r="D1197" s="2" t="s">
        <v>108</v>
      </c>
      <c r="E1197" s="2" t="s">
        <v>96</v>
      </c>
      <c r="F1197" s="2" t="s">
        <v>21074</v>
      </c>
      <c r="G1197" s="2" t="s">
        <v>2046</v>
      </c>
      <c r="H1197" s="2" t="s">
        <v>35412</v>
      </c>
      <c r="I1197" s="2" t="s">
        <v>35058</v>
      </c>
      <c r="J1197" s="2"/>
      <c r="K1197" s="2"/>
      <c r="L1197" s="2"/>
      <c r="M1197" s="2" t="s">
        <v>1566</v>
      </c>
      <c r="N1197" s="2" t="s">
        <v>2058</v>
      </c>
      <c r="O1197" s="2" t="s">
        <v>2153</v>
      </c>
      <c r="P1197" s="2" t="s">
        <v>35370</v>
      </c>
      <c r="Q1197" s="2" t="s">
        <v>18419</v>
      </c>
      <c r="R1197" s="2" t="s">
        <v>2052</v>
      </c>
      <c r="S1197" s="2"/>
      <c r="T1197" s="2" t="s">
        <v>107</v>
      </c>
    </row>
    <row r="1198" spans="1:20" ht="14.25" customHeight="1">
      <c r="A1198" s="2" t="s">
        <v>35059</v>
      </c>
      <c r="B1198" s="2" t="s">
        <v>3651</v>
      </c>
      <c r="C1198" s="2" t="s">
        <v>2500</v>
      </c>
      <c r="D1198" s="2" t="s">
        <v>108</v>
      </c>
      <c r="E1198" s="2" t="s">
        <v>96</v>
      </c>
      <c r="F1198" s="2" t="s">
        <v>35413</v>
      </c>
      <c r="G1198" s="2" t="s">
        <v>2046</v>
      </c>
      <c r="H1198" s="2" t="s">
        <v>35414</v>
      </c>
      <c r="I1198" s="2"/>
      <c r="J1198" s="2"/>
      <c r="K1198" s="2"/>
      <c r="L1198" s="2"/>
      <c r="M1198" s="2" t="s">
        <v>1566</v>
      </c>
      <c r="N1198" s="2" t="s">
        <v>2058</v>
      </c>
      <c r="O1198" s="2" t="s">
        <v>2120</v>
      </c>
      <c r="P1198" s="2" t="s">
        <v>35362</v>
      </c>
      <c r="Q1198" s="2" t="s">
        <v>18419</v>
      </c>
      <c r="R1198" s="2" t="s">
        <v>2052</v>
      </c>
      <c r="S1198" s="2"/>
      <c r="T1198" s="2" t="s">
        <v>107</v>
      </c>
    </row>
    <row r="1199" spans="1:20" ht="14.25" customHeight="1">
      <c r="A1199" s="2" t="s">
        <v>21920</v>
      </c>
      <c r="B1199" s="2" t="s">
        <v>4411</v>
      </c>
      <c r="C1199" s="2" t="s">
        <v>35415</v>
      </c>
      <c r="D1199" s="2" t="s">
        <v>108</v>
      </c>
      <c r="E1199" s="2" t="s">
        <v>96</v>
      </c>
      <c r="F1199" s="2" t="s">
        <v>34763</v>
      </c>
      <c r="G1199" s="2" t="s">
        <v>2046</v>
      </c>
      <c r="H1199" s="2" t="s">
        <v>35416</v>
      </c>
      <c r="I1199" s="2" t="s">
        <v>21924</v>
      </c>
      <c r="J1199" s="2" t="s">
        <v>21925</v>
      </c>
      <c r="K1199" s="2"/>
      <c r="L1199" s="2"/>
      <c r="M1199" s="2" t="s">
        <v>1566</v>
      </c>
      <c r="N1199" s="2" t="s">
        <v>2058</v>
      </c>
      <c r="O1199" s="2" t="s">
        <v>2120</v>
      </c>
      <c r="P1199" s="2" t="s">
        <v>35362</v>
      </c>
      <c r="Q1199" s="2" t="s">
        <v>18419</v>
      </c>
      <c r="R1199" s="2" t="s">
        <v>2052</v>
      </c>
      <c r="S1199" s="2"/>
      <c r="T1199" s="2" t="s">
        <v>107</v>
      </c>
    </row>
    <row r="1200" spans="1:20" ht="14.25" customHeight="1">
      <c r="A1200" s="2" t="s">
        <v>35063</v>
      </c>
      <c r="B1200" s="2" t="s">
        <v>5897</v>
      </c>
      <c r="C1200" s="2" t="s">
        <v>35417</v>
      </c>
      <c r="D1200" s="2" t="s">
        <v>108</v>
      </c>
      <c r="E1200" s="2" t="s">
        <v>96</v>
      </c>
      <c r="F1200" s="2" t="s">
        <v>35363</v>
      </c>
      <c r="G1200" s="2" t="s">
        <v>2046</v>
      </c>
      <c r="H1200" s="2" t="s">
        <v>35418</v>
      </c>
      <c r="I1200" s="2"/>
      <c r="J1200" s="2"/>
      <c r="K1200" s="2"/>
      <c r="L1200" s="2"/>
      <c r="M1200" s="2" t="s">
        <v>1566</v>
      </c>
      <c r="N1200" s="2" t="s">
        <v>2058</v>
      </c>
      <c r="O1200" s="2" t="s">
        <v>2120</v>
      </c>
      <c r="P1200" s="2" t="s">
        <v>35362</v>
      </c>
      <c r="Q1200" s="2" t="s">
        <v>18419</v>
      </c>
      <c r="R1200" s="2" t="s">
        <v>2052</v>
      </c>
      <c r="S1200" s="2"/>
      <c r="T1200" s="2" t="s">
        <v>107</v>
      </c>
    </row>
    <row r="1201" spans="1:20" ht="14.25" customHeight="1">
      <c r="A1201" s="2" t="s">
        <v>35067</v>
      </c>
      <c r="B1201" s="2" t="s">
        <v>7380</v>
      </c>
      <c r="C1201" s="2" t="s">
        <v>11796</v>
      </c>
      <c r="D1201" s="2" t="s">
        <v>108</v>
      </c>
      <c r="E1201" s="2" t="s">
        <v>96</v>
      </c>
      <c r="F1201" s="2" t="s">
        <v>21074</v>
      </c>
      <c r="G1201" s="2" t="s">
        <v>2046</v>
      </c>
      <c r="H1201" s="2" t="s">
        <v>35419</v>
      </c>
      <c r="I1201" s="2"/>
      <c r="J1201" s="2"/>
      <c r="K1201" s="2"/>
      <c r="L1201" s="2"/>
      <c r="M1201" s="2" t="s">
        <v>1566</v>
      </c>
      <c r="N1201" s="2" t="s">
        <v>2058</v>
      </c>
      <c r="O1201" s="2" t="s">
        <v>2153</v>
      </c>
      <c r="P1201" s="2" t="s">
        <v>19821</v>
      </c>
      <c r="Q1201" s="2" t="s">
        <v>18419</v>
      </c>
      <c r="R1201" s="2" t="s">
        <v>2052</v>
      </c>
      <c r="S1201" s="2"/>
      <c r="T1201" s="2" t="s">
        <v>107</v>
      </c>
    </row>
    <row r="1202" spans="1:20" ht="14.25" customHeight="1">
      <c r="A1202" s="2" t="s">
        <v>35070</v>
      </c>
      <c r="B1202" s="2" t="s">
        <v>13588</v>
      </c>
      <c r="C1202" s="2" t="s">
        <v>22546</v>
      </c>
      <c r="D1202" s="2" t="s">
        <v>108</v>
      </c>
      <c r="E1202" s="2" t="s">
        <v>96</v>
      </c>
      <c r="F1202" s="2" t="s">
        <v>35363</v>
      </c>
      <c r="G1202" s="2" t="s">
        <v>2046</v>
      </c>
      <c r="H1202" s="2" t="s">
        <v>35420</v>
      </c>
      <c r="I1202" s="2"/>
      <c r="J1202" s="2"/>
      <c r="K1202" s="2"/>
      <c r="L1202" s="2"/>
      <c r="M1202" s="2" t="s">
        <v>1566</v>
      </c>
      <c r="N1202" s="2" t="s">
        <v>2058</v>
      </c>
      <c r="O1202" s="2" t="s">
        <v>2120</v>
      </c>
      <c r="P1202" s="2" t="s">
        <v>19821</v>
      </c>
      <c r="Q1202" s="2" t="s">
        <v>18419</v>
      </c>
      <c r="R1202" s="2" t="s">
        <v>2052</v>
      </c>
      <c r="S1202" s="2"/>
      <c r="T1202" s="2" t="s">
        <v>107</v>
      </c>
    </row>
    <row r="1203" spans="1:20" ht="14.25" customHeight="1">
      <c r="A1203" s="2" t="s">
        <v>35074</v>
      </c>
      <c r="B1203" s="2" t="s">
        <v>25502</v>
      </c>
      <c r="C1203" s="2" t="s">
        <v>35421</v>
      </c>
      <c r="D1203" s="2" t="s">
        <v>108</v>
      </c>
      <c r="E1203" s="2" t="s">
        <v>96</v>
      </c>
      <c r="F1203" s="2" t="s">
        <v>35413</v>
      </c>
      <c r="G1203" s="2" t="s">
        <v>2046</v>
      </c>
      <c r="H1203" s="2" t="s">
        <v>35422</v>
      </c>
      <c r="I1203" s="2"/>
      <c r="J1203" s="2"/>
      <c r="K1203" s="2"/>
      <c r="L1203" s="2"/>
      <c r="M1203" s="2" t="s">
        <v>1566</v>
      </c>
      <c r="N1203" s="2" t="s">
        <v>2058</v>
      </c>
      <c r="O1203" s="2" t="s">
        <v>2120</v>
      </c>
      <c r="P1203" s="2" t="s">
        <v>35362</v>
      </c>
      <c r="Q1203" s="2" t="s">
        <v>18419</v>
      </c>
      <c r="R1203" s="2" t="s">
        <v>2052</v>
      </c>
      <c r="S1203" s="2"/>
      <c r="T1203" s="2" t="s">
        <v>107</v>
      </c>
    </row>
    <row r="1204" spans="1:20" ht="14.25" customHeight="1">
      <c r="A1204" s="2" t="s">
        <v>35077</v>
      </c>
      <c r="B1204" s="2" t="s">
        <v>3651</v>
      </c>
      <c r="C1204" s="2" t="s">
        <v>35423</v>
      </c>
      <c r="D1204" s="2" t="s">
        <v>108</v>
      </c>
      <c r="E1204" s="2" t="s">
        <v>96</v>
      </c>
      <c r="F1204" s="2" t="s">
        <v>35363</v>
      </c>
      <c r="G1204" s="2" t="s">
        <v>2046</v>
      </c>
      <c r="H1204" s="2" t="s">
        <v>35424</v>
      </c>
      <c r="I1204" s="2"/>
      <c r="J1204" s="2"/>
      <c r="K1204" s="2"/>
      <c r="L1204" s="2"/>
      <c r="M1204" s="2" t="s">
        <v>1566</v>
      </c>
      <c r="N1204" s="2" t="s">
        <v>2058</v>
      </c>
      <c r="O1204" s="2" t="s">
        <v>2120</v>
      </c>
      <c r="P1204" s="2" t="s">
        <v>35362</v>
      </c>
      <c r="Q1204" s="2" t="s">
        <v>18419</v>
      </c>
      <c r="R1204" s="2" t="s">
        <v>2052</v>
      </c>
      <c r="S1204" s="2"/>
      <c r="T1204" s="2" t="s">
        <v>107</v>
      </c>
    </row>
    <row r="1205" spans="1:20" ht="14.25" customHeight="1">
      <c r="A1205" s="2" t="s">
        <v>35082</v>
      </c>
      <c r="B1205" s="2" t="s">
        <v>2379</v>
      </c>
      <c r="C1205" s="2" t="s">
        <v>35425</v>
      </c>
      <c r="D1205" s="2" t="s">
        <v>108</v>
      </c>
      <c r="E1205" s="2" t="s">
        <v>96</v>
      </c>
      <c r="F1205" s="2" t="s">
        <v>35426</v>
      </c>
      <c r="G1205" s="2" t="s">
        <v>2046</v>
      </c>
      <c r="H1205" s="2" t="s">
        <v>35427</v>
      </c>
      <c r="I1205" s="2"/>
      <c r="J1205" s="2"/>
      <c r="K1205" s="2"/>
      <c r="L1205" s="2"/>
      <c r="M1205" s="2" t="s">
        <v>1566</v>
      </c>
      <c r="N1205" s="2" t="s">
        <v>2058</v>
      </c>
      <c r="O1205" s="2" t="s">
        <v>2120</v>
      </c>
      <c r="P1205" s="2" t="s">
        <v>35370</v>
      </c>
      <c r="Q1205" s="2" t="s">
        <v>18419</v>
      </c>
      <c r="R1205" s="2" t="s">
        <v>2052</v>
      </c>
      <c r="S1205" s="2"/>
      <c r="T1205" s="2" t="s">
        <v>107</v>
      </c>
    </row>
    <row r="1206" spans="1:20" ht="14.25" customHeight="1">
      <c r="A1206" s="2" t="s">
        <v>35086</v>
      </c>
      <c r="B1206" s="2" t="s">
        <v>11914</v>
      </c>
      <c r="C1206" s="2" t="s">
        <v>14338</v>
      </c>
      <c r="D1206" s="2" t="s">
        <v>108</v>
      </c>
      <c r="E1206" s="2" t="s">
        <v>96</v>
      </c>
      <c r="F1206" s="2" t="s">
        <v>35413</v>
      </c>
      <c r="G1206" s="2" t="s">
        <v>2046</v>
      </c>
      <c r="H1206" s="2" t="s">
        <v>35428</v>
      </c>
      <c r="I1206" s="2" t="s">
        <v>35089</v>
      </c>
      <c r="J1206" s="2" t="s">
        <v>35090</v>
      </c>
      <c r="K1206" s="2"/>
      <c r="L1206" s="2" t="s">
        <v>4127</v>
      </c>
      <c r="M1206" s="2" t="s">
        <v>1566</v>
      </c>
      <c r="N1206" s="2" t="s">
        <v>2058</v>
      </c>
      <c r="O1206" s="2" t="s">
        <v>2120</v>
      </c>
      <c r="P1206" s="2" t="s">
        <v>35362</v>
      </c>
      <c r="Q1206" s="2" t="s">
        <v>18419</v>
      </c>
      <c r="R1206" s="2" t="s">
        <v>2052</v>
      </c>
      <c r="S1206" s="2"/>
      <c r="T1206" s="2" t="s">
        <v>107</v>
      </c>
    </row>
    <row r="1207" spans="1:20" ht="14.25" customHeight="1">
      <c r="A1207" s="2" t="s">
        <v>21926</v>
      </c>
      <c r="B1207" s="2" t="s">
        <v>2515</v>
      </c>
      <c r="C1207" s="2" t="s">
        <v>35429</v>
      </c>
      <c r="D1207" s="2" t="s">
        <v>108</v>
      </c>
      <c r="E1207" s="2" t="s">
        <v>96</v>
      </c>
      <c r="F1207" s="2" t="s">
        <v>34763</v>
      </c>
      <c r="G1207" s="2" t="s">
        <v>2046</v>
      </c>
      <c r="H1207" s="2" t="s">
        <v>35430</v>
      </c>
      <c r="I1207" s="2"/>
      <c r="J1207" s="2"/>
      <c r="K1207" s="2"/>
      <c r="L1207" s="2"/>
      <c r="M1207" s="2" t="s">
        <v>1566</v>
      </c>
      <c r="N1207" s="2" t="s">
        <v>2058</v>
      </c>
      <c r="O1207" s="2" t="s">
        <v>2120</v>
      </c>
      <c r="P1207" s="2" t="s">
        <v>19854</v>
      </c>
      <c r="Q1207" s="2" t="s">
        <v>18419</v>
      </c>
      <c r="R1207" s="2" t="s">
        <v>2052</v>
      </c>
      <c r="S1207" s="2"/>
      <c r="T1207" s="2" t="s">
        <v>107</v>
      </c>
    </row>
    <row r="1208" spans="1:20" ht="14.25" customHeight="1">
      <c r="A1208" s="2" t="s">
        <v>21930</v>
      </c>
      <c r="B1208" s="2" t="s">
        <v>3651</v>
      </c>
      <c r="C1208" s="2" t="s">
        <v>35431</v>
      </c>
      <c r="D1208" s="2" t="s">
        <v>108</v>
      </c>
      <c r="E1208" s="2" t="s">
        <v>96</v>
      </c>
      <c r="F1208" s="2" t="s">
        <v>35400</v>
      </c>
      <c r="G1208" s="2" t="s">
        <v>2046</v>
      </c>
      <c r="H1208" s="2" t="s">
        <v>35432</v>
      </c>
      <c r="I1208" s="2"/>
      <c r="J1208" s="2"/>
      <c r="K1208" s="2"/>
      <c r="L1208" s="2" t="s">
        <v>21933</v>
      </c>
      <c r="M1208" s="2" t="s">
        <v>1566</v>
      </c>
      <c r="N1208" s="2" t="s">
        <v>2058</v>
      </c>
      <c r="O1208" s="2" t="s">
        <v>2153</v>
      </c>
      <c r="P1208" s="2" t="s">
        <v>19769</v>
      </c>
      <c r="Q1208" s="2" t="s">
        <v>18419</v>
      </c>
      <c r="R1208" s="2" t="s">
        <v>2052</v>
      </c>
      <c r="S1208" s="2"/>
      <c r="T1208" s="2" t="s">
        <v>107</v>
      </c>
    </row>
    <row r="1209" spans="1:20" ht="14.25" customHeight="1">
      <c r="A1209" s="2" t="s">
        <v>35091</v>
      </c>
      <c r="B1209" s="2" t="s">
        <v>26395</v>
      </c>
      <c r="C1209" s="2" t="s">
        <v>31042</v>
      </c>
      <c r="D1209" s="2" t="s">
        <v>108</v>
      </c>
      <c r="E1209" s="2" t="s">
        <v>96</v>
      </c>
      <c r="F1209" s="2" t="s">
        <v>31611</v>
      </c>
      <c r="G1209" s="2" t="s">
        <v>2046</v>
      </c>
      <c r="H1209" s="2" t="s">
        <v>35433</v>
      </c>
      <c r="I1209" s="2"/>
      <c r="J1209" s="2"/>
      <c r="K1209" s="2"/>
      <c r="L1209" s="2"/>
      <c r="M1209" s="2" t="s">
        <v>1566</v>
      </c>
      <c r="N1209" s="2" t="s">
        <v>2058</v>
      </c>
      <c r="O1209" s="2" t="s">
        <v>2120</v>
      </c>
      <c r="P1209" s="2" t="s">
        <v>35362</v>
      </c>
      <c r="Q1209" s="2" t="s">
        <v>18419</v>
      </c>
      <c r="R1209" s="2" t="s">
        <v>2052</v>
      </c>
      <c r="S1209" s="2"/>
      <c r="T1209" s="2" t="s">
        <v>107</v>
      </c>
    </row>
    <row r="1210" spans="1:20" ht="14.25" customHeight="1">
      <c r="A1210" s="2" t="s">
        <v>21934</v>
      </c>
      <c r="B1210" s="2" t="s">
        <v>2579</v>
      </c>
      <c r="C1210" s="2" t="s">
        <v>35434</v>
      </c>
      <c r="D1210" s="2" t="s">
        <v>190</v>
      </c>
      <c r="E1210" s="2" t="s">
        <v>96</v>
      </c>
      <c r="F1210" s="2" t="s">
        <v>35435</v>
      </c>
      <c r="G1210" s="2" t="s">
        <v>2046</v>
      </c>
      <c r="H1210" s="2" t="s">
        <v>35436</v>
      </c>
      <c r="I1210" s="2"/>
      <c r="J1210" s="2" t="s">
        <v>35437</v>
      </c>
      <c r="K1210" s="2"/>
      <c r="L1210" s="2"/>
      <c r="M1210" s="2" t="s">
        <v>1566</v>
      </c>
      <c r="N1210" s="2" t="s">
        <v>2058</v>
      </c>
      <c r="O1210" s="2" t="s">
        <v>2132</v>
      </c>
      <c r="P1210" s="2" t="s">
        <v>5133</v>
      </c>
      <c r="Q1210" s="2" t="s">
        <v>18419</v>
      </c>
      <c r="R1210" s="2" t="s">
        <v>2052</v>
      </c>
      <c r="S1210" s="2"/>
      <c r="T1210" s="2" t="s">
        <v>189</v>
      </c>
    </row>
    <row r="1211" spans="1:20" ht="14.25" customHeight="1">
      <c r="A1211" s="2" t="s">
        <v>35094</v>
      </c>
      <c r="B1211" s="2" t="s">
        <v>7143</v>
      </c>
      <c r="C1211" s="2" t="s">
        <v>2559</v>
      </c>
      <c r="D1211" s="2" t="s">
        <v>190</v>
      </c>
      <c r="E1211" s="2" t="s">
        <v>96</v>
      </c>
      <c r="F1211" s="2" t="s">
        <v>35438</v>
      </c>
      <c r="G1211" s="2" t="s">
        <v>2046</v>
      </c>
      <c r="H1211" s="2" t="s">
        <v>35439</v>
      </c>
      <c r="I1211" s="2"/>
      <c r="J1211" s="2" t="s">
        <v>18242</v>
      </c>
      <c r="K1211" s="2" t="s">
        <v>18242</v>
      </c>
      <c r="L1211" s="2" t="s">
        <v>18243</v>
      </c>
      <c r="M1211" s="2" t="s">
        <v>1566</v>
      </c>
      <c r="N1211" s="2" t="s">
        <v>2058</v>
      </c>
      <c r="O1211" s="2" t="s">
        <v>2132</v>
      </c>
      <c r="P1211" s="2" t="s">
        <v>5133</v>
      </c>
      <c r="Q1211" s="2" t="s">
        <v>18419</v>
      </c>
      <c r="R1211" s="2" t="s">
        <v>2052</v>
      </c>
      <c r="S1211" s="2"/>
      <c r="T1211" s="2" t="s">
        <v>189</v>
      </c>
    </row>
    <row r="1212" spans="1:20" ht="14.25" customHeight="1">
      <c r="A1212" s="2" t="s">
        <v>35099</v>
      </c>
      <c r="B1212" s="2" t="s">
        <v>9446</v>
      </c>
      <c r="C1212" s="2" t="s">
        <v>2362</v>
      </c>
      <c r="D1212" s="2" t="s">
        <v>190</v>
      </c>
      <c r="E1212" s="2" t="s">
        <v>96</v>
      </c>
      <c r="F1212" s="2" t="s">
        <v>35440</v>
      </c>
      <c r="G1212" s="2" t="s">
        <v>2046</v>
      </c>
      <c r="H1212" s="2" t="s">
        <v>35441</v>
      </c>
      <c r="I1212" s="2"/>
      <c r="J1212" s="2" t="s">
        <v>35442</v>
      </c>
      <c r="K1212" s="2"/>
      <c r="L1212" s="2"/>
      <c r="M1212" s="2" t="s">
        <v>1566</v>
      </c>
      <c r="N1212" s="2" t="s">
        <v>2058</v>
      </c>
      <c r="O1212" s="2" t="s">
        <v>2132</v>
      </c>
      <c r="P1212" s="2" t="s">
        <v>5133</v>
      </c>
      <c r="Q1212" s="2" t="s">
        <v>18419</v>
      </c>
      <c r="R1212" s="2" t="s">
        <v>2052</v>
      </c>
      <c r="S1212" s="2"/>
      <c r="T1212" s="2" t="s">
        <v>189</v>
      </c>
    </row>
    <row r="1213" spans="1:20" ht="14.25" customHeight="1">
      <c r="A1213" s="2" t="s">
        <v>35102</v>
      </c>
      <c r="B1213" s="2" t="s">
        <v>35443</v>
      </c>
      <c r="C1213" s="2" t="s">
        <v>4000</v>
      </c>
      <c r="D1213" s="2" t="s">
        <v>190</v>
      </c>
      <c r="E1213" s="2" t="s">
        <v>96</v>
      </c>
      <c r="F1213" s="2" t="s">
        <v>35438</v>
      </c>
      <c r="G1213" s="2" t="s">
        <v>2046</v>
      </c>
      <c r="H1213" s="2" t="s">
        <v>35444</v>
      </c>
      <c r="I1213" s="2"/>
      <c r="J1213" s="2" t="s">
        <v>35445</v>
      </c>
      <c r="K1213" s="2"/>
      <c r="L1213" s="2"/>
      <c r="M1213" s="2" t="s">
        <v>1566</v>
      </c>
      <c r="N1213" s="2" t="s">
        <v>2058</v>
      </c>
      <c r="O1213" s="2" t="s">
        <v>2132</v>
      </c>
      <c r="P1213" s="2" t="s">
        <v>5133</v>
      </c>
      <c r="Q1213" s="2" t="s">
        <v>18419</v>
      </c>
      <c r="R1213" s="2" t="s">
        <v>2052</v>
      </c>
      <c r="S1213" s="2"/>
      <c r="T1213" s="2" t="s">
        <v>189</v>
      </c>
    </row>
    <row r="1214" spans="1:20" ht="14.25" customHeight="1">
      <c r="A1214" s="2" t="s">
        <v>35107</v>
      </c>
      <c r="B1214" s="2" t="s">
        <v>13739</v>
      </c>
      <c r="C1214" s="2" t="s">
        <v>35446</v>
      </c>
      <c r="D1214" s="2" t="s">
        <v>190</v>
      </c>
      <c r="E1214" s="2" t="s">
        <v>96</v>
      </c>
      <c r="F1214" s="2" t="s">
        <v>35447</v>
      </c>
      <c r="G1214" s="2" t="s">
        <v>2046</v>
      </c>
      <c r="H1214" s="2" t="s">
        <v>35448</v>
      </c>
      <c r="I1214" s="2"/>
      <c r="J1214" s="2" t="s">
        <v>35449</v>
      </c>
      <c r="K1214" s="2"/>
      <c r="L1214" s="2"/>
      <c r="M1214" s="2" t="s">
        <v>1566</v>
      </c>
      <c r="N1214" s="2" t="s">
        <v>2058</v>
      </c>
      <c r="O1214" s="2" t="s">
        <v>2132</v>
      </c>
      <c r="P1214" s="2" t="s">
        <v>5133</v>
      </c>
      <c r="Q1214" s="2" t="s">
        <v>18419</v>
      </c>
      <c r="R1214" s="2" t="s">
        <v>2052</v>
      </c>
      <c r="S1214" s="2"/>
      <c r="T1214" s="2" t="s">
        <v>189</v>
      </c>
    </row>
    <row r="1215" spans="1:20" ht="14.25" customHeight="1">
      <c r="A1215" s="2" t="s">
        <v>35111</v>
      </c>
      <c r="B1215" s="2" t="s">
        <v>3769</v>
      </c>
      <c r="C1215" s="2" t="s">
        <v>2208</v>
      </c>
      <c r="D1215" s="2" t="s">
        <v>190</v>
      </c>
      <c r="E1215" s="2" t="s">
        <v>96</v>
      </c>
      <c r="F1215" s="2" t="s">
        <v>35450</v>
      </c>
      <c r="G1215" s="2" t="s">
        <v>2046</v>
      </c>
      <c r="H1215" s="2" t="s">
        <v>35451</v>
      </c>
      <c r="I1215" s="2"/>
      <c r="J1215" s="2" t="s">
        <v>35452</v>
      </c>
      <c r="K1215" s="2"/>
      <c r="L1215" s="2"/>
      <c r="M1215" s="2" t="s">
        <v>1566</v>
      </c>
      <c r="N1215" s="2" t="s">
        <v>2058</v>
      </c>
      <c r="O1215" s="2" t="s">
        <v>2132</v>
      </c>
      <c r="P1215" s="2" t="s">
        <v>5133</v>
      </c>
      <c r="Q1215" s="2" t="s">
        <v>18419</v>
      </c>
      <c r="R1215" s="2" t="s">
        <v>2052</v>
      </c>
      <c r="S1215" s="2"/>
      <c r="T1215" s="2" t="s">
        <v>189</v>
      </c>
    </row>
    <row r="1216" spans="1:20" ht="14.25" customHeight="1">
      <c r="A1216" s="2" t="s">
        <v>35116</v>
      </c>
      <c r="B1216" s="2" t="s">
        <v>7763</v>
      </c>
      <c r="C1216" s="2" t="s">
        <v>4671</v>
      </c>
      <c r="D1216" s="2" t="s">
        <v>102</v>
      </c>
      <c r="E1216" s="2" t="s">
        <v>96</v>
      </c>
      <c r="F1216" s="2" t="s">
        <v>35453</v>
      </c>
      <c r="G1216" s="2" t="s">
        <v>2046</v>
      </c>
      <c r="H1216" s="2" t="s">
        <v>35454</v>
      </c>
      <c r="I1216" s="2"/>
      <c r="J1216" s="2"/>
      <c r="K1216" s="2"/>
      <c r="L1216" s="2"/>
      <c r="M1216" s="2" t="s">
        <v>1566</v>
      </c>
      <c r="N1216" s="2" t="s">
        <v>2058</v>
      </c>
      <c r="O1216" s="2" t="s">
        <v>2132</v>
      </c>
      <c r="P1216" s="2" t="s">
        <v>5133</v>
      </c>
      <c r="Q1216" s="2" t="s">
        <v>18419</v>
      </c>
      <c r="R1216" s="2" t="s">
        <v>2067</v>
      </c>
      <c r="S1216" s="2"/>
      <c r="T1216" s="2" t="s">
        <v>101</v>
      </c>
    </row>
    <row r="1217" spans="1:20" ht="14.25" customHeight="1">
      <c r="A1217" s="2" t="s">
        <v>35122</v>
      </c>
      <c r="B1217" s="2" t="s">
        <v>35455</v>
      </c>
      <c r="C1217" s="2" t="s">
        <v>35456</v>
      </c>
      <c r="D1217" s="2" t="s">
        <v>170</v>
      </c>
      <c r="E1217" s="2" t="s">
        <v>96</v>
      </c>
      <c r="F1217" s="2" t="s">
        <v>35457</v>
      </c>
      <c r="G1217" s="2" t="s">
        <v>2046</v>
      </c>
      <c r="H1217" s="2" t="s">
        <v>35458</v>
      </c>
      <c r="I1217" s="2"/>
      <c r="J1217" s="2"/>
      <c r="K1217" s="2"/>
      <c r="L1217" s="2"/>
      <c r="M1217" s="2" t="s">
        <v>1566</v>
      </c>
      <c r="N1217" s="2" t="s">
        <v>2058</v>
      </c>
      <c r="O1217" s="2" t="s">
        <v>2132</v>
      </c>
      <c r="P1217" s="2" t="s">
        <v>5133</v>
      </c>
      <c r="Q1217" s="2" t="s">
        <v>18419</v>
      </c>
      <c r="R1217" s="2" t="s">
        <v>2200</v>
      </c>
      <c r="S1217" s="2"/>
      <c r="T1217" s="2" t="s">
        <v>169</v>
      </c>
    </row>
    <row r="1218" spans="1:20" ht="14.25" customHeight="1">
      <c r="A1218" s="2" t="s">
        <v>35126</v>
      </c>
      <c r="B1218" s="2" t="s">
        <v>10385</v>
      </c>
      <c r="C1218" s="2" t="s">
        <v>25054</v>
      </c>
      <c r="D1218" s="2" t="s">
        <v>220</v>
      </c>
      <c r="E1218" s="2" t="s">
        <v>96</v>
      </c>
      <c r="F1218" s="2" t="s">
        <v>35459</v>
      </c>
      <c r="G1218" s="2" t="s">
        <v>2046</v>
      </c>
      <c r="H1218" s="2" t="s">
        <v>35460</v>
      </c>
      <c r="I1218" s="2"/>
      <c r="J1218" s="2"/>
      <c r="K1218" s="2"/>
      <c r="L1218" s="2"/>
      <c r="M1218" s="2" t="s">
        <v>1566</v>
      </c>
      <c r="N1218" s="2" t="s">
        <v>2048</v>
      </c>
      <c r="O1218" s="2" t="s">
        <v>2179</v>
      </c>
      <c r="P1218" s="2" t="s">
        <v>35261</v>
      </c>
      <c r="Q1218" s="2" t="s">
        <v>18419</v>
      </c>
      <c r="R1218" s="2" t="s">
        <v>2052</v>
      </c>
      <c r="S1218" s="2"/>
      <c r="T1218" s="2" t="s">
        <v>219</v>
      </c>
    </row>
    <row r="1219" spans="1:20" ht="14.25" customHeight="1">
      <c r="A1219" s="2" t="s">
        <v>35132</v>
      </c>
      <c r="B1219" s="2" t="s">
        <v>11663</v>
      </c>
      <c r="C1219" s="2" t="s">
        <v>35461</v>
      </c>
      <c r="D1219" s="2" t="s">
        <v>178</v>
      </c>
      <c r="E1219" s="2" t="s">
        <v>96</v>
      </c>
      <c r="F1219" s="2" t="s">
        <v>35462</v>
      </c>
      <c r="G1219" s="2" t="s">
        <v>2046</v>
      </c>
      <c r="H1219" s="2" t="s">
        <v>35463</v>
      </c>
      <c r="I1219" s="2"/>
      <c r="J1219" s="2"/>
      <c r="K1219" s="2"/>
      <c r="L1219" s="2"/>
      <c r="M1219" s="2" t="s">
        <v>1566</v>
      </c>
      <c r="N1219" s="2" t="s">
        <v>2048</v>
      </c>
      <c r="O1219" s="2" t="s">
        <v>2179</v>
      </c>
      <c r="P1219" s="2" t="s">
        <v>5133</v>
      </c>
      <c r="Q1219" s="2" t="s">
        <v>18419</v>
      </c>
      <c r="R1219" s="2" t="s">
        <v>2052</v>
      </c>
      <c r="S1219" s="2"/>
      <c r="T1219" s="2" t="s">
        <v>177</v>
      </c>
    </row>
    <row r="1220" spans="1:20" ht="14.25" customHeight="1">
      <c r="A1220" s="2" t="s">
        <v>35136</v>
      </c>
      <c r="B1220" s="2" t="s">
        <v>4647</v>
      </c>
      <c r="C1220" s="2" t="s">
        <v>35464</v>
      </c>
      <c r="D1220" s="2" t="s">
        <v>176</v>
      </c>
      <c r="E1220" s="2" t="s">
        <v>96</v>
      </c>
      <c r="F1220" s="2" t="s">
        <v>35465</v>
      </c>
      <c r="G1220" s="2" t="s">
        <v>2046</v>
      </c>
      <c r="H1220" s="2" t="s">
        <v>35466</v>
      </c>
      <c r="I1220" s="2"/>
      <c r="J1220" s="2"/>
      <c r="K1220" s="2"/>
      <c r="L1220" s="2"/>
      <c r="M1220" s="2" t="s">
        <v>1566</v>
      </c>
      <c r="N1220" s="2" t="s">
        <v>2048</v>
      </c>
      <c r="O1220" s="2" t="s">
        <v>2179</v>
      </c>
      <c r="P1220" s="2" t="s">
        <v>25374</v>
      </c>
      <c r="Q1220" s="2" t="s">
        <v>18419</v>
      </c>
      <c r="R1220" s="2" t="s">
        <v>2052</v>
      </c>
      <c r="S1220" s="2"/>
      <c r="T1220" s="2" t="s">
        <v>175</v>
      </c>
    </row>
    <row r="1221" spans="1:20" ht="14.25" customHeight="1">
      <c r="A1221" s="2" t="s">
        <v>35139</v>
      </c>
      <c r="B1221" s="2" t="s">
        <v>35467</v>
      </c>
      <c r="C1221" s="2" t="s">
        <v>4214</v>
      </c>
      <c r="D1221" s="2" t="s">
        <v>250</v>
      </c>
      <c r="E1221" s="2" t="s">
        <v>96</v>
      </c>
      <c r="F1221" s="2" t="s">
        <v>26230</v>
      </c>
      <c r="G1221" s="2" t="s">
        <v>2046</v>
      </c>
      <c r="H1221" s="2" t="s">
        <v>35468</v>
      </c>
      <c r="I1221" s="2"/>
      <c r="J1221" s="2"/>
      <c r="K1221" s="2"/>
      <c r="L1221" s="2"/>
      <c r="M1221" s="2" t="s">
        <v>1566</v>
      </c>
      <c r="N1221" s="2" t="s">
        <v>2048</v>
      </c>
      <c r="O1221" s="2" t="s">
        <v>2179</v>
      </c>
      <c r="P1221" s="2" t="s">
        <v>5133</v>
      </c>
      <c r="Q1221" s="2" t="s">
        <v>18419</v>
      </c>
      <c r="R1221" s="2" t="s">
        <v>2052</v>
      </c>
      <c r="S1221" s="2"/>
      <c r="T1221" s="2" t="s">
        <v>249</v>
      </c>
    </row>
    <row r="1222" spans="1:20" ht="14.25" customHeight="1">
      <c r="A1222" s="2" t="s">
        <v>35142</v>
      </c>
      <c r="B1222" s="2" t="s">
        <v>3990</v>
      </c>
      <c r="C1222" s="2" t="s">
        <v>7920</v>
      </c>
      <c r="D1222" s="2" t="s">
        <v>357</v>
      </c>
      <c r="E1222" s="2" t="s">
        <v>96</v>
      </c>
      <c r="F1222" s="2" t="s">
        <v>27060</v>
      </c>
      <c r="G1222" s="2" t="s">
        <v>2046</v>
      </c>
      <c r="H1222" s="2" t="s">
        <v>35469</v>
      </c>
      <c r="I1222" s="2"/>
      <c r="J1222" s="2"/>
      <c r="K1222" s="2"/>
      <c r="L1222" s="2"/>
      <c r="M1222" s="2" t="s">
        <v>1566</v>
      </c>
      <c r="N1222" s="2" t="s">
        <v>2048</v>
      </c>
      <c r="O1222" s="2" t="s">
        <v>2179</v>
      </c>
      <c r="P1222" s="2" t="s">
        <v>35470</v>
      </c>
      <c r="Q1222" s="2" t="s">
        <v>18419</v>
      </c>
      <c r="R1222" s="2" t="s">
        <v>2052</v>
      </c>
      <c r="S1222" s="2"/>
      <c r="T1222" s="2" t="s">
        <v>356</v>
      </c>
    </row>
    <row r="1223" spans="1:20" ht="14.25" customHeight="1">
      <c r="A1223" s="2" t="s">
        <v>35148</v>
      </c>
      <c r="B1223" s="2" t="s">
        <v>7402</v>
      </c>
      <c r="C1223" s="2" t="s">
        <v>35471</v>
      </c>
      <c r="D1223" s="2" t="s">
        <v>136</v>
      </c>
      <c r="E1223" s="2" t="s">
        <v>96</v>
      </c>
      <c r="F1223" s="2" t="s">
        <v>35472</v>
      </c>
      <c r="G1223" s="2" t="s">
        <v>2046</v>
      </c>
      <c r="H1223" s="2" t="s">
        <v>35473</v>
      </c>
      <c r="I1223" s="2"/>
      <c r="J1223" s="2"/>
      <c r="K1223" s="2"/>
      <c r="L1223" s="2"/>
      <c r="M1223" s="2" t="s">
        <v>1566</v>
      </c>
      <c r="N1223" s="2" t="s">
        <v>2048</v>
      </c>
      <c r="O1223" s="2" t="s">
        <v>2179</v>
      </c>
      <c r="P1223" s="2" t="s">
        <v>5454</v>
      </c>
      <c r="Q1223" s="2" t="s">
        <v>18419</v>
      </c>
      <c r="R1223" s="2" t="s">
        <v>2052</v>
      </c>
      <c r="S1223" s="2"/>
      <c r="T1223" s="2" t="s">
        <v>135</v>
      </c>
    </row>
    <row r="1224" spans="1:20" ht="14.25" customHeight="1">
      <c r="A1224" s="2" t="s">
        <v>35154</v>
      </c>
      <c r="B1224" s="2" t="s">
        <v>27462</v>
      </c>
      <c r="C1224" s="2" t="s">
        <v>35474</v>
      </c>
      <c r="D1224" s="2" t="s">
        <v>170</v>
      </c>
      <c r="E1224" s="2" t="s">
        <v>96</v>
      </c>
      <c r="F1224" s="2" t="s">
        <v>35475</v>
      </c>
      <c r="G1224" s="2" t="s">
        <v>2046</v>
      </c>
      <c r="H1224" s="2" t="s">
        <v>35476</v>
      </c>
      <c r="I1224" s="2"/>
      <c r="J1224" s="2"/>
      <c r="K1224" s="2"/>
      <c r="L1224" s="2"/>
      <c r="M1224" s="2" t="s">
        <v>1566</v>
      </c>
      <c r="N1224" s="2" t="s">
        <v>2058</v>
      </c>
      <c r="O1224" s="2" t="s">
        <v>2132</v>
      </c>
      <c r="P1224" s="2" t="s">
        <v>5133</v>
      </c>
      <c r="Q1224" s="2" t="s">
        <v>18419</v>
      </c>
      <c r="R1224" s="2" t="s">
        <v>2067</v>
      </c>
      <c r="S1224" s="2"/>
      <c r="T1224" s="2" t="s">
        <v>169</v>
      </c>
    </row>
    <row r="1225" spans="1:20" ht="14.25" customHeight="1">
      <c r="A1225" s="2" t="s">
        <v>35158</v>
      </c>
      <c r="B1225" s="2" t="s">
        <v>35477</v>
      </c>
      <c r="C1225" s="2" t="s">
        <v>7821</v>
      </c>
      <c r="D1225" s="2" t="s">
        <v>208</v>
      </c>
      <c r="E1225" s="2" t="s">
        <v>96</v>
      </c>
      <c r="F1225" s="2" t="s">
        <v>35478</v>
      </c>
      <c r="G1225" s="2" t="s">
        <v>2046</v>
      </c>
      <c r="H1225" s="2" t="s">
        <v>35479</v>
      </c>
      <c r="I1225" s="2"/>
      <c r="J1225" s="2" t="s">
        <v>35480</v>
      </c>
      <c r="K1225" s="2"/>
      <c r="L1225" s="2"/>
      <c r="M1225" s="2" t="s">
        <v>1566</v>
      </c>
      <c r="N1225" s="2" t="s">
        <v>2048</v>
      </c>
      <c r="O1225" s="2" t="s">
        <v>2199</v>
      </c>
      <c r="P1225" s="2" t="s">
        <v>5133</v>
      </c>
      <c r="Q1225" s="2" t="s">
        <v>18419</v>
      </c>
      <c r="R1225" s="2" t="s">
        <v>3993</v>
      </c>
      <c r="S1225" s="2"/>
      <c r="T1225" s="2" t="s">
        <v>207</v>
      </c>
    </row>
    <row r="1226" spans="1:20" ht="14.25" customHeight="1">
      <c r="A1226" s="2" t="s">
        <v>35164</v>
      </c>
      <c r="B1226" s="2" t="s">
        <v>3057</v>
      </c>
      <c r="C1226" s="2" t="s">
        <v>32023</v>
      </c>
      <c r="D1226" s="2" t="s">
        <v>230</v>
      </c>
      <c r="E1226" s="2" t="s">
        <v>96</v>
      </c>
      <c r="F1226" s="2" t="s">
        <v>35481</v>
      </c>
      <c r="G1226" s="2" t="s">
        <v>2046</v>
      </c>
      <c r="H1226" s="2" t="s">
        <v>35482</v>
      </c>
      <c r="I1226" s="2"/>
      <c r="J1226" s="2"/>
      <c r="K1226" s="2"/>
      <c r="L1226" s="2"/>
      <c r="M1226" s="2" t="s">
        <v>1566</v>
      </c>
      <c r="N1226" s="2" t="s">
        <v>2048</v>
      </c>
      <c r="O1226" s="2" t="s">
        <v>2199</v>
      </c>
      <c r="P1226" s="2" t="s">
        <v>5133</v>
      </c>
      <c r="Q1226" s="2" t="s">
        <v>18419</v>
      </c>
      <c r="R1226" s="2" t="s">
        <v>2200</v>
      </c>
      <c r="S1226" s="2"/>
      <c r="T1226" s="2" t="s">
        <v>229</v>
      </c>
    </row>
    <row r="1227" spans="1:20" ht="14.25" customHeight="1">
      <c r="A1227" s="2" t="s">
        <v>35168</v>
      </c>
      <c r="B1227" s="2" t="s">
        <v>2175</v>
      </c>
      <c r="C1227" s="2" t="s">
        <v>27463</v>
      </c>
      <c r="D1227" s="2" t="s">
        <v>110</v>
      </c>
      <c r="E1227" s="2" t="s">
        <v>96</v>
      </c>
      <c r="F1227" s="2" t="s">
        <v>35483</v>
      </c>
      <c r="G1227" s="2" t="s">
        <v>2046</v>
      </c>
      <c r="H1227" s="2" t="s">
        <v>35484</v>
      </c>
      <c r="I1227" s="2"/>
      <c r="J1227" s="2"/>
      <c r="K1227" s="2"/>
      <c r="L1227" s="2"/>
      <c r="M1227" s="2" t="s">
        <v>1566</v>
      </c>
      <c r="N1227" s="2" t="s">
        <v>2048</v>
      </c>
      <c r="O1227" s="2" t="s">
        <v>2199</v>
      </c>
      <c r="P1227" s="2" t="s">
        <v>6253</v>
      </c>
      <c r="Q1227" s="2" t="s">
        <v>18419</v>
      </c>
      <c r="R1227" s="2" t="s">
        <v>2067</v>
      </c>
      <c r="S1227" s="2"/>
      <c r="T1227" s="2" t="s">
        <v>109</v>
      </c>
    </row>
    <row r="1228" spans="1:20" ht="14.25" customHeight="1"/>
    <row r="1229" spans="1:20" ht="14.25" customHeight="1"/>
    <row r="1230" spans="1:20" ht="14.25" customHeight="1"/>
    <row r="1231" spans="1:20" ht="14.25" customHeight="1"/>
    <row r="1232" spans="1:20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</sheetData>
  <autoFilter ref="A1:T1227" xr:uid="{00000000-0009-0000-0000-00000B000000}">
    <sortState xmlns:xlrd2="http://schemas.microsoft.com/office/spreadsheetml/2017/richdata2" ref="A2:T1227">
      <sortCondition ref="A2:A1227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93226"/>
  </sheetPr>
  <dimension ref="A1:T423"/>
  <sheetViews>
    <sheetView topLeftCell="E1" zoomScaleNormal="100" workbookViewId="0">
      <pane ySplit="1" topLeftCell="A2" activePane="bottomLeft" state="frozen"/>
      <selection pane="bottomLeft" activeCell="F410" sqref="F410"/>
      <selection activeCell="E1" sqref="E1"/>
    </sheetView>
  </sheetViews>
  <sheetFormatPr defaultColWidth="8.7109375" defaultRowHeight="14.45"/>
  <cols>
    <col min="1" max="1" width="36.42578125" customWidth="1"/>
    <col min="2" max="4" width="25.42578125" customWidth="1"/>
    <col min="6" max="8" width="34.5703125" customWidth="1"/>
    <col min="18" max="18" width="15" customWidth="1"/>
    <col min="19" max="19" width="17" customWidth="1"/>
    <col min="20" max="20" width="34" customWidth="1"/>
  </cols>
  <sheetData>
    <row r="1" spans="1:20" ht="14.25" customHeight="1">
      <c r="A1" s="25" t="s">
        <v>2028</v>
      </c>
      <c r="B1" s="25" t="s">
        <v>2029</v>
      </c>
      <c r="C1" s="25" t="s">
        <v>2030</v>
      </c>
      <c r="D1" s="25" t="s">
        <v>2031</v>
      </c>
      <c r="E1" s="25" t="s">
        <v>2032</v>
      </c>
      <c r="F1" s="25" t="s">
        <v>1631</v>
      </c>
      <c r="G1" s="25" t="s">
        <v>23</v>
      </c>
      <c r="H1" s="25" t="s">
        <v>2033</v>
      </c>
      <c r="I1" s="25" t="s">
        <v>2034</v>
      </c>
      <c r="J1" s="25" t="s">
        <v>2035</v>
      </c>
      <c r="K1" s="25" t="s">
        <v>2036</v>
      </c>
      <c r="L1" s="25" t="s">
        <v>2037</v>
      </c>
      <c r="M1" s="25" t="s">
        <v>19</v>
      </c>
      <c r="N1" s="25" t="s">
        <v>2038</v>
      </c>
      <c r="O1" s="25" t="s">
        <v>2039</v>
      </c>
      <c r="P1" s="25" t="s">
        <v>2040</v>
      </c>
      <c r="Q1" s="25" t="s">
        <v>29</v>
      </c>
      <c r="R1" s="15" t="s">
        <v>21</v>
      </c>
      <c r="S1" s="15" t="s">
        <v>2041</v>
      </c>
      <c r="T1" s="15" t="s">
        <v>25</v>
      </c>
    </row>
    <row r="2" spans="1:20" ht="14.25" customHeight="1">
      <c r="A2" s="2" t="s">
        <v>35485</v>
      </c>
      <c r="B2" s="2" t="s">
        <v>3155</v>
      </c>
      <c r="C2" s="2" t="s">
        <v>35486</v>
      </c>
      <c r="D2" s="2" t="s">
        <v>351</v>
      </c>
      <c r="E2" s="2" t="s">
        <v>96</v>
      </c>
      <c r="F2" s="2" t="s">
        <v>35487</v>
      </c>
      <c r="G2" s="2" t="s">
        <v>2046</v>
      </c>
      <c r="H2" s="2" t="s">
        <v>35488</v>
      </c>
      <c r="I2" s="2"/>
      <c r="J2" s="2"/>
      <c r="K2" s="2"/>
      <c r="L2" s="2"/>
      <c r="M2" s="2" t="s">
        <v>1566</v>
      </c>
      <c r="N2" s="2" t="s">
        <v>2058</v>
      </c>
      <c r="O2" s="2" t="s">
        <v>2153</v>
      </c>
      <c r="P2" s="2" t="s">
        <v>35489</v>
      </c>
      <c r="Q2" s="2" t="s">
        <v>17971</v>
      </c>
      <c r="R2" s="2" t="s">
        <v>2052</v>
      </c>
      <c r="S2" s="2"/>
      <c r="T2" s="2" t="s">
        <v>350</v>
      </c>
    </row>
    <row r="3" spans="1:20" ht="14.25" customHeight="1">
      <c r="A3" s="2" t="s">
        <v>35490</v>
      </c>
      <c r="B3" s="2" t="s">
        <v>35491</v>
      </c>
      <c r="C3" s="2" t="s">
        <v>27035</v>
      </c>
      <c r="D3" s="2" t="s">
        <v>106</v>
      </c>
      <c r="E3" s="2" t="s">
        <v>96</v>
      </c>
      <c r="F3" s="2" t="s">
        <v>35492</v>
      </c>
      <c r="G3" s="2" t="s">
        <v>2046</v>
      </c>
      <c r="H3" s="2" t="s">
        <v>35493</v>
      </c>
      <c r="I3" s="2"/>
      <c r="J3" s="2"/>
      <c r="K3" s="2"/>
      <c r="L3" s="2"/>
      <c r="M3" s="2" t="s">
        <v>1566</v>
      </c>
      <c r="N3" s="2" t="s">
        <v>2048</v>
      </c>
      <c r="O3" s="2" t="s">
        <v>2199</v>
      </c>
      <c r="P3" s="2" t="s">
        <v>2108</v>
      </c>
      <c r="Q3" s="2" t="s">
        <v>17971</v>
      </c>
      <c r="R3" s="2" t="s">
        <v>2200</v>
      </c>
      <c r="S3" s="2"/>
      <c r="T3" s="2" t="s">
        <v>105</v>
      </c>
    </row>
    <row r="4" spans="1:20" ht="14.25" customHeight="1">
      <c r="A4" s="2" t="s">
        <v>35494</v>
      </c>
      <c r="B4" s="2" t="s">
        <v>35495</v>
      </c>
      <c r="C4" s="2" t="s">
        <v>35496</v>
      </c>
      <c r="D4" s="2" t="s">
        <v>236</v>
      </c>
      <c r="E4" s="2" t="s">
        <v>96</v>
      </c>
      <c r="F4" s="2" t="s">
        <v>35497</v>
      </c>
      <c r="G4" s="2" t="s">
        <v>2046</v>
      </c>
      <c r="H4" s="2" t="s">
        <v>35498</v>
      </c>
      <c r="I4" s="2"/>
      <c r="J4" s="2"/>
      <c r="K4" s="2"/>
      <c r="L4" s="2"/>
      <c r="M4" s="2" t="s">
        <v>1566</v>
      </c>
      <c r="N4" s="2" t="s">
        <v>2048</v>
      </c>
      <c r="O4" s="2" t="s">
        <v>2199</v>
      </c>
      <c r="P4" s="2" t="s">
        <v>2562</v>
      </c>
      <c r="Q4" s="2" t="s">
        <v>17971</v>
      </c>
      <c r="R4" s="2" t="s">
        <v>2052</v>
      </c>
      <c r="S4" s="2"/>
      <c r="T4" s="2" t="s">
        <v>235</v>
      </c>
    </row>
    <row r="5" spans="1:20" ht="14.25" customHeight="1">
      <c r="A5" s="2" t="s">
        <v>35499</v>
      </c>
      <c r="B5" s="2" t="s">
        <v>35500</v>
      </c>
      <c r="C5" s="2" t="s">
        <v>35501</v>
      </c>
      <c r="D5" s="2" t="s">
        <v>99</v>
      </c>
      <c r="E5" s="2" t="s">
        <v>96</v>
      </c>
      <c r="F5" s="2" t="s">
        <v>35502</v>
      </c>
      <c r="G5" s="2" t="s">
        <v>2046</v>
      </c>
      <c r="H5" s="2" t="s">
        <v>35503</v>
      </c>
      <c r="I5" s="2"/>
      <c r="J5" s="2"/>
      <c r="K5" s="2"/>
      <c r="L5" s="2"/>
      <c r="M5" s="2" t="s">
        <v>1566</v>
      </c>
      <c r="N5" s="2" t="s">
        <v>2048</v>
      </c>
      <c r="O5" s="2" t="s">
        <v>2199</v>
      </c>
      <c r="P5" s="2" t="s">
        <v>23064</v>
      </c>
      <c r="Q5" s="2" t="s">
        <v>17971</v>
      </c>
      <c r="R5" s="2" t="s">
        <v>2052</v>
      </c>
      <c r="S5" s="2"/>
      <c r="T5" s="2" t="s">
        <v>98</v>
      </c>
    </row>
    <row r="6" spans="1:20" ht="14.25" customHeight="1">
      <c r="A6" s="2" t="s">
        <v>35504</v>
      </c>
      <c r="B6" s="2" t="s">
        <v>3831</v>
      </c>
      <c r="C6" s="2" t="s">
        <v>35505</v>
      </c>
      <c r="D6" s="2" t="s">
        <v>212</v>
      </c>
      <c r="E6" s="2" t="s">
        <v>264</v>
      </c>
      <c r="F6" s="2" t="s">
        <v>35506</v>
      </c>
      <c r="G6" s="2" t="s">
        <v>2046</v>
      </c>
      <c r="H6" s="2" t="s">
        <v>35507</v>
      </c>
      <c r="I6" s="2"/>
      <c r="J6" s="2"/>
      <c r="K6" s="2"/>
      <c r="L6" s="2"/>
      <c r="M6" s="2" t="s">
        <v>1566</v>
      </c>
      <c r="N6" s="2" t="s">
        <v>2048</v>
      </c>
      <c r="O6" s="2" t="s">
        <v>2179</v>
      </c>
      <c r="P6" s="2" t="s">
        <v>29578</v>
      </c>
      <c r="Q6" s="2" t="s">
        <v>17971</v>
      </c>
      <c r="R6" s="2" t="s">
        <v>2067</v>
      </c>
      <c r="S6" s="2"/>
      <c r="T6" s="2" t="s">
        <v>211</v>
      </c>
    </row>
    <row r="7" spans="1:20" ht="14.25" customHeight="1">
      <c r="A7" s="2" t="s">
        <v>35508</v>
      </c>
      <c r="B7" s="2" t="s">
        <v>2739</v>
      </c>
      <c r="C7" s="2" t="s">
        <v>15884</v>
      </c>
      <c r="D7" s="2" t="s">
        <v>138</v>
      </c>
      <c r="E7" s="2" t="s">
        <v>96</v>
      </c>
      <c r="F7" s="2" t="s">
        <v>35509</v>
      </c>
      <c r="G7" s="2" t="s">
        <v>2046</v>
      </c>
      <c r="H7" s="2" t="s">
        <v>35510</v>
      </c>
      <c r="I7" s="2" t="s">
        <v>35511</v>
      </c>
      <c r="J7" s="2"/>
      <c r="K7" s="2"/>
      <c r="L7" s="2"/>
      <c r="M7" s="2" t="s">
        <v>60</v>
      </c>
      <c r="N7" s="2" t="s">
        <v>2058</v>
      </c>
      <c r="O7" s="2" t="s">
        <v>2316</v>
      </c>
      <c r="P7" s="2" t="s">
        <v>2505</v>
      </c>
      <c r="Q7" s="2" t="s">
        <v>17971</v>
      </c>
      <c r="R7" s="2"/>
      <c r="S7" s="2"/>
      <c r="T7" s="2" t="s">
        <v>137</v>
      </c>
    </row>
    <row r="8" spans="1:20" ht="14.25" customHeight="1">
      <c r="A8" s="2" t="s">
        <v>35512</v>
      </c>
      <c r="B8" s="2" t="s">
        <v>6850</v>
      </c>
      <c r="C8" s="2" t="s">
        <v>35513</v>
      </c>
      <c r="D8" s="2" t="s">
        <v>278</v>
      </c>
      <c r="E8" s="2" t="s">
        <v>96</v>
      </c>
      <c r="F8" s="2" t="s">
        <v>35514</v>
      </c>
      <c r="G8" s="2" t="s">
        <v>2046</v>
      </c>
      <c r="H8" s="2" t="s">
        <v>35515</v>
      </c>
      <c r="I8" s="2"/>
      <c r="J8" s="2"/>
      <c r="K8" s="2"/>
      <c r="L8" s="2"/>
      <c r="M8" s="2" t="s">
        <v>1566</v>
      </c>
      <c r="N8" s="2" t="s">
        <v>2058</v>
      </c>
      <c r="O8" s="2" t="s">
        <v>2078</v>
      </c>
      <c r="P8" s="2" t="s">
        <v>2456</v>
      </c>
      <c r="Q8" s="2" t="s">
        <v>17971</v>
      </c>
      <c r="R8" s="2" t="s">
        <v>2067</v>
      </c>
      <c r="S8" s="2"/>
      <c r="T8" s="2" t="s">
        <v>277</v>
      </c>
    </row>
    <row r="9" spans="1:20" ht="14.25" customHeight="1">
      <c r="A9" s="2" t="s">
        <v>35516</v>
      </c>
      <c r="B9" s="2" t="s">
        <v>5841</v>
      </c>
      <c r="C9" s="2" t="s">
        <v>35517</v>
      </c>
      <c r="D9" s="2" t="s">
        <v>3532</v>
      </c>
      <c r="E9" s="2" t="s">
        <v>96</v>
      </c>
      <c r="F9" s="2" t="s">
        <v>35518</v>
      </c>
      <c r="G9" s="2" t="s">
        <v>2404</v>
      </c>
      <c r="H9" s="2" t="s">
        <v>35519</v>
      </c>
      <c r="I9" s="2"/>
      <c r="J9" s="2"/>
      <c r="K9" s="2"/>
      <c r="L9" s="2"/>
      <c r="M9" s="2" t="s">
        <v>1566</v>
      </c>
      <c r="N9" s="2" t="s">
        <v>2058</v>
      </c>
      <c r="O9" s="2" t="s">
        <v>2093</v>
      </c>
      <c r="P9" s="2" t="s">
        <v>3230</v>
      </c>
      <c r="Q9" s="2" t="s">
        <v>17971</v>
      </c>
      <c r="R9" s="2" t="s">
        <v>2067</v>
      </c>
      <c r="S9" s="2"/>
      <c r="T9" s="2" t="s">
        <v>3536</v>
      </c>
    </row>
    <row r="10" spans="1:20" ht="14.25" customHeight="1">
      <c r="A10" s="2" t="s">
        <v>35520</v>
      </c>
      <c r="B10" s="2" t="s">
        <v>7928</v>
      </c>
      <c r="C10" s="2" t="s">
        <v>35521</v>
      </c>
      <c r="D10" s="2" t="s">
        <v>106</v>
      </c>
      <c r="E10" s="2" t="s">
        <v>96</v>
      </c>
      <c r="F10" s="2" t="s">
        <v>35522</v>
      </c>
      <c r="G10" s="2" t="s">
        <v>2046</v>
      </c>
      <c r="H10" s="2" t="s">
        <v>35523</v>
      </c>
      <c r="I10" s="2" t="s">
        <v>35524</v>
      </c>
      <c r="J10" s="2"/>
      <c r="K10" s="2"/>
      <c r="L10" s="2"/>
      <c r="M10" s="2" t="s">
        <v>1566</v>
      </c>
      <c r="N10" s="2" t="s">
        <v>2048</v>
      </c>
      <c r="O10" s="2" t="s">
        <v>2179</v>
      </c>
      <c r="P10" s="2" t="s">
        <v>35525</v>
      </c>
      <c r="Q10" s="2" t="s">
        <v>17971</v>
      </c>
      <c r="R10" s="2" t="s">
        <v>2067</v>
      </c>
      <c r="S10" s="2"/>
      <c r="T10" s="2" t="s">
        <v>105</v>
      </c>
    </row>
    <row r="11" spans="1:20" ht="14.25" customHeight="1">
      <c r="A11" s="2" t="s">
        <v>35526</v>
      </c>
      <c r="B11" s="2" t="s">
        <v>35527</v>
      </c>
      <c r="C11" s="2" t="s">
        <v>9643</v>
      </c>
      <c r="D11" s="2" t="s">
        <v>302</v>
      </c>
      <c r="E11" s="2" t="s">
        <v>96</v>
      </c>
      <c r="F11" s="2" t="s">
        <v>35528</v>
      </c>
      <c r="G11" s="2" t="s">
        <v>2046</v>
      </c>
      <c r="H11" s="2" t="s">
        <v>35529</v>
      </c>
      <c r="I11" s="2"/>
      <c r="J11" s="2" t="s">
        <v>35530</v>
      </c>
      <c r="K11" s="2"/>
      <c r="L11" s="2"/>
      <c r="M11" s="2" t="s">
        <v>60</v>
      </c>
      <c r="N11" s="2" t="s">
        <v>2058</v>
      </c>
      <c r="O11" s="2" t="s">
        <v>2316</v>
      </c>
      <c r="P11" s="2" t="s">
        <v>2422</v>
      </c>
      <c r="Q11" s="2" t="s">
        <v>17971</v>
      </c>
      <c r="R11" s="2"/>
      <c r="S11" s="2"/>
      <c r="T11" s="2" t="s">
        <v>301</v>
      </c>
    </row>
    <row r="12" spans="1:20" ht="14.25" customHeight="1">
      <c r="A12" s="2" t="s">
        <v>35531</v>
      </c>
      <c r="B12" s="2" t="s">
        <v>2896</v>
      </c>
      <c r="C12" s="2" t="s">
        <v>35532</v>
      </c>
      <c r="D12" s="2" t="s">
        <v>114</v>
      </c>
      <c r="E12" s="2" t="s">
        <v>96</v>
      </c>
      <c r="F12" s="2" t="s">
        <v>35533</v>
      </c>
      <c r="G12" s="2" t="s">
        <v>2046</v>
      </c>
      <c r="H12" s="2" t="s">
        <v>35534</v>
      </c>
      <c r="I12" s="2"/>
      <c r="J12" s="2"/>
      <c r="K12" s="2"/>
      <c r="L12" s="2"/>
      <c r="M12" s="2" t="s">
        <v>1566</v>
      </c>
      <c r="N12" s="2" t="s">
        <v>2058</v>
      </c>
      <c r="O12" s="2" t="s">
        <v>2093</v>
      </c>
      <c r="P12" s="2" t="s">
        <v>3587</v>
      </c>
      <c r="Q12" s="2" t="s">
        <v>17971</v>
      </c>
      <c r="R12" s="2" t="s">
        <v>2067</v>
      </c>
      <c r="S12" s="2"/>
      <c r="T12" s="2" t="s">
        <v>113</v>
      </c>
    </row>
    <row r="13" spans="1:20" ht="14.25" customHeight="1">
      <c r="A13" s="2" t="s">
        <v>24350</v>
      </c>
      <c r="B13" s="2" t="s">
        <v>21574</v>
      </c>
      <c r="C13" s="2" t="s">
        <v>5110</v>
      </c>
      <c r="D13" s="2" t="s">
        <v>332</v>
      </c>
      <c r="E13" s="2" t="s">
        <v>264</v>
      </c>
      <c r="F13" s="2" t="s">
        <v>24351</v>
      </c>
      <c r="G13" s="2" t="s">
        <v>2046</v>
      </c>
      <c r="H13" s="2" t="s">
        <v>35535</v>
      </c>
      <c r="I13" s="2"/>
      <c r="J13" s="2"/>
      <c r="K13" s="2"/>
      <c r="L13" s="2"/>
      <c r="M13" s="2" t="s">
        <v>1566</v>
      </c>
      <c r="N13" s="2" t="s">
        <v>2058</v>
      </c>
      <c r="O13" s="2" t="s">
        <v>2132</v>
      </c>
      <c r="P13" s="2" t="s">
        <v>3727</v>
      </c>
      <c r="Q13" s="2" t="s">
        <v>17971</v>
      </c>
      <c r="R13" s="2" t="s">
        <v>2067</v>
      </c>
      <c r="S13" s="2"/>
      <c r="T13" s="2" t="s">
        <v>331</v>
      </c>
    </row>
    <row r="14" spans="1:20" ht="14.25" customHeight="1">
      <c r="A14" s="2" t="s">
        <v>35536</v>
      </c>
      <c r="B14" s="2" t="s">
        <v>35537</v>
      </c>
      <c r="C14" s="2" t="s">
        <v>4895</v>
      </c>
      <c r="D14" s="2" t="s">
        <v>118</v>
      </c>
      <c r="E14" s="2" t="s">
        <v>96</v>
      </c>
      <c r="F14" s="2" t="s">
        <v>35538</v>
      </c>
      <c r="G14" s="2" t="s">
        <v>2046</v>
      </c>
      <c r="H14" s="2" t="s">
        <v>35539</v>
      </c>
      <c r="I14" s="2"/>
      <c r="J14" s="2"/>
      <c r="K14" s="2"/>
      <c r="L14" s="2"/>
      <c r="M14" s="2" t="s">
        <v>1566</v>
      </c>
      <c r="N14" s="2" t="s">
        <v>2058</v>
      </c>
      <c r="O14" s="2" t="s">
        <v>2078</v>
      </c>
      <c r="P14" s="2" t="s">
        <v>2456</v>
      </c>
      <c r="Q14" s="2" t="s">
        <v>17971</v>
      </c>
      <c r="R14" s="2" t="s">
        <v>2067</v>
      </c>
      <c r="S14" s="2"/>
      <c r="T14" s="2" t="s">
        <v>117</v>
      </c>
    </row>
    <row r="15" spans="1:20" ht="14.25" customHeight="1">
      <c r="A15" s="2" t="s">
        <v>35540</v>
      </c>
      <c r="B15" s="2" t="s">
        <v>3831</v>
      </c>
      <c r="C15" s="2" t="s">
        <v>35541</v>
      </c>
      <c r="D15" s="2" t="s">
        <v>196</v>
      </c>
      <c r="E15" s="2" t="s">
        <v>96</v>
      </c>
      <c r="F15" s="2" t="s">
        <v>35542</v>
      </c>
      <c r="G15" s="2" t="s">
        <v>2046</v>
      </c>
      <c r="H15" s="2" t="s">
        <v>35543</v>
      </c>
      <c r="I15" s="2"/>
      <c r="J15" s="2"/>
      <c r="K15" s="2"/>
      <c r="L15" s="2"/>
      <c r="M15" s="2" t="s">
        <v>1566</v>
      </c>
      <c r="N15" s="2" t="s">
        <v>2058</v>
      </c>
      <c r="O15" s="2" t="s">
        <v>2078</v>
      </c>
      <c r="P15" s="2" t="s">
        <v>21958</v>
      </c>
      <c r="Q15" s="2" t="s">
        <v>17971</v>
      </c>
      <c r="R15" s="2" t="s">
        <v>2067</v>
      </c>
      <c r="S15" s="2"/>
      <c r="T15" s="2" t="s">
        <v>195</v>
      </c>
    </row>
    <row r="16" spans="1:20" ht="14.25" customHeight="1">
      <c r="A16" s="2" t="s">
        <v>35544</v>
      </c>
      <c r="B16" s="2" t="s">
        <v>5246</v>
      </c>
      <c r="C16" s="2" t="s">
        <v>35545</v>
      </c>
      <c r="D16" s="2" t="s">
        <v>332</v>
      </c>
      <c r="E16" s="2" t="s">
        <v>264</v>
      </c>
      <c r="F16" s="2" t="s">
        <v>33538</v>
      </c>
      <c r="G16" s="2" t="s">
        <v>2046</v>
      </c>
      <c r="H16" s="2" t="s">
        <v>35546</v>
      </c>
      <c r="I16" s="2" t="s">
        <v>35547</v>
      </c>
      <c r="J16" s="2"/>
      <c r="K16" s="2"/>
      <c r="L16" s="2"/>
      <c r="M16" s="2" t="s">
        <v>1566</v>
      </c>
      <c r="N16" s="2" t="s">
        <v>2058</v>
      </c>
      <c r="O16" s="2" t="s">
        <v>2093</v>
      </c>
      <c r="P16" s="2" t="s">
        <v>2422</v>
      </c>
      <c r="Q16" s="2" t="s">
        <v>17971</v>
      </c>
      <c r="R16" s="2" t="s">
        <v>2067</v>
      </c>
      <c r="S16" s="2"/>
      <c r="T16" s="2" t="s">
        <v>331</v>
      </c>
    </row>
    <row r="17" spans="1:20" ht="14.25" customHeight="1">
      <c r="A17" s="2" t="s">
        <v>35548</v>
      </c>
      <c r="B17" s="2" t="s">
        <v>16009</v>
      </c>
      <c r="C17" s="2" t="s">
        <v>2829</v>
      </c>
      <c r="D17" s="2" t="s">
        <v>35549</v>
      </c>
      <c r="E17" s="2" t="s">
        <v>264</v>
      </c>
      <c r="F17" s="2" t="s">
        <v>35550</v>
      </c>
      <c r="G17" s="2" t="s">
        <v>2091</v>
      </c>
      <c r="H17" s="2" t="s">
        <v>35551</v>
      </c>
      <c r="I17" s="2"/>
      <c r="J17" s="2"/>
      <c r="K17" s="2"/>
      <c r="L17" s="2"/>
      <c r="M17" s="2" t="s">
        <v>1566</v>
      </c>
      <c r="N17" s="2" t="s">
        <v>2058</v>
      </c>
      <c r="O17" s="2" t="s">
        <v>2288</v>
      </c>
      <c r="P17" s="2" t="s">
        <v>20164</v>
      </c>
      <c r="Q17" s="2" t="s">
        <v>17971</v>
      </c>
      <c r="R17" s="2" t="s">
        <v>2067</v>
      </c>
      <c r="S17" s="2"/>
      <c r="T17" s="2" t="s">
        <v>35552</v>
      </c>
    </row>
    <row r="18" spans="1:20" ht="14.25" customHeight="1">
      <c r="A18" s="2" t="s">
        <v>35553</v>
      </c>
      <c r="B18" s="2" t="s">
        <v>7244</v>
      </c>
      <c r="C18" s="2" t="s">
        <v>35554</v>
      </c>
      <c r="D18" s="2" t="s">
        <v>940</v>
      </c>
      <c r="E18" s="2" t="s">
        <v>264</v>
      </c>
      <c r="F18" s="2" t="s">
        <v>35555</v>
      </c>
      <c r="G18" s="2" t="s">
        <v>2046</v>
      </c>
      <c r="H18" s="2" t="s">
        <v>35556</v>
      </c>
      <c r="I18" s="2"/>
      <c r="J18" s="2"/>
      <c r="K18" s="2"/>
      <c r="L18" s="2"/>
      <c r="M18" s="2" t="s">
        <v>1566</v>
      </c>
      <c r="N18" s="2" t="s">
        <v>2058</v>
      </c>
      <c r="O18" s="2" t="s">
        <v>2139</v>
      </c>
      <c r="P18" s="2" t="s">
        <v>2108</v>
      </c>
      <c r="Q18" s="2" t="s">
        <v>17971</v>
      </c>
      <c r="R18" s="2" t="s">
        <v>2052</v>
      </c>
      <c r="S18" s="2"/>
      <c r="T18" s="2" t="s">
        <v>939</v>
      </c>
    </row>
    <row r="19" spans="1:20" ht="14.25" customHeight="1">
      <c r="A19" s="2" t="s">
        <v>35557</v>
      </c>
      <c r="B19" s="2" t="s">
        <v>2695</v>
      </c>
      <c r="C19" s="2" t="s">
        <v>35558</v>
      </c>
      <c r="D19" s="2" t="s">
        <v>20743</v>
      </c>
      <c r="E19" s="2" t="s">
        <v>264</v>
      </c>
      <c r="F19" s="2" t="s">
        <v>35559</v>
      </c>
      <c r="G19" s="2" t="s">
        <v>2091</v>
      </c>
      <c r="H19" s="2" t="s">
        <v>35560</v>
      </c>
      <c r="I19" s="2"/>
      <c r="J19" s="2"/>
      <c r="K19" s="2"/>
      <c r="L19" s="2"/>
      <c r="M19" s="2" t="s">
        <v>1566</v>
      </c>
      <c r="N19" s="2" t="s">
        <v>2058</v>
      </c>
      <c r="O19" s="2" t="s">
        <v>2139</v>
      </c>
      <c r="P19" s="2" t="s">
        <v>20236</v>
      </c>
      <c r="Q19" s="2" t="s">
        <v>17971</v>
      </c>
      <c r="R19" s="2" t="s">
        <v>2052</v>
      </c>
      <c r="S19" s="2"/>
      <c r="T19" s="2" t="s">
        <v>20746</v>
      </c>
    </row>
    <row r="20" spans="1:20" ht="14.25" customHeight="1">
      <c r="A20" s="2" t="s">
        <v>35561</v>
      </c>
      <c r="B20" s="2" t="s">
        <v>9266</v>
      </c>
      <c r="C20" s="2" t="s">
        <v>35562</v>
      </c>
      <c r="D20" s="2" t="s">
        <v>114</v>
      </c>
      <c r="E20" s="2" t="s">
        <v>96</v>
      </c>
      <c r="F20" s="2" t="s">
        <v>35563</v>
      </c>
      <c r="G20" s="2" t="s">
        <v>2046</v>
      </c>
      <c r="H20" s="2" t="s">
        <v>35564</v>
      </c>
      <c r="I20" s="2"/>
      <c r="J20" s="2"/>
      <c r="K20" s="2"/>
      <c r="L20" s="2"/>
      <c r="M20" s="2" t="s">
        <v>1566</v>
      </c>
      <c r="N20" s="2" t="s">
        <v>2058</v>
      </c>
      <c r="O20" s="2" t="s">
        <v>2153</v>
      </c>
      <c r="P20" s="2" t="s">
        <v>29578</v>
      </c>
      <c r="Q20" s="2" t="s">
        <v>17971</v>
      </c>
      <c r="R20" s="2" t="s">
        <v>2052</v>
      </c>
      <c r="S20" s="2"/>
      <c r="T20" s="2" t="s">
        <v>113</v>
      </c>
    </row>
    <row r="21" spans="1:20" ht="14.25" customHeight="1">
      <c r="A21" s="2" t="s">
        <v>35565</v>
      </c>
      <c r="B21" s="2" t="s">
        <v>29093</v>
      </c>
      <c r="C21" s="2" t="s">
        <v>35566</v>
      </c>
      <c r="D21" s="2" t="s">
        <v>118</v>
      </c>
      <c r="E21" s="2" t="s">
        <v>96</v>
      </c>
      <c r="F21" s="2" t="s">
        <v>35567</v>
      </c>
      <c r="G21" s="2" t="s">
        <v>2046</v>
      </c>
      <c r="H21" s="2" t="s">
        <v>35568</v>
      </c>
      <c r="I21" s="2"/>
      <c r="J21" s="2"/>
      <c r="K21" s="2"/>
      <c r="L21" s="2"/>
      <c r="M21" s="2" t="s">
        <v>59</v>
      </c>
      <c r="N21" s="2" t="s">
        <v>2058</v>
      </c>
      <c r="O21" s="2" t="s">
        <v>2101</v>
      </c>
      <c r="P21" s="2" t="s">
        <v>2456</v>
      </c>
      <c r="Q21" s="2" t="s">
        <v>17971</v>
      </c>
      <c r="R21" s="2"/>
      <c r="S21" s="2"/>
      <c r="T21" s="2" t="s">
        <v>117</v>
      </c>
    </row>
    <row r="22" spans="1:20" ht="14.25" customHeight="1">
      <c r="A22" s="2"/>
      <c r="B22" s="2" t="s">
        <v>2585</v>
      </c>
      <c r="C22" s="2" t="s">
        <v>35569</v>
      </c>
      <c r="D22" s="2" t="s">
        <v>23226</v>
      </c>
      <c r="E22" s="2" t="s">
        <v>264</v>
      </c>
      <c r="F22" s="2" t="s">
        <v>35570</v>
      </c>
      <c r="G22" s="2" t="s">
        <v>2046</v>
      </c>
      <c r="H22" s="2" t="s">
        <v>35571</v>
      </c>
      <c r="I22" s="2"/>
      <c r="J22" s="2"/>
      <c r="K22" s="2"/>
      <c r="L22" s="2" t="s">
        <v>4217</v>
      </c>
      <c r="M22" s="2" t="s">
        <v>60</v>
      </c>
      <c r="N22" s="2" t="s">
        <v>2058</v>
      </c>
      <c r="O22" s="2" t="s">
        <v>2352</v>
      </c>
      <c r="P22" s="2" t="s">
        <v>2154</v>
      </c>
      <c r="Q22" s="2" t="s">
        <v>17971</v>
      </c>
      <c r="R22" s="2"/>
      <c r="S22" s="2"/>
      <c r="T22" s="2" t="s">
        <v>105</v>
      </c>
    </row>
    <row r="23" spans="1:20" ht="14.25" customHeight="1">
      <c r="A23" s="2" t="s">
        <v>35572</v>
      </c>
      <c r="B23" s="2" t="s">
        <v>8733</v>
      </c>
      <c r="C23" s="2" t="s">
        <v>31238</v>
      </c>
      <c r="D23" s="2" t="s">
        <v>804</v>
      </c>
      <c r="E23" s="2" t="s">
        <v>264</v>
      </c>
      <c r="F23" s="2" t="s">
        <v>2322</v>
      </c>
      <c r="G23" s="2" t="s">
        <v>2046</v>
      </c>
      <c r="H23" s="2" t="s">
        <v>35573</v>
      </c>
      <c r="I23" s="2">
        <v>447770954953</v>
      </c>
      <c r="J23" s="2">
        <v>442030472588</v>
      </c>
      <c r="K23" s="2"/>
      <c r="L23" s="2"/>
      <c r="M23" s="2" t="s">
        <v>59</v>
      </c>
      <c r="N23" s="2" t="s">
        <v>2058</v>
      </c>
      <c r="O23" s="2" t="s">
        <v>2322</v>
      </c>
      <c r="P23" s="2" t="s">
        <v>21281</v>
      </c>
      <c r="Q23" s="2" t="s">
        <v>17971</v>
      </c>
      <c r="R23" s="2"/>
      <c r="S23" s="2"/>
      <c r="T23" s="2" t="s">
        <v>803</v>
      </c>
    </row>
    <row r="24" spans="1:20" ht="14.25" customHeight="1">
      <c r="A24" s="2" t="s">
        <v>35574</v>
      </c>
      <c r="B24" s="2" t="s">
        <v>23756</v>
      </c>
      <c r="C24" s="2" t="s">
        <v>35575</v>
      </c>
      <c r="D24" s="2" t="s">
        <v>35576</v>
      </c>
      <c r="E24" s="2" t="s">
        <v>264</v>
      </c>
      <c r="F24" s="2" t="s">
        <v>2320</v>
      </c>
      <c r="G24" s="2" t="s">
        <v>2091</v>
      </c>
      <c r="H24" s="2" t="s">
        <v>35577</v>
      </c>
      <c r="I24" s="2"/>
      <c r="J24" s="2"/>
      <c r="K24" s="2"/>
      <c r="L24" s="2"/>
      <c r="M24" s="2" t="s">
        <v>59</v>
      </c>
      <c r="N24" s="2" t="s">
        <v>2058</v>
      </c>
      <c r="O24" s="2" t="s">
        <v>2322</v>
      </c>
      <c r="P24" s="2" t="s">
        <v>2609</v>
      </c>
      <c r="Q24" s="2" t="s">
        <v>17971</v>
      </c>
      <c r="R24" s="2"/>
      <c r="S24" s="2"/>
      <c r="T24" s="2" t="s">
        <v>35578</v>
      </c>
    </row>
    <row r="25" spans="1:20" ht="14.25" customHeight="1">
      <c r="A25" s="2" t="s">
        <v>35579</v>
      </c>
      <c r="B25" s="2" t="s">
        <v>35580</v>
      </c>
      <c r="C25" s="2" t="s">
        <v>35581</v>
      </c>
      <c r="D25" s="2" t="s">
        <v>35582</v>
      </c>
      <c r="E25" s="2" t="s">
        <v>264</v>
      </c>
      <c r="F25" s="2" t="s">
        <v>2320</v>
      </c>
      <c r="G25" s="2" t="s">
        <v>18247</v>
      </c>
      <c r="H25" s="2" t="s">
        <v>35583</v>
      </c>
      <c r="I25" s="2"/>
      <c r="J25" s="2"/>
      <c r="K25" s="2"/>
      <c r="L25" s="2"/>
      <c r="M25" s="2" t="s">
        <v>59</v>
      </c>
      <c r="N25" s="2" t="s">
        <v>2058</v>
      </c>
      <c r="O25" s="2" t="s">
        <v>2322</v>
      </c>
      <c r="P25" s="2" t="s">
        <v>2609</v>
      </c>
      <c r="Q25" s="2" t="s">
        <v>17971</v>
      </c>
      <c r="R25" s="2"/>
      <c r="S25" s="2"/>
      <c r="T25" s="2" t="s">
        <v>35584</v>
      </c>
    </row>
    <row r="26" spans="1:20" ht="14.25" customHeight="1">
      <c r="A26" s="2" t="s">
        <v>35585</v>
      </c>
      <c r="B26" s="2" t="s">
        <v>3155</v>
      </c>
      <c r="C26" s="2" t="s">
        <v>35586</v>
      </c>
      <c r="D26" s="2" t="s">
        <v>516</v>
      </c>
      <c r="E26" s="2" t="s">
        <v>264</v>
      </c>
      <c r="F26" s="2" t="s">
        <v>2320</v>
      </c>
      <c r="G26" s="2" t="s">
        <v>2046</v>
      </c>
      <c r="H26" s="2" t="s">
        <v>35587</v>
      </c>
      <c r="I26" s="2">
        <v>447971861174</v>
      </c>
      <c r="J26" s="2"/>
      <c r="K26" s="2"/>
      <c r="L26" s="2"/>
      <c r="M26" s="2" t="s">
        <v>59</v>
      </c>
      <c r="N26" s="2" t="s">
        <v>2058</v>
      </c>
      <c r="O26" s="2" t="s">
        <v>2322</v>
      </c>
      <c r="P26" s="2" t="s">
        <v>21281</v>
      </c>
      <c r="Q26" s="2" t="s">
        <v>17971</v>
      </c>
      <c r="R26" s="2"/>
      <c r="S26" s="2"/>
      <c r="T26" s="2" t="s">
        <v>515</v>
      </c>
    </row>
    <row r="27" spans="1:20" ht="14.25" customHeight="1">
      <c r="A27" s="2" t="s">
        <v>35588</v>
      </c>
      <c r="B27" s="2" t="s">
        <v>4670</v>
      </c>
      <c r="C27" s="2" t="s">
        <v>35589</v>
      </c>
      <c r="D27" s="2" t="s">
        <v>946</v>
      </c>
      <c r="E27" s="2" t="s">
        <v>264</v>
      </c>
      <c r="F27" s="2" t="s">
        <v>2320</v>
      </c>
      <c r="G27" s="2" t="s">
        <v>2046</v>
      </c>
      <c r="H27" s="2" t="s">
        <v>35590</v>
      </c>
      <c r="I27" s="2">
        <v>447715176161</v>
      </c>
      <c r="J27" s="2">
        <v>441843605040</v>
      </c>
      <c r="K27" s="2"/>
      <c r="L27" s="2"/>
      <c r="M27" s="2" t="s">
        <v>59</v>
      </c>
      <c r="N27" s="2" t="s">
        <v>2058</v>
      </c>
      <c r="O27" s="2" t="s">
        <v>2322</v>
      </c>
      <c r="P27" s="2" t="s">
        <v>34999</v>
      </c>
      <c r="Q27" s="2" t="s">
        <v>17971</v>
      </c>
      <c r="R27" s="2"/>
      <c r="S27" s="2"/>
      <c r="T27" s="2" t="s">
        <v>945</v>
      </c>
    </row>
    <row r="28" spans="1:20" ht="14.25" customHeight="1">
      <c r="A28" s="2" t="s">
        <v>35591</v>
      </c>
      <c r="B28" s="2" t="s">
        <v>35592</v>
      </c>
      <c r="C28" s="2" t="s">
        <v>4964</v>
      </c>
      <c r="D28" s="2" t="s">
        <v>35593</v>
      </c>
      <c r="E28" s="2" t="s">
        <v>264</v>
      </c>
      <c r="F28" s="2" t="s">
        <v>2320</v>
      </c>
      <c r="G28" s="2" t="s">
        <v>23017</v>
      </c>
      <c r="H28" s="2" t="s">
        <v>35594</v>
      </c>
      <c r="I28" s="2"/>
      <c r="J28" s="2"/>
      <c r="K28" s="2"/>
      <c r="L28" s="2"/>
      <c r="M28" s="2" t="s">
        <v>59</v>
      </c>
      <c r="N28" s="2" t="s">
        <v>2058</v>
      </c>
      <c r="O28" s="2" t="s">
        <v>2322</v>
      </c>
      <c r="P28" s="2" t="s">
        <v>2609</v>
      </c>
      <c r="Q28" s="2" t="s">
        <v>17971</v>
      </c>
      <c r="R28" s="2"/>
      <c r="S28" s="2"/>
      <c r="T28" s="2" t="s">
        <v>35595</v>
      </c>
    </row>
    <row r="29" spans="1:20" ht="14.25" customHeight="1">
      <c r="A29" s="2" t="s">
        <v>35596</v>
      </c>
      <c r="B29" s="2" t="s">
        <v>5378</v>
      </c>
      <c r="C29" s="2" t="s">
        <v>35597</v>
      </c>
      <c r="D29" s="2" t="s">
        <v>35598</v>
      </c>
      <c r="E29" s="2" t="s">
        <v>264</v>
      </c>
      <c r="F29" s="2" t="s">
        <v>2320</v>
      </c>
      <c r="G29" s="2" t="s">
        <v>5457</v>
      </c>
      <c r="H29" s="2" t="s">
        <v>35599</v>
      </c>
      <c r="I29" s="2"/>
      <c r="J29" s="2"/>
      <c r="K29" s="2"/>
      <c r="L29" s="2"/>
      <c r="M29" s="2" t="s">
        <v>59</v>
      </c>
      <c r="N29" s="2" t="s">
        <v>2058</v>
      </c>
      <c r="O29" s="2" t="s">
        <v>2322</v>
      </c>
      <c r="P29" s="2" t="s">
        <v>2609</v>
      </c>
      <c r="Q29" s="2" t="s">
        <v>17971</v>
      </c>
      <c r="R29" s="2"/>
      <c r="S29" s="2"/>
      <c r="T29" s="2" t="s">
        <v>35600</v>
      </c>
    </row>
    <row r="30" spans="1:20" ht="14.25" customHeight="1">
      <c r="A30" s="2" t="s">
        <v>35601</v>
      </c>
      <c r="B30" s="2" t="s">
        <v>2805</v>
      </c>
      <c r="C30" s="2" t="s">
        <v>24018</v>
      </c>
      <c r="D30" s="2" t="s">
        <v>1404</v>
      </c>
      <c r="E30" s="2" t="s">
        <v>264</v>
      </c>
      <c r="F30" s="2" t="s">
        <v>2320</v>
      </c>
      <c r="G30" s="2" t="s">
        <v>2046</v>
      </c>
      <c r="H30" s="2" t="s">
        <v>35602</v>
      </c>
      <c r="I30" s="2">
        <v>12587323077</v>
      </c>
      <c r="J30" s="2"/>
      <c r="K30" s="2"/>
      <c r="L30" s="2"/>
      <c r="M30" s="2" t="s">
        <v>59</v>
      </c>
      <c r="N30" s="2" t="s">
        <v>2058</v>
      </c>
      <c r="O30" s="2" t="s">
        <v>2322</v>
      </c>
      <c r="P30" s="2" t="s">
        <v>25037</v>
      </c>
      <c r="Q30" s="2" t="s">
        <v>17971</v>
      </c>
      <c r="R30" s="2"/>
      <c r="S30" s="2"/>
      <c r="T30" s="2" t="s">
        <v>1403</v>
      </c>
    </row>
    <row r="31" spans="1:20" ht="14.25" customHeight="1">
      <c r="A31" s="2" t="s">
        <v>35603</v>
      </c>
      <c r="B31" s="2" t="s">
        <v>35604</v>
      </c>
      <c r="C31" s="2" t="s">
        <v>23042</v>
      </c>
      <c r="D31" s="2" t="s">
        <v>35605</v>
      </c>
      <c r="E31" s="2" t="s">
        <v>264</v>
      </c>
      <c r="F31" s="2" t="s">
        <v>2320</v>
      </c>
      <c r="G31" s="2" t="s">
        <v>2404</v>
      </c>
      <c r="H31" s="2" t="s">
        <v>35606</v>
      </c>
      <c r="I31" s="2"/>
      <c r="J31" s="2"/>
      <c r="K31" s="2"/>
      <c r="L31" s="2"/>
      <c r="M31" s="2" t="s">
        <v>59</v>
      </c>
      <c r="N31" s="2" t="s">
        <v>2058</v>
      </c>
      <c r="O31" s="2" t="s">
        <v>2322</v>
      </c>
      <c r="P31" s="2" t="s">
        <v>35607</v>
      </c>
      <c r="Q31" s="2" t="s">
        <v>17971</v>
      </c>
      <c r="R31" s="2"/>
      <c r="S31" s="2"/>
      <c r="T31" s="2" t="s">
        <v>35608</v>
      </c>
    </row>
    <row r="32" spans="1:20" ht="14.25" customHeight="1">
      <c r="A32" s="2" t="s">
        <v>35609</v>
      </c>
      <c r="B32" s="2" t="s">
        <v>2690</v>
      </c>
      <c r="C32" s="2" t="s">
        <v>35610</v>
      </c>
      <c r="D32" s="2" t="s">
        <v>21189</v>
      </c>
      <c r="E32" s="2" t="s">
        <v>264</v>
      </c>
      <c r="F32" s="2" t="s">
        <v>35611</v>
      </c>
      <c r="G32" s="2" t="s">
        <v>2091</v>
      </c>
      <c r="H32" s="2" t="s">
        <v>35612</v>
      </c>
      <c r="I32" s="2"/>
      <c r="J32" s="2"/>
      <c r="K32" s="2"/>
      <c r="L32" s="2"/>
      <c r="M32" s="2" t="s">
        <v>59</v>
      </c>
      <c r="N32" s="2" t="s">
        <v>2058</v>
      </c>
      <c r="O32" s="2" t="s">
        <v>2322</v>
      </c>
      <c r="P32" s="2" t="s">
        <v>2609</v>
      </c>
      <c r="Q32" s="2" t="s">
        <v>17971</v>
      </c>
      <c r="R32" s="2"/>
      <c r="S32" s="2"/>
      <c r="T32" s="2" t="s">
        <v>21192</v>
      </c>
    </row>
    <row r="33" spans="1:20" ht="14.25" customHeight="1">
      <c r="A33" s="2" t="s">
        <v>35613</v>
      </c>
      <c r="B33" s="2" t="s">
        <v>28608</v>
      </c>
      <c r="C33" s="2" t="s">
        <v>23102</v>
      </c>
      <c r="D33" s="2" t="s">
        <v>35614</v>
      </c>
      <c r="E33" s="2" t="s">
        <v>264</v>
      </c>
      <c r="F33" s="2" t="s">
        <v>2824</v>
      </c>
      <c r="G33" s="2" t="s">
        <v>2091</v>
      </c>
      <c r="H33" s="2" t="s">
        <v>35615</v>
      </c>
      <c r="I33" s="2" t="s">
        <v>21951</v>
      </c>
      <c r="J33" s="2"/>
      <c r="K33" s="2"/>
      <c r="L33" s="2"/>
      <c r="M33" s="2" t="s">
        <v>60</v>
      </c>
      <c r="N33" s="2" t="s">
        <v>2058</v>
      </c>
      <c r="O33" s="2" t="s">
        <v>2316</v>
      </c>
      <c r="P33" s="2" t="s">
        <v>20230</v>
      </c>
      <c r="Q33" s="2" t="s">
        <v>17971</v>
      </c>
      <c r="R33" s="2"/>
      <c r="S33" s="2"/>
      <c r="T33" s="2" t="s">
        <v>35616</v>
      </c>
    </row>
    <row r="34" spans="1:20" ht="14.25" customHeight="1">
      <c r="A34" s="2" t="s">
        <v>35617</v>
      </c>
      <c r="B34" s="2" t="s">
        <v>35618</v>
      </c>
      <c r="C34" s="2" t="s">
        <v>35619</v>
      </c>
      <c r="D34" s="2" t="s">
        <v>35576</v>
      </c>
      <c r="E34" s="2" t="s">
        <v>264</v>
      </c>
      <c r="F34" s="2" t="s">
        <v>2824</v>
      </c>
      <c r="G34" s="2" t="s">
        <v>2091</v>
      </c>
      <c r="H34" s="2" t="s">
        <v>35620</v>
      </c>
      <c r="I34" s="2"/>
      <c r="J34" s="2"/>
      <c r="K34" s="2"/>
      <c r="L34" s="2"/>
      <c r="M34" s="2" t="s">
        <v>60</v>
      </c>
      <c r="N34" s="2" t="s">
        <v>2058</v>
      </c>
      <c r="O34" s="2" t="s">
        <v>2316</v>
      </c>
      <c r="P34" s="2" t="s">
        <v>20230</v>
      </c>
      <c r="Q34" s="2" t="s">
        <v>17971</v>
      </c>
      <c r="R34" s="2"/>
      <c r="S34" s="2"/>
      <c r="T34" s="2" t="s">
        <v>35578</v>
      </c>
    </row>
    <row r="35" spans="1:20" ht="14.25" customHeight="1">
      <c r="A35" s="2" t="s">
        <v>35621</v>
      </c>
      <c r="B35" s="2" t="s">
        <v>2690</v>
      </c>
      <c r="C35" s="2" t="s">
        <v>35622</v>
      </c>
      <c r="D35" s="2" t="s">
        <v>260</v>
      </c>
      <c r="E35" s="2" t="s">
        <v>264</v>
      </c>
      <c r="F35" s="2" t="s">
        <v>35623</v>
      </c>
      <c r="G35" s="2" t="s">
        <v>2046</v>
      </c>
      <c r="H35" s="2" t="s">
        <v>35624</v>
      </c>
      <c r="I35" s="2"/>
      <c r="J35" s="2"/>
      <c r="K35" s="2"/>
      <c r="L35" s="2"/>
      <c r="M35" s="2" t="s">
        <v>60</v>
      </c>
      <c r="N35" s="2" t="s">
        <v>2058</v>
      </c>
      <c r="O35" s="2" t="s">
        <v>2316</v>
      </c>
      <c r="P35" s="2" t="s">
        <v>4570</v>
      </c>
      <c r="Q35" s="2" t="s">
        <v>17971</v>
      </c>
      <c r="R35" s="2"/>
      <c r="S35" s="2"/>
      <c r="T35" s="2" t="s">
        <v>259</v>
      </c>
    </row>
    <row r="36" spans="1:20" ht="14.25" customHeight="1">
      <c r="A36" s="2" t="s">
        <v>35625</v>
      </c>
      <c r="B36" s="2" t="s">
        <v>35626</v>
      </c>
      <c r="C36" s="2" t="s">
        <v>3572</v>
      </c>
      <c r="D36" s="2" t="s">
        <v>363</v>
      </c>
      <c r="E36" s="2" t="s">
        <v>264</v>
      </c>
      <c r="F36" s="2" t="s">
        <v>2489</v>
      </c>
      <c r="G36" s="2" t="s">
        <v>2046</v>
      </c>
      <c r="H36" s="2" t="s">
        <v>35627</v>
      </c>
      <c r="I36" s="2" t="s">
        <v>35628</v>
      </c>
      <c r="J36" s="2"/>
      <c r="K36" s="2"/>
      <c r="L36" s="2" t="s">
        <v>4984</v>
      </c>
      <c r="M36" s="2" t="s">
        <v>60</v>
      </c>
      <c r="N36" s="2" t="s">
        <v>2058</v>
      </c>
      <c r="O36" s="2" t="s">
        <v>2491</v>
      </c>
      <c r="P36" s="2" t="s">
        <v>2422</v>
      </c>
      <c r="Q36" s="2" t="s">
        <v>17971</v>
      </c>
      <c r="R36" s="2"/>
      <c r="S36" s="2"/>
      <c r="T36" s="2" t="s">
        <v>362</v>
      </c>
    </row>
    <row r="37" spans="1:20" ht="14.25" customHeight="1">
      <c r="A37" s="2" t="s">
        <v>35629</v>
      </c>
      <c r="B37" s="2" t="s">
        <v>35630</v>
      </c>
      <c r="C37" s="2" t="s">
        <v>17466</v>
      </c>
      <c r="D37" s="2" t="s">
        <v>35631</v>
      </c>
      <c r="E37" s="2" t="s">
        <v>264</v>
      </c>
      <c r="F37" s="2" t="s">
        <v>2489</v>
      </c>
      <c r="G37" s="2" t="s">
        <v>2404</v>
      </c>
      <c r="H37" s="2" t="s">
        <v>35632</v>
      </c>
      <c r="I37" s="2" t="s">
        <v>35628</v>
      </c>
      <c r="J37" s="2"/>
      <c r="K37" s="2"/>
      <c r="L37" s="2" t="s">
        <v>4984</v>
      </c>
      <c r="M37" s="2" t="s">
        <v>60</v>
      </c>
      <c r="N37" s="2" t="s">
        <v>2058</v>
      </c>
      <c r="O37" s="2" t="s">
        <v>2491</v>
      </c>
      <c r="P37" s="2" t="s">
        <v>3230</v>
      </c>
      <c r="Q37" s="2" t="s">
        <v>17971</v>
      </c>
      <c r="R37" s="2"/>
      <c r="S37" s="2"/>
      <c r="T37" s="2" t="s">
        <v>35633</v>
      </c>
    </row>
    <row r="38" spans="1:20" ht="14.25" customHeight="1">
      <c r="A38" s="2" t="s">
        <v>35634</v>
      </c>
      <c r="B38" s="2" t="s">
        <v>35635</v>
      </c>
      <c r="C38" s="2" t="s">
        <v>35636</v>
      </c>
      <c r="D38" s="2" t="s">
        <v>35637</v>
      </c>
      <c r="E38" s="2" t="s">
        <v>264</v>
      </c>
      <c r="F38" s="2" t="s">
        <v>2489</v>
      </c>
      <c r="G38" s="2" t="s">
        <v>2404</v>
      </c>
      <c r="H38" s="2" t="s">
        <v>35638</v>
      </c>
      <c r="I38" s="2"/>
      <c r="J38" s="2"/>
      <c r="K38" s="2"/>
      <c r="L38" s="2"/>
      <c r="M38" s="2" t="s">
        <v>60</v>
      </c>
      <c r="N38" s="2" t="s">
        <v>2058</v>
      </c>
      <c r="O38" s="2" t="s">
        <v>2491</v>
      </c>
      <c r="P38" s="2" t="s">
        <v>23724</v>
      </c>
      <c r="Q38" s="2" t="s">
        <v>17971</v>
      </c>
      <c r="R38" s="2"/>
      <c r="S38" s="2"/>
      <c r="T38" s="2" t="s">
        <v>35639</v>
      </c>
    </row>
    <row r="39" spans="1:20" ht="14.25" customHeight="1">
      <c r="A39" s="2" t="s">
        <v>35640</v>
      </c>
      <c r="B39" s="2" t="s">
        <v>35641</v>
      </c>
      <c r="C39" s="2" t="s">
        <v>35642</v>
      </c>
      <c r="D39" s="2" t="s">
        <v>35643</v>
      </c>
      <c r="E39" s="2" t="s">
        <v>264</v>
      </c>
      <c r="F39" s="2" t="s">
        <v>2489</v>
      </c>
      <c r="G39" s="2" t="s">
        <v>2404</v>
      </c>
      <c r="H39" s="2" t="s">
        <v>35644</v>
      </c>
      <c r="I39" s="2"/>
      <c r="J39" s="2"/>
      <c r="K39" s="2"/>
      <c r="L39" s="2"/>
      <c r="M39" s="2" t="s">
        <v>60</v>
      </c>
      <c r="N39" s="2" t="s">
        <v>2058</v>
      </c>
      <c r="O39" s="2" t="s">
        <v>2491</v>
      </c>
      <c r="P39" s="2" t="s">
        <v>3230</v>
      </c>
      <c r="Q39" s="2" t="s">
        <v>17971</v>
      </c>
      <c r="R39" s="2"/>
      <c r="S39" s="2"/>
      <c r="T39" s="2" t="s">
        <v>35645</v>
      </c>
    </row>
    <row r="40" spans="1:20" ht="14.25" customHeight="1">
      <c r="A40" s="2" t="s">
        <v>35646</v>
      </c>
      <c r="B40" s="2" t="s">
        <v>35647</v>
      </c>
      <c r="C40" s="2" t="s">
        <v>35648</v>
      </c>
      <c r="D40" s="2" t="s">
        <v>35649</v>
      </c>
      <c r="E40" s="2" t="s">
        <v>264</v>
      </c>
      <c r="F40" s="2" t="s">
        <v>2489</v>
      </c>
      <c r="G40" s="2" t="s">
        <v>2404</v>
      </c>
      <c r="H40" s="2" t="s">
        <v>35650</v>
      </c>
      <c r="I40" s="2"/>
      <c r="J40" s="2"/>
      <c r="K40" s="2"/>
      <c r="L40" s="2"/>
      <c r="M40" s="2" t="s">
        <v>60</v>
      </c>
      <c r="N40" s="2" t="s">
        <v>2058</v>
      </c>
      <c r="O40" s="2" t="s">
        <v>2491</v>
      </c>
      <c r="P40" s="2" t="s">
        <v>2609</v>
      </c>
      <c r="Q40" s="2" t="s">
        <v>17971</v>
      </c>
      <c r="R40" s="2"/>
      <c r="S40" s="2"/>
      <c r="T40" s="2" t="s">
        <v>35651</v>
      </c>
    </row>
    <row r="41" spans="1:20" ht="14.25" customHeight="1">
      <c r="A41" s="2" t="s">
        <v>35652</v>
      </c>
      <c r="B41" s="2" t="s">
        <v>33984</v>
      </c>
      <c r="C41" s="2" t="s">
        <v>25139</v>
      </c>
      <c r="D41" s="2" t="s">
        <v>138</v>
      </c>
      <c r="E41" s="2" t="s">
        <v>96</v>
      </c>
      <c r="F41" s="2" t="s">
        <v>2489</v>
      </c>
      <c r="G41" s="2" t="s">
        <v>2046</v>
      </c>
      <c r="H41" s="2" t="s">
        <v>35653</v>
      </c>
      <c r="I41" s="2"/>
      <c r="J41" s="2"/>
      <c r="K41" s="2"/>
      <c r="L41" s="2"/>
      <c r="M41" s="2" t="s">
        <v>60</v>
      </c>
      <c r="N41" s="2" t="s">
        <v>2058</v>
      </c>
      <c r="O41" s="2" t="s">
        <v>2491</v>
      </c>
      <c r="P41" s="2" t="s">
        <v>23708</v>
      </c>
      <c r="Q41" s="2" t="s">
        <v>17971</v>
      </c>
      <c r="R41" s="2"/>
      <c r="S41" s="2"/>
      <c r="T41" s="2" t="s">
        <v>137</v>
      </c>
    </row>
    <row r="42" spans="1:20" ht="14.25" customHeight="1">
      <c r="A42" s="2" t="s">
        <v>35654</v>
      </c>
      <c r="B42" s="2" t="s">
        <v>18362</v>
      </c>
      <c r="C42" s="2" t="s">
        <v>25233</v>
      </c>
      <c r="D42" s="2" t="s">
        <v>35582</v>
      </c>
      <c r="E42" s="2" t="s">
        <v>264</v>
      </c>
      <c r="F42" s="2" t="s">
        <v>2316</v>
      </c>
      <c r="G42" s="2" t="s">
        <v>18247</v>
      </c>
      <c r="H42" s="2" t="s">
        <v>35655</v>
      </c>
      <c r="I42" s="2"/>
      <c r="J42" s="2"/>
      <c r="K42" s="2"/>
      <c r="L42" s="2"/>
      <c r="M42" s="2" t="s">
        <v>60</v>
      </c>
      <c r="N42" s="2" t="s">
        <v>2058</v>
      </c>
      <c r="O42" s="2" t="s">
        <v>2316</v>
      </c>
      <c r="P42" s="2" t="s">
        <v>2609</v>
      </c>
      <c r="Q42" s="2" t="s">
        <v>17971</v>
      </c>
      <c r="R42" s="2"/>
      <c r="S42" s="2"/>
      <c r="T42" s="2" t="s">
        <v>35584</v>
      </c>
    </row>
    <row r="43" spans="1:20" ht="14.25" customHeight="1">
      <c r="A43" s="2" t="s">
        <v>35656</v>
      </c>
      <c r="B43" s="2" t="s">
        <v>11068</v>
      </c>
      <c r="C43" s="2" t="s">
        <v>20083</v>
      </c>
      <c r="D43" s="2" t="s">
        <v>332</v>
      </c>
      <c r="E43" s="2" t="s">
        <v>264</v>
      </c>
      <c r="F43" s="2" t="s">
        <v>2316</v>
      </c>
      <c r="G43" s="2" t="s">
        <v>2046</v>
      </c>
      <c r="H43" s="2" t="s">
        <v>35657</v>
      </c>
      <c r="I43" s="2" t="s">
        <v>35658</v>
      </c>
      <c r="J43" s="2" t="s">
        <v>35659</v>
      </c>
      <c r="K43" s="2"/>
      <c r="L43" s="2"/>
      <c r="M43" s="2" t="s">
        <v>60</v>
      </c>
      <c r="N43" s="2" t="s">
        <v>2058</v>
      </c>
      <c r="O43" s="2" t="s">
        <v>2316</v>
      </c>
      <c r="P43" s="2" t="s">
        <v>35660</v>
      </c>
      <c r="Q43" s="2" t="s">
        <v>17971</v>
      </c>
      <c r="R43" s="2"/>
      <c r="S43" s="2"/>
      <c r="T43" s="2" t="s">
        <v>331</v>
      </c>
    </row>
    <row r="44" spans="1:20" ht="14.25" customHeight="1">
      <c r="A44" s="2" t="s">
        <v>35661</v>
      </c>
      <c r="B44" s="2" t="s">
        <v>3896</v>
      </c>
      <c r="C44" s="2" t="s">
        <v>35662</v>
      </c>
      <c r="D44" s="2" t="s">
        <v>21189</v>
      </c>
      <c r="E44" s="2" t="s">
        <v>264</v>
      </c>
      <c r="F44" s="2" t="s">
        <v>2316</v>
      </c>
      <c r="G44" s="2" t="s">
        <v>2091</v>
      </c>
      <c r="H44" s="2" t="s">
        <v>35663</v>
      </c>
      <c r="I44" s="2" t="s">
        <v>35658</v>
      </c>
      <c r="J44" s="2" t="s">
        <v>35659</v>
      </c>
      <c r="K44" s="2"/>
      <c r="L44" s="2"/>
      <c r="M44" s="2" t="s">
        <v>60</v>
      </c>
      <c r="N44" s="2" t="s">
        <v>2058</v>
      </c>
      <c r="O44" s="2" t="s">
        <v>2316</v>
      </c>
      <c r="P44" s="2" t="s">
        <v>2094</v>
      </c>
      <c r="Q44" s="2" t="s">
        <v>17971</v>
      </c>
      <c r="R44" s="2"/>
      <c r="S44" s="2"/>
      <c r="T44" s="2" t="s">
        <v>21192</v>
      </c>
    </row>
    <row r="45" spans="1:20" ht="14.25" customHeight="1">
      <c r="A45" s="2" t="s">
        <v>35664</v>
      </c>
      <c r="B45" s="2" t="s">
        <v>16099</v>
      </c>
      <c r="C45" s="2" t="s">
        <v>35665</v>
      </c>
      <c r="D45" s="2" t="s">
        <v>212</v>
      </c>
      <c r="E45" s="2" t="s">
        <v>264</v>
      </c>
      <c r="F45" s="2" t="s">
        <v>35666</v>
      </c>
      <c r="G45" s="2" t="s">
        <v>2046</v>
      </c>
      <c r="H45" s="2" t="s">
        <v>35667</v>
      </c>
      <c r="I45" s="2"/>
      <c r="J45" s="2"/>
      <c r="K45" s="2"/>
      <c r="L45" s="2"/>
      <c r="M45" s="2" t="s">
        <v>1566</v>
      </c>
      <c r="N45" s="2" t="s">
        <v>2058</v>
      </c>
      <c r="O45" s="2" t="s">
        <v>2153</v>
      </c>
      <c r="P45" s="2" t="s">
        <v>29578</v>
      </c>
      <c r="Q45" s="2" t="s">
        <v>17971</v>
      </c>
      <c r="R45" s="2" t="s">
        <v>2052</v>
      </c>
      <c r="S45" s="2"/>
      <c r="T45" s="2" t="s">
        <v>211</v>
      </c>
    </row>
    <row r="46" spans="1:20" ht="14.25" customHeight="1">
      <c r="A46" s="2" t="s">
        <v>35668</v>
      </c>
      <c r="B46" s="2" t="s">
        <v>35669</v>
      </c>
      <c r="C46" s="2" t="s">
        <v>29403</v>
      </c>
      <c r="D46" s="2" t="s">
        <v>126</v>
      </c>
      <c r="E46" s="2" t="s">
        <v>96</v>
      </c>
      <c r="F46" s="2" t="s">
        <v>23567</v>
      </c>
      <c r="G46" s="2" t="s">
        <v>2046</v>
      </c>
      <c r="H46" s="2" t="s">
        <v>35670</v>
      </c>
      <c r="I46" s="2"/>
      <c r="J46" s="2"/>
      <c r="K46" s="2"/>
      <c r="L46" s="2"/>
      <c r="M46" s="2" t="s">
        <v>1566</v>
      </c>
      <c r="N46" s="2" t="s">
        <v>2048</v>
      </c>
      <c r="O46" s="2" t="s">
        <v>2179</v>
      </c>
      <c r="P46" s="2" t="s">
        <v>29578</v>
      </c>
      <c r="Q46" s="2" t="s">
        <v>17971</v>
      </c>
      <c r="R46" s="2" t="s">
        <v>2052</v>
      </c>
      <c r="S46" s="2"/>
      <c r="T46" s="2" t="s">
        <v>125</v>
      </c>
    </row>
    <row r="47" spans="1:20" ht="14.25" customHeight="1">
      <c r="A47" s="2" t="s">
        <v>35671</v>
      </c>
      <c r="B47" s="2" t="s">
        <v>35672</v>
      </c>
      <c r="C47" s="2" t="s">
        <v>35673</v>
      </c>
      <c r="D47" s="2" t="s">
        <v>94</v>
      </c>
      <c r="E47" s="2" t="s">
        <v>96</v>
      </c>
      <c r="F47" s="2" t="s">
        <v>23567</v>
      </c>
      <c r="G47" s="2" t="s">
        <v>2046</v>
      </c>
      <c r="H47" s="2" t="s">
        <v>35674</v>
      </c>
      <c r="I47" s="2"/>
      <c r="J47" s="2"/>
      <c r="K47" s="2"/>
      <c r="L47" s="2"/>
      <c r="M47" s="2" t="s">
        <v>1566</v>
      </c>
      <c r="N47" s="2" t="s">
        <v>2048</v>
      </c>
      <c r="O47" s="2" t="s">
        <v>2179</v>
      </c>
      <c r="P47" s="2" t="s">
        <v>3363</v>
      </c>
      <c r="Q47" s="2" t="s">
        <v>17971</v>
      </c>
      <c r="R47" s="2" t="s">
        <v>2052</v>
      </c>
      <c r="S47" s="2"/>
      <c r="T47" s="2" t="s">
        <v>93</v>
      </c>
    </row>
    <row r="48" spans="1:20" ht="14.25" customHeight="1">
      <c r="A48" s="2" t="s">
        <v>35675</v>
      </c>
      <c r="B48" s="2" t="s">
        <v>2386</v>
      </c>
      <c r="C48" s="2" t="s">
        <v>35676</v>
      </c>
      <c r="D48" s="2" t="s">
        <v>950</v>
      </c>
      <c r="E48" s="2" t="s">
        <v>264</v>
      </c>
      <c r="F48" s="2" t="s">
        <v>35677</v>
      </c>
      <c r="G48" s="2" t="s">
        <v>2046</v>
      </c>
      <c r="H48" s="2" t="s">
        <v>35678</v>
      </c>
      <c r="I48" s="2"/>
      <c r="J48" s="2"/>
      <c r="K48" s="2"/>
      <c r="L48" s="2"/>
      <c r="M48" s="2" t="s">
        <v>1566</v>
      </c>
      <c r="N48" s="2" t="s">
        <v>2058</v>
      </c>
      <c r="O48" s="2" t="s">
        <v>2153</v>
      </c>
      <c r="P48" s="2" t="s">
        <v>2323</v>
      </c>
      <c r="Q48" s="2" t="s">
        <v>17971</v>
      </c>
      <c r="R48" s="2" t="s">
        <v>2067</v>
      </c>
      <c r="S48" s="2"/>
      <c r="T48" s="2" t="s">
        <v>949</v>
      </c>
    </row>
    <row r="49" spans="1:20" ht="14.25" customHeight="1">
      <c r="A49" s="2" t="s">
        <v>35679</v>
      </c>
      <c r="B49" s="2" t="s">
        <v>2768</v>
      </c>
      <c r="C49" s="2" t="s">
        <v>35680</v>
      </c>
      <c r="D49" s="2" t="s">
        <v>180</v>
      </c>
      <c r="E49" s="2" t="s">
        <v>96</v>
      </c>
      <c r="F49" s="2" t="s">
        <v>35681</v>
      </c>
      <c r="G49" s="2" t="s">
        <v>2046</v>
      </c>
      <c r="H49" s="2" t="s">
        <v>35682</v>
      </c>
      <c r="I49" s="2"/>
      <c r="J49" s="2"/>
      <c r="K49" s="2"/>
      <c r="L49" s="2"/>
      <c r="M49" s="2" t="s">
        <v>1566</v>
      </c>
      <c r="N49" s="2" t="s">
        <v>2058</v>
      </c>
      <c r="O49" s="2" t="s">
        <v>2145</v>
      </c>
      <c r="P49" s="2" t="s">
        <v>21962</v>
      </c>
      <c r="Q49" s="2" t="s">
        <v>17971</v>
      </c>
      <c r="R49" s="2" t="s">
        <v>2052</v>
      </c>
      <c r="S49" s="2"/>
      <c r="T49" s="2" t="s">
        <v>179</v>
      </c>
    </row>
    <row r="50" spans="1:20" ht="14.25" customHeight="1">
      <c r="A50" s="2" t="s">
        <v>35683</v>
      </c>
      <c r="B50" s="2" t="s">
        <v>5178</v>
      </c>
      <c r="C50" s="2" t="s">
        <v>3725</v>
      </c>
      <c r="D50" s="2" t="s">
        <v>1470</v>
      </c>
      <c r="E50" s="2" t="s">
        <v>264</v>
      </c>
      <c r="F50" s="2" t="s">
        <v>35684</v>
      </c>
      <c r="G50" s="2" t="s">
        <v>2046</v>
      </c>
      <c r="H50" s="2" t="s">
        <v>35685</v>
      </c>
      <c r="I50" s="2"/>
      <c r="J50" s="2"/>
      <c r="K50" s="2"/>
      <c r="L50" s="2"/>
      <c r="M50" s="2" t="s">
        <v>1566</v>
      </c>
      <c r="N50" s="2" t="s">
        <v>2048</v>
      </c>
      <c r="O50" s="2" t="s">
        <v>2199</v>
      </c>
      <c r="P50" s="2" t="s">
        <v>4570</v>
      </c>
      <c r="Q50" s="2" t="s">
        <v>17971</v>
      </c>
      <c r="R50" s="2" t="s">
        <v>3993</v>
      </c>
      <c r="S50" s="2"/>
      <c r="T50" s="2" t="s">
        <v>1469</v>
      </c>
    </row>
    <row r="51" spans="1:20" ht="14.25" customHeight="1">
      <c r="A51" s="2" t="s">
        <v>35686</v>
      </c>
      <c r="B51" s="2" t="s">
        <v>4114</v>
      </c>
      <c r="C51" s="2" t="s">
        <v>14534</v>
      </c>
      <c r="D51" s="2" t="s">
        <v>184</v>
      </c>
      <c r="E51" s="2" t="s">
        <v>96</v>
      </c>
      <c r="F51" s="2" t="s">
        <v>35687</v>
      </c>
      <c r="G51" s="2" t="s">
        <v>2046</v>
      </c>
      <c r="H51" s="2" t="s">
        <v>35688</v>
      </c>
      <c r="I51" s="2"/>
      <c r="J51" s="2"/>
      <c r="K51" s="2"/>
      <c r="L51" s="2"/>
      <c r="M51" s="2" t="s">
        <v>1566</v>
      </c>
      <c r="N51" s="2" t="s">
        <v>2058</v>
      </c>
      <c r="O51" s="2" t="s">
        <v>2059</v>
      </c>
      <c r="P51" s="2" t="s">
        <v>35689</v>
      </c>
      <c r="Q51" s="2" t="s">
        <v>17971</v>
      </c>
      <c r="R51" s="2" t="s">
        <v>2052</v>
      </c>
      <c r="S51" s="2"/>
      <c r="T51" s="2" t="s">
        <v>183</v>
      </c>
    </row>
    <row r="52" spans="1:20" ht="14.25" customHeight="1">
      <c r="A52" s="2" t="s">
        <v>35690</v>
      </c>
      <c r="B52" s="2" t="s">
        <v>4081</v>
      </c>
      <c r="C52" s="2" t="s">
        <v>35691</v>
      </c>
      <c r="D52" s="2" t="s">
        <v>35692</v>
      </c>
      <c r="E52" s="2" t="s">
        <v>264</v>
      </c>
      <c r="F52" s="2" t="s">
        <v>2491</v>
      </c>
      <c r="G52" s="2" t="s">
        <v>18247</v>
      </c>
      <c r="H52" s="2" t="s">
        <v>35693</v>
      </c>
      <c r="I52" s="2"/>
      <c r="J52" s="2"/>
      <c r="K52" s="2"/>
      <c r="L52" s="2"/>
      <c r="M52" s="2" t="s">
        <v>60</v>
      </c>
      <c r="N52" s="2" t="s">
        <v>2058</v>
      </c>
      <c r="O52" s="2" t="s">
        <v>2491</v>
      </c>
      <c r="P52" s="2" t="s">
        <v>2609</v>
      </c>
      <c r="Q52" s="2" t="s">
        <v>17971</v>
      </c>
      <c r="R52" s="2" t="s">
        <v>2052</v>
      </c>
      <c r="S52" s="2"/>
      <c r="T52" s="2" t="s">
        <v>35694</v>
      </c>
    </row>
    <row r="53" spans="1:20" ht="14.25" customHeight="1">
      <c r="A53" s="2" t="s">
        <v>35690</v>
      </c>
      <c r="B53" s="2" t="s">
        <v>2739</v>
      </c>
      <c r="C53" s="2" t="s">
        <v>3934</v>
      </c>
      <c r="D53" s="2" t="s">
        <v>272</v>
      </c>
      <c r="E53" s="2" t="s">
        <v>96</v>
      </c>
      <c r="F53" s="2" t="s">
        <v>35695</v>
      </c>
      <c r="G53" s="2" t="s">
        <v>2046</v>
      </c>
      <c r="H53" s="2" t="s">
        <v>35696</v>
      </c>
      <c r="I53" s="2"/>
      <c r="J53" s="2"/>
      <c r="K53" s="2"/>
      <c r="L53" s="2"/>
      <c r="M53" s="2" t="s">
        <v>60</v>
      </c>
      <c r="N53" s="2" t="s">
        <v>2058</v>
      </c>
      <c r="O53" s="2" t="s">
        <v>2491</v>
      </c>
      <c r="P53" s="2" t="s">
        <v>2050</v>
      </c>
      <c r="Q53" s="2" t="s">
        <v>17971</v>
      </c>
      <c r="R53" s="2"/>
      <c r="S53" s="2"/>
      <c r="T53" s="2" t="s">
        <v>271</v>
      </c>
    </row>
    <row r="54" spans="1:20" ht="14.25" customHeight="1">
      <c r="A54" s="2" t="s">
        <v>2447</v>
      </c>
      <c r="B54" s="2" t="s">
        <v>2411</v>
      </c>
      <c r="C54" s="2" t="s">
        <v>2448</v>
      </c>
      <c r="D54" s="2" t="s">
        <v>99</v>
      </c>
      <c r="E54" s="2" t="s">
        <v>96</v>
      </c>
      <c r="F54" s="2" t="s">
        <v>3757</v>
      </c>
      <c r="G54" s="2" t="s">
        <v>2046</v>
      </c>
      <c r="H54" s="2" t="s">
        <v>35697</v>
      </c>
      <c r="I54" s="2"/>
      <c r="J54" s="2"/>
      <c r="K54" s="2"/>
      <c r="L54" s="2"/>
      <c r="M54" s="2" t="s">
        <v>59</v>
      </c>
      <c r="N54" s="2" t="s">
        <v>2058</v>
      </c>
      <c r="O54" s="2" t="s">
        <v>2322</v>
      </c>
      <c r="P54" s="2" t="s">
        <v>2050</v>
      </c>
      <c r="Q54" s="2" t="s">
        <v>17971</v>
      </c>
      <c r="R54" s="2"/>
      <c r="S54" s="2"/>
      <c r="T54" s="2" t="s">
        <v>98</v>
      </c>
    </row>
    <row r="55" spans="1:20" ht="14.25" customHeight="1">
      <c r="A55" s="2" t="s">
        <v>35698</v>
      </c>
      <c r="B55" s="2" t="s">
        <v>35699</v>
      </c>
      <c r="C55" s="2" t="s">
        <v>27410</v>
      </c>
      <c r="D55" s="2" t="s">
        <v>443</v>
      </c>
      <c r="E55" s="2" t="s">
        <v>264</v>
      </c>
      <c r="F55" s="2" t="s">
        <v>2419</v>
      </c>
      <c r="G55" s="2" t="s">
        <v>2046</v>
      </c>
      <c r="H55" s="2" t="s">
        <v>35700</v>
      </c>
      <c r="I55" s="2"/>
      <c r="J55" s="2"/>
      <c r="K55" s="2"/>
      <c r="L55" s="2"/>
      <c r="M55" s="2" t="s">
        <v>59</v>
      </c>
      <c r="N55" s="2" t="s">
        <v>2058</v>
      </c>
      <c r="O55" s="2" t="s">
        <v>2101</v>
      </c>
      <c r="P55" s="2" t="s">
        <v>2108</v>
      </c>
      <c r="Q55" s="2" t="s">
        <v>17971</v>
      </c>
      <c r="R55" s="2"/>
      <c r="S55" s="2"/>
      <c r="T55" s="2" t="s">
        <v>442</v>
      </c>
    </row>
    <row r="56" spans="1:20" ht="14.25" customHeight="1">
      <c r="A56" s="2" t="s">
        <v>35701</v>
      </c>
      <c r="B56" s="2" t="s">
        <v>2739</v>
      </c>
      <c r="C56" s="2" t="s">
        <v>6203</v>
      </c>
      <c r="D56" s="2" t="s">
        <v>24667</v>
      </c>
      <c r="E56" s="2" t="s">
        <v>264</v>
      </c>
      <c r="F56" s="2" t="s">
        <v>35702</v>
      </c>
      <c r="G56" s="2" t="s">
        <v>2046</v>
      </c>
      <c r="H56" s="2" t="s">
        <v>35703</v>
      </c>
      <c r="I56" s="2" t="s">
        <v>35704</v>
      </c>
      <c r="J56" s="2"/>
      <c r="K56" s="2"/>
      <c r="L56" s="2" t="s">
        <v>24670</v>
      </c>
      <c r="M56" s="2" t="s">
        <v>59</v>
      </c>
      <c r="N56" s="2" t="s">
        <v>2058</v>
      </c>
      <c r="O56" s="2" t="s">
        <v>2101</v>
      </c>
      <c r="P56" s="2" t="s">
        <v>2422</v>
      </c>
      <c r="Q56" s="2" t="s">
        <v>17971</v>
      </c>
      <c r="R56" s="2"/>
      <c r="S56" s="2"/>
      <c r="T56" s="2" t="s">
        <v>319</v>
      </c>
    </row>
    <row r="57" spans="1:20" ht="14.25" customHeight="1">
      <c r="A57" s="2" t="s">
        <v>35705</v>
      </c>
      <c r="B57" s="2" t="s">
        <v>7441</v>
      </c>
      <c r="C57" s="2" t="s">
        <v>35706</v>
      </c>
      <c r="D57" s="2" t="s">
        <v>196</v>
      </c>
      <c r="E57" s="2" t="s">
        <v>96</v>
      </c>
      <c r="F57" s="2" t="s">
        <v>35707</v>
      </c>
      <c r="G57" s="2" t="s">
        <v>2046</v>
      </c>
      <c r="H57" s="2" t="s">
        <v>35708</v>
      </c>
      <c r="I57" s="2" t="s">
        <v>35704</v>
      </c>
      <c r="J57" s="2"/>
      <c r="K57" s="2"/>
      <c r="L57" s="2" t="s">
        <v>24670</v>
      </c>
      <c r="M57" s="2" t="s">
        <v>1566</v>
      </c>
      <c r="N57" s="2" t="s">
        <v>2058</v>
      </c>
      <c r="O57" s="2" t="s">
        <v>2078</v>
      </c>
      <c r="P57" s="2" t="s">
        <v>21958</v>
      </c>
      <c r="Q57" s="2" t="s">
        <v>17971</v>
      </c>
      <c r="R57" s="2" t="s">
        <v>2067</v>
      </c>
      <c r="S57" s="2"/>
      <c r="T57" s="2" t="s">
        <v>195</v>
      </c>
    </row>
    <row r="58" spans="1:20" ht="14.25" customHeight="1">
      <c r="A58" s="2" t="s">
        <v>35709</v>
      </c>
      <c r="B58" s="2" t="s">
        <v>3651</v>
      </c>
      <c r="C58" s="2" t="s">
        <v>19452</v>
      </c>
      <c r="D58" s="2" t="s">
        <v>124</v>
      </c>
      <c r="E58" s="2" t="s">
        <v>96</v>
      </c>
      <c r="F58" s="2" t="s">
        <v>35710</v>
      </c>
      <c r="G58" s="2" t="s">
        <v>2046</v>
      </c>
      <c r="H58" s="2" t="s">
        <v>35711</v>
      </c>
      <c r="I58" s="2"/>
      <c r="J58" s="2"/>
      <c r="K58" s="2"/>
      <c r="L58" s="2"/>
      <c r="M58" s="2" t="s">
        <v>1566</v>
      </c>
      <c r="N58" s="2" t="s">
        <v>2048</v>
      </c>
      <c r="O58" s="2" t="s">
        <v>2179</v>
      </c>
      <c r="P58" s="2" t="s">
        <v>2346</v>
      </c>
      <c r="Q58" s="2" t="s">
        <v>17971</v>
      </c>
      <c r="R58" s="2" t="s">
        <v>2067</v>
      </c>
      <c r="S58" s="2"/>
      <c r="T58" s="2" t="s">
        <v>123</v>
      </c>
    </row>
    <row r="59" spans="1:20" ht="14.25" customHeight="1">
      <c r="A59" s="2" t="s">
        <v>35712</v>
      </c>
      <c r="B59" s="2" t="s">
        <v>5094</v>
      </c>
      <c r="C59" s="2" t="s">
        <v>24301</v>
      </c>
      <c r="D59" s="2" t="s">
        <v>324</v>
      </c>
      <c r="E59" s="2" t="s">
        <v>96</v>
      </c>
      <c r="F59" s="2" t="s">
        <v>3881</v>
      </c>
      <c r="G59" s="2" t="s">
        <v>2046</v>
      </c>
      <c r="H59" s="2" t="s">
        <v>35713</v>
      </c>
      <c r="I59" s="2"/>
      <c r="J59" s="2"/>
      <c r="K59" s="2"/>
      <c r="L59" s="2"/>
      <c r="M59" s="2" t="s">
        <v>60</v>
      </c>
      <c r="N59" s="2" t="s">
        <v>2058</v>
      </c>
      <c r="O59" s="2" t="s">
        <v>3883</v>
      </c>
      <c r="P59" s="2" t="s">
        <v>25919</v>
      </c>
      <c r="Q59" s="2" t="s">
        <v>17971</v>
      </c>
      <c r="R59" s="2" t="s">
        <v>2067</v>
      </c>
      <c r="S59" s="2"/>
      <c r="T59" s="2" t="s">
        <v>323</v>
      </c>
    </row>
    <row r="60" spans="1:20" ht="14.25" customHeight="1">
      <c r="A60" s="2" t="s">
        <v>35714</v>
      </c>
      <c r="B60" s="2" t="s">
        <v>3769</v>
      </c>
      <c r="C60" s="2" t="s">
        <v>35715</v>
      </c>
      <c r="D60" s="2" t="s">
        <v>571</v>
      </c>
      <c r="E60" s="2" t="s">
        <v>264</v>
      </c>
      <c r="F60" s="2" t="s">
        <v>35716</v>
      </c>
      <c r="G60" s="2" t="s">
        <v>2046</v>
      </c>
      <c r="H60" s="2" t="s">
        <v>35717</v>
      </c>
      <c r="I60" s="2"/>
      <c r="J60" s="2"/>
      <c r="K60" s="2"/>
      <c r="L60" s="2"/>
      <c r="M60" s="2" t="s">
        <v>1566</v>
      </c>
      <c r="N60" s="2" t="s">
        <v>2048</v>
      </c>
      <c r="O60" s="2" t="s">
        <v>2199</v>
      </c>
      <c r="P60" s="2" t="s">
        <v>28139</v>
      </c>
      <c r="Q60" s="2" t="s">
        <v>17971</v>
      </c>
      <c r="R60" s="2" t="s">
        <v>2067</v>
      </c>
      <c r="S60" s="2"/>
      <c r="T60" s="2" t="s">
        <v>570</v>
      </c>
    </row>
    <row r="61" spans="1:20" ht="14.25" customHeight="1">
      <c r="A61" s="2" t="s">
        <v>35718</v>
      </c>
      <c r="B61" s="2" t="s">
        <v>3040</v>
      </c>
      <c r="C61" s="2" t="s">
        <v>35719</v>
      </c>
      <c r="D61" s="2" t="s">
        <v>1004</v>
      </c>
      <c r="E61" s="2" t="s">
        <v>264</v>
      </c>
      <c r="F61" s="2" t="s">
        <v>35720</v>
      </c>
      <c r="G61" s="2" t="s">
        <v>2046</v>
      </c>
      <c r="H61" s="2" t="s">
        <v>35721</v>
      </c>
      <c r="I61" s="2"/>
      <c r="J61" s="2"/>
      <c r="K61" s="2"/>
      <c r="L61" s="2"/>
      <c r="M61" s="2" t="s">
        <v>1566</v>
      </c>
      <c r="N61" s="2" t="s">
        <v>2048</v>
      </c>
      <c r="O61" s="2" t="s">
        <v>2199</v>
      </c>
      <c r="P61" s="2" t="s">
        <v>23064</v>
      </c>
      <c r="Q61" s="2" t="s">
        <v>17971</v>
      </c>
      <c r="R61" s="2" t="s">
        <v>2067</v>
      </c>
      <c r="S61" s="2"/>
      <c r="T61" s="2" t="s">
        <v>1003</v>
      </c>
    </row>
    <row r="62" spans="1:20" ht="14.25" customHeight="1">
      <c r="A62" s="2" t="s">
        <v>35722</v>
      </c>
      <c r="B62" s="2" t="s">
        <v>2695</v>
      </c>
      <c r="C62" s="2" t="s">
        <v>19830</v>
      </c>
      <c r="D62" s="2" t="s">
        <v>168</v>
      </c>
      <c r="E62" s="2" t="s">
        <v>96</v>
      </c>
      <c r="F62" s="2" t="s">
        <v>35723</v>
      </c>
      <c r="G62" s="2" t="s">
        <v>2046</v>
      </c>
      <c r="H62" s="2" t="s">
        <v>35724</v>
      </c>
      <c r="I62" s="2"/>
      <c r="J62" s="2"/>
      <c r="K62" s="2"/>
      <c r="L62" s="2"/>
      <c r="M62" s="2" t="s">
        <v>1566</v>
      </c>
      <c r="N62" s="2" t="s">
        <v>2048</v>
      </c>
      <c r="O62" s="2" t="s">
        <v>2179</v>
      </c>
      <c r="P62" s="2" t="s">
        <v>2620</v>
      </c>
      <c r="Q62" s="2" t="s">
        <v>17971</v>
      </c>
      <c r="R62" s="2" t="s">
        <v>2067</v>
      </c>
      <c r="S62" s="2"/>
      <c r="T62" s="2" t="s">
        <v>167</v>
      </c>
    </row>
    <row r="63" spans="1:20" ht="14.25" customHeight="1">
      <c r="A63" s="2" t="s">
        <v>35725</v>
      </c>
      <c r="B63" s="2" t="s">
        <v>3896</v>
      </c>
      <c r="C63" s="2" t="s">
        <v>35726</v>
      </c>
      <c r="D63" s="2" t="s">
        <v>1124</v>
      </c>
      <c r="E63" s="2" t="s">
        <v>264</v>
      </c>
      <c r="F63" s="2" t="s">
        <v>35727</v>
      </c>
      <c r="G63" s="2" t="s">
        <v>2046</v>
      </c>
      <c r="H63" s="2" t="s">
        <v>35728</v>
      </c>
      <c r="I63" s="2"/>
      <c r="J63" s="2"/>
      <c r="K63" s="2"/>
      <c r="L63" s="2"/>
      <c r="M63" s="2" t="s">
        <v>1566</v>
      </c>
      <c r="N63" s="2" t="s">
        <v>2048</v>
      </c>
      <c r="O63" s="2" t="s">
        <v>2199</v>
      </c>
      <c r="P63" s="2" t="s">
        <v>23064</v>
      </c>
      <c r="Q63" s="2" t="s">
        <v>17971</v>
      </c>
      <c r="R63" s="2" t="s">
        <v>2067</v>
      </c>
      <c r="S63" s="2"/>
      <c r="T63" s="2" t="s">
        <v>1123</v>
      </c>
    </row>
    <row r="64" spans="1:20" ht="14.25" customHeight="1">
      <c r="A64" s="2" t="s">
        <v>35729</v>
      </c>
      <c r="B64" s="2" t="s">
        <v>11890</v>
      </c>
      <c r="C64" s="2" t="s">
        <v>7060</v>
      </c>
      <c r="D64" s="2" t="s">
        <v>20548</v>
      </c>
      <c r="E64" s="2" t="s">
        <v>264</v>
      </c>
      <c r="F64" s="2" t="s">
        <v>35730</v>
      </c>
      <c r="G64" s="2" t="s">
        <v>2091</v>
      </c>
      <c r="H64" s="2" t="s">
        <v>35731</v>
      </c>
      <c r="I64" s="2"/>
      <c r="J64" s="2"/>
      <c r="K64" s="2"/>
      <c r="L64" s="2"/>
      <c r="M64" s="2" t="s">
        <v>1566</v>
      </c>
      <c r="N64" s="2" t="s">
        <v>2048</v>
      </c>
      <c r="O64" s="2" t="s">
        <v>2179</v>
      </c>
      <c r="P64" s="2" t="s">
        <v>2094</v>
      </c>
      <c r="Q64" s="2" t="s">
        <v>17971</v>
      </c>
      <c r="R64" s="2" t="s">
        <v>2067</v>
      </c>
      <c r="S64" s="2"/>
      <c r="T64" s="2" t="s">
        <v>20551</v>
      </c>
    </row>
    <row r="65" spans="1:20" ht="14.25" customHeight="1">
      <c r="A65" s="2" t="s">
        <v>35732</v>
      </c>
      <c r="B65" s="2" t="s">
        <v>13416</v>
      </c>
      <c r="C65" s="2" t="s">
        <v>18841</v>
      </c>
      <c r="D65" s="2" t="s">
        <v>99</v>
      </c>
      <c r="E65" s="2" t="s">
        <v>96</v>
      </c>
      <c r="F65" s="2" t="s">
        <v>35733</v>
      </c>
      <c r="G65" s="2" t="s">
        <v>2046</v>
      </c>
      <c r="H65" s="2" t="s">
        <v>35734</v>
      </c>
      <c r="I65" s="2"/>
      <c r="J65" s="2"/>
      <c r="K65" s="2"/>
      <c r="L65" s="2"/>
      <c r="M65" s="2" t="s">
        <v>1566</v>
      </c>
      <c r="N65" s="2" t="s">
        <v>2058</v>
      </c>
      <c r="O65" s="2" t="s">
        <v>2153</v>
      </c>
      <c r="P65" s="2" t="s">
        <v>35735</v>
      </c>
      <c r="Q65" s="2" t="s">
        <v>17971</v>
      </c>
      <c r="R65" s="2" t="s">
        <v>2067</v>
      </c>
      <c r="S65" s="2"/>
      <c r="T65" s="2" t="s">
        <v>98</v>
      </c>
    </row>
    <row r="66" spans="1:20" ht="14.25" customHeight="1">
      <c r="A66" s="2" t="s">
        <v>35736</v>
      </c>
      <c r="B66" s="2" t="s">
        <v>35737</v>
      </c>
      <c r="C66" s="2" t="s">
        <v>3812</v>
      </c>
      <c r="D66" s="2" t="s">
        <v>332</v>
      </c>
      <c r="E66" s="2" t="s">
        <v>264</v>
      </c>
      <c r="F66" s="2" t="s">
        <v>4711</v>
      </c>
      <c r="G66" s="2" t="s">
        <v>2046</v>
      </c>
      <c r="H66" s="2" t="s">
        <v>35738</v>
      </c>
      <c r="I66" s="2" t="s">
        <v>35739</v>
      </c>
      <c r="J66" s="2"/>
      <c r="K66" s="2"/>
      <c r="L66" s="2"/>
      <c r="M66" s="2" t="s">
        <v>60</v>
      </c>
      <c r="N66" s="2" t="s">
        <v>2058</v>
      </c>
      <c r="O66" s="2" t="s">
        <v>2186</v>
      </c>
      <c r="P66" s="2" t="s">
        <v>3727</v>
      </c>
      <c r="Q66" s="2" t="s">
        <v>17971</v>
      </c>
      <c r="R66" s="2" t="s">
        <v>2067</v>
      </c>
      <c r="S66" s="2"/>
      <c r="T66" s="2" t="s">
        <v>331</v>
      </c>
    </row>
    <row r="67" spans="1:20" ht="14.25" customHeight="1">
      <c r="A67" s="2" t="s">
        <v>35740</v>
      </c>
      <c r="B67" s="2" t="s">
        <v>35741</v>
      </c>
      <c r="C67" s="2" t="s">
        <v>35742</v>
      </c>
      <c r="D67" s="2" t="s">
        <v>332</v>
      </c>
      <c r="E67" s="2" t="s">
        <v>264</v>
      </c>
      <c r="F67" s="2" t="s">
        <v>4711</v>
      </c>
      <c r="G67" s="2" t="s">
        <v>2046</v>
      </c>
      <c r="H67" s="2" t="s">
        <v>35743</v>
      </c>
      <c r="I67" s="2" t="s">
        <v>35744</v>
      </c>
      <c r="J67" s="2"/>
      <c r="K67" s="2"/>
      <c r="L67" s="2"/>
      <c r="M67" s="2" t="s">
        <v>60</v>
      </c>
      <c r="N67" s="2" t="s">
        <v>2058</v>
      </c>
      <c r="O67" s="2" t="s">
        <v>2186</v>
      </c>
      <c r="P67" s="2" t="s">
        <v>3727</v>
      </c>
      <c r="Q67" s="2" t="s">
        <v>17971</v>
      </c>
      <c r="R67" s="2"/>
      <c r="S67" s="2"/>
      <c r="T67" s="2" t="s">
        <v>331</v>
      </c>
    </row>
    <row r="68" spans="1:20" ht="14.25" customHeight="1">
      <c r="A68" s="2" t="s">
        <v>35745</v>
      </c>
      <c r="B68" s="2" t="s">
        <v>23648</v>
      </c>
      <c r="C68" s="2" t="s">
        <v>35746</v>
      </c>
      <c r="D68" s="2" t="s">
        <v>347</v>
      </c>
      <c r="E68" s="2" t="s">
        <v>96</v>
      </c>
      <c r="F68" s="2" t="s">
        <v>4711</v>
      </c>
      <c r="G68" s="2" t="s">
        <v>2046</v>
      </c>
      <c r="H68" s="2" t="s">
        <v>35747</v>
      </c>
      <c r="I68" s="2" t="s">
        <v>35744</v>
      </c>
      <c r="J68" s="2"/>
      <c r="K68" s="2"/>
      <c r="L68" s="2"/>
      <c r="M68" s="2" t="s">
        <v>60</v>
      </c>
      <c r="N68" s="2" t="s">
        <v>2058</v>
      </c>
      <c r="O68" s="2" t="s">
        <v>2186</v>
      </c>
      <c r="P68" s="2" t="s">
        <v>21281</v>
      </c>
      <c r="Q68" s="2" t="s">
        <v>17971</v>
      </c>
      <c r="R68" s="2"/>
      <c r="S68" s="2"/>
      <c r="T68" s="2" t="s">
        <v>346</v>
      </c>
    </row>
    <row r="69" spans="1:20" ht="14.25" customHeight="1">
      <c r="A69" s="2" t="s">
        <v>35748</v>
      </c>
      <c r="B69" s="2" t="s">
        <v>13730</v>
      </c>
      <c r="C69" s="2" t="s">
        <v>6735</v>
      </c>
      <c r="D69" s="2" t="s">
        <v>23706</v>
      </c>
      <c r="E69" s="2" t="s">
        <v>264</v>
      </c>
      <c r="F69" s="2" t="s">
        <v>4711</v>
      </c>
      <c r="G69" s="2" t="s">
        <v>2046</v>
      </c>
      <c r="H69" s="2" t="s">
        <v>35749</v>
      </c>
      <c r="I69" s="2" t="s">
        <v>35750</v>
      </c>
      <c r="J69" s="2"/>
      <c r="K69" s="2"/>
      <c r="L69" s="2"/>
      <c r="M69" s="2" t="s">
        <v>60</v>
      </c>
      <c r="N69" s="2" t="s">
        <v>2058</v>
      </c>
      <c r="O69" s="2" t="s">
        <v>2186</v>
      </c>
      <c r="P69" s="2" t="s">
        <v>23708</v>
      </c>
      <c r="Q69" s="2" t="s">
        <v>17971</v>
      </c>
      <c r="R69" s="2"/>
      <c r="S69" s="2"/>
      <c r="T69" s="2" t="s">
        <v>321</v>
      </c>
    </row>
    <row r="70" spans="1:20" ht="14.25" customHeight="1">
      <c r="A70" s="2" t="s">
        <v>35751</v>
      </c>
      <c r="B70" s="2" t="s">
        <v>33962</v>
      </c>
      <c r="C70" s="2" t="s">
        <v>2869</v>
      </c>
      <c r="D70" s="2" t="s">
        <v>332</v>
      </c>
      <c r="E70" s="2" t="s">
        <v>264</v>
      </c>
      <c r="F70" s="2" t="s">
        <v>2210</v>
      </c>
      <c r="G70" s="2" t="s">
        <v>2046</v>
      </c>
      <c r="H70" s="2" t="s">
        <v>35752</v>
      </c>
      <c r="I70" s="2" t="s">
        <v>35750</v>
      </c>
      <c r="J70" s="2"/>
      <c r="K70" s="2"/>
      <c r="L70" s="2"/>
      <c r="M70" s="2" t="s">
        <v>59</v>
      </c>
      <c r="N70" s="2" t="s">
        <v>2058</v>
      </c>
      <c r="O70" s="2" t="s">
        <v>2101</v>
      </c>
      <c r="P70" s="2" t="s">
        <v>23708</v>
      </c>
      <c r="Q70" s="2" t="s">
        <v>17971</v>
      </c>
      <c r="R70" s="2"/>
      <c r="S70" s="2"/>
      <c r="T70" s="2" t="s">
        <v>331</v>
      </c>
    </row>
    <row r="71" spans="1:20" ht="14.25" customHeight="1">
      <c r="A71" s="2" t="s">
        <v>35753</v>
      </c>
      <c r="B71" s="2" t="s">
        <v>2940</v>
      </c>
      <c r="C71" s="2" t="s">
        <v>5513</v>
      </c>
      <c r="D71" s="2" t="s">
        <v>920</v>
      </c>
      <c r="E71" s="2" t="s">
        <v>264</v>
      </c>
      <c r="F71" s="2" t="s">
        <v>2210</v>
      </c>
      <c r="G71" s="2" t="s">
        <v>2046</v>
      </c>
      <c r="H71" s="2" t="s">
        <v>35754</v>
      </c>
      <c r="I71" s="2"/>
      <c r="J71" s="2">
        <v>441372848730</v>
      </c>
      <c r="K71" s="2"/>
      <c r="L71" s="2"/>
      <c r="M71" s="2" t="s">
        <v>59</v>
      </c>
      <c r="N71" s="2" t="s">
        <v>2058</v>
      </c>
      <c r="O71" s="2" t="s">
        <v>2101</v>
      </c>
      <c r="P71" s="2" t="s">
        <v>34999</v>
      </c>
      <c r="Q71" s="2" t="s">
        <v>17971</v>
      </c>
      <c r="R71" s="2"/>
      <c r="S71" s="2"/>
      <c r="T71" s="2" t="s">
        <v>919</v>
      </c>
    </row>
    <row r="72" spans="1:20" ht="14.25" customHeight="1">
      <c r="A72" s="2" t="s">
        <v>35755</v>
      </c>
      <c r="B72" s="2" t="s">
        <v>2690</v>
      </c>
      <c r="C72" s="2" t="s">
        <v>3929</v>
      </c>
      <c r="D72" s="2" t="s">
        <v>393</v>
      </c>
      <c r="E72" s="2" t="s">
        <v>96</v>
      </c>
      <c r="F72" s="2" t="s">
        <v>2210</v>
      </c>
      <c r="G72" s="2" t="s">
        <v>2046</v>
      </c>
      <c r="H72" s="2" t="s">
        <v>35756</v>
      </c>
      <c r="I72" s="2"/>
      <c r="J72" s="2">
        <v>441326211077</v>
      </c>
      <c r="K72" s="2"/>
      <c r="L72" s="2"/>
      <c r="M72" s="2" t="s">
        <v>59</v>
      </c>
      <c r="N72" s="2" t="s">
        <v>2058</v>
      </c>
      <c r="O72" s="2" t="s">
        <v>2101</v>
      </c>
      <c r="P72" s="2" t="s">
        <v>25847</v>
      </c>
      <c r="Q72" s="2" t="s">
        <v>17971</v>
      </c>
      <c r="R72" s="2"/>
      <c r="S72" s="2"/>
      <c r="T72" s="2" t="s">
        <v>392</v>
      </c>
    </row>
    <row r="73" spans="1:20" ht="14.25" customHeight="1">
      <c r="A73" s="2" t="s">
        <v>35757</v>
      </c>
      <c r="B73" s="2" t="s">
        <v>35758</v>
      </c>
      <c r="C73" s="2" t="s">
        <v>35759</v>
      </c>
      <c r="D73" s="2" t="s">
        <v>35760</v>
      </c>
      <c r="E73" s="2" t="s">
        <v>264</v>
      </c>
      <c r="F73" s="2" t="s">
        <v>2210</v>
      </c>
      <c r="G73" s="2" t="s">
        <v>2091</v>
      </c>
      <c r="H73" s="2" t="s">
        <v>35761</v>
      </c>
      <c r="I73" s="2"/>
      <c r="J73" s="2">
        <v>441326211077</v>
      </c>
      <c r="K73" s="2"/>
      <c r="L73" s="2"/>
      <c r="M73" s="2" t="s">
        <v>59</v>
      </c>
      <c r="N73" s="2" t="s">
        <v>2058</v>
      </c>
      <c r="O73" s="2" t="s">
        <v>2101</v>
      </c>
      <c r="P73" s="2" t="s">
        <v>4630</v>
      </c>
      <c r="Q73" s="2" t="s">
        <v>17971</v>
      </c>
      <c r="R73" s="2"/>
      <c r="S73" s="2"/>
      <c r="T73" s="2" t="s">
        <v>35762</v>
      </c>
    </row>
    <row r="74" spans="1:20" ht="14.25" customHeight="1">
      <c r="A74" s="2" t="s">
        <v>35763</v>
      </c>
      <c r="B74" s="2" t="s">
        <v>17245</v>
      </c>
      <c r="C74" s="2" t="s">
        <v>35764</v>
      </c>
      <c r="D74" s="2" t="s">
        <v>21189</v>
      </c>
      <c r="E74" s="2" t="s">
        <v>264</v>
      </c>
      <c r="F74" s="2" t="s">
        <v>2210</v>
      </c>
      <c r="G74" s="2" t="s">
        <v>2091</v>
      </c>
      <c r="H74" s="2" t="s">
        <v>35765</v>
      </c>
      <c r="I74" s="2"/>
      <c r="J74" s="2"/>
      <c r="K74" s="2"/>
      <c r="L74" s="2"/>
      <c r="M74" s="2" t="s">
        <v>59</v>
      </c>
      <c r="N74" s="2" t="s">
        <v>2058</v>
      </c>
      <c r="O74" s="2" t="s">
        <v>2101</v>
      </c>
      <c r="P74" s="2" t="s">
        <v>2609</v>
      </c>
      <c r="Q74" s="2" t="s">
        <v>17971</v>
      </c>
      <c r="R74" s="2"/>
      <c r="S74" s="2"/>
      <c r="T74" s="2" t="s">
        <v>21192</v>
      </c>
    </row>
    <row r="75" spans="1:20" ht="14.25" customHeight="1">
      <c r="A75" s="2" t="s">
        <v>35766</v>
      </c>
      <c r="B75" s="2" t="s">
        <v>35767</v>
      </c>
      <c r="C75" s="2" t="s">
        <v>35768</v>
      </c>
      <c r="D75" s="2" t="s">
        <v>35769</v>
      </c>
      <c r="E75" s="2" t="s">
        <v>264</v>
      </c>
      <c r="F75" s="2" t="s">
        <v>2210</v>
      </c>
      <c r="G75" s="2" t="s">
        <v>2091</v>
      </c>
      <c r="H75" s="2" t="s">
        <v>35770</v>
      </c>
      <c r="I75" s="2"/>
      <c r="J75" s="2"/>
      <c r="K75" s="2"/>
      <c r="L75" s="2"/>
      <c r="M75" s="2" t="s">
        <v>59</v>
      </c>
      <c r="N75" s="2" t="s">
        <v>2058</v>
      </c>
      <c r="O75" s="2" t="s">
        <v>2101</v>
      </c>
      <c r="P75" s="2" t="s">
        <v>2609</v>
      </c>
      <c r="Q75" s="2" t="s">
        <v>17971</v>
      </c>
      <c r="R75" s="2"/>
      <c r="S75" s="2"/>
      <c r="T75" s="2" t="s">
        <v>35771</v>
      </c>
    </row>
    <row r="76" spans="1:20" ht="14.25" customHeight="1">
      <c r="A76" s="2" t="s">
        <v>35772</v>
      </c>
      <c r="B76" s="2" t="s">
        <v>13730</v>
      </c>
      <c r="C76" s="2" t="s">
        <v>35773</v>
      </c>
      <c r="D76" s="2" t="s">
        <v>1278</v>
      </c>
      <c r="E76" s="2" t="s">
        <v>264</v>
      </c>
      <c r="F76" s="2" t="s">
        <v>2210</v>
      </c>
      <c r="G76" s="2" t="s">
        <v>2046</v>
      </c>
      <c r="H76" s="2" t="s">
        <v>35774</v>
      </c>
      <c r="I76" s="2"/>
      <c r="J76" s="2"/>
      <c r="K76" s="2"/>
      <c r="L76" s="2"/>
      <c r="M76" s="2" t="s">
        <v>59</v>
      </c>
      <c r="N76" s="2" t="s">
        <v>2058</v>
      </c>
      <c r="O76" s="2" t="s">
        <v>2101</v>
      </c>
      <c r="P76" s="2" t="s">
        <v>2377</v>
      </c>
      <c r="Q76" s="2" t="s">
        <v>17971</v>
      </c>
      <c r="R76" s="2"/>
      <c r="S76" s="2"/>
      <c r="T76" s="2" t="s">
        <v>1277</v>
      </c>
    </row>
    <row r="77" spans="1:20" ht="14.25" customHeight="1">
      <c r="A77" s="2" t="s">
        <v>35775</v>
      </c>
      <c r="B77" s="2" t="s">
        <v>35776</v>
      </c>
      <c r="C77" s="2" t="s">
        <v>35777</v>
      </c>
      <c r="D77" s="2" t="s">
        <v>20161</v>
      </c>
      <c r="E77" s="2" t="s">
        <v>264</v>
      </c>
      <c r="F77" s="2" t="s">
        <v>2210</v>
      </c>
      <c r="G77" s="2" t="s">
        <v>2091</v>
      </c>
      <c r="H77" s="2" t="s">
        <v>35778</v>
      </c>
      <c r="I77" s="2"/>
      <c r="J77" s="2"/>
      <c r="K77" s="2"/>
      <c r="L77" s="2"/>
      <c r="M77" s="2" t="s">
        <v>59</v>
      </c>
      <c r="N77" s="2" t="s">
        <v>2058</v>
      </c>
      <c r="O77" s="2" t="s">
        <v>2101</v>
      </c>
      <c r="P77" s="2" t="s">
        <v>2609</v>
      </c>
      <c r="Q77" s="2" t="s">
        <v>17971</v>
      </c>
      <c r="R77" s="2"/>
      <c r="S77" s="2"/>
      <c r="T77" s="2" t="s">
        <v>20165</v>
      </c>
    </row>
    <row r="78" spans="1:20" ht="14.25" customHeight="1">
      <c r="A78" s="2" t="s">
        <v>35779</v>
      </c>
      <c r="B78" s="2" t="s">
        <v>4931</v>
      </c>
      <c r="C78" s="2" t="s">
        <v>17145</v>
      </c>
      <c r="D78" s="2" t="s">
        <v>130</v>
      </c>
      <c r="E78" s="2" t="s">
        <v>96</v>
      </c>
      <c r="F78" s="2" t="s">
        <v>2210</v>
      </c>
      <c r="G78" s="2" t="s">
        <v>2046</v>
      </c>
      <c r="H78" s="2" t="s">
        <v>35780</v>
      </c>
      <c r="I78" s="2">
        <v>447751264906</v>
      </c>
      <c r="J78" s="2"/>
      <c r="K78" s="2"/>
      <c r="L78" s="2"/>
      <c r="M78" s="2" t="s">
        <v>59</v>
      </c>
      <c r="N78" s="2" t="s">
        <v>2058</v>
      </c>
      <c r="O78" s="2" t="s">
        <v>2101</v>
      </c>
      <c r="P78" s="2" t="s">
        <v>25919</v>
      </c>
      <c r="Q78" s="2" t="s">
        <v>17971</v>
      </c>
      <c r="R78" s="2"/>
      <c r="S78" s="2"/>
      <c r="T78" s="2" t="s">
        <v>129</v>
      </c>
    </row>
    <row r="79" spans="1:20" ht="14.25" customHeight="1">
      <c r="A79" s="2" t="s">
        <v>35781</v>
      </c>
      <c r="B79" s="2" t="s">
        <v>14996</v>
      </c>
      <c r="C79" s="2" t="s">
        <v>35782</v>
      </c>
      <c r="D79" s="2" t="s">
        <v>20279</v>
      </c>
      <c r="E79" s="2" t="s">
        <v>264</v>
      </c>
      <c r="F79" s="2" t="s">
        <v>2210</v>
      </c>
      <c r="G79" s="2" t="s">
        <v>2091</v>
      </c>
      <c r="H79" s="2" t="s">
        <v>35783</v>
      </c>
      <c r="I79" s="2">
        <v>447751264906</v>
      </c>
      <c r="J79" s="2"/>
      <c r="K79" s="2"/>
      <c r="L79" s="2"/>
      <c r="M79" s="2" t="s">
        <v>59</v>
      </c>
      <c r="N79" s="2" t="s">
        <v>2058</v>
      </c>
      <c r="O79" s="2" t="s">
        <v>2101</v>
      </c>
      <c r="P79" s="2" t="s">
        <v>2609</v>
      </c>
      <c r="Q79" s="2" t="s">
        <v>17971</v>
      </c>
      <c r="R79" s="2"/>
      <c r="S79" s="2"/>
      <c r="T79" s="2" t="s">
        <v>20281</v>
      </c>
    </row>
    <row r="80" spans="1:20" ht="14.25" customHeight="1">
      <c r="A80" s="2" t="s">
        <v>35784</v>
      </c>
      <c r="B80" s="2" t="s">
        <v>5004</v>
      </c>
      <c r="C80" s="2" t="s">
        <v>5017</v>
      </c>
      <c r="D80" s="2" t="s">
        <v>433</v>
      </c>
      <c r="E80" s="2" t="s">
        <v>264</v>
      </c>
      <c r="F80" s="2" t="s">
        <v>2210</v>
      </c>
      <c r="G80" s="2" t="s">
        <v>2046</v>
      </c>
      <c r="H80" s="2" t="s">
        <v>35785</v>
      </c>
      <c r="I80" s="2"/>
      <c r="J80" s="2"/>
      <c r="K80" s="2"/>
      <c r="L80" s="2"/>
      <c r="M80" s="2" t="s">
        <v>59</v>
      </c>
      <c r="N80" s="2" t="s">
        <v>2058</v>
      </c>
      <c r="O80" s="2" t="s">
        <v>2101</v>
      </c>
      <c r="P80" s="2" t="s">
        <v>25643</v>
      </c>
      <c r="Q80" s="2" t="s">
        <v>17971</v>
      </c>
      <c r="R80" s="2"/>
      <c r="S80" s="2"/>
      <c r="T80" s="2" t="s">
        <v>432</v>
      </c>
    </row>
    <row r="81" spans="1:20" ht="14.25" customHeight="1">
      <c r="A81" s="2" t="s">
        <v>35786</v>
      </c>
      <c r="B81" s="2" t="s">
        <v>3467</v>
      </c>
      <c r="C81" s="2" t="s">
        <v>35787</v>
      </c>
      <c r="D81" s="2" t="s">
        <v>708</v>
      </c>
      <c r="E81" s="2" t="s">
        <v>264</v>
      </c>
      <c r="F81" s="2" t="s">
        <v>2210</v>
      </c>
      <c r="G81" s="2" t="s">
        <v>2046</v>
      </c>
      <c r="H81" s="2" t="s">
        <v>35788</v>
      </c>
      <c r="I81" s="2"/>
      <c r="J81" s="2"/>
      <c r="K81" s="2"/>
      <c r="L81" s="2"/>
      <c r="M81" s="2" t="s">
        <v>59</v>
      </c>
      <c r="N81" s="2" t="s">
        <v>2058</v>
      </c>
      <c r="O81" s="2" t="s">
        <v>2101</v>
      </c>
      <c r="P81" s="2" t="s">
        <v>2377</v>
      </c>
      <c r="Q81" s="2" t="s">
        <v>17971</v>
      </c>
      <c r="R81" s="2"/>
      <c r="S81" s="2"/>
      <c r="T81" s="2" t="s">
        <v>707</v>
      </c>
    </row>
    <row r="82" spans="1:20" ht="14.25" customHeight="1">
      <c r="A82" s="2" t="s">
        <v>35789</v>
      </c>
      <c r="B82" s="2" t="s">
        <v>35790</v>
      </c>
      <c r="C82" s="2" t="s">
        <v>35791</v>
      </c>
      <c r="D82" s="2" t="s">
        <v>443</v>
      </c>
      <c r="E82" s="2" t="s">
        <v>264</v>
      </c>
      <c r="F82" s="2" t="s">
        <v>2210</v>
      </c>
      <c r="G82" s="2" t="s">
        <v>2046</v>
      </c>
      <c r="H82" s="2" t="s">
        <v>35792</v>
      </c>
      <c r="I82" s="2">
        <v>447930948277</v>
      </c>
      <c r="J82" s="2">
        <v>441132869913</v>
      </c>
      <c r="K82" s="2"/>
      <c r="L82" s="2"/>
      <c r="M82" s="2" t="s">
        <v>59</v>
      </c>
      <c r="N82" s="2" t="s">
        <v>2058</v>
      </c>
      <c r="O82" s="2" t="s">
        <v>2101</v>
      </c>
      <c r="P82" s="2" t="s">
        <v>2927</v>
      </c>
      <c r="Q82" s="2" t="s">
        <v>17971</v>
      </c>
      <c r="R82" s="2"/>
      <c r="S82" s="2"/>
      <c r="T82" s="2" t="s">
        <v>442</v>
      </c>
    </row>
    <row r="83" spans="1:20" ht="14.25" customHeight="1">
      <c r="A83" s="2" t="s">
        <v>35793</v>
      </c>
      <c r="B83" s="2" t="s">
        <v>3793</v>
      </c>
      <c r="C83" s="2" t="s">
        <v>35794</v>
      </c>
      <c r="D83" s="2" t="s">
        <v>370</v>
      </c>
      <c r="E83" s="2" t="s">
        <v>96</v>
      </c>
      <c r="F83" s="2" t="s">
        <v>35795</v>
      </c>
      <c r="G83" s="2" t="s">
        <v>2046</v>
      </c>
      <c r="H83" s="2" t="s">
        <v>35796</v>
      </c>
      <c r="I83" s="2">
        <v>447930948277</v>
      </c>
      <c r="J83" s="2">
        <v>441132869913</v>
      </c>
      <c r="K83" s="2"/>
      <c r="L83" s="2"/>
      <c r="M83" s="2" t="s">
        <v>59</v>
      </c>
      <c r="N83" s="2" t="s">
        <v>2058</v>
      </c>
      <c r="O83" s="2" t="s">
        <v>2101</v>
      </c>
      <c r="P83" s="2" t="s">
        <v>2108</v>
      </c>
      <c r="Q83" s="2" t="s">
        <v>17971</v>
      </c>
      <c r="R83" s="2"/>
      <c r="S83" s="2"/>
      <c r="T83" s="2" t="s">
        <v>369</v>
      </c>
    </row>
    <row r="84" spans="1:20" ht="14.25" customHeight="1">
      <c r="A84" s="2" t="s">
        <v>35797</v>
      </c>
      <c r="B84" s="2" t="s">
        <v>32784</v>
      </c>
      <c r="C84" s="2" t="s">
        <v>13746</v>
      </c>
      <c r="D84" s="2" t="s">
        <v>435</v>
      </c>
      <c r="E84" s="2" t="s">
        <v>264</v>
      </c>
      <c r="F84" s="2" t="s">
        <v>35798</v>
      </c>
      <c r="G84" s="2" t="s">
        <v>2046</v>
      </c>
      <c r="H84" s="2" t="s">
        <v>35799</v>
      </c>
      <c r="I84" s="2"/>
      <c r="J84" s="2"/>
      <c r="K84" s="2"/>
      <c r="L84" s="2"/>
      <c r="M84" s="2" t="s">
        <v>59</v>
      </c>
      <c r="N84" s="2" t="s">
        <v>2058</v>
      </c>
      <c r="O84" s="2" t="s">
        <v>2101</v>
      </c>
      <c r="P84" s="2" t="s">
        <v>4570</v>
      </c>
      <c r="Q84" s="2" t="s">
        <v>17971</v>
      </c>
      <c r="R84" s="2"/>
      <c r="S84" s="2"/>
      <c r="T84" s="2" t="s">
        <v>434</v>
      </c>
    </row>
    <row r="85" spans="1:20" ht="14.25" customHeight="1">
      <c r="A85" s="2" t="s">
        <v>35800</v>
      </c>
      <c r="B85" s="2" t="s">
        <v>5637</v>
      </c>
      <c r="C85" s="2" t="s">
        <v>8230</v>
      </c>
      <c r="D85" s="2" t="s">
        <v>1664</v>
      </c>
      <c r="E85" s="2" t="s">
        <v>264</v>
      </c>
      <c r="F85" s="2" t="s">
        <v>35801</v>
      </c>
      <c r="G85" s="2" t="s">
        <v>2091</v>
      </c>
      <c r="H85" s="2" t="s">
        <v>35802</v>
      </c>
      <c r="I85" s="2"/>
      <c r="J85" s="2"/>
      <c r="K85" s="2"/>
      <c r="L85" s="2"/>
      <c r="M85" s="2" t="s">
        <v>59</v>
      </c>
      <c r="N85" s="2" t="s">
        <v>2058</v>
      </c>
      <c r="O85" s="2" t="s">
        <v>2101</v>
      </c>
      <c r="P85" s="2" t="s">
        <v>21156</v>
      </c>
      <c r="Q85" s="2" t="s">
        <v>17971</v>
      </c>
      <c r="R85" s="2"/>
      <c r="S85" s="2"/>
      <c r="T85" s="2" t="s">
        <v>13592</v>
      </c>
    </row>
    <row r="86" spans="1:20" ht="14.25" customHeight="1">
      <c r="A86" s="2" t="s">
        <v>35803</v>
      </c>
      <c r="B86" s="2" t="s">
        <v>10873</v>
      </c>
      <c r="C86" s="2" t="s">
        <v>4016</v>
      </c>
      <c r="D86" s="2" t="s">
        <v>1386</v>
      </c>
      <c r="E86" s="2" t="s">
        <v>264</v>
      </c>
      <c r="F86" s="2" t="s">
        <v>35804</v>
      </c>
      <c r="G86" s="2" t="s">
        <v>2046</v>
      </c>
      <c r="H86" s="2" t="s">
        <v>35805</v>
      </c>
      <c r="I86" s="2"/>
      <c r="J86" s="2"/>
      <c r="K86" s="2"/>
      <c r="L86" s="2"/>
      <c r="M86" s="2" t="s">
        <v>1566</v>
      </c>
      <c r="N86" s="2" t="s">
        <v>2048</v>
      </c>
      <c r="O86" s="2" t="s">
        <v>2199</v>
      </c>
      <c r="P86" s="2" t="s">
        <v>4570</v>
      </c>
      <c r="Q86" s="2" t="s">
        <v>17971</v>
      </c>
      <c r="R86" s="2" t="s">
        <v>2067</v>
      </c>
      <c r="S86" s="2"/>
      <c r="T86" s="2" t="s">
        <v>1385</v>
      </c>
    </row>
    <row r="87" spans="1:20" ht="14.25" customHeight="1">
      <c r="A87" s="2" t="s">
        <v>35806</v>
      </c>
      <c r="B87" s="2" t="s">
        <v>7244</v>
      </c>
      <c r="C87" s="2" t="s">
        <v>11630</v>
      </c>
      <c r="D87" s="2" t="s">
        <v>182</v>
      </c>
      <c r="E87" s="2" t="s">
        <v>96</v>
      </c>
      <c r="F87" s="2" t="s">
        <v>35807</v>
      </c>
      <c r="G87" s="2" t="s">
        <v>2046</v>
      </c>
      <c r="H87" s="2" t="s">
        <v>35808</v>
      </c>
      <c r="I87" s="2"/>
      <c r="J87" s="2"/>
      <c r="K87" s="2"/>
      <c r="L87" s="2"/>
      <c r="M87" s="2" t="s">
        <v>60</v>
      </c>
      <c r="N87" s="2" t="s">
        <v>2058</v>
      </c>
      <c r="O87" s="2" t="s">
        <v>21896</v>
      </c>
      <c r="P87" s="2" t="s">
        <v>2456</v>
      </c>
      <c r="Q87" s="2" t="s">
        <v>17971</v>
      </c>
      <c r="R87" s="2"/>
      <c r="S87" s="2"/>
      <c r="T87" s="2" t="s">
        <v>181</v>
      </c>
    </row>
    <row r="88" spans="1:20" ht="14.25" customHeight="1">
      <c r="A88" s="2" t="s">
        <v>35809</v>
      </c>
      <c r="B88" s="2" t="s">
        <v>4647</v>
      </c>
      <c r="C88" s="2" t="s">
        <v>14473</v>
      </c>
      <c r="D88" s="2" t="s">
        <v>332</v>
      </c>
      <c r="E88" s="2" t="s">
        <v>264</v>
      </c>
      <c r="F88" s="2" t="s">
        <v>20785</v>
      </c>
      <c r="G88" s="2" t="s">
        <v>2046</v>
      </c>
      <c r="H88" s="2" t="s">
        <v>35810</v>
      </c>
      <c r="I88" s="2"/>
      <c r="J88" s="2" t="s">
        <v>35811</v>
      </c>
      <c r="K88" s="2"/>
      <c r="L88" s="2"/>
      <c r="M88" s="2" t="s">
        <v>60</v>
      </c>
      <c r="N88" s="2" t="s">
        <v>2058</v>
      </c>
      <c r="O88" s="2" t="s">
        <v>2186</v>
      </c>
      <c r="P88" s="2" t="s">
        <v>3727</v>
      </c>
      <c r="Q88" s="2" t="s">
        <v>17971</v>
      </c>
      <c r="R88" s="2" t="s">
        <v>2067</v>
      </c>
      <c r="S88" s="2"/>
      <c r="T88" s="2" t="s">
        <v>331</v>
      </c>
    </row>
    <row r="89" spans="1:20" ht="14.25" customHeight="1">
      <c r="A89" s="2" t="s">
        <v>35812</v>
      </c>
      <c r="B89" s="2" t="s">
        <v>4670</v>
      </c>
      <c r="C89" s="2" t="s">
        <v>10113</v>
      </c>
      <c r="D89" s="2" t="s">
        <v>599</v>
      </c>
      <c r="E89" s="2" t="s">
        <v>264</v>
      </c>
      <c r="F89" s="2" t="s">
        <v>20785</v>
      </c>
      <c r="G89" s="2" t="s">
        <v>2046</v>
      </c>
      <c r="H89" s="2" t="s">
        <v>35813</v>
      </c>
      <c r="I89" s="2"/>
      <c r="J89" s="2"/>
      <c r="K89" s="2"/>
      <c r="L89" s="2"/>
      <c r="M89" s="2" t="s">
        <v>60</v>
      </c>
      <c r="N89" s="2" t="s">
        <v>2058</v>
      </c>
      <c r="O89" s="2" t="s">
        <v>2186</v>
      </c>
      <c r="P89" s="2" t="s">
        <v>25037</v>
      </c>
      <c r="Q89" s="2" t="s">
        <v>17971</v>
      </c>
      <c r="R89" s="2"/>
      <c r="S89" s="2"/>
      <c r="T89" s="2" t="s">
        <v>598</v>
      </c>
    </row>
    <row r="90" spans="1:20" ht="14.25" customHeight="1">
      <c r="A90" s="2" t="s">
        <v>35814</v>
      </c>
      <c r="B90" s="2" t="s">
        <v>17245</v>
      </c>
      <c r="C90" s="2" t="s">
        <v>35815</v>
      </c>
      <c r="D90" s="2" t="s">
        <v>23894</v>
      </c>
      <c r="E90" s="2" t="s">
        <v>264</v>
      </c>
      <c r="F90" s="2" t="s">
        <v>20785</v>
      </c>
      <c r="G90" s="2" t="s">
        <v>23895</v>
      </c>
      <c r="H90" s="2" t="s">
        <v>35816</v>
      </c>
      <c r="I90" s="2"/>
      <c r="J90" s="2" t="s">
        <v>35811</v>
      </c>
      <c r="K90" s="2"/>
      <c r="L90" s="2"/>
      <c r="M90" s="2" t="s">
        <v>60</v>
      </c>
      <c r="N90" s="2" t="s">
        <v>2058</v>
      </c>
      <c r="O90" s="2" t="s">
        <v>2186</v>
      </c>
      <c r="P90" s="2" t="s">
        <v>2609</v>
      </c>
      <c r="Q90" s="2" t="s">
        <v>17971</v>
      </c>
      <c r="R90" s="2"/>
      <c r="S90" s="2"/>
      <c r="T90" s="2" t="s">
        <v>23897</v>
      </c>
    </row>
    <row r="91" spans="1:20" ht="14.25" customHeight="1">
      <c r="A91" s="2" t="s">
        <v>35817</v>
      </c>
      <c r="B91" s="2" t="s">
        <v>4943</v>
      </c>
      <c r="C91" s="2" t="s">
        <v>4617</v>
      </c>
      <c r="D91" s="2" t="s">
        <v>246</v>
      </c>
      <c r="E91" s="2" t="s">
        <v>96</v>
      </c>
      <c r="F91" s="2" t="s">
        <v>35818</v>
      </c>
      <c r="G91" s="2" t="s">
        <v>2046</v>
      </c>
      <c r="H91" s="2" t="s">
        <v>35819</v>
      </c>
      <c r="I91" s="2"/>
      <c r="J91" s="2"/>
      <c r="K91" s="2"/>
      <c r="L91" s="2"/>
      <c r="M91" s="2" t="s">
        <v>1566</v>
      </c>
      <c r="N91" s="2" t="s">
        <v>2058</v>
      </c>
      <c r="O91" s="2" t="s">
        <v>2078</v>
      </c>
      <c r="P91" s="2" t="s">
        <v>35820</v>
      </c>
      <c r="Q91" s="2" t="s">
        <v>17971</v>
      </c>
      <c r="R91" s="2" t="s">
        <v>2067</v>
      </c>
      <c r="S91" s="2"/>
      <c r="T91" s="2" t="s">
        <v>245</v>
      </c>
    </row>
    <row r="92" spans="1:20" ht="14.25" customHeight="1">
      <c r="A92" s="2" t="s">
        <v>35821</v>
      </c>
      <c r="B92" s="2" t="s">
        <v>5004</v>
      </c>
      <c r="C92" s="2" t="s">
        <v>35822</v>
      </c>
      <c r="D92" s="2" t="s">
        <v>332</v>
      </c>
      <c r="E92" s="2" t="s">
        <v>264</v>
      </c>
      <c r="F92" s="2" t="s">
        <v>35823</v>
      </c>
      <c r="G92" s="2" t="s">
        <v>2046</v>
      </c>
      <c r="H92" s="2" t="s">
        <v>35824</v>
      </c>
      <c r="I92" s="2"/>
      <c r="J92" s="2"/>
      <c r="K92" s="2"/>
      <c r="L92" s="2"/>
      <c r="M92" s="2" t="s">
        <v>60</v>
      </c>
      <c r="N92" s="2" t="s">
        <v>2058</v>
      </c>
      <c r="O92" s="2" t="s">
        <v>2186</v>
      </c>
      <c r="P92" s="2" t="s">
        <v>3727</v>
      </c>
      <c r="Q92" s="2" t="s">
        <v>17971</v>
      </c>
      <c r="R92" s="2"/>
      <c r="S92" s="2"/>
      <c r="T92" s="2" t="s">
        <v>331</v>
      </c>
    </row>
    <row r="93" spans="1:20" ht="14.25" customHeight="1">
      <c r="A93" s="2" t="s">
        <v>35825</v>
      </c>
      <c r="B93" s="2" t="s">
        <v>4156</v>
      </c>
      <c r="C93" s="2" t="s">
        <v>9032</v>
      </c>
      <c r="D93" s="2" t="s">
        <v>35826</v>
      </c>
      <c r="E93" s="2" t="s">
        <v>264</v>
      </c>
      <c r="F93" s="2" t="s">
        <v>35827</v>
      </c>
      <c r="G93" s="2" t="s">
        <v>2091</v>
      </c>
      <c r="H93" s="2" t="s">
        <v>35828</v>
      </c>
      <c r="I93" s="2"/>
      <c r="J93" s="2"/>
      <c r="K93" s="2"/>
      <c r="L93" s="2"/>
      <c r="M93" s="2" t="s">
        <v>1566</v>
      </c>
      <c r="N93" s="2" t="s">
        <v>2048</v>
      </c>
      <c r="O93" s="2" t="s">
        <v>2199</v>
      </c>
      <c r="P93" s="2" t="s">
        <v>20164</v>
      </c>
      <c r="Q93" s="2" t="s">
        <v>17971</v>
      </c>
      <c r="R93" s="2" t="s">
        <v>2067</v>
      </c>
      <c r="S93" s="2"/>
      <c r="T93" s="2" t="s">
        <v>35829</v>
      </c>
    </row>
    <row r="94" spans="1:20" ht="14.25" customHeight="1">
      <c r="A94" s="2" t="s">
        <v>35830</v>
      </c>
      <c r="B94" s="2" t="s">
        <v>35831</v>
      </c>
      <c r="C94" s="2" t="s">
        <v>17693</v>
      </c>
      <c r="D94" s="2" t="s">
        <v>158</v>
      </c>
      <c r="E94" s="2" t="s">
        <v>96</v>
      </c>
      <c r="F94" s="2" t="s">
        <v>35832</v>
      </c>
      <c r="G94" s="2" t="s">
        <v>2046</v>
      </c>
      <c r="H94" s="2" t="s">
        <v>35833</v>
      </c>
      <c r="I94" s="2"/>
      <c r="J94" s="2"/>
      <c r="K94" s="2"/>
      <c r="L94" s="2"/>
      <c r="M94" s="2" t="s">
        <v>1566</v>
      </c>
      <c r="N94" s="2" t="s">
        <v>2048</v>
      </c>
      <c r="O94" s="2" t="s">
        <v>2179</v>
      </c>
      <c r="P94" s="2" t="s">
        <v>35834</v>
      </c>
      <c r="Q94" s="2" t="s">
        <v>17971</v>
      </c>
      <c r="R94" s="2" t="s">
        <v>2067</v>
      </c>
      <c r="S94" s="2"/>
      <c r="T94" s="2" t="s">
        <v>157</v>
      </c>
    </row>
    <row r="95" spans="1:20" ht="14.25" customHeight="1">
      <c r="A95" s="2" t="s">
        <v>35835</v>
      </c>
      <c r="B95" s="2" t="s">
        <v>35836</v>
      </c>
      <c r="C95" s="2" t="s">
        <v>35837</v>
      </c>
      <c r="D95" s="2" t="s">
        <v>28936</v>
      </c>
      <c r="E95" s="2" t="s">
        <v>264</v>
      </c>
      <c r="F95" s="2" t="s">
        <v>2090</v>
      </c>
      <c r="G95" s="2" t="s">
        <v>18247</v>
      </c>
      <c r="H95" s="2" t="s">
        <v>35838</v>
      </c>
      <c r="I95" s="2"/>
      <c r="J95" s="2"/>
      <c r="K95" s="2"/>
      <c r="L95" s="2"/>
      <c r="M95" s="2" t="s">
        <v>1566</v>
      </c>
      <c r="N95" s="2" t="s">
        <v>2058</v>
      </c>
      <c r="O95" s="2" t="s">
        <v>2093</v>
      </c>
      <c r="P95" s="2" t="s">
        <v>2609</v>
      </c>
      <c r="Q95" s="2" t="s">
        <v>17971</v>
      </c>
      <c r="R95" s="2" t="s">
        <v>2067</v>
      </c>
      <c r="S95" s="2"/>
      <c r="T95" s="2" t="s">
        <v>28938</v>
      </c>
    </row>
    <row r="96" spans="1:20" ht="14.25" customHeight="1">
      <c r="A96" s="2" t="s">
        <v>35839</v>
      </c>
      <c r="B96" s="2" t="s">
        <v>35840</v>
      </c>
      <c r="C96" s="2" t="s">
        <v>4545</v>
      </c>
      <c r="D96" s="2" t="s">
        <v>152</v>
      </c>
      <c r="E96" s="2" t="s">
        <v>96</v>
      </c>
      <c r="F96" s="2" t="s">
        <v>2090</v>
      </c>
      <c r="G96" s="2" t="s">
        <v>2046</v>
      </c>
      <c r="H96" s="2" t="s">
        <v>35841</v>
      </c>
      <c r="I96" s="2"/>
      <c r="J96" s="2" t="s">
        <v>35842</v>
      </c>
      <c r="K96" s="2"/>
      <c r="L96" s="2"/>
      <c r="M96" s="2" t="s">
        <v>1566</v>
      </c>
      <c r="N96" s="2" t="s">
        <v>2058</v>
      </c>
      <c r="O96" s="2" t="s">
        <v>2093</v>
      </c>
      <c r="P96" s="2" t="s">
        <v>35843</v>
      </c>
      <c r="Q96" s="2" t="s">
        <v>17971</v>
      </c>
      <c r="R96" s="2" t="s">
        <v>2067</v>
      </c>
      <c r="S96" s="2"/>
      <c r="T96" s="2" t="s">
        <v>151</v>
      </c>
    </row>
    <row r="97" spans="1:20" ht="14.25" customHeight="1">
      <c r="A97" s="2" t="s">
        <v>35844</v>
      </c>
      <c r="B97" s="2" t="s">
        <v>3896</v>
      </c>
      <c r="C97" s="2" t="s">
        <v>8923</v>
      </c>
      <c r="D97" s="2" t="s">
        <v>236</v>
      </c>
      <c r="E97" s="2" t="s">
        <v>96</v>
      </c>
      <c r="F97" s="2" t="s">
        <v>31967</v>
      </c>
      <c r="G97" s="2" t="s">
        <v>2046</v>
      </c>
      <c r="H97" s="2" t="s">
        <v>35845</v>
      </c>
      <c r="I97" s="2"/>
      <c r="J97" s="2"/>
      <c r="K97" s="2"/>
      <c r="L97" s="2"/>
      <c r="M97" s="2" t="s">
        <v>1566</v>
      </c>
      <c r="N97" s="2" t="s">
        <v>2058</v>
      </c>
      <c r="O97" s="2" t="s">
        <v>2093</v>
      </c>
      <c r="P97" s="2" t="s">
        <v>2609</v>
      </c>
      <c r="Q97" s="2" t="s">
        <v>17971</v>
      </c>
      <c r="R97" s="2" t="s">
        <v>2067</v>
      </c>
      <c r="S97" s="2"/>
      <c r="T97" s="2" t="s">
        <v>235</v>
      </c>
    </row>
    <row r="98" spans="1:20" ht="14.25" customHeight="1">
      <c r="A98" s="2" t="s">
        <v>35846</v>
      </c>
      <c r="B98" s="2" t="s">
        <v>7928</v>
      </c>
      <c r="C98" s="2" t="s">
        <v>35847</v>
      </c>
      <c r="D98" s="2" t="s">
        <v>429</v>
      </c>
      <c r="E98" s="2" t="s">
        <v>264</v>
      </c>
      <c r="F98" s="2" t="s">
        <v>14380</v>
      </c>
      <c r="G98" s="2" t="s">
        <v>2046</v>
      </c>
      <c r="H98" s="2" t="s">
        <v>35848</v>
      </c>
      <c r="I98" s="2" t="s">
        <v>35849</v>
      </c>
      <c r="J98" s="2" t="s">
        <v>35842</v>
      </c>
      <c r="K98" s="2" t="s">
        <v>24697</v>
      </c>
      <c r="L98" s="2" t="s">
        <v>24698</v>
      </c>
      <c r="M98" s="2" t="s">
        <v>1566</v>
      </c>
      <c r="N98" s="2" t="s">
        <v>2058</v>
      </c>
      <c r="O98" s="2" t="s">
        <v>2093</v>
      </c>
      <c r="P98" s="2" t="s">
        <v>35850</v>
      </c>
      <c r="Q98" s="2" t="s">
        <v>17971</v>
      </c>
      <c r="R98" s="2" t="s">
        <v>2067</v>
      </c>
      <c r="S98" s="2"/>
      <c r="T98" s="2" t="s">
        <v>428</v>
      </c>
    </row>
    <row r="99" spans="1:20" ht="14.25" customHeight="1">
      <c r="A99" s="2" t="s">
        <v>35851</v>
      </c>
      <c r="B99" s="2" t="s">
        <v>6296</v>
      </c>
      <c r="C99" s="2" t="s">
        <v>33247</v>
      </c>
      <c r="D99" s="2" t="s">
        <v>595</v>
      </c>
      <c r="E99" s="2" t="s">
        <v>264</v>
      </c>
      <c r="F99" s="2" t="s">
        <v>35852</v>
      </c>
      <c r="G99" s="2" t="s">
        <v>2046</v>
      </c>
      <c r="H99" s="2" t="s">
        <v>35853</v>
      </c>
      <c r="I99" s="2"/>
      <c r="J99" s="2"/>
      <c r="K99" s="2"/>
      <c r="L99" s="2"/>
      <c r="M99" s="2" t="s">
        <v>1566</v>
      </c>
      <c r="N99" s="2" t="s">
        <v>2058</v>
      </c>
      <c r="O99" s="2" t="s">
        <v>2093</v>
      </c>
      <c r="P99" s="2" t="s">
        <v>2323</v>
      </c>
      <c r="Q99" s="2" t="s">
        <v>17971</v>
      </c>
      <c r="R99" s="2" t="s">
        <v>2067</v>
      </c>
      <c r="S99" s="2"/>
      <c r="T99" s="2" t="s">
        <v>594</v>
      </c>
    </row>
    <row r="100" spans="1:20" ht="14.25" customHeight="1">
      <c r="A100" s="2" t="s">
        <v>35854</v>
      </c>
      <c r="B100" s="2" t="s">
        <v>4670</v>
      </c>
      <c r="C100" s="2" t="s">
        <v>19897</v>
      </c>
      <c r="D100" s="2" t="s">
        <v>425</v>
      </c>
      <c r="E100" s="2" t="s">
        <v>96</v>
      </c>
      <c r="F100" s="2" t="s">
        <v>2538</v>
      </c>
      <c r="G100" s="2" t="s">
        <v>2046</v>
      </c>
      <c r="H100" s="2" t="s">
        <v>35855</v>
      </c>
      <c r="I100" s="2" t="s">
        <v>35849</v>
      </c>
      <c r="J100" s="2"/>
      <c r="K100" s="2" t="s">
        <v>24697</v>
      </c>
      <c r="L100" s="2" t="s">
        <v>24698</v>
      </c>
      <c r="M100" s="2" t="s">
        <v>1566</v>
      </c>
      <c r="N100" s="2" t="s">
        <v>2058</v>
      </c>
      <c r="O100" s="2" t="s">
        <v>2093</v>
      </c>
      <c r="P100" s="2" t="s">
        <v>31526</v>
      </c>
      <c r="Q100" s="2" t="s">
        <v>17971</v>
      </c>
      <c r="R100" s="2" t="s">
        <v>2067</v>
      </c>
      <c r="S100" s="2"/>
      <c r="T100" s="2" t="s">
        <v>424</v>
      </c>
    </row>
    <row r="101" spans="1:20" ht="14.25" customHeight="1">
      <c r="A101" s="2" t="s">
        <v>35856</v>
      </c>
      <c r="B101" s="2" t="s">
        <v>2940</v>
      </c>
      <c r="C101" s="2" t="s">
        <v>35857</v>
      </c>
      <c r="D101" s="2" t="s">
        <v>286</v>
      </c>
      <c r="E101" s="2" t="s">
        <v>96</v>
      </c>
      <c r="F101" s="2" t="s">
        <v>2538</v>
      </c>
      <c r="G101" s="2" t="s">
        <v>2046</v>
      </c>
      <c r="H101" s="2" t="s">
        <v>35858</v>
      </c>
      <c r="I101" s="2"/>
      <c r="J101" s="2"/>
      <c r="K101" s="2"/>
      <c r="L101" s="2"/>
      <c r="M101" s="2" t="s">
        <v>1566</v>
      </c>
      <c r="N101" s="2" t="s">
        <v>2058</v>
      </c>
      <c r="O101" s="2" t="s">
        <v>2093</v>
      </c>
      <c r="P101" s="2" t="s">
        <v>29578</v>
      </c>
      <c r="Q101" s="2" t="s">
        <v>17971</v>
      </c>
      <c r="R101" s="2" t="s">
        <v>2067</v>
      </c>
      <c r="S101" s="2"/>
      <c r="T101" s="2" t="s">
        <v>285</v>
      </c>
    </row>
    <row r="102" spans="1:20" ht="14.25" customHeight="1">
      <c r="A102" s="2" t="s">
        <v>35859</v>
      </c>
      <c r="B102" s="2" t="s">
        <v>4346</v>
      </c>
      <c r="C102" s="2" t="s">
        <v>3222</v>
      </c>
      <c r="D102" s="2" t="s">
        <v>122</v>
      </c>
      <c r="E102" s="2" t="s">
        <v>96</v>
      </c>
      <c r="F102" s="2" t="s">
        <v>35860</v>
      </c>
      <c r="G102" s="2" t="s">
        <v>2046</v>
      </c>
      <c r="H102" s="2" t="s">
        <v>35861</v>
      </c>
      <c r="I102" s="2"/>
      <c r="J102" s="2"/>
      <c r="K102" s="2"/>
      <c r="L102" s="2"/>
      <c r="M102" s="2" t="s">
        <v>1566</v>
      </c>
      <c r="N102" s="2" t="s">
        <v>2058</v>
      </c>
      <c r="O102" s="2" t="s">
        <v>2093</v>
      </c>
      <c r="P102" s="2" t="s">
        <v>35834</v>
      </c>
      <c r="Q102" s="2" t="s">
        <v>17971</v>
      </c>
      <c r="R102" s="2" t="s">
        <v>2067</v>
      </c>
      <c r="S102" s="2"/>
      <c r="T102" s="2" t="s">
        <v>121</v>
      </c>
    </row>
    <row r="103" spans="1:20" ht="14.25" customHeight="1">
      <c r="A103" s="2" t="s">
        <v>35862</v>
      </c>
      <c r="B103" s="2" t="s">
        <v>3299</v>
      </c>
      <c r="C103" s="2" t="s">
        <v>5152</v>
      </c>
      <c r="D103" s="2" t="s">
        <v>238</v>
      </c>
      <c r="E103" s="2" t="s">
        <v>264</v>
      </c>
      <c r="F103" s="2" t="s">
        <v>35863</v>
      </c>
      <c r="G103" s="2" t="s">
        <v>2046</v>
      </c>
      <c r="H103" s="2" t="s">
        <v>35864</v>
      </c>
      <c r="I103" s="2"/>
      <c r="J103" s="2"/>
      <c r="K103" s="2"/>
      <c r="L103" s="2"/>
      <c r="M103" s="2" t="s">
        <v>1566</v>
      </c>
      <c r="N103" s="2" t="s">
        <v>2058</v>
      </c>
      <c r="O103" s="2" t="s">
        <v>2093</v>
      </c>
      <c r="P103" s="2" t="s">
        <v>35865</v>
      </c>
      <c r="Q103" s="2" t="s">
        <v>17971</v>
      </c>
      <c r="R103" s="2" t="s">
        <v>2067</v>
      </c>
      <c r="S103" s="2"/>
      <c r="T103" s="2" t="s">
        <v>237</v>
      </c>
    </row>
    <row r="104" spans="1:20" ht="14.25" customHeight="1">
      <c r="A104" s="2" t="s">
        <v>35866</v>
      </c>
      <c r="B104" s="2" t="s">
        <v>3793</v>
      </c>
      <c r="C104" s="2" t="s">
        <v>4000</v>
      </c>
      <c r="D104" s="2" t="s">
        <v>662</v>
      </c>
      <c r="E104" s="2" t="s">
        <v>264</v>
      </c>
      <c r="F104" s="2" t="s">
        <v>35867</v>
      </c>
      <c r="G104" s="2" t="s">
        <v>2046</v>
      </c>
      <c r="H104" s="2" t="s">
        <v>35868</v>
      </c>
      <c r="I104" s="2"/>
      <c r="J104" s="2"/>
      <c r="K104" s="2"/>
      <c r="L104" s="2"/>
      <c r="M104" s="2" t="s">
        <v>1566</v>
      </c>
      <c r="N104" s="2" t="s">
        <v>2058</v>
      </c>
      <c r="O104" s="2" t="s">
        <v>2093</v>
      </c>
      <c r="P104" s="2" t="s">
        <v>21091</v>
      </c>
      <c r="Q104" s="2" t="s">
        <v>17971</v>
      </c>
      <c r="R104" s="2" t="s">
        <v>2067</v>
      </c>
      <c r="S104" s="2"/>
      <c r="T104" s="2" t="s">
        <v>661</v>
      </c>
    </row>
    <row r="105" spans="1:20" ht="14.25" customHeight="1">
      <c r="A105" s="2" t="s">
        <v>35869</v>
      </c>
      <c r="B105" s="2" t="s">
        <v>35870</v>
      </c>
      <c r="C105" s="2" t="s">
        <v>35871</v>
      </c>
      <c r="D105" s="2" t="s">
        <v>276</v>
      </c>
      <c r="E105" s="2" t="s">
        <v>96</v>
      </c>
      <c r="F105" s="2" t="s">
        <v>35872</v>
      </c>
      <c r="G105" s="2" t="s">
        <v>2046</v>
      </c>
      <c r="H105" s="2" t="s">
        <v>35873</v>
      </c>
      <c r="I105" s="2"/>
      <c r="J105" s="2"/>
      <c r="K105" s="2"/>
      <c r="L105" s="2"/>
      <c r="M105" s="2" t="s">
        <v>1566</v>
      </c>
      <c r="N105" s="2" t="s">
        <v>2058</v>
      </c>
      <c r="O105" s="2" t="s">
        <v>2093</v>
      </c>
      <c r="P105" s="2" t="s">
        <v>21962</v>
      </c>
      <c r="Q105" s="2" t="s">
        <v>17971</v>
      </c>
      <c r="R105" s="2" t="s">
        <v>2067</v>
      </c>
      <c r="S105" s="2"/>
      <c r="T105" s="2" t="s">
        <v>275</v>
      </c>
    </row>
    <row r="106" spans="1:20" ht="14.25" customHeight="1">
      <c r="A106" s="2" t="s">
        <v>35874</v>
      </c>
      <c r="B106" s="2" t="s">
        <v>4904</v>
      </c>
      <c r="C106" s="2" t="s">
        <v>4905</v>
      </c>
      <c r="D106" s="2" t="s">
        <v>212</v>
      </c>
      <c r="E106" s="2" t="s">
        <v>264</v>
      </c>
      <c r="F106" s="2" t="s">
        <v>6064</v>
      </c>
      <c r="G106" s="2" t="s">
        <v>2046</v>
      </c>
      <c r="H106" s="2" t="s">
        <v>35875</v>
      </c>
      <c r="I106" s="2"/>
      <c r="J106" s="2"/>
      <c r="K106" s="2"/>
      <c r="L106" s="2"/>
      <c r="M106" s="2" t="s">
        <v>1566</v>
      </c>
      <c r="N106" s="2" t="s">
        <v>2058</v>
      </c>
      <c r="O106" s="2" t="s">
        <v>2132</v>
      </c>
      <c r="P106" s="2" t="s">
        <v>2108</v>
      </c>
      <c r="Q106" s="2" t="s">
        <v>17971</v>
      </c>
      <c r="R106" s="2" t="s">
        <v>2067</v>
      </c>
      <c r="S106" s="2"/>
      <c r="T106" s="2" t="s">
        <v>211</v>
      </c>
    </row>
    <row r="107" spans="1:20" ht="14.25" customHeight="1">
      <c r="A107" s="2" t="s">
        <v>35876</v>
      </c>
      <c r="B107" s="2" t="s">
        <v>9876</v>
      </c>
      <c r="C107" s="2" t="s">
        <v>35877</v>
      </c>
      <c r="D107" s="2" t="s">
        <v>214</v>
      </c>
      <c r="E107" s="2" t="s">
        <v>96</v>
      </c>
      <c r="F107" s="2" t="s">
        <v>35878</v>
      </c>
      <c r="G107" s="2" t="s">
        <v>2046</v>
      </c>
      <c r="H107" s="2" t="s">
        <v>35879</v>
      </c>
      <c r="I107" s="2"/>
      <c r="J107" s="2"/>
      <c r="K107" s="2"/>
      <c r="L107" s="2"/>
      <c r="M107" s="2" t="s">
        <v>1566</v>
      </c>
      <c r="N107" s="2" t="s">
        <v>2058</v>
      </c>
      <c r="O107" s="2" t="s">
        <v>2093</v>
      </c>
      <c r="P107" s="2" t="s">
        <v>35880</v>
      </c>
      <c r="Q107" s="2" t="s">
        <v>17971</v>
      </c>
      <c r="R107" s="2" t="s">
        <v>2067</v>
      </c>
      <c r="S107" s="2"/>
      <c r="T107" s="2" t="s">
        <v>213</v>
      </c>
    </row>
    <row r="108" spans="1:20" ht="14.25" customHeight="1">
      <c r="A108" s="2" t="s">
        <v>35881</v>
      </c>
      <c r="B108" s="2" t="s">
        <v>5729</v>
      </c>
      <c r="C108" s="2" t="s">
        <v>35882</v>
      </c>
      <c r="D108" s="2" t="s">
        <v>20475</v>
      </c>
      <c r="E108" s="2" t="s">
        <v>264</v>
      </c>
      <c r="F108" s="2" t="s">
        <v>35883</v>
      </c>
      <c r="G108" s="2" t="s">
        <v>2091</v>
      </c>
      <c r="H108" s="2" t="s">
        <v>35884</v>
      </c>
      <c r="I108" s="2"/>
      <c r="J108" s="2"/>
      <c r="K108" s="2"/>
      <c r="L108" s="2"/>
      <c r="M108" s="2" t="s">
        <v>1566</v>
      </c>
      <c r="N108" s="2" t="s">
        <v>2058</v>
      </c>
      <c r="O108" s="2" t="s">
        <v>5393</v>
      </c>
      <c r="P108" s="2" t="s">
        <v>20164</v>
      </c>
      <c r="Q108" s="2" t="s">
        <v>17971</v>
      </c>
      <c r="R108" s="2" t="s">
        <v>2067</v>
      </c>
      <c r="S108" s="2"/>
      <c r="T108" s="2" t="s">
        <v>20478</v>
      </c>
    </row>
    <row r="109" spans="1:20" ht="14.25" customHeight="1">
      <c r="A109" s="2" t="s">
        <v>35885</v>
      </c>
      <c r="B109" s="2" t="s">
        <v>29371</v>
      </c>
      <c r="C109" s="2" t="s">
        <v>35886</v>
      </c>
      <c r="D109" s="2" t="s">
        <v>506</v>
      </c>
      <c r="E109" s="2" t="s">
        <v>264</v>
      </c>
      <c r="F109" s="2" t="s">
        <v>35887</v>
      </c>
      <c r="G109" s="2" t="s">
        <v>2046</v>
      </c>
      <c r="H109" s="2" t="s">
        <v>35888</v>
      </c>
      <c r="I109" s="2"/>
      <c r="J109" s="2"/>
      <c r="K109" s="2"/>
      <c r="L109" s="2"/>
      <c r="M109" s="2" t="s">
        <v>1566</v>
      </c>
      <c r="N109" s="2" t="s">
        <v>2048</v>
      </c>
      <c r="O109" s="2" t="s">
        <v>2179</v>
      </c>
      <c r="P109" s="2" t="s">
        <v>2323</v>
      </c>
      <c r="Q109" s="2" t="s">
        <v>17971</v>
      </c>
      <c r="R109" s="2" t="s">
        <v>2067</v>
      </c>
      <c r="S109" s="2"/>
      <c r="T109" s="2" t="s">
        <v>505</v>
      </c>
    </row>
    <row r="110" spans="1:20" ht="14.25" customHeight="1">
      <c r="A110" s="2" t="s">
        <v>35889</v>
      </c>
      <c r="B110" s="2" t="s">
        <v>4440</v>
      </c>
      <c r="C110" s="2" t="s">
        <v>25369</v>
      </c>
      <c r="D110" s="2" t="s">
        <v>128</v>
      </c>
      <c r="E110" s="2" t="s">
        <v>96</v>
      </c>
      <c r="F110" s="2" t="s">
        <v>35890</v>
      </c>
      <c r="G110" s="2" t="s">
        <v>2046</v>
      </c>
      <c r="H110" s="2" t="s">
        <v>35891</v>
      </c>
      <c r="I110" s="2"/>
      <c r="J110" s="2"/>
      <c r="K110" s="2"/>
      <c r="L110" s="2" t="s">
        <v>2287</v>
      </c>
      <c r="M110" s="2" t="s">
        <v>1566</v>
      </c>
      <c r="N110" s="2" t="s">
        <v>2048</v>
      </c>
      <c r="O110" s="2" t="s">
        <v>2179</v>
      </c>
      <c r="P110" s="2" t="s">
        <v>35892</v>
      </c>
      <c r="Q110" s="2" t="s">
        <v>17971</v>
      </c>
      <c r="R110" s="2" t="s">
        <v>2067</v>
      </c>
      <c r="S110" s="2"/>
      <c r="T110" s="2" t="s">
        <v>127</v>
      </c>
    </row>
    <row r="111" spans="1:20" ht="14.25" customHeight="1">
      <c r="A111" s="2" t="s">
        <v>35893</v>
      </c>
      <c r="B111" s="2" t="s">
        <v>9876</v>
      </c>
      <c r="C111" s="2" t="s">
        <v>35894</v>
      </c>
      <c r="D111" s="2" t="s">
        <v>278</v>
      </c>
      <c r="E111" s="2" t="s">
        <v>96</v>
      </c>
      <c r="F111" s="2" t="s">
        <v>35895</v>
      </c>
      <c r="G111" s="2" t="s">
        <v>2046</v>
      </c>
      <c r="H111" s="2" t="s">
        <v>35896</v>
      </c>
      <c r="I111" s="2"/>
      <c r="J111" s="2"/>
      <c r="K111" s="2"/>
      <c r="L111" s="2"/>
      <c r="M111" s="2" t="s">
        <v>1566</v>
      </c>
      <c r="N111" s="2" t="s">
        <v>2048</v>
      </c>
      <c r="O111" s="2" t="s">
        <v>2179</v>
      </c>
      <c r="P111" s="2" t="s">
        <v>2620</v>
      </c>
      <c r="Q111" s="2" t="s">
        <v>17971</v>
      </c>
      <c r="R111" s="2" t="s">
        <v>2067</v>
      </c>
      <c r="S111" s="2"/>
      <c r="T111" s="2" t="s">
        <v>277</v>
      </c>
    </row>
    <row r="112" spans="1:20" ht="14.25" customHeight="1">
      <c r="A112" s="2" t="s">
        <v>35897</v>
      </c>
      <c r="B112" s="2" t="s">
        <v>7422</v>
      </c>
      <c r="C112" s="2" t="s">
        <v>35898</v>
      </c>
      <c r="D112" s="2" t="s">
        <v>168</v>
      </c>
      <c r="E112" s="2" t="s">
        <v>96</v>
      </c>
      <c r="F112" s="2" t="s">
        <v>35899</v>
      </c>
      <c r="G112" s="2" t="s">
        <v>2046</v>
      </c>
      <c r="H112" s="2" t="s">
        <v>35900</v>
      </c>
      <c r="I112" s="2"/>
      <c r="J112" s="2"/>
      <c r="K112" s="2"/>
      <c r="L112" s="2" t="s">
        <v>2287</v>
      </c>
      <c r="M112" s="2" t="s">
        <v>1566</v>
      </c>
      <c r="N112" s="2" t="s">
        <v>2048</v>
      </c>
      <c r="O112" s="2" t="s">
        <v>2179</v>
      </c>
      <c r="P112" s="2" t="s">
        <v>2620</v>
      </c>
      <c r="Q112" s="2" t="s">
        <v>17971</v>
      </c>
      <c r="R112" s="2" t="s">
        <v>2067</v>
      </c>
      <c r="S112" s="2"/>
      <c r="T112" s="2" t="s">
        <v>167</v>
      </c>
    </row>
    <row r="113" spans="1:20" ht="14.25" customHeight="1">
      <c r="A113" s="2" t="s">
        <v>35901</v>
      </c>
      <c r="B113" s="2" t="s">
        <v>3439</v>
      </c>
      <c r="C113" s="2" t="s">
        <v>35902</v>
      </c>
      <c r="D113" s="2" t="s">
        <v>571</v>
      </c>
      <c r="E113" s="2" t="s">
        <v>264</v>
      </c>
      <c r="F113" s="2" t="s">
        <v>35903</v>
      </c>
      <c r="G113" s="2" t="s">
        <v>2046</v>
      </c>
      <c r="H113" s="2" t="s">
        <v>35904</v>
      </c>
      <c r="I113" s="2"/>
      <c r="J113" s="2"/>
      <c r="K113" s="2"/>
      <c r="L113" s="2"/>
      <c r="M113" s="2" t="s">
        <v>1566</v>
      </c>
      <c r="N113" s="2" t="s">
        <v>2048</v>
      </c>
      <c r="O113" s="2" t="s">
        <v>2199</v>
      </c>
      <c r="P113" s="2" t="s">
        <v>28139</v>
      </c>
      <c r="Q113" s="2" t="s">
        <v>17971</v>
      </c>
      <c r="R113" s="2" t="s">
        <v>2067</v>
      </c>
      <c r="S113" s="2"/>
      <c r="T113" s="2" t="s">
        <v>570</v>
      </c>
    </row>
    <row r="114" spans="1:20" ht="14.25" customHeight="1">
      <c r="A114" s="2" t="s">
        <v>35905</v>
      </c>
      <c r="B114" s="2" t="s">
        <v>3885</v>
      </c>
      <c r="C114" s="2" t="s">
        <v>35906</v>
      </c>
      <c r="D114" s="2" t="s">
        <v>332</v>
      </c>
      <c r="E114" s="2" t="s">
        <v>264</v>
      </c>
      <c r="F114" s="2" t="s">
        <v>35907</v>
      </c>
      <c r="G114" s="2" t="s">
        <v>2046</v>
      </c>
      <c r="H114" s="2" t="s">
        <v>35908</v>
      </c>
      <c r="I114" s="2" t="s">
        <v>35909</v>
      </c>
      <c r="J114" s="2"/>
      <c r="K114" s="2"/>
      <c r="L114" s="2"/>
      <c r="M114" s="2" t="s">
        <v>1566</v>
      </c>
      <c r="N114" s="2" t="s">
        <v>2058</v>
      </c>
      <c r="O114" s="2" t="s">
        <v>2093</v>
      </c>
      <c r="P114" s="2" t="s">
        <v>35910</v>
      </c>
      <c r="Q114" s="2" t="s">
        <v>17971</v>
      </c>
      <c r="R114" s="2" t="s">
        <v>2067</v>
      </c>
      <c r="S114" s="2"/>
      <c r="T114" s="2" t="s">
        <v>331</v>
      </c>
    </row>
    <row r="115" spans="1:20" ht="14.25" customHeight="1">
      <c r="A115" s="2" t="s">
        <v>35911</v>
      </c>
      <c r="B115" s="2" t="s">
        <v>35912</v>
      </c>
      <c r="C115" s="2" t="s">
        <v>17361</v>
      </c>
      <c r="D115" s="2" t="s">
        <v>156</v>
      </c>
      <c r="E115" s="2" t="s">
        <v>96</v>
      </c>
      <c r="F115" s="2" t="s">
        <v>35913</v>
      </c>
      <c r="G115" s="2" t="s">
        <v>2046</v>
      </c>
      <c r="H115" s="2" t="s">
        <v>35914</v>
      </c>
      <c r="I115" s="2"/>
      <c r="J115" s="2"/>
      <c r="K115" s="2"/>
      <c r="L115" s="2"/>
      <c r="M115" s="2" t="s">
        <v>1566</v>
      </c>
      <c r="N115" s="2" t="s">
        <v>2048</v>
      </c>
      <c r="O115" s="2" t="s">
        <v>2179</v>
      </c>
      <c r="P115" s="2" t="s">
        <v>3235</v>
      </c>
      <c r="Q115" s="2" t="s">
        <v>17971</v>
      </c>
      <c r="R115" s="2" t="s">
        <v>2200</v>
      </c>
      <c r="S115" s="2"/>
      <c r="T115" s="2" t="s">
        <v>155</v>
      </c>
    </row>
    <row r="116" spans="1:20" ht="14.25" customHeight="1">
      <c r="A116" s="2" t="s">
        <v>35915</v>
      </c>
      <c r="B116" s="2" t="s">
        <v>4129</v>
      </c>
      <c r="C116" s="2" t="s">
        <v>35916</v>
      </c>
      <c r="D116" s="2" t="s">
        <v>124</v>
      </c>
      <c r="E116" s="2" t="s">
        <v>96</v>
      </c>
      <c r="F116" s="2" t="s">
        <v>35917</v>
      </c>
      <c r="G116" s="2" t="s">
        <v>2046</v>
      </c>
      <c r="H116" s="2" t="s">
        <v>35918</v>
      </c>
      <c r="I116" s="2" t="s">
        <v>35909</v>
      </c>
      <c r="J116" s="2"/>
      <c r="K116" s="2"/>
      <c r="L116" s="2"/>
      <c r="M116" s="2" t="s">
        <v>1566</v>
      </c>
      <c r="N116" s="2" t="s">
        <v>2058</v>
      </c>
      <c r="O116" s="2" t="s">
        <v>2132</v>
      </c>
      <c r="P116" s="2" t="s">
        <v>2346</v>
      </c>
      <c r="Q116" s="2" t="s">
        <v>17971</v>
      </c>
      <c r="R116" s="2" t="s">
        <v>2200</v>
      </c>
      <c r="S116" s="2"/>
      <c r="T116" s="2" t="s">
        <v>123</v>
      </c>
    </row>
    <row r="117" spans="1:20" ht="14.25" customHeight="1">
      <c r="A117" s="2" t="s">
        <v>35919</v>
      </c>
      <c r="B117" s="2" t="s">
        <v>12582</v>
      </c>
      <c r="C117" s="2" t="s">
        <v>35920</v>
      </c>
      <c r="D117" s="2" t="s">
        <v>130</v>
      </c>
      <c r="E117" s="2" t="s">
        <v>96</v>
      </c>
      <c r="F117" s="2" t="s">
        <v>35921</v>
      </c>
      <c r="G117" s="2" t="s">
        <v>2046</v>
      </c>
      <c r="H117" s="2" t="s">
        <v>35922</v>
      </c>
      <c r="I117" s="2"/>
      <c r="J117" s="2"/>
      <c r="K117" s="2"/>
      <c r="L117" s="2"/>
      <c r="M117" s="2" t="s">
        <v>1566</v>
      </c>
      <c r="N117" s="2" t="s">
        <v>2058</v>
      </c>
      <c r="O117" s="2" t="s">
        <v>2132</v>
      </c>
      <c r="P117" s="2" t="s">
        <v>4630</v>
      </c>
      <c r="Q117" s="2" t="s">
        <v>17971</v>
      </c>
      <c r="R117" s="2" t="s">
        <v>2052</v>
      </c>
      <c r="S117" s="2"/>
      <c r="T117" s="2" t="s">
        <v>129</v>
      </c>
    </row>
    <row r="118" spans="1:20" ht="14.25" customHeight="1">
      <c r="A118" s="2" t="s">
        <v>35923</v>
      </c>
      <c r="B118" s="2" t="s">
        <v>3155</v>
      </c>
      <c r="C118" s="2" t="s">
        <v>15329</v>
      </c>
      <c r="D118" s="2" t="s">
        <v>158</v>
      </c>
      <c r="E118" s="2" t="s">
        <v>96</v>
      </c>
      <c r="F118" s="2" t="s">
        <v>35924</v>
      </c>
      <c r="G118" s="2" t="s">
        <v>2046</v>
      </c>
      <c r="H118" s="2" t="s">
        <v>35925</v>
      </c>
      <c r="I118" s="2"/>
      <c r="J118" s="2"/>
      <c r="K118" s="2"/>
      <c r="L118" s="2"/>
      <c r="M118" s="2" t="s">
        <v>1566</v>
      </c>
      <c r="N118" s="2" t="s">
        <v>2058</v>
      </c>
      <c r="O118" s="2" t="s">
        <v>2153</v>
      </c>
      <c r="P118" s="2" t="s">
        <v>2620</v>
      </c>
      <c r="Q118" s="2" t="s">
        <v>17971</v>
      </c>
      <c r="R118" s="2" t="s">
        <v>2052</v>
      </c>
      <c r="S118" s="2"/>
      <c r="T118" s="2" t="s">
        <v>157</v>
      </c>
    </row>
    <row r="119" spans="1:20" ht="14.25" customHeight="1">
      <c r="A119" s="2" t="s">
        <v>35926</v>
      </c>
      <c r="B119" s="2" t="s">
        <v>6715</v>
      </c>
      <c r="C119" s="2" t="s">
        <v>35927</v>
      </c>
      <c r="D119" s="2" t="s">
        <v>254</v>
      </c>
      <c r="E119" s="2" t="s">
        <v>96</v>
      </c>
      <c r="F119" s="2" t="s">
        <v>35928</v>
      </c>
      <c r="G119" s="2" t="s">
        <v>2046</v>
      </c>
      <c r="H119" s="2" t="s">
        <v>35929</v>
      </c>
      <c r="I119" s="2"/>
      <c r="J119" s="2"/>
      <c r="K119" s="2"/>
      <c r="L119" s="2"/>
      <c r="M119" s="2" t="s">
        <v>60</v>
      </c>
      <c r="N119" s="2" t="s">
        <v>2058</v>
      </c>
      <c r="O119" s="2" t="s">
        <v>3883</v>
      </c>
      <c r="P119" s="2" t="s">
        <v>2377</v>
      </c>
      <c r="Q119" s="2" t="s">
        <v>17971</v>
      </c>
      <c r="R119" s="2" t="s">
        <v>2052</v>
      </c>
      <c r="S119" s="2"/>
      <c r="T119" s="2" t="s">
        <v>253</v>
      </c>
    </row>
    <row r="120" spans="1:20" ht="14.25" customHeight="1">
      <c r="A120" s="2" t="s">
        <v>35930</v>
      </c>
      <c r="B120" s="2" t="s">
        <v>4405</v>
      </c>
      <c r="C120" s="2" t="s">
        <v>2374</v>
      </c>
      <c r="D120" s="2" t="s">
        <v>124</v>
      </c>
      <c r="E120" s="2" t="s">
        <v>96</v>
      </c>
      <c r="F120" s="2" t="s">
        <v>35931</v>
      </c>
      <c r="G120" s="2" t="s">
        <v>2046</v>
      </c>
      <c r="H120" s="2" t="s">
        <v>35932</v>
      </c>
      <c r="I120" s="2"/>
      <c r="J120" s="2"/>
      <c r="K120" s="2"/>
      <c r="L120" s="2"/>
      <c r="M120" s="2" t="s">
        <v>1566</v>
      </c>
      <c r="N120" s="2" t="s">
        <v>2058</v>
      </c>
      <c r="O120" s="2" t="s">
        <v>2078</v>
      </c>
      <c r="P120" s="2" t="s">
        <v>35933</v>
      </c>
      <c r="Q120" s="2" t="s">
        <v>17971</v>
      </c>
      <c r="R120" s="2" t="s">
        <v>2067</v>
      </c>
      <c r="S120" s="2"/>
      <c r="T120" s="2" t="s">
        <v>123</v>
      </c>
    </row>
    <row r="121" spans="1:20" ht="14.25" customHeight="1">
      <c r="A121" s="2" t="s">
        <v>35934</v>
      </c>
      <c r="B121" s="2" t="s">
        <v>2168</v>
      </c>
      <c r="C121" s="2" t="s">
        <v>3875</v>
      </c>
      <c r="D121" s="2" t="s">
        <v>21189</v>
      </c>
      <c r="E121" s="2" t="s">
        <v>264</v>
      </c>
      <c r="F121" s="2" t="s">
        <v>35935</v>
      </c>
      <c r="G121" s="2" t="s">
        <v>2091</v>
      </c>
      <c r="H121" s="2" t="s">
        <v>35936</v>
      </c>
      <c r="I121" s="2"/>
      <c r="J121" s="2"/>
      <c r="K121" s="2"/>
      <c r="L121" s="2"/>
      <c r="M121" s="2" t="s">
        <v>60</v>
      </c>
      <c r="N121" s="2" t="s">
        <v>2058</v>
      </c>
      <c r="O121" s="2" t="s">
        <v>2316</v>
      </c>
      <c r="P121" s="2" t="s">
        <v>2609</v>
      </c>
      <c r="Q121" s="2" t="s">
        <v>17971</v>
      </c>
      <c r="R121" s="2"/>
      <c r="S121" s="2"/>
      <c r="T121" s="2" t="s">
        <v>21192</v>
      </c>
    </row>
    <row r="122" spans="1:20" ht="14.25" customHeight="1">
      <c r="A122" s="2" t="s">
        <v>35937</v>
      </c>
      <c r="B122" s="2" t="s">
        <v>35938</v>
      </c>
      <c r="C122" s="2" t="s">
        <v>3634</v>
      </c>
      <c r="D122" s="2" t="s">
        <v>21189</v>
      </c>
      <c r="E122" s="2" t="s">
        <v>264</v>
      </c>
      <c r="F122" s="2" t="s">
        <v>35939</v>
      </c>
      <c r="G122" s="2" t="s">
        <v>2091</v>
      </c>
      <c r="H122" s="2" t="s">
        <v>35940</v>
      </c>
      <c r="I122" s="2"/>
      <c r="J122" s="2"/>
      <c r="K122" s="2"/>
      <c r="L122" s="2"/>
      <c r="M122" s="2" t="s">
        <v>1566</v>
      </c>
      <c r="N122" s="2" t="s">
        <v>2058</v>
      </c>
      <c r="O122" s="2" t="s">
        <v>2093</v>
      </c>
      <c r="P122" s="2" t="s">
        <v>4630</v>
      </c>
      <c r="Q122" s="2" t="s">
        <v>17971</v>
      </c>
      <c r="R122" s="2" t="s">
        <v>2067</v>
      </c>
      <c r="S122" s="2"/>
      <c r="T122" s="2" t="s">
        <v>21192</v>
      </c>
    </row>
    <row r="123" spans="1:20" ht="14.25" customHeight="1">
      <c r="A123" s="2" t="s">
        <v>35941</v>
      </c>
      <c r="B123" s="2" t="s">
        <v>4114</v>
      </c>
      <c r="C123" s="2" t="s">
        <v>19902</v>
      </c>
      <c r="D123" s="2" t="s">
        <v>196</v>
      </c>
      <c r="E123" s="2" t="s">
        <v>96</v>
      </c>
      <c r="F123" s="2" t="s">
        <v>35942</v>
      </c>
      <c r="G123" s="2" t="s">
        <v>2046</v>
      </c>
      <c r="H123" s="2" t="s">
        <v>35943</v>
      </c>
      <c r="I123" s="2"/>
      <c r="J123" s="2"/>
      <c r="K123" s="2"/>
      <c r="L123" s="2"/>
      <c r="M123" s="2" t="s">
        <v>1566</v>
      </c>
      <c r="N123" s="2" t="s">
        <v>2058</v>
      </c>
      <c r="O123" s="2" t="s">
        <v>2153</v>
      </c>
      <c r="P123" s="2" t="s">
        <v>35820</v>
      </c>
      <c r="Q123" s="2" t="s">
        <v>17971</v>
      </c>
      <c r="R123" s="2" t="s">
        <v>2067</v>
      </c>
      <c r="S123" s="2"/>
      <c r="T123" s="2" t="s">
        <v>195</v>
      </c>
    </row>
    <row r="124" spans="1:20" ht="14.25" customHeight="1">
      <c r="A124" s="2" t="s">
        <v>35944</v>
      </c>
      <c r="B124" s="2" t="s">
        <v>4670</v>
      </c>
      <c r="C124" s="2" t="s">
        <v>35945</v>
      </c>
      <c r="D124" s="2" t="s">
        <v>114</v>
      </c>
      <c r="E124" s="2" t="s">
        <v>96</v>
      </c>
      <c r="F124" s="2" t="s">
        <v>35946</v>
      </c>
      <c r="G124" s="2" t="s">
        <v>2046</v>
      </c>
      <c r="H124" s="2" t="s">
        <v>35947</v>
      </c>
      <c r="I124" s="2"/>
      <c r="J124" s="2"/>
      <c r="K124" s="2"/>
      <c r="L124" s="2"/>
      <c r="M124" s="2" t="s">
        <v>1566</v>
      </c>
      <c r="N124" s="2" t="s">
        <v>2058</v>
      </c>
      <c r="O124" s="2" t="s">
        <v>2153</v>
      </c>
      <c r="P124" s="2" t="s">
        <v>29578</v>
      </c>
      <c r="Q124" s="2" t="s">
        <v>17971</v>
      </c>
      <c r="R124" s="2" t="s">
        <v>2052</v>
      </c>
      <c r="S124" s="2"/>
      <c r="T124" s="2" t="s">
        <v>113</v>
      </c>
    </row>
    <row r="125" spans="1:20" ht="14.25" customHeight="1">
      <c r="A125" s="2" t="s">
        <v>35948</v>
      </c>
      <c r="B125" s="2" t="s">
        <v>9411</v>
      </c>
      <c r="C125" s="2" t="s">
        <v>1222</v>
      </c>
      <c r="D125" s="2" t="s">
        <v>130</v>
      </c>
      <c r="E125" s="2" t="s">
        <v>96</v>
      </c>
      <c r="F125" s="2" t="s">
        <v>3297</v>
      </c>
      <c r="G125" s="2" t="s">
        <v>2046</v>
      </c>
      <c r="H125" s="2" t="s">
        <v>35949</v>
      </c>
      <c r="I125" s="2"/>
      <c r="J125" s="2"/>
      <c r="K125" s="2"/>
      <c r="L125" s="2"/>
      <c r="M125" s="2" t="s">
        <v>59</v>
      </c>
      <c r="N125" s="2" t="s">
        <v>2058</v>
      </c>
      <c r="O125" s="2" t="s">
        <v>3297</v>
      </c>
      <c r="P125" s="2" t="s">
        <v>2456</v>
      </c>
      <c r="Q125" s="2" t="s">
        <v>17971</v>
      </c>
      <c r="R125" s="2" t="s">
        <v>2067</v>
      </c>
      <c r="S125" s="2"/>
      <c r="T125" s="2" t="s">
        <v>129</v>
      </c>
    </row>
    <row r="126" spans="1:20" ht="14.25" customHeight="1">
      <c r="A126" s="2" t="s">
        <v>35950</v>
      </c>
      <c r="B126" s="2" t="s">
        <v>6500</v>
      </c>
      <c r="C126" s="2" t="s">
        <v>24189</v>
      </c>
      <c r="D126" s="2" t="s">
        <v>332</v>
      </c>
      <c r="E126" s="2" t="s">
        <v>264</v>
      </c>
      <c r="F126" s="2" t="s">
        <v>35951</v>
      </c>
      <c r="G126" s="2" t="s">
        <v>2046</v>
      </c>
      <c r="H126" s="2" t="s">
        <v>35952</v>
      </c>
      <c r="I126" s="2"/>
      <c r="J126" s="2"/>
      <c r="K126" s="2"/>
      <c r="L126" s="2"/>
      <c r="M126" s="2" t="s">
        <v>1566</v>
      </c>
      <c r="N126" s="2" t="s">
        <v>2058</v>
      </c>
      <c r="O126" s="2" t="s">
        <v>2153</v>
      </c>
      <c r="P126" s="2" t="s">
        <v>35953</v>
      </c>
      <c r="Q126" s="2" t="s">
        <v>17971</v>
      </c>
      <c r="R126" s="2" t="s">
        <v>2052</v>
      </c>
      <c r="S126" s="2"/>
      <c r="T126" s="2" t="s">
        <v>331</v>
      </c>
    </row>
    <row r="127" spans="1:20" ht="14.25" customHeight="1">
      <c r="A127" s="2" t="s">
        <v>35954</v>
      </c>
      <c r="B127" s="2" t="s">
        <v>9040</v>
      </c>
      <c r="C127" s="2" t="s">
        <v>35955</v>
      </c>
      <c r="D127" s="2" t="s">
        <v>1308</v>
      </c>
      <c r="E127" s="2" t="s">
        <v>264</v>
      </c>
      <c r="F127" s="2" t="s">
        <v>3441</v>
      </c>
      <c r="G127" s="2" t="s">
        <v>2046</v>
      </c>
      <c r="H127" s="2" t="s">
        <v>35956</v>
      </c>
      <c r="I127" s="2"/>
      <c r="J127" s="2"/>
      <c r="K127" s="2"/>
      <c r="L127" s="2"/>
      <c r="M127" s="2" t="s">
        <v>59</v>
      </c>
      <c r="N127" s="2" t="s">
        <v>2058</v>
      </c>
      <c r="O127" s="2" t="s">
        <v>2101</v>
      </c>
      <c r="P127" s="2" t="s">
        <v>2377</v>
      </c>
      <c r="Q127" s="2" t="s">
        <v>17971</v>
      </c>
      <c r="R127" s="2"/>
      <c r="S127" s="2"/>
      <c r="T127" s="2" t="s">
        <v>1307</v>
      </c>
    </row>
    <row r="128" spans="1:20" ht="14.25" customHeight="1">
      <c r="A128" s="2" t="s">
        <v>35957</v>
      </c>
      <c r="B128" s="2" t="s">
        <v>32784</v>
      </c>
      <c r="C128" s="2" t="s">
        <v>6224</v>
      </c>
      <c r="D128" s="2" t="s">
        <v>359</v>
      </c>
      <c r="E128" s="2" t="s">
        <v>264</v>
      </c>
      <c r="F128" s="2" t="s">
        <v>3441</v>
      </c>
      <c r="G128" s="2" t="s">
        <v>2046</v>
      </c>
      <c r="H128" s="2" t="s">
        <v>35958</v>
      </c>
      <c r="I128" s="2"/>
      <c r="J128" s="2"/>
      <c r="K128" s="2"/>
      <c r="L128" s="2"/>
      <c r="M128" s="2" t="s">
        <v>59</v>
      </c>
      <c r="N128" s="2" t="s">
        <v>2058</v>
      </c>
      <c r="O128" s="2" t="s">
        <v>2101</v>
      </c>
      <c r="P128" s="2" t="s">
        <v>2609</v>
      </c>
      <c r="Q128" s="2" t="s">
        <v>17971</v>
      </c>
      <c r="R128" s="2" t="s">
        <v>2052</v>
      </c>
      <c r="S128" s="2"/>
      <c r="T128" s="2" t="s">
        <v>358</v>
      </c>
    </row>
    <row r="129" spans="1:20" ht="14.25" customHeight="1">
      <c r="A129" s="2" t="s">
        <v>35959</v>
      </c>
      <c r="B129" s="2" t="s">
        <v>35960</v>
      </c>
      <c r="C129" s="2" t="s">
        <v>35961</v>
      </c>
      <c r="D129" s="2" t="s">
        <v>20529</v>
      </c>
      <c r="E129" s="2" t="s">
        <v>264</v>
      </c>
      <c r="F129" s="2" t="s">
        <v>3441</v>
      </c>
      <c r="G129" s="2" t="s">
        <v>2091</v>
      </c>
      <c r="H129" s="2" t="s">
        <v>35962</v>
      </c>
      <c r="I129" s="2"/>
      <c r="J129" s="2"/>
      <c r="K129" s="2"/>
      <c r="L129" s="2"/>
      <c r="M129" s="2" t="s">
        <v>59</v>
      </c>
      <c r="N129" s="2" t="s">
        <v>2058</v>
      </c>
      <c r="O129" s="2" t="s">
        <v>2101</v>
      </c>
      <c r="P129" s="2" t="s">
        <v>4630</v>
      </c>
      <c r="Q129" s="2" t="s">
        <v>17971</v>
      </c>
      <c r="R129" s="2"/>
      <c r="S129" s="2"/>
      <c r="T129" s="2" t="s">
        <v>20531</v>
      </c>
    </row>
    <row r="130" spans="1:20" ht="14.25" customHeight="1">
      <c r="A130" s="2" t="s">
        <v>35963</v>
      </c>
      <c r="B130" s="2" t="s">
        <v>3467</v>
      </c>
      <c r="C130" s="2" t="s">
        <v>35964</v>
      </c>
      <c r="D130" s="2" t="s">
        <v>504</v>
      </c>
      <c r="E130" s="2" t="s">
        <v>264</v>
      </c>
      <c r="F130" s="2" t="s">
        <v>2473</v>
      </c>
      <c r="G130" s="2" t="s">
        <v>2046</v>
      </c>
      <c r="H130" s="2" t="s">
        <v>35965</v>
      </c>
      <c r="I130" s="2">
        <v>447988643997</v>
      </c>
      <c r="J130" s="2"/>
      <c r="K130" s="2"/>
      <c r="L130" s="2"/>
      <c r="M130" s="2" t="s">
        <v>59</v>
      </c>
      <c r="N130" s="2" t="s">
        <v>2048</v>
      </c>
      <c r="O130" s="2" t="s">
        <v>2301</v>
      </c>
      <c r="P130" s="2" t="s">
        <v>25037</v>
      </c>
      <c r="Q130" s="2" t="s">
        <v>17971</v>
      </c>
      <c r="R130" s="2"/>
      <c r="S130" s="2"/>
      <c r="T130" s="2" t="s">
        <v>503</v>
      </c>
    </row>
    <row r="131" spans="1:20" ht="14.25" customHeight="1">
      <c r="A131" s="2" t="s">
        <v>35966</v>
      </c>
      <c r="B131" s="2" t="s">
        <v>35967</v>
      </c>
      <c r="C131" s="2" t="s">
        <v>35968</v>
      </c>
      <c r="D131" s="2" t="s">
        <v>268</v>
      </c>
      <c r="E131" s="2" t="s">
        <v>96</v>
      </c>
      <c r="F131" s="2" t="s">
        <v>2473</v>
      </c>
      <c r="G131" s="2" t="s">
        <v>2046</v>
      </c>
      <c r="H131" s="2" t="s">
        <v>35969</v>
      </c>
      <c r="I131" s="2"/>
      <c r="J131" s="2"/>
      <c r="K131" s="2"/>
      <c r="L131" s="2"/>
      <c r="M131" s="2" t="s">
        <v>59</v>
      </c>
      <c r="N131" s="2" t="s">
        <v>2048</v>
      </c>
      <c r="O131" s="2" t="s">
        <v>2301</v>
      </c>
      <c r="P131" s="2" t="s">
        <v>2323</v>
      </c>
      <c r="Q131" s="2" t="s">
        <v>17971</v>
      </c>
      <c r="R131" s="2"/>
      <c r="S131" s="2"/>
      <c r="T131" s="2" t="s">
        <v>267</v>
      </c>
    </row>
    <row r="132" spans="1:20" ht="14.25" customHeight="1">
      <c r="A132" s="2" t="s">
        <v>35970</v>
      </c>
      <c r="B132" s="2" t="s">
        <v>35971</v>
      </c>
      <c r="C132" s="2" t="s">
        <v>35972</v>
      </c>
      <c r="D132" s="2" t="s">
        <v>363</v>
      </c>
      <c r="E132" s="2" t="s">
        <v>264</v>
      </c>
      <c r="F132" s="2" t="s">
        <v>2473</v>
      </c>
      <c r="G132" s="2" t="s">
        <v>2046</v>
      </c>
      <c r="H132" s="2" t="s">
        <v>35973</v>
      </c>
      <c r="I132" s="2" t="s">
        <v>35974</v>
      </c>
      <c r="J132" s="2"/>
      <c r="K132" s="2"/>
      <c r="L132" s="2" t="s">
        <v>4984</v>
      </c>
      <c r="M132" s="2" t="s">
        <v>59</v>
      </c>
      <c r="N132" s="2" t="s">
        <v>2048</v>
      </c>
      <c r="O132" s="2" t="s">
        <v>2301</v>
      </c>
      <c r="P132" s="2" t="s">
        <v>2398</v>
      </c>
      <c r="Q132" s="2" t="s">
        <v>17971</v>
      </c>
      <c r="R132" s="2"/>
      <c r="S132" s="2"/>
      <c r="T132" s="2" t="s">
        <v>362</v>
      </c>
    </row>
    <row r="133" spans="1:20" ht="14.25" customHeight="1">
      <c r="A133" s="2" t="s">
        <v>35975</v>
      </c>
      <c r="B133" s="2" t="s">
        <v>35976</v>
      </c>
      <c r="C133" s="2" t="s">
        <v>35977</v>
      </c>
      <c r="D133" s="2" t="s">
        <v>35978</v>
      </c>
      <c r="E133" s="2" t="s">
        <v>264</v>
      </c>
      <c r="F133" s="2" t="s">
        <v>2473</v>
      </c>
      <c r="G133" s="2" t="s">
        <v>2404</v>
      </c>
      <c r="H133" s="2" t="s">
        <v>35979</v>
      </c>
      <c r="I133" s="2"/>
      <c r="J133" s="2"/>
      <c r="K133" s="2"/>
      <c r="L133" s="2"/>
      <c r="M133" s="2" t="s">
        <v>59</v>
      </c>
      <c r="N133" s="2" t="s">
        <v>2048</v>
      </c>
      <c r="O133" s="2" t="s">
        <v>2301</v>
      </c>
      <c r="P133" s="2" t="s">
        <v>23724</v>
      </c>
      <c r="Q133" s="2" t="s">
        <v>17971</v>
      </c>
      <c r="R133" s="2"/>
      <c r="S133" s="2"/>
      <c r="T133" s="2" t="s">
        <v>35980</v>
      </c>
    </row>
    <row r="134" spans="1:20" ht="14.25" customHeight="1">
      <c r="A134" s="2" t="s">
        <v>35981</v>
      </c>
      <c r="B134" s="2" t="s">
        <v>35982</v>
      </c>
      <c r="C134" s="2" t="s">
        <v>35983</v>
      </c>
      <c r="D134" s="2" t="s">
        <v>35984</v>
      </c>
      <c r="E134" s="2" t="s">
        <v>264</v>
      </c>
      <c r="F134" s="2" t="s">
        <v>2473</v>
      </c>
      <c r="G134" s="2" t="s">
        <v>2404</v>
      </c>
      <c r="H134" s="2" t="s">
        <v>35985</v>
      </c>
      <c r="I134" s="2" t="s">
        <v>35974</v>
      </c>
      <c r="J134" s="2"/>
      <c r="K134" s="2"/>
      <c r="L134" s="2" t="s">
        <v>4984</v>
      </c>
      <c r="M134" s="2" t="s">
        <v>59</v>
      </c>
      <c r="N134" s="2" t="s">
        <v>2048</v>
      </c>
      <c r="O134" s="2" t="s">
        <v>2301</v>
      </c>
      <c r="P134" s="2" t="s">
        <v>3230</v>
      </c>
      <c r="Q134" s="2" t="s">
        <v>17971</v>
      </c>
      <c r="R134" s="2"/>
      <c r="S134" s="2"/>
      <c r="T134" s="2" t="s">
        <v>35986</v>
      </c>
    </row>
    <row r="135" spans="1:20" ht="14.25" customHeight="1">
      <c r="A135" s="2" t="s">
        <v>35987</v>
      </c>
      <c r="B135" s="2" t="s">
        <v>35988</v>
      </c>
      <c r="C135" s="2" t="s">
        <v>15140</v>
      </c>
      <c r="D135" s="2" t="s">
        <v>970</v>
      </c>
      <c r="E135" s="2" t="s">
        <v>264</v>
      </c>
      <c r="F135" s="2" t="s">
        <v>2473</v>
      </c>
      <c r="G135" s="2" t="s">
        <v>2046</v>
      </c>
      <c r="H135" s="2" t="s">
        <v>35989</v>
      </c>
      <c r="I135" s="2"/>
      <c r="J135" s="2"/>
      <c r="K135" s="2"/>
      <c r="L135" s="2"/>
      <c r="M135" s="2" t="s">
        <v>59</v>
      </c>
      <c r="N135" s="2" t="s">
        <v>2048</v>
      </c>
      <c r="O135" s="2" t="s">
        <v>2301</v>
      </c>
      <c r="P135" s="2" t="s">
        <v>2377</v>
      </c>
      <c r="Q135" s="2" t="s">
        <v>17971</v>
      </c>
      <c r="R135" s="2"/>
      <c r="S135" s="2"/>
      <c r="T135" s="2" t="s">
        <v>969</v>
      </c>
    </row>
    <row r="136" spans="1:20" ht="14.25" customHeight="1">
      <c r="A136" s="2" t="s">
        <v>35990</v>
      </c>
      <c r="B136" s="2" t="s">
        <v>35991</v>
      </c>
      <c r="C136" s="2" t="s">
        <v>2727</v>
      </c>
      <c r="D136" s="2" t="s">
        <v>270</v>
      </c>
      <c r="E136" s="2" t="s">
        <v>96</v>
      </c>
      <c r="F136" s="2" t="s">
        <v>2473</v>
      </c>
      <c r="G136" s="2" t="s">
        <v>2404</v>
      </c>
      <c r="H136" s="2" t="s">
        <v>35992</v>
      </c>
      <c r="I136" s="2"/>
      <c r="J136" s="2"/>
      <c r="K136" s="2"/>
      <c r="L136" s="2"/>
      <c r="M136" s="2" t="s">
        <v>59</v>
      </c>
      <c r="N136" s="2" t="s">
        <v>2048</v>
      </c>
      <c r="O136" s="2" t="s">
        <v>2301</v>
      </c>
      <c r="P136" s="2" t="s">
        <v>27086</v>
      </c>
      <c r="Q136" s="2" t="s">
        <v>17971</v>
      </c>
      <c r="R136" s="2"/>
      <c r="S136" s="2"/>
      <c r="T136" s="2" t="s">
        <v>269</v>
      </c>
    </row>
    <row r="137" spans="1:20" ht="14.25" customHeight="1">
      <c r="A137" s="2" t="s">
        <v>35993</v>
      </c>
      <c r="B137" s="2" t="s">
        <v>7931</v>
      </c>
      <c r="C137" s="2" t="s">
        <v>35994</v>
      </c>
      <c r="D137" s="2" t="s">
        <v>35995</v>
      </c>
      <c r="E137" s="2" t="s">
        <v>264</v>
      </c>
      <c r="F137" s="2" t="s">
        <v>2473</v>
      </c>
      <c r="G137" s="2" t="s">
        <v>5457</v>
      </c>
      <c r="H137" s="2" t="s">
        <v>35996</v>
      </c>
      <c r="I137" s="2"/>
      <c r="J137" s="2"/>
      <c r="K137" s="2"/>
      <c r="L137" s="2"/>
      <c r="M137" s="2" t="s">
        <v>59</v>
      </c>
      <c r="N137" s="2" t="s">
        <v>2048</v>
      </c>
      <c r="O137" s="2" t="s">
        <v>2301</v>
      </c>
      <c r="P137" s="2" t="s">
        <v>2609</v>
      </c>
      <c r="Q137" s="2" t="s">
        <v>17971</v>
      </c>
      <c r="R137" s="2"/>
      <c r="S137" s="2"/>
      <c r="T137" s="2" t="s">
        <v>35997</v>
      </c>
    </row>
    <row r="138" spans="1:20" ht="14.25" customHeight="1">
      <c r="A138" s="2" t="s">
        <v>35998</v>
      </c>
      <c r="B138" s="2" t="s">
        <v>4103</v>
      </c>
      <c r="C138" s="2" t="s">
        <v>35999</v>
      </c>
      <c r="D138" s="2" t="s">
        <v>21189</v>
      </c>
      <c r="E138" s="2" t="s">
        <v>264</v>
      </c>
      <c r="F138" s="2" t="s">
        <v>2473</v>
      </c>
      <c r="G138" s="2" t="s">
        <v>2091</v>
      </c>
      <c r="H138" s="2" t="s">
        <v>36000</v>
      </c>
      <c r="I138" s="2"/>
      <c r="J138" s="2"/>
      <c r="K138" s="2"/>
      <c r="L138" s="2"/>
      <c r="M138" s="2" t="s">
        <v>59</v>
      </c>
      <c r="N138" s="2" t="s">
        <v>2048</v>
      </c>
      <c r="O138" s="2" t="s">
        <v>2301</v>
      </c>
      <c r="P138" s="2" t="s">
        <v>4630</v>
      </c>
      <c r="Q138" s="2" t="s">
        <v>17971</v>
      </c>
      <c r="R138" s="2"/>
      <c r="S138" s="2"/>
      <c r="T138" s="2" t="s">
        <v>21192</v>
      </c>
    </row>
    <row r="139" spans="1:20" ht="14.25" customHeight="1">
      <c r="A139" s="2" t="s">
        <v>36001</v>
      </c>
      <c r="B139" s="2" t="s">
        <v>36002</v>
      </c>
      <c r="C139" s="2" t="s">
        <v>36003</v>
      </c>
      <c r="D139" s="2" t="s">
        <v>3532</v>
      </c>
      <c r="E139" s="2" t="s">
        <v>96</v>
      </c>
      <c r="F139" s="2" t="s">
        <v>2473</v>
      </c>
      <c r="G139" s="2" t="s">
        <v>2404</v>
      </c>
      <c r="H139" s="2" t="s">
        <v>36004</v>
      </c>
      <c r="I139" s="2"/>
      <c r="J139" s="2"/>
      <c r="K139" s="2"/>
      <c r="L139" s="2"/>
      <c r="M139" s="2" t="s">
        <v>59</v>
      </c>
      <c r="N139" s="2" t="s">
        <v>2048</v>
      </c>
      <c r="O139" s="2" t="s">
        <v>2301</v>
      </c>
      <c r="P139" s="2" t="s">
        <v>3230</v>
      </c>
      <c r="Q139" s="2" t="s">
        <v>17971</v>
      </c>
      <c r="R139" s="2"/>
      <c r="S139" s="2"/>
      <c r="T139" s="2" t="s">
        <v>3536</v>
      </c>
    </row>
    <row r="140" spans="1:20" ht="14.25" customHeight="1">
      <c r="A140" s="2" t="s">
        <v>36005</v>
      </c>
      <c r="B140" s="2" t="s">
        <v>4744</v>
      </c>
      <c r="C140" s="2" t="s">
        <v>3279</v>
      </c>
      <c r="D140" s="2" t="s">
        <v>23666</v>
      </c>
      <c r="E140" s="2" t="s">
        <v>264</v>
      </c>
      <c r="F140" s="2" t="s">
        <v>2473</v>
      </c>
      <c r="G140" s="2" t="s">
        <v>23667</v>
      </c>
      <c r="H140" s="2" t="s">
        <v>36006</v>
      </c>
      <c r="I140" s="2"/>
      <c r="J140" s="2"/>
      <c r="K140" s="2"/>
      <c r="L140" s="2"/>
      <c r="M140" s="2" t="s">
        <v>59</v>
      </c>
      <c r="N140" s="2" t="s">
        <v>2048</v>
      </c>
      <c r="O140" s="2" t="s">
        <v>2301</v>
      </c>
      <c r="P140" s="2" t="s">
        <v>4630</v>
      </c>
      <c r="Q140" s="2" t="s">
        <v>17971</v>
      </c>
      <c r="R140" s="2"/>
      <c r="S140" s="2"/>
      <c r="T140" s="2" t="s">
        <v>23669</v>
      </c>
    </row>
    <row r="141" spans="1:20" ht="14.25" customHeight="1">
      <c r="A141" s="2" t="s">
        <v>36007</v>
      </c>
      <c r="B141" s="2" t="s">
        <v>3715</v>
      </c>
      <c r="C141" s="2" t="s">
        <v>36008</v>
      </c>
      <c r="D141" s="2" t="s">
        <v>294</v>
      </c>
      <c r="E141" s="2" t="s">
        <v>96</v>
      </c>
      <c r="F141" s="2" t="s">
        <v>2473</v>
      </c>
      <c r="G141" s="2" t="s">
        <v>2046</v>
      </c>
      <c r="H141" s="2" t="s">
        <v>36009</v>
      </c>
      <c r="I141" s="2"/>
      <c r="J141" s="2"/>
      <c r="K141" s="2"/>
      <c r="L141" s="2"/>
      <c r="M141" s="2" t="s">
        <v>59</v>
      </c>
      <c r="N141" s="2" t="s">
        <v>2048</v>
      </c>
      <c r="O141" s="2" t="s">
        <v>2301</v>
      </c>
      <c r="P141" s="2" t="s">
        <v>3246</v>
      </c>
      <c r="Q141" s="2" t="s">
        <v>17971</v>
      </c>
      <c r="R141" s="2"/>
      <c r="S141" s="2"/>
      <c r="T141" s="2" t="s">
        <v>293</v>
      </c>
    </row>
    <row r="142" spans="1:20" ht="14.25" customHeight="1">
      <c r="A142" s="2" t="s">
        <v>36010</v>
      </c>
      <c r="B142" s="2" t="s">
        <v>3155</v>
      </c>
      <c r="C142" s="2" t="s">
        <v>36011</v>
      </c>
      <c r="D142" s="2" t="s">
        <v>1240</v>
      </c>
      <c r="E142" s="2" t="s">
        <v>264</v>
      </c>
      <c r="F142" s="2" t="s">
        <v>2473</v>
      </c>
      <c r="G142" s="2" t="s">
        <v>2046</v>
      </c>
      <c r="H142" s="2" t="s">
        <v>36012</v>
      </c>
      <c r="I142" s="2"/>
      <c r="J142" s="2"/>
      <c r="K142" s="2"/>
      <c r="L142" s="2"/>
      <c r="M142" s="2" t="s">
        <v>59</v>
      </c>
      <c r="N142" s="2" t="s">
        <v>2048</v>
      </c>
      <c r="O142" s="2" t="s">
        <v>2301</v>
      </c>
      <c r="P142" s="2" t="s">
        <v>2377</v>
      </c>
      <c r="Q142" s="2" t="s">
        <v>17971</v>
      </c>
      <c r="R142" s="2"/>
      <c r="S142" s="2"/>
      <c r="T142" s="2" t="s">
        <v>1239</v>
      </c>
    </row>
    <row r="143" spans="1:20" ht="14.25" customHeight="1">
      <c r="A143" s="2" t="s">
        <v>36013</v>
      </c>
      <c r="B143" s="2" t="s">
        <v>15000</v>
      </c>
      <c r="C143" s="2" t="s">
        <v>36014</v>
      </c>
      <c r="D143" s="2" t="s">
        <v>138</v>
      </c>
      <c r="E143" s="2" t="s">
        <v>96</v>
      </c>
      <c r="F143" s="2" t="s">
        <v>2473</v>
      </c>
      <c r="G143" s="2" t="s">
        <v>2046</v>
      </c>
      <c r="H143" s="2" t="s">
        <v>36015</v>
      </c>
      <c r="I143" s="2"/>
      <c r="J143" s="2"/>
      <c r="K143" s="2"/>
      <c r="L143" s="2"/>
      <c r="M143" s="2" t="s">
        <v>59</v>
      </c>
      <c r="N143" s="2" t="s">
        <v>2048</v>
      </c>
      <c r="O143" s="2" t="s">
        <v>2301</v>
      </c>
      <c r="P143" s="2" t="s">
        <v>3727</v>
      </c>
      <c r="Q143" s="2" t="s">
        <v>17971</v>
      </c>
      <c r="R143" s="2"/>
      <c r="S143" s="2"/>
      <c r="T143" s="2" t="s">
        <v>137</v>
      </c>
    </row>
    <row r="144" spans="1:20" ht="14.25" customHeight="1">
      <c r="A144" s="2" t="s">
        <v>36016</v>
      </c>
      <c r="B144" s="2" t="s">
        <v>3951</v>
      </c>
      <c r="C144" s="2" t="s">
        <v>10065</v>
      </c>
      <c r="D144" s="2" t="s">
        <v>138</v>
      </c>
      <c r="E144" s="2" t="s">
        <v>96</v>
      </c>
      <c r="F144" s="2" t="s">
        <v>2473</v>
      </c>
      <c r="G144" s="2" t="s">
        <v>2046</v>
      </c>
      <c r="H144" s="2" t="s">
        <v>36017</v>
      </c>
      <c r="I144" s="2"/>
      <c r="J144" s="2"/>
      <c r="K144" s="2"/>
      <c r="L144" s="2"/>
      <c r="M144" s="2" t="s">
        <v>59</v>
      </c>
      <c r="N144" s="2" t="s">
        <v>2048</v>
      </c>
      <c r="O144" s="2" t="s">
        <v>2301</v>
      </c>
      <c r="P144" s="2" t="s">
        <v>3727</v>
      </c>
      <c r="Q144" s="2" t="s">
        <v>17971</v>
      </c>
      <c r="R144" s="2"/>
      <c r="S144" s="2"/>
      <c r="T144" s="2" t="s">
        <v>137</v>
      </c>
    </row>
    <row r="145" spans="1:20" ht="14.25" customHeight="1">
      <c r="A145" s="2" t="s">
        <v>36018</v>
      </c>
      <c r="B145" s="2" t="s">
        <v>17245</v>
      </c>
      <c r="C145" s="2" t="s">
        <v>36019</v>
      </c>
      <c r="D145" s="2" t="s">
        <v>138</v>
      </c>
      <c r="E145" s="2" t="s">
        <v>96</v>
      </c>
      <c r="F145" s="2" t="s">
        <v>2473</v>
      </c>
      <c r="G145" s="2" t="s">
        <v>2046</v>
      </c>
      <c r="H145" s="2" t="s">
        <v>36020</v>
      </c>
      <c r="I145" s="2"/>
      <c r="J145" s="2"/>
      <c r="K145" s="2"/>
      <c r="L145" s="2"/>
      <c r="M145" s="2" t="s">
        <v>59</v>
      </c>
      <c r="N145" s="2" t="s">
        <v>2048</v>
      </c>
      <c r="O145" s="2" t="s">
        <v>2301</v>
      </c>
      <c r="P145" s="2" t="s">
        <v>3727</v>
      </c>
      <c r="Q145" s="2" t="s">
        <v>17971</v>
      </c>
      <c r="R145" s="2"/>
      <c r="S145" s="2"/>
      <c r="T145" s="2" t="s">
        <v>137</v>
      </c>
    </row>
    <row r="146" spans="1:20" ht="14.25" customHeight="1">
      <c r="A146" s="2" t="s">
        <v>36021</v>
      </c>
      <c r="B146" s="2" t="s">
        <v>36022</v>
      </c>
      <c r="C146" s="2" t="s">
        <v>16717</v>
      </c>
      <c r="D146" s="2" t="s">
        <v>1402</v>
      </c>
      <c r="E146" s="2" t="s">
        <v>264</v>
      </c>
      <c r="F146" s="2" t="s">
        <v>2473</v>
      </c>
      <c r="G146" s="2" t="s">
        <v>2046</v>
      </c>
      <c r="H146" s="2" t="s">
        <v>36023</v>
      </c>
      <c r="I146" s="2"/>
      <c r="J146" s="2"/>
      <c r="K146" s="2"/>
      <c r="L146" s="2"/>
      <c r="M146" s="2" t="s">
        <v>59</v>
      </c>
      <c r="N146" s="2" t="s">
        <v>2048</v>
      </c>
      <c r="O146" s="2" t="s">
        <v>2301</v>
      </c>
      <c r="P146" s="2" t="s">
        <v>2377</v>
      </c>
      <c r="Q146" s="2" t="s">
        <v>17971</v>
      </c>
      <c r="R146" s="2"/>
      <c r="S146" s="2"/>
      <c r="T146" s="2" t="s">
        <v>1401</v>
      </c>
    </row>
    <row r="147" spans="1:20" ht="14.25" customHeight="1">
      <c r="A147" s="2" t="s">
        <v>36024</v>
      </c>
      <c r="B147" s="2" t="s">
        <v>2478</v>
      </c>
      <c r="C147" s="2" t="s">
        <v>36025</v>
      </c>
      <c r="D147" s="2" t="s">
        <v>36026</v>
      </c>
      <c r="E147" s="2" t="s">
        <v>264</v>
      </c>
      <c r="F147" s="2" t="s">
        <v>2473</v>
      </c>
      <c r="G147" s="2" t="s">
        <v>23124</v>
      </c>
      <c r="H147" s="2" t="s">
        <v>36027</v>
      </c>
      <c r="I147" s="2"/>
      <c r="J147" s="2"/>
      <c r="K147" s="2"/>
      <c r="L147" s="2"/>
      <c r="M147" s="2" t="s">
        <v>59</v>
      </c>
      <c r="N147" s="2" t="s">
        <v>2048</v>
      </c>
      <c r="O147" s="2" t="s">
        <v>2301</v>
      </c>
      <c r="P147" s="2" t="s">
        <v>2609</v>
      </c>
      <c r="Q147" s="2" t="s">
        <v>17971</v>
      </c>
      <c r="R147" s="2"/>
      <c r="S147" s="2"/>
      <c r="T147" s="2" t="s">
        <v>36028</v>
      </c>
    </row>
    <row r="148" spans="1:20" ht="14.25" customHeight="1">
      <c r="A148" s="2" t="s">
        <v>36029</v>
      </c>
      <c r="B148" s="2" t="s">
        <v>18276</v>
      </c>
      <c r="C148" s="2" t="s">
        <v>13640</v>
      </c>
      <c r="D148" s="2" t="s">
        <v>238</v>
      </c>
      <c r="E148" s="2" t="s">
        <v>264</v>
      </c>
      <c r="F148" s="2" t="s">
        <v>2473</v>
      </c>
      <c r="G148" s="2" t="s">
        <v>2046</v>
      </c>
      <c r="H148" s="2" t="s">
        <v>36030</v>
      </c>
      <c r="I148" s="2"/>
      <c r="J148" s="2"/>
      <c r="K148" s="2"/>
      <c r="L148" s="2" t="s">
        <v>4539</v>
      </c>
      <c r="M148" s="2" t="s">
        <v>59</v>
      </c>
      <c r="N148" s="2" t="s">
        <v>2048</v>
      </c>
      <c r="O148" s="2" t="s">
        <v>2301</v>
      </c>
      <c r="P148" s="2" t="s">
        <v>31933</v>
      </c>
      <c r="Q148" s="2" t="s">
        <v>17971</v>
      </c>
      <c r="R148" s="2"/>
      <c r="S148" s="2"/>
      <c r="T148" s="2" t="s">
        <v>237</v>
      </c>
    </row>
    <row r="149" spans="1:20" ht="14.25" customHeight="1">
      <c r="A149" s="2" t="s">
        <v>36031</v>
      </c>
      <c r="B149" s="2" t="s">
        <v>3690</v>
      </c>
      <c r="C149" s="2" t="s">
        <v>20879</v>
      </c>
      <c r="D149" s="2" t="s">
        <v>20136</v>
      </c>
      <c r="E149" s="2" t="s">
        <v>264</v>
      </c>
      <c r="F149" s="2" t="s">
        <v>2473</v>
      </c>
      <c r="G149" s="2" t="s">
        <v>2091</v>
      </c>
      <c r="H149" s="2" t="s">
        <v>36032</v>
      </c>
      <c r="I149" s="2"/>
      <c r="J149" s="2"/>
      <c r="K149" s="2"/>
      <c r="L149" s="2"/>
      <c r="M149" s="2" t="s">
        <v>59</v>
      </c>
      <c r="N149" s="2" t="s">
        <v>2048</v>
      </c>
      <c r="O149" s="2" t="s">
        <v>2301</v>
      </c>
      <c r="P149" s="2" t="s">
        <v>20164</v>
      </c>
      <c r="Q149" s="2" t="s">
        <v>17971</v>
      </c>
      <c r="R149" s="2"/>
      <c r="S149" s="2"/>
      <c r="T149" s="2" t="s">
        <v>20138</v>
      </c>
    </row>
    <row r="150" spans="1:20" ht="14.25" customHeight="1">
      <c r="A150" s="2" t="s">
        <v>36033</v>
      </c>
      <c r="B150" s="2" t="s">
        <v>36034</v>
      </c>
      <c r="C150" s="2" t="s">
        <v>36035</v>
      </c>
      <c r="D150" s="2" t="s">
        <v>152</v>
      </c>
      <c r="E150" s="2" t="s">
        <v>96</v>
      </c>
      <c r="F150" s="2" t="s">
        <v>2473</v>
      </c>
      <c r="G150" s="2" t="s">
        <v>2046</v>
      </c>
      <c r="H150" s="2" t="s">
        <v>36036</v>
      </c>
      <c r="I150" s="2"/>
      <c r="J150" s="2">
        <v>442392848484</v>
      </c>
      <c r="K150" s="2"/>
      <c r="L150" s="2" t="s">
        <v>4539</v>
      </c>
      <c r="M150" s="2" t="s">
        <v>59</v>
      </c>
      <c r="N150" s="2" t="s">
        <v>2048</v>
      </c>
      <c r="O150" s="2" t="s">
        <v>2301</v>
      </c>
      <c r="P150" s="2" t="s">
        <v>36037</v>
      </c>
      <c r="Q150" s="2" t="s">
        <v>17971</v>
      </c>
      <c r="R150" s="2"/>
      <c r="S150" s="2"/>
      <c r="T150" s="2" t="s">
        <v>151</v>
      </c>
    </row>
    <row r="151" spans="1:20" ht="14.25" customHeight="1">
      <c r="A151" s="2" t="s">
        <v>36038</v>
      </c>
      <c r="B151" s="2" t="s">
        <v>5996</v>
      </c>
      <c r="C151" s="2" t="s">
        <v>36039</v>
      </c>
      <c r="D151" s="2" t="s">
        <v>240</v>
      </c>
      <c r="E151" s="2" t="s">
        <v>96</v>
      </c>
      <c r="F151" s="2" t="s">
        <v>36040</v>
      </c>
      <c r="G151" s="2" t="s">
        <v>2046</v>
      </c>
      <c r="H151" s="2" t="s">
        <v>36041</v>
      </c>
      <c r="I151" s="2" t="s">
        <v>36042</v>
      </c>
      <c r="J151" s="2"/>
      <c r="K151" s="2"/>
      <c r="L151" s="2"/>
      <c r="M151" s="2" t="s">
        <v>1566</v>
      </c>
      <c r="N151" s="2" t="s">
        <v>2058</v>
      </c>
      <c r="O151" s="2" t="s">
        <v>2132</v>
      </c>
      <c r="P151" s="2" t="s">
        <v>36043</v>
      </c>
      <c r="Q151" s="2" t="s">
        <v>17971</v>
      </c>
      <c r="R151" s="2" t="s">
        <v>2052</v>
      </c>
      <c r="S151" s="2"/>
      <c r="T151" s="2" t="s">
        <v>239</v>
      </c>
    </row>
    <row r="152" spans="1:20" ht="14.25" customHeight="1">
      <c r="A152" s="2" t="s">
        <v>36044</v>
      </c>
      <c r="B152" s="2" t="s">
        <v>2061</v>
      </c>
      <c r="C152" s="2" t="s">
        <v>36045</v>
      </c>
      <c r="D152" s="2" t="s">
        <v>332</v>
      </c>
      <c r="E152" s="2" t="s">
        <v>264</v>
      </c>
      <c r="F152" s="2" t="s">
        <v>36040</v>
      </c>
      <c r="G152" s="2" t="s">
        <v>2046</v>
      </c>
      <c r="H152" s="2" t="s">
        <v>36046</v>
      </c>
      <c r="I152" s="2"/>
      <c r="J152" s="2">
        <v>442392848484</v>
      </c>
      <c r="K152" s="2"/>
      <c r="L152" s="2"/>
      <c r="M152" s="2" t="s">
        <v>1566</v>
      </c>
      <c r="N152" s="2" t="s">
        <v>2058</v>
      </c>
      <c r="O152" s="2" t="s">
        <v>2132</v>
      </c>
      <c r="P152" s="2" t="s">
        <v>35953</v>
      </c>
      <c r="Q152" s="2" t="s">
        <v>17971</v>
      </c>
      <c r="R152" s="2" t="s">
        <v>2052</v>
      </c>
      <c r="S152" s="2"/>
      <c r="T152" s="2" t="s">
        <v>331</v>
      </c>
    </row>
    <row r="153" spans="1:20" ht="14.25" customHeight="1">
      <c r="A153" s="2" t="s">
        <v>36047</v>
      </c>
      <c r="B153" s="2" t="s">
        <v>36048</v>
      </c>
      <c r="C153" s="2" t="s">
        <v>36049</v>
      </c>
      <c r="D153" s="2" t="s">
        <v>180</v>
      </c>
      <c r="E153" s="2" t="s">
        <v>96</v>
      </c>
      <c r="F153" s="2" t="s">
        <v>36050</v>
      </c>
      <c r="G153" s="2" t="s">
        <v>2046</v>
      </c>
      <c r="H153" s="2" t="s">
        <v>36051</v>
      </c>
      <c r="I153" s="2" t="s">
        <v>36042</v>
      </c>
      <c r="J153" s="2"/>
      <c r="K153" s="2"/>
      <c r="L153" s="2"/>
      <c r="M153" s="2" t="s">
        <v>59</v>
      </c>
      <c r="N153" s="2" t="s">
        <v>2058</v>
      </c>
      <c r="O153" s="2" t="s">
        <v>3226</v>
      </c>
      <c r="P153" s="2" t="s">
        <v>2108</v>
      </c>
      <c r="Q153" s="2" t="s">
        <v>17971</v>
      </c>
      <c r="R153" s="2" t="s">
        <v>2052</v>
      </c>
      <c r="S153" s="2"/>
      <c r="T153" s="2" t="s">
        <v>179</v>
      </c>
    </row>
    <row r="154" spans="1:20" ht="14.25" customHeight="1">
      <c r="A154" s="2" t="s">
        <v>36052</v>
      </c>
      <c r="B154" s="2" t="s">
        <v>16787</v>
      </c>
      <c r="C154" s="2" t="s">
        <v>36053</v>
      </c>
      <c r="D154" s="2" t="s">
        <v>138</v>
      </c>
      <c r="E154" s="2" t="s">
        <v>96</v>
      </c>
      <c r="F154" s="2" t="s">
        <v>3223</v>
      </c>
      <c r="G154" s="2" t="s">
        <v>2046</v>
      </c>
      <c r="H154" s="2" t="s">
        <v>36054</v>
      </c>
      <c r="I154" s="2" t="s">
        <v>36055</v>
      </c>
      <c r="J154" s="2"/>
      <c r="K154" s="2"/>
      <c r="L154" s="2"/>
      <c r="M154" s="2" t="s">
        <v>59</v>
      </c>
      <c r="N154" s="2" t="s">
        <v>2058</v>
      </c>
      <c r="O154" s="2" t="s">
        <v>3226</v>
      </c>
      <c r="P154" s="2" t="s">
        <v>3727</v>
      </c>
      <c r="Q154" s="2" t="s">
        <v>17971</v>
      </c>
      <c r="R154" s="2" t="s">
        <v>2052</v>
      </c>
      <c r="S154" s="2"/>
      <c r="T154" s="2" t="s">
        <v>137</v>
      </c>
    </row>
    <row r="155" spans="1:20" ht="14.25" customHeight="1">
      <c r="A155" s="2" t="s">
        <v>36056</v>
      </c>
      <c r="B155" s="2" t="s">
        <v>4943</v>
      </c>
      <c r="C155" s="2" t="s">
        <v>36057</v>
      </c>
      <c r="D155" s="2" t="s">
        <v>395</v>
      </c>
      <c r="E155" s="2" t="s">
        <v>96</v>
      </c>
      <c r="F155" s="2" t="s">
        <v>2560</v>
      </c>
      <c r="G155" s="2" t="s">
        <v>2046</v>
      </c>
      <c r="H155" s="2" t="s">
        <v>36058</v>
      </c>
      <c r="I155" s="2"/>
      <c r="J155" s="2"/>
      <c r="K155" s="2"/>
      <c r="L155" s="2"/>
      <c r="M155" s="2" t="s">
        <v>1566</v>
      </c>
      <c r="N155" s="2" t="s">
        <v>2058</v>
      </c>
      <c r="O155" s="2" t="s">
        <v>2672</v>
      </c>
      <c r="P155" s="2" t="s">
        <v>35834</v>
      </c>
      <c r="Q155" s="2" t="s">
        <v>17971</v>
      </c>
      <c r="R155" s="2" t="s">
        <v>2052</v>
      </c>
      <c r="S155" s="2"/>
      <c r="T155" s="2" t="s">
        <v>394</v>
      </c>
    </row>
    <row r="156" spans="1:20" ht="14.25" customHeight="1">
      <c r="A156" s="2" t="s">
        <v>36059</v>
      </c>
      <c r="B156" s="2" t="s">
        <v>7785</v>
      </c>
      <c r="C156" s="2" t="s">
        <v>36060</v>
      </c>
      <c r="D156" s="2" t="s">
        <v>144</v>
      </c>
      <c r="E156" s="2" t="s">
        <v>96</v>
      </c>
      <c r="F156" s="2" t="s">
        <v>36061</v>
      </c>
      <c r="G156" s="2" t="s">
        <v>2046</v>
      </c>
      <c r="H156" s="2" t="s">
        <v>36062</v>
      </c>
      <c r="I156" s="2" t="s">
        <v>36055</v>
      </c>
      <c r="J156" s="2"/>
      <c r="K156" s="2"/>
      <c r="L156" s="2"/>
      <c r="M156" s="2" t="s">
        <v>1566</v>
      </c>
      <c r="N156" s="2" t="s">
        <v>2058</v>
      </c>
      <c r="O156" s="2" t="s">
        <v>2153</v>
      </c>
      <c r="P156" s="2" t="s">
        <v>29578</v>
      </c>
      <c r="Q156" s="2" t="s">
        <v>17971</v>
      </c>
      <c r="R156" s="2" t="s">
        <v>2052</v>
      </c>
      <c r="S156" s="2"/>
      <c r="T156" s="2" t="s">
        <v>143</v>
      </c>
    </row>
    <row r="157" spans="1:20" ht="14.25" customHeight="1">
      <c r="A157" s="2" t="s">
        <v>36056</v>
      </c>
      <c r="B157" s="2" t="s">
        <v>5467</v>
      </c>
      <c r="C157" s="2" t="s">
        <v>5468</v>
      </c>
      <c r="D157" s="2" t="s">
        <v>23706</v>
      </c>
      <c r="E157" s="2" t="s">
        <v>264</v>
      </c>
      <c r="F157" s="2" t="s">
        <v>36063</v>
      </c>
      <c r="G157" s="2" t="s">
        <v>2046</v>
      </c>
      <c r="H157" s="2" t="s">
        <v>36064</v>
      </c>
      <c r="I157" s="2"/>
      <c r="J157" s="2"/>
      <c r="K157" s="2"/>
      <c r="L157" s="2"/>
      <c r="M157" s="2" t="s">
        <v>1566</v>
      </c>
      <c r="N157" s="2" t="s">
        <v>2058</v>
      </c>
      <c r="O157" s="2" t="s">
        <v>2145</v>
      </c>
      <c r="P157" s="2" t="s">
        <v>5133</v>
      </c>
      <c r="Q157" s="2" t="s">
        <v>17971</v>
      </c>
      <c r="R157" s="2" t="s">
        <v>2052</v>
      </c>
      <c r="S157" s="2"/>
      <c r="T157" s="2" t="s">
        <v>321</v>
      </c>
    </row>
    <row r="158" spans="1:20" ht="14.25" customHeight="1">
      <c r="A158" s="2" t="s">
        <v>36065</v>
      </c>
      <c r="B158" s="2" t="s">
        <v>5126</v>
      </c>
      <c r="C158" s="2" t="s">
        <v>2104</v>
      </c>
      <c r="D158" s="2" t="s">
        <v>324</v>
      </c>
      <c r="E158" s="2" t="s">
        <v>96</v>
      </c>
      <c r="F158" s="2" t="s">
        <v>36066</v>
      </c>
      <c r="G158" s="2" t="s">
        <v>2046</v>
      </c>
      <c r="H158" s="2" t="s">
        <v>36067</v>
      </c>
      <c r="I158" s="2"/>
      <c r="J158" s="2"/>
      <c r="K158" s="2"/>
      <c r="L158" s="2"/>
      <c r="M158" s="2" t="s">
        <v>1566</v>
      </c>
      <c r="N158" s="2" t="s">
        <v>2058</v>
      </c>
      <c r="O158" s="2" t="s">
        <v>2672</v>
      </c>
      <c r="P158" s="2" t="s">
        <v>35834</v>
      </c>
      <c r="Q158" s="2" t="s">
        <v>17971</v>
      </c>
      <c r="R158" s="2" t="s">
        <v>2052</v>
      </c>
      <c r="S158" s="2"/>
      <c r="T158" s="2" t="s">
        <v>323</v>
      </c>
    </row>
    <row r="159" spans="1:20" ht="14.25" customHeight="1">
      <c r="A159" s="2" t="s">
        <v>36068</v>
      </c>
      <c r="B159" s="2" t="s">
        <v>36069</v>
      </c>
      <c r="C159" s="2" t="s">
        <v>5630</v>
      </c>
      <c r="D159" s="2" t="s">
        <v>387</v>
      </c>
      <c r="E159" s="2" t="s">
        <v>96</v>
      </c>
      <c r="F159" s="2" t="s">
        <v>36070</v>
      </c>
      <c r="G159" s="2" t="s">
        <v>2046</v>
      </c>
      <c r="H159" s="2" t="s">
        <v>36071</v>
      </c>
      <c r="I159" s="2"/>
      <c r="J159" s="2"/>
      <c r="K159" s="2"/>
      <c r="L159" s="2"/>
      <c r="M159" s="2" t="s">
        <v>1566</v>
      </c>
      <c r="N159" s="2" t="s">
        <v>2048</v>
      </c>
      <c r="O159" s="2" t="s">
        <v>2199</v>
      </c>
      <c r="P159" s="2" t="s">
        <v>2377</v>
      </c>
      <c r="Q159" s="2" t="s">
        <v>17971</v>
      </c>
      <c r="R159" s="2" t="s">
        <v>2200</v>
      </c>
      <c r="S159" s="2"/>
      <c r="T159" s="2" t="s">
        <v>386</v>
      </c>
    </row>
    <row r="160" spans="1:20" ht="14.25" customHeight="1">
      <c r="A160" s="2" t="s">
        <v>36072</v>
      </c>
      <c r="B160" s="2" t="s">
        <v>36073</v>
      </c>
      <c r="C160" s="2" t="s">
        <v>36074</v>
      </c>
      <c r="D160" s="2" t="s">
        <v>22998</v>
      </c>
      <c r="E160" s="2" t="s">
        <v>264</v>
      </c>
      <c r="F160" s="2" t="s">
        <v>36075</v>
      </c>
      <c r="G160" s="2" t="s">
        <v>6780</v>
      </c>
      <c r="H160" s="2" t="s">
        <v>36076</v>
      </c>
      <c r="I160" s="2"/>
      <c r="J160" s="2"/>
      <c r="K160" s="2"/>
      <c r="L160" s="2"/>
      <c r="M160" s="2" t="s">
        <v>1566</v>
      </c>
      <c r="N160" s="2" t="s">
        <v>2048</v>
      </c>
      <c r="O160" s="2" t="s">
        <v>2199</v>
      </c>
      <c r="P160" s="2" t="s">
        <v>2609</v>
      </c>
      <c r="Q160" s="2" t="s">
        <v>17971</v>
      </c>
      <c r="R160" s="2" t="s">
        <v>3993</v>
      </c>
      <c r="S160" s="2"/>
      <c r="T160" s="2" t="s">
        <v>23001</v>
      </c>
    </row>
    <row r="161" spans="1:20" ht="14.25" customHeight="1">
      <c r="A161" s="2" t="s">
        <v>36077</v>
      </c>
      <c r="B161" s="2" t="s">
        <v>5088</v>
      </c>
      <c r="C161" s="2" t="s">
        <v>36078</v>
      </c>
      <c r="D161" s="2" t="s">
        <v>1664</v>
      </c>
      <c r="E161" s="2" t="s">
        <v>264</v>
      </c>
      <c r="F161" s="2" t="s">
        <v>20204</v>
      </c>
      <c r="G161" s="2" t="s">
        <v>2091</v>
      </c>
      <c r="H161" s="2" t="s">
        <v>36079</v>
      </c>
      <c r="I161" s="2"/>
      <c r="J161" s="2"/>
      <c r="K161" s="2"/>
      <c r="L161" s="2"/>
      <c r="M161" s="2" t="s">
        <v>1566</v>
      </c>
      <c r="N161" s="2" t="s">
        <v>2058</v>
      </c>
      <c r="O161" s="2" t="s">
        <v>2139</v>
      </c>
      <c r="P161" s="2" t="s">
        <v>21156</v>
      </c>
      <c r="Q161" s="2" t="s">
        <v>17971</v>
      </c>
      <c r="R161" s="2" t="s">
        <v>2052</v>
      </c>
      <c r="S161" s="2"/>
      <c r="T161" s="2" t="s">
        <v>13592</v>
      </c>
    </row>
    <row r="162" spans="1:20" ht="14.25" customHeight="1">
      <c r="A162" s="2" t="s">
        <v>36080</v>
      </c>
      <c r="B162" s="2" t="s">
        <v>36081</v>
      </c>
      <c r="C162" s="2" t="s">
        <v>3712</v>
      </c>
      <c r="D162" s="2" t="s">
        <v>312</v>
      </c>
      <c r="E162" s="2" t="s">
        <v>264</v>
      </c>
      <c r="F162" s="2" t="s">
        <v>36082</v>
      </c>
      <c r="G162" s="2" t="s">
        <v>2046</v>
      </c>
      <c r="H162" s="2" t="s">
        <v>36083</v>
      </c>
      <c r="I162" s="2"/>
      <c r="J162" s="2"/>
      <c r="K162" s="2"/>
      <c r="L162" s="2"/>
      <c r="M162" s="2" t="s">
        <v>1566</v>
      </c>
      <c r="N162" s="2" t="s">
        <v>2058</v>
      </c>
      <c r="O162" s="2" t="s">
        <v>2139</v>
      </c>
      <c r="P162" s="2" t="s">
        <v>4570</v>
      </c>
      <c r="Q162" s="2" t="s">
        <v>17971</v>
      </c>
      <c r="R162" s="2" t="s">
        <v>2052</v>
      </c>
      <c r="S162" s="2"/>
      <c r="T162" s="2" t="s">
        <v>311</v>
      </c>
    </row>
    <row r="163" spans="1:20" ht="14.25" customHeight="1">
      <c r="A163" s="2" t="s">
        <v>36084</v>
      </c>
      <c r="B163" s="2" t="s">
        <v>4748</v>
      </c>
      <c r="C163" s="2" t="s">
        <v>36085</v>
      </c>
      <c r="D163" s="2" t="s">
        <v>36086</v>
      </c>
      <c r="E163" s="2" t="s">
        <v>264</v>
      </c>
      <c r="F163" s="2" t="s">
        <v>3557</v>
      </c>
      <c r="G163" s="2" t="s">
        <v>2404</v>
      </c>
      <c r="H163" s="2" t="s">
        <v>36087</v>
      </c>
      <c r="I163" s="2"/>
      <c r="J163" s="2"/>
      <c r="K163" s="2"/>
      <c r="L163" s="2"/>
      <c r="M163" s="2" t="s">
        <v>1566</v>
      </c>
      <c r="N163" s="2" t="s">
        <v>2058</v>
      </c>
      <c r="O163" s="2" t="s">
        <v>2139</v>
      </c>
      <c r="P163" s="2" t="s">
        <v>2609</v>
      </c>
      <c r="Q163" s="2" t="s">
        <v>17971</v>
      </c>
      <c r="R163" s="2" t="s">
        <v>2052</v>
      </c>
      <c r="S163" s="2"/>
      <c r="T163" s="2" t="s">
        <v>36088</v>
      </c>
    </row>
    <row r="164" spans="1:20" ht="14.25" customHeight="1">
      <c r="A164" s="2" t="s">
        <v>36089</v>
      </c>
      <c r="B164" s="2" t="s">
        <v>3843</v>
      </c>
      <c r="C164" s="2" t="s">
        <v>36090</v>
      </c>
      <c r="D164" s="2" t="s">
        <v>36091</v>
      </c>
      <c r="E164" s="2" t="s">
        <v>264</v>
      </c>
      <c r="F164" s="2" t="s">
        <v>3557</v>
      </c>
      <c r="G164" s="2" t="s">
        <v>2091</v>
      </c>
      <c r="H164" s="2" t="s">
        <v>36092</v>
      </c>
      <c r="I164" s="2"/>
      <c r="J164" s="2"/>
      <c r="K164" s="2"/>
      <c r="L164" s="2"/>
      <c r="M164" s="2" t="s">
        <v>1566</v>
      </c>
      <c r="N164" s="2" t="s">
        <v>2058</v>
      </c>
      <c r="O164" s="2" t="s">
        <v>2139</v>
      </c>
      <c r="P164" s="2" t="s">
        <v>4630</v>
      </c>
      <c r="Q164" s="2" t="s">
        <v>17971</v>
      </c>
      <c r="R164" s="2" t="s">
        <v>2052</v>
      </c>
      <c r="S164" s="2"/>
      <c r="T164" s="2" t="s">
        <v>36093</v>
      </c>
    </row>
    <row r="165" spans="1:20" ht="14.25" customHeight="1">
      <c r="A165" s="2" t="s">
        <v>36094</v>
      </c>
      <c r="B165" s="2" t="s">
        <v>13295</v>
      </c>
      <c r="C165" s="2" t="s">
        <v>2208</v>
      </c>
      <c r="D165" s="2" t="s">
        <v>36095</v>
      </c>
      <c r="E165" s="2" t="s">
        <v>264</v>
      </c>
      <c r="F165" s="2" t="s">
        <v>3557</v>
      </c>
      <c r="G165" s="2" t="s">
        <v>2091</v>
      </c>
      <c r="H165" s="2" t="s">
        <v>36096</v>
      </c>
      <c r="I165" s="2"/>
      <c r="J165" s="2"/>
      <c r="K165" s="2"/>
      <c r="L165" s="2"/>
      <c r="M165" s="2" t="s">
        <v>1566</v>
      </c>
      <c r="N165" s="2" t="s">
        <v>2058</v>
      </c>
      <c r="O165" s="2" t="s">
        <v>2139</v>
      </c>
      <c r="P165" s="2" t="s">
        <v>4630</v>
      </c>
      <c r="Q165" s="2" t="s">
        <v>17971</v>
      </c>
      <c r="R165" s="2" t="s">
        <v>2052</v>
      </c>
      <c r="S165" s="2"/>
      <c r="T165" s="2" t="s">
        <v>36097</v>
      </c>
    </row>
    <row r="166" spans="1:20" ht="14.25" customHeight="1">
      <c r="A166" s="2" t="s">
        <v>36098</v>
      </c>
      <c r="B166" s="2" t="s">
        <v>14978</v>
      </c>
      <c r="C166" s="2" t="s">
        <v>36099</v>
      </c>
      <c r="D166" s="2" t="s">
        <v>36100</v>
      </c>
      <c r="E166" s="2" t="s">
        <v>264</v>
      </c>
      <c r="F166" s="2" t="s">
        <v>3557</v>
      </c>
      <c r="G166" s="2" t="s">
        <v>2091</v>
      </c>
      <c r="H166" s="2" t="s">
        <v>36101</v>
      </c>
      <c r="I166" s="2"/>
      <c r="J166" s="2"/>
      <c r="K166" s="2"/>
      <c r="L166" s="2"/>
      <c r="M166" s="2" t="s">
        <v>1566</v>
      </c>
      <c r="N166" s="2" t="s">
        <v>2058</v>
      </c>
      <c r="O166" s="2" t="s">
        <v>2139</v>
      </c>
      <c r="P166" s="2" t="s">
        <v>4630</v>
      </c>
      <c r="Q166" s="2" t="s">
        <v>17971</v>
      </c>
      <c r="R166" s="2" t="s">
        <v>2052</v>
      </c>
      <c r="S166" s="2"/>
      <c r="T166" s="2" t="s">
        <v>36102</v>
      </c>
    </row>
    <row r="167" spans="1:20" ht="14.25" customHeight="1">
      <c r="A167" s="2" t="s">
        <v>36103</v>
      </c>
      <c r="B167" s="2" t="s">
        <v>3985</v>
      </c>
      <c r="C167" s="2" t="s">
        <v>36104</v>
      </c>
      <c r="D167" s="2" t="s">
        <v>20501</v>
      </c>
      <c r="E167" s="2" t="s">
        <v>264</v>
      </c>
      <c r="F167" s="2" t="s">
        <v>3557</v>
      </c>
      <c r="G167" s="2" t="s">
        <v>2091</v>
      </c>
      <c r="H167" s="2" t="s">
        <v>36105</v>
      </c>
      <c r="I167" s="2"/>
      <c r="J167" s="2"/>
      <c r="K167" s="2"/>
      <c r="L167" s="2"/>
      <c r="M167" s="2" t="s">
        <v>1566</v>
      </c>
      <c r="N167" s="2" t="s">
        <v>2058</v>
      </c>
      <c r="O167" s="2" t="s">
        <v>2139</v>
      </c>
      <c r="P167" s="2" t="s">
        <v>2609</v>
      </c>
      <c r="Q167" s="2" t="s">
        <v>17971</v>
      </c>
      <c r="R167" s="2" t="s">
        <v>2052</v>
      </c>
      <c r="S167" s="2"/>
      <c r="T167" s="2" t="s">
        <v>20503</v>
      </c>
    </row>
    <row r="168" spans="1:20" ht="14.25" customHeight="1">
      <c r="A168" s="2" t="s">
        <v>36106</v>
      </c>
      <c r="B168" s="2" t="s">
        <v>36107</v>
      </c>
      <c r="C168" s="2" t="s">
        <v>3634</v>
      </c>
      <c r="D168" s="2" t="s">
        <v>20136</v>
      </c>
      <c r="E168" s="2" t="s">
        <v>264</v>
      </c>
      <c r="F168" s="2" t="s">
        <v>21359</v>
      </c>
      <c r="G168" s="2" t="s">
        <v>2091</v>
      </c>
      <c r="H168" s="2" t="s">
        <v>36108</v>
      </c>
      <c r="I168" s="2"/>
      <c r="J168" s="2"/>
      <c r="K168" s="2"/>
      <c r="L168" s="2"/>
      <c r="M168" s="2" t="s">
        <v>1566</v>
      </c>
      <c r="N168" s="2" t="s">
        <v>2058</v>
      </c>
      <c r="O168" s="2" t="s">
        <v>2139</v>
      </c>
      <c r="P168" s="2" t="s">
        <v>20164</v>
      </c>
      <c r="Q168" s="2" t="s">
        <v>17971</v>
      </c>
      <c r="R168" s="2" t="s">
        <v>2052</v>
      </c>
      <c r="S168" s="2"/>
      <c r="T168" s="2" t="s">
        <v>20138</v>
      </c>
    </row>
    <row r="169" spans="1:20" ht="14.25" customHeight="1">
      <c r="A169" s="2" t="s">
        <v>36109</v>
      </c>
      <c r="B169" s="2" t="s">
        <v>36110</v>
      </c>
      <c r="C169" s="2" t="s">
        <v>2250</v>
      </c>
      <c r="D169" s="2" t="s">
        <v>238</v>
      </c>
      <c r="E169" s="2" t="s">
        <v>264</v>
      </c>
      <c r="F169" s="2" t="s">
        <v>36111</v>
      </c>
      <c r="G169" s="2" t="s">
        <v>2046</v>
      </c>
      <c r="H169" s="2" t="s">
        <v>36112</v>
      </c>
      <c r="I169" s="2"/>
      <c r="J169" s="2"/>
      <c r="K169" s="2"/>
      <c r="L169" s="2"/>
      <c r="M169" s="2" t="s">
        <v>1566</v>
      </c>
      <c r="N169" s="2" t="s">
        <v>2058</v>
      </c>
      <c r="O169" s="2" t="s">
        <v>2153</v>
      </c>
      <c r="P169" s="2" t="s">
        <v>36113</v>
      </c>
      <c r="Q169" s="2" t="s">
        <v>17971</v>
      </c>
      <c r="R169" s="2" t="s">
        <v>2067</v>
      </c>
      <c r="S169" s="2"/>
      <c r="T169" s="2" t="s">
        <v>237</v>
      </c>
    </row>
    <row r="170" spans="1:20" ht="14.25" customHeight="1">
      <c r="A170" s="2" t="s">
        <v>36114</v>
      </c>
      <c r="B170" s="2" t="s">
        <v>2790</v>
      </c>
      <c r="C170" s="2" t="s">
        <v>13181</v>
      </c>
      <c r="D170" s="2" t="s">
        <v>168</v>
      </c>
      <c r="E170" s="2" t="s">
        <v>96</v>
      </c>
      <c r="F170" s="2" t="s">
        <v>36115</v>
      </c>
      <c r="G170" s="2" t="s">
        <v>2046</v>
      </c>
      <c r="H170" s="2" t="s">
        <v>36116</v>
      </c>
      <c r="I170" s="2"/>
      <c r="J170" s="2"/>
      <c r="K170" s="2"/>
      <c r="L170" s="2"/>
      <c r="M170" s="2" t="s">
        <v>60</v>
      </c>
      <c r="N170" s="2" t="s">
        <v>2058</v>
      </c>
      <c r="O170" s="2" t="s">
        <v>2186</v>
      </c>
      <c r="P170" s="2" t="s">
        <v>2398</v>
      </c>
      <c r="Q170" s="2" t="s">
        <v>17971</v>
      </c>
      <c r="R170" s="2" t="s">
        <v>2052</v>
      </c>
      <c r="S170" s="2"/>
      <c r="T170" s="2" t="s">
        <v>167</v>
      </c>
    </row>
    <row r="171" spans="1:20" ht="14.25" customHeight="1">
      <c r="A171" s="2" t="s">
        <v>36117</v>
      </c>
      <c r="B171" s="2" t="s">
        <v>4114</v>
      </c>
      <c r="C171" s="2" t="s">
        <v>2743</v>
      </c>
      <c r="D171" s="2" t="s">
        <v>268</v>
      </c>
      <c r="E171" s="2" t="s">
        <v>96</v>
      </c>
      <c r="F171" s="2" t="s">
        <v>18656</v>
      </c>
      <c r="G171" s="2" t="s">
        <v>2046</v>
      </c>
      <c r="H171" s="2" t="s">
        <v>36118</v>
      </c>
      <c r="I171" s="2"/>
      <c r="J171" s="2"/>
      <c r="K171" s="2"/>
      <c r="L171" s="2"/>
      <c r="M171" s="2" t="s">
        <v>60</v>
      </c>
      <c r="N171" s="2" t="s">
        <v>2058</v>
      </c>
      <c r="O171" s="2" t="s">
        <v>2186</v>
      </c>
      <c r="P171" s="2" t="s">
        <v>2323</v>
      </c>
      <c r="Q171" s="2" t="s">
        <v>17971</v>
      </c>
      <c r="R171" s="2" t="s">
        <v>2067</v>
      </c>
      <c r="S171" s="2"/>
      <c r="T171" s="2" t="s">
        <v>267</v>
      </c>
    </row>
    <row r="172" spans="1:20" ht="14.25" customHeight="1">
      <c r="A172" s="2" t="s">
        <v>36119</v>
      </c>
      <c r="B172" s="2" t="s">
        <v>2842</v>
      </c>
      <c r="C172" s="2" t="s">
        <v>16811</v>
      </c>
      <c r="D172" s="2" t="s">
        <v>114</v>
      </c>
      <c r="E172" s="2" t="s">
        <v>96</v>
      </c>
      <c r="F172" s="2" t="s">
        <v>36120</v>
      </c>
      <c r="G172" s="2" t="s">
        <v>2046</v>
      </c>
      <c r="H172" s="2" t="s">
        <v>36121</v>
      </c>
      <c r="I172" s="2"/>
      <c r="J172" s="2"/>
      <c r="K172" s="2"/>
      <c r="L172" s="2"/>
      <c r="M172" s="2" t="s">
        <v>1566</v>
      </c>
      <c r="N172" s="2" t="s">
        <v>2058</v>
      </c>
      <c r="O172" s="2" t="s">
        <v>2132</v>
      </c>
      <c r="P172" s="2" t="s">
        <v>29578</v>
      </c>
      <c r="Q172" s="2" t="s">
        <v>17971</v>
      </c>
      <c r="R172" s="2" t="s">
        <v>2067</v>
      </c>
      <c r="S172" s="2"/>
      <c r="T172" s="2" t="s">
        <v>113</v>
      </c>
    </row>
    <row r="173" spans="1:20" ht="14.25" customHeight="1">
      <c r="A173" s="2" t="s">
        <v>36122</v>
      </c>
      <c r="B173" s="2" t="s">
        <v>36123</v>
      </c>
      <c r="C173" s="2" t="s">
        <v>36124</v>
      </c>
      <c r="D173" s="2" t="s">
        <v>36125</v>
      </c>
      <c r="E173" s="2" t="s">
        <v>264</v>
      </c>
      <c r="F173" s="2" t="s">
        <v>2170</v>
      </c>
      <c r="G173" s="2" t="s">
        <v>2404</v>
      </c>
      <c r="H173" s="2" t="s">
        <v>36126</v>
      </c>
      <c r="I173" s="2"/>
      <c r="J173" s="2"/>
      <c r="K173" s="2"/>
      <c r="L173" s="2"/>
      <c r="M173" s="2" t="s">
        <v>59</v>
      </c>
      <c r="N173" s="2" t="s">
        <v>2058</v>
      </c>
      <c r="O173" s="2" t="s">
        <v>2172</v>
      </c>
      <c r="P173" s="2" t="s">
        <v>3230</v>
      </c>
      <c r="Q173" s="2" t="s">
        <v>17971</v>
      </c>
      <c r="R173" s="2"/>
      <c r="S173" s="2"/>
      <c r="T173" s="2" t="s">
        <v>36127</v>
      </c>
    </row>
    <row r="174" spans="1:20" ht="14.25" customHeight="1">
      <c r="A174" s="2" t="s">
        <v>36128</v>
      </c>
      <c r="B174" s="2" t="s">
        <v>36129</v>
      </c>
      <c r="C174" s="2" t="s">
        <v>36130</v>
      </c>
      <c r="D174" s="2" t="s">
        <v>36131</v>
      </c>
      <c r="E174" s="2" t="s">
        <v>264</v>
      </c>
      <c r="F174" s="2" t="s">
        <v>2170</v>
      </c>
      <c r="G174" s="2" t="s">
        <v>23895</v>
      </c>
      <c r="H174" s="2" t="s">
        <v>36132</v>
      </c>
      <c r="I174" s="2"/>
      <c r="J174" s="2"/>
      <c r="K174" s="2"/>
      <c r="L174" s="2"/>
      <c r="M174" s="2" t="s">
        <v>59</v>
      </c>
      <c r="N174" s="2" t="s">
        <v>2058</v>
      </c>
      <c r="O174" s="2" t="s">
        <v>2172</v>
      </c>
      <c r="P174" s="2" t="s">
        <v>2609</v>
      </c>
      <c r="Q174" s="2" t="s">
        <v>17971</v>
      </c>
      <c r="R174" s="2" t="s">
        <v>2067</v>
      </c>
      <c r="S174" s="2"/>
      <c r="T174" s="2" t="s">
        <v>36133</v>
      </c>
    </row>
    <row r="175" spans="1:20" ht="14.25" customHeight="1">
      <c r="A175" s="2" t="s">
        <v>36134</v>
      </c>
      <c r="B175" s="2" t="s">
        <v>6083</v>
      </c>
      <c r="C175" s="2" t="s">
        <v>29038</v>
      </c>
      <c r="D175" s="2" t="s">
        <v>524</v>
      </c>
      <c r="E175" s="2" t="s">
        <v>264</v>
      </c>
      <c r="F175" s="2" t="s">
        <v>2170</v>
      </c>
      <c r="G175" s="2" t="s">
        <v>2046</v>
      </c>
      <c r="H175" s="2" t="s">
        <v>36135</v>
      </c>
      <c r="I175" s="2">
        <v>447850420175</v>
      </c>
      <c r="J175" s="2"/>
      <c r="K175" s="2"/>
      <c r="L175" s="2"/>
      <c r="M175" s="2" t="s">
        <v>59</v>
      </c>
      <c r="N175" s="2" t="s">
        <v>2058</v>
      </c>
      <c r="O175" s="2" t="s">
        <v>2172</v>
      </c>
      <c r="P175" s="2" t="s">
        <v>25037</v>
      </c>
      <c r="Q175" s="2" t="s">
        <v>17971</v>
      </c>
      <c r="R175" s="2"/>
      <c r="S175" s="2"/>
      <c r="T175" s="2" t="s">
        <v>523</v>
      </c>
    </row>
    <row r="176" spans="1:20" ht="14.25" customHeight="1">
      <c r="A176" s="2" t="s">
        <v>36136</v>
      </c>
      <c r="B176" s="2" t="s">
        <v>2515</v>
      </c>
      <c r="C176" s="2" t="s">
        <v>9698</v>
      </c>
      <c r="D176" s="2" t="s">
        <v>535</v>
      </c>
      <c r="E176" s="2" t="s">
        <v>264</v>
      </c>
      <c r="F176" s="2" t="s">
        <v>2170</v>
      </c>
      <c r="G176" s="2" t="s">
        <v>2046</v>
      </c>
      <c r="H176" s="2" t="s">
        <v>36137</v>
      </c>
      <c r="I176" s="2"/>
      <c r="J176" s="2"/>
      <c r="K176" s="2"/>
      <c r="L176" s="2"/>
      <c r="M176" s="2" t="s">
        <v>59</v>
      </c>
      <c r="N176" s="2" t="s">
        <v>2058</v>
      </c>
      <c r="O176" s="2" t="s">
        <v>2172</v>
      </c>
      <c r="P176" s="2" t="s">
        <v>2377</v>
      </c>
      <c r="Q176" s="2" t="s">
        <v>17971</v>
      </c>
      <c r="R176" s="2"/>
      <c r="S176" s="2"/>
      <c r="T176" s="2" t="s">
        <v>534</v>
      </c>
    </row>
    <row r="177" spans="1:20" ht="14.25" customHeight="1">
      <c r="A177" s="2" t="s">
        <v>36138</v>
      </c>
      <c r="B177" s="2" t="s">
        <v>36139</v>
      </c>
      <c r="C177" s="2" t="s">
        <v>36140</v>
      </c>
      <c r="D177" s="2" t="s">
        <v>1272</v>
      </c>
      <c r="E177" s="2" t="s">
        <v>264</v>
      </c>
      <c r="F177" s="2" t="s">
        <v>2170</v>
      </c>
      <c r="G177" s="2" t="s">
        <v>2046</v>
      </c>
      <c r="H177" s="2" t="s">
        <v>36141</v>
      </c>
      <c r="I177" s="2">
        <v>447850420175</v>
      </c>
      <c r="J177" s="2"/>
      <c r="K177" s="2"/>
      <c r="L177" s="2"/>
      <c r="M177" s="2" t="s">
        <v>59</v>
      </c>
      <c r="N177" s="2" t="s">
        <v>2058</v>
      </c>
      <c r="O177" s="2" t="s">
        <v>2172</v>
      </c>
      <c r="P177" s="2" t="s">
        <v>20494</v>
      </c>
      <c r="Q177" s="2" t="s">
        <v>17971</v>
      </c>
      <c r="R177" s="2"/>
      <c r="S177" s="2"/>
      <c r="T177" s="2" t="s">
        <v>1271</v>
      </c>
    </row>
    <row r="178" spans="1:20" ht="14.25" customHeight="1">
      <c r="A178" s="2" t="s">
        <v>36142</v>
      </c>
      <c r="B178" s="2" t="s">
        <v>36143</v>
      </c>
      <c r="C178" s="2" t="s">
        <v>36144</v>
      </c>
      <c r="D178" s="2" t="s">
        <v>1292</v>
      </c>
      <c r="E178" s="2" t="s">
        <v>264</v>
      </c>
      <c r="F178" s="2" t="s">
        <v>2170</v>
      </c>
      <c r="G178" s="2" t="s">
        <v>2046</v>
      </c>
      <c r="H178" s="2" t="s">
        <v>36145</v>
      </c>
      <c r="I178" s="2"/>
      <c r="J178" s="2"/>
      <c r="K178" s="2"/>
      <c r="L178" s="2"/>
      <c r="M178" s="2" t="s">
        <v>59</v>
      </c>
      <c r="N178" s="2" t="s">
        <v>2058</v>
      </c>
      <c r="O178" s="2" t="s">
        <v>2172</v>
      </c>
      <c r="P178" s="2" t="s">
        <v>2377</v>
      </c>
      <c r="Q178" s="2" t="s">
        <v>17971</v>
      </c>
      <c r="R178" s="2"/>
      <c r="S178" s="2"/>
      <c r="T178" s="2" t="s">
        <v>1291</v>
      </c>
    </row>
    <row r="179" spans="1:20" ht="14.25" customHeight="1">
      <c r="A179" s="2" t="s">
        <v>36146</v>
      </c>
      <c r="B179" s="2" t="s">
        <v>36147</v>
      </c>
      <c r="C179" s="2" t="s">
        <v>36148</v>
      </c>
      <c r="D179" s="2" t="s">
        <v>409</v>
      </c>
      <c r="E179" s="2" t="s">
        <v>264</v>
      </c>
      <c r="F179" s="2" t="s">
        <v>2170</v>
      </c>
      <c r="G179" s="2" t="s">
        <v>2046</v>
      </c>
      <c r="H179" s="2" t="s">
        <v>36149</v>
      </c>
      <c r="I179" s="2"/>
      <c r="J179" s="2"/>
      <c r="K179" s="2"/>
      <c r="L179" s="2"/>
      <c r="M179" s="2" t="s">
        <v>59</v>
      </c>
      <c r="N179" s="2" t="s">
        <v>2058</v>
      </c>
      <c r="O179" s="2" t="s">
        <v>2172</v>
      </c>
      <c r="P179" s="2" t="s">
        <v>2377</v>
      </c>
      <c r="Q179" s="2" t="s">
        <v>17971</v>
      </c>
      <c r="R179" s="2"/>
      <c r="S179" s="2"/>
      <c r="T179" s="2" t="s">
        <v>408</v>
      </c>
    </row>
    <row r="180" spans="1:20" ht="14.25" customHeight="1">
      <c r="A180" s="2" t="s">
        <v>36150</v>
      </c>
      <c r="B180" s="2" t="s">
        <v>3176</v>
      </c>
      <c r="C180" s="2" t="s">
        <v>36151</v>
      </c>
      <c r="D180" s="2" t="s">
        <v>447</v>
      </c>
      <c r="E180" s="2" t="s">
        <v>96</v>
      </c>
      <c r="F180" s="2" t="s">
        <v>2170</v>
      </c>
      <c r="G180" s="2" t="s">
        <v>2046</v>
      </c>
      <c r="H180" s="2" t="s">
        <v>36152</v>
      </c>
      <c r="I180" s="2" t="s">
        <v>36153</v>
      </c>
      <c r="J180" s="2"/>
      <c r="K180" s="2"/>
      <c r="L180" s="2"/>
      <c r="M180" s="2" t="s">
        <v>59</v>
      </c>
      <c r="N180" s="2" t="s">
        <v>2058</v>
      </c>
      <c r="O180" s="2" t="s">
        <v>2172</v>
      </c>
      <c r="P180" s="2" t="s">
        <v>24309</v>
      </c>
      <c r="Q180" s="2" t="s">
        <v>17971</v>
      </c>
      <c r="R180" s="2"/>
      <c r="S180" s="2"/>
      <c r="T180" s="2" t="s">
        <v>446</v>
      </c>
    </row>
    <row r="181" spans="1:20" ht="14.25" customHeight="1">
      <c r="A181" s="2" t="s">
        <v>36154</v>
      </c>
      <c r="B181" s="2" t="s">
        <v>9633</v>
      </c>
      <c r="C181" s="2" t="s">
        <v>36155</v>
      </c>
      <c r="D181" s="2" t="s">
        <v>708</v>
      </c>
      <c r="E181" s="2" t="s">
        <v>264</v>
      </c>
      <c r="F181" s="2" t="s">
        <v>2170</v>
      </c>
      <c r="G181" s="2" t="s">
        <v>2046</v>
      </c>
      <c r="H181" s="2" t="s">
        <v>36156</v>
      </c>
      <c r="I181" s="2"/>
      <c r="J181" s="2">
        <v>441702443650</v>
      </c>
      <c r="K181" s="2"/>
      <c r="L181" s="2"/>
      <c r="M181" s="2" t="s">
        <v>59</v>
      </c>
      <c r="N181" s="2" t="s">
        <v>2058</v>
      </c>
      <c r="O181" s="2" t="s">
        <v>2172</v>
      </c>
      <c r="P181" s="2" t="s">
        <v>23508</v>
      </c>
      <c r="Q181" s="2" t="s">
        <v>17971</v>
      </c>
      <c r="R181" s="2"/>
      <c r="S181" s="2"/>
      <c r="T181" s="2" t="s">
        <v>707</v>
      </c>
    </row>
    <row r="182" spans="1:20" ht="14.25" customHeight="1">
      <c r="A182" s="2" t="s">
        <v>36157</v>
      </c>
      <c r="B182" s="2" t="s">
        <v>4129</v>
      </c>
      <c r="C182" s="2" t="s">
        <v>36158</v>
      </c>
      <c r="D182" s="2" t="s">
        <v>276</v>
      </c>
      <c r="E182" s="2" t="s">
        <v>96</v>
      </c>
      <c r="F182" s="2" t="s">
        <v>2170</v>
      </c>
      <c r="G182" s="2" t="s">
        <v>2046</v>
      </c>
      <c r="H182" s="2" t="s">
        <v>36159</v>
      </c>
      <c r="I182" s="2" t="s">
        <v>36153</v>
      </c>
      <c r="J182" s="2"/>
      <c r="K182" s="2"/>
      <c r="L182" s="2"/>
      <c r="M182" s="2" t="s">
        <v>59</v>
      </c>
      <c r="N182" s="2" t="s">
        <v>2058</v>
      </c>
      <c r="O182" s="2" t="s">
        <v>2172</v>
      </c>
      <c r="P182" s="2" t="s">
        <v>2456</v>
      </c>
      <c r="Q182" s="2" t="s">
        <v>17971</v>
      </c>
      <c r="R182" s="2"/>
      <c r="S182" s="2"/>
      <c r="T182" s="2" t="s">
        <v>275</v>
      </c>
    </row>
    <row r="183" spans="1:20" ht="14.25" customHeight="1">
      <c r="A183" s="2" t="s">
        <v>36160</v>
      </c>
      <c r="B183" s="2" t="s">
        <v>8339</v>
      </c>
      <c r="C183" s="2" t="s">
        <v>10220</v>
      </c>
      <c r="D183" s="2" t="s">
        <v>226</v>
      </c>
      <c r="E183" s="2" t="s">
        <v>96</v>
      </c>
      <c r="F183" s="2" t="s">
        <v>2170</v>
      </c>
      <c r="G183" s="2" t="s">
        <v>2046</v>
      </c>
      <c r="H183" s="2" t="s">
        <v>36161</v>
      </c>
      <c r="I183" s="2">
        <v>447814765860</v>
      </c>
      <c r="J183" s="2">
        <v>441702443650</v>
      </c>
      <c r="K183" s="2"/>
      <c r="L183" s="2"/>
      <c r="M183" s="2" t="s">
        <v>59</v>
      </c>
      <c r="N183" s="2" t="s">
        <v>2058</v>
      </c>
      <c r="O183" s="2" t="s">
        <v>2172</v>
      </c>
      <c r="P183" s="2" t="s">
        <v>36162</v>
      </c>
      <c r="Q183" s="2" t="s">
        <v>17971</v>
      </c>
      <c r="R183" s="2"/>
      <c r="S183" s="2"/>
      <c r="T183" s="2" t="s">
        <v>225</v>
      </c>
    </row>
    <row r="184" spans="1:20" ht="14.25" customHeight="1">
      <c r="A184" s="2" t="s">
        <v>36163</v>
      </c>
      <c r="B184" s="2" t="s">
        <v>11006</v>
      </c>
      <c r="C184" s="2" t="s">
        <v>36164</v>
      </c>
      <c r="D184" s="2" t="s">
        <v>420</v>
      </c>
      <c r="E184" s="2" t="s">
        <v>264</v>
      </c>
      <c r="F184" s="2" t="s">
        <v>36165</v>
      </c>
      <c r="G184" s="2" t="s">
        <v>2046</v>
      </c>
      <c r="H184" s="2" t="s">
        <v>36166</v>
      </c>
      <c r="I184" s="2"/>
      <c r="J184" s="2"/>
      <c r="K184" s="2"/>
      <c r="L184" s="2"/>
      <c r="M184" s="2" t="s">
        <v>59</v>
      </c>
      <c r="N184" s="2" t="s">
        <v>2058</v>
      </c>
      <c r="O184" s="2" t="s">
        <v>2172</v>
      </c>
      <c r="P184" s="2" t="s">
        <v>3791</v>
      </c>
      <c r="Q184" s="2" t="s">
        <v>17971</v>
      </c>
      <c r="R184" s="2"/>
      <c r="S184" s="2"/>
      <c r="T184" s="2" t="s">
        <v>419</v>
      </c>
    </row>
    <row r="185" spans="1:20" ht="14.25" customHeight="1">
      <c r="A185" s="2" t="s">
        <v>36167</v>
      </c>
      <c r="B185" s="2" t="s">
        <v>5190</v>
      </c>
      <c r="C185" s="2" t="s">
        <v>36168</v>
      </c>
      <c r="D185" s="2" t="s">
        <v>420</v>
      </c>
      <c r="E185" s="2" t="s">
        <v>264</v>
      </c>
      <c r="F185" s="2" t="s">
        <v>36169</v>
      </c>
      <c r="G185" s="2" t="s">
        <v>2046</v>
      </c>
      <c r="H185" s="2" t="s">
        <v>36170</v>
      </c>
      <c r="I185" s="2">
        <v>447814765860</v>
      </c>
      <c r="J185" s="2"/>
      <c r="K185" s="2"/>
      <c r="L185" s="2"/>
      <c r="M185" s="2" t="s">
        <v>59</v>
      </c>
      <c r="N185" s="2" t="s">
        <v>2058</v>
      </c>
      <c r="O185" s="2" t="s">
        <v>2172</v>
      </c>
      <c r="P185" s="2" t="s">
        <v>3791</v>
      </c>
      <c r="Q185" s="2" t="s">
        <v>17971</v>
      </c>
      <c r="R185" s="2"/>
      <c r="S185" s="2"/>
      <c r="T185" s="2" t="s">
        <v>419</v>
      </c>
    </row>
    <row r="186" spans="1:20" ht="14.25" customHeight="1">
      <c r="A186" s="2" t="s">
        <v>22296</v>
      </c>
      <c r="B186" s="2" t="s">
        <v>3511</v>
      </c>
      <c r="C186" s="2" t="s">
        <v>22297</v>
      </c>
      <c r="D186" s="2" t="s">
        <v>399</v>
      </c>
      <c r="E186" s="2" t="s">
        <v>264</v>
      </c>
      <c r="F186" s="2" t="s">
        <v>3920</v>
      </c>
      <c r="G186" s="2" t="s">
        <v>2046</v>
      </c>
      <c r="H186" s="2" t="s">
        <v>36171</v>
      </c>
      <c r="I186" s="2"/>
      <c r="J186" s="2"/>
      <c r="K186" s="2"/>
      <c r="L186" s="2"/>
      <c r="M186" s="2" t="s">
        <v>59</v>
      </c>
      <c r="N186" s="2" t="s">
        <v>2058</v>
      </c>
      <c r="O186" s="2" t="s">
        <v>2172</v>
      </c>
      <c r="P186" s="2" t="s">
        <v>2377</v>
      </c>
      <c r="Q186" s="2" t="s">
        <v>17971</v>
      </c>
      <c r="R186" s="2"/>
      <c r="S186" s="2"/>
      <c r="T186" s="2" t="s">
        <v>398</v>
      </c>
    </row>
    <row r="187" spans="1:20" ht="14.25" customHeight="1">
      <c r="A187" s="2" t="s">
        <v>36172</v>
      </c>
      <c r="B187" s="2" t="s">
        <v>36173</v>
      </c>
      <c r="C187" s="2" t="s">
        <v>2559</v>
      </c>
      <c r="D187" s="2" t="s">
        <v>202</v>
      </c>
      <c r="E187" s="2" t="s">
        <v>96</v>
      </c>
      <c r="F187" s="2" t="s">
        <v>36174</v>
      </c>
      <c r="G187" s="2" t="s">
        <v>2046</v>
      </c>
      <c r="H187" s="2" t="s">
        <v>36175</v>
      </c>
      <c r="I187" s="2"/>
      <c r="J187" s="2"/>
      <c r="K187" s="2"/>
      <c r="L187" s="2"/>
      <c r="M187" s="2" t="s">
        <v>59</v>
      </c>
      <c r="N187" s="2" t="s">
        <v>2058</v>
      </c>
      <c r="O187" s="2" t="s">
        <v>2172</v>
      </c>
      <c r="P187" s="2" t="s">
        <v>4630</v>
      </c>
      <c r="Q187" s="2" t="s">
        <v>17971</v>
      </c>
      <c r="R187" s="2"/>
      <c r="S187" s="2"/>
      <c r="T187" s="2" t="s">
        <v>201</v>
      </c>
    </row>
    <row r="188" spans="1:20" ht="14.25" customHeight="1">
      <c r="A188" s="2" t="s">
        <v>22296</v>
      </c>
      <c r="B188" s="2" t="s">
        <v>4627</v>
      </c>
      <c r="C188" s="2" t="s">
        <v>36176</v>
      </c>
      <c r="D188" s="2" t="s">
        <v>130</v>
      </c>
      <c r="E188" s="2" t="s">
        <v>96</v>
      </c>
      <c r="F188" s="2" t="s">
        <v>36177</v>
      </c>
      <c r="G188" s="2" t="s">
        <v>2046</v>
      </c>
      <c r="H188" s="2" t="s">
        <v>36178</v>
      </c>
      <c r="I188" s="2"/>
      <c r="J188" s="2"/>
      <c r="K188" s="2"/>
      <c r="L188" s="2"/>
      <c r="M188" s="2" t="s">
        <v>59</v>
      </c>
      <c r="N188" s="2" t="s">
        <v>2058</v>
      </c>
      <c r="O188" s="2" t="s">
        <v>3226</v>
      </c>
      <c r="P188" s="2" t="s">
        <v>36179</v>
      </c>
      <c r="Q188" s="2" t="s">
        <v>17971</v>
      </c>
      <c r="R188" s="2"/>
      <c r="S188" s="2"/>
      <c r="T188" s="2" t="s">
        <v>129</v>
      </c>
    </row>
    <row r="189" spans="1:20" ht="14.25" customHeight="1">
      <c r="A189" s="2" t="s">
        <v>36180</v>
      </c>
      <c r="B189" s="2" t="s">
        <v>2500</v>
      </c>
      <c r="C189" s="2" t="s">
        <v>3725</v>
      </c>
      <c r="D189" s="2" t="s">
        <v>435</v>
      </c>
      <c r="E189" s="2" t="s">
        <v>264</v>
      </c>
      <c r="F189" s="2" t="s">
        <v>2344</v>
      </c>
      <c r="G189" s="2" t="s">
        <v>2046</v>
      </c>
      <c r="H189" s="2" t="s">
        <v>36181</v>
      </c>
      <c r="I189" s="2"/>
      <c r="J189" s="2"/>
      <c r="K189" s="2"/>
      <c r="L189" s="2"/>
      <c r="M189" s="2" t="s">
        <v>60</v>
      </c>
      <c r="N189" s="2" t="s">
        <v>2058</v>
      </c>
      <c r="O189" s="2" t="s">
        <v>2186</v>
      </c>
      <c r="P189" s="2" t="s">
        <v>4570</v>
      </c>
      <c r="Q189" s="2" t="s">
        <v>17971</v>
      </c>
      <c r="R189" s="2"/>
      <c r="S189" s="2"/>
      <c r="T189" s="2" t="s">
        <v>434</v>
      </c>
    </row>
    <row r="190" spans="1:20" ht="14.25" customHeight="1">
      <c r="A190" s="2" t="s">
        <v>36182</v>
      </c>
      <c r="B190" s="2" t="s">
        <v>8609</v>
      </c>
      <c r="C190" s="2" t="s">
        <v>36183</v>
      </c>
      <c r="D190" s="2" t="s">
        <v>212</v>
      </c>
      <c r="E190" s="2" t="s">
        <v>264</v>
      </c>
      <c r="F190" s="2" t="s">
        <v>28240</v>
      </c>
      <c r="G190" s="2" t="s">
        <v>2046</v>
      </c>
      <c r="H190" s="2" t="s">
        <v>36184</v>
      </c>
      <c r="I190" s="2"/>
      <c r="J190" s="2"/>
      <c r="K190" s="2"/>
      <c r="L190" s="2"/>
      <c r="M190" s="2" t="s">
        <v>60</v>
      </c>
      <c r="N190" s="2" t="s">
        <v>2058</v>
      </c>
      <c r="O190" s="2" t="s">
        <v>2186</v>
      </c>
      <c r="P190" s="2" t="s">
        <v>2377</v>
      </c>
      <c r="Q190" s="2" t="s">
        <v>17971</v>
      </c>
      <c r="R190" s="2"/>
      <c r="S190" s="2"/>
      <c r="T190" s="2" t="s">
        <v>211</v>
      </c>
    </row>
    <row r="191" spans="1:20" ht="14.25" customHeight="1">
      <c r="A191" s="2" t="s">
        <v>36185</v>
      </c>
      <c r="B191" s="2" t="s">
        <v>36186</v>
      </c>
      <c r="C191" s="2" t="s">
        <v>5264</v>
      </c>
      <c r="D191" s="2" t="s">
        <v>351</v>
      </c>
      <c r="E191" s="2" t="s">
        <v>96</v>
      </c>
      <c r="F191" s="2" t="s">
        <v>28240</v>
      </c>
      <c r="G191" s="2" t="s">
        <v>2046</v>
      </c>
      <c r="H191" s="2" t="s">
        <v>36187</v>
      </c>
      <c r="I191" s="2"/>
      <c r="J191" s="2"/>
      <c r="K191" s="2"/>
      <c r="L191" s="2"/>
      <c r="M191" s="2" t="s">
        <v>60</v>
      </c>
      <c r="N191" s="2" t="s">
        <v>2058</v>
      </c>
      <c r="O191" s="2" t="s">
        <v>2186</v>
      </c>
      <c r="P191" s="2" t="s">
        <v>2679</v>
      </c>
      <c r="Q191" s="2" t="s">
        <v>17971</v>
      </c>
      <c r="R191" s="2"/>
      <c r="S191" s="2"/>
      <c r="T191" s="2" t="s">
        <v>350</v>
      </c>
    </row>
    <row r="192" spans="1:20" ht="14.25" customHeight="1">
      <c r="A192" s="2" t="s">
        <v>36188</v>
      </c>
      <c r="B192" s="2" t="s">
        <v>11068</v>
      </c>
      <c r="C192" s="2" t="s">
        <v>36189</v>
      </c>
      <c r="D192" s="2" t="s">
        <v>118</v>
      </c>
      <c r="E192" s="2" t="s">
        <v>96</v>
      </c>
      <c r="F192" s="2" t="s">
        <v>36190</v>
      </c>
      <c r="G192" s="2" t="s">
        <v>2046</v>
      </c>
      <c r="H192" s="2" t="s">
        <v>36191</v>
      </c>
      <c r="I192" s="2"/>
      <c r="J192" s="2"/>
      <c r="K192" s="2"/>
      <c r="L192" s="2"/>
      <c r="M192" s="2" t="s">
        <v>60</v>
      </c>
      <c r="N192" s="2" t="s">
        <v>2058</v>
      </c>
      <c r="O192" s="2" t="s">
        <v>2186</v>
      </c>
      <c r="P192" s="2" t="s">
        <v>22205</v>
      </c>
      <c r="Q192" s="2" t="s">
        <v>17971</v>
      </c>
      <c r="R192" s="2"/>
      <c r="S192" s="2"/>
      <c r="T192" s="2" t="s">
        <v>117</v>
      </c>
    </row>
    <row r="193" spans="1:20" ht="14.25" customHeight="1">
      <c r="A193" s="2" t="s">
        <v>36192</v>
      </c>
      <c r="B193" s="2" t="s">
        <v>2828</v>
      </c>
      <c r="C193" s="2" t="s">
        <v>17406</v>
      </c>
      <c r="D193" s="2" t="s">
        <v>332</v>
      </c>
      <c r="E193" s="2" t="s">
        <v>264</v>
      </c>
      <c r="F193" s="2" t="s">
        <v>36193</v>
      </c>
      <c r="G193" s="2" t="s">
        <v>2046</v>
      </c>
      <c r="H193" s="2" t="s">
        <v>36194</v>
      </c>
      <c r="I193" s="2" t="s">
        <v>36195</v>
      </c>
      <c r="J193" s="2"/>
      <c r="K193" s="2"/>
      <c r="L193" s="2"/>
      <c r="M193" s="2" t="s">
        <v>60</v>
      </c>
      <c r="N193" s="2" t="s">
        <v>2058</v>
      </c>
      <c r="O193" s="2" t="s">
        <v>2186</v>
      </c>
      <c r="P193" s="2" t="s">
        <v>3727</v>
      </c>
      <c r="Q193" s="2" t="s">
        <v>17971</v>
      </c>
      <c r="R193" s="2"/>
      <c r="S193" s="2"/>
      <c r="T193" s="2" t="s">
        <v>331</v>
      </c>
    </row>
    <row r="194" spans="1:20" ht="14.25" customHeight="1">
      <c r="A194" s="2" t="s">
        <v>36196</v>
      </c>
      <c r="B194" s="2" t="s">
        <v>2075</v>
      </c>
      <c r="C194" s="2" t="s">
        <v>8375</v>
      </c>
      <c r="D194" s="2" t="s">
        <v>118</v>
      </c>
      <c r="E194" s="2" t="s">
        <v>96</v>
      </c>
      <c r="F194" s="2" t="s">
        <v>36197</v>
      </c>
      <c r="G194" s="2" t="s">
        <v>2046</v>
      </c>
      <c r="H194" s="2" t="s">
        <v>36198</v>
      </c>
      <c r="I194" s="2"/>
      <c r="J194" s="2"/>
      <c r="K194" s="2"/>
      <c r="L194" s="2"/>
      <c r="M194" s="2" t="s">
        <v>60</v>
      </c>
      <c r="N194" s="2" t="s">
        <v>2058</v>
      </c>
      <c r="O194" s="2" t="s">
        <v>2186</v>
      </c>
      <c r="P194" s="2" t="s">
        <v>2456</v>
      </c>
      <c r="Q194" s="2" t="s">
        <v>17971</v>
      </c>
      <c r="R194" s="2"/>
      <c r="S194" s="2"/>
      <c r="T194" s="2" t="s">
        <v>117</v>
      </c>
    </row>
    <row r="195" spans="1:20" ht="14.25" customHeight="1">
      <c r="A195" s="2" t="s">
        <v>36199</v>
      </c>
      <c r="B195" s="2" t="s">
        <v>36200</v>
      </c>
      <c r="C195" s="2" t="s">
        <v>36201</v>
      </c>
      <c r="D195" s="2" t="s">
        <v>99</v>
      </c>
      <c r="E195" s="2" t="s">
        <v>96</v>
      </c>
      <c r="F195" s="2" t="s">
        <v>36202</v>
      </c>
      <c r="G195" s="2" t="s">
        <v>2046</v>
      </c>
      <c r="H195" s="2" t="s">
        <v>36203</v>
      </c>
      <c r="I195" s="2" t="s">
        <v>36195</v>
      </c>
      <c r="J195" s="2"/>
      <c r="K195" s="2"/>
      <c r="L195" s="2"/>
      <c r="M195" s="2" t="s">
        <v>1566</v>
      </c>
      <c r="N195" s="2" t="s">
        <v>2048</v>
      </c>
      <c r="O195" s="2" t="s">
        <v>2179</v>
      </c>
      <c r="P195" s="2" t="s">
        <v>23064</v>
      </c>
      <c r="Q195" s="2" t="s">
        <v>17971</v>
      </c>
      <c r="R195" s="2" t="s">
        <v>2067</v>
      </c>
      <c r="S195" s="2"/>
      <c r="T195" s="2" t="s">
        <v>98</v>
      </c>
    </row>
    <row r="196" spans="1:20" ht="14.25" customHeight="1">
      <c r="A196" s="2" t="s">
        <v>36204</v>
      </c>
      <c r="B196" s="2" t="s">
        <v>3401</v>
      </c>
      <c r="C196" s="2" t="s">
        <v>36205</v>
      </c>
      <c r="D196" s="2" t="s">
        <v>527</v>
      </c>
      <c r="E196" s="2" t="s">
        <v>264</v>
      </c>
      <c r="F196" s="2" t="s">
        <v>4565</v>
      </c>
      <c r="G196" s="2" t="s">
        <v>2046</v>
      </c>
      <c r="H196" s="2" t="s">
        <v>36206</v>
      </c>
      <c r="I196" s="2"/>
      <c r="J196" s="2"/>
      <c r="K196" s="2"/>
      <c r="L196" s="2"/>
      <c r="M196" s="2" t="s">
        <v>1566</v>
      </c>
      <c r="N196" s="2" t="s">
        <v>2058</v>
      </c>
      <c r="O196" s="2" t="s">
        <v>2145</v>
      </c>
      <c r="P196" s="2" t="s">
        <v>21281</v>
      </c>
      <c r="Q196" s="2" t="s">
        <v>17971</v>
      </c>
      <c r="R196" s="2" t="s">
        <v>2067</v>
      </c>
      <c r="S196" s="2"/>
      <c r="T196" s="2" t="s">
        <v>526</v>
      </c>
    </row>
    <row r="197" spans="1:20" ht="14.25" customHeight="1">
      <c r="A197" s="2" t="s">
        <v>36207</v>
      </c>
      <c r="B197" s="2" t="s">
        <v>36208</v>
      </c>
      <c r="C197" s="2" t="s">
        <v>36209</v>
      </c>
      <c r="D197" s="2" t="s">
        <v>138</v>
      </c>
      <c r="E197" s="2" t="s">
        <v>96</v>
      </c>
      <c r="F197" s="2" t="s">
        <v>4565</v>
      </c>
      <c r="G197" s="2" t="s">
        <v>2046</v>
      </c>
      <c r="H197" s="2" t="s">
        <v>36210</v>
      </c>
      <c r="I197" s="2"/>
      <c r="J197" s="2"/>
      <c r="K197" s="2"/>
      <c r="L197" s="2"/>
      <c r="M197" s="2" t="s">
        <v>1566</v>
      </c>
      <c r="N197" s="2" t="s">
        <v>2058</v>
      </c>
      <c r="O197" s="2" t="s">
        <v>2145</v>
      </c>
      <c r="P197" s="2" t="s">
        <v>35953</v>
      </c>
      <c r="Q197" s="2" t="s">
        <v>17971</v>
      </c>
      <c r="R197" s="2" t="s">
        <v>2067</v>
      </c>
      <c r="S197" s="2"/>
      <c r="T197" s="2" t="s">
        <v>137</v>
      </c>
    </row>
    <row r="198" spans="1:20" ht="14.25" customHeight="1">
      <c r="A198" s="2" t="s">
        <v>36211</v>
      </c>
      <c r="B198" s="2" t="s">
        <v>2515</v>
      </c>
      <c r="C198" s="2" t="s">
        <v>36212</v>
      </c>
      <c r="D198" s="2" t="s">
        <v>28550</v>
      </c>
      <c r="E198" s="2" t="s">
        <v>264</v>
      </c>
      <c r="F198" s="2" t="s">
        <v>4565</v>
      </c>
      <c r="G198" s="2" t="s">
        <v>18247</v>
      </c>
      <c r="H198" s="2" t="s">
        <v>36213</v>
      </c>
      <c r="I198" s="2"/>
      <c r="J198" s="2"/>
      <c r="K198" s="2"/>
      <c r="L198" s="2"/>
      <c r="M198" s="2" t="s">
        <v>1566</v>
      </c>
      <c r="N198" s="2" t="s">
        <v>2058</v>
      </c>
      <c r="O198" s="2" t="s">
        <v>2145</v>
      </c>
      <c r="P198" s="2" t="s">
        <v>4630</v>
      </c>
      <c r="Q198" s="2" t="s">
        <v>17971</v>
      </c>
      <c r="R198" s="2" t="s">
        <v>2067</v>
      </c>
      <c r="S198" s="2"/>
      <c r="T198" s="2" t="s">
        <v>28552</v>
      </c>
    </row>
    <row r="199" spans="1:20" ht="14.25" customHeight="1">
      <c r="A199" s="2" t="s">
        <v>36214</v>
      </c>
      <c r="B199" s="2" t="s">
        <v>5802</v>
      </c>
      <c r="C199" s="2" t="s">
        <v>2843</v>
      </c>
      <c r="D199" s="2" t="s">
        <v>94</v>
      </c>
      <c r="E199" s="2" t="s">
        <v>96</v>
      </c>
      <c r="F199" s="2" t="s">
        <v>36215</v>
      </c>
      <c r="G199" s="2" t="s">
        <v>2046</v>
      </c>
      <c r="H199" s="2" t="s">
        <v>36216</v>
      </c>
      <c r="I199" s="2"/>
      <c r="J199" s="2"/>
      <c r="K199" s="2"/>
      <c r="L199" s="2"/>
      <c r="M199" s="2" t="s">
        <v>1566</v>
      </c>
      <c r="N199" s="2" t="s">
        <v>2058</v>
      </c>
      <c r="O199" s="2" t="s">
        <v>2145</v>
      </c>
      <c r="P199" s="2" t="s">
        <v>3363</v>
      </c>
      <c r="Q199" s="2" t="s">
        <v>17971</v>
      </c>
      <c r="R199" s="2" t="s">
        <v>2067</v>
      </c>
      <c r="S199" s="2"/>
      <c r="T199" s="2" t="s">
        <v>93</v>
      </c>
    </row>
    <row r="200" spans="1:20" ht="14.25" customHeight="1">
      <c r="A200" s="2" t="s">
        <v>36217</v>
      </c>
      <c r="B200" s="2" t="s">
        <v>3701</v>
      </c>
      <c r="C200" s="2" t="s">
        <v>36218</v>
      </c>
      <c r="D200" s="2" t="s">
        <v>270</v>
      </c>
      <c r="E200" s="2" t="s">
        <v>96</v>
      </c>
      <c r="F200" s="2" t="s">
        <v>36219</v>
      </c>
      <c r="G200" s="2" t="s">
        <v>2046</v>
      </c>
      <c r="H200" s="2" t="s">
        <v>36220</v>
      </c>
      <c r="I200" s="2"/>
      <c r="J200" s="2"/>
      <c r="K200" s="2"/>
      <c r="L200" s="2"/>
      <c r="M200" s="2" t="s">
        <v>1566</v>
      </c>
      <c r="N200" s="2" t="s">
        <v>2058</v>
      </c>
      <c r="O200" s="2" t="s">
        <v>2145</v>
      </c>
      <c r="P200" s="2" t="s">
        <v>36221</v>
      </c>
      <c r="Q200" s="2" t="s">
        <v>17971</v>
      </c>
      <c r="R200" s="2" t="s">
        <v>2067</v>
      </c>
      <c r="S200" s="2"/>
      <c r="T200" s="2" t="s">
        <v>269</v>
      </c>
    </row>
    <row r="201" spans="1:20" ht="14.25" customHeight="1">
      <c r="A201" s="2" t="s">
        <v>36222</v>
      </c>
      <c r="B201" s="2" t="s">
        <v>2267</v>
      </c>
      <c r="C201" s="2" t="s">
        <v>36223</v>
      </c>
      <c r="D201" s="2" t="s">
        <v>154</v>
      </c>
      <c r="E201" s="2" t="s">
        <v>96</v>
      </c>
      <c r="F201" s="2" t="s">
        <v>36224</v>
      </c>
      <c r="G201" s="2" t="s">
        <v>2046</v>
      </c>
      <c r="H201" s="2" t="s">
        <v>36225</v>
      </c>
      <c r="I201" s="2"/>
      <c r="J201" s="2"/>
      <c r="K201" s="2"/>
      <c r="L201" s="2"/>
      <c r="M201" s="2" t="s">
        <v>1566</v>
      </c>
      <c r="N201" s="2" t="s">
        <v>2058</v>
      </c>
      <c r="O201" s="2" t="s">
        <v>2145</v>
      </c>
      <c r="P201" s="2" t="s">
        <v>21962</v>
      </c>
      <c r="Q201" s="2" t="s">
        <v>17971</v>
      </c>
      <c r="R201" s="2" t="s">
        <v>2067</v>
      </c>
      <c r="S201" s="2"/>
      <c r="T201" s="2" t="s">
        <v>153</v>
      </c>
    </row>
    <row r="202" spans="1:20" ht="14.25" customHeight="1">
      <c r="A202" s="2" t="s">
        <v>36226</v>
      </c>
      <c r="B202" s="2" t="s">
        <v>4220</v>
      </c>
      <c r="C202" s="2" t="s">
        <v>5678</v>
      </c>
      <c r="D202" s="2" t="s">
        <v>226</v>
      </c>
      <c r="E202" s="2" t="s">
        <v>96</v>
      </c>
      <c r="F202" s="2" t="s">
        <v>36227</v>
      </c>
      <c r="G202" s="2" t="s">
        <v>2046</v>
      </c>
      <c r="H202" s="2" t="s">
        <v>36228</v>
      </c>
      <c r="I202" s="2"/>
      <c r="J202" s="2"/>
      <c r="K202" s="2"/>
      <c r="L202" s="2"/>
      <c r="M202" s="2" t="s">
        <v>1566</v>
      </c>
      <c r="N202" s="2" t="s">
        <v>2058</v>
      </c>
      <c r="O202" s="2" t="s">
        <v>2145</v>
      </c>
      <c r="P202" s="2" t="s">
        <v>35834</v>
      </c>
      <c r="Q202" s="2" t="s">
        <v>17971</v>
      </c>
      <c r="R202" s="2" t="s">
        <v>2067</v>
      </c>
      <c r="S202" s="2"/>
      <c r="T202" s="2" t="s">
        <v>225</v>
      </c>
    </row>
    <row r="203" spans="1:20" ht="14.25" customHeight="1">
      <c r="A203" s="2" t="s">
        <v>36229</v>
      </c>
      <c r="B203" s="2" t="s">
        <v>36230</v>
      </c>
      <c r="C203" s="2" t="s">
        <v>22043</v>
      </c>
      <c r="D203" s="2" t="s">
        <v>106</v>
      </c>
      <c r="E203" s="2" t="s">
        <v>96</v>
      </c>
      <c r="F203" s="2" t="s">
        <v>36231</v>
      </c>
      <c r="G203" s="2" t="s">
        <v>2046</v>
      </c>
      <c r="H203" s="2" t="s">
        <v>36232</v>
      </c>
      <c r="I203" s="2" t="s">
        <v>36233</v>
      </c>
      <c r="J203" s="2" t="s">
        <v>3393</v>
      </c>
      <c r="K203" s="2"/>
      <c r="L203" s="2"/>
      <c r="M203" s="2" t="s">
        <v>1566</v>
      </c>
      <c r="N203" s="2" t="s">
        <v>2058</v>
      </c>
      <c r="O203" s="2" t="s">
        <v>2145</v>
      </c>
      <c r="P203" s="2" t="s">
        <v>36234</v>
      </c>
      <c r="Q203" s="2" t="s">
        <v>17971</v>
      </c>
      <c r="R203" s="2" t="s">
        <v>2067</v>
      </c>
      <c r="S203" s="2"/>
      <c r="T203" s="2" t="s">
        <v>105</v>
      </c>
    </row>
    <row r="204" spans="1:20" ht="14.25" customHeight="1">
      <c r="A204" s="2" t="s">
        <v>36235</v>
      </c>
      <c r="B204" s="2" t="s">
        <v>5746</v>
      </c>
      <c r="C204" s="2" t="s">
        <v>2097</v>
      </c>
      <c r="D204" s="2" t="s">
        <v>312</v>
      </c>
      <c r="E204" s="2" t="s">
        <v>264</v>
      </c>
      <c r="F204" s="2" t="s">
        <v>36236</v>
      </c>
      <c r="G204" s="2" t="s">
        <v>2046</v>
      </c>
      <c r="H204" s="2" t="s">
        <v>36237</v>
      </c>
      <c r="I204" s="2"/>
      <c r="J204" s="2"/>
      <c r="K204" s="2"/>
      <c r="L204" s="2"/>
      <c r="M204" s="2" t="s">
        <v>1566</v>
      </c>
      <c r="N204" s="2" t="s">
        <v>2058</v>
      </c>
      <c r="O204" s="2" t="s">
        <v>2145</v>
      </c>
      <c r="P204" s="2" t="s">
        <v>4570</v>
      </c>
      <c r="Q204" s="2" t="s">
        <v>17971</v>
      </c>
      <c r="R204" s="2" t="s">
        <v>2067</v>
      </c>
      <c r="S204" s="2"/>
      <c r="T204" s="2" t="s">
        <v>311</v>
      </c>
    </row>
    <row r="205" spans="1:20" ht="14.25" customHeight="1">
      <c r="A205" s="2" t="s">
        <v>36238</v>
      </c>
      <c r="B205" s="2" t="s">
        <v>2267</v>
      </c>
      <c r="C205" s="2" t="s">
        <v>8617</v>
      </c>
      <c r="D205" s="2" t="s">
        <v>236</v>
      </c>
      <c r="E205" s="2" t="s">
        <v>96</v>
      </c>
      <c r="F205" s="2" t="s">
        <v>3930</v>
      </c>
      <c r="G205" s="2" t="s">
        <v>2046</v>
      </c>
      <c r="H205" s="2" t="s">
        <v>36239</v>
      </c>
      <c r="I205" s="2" t="s">
        <v>36233</v>
      </c>
      <c r="J205" s="2" t="s">
        <v>3393</v>
      </c>
      <c r="K205" s="2"/>
      <c r="L205" s="2"/>
      <c r="M205" s="2" t="s">
        <v>1566</v>
      </c>
      <c r="N205" s="2" t="s">
        <v>2058</v>
      </c>
      <c r="O205" s="2" t="s">
        <v>2145</v>
      </c>
      <c r="P205" s="2" t="s">
        <v>35489</v>
      </c>
      <c r="Q205" s="2" t="s">
        <v>17971</v>
      </c>
      <c r="R205" s="2" t="s">
        <v>2067</v>
      </c>
      <c r="S205" s="2"/>
      <c r="T205" s="2" t="s">
        <v>235</v>
      </c>
    </row>
    <row r="206" spans="1:20" ht="14.25" customHeight="1">
      <c r="A206" s="2" t="s">
        <v>36240</v>
      </c>
      <c r="B206" s="2" t="s">
        <v>2411</v>
      </c>
      <c r="C206" s="2" t="s">
        <v>27838</v>
      </c>
      <c r="D206" s="2" t="s">
        <v>389</v>
      </c>
      <c r="E206" s="2" t="s">
        <v>96</v>
      </c>
      <c r="F206" s="2" t="s">
        <v>36241</v>
      </c>
      <c r="G206" s="2" t="s">
        <v>2046</v>
      </c>
      <c r="H206" s="2" t="s">
        <v>36242</v>
      </c>
      <c r="I206" s="2"/>
      <c r="J206" s="2"/>
      <c r="K206" s="2"/>
      <c r="L206" s="2" t="s">
        <v>3499</v>
      </c>
      <c r="M206" s="2" t="s">
        <v>1566</v>
      </c>
      <c r="N206" s="2" t="s">
        <v>2058</v>
      </c>
      <c r="O206" s="2" t="s">
        <v>2145</v>
      </c>
      <c r="P206" s="2" t="s">
        <v>36243</v>
      </c>
      <c r="Q206" s="2" t="s">
        <v>17971</v>
      </c>
      <c r="R206" s="2" t="s">
        <v>2067</v>
      </c>
      <c r="S206" s="2"/>
      <c r="T206" s="2" t="s">
        <v>388</v>
      </c>
    </row>
    <row r="207" spans="1:20" ht="14.25" customHeight="1">
      <c r="A207" s="2" t="s">
        <v>36244</v>
      </c>
      <c r="B207" s="2" t="s">
        <v>14431</v>
      </c>
      <c r="C207" s="2" t="s">
        <v>4695</v>
      </c>
      <c r="D207" s="2" t="s">
        <v>212</v>
      </c>
      <c r="E207" s="2" t="s">
        <v>264</v>
      </c>
      <c r="F207" s="2" t="s">
        <v>36245</v>
      </c>
      <c r="G207" s="2" t="s">
        <v>2046</v>
      </c>
      <c r="H207" s="2" t="s">
        <v>36246</v>
      </c>
      <c r="I207" s="2"/>
      <c r="J207" s="2"/>
      <c r="K207" s="2"/>
      <c r="L207" s="2"/>
      <c r="M207" s="2" t="s">
        <v>1566</v>
      </c>
      <c r="N207" s="2" t="s">
        <v>2058</v>
      </c>
      <c r="O207" s="2" t="s">
        <v>2145</v>
      </c>
      <c r="P207" s="2" t="s">
        <v>29578</v>
      </c>
      <c r="Q207" s="2" t="s">
        <v>17971</v>
      </c>
      <c r="R207" s="2" t="s">
        <v>2067</v>
      </c>
      <c r="S207" s="2"/>
      <c r="T207" s="2" t="s">
        <v>211</v>
      </c>
    </row>
    <row r="208" spans="1:20" ht="14.25" customHeight="1">
      <c r="A208" s="2" t="s">
        <v>36247</v>
      </c>
      <c r="B208" s="2" t="s">
        <v>3735</v>
      </c>
      <c r="C208" s="2" t="s">
        <v>26577</v>
      </c>
      <c r="D208" s="2" t="s">
        <v>272</v>
      </c>
      <c r="E208" s="2" t="s">
        <v>96</v>
      </c>
      <c r="F208" s="2" t="s">
        <v>23717</v>
      </c>
      <c r="G208" s="2" t="s">
        <v>2046</v>
      </c>
      <c r="H208" s="2" t="s">
        <v>36248</v>
      </c>
      <c r="I208" s="2"/>
      <c r="J208" s="2"/>
      <c r="K208" s="2"/>
      <c r="L208" s="2" t="s">
        <v>3499</v>
      </c>
      <c r="M208" s="2" t="s">
        <v>1566</v>
      </c>
      <c r="N208" s="2" t="s">
        <v>2058</v>
      </c>
      <c r="O208" s="2" t="s">
        <v>2145</v>
      </c>
      <c r="P208" s="2" t="s">
        <v>35880</v>
      </c>
      <c r="Q208" s="2" t="s">
        <v>17971</v>
      </c>
      <c r="R208" s="2" t="s">
        <v>2067</v>
      </c>
      <c r="S208" s="2"/>
      <c r="T208" s="2" t="s">
        <v>271</v>
      </c>
    </row>
    <row r="209" spans="1:20" ht="14.25" customHeight="1">
      <c r="A209" s="2" t="s">
        <v>36249</v>
      </c>
      <c r="B209" s="2" t="s">
        <v>27278</v>
      </c>
      <c r="C209" s="2" t="s">
        <v>36250</v>
      </c>
      <c r="D209" s="2" t="s">
        <v>332</v>
      </c>
      <c r="E209" s="2" t="s">
        <v>264</v>
      </c>
      <c r="F209" s="2" t="s">
        <v>2526</v>
      </c>
      <c r="G209" s="2" t="s">
        <v>2046</v>
      </c>
      <c r="H209" s="2" t="s">
        <v>36251</v>
      </c>
      <c r="I209" s="2"/>
      <c r="J209" s="2"/>
      <c r="K209" s="2"/>
      <c r="L209" s="2"/>
      <c r="M209" s="2" t="s">
        <v>1566</v>
      </c>
      <c r="N209" s="2" t="s">
        <v>2058</v>
      </c>
      <c r="O209" s="2" t="s">
        <v>2132</v>
      </c>
      <c r="P209" s="2" t="s">
        <v>3727</v>
      </c>
      <c r="Q209" s="2" t="s">
        <v>17971</v>
      </c>
      <c r="R209" s="2" t="s">
        <v>2067</v>
      </c>
      <c r="S209" s="2"/>
      <c r="T209" s="2" t="s">
        <v>331</v>
      </c>
    </row>
    <row r="210" spans="1:20" ht="14.25" customHeight="1">
      <c r="A210" s="2" t="s">
        <v>36249</v>
      </c>
      <c r="B210" s="2" t="s">
        <v>27278</v>
      </c>
      <c r="C210" s="2" t="s">
        <v>36250</v>
      </c>
      <c r="D210" s="2" t="s">
        <v>212</v>
      </c>
      <c r="E210" s="2" t="s">
        <v>264</v>
      </c>
      <c r="F210" s="2" t="s">
        <v>2526</v>
      </c>
      <c r="G210" s="2" t="s">
        <v>2046</v>
      </c>
      <c r="H210" s="2" t="s">
        <v>36252</v>
      </c>
      <c r="I210" s="2"/>
      <c r="J210" s="2"/>
      <c r="K210" s="2"/>
      <c r="L210" s="2"/>
      <c r="M210" s="2" t="s">
        <v>1566</v>
      </c>
      <c r="N210" s="2" t="s">
        <v>2058</v>
      </c>
      <c r="O210" s="2" t="s">
        <v>2132</v>
      </c>
      <c r="P210" s="2" t="s">
        <v>29578</v>
      </c>
      <c r="Q210" s="2" t="s">
        <v>17971</v>
      </c>
      <c r="R210" s="2" t="s">
        <v>2067</v>
      </c>
      <c r="S210" s="2"/>
      <c r="T210" s="2" t="s">
        <v>211</v>
      </c>
    </row>
    <row r="211" spans="1:20" ht="14.25" customHeight="1">
      <c r="A211" s="2" t="s">
        <v>36253</v>
      </c>
      <c r="B211" s="2" t="s">
        <v>13439</v>
      </c>
      <c r="C211" s="2" t="s">
        <v>4235</v>
      </c>
      <c r="D211" s="2" t="s">
        <v>138</v>
      </c>
      <c r="E211" s="2" t="s">
        <v>96</v>
      </c>
      <c r="F211" s="2" t="s">
        <v>36254</v>
      </c>
      <c r="G211" s="2" t="s">
        <v>2046</v>
      </c>
      <c r="H211" s="2" t="s">
        <v>36255</v>
      </c>
      <c r="I211" s="2"/>
      <c r="J211" s="2"/>
      <c r="K211" s="2"/>
      <c r="L211" s="2"/>
      <c r="M211" s="2" t="s">
        <v>1566</v>
      </c>
      <c r="N211" s="2" t="s">
        <v>2058</v>
      </c>
      <c r="O211" s="2" t="s">
        <v>2145</v>
      </c>
      <c r="P211" s="2" t="s">
        <v>35953</v>
      </c>
      <c r="Q211" s="2" t="s">
        <v>17971</v>
      </c>
      <c r="R211" s="2" t="s">
        <v>2067</v>
      </c>
      <c r="S211" s="2"/>
      <c r="T211" s="2" t="s">
        <v>137</v>
      </c>
    </row>
    <row r="212" spans="1:20" ht="14.25" customHeight="1">
      <c r="A212" s="2" t="s">
        <v>36256</v>
      </c>
      <c r="B212" s="2" t="s">
        <v>4931</v>
      </c>
      <c r="C212" s="2" t="s">
        <v>3779</v>
      </c>
      <c r="D212" s="2" t="s">
        <v>268</v>
      </c>
      <c r="E212" s="2" t="s">
        <v>96</v>
      </c>
      <c r="F212" s="2" t="s">
        <v>36257</v>
      </c>
      <c r="G212" s="2" t="s">
        <v>2046</v>
      </c>
      <c r="H212" s="2" t="s">
        <v>36258</v>
      </c>
      <c r="I212" s="2"/>
      <c r="J212" s="2"/>
      <c r="K212" s="2"/>
      <c r="L212" s="2"/>
      <c r="M212" s="2" t="s">
        <v>1566</v>
      </c>
      <c r="N212" s="2" t="s">
        <v>2058</v>
      </c>
      <c r="O212" s="2" t="s">
        <v>2153</v>
      </c>
      <c r="P212" s="2" t="s">
        <v>35880</v>
      </c>
      <c r="Q212" s="2" t="s">
        <v>17971</v>
      </c>
      <c r="R212" s="2" t="s">
        <v>2052</v>
      </c>
      <c r="S212" s="2"/>
      <c r="T212" s="2" t="s">
        <v>267</v>
      </c>
    </row>
    <row r="213" spans="1:20" ht="14.25" customHeight="1">
      <c r="A213" s="2" t="s">
        <v>36259</v>
      </c>
      <c r="B213" s="2" t="s">
        <v>4114</v>
      </c>
      <c r="C213" s="2" t="s">
        <v>36260</v>
      </c>
      <c r="D213" s="2" t="s">
        <v>443</v>
      </c>
      <c r="E213" s="2" t="s">
        <v>264</v>
      </c>
      <c r="F213" s="2" t="s">
        <v>19763</v>
      </c>
      <c r="G213" s="2" t="s">
        <v>2046</v>
      </c>
      <c r="H213" s="2" t="s">
        <v>36261</v>
      </c>
      <c r="I213" s="2"/>
      <c r="J213" s="2"/>
      <c r="K213" s="2"/>
      <c r="L213" s="2"/>
      <c r="M213" s="2" t="s">
        <v>59</v>
      </c>
      <c r="N213" s="2" t="s">
        <v>2058</v>
      </c>
      <c r="O213" s="2" t="s">
        <v>2101</v>
      </c>
      <c r="P213" s="2" t="s">
        <v>2456</v>
      </c>
      <c r="Q213" s="2" t="s">
        <v>17971</v>
      </c>
      <c r="R213" s="2" t="s">
        <v>2067</v>
      </c>
      <c r="S213" s="2"/>
      <c r="T213" s="2" t="s">
        <v>442</v>
      </c>
    </row>
    <row r="214" spans="1:20" ht="14.25" customHeight="1">
      <c r="A214" s="2" t="s">
        <v>36262</v>
      </c>
      <c r="B214" s="2" t="s">
        <v>4114</v>
      </c>
      <c r="C214" s="2" t="s">
        <v>15084</v>
      </c>
      <c r="D214" s="2" t="s">
        <v>130</v>
      </c>
      <c r="E214" s="2" t="s">
        <v>96</v>
      </c>
      <c r="F214" s="2" t="s">
        <v>36263</v>
      </c>
      <c r="G214" s="2" t="s">
        <v>2046</v>
      </c>
      <c r="H214" s="2" t="s">
        <v>36264</v>
      </c>
      <c r="I214" s="2"/>
      <c r="J214" s="2"/>
      <c r="K214" s="2"/>
      <c r="L214" s="2"/>
      <c r="M214" s="2" t="s">
        <v>60</v>
      </c>
      <c r="N214" s="2" t="s">
        <v>2058</v>
      </c>
      <c r="O214" s="2" t="s">
        <v>2186</v>
      </c>
      <c r="P214" s="2" t="s">
        <v>2456</v>
      </c>
      <c r="Q214" s="2" t="s">
        <v>17971</v>
      </c>
      <c r="R214" s="2" t="s">
        <v>2067</v>
      </c>
      <c r="S214" s="2"/>
      <c r="T214" s="2" t="s">
        <v>129</v>
      </c>
    </row>
    <row r="215" spans="1:20" ht="14.25" customHeight="1">
      <c r="A215" s="2" t="s">
        <v>36265</v>
      </c>
      <c r="B215" s="2" t="s">
        <v>2829</v>
      </c>
      <c r="C215" s="2" t="s">
        <v>4000</v>
      </c>
      <c r="D215" s="2" t="s">
        <v>118</v>
      </c>
      <c r="E215" s="2" t="s">
        <v>96</v>
      </c>
      <c r="F215" s="2" t="s">
        <v>5645</v>
      </c>
      <c r="G215" s="2" t="s">
        <v>2046</v>
      </c>
      <c r="H215" s="2" t="s">
        <v>36266</v>
      </c>
      <c r="I215" s="2"/>
      <c r="J215" s="2"/>
      <c r="K215" s="2"/>
      <c r="L215" s="2"/>
      <c r="M215" s="2" t="s">
        <v>60</v>
      </c>
      <c r="N215" s="2" t="s">
        <v>2058</v>
      </c>
      <c r="O215" s="2" t="s">
        <v>2186</v>
      </c>
      <c r="P215" s="2" t="s">
        <v>22205</v>
      </c>
      <c r="Q215" s="2" t="s">
        <v>17971</v>
      </c>
      <c r="R215" s="2" t="s">
        <v>2052</v>
      </c>
      <c r="S215" s="2"/>
      <c r="T215" s="2" t="s">
        <v>117</v>
      </c>
    </row>
    <row r="216" spans="1:20" ht="14.25" customHeight="1">
      <c r="A216" s="2" t="s">
        <v>36267</v>
      </c>
      <c r="B216" s="2" t="s">
        <v>3995</v>
      </c>
      <c r="C216" s="2" t="s">
        <v>3518</v>
      </c>
      <c r="D216" s="2" t="s">
        <v>99</v>
      </c>
      <c r="E216" s="2" t="s">
        <v>96</v>
      </c>
      <c r="F216" s="2" t="s">
        <v>36268</v>
      </c>
      <c r="G216" s="2" t="s">
        <v>2046</v>
      </c>
      <c r="H216" s="2" t="s">
        <v>36269</v>
      </c>
      <c r="I216" s="2"/>
      <c r="J216" s="2"/>
      <c r="K216" s="2"/>
      <c r="L216" s="2"/>
      <c r="M216" s="2" t="s">
        <v>1566</v>
      </c>
      <c r="N216" s="2" t="s">
        <v>2058</v>
      </c>
      <c r="O216" s="2" t="s">
        <v>2153</v>
      </c>
      <c r="P216" s="2" t="s">
        <v>35735</v>
      </c>
      <c r="Q216" s="2" t="s">
        <v>17971</v>
      </c>
      <c r="R216" s="2" t="s">
        <v>2052</v>
      </c>
      <c r="S216" s="2"/>
      <c r="T216" s="2" t="s">
        <v>98</v>
      </c>
    </row>
    <row r="217" spans="1:20" ht="14.25" customHeight="1">
      <c r="A217" s="2" t="s">
        <v>36270</v>
      </c>
      <c r="B217" s="2" t="s">
        <v>2515</v>
      </c>
      <c r="C217" s="2" t="s">
        <v>7180</v>
      </c>
      <c r="D217" s="2" t="s">
        <v>152</v>
      </c>
      <c r="E217" s="2" t="s">
        <v>96</v>
      </c>
      <c r="F217" s="2" t="s">
        <v>36271</v>
      </c>
      <c r="G217" s="2" t="s">
        <v>2046</v>
      </c>
      <c r="H217" s="2" t="s">
        <v>36272</v>
      </c>
      <c r="I217" s="2"/>
      <c r="J217" s="2"/>
      <c r="K217" s="2"/>
      <c r="L217" s="2"/>
      <c r="M217" s="2" t="s">
        <v>1566</v>
      </c>
      <c r="N217" s="2" t="s">
        <v>2058</v>
      </c>
      <c r="O217" s="2" t="s">
        <v>2059</v>
      </c>
      <c r="P217" s="2" t="s">
        <v>36273</v>
      </c>
      <c r="Q217" s="2" t="s">
        <v>17971</v>
      </c>
      <c r="R217" s="2" t="s">
        <v>2052</v>
      </c>
      <c r="S217" s="2"/>
      <c r="T217" s="2" t="s">
        <v>151</v>
      </c>
    </row>
    <row r="218" spans="1:20" ht="14.25" customHeight="1">
      <c r="A218" s="2" t="s">
        <v>36274</v>
      </c>
      <c r="B218" s="2" t="s">
        <v>4231</v>
      </c>
      <c r="C218" s="2" t="s">
        <v>6621</v>
      </c>
      <c r="D218" s="2" t="s">
        <v>158</v>
      </c>
      <c r="E218" s="2" t="s">
        <v>96</v>
      </c>
      <c r="F218" s="2" t="s">
        <v>36275</v>
      </c>
      <c r="G218" s="2" t="s">
        <v>2046</v>
      </c>
      <c r="H218" s="2" t="s">
        <v>36276</v>
      </c>
      <c r="I218" s="2"/>
      <c r="J218" s="2"/>
      <c r="K218" s="2"/>
      <c r="L218" s="2"/>
      <c r="M218" s="2" t="s">
        <v>1566</v>
      </c>
      <c r="N218" s="2" t="s">
        <v>2058</v>
      </c>
      <c r="O218" s="2" t="s">
        <v>2153</v>
      </c>
      <c r="P218" s="2" t="s">
        <v>35834</v>
      </c>
      <c r="Q218" s="2" t="s">
        <v>17971</v>
      </c>
      <c r="R218" s="2" t="s">
        <v>2052</v>
      </c>
      <c r="S218" s="2"/>
      <c r="T218" s="2" t="s">
        <v>157</v>
      </c>
    </row>
    <row r="219" spans="1:20" ht="14.25" customHeight="1">
      <c r="A219" s="2" t="s">
        <v>36277</v>
      </c>
      <c r="B219" s="2" t="s">
        <v>2162</v>
      </c>
      <c r="C219" s="2" t="s">
        <v>30573</v>
      </c>
      <c r="D219" s="2" t="s">
        <v>144</v>
      </c>
      <c r="E219" s="2" t="s">
        <v>96</v>
      </c>
      <c r="F219" s="2" t="s">
        <v>36278</v>
      </c>
      <c r="G219" s="2" t="s">
        <v>2046</v>
      </c>
      <c r="H219" s="2" t="s">
        <v>36279</v>
      </c>
      <c r="I219" s="2"/>
      <c r="J219" s="2"/>
      <c r="K219" s="2"/>
      <c r="L219" s="2"/>
      <c r="M219" s="2" t="s">
        <v>60</v>
      </c>
      <c r="N219" s="2" t="s">
        <v>2058</v>
      </c>
      <c r="O219" s="2" t="s">
        <v>2186</v>
      </c>
      <c r="P219" s="2" t="s">
        <v>2377</v>
      </c>
      <c r="Q219" s="2" t="s">
        <v>17971</v>
      </c>
      <c r="R219" s="2" t="s">
        <v>2052</v>
      </c>
      <c r="S219" s="2"/>
      <c r="T219" s="2" t="s">
        <v>143</v>
      </c>
    </row>
    <row r="220" spans="1:20" ht="14.25" customHeight="1">
      <c r="A220" s="2" t="s">
        <v>36280</v>
      </c>
      <c r="B220" s="2" t="s">
        <v>2297</v>
      </c>
      <c r="C220" s="2" t="s">
        <v>3494</v>
      </c>
      <c r="D220" s="2" t="s">
        <v>266</v>
      </c>
      <c r="E220" s="2" t="s">
        <v>96</v>
      </c>
      <c r="F220" s="2" t="s">
        <v>36281</v>
      </c>
      <c r="G220" s="2" t="s">
        <v>2046</v>
      </c>
      <c r="H220" s="2" t="s">
        <v>36282</v>
      </c>
      <c r="I220" s="2"/>
      <c r="J220" s="2"/>
      <c r="K220" s="2"/>
      <c r="L220" s="2"/>
      <c r="M220" s="2" t="s">
        <v>1566</v>
      </c>
      <c r="N220" s="2" t="s">
        <v>2058</v>
      </c>
      <c r="O220" s="2" t="s">
        <v>2704</v>
      </c>
      <c r="P220" s="2" t="s">
        <v>4570</v>
      </c>
      <c r="Q220" s="2" t="s">
        <v>17971</v>
      </c>
      <c r="R220" s="2" t="s">
        <v>2200</v>
      </c>
      <c r="S220" s="2"/>
      <c r="T220" s="2" t="s">
        <v>265</v>
      </c>
    </row>
    <row r="221" spans="1:20" ht="14.25" customHeight="1">
      <c r="A221" s="2" t="s">
        <v>36283</v>
      </c>
      <c r="B221" s="2" t="s">
        <v>6877</v>
      </c>
      <c r="C221" s="2" t="s">
        <v>36284</v>
      </c>
      <c r="D221" s="2" t="s">
        <v>124</v>
      </c>
      <c r="E221" s="2" t="s">
        <v>96</v>
      </c>
      <c r="F221" s="2" t="s">
        <v>36285</v>
      </c>
      <c r="G221" s="2" t="s">
        <v>2046</v>
      </c>
      <c r="H221" s="2" t="s">
        <v>36286</v>
      </c>
      <c r="I221" s="2"/>
      <c r="J221" s="2"/>
      <c r="K221" s="2"/>
      <c r="L221" s="2"/>
      <c r="M221" s="2" t="s">
        <v>1566</v>
      </c>
      <c r="N221" s="2" t="s">
        <v>2058</v>
      </c>
      <c r="O221" s="2" t="s">
        <v>2153</v>
      </c>
      <c r="P221" s="2" t="s">
        <v>25398</v>
      </c>
      <c r="Q221" s="2" t="s">
        <v>17971</v>
      </c>
      <c r="R221" s="2" t="s">
        <v>2200</v>
      </c>
      <c r="S221" s="2"/>
      <c r="T221" s="2" t="s">
        <v>123</v>
      </c>
    </row>
    <row r="222" spans="1:20" ht="14.25" customHeight="1">
      <c r="A222" s="2" t="s">
        <v>36287</v>
      </c>
      <c r="B222" s="2" t="s">
        <v>24159</v>
      </c>
      <c r="C222" s="2" t="s">
        <v>13274</v>
      </c>
      <c r="D222" s="2" t="s">
        <v>212</v>
      </c>
      <c r="E222" s="2" t="s">
        <v>264</v>
      </c>
      <c r="F222" s="2" t="s">
        <v>36288</v>
      </c>
      <c r="G222" s="2" t="s">
        <v>2046</v>
      </c>
      <c r="H222" s="2" t="s">
        <v>36289</v>
      </c>
      <c r="I222" s="2"/>
      <c r="J222" s="2"/>
      <c r="K222" s="2"/>
      <c r="L222" s="2"/>
      <c r="M222" s="2" t="s">
        <v>1566</v>
      </c>
      <c r="N222" s="2" t="s">
        <v>2058</v>
      </c>
      <c r="O222" s="2" t="s">
        <v>2153</v>
      </c>
      <c r="P222" s="2" t="s">
        <v>29578</v>
      </c>
      <c r="Q222" s="2" t="s">
        <v>17971</v>
      </c>
      <c r="R222" s="2" t="s">
        <v>2052</v>
      </c>
      <c r="S222" s="2"/>
      <c r="T222" s="2" t="s">
        <v>211</v>
      </c>
    </row>
    <row r="223" spans="1:20" ht="14.25" customHeight="1">
      <c r="A223" s="2" t="s">
        <v>36290</v>
      </c>
      <c r="B223" s="2" t="s">
        <v>2267</v>
      </c>
      <c r="C223" s="2" t="s">
        <v>10551</v>
      </c>
      <c r="D223" s="2" t="s">
        <v>99</v>
      </c>
      <c r="E223" s="2" t="s">
        <v>96</v>
      </c>
      <c r="F223" s="2" t="s">
        <v>36291</v>
      </c>
      <c r="G223" s="2" t="s">
        <v>2046</v>
      </c>
      <c r="H223" s="2" t="s">
        <v>36292</v>
      </c>
      <c r="I223" s="2"/>
      <c r="J223" s="2"/>
      <c r="K223" s="2"/>
      <c r="L223" s="2"/>
      <c r="M223" s="2" t="s">
        <v>1566</v>
      </c>
      <c r="N223" s="2" t="s">
        <v>2048</v>
      </c>
      <c r="O223" s="2" t="s">
        <v>2199</v>
      </c>
      <c r="P223" s="2" t="s">
        <v>4630</v>
      </c>
      <c r="Q223" s="2" t="s">
        <v>17971</v>
      </c>
      <c r="R223" s="2" t="s">
        <v>2200</v>
      </c>
      <c r="S223" s="2"/>
      <c r="T223" s="2" t="s">
        <v>98</v>
      </c>
    </row>
    <row r="224" spans="1:20" ht="14.25" customHeight="1">
      <c r="A224" s="2" t="s">
        <v>36293</v>
      </c>
      <c r="B224" s="2" t="s">
        <v>3778</v>
      </c>
      <c r="C224" s="2" t="s">
        <v>36294</v>
      </c>
      <c r="D224" s="2" t="s">
        <v>21189</v>
      </c>
      <c r="E224" s="2" t="s">
        <v>264</v>
      </c>
      <c r="F224" s="2" t="s">
        <v>36295</v>
      </c>
      <c r="G224" s="2" t="s">
        <v>2091</v>
      </c>
      <c r="H224" s="2" t="s">
        <v>36296</v>
      </c>
      <c r="I224" s="2"/>
      <c r="J224" s="2"/>
      <c r="K224" s="2"/>
      <c r="L224" s="2"/>
      <c r="M224" s="2" t="s">
        <v>1566</v>
      </c>
      <c r="N224" s="2" t="s">
        <v>2058</v>
      </c>
      <c r="O224" s="2" t="s">
        <v>2120</v>
      </c>
      <c r="P224" s="2" t="s">
        <v>2094</v>
      </c>
      <c r="Q224" s="2" t="s">
        <v>17971</v>
      </c>
      <c r="R224" s="2" t="s">
        <v>2052</v>
      </c>
      <c r="S224" s="2"/>
      <c r="T224" s="2" t="s">
        <v>21192</v>
      </c>
    </row>
    <row r="225" spans="1:20" ht="14.25" customHeight="1">
      <c r="A225" s="2" t="s">
        <v>36297</v>
      </c>
      <c r="B225" s="2" t="s">
        <v>36298</v>
      </c>
      <c r="C225" s="2" t="s">
        <v>36299</v>
      </c>
      <c r="D225" s="2" t="s">
        <v>21189</v>
      </c>
      <c r="E225" s="2" t="s">
        <v>264</v>
      </c>
      <c r="F225" s="2" t="s">
        <v>36300</v>
      </c>
      <c r="G225" s="2" t="s">
        <v>2091</v>
      </c>
      <c r="H225" s="2" t="s">
        <v>36301</v>
      </c>
      <c r="I225" s="2"/>
      <c r="J225" s="2"/>
      <c r="K225" s="2"/>
      <c r="L225" s="2"/>
      <c r="M225" s="2" t="s">
        <v>60</v>
      </c>
      <c r="N225" s="2" t="s">
        <v>2058</v>
      </c>
      <c r="O225" s="2" t="s">
        <v>5420</v>
      </c>
      <c r="P225" s="2" t="s">
        <v>4630</v>
      </c>
      <c r="Q225" s="2" t="s">
        <v>17971</v>
      </c>
      <c r="R225" s="2" t="s">
        <v>2052</v>
      </c>
      <c r="S225" s="2"/>
      <c r="T225" s="2" t="s">
        <v>21192</v>
      </c>
    </row>
    <row r="226" spans="1:20" ht="14.25" customHeight="1">
      <c r="A226" s="2" t="s">
        <v>36302</v>
      </c>
      <c r="B226" s="2" t="s">
        <v>36303</v>
      </c>
      <c r="C226" s="2" t="s">
        <v>36304</v>
      </c>
      <c r="D226" s="2" t="s">
        <v>3532</v>
      </c>
      <c r="E226" s="2" t="s">
        <v>96</v>
      </c>
      <c r="F226" s="2" t="s">
        <v>36305</v>
      </c>
      <c r="G226" s="2" t="s">
        <v>2404</v>
      </c>
      <c r="H226" s="2" t="s">
        <v>36306</v>
      </c>
      <c r="I226" s="2"/>
      <c r="J226" s="2"/>
      <c r="K226" s="2"/>
      <c r="L226" s="2"/>
      <c r="M226" s="2" t="s">
        <v>1566</v>
      </c>
      <c r="N226" s="2" t="s">
        <v>2058</v>
      </c>
      <c r="O226" s="2" t="s">
        <v>2153</v>
      </c>
      <c r="P226" s="2" t="s">
        <v>3535</v>
      </c>
      <c r="Q226" s="2" t="s">
        <v>17971</v>
      </c>
      <c r="R226" s="2" t="s">
        <v>2052</v>
      </c>
      <c r="S226" s="2"/>
      <c r="T226" s="2" t="s">
        <v>3536</v>
      </c>
    </row>
    <row r="227" spans="1:20" ht="14.25" customHeight="1">
      <c r="A227" s="2" t="s">
        <v>36307</v>
      </c>
      <c r="B227" s="2" t="s">
        <v>5004</v>
      </c>
      <c r="C227" s="2" t="s">
        <v>6621</v>
      </c>
      <c r="D227" s="2" t="s">
        <v>204</v>
      </c>
      <c r="E227" s="2" t="s">
        <v>96</v>
      </c>
      <c r="F227" s="2" t="s">
        <v>23612</v>
      </c>
      <c r="G227" s="2" t="s">
        <v>2046</v>
      </c>
      <c r="H227" s="2" t="s">
        <v>36308</v>
      </c>
      <c r="I227" s="2"/>
      <c r="J227" s="2"/>
      <c r="K227" s="2"/>
      <c r="L227" s="2"/>
      <c r="M227" s="2" t="s">
        <v>1566</v>
      </c>
      <c r="N227" s="2" t="s">
        <v>2058</v>
      </c>
      <c r="O227" s="2" t="s">
        <v>2153</v>
      </c>
      <c r="P227" s="2" t="s">
        <v>2108</v>
      </c>
      <c r="Q227" s="2" t="s">
        <v>17971</v>
      </c>
      <c r="R227" s="2" t="s">
        <v>2052</v>
      </c>
      <c r="S227" s="2"/>
      <c r="T227" s="2" t="s">
        <v>203</v>
      </c>
    </row>
    <row r="228" spans="1:20" ht="14.25" customHeight="1">
      <c r="A228" s="2" t="s">
        <v>36309</v>
      </c>
      <c r="B228" s="2" t="s">
        <v>5135</v>
      </c>
      <c r="C228" s="2" t="s">
        <v>36310</v>
      </c>
      <c r="D228" s="2" t="s">
        <v>996</v>
      </c>
      <c r="E228" s="2" t="s">
        <v>264</v>
      </c>
      <c r="F228" s="2" t="s">
        <v>36311</v>
      </c>
      <c r="G228" s="2" t="s">
        <v>2091</v>
      </c>
      <c r="H228" s="2" t="s">
        <v>36312</v>
      </c>
      <c r="I228" s="2"/>
      <c r="J228" s="2"/>
      <c r="K228" s="2"/>
      <c r="L228" s="2"/>
      <c r="M228" s="2" t="s">
        <v>1566</v>
      </c>
      <c r="N228" s="2" t="s">
        <v>2048</v>
      </c>
      <c r="O228" s="2" t="s">
        <v>2199</v>
      </c>
      <c r="P228" s="2" t="s">
        <v>2609</v>
      </c>
      <c r="Q228" s="2" t="s">
        <v>17971</v>
      </c>
      <c r="R228" s="2" t="s">
        <v>2200</v>
      </c>
      <c r="S228" s="2"/>
      <c r="T228" s="2" t="s">
        <v>995</v>
      </c>
    </row>
    <row r="229" spans="1:20" ht="14.25" customHeight="1">
      <c r="A229" s="2" t="s">
        <v>36313</v>
      </c>
      <c r="B229" s="2" t="s">
        <v>30658</v>
      </c>
      <c r="C229" s="2" t="s">
        <v>6458</v>
      </c>
      <c r="D229" s="2" t="s">
        <v>124</v>
      </c>
      <c r="E229" s="2" t="s">
        <v>96</v>
      </c>
      <c r="F229" s="2" t="s">
        <v>27540</v>
      </c>
      <c r="G229" s="2" t="s">
        <v>2046</v>
      </c>
      <c r="H229" s="2" t="s">
        <v>36314</v>
      </c>
      <c r="I229" s="2"/>
      <c r="J229" s="2"/>
      <c r="K229" s="2"/>
      <c r="L229" s="2"/>
      <c r="M229" s="2" t="s">
        <v>1566</v>
      </c>
      <c r="N229" s="2" t="s">
        <v>2058</v>
      </c>
      <c r="O229" s="2" t="s">
        <v>2093</v>
      </c>
      <c r="P229" s="2" t="s">
        <v>36315</v>
      </c>
      <c r="Q229" s="2" t="s">
        <v>17971</v>
      </c>
      <c r="R229" s="2" t="s">
        <v>2067</v>
      </c>
      <c r="S229" s="2"/>
      <c r="T229" s="2" t="s">
        <v>123</v>
      </c>
    </row>
    <row r="230" spans="1:20" ht="14.25" customHeight="1">
      <c r="A230" s="2" t="s">
        <v>36316</v>
      </c>
      <c r="B230" s="2" t="s">
        <v>3040</v>
      </c>
      <c r="C230" s="2" t="s">
        <v>6026</v>
      </c>
      <c r="D230" s="2" t="s">
        <v>294</v>
      </c>
      <c r="E230" s="2" t="s">
        <v>96</v>
      </c>
      <c r="F230" s="2" t="s">
        <v>36317</v>
      </c>
      <c r="G230" s="2" t="s">
        <v>2046</v>
      </c>
      <c r="H230" s="2" t="s">
        <v>36318</v>
      </c>
      <c r="I230" s="2"/>
      <c r="J230" s="2"/>
      <c r="K230" s="2"/>
      <c r="L230" s="2"/>
      <c r="M230" s="2" t="s">
        <v>1566</v>
      </c>
      <c r="N230" s="2" t="s">
        <v>2058</v>
      </c>
      <c r="O230" s="2" t="s">
        <v>2153</v>
      </c>
      <c r="P230" s="2" t="s">
        <v>2323</v>
      </c>
      <c r="Q230" s="2" t="s">
        <v>17971</v>
      </c>
      <c r="R230" s="2" t="s">
        <v>2200</v>
      </c>
      <c r="S230" s="2"/>
      <c r="T230" s="2" t="s">
        <v>293</v>
      </c>
    </row>
    <row r="231" spans="1:20" ht="14.25" customHeight="1">
      <c r="A231" s="2" t="s">
        <v>36319</v>
      </c>
      <c r="B231" s="2" t="s">
        <v>5617</v>
      </c>
      <c r="C231" s="2" t="s">
        <v>12730</v>
      </c>
      <c r="D231" s="2" t="s">
        <v>99</v>
      </c>
      <c r="E231" s="2" t="s">
        <v>96</v>
      </c>
      <c r="F231" s="2" t="s">
        <v>36320</v>
      </c>
      <c r="G231" s="2" t="s">
        <v>2046</v>
      </c>
      <c r="H231" s="2" t="s">
        <v>36321</v>
      </c>
      <c r="I231" s="2"/>
      <c r="J231" s="2"/>
      <c r="K231" s="2"/>
      <c r="L231" s="2"/>
      <c r="M231" s="2" t="s">
        <v>1566</v>
      </c>
      <c r="N231" s="2" t="s">
        <v>2048</v>
      </c>
      <c r="O231" s="2" t="s">
        <v>5489</v>
      </c>
      <c r="P231" s="2" t="s">
        <v>36322</v>
      </c>
      <c r="Q231" s="2" t="s">
        <v>17971</v>
      </c>
      <c r="R231" s="2" t="s">
        <v>2052</v>
      </c>
      <c r="S231" s="2"/>
      <c r="T231" s="2" t="s">
        <v>98</v>
      </c>
    </row>
    <row r="232" spans="1:20" ht="14.25" customHeight="1">
      <c r="A232" s="2" t="s">
        <v>36323</v>
      </c>
      <c r="B232" s="2" t="s">
        <v>34850</v>
      </c>
      <c r="C232" s="2" t="s">
        <v>36324</v>
      </c>
      <c r="D232" s="2" t="s">
        <v>254</v>
      </c>
      <c r="E232" s="2" t="s">
        <v>96</v>
      </c>
      <c r="F232" s="2" t="s">
        <v>36325</v>
      </c>
      <c r="G232" s="2" t="s">
        <v>2046</v>
      </c>
      <c r="H232" s="2" t="s">
        <v>36326</v>
      </c>
      <c r="I232" s="2"/>
      <c r="J232" s="2"/>
      <c r="K232" s="2"/>
      <c r="L232" s="2"/>
      <c r="M232" s="2" t="s">
        <v>1566</v>
      </c>
      <c r="N232" s="2" t="s">
        <v>2048</v>
      </c>
      <c r="O232" s="2" t="s">
        <v>5489</v>
      </c>
      <c r="P232" s="2" t="s">
        <v>29578</v>
      </c>
      <c r="Q232" s="2" t="s">
        <v>17971</v>
      </c>
      <c r="R232" s="2" t="s">
        <v>2200</v>
      </c>
      <c r="S232" s="2"/>
      <c r="T232" s="2" t="s">
        <v>253</v>
      </c>
    </row>
    <row r="233" spans="1:20" ht="14.25" customHeight="1">
      <c r="A233" s="2" t="s">
        <v>36327</v>
      </c>
      <c r="B233" s="2" t="s">
        <v>36328</v>
      </c>
      <c r="C233" s="2" t="s">
        <v>36329</v>
      </c>
      <c r="D233" s="2" t="s">
        <v>506</v>
      </c>
      <c r="E233" s="2" t="s">
        <v>264</v>
      </c>
      <c r="F233" s="2" t="s">
        <v>36330</v>
      </c>
      <c r="G233" s="2" t="s">
        <v>2046</v>
      </c>
      <c r="H233" s="2" t="s">
        <v>36331</v>
      </c>
      <c r="I233" s="2"/>
      <c r="J233" s="2"/>
      <c r="K233" s="2"/>
      <c r="L233" s="2"/>
      <c r="M233" s="2" t="s">
        <v>1566</v>
      </c>
      <c r="N233" s="2" t="s">
        <v>2048</v>
      </c>
      <c r="O233" s="2" t="s">
        <v>2199</v>
      </c>
      <c r="P233" s="2" t="s">
        <v>2323</v>
      </c>
      <c r="Q233" s="2" t="s">
        <v>17971</v>
      </c>
      <c r="R233" s="2" t="s">
        <v>2200</v>
      </c>
      <c r="S233" s="2"/>
      <c r="T233" s="2" t="s">
        <v>505</v>
      </c>
    </row>
    <row r="234" spans="1:20" ht="14.25" customHeight="1">
      <c r="A234" s="2" t="s">
        <v>36332</v>
      </c>
      <c r="B234" s="2" t="s">
        <v>36333</v>
      </c>
      <c r="C234" s="2" t="s">
        <v>36334</v>
      </c>
      <c r="D234" s="2" t="s">
        <v>1022</v>
      </c>
      <c r="E234" s="2" t="s">
        <v>264</v>
      </c>
      <c r="F234" s="2" t="s">
        <v>36335</v>
      </c>
      <c r="G234" s="2" t="s">
        <v>2046</v>
      </c>
      <c r="H234" s="2" t="s">
        <v>36336</v>
      </c>
      <c r="I234" s="2"/>
      <c r="J234" s="2"/>
      <c r="K234" s="2"/>
      <c r="L234" s="2"/>
      <c r="M234" s="2" t="s">
        <v>1566</v>
      </c>
      <c r="N234" s="2" t="s">
        <v>2058</v>
      </c>
      <c r="O234" s="2" t="s">
        <v>2139</v>
      </c>
      <c r="P234" s="2" t="s">
        <v>2323</v>
      </c>
      <c r="Q234" s="2" t="s">
        <v>17971</v>
      </c>
      <c r="R234" s="2" t="s">
        <v>2052</v>
      </c>
      <c r="S234" s="2"/>
      <c r="T234" s="2" t="s">
        <v>1021</v>
      </c>
    </row>
    <row r="235" spans="1:20" ht="14.25" customHeight="1">
      <c r="A235" s="2" t="s">
        <v>36337</v>
      </c>
      <c r="B235" s="2" t="s">
        <v>2168</v>
      </c>
      <c r="C235" s="2" t="s">
        <v>17409</v>
      </c>
      <c r="D235" s="2" t="s">
        <v>196</v>
      </c>
      <c r="E235" s="2" t="s">
        <v>96</v>
      </c>
      <c r="F235" s="2" t="s">
        <v>36338</v>
      </c>
      <c r="G235" s="2" t="s">
        <v>2046</v>
      </c>
      <c r="H235" s="2" t="s">
        <v>36339</v>
      </c>
      <c r="I235" s="2"/>
      <c r="J235" s="2"/>
      <c r="K235" s="2"/>
      <c r="L235" s="2"/>
      <c r="M235" s="2" t="s">
        <v>1566</v>
      </c>
      <c r="N235" s="2" t="s">
        <v>2058</v>
      </c>
      <c r="O235" s="2" t="s">
        <v>2120</v>
      </c>
      <c r="P235" s="2" t="s">
        <v>21958</v>
      </c>
      <c r="Q235" s="2" t="s">
        <v>17971</v>
      </c>
      <c r="R235" s="2" t="s">
        <v>2052</v>
      </c>
      <c r="S235" s="2"/>
      <c r="T235" s="2" t="s">
        <v>195</v>
      </c>
    </row>
    <row r="236" spans="1:20" ht="14.25" customHeight="1">
      <c r="A236" s="2" t="s">
        <v>36340</v>
      </c>
      <c r="B236" s="2" t="s">
        <v>36341</v>
      </c>
      <c r="C236" s="2" t="s">
        <v>36342</v>
      </c>
      <c r="D236" s="2" t="s">
        <v>130</v>
      </c>
      <c r="E236" s="2" t="s">
        <v>96</v>
      </c>
      <c r="F236" s="2" t="s">
        <v>36343</v>
      </c>
      <c r="G236" s="2" t="s">
        <v>2046</v>
      </c>
      <c r="H236" s="2" t="s">
        <v>36344</v>
      </c>
      <c r="I236" s="2"/>
      <c r="J236" s="2"/>
      <c r="K236" s="2"/>
      <c r="L236" s="2"/>
      <c r="M236" s="2" t="s">
        <v>1566</v>
      </c>
      <c r="N236" s="2" t="s">
        <v>2048</v>
      </c>
      <c r="O236" s="2" t="s">
        <v>2179</v>
      </c>
      <c r="P236" s="2" t="s">
        <v>21962</v>
      </c>
      <c r="Q236" s="2" t="s">
        <v>17971</v>
      </c>
      <c r="R236" s="2" t="s">
        <v>2052</v>
      </c>
      <c r="S236" s="2"/>
      <c r="T236" s="2" t="s">
        <v>129</v>
      </c>
    </row>
    <row r="237" spans="1:20" ht="14.25" customHeight="1">
      <c r="A237" s="2" t="s">
        <v>36345</v>
      </c>
      <c r="B237" s="2" t="s">
        <v>8859</v>
      </c>
      <c r="C237" s="2" t="s">
        <v>36346</v>
      </c>
      <c r="D237" s="2" t="s">
        <v>378</v>
      </c>
      <c r="E237" s="2" t="s">
        <v>96</v>
      </c>
      <c r="F237" s="2" t="s">
        <v>36347</v>
      </c>
      <c r="G237" s="2" t="s">
        <v>2046</v>
      </c>
      <c r="H237" s="2" t="s">
        <v>36348</v>
      </c>
      <c r="I237" s="2"/>
      <c r="J237" s="2"/>
      <c r="K237" s="2"/>
      <c r="L237" s="2"/>
      <c r="M237" s="2" t="s">
        <v>1566</v>
      </c>
      <c r="N237" s="2" t="s">
        <v>2048</v>
      </c>
      <c r="O237" s="2" t="s">
        <v>2199</v>
      </c>
      <c r="P237" s="2" t="s">
        <v>2398</v>
      </c>
      <c r="Q237" s="2" t="s">
        <v>17971</v>
      </c>
      <c r="R237" s="2" t="s">
        <v>2200</v>
      </c>
      <c r="S237" s="2"/>
      <c r="T237" s="2" t="s">
        <v>377</v>
      </c>
    </row>
    <row r="238" spans="1:20" ht="14.25" customHeight="1">
      <c r="A238" s="2" t="s">
        <v>36349</v>
      </c>
      <c r="B238" s="2" t="s">
        <v>11176</v>
      </c>
      <c r="C238" s="2" t="s">
        <v>5071</v>
      </c>
      <c r="D238" s="2" t="s">
        <v>393</v>
      </c>
      <c r="E238" s="2" t="s">
        <v>96</v>
      </c>
      <c r="F238" s="2" t="s">
        <v>36350</v>
      </c>
      <c r="G238" s="2" t="s">
        <v>2046</v>
      </c>
      <c r="H238" s="2" t="s">
        <v>36351</v>
      </c>
      <c r="I238" s="2"/>
      <c r="J238" s="2"/>
      <c r="K238" s="2"/>
      <c r="L238" s="2"/>
      <c r="M238" s="2" t="s">
        <v>1566</v>
      </c>
      <c r="N238" s="2" t="s">
        <v>2058</v>
      </c>
      <c r="O238" s="2" t="s">
        <v>2153</v>
      </c>
      <c r="P238" s="2" t="s">
        <v>35880</v>
      </c>
      <c r="Q238" s="2" t="s">
        <v>17971</v>
      </c>
      <c r="R238" s="2" t="s">
        <v>2052</v>
      </c>
      <c r="S238" s="2"/>
      <c r="T238" s="2" t="s">
        <v>392</v>
      </c>
    </row>
    <row r="239" spans="1:20" ht="14.25" customHeight="1">
      <c r="A239" s="2" t="s">
        <v>36352</v>
      </c>
      <c r="B239" s="2" t="s">
        <v>2267</v>
      </c>
      <c r="C239" s="2" t="s">
        <v>36353</v>
      </c>
      <c r="D239" s="2" t="s">
        <v>196</v>
      </c>
      <c r="E239" s="2" t="s">
        <v>96</v>
      </c>
      <c r="F239" s="2" t="s">
        <v>36354</v>
      </c>
      <c r="G239" s="2" t="s">
        <v>2046</v>
      </c>
      <c r="H239" s="2" t="s">
        <v>36355</v>
      </c>
      <c r="I239" s="2"/>
      <c r="J239" s="2"/>
      <c r="K239" s="2"/>
      <c r="L239" s="2"/>
      <c r="M239" s="2" t="s">
        <v>1566</v>
      </c>
      <c r="N239" s="2" t="s">
        <v>2058</v>
      </c>
      <c r="O239" s="2" t="s">
        <v>2120</v>
      </c>
      <c r="P239" s="2" t="s">
        <v>21958</v>
      </c>
      <c r="Q239" s="2" t="s">
        <v>17971</v>
      </c>
      <c r="R239" s="2" t="s">
        <v>2052</v>
      </c>
      <c r="S239" s="2"/>
      <c r="T239" s="2" t="s">
        <v>195</v>
      </c>
    </row>
    <row r="240" spans="1:20" ht="14.25" customHeight="1">
      <c r="A240" s="2" t="s">
        <v>36356</v>
      </c>
      <c r="B240" s="2" t="s">
        <v>4594</v>
      </c>
      <c r="C240" s="2" t="s">
        <v>11288</v>
      </c>
      <c r="D240" s="2" t="s">
        <v>99</v>
      </c>
      <c r="E240" s="2" t="s">
        <v>96</v>
      </c>
      <c r="F240" s="2" t="s">
        <v>36357</v>
      </c>
      <c r="G240" s="2" t="s">
        <v>2046</v>
      </c>
      <c r="H240" s="2" t="s">
        <v>36358</v>
      </c>
      <c r="I240" s="2"/>
      <c r="J240" s="2"/>
      <c r="K240" s="2"/>
      <c r="L240" s="2"/>
      <c r="M240" s="2" t="s">
        <v>1566</v>
      </c>
      <c r="N240" s="2" t="s">
        <v>2048</v>
      </c>
      <c r="O240" s="2" t="s">
        <v>2199</v>
      </c>
      <c r="P240" s="2" t="s">
        <v>23064</v>
      </c>
      <c r="Q240" s="2" t="s">
        <v>17971</v>
      </c>
      <c r="R240" s="2" t="s">
        <v>2067</v>
      </c>
      <c r="S240" s="2"/>
      <c r="T240" s="2" t="s">
        <v>98</v>
      </c>
    </row>
    <row r="241" spans="1:20" ht="14.25" customHeight="1">
      <c r="A241" s="2" t="s">
        <v>36359</v>
      </c>
      <c r="B241" s="2" t="s">
        <v>3896</v>
      </c>
      <c r="C241" s="2" t="s">
        <v>36360</v>
      </c>
      <c r="D241" s="2" t="s">
        <v>996</v>
      </c>
      <c r="E241" s="2" t="s">
        <v>264</v>
      </c>
      <c r="F241" s="2" t="s">
        <v>36361</v>
      </c>
      <c r="G241" s="2" t="s">
        <v>2091</v>
      </c>
      <c r="H241" s="2" t="s">
        <v>36362</v>
      </c>
      <c r="I241" s="2"/>
      <c r="J241" s="2"/>
      <c r="K241" s="2"/>
      <c r="L241" s="2"/>
      <c r="M241" s="2" t="s">
        <v>1566</v>
      </c>
      <c r="N241" s="2" t="s">
        <v>2058</v>
      </c>
      <c r="O241" s="2" t="s">
        <v>2078</v>
      </c>
      <c r="P241" s="2" t="s">
        <v>2609</v>
      </c>
      <c r="Q241" s="2" t="s">
        <v>17971</v>
      </c>
      <c r="R241" s="2" t="s">
        <v>2067</v>
      </c>
      <c r="S241" s="2"/>
      <c r="T241" s="2" t="s">
        <v>995</v>
      </c>
    </row>
    <row r="242" spans="1:20" ht="14.25" customHeight="1">
      <c r="A242" s="2" t="s">
        <v>36363</v>
      </c>
      <c r="B242" s="2" t="s">
        <v>3155</v>
      </c>
      <c r="C242" s="2" t="s">
        <v>2595</v>
      </c>
      <c r="D242" s="2" t="s">
        <v>214</v>
      </c>
      <c r="E242" s="2" t="s">
        <v>96</v>
      </c>
      <c r="F242" s="2" t="s">
        <v>36364</v>
      </c>
      <c r="G242" s="2" t="s">
        <v>2046</v>
      </c>
      <c r="H242" s="2" t="s">
        <v>36365</v>
      </c>
      <c r="I242" s="2"/>
      <c r="J242" s="2"/>
      <c r="K242" s="2"/>
      <c r="L242" s="2"/>
      <c r="M242" s="2" t="s">
        <v>1566</v>
      </c>
      <c r="N242" s="2" t="s">
        <v>2058</v>
      </c>
      <c r="O242" s="2" t="s">
        <v>2078</v>
      </c>
      <c r="P242" s="2" t="s">
        <v>35820</v>
      </c>
      <c r="Q242" s="2" t="s">
        <v>17971</v>
      </c>
      <c r="R242" s="2" t="s">
        <v>2067</v>
      </c>
      <c r="S242" s="2"/>
      <c r="T242" s="2" t="s">
        <v>213</v>
      </c>
    </row>
    <row r="243" spans="1:20" ht="14.25" customHeight="1">
      <c r="A243" s="2" t="s">
        <v>36366</v>
      </c>
      <c r="B243" s="2" t="s">
        <v>4607</v>
      </c>
      <c r="C243" s="2" t="s">
        <v>36367</v>
      </c>
      <c r="D243" s="2" t="s">
        <v>411</v>
      </c>
      <c r="E243" s="2" t="s">
        <v>264</v>
      </c>
      <c r="F243" s="2" t="s">
        <v>36368</v>
      </c>
      <c r="G243" s="2" t="s">
        <v>2046</v>
      </c>
      <c r="H243" s="2" t="s">
        <v>36369</v>
      </c>
      <c r="I243" s="2"/>
      <c r="J243" s="2"/>
      <c r="K243" s="2"/>
      <c r="L243" s="2"/>
      <c r="M243" s="2" t="s">
        <v>1566</v>
      </c>
      <c r="N243" s="2" t="s">
        <v>2058</v>
      </c>
      <c r="O243" s="2" t="s">
        <v>2078</v>
      </c>
      <c r="P243" s="2" t="s">
        <v>36370</v>
      </c>
      <c r="Q243" s="2" t="s">
        <v>17971</v>
      </c>
      <c r="R243" s="2" t="s">
        <v>2067</v>
      </c>
      <c r="S243" s="2"/>
      <c r="T243" s="2" t="s">
        <v>410</v>
      </c>
    </row>
    <row r="244" spans="1:20" ht="14.25" customHeight="1">
      <c r="A244" s="2" t="s">
        <v>36371</v>
      </c>
      <c r="B244" s="2" t="s">
        <v>4016</v>
      </c>
      <c r="C244" s="2" t="s">
        <v>36372</v>
      </c>
      <c r="D244" s="2" t="s">
        <v>156</v>
      </c>
      <c r="E244" s="2" t="s">
        <v>96</v>
      </c>
      <c r="F244" s="2" t="s">
        <v>36373</v>
      </c>
      <c r="G244" s="2" t="s">
        <v>2046</v>
      </c>
      <c r="H244" s="2" t="s">
        <v>36374</v>
      </c>
      <c r="I244" s="2"/>
      <c r="J244" s="2"/>
      <c r="K244" s="2"/>
      <c r="L244" s="2"/>
      <c r="M244" s="2" t="s">
        <v>1566</v>
      </c>
      <c r="N244" s="2" t="s">
        <v>2058</v>
      </c>
      <c r="O244" s="2" t="s">
        <v>2078</v>
      </c>
      <c r="P244" s="2" t="s">
        <v>2398</v>
      </c>
      <c r="Q244" s="2" t="s">
        <v>17971</v>
      </c>
      <c r="R244" s="2" t="s">
        <v>2067</v>
      </c>
      <c r="S244" s="2"/>
      <c r="T244" s="2" t="s">
        <v>155</v>
      </c>
    </row>
    <row r="245" spans="1:20" ht="14.25" customHeight="1">
      <c r="A245" s="2" t="s">
        <v>36375</v>
      </c>
      <c r="B245" s="2" t="s">
        <v>32089</v>
      </c>
      <c r="C245" s="2" t="s">
        <v>36376</v>
      </c>
      <c r="D245" s="2" t="s">
        <v>124</v>
      </c>
      <c r="E245" s="2" t="s">
        <v>96</v>
      </c>
      <c r="F245" s="2" t="s">
        <v>36377</v>
      </c>
      <c r="G245" s="2" t="s">
        <v>2046</v>
      </c>
      <c r="H245" s="2" t="s">
        <v>36378</v>
      </c>
      <c r="I245" s="2"/>
      <c r="J245" s="2"/>
      <c r="K245" s="2"/>
      <c r="L245" s="2"/>
      <c r="M245" s="2" t="s">
        <v>1566</v>
      </c>
      <c r="N245" s="2" t="s">
        <v>2058</v>
      </c>
      <c r="O245" s="2" t="s">
        <v>2153</v>
      </c>
      <c r="P245" s="2" t="s">
        <v>25398</v>
      </c>
      <c r="Q245" s="2" t="s">
        <v>17971</v>
      </c>
      <c r="R245" s="2" t="s">
        <v>2067</v>
      </c>
      <c r="S245" s="2"/>
      <c r="T245" s="2" t="s">
        <v>123</v>
      </c>
    </row>
    <row r="246" spans="1:20" ht="14.25" customHeight="1">
      <c r="A246" s="2" t="s">
        <v>36379</v>
      </c>
      <c r="B246" s="2" t="s">
        <v>36380</v>
      </c>
      <c r="C246" s="2" t="s">
        <v>36381</v>
      </c>
      <c r="D246" s="2" t="s">
        <v>124</v>
      </c>
      <c r="E246" s="2" t="s">
        <v>96</v>
      </c>
      <c r="F246" s="2" t="s">
        <v>36382</v>
      </c>
      <c r="G246" s="2" t="s">
        <v>2046</v>
      </c>
      <c r="H246" s="2" t="s">
        <v>36383</v>
      </c>
      <c r="I246" s="2"/>
      <c r="J246" s="2"/>
      <c r="K246" s="2"/>
      <c r="L246" s="2"/>
      <c r="M246" s="2" t="s">
        <v>60</v>
      </c>
      <c r="N246" s="2" t="s">
        <v>2058</v>
      </c>
      <c r="O246" s="2" t="s">
        <v>2186</v>
      </c>
      <c r="P246" s="2" t="s">
        <v>3791</v>
      </c>
      <c r="Q246" s="2" t="s">
        <v>17971</v>
      </c>
      <c r="R246" s="2" t="s">
        <v>2067</v>
      </c>
      <c r="S246" s="2"/>
      <c r="T246" s="2" t="s">
        <v>123</v>
      </c>
    </row>
    <row r="247" spans="1:20" ht="14.25" customHeight="1">
      <c r="A247" s="2" t="s">
        <v>36384</v>
      </c>
      <c r="B247" s="2" t="s">
        <v>36385</v>
      </c>
      <c r="C247" s="2" t="s">
        <v>36386</v>
      </c>
      <c r="D247" s="2" t="s">
        <v>21189</v>
      </c>
      <c r="E247" s="2" t="s">
        <v>264</v>
      </c>
      <c r="F247" s="2" t="s">
        <v>36387</v>
      </c>
      <c r="G247" s="2" t="s">
        <v>2091</v>
      </c>
      <c r="H247" s="2" t="s">
        <v>36388</v>
      </c>
      <c r="I247" s="2"/>
      <c r="J247" s="2"/>
      <c r="K247" s="2"/>
      <c r="L247" s="2"/>
      <c r="M247" s="2" t="s">
        <v>1566</v>
      </c>
      <c r="N247" s="2" t="s">
        <v>2048</v>
      </c>
      <c r="O247" s="2" t="s">
        <v>2199</v>
      </c>
      <c r="P247" s="2" t="s">
        <v>2609</v>
      </c>
      <c r="Q247" s="2" t="s">
        <v>17971</v>
      </c>
      <c r="R247" s="2" t="s">
        <v>2067</v>
      </c>
      <c r="S247" s="2"/>
      <c r="T247" s="2" t="s">
        <v>21192</v>
      </c>
    </row>
    <row r="248" spans="1:20" ht="14.25" customHeight="1">
      <c r="A248" s="2" t="s">
        <v>36389</v>
      </c>
      <c r="B248" s="2" t="s">
        <v>36390</v>
      </c>
      <c r="C248" s="2" t="s">
        <v>21356</v>
      </c>
      <c r="D248" s="2" t="s">
        <v>278</v>
      </c>
      <c r="E248" s="2" t="s">
        <v>96</v>
      </c>
      <c r="F248" s="2" t="s">
        <v>36391</v>
      </c>
      <c r="G248" s="2" t="s">
        <v>2046</v>
      </c>
      <c r="H248" s="2" t="s">
        <v>36392</v>
      </c>
      <c r="I248" s="2"/>
      <c r="J248" s="2"/>
      <c r="K248" s="2"/>
      <c r="L248" s="2"/>
      <c r="M248" s="2" t="s">
        <v>1566</v>
      </c>
      <c r="N248" s="2" t="s">
        <v>2058</v>
      </c>
      <c r="O248" s="2" t="s">
        <v>2145</v>
      </c>
      <c r="P248" s="2" t="s">
        <v>2620</v>
      </c>
      <c r="Q248" s="2" t="s">
        <v>17971</v>
      </c>
      <c r="R248" s="2" t="s">
        <v>2067</v>
      </c>
      <c r="S248" s="2"/>
      <c r="T248" s="2" t="s">
        <v>277</v>
      </c>
    </row>
    <row r="249" spans="1:20" ht="14.25" customHeight="1">
      <c r="A249" s="2" t="s">
        <v>36393</v>
      </c>
      <c r="B249" s="2" t="s">
        <v>2805</v>
      </c>
      <c r="C249" s="2" t="s">
        <v>36394</v>
      </c>
      <c r="D249" s="2" t="s">
        <v>3532</v>
      </c>
      <c r="E249" s="2" t="s">
        <v>96</v>
      </c>
      <c r="F249" s="2" t="s">
        <v>36395</v>
      </c>
      <c r="G249" s="2" t="s">
        <v>2404</v>
      </c>
      <c r="H249" s="2" t="s">
        <v>36396</v>
      </c>
      <c r="I249" s="2"/>
      <c r="J249" s="2"/>
      <c r="K249" s="2"/>
      <c r="L249" s="2"/>
      <c r="M249" s="2" t="s">
        <v>1566</v>
      </c>
      <c r="N249" s="2" t="s">
        <v>2058</v>
      </c>
      <c r="O249" s="2" t="s">
        <v>5393</v>
      </c>
      <c r="P249" s="2" t="s">
        <v>2609</v>
      </c>
      <c r="Q249" s="2" t="s">
        <v>17971</v>
      </c>
      <c r="R249" s="2" t="s">
        <v>2052</v>
      </c>
      <c r="S249" s="2"/>
      <c r="T249" s="2" t="s">
        <v>3536</v>
      </c>
    </row>
    <row r="250" spans="1:20" ht="14.25" customHeight="1">
      <c r="A250" s="2" t="s">
        <v>36397</v>
      </c>
      <c r="B250" s="2" t="s">
        <v>29232</v>
      </c>
      <c r="C250" s="2" t="s">
        <v>36398</v>
      </c>
      <c r="D250" s="2" t="s">
        <v>118</v>
      </c>
      <c r="E250" s="2" t="s">
        <v>96</v>
      </c>
      <c r="F250" s="2" t="s">
        <v>36399</v>
      </c>
      <c r="G250" s="2" t="s">
        <v>2046</v>
      </c>
      <c r="H250" s="2" t="s">
        <v>36400</v>
      </c>
      <c r="I250" s="2"/>
      <c r="J250" s="2"/>
      <c r="K250" s="2"/>
      <c r="L250" s="2"/>
      <c r="M250" s="2" t="s">
        <v>1566</v>
      </c>
      <c r="N250" s="2" t="s">
        <v>2048</v>
      </c>
      <c r="O250" s="2" t="s">
        <v>2179</v>
      </c>
      <c r="P250" s="2" t="s">
        <v>18988</v>
      </c>
      <c r="Q250" s="2" t="s">
        <v>17971</v>
      </c>
      <c r="R250" s="2" t="s">
        <v>2067</v>
      </c>
      <c r="S250" s="2"/>
      <c r="T250" s="2" t="s">
        <v>117</v>
      </c>
    </row>
    <row r="251" spans="1:20" ht="14.25" customHeight="1">
      <c r="A251" s="2" t="s">
        <v>36401</v>
      </c>
      <c r="B251" s="2" t="s">
        <v>36402</v>
      </c>
      <c r="C251" s="2" t="s">
        <v>13139</v>
      </c>
      <c r="D251" s="2" t="s">
        <v>94</v>
      </c>
      <c r="E251" s="2" t="s">
        <v>96</v>
      </c>
      <c r="F251" s="2" t="s">
        <v>36403</v>
      </c>
      <c r="G251" s="2" t="s">
        <v>2046</v>
      </c>
      <c r="H251" s="2" t="s">
        <v>36404</v>
      </c>
      <c r="I251" s="2"/>
      <c r="J251" s="2"/>
      <c r="K251" s="2"/>
      <c r="L251" s="2"/>
      <c r="M251" s="2" t="s">
        <v>1566</v>
      </c>
      <c r="N251" s="2" t="s">
        <v>2058</v>
      </c>
      <c r="O251" s="2" t="s">
        <v>2153</v>
      </c>
      <c r="P251" s="2" t="s">
        <v>3363</v>
      </c>
      <c r="Q251" s="2" t="s">
        <v>17971</v>
      </c>
      <c r="R251" s="2" t="s">
        <v>2052</v>
      </c>
      <c r="S251" s="2"/>
      <c r="T251" s="2" t="s">
        <v>93</v>
      </c>
    </row>
    <row r="252" spans="1:20" ht="14.25" customHeight="1">
      <c r="A252" s="2" t="s">
        <v>36405</v>
      </c>
      <c r="B252" s="2" t="s">
        <v>5214</v>
      </c>
      <c r="C252" s="2" t="s">
        <v>3356</v>
      </c>
      <c r="D252" s="2" t="s">
        <v>376</v>
      </c>
      <c r="E252" s="2" t="s">
        <v>264</v>
      </c>
      <c r="F252" s="2" t="s">
        <v>36406</v>
      </c>
      <c r="G252" s="2" t="s">
        <v>2046</v>
      </c>
      <c r="H252" s="2" t="s">
        <v>36407</v>
      </c>
      <c r="I252" s="2"/>
      <c r="J252" s="2"/>
      <c r="K252" s="2"/>
      <c r="L252" s="2"/>
      <c r="M252" s="2" t="s">
        <v>1566</v>
      </c>
      <c r="N252" s="2" t="s">
        <v>2058</v>
      </c>
      <c r="O252" s="2" t="s">
        <v>2153</v>
      </c>
      <c r="P252" s="2" t="s">
        <v>21958</v>
      </c>
      <c r="Q252" s="2" t="s">
        <v>17971</v>
      </c>
      <c r="R252" s="2" t="s">
        <v>2052</v>
      </c>
      <c r="S252" s="2"/>
      <c r="T252" s="2" t="s">
        <v>375</v>
      </c>
    </row>
    <row r="253" spans="1:20" ht="14.25" customHeight="1">
      <c r="A253" s="2" t="s">
        <v>36408</v>
      </c>
      <c r="B253" s="2" t="s">
        <v>3232</v>
      </c>
      <c r="C253" s="2" t="s">
        <v>36409</v>
      </c>
      <c r="D253" s="2" t="s">
        <v>158</v>
      </c>
      <c r="E253" s="2" t="s">
        <v>96</v>
      </c>
      <c r="F253" s="2" t="s">
        <v>34374</v>
      </c>
      <c r="G253" s="2" t="s">
        <v>2046</v>
      </c>
      <c r="H253" s="2" t="s">
        <v>36410</v>
      </c>
      <c r="I253" s="2"/>
      <c r="J253" s="2"/>
      <c r="K253" s="2"/>
      <c r="L253" s="2"/>
      <c r="M253" s="2" t="s">
        <v>1566</v>
      </c>
      <c r="N253" s="2" t="s">
        <v>2058</v>
      </c>
      <c r="O253" s="2" t="s">
        <v>2153</v>
      </c>
      <c r="P253" s="2" t="s">
        <v>2108</v>
      </c>
      <c r="Q253" s="2" t="s">
        <v>17971</v>
      </c>
      <c r="R253" s="2" t="s">
        <v>2200</v>
      </c>
      <c r="S253" s="2"/>
      <c r="T253" s="2" t="s">
        <v>157</v>
      </c>
    </row>
    <row r="254" spans="1:20" ht="14.25" customHeight="1">
      <c r="A254" s="2" t="s">
        <v>36411</v>
      </c>
      <c r="B254" s="2" t="s">
        <v>12750</v>
      </c>
      <c r="C254" s="2" t="s">
        <v>8020</v>
      </c>
      <c r="D254" s="2" t="s">
        <v>122</v>
      </c>
      <c r="E254" s="2" t="s">
        <v>96</v>
      </c>
      <c r="F254" s="2" t="s">
        <v>24690</v>
      </c>
      <c r="G254" s="2" t="s">
        <v>2046</v>
      </c>
      <c r="H254" s="2" t="s">
        <v>36412</v>
      </c>
      <c r="I254" s="2"/>
      <c r="J254" s="2"/>
      <c r="K254" s="2"/>
      <c r="L254" s="2"/>
      <c r="M254" s="2" t="s">
        <v>1566</v>
      </c>
      <c r="N254" s="2" t="s">
        <v>2058</v>
      </c>
      <c r="O254" s="2" t="s">
        <v>2145</v>
      </c>
      <c r="P254" s="2" t="s">
        <v>2377</v>
      </c>
      <c r="Q254" s="2" t="s">
        <v>17971</v>
      </c>
      <c r="R254" s="2" t="s">
        <v>2052</v>
      </c>
      <c r="S254" s="2"/>
      <c r="T254" s="2" t="s">
        <v>121</v>
      </c>
    </row>
    <row r="255" spans="1:20" ht="14.25" customHeight="1">
      <c r="A255" s="2" t="s">
        <v>36413</v>
      </c>
      <c r="B255" s="2" t="s">
        <v>3560</v>
      </c>
      <c r="C255" s="2" t="s">
        <v>36414</v>
      </c>
      <c r="D255" s="2" t="s">
        <v>1324</v>
      </c>
      <c r="E255" s="2" t="s">
        <v>264</v>
      </c>
      <c r="F255" s="2" t="s">
        <v>36415</v>
      </c>
      <c r="G255" s="2" t="s">
        <v>2046</v>
      </c>
      <c r="H255" s="2" t="s">
        <v>36416</v>
      </c>
      <c r="I255" s="2"/>
      <c r="J255" s="2"/>
      <c r="K255" s="2"/>
      <c r="L255" s="2"/>
      <c r="M255" s="2" t="s">
        <v>1566</v>
      </c>
      <c r="N255" s="2" t="s">
        <v>2048</v>
      </c>
      <c r="O255" s="2" t="s">
        <v>2199</v>
      </c>
      <c r="P255" s="2" t="s">
        <v>23064</v>
      </c>
      <c r="Q255" s="2" t="s">
        <v>17971</v>
      </c>
      <c r="R255" s="2" t="s">
        <v>2067</v>
      </c>
      <c r="S255" s="2"/>
      <c r="T255" s="2" t="s">
        <v>1323</v>
      </c>
    </row>
    <row r="256" spans="1:20" ht="14.25" customHeight="1">
      <c r="A256" s="2" t="s">
        <v>36417</v>
      </c>
      <c r="B256" s="2" t="s">
        <v>6600</v>
      </c>
      <c r="C256" s="2" t="s">
        <v>3779</v>
      </c>
      <c r="D256" s="2" t="s">
        <v>294</v>
      </c>
      <c r="E256" s="2" t="s">
        <v>96</v>
      </c>
      <c r="F256" s="2" t="s">
        <v>36418</v>
      </c>
      <c r="G256" s="2" t="s">
        <v>2046</v>
      </c>
      <c r="H256" s="2" t="s">
        <v>36419</v>
      </c>
      <c r="I256" s="2"/>
      <c r="J256" s="2"/>
      <c r="K256" s="2"/>
      <c r="L256" s="2"/>
      <c r="M256" s="2" t="s">
        <v>1566</v>
      </c>
      <c r="N256" s="2" t="s">
        <v>2058</v>
      </c>
      <c r="O256" s="2" t="s">
        <v>2153</v>
      </c>
      <c r="P256" s="2" t="s">
        <v>35880</v>
      </c>
      <c r="Q256" s="2" t="s">
        <v>17971</v>
      </c>
      <c r="R256" s="2" t="s">
        <v>2052</v>
      </c>
      <c r="S256" s="2"/>
      <c r="T256" s="2" t="s">
        <v>293</v>
      </c>
    </row>
    <row r="257" spans="1:20" ht="14.25" customHeight="1">
      <c r="A257" s="2" t="s">
        <v>36420</v>
      </c>
      <c r="B257" s="2" t="s">
        <v>36421</v>
      </c>
      <c r="C257" s="2" t="s">
        <v>4000</v>
      </c>
      <c r="D257" s="2" t="s">
        <v>234</v>
      </c>
      <c r="E257" s="2" t="s">
        <v>96</v>
      </c>
      <c r="F257" s="2" t="s">
        <v>36422</v>
      </c>
      <c r="G257" s="2" t="s">
        <v>2046</v>
      </c>
      <c r="H257" s="2" t="s">
        <v>36423</v>
      </c>
      <c r="I257" s="2"/>
      <c r="J257" s="2"/>
      <c r="K257" s="2"/>
      <c r="L257" s="2"/>
      <c r="M257" s="2" t="s">
        <v>1566</v>
      </c>
      <c r="N257" s="2" t="s">
        <v>2048</v>
      </c>
      <c r="O257" s="2" t="s">
        <v>2179</v>
      </c>
      <c r="P257" s="2" t="s">
        <v>36424</v>
      </c>
      <c r="Q257" s="2" t="s">
        <v>17971</v>
      </c>
      <c r="R257" s="2" t="s">
        <v>2052</v>
      </c>
      <c r="S257" s="2"/>
      <c r="T257" s="2" t="s">
        <v>233</v>
      </c>
    </row>
    <row r="258" spans="1:20" ht="14.25" customHeight="1">
      <c r="A258" s="2" t="s">
        <v>36425</v>
      </c>
      <c r="B258" s="2" t="s">
        <v>7993</v>
      </c>
      <c r="C258" s="2" t="s">
        <v>36426</v>
      </c>
      <c r="D258" s="2" t="s">
        <v>212</v>
      </c>
      <c r="E258" s="2" t="s">
        <v>264</v>
      </c>
      <c r="F258" s="2" t="s">
        <v>36427</v>
      </c>
      <c r="G258" s="2" t="s">
        <v>2046</v>
      </c>
      <c r="H258" s="2" t="s">
        <v>36428</v>
      </c>
      <c r="I258" s="2"/>
      <c r="J258" s="2"/>
      <c r="K258" s="2"/>
      <c r="L258" s="2"/>
      <c r="M258" s="2" t="s">
        <v>1566</v>
      </c>
      <c r="N258" s="2" t="s">
        <v>2048</v>
      </c>
      <c r="O258" s="2" t="s">
        <v>2049</v>
      </c>
      <c r="P258" s="2" t="s">
        <v>29578</v>
      </c>
      <c r="Q258" s="2" t="s">
        <v>17971</v>
      </c>
      <c r="R258" s="2" t="s">
        <v>2052</v>
      </c>
      <c r="S258" s="2"/>
      <c r="T258" s="2" t="s">
        <v>211</v>
      </c>
    </row>
    <row r="259" spans="1:20" ht="14.25" customHeight="1">
      <c r="A259" s="2" t="s">
        <v>36429</v>
      </c>
      <c r="B259" s="2" t="s">
        <v>3646</v>
      </c>
      <c r="C259" s="2" t="s">
        <v>3647</v>
      </c>
      <c r="D259" s="2" t="s">
        <v>168</v>
      </c>
      <c r="E259" s="2" t="s">
        <v>96</v>
      </c>
      <c r="F259" s="2" t="s">
        <v>36430</v>
      </c>
      <c r="G259" s="2" t="s">
        <v>2046</v>
      </c>
      <c r="H259" s="2" t="s">
        <v>36431</v>
      </c>
      <c r="I259" s="2"/>
      <c r="J259" s="2"/>
      <c r="K259" s="2"/>
      <c r="L259" s="2"/>
      <c r="M259" s="2" t="s">
        <v>1566</v>
      </c>
      <c r="N259" s="2" t="s">
        <v>2048</v>
      </c>
      <c r="O259" s="2" t="s">
        <v>2179</v>
      </c>
      <c r="P259" s="2" t="s">
        <v>3235</v>
      </c>
      <c r="Q259" s="2" t="s">
        <v>17971</v>
      </c>
      <c r="R259" s="2" t="s">
        <v>2052</v>
      </c>
      <c r="S259" s="2"/>
      <c r="T259" s="2" t="s">
        <v>167</v>
      </c>
    </row>
    <row r="260" spans="1:20" ht="14.25" customHeight="1">
      <c r="A260" s="2" t="s">
        <v>36432</v>
      </c>
      <c r="B260" s="2" t="s">
        <v>28889</v>
      </c>
      <c r="C260" s="2" t="s">
        <v>36433</v>
      </c>
      <c r="D260" s="2" t="s">
        <v>168</v>
      </c>
      <c r="E260" s="2" t="s">
        <v>96</v>
      </c>
      <c r="F260" s="2" t="s">
        <v>36430</v>
      </c>
      <c r="G260" s="2" t="s">
        <v>2046</v>
      </c>
      <c r="H260" s="2" t="s">
        <v>36434</v>
      </c>
      <c r="I260" s="2"/>
      <c r="J260" s="2"/>
      <c r="K260" s="2"/>
      <c r="L260" s="2"/>
      <c r="M260" s="2" t="s">
        <v>1566</v>
      </c>
      <c r="N260" s="2" t="s">
        <v>2048</v>
      </c>
      <c r="O260" s="2" t="s">
        <v>2179</v>
      </c>
      <c r="P260" s="2" t="s">
        <v>36221</v>
      </c>
      <c r="Q260" s="2" t="s">
        <v>17971</v>
      </c>
      <c r="R260" s="2" t="s">
        <v>2052</v>
      </c>
      <c r="S260" s="2"/>
      <c r="T260" s="2" t="s">
        <v>167</v>
      </c>
    </row>
    <row r="261" spans="1:20" ht="14.25" customHeight="1">
      <c r="A261" s="2" t="s">
        <v>36435</v>
      </c>
      <c r="B261" s="2" t="s">
        <v>8196</v>
      </c>
      <c r="C261" s="2" t="s">
        <v>36436</v>
      </c>
      <c r="D261" s="2" t="s">
        <v>122</v>
      </c>
      <c r="E261" s="2" t="s">
        <v>96</v>
      </c>
      <c r="F261" s="2" t="s">
        <v>36437</v>
      </c>
      <c r="G261" s="2" t="s">
        <v>2046</v>
      </c>
      <c r="H261" s="2" t="s">
        <v>36438</v>
      </c>
      <c r="I261" s="2"/>
      <c r="J261" s="2"/>
      <c r="K261" s="2"/>
      <c r="L261" s="2"/>
      <c r="M261" s="2" t="s">
        <v>1566</v>
      </c>
      <c r="N261" s="2" t="s">
        <v>2058</v>
      </c>
      <c r="O261" s="2" t="s">
        <v>2132</v>
      </c>
      <c r="P261" s="2" t="s">
        <v>36370</v>
      </c>
      <c r="Q261" s="2" t="s">
        <v>17971</v>
      </c>
      <c r="R261" s="2" t="s">
        <v>2052</v>
      </c>
      <c r="S261" s="2"/>
      <c r="T261" s="2" t="s">
        <v>121</v>
      </c>
    </row>
    <row r="262" spans="1:20" ht="14.25" customHeight="1">
      <c r="A262" s="2" t="s">
        <v>36439</v>
      </c>
      <c r="B262" s="2" t="s">
        <v>36440</v>
      </c>
      <c r="C262" s="2" t="s">
        <v>36441</v>
      </c>
      <c r="D262" s="2" t="s">
        <v>996</v>
      </c>
      <c r="E262" s="2" t="s">
        <v>264</v>
      </c>
      <c r="F262" s="2" t="s">
        <v>20150</v>
      </c>
      <c r="G262" s="2" t="s">
        <v>2091</v>
      </c>
      <c r="H262" s="2" t="s">
        <v>36442</v>
      </c>
      <c r="I262" s="2"/>
      <c r="J262" s="2"/>
      <c r="K262" s="2"/>
      <c r="L262" s="2"/>
      <c r="M262" s="2" t="s">
        <v>1566</v>
      </c>
      <c r="N262" s="2" t="s">
        <v>2048</v>
      </c>
      <c r="O262" s="2" t="s">
        <v>5489</v>
      </c>
      <c r="P262" s="2" t="s">
        <v>2609</v>
      </c>
      <c r="Q262" s="2" t="s">
        <v>17971</v>
      </c>
      <c r="R262" s="2" t="s">
        <v>2052</v>
      </c>
      <c r="S262" s="2"/>
      <c r="T262" s="2" t="s">
        <v>995</v>
      </c>
    </row>
    <row r="263" spans="1:20" ht="14.25" customHeight="1">
      <c r="A263" s="2" t="s">
        <v>36443</v>
      </c>
      <c r="B263" s="2" t="s">
        <v>35192</v>
      </c>
      <c r="C263" s="2" t="s">
        <v>3232</v>
      </c>
      <c r="D263" s="2" t="s">
        <v>99</v>
      </c>
      <c r="E263" s="2" t="s">
        <v>96</v>
      </c>
      <c r="F263" s="2" t="s">
        <v>20150</v>
      </c>
      <c r="G263" s="2" t="s">
        <v>2046</v>
      </c>
      <c r="H263" s="2" t="s">
        <v>36444</v>
      </c>
      <c r="I263" s="2"/>
      <c r="J263" s="2"/>
      <c r="K263" s="2"/>
      <c r="L263" s="2"/>
      <c r="M263" s="2" t="s">
        <v>1566</v>
      </c>
      <c r="N263" s="2" t="s">
        <v>2048</v>
      </c>
      <c r="O263" s="2" t="s">
        <v>5489</v>
      </c>
      <c r="P263" s="2" t="s">
        <v>36322</v>
      </c>
      <c r="Q263" s="2" t="s">
        <v>17971</v>
      </c>
      <c r="R263" s="2" t="s">
        <v>2052</v>
      </c>
      <c r="S263" s="2"/>
      <c r="T263" s="2" t="s">
        <v>98</v>
      </c>
    </row>
    <row r="264" spans="1:20" ht="14.25" customHeight="1">
      <c r="A264" s="2" t="s">
        <v>36445</v>
      </c>
      <c r="B264" s="2" t="s">
        <v>3990</v>
      </c>
      <c r="C264" s="2" t="s">
        <v>36446</v>
      </c>
      <c r="D264" s="2" t="s">
        <v>99</v>
      </c>
      <c r="E264" s="2" t="s">
        <v>96</v>
      </c>
      <c r="F264" s="2" t="s">
        <v>20150</v>
      </c>
      <c r="G264" s="2" t="s">
        <v>2046</v>
      </c>
      <c r="H264" s="2" t="s">
        <v>36447</v>
      </c>
      <c r="I264" s="2"/>
      <c r="J264" s="2"/>
      <c r="K264" s="2"/>
      <c r="L264" s="2"/>
      <c r="M264" s="2" t="s">
        <v>1566</v>
      </c>
      <c r="N264" s="2" t="s">
        <v>2048</v>
      </c>
      <c r="O264" s="2" t="s">
        <v>5489</v>
      </c>
      <c r="P264" s="2" t="s">
        <v>35735</v>
      </c>
      <c r="Q264" s="2" t="s">
        <v>17971</v>
      </c>
      <c r="R264" s="2" t="s">
        <v>2052</v>
      </c>
      <c r="S264" s="2"/>
      <c r="T264" s="2" t="s">
        <v>98</v>
      </c>
    </row>
    <row r="265" spans="1:20" ht="14.25" customHeight="1">
      <c r="A265" s="2" t="s">
        <v>36448</v>
      </c>
      <c r="B265" s="2" t="s">
        <v>36449</v>
      </c>
      <c r="C265" s="2" t="s">
        <v>7017</v>
      </c>
      <c r="D265" s="2" t="s">
        <v>1663</v>
      </c>
      <c r="E265" s="2" t="s">
        <v>96</v>
      </c>
      <c r="F265" s="2" t="s">
        <v>20150</v>
      </c>
      <c r="G265" s="2" t="s">
        <v>2091</v>
      </c>
      <c r="H265" s="2" t="s">
        <v>36450</v>
      </c>
      <c r="I265" s="2"/>
      <c r="J265" s="2"/>
      <c r="K265" s="2"/>
      <c r="L265" s="2"/>
      <c r="M265" s="2" t="s">
        <v>1566</v>
      </c>
      <c r="N265" s="2" t="s">
        <v>2048</v>
      </c>
      <c r="O265" s="2" t="s">
        <v>5489</v>
      </c>
      <c r="P265" s="2" t="s">
        <v>20164</v>
      </c>
      <c r="Q265" s="2" t="s">
        <v>17971</v>
      </c>
      <c r="R265" s="2" t="s">
        <v>2052</v>
      </c>
      <c r="S265" s="2"/>
      <c r="T265" s="2" t="s">
        <v>2095</v>
      </c>
    </row>
    <row r="266" spans="1:20" ht="14.25" customHeight="1">
      <c r="A266" s="2" t="s">
        <v>36451</v>
      </c>
      <c r="B266" s="2" t="s">
        <v>36452</v>
      </c>
      <c r="C266" s="2" t="s">
        <v>36453</v>
      </c>
      <c r="D266" s="2" t="s">
        <v>1663</v>
      </c>
      <c r="E266" s="2" t="s">
        <v>96</v>
      </c>
      <c r="F266" s="2" t="s">
        <v>20150</v>
      </c>
      <c r="G266" s="2" t="s">
        <v>2091</v>
      </c>
      <c r="H266" s="2" t="s">
        <v>36454</v>
      </c>
      <c r="I266" s="2"/>
      <c r="J266" s="2"/>
      <c r="K266" s="2"/>
      <c r="L266" s="2"/>
      <c r="M266" s="2" t="s">
        <v>1566</v>
      </c>
      <c r="N266" s="2" t="s">
        <v>2048</v>
      </c>
      <c r="O266" s="2" t="s">
        <v>5489</v>
      </c>
      <c r="P266" s="2" t="s">
        <v>2094</v>
      </c>
      <c r="Q266" s="2" t="s">
        <v>17971</v>
      </c>
      <c r="R266" s="2" t="s">
        <v>2052</v>
      </c>
      <c r="S266" s="2"/>
      <c r="T266" s="2" t="s">
        <v>2095</v>
      </c>
    </row>
    <row r="267" spans="1:20" ht="14.25" customHeight="1">
      <c r="A267" s="2" t="s">
        <v>36455</v>
      </c>
      <c r="B267" s="2" t="s">
        <v>36456</v>
      </c>
      <c r="C267" s="2" t="s">
        <v>36457</v>
      </c>
      <c r="D267" s="2" t="s">
        <v>1663</v>
      </c>
      <c r="E267" s="2" t="s">
        <v>96</v>
      </c>
      <c r="F267" s="2" t="s">
        <v>20150</v>
      </c>
      <c r="G267" s="2" t="s">
        <v>2091</v>
      </c>
      <c r="H267" s="2" t="s">
        <v>36458</v>
      </c>
      <c r="I267" s="2"/>
      <c r="J267" s="2"/>
      <c r="K267" s="2"/>
      <c r="L267" s="2"/>
      <c r="M267" s="2" t="s">
        <v>1566</v>
      </c>
      <c r="N267" s="2" t="s">
        <v>2048</v>
      </c>
      <c r="O267" s="2" t="s">
        <v>5489</v>
      </c>
      <c r="P267" s="2" t="s">
        <v>20164</v>
      </c>
      <c r="Q267" s="2" t="s">
        <v>17971</v>
      </c>
      <c r="R267" s="2" t="s">
        <v>2052</v>
      </c>
      <c r="S267" s="2"/>
      <c r="T267" s="2" t="s">
        <v>2095</v>
      </c>
    </row>
    <row r="268" spans="1:20" ht="14.25" customHeight="1">
      <c r="A268" s="2" t="s">
        <v>36459</v>
      </c>
      <c r="B268" s="2" t="s">
        <v>4177</v>
      </c>
      <c r="C268" s="2" t="s">
        <v>36460</v>
      </c>
      <c r="D268" s="2" t="s">
        <v>114</v>
      </c>
      <c r="E268" s="2" t="s">
        <v>96</v>
      </c>
      <c r="F268" s="2" t="s">
        <v>20150</v>
      </c>
      <c r="G268" s="2" t="s">
        <v>2046</v>
      </c>
      <c r="H268" s="2" t="s">
        <v>36461</v>
      </c>
      <c r="I268" s="2"/>
      <c r="J268" s="2"/>
      <c r="K268" s="2"/>
      <c r="L268" s="2"/>
      <c r="M268" s="2" t="s">
        <v>1566</v>
      </c>
      <c r="N268" s="2" t="s">
        <v>2048</v>
      </c>
      <c r="O268" s="2" t="s">
        <v>5489</v>
      </c>
      <c r="P268" s="2" t="s">
        <v>36462</v>
      </c>
      <c r="Q268" s="2" t="s">
        <v>17971</v>
      </c>
      <c r="R268" s="2" t="s">
        <v>2052</v>
      </c>
      <c r="S268" s="2"/>
      <c r="T268" s="2" t="s">
        <v>113</v>
      </c>
    </row>
    <row r="269" spans="1:20" ht="14.25" customHeight="1">
      <c r="A269" s="2" t="s">
        <v>36463</v>
      </c>
      <c r="B269" s="2" t="s">
        <v>4386</v>
      </c>
      <c r="C269" s="2" t="s">
        <v>2806</v>
      </c>
      <c r="D269" s="2" t="s">
        <v>248</v>
      </c>
      <c r="E269" s="2" t="s">
        <v>96</v>
      </c>
      <c r="F269" s="2" t="s">
        <v>36464</v>
      </c>
      <c r="G269" s="2" t="s">
        <v>2046</v>
      </c>
      <c r="H269" s="2" t="s">
        <v>36465</v>
      </c>
      <c r="I269" s="2"/>
      <c r="J269" s="2"/>
      <c r="K269" s="2" t="s">
        <v>5085</v>
      </c>
      <c r="L269" s="2"/>
      <c r="M269" s="2" t="s">
        <v>1566</v>
      </c>
      <c r="N269" s="2" t="s">
        <v>2048</v>
      </c>
      <c r="O269" s="2" t="s">
        <v>2179</v>
      </c>
      <c r="P269" s="2" t="s">
        <v>36466</v>
      </c>
      <c r="Q269" s="2" t="s">
        <v>17971</v>
      </c>
      <c r="R269" s="2" t="s">
        <v>2052</v>
      </c>
      <c r="S269" s="2"/>
      <c r="T269" s="2" t="s">
        <v>247</v>
      </c>
    </row>
    <row r="270" spans="1:20" ht="14.25" customHeight="1">
      <c r="A270" s="2" t="s">
        <v>36467</v>
      </c>
      <c r="B270" s="2" t="s">
        <v>34367</v>
      </c>
      <c r="C270" s="2" t="s">
        <v>3232</v>
      </c>
      <c r="D270" s="2" t="s">
        <v>122</v>
      </c>
      <c r="E270" s="2" t="s">
        <v>96</v>
      </c>
      <c r="F270" s="2" t="s">
        <v>23003</v>
      </c>
      <c r="G270" s="2" t="s">
        <v>2046</v>
      </c>
      <c r="H270" s="2" t="s">
        <v>36468</v>
      </c>
      <c r="I270" s="2"/>
      <c r="J270" s="2"/>
      <c r="K270" s="2"/>
      <c r="L270" s="2"/>
      <c r="M270" s="2" t="s">
        <v>1566</v>
      </c>
      <c r="N270" s="2" t="s">
        <v>2058</v>
      </c>
      <c r="O270" s="2" t="s">
        <v>2132</v>
      </c>
      <c r="P270" s="2" t="s">
        <v>21962</v>
      </c>
      <c r="Q270" s="2" t="s">
        <v>17971</v>
      </c>
      <c r="R270" s="2" t="s">
        <v>2052</v>
      </c>
      <c r="S270" s="2"/>
      <c r="T270" s="2" t="s">
        <v>121</v>
      </c>
    </row>
    <row r="271" spans="1:20" ht="14.25" customHeight="1">
      <c r="A271" s="2" t="s">
        <v>36469</v>
      </c>
      <c r="B271" s="2" t="s">
        <v>3415</v>
      </c>
      <c r="C271" s="2" t="s">
        <v>11544</v>
      </c>
      <c r="D271" s="2" t="s">
        <v>122</v>
      </c>
      <c r="E271" s="2" t="s">
        <v>96</v>
      </c>
      <c r="F271" s="2" t="s">
        <v>36470</v>
      </c>
      <c r="G271" s="2" t="s">
        <v>2046</v>
      </c>
      <c r="H271" s="2" t="s">
        <v>36471</v>
      </c>
      <c r="I271" s="2"/>
      <c r="J271" s="2"/>
      <c r="K271" s="2"/>
      <c r="L271" s="2"/>
      <c r="M271" s="2" t="s">
        <v>1566</v>
      </c>
      <c r="N271" s="2" t="s">
        <v>2048</v>
      </c>
      <c r="O271" s="2" t="s">
        <v>2179</v>
      </c>
      <c r="P271" s="2" t="s">
        <v>21962</v>
      </c>
      <c r="Q271" s="2" t="s">
        <v>17971</v>
      </c>
      <c r="R271" s="2" t="s">
        <v>2052</v>
      </c>
      <c r="S271" s="2"/>
      <c r="T271" s="2" t="s">
        <v>121</v>
      </c>
    </row>
    <row r="272" spans="1:20" ht="14.25" customHeight="1">
      <c r="A272" s="2" t="s">
        <v>36472</v>
      </c>
      <c r="B272" s="2" t="s">
        <v>4304</v>
      </c>
      <c r="C272" s="2" t="s">
        <v>18866</v>
      </c>
      <c r="D272" s="2" t="s">
        <v>506</v>
      </c>
      <c r="E272" s="2" t="s">
        <v>264</v>
      </c>
      <c r="F272" s="2" t="s">
        <v>34884</v>
      </c>
      <c r="G272" s="2" t="s">
        <v>2046</v>
      </c>
      <c r="H272" s="2" t="s">
        <v>36473</v>
      </c>
      <c r="I272" s="2"/>
      <c r="J272" s="2"/>
      <c r="K272" s="2"/>
      <c r="L272" s="2"/>
      <c r="M272" s="2" t="s">
        <v>1566</v>
      </c>
      <c r="N272" s="2" t="s">
        <v>2058</v>
      </c>
      <c r="O272" s="2" t="s">
        <v>2132</v>
      </c>
      <c r="P272" s="2" t="s">
        <v>2323</v>
      </c>
      <c r="Q272" s="2" t="s">
        <v>17971</v>
      </c>
      <c r="R272" s="2" t="s">
        <v>2052</v>
      </c>
      <c r="S272" s="2"/>
      <c r="T272" s="2" t="s">
        <v>505</v>
      </c>
    </row>
    <row r="273" spans="1:20" ht="14.25" customHeight="1">
      <c r="A273" s="2" t="s">
        <v>36474</v>
      </c>
      <c r="B273" s="2" t="s">
        <v>3769</v>
      </c>
      <c r="C273" s="2" t="s">
        <v>4000</v>
      </c>
      <c r="D273" s="2" t="s">
        <v>512</v>
      </c>
      <c r="E273" s="2" t="s">
        <v>264</v>
      </c>
      <c r="F273" s="2" t="s">
        <v>27243</v>
      </c>
      <c r="G273" s="2" t="s">
        <v>2046</v>
      </c>
      <c r="H273" s="2" t="s">
        <v>36475</v>
      </c>
      <c r="I273" s="2"/>
      <c r="J273" s="2"/>
      <c r="K273" s="2"/>
      <c r="L273" s="2"/>
      <c r="M273" s="2" t="s">
        <v>1566</v>
      </c>
      <c r="N273" s="2" t="s">
        <v>2048</v>
      </c>
      <c r="O273" s="2" t="s">
        <v>2199</v>
      </c>
      <c r="P273" s="2" t="s">
        <v>2108</v>
      </c>
      <c r="Q273" s="2" t="s">
        <v>17971</v>
      </c>
      <c r="R273" s="2" t="s">
        <v>2052</v>
      </c>
      <c r="S273" s="2"/>
      <c r="T273" s="2" t="s">
        <v>511</v>
      </c>
    </row>
    <row r="274" spans="1:20" ht="14.25" customHeight="1">
      <c r="A274" s="2" t="s">
        <v>36476</v>
      </c>
      <c r="B274" s="2" t="s">
        <v>18421</v>
      </c>
      <c r="C274" s="2" t="s">
        <v>36477</v>
      </c>
      <c r="D274" s="2" t="s">
        <v>156</v>
      </c>
      <c r="E274" s="2" t="s">
        <v>96</v>
      </c>
      <c r="F274" s="2" t="s">
        <v>24893</v>
      </c>
      <c r="G274" s="2" t="s">
        <v>2046</v>
      </c>
      <c r="H274" s="2" t="s">
        <v>36478</v>
      </c>
      <c r="I274" s="2"/>
      <c r="J274" s="2"/>
      <c r="K274" s="2" t="s">
        <v>5085</v>
      </c>
      <c r="L274" s="2"/>
      <c r="M274" s="2" t="s">
        <v>1566</v>
      </c>
      <c r="N274" s="2" t="s">
        <v>2058</v>
      </c>
      <c r="O274" s="2" t="s">
        <v>2059</v>
      </c>
      <c r="P274" s="2" t="s">
        <v>35820</v>
      </c>
      <c r="Q274" s="2" t="s">
        <v>17971</v>
      </c>
      <c r="R274" s="2" t="s">
        <v>2052</v>
      </c>
      <c r="S274" s="2"/>
      <c r="T274" s="2" t="s">
        <v>155</v>
      </c>
    </row>
    <row r="275" spans="1:20" ht="14.25" customHeight="1">
      <c r="A275" s="2" t="s">
        <v>36479</v>
      </c>
      <c r="B275" s="2" t="s">
        <v>36480</v>
      </c>
      <c r="C275" s="2" t="s">
        <v>36481</v>
      </c>
      <c r="D275" s="2" t="s">
        <v>156</v>
      </c>
      <c r="E275" s="2" t="s">
        <v>96</v>
      </c>
      <c r="F275" s="2" t="s">
        <v>36482</v>
      </c>
      <c r="G275" s="2" t="s">
        <v>2046</v>
      </c>
      <c r="H275" s="2" t="s">
        <v>36483</v>
      </c>
      <c r="I275" s="2"/>
      <c r="J275" s="2"/>
      <c r="K275" s="2"/>
      <c r="L275" s="2"/>
      <c r="M275" s="2" t="s">
        <v>1566</v>
      </c>
      <c r="N275" s="2" t="s">
        <v>2058</v>
      </c>
      <c r="O275" s="2" t="s">
        <v>2059</v>
      </c>
      <c r="P275" s="2" t="s">
        <v>35820</v>
      </c>
      <c r="Q275" s="2" t="s">
        <v>17971</v>
      </c>
      <c r="R275" s="2" t="s">
        <v>2052</v>
      </c>
      <c r="S275" s="2"/>
      <c r="T275" s="2" t="s">
        <v>155</v>
      </c>
    </row>
    <row r="276" spans="1:20" ht="14.25" customHeight="1">
      <c r="A276" s="2" t="s">
        <v>36484</v>
      </c>
      <c r="B276" s="2" t="s">
        <v>36485</v>
      </c>
      <c r="C276" s="2" t="s">
        <v>16973</v>
      </c>
      <c r="D276" s="2" t="s">
        <v>445</v>
      </c>
      <c r="E276" s="2" t="s">
        <v>96</v>
      </c>
      <c r="F276" s="2" t="s">
        <v>36486</v>
      </c>
      <c r="G276" s="2" t="s">
        <v>2046</v>
      </c>
      <c r="H276" s="2" t="s">
        <v>36487</v>
      </c>
      <c r="I276" s="2"/>
      <c r="J276" s="2"/>
      <c r="K276" s="2"/>
      <c r="L276" s="2"/>
      <c r="M276" s="2" t="s">
        <v>1566</v>
      </c>
      <c r="N276" s="2" t="s">
        <v>2048</v>
      </c>
      <c r="O276" s="2" t="s">
        <v>2179</v>
      </c>
      <c r="P276" s="2" t="s">
        <v>29578</v>
      </c>
      <c r="Q276" s="2" t="s">
        <v>17971</v>
      </c>
      <c r="R276" s="2" t="s">
        <v>2052</v>
      </c>
      <c r="S276" s="2"/>
      <c r="T276" s="2" t="s">
        <v>444</v>
      </c>
    </row>
    <row r="277" spans="1:20" ht="14.25" customHeight="1">
      <c r="A277" s="2" t="s">
        <v>36488</v>
      </c>
      <c r="B277" s="2" t="s">
        <v>13085</v>
      </c>
      <c r="C277" s="2" t="s">
        <v>36489</v>
      </c>
      <c r="D277" s="2" t="s">
        <v>22998</v>
      </c>
      <c r="E277" s="2" t="s">
        <v>264</v>
      </c>
      <c r="F277" s="2" t="s">
        <v>36490</v>
      </c>
      <c r="G277" s="2" t="s">
        <v>6780</v>
      </c>
      <c r="H277" s="2" t="s">
        <v>36491</v>
      </c>
      <c r="I277" s="2"/>
      <c r="J277" s="2"/>
      <c r="K277" s="2"/>
      <c r="L277" s="2"/>
      <c r="M277" s="2" t="s">
        <v>1566</v>
      </c>
      <c r="N277" s="2" t="s">
        <v>2048</v>
      </c>
      <c r="O277" s="2" t="s">
        <v>2199</v>
      </c>
      <c r="P277" s="2" t="s">
        <v>2609</v>
      </c>
      <c r="Q277" s="2" t="s">
        <v>17971</v>
      </c>
      <c r="R277" s="2" t="s">
        <v>2052</v>
      </c>
      <c r="S277" s="2"/>
      <c r="T277" s="2" t="s">
        <v>23001</v>
      </c>
    </row>
    <row r="278" spans="1:20" ht="14.25" customHeight="1">
      <c r="A278" s="2" t="s">
        <v>36492</v>
      </c>
      <c r="B278" s="2" t="s">
        <v>2536</v>
      </c>
      <c r="C278" s="2" t="s">
        <v>4251</v>
      </c>
      <c r="D278" s="2" t="s">
        <v>118</v>
      </c>
      <c r="E278" s="2" t="s">
        <v>96</v>
      </c>
      <c r="F278" s="2" t="s">
        <v>36493</v>
      </c>
      <c r="G278" s="2" t="s">
        <v>2046</v>
      </c>
      <c r="H278" s="2" t="s">
        <v>36494</v>
      </c>
      <c r="I278" s="2"/>
      <c r="J278" s="2"/>
      <c r="K278" s="2"/>
      <c r="L278" s="2"/>
      <c r="M278" s="2" t="s">
        <v>1566</v>
      </c>
      <c r="N278" s="2" t="s">
        <v>2048</v>
      </c>
      <c r="O278" s="2" t="s">
        <v>2199</v>
      </c>
      <c r="P278" s="2" t="s">
        <v>22205</v>
      </c>
      <c r="Q278" s="2" t="s">
        <v>17971</v>
      </c>
      <c r="R278" s="2" t="s">
        <v>2052</v>
      </c>
      <c r="S278" s="2"/>
      <c r="T278" s="2" t="s">
        <v>117</v>
      </c>
    </row>
    <row r="279" spans="1:20" ht="14.25" customHeight="1">
      <c r="A279" s="2" t="s">
        <v>36495</v>
      </c>
      <c r="B279" s="2" t="s">
        <v>36496</v>
      </c>
      <c r="C279" s="2" t="s">
        <v>36497</v>
      </c>
      <c r="D279" s="2" t="s">
        <v>126</v>
      </c>
      <c r="E279" s="2" t="s">
        <v>96</v>
      </c>
      <c r="F279" s="2" t="s">
        <v>36498</v>
      </c>
      <c r="G279" s="2" t="s">
        <v>2046</v>
      </c>
      <c r="H279" s="2" t="s">
        <v>36499</v>
      </c>
      <c r="I279" s="2"/>
      <c r="J279" s="2"/>
      <c r="K279" s="2"/>
      <c r="L279" s="2"/>
      <c r="M279" s="2" t="s">
        <v>1566</v>
      </c>
      <c r="N279" s="2" t="s">
        <v>2048</v>
      </c>
      <c r="O279" s="2" t="s">
        <v>2199</v>
      </c>
      <c r="P279" s="2" t="s">
        <v>2377</v>
      </c>
      <c r="Q279" s="2" t="s">
        <v>17971</v>
      </c>
      <c r="R279" s="2" t="s">
        <v>2052</v>
      </c>
      <c r="S279" s="2"/>
      <c r="T279" s="2" t="s">
        <v>125</v>
      </c>
    </row>
    <row r="280" spans="1:20" ht="14.25" customHeight="1">
      <c r="A280" s="2" t="s">
        <v>36500</v>
      </c>
      <c r="B280" s="2" t="s">
        <v>10716</v>
      </c>
      <c r="C280" s="2" t="s">
        <v>4944</v>
      </c>
      <c r="D280" s="2" t="s">
        <v>130</v>
      </c>
      <c r="E280" s="2" t="s">
        <v>96</v>
      </c>
      <c r="F280" s="2" t="s">
        <v>36501</v>
      </c>
      <c r="G280" s="2" t="s">
        <v>2046</v>
      </c>
      <c r="H280" s="2" t="s">
        <v>36502</v>
      </c>
      <c r="I280" s="2"/>
      <c r="J280" s="2"/>
      <c r="K280" s="2"/>
      <c r="L280" s="2"/>
      <c r="M280" s="2" t="s">
        <v>1566</v>
      </c>
      <c r="N280" s="2" t="s">
        <v>2048</v>
      </c>
      <c r="O280" s="2" t="s">
        <v>2179</v>
      </c>
      <c r="P280" s="2" t="s">
        <v>21962</v>
      </c>
      <c r="Q280" s="2" t="s">
        <v>17971</v>
      </c>
      <c r="R280" s="2" t="s">
        <v>2052</v>
      </c>
      <c r="S280" s="2"/>
      <c r="T280" s="2" t="s">
        <v>129</v>
      </c>
    </row>
    <row r="281" spans="1:20" ht="14.25" customHeight="1">
      <c r="A281" s="2" t="s">
        <v>36503</v>
      </c>
      <c r="B281" s="2" t="s">
        <v>2044</v>
      </c>
      <c r="C281" s="2" t="s">
        <v>36504</v>
      </c>
      <c r="D281" s="2" t="s">
        <v>196</v>
      </c>
      <c r="E281" s="2" t="s">
        <v>96</v>
      </c>
      <c r="F281" s="2" t="s">
        <v>36505</v>
      </c>
      <c r="G281" s="2" t="s">
        <v>2046</v>
      </c>
      <c r="H281" s="2" t="s">
        <v>36506</v>
      </c>
      <c r="I281" s="2"/>
      <c r="J281" s="2"/>
      <c r="K281" s="2"/>
      <c r="L281" s="2"/>
      <c r="M281" s="2" t="s">
        <v>1566</v>
      </c>
      <c r="N281" s="2" t="s">
        <v>2048</v>
      </c>
      <c r="O281" s="2" t="s">
        <v>2179</v>
      </c>
      <c r="P281" s="2" t="s">
        <v>35820</v>
      </c>
      <c r="Q281" s="2" t="s">
        <v>17971</v>
      </c>
      <c r="R281" s="2" t="s">
        <v>2052</v>
      </c>
      <c r="S281" s="2"/>
      <c r="T281" s="2" t="s">
        <v>195</v>
      </c>
    </row>
    <row r="282" spans="1:20" ht="14.25" customHeight="1">
      <c r="A282" s="2" t="s">
        <v>36507</v>
      </c>
      <c r="B282" s="2" t="s">
        <v>5513</v>
      </c>
      <c r="C282" s="2" t="s">
        <v>36508</v>
      </c>
      <c r="D282" s="2" t="s">
        <v>180</v>
      </c>
      <c r="E282" s="2" t="s">
        <v>96</v>
      </c>
      <c r="F282" s="2" t="s">
        <v>36509</v>
      </c>
      <c r="G282" s="2" t="s">
        <v>2046</v>
      </c>
      <c r="H282" s="2" t="s">
        <v>36510</v>
      </c>
      <c r="I282" s="2"/>
      <c r="J282" s="2"/>
      <c r="K282" s="2"/>
      <c r="L282" s="2"/>
      <c r="M282" s="2" t="s">
        <v>1566</v>
      </c>
      <c r="N282" s="2" t="s">
        <v>2048</v>
      </c>
      <c r="O282" s="2" t="s">
        <v>2179</v>
      </c>
      <c r="P282" s="2" t="s">
        <v>3587</v>
      </c>
      <c r="Q282" s="2" t="s">
        <v>17971</v>
      </c>
      <c r="R282" s="2" t="s">
        <v>2052</v>
      </c>
      <c r="S282" s="2"/>
      <c r="T282" s="2" t="s">
        <v>179</v>
      </c>
    </row>
    <row r="283" spans="1:20" ht="14.25" customHeight="1">
      <c r="A283" s="2" t="s">
        <v>36511</v>
      </c>
      <c r="B283" s="2" t="s">
        <v>36512</v>
      </c>
      <c r="C283" s="2" t="s">
        <v>36513</v>
      </c>
      <c r="D283" s="2" t="s">
        <v>212</v>
      </c>
      <c r="E283" s="2" t="s">
        <v>264</v>
      </c>
      <c r="F283" s="2" t="s">
        <v>31290</v>
      </c>
      <c r="G283" s="2" t="s">
        <v>2046</v>
      </c>
      <c r="H283" s="2" t="s">
        <v>36514</v>
      </c>
      <c r="I283" s="2"/>
      <c r="J283" s="2"/>
      <c r="K283" s="2"/>
      <c r="L283" s="2"/>
      <c r="M283" s="2" t="s">
        <v>1566</v>
      </c>
      <c r="N283" s="2" t="s">
        <v>2058</v>
      </c>
      <c r="O283" s="2" t="s">
        <v>2153</v>
      </c>
      <c r="P283" s="2" t="s">
        <v>29578</v>
      </c>
      <c r="Q283" s="2" t="s">
        <v>17971</v>
      </c>
      <c r="R283" s="2" t="s">
        <v>2052</v>
      </c>
      <c r="S283" s="2"/>
      <c r="T283" s="2" t="s">
        <v>211</v>
      </c>
    </row>
    <row r="284" spans="1:20" ht="14.25" customHeight="1">
      <c r="A284" s="2" t="s">
        <v>36515</v>
      </c>
      <c r="B284" s="2" t="s">
        <v>36516</v>
      </c>
      <c r="C284" s="2" t="s">
        <v>36517</v>
      </c>
      <c r="D284" s="2" t="s">
        <v>99</v>
      </c>
      <c r="E284" s="2" t="s">
        <v>96</v>
      </c>
      <c r="F284" s="2" t="s">
        <v>36518</v>
      </c>
      <c r="G284" s="2" t="s">
        <v>2046</v>
      </c>
      <c r="H284" s="2" t="s">
        <v>36519</v>
      </c>
      <c r="I284" s="2"/>
      <c r="J284" s="2"/>
      <c r="K284" s="2"/>
      <c r="L284" s="2"/>
      <c r="M284" s="2" t="s">
        <v>1566</v>
      </c>
      <c r="N284" s="2" t="s">
        <v>2058</v>
      </c>
      <c r="O284" s="2" t="s">
        <v>2153</v>
      </c>
      <c r="P284" s="2" t="s">
        <v>35735</v>
      </c>
      <c r="Q284" s="2" t="s">
        <v>17971</v>
      </c>
      <c r="R284" s="2" t="s">
        <v>2052</v>
      </c>
      <c r="S284" s="2"/>
      <c r="T284" s="2" t="s">
        <v>98</v>
      </c>
    </row>
    <row r="285" spans="1:20" ht="14.25" customHeight="1">
      <c r="A285" s="2" t="s">
        <v>36520</v>
      </c>
      <c r="B285" s="2" t="s">
        <v>2515</v>
      </c>
      <c r="C285" s="2" t="s">
        <v>36521</v>
      </c>
      <c r="D285" s="2" t="s">
        <v>212</v>
      </c>
      <c r="E285" s="2" t="s">
        <v>264</v>
      </c>
      <c r="F285" s="2" t="s">
        <v>36522</v>
      </c>
      <c r="G285" s="2" t="s">
        <v>2046</v>
      </c>
      <c r="H285" s="2" t="s">
        <v>36523</v>
      </c>
      <c r="I285" s="2"/>
      <c r="J285" s="2"/>
      <c r="K285" s="2"/>
      <c r="L285" s="2"/>
      <c r="M285" s="2" t="s">
        <v>1566</v>
      </c>
      <c r="N285" s="2" t="s">
        <v>2058</v>
      </c>
      <c r="O285" s="2" t="s">
        <v>2704</v>
      </c>
      <c r="P285" s="2" t="s">
        <v>29578</v>
      </c>
      <c r="Q285" s="2" t="s">
        <v>17971</v>
      </c>
      <c r="R285" s="2" t="s">
        <v>3993</v>
      </c>
      <c r="S285" s="2"/>
      <c r="T285" s="2" t="s">
        <v>211</v>
      </c>
    </row>
    <row r="286" spans="1:20" ht="14.25" customHeight="1">
      <c r="A286" s="2" t="s">
        <v>36524</v>
      </c>
      <c r="B286" s="2" t="s">
        <v>6083</v>
      </c>
      <c r="C286" s="2" t="s">
        <v>5369</v>
      </c>
      <c r="D286" s="2" t="s">
        <v>99</v>
      </c>
      <c r="E286" s="2" t="s">
        <v>96</v>
      </c>
      <c r="F286" s="2" t="s">
        <v>11762</v>
      </c>
      <c r="G286" s="2" t="s">
        <v>2046</v>
      </c>
      <c r="H286" s="2" t="s">
        <v>36525</v>
      </c>
      <c r="I286" s="2"/>
      <c r="J286" s="2"/>
      <c r="K286" s="2"/>
      <c r="L286" s="2"/>
      <c r="M286" s="2" t="s">
        <v>1566</v>
      </c>
      <c r="N286" s="2" t="s">
        <v>2058</v>
      </c>
      <c r="O286" s="2" t="s">
        <v>2704</v>
      </c>
      <c r="P286" s="2" t="s">
        <v>36322</v>
      </c>
      <c r="Q286" s="2" t="s">
        <v>17971</v>
      </c>
      <c r="R286" s="2" t="s">
        <v>2052</v>
      </c>
      <c r="S286" s="2"/>
      <c r="T286" s="2" t="s">
        <v>98</v>
      </c>
    </row>
    <row r="287" spans="1:20" ht="14.25" customHeight="1">
      <c r="A287" s="2" t="s">
        <v>36526</v>
      </c>
      <c r="B287" s="2" t="s">
        <v>36527</v>
      </c>
      <c r="C287" s="2" t="s">
        <v>36528</v>
      </c>
      <c r="D287" s="2" t="s">
        <v>99</v>
      </c>
      <c r="E287" s="2" t="s">
        <v>96</v>
      </c>
      <c r="F287" s="2" t="s">
        <v>11762</v>
      </c>
      <c r="G287" s="2" t="s">
        <v>2046</v>
      </c>
      <c r="H287" s="2" t="s">
        <v>36529</v>
      </c>
      <c r="I287" s="2"/>
      <c r="J287" s="2"/>
      <c r="K287" s="2"/>
      <c r="L287" s="2"/>
      <c r="M287" s="2" t="s">
        <v>1566</v>
      </c>
      <c r="N287" s="2" t="s">
        <v>2058</v>
      </c>
      <c r="O287" s="2" t="s">
        <v>2704</v>
      </c>
      <c r="P287" s="2" t="s">
        <v>20544</v>
      </c>
      <c r="Q287" s="2" t="s">
        <v>17971</v>
      </c>
      <c r="R287" s="2" t="s">
        <v>2052</v>
      </c>
      <c r="S287" s="2"/>
      <c r="T287" s="2" t="s">
        <v>98</v>
      </c>
    </row>
    <row r="288" spans="1:20" ht="14.25" customHeight="1">
      <c r="A288" s="2" t="s">
        <v>36530</v>
      </c>
      <c r="B288" s="2" t="s">
        <v>5190</v>
      </c>
      <c r="C288" s="2" t="s">
        <v>2104</v>
      </c>
      <c r="D288" s="2" t="s">
        <v>188</v>
      </c>
      <c r="E288" s="2" t="s">
        <v>96</v>
      </c>
      <c r="F288" s="2" t="s">
        <v>36531</v>
      </c>
      <c r="G288" s="2" t="s">
        <v>2046</v>
      </c>
      <c r="H288" s="2" t="s">
        <v>36532</v>
      </c>
      <c r="I288" s="2"/>
      <c r="J288" s="2"/>
      <c r="K288" s="2"/>
      <c r="L288" s="2"/>
      <c r="M288" s="2" t="s">
        <v>1566</v>
      </c>
      <c r="N288" s="2" t="s">
        <v>2058</v>
      </c>
      <c r="O288" s="2" t="s">
        <v>2704</v>
      </c>
      <c r="P288" s="2" t="s">
        <v>21962</v>
      </c>
      <c r="Q288" s="2" t="s">
        <v>17971</v>
      </c>
      <c r="R288" s="2" t="s">
        <v>2052</v>
      </c>
      <c r="S288" s="2"/>
      <c r="T288" s="2" t="s">
        <v>187</v>
      </c>
    </row>
    <row r="289" spans="1:20" ht="14.25" customHeight="1">
      <c r="A289" s="2" t="s">
        <v>36533</v>
      </c>
      <c r="B289" s="2" t="s">
        <v>3538</v>
      </c>
      <c r="C289" s="2" t="s">
        <v>2459</v>
      </c>
      <c r="D289" s="2" t="s">
        <v>294</v>
      </c>
      <c r="E289" s="2" t="s">
        <v>96</v>
      </c>
      <c r="F289" s="2" t="s">
        <v>36534</v>
      </c>
      <c r="G289" s="2" t="s">
        <v>2046</v>
      </c>
      <c r="H289" s="2" t="s">
        <v>36535</v>
      </c>
      <c r="I289" s="2"/>
      <c r="J289" s="2"/>
      <c r="K289" s="2"/>
      <c r="L289" s="2"/>
      <c r="M289" s="2" t="s">
        <v>1566</v>
      </c>
      <c r="N289" s="2" t="s">
        <v>2058</v>
      </c>
      <c r="O289" s="2" t="s">
        <v>2132</v>
      </c>
      <c r="P289" s="2" t="s">
        <v>35880</v>
      </c>
      <c r="Q289" s="2" t="s">
        <v>17971</v>
      </c>
      <c r="R289" s="2" t="s">
        <v>2052</v>
      </c>
      <c r="S289" s="2"/>
      <c r="T289" s="2" t="s">
        <v>293</v>
      </c>
    </row>
    <row r="290" spans="1:20" ht="14.25" customHeight="1">
      <c r="A290" s="2" t="s">
        <v>36536</v>
      </c>
      <c r="B290" s="2" t="s">
        <v>36537</v>
      </c>
      <c r="C290" s="2" t="s">
        <v>36538</v>
      </c>
      <c r="D290" s="2" t="s">
        <v>212</v>
      </c>
      <c r="E290" s="2" t="s">
        <v>264</v>
      </c>
      <c r="F290" s="2" t="s">
        <v>36539</v>
      </c>
      <c r="G290" s="2" t="s">
        <v>2046</v>
      </c>
      <c r="H290" s="2" t="s">
        <v>36540</v>
      </c>
      <c r="I290" s="2"/>
      <c r="J290" s="2"/>
      <c r="K290" s="2"/>
      <c r="L290" s="2"/>
      <c r="M290" s="2" t="s">
        <v>1566</v>
      </c>
      <c r="N290" s="2" t="s">
        <v>2058</v>
      </c>
      <c r="O290" s="2" t="s">
        <v>2153</v>
      </c>
      <c r="P290" s="2" t="s">
        <v>29578</v>
      </c>
      <c r="Q290" s="2" t="s">
        <v>17971</v>
      </c>
      <c r="R290" s="2" t="s">
        <v>2052</v>
      </c>
      <c r="S290" s="2"/>
      <c r="T290" s="2" t="s">
        <v>211</v>
      </c>
    </row>
    <row r="291" spans="1:20" ht="14.25" customHeight="1">
      <c r="A291" s="2" t="s">
        <v>36541</v>
      </c>
      <c r="B291" s="2" t="s">
        <v>36542</v>
      </c>
      <c r="C291" s="2" t="s">
        <v>36543</v>
      </c>
      <c r="D291" s="2" t="s">
        <v>99</v>
      </c>
      <c r="E291" s="2" t="s">
        <v>96</v>
      </c>
      <c r="F291" s="2" t="s">
        <v>4083</v>
      </c>
      <c r="G291" s="2" t="s">
        <v>2046</v>
      </c>
      <c r="H291" s="2" t="s">
        <v>36544</v>
      </c>
      <c r="I291" s="2"/>
      <c r="J291" s="2"/>
      <c r="K291" s="2"/>
      <c r="L291" s="2"/>
      <c r="M291" s="2" t="s">
        <v>1566</v>
      </c>
      <c r="N291" s="2" t="s">
        <v>2058</v>
      </c>
      <c r="O291" s="2" t="s">
        <v>2153</v>
      </c>
      <c r="P291" s="2" t="s">
        <v>35735</v>
      </c>
      <c r="Q291" s="2" t="s">
        <v>17971</v>
      </c>
      <c r="R291" s="2" t="s">
        <v>2052</v>
      </c>
      <c r="S291" s="2"/>
      <c r="T291" s="2" t="s">
        <v>98</v>
      </c>
    </row>
    <row r="292" spans="1:20" ht="14.25" customHeight="1">
      <c r="A292" s="2" t="s">
        <v>36545</v>
      </c>
      <c r="B292" s="2" t="s">
        <v>3760</v>
      </c>
      <c r="C292" s="2" t="s">
        <v>14174</v>
      </c>
      <c r="D292" s="2" t="s">
        <v>316</v>
      </c>
      <c r="E292" s="2" t="s">
        <v>96</v>
      </c>
      <c r="F292" s="2" t="s">
        <v>4083</v>
      </c>
      <c r="G292" s="2" t="s">
        <v>2046</v>
      </c>
      <c r="H292" s="2" t="s">
        <v>36546</v>
      </c>
      <c r="I292" s="2"/>
      <c r="J292" s="2"/>
      <c r="K292" s="2"/>
      <c r="L292" s="2"/>
      <c r="M292" s="2" t="s">
        <v>1566</v>
      </c>
      <c r="N292" s="2" t="s">
        <v>2058</v>
      </c>
      <c r="O292" s="2" t="s">
        <v>2153</v>
      </c>
      <c r="P292" s="2" t="s">
        <v>36221</v>
      </c>
      <c r="Q292" s="2" t="s">
        <v>17971</v>
      </c>
      <c r="R292" s="2" t="s">
        <v>2052</v>
      </c>
      <c r="S292" s="2"/>
      <c r="T292" s="2" t="s">
        <v>315</v>
      </c>
    </row>
    <row r="293" spans="1:20" ht="14.25" customHeight="1">
      <c r="A293" s="2" t="s">
        <v>36547</v>
      </c>
      <c r="B293" s="2" t="s">
        <v>3078</v>
      </c>
      <c r="C293" s="2" t="s">
        <v>36548</v>
      </c>
      <c r="D293" s="2" t="s">
        <v>94</v>
      </c>
      <c r="E293" s="2" t="s">
        <v>96</v>
      </c>
      <c r="F293" s="2" t="s">
        <v>4083</v>
      </c>
      <c r="G293" s="2" t="s">
        <v>2046</v>
      </c>
      <c r="H293" s="2" t="s">
        <v>36549</v>
      </c>
      <c r="I293" s="2"/>
      <c r="J293" s="2"/>
      <c r="K293" s="2"/>
      <c r="L293" s="2"/>
      <c r="M293" s="2" t="s">
        <v>1566</v>
      </c>
      <c r="N293" s="2" t="s">
        <v>2058</v>
      </c>
      <c r="O293" s="2" t="s">
        <v>2153</v>
      </c>
      <c r="P293" s="2" t="s">
        <v>2562</v>
      </c>
      <c r="Q293" s="2" t="s">
        <v>17971</v>
      </c>
      <c r="R293" s="2" t="s">
        <v>2052</v>
      </c>
      <c r="S293" s="2"/>
      <c r="T293" s="2" t="s">
        <v>93</v>
      </c>
    </row>
    <row r="294" spans="1:20" ht="14.25" customHeight="1">
      <c r="A294" s="2" t="s">
        <v>36550</v>
      </c>
      <c r="B294" s="2" t="s">
        <v>15638</v>
      </c>
      <c r="C294" s="2" t="s">
        <v>36551</v>
      </c>
      <c r="D294" s="2" t="s">
        <v>114</v>
      </c>
      <c r="E294" s="2" t="s">
        <v>96</v>
      </c>
      <c r="F294" s="2" t="s">
        <v>4083</v>
      </c>
      <c r="G294" s="2" t="s">
        <v>2046</v>
      </c>
      <c r="H294" s="2" t="s">
        <v>36552</v>
      </c>
      <c r="I294" s="2"/>
      <c r="J294" s="2"/>
      <c r="K294" s="2"/>
      <c r="L294" s="2"/>
      <c r="M294" s="2" t="s">
        <v>1566</v>
      </c>
      <c r="N294" s="2" t="s">
        <v>2058</v>
      </c>
      <c r="O294" s="2" t="s">
        <v>2153</v>
      </c>
      <c r="P294" s="2" t="s">
        <v>21962</v>
      </c>
      <c r="Q294" s="2" t="s">
        <v>17971</v>
      </c>
      <c r="R294" s="2" t="s">
        <v>2052</v>
      </c>
      <c r="S294" s="2"/>
      <c r="T294" s="2" t="s">
        <v>113</v>
      </c>
    </row>
    <row r="295" spans="1:20" ht="14.25" customHeight="1">
      <c r="A295" s="2" t="s">
        <v>36553</v>
      </c>
      <c r="B295" s="2" t="s">
        <v>4114</v>
      </c>
      <c r="C295" s="2" t="s">
        <v>36554</v>
      </c>
      <c r="D295" s="2" t="s">
        <v>156</v>
      </c>
      <c r="E295" s="2" t="s">
        <v>96</v>
      </c>
      <c r="F295" s="2" t="s">
        <v>36555</v>
      </c>
      <c r="G295" s="2" t="s">
        <v>2046</v>
      </c>
      <c r="H295" s="2" t="s">
        <v>36556</v>
      </c>
      <c r="I295" s="2"/>
      <c r="J295" s="2"/>
      <c r="K295" s="2"/>
      <c r="L295" s="2"/>
      <c r="M295" s="2" t="s">
        <v>1566</v>
      </c>
      <c r="N295" s="2" t="s">
        <v>2058</v>
      </c>
      <c r="O295" s="2" t="s">
        <v>2153</v>
      </c>
      <c r="P295" s="2" t="s">
        <v>35820</v>
      </c>
      <c r="Q295" s="2" t="s">
        <v>17971</v>
      </c>
      <c r="R295" s="2" t="s">
        <v>2052</v>
      </c>
      <c r="S295" s="2"/>
      <c r="T295" s="2" t="s">
        <v>155</v>
      </c>
    </row>
    <row r="296" spans="1:20" ht="14.25" customHeight="1">
      <c r="A296" s="2" t="s">
        <v>36557</v>
      </c>
      <c r="B296" s="2" t="s">
        <v>36558</v>
      </c>
      <c r="C296" s="2" t="s">
        <v>36559</v>
      </c>
      <c r="D296" s="2" t="s">
        <v>268</v>
      </c>
      <c r="E296" s="2" t="s">
        <v>96</v>
      </c>
      <c r="F296" s="2" t="s">
        <v>3656</v>
      </c>
      <c r="G296" s="2" t="s">
        <v>2046</v>
      </c>
      <c r="H296" s="2" t="s">
        <v>36560</v>
      </c>
      <c r="I296" s="2"/>
      <c r="J296" s="2"/>
      <c r="K296" s="2"/>
      <c r="L296" s="2"/>
      <c r="M296" s="2" t="s">
        <v>1566</v>
      </c>
      <c r="N296" s="2" t="s">
        <v>2058</v>
      </c>
      <c r="O296" s="2" t="s">
        <v>2153</v>
      </c>
      <c r="P296" s="2" t="s">
        <v>21958</v>
      </c>
      <c r="Q296" s="2" t="s">
        <v>17971</v>
      </c>
      <c r="R296" s="2" t="s">
        <v>2052</v>
      </c>
      <c r="S296" s="2"/>
      <c r="T296" s="2" t="s">
        <v>267</v>
      </c>
    </row>
    <row r="297" spans="1:20" ht="14.25" customHeight="1">
      <c r="A297" s="2" t="s">
        <v>36561</v>
      </c>
      <c r="B297" s="2" t="s">
        <v>7072</v>
      </c>
      <c r="C297" s="2" t="s">
        <v>18027</v>
      </c>
      <c r="D297" s="2" t="s">
        <v>144</v>
      </c>
      <c r="E297" s="2" t="s">
        <v>96</v>
      </c>
      <c r="F297" s="2" t="s">
        <v>3656</v>
      </c>
      <c r="G297" s="2" t="s">
        <v>2046</v>
      </c>
      <c r="H297" s="2" t="s">
        <v>36562</v>
      </c>
      <c r="I297" s="2"/>
      <c r="J297" s="2"/>
      <c r="K297" s="2"/>
      <c r="L297" s="2"/>
      <c r="M297" s="2" t="s">
        <v>1566</v>
      </c>
      <c r="N297" s="2" t="s">
        <v>2058</v>
      </c>
      <c r="O297" s="2" t="s">
        <v>2153</v>
      </c>
      <c r="P297" s="2" t="s">
        <v>29578</v>
      </c>
      <c r="Q297" s="2" t="s">
        <v>17971</v>
      </c>
      <c r="R297" s="2" t="s">
        <v>2052</v>
      </c>
      <c r="S297" s="2"/>
      <c r="T297" s="2" t="s">
        <v>143</v>
      </c>
    </row>
    <row r="298" spans="1:20" ht="14.25" customHeight="1">
      <c r="A298" s="2" t="s">
        <v>36563</v>
      </c>
      <c r="B298" s="2" t="s">
        <v>2940</v>
      </c>
      <c r="C298" s="2" t="s">
        <v>36564</v>
      </c>
      <c r="D298" s="2" t="s">
        <v>822</v>
      </c>
      <c r="E298" s="2" t="s">
        <v>264</v>
      </c>
      <c r="F298" s="2" t="s">
        <v>2112</v>
      </c>
      <c r="G298" s="2" t="s">
        <v>2046</v>
      </c>
      <c r="H298" s="2" t="s">
        <v>36565</v>
      </c>
      <c r="I298" s="2"/>
      <c r="J298" s="2"/>
      <c r="K298" s="2"/>
      <c r="L298" s="2"/>
      <c r="M298" s="2" t="s">
        <v>1566</v>
      </c>
      <c r="N298" s="2" t="s">
        <v>2058</v>
      </c>
      <c r="O298" s="2" t="s">
        <v>2093</v>
      </c>
      <c r="P298" s="2" t="s">
        <v>4570</v>
      </c>
      <c r="Q298" s="2" t="s">
        <v>17971</v>
      </c>
      <c r="R298" s="2" t="s">
        <v>2067</v>
      </c>
      <c r="S298" s="2"/>
      <c r="T298" s="2" t="s">
        <v>821</v>
      </c>
    </row>
    <row r="299" spans="1:20" ht="14.25" customHeight="1">
      <c r="A299" s="2" t="s">
        <v>36566</v>
      </c>
      <c r="B299" s="2" t="s">
        <v>36567</v>
      </c>
      <c r="C299" s="2" t="s">
        <v>36568</v>
      </c>
      <c r="D299" s="2" t="s">
        <v>820</v>
      </c>
      <c r="E299" s="2" t="s">
        <v>264</v>
      </c>
      <c r="F299" s="2" t="s">
        <v>2112</v>
      </c>
      <c r="G299" s="2" t="s">
        <v>2046</v>
      </c>
      <c r="H299" s="2" t="s">
        <v>36569</v>
      </c>
      <c r="I299" s="2"/>
      <c r="J299" s="2"/>
      <c r="K299" s="2"/>
      <c r="L299" s="2"/>
      <c r="M299" s="2" t="s">
        <v>1566</v>
      </c>
      <c r="N299" s="2" t="s">
        <v>2058</v>
      </c>
      <c r="O299" s="2" t="s">
        <v>2093</v>
      </c>
      <c r="P299" s="2" t="s">
        <v>4570</v>
      </c>
      <c r="Q299" s="2" t="s">
        <v>17971</v>
      </c>
      <c r="R299" s="2" t="s">
        <v>2067</v>
      </c>
      <c r="S299" s="2"/>
      <c r="T299" s="2" t="s">
        <v>819</v>
      </c>
    </row>
    <row r="300" spans="1:20" ht="14.25" customHeight="1">
      <c r="A300" s="2" t="s">
        <v>36570</v>
      </c>
      <c r="B300" s="2" t="s">
        <v>2515</v>
      </c>
      <c r="C300" s="2" t="s">
        <v>36571</v>
      </c>
      <c r="D300" s="2" t="s">
        <v>906</v>
      </c>
      <c r="E300" s="2" t="s">
        <v>264</v>
      </c>
      <c r="F300" s="2" t="s">
        <v>2112</v>
      </c>
      <c r="G300" s="2" t="s">
        <v>2046</v>
      </c>
      <c r="H300" s="2" t="s">
        <v>36572</v>
      </c>
      <c r="I300" s="2"/>
      <c r="J300" s="2"/>
      <c r="K300" s="2"/>
      <c r="L300" s="2"/>
      <c r="M300" s="2" t="s">
        <v>1566</v>
      </c>
      <c r="N300" s="2" t="s">
        <v>2058</v>
      </c>
      <c r="O300" s="2" t="s">
        <v>2093</v>
      </c>
      <c r="P300" s="2" t="s">
        <v>4570</v>
      </c>
      <c r="Q300" s="2" t="s">
        <v>17971</v>
      </c>
      <c r="R300" s="2" t="s">
        <v>2067</v>
      </c>
      <c r="S300" s="2"/>
      <c r="T300" s="2" t="s">
        <v>905</v>
      </c>
    </row>
    <row r="301" spans="1:20" ht="14.25" customHeight="1">
      <c r="A301" s="2" t="s">
        <v>36573</v>
      </c>
      <c r="B301" s="2" t="s">
        <v>3415</v>
      </c>
      <c r="C301" s="2" t="s">
        <v>36574</v>
      </c>
      <c r="D301" s="2" t="s">
        <v>1166</v>
      </c>
      <c r="E301" s="2" t="s">
        <v>264</v>
      </c>
      <c r="F301" s="2" t="s">
        <v>2112</v>
      </c>
      <c r="G301" s="2" t="s">
        <v>2046</v>
      </c>
      <c r="H301" s="2" t="s">
        <v>36575</v>
      </c>
      <c r="I301" s="2"/>
      <c r="J301" s="2"/>
      <c r="K301" s="2"/>
      <c r="L301" s="2"/>
      <c r="M301" s="2" t="s">
        <v>1566</v>
      </c>
      <c r="N301" s="2" t="s">
        <v>2058</v>
      </c>
      <c r="O301" s="2" t="s">
        <v>2093</v>
      </c>
      <c r="P301" s="2" t="s">
        <v>21091</v>
      </c>
      <c r="Q301" s="2" t="s">
        <v>17971</v>
      </c>
      <c r="R301" s="2" t="s">
        <v>2067</v>
      </c>
      <c r="S301" s="2"/>
      <c r="T301" s="2" t="s">
        <v>1165</v>
      </c>
    </row>
    <row r="302" spans="1:20" ht="14.25" customHeight="1">
      <c r="A302" s="2" t="s">
        <v>36576</v>
      </c>
      <c r="B302" s="2" t="s">
        <v>6306</v>
      </c>
      <c r="C302" s="2" t="s">
        <v>36577</v>
      </c>
      <c r="D302" s="2" t="s">
        <v>25443</v>
      </c>
      <c r="E302" s="2" t="s">
        <v>264</v>
      </c>
      <c r="F302" s="2" t="s">
        <v>2112</v>
      </c>
      <c r="G302" s="2" t="s">
        <v>2046</v>
      </c>
      <c r="H302" s="2" t="s">
        <v>36578</v>
      </c>
      <c r="I302" s="2"/>
      <c r="J302" s="2"/>
      <c r="K302" s="2"/>
      <c r="L302" s="2"/>
      <c r="M302" s="2" t="s">
        <v>1566</v>
      </c>
      <c r="N302" s="2" t="s">
        <v>2058</v>
      </c>
      <c r="O302" s="2" t="s">
        <v>2093</v>
      </c>
      <c r="P302" s="2" t="s">
        <v>4570</v>
      </c>
      <c r="Q302" s="2" t="s">
        <v>17971</v>
      </c>
      <c r="R302" s="2" t="s">
        <v>2067</v>
      </c>
      <c r="S302" s="2"/>
      <c r="T302" s="2" t="s">
        <v>185</v>
      </c>
    </row>
    <row r="303" spans="1:20" ht="14.25" customHeight="1">
      <c r="A303" s="2" t="s">
        <v>36579</v>
      </c>
      <c r="B303" s="2" t="s">
        <v>3112</v>
      </c>
      <c r="C303" s="2" t="s">
        <v>15214</v>
      </c>
      <c r="D303" s="2" t="s">
        <v>25443</v>
      </c>
      <c r="E303" s="2" t="s">
        <v>264</v>
      </c>
      <c r="F303" s="2" t="s">
        <v>2112</v>
      </c>
      <c r="G303" s="2" t="s">
        <v>2046</v>
      </c>
      <c r="H303" s="2" t="s">
        <v>36580</v>
      </c>
      <c r="I303" s="2"/>
      <c r="J303" s="2"/>
      <c r="K303" s="2"/>
      <c r="L303" s="2"/>
      <c r="M303" s="2" t="s">
        <v>1566</v>
      </c>
      <c r="N303" s="2" t="s">
        <v>2058</v>
      </c>
      <c r="O303" s="2" t="s">
        <v>2093</v>
      </c>
      <c r="P303" s="2" t="s">
        <v>4570</v>
      </c>
      <c r="Q303" s="2" t="s">
        <v>17971</v>
      </c>
      <c r="R303" s="2" t="s">
        <v>2067</v>
      </c>
      <c r="S303" s="2"/>
      <c r="T303" s="2" t="s">
        <v>185</v>
      </c>
    </row>
    <row r="304" spans="1:20" ht="14.25" customHeight="1">
      <c r="A304" s="2" t="s">
        <v>36581</v>
      </c>
      <c r="B304" s="2" t="s">
        <v>4201</v>
      </c>
      <c r="C304" s="2" t="s">
        <v>3356</v>
      </c>
      <c r="D304" s="2" t="s">
        <v>25443</v>
      </c>
      <c r="E304" s="2" t="s">
        <v>264</v>
      </c>
      <c r="F304" s="2" t="s">
        <v>2112</v>
      </c>
      <c r="G304" s="2" t="s">
        <v>2046</v>
      </c>
      <c r="H304" s="2" t="s">
        <v>36582</v>
      </c>
      <c r="I304" s="2"/>
      <c r="J304" s="2"/>
      <c r="K304" s="2"/>
      <c r="L304" s="2"/>
      <c r="M304" s="2" t="s">
        <v>1566</v>
      </c>
      <c r="N304" s="2" t="s">
        <v>2058</v>
      </c>
      <c r="O304" s="2" t="s">
        <v>2093</v>
      </c>
      <c r="P304" s="2" t="s">
        <v>4570</v>
      </c>
      <c r="Q304" s="2" t="s">
        <v>17971</v>
      </c>
      <c r="R304" s="2" t="s">
        <v>2067</v>
      </c>
      <c r="S304" s="2"/>
      <c r="T304" s="2" t="s">
        <v>185</v>
      </c>
    </row>
    <row r="305" spans="1:20" ht="14.25" customHeight="1">
      <c r="A305" s="2" t="s">
        <v>36583</v>
      </c>
      <c r="B305" s="2" t="s">
        <v>22349</v>
      </c>
      <c r="C305" s="2" t="s">
        <v>36584</v>
      </c>
      <c r="D305" s="2" t="s">
        <v>20136</v>
      </c>
      <c r="E305" s="2" t="s">
        <v>264</v>
      </c>
      <c r="F305" s="2" t="s">
        <v>2112</v>
      </c>
      <c r="G305" s="2" t="s">
        <v>2091</v>
      </c>
      <c r="H305" s="2" t="s">
        <v>36585</v>
      </c>
      <c r="I305" s="2"/>
      <c r="J305" s="2"/>
      <c r="K305" s="2"/>
      <c r="L305" s="2"/>
      <c r="M305" s="2" t="s">
        <v>1566</v>
      </c>
      <c r="N305" s="2" t="s">
        <v>2058</v>
      </c>
      <c r="O305" s="2" t="s">
        <v>2093</v>
      </c>
      <c r="P305" s="2" t="s">
        <v>2094</v>
      </c>
      <c r="Q305" s="2" t="s">
        <v>17971</v>
      </c>
      <c r="R305" s="2" t="s">
        <v>2067</v>
      </c>
      <c r="S305" s="2"/>
      <c r="T305" s="2" t="s">
        <v>20138</v>
      </c>
    </row>
    <row r="306" spans="1:20" ht="14.25" customHeight="1">
      <c r="A306" s="2" t="s">
        <v>36586</v>
      </c>
      <c r="B306" s="2" t="s">
        <v>4129</v>
      </c>
      <c r="C306" s="2" t="s">
        <v>36587</v>
      </c>
      <c r="D306" s="2" t="s">
        <v>670</v>
      </c>
      <c r="E306" s="2" t="s">
        <v>264</v>
      </c>
      <c r="F306" s="2" t="s">
        <v>36588</v>
      </c>
      <c r="G306" s="2" t="s">
        <v>2046</v>
      </c>
      <c r="H306" s="2" t="s">
        <v>36589</v>
      </c>
      <c r="I306" s="2"/>
      <c r="J306" s="2"/>
      <c r="K306" s="2"/>
      <c r="L306" s="2"/>
      <c r="M306" s="2" t="s">
        <v>1566</v>
      </c>
      <c r="N306" s="2" t="s">
        <v>2058</v>
      </c>
      <c r="O306" s="2" t="s">
        <v>2093</v>
      </c>
      <c r="P306" s="2" t="s">
        <v>21091</v>
      </c>
      <c r="Q306" s="2" t="s">
        <v>17971</v>
      </c>
      <c r="R306" s="2" t="s">
        <v>2067</v>
      </c>
      <c r="S306" s="2"/>
      <c r="T306" s="2" t="s">
        <v>669</v>
      </c>
    </row>
    <row r="307" spans="1:20" ht="14.25" customHeight="1">
      <c r="A307" s="2" t="s">
        <v>36590</v>
      </c>
      <c r="B307" s="2" t="s">
        <v>35104</v>
      </c>
      <c r="C307" s="2" t="s">
        <v>36591</v>
      </c>
      <c r="D307" s="2" t="s">
        <v>156</v>
      </c>
      <c r="E307" s="2" t="s">
        <v>96</v>
      </c>
      <c r="F307" s="2" t="s">
        <v>36592</v>
      </c>
      <c r="G307" s="2" t="s">
        <v>2046</v>
      </c>
      <c r="H307" s="2" t="s">
        <v>36593</v>
      </c>
      <c r="I307" s="2"/>
      <c r="J307" s="2"/>
      <c r="K307" s="2"/>
      <c r="L307" s="2"/>
      <c r="M307" s="2" t="s">
        <v>1566</v>
      </c>
      <c r="N307" s="2" t="s">
        <v>2058</v>
      </c>
      <c r="O307" s="2" t="s">
        <v>2093</v>
      </c>
      <c r="P307" s="2" t="s">
        <v>2398</v>
      </c>
      <c r="Q307" s="2" t="s">
        <v>17971</v>
      </c>
      <c r="R307" s="2" t="s">
        <v>2067</v>
      </c>
      <c r="S307" s="2"/>
      <c r="T307" s="2" t="s">
        <v>155</v>
      </c>
    </row>
    <row r="308" spans="1:20" ht="14.25" customHeight="1">
      <c r="A308" s="2" t="s">
        <v>36594</v>
      </c>
      <c r="B308" s="2" t="s">
        <v>5432</v>
      </c>
      <c r="C308" s="2" t="s">
        <v>7128</v>
      </c>
      <c r="D308" s="2" t="s">
        <v>25443</v>
      </c>
      <c r="E308" s="2" t="s">
        <v>264</v>
      </c>
      <c r="F308" s="2" t="s">
        <v>36595</v>
      </c>
      <c r="G308" s="2" t="s">
        <v>2046</v>
      </c>
      <c r="H308" s="2" t="s">
        <v>36596</v>
      </c>
      <c r="I308" s="2"/>
      <c r="J308" s="2"/>
      <c r="K308" s="2"/>
      <c r="L308" s="2"/>
      <c r="M308" s="2" t="s">
        <v>1566</v>
      </c>
      <c r="N308" s="2" t="s">
        <v>2058</v>
      </c>
      <c r="O308" s="2" t="s">
        <v>2093</v>
      </c>
      <c r="P308" s="2" t="s">
        <v>4570</v>
      </c>
      <c r="Q308" s="2" t="s">
        <v>17971</v>
      </c>
      <c r="R308" s="2" t="s">
        <v>2067</v>
      </c>
      <c r="S308" s="2"/>
      <c r="T308" s="2" t="s">
        <v>185</v>
      </c>
    </row>
    <row r="309" spans="1:20" ht="14.25" customHeight="1">
      <c r="A309" s="2" t="s">
        <v>36597</v>
      </c>
      <c r="B309" s="2" t="s">
        <v>3778</v>
      </c>
      <c r="C309" s="2" t="s">
        <v>5916</v>
      </c>
      <c r="D309" s="2" t="s">
        <v>445</v>
      </c>
      <c r="E309" s="2" t="s">
        <v>96</v>
      </c>
      <c r="F309" s="2" t="s">
        <v>27349</v>
      </c>
      <c r="G309" s="2" t="s">
        <v>2046</v>
      </c>
      <c r="H309" s="2" t="s">
        <v>36598</v>
      </c>
      <c r="I309" s="2"/>
      <c r="J309" s="2"/>
      <c r="K309" s="2"/>
      <c r="L309" s="2"/>
      <c r="M309" s="2" t="s">
        <v>1566</v>
      </c>
      <c r="N309" s="2" t="s">
        <v>2048</v>
      </c>
      <c r="O309" s="2" t="s">
        <v>2179</v>
      </c>
      <c r="P309" s="2" t="s">
        <v>35834</v>
      </c>
      <c r="Q309" s="2" t="s">
        <v>17971</v>
      </c>
      <c r="R309" s="2" t="s">
        <v>2052</v>
      </c>
      <c r="S309" s="2"/>
      <c r="T309" s="2" t="s">
        <v>444</v>
      </c>
    </row>
    <row r="310" spans="1:20" ht="14.25" customHeight="1">
      <c r="A310" s="2" t="s">
        <v>36599</v>
      </c>
      <c r="B310" s="2" t="s">
        <v>3221</v>
      </c>
      <c r="C310" s="2" t="s">
        <v>5274</v>
      </c>
      <c r="D310" s="2" t="s">
        <v>351</v>
      </c>
      <c r="E310" s="2" t="s">
        <v>96</v>
      </c>
      <c r="F310" s="2" t="s">
        <v>36600</v>
      </c>
      <c r="G310" s="2" t="s">
        <v>2046</v>
      </c>
      <c r="H310" s="2" t="s">
        <v>36601</v>
      </c>
      <c r="I310" s="2"/>
      <c r="J310" s="2"/>
      <c r="K310" s="2"/>
      <c r="L310" s="2"/>
      <c r="M310" s="2" t="s">
        <v>1566</v>
      </c>
      <c r="N310" s="2" t="s">
        <v>2058</v>
      </c>
      <c r="O310" s="2" t="s">
        <v>2153</v>
      </c>
      <c r="P310" s="2" t="s">
        <v>19584</v>
      </c>
      <c r="Q310" s="2" t="s">
        <v>17971</v>
      </c>
      <c r="R310" s="2" t="s">
        <v>2052</v>
      </c>
      <c r="S310" s="2"/>
      <c r="T310" s="2" t="s">
        <v>350</v>
      </c>
    </row>
    <row r="311" spans="1:20" ht="14.25" customHeight="1">
      <c r="A311" s="2" t="s">
        <v>36602</v>
      </c>
      <c r="B311" s="2" t="s">
        <v>10389</v>
      </c>
      <c r="C311" s="2" t="s">
        <v>4115</v>
      </c>
      <c r="D311" s="2" t="s">
        <v>212</v>
      </c>
      <c r="E311" s="2" t="s">
        <v>264</v>
      </c>
      <c r="F311" s="2" t="s">
        <v>36603</v>
      </c>
      <c r="G311" s="2" t="s">
        <v>2046</v>
      </c>
      <c r="H311" s="2" t="s">
        <v>36604</v>
      </c>
      <c r="I311" s="2"/>
      <c r="J311" s="2"/>
      <c r="K311" s="2"/>
      <c r="L311" s="2"/>
      <c r="M311" s="2" t="s">
        <v>1566</v>
      </c>
      <c r="N311" s="2" t="s">
        <v>2058</v>
      </c>
      <c r="O311" s="2" t="s">
        <v>2153</v>
      </c>
      <c r="P311" s="2" t="s">
        <v>29578</v>
      </c>
      <c r="Q311" s="2" t="s">
        <v>17971</v>
      </c>
      <c r="R311" s="2" t="s">
        <v>2052</v>
      </c>
      <c r="S311" s="2"/>
      <c r="T311" s="2" t="s">
        <v>211</v>
      </c>
    </row>
    <row r="312" spans="1:20" ht="14.25" customHeight="1">
      <c r="A312" s="2" t="s">
        <v>36605</v>
      </c>
      <c r="B312" s="2" t="s">
        <v>4177</v>
      </c>
      <c r="C312" s="2" t="s">
        <v>36606</v>
      </c>
      <c r="D312" s="2" t="s">
        <v>124</v>
      </c>
      <c r="E312" s="2" t="s">
        <v>96</v>
      </c>
      <c r="F312" s="2" t="s">
        <v>25641</v>
      </c>
      <c r="G312" s="2" t="s">
        <v>2046</v>
      </c>
      <c r="H312" s="2" t="s">
        <v>36607</v>
      </c>
      <c r="I312" s="2"/>
      <c r="J312" s="2"/>
      <c r="K312" s="2"/>
      <c r="L312" s="2"/>
      <c r="M312" s="2" t="s">
        <v>1566</v>
      </c>
      <c r="N312" s="2" t="s">
        <v>2058</v>
      </c>
      <c r="O312" s="2" t="s">
        <v>2153</v>
      </c>
      <c r="P312" s="2" t="s">
        <v>35933</v>
      </c>
      <c r="Q312" s="2" t="s">
        <v>17971</v>
      </c>
      <c r="R312" s="2" t="s">
        <v>2052</v>
      </c>
      <c r="S312" s="2"/>
      <c r="T312" s="2" t="s">
        <v>123</v>
      </c>
    </row>
    <row r="313" spans="1:20" ht="14.25" customHeight="1">
      <c r="A313" s="2" t="s">
        <v>36608</v>
      </c>
      <c r="B313" s="2" t="s">
        <v>4943</v>
      </c>
      <c r="C313" s="2" t="s">
        <v>36609</v>
      </c>
      <c r="D313" s="2" t="s">
        <v>376</v>
      </c>
      <c r="E313" s="2" t="s">
        <v>264</v>
      </c>
      <c r="F313" s="2" t="s">
        <v>36610</v>
      </c>
      <c r="G313" s="2" t="s">
        <v>2046</v>
      </c>
      <c r="H313" s="2" t="s">
        <v>36611</v>
      </c>
      <c r="I313" s="2"/>
      <c r="J313" s="2"/>
      <c r="K313" s="2"/>
      <c r="L313" s="2"/>
      <c r="M313" s="2" t="s">
        <v>1566</v>
      </c>
      <c r="N313" s="2" t="s">
        <v>2058</v>
      </c>
      <c r="O313" s="2" t="s">
        <v>2153</v>
      </c>
      <c r="P313" s="2" t="s">
        <v>21958</v>
      </c>
      <c r="Q313" s="2" t="s">
        <v>17971</v>
      </c>
      <c r="R313" s="2" t="s">
        <v>2052</v>
      </c>
      <c r="S313" s="2"/>
      <c r="T313" s="2" t="s">
        <v>375</v>
      </c>
    </row>
    <row r="314" spans="1:20" ht="14.25" customHeight="1">
      <c r="A314" s="2" t="s">
        <v>36612</v>
      </c>
      <c r="B314" s="2" t="s">
        <v>36613</v>
      </c>
      <c r="C314" s="2" t="s">
        <v>36614</v>
      </c>
      <c r="D314" s="2" t="s">
        <v>385</v>
      </c>
      <c r="E314" s="2" t="s">
        <v>96</v>
      </c>
      <c r="F314" s="2" t="s">
        <v>7825</v>
      </c>
      <c r="G314" s="2" t="s">
        <v>2046</v>
      </c>
      <c r="H314" s="2" t="s">
        <v>36615</v>
      </c>
      <c r="I314" s="2"/>
      <c r="J314" s="2"/>
      <c r="K314" s="2"/>
      <c r="L314" s="2"/>
      <c r="M314" s="2" t="s">
        <v>1566</v>
      </c>
      <c r="N314" s="2" t="s">
        <v>2048</v>
      </c>
      <c r="O314" s="2" t="s">
        <v>2199</v>
      </c>
      <c r="P314" s="2" t="s">
        <v>3287</v>
      </c>
      <c r="Q314" s="2" t="s">
        <v>17971</v>
      </c>
      <c r="R314" s="2" t="s">
        <v>2200</v>
      </c>
      <c r="S314" s="2"/>
      <c r="T314" s="2" t="s">
        <v>384</v>
      </c>
    </row>
    <row r="315" spans="1:20" ht="14.25" customHeight="1">
      <c r="A315" s="2" t="s">
        <v>36616</v>
      </c>
      <c r="B315" s="2" t="s">
        <v>36617</v>
      </c>
      <c r="C315" s="2" t="s">
        <v>4143</v>
      </c>
      <c r="D315" s="2" t="s">
        <v>248</v>
      </c>
      <c r="E315" s="2" t="s">
        <v>96</v>
      </c>
      <c r="F315" s="2" t="s">
        <v>7825</v>
      </c>
      <c r="G315" s="2" t="s">
        <v>2046</v>
      </c>
      <c r="H315" s="2" t="s">
        <v>36618</v>
      </c>
      <c r="I315" s="2"/>
      <c r="J315" s="2"/>
      <c r="K315" s="2"/>
      <c r="L315" s="2"/>
      <c r="M315" s="2" t="s">
        <v>1566</v>
      </c>
      <c r="N315" s="2" t="s">
        <v>2048</v>
      </c>
      <c r="O315" s="2" t="s">
        <v>2199</v>
      </c>
      <c r="P315" s="2" t="s">
        <v>2377</v>
      </c>
      <c r="Q315" s="2" t="s">
        <v>17971</v>
      </c>
      <c r="R315" s="2" t="s">
        <v>2200</v>
      </c>
      <c r="S315" s="2"/>
      <c r="T315" s="2" t="s">
        <v>247</v>
      </c>
    </row>
    <row r="316" spans="1:20" ht="14.25" customHeight="1">
      <c r="A316" s="2" t="s">
        <v>36619</v>
      </c>
      <c r="B316" s="2" t="s">
        <v>4931</v>
      </c>
      <c r="C316" s="2" t="s">
        <v>36620</v>
      </c>
      <c r="D316" s="2" t="s">
        <v>226</v>
      </c>
      <c r="E316" s="2" t="s">
        <v>96</v>
      </c>
      <c r="F316" s="2" t="s">
        <v>7825</v>
      </c>
      <c r="G316" s="2" t="s">
        <v>2046</v>
      </c>
      <c r="H316" s="2" t="s">
        <v>36621</v>
      </c>
      <c r="I316" s="2"/>
      <c r="J316" s="2"/>
      <c r="K316" s="2"/>
      <c r="L316" s="2"/>
      <c r="M316" s="2" t="s">
        <v>1566</v>
      </c>
      <c r="N316" s="2" t="s">
        <v>2048</v>
      </c>
      <c r="O316" s="2" t="s">
        <v>2199</v>
      </c>
      <c r="P316" s="2" t="s">
        <v>2456</v>
      </c>
      <c r="Q316" s="2" t="s">
        <v>17971</v>
      </c>
      <c r="R316" s="2" t="s">
        <v>2200</v>
      </c>
      <c r="S316" s="2"/>
      <c r="T316" s="2" t="s">
        <v>225</v>
      </c>
    </row>
    <row r="317" spans="1:20" ht="14.25" customHeight="1">
      <c r="A317" s="2" t="s">
        <v>36622</v>
      </c>
      <c r="B317" s="2" t="s">
        <v>36623</v>
      </c>
      <c r="C317" s="2" t="s">
        <v>36624</v>
      </c>
      <c r="D317" s="2" t="s">
        <v>184</v>
      </c>
      <c r="E317" s="2" t="s">
        <v>96</v>
      </c>
      <c r="F317" s="2" t="s">
        <v>36625</v>
      </c>
      <c r="G317" s="2" t="s">
        <v>2046</v>
      </c>
      <c r="H317" s="2" t="s">
        <v>36626</v>
      </c>
      <c r="I317" s="2"/>
      <c r="J317" s="2"/>
      <c r="K317" s="2"/>
      <c r="L317" s="2"/>
      <c r="M317" s="2" t="s">
        <v>1566</v>
      </c>
      <c r="N317" s="2" t="s">
        <v>2048</v>
      </c>
      <c r="O317" s="2" t="s">
        <v>2199</v>
      </c>
      <c r="P317" s="2" t="s">
        <v>2398</v>
      </c>
      <c r="Q317" s="2" t="s">
        <v>17971</v>
      </c>
      <c r="R317" s="2" t="s">
        <v>2200</v>
      </c>
      <c r="S317" s="2"/>
      <c r="T317" s="2" t="s">
        <v>183</v>
      </c>
    </row>
    <row r="318" spans="1:20" ht="14.25" customHeight="1">
      <c r="A318" s="2" t="s">
        <v>36627</v>
      </c>
      <c r="B318" s="2" t="s">
        <v>32768</v>
      </c>
      <c r="C318" s="2" t="s">
        <v>7931</v>
      </c>
      <c r="D318" s="2" t="s">
        <v>144</v>
      </c>
      <c r="E318" s="2" t="s">
        <v>96</v>
      </c>
      <c r="F318" s="2" t="s">
        <v>36628</v>
      </c>
      <c r="G318" s="2" t="s">
        <v>2046</v>
      </c>
      <c r="H318" s="2" t="s">
        <v>36629</v>
      </c>
      <c r="I318" s="2"/>
      <c r="J318" s="2"/>
      <c r="K318" s="2"/>
      <c r="L318" s="2"/>
      <c r="M318" s="2" t="s">
        <v>1566</v>
      </c>
      <c r="N318" s="2" t="s">
        <v>2048</v>
      </c>
      <c r="O318" s="2" t="s">
        <v>2199</v>
      </c>
      <c r="P318" s="2" t="s">
        <v>2377</v>
      </c>
      <c r="Q318" s="2" t="s">
        <v>17971</v>
      </c>
      <c r="R318" s="2" t="s">
        <v>2200</v>
      </c>
      <c r="S318" s="2"/>
      <c r="T318" s="2" t="s">
        <v>143</v>
      </c>
    </row>
    <row r="319" spans="1:20" ht="14.25" customHeight="1">
      <c r="A319" s="2" t="s">
        <v>36630</v>
      </c>
      <c r="B319" s="2" t="s">
        <v>36631</v>
      </c>
      <c r="C319" s="2" t="s">
        <v>36632</v>
      </c>
      <c r="D319" s="2" t="s">
        <v>268</v>
      </c>
      <c r="E319" s="2" t="s">
        <v>96</v>
      </c>
      <c r="F319" s="2" t="s">
        <v>1655</v>
      </c>
      <c r="G319" s="2" t="s">
        <v>2404</v>
      </c>
      <c r="H319" s="2" t="s">
        <v>36633</v>
      </c>
      <c r="I319" s="2"/>
      <c r="J319" s="2"/>
      <c r="K319" s="2"/>
      <c r="L319" s="2" t="s">
        <v>4984</v>
      </c>
      <c r="M319" s="2" t="s">
        <v>59</v>
      </c>
      <c r="N319" s="2" t="s">
        <v>2058</v>
      </c>
      <c r="O319" s="2" t="s">
        <v>2583</v>
      </c>
      <c r="P319" s="2" t="s">
        <v>36634</v>
      </c>
      <c r="Q319" s="2" t="s">
        <v>17971</v>
      </c>
      <c r="R319" s="2" t="s">
        <v>2200</v>
      </c>
      <c r="S319" s="2"/>
      <c r="T319" s="2" t="s">
        <v>267</v>
      </c>
    </row>
    <row r="320" spans="1:20" ht="14.25" customHeight="1">
      <c r="A320" s="2" t="s">
        <v>36635</v>
      </c>
      <c r="B320" s="2" t="s">
        <v>2842</v>
      </c>
      <c r="C320" s="2" t="s">
        <v>36636</v>
      </c>
      <c r="D320" s="2" t="s">
        <v>238</v>
      </c>
      <c r="E320" s="2" t="s">
        <v>264</v>
      </c>
      <c r="F320" s="2" t="s">
        <v>1655</v>
      </c>
      <c r="G320" s="2" t="s">
        <v>2046</v>
      </c>
      <c r="H320" s="2" t="s">
        <v>36637</v>
      </c>
      <c r="I320" s="2"/>
      <c r="J320" s="2"/>
      <c r="K320" s="2"/>
      <c r="L320" s="2" t="s">
        <v>4539</v>
      </c>
      <c r="M320" s="2" t="s">
        <v>59</v>
      </c>
      <c r="N320" s="2" t="s">
        <v>2058</v>
      </c>
      <c r="O320" s="2" t="s">
        <v>2583</v>
      </c>
      <c r="P320" s="2" t="s">
        <v>36638</v>
      </c>
      <c r="Q320" s="2" t="s">
        <v>17971</v>
      </c>
      <c r="R320" s="2" t="s">
        <v>2200</v>
      </c>
      <c r="S320" s="2"/>
      <c r="T320" s="2" t="s">
        <v>237</v>
      </c>
    </row>
    <row r="321" spans="1:20" ht="14.25" customHeight="1">
      <c r="A321" s="2" t="s">
        <v>36639</v>
      </c>
      <c r="B321" s="2" t="s">
        <v>36640</v>
      </c>
      <c r="C321" s="2" t="s">
        <v>36641</v>
      </c>
      <c r="D321" s="2" t="s">
        <v>238</v>
      </c>
      <c r="E321" s="2" t="s">
        <v>264</v>
      </c>
      <c r="F321" s="2" t="s">
        <v>24366</v>
      </c>
      <c r="G321" s="2" t="s">
        <v>2046</v>
      </c>
      <c r="H321" s="2" t="s">
        <v>36642</v>
      </c>
      <c r="I321" s="2"/>
      <c r="J321" s="2"/>
      <c r="K321" s="2"/>
      <c r="L321" s="2"/>
      <c r="M321" s="2" t="s">
        <v>59</v>
      </c>
      <c r="N321" s="2" t="s">
        <v>2058</v>
      </c>
      <c r="O321" s="2" t="s">
        <v>2583</v>
      </c>
      <c r="P321" s="2" t="s">
        <v>36643</v>
      </c>
      <c r="Q321" s="2" t="s">
        <v>17971</v>
      </c>
      <c r="R321" s="2" t="s">
        <v>2200</v>
      </c>
      <c r="S321" s="2"/>
      <c r="T321" s="2" t="s">
        <v>237</v>
      </c>
    </row>
    <row r="322" spans="1:20" ht="14.25" customHeight="1">
      <c r="A322" s="2" t="s">
        <v>36644</v>
      </c>
      <c r="B322" s="2" t="s">
        <v>4129</v>
      </c>
      <c r="C322" s="2" t="s">
        <v>17295</v>
      </c>
      <c r="D322" s="2" t="s">
        <v>270</v>
      </c>
      <c r="E322" s="2" t="s">
        <v>96</v>
      </c>
      <c r="F322" s="2" t="s">
        <v>36645</v>
      </c>
      <c r="G322" s="2" t="s">
        <v>2046</v>
      </c>
      <c r="H322" s="2" t="s">
        <v>36646</v>
      </c>
      <c r="I322" s="2"/>
      <c r="J322" s="2"/>
      <c r="K322" s="2"/>
      <c r="L322" s="2"/>
      <c r="M322" s="2" t="s">
        <v>59</v>
      </c>
      <c r="N322" s="2" t="s">
        <v>2058</v>
      </c>
      <c r="O322" s="2" t="s">
        <v>2583</v>
      </c>
      <c r="P322" s="2" t="s">
        <v>35880</v>
      </c>
      <c r="Q322" s="2" t="s">
        <v>17971</v>
      </c>
      <c r="R322" s="2" t="s">
        <v>2200</v>
      </c>
      <c r="S322" s="2"/>
      <c r="T322" s="2" t="s">
        <v>269</v>
      </c>
    </row>
    <row r="323" spans="1:20" ht="14.25" customHeight="1">
      <c r="A323" s="2" t="s">
        <v>36647</v>
      </c>
      <c r="B323" s="2" t="s">
        <v>5231</v>
      </c>
      <c r="C323" s="2" t="s">
        <v>2390</v>
      </c>
      <c r="D323" s="2" t="s">
        <v>212</v>
      </c>
      <c r="E323" s="2" t="s">
        <v>264</v>
      </c>
      <c r="F323" s="2" t="s">
        <v>22466</v>
      </c>
      <c r="G323" s="2" t="s">
        <v>2046</v>
      </c>
      <c r="H323" s="2" t="s">
        <v>36648</v>
      </c>
      <c r="I323" s="2"/>
      <c r="J323" s="2"/>
      <c r="K323" s="2"/>
      <c r="L323" s="2"/>
      <c r="M323" s="2" t="s">
        <v>1566</v>
      </c>
      <c r="N323" s="2" t="s">
        <v>2058</v>
      </c>
      <c r="O323" s="2" t="s">
        <v>2153</v>
      </c>
      <c r="P323" s="2" t="s">
        <v>29578</v>
      </c>
      <c r="Q323" s="2" t="s">
        <v>17971</v>
      </c>
      <c r="R323" s="2" t="s">
        <v>2052</v>
      </c>
      <c r="S323" s="2"/>
      <c r="T323" s="2" t="s">
        <v>211</v>
      </c>
    </row>
    <row r="324" spans="1:20" ht="14.25" customHeight="1">
      <c r="A324" s="2" t="s">
        <v>36649</v>
      </c>
      <c r="B324" s="2" t="s">
        <v>3915</v>
      </c>
      <c r="C324" s="2" t="s">
        <v>36650</v>
      </c>
      <c r="D324" s="2" t="s">
        <v>411</v>
      </c>
      <c r="E324" s="2" t="s">
        <v>264</v>
      </c>
      <c r="F324" s="2" t="s">
        <v>22466</v>
      </c>
      <c r="G324" s="2" t="s">
        <v>2046</v>
      </c>
      <c r="H324" s="2" t="s">
        <v>36651</v>
      </c>
      <c r="I324" s="2"/>
      <c r="J324" s="2"/>
      <c r="K324" s="2"/>
      <c r="L324" s="2" t="s">
        <v>4984</v>
      </c>
      <c r="M324" s="2" t="s">
        <v>1566</v>
      </c>
      <c r="N324" s="2" t="s">
        <v>2058</v>
      </c>
      <c r="O324" s="2" t="s">
        <v>2153</v>
      </c>
      <c r="P324" s="2" t="s">
        <v>21962</v>
      </c>
      <c r="Q324" s="2" t="s">
        <v>17971</v>
      </c>
      <c r="R324" s="2" t="s">
        <v>2052</v>
      </c>
      <c r="S324" s="2"/>
      <c r="T324" s="2" t="s">
        <v>410</v>
      </c>
    </row>
    <row r="325" spans="1:20" ht="14.25" customHeight="1">
      <c r="A325" s="2" t="s">
        <v>36652</v>
      </c>
      <c r="B325" s="2" t="s">
        <v>4371</v>
      </c>
      <c r="C325" s="2" t="s">
        <v>24748</v>
      </c>
      <c r="D325" s="2" t="s">
        <v>202</v>
      </c>
      <c r="E325" s="2" t="s">
        <v>96</v>
      </c>
      <c r="F325" s="2" t="s">
        <v>22466</v>
      </c>
      <c r="G325" s="2" t="s">
        <v>2046</v>
      </c>
      <c r="H325" s="2" t="s">
        <v>36653</v>
      </c>
      <c r="I325" s="2"/>
      <c r="J325" s="2"/>
      <c r="K325" s="2"/>
      <c r="L325" s="2" t="s">
        <v>4539</v>
      </c>
      <c r="M325" s="2" t="s">
        <v>1566</v>
      </c>
      <c r="N325" s="2" t="s">
        <v>2058</v>
      </c>
      <c r="O325" s="2" t="s">
        <v>2153</v>
      </c>
      <c r="P325" s="2" t="s">
        <v>35834</v>
      </c>
      <c r="Q325" s="2" t="s">
        <v>17971</v>
      </c>
      <c r="R325" s="2" t="s">
        <v>2052</v>
      </c>
      <c r="S325" s="2"/>
      <c r="T325" s="2" t="s">
        <v>201</v>
      </c>
    </row>
    <row r="326" spans="1:20" ht="14.25" customHeight="1">
      <c r="A326" s="2" t="s">
        <v>36654</v>
      </c>
      <c r="B326" s="2" t="s">
        <v>36655</v>
      </c>
      <c r="C326" s="2" t="s">
        <v>36656</v>
      </c>
      <c r="D326" s="2" t="s">
        <v>212</v>
      </c>
      <c r="E326" s="2" t="s">
        <v>264</v>
      </c>
      <c r="F326" s="2" t="s">
        <v>4402</v>
      </c>
      <c r="G326" s="2" t="s">
        <v>2046</v>
      </c>
      <c r="H326" s="2" t="s">
        <v>36657</v>
      </c>
      <c r="I326" s="2"/>
      <c r="J326" s="2"/>
      <c r="K326" s="2"/>
      <c r="L326" s="2"/>
      <c r="M326" s="2" t="s">
        <v>1566</v>
      </c>
      <c r="N326" s="2" t="s">
        <v>2058</v>
      </c>
      <c r="O326" s="2" t="s">
        <v>2153</v>
      </c>
      <c r="P326" s="2" t="s">
        <v>29578</v>
      </c>
      <c r="Q326" s="2" t="s">
        <v>17971</v>
      </c>
      <c r="R326" s="2" t="s">
        <v>2052</v>
      </c>
      <c r="S326" s="2"/>
      <c r="T326" s="2" t="s">
        <v>211</v>
      </c>
    </row>
    <row r="327" spans="1:20" ht="14.25" customHeight="1">
      <c r="A327" s="2" t="s">
        <v>36658</v>
      </c>
      <c r="B327" s="2" t="s">
        <v>4161</v>
      </c>
      <c r="C327" s="2" t="s">
        <v>36659</v>
      </c>
      <c r="D327" s="2" t="s">
        <v>212</v>
      </c>
      <c r="E327" s="2" t="s">
        <v>264</v>
      </c>
      <c r="F327" s="2" t="s">
        <v>36660</v>
      </c>
      <c r="G327" s="2" t="s">
        <v>2046</v>
      </c>
      <c r="H327" s="2" t="s">
        <v>36661</v>
      </c>
      <c r="I327" s="2"/>
      <c r="J327" s="2"/>
      <c r="K327" s="2"/>
      <c r="L327" s="2"/>
      <c r="M327" s="2" t="s">
        <v>1566</v>
      </c>
      <c r="N327" s="2" t="s">
        <v>2058</v>
      </c>
      <c r="O327" s="2" t="s">
        <v>2153</v>
      </c>
      <c r="P327" s="2" t="s">
        <v>29578</v>
      </c>
      <c r="Q327" s="2" t="s">
        <v>17971</v>
      </c>
      <c r="R327" s="2" t="s">
        <v>2052</v>
      </c>
      <c r="S327" s="2"/>
      <c r="T327" s="2" t="s">
        <v>211</v>
      </c>
    </row>
    <row r="328" spans="1:20" ht="14.25" customHeight="1">
      <c r="A328" s="2" t="s">
        <v>36662</v>
      </c>
      <c r="B328" s="2" t="s">
        <v>3494</v>
      </c>
      <c r="C328" s="2" t="s">
        <v>16694</v>
      </c>
      <c r="D328" s="2" t="s">
        <v>154</v>
      </c>
      <c r="E328" s="2" t="s">
        <v>96</v>
      </c>
      <c r="F328" s="2" t="s">
        <v>23314</v>
      </c>
      <c r="G328" s="2" t="s">
        <v>2046</v>
      </c>
      <c r="H328" s="2" t="s">
        <v>36663</v>
      </c>
      <c r="I328" s="2"/>
      <c r="J328" s="2"/>
      <c r="K328" s="2"/>
      <c r="L328" s="2"/>
      <c r="M328" s="2" t="s">
        <v>1566</v>
      </c>
      <c r="N328" s="2" t="s">
        <v>2058</v>
      </c>
      <c r="O328" s="2" t="s">
        <v>2153</v>
      </c>
      <c r="P328" s="2" t="s">
        <v>36664</v>
      </c>
      <c r="Q328" s="2" t="s">
        <v>17971</v>
      </c>
      <c r="R328" s="2" t="s">
        <v>2052</v>
      </c>
      <c r="S328" s="2"/>
      <c r="T328" s="2" t="s">
        <v>153</v>
      </c>
    </row>
    <row r="329" spans="1:20" ht="14.25" customHeight="1">
      <c r="A329" s="2" t="s">
        <v>36665</v>
      </c>
      <c r="B329" s="2" t="s">
        <v>3804</v>
      </c>
      <c r="C329" s="2" t="s">
        <v>36666</v>
      </c>
      <c r="D329" s="2" t="s">
        <v>270</v>
      </c>
      <c r="E329" s="2" t="s">
        <v>96</v>
      </c>
      <c r="F329" s="2" t="s">
        <v>26991</v>
      </c>
      <c r="G329" s="2" t="s">
        <v>2046</v>
      </c>
      <c r="H329" s="2" t="s">
        <v>36667</v>
      </c>
      <c r="I329" s="2"/>
      <c r="J329" s="2"/>
      <c r="K329" s="2"/>
      <c r="L329" s="2"/>
      <c r="M329" s="2" t="s">
        <v>1566</v>
      </c>
      <c r="N329" s="2" t="s">
        <v>2058</v>
      </c>
      <c r="O329" s="2" t="s">
        <v>2153</v>
      </c>
      <c r="P329" s="2" t="s">
        <v>35880</v>
      </c>
      <c r="Q329" s="2" t="s">
        <v>17971</v>
      </c>
      <c r="R329" s="2" t="s">
        <v>2052</v>
      </c>
      <c r="S329" s="2"/>
      <c r="T329" s="2" t="s">
        <v>269</v>
      </c>
    </row>
    <row r="330" spans="1:20" ht="14.25" customHeight="1">
      <c r="A330" s="2" t="s">
        <v>36668</v>
      </c>
      <c r="B330" s="2" t="s">
        <v>2330</v>
      </c>
      <c r="C330" s="2" t="s">
        <v>30380</v>
      </c>
      <c r="D330" s="2" t="s">
        <v>180</v>
      </c>
      <c r="E330" s="2" t="s">
        <v>96</v>
      </c>
      <c r="F330" s="2" t="s">
        <v>36669</v>
      </c>
      <c r="G330" s="2" t="s">
        <v>2046</v>
      </c>
      <c r="H330" s="2" t="s">
        <v>36670</v>
      </c>
      <c r="I330" s="2"/>
      <c r="J330" s="2"/>
      <c r="K330" s="2"/>
      <c r="L330" s="2"/>
      <c r="M330" s="2" t="s">
        <v>1566</v>
      </c>
      <c r="N330" s="2" t="s">
        <v>2058</v>
      </c>
      <c r="O330" s="2" t="s">
        <v>2153</v>
      </c>
      <c r="P330" s="2" t="s">
        <v>21962</v>
      </c>
      <c r="Q330" s="2" t="s">
        <v>17971</v>
      </c>
      <c r="R330" s="2" t="s">
        <v>2052</v>
      </c>
      <c r="S330" s="2"/>
      <c r="T330" s="2" t="s">
        <v>179</v>
      </c>
    </row>
    <row r="331" spans="1:20" ht="14.25" customHeight="1">
      <c r="A331" s="2" t="s">
        <v>36671</v>
      </c>
      <c r="B331" s="2" t="s">
        <v>3176</v>
      </c>
      <c r="C331" s="2" t="s">
        <v>3263</v>
      </c>
      <c r="D331" s="2" t="s">
        <v>443</v>
      </c>
      <c r="E331" s="2" t="s">
        <v>264</v>
      </c>
      <c r="F331" s="2" t="s">
        <v>36672</v>
      </c>
      <c r="G331" s="2" t="s">
        <v>2046</v>
      </c>
      <c r="H331" s="2" t="s">
        <v>36673</v>
      </c>
      <c r="I331" s="2"/>
      <c r="J331" s="2"/>
      <c r="K331" s="2"/>
      <c r="L331" s="2"/>
      <c r="M331" s="2" t="s">
        <v>1566</v>
      </c>
      <c r="N331" s="2" t="s">
        <v>2058</v>
      </c>
      <c r="O331" s="2" t="s">
        <v>2153</v>
      </c>
      <c r="P331" s="2" t="s">
        <v>35834</v>
      </c>
      <c r="Q331" s="2" t="s">
        <v>17971</v>
      </c>
      <c r="R331" s="2" t="s">
        <v>2052</v>
      </c>
      <c r="S331" s="2"/>
      <c r="T331" s="2" t="s">
        <v>442</v>
      </c>
    </row>
    <row r="332" spans="1:20" ht="14.25" customHeight="1">
      <c r="A332" s="2" t="s">
        <v>36674</v>
      </c>
      <c r="B332" s="2" t="s">
        <v>36675</v>
      </c>
      <c r="C332" s="2" t="s">
        <v>36676</v>
      </c>
      <c r="D332" s="2" t="s">
        <v>378</v>
      </c>
      <c r="E332" s="2" t="s">
        <v>96</v>
      </c>
      <c r="F332" s="2" t="s">
        <v>4530</v>
      </c>
      <c r="G332" s="2" t="s">
        <v>2046</v>
      </c>
      <c r="H332" s="2" t="s">
        <v>36677</v>
      </c>
      <c r="I332" s="2"/>
      <c r="J332" s="2"/>
      <c r="K332" s="2"/>
      <c r="L332" s="2"/>
      <c r="M332" s="2" t="s">
        <v>1566</v>
      </c>
      <c r="N332" s="2" t="s">
        <v>2058</v>
      </c>
      <c r="O332" s="2" t="s">
        <v>2153</v>
      </c>
      <c r="P332" s="2" t="s">
        <v>35820</v>
      </c>
      <c r="Q332" s="2" t="s">
        <v>17971</v>
      </c>
      <c r="R332" s="2" t="s">
        <v>2052</v>
      </c>
      <c r="S332" s="2"/>
      <c r="T332" s="2" t="s">
        <v>377</v>
      </c>
    </row>
    <row r="333" spans="1:20" ht="14.25" customHeight="1">
      <c r="A333" s="2" t="s">
        <v>36678</v>
      </c>
      <c r="B333" s="2" t="s">
        <v>4411</v>
      </c>
      <c r="C333" s="2" t="s">
        <v>5036</v>
      </c>
      <c r="D333" s="2" t="s">
        <v>324</v>
      </c>
      <c r="E333" s="2" t="s">
        <v>96</v>
      </c>
      <c r="F333" s="2" t="s">
        <v>4530</v>
      </c>
      <c r="G333" s="2" t="s">
        <v>2046</v>
      </c>
      <c r="H333" s="2" t="s">
        <v>36679</v>
      </c>
      <c r="I333" s="2"/>
      <c r="J333" s="2"/>
      <c r="K333" s="2"/>
      <c r="L333" s="2"/>
      <c r="M333" s="2" t="s">
        <v>1566</v>
      </c>
      <c r="N333" s="2" t="s">
        <v>2058</v>
      </c>
      <c r="O333" s="2" t="s">
        <v>2153</v>
      </c>
      <c r="P333" s="2" t="s">
        <v>21962</v>
      </c>
      <c r="Q333" s="2" t="s">
        <v>17971</v>
      </c>
      <c r="R333" s="2" t="s">
        <v>2052</v>
      </c>
      <c r="S333" s="2"/>
      <c r="T333" s="2" t="s">
        <v>323</v>
      </c>
    </row>
    <row r="334" spans="1:20" ht="14.25" customHeight="1">
      <c r="A334" s="2" t="s">
        <v>36680</v>
      </c>
      <c r="B334" s="2" t="s">
        <v>4594</v>
      </c>
      <c r="C334" s="2" t="s">
        <v>26646</v>
      </c>
      <c r="D334" s="2" t="s">
        <v>154</v>
      </c>
      <c r="E334" s="2" t="s">
        <v>96</v>
      </c>
      <c r="F334" s="2" t="s">
        <v>22637</v>
      </c>
      <c r="G334" s="2" t="s">
        <v>2046</v>
      </c>
      <c r="H334" s="2" t="s">
        <v>36681</v>
      </c>
      <c r="I334" s="2"/>
      <c r="J334" s="2"/>
      <c r="K334" s="2"/>
      <c r="L334" s="2"/>
      <c r="M334" s="2" t="s">
        <v>1566</v>
      </c>
      <c r="N334" s="2" t="s">
        <v>2058</v>
      </c>
      <c r="O334" s="2" t="s">
        <v>2153</v>
      </c>
      <c r="P334" s="2" t="s">
        <v>35834</v>
      </c>
      <c r="Q334" s="2" t="s">
        <v>17971</v>
      </c>
      <c r="R334" s="2" t="s">
        <v>2052</v>
      </c>
      <c r="S334" s="2"/>
      <c r="T334" s="2" t="s">
        <v>153</v>
      </c>
    </row>
    <row r="335" spans="1:20" ht="14.25" customHeight="1">
      <c r="A335" s="2" t="s">
        <v>36682</v>
      </c>
      <c r="B335" s="2" t="s">
        <v>36683</v>
      </c>
      <c r="C335" s="2" t="s">
        <v>36684</v>
      </c>
      <c r="D335" s="2" t="s">
        <v>152</v>
      </c>
      <c r="E335" s="2" t="s">
        <v>96</v>
      </c>
      <c r="F335" s="2" t="s">
        <v>22637</v>
      </c>
      <c r="G335" s="2" t="s">
        <v>2046</v>
      </c>
      <c r="H335" s="2" t="s">
        <v>36685</v>
      </c>
      <c r="I335" s="2"/>
      <c r="J335" s="2"/>
      <c r="K335" s="2"/>
      <c r="L335" s="2"/>
      <c r="M335" s="2" t="s">
        <v>1566</v>
      </c>
      <c r="N335" s="2" t="s">
        <v>2058</v>
      </c>
      <c r="O335" s="2" t="s">
        <v>2153</v>
      </c>
      <c r="P335" s="2" t="s">
        <v>36273</v>
      </c>
      <c r="Q335" s="2" t="s">
        <v>17971</v>
      </c>
      <c r="R335" s="2" t="s">
        <v>2052</v>
      </c>
      <c r="S335" s="2"/>
      <c r="T335" s="2" t="s">
        <v>151</v>
      </c>
    </row>
    <row r="336" spans="1:20" ht="14.25" customHeight="1">
      <c r="A336" s="2" t="s">
        <v>36686</v>
      </c>
      <c r="B336" s="2" t="s">
        <v>3864</v>
      </c>
      <c r="C336" s="2" t="s">
        <v>36687</v>
      </c>
      <c r="D336" s="2" t="s">
        <v>212</v>
      </c>
      <c r="E336" s="2" t="s">
        <v>264</v>
      </c>
      <c r="F336" s="2" t="s">
        <v>27060</v>
      </c>
      <c r="G336" s="2" t="s">
        <v>2046</v>
      </c>
      <c r="H336" s="2" t="s">
        <v>36688</v>
      </c>
      <c r="I336" s="2"/>
      <c r="J336" s="2"/>
      <c r="K336" s="2"/>
      <c r="L336" s="2"/>
      <c r="M336" s="2" t="s">
        <v>1566</v>
      </c>
      <c r="N336" s="2" t="s">
        <v>2048</v>
      </c>
      <c r="O336" s="2" t="s">
        <v>2179</v>
      </c>
      <c r="P336" s="2" t="s">
        <v>29578</v>
      </c>
      <c r="Q336" s="2" t="s">
        <v>17971</v>
      </c>
      <c r="R336" s="2" t="s">
        <v>2052</v>
      </c>
      <c r="S336" s="2"/>
      <c r="T336" s="2" t="s">
        <v>211</v>
      </c>
    </row>
    <row r="337" spans="1:20" ht="14.25" customHeight="1">
      <c r="A337" s="2" t="s">
        <v>36689</v>
      </c>
      <c r="B337" s="2" t="s">
        <v>36690</v>
      </c>
      <c r="C337" s="2" t="s">
        <v>36691</v>
      </c>
      <c r="D337" s="2" t="s">
        <v>212</v>
      </c>
      <c r="E337" s="2" t="s">
        <v>264</v>
      </c>
      <c r="F337" s="2" t="s">
        <v>27060</v>
      </c>
      <c r="G337" s="2" t="s">
        <v>2046</v>
      </c>
      <c r="H337" s="2" t="s">
        <v>36692</v>
      </c>
      <c r="I337" s="2"/>
      <c r="J337" s="2"/>
      <c r="K337" s="2"/>
      <c r="L337" s="2"/>
      <c r="M337" s="2" t="s">
        <v>1566</v>
      </c>
      <c r="N337" s="2" t="s">
        <v>2048</v>
      </c>
      <c r="O337" s="2" t="s">
        <v>2179</v>
      </c>
      <c r="P337" s="2" t="s">
        <v>29578</v>
      </c>
      <c r="Q337" s="2" t="s">
        <v>17971</v>
      </c>
      <c r="R337" s="2" t="s">
        <v>2052</v>
      </c>
      <c r="S337" s="2"/>
      <c r="T337" s="2" t="s">
        <v>211</v>
      </c>
    </row>
    <row r="338" spans="1:20" ht="14.25" customHeight="1">
      <c r="A338" s="2" t="s">
        <v>36693</v>
      </c>
      <c r="B338" s="2" t="s">
        <v>31310</v>
      </c>
      <c r="C338" s="2" t="s">
        <v>36694</v>
      </c>
      <c r="D338" s="2" t="s">
        <v>212</v>
      </c>
      <c r="E338" s="2" t="s">
        <v>264</v>
      </c>
      <c r="F338" s="2" t="s">
        <v>27060</v>
      </c>
      <c r="G338" s="2" t="s">
        <v>2046</v>
      </c>
      <c r="H338" s="2" t="s">
        <v>36695</v>
      </c>
      <c r="I338" s="2"/>
      <c r="J338" s="2"/>
      <c r="K338" s="2"/>
      <c r="L338" s="2"/>
      <c r="M338" s="2" t="s">
        <v>1566</v>
      </c>
      <c r="N338" s="2" t="s">
        <v>2048</v>
      </c>
      <c r="O338" s="2" t="s">
        <v>2179</v>
      </c>
      <c r="P338" s="2" t="s">
        <v>35834</v>
      </c>
      <c r="Q338" s="2" t="s">
        <v>17971</v>
      </c>
      <c r="R338" s="2" t="s">
        <v>2052</v>
      </c>
      <c r="S338" s="2"/>
      <c r="T338" s="2" t="s">
        <v>211</v>
      </c>
    </row>
    <row r="339" spans="1:20" ht="14.25" customHeight="1">
      <c r="A339" s="2" t="s">
        <v>36696</v>
      </c>
      <c r="B339" s="2" t="s">
        <v>3176</v>
      </c>
      <c r="C339" s="2" t="s">
        <v>4798</v>
      </c>
      <c r="D339" s="2" t="s">
        <v>126</v>
      </c>
      <c r="E339" s="2" t="s">
        <v>96</v>
      </c>
      <c r="F339" s="2" t="s">
        <v>36697</v>
      </c>
      <c r="G339" s="2" t="s">
        <v>2046</v>
      </c>
      <c r="H339" s="2" t="s">
        <v>36698</v>
      </c>
      <c r="I339" s="2"/>
      <c r="J339" s="2"/>
      <c r="K339" s="2"/>
      <c r="L339" s="2"/>
      <c r="M339" s="2" t="s">
        <v>1566</v>
      </c>
      <c r="N339" s="2" t="s">
        <v>2058</v>
      </c>
      <c r="O339" s="2" t="s">
        <v>2153</v>
      </c>
      <c r="P339" s="2" t="s">
        <v>35834</v>
      </c>
      <c r="Q339" s="2" t="s">
        <v>17971</v>
      </c>
      <c r="R339" s="2" t="s">
        <v>2052</v>
      </c>
      <c r="S339" s="2"/>
      <c r="T339" s="2" t="s">
        <v>125</v>
      </c>
    </row>
    <row r="340" spans="1:20" ht="14.25" customHeight="1">
      <c r="A340" s="2" t="s">
        <v>36699</v>
      </c>
      <c r="B340" s="2" t="s">
        <v>36700</v>
      </c>
      <c r="C340" s="2" t="s">
        <v>36701</v>
      </c>
      <c r="D340" s="2" t="s">
        <v>212</v>
      </c>
      <c r="E340" s="2" t="s">
        <v>264</v>
      </c>
      <c r="F340" s="2" t="s">
        <v>36702</v>
      </c>
      <c r="G340" s="2" t="s">
        <v>2046</v>
      </c>
      <c r="H340" s="2" t="s">
        <v>36703</v>
      </c>
      <c r="I340" s="2"/>
      <c r="J340" s="2"/>
      <c r="K340" s="2"/>
      <c r="L340" s="2"/>
      <c r="M340" s="2" t="s">
        <v>1566</v>
      </c>
      <c r="N340" s="2" t="s">
        <v>2048</v>
      </c>
      <c r="O340" s="2" t="s">
        <v>2199</v>
      </c>
      <c r="P340" s="2" t="s">
        <v>2377</v>
      </c>
      <c r="Q340" s="2" t="s">
        <v>17971</v>
      </c>
      <c r="R340" s="2" t="s">
        <v>3993</v>
      </c>
      <c r="S340" s="2"/>
      <c r="T340" s="2" t="s">
        <v>211</v>
      </c>
    </row>
    <row r="341" spans="1:20" ht="14.25" customHeight="1">
      <c r="A341" s="2" t="s">
        <v>36704</v>
      </c>
      <c r="B341" s="2" t="s">
        <v>36705</v>
      </c>
      <c r="C341" s="2" t="s">
        <v>36706</v>
      </c>
      <c r="D341" s="2" t="s">
        <v>268</v>
      </c>
      <c r="E341" s="2" t="s">
        <v>96</v>
      </c>
      <c r="F341" s="2" t="s">
        <v>4810</v>
      </c>
      <c r="G341" s="2" t="s">
        <v>2046</v>
      </c>
      <c r="H341" s="2" t="s">
        <v>36707</v>
      </c>
      <c r="I341" s="2"/>
      <c r="J341" s="2"/>
      <c r="K341" s="2"/>
      <c r="L341" s="2"/>
      <c r="M341" s="2" t="s">
        <v>1566</v>
      </c>
      <c r="N341" s="2" t="s">
        <v>2058</v>
      </c>
      <c r="O341" s="2" t="s">
        <v>2153</v>
      </c>
      <c r="P341" s="2" t="s">
        <v>35880</v>
      </c>
      <c r="Q341" s="2" t="s">
        <v>17971</v>
      </c>
      <c r="R341" s="2" t="s">
        <v>2052</v>
      </c>
      <c r="S341" s="2"/>
      <c r="T341" s="2" t="s">
        <v>267</v>
      </c>
    </row>
    <row r="342" spans="1:20" ht="14.25" customHeight="1">
      <c r="A342" s="2" t="s">
        <v>36708</v>
      </c>
      <c r="B342" s="2" t="s">
        <v>36709</v>
      </c>
      <c r="C342" s="2" t="s">
        <v>17466</v>
      </c>
      <c r="D342" s="2" t="s">
        <v>150</v>
      </c>
      <c r="E342" s="2" t="s">
        <v>96</v>
      </c>
      <c r="F342" s="2" t="s">
        <v>4810</v>
      </c>
      <c r="G342" s="2" t="s">
        <v>2046</v>
      </c>
      <c r="H342" s="2" t="s">
        <v>36710</v>
      </c>
      <c r="I342" s="2"/>
      <c r="J342" s="2"/>
      <c r="K342" s="2"/>
      <c r="L342" s="2"/>
      <c r="M342" s="2" t="s">
        <v>1566</v>
      </c>
      <c r="N342" s="2" t="s">
        <v>2058</v>
      </c>
      <c r="O342" s="2" t="s">
        <v>2153</v>
      </c>
      <c r="P342" s="2" t="s">
        <v>2372</v>
      </c>
      <c r="Q342" s="2" t="s">
        <v>17971</v>
      </c>
      <c r="R342" s="2" t="s">
        <v>2052</v>
      </c>
      <c r="S342" s="2"/>
      <c r="T342" s="2" t="s">
        <v>149</v>
      </c>
    </row>
    <row r="343" spans="1:20" ht="14.25" customHeight="1">
      <c r="A343" s="2" t="s">
        <v>36711</v>
      </c>
      <c r="B343" s="2" t="s">
        <v>36712</v>
      </c>
      <c r="C343" s="2" t="s">
        <v>36713</v>
      </c>
      <c r="D343" s="2" t="s">
        <v>248</v>
      </c>
      <c r="E343" s="2" t="s">
        <v>96</v>
      </c>
      <c r="F343" s="2" t="s">
        <v>36714</v>
      </c>
      <c r="G343" s="2" t="s">
        <v>2046</v>
      </c>
      <c r="H343" s="2" t="s">
        <v>36715</v>
      </c>
      <c r="I343" s="2"/>
      <c r="J343" s="2"/>
      <c r="K343" s="2"/>
      <c r="L343" s="2"/>
      <c r="M343" s="2" t="s">
        <v>1566</v>
      </c>
      <c r="N343" s="2" t="s">
        <v>2058</v>
      </c>
      <c r="O343" s="2" t="s">
        <v>2153</v>
      </c>
      <c r="P343" s="2" t="s">
        <v>4871</v>
      </c>
      <c r="Q343" s="2" t="s">
        <v>17971</v>
      </c>
      <c r="R343" s="2" t="s">
        <v>2067</v>
      </c>
      <c r="S343" s="2"/>
      <c r="T343" s="2" t="s">
        <v>247</v>
      </c>
    </row>
    <row r="344" spans="1:20" ht="14.25" customHeight="1">
      <c r="A344" s="2" t="s">
        <v>36716</v>
      </c>
      <c r="B344" s="2" t="s">
        <v>5690</v>
      </c>
      <c r="C344" s="2" t="s">
        <v>35372</v>
      </c>
      <c r="D344" s="2" t="s">
        <v>232</v>
      </c>
      <c r="E344" s="2" t="s">
        <v>264</v>
      </c>
      <c r="F344" s="2" t="s">
        <v>3606</v>
      </c>
      <c r="G344" s="2" t="s">
        <v>2046</v>
      </c>
      <c r="H344" s="2" t="s">
        <v>36717</v>
      </c>
      <c r="I344" s="2"/>
      <c r="J344" s="2"/>
      <c r="K344" s="2"/>
      <c r="L344" s="2"/>
      <c r="M344" s="2" t="s">
        <v>1566</v>
      </c>
      <c r="N344" s="2" t="s">
        <v>2058</v>
      </c>
      <c r="O344" s="2" t="s">
        <v>2145</v>
      </c>
      <c r="P344" s="2" t="s">
        <v>4570</v>
      </c>
      <c r="Q344" s="2" t="s">
        <v>17971</v>
      </c>
      <c r="R344" s="2" t="s">
        <v>2052</v>
      </c>
      <c r="S344" s="2"/>
      <c r="T344" s="2" t="s">
        <v>231</v>
      </c>
    </row>
    <row r="345" spans="1:20" ht="14.25" customHeight="1">
      <c r="A345" s="2" t="s">
        <v>36718</v>
      </c>
      <c r="B345" s="2" t="s">
        <v>4346</v>
      </c>
      <c r="C345" s="2" t="s">
        <v>36719</v>
      </c>
      <c r="D345" s="2" t="s">
        <v>23706</v>
      </c>
      <c r="E345" s="2" t="s">
        <v>264</v>
      </c>
      <c r="F345" s="2" t="s">
        <v>3606</v>
      </c>
      <c r="G345" s="2" t="s">
        <v>2046</v>
      </c>
      <c r="H345" s="2" t="s">
        <v>36720</v>
      </c>
      <c r="I345" s="2"/>
      <c r="J345" s="2"/>
      <c r="K345" s="2"/>
      <c r="L345" s="2"/>
      <c r="M345" s="2" t="s">
        <v>1566</v>
      </c>
      <c r="N345" s="2" t="s">
        <v>2058</v>
      </c>
      <c r="O345" s="2" t="s">
        <v>2145</v>
      </c>
      <c r="P345" s="2" t="s">
        <v>36721</v>
      </c>
      <c r="Q345" s="2" t="s">
        <v>17971</v>
      </c>
      <c r="R345" s="2" t="s">
        <v>2052</v>
      </c>
      <c r="S345" s="2"/>
      <c r="T345" s="2" t="s">
        <v>321</v>
      </c>
    </row>
    <row r="346" spans="1:20" ht="14.25" customHeight="1">
      <c r="A346" s="2" t="s">
        <v>36722</v>
      </c>
      <c r="B346" s="2" t="s">
        <v>3127</v>
      </c>
      <c r="C346" s="2" t="s">
        <v>34446</v>
      </c>
      <c r="D346" s="2" t="s">
        <v>212</v>
      </c>
      <c r="E346" s="2" t="s">
        <v>264</v>
      </c>
      <c r="F346" s="2" t="s">
        <v>3606</v>
      </c>
      <c r="G346" s="2" t="s">
        <v>2046</v>
      </c>
      <c r="H346" s="2" t="s">
        <v>36723</v>
      </c>
      <c r="I346" s="2"/>
      <c r="J346" s="2"/>
      <c r="K346" s="2"/>
      <c r="L346" s="2"/>
      <c r="M346" s="2" t="s">
        <v>1566</v>
      </c>
      <c r="N346" s="2" t="s">
        <v>2058</v>
      </c>
      <c r="O346" s="2" t="s">
        <v>2145</v>
      </c>
      <c r="P346" s="2" t="s">
        <v>29578</v>
      </c>
      <c r="Q346" s="2" t="s">
        <v>17971</v>
      </c>
      <c r="R346" s="2" t="s">
        <v>2052</v>
      </c>
      <c r="S346" s="2"/>
      <c r="T346" s="2" t="s">
        <v>211</v>
      </c>
    </row>
    <row r="347" spans="1:20" ht="14.25" customHeight="1">
      <c r="A347" s="2" t="s">
        <v>36724</v>
      </c>
      <c r="B347" s="2" t="s">
        <v>3511</v>
      </c>
      <c r="C347" s="2" t="s">
        <v>36725</v>
      </c>
      <c r="D347" s="2" t="s">
        <v>496</v>
      </c>
      <c r="E347" s="2" t="s">
        <v>264</v>
      </c>
      <c r="F347" s="2" t="s">
        <v>3606</v>
      </c>
      <c r="G347" s="2" t="s">
        <v>2046</v>
      </c>
      <c r="H347" s="2" t="s">
        <v>36726</v>
      </c>
      <c r="I347" s="2"/>
      <c r="J347" s="2"/>
      <c r="K347" s="2"/>
      <c r="L347" s="2"/>
      <c r="M347" s="2" t="s">
        <v>1566</v>
      </c>
      <c r="N347" s="2" t="s">
        <v>2058</v>
      </c>
      <c r="O347" s="2" t="s">
        <v>2145</v>
      </c>
      <c r="P347" s="2" t="s">
        <v>2377</v>
      </c>
      <c r="Q347" s="2" t="s">
        <v>17971</v>
      </c>
      <c r="R347" s="2" t="s">
        <v>2052</v>
      </c>
      <c r="S347" s="2"/>
      <c r="T347" s="2" t="s">
        <v>495</v>
      </c>
    </row>
    <row r="348" spans="1:20" ht="14.25" customHeight="1">
      <c r="A348" s="2" t="s">
        <v>36727</v>
      </c>
      <c r="B348" s="2" t="s">
        <v>36728</v>
      </c>
      <c r="C348" s="2" t="s">
        <v>36729</v>
      </c>
      <c r="D348" s="2" t="s">
        <v>128</v>
      </c>
      <c r="E348" s="2" t="s">
        <v>96</v>
      </c>
      <c r="F348" s="2" t="s">
        <v>3606</v>
      </c>
      <c r="G348" s="2" t="s">
        <v>2046</v>
      </c>
      <c r="H348" s="2" t="s">
        <v>36730</v>
      </c>
      <c r="I348" s="2"/>
      <c r="J348" s="2"/>
      <c r="K348" s="2"/>
      <c r="L348" s="2"/>
      <c r="M348" s="2" t="s">
        <v>1566</v>
      </c>
      <c r="N348" s="2" t="s">
        <v>2058</v>
      </c>
      <c r="O348" s="2" t="s">
        <v>2145</v>
      </c>
      <c r="P348" s="2" t="s">
        <v>29578</v>
      </c>
      <c r="Q348" s="2" t="s">
        <v>17971</v>
      </c>
      <c r="R348" s="2" t="s">
        <v>2052</v>
      </c>
      <c r="S348" s="2"/>
      <c r="T348" s="2" t="s">
        <v>127</v>
      </c>
    </row>
    <row r="349" spans="1:20" ht="14.25" customHeight="1">
      <c r="A349" s="2" t="s">
        <v>36731</v>
      </c>
      <c r="B349" s="2" t="s">
        <v>36732</v>
      </c>
      <c r="C349" s="2" t="s">
        <v>36733</v>
      </c>
      <c r="D349" s="2" t="s">
        <v>128</v>
      </c>
      <c r="E349" s="2" t="s">
        <v>96</v>
      </c>
      <c r="F349" s="2" t="s">
        <v>3606</v>
      </c>
      <c r="G349" s="2" t="s">
        <v>2046</v>
      </c>
      <c r="H349" s="2" t="s">
        <v>36734</v>
      </c>
      <c r="I349" s="2"/>
      <c r="J349" s="2"/>
      <c r="K349" s="2"/>
      <c r="L349" s="2"/>
      <c r="M349" s="2" t="s">
        <v>1566</v>
      </c>
      <c r="N349" s="2" t="s">
        <v>2058</v>
      </c>
      <c r="O349" s="2" t="s">
        <v>2145</v>
      </c>
      <c r="P349" s="2" t="s">
        <v>29578</v>
      </c>
      <c r="Q349" s="2" t="s">
        <v>17971</v>
      </c>
      <c r="R349" s="2" t="s">
        <v>2052</v>
      </c>
      <c r="S349" s="2"/>
      <c r="T349" s="2" t="s">
        <v>127</v>
      </c>
    </row>
    <row r="350" spans="1:20" ht="14.25" customHeight="1">
      <c r="A350" s="2" t="s">
        <v>36735</v>
      </c>
      <c r="B350" s="2" t="s">
        <v>3951</v>
      </c>
      <c r="C350" s="2" t="s">
        <v>4890</v>
      </c>
      <c r="D350" s="2" t="s">
        <v>128</v>
      </c>
      <c r="E350" s="2" t="s">
        <v>96</v>
      </c>
      <c r="F350" s="2" t="s">
        <v>3606</v>
      </c>
      <c r="G350" s="2" t="s">
        <v>2046</v>
      </c>
      <c r="H350" s="2" t="s">
        <v>36736</v>
      </c>
      <c r="I350" s="2"/>
      <c r="J350" s="2"/>
      <c r="K350" s="2"/>
      <c r="L350" s="2"/>
      <c r="M350" s="2" t="s">
        <v>1566</v>
      </c>
      <c r="N350" s="2" t="s">
        <v>2058</v>
      </c>
      <c r="O350" s="2" t="s">
        <v>2145</v>
      </c>
      <c r="P350" s="2" t="s">
        <v>29578</v>
      </c>
      <c r="Q350" s="2" t="s">
        <v>17971</v>
      </c>
      <c r="R350" s="2" t="s">
        <v>2052</v>
      </c>
      <c r="S350" s="2"/>
      <c r="T350" s="2" t="s">
        <v>127</v>
      </c>
    </row>
    <row r="351" spans="1:20" ht="14.25" customHeight="1">
      <c r="A351" s="2" t="s">
        <v>36737</v>
      </c>
      <c r="B351" s="2" t="s">
        <v>4177</v>
      </c>
      <c r="C351" s="2" t="s">
        <v>2649</v>
      </c>
      <c r="D351" s="2" t="s">
        <v>126</v>
      </c>
      <c r="E351" s="2" t="s">
        <v>96</v>
      </c>
      <c r="F351" s="2" t="s">
        <v>3606</v>
      </c>
      <c r="G351" s="2" t="s">
        <v>2046</v>
      </c>
      <c r="H351" s="2" t="s">
        <v>36738</v>
      </c>
      <c r="I351" s="2"/>
      <c r="J351" s="2"/>
      <c r="K351" s="2"/>
      <c r="L351" s="2"/>
      <c r="M351" s="2" t="s">
        <v>1566</v>
      </c>
      <c r="N351" s="2" t="s">
        <v>2058</v>
      </c>
      <c r="O351" s="2" t="s">
        <v>2145</v>
      </c>
      <c r="P351" s="2" t="s">
        <v>29578</v>
      </c>
      <c r="Q351" s="2" t="s">
        <v>17971</v>
      </c>
      <c r="R351" s="2" t="s">
        <v>2052</v>
      </c>
      <c r="S351" s="2"/>
      <c r="T351" s="2" t="s">
        <v>125</v>
      </c>
    </row>
    <row r="352" spans="1:20" ht="14.25" customHeight="1">
      <c r="A352" s="2" t="s">
        <v>36739</v>
      </c>
      <c r="B352" s="2" t="s">
        <v>3415</v>
      </c>
      <c r="C352" s="2" t="s">
        <v>17258</v>
      </c>
      <c r="D352" s="2" t="s">
        <v>128</v>
      </c>
      <c r="E352" s="2" t="s">
        <v>96</v>
      </c>
      <c r="F352" s="2" t="s">
        <v>36740</v>
      </c>
      <c r="G352" s="2" t="s">
        <v>2046</v>
      </c>
      <c r="H352" s="2" t="s">
        <v>36741</v>
      </c>
      <c r="I352" s="2"/>
      <c r="J352" s="2"/>
      <c r="K352" s="2"/>
      <c r="L352" s="2"/>
      <c r="M352" s="2" t="s">
        <v>1566</v>
      </c>
      <c r="N352" s="2" t="s">
        <v>2058</v>
      </c>
      <c r="O352" s="2" t="s">
        <v>2145</v>
      </c>
      <c r="P352" s="2" t="s">
        <v>29578</v>
      </c>
      <c r="Q352" s="2" t="s">
        <v>17971</v>
      </c>
      <c r="R352" s="2" t="s">
        <v>2052</v>
      </c>
      <c r="S352" s="2"/>
      <c r="T352" s="2" t="s">
        <v>127</v>
      </c>
    </row>
    <row r="353" spans="1:20" ht="14.25" customHeight="1">
      <c r="A353" s="2" t="s">
        <v>36742</v>
      </c>
      <c r="B353" s="2" t="s">
        <v>36743</v>
      </c>
      <c r="C353" s="2" t="s">
        <v>16359</v>
      </c>
      <c r="D353" s="2" t="s">
        <v>99</v>
      </c>
      <c r="E353" s="2" t="s">
        <v>96</v>
      </c>
      <c r="F353" s="2" t="s">
        <v>21528</v>
      </c>
      <c r="G353" s="2" t="s">
        <v>2046</v>
      </c>
      <c r="H353" s="2" t="s">
        <v>36744</v>
      </c>
      <c r="I353" s="2"/>
      <c r="J353" s="2"/>
      <c r="K353" s="2"/>
      <c r="L353" s="2"/>
      <c r="M353" s="2" t="s">
        <v>1566</v>
      </c>
      <c r="N353" s="2" t="s">
        <v>2058</v>
      </c>
      <c r="O353" s="2" t="s">
        <v>2132</v>
      </c>
      <c r="P353" s="2" t="s">
        <v>36221</v>
      </c>
      <c r="Q353" s="2" t="s">
        <v>17971</v>
      </c>
      <c r="R353" s="2" t="s">
        <v>2052</v>
      </c>
      <c r="S353" s="2"/>
      <c r="T353" s="2" t="s">
        <v>98</v>
      </c>
    </row>
    <row r="354" spans="1:20" ht="14.25" customHeight="1">
      <c r="A354" s="2" t="s">
        <v>36745</v>
      </c>
      <c r="B354" s="2" t="s">
        <v>36746</v>
      </c>
      <c r="C354" s="2" t="s">
        <v>36747</v>
      </c>
      <c r="D354" s="2" t="s">
        <v>128</v>
      </c>
      <c r="E354" s="2" t="s">
        <v>96</v>
      </c>
      <c r="F354" s="2" t="s">
        <v>36748</v>
      </c>
      <c r="G354" s="2" t="s">
        <v>2046</v>
      </c>
      <c r="H354" s="2" t="s">
        <v>36749</v>
      </c>
      <c r="I354" s="2"/>
      <c r="J354" s="2"/>
      <c r="K354" s="2"/>
      <c r="L354" s="2"/>
      <c r="M354" s="2" t="s">
        <v>1566</v>
      </c>
      <c r="N354" s="2" t="s">
        <v>2058</v>
      </c>
      <c r="O354" s="2" t="s">
        <v>2153</v>
      </c>
      <c r="P354" s="2" t="s">
        <v>35834</v>
      </c>
      <c r="Q354" s="2" t="s">
        <v>17971</v>
      </c>
      <c r="R354" s="2" t="s">
        <v>2052</v>
      </c>
      <c r="S354" s="2"/>
      <c r="T354" s="2" t="s">
        <v>127</v>
      </c>
    </row>
    <row r="355" spans="1:20" ht="14.25" customHeight="1">
      <c r="A355" s="2" t="s">
        <v>36750</v>
      </c>
      <c r="B355" s="2" t="s">
        <v>3990</v>
      </c>
      <c r="C355" s="2" t="s">
        <v>16694</v>
      </c>
      <c r="D355" s="2" t="s">
        <v>254</v>
      </c>
      <c r="E355" s="2" t="s">
        <v>96</v>
      </c>
      <c r="F355" s="2" t="s">
        <v>36751</v>
      </c>
      <c r="G355" s="2" t="s">
        <v>2046</v>
      </c>
      <c r="H355" s="2" t="s">
        <v>36752</v>
      </c>
      <c r="I355" s="2"/>
      <c r="J355" s="2"/>
      <c r="K355" s="2"/>
      <c r="L355" s="2"/>
      <c r="M355" s="2" t="s">
        <v>1566</v>
      </c>
      <c r="N355" s="2" t="s">
        <v>2058</v>
      </c>
      <c r="O355" s="2" t="s">
        <v>2153</v>
      </c>
      <c r="P355" s="2" t="s">
        <v>29578</v>
      </c>
      <c r="Q355" s="2" t="s">
        <v>17971</v>
      </c>
      <c r="R355" s="2" t="s">
        <v>2052</v>
      </c>
      <c r="S355" s="2"/>
      <c r="T355" s="2" t="s">
        <v>253</v>
      </c>
    </row>
    <row r="356" spans="1:20" ht="14.25" customHeight="1">
      <c r="A356" s="2" t="s">
        <v>36735</v>
      </c>
      <c r="B356" s="2" t="s">
        <v>4386</v>
      </c>
      <c r="C356" s="2" t="s">
        <v>36753</v>
      </c>
      <c r="D356" s="2" t="s">
        <v>316</v>
      </c>
      <c r="E356" s="2" t="s">
        <v>96</v>
      </c>
      <c r="F356" s="2" t="s">
        <v>24857</v>
      </c>
      <c r="G356" s="2" t="s">
        <v>2046</v>
      </c>
      <c r="H356" s="2" t="s">
        <v>36754</v>
      </c>
      <c r="I356" s="2"/>
      <c r="J356" s="2"/>
      <c r="K356" s="2"/>
      <c r="L356" s="2"/>
      <c r="M356" s="2" t="s">
        <v>1566</v>
      </c>
      <c r="N356" s="2" t="s">
        <v>2058</v>
      </c>
      <c r="O356" s="2" t="s">
        <v>2153</v>
      </c>
      <c r="P356" s="2" t="s">
        <v>36755</v>
      </c>
      <c r="Q356" s="2" t="s">
        <v>17971</v>
      </c>
      <c r="R356" s="2" t="s">
        <v>2052</v>
      </c>
      <c r="S356" s="2"/>
      <c r="T356" s="2" t="s">
        <v>315</v>
      </c>
    </row>
    <row r="357" spans="1:20" ht="14.25" customHeight="1">
      <c r="A357" s="2" t="s">
        <v>36756</v>
      </c>
      <c r="B357" s="2" t="s">
        <v>6540</v>
      </c>
      <c r="C357" s="2" t="s">
        <v>2541</v>
      </c>
      <c r="D357" s="2" t="s">
        <v>130</v>
      </c>
      <c r="E357" s="2" t="s">
        <v>96</v>
      </c>
      <c r="F357" s="2" t="s">
        <v>5949</v>
      </c>
      <c r="G357" s="2" t="s">
        <v>2046</v>
      </c>
      <c r="H357" s="2" t="s">
        <v>36757</v>
      </c>
      <c r="I357" s="2"/>
      <c r="J357" s="2"/>
      <c r="K357" s="2"/>
      <c r="L357" s="2"/>
      <c r="M357" s="2" t="s">
        <v>1566</v>
      </c>
      <c r="N357" s="2" t="s">
        <v>2058</v>
      </c>
      <c r="O357" s="2" t="s">
        <v>2153</v>
      </c>
      <c r="P357" s="2" t="s">
        <v>3587</v>
      </c>
      <c r="Q357" s="2" t="s">
        <v>17971</v>
      </c>
      <c r="R357" s="2" t="s">
        <v>2052</v>
      </c>
      <c r="S357" s="2"/>
      <c r="T357" s="2" t="s">
        <v>129</v>
      </c>
    </row>
    <row r="358" spans="1:20" ht="14.25" customHeight="1">
      <c r="A358" s="2" t="s">
        <v>36758</v>
      </c>
      <c r="B358" s="2" t="s">
        <v>3793</v>
      </c>
      <c r="C358" s="2" t="s">
        <v>36759</v>
      </c>
      <c r="D358" s="2" t="s">
        <v>202</v>
      </c>
      <c r="E358" s="2" t="s">
        <v>96</v>
      </c>
      <c r="F358" s="2" t="s">
        <v>30145</v>
      </c>
      <c r="G358" s="2" t="s">
        <v>2046</v>
      </c>
      <c r="H358" s="2" t="s">
        <v>36760</v>
      </c>
      <c r="I358" s="2"/>
      <c r="J358" s="2"/>
      <c r="K358" s="2"/>
      <c r="L358" s="2"/>
      <c r="M358" s="2" t="s">
        <v>1566</v>
      </c>
      <c r="N358" s="2" t="s">
        <v>2048</v>
      </c>
      <c r="O358" s="2" t="s">
        <v>2179</v>
      </c>
      <c r="P358" s="2" t="s">
        <v>36761</v>
      </c>
      <c r="Q358" s="2" t="s">
        <v>17971</v>
      </c>
      <c r="R358" s="2" t="s">
        <v>2052</v>
      </c>
      <c r="S358" s="2"/>
      <c r="T358" s="2" t="s">
        <v>201</v>
      </c>
    </row>
    <row r="359" spans="1:20" ht="14.25" customHeight="1">
      <c r="A359" s="2" t="s">
        <v>36762</v>
      </c>
      <c r="B359" s="2" t="s">
        <v>32886</v>
      </c>
      <c r="C359" s="2" t="s">
        <v>5264</v>
      </c>
      <c r="D359" s="2" t="s">
        <v>168</v>
      </c>
      <c r="E359" s="2" t="s">
        <v>96</v>
      </c>
      <c r="F359" s="2" t="s">
        <v>36763</v>
      </c>
      <c r="G359" s="2" t="s">
        <v>2046</v>
      </c>
      <c r="H359" s="2" t="s">
        <v>36764</v>
      </c>
      <c r="I359" s="2"/>
      <c r="J359" s="2"/>
      <c r="K359" s="2"/>
      <c r="L359" s="2"/>
      <c r="M359" s="2" t="s">
        <v>1566</v>
      </c>
      <c r="N359" s="2" t="s">
        <v>2048</v>
      </c>
      <c r="O359" s="2" t="s">
        <v>2179</v>
      </c>
      <c r="P359" s="2" t="s">
        <v>21958</v>
      </c>
      <c r="Q359" s="2" t="s">
        <v>17971</v>
      </c>
      <c r="R359" s="2" t="s">
        <v>2052</v>
      </c>
      <c r="S359" s="2"/>
      <c r="T359" s="2" t="s">
        <v>167</v>
      </c>
    </row>
    <row r="360" spans="1:20" ht="14.25" customHeight="1">
      <c r="A360" s="2" t="s">
        <v>36765</v>
      </c>
      <c r="B360" s="2" t="s">
        <v>36766</v>
      </c>
      <c r="C360" s="2" t="s">
        <v>36767</v>
      </c>
      <c r="D360" s="2" t="s">
        <v>99</v>
      </c>
      <c r="E360" s="2" t="s">
        <v>96</v>
      </c>
      <c r="F360" s="2" t="s">
        <v>7861</v>
      </c>
      <c r="G360" s="2" t="s">
        <v>2046</v>
      </c>
      <c r="H360" s="2" t="s">
        <v>36768</v>
      </c>
      <c r="I360" s="2"/>
      <c r="J360" s="2"/>
      <c r="K360" s="2"/>
      <c r="L360" s="2"/>
      <c r="M360" s="2" t="s">
        <v>1566</v>
      </c>
      <c r="N360" s="2" t="s">
        <v>2048</v>
      </c>
      <c r="O360" s="2" t="s">
        <v>2179</v>
      </c>
      <c r="P360" s="2" t="s">
        <v>35735</v>
      </c>
      <c r="Q360" s="2" t="s">
        <v>17971</v>
      </c>
      <c r="R360" s="2" t="s">
        <v>2052</v>
      </c>
      <c r="S360" s="2"/>
      <c r="T360" s="2" t="s">
        <v>98</v>
      </c>
    </row>
    <row r="361" spans="1:20" ht="14.25" customHeight="1">
      <c r="A361" s="2" t="s">
        <v>36769</v>
      </c>
      <c r="B361" s="2" t="s">
        <v>4813</v>
      </c>
      <c r="C361" s="2" t="s">
        <v>36770</v>
      </c>
      <c r="D361" s="2" t="s">
        <v>212</v>
      </c>
      <c r="E361" s="2" t="s">
        <v>264</v>
      </c>
      <c r="F361" s="2" t="s">
        <v>7861</v>
      </c>
      <c r="G361" s="2" t="s">
        <v>2046</v>
      </c>
      <c r="H361" s="2" t="s">
        <v>36771</v>
      </c>
      <c r="I361" s="2"/>
      <c r="J361" s="2"/>
      <c r="K361" s="2"/>
      <c r="L361" s="2"/>
      <c r="M361" s="2" t="s">
        <v>1566</v>
      </c>
      <c r="N361" s="2" t="s">
        <v>2048</v>
      </c>
      <c r="O361" s="2" t="s">
        <v>2179</v>
      </c>
      <c r="P361" s="2" t="s">
        <v>29578</v>
      </c>
      <c r="Q361" s="2" t="s">
        <v>17971</v>
      </c>
      <c r="R361" s="2" t="s">
        <v>2052</v>
      </c>
      <c r="S361" s="2"/>
      <c r="T361" s="2" t="s">
        <v>211</v>
      </c>
    </row>
    <row r="362" spans="1:20" ht="14.25" customHeight="1">
      <c r="A362" s="2" t="s">
        <v>36772</v>
      </c>
      <c r="B362" s="2" t="s">
        <v>5637</v>
      </c>
      <c r="C362" s="2" t="s">
        <v>30478</v>
      </c>
      <c r="D362" s="2" t="s">
        <v>154</v>
      </c>
      <c r="E362" s="2" t="s">
        <v>96</v>
      </c>
      <c r="F362" s="2" t="s">
        <v>7861</v>
      </c>
      <c r="G362" s="2" t="s">
        <v>2046</v>
      </c>
      <c r="H362" s="2" t="s">
        <v>36773</v>
      </c>
      <c r="I362" s="2"/>
      <c r="J362" s="2"/>
      <c r="K362" s="2"/>
      <c r="L362" s="2"/>
      <c r="M362" s="2" t="s">
        <v>1566</v>
      </c>
      <c r="N362" s="2" t="s">
        <v>2048</v>
      </c>
      <c r="O362" s="2" t="s">
        <v>2179</v>
      </c>
      <c r="P362" s="2" t="s">
        <v>36664</v>
      </c>
      <c r="Q362" s="2" t="s">
        <v>17971</v>
      </c>
      <c r="R362" s="2" t="s">
        <v>2052</v>
      </c>
      <c r="S362" s="2"/>
      <c r="T362" s="2" t="s">
        <v>153</v>
      </c>
    </row>
    <row r="363" spans="1:20" ht="14.25" customHeight="1">
      <c r="A363" s="2" t="s">
        <v>36774</v>
      </c>
      <c r="B363" s="2" t="s">
        <v>18244</v>
      </c>
      <c r="C363" s="2" t="s">
        <v>3897</v>
      </c>
      <c r="D363" s="2" t="s">
        <v>180</v>
      </c>
      <c r="E363" s="2" t="s">
        <v>96</v>
      </c>
      <c r="F363" s="2" t="s">
        <v>7861</v>
      </c>
      <c r="G363" s="2" t="s">
        <v>2046</v>
      </c>
      <c r="H363" s="2" t="s">
        <v>36775</v>
      </c>
      <c r="I363" s="2"/>
      <c r="J363" s="2"/>
      <c r="K363" s="2"/>
      <c r="L363" s="2"/>
      <c r="M363" s="2" t="s">
        <v>1566</v>
      </c>
      <c r="N363" s="2" t="s">
        <v>2048</v>
      </c>
      <c r="O363" s="2" t="s">
        <v>2179</v>
      </c>
      <c r="P363" s="2" t="s">
        <v>35834</v>
      </c>
      <c r="Q363" s="2" t="s">
        <v>17971</v>
      </c>
      <c r="R363" s="2" t="s">
        <v>2052</v>
      </c>
      <c r="S363" s="2"/>
      <c r="T363" s="2" t="s">
        <v>179</v>
      </c>
    </row>
    <row r="364" spans="1:20" ht="14.25" customHeight="1">
      <c r="A364" s="2" t="s">
        <v>36776</v>
      </c>
      <c r="B364" s="2" t="s">
        <v>4627</v>
      </c>
      <c r="C364" s="2" t="s">
        <v>36777</v>
      </c>
      <c r="D364" s="2" t="s">
        <v>539</v>
      </c>
      <c r="E364" s="2" t="s">
        <v>264</v>
      </c>
      <c r="F364" s="2" t="s">
        <v>36778</v>
      </c>
      <c r="G364" s="2" t="s">
        <v>2046</v>
      </c>
      <c r="H364" s="2" t="s">
        <v>36779</v>
      </c>
      <c r="I364" s="2"/>
      <c r="J364" s="2"/>
      <c r="K364" s="2"/>
      <c r="L364" s="2"/>
      <c r="M364" s="2" t="s">
        <v>1566</v>
      </c>
      <c r="N364" s="2" t="s">
        <v>2048</v>
      </c>
      <c r="O364" s="2" t="s">
        <v>2179</v>
      </c>
      <c r="P364" s="2" t="s">
        <v>21091</v>
      </c>
      <c r="Q364" s="2" t="s">
        <v>17971</v>
      </c>
      <c r="R364" s="2" t="s">
        <v>2052</v>
      </c>
      <c r="S364" s="2"/>
      <c r="T364" s="2" t="s">
        <v>538</v>
      </c>
    </row>
    <row r="365" spans="1:20" ht="14.25" customHeight="1">
      <c r="A365" s="2" t="s">
        <v>36780</v>
      </c>
      <c r="B365" s="2" t="s">
        <v>4607</v>
      </c>
      <c r="C365" s="2" t="s">
        <v>21668</v>
      </c>
      <c r="D365" s="2" t="s">
        <v>212</v>
      </c>
      <c r="E365" s="2" t="s">
        <v>264</v>
      </c>
      <c r="F365" s="2" t="s">
        <v>32694</v>
      </c>
      <c r="G365" s="2" t="s">
        <v>2046</v>
      </c>
      <c r="H365" s="2" t="s">
        <v>36781</v>
      </c>
      <c r="I365" s="2"/>
      <c r="J365" s="2"/>
      <c r="K365" s="2"/>
      <c r="L365" s="2"/>
      <c r="M365" s="2" t="s">
        <v>1566</v>
      </c>
      <c r="N365" s="2" t="s">
        <v>2058</v>
      </c>
      <c r="O365" s="2" t="s">
        <v>2153</v>
      </c>
      <c r="P365" s="2" t="s">
        <v>29578</v>
      </c>
      <c r="Q365" s="2" t="s">
        <v>17971</v>
      </c>
      <c r="R365" s="2" t="s">
        <v>2052</v>
      </c>
      <c r="S365" s="2"/>
      <c r="T365" s="2" t="s">
        <v>211</v>
      </c>
    </row>
    <row r="366" spans="1:20" ht="14.25" customHeight="1">
      <c r="A366" s="2" t="s">
        <v>36782</v>
      </c>
      <c r="B366" s="2" t="s">
        <v>2515</v>
      </c>
      <c r="C366" s="2" t="s">
        <v>7759</v>
      </c>
      <c r="D366" s="2" t="s">
        <v>294</v>
      </c>
      <c r="E366" s="2" t="s">
        <v>96</v>
      </c>
      <c r="F366" s="2" t="s">
        <v>22255</v>
      </c>
      <c r="G366" s="2" t="s">
        <v>2046</v>
      </c>
      <c r="H366" s="2" t="s">
        <v>36783</v>
      </c>
      <c r="I366" s="2"/>
      <c r="J366" s="2"/>
      <c r="K366" s="2"/>
      <c r="L366" s="2"/>
      <c r="M366" s="2" t="s">
        <v>1566</v>
      </c>
      <c r="N366" s="2" t="s">
        <v>2058</v>
      </c>
      <c r="O366" s="2" t="s">
        <v>2153</v>
      </c>
      <c r="P366" s="2" t="s">
        <v>35880</v>
      </c>
      <c r="Q366" s="2" t="s">
        <v>17971</v>
      </c>
      <c r="R366" s="2" t="s">
        <v>2052</v>
      </c>
      <c r="S366" s="2"/>
      <c r="T366" s="2" t="s">
        <v>293</v>
      </c>
    </row>
    <row r="367" spans="1:20" ht="14.25" customHeight="1">
      <c r="A367" s="2" t="s">
        <v>36784</v>
      </c>
      <c r="B367" s="2" t="s">
        <v>4231</v>
      </c>
      <c r="C367" s="2" t="s">
        <v>13765</v>
      </c>
      <c r="D367" s="2" t="s">
        <v>94</v>
      </c>
      <c r="E367" s="2" t="s">
        <v>96</v>
      </c>
      <c r="F367" s="2" t="s">
        <v>22255</v>
      </c>
      <c r="G367" s="2" t="s">
        <v>2046</v>
      </c>
      <c r="H367" s="2" t="s">
        <v>36785</v>
      </c>
      <c r="I367" s="2"/>
      <c r="J367" s="2"/>
      <c r="K367" s="2"/>
      <c r="L367" s="2"/>
      <c r="M367" s="2" t="s">
        <v>1566</v>
      </c>
      <c r="N367" s="2" t="s">
        <v>2058</v>
      </c>
      <c r="O367" s="2" t="s">
        <v>2153</v>
      </c>
      <c r="P367" s="2" t="s">
        <v>3363</v>
      </c>
      <c r="Q367" s="2" t="s">
        <v>17971</v>
      </c>
      <c r="R367" s="2" t="s">
        <v>2052</v>
      </c>
      <c r="S367" s="2"/>
      <c r="T367" s="2" t="s">
        <v>93</v>
      </c>
    </row>
    <row r="368" spans="1:20" ht="14.25" customHeight="1">
      <c r="A368" s="2" t="s">
        <v>36786</v>
      </c>
      <c r="B368" s="2" t="s">
        <v>36787</v>
      </c>
      <c r="C368" s="2" t="s">
        <v>36788</v>
      </c>
      <c r="D368" s="2" t="s">
        <v>996</v>
      </c>
      <c r="E368" s="2" t="s">
        <v>264</v>
      </c>
      <c r="F368" s="2" t="s">
        <v>4664</v>
      </c>
      <c r="G368" s="2" t="s">
        <v>2091</v>
      </c>
      <c r="H368" s="2" t="s">
        <v>36789</v>
      </c>
      <c r="I368" s="2"/>
      <c r="J368" s="2"/>
      <c r="K368" s="2"/>
      <c r="L368" s="2"/>
      <c r="M368" s="2" t="s">
        <v>1566</v>
      </c>
      <c r="N368" s="2" t="s">
        <v>2058</v>
      </c>
      <c r="O368" s="2" t="s">
        <v>2153</v>
      </c>
      <c r="P368" s="2" t="s">
        <v>2609</v>
      </c>
      <c r="Q368" s="2" t="s">
        <v>17971</v>
      </c>
      <c r="R368" s="2" t="s">
        <v>2052</v>
      </c>
      <c r="S368" s="2"/>
      <c r="T368" s="2" t="s">
        <v>995</v>
      </c>
    </row>
    <row r="369" spans="1:20" ht="14.25" customHeight="1">
      <c r="A369" s="2" t="s">
        <v>36790</v>
      </c>
      <c r="B369" s="2" t="s">
        <v>7432</v>
      </c>
      <c r="C369" s="2" t="s">
        <v>3402</v>
      </c>
      <c r="D369" s="2" t="s">
        <v>114</v>
      </c>
      <c r="E369" s="2" t="s">
        <v>96</v>
      </c>
      <c r="F369" s="2" t="s">
        <v>4664</v>
      </c>
      <c r="G369" s="2" t="s">
        <v>2046</v>
      </c>
      <c r="H369" s="2" t="s">
        <v>36791</v>
      </c>
      <c r="I369" s="2"/>
      <c r="J369" s="2"/>
      <c r="K369" s="2"/>
      <c r="L369" s="2"/>
      <c r="M369" s="2" t="s">
        <v>1566</v>
      </c>
      <c r="N369" s="2" t="s">
        <v>2058</v>
      </c>
      <c r="O369" s="2" t="s">
        <v>2153</v>
      </c>
      <c r="P369" s="2" t="s">
        <v>35834</v>
      </c>
      <c r="Q369" s="2" t="s">
        <v>17971</v>
      </c>
      <c r="R369" s="2" t="s">
        <v>2052</v>
      </c>
      <c r="S369" s="2"/>
      <c r="T369" s="2" t="s">
        <v>113</v>
      </c>
    </row>
    <row r="370" spans="1:20" ht="14.25" customHeight="1">
      <c r="A370" s="2" t="s">
        <v>36792</v>
      </c>
      <c r="B370" s="2" t="s">
        <v>4440</v>
      </c>
      <c r="C370" s="2" t="s">
        <v>9032</v>
      </c>
      <c r="D370" s="2" t="s">
        <v>236</v>
      </c>
      <c r="E370" s="2" t="s">
        <v>96</v>
      </c>
      <c r="F370" s="2" t="s">
        <v>36793</v>
      </c>
      <c r="G370" s="2" t="s">
        <v>2046</v>
      </c>
      <c r="H370" s="2" t="s">
        <v>36794</v>
      </c>
      <c r="I370" s="2"/>
      <c r="J370" s="2"/>
      <c r="K370" s="2"/>
      <c r="L370" s="2"/>
      <c r="M370" s="2" t="s">
        <v>1566</v>
      </c>
      <c r="N370" s="2" t="s">
        <v>2058</v>
      </c>
      <c r="O370" s="2" t="s">
        <v>2153</v>
      </c>
      <c r="P370" s="2" t="s">
        <v>35489</v>
      </c>
      <c r="Q370" s="2" t="s">
        <v>17971</v>
      </c>
      <c r="R370" s="2" t="s">
        <v>2052</v>
      </c>
      <c r="S370" s="2"/>
      <c r="T370" s="2" t="s">
        <v>235</v>
      </c>
    </row>
    <row r="371" spans="1:20" ht="14.25" customHeight="1">
      <c r="A371" s="2" t="s">
        <v>36795</v>
      </c>
      <c r="B371" s="2" t="s">
        <v>4454</v>
      </c>
      <c r="C371" s="2" t="s">
        <v>36796</v>
      </c>
      <c r="D371" s="2" t="s">
        <v>3532</v>
      </c>
      <c r="E371" s="2" t="s">
        <v>96</v>
      </c>
      <c r="F371" s="2" t="s">
        <v>36797</v>
      </c>
      <c r="G371" s="2" t="s">
        <v>2404</v>
      </c>
      <c r="H371" s="2" t="s">
        <v>36798</v>
      </c>
      <c r="I371" s="2"/>
      <c r="J371" s="2"/>
      <c r="K371" s="2"/>
      <c r="L371" s="2"/>
      <c r="M371" s="2" t="s">
        <v>1566</v>
      </c>
      <c r="N371" s="2" t="s">
        <v>2058</v>
      </c>
      <c r="O371" s="2" t="s">
        <v>2059</v>
      </c>
      <c r="P371" s="2" t="s">
        <v>23076</v>
      </c>
      <c r="Q371" s="2" t="s">
        <v>17971</v>
      </c>
      <c r="R371" s="2" t="s">
        <v>2200</v>
      </c>
      <c r="S371" s="2"/>
      <c r="T371" s="2" t="s">
        <v>3536</v>
      </c>
    </row>
    <row r="372" spans="1:20" ht="14.25" customHeight="1">
      <c r="A372" s="2" t="s">
        <v>36799</v>
      </c>
      <c r="B372" s="2" t="s">
        <v>5214</v>
      </c>
      <c r="C372" s="2" t="s">
        <v>6856</v>
      </c>
      <c r="D372" s="2" t="s">
        <v>99</v>
      </c>
      <c r="E372" s="2" t="s">
        <v>96</v>
      </c>
      <c r="F372" s="2" t="s">
        <v>33254</v>
      </c>
      <c r="G372" s="2" t="s">
        <v>2046</v>
      </c>
      <c r="H372" s="2" t="s">
        <v>36800</v>
      </c>
      <c r="I372" s="2"/>
      <c r="J372" s="2"/>
      <c r="K372" s="2"/>
      <c r="L372" s="2"/>
      <c r="M372" s="2" t="s">
        <v>1566</v>
      </c>
      <c r="N372" s="2" t="s">
        <v>2058</v>
      </c>
      <c r="O372" s="2" t="s">
        <v>2153</v>
      </c>
      <c r="P372" s="2" t="s">
        <v>35880</v>
      </c>
      <c r="Q372" s="2" t="s">
        <v>17971</v>
      </c>
      <c r="R372" s="2" t="s">
        <v>2052</v>
      </c>
      <c r="S372" s="2"/>
      <c r="T372" s="2" t="s">
        <v>98</v>
      </c>
    </row>
    <row r="373" spans="1:20" ht="14.25" customHeight="1">
      <c r="A373" s="2" t="s">
        <v>36801</v>
      </c>
      <c r="B373" s="2" t="s">
        <v>22499</v>
      </c>
      <c r="C373" s="2" t="s">
        <v>36802</v>
      </c>
      <c r="D373" s="2" t="s">
        <v>99</v>
      </c>
      <c r="E373" s="2" t="s">
        <v>96</v>
      </c>
      <c r="F373" s="2" t="s">
        <v>36803</v>
      </c>
      <c r="G373" s="2" t="s">
        <v>2046</v>
      </c>
      <c r="H373" s="2" t="s">
        <v>36804</v>
      </c>
      <c r="I373" s="2"/>
      <c r="J373" s="2"/>
      <c r="K373" s="2"/>
      <c r="L373" s="2"/>
      <c r="M373" s="2" t="s">
        <v>1566</v>
      </c>
      <c r="N373" s="2" t="s">
        <v>2058</v>
      </c>
      <c r="O373" s="2" t="s">
        <v>2153</v>
      </c>
      <c r="P373" s="2" t="s">
        <v>35735</v>
      </c>
      <c r="Q373" s="2" t="s">
        <v>17971</v>
      </c>
      <c r="R373" s="2" t="s">
        <v>2052</v>
      </c>
      <c r="S373" s="2"/>
      <c r="T373" s="2" t="s">
        <v>98</v>
      </c>
    </row>
    <row r="374" spans="1:20" ht="14.25" customHeight="1">
      <c r="A374" s="2" t="s">
        <v>36805</v>
      </c>
      <c r="B374" s="2" t="s">
        <v>27703</v>
      </c>
      <c r="C374" s="2" t="s">
        <v>36806</v>
      </c>
      <c r="D374" s="2" t="s">
        <v>99</v>
      </c>
      <c r="E374" s="2" t="s">
        <v>96</v>
      </c>
      <c r="F374" s="2" t="s">
        <v>36807</v>
      </c>
      <c r="G374" s="2" t="s">
        <v>2046</v>
      </c>
      <c r="H374" s="2" t="s">
        <v>36808</v>
      </c>
      <c r="I374" s="2"/>
      <c r="J374" s="2"/>
      <c r="K374" s="2"/>
      <c r="L374" s="2"/>
      <c r="M374" s="2" t="s">
        <v>1566</v>
      </c>
      <c r="N374" s="2" t="s">
        <v>2058</v>
      </c>
      <c r="O374" s="2" t="s">
        <v>2288</v>
      </c>
      <c r="P374" s="2" t="s">
        <v>36322</v>
      </c>
      <c r="Q374" s="2" t="s">
        <v>17971</v>
      </c>
      <c r="R374" s="2" t="s">
        <v>2067</v>
      </c>
      <c r="S374" s="2"/>
      <c r="T374" s="2" t="s">
        <v>98</v>
      </c>
    </row>
    <row r="375" spans="1:20" ht="14.25" customHeight="1">
      <c r="A375" s="2" t="s">
        <v>36809</v>
      </c>
      <c r="B375" s="2" t="s">
        <v>4114</v>
      </c>
      <c r="C375" s="2" t="s">
        <v>35446</v>
      </c>
      <c r="D375" s="2" t="s">
        <v>112</v>
      </c>
      <c r="E375" s="2" t="s">
        <v>96</v>
      </c>
      <c r="F375" s="2" t="s">
        <v>2299</v>
      </c>
      <c r="G375" s="2" t="s">
        <v>2046</v>
      </c>
      <c r="H375" s="2" t="s">
        <v>36810</v>
      </c>
      <c r="I375" s="2"/>
      <c r="J375" s="2"/>
      <c r="K375" s="2"/>
      <c r="L375" s="2" t="s">
        <v>2126</v>
      </c>
      <c r="M375" s="2" t="s">
        <v>59</v>
      </c>
      <c r="N375" s="2" t="s">
        <v>2048</v>
      </c>
      <c r="O375" s="2" t="s">
        <v>2301</v>
      </c>
      <c r="P375" s="2" t="s">
        <v>3727</v>
      </c>
      <c r="Q375" s="2" t="s">
        <v>17971</v>
      </c>
      <c r="R375" s="2" t="s">
        <v>2052</v>
      </c>
      <c r="S375" s="2"/>
      <c r="T375" s="2" t="s">
        <v>111</v>
      </c>
    </row>
    <row r="376" spans="1:20" ht="14.25" customHeight="1">
      <c r="A376" s="2" t="s">
        <v>36811</v>
      </c>
      <c r="B376" s="2" t="s">
        <v>36812</v>
      </c>
      <c r="C376" s="2" t="s">
        <v>36813</v>
      </c>
      <c r="D376" s="2" t="s">
        <v>212</v>
      </c>
      <c r="E376" s="2" t="s">
        <v>264</v>
      </c>
      <c r="F376" s="2" t="s">
        <v>36814</v>
      </c>
      <c r="G376" s="2" t="s">
        <v>2046</v>
      </c>
      <c r="H376" s="2" t="s">
        <v>36815</v>
      </c>
      <c r="I376" s="2"/>
      <c r="J376" s="2"/>
      <c r="K376" s="2"/>
      <c r="L376" s="2"/>
      <c r="M376" s="2" t="s">
        <v>1566</v>
      </c>
      <c r="N376" s="2" t="s">
        <v>2058</v>
      </c>
      <c r="O376" s="2" t="s">
        <v>2145</v>
      </c>
      <c r="P376" s="2" t="s">
        <v>3153</v>
      </c>
      <c r="Q376" s="2" t="s">
        <v>17971</v>
      </c>
      <c r="R376" s="2" t="s">
        <v>2067</v>
      </c>
      <c r="S376" s="2"/>
      <c r="T376" s="2" t="s">
        <v>211</v>
      </c>
    </row>
    <row r="377" spans="1:20" ht="14.25" customHeight="1">
      <c r="A377" s="2" t="s">
        <v>36816</v>
      </c>
      <c r="B377" s="2" t="s">
        <v>2515</v>
      </c>
      <c r="C377" s="2" t="s">
        <v>4312</v>
      </c>
      <c r="D377" s="2" t="s">
        <v>124</v>
      </c>
      <c r="E377" s="2" t="s">
        <v>96</v>
      </c>
      <c r="F377" s="2" t="s">
        <v>36817</v>
      </c>
      <c r="G377" s="2" t="s">
        <v>2046</v>
      </c>
      <c r="H377" s="2" t="s">
        <v>36818</v>
      </c>
      <c r="I377" s="2"/>
      <c r="J377" s="2"/>
      <c r="K377" s="2"/>
      <c r="L377" s="2"/>
      <c r="M377" s="2" t="s">
        <v>1566</v>
      </c>
      <c r="N377" s="2" t="s">
        <v>2048</v>
      </c>
      <c r="O377" s="2" t="s">
        <v>2179</v>
      </c>
      <c r="P377" s="2" t="s">
        <v>3791</v>
      </c>
      <c r="Q377" s="2" t="s">
        <v>17971</v>
      </c>
      <c r="R377" s="2" t="s">
        <v>2067</v>
      </c>
      <c r="S377" s="2"/>
      <c r="T377" s="2" t="s">
        <v>123</v>
      </c>
    </row>
    <row r="378" spans="1:20" ht="14.25" customHeight="1">
      <c r="A378" s="2" t="s">
        <v>36819</v>
      </c>
      <c r="B378" s="2" t="s">
        <v>4025</v>
      </c>
      <c r="C378" s="2" t="s">
        <v>19173</v>
      </c>
      <c r="D378" s="2" t="s">
        <v>99</v>
      </c>
      <c r="E378" s="2" t="s">
        <v>96</v>
      </c>
      <c r="F378" s="2" t="s">
        <v>27622</v>
      </c>
      <c r="G378" s="2" t="s">
        <v>2046</v>
      </c>
      <c r="H378" s="2" t="s">
        <v>36820</v>
      </c>
      <c r="I378" s="2"/>
      <c r="J378" s="2"/>
      <c r="K378" s="2"/>
      <c r="L378" s="2"/>
      <c r="M378" s="2" t="s">
        <v>1566</v>
      </c>
      <c r="N378" s="2" t="s">
        <v>2058</v>
      </c>
      <c r="O378" s="2" t="s">
        <v>2153</v>
      </c>
      <c r="P378" s="2" t="s">
        <v>35880</v>
      </c>
      <c r="Q378" s="2" t="s">
        <v>17971</v>
      </c>
      <c r="R378" s="2" t="s">
        <v>2052</v>
      </c>
      <c r="S378" s="2"/>
      <c r="T378" s="2" t="s">
        <v>98</v>
      </c>
    </row>
    <row r="379" spans="1:20" ht="14.25" customHeight="1">
      <c r="A379" s="2" t="s">
        <v>36821</v>
      </c>
      <c r="B379" s="2" t="s">
        <v>3939</v>
      </c>
      <c r="C379" s="2" t="s">
        <v>36822</v>
      </c>
      <c r="D379" s="2" t="s">
        <v>122</v>
      </c>
      <c r="E379" s="2" t="s">
        <v>96</v>
      </c>
      <c r="F379" s="2" t="s">
        <v>36823</v>
      </c>
      <c r="G379" s="2" t="s">
        <v>2046</v>
      </c>
      <c r="H379" s="2" t="s">
        <v>36824</v>
      </c>
      <c r="I379" s="2"/>
      <c r="J379" s="2"/>
      <c r="K379" s="2"/>
      <c r="L379" s="2"/>
      <c r="M379" s="2" t="s">
        <v>1566</v>
      </c>
      <c r="N379" s="2" t="s">
        <v>2058</v>
      </c>
      <c r="O379" s="2" t="s">
        <v>2132</v>
      </c>
      <c r="P379" s="2" t="s">
        <v>21962</v>
      </c>
      <c r="Q379" s="2" t="s">
        <v>17971</v>
      </c>
      <c r="R379" s="2" t="s">
        <v>2052</v>
      </c>
      <c r="S379" s="2"/>
      <c r="T379" s="2" t="s">
        <v>121</v>
      </c>
    </row>
    <row r="380" spans="1:20" ht="14.25" customHeight="1">
      <c r="A380" s="2" t="s">
        <v>36825</v>
      </c>
      <c r="B380" s="2" t="s">
        <v>2195</v>
      </c>
      <c r="C380" s="2" t="s">
        <v>36826</v>
      </c>
      <c r="D380" s="2" t="s">
        <v>122</v>
      </c>
      <c r="E380" s="2" t="s">
        <v>96</v>
      </c>
      <c r="F380" s="2" t="s">
        <v>36827</v>
      </c>
      <c r="G380" s="2" t="s">
        <v>2046</v>
      </c>
      <c r="H380" s="2" t="s">
        <v>36828</v>
      </c>
      <c r="I380" s="2"/>
      <c r="J380" s="2"/>
      <c r="K380" s="2"/>
      <c r="L380" s="2"/>
      <c r="M380" s="2" t="s">
        <v>1566</v>
      </c>
      <c r="N380" s="2" t="s">
        <v>2058</v>
      </c>
      <c r="O380" s="2" t="s">
        <v>2153</v>
      </c>
      <c r="P380" s="2" t="s">
        <v>29578</v>
      </c>
      <c r="Q380" s="2" t="s">
        <v>17971</v>
      </c>
      <c r="R380" s="2" t="s">
        <v>2052</v>
      </c>
      <c r="S380" s="2"/>
      <c r="T380" s="2" t="s">
        <v>121</v>
      </c>
    </row>
    <row r="381" spans="1:20" ht="14.25" customHeight="1">
      <c r="A381" s="2" t="s">
        <v>36829</v>
      </c>
      <c r="B381" s="2" t="s">
        <v>4647</v>
      </c>
      <c r="C381" s="2" t="s">
        <v>7060</v>
      </c>
      <c r="D381" s="2" t="s">
        <v>122</v>
      </c>
      <c r="E381" s="2" t="s">
        <v>96</v>
      </c>
      <c r="F381" s="2" t="s">
        <v>36830</v>
      </c>
      <c r="G381" s="2" t="s">
        <v>2046</v>
      </c>
      <c r="H381" s="2" t="s">
        <v>36831</v>
      </c>
      <c r="I381" s="2"/>
      <c r="J381" s="2"/>
      <c r="K381" s="2"/>
      <c r="L381" s="2" t="s">
        <v>2126</v>
      </c>
      <c r="M381" s="2" t="s">
        <v>1566</v>
      </c>
      <c r="N381" s="2" t="s">
        <v>2058</v>
      </c>
      <c r="O381" s="2" t="s">
        <v>2153</v>
      </c>
      <c r="P381" s="2" t="s">
        <v>3587</v>
      </c>
      <c r="Q381" s="2" t="s">
        <v>17971</v>
      </c>
      <c r="R381" s="2" t="s">
        <v>2052</v>
      </c>
      <c r="S381" s="2"/>
      <c r="T381" s="2" t="s">
        <v>121</v>
      </c>
    </row>
    <row r="382" spans="1:20" ht="14.25" customHeight="1">
      <c r="A382" s="2" t="s">
        <v>36832</v>
      </c>
      <c r="B382" s="2" t="s">
        <v>4177</v>
      </c>
      <c r="C382" s="2" t="s">
        <v>2649</v>
      </c>
      <c r="D382" s="2" t="s">
        <v>512</v>
      </c>
      <c r="E382" s="2" t="s">
        <v>264</v>
      </c>
      <c r="F382" s="2" t="s">
        <v>36833</v>
      </c>
      <c r="G382" s="2" t="s">
        <v>2046</v>
      </c>
      <c r="H382" s="2" t="s">
        <v>36834</v>
      </c>
      <c r="I382" s="2"/>
      <c r="J382" s="2"/>
      <c r="K382" s="2"/>
      <c r="L382" s="2"/>
      <c r="M382" s="2" t="s">
        <v>1566</v>
      </c>
      <c r="N382" s="2" t="s">
        <v>2048</v>
      </c>
      <c r="O382" s="2" t="s">
        <v>2199</v>
      </c>
      <c r="P382" s="2" t="s">
        <v>2377</v>
      </c>
      <c r="Q382" s="2" t="s">
        <v>17971</v>
      </c>
      <c r="R382" s="2" t="s">
        <v>2052</v>
      </c>
      <c r="S382" s="2"/>
      <c r="T382" s="2" t="s">
        <v>511</v>
      </c>
    </row>
    <row r="383" spans="1:20" ht="14.25" customHeight="1">
      <c r="A383" s="2" t="s">
        <v>36835</v>
      </c>
      <c r="B383" s="2" t="s">
        <v>2585</v>
      </c>
      <c r="C383" s="2" t="s">
        <v>3892</v>
      </c>
      <c r="D383" s="2" t="s">
        <v>124</v>
      </c>
      <c r="E383" s="2" t="s">
        <v>96</v>
      </c>
      <c r="F383" s="2" t="s">
        <v>28957</v>
      </c>
      <c r="G383" s="2" t="s">
        <v>2046</v>
      </c>
      <c r="H383" s="2" t="s">
        <v>36836</v>
      </c>
      <c r="I383" s="2"/>
      <c r="J383" s="2"/>
      <c r="K383" s="2"/>
      <c r="L383" s="2"/>
      <c r="M383" s="2" t="s">
        <v>1566</v>
      </c>
      <c r="N383" s="2" t="s">
        <v>2048</v>
      </c>
      <c r="O383" s="2" t="s">
        <v>5489</v>
      </c>
      <c r="P383" s="2" t="s">
        <v>36315</v>
      </c>
      <c r="Q383" s="2" t="s">
        <v>17971</v>
      </c>
      <c r="R383" s="2" t="s">
        <v>2052</v>
      </c>
      <c r="S383" s="2"/>
      <c r="T383" s="2" t="s">
        <v>123</v>
      </c>
    </row>
    <row r="384" spans="1:20" ht="14.25" customHeight="1">
      <c r="A384" s="2" t="s">
        <v>36837</v>
      </c>
      <c r="B384" s="2" t="s">
        <v>36838</v>
      </c>
      <c r="C384" s="2" t="s">
        <v>5868</v>
      </c>
      <c r="D384" s="2" t="s">
        <v>99</v>
      </c>
      <c r="E384" s="2" t="s">
        <v>96</v>
      </c>
      <c r="F384" s="2" t="s">
        <v>27089</v>
      </c>
      <c r="G384" s="2" t="s">
        <v>2046</v>
      </c>
      <c r="H384" s="2" t="s">
        <v>36839</v>
      </c>
      <c r="I384" s="2"/>
      <c r="J384" s="2"/>
      <c r="K384" s="2"/>
      <c r="L384" s="2"/>
      <c r="M384" s="2" t="s">
        <v>1566</v>
      </c>
      <c r="N384" s="2" t="s">
        <v>2048</v>
      </c>
      <c r="O384" s="2" t="s">
        <v>2179</v>
      </c>
      <c r="P384" s="2" t="s">
        <v>36322</v>
      </c>
      <c r="Q384" s="2" t="s">
        <v>17971</v>
      </c>
      <c r="R384" s="2" t="s">
        <v>2052</v>
      </c>
      <c r="S384" s="2"/>
      <c r="T384" s="2" t="s">
        <v>98</v>
      </c>
    </row>
    <row r="385" spans="1:20" ht="14.25" customHeight="1">
      <c r="A385" s="2" t="s">
        <v>36840</v>
      </c>
      <c r="B385" s="2" t="s">
        <v>3560</v>
      </c>
      <c r="C385" s="2" t="s">
        <v>36841</v>
      </c>
      <c r="D385" s="2" t="s">
        <v>118</v>
      </c>
      <c r="E385" s="2" t="s">
        <v>96</v>
      </c>
      <c r="F385" s="2" t="s">
        <v>36842</v>
      </c>
      <c r="G385" s="2" t="s">
        <v>2046</v>
      </c>
      <c r="H385" s="2" t="s">
        <v>36843</v>
      </c>
      <c r="I385" s="2"/>
      <c r="J385" s="2"/>
      <c r="K385" s="2"/>
      <c r="L385" s="2"/>
      <c r="M385" s="2" t="s">
        <v>1566</v>
      </c>
      <c r="N385" s="2" t="s">
        <v>2058</v>
      </c>
      <c r="O385" s="2" t="s">
        <v>2132</v>
      </c>
      <c r="P385" s="2" t="s">
        <v>3055</v>
      </c>
      <c r="Q385" s="2" t="s">
        <v>17971</v>
      </c>
      <c r="R385" s="2" t="s">
        <v>2052</v>
      </c>
      <c r="S385" s="2"/>
      <c r="T385" s="2" t="s">
        <v>117</v>
      </c>
    </row>
    <row r="386" spans="1:20" ht="14.25" customHeight="1">
      <c r="A386" s="2" t="s">
        <v>36844</v>
      </c>
      <c r="B386" s="2" t="s">
        <v>26805</v>
      </c>
      <c r="C386" s="2" t="s">
        <v>36845</v>
      </c>
      <c r="D386" s="2" t="s">
        <v>900</v>
      </c>
      <c r="E386" s="2" t="s">
        <v>264</v>
      </c>
      <c r="F386" s="2" t="s">
        <v>36846</v>
      </c>
      <c r="G386" s="2" t="s">
        <v>2046</v>
      </c>
      <c r="H386" s="2" t="s">
        <v>36847</v>
      </c>
      <c r="I386" s="2"/>
      <c r="J386" s="2"/>
      <c r="K386" s="2"/>
      <c r="L386" s="2"/>
      <c r="M386" s="2" t="s">
        <v>1566</v>
      </c>
      <c r="N386" s="2" t="s">
        <v>2048</v>
      </c>
      <c r="O386" s="2" t="s">
        <v>2199</v>
      </c>
      <c r="P386" s="2" t="s">
        <v>2609</v>
      </c>
      <c r="Q386" s="2" t="s">
        <v>17971</v>
      </c>
      <c r="R386" s="2" t="s">
        <v>3993</v>
      </c>
      <c r="S386" s="2"/>
      <c r="T386" s="2" t="s">
        <v>899</v>
      </c>
    </row>
    <row r="387" spans="1:20" ht="14.25" customHeight="1">
      <c r="A387" s="2" t="s">
        <v>36848</v>
      </c>
      <c r="B387" s="2" t="s">
        <v>5168</v>
      </c>
      <c r="C387" s="2" t="s">
        <v>36849</v>
      </c>
      <c r="D387" s="2" t="s">
        <v>214</v>
      </c>
      <c r="E387" s="2" t="s">
        <v>96</v>
      </c>
      <c r="F387" s="2" t="s">
        <v>36850</v>
      </c>
      <c r="G387" s="2" t="s">
        <v>2046</v>
      </c>
      <c r="H387" s="2" t="s">
        <v>36851</v>
      </c>
      <c r="I387" s="2"/>
      <c r="J387" s="2"/>
      <c r="K387" s="2"/>
      <c r="L387" s="2"/>
      <c r="M387" s="2" t="s">
        <v>1566</v>
      </c>
      <c r="N387" s="2" t="s">
        <v>2058</v>
      </c>
      <c r="O387" s="2" t="s">
        <v>2132</v>
      </c>
      <c r="P387" s="2" t="s">
        <v>35820</v>
      </c>
      <c r="Q387" s="2" t="s">
        <v>17971</v>
      </c>
      <c r="R387" s="2" t="s">
        <v>2052</v>
      </c>
      <c r="S387" s="2"/>
      <c r="T387" s="2" t="s">
        <v>213</v>
      </c>
    </row>
    <row r="388" spans="1:20" ht="14.25" customHeight="1">
      <c r="A388" s="2" t="s">
        <v>36852</v>
      </c>
      <c r="B388" s="2" t="s">
        <v>4256</v>
      </c>
      <c r="C388" s="2" t="s">
        <v>36853</v>
      </c>
      <c r="D388" s="2" t="s">
        <v>214</v>
      </c>
      <c r="E388" s="2" t="s">
        <v>96</v>
      </c>
      <c r="F388" s="2" t="s">
        <v>36854</v>
      </c>
      <c r="G388" s="2" t="s">
        <v>2046</v>
      </c>
      <c r="H388" s="2" t="s">
        <v>36855</v>
      </c>
      <c r="I388" s="2"/>
      <c r="J388" s="2"/>
      <c r="K388" s="2"/>
      <c r="L388" s="2"/>
      <c r="M388" s="2" t="s">
        <v>1566</v>
      </c>
      <c r="N388" s="2" t="s">
        <v>2058</v>
      </c>
      <c r="O388" s="2" t="s">
        <v>2153</v>
      </c>
      <c r="P388" s="2" t="s">
        <v>35880</v>
      </c>
      <c r="Q388" s="2" t="s">
        <v>17971</v>
      </c>
      <c r="R388" s="2" t="s">
        <v>2052</v>
      </c>
      <c r="S388" s="2"/>
      <c r="T388" s="2" t="s">
        <v>213</v>
      </c>
    </row>
    <row r="389" spans="1:20" ht="14.25" customHeight="1">
      <c r="A389" s="2" t="s">
        <v>36856</v>
      </c>
      <c r="B389" s="2" t="s">
        <v>4867</v>
      </c>
      <c r="C389" s="2" t="s">
        <v>36857</v>
      </c>
      <c r="D389" s="2" t="s">
        <v>20429</v>
      </c>
      <c r="E389" s="2" t="s">
        <v>264</v>
      </c>
      <c r="F389" s="2" t="s">
        <v>2445</v>
      </c>
      <c r="G389" s="2" t="s">
        <v>2091</v>
      </c>
      <c r="H389" s="2" t="s">
        <v>36858</v>
      </c>
      <c r="I389" s="2"/>
      <c r="J389" s="2"/>
      <c r="K389" s="2"/>
      <c r="L389" s="2"/>
      <c r="M389" s="2" t="s">
        <v>1566</v>
      </c>
      <c r="N389" s="2" t="s">
        <v>2058</v>
      </c>
      <c r="O389" s="2" t="s">
        <v>2153</v>
      </c>
      <c r="P389" s="2" t="s">
        <v>20164</v>
      </c>
      <c r="Q389" s="2" t="s">
        <v>17971</v>
      </c>
      <c r="R389" s="2" t="s">
        <v>2052</v>
      </c>
      <c r="S389" s="2"/>
      <c r="T389" s="2" t="s">
        <v>20432</v>
      </c>
    </row>
    <row r="390" spans="1:20" ht="14.25" customHeight="1">
      <c r="A390" s="2" t="s">
        <v>36859</v>
      </c>
      <c r="B390" s="2" t="s">
        <v>2515</v>
      </c>
      <c r="C390" s="2" t="s">
        <v>31982</v>
      </c>
      <c r="D390" s="2" t="s">
        <v>496</v>
      </c>
      <c r="E390" s="2" t="s">
        <v>264</v>
      </c>
      <c r="F390" s="2" t="s">
        <v>22580</v>
      </c>
      <c r="G390" s="2" t="s">
        <v>2046</v>
      </c>
      <c r="H390" s="2" t="s">
        <v>36860</v>
      </c>
      <c r="I390" s="2"/>
      <c r="J390" s="2"/>
      <c r="K390" s="2"/>
      <c r="L390" s="2"/>
      <c r="M390" s="2" t="s">
        <v>1566</v>
      </c>
      <c r="N390" s="2" t="s">
        <v>2058</v>
      </c>
      <c r="O390" s="2" t="s">
        <v>2145</v>
      </c>
      <c r="P390" s="2" t="s">
        <v>2377</v>
      </c>
      <c r="Q390" s="2" t="s">
        <v>17971</v>
      </c>
      <c r="R390" s="2" t="s">
        <v>2052</v>
      </c>
      <c r="S390" s="2"/>
      <c r="T390" s="2" t="s">
        <v>495</v>
      </c>
    </row>
    <row r="391" spans="1:20" ht="14.25" customHeight="1">
      <c r="A391" s="2" t="s">
        <v>36861</v>
      </c>
      <c r="B391" s="2" t="s">
        <v>2768</v>
      </c>
      <c r="C391" s="2" t="s">
        <v>36862</v>
      </c>
      <c r="D391" s="2" t="s">
        <v>212</v>
      </c>
      <c r="E391" s="2" t="s">
        <v>264</v>
      </c>
      <c r="F391" s="2" t="s">
        <v>6161</v>
      </c>
      <c r="G391" s="2" t="s">
        <v>2046</v>
      </c>
      <c r="H391" s="2" t="s">
        <v>36863</v>
      </c>
      <c r="I391" s="2"/>
      <c r="J391" s="2"/>
      <c r="K391" s="2"/>
      <c r="L391" s="2"/>
      <c r="M391" s="2" t="s">
        <v>1566</v>
      </c>
      <c r="N391" s="2" t="s">
        <v>2048</v>
      </c>
      <c r="O391" s="2" t="s">
        <v>2179</v>
      </c>
      <c r="P391" s="2" t="s">
        <v>29578</v>
      </c>
      <c r="Q391" s="2" t="s">
        <v>17971</v>
      </c>
      <c r="R391" s="2" t="s">
        <v>2052</v>
      </c>
      <c r="S391" s="2"/>
      <c r="T391" s="2" t="s">
        <v>211</v>
      </c>
    </row>
    <row r="392" spans="1:20" ht="14.25" customHeight="1">
      <c r="A392" s="2" t="s">
        <v>36864</v>
      </c>
      <c r="B392" s="2" t="s">
        <v>3951</v>
      </c>
      <c r="C392" s="2" t="s">
        <v>2586</v>
      </c>
      <c r="D392" s="2" t="s">
        <v>36865</v>
      </c>
      <c r="E392" s="2" t="s">
        <v>264</v>
      </c>
      <c r="F392" s="2" t="s">
        <v>6161</v>
      </c>
      <c r="G392" s="2" t="s">
        <v>2046</v>
      </c>
      <c r="H392" s="2" t="s">
        <v>36866</v>
      </c>
      <c r="I392" s="2"/>
      <c r="J392" s="2"/>
      <c r="K392" s="2"/>
      <c r="L392" s="2"/>
      <c r="M392" s="2" t="s">
        <v>1566</v>
      </c>
      <c r="N392" s="2" t="s">
        <v>2048</v>
      </c>
      <c r="O392" s="2" t="s">
        <v>2179</v>
      </c>
      <c r="P392" s="2" t="s">
        <v>36867</v>
      </c>
      <c r="Q392" s="2" t="s">
        <v>17971</v>
      </c>
      <c r="R392" s="2" t="s">
        <v>2052</v>
      </c>
      <c r="S392" s="2"/>
      <c r="T392" s="2" t="s">
        <v>211</v>
      </c>
    </row>
    <row r="393" spans="1:20" ht="14.25" customHeight="1">
      <c r="A393" s="2" t="s">
        <v>36868</v>
      </c>
      <c r="B393" s="2" t="s">
        <v>3906</v>
      </c>
      <c r="C393" s="2" t="s">
        <v>15530</v>
      </c>
      <c r="D393" s="2" t="s">
        <v>1558</v>
      </c>
      <c r="E393" s="2" t="s">
        <v>264</v>
      </c>
      <c r="F393" s="2" t="s">
        <v>36869</v>
      </c>
      <c r="G393" s="2" t="s">
        <v>2046</v>
      </c>
      <c r="H393" s="2" t="s">
        <v>36870</v>
      </c>
      <c r="I393" s="2"/>
      <c r="J393" s="2"/>
      <c r="K393" s="2"/>
      <c r="L393" s="2"/>
      <c r="M393" s="2" t="s">
        <v>1566</v>
      </c>
      <c r="N393" s="2" t="s">
        <v>2048</v>
      </c>
      <c r="O393" s="2" t="s">
        <v>2199</v>
      </c>
      <c r="P393" s="2" t="s">
        <v>2377</v>
      </c>
      <c r="Q393" s="2" t="s">
        <v>17971</v>
      </c>
      <c r="R393" s="2" t="s">
        <v>3993</v>
      </c>
      <c r="S393" s="2"/>
      <c r="T393" s="2" t="s">
        <v>1557</v>
      </c>
    </row>
    <row r="394" spans="1:20" ht="14.25" customHeight="1">
      <c r="A394" s="2" t="s">
        <v>36871</v>
      </c>
      <c r="B394" s="2" t="s">
        <v>36872</v>
      </c>
      <c r="C394" s="2" t="s">
        <v>9210</v>
      </c>
      <c r="D394" s="2" t="s">
        <v>99</v>
      </c>
      <c r="E394" s="2" t="s">
        <v>96</v>
      </c>
      <c r="F394" s="2" t="s">
        <v>3053</v>
      </c>
      <c r="G394" s="2" t="s">
        <v>2046</v>
      </c>
      <c r="H394" s="2" t="s">
        <v>36873</v>
      </c>
      <c r="I394" s="2"/>
      <c r="J394" s="2"/>
      <c r="K394" s="2"/>
      <c r="L394" s="2"/>
      <c r="M394" s="2" t="s">
        <v>1566</v>
      </c>
      <c r="N394" s="2" t="s">
        <v>2058</v>
      </c>
      <c r="O394" s="2" t="s">
        <v>2153</v>
      </c>
      <c r="P394" s="2" t="s">
        <v>35735</v>
      </c>
      <c r="Q394" s="2" t="s">
        <v>17971</v>
      </c>
      <c r="R394" s="2" t="s">
        <v>2052</v>
      </c>
      <c r="S394" s="2"/>
      <c r="T394" s="2" t="s">
        <v>98</v>
      </c>
    </row>
    <row r="395" spans="1:20" ht="14.25" customHeight="1">
      <c r="A395" s="2" t="s">
        <v>36874</v>
      </c>
      <c r="B395" s="2" t="s">
        <v>2604</v>
      </c>
      <c r="C395" s="2" t="s">
        <v>36875</v>
      </c>
      <c r="D395" s="2" t="s">
        <v>746</v>
      </c>
      <c r="E395" s="2" t="s">
        <v>264</v>
      </c>
      <c r="F395" s="2" t="s">
        <v>36876</v>
      </c>
      <c r="G395" s="2" t="s">
        <v>2046</v>
      </c>
      <c r="H395" s="2" t="s">
        <v>36877</v>
      </c>
      <c r="I395" s="2"/>
      <c r="J395" s="2"/>
      <c r="K395" s="2"/>
      <c r="L395" s="2"/>
      <c r="M395" s="2" t="s">
        <v>1566</v>
      </c>
      <c r="N395" s="2" t="s">
        <v>2058</v>
      </c>
      <c r="O395" s="2" t="s">
        <v>2288</v>
      </c>
      <c r="P395" s="2" t="s">
        <v>23064</v>
      </c>
      <c r="Q395" s="2" t="s">
        <v>17971</v>
      </c>
      <c r="R395" s="2" t="s">
        <v>2067</v>
      </c>
      <c r="S395" s="2"/>
      <c r="T395" s="2" t="s">
        <v>745</v>
      </c>
    </row>
    <row r="396" spans="1:20" ht="14.25" customHeight="1">
      <c r="A396" s="2" t="s">
        <v>36878</v>
      </c>
      <c r="B396" s="2" t="s">
        <v>4647</v>
      </c>
      <c r="C396" s="2" t="s">
        <v>16754</v>
      </c>
      <c r="D396" s="2" t="s">
        <v>1122</v>
      </c>
      <c r="E396" s="2" t="s">
        <v>264</v>
      </c>
      <c r="F396" s="2" t="s">
        <v>36879</v>
      </c>
      <c r="G396" s="2" t="s">
        <v>2046</v>
      </c>
      <c r="H396" s="2" t="s">
        <v>36880</v>
      </c>
      <c r="I396" s="2"/>
      <c r="J396" s="2"/>
      <c r="K396" s="2"/>
      <c r="L396" s="2"/>
      <c r="M396" s="2" t="s">
        <v>1566</v>
      </c>
      <c r="N396" s="2" t="s">
        <v>2058</v>
      </c>
      <c r="O396" s="2" t="s">
        <v>2288</v>
      </c>
      <c r="P396" s="2" t="s">
        <v>4570</v>
      </c>
      <c r="Q396" s="2" t="s">
        <v>17971</v>
      </c>
      <c r="R396" s="2" t="s">
        <v>2067</v>
      </c>
      <c r="S396" s="2"/>
      <c r="T396" s="2" t="s">
        <v>1121</v>
      </c>
    </row>
    <row r="397" spans="1:20" ht="14.25" customHeight="1">
      <c r="A397" s="2" t="s">
        <v>36881</v>
      </c>
      <c r="B397" s="2" t="s">
        <v>36882</v>
      </c>
      <c r="C397" s="2" t="s">
        <v>17375</v>
      </c>
      <c r="D397" s="2" t="s">
        <v>188</v>
      </c>
      <c r="E397" s="2" t="s">
        <v>96</v>
      </c>
      <c r="F397" s="2" t="s">
        <v>36883</v>
      </c>
      <c r="G397" s="2" t="s">
        <v>2046</v>
      </c>
      <c r="H397" s="2" t="s">
        <v>36884</v>
      </c>
      <c r="I397" s="2"/>
      <c r="J397" s="2"/>
      <c r="K397" s="2"/>
      <c r="L397" s="2"/>
      <c r="M397" s="2" t="s">
        <v>1566</v>
      </c>
      <c r="N397" s="2" t="s">
        <v>2058</v>
      </c>
      <c r="O397" s="2" t="s">
        <v>2259</v>
      </c>
      <c r="P397" s="2" t="s">
        <v>35834</v>
      </c>
      <c r="Q397" s="2" t="s">
        <v>17971</v>
      </c>
      <c r="R397" s="2" t="s">
        <v>2052</v>
      </c>
      <c r="S397" s="2"/>
      <c r="T397" s="2" t="s">
        <v>187</v>
      </c>
    </row>
    <row r="398" spans="1:20" ht="14.25" customHeight="1">
      <c r="A398" s="2" t="s">
        <v>36885</v>
      </c>
      <c r="B398" s="2" t="s">
        <v>3769</v>
      </c>
      <c r="C398" s="2" t="s">
        <v>36886</v>
      </c>
      <c r="D398" s="2" t="s">
        <v>152</v>
      </c>
      <c r="E398" s="2" t="s">
        <v>96</v>
      </c>
      <c r="F398" s="2" t="s">
        <v>36887</v>
      </c>
      <c r="G398" s="2" t="s">
        <v>2046</v>
      </c>
      <c r="H398" s="2" t="s">
        <v>36888</v>
      </c>
      <c r="I398" s="2"/>
      <c r="J398" s="2"/>
      <c r="K398" s="2"/>
      <c r="L398" s="2"/>
      <c r="M398" s="2" t="s">
        <v>1566</v>
      </c>
      <c r="N398" s="2" t="s">
        <v>2058</v>
      </c>
      <c r="O398" s="2" t="s">
        <v>2153</v>
      </c>
      <c r="P398" s="2" t="s">
        <v>27585</v>
      </c>
      <c r="Q398" s="2" t="s">
        <v>17971</v>
      </c>
      <c r="R398" s="2" t="s">
        <v>2052</v>
      </c>
      <c r="S398" s="2"/>
      <c r="T398" s="2" t="s">
        <v>151</v>
      </c>
    </row>
    <row r="399" spans="1:20" ht="14.25" customHeight="1">
      <c r="A399" s="2" t="s">
        <v>36889</v>
      </c>
      <c r="B399" s="2" t="s">
        <v>2586</v>
      </c>
      <c r="C399" s="2" t="s">
        <v>36890</v>
      </c>
      <c r="D399" s="2" t="s">
        <v>238</v>
      </c>
      <c r="E399" s="2" t="s">
        <v>264</v>
      </c>
      <c r="F399" s="2" t="s">
        <v>36891</v>
      </c>
      <c r="G399" s="2" t="s">
        <v>2046</v>
      </c>
      <c r="H399" s="2" t="s">
        <v>36892</v>
      </c>
      <c r="I399" s="2"/>
      <c r="J399" s="2"/>
      <c r="K399" s="2"/>
      <c r="L399" s="2"/>
      <c r="M399" s="2" t="s">
        <v>1566</v>
      </c>
      <c r="N399" s="2" t="s">
        <v>2058</v>
      </c>
      <c r="O399" s="2" t="s">
        <v>2153</v>
      </c>
      <c r="P399" s="2" t="s">
        <v>36643</v>
      </c>
      <c r="Q399" s="2" t="s">
        <v>17971</v>
      </c>
      <c r="R399" s="2" t="s">
        <v>2052</v>
      </c>
      <c r="S399" s="2"/>
      <c r="T399" s="2" t="s">
        <v>237</v>
      </c>
    </row>
    <row r="400" spans="1:20" ht="14.25" customHeight="1">
      <c r="A400" s="2" t="s">
        <v>36893</v>
      </c>
      <c r="B400" s="2" t="s">
        <v>3266</v>
      </c>
      <c r="C400" s="2" t="s">
        <v>36894</v>
      </c>
      <c r="D400" s="2" t="s">
        <v>126</v>
      </c>
      <c r="E400" s="2" t="s">
        <v>96</v>
      </c>
      <c r="F400" s="2" t="s">
        <v>30471</v>
      </c>
      <c r="G400" s="2" t="s">
        <v>2046</v>
      </c>
      <c r="H400" s="2" t="s">
        <v>36895</v>
      </c>
      <c r="I400" s="2"/>
      <c r="J400" s="2"/>
      <c r="K400" s="2"/>
      <c r="L400" s="2"/>
      <c r="M400" s="2" t="s">
        <v>1566</v>
      </c>
      <c r="N400" s="2" t="s">
        <v>2058</v>
      </c>
      <c r="O400" s="2" t="s">
        <v>2145</v>
      </c>
      <c r="P400" s="2" t="s">
        <v>29578</v>
      </c>
      <c r="Q400" s="2" t="s">
        <v>17971</v>
      </c>
      <c r="R400" s="2" t="s">
        <v>2052</v>
      </c>
      <c r="S400" s="2"/>
      <c r="T400" s="2" t="s">
        <v>125</v>
      </c>
    </row>
    <row r="401" spans="1:20" ht="14.25" customHeight="1">
      <c r="A401" s="2" t="s">
        <v>36896</v>
      </c>
      <c r="B401" s="2" t="s">
        <v>36897</v>
      </c>
      <c r="C401" s="2" t="s">
        <v>36898</v>
      </c>
      <c r="D401" s="2" t="s">
        <v>182</v>
      </c>
      <c r="E401" s="2" t="s">
        <v>96</v>
      </c>
      <c r="F401" s="2" t="s">
        <v>36899</v>
      </c>
      <c r="G401" s="2" t="s">
        <v>2046</v>
      </c>
      <c r="H401" s="2" t="s">
        <v>36900</v>
      </c>
      <c r="I401" s="2"/>
      <c r="J401" s="2"/>
      <c r="K401" s="2"/>
      <c r="L401" s="2"/>
      <c r="M401" s="2" t="s">
        <v>1566</v>
      </c>
      <c r="N401" s="2" t="s">
        <v>2048</v>
      </c>
      <c r="O401" s="2" t="s">
        <v>2199</v>
      </c>
      <c r="P401" s="2" t="s">
        <v>2108</v>
      </c>
      <c r="Q401" s="2" t="s">
        <v>17971</v>
      </c>
      <c r="R401" s="2" t="s">
        <v>2200</v>
      </c>
      <c r="S401" s="2"/>
      <c r="T401" s="2" t="s">
        <v>181</v>
      </c>
    </row>
    <row r="402" spans="1:20" ht="14.25" customHeight="1">
      <c r="A402" s="2" t="s">
        <v>36901</v>
      </c>
      <c r="B402" s="2" t="s">
        <v>5315</v>
      </c>
      <c r="C402" s="2" t="s">
        <v>36902</v>
      </c>
      <c r="D402" s="2" t="s">
        <v>248</v>
      </c>
      <c r="E402" s="2" t="s">
        <v>96</v>
      </c>
      <c r="F402" s="2" t="s">
        <v>36903</v>
      </c>
      <c r="G402" s="2" t="s">
        <v>2046</v>
      </c>
      <c r="H402" s="2" t="s">
        <v>36904</v>
      </c>
      <c r="I402" s="2"/>
      <c r="J402" s="2"/>
      <c r="K402" s="2"/>
      <c r="L402" s="2"/>
      <c r="M402" s="2" t="s">
        <v>1566</v>
      </c>
      <c r="N402" s="2" t="s">
        <v>2048</v>
      </c>
      <c r="O402" s="2" t="s">
        <v>2179</v>
      </c>
      <c r="P402" s="2" t="s">
        <v>5030</v>
      </c>
      <c r="Q402" s="2" t="s">
        <v>17971</v>
      </c>
      <c r="R402" s="2" t="s">
        <v>2067</v>
      </c>
      <c r="S402" s="2"/>
      <c r="T402" s="2" t="s">
        <v>247</v>
      </c>
    </row>
    <row r="403" spans="1:20" ht="14.25" customHeight="1">
      <c r="A403" s="2" t="s">
        <v>36905</v>
      </c>
      <c r="B403" s="2" t="s">
        <v>2627</v>
      </c>
      <c r="C403" s="2" t="s">
        <v>36906</v>
      </c>
      <c r="D403" s="2" t="s">
        <v>429</v>
      </c>
      <c r="E403" s="2" t="s">
        <v>264</v>
      </c>
      <c r="F403" s="2" t="s">
        <v>2193</v>
      </c>
      <c r="G403" s="2" t="s">
        <v>2046</v>
      </c>
      <c r="H403" s="2" t="s">
        <v>36907</v>
      </c>
      <c r="I403" s="2"/>
      <c r="J403" s="2"/>
      <c r="K403" s="2" t="s">
        <v>24697</v>
      </c>
      <c r="L403" s="2" t="s">
        <v>24698</v>
      </c>
      <c r="M403" s="2" t="s">
        <v>1566</v>
      </c>
      <c r="N403" s="2" t="s">
        <v>2058</v>
      </c>
      <c r="O403" s="2" t="s">
        <v>2193</v>
      </c>
      <c r="P403" s="2" t="s">
        <v>2422</v>
      </c>
      <c r="Q403" s="2" t="s">
        <v>17971</v>
      </c>
      <c r="R403" s="2" t="s">
        <v>2067</v>
      </c>
      <c r="S403" s="2"/>
      <c r="T403" s="2" t="s">
        <v>428</v>
      </c>
    </row>
    <row r="404" spans="1:20" ht="14.25" customHeight="1">
      <c r="A404" s="2" t="s">
        <v>36908</v>
      </c>
      <c r="B404" s="2" t="s">
        <v>32317</v>
      </c>
      <c r="C404" s="2" t="s">
        <v>5406</v>
      </c>
      <c r="D404" s="2" t="s">
        <v>359</v>
      </c>
      <c r="E404" s="2" t="s">
        <v>264</v>
      </c>
      <c r="F404" s="2" t="s">
        <v>36909</v>
      </c>
      <c r="G404" s="2" t="s">
        <v>2046</v>
      </c>
      <c r="H404" s="2" t="s">
        <v>36910</v>
      </c>
      <c r="I404" s="2"/>
      <c r="J404" s="2"/>
      <c r="K404" s="2"/>
      <c r="L404" s="2"/>
      <c r="M404" s="2" t="s">
        <v>1566</v>
      </c>
      <c r="N404" s="2" t="s">
        <v>2058</v>
      </c>
      <c r="O404" s="2" t="s">
        <v>2259</v>
      </c>
      <c r="P404" s="2" t="s">
        <v>29578</v>
      </c>
      <c r="Q404" s="2" t="s">
        <v>17971</v>
      </c>
      <c r="R404" s="2" t="s">
        <v>2067</v>
      </c>
      <c r="S404" s="2"/>
      <c r="T404" s="2" t="s">
        <v>358</v>
      </c>
    </row>
    <row r="405" spans="1:20" ht="14.25" customHeight="1">
      <c r="A405" s="2" t="s">
        <v>36911</v>
      </c>
      <c r="B405" s="2" t="s">
        <v>5088</v>
      </c>
      <c r="C405" s="2" t="s">
        <v>36912</v>
      </c>
      <c r="D405" s="2" t="s">
        <v>1664</v>
      </c>
      <c r="E405" s="2" t="s">
        <v>264</v>
      </c>
      <c r="F405" s="2" t="s">
        <v>36913</v>
      </c>
      <c r="G405" s="2" t="s">
        <v>2091</v>
      </c>
      <c r="H405" s="2" t="s">
        <v>36914</v>
      </c>
      <c r="I405" s="2"/>
      <c r="J405" s="2"/>
      <c r="K405" s="2"/>
      <c r="L405" s="2"/>
      <c r="M405" s="2" t="s">
        <v>60</v>
      </c>
      <c r="N405" s="2" t="s">
        <v>2058</v>
      </c>
      <c r="O405" s="2" t="s">
        <v>20158</v>
      </c>
      <c r="P405" s="2" t="s">
        <v>21156</v>
      </c>
      <c r="Q405" s="2" t="s">
        <v>17971</v>
      </c>
      <c r="R405" s="2" t="s">
        <v>2052</v>
      </c>
      <c r="S405" s="2"/>
      <c r="T405" s="2" t="s">
        <v>13592</v>
      </c>
    </row>
    <row r="406" spans="1:20" ht="14.25" customHeight="1">
      <c r="A406" s="2" t="s">
        <v>36915</v>
      </c>
      <c r="B406" s="2" t="s">
        <v>13574</v>
      </c>
      <c r="C406" s="2" t="s">
        <v>36916</v>
      </c>
      <c r="D406" s="2" t="s">
        <v>1664</v>
      </c>
      <c r="E406" s="2" t="s">
        <v>264</v>
      </c>
      <c r="F406" s="2" t="s">
        <v>36917</v>
      </c>
      <c r="G406" s="2" t="s">
        <v>2091</v>
      </c>
      <c r="H406" s="2" t="s">
        <v>36918</v>
      </c>
      <c r="I406" s="2"/>
      <c r="J406" s="2"/>
      <c r="K406" s="2"/>
      <c r="L406" s="2"/>
      <c r="M406" s="2" t="s">
        <v>59</v>
      </c>
      <c r="N406" s="2" t="s">
        <v>2058</v>
      </c>
      <c r="O406" s="2" t="s">
        <v>20201</v>
      </c>
      <c r="P406" s="2" t="s">
        <v>20164</v>
      </c>
      <c r="Q406" s="2" t="s">
        <v>17971</v>
      </c>
      <c r="R406" s="2" t="s">
        <v>2052</v>
      </c>
      <c r="S406" s="2"/>
      <c r="T406" s="2" t="s">
        <v>13592</v>
      </c>
    </row>
    <row r="407" spans="1:20" ht="14.25" customHeight="1">
      <c r="A407" s="2" t="s">
        <v>36919</v>
      </c>
      <c r="B407" s="2" t="s">
        <v>28874</v>
      </c>
      <c r="C407" s="2" t="s">
        <v>5536</v>
      </c>
      <c r="D407" s="2" t="s">
        <v>332</v>
      </c>
      <c r="E407" s="2" t="s">
        <v>264</v>
      </c>
      <c r="F407" s="2" t="s">
        <v>36920</v>
      </c>
      <c r="G407" s="2" t="s">
        <v>2046</v>
      </c>
      <c r="H407" s="2" t="s">
        <v>36921</v>
      </c>
      <c r="I407" s="2"/>
      <c r="J407" s="2"/>
      <c r="K407" s="2"/>
      <c r="L407" s="2"/>
      <c r="M407" s="2" t="s">
        <v>59</v>
      </c>
      <c r="N407" s="2" t="s">
        <v>2048</v>
      </c>
      <c r="O407" s="2" t="s">
        <v>20806</v>
      </c>
      <c r="P407" s="2" t="s">
        <v>3727</v>
      </c>
      <c r="Q407" s="2" t="s">
        <v>17971</v>
      </c>
      <c r="R407" s="2" t="s">
        <v>2200</v>
      </c>
      <c r="S407" s="2"/>
      <c r="T407" s="2" t="s">
        <v>331</v>
      </c>
    </row>
    <row r="408" spans="1:20" ht="14.25" customHeight="1">
      <c r="A408" s="2" t="s">
        <v>36922</v>
      </c>
      <c r="B408" s="2" t="s">
        <v>3155</v>
      </c>
      <c r="C408" s="2" t="s">
        <v>17929</v>
      </c>
      <c r="D408" s="2" t="s">
        <v>234</v>
      </c>
      <c r="E408" s="2" t="s">
        <v>96</v>
      </c>
      <c r="F408" s="2" t="s">
        <v>31947</v>
      </c>
      <c r="G408" s="2" t="s">
        <v>2046</v>
      </c>
      <c r="H408" s="2" t="s">
        <v>36923</v>
      </c>
      <c r="I408" s="2"/>
      <c r="J408" s="2"/>
      <c r="K408" s="2"/>
      <c r="L408" s="2"/>
      <c r="M408" s="2" t="s">
        <v>60</v>
      </c>
      <c r="N408" s="2" t="s">
        <v>2058</v>
      </c>
      <c r="O408" s="2" t="s">
        <v>20158</v>
      </c>
      <c r="P408" s="2" t="s">
        <v>2398</v>
      </c>
      <c r="Q408" s="2" t="s">
        <v>17971</v>
      </c>
      <c r="R408" s="2" t="s">
        <v>2067</v>
      </c>
      <c r="S408" s="2"/>
      <c r="T408" s="2" t="s">
        <v>233</v>
      </c>
    </row>
    <row r="409" spans="1:20" ht="14.25" customHeight="1">
      <c r="A409" s="2" t="s">
        <v>36924</v>
      </c>
      <c r="B409" s="2" t="s">
        <v>4670</v>
      </c>
      <c r="C409" s="2" t="s">
        <v>36925</v>
      </c>
      <c r="D409" s="2" t="s">
        <v>260</v>
      </c>
      <c r="E409" s="2" t="s">
        <v>264</v>
      </c>
      <c r="F409" s="2" t="s">
        <v>36926</v>
      </c>
      <c r="G409" s="2" t="s">
        <v>2046</v>
      </c>
      <c r="H409" s="2" t="s">
        <v>36927</v>
      </c>
      <c r="I409" s="2"/>
      <c r="J409" s="2"/>
      <c r="K409" s="2" t="s">
        <v>24697</v>
      </c>
      <c r="L409" s="2" t="s">
        <v>24698</v>
      </c>
      <c r="M409" s="2" t="s">
        <v>59</v>
      </c>
      <c r="N409" s="2" t="s">
        <v>2058</v>
      </c>
      <c r="O409" s="2" t="s">
        <v>20201</v>
      </c>
      <c r="P409" s="2" t="s">
        <v>4570</v>
      </c>
      <c r="Q409" s="2" t="s">
        <v>17971</v>
      </c>
      <c r="R409" s="2" t="s">
        <v>2067</v>
      </c>
      <c r="S409" s="2"/>
      <c r="T409" s="2" t="s">
        <v>259</v>
      </c>
    </row>
    <row r="410" spans="1:20" ht="14.25" customHeight="1">
      <c r="A410" s="2" t="s">
        <v>36928</v>
      </c>
      <c r="B410" s="2" t="s">
        <v>5190</v>
      </c>
      <c r="C410" s="2" t="s">
        <v>36929</v>
      </c>
      <c r="D410" s="2" t="s">
        <v>118</v>
      </c>
      <c r="E410" s="2" t="s">
        <v>96</v>
      </c>
      <c r="F410" s="2" t="s">
        <v>24861</v>
      </c>
      <c r="G410" s="2" t="s">
        <v>2046</v>
      </c>
      <c r="H410" s="2" t="s">
        <v>36930</v>
      </c>
      <c r="I410" s="2"/>
      <c r="J410" s="2"/>
      <c r="K410" s="2"/>
      <c r="L410" s="2"/>
      <c r="M410" s="2" t="s">
        <v>60</v>
      </c>
      <c r="N410" s="2" t="s">
        <v>2058</v>
      </c>
      <c r="O410" s="2" t="s">
        <v>21594</v>
      </c>
      <c r="P410" s="2" t="s">
        <v>2456</v>
      </c>
      <c r="Q410" s="2" t="s">
        <v>17971</v>
      </c>
      <c r="R410" s="2" t="s">
        <v>2067</v>
      </c>
      <c r="S410" s="2"/>
      <c r="T410" s="2" t="s">
        <v>117</v>
      </c>
    </row>
    <row r="411" spans="1:20" ht="14.25" customHeight="1">
      <c r="A411" s="2" t="s">
        <v>36931</v>
      </c>
      <c r="B411" s="2" t="s">
        <v>3299</v>
      </c>
      <c r="C411" s="2" t="s">
        <v>36932</v>
      </c>
      <c r="D411" s="2" t="s">
        <v>397</v>
      </c>
      <c r="E411" s="2" t="s">
        <v>264</v>
      </c>
      <c r="F411" s="2" t="s">
        <v>36933</v>
      </c>
      <c r="G411" s="2" t="s">
        <v>2046</v>
      </c>
      <c r="H411" s="2" t="s">
        <v>36934</v>
      </c>
      <c r="I411" s="2"/>
      <c r="J411" s="2"/>
      <c r="K411" s="2"/>
      <c r="L411" s="2"/>
      <c r="M411" s="2" t="s">
        <v>1566</v>
      </c>
      <c r="N411" s="2" t="s">
        <v>2058</v>
      </c>
      <c r="O411" s="2" t="s">
        <v>36935</v>
      </c>
      <c r="P411" s="2" t="s">
        <v>4570</v>
      </c>
      <c r="Q411" s="2" t="s">
        <v>17971</v>
      </c>
      <c r="R411" s="2" t="s">
        <v>2067</v>
      </c>
      <c r="S411" s="2"/>
      <c r="T411" s="2" t="s">
        <v>396</v>
      </c>
    </row>
    <row r="412" spans="1:20" ht="14.25" customHeight="1">
      <c r="A412" s="2" t="s">
        <v>36936</v>
      </c>
      <c r="B412" s="2" t="s">
        <v>31590</v>
      </c>
      <c r="C412" s="2" t="s">
        <v>36937</v>
      </c>
      <c r="D412" s="2" t="s">
        <v>36938</v>
      </c>
      <c r="E412" s="2" t="s">
        <v>264</v>
      </c>
      <c r="F412" s="2" t="s">
        <v>20150</v>
      </c>
      <c r="G412" s="2" t="s">
        <v>2046</v>
      </c>
      <c r="H412" s="2" t="s">
        <v>36939</v>
      </c>
      <c r="I412" s="2"/>
      <c r="J412" s="2"/>
      <c r="K412" s="2"/>
      <c r="L412" s="2"/>
      <c r="M412" s="2" t="s">
        <v>1566</v>
      </c>
      <c r="N412" s="2" t="s">
        <v>2058</v>
      </c>
      <c r="O412" s="2" t="s">
        <v>36940</v>
      </c>
      <c r="P412" s="2" t="s">
        <v>4570</v>
      </c>
      <c r="Q412" s="2" t="s">
        <v>17971</v>
      </c>
      <c r="R412" s="2" t="s">
        <v>2052</v>
      </c>
      <c r="S412" s="2"/>
      <c r="T412" s="2" t="s">
        <v>105</v>
      </c>
    </row>
    <row r="413" spans="1:20" ht="14.25" customHeight="1">
      <c r="A413" s="2" t="s">
        <v>36941</v>
      </c>
      <c r="B413" s="2" t="s">
        <v>8855</v>
      </c>
      <c r="C413" s="2" t="s">
        <v>36942</v>
      </c>
      <c r="D413" s="2" t="s">
        <v>36938</v>
      </c>
      <c r="E413" s="2" t="s">
        <v>264</v>
      </c>
      <c r="F413" s="2" t="s">
        <v>20150</v>
      </c>
      <c r="G413" s="2" t="s">
        <v>2046</v>
      </c>
      <c r="H413" s="2" t="s">
        <v>36943</v>
      </c>
      <c r="I413" s="2"/>
      <c r="J413" s="2"/>
      <c r="K413" s="2"/>
      <c r="L413" s="2"/>
      <c r="M413" s="2" t="s">
        <v>1566</v>
      </c>
      <c r="N413" s="2" t="s">
        <v>2058</v>
      </c>
      <c r="O413" s="2" t="s">
        <v>36940</v>
      </c>
      <c r="P413" s="2" t="s">
        <v>4570</v>
      </c>
      <c r="Q413" s="2" t="s">
        <v>17971</v>
      </c>
      <c r="R413" s="2" t="s">
        <v>2052</v>
      </c>
      <c r="S413" s="2"/>
      <c r="T413" s="2" t="s">
        <v>105</v>
      </c>
    </row>
    <row r="414" spans="1:20" ht="14.25" customHeight="1">
      <c r="A414" s="2" t="s">
        <v>36944</v>
      </c>
      <c r="B414" s="2" t="s">
        <v>36945</v>
      </c>
      <c r="C414" s="2" t="s">
        <v>36946</v>
      </c>
      <c r="D414" s="2" t="s">
        <v>36938</v>
      </c>
      <c r="E414" s="2" t="s">
        <v>264</v>
      </c>
      <c r="F414" s="2" t="s">
        <v>4810</v>
      </c>
      <c r="G414" s="2" t="s">
        <v>2046</v>
      </c>
      <c r="H414" s="2" t="s">
        <v>36947</v>
      </c>
      <c r="I414" s="2"/>
      <c r="J414" s="2"/>
      <c r="K414" s="2"/>
      <c r="L414" s="2"/>
      <c r="M414" s="2" t="s">
        <v>1566</v>
      </c>
      <c r="N414" s="2" t="s">
        <v>2058</v>
      </c>
      <c r="O414" s="2" t="s">
        <v>36948</v>
      </c>
      <c r="P414" s="2" t="s">
        <v>4570</v>
      </c>
      <c r="Q414" s="2" t="s">
        <v>17971</v>
      </c>
      <c r="R414" s="2" t="s">
        <v>2052</v>
      </c>
      <c r="S414" s="2"/>
      <c r="T414" s="2" t="s">
        <v>105</v>
      </c>
    </row>
    <row r="415" spans="1:20" ht="14.25" customHeight="1">
      <c r="A415" s="2" t="s">
        <v>36949</v>
      </c>
      <c r="B415" s="2" t="s">
        <v>36950</v>
      </c>
      <c r="C415" s="2" t="s">
        <v>5647</v>
      </c>
      <c r="D415" s="2" t="s">
        <v>36938</v>
      </c>
      <c r="E415" s="2" t="s">
        <v>264</v>
      </c>
      <c r="F415" s="2" t="s">
        <v>4664</v>
      </c>
      <c r="G415" s="2" t="s">
        <v>2046</v>
      </c>
      <c r="H415" s="2" t="s">
        <v>36951</v>
      </c>
      <c r="I415" s="2"/>
      <c r="J415" s="2"/>
      <c r="K415" s="2"/>
      <c r="L415" s="2"/>
      <c r="M415" s="2" t="s">
        <v>1566</v>
      </c>
      <c r="N415" s="2" t="s">
        <v>2058</v>
      </c>
      <c r="O415" s="2" t="s">
        <v>36952</v>
      </c>
      <c r="P415" s="2" t="s">
        <v>4570</v>
      </c>
      <c r="Q415" s="2" t="s">
        <v>17971</v>
      </c>
      <c r="R415" s="2" t="s">
        <v>2052</v>
      </c>
      <c r="S415" s="2"/>
      <c r="T415" s="2" t="s">
        <v>105</v>
      </c>
    </row>
    <row r="416" spans="1:20" ht="14.25" customHeight="1">
      <c r="A416" s="2" t="s">
        <v>36953</v>
      </c>
      <c r="B416" s="2" t="s">
        <v>3221</v>
      </c>
      <c r="C416" s="2" t="s">
        <v>36954</v>
      </c>
      <c r="D416" s="2" t="s">
        <v>324</v>
      </c>
      <c r="E416" s="2" t="s">
        <v>96</v>
      </c>
      <c r="F416" s="2" t="s">
        <v>36955</v>
      </c>
      <c r="G416" s="2" t="s">
        <v>2046</v>
      </c>
      <c r="H416" s="2" t="s">
        <v>36956</v>
      </c>
      <c r="I416" s="2"/>
      <c r="J416" s="2"/>
      <c r="K416" s="2"/>
      <c r="L416" s="2"/>
      <c r="M416" s="2" t="s">
        <v>1566</v>
      </c>
      <c r="N416" s="2" t="s">
        <v>2058</v>
      </c>
      <c r="O416" s="2" t="s">
        <v>36957</v>
      </c>
      <c r="P416" s="2" t="s">
        <v>2108</v>
      </c>
      <c r="Q416" s="2" t="s">
        <v>17971</v>
      </c>
      <c r="R416" s="2" t="s">
        <v>2052</v>
      </c>
      <c r="S416" s="2"/>
      <c r="T416" s="2" t="s">
        <v>323</v>
      </c>
    </row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</sheetData>
  <autoFilter ref="A1:T416" xr:uid="{00000000-0009-0000-0000-00000C000000}">
    <sortState xmlns:xlrd2="http://schemas.microsoft.com/office/spreadsheetml/2017/richdata2" ref="A2:T416">
      <sortCondition ref="A2:A416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8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46" customWidth="1"/>
    <col min="2" max="2" width="16" customWidth="1"/>
    <col min="3" max="3" width="18" customWidth="1"/>
    <col min="4" max="4" width="34" customWidth="1"/>
    <col min="5" max="5" width="17" customWidth="1"/>
    <col min="6" max="6" width="40" customWidth="1"/>
    <col min="7" max="7" width="10" customWidth="1"/>
    <col min="8" max="8" width="34" customWidth="1"/>
    <col min="9" max="12" width="16" customWidth="1"/>
    <col min="13" max="13" width="13" customWidth="1"/>
    <col min="14" max="14" width="9" customWidth="1"/>
    <col min="15" max="15" width="30" customWidth="1"/>
    <col min="16" max="16" width="26" customWidth="1"/>
    <col min="17" max="17" width="13" customWidth="1"/>
    <col min="18" max="18" width="15" customWidth="1"/>
    <col min="19" max="19" width="17" customWidth="1"/>
    <col min="20" max="20" width="34" customWidth="1"/>
  </cols>
  <sheetData>
    <row r="1" spans="1:20" ht="27.75" customHeight="1">
      <c r="A1" s="13" t="s">
        <v>2028</v>
      </c>
      <c r="B1" s="13" t="s">
        <v>2029</v>
      </c>
      <c r="C1" s="13" t="s">
        <v>2030</v>
      </c>
      <c r="D1" s="13" t="s">
        <v>2031</v>
      </c>
      <c r="E1" s="13" t="s">
        <v>2032</v>
      </c>
      <c r="F1" s="13" t="s">
        <v>1631</v>
      </c>
      <c r="G1" s="13" t="s">
        <v>23</v>
      </c>
      <c r="H1" s="13" t="s">
        <v>2033</v>
      </c>
      <c r="I1" s="13" t="s">
        <v>2034</v>
      </c>
      <c r="J1" s="13" t="s">
        <v>2035</v>
      </c>
      <c r="K1" s="13" t="s">
        <v>2036</v>
      </c>
      <c r="L1" s="13" t="s">
        <v>2037</v>
      </c>
      <c r="M1" s="13" t="s">
        <v>19</v>
      </c>
      <c r="N1" s="13" t="s">
        <v>2038</v>
      </c>
      <c r="O1" s="13" t="s">
        <v>2039</v>
      </c>
      <c r="P1" s="13" t="s">
        <v>2040</v>
      </c>
      <c r="Q1" s="13" t="s">
        <v>29</v>
      </c>
      <c r="R1" s="13" t="s">
        <v>21</v>
      </c>
      <c r="S1" s="13" t="s">
        <v>2041</v>
      </c>
      <c r="T1" s="13" t="s">
        <v>25</v>
      </c>
    </row>
    <row r="2" spans="1:20" ht="15" customHeight="1">
      <c r="A2" s="2"/>
      <c r="B2" s="2" t="s">
        <v>29942</v>
      </c>
      <c r="C2" s="2" t="s">
        <v>26266</v>
      </c>
      <c r="D2" s="2" t="s">
        <v>294</v>
      </c>
      <c r="E2" s="2" t="s">
        <v>96</v>
      </c>
      <c r="F2" s="2" t="s">
        <v>36958</v>
      </c>
      <c r="G2" s="2" t="s">
        <v>2046</v>
      </c>
      <c r="H2" s="2" t="s">
        <v>36959</v>
      </c>
      <c r="I2" s="2"/>
      <c r="J2" s="2"/>
      <c r="K2" s="2"/>
      <c r="L2" s="2"/>
      <c r="M2" s="2" t="s">
        <v>59</v>
      </c>
      <c r="N2" s="2" t="s">
        <v>2058</v>
      </c>
      <c r="O2" s="2" t="s">
        <v>3226</v>
      </c>
      <c r="P2" s="2" t="s">
        <v>36960</v>
      </c>
      <c r="Q2" s="2" t="s">
        <v>17971</v>
      </c>
      <c r="R2" s="2" t="s">
        <v>2067</v>
      </c>
      <c r="S2" s="2"/>
      <c r="T2" s="2" t="s">
        <v>293</v>
      </c>
    </row>
    <row r="3" spans="1:20" ht="15" customHeight="1">
      <c r="A3" s="2"/>
      <c r="B3" s="2" t="s">
        <v>5190</v>
      </c>
      <c r="C3" s="2" t="s">
        <v>6829</v>
      </c>
      <c r="D3" s="2" t="s">
        <v>403</v>
      </c>
      <c r="E3" s="2" t="s">
        <v>96</v>
      </c>
      <c r="F3" s="2" t="s">
        <v>3441</v>
      </c>
      <c r="G3" s="2" t="s">
        <v>2046</v>
      </c>
      <c r="H3" s="2" t="s">
        <v>36961</v>
      </c>
      <c r="I3" s="2"/>
      <c r="J3" s="2"/>
      <c r="K3" s="2"/>
      <c r="L3" s="2"/>
      <c r="M3" s="2" t="s">
        <v>59</v>
      </c>
      <c r="N3" s="2" t="s">
        <v>2058</v>
      </c>
      <c r="O3" s="2" t="s">
        <v>2101</v>
      </c>
      <c r="P3" s="2" t="s">
        <v>36962</v>
      </c>
      <c r="Q3" s="2" t="s">
        <v>17971</v>
      </c>
      <c r="R3" s="2" t="s">
        <v>2067</v>
      </c>
      <c r="S3" s="2"/>
      <c r="T3" s="2" t="s">
        <v>402</v>
      </c>
    </row>
    <row r="4" spans="1:20" ht="15" customHeight="1">
      <c r="A4" s="2"/>
      <c r="B4" s="2" t="s">
        <v>5004</v>
      </c>
      <c r="C4" s="2" t="s">
        <v>36963</v>
      </c>
      <c r="D4" s="2" t="s">
        <v>326</v>
      </c>
      <c r="E4" s="2" t="s">
        <v>96</v>
      </c>
      <c r="F4" s="2" t="s">
        <v>4280</v>
      </c>
      <c r="G4" s="2" t="s">
        <v>2046</v>
      </c>
      <c r="H4" s="2" t="s">
        <v>36964</v>
      </c>
      <c r="I4" s="2"/>
      <c r="J4" s="2"/>
      <c r="K4" s="2"/>
      <c r="L4" s="2"/>
      <c r="M4" s="2" t="s">
        <v>60</v>
      </c>
      <c r="N4" s="2" t="s">
        <v>2058</v>
      </c>
      <c r="O4" s="2" t="s">
        <v>2186</v>
      </c>
      <c r="P4" s="2" t="s">
        <v>36965</v>
      </c>
      <c r="Q4" s="2" t="s">
        <v>17971</v>
      </c>
      <c r="R4" s="2"/>
      <c r="S4" s="2"/>
      <c r="T4" s="2" t="s">
        <v>325</v>
      </c>
    </row>
    <row r="5" spans="1:20" ht="15" customHeight="1">
      <c r="A5" s="2"/>
      <c r="B5" s="2" t="s">
        <v>3221</v>
      </c>
      <c r="C5" s="2" t="s">
        <v>36966</v>
      </c>
      <c r="D5" s="2" t="s">
        <v>276</v>
      </c>
      <c r="E5" s="2" t="s">
        <v>96</v>
      </c>
      <c r="F5" s="2" t="s">
        <v>3059</v>
      </c>
      <c r="G5" s="2" t="s">
        <v>2046</v>
      </c>
      <c r="H5" s="2" t="s">
        <v>36967</v>
      </c>
      <c r="I5" s="2"/>
      <c r="J5" s="2"/>
      <c r="K5" s="2"/>
      <c r="L5" s="2"/>
      <c r="M5" s="2" t="s">
        <v>60</v>
      </c>
      <c r="N5" s="2" t="s">
        <v>2058</v>
      </c>
      <c r="O5" s="2" t="s">
        <v>2186</v>
      </c>
      <c r="P5" s="2" t="s">
        <v>36968</v>
      </c>
      <c r="Q5" s="2" t="s">
        <v>17971</v>
      </c>
      <c r="R5" s="2" t="s">
        <v>2067</v>
      </c>
      <c r="S5" s="2"/>
      <c r="T5" s="2" t="s">
        <v>275</v>
      </c>
    </row>
    <row r="6" spans="1:20" ht="15" customHeight="1">
      <c r="A6" s="2"/>
      <c r="B6" s="2" t="s">
        <v>5690</v>
      </c>
      <c r="C6" s="2" t="s">
        <v>36969</v>
      </c>
      <c r="D6" s="2" t="s">
        <v>248</v>
      </c>
      <c r="E6" s="2" t="s">
        <v>96</v>
      </c>
      <c r="F6" s="2" t="s">
        <v>9456</v>
      </c>
      <c r="G6" s="2" t="s">
        <v>2046</v>
      </c>
      <c r="H6" s="2" t="s">
        <v>36970</v>
      </c>
      <c r="I6" s="2"/>
      <c r="J6" s="2"/>
      <c r="K6" s="2"/>
      <c r="L6" s="2"/>
      <c r="M6" s="2" t="s">
        <v>59</v>
      </c>
      <c r="N6" s="2" t="s">
        <v>2058</v>
      </c>
      <c r="O6" s="2" t="s">
        <v>2172</v>
      </c>
      <c r="P6" s="2" t="s">
        <v>36971</v>
      </c>
      <c r="Q6" s="2" t="s">
        <v>17971</v>
      </c>
      <c r="R6" s="2"/>
      <c r="S6" s="2"/>
      <c r="T6" s="2" t="s">
        <v>247</v>
      </c>
    </row>
    <row r="7" spans="1:20" ht="15" customHeight="1">
      <c r="A7" s="2"/>
      <c r="B7" s="2" t="s">
        <v>2411</v>
      </c>
      <c r="C7" s="2" t="s">
        <v>5778</v>
      </c>
      <c r="D7" s="2" t="s">
        <v>248</v>
      </c>
      <c r="E7" s="2" t="s">
        <v>96</v>
      </c>
      <c r="F7" s="2" t="s">
        <v>36972</v>
      </c>
      <c r="G7" s="2" t="s">
        <v>2046</v>
      </c>
      <c r="H7" s="2" t="s">
        <v>36973</v>
      </c>
      <c r="I7" s="2"/>
      <c r="J7" s="2"/>
      <c r="K7" s="2"/>
      <c r="L7" s="2"/>
      <c r="M7" s="2" t="s">
        <v>1566</v>
      </c>
      <c r="N7" s="2" t="s">
        <v>2058</v>
      </c>
      <c r="O7" s="2" t="s">
        <v>2153</v>
      </c>
      <c r="P7" s="2" t="s">
        <v>36974</v>
      </c>
      <c r="Q7" s="2" t="s">
        <v>17971</v>
      </c>
      <c r="R7" s="2" t="s">
        <v>2067</v>
      </c>
      <c r="S7" s="2"/>
      <c r="T7" s="2" t="s">
        <v>247</v>
      </c>
    </row>
    <row r="8" spans="1:20" ht="15" customHeight="1">
      <c r="A8" s="2"/>
      <c r="B8" s="2" t="s">
        <v>2379</v>
      </c>
      <c r="C8" s="2" t="s">
        <v>31849</v>
      </c>
      <c r="D8" s="2" t="s">
        <v>180</v>
      </c>
      <c r="E8" s="2" t="s">
        <v>96</v>
      </c>
      <c r="F8" s="2" t="s">
        <v>36975</v>
      </c>
      <c r="G8" s="2" t="s">
        <v>2046</v>
      </c>
      <c r="H8" s="2" t="s">
        <v>36976</v>
      </c>
      <c r="I8" s="2"/>
      <c r="J8" s="2"/>
      <c r="K8" s="2"/>
      <c r="L8" s="2"/>
      <c r="M8" s="2" t="s">
        <v>1566</v>
      </c>
      <c r="N8" s="2" t="s">
        <v>2058</v>
      </c>
      <c r="O8" s="2" t="s">
        <v>2093</v>
      </c>
      <c r="P8" s="2" t="s">
        <v>36977</v>
      </c>
      <c r="Q8" s="2" t="s">
        <v>17971</v>
      </c>
      <c r="R8" s="2" t="s">
        <v>2067</v>
      </c>
      <c r="S8" s="2"/>
      <c r="T8" s="2" t="s">
        <v>179</v>
      </c>
    </row>
    <row r="9" spans="1:20" ht="15" customHeight="1">
      <c r="A9" s="2"/>
      <c r="B9" s="2" t="s">
        <v>8577</v>
      </c>
      <c r="C9" s="2" t="s">
        <v>36978</v>
      </c>
      <c r="D9" s="2" t="s">
        <v>152</v>
      </c>
      <c r="E9" s="2" t="s">
        <v>96</v>
      </c>
      <c r="F9" s="2" t="s">
        <v>5525</v>
      </c>
      <c r="G9" s="2" t="s">
        <v>2046</v>
      </c>
      <c r="H9" s="2" t="s">
        <v>36979</v>
      </c>
      <c r="I9" s="2"/>
      <c r="J9" s="2"/>
      <c r="K9" s="2"/>
      <c r="L9" s="2"/>
      <c r="M9" s="2" t="s">
        <v>60</v>
      </c>
      <c r="N9" s="2" t="s">
        <v>2058</v>
      </c>
      <c r="O9" s="2" t="s">
        <v>2316</v>
      </c>
      <c r="P9" s="2" t="s">
        <v>36980</v>
      </c>
      <c r="Q9" s="2" t="s">
        <v>17971</v>
      </c>
      <c r="R9" s="2" t="s">
        <v>2067</v>
      </c>
      <c r="S9" s="2"/>
      <c r="T9" s="2" t="s">
        <v>151</v>
      </c>
    </row>
    <row r="10" spans="1:20" ht="15" customHeight="1">
      <c r="A10" s="2"/>
      <c r="B10" s="2" t="s">
        <v>3484</v>
      </c>
      <c r="C10" s="2" t="s">
        <v>36981</v>
      </c>
      <c r="D10" s="2" t="s">
        <v>152</v>
      </c>
      <c r="E10" s="2" t="s">
        <v>96</v>
      </c>
      <c r="F10" s="2" t="s">
        <v>36982</v>
      </c>
      <c r="G10" s="2" t="s">
        <v>2046</v>
      </c>
      <c r="H10" s="2" t="s">
        <v>36983</v>
      </c>
      <c r="I10" s="2"/>
      <c r="J10" s="2"/>
      <c r="K10" s="2"/>
      <c r="L10" s="2"/>
      <c r="M10" s="2" t="s">
        <v>1566</v>
      </c>
      <c r="N10" s="2" t="s">
        <v>2058</v>
      </c>
      <c r="O10" s="2" t="s">
        <v>2120</v>
      </c>
      <c r="P10" s="2" t="s">
        <v>36984</v>
      </c>
      <c r="Q10" s="2" t="s">
        <v>17971</v>
      </c>
      <c r="R10" s="2" t="s">
        <v>2052</v>
      </c>
      <c r="S10" s="2"/>
      <c r="T10" s="2" t="s">
        <v>151</v>
      </c>
    </row>
    <row r="11" spans="1:20" ht="15" customHeight="1">
      <c r="A11" s="2"/>
      <c r="B11" s="2" t="s">
        <v>4304</v>
      </c>
      <c r="C11" s="2" t="s">
        <v>5778</v>
      </c>
      <c r="D11" s="2" t="s">
        <v>188</v>
      </c>
      <c r="E11" s="2" t="s">
        <v>96</v>
      </c>
      <c r="F11" s="2" t="s">
        <v>36985</v>
      </c>
      <c r="G11" s="2" t="s">
        <v>2046</v>
      </c>
      <c r="H11" s="2" t="s">
        <v>36986</v>
      </c>
      <c r="I11" s="2"/>
      <c r="J11" s="2"/>
      <c r="K11" s="2"/>
      <c r="L11" s="2"/>
      <c r="M11" s="2" t="s">
        <v>1566</v>
      </c>
      <c r="N11" s="2" t="s">
        <v>2058</v>
      </c>
      <c r="O11" s="2" t="s">
        <v>2145</v>
      </c>
      <c r="P11" s="2" t="s">
        <v>36987</v>
      </c>
      <c r="Q11" s="2" t="s">
        <v>17971</v>
      </c>
      <c r="R11" s="2" t="s">
        <v>2067</v>
      </c>
      <c r="S11" s="2"/>
      <c r="T11" s="2" t="s">
        <v>187</v>
      </c>
    </row>
    <row r="12" spans="1:20" ht="15" customHeight="1">
      <c r="A12" s="2"/>
      <c r="B12" s="2" t="s">
        <v>8295</v>
      </c>
      <c r="C12" s="2" t="s">
        <v>3217</v>
      </c>
      <c r="D12" s="2" t="s">
        <v>537</v>
      </c>
      <c r="E12" s="2" t="s">
        <v>96</v>
      </c>
      <c r="F12" s="2" t="s">
        <v>36988</v>
      </c>
      <c r="G12" s="2" t="s">
        <v>2046</v>
      </c>
      <c r="H12" s="2" t="s">
        <v>36989</v>
      </c>
      <c r="I12" s="2"/>
      <c r="J12" s="2"/>
      <c r="K12" s="2"/>
      <c r="L12" s="2"/>
      <c r="M12" s="2" t="s">
        <v>1566</v>
      </c>
      <c r="N12" s="2" t="s">
        <v>2058</v>
      </c>
      <c r="O12" s="2" t="s">
        <v>2132</v>
      </c>
      <c r="P12" s="2" t="s">
        <v>36990</v>
      </c>
      <c r="Q12" s="2" t="s">
        <v>17971</v>
      </c>
      <c r="R12" s="2" t="s">
        <v>3993</v>
      </c>
      <c r="S12" s="2"/>
      <c r="T12" s="2" t="s">
        <v>536</v>
      </c>
    </row>
    <row r="13" spans="1:20" ht="15" customHeight="1">
      <c r="A13" s="2"/>
      <c r="B13" s="2" t="s">
        <v>4594</v>
      </c>
      <c r="C13" s="2" t="s">
        <v>16750</v>
      </c>
      <c r="D13" s="2" t="s">
        <v>148</v>
      </c>
      <c r="E13" s="2" t="s">
        <v>96</v>
      </c>
      <c r="F13" s="2" t="s">
        <v>36991</v>
      </c>
      <c r="G13" s="2" t="s">
        <v>2046</v>
      </c>
      <c r="H13" s="2" t="s">
        <v>36992</v>
      </c>
      <c r="I13" s="2"/>
      <c r="J13" s="2"/>
      <c r="K13" s="2"/>
      <c r="L13" s="2"/>
      <c r="M13" s="2" t="s">
        <v>1566</v>
      </c>
      <c r="N13" s="2" t="s">
        <v>2048</v>
      </c>
      <c r="O13" s="2" t="s">
        <v>2179</v>
      </c>
      <c r="P13" s="2" t="s">
        <v>36993</v>
      </c>
      <c r="Q13" s="2" t="s">
        <v>17971</v>
      </c>
      <c r="R13" s="2" t="s">
        <v>2052</v>
      </c>
      <c r="S13" s="2"/>
      <c r="T13" s="2" t="s">
        <v>147</v>
      </c>
    </row>
    <row r="14" spans="1:20" ht="15" customHeight="1">
      <c r="A14" s="2"/>
      <c r="B14" s="2" t="s">
        <v>34629</v>
      </c>
      <c r="C14" s="2" t="s">
        <v>36994</v>
      </c>
      <c r="D14" s="2" t="s">
        <v>3532</v>
      </c>
      <c r="E14" s="2" t="s">
        <v>96</v>
      </c>
      <c r="F14" s="2" t="s">
        <v>36995</v>
      </c>
      <c r="G14" s="2" t="s">
        <v>2404</v>
      </c>
      <c r="H14" s="2" t="s">
        <v>36996</v>
      </c>
      <c r="I14" s="2"/>
      <c r="J14" s="2"/>
      <c r="K14" s="2"/>
      <c r="L14" s="2"/>
      <c r="M14" s="2" t="s">
        <v>1566</v>
      </c>
      <c r="N14" s="2" t="s">
        <v>2048</v>
      </c>
      <c r="O14" s="2" t="s">
        <v>2199</v>
      </c>
      <c r="P14" s="2" t="s">
        <v>36997</v>
      </c>
      <c r="Q14" s="2" t="s">
        <v>17971</v>
      </c>
      <c r="R14" s="2" t="s">
        <v>3993</v>
      </c>
      <c r="S14" s="2"/>
      <c r="T14" s="2" t="s">
        <v>3536</v>
      </c>
    </row>
    <row r="15" spans="1:20" ht="15" customHeight="1">
      <c r="A15" s="2"/>
      <c r="B15" s="2" t="s">
        <v>2515</v>
      </c>
      <c r="C15" s="2" t="s">
        <v>3779</v>
      </c>
      <c r="D15" s="2" t="s">
        <v>138</v>
      </c>
      <c r="E15" s="2" t="s">
        <v>96</v>
      </c>
      <c r="F15" s="2" t="s">
        <v>2445</v>
      </c>
      <c r="G15" s="2" t="s">
        <v>2046</v>
      </c>
      <c r="H15" s="2" t="s">
        <v>36998</v>
      </c>
      <c r="I15" s="2"/>
      <c r="J15" s="2"/>
      <c r="K15" s="2"/>
      <c r="L15" s="2"/>
      <c r="M15" s="2" t="s">
        <v>1566</v>
      </c>
      <c r="N15" s="2" t="s">
        <v>2048</v>
      </c>
      <c r="O15" s="2" t="s">
        <v>2132</v>
      </c>
      <c r="P15" s="2" t="s">
        <v>36999</v>
      </c>
      <c r="Q15" s="2" t="s">
        <v>17971</v>
      </c>
      <c r="R15" s="2" t="s">
        <v>2052</v>
      </c>
      <c r="S15" s="2"/>
      <c r="T15" s="2" t="s">
        <v>137</v>
      </c>
    </row>
    <row r="16" spans="1:20" ht="15" customHeight="1">
      <c r="A16" s="2"/>
      <c r="B16" s="2" t="s">
        <v>4346</v>
      </c>
      <c r="C16" s="2" t="s">
        <v>37000</v>
      </c>
      <c r="D16" s="2" t="s">
        <v>184</v>
      </c>
      <c r="E16" s="2" t="s">
        <v>96</v>
      </c>
      <c r="F16" s="2" t="s">
        <v>22305</v>
      </c>
      <c r="G16" s="2" t="s">
        <v>2046</v>
      </c>
      <c r="H16" s="2" t="s">
        <v>37001</v>
      </c>
      <c r="I16" s="2"/>
      <c r="J16" s="2"/>
      <c r="K16" s="2"/>
      <c r="L16" s="2"/>
      <c r="M16" s="2" t="s">
        <v>1566</v>
      </c>
      <c r="N16" s="2" t="s">
        <v>2048</v>
      </c>
      <c r="O16" s="2" t="s">
        <v>2132</v>
      </c>
      <c r="P16" s="2" t="s">
        <v>37002</v>
      </c>
      <c r="Q16" s="2" t="s">
        <v>17971</v>
      </c>
      <c r="R16" s="2" t="s">
        <v>2052</v>
      </c>
      <c r="S16" s="2"/>
      <c r="T16" s="2" t="s">
        <v>183</v>
      </c>
    </row>
    <row r="17" spans="1:20" ht="15" customHeight="1">
      <c r="A17" s="2"/>
      <c r="B17" s="2" t="s">
        <v>37003</v>
      </c>
      <c r="C17" s="2" t="s">
        <v>37004</v>
      </c>
      <c r="D17" s="2" t="s">
        <v>138</v>
      </c>
      <c r="E17" s="2" t="s">
        <v>96</v>
      </c>
      <c r="F17" s="2" t="s">
        <v>30145</v>
      </c>
      <c r="G17" s="2" t="s">
        <v>2046</v>
      </c>
      <c r="H17" s="2" t="s">
        <v>37005</v>
      </c>
      <c r="I17" s="2"/>
      <c r="J17" s="2"/>
      <c r="K17" s="2"/>
      <c r="L17" s="2"/>
      <c r="M17" s="2" t="s">
        <v>1566</v>
      </c>
      <c r="N17" s="2" t="s">
        <v>2048</v>
      </c>
      <c r="O17" s="2" t="s">
        <v>2132</v>
      </c>
      <c r="P17" s="2" t="s">
        <v>37006</v>
      </c>
      <c r="Q17" s="2" t="s">
        <v>17971</v>
      </c>
      <c r="R17" s="2" t="s">
        <v>2052</v>
      </c>
      <c r="S17" s="2"/>
      <c r="T17" s="2" t="s">
        <v>137</v>
      </c>
    </row>
    <row r="18" spans="1:20" ht="15" customHeight="1">
      <c r="A18" s="2"/>
      <c r="B18" s="2" t="s">
        <v>2515</v>
      </c>
      <c r="C18" s="2" t="s">
        <v>4012</v>
      </c>
      <c r="D18" s="2" t="s">
        <v>184</v>
      </c>
      <c r="E18" s="2" t="s">
        <v>96</v>
      </c>
      <c r="F18" s="2" t="s">
        <v>37007</v>
      </c>
      <c r="G18" s="2" t="s">
        <v>2046</v>
      </c>
      <c r="H18" s="2" t="s">
        <v>37008</v>
      </c>
      <c r="I18" s="2"/>
      <c r="J18" s="2"/>
      <c r="K18" s="2"/>
      <c r="L18" s="2"/>
      <c r="M18" s="2" t="s">
        <v>1566</v>
      </c>
      <c r="N18" s="2" t="s">
        <v>2048</v>
      </c>
      <c r="O18" s="2" t="s">
        <v>2132</v>
      </c>
      <c r="P18" s="2" t="s">
        <v>37009</v>
      </c>
      <c r="Q18" s="2" t="s">
        <v>17971</v>
      </c>
      <c r="R18" s="2" t="s">
        <v>2052</v>
      </c>
      <c r="S18" s="2"/>
      <c r="T18" s="2" t="s">
        <v>183</v>
      </c>
    </row>
    <row r="19" spans="1:20" ht="15" customHeight="1">
      <c r="A19" s="2"/>
      <c r="B19" s="2" t="s">
        <v>5513</v>
      </c>
      <c r="C19" s="2" t="s">
        <v>37010</v>
      </c>
      <c r="D19" s="2" t="s">
        <v>126</v>
      </c>
      <c r="E19" s="2" t="s">
        <v>96</v>
      </c>
      <c r="F19" s="2" t="s">
        <v>37011</v>
      </c>
      <c r="G19" s="2" t="s">
        <v>2046</v>
      </c>
      <c r="H19" s="2" t="s">
        <v>37012</v>
      </c>
      <c r="I19" s="2"/>
      <c r="J19" s="2"/>
      <c r="K19" s="2"/>
      <c r="L19" s="2"/>
      <c r="M19" s="2" t="s">
        <v>1566</v>
      </c>
      <c r="N19" s="2" t="s">
        <v>2048</v>
      </c>
      <c r="O19" s="2" t="s">
        <v>2132</v>
      </c>
      <c r="P19" s="2" t="s">
        <v>37013</v>
      </c>
      <c r="Q19" s="2" t="s">
        <v>17971</v>
      </c>
      <c r="R19" s="2" t="s">
        <v>2052</v>
      </c>
      <c r="S19" s="2"/>
      <c r="T19" s="2" t="s">
        <v>125</v>
      </c>
    </row>
    <row r="20" spans="1:20" ht="15" customHeight="1">
      <c r="A20" s="2"/>
      <c r="B20" s="2" t="s">
        <v>2162</v>
      </c>
      <c r="C20" s="2" t="s">
        <v>2129</v>
      </c>
      <c r="D20" s="2" t="s">
        <v>118</v>
      </c>
      <c r="E20" s="2" t="s">
        <v>96</v>
      </c>
      <c r="F20" s="2" t="s">
        <v>37014</v>
      </c>
      <c r="G20" s="2" t="s">
        <v>2046</v>
      </c>
      <c r="H20" s="2" t="s">
        <v>37015</v>
      </c>
      <c r="I20" s="2"/>
      <c r="J20" s="2"/>
      <c r="K20" s="2"/>
      <c r="L20" s="2"/>
      <c r="M20" s="2" t="s">
        <v>1566</v>
      </c>
      <c r="N20" s="2" t="s">
        <v>2048</v>
      </c>
      <c r="O20" s="2" t="s">
        <v>2132</v>
      </c>
      <c r="P20" s="2" t="s">
        <v>37016</v>
      </c>
      <c r="Q20" s="2" t="s">
        <v>17971</v>
      </c>
      <c r="R20" s="2" t="s">
        <v>2052</v>
      </c>
      <c r="S20" s="2"/>
      <c r="T20" s="2" t="s">
        <v>117</v>
      </c>
    </row>
    <row r="21" spans="1:20" ht="15" customHeight="1">
      <c r="A21" s="2"/>
      <c r="B21" s="2" t="s">
        <v>3715</v>
      </c>
      <c r="C21" s="2" t="s">
        <v>37017</v>
      </c>
      <c r="D21" s="2" t="s">
        <v>152</v>
      </c>
      <c r="E21" s="2" t="s">
        <v>96</v>
      </c>
      <c r="F21" s="2" t="s">
        <v>37018</v>
      </c>
      <c r="G21" s="2" t="s">
        <v>2046</v>
      </c>
      <c r="H21" s="2" t="s">
        <v>37019</v>
      </c>
      <c r="I21" s="2"/>
      <c r="J21" s="2"/>
      <c r="K21" s="2"/>
      <c r="L21" s="2"/>
      <c r="M21" s="2" t="s">
        <v>1566</v>
      </c>
      <c r="N21" s="2" t="s">
        <v>2048</v>
      </c>
      <c r="O21" s="2" t="s">
        <v>2132</v>
      </c>
      <c r="P21" s="2" t="s">
        <v>37020</v>
      </c>
      <c r="Q21" s="2" t="s">
        <v>17971</v>
      </c>
      <c r="R21" s="2" t="s">
        <v>2052</v>
      </c>
      <c r="S21" s="2"/>
      <c r="T21" s="2" t="s">
        <v>151</v>
      </c>
    </row>
    <row r="22" spans="1:20" ht="15" customHeight="1">
      <c r="A22" s="2"/>
      <c r="B22" s="2" t="s">
        <v>5527</v>
      </c>
      <c r="C22" s="2" t="s">
        <v>5851</v>
      </c>
      <c r="D22" s="2" t="s">
        <v>126</v>
      </c>
      <c r="E22" s="2" t="s">
        <v>96</v>
      </c>
      <c r="F22" s="2" t="s">
        <v>37021</v>
      </c>
      <c r="G22" s="2" t="s">
        <v>2046</v>
      </c>
      <c r="H22" s="2" t="s">
        <v>37022</v>
      </c>
      <c r="I22" s="2"/>
      <c r="J22" s="2"/>
      <c r="K22" s="2"/>
      <c r="L22" s="2"/>
      <c r="M22" s="2" t="s">
        <v>1566</v>
      </c>
      <c r="N22" s="2" t="s">
        <v>2048</v>
      </c>
      <c r="O22" s="2" t="s">
        <v>2132</v>
      </c>
      <c r="P22" s="2" t="s">
        <v>37023</v>
      </c>
      <c r="Q22" s="2" t="s">
        <v>17971</v>
      </c>
      <c r="R22" s="2" t="s">
        <v>2052</v>
      </c>
      <c r="S22" s="2"/>
      <c r="T22" s="2" t="s">
        <v>125</v>
      </c>
    </row>
    <row r="23" spans="1:20" ht="15" customHeight="1">
      <c r="A23" s="2"/>
      <c r="B23" s="2" t="s">
        <v>5214</v>
      </c>
      <c r="C23" s="2" t="s">
        <v>37024</v>
      </c>
      <c r="D23" s="2" t="s">
        <v>118</v>
      </c>
      <c r="E23" s="2" t="s">
        <v>96</v>
      </c>
      <c r="F23" s="2" t="s">
        <v>7825</v>
      </c>
      <c r="G23" s="2" t="s">
        <v>2046</v>
      </c>
      <c r="H23" s="2" t="s">
        <v>37025</v>
      </c>
      <c r="I23" s="2"/>
      <c r="J23" s="2"/>
      <c r="K23" s="2"/>
      <c r="L23" s="2"/>
      <c r="M23" s="2" t="s">
        <v>1566</v>
      </c>
      <c r="N23" s="2" t="s">
        <v>2048</v>
      </c>
      <c r="O23" s="2" t="s">
        <v>2132</v>
      </c>
      <c r="P23" s="2" t="s">
        <v>37026</v>
      </c>
      <c r="Q23" s="2" t="s">
        <v>17971</v>
      </c>
      <c r="R23" s="2" t="s">
        <v>2200</v>
      </c>
      <c r="S23" s="2"/>
      <c r="T23" s="2" t="s">
        <v>117</v>
      </c>
    </row>
    <row r="24" spans="1:20" ht="15" customHeight="1">
      <c r="A24" s="2"/>
      <c r="B24" s="2" t="s">
        <v>3517</v>
      </c>
      <c r="C24" s="2" t="s">
        <v>5920</v>
      </c>
      <c r="D24" s="2" t="s">
        <v>118</v>
      </c>
      <c r="E24" s="2" t="s">
        <v>96</v>
      </c>
      <c r="F24" s="2" t="s">
        <v>4083</v>
      </c>
      <c r="G24" s="2" t="s">
        <v>2046</v>
      </c>
      <c r="H24" s="2" t="s">
        <v>37027</v>
      </c>
      <c r="I24" s="2"/>
      <c r="J24" s="2"/>
      <c r="K24" s="2"/>
      <c r="L24" s="2"/>
      <c r="M24" s="2" t="s">
        <v>1566</v>
      </c>
      <c r="N24" s="2" t="s">
        <v>2048</v>
      </c>
      <c r="O24" s="2" t="s">
        <v>2132</v>
      </c>
      <c r="P24" s="2" t="s">
        <v>37028</v>
      </c>
      <c r="Q24" s="2" t="s">
        <v>17971</v>
      </c>
      <c r="R24" s="2" t="s">
        <v>2052</v>
      </c>
      <c r="S24" s="2"/>
      <c r="T24" s="2" t="s">
        <v>117</v>
      </c>
    </row>
    <row r="25" spans="1:20" ht="15" customHeight="1">
      <c r="A25" s="2"/>
      <c r="B25" s="2" t="s">
        <v>5104</v>
      </c>
      <c r="C25" s="2" t="s">
        <v>37029</v>
      </c>
      <c r="D25" s="2" t="s">
        <v>248</v>
      </c>
      <c r="E25" s="2" t="s">
        <v>96</v>
      </c>
      <c r="F25" s="2" t="s">
        <v>4083</v>
      </c>
      <c r="G25" s="2" t="s">
        <v>2046</v>
      </c>
      <c r="H25" s="2" t="s">
        <v>37030</v>
      </c>
      <c r="I25" s="2"/>
      <c r="J25" s="2"/>
      <c r="K25" s="2"/>
      <c r="L25" s="2"/>
      <c r="M25" s="2" t="s">
        <v>1566</v>
      </c>
      <c r="N25" s="2" t="s">
        <v>2048</v>
      </c>
      <c r="O25" s="2" t="s">
        <v>2132</v>
      </c>
      <c r="P25" s="2" t="s">
        <v>37031</v>
      </c>
      <c r="Q25" s="2" t="s">
        <v>17971</v>
      </c>
      <c r="R25" s="2" t="s">
        <v>2052</v>
      </c>
      <c r="S25" s="2"/>
      <c r="T25" s="2" t="s">
        <v>247</v>
      </c>
    </row>
    <row r="26" spans="1:20" ht="15" customHeight="1">
      <c r="A26" s="2"/>
      <c r="B26" s="2" t="s">
        <v>4129</v>
      </c>
      <c r="C26" s="2" t="s">
        <v>4617</v>
      </c>
      <c r="D26" s="2" t="s">
        <v>152</v>
      </c>
      <c r="E26" s="2" t="s">
        <v>96</v>
      </c>
      <c r="F26" s="2" t="s">
        <v>37032</v>
      </c>
      <c r="G26" s="2" t="s">
        <v>2046</v>
      </c>
      <c r="H26" s="2" t="s">
        <v>37033</v>
      </c>
      <c r="I26" s="2"/>
      <c r="J26" s="2"/>
      <c r="K26" s="2"/>
      <c r="L26" s="2"/>
      <c r="M26" s="2" t="s">
        <v>1566</v>
      </c>
      <c r="N26" s="2" t="s">
        <v>2048</v>
      </c>
      <c r="O26" s="2" t="s">
        <v>2132</v>
      </c>
      <c r="P26" s="2" t="s">
        <v>37034</v>
      </c>
      <c r="Q26" s="2" t="s">
        <v>17971</v>
      </c>
      <c r="R26" s="2" t="s">
        <v>2052</v>
      </c>
      <c r="S26" s="2"/>
      <c r="T26" s="2" t="s">
        <v>151</v>
      </c>
    </row>
    <row r="27" spans="1:20" ht="15" customHeight="1">
      <c r="A27" s="2"/>
      <c r="B27" s="2" t="s">
        <v>3896</v>
      </c>
      <c r="C27" s="2" t="s">
        <v>12384</v>
      </c>
      <c r="D27" s="2" t="s">
        <v>351</v>
      </c>
      <c r="E27" s="2" t="s">
        <v>96</v>
      </c>
      <c r="F27" s="2" t="s">
        <v>37035</v>
      </c>
      <c r="G27" s="2" t="s">
        <v>2046</v>
      </c>
      <c r="H27" s="2" t="s">
        <v>37036</v>
      </c>
      <c r="I27" s="2"/>
      <c r="J27" s="2"/>
      <c r="K27" s="2"/>
      <c r="L27" s="2"/>
      <c r="M27" s="2" t="s">
        <v>1566</v>
      </c>
      <c r="N27" s="2" t="s">
        <v>2048</v>
      </c>
      <c r="O27" s="2" t="s">
        <v>2132</v>
      </c>
      <c r="P27" s="2" t="s">
        <v>37037</v>
      </c>
      <c r="Q27" s="2" t="s">
        <v>17971</v>
      </c>
      <c r="R27" s="2" t="s">
        <v>2200</v>
      </c>
      <c r="S27" s="2"/>
      <c r="T27" s="2" t="s">
        <v>350</v>
      </c>
    </row>
    <row r="28" spans="1:20" ht="15" customHeight="1">
      <c r="A28" s="2"/>
      <c r="B28" s="2" t="s">
        <v>5897</v>
      </c>
      <c r="C28" s="2" t="s">
        <v>20935</v>
      </c>
      <c r="D28" s="2" t="s">
        <v>138</v>
      </c>
      <c r="E28" s="2" t="s">
        <v>96</v>
      </c>
      <c r="F28" s="2" t="s">
        <v>37038</v>
      </c>
      <c r="G28" s="2" t="s">
        <v>2046</v>
      </c>
      <c r="H28" s="2" t="s">
        <v>37039</v>
      </c>
      <c r="I28" s="2"/>
      <c r="J28" s="2"/>
      <c r="K28" s="2"/>
      <c r="L28" s="2"/>
      <c r="M28" s="2" t="s">
        <v>1566</v>
      </c>
      <c r="N28" s="2" t="s">
        <v>2048</v>
      </c>
      <c r="O28" s="2" t="s">
        <v>2132</v>
      </c>
      <c r="P28" s="2" t="s">
        <v>37040</v>
      </c>
      <c r="Q28" s="2" t="s">
        <v>17971</v>
      </c>
      <c r="R28" s="2" t="s">
        <v>2067</v>
      </c>
      <c r="S28" s="2"/>
      <c r="T28" s="2" t="s">
        <v>137</v>
      </c>
    </row>
    <row r="29" spans="1:20" ht="15" customHeight="1">
      <c r="A29" s="2"/>
      <c r="B29" s="2" t="s">
        <v>37041</v>
      </c>
      <c r="C29" s="2" t="s">
        <v>37042</v>
      </c>
      <c r="D29" s="2" t="s">
        <v>202</v>
      </c>
      <c r="E29" s="2" t="s">
        <v>96</v>
      </c>
      <c r="F29" s="2" t="s">
        <v>37043</v>
      </c>
      <c r="G29" s="2" t="s">
        <v>2046</v>
      </c>
      <c r="H29" s="2" t="s">
        <v>37044</v>
      </c>
      <c r="I29" s="2"/>
      <c r="J29" s="2"/>
      <c r="K29" s="2"/>
      <c r="L29" s="2"/>
      <c r="M29" s="2" t="s">
        <v>1566</v>
      </c>
      <c r="N29" s="2" t="s">
        <v>2048</v>
      </c>
      <c r="O29" s="2" t="s">
        <v>2132</v>
      </c>
      <c r="P29" s="2" t="s">
        <v>37045</v>
      </c>
      <c r="Q29" s="2" t="s">
        <v>17971</v>
      </c>
      <c r="R29" s="2" t="s">
        <v>2200</v>
      </c>
      <c r="S29" s="2"/>
      <c r="T29" s="2" t="s">
        <v>201</v>
      </c>
    </row>
    <row r="30" spans="1:20" ht="15" customHeight="1">
      <c r="A30" s="2"/>
      <c r="B30" s="2" t="s">
        <v>2663</v>
      </c>
      <c r="C30" s="2" t="s">
        <v>37046</v>
      </c>
      <c r="D30" s="2" t="s">
        <v>118</v>
      </c>
      <c r="E30" s="2" t="s">
        <v>96</v>
      </c>
      <c r="F30" s="2" t="s">
        <v>36350</v>
      </c>
      <c r="G30" s="2" t="s">
        <v>2046</v>
      </c>
      <c r="H30" s="2" t="s">
        <v>37047</v>
      </c>
      <c r="I30" s="2"/>
      <c r="J30" s="2"/>
      <c r="K30" s="2"/>
      <c r="L30" s="2"/>
      <c r="M30" s="2" t="s">
        <v>1566</v>
      </c>
      <c r="N30" s="2" t="s">
        <v>2048</v>
      </c>
      <c r="O30" s="2" t="s">
        <v>2132</v>
      </c>
      <c r="P30" s="2" t="s">
        <v>37048</v>
      </c>
      <c r="Q30" s="2" t="s">
        <v>17971</v>
      </c>
      <c r="R30" s="2" t="s">
        <v>2052</v>
      </c>
      <c r="S30" s="2"/>
      <c r="T30" s="2" t="s">
        <v>117</v>
      </c>
    </row>
    <row r="31" spans="1:20" ht="15" customHeight="1">
      <c r="A31" s="2"/>
      <c r="B31" s="2" t="s">
        <v>3906</v>
      </c>
      <c r="C31" s="2" t="s">
        <v>32248</v>
      </c>
      <c r="D31" s="2" t="s">
        <v>150</v>
      </c>
      <c r="E31" s="2" t="s">
        <v>96</v>
      </c>
      <c r="F31" s="2" t="s">
        <v>4144</v>
      </c>
      <c r="G31" s="2" t="s">
        <v>2046</v>
      </c>
      <c r="H31" s="2" t="s">
        <v>37049</v>
      </c>
      <c r="I31" s="2"/>
      <c r="J31" s="2"/>
      <c r="K31" s="2"/>
      <c r="L31" s="2"/>
      <c r="M31" s="2" t="s">
        <v>1566</v>
      </c>
      <c r="N31" s="2" t="s">
        <v>2048</v>
      </c>
      <c r="O31" s="2" t="s">
        <v>2132</v>
      </c>
      <c r="P31" s="2" t="s">
        <v>37050</v>
      </c>
      <c r="Q31" s="2" t="s">
        <v>17971</v>
      </c>
      <c r="R31" s="2" t="s">
        <v>2052</v>
      </c>
      <c r="S31" s="2"/>
      <c r="T31" s="2" t="s">
        <v>149</v>
      </c>
    </row>
    <row r="32" spans="1:20" ht="15" customHeight="1">
      <c r="A32" s="2"/>
      <c r="B32" s="2" t="s">
        <v>37051</v>
      </c>
      <c r="C32" s="2" t="s">
        <v>10091</v>
      </c>
      <c r="D32" s="2" t="s">
        <v>537</v>
      </c>
      <c r="E32" s="2" t="s">
        <v>96</v>
      </c>
      <c r="F32" s="2" t="s">
        <v>37052</v>
      </c>
      <c r="G32" s="2" t="s">
        <v>2046</v>
      </c>
      <c r="H32" s="2" t="s">
        <v>37053</v>
      </c>
      <c r="I32" s="2"/>
      <c r="J32" s="2"/>
      <c r="K32" s="2"/>
      <c r="L32" s="2"/>
      <c r="M32" s="2" t="s">
        <v>1566</v>
      </c>
      <c r="N32" s="2" t="s">
        <v>2048</v>
      </c>
      <c r="O32" s="2" t="s">
        <v>2132</v>
      </c>
      <c r="P32" s="2" t="s">
        <v>37054</v>
      </c>
      <c r="Q32" s="2" t="s">
        <v>17971</v>
      </c>
      <c r="R32" s="2" t="s">
        <v>2200</v>
      </c>
      <c r="S32" s="2"/>
      <c r="T32" s="2" t="s">
        <v>536</v>
      </c>
    </row>
    <row r="33" spans="1:20" ht="15" customHeight="1">
      <c r="A33" s="2"/>
      <c r="B33" s="2" t="s">
        <v>23714</v>
      </c>
      <c r="C33" s="2" t="s">
        <v>6218</v>
      </c>
      <c r="D33" s="2" t="s">
        <v>118</v>
      </c>
      <c r="E33" s="2" t="s">
        <v>96</v>
      </c>
      <c r="F33" s="2" t="s">
        <v>37055</v>
      </c>
      <c r="G33" s="2" t="s">
        <v>2046</v>
      </c>
      <c r="H33" s="2" t="s">
        <v>37056</v>
      </c>
      <c r="I33" s="2"/>
      <c r="J33" s="2"/>
      <c r="K33" s="2"/>
      <c r="L33" s="2"/>
      <c r="M33" s="2" t="s">
        <v>1566</v>
      </c>
      <c r="N33" s="2" t="s">
        <v>2048</v>
      </c>
      <c r="O33" s="2" t="s">
        <v>2132</v>
      </c>
      <c r="P33" s="2" t="s">
        <v>37057</v>
      </c>
      <c r="Q33" s="2" t="s">
        <v>17971</v>
      </c>
      <c r="R33" s="2" t="s">
        <v>2067</v>
      </c>
      <c r="S33" s="2"/>
      <c r="T33" s="2" t="s">
        <v>117</v>
      </c>
    </row>
    <row r="34" spans="1:20" ht="15" customHeight="1">
      <c r="A34" s="2"/>
      <c r="B34" s="2" t="s">
        <v>37058</v>
      </c>
      <c r="C34" s="2" t="s">
        <v>37059</v>
      </c>
      <c r="D34" s="2" t="s">
        <v>6228</v>
      </c>
      <c r="E34" s="2" t="s">
        <v>96</v>
      </c>
      <c r="F34" s="2" t="s">
        <v>37060</v>
      </c>
      <c r="G34" s="2" t="s">
        <v>2046</v>
      </c>
      <c r="H34" s="2" t="s">
        <v>37061</v>
      </c>
      <c r="I34" s="2"/>
      <c r="J34" s="2"/>
      <c r="K34" s="2"/>
      <c r="L34" s="2"/>
      <c r="M34" s="2" t="s">
        <v>1566</v>
      </c>
      <c r="N34" s="2" t="s">
        <v>2048</v>
      </c>
      <c r="O34" s="2" t="s">
        <v>2132</v>
      </c>
      <c r="P34" s="2" t="s">
        <v>37062</v>
      </c>
      <c r="Q34" s="2" t="s">
        <v>17971</v>
      </c>
      <c r="R34" s="2" t="s">
        <v>2067</v>
      </c>
      <c r="S34" s="2"/>
      <c r="T34" s="2" t="s">
        <v>6231</v>
      </c>
    </row>
    <row r="35" spans="1:20" ht="15" customHeight="1">
      <c r="A35" s="2"/>
      <c r="B35" s="2" t="s">
        <v>37063</v>
      </c>
      <c r="C35" s="2" t="s">
        <v>37064</v>
      </c>
      <c r="D35" s="2" t="s">
        <v>6308</v>
      </c>
      <c r="E35" s="2" t="s">
        <v>96</v>
      </c>
      <c r="F35" s="2" t="s">
        <v>37065</v>
      </c>
      <c r="G35" s="2" t="s">
        <v>2046</v>
      </c>
      <c r="H35" s="2" t="s">
        <v>37066</v>
      </c>
      <c r="I35" s="2"/>
      <c r="J35" s="2"/>
      <c r="K35" s="2"/>
      <c r="L35" s="2"/>
      <c r="M35" s="2" t="s">
        <v>1566</v>
      </c>
      <c r="N35" s="2" t="s">
        <v>2048</v>
      </c>
      <c r="O35" s="2" t="s">
        <v>2132</v>
      </c>
      <c r="P35" s="2" t="s">
        <v>37067</v>
      </c>
      <c r="Q35" s="2" t="s">
        <v>17971</v>
      </c>
      <c r="R35" s="2" t="s">
        <v>2067</v>
      </c>
      <c r="S35" s="2"/>
      <c r="T35" s="2" t="s">
        <v>6310</v>
      </c>
    </row>
    <row r="36" spans="1:20" ht="15" customHeight="1">
      <c r="A36" s="2"/>
      <c r="B36" s="2" t="s">
        <v>4943</v>
      </c>
      <c r="C36" s="2" t="s">
        <v>15236</v>
      </c>
      <c r="D36" s="2" t="s">
        <v>378</v>
      </c>
      <c r="E36" s="2" t="s">
        <v>96</v>
      </c>
      <c r="F36" s="2" t="s">
        <v>37068</v>
      </c>
      <c r="G36" s="2" t="s">
        <v>2046</v>
      </c>
      <c r="H36" s="2" t="s">
        <v>37069</v>
      </c>
      <c r="I36" s="2"/>
      <c r="J36" s="2"/>
      <c r="K36" s="2"/>
      <c r="L36" s="2"/>
      <c r="M36" s="2" t="s">
        <v>1566</v>
      </c>
      <c r="N36" s="2" t="s">
        <v>2048</v>
      </c>
      <c r="O36" s="2" t="s">
        <v>2132</v>
      </c>
      <c r="P36" s="2" t="s">
        <v>37070</v>
      </c>
      <c r="Q36" s="2" t="s">
        <v>17971</v>
      </c>
      <c r="R36" s="2" t="s">
        <v>2067</v>
      </c>
      <c r="S36" s="2"/>
      <c r="T36" s="2" t="s">
        <v>377</v>
      </c>
    </row>
    <row r="37" spans="1:20" ht="15" customHeight="1">
      <c r="A37" s="2"/>
      <c r="B37" s="2" t="s">
        <v>18647</v>
      </c>
      <c r="C37" s="2" t="s">
        <v>37071</v>
      </c>
      <c r="D37" s="2" t="s">
        <v>276</v>
      </c>
      <c r="E37" s="2" t="s">
        <v>96</v>
      </c>
      <c r="F37" s="2" t="s">
        <v>37072</v>
      </c>
      <c r="G37" s="2" t="s">
        <v>2046</v>
      </c>
      <c r="H37" s="2" t="s">
        <v>37073</v>
      </c>
      <c r="I37" s="2"/>
      <c r="J37" s="2"/>
      <c r="K37" s="2"/>
      <c r="L37" s="2"/>
      <c r="M37" s="2" t="s">
        <v>1566</v>
      </c>
      <c r="N37" s="2" t="s">
        <v>2048</v>
      </c>
      <c r="O37" s="2" t="s">
        <v>2132</v>
      </c>
      <c r="P37" s="2" t="s">
        <v>37074</v>
      </c>
      <c r="Q37" s="2" t="s">
        <v>17971</v>
      </c>
      <c r="R37" s="2" t="s">
        <v>2067</v>
      </c>
      <c r="S37" s="2"/>
      <c r="T37" s="2" t="s">
        <v>275</v>
      </c>
    </row>
    <row r="38" spans="1:20" ht="15" customHeight="1">
      <c r="A38" s="2"/>
      <c r="B38" s="2" t="s">
        <v>26617</v>
      </c>
      <c r="C38" s="2" t="s">
        <v>37075</v>
      </c>
      <c r="D38" s="2" t="s">
        <v>138</v>
      </c>
      <c r="E38" s="2" t="s">
        <v>96</v>
      </c>
      <c r="F38" s="2" t="s">
        <v>2090</v>
      </c>
      <c r="G38" s="2" t="s">
        <v>2046</v>
      </c>
      <c r="H38" s="2" t="s">
        <v>37076</v>
      </c>
      <c r="I38" s="2"/>
      <c r="J38" s="2"/>
      <c r="K38" s="2"/>
      <c r="L38" s="2"/>
      <c r="M38" s="2" t="s">
        <v>1566</v>
      </c>
      <c r="N38" s="2" t="s">
        <v>2048</v>
      </c>
      <c r="O38" s="2" t="s">
        <v>2132</v>
      </c>
      <c r="P38" s="2" t="s">
        <v>37077</v>
      </c>
      <c r="Q38" s="2" t="s">
        <v>17971</v>
      </c>
      <c r="R38" s="2" t="s">
        <v>2067</v>
      </c>
      <c r="S38" s="2"/>
      <c r="T38" s="2" t="s">
        <v>137</v>
      </c>
    </row>
    <row r="39" spans="1:20" ht="15" customHeight="1">
      <c r="A39" s="2"/>
      <c r="B39" s="2" t="s">
        <v>37078</v>
      </c>
      <c r="C39" s="2" t="s">
        <v>31221</v>
      </c>
      <c r="D39" s="2" t="s">
        <v>118</v>
      </c>
      <c r="E39" s="2" t="s">
        <v>96</v>
      </c>
      <c r="F39" s="2" t="s">
        <v>37079</v>
      </c>
      <c r="G39" s="2" t="s">
        <v>2046</v>
      </c>
      <c r="H39" s="2" t="s">
        <v>37080</v>
      </c>
      <c r="I39" s="2"/>
      <c r="J39" s="2"/>
      <c r="K39" s="2"/>
      <c r="L39" s="2"/>
      <c r="M39" s="2" t="s">
        <v>1566</v>
      </c>
      <c r="N39" s="2" t="s">
        <v>2048</v>
      </c>
      <c r="O39" s="2" t="s">
        <v>2132</v>
      </c>
      <c r="P39" s="2" t="s">
        <v>37081</v>
      </c>
      <c r="Q39" s="2" t="s">
        <v>17971</v>
      </c>
      <c r="R39" s="2" t="s">
        <v>2052</v>
      </c>
      <c r="S39" s="2"/>
      <c r="T39" s="2" t="s">
        <v>117</v>
      </c>
    </row>
    <row r="40" spans="1:20" ht="15" customHeight="1">
      <c r="A40" s="2"/>
      <c r="B40" s="2" t="s">
        <v>7546</v>
      </c>
      <c r="C40" s="2" t="s">
        <v>22549</v>
      </c>
      <c r="D40" s="2" t="s">
        <v>188</v>
      </c>
      <c r="E40" s="2" t="s">
        <v>96</v>
      </c>
      <c r="F40" s="2" t="s">
        <v>37082</v>
      </c>
      <c r="G40" s="2" t="s">
        <v>2046</v>
      </c>
      <c r="H40" s="2" t="s">
        <v>37083</v>
      </c>
      <c r="I40" s="2"/>
      <c r="J40" s="2"/>
      <c r="K40" s="2"/>
      <c r="L40" s="2"/>
      <c r="M40" s="2" t="s">
        <v>1566</v>
      </c>
      <c r="N40" s="2" t="s">
        <v>2048</v>
      </c>
      <c r="O40" s="2" t="s">
        <v>2132</v>
      </c>
      <c r="P40" s="2" t="s">
        <v>37084</v>
      </c>
      <c r="Q40" s="2" t="s">
        <v>17971</v>
      </c>
      <c r="R40" s="2" t="s">
        <v>2067</v>
      </c>
      <c r="S40" s="2"/>
      <c r="T40" s="2" t="s">
        <v>187</v>
      </c>
    </row>
    <row r="41" spans="1:20" ht="15" customHeight="1">
      <c r="A41" s="2"/>
      <c r="B41" s="2" t="s">
        <v>4607</v>
      </c>
      <c r="C41" s="2" t="s">
        <v>3222</v>
      </c>
      <c r="D41" s="2" t="s">
        <v>118</v>
      </c>
      <c r="E41" s="2" t="s">
        <v>96</v>
      </c>
      <c r="F41" s="2" t="s">
        <v>37085</v>
      </c>
      <c r="G41" s="2" t="s">
        <v>2046</v>
      </c>
      <c r="H41" s="2" t="s">
        <v>37086</v>
      </c>
      <c r="I41" s="2"/>
      <c r="J41" s="2"/>
      <c r="K41" s="2"/>
      <c r="L41" s="2"/>
      <c r="M41" s="2" t="s">
        <v>1566</v>
      </c>
      <c r="N41" s="2" t="s">
        <v>2048</v>
      </c>
      <c r="O41" s="2" t="s">
        <v>2132</v>
      </c>
      <c r="P41" s="2" t="s">
        <v>37087</v>
      </c>
      <c r="Q41" s="2" t="s">
        <v>17971</v>
      </c>
      <c r="R41" s="2" t="s">
        <v>2200</v>
      </c>
      <c r="S41" s="2"/>
      <c r="T41" s="2" t="s">
        <v>117</v>
      </c>
    </row>
    <row r="42" spans="1:20" ht="15" customHeight="1">
      <c r="A42" s="2"/>
      <c r="B42" s="2" t="s">
        <v>3651</v>
      </c>
      <c r="C42" s="2" t="s">
        <v>37088</v>
      </c>
      <c r="D42" s="2" t="s">
        <v>158</v>
      </c>
      <c r="E42" s="2" t="s">
        <v>96</v>
      </c>
      <c r="F42" s="2" t="s">
        <v>37089</v>
      </c>
      <c r="G42" s="2" t="s">
        <v>2046</v>
      </c>
      <c r="H42" s="2" t="s">
        <v>37090</v>
      </c>
      <c r="I42" s="2"/>
      <c r="J42" s="2"/>
      <c r="K42" s="2"/>
      <c r="L42" s="2"/>
      <c r="M42" s="2" t="s">
        <v>60</v>
      </c>
      <c r="N42" s="2" t="s">
        <v>2048</v>
      </c>
      <c r="O42" s="2" t="s">
        <v>37091</v>
      </c>
      <c r="P42" s="2" t="s">
        <v>37092</v>
      </c>
      <c r="Q42" s="2" t="s">
        <v>17971</v>
      </c>
      <c r="R42" s="2" t="s">
        <v>2067</v>
      </c>
      <c r="S42" s="2"/>
      <c r="T42" s="2" t="s">
        <v>157</v>
      </c>
    </row>
    <row r="43" spans="1:20" ht="15" customHeight="1">
      <c r="A43" s="2"/>
      <c r="B43" s="2" t="s">
        <v>18585</v>
      </c>
      <c r="C43" s="2" t="s">
        <v>19317</v>
      </c>
      <c r="D43" s="2" t="s">
        <v>118</v>
      </c>
      <c r="E43" s="2" t="s">
        <v>96</v>
      </c>
      <c r="F43" s="2" t="s">
        <v>3912</v>
      </c>
      <c r="G43" s="2" t="s">
        <v>2046</v>
      </c>
      <c r="H43" s="2" t="s">
        <v>37093</v>
      </c>
      <c r="I43" s="2"/>
      <c r="J43" s="2"/>
      <c r="K43" s="2"/>
      <c r="L43" s="2"/>
      <c r="M43" s="2" t="s">
        <v>59</v>
      </c>
      <c r="N43" s="2" t="s">
        <v>2048</v>
      </c>
      <c r="O43" s="2" t="s">
        <v>37094</v>
      </c>
      <c r="P43" s="2" t="s">
        <v>37095</v>
      </c>
      <c r="Q43" s="2" t="s">
        <v>17971</v>
      </c>
      <c r="R43" s="2" t="s">
        <v>2067</v>
      </c>
      <c r="S43" s="2"/>
      <c r="T43" s="2" t="s">
        <v>117</v>
      </c>
    </row>
    <row r="44" spans="1:20" ht="15" customHeight="1">
      <c r="A44" s="2"/>
      <c r="B44" s="2" t="s">
        <v>2887</v>
      </c>
      <c r="C44" s="2" t="s">
        <v>31516</v>
      </c>
      <c r="D44" s="2" t="s">
        <v>310</v>
      </c>
      <c r="E44" s="2" t="s">
        <v>96</v>
      </c>
      <c r="F44" s="2" t="s">
        <v>2489</v>
      </c>
      <c r="G44" s="2" t="s">
        <v>2046</v>
      </c>
      <c r="H44" s="2" t="s">
        <v>37096</v>
      </c>
      <c r="I44" s="2"/>
      <c r="J44" s="2"/>
      <c r="K44" s="2"/>
      <c r="L44" s="2"/>
      <c r="M44" s="2" t="s">
        <v>60</v>
      </c>
      <c r="N44" s="2" t="s">
        <v>2048</v>
      </c>
      <c r="O44" s="2" t="s">
        <v>37097</v>
      </c>
      <c r="P44" s="2" t="s">
        <v>37098</v>
      </c>
      <c r="Q44" s="2" t="s">
        <v>17971</v>
      </c>
      <c r="R44" s="2" t="s">
        <v>2067</v>
      </c>
      <c r="S44" s="2"/>
      <c r="T44" s="2" t="s">
        <v>309</v>
      </c>
    </row>
    <row r="45" spans="1:20" ht="15" customHeight="1">
      <c r="A45" s="2"/>
      <c r="B45" s="2" t="s">
        <v>4921</v>
      </c>
      <c r="C45" s="2" t="s">
        <v>4130</v>
      </c>
      <c r="D45" s="2" t="s">
        <v>144</v>
      </c>
      <c r="E45" s="2" t="s">
        <v>96</v>
      </c>
      <c r="F45" s="2" t="s">
        <v>37099</v>
      </c>
      <c r="G45" s="2" t="s">
        <v>2046</v>
      </c>
      <c r="H45" s="2" t="s">
        <v>37100</v>
      </c>
      <c r="I45" s="2"/>
      <c r="J45" s="2"/>
      <c r="K45" s="2"/>
      <c r="L45" s="2"/>
      <c r="M45" s="2" t="s">
        <v>60</v>
      </c>
      <c r="N45" s="2" t="s">
        <v>2048</v>
      </c>
      <c r="O45" s="2" t="s">
        <v>37101</v>
      </c>
      <c r="P45" s="2" t="s">
        <v>37102</v>
      </c>
      <c r="Q45" s="2" t="s">
        <v>17971</v>
      </c>
      <c r="R45" s="2" t="s">
        <v>2067</v>
      </c>
      <c r="S45" s="2"/>
      <c r="T45" s="2" t="s">
        <v>143</v>
      </c>
    </row>
    <row r="46" spans="1:20" ht="15" customHeight="1">
      <c r="A46" s="2"/>
      <c r="B46" s="2" t="s">
        <v>2195</v>
      </c>
      <c r="C46" s="2" t="s">
        <v>37103</v>
      </c>
      <c r="D46" s="2" t="s">
        <v>351</v>
      </c>
      <c r="E46" s="2" t="s">
        <v>96</v>
      </c>
      <c r="F46" s="2" t="s">
        <v>37104</v>
      </c>
      <c r="G46" s="2" t="s">
        <v>2046</v>
      </c>
      <c r="H46" s="2" t="s">
        <v>37105</v>
      </c>
      <c r="I46" s="2"/>
      <c r="J46" s="2"/>
      <c r="K46" s="2"/>
      <c r="L46" s="2"/>
      <c r="M46" s="2" t="s">
        <v>1566</v>
      </c>
      <c r="N46" s="2" t="s">
        <v>2048</v>
      </c>
      <c r="O46" s="2" t="s">
        <v>37106</v>
      </c>
      <c r="P46" s="2" t="s">
        <v>37107</v>
      </c>
      <c r="Q46" s="2" t="s">
        <v>17971</v>
      </c>
      <c r="R46" s="2" t="s">
        <v>2067</v>
      </c>
      <c r="S46" s="2"/>
      <c r="T46" s="2" t="s">
        <v>350</v>
      </c>
    </row>
    <row r="47" spans="1:20" ht="15" customHeight="1"/>
    <row r="48" spans="1:20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</sheetData>
  <autoFilter ref="A1:T46" xr:uid="{00000000-0009-0000-0000-00000D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13"/>
  <sheetViews>
    <sheetView zoomScaleNormal="100" workbookViewId="0">
      <pane ySplit="1" topLeftCell="A9" activePane="bottomLeft" state="frozen"/>
      <selection pane="bottomLeft"/>
    </sheetView>
  </sheetViews>
  <sheetFormatPr defaultColWidth="8.7109375" defaultRowHeight="14.45"/>
  <cols>
    <col min="1" max="1" width="54.5703125" customWidth="1"/>
    <col min="2" max="2" width="32.7109375" customWidth="1"/>
  </cols>
  <sheetData>
    <row r="1" spans="1:2" ht="14.25" customHeight="1">
      <c r="A1" s="26" t="s">
        <v>37108</v>
      </c>
      <c r="B1" s="26" t="s">
        <v>37109</v>
      </c>
    </row>
    <row r="2" spans="1:2" ht="14.25" customHeight="1">
      <c r="A2" t="s">
        <v>37110</v>
      </c>
      <c r="B2" t="s">
        <v>37111</v>
      </c>
    </row>
    <row r="3" spans="1:2" ht="14.25" customHeight="1">
      <c r="A3" t="s">
        <v>37112</v>
      </c>
      <c r="B3" t="s">
        <v>37111</v>
      </c>
    </row>
    <row r="4" spans="1:2" ht="14.25" customHeight="1">
      <c r="A4" t="s">
        <v>8565</v>
      </c>
      <c r="B4" t="s">
        <v>37111</v>
      </c>
    </row>
    <row r="5" spans="1:2" ht="14.25" customHeight="1">
      <c r="A5" t="s">
        <v>6510</v>
      </c>
      <c r="B5" t="s">
        <v>37113</v>
      </c>
    </row>
    <row r="6" spans="1:2" ht="14.25" customHeight="1">
      <c r="A6" t="s">
        <v>389</v>
      </c>
      <c r="B6" t="s">
        <v>37113</v>
      </c>
    </row>
    <row r="7" spans="1:2" ht="14.25" customHeight="1">
      <c r="A7" t="s">
        <v>330</v>
      </c>
      <c r="B7" t="s">
        <v>37113</v>
      </c>
    </row>
    <row r="8" spans="1:2" ht="14.25" customHeight="1">
      <c r="A8" t="s">
        <v>37114</v>
      </c>
      <c r="B8" t="s">
        <v>37111</v>
      </c>
    </row>
    <row r="9" spans="1:2" ht="14.25" customHeight="1">
      <c r="A9" t="s">
        <v>37115</v>
      </c>
      <c r="B9" t="s">
        <v>37111</v>
      </c>
    </row>
    <row r="10" spans="1:2" ht="14.25" customHeight="1">
      <c r="A10" t="s">
        <v>573</v>
      </c>
      <c r="B10" t="s">
        <v>37111</v>
      </c>
    </row>
    <row r="11" spans="1:2" ht="14.25" customHeight="1">
      <c r="A11" t="s">
        <v>37116</v>
      </c>
      <c r="B11" t="s">
        <v>37111</v>
      </c>
    </row>
    <row r="12" spans="1:2" ht="14.25" customHeight="1">
      <c r="A12" t="s">
        <v>37117</v>
      </c>
      <c r="B12" t="s">
        <v>37111</v>
      </c>
    </row>
    <row r="13" spans="1:2" ht="14.25" customHeight="1">
      <c r="A13" t="s">
        <v>6429</v>
      </c>
      <c r="B13" t="s">
        <v>37113</v>
      </c>
    </row>
    <row r="14" spans="1:2" ht="14.25" customHeight="1">
      <c r="A14" t="s">
        <v>22395</v>
      </c>
      <c r="B14" t="s">
        <v>37113</v>
      </c>
    </row>
    <row r="15" spans="1:2" ht="14.25" customHeight="1">
      <c r="A15" t="s">
        <v>124</v>
      </c>
      <c r="B15" t="s">
        <v>37113</v>
      </c>
    </row>
    <row r="16" spans="1:2" ht="14.25" customHeight="1">
      <c r="A16" t="s">
        <v>37118</v>
      </c>
      <c r="B16" t="s">
        <v>37111</v>
      </c>
    </row>
    <row r="17" spans="1:2" ht="14.25" customHeight="1">
      <c r="A17" t="s">
        <v>37119</v>
      </c>
      <c r="B17" t="s">
        <v>37111</v>
      </c>
    </row>
    <row r="18" spans="1:2" ht="14.25" customHeight="1">
      <c r="A18" t="s">
        <v>758</v>
      </c>
      <c r="B18" t="s">
        <v>37111</v>
      </c>
    </row>
    <row r="19" spans="1:2" ht="14.25" customHeight="1">
      <c r="A19" t="s">
        <v>37120</v>
      </c>
      <c r="B19" t="s">
        <v>37111</v>
      </c>
    </row>
    <row r="20" spans="1:2" ht="14.25" customHeight="1">
      <c r="A20" t="s">
        <v>37121</v>
      </c>
      <c r="B20" t="s">
        <v>37111</v>
      </c>
    </row>
    <row r="21" spans="1:2" ht="14.25" customHeight="1">
      <c r="A21" t="s">
        <v>37122</v>
      </c>
      <c r="B21" t="s">
        <v>37111</v>
      </c>
    </row>
    <row r="22" spans="1:2" ht="14.25" customHeight="1">
      <c r="A22" t="s">
        <v>37123</v>
      </c>
      <c r="B22" t="s">
        <v>37111</v>
      </c>
    </row>
    <row r="23" spans="1:2" ht="14.25" customHeight="1">
      <c r="A23" t="s">
        <v>37124</v>
      </c>
      <c r="B23" t="s">
        <v>37111</v>
      </c>
    </row>
    <row r="24" spans="1:2" ht="14.25" customHeight="1">
      <c r="A24" t="s">
        <v>764</v>
      </c>
      <c r="B24" t="s">
        <v>37113</v>
      </c>
    </row>
    <row r="25" spans="1:2" ht="14.25" customHeight="1">
      <c r="A25" t="s">
        <v>766</v>
      </c>
      <c r="B25" t="s">
        <v>37113</v>
      </c>
    </row>
    <row r="26" spans="1:2" ht="14.25" customHeight="1">
      <c r="A26" t="s">
        <v>220</v>
      </c>
      <c r="B26" t="s">
        <v>37113</v>
      </c>
    </row>
    <row r="27" spans="1:2" ht="14.25" customHeight="1">
      <c r="A27" t="s">
        <v>37125</v>
      </c>
      <c r="B27" t="s">
        <v>37111</v>
      </c>
    </row>
    <row r="28" spans="1:2" ht="14.25" customHeight="1">
      <c r="A28" t="s">
        <v>37126</v>
      </c>
      <c r="B28" t="s">
        <v>37111</v>
      </c>
    </row>
    <row r="29" spans="1:2" ht="14.25" customHeight="1">
      <c r="A29" t="s">
        <v>37127</v>
      </c>
      <c r="B29" t="s">
        <v>37111</v>
      </c>
    </row>
    <row r="30" spans="1:2" ht="14.25" customHeight="1">
      <c r="A30" t="s">
        <v>37128</v>
      </c>
      <c r="B30" t="s">
        <v>37111</v>
      </c>
    </row>
    <row r="31" spans="1:2" ht="14.25" customHeight="1">
      <c r="A31" t="s">
        <v>190</v>
      </c>
      <c r="B31" t="s">
        <v>37113</v>
      </c>
    </row>
    <row r="32" spans="1:2" ht="14.25" customHeight="1">
      <c r="A32" t="s">
        <v>780</v>
      </c>
      <c r="B32" t="s">
        <v>37111</v>
      </c>
    </row>
    <row r="33" spans="1:2" ht="14.25" customHeight="1">
      <c r="A33" t="s">
        <v>37129</v>
      </c>
      <c r="B33" t="s">
        <v>37111</v>
      </c>
    </row>
    <row r="34" spans="1:2" ht="14.25" customHeight="1">
      <c r="A34" t="s">
        <v>37130</v>
      </c>
      <c r="B34" t="s">
        <v>37111</v>
      </c>
    </row>
    <row r="35" spans="1:2" ht="14.25" customHeight="1">
      <c r="A35" t="s">
        <v>246</v>
      </c>
      <c r="B35" t="s">
        <v>37113</v>
      </c>
    </row>
    <row r="36" spans="1:2" ht="14.25" customHeight="1">
      <c r="A36" t="s">
        <v>37131</v>
      </c>
      <c r="B36" t="s">
        <v>37111</v>
      </c>
    </row>
    <row r="37" spans="1:2" ht="14.25" customHeight="1">
      <c r="A37" t="s">
        <v>798</v>
      </c>
      <c r="B37" t="s">
        <v>37132</v>
      </c>
    </row>
    <row r="38" spans="1:2" ht="14.25" customHeight="1">
      <c r="A38" t="s">
        <v>5265</v>
      </c>
      <c r="B38" t="s">
        <v>37113</v>
      </c>
    </row>
    <row r="39" spans="1:2" ht="14.25" customHeight="1">
      <c r="A39" t="s">
        <v>256</v>
      </c>
      <c r="B39" t="s">
        <v>37113</v>
      </c>
    </row>
    <row r="40" spans="1:2" ht="14.25" customHeight="1">
      <c r="A40" t="s">
        <v>156</v>
      </c>
      <c r="B40" t="s">
        <v>37113</v>
      </c>
    </row>
    <row r="41" spans="1:2" ht="14.25" customHeight="1">
      <c r="A41" t="s">
        <v>37133</v>
      </c>
      <c r="B41" t="s">
        <v>37132</v>
      </c>
    </row>
    <row r="42" spans="1:2" ht="14.25" customHeight="1">
      <c r="A42" t="s">
        <v>37134</v>
      </c>
      <c r="B42" t="s">
        <v>37113</v>
      </c>
    </row>
    <row r="43" spans="1:2" ht="14.25" customHeight="1">
      <c r="A43" t="s">
        <v>37135</v>
      </c>
      <c r="B43" t="s">
        <v>37111</v>
      </c>
    </row>
    <row r="44" spans="1:2" ht="14.25" customHeight="1">
      <c r="A44" t="s">
        <v>178</v>
      </c>
      <c r="B44" t="s">
        <v>37113</v>
      </c>
    </row>
    <row r="45" spans="1:2" ht="14.25" customHeight="1">
      <c r="A45" t="s">
        <v>37136</v>
      </c>
      <c r="B45" t="s">
        <v>37132</v>
      </c>
    </row>
    <row r="46" spans="1:2" ht="14.25" customHeight="1">
      <c r="A46" t="s">
        <v>35206</v>
      </c>
      <c r="B46" t="s">
        <v>37132</v>
      </c>
    </row>
    <row r="47" spans="1:2" ht="14.25" customHeight="1">
      <c r="A47" t="s">
        <v>342</v>
      </c>
      <c r="B47" t="s">
        <v>37111</v>
      </c>
    </row>
    <row r="48" spans="1:2" ht="14.25" customHeight="1">
      <c r="A48" t="s">
        <v>425</v>
      </c>
      <c r="B48" t="s">
        <v>37113</v>
      </c>
    </row>
    <row r="49" spans="1:2" ht="14.25" customHeight="1">
      <c r="A49" t="s">
        <v>455</v>
      </c>
      <c r="B49" t="s">
        <v>37111</v>
      </c>
    </row>
    <row r="50" spans="1:2" ht="14.25" customHeight="1">
      <c r="A50" t="s">
        <v>37137</v>
      </c>
      <c r="B50" t="s">
        <v>37111</v>
      </c>
    </row>
    <row r="51" spans="1:2" ht="14.25" customHeight="1">
      <c r="A51" t="s">
        <v>268</v>
      </c>
      <c r="B51" t="s">
        <v>37113</v>
      </c>
    </row>
    <row r="52" spans="1:2" ht="14.25" customHeight="1">
      <c r="A52" t="s">
        <v>832</v>
      </c>
      <c r="B52" t="s">
        <v>37111</v>
      </c>
    </row>
    <row r="53" spans="1:2" ht="14.25" customHeight="1">
      <c r="A53" t="s">
        <v>834</v>
      </c>
      <c r="B53" t="s">
        <v>37113</v>
      </c>
    </row>
    <row r="54" spans="1:2" ht="14.25" customHeight="1">
      <c r="A54" t="s">
        <v>9958</v>
      </c>
      <c r="B54" t="s">
        <v>37113</v>
      </c>
    </row>
    <row r="55" spans="1:2" ht="14.25" customHeight="1">
      <c r="A55" t="s">
        <v>208</v>
      </c>
      <c r="B55" t="s">
        <v>37113</v>
      </c>
    </row>
    <row r="56" spans="1:2" ht="14.25" customHeight="1">
      <c r="A56" t="s">
        <v>37138</v>
      </c>
      <c r="B56" t="s">
        <v>37111</v>
      </c>
    </row>
    <row r="57" spans="1:2" ht="14.25" customHeight="1">
      <c r="A57" t="s">
        <v>230</v>
      </c>
      <c r="B57" t="s">
        <v>37113</v>
      </c>
    </row>
    <row r="58" spans="1:2" ht="14.25" customHeight="1">
      <c r="A58" t="s">
        <v>116</v>
      </c>
      <c r="B58" t="s">
        <v>37113</v>
      </c>
    </row>
    <row r="59" spans="1:2" ht="14.25" customHeight="1">
      <c r="A59" t="s">
        <v>37139</v>
      </c>
      <c r="B59" t="s">
        <v>37111</v>
      </c>
    </row>
    <row r="60" spans="1:2" ht="14.25" customHeight="1">
      <c r="A60" t="s">
        <v>854</v>
      </c>
      <c r="B60" t="s">
        <v>37111</v>
      </c>
    </row>
    <row r="61" spans="1:2" ht="14.25" customHeight="1">
      <c r="A61" t="s">
        <v>22884</v>
      </c>
      <c r="B61" t="s">
        <v>37113</v>
      </c>
    </row>
    <row r="62" spans="1:2" ht="14.25" customHeight="1">
      <c r="A62" t="s">
        <v>240</v>
      </c>
      <c r="B62" t="s">
        <v>37113</v>
      </c>
    </row>
    <row r="63" spans="1:2" ht="14.25" customHeight="1">
      <c r="A63" t="s">
        <v>37140</v>
      </c>
      <c r="B63" t="s">
        <v>37141</v>
      </c>
    </row>
    <row r="64" spans="1:2" ht="14.25" customHeight="1">
      <c r="A64" t="s">
        <v>37142</v>
      </c>
      <c r="B64" t="s">
        <v>37111</v>
      </c>
    </row>
    <row r="65" spans="1:2" ht="14.25" customHeight="1">
      <c r="A65" t="s">
        <v>37143</v>
      </c>
      <c r="B65" t="s">
        <v>37132</v>
      </c>
    </row>
    <row r="66" spans="1:2" ht="14.25" customHeight="1">
      <c r="A66" t="s">
        <v>601</v>
      </c>
      <c r="B66" t="s">
        <v>37113</v>
      </c>
    </row>
    <row r="67" spans="1:2" ht="14.25" customHeight="1">
      <c r="A67" t="s">
        <v>1684</v>
      </c>
      <c r="B67" t="s">
        <v>37113</v>
      </c>
    </row>
    <row r="68" spans="1:2" ht="14.25" customHeight="1">
      <c r="A68" t="s">
        <v>37144</v>
      </c>
      <c r="B68" t="s">
        <v>37111</v>
      </c>
    </row>
    <row r="69" spans="1:2" ht="14.25" customHeight="1">
      <c r="A69" t="s">
        <v>892</v>
      </c>
      <c r="B69" t="s">
        <v>37113</v>
      </c>
    </row>
    <row r="70" spans="1:2" ht="14.25" customHeight="1">
      <c r="A70" t="s">
        <v>8605</v>
      </c>
      <c r="B70" t="s">
        <v>37111</v>
      </c>
    </row>
    <row r="71" spans="1:2" ht="14.25" customHeight="1">
      <c r="A71" t="s">
        <v>102</v>
      </c>
      <c r="B71" t="s">
        <v>37113</v>
      </c>
    </row>
    <row r="72" spans="1:2" ht="14.25" customHeight="1">
      <c r="A72" t="s">
        <v>37145</v>
      </c>
      <c r="B72" t="s">
        <v>37111</v>
      </c>
    </row>
    <row r="73" spans="1:2" ht="14.25" customHeight="1">
      <c r="A73" t="s">
        <v>184</v>
      </c>
      <c r="B73" t="s">
        <v>37113</v>
      </c>
    </row>
    <row r="74" spans="1:2" ht="14.25" customHeight="1">
      <c r="A74" t="s">
        <v>37146</v>
      </c>
      <c r="B74" t="s">
        <v>37111</v>
      </c>
    </row>
    <row r="75" spans="1:2" ht="14.25" customHeight="1">
      <c r="A75" t="s">
        <v>902</v>
      </c>
      <c r="B75" t="s">
        <v>37111</v>
      </c>
    </row>
    <row r="76" spans="1:2" ht="14.25" customHeight="1">
      <c r="A76" t="s">
        <v>1670</v>
      </c>
      <c r="B76" t="s">
        <v>37111</v>
      </c>
    </row>
    <row r="77" spans="1:2" ht="14.25" customHeight="1">
      <c r="A77" t="s">
        <v>37147</v>
      </c>
      <c r="B77" t="s">
        <v>37113</v>
      </c>
    </row>
    <row r="78" spans="1:2" ht="14.25" customHeight="1">
      <c r="A78" t="s">
        <v>37148</v>
      </c>
      <c r="B78" t="s">
        <v>37111</v>
      </c>
    </row>
    <row r="79" spans="1:2" ht="14.25" customHeight="1">
      <c r="A79" t="s">
        <v>170</v>
      </c>
      <c r="B79" t="s">
        <v>37113</v>
      </c>
    </row>
    <row r="80" spans="1:2" ht="14.25" customHeight="1">
      <c r="A80" t="s">
        <v>37149</v>
      </c>
      <c r="B80" t="s">
        <v>37132</v>
      </c>
    </row>
    <row r="81" spans="1:2" ht="14.25" customHeight="1">
      <c r="A81" t="s">
        <v>910</v>
      </c>
      <c r="B81" t="s">
        <v>37111</v>
      </c>
    </row>
    <row r="82" spans="1:2" ht="14.25" customHeight="1">
      <c r="A82" t="s">
        <v>518</v>
      </c>
      <c r="B82" t="s">
        <v>37111</v>
      </c>
    </row>
    <row r="83" spans="1:2" ht="14.25" customHeight="1">
      <c r="A83" t="s">
        <v>37150</v>
      </c>
      <c r="B83" t="s">
        <v>37111</v>
      </c>
    </row>
    <row r="84" spans="1:2" ht="14.25" customHeight="1">
      <c r="A84" t="s">
        <v>37151</v>
      </c>
      <c r="B84" t="s">
        <v>37132</v>
      </c>
    </row>
    <row r="85" spans="1:2" ht="14.25" customHeight="1">
      <c r="A85" t="s">
        <v>37152</v>
      </c>
      <c r="B85" t="s">
        <v>37111</v>
      </c>
    </row>
    <row r="86" spans="1:2" ht="14.25" customHeight="1">
      <c r="A86" t="s">
        <v>37153</v>
      </c>
      <c r="B86" t="s">
        <v>37111</v>
      </c>
    </row>
    <row r="87" spans="1:2" ht="14.25" customHeight="1">
      <c r="A87" t="s">
        <v>5319</v>
      </c>
      <c r="B87" t="s">
        <v>37113</v>
      </c>
    </row>
    <row r="88" spans="1:2" ht="14.25" customHeight="1">
      <c r="A88" t="s">
        <v>37154</v>
      </c>
      <c r="B88" t="s">
        <v>37111</v>
      </c>
    </row>
    <row r="89" spans="1:2" ht="14.25" customHeight="1">
      <c r="A89" t="s">
        <v>172</v>
      </c>
      <c r="B89" t="s">
        <v>37113</v>
      </c>
    </row>
    <row r="90" spans="1:2" ht="14.25" customHeight="1">
      <c r="A90" t="s">
        <v>37155</v>
      </c>
      <c r="B90" t="s">
        <v>37111</v>
      </c>
    </row>
    <row r="91" spans="1:2" ht="14.25" customHeight="1">
      <c r="A91" t="s">
        <v>922</v>
      </c>
      <c r="B91" t="s">
        <v>37111</v>
      </c>
    </row>
    <row r="92" spans="1:2" ht="14.25" customHeight="1">
      <c r="A92" t="s">
        <v>378</v>
      </c>
      <c r="B92" t="s">
        <v>37113</v>
      </c>
    </row>
    <row r="93" spans="1:2" ht="14.25" customHeight="1">
      <c r="A93" t="s">
        <v>224</v>
      </c>
      <c r="B93" t="s">
        <v>37113</v>
      </c>
    </row>
    <row r="94" spans="1:2" ht="14.25" customHeight="1">
      <c r="A94" t="s">
        <v>37156</v>
      </c>
      <c r="B94" t="s">
        <v>37111</v>
      </c>
    </row>
    <row r="95" spans="1:2" ht="14.25" customHeight="1">
      <c r="A95" t="s">
        <v>345</v>
      </c>
      <c r="B95" t="s">
        <v>37111</v>
      </c>
    </row>
    <row r="96" spans="1:2" ht="14.25" customHeight="1">
      <c r="A96" t="s">
        <v>21322</v>
      </c>
      <c r="B96" t="s">
        <v>37113</v>
      </c>
    </row>
    <row r="97" spans="1:2" ht="14.25" customHeight="1">
      <c r="A97" t="s">
        <v>956</v>
      </c>
      <c r="B97" t="s">
        <v>37111</v>
      </c>
    </row>
    <row r="98" spans="1:2" ht="14.25" customHeight="1">
      <c r="A98" t="s">
        <v>616</v>
      </c>
      <c r="B98" t="s">
        <v>37111</v>
      </c>
    </row>
    <row r="99" spans="1:2" ht="14.25" customHeight="1">
      <c r="A99" t="s">
        <v>37157</v>
      </c>
      <c r="B99" t="s">
        <v>37111</v>
      </c>
    </row>
    <row r="100" spans="1:2" ht="14.25" customHeight="1">
      <c r="A100" t="s">
        <v>37158</v>
      </c>
      <c r="B100" t="s">
        <v>37111</v>
      </c>
    </row>
    <row r="101" spans="1:2" ht="14.25" customHeight="1">
      <c r="A101" t="s">
        <v>5339</v>
      </c>
      <c r="B101" t="s">
        <v>37113</v>
      </c>
    </row>
    <row r="102" spans="1:2" ht="14.25" customHeight="1">
      <c r="A102" t="s">
        <v>37159</v>
      </c>
      <c r="B102" t="s">
        <v>37111</v>
      </c>
    </row>
    <row r="103" spans="1:2" ht="14.25" customHeight="1">
      <c r="A103" t="s">
        <v>37160</v>
      </c>
      <c r="B103" t="s">
        <v>37111</v>
      </c>
    </row>
    <row r="104" spans="1:2" ht="14.25" customHeight="1">
      <c r="A104" t="s">
        <v>5345</v>
      </c>
      <c r="B104" t="s">
        <v>37113</v>
      </c>
    </row>
    <row r="105" spans="1:2" ht="14.25" customHeight="1">
      <c r="A105" t="s">
        <v>393</v>
      </c>
      <c r="B105" t="s">
        <v>37113</v>
      </c>
    </row>
    <row r="106" spans="1:2" ht="14.25" customHeight="1">
      <c r="A106" t="s">
        <v>998</v>
      </c>
      <c r="B106" t="s">
        <v>37111</v>
      </c>
    </row>
    <row r="107" spans="1:2" ht="14.25" customHeight="1">
      <c r="A107" t="s">
        <v>37161</v>
      </c>
      <c r="B107" t="s">
        <v>37111</v>
      </c>
    </row>
    <row r="108" spans="1:2" ht="14.25" customHeight="1">
      <c r="A108" t="s">
        <v>37162</v>
      </c>
      <c r="B108" t="s">
        <v>37111</v>
      </c>
    </row>
    <row r="109" spans="1:2" ht="14.25" customHeight="1">
      <c r="A109" t="s">
        <v>37163</v>
      </c>
      <c r="B109" t="s">
        <v>37111</v>
      </c>
    </row>
    <row r="110" spans="1:2" ht="14.25" customHeight="1">
      <c r="A110" t="s">
        <v>37164</v>
      </c>
      <c r="B110" t="s">
        <v>37111</v>
      </c>
    </row>
    <row r="111" spans="1:2" ht="14.25" customHeight="1">
      <c r="A111" t="s">
        <v>37165</v>
      </c>
      <c r="B111" t="s">
        <v>37111</v>
      </c>
    </row>
    <row r="112" spans="1:2" ht="14.25" customHeight="1">
      <c r="A112" t="s">
        <v>1674</v>
      </c>
      <c r="B112" t="s">
        <v>37111</v>
      </c>
    </row>
    <row r="113" spans="1:2" ht="14.25" customHeight="1">
      <c r="A113" t="s">
        <v>290</v>
      </c>
      <c r="B113" t="s">
        <v>37113</v>
      </c>
    </row>
    <row r="114" spans="1:2" ht="14.25" customHeight="1">
      <c r="A114" t="s">
        <v>1777</v>
      </c>
      <c r="B114" t="s">
        <v>37111</v>
      </c>
    </row>
    <row r="115" spans="1:2" ht="14.25" customHeight="1">
      <c r="A115" t="s">
        <v>1032</v>
      </c>
      <c r="B115" t="s">
        <v>37113</v>
      </c>
    </row>
    <row r="116" spans="1:2" ht="14.25" customHeight="1">
      <c r="A116" t="s">
        <v>37166</v>
      </c>
      <c r="B116" t="s">
        <v>37111</v>
      </c>
    </row>
    <row r="117" spans="1:2" ht="14.25" customHeight="1">
      <c r="A117" t="s">
        <v>2418</v>
      </c>
      <c r="B117" t="s">
        <v>37132</v>
      </c>
    </row>
    <row r="118" spans="1:2" ht="14.25" customHeight="1">
      <c r="A118" t="s">
        <v>302</v>
      </c>
      <c r="B118" t="s">
        <v>37113</v>
      </c>
    </row>
    <row r="119" spans="1:2" ht="14.25" customHeight="1">
      <c r="A119" t="s">
        <v>1038</v>
      </c>
      <c r="B119" t="s">
        <v>37111</v>
      </c>
    </row>
    <row r="120" spans="1:2" ht="14.25" customHeight="1">
      <c r="A120" t="s">
        <v>1040</v>
      </c>
      <c r="B120" t="s">
        <v>37111</v>
      </c>
    </row>
    <row r="121" spans="1:2" ht="14.25" customHeight="1">
      <c r="A121" t="s">
        <v>480</v>
      </c>
      <c r="B121" t="s">
        <v>37113</v>
      </c>
    </row>
    <row r="122" spans="1:2" ht="14.25" customHeight="1">
      <c r="A122" t="s">
        <v>522</v>
      </c>
      <c r="B122" t="s">
        <v>37111</v>
      </c>
    </row>
    <row r="123" spans="1:2" ht="14.25" customHeight="1">
      <c r="A123" t="s">
        <v>37167</v>
      </c>
      <c r="B123" t="s">
        <v>37113</v>
      </c>
    </row>
    <row r="124" spans="1:2" ht="14.25" customHeight="1">
      <c r="A124" t="s">
        <v>37168</v>
      </c>
      <c r="B124" t="s">
        <v>37111</v>
      </c>
    </row>
    <row r="125" spans="1:2" ht="14.25" customHeight="1">
      <c r="A125" t="s">
        <v>37169</v>
      </c>
      <c r="B125" t="s">
        <v>37111</v>
      </c>
    </row>
    <row r="126" spans="1:2" ht="14.25" customHeight="1">
      <c r="A126" t="s">
        <v>314</v>
      </c>
      <c r="B126" t="s">
        <v>37113</v>
      </c>
    </row>
    <row r="127" spans="1:2" ht="14.25" customHeight="1">
      <c r="A127" t="s">
        <v>1062</v>
      </c>
      <c r="B127" t="s">
        <v>37113</v>
      </c>
    </row>
    <row r="128" spans="1:2" ht="14.25" customHeight="1">
      <c r="A128" t="s">
        <v>21503</v>
      </c>
      <c r="B128" t="s">
        <v>37113</v>
      </c>
    </row>
    <row r="129" spans="1:2" ht="14.25" customHeight="1">
      <c r="A129" t="s">
        <v>37170</v>
      </c>
      <c r="B129" t="s">
        <v>37111</v>
      </c>
    </row>
    <row r="130" spans="1:2" ht="14.25" customHeight="1">
      <c r="A130" t="s">
        <v>482</v>
      </c>
      <c r="B130" t="s">
        <v>37113</v>
      </c>
    </row>
    <row r="131" spans="1:2" ht="14.25" customHeight="1">
      <c r="A131" t="s">
        <v>270</v>
      </c>
      <c r="B131" t="s">
        <v>37113</v>
      </c>
    </row>
    <row r="132" spans="1:2" ht="14.25" customHeight="1">
      <c r="A132" t="s">
        <v>37171</v>
      </c>
      <c r="B132" t="s">
        <v>37111</v>
      </c>
    </row>
    <row r="133" spans="1:2" ht="14.25" customHeight="1">
      <c r="A133" t="s">
        <v>37172</v>
      </c>
      <c r="B133" t="s">
        <v>37111</v>
      </c>
    </row>
    <row r="134" spans="1:2" ht="14.25" customHeight="1">
      <c r="A134" t="s">
        <v>37173</v>
      </c>
      <c r="B134" t="s">
        <v>37111</v>
      </c>
    </row>
    <row r="135" spans="1:2" ht="14.25" customHeight="1">
      <c r="A135" t="s">
        <v>1090</v>
      </c>
      <c r="B135" t="s">
        <v>37111</v>
      </c>
    </row>
    <row r="136" spans="1:2" ht="14.25" customHeight="1">
      <c r="A136" t="s">
        <v>37174</v>
      </c>
      <c r="B136" t="s">
        <v>37111</v>
      </c>
    </row>
    <row r="137" spans="1:2" ht="14.25" customHeight="1">
      <c r="A137" t="s">
        <v>37175</v>
      </c>
      <c r="B137" t="s">
        <v>37111</v>
      </c>
    </row>
    <row r="138" spans="1:2" ht="14.25" customHeight="1">
      <c r="A138" t="s">
        <v>272</v>
      </c>
      <c r="B138" t="s">
        <v>37113</v>
      </c>
    </row>
    <row r="139" spans="1:2" ht="14.25" customHeight="1">
      <c r="A139" t="s">
        <v>37176</v>
      </c>
      <c r="B139" t="s">
        <v>37111</v>
      </c>
    </row>
    <row r="140" spans="1:2" ht="14.25" customHeight="1">
      <c r="A140" t="s">
        <v>37177</v>
      </c>
      <c r="B140" t="s">
        <v>37111</v>
      </c>
    </row>
    <row r="141" spans="1:2" ht="14.25" customHeight="1">
      <c r="A141" t="s">
        <v>484</v>
      </c>
      <c r="B141" t="s">
        <v>37113</v>
      </c>
    </row>
    <row r="142" spans="1:2" ht="14.25" customHeight="1">
      <c r="A142" t="s">
        <v>5350</v>
      </c>
      <c r="B142" t="s">
        <v>37113</v>
      </c>
    </row>
    <row r="143" spans="1:2" ht="14.25" customHeight="1">
      <c r="A143" t="s">
        <v>347</v>
      </c>
      <c r="B143" t="s">
        <v>37111</v>
      </c>
    </row>
    <row r="144" spans="1:2" ht="14.25" customHeight="1">
      <c r="A144" t="s">
        <v>37178</v>
      </c>
      <c r="B144" t="s">
        <v>37111</v>
      </c>
    </row>
    <row r="145" spans="1:2" ht="14.25" customHeight="1">
      <c r="A145" t="s">
        <v>1144</v>
      </c>
      <c r="B145" t="s">
        <v>37111</v>
      </c>
    </row>
    <row r="146" spans="1:2" ht="14.25" customHeight="1">
      <c r="A146" t="s">
        <v>37179</v>
      </c>
      <c r="B146" t="s">
        <v>37111</v>
      </c>
    </row>
    <row r="147" spans="1:2" ht="14.25" customHeight="1">
      <c r="A147" t="s">
        <v>176</v>
      </c>
      <c r="B147" t="s">
        <v>37113</v>
      </c>
    </row>
    <row r="148" spans="1:2" ht="14.25" customHeight="1">
      <c r="A148" t="s">
        <v>37180</v>
      </c>
      <c r="B148" t="s">
        <v>37111</v>
      </c>
    </row>
    <row r="149" spans="1:2" ht="14.25" customHeight="1">
      <c r="A149" t="s">
        <v>3532</v>
      </c>
      <c r="B149" t="s">
        <v>37113</v>
      </c>
    </row>
    <row r="150" spans="1:2" ht="14.25" customHeight="1">
      <c r="A150" t="s">
        <v>99</v>
      </c>
      <c r="B150" t="s">
        <v>37113</v>
      </c>
    </row>
    <row r="151" spans="1:2" ht="14.25" customHeight="1">
      <c r="A151" t="s">
        <v>250</v>
      </c>
      <c r="B151" t="s">
        <v>37113</v>
      </c>
    </row>
    <row r="152" spans="1:2" ht="14.25" customHeight="1">
      <c r="A152" t="s">
        <v>37181</v>
      </c>
      <c r="B152" t="s">
        <v>37111</v>
      </c>
    </row>
    <row r="153" spans="1:2" ht="14.25" customHeight="1">
      <c r="A153" t="s">
        <v>1164</v>
      </c>
      <c r="B153" t="s">
        <v>37111</v>
      </c>
    </row>
    <row r="154" spans="1:2" ht="14.25" customHeight="1">
      <c r="A154" t="s">
        <v>533</v>
      </c>
      <c r="B154" t="s">
        <v>37111</v>
      </c>
    </row>
    <row r="155" spans="1:2" ht="14.25" customHeight="1">
      <c r="A155" t="s">
        <v>37182</v>
      </c>
      <c r="B155" t="s">
        <v>37113</v>
      </c>
    </row>
    <row r="156" spans="1:2" ht="14.25" customHeight="1">
      <c r="A156" t="s">
        <v>216</v>
      </c>
      <c r="B156" t="s">
        <v>37113</v>
      </c>
    </row>
    <row r="157" spans="1:2" ht="14.25" customHeight="1">
      <c r="A157" t="s">
        <v>407</v>
      </c>
      <c r="B157" t="s">
        <v>37113</v>
      </c>
    </row>
    <row r="158" spans="1:2" ht="14.25" customHeight="1">
      <c r="A158" t="s">
        <v>37183</v>
      </c>
      <c r="B158" t="s">
        <v>37111</v>
      </c>
    </row>
    <row r="159" spans="1:2" ht="14.25" customHeight="1">
      <c r="A159" t="s">
        <v>37184</v>
      </c>
      <c r="B159" t="s">
        <v>37111</v>
      </c>
    </row>
    <row r="160" spans="1:2" ht="14.25" customHeight="1">
      <c r="A160" t="s">
        <v>37185</v>
      </c>
      <c r="B160" t="s">
        <v>37111</v>
      </c>
    </row>
    <row r="161" spans="1:2" ht="14.25" customHeight="1">
      <c r="A161" t="s">
        <v>37186</v>
      </c>
      <c r="B161" t="s">
        <v>37111</v>
      </c>
    </row>
    <row r="162" spans="1:2" ht="14.25" customHeight="1">
      <c r="A162" t="s">
        <v>537</v>
      </c>
      <c r="B162" t="s">
        <v>37113</v>
      </c>
    </row>
    <row r="163" spans="1:2" ht="14.25" customHeight="1">
      <c r="A163" t="s">
        <v>234</v>
      </c>
      <c r="B163" t="s">
        <v>37113</v>
      </c>
    </row>
    <row r="164" spans="1:2" ht="14.25" customHeight="1">
      <c r="A164" t="s">
        <v>37187</v>
      </c>
      <c r="B164" t="s">
        <v>37111</v>
      </c>
    </row>
    <row r="165" spans="1:2" ht="14.25" customHeight="1">
      <c r="A165" t="s">
        <v>258</v>
      </c>
      <c r="B165" t="s">
        <v>37113</v>
      </c>
    </row>
    <row r="166" spans="1:2" ht="14.25" customHeight="1">
      <c r="A166" t="s">
        <v>37188</v>
      </c>
      <c r="B166" t="s">
        <v>37132</v>
      </c>
    </row>
    <row r="167" spans="1:2" ht="14.25" customHeight="1">
      <c r="A167" t="s">
        <v>349</v>
      </c>
      <c r="B167" t="s">
        <v>37113</v>
      </c>
    </row>
    <row r="168" spans="1:2" ht="14.25" customHeight="1">
      <c r="A168" t="s">
        <v>466</v>
      </c>
      <c r="B168" t="s">
        <v>37113</v>
      </c>
    </row>
    <row r="169" spans="1:2" ht="14.25" customHeight="1">
      <c r="A169" t="s">
        <v>294</v>
      </c>
      <c r="B169" t="s">
        <v>37113</v>
      </c>
    </row>
    <row r="170" spans="1:2" ht="14.25" customHeight="1">
      <c r="A170" t="s">
        <v>316</v>
      </c>
      <c r="B170" t="s">
        <v>37113</v>
      </c>
    </row>
    <row r="171" spans="1:2" ht="14.25" customHeight="1">
      <c r="A171" t="s">
        <v>37189</v>
      </c>
      <c r="B171" t="s">
        <v>37111</v>
      </c>
    </row>
    <row r="172" spans="1:2" ht="14.25" customHeight="1">
      <c r="A172" t="s">
        <v>1204</v>
      </c>
      <c r="B172" t="s">
        <v>37111</v>
      </c>
    </row>
    <row r="173" spans="1:2" ht="14.25" customHeight="1">
      <c r="A173" t="s">
        <v>37190</v>
      </c>
      <c r="B173" t="s">
        <v>37111</v>
      </c>
    </row>
    <row r="174" spans="1:2" ht="14.25" customHeight="1">
      <c r="A174" t="s">
        <v>37191</v>
      </c>
      <c r="B174" t="s">
        <v>37132</v>
      </c>
    </row>
    <row r="175" spans="1:2" ht="14.25" customHeight="1">
      <c r="A175" t="s">
        <v>1218</v>
      </c>
      <c r="B175" t="s">
        <v>37111</v>
      </c>
    </row>
    <row r="176" spans="1:2" ht="14.25" customHeight="1">
      <c r="A176" t="s">
        <v>37192</v>
      </c>
      <c r="B176" t="s">
        <v>37111</v>
      </c>
    </row>
    <row r="177" spans="1:2" ht="14.25" customHeight="1">
      <c r="A177" t="s">
        <v>20267</v>
      </c>
      <c r="B177" t="s">
        <v>37111</v>
      </c>
    </row>
    <row r="178" spans="1:2" ht="14.25" customHeight="1">
      <c r="A178" t="s">
        <v>37193</v>
      </c>
      <c r="B178" t="s">
        <v>37111</v>
      </c>
    </row>
    <row r="179" spans="1:2" ht="14.25" customHeight="1">
      <c r="A179" t="s">
        <v>37194</v>
      </c>
      <c r="B179" t="s">
        <v>37111</v>
      </c>
    </row>
    <row r="180" spans="1:2" ht="14.25" customHeight="1">
      <c r="A180" t="s">
        <v>22641</v>
      </c>
      <c r="B180" t="s">
        <v>37113</v>
      </c>
    </row>
    <row r="181" spans="1:2" ht="14.25" customHeight="1">
      <c r="A181" t="s">
        <v>214</v>
      </c>
      <c r="B181" t="s">
        <v>37113</v>
      </c>
    </row>
    <row r="182" spans="1:2" ht="14.25" customHeight="1">
      <c r="A182" t="s">
        <v>2402</v>
      </c>
      <c r="B182" t="s">
        <v>37113</v>
      </c>
    </row>
    <row r="183" spans="1:2" ht="14.25" customHeight="1">
      <c r="A183" t="s">
        <v>37195</v>
      </c>
      <c r="B183" t="s">
        <v>37111</v>
      </c>
    </row>
    <row r="184" spans="1:2" ht="14.25" customHeight="1">
      <c r="A184" t="s">
        <v>650</v>
      </c>
      <c r="B184" t="s">
        <v>37111</v>
      </c>
    </row>
    <row r="185" spans="1:2" ht="14.25" customHeight="1">
      <c r="A185" t="s">
        <v>37196</v>
      </c>
      <c r="B185" t="s">
        <v>37113</v>
      </c>
    </row>
    <row r="186" spans="1:2" ht="14.25" customHeight="1">
      <c r="A186" t="s">
        <v>5379</v>
      </c>
      <c r="B186" t="s">
        <v>37113</v>
      </c>
    </row>
    <row r="187" spans="1:2" ht="14.25" customHeight="1">
      <c r="A187" t="s">
        <v>37197</v>
      </c>
      <c r="B187" t="s">
        <v>37111</v>
      </c>
    </row>
    <row r="188" spans="1:2" ht="14.25" customHeight="1">
      <c r="A188" t="s">
        <v>37198</v>
      </c>
      <c r="B188" t="s">
        <v>37111</v>
      </c>
    </row>
    <row r="189" spans="1:2" ht="14.25" customHeight="1">
      <c r="A189" t="s">
        <v>37199</v>
      </c>
      <c r="B189" t="s">
        <v>37111</v>
      </c>
    </row>
    <row r="190" spans="1:2" ht="14.25" customHeight="1">
      <c r="A190" t="s">
        <v>37200</v>
      </c>
      <c r="B190" t="s">
        <v>37113</v>
      </c>
    </row>
    <row r="191" spans="1:2" ht="14.25" customHeight="1">
      <c r="A191" t="s">
        <v>37201</v>
      </c>
      <c r="B191" t="s">
        <v>37111</v>
      </c>
    </row>
    <row r="192" spans="1:2" ht="14.25" customHeight="1">
      <c r="A192" t="s">
        <v>1250</v>
      </c>
      <c r="B192" t="s">
        <v>37111</v>
      </c>
    </row>
    <row r="193" spans="1:2" ht="14.25" customHeight="1">
      <c r="A193" t="s">
        <v>37202</v>
      </c>
      <c r="B193" t="s">
        <v>37113</v>
      </c>
    </row>
    <row r="194" spans="1:2" ht="14.25" customHeight="1">
      <c r="A194" t="s">
        <v>120</v>
      </c>
      <c r="B194" t="s">
        <v>37113</v>
      </c>
    </row>
    <row r="195" spans="1:2" ht="14.25" customHeight="1">
      <c r="A195" t="s">
        <v>1264</v>
      </c>
      <c r="B195" t="s">
        <v>37111</v>
      </c>
    </row>
    <row r="196" spans="1:2" ht="14.25" customHeight="1">
      <c r="A196" t="s">
        <v>1268</v>
      </c>
      <c r="B196" t="s">
        <v>37111</v>
      </c>
    </row>
    <row r="197" spans="1:2" ht="14.25" customHeight="1">
      <c r="A197" t="s">
        <v>37203</v>
      </c>
      <c r="B197" t="s">
        <v>37111</v>
      </c>
    </row>
    <row r="198" spans="1:2" ht="14.25" customHeight="1">
      <c r="A198" t="s">
        <v>37204</v>
      </c>
      <c r="B198" t="s">
        <v>37111</v>
      </c>
    </row>
    <row r="199" spans="1:2" ht="14.25" customHeight="1">
      <c r="A199" t="s">
        <v>9794</v>
      </c>
      <c r="B199" t="s">
        <v>37132</v>
      </c>
    </row>
    <row r="200" spans="1:2" ht="14.25" customHeight="1">
      <c r="A200" t="s">
        <v>22646</v>
      </c>
      <c r="B200" t="s">
        <v>37113</v>
      </c>
    </row>
    <row r="201" spans="1:2" ht="14.25" customHeight="1">
      <c r="A201" t="s">
        <v>196</v>
      </c>
      <c r="B201" t="s">
        <v>37113</v>
      </c>
    </row>
    <row r="202" spans="1:2" ht="14.25" customHeight="1">
      <c r="A202" t="s">
        <v>37205</v>
      </c>
      <c r="B202" t="s">
        <v>37111</v>
      </c>
    </row>
    <row r="203" spans="1:2" ht="14.25" customHeight="1">
      <c r="A203" t="s">
        <v>37206</v>
      </c>
      <c r="B203" t="s">
        <v>37111</v>
      </c>
    </row>
    <row r="204" spans="1:2" ht="14.25" customHeight="1">
      <c r="A204" t="s">
        <v>437</v>
      </c>
      <c r="B204" t="s">
        <v>37113</v>
      </c>
    </row>
    <row r="205" spans="1:2" ht="14.25" customHeight="1">
      <c r="A205" t="s">
        <v>168</v>
      </c>
      <c r="B205" t="s">
        <v>37113</v>
      </c>
    </row>
    <row r="206" spans="1:2" ht="14.25" customHeight="1">
      <c r="A206" t="s">
        <v>664</v>
      </c>
      <c r="B206" t="s">
        <v>37111</v>
      </c>
    </row>
    <row r="207" spans="1:2" ht="14.25" customHeight="1">
      <c r="A207" t="s">
        <v>262</v>
      </c>
      <c r="B207" t="s">
        <v>37111</v>
      </c>
    </row>
    <row r="208" spans="1:2" ht="14.25" customHeight="1">
      <c r="A208" t="s">
        <v>37207</v>
      </c>
      <c r="B208" t="s">
        <v>37111</v>
      </c>
    </row>
    <row r="209" spans="1:2" ht="14.25" customHeight="1">
      <c r="A209" t="s">
        <v>1288</v>
      </c>
      <c r="B209" t="s">
        <v>37111</v>
      </c>
    </row>
    <row r="210" spans="1:2" ht="14.25" customHeight="1">
      <c r="A210" t="s">
        <v>37208</v>
      </c>
      <c r="B210" t="s">
        <v>37111</v>
      </c>
    </row>
    <row r="211" spans="1:2" ht="14.25" customHeight="1">
      <c r="A211" t="s">
        <v>5385</v>
      </c>
      <c r="B211" t="s">
        <v>37113</v>
      </c>
    </row>
    <row r="212" spans="1:2" ht="14.25" customHeight="1">
      <c r="A212" t="s">
        <v>545</v>
      </c>
      <c r="B212" t="s">
        <v>37111</v>
      </c>
    </row>
    <row r="213" spans="1:2" ht="14.25" customHeight="1">
      <c r="A213" t="s">
        <v>37209</v>
      </c>
      <c r="B213" t="s">
        <v>37111</v>
      </c>
    </row>
    <row r="214" spans="1:2" ht="14.25" customHeight="1">
      <c r="A214" t="s">
        <v>37210</v>
      </c>
      <c r="B214" t="s">
        <v>37111</v>
      </c>
    </row>
    <row r="215" spans="1:2" ht="14.25" customHeight="1">
      <c r="A215" t="s">
        <v>37211</v>
      </c>
      <c r="B215" t="s">
        <v>37111</v>
      </c>
    </row>
    <row r="216" spans="1:2" ht="14.25" customHeight="1">
      <c r="A216" t="s">
        <v>22651</v>
      </c>
      <c r="B216" t="s">
        <v>37113</v>
      </c>
    </row>
    <row r="217" spans="1:2" ht="14.25" customHeight="1">
      <c r="A217" t="s">
        <v>218</v>
      </c>
      <c r="B217" t="s">
        <v>37113</v>
      </c>
    </row>
    <row r="218" spans="1:2" ht="14.25" customHeight="1">
      <c r="A218" t="s">
        <v>37212</v>
      </c>
      <c r="B218" t="s">
        <v>37111</v>
      </c>
    </row>
    <row r="219" spans="1:2" ht="14.25" customHeight="1">
      <c r="A219" t="s">
        <v>37213</v>
      </c>
      <c r="B219" t="s">
        <v>37111</v>
      </c>
    </row>
    <row r="220" spans="1:2" ht="14.25" customHeight="1">
      <c r="A220" t="s">
        <v>555</v>
      </c>
      <c r="B220" t="s">
        <v>37111</v>
      </c>
    </row>
    <row r="221" spans="1:2" ht="14.25" customHeight="1">
      <c r="A221" t="s">
        <v>37214</v>
      </c>
      <c r="B221" t="s">
        <v>37111</v>
      </c>
    </row>
    <row r="222" spans="1:2" ht="14.25" customHeight="1">
      <c r="A222" t="s">
        <v>37215</v>
      </c>
      <c r="B222" t="s">
        <v>37111</v>
      </c>
    </row>
    <row r="223" spans="1:2" ht="14.25" customHeight="1">
      <c r="A223" t="s">
        <v>334</v>
      </c>
      <c r="B223" t="s">
        <v>37113</v>
      </c>
    </row>
    <row r="224" spans="1:2" ht="14.25" customHeight="1">
      <c r="A224" t="s">
        <v>138</v>
      </c>
      <c r="B224" t="s">
        <v>37113</v>
      </c>
    </row>
    <row r="225" spans="1:2" ht="14.25" customHeight="1">
      <c r="A225" t="s">
        <v>130</v>
      </c>
      <c r="B225" t="s">
        <v>37113</v>
      </c>
    </row>
    <row r="226" spans="1:2" ht="14.25" customHeight="1">
      <c r="A226" t="s">
        <v>37216</v>
      </c>
      <c r="B226" t="s">
        <v>37111</v>
      </c>
    </row>
    <row r="227" spans="1:2" ht="14.25" customHeight="1">
      <c r="A227" t="s">
        <v>37217</v>
      </c>
      <c r="B227" t="s">
        <v>37111</v>
      </c>
    </row>
    <row r="228" spans="1:2" ht="14.25" customHeight="1">
      <c r="A228" t="s">
        <v>37218</v>
      </c>
      <c r="B228" t="s">
        <v>37111</v>
      </c>
    </row>
    <row r="229" spans="1:2" ht="14.25" customHeight="1">
      <c r="A229" t="s">
        <v>1380</v>
      </c>
      <c r="B229" t="s">
        <v>37111</v>
      </c>
    </row>
    <row r="230" spans="1:2" ht="14.25" customHeight="1">
      <c r="A230" t="s">
        <v>21444</v>
      </c>
      <c r="B230" t="s">
        <v>37111</v>
      </c>
    </row>
    <row r="231" spans="1:2" ht="14.25" customHeight="1">
      <c r="A231" t="s">
        <v>37219</v>
      </c>
      <c r="B231" t="s">
        <v>37111</v>
      </c>
    </row>
    <row r="232" spans="1:2" ht="14.25" customHeight="1">
      <c r="A232" t="s">
        <v>37220</v>
      </c>
      <c r="B232" t="s">
        <v>37111</v>
      </c>
    </row>
    <row r="233" spans="1:2" ht="14.25" customHeight="1">
      <c r="A233" t="s">
        <v>385</v>
      </c>
      <c r="B233" t="s">
        <v>37113</v>
      </c>
    </row>
    <row r="234" spans="1:2" ht="14.25" customHeight="1">
      <c r="A234" t="s">
        <v>37221</v>
      </c>
      <c r="B234" t="s">
        <v>37113</v>
      </c>
    </row>
    <row r="235" spans="1:2" ht="14.25" customHeight="1">
      <c r="A235" t="s">
        <v>37222</v>
      </c>
      <c r="B235" t="s">
        <v>37111</v>
      </c>
    </row>
    <row r="236" spans="1:2" ht="14.25" customHeight="1">
      <c r="A236" t="s">
        <v>37223</v>
      </c>
      <c r="B236" t="s">
        <v>37111</v>
      </c>
    </row>
    <row r="237" spans="1:2" ht="14.25" customHeight="1">
      <c r="A237" t="s">
        <v>445</v>
      </c>
      <c r="B237" t="s">
        <v>37113</v>
      </c>
    </row>
    <row r="238" spans="1:2" ht="14.25" customHeight="1">
      <c r="A238" t="s">
        <v>355</v>
      </c>
      <c r="B238" t="s">
        <v>37113</v>
      </c>
    </row>
    <row r="239" spans="1:2" ht="14.25" customHeight="1">
      <c r="A239" t="s">
        <v>37224</v>
      </c>
      <c r="B239" t="s">
        <v>37132</v>
      </c>
    </row>
    <row r="240" spans="1:2" ht="14.25" customHeight="1">
      <c r="A240" t="s">
        <v>318</v>
      </c>
      <c r="B240" t="s">
        <v>37113</v>
      </c>
    </row>
    <row r="241" spans="1:2" ht="14.25" customHeight="1">
      <c r="A241" t="s">
        <v>336</v>
      </c>
      <c r="B241" t="s">
        <v>37113</v>
      </c>
    </row>
    <row r="242" spans="1:2" ht="14.25" customHeight="1">
      <c r="A242" t="s">
        <v>492</v>
      </c>
      <c r="B242" t="s">
        <v>37111</v>
      </c>
    </row>
    <row r="243" spans="1:2" ht="14.25" customHeight="1">
      <c r="A243" t="s">
        <v>37225</v>
      </c>
      <c r="B243" t="s">
        <v>37113</v>
      </c>
    </row>
    <row r="244" spans="1:2" ht="14.25" customHeight="1">
      <c r="A244" t="s">
        <v>37226</v>
      </c>
      <c r="B244" t="s">
        <v>37111</v>
      </c>
    </row>
    <row r="245" spans="1:2" ht="14.25" customHeight="1">
      <c r="A245" t="s">
        <v>37227</v>
      </c>
      <c r="B245" t="s">
        <v>37111</v>
      </c>
    </row>
    <row r="246" spans="1:2" ht="14.25" customHeight="1">
      <c r="A246" t="s">
        <v>338</v>
      </c>
      <c r="B246" t="s">
        <v>37113</v>
      </c>
    </row>
    <row r="247" spans="1:2" ht="14.25" customHeight="1">
      <c r="A247" t="s">
        <v>4332</v>
      </c>
      <c r="B247" t="s">
        <v>37111</v>
      </c>
    </row>
    <row r="248" spans="1:2" ht="14.25" customHeight="1">
      <c r="A248" t="s">
        <v>37228</v>
      </c>
      <c r="B248" t="s">
        <v>37132</v>
      </c>
    </row>
    <row r="249" spans="1:2" ht="14.25" customHeight="1">
      <c r="A249" t="s">
        <v>37229</v>
      </c>
      <c r="B249" t="s">
        <v>37111</v>
      </c>
    </row>
    <row r="250" spans="1:2" ht="14.25" customHeight="1">
      <c r="A250" t="s">
        <v>561</v>
      </c>
      <c r="B250" t="s">
        <v>37111</v>
      </c>
    </row>
    <row r="251" spans="1:2" ht="14.25" customHeight="1">
      <c r="A251" t="s">
        <v>357</v>
      </c>
      <c r="B251" t="s">
        <v>37113</v>
      </c>
    </row>
    <row r="252" spans="1:2" ht="14.25" customHeight="1">
      <c r="A252" t="s">
        <v>37230</v>
      </c>
      <c r="B252" t="s">
        <v>37111</v>
      </c>
    </row>
    <row r="253" spans="1:2" ht="14.25" customHeight="1">
      <c r="A253" t="s">
        <v>37231</v>
      </c>
      <c r="B253" t="s">
        <v>37111</v>
      </c>
    </row>
    <row r="254" spans="1:2" ht="14.25" customHeight="1">
      <c r="A254" t="s">
        <v>1424</v>
      </c>
      <c r="B254" t="s">
        <v>37111</v>
      </c>
    </row>
    <row r="255" spans="1:2" ht="14.25" customHeight="1">
      <c r="A255" t="s">
        <v>37232</v>
      </c>
      <c r="B255" t="s">
        <v>37111</v>
      </c>
    </row>
    <row r="256" spans="1:2" ht="14.25" customHeight="1">
      <c r="A256" t="s">
        <v>322</v>
      </c>
      <c r="B256" t="s">
        <v>37113</v>
      </c>
    </row>
    <row r="257" spans="1:2" ht="14.25" customHeight="1">
      <c r="A257" t="s">
        <v>37233</v>
      </c>
      <c r="B257" t="s">
        <v>37132</v>
      </c>
    </row>
    <row r="258" spans="1:2" ht="14.25" customHeight="1">
      <c r="A258" t="s">
        <v>37234</v>
      </c>
      <c r="B258" t="s">
        <v>37111</v>
      </c>
    </row>
    <row r="259" spans="1:2" ht="14.25" customHeight="1">
      <c r="A259" t="s">
        <v>1440</v>
      </c>
      <c r="B259" t="s">
        <v>37111</v>
      </c>
    </row>
    <row r="260" spans="1:2" ht="14.25" customHeight="1">
      <c r="A260" t="s">
        <v>37235</v>
      </c>
      <c r="B260" t="s">
        <v>37111</v>
      </c>
    </row>
    <row r="261" spans="1:2" ht="14.25" customHeight="1">
      <c r="A261" t="s">
        <v>37236</v>
      </c>
      <c r="B261" t="s">
        <v>37111</v>
      </c>
    </row>
    <row r="262" spans="1:2" ht="14.25" customHeight="1">
      <c r="A262" t="s">
        <v>37237</v>
      </c>
      <c r="B262" t="s">
        <v>37111</v>
      </c>
    </row>
    <row r="263" spans="1:2" ht="14.25" customHeight="1">
      <c r="A263" t="s">
        <v>684</v>
      </c>
      <c r="B263" t="s">
        <v>37132</v>
      </c>
    </row>
    <row r="264" spans="1:2" ht="14.25" customHeight="1">
      <c r="A264" t="s">
        <v>688</v>
      </c>
      <c r="B264" t="s">
        <v>37113</v>
      </c>
    </row>
    <row r="265" spans="1:2" ht="14.25" customHeight="1">
      <c r="A265" t="s">
        <v>37238</v>
      </c>
      <c r="B265" t="s">
        <v>37132</v>
      </c>
    </row>
    <row r="266" spans="1:2" ht="14.25" customHeight="1">
      <c r="A266" t="s">
        <v>37239</v>
      </c>
      <c r="B266" t="s">
        <v>37132</v>
      </c>
    </row>
    <row r="267" spans="1:2" ht="14.25" customHeight="1">
      <c r="A267" t="s">
        <v>254</v>
      </c>
      <c r="B267" t="s">
        <v>37113</v>
      </c>
    </row>
    <row r="268" spans="1:2" ht="14.25" customHeight="1">
      <c r="A268" t="s">
        <v>1663</v>
      </c>
      <c r="B268" t="s">
        <v>37113</v>
      </c>
    </row>
    <row r="269" spans="1:2" ht="14.25" customHeight="1">
      <c r="A269" t="s">
        <v>22714</v>
      </c>
      <c r="B269" t="s">
        <v>37113</v>
      </c>
    </row>
    <row r="270" spans="1:2" ht="14.25" customHeight="1">
      <c r="A270" t="s">
        <v>5898</v>
      </c>
      <c r="B270" t="s">
        <v>37113</v>
      </c>
    </row>
    <row r="271" spans="1:2" ht="14.25" customHeight="1">
      <c r="A271" t="s">
        <v>37240</v>
      </c>
      <c r="B271" t="s">
        <v>37113</v>
      </c>
    </row>
    <row r="272" spans="1:2" ht="14.25" customHeight="1">
      <c r="A272" t="s">
        <v>132</v>
      </c>
      <c r="B272" t="s">
        <v>37113</v>
      </c>
    </row>
    <row r="273" spans="1:2" ht="14.25" customHeight="1">
      <c r="A273" t="s">
        <v>6228</v>
      </c>
      <c r="B273" t="s">
        <v>37113</v>
      </c>
    </row>
    <row r="274" spans="1:2" ht="14.25" customHeight="1">
      <c r="A274" t="s">
        <v>403</v>
      </c>
      <c r="B274" t="s">
        <v>37113</v>
      </c>
    </row>
    <row r="275" spans="1:2" ht="14.25" customHeight="1">
      <c r="A275" t="s">
        <v>1468</v>
      </c>
      <c r="B275" t="s">
        <v>37111</v>
      </c>
    </row>
    <row r="276" spans="1:2" ht="14.25" customHeight="1">
      <c r="A276" t="s">
        <v>6372</v>
      </c>
      <c r="B276" t="s">
        <v>37113</v>
      </c>
    </row>
    <row r="277" spans="1:2" ht="14.25" customHeight="1">
      <c r="A277" t="s">
        <v>37241</v>
      </c>
      <c r="B277" t="s">
        <v>37111</v>
      </c>
    </row>
    <row r="278" spans="1:2" ht="14.25" customHeight="1">
      <c r="A278" t="s">
        <v>37242</v>
      </c>
      <c r="B278" t="s">
        <v>37111</v>
      </c>
    </row>
    <row r="279" spans="1:2" ht="14.25" customHeight="1">
      <c r="A279" t="s">
        <v>266</v>
      </c>
      <c r="B279" t="s">
        <v>37111</v>
      </c>
    </row>
    <row r="280" spans="1:2" ht="14.25" customHeight="1">
      <c r="A280" t="s">
        <v>826</v>
      </c>
      <c r="B280" t="s">
        <v>37111</v>
      </c>
    </row>
    <row r="281" spans="1:2" ht="14.25" customHeight="1">
      <c r="A281" t="s">
        <v>37243</v>
      </c>
      <c r="B281" t="s">
        <v>37111</v>
      </c>
    </row>
    <row r="282" spans="1:2" ht="14.25" customHeight="1">
      <c r="A282" t="s">
        <v>431</v>
      </c>
      <c r="B282" t="s">
        <v>37111</v>
      </c>
    </row>
    <row r="283" spans="1:2" ht="14.25" customHeight="1">
      <c r="A283" t="s">
        <v>952</v>
      </c>
      <c r="B283" t="s">
        <v>37111</v>
      </c>
    </row>
    <row r="284" spans="1:2" ht="14.25" customHeight="1">
      <c r="A284" t="s">
        <v>37244</v>
      </c>
      <c r="B284" t="s">
        <v>37111</v>
      </c>
    </row>
    <row r="285" spans="1:2" ht="14.25" customHeight="1">
      <c r="A285" t="s">
        <v>37245</v>
      </c>
      <c r="B285" t="s">
        <v>37111</v>
      </c>
    </row>
    <row r="286" spans="1:2" ht="14.25" customHeight="1">
      <c r="A286" t="s">
        <v>37246</v>
      </c>
      <c r="B286" t="s">
        <v>37111</v>
      </c>
    </row>
    <row r="287" spans="1:2" ht="14.25" customHeight="1">
      <c r="A287" t="s">
        <v>37247</v>
      </c>
      <c r="B287" t="s">
        <v>37111</v>
      </c>
    </row>
    <row r="288" spans="1:2" ht="14.25" customHeight="1">
      <c r="A288" t="s">
        <v>37248</v>
      </c>
      <c r="B288" t="s">
        <v>37113</v>
      </c>
    </row>
    <row r="289" spans="1:2" ht="14.25" customHeight="1">
      <c r="A289" t="s">
        <v>128</v>
      </c>
      <c r="B289" t="s">
        <v>37113</v>
      </c>
    </row>
    <row r="290" spans="1:2" ht="14.25" customHeight="1">
      <c r="A290" t="s">
        <v>112</v>
      </c>
      <c r="B290" t="s">
        <v>37113</v>
      </c>
    </row>
    <row r="291" spans="1:2" ht="14.25" customHeight="1">
      <c r="A291" t="s">
        <v>646</v>
      </c>
      <c r="B291" t="s">
        <v>37111</v>
      </c>
    </row>
    <row r="292" spans="1:2" ht="14.25" customHeight="1">
      <c r="A292" t="s">
        <v>122</v>
      </c>
      <c r="B292" t="s">
        <v>37113</v>
      </c>
    </row>
    <row r="293" spans="1:2" ht="14.25" customHeight="1">
      <c r="A293" t="s">
        <v>1306</v>
      </c>
      <c r="B293" t="s">
        <v>37113</v>
      </c>
    </row>
    <row r="294" spans="1:2" ht="14.25" customHeight="1">
      <c r="A294" t="s">
        <v>37249</v>
      </c>
      <c r="B294" t="s">
        <v>37111</v>
      </c>
    </row>
    <row r="295" spans="1:2" ht="14.25" customHeight="1">
      <c r="A295" t="s">
        <v>447</v>
      </c>
      <c r="B295" t="s">
        <v>37113</v>
      </c>
    </row>
    <row r="296" spans="1:2" ht="14.25" customHeight="1">
      <c r="A296" t="s">
        <v>486</v>
      </c>
      <c r="B296" t="s">
        <v>37113</v>
      </c>
    </row>
    <row r="297" spans="1:2" ht="14.25" customHeight="1">
      <c r="A297" t="s">
        <v>110</v>
      </c>
      <c r="B297" t="s">
        <v>37113</v>
      </c>
    </row>
    <row r="298" spans="1:2" ht="14.25" customHeight="1">
      <c r="A298" t="s">
        <v>37250</v>
      </c>
      <c r="B298" t="s">
        <v>37113</v>
      </c>
    </row>
    <row r="299" spans="1:2" ht="14.25" customHeight="1">
      <c r="A299" t="s">
        <v>37251</v>
      </c>
      <c r="B299" t="s">
        <v>37113</v>
      </c>
    </row>
    <row r="300" spans="1:2" ht="14.25" customHeight="1">
      <c r="A300" t="s">
        <v>37252</v>
      </c>
      <c r="B300" t="s">
        <v>37111</v>
      </c>
    </row>
    <row r="301" spans="1:2" ht="14.25" customHeight="1">
      <c r="A301" t="s">
        <v>37253</v>
      </c>
      <c r="B301" t="s">
        <v>37111</v>
      </c>
    </row>
    <row r="302" spans="1:2" ht="14.25" customHeight="1">
      <c r="A302" t="s">
        <v>37254</v>
      </c>
      <c r="B302" t="s">
        <v>37111</v>
      </c>
    </row>
    <row r="303" spans="1:2" ht="14.25" customHeight="1">
      <c r="A303" t="s">
        <v>37255</v>
      </c>
      <c r="B303" t="s">
        <v>37111</v>
      </c>
    </row>
    <row r="304" spans="1:2" ht="14.25" customHeight="1">
      <c r="A304" t="s">
        <v>37256</v>
      </c>
      <c r="B304" t="s">
        <v>37111</v>
      </c>
    </row>
    <row r="305" spans="1:2" ht="14.25" customHeight="1">
      <c r="A305" t="s">
        <v>37257</v>
      </c>
      <c r="B305" t="s">
        <v>37111</v>
      </c>
    </row>
    <row r="306" spans="1:2" ht="14.25" customHeight="1">
      <c r="A306" t="s">
        <v>37258</v>
      </c>
      <c r="B306" t="s">
        <v>37132</v>
      </c>
    </row>
    <row r="307" spans="1:2" ht="14.25" customHeight="1">
      <c r="A307" t="s">
        <v>37259</v>
      </c>
      <c r="B307" t="s">
        <v>37111</v>
      </c>
    </row>
    <row r="308" spans="1:2" ht="14.25" customHeight="1">
      <c r="A308" t="s">
        <v>1510</v>
      </c>
      <c r="B308" t="s">
        <v>37111</v>
      </c>
    </row>
    <row r="309" spans="1:2" ht="14.25" customHeight="1">
      <c r="A309" t="s">
        <v>37260</v>
      </c>
      <c r="B309" t="s">
        <v>37111</v>
      </c>
    </row>
    <row r="310" spans="1:2" ht="14.25" customHeight="1">
      <c r="A310" t="s">
        <v>37261</v>
      </c>
      <c r="B310" t="s">
        <v>37111</v>
      </c>
    </row>
    <row r="311" spans="1:2" ht="14.25" customHeight="1">
      <c r="A311" t="s">
        <v>228</v>
      </c>
      <c r="B311" t="s">
        <v>37113</v>
      </c>
    </row>
    <row r="312" spans="1:2" ht="14.25" customHeight="1">
      <c r="A312" t="s">
        <v>37262</v>
      </c>
      <c r="B312" t="s">
        <v>37111</v>
      </c>
    </row>
    <row r="313" spans="1:2" ht="14.25" customHeight="1">
      <c r="A313" t="s">
        <v>565</v>
      </c>
      <c r="B313" t="s">
        <v>37111</v>
      </c>
    </row>
    <row r="314" spans="1:2" ht="14.25" customHeight="1">
      <c r="A314" t="s">
        <v>340</v>
      </c>
      <c r="B314" t="s">
        <v>37111</v>
      </c>
    </row>
    <row r="315" spans="1:2" ht="14.25" customHeight="1">
      <c r="A315" t="s">
        <v>37263</v>
      </c>
      <c r="B315" t="s">
        <v>37113</v>
      </c>
    </row>
    <row r="316" spans="1:2" ht="14.25" customHeight="1">
      <c r="A316" t="s">
        <v>1518</v>
      </c>
      <c r="B316" t="s">
        <v>37113</v>
      </c>
    </row>
    <row r="317" spans="1:2" ht="14.25" customHeight="1">
      <c r="A317" t="s">
        <v>326</v>
      </c>
      <c r="B317" t="s">
        <v>37113</v>
      </c>
    </row>
    <row r="318" spans="1:2" ht="14.25" customHeight="1">
      <c r="A318" t="s">
        <v>328</v>
      </c>
      <c r="B318" t="s">
        <v>37113</v>
      </c>
    </row>
    <row r="319" spans="1:2" ht="14.25" customHeight="1">
      <c r="A319" t="s">
        <v>706</v>
      </c>
      <c r="B319" t="s">
        <v>37113</v>
      </c>
    </row>
    <row r="320" spans="1:2" ht="14.25" customHeight="1">
      <c r="A320" t="s">
        <v>37264</v>
      </c>
      <c r="B320" t="s">
        <v>37113</v>
      </c>
    </row>
    <row r="321" spans="1:2" ht="14.25" customHeight="1">
      <c r="A321" t="s">
        <v>308</v>
      </c>
      <c r="B321" t="s">
        <v>37113</v>
      </c>
    </row>
    <row r="322" spans="1:2" ht="14.25" customHeight="1">
      <c r="A322" t="s">
        <v>154</v>
      </c>
      <c r="B322" t="s">
        <v>37113</v>
      </c>
    </row>
    <row r="323" spans="1:2" ht="14.25" customHeight="1">
      <c r="A323" t="s">
        <v>276</v>
      </c>
      <c r="B323" t="s">
        <v>37113</v>
      </c>
    </row>
    <row r="324" spans="1:2" ht="14.25" customHeight="1">
      <c r="A324" t="s">
        <v>204</v>
      </c>
      <c r="B324" t="s">
        <v>37113</v>
      </c>
    </row>
    <row r="325" spans="1:2" ht="14.25" customHeight="1">
      <c r="A325" t="s">
        <v>158</v>
      </c>
      <c r="B325" t="s">
        <v>37113</v>
      </c>
    </row>
    <row r="326" spans="1:2" ht="14.25" customHeight="1">
      <c r="A326" t="s">
        <v>222</v>
      </c>
      <c r="B326" t="s">
        <v>37113</v>
      </c>
    </row>
    <row r="327" spans="1:2" ht="14.25" customHeight="1">
      <c r="A327" t="s">
        <v>427</v>
      </c>
      <c r="B327" t="s">
        <v>37113</v>
      </c>
    </row>
    <row r="328" spans="1:2" ht="14.25" customHeight="1">
      <c r="A328" t="s">
        <v>148</v>
      </c>
      <c r="B328" t="s">
        <v>37113</v>
      </c>
    </row>
    <row r="329" spans="1:2" ht="14.25" customHeight="1">
      <c r="A329" t="s">
        <v>457</v>
      </c>
      <c r="B329" t="s">
        <v>37113</v>
      </c>
    </row>
    <row r="330" spans="1:2" ht="14.25" customHeight="1">
      <c r="A330" t="s">
        <v>310</v>
      </c>
      <c r="B330" t="s">
        <v>37113</v>
      </c>
    </row>
    <row r="331" spans="1:2" ht="14.25" customHeight="1">
      <c r="A331" t="s">
        <v>37265</v>
      </c>
      <c r="B331" t="s">
        <v>37132</v>
      </c>
    </row>
    <row r="332" spans="1:2" ht="14.25" customHeight="1">
      <c r="A332" t="s">
        <v>280</v>
      </c>
      <c r="B332" t="s">
        <v>37113</v>
      </c>
    </row>
    <row r="333" spans="1:2" ht="14.25" customHeight="1">
      <c r="A333" t="s">
        <v>365</v>
      </c>
      <c r="B333" t="s">
        <v>37113</v>
      </c>
    </row>
    <row r="334" spans="1:2" ht="14.25" customHeight="1">
      <c r="A334" t="s">
        <v>459</v>
      </c>
      <c r="B334" t="s">
        <v>37113</v>
      </c>
    </row>
    <row r="335" spans="1:2" ht="14.25" customHeight="1">
      <c r="A335" t="s">
        <v>370</v>
      </c>
      <c r="B335" t="s">
        <v>37113</v>
      </c>
    </row>
    <row r="336" spans="1:2" ht="14.25" customHeight="1">
      <c r="A336" t="s">
        <v>391</v>
      </c>
      <c r="B336" t="s">
        <v>37113</v>
      </c>
    </row>
    <row r="337" spans="1:2" ht="14.25" customHeight="1">
      <c r="A337" t="s">
        <v>282</v>
      </c>
      <c r="B337" t="s">
        <v>37113</v>
      </c>
    </row>
    <row r="338" spans="1:2" ht="14.25" customHeight="1">
      <c r="A338" t="s">
        <v>300</v>
      </c>
      <c r="B338" t="s">
        <v>37113</v>
      </c>
    </row>
    <row r="339" spans="1:2" ht="14.25" customHeight="1">
      <c r="A339" t="s">
        <v>150</v>
      </c>
      <c r="B339" t="s">
        <v>37113</v>
      </c>
    </row>
    <row r="340" spans="1:2" ht="14.25" customHeight="1">
      <c r="A340" t="s">
        <v>106</v>
      </c>
      <c r="B340" t="s">
        <v>37113</v>
      </c>
    </row>
    <row r="341" spans="1:2" ht="14.25" customHeight="1">
      <c r="A341" t="s">
        <v>932</v>
      </c>
      <c r="B341" t="s">
        <v>37113</v>
      </c>
    </row>
    <row r="342" spans="1:2" ht="14.25" customHeight="1">
      <c r="A342" t="s">
        <v>210</v>
      </c>
      <c r="B342" t="s">
        <v>37113</v>
      </c>
    </row>
    <row r="343" spans="1:2" ht="14.25" customHeight="1">
      <c r="A343" t="s">
        <v>118</v>
      </c>
      <c r="B343" t="s">
        <v>37113</v>
      </c>
    </row>
    <row r="344" spans="1:2" ht="14.25" customHeight="1">
      <c r="A344" t="s">
        <v>1672</v>
      </c>
      <c r="B344" t="s">
        <v>37113</v>
      </c>
    </row>
    <row r="345" spans="1:2" ht="14.25" customHeight="1">
      <c r="A345" t="s">
        <v>126</v>
      </c>
      <c r="B345" t="s">
        <v>37113</v>
      </c>
    </row>
    <row r="346" spans="1:2" ht="14.25" customHeight="1">
      <c r="A346" t="s">
        <v>395</v>
      </c>
      <c r="B346" t="s">
        <v>37113</v>
      </c>
    </row>
    <row r="347" spans="1:2" ht="14.25" customHeight="1">
      <c r="A347" t="s">
        <v>292</v>
      </c>
      <c r="B347" t="s">
        <v>37113</v>
      </c>
    </row>
    <row r="348" spans="1:2" ht="14.25" customHeight="1">
      <c r="A348" t="s">
        <v>372</v>
      </c>
      <c r="B348" t="s">
        <v>37113</v>
      </c>
    </row>
    <row r="349" spans="1:2" ht="14.25" customHeight="1">
      <c r="A349" t="s">
        <v>248</v>
      </c>
      <c r="B349" t="s">
        <v>37113</v>
      </c>
    </row>
    <row r="350" spans="1:2" ht="14.25" customHeight="1">
      <c r="A350" t="s">
        <v>226</v>
      </c>
      <c r="B350" t="s">
        <v>37113</v>
      </c>
    </row>
    <row r="351" spans="1:2" ht="14.25" customHeight="1">
      <c r="A351" t="s">
        <v>198</v>
      </c>
      <c r="B351" t="s">
        <v>37113</v>
      </c>
    </row>
    <row r="352" spans="1:2" ht="14.25" customHeight="1">
      <c r="A352" t="s">
        <v>1170</v>
      </c>
      <c r="B352" t="s">
        <v>37113</v>
      </c>
    </row>
    <row r="353" spans="1:2" ht="14.25" customHeight="1">
      <c r="A353" t="s">
        <v>136</v>
      </c>
      <c r="B353" t="s">
        <v>37113</v>
      </c>
    </row>
    <row r="354" spans="1:2" ht="14.25" customHeight="1">
      <c r="A354" t="s">
        <v>200</v>
      </c>
      <c r="B354" t="s">
        <v>37113</v>
      </c>
    </row>
    <row r="355" spans="1:2" ht="14.25" customHeight="1">
      <c r="A355" t="s">
        <v>180</v>
      </c>
      <c r="B355" t="s">
        <v>37113</v>
      </c>
    </row>
    <row r="356" spans="1:2" ht="14.25" customHeight="1">
      <c r="A356" t="s">
        <v>108</v>
      </c>
      <c r="B356" t="s">
        <v>37113</v>
      </c>
    </row>
    <row r="357" spans="1:2" ht="14.25" customHeight="1">
      <c r="A357" t="s">
        <v>468</v>
      </c>
      <c r="B357" t="s">
        <v>37113</v>
      </c>
    </row>
    <row r="358" spans="1:2" ht="14.25" customHeight="1">
      <c r="A358" t="s">
        <v>94</v>
      </c>
      <c r="B358" t="s">
        <v>37113</v>
      </c>
    </row>
    <row r="359" spans="1:2" ht="14.25" customHeight="1">
      <c r="A359" t="s">
        <v>296</v>
      </c>
      <c r="B359" t="s">
        <v>37113</v>
      </c>
    </row>
    <row r="360" spans="1:2" ht="14.25" customHeight="1">
      <c r="A360" t="s">
        <v>140</v>
      </c>
      <c r="B360" t="s">
        <v>37113</v>
      </c>
    </row>
    <row r="361" spans="1:2" ht="14.25" customHeight="1">
      <c r="A361" t="s">
        <v>166</v>
      </c>
      <c r="B361" t="s">
        <v>37113</v>
      </c>
    </row>
    <row r="362" spans="1:2" ht="14.25" customHeight="1">
      <c r="A362" t="s">
        <v>37266</v>
      </c>
      <c r="B362" t="s">
        <v>37113</v>
      </c>
    </row>
    <row r="363" spans="1:2" ht="14.25" customHeight="1">
      <c r="A363" t="s">
        <v>298</v>
      </c>
      <c r="B363" t="s">
        <v>37113</v>
      </c>
    </row>
    <row r="364" spans="1:2" ht="14.25" customHeight="1">
      <c r="A364" t="s">
        <v>152</v>
      </c>
      <c r="B364" t="s">
        <v>37113</v>
      </c>
    </row>
    <row r="365" spans="1:2" ht="14.25" customHeight="1">
      <c r="A365" t="s">
        <v>164</v>
      </c>
      <c r="B365" t="s">
        <v>37113</v>
      </c>
    </row>
    <row r="366" spans="1:2" ht="14.25" customHeight="1">
      <c r="A366" t="s">
        <v>244</v>
      </c>
      <c r="B366" t="s">
        <v>37113</v>
      </c>
    </row>
    <row r="367" spans="1:2" ht="14.25" customHeight="1">
      <c r="A367" t="s">
        <v>144</v>
      </c>
      <c r="B367" t="s">
        <v>37113</v>
      </c>
    </row>
    <row r="368" spans="1:2" ht="14.25" customHeight="1">
      <c r="A368" t="s">
        <v>278</v>
      </c>
      <c r="B368" t="s">
        <v>37113</v>
      </c>
    </row>
    <row r="369" spans="1:2" ht="14.25" customHeight="1">
      <c r="A369" t="s">
        <v>202</v>
      </c>
      <c r="B369" t="s">
        <v>37113</v>
      </c>
    </row>
    <row r="370" spans="1:2" ht="14.25" customHeight="1">
      <c r="A370" t="s">
        <v>306</v>
      </c>
      <c r="B370" t="s">
        <v>37113</v>
      </c>
    </row>
    <row r="371" spans="1:2" ht="14.25" customHeight="1">
      <c r="A371" t="s">
        <v>686</v>
      </c>
      <c r="B371" t="s">
        <v>37113</v>
      </c>
    </row>
    <row r="372" spans="1:2" ht="14.25" customHeight="1">
      <c r="A372" t="s">
        <v>37267</v>
      </c>
      <c r="B372" t="s">
        <v>37113</v>
      </c>
    </row>
    <row r="373" spans="1:2" ht="14.25" customHeight="1">
      <c r="A373" t="s">
        <v>236</v>
      </c>
      <c r="B373" t="s">
        <v>37113</v>
      </c>
    </row>
    <row r="374" spans="1:2" ht="14.25" customHeight="1">
      <c r="A374" t="s">
        <v>188</v>
      </c>
      <c r="B374" t="s">
        <v>37113</v>
      </c>
    </row>
    <row r="375" spans="1:2" ht="14.25" customHeight="1">
      <c r="A375" t="s">
        <v>351</v>
      </c>
      <c r="B375" t="s">
        <v>37113</v>
      </c>
    </row>
    <row r="376" spans="1:2" ht="14.25" customHeight="1">
      <c r="A376" t="s">
        <v>174</v>
      </c>
      <c r="B376" t="s">
        <v>37113</v>
      </c>
    </row>
    <row r="377" spans="1:2" ht="14.25" customHeight="1">
      <c r="A377" t="s">
        <v>104</v>
      </c>
      <c r="B377" t="s">
        <v>37113</v>
      </c>
    </row>
    <row r="378" spans="1:2" ht="14.25" customHeight="1">
      <c r="A378" t="s">
        <v>37268</v>
      </c>
      <c r="B378" t="s">
        <v>37132</v>
      </c>
    </row>
    <row r="379" spans="1:2" ht="14.25" customHeight="1">
      <c r="A379" t="s">
        <v>134</v>
      </c>
      <c r="B379" t="s">
        <v>37113</v>
      </c>
    </row>
    <row r="380" spans="1:2" ht="14.25" customHeight="1">
      <c r="A380" t="s">
        <v>1476</v>
      </c>
      <c r="B380" t="s">
        <v>37113</v>
      </c>
    </row>
    <row r="381" spans="1:2" ht="14.25" customHeight="1">
      <c r="A381" t="s">
        <v>146</v>
      </c>
      <c r="B381" t="s">
        <v>37113</v>
      </c>
    </row>
    <row r="382" spans="1:2" ht="14.25" customHeight="1">
      <c r="A382" t="s">
        <v>324</v>
      </c>
      <c r="B382" t="s">
        <v>37113</v>
      </c>
    </row>
    <row r="383" spans="1:2" ht="14.25" customHeight="1">
      <c r="A383" t="s">
        <v>6001</v>
      </c>
      <c r="B383" t="s">
        <v>37113</v>
      </c>
    </row>
    <row r="384" spans="1:2" ht="14.25" customHeight="1">
      <c r="A384" t="s">
        <v>415</v>
      </c>
      <c r="B384" t="s">
        <v>37113</v>
      </c>
    </row>
    <row r="385" spans="1:2" ht="14.25" customHeight="1">
      <c r="A385" t="s">
        <v>142</v>
      </c>
      <c r="B385" t="s">
        <v>37113</v>
      </c>
    </row>
    <row r="386" spans="1:2" ht="14.25" customHeight="1">
      <c r="A386" t="s">
        <v>274</v>
      </c>
      <c r="B386" t="s">
        <v>37113</v>
      </c>
    </row>
    <row r="387" spans="1:2" ht="14.25" customHeight="1">
      <c r="A387" t="s">
        <v>182</v>
      </c>
      <c r="B387" t="s">
        <v>37113</v>
      </c>
    </row>
    <row r="388" spans="1:2" ht="14.25" customHeight="1">
      <c r="A388" t="s">
        <v>6184</v>
      </c>
      <c r="B388" t="s">
        <v>37113</v>
      </c>
    </row>
    <row r="389" spans="1:2" ht="14.25" customHeight="1">
      <c r="A389" t="s">
        <v>500</v>
      </c>
      <c r="B389" t="s">
        <v>37113</v>
      </c>
    </row>
    <row r="390" spans="1:2" ht="14.25" customHeight="1">
      <c r="A390" t="s">
        <v>286</v>
      </c>
      <c r="B390" t="s">
        <v>37113</v>
      </c>
    </row>
    <row r="391" spans="1:2" ht="14.25" customHeight="1">
      <c r="A391" t="s">
        <v>114</v>
      </c>
      <c r="B391" t="s">
        <v>37113</v>
      </c>
    </row>
    <row r="392" spans="1:2" ht="14.25" customHeight="1">
      <c r="A392" t="s">
        <v>37269</v>
      </c>
      <c r="B392" t="s">
        <v>37111</v>
      </c>
    </row>
    <row r="393" spans="1:2" ht="14.25" customHeight="1">
      <c r="A393" t="s">
        <v>1686</v>
      </c>
      <c r="B393" t="s">
        <v>37111</v>
      </c>
    </row>
    <row r="394" spans="1:2" ht="14.25" customHeight="1">
      <c r="A394" t="s">
        <v>1520</v>
      </c>
      <c r="B394" t="s">
        <v>37111</v>
      </c>
    </row>
    <row r="395" spans="1:2" ht="14.25" customHeight="1">
      <c r="A395" t="s">
        <v>37270</v>
      </c>
      <c r="B395" t="s">
        <v>37132</v>
      </c>
    </row>
    <row r="396" spans="1:2" ht="14.25" customHeight="1">
      <c r="A396" t="s">
        <v>37271</v>
      </c>
      <c r="B396" t="s">
        <v>37111</v>
      </c>
    </row>
    <row r="397" spans="1:2" ht="14.25" customHeight="1">
      <c r="A397" t="s">
        <v>37272</v>
      </c>
      <c r="B397" t="s">
        <v>37111</v>
      </c>
    </row>
    <row r="398" spans="1:2" ht="14.25" customHeight="1">
      <c r="A398" t="s">
        <v>6191</v>
      </c>
      <c r="B398" t="s">
        <v>37113</v>
      </c>
    </row>
    <row r="399" spans="1:2" ht="14.25" customHeight="1">
      <c r="A399" t="s">
        <v>6308</v>
      </c>
      <c r="B399" t="s">
        <v>37113</v>
      </c>
    </row>
    <row r="400" spans="1:2" ht="14.25" customHeight="1">
      <c r="A400" t="s">
        <v>37273</v>
      </c>
      <c r="B400" t="s">
        <v>37132</v>
      </c>
    </row>
    <row r="401" spans="1:2" ht="14.25" customHeight="1">
      <c r="A401" t="s">
        <v>716</v>
      </c>
      <c r="B401" t="s">
        <v>37111</v>
      </c>
    </row>
    <row r="402" spans="1:2" ht="14.25" customHeight="1">
      <c r="A402" t="s">
        <v>37274</v>
      </c>
      <c r="B402" t="s">
        <v>37111</v>
      </c>
    </row>
    <row r="403" spans="1:2" ht="14.25" customHeight="1">
      <c r="A403" t="s">
        <v>37275</v>
      </c>
      <c r="B403" t="s">
        <v>37111</v>
      </c>
    </row>
    <row r="404" spans="1:2" ht="14.25" customHeight="1">
      <c r="A404" t="s">
        <v>37276</v>
      </c>
      <c r="B404" t="s">
        <v>37132</v>
      </c>
    </row>
    <row r="405" spans="1:2" ht="14.25" customHeight="1">
      <c r="A405" t="s">
        <v>22776</v>
      </c>
      <c r="B405" t="s">
        <v>37113</v>
      </c>
    </row>
    <row r="406" spans="1:2" ht="14.25" customHeight="1">
      <c r="A406" t="s">
        <v>9715</v>
      </c>
      <c r="B406" t="s">
        <v>37111</v>
      </c>
    </row>
    <row r="407" spans="1:2" ht="14.25" customHeight="1">
      <c r="A407" t="s">
        <v>451</v>
      </c>
      <c r="B407" t="s">
        <v>37113</v>
      </c>
    </row>
    <row r="408" spans="1:2" ht="14.25" customHeight="1">
      <c r="A408" t="s">
        <v>37277</v>
      </c>
      <c r="B408" t="s">
        <v>37111</v>
      </c>
    </row>
    <row r="409" spans="1:2" ht="14.25" customHeight="1">
      <c r="A409" t="s">
        <v>37278</v>
      </c>
      <c r="B409" t="s">
        <v>37111</v>
      </c>
    </row>
    <row r="410" spans="1:2" ht="14.25" customHeight="1">
      <c r="A410" t="s">
        <v>1805</v>
      </c>
      <c r="B410" t="s">
        <v>37113</v>
      </c>
    </row>
    <row r="411" spans="1:2" ht="14.25" customHeight="1">
      <c r="A411" t="s">
        <v>387</v>
      </c>
      <c r="B411" t="s">
        <v>37113</v>
      </c>
    </row>
    <row r="412" spans="1:2" ht="14.25" customHeight="1">
      <c r="A412" t="s">
        <v>1562</v>
      </c>
      <c r="B412" t="s">
        <v>37111</v>
      </c>
    </row>
    <row r="413" spans="1:2" ht="14.25" customHeight="1">
      <c r="A413" t="s">
        <v>37279</v>
      </c>
      <c r="B413" t="s">
        <v>37111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297"/>
  <sheetViews>
    <sheetView zoomScaleNormal="100" workbookViewId="0">
      <pane ySplit="1" topLeftCell="A14" activePane="bottomLeft" state="frozen"/>
      <selection pane="bottomLeft" activeCell="B11" sqref="B11"/>
    </sheetView>
  </sheetViews>
  <sheetFormatPr defaultColWidth="8.7109375" defaultRowHeight="14.45"/>
  <cols>
    <col min="1" max="1" width="63.5703125" customWidth="1"/>
    <col min="2" max="2" width="54.5703125" customWidth="1"/>
  </cols>
  <sheetData>
    <row r="1" spans="1:2" ht="15" customHeight="1">
      <c r="A1" s="26" t="s">
        <v>37280</v>
      </c>
      <c r="B1" s="26" t="s">
        <v>37281</v>
      </c>
    </row>
    <row r="2" spans="1:2" ht="14.25" customHeight="1">
      <c r="A2" s="27" t="s">
        <v>37282</v>
      </c>
      <c r="B2" s="28" t="s">
        <v>27168</v>
      </c>
    </row>
    <row r="3" spans="1:2" ht="14.25" customHeight="1">
      <c r="A3" s="29" t="s">
        <v>5251</v>
      </c>
      <c r="B3" s="30" t="s">
        <v>3814</v>
      </c>
    </row>
    <row r="4" spans="1:2" ht="14.25" customHeight="1">
      <c r="A4" s="29" t="s">
        <v>5245</v>
      </c>
      <c r="B4" s="30" t="s">
        <v>37283</v>
      </c>
    </row>
    <row r="5" spans="1:2" ht="14.25" customHeight="1">
      <c r="A5" s="29" t="s">
        <v>37284</v>
      </c>
      <c r="B5" s="30" t="s">
        <v>33298</v>
      </c>
    </row>
    <row r="6" spans="1:2" ht="14.25" customHeight="1">
      <c r="A6" s="29" t="s">
        <v>37285</v>
      </c>
      <c r="B6" s="30" t="s">
        <v>27173</v>
      </c>
    </row>
    <row r="7" spans="1:2" ht="14.25" customHeight="1">
      <c r="A7" s="29" t="s">
        <v>22601</v>
      </c>
      <c r="B7" s="30" t="s">
        <v>27176</v>
      </c>
    </row>
    <row r="8" spans="1:2" ht="14.25" customHeight="1">
      <c r="A8" s="29" t="s">
        <v>37286</v>
      </c>
      <c r="B8" s="30" t="s">
        <v>37287</v>
      </c>
    </row>
    <row r="9" spans="1:2" ht="14.25" customHeight="1">
      <c r="A9" s="29" t="s">
        <v>37288</v>
      </c>
      <c r="B9" s="30" t="s">
        <v>37289</v>
      </c>
    </row>
    <row r="10" spans="1:2" ht="14.25" customHeight="1">
      <c r="A10" s="29" t="s">
        <v>19715</v>
      </c>
      <c r="B10" s="30" t="s">
        <v>33301</v>
      </c>
    </row>
    <row r="11" spans="1:2" ht="14.25" customHeight="1">
      <c r="A11" s="29" t="s">
        <v>37290</v>
      </c>
      <c r="B11" s="30" t="s">
        <v>3807</v>
      </c>
    </row>
    <row r="12" spans="1:2" ht="14.25" customHeight="1">
      <c r="A12" s="29" t="s">
        <v>19711</v>
      </c>
      <c r="B12" s="30" t="s">
        <v>33303</v>
      </c>
    </row>
    <row r="13" spans="1:2" ht="14.25" customHeight="1">
      <c r="A13" s="29" t="s">
        <v>37291</v>
      </c>
      <c r="B13" s="30" t="s">
        <v>37292</v>
      </c>
    </row>
    <row r="14" spans="1:2" ht="14.25" customHeight="1">
      <c r="A14" s="29" t="s">
        <v>19706</v>
      </c>
      <c r="B14" s="30" t="s">
        <v>22341</v>
      </c>
    </row>
    <row r="15" spans="1:2" ht="14.25" customHeight="1">
      <c r="A15" s="29" t="s">
        <v>22596</v>
      </c>
      <c r="B15" s="30" t="s">
        <v>27170</v>
      </c>
    </row>
    <row r="16" spans="1:2" ht="14.25" customHeight="1">
      <c r="A16" s="29" t="s">
        <v>37293</v>
      </c>
      <c r="B16" s="30" t="s">
        <v>27178</v>
      </c>
    </row>
    <row r="17" spans="1:2" ht="14.25" customHeight="1">
      <c r="A17" s="29" t="s">
        <v>37294</v>
      </c>
      <c r="B17" s="30" t="s">
        <v>27180</v>
      </c>
    </row>
    <row r="18" spans="1:2" ht="14.25" customHeight="1">
      <c r="A18" s="29" t="s">
        <v>37295</v>
      </c>
      <c r="B18" s="30" t="s">
        <v>27183</v>
      </c>
    </row>
    <row r="19" spans="1:2" ht="14.25" customHeight="1">
      <c r="A19" s="29" t="s">
        <v>37296</v>
      </c>
      <c r="B19" s="30" t="s">
        <v>22339</v>
      </c>
    </row>
    <row r="20" spans="1:2" ht="14.25" customHeight="1">
      <c r="A20" s="29" t="s">
        <v>37297</v>
      </c>
      <c r="B20" s="30" t="s">
        <v>36417</v>
      </c>
    </row>
    <row r="21" spans="1:2" ht="14.25" customHeight="1">
      <c r="A21" s="29" t="s">
        <v>37298</v>
      </c>
      <c r="B21" s="30" t="s">
        <v>33307</v>
      </c>
    </row>
    <row r="22" spans="1:2" ht="14.25" customHeight="1">
      <c r="A22" s="29" t="s">
        <v>31328</v>
      </c>
      <c r="B22" s="30" t="s">
        <v>37299</v>
      </c>
    </row>
    <row r="23" spans="1:2" ht="14.25" customHeight="1">
      <c r="A23" s="29" t="s">
        <v>22955</v>
      </c>
      <c r="B23" s="30" t="s">
        <v>27186</v>
      </c>
    </row>
    <row r="24" spans="1:2" ht="14.25" customHeight="1">
      <c r="A24" s="29" t="s">
        <v>31332</v>
      </c>
      <c r="B24" s="30" t="s">
        <v>3798</v>
      </c>
    </row>
    <row r="25" spans="1:2" ht="14.25" customHeight="1">
      <c r="A25" s="29" t="s">
        <v>22960</v>
      </c>
      <c r="B25" s="30" t="s">
        <v>27228</v>
      </c>
    </row>
    <row r="26" spans="1:2" ht="14.25" customHeight="1">
      <c r="A26" s="29" t="s">
        <v>37300</v>
      </c>
      <c r="B26" s="30" t="s">
        <v>27189</v>
      </c>
    </row>
    <row r="27" spans="1:2" ht="14.25" customHeight="1">
      <c r="A27" s="29" t="s">
        <v>31334</v>
      </c>
      <c r="B27" s="30" t="s">
        <v>27197</v>
      </c>
    </row>
    <row r="28" spans="1:2" ht="14.25" customHeight="1">
      <c r="A28" s="29" t="s">
        <v>37301</v>
      </c>
      <c r="B28" s="30" t="s">
        <v>27193</v>
      </c>
    </row>
    <row r="29" spans="1:2" ht="14.25" customHeight="1">
      <c r="A29" s="29" t="s">
        <v>31336</v>
      </c>
      <c r="B29" s="30" t="s">
        <v>27201</v>
      </c>
    </row>
    <row r="30" spans="1:2" ht="14.25" customHeight="1">
      <c r="A30" s="29" t="s">
        <v>31340</v>
      </c>
      <c r="B30" s="30" t="s">
        <v>27203</v>
      </c>
    </row>
    <row r="31" spans="1:2" ht="14.25" customHeight="1">
      <c r="A31" s="29" t="s">
        <v>36811</v>
      </c>
      <c r="B31" s="30" t="s">
        <v>27207</v>
      </c>
    </row>
    <row r="32" spans="1:2" ht="14.25" customHeight="1">
      <c r="A32" s="29" t="s">
        <v>22968</v>
      </c>
      <c r="B32" s="30" t="s">
        <v>33313</v>
      </c>
    </row>
    <row r="33" spans="1:2" ht="14.25" customHeight="1">
      <c r="A33" s="29" t="s">
        <v>37302</v>
      </c>
      <c r="B33" s="30" t="s">
        <v>33316</v>
      </c>
    </row>
    <row r="34" spans="1:2" ht="14.25" customHeight="1">
      <c r="A34" s="29" t="s">
        <v>22985</v>
      </c>
      <c r="B34" s="30" t="s">
        <v>35866</v>
      </c>
    </row>
    <row r="35" spans="1:2" ht="14.25" customHeight="1">
      <c r="A35" s="29" t="s">
        <v>31347</v>
      </c>
      <c r="B35" s="30" t="s">
        <v>33318</v>
      </c>
    </row>
    <row r="36" spans="1:2" ht="14.25" customHeight="1">
      <c r="A36" s="29" t="s">
        <v>35536</v>
      </c>
      <c r="B36" s="30" t="s">
        <v>19052</v>
      </c>
    </row>
    <row r="37" spans="1:2" ht="14.25" customHeight="1">
      <c r="A37" s="29" t="s">
        <v>31351</v>
      </c>
      <c r="B37" s="30" t="s">
        <v>33320</v>
      </c>
    </row>
    <row r="38" spans="1:2" ht="14.25" customHeight="1">
      <c r="A38" s="29" t="s">
        <v>23002</v>
      </c>
      <c r="B38" s="30" t="s">
        <v>35793</v>
      </c>
    </row>
    <row r="39" spans="1:2" ht="14.25" customHeight="1">
      <c r="A39" s="29" t="s">
        <v>31355</v>
      </c>
      <c r="B39" s="30" t="s">
        <v>33324</v>
      </c>
    </row>
    <row r="40" spans="1:2" ht="14.25" customHeight="1">
      <c r="A40" s="29" t="s">
        <v>37303</v>
      </c>
      <c r="B40" s="30" t="s">
        <v>37304</v>
      </c>
    </row>
    <row r="41" spans="1:2" ht="14.25" customHeight="1">
      <c r="A41" s="29" t="s">
        <v>31359</v>
      </c>
      <c r="B41" s="30" t="s">
        <v>36758</v>
      </c>
    </row>
    <row r="42" spans="1:2" ht="14.25" customHeight="1">
      <c r="A42" s="29" t="s">
        <v>23005</v>
      </c>
      <c r="B42" s="30" t="s">
        <v>33328</v>
      </c>
    </row>
    <row r="43" spans="1:2" ht="14.25" customHeight="1">
      <c r="A43" s="29" t="s">
        <v>35736</v>
      </c>
      <c r="B43" s="30" t="s">
        <v>33330</v>
      </c>
    </row>
    <row r="44" spans="1:2" ht="14.25" customHeight="1">
      <c r="A44" s="29" t="s">
        <v>19693</v>
      </c>
      <c r="B44" s="30" t="s">
        <v>27215</v>
      </c>
    </row>
    <row r="45" spans="1:2" ht="14.25" customHeight="1">
      <c r="A45" s="29" t="s">
        <v>36647</v>
      </c>
      <c r="B45" s="30" t="s">
        <v>33310</v>
      </c>
    </row>
    <row r="46" spans="1:2" ht="14.25" customHeight="1">
      <c r="A46" s="29" t="s">
        <v>37305</v>
      </c>
      <c r="B46" s="30" t="s">
        <v>3792</v>
      </c>
    </row>
    <row r="47" spans="1:2" ht="14.25" customHeight="1">
      <c r="A47" s="29" t="s">
        <v>5238</v>
      </c>
      <c r="B47" s="30" t="s">
        <v>35561</v>
      </c>
    </row>
    <row r="48" spans="1:2" ht="14.25" customHeight="1">
      <c r="A48" s="29" t="s">
        <v>23020</v>
      </c>
      <c r="B48" s="30" t="s">
        <v>27217</v>
      </c>
    </row>
    <row r="49" spans="1:2" ht="14.25" customHeight="1">
      <c r="A49" s="29" t="s">
        <v>23023</v>
      </c>
      <c r="B49" s="30" t="s">
        <v>33334</v>
      </c>
    </row>
    <row r="50" spans="1:2" ht="14.25" customHeight="1">
      <c r="A50" s="29" t="s">
        <v>23027</v>
      </c>
      <c r="B50" s="30" t="s">
        <v>33337</v>
      </c>
    </row>
    <row r="51" spans="1:2" ht="14.25" customHeight="1">
      <c r="A51" s="29" t="s">
        <v>23029</v>
      </c>
      <c r="B51" s="30" t="s">
        <v>27220</v>
      </c>
    </row>
    <row r="52" spans="1:2" ht="14.25" customHeight="1">
      <c r="A52" s="29" t="s">
        <v>37306</v>
      </c>
      <c r="B52" s="30" t="s">
        <v>27224</v>
      </c>
    </row>
    <row r="53" spans="1:2" ht="14.25" customHeight="1">
      <c r="A53" s="29" t="s">
        <v>23032</v>
      </c>
      <c r="B53" s="30" t="s">
        <v>33341</v>
      </c>
    </row>
    <row r="54" spans="1:2" ht="14.25" customHeight="1">
      <c r="A54" s="29" t="s">
        <v>5235</v>
      </c>
      <c r="B54" s="30" t="s">
        <v>33343</v>
      </c>
    </row>
    <row r="55" spans="1:2" ht="14.25" customHeight="1">
      <c r="A55" s="29" t="s">
        <v>31363</v>
      </c>
      <c r="B55" s="30" t="s">
        <v>33345</v>
      </c>
    </row>
    <row r="56" spans="1:2" ht="14.25" customHeight="1">
      <c r="A56" s="29" t="s">
        <v>19696</v>
      </c>
      <c r="B56" s="30" t="s">
        <v>27232</v>
      </c>
    </row>
    <row r="57" spans="1:2" ht="14.25" customHeight="1">
      <c r="A57" s="29" t="s">
        <v>23035</v>
      </c>
      <c r="B57" s="30" t="s">
        <v>27235</v>
      </c>
    </row>
    <row r="58" spans="1:2" ht="14.25" customHeight="1">
      <c r="A58" s="29" t="s">
        <v>5230</v>
      </c>
      <c r="B58" s="30" t="s">
        <v>3783</v>
      </c>
    </row>
    <row r="59" spans="1:2" ht="14.25" customHeight="1">
      <c r="A59" s="29" t="s">
        <v>31365</v>
      </c>
      <c r="B59" s="30" t="s">
        <v>33347</v>
      </c>
    </row>
    <row r="60" spans="1:2" ht="14.25" customHeight="1">
      <c r="A60" s="29" t="s">
        <v>36949</v>
      </c>
      <c r="B60" s="30" t="s">
        <v>36597</v>
      </c>
    </row>
    <row r="61" spans="1:2" ht="14.25" customHeight="1">
      <c r="A61" s="29" t="s">
        <v>31368</v>
      </c>
      <c r="B61" s="30" t="s">
        <v>27238</v>
      </c>
    </row>
    <row r="62" spans="1:2" ht="14.25" customHeight="1">
      <c r="A62" s="29" t="s">
        <v>5225</v>
      </c>
      <c r="B62" s="30" t="s">
        <v>27241</v>
      </c>
    </row>
    <row r="63" spans="1:2" ht="14.25" customHeight="1">
      <c r="A63" s="29" t="s">
        <v>19689</v>
      </c>
      <c r="B63" s="30" t="s">
        <v>3777</v>
      </c>
    </row>
    <row r="64" spans="1:2" ht="14.25" customHeight="1">
      <c r="A64" s="29" t="s">
        <v>23041</v>
      </c>
      <c r="B64" s="30" t="s">
        <v>33350</v>
      </c>
    </row>
    <row r="65" spans="1:2" ht="14.25" customHeight="1">
      <c r="A65" s="29" t="s">
        <v>5221</v>
      </c>
      <c r="B65" s="30" t="s">
        <v>37307</v>
      </c>
    </row>
    <row r="66" spans="1:2" ht="14.25" customHeight="1">
      <c r="A66" s="29" t="s">
        <v>23050</v>
      </c>
      <c r="B66" s="30" t="s">
        <v>27245</v>
      </c>
    </row>
    <row r="67" spans="1:2" ht="14.25" customHeight="1">
      <c r="A67" s="29" t="s">
        <v>36799</v>
      </c>
      <c r="B67" s="30" t="s">
        <v>36716</v>
      </c>
    </row>
    <row r="68" spans="1:2" ht="14.25" customHeight="1">
      <c r="A68" s="29" t="s">
        <v>23053</v>
      </c>
      <c r="B68" s="30" t="s">
        <v>27248</v>
      </c>
    </row>
    <row r="69" spans="1:2" ht="14.25" customHeight="1">
      <c r="A69" s="29" t="s">
        <v>5218</v>
      </c>
      <c r="B69" s="30" t="s">
        <v>27252</v>
      </c>
    </row>
    <row r="70" spans="1:2" ht="14.25" customHeight="1">
      <c r="A70" s="29" t="s">
        <v>5213</v>
      </c>
      <c r="B70" s="30" t="s">
        <v>37308</v>
      </c>
    </row>
    <row r="71" spans="1:2" ht="14.25" customHeight="1">
      <c r="A71" s="29" t="s">
        <v>36405</v>
      </c>
      <c r="B71" s="30" t="s">
        <v>27255</v>
      </c>
    </row>
    <row r="72" spans="1:2" ht="14.25" customHeight="1">
      <c r="A72" s="29" t="s">
        <v>37309</v>
      </c>
      <c r="B72" s="30" t="s">
        <v>27262</v>
      </c>
    </row>
    <row r="73" spans="1:2" ht="14.25" customHeight="1">
      <c r="A73" s="29" t="s">
        <v>37310</v>
      </c>
      <c r="B73" s="30" t="s">
        <v>33353</v>
      </c>
    </row>
    <row r="74" spans="1:2" ht="14.25" customHeight="1">
      <c r="A74" s="29" t="s">
        <v>37311</v>
      </c>
      <c r="B74" s="30" t="s">
        <v>33357</v>
      </c>
    </row>
    <row r="75" spans="1:2" ht="14.25" customHeight="1">
      <c r="A75" s="29" t="s">
        <v>23056</v>
      </c>
      <c r="B75" s="30" t="s">
        <v>19043</v>
      </c>
    </row>
    <row r="76" spans="1:2" ht="14.25" customHeight="1">
      <c r="A76" s="29" t="s">
        <v>23060</v>
      </c>
      <c r="B76" s="30" t="s">
        <v>33359</v>
      </c>
    </row>
    <row r="77" spans="1:2" ht="14.25" customHeight="1">
      <c r="A77" s="29" t="s">
        <v>36495</v>
      </c>
      <c r="B77" s="30" t="s">
        <v>27268</v>
      </c>
    </row>
    <row r="78" spans="1:2" ht="14.25" customHeight="1">
      <c r="A78" s="29" t="s">
        <v>36059</v>
      </c>
      <c r="B78" s="30" t="s">
        <v>27259</v>
      </c>
    </row>
    <row r="79" spans="1:2" ht="14.25" customHeight="1">
      <c r="A79" s="29" t="s">
        <v>23078</v>
      </c>
      <c r="B79" s="30" t="s">
        <v>27274</v>
      </c>
    </row>
    <row r="80" spans="1:2" ht="14.25" customHeight="1">
      <c r="A80" s="29" t="s">
        <v>19685</v>
      </c>
      <c r="B80" s="30" t="s">
        <v>27271</v>
      </c>
    </row>
    <row r="81" spans="1:2" ht="14.25" customHeight="1">
      <c r="A81" s="29" t="s">
        <v>23097</v>
      </c>
      <c r="B81" s="30" t="s">
        <v>27277</v>
      </c>
    </row>
    <row r="82" spans="1:2" ht="14.25" customHeight="1">
      <c r="A82" s="29" t="s">
        <v>23135</v>
      </c>
      <c r="B82" s="30" t="s">
        <v>36249</v>
      </c>
    </row>
    <row r="83" spans="1:2" ht="14.25" customHeight="1">
      <c r="A83" s="29" t="s">
        <v>23138</v>
      </c>
      <c r="B83" s="30" t="s">
        <v>35714</v>
      </c>
    </row>
    <row r="84" spans="1:2" ht="14.25" customHeight="1">
      <c r="A84" s="29" t="s">
        <v>37312</v>
      </c>
      <c r="B84" s="30" t="s">
        <v>33361</v>
      </c>
    </row>
    <row r="85" spans="1:2" ht="14.25" customHeight="1">
      <c r="A85" s="29" t="s">
        <v>5208</v>
      </c>
      <c r="B85" s="30" t="s">
        <v>33365</v>
      </c>
    </row>
    <row r="86" spans="1:2" ht="14.25" customHeight="1">
      <c r="A86" s="29" t="s">
        <v>31381</v>
      </c>
      <c r="B86" s="30" t="s">
        <v>33368</v>
      </c>
    </row>
    <row r="87" spans="1:2" ht="14.25" customHeight="1">
      <c r="A87" s="29" t="s">
        <v>31387</v>
      </c>
      <c r="B87" s="30" t="s">
        <v>33371</v>
      </c>
    </row>
    <row r="88" spans="1:2" ht="14.25" customHeight="1">
      <c r="A88" s="29" t="s">
        <v>31392</v>
      </c>
      <c r="B88" s="30" t="s">
        <v>36474</v>
      </c>
    </row>
    <row r="89" spans="1:2" ht="14.25" customHeight="1">
      <c r="A89" s="29" t="s">
        <v>5203</v>
      </c>
      <c r="B89" s="30" t="s">
        <v>27289</v>
      </c>
    </row>
    <row r="90" spans="1:2" ht="14.25" customHeight="1">
      <c r="A90" s="29" t="s">
        <v>5198</v>
      </c>
      <c r="B90" s="30" t="s">
        <v>27292</v>
      </c>
    </row>
    <row r="91" spans="1:2" ht="14.25" customHeight="1">
      <c r="A91" s="29" t="s">
        <v>23142</v>
      </c>
      <c r="B91" s="30" t="s">
        <v>19039</v>
      </c>
    </row>
    <row r="92" spans="1:2" ht="14.25" customHeight="1">
      <c r="A92" s="29" t="s">
        <v>31394</v>
      </c>
      <c r="B92" s="30" t="s">
        <v>27294</v>
      </c>
    </row>
    <row r="93" spans="1:2" ht="14.25" customHeight="1">
      <c r="A93" s="29" t="s">
        <v>23149</v>
      </c>
      <c r="B93" s="30" t="s">
        <v>27296</v>
      </c>
    </row>
    <row r="94" spans="1:2" ht="14.25" customHeight="1">
      <c r="A94" s="29" t="s">
        <v>36379</v>
      </c>
      <c r="B94" s="30" t="s">
        <v>27299</v>
      </c>
    </row>
    <row r="95" spans="1:2" ht="14.25" customHeight="1">
      <c r="A95" s="29" t="s">
        <v>5194</v>
      </c>
      <c r="B95" s="30" t="s">
        <v>27281</v>
      </c>
    </row>
    <row r="96" spans="1:2" ht="14.25" customHeight="1">
      <c r="A96" s="29" t="s">
        <v>37313</v>
      </c>
      <c r="B96" s="30" t="s">
        <v>27285</v>
      </c>
    </row>
    <row r="97" spans="1:2" ht="14.25" customHeight="1">
      <c r="A97" s="29" t="s">
        <v>36928</v>
      </c>
      <c r="B97" s="30" t="s">
        <v>27303</v>
      </c>
    </row>
    <row r="98" spans="1:2" ht="14.25" customHeight="1">
      <c r="A98" s="29" t="s">
        <v>31403</v>
      </c>
      <c r="B98" s="30" t="s">
        <v>27306</v>
      </c>
    </row>
    <row r="99" spans="1:2" ht="14.25" customHeight="1">
      <c r="A99" s="29" t="s">
        <v>5189</v>
      </c>
      <c r="B99" s="30" t="s">
        <v>3759</v>
      </c>
    </row>
    <row r="100" spans="1:2" ht="14.25" customHeight="1">
      <c r="A100" s="29" t="s">
        <v>36530</v>
      </c>
      <c r="B100" s="30" t="s">
        <v>33377</v>
      </c>
    </row>
    <row r="101" spans="1:2" ht="15" customHeight="1">
      <c r="A101" s="31" t="s">
        <v>36167</v>
      </c>
      <c r="B101" s="32" t="s">
        <v>33381</v>
      </c>
    </row>
    <row r="102" spans="1:2" ht="15" customHeight="1"/>
    <row r="103" spans="1:2" ht="14.25" customHeight="1">
      <c r="A103" s="27" t="s">
        <v>37314</v>
      </c>
      <c r="B103" s="28" t="s">
        <v>27311</v>
      </c>
    </row>
    <row r="104" spans="1:2" ht="14.25" customHeight="1">
      <c r="A104" s="29" t="s">
        <v>37315</v>
      </c>
      <c r="B104" s="30" t="s">
        <v>36545</v>
      </c>
    </row>
    <row r="105" spans="1:2" ht="14.25" customHeight="1">
      <c r="A105" s="29" t="s">
        <v>23157</v>
      </c>
      <c r="B105" s="30" t="s">
        <v>33373</v>
      </c>
    </row>
    <row r="106" spans="1:2" ht="14.25" customHeight="1">
      <c r="A106" s="29" t="s">
        <v>23152</v>
      </c>
      <c r="B106" s="30" t="s">
        <v>27314</v>
      </c>
    </row>
    <row r="107" spans="1:2" ht="14.25" customHeight="1">
      <c r="A107" s="29" t="s">
        <v>36340</v>
      </c>
      <c r="B107" s="30" t="s">
        <v>27318</v>
      </c>
    </row>
    <row r="108" spans="1:2" ht="14.25" customHeight="1">
      <c r="A108" s="29" t="s">
        <v>23161</v>
      </c>
      <c r="B108" s="30" t="s">
        <v>36484</v>
      </c>
    </row>
    <row r="109" spans="1:2" ht="14.25" customHeight="1">
      <c r="A109" s="29" t="s">
        <v>23166</v>
      </c>
      <c r="B109" s="30" t="s">
        <v>33385</v>
      </c>
    </row>
    <row r="110" spans="1:2" ht="14.25" customHeight="1">
      <c r="A110" s="29" t="s">
        <v>23170</v>
      </c>
      <c r="B110" s="30" t="s">
        <v>27321</v>
      </c>
    </row>
    <row r="111" spans="1:2" ht="14.25" customHeight="1">
      <c r="A111" s="29" t="s">
        <v>23179</v>
      </c>
      <c r="B111" s="30" t="s">
        <v>3744</v>
      </c>
    </row>
    <row r="112" spans="1:2" ht="14.25" customHeight="1">
      <c r="A112" s="29" t="s">
        <v>19681</v>
      </c>
      <c r="B112" s="30" t="s">
        <v>27324</v>
      </c>
    </row>
    <row r="113" spans="1:2" ht="14.25" customHeight="1">
      <c r="A113" s="29" t="s">
        <v>19677</v>
      </c>
      <c r="B113" s="30" t="s">
        <v>36247</v>
      </c>
    </row>
    <row r="114" spans="1:2" ht="14.25" customHeight="1">
      <c r="A114" s="29" t="s">
        <v>31405</v>
      </c>
      <c r="B114" s="30" t="s">
        <v>33390</v>
      </c>
    </row>
    <row r="115" spans="1:2" ht="14.25" customHeight="1">
      <c r="A115" s="29" t="s">
        <v>23181</v>
      </c>
      <c r="B115" s="30" t="s">
        <v>27328</v>
      </c>
    </row>
    <row r="116" spans="1:2" ht="14.25" customHeight="1">
      <c r="A116" s="29" t="s">
        <v>5184</v>
      </c>
      <c r="B116" s="30" t="s">
        <v>3734</v>
      </c>
    </row>
    <row r="117" spans="1:2" ht="14.25" customHeight="1">
      <c r="A117" s="29" t="s">
        <v>23233</v>
      </c>
      <c r="B117" s="30" t="s">
        <v>33393</v>
      </c>
    </row>
    <row r="118" spans="1:2" ht="14.25" customHeight="1">
      <c r="A118" s="29" t="s">
        <v>23236</v>
      </c>
      <c r="B118" s="30" t="s">
        <v>27334</v>
      </c>
    </row>
    <row r="119" spans="1:2" ht="14.25" customHeight="1">
      <c r="A119" s="29" t="s">
        <v>36848</v>
      </c>
      <c r="B119" s="30" t="s">
        <v>27337</v>
      </c>
    </row>
    <row r="120" spans="1:2" ht="14.25" customHeight="1">
      <c r="A120" s="29" t="s">
        <v>31424</v>
      </c>
      <c r="B120" s="30" t="s">
        <v>3728</v>
      </c>
    </row>
    <row r="121" spans="1:2" ht="14.25" customHeight="1">
      <c r="A121" s="29" t="s">
        <v>23238</v>
      </c>
      <c r="B121" s="30" t="s">
        <v>27339</v>
      </c>
    </row>
    <row r="122" spans="1:2" ht="14.25" customHeight="1">
      <c r="A122" s="29" t="s">
        <v>31428</v>
      </c>
      <c r="B122" s="30" t="s">
        <v>27342</v>
      </c>
    </row>
    <row r="123" spans="1:2" ht="14.25" customHeight="1">
      <c r="A123" s="29" t="s">
        <v>31430</v>
      </c>
      <c r="B123" s="30" t="s">
        <v>27344</v>
      </c>
    </row>
    <row r="124" spans="1:2" ht="14.25" customHeight="1">
      <c r="A124" s="29" t="s">
        <v>31434</v>
      </c>
      <c r="B124" s="30" t="s">
        <v>37316</v>
      </c>
    </row>
    <row r="125" spans="1:2" ht="14.25" customHeight="1">
      <c r="A125" s="29" t="s">
        <v>23245</v>
      </c>
      <c r="B125" s="30" t="s">
        <v>27347</v>
      </c>
    </row>
    <row r="126" spans="1:2" ht="14.25" customHeight="1">
      <c r="A126" s="29" t="s">
        <v>5173</v>
      </c>
      <c r="B126" s="30" t="s">
        <v>27351</v>
      </c>
    </row>
    <row r="127" spans="1:2" ht="14.25" customHeight="1">
      <c r="A127" s="29" t="s">
        <v>5167</v>
      </c>
      <c r="B127" s="30" t="s">
        <v>27354</v>
      </c>
    </row>
    <row r="128" spans="1:2" ht="14.25" customHeight="1">
      <c r="A128" s="29" t="s">
        <v>19675</v>
      </c>
      <c r="B128" s="30" t="s">
        <v>33395</v>
      </c>
    </row>
    <row r="129" spans="1:2" ht="14.25" customHeight="1">
      <c r="A129" s="29" t="s">
        <v>31436</v>
      </c>
      <c r="B129" s="30" t="s">
        <v>19035</v>
      </c>
    </row>
    <row r="130" spans="1:2" ht="14.25" customHeight="1">
      <c r="A130" s="29" t="s">
        <v>31440</v>
      </c>
      <c r="B130" s="30" t="s">
        <v>3723</v>
      </c>
    </row>
    <row r="131" spans="1:2" ht="14.25" customHeight="1">
      <c r="A131" s="29" t="s">
        <v>23252</v>
      </c>
      <c r="B131" s="30" t="s">
        <v>27358</v>
      </c>
    </row>
    <row r="132" spans="1:2" ht="14.25" customHeight="1">
      <c r="A132" s="29" t="s">
        <v>31444</v>
      </c>
      <c r="B132" s="30" t="s">
        <v>27361</v>
      </c>
    </row>
    <row r="133" spans="1:2" ht="14.25" customHeight="1">
      <c r="A133" s="29" t="s">
        <v>31414</v>
      </c>
      <c r="B133" s="30" t="s">
        <v>27363</v>
      </c>
    </row>
    <row r="134" spans="1:2" ht="14.25" customHeight="1">
      <c r="A134" s="29" t="s">
        <v>23183</v>
      </c>
      <c r="B134" s="30" t="s">
        <v>3719</v>
      </c>
    </row>
    <row r="135" spans="1:2" ht="14.25" customHeight="1">
      <c r="A135" s="29" t="s">
        <v>23187</v>
      </c>
      <c r="B135" s="30" t="s">
        <v>27366</v>
      </c>
    </row>
    <row r="136" spans="1:2" ht="14.25" customHeight="1">
      <c r="A136" s="29" t="s">
        <v>31410</v>
      </c>
      <c r="B136" s="30" t="s">
        <v>27371</v>
      </c>
    </row>
    <row r="137" spans="1:2" ht="14.25" customHeight="1">
      <c r="A137" s="29" t="s">
        <v>31418</v>
      </c>
      <c r="B137" s="30" t="s">
        <v>27375</v>
      </c>
    </row>
    <row r="138" spans="1:2" ht="14.25" customHeight="1">
      <c r="A138" s="29" t="s">
        <v>35683</v>
      </c>
      <c r="B138" s="30" t="s">
        <v>27379</v>
      </c>
    </row>
    <row r="139" spans="1:2" ht="14.25" customHeight="1">
      <c r="A139" s="29" t="s">
        <v>23190</v>
      </c>
      <c r="B139" s="30" t="s">
        <v>19031</v>
      </c>
    </row>
    <row r="140" spans="1:2" ht="14.25" customHeight="1">
      <c r="A140" s="29" t="s">
        <v>23193</v>
      </c>
      <c r="B140" s="30" t="s">
        <v>33400</v>
      </c>
    </row>
    <row r="141" spans="1:2" ht="14.25" customHeight="1">
      <c r="A141" s="29" t="s">
        <v>23197</v>
      </c>
      <c r="B141" s="30" t="s">
        <v>22334</v>
      </c>
    </row>
    <row r="142" spans="1:2" ht="14.25" customHeight="1">
      <c r="A142" s="29" t="s">
        <v>23201</v>
      </c>
      <c r="B142" s="30" t="s">
        <v>36007</v>
      </c>
    </row>
    <row r="143" spans="1:2" ht="14.25" customHeight="1">
      <c r="A143" s="29" t="s">
        <v>23205</v>
      </c>
      <c r="B143" s="30" t="s">
        <v>27383</v>
      </c>
    </row>
    <row r="144" spans="1:2" ht="14.25" customHeight="1">
      <c r="A144" s="29" t="s">
        <v>23209</v>
      </c>
      <c r="B144" s="30" t="s">
        <v>27385</v>
      </c>
    </row>
    <row r="145" spans="1:2" ht="14.25" customHeight="1">
      <c r="A145" s="29" t="s">
        <v>31421</v>
      </c>
      <c r="B145" s="30" t="s">
        <v>3714</v>
      </c>
    </row>
    <row r="146" spans="1:2" ht="14.25" customHeight="1">
      <c r="A146" s="29" t="s">
        <v>23213</v>
      </c>
      <c r="B146" s="30" t="s">
        <v>27389</v>
      </c>
    </row>
    <row r="147" spans="1:2" ht="14.25" customHeight="1">
      <c r="A147" s="29" t="s">
        <v>23217</v>
      </c>
      <c r="B147" s="30" t="s">
        <v>33405</v>
      </c>
    </row>
    <row r="148" spans="1:2" ht="14.25" customHeight="1">
      <c r="A148" s="29" t="s">
        <v>23221</v>
      </c>
      <c r="B148" s="30" t="s">
        <v>37317</v>
      </c>
    </row>
    <row r="149" spans="1:2" ht="14.25" customHeight="1">
      <c r="A149" s="29" t="s">
        <v>23224</v>
      </c>
      <c r="B149" s="30" t="s">
        <v>27391</v>
      </c>
    </row>
    <row r="150" spans="1:2" ht="14.25" customHeight="1">
      <c r="A150" s="29" t="s">
        <v>5177</v>
      </c>
      <c r="B150" s="30" t="s">
        <v>21959</v>
      </c>
    </row>
    <row r="151" spans="1:2" ht="14.25" customHeight="1">
      <c r="A151" s="29" t="s">
        <v>23229</v>
      </c>
      <c r="B151" s="30" t="s">
        <v>19027</v>
      </c>
    </row>
    <row r="152" spans="1:2" ht="14.25" customHeight="1">
      <c r="A152" s="29" t="s">
        <v>37318</v>
      </c>
      <c r="B152" s="30" t="s">
        <v>27399</v>
      </c>
    </row>
    <row r="153" spans="1:2" ht="14.25" customHeight="1">
      <c r="A153" s="29" t="s">
        <v>23242</v>
      </c>
      <c r="B153" s="30" t="s">
        <v>27402</v>
      </c>
    </row>
    <row r="154" spans="1:2" ht="14.25" customHeight="1">
      <c r="A154" s="29" t="s">
        <v>23249</v>
      </c>
      <c r="B154" s="30" t="s">
        <v>27423</v>
      </c>
    </row>
    <row r="155" spans="1:2" ht="14.25" customHeight="1">
      <c r="A155" s="29" t="s">
        <v>19671</v>
      </c>
      <c r="B155" s="30" t="s">
        <v>27428</v>
      </c>
    </row>
    <row r="156" spans="1:2" ht="14.25" customHeight="1">
      <c r="A156" s="29" t="s">
        <v>36196</v>
      </c>
      <c r="B156" s="30" t="s">
        <v>27431</v>
      </c>
    </row>
    <row r="157" spans="1:2" ht="14.25" customHeight="1">
      <c r="A157" s="29" t="s">
        <v>23264</v>
      </c>
      <c r="B157" s="30" t="s">
        <v>27433</v>
      </c>
    </row>
    <row r="158" spans="1:2" ht="14.25" customHeight="1">
      <c r="A158" s="29" t="s">
        <v>23267</v>
      </c>
      <c r="B158" s="30" t="s">
        <v>37319</v>
      </c>
    </row>
    <row r="159" spans="1:2" ht="14.25" customHeight="1">
      <c r="A159" s="29" t="s">
        <v>31446</v>
      </c>
      <c r="B159" s="30" t="s">
        <v>27440</v>
      </c>
    </row>
    <row r="160" spans="1:2" ht="14.25" customHeight="1">
      <c r="A160" s="29" t="s">
        <v>35893</v>
      </c>
      <c r="B160" s="30" t="s">
        <v>27443</v>
      </c>
    </row>
    <row r="161" spans="1:2" ht="14.25" customHeight="1">
      <c r="A161" s="29" t="s">
        <v>23270</v>
      </c>
      <c r="B161" s="30" t="s">
        <v>27445</v>
      </c>
    </row>
    <row r="162" spans="1:2" ht="14.25" customHeight="1">
      <c r="A162" s="29" t="s">
        <v>35876</v>
      </c>
      <c r="B162" s="30" t="s">
        <v>21963</v>
      </c>
    </row>
    <row r="163" spans="1:2" ht="14.25" customHeight="1">
      <c r="A163" s="29" t="s">
        <v>31450</v>
      </c>
      <c r="B163" s="30" t="s">
        <v>27450</v>
      </c>
    </row>
    <row r="164" spans="1:2" ht="14.25" customHeight="1">
      <c r="A164" s="29" t="s">
        <v>31453</v>
      </c>
      <c r="B164" s="30" t="s">
        <v>3711</v>
      </c>
    </row>
    <row r="165" spans="1:2" ht="14.25" customHeight="1">
      <c r="A165" s="29" t="s">
        <v>31455</v>
      </c>
      <c r="B165" s="30" t="s">
        <v>27437</v>
      </c>
    </row>
    <row r="166" spans="1:2" ht="14.25" customHeight="1">
      <c r="A166" s="29" t="s">
        <v>23273</v>
      </c>
      <c r="B166" s="30" t="s">
        <v>27448</v>
      </c>
    </row>
    <row r="167" spans="1:2" ht="14.25" customHeight="1">
      <c r="A167" s="29" t="s">
        <v>35671</v>
      </c>
      <c r="B167" s="30" t="s">
        <v>27453</v>
      </c>
    </row>
    <row r="168" spans="1:2" ht="14.25" customHeight="1">
      <c r="A168" s="29" t="s">
        <v>31458</v>
      </c>
      <c r="B168" s="30" t="s">
        <v>27457</v>
      </c>
    </row>
    <row r="169" spans="1:2" ht="14.25" customHeight="1">
      <c r="A169" s="29" t="s">
        <v>5162</v>
      </c>
      <c r="B169" s="30" t="s">
        <v>27461</v>
      </c>
    </row>
    <row r="170" spans="1:2" ht="14.25" customHeight="1">
      <c r="A170" s="29" t="s">
        <v>23292</v>
      </c>
      <c r="B170" s="30" t="s">
        <v>19024</v>
      </c>
    </row>
    <row r="171" spans="1:2" ht="14.25" customHeight="1">
      <c r="A171" s="29" t="s">
        <v>5157</v>
      </c>
      <c r="B171" s="30" t="s">
        <v>3706</v>
      </c>
    </row>
    <row r="172" spans="1:2" ht="14.25" customHeight="1">
      <c r="A172" s="29" t="s">
        <v>23295</v>
      </c>
      <c r="B172" s="30" t="s">
        <v>36217</v>
      </c>
    </row>
    <row r="173" spans="1:2" ht="14.25" customHeight="1">
      <c r="A173" s="29" t="s">
        <v>23299</v>
      </c>
      <c r="B173" s="30" t="s">
        <v>27466</v>
      </c>
    </row>
    <row r="174" spans="1:2" ht="14.25" customHeight="1">
      <c r="A174" s="29" t="s">
        <v>37320</v>
      </c>
      <c r="B174" s="30" t="s">
        <v>22327</v>
      </c>
    </row>
    <row r="175" spans="1:2" ht="14.25" customHeight="1">
      <c r="A175" s="29" t="s">
        <v>5147</v>
      </c>
      <c r="B175" s="30" t="s">
        <v>33411</v>
      </c>
    </row>
    <row r="176" spans="1:2" ht="14.25" customHeight="1">
      <c r="A176" s="29" t="s">
        <v>19667</v>
      </c>
      <c r="B176" s="30" t="s">
        <v>27469</v>
      </c>
    </row>
    <row r="177" spans="1:2" ht="14.25" customHeight="1">
      <c r="A177" s="29" t="s">
        <v>31468</v>
      </c>
      <c r="B177" s="30" t="s">
        <v>27471</v>
      </c>
    </row>
    <row r="178" spans="1:2" ht="14.25" customHeight="1">
      <c r="A178" s="29" t="s">
        <v>5144</v>
      </c>
      <c r="B178" s="30" t="s">
        <v>19019</v>
      </c>
    </row>
    <row r="179" spans="1:2" ht="14.25" customHeight="1">
      <c r="A179" s="29" t="s">
        <v>5141</v>
      </c>
      <c r="B179" s="30" t="s">
        <v>3700</v>
      </c>
    </row>
    <row r="180" spans="1:2" ht="14.25" customHeight="1">
      <c r="A180" s="29" t="s">
        <v>22579</v>
      </c>
      <c r="B180" s="30" t="s">
        <v>27476</v>
      </c>
    </row>
    <row r="181" spans="1:2" ht="14.25" customHeight="1">
      <c r="A181" s="29" t="s">
        <v>5134</v>
      </c>
      <c r="B181" s="30" t="s">
        <v>27479</v>
      </c>
    </row>
    <row r="182" spans="1:2" ht="14.25" customHeight="1">
      <c r="A182" s="29" t="s">
        <v>23302</v>
      </c>
      <c r="B182" s="30" t="s">
        <v>33408</v>
      </c>
    </row>
    <row r="183" spans="1:2" ht="14.25" customHeight="1">
      <c r="A183" s="29" t="s">
        <v>23304</v>
      </c>
      <c r="B183" s="30" t="s">
        <v>33416</v>
      </c>
    </row>
    <row r="184" spans="1:2" ht="14.25" customHeight="1">
      <c r="A184" s="29" t="s">
        <v>19664</v>
      </c>
      <c r="B184" s="30" t="s">
        <v>27483</v>
      </c>
    </row>
    <row r="185" spans="1:2" ht="14.25" customHeight="1">
      <c r="A185" s="29" t="s">
        <v>23307</v>
      </c>
      <c r="B185" s="30" t="s">
        <v>33420</v>
      </c>
    </row>
    <row r="186" spans="1:2" ht="14.25" customHeight="1">
      <c r="A186" s="29" t="s">
        <v>23312</v>
      </c>
      <c r="B186" s="30" t="s">
        <v>35499</v>
      </c>
    </row>
    <row r="187" spans="1:2" ht="14.25" customHeight="1">
      <c r="A187" s="29" t="s">
        <v>23316</v>
      </c>
      <c r="B187" s="30" t="s">
        <v>27487</v>
      </c>
    </row>
    <row r="188" spans="1:2" ht="14.25" customHeight="1">
      <c r="A188" s="29" t="s">
        <v>23319</v>
      </c>
      <c r="B188" s="30" t="s">
        <v>27489</v>
      </c>
    </row>
    <row r="189" spans="1:2" ht="14.25" customHeight="1">
      <c r="A189" s="29" t="s">
        <v>31471</v>
      </c>
      <c r="B189" s="30" t="s">
        <v>27492</v>
      </c>
    </row>
    <row r="190" spans="1:2" ht="14.25" customHeight="1">
      <c r="A190" s="29" t="s">
        <v>20172</v>
      </c>
      <c r="B190" s="30" t="s">
        <v>27495</v>
      </c>
    </row>
    <row r="191" spans="1:2" ht="14.25" customHeight="1">
      <c r="A191" s="29" t="s">
        <v>37321</v>
      </c>
      <c r="B191" s="30" t="s">
        <v>27501</v>
      </c>
    </row>
    <row r="192" spans="1:2" ht="14.25" customHeight="1">
      <c r="A192" s="29" t="s">
        <v>36065</v>
      </c>
      <c r="B192" s="30" t="s">
        <v>36885</v>
      </c>
    </row>
    <row r="193" spans="1:2" ht="14.25" customHeight="1">
      <c r="A193" s="29" t="s">
        <v>23322</v>
      </c>
      <c r="B193" s="30" t="s">
        <v>36612</v>
      </c>
    </row>
    <row r="194" spans="1:2" ht="14.25" customHeight="1">
      <c r="A194" s="29" t="s">
        <v>31474</v>
      </c>
      <c r="B194" s="30" t="s">
        <v>37322</v>
      </c>
    </row>
    <row r="195" spans="1:2" ht="14.25" customHeight="1">
      <c r="A195" s="29" t="s">
        <v>5121</v>
      </c>
      <c r="B195" s="30" t="s">
        <v>27505</v>
      </c>
    </row>
    <row r="196" spans="1:2" ht="14.25" customHeight="1">
      <c r="A196" s="29" t="s">
        <v>31477</v>
      </c>
      <c r="B196" s="30" t="s">
        <v>19014</v>
      </c>
    </row>
    <row r="197" spans="1:2" ht="14.25" customHeight="1">
      <c r="A197" s="29" t="s">
        <v>23332</v>
      </c>
      <c r="B197" s="30" t="s">
        <v>27520</v>
      </c>
    </row>
    <row r="198" spans="1:2" ht="14.25" customHeight="1">
      <c r="A198" s="29" t="s">
        <v>31484</v>
      </c>
      <c r="B198" s="30" t="s">
        <v>27517</v>
      </c>
    </row>
    <row r="199" spans="1:2" ht="14.25" customHeight="1">
      <c r="A199" s="29" t="s">
        <v>31488</v>
      </c>
      <c r="B199" s="30" t="s">
        <v>37323</v>
      </c>
    </row>
    <row r="200" spans="1:2" ht="14.25" customHeight="1">
      <c r="A200" s="29" t="s">
        <v>23336</v>
      </c>
      <c r="B200" s="30" t="s">
        <v>27524</v>
      </c>
    </row>
    <row r="201" spans="1:2" ht="14.25" customHeight="1">
      <c r="A201" s="29" t="s">
        <v>31490</v>
      </c>
      <c r="B201" s="30" t="s">
        <v>37324</v>
      </c>
    </row>
    <row r="202" spans="1:2" ht="15" customHeight="1">
      <c r="A202" s="31" t="s">
        <v>5116</v>
      </c>
      <c r="B202" s="32" t="s">
        <v>27528</v>
      </c>
    </row>
    <row r="203" spans="1:2" ht="15" customHeight="1"/>
    <row r="204" spans="1:2" ht="14.25" customHeight="1">
      <c r="A204" s="27" t="s">
        <v>5112</v>
      </c>
      <c r="B204" s="28" t="s">
        <v>3683</v>
      </c>
    </row>
    <row r="205" spans="1:2" ht="14.25" customHeight="1">
      <c r="A205" s="29" t="s">
        <v>23341</v>
      </c>
      <c r="B205" s="30" t="s">
        <v>27533</v>
      </c>
    </row>
    <row r="206" spans="1:2" ht="14.25" customHeight="1">
      <c r="A206" s="29" t="s">
        <v>5109</v>
      </c>
      <c r="B206" s="30" t="s">
        <v>27537</v>
      </c>
    </row>
    <row r="207" spans="1:2" ht="14.25" customHeight="1">
      <c r="A207" s="29" t="s">
        <v>31497</v>
      </c>
      <c r="B207" s="30" t="s">
        <v>33428</v>
      </c>
    </row>
    <row r="208" spans="1:2" ht="14.25" customHeight="1">
      <c r="A208" s="29" t="s">
        <v>31493</v>
      </c>
      <c r="B208" s="30" t="s">
        <v>3677</v>
      </c>
    </row>
    <row r="209" spans="1:2" ht="14.25" customHeight="1">
      <c r="A209" s="29" t="s">
        <v>35531</v>
      </c>
      <c r="B209" s="30" t="s">
        <v>33431</v>
      </c>
    </row>
    <row r="210" spans="1:2" ht="14.25" customHeight="1">
      <c r="A210" s="29" t="s">
        <v>23343</v>
      </c>
      <c r="B210" s="30" t="s">
        <v>27543</v>
      </c>
    </row>
    <row r="211" spans="1:2" ht="14.25" customHeight="1">
      <c r="A211" s="29" t="s">
        <v>23347</v>
      </c>
      <c r="B211" s="30" t="s">
        <v>33434</v>
      </c>
    </row>
    <row r="212" spans="1:2" ht="14.25" customHeight="1">
      <c r="A212" s="29" t="s">
        <v>23351</v>
      </c>
      <c r="B212" s="30" t="s">
        <v>27545</v>
      </c>
    </row>
    <row r="213" spans="1:2" ht="14.25" customHeight="1">
      <c r="A213" s="29" t="s">
        <v>23354</v>
      </c>
      <c r="B213" s="30" t="s">
        <v>3672</v>
      </c>
    </row>
    <row r="214" spans="1:2" ht="14.25" customHeight="1">
      <c r="A214" s="29" t="s">
        <v>23356</v>
      </c>
      <c r="B214" s="30" t="s">
        <v>33437</v>
      </c>
    </row>
    <row r="215" spans="1:2" ht="14.25" customHeight="1">
      <c r="A215" s="29" t="s">
        <v>5098</v>
      </c>
      <c r="B215" s="30" t="s">
        <v>3668</v>
      </c>
    </row>
    <row r="216" spans="1:2" ht="14.25" customHeight="1">
      <c r="A216" s="29" t="s">
        <v>23359</v>
      </c>
      <c r="B216" s="30" t="s">
        <v>27552</v>
      </c>
    </row>
    <row r="217" spans="1:2" ht="14.25" customHeight="1">
      <c r="A217" s="29" t="s">
        <v>36566</v>
      </c>
      <c r="B217" s="30" t="s">
        <v>3664</v>
      </c>
    </row>
    <row r="218" spans="1:2" ht="14.25" customHeight="1">
      <c r="A218" s="29" t="s">
        <v>5093</v>
      </c>
      <c r="B218" s="30" t="s">
        <v>27556</v>
      </c>
    </row>
    <row r="219" spans="1:2" ht="14.25" customHeight="1">
      <c r="A219" s="29" t="s">
        <v>36774</v>
      </c>
      <c r="B219" s="30" t="s">
        <v>3658</v>
      </c>
    </row>
    <row r="220" spans="1:2" ht="14.25" customHeight="1">
      <c r="A220" s="29" t="s">
        <v>23367</v>
      </c>
      <c r="B220" s="30" t="s">
        <v>27559</v>
      </c>
    </row>
    <row r="221" spans="1:2" ht="14.25" customHeight="1">
      <c r="A221" s="29" t="s">
        <v>19658</v>
      </c>
      <c r="B221" s="30" t="s">
        <v>35709</v>
      </c>
    </row>
    <row r="222" spans="1:2" ht="14.25" customHeight="1">
      <c r="A222" s="29" t="s">
        <v>22564</v>
      </c>
      <c r="B222" s="30" t="s">
        <v>33444</v>
      </c>
    </row>
    <row r="223" spans="1:2" ht="14.25" customHeight="1">
      <c r="A223" s="29" t="s">
        <v>23377</v>
      </c>
      <c r="B223" s="30" t="s">
        <v>27564</v>
      </c>
    </row>
    <row r="224" spans="1:2" ht="14.25" customHeight="1">
      <c r="A224" s="29" t="s">
        <v>36029</v>
      </c>
      <c r="B224" s="30" t="s">
        <v>27568</v>
      </c>
    </row>
    <row r="225" spans="1:2" ht="14.25" customHeight="1">
      <c r="A225" s="29" t="s">
        <v>31507</v>
      </c>
      <c r="B225" s="30" t="s">
        <v>19007</v>
      </c>
    </row>
    <row r="226" spans="1:2" ht="14.25" customHeight="1">
      <c r="A226" s="29" t="s">
        <v>37325</v>
      </c>
      <c r="B226" s="30" t="s">
        <v>27578</v>
      </c>
    </row>
    <row r="227" spans="1:2" ht="14.25" customHeight="1">
      <c r="A227" s="29" t="s">
        <v>23381</v>
      </c>
      <c r="B227" s="30" t="s">
        <v>27581</v>
      </c>
    </row>
    <row r="228" spans="1:2" ht="14.25" customHeight="1">
      <c r="A228" s="29" t="s">
        <v>23386</v>
      </c>
      <c r="B228" s="30" t="s">
        <v>36185</v>
      </c>
    </row>
    <row r="229" spans="1:2" ht="14.25" customHeight="1">
      <c r="A229" s="29" t="s">
        <v>37326</v>
      </c>
      <c r="B229" s="30" t="s">
        <v>27586</v>
      </c>
    </row>
    <row r="230" spans="1:2" ht="14.25" customHeight="1">
      <c r="A230" s="29" t="s">
        <v>31512</v>
      </c>
      <c r="B230" s="30" t="s">
        <v>27590</v>
      </c>
    </row>
    <row r="231" spans="1:2" ht="14.25" customHeight="1">
      <c r="A231" s="29" t="s">
        <v>23390</v>
      </c>
      <c r="B231" s="30" t="s">
        <v>27592</v>
      </c>
    </row>
    <row r="232" spans="1:2" ht="14.25" customHeight="1">
      <c r="A232" s="29" t="s">
        <v>23397</v>
      </c>
      <c r="B232" s="30" t="s">
        <v>33451</v>
      </c>
    </row>
    <row r="233" spans="1:2" ht="14.25" customHeight="1">
      <c r="A233" s="29" t="s">
        <v>23401</v>
      </c>
      <c r="B233" s="30" t="s">
        <v>27595</v>
      </c>
    </row>
    <row r="234" spans="1:2" ht="14.25" customHeight="1">
      <c r="A234" s="29" t="s">
        <v>23405</v>
      </c>
      <c r="B234" s="30" t="s">
        <v>27599</v>
      </c>
    </row>
    <row r="235" spans="1:2" ht="14.25" customHeight="1">
      <c r="A235" s="29" t="s">
        <v>23393</v>
      </c>
      <c r="B235" s="30" t="s">
        <v>33454</v>
      </c>
    </row>
    <row r="236" spans="1:2" ht="14.25" customHeight="1">
      <c r="A236" s="29" t="s">
        <v>23409</v>
      </c>
      <c r="B236" s="30" t="s">
        <v>33457</v>
      </c>
    </row>
    <row r="237" spans="1:2" ht="14.25" customHeight="1">
      <c r="A237" s="29" t="s">
        <v>23413</v>
      </c>
      <c r="B237" s="30" t="s">
        <v>27603</v>
      </c>
    </row>
    <row r="238" spans="1:2" ht="14.25" customHeight="1">
      <c r="A238" s="29" t="s">
        <v>23418</v>
      </c>
      <c r="B238" s="30" t="s">
        <v>33459</v>
      </c>
    </row>
    <row r="239" spans="1:2" ht="14.25" customHeight="1">
      <c r="A239" s="29" t="s">
        <v>5081</v>
      </c>
      <c r="B239" s="30" t="s">
        <v>33463</v>
      </c>
    </row>
    <row r="240" spans="1:2" ht="14.25" customHeight="1">
      <c r="A240" s="29" t="s">
        <v>37327</v>
      </c>
      <c r="B240" s="30" t="s">
        <v>37328</v>
      </c>
    </row>
    <row r="241" spans="1:2" ht="14.25" customHeight="1">
      <c r="A241" s="29" t="s">
        <v>23422</v>
      </c>
      <c r="B241" s="30" t="s">
        <v>3654</v>
      </c>
    </row>
    <row r="242" spans="1:2" ht="14.25" customHeight="1">
      <c r="A242" s="29" t="s">
        <v>23426</v>
      </c>
      <c r="B242" s="30" t="s">
        <v>33465</v>
      </c>
    </row>
    <row r="243" spans="1:2" ht="14.25" customHeight="1">
      <c r="A243" s="29" t="s">
        <v>23434</v>
      </c>
      <c r="B243" s="30" t="s">
        <v>21766</v>
      </c>
    </row>
    <row r="244" spans="1:2" ht="14.25" customHeight="1">
      <c r="A244" s="29" t="s">
        <v>23438</v>
      </c>
      <c r="B244" s="30" t="s">
        <v>19004</v>
      </c>
    </row>
    <row r="245" spans="1:2" ht="14.25" customHeight="1">
      <c r="A245" s="29" t="s">
        <v>37329</v>
      </c>
      <c r="B245" s="30" t="s">
        <v>27572</v>
      </c>
    </row>
    <row r="246" spans="1:2" ht="14.25" customHeight="1">
      <c r="A246" s="29" t="s">
        <v>23440</v>
      </c>
      <c r="B246" s="30" t="s">
        <v>27576</v>
      </c>
    </row>
    <row r="247" spans="1:2" ht="14.25" customHeight="1">
      <c r="A247" s="29" t="s">
        <v>23449</v>
      </c>
      <c r="B247" s="30" t="s">
        <v>33447</v>
      </c>
    </row>
    <row r="248" spans="1:2" ht="14.25" customHeight="1">
      <c r="A248" s="29" t="s">
        <v>23453</v>
      </c>
      <c r="B248" s="30" t="s">
        <v>27606</v>
      </c>
    </row>
    <row r="249" spans="1:2" ht="14.25" customHeight="1">
      <c r="A249" s="29" t="s">
        <v>31515</v>
      </c>
      <c r="B249" s="30" t="s">
        <v>27610</v>
      </c>
    </row>
    <row r="250" spans="1:2" ht="14.25" customHeight="1">
      <c r="A250" s="29" t="s">
        <v>5076</v>
      </c>
      <c r="B250" s="30" t="s">
        <v>33468</v>
      </c>
    </row>
    <row r="251" spans="1:2" ht="14.25" customHeight="1">
      <c r="A251" s="29" t="s">
        <v>23443</v>
      </c>
      <c r="B251" s="30" t="s">
        <v>27614</v>
      </c>
    </row>
    <row r="252" spans="1:2" ht="14.25" customHeight="1">
      <c r="A252" s="29" t="s">
        <v>23446</v>
      </c>
      <c r="B252" s="30" t="s">
        <v>27617</v>
      </c>
    </row>
    <row r="253" spans="1:2" ht="14.25" customHeight="1">
      <c r="A253" s="29" t="s">
        <v>23455</v>
      </c>
      <c r="B253" s="30" t="s">
        <v>27620</v>
      </c>
    </row>
    <row r="254" spans="1:2" ht="14.25" customHeight="1">
      <c r="A254" s="29" t="s">
        <v>5070</v>
      </c>
      <c r="B254" s="30" t="s">
        <v>27624</v>
      </c>
    </row>
    <row r="255" spans="1:2" ht="14.25" customHeight="1">
      <c r="A255" s="29" t="s">
        <v>31520</v>
      </c>
      <c r="B255" s="30" t="s">
        <v>35926</v>
      </c>
    </row>
    <row r="256" spans="1:2" ht="14.25" customHeight="1">
      <c r="A256" s="29" t="s">
        <v>23459</v>
      </c>
      <c r="B256" s="30" t="s">
        <v>27628</v>
      </c>
    </row>
    <row r="257" spans="1:2" ht="14.25" customHeight="1">
      <c r="A257" s="29" t="s">
        <v>23463</v>
      </c>
      <c r="B257" s="30" t="s">
        <v>33472</v>
      </c>
    </row>
    <row r="258" spans="1:2" ht="14.25" customHeight="1">
      <c r="A258" s="29" t="s">
        <v>37330</v>
      </c>
      <c r="B258" s="30" t="s">
        <v>36429</v>
      </c>
    </row>
    <row r="259" spans="1:2" ht="14.25" customHeight="1">
      <c r="A259" s="29" t="s">
        <v>5062</v>
      </c>
      <c r="B259" s="30" t="s">
        <v>33475</v>
      </c>
    </row>
    <row r="260" spans="1:2" ht="14.25" customHeight="1">
      <c r="A260" s="29" t="s">
        <v>37331</v>
      </c>
      <c r="B260" s="30" t="s">
        <v>37332</v>
      </c>
    </row>
    <row r="261" spans="1:2" ht="14.25" customHeight="1">
      <c r="A261" s="29" t="s">
        <v>5057</v>
      </c>
      <c r="B261" s="30" t="s">
        <v>19000</v>
      </c>
    </row>
    <row r="262" spans="1:2" ht="14.25" customHeight="1">
      <c r="A262" s="29" t="s">
        <v>5054</v>
      </c>
      <c r="B262" s="30" t="s">
        <v>27631</v>
      </c>
    </row>
    <row r="263" spans="1:2" ht="14.25" customHeight="1">
      <c r="A263" s="29" t="s">
        <v>31522</v>
      </c>
      <c r="B263" s="30" t="s">
        <v>22325</v>
      </c>
    </row>
    <row r="264" spans="1:2" ht="14.25" customHeight="1">
      <c r="A264" s="29" t="s">
        <v>31524</v>
      </c>
      <c r="B264" s="30" t="s">
        <v>27636</v>
      </c>
    </row>
    <row r="265" spans="1:2" ht="14.25" customHeight="1">
      <c r="A265" s="29" t="s">
        <v>19654</v>
      </c>
      <c r="B265" s="30" t="s">
        <v>33479</v>
      </c>
    </row>
    <row r="266" spans="1:2" ht="14.25" customHeight="1">
      <c r="A266" s="29" t="s">
        <v>31527</v>
      </c>
      <c r="B266" s="30" t="s">
        <v>33481</v>
      </c>
    </row>
    <row r="267" spans="1:2" ht="14.25" customHeight="1">
      <c r="A267" s="29" t="s">
        <v>5044</v>
      </c>
      <c r="B267" s="30" t="s">
        <v>27639</v>
      </c>
    </row>
    <row r="268" spans="1:2" ht="14.25" customHeight="1">
      <c r="A268" s="29" t="s">
        <v>37333</v>
      </c>
      <c r="B268" s="30" t="s">
        <v>3639</v>
      </c>
    </row>
    <row r="269" spans="1:2" ht="14.25" customHeight="1">
      <c r="A269" s="29" t="s">
        <v>37334</v>
      </c>
      <c r="B269" s="30" t="s">
        <v>27642</v>
      </c>
    </row>
    <row r="270" spans="1:2" ht="14.25" customHeight="1">
      <c r="A270" s="29" t="s">
        <v>23472</v>
      </c>
      <c r="B270" s="30" t="s">
        <v>33484</v>
      </c>
    </row>
    <row r="271" spans="1:2" ht="14.25" customHeight="1">
      <c r="A271" s="29" t="s">
        <v>19650</v>
      </c>
      <c r="B271" s="30" t="s">
        <v>21954</v>
      </c>
    </row>
    <row r="272" spans="1:2" ht="14.25" customHeight="1">
      <c r="A272" s="29" t="s">
        <v>22553</v>
      </c>
      <c r="B272" s="30" t="s">
        <v>33489</v>
      </c>
    </row>
    <row r="273" spans="1:2" ht="14.25" customHeight="1">
      <c r="A273" s="29" t="s">
        <v>23474</v>
      </c>
      <c r="B273" s="30" t="s">
        <v>33494</v>
      </c>
    </row>
    <row r="274" spans="1:2" ht="14.25" customHeight="1">
      <c r="A274" s="29" t="s">
        <v>5039</v>
      </c>
      <c r="B274" s="30" t="s">
        <v>37335</v>
      </c>
    </row>
    <row r="275" spans="1:2" ht="14.25" customHeight="1">
      <c r="A275" s="29" t="s">
        <v>31530</v>
      </c>
      <c r="B275" s="30" t="s">
        <v>33498</v>
      </c>
    </row>
    <row r="276" spans="1:2" ht="14.25" customHeight="1">
      <c r="A276" s="29" t="s">
        <v>23476</v>
      </c>
      <c r="B276" s="30" t="s">
        <v>18991</v>
      </c>
    </row>
    <row r="277" spans="1:2" ht="14.25" customHeight="1">
      <c r="A277" s="29" t="s">
        <v>31533</v>
      </c>
      <c r="B277" s="30" t="s">
        <v>27646</v>
      </c>
    </row>
    <row r="278" spans="1:2" ht="14.25" customHeight="1">
      <c r="A278" s="29" t="s">
        <v>36307</v>
      </c>
      <c r="B278" s="30" t="s">
        <v>3633</v>
      </c>
    </row>
    <row r="279" spans="1:2" ht="14.25" customHeight="1">
      <c r="A279" s="29" t="s">
        <v>5031</v>
      </c>
      <c r="B279" s="30" t="s">
        <v>27648</v>
      </c>
    </row>
    <row r="280" spans="1:2" ht="14.25" customHeight="1">
      <c r="A280" s="29" t="s">
        <v>37336</v>
      </c>
      <c r="B280" s="30" t="s">
        <v>33492</v>
      </c>
    </row>
    <row r="281" spans="1:2" ht="14.25" customHeight="1">
      <c r="A281" s="29" t="s">
        <v>23483</v>
      </c>
      <c r="B281" s="30" t="s">
        <v>33500</v>
      </c>
    </row>
    <row r="282" spans="1:2" ht="14.25" customHeight="1">
      <c r="A282" s="29" t="s">
        <v>5021</v>
      </c>
      <c r="B282" s="30" t="s">
        <v>27651</v>
      </c>
    </row>
    <row r="283" spans="1:2" ht="14.25" customHeight="1">
      <c r="A283" s="29" t="s">
        <v>23487</v>
      </c>
      <c r="B283" s="30" t="s">
        <v>27654</v>
      </c>
    </row>
    <row r="284" spans="1:2" ht="14.25" customHeight="1">
      <c r="A284" s="29" t="s">
        <v>35784</v>
      </c>
      <c r="B284" s="30" t="s">
        <v>33505</v>
      </c>
    </row>
    <row r="285" spans="1:2" ht="14.25" customHeight="1">
      <c r="A285" s="29" t="s">
        <v>5012</v>
      </c>
      <c r="B285" s="30" t="s">
        <v>35830</v>
      </c>
    </row>
    <row r="286" spans="1:2" ht="14.25" customHeight="1">
      <c r="A286" s="29" t="s">
        <v>31536</v>
      </c>
      <c r="B286" s="30" t="s">
        <v>27657</v>
      </c>
    </row>
    <row r="287" spans="1:2" ht="14.25" customHeight="1">
      <c r="A287" s="29" t="s">
        <v>23491</v>
      </c>
      <c r="B287" s="30" t="s">
        <v>37337</v>
      </c>
    </row>
    <row r="288" spans="1:2" ht="14.25" customHeight="1">
      <c r="A288" s="29" t="s">
        <v>37338</v>
      </c>
      <c r="B288" s="30" t="s">
        <v>27665</v>
      </c>
    </row>
    <row r="289" spans="1:2" ht="14.25" customHeight="1">
      <c r="A289" s="29" t="s">
        <v>37339</v>
      </c>
      <c r="B289" s="30" t="s">
        <v>36253</v>
      </c>
    </row>
    <row r="290" spans="1:2" ht="14.25" customHeight="1">
      <c r="A290" s="29" t="s">
        <v>31539</v>
      </c>
      <c r="B290" s="30" t="s">
        <v>27660</v>
      </c>
    </row>
    <row r="291" spans="1:2" ht="14.25" customHeight="1">
      <c r="A291" s="29" t="s">
        <v>37340</v>
      </c>
      <c r="B291" s="30" t="s">
        <v>33507</v>
      </c>
    </row>
    <row r="292" spans="1:2" ht="14.25" customHeight="1">
      <c r="A292" s="29" t="s">
        <v>23494</v>
      </c>
      <c r="B292" s="30" t="s">
        <v>27669</v>
      </c>
    </row>
    <row r="293" spans="1:2" ht="14.25" customHeight="1">
      <c r="A293" s="29" t="s">
        <v>5003</v>
      </c>
      <c r="B293" s="30" t="s">
        <v>33511</v>
      </c>
    </row>
    <row r="294" spans="1:2" ht="14.25" customHeight="1">
      <c r="A294" s="29" t="s">
        <v>37341</v>
      </c>
      <c r="B294" s="30" t="s">
        <v>18989</v>
      </c>
    </row>
    <row r="295" spans="1:2" ht="14.25" customHeight="1">
      <c r="A295" s="29" t="s">
        <v>35821</v>
      </c>
      <c r="B295" s="30" t="s">
        <v>27671</v>
      </c>
    </row>
    <row r="296" spans="1:2" ht="14.25" customHeight="1">
      <c r="A296" s="29" t="s">
        <v>23479</v>
      </c>
      <c r="B296" s="30" t="s">
        <v>33517</v>
      </c>
    </row>
    <row r="297" spans="1:2" ht="14.25" customHeight="1">
      <c r="A297" s="29" t="s">
        <v>5026</v>
      </c>
      <c r="B297" s="30" t="s">
        <v>22322</v>
      </c>
    </row>
    <row r="298" spans="1:2" ht="14.25" customHeight="1">
      <c r="A298" s="29" t="s">
        <v>37342</v>
      </c>
      <c r="B298" s="30" t="s">
        <v>33520</v>
      </c>
    </row>
    <row r="299" spans="1:2" ht="14.25" customHeight="1">
      <c r="A299" s="29" t="s">
        <v>23498</v>
      </c>
      <c r="B299" s="30" t="s">
        <v>37343</v>
      </c>
    </row>
    <row r="300" spans="1:2" ht="14.25" customHeight="1">
      <c r="A300" s="29" t="s">
        <v>19641</v>
      </c>
      <c r="B300" s="30" t="s">
        <v>36375</v>
      </c>
    </row>
    <row r="301" spans="1:2" ht="14.25" customHeight="1">
      <c r="A301" s="29" t="s">
        <v>23501</v>
      </c>
      <c r="B301" s="30" t="s">
        <v>33524</v>
      </c>
    </row>
    <row r="302" spans="1:2" ht="14.25" customHeight="1">
      <c r="A302" s="29" t="s">
        <v>31543</v>
      </c>
      <c r="B302" s="30" t="s">
        <v>27674</v>
      </c>
    </row>
    <row r="303" spans="1:2" ht="15" customHeight="1">
      <c r="A303" s="31" t="s">
        <v>5000</v>
      </c>
      <c r="B303" s="32" t="s">
        <v>27677</v>
      </c>
    </row>
    <row r="304" spans="1:2" ht="15" customHeight="1"/>
    <row r="305" spans="1:2" ht="14.25" customHeight="1">
      <c r="A305" s="27" t="s">
        <v>31545</v>
      </c>
      <c r="B305" s="28" t="s">
        <v>22318</v>
      </c>
    </row>
    <row r="306" spans="1:2" ht="14.25" customHeight="1">
      <c r="A306" s="29" t="s">
        <v>31547</v>
      </c>
      <c r="B306" s="30" t="s">
        <v>33530</v>
      </c>
    </row>
    <row r="307" spans="1:2" ht="14.25" customHeight="1">
      <c r="A307" s="29" t="s">
        <v>4996</v>
      </c>
      <c r="B307" s="30" t="s">
        <v>3621</v>
      </c>
    </row>
    <row r="308" spans="1:2" ht="14.25" customHeight="1">
      <c r="A308" s="29" t="s">
        <v>31550</v>
      </c>
      <c r="B308" s="30" t="s">
        <v>27681</v>
      </c>
    </row>
    <row r="309" spans="1:2" ht="14.25" customHeight="1">
      <c r="A309" s="29" t="s">
        <v>31552</v>
      </c>
      <c r="B309" s="30" t="s">
        <v>3614</v>
      </c>
    </row>
    <row r="310" spans="1:2" ht="14.25" customHeight="1">
      <c r="A310" s="29" t="s">
        <v>23506</v>
      </c>
      <c r="B310" s="30" t="s">
        <v>18983</v>
      </c>
    </row>
    <row r="311" spans="1:2" ht="14.25" customHeight="1">
      <c r="A311" s="29" t="s">
        <v>36515</v>
      </c>
      <c r="B311" s="30" t="s">
        <v>27697</v>
      </c>
    </row>
    <row r="312" spans="1:2" ht="14.25" customHeight="1">
      <c r="A312" s="29" t="s">
        <v>31555</v>
      </c>
      <c r="B312" s="30" t="s">
        <v>36941</v>
      </c>
    </row>
    <row r="313" spans="1:2" ht="14.25" customHeight="1">
      <c r="A313" s="29" t="s">
        <v>19636</v>
      </c>
      <c r="B313" s="30" t="s">
        <v>27702</v>
      </c>
    </row>
    <row r="314" spans="1:2" ht="14.25" customHeight="1">
      <c r="A314" s="29" t="s">
        <v>23509</v>
      </c>
      <c r="B314" s="30" t="s">
        <v>36805</v>
      </c>
    </row>
    <row r="315" spans="1:2" ht="14.25" customHeight="1">
      <c r="A315" s="29" t="s">
        <v>31560</v>
      </c>
      <c r="B315" s="30" t="s">
        <v>27706</v>
      </c>
    </row>
    <row r="316" spans="1:2" ht="14.25" customHeight="1">
      <c r="A316" s="29" t="s">
        <v>23518</v>
      </c>
      <c r="B316" s="30" t="s">
        <v>27709</v>
      </c>
    </row>
    <row r="317" spans="1:2" ht="14.25" customHeight="1">
      <c r="A317" s="29" t="s">
        <v>23520</v>
      </c>
      <c r="B317" s="30" t="s">
        <v>33534</v>
      </c>
    </row>
    <row r="318" spans="1:2" ht="14.25" customHeight="1">
      <c r="A318" s="29" t="s">
        <v>23524</v>
      </c>
      <c r="B318" s="30" t="s">
        <v>27712</v>
      </c>
    </row>
    <row r="319" spans="1:2" ht="14.25" customHeight="1">
      <c r="A319" s="29" t="s">
        <v>23527</v>
      </c>
      <c r="B319" s="30" t="s">
        <v>33536</v>
      </c>
    </row>
    <row r="320" spans="1:2" ht="14.25" customHeight="1">
      <c r="A320" s="29" t="s">
        <v>23532</v>
      </c>
      <c r="B320" s="30" t="s">
        <v>18979</v>
      </c>
    </row>
    <row r="321" spans="1:2" ht="14.25" customHeight="1">
      <c r="A321" s="29" t="s">
        <v>31563</v>
      </c>
      <c r="B321" s="30" t="s">
        <v>27715</v>
      </c>
    </row>
    <row r="322" spans="1:2" ht="14.25" customHeight="1">
      <c r="A322" s="29" t="s">
        <v>19632</v>
      </c>
      <c r="B322" s="30" t="s">
        <v>27720</v>
      </c>
    </row>
    <row r="323" spans="1:2" ht="14.25" customHeight="1">
      <c r="A323" s="29" t="s">
        <v>31567</v>
      </c>
      <c r="B323" s="30" t="s">
        <v>3604</v>
      </c>
    </row>
    <row r="324" spans="1:2" ht="14.25" customHeight="1">
      <c r="A324" s="29" t="s">
        <v>23534</v>
      </c>
      <c r="B324" s="30" t="s">
        <v>20922</v>
      </c>
    </row>
    <row r="325" spans="1:2" ht="14.25" customHeight="1">
      <c r="A325" s="29" t="s">
        <v>37344</v>
      </c>
      <c r="B325" s="30" t="s">
        <v>27723</v>
      </c>
    </row>
    <row r="326" spans="1:2" ht="14.25" customHeight="1">
      <c r="A326" s="29" t="s">
        <v>23538</v>
      </c>
      <c r="B326" s="30" t="s">
        <v>33541</v>
      </c>
    </row>
    <row r="327" spans="1:2" ht="14.25" customHeight="1">
      <c r="A327" s="29" t="s">
        <v>31570</v>
      </c>
      <c r="B327" s="30" t="s">
        <v>27726</v>
      </c>
    </row>
    <row r="328" spans="1:2" ht="14.25" customHeight="1">
      <c r="A328" s="29" t="s">
        <v>31575</v>
      </c>
      <c r="B328" s="30" t="s">
        <v>27730</v>
      </c>
    </row>
    <row r="329" spans="1:2" ht="14.25" customHeight="1">
      <c r="A329" s="29" t="s">
        <v>23542</v>
      </c>
      <c r="B329" s="30" t="s">
        <v>27732</v>
      </c>
    </row>
    <row r="330" spans="1:2" ht="14.25" customHeight="1">
      <c r="A330" s="29" t="s">
        <v>23546</v>
      </c>
      <c r="B330" s="30" t="s">
        <v>27735</v>
      </c>
    </row>
    <row r="331" spans="1:2" ht="14.25" customHeight="1">
      <c r="A331" s="29" t="s">
        <v>31578</v>
      </c>
      <c r="B331" s="30" t="s">
        <v>27739</v>
      </c>
    </row>
    <row r="332" spans="1:2" ht="14.25" customHeight="1">
      <c r="A332" s="29" t="s">
        <v>23550</v>
      </c>
      <c r="B332" s="30" t="s">
        <v>27743</v>
      </c>
    </row>
    <row r="333" spans="1:2" ht="14.25" customHeight="1">
      <c r="A333" s="29" t="s">
        <v>23554</v>
      </c>
      <c r="B333" s="30" t="s">
        <v>37345</v>
      </c>
    </row>
    <row r="334" spans="1:2" ht="14.25" customHeight="1">
      <c r="A334" s="29" t="s">
        <v>23557</v>
      </c>
      <c r="B334" s="30" t="s">
        <v>27746</v>
      </c>
    </row>
    <row r="335" spans="1:2" ht="14.25" customHeight="1">
      <c r="A335" s="29" t="s">
        <v>4975</v>
      </c>
      <c r="B335" s="30" t="s">
        <v>27749</v>
      </c>
    </row>
    <row r="336" spans="1:2" ht="14.25" customHeight="1">
      <c r="A336" s="29" t="s">
        <v>31582</v>
      </c>
      <c r="B336" s="30" t="s">
        <v>18974</v>
      </c>
    </row>
    <row r="337" spans="1:2" ht="14.25" customHeight="1">
      <c r="A337" s="29" t="s">
        <v>23561</v>
      </c>
      <c r="B337" s="30" t="s">
        <v>33547</v>
      </c>
    </row>
    <row r="338" spans="1:2" ht="14.25" customHeight="1">
      <c r="A338" s="29" t="s">
        <v>31586</v>
      </c>
      <c r="B338" s="30" t="s">
        <v>27754</v>
      </c>
    </row>
    <row r="339" spans="1:2" ht="14.25" customHeight="1">
      <c r="A339" s="29" t="s">
        <v>23569</v>
      </c>
      <c r="B339" s="30" t="s">
        <v>27757</v>
      </c>
    </row>
    <row r="340" spans="1:2" ht="14.25" customHeight="1">
      <c r="A340" s="29" t="s">
        <v>23573</v>
      </c>
      <c r="B340" s="30" t="s">
        <v>27761</v>
      </c>
    </row>
    <row r="341" spans="1:2" ht="14.25" customHeight="1">
      <c r="A341" s="29" t="s">
        <v>31589</v>
      </c>
      <c r="B341" s="30" t="s">
        <v>27769</v>
      </c>
    </row>
    <row r="342" spans="1:2" ht="14.25" customHeight="1">
      <c r="A342" s="29" t="s">
        <v>31594</v>
      </c>
      <c r="B342" s="30" t="s">
        <v>27771</v>
      </c>
    </row>
    <row r="343" spans="1:2" ht="14.25" customHeight="1">
      <c r="A343" s="29" t="s">
        <v>36936</v>
      </c>
      <c r="B343" s="30" t="s">
        <v>27774</v>
      </c>
    </row>
    <row r="344" spans="1:2" ht="14.25" customHeight="1">
      <c r="A344" s="29" t="s">
        <v>31597</v>
      </c>
      <c r="B344" s="30" t="s">
        <v>27777</v>
      </c>
    </row>
    <row r="345" spans="1:2" ht="14.25" customHeight="1">
      <c r="A345" s="29" t="s">
        <v>19630</v>
      </c>
      <c r="B345" s="30" t="s">
        <v>33543</v>
      </c>
    </row>
    <row r="346" spans="1:2" ht="14.25" customHeight="1">
      <c r="A346" s="29" t="s">
        <v>4937</v>
      </c>
      <c r="B346" s="30" t="s">
        <v>27751</v>
      </c>
    </row>
    <row r="347" spans="1:2" ht="14.25" customHeight="1">
      <c r="A347" s="29" t="s">
        <v>31617</v>
      </c>
      <c r="B347" s="30" t="s">
        <v>27779</v>
      </c>
    </row>
    <row r="348" spans="1:2" ht="14.25" customHeight="1">
      <c r="A348" s="29" t="s">
        <v>31621</v>
      </c>
      <c r="B348" s="30" t="s">
        <v>37346</v>
      </c>
    </row>
    <row r="349" spans="1:2" ht="14.25" customHeight="1">
      <c r="A349" s="29" t="s">
        <v>19626</v>
      </c>
      <c r="B349" s="30" t="s">
        <v>27783</v>
      </c>
    </row>
    <row r="350" spans="1:2" ht="14.25" customHeight="1">
      <c r="A350" s="29" t="s">
        <v>23630</v>
      </c>
      <c r="B350" s="30" t="s">
        <v>37347</v>
      </c>
    </row>
    <row r="351" spans="1:2" ht="14.25" customHeight="1">
      <c r="A351" s="29" t="s">
        <v>4926</v>
      </c>
      <c r="B351" s="30" t="s">
        <v>3594</v>
      </c>
    </row>
    <row r="352" spans="1:2" ht="14.25" customHeight="1">
      <c r="A352" s="29" t="s">
        <v>23675</v>
      </c>
      <c r="B352" s="30" t="s">
        <v>18970</v>
      </c>
    </row>
    <row r="353" spans="1:2" ht="14.25" customHeight="1">
      <c r="A353" s="29" t="s">
        <v>23678</v>
      </c>
      <c r="B353" s="30" t="s">
        <v>33551</v>
      </c>
    </row>
    <row r="354" spans="1:2" ht="14.25" customHeight="1">
      <c r="A354" s="29" t="s">
        <v>4958</v>
      </c>
      <c r="B354" s="30" t="s">
        <v>3588</v>
      </c>
    </row>
    <row r="355" spans="1:2" ht="14.25" customHeight="1">
      <c r="A355" s="29" t="s">
        <v>23576</v>
      </c>
      <c r="B355" s="30" t="s">
        <v>27788</v>
      </c>
    </row>
    <row r="356" spans="1:2" ht="14.25" customHeight="1">
      <c r="A356" s="29" t="s">
        <v>31601</v>
      </c>
      <c r="B356" s="30" t="s">
        <v>27792</v>
      </c>
    </row>
    <row r="357" spans="1:2" ht="14.25" customHeight="1">
      <c r="A357" s="29" t="s">
        <v>4954</v>
      </c>
      <c r="B357" s="30" t="s">
        <v>27795</v>
      </c>
    </row>
    <row r="358" spans="1:2" ht="14.25" customHeight="1">
      <c r="A358" s="29" t="s">
        <v>23580</v>
      </c>
      <c r="B358" s="30" t="s">
        <v>27799</v>
      </c>
    </row>
    <row r="359" spans="1:2" ht="14.25" customHeight="1">
      <c r="A359" s="29" t="s">
        <v>4950</v>
      </c>
      <c r="B359" s="30" t="s">
        <v>33553</v>
      </c>
    </row>
    <row r="360" spans="1:2" ht="14.25" customHeight="1">
      <c r="A360" s="29" t="s">
        <v>21517</v>
      </c>
      <c r="B360" s="30" t="s">
        <v>27802</v>
      </c>
    </row>
    <row r="361" spans="1:2" ht="14.25" customHeight="1">
      <c r="A361" s="29" t="s">
        <v>31604</v>
      </c>
      <c r="B361" s="30" t="s">
        <v>3576</v>
      </c>
    </row>
    <row r="362" spans="1:2" ht="14.25" customHeight="1">
      <c r="A362" s="29" t="s">
        <v>23588</v>
      </c>
      <c r="B362" s="30" t="s">
        <v>37348</v>
      </c>
    </row>
    <row r="363" spans="1:2" ht="14.25" customHeight="1">
      <c r="A363" s="29" t="s">
        <v>23591</v>
      </c>
      <c r="B363" s="30" t="s">
        <v>27808</v>
      </c>
    </row>
    <row r="364" spans="1:2" ht="14.25" customHeight="1">
      <c r="A364" s="29" t="s">
        <v>23601</v>
      </c>
      <c r="B364" s="30" t="s">
        <v>37349</v>
      </c>
    </row>
    <row r="365" spans="1:2" ht="14.25" customHeight="1">
      <c r="A365" s="29" t="s">
        <v>23604</v>
      </c>
      <c r="B365" s="30" t="s">
        <v>3571</v>
      </c>
    </row>
    <row r="366" spans="1:2" ht="14.25" customHeight="1">
      <c r="A366" s="29" t="s">
        <v>23606</v>
      </c>
      <c r="B366" s="30" t="s">
        <v>33555</v>
      </c>
    </row>
    <row r="367" spans="1:2" ht="14.25" customHeight="1">
      <c r="A367" s="29" t="s">
        <v>23618</v>
      </c>
      <c r="B367" s="30" t="s">
        <v>36840</v>
      </c>
    </row>
    <row r="368" spans="1:2" ht="14.25" customHeight="1">
      <c r="A368" s="29" t="s">
        <v>36056</v>
      </c>
      <c r="B368" s="30" t="s">
        <v>3566</v>
      </c>
    </row>
    <row r="369" spans="1:2" ht="14.25" customHeight="1">
      <c r="A369" s="29" t="s">
        <v>31610</v>
      </c>
      <c r="B369" s="30" t="s">
        <v>27819</v>
      </c>
    </row>
    <row r="370" spans="1:2" ht="14.25" customHeight="1">
      <c r="A370" s="29" t="s">
        <v>31613</v>
      </c>
      <c r="B370" s="30" t="s">
        <v>3559</v>
      </c>
    </row>
    <row r="371" spans="1:2" ht="14.25" customHeight="1">
      <c r="A371" s="29" t="s">
        <v>36608</v>
      </c>
      <c r="B371" s="30" t="s">
        <v>18967</v>
      </c>
    </row>
    <row r="372" spans="1:2" ht="14.25" customHeight="1">
      <c r="A372" s="29" t="s">
        <v>23627</v>
      </c>
      <c r="B372" s="30" t="s">
        <v>36413</v>
      </c>
    </row>
    <row r="373" spans="1:2" ht="14.25" customHeight="1">
      <c r="A373" s="29" t="s">
        <v>4947</v>
      </c>
      <c r="B373" s="30" t="s">
        <v>27816</v>
      </c>
    </row>
    <row r="374" spans="1:2" ht="14.25" customHeight="1">
      <c r="A374" s="29" t="s">
        <v>37350</v>
      </c>
      <c r="B374" s="30" t="s">
        <v>27821</v>
      </c>
    </row>
    <row r="375" spans="1:2" ht="14.25" customHeight="1">
      <c r="A375" s="29" t="s">
        <v>31607</v>
      </c>
      <c r="B375" s="30" t="s">
        <v>27824</v>
      </c>
    </row>
    <row r="376" spans="1:2" ht="14.25" customHeight="1">
      <c r="A376" s="29" t="s">
        <v>23610</v>
      </c>
      <c r="B376" s="30" t="s">
        <v>33559</v>
      </c>
    </row>
    <row r="377" spans="1:2" ht="14.25" customHeight="1">
      <c r="A377" s="29" t="s">
        <v>23614</v>
      </c>
      <c r="B377" s="30" t="s">
        <v>33563</v>
      </c>
    </row>
    <row r="378" spans="1:2" ht="14.25" customHeight="1">
      <c r="A378" s="29" t="s">
        <v>4942</v>
      </c>
      <c r="B378" s="30" t="s">
        <v>33566</v>
      </c>
    </row>
    <row r="379" spans="1:2" ht="14.25" customHeight="1">
      <c r="A379" s="29" t="s">
        <v>23623</v>
      </c>
      <c r="B379" s="30" t="s">
        <v>27827</v>
      </c>
    </row>
    <row r="380" spans="1:2" ht="14.25" customHeight="1">
      <c r="A380" s="29" t="s">
        <v>36619</v>
      </c>
      <c r="B380" s="30" t="s">
        <v>27830</v>
      </c>
    </row>
    <row r="381" spans="1:2" ht="14.25" customHeight="1">
      <c r="A381" s="29" t="s">
        <v>23634</v>
      </c>
      <c r="B381" s="30" t="s">
        <v>33568</v>
      </c>
    </row>
    <row r="382" spans="1:2" ht="14.25" customHeight="1">
      <c r="A382" s="29" t="s">
        <v>31627</v>
      </c>
      <c r="B382" s="30" t="s">
        <v>37351</v>
      </c>
    </row>
    <row r="383" spans="1:2" ht="14.25" customHeight="1">
      <c r="A383" s="29" t="s">
        <v>31631</v>
      </c>
      <c r="B383" s="30" t="s">
        <v>18965</v>
      </c>
    </row>
    <row r="384" spans="1:2" ht="14.25" customHeight="1">
      <c r="A384" s="29" t="s">
        <v>31634</v>
      </c>
      <c r="B384" s="30" t="s">
        <v>33571</v>
      </c>
    </row>
    <row r="385" spans="1:2" ht="14.25" customHeight="1">
      <c r="A385" s="29" t="s">
        <v>37352</v>
      </c>
      <c r="B385" s="30" t="s">
        <v>3551</v>
      </c>
    </row>
    <row r="386" spans="1:2" ht="14.25" customHeight="1">
      <c r="A386" s="29" t="s">
        <v>37353</v>
      </c>
      <c r="B386" s="30" t="s">
        <v>27834</v>
      </c>
    </row>
    <row r="387" spans="1:2" ht="14.25" customHeight="1">
      <c r="A387" s="29" t="s">
        <v>23642</v>
      </c>
      <c r="B387" s="30" t="s">
        <v>27837</v>
      </c>
    </row>
    <row r="388" spans="1:2" ht="14.25" customHeight="1">
      <c r="A388" s="29" t="s">
        <v>35779</v>
      </c>
      <c r="B388" s="30" t="s">
        <v>33576</v>
      </c>
    </row>
    <row r="389" spans="1:2" ht="14.25" customHeight="1">
      <c r="A389" s="29" t="s">
        <v>37354</v>
      </c>
      <c r="B389" s="30" t="s">
        <v>33578</v>
      </c>
    </row>
    <row r="390" spans="1:2" ht="14.25" customHeight="1">
      <c r="A390" s="29" t="s">
        <v>36256</v>
      </c>
      <c r="B390" s="30" t="s">
        <v>27841</v>
      </c>
    </row>
    <row r="391" spans="1:2" ht="14.25" customHeight="1">
      <c r="A391" s="29" t="s">
        <v>31624</v>
      </c>
      <c r="B391" s="30" t="s">
        <v>27845</v>
      </c>
    </row>
    <row r="392" spans="1:2" ht="14.25" customHeight="1">
      <c r="A392" s="29" t="s">
        <v>35869</v>
      </c>
      <c r="B392" s="30" t="s">
        <v>33580</v>
      </c>
    </row>
    <row r="393" spans="1:2" ht="14.25" customHeight="1">
      <c r="A393" s="29" t="s">
        <v>31639</v>
      </c>
      <c r="B393" s="30" t="s">
        <v>27847</v>
      </c>
    </row>
    <row r="394" spans="1:2" ht="14.25" customHeight="1">
      <c r="A394" s="29" t="s">
        <v>4930</v>
      </c>
      <c r="B394" s="30" t="s">
        <v>27850</v>
      </c>
    </row>
    <row r="395" spans="1:2" ht="14.25" customHeight="1">
      <c r="A395" s="29" t="s">
        <v>23647</v>
      </c>
      <c r="B395" s="30" t="s">
        <v>33584</v>
      </c>
    </row>
    <row r="396" spans="1:2" ht="14.25" customHeight="1">
      <c r="A396" s="29" t="s">
        <v>23650</v>
      </c>
      <c r="B396" s="30" t="s">
        <v>27854</v>
      </c>
    </row>
    <row r="397" spans="1:2" ht="14.25" customHeight="1">
      <c r="A397" s="29" t="s">
        <v>31643</v>
      </c>
      <c r="B397" s="30" t="s">
        <v>33588</v>
      </c>
    </row>
    <row r="398" spans="1:2" ht="14.25" customHeight="1">
      <c r="A398" s="29" t="s">
        <v>35745</v>
      </c>
      <c r="B398" s="30" t="s">
        <v>27856</v>
      </c>
    </row>
    <row r="399" spans="1:2" ht="14.25" customHeight="1">
      <c r="A399" s="29" t="s">
        <v>31645</v>
      </c>
      <c r="B399" s="30" t="s">
        <v>27859</v>
      </c>
    </row>
    <row r="400" spans="1:2" ht="14.25" customHeight="1">
      <c r="A400" s="29" t="s">
        <v>23654</v>
      </c>
      <c r="B400" s="30" t="s">
        <v>33590</v>
      </c>
    </row>
    <row r="401" spans="1:2" ht="14.25" customHeight="1">
      <c r="A401" s="29" t="s">
        <v>23659</v>
      </c>
      <c r="B401" s="30" t="s">
        <v>18961</v>
      </c>
    </row>
    <row r="402" spans="1:2" ht="14.25" customHeight="1">
      <c r="A402" s="29" t="s">
        <v>23662</v>
      </c>
      <c r="B402" s="30" t="s">
        <v>27861</v>
      </c>
    </row>
    <row r="403" spans="1:2" ht="14.25" customHeight="1">
      <c r="A403" s="29" t="s">
        <v>23670</v>
      </c>
      <c r="B403" s="30" t="s">
        <v>27865</v>
      </c>
    </row>
    <row r="404" spans="1:2" ht="15" customHeight="1">
      <c r="A404" s="31" t="s">
        <v>23680</v>
      </c>
      <c r="B404" s="32" t="s">
        <v>3541</v>
      </c>
    </row>
    <row r="405" spans="1:2" ht="15" customHeight="1"/>
    <row r="406" spans="1:2" ht="14.25" customHeight="1">
      <c r="A406" s="27" t="s">
        <v>19622</v>
      </c>
      <c r="B406" s="28" t="s">
        <v>27872</v>
      </c>
    </row>
    <row r="407" spans="1:2" ht="14.25" customHeight="1">
      <c r="A407" s="29" t="s">
        <v>4920</v>
      </c>
      <c r="B407" s="30" t="s">
        <v>36533</v>
      </c>
    </row>
    <row r="408" spans="1:2" ht="14.25" customHeight="1">
      <c r="A408" s="29" t="s">
        <v>23688</v>
      </c>
      <c r="B408" s="30" t="s">
        <v>33593</v>
      </c>
    </row>
    <row r="409" spans="1:2" ht="14.25" customHeight="1">
      <c r="A409" s="29" t="s">
        <v>37355</v>
      </c>
      <c r="B409" s="30" t="s">
        <v>33595</v>
      </c>
    </row>
    <row r="410" spans="1:2" ht="14.25" customHeight="1">
      <c r="A410" s="29" t="s">
        <v>31649</v>
      </c>
      <c r="B410" s="30" t="s">
        <v>3537</v>
      </c>
    </row>
    <row r="411" spans="1:2" ht="14.25" customHeight="1">
      <c r="A411" s="29" t="s">
        <v>23691</v>
      </c>
      <c r="B411" s="30" t="s">
        <v>33599</v>
      </c>
    </row>
    <row r="412" spans="1:2" ht="14.25" customHeight="1">
      <c r="A412" s="29" t="s">
        <v>23685</v>
      </c>
      <c r="B412" s="30" t="s">
        <v>33573</v>
      </c>
    </row>
    <row r="413" spans="1:2" ht="14.25" customHeight="1">
      <c r="A413" s="29" t="s">
        <v>31654</v>
      </c>
      <c r="B413" s="30" t="s">
        <v>27869</v>
      </c>
    </row>
    <row r="414" spans="1:2" ht="14.25" customHeight="1">
      <c r="A414" s="29" t="s">
        <v>23709</v>
      </c>
      <c r="B414" s="30" t="s">
        <v>37356</v>
      </c>
    </row>
    <row r="415" spans="1:2" ht="14.25" customHeight="1">
      <c r="A415" s="29" t="s">
        <v>23699</v>
      </c>
      <c r="B415" s="30" t="s">
        <v>18957</v>
      </c>
    </row>
    <row r="416" spans="1:2" ht="14.25" customHeight="1">
      <c r="A416" s="29" t="s">
        <v>37357</v>
      </c>
      <c r="B416" s="30" t="s">
        <v>27880</v>
      </c>
    </row>
    <row r="417" spans="1:2" ht="14.25" customHeight="1">
      <c r="A417" s="29" t="s">
        <v>23704</v>
      </c>
      <c r="B417" s="30" t="s">
        <v>3524</v>
      </c>
    </row>
    <row r="418" spans="1:2" ht="14.25" customHeight="1">
      <c r="A418" s="29" t="s">
        <v>23713</v>
      </c>
      <c r="B418" s="30" t="s">
        <v>27883</v>
      </c>
    </row>
    <row r="419" spans="1:2" ht="14.25" customHeight="1">
      <c r="A419" s="29" t="s">
        <v>23716</v>
      </c>
      <c r="B419" s="30" t="s">
        <v>37358</v>
      </c>
    </row>
    <row r="420" spans="1:2" ht="14.25" customHeight="1">
      <c r="A420" s="29" t="s">
        <v>31657</v>
      </c>
      <c r="B420" s="30" t="s">
        <v>27885</v>
      </c>
    </row>
    <row r="421" spans="1:2" ht="14.25" customHeight="1">
      <c r="A421" s="29" t="s">
        <v>23726</v>
      </c>
      <c r="B421" s="30" t="s">
        <v>27887</v>
      </c>
    </row>
    <row r="422" spans="1:2" ht="14.25" customHeight="1">
      <c r="A422" s="29" t="s">
        <v>4910</v>
      </c>
      <c r="B422" s="30" t="s">
        <v>33603</v>
      </c>
    </row>
    <row r="423" spans="1:2" ht="14.25" customHeight="1">
      <c r="A423" s="29" t="s">
        <v>31660</v>
      </c>
      <c r="B423" s="30" t="s">
        <v>37359</v>
      </c>
    </row>
    <row r="424" spans="1:2" ht="14.25" customHeight="1">
      <c r="A424" s="29" t="s">
        <v>37360</v>
      </c>
      <c r="B424" s="30" t="s">
        <v>37361</v>
      </c>
    </row>
    <row r="425" spans="1:2" ht="14.25" customHeight="1">
      <c r="A425" s="29" t="s">
        <v>31666</v>
      </c>
      <c r="B425" s="30" t="s">
        <v>33605</v>
      </c>
    </row>
    <row r="426" spans="1:2" ht="14.25" customHeight="1">
      <c r="A426" s="29" t="s">
        <v>23729</v>
      </c>
      <c r="B426" s="30" t="s">
        <v>33609</v>
      </c>
    </row>
    <row r="427" spans="1:2" ht="14.25" customHeight="1">
      <c r="A427" s="29" t="s">
        <v>23733</v>
      </c>
      <c r="B427" s="30" t="s">
        <v>27890</v>
      </c>
    </row>
    <row r="428" spans="1:2" ht="14.25" customHeight="1">
      <c r="A428" s="29" t="s">
        <v>23737</v>
      </c>
      <c r="B428" s="30" t="s">
        <v>27893</v>
      </c>
    </row>
    <row r="429" spans="1:2" ht="14.25" customHeight="1">
      <c r="A429" s="29" t="s">
        <v>23743</v>
      </c>
      <c r="B429" s="30" t="s">
        <v>27896</v>
      </c>
    </row>
    <row r="430" spans="1:2" ht="14.25" customHeight="1">
      <c r="A430" s="29" t="s">
        <v>23746</v>
      </c>
      <c r="B430" s="30" t="s">
        <v>18949</v>
      </c>
    </row>
    <row r="431" spans="1:2" ht="14.25" customHeight="1">
      <c r="A431" s="29" t="s">
        <v>35874</v>
      </c>
      <c r="B431" s="30" t="s">
        <v>18946</v>
      </c>
    </row>
    <row r="432" spans="1:2" ht="14.25" customHeight="1">
      <c r="A432" s="29" t="s">
        <v>4903</v>
      </c>
      <c r="B432" s="30" t="s">
        <v>33612</v>
      </c>
    </row>
    <row r="433" spans="1:2" ht="14.25" customHeight="1">
      <c r="A433" s="29" t="s">
        <v>4897</v>
      </c>
      <c r="B433" s="30" t="s">
        <v>27902</v>
      </c>
    </row>
    <row r="434" spans="1:2" ht="14.25" customHeight="1">
      <c r="A434" s="29" t="s">
        <v>19616</v>
      </c>
      <c r="B434" s="30" t="s">
        <v>27907</v>
      </c>
    </row>
    <row r="435" spans="1:2" ht="14.25" customHeight="1">
      <c r="A435" s="29" t="s">
        <v>31677</v>
      </c>
      <c r="B435" s="30" t="s">
        <v>33616</v>
      </c>
    </row>
    <row r="436" spans="1:2" ht="14.25" customHeight="1">
      <c r="A436" s="29" t="s">
        <v>23761</v>
      </c>
      <c r="B436" s="30" t="s">
        <v>33622</v>
      </c>
    </row>
    <row r="437" spans="1:2" ht="14.25" customHeight="1">
      <c r="A437" s="29" t="s">
        <v>31682</v>
      </c>
      <c r="B437" s="30" t="s">
        <v>33626</v>
      </c>
    </row>
    <row r="438" spans="1:2" ht="14.25" customHeight="1">
      <c r="A438" s="29" t="s">
        <v>23766</v>
      </c>
      <c r="B438" s="30" t="s">
        <v>27911</v>
      </c>
    </row>
    <row r="439" spans="1:2" ht="14.25" customHeight="1">
      <c r="A439" s="29" t="s">
        <v>4893</v>
      </c>
      <c r="B439" s="30" t="s">
        <v>27915</v>
      </c>
    </row>
    <row r="440" spans="1:2" ht="14.25" customHeight="1">
      <c r="A440" s="29" t="s">
        <v>23770</v>
      </c>
      <c r="B440" s="30" t="s">
        <v>36724</v>
      </c>
    </row>
    <row r="441" spans="1:2" ht="14.25" customHeight="1">
      <c r="A441" s="29" t="s">
        <v>4888</v>
      </c>
      <c r="B441" s="30" t="s">
        <v>27918</v>
      </c>
    </row>
    <row r="442" spans="1:2" ht="14.25" customHeight="1">
      <c r="A442" s="29" t="s">
        <v>23778</v>
      </c>
      <c r="B442" s="30" t="s">
        <v>27921</v>
      </c>
    </row>
    <row r="443" spans="1:2" ht="14.25" customHeight="1">
      <c r="A443" s="29" t="s">
        <v>23782</v>
      </c>
      <c r="B443" s="30" t="s">
        <v>22296</v>
      </c>
    </row>
    <row r="444" spans="1:2" ht="14.25" customHeight="1">
      <c r="A444" s="29" t="s">
        <v>23786</v>
      </c>
      <c r="B444" s="30" t="s">
        <v>3510</v>
      </c>
    </row>
    <row r="445" spans="1:2" ht="14.25" customHeight="1">
      <c r="A445" s="29" t="s">
        <v>31687</v>
      </c>
      <c r="B445" s="30" t="s">
        <v>37362</v>
      </c>
    </row>
    <row r="446" spans="1:2" ht="14.25" customHeight="1">
      <c r="A446" s="29" t="s">
        <v>36507</v>
      </c>
      <c r="B446" s="30" t="s">
        <v>3507</v>
      </c>
    </row>
    <row r="447" spans="1:2" ht="14.25" customHeight="1">
      <c r="A447" s="29" t="s">
        <v>23791</v>
      </c>
      <c r="B447" s="30" t="s">
        <v>33630</v>
      </c>
    </row>
    <row r="448" spans="1:2" ht="14.25" customHeight="1">
      <c r="A448" s="29" t="s">
        <v>37363</v>
      </c>
      <c r="B448" s="30" t="s">
        <v>27929</v>
      </c>
    </row>
    <row r="449" spans="1:2" ht="14.25" customHeight="1">
      <c r="A449" s="29" t="s">
        <v>23801</v>
      </c>
      <c r="B449" s="30" t="s">
        <v>27925</v>
      </c>
    </row>
    <row r="450" spans="1:2" ht="14.25" customHeight="1">
      <c r="A450" s="29" t="s">
        <v>4883</v>
      </c>
      <c r="B450" s="30" t="s">
        <v>18942</v>
      </c>
    </row>
    <row r="451" spans="1:2" ht="14.25" customHeight="1">
      <c r="A451" s="29" t="s">
        <v>23805</v>
      </c>
      <c r="B451" s="30" t="s">
        <v>27939</v>
      </c>
    </row>
    <row r="452" spans="1:2" ht="14.25" customHeight="1">
      <c r="A452" s="29" t="s">
        <v>31691</v>
      </c>
      <c r="B452" s="30" t="s">
        <v>37364</v>
      </c>
    </row>
    <row r="453" spans="1:2" ht="14.25" customHeight="1">
      <c r="A453" s="29" t="s">
        <v>35970</v>
      </c>
      <c r="B453" s="30" t="s">
        <v>33634</v>
      </c>
    </row>
    <row r="454" spans="1:2" ht="14.25" customHeight="1">
      <c r="A454" s="29" t="s">
        <v>19610</v>
      </c>
      <c r="B454" s="30" t="s">
        <v>27931</v>
      </c>
    </row>
    <row r="455" spans="1:2" ht="14.25" customHeight="1">
      <c r="A455" s="29" t="s">
        <v>19605</v>
      </c>
      <c r="B455" s="30" t="s">
        <v>3493</v>
      </c>
    </row>
    <row r="456" spans="1:2" ht="14.25" customHeight="1">
      <c r="A456" s="29" t="s">
        <v>19600</v>
      </c>
      <c r="B456" s="30" t="s">
        <v>18938</v>
      </c>
    </row>
    <row r="457" spans="1:2" ht="14.25" customHeight="1">
      <c r="A457" s="29" t="s">
        <v>23810</v>
      </c>
      <c r="B457" s="30" t="s">
        <v>36662</v>
      </c>
    </row>
    <row r="458" spans="1:2" ht="14.25" customHeight="1">
      <c r="A458" s="29" t="s">
        <v>4877</v>
      </c>
      <c r="B458" s="30" t="s">
        <v>3489</v>
      </c>
    </row>
    <row r="459" spans="1:2" ht="14.25" customHeight="1">
      <c r="A459" s="29" t="s">
        <v>23813</v>
      </c>
      <c r="B459" s="30" t="s">
        <v>33637</v>
      </c>
    </row>
    <row r="460" spans="1:2" ht="14.25" customHeight="1">
      <c r="A460" s="29" t="s">
        <v>22545</v>
      </c>
      <c r="B460" s="30" t="s">
        <v>33641</v>
      </c>
    </row>
    <row r="461" spans="1:2" ht="14.25" customHeight="1">
      <c r="A461" s="29" t="s">
        <v>23817</v>
      </c>
      <c r="B461" s="30" t="s">
        <v>33643</v>
      </c>
    </row>
    <row r="462" spans="1:2" ht="14.25" customHeight="1">
      <c r="A462" s="29" t="s">
        <v>22539</v>
      </c>
      <c r="B462" s="30" t="s">
        <v>27942</v>
      </c>
    </row>
    <row r="463" spans="1:2" ht="14.25" customHeight="1">
      <c r="A463" s="29" t="s">
        <v>23821</v>
      </c>
      <c r="B463" s="30" t="s">
        <v>27944</v>
      </c>
    </row>
    <row r="464" spans="1:2" ht="14.25" customHeight="1">
      <c r="A464" s="29" t="s">
        <v>19596</v>
      </c>
      <c r="B464" s="30" t="s">
        <v>33646</v>
      </c>
    </row>
    <row r="465" spans="1:2" ht="14.25" customHeight="1">
      <c r="A465" s="29" t="s">
        <v>31701</v>
      </c>
      <c r="B465" s="30" t="s">
        <v>18861</v>
      </c>
    </row>
    <row r="466" spans="1:2" ht="14.25" customHeight="1">
      <c r="A466" s="29" t="s">
        <v>23831</v>
      </c>
      <c r="B466" s="30" t="s">
        <v>18857</v>
      </c>
    </row>
    <row r="467" spans="1:2" ht="14.25" customHeight="1">
      <c r="A467" s="29" t="s">
        <v>35740</v>
      </c>
      <c r="B467" s="30" t="s">
        <v>27954</v>
      </c>
    </row>
    <row r="468" spans="1:2" ht="14.25" customHeight="1">
      <c r="A468" s="29" t="s">
        <v>35789</v>
      </c>
      <c r="B468" s="30" t="s">
        <v>37365</v>
      </c>
    </row>
    <row r="469" spans="1:2" ht="14.25" customHeight="1">
      <c r="A469" s="29" t="s">
        <v>23848</v>
      </c>
      <c r="B469" s="30" t="s">
        <v>36674</v>
      </c>
    </row>
    <row r="470" spans="1:2" ht="14.25" customHeight="1">
      <c r="A470" s="29" t="s">
        <v>23852</v>
      </c>
      <c r="B470" s="30" t="s">
        <v>33652</v>
      </c>
    </row>
    <row r="471" spans="1:2" ht="14.25" customHeight="1">
      <c r="A471" s="29" t="s">
        <v>23856</v>
      </c>
      <c r="B471" s="30" t="s">
        <v>3483</v>
      </c>
    </row>
    <row r="472" spans="1:2" ht="14.25" customHeight="1">
      <c r="A472" s="29" t="s">
        <v>23861</v>
      </c>
      <c r="B472" s="30" t="s">
        <v>37366</v>
      </c>
    </row>
    <row r="473" spans="1:2" ht="14.25" customHeight="1">
      <c r="A473" s="29" t="s">
        <v>23866</v>
      </c>
      <c r="B473" s="30" t="s">
        <v>27957</v>
      </c>
    </row>
    <row r="474" spans="1:2" ht="14.25" customHeight="1">
      <c r="A474" s="29" t="s">
        <v>31714</v>
      </c>
      <c r="B474" s="30" t="s">
        <v>27961</v>
      </c>
    </row>
    <row r="475" spans="1:2" ht="14.25" customHeight="1">
      <c r="A475" s="29" t="s">
        <v>23869</v>
      </c>
      <c r="B475" s="30" t="s">
        <v>33656</v>
      </c>
    </row>
    <row r="476" spans="1:2" ht="14.25" customHeight="1">
      <c r="A476" s="29" t="s">
        <v>31717</v>
      </c>
      <c r="B476" s="30" t="s">
        <v>33659</v>
      </c>
    </row>
    <row r="477" spans="1:2" ht="14.25" customHeight="1">
      <c r="A477" s="29" t="s">
        <v>19594</v>
      </c>
      <c r="B477" s="30" t="s">
        <v>3477</v>
      </c>
    </row>
    <row r="478" spans="1:2" ht="14.25" customHeight="1">
      <c r="A478" s="29" t="s">
        <v>31720</v>
      </c>
      <c r="B478" s="30" t="s">
        <v>27971</v>
      </c>
    </row>
    <row r="479" spans="1:2" ht="14.25" customHeight="1">
      <c r="A479" s="29" t="s">
        <v>23873</v>
      </c>
      <c r="B479" s="30" t="s">
        <v>27976</v>
      </c>
    </row>
    <row r="480" spans="1:2" ht="14.25" customHeight="1">
      <c r="A480" s="29" t="s">
        <v>23877</v>
      </c>
      <c r="B480" s="30" t="s">
        <v>27985</v>
      </c>
    </row>
    <row r="481" spans="1:2" ht="14.25" customHeight="1">
      <c r="A481" s="29" t="s">
        <v>23887</v>
      </c>
      <c r="B481" s="30" t="s">
        <v>33662</v>
      </c>
    </row>
    <row r="482" spans="1:2" ht="14.25" customHeight="1">
      <c r="A482" s="29" t="s">
        <v>31723</v>
      </c>
      <c r="B482" s="30" t="s">
        <v>18933</v>
      </c>
    </row>
    <row r="483" spans="1:2" ht="14.25" customHeight="1">
      <c r="A483" s="29" t="s">
        <v>36244</v>
      </c>
      <c r="B483" s="30" t="s">
        <v>27999</v>
      </c>
    </row>
    <row r="484" spans="1:2" ht="14.25" customHeight="1">
      <c r="A484" s="29" t="s">
        <v>23898</v>
      </c>
      <c r="B484" s="30" t="s">
        <v>28004</v>
      </c>
    </row>
    <row r="485" spans="1:2" ht="14.25" customHeight="1">
      <c r="A485" s="29" t="s">
        <v>23901</v>
      </c>
      <c r="B485" s="30" t="s">
        <v>28008</v>
      </c>
    </row>
    <row r="486" spans="1:2" ht="14.25" customHeight="1">
      <c r="A486" s="29" t="s">
        <v>23906</v>
      </c>
      <c r="B486" s="30" t="s">
        <v>36739</v>
      </c>
    </row>
    <row r="487" spans="1:2" ht="14.25" customHeight="1">
      <c r="A487" s="29" t="s">
        <v>23912</v>
      </c>
      <c r="B487" s="30" t="s">
        <v>33674</v>
      </c>
    </row>
    <row r="488" spans="1:2" ht="14.25" customHeight="1">
      <c r="A488" s="29" t="s">
        <v>37367</v>
      </c>
      <c r="B488" s="30" t="s">
        <v>28013</v>
      </c>
    </row>
    <row r="489" spans="1:2" ht="14.25" customHeight="1">
      <c r="A489" s="29" t="s">
        <v>23914</v>
      </c>
      <c r="B489" s="30" t="s">
        <v>3473</v>
      </c>
    </row>
    <row r="490" spans="1:2" ht="14.25" customHeight="1">
      <c r="A490" s="29" t="s">
        <v>23917</v>
      </c>
      <c r="B490" s="30" t="s">
        <v>3466</v>
      </c>
    </row>
    <row r="491" spans="1:2" ht="14.25" customHeight="1">
      <c r="A491" s="29" t="s">
        <v>19590</v>
      </c>
      <c r="B491" s="30" t="s">
        <v>35786</v>
      </c>
    </row>
    <row r="492" spans="1:2" ht="14.25" customHeight="1">
      <c r="A492" s="29" t="s">
        <v>23919</v>
      </c>
      <c r="B492" s="30" t="s">
        <v>28024</v>
      </c>
    </row>
    <row r="493" spans="1:2" ht="14.25" customHeight="1">
      <c r="A493" s="29" t="s">
        <v>23922</v>
      </c>
      <c r="B493" s="30" t="s">
        <v>36635</v>
      </c>
    </row>
    <row r="494" spans="1:2" ht="14.25" customHeight="1">
      <c r="A494" s="29" t="s">
        <v>4866</v>
      </c>
      <c r="B494" s="30" t="s">
        <v>33678</v>
      </c>
    </row>
    <row r="495" spans="1:2" ht="14.25" customHeight="1">
      <c r="A495" s="29" t="s">
        <v>23925</v>
      </c>
      <c r="B495" s="30" t="s">
        <v>36119</v>
      </c>
    </row>
    <row r="496" spans="1:2" ht="14.25" customHeight="1">
      <c r="A496" s="29" t="s">
        <v>23928</v>
      </c>
      <c r="B496" s="30" t="s">
        <v>28027</v>
      </c>
    </row>
    <row r="497" spans="1:2" ht="14.25" customHeight="1">
      <c r="A497" s="29" t="s">
        <v>19587</v>
      </c>
      <c r="B497" s="30" t="s">
        <v>37368</v>
      </c>
    </row>
    <row r="498" spans="1:2" ht="14.25" customHeight="1">
      <c r="A498" s="29" t="s">
        <v>23930</v>
      </c>
      <c r="B498" s="30" t="s">
        <v>28029</v>
      </c>
    </row>
    <row r="499" spans="1:2" ht="14.25" customHeight="1">
      <c r="A499" s="29" t="s">
        <v>23934</v>
      </c>
      <c r="B499" s="30" t="s">
        <v>3456</v>
      </c>
    </row>
    <row r="500" spans="1:2" ht="14.25" customHeight="1">
      <c r="A500" s="29" t="s">
        <v>23946</v>
      </c>
      <c r="B500" s="30" t="s">
        <v>28033</v>
      </c>
    </row>
    <row r="501" spans="1:2" ht="14.25" customHeight="1">
      <c r="A501" s="29" t="s">
        <v>23950</v>
      </c>
      <c r="B501" s="30" t="s">
        <v>28037</v>
      </c>
    </row>
    <row r="502" spans="1:2" ht="14.25" customHeight="1">
      <c r="A502" s="29" t="s">
        <v>31732</v>
      </c>
      <c r="B502" s="30" t="s">
        <v>37369</v>
      </c>
    </row>
    <row r="503" spans="1:2" ht="14.25" customHeight="1">
      <c r="A503" s="29" t="s">
        <v>19585</v>
      </c>
      <c r="B503" s="30" t="s">
        <v>28042</v>
      </c>
    </row>
    <row r="504" spans="1:2" ht="14.25" customHeight="1">
      <c r="A504" s="29" t="s">
        <v>23953</v>
      </c>
      <c r="B504" s="30" t="s">
        <v>3445</v>
      </c>
    </row>
    <row r="505" spans="1:2" ht="15" customHeight="1">
      <c r="A505" s="31" t="s">
        <v>31736</v>
      </c>
      <c r="B505" s="32" t="s">
        <v>33685</v>
      </c>
    </row>
    <row r="506" spans="1:2" ht="15" customHeight="1"/>
    <row r="507" spans="1:2" ht="14.25" customHeight="1">
      <c r="A507" s="27" t="s">
        <v>4861</v>
      </c>
      <c r="B507" s="28" t="s">
        <v>33687</v>
      </c>
    </row>
    <row r="508" spans="1:2" ht="14.25" customHeight="1">
      <c r="A508" s="29" t="s">
        <v>23956</v>
      </c>
      <c r="B508" s="30" t="s">
        <v>33689</v>
      </c>
    </row>
    <row r="509" spans="1:2" ht="14.25" customHeight="1">
      <c r="A509" s="29" t="s">
        <v>31738</v>
      </c>
      <c r="B509" s="30" t="s">
        <v>28057</v>
      </c>
    </row>
    <row r="510" spans="1:2" ht="14.25" customHeight="1">
      <c r="A510" s="29" t="s">
        <v>31741</v>
      </c>
      <c r="B510" s="30" t="s">
        <v>33697</v>
      </c>
    </row>
    <row r="511" spans="1:2" ht="14.25" customHeight="1">
      <c r="A511" s="29" t="s">
        <v>23938</v>
      </c>
      <c r="B511" s="30" t="s">
        <v>28065</v>
      </c>
    </row>
    <row r="512" spans="1:2" ht="14.25" customHeight="1">
      <c r="A512" s="29" t="s">
        <v>23942</v>
      </c>
      <c r="B512" s="30" t="s">
        <v>28048</v>
      </c>
    </row>
    <row r="513" spans="1:2" ht="14.25" customHeight="1">
      <c r="A513" s="29" t="s">
        <v>23960</v>
      </c>
      <c r="B513" s="30" t="s">
        <v>28052</v>
      </c>
    </row>
    <row r="514" spans="1:2" ht="14.25" customHeight="1">
      <c r="A514" s="29" t="s">
        <v>23963</v>
      </c>
      <c r="B514" s="30" t="s">
        <v>18928</v>
      </c>
    </row>
    <row r="515" spans="1:2" ht="14.25" customHeight="1">
      <c r="A515" s="29" t="s">
        <v>37370</v>
      </c>
      <c r="B515" s="30" t="s">
        <v>35901</v>
      </c>
    </row>
    <row r="516" spans="1:2" ht="14.25" customHeight="1">
      <c r="A516" s="29" t="s">
        <v>4859</v>
      </c>
      <c r="B516" s="30" t="s">
        <v>3438</v>
      </c>
    </row>
    <row r="517" spans="1:2" ht="14.25" customHeight="1">
      <c r="A517" s="29" t="s">
        <v>19575</v>
      </c>
      <c r="B517" s="30" t="s">
        <v>33692</v>
      </c>
    </row>
    <row r="518" spans="1:2" ht="14.25" customHeight="1">
      <c r="A518" s="29" t="s">
        <v>37371</v>
      </c>
      <c r="B518" s="30" t="s">
        <v>33695</v>
      </c>
    </row>
    <row r="519" spans="1:2" ht="14.25" customHeight="1">
      <c r="A519" s="29" t="s">
        <v>31746</v>
      </c>
      <c r="B519" s="30" t="s">
        <v>28060</v>
      </c>
    </row>
    <row r="520" spans="1:2" ht="14.25" customHeight="1">
      <c r="A520" s="29" t="s">
        <v>31750</v>
      </c>
      <c r="B520" s="30" t="s">
        <v>28062</v>
      </c>
    </row>
    <row r="521" spans="1:2" ht="14.25" customHeight="1">
      <c r="A521" s="29" t="s">
        <v>4849</v>
      </c>
      <c r="B521" s="30" t="s">
        <v>3432</v>
      </c>
    </row>
    <row r="522" spans="1:2" ht="14.25" customHeight="1">
      <c r="A522" s="29" t="s">
        <v>31752</v>
      </c>
      <c r="B522" s="30" t="s">
        <v>28067</v>
      </c>
    </row>
    <row r="523" spans="1:2" ht="14.25" customHeight="1">
      <c r="A523" s="29" t="s">
        <v>23969</v>
      </c>
      <c r="B523" s="30" t="s">
        <v>33700</v>
      </c>
    </row>
    <row r="524" spans="1:2" ht="14.25" customHeight="1">
      <c r="A524" s="29" t="s">
        <v>21536</v>
      </c>
      <c r="B524" s="30" t="s">
        <v>3428</v>
      </c>
    </row>
    <row r="525" spans="1:2" ht="14.25" customHeight="1">
      <c r="A525" s="29" t="s">
        <v>31744</v>
      </c>
      <c r="B525" s="30" t="s">
        <v>28069</v>
      </c>
    </row>
    <row r="526" spans="1:2" ht="14.25" customHeight="1">
      <c r="A526" s="29" t="s">
        <v>37372</v>
      </c>
      <c r="B526" s="30" t="s">
        <v>3424</v>
      </c>
    </row>
    <row r="527" spans="1:2" ht="14.25" customHeight="1">
      <c r="A527" s="29" t="s">
        <v>23972</v>
      </c>
      <c r="B527" s="30" t="s">
        <v>28073</v>
      </c>
    </row>
    <row r="528" spans="1:2" ht="14.25" customHeight="1">
      <c r="A528" s="29" t="s">
        <v>36536</v>
      </c>
      <c r="B528" s="30" t="s">
        <v>28076</v>
      </c>
    </row>
    <row r="529" spans="1:2" ht="14.25" customHeight="1">
      <c r="A529" s="29" t="s">
        <v>31756</v>
      </c>
      <c r="B529" s="30" t="s">
        <v>22287</v>
      </c>
    </row>
    <row r="530" spans="1:2" ht="14.25" customHeight="1">
      <c r="A530" s="29" t="s">
        <v>31759</v>
      </c>
      <c r="B530" s="30" t="s">
        <v>28080</v>
      </c>
    </row>
    <row r="531" spans="1:2" ht="14.25" customHeight="1">
      <c r="A531" s="29" t="s">
        <v>23976</v>
      </c>
      <c r="B531" s="30" t="s">
        <v>28083</v>
      </c>
    </row>
    <row r="532" spans="1:2" ht="14.25" customHeight="1">
      <c r="A532" s="29" t="s">
        <v>31762</v>
      </c>
      <c r="B532" s="30" t="s">
        <v>28088</v>
      </c>
    </row>
    <row r="533" spans="1:2" ht="14.25" customHeight="1">
      <c r="A533" s="29" t="s">
        <v>37373</v>
      </c>
      <c r="B533" s="30" t="s">
        <v>22283</v>
      </c>
    </row>
    <row r="534" spans="1:2" ht="14.25" customHeight="1">
      <c r="A534" s="29" t="s">
        <v>23979</v>
      </c>
      <c r="B534" s="30" t="s">
        <v>36469</v>
      </c>
    </row>
    <row r="535" spans="1:2" ht="14.25" customHeight="1">
      <c r="A535" s="29" t="s">
        <v>19566</v>
      </c>
      <c r="B535" s="30" t="s">
        <v>3420</v>
      </c>
    </row>
    <row r="536" spans="1:2" ht="14.25" customHeight="1">
      <c r="A536" s="29" t="s">
        <v>19570</v>
      </c>
      <c r="B536" s="30" t="s">
        <v>28093</v>
      </c>
    </row>
    <row r="537" spans="1:2" ht="14.25" customHeight="1">
      <c r="A537" s="29" t="s">
        <v>23985</v>
      </c>
      <c r="B537" s="30" t="s">
        <v>36573</v>
      </c>
    </row>
    <row r="538" spans="1:2" ht="14.25" customHeight="1">
      <c r="A538" s="29" t="s">
        <v>23989</v>
      </c>
      <c r="B538" s="30" t="s">
        <v>22280</v>
      </c>
    </row>
    <row r="539" spans="1:2" ht="14.25" customHeight="1">
      <c r="A539" s="29" t="s">
        <v>36283</v>
      </c>
      <c r="B539" s="30" t="s">
        <v>28096</v>
      </c>
    </row>
    <row r="540" spans="1:2" ht="14.25" customHeight="1">
      <c r="A540" s="29" t="s">
        <v>31766</v>
      </c>
      <c r="B540" s="30" t="s">
        <v>28120</v>
      </c>
    </row>
    <row r="541" spans="1:2" ht="14.25" customHeight="1">
      <c r="A541" s="29" t="s">
        <v>23997</v>
      </c>
      <c r="B541" s="30" t="s">
        <v>28123</v>
      </c>
    </row>
    <row r="542" spans="1:2" ht="14.25" customHeight="1">
      <c r="A542" s="29" t="s">
        <v>24002</v>
      </c>
      <c r="B542" s="30" t="s">
        <v>28091</v>
      </c>
    </row>
    <row r="543" spans="1:2" ht="14.25" customHeight="1">
      <c r="A543" s="29" t="s">
        <v>24007</v>
      </c>
      <c r="B543" s="30" t="s">
        <v>33703</v>
      </c>
    </row>
    <row r="544" spans="1:2" ht="14.25" customHeight="1">
      <c r="A544" s="29" t="s">
        <v>24012</v>
      </c>
      <c r="B544" s="30" t="s">
        <v>3414</v>
      </c>
    </row>
    <row r="545" spans="1:2" ht="14.25" customHeight="1">
      <c r="A545" s="29" t="s">
        <v>24024</v>
      </c>
      <c r="B545" s="30" t="s">
        <v>28105</v>
      </c>
    </row>
    <row r="546" spans="1:2" ht="14.25" customHeight="1">
      <c r="A546" s="29" t="s">
        <v>24016</v>
      </c>
      <c r="B546" s="30" t="s">
        <v>28113</v>
      </c>
    </row>
    <row r="547" spans="1:2" ht="14.25" customHeight="1">
      <c r="A547" s="29" t="s">
        <v>24020</v>
      </c>
      <c r="B547" s="30" t="s">
        <v>33709</v>
      </c>
    </row>
    <row r="548" spans="1:2" ht="14.25" customHeight="1">
      <c r="A548" s="29" t="s">
        <v>24028</v>
      </c>
      <c r="B548" s="30" t="s">
        <v>28117</v>
      </c>
    </row>
    <row r="549" spans="1:2" ht="14.25" customHeight="1">
      <c r="A549" s="29" t="s">
        <v>36332</v>
      </c>
      <c r="B549" s="30" t="s">
        <v>3408</v>
      </c>
    </row>
    <row r="550" spans="1:2" ht="14.25" customHeight="1">
      <c r="A550" s="29" t="s">
        <v>22525</v>
      </c>
      <c r="B550" s="30" t="s">
        <v>28100</v>
      </c>
    </row>
    <row r="551" spans="1:2" ht="14.25" customHeight="1">
      <c r="A551" s="29" t="s">
        <v>31771</v>
      </c>
      <c r="B551" s="30" t="s">
        <v>28108</v>
      </c>
    </row>
    <row r="552" spans="1:2" ht="14.25" customHeight="1">
      <c r="A552" s="29" t="s">
        <v>37374</v>
      </c>
      <c r="B552" s="30" t="s">
        <v>28127</v>
      </c>
    </row>
    <row r="553" spans="1:2" ht="14.25" customHeight="1">
      <c r="A553" s="29" t="s">
        <v>31775</v>
      </c>
      <c r="B553" s="30" t="s">
        <v>3404</v>
      </c>
    </row>
    <row r="554" spans="1:2" ht="14.25" customHeight="1">
      <c r="A554" s="29" t="s">
        <v>37375</v>
      </c>
      <c r="B554" s="30" t="s">
        <v>33713</v>
      </c>
    </row>
    <row r="555" spans="1:2" ht="14.25" customHeight="1">
      <c r="A555" s="29" t="s">
        <v>24041</v>
      </c>
      <c r="B555" s="30" t="s">
        <v>28132</v>
      </c>
    </row>
    <row r="556" spans="1:2" ht="14.25" customHeight="1">
      <c r="A556" s="29" t="s">
        <v>24044</v>
      </c>
      <c r="B556" s="30" t="s">
        <v>37376</v>
      </c>
    </row>
    <row r="557" spans="1:2" ht="14.25" customHeight="1">
      <c r="A557" s="29" t="s">
        <v>37377</v>
      </c>
      <c r="B557" s="30" t="s">
        <v>36204</v>
      </c>
    </row>
    <row r="558" spans="1:2" ht="14.25" customHeight="1">
      <c r="A558" s="29" t="s">
        <v>24051</v>
      </c>
      <c r="B558" s="30" t="s">
        <v>28144</v>
      </c>
    </row>
    <row r="559" spans="1:2" ht="14.25" customHeight="1">
      <c r="A559" s="29" t="s">
        <v>24048</v>
      </c>
      <c r="B559" s="30" t="s">
        <v>28149</v>
      </c>
    </row>
    <row r="560" spans="1:2" ht="14.25" customHeight="1">
      <c r="A560" s="29" t="s">
        <v>24054</v>
      </c>
      <c r="B560" s="30" t="s">
        <v>3400</v>
      </c>
    </row>
    <row r="561" spans="1:2" ht="14.25" customHeight="1">
      <c r="A561" s="29" t="s">
        <v>24060</v>
      </c>
      <c r="B561" s="30" t="s">
        <v>28135</v>
      </c>
    </row>
    <row r="562" spans="1:2" ht="14.25" customHeight="1">
      <c r="A562" s="29" t="s">
        <v>24068</v>
      </c>
      <c r="B562" s="30" t="s">
        <v>28140</v>
      </c>
    </row>
    <row r="563" spans="1:2" ht="14.25" customHeight="1">
      <c r="A563" s="29" t="s">
        <v>24063</v>
      </c>
      <c r="B563" s="30" t="s">
        <v>3395</v>
      </c>
    </row>
    <row r="564" spans="1:2" ht="14.25" customHeight="1">
      <c r="A564" s="29" t="s">
        <v>24072</v>
      </c>
      <c r="B564" s="30" t="s">
        <v>28152</v>
      </c>
    </row>
    <row r="565" spans="1:2" ht="14.25" customHeight="1">
      <c r="A565" s="29" t="s">
        <v>24075</v>
      </c>
      <c r="B565" s="30" t="s">
        <v>18923</v>
      </c>
    </row>
    <row r="566" spans="1:2" ht="14.25" customHeight="1">
      <c r="A566" s="29" t="s">
        <v>4845</v>
      </c>
      <c r="B566" s="30" t="s">
        <v>28155</v>
      </c>
    </row>
    <row r="567" spans="1:2" ht="14.25" customHeight="1">
      <c r="A567" s="29" t="s">
        <v>4839</v>
      </c>
      <c r="B567" s="30" t="s">
        <v>33717</v>
      </c>
    </row>
    <row r="568" spans="1:2" ht="14.25" customHeight="1">
      <c r="A568" s="29" t="s">
        <v>24082</v>
      </c>
      <c r="B568" s="30" t="s">
        <v>3387</v>
      </c>
    </row>
    <row r="569" spans="1:2" ht="14.25" customHeight="1">
      <c r="A569" s="29" t="s">
        <v>19562</v>
      </c>
      <c r="B569" s="30" t="s">
        <v>21780</v>
      </c>
    </row>
    <row r="570" spans="1:2" ht="14.25" customHeight="1">
      <c r="A570" s="29" t="s">
        <v>4834</v>
      </c>
      <c r="B570" s="30" t="s">
        <v>3383</v>
      </c>
    </row>
    <row r="571" spans="1:2" ht="14.25" customHeight="1">
      <c r="A571" s="29" t="s">
        <v>24085</v>
      </c>
      <c r="B571" s="30" t="s">
        <v>33720</v>
      </c>
    </row>
    <row r="572" spans="1:2" ht="14.25" customHeight="1">
      <c r="A572" s="29" t="s">
        <v>31778</v>
      </c>
      <c r="B572" s="30" t="s">
        <v>33723</v>
      </c>
    </row>
    <row r="573" spans="1:2" ht="14.25" customHeight="1">
      <c r="A573" s="29" t="s">
        <v>24091</v>
      </c>
      <c r="B573" s="30" t="s">
        <v>3378</v>
      </c>
    </row>
    <row r="574" spans="1:2" ht="14.25" customHeight="1">
      <c r="A574" s="29" t="s">
        <v>4831</v>
      </c>
      <c r="B574" s="30" t="s">
        <v>37378</v>
      </c>
    </row>
    <row r="575" spans="1:2" ht="14.25" customHeight="1">
      <c r="A575" s="29" t="s">
        <v>37379</v>
      </c>
      <c r="B575" s="30" t="s">
        <v>3374</v>
      </c>
    </row>
    <row r="576" spans="1:2" ht="14.25" customHeight="1">
      <c r="A576" s="29" t="s">
        <v>24098</v>
      </c>
      <c r="B576" s="30" t="s">
        <v>18918</v>
      </c>
    </row>
    <row r="577" spans="1:2" ht="14.25" customHeight="1">
      <c r="A577" s="29" t="s">
        <v>24101</v>
      </c>
      <c r="B577" s="30" t="s">
        <v>33727</v>
      </c>
    </row>
    <row r="578" spans="1:2" ht="14.25" customHeight="1">
      <c r="A578" s="29" t="s">
        <v>22521</v>
      </c>
      <c r="B578" s="30" t="s">
        <v>35923</v>
      </c>
    </row>
    <row r="579" spans="1:2" ht="14.25" customHeight="1">
      <c r="A579" s="29" t="s">
        <v>24105</v>
      </c>
      <c r="B579" s="30" t="s">
        <v>28168</v>
      </c>
    </row>
    <row r="580" spans="1:2" ht="14.25" customHeight="1">
      <c r="A580" s="29" t="s">
        <v>24109</v>
      </c>
      <c r="B580" s="30" t="s">
        <v>3370</v>
      </c>
    </row>
    <row r="581" spans="1:2" ht="14.25" customHeight="1">
      <c r="A581" s="29" t="s">
        <v>24111</v>
      </c>
      <c r="B581" s="30" t="s">
        <v>33731</v>
      </c>
    </row>
    <row r="582" spans="1:2" ht="14.25" customHeight="1">
      <c r="A582" s="29" t="s">
        <v>37380</v>
      </c>
      <c r="B582" s="30" t="s">
        <v>18916</v>
      </c>
    </row>
    <row r="583" spans="1:2" ht="14.25" customHeight="1">
      <c r="A583" s="29" t="s">
        <v>32068</v>
      </c>
      <c r="B583" s="30" t="s">
        <v>33734</v>
      </c>
    </row>
    <row r="584" spans="1:2" ht="14.25" customHeight="1">
      <c r="A584" s="29" t="s">
        <v>24116</v>
      </c>
      <c r="B584" s="30" t="s">
        <v>28174</v>
      </c>
    </row>
    <row r="585" spans="1:2" ht="14.25" customHeight="1">
      <c r="A585" s="29" t="s">
        <v>4820</v>
      </c>
      <c r="B585" s="30" t="s">
        <v>33737</v>
      </c>
    </row>
    <row r="586" spans="1:2" ht="14.25" customHeight="1">
      <c r="A586" s="29" t="s">
        <v>24120</v>
      </c>
      <c r="B586" s="30" t="s">
        <v>37381</v>
      </c>
    </row>
    <row r="587" spans="1:2" ht="14.25" customHeight="1">
      <c r="A587" s="29" t="s">
        <v>31787</v>
      </c>
      <c r="B587" s="30" t="s">
        <v>37382</v>
      </c>
    </row>
    <row r="588" spans="1:2" ht="14.25" customHeight="1">
      <c r="A588" s="29" t="s">
        <v>36047</v>
      </c>
      <c r="B588" s="30" t="s">
        <v>28178</v>
      </c>
    </row>
    <row r="589" spans="1:2" ht="14.25" customHeight="1">
      <c r="A589" s="29" t="s">
        <v>24123</v>
      </c>
      <c r="B589" s="30" t="s">
        <v>37383</v>
      </c>
    </row>
    <row r="590" spans="1:2" ht="14.25" customHeight="1">
      <c r="A590" s="29" t="s">
        <v>24128</v>
      </c>
      <c r="B590" s="30" t="s">
        <v>3360</v>
      </c>
    </row>
    <row r="591" spans="1:2" ht="14.25" customHeight="1">
      <c r="A591" s="29" t="s">
        <v>24133</v>
      </c>
      <c r="B591" s="30" t="s">
        <v>33741</v>
      </c>
    </row>
    <row r="592" spans="1:2" ht="14.25" customHeight="1">
      <c r="A592" s="29" t="s">
        <v>24137</v>
      </c>
      <c r="B592" s="30" t="s">
        <v>28180</v>
      </c>
    </row>
    <row r="593" spans="1:2" ht="14.25" customHeight="1">
      <c r="A593" s="29" t="s">
        <v>24140</v>
      </c>
      <c r="B593" s="30" t="s">
        <v>36010</v>
      </c>
    </row>
    <row r="594" spans="1:2" ht="14.25" customHeight="1">
      <c r="A594" s="29" t="s">
        <v>31793</v>
      </c>
      <c r="B594" s="30" t="s">
        <v>28187</v>
      </c>
    </row>
    <row r="595" spans="1:2" ht="14.25" customHeight="1">
      <c r="A595" s="29" t="s">
        <v>31790</v>
      </c>
      <c r="B595" s="30" t="s">
        <v>37384</v>
      </c>
    </row>
    <row r="596" spans="1:2" ht="14.25" customHeight="1">
      <c r="A596" s="29" t="s">
        <v>24144</v>
      </c>
      <c r="B596" s="30" t="s">
        <v>33745</v>
      </c>
    </row>
    <row r="597" spans="1:2" ht="14.25" customHeight="1">
      <c r="A597" s="29" t="s">
        <v>24149</v>
      </c>
      <c r="B597" s="30" t="s">
        <v>28192</v>
      </c>
    </row>
    <row r="598" spans="1:2" ht="14.25" customHeight="1">
      <c r="A598" s="29" t="s">
        <v>24154</v>
      </c>
      <c r="B598" s="30" t="s">
        <v>28196</v>
      </c>
    </row>
    <row r="599" spans="1:2" ht="14.25" customHeight="1">
      <c r="A599" s="29" t="s">
        <v>31798</v>
      </c>
      <c r="B599" s="30" t="s">
        <v>22274</v>
      </c>
    </row>
    <row r="600" spans="1:2" ht="14.25" customHeight="1">
      <c r="A600" s="29" t="s">
        <v>24158</v>
      </c>
      <c r="B600" s="30" t="s">
        <v>28198</v>
      </c>
    </row>
    <row r="601" spans="1:2" ht="14.25" customHeight="1">
      <c r="A601" s="29" t="s">
        <v>36287</v>
      </c>
      <c r="B601" s="30" t="s">
        <v>37385</v>
      </c>
    </row>
    <row r="602" spans="1:2" ht="14.25" customHeight="1">
      <c r="A602" s="29" t="s">
        <v>24162</v>
      </c>
      <c r="B602" s="30" t="s">
        <v>28201</v>
      </c>
    </row>
    <row r="603" spans="1:2" ht="14.25" customHeight="1">
      <c r="A603" s="29" t="s">
        <v>31800</v>
      </c>
      <c r="B603" s="30" t="s">
        <v>3350</v>
      </c>
    </row>
    <row r="604" spans="1:2" ht="14.25" customHeight="1">
      <c r="A604" s="29" t="s">
        <v>24165</v>
      </c>
      <c r="B604" s="30" t="s">
        <v>33749</v>
      </c>
    </row>
    <row r="605" spans="1:2" ht="14.25" customHeight="1">
      <c r="A605" s="29" t="s">
        <v>31803</v>
      </c>
      <c r="B605" s="30" t="s">
        <v>36922</v>
      </c>
    </row>
    <row r="606" spans="1:2" ht="15" customHeight="1">
      <c r="A606" s="31" t="s">
        <v>37386</v>
      </c>
      <c r="B606" s="32" t="s">
        <v>33752</v>
      </c>
    </row>
    <row r="607" spans="1:2" ht="15" customHeight="1"/>
    <row r="608" spans="1:2" ht="14.25" customHeight="1">
      <c r="A608" s="27" t="s">
        <v>31806</v>
      </c>
      <c r="B608" s="28" t="s">
        <v>28164</v>
      </c>
    </row>
    <row r="609" spans="1:2" ht="14.25" customHeight="1">
      <c r="A609" s="29" t="s">
        <v>31817</v>
      </c>
      <c r="B609" s="30" t="s">
        <v>28171</v>
      </c>
    </row>
    <row r="610" spans="1:2" ht="14.25" customHeight="1">
      <c r="A610" s="29" t="s">
        <v>31838</v>
      </c>
      <c r="B610" s="30" t="s">
        <v>35585</v>
      </c>
    </row>
    <row r="611" spans="1:2" ht="14.25" customHeight="1">
      <c r="A611" s="29" t="s">
        <v>24188</v>
      </c>
      <c r="B611" s="30" t="s">
        <v>36363</v>
      </c>
    </row>
    <row r="612" spans="1:2" ht="14.25" customHeight="1">
      <c r="A612" s="29" t="s">
        <v>31810</v>
      </c>
      <c r="B612" s="30" t="s">
        <v>18912</v>
      </c>
    </row>
    <row r="613" spans="1:2" ht="14.25" customHeight="1">
      <c r="A613" s="29" t="s">
        <v>31813</v>
      </c>
      <c r="B613" s="30" t="s">
        <v>28183</v>
      </c>
    </row>
    <row r="614" spans="1:2" ht="14.25" customHeight="1">
      <c r="A614" s="29" t="s">
        <v>36769</v>
      </c>
      <c r="B614" s="30" t="s">
        <v>22276</v>
      </c>
    </row>
    <row r="615" spans="1:2" ht="14.25" customHeight="1">
      <c r="A615" s="29" t="s">
        <v>31821</v>
      </c>
      <c r="B615" s="30" t="s">
        <v>18909</v>
      </c>
    </row>
    <row r="616" spans="1:2" ht="14.25" customHeight="1">
      <c r="A616" s="29" t="s">
        <v>37387</v>
      </c>
      <c r="B616" s="30" t="s">
        <v>33755</v>
      </c>
    </row>
    <row r="617" spans="1:2" ht="14.25" customHeight="1">
      <c r="A617" s="29" t="s">
        <v>31826</v>
      </c>
      <c r="B617" s="30" t="s">
        <v>28205</v>
      </c>
    </row>
    <row r="618" spans="1:2" ht="14.25" customHeight="1">
      <c r="A618" s="29" t="s">
        <v>22519</v>
      </c>
      <c r="B618" s="30" t="s">
        <v>33758</v>
      </c>
    </row>
    <row r="619" spans="1:2" ht="14.25" customHeight="1">
      <c r="A619" s="29" t="s">
        <v>19559</v>
      </c>
      <c r="B619" s="30" t="s">
        <v>28209</v>
      </c>
    </row>
    <row r="620" spans="1:2" ht="14.25" customHeight="1">
      <c r="A620" s="29" t="s">
        <v>31829</v>
      </c>
      <c r="B620" s="30" t="s">
        <v>28212</v>
      </c>
    </row>
    <row r="621" spans="1:2" ht="14.25" customHeight="1">
      <c r="A621" s="29" t="s">
        <v>31833</v>
      </c>
      <c r="B621" s="30" t="s">
        <v>3343</v>
      </c>
    </row>
    <row r="622" spans="1:2" ht="14.25" customHeight="1">
      <c r="A622" s="29" t="s">
        <v>37388</v>
      </c>
      <c r="B622" s="30" t="s">
        <v>28216</v>
      </c>
    </row>
    <row r="623" spans="1:2" ht="14.25" customHeight="1">
      <c r="A623" s="29" t="s">
        <v>31836</v>
      </c>
      <c r="B623" s="30" t="s">
        <v>3339</v>
      </c>
    </row>
    <row r="624" spans="1:2" ht="14.25" customHeight="1">
      <c r="A624" s="29" t="s">
        <v>4812</v>
      </c>
      <c r="B624" s="30" t="s">
        <v>33764</v>
      </c>
    </row>
    <row r="625" spans="1:2" ht="14.25" customHeight="1">
      <c r="A625" s="29" t="s">
        <v>24170</v>
      </c>
      <c r="B625" s="30" t="s">
        <v>3334</v>
      </c>
    </row>
    <row r="626" spans="1:2" ht="14.25" customHeight="1">
      <c r="A626" s="29" t="s">
        <v>24176</v>
      </c>
      <c r="B626" s="30" t="s">
        <v>33767</v>
      </c>
    </row>
    <row r="627" spans="1:2" ht="14.25" customHeight="1">
      <c r="A627" s="29" t="s">
        <v>24179</v>
      </c>
      <c r="B627" s="30" t="s">
        <v>33771</v>
      </c>
    </row>
    <row r="628" spans="1:2" ht="14.25" customHeight="1">
      <c r="A628" s="29" t="s">
        <v>24183</v>
      </c>
      <c r="B628" s="30" t="s">
        <v>36889</v>
      </c>
    </row>
    <row r="629" spans="1:2" ht="14.25" customHeight="1">
      <c r="A629" s="29" t="s">
        <v>24186</v>
      </c>
      <c r="B629" s="30" t="s">
        <v>3329</v>
      </c>
    </row>
    <row r="630" spans="1:2" ht="14.25" customHeight="1">
      <c r="A630" s="29" t="s">
        <v>22516</v>
      </c>
      <c r="B630" s="30" t="s">
        <v>28223</v>
      </c>
    </row>
    <row r="631" spans="1:2" ht="14.25" customHeight="1">
      <c r="A631" s="29" t="s">
        <v>24191</v>
      </c>
      <c r="B631" s="30" t="s">
        <v>33774</v>
      </c>
    </row>
    <row r="632" spans="1:2" ht="14.25" customHeight="1">
      <c r="A632" s="29" t="s">
        <v>24196</v>
      </c>
      <c r="B632" s="30" t="s">
        <v>28229</v>
      </c>
    </row>
    <row r="633" spans="1:2" ht="14.25" customHeight="1">
      <c r="A633" s="29" t="s">
        <v>4807</v>
      </c>
      <c r="B633" s="30" t="s">
        <v>33777</v>
      </c>
    </row>
    <row r="634" spans="1:2" ht="14.25" customHeight="1">
      <c r="A634" s="29" t="s">
        <v>31848</v>
      </c>
      <c r="B634" s="30" t="s">
        <v>28231</v>
      </c>
    </row>
    <row r="635" spans="1:2" ht="14.25" customHeight="1">
      <c r="A635" s="29" t="s">
        <v>31852</v>
      </c>
      <c r="B635" s="30" t="s">
        <v>28233</v>
      </c>
    </row>
    <row r="636" spans="1:2" ht="14.25" customHeight="1">
      <c r="A636" s="29" t="s">
        <v>31843</v>
      </c>
      <c r="B636" s="30" t="s">
        <v>3323</v>
      </c>
    </row>
    <row r="637" spans="1:2" ht="14.25" customHeight="1">
      <c r="A637" s="29" t="s">
        <v>24202</v>
      </c>
      <c r="B637" s="30" t="s">
        <v>28237</v>
      </c>
    </row>
    <row r="638" spans="1:2" ht="14.25" customHeight="1">
      <c r="A638" s="29" t="s">
        <v>24207</v>
      </c>
      <c r="B638" s="30" t="s">
        <v>22272</v>
      </c>
    </row>
    <row r="639" spans="1:2" ht="14.25" customHeight="1">
      <c r="A639" s="29" t="s">
        <v>24211</v>
      </c>
      <c r="B639" s="30" t="s">
        <v>3320</v>
      </c>
    </row>
    <row r="640" spans="1:2" ht="14.25" customHeight="1">
      <c r="A640" s="29" t="s">
        <v>4769</v>
      </c>
      <c r="B640" s="30" t="s">
        <v>33760</v>
      </c>
    </row>
    <row r="641" spans="1:2" ht="14.25" customHeight="1">
      <c r="A641" s="29" t="s">
        <v>24214</v>
      </c>
      <c r="B641" s="30" t="s">
        <v>37389</v>
      </c>
    </row>
    <row r="642" spans="1:2" ht="14.25" customHeight="1">
      <c r="A642" s="29" t="s">
        <v>31856</v>
      </c>
      <c r="B642" s="30" t="s">
        <v>28226</v>
      </c>
    </row>
    <row r="643" spans="1:2" ht="14.25" customHeight="1">
      <c r="A643" s="29" t="s">
        <v>4801</v>
      </c>
      <c r="B643" s="30" t="s">
        <v>3315</v>
      </c>
    </row>
    <row r="644" spans="1:2" ht="14.25" customHeight="1">
      <c r="A644" s="29" t="s">
        <v>24219</v>
      </c>
      <c r="B644" s="30" t="s">
        <v>3310</v>
      </c>
    </row>
    <row r="645" spans="1:2" ht="14.25" customHeight="1">
      <c r="A645" s="29" t="s">
        <v>24222</v>
      </c>
      <c r="B645" s="30" t="s">
        <v>18905</v>
      </c>
    </row>
    <row r="646" spans="1:2" ht="14.25" customHeight="1">
      <c r="A646" s="29" t="s">
        <v>24226</v>
      </c>
      <c r="B646" s="30" t="s">
        <v>28239</v>
      </c>
    </row>
    <row r="647" spans="1:2" ht="14.25" customHeight="1">
      <c r="A647" s="29" t="s">
        <v>31860</v>
      </c>
      <c r="B647" s="30" t="s">
        <v>28247</v>
      </c>
    </row>
    <row r="648" spans="1:2" ht="14.25" customHeight="1">
      <c r="A648" s="29" t="s">
        <v>31863</v>
      </c>
      <c r="B648" s="30" t="s">
        <v>28250</v>
      </c>
    </row>
    <row r="649" spans="1:2" ht="14.25" customHeight="1">
      <c r="A649" s="29" t="s">
        <v>24233</v>
      </c>
      <c r="B649" s="30" t="s">
        <v>37390</v>
      </c>
    </row>
    <row r="650" spans="1:2" ht="14.25" customHeight="1">
      <c r="A650" s="29" t="s">
        <v>4797</v>
      </c>
      <c r="B650" s="30" t="s">
        <v>37391</v>
      </c>
    </row>
    <row r="651" spans="1:2" ht="14.25" customHeight="1">
      <c r="A651" s="29" t="s">
        <v>4794</v>
      </c>
      <c r="B651" s="30" t="s">
        <v>28254</v>
      </c>
    </row>
    <row r="652" spans="1:2" ht="14.25" customHeight="1">
      <c r="A652" s="29" t="s">
        <v>24236</v>
      </c>
      <c r="B652" s="30" t="s">
        <v>28242</v>
      </c>
    </row>
    <row r="653" spans="1:2" ht="14.25" customHeight="1">
      <c r="A653" s="29" t="s">
        <v>37392</v>
      </c>
      <c r="B653" s="30" t="s">
        <v>18900</v>
      </c>
    </row>
    <row r="654" spans="1:2" ht="14.25" customHeight="1">
      <c r="A654" s="29" t="s">
        <v>37393</v>
      </c>
      <c r="B654" s="30" t="s">
        <v>28245</v>
      </c>
    </row>
    <row r="655" spans="1:2" ht="14.25" customHeight="1">
      <c r="A655" s="29" t="s">
        <v>24239</v>
      </c>
      <c r="B655" s="30" t="s">
        <v>33782</v>
      </c>
    </row>
    <row r="656" spans="1:2" ht="14.25" customHeight="1">
      <c r="A656" s="29" t="s">
        <v>37394</v>
      </c>
      <c r="B656" s="30" t="s">
        <v>33787</v>
      </c>
    </row>
    <row r="657" spans="1:2" ht="14.25" customHeight="1">
      <c r="A657" s="29" t="s">
        <v>19553</v>
      </c>
      <c r="B657" s="30" t="s">
        <v>28258</v>
      </c>
    </row>
    <row r="658" spans="1:2" ht="14.25" customHeight="1">
      <c r="A658" s="29" t="s">
        <v>4788</v>
      </c>
      <c r="B658" s="30" t="s">
        <v>33791</v>
      </c>
    </row>
    <row r="659" spans="1:2" ht="14.25" customHeight="1">
      <c r="A659" s="29" t="s">
        <v>37395</v>
      </c>
      <c r="B659" s="30" t="s">
        <v>28262</v>
      </c>
    </row>
    <row r="660" spans="1:2" ht="14.25" customHeight="1">
      <c r="A660" s="29" t="s">
        <v>4778</v>
      </c>
      <c r="B660" s="30" t="s">
        <v>28265</v>
      </c>
    </row>
    <row r="661" spans="1:2" ht="14.25" customHeight="1">
      <c r="A661" s="29" t="s">
        <v>31867</v>
      </c>
      <c r="B661" s="30" t="s">
        <v>28268</v>
      </c>
    </row>
    <row r="662" spans="1:2" ht="14.25" customHeight="1">
      <c r="A662" s="29" t="s">
        <v>31870</v>
      </c>
      <c r="B662" s="30" t="s">
        <v>33796</v>
      </c>
    </row>
    <row r="663" spans="1:2" ht="14.25" customHeight="1">
      <c r="A663" s="29" t="s">
        <v>24229</v>
      </c>
      <c r="B663" s="30" t="s">
        <v>28271</v>
      </c>
    </row>
    <row r="664" spans="1:2" ht="14.25" customHeight="1">
      <c r="A664" s="29" t="s">
        <v>31874</v>
      </c>
      <c r="B664" s="30" t="s">
        <v>28274</v>
      </c>
    </row>
    <row r="665" spans="1:2" ht="14.25" customHeight="1">
      <c r="A665" s="29" t="s">
        <v>4773</v>
      </c>
      <c r="B665" s="30" t="s">
        <v>28295</v>
      </c>
    </row>
    <row r="666" spans="1:2" ht="14.25" customHeight="1">
      <c r="A666" s="29" t="s">
        <v>24246</v>
      </c>
      <c r="B666" s="30" t="s">
        <v>28299</v>
      </c>
    </row>
    <row r="667" spans="1:2" ht="14.25" customHeight="1">
      <c r="A667" s="29" t="s">
        <v>37396</v>
      </c>
      <c r="B667" s="30" t="s">
        <v>28302</v>
      </c>
    </row>
    <row r="668" spans="1:2" ht="14.25" customHeight="1">
      <c r="A668" s="29" t="s">
        <v>19551</v>
      </c>
      <c r="B668" s="30" t="s">
        <v>37397</v>
      </c>
    </row>
    <row r="669" spans="1:2" ht="14.25" customHeight="1">
      <c r="A669" s="29" t="s">
        <v>24249</v>
      </c>
      <c r="B669" s="30" t="s">
        <v>33807</v>
      </c>
    </row>
    <row r="670" spans="1:2" ht="14.25" customHeight="1">
      <c r="A670" s="29" t="s">
        <v>24251</v>
      </c>
      <c r="B670" s="30" t="s">
        <v>3293</v>
      </c>
    </row>
    <row r="671" spans="1:2" ht="14.25" customHeight="1">
      <c r="A671" s="29" t="s">
        <v>24254</v>
      </c>
      <c r="B671" s="30" t="s">
        <v>33793</v>
      </c>
    </row>
    <row r="672" spans="1:2" ht="14.25" customHeight="1">
      <c r="A672" s="29" t="s">
        <v>24258</v>
      </c>
      <c r="B672" s="30" t="s">
        <v>21786</v>
      </c>
    </row>
    <row r="673" spans="1:2" ht="14.25" customHeight="1">
      <c r="A673" s="29" t="s">
        <v>24261</v>
      </c>
      <c r="B673" s="30" t="s">
        <v>37398</v>
      </c>
    </row>
    <row r="674" spans="1:2" ht="14.25" customHeight="1">
      <c r="A674" s="29" t="s">
        <v>24266</v>
      </c>
      <c r="B674" s="30" t="s">
        <v>35862</v>
      </c>
    </row>
    <row r="675" spans="1:2" ht="14.25" customHeight="1">
      <c r="A675" s="29" t="s">
        <v>24281</v>
      </c>
      <c r="B675" s="30" t="s">
        <v>33799</v>
      </c>
    </row>
    <row r="676" spans="1:2" ht="14.25" customHeight="1">
      <c r="A676" s="29" t="s">
        <v>19547</v>
      </c>
      <c r="B676" s="30" t="s">
        <v>37399</v>
      </c>
    </row>
    <row r="677" spans="1:2" ht="14.25" customHeight="1">
      <c r="A677" s="29" t="s">
        <v>31879</v>
      </c>
      <c r="B677" s="30" t="s">
        <v>18898</v>
      </c>
    </row>
    <row r="678" spans="1:2" ht="14.25" customHeight="1">
      <c r="A678" s="29" t="s">
        <v>4758</v>
      </c>
      <c r="B678" s="30" t="s">
        <v>28278</v>
      </c>
    </row>
    <row r="679" spans="1:2" ht="14.25" customHeight="1">
      <c r="A679" s="29" t="s">
        <v>19541</v>
      </c>
      <c r="B679" s="30" t="s">
        <v>36931</v>
      </c>
    </row>
    <row r="680" spans="1:2" ht="14.25" customHeight="1">
      <c r="A680" s="29" t="s">
        <v>24285</v>
      </c>
      <c r="B680" s="30" t="s">
        <v>33801</v>
      </c>
    </row>
    <row r="681" spans="1:2" ht="14.25" customHeight="1">
      <c r="A681" s="29" t="s">
        <v>31884</v>
      </c>
      <c r="B681" s="30" t="s">
        <v>28282</v>
      </c>
    </row>
    <row r="682" spans="1:2" ht="14.25" customHeight="1">
      <c r="A682" s="29" t="s">
        <v>24290</v>
      </c>
      <c r="B682" s="30" t="s">
        <v>3302</v>
      </c>
    </row>
    <row r="683" spans="1:2" ht="14.25" customHeight="1">
      <c r="A683" s="29" t="s">
        <v>19537</v>
      </c>
      <c r="B683" s="30" t="s">
        <v>18893</v>
      </c>
    </row>
    <row r="684" spans="1:2" ht="14.25" customHeight="1">
      <c r="A684" s="29" t="s">
        <v>36602</v>
      </c>
      <c r="B684" s="30" t="s">
        <v>33803</v>
      </c>
    </row>
    <row r="685" spans="1:2" ht="14.25" customHeight="1">
      <c r="A685" s="29" t="s">
        <v>37400</v>
      </c>
      <c r="B685" s="30" t="s">
        <v>28286</v>
      </c>
    </row>
    <row r="686" spans="1:2" ht="14.25" customHeight="1">
      <c r="A686" s="29" t="s">
        <v>24294</v>
      </c>
      <c r="B686" s="30" t="s">
        <v>28289</v>
      </c>
    </row>
    <row r="687" spans="1:2" ht="14.25" customHeight="1">
      <c r="A687" s="29" t="s">
        <v>24305</v>
      </c>
      <c r="B687" s="30" t="s">
        <v>3298</v>
      </c>
    </row>
    <row r="688" spans="1:2" ht="14.25" customHeight="1">
      <c r="A688" s="29" t="s">
        <v>24310</v>
      </c>
      <c r="B688" s="30" t="s">
        <v>37401</v>
      </c>
    </row>
    <row r="689" spans="1:2" ht="14.25" customHeight="1">
      <c r="A689" s="29" t="s">
        <v>24314</v>
      </c>
      <c r="B689" s="30" t="s">
        <v>28292</v>
      </c>
    </row>
    <row r="690" spans="1:2" ht="14.25" customHeight="1">
      <c r="A690" s="29" t="s">
        <v>4747</v>
      </c>
      <c r="B690" s="30" t="s">
        <v>37402</v>
      </c>
    </row>
    <row r="691" spans="1:2" ht="14.25" customHeight="1">
      <c r="A691" s="29" t="s">
        <v>24321</v>
      </c>
      <c r="B691" s="30" t="s">
        <v>28305</v>
      </c>
    </row>
    <row r="692" spans="1:2" ht="14.25" customHeight="1">
      <c r="A692" s="29" t="s">
        <v>24324</v>
      </c>
      <c r="B692" s="30" t="s">
        <v>33809</v>
      </c>
    </row>
    <row r="693" spans="1:2" ht="14.25" customHeight="1">
      <c r="A693" s="29" t="s">
        <v>31888</v>
      </c>
      <c r="B693" s="30" t="s">
        <v>33811</v>
      </c>
    </row>
    <row r="694" spans="1:2" ht="14.25" customHeight="1">
      <c r="A694" s="29" t="s">
        <v>4739</v>
      </c>
      <c r="B694" s="30" t="s">
        <v>33816</v>
      </c>
    </row>
    <row r="695" spans="1:2" ht="14.25" customHeight="1">
      <c r="A695" s="29" t="s">
        <v>31892</v>
      </c>
      <c r="B695" s="30" t="s">
        <v>37403</v>
      </c>
    </row>
    <row r="696" spans="1:2" ht="14.25" customHeight="1">
      <c r="A696" s="29" t="s">
        <v>37404</v>
      </c>
      <c r="B696" s="30" t="s">
        <v>33823</v>
      </c>
    </row>
    <row r="697" spans="1:2" ht="14.25" customHeight="1">
      <c r="A697" s="29" t="s">
        <v>24327</v>
      </c>
      <c r="B697" s="30" t="s">
        <v>33821</v>
      </c>
    </row>
    <row r="698" spans="1:2" ht="14.25" customHeight="1">
      <c r="A698" s="29" t="s">
        <v>24329</v>
      </c>
      <c r="B698" s="30" t="s">
        <v>28307</v>
      </c>
    </row>
    <row r="699" spans="1:2" ht="14.25" customHeight="1">
      <c r="A699" s="29" t="s">
        <v>31896</v>
      </c>
      <c r="B699" s="30" t="s">
        <v>35963</v>
      </c>
    </row>
    <row r="700" spans="1:2" ht="14.25" customHeight="1">
      <c r="A700" s="29" t="s">
        <v>4729</v>
      </c>
      <c r="B700" s="30" t="s">
        <v>21793</v>
      </c>
    </row>
    <row r="701" spans="1:2" ht="14.25" customHeight="1">
      <c r="A701" s="29" t="s">
        <v>24317</v>
      </c>
      <c r="B701" s="30" t="s">
        <v>33825</v>
      </c>
    </row>
    <row r="702" spans="1:2" ht="14.25" customHeight="1">
      <c r="A702" s="29" t="s">
        <v>4743</v>
      </c>
      <c r="B702" s="30" t="s">
        <v>37405</v>
      </c>
    </row>
    <row r="703" spans="1:2" ht="14.25" customHeight="1">
      <c r="A703" s="29" t="s">
        <v>31900</v>
      </c>
      <c r="B703" s="30" t="s">
        <v>3288</v>
      </c>
    </row>
    <row r="704" spans="1:2" ht="14.25" customHeight="1">
      <c r="A704" s="29" t="s">
        <v>4724</v>
      </c>
      <c r="B704" s="30" t="s">
        <v>18884</v>
      </c>
    </row>
    <row r="705" spans="1:2" ht="14.25" customHeight="1">
      <c r="A705" s="29" t="s">
        <v>24333</v>
      </c>
      <c r="B705" s="30" t="s">
        <v>28336</v>
      </c>
    </row>
    <row r="706" spans="1:2" ht="14.25" customHeight="1">
      <c r="A706" s="29" t="s">
        <v>31903</v>
      </c>
      <c r="B706" s="30" t="s">
        <v>33829</v>
      </c>
    </row>
    <row r="707" spans="1:2" ht="15" customHeight="1">
      <c r="A707" s="31" t="s">
        <v>36837</v>
      </c>
      <c r="B707" s="32" t="s">
        <v>33831</v>
      </c>
    </row>
    <row r="708" spans="1:2" ht="15" customHeight="1"/>
    <row r="709" spans="1:2" ht="14.25" customHeight="1">
      <c r="A709" s="27" t="s">
        <v>24338</v>
      </c>
      <c r="B709" s="28" t="s">
        <v>28319</v>
      </c>
    </row>
    <row r="710" spans="1:2" ht="14.25" customHeight="1">
      <c r="A710" s="29" t="s">
        <v>24342</v>
      </c>
      <c r="B710" s="30" t="s">
        <v>28323</v>
      </c>
    </row>
    <row r="711" spans="1:2" ht="14.25" customHeight="1">
      <c r="A711" s="29" t="s">
        <v>24346</v>
      </c>
      <c r="B711" s="30" t="s">
        <v>35950</v>
      </c>
    </row>
    <row r="712" spans="1:2" ht="14.25" customHeight="1">
      <c r="A712" s="29" t="s">
        <v>24350</v>
      </c>
      <c r="B712" s="30" t="s">
        <v>28326</v>
      </c>
    </row>
    <row r="713" spans="1:2" ht="14.25" customHeight="1">
      <c r="A713" s="29" t="s">
        <v>24353</v>
      </c>
      <c r="B713" s="30" t="s">
        <v>28329</v>
      </c>
    </row>
    <row r="714" spans="1:2" ht="14.25" customHeight="1">
      <c r="A714" s="29" t="s">
        <v>22503</v>
      </c>
      <c r="B714" s="30" t="s">
        <v>28332</v>
      </c>
    </row>
    <row r="715" spans="1:2" ht="14.25" customHeight="1">
      <c r="A715" s="29" t="s">
        <v>24355</v>
      </c>
      <c r="B715" s="30" t="s">
        <v>33834</v>
      </c>
    </row>
    <row r="716" spans="1:2" ht="14.25" customHeight="1">
      <c r="A716" s="29" t="s">
        <v>31908</v>
      </c>
      <c r="B716" s="30" t="s">
        <v>33837</v>
      </c>
    </row>
    <row r="717" spans="1:2" ht="14.25" customHeight="1">
      <c r="A717" s="29" t="s">
        <v>24359</v>
      </c>
      <c r="B717" s="30" t="s">
        <v>28341</v>
      </c>
    </row>
    <row r="718" spans="1:2" ht="14.25" customHeight="1">
      <c r="A718" s="29" t="s">
        <v>24363</v>
      </c>
      <c r="B718" s="30" t="s">
        <v>28346</v>
      </c>
    </row>
    <row r="719" spans="1:2" ht="14.25" customHeight="1">
      <c r="A719" s="29" t="s">
        <v>31911</v>
      </c>
      <c r="B719" s="30" t="s">
        <v>33849</v>
      </c>
    </row>
    <row r="720" spans="1:2" ht="14.25" customHeight="1">
      <c r="A720" s="29" t="s">
        <v>31917</v>
      </c>
      <c r="B720" s="30" t="s">
        <v>3282</v>
      </c>
    </row>
    <row r="721" spans="1:2" ht="14.25" customHeight="1">
      <c r="A721" s="29" t="s">
        <v>31921</v>
      </c>
      <c r="B721" s="30" t="s">
        <v>22261</v>
      </c>
    </row>
    <row r="722" spans="1:2" ht="14.25" customHeight="1">
      <c r="A722" s="29" t="s">
        <v>36801</v>
      </c>
      <c r="B722" s="30" t="s">
        <v>28350</v>
      </c>
    </row>
    <row r="723" spans="1:2" ht="14.25" customHeight="1">
      <c r="A723" s="29" t="s">
        <v>24368</v>
      </c>
      <c r="B723" s="30" t="s">
        <v>28353</v>
      </c>
    </row>
    <row r="724" spans="1:2" ht="14.25" customHeight="1">
      <c r="A724" s="29" t="s">
        <v>22496</v>
      </c>
      <c r="B724" s="30" t="s">
        <v>28357</v>
      </c>
    </row>
    <row r="725" spans="1:2" ht="14.25" customHeight="1">
      <c r="A725" s="29" t="s">
        <v>31925</v>
      </c>
      <c r="B725" s="30" t="s">
        <v>33852</v>
      </c>
    </row>
    <row r="726" spans="1:2" ht="14.25" customHeight="1">
      <c r="A726" s="29" t="s">
        <v>35812</v>
      </c>
      <c r="B726" s="30" t="s">
        <v>33856</v>
      </c>
    </row>
    <row r="727" spans="1:2" ht="14.25" customHeight="1">
      <c r="A727" s="29" t="s">
        <v>24376</v>
      </c>
      <c r="B727" s="30" t="s">
        <v>28361</v>
      </c>
    </row>
    <row r="728" spans="1:2" ht="14.25" customHeight="1">
      <c r="A728" s="29" t="s">
        <v>4719</v>
      </c>
      <c r="B728" s="30" t="s">
        <v>28364</v>
      </c>
    </row>
    <row r="729" spans="1:2" ht="14.25" customHeight="1">
      <c r="A729" s="29" t="s">
        <v>24378</v>
      </c>
      <c r="B729" s="30" t="s">
        <v>18880</v>
      </c>
    </row>
    <row r="730" spans="1:2" ht="14.25" customHeight="1">
      <c r="A730" s="29" t="s">
        <v>24382</v>
      </c>
      <c r="B730" s="30" t="s">
        <v>33859</v>
      </c>
    </row>
    <row r="731" spans="1:2" ht="14.25" customHeight="1">
      <c r="A731" s="29" t="s">
        <v>19533</v>
      </c>
      <c r="B731" s="30" t="s">
        <v>3277</v>
      </c>
    </row>
    <row r="732" spans="1:2" ht="14.25" customHeight="1">
      <c r="A732" s="29" t="s">
        <v>24385</v>
      </c>
      <c r="B732" s="30" t="s">
        <v>28370</v>
      </c>
    </row>
    <row r="733" spans="1:2" ht="14.25" customHeight="1">
      <c r="A733" s="29" t="s">
        <v>31934</v>
      </c>
      <c r="B733" s="30" t="s">
        <v>37406</v>
      </c>
    </row>
    <row r="734" spans="1:2" ht="14.25" customHeight="1">
      <c r="A734" s="29" t="s">
        <v>31938</v>
      </c>
      <c r="B734" s="30" t="s">
        <v>28378</v>
      </c>
    </row>
    <row r="735" spans="1:2" ht="14.25" customHeight="1">
      <c r="A735" s="29" t="s">
        <v>31940</v>
      </c>
      <c r="B735" s="30" t="s">
        <v>37407</v>
      </c>
    </row>
    <row r="736" spans="1:2" ht="14.25" customHeight="1">
      <c r="A736" s="29" t="s">
        <v>24387</v>
      </c>
      <c r="B736" s="30" t="s">
        <v>33862</v>
      </c>
    </row>
    <row r="737" spans="1:2" ht="14.25" customHeight="1">
      <c r="A737" s="29" t="s">
        <v>24391</v>
      </c>
      <c r="B737" s="30" t="s">
        <v>33865</v>
      </c>
    </row>
    <row r="738" spans="1:2" ht="14.25" customHeight="1">
      <c r="A738" s="29" t="s">
        <v>35944</v>
      </c>
      <c r="B738" s="30" t="s">
        <v>28405</v>
      </c>
    </row>
    <row r="739" spans="1:2" ht="14.25" customHeight="1">
      <c r="A739" s="29" t="s">
        <v>24396</v>
      </c>
      <c r="B739" s="30" t="s">
        <v>37408</v>
      </c>
    </row>
    <row r="740" spans="1:2" ht="14.25" customHeight="1">
      <c r="A740" s="29" t="s">
        <v>35588</v>
      </c>
      <c r="B740" s="30" t="s">
        <v>28411</v>
      </c>
    </row>
    <row r="741" spans="1:2" ht="14.25" customHeight="1">
      <c r="A741" s="29" t="s">
        <v>19531</v>
      </c>
      <c r="B741" s="30" t="s">
        <v>28413</v>
      </c>
    </row>
    <row r="742" spans="1:2" ht="14.25" customHeight="1">
      <c r="A742" s="29" t="s">
        <v>24404</v>
      </c>
      <c r="B742" s="30" t="s">
        <v>28416</v>
      </c>
    </row>
    <row r="743" spans="1:2" ht="14.25" customHeight="1">
      <c r="A743" s="29" t="s">
        <v>4703</v>
      </c>
      <c r="B743" s="30" t="s">
        <v>28418</v>
      </c>
    </row>
    <row r="744" spans="1:2" ht="14.25" customHeight="1">
      <c r="A744" s="29" t="s">
        <v>24407</v>
      </c>
      <c r="B744" s="30" t="s">
        <v>28420</v>
      </c>
    </row>
    <row r="745" spans="1:2" ht="14.25" customHeight="1">
      <c r="A745" s="29" t="s">
        <v>19528</v>
      </c>
      <c r="B745" s="30" t="s">
        <v>36696</v>
      </c>
    </row>
    <row r="746" spans="1:2" ht="14.25" customHeight="1">
      <c r="A746" s="29" t="s">
        <v>4698</v>
      </c>
      <c r="B746" s="30" t="s">
        <v>33870</v>
      </c>
    </row>
    <row r="747" spans="1:2" ht="14.25" customHeight="1">
      <c r="A747" s="29" t="s">
        <v>24411</v>
      </c>
      <c r="B747" s="30" t="s">
        <v>18877</v>
      </c>
    </row>
    <row r="748" spans="1:2" ht="14.25" customHeight="1">
      <c r="A748" s="29" t="s">
        <v>35854</v>
      </c>
      <c r="B748" s="30" t="s">
        <v>28425</v>
      </c>
    </row>
    <row r="749" spans="1:2" ht="14.25" customHeight="1">
      <c r="A749" s="29" t="s">
        <v>24414</v>
      </c>
      <c r="B749" s="30" t="s">
        <v>3262</v>
      </c>
    </row>
    <row r="750" spans="1:2" ht="14.25" customHeight="1">
      <c r="A750" s="29" t="s">
        <v>4694</v>
      </c>
      <c r="B750" s="30" t="s">
        <v>36671</v>
      </c>
    </row>
    <row r="751" spans="1:2" ht="14.25" customHeight="1">
      <c r="A751" s="29" t="s">
        <v>36924</v>
      </c>
      <c r="B751" s="30" t="s">
        <v>28427</v>
      </c>
    </row>
    <row r="752" spans="1:2" ht="14.25" customHeight="1">
      <c r="A752" s="29" t="s">
        <v>19522</v>
      </c>
      <c r="B752" s="30" t="s">
        <v>33872</v>
      </c>
    </row>
    <row r="753" spans="1:2" ht="14.25" customHeight="1">
      <c r="A753" s="29" t="s">
        <v>24416</v>
      </c>
      <c r="B753" s="30" t="s">
        <v>28431</v>
      </c>
    </row>
    <row r="754" spans="1:2" ht="14.25" customHeight="1">
      <c r="A754" s="29" t="s">
        <v>4686</v>
      </c>
      <c r="B754" s="30" t="s">
        <v>37409</v>
      </c>
    </row>
    <row r="755" spans="1:2" ht="14.25" customHeight="1">
      <c r="A755" s="29" t="s">
        <v>37410</v>
      </c>
      <c r="B755" s="30" t="s">
        <v>28435</v>
      </c>
    </row>
    <row r="756" spans="1:2" ht="14.25" customHeight="1">
      <c r="A756" s="29" t="s">
        <v>24448</v>
      </c>
      <c r="B756" s="30" t="s">
        <v>33874</v>
      </c>
    </row>
    <row r="757" spans="1:2" ht="14.25" customHeight="1">
      <c r="A757" s="29" t="s">
        <v>37411</v>
      </c>
      <c r="B757" s="30" t="s">
        <v>28440</v>
      </c>
    </row>
    <row r="758" spans="1:2" ht="14.25" customHeight="1">
      <c r="A758" s="29" t="s">
        <v>31958</v>
      </c>
      <c r="B758" s="30" t="s">
        <v>28438</v>
      </c>
    </row>
    <row r="759" spans="1:2" ht="14.25" customHeight="1">
      <c r="A759" s="29" t="s">
        <v>24451</v>
      </c>
      <c r="B759" s="30" t="s">
        <v>22257</v>
      </c>
    </row>
    <row r="760" spans="1:2" ht="14.25" customHeight="1">
      <c r="A760" s="29" t="s">
        <v>24373</v>
      </c>
      <c r="B760" s="30" t="s">
        <v>3242</v>
      </c>
    </row>
    <row r="761" spans="1:2" ht="14.25" customHeight="1">
      <c r="A761" s="29" t="s">
        <v>31929</v>
      </c>
      <c r="B761" s="30" t="s">
        <v>28448</v>
      </c>
    </row>
    <row r="762" spans="1:2" ht="14.25" customHeight="1">
      <c r="A762" s="29" t="s">
        <v>4714</v>
      </c>
      <c r="B762" s="30" t="s">
        <v>28451</v>
      </c>
    </row>
    <row r="763" spans="1:2" ht="14.25" customHeight="1">
      <c r="A763" s="29" t="s">
        <v>4710</v>
      </c>
      <c r="B763" s="30" t="s">
        <v>37412</v>
      </c>
    </row>
    <row r="764" spans="1:2" ht="14.25" customHeight="1">
      <c r="A764" s="29" t="s">
        <v>4706</v>
      </c>
      <c r="B764" s="30" t="s">
        <v>33876</v>
      </c>
    </row>
    <row r="765" spans="1:2" ht="14.25" customHeight="1">
      <c r="A765" s="29" t="s">
        <v>24393</v>
      </c>
      <c r="B765" s="30" t="s">
        <v>33878</v>
      </c>
    </row>
    <row r="766" spans="1:2" ht="14.25" customHeight="1">
      <c r="A766" s="29" t="s">
        <v>24400</v>
      </c>
      <c r="B766" s="30" t="s">
        <v>3265</v>
      </c>
    </row>
    <row r="767" spans="1:2" ht="14.25" customHeight="1">
      <c r="A767" s="29" t="s">
        <v>4689</v>
      </c>
      <c r="B767" s="30" t="s">
        <v>36893</v>
      </c>
    </row>
    <row r="768" spans="1:2" ht="14.25" customHeight="1">
      <c r="A768" s="29" t="s">
        <v>4681</v>
      </c>
      <c r="B768" s="30" t="s">
        <v>3247</v>
      </c>
    </row>
    <row r="769" spans="1:2" ht="14.25" customHeight="1">
      <c r="A769" s="29" t="s">
        <v>19519</v>
      </c>
      <c r="B769" s="30" t="s">
        <v>28454</v>
      </c>
    </row>
    <row r="770" spans="1:2" ht="14.25" customHeight="1">
      <c r="A770" s="29" t="s">
        <v>24427</v>
      </c>
      <c r="B770" s="30" t="s">
        <v>3236</v>
      </c>
    </row>
    <row r="771" spans="1:2" ht="14.25" customHeight="1">
      <c r="A771" s="29" t="s">
        <v>37413</v>
      </c>
      <c r="B771" s="30" t="s">
        <v>28460</v>
      </c>
    </row>
    <row r="772" spans="1:2" ht="14.25" customHeight="1">
      <c r="A772" s="29" t="s">
        <v>24435</v>
      </c>
      <c r="B772" s="30" t="s">
        <v>33882</v>
      </c>
    </row>
    <row r="773" spans="1:2" ht="14.25" customHeight="1">
      <c r="A773" s="29" t="s">
        <v>19515</v>
      </c>
      <c r="B773" s="30" t="s">
        <v>28469</v>
      </c>
    </row>
    <row r="774" spans="1:2" ht="14.25" customHeight="1">
      <c r="A774" s="29" t="s">
        <v>36425</v>
      </c>
      <c r="B774" s="30" t="s">
        <v>28472</v>
      </c>
    </row>
    <row r="775" spans="1:2" ht="14.25" customHeight="1">
      <c r="A775" s="29" t="s">
        <v>22490</v>
      </c>
      <c r="B775" s="30" t="s">
        <v>28474</v>
      </c>
    </row>
    <row r="776" spans="1:2" ht="14.25" customHeight="1">
      <c r="A776" s="29" t="s">
        <v>31943</v>
      </c>
      <c r="B776" s="30" t="s">
        <v>28477</v>
      </c>
    </row>
    <row r="777" spans="1:2" ht="14.25" customHeight="1">
      <c r="A777" s="29" t="s">
        <v>31946</v>
      </c>
      <c r="B777" s="30" t="s">
        <v>3231</v>
      </c>
    </row>
    <row r="778" spans="1:2" ht="14.25" customHeight="1">
      <c r="A778" s="29" t="s">
        <v>24438</v>
      </c>
      <c r="B778" s="30" t="s">
        <v>28480</v>
      </c>
    </row>
    <row r="779" spans="1:2" ht="14.25" customHeight="1">
      <c r="A779" s="29" t="s">
        <v>31954</v>
      </c>
      <c r="B779" s="30" t="s">
        <v>33884</v>
      </c>
    </row>
    <row r="780" spans="1:2" ht="14.25" customHeight="1">
      <c r="A780" s="29" t="s">
        <v>24440</v>
      </c>
      <c r="B780" s="30" t="s">
        <v>36953</v>
      </c>
    </row>
    <row r="781" spans="1:2" ht="14.25" customHeight="1">
      <c r="A781" s="29" t="s">
        <v>37414</v>
      </c>
      <c r="B781" s="30" t="s">
        <v>28487</v>
      </c>
    </row>
    <row r="782" spans="1:2" ht="14.25" customHeight="1">
      <c r="A782" s="29" t="s">
        <v>31949</v>
      </c>
      <c r="B782" s="30" t="s">
        <v>28491</v>
      </c>
    </row>
    <row r="783" spans="1:2" ht="14.25" customHeight="1">
      <c r="A783" s="29" t="s">
        <v>24442</v>
      </c>
      <c r="B783" s="30" t="s">
        <v>36599</v>
      </c>
    </row>
    <row r="784" spans="1:2" ht="14.25" customHeight="1">
      <c r="A784" s="29" t="s">
        <v>24445</v>
      </c>
      <c r="B784" s="30" t="s">
        <v>28497</v>
      </c>
    </row>
    <row r="785" spans="1:2" ht="14.25" customHeight="1">
      <c r="A785" s="29" t="s">
        <v>31951</v>
      </c>
      <c r="B785" s="30" t="s">
        <v>37415</v>
      </c>
    </row>
    <row r="786" spans="1:2" ht="14.25" customHeight="1">
      <c r="A786" s="29" t="s">
        <v>4669</v>
      </c>
      <c r="B786" s="30" t="s">
        <v>33886</v>
      </c>
    </row>
    <row r="787" spans="1:2" ht="14.25" customHeight="1">
      <c r="A787" s="29" t="s">
        <v>4661</v>
      </c>
      <c r="B787" s="30" t="s">
        <v>28504</v>
      </c>
    </row>
    <row r="788" spans="1:2" ht="14.25" customHeight="1">
      <c r="A788" s="29" t="s">
        <v>22481</v>
      </c>
      <c r="B788" s="30" t="s">
        <v>28511</v>
      </c>
    </row>
    <row r="789" spans="1:2" ht="14.25" customHeight="1">
      <c r="A789" s="29" t="s">
        <v>19508</v>
      </c>
      <c r="B789" s="30" t="s">
        <v>37416</v>
      </c>
    </row>
    <row r="790" spans="1:2" ht="14.25" customHeight="1">
      <c r="A790" s="29" t="s">
        <v>24453</v>
      </c>
      <c r="B790" s="30" t="s">
        <v>28514</v>
      </c>
    </row>
    <row r="791" spans="1:2" ht="14.25" customHeight="1">
      <c r="A791" s="29" t="s">
        <v>31962</v>
      </c>
      <c r="B791" s="30" t="s">
        <v>33888</v>
      </c>
    </row>
    <row r="792" spans="1:2" ht="14.25" customHeight="1">
      <c r="A792" s="29" t="s">
        <v>24457</v>
      </c>
      <c r="B792" s="30" t="s">
        <v>33890</v>
      </c>
    </row>
    <row r="793" spans="1:2" ht="14.25" customHeight="1">
      <c r="A793" s="29" t="s">
        <v>31965</v>
      </c>
      <c r="B793" s="30" t="s">
        <v>18875</v>
      </c>
    </row>
    <row r="794" spans="1:2" ht="14.25" customHeight="1">
      <c r="A794" s="29" t="s">
        <v>31971</v>
      </c>
      <c r="B794" s="30" t="s">
        <v>28516</v>
      </c>
    </row>
    <row r="795" spans="1:2" ht="14.25" customHeight="1">
      <c r="A795" s="29" t="s">
        <v>37417</v>
      </c>
      <c r="B795" s="30" t="s">
        <v>3220</v>
      </c>
    </row>
    <row r="796" spans="1:2" ht="14.25" customHeight="1">
      <c r="A796" s="29" t="s">
        <v>31974</v>
      </c>
      <c r="B796" s="30" t="s">
        <v>28493</v>
      </c>
    </row>
    <row r="797" spans="1:2" ht="14.25" customHeight="1">
      <c r="A797" s="29" t="s">
        <v>31978</v>
      </c>
      <c r="B797" s="30" t="s">
        <v>28500</v>
      </c>
    </row>
    <row r="798" spans="1:2" ht="14.25" customHeight="1">
      <c r="A798" s="29" t="s">
        <v>31981</v>
      </c>
      <c r="B798" s="30" t="s">
        <v>37418</v>
      </c>
    </row>
    <row r="799" spans="1:2" ht="14.25" customHeight="1">
      <c r="A799" s="29" t="s">
        <v>4657</v>
      </c>
      <c r="B799" s="30" t="s">
        <v>28464</v>
      </c>
    </row>
    <row r="800" spans="1:2" ht="14.25" customHeight="1">
      <c r="A800" s="29" t="s">
        <v>36829</v>
      </c>
      <c r="B800" s="30" t="s">
        <v>28519</v>
      </c>
    </row>
    <row r="801" spans="1:2" ht="14.25" customHeight="1">
      <c r="A801" s="29" t="s">
        <v>19504</v>
      </c>
      <c r="B801" s="30" t="s">
        <v>28521</v>
      </c>
    </row>
    <row r="802" spans="1:2" ht="14.25" customHeight="1">
      <c r="A802" s="29" t="s">
        <v>37419</v>
      </c>
      <c r="B802" s="30" t="s">
        <v>33893</v>
      </c>
    </row>
    <row r="803" spans="1:2" ht="14.25" customHeight="1">
      <c r="A803" s="29" t="s">
        <v>24459</v>
      </c>
      <c r="B803" s="30" t="s">
        <v>18869</v>
      </c>
    </row>
    <row r="804" spans="1:2" ht="14.25" customHeight="1">
      <c r="A804" s="29" t="s">
        <v>4653</v>
      </c>
      <c r="B804" s="30" t="s">
        <v>3216</v>
      </c>
    </row>
    <row r="805" spans="1:2" ht="14.25" customHeight="1">
      <c r="A805" s="29" t="s">
        <v>24463</v>
      </c>
      <c r="B805" s="30" t="s">
        <v>33896</v>
      </c>
    </row>
    <row r="806" spans="1:2" ht="14.25" customHeight="1">
      <c r="A806" s="29" t="s">
        <v>24466</v>
      </c>
      <c r="B806" s="30" t="s">
        <v>3205</v>
      </c>
    </row>
    <row r="807" spans="1:2" ht="14.25" customHeight="1">
      <c r="A807" s="29" t="s">
        <v>36878</v>
      </c>
      <c r="B807" s="30" t="s">
        <v>37420</v>
      </c>
    </row>
    <row r="808" spans="1:2" ht="15" customHeight="1">
      <c r="A808" s="31" t="s">
        <v>37421</v>
      </c>
      <c r="B808" s="32" t="s">
        <v>28533</v>
      </c>
    </row>
    <row r="809" spans="1:2" ht="15" customHeight="1"/>
    <row r="810" spans="1:2" ht="14.25" customHeight="1">
      <c r="A810" s="27" t="s">
        <v>19500</v>
      </c>
      <c r="B810" s="28" t="s">
        <v>3199</v>
      </c>
    </row>
    <row r="811" spans="1:2" ht="14.25" customHeight="1">
      <c r="A811" s="29" t="s">
        <v>19496</v>
      </c>
      <c r="B811" s="30" t="s">
        <v>37422</v>
      </c>
    </row>
    <row r="812" spans="1:2" ht="14.25" customHeight="1">
      <c r="A812" s="29" t="s">
        <v>37423</v>
      </c>
      <c r="B812" s="30" t="s">
        <v>18865</v>
      </c>
    </row>
    <row r="813" spans="1:2" ht="14.25" customHeight="1">
      <c r="A813" s="29" t="s">
        <v>31984</v>
      </c>
      <c r="B813" s="30" t="s">
        <v>3193</v>
      </c>
    </row>
    <row r="814" spans="1:2" ht="14.25" customHeight="1">
      <c r="A814" s="29" t="s">
        <v>31989</v>
      </c>
      <c r="B814" s="30" t="s">
        <v>33900</v>
      </c>
    </row>
    <row r="815" spans="1:2" ht="14.25" customHeight="1">
      <c r="A815" s="29" t="s">
        <v>31992</v>
      </c>
      <c r="B815" s="30" t="s">
        <v>37424</v>
      </c>
    </row>
    <row r="816" spans="1:2" ht="14.25" customHeight="1">
      <c r="A816" s="29" t="s">
        <v>24478</v>
      </c>
      <c r="B816" s="30" t="s">
        <v>33904</v>
      </c>
    </row>
    <row r="817" spans="1:2" ht="14.25" customHeight="1">
      <c r="A817" s="29" t="s">
        <v>24482</v>
      </c>
      <c r="B817" s="30" t="s">
        <v>28545</v>
      </c>
    </row>
    <row r="818" spans="1:2" ht="14.25" customHeight="1">
      <c r="A818" s="29" t="s">
        <v>31996</v>
      </c>
      <c r="B818" s="30" t="s">
        <v>3211</v>
      </c>
    </row>
    <row r="819" spans="1:2" ht="14.25" customHeight="1">
      <c r="A819" s="29" t="s">
        <v>19492</v>
      </c>
      <c r="B819" s="30" t="s">
        <v>37425</v>
      </c>
    </row>
    <row r="820" spans="1:2" ht="14.25" customHeight="1">
      <c r="A820" s="29" t="s">
        <v>24485</v>
      </c>
      <c r="B820" s="30" t="s">
        <v>28531</v>
      </c>
    </row>
    <row r="821" spans="1:2" ht="14.25" customHeight="1">
      <c r="A821" s="29" t="s">
        <v>35809</v>
      </c>
      <c r="B821" s="30" t="s">
        <v>28537</v>
      </c>
    </row>
    <row r="822" spans="1:2" ht="14.25" customHeight="1">
      <c r="A822" s="29" t="s">
        <v>24487</v>
      </c>
      <c r="B822" s="30" t="s">
        <v>28540</v>
      </c>
    </row>
    <row r="823" spans="1:2" ht="14.25" customHeight="1">
      <c r="A823" s="29" t="s">
        <v>19486</v>
      </c>
      <c r="B823" s="30" t="s">
        <v>37426</v>
      </c>
    </row>
    <row r="824" spans="1:2" ht="14.25" customHeight="1">
      <c r="A824" s="29" t="s">
        <v>37427</v>
      </c>
      <c r="B824" s="30" t="s">
        <v>36711</v>
      </c>
    </row>
    <row r="825" spans="1:2" ht="14.25" customHeight="1">
      <c r="A825" s="29" t="s">
        <v>37428</v>
      </c>
      <c r="B825" s="30" t="s">
        <v>3188</v>
      </c>
    </row>
    <row r="826" spans="1:2" ht="14.25" customHeight="1">
      <c r="A826" s="29" t="s">
        <v>24493</v>
      </c>
      <c r="B826" s="30" t="s">
        <v>28553</v>
      </c>
    </row>
    <row r="827" spans="1:2" ht="14.25" customHeight="1">
      <c r="A827" s="29" t="s">
        <v>24469</v>
      </c>
      <c r="B827" s="30" t="s">
        <v>36080</v>
      </c>
    </row>
    <row r="828" spans="1:2" ht="14.25" customHeight="1">
      <c r="A828" s="29" t="s">
        <v>4650</v>
      </c>
      <c r="B828" s="30" t="s">
        <v>28558</v>
      </c>
    </row>
    <row r="829" spans="1:2" ht="14.25" customHeight="1">
      <c r="A829" s="29" t="s">
        <v>24489</v>
      </c>
      <c r="B829" s="30" t="s">
        <v>28561</v>
      </c>
    </row>
    <row r="830" spans="1:2" ht="14.25" customHeight="1">
      <c r="A830" s="29" t="s">
        <v>24496</v>
      </c>
      <c r="B830" s="30" t="s">
        <v>36594</v>
      </c>
    </row>
    <row r="831" spans="1:2" ht="14.25" customHeight="1">
      <c r="A831" s="29" t="s">
        <v>32000</v>
      </c>
      <c r="B831" s="30" t="s">
        <v>33906</v>
      </c>
    </row>
    <row r="832" spans="1:2" ht="14.25" customHeight="1">
      <c r="A832" s="29" t="s">
        <v>32002</v>
      </c>
      <c r="B832" s="30" t="s">
        <v>3183</v>
      </c>
    </row>
    <row r="833" spans="1:2" ht="14.25" customHeight="1">
      <c r="A833" s="29" t="s">
        <v>4636</v>
      </c>
      <c r="B833" s="30" t="s">
        <v>33910</v>
      </c>
    </row>
    <row r="834" spans="1:2" ht="14.25" customHeight="1">
      <c r="A834" s="29" t="s">
        <v>32004</v>
      </c>
      <c r="B834" s="30" t="s">
        <v>28565</v>
      </c>
    </row>
    <row r="835" spans="1:2" ht="14.25" customHeight="1">
      <c r="A835" s="29" t="s">
        <v>32008</v>
      </c>
      <c r="B835" s="30" t="s">
        <v>33912</v>
      </c>
    </row>
    <row r="836" spans="1:2" ht="14.25" customHeight="1">
      <c r="A836" s="29" t="s">
        <v>24502</v>
      </c>
      <c r="B836" s="30" t="s">
        <v>33918</v>
      </c>
    </row>
    <row r="837" spans="1:2" ht="14.25" customHeight="1">
      <c r="A837" s="29" t="s">
        <v>24505</v>
      </c>
      <c r="B837" s="30" t="s">
        <v>28568</v>
      </c>
    </row>
    <row r="838" spans="1:2" ht="14.25" customHeight="1">
      <c r="A838" s="29" t="s">
        <v>24509</v>
      </c>
      <c r="B838" s="30" t="s">
        <v>3179</v>
      </c>
    </row>
    <row r="839" spans="1:2" ht="14.25" customHeight="1">
      <c r="A839" s="29" t="s">
        <v>37429</v>
      </c>
      <c r="B839" s="30" t="s">
        <v>3175</v>
      </c>
    </row>
    <row r="840" spans="1:2" ht="14.25" customHeight="1">
      <c r="A840" s="29" t="s">
        <v>32011</v>
      </c>
      <c r="B840" s="30" t="s">
        <v>28573</v>
      </c>
    </row>
    <row r="841" spans="1:2" ht="14.25" customHeight="1">
      <c r="A841" s="29" t="s">
        <v>24512</v>
      </c>
      <c r="B841" s="30" t="s">
        <v>37430</v>
      </c>
    </row>
    <row r="842" spans="1:2" ht="14.25" customHeight="1">
      <c r="A842" s="29" t="s">
        <v>32015</v>
      </c>
      <c r="B842" s="30" t="s">
        <v>3162</v>
      </c>
    </row>
    <row r="843" spans="1:2" ht="14.25" customHeight="1">
      <c r="A843" s="29" t="s">
        <v>24514</v>
      </c>
      <c r="B843" s="30" t="s">
        <v>28577</v>
      </c>
    </row>
    <row r="844" spans="1:2" ht="14.25" customHeight="1">
      <c r="A844" s="29" t="s">
        <v>32019</v>
      </c>
      <c r="B844" s="30" t="s">
        <v>33937</v>
      </c>
    </row>
    <row r="845" spans="1:2" ht="14.25" customHeight="1">
      <c r="A845" s="29" t="s">
        <v>19484</v>
      </c>
      <c r="B845" s="30" t="s">
        <v>28615</v>
      </c>
    </row>
    <row r="846" spans="1:2" ht="14.25" customHeight="1">
      <c r="A846" s="29" t="s">
        <v>19480</v>
      </c>
      <c r="B846" s="30" t="s">
        <v>28631</v>
      </c>
    </row>
    <row r="847" spans="1:2" ht="14.25" customHeight="1">
      <c r="A847" s="29" t="s">
        <v>4641</v>
      </c>
      <c r="B847" s="30" t="s">
        <v>36018</v>
      </c>
    </row>
    <row r="848" spans="1:2" ht="14.25" customHeight="1">
      <c r="A848" s="29" t="s">
        <v>24520</v>
      </c>
      <c r="B848" s="30" t="s">
        <v>33952</v>
      </c>
    </row>
    <row r="849" spans="1:2" ht="14.25" customHeight="1">
      <c r="A849" s="29" t="s">
        <v>4631</v>
      </c>
      <c r="B849" s="30" t="s">
        <v>28639</v>
      </c>
    </row>
    <row r="850" spans="1:2" ht="14.25" customHeight="1">
      <c r="A850" s="29" t="s">
        <v>24523</v>
      </c>
      <c r="B850" s="30" t="s">
        <v>33956</v>
      </c>
    </row>
    <row r="851" spans="1:2" ht="14.25" customHeight="1">
      <c r="A851" s="29" t="s">
        <v>32022</v>
      </c>
      <c r="B851" s="30" t="s">
        <v>33961</v>
      </c>
    </row>
    <row r="852" spans="1:2" ht="14.25" customHeight="1">
      <c r="A852" s="29" t="s">
        <v>24528</v>
      </c>
      <c r="B852" s="30" t="s">
        <v>28643</v>
      </c>
    </row>
    <row r="853" spans="1:2" ht="14.25" customHeight="1">
      <c r="A853" s="29" t="s">
        <v>24540</v>
      </c>
      <c r="B853" s="30" t="s">
        <v>33966</v>
      </c>
    </row>
    <row r="854" spans="1:2" ht="14.25" customHeight="1">
      <c r="A854" s="29" t="s">
        <v>24542</v>
      </c>
      <c r="B854" s="30" t="s">
        <v>33968</v>
      </c>
    </row>
    <row r="855" spans="1:2" ht="14.25" customHeight="1">
      <c r="A855" s="29" t="s">
        <v>24544</v>
      </c>
      <c r="B855" s="30" t="s">
        <v>28648</v>
      </c>
    </row>
    <row r="856" spans="1:2" ht="14.25" customHeight="1">
      <c r="A856" s="29" t="s">
        <v>24554</v>
      </c>
      <c r="B856" s="30" t="s">
        <v>33971</v>
      </c>
    </row>
    <row r="857" spans="1:2" ht="14.25" customHeight="1">
      <c r="A857" s="29" t="s">
        <v>32027</v>
      </c>
      <c r="B857" s="30" t="s">
        <v>28651</v>
      </c>
    </row>
    <row r="858" spans="1:2" ht="14.25" customHeight="1">
      <c r="A858" s="29" t="s">
        <v>24558</v>
      </c>
      <c r="B858" s="30" t="s">
        <v>28655</v>
      </c>
    </row>
    <row r="859" spans="1:2" ht="14.25" customHeight="1">
      <c r="A859" s="29" t="s">
        <v>37431</v>
      </c>
      <c r="B859" s="30" t="s">
        <v>28658</v>
      </c>
    </row>
    <row r="860" spans="1:2" ht="14.25" customHeight="1">
      <c r="A860" s="29" t="s">
        <v>24547</v>
      </c>
      <c r="B860" s="30" t="s">
        <v>3170</v>
      </c>
    </row>
    <row r="861" spans="1:2" ht="14.25" customHeight="1">
      <c r="A861" s="29" t="s">
        <v>24551</v>
      </c>
      <c r="B861" s="30" t="s">
        <v>33975</v>
      </c>
    </row>
    <row r="862" spans="1:2" ht="14.25" customHeight="1">
      <c r="A862" s="29" t="s">
        <v>37432</v>
      </c>
      <c r="B862" s="30" t="s">
        <v>3165</v>
      </c>
    </row>
    <row r="863" spans="1:2" ht="14.25" customHeight="1">
      <c r="A863" s="29" t="s">
        <v>4620</v>
      </c>
      <c r="B863" s="30" t="s">
        <v>28665</v>
      </c>
    </row>
    <row r="864" spans="1:2" ht="14.25" customHeight="1">
      <c r="A864" s="29" t="s">
        <v>32029</v>
      </c>
      <c r="B864" s="30" t="s">
        <v>28676</v>
      </c>
    </row>
    <row r="865" spans="1:2" ht="14.25" customHeight="1">
      <c r="A865" s="29" t="s">
        <v>24561</v>
      </c>
      <c r="B865" s="30" t="s">
        <v>28694</v>
      </c>
    </row>
    <row r="866" spans="1:2" ht="14.25" customHeight="1">
      <c r="A866" s="29" t="s">
        <v>24565</v>
      </c>
      <c r="B866" s="30" t="s">
        <v>28698</v>
      </c>
    </row>
    <row r="867" spans="1:2" ht="14.25" customHeight="1">
      <c r="A867" s="29" t="s">
        <v>24569</v>
      </c>
      <c r="B867" s="30" t="s">
        <v>33979</v>
      </c>
    </row>
    <row r="868" spans="1:2" ht="14.25" customHeight="1">
      <c r="A868" s="29" t="s">
        <v>32031</v>
      </c>
      <c r="B868" s="30" t="s">
        <v>33977</v>
      </c>
    </row>
    <row r="869" spans="1:2" ht="14.25" customHeight="1">
      <c r="A869" s="29" t="s">
        <v>36290</v>
      </c>
      <c r="B869" s="30" t="s">
        <v>28705</v>
      </c>
    </row>
    <row r="870" spans="1:2" ht="14.25" customHeight="1">
      <c r="A870" s="29" t="s">
        <v>32036</v>
      </c>
      <c r="B870" s="30" t="s">
        <v>37433</v>
      </c>
    </row>
    <row r="871" spans="1:2" ht="14.25" customHeight="1">
      <c r="A871" s="29" t="s">
        <v>32041</v>
      </c>
      <c r="B871" s="30" t="s">
        <v>36150</v>
      </c>
    </row>
    <row r="872" spans="1:2" ht="14.25" customHeight="1">
      <c r="A872" s="29" t="s">
        <v>32051</v>
      </c>
      <c r="B872" s="30" t="s">
        <v>35751</v>
      </c>
    </row>
    <row r="873" spans="1:2" ht="14.25" customHeight="1">
      <c r="A873" s="29" t="s">
        <v>24571</v>
      </c>
      <c r="B873" s="30" t="s">
        <v>33983</v>
      </c>
    </row>
    <row r="874" spans="1:2" ht="14.25" customHeight="1">
      <c r="A874" s="29" t="s">
        <v>32055</v>
      </c>
      <c r="B874" s="30" t="s">
        <v>35652</v>
      </c>
    </row>
    <row r="875" spans="1:2" ht="14.25" customHeight="1">
      <c r="A875" s="29" t="s">
        <v>4615</v>
      </c>
      <c r="B875" s="30" t="s">
        <v>37434</v>
      </c>
    </row>
    <row r="876" spans="1:2" ht="14.25" customHeight="1">
      <c r="A876" s="29" t="s">
        <v>24574</v>
      </c>
      <c r="B876" s="30" t="s">
        <v>28732</v>
      </c>
    </row>
    <row r="877" spans="1:2" ht="14.25" customHeight="1">
      <c r="A877" s="29" t="s">
        <v>37435</v>
      </c>
      <c r="B877" s="30" t="s">
        <v>28742</v>
      </c>
    </row>
    <row r="878" spans="1:2" ht="14.25" customHeight="1">
      <c r="A878" s="29" t="s">
        <v>24577</v>
      </c>
      <c r="B878" s="30" t="s">
        <v>28747</v>
      </c>
    </row>
    <row r="879" spans="1:2" ht="14.25" customHeight="1">
      <c r="A879" s="29" t="s">
        <v>37436</v>
      </c>
      <c r="B879" s="30" t="s">
        <v>28751</v>
      </c>
    </row>
    <row r="880" spans="1:2" ht="14.25" customHeight="1">
      <c r="A880" s="29" t="s">
        <v>37437</v>
      </c>
      <c r="B880" s="30" t="s">
        <v>18852</v>
      </c>
    </row>
    <row r="881" spans="1:2" ht="14.25" customHeight="1">
      <c r="A881" s="29" t="s">
        <v>32058</v>
      </c>
      <c r="B881" s="30" t="s">
        <v>28768</v>
      </c>
    </row>
    <row r="882" spans="1:2" ht="14.25" customHeight="1">
      <c r="A882" s="29" t="s">
        <v>4606</v>
      </c>
      <c r="B882" s="30" t="s">
        <v>3144</v>
      </c>
    </row>
    <row r="883" spans="1:2" ht="14.25" customHeight="1">
      <c r="A883" s="29" t="s">
        <v>36780</v>
      </c>
      <c r="B883" s="30" t="s">
        <v>35664</v>
      </c>
    </row>
    <row r="884" spans="1:2" ht="14.25" customHeight="1">
      <c r="A884" s="29" t="s">
        <v>24580</v>
      </c>
      <c r="B884" s="30" t="s">
        <v>28773</v>
      </c>
    </row>
    <row r="885" spans="1:2" ht="14.25" customHeight="1">
      <c r="A885" s="29" t="s">
        <v>37438</v>
      </c>
      <c r="B885" s="30" t="s">
        <v>35526</v>
      </c>
    </row>
    <row r="886" spans="1:2" ht="14.25" customHeight="1">
      <c r="A886" s="29" t="s">
        <v>24584</v>
      </c>
      <c r="B886" s="30" t="s">
        <v>28777</v>
      </c>
    </row>
    <row r="887" spans="1:2" ht="14.25" customHeight="1">
      <c r="A887" s="29" t="s">
        <v>4602</v>
      </c>
      <c r="B887" s="30" t="s">
        <v>3138</v>
      </c>
    </row>
    <row r="888" spans="1:2" ht="14.25" customHeight="1">
      <c r="A888" s="29" t="s">
        <v>32060</v>
      </c>
      <c r="B888" s="30" t="s">
        <v>28787</v>
      </c>
    </row>
    <row r="889" spans="1:2" ht="14.25" customHeight="1">
      <c r="A889" s="29" t="s">
        <v>24589</v>
      </c>
      <c r="B889" s="30" t="s">
        <v>3134</v>
      </c>
    </row>
    <row r="890" spans="1:2" ht="14.25" customHeight="1">
      <c r="A890" s="29" t="s">
        <v>19476</v>
      </c>
      <c r="B890" s="30" t="s">
        <v>36708</v>
      </c>
    </row>
    <row r="891" spans="1:2" ht="14.25" customHeight="1">
      <c r="A891" s="29" t="s">
        <v>32064</v>
      </c>
      <c r="B891" s="30" t="s">
        <v>28795</v>
      </c>
    </row>
    <row r="892" spans="1:2" ht="14.25" customHeight="1">
      <c r="A892" s="29" t="s">
        <v>32200</v>
      </c>
      <c r="B892" s="30" t="s">
        <v>21072</v>
      </c>
    </row>
    <row r="893" spans="1:2" ht="14.25" customHeight="1">
      <c r="A893" s="29" t="s">
        <v>37439</v>
      </c>
      <c r="B893" s="30" t="s">
        <v>28806</v>
      </c>
    </row>
    <row r="894" spans="1:2" ht="14.25" customHeight="1">
      <c r="A894" s="29" t="s">
        <v>24591</v>
      </c>
      <c r="B894" s="30" t="s">
        <v>28810</v>
      </c>
    </row>
    <row r="895" spans="1:2" ht="14.25" customHeight="1">
      <c r="A895" s="29" t="s">
        <v>24595</v>
      </c>
      <c r="B895" s="30" t="s">
        <v>28814</v>
      </c>
    </row>
    <row r="896" spans="1:2" ht="14.25" customHeight="1">
      <c r="A896" s="29" t="s">
        <v>24598</v>
      </c>
      <c r="B896" s="30" t="s">
        <v>28817</v>
      </c>
    </row>
    <row r="897" spans="1:2" ht="14.25" customHeight="1">
      <c r="A897" s="29" t="s">
        <v>24607</v>
      </c>
      <c r="B897" s="30" t="s">
        <v>36541</v>
      </c>
    </row>
    <row r="898" spans="1:2" ht="14.25" customHeight="1">
      <c r="A898" s="29" t="s">
        <v>32071</v>
      </c>
      <c r="B898" s="30" t="s">
        <v>35919</v>
      </c>
    </row>
    <row r="899" spans="1:2" ht="14.25" customHeight="1">
      <c r="A899" s="29" t="s">
        <v>36524</v>
      </c>
      <c r="B899" s="30" t="s">
        <v>18847</v>
      </c>
    </row>
    <row r="900" spans="1:2" ht="14.25" customHeight="1">
      <c r="A900" s="29" t="s">
        <v>37440</v>
      </c>
      <c r="B900" s="30" t="s">
        <v>28838</v>
      </c>
    </row>
    <row r="901" spans="1:2" ht="14.25" customHeight="1">
      <c r="A901" s="29" t="s">
        <v>24617</v>
      </c>
      <c r="B901" s="30" t="s">
        <v>28841</v>
      </c>
    </row>
    <row r="902" spans="1:2" ht="14.25" customHeight="1">
      <c r="A902" s="29" t="s">
        <v>19474</v>
      </c>
      <c r="B902" s="30" t="s">
        <v>28845</v>
      </c>
    </row>
    <row r="903" spans="1:2" ht="14.25" customHeight="1">
      <c r="A903" s="29" t="s">
        <v>24625</v>
      </c>
      <c r="B903" s="30" t="s">
        <v>22234</v>
      </c>
    </row>
    <row r="904" spans="1:2" ht="14.25" customHeight="1">
      <c r="A904" s="29" t="s">
        <v>32102</v>
      </c>
      <c r="B904" s="30" t="s">
        <v>37441</v>
      </c>
    </row>
    <row r="905" spans="1:2" ht="14.25" customHeight="1">
      <c r="A905" s="29" t="s">
        <v>24677</v>
      </c>
      <c r="B905" s="30" t="s">
        <v>28849</v>
      </c>
    </row>
    <row r="906" spans="1:2" ht="14.25" customHeight="1">
      <c r="A906" s="29" t="s">
        <v>36134</v>
      </c>
      <c r="B906" s="30" t="s">
        <v>3126</v>
      </c>
    </row>
    <row r="907" spans="1:2" ht="14.25" customHeight="1">
      <c r="A907" s="29" t="s">
        <v>24680</v>
      </c>
      <c r="B907" s="30" t="s">
        <v>36722</v>
      </c>
    </row>
    <row r="908" spans="1:2" ht="14.25" customHeight="1">
      <c r="A908" s="29" t="s">
        <v>24612</v>
      </c>
      <c r="B908" s="30" t="s">
        <v>28859</v>
      </c>
    </row>
    <row r="909" spans="1:2" ht="15" customHeight="1">
      <c r="A909" s="31" t="s">
        <v>24621</v>
      </c>
      <c r="B909" s="32" t="s">
        <v>28863</v>
      </c>
    </row>
    <row r="910" spans="1:2" ht="15" customHeight="1"/>
    <row r="911" spans="1:2" ht="14.25" customHeight="1">
      <c r="A911" s="27" t="s">
        <v>24632</v>
      </c>
      <c r="B911" s="28" t="s">
        <v>28852</v>
      </c>
    </row>
    <row r="912" spans="1:2" ht="14.25" customHeight="1">
      <c r="A912" s="29" t="s">
        <v>19471</v>
      </c>
      <c r="B912" s="30" t="s">
        <v>28856</v>
      </c>
    </row>
    <row r="913" spans="1:2" ht="14.25" customHeight="1">
      <c r="A913" s="29" t="s">
        <v>32075</v>
      </c>
      <c r="B913" s="30" t="s">
        <v>28866</v>
      </c>
    </row>
    <row r="914" spans="1:2" ht="14.25" customHeight="1">
      <c r="A914" s="29" t="s">
        <v>19468</v>
      </c>
      <c r="B914" s="30" t="s">
        <v>28870</v>
      </c>
    </row>
    <row r="915" spans="1:2" ht="14.25" customHeight="1">
      <c r="A915" s="29" t="s">
        <v>36680</v>
      </c>
      <c r="B915" s="30" t="s">
        <v>28873</v>
      </c>
    </row>
    <row r="916" spans="1:2" ht="14.25" customHeight="1">
      <c r="A916" s="29" t="s">
        <v>32079</v>
      </c>
      <c r="B916" s="30" t="s">
        <v>28877</v>
      </c>
    </row>
    <row r="917" spans="1:2" ht="14.25" customHeight="1">
      <c r="A917" s="29" t="s">
        <v>36356</v>
      </c>
      <c r="B917" s="30" t="s">
        <v>36919</v>
      </c>
    </row>
    <row r="918" spans="1:2" ht="14.25" customHeight="1">
      <c r="A918" s="29" t="s">
        <v>24643</v>
      </c>
      <c r="B918" s="30" t="s">
        <v>28879</v>
      </c>
    </row>
    <row r="919" spans="1:2" ht="14.25" customHeight="1">
      <c r="A919" s="29" t="s">
        <v>19461</v>
      </c>
      <c r="B919" s="30" t="s">
        <v>33986</v>
      </c>
    </row>
    <row r="920" spans="1:2" ht="14.25" customHeight="1">
      <c r="A920" s="29" t="s">
        <v>19456</v>
      </c>
      <c r="B920" s="30" t="s">
        <v>28882</v>
      </c>
    </row>
    <row r="921" spans="1:2" ht="14.25" customHeight="1">
      <c r="A921" s="29" t="s">
        <v>32088</v>
      </c>
      <c r="B921" s="30" t="s">
        <v>28885</v>
      </c>
    </row>
    <row r="922" spans="1:2" ht="14.25" customHeight="1">
      <c r="A922" s="29" t="s">
        <v>24659</v>
      </c>
      <c r="B922" s="30" t="s">
        <v>37442</v>
      </c>
    </row>
    <row r="923" spans="1:2" ht="14.25" customHeight="1">
      <c r="A923" s="29" t="s">
        <v>24663</v>
      </c>
      <c r="B923" s="30" t="s">
        <v>36579</v>
      </c>
    </row>
    <row r="924" spans="1:2" ht="14.25" customHeight="1">
      <c r="A924" s="29" t="s">
        <v>4593</v>
      </c>
      <c r="B924" s="30" t="s">
        <v>28896</v>
      </c>
    </row>
    <row r="925" spans="1:2" ht="14.25" customHeight="1">
      <c r="A925" s="29" t="s">
        <v>32091</v>
      </c>
      <c r="B925" s="30" t="s">
        <v>28892</v>
      </c>
    </row>
    <row r="926" spans="1:2" ht="14.25" customHeight="1">
      <c r="A926" s="29" t="s">
        <v>37443</v>
      </c>
      <c r="B926" s="30" t="s">
        <v>33993</v>
      </c>
    </row>
    <row r="927" spans="1:2" ht="14.25" customHeight="1">
      <c r="A927" s="29" t="s">
        <v>24666</v>
      </c>
      <c r="B927" s="30" t="s">
        <v>33997</v>
      </c>
    </row>
    <row r="928" spans="1:2" ht="14.25" customHeight="1">
      <c r="A928" s="29" t="s">
        <v>32095</v>
      </c>
      <c r="B928" s="30" t="s">
        <v>28900</v>
      </c>
    </row>
    <row r="929" spans="1:2" ht="14.25" customHeight="1">
      <c r="A929" s="29" t="s">
        <v>37444</v>
      </c>
      <c r="B929" s="30" t="s">
        <v>28903</v>
      </c>
    </row>
    <row r="930" spans="1:2" ht="14.25" customHeight="1">
      <c r="A930" s="29" t="s">
        <v>19451</v>
      </c>
      <c r="B930" s="30" t="s">
        <v>34007</v>
      </c>
    </row>
    <row r="931" spans="1:2" ht="14.25" customHeight="1">
      <c r="A931" s="29" t="s">
        <v>19447</v>
      </c>
      <c r="B931" s="30" t="s">
        <v>28907</v>
      </c>
    </row>
    <row r="932" spans="1:2" ht="14.25" customHeight="1">
      <c r="A932" s="29" t="s">
        <v>24671</v>
      </c>
      <c r="B932" s="30" t="s">
        <v>3107</v>
      </c>
    </row>
    <row r="933" spans="1:2" ht="14.25" customHeight="1">
      <c r="A933" s="29" t="s">
        <v>24674</v>
      </c>
      <c r="B933" s="30" t="s">
        <v>28910</v>
      </c>
    </row>
    <row r="934" spans="1:2" ht="14.25" customHeight="1">
      <c r="A934" s="29" t="s">
        <v>37445</v>
      </c>
      <c r="B934" s="30" t="s">
        <v>21088</v>
      </c>
    </row>
    <row r="935" spans="1:2" ht="14.25" customHeight="1">
      <c r="A935" s="29" t="s">
        <v>4597</v>
      </c>
      <c r="B935" s="30" t="s">
        <v>37446</v>
      </c>
    </row>
    <row r="936" spans="1:2" ht="14.25" customHeight="1">
      <c r="A936" s="29" t="s">
        <v>24636</v>
      </c>
      <c r="B936" s="30" t="s">
        <v>28913</v>
      </c>
    </row>
    <row r="937" spans="1:2" ht="14.25" customHeight="1">
      <c r="A937" s="29" t="s">
        <v>24640</v>
      </c>
      <c r="B937" s="30" t="s">
        <v>34012</v>
      </c>
    </row>
    <row r="938" spans="1:2" ht="14.25" customHeight="1">
      <c r="A938" s="29" t="s">
        <v>19465</v>
      </c>
      <c r="B938" s="30" t="s">
        <v>34016</v>
      </c>
    </row>
    <row r="939" spans="1:2" ht="14.25" customHeight="1">
      <c r="A939" s="29" t="s">
        <v>24647</v>
      </c>
      <c r="B939" s="30" t="s">
        <v>3096</v>
      </c>
    </row>
    <row r="940" spans="1:2" ht="14.25" customHeight="1">
      <c r="A940" s="29" t="s">
        <v>37447</v>
      </c>
      <c r="B940" s="30" t="s">
        <v>28920</v>
      </c>
    </row>
    <row r="941" spans="1:2" ht="14.25" customHeight="1">
      <c r="A941" s="29" t="s">
        <v>24650</v>
      </c>
      <c r="B941" s="30" t="s">
        <v>28923</v>
      </c>
    </row>
    <row r="942" spans="1:2" ht="14.25" customHeight="1">
      <c r="A942" s="29" t="s">
        <v>24653</v>
      </c>
      <c r="B942" s="30" t="s">
        <v>3092</v>
      </c>
    </row>
    <row r="943" spans="1:2" ht="14.25" customHeight="1">
      <c r="A943" s="29" t="s">
        <v>32082</v>
      </c>
      <c r="B943" s="30" t="s">
        <v>34021</v>
      </c>
    </row>
    <row r="944" spans="1:2" ht="14.25" customHeight="1">
      <c r="A944" s="29" t="s">
        <v>32099</v>
      </c>
      <c r="B944" s="30" t="s">
        <v>28925</v>
      </c>
    </row>
    <row r="945" spans="1:2" ht="14.25" customHeight="1">
      <c r="A945" s="29" t="s">
        <v>32105</v>
      </c>
      <c r="B945" s="30" t="s">
        <v>28928</v>
      </c>
    </row>
    <row r="946" spans="1:2" ht="14.25" customHeight="1">
      <c r="A946" s="29" t="s">
        <v>32110</v>
      </c>
      <c r="B946" s="30" t="s">
        <v>3088</v>
      </c>
    </row>
    <row r="947" spans="1:2" ht="14.25" customHeight="1">
      <c r="A947" s="29" t="s">
        <v>37448</v>
      </c>
      <c r="B947" s="30" t="s">
        <v>34019</v>
      </c>
    </row>
    <row r="948" spans="1:2" ht="14.25" customHeight="1">
      <c r="A948" s="29" t="s">
        <v>24684</v>
      </c>
      <c r="B948" s="30" t="s">
        <v>28917</v>
      </c>
    </row>
    <row r="949" spans="1:2" ht="14.25" customHeight="1">
      <c r="A949" s="29" t="s">
        <v>24689</v>
      </c>
      <c r="B949" s="30" t="s">
        <v>34024</v>
      </c>
    </row>
    <row r="950" spans="1:2" ht="14.25" customHeight="1">
      <c r="A950" s="29" t="s">
        <v>4583</v>
      </c>
      <c r="B950" s="30" t="s">
        <v>28942</v>
      </c>
    </row>
    <row r="951" spans="1:2" ht="14.25" customHeight="1">
      <c r="A951" s="29" t="s">
        <v>19444</v>
      </c>
      <c r="B951" s="30" t="s">
        <v>28947</v>
      </c>
    </row>
    <row r="952" spans="1:2" ht="14.25" customHeight="1">
      <c r="A952" s="29" t="s">
        <v>24692</v>
      </c>
      <c r="B952" s="30" t="s">
        <v>36693</v>
      </c>
    </row>
    <row r="953" spans="1:2" ht="14.25" customHeight="1">
      <c r="A953" s="29" t="s">
        <v>19440</v>
      </c>
      <c r="B953" s="30" t="s">
        <v>34028</v>
      </c>
    </row>
    <row r="954" spans="1:2" ht="14.25" customHeight="1">
      <c r="A954" s="29" t="s">
        <v>36182</v>
      </c>
      <c r="B954" s="30" t="s">
        <v>34031</v>
      </c>
    </row>
    <row r="955" spans="1:2" ht="14.25" customHeight="1">
      <c r="A955" s="29" t="s">
        <v>32112</v>
      </c>
      <c r="B955" s="30" t="s">
        <v>28950</v>
      </c>
    </row>
    <row r="956" spans="1:2" ht="14.25" customHeight="1">
      <c r="A956" s="29" t="s">
        <v>24699</v>
      </c>
      <c r="B956" s="30" t="s">
        <v>34034</v>
      </c>
    </row>
    <row r="957" spans="1:2" ht="14.25" customHeight="1">
      <c r="A957" s="29" t="s">
        <v>36792</v>
      </c>
      <c r="B957" s="30" t="s">
        <v>3082</v>
      </c>
    </row>
    <row r="958" spans="1:2" ht="14.25" customHeight="1">
      <c r="A958" s="29" t="s">
        <v>4578</v>
      </c>
      <c r="B958" s="30" t="s">
        <v>28954</v>
      </c>
    </row>
    <row r="959" spans="1:2" ht="14.25" customHeight="1">
      <c r="A959" s="29" t="s">
        <v>24702</v>
      </c>
      <c r="B959" s="30" t="s">
        <v>34038</v>
      </c>
    </row>
    <row r="960" spans="1:2" ht="14.25" customHeight="1">
      <c r="A960" s="29" t="s">
        <v>21622</v>
      </c>
      <c r="B960" s="30" t="s">
        <v>28959</v>
      </c>
    </row>
    <row r="961" spans="1:2" ht="14.25" customHeight="1">
      <c r="A961" s="29" t="s">
        <v>24705</v>
      </c>
      <c r="B961" s="30" t="s">
        <v>3077</v>
      </c>
    </row>
    <row r="962" spans="1:2" ht="14.25" customHeight="1">
      <c r="A962" s="29" t="s">
        <v>24709</v>
      </c>
      <c r="B962" s="30" t="s">
        <v>34041</v>
      </c>
    </row>
    <row r="963" spans="1:2" ht="14.25" customHeight="1">
      <c r="A963" s="29" t="s">
        <v>24713</v>
      </c>
      <c r="B963" s="30" t="s">
        <v>28965</v>
      </c>
    </row>
    <row r="964" spans="1:2" ht="14.25" customHeight="1">
      <c r="A964" s="29" t="s">
        <v>32116</v>
      </c>
      <c r="B964" s="30" t="s">
        <v>28962</v>
      </c>
    </row>
    <row r="965" spans="1:2" ht="14.25" customHeight="1">
      <c r="A965" s="29" t="s">
        <v>24718</v>
      </c>
      <c r="B965" s="30" t="s">
        <v>36547</v>
      </c>
    </row>
    <row r="966" spans="1:2" ht="14.25" customHeight="1">
      <c r="A966" s="29" t="s">
        <v>19438</v>
      </c>
      <c r="B966" s="30" t="s">
        <v>3072</v>
      </c>
    </row>
    <row r="967" spans="1:2" ht="14.25" customHeight="1">
      <c r="A967" s="29" t="s">
        <v>35889</v>
      </c>
      <c r="B967" s="30" t="s">
        <v>28968</v>
      </c>
    </row>
    <row r="968" spans="1:2" ht="14.25" customHeight="1">
      <c r="A968" s="29" t="s">
        <v>4574</v>
      </c>
      <c r="B968" s="30" t="s">
        <v>3066</v>
      </c>
    </row>
    <row r="969" spans="1:2" ht="14.25" customHeight="1">
      <c r="A969" s="29" t="s">
        <v>24721</v>
      </c>
      <c r="B969" s="30" t="s">
        <v>28972</v>
      </c>
    </row>
    <row r="970" spans="1:2" ht="14.25" customHeight="1">
      <c r="A970" s="29" t="s">
        <v>24724</v>
      </c>
      <c r="B970" s="30" t="s">
        <v>28974</v>
      </c>
    </row>
    <row r="971" spans="1:2" ht="14.25" customHeight="1">
      <c r="A971" s="29" t="s">
        <v>32121</v>
      </c>
      <c r="B971" s="30" t="s">
        <v>28977</v>
      </c>
    </row>
    <row r="972" spans="1:2" ht="14.25" customHeight="1">
      <c r="A972" s="29" t="s">
        <v>32126</v>
      </c>
      <c r="B972" s="30" t="s">
        <v>34045</v>
      </c>
    </row>
    <row r="973" spans="1:2" ht="14.25" customHeight="1">
      <c r="A973" s="29" t="s">
        <v>32129</v>
      </c>
      <c r="B973" s="30" t="s">
        <v>28981</v>
      </c>
    </row>
    <row r="974" spans="1:2" ht="14.25" customHeight="1">
      <c r="A974" s="29" t="s">
        <v>24729</v>
      </c>
      <c r="B974" s="30" t="s">
        <v>28983</v>
      </c>
    </row>
    <row r="975" spans="1:2" ht="14.25" customHeight="1">
      <c r="A975" s="29" t="s">
        <v>19433</v>
      </c>
      <c r="B975" s="30" t="s">
        <v>28985</v>
      </c>
    </row>
    <row r="976" spans="1:2" ht="14.25" customHeight="1">
      <c r="A976" s="29" t="s">
        <v>37449</v>
      </c>
      <c r="B976" s="30" t="s">
        <v>28988</v>
      </c>
    </row>
    <row r="977" spans="1:2" ht="14.25" customHeight="1">
      <c r="A977" s="29" t="s">
        <v>32131</v>
      </c>
      <c r="B977" s="30" t="s">
        <v>28992</v>
      </c>
    </row>
    <row r="978" spans="1:2" ht="14.25" customHeight="1">
      <c r="A978" s="29" t="s">
        <v>4571</v>
      </c>
      <c r="B978" s="30" t="s">
        <v>3062</v>
      </c>
    </row>
    <row r="979" spans="1:2" ht="14.25" customHeight="1">
      <c r="A979" s="29" t="s">
        <v>32135</v>
      </c>
      <c r="B979" s="30" t="s">
        <v>37450</v>
      </c>
    </row>
    <row r="980" spans="1:2" ht="14.25" customHeight="1">
      <c r="A980" s="29" t="s">
        <v>24732</v>
      </c>
      <c r="B980" s="30" t="s">
        <v>28996</v>
      </c>
    </row>
    <row r="981" spans="1:2" ht="14.25" customHeight="1">
      <c r="A981" s="29" t="s">
        <v>19426</v>
      </c>
      <c r="B981" s="30" t="s">
        <v>29003</v>
      </c>
    </row>
    <row r="982" spans="1:2" ht="14.25" customHeight="1">
      <c r="A982" s="29" t="s">
        <v>24737</v>
      </c>
      <c r="B982" s="30" t="s">
        <v>29006</v>
      </c>
    </row>
    <row r="983" spans="1:2" ht="14.25" customHeight="1">
      <c r="A983" s="29" t="s">
        <v>37451</v>
      </c>
      <c r="B983" s="30" t="s">
        <v>29009</v>
      </c>
    </row>
    <row r="984" spans="1:2" ht="14.25" customHeight="1">
      <c r="A984" s="29" t="s">
        <v>24740</v>
      </c>
      <c r="B984" s="30" t="s">
        <v>34050</v>
      </c>
    </row>
    <row r="985" spans="1:2" ht="14.25" customHeight="1">
      <c r="A985" s="29" t="s">
        <v>24743</v>
      </c>
      <c r="B985" s="30" t="s">
        <v>28999</v>
      </c>
    </row>
    <row r="986" spans="1:2" ht="14.25" customHeight="1">
      <c r="A986" s="29" t="s">
        <v>24747</v>
      </c>
      <c r="B986" s="30" t="s">
        <v>29014</v>
      </c>
    </row>
    <row r="987" spans="1:2" ht="14.25" customHeight="1">
      <c r="A987" s="29" t="s">
        <v>32138</v>
      </c>
      <c r="B987" s="30" t="s">
        <v>29016</v>
      </c>
    </row>
    <row r="988" spans="1:2" ht="14.25" customHeight="1">
      <c r="A988" s="29" t="s">
        <v>37452</v>
      </c>
      <c r="B988" s="30" t="s">
        <v>34054</v>
      </c>
    </row>
    <row r="989" spans="1:2" ht="14.25" customHeight="1">
      <c r="A989" s="29" t="s">
        <v>24755</v>
      </c>
      <c r="B989" s="30" t="s">
        <v>29018</v>
      </c>
    </row>
    <row r="990" spans="1:2" ht="14.25" customHeight="1">
      <c r="A990" s="29" t="s">
        <v>24757</v>
      </c>
      <c r="B990" s="30" t="s">
        <v>18844</v>
      </c>
    </row>
    <row r="991" spans="1:2" ht="14.25" customHeight="1">
      <c r="A991" s="29" t="s">
        <v>19421</v>
      </c>
      <c r="B991" s="30" t="s">
        <v>18840</v>
      </c>
    </row>
    <row r="992" spans="1:2" ht="14.25" customHeight="1">
      <c r="A992" s="29" t="s">
        <v>37453</v>
      </c>
      <c r="B992" s="30" t="s">
        <v>34057</v>
      </c>
    </row>
    <row r="993" spans="1:2" ht="14.25" customHeight="1">
      <c r="A993" s="29" t="s">
        <v>32142</v>
      </c>
      <c r="B993" s="30" t="s">
        <v>29021</v>
      </c>
    </row>
    <row r="994" spans="1:2" ht="14.25" customHeight="1">
      <c r="A994" s="29" t="s">
        <v>22458</v>
      </c>
      <c r="B994" s="30" t="s">
        <v>34059</v>
      </c>
    </row>
    <row r="995" spans="1:2" ht="14.25" customHeight="1">
      <c r="A995" s="29" t="s">
        <v>24695</v>
      </c>
      <c r="B995" s="30" t="s">
        <v>18836</v>
      </c>
    </row>
    <row r="996" spans="1:2" ht="14.25" customHeight="1">
      <c r="A996" s="29" t="s">
        <v>24727</v>
      </c>
      <c r="B996" s="30" t="s">
        <v>29024</v>
      </c>
    </row>
    <row r="997" spans="1:2" ht="14.25" customHeight="1">
      <c r="A997" s="29" t="s">
        <v>24751</v>
      </c>
      <c r="B997" s="30" t="s">
        <v>34063</v>
      </c>
    </row>
    <row r="998" spans="1:2" ht="14.25" customHeight="1">
      <c r="A998" s="29" t="s">
        <v>4567</v>
      </c>
      <c r="B998" s="30" t="s">
        <v>29027</v>
      </c>
    </row>
    <row r="999" spans="1:2" ht="14.25" customHeight="1">
      <c r="A999" s="29" t="s">
        <v>4564</v>
      </c>
      <c r="B999" s="30" t="s">
        <v>34069</v>
      </c>
    </row>
    <row r="1000" spans="1:2" ht="14.25" customHeight="1">
      <c r="A1000" s="29" t="s">
        <v>24761</v>
      </c>
      <c r="B1000" s="30" t="s">
        <v>29033</v>
      </c>
    </row>
    <row r="1001" spans="1:2" ht="14.25" customHeight="1">
      <c r="A1001" s="29" t="s">
        <v>37454</v>
      </c>
      <c r="B1001" s="30" t="s">
        <v>3051</v>
      </c>
    </row>
    <row r="1002" spans="1:2" ht="14.25" customHeight="1">
      <c r="A1002" s="29" t="s">
        <v>4550</v>
      </c>
      <c r="B1002" s="30" t="s">
        <v>34074</v>
      </c>
    </row>
    <row r="1003" spans="1:2" ht="14.25" customHeight="1">
      <c r="A1003" s="29" t="s">
        <v>32149</v>
      </c>
      <c r="B1003" s="30" t="s">
        <v>29037</v>
      </c>
    </row>
    <row r="1004" spans="1:2" ht="14.25" customHeight="1">
      <c r="A1004" s="29" t="s">
        <v>32146</v>
      </c>
      <c r="B1004" s="30" t="s">
        <v>34082</v>
      </c>
    </row>
    <row r="1005" spans="1:2" ht="14.25" customHeight="1">
      <c r="A1005" s="29" t="s">
        <v>24764</v>
      </c>
      <c r="B1005" s="30" t="s">
        <v>29040</v>
      </c>
    </row>
    <row r="1006" spans="1:2" ht="14.25" customHeight="1">
      <c r="A1006" s="29" t="s">
        <v>37455</v>
      </c>
      <c r="B1006" s="30" t="s">
        <v>29044</v>
      </c>
    </row>
    <row r="1007" spans="1:2" ht="14.25" customHeight="1">
      <c r="A1007" s="29" t="s">
        <v>4544</v>
      </c>
      <c r="B1007" s="30" t="s">
        <v>34078</v>
      </c>
    </row>
    <row r="1008" spans="1:2" ht="14.25" customHeight="1">
      <c r="A1008" s="29" t="s">
        <v>19417</v>
      </c>
      <c r="B1008" s="30" t="s">
        <v>29049</v>
      </c>
    </row>
    <row r="1009" spans="1:2" ht="14.25" customHeight="1">
      <c r="A1009" s="29" t="s">
        <v>24767</v>
      </c>
      <c r="B1009" s="30" t="s">
        <v>34085</v>
      </c>
    </row>
    <row r="1010" spans="1:2" ht="15" customHeight="1">
      <c r="A1010" s="31" t="s">
        <v>37456</v>
      </c>
      <c r="B1010" s="32" t="s">
        <v>29051</v>
      </c>
    </row>
    <row r="1011" spans="1:2" ht="15" customHeight="1"/>
    <row r="1012" spans="1:2" ht="14.25" customHeight="1">
      <c r="A1012" s="27" t="s">
        <v>24808</v>
      </c>
      <c r="B1012" s="28" t="s">
        <v>29055</v>
      </c>
    </row>
    <row r="1013" spans="1:2" ht="14.25" customHeight="1">
      <c r="A1013" s="29" t="s">
        <v>24780</v>
      </c>
      <c r="B1013" s="30" t="s">
        <v>3046</v>
      </c>
    </row>
    <row r="1014" spans="1:2" ht="14.25" customHeight="1">
      <c r="A1014" s="29" t="s">
        <v>24772</v>
      </c>
      <c r="B1014" s="30" t="s">
        <v>3039</v>
      </c>
    </row>
    <row r="1015" spans="1:2" ht="14.25" customHeight="1">
      <c r="A1015" s="29" t="s">
        <v>37457</v>
      </c>
      <c r="B1015" s="30" t="s">
        <v>22226</v>
      </c>
    </row>
    <row r="1016" spans="1:2" ht="14.25" customHeight="1">
      <c r="A1016" s="29" t="s">
        <v>32152</v>
      </c>
      <c r="B1016" s="30" t="s">
        <v>36316</v>
      </c>
    </row>
    <row r="1017" spans="1:2" ht="14.25" customHeight="1">
      <c r="A1017" s="29" t="s">
        <v>32156</v>
      </c>
      <c r="B1017" s="30" t="s">
        <v>29063</v>
      </c>
    </row>
    <row r="1018" spans="1:2" ht="14.25" customHeight="1">
      <c r="A1018" s="29" t="s">
        <v>19410</v>
      </c>
      <c r="B1018" s="30" t="s">
        <v>29068</v>
      </c>
    </row>
    <row r="1019" spans="1:2" ht="14.25" customHeight="1">
      <c r="A1019" s="29" t="s">
        <v>36327</v>
      </c>
      <c r="B1019" s="30" t="s">
        <v>29072</v>
      </c>
    </row>
    <row r="1020" spans="1:2" ht="14.25" customHeight="1">
      <c r="A1020" s="29" t="s">
        <v>24783</v>
      </c>
      <c r="B1020" s="30" t="s">
        <v>35718</v>
      </c>
    </row>
    <row r="1021" spans="1:2" ht="14.25" customHeight="1">
      <c r="A1021" s="29" t="s">
        <v>24787</v>
      </c>
      <c r="B1021" s="30" t="s">
        <v>34089</v>
      </c>
    </row>
    <row r="1022" spans="1:2" ht="14.25" customHeight="1">
      <c r="A1022" s="29" t="s">
        <v>32158</v>
      </c>
      <c r="B1022" s="30" t="s">
        <v>29059</v>
      </c>
    </row>
    <row r="1023" spans="1:2" ht="14.25" customHeight="1">
      <c r="A1023" s="29" t="s">
        <v>24792</v>
      </c>
      <c r="B1023" s="30" t="s">
        <v>21107</v>
      </c>
    </row>
    <row r="1024" spans="1:2" ht="14.25" customHeight="1">
      <c r="A1024" s="29" t="s">
        <v>24794</v>
      </c>
      <c r="B1024" s="30" t="s">
        <v>34098</v>
      </c>
    </row>
    <row r="1025" spans="1:2" ht="14.25" customHeight="1">
      <c r="A1025" s="29" t="s">
        <v>19401</v>
      </c>
      <c r="B1025" s="30" t="s">
        <v>34093</v>
      </c>
    </row>
    <row r="1026" spans="1:2" ht="14.25" customHeight="1">
      <c r="A1026" s="29" t="s">
        <v>32161</v>
      </c>
      <c r="B1026" s="30" t="s">
        <v>37458</v>
      </c>
    </row>
    <row r="1027" spans="1:2" ht="14.25" customHeight="1">
      <c r="A1027" s="29" t="s">
        <v>24798</v>
      </c>
      <c r="B1027" s="30" t="s">
        <v>29075</v>
      </c>
    </row>
    <row r="1028" spans="1:2" ht="14.25" customHeight="1">
      <c r="A1028" s="29" t="s">
        <v>36561</v>
      </c>
      <c r="B1028" s="30" t="s">
        <v>37459</v>
      </c>
    </row>
    <row r="1029" spans="1:2" ht="14.25" customHeight="1">
      <c r="A1029" s="29" t="s">
        <v>19406</v>
      </c>
      <c r="B1029" s="30" t="s">
        <v>3034</v>
      </c>
    </row>
    <row r="1030" spans="1:2" ht="14.25" customHeight="1">
      <c r="A1030" s="29" t="s">
        <v>32164</v>
      </c>
      <c r="B1030" s="30" t="s">
        <v>29083</v>
      </c>
    </row>
    <row r="1031" spans="1:2" ht="14.25" customHeight="1">
      <c r="A1031" s="29" t="s">
        <v>19397</v>
      </c>
      <c r="B1031" s="30" t="s">
        <v>29087</v>
      </c>
    </row>
    <row r="1032" spans="1:2" ht="14.25" customHeight="1">
      <c r="A1032" s="29" t="s">
        <v>24801</v>
      </c>
      <c r="B1032" s="30" t="s">
        <v>35565</v>
      </c>
    </row>
    <row r="1033" spans="1:2" ht="14.25" customHeight="1">
      <c r="A1033" s="29" t="s">
        <v>24804</v>
      </c>
      <c r="B1033" s="30" t="s">
        <v>29092</v>
      </c>
    </row>
    <row r="1034" spans="1:2" ht="14.25" customHeight="1">
      <c r="A1034" s="29" t="s">
        <v>24810</v>
      </c>
      <c r="B1034" s="30" t="s">
        <v>29096</v>
      </c>
    </row>
    <row r="1035" spans="1:2" ht="14.25" customHeight="1">
      <c r="A1035" s="29" t="s">
        <v>24813</v>
      </c>
      <c r="B1035" s="30" t="s">
        <v>3029</v>
      </c>
    </row>
    <row r="1036" spans="1:2" ht="14.25" customHeight="1">
      <c r="A1036" s="29" t="s">
        <v>37460</v>
      </c>
      <c r="B1036" s="30" t="s">
        <v>29102</v>
      </c>
    </row>
    <row r="1037" spans="1:2" ht="14.25" customHeight="1">
      <c r="A1037" s="29" t="s">
        <v>24817</v>
      </c>
      <c r="B1037" s="30" t="s">
        <v>29106</v>
      </c>
    </row>
    <row r="1038" spans="1:2" ht="14.25" customHeight="1">
      <c r="A1038" s="29" t="s">
        <v>32167</v>
      </c>
      <c r="B1038" s="30" t="s">
        <v>29110</v>
      </c>
    </row>
    <row r="1039" spans="1:2" ht="14.25" customHeight="1">
      <c r="A1039" s="29" t="s">
        <v>24821</v>
      </c>
      <c r="B1039" s="30" t="s">
        <v>29121</v>
      </c>
    </row>
    <row r="1040" spans="1:2" ht="14.25" customHeight="1">
      <c r="A1040" s="29" t="s">
        <v>4522</v>
      </c>
      <c r="B1040" s="30" t="s">
        <v>29125</v>
      </c>
    </row>
    <row r="1041" spans="1:2" ht="14.25" customHeight="1">
      <c r="A1041" s="29" t="s">
        <v>24824</v>
      </c>
      <c r="B1041" s="30" t="s">
        <v>29129</v>
      </c>
    </row>
    <row r="1042" spans="1:2" ht="14.25" customHeight="1">
      <c r="A1042" s="29" t="s">
        <v>32170</v>
      </c>
      <c r="B1042" s="30" t="s">
        <v>37461</v>
      </c>
    </row>
    <row r="1043" spans="1:2" ht="14.25" customHeight="1">
      <c r="A1043" s="29" t="s">
        <v>24836</v>
      </c>
      <c r="B1043" s="30" t="s">
        <v>29132</v>
      </c>
    </row>
    <row r="1044" spans="1:2" ht="14.25" customHeight="1">
      <c r="A1044" s="29" t="s">
        <v>24841</v>
      </c>
      <c r="B1044" s="30" t="s">
        <v>34110</v>
      </c>
    </row>
    <row r="1045" spans="1:2" ht="14.25" customHeight="1">
      <c r="A1045" s="29" t="s">
        <v>32175</v>
      </c>
      <c r="B1045" s="30" t="s">
        <v>34113</v>
      </c>
    </row>
    <row r="1046" spans="1:2" ht="14.25" customHeight="1">
      <c r="A1046" s="29" t="s">
        <v>36500</v>
      </c>
      <c r="B1046" s="30" t="s">
        <v>29139</v>
      </c>
    </row>
    <row r="1047" spans="1:2" ht="14.25" customHeight="1">
      <c r="A1047" s="29" t="s">
        <v>24829</v>
      </c>
      <c r="B1047" s="30" t="s">
        <v>29135</v>
      </c>
    </row>
    <row r="1048" spans="1:2" ht="14.25" customHeight="1">
      <c r="A1048" s="29" t="s">
        <v>24832</v>
      </c>
      <c r="B1048" s="30" t="s">
        <v>29144</v>
      </c>
    </row>
    <row r="1049" spans="1:2" ht="14.25" customHeight="1">
      <c r="A1049" s="29" t="s">
        <v>24844</v>
      </c>
      <c r="B1049" s="30" t="s">
        <v>3023</v>
      </c>
    </row>
    <row r="1050" spans="1:2" ht="14.25" customHeight="1">
      <c r="A1050" s="29" t="s">
        <v>24848</v>
      </c>
      <c r="B1050" s="30" t="s">
        <v>18831</v>
      </c>
    </row>
    <row r="1051" spans="1:2" ht="14.25" customHeight="1">
      <c r="A1051" s="29" t="s">
        <v>20462</v>
      </c>
      <c r="B1051" s="30" t="s">
        <v>34117</v>
      </c>
    </row>
    <row r="1052" spans="1:2" ht="14.25" customHeight="1">
      <c r="A1052" s="29" t="s">
        <v>24853</v>
      </c>
      <c r="B1052" s="30" t="s">
        <v>29162</v>
      </c>
    </row>
    <row r="1053" spans="1:2" ht="14.25" customHeight="1">
      <c r="A1053" s="29" t="s">
        <v>24856</v>
      </c>
      <c r="B1053" s="30" t="s">
        <v>29167</v>
      </c>
    </row>
    <row r="1054" spans="1:2" ht="14.25" customHeight="1">
      <c r="A1054" s="29" t="s">
        <v>19390</v>
      </c>
      <c r="B1054" s="30" t="s">
        <v>29172</v>
      </c>
    </row>
    <row r="1055" spans="1:2" ht="14.25" customHeight="1">
      <c r="A1055" s="29" t="s">
        <v>24859</v>
      </c>
      <c r="B1055" s="30" t="s">
        <v>29176</v>
      </c>
    </row>
    <row r="1056" spans="1:2" ht="14.25" customHeight="1">
      <c r="A1056" s="29" t="s">
        <v>24863</v>
      </c>
      <c r="B1056" s="30" t="s">
        <v>29181</v>
      </c>
    </row>
    <row r="1057" spans="1:2" ht="14.25" customHeight="1">
      <c r="A1057" s="29" t="s">
        <v>32178</v>
      </c>
      <c r="B1057" s="30" t="s">
        <v>29184</v>
      </c>
    </row>
    <row r="1058" spans="1:2" ht="14.25" customHeight="1">
      <c r="A1058" s="29" t="s">
        <v>24866</v>
      </c>
      <c r="B1058" s="30" t="s">
        <v>29188</v>
      </c>
    </row>
    <row r="1059" spans="1:2" ht="14.25" customHeight="1">
      <c r="A1059" s="29" t="s">
        <v>19386</v>
      </c>
      <c r="B1059" s="30" t="s">
        <v>34122</v>
      </c>
    </row>
    <row r="1060" spans="1:2" ht="14.25" customHeight="1">
      <c r="A1060" s="29" t="s">
        <v>22454</v>
      </c>
      <c r="B1060" s="30" t="s">
        <v>29190</v>
      </c>
    </row>
    <row r="1061" spans="1:2" ht="14.25" customHeight="1">
      <c r="A1061" s="29" t="s">
        <v>32186</v>
      </c>
      <c r="B1061" s="30" t="s">
        <v>34125</v>
      </c>
    </row>
    <row r="1062" spans="1:2" ht="14.25" customHeight="1">
      <c r="A1062" s="29" t="s">
        <v>24879</v>
      </c>
      <c r="B1062" s="30" t="s">
        <v>37462</v>
      </c>
    </row>
    <row r="1063" spans="1:2" ht="14.25" customHeight="1">
      <c r="A1063" s="29" t="s">
        <v>24882</v>
      </c>
      <c r="B1063" s="30" t="s">
        <v>37463</v>
      </c>
    </row>
    <row r="1064" spans="1:2" ht="14.25" customHeight="1">
      <c r="A1064" s="29" t="s">
        <v>22449</v>
      </c>
      <c r="B1064" s="30" t="s">
        <v>34129</v>
      </c>
    </row>
    <row r="1065" spans="1:2" ht="14.25" customHeight="1">
      <c r="A1065" s="29" t="s">
        <v>4518</v>
      </c>
      <c r="B1065" s="30" t="s">
        <v>36142</v>
      </c>
    </row>
    <row r="1066" spans="1:2" ht="14.25" customHeight="1">
      <c r="A1066" s="29" t="s">
        <v>32188</v>
      </c>
      <c r="B1066" s="30" t="s">
        <v>29203</v>
      </c>
    </row>
    <row r="1067" spans="1:2" ht="14.25" customHeight="1">
      <c r="A1067" s="29" t="s">
        <v>24885</v>
      </c>
      <c r="B1067" s="30" t="s">
        <v>34133</v>
      </c>
    </row>
    <row r="1068" spans="1:2" ht="14.25" customHeight="1">
      <c r="A1068" s="29" t="s">
        <v>24890</v>
      </c>
      <c r="B1068" s="30" t="s">
        <v>34137</v>
      </c>
    </row>
    <row r="1069" spans="1:2" ht="14.25" customHeight="1">
      <c r="A1069" s="29" t="s">
        <v>24895</v>
      </c>
      <c r="B1069" s="30" t="s">
        <v>22222</v>
      </c>
    </row>
    <row r="1070" spans="1:2" ht="14.25" customHeight="1">
      <c r="A1070" s="29" t="s">
        <v>32192</v>
      </c>
      <c r="B1070" s="30" t="s">
        <v>29214</v>
      </c>
    </row>
    <row r="1071" spans="1:2" ht="14.25" customHeight="1">
      <c r="A1071" s="29" t="s">
        <v>19380</v>
      </c>
      <c r="B1071" s="30" t="s">
        <v>29218</v>
      </c>
    </row>
    <row r="1072" spans="1:2" ht="14.25" customHeight="1">
      <c r="A1072" s="29" t="s">
        <v>24899</v>
      </c>
      <c r="B1072" s="30" t="s">
        <v>29223</v>
      </c>
    </row>
    <row r="1073" spans="1:2" ht="14.25" customHeight="1">
      <c r="A1073" s="29" t="s">
        <v>32196</v>
      </c>
      <c r="B1073" s="30" t="s">
        <v>22220</v>
      </c>
    </row>
    <row r="1074" spans="1:2" ht="14.25" customHeight="1">
      <c r="A1074" s="29" t="s">
        <v>24904</v>
      </c>
      <c r="B1074" s="30" t="s">
        <v>36397</v>
      </c>
    </row>
    <row r="1075" spans="1:2" ht="14.25" customHeight="1">
      <c r="A1075" s="29" t="s">
        <v>24907</v>
      </c>
      <c r="B1075" s="30" t="s">
        <v>29239</v>
      </c>
    </row>
    <row r="1076" spans="1:2" ht="14.25" customHeight="1">
      <c r="A1076" s="29" t="s">
        <v>24916</v>
      </c>
      <c r="B1076" s="30" t="s">
        <v>18822</v>
      </c>
    </row>
    <row r="1077" spans="1:2" ht="14.25" customHeight="1">
      <c r="A1077" s="29" t="s">
        <v>24919</v>
      </c>
      <c r="B1077" s="30" t="s">
        <v>29241</v>
      </c>
    </row>
    <row r="1078" spans="1:2" ht="14.25" customHeight="1">
      <c r="A1078" s="29" t="s">
        <v>4513</v>
      </c>
      <c r="B1078" s="30" t="s">
        <v>36401</v>
      </c>
    </row>
    <row r="1079" spans="1:2" ht="14.25" customHeight="1">
      <c r="A1079" s="29" t="s">
        <v>32203</v>
      </c>
      <c r="B1079" s="30" t="s">
        <v>29246</v>
      </c>
    </row>
    <row r="1080" spans="1:2" ht="14.25" customHeight="1">
      <c r="A1080" s="29" t="s">
        <v>24923</v>
      </c>
      <c r="B1080" s="30" t="s">
        <v>18817</v>
      </c>
    </row>
    <row r="1081" spans="1:2" ht="14.25" customHeight="1">
      <c r="A1081" s="29" t="s">
        <v>24925</v>
      </c>
      <c r="B1081" s="30" t="s">
        <v>29251</v>
      </c>
    </row>
    <row r="1082" spans="1:2" ht="14.25" customHeight="1">
      <c r="A1082" s="29" t="s">
        <v>24927</v>
      </c>
      <c r="B1082" s="30" t="s">
        <v>34140</v>
      </c>
    </row>
    <row r="1083" spans="1:2" ht="14.25" customHeight="1">
      <c r="A1083" s="29" t="s">
        <v>37464</v>
      </c>
      <c r="B1083" s="30" t="s">
        <v>3017</v>
      </c>
    </row>
    <row r="1084" spans="1:2" ht="14.25" customHeight="1">
      <c r="A1084" s="29" t="s">
        <v>32212</v>
      </c>
      <c r="B1084" s="30" t="s">
        <v>29262</v>
      </c>
    </row>
    <row r="1085" spans="1:2" ht="14.25" customHeight="1">
      <c r="A1085" s="29" t="s">
        <v>32208</v>
      </c>
      <c r="B1085" s="30" t="s">
        <v>29265</v>
      </c>
    </row>
    <row r="1086" spans="1:2" ht="14.25" customHeight="1">
      <c r="A1086" s="29" t="s">
        <v>24931</v>
      </c>
      <c r="B1086" s="30" t="s">
        <v>18808</v>
      </c>
    </row>
    <row r="1087" spans="1:2" ht="14.25" customHeight="1">
      <c r="A1087" s="29" t="s">
        <v>24933</v>
      </c>
      <c r="B1087" s="30" t="s">
        <v>29274</v>
      </c>
    </row>
    <row r="1088" spans="1:2" ht="14.25" customHeight="1">
      <c r="A1088" s="29" t="s">
        <v>24938</v>
      </c>
      <c r="B1088" s="30" t="s">
        <v>29277</v>
      </c>
    </row>
    <row r="1089" spans="1:2" ht="14.25" customHeight="1">
      <c r="A1089" s="29" t="s">
        <v>32215</v>
      </c>
      <c r="B1089" s="30" t="s">
        <v>34148</v>
      </c>
    </row>
    <row r="1090" spans="1:2" ht="14.25" customHeight="1">
      <c r="A1090" s="29" t="s">
        <v>32217</v>
      </c>
      <c r="B1090" s="30" t="s">
        <v>3012</v>
      </c>
    </row>
    <row r="1091" spans="1:2" ht="14.25" customHeight="1">
      <c r="A1091" s="29" t="s">
        <v>37465</v>
      </c>
      <c r="B1091" s="30" t="s">
        <v>29288</v>
      </c>
    </row>
    <row r="1092" spans="1:2" ht="14.25" customHeight="1">
      <c r="A1092" s="29" t="s">
        <v>24943</v>
      </c>
      <c r="B1092" s="30" t="s">
        <v>22216</v>
      </c>
    </row>
    <row r="1093" spans="1:2" ht="14.25" customHeight="1">
      <c r="A1093" s="29" t="s">
        <v>37466</v>
      </c>
      <c r="B1093" s="30" t="s">
        <v>29291</v>
      </c>
    </row>
    <row r="1094" spans="1:2" ht="14.25" customHeight="1">
      <c r="A1094" s="29" t="s">
        <v>24951</v>
      </c>
      <c r="B1094" s="30" t="s">
        <v>29295</v>
      </c>
    </row>
    <row r="1095" spans="1:2" ht="14.25" customHeight="1">
      <c r="A1095" s="29" t="s">
        <v>35712</v>
      </c>
      <c r="B1095" s="30" t="s">
        <v>37467</v>
      </c>
    </row>
    <row r="1096" spans="1:2" ht="14.25" customHeight="1">
      <c r="A1096" s="29" t="s">
        <v>24960</v>
      </c>
      <c r="B1096" s="30" t="s">
        <v>29298</v>
      </c>
    </row>
    <row r="1097" spans="1:2" ht="14.25" customHeight="1">
      <c r="A1097" s="29" t="s">
        <v>32225</v>
      </c>
      <c r="B1097" s="30" t="s">
        <v>37468</v>
      </c>
    </row>
    <row r="1098" spans="1:2" ht="14.25" customHeight="1">
      <c r="A1098" s="29" t="s">
        <v>32228</v>
      </c>
      <c r="B1098" s="30" t="s">
        <v>34153</v>
      </c>
    </row>
    <row r="1099" spans="1:2" ht="14.25" customHeight="1">
      <c r="A1099" s="29" t="s">
        <v>24962</v>
      </c>
      <c r="B1099" s="30" t="s">
        <v>29304</v>
      </c>
    </row>
    <row r="1100" spans="1:2" ht="14.25" customHeight="1">
      <c r="A1100" s="29" t="s">
        <v>4508</v>
      </c>
      <c r="B1100" s="30" t="s">
        <v>35753</v>
      </c>
    </row>
    <row r="1101" spans="1:2" ht="14.25" customHeight="1">
      <c r="A1101" s="29" t="s">
        <v>32231</v>
      </c>
      <c r="B1101" s="30" t="s">
        <v>22206</v>
      </c>
    </row>
    <row r="1102" spans="1:2" ht="14.25" customHeight="1">
      <c r="A1102" s="29" t="s">
        <v>24966</v>
      </c>
      <c r="B1102" s="30" t="s">
        <v>29318</v>
      </c>
    </row>
    <row r="1103" spans="1:2" ht="14.25" customHeight="1">
      <c r="A1103" s="29" t="s">
        <v>24971</v>
      </c>
      <c r="B1103" s="30" t="s">
        <v>34164</v>
      </c>
    </row>
    <row r="1104" spans="1:2" ht="14.25" customHeight="1">
      <c r="A1104" s="29" t="s">
        <v>4503</v>
      </c>
      <c r="B1104" s="30" t="s">
        <v>36563</v>
      </c>
    </row>
    <row r="1105" spans="1:2" ht="14.25" customHeight="1">
      <c r="A1105" s="29" t="s">
        <v>32236</v>
      </c>
      <c r="B1105" s="30" t="s">
        <v>18794</v>
      </c>
    </row>
    <row r="1106" spans="1:2" ht="14.25" customHeight="1">
      <c r="A1106" s="29" t="s">
        <v>24974</v>
      </c>
      <c r="B1106" s="30" t="s">
        <v>29325</v>
      </c>
    </row>
    <row r="1107" spans="1:2" ht="14.25" customHeight="1">
      <c r="A1107" s="29" t="s">
        <v>32238</v>
      </c>
      <c r="B1107" s="30" t="s">
        <v>34171</v>
      </c>
    </row>
    <row r="1108" spans="1:2" ht="14.25" customHeight="1">
      <c r="A1108" s="29" t="s">
        <v>24978</v>
      </c>
      <c r="B1108" s="30" t="s">
        <v>3007</v>
      </c>
    </row>
    <row r="1109" spans="1:2" ht="14.25" customHeight="1">
      <c r="A1109" s="29" t="s">
        <v>4499</v>
      </c>
      <c r="B1109" s="30" t="s">
        <v>34174</v>
      </c>
    </row>
    <row r="1110" spans="1:2" ht="14.25" customHeight="1">
      <c r="A1110" s="29" t="s">
        <v>24982</v>
      </c>
      <c r="B1110" s="30" t="s">
        <v>29327</v>
      </c>
    </row>
    <row r="1111" spans="1:2" ht="15" customHeight="1">
      <c r="A1111" s="31" t="s">
        <v>32242</v>
      </c>
      <c r="B1111" s="32" t="s">
        <v>18787</v>
      </c>
    </row>
    <row r="1112" spans="1:2" ht="15" customHeight="1"/>
    <row r="1113" spans="1:2" ht="14.25" customHeight="1">
      <c r="A1113" s="27" t="s">
        <v>32247</v>
      </c>
      <c r="B1113" s="28" t="s">
        <v>29330</v>
      </c>
    </row>
    <row r="1114" spans="1:2" ht="14.25" customHeight="1">
      <c r="A1114" s="29" t="s">
        <v>24991</v>
      </c>
      <c r="B1114" s="30" t="s">
        <v>29332</v>
      </c>
    </row>
    <row r="1115" spans="1:2" ht="14.25" customHeight="1">
      <c r="A1115" s="29" t="s">
        <v>24994</v>
      </c>
      <c r="B1115" s="30" t="s">
        <v>29334</v>
      </c>
    </row>
    <row r="1116" spans="1:2" ht="14.25" customHeight="1">
      <c r="A1116" s="29" t="s">
        <v>37469</v>
      </c>
      <c r="B1116" s="30" t="s">
        <v>29336</v>
      </c>
    </row>
    <row r="1117" spans="1:2" ht="14.25" customHeight="1">
      <c r="A1117" s="29" t="s">
        <v>24998</v>
      </c>
      <c r="B1117" s="30" t="s">
        <v>29340</v>
      </c>
    </row>
    <row r="1118" spans="1:2" ht="14.25" customHeight="1">
      <c r="A1118" s="29" t="s">
        <v>35859</v>
      </c>
      <c r="B1118" s="30" t="s">
        <v>34176</v>
      </c>
    </row>
    <row r="1119" spans="1:2" ht="14.25" customHeight="1">
      <c r="A1119" s="29" t="s">
        <v>32253</v>
      </c>
      <c r="B1119" s="30" t="s">
        <v>29347</v>
      </c>
    </row>
    <row r="1120" spans="1:2" ht="14.25" customHeight="1">
      <c r="A1120" s="29" t="s">
        <v>4492</v>
      </c>
      <c r="B1120" s="30" t="s">
        <v>34181</v>
      </c>
    </row>
    <row r="1121" spans="1:2" ht="14.25" customHeight="1">
      <c r="A1121" s="29" t="s">
        <v>25014</v>
      </c>
      <c r="B1121" s="30" t="s">
        <v>37470</v>
      </c>
    </row>
    <row r="1122" spans="1:2" ht="14.25" customHeight="1">
      <c r="A1122" s="29" t="s">
        <v>25023</v>
      </c>
      <c r="B1122" s="30" t="s">
        <v>29349</v>
      </c>
    </row>
    <row r="1123" spans="1:2" ht="14.25" customHeight="1">
      <c r="A1123" s="29" t="s">
        <v>32257</v>
      </c>
      <c r="B1123" s="30" t="s">
        <v>29353</v>
      </c>
    </row>
    <row r="1124" spans="1:2" ht="14.25" customHeight="1">
      <c r="A1124" s="29" t="s">
        <v>25027</v>
      </c>
      <c r="B1124" s="30" t="s">
        <v>35856</v>
      </c>
    </row>
    <row r="1125" spans="1:2" ht="14.25" customHeight="1">
      <c r="A1125" s="29" t="s">
        <v>25031</v>
      </c>
      <c r="B1125" s="30" t="s">
        <v>29356</v>
      </c>
    </row>
    <row r="1126" spans="1:2" ht="14.25" customHeight="1">
      <c r="A1126" s="29" t="s">
        <v>32262</v>
      </c>
      <c r="B1126" s="30" t="s">
        <v>2999</v>
      </c>
    </row>
    <row r="1127" spans="1:2" ht="14.25" customHeight="1">
      <c r="A1127" s="29" t="s">
        <v>4487</v>
      </c>
      <c r="B1127" s="30" t="s">
        <v>2995</v>
      </c>
    </row>
    <row r="1128" spans="1:2" ht="14.25" customHeight="1">
      <c r="A1128" s="29" t="s">
        <v>25035</v>
      </c>
      <c r="B1128" s="30" t="s">
        <v>2990</v>
      </c>
    </row>
    <row r="1129" spans="1:2" ht="14.25" customHeight="1">
      <c r="A1129" s="29" t="s">
        <v>36553</v>
      </c>
      <c r="B1129" s="30" t="s">
        <v>34185</v>
      </c>
    </row>
    <row r="1130" spans="1:2" ht="14.25" customHeight="1">
      <c r="A1130" s="29" t="s">
        <v>25038</v>
      </c>
      <c r="B1130" s="30" t="s">
        <v>29360</v>
      </c>
    </row>
    <row r="1131" spans="1:2" ht="14.25" customHeight="1">
      <c r="A1131" s="29" t="s">
        <v>25042</v>
      </c>
      <c r="B1131" s="30" t="s">
        <v>34187</v>
      </c>
    </row>
    <row r="1132" spans="1:2" ht="14.25" customHeight="1">
      <c r="A1132" s="29" t="s">
        <v>4482</v>
      </c>
      <c r="B1132" s="30" t="s">
        <v>2984</v>
      </c>
    </row>
    <row r="1133" spans="1:2" ht="14.25" customHeight="1">
      <c r="A1133" s="29" t="s">
        <v>37471</v>
      </c>
      <c r="B1133" s="30" t="s">
        <v>2980</v>
      </c>
    </row>
    <row r="1134" spans="1:2" ht="14.25" customHeight="1">
      <c r="A1134" s="29" t="s">
        <v>32266</v>
      </c>
      <c r="B1134" s="30" t="s">
        <v>34190</v>
      </c>
    </row>
    <row r="1135" spans="1:2" ht="14.25" customHeight="1">
      <c r="A1135" s="29" t="s">
        <v>4478</v>
      </c>
      <c r="B1135" s="30" t="s">
        <v>29363</v>
      </c>
    </row>
    <row r="1136" spans="1:2" ht="14.25" customHeight="1">
      <c r="A1136" s="29" t="s">
        <v>32272</v>
      </c>
      <c r="B1136" s="30" t="s">
        <v>18772</v>
      </c>
    </row>
    <row r="1137" spans="1:2" ht="14.25" customHeight="1">
      <c r="A1137" s="29" t="s">
        <v>25049</v>
      </c>
      <c r="B1137" s="30" t="s">
        <v>29366</v>
      </c>
    </row>
    <row r="1138" spans="1:2" ht="14.25" customHeight="1">
      <c r="A1138" s="29" t="s">
        <v>32276</v>
      </c>
      <c r="B1138" s="30" t="s">
        <v>29310</v>
      </c>
    </row>
    <row r="1139" spans="1:2" ht="14.25" customHeight="1">
      <c r="A1139" s="29" t="s">
        <v>19372</v>
      </c>
      <c r="B1139" s="30" t="s">
        <v>37472</v>
      </c>
    </row>
    <row r="1140" spans="1:2" ht="14.25" customHeight="1">
      <c r="A1140" s="29" t="s">
        <v>4473</v>
      </c>
      <c r="B1140" s="30" t="s">
        <v>29312</v>
      </c>
    </row>
    <row r="1141" spans="1:2" ht="14.25" customHeight="1">
      <c r="A1141" s="29" t="s">
        <v>19369</v>
      </c>
      <c r="B1141" s="30" t="s">
        <v>34157</v>
      </c>
    </row>
    <row r="1142" spans="1:2" ht="14.25" customHeight="1">
      <c r="A1142" s="29" t="s">
        <v>32280</v>
      </c>
      <c r="B1142" s="30" t="s">
        <v>18797</v>
      </c>
    </row>
    <row r="1143" spans="1:2" ht="14.25" customHeight="1">
      <c r="A1143" s="29" t="s">
        <v>25057</v>
      </c>
      <c r="B1143" s="30" t="s">
        <v>29315</v>
      </c>
    </row>
    <row r="1144" spans="1:2" ht="14.25" customHeight="1">
      <c r="A1144" s="29" t="s">
        <v>32285</v>
      </c>
      <c r="B1144" s="30" t="s">
        <v>34161</v>
      </c>
    </row>
    <row r="1145" spans="1:2" ht="14.25" customHeight="1">
      <c r="A1145" s="29" t="s">
        <v>32288</v>
      </c>
      <c r="B1145" s="30" t="s">
        <v>29307</v>
      </c>
    </row>
    <row r="1146" spans="1:2" ht="14.25" customHeight="1">
      <c r="A1146" s="29" t="s">
        <v>4459</v>
      </c>
      <c r="B1146" s="30" t="s">
        <v>37473</v>
      </c>
    </row>
    <row r="1147" spans="1:2" ht="14.25" customHeight="1">
      <c r="A1147" s="29" t="s">
        <v>25061</v>
      </c>
      <c r="B1147" s="30" t="s">
        <v>34167</v>
      </c>
    </row>
    <row r="1148" spans="1:2" ht="14.25" customHeight="1">
      <c r="A1148" s="29" t="s">
        <v>25067</v>
      </c>
      <c r="B1148" s="30" t="s">
        <v>18790</v>
      </c>
    </row>
    <row r="1149" spans="1:2" ht="14.25" customHeight="1">
      <c r="A1149" s="29" t="s">
        <v>25072</v>
      </c>
      <c r="B1149" s="30" t="s">
        <v>18782</v>
      </c>
    </row>
    <row r="1150" spans="1:2" ht="14.25" customHeight="1">
      <c r="A1150" s="29" t="s">
        <v>32292</v>
      </c>
      <c r="B1150" s="30" t="s">
        <v>3003</v>
      </c>
    </row>
    <row r="1151" spans="1:2" ht="14.25" customHeight="1">
      <c r="A1151" s="29" t="s">
        <v>25076</v>
      </c>
      <c r="B1151" s="30" t="s">
        <v>34178</v>
      </c>
    </row>
    <row r="1152" spans="1:2" ht="14.25" customHeight="1">
      <c r="A1152" s="29" t="s">
        <v>32298</v>
      </c>
      <c r="B1152" s="30" t="s">
        <v>29343</v>
      </c>
    </row>
    <row r="1153" spans="1:2" ht="14.25" customHeight="1">
      <c r="A1153" s="29" t="s">
        <v>37474</v>
      </c>
      <c r="B1153" s="30" t="s">
        <v>35948</v>
      </c>
    </row>
    <row r="1154" spans="1:2" ht="14.25" customHeight="1">
      <c r="A1154" s="29" t="s">
        <v>4463</v>
      </c>
      <c r="B1154" s="30" t="s">
        <v>18778</v>
      </c>
    </row>
    <row r="1155" spans="1:2" ht="14.25" customHeight="1">
      <c r="A1155" s="29" t="s">
        <v>37475</v>
      </c>
      <c r="B1155" s="30" t="s">
        <v>35885</v>
      </c>
    </row>
    <row r="1156" spans="1:2" ht="14.25" customHeight="1">
      <c r="A1156" s="29" t="s">
        <v>25090</v>
      </c>
      <c r="B1156" s="30" t="s">
        <v>29370</v>
      </c>
    </row>
    <row r="1157" spans="1:2" ht="14.25" customHeight="1">
      <c r="A1157" s="29" t="s">
        <v>25092</v>
      </c>
      <c r="B1157" s="30" t="s">
        <v>29375</v>
      </c>
    </row>
    <row r="1158" spans="1:2" ht="14.25" customHeight="1">
      <c r="A1158" s="29" t="s">
        <v>25096</v>
      </c>
      <c r="B1158" s="30" t="s">
        <v>34192</v>
      </c>
    </row>
    <row r="1159" spans="1:2" ht="14.25" customHeight="1">
      <c r="A1159" s="29" t="s">
        <v>36432</v>
      </c>
      <c r="B1159" s="30" t="s">
        <v>29379</v>
      </c>
    </row>
    <row r="1160" spans="1:2" ht="14.25" customHeight="1">
      <c r="A1160" s="29" t="s">
        <v>25100</v>
      </c>
      <c r="B1160" s="30" t="s">
        <v>29383</v>
      </c>
    </row>
    <row r="1161" spans="1:2" ht="14.25" customHeight="1">
      <c r="A1161" s="29" t="s">
        <v>4449</v>
      </c>
      <c r="B1161" s="30" t="s">
        <v>29386</v>
      </c>
    </row>
    <row r="1162" spans="1:2" ht="14.25" customHeight="1">
      <c r="A1162" s="29" t="s">
        <v>25104</v>
      </c>
      <c r="B1162" s="30" t="s">
        <v>21134</v>
      </c>
    </row>
    <row r="1163" spans="1:2" ht="14.25" customHeight="1">
      <c r="A1163" s="29" t="s">
        <v>25112</v>
      </c>
      <c r="B1163" s="30" t="s">
        <v>29389</v>
      </c>
    </row>
    <row r="1164" spans="1:2" ht="14.25" customHeight="1">
      <c r="A1164" s="29" t="s">
        <v>25116</v>
      </c>
      <c r="B1164" s="30" t="s">
        <v>29391</v>
      </c>
    </row>
    <row r="1165" spans="1:2" ht="14.25" customHeight="1">
      <c r="A1165" s="29" t="s">
        <v>32302</v>
      </c>
      <c r="B1165" s="30" t="s">
        <v>29395</v>
      </c>
    </row>
    <row r="1166" spans="1:2" ht="14.25" customHeight="1">
      <c r="A1166" s="29" t="s">
        <v>32305</v>
      </c>
      <c r="B1166" s="30" t="s">
        <v>29400</v>
      </c>
    </row>
    <row r="1167" spans="1:2" ht="14.25" customHeight="1">
      <c r="A1167" s="29" t="s">
        <v>4444</v>
      </c>
      <c r="B1167" s="30" t="s">
        <v>29402</v>
      </c>
    </row>
    <row r="1168" spans="1:2" ht="14.25" customHeight="1">
      <c r="A1168" s="29" t="s">
        <v>25124</v>
      </c>
      <c r="B1168" s="30" t="s">
        <v>2970</v>
      </c>
    </row>
    <row r="1169" spans="1:2" ht="14.25" customHeight="1">
      <c r="A1169" s="29" t="s">
        <v>32309</v>
      </c>
      <c r="B1169" s="30" t="s">
        <v>34197</v>
      </c>
    </row>
    <row r="1170" spans="1:2" ht="14.25" customHeight="1">
      <c r="A1170" s="29" t="s">
        <v>19362</v>
      </c>
      <c r="B1170" s="30" t="s">
        <v>34200</v>
      </c>
    </row>
    <row r="1171" spans="1:2" ht="14.25" customHeight="1">
      <c r="A1171" s="29" t="s">
        <v>37476</v>
      </c>
      <c r="B1171" s="30" t="s">
        <v>29411</v>
      </c>
    </row>
    <row r="1172" spans="1:2" ht="14.25" customHeight="1">
      <c r="A1172" s="29" t="s">
        <v>25137</v>
      </c>
      <c r="B1172" s="30" t="s">
        <v>37477</v>
      </c>
    </row>
    <row r="1173" spans="1:2" ht="14.25" customHeight="1">
      <c r="A1173" s="29" t="s">
        <v>37478</v>
      </c>
      <c r="B1173" s="30" t="s">
        <v>29413</v>
      </c>
    </row>
    <row r="1174" spans="1:2" ht="14.25" customHeight="1">
      <c r="A1174" s="29" t="s">
        <v>25142</v>
      </c>
      <c r="B1174" s="30" t="s">
        <v>37479</v>
      </c>
    </row>
    <row r="1175" spans="1:2" ht="14.25" customHeight="1">
      <c r="A1175" s="29" t="s">
        <v>37480</v>
      </c>
      <c r="B1175" s="30" t="s">
        <v>29417</v>
      </c>
    </row>
    <row r="1176" spans="1:2" ht="14.25" customHeight="1">
      <c r="A1176" s="29" t="s">
        <v>32313</v>
      </c>
      <c r="B1176" s="30" t="s">
        <v>22195</v>
      </c>
    </row>
    <row r="1177" spans="1:2" ht="14.25" customHeight="1">
      <c r="A1177" s="29" t="s">
        <v>32316</v>
      </c>
      <c r="B1177" s="30" t="s">
        <v>2954</v>
      </c>
    </row>
    <row r="1178" spans="1:2" ht="14.25" customHeight="1">
      <c r="A1178" s="29" t="s">
        <v>25146</v>
      </c>
      <c r="B1178" s="30" t="s">
        <v>2951</v>
      </c>
    </row>
    <row r="1179" spans="1:2" ht="14.25" customHeight="1">
      <c r="A1179" s="29" t="s">
        <v>37481</v>
      </c>
      <c r="B1179" s="30" t="s">
        <v>29421</v>
      </c>
    </row>
    <row r="1180" spans="1:2" ht="14.25" customHeight="1">
      <c r="A1180" s="29" t="s">
        <v>32321</v>
      </c>
      <c r="B1180" s="30" t="s">
        <v>34203</v>
      </c>
    </row>
    <row r="1181" spans="1:2" ht="14.25" customHeight="1">
      <c r="A1181" s="29" t="s">
        <v>25151</v>
      </c>
      <c r="B1181" s="30" t="s">
        <v>34206</v>
      </c>
    </row>
    <row r="1182" spans="1:2" ht="14.25" customHeight="1">
      <c r="A1182" s="29" t="s">
        <v>32219</v>
      </c>
      <c r="B1182" s="30" t="s">
        <v>29424</v>
      </c>
    </row>
    <row r="1183" spans="1:2" ht="14.25" customHeight="1">
      <c r="A1183" s="29" t="s">
        <v>25002</v>
      </c>
      <c r="B1183" s="30" t="s">
        <v>37482</v>
      </c>
    </row>
    <row r="1184" spans="1:2" ht="14.25" customHeight="1">
      <c r="A1184" s="29" t="s">
        <v>25005</v>
      </c>
      <c r="B1184" s="30" t="s">
        <v>2943</v>
      </c>
    </row>
    <row r="1185" spans="1:2" ht="14.25" customHeight="1">
      <c r="A1185" s="29" t="s">
        <v>32251</v>
      </c>
      <c r="B1185" s="30" t="s">
        <v>29427</v>
      </c>
    </row>
    <row r="1186" spans="1:2" ht="14.25" customHeight="1">
      <c r="A1186" s="29" t="s">
        <v>25008</v>
      </c>
      <c r="B1186" s="30" t="s">
        <v>29430</v>
      </c>
    </row>
    <row r="1187" spans="1:2" ht="14.25" customHeight="1">
      <c r="A1187" s="29" t="s">
        <v>25046</v>
      </c>
      <c r="B1187" s="30" t="s">
        <v>29433</v>
      </c>
    </row>
    <row r="1188" spans="1:2" ht="14.25" customHeight="1">
      <c r="A1188" s="29" t="s">
        <v>25053</v>
      </c>
      <c r="B1188" s="30" t="s">
        <v>29440</v>
      </c>
    </row>
    <row r="1189" spans="1:2" ht="14.25" customHeight="1">
      <c r="A1189" s="29" t="s">
        <v>4467</v>
      </c>
      <c r="B1189" s="30" t="s">
        <v>36503</v>
      </c>
    </row>
    <row r="1190" spans="1:2" ht="14.25" customHeight="1">
      <c r="A1190" s="29" t="s">
        <v>35485</v>
      </c>
      <c r="B1190" s="30" t="s">
        <v>18758</v>
      </c>
    </row>
    <row r="1191" spans="1:2" ht="14.25" customHeight="1">
      <c r="A1191" s="29" t="s">
        <v>25079</v>
      </c>
      <c r="B1191" s="30" t="s">
        <v>29443</v>
      </c>
    </row>
    <row r="1192" spans="1:2" ht="14.25" customHeight="1">
      <c r="A1192" s="29" t="s">
        <v>25082</v>
      </c>
      <c r="B1192" s="30" t="s">
        <v>18763</v>
      </c>
    </row>
    <row r="1193" spans="1:2" ht="14.25" customHeight="1">
      <c r="A1193" s="29" t="s">
        <v>25085</v>
      </c>
      <c r="B1193" s="30" t="s">
        <v>29449</v>
      </c>
    </row>
    <row r="1194" spans="1:2" ht="14.25" customHeight="1">
      <c r="A1194" s="29" t="s">
        <v>19366</v>
      </c>
      <c r="B1194" s="30" t="s">
        <v>18751</v>
      </c>
    </row>
    <row r="1195" spans="1:2" ht="14.25" customHeight="1">
      <c r="A1195" s="29" t="s">
        <v>25120</v>
      </c>
      <c r="B1195" s="30" t="s">
        <v>2939</v>
      </c>
    </row>
    <row r="1196" spans="1:2" ht="14.25" customHeight="1">
      <c r="A1196" s="29" t="s">
        <v>37483</v>
      </c>
      <c r="B1196" s="30" t="s">
        <v>29453</v>
      </c>
    </row>
    <row r="1197" spans="1:2" ht="14.25" customHeight="1">
      <c r="A1197" s="29" t="s">
        <v>25165</v>
      </c>
      <c r="B1197" s="30" t="s">
        <v>34208</v>
      </c>
    </row>
    <row r="1198" spans="1:2" ht="14.25" customHeight="1">
      <c r="A1198" s="29" t="s">
        <v>25169</v>
      </c>
      <c r="B1198" s="30" t="s">
        <v>29457</v>
      </c>
    </row>
    <row r="1199" spans="1:2" ht="14.25" customHeight="1">
      <c r="A1199" s="29" t="s">
        <v>32324</v>
      </c>
      <c r="B1199" s="30" t="s">
        <v>34226</v>
      </c>
    </row>
    <row r="1200" spans="1:2" ht="14.25" customHeight="1">
      <c r="A1200" s="29" t="s">
        <v>25173</v>
      </c>
      <c r="B1200" s="30" t="s">
        <v>34229</v>
      </c>
    </row>
    <row r="1201" spans="1:2" ht="14.25" customHeight="1">
      <c r="A1201" s="29" t="s">
        <v>20491</v>
      </c>
      <c r="B1201" s="30" t="s">
        <v>29470</v>
      </c>
    </row>
    <row r="1202" spans="1:2" ht="14.25" customHeight="1">
      <c r="A1202" s="29" t="s">
        <v>4439</v>
      </c>
      <c r="B1202" s="30" t="s">
        <v>18741</v>
      </c>
    </row>
    <row r="1203" spans="1:2" ht="14.25" customHeight="1">
      <c r="A1203" s="29" t="s">
        <v>35512</v>
      </c>
      <c r="B1203" s="30" t="s">
        <v>36411</v>
      </c>
    </row>
    <row r="1204" spans="1:2" ht="14.25" customHeight="1">
      <c r="A1204" s="29" t="s">
        <v>32333</v>
      </c>
      <c r="B1204" s="30" t="s">
        <v>29459</v>
      </c>
    </row>
    <row r="1205" spans="1:2" ht="14.25" customHeight="1">
      <c r="A1205" s="29" t="s">
        <v>25177</v>
      </c>
      <c r="B1205" s="30" t="s">
        <v>34211</v>
      </c>
    </row>
    <row r="1206" spans="1:2" ht="14.25" customHeight="1">
      <c r="A1206" s="29" t="s">
        <v>32344</v>
      </c>
      <c r="B1206" s="30" t="s">
        <v>34213</v>
      </c>
    </row>
    <row r="1207" spans="1:2" ht="14.25" customHeight="1">
      <c r="A1207" s="29" t="s">
        <v>36229</v>
      </c>
      <c r="B1207" s="30" t="s">
        <v>18747</v>
      </c>
    </row>
    <row r="1208" spans="1:2" ht="14.25" customHeight="1">
      <c r="A1208" s="29" t="s">
        <v>19358</v>
      </c>
      <c r="B1208" s="30" t="s">
        <v>34215</v>
      </c>
    </row>
    <row r="1209" spans="1:2" ht="14.25" customHeight="1">
      <c r="A1209" s="29" t="s">
        <v>25182</v>
      </c>
      <c r="B1209" s="30" t="s">
        <v>29462</v>
      </c>
    </row>
    <row r="1210" spans="1:2" ht="14.25" customHeight="1">
      <c r="A1210" s="29" t="s">
        <v>32336</v>
      </c>
      <c r="B1210" s="30" t="s">
        <v>34217</v>
      </c>
    </row>
    <row r="1211" spans="1:2" ht="14.25" customHeight="1">
      <c r="A1211" s="29" t="s">
        <v>32340</v>
      </c>
      <c r="B1211" s="30" t="s">
        <v>29465</v>
      </c>
    </row>
    <row r="1212" spans="1:2" ht="15" customHeight="1">
      <c r="A1212" s="31" t="s">
        <v>4434</v>
      </c>
      <c r="B1212" s="32" t="s">
        <v>2933</v>
      </c>
    </row>
    <row r="1213" spans="1:2" ht="15" customHeight="1"/>
    <row r="1214" spans="1:2" ht="14.25" customHeight="1">
      <c r="A1214" s="27" t="s">
        <v>25186</v>
      </c>
      <c r="B1214" s="28" t="s">
        <v>34221</v>
      </c>
    </row>
    <row r="1215" spans="1:2" ht="14.25" customHeight="1">
      <c r="A1215" s="29" t="s">
        <v>25189</v>
      </c>
      <c r="B1215" s="30" t="s">
        <v>2928</v>
      </c>
    </row>
    <row r="1216" spans="1:2" ht="14.25" customHeight="1">
      <c r="A1216" s="29" t="s">
        <v>25197</v>
      </c>
      <c r="B1216" s="30" t="s">
        <v>2922</v>
      </c>
    </row>
    <row r="1217" spans="1:2" ht="14.25" customHeight="1">
      <c r="A1217" s="29" t="s">
        <v>25199</v>
      </c>
      <c r="B1217" s="30" t="s">
        <v>37484</v>
      </c>
    </row>
    <row r="1218" spans="1:2" ht="14.25" customHeight="1">
      <c r="A1218" s="29" t="s">
        <v>4426</v>
      </c>
      <c r="B1218" s="30" t="s">
        <v>29468</v>
      </c>
    </row>
    <row r="1219" spans="1:2" ht="14.25" customHeight="1">
      <c r="A1219" s="29" t="s">
        <v>25209</v>
      </c>
      <c r="B1219" s="30" t="s">
        <v>29473</v>
      </c>
    </row>
    <row r="1220" spans="1:2" ht="14.25" customHeight="1">
      <c r="A1220" s="29" t="s">
        <v>37485</v>
      </c>
      <c r="B1220" s="30" t="s">
        <v>36881</v>
      </c>
    </row>
    <row r="1221" spans="1:2" ht="14.25" customHeight="1">
      <c r="A1221" s="29" t="s">
        <v>25214</v>
      </c>
      <c r="B1221" s="30" t="s">
        <v>37486</v>
      </c>
    </row>
    <row r="1222" spans="1:2" ht="14.25" customHeight="1">
      <c r="A1222" s="29" t="s">
        <v>32347</v>
      </c>
      <c r="B1222" s="30" t="s">
        <v>29478</v>
      </c>
    </row>
    <row r="1223" spans="1:2" ht="14.25" customHeight="1">
      <c r="A1223" s="29" t="s">
        <v>4420</v>
      </c>
      <c r="B1223" s="30" t="s">
        <v>29482</v>
      </c>
    </row>
    <row r="1224" spans="1:2" ht="14.25" customHeight="1">
      <c r="A1224" s="29" t="s">
        <v>4414</v>
      </c>
      <c r="B1224" s="30" t="s">
        <v>18736</v>
      </c>
    </row>
    <row r="1225" spans="1:2" ht="14.25" customHeight="1">
      <c r="A1225" s="29" t="s">
        <v>4410</v>
      </c>
      <c r="B1225" s="30" t="s">
        <v>18732</v>
      </c>
    </row>
    <row r="1226" spans="1:2" ht="14.25" customHeight="1">
      <c r="A1226" s="29" t="s">
        <v>25228</v>
      </c>
      <c r="B1226" s="30" t="s">
        <v>34232</v>
      </c>
    </row>
    <row r="1227" spans="1:2" ht="14.25" customHeight="1">
      <c r="A1227" s="29" t="s">
        <v>36678</v>
      </c>
      <c r="B1227" s="30" t="s">
        <v>18728</v>
      </c>
    </row>
    <row r="1228" spans="1:2" ht="14.25" customHeight="1">
      <c r="A1228" s="29" t="s">
        <v>32356</v>
      </c>
      <c r="B1228" s="30" t="s">
        <v>37487</v>
      </c>
    </row>
    <row r="1229" spans="1:2" ht="14.25" customHeight="1">
      <c r="A1229" s="29" t="s">
        <v>35930</v>
      </c>
      <c r="B1229" s="30" t="s">
        <v>34235</v>
      </c>
    </row>
    <row r="1230" spans="1:2" ht="14.25" customHeight="1">
      <c r="A1230" s="29" t="s">
        <v>25241</v>
      </c>
      <c r="B1230" s="30" t="s">
        <v>2916</v>
      </c>
    </row>
    <row r="1231" spans="1:2" ht="14.25" customHeight="1">
      <c r="A1231" s="29" t="s">
        <v>25245</v>
      </c>
      <c r="B1231" s="30" t="s">
        <v>29491</v>
      </c>
    </row>
    <row r="1232" spans="1:2" ht="14.25" customHeight="1">
      <c r="A1232" s="29" t="s">
        <v>25248</v>
      </c>
      <c r="B1232" s="30" t="s">
        <v>18721</v>
      </c>
    </row>
    <row r="1233" spans="1:2" ht="14.25" customHeight="1">
      <c r="A1233" s="29" t="s">
        <v>25251</v>
      </c>
      <c r="B1233" s="30" t="s">
        <v>34240</v>
      </c>
    </row>
    <row r="1234" spans="1:2" ht="14.25" customHeight="1">
      <c r="A1234" s="29" t="s">
        <v>25256</v>
      </c>
      <c r="B1234" s="30" t="s">
        <v>2911</v>
      </c>
    </row>
    <row r="1235" spans="1:2" ht="14.25" customHeight="1">
      <c r="A1235" s="29" t="s">
        <v>25260</v>
      </c>
      <c r="B1235" s="30" t="s">
        <v>2907</v>
      </c>
    </row>
    <row r="1236" spans="1:2" ht="14.25" customHeight="1">
      <c r="A1236" s="29" t="s">
        <v>25265</v>
      </c>
      <c r="B1236" s="30" t="s">
        <v>29493</v>
      </c>
    </row>
    <row r="1237" spans="1:2" ht="14.25" customHeight="1">
      <c r="A1237" s="29" t="s">
        <v>19349</v>
      </c>
      <c r="B1237" s="30" t="s">
        <v>34244</v>
      </c>
    </row>
    <row r="1238" spans="1:2" ht="14.25" customHeight="1">
      <c r="A1238" s="29" t="s">
        <v>37488</v>
      </c>
      <c r="B1238" s="30" t="s">
        <v>29496</v>
      </c>
    </row>
    <row r="1239" spans="1:2" ht="14.25" customHeight="1">
      <c r="A1239" s="29" t="s">
        <v>32358</v>
      </c>
      <c r="B1239" s="30" t="s">
        <v>35817</v>
      </c>
    </row>
    <row r="1240" spans="1:2" ht="14.25" customHeight="1">
      <c r="A1240" s="29" t="s">
        <v>32364</v>
      </c>
      <c r="B1240" s="30" t="s">
        <v>2900</v>
      </c>
    </row>
    <row r="1241" spans="1:2" ht="14.25" customHeight="1">
      <c r="A1241" s="29" t="s">
        <v>19343</v>
      </c>
      <c r="B1241" s="30" t="s">
        <v>36366</v>
      </c>
    </row>
    <row r="1242" spans="1:2" ht="14.25" customHeight="1">
      <c r="A1242" s="29" t="s">
        <v>36896</v>
      </c>
      <c r="B1242" s="30" t="s">
        <v>34247</v>
      </c>
    </row>
    <row r="1243" spans="1:2" ht="14.25" customHeight="1">
      <c r="A1243" s="29" t="s">
        <v>37489</v>
      </c>
      <c r="B1243" s="30" t="s">
        <v>37490</v>
      </c>
    </row>
    <row r="1244" spans="1:2" ht="14.25" customHeight="1">
      <c r="A1244" s="29" t="s">
        <v>37491</v>
      </c>
      <c r="B1244" s="30" t="s">
        <v>35705</v>
      </c>
    </row>
    <row r="1245" spans="1:2" ht="14.25" customHeight="1">
      <c r="A1245" s="29" t="s">
        <v>25274</v>
      </c>
      <c r="B1245" s="30" t="s">
        <v>29535</v>
      </c>
    </row>
    <row r="1246" spans="1:2" ht="14.25" customHeight="1">
      <c r="A1246" s="29" t="s">
        <v>32368</v>
      </c>
      <c r="B1246" s="30" t="s">
        <v>29543</v>
      </c>
    </row>
    <row r="1247" spans="1:2" ht="14.25" customHeight="1">
      <c r="A1247" s="29" t="s">
        <v>32371</v>
      </c>
      <c r="B1247" s="30" t="s">
        <v>37492</v>
      </c>
    </row>
    <row r="1248" spans="1:2" ht="14.25" customHeight="1">
      <c r="A1248" s="29" t="s">
        <v>25302</v>
      </c>
      <c r="B1248" s="30" t="s">
        <v>2841</v>
      </c>
    </row>
    <row r="1249" spans="1:2" ht="14.25" customHeight="1">
      <c r="A1249" s="29" t="s">
        <v>19339</v>
      </c>
      <c r="B1249" s="30" t="s">
        <v>29548</v>
      </c>
    </row>
    <row r="1250" spans="1:2" ht="14.25" customHeight="1">
      <c r="A1250" s="29" t="s">
        <v>32375</v>
      </c>
      <c r="B1250" s="30" t="s">
        <v>37493</v>
      </c>
    </row>
    <row r="1251" spans="1:2" ht="14.25" customHeight="1">
      <c r="A1251" s="29" t="s">
        <v>32378</v>
      </c>
      <c r="B1251" s="30" t="s">
        <v>2834</v>
      </c>
    </row>
    <row r="1252" spans="1:2" ht="14.25" customHeight="1">
      <c r="A1252" s="29" t="s">
        <v>25283</v>
      </c>
      <c r="B1252" s="30" t="s">
        <v>29551</v>
      </c>
    </row>
    <row r="1253" spans="1:2" ht="14.25" customHeight="1">
      <c r="A1253" s="29" t="s">
        <v>25286</v>
      </c>
      <c r="B1253" s="30" t="s">
        <v>37494</v>
      </c>
    </row>
    <row r="1254" spans="1:2" ht="14.25" customHeight="1">
      <c r="A1254" s="29" t="s">
        <v>32380</v>
      </c>
      <c r="B1254" s="30" t="s">
        <v>18709</v>
      </c>
    </row>
    <row r="1255" spans="1:2" ht="14.25" customHeight="1">
      <c r="A1255" s="29" t="s">
        <v>37495</v>
      </c>
      <c r="B1255" s="30" t="s">
        <v>34266</v>
      </c>
    </row>
    <row r="1256" spans="1:2" ht="14.25" customHeight="1">
      <c r="A1256" s="29" t="s">
        <v>32384</v>
      </c>
      <c r="B1256" s="30" t="s">
        <v>37496</v>
      </c>
    </row>
    <row r="1257" spans="1:2" ht="14.25" customHeight="1">
      <c r="A1257" s="29" t="s">
        <v>20509</v>
      </c>
      <c r="B1257" s="30" t="s">
        <v>29500</v>
      </c>
    </row>
    <row r="1258" spans="1:2" ht="14.25" customHeight="1">
      <c r="A1258" s="29" t="s">
        <v>32386</v>
      </c>
      <c r="B1258" s="30" t="s">
        <v>29503</v>
      </c>
    </row>
    <row r="1259" spans="1:2" ht="14.25" customHeight="1">
      <c r="A1259" s="29" t="s">
        <v>32389</v>
      </c>
      <c r="B1259" s="30" t="s">
        <v>2895</v>
      </c>
    </row>
    <row r="1260" spans="1:2" ht="14.25" customHeight="1">
      <c r="A1260" s="29" t="s">
        <v>4385</v>
      </c>
      <c r="B1260" s="30" t="s">
        <v>29507</v>
      </c>
    </row>
    <row r="1261" spans="1:2" ht="14.25" customHeight="1">
      <c r="A1261" s="29" t="s">
        <v>32393</v>
      </c>
      <c r="B1261" s="30" t="s">
        <v>37497</v>
      </c>
    </row>
    <row r="1262" spans="1:2" ht="14.25" customHeight="1">
      <c r="A1262" s="29" t="s">
        <v>25289</v>
      </c>
      <c r="B1262" s="30" t="s">
        <v>29511</v>
      </c>
    </row>
    <row r="1263" spans="1:2" ht="14.25" customHeight="1">
      <c r="A1263" s="29" t="s">
        <v>32396</v>
      </c>
      <c r="B1263" s="30" t="s">
        <v>29514</v>
      </c>
    </row>
    <row r="1264" spans="1:2" ht="14.25" customHeight="1">
      <c r="A1264" s="29" t="s">
        <v>25292</v>
      </c>
      <c r="B1264" s="30" t="s">
        <v>34251</v>
      </c>
    </row>
    <row r="1265" spans="1:2" ht="14.25" customHeight="1">
      <c r="A1265" s="29" t="s">
        <v>32400</v>
      </c>
      <c r="B1265" s="30" t="s">
        <v>37498</v>
      </c>
    </row>
    <row r="1266" spans="1:2" ht="14.25" customHeight="1">
      <c r="A1266" s="29" t="s">
        <v>25299</v>
      </c>
      <c r="B1266" s="30" t="s">
        <v>37499</v>
      </c>
    </row>
    <row r="1267" spans="1:2" ht="14.25" customHeight="1">
      <c r="A1267" s="29" t="s">
        <v>36463</v>
      </c>
      <c r="B1267" s="30" t="s">
        <v>29518</v>
      </c>
    </row>
    <row r="1268" spans="1:2" ht="14.25" customHeight="1">
      <c r="A1268" s="29" t="s">
        <v>25305</v>
      </c>
      <c r="B1268" s="30" t="s">
        <v>34254</v>
      </c>
    </row>
    <row r="1269" spans="1:2" ht="14.25" customHeight="1">
      <c r="A1269" s="29" t="s">
        <v>25309</v>
      </c>
      <c r="B1269" s="30" t="s">
        <v>2891</v>
      </c>
    </row>
    <row r="1270" spans="1:2" ht="14.25" customHeight="1">
      <c r="A1270" s="29" t="s">
        <v>25313</v>
      </c>
      <c r="B1270" s="30" t="s">
        <v>37500</v>
      </c>
    </row>
    <row r="1271" spans="1:2" ht="14.25" customHeight="1">
      <c r="A1271" s="29" t="s">
        <v>19328</v>
      </c>
      <c r="B1271" s="30" t="s">
        <v>2880</v>
      </c>
    </row>
    <row r="1272" spans="1:2" ht="14.25" customHeight="1">
      <c r="A1272" s="29" t="s">
        <v>4394</v>
      </c>
      <c r="B1272" s="30" t="s">
        <v>37501</v>
      </c>
    </row>
    <row r="1273" spans="1:2" ht="14.25" customHeight="1">
      <c r="A1273" s="29" t="s">
        <v>32410</v>
      </c>
      <c r="B1273" s="30" t="s">
        <v>18717</v>
      </c>
    </row>
    <row r="1274" spans="1:2" ht="14.25" customHeight="1">
      <c r="A1274" s="29" t="s">
        <v>4375</v>
      </c>
      <c r="B1274" s="30" t="s">
        <v>2873</v>
      </c>
    </row>
    <row r="1275" spans="1:2" ht="14.25" customHeight="1">
      <c r="A1275" s="29" t="s">
        <v>25324</v>
      </c>
      <c r="B1275" s="30" t="s">
        <v>2867</v>
      </c>
    </row>
    <row r="1276" spans="1:2" ht="14.25" customHeight="1">
      <c r="A1276" s="29" t="s">
        <v>25327</v>
      </c>
      <c r="B1276" s="30" t="s">
        <v>29522</v>
      </c>
    </row>
    <row r="1277" spans="1:2" ht="14.25" customHeight="1">
      <c r="A1277" s="29" t="s">
        <v>19325</v>
      </c>
      <c r="B1277" s="30" t="s">
        <v>18712</v>
      </c>
    </row>
    <row r="1278" spans="1:2" ht="14.25" customHeight="1">
      <c r="A1278" s="29" t="s">
        <v>32416</v>
      </c>
      <c r="B1278" s="30" t="s">
        <v>29527</v>
      </c>
    </row>
    <row r="1279" spans="1:2" ht="14.25" customHeight="1">
      <c r="A1279" s="29" t="s">
        <v>32419</v>
      </c>
      <c r="B1279" s="30" t="s">
        <v>2862</v>
      </c>
    </row>
    <row r="1280" spans="1:2" ht="14.25" customHeight="1">
      <c r="A1280" s="29" t="s">
        <v>25331</v>
      </c>
      <c r="B1280" s="30" t="s">
        <v>29531</v>
      </c>
    </row>
    <row r="1281" spans="1:2" ht="14.25" customHeight="1">
      <c r="A1281" s="29" t="s">
        <v>25335</v>
      </c>
      <c r="B1281" s="30" t="s">
        <v>2859</v>
      </c>
    </row>
    <row r="1282" spans="1:2" ht="14.25" customHeight="1">
      <c r="A1282" s="29" t="s">
        <v>25338</v>
      </c>
      <c r="B1282" s="30" t="s">
        <v>34257</v>
      </c>
    </row>
    <row r="1283" spans="1:2" ht="14.25" customHeight="1">
      <c r="A1283" s="29" t="s">
        <v>25341</v>
      </c>
      <c r="B1283" s="30" t="s">
        <v>34260</v>
      </c>
    </row>
    <row r="1284" spans="1:2" ht="14.25" customHeight="1">
      <c r="A1284" s="29" t="s">
        <v>32422</v>
      </c>
      <c r="B1284" s="30" t="s">
        <v>37502</v>
      </c>
    </row>
    <row r="1285" spans="1:2" ht="14.25" customHeight="1">
      <c r="A1285" s="29" t="s">
        <v>32425</v>
      </c>
      <c r="B1285" s="30" t="s">
        <v>29540</v>
      </c>
    </row>
    <row r="1286" spans="1:2" ht="14.25" customHeight="1">
      <c r="A1286" s="29" t="s">
        <v>32428</v>
      </c>
      <c r="B1286" s="30" t="s">
        <v>2847</v>
      </c>
    </row>
    <row r="1287" spans="1:2" ht="14.25" customHeight="1">
      <c r="A1287" s="29" t="s">
        <v>32431</v>
      </c>
      <c r="B1287" s="30" t="s">
        <v>29554</v>
      </c>
    </row>
    <row r="1288" spans="1:2" ht="14.25" customHeight="1">
      <c r="A1288" s="29" t="s">
        <v>25344</v>
      </c>
      <c r="B1288" s="30" t="s">
        <v>34270</v>
      </c>
    </row>
    <row r="1289" spans="1:2" ht="14.25" customHeight="1">
      <c r="A1289" s="29" t="s">
        <v>32434</v>
      </c>
      <c r="B1289" s="30" t="s">
        <v>34277</v>
      </c>
    </row>
    <row r="1290" spans="1:2" ht="14.25" customHeight="1">
      <c r="A1290" s="29" t="s">
        <v>4370</v>
      </c>
      <c r="B1290" s="30" t="s">
        <v>36214</v>
      </c>
    </row>
    <row r="1291" spans="1:2" ht="14.25" customHeight="1">
      <c r="A1291" s="29" t="s">
        <v>32437</v>
      </c>
      <c r="B1291" s="30" t="s">
        <v>29226</v>
      </c>
    </row>
    <row r="1292" spans="1:2" ht="14.25" customHeight="1">
      <c r="A1292" s="29" t="s">
        <v>36652</v>
      </c>
      <c r="B1292" s="30" t="s">
        <v>29557</v>
      </c>
    </row>
    <row r="1293" spans="1:2" ht="14.25" customHeight="1">
      <c r="A1293" s="29" t="s">
        <v>32441</v>
      </c>
      <c r="B1293" s="30" t="s">
        <v>35494</v>
      </c>
    </row>
    <row r="1294" spans="1:2" ht="14.25" customHeight="1">
      <c r="A1294" s="29" t="s">
        <v>21640</v>
      </c>
      <c r="B1294" s="30" t="s">
        <v>34282</v>
      </c>
    </row>
    <row r="1295" spans="1:2" ht="14.25" customHeight="1">
      <c r="A1295" s="29" t="s">
        <v>25347</v>
      </c>
      <c r="B1295" s="30" t="s">
        <v>37503</v>
      </c>
    </row>
    <row r="1296" spans="1:2" ht="14.25" customHeight="1">
      <c r="A1296" s="29" t="s">
        <v>37504</v>
      </c>
      <c r="B1296" s="30" t="s">
        <v>29562</v>
      </c>
    </row>
    <row r="1297" spans="1:2" ht="14.25" customHeight="1">
      <c r="A1297" s="29" t="s">
        <v>19322</v>
      </c>
      <c r="B1297" s="30" t="s">
        <v>29565</v>
      </c>
    </row>
    <row r="1298" spans="1:2" ht="14.25" customHeight="1">
      <c r="A1298" s="29" t="s">
        <v>25350</v>
      </c>
      <c r="B1298" s="30" t="s">
        <v>21833</v>
      </c>
    </row>
    <row r="1299" spans="1:2" ht="14.25" customHeight="1">
      <c r="A1299" s="29" t="s">
        <v>22445</v>
      </c>
      <c r="B1299" s="30" t="s">
        <v>29571</v>
      </c>
    </row>
    <row r="1300" spans="1:2" ht="14.25" customHeight="1">
      <c r="A1300" s="29" t="s">
        <v>25353</v>
      </c>
      <c r="B1300" s="30" t="s">
        <v>29574</v>
      </c>
    </row>
    <row r="1301" spans="1:2" ht="14.25" customHeight="1">
      <c r="A1301" s="29" t="s">
        <v>36718</v>
      </c>
      <c r="B1301" s="30" t="s">
        <v>34286</v>
      </c>
    </row>
    <row r="1302" spans="1:2" ht="14.25" customHeight="1">
      <c r="A1302" s="29" t="s">
        <v>25359</v>
      </c>
      <c r="B1302" s="30" t="s">
        <v>29579</v>
      </c>
    </row>
    <row r="1303" spans="1:2" ht="14.25" customHeight="1">
      <c r="A1303" s="29" t="s">
        <v>4362</v>
      </c>
      <c r="B1303" s="30" t="s">
        <v>2827</v>
      </c>
    </row>
    <row r="1304" spans="1:2" ht="14.25" customHeight="1">
      <c r="A1304" s="29" t="s">
        <v>25362</v>
      </c>
      <c r="B1304" s="30" t="s">
        <v>36192</v>
      </c>
    </row>
    <row r="1305" spans="1:2" ht="14.25" customHeight="1">
      <c r="A1305" s="29" t="s">
        <v>25364</v>
      </c>
      <c r="B1305" s="30" t="s">
        <v>29581</v>
      </c>
    </row>
    <row r="1306" spans="1:2" ht="14.25" customHeight="1">
      <c r="A1306" s="29" t="s">
        <v>25368</v>
      </c>
      <c r="B1306" s="30" t="s">
        <v>29583</v>
      </c>
    </row>
    <row r="1307" spans="1:2" ht="14.25" customHeight="1">
      <c r="A1307" s="29" t="s">
        <v>25371</v>
      </c>
      <c r="B1307" s="30" t="s">
        <v>2822</v>
      </c>
    </row>
    <row r="1308" spans="1:2" ht="14.25" customHeight="1">
      <c r="A1308" s="29" t="s">
        <v>25375</v>
      </c>
      <c r="B1308" s="30" t="s">
        <v>29586</v>
      </c>
    </row>
    <row r="1309" spans="1:2" ht="14.25" customHeight="1">
      <c r="A1309" s="29" t="s">
        <v>37505</v>
      </c>
      <c r="B1309" s="30" t="s">
        <v>34290</v>
      </c>
    </row>
    <row r="1310" spans="1:2" ht="14.25" customHeight="1">
      <c r="A1310" s="29" t="s">
        <v>32448</v>
      </c>
      <c r="B1310" s="30" t="s">
        <v>29588</v>
      </c>
    </row>
    <row r="1311" spans="1:2" ht="14.25" customHeight="1">
      <c r="A1311" s="29" t="s">
        <v>25379</v>
      </c>
      <c r="B1311" s="30" t="s">
        <v>18705</v>
      </c>
    </row>
    <row r="1312" spans="1:2" ht="14.25" customHeight="1">
      <c r="A1312" s="29" t="s">
        <v>4358</v>
      </c>
      <c r="B1312" s="30" t="s">
        <v>29597</v>
      </c>
    </row>
    <row r="1313" spans="1:2" ht="15" customHeight="1">
      <c r="A1313" s="31" t="s">
        <v>19319</v>
      </c>
      <c r="B1313" s="32" t="s">
        <v>34294</v>
      </c>
    </row>
    <row r="1314" spans="1:2" ht="15" customHeight="1"/>
    <row r="1315" spans="1:2" ht="14.25" customHeight="1">
      <c r="A1315" s="27" t="s">
        <v>32452</v>
      </c>
      <c r="B1315" s="28" t="s">
        <v>29600</v>
      </c>
    </row>
    <row r="1316" spans="1:2" ht="14.25" customHeight="1">
      <c r="A1316" s="29" t="s">
        <v>37506</v>
      </c>
      <c r="B1316" s="30" t="s">
        <v>29602</v>
      </c>
    </row>
    <row r="1317" spans="1:2" ht="14.25" customHeight="1">
      <c r="A1317" s="29" t="s">
        <v>37507</v>
      </c>
      <c r="B1317" s="30" t="s">
        <v>29608</v>
      </c>
    </row>
    <row r="1318" spans="1:2" ht="14.25" customHeight="1">
      <c r="A1318" s="29" t="s">
        <v>25384</v>
      </c>
      <c r="B1318" s="30" t="s">
        <v>29611</v>
      </c>
    </row>
    <row r="1319" spans="1:2" ht="14.25" customHeight="1">
      <c r="A1319" s="29" t="s">
        <v>32454</v>
      </c>
      <c r="B1319" s="30" t="s">
        <v>29615</v>
      </c>
    </row>
    <row r="1320" spans="1:2" ht="14.25" customHeight="1">
      <c r="A1320" s="29" t="s">
        <v>4350</v>
      </c>
      <c r="B1320" s="30" t="s">
        <v>29619</v>
      </c>
    </row>
    <row r="1321" spans="1:2" ht="14.25" customHeight="1">
      <c r="A1321" s="29" t="s">
        <v>25394</v>
      </c>
      <c r="B1321" s="30" t="s">
        <v>29622</v>
      </c>
    </row>
    <row r="1322" spans="1:2" ht="14.25" customHeight="1">
      <c r="A1322" s="29" t="s">
        <v>32456</v>
      </c>
      <c r="B1322" s="30" t="s">
        <v>18702</v>
      </c>
    </row>
    <row r="1323" spans="1:2" ht="14.25" customHeight="1">
      <c r="A1323" s="29" t="s">
        <v>25399</v>
      </c>
      <c r="B1323" s="30" t="s">
        <v>34300</v>
      </c>
    </row>
    <row r="1324" spans="1:2" ht="14.25" customHeight="1">
      <c r="A1324" s="29" t="s">
        <v>19316</v>
      </c>
      <c r="B1324" s="30" t="s">
        <v>2817</v>
      </c>
    </row>
    <row r="1325" spans="1:2" ht="14.25" customHeight="1">
      <c r="A1325" s="29" t="s">
        <v>4345</v>
      </c>
      <c r="B1325" s="30" t="s">
        <v>35601</v>
      </c>
    </row>
    <row r="1326" spans="1:2" ht="14.25" customHeight="1">
      <c r="A1326" s="29" t="s">
        <v>25407</v>
      </c>
      <c r="B1326" s="30" t="s">
        <v>34302</v>
      </c>
    </row>
    <row r="1327" spans="1:2" ht="14.25" customHeight="1">
      <c r="A1327" s="29" t="s">
        <v>25410</v>
      </c>
      <c r="B1327" s="30" t="s">
        <v>34304</v>
      </c>
    </row>
    <row r="1328" spans="1:2" ht="14.25" customHeight="1">
      <c r="A1328" s="29" t="s">
        <v>25413</v>
      </c>
      <c r="B1328" s="30" t="s">
        <v>18695</v>
      </c>
    </row>
    <row r="1329" spans="1:2" ht="14.25" customHeight="1">
      <c r="A1329" s="29" t="s">
        <v>25416</v>
      </c>
      <c r="B1329" s="30" t="s">
        <v>2813</v>
      </c>
    </row>
    <row r="1330" spans="1:2" ht="14.25" customHeight="1">
      <c r="A1330" s="29" t="s">
        <v>32459</v>
      </c>
      <c r="B1330" s="30" t="s">
        <v>34310</v>
      </c>
    </row>
    <row r="1331" spans="1:2" ht="14.25" customHeight="1">
      <c r="A1331" s="29" t="s">
        <v>25423</v>
      </c>
      <c r="B1331" s="30" t="s">
        <v>22182</v>
      </c>
    </row>
    <row r="1332" spans="1:2" ht="14.25" customHeight="1">
      <c r="A1332" s="29" t="s">
        <v>25426</v>
      </c>
      <c r="B1332" s="30" t="s">
        <v>2809</v>
      </c>
    </row>
    <row r="1333" spans="1:2" ht="14.25" customHeight="1">
      <c r="A1333" s="29" t="s">
        <v>25430</v>
      </c>
      <c r="B1333" s="30" t="s">
        <v>18691</v>
      </c>
    </row>
    <row r="1334" spans="1:2" ht="14.25" customHeight="1">
      <c r="A1334" s="29" t="s">
        <v>20532</v>
      </c>
      <c r="B1334" s="30" t="s">
        <v>29628</v>
      </c>
    </row>
    <row r="1335" spans="1:2" ht="14.25" customHeight="1">
      <c r="A1335" s="29" t="s">
        <v>32462</v>
      </c>
      <c r="B1335" s="30" t="s">
        <v>29632</v>
      </c>
    </row>
    <row r="1336" spans="1:2" ht="14.25" customHeight="1">
      <c r="A1336" s="29" t="s">
        <v>32465</v>
      </c>
      <c r="B1336" s="30" t="s">
        <v>34312</v>
      </c>
    </row>
    <row r="1337" spans="1:2" ht="14.25" customHeight="1">
      <c r="A1337" s="29" t="s">
        <v>32471</v>
      </c>
      <c r="B1337" s="30" t="s">
        <v>29636</v>
      </c>
    </row>
    <row r="1338" spans="1:2" ht="14.25" customHeight="1">
      <c r="A1338" s="29" t="s">
        <v>32473</v>
      </c>
      <c r="B1338" s="30" t="s">
        <v>18688</v>
      </c>
    </row>
    <row r="1339" spans="1:2" ht="14.25" customHeight="1">
      <c r="A1339" s="29" t="s">
        <v>25355</v>
      </c>
      <c r="B1339" s="30" t="s">
        <v>29640</v>
      </c>
    </row>
    <row r="1340" spans="1:2" ht="14.25" customHeight="1">
      <c r="A1340" s="29" t="s">
        <v>32444</v>
      </c>
      <c r="B1340" s="30" t="s">
        <v>2804</v>
      </c>
    </row>
    <row r="1341" spans="1:2" ht="14.25" customHeight="1">
      <c r="A1341" s="29" t="s">
        <v>25381</v>
      </c>
      <c r="B1341" s="30" t="s">
        <v>29592</v>
      </c>
    </row>
    <row r="1342" spans="1:2" ht="14.25" customHeight="1">
      <c r="A1342" s="29" t="s">
        <v>25388</v>
      </c>
      <c r="B1342" s="30" t="s">
        <v>34296</v>
      </c>
    </row>
    <row r="1343" spans="1:2" ht="14.25" customHeight="1">
      <c r="A1343" s="29" t="s">
        <v>25391</v>
      </c>
      <c r="B1343" s="30" t="s">
        <v>29606</v>
      </c>
    </row>
    <row r="1344" spans="1:2" ht="14.25" customHeight="1">
      <c r="A1344" s="29" t="s">
        <v>25402</v>
      </c>
      <c r="B1344" s="30" t="s">
        <v>18699</v>
      </c>
    </row>
    <row r="1345" spans="1:2" ht="14.25" customHeight="1">
      <c r="A1345" s="29" t="s">
        <v>25419</v>
      </c>
      <c r="B1345" s="30" t="s">
        <v>29625</v>
      </c>
    </row>
    <row r="1346" spans="1:2" ht="14.25" customHeight="1">
      <c r="A1346" s="29" t="s">
        <v>32478</v>
      </c>
      <c r="B1346" s="30" t="s">
        <v>29643</v>
      </c>
    </row>
    <row r="1347" spans="1:2" ht="14.25" customHeight="1">
      <c r="A1347" s="29" t="s">
        <v>25440</v>
      </c>
      <c r="B1347" s="30" t="s">
        <v>29652</v>
      </c>
    </row>
    <row r="1348" spans="1:2" ht="14.25" customHeight="1">
      <c r="A1348" s="29" t="s">
        <v>4340</v>
      </c>
      <c r="B1348" s="30" t="s">
        <v>36199</v>
      </c>
    </row>
    <row r="1349" spans="1:2" ht="14.25" customHeight="1">
      <c r="A1349" s="29" t="s">
        <v>35803</v>
      </c>
      <c r="B1349" s="30" t="s">
        <v>36731</v>
      </c>
    </row>
    <row r="1350" spans="1:2" ht="14.25" customHeight="1">
      <c r="A1350" s="29" t="s">
        <v>32481</v>
      </c>
      <c r="B1350" s="30" t="s">
        <v>29656</v>
      </c>
    </row>
    <row r="1351" spans="1:2" ht="14.25" customHeight="1">
      <c r="A1351" s="29" t="s">
        <v>37508</v>
      </c>
      <c r="B1351" s="30" t="s">
        <v>29660</v>
      </c>
    </row>
    <row r="1352" spans="1:2" ht="14.25" customHeight="1">
      <c r="A1352" s="29" t="s">
        <v>37509</v>
      </c>
      <c r="B1352" s="30" t="s">
        <v>37510</v>
      </c>
    </row>
    <row r="1353" spans="1:2" ht="14.25" customHeight="1">
      <c r="A1353" s="29" t="s">
        <v>25451</v>
      </c>
      <c r="B1353" s="30" t="s">
        <v>18683</v>
      </c>
    </row>
    <row r="1354" spans="1:2" ht="14.25" customHeight="1">
      <c r="A1354" s="29" t="s">
        <v>25458</v>
      </c>
      <c r="B1354" s="30" t="s">
        <v>34316</v>
      </c>
    </row>
    <row r="1355" spans="1:2" ht="14.25" customHeight="1">
      <c r="A1355" s="29" t="s">
        <v>25455</v>
      </c>
      <c r="B1355" s="30" t="s">
        <v>2799</v>
      </c>
    </row>
    <row r="1356" spans="1:2" ht="14.25" customHeight="1">
      <c r="A1356" s="29" t="s">
        <v>25469</v>
      </c>
      <c r="B1356" s="30" t="s">
        <v>36742</v>
      </c>
    </row>
    <row r="1357" spans="1:2" ht="14.25" customHeight="1">
      <c r="A1357" s="29" t="s">
        <v>25473</v>
      </c>
      <c r="B1357" s="30" t="s">
        <v>29664</v>
      </c>
    </row>
    <row r="1358" spans="1:2" ht="14.25" customHeight="1">
      <c r="A1358" s="29" t="s">
        <v>36871</v>
      </c>
      <c r="B1358" s="30" t="s">
        <v>29669</v>
      </c>
    </row>
    <row r="1359" spans="1:2" ht="14.25" customHeight="1">
      <c r="A1359" s="29" t="s">
        <v>36654</v>
      </c>
      <c r="B1359" s="30" t="s">
        <v>2793</v>
      </c>
    </row>
    <row r="1360" spans="1:2" ht="14.25" customHeight="1">
      <c r="A1360" s="29" t="s">
        <v>25478</v>
      </c>
      <c r="B1360" s="30" t="s">
        <v>18677</v>
      </c>
    </row>
    <row r="1361" spans="1:2" ht="14.25" customHeight="1">
      <c r="A1361" s="29" t="s">
        <v>25480</v>
      </c>
      <c r="B1361" s="30" t="s">
        <v>29679</v>
      </c>
    </row>
    <row r="1362" spans="1:2" ht="14.25" customHeight="1">
      <c r="A1362" s="29" t="s">
        <v>32483</v>
      </c>
      <c r="B1362" s="30" t="s">
        <v>34322</v>
      </c>
    </row>
    <row r="1363" spans="1:2" ht="14.25" customHeight="1">
      <c r="A1363" s="29" t="s">
        <v>19311</v>
      </c>
      <c r="B1363" s="30" t="s">
        <v>2788</v>
      </c>
    </row>
    <row r="1364" spans="1:2" ht="14.25" customHeight="1">
      <c r="A1364" s="29" t="s">
        <v>25482</v>
      </c>
      <c r="B1364" s="30" t="s">
        <v>37511</v>
      </c>
    </row>
    <row r="1365" spans="1:2" ht="14.25" customHeight="1">
      <c r="A1365" s="29" t="s">
        <v>36052</v>
      </c>
      <c r="B1365" s="30" t="s">
        <v>2783</v>
      </c>
    </row>
    <row r="1366" spans="1:2" ht="14.25" customHeight="1">
      <c r="A1366" s="29" t="s">
        <v>36576</v>
      </c>
      <c r="B1366" s="30" t="s">
        <v>34334</v>
      </c>
    </row>
    <row r="1367" spans="1:2" ht="14.25" customHeight="1">
      <c r="A1367" s="29" t="s">
        <v>37512</v>
      </c>
      <c r="B1367" s="30" t="s">
        <v>2777</v>
      </c>
    </row>
    <row r="1368" spans="1:2" ht="14.25" customHeight="1">
      <c r="A1368" s="29" t="s">
        <v>25485</v>
      </c>
      <c r="B1368" s="30" t="s">
        <v>35508</v>
      </c>
    </row>
    <row r="1369" spans="1:2" ht="14.25" customHeight="1">
      <c r="A1369" s="29" t="s">
        <v>25489</v>
      </c>
      <c r="B1369" s="30" t="s">
        <v>29686</v>
      </c>
    </row>
    <row r="1370" spans="1:2" ht="14.25" customHeight="1">
      <c r="A1370" s="29" t="s">
        <v>36408</v>
      </c>
      <c r="B1370" s="30" t="s">
        <v>34338</v>
      </c>
    </row>
    <row r="1371" spans="1:2" ht="14.25" customHeight="1">
      <c r="A1371" s="29" t="s">
        <v>25494</v>
      </c>
      <c r="B1371" s="30" t="s">
        <v>18673</v>
      </c>
    </row>
    <row r="1372" spans="1:2" ht="14.25" customHeight="1">
      <c r="A1372" s="29" t="s">
        <v>32487</v>
      </c>
      <c r="B1372" s="30" t="s">
        <v>29690</v>
      </c>
    </row>
    <row r="1373" spans="1:2" ht="14.25" customHeight="1">
      <c r="A1373" s="29" t="s">
        <v>4334</v>
      </c>
      <c r="B1373" s="30" t="s">
        <v>34341</v>
      </c>
    </row>
    <row r="1374" spans="1:2" ht="14.25" customHeight="1">
      <c r="A1374" s="29" t="s">
        <v>32491</v>
      </c>
      <c r="B1374" s="30" t="s">
        <v>34343</v>
      </c>
    </row>
    <row r="1375" spans="1:2" ht="14.25" customHeight="1">
      <c r="A1375" s="29" t="s">
        <v>19307</v>
      </c>
      <c r="B1375" s="30" t="s">
        <v>29694</v>
      </c>
    </row>
    <row r="1376" spans="1:2" ht="14.25" customHeight="1">
      <c r="A1376" s="29" t="s">
        <v>32496</v>
      </c>
      <c r="B1376" s="30" t="s">
        <v>35679</v>
      </c>
    </row>
    <row r="1377" spans="1:2" ht="14.25" customHeight="1">
      <c r="A1377" s="29" t="s">
        <v>32500</v>
      </c>
      <c r="B1377" s="30" t="s">
        <v>2773</v>
      </c>
    </row>
    <row r="1378" spans="1:2" ht="14.25" customHeight="1">
      <c r="A1378" s="29" t="s">
        <v>32504</v>
      </c>
      <c r="B1378" s="30" t="s">
        <v>29698</v>
      </c>
    </row>
    <row r="1379" spans="1:2" ht="14.25" customHeight="1">
      <c r="A1379" s="29" t="s">
        <v>37513</v>
      </c>
      <c r="B1379" s="30" t="s">
        <v>36861</v>
      </c>
    </row>
    <row r="1380" spans="1:2" ht="14.25" customHeight="1">
      <c r="A1380" s="29" t="s">
        <v>25501</v>
      </c>
      <c r="B1380" s="30" t="s">
        <v>29700</v>
      </c>
    </row>
    <row r="1381" spans="1:2" ht="14.25" customHeight="1">
      <c r="A1381" s="29" t="s">
        <v>36622</v>
      </c>
      <c r="B1381" s="30" t="s">
        <v>29706</v>
      </c>
    </row>
    <row r="1382" spans="1:2" ht="14.25" customHeight="1">
      <c r="A1382" s="29" t="s">
        <v>25509</v>
      </c>
      <c r="B1382" s="30" t="s">
        <v>37514</v>
      </c>
    </row>
    <row r="1383" spans="1:2" ht="14.25" customHeight="1">
      <c r="A1383" s="29" t="s">
        <v>25512</v>
      </c>
      <c r="B1383" s="30" t="s">
        <v>34347</v>
      </c>
    </row>
    <row r="1384" spans="1:2" ht="14.25" customHeight="1">
      <c r="A1384" s="29" t="s">
        <v>25517</v>
      </c>
      <c r="B1384" s="30" t="s">
        <v>29711</v>
      </c>
    </row>
    <row r="1385" spans="1:2" ht="14.25" customHeight="1">
      <c r="A1385" s="29" t="s">
        <v>25520</v>
      </c>
      <c r="B1385" s="30" t="s">
        <v>34349</v>
      </c>
    </row>
    <row r="1386" spans="1:2" ht="14.25" customHeight="1">
      <c r="A1386" s="29" t="s">
        <v>25543</v>
      </c>
      <c r="B1386" s="30" t="s">
        <v>29716</v>
      </c>
    </row>
    <row r="1387" spans="1:2" ht="14.25" customHeight="1">
      <c r="A1387" s="29" t="s">
        <v>25547</v>
      </c>
      <c r="B1387" s="30" t="s">
        <v>29714</v>
      </c>
    </row>
    <row r="1388" spans="1:2" ht="14.25" customHeight="1">
      <c r="A1388" s="29" t="s">
        <v>25563</v>
      </c>
      <c r="B1388" s="30" t="s">
        <v>29724</v>
      </c>
    </row>
    <row r="1389" spans="1:2" ht="14.25" customHeight="1">
      <c r="A1389" s="29" t="s">
        <v>25567</v>
      </c>
      <c r="B1389" s="30" t="s">
        <v>34352</v>
      </c>
    </row>
    <row r="1390" spans="1:2" ht="14.25" customHeight="1">
      <c r="A1390" s="29" t="s">
        <v>21646</v>
      </c>
      <c r="B1390" s="30" t="s">
        <v>29719</v>
      </c>
    </row>
    <row r="1391" spans="1:2" ht="14.25" customHeight="1">
      <c r="A1391" s="29" t="s">
        <v>25573</v>
      </c>
      <c r="B1391" s="30" t="s">
        <v>29728</v>
      </c>
    </row>
    <row r="1392" spans="1:2" ht="14.25" customHeight="1">
      <c r="A1392" s="29" t="s">
        <v>19303</v>
      </c>
      <c r="B1392" s="30" t="s">
        <v>34354</v>
      </c>
    </row>
    <row r="1393" spans="1:2" ht="14.25" customHeight="1">
      <c r="A1393" s="29" t="s">
        <v>25576</v>
      </c>
      <c r="B1393" s="30" t="s">
        <v>34359</v>
      </c>
    </row>
    <row r="1394" spans="1:2" ht="14.25" customHeight="1">
      <c r="A1394" s="29" t="s">
        <v>25581</v>
      </c>
      <c r="B1394" s="30" t="s">
        <v>2763</v>
      </c>
    </row>
    <row r="1395" spans="1:2" ht="14.25" customHeight="1">
      <c r="A1395" s="29" t="s">
        <v>32512</v>
      </c>
      <c r="B1395" s="30" t="s">
        <v>22175</v>
      </c>
    </row>
    <row r="1396" spans="1:2" ht="14.25" customHeight="1">
      <c r="A1396" s="29" t="s">
        <v>32516</v>
      </c>
      <c r="B1396" s="30" t="s">
        <v>29730</v>
      </c>
    </row>
    <row r="1397" spans="1:2" ht="14.25" customHeight="1">
      <c r="A1397" s="29" t="s">
        <v>4323</v>
      </c>
      <c r="B1397" s="30" t="s">
        <v>29733</v>
      </c>
    </row>
    <row r="1398" spans="1:2" ht="14.25" customHeight="1">
      <c r="A1398" s="29" t="s">
        <v>36109</v>
      </c>
      <c r="B1398" s="30" t="s">
        <v>29738</v>
      </c>
    </row>
    <row r="1399" spans="1:2" ht="14.25" customHeight="1">
      <c r="A1399" s="29" t="s">
        <v>32518</v>
      </c>
      <c r="B1399" s="30" t="s">
        <v>36467</v>
      </c>
    </row>
    <row r="1400" spans="1:2" ht="14.25" customHeight="1">
      <c r="A1400" s="29" t="s">
        <v>25587</v>
      </c>
      <c r="B1400" s="30" t="s">
        <v>34366</v>
      </c>
    </row>
    <row r="1401" spans="1:2" ht="14.25" customHeight="1">
      <c r="A1401" s="29" t="s">
        <v>25591</v>
      </c>
      <c r="B1401" s="30" t="s">
        <v>18668</v>
      </c>
    </row>
    <row r="1402" spans="1:2" ht="14.25" customHeight="1">
      <c r="A1402" s="29" t="s">
        <v>4319</v>
      </c>
      <c r="B1402" s="30" t="s">
        <v>29742</v>
      </c>
    </row>
    <row r="1403" spans="1:2" ht="14.25" customHeight="1">
      <c r="A1403" s="29" t="s">
        <v>25598</v>
      </c>
      <c r="B1403" s="30" t="s">
        <v>29744</v>
      </c>
    </row>
    <row r="1404" spans="1:2" ht="14.25" customHeight="1">
      <c r="A1404" s="29" t="s">
        <v>25601</v>
      </c>
      <c r="B1404" s="30" t="s">
        <v>34369</v>
      </c>
    </row>
    <row r="1405" spans="1:2" ht="14.25" customHeight="1">
      <c r="A1405" s="29" t="s">
        <v>32521</v>
      </c>
      <c r="B1405" s="30" t="s">
        <v>36704</v>
      </c>
    </row>
    <row r="1406" spans="1:2" ht="14.25" customHeight="1">
      <c r="A1406" s="29" t="s">
        <v>25609</v>
      </c>
      <c r="B1406" s="30" t="s">
        <v>34372</v>
      </c>
    </row>
    <row r="1407" spans="1:2" ht="14.25" customHeight="1">
      <c r="A1407" s="29" t="s">
        <v>25605</v>
      </c>
      <c r="B1407" s="30" t="s">
        <v>29747</v>
      </c>
    </row>
    <row r="1408" spans="1:2" ht="14.25" customHeight="1">
      <c r="A1408" s="29" t="s">
        <v>4314</v>
      </c>
      <c r="B1408" s="30" t="s">
        <v>34376</v>
      </c>
    </row>
    <row r="1409" spans="1:2" ht="14.25" customHeight="1">
      <c r="A1409" s="29" t="s">
        <v>25614</v>
      </c>
      <c r="B1409" s="30" t="s">
        <v>34381</v>
      </c>
    </row>
    <row r="1410" spans="1:2" ht="14.25" customHeight="1">
      <c r="A1410" s="29" t="s">
        <v>25618</v>
      </c>
      <c r="B1410" s="30" t="s">
        <v>29750</v>
      </c>
    </row>
    <row r="1411" spans="1:2" ht="14.25" customHeight="1">
      <c r="A1411" s="29" t="s">
        <v>32525</v>
      </c>
      <c r="B1411" s="30" t="s">
        <v>29753</v>
      </c>
    </row>
    <row r="1412" spans="1:2" ht="14.25" customHeight="1">
      <c r="A1412" s="29" t="s">
        <v>4311</v>
      </c>
      <c r="B1412" s="30" t="s">
        <v>2758</v>
      </c>
    </row>
    <row r="1413" spans="1:2" ht="14.25" customHeight="1">
      <c r="A1413" s="29" t="s">
        <v>25621</v>
      </c>
      <c r="B1413" s="30" t="s">
        <v>34386</v>
      </c>
    </row>
    <row r="1414" spans="1:2" ht="15" customHeight="1">
      <c r="A1414" s="31" t="s">
        <v>25624</v>
      </c>
      <c r="B1414" s="32" t="s">
        <v>29755</v>
      </c>
    </row>
    <row r="1415" spans="1:2" ht="15" customHeight="1"/>
    <row r="1416" spans="1:2" ht="14.25" customHeight="1">
      <c r="A1416" s="27" t="s">
        <v>25627</v>
      </c>
      <c r="B1416" s="28" t="s">
        <v>34390</v>
      </c>
    </row>
    <row r="1417" spans="1:2" ht="14.25" customHeight="1">
      <c r="A1417" s="29" t="s">
        <v>36472</v>
      </c>
      <c r="B1417" s="30" t="s">
        <v>37515</v>
      </c>
    </row>
    <row r="1418" spans="1:2" ht="14.25" customHeight="1">
      <c r="A1418" s="29" t="s">
        <v>25631</v>
      </c>
      <c r="B1418" s="30" t="s">
        <v>29759</v>
      </c>
    </row>
    <row r="1419" spans="1:2" ht="14.25" customHeight="1">
      <c r="A1419" s="29" t="s">
        <v>25634</v>
      </c>
      <c r="B1419" s="30" t="s">
        <v>18663</v>
      </c>
    </row>
    <row r="1420" spans="1:2" ht="14.25" customHeight="1">
      <c r="A1420" s="29" t="s">
        <v>25637</v>
      </c>
      <c r="B1420" s="30" t="s">
        <v>34392</v>
      </c>
    </row>
    <row r="1421" spans="1:2" ht="14.25" customHeight="1">
      <c r="A1421" s="29" t="s">
        <v>19299</v>
      </c>
      <c r="B1421" s="30" t="s">
        <v>34396</v>
      </c>
    </row>
    <row r="1422" spans="1:2" ht="14.25" customHeight="1">
      <c r="A1422" s="29" t="s">
        <v>25640</v>
      </c>
      <c r="B1422" s="30" t="s">
        <v>29762</v>
      </c>
    </row>
    <row r="1423" spans="1:2" ht="14.25" customHeight="1">
      <c r="A1423" s="29" t="s">
        <v>4309</v>
      </c>
      <c r="B1423" s="30" t="s">
        <v>18659</v>
      </c>
    </row>
    <row r="1424" spans="1:2" ht="14.25" customHeight="1">
      <c r="A1424" s="29" t="s">
        <v>37516</v>
      </c>
      <c r="B1424" s="30" t="s">
        <v>29766</v>
      </c>
    </row>
    <row r="1425" spans="1:2" ht="14.25" customHeight="1">
      <c r="A1425" s="29" t="s">
        <v>25647</v>
      </c>
      <c r="B1425" s="30" t="s">
        <v>29770</v>
      </c>
    </row>
    <row r="1426" spans="1:2" ht="14.25" customHeight="1">
      <c r="A1426" s="29" t="s">
        <v>25649</v>
      </c>
      <c r="B1426" s="30" t="s">
        <v>34401</v>
      </c>
    </row>
    <row r="1427" spans="1:2" ht="14.25" customHeight="1">
      <c r="A1427" s="29" t="s">
        <v>25653</v>
      </c>
      <c r="B1427" s="30" t="s">
        <v>29773</v>
      </c>
    </row>
    <row r="1428" spans="1:2" ht="14.25" customHeight="1">
      <c r="A1428" s="29" t="s">
        <v>25656</v>
      </c>
      <c r="B1428" s="30" t="s">
        <v>29776</v>
      </c>
    </row>
    <row r="1429" spans="1:2" ht="14.25" customHeight="1">
      <c r="A1429" s="29" t="s">
        <v>25659</v>
      </c>
      <c r="B1429" s="30" t="s">
        <v>29785</v>
      </c>
    </row>
    <row r="1430" spans="1:2" ht="14.25" customHeight="1">
      <c r="A1430" s="29" t="s">
        <v>25663</v>
      </c>
      <c r="B1430" s="30" t="s">
        <v>18655</v>
      </c>
    </row>
    <row r="1431" spans="1:2" ht="14.25" customHeight="1">
      <c r="A1431" s="29" t="s">
        <v>25665</v>
      </c>
      <c r="B1431" s="30" t="s">
        <v>2749</v>
      </c>
    </row>
    <row r="1432" spans="1:2" ht="14.25" customHeight="1">
      <c r="A1432" s="29" t="s">
        <v>25667</v>
      </c>
      <c r="B1432" s="30" t="s">
        <v>35701</v>
      </c>
    </row>
    <row r="1433" spans="1:2" ht="14.25" customHeight="1">
      <c r="A1433" s="29" t="s">
        <v>25644</v>
      </c>
      <c r="B1433" s="30" t="s">
        <v>37517</v>
      </c>
    </row>
    <row r="1434" spans="1:2" ht="14.25" customHeight="1">
      <c r="A1434" s="29" t="s">
        <v>36790</v>
      </c>
      <c r="B1434" s="30" t="s">
        <v>29787</v>
      </c>
    </row>
    <row r="1435" spans="1:2" ht="14.25" customHeight="1">
      <c r="A1435" s="29" t="s">
        <v>25671</v>
      </c>
      <c r="B1435" s="30" t="s">
        <v>34407</v>
      </c>
    </row>
    <row r="1436" spans="1:2" ht="14.25" customHeight="1">
      <c r="A1436" s="29" t="s">
        <v>25675</v>
      </c>
      <c r="B1436" s="30" t="s">
        <v>29791</v>
      </c>
    </row>
    <row r="1437" spans="1:2" ht="14.25" customHeight="1">
      <c r="A1437" s="29" t="s">
        <v>25680</v>
      </c>
      <c r="B1437" s="30" t="s">
        <v>29794</v>
      </c>
    </row>
    <row r="1438" spans="1:2" ht="14.25" customHeight="1">
      <c r="A1438" s="29" t="s">
        <v>25684</v>
      </c>
      <c r="B1438" s="30" t="s">
        <v>29796</v>
      </c>
    </row>
    <row r="1439" spans="1:2" ht="14.25" customHeight="1">
      <c r="A1439" s="29" t="s">
        <v>25688</v>
      </c>
      <c r="B1439" s="30" t="s">
        <v>2745</v>
      </c>
    </row>
    <row r="1440" spans="1:2" ht="14.25" customHeight="1">
      <c r="A1440" s="29" t="s">
        <v>36138</v>
      </c>
      <c r="B1440" s="30" t="s">
        <v>34410</v>
      </c>
    </row>
    <row r="1441" spans="1:2" ht="14.25" customHeight="1">
      <c r="A1441" s="29" t="s">
        <v>25692</v>
      </c>
      <c r="B1441" s="30" t="s">
        <v>29799</v>
      </c>
    </row>
    <row r="1442" spans="1:2" ht="14.25" customHeight="1">
      <c r="A1442" s="29" t="s">
        <v>32529</v>
      </c>
      <c r="B1442" s="30" t="s">
        <v>37518</v>
      </c>
    </row>
    <row r="1443" spans="1:2" ht="14.25" customHeight="1">
      <c r="A1443" s="29" t="s">
        <v>37519</v>
      </c>
      <c r="B1443" s="30" t="s">
        <v>2738</v>
      </c>
    </row>
    <row r="1444" spans="1:2" ht="14.25" customHeight="1">
      <c r="A1444" s="29" t="s">
        <v>25697</v>
      </c>
      <c r="B1444" s="30" t="s">
        <v>29802</v>
      </c>
    </row>
    <row r="1445" spans="1:2" ht="14.25" customHeight="1">
      <c r="A1445" s="29" t="s">
        <v>25704</v>
      </c>
      <c r="B1445" s="30" t="s">
        <v>29806</v>
      </c>
    </row>
    <row r="1446" spans="1:2" ht="14.25" customHeight="1">
      <c r="A1446" s="29" t="s">
        <v>25707</v>
      </c>
      <c r="B1446" s="30" t="s">
        <v>37520</v>
      </c>
    </row>
    <row r="1447" spans="1:2" ht="14.25" customHeight="1">
      <c r="A1447" s="29" t="s">
        <v>25711</v>
      </c>
      <c r="B1447" s="30" t="s">
        <v>34405</v>
      </c>
    </row>
    <row r="1448" spans="1:2" ht="14.25" customHeight="1">
      <c r="A1448" s="29" t="s">
        <v>37521</v>
      </c>
      <c r="B1448" s="30" t="s">
        <v>2754</v>
      </c>
    </row>
    <row r="1449" spans="1:2" ht="14.25" customHeight="1">
      <c r="A1449" s="29" t="s">
        <v>25700</v>
      </c>
      <c r="B1449" s="30" t="s">
        <v>29779</v>
      </c>
    </row>
    <row r="1450" spans="1:2" ht="14.25" customHeight="1">
      <c r="A1450" s="29" t="s">
        <v>32533</v>
      </c>
      <c r="B1450" s="30" t="s">
        <v>37522</v>
      </c>
    </row>
    <row r="1451" spans="1:2" ht="14.25" customHeight="1">
      <c r="A1451" s="29" t="s">
        <v>25713</v>
      </c>
      <c r="B1451" s="30" t="s">
        <v>2731</v>
      </c>
    </row>
    <row r="1452" spans="1:2" ht="14.25" customHeight="1">
      <c r="A1452" s="29" t="s">
        <v>32535</v>
      </c>
      <c r="B1452" s="30" t="s">
        <v>34413</v>
      </c>
    </row>
    <row r="1453" spans="1:2" ht="14.25" customHeight="1">
      <c r="A1453" s="29" t="s">
        <v>25717</v>
      </c>
      <c r="B1453" s="30" t="s">
        <v>21946</v>
      </c>
    </row>
    <row r="1454" spans="1:2" ht="14.25" customHeight="1">
      <c r="A1454" s="29" t="s">
        <v>25721</v>
      </c>
      <c r="B1454" s="30" t="s">
        <v>29810</v>
      </c>
    </row>
    <row r="1455" spans="1:2" ht="14.25" customHeight="1">
      <c r="A1455" s="29" t="s">
        <v>22436</v>
      </c>
      <c r="B1455" s="30" t="s">
        <v>29813</v>
      </c>
    </row>
    <row r="1456" spans="1:2" ht="14.25" customHeight="1">
      <c r="A1456" s="29" t="s">
        <v>19294</v>
      </c>
      <c r="B1456" s="30" t="s">
        <v>2725</v>
      </c>
    </row>
    <row r="1457" spans="1:2" ht="14.25" customHeight="1">
      <c r="A1457" s="29" t="s">
        <v>25724</v>
      </c>
      <c r="B1457" s="30" t="s">
        <v>29822</v>
      </c>
    </row>
    <row r="1458" spans="1:2" ht="14.25" customHeight="1">
      <c r="A1458" s="29" t="s">
        <v>25735</v>
      </c>
      <c r="B1458" s="30" t="s">
        <v>29825</v>
      </c>
    </row>
    <row r="1459" spans="1:2" ht="14.25" customHeight="1">
      <c r="A1459" s="29" t="s">
        <v>25739</v>
      </c>
      <c r="B1459" s="30" t="s">
        <v>35621</v>
      </c>
    </row>
    <row r="1460" spans="1:2" ht="14.25" customHeight="1">
      <c r="A1460" s="29" t="s">
        <v>25743</v>
      </c>
      <c r="B1460" s="30" t="s">
        <v>2721</v>
      </c>
    </row>
    <row r="1461" spans="1:2" ht="14.25" customHeight="1">
      <c r="A1461" s="29" t="s">
        <v>36727</v>
      </c>
      <c r="B1461" s="30" t="s">
        <v>37523</v>
      </c>
    </row>
    <row r="1462" spans="1:2" ht="14.25" customHeight="1">
      <c r="A1462" s="29" t="s">
        <v>25749</v>
      </c>
      <c r="B1462" s="30" t="s">
        <v>35755</v>
      </c>
    </row>
    <row r="1463" spans="1:2" ht="14.25" customHeight="1">
      <c r="A1463" s="29" t="s">
        <v>32546</v>
      </c>
      <c r="B1463" s="30" t="s">
        <v>22167</v>
      </c>
    </row>
    <row r="1464" spans="1:2" ht="14.25" customHeight="1">
      <c r="A1464" s="29" t="s">
        <v>25771</v>
      </c>
      <c r="B1464" s="30" t="s">
        <v>34424</v>
      </c>
    </row>
    <row r="1465" spans="1:2" ht="14.25" customHeight="1">
      <c r="A1465" s="29" t="s">
        <v>25774</v>
      </c>
      <c r="B1465" s="30" t="s">
        <v>29862</v>
      </c>
    </row>
    <row r="1466" spans="1:2" ht="14.25" customHeight="1">
      <c r="A1466" s="29" t="s">
        <v>25777</v>
      </c>
      <c r="B1466" s="30" t="s">
        <v>2689</v>
      </c>
    </row>
    <row r="1467" spans="1:2" ht="14.25" customHeight="1">
      <c r="A1467" s="29" t="s">
        <v>25781</v>
      </c>
      <c r="B1467" s="30" t="s">
        <v>29831</v>
      </c>
    </row>
    <row r="1468" spans="1:2" ht="14.25" customHeight="1">
      <c r="A1468" s="29" t="s">
        <v>25784</v>
      </c>
      <c r="B1468" s="30" t="s">
        <v>29834</v>
      </c>
    </row>
    <row r="1469" spans="1:2" ht="14.25" customHeight="1">
      <c r="A1469" s="29" t="s">
        <v>32550</v>
      </c>
      <c r="B1469" s="30" t="s">
        <v>29839</v>
      </c>
    </row>
    <row r="1470" spans="1:2" ht="14.25" customHeight="1">
      <c r="A1470" s="29" t="s">
        <v>32553</v>
      </c>
      <c r="B1470" s="30" t="s">
        <v>2717</v>
      </c>
    </row>
    <row r="1471" spans="1:2" ht="14.25" customHeight="1">
      <c r="A1471" s="29" t="s">
        <v>36163</v>
      </c>
      <c r="B1471" s="30" t="s">
        <v>34416</v>
      </c>
    </row>
    <row r="1472" spans="1:2" ht="14.25" customHeight="1">
      <c r="A1472" s="29" t="s">
        <v>25787</v>
      </c>
      <c r="B1472" s="30" t="s">
        <v>2710</v>
      </c>
    </row>
    <row r="1473" spans="1:2" ht="14.25" customHeight="1">
      <c r="A1473" s="29" t="s">
        <v>4299</v>
      </c>
      <c r="B1473" s="30" t="s">
        <v>34419</v>
      </c>
    </row>
    <row r="1474" spans="1:2" ht="14.25" customHeight="1">
      <c r="A1474" s="29" t="s">
        <v>19290</v>
      </c>
      <c r="B1474" s="30" t="s">
        <v>2705</v>
      </c>
    </row>
    <row r="1475" spans="1:2" ht="14.25" customHeight="1">
      <c r="A1475" s="29" t="s">
        <v>32559</v>
      </c>
      <c r="B1475" s="30" t="s">
        <v>29844</v>
      </c>
    </row>
    <row r="1476" spans="1:2" ht="14.25" customHeight="1">
      <c r="A1476" s="29" t="s">
        <v>25791</v>
      </c>
      <c r="B1476" s="30" t="s">
        <v>29846</v>
      </c>
    </row>
    <row r="1477" spans="1:2" ht="14.25" customHeight="1">
      <c r="A1477" s="29" t="s">
        <v>35772</v>
      </c>
      <c r="B1477" s="30" t="s">
        <v>35722</v>
      </c>
    </row>
    <row r="1478" spans="1:2" ht="14.25" customHeight="1">
      <c r="A1478" s="29" t="s">
        <v>35748</v>
      </c>
      <c r="B1478" s="30" t="s">
        <v>37524</v>
      </c>
    </row>
    <row r="1479" spans="1:2" ht="14.25" customHeight="1">
      <c r="A1479" s="29" t="s">
        <v>32563</v>
      </c>
      <c r="B1479" s="30" t="s">
        <v>21840</v>
      </c>
    </row>
    <row r="1480" spans="1:2" ht="14.25" customHeight="1">
      <c r="A1480" s="29" t="s">
        <v>25794</v>
      </c>
      <c r="B1480" s="30" t="s">
        <v>29841</v>
      </c>
    </row>
    <row r="1481" spans="1:2" ht="14.25" customHeight="1">
      <c r="A1481" s="29" t="s">
        <v>25797</v>
      </c>
      <c r="B1481" s="30" t="s">
        <v>37525</v>
      </c>
    </row>
    <row r="1482" spans="1:2" ht="14.25" customHeight="1">
      <c r="A1482" s="29" t="s">
        <v>25801</v>
      </c>
      <c r="B1482" s="30" t="s">
        <v>37526</v>
      </c>
    </row>
    <row r="1483" spans="1:2" ht="14.25" customHeight="1">
      <c r="A1483" s="29" t="s">
        <v>32566</v>
      </c>
      <c r="B1483" s="30" t="s">
        <v>29852</v>
      </c>
    </row>
    <row r="1484" spans="1:2" ht="14.25" customHeight="1">
      <c r="A1484" s="29" t="s">
        <v>32568</v>
      </c>
      <c r="B1484" s="30" t="s">
        <v>34421</v>
      </c>
    </row>
    <row r="1485" spans="1:2" ht="14.25" customHeight="1">
      <c r="A1485" s="29" t="s">
        <v>32571</v>
      </c>
      <c r="B1485" s="30" t="s">
        <v>29856</v>
      </c>
    </row>
    <row r="1486" spans="1:2" ht="14.25" customHeight="1">
      <c r="A1486" s="29" t="s">
        <v>25803</v>
      </c>
      <c r="B1486" s="30" t="s">
        <v>2699</v>
      </c>
    </row>
    <row r="1487" spans="1:2" ht="14.25" customHeight="1">
      <c r="A1487" s="29" t="s">
        <v>35851</v>
      </c>
      <c r="B1487" s="30" t="s">
        <v>29860</v>
      </c>
    </row>
    <row r="1488" spans="1:2" ht="14.25" customHeight="1">
      <c r="A1488" s="29" t="s">
        <v>37527</v>
      </c>
      <c r="B1488" s="30" t="s">
        <v>29864</v>
      </c>
    </row>
    <row r="1489" spans="1:2" ht="14.25" customHeight="1">
      <c r="A1489" s="29" t="s">
        <v>32574</v>
      </c>
      <c r="B1489" s="30" t="s">
        <v>29868</v>
      </c>
    </row>
    <row r="1490" spans="1:2" ht="14.25" customHeight="1">
      <c r="A1490" s="29" t="s">
        <v>25806</v>
      </c>
      <c r="B1490" s="30" t="s">
        <v>18652</v>
      </c>
    </row>
    <row r="1491" spans="1:2" ht="14.25" customHeight="1">
      <c r="A1491" s="29" t="s">
        <v>37528</v>
      </c>
      <c r="B1491" s="30" t="s">
        <v>29872</v>
      </c>
    </row>
    <row r="1492" spans="1:2" ht="14.25" customHeight="1">
      <c r="A1492" s="29" t="s">
        <v>25809</v>
      </c>
      <c r="B1492" s="30" t="s">
        <v>18646</v>
      </c>
    </row>
    <row r="1493" spans="1:2" ht="14.25" customHeight="1">
      <c r="A1493" s="29" t="s">
        <v>32576</v>
      </c>
      <c r="B1493" s="30" t="s">
        <v>18642</v>
      </c>
    </row>
    <row r="1494" spans="1:2" ht="14.25" customHeight="1">
      <c r="A1494" s="29" t="s">
        <v>32579</v>
      </c>
      <c r="B1494" s="30" t="s">
        <v>29876</v>
      </c>
    </row>
    <row r="1495" spans="1:2" ht="14.25" customHeight="1">
      <c r="A1495" s="29" t="s">
        <v>25813</v>
      </c>
      <c r="B1495" s="30" t="s">
        <v>29886</v>
      </c>
    </row>
    <row r="1496" spans="1:2" ht="14.25" customHeight="1">
      <c r="A1496" s="29" t="s">
        <v>4287</v>
      </c>
      <c r="B1496" s="30" t="s">
        <v>36616</v>
      </c>
    </row>
    <row r="1497" spans="1:2" ht="14.25" customHeight="1">
      <c r="A1497" s="29" t="s">
        <v>19282</v>
      </c>
      <c r="B1497" s="30" t="s">
        <v>29894</v>
      </c>
    </row>
    <row r="1498" spans="1:2" ht="14.25" customHeight="1">
      <c r="A1498" s="29" t="s">
        <v>25815</v>
      </c>
      <c r="B1498" s="30" t="s">
        <v>37529</v>
      </c>
    </row>
    <row r="1499" spans="1:2" ht="14.25" customHeight="1">
      <c r="A1499" s="29" t="s">
        <v>4277</v>
      </c>
      <c r="B1499" s="30" t="s">
        <v>34427</v>
      </c>
    </row>
    <row r="1500" spans="1:2" ht="14.25" customHeight="1">
      <c r="A1500" s="29" t="s">
        <v>4271</v>
      </c>
      <c r="B1500" s="30" t="s">
        <v>29898</v>
      </c>
    </row>
    <row r="1501" spans="1:2" ht="14.25" customHeight="1">
      <c r="A1501" s="29" t="s">
        <v>25818</v>
      </c>
      <c r="B1501" s="30" t="s">
        <v>29918</v>
      </c>
    </row>
    <row r="1502" spans="1:2" ht="14.25" customHeight="1">
      <c r="A1502" s="29" t="s">
        <v>25822</v>
      </c>
      <c r="B1502" s="30" t="s">
        <v>34445</v>
      </c>
    </row>
    <row r="1503" spans="1:2" ht="14.25" customHeight="1">
      <c r="A1503" s="29" t="s">
        <v>32581</v>
      </c>
      <c r="B1503" s="30" t="s">
        <v>34431</v>
      </c>
    </row>
    <row r="1504" spans="1:2" ht="14.25" customHeight="1">
      <c r="A1504" s="29" t="s">
        <v>25825</v>
      </c>
      <c r="B1504" s="30" t="s">
        <v>29902</v>
      </c>
    </row>
    <row r="1505" spans="1:2" ht="14.25" customHeight="1">
      <c r="A1505" s="29" t="s">
        <v>4265</v>
      </c>
      <c r="B1505" s="30" t="s">
        <v>36038</v>
      </c>
    </row>
    <row r="1506" spans="1:2" ht="14.25" customHeight="1">
      <c r="A1506" s="29" t="s">
        <v>32583</v>
      </c>
      <c r="B1506" s="30" t="s">
        <v>29907</v>
      </c>
    </row>
    <row r="1507" spans="1:2" ht="14.25" customHeight="1">
      <c r="A1507" s="29" t="s">
        <v>32585</v>
      </c>
      <c r="B1507" s="30" t="s">
        <v>29916</v>
      </c>
    </row>
    <row r="1508" spans="1:2" ht="14.25" customHeight="1">
      <c r="A1508" s="29" t="s">
        <v>25827</v>
      </c>
      <c r="B1508" s="30" t="s">
        <v>34435</v>
      </c>
    </row>
    <row r="1509" spans="1:2" ht="14.25" customHeight="1">
      <c r="A1509" s="29" t="s">
        <v>25832</v>
      </c>
      <c r="B1509" s="30" t="s">
        <v>2680</v>
      </c>
    </row>
    <row r="1510" spans="1:2" ht="14.25" customHeight="1">
      <c r="A1510" s="29" t="s">
        <v>25836</v>
      </c>
      <c r="B1510" s="30" t="s">
        <v>29912</v>
      </c>
    </row>
    <row r="1511" spans="1:2" ht="14.25" customHeight="1">
      <c r="A1511" s="29" t="s">
        <v>25840</v>
      </c>
      <c r="B1511" s="30" t="s">
        <v>34437</v>
      </c>
    </row>
    <row r="1512" spans="1:2" ht="14.25" customHeight="1">
      <c r="A1512" s="29" t="s">
        <v>25844</v>
      </c>
      <c r="B1512" s="30" t="s">
        <v>2674</v>
      </c>
    </row>
    <row r="1513" spans="1:2" ht="14.25" customHeight="1">
      <c r="A1513" s="29" t="s">
        <v>4260</v>
      </c>
      <c r="B1513" s="30" t="s">
        <v>37530</v>
      </c>
    </row>
    <row r="1514" spans="1:2" ht="14.25" customHeight="1">
      <c r="A1514" s="29" t="s">
        <v>19279</v>
      </c>
      <c r="B1514" s="30" t="s">
        <v>34440</v>
      </c>
    </row>
    <row r="1515" spans="1:2" ht="15" customHeight="1">
      <c r="A1515" s="31" t="s">
        <v>25848</v>
      </c>
      <c r="B1515" s="32" t="s">
        <v>2662</v>
      </c>
    </row>
    <row r="1516" spans="1:2" ht="15" customHeight="1"/>
    <row r="1517" spans="1:2" ht="14.25" customHeight="1">
      <c r="A1517" s="27" t="s">
        <v>25851</v>
      </c>
      <c r="B1517" s="28" t="s">
        <v>37531</v>
      </c>
    </row>
    <row r="1518" spans="1:2" ht="14.25" customHeight="1">
      <c r="A1518" s="29" t="s">
        <v>25854</v>
      </c>
      <c r="B1518" s="30" t="s">
        <v>34443</v>
      </c>
    </row>
    <row r="1519" spans="1:2" ht="14.25" customHeight="1">
      <c r="A1519" s="29" t="s">
        <v>36852</v>
      </c>
      <c r="B1519" s="30" t="s">
        <v>29921</v>
      </c>
    </row>
    <row r="1520" spans="1:2" ht="14.25" customHeight="1">
      <c r="A1520" s="29" t="s">
        <v>25857</v>
      </c>
      <c r="B1520" s="30" t="s">
        <v>29923</v>
      </c>
    </row>
    <row r="1521" spans="1:2" ht="14.25" customHeight="1">
      <c r="A1521" s="29" t="s">
        <v>25860</v>
      </c>
      <c r="B1521" s="30" t="s">
        <v>34448</v>
      </c>
    </row>
    <row r="1522" spans="1:2" ht="14.25" customHeight="1">
      <c r="A1522" s="29" t="s">
        <v>32588</v>
      </c>
      <c r="B1522" s="30" t="s">
        <v>2657</v>
      </c>
    </row>
    <row r="1523" spans="1:2" ht="14.25" customHeight="1">
      <c r="A1523" s="29" t="s">
        <v>32592</v>
      </c>
      <c r="B1523" s="30" t="s">
        <v>29925</v>
      </c>
    </row>
    <row r="1524" spans="1:2" ht="14.25" customHeight="1">
      <c r="A1524" s="29" t="s">
        <v>32594</v>
      </c>
      <c r="B1524" s="30" t="s">
        <v>29928</v>
      </c>
    </row>
    <row r="1525" spans="1:2" ht="14.25" customHeight="1">
      <c r="A1525" s="29" t="s">
        <v>37532</v>
      </c>
      <c r="B1525" s="30" t="s">
        <v>29934</v>
      </c>
    </row>
    <row r="1526" spans="1:2" ht="14.25" customHeight="1">
      <c r="A1526" s="29" t="s">
        <v>19276</v>
      </c>
      <c r="B1526" s="30" t="s">
        <v>34451</v>
      </c>
    </row>
    <row r="1527" spans="1:2" ht="14.25" customHeight="1">
      <c r="A1527" s="29" t="s">
        <v>8934</v>
      </c>
      <c r="B1527" s="30" t="s">
        <v>29937</v>
      </c>
    </row>
    <row r="1528" spans="1:2" ht="14.25" customHeight="1">
      <c r="A1528" s="29" t="s">
        <v>25863</v>
      </c>
      <c r="B1528" s="30" t="s">
        <v>2651</v>
      </c>
    </row>
    <row r="1529" spans="1:2" ht="14.25" customHeight="1">
      <c r="A1529" s="29" t="s">
        <v>19272</v>
      </c>
      <c r="B1529" s="30" t="s">
        <v>36557</v>
      </c>
    </row>
    <row r="1530" spans="1:2" ht="14.25" customHeight="1">
      <c r="A1530" s="29" t="s">
        <v>32597</v>
      </c>
      <c r="B1530" s="30" t="s">
        <v>29939</v>
      </c>
    </row>
    <row r="1531" spans="1:2" ht="14.25" customHeight="1">
      <c r="A1531" s="29" t="s">
        <v>32600</v>
      </c>
      <c r="B1531" s="30" t="s">
        <v>2647</v>
      </c>
    </row>
    <row r="1532" spans="1:2" ht="14.25" customHeight="1">
      <c r="A1532" s="29" t="s">
        <v>37533</v>
      </c>
      <c r="B1532" s="30" t="s">
        <v>34454</v>
      </c>
    </row>
    <row r="1533" spans="1:2" ht="14.25" customHeight="1">
      <c r="A1533" s="29" t="s">
        <v>32603</v>
      </c>
      <c r="B1533" s="30" t="s">
        <v>34458</v>
      </c>
    </row>
    <row r="1534" spans="1:2" ht="14.25" customHeight="1">
      <c r="A1534" s="29" t="s">
        <v>25866</v>
      </c>
      <c r="B1534" s="30" t="s">
        <v>29947</v>
      </c>
    </row>
    <row r="1535" spans="1:2" ht="14.25" customHeight="1">
      <c r="A1535" s="29" t="s">
        <v>32605</v>
      </c>
      <c r="B1535" s="30" t="s">
        <v>29951</v>
      </c>
    </row>
    <row r="1536" spans="1:2" ht="14.25" customHeight="1">
      <c r="A1536" s="29" t="s">
        <v>32608</v>
      </c>
      <c r="B1536" s="30" t="s">
        <v>29954</v>
      </c>
    </row>
    <row r="1537" spans="1:2" ht="14.25" customHeight="1">
      <c r="A1537" s="29" t="s">
        <v>4243</v>
      </c>
      <c r="B1537" s="30" t="s">
        <v>29957</v>
      </c>
    </row>
    <row r="1538" spans="1:2" ht="14.25" customHeight="1">
      <c r="A1538" s="29" t="s">
        <v>4238</v>
      </c>
      <c r="B1538" s="30" t="s">
        <v>29960</v>
      </c>
    </row>
    <row r="1539" spans="1:2" ht="14.25" customHeight="1">
      <c r="A1539" s="29" t="s">
        <v>25876</v>
      </c>
      <c r="B1539" s="30" t="s">
        <v>2641</v>
      </c>
    </row>
    <row r="1540" spans="1:2" ht="14.25" customHeight="1">
      <c r="A1540" s="29" t="s">
        <v>4234</v>
      </c>
      <c r="B1540" s="30" t="s">
        <v>37534</v>
      </c>
    </row>
    <row r="1541" spans="1:2" ht="14.25" customHeight="1">
      <c r="A1541" s="29" t="s">
        <v>25881</v>
      </c>
      <c r="B1541" s="30" t="s">
        <v>35625</v>
      </c>
    </row>
    <row r="1542" spans="1:2" ht="14.25" customHeight="1">
      <c r="A1542" s="29" t="s">
        <v>25884</v>
      </c>
      <c r="B1542" s="30" t="s">
        <v>35553</v>
      </c>
    </row>
    <row r="1543" spans="1:2" ht="14.25" customHeight="1">
      <c r="A1543" s="29" t="s">
        <v>19260</v>
      </c>
      <c r="B1543" s="30" t="s">
        <v>35806</v>
      </c>
    </row>
    <row r="1544" spans="1:2" ht="14.25" customHeight="1">
      <c r="A1544" s="29" t="s">
        <v>25895</v>
      </c>
      <c r="B1544" s="30" t="s">
        <v>2636</v>
      </c>
    </row>
    <row r="1545" spans="1:2" ht="14.25" customHeight="1">
      <c r="A1545" s="29" t="s">
        <v>25899</v>
      </c>
      <c r="B1545" s="30" t="s">
        <v>2632</v>
      </c>
    </row>
    <row r="1546" spans="1:2" ht="14.25" customHeight="1">
      <c r="A1546" s="29" t="s">
        <v>37535</v>
      </c>
      <c r="B1546" s="30" t="s">
        <v>29964</v>
      </c>
    </row>
    <row r="1547" spans="1:2" ht="14.25" customHeight="1">
      <c r="A1547" s="29" t="s">
        <v>25912</v>
      </c>
      <c r="B1547" s="30" t="s">
        <v>29966</v>
      </c>
    </row>
    <row r="1548" spans="1:2" ht="14.25" customHeight="1">
      <c r="A1548" s="29" t="s">
        <v>36901</v>
      </c>
      <c r="B1548" s="30" t="s">
        <v>2626</v>
      </c>
    </row>
    <row r="1549" spans="1:2" ht="14.25" customHeight="1">
      <c r="A1549" s="29" t="s">
        <v>25917</v>
      </c>
      <c r="B1549" s="30" t="s">
        <v>36905</v>
      </c>
    </row>
    <row r="1550" spans="1:2" ht="14.25" customHeight="1">
      <c r="A1550" s="29" t="s">
        <v>32612</v>
      </c>
      <c r="B1550" s="30" t="s">
        <v>29968</v>
      </c>
    </row>
    <row r="1551" spans="1:2" ht="14.25" customHeight="1">
      <c r="A1551" s="29" t="s">
        <v>19255</v>
      </c>
      <c r="B1551" s="30" t="s">
        <v>29971</v>
      </c>
    </row>
    <row r="1552" spans="1:2" ht="14.25" customHeight="1">
      <c r="A1552" s="29" t="s">
        <v>36274</v>
      </c>
      <c r="B1552" s="30" t="s">
        <v>34463</v>
      </c>
    </row>
    <row r="1553" spans="1:2" ht="14.25" customHeight="1">
      <c r="A1553" s="29" t="s">
        <v>37536</v>
      </c>
      <c r="B1553" s="30" t="s">
        <v>34465</v>
      </c>
    </row>
    <row r="1554" spans="1:2" ht="14.25" customHeight="1">
      <c r="A1554" s="29" t="s">
        <v>36784</v>
      </c>
      <c r="B1554" s="30" t="s">
        <v>34468</v>
      </c>
    </row>
    <row r="1555" spans="1:2" ht="14.25" customHeight="1">
      <c r="A1555" s="29" t="s">
        <v>25915</v>
      </c>
      <c r="B1555" s="30" t="s">
        <v>34472</v>
      </c>
    </row>
    <row r="1556" spans="1:2" ht="14.25" customHeight="1">
      <c r="A1556" s="29" t="s">
        <v>25920</v>
      </c>
      <c r="B1556" s="30" t="s">
        <v>29973</v>
      </c>
    </row>
    <row r="1557" spans="1:2" ht="14.25" customHeight="1">
      <c r="A1557" s="29" t="s">
        <v>32614</v>
      </c>
      <c r="B1557" s="30" t="s">
        <v>29976</v>
      </c>
    </row>
    <row r="1558" spans="1:2" ht="14.25" customHeight="1">
      <c r="A1558" s="29" t="s">
        <v>32617</v>
      </c>
      <c r="B1558" s="30" t="s">
        <v>37537</v>
      </c>
    </row>
    <row r="1559" spans="1:2" ht="14.25" customHeight="1">
      <c r="A1559" s="29" t="s">
        <v>19249</v>
      </c>
      <c r="B1559" s="30" t="s">
        <v>29979</v>
      </c>
    </row>
    <row r="1560" spans="1:2" ht="14.25" customHeight="1">
      <c r="A1560" s="29" t="s">
        <v>25931</v>
      </c>
      <c r="B1560" s="30" t="s">
        <v>34474</v>
      </c>
    </row>
    <row r="1561" spans="1:2" ht="14.25" customHeight="1">
      <c r="A1561" s="29" t="s">
        <v>25935</v>
      </c>
      <c r="B1561" s="30" t="s">
        <v>29987</v>
      </c>
    </row>
    <row r="1562" spans="1:2" ht="14.25" customHeight="1">
      <c r="A1562" s="29" t="s">
        <v>25938</v>
      </c>
      <c r="B1562" s="30" t="s">
        <v>2621</v>
      </c>
    </row>
    <row r="1563" spans="1:2" ht="14.25" customHeight="1">
      <c r="A1563" s="29" t="s">
        <v>25942</v>
      </c>
      <c r="B1563" s="30" t="s">
        <v>29990</v>
      </c>
    </row>
    <row r="1564" spans="1:2" ht="14.25" customHeight="1">
      <c r="A1564" s="29" t="s">
        <v>32620</v>
      </c>
      <c r="B1564" s="30" t="s">
        <v>29992</v>
      </c>
    </row>
    <row r="1565" spans="1:2" ht="14.25" customHeight="1">
      <c r="A1565" s="29" t="s">
        <v>32624</v>
      </c>
      <c r="B1565" s="30" t="s">
        <v>29995</v>
      </c>
    </row>
    <row r="1566" spans="1:2" ht="14.25" customHeight="1">
      <c r="A1566" s="29" t="s">
        <v>32627</v>
      </c>
      <c r="B1566" s="30" t="s">
        <v>29999</v>
      </c>
    </row>
    <row r="1567" spans="1:2" ht="14.25" customHeight="1">
      <c r="A1567" s="29" t="s">
        <v>19241</v>
      </c>
      <c r="B1567" s="30" t="s">
        <v>34477</v>
      </c>
    </row>
    <row r="1568" spans="1:2" ht="14.25" customHeight="1">
      <c r="A1568" s="29" t="s">
        <v>25946</v>
      </c>
      <c r="B1568" s="30" t="s">
        <v>30003</v>
      </c>
    </row>
    <row r="1569" spans="1:2" ht="14.25" customHeight="1">
      <c r="A1569" s="29" t="s">
        <v>25949</v>
      </c>
      <c r="B1569" s="30" t="s">
        <v>30006</v>
      </c>
    </row>
    <row r="1570" spans="1:2" ht="14.25" customHeight="1">
      <c r="A1570" s="29" t="s">
        <v>25952</v>
      </c>
      <c r="B1570" s="30" t="s">
        <v>18639</v>
      </c>
    </row>
    <row r="1571" spans="1:2" ht="14.25" customHeight="1">
      <c r="A1571" s="29" t="s">
        <v>25955</v>
      </c>
      <c r="B1571" s="30" t="s">
        <v>30010</v>
      </c>
    </row>
    <row r="1572" spans="1:2" ht="14.25" customHeight="1">
      <c r="A1572" s="29" t="s">
        <v>25958</v>
      </c>
      <c r="B1572" s="30" t="s">
        <v>30013</v>
      </c>
    </row>
    <row r="1573" spans="1:2" ht="14.25" customHeight="1">
      <c r="A1573" s="29" t="s">
        <v>25962</v>
      </c>
      <c r="B1573" s="30" t="s">
        <v>30018</v>
      </c>
    </row>
    <row r="1574" spans="1:2" ht="14.25" customHeight="1">
      <c r="A1574" s="29" t="s">
        <v>25965</v>
      </c>
      <c r="B1574" s="30" t="s">
        <v>18635</v>
      </c>
    </row>
    <row r="1575" spans="1:2" ht="14.25" customHeight="1">
      <c r="A1575" s="29" t="s">
        <v>36226</v>
      </c>
      <c r="B1575" s="30" t="s">
        <v>34481</v>
      </c>
    </row>
    <row r="1576" spans="1:2" ht="14.25" customHeight="1">
      <c r="A1576" s="29" t="s">
        <v>4219</v>
      </c>
      <c r="B1576" s="30" t="s">
        <v>36207</v>
      </c>
    </row>
    <row r="1577" spans="1:2" ht="14.25" customHeight="1">
      <c r="A1577" s="29" t="s">
        <v>25970</v>
      </c>
      <c r="B1577" s="30" t="s">
        <v>34486</v>
      </c>
    </row>
    <row r="1578" spans="1:2" ht="14.25" customHeight="1">
      <c r="A1578" s="29" t="s">
        <v>25974</v>
      </c>
      <c r="B1578" s="30" t="s">
        <v>2615</v>
      </c>
    </row>
    <row r="1579" spans="1:2" ht="14.25" customHeight="1">
      <c r="A1579" s="29" t="s">
        <v>19237</v>
      </c>
      <c r="B1579" s="30" t="s">
        <v>34490</v>
      </c>
    </row>
    <row r="1580" spans="1:2" ht="14.25" customHeight="1">
      <c r="A1580" s="29" t="s">
        <v>32631</v>
      </c>
      <c r="B1580" s="30" t="s">
        <v>18631</v>
      </c>
    </row>
    <row r="1581" spans="1:2" ht="14.25" customHeight="1">
      <c r="A1581" s="29" t="s">
        <v>37538</v>
      </c>
      <c r="B1581" s="30" t="s">
        <v>34494</v>
      </c>
    </row>
    <row r="1582" spans="1:2" ht="14.25" customHeight="1">
      <c r="A1582" s="29" t="s">
        <v>25977</v>
      </c>
      <c r="B1582" s="30" t="s">
        <v>34497</v>
      </c>
    </row>
    <row r="1583" spans="1:2" ht="14.25" customHeight="1">
      <c r="A1583" s="29" t="s">
        <v>25980</v>
      </c>
      <c r="B1583" s="30" t="s">
        <v>2610</v>
      </c>
    </row>
    <row r="1584" spans="1:2" ht="14.25" customHeight="1">
      <c r="A1584" s="29" t="s">
        <v>4213</v>
      </c>
      <c r="B1584" s="30" t="s">
        <v>34499</v>
      </c>
    </row>
    <row r="1585" spans="1:2" ht="14.25" customHeight="1">
      <c r="A1585" s="29" t="s">
        <v>19231</v>
      </c>
      <c r="B1585" s="30" t="s">
        <v>30034</v>
      </c>
    </row>
    <row r="1586" spans="1:2" ht="14.25" customHeight="1">
      <c r="A1586" s="29" t="s">
        <v>4210</v>
      </c>
      <c r="B1586" s="30" t="s">
        <v>30037</v>
      </c>
    </row>
    <row r="1587" spans="1:2" ht="14.25" customHeight="1">
      <c r="A1587" s="29" t="s">
        <v>32634</v>
      </c>
      <c r="B1587" s="30" t="s">
        <v>30043</v>
      </c>
    </row>
    <row r="1588" spans="1:2" ht="14.25" customHeight="1">
      <c r="A1588" s="29" t="s">
        <v>25983</v>
      </c>
      <c r="B1588" s="30" t="s">
        <v>30049</v>
      </c>
    </row>
    <row r="1589" spans="1:2" ht="14.25" customHeight="1">
      <c r="A1589" s="29" t="s">
        <v>25986</v>
      </c>
      <c r="B1589" s="30" t="s">
        <v>30077</v>
      </c>
    </row>
    <row r="1590" spans="1:2" ht="14.25" customHeight="1">
      <c r="A1590" s="29" t="s">
        <v>25989</v>
      </c>
      <c r="B1590" s="30" t="s">
        <v>2600</v>
      </c>
    </row>
    <row r="1591" spans="1:2" ht="14.25" customHeight="1">
      <c r="A1591" s="29" t="s">
        <v>35656</v>
      </c>
      <c r="B1591" s="30" t="s">
        <v>30080</v>
      </c>
    </row>
    <row r="1592" spans="1:2" ht="14.25" customHeight="1">
      <c r="A1592" s="29" t="s">
        <v>36188</v>
      </c>
      <c r="B1592" s="30" t="s">
        <v>34518</v>
      </c>
    </row>
    <row r="1593" spans="1:2" ht="14.25" customHeight="1">
      <c r="A1593" s="29" t="s">
        <v>25993</v>
      </c>
      <c r="B1593" s="30" t="s">
        <v>2594</v>
      </c>
    </row>
    <row r="1594" spans="1:2" ht="14.25" customHeight="1">
      <c r="A1594" s="29" t="s">
        <v>36581</v>
      </c>
      <c r="B1594" s="30" t="s">
        <v>22160</v>
      </c>
    </row>
    <row r="1595" spans="1:2" ht="14.25" customHeight="1">
      <c r="A1595" s="29" t="s">
        <v>4200</v>
      </c>
      <c r="B1595" s="30" t="s">
        <v>2590</v>
      </c>
    </row>
    <row r="1596" spans="1:2" ht="14.25" customHeight="1">
      <c r="A1596" s="29" t="s">
        <v>25996</v>
      </c>
      <c r="B1596" s="30" t="s">
        <v>34528</v>
      </c>
    </row>
    <row r="1597" spans="1:2" ht="14.25" customHeight="1">
      <c r="A1597" s="29" t="s">
        <v>26001</v>
      </c>
      <c r="B1597" s="30" t="s">
        <v>2584</v>
      </c>
    </row>
    <row r="1598" spans="1:2" ht="14.25" customHeight="1">
      <c r="A1598" s="29" t="s">
        <v>26004</v>
      </c>
      <c r="B1598" s="30" t="s">
        <v>34531</v>
      </c>
    </row>
    <row r="1599" spans="1:2" ht="14.25" customHeight="1">
      <c r="A1599" s="29" t="s">
        <v>36389</v>
      </c>
      <c r="B1599" s="30" t="s">
        <v>34534</v>
      </c>
    </row>
    <row r="1600" spans="1:2" ht="14.25" customHeight="1">
      <c r="A1600" s="29" t="s">
        <v>37539</v>
      </c>
      <c r="B1600" s="30" t="s">
        <v>36835</v>
      </c>
    </row>
    <row r="1601" spans="1:2" ht="14.25" customHeight="1">
      <c r="A1601" s="29" t="s">
        <v>26009</v>
      </c>
      <c r="B1601" s="30" t="s">
        <v>30046</v>
      </c>
    </row>
    <row r="1602" spans="1:2" ht="14.25" customHeight="1">
      <c r="A1602" s="29" t="s">
        <v>26018</v>
      </c>
      <c r="B1602" s="30" t="s">
        <v>30051</v>
      </c>
    </row>
    <row r="1603" spans="1:2" ht="14.25" customHeight="1">
      <c r="A1603" s="29" t="s">
        <v>26027</v>
      </c>
      <c r="B1603" s="30" t="s">
        <v>36874</v>
      </c>
    </row>
    <row r="1604" spans="1:2" ht="14.25" customHeight="1">
      <c r="A1604" s="29" t="s">
        <v>32637</v>
      </c>
      <c r="B1604" s="30" t="s">
        <v>30055</v>
      </c>
    </row>
    <row r="1605" spans="1:2" ht="14.25" customHeight="1">
      <c r="A1605" s="29" t="s">
        <v>26030</v>
      </c>
      <c r="B1605" s="30" t="s">
        <v>30058</v>
      </c>
    </row>
    <row r="1606" spans="1:2" ht="14.25" customHeight="1">
      <c r="A1606" s="29" t="s">
        <v>4196</v>
      </c>
      <c r="B1606" s="30" t="s">
        <v>34501</v>
      </c>
    </row>
    <row r="1607" spans="1:2" ht="14.25" customHeight="1">
      <c r="A1607" s="29" t="s">
        <v>32647</v>
      </c>
      <c r="B1607" s="30" t="s">
        <v>34503</v>
      </c>
    </row>
    <row r="1608" spans="1:2" ht="14.25" customHeight="1">
      <c r="A1608" s="29" t="s">
        <v>32653</v>
      </c>
      <c r="B1608" s="30" t="s">
        <v>18628</v>
      </c>
    </row>
    <row r="1609" spans="1:2" ht="14.25" customHeight="1">
      <c r="A1609" s="29" t="s">
        <v>26038</v>
      </c>
      <c r="B1609" s="30" t="s">
        <v>30061</v>
      </c>
    </row>
    <row r="1610" spans="1:2" ht="14.25" customHeight="1">
      <c r="A1610" s="29" t="s">
        <v>4192</v>
      </c>
      <c r="B1610" s="30" t="s">
        <v>34506</v>
      </c>
    </row>
    <row r="1611" spans="1:2" ht="14.25" customHeight="1">
      <c r="A1611" s="29" t="s">
        <v>26042</v>
      </c>
      <c r="B1611" s="30" t="s">
        <v>30065</v>
      </c>
    </row>
    <row r="1612" spans="1:2" ht="14.25" customHeight="1">
      <c r="A1612" s="29" t="s">
        <v>32665</v>
      </c>
      <c r="B1612" s="30" t="s">
        <v>2603</v>
      </c>
    </row>
    <row r="1613" spans="1:2" ht="14.25" customHeight="1">
      <c r="A1613" s="29" t="s">
        <v>35668</v>
      </c>
      <c r="B1613" s="30" t="s">
        <v>30068</v>
      </c>
    </row>
    <row r="1614" spans="1:2" ht="14.25" customHeight="1">
      <c r="A1614" s="29" t="s">
        <v>26059</v>
      </c>
      <c r="B1614" s="30" t="s">
        <v>34508</v>
      </c>
    </row>
    <row r="1615" spans="1:2" ht="14.25" customHeight="1">
      <c r="A1615" s="29" t="s">
        <v>4188</v>
      </c>
      <c r="B1615" s="30" t="s">
        <v>34513</v>
      </c>
    </row>
    <row r="1616" spans="1:2" ht="15" customHeight="1">
      <c r="A1616" s="31" t="s">
        <v>26063</v>
      </c>
      <c r="B1616" s="32" t="s">
        <v>37540</v>
      </c>
    </row>
    <row r="1617" spans="1:2" ht="15" customHeight="1"/>
    <row r="1618" spans="1:2" ht="14.25" customHeight="1">
      <c r="A1618" s="27" t="s">
        <v>36605</v>
      </c>
      <c r="B1618" s="28" t="s">
        <v>30072</v>
      </c>
    </row>
    <row r="1619" spans="1:2" ht="14.25" customHeight="1">
      <c r="A1619" s="29" t="s">
        <v>26067</v>
      </c>
      <c r="B1619" s="30" t="s">
        <v>34511</v>
      </c>
    </row>
    <row r="1620" spans="1:2" ht="14.25" customHeight="1">
      <c r="A1620" s="29" t="s">
        <v>26073</v>
      </c>
      <c r="B1620" s="30" t="s">
        <v>34515</v>
      </c>
    </row>
    <row r="1621" spans="1:2" ht="14.25" customHeight="1">
      <c r="A1621" s="29" t="s">
        <v>37541</v>
      </c>
      <c r="B1621" s="30" t="s">
        <v>34525</v>
      </c>
    </row>
    <row r="1622" spans="1:2" ht="14.25" customHeight="1">
      <c r="A1622" s="29" t="s">
        <v>32668</v>
      </c>
      <c r="B1622" s="30" t="s">
        <v>37542</v>
      </c>
    </row>
    <row r="1623" spans="1:2" ht="14.25" customHeight="1">
      <c r="A1623" s="29" t="s">
        <v>36459</v>
      </c>
      <c r="B1623" s="30" t="s">
        <v>30091</v>
      </c>
    </row>
    <row r="1624" spans="1:2" ht="14.25" customHeight="1">
      <c r="A1624" s="29" t="s">
        <v>26075</v>
      </c>
      <c r="B1624" s="30" t="s">
        <v>37543</v>
      </c>
    </row>
    <row r="1625" spans="1:2" ht="14.25" customHeight="1">
      <c r="A1625" s="29" t="s">
        <v>32671</v>
      </c>
      <c r="B1625" s="30" t="s">
        <v>2578</v>
      </c>
    </row>
    <row r="1626" spans="1:2" ht="14.25" customHeight="1">
      <c r="A1626" s="29" t="s">
        <v>26077</v>
      </c>
      <c r="B1626" s="30" t="s">
        <v>34545</v>
      </c>
    </row>
    <row r="1627" spans="1:2" ht="14.25" customHeight="1">
      <c r="A1627" s="29" t="s">
        <v>26079</v>
      </c>
      <c r="B1627" s="30" t="s">
        <v>34541</v>
      </c>
    </row>
    <row r="1628" spans="1:2" ht="14.25" customHeight="1">
      <c r="A1628" s="29" t="s">
        <v>4183</v>
      </c>
      <c r="B1628" s="30" t="s">
        <v>34549</v>
      </c>
    </row>
    <row r="1629" spans="1:2" ht="14.25" customHeight="1">
      <c r="A1629" s="29" t="s">
        <v>26083</v>
      </c>
      <c r="B1629" s="30" t="s">
        <v>18623</v>
      </c>
    </row>
    <row r="1630" spans="1:2" ht="14.25" customHeight="1">
      <c r="A1630" s="29" t="s">
        <v>26089</v>
      </c>
      <c r="B1630" s="30" t="s">
        <v>2572</v>
      </c>
    </row>
    <row r="1631" spans="1:2" ht="14.25" customHeight="1">
      <c r="A1631" s="29" t="s">
        <v>32673</v>
      </c>
      <c r="B1631" s="30" t="s">
        <v>30094</v>
      </c>
    </row>
    <row r="1632" spans="1:2" ht="14.25" customHeight="1">
      <c r="A1632" s="29" t="s">
        <v>32676</v>
      </c>
      <c r="B1632" s="30" t="s">
        <v>34556</v>
      </c>
    </row>
    <row r="1633" spans="1:2" ht="14.25" customHeight="1">
      <c r="A1633" s="29" t="s">
        <v>19227</v>
      </c>
      <c r="B1633" s="30" t="s">
        <v>30103</v>
      </c>
    </row>
    <row r="1634" spans="1:2" ht="14.25" customHeight="1">
      <c r="A1634" s="29" t="s">
        <v>32678</v>
      </c>
      <c r="B1634" s="30" t="s">
        <v>37544</v>
      </c>
    </row>
    <row r="1635" spans="1:2" ht="14.25" customHeight="1">
      <c r="A1635" s="29" t="s">
        <v>26092</v>
      </c>
      <c r="B1635" s="30" t="s">
        <v>2535</v>
      </c>
    </row>
    <row r="1636" spans="1:2" ht="14.25" customHeight="1">
      <c r="A1636" s="29" t="s">
        <v>26098</v>
      </c>
      <c r="B1636" s="30" t="s">
        <v>34611</v>
      </c>
    </row>
    <row r="1637" spans="1:2" ht="14.25" customHeight="1">
      <c r="A1637" s="29" t="s">
        <v>32682</v>
      </c>
      <c r="B1637" s="30" t="s">
        <v>36492</v>
      </c>
    </row>
    <row r="1638" spans="1:2" ht="14.25" customHeight="1">
      <c r="A1638" s="29" t="s">
        <v>36832</v>
      </c>
      <c r="B1638" s="30" t="s">
        <v>34615</v>
      </c>
    </row>
    <row r="1639" spans="1:2" ht="14.25" customHeight="1">
      <c r="A1639" s="29" t="s">
        <v>36737</v>
      </c>
      <c r="B1639" s="30" t="s">
        <v>30106</v>
      </c>
    </row>
    <row r="1640" spans="1:2" ht="14.25" customHeight="1">
      <c r="A1640" s="29" t="s">
        <v>26069</v>
      </c>
      <c r="B1640" s="30" t="s">
        <v>34560</v>
      </c>
    </row>
    <row r="1641" spans="1:2" ht="14.25" customHeight="1">
      <c r="A1641" s="29" t="s">
        <v>26087</v>
      </c>
      <c r="B1641" s="30" t="s">
        <v>18620</v>
      </c>
    </row>
    <row r="1642" spans="1:2" ht="14.25" customHeight="1">
      <c r="A1642" s="29" t="s">
        <v>26095</v>
      </c>
      <c r="B1642" s="30" t="s">
        <v>36136</v>
      </c>
    </row>
    <row r="1643" spans="1:2" ht="14.25" customHeight="1">
      <c r="A1643" s="29" t="s">
        <v>37545</v>
      </c>
      <c r="B1643" s="30" t="s">
        <v>36520</v>
      </c>
    </row>
    <row r="1644" spans="1:2" ht="14.25" customHeight="1">
      <c r="A1644" s="29" t="s">
        <v>32687</v>
      </c>
      <c r="B1644" s="30" t="s">
        <v>34563</v>
      </c>
    </row>
    <row r="1645" spans="1:2" ht="14.25" customHeight="1">
      <c r="A1645" s="29" t="s">
        <v>32691</v>
      </c>
      <c r="B1645" s="30" t="s">
        <v>34566</v>
      </c>
    </row>
    <row r="1646" spans="1:2" ht="14.25" customHeight="1">
      <c r="A1646" s="29" t="s">
        <v>32696</v>
      </c>
      <c r="B1646" s="30" t="s">
        <v>30109</v>
      </c>
    </row>
    <row r="1647" spans="1:2" ht="14.25" customHeight="1">
      <c r="A1647" s="29" t="s">
        <v>32700</v>
      </c>
      <c r="B1647" s="30" t="s">
        <v>34568</v>
      </c>
    </row>
    <row r="1648" spans="1:2" ht="14.25" customHeight="1">
      <c r="A1648" s="29" t="s">
        <v>32704</v>
      </c>
      <c r="B1648" s="30" t="s">
        <v>30112</v>
      </c>
    </row>
    <row r="1649" spans="1:2" ht="14.25" customHeight="1">
      <c r="A1649" s="29" t="s">
        <v>32706</v>
      </c>
      <c r="B1649" s="30" t="s">
        <v>2563</v>
      </c>
    </row>
    <row r="1650" spans="1:2" ht="14.25" customHeight="1">
      <c r="A1650" s="29" t="s">
        <v>26105</v>
      </c>
      <c r="B1650" s="30" t="s">
        <v>30116</v>
      </c>
    </row>
    <row r="1651" spans="1:2" ht="14.25" customHeight="1">
      <c r="A1651" s="29" t="s">
        <v>26109</v>
      </c>
      <c r="B1651" s="30" t="s">
        <v>34571</v>
      </c>
    </row>
    <row r="1652" spans="1:2" ht="14.25" customHeight="1">
      <c r="A1652" s="29" t="s">
        <v>26112</v>
      </c>
      <c r="B1652" s="30" t="s">
        <v>30118</v>
      </c>
    </row>
    <row r="1653" spans="1:2" ht="14.25" customHeight="1">
      <c r="A1653" s="29" t="s">
        <v>32708</v>
      </c>
      <c r="B1653" s="30" t="s">
        <v>36859</v>
      </c>
    </row>
    <row r="1654" spans="1:2" ht="14.25" customHeight="1">
      <c r="A1654" s="29" t="s">
        <v>19217</v>
      </c>
      <c r="B1654" s="30" t="s">
        <v>30121</v>
      </c>
    </row>
    <row r="1655" spans="1:2" ht="14.25" customHeight="1">
      <c r="A1655" s="29" t="s">
        <v>26115</v>
      </c>
      <c r="B1655" s="30" t="s">
        <v>30125</v>
      </c>
    </row>
    <row r="1656" spans="1:2" ht="14.25" customHeight="1">
      <c r="A1656" s="29" t="s">
        <v>36371</v>
      </c>
      <c r="B1656" s="30" t="s">
        <v>2558</v>
      </c>
    </row>
    <row r="1657" spans="1:2" ht="14.25" customHeight="1">
      <c r="A1657" s="29" t="s">
        <v>22434</v>
      </c>
      <c r="B1657" s="30" t="s">
        <v>30127</v>
      </c>
    </row>
    <row r="1658" spans="1:2" ht="14.25" customHeight="1">
      <c r="A1658" s="29" t="s">
        <v>4171</v>
      </c>
      <c r="B1658" s="30" t="s">
        <v>34574</v>
      </c>
    </row>
    <row r="1659" spans="1:2" ht="14.25" customHeight="1">
      <c r="A1659" s="29" t="s">
        <v>32710</v>
      </c>
      <c r="B1659" s="30" t="s">
        <v>2553</v>
      </c>
    </row>
    <row r="1660" spans="1:2" ht="14.25" customHeight="1">
      <c r="A1660" s="29" t="s">
        <v>26119</v>
      </c>
      <c r="B1660" s="30" t="s">
        <v>30135</v>
      </c>
    </row>
    <row r="1661" spans="1:2" ht="14.25" customHeight="1">
      <c r="A1661" s="29" t="s">
        <v>4165</v>
      </c>
      <c r="B1661" s="30" t="s">
        <v>30140</v>
      </c>
    </row>
    <row r="1662" spans="1:2" ht="14.25" customHeight="1">
      <c r="A1662" s="29" t="s">
        <v>26123</v>
      </c>
      <c r="B1662" s="30" t="s">
        <v>34577</v>
      </c>
    </row>
    <row r="1663" spans="1:2" ht="14.25" customHeight="1">
      <c r="A1663" s="29" t="s">
        <v>26126</v>
      </c>
      <c r="B1663" s="30" t="s">
        <v>34580</v>
      </c>
    </row>
    <row r="1664" spans="1:2" ht="14.25" customHeight="1">
      <c r="A1664" s="29" t="s">
        <v>36658</v>
      </c>
      <c r="B1664" s="30" t="s">
        <v>2549</v>
      </c>
    </row>
    <row r="1665" spans="1:2" ht="14.25" customHeight="1">
      <c r="A1665" s="29" t="s">
        <v>26132</v>
      </c>
      <c r="B1665" s="30" t="s">
        <v>22157</v>
      </c>
    </row>
    <row r="1666" spans="1:2" ht="14.25" customHeight="1">
      <c r="A1666" s="29" t="s">
        <v>37546</v>
      </c>
      <c r="B1666" s="30" t="s">
        <v>36816</v>
      </c>
    </row>
    <row r="1667" spans="1:2" ht="14.25" customHeight="1">
      <c r="A1667" s="29" t="s">
        <v>4160</v>
      </c>
      <c r="B1667" s="30" t="s">
        <v>30143</v>
      </c>
    </row>
    <row r="1668" spans="1:2" ht="14.25" customHeight="1">
      <c r="A1668" s="29" t="s">
        <v>26135</v>
      </c>
      <c r="B1668" s="30" t="s">
        <v>30147</v>
      </c>
    </row>
    <row r="1669" spans="1:2" ht="14.25" customHeight="1">
      <c r="A1669" s="29" t="s">
        <v>26138</v>
      </c>
      <c r="B1669" s="30" t="s">
        <v>30151</v>
      </c>
    </row>
    <row r="1670" spans="1:2" ht="14.25" customHeight="1">
      <c r="A1670" s="29" t="s">
        <v>26141</v>
      </c>
      <c r="B1670" s="30" t="s">
        <v>30154</v>
      </c>
    </row>
    <row r="1671" spans="1:2" ht="14.25" customHeight="1">
      <c r="A1671" s="29" t="s">
        <v>32712</v>
      </c>
      <c r="B1671" s="30" t="s">
        <v>30158</v>
      </c>
    </row>
    <row r="1672" spans="1:2" ht="14.25" customHeight="1">
      <c r="A1672" s="29" t="s">
        <v>26147</v>
      </c>
      <c r="B1672" s="30" t="s">
        <v>34584</v>
      </c>
    </row>
    <row r="1673" spans="1:2" ht="14.25" customHeight="1">
      <c r="A1673" s="29" t="s">
        <v>26150</v>
      </c>
      <c r="B1673" s="30" t="s">
        <v>37547</v>
      </c>
    </row>
    <row r="1674" spans="1:2" ht="14.25" customHeight="1">
      <c r="A1674" s="29" t="s">
        <v>19214</v>
      </c>
      <c r="B1674" s="30" t="s">
        <v>18617</v>
      </c>
    </row>
    <row r="1675" spans="1:2" ht="14.25" customHeight="1">
      <c r="A1675" s="29" t="s">
        <v>26153</v>
      </c>
      <c r="B1675" s="30" t="s">
        <v>37548</v>
      </c>
    </row>
    <row r="1676" spans="1:2" ht="14.25" customHeight="1">
      <c r="A1676" s="29" t="s">
        <v>19210</v>
      </c>
      <c r="B1676" s="30" t="s">
        <v>34587</v>
      </c>
    </row>
    <row r="1677" spans="1:2" ht="14.25" customHeight="1">
      <c r="A1677" s="29" t="s">
        <v>26156</v>
      </c>
      <c r="B1677" s="30" t="s">
        <v>2540</v>
      </c>
    </row>
    <row r="1678" spans="1:2" ht="14.25" customHeight="1">
      <c r="A1678" s="29" t="s">
        <v>26145</v>
      </c>
      <c r="B1678" s="30" t="s">
        <v>18613</v>
      </c>
    </row>
    <row r="1679" spans="1:2" ht="14.25" customHeight="1">
      <c r="A1679" s="29" t="s">
        <v>4155</v>
      </c>
      <c r="B1679" s="30" t="s">
        <v>34592</v>
      </c>
    </row>
    <row r="1680" spans="1:2" ht="14.25" customHeight="1">
      <c r="A1680" s="29" t="s">
        <v>4150</v>
      </c>
      <c r="B1680" s="30" t="s">
        <v>36270</v>
      </c>
    </row>
    <row r="1681" spans="1:2" ht="14.25" customHeight="1">
      <c r="A1681" s="29" t="s">
        <v>32715</v>
      </c>
      <c r="B1681" s="30" t="s">
        <v>18609</v>
      </c>
    </row>
    <row r="1682" spans="1:2" ht="14.25" customHeight="1">
      <c r="A1682" s="29" t="s">
        <v>36349</v>
      </c>
      <c r="B1682" s="30" t="s">
        <v>30168</v>
      </c>
    </row>
    <row r="1683" spans="1:2" ht="14.25" customHeight="1">
      <c r="A1683" s="29" t="s">
        <v>19206</v>
      </c>
      <c r="B1683" s="30" t="s">
        <v>34594</v>
      </c>
    </row>
    <row r="1684" spans="1:2" ht="14.25" customHeight="1">
      <c r="A1684" s="29" t="s">
        <v>32720</v>
      </c>
      <c r="B1684" s="30" t="s">
        <v>30171</v>
      </c>
    </row>
    <row r="1685" spans="1:2" ht="14.25" customHeight="1">
      <c r="A1685" s="29" t="s">
        <v>37549</v>
      </c>
      <c r="B1685" s="30" t="s">
        <v>34596</v>
      </c>
    </row>
    <row r="1686" spans="1:2" ht="14.25" customHeight="1">
      <c r="A1686" s="29" t="s">
        <v>26168</v>
      </c>
      <c r="B1686" s="30" t="s">
        <v>36782</v>
      </c>
    </row>
    <row r="1687" spans="1:2" ht="14.25" customHeight="1">
      <c r="A1687" s="29" t="s">
        <v>37550</v>
      </c>
      <c r="B1687" s="30" t="s">
        <v>2530</v>
      </c>
    </row>
    <row r="1688" spans="1:2" ht="14.25" customHeight="1">
      <c r="A1688" s="29" t="s">
        <v>32727</v>
      </c>
      <c r="B1688" s="30" t="s">
        <v>34599</v>
      </c>
    </row>
    <row r="1689" spans="1:2" ht="14.25" customHeight="1">
      <c r="A1689" s="29" t="s">
        <v>26178</v>
      </c>
      <c r="B1689" s="30" t="s">
        <v>30175</v>
      </c>
    </row>
    <row r="1690" spans="1:2" ht="14.25" customHeight="1">
      <c r="A1690" s="29" t="s">
        <v>19200</v>
      </c>
      <c r="B1690" s="30" t="s">
        <v>30177</v>
      </c>
    </row>
    <row r="1691" spans="1:2" ht="14.25" customHeight="1">
      <c r="A1691" s="29" t="s">
        <v>26181</v>
      </c>
      <c r="B1691" s="30" t="s">
        <v>30180</v>
      </c>
    </row>
    <row r="1692" spans="1:2" ht="14.25" customHeight="1">
      <c r="A1692" s="29" t="s">
        <v>26185</v>
      </c>
      <c r="B1692" s="30" t="s">
        <v>30183</v>
      </c>
    </row>
    <row r="1693" spans="1:2" ht="14.25" customHeight="1">
      <c r="A1693" s="29" t="s">
        <v>37551</v>
      </c>
      <c r="B1693" s="30" t="s">
        <v>30186</v>
      </c>
    </row>
    <row r="1694" spans="1:2" ht="14.25" customHeight="1">
      <c r="A1694" s="29" t="s">
        <v>36644</v>
      </c>
      <c r="B1694" s="30" t="s">
        <v>30189</v>
      </c>
    </row>
    <row r="1695" spans="1:2" ht="14.25" customHeight="1">
      <c r="A1695" s="29" t="s">
        <v>26187</v>
      </c>
      <c r="B1695" s="30" t="s">
        <v>30192</v>
      </c>
    </row>
    <row r="1696" spans="1:2" ht="14.25" customHeight="1">
      <c r="A1696" s="29" t="s">
        <v>26190</v>
      </c>
      <c r="B1696" s="30" t="s">
        <v>30195</v>
      </c>
    </row>
    <row r="1697" spans="1:2" ht="14.25" customHeight="1">
      <c r="A1697" s="29" t="s">
        <v>26193</v>
      </c>
      <c r="B1697" s="30" t="s">
        <v>2524</v>
      </c>
    </row>
    <row r="1698" spans="1:2" ht="14.25" customHeight="1">
      <c r="A1698" s="29" t="s">
        <v>37552</v>
      </c>
      <c r="B1698" s="30" t="s">
        <v>30199</v>
      </c>
    </row>
    <row r="1699" spans="1:2" ht="14.25" customHeight="1">
      <c r="A1699" s="29" t="s">
        <v>32730</v>
      </c>
      <c r="B1699" s="30" t="s">
        <v>30202</v>
      </c>
    </row>
    <row r="1700" spans="1:2" ht="14.25" customHeight="1">
      <c r="A1700" s="29" t="s">
        <v>19191</v>
      </c>
      <c r="B1700" s="30" t="s">
        <v>34601</v>
      </c>
    </row>
    <row r="1701" spans="1:2" ht="14.25" customHeight="1">
      <c r="A1701" s="29" t="s">
        <v>26198</v>
      </c>
      <c r="B1701" s="30" t="s">
        <v>34603</v>
      </c>
    </row>
    <row r="1702" spans="1:2" ht="14.25" customHeight="1">
      <c r="A1702" s="29" t="s">
        <v>4142</v>
      </c>
      <c r="B1702" s="30" t="s">
        <v>34606</v>
      </c>
    </row>
    <row r="1703" spans="1:2" ht="14.25" customHeight="1">
      <c r="A1703" s="29" t="s">
        <v>32734</v>
      </c>
      <c r="B1703" s="30" t="s">
        <v>30206</v>
      </c>
    </row>
    <row r="1704" spans="1:2" ht="14.25" customHeight="1">
      <c r="A1704" s="29" t="s">
        <v>36586</v>
      </c>
      <c r="B1704" s="30" t="s">
        <v>34608</v>
      </c>
    </row>
    <row r="1705" spans="1:2" ht="14.25" customHeight="1">
      <c r="A1705" s="29" t="s">
        <v>26201</v>
      </c>
      <c r="B1705" s="30" t="s">
        <v>2514</v>
      </c>
    </row>
    <row r="1706" spans="1:2" ht="14.25" customHeight="1">
      <c r="A1706" s="29" t="s">
        <v>26203</v>
      </c>
      <c r="B1706" s="30" t="s">
        <v>36570</v>
      </c>
    </row>
    <row r="1707" spans="1:2" ht="14.25" customHeight="1">
      <c r="A1707" s="29" t="s">
        <v>26205</v>
      </c>
      <c r="B1707" s="30" t="s">
        <v>30129</v>
      </c>
    </row>
    <row r="1708" spans="1:2" ht="14.25" customHeight="1">
      <c r="A1708" s="29" t="s">
        <v>32742</v>
      </c>
      <c r="B1708" s="30" t="s">
        <v>30138</v>
      </c>
    </row>
    <row r="1709" spans="1:2" ht="14.25" customHeight="1">
      <c r="A1709" s="29" t="s">
        <v>26208</v>
      </c>
      <c r="B1709" s="30" t="s">
        <v>30161</v>
      </c>
    </row>
    <row r="1710" spans="1:2" ht="14.25" customHeight="1">
      <c r="A1710" s="29" t="s">
        <v>26211</v>
      </c>
      <c r="B1710" s="30" t="s">
        <v>30164</v>
      </c>
    </row>
    <row r="1711" spans="1:2" ht="14.25" customHeight="1">
      <c r="A1711" s="29" t="s">
        <v>32748</v>
      </c>
      <c r="B1711" s="30" t="s">
        <v>34589</v>
      </c>
    </row>
    <row r="1712" spans="1:2" ht="14.25" customHeight="1">
      <c r="A1712" s="29" t="s">
        <v>32752</v>
      </c>
      <c r="B1712" s="30" t="s">
        <v>21279</v>
      </c>
    </row>
    <row r="1713" spans="1:2" ht="14.25" customHeight="1">
      <c r="A1713" s="29" t="s">
        <v>19186</v>
      </c>
      <c r="B1713" s="30" t="s">
        <v>18604</v>
      </c>
    </row>
    <row r="1714" spans="1:2" ht="14.25" customHeight="1">
      <c r="A1714" s="29" t="s">
        <v>19181</v>
      </c>
      <c r="B1714" s="30" t="s">
        <v>18596</v>
      </c>
    </row>
    <row r="1715" spans="1:2" ht="14.25" customHeight="1">
      <c r="A1715" s="29" t="s">
        <v>36157</v>
      </c>
      <c r="B1715" s="30" t="s">
        <v>37553</v>
      </c>
    </row>
    <row r="1716" spans="1:2" ht="14.25" customHeight="1">
      <c r="A1716" s="29" t="s">
        <v>32755</v>
      </c>
      <c r="B1716" s="30" t="s">
        <v>2507</v>
      </c>
    </row>
    <row r="1717" spans="1:2" ht="15" customHeight="1">
      <c r="A1717" s="31" t="s">
        <v>26213</v>
      </c>
      <c r="B1717" s="32" t="s">
        <v>30214</v>
      </c>
    </row>
    <row r="1718" spans="1:2" ht="15" customHeight="1"/>
    <row r="1719" spans="1:2" ht="14.25" customHeight="1">
      <c r="A1719" s="27" t="s">
        <v>26216</v>
      </c>
      <c r="B1719" s="28" t="s">
        <v>34618</v>
      </c>
    </row>
    <row r="1720" spans="1:2" ht="14.25" customHeight="1">
      <c r="A1720" s="29" t="s">
        <v>26219</v>
      </c>
      <c r="B1720" s="30" t="s">
        <v>36180</v>
      </c>
    </row>
    <row r="1721" spans="1:2" ht="14.25" customHeight="1">
      <c r="A1721" s="29" t="s">
        <v>26222</v>
      </c>
      <c r="B1721" s="30" t="s">
        <v>30219</v>
      </c>
    </row>
    <row r="1722" spans="1:2" ht="14.25" customHeight="1">
      <c r="A1722" s="29" t="s">
        <v>20653</v>
      </c>
      <c r="B1722" s="30" t="s">
        <v>37554</v>
      </c>
    </row>
    <row r="1723" spans="1:2" ht="14.25" customHeight="1">
      <c r="A1723" s="29" t="s">
        <v>26225</v>
      </c>
      <c r="B1723" s="30" t="s">
        <v>18588</v>
      </c>
    </row>
    <row r="1724" spans="1:2" ht="14.25" customHeight="1">
      <c r="A1724" s="29" t="s">
        <v>4128</v>
      </c>
      <c r="B1724" s="30" t="s">
        <v>37555</v>
      </c>
    </row>
    <row r="1725" spans="1:2" ht="14.25" customHeight="1">
      <c r="A1725" s="29" t="s">
        <v>26228</v>
      </c>
      <c r="B1725" s="30" t="s">
        <v>35911</v>
      </c>
    </row>
    <row r="1726" spans="1:2" ht="14.25" customHeight="1">
      <c r="A1726" s="29" t="s">
        <v>35915</v>
      </c>
      <c r="B1726" s="30" t="s">
        <v>30221</v>
      </c>
    </row>
    <row r="1727" spans="1:2" ht="14.25" customHeight="1">
      <c r="A1727" s="29" t="s">
        <v>37556</v>
      </c>
      <c r="B1727" s="30" t="s">
        <v>37557</v>
      </c>
    </row>
    <row r="1728" spans="1:2" ht="14.25" customHeight="1">
      <c r="A1728" s="29" t="s">
        <v>26232</v>
      </c>
      <c r="B1728" s="30" t="s">
        <v>30226</v>
      </c>
    </row>
    <row r="1729" spans="1:2" ht="14.25" customHeight="1">
      <c r="A1729" s="29" t="s">
        <v>26234</v>
      </c>
      <c r="B1729" s="30" t="s">
        <v>36944</v>
      </c>
    </row>
    <row r="1730" spans="1:2" ht="14.25" customHeight="1">
      <c r="A1730" s="29" t="s">
        <v>19176</v>
      </c>
      <c r="B1730" s="30" t="s">
        <v>35897</v>
      </c>
    </row>
    <row r="1731" spans="1:2" ht="14.25" customHeight="1">
      <c r="A1731" s="29" t="s">
        <v>32760</v>
      </c>
      <c r="B1731" s="30" t="s">
        <v>30235</v>
      </c>
    </row>
    <row r="1732" spans="1:2" ht="14.25" customHeight="1">
      <c r="A1732" s="29" t="s">
        <v>26164</v>
      </c>
      <c r="B1732" s="30" t="s">
        <v>37558</v>
      </c>
    </row>
    <row r="1733" spans="1:2" ht="14.25" customHeight="1">
      <c r="A1733" s="29" t="s">
        <v>26171</v>
      </c>
      <c r="B1733" s="30" t="s">
        <v>18578</v>
      </c>
    </row>
    <row r="1734" spans="1:2" ht="14.25" customHeight="1">
      <c r="A1734" s="29" t="s">
        <v>26174</v>
      </c>
      <c r="B1734" s="30" t="s">
        <v>2493</v>
      </c>
    </row>
    <row r="1735" spans="1:2" ht="14.25" customHeight="1">
      <c r="A1735" s="29" t="s">
        <v>32724</v>
      </c>
      <c r="B1735" s="30" t="s">
        <v>2486</v>
      </c>
    </row>
    <row r="1736" spans="1:2" ht="14.25" customHeight="1">
      <c r="A1736" s="29" t="s">
        <v>19196</v>
      </c>
      <c r="B1736" s="30" t="s">
        <v>30241</v>
      </c>
    </row>
    <row r="1737" spans="1:2" ht="14.25" customHeight="1">
      <c r="A1737" s="29" t="s">
        <v>32738</v>
      </c>
      <c r="B1737" s="30" t="s">
        <v>30249</v>
      </c>
    </row>
    <row r="1738" spans="1:2" ht="14.25" customHeight="1">
      <c r="A1738" s="29" t="s">
        <v>32757</v>
      </c>
      <c r="B1738" s="30" t="s">
        <v>34640</v>
      </c>
    </row>
    <row r="1739" spans="1:2" ht="14.25" customHeight="1">
      <c r="A1739" s="29" t="s">
        <v>32762</v>
      </c>
      <c r="B1739" s="30" t="s">
        <v>30253</v>
      </c>
    </row>
    <row r="1740" spans="1:2" ht="14.25" customHeight="1">
      <c r="A1740" s="29" t="s">
        <v>26238</v>
      </c>
      <c r="B1740" s="30" t="s">
        <v>30258</v>
      </c>
    </row>
    <row r="1741" spans="1:2" ht="14.25" customHeight="1">
      <c r="A1741" s="29" t="s">
        <v>26244</v>
      </c>
      <c r="B1741" s="30" t="s">
        <v>30260</v>
      </c>
    </row>
    <row r="1742" spans="1:2" ht="14.25" customHeight="1">
      <c r="A1742" s="29" t="s">
        <v>26246</v>
      </c>
      <c r="B1742" s="30" t="s">
        <v>30264</v>
      </c>
    </row>
    <row r="1743" spans="1:2" ht="14.25" customHeight="1">
      <c r="A1743" s="29" t="s">
        <v>35675</v>
      </c>
      <c r="B1743" s="30" t="s">
        <v>2480</v>
      </c>
    </row>
    <row r="1744" spans="1:2" ht="14.25" customHeight="1">
      <c r="A1744" s="29" t="s">
        <v>26242</v>
      </c>
      <c r="B1744" s="30" t="s">
        <v>2476</v>
      </c>
    </row>
    <row r="1745" spans="1:2" ht="14.25" customHeight="1">
      <c r="A1745" s="29" t="s">
        <v>37559</v>
      </c>
      <c r="B1745" s="30" t="s">
        <v>30269</v>
      </c>
    </row>
    <row r="1746" spans="1:2" ht="14.25" customHeight="1">
      <c r="A1746" s="29" t="s">
        <v>26253</v>
      </c>
      <c r="B1746" s="30" t="s">
        <v>18574</v>
      </c>
    </row>
    <row r="1747" spans="1:2" ht="14.25" customHeight="1">
      <c r="A1747" s="29" t="s">
        <v>26256</v>
      </c>
      <c r="B1747" s="30" t="s">
        <v>2470</v>
      </c>
    </row>
    <row r="1748" spans="1:2" ht="14.25" customHeight="1">
      <c r="A1748" s="29" t="s">
        <v>26259</v>
      </c>
      <c r="B1748" s="30" t="s">
        <v>30272</v>
      </c>
    </row>
    <row r="1749" spans="1:2" ht="14.25" customHeight="1">
      <c r="A1749" s="29" t="s">
        <v>36627</v>
      </c>
      <c r="B1749" s="30" t="s">
        <v>34643</v>
      </c>
    </row>
    <row r="1750" spans="1:2" ht="14.25" customHeight="1">
      <c r="A1750" s="29" t="s">
        <v>32767</v>
      </c>
      <c r="B1750" s="30" t="s">
        <v>34647</v>
      </c>
    </row>
    <row r="1751" spans="1:2" ht="14.25" customHeight="1">
      <c r="A1751" s="29" t="s">
        <v>26264</v>
      </c>
      <c r="B1751" s="30" t="s">
        <v>2464</v>
      </c>
    </row>
    <row r="1752" spans="1:2" ht="14.25" customHeight="1">
      <c r="A1752" s="29" t="s">
        <v>32771</v>
      </c>
      <c r="B1752" s="30" t="s">
        <v>34651</v>
      </c>
    </row>
    <row r="1753" spans="1:2" ht="14.25" customHeight="1">
      <c r="A1753" s="29" t="s">
        <v>26269</v>
      </c>
      <c r="B1753" s="30" t="s">
        <v>30275</v>
      </c>
    </row>
    <row r="1754" spans="1:2" ht="14.25" customHeight="1">
      <c r="A1754" s="29" t="s">
        <v>26273</v>
      </c>
      <c r="B1754" s="30" t="s">
        <v>2457</v>
      </c>
    </row>
    <row r="1755" spans="1:2" ht="14.25" customHeight="1">
      <c r="A1755" s="29" t="s">
        <v>32774</v>
      </c>
      <c r="B1755" s="30" t="s">
        <v>34660</v>
      </c>
    </row>
    <row r="1756" spans="1:2" ht="14.25" customHeight="1">
      <c r="A1756" s="29" t="s">
        <v>26277</v>
      </c>
      <c r="B1756" s="30" t="s">
        <v>34664</v>
      </c>
    </row>
    <row r="1757" spans="1:2" ht="14.25" customHeight="1">
      <c r="A1757" s="29" t="s">
        <v>26281</v>
      </c>
      <c r="B1757" s="30" t="s">
        <v>34671</v>
      </c>
    </row>
    <row r="1758" spans="1:2" ht="14.25" customHeight="1">
      <c r="A1758" s="29" t="s">
        <v>26285</v>
      </c>
      <c r="B1758" s="30" t="s">
        <v>34675</v>
      </c>
    </row>
    <row r="1759" spans="1:2" ht="14.25" customHeight="1">
      <c r="A1759" s="29" t="s">
        <v>36319</v>
      </c>
      <c r="B1759" s="30" t="s">
        <v>30279</v>
      </c>
    </row>
    <row r="1760" spans="1:2" ht="14.25" customHeight="1">
      <c r="A1760" s="29" t="s">
        <v>26289</v>
      </c>
      <c r="B1760" s="30" t="s">
        <v>30284</v>
      </c>
    </row>
    <row r="1761" spans="1:2" ht="14.25" customHeight="1">
      <c r="A1761" s="29" t="s">
        <v>26292</v>
      </c>
      <c r="B1761" s="30" t="s">
        <v>36033</v>
      </c>
    </row>
    <row r="1762" spans="1:2" ht="14.25" customHeight="1">
      <c r="A1762" s="29" t="s">
        <v>32777</v>
      </c>
      <c r="B1762" s="30" t="s">
        <v>22152</v>
      </c>
    </row>
    <row r="1763" spans="1:2" ht="14.25" customHeight="1">
      <c r="A1763" s="29" t="s">
        <v>26296</v>
      </c>
      <c r="B1763" s="30" t="s">
        <v>30299</v>
      </c>
    </row>
    <row r="1764" spans="1:2" ht="14.25" customHeight="1">
      <c r="A1764" s="29" t="s">
        <v>26299</v>
      </c>
      <c r="B1764" s="30" t="s">
        <v>18570</v>
      </c>
    </row>
    <row r="1765" spans="1:2" ht="14.25" customHeight="1">
      <c r="A1765" s="29" t="s">
        <v>26303</v>
      </c>
      <c r="B1765" s="30" t="s">
        <v>30304</v>
      </c>
    </row>
    <row r="1766" spans="1:2" ht="14.25" customHeight="1">
      <c r="A1766" s="29" t="s">
        <v>20666</v>
      </c>
      <c r="B1766" s="30" t="s">
        <v>30306</v>
      </c>
    </row>
    <row r="1767" spans="1:2" ht="14.25" customHeight="1">
      <c r="A1767" s="29" t="s">
        <v>26306</v>
      </c>
      <c r="B1767" s="30" t="s">
        <v>35966</v>
      </c>
    </row>
    <row r="1768" spans="1:2" ht="14.25" customHeight="1">
      <c r="A1768" s="29" t="s">
        <v>26309</v>
      </c>
      <c r="B1768" s="30" t="s">
        <v>30314</v>
      </c>
    </row>
    <row r="1769" spans="1:2" ht="14.25" customHeight="1">
      <c r="A1769" s="29" t="s">
        <v>36590</v>
      </c>
      <c r="B1769" s="30" t="s">
        <v>37560</v>
      </c>
    </row>
    <row r="1770" spans="1:2" ht="14.25" customHeight="1">
      <c r="A1770" s="29" t="s">
        <v>19171</v>
      </c>
      <c r="B1770" s="30" t="s">
        <v>34683</v>
      </c>
    </row>
    <row r="1771" spans="1:2" ht="14.25" customHeight="1">
      <c r="A1771" s="29" t="s">
        <v>26317</v>
      </c>
      <c r="B1771" s="30" t="s">
        <v>34686</v>
      </c>
    </row>
    <row r="1772" spans="1:2" ht="14.25" customHeight="1">
      <c r="A1772" s="29" t="s">
        <v>26321</v>
      </c>
      <c r="B1772" s="30" t="s">
        <v>30317</v>
      </c>
    </row>
    <row r="1773" spans="1:2" ht="14.25" customHeight="1">
      <c r="A1773" s="29" t="s">
        <v>26325</v>
      </c>
      <c r="B1773" s="30" t="s">
        <v>30320</v>
      </c>
    </row>
    <row r="1774" spans="1:2" ht="14.25" customHeight="1">
      <c r="A1774" s="29" t="s">
        <v>32780</v>
      </c>
      <c r="B1774" s="30" t="s">
        <v>30322</v>
      </c>
    </row>
    <row r="1775" spans="1:2" ht="14.25" customHeight="1">
      <c r="A1775" s="29" t="s">
        <v>35490</v>
      </c>
      <c r="B1775" s="30" t="s">
        <v>2451</v>
      </c>
    </row>
    <row r="1776" spans="1:2" ht="14.25" customHeight="1">
      <c r="A1776" s="29" t="s">
        <v>35797</v>
      </c>
      <c r="B1776" s="30" t="s">
        <v>36420</v>
      </c>
    </row>
    <row r="1777" spans="1:2" ht="14.25" customHeight="1">
      <c r="A1777" s="29" t="s">
        <v>32783</v>
      </c>
      <c r="B1777" s="30" t="s">
        <v>37561</v>
      </c>
    </row>
    <row r="1778" spans="1:2" ht="14.25" customHeight="1">
      <c r="A1778" s="29" t="s">
        <v>35957</v>
      </c>
      <c r="B1778" s="30" t="s">
        <v>30326</v>
      </c>
    </row>
    <row r="1779" spans="1:2" ht="14.25" customHeight="1">
      <c r="A1779" s="29" t="s">
        <v>32788</v>
      </c>
      <c r="B1779" s="30" t="s">
        <v>30330</v>
      </c>
    </row>
    <row r="1780" spans="1:2" ht="14.25" customHeight="1">
      <c r="A1780" s="29" t="s">
        <v>32791</v>
      </c>
      <c r="B1780" s="30" t="s">
        <v>18563</v>
      </c>
    </row>
    <row r="1781" spans="1:2" ht="14.25" customHeight="1">
      <c r="A1781" s="29" t="s">
        <v>26327</v>
      </c>
      <c r="B1781" s="30" t="s">
        <v>30334</v>
      </c>
    </row>
    <row r="1782" spans="1:2" ht="14.25" customHeight="1">
      <c r="A1782" s="29" t="s">
        <v>26337</v>
      </c>
      <c r="B1782" s="30" t="s">
        <v>18560</v>
      </c>
    </row>
    <row r="1783" spans="1:2" ht="14.25" customHeight="1">
      <c r="A1783" s="29" t="s">
        <v>37562</v>
      </c>
      <c r="B1783" s="30" t="s">
        <v>30337</v>
      </c>
    </row>
    <row r="1784" spans="1:2" ht="14.25" customHeight="1">
      <c r="A1784" s="29" t="s">
        <v>37563</v>
      </c>
      <c r="B1784" s="30" t="s">
        <v>37564</v>
      </c>
    </row>
    <row r="1785" spans="1:2" ht="14.25" customHeight="1">
      <c r="A1785" s="29" t="s">
        <v>32803</v>
      </c>
      <c r="B1785" s="30" t="s">
        <v>30340</v>
      </c>
    </row>
    <row r="1786" spans="1:2" ht="14.25" customHeight="1">
      <c r="A1786" s="29" t="s">
        <v>26159</v>
      </c>
      <c r="B1786" s="30" t="s">
        <v>18555</v>
      </c>
    </row>
    <row r="1787" spans="1:2" ht="14.25" customHeight="1">
      <c r="A1787" s="29" t="s">
        <v>37565</v>
      </c>
      <c r="B1787" s="30" t="s">
        <v>30343</v>
      </c>
    </row>
    <row r="1788" spans="1:2" ht="14.25" customHeight="1">
      <c r="A1788" s="29" t="s">
        <v>37566</v>
      </c>
      <c r="B1788" s="30" t="s">
        <v>30351</v>
      </c>
    </row>
    <row r="1789" spans="1:2" ht="14.25" customHeight="1">
      <c r="A1789" s="29" t="s">
        <v>32806</v>
      </c>
      <c r="B1789" s="30" t="s">
        <v>30361</v>
      </c>
    </row>
    <row r="1790" spans="1:2" ht="14.25" customHeight="1">
      <c r="A1790" s="29" t="s">
        <v>26345</v>
      </c>
      <c r="B1790" s="30" t="s">
        <v>30364</v>
      </c>
    </row>
    <row r="1791" spans="1:2" ht="14.25" customHeight="1">
      <c r="A1791" s="29" t="s">
        <v>36756</v>
      </c>
      <c r="B1791" s="30" t="s">
        <v>37567</v>
      </c>
    </row>
    <row r="1792" spans="1:2" ht="14.25" customHeight="1">
      <c r="A1792" s="29" t="s">
        <v>26342</v>
      </c>
      <c r="B1792" s="30" t="s">
        <v>22147</v>
      </c>
    </row>
    <row r="1793" spans="1:2" ht="14.25" customHeight="1">
      <c r="A1793" s="29" t="s">
        <v>19165</v>
      </c>
      <c r="B1793" s="30" t="s">
        <v>36240</v>
      </c>
    </row>
    <row r="1794" spans="1:2" ht="14.25" customHeight="1">
      <c r="A1794" s="29" t="s">
        <v>4122</v>
      </c>
      <c r="B1794" s="30" t="s">
        <v>18551</v>
      </c>
    </row>
    <row r="1795" spans="1:2" ht="14.25" customHeight="1">
      <c r="A1795" s="29" t="s">
        <v>37568</v>
      </c>
      <c r="B1795" s="30" t="s">
        <v>18546</v>
      </c>
    </row>
    <row r="1796" spans="1:2" ht="14.25" customHeight="1">
      <c r="A1796" s="29" t="s">
        <v>26348</v>
      </c>
      <c r="B1796" s="30" t="s">
        <v>37569</v>
      </c>
    </row>
    <row r="1797" spans="1:2" ht="14.25" customHeight="1">
      <c r="A1797" s="29" t="s">
        <v>32810</v>
      </c>
      <c r="B1797" s="30" t="s">
        <v>2447</v>
      </c>
    </row>
    <row r="1798" spans="1:2" ht="14.25" customHeight="1">
      <c r="A1798" s="29" t="s">
        <v>26352</v>
      </c>
      <c r="B1798" s="30" t="s">
        <v>37570</v>
      </c>
    </row>
    <row r="1799" spans="1:2" ht="14.25" customHeight="1">
      <c r="A1799" s="29" t="s">
        <v>32814</v>
      </c>
      <c r="B1799" s="30" t="s">
        <v>30370</v>
      </c>
    </row>
    <row r="1800" spans="1:2" ht="14.25" customHeight="1">
      <c r="A1800" s="29" t="s">
        <v>32817</v>
      </c>
      <c r="B1800" s="30" t="s">
        <v>34707</v>
      </c>
    </row>
    <row r="1801" spans="1:2" ht="14.25" customHeight="1">
      <c r="A1801" s="29" t="s">
        <v>26354</v>
      </c>
      <c r="B1801" s="30" t="s">
        <v>2436</v>
      </c>
    </row>
    <row r="1802" spans="1:2" ht="14.25" customHeight="1">
      <c r="A1802" s="29" t="s">
        <v>22409</v>
      </c>
      <c r="B1802" s="30" t="s">
        <v>30376</v>
      </c>
    </row>
    <row r="1803" spans="1:2" ht="14.25" customHeight="1">
      <c r="A1803" s="29" t="s">
        <v>26357</v>
      </c>
      <c r="B1803" s="30" t="s">
        <v>34710</v>
      </c>
    </row>
    <row r="1804" spans="1:2" ht="14.25" customHeight="1">
      <c r="A1804" s="29" t="s">
        <v>26361</v>
      </c>
      <c r="B1804" s="30" t="s">
        <v>34713</v>
      </c>
    </row>
    <row r="1805" spans="1:2" ht="14.25" customHeight="1">
      <c r="A1805" s="29" t="s">
        <v>4117</v>
      </c>
      <c r="B1805" s="30" t="s">
        <v>2423</v>
      </c>
    </row>
    <row r="1806" spans="1:2" ht="14.25" customHeight="1">
      <c r="A1806" s="29" t="s">
        <v>36259</v>
      </c>
      <c r="B1806" s="30" t="s">
        <v>30386</v>
      </c>
    </row>
    <row r="1807" spans="1:2" ht="14.25" customHeight="1">
      <c r="A1807" s="29" t="s">
        <v>26364</v>
      </c>
      <c r="B1807" s="30" t="s">
        <v>2416</v>
      </c>
    </row>
    <row r="1808" spans="1:2" ht="14.25" customHeight="1">
      <c r="A1808" s="29" t="s">
        <v>32820</v>
      </c>
      <c r="B1808" s="30" t="s">
        <v>37571</v>
      </c>
    </row>
    <row r="1809" spans="1:2" ht="14.25" customHeight="1">
      <c r="A1809" s="29" t="s">
        <v>36809</v>
      </c>
      <c r="B1809" s="30" t="s">
        <v>30389</v>
      </c>
    </row>
    <row r="1810" spans="1:2" ht="14.25" customHeight="1">
      <c r="A1810" s="29" t="s">
        <v>32824</v>
      </c>
      <c r="B1810" s="30" t="s">
        <v>2410</v>
      </c>
    </row>
    <row r="1811" spans="1:2" ht="14.25" customHeight="1">
      <c r="A1811" s="29" t="s">
        <v>26366</v>
      </c>
      <c r="B1811" s="30" t="s">
        <v>30393</v>
      </c>
    </row>
    <row r="1812" spans="1:2" ht="14.25" customHeight="1">
      <c r="A1812" s="29" t="s">
        <v>4113</v>
      </c>
      <c r="B1812" s="30" t="s">
        <v>30355</v>
      </c>
    </row>
    <row r="1813" spans="1:2" ht="14.25" customHeight="1">
      <c r="A1813" s="29" t="s">
        <v>36117</v>
      </c>
      <c r="B1813" s="30" t="s">
        <v>30358</v>
      </c>
    </row>
    <row r="1814" spans="1:2" ht="14.25" customHeight="1">
      <c r="A1814" s="29" t="s">
        <v>32827</v>
      </c>
      <c r="B1814" s="30" t="s">
        <v>30367</v>
      </c>
    </row>
    <row r="1815" spans="1:2" ht="14.25" customHeight="1">
      <c r="A1815" s="29" t="s">
        <v>37572</v>
      </c>
      <c r="B1815" s="30" t="s">
        <v>34703</v>
      </c>
    </row>
    <row r="1816" spans="1:2" ht="14.25" customHeight="1">
      <c r="A1816" s="29" t="s">
        <v>35686</v>
      </c>
      <c r="B1816" s="30" t="s">
        <v>18542</v>
      </c>
    </row>
    <row r="1817" spans="1:2" ht="14.25" customHeight="1">
      <c r="A1817" s="29" t="s">
        <v>35941</v>
      </c>
      <c r="B1817" s="30" t="s">
        <v>30373</v>
      </c>
    </row>
    <row r="1818" spans="1:2" ht="15" customHeight="1">
      <c r="A1818" s="31" t="s">
        <v>26371</v>
      </c>
      <c r="B1818" s="32" t="s">
        <v>18537</v>
      </c>
    </row>
    <row r="1819" spans="1:2" ht="15" customHeight="1"/>
    <row r="1820" spans="1:2" ht="14.25" customHeight="1">
      <c r="A1820" s="27" t="s">
        <v>32845</v>
      </c>
      <c r="B1820" s="28" t="s">
        <v>30379</v>
      </c>
    </row>
    <row r="1821" spans="1:2" ht="14.25" customHeight="1">
      <c r="A1821" s="29" t="s">
        <v>26375</v>
      </c>
      <c r="B1821" s="30" t="s">
        <v>30382</v>
      </c>
    </row>
    <row r="1822" spans="1:2" ht="14.25" customHeight="1">
      <c r="A1822" s="29" t="s">
        <v>26380</v>
      </c>
      <c r="B1822" s="30" t="s">
        <v>30395</v>
      </c>
    </row>
    <row r="1823" spans="1:2" ht="14.25" customHeight="1">
      <c r="A1823" s="29" t="s">
        <v>4107</v>
      </c>
      <c r="B1823" s="30" t="s">
        <v>30397</v>
      </c>
    </row>
    <row r="1824" spans="1:2" ht="14.25" customHeight="1">
      <c r="A1824" s="29" t="s">
        <v>37573</v>
      </c>
      <c r="B1824" s="30" t="s">
        <v>30401</v>
      </c>
    </row>
    <row r="1825" spans="1:2" ht="14.25" customHeight="1">
      <c r="A1825" s="29" t="s">
        <v>32850</v>
      </c>
      <c r="B1825" s="30" t="s">
        <v>30404</v>
      </c>
    </row>
    <row r="1826" spans="1:2" ht="14.25" customHeight="1">
      <c r="A1826" s="29" t="s">
        <v>32861</v>
      </c>
      <c r="B1826" s="30" t="s">
        <v>30407</v>
      </c>
    </row>
    <row r="1827" spans="1:2" ht="14.25" customHeight="1">
      <c r="A1827" s="29" t="s">
        <v>26394</v>
      </c>
      <c r="B1827" s="30" t="s">
        <v>30411</v>
      </c>
    </row>
    <row r="1828" spans="1:2" ht="14.25" customHeight="1">
      <c r="A1828" s="29" t="s">
        <v>4102</v>
      </c>
      <c r="B1828" s="30" t="s">
        <v>30416</v>
      </c>
    </row>
    <row r="1829" spans="1:2" ht="14.25" customHeight="1">
      <c r="A1829" s="29" t="s">
        <v>26403</v>
      </c>
      <c r="B1829" s="30" t="s">
        <v>18528</v>
      </c>
    </row>
    <row r="1830" spans="1:2" ht="14.25" customHeight="1">
      <c r="A1830" s="29" t="s">
        <v>26407</v>
      </c>
      <c r="B1830" s="30" t="s">
        <v>30421</v>
      </c>
    </row>
    <row r="1831" spans="1:2" ht="14.25" customHeight="1">
      <c r="A1831" s="29" t="s">
        <v>26410</v>
      </c>
      <c r="B1831" s="30" t="s">
        <v>30424</v>
      </c>
    </row>
    <row r="1832" spans="1:2" ht="14.25" customHeight="1">
      <c r="A1832" s="29" t="s">
        <v>32866</v>
      </c>
      <c r="B1832" s="30" t="s">
        <v>30428</v>
      </c>
    </row>
    <row r="1833" spans="1:2" ht="14.25" customHeight="1">
      <c r="A1833" s="29" t="s">
        <v>26414</v>
      </c>
      <c r="B1833" s="30" t="s">
        <v>34721</v>
      </c>
    </row>
    <row r="1834" spans="1:2" ht="14.25" customHeight="1">
      <c r="A1834" s="29" t="s">
        <v>26420</v>
      </c>
      <c r="B1834" s="30" t="s">
        <v>37574</v>
      </c>
    </row>
    <row r="1835" spans="1:2" ht="14.25" customHeight="1">
      <c r="A1835" s="29" t="s">
        <v>4097</v>
      </c>
      <c r="B1835" s="30" t="s">
        <v>34725</v>
      </c>
    </row>
    <row r="1836" spans="1:2" ht="14.25" customHeight="1">
      <c r="A1836" s="29" t="s">
        <v>26424</v>
      </c>
      <c r="B1836" s="30" t="s">
        <v>30434</v>
      </c>
    </row>
    <row r="1837" spans="1:2" ht="14.25" customHeight="1">
      <c r="A1837" s="29" t="s">
        <v>32880</v>
      </c>
      <c r="B1837" s="30" t="s">
        <v>34729</v>
      </c>
    </row>
    <row r="1838" spans="1:2" ht="14.25" customHeight="1">
      <c r="A1838" s="29" t="s">
        <v>36762</v>
      </c>
      <c r="B1838" s="30" t="s">
        <v>34732</v>
      </c>
    </row>
    <row r="1839" spans="1:2" ht="14.25" customHeight="1">
      <c r="A1839" s="29" t="s">
        <v>32885</v>
      </c>
      <c r="B1839" s="30" t="s">
        <v>30438</v>
      </c>
    </row>
    <row r="1840" spans="1:2" ht="14.25" customHeight="1">
      <c r="A1840" s="29" t="s">
        <v>36262</v>
      </c>
      <c r="B1840" s="30" t="s">
        <v>18520</v>
      </c>
    </row>
    <row r="1841" spans="1:2" ht="14.25" customHeight="1">
      <c r="A1841" s="29" t="s">
        <v>36479</v>
      </c>
      <c r="B1841" s="30" t="s">
        <v>34736</v>
      </c>
    </row>
    <row r="1842" spans="1:2" ht="14.25" customHeight="1">
      <c r="A1842" s="29" t="s">
        <v>32894</v>
      </c>
      <c r="B1842" s="30" t="s">
        <v>30447</v>
      </c>
    </row>
    <row r="1843" spans="1:2" ht="14.25" customHeight="1">
      <c r="A1843" s="29" t="s">
        <v>26428</v>
      </c>
      <c r="B1843" s="30" t="s">
        <v>37575</v>
      </c>
    </row>
    <row r="1844" spans="1:2" ht="14.25" customHeight="1">
      <c r="A1844" s="29" t="s">
        <v>26431</v>
      </c>
      <c r="B1844" s="30" t="s">
        <v>34738</v>
      </c>
    </row>
    <row r="1845" spans="1:2" ht="14.25" customHeight="1">
      <c r="A1845" s="29" t="s">
        <v>26435</v>
      </c>
      <c r="B1845" s="30" t="s">
        <v>30450</v>
      </c>
    </row>
    <row r="1846" spans="1:2" ht="14.25" customHeight="1">
      <c r="A1846" s="29" t="s">
        <v>32898</v>
      </c>
      <c r="B1846" s="30" t="s">
        <v>36068</v>
      </c>
    </row>
    <row r="1847" spans="1:2" ht="14.25" customHeight="1">
      <c r="A1847" s="29" t="s">
        <v>36772</v>
      </c>
      <c r="B1847" s="30" t="s">
        <v>30454</v>
      </c>
    </row>
    <row r="1848" spans="1:2" ht="14.25" customHeight="1">
      <c r="A1848" s="29" t="s">
        <v>26439</v>
      </c>
      <c r="B1848" s="30" t="s">
        <v>34743</v>
      </c>
    </row>
    <row r="1849" spans="1:2" ht="14.25" customHeight="1">
      <c r="A1849" s="29" t="s">
        <v>26442</v>
      </c>
      <c r="B1849" s="30" t="s">
        <v>18516</v>
      </c>
    </row>
    <row r="1850" spans="1:2" ht="14.25" customHeight="1">
      <c r="A1850" s="29" t="s">
        <v>32902</v>
      </c>
      <c r="B1850" s="30" t="s">
        <v>30462</v>
      </c>
    </row>
    <row r="1851" spans="1:2" ht="14.25" customHeight="1">
      <c r="A1851" s="29" t="s">
        <v>26454</v>
      </c>
      <c r="B1851" s="30" t="s">
        <v>30464</v>
      </c>
    </row>
    <row r="1852" spans="1:2" ht="14.25" customHeight="1">
      <c r="A1852" s="29" t="s">
        <v>32907</v>
      </c>
      <c r="B1852" s="30" t="s">
        <v>30467</v>
      </c>
    </row>
    <row r="1853" spans="1:2" ht="14.25" customHeight="1">
      <c r="A1853" s="29" t="s">
        <v>32911</v>
      </c>
      <c r="B1853" s="30" t="s">
        <v>34747</v>
      </c>
    </row>
    <row r="1854" spans="1:2" ht="14.25" customHeight="1">
      <c r="A1854" s="29" t="s">
        <v>4091</v>
      </c>
      <c r="B1854" s="30" t="s">
        <v>18512</v>
      </c>
    </row>
    <row r="1855" spans="1:2" ht="14.25" customHeight="1">
      <c r="A1855" s="29" t="s">
        <v>4085</v>
      </c>
      <c r="B1855" s="30" t="s">
        <v>30470</v>
      </c>
    </row>
    <row r="1856" spans="1:2" ht="14.25" customHeight="1">
      <c r="A1856" s="29" t="s">
        <v>26461</v>
      </c>
      <c r="B1856" s="30" t="s">
        <v>30473</v>
      </c>
    </row>
    <row r="1857" spans="1:2" ht="14.25" customHeight="1">
      <c r="A1857" s="29" t="s">
        <v>19161</v>
      </c>
      <c r="B1857" s="30" t="s">
        <v>36511</v>
      </c>
    </row>
    <row r="1858" spans="1:2" ht="14.25" customHeight="1">
      <c r="A1858" s="29" t="s">
        <v>26470</v>
      </c>
      <c r="B1858" s="30" t="s">
        <v>30477</v>
      </c>
    </row>
    <row r="1859" spans="1:2" ht="14.25" customHeight="1">
      <c r="A1859" s="29" t="s">
        <v>26473</v>
      </c>
      <c r="B1859" s="30" t="s">
        <v>2394</v>
      </c>
    </row>
    <row r="1860" spans="1:2" ht="14.25" customHeight="1">
      <c r="A1860" s="29" t="s">
        <v>32928</v>
      </c>
      <c r="B1860" s="30" t="s">
        <v>34753</v>
      </c>
    </row>
    <row r="1861" spans="1:2" ht="14.25" customHeight="1">
      <c r="A1861" s="29" t="s">
        <v>26483</v>
      </c>
      <c r="B1861" s="30" t="s">
        <v>37576</v>
      </c>
    </row>
    <row r="1862" spans="1:2" ht="14.25" customHeight="1">
      <c r="A1862" s="29" t="s">
        <v>4080</v>
      </c>
      <c r="B1862" s="30" t="s">
        <v>30481</v>
      </c>
    </row>
    <row r="1863" spans="1:2" ht="14.25" customHeight="1">
      <c r="A1863" s="29" t="s">
        <v>32931</v>
      </c>
      <c r="B1863" s="30" t="s">
        <v>30485</v>
      </c>
    </row>
    <row r="1864" spans="1:2" ht="14.25" customHeight="1">
      <c r="A1864" s="29" t="s">
        <v>32922</v>
      </c>
      <c r="B1864" s="30" t="s">
        <v>36013</v>
      </c>
    </row>
    <row r="1865" spans="1:2" ht="14.25" customHeight="1">
      <c r="A1865" s="29" t="s">
        <v>32924</v>
      </c>
      <c r="B1865" s="30" t="s">
        <v>34756</v>
      </c>
    </row>
    <row r="1866" spans="1:2" ht="14.25" customHeight="1">
      <c r="A1866" s="29" t="s">
        <v>26477</v>
      </c>
      <c r="B1866" s="30" t="s">
        <v>30488</v>
      </c>
    </row>
    <row r="1867" spans="1:2" ht="14.25" customHeight="1">
      <c r="A1867" s="29" t="s">
        <v>37577</v>
      </c>
      <c r="B1867" s="30" t="s">
        <v>30491</v>
      </c>
    </row>
    <row r="1868" spans="1:2" ht="14.25" customHeight="1">
      <c r="A1868" s="29" t="s">
        <v>35544</v>
      </c>
      <c r="B1868" s="30" t="s">
        <v>37578</v>
      </c>
    </row>
    <row r="1869" spans="1:2" ht="14.25" customHeight="1">
      <c r="A1869" s="29" t="s">
        <v>26485</v>
      </c>
      <c r="B1869" s="30" t="s">
        <v>34759</v>
      </c>
    </row>
    <row r="1870" spans="1:2" ht="14.25" customHeight="1">
      <c r="A1870" s="29" t="s">
        <v>36345</v>
      </c>
      <c r="B1870" s="30" t="s">
        <v>34762</v>
      </c>
    </row>
    <row r="1871" spans="1:2" ht="14.25" customHeight="1">
      <c r="A1871" s="29" t="s">
        <v>32935</v>
      </c>
      <c r="B1871" s="30" t="s">
        <v>34765</v>
      </c>
    </row>
    <row r="1872" spans="1:2" ht="14.25" customHeight="1">
      <c r="A1872" s="29" t="s">
        <v>36114</v>
      </c>
      <c r="B1872" s="30" t="s">
        <v>34768</v>
      </c>
    </row>
    <row r="1873" spans="1:2" ht="14.25" customHeight="1">
      <c r="A1873" s="29" t="s">
        <v>37579</v>
      </c>
      <c r="B1873" s="30" t="s">
        <v>34772</v>
      </c>
    </row>
    <row r="1874" spans="1:2" ht="14.25" customHeight="1">
      <c r="A1874" s="29" t="s">
        <v>32937</v>
      </c>
      <c r="B1874" s="30" t="s">
        <v>30494</v>
      </c>
    </row>
    <row r="1875" spans="1:2" ht="14.25" customHeight="1">
      <c r="A1875" s="29" t="s">
        <v>37580</v>
      </c>
      <c r="B1875" s="30" t="s">
        <v>34774</v>
      </c>
    </row>
    <row r="1876" spans="1:2" ht="14.25" customHeight="1">
      <c r="A1876" s="29" t="s">
        <v>26490</v>
      </c>
      <c r="B1876" s="30" t="s">
        <v>30497</v>
      </c>
    </row>
    <row r="1877" spans="1:2" ht="14.25" customHeight="1">
      <c r="A1877" s="29" t="s">
        <v>32940</v>
      </c>
      <c r="B1877" s="30" t="s">
        <v>37581</v>
      </c>
    </row>
    <row r="1878" spans="1:2" ht="14.25" customHeight="1">
      <c r="A1878" s="29" t="s">
        <v>26493</v>
      </c>
      <c r="B1878" s="30" t="s">
        <v>30500</v>
      </c>
    </row>
    <row r="1879" spans="1:2" ht="14.25" customHeight="1">
      <c r="A1879" s="29" t="s">
        <v>4074</v>
      </c>
      <c r="B1879" s="30" t="s">
        <v>30502</v>
      </c>
    </row>
    <row r="1880" spans="1:2" ht="14.25" customHeight="1">
      <c r="A1880" s="29" t="s">
        <v>32944</v>
      </c>
      <c r="B1880" s="30" t="s">
        <v>30505</v>
      </c>
    </row>
    <row r="1881" spans="1:2" ht="14.25" customHeight="1">
      <c r="A1881" s="29" t="s">
        <v>26498</v>
      </c>
      <c r="B1881" s="30" t="s">
        <v>34776</v>
      </c>
    </row>
    <row r="1882" spans="1:2" ht="14.25" customHeight="1">
      <c r="A1882" s="29" t="s">
        <v>32948</v>
      </c>
      <c r="B1882" s="30" t="s">
        <v>2368</v>
      </c>
    </row>
    <row r="1883" spans="1:2" ht="14.25" customHeight="1">
      <c r="A1883" s="29" t="s">
        <v>4069</v>
      </c>
      <c r="B1883" s="30" t="s">
        <v>30509</v>
      </c>
    </row>
    <row r="1884" spans="1:2" ht="14.25" customHeight="1">
      <c r="A1884" s="29" t="s">
        <v>37582</v>
      </c>
      <c r="B1884" s="30" t="s">
        <v>30512</v>
      </c>
    </row>
    <row r="1885" spans="1:2" ht="14.25" customHeight="1">
      <c r="A1885" s="29" t="s">
        <v>4062</v>
      </c>
      <c r="B1885" s="30" t="s">
        <v>2361</v>
      </c>
    </row>
    <row r="1886" spans="1:2" ht="14.25" customHeight="1">
      <c r="A1886" s="29" t="s">
        <v>26508</v>
      </c>
      <c r="B1886" s="30" t="s">
        <v>34787</v>
      </c>
    </row>
    <row r="1887" spans="1:2" ht="14.25" customHeight="1">
      <c r="A1887" s="29" t="s">
        <v>32950</v>
      </c>
      <c r="B1887" s="30" t="s">
        <v>37583</v>
      </c>
    </row>
    <row r="1888" spans="1:2" ht="14.25" customHeight="1">
      <c r="A1888" s="29" t="s">
        <v>26512</v>
      </c>
      <c r="B1888" s="30" t="s">
        <v>2353</v>
      </c>
    </row>
    <row r="1889" spans="1:2" ht="14.25" customHeight="1">
      <c r="A1889" s="29" t="s">
        <v>32953</v>
      </c>
      <c r="B1889" s="30" t="s">
        <v>21332</v>
      </c>
    </row>
    <row r="1890" spans="1:2" ht="14.25" customHeight="1">
      <c r="A1890" s="29" t="s">
        <v>26515</v>
      </c>
      <c r="B1890" s="30" t="s">
        <v>30516</v>
      </c>
    </row>
    <row r="1891" spans="1:2" ht="14.25" customHeight="1">
      <c r="A1891" s="29" t="s">
        <v>32955</v>
      </c>
      <c r="B1891" s="30" t="s">
        <v>30519</v>
      </c>
    </row>
    <row r="1892" spans="1:2" ht="14.25" customHeight="1">
      <c r="A1892" s="29" t="s">
        <v>32959</v>
      </c>
      <c r="B1892" s="30" t="s">
        <v>30522</v>
      </c>
    </row>
    <row r="1893" spans="1:2" ht="14.25" customHeight="1">
      <c r="A1893" s="29" t="s">
        <v>26521</v>
      </c>
      <c r="B1893" s="30" t="s">
        <v>37584</v>
      </c>
    </row>
    <row r="1894" spans="1:2" ht="14.25" customHeight="1">
      <c r="A1894" s="29" t="s">
        <v>4059</v>
      </c>
      <c r="B1894" s="30" t="s">
        <v>30525</v>
      </c>
    </row>
    <row r="1895" spans="1:2" ht="14.25" customHeight="1">
      <c r="A1895" s="29" t="s">
        <v>26524</v>
      </c>
      <c r="B1895" s="30" t="s">
        <v>34791</v>
      </c>
    </row>
    <row r="1896" spans="1:2" ht="14.25" customHeight="1">
      <c r="A1896" s="29" t="s">
        <v>26529</v>
      </c>
      <c r="B1896" s="30" t="s">
        <v>30528</v>
      </c>
    </row>
    <row r="1897" spans="1:2" ht="14.25" customHeight="1">
      <c r="A1897" s="29" t="s">
        <v>4055</v>
      </c>
      <c r="B1897" s="30" t="s">
        <v>30531</v>
      </c>
    </row>
    <row r="1898" spans="1:2" ht="14.25" customHeight="1">
      <c r="A1898" s="29" t="s">
        <v>4050</v>
      </c>
      <c r="B1898" s="30" t="s">
        <v>37585</v>
      </c>
    </row>
    <row r="1899" spans="1:2" ht="14.25" customHeight="1">
      <c r="A1899" s="29" t="s">
        <v>4046</v>
      </c>
      <c r="B1899" s="30" t="s">
        <v>30533</v>
      </c>
    </row>
    <row r="1900" spans="1:2" ht="14.25" customHeight="1">
      <c r="A1900" s="29" t="s">
        <v>32962</v>
      </c>
      <c r="B1900" s="30" t="s">
        <v>34780</v>
      </c>
    </row>
    <row r="1901" spans="1:2" ht="14.25" customHeight="1">
      <c r="A1901" s="29" t="s">
        <v>32965</v>
      </c>
      <c r="B1901" s="30" t="s">
        <v>34784</v>
      </c>
    </row>
    <row r="1902" spans="1:2" ht="14.25" customHeight="1">
      <c r="A1902" s="29" t="s">
        <v>32968</v>
      </c>
      <c r="B1902" s="30" t="s">
        <v>2347</v>
      </c>
    </row>
    <row r="1903" spans="1:2" ht="14.25" customHeight="1">
      <c r="A1903" s="29" t="s">
        <v>26531</v>
      </c>
      <c r="B1903" s="30" t="s">
        <v>30539</v>
      </c>
    </row>
    <row r="1904" spans="1:2" ht="14.25" customHeight="1">
      <c r="A1904" s="29" t="s">
        <v>32971</v>
      </c>
      <c r="B1904" s="30" t="s">
        <v>30541</v>
      </c>
    </row>
    <row r="1905" spans="1:2" ht="14.25" customHeight="1">
      <c r="A1905" s="29" t="s">
        <v>4043</v>
      </c>
      <c r="B1905" s="30" t="s">
        <v>30544</v>
      </c>
    </row>
    <row r="1906" spans="1:2" ht="14.25" customHeight="1">
      <c r="A1906" s="29" t="s">
        <v>32974</v>
      </c>
      <c r="B1906" s="30" t="s">
        <v>2342</v>
      </c>
    </row>
    <row r="1907" spans="1:2" ht="14.25" customHeight="1">
      <c r="A1907" s="29" t="s">
        <v>26534</v>
      </c>
      <c r="B1907" s="30" t="s">
        <v>34795</v>
      </c>
    </row>
    <row r="1908" spans="1:2" ht="14.25" customHeight="1">
      <c r="A1908" s="29" t="s">
        <v>37586</v>
      </c>
      <c r="B1908" s="30" t="s">
        <v>34799</v>
      </c>
    </row>
    <row r="1909" spans="1:2" ht="14.25" customHeight="1">
      <c r="A1909" s="29" t="s">
        <v>22400</v>
      </c>
      <c r="B1909" s="30" t="s">
        <v>34803</v>
      </c>
    </row>
    <row r="1910" spans="1:2" ht="14.25" customHeight="1">
      <c r="A1910" s="29" t="s">
        <v>19157</v>
      </c>
      <c r="B1910" s="30" t="s">
        <v>30548</v>
      </c>
    </row>
    <row r="1911" spans="1:2" ht="14.25" customHeight="1">
      <c r="A1911" s="29" t="s">
        <v>4066</v>
      </c>
      <c r="B1911" s="30" t="s">
        <v>37587</v>
      </c>
    </row>
    <row r="1912" spans="1:2" ht="14.25" customHeight="1">
      <c r="A1912" s="29" t="s">
        <v>26518</v>
      </c>
      <c r="B1912" s="30" t="s">
        <v>2324</v>
      </c>
    </row>
    <row r="1913" spans="1:2" ht="14.25" customHeight="1">
      <c r="A1913" s="29" t="s">
        <v>26536</v>
      </c>
      <c r="B1913" s="30" t="s">
        <v>37588</v>
      </c>
    </row>
    <row r="1914" spans="1:2" ht="14.25" customHeight="1">
      <c r="A1914" s="29" t="s">
        <v>26540</v>
      </c>
      <c r="B1914" s="30" t="s">
        <v>34812</v>
      </c>
    </row>
    <row r="1915" spans="1:2" ht="14.25" customHeight="1">
      <c r="A1915" s="29" t="s">
        <v>26543</v>
      </c>
      <c r="B1915" s="30" t="s">
        <v>30568</v>
      </c>
    </row>
    <row r="1916" spans="1:2" ht="14.25" customHeight="1">
      <c r="A1916" s="29" t="s">
        <v>19151</v>
      </c>
      <c r="B1916" s="30" t="s">
        <v>30551</v>
      </c>
    </row>
    <row r="1917" spans="1:2" ht="14.25" customHeight="1">
      <c r="A1917" s="29" t="s">
        <v>19147</v>
      </c>
      <c r="B1917" s="30" t="s">
        <v>30555</v>
      </c>
    </row>
    <row r="1918" spans="1:2" ht="14.25" customHeight="1">
      <c r="A1918" s="29" t="s">
        <v>32979</v>
      </c>
      <c r="B1918" s="30" t="s">
        <v>36668</v>
      </c>
    </row>
    <row r="1919" spans="1:2" ht="15" customHeight="1">
      <c r="A1919" s="31" t="s">
        <v>4028</v>
      </c>
      <c r="B1919" s="32" t="s">
        <v>30559</v>
      </c>
    </row>
    <row r="1920" spans="1:2" ht="15" customHeight="1"/>
    <row r="1921" spans="1:2" ht="14.25" customHeight="1">
      <c r="A1921" s="27" t="s">
        <v>4024</v>
      </c>
      <c r="B1921" s="28" t="s">
        <v>37589</v>
      </c>
    </row>
    <row r="1922" spans="1:2" ht="14.25" customHeight="1">
      <c r="A1922" s="29" t="s">
        <v>26546</v>
      </c>
      <c r="B1922" s="30" t="s">
        <v>30563</v>
      </c>
    </row>
    <row r="1923" spans="1:2" ht="14.25" customHeight="1">
      <c r="A1923" s="29" t="s">
        <v>26548</v>
      </c>
      <c r="B1923" s="30" t="s">
        <v>18502</v>
      </c>
    </row>
    <row r="1924" spans="1:2" ht="14.25" customHeight="1">
      <c r="A1924" s="29" t="s">
        <v>26551</v>
      </c>
      <c r="B1924" s="30" t="s">
        <v>30566</v>
      </c>
    </row>
    <row r="1925" spans="1:2" ht="14.25" customHeight="1">
      <c r="A1925" s="29" t="s">
        <v>32983</v>
      </c>
      <c r="B1925" s="30" t="s">
        <v>34807</v>
      </c>
    </row>
    <row r="1926" spans="1:2" ht="14.25" customHeight="1">
      <c r="A1926" s="29" t="s">
        <v>26560</v>
      </c>
      <c r="B1926" s="30" t="s">
        <v>2335</v>
      </c>
    </row>
    <row r="1927" spans="1:2" ht="14.25" customHeight="1">
      <c r="A1927" s="29" t="s">
        <v>36819</v>
      </c>
      <c r="B1927" s="30" t="s">
        <v>34809</v>
      </c>
    </row>
    <row r="1928" spans="1:2" ht="14.25" customHeight="1">
      <c r="A1928" s="29" t="s">
        <v>26554</v>
      </c>
      <c r="B1928" s="30" t="s">
        <v>30561</v>
      </c>
    </row>
    <row r="1929" spans="1:2" ht="14.25" customHeight="1">
      <c r="A1929" s="29" t="s">
        <v>26557</v>
      </c>
      <c r="B1929" s="30" t="s">
        <v>2338</v>
      </c>
    </row>
    <row r="1930" spans="1:2" ht="14.25" customHeight="1">
      <c r="A1930" s="29" t="s">
        <v>37590</v>
      </c>
      <c r="B1930" s="30" t="s">
        <v>21340</v>
      </c>
    </row>
    <row r="1931" spans="1:2" ht="14.25" customHeight="1">
      <c r="A1931" s="29" t="s">
        <v>22388</v>
      </c>
      <c r="B1931" s="30" t="s">
        <v>34814</v>
      </c>
    </row>
    <row r="1932" spans="1:2" ht="14.25" customHeight="1">
      <c r="A1932" s="29" t="s">
        <v>26563</v>
      </c>
      <c r="B1932" s="30" t="s">
        <v>37591</v>
      </c>
    </row>
    <row r="1933" spans="1:2" ht="14.25" customHeight="1">
      <c r="A1933" s="29" t="s">
        <v>26568</v>
      </c>
      <c r="B1933" s="30" t="s">
        <v>30572</v>
      </c>
    </row>
    <row r="1934" spans="1:2" ht="14.25" customHeight="1">
      <c r="A1934" s="29" t="s">
        <v>26572</v>
      </c>
      <c r="B1934" s="30" t="s">
        <v>34820</v>
      </c>
    </row>
    <row r="1935" spans="1:2" ht="14.25" customHeight="1">
      <c r="A1935" s="29" t="s">
        <v>26576</v>
      </c>
      <c r="B1935" s="30" t="s">
        <v>37592</v>
      </c>
    </row>
    <row r="1936" spans="1:2" ht="14.25" customHeight="1">
      <c r="A1936" s="29" t="s">
        <v>37593</v>
      </c>
      <c r="B1936" s="30" t="s">
        <v>30575</v>
      </c>
    </row>
    <row r="1937" spans="1:2" ht="14.25" customHeight="1">
      <c r="A1937" s="29" t="s">
        <v>19143</v>
      </c>
      <c r="B1937" s="30" t="s">
        <v>2306</v>
      </c>
    </row>
    <row r="1938" spans="1:2" ht="14.25" customHeight="1">
      <c r="A1938" s="29" t="s">
        <v>26579</v>
      </c>
      <c r="B1938" s="30" t="s">
        <v>37594</v>
      </c>
    </row>
    <row r="1939" spans="1:2" ht="14.25" customHeight="1">
      <c r="A1939" s="29" t="s">
        <v>26581</v>
      </c>
      <c r="B1939" s="30" t="s">
        <v>36280</v>
      </c>
    </row>
    <row r="1940" spans="1:2" ht="14.25" customHeight="1">
      <c r="A1940" s="29" t="s">
        <v>26584</v>
      </c>
      <c r="B1940" s="30" t="s">
        <v>2296</v>
      </c>
    </row>
    <row r="1941" spans="1:2" ht="14.25" customHeight="1">
      <c r="A1941" s="29" t="s">
        <v>26588</v>
      </c>
      <c r="B1941" s="30" t="s">
        <v>34818</v>
      </c>
    </row>
    <row r="1942" spans="1:2" ht="14.25" customHeight="1">
      <c r="A1942" s="29" t="s">
        <v>37595</v>
      </c>
      <c r="B1942" s="30" t="s">
        <v>30583</v>
      </c>
    </row>
    <row r="1943" spans="1:2" ht="14.25" customHeight="1">
      <c r="A1943" s="29" t="s">
        <v>26591</v>
      </c>
      <c r="B1943" s="30" t="s">
        <v>37596</v>
      </c>
    </row>
    <row r="1944" spans="1:2" ht="14.25" customHeight="1">
      <c r="A1944" s="29" t="s">
        <v>26595</v>
      </c>
      <c r="B1944" s="30" t="s">
        <v>34823</v>
      </c>
    </row>
    <row r="1945" spans="1:2" ht="14.25" customHeight="1">
      <c r="A1945" s="29" t="s">
        <v>4015</v>
      </c>
      <c r="B1945" s="30" t="s">
        <v>34827</v>
      </c>
    </row>
    <row r="1946" spans="1:2" ht="14.25" customHeight="1">
      <c r="A1946" s="29" t="s">
        <v>19140</v>
      </c>
      <c r="B1946" s="30" t="s">
        <v>18494</v>
      </c>
    </row>
    <row r="1947" spans="1:2" ht="14.25" customHeight="1">
      <c r="A1947" s="29" t="s">
        <v>4011</v>
      </c>
      <c r="B1947" s="30" t="s">
        <v>34831</v>
      </c>
    </row>
    <row r="1948" spans="1:2" ht="14.25" customHeight="1">
      <c r="A1948" s="29" t="s">
        <v>32988</v>
      </c>
      <c r="B1948" s="30" t="s">
        <v>37597</v>
      </c>
    </row>
    <row r="1949" spans="1:2" ht="14.25" customHeight="1">
      <c r="A1949" s="29" t="s">
        <v>26598</v>
      </c>
      <c r="B1949" s="30" t="s">
        <v>30587</v>
      </c>
    </row>
    <row r="1950" spans="1:2" ht="14.25" customHeight="1">
      <c r="A1950" s="29" t="s">
        <v>21671</v>
      </c>
      <c r="B1950" s="30" t="s">
        <v>30590</v>
      </c>
    </row>
    <row r="1951" spans="1:2" ht="14.25" customHeight="1">
      <c r="A1951" s="29" t="s">
        <v>36750</v>
      </c>
      <c r="B1951" s="30" t="s">
        <v>30592</v>
      </c>
    </row>
    <row r="1952" spans="1:2" ht="14.25" customHeight="1">
      <c r="A1952" s="29" t="s">
        <v>37598</v>
      </c>
      <c r="B1952" s="30" t="s">
        <v>22140</v>
      </c>
    </row>
    <row r="1953" spans="1:2" ht="14.25" customHeight="1">
      <c r="A1953" s="29" t="s">
        <v>32990</v>
      </c>
      <c r="B1953" s="30" t="s">
        <v>2290</v>
      </c>
    </row>
    <row r="1954" spans="1:2" ht="14.25" customHeight="1">
      <c r="A1954" s="29" t="s">
        <v>37599</v>
      </c>
      <c r="B1954" s="30" t="s">
        <v>18490</v>
      </c>
    </row>
    <row r="1955" spans="1:2" ht="14.25" customHeight="1">
      <c r="A1955" s="29" t="s">
        <v>32996</v>
      </c>
      <c r="B1955" s="30" t="s">
        <v>34840</v>
      </c>
    </row>
    <row r="1956" spans="1:2" ht="14.25" customHeight="1">
      <c r="A1956" s="29" t="s">
        <v>32999</v>
      </c>
      <c r="B1956" s="30" t="s">
        <v>34844</v>
      </c>
    </row>
    <row r="1957" spans="1:2" ht="14.25" customHeight="1">
      <c r="A1957" s="29" t="s">
        <v>20680</v>
      </c>
      <c r="B1957" s="30" t="s">
        <v>21349</v>
      </c>
    </row>
    <row r="1958" spans="1:2" ht="14.25" customHeight="1">
      <c r="A1958" s="29" t="s">
        <v>37600</v>
      </c>
      <c r="B1958" s="30" t="s">
        <v>34849</v>
      </c>
    </row>
    <row r="1959" spans="1:2" ht="14.25" customHeight="1">
      <c r="A1959" s="29" t="s">
        <v>33002</v>
      </c>
      <c r="B1959" s="30" t="s">
        <v>36323</v>
      </c>
    </row>
    <row r="1960" spans="1:2" ht="14.25" customHeight="1">
      <c r="A1960" s="29" t="s">
        <v>37601</v>
      </c>
      <c r="B1960" s="30" t="s">
        <v>30597</v>
      </c>
    </row>
    <row r="1961" spans="1:2" ht="14.25" customHeight="1">
      <c r="A1961" s="29" t="s">
        <v>37602</v>
      </c>
      <c r="B1961" s="30" t="s">
        <v>30603</v>
      </c>
    </row>
    <row r="1962" spans="1:2" ht="14.25" customHeight="1">
      <c r="A1962" s="29" t="s">
        <v>26601</v>
      </c>
      <c r="B1962" s="30" t="s">
        <v>37603</v>
      </c>
    </row>
    <row r="1963" spans="1:2" ht="14.25" customHeight="1">
      <c r="A1963" s="29" t="s">
        <v>36267</v>
      </c>
      <c r="B1963" s="30" t="s">
        <v>30606</v>
      </c>
    </row>
    <row r="1964" spans="1:2" ht="14.25" customHeight="1">
      <c r="A1964" s="29" t="s">
        <v>3994</v>
      </c>
      <c r="B1964" s="30" t="s">
        <v>36238</v>
      </c>
    </row>
    <row r="1965" spans="1:2" ht="14.25" customHeight="1">
      <c r="A1965" s="29" t="s">
        <v>26605</v>
      </c>
      <c r="B1965" s="30" t="s">
        <v>34853</v>
      </c>
    </row>
    <row r="1966" spans="1:2" ht="14.25" customHeight="1">
      <c r="A1966" s="29" t="s">
        <v>33006</v>
      </c>
      <c r="B1966" s="30" t="s">
        <v>34856</v>
      </c>
    </row>
    <row r="1967" spans="1:2" ht="14.25" customHeight="1">
      <c r="A1967" s="29" t="s">
        <v>26609</v>
      </c>
      <c r="B1967" s="30" t="s">
        <v>37604</v>
      </c>
    </row>
    <row r="1968" spans="1:2" ht="14.25" customHeight="1">
      <c r="A1968" s="29" t="s">
        <v>26613</v>
      </c>
      <c r="B1968" s="30" t="s">
        <v>36352</v>
      </c>
    </row>
    <row r="1969" spans="1:2" ht="14.25" customHeight="1">
      <c r="A1969" s="29" t="s">
        <v>3984</v>
      </c>
      <c r="B1969" s="30" t="s">
        <v>30610</v>
      </c>
    </row>
    <row r="1970" spans="1:2" ht="14.25" customHeight="1">
      <c r="A1970" s="29" t="s">
        <v>19137</v>
      </c>
      <c r="B1970" s="30" t="s">
        <v>34860</v>
      </c>
    </row>
    <row r="1971" spans="1:2" ht="14.25" customHeight="1">
      <c r="A1971" s="29" t="s">
        <v>33010</v>
      </c>
      <c r="B1971" s="30" t="s">
        <v>30612</v>
      </c>
    </row>
    <row r="1972" spans="1:2" ht="14.25" customHeight="1">
      <c r="A1972" s="29" t="s">
        <v>26620</v>
      </c>
      <c r="B1972" s="30" t="s">
        <v>36222</v>
      </c>
    </row>
    <row r="1973" spans="1:2" ht="14.25" customHeight="1">
      <c r="A1973" s="29" t="s">
        <v>26628</v>
      </c>
      <c r="B1973" s="30" t="s">
        <v>34862</v>
      </c>
    </row>
    <row r="1974" spans="1:2" ht="14.25" customHeight="1">
      <c r="A1974" s="29" t="s">
        <v>36146</v>
      </c>
      <c r="B1974" s="30" t="s">
        <v>30617</v>
      </c>
    </row>
    <row r="1975" spans="1:2" ht="14.25" customHeight="1">
      <c r="A1975" s="29" t="s">
        <v>26633</v>
      </c>
      <c r="B1975" s="30" t="s">
        <v>34864</v>
      </c>
    </row>
    <row r="1976" spans="1:2" ht="14.25" customHeight="1">
      <c r="A1976" s="29" t="s">
        <v>26637</v>
      </c>
      <c r="B1976" s="30" t="s">
        <v>2273</v>
      </c>
    </row>
    <row r="1977" spans="1:2" ht="14.25" customHeight="1">
      <c r="A1977" s="29" t="s">
        <v>26645</v>
      </c>
      <c r="B1977" s="30" t="s">
        <v>34868</v>
      </c>
    </row>
    <row r="1978" spans="1:2" ht="14.25" customHeight="1">
      <c r="A1978" s="29" t="s">
        <v>37605</v>
      </c>
      <c r="B1978" s="30" t="s">
        <v>2266</v>
      </c>
    </row>
    <row r="1979" spans="1:2" ht="14.25" customHeight="1">
      <c r="A1979" s="29" t="s">
        <v>26648</v>
      </c>
      <c r="B1979" s="30" t="s">
        <v>37606</v>
      </c>
    </row>
    <row r="1980" spans="1:2" ht="14.25" customHeight="1">
      <c r="A1980" s="29" t="s">
        <v>26650</v>
      </c>
      <c r="B1980" s="30" t="s">
        <v>30624</v>
      </c>
    </row>
    <row r="1981" spans="1:2" ht="14.25" customHeight="1">
      <c r="A1981" s="29" t="s">
        <v>21682</v>
      </c>
      <c r="B1981" s="30" t="s">
        <v>2281</v>
      </c>
    </row>
    <row r="1982" spans="1:2" ht="14.25" customHeight="1">
      <c r="A1982" s="29" t="s">
        <v>26656</v>
      </c>
      <c r="B1982" s="30" t="s">
        <v>30614</v>
      </c>
    </row>
    <row r="1983" spans="1:2" ht="14.25" customHeight="1">
      <c r="A1983" s="29" t="s">
        <v>33019</v>
      </c>
      <c r="B1983" s="30" t="s">
        <v>18484</v>
      </c>
    </row>
    <row r="1984" spans="1:2" ht="14.25" customHeight="1">
      <c r="A1984" s="29" t="s">
        <v>26660</v>
      </c>
      <c r="B1984" s="30" t="s">
        <v>34872</v>
      </c>
    </row>
    <row r="1985" spans="1:2" ht="14.25" customHeight="1">
      <c r="A1985" s="29" t="s">
        <v>26664</v>
      </c>
      <c r="B1985" s="30" t="s">
        <v>30621</v>
      </c>
    </row>
    <row r="1986" spans="1:2" ht="14.25" customHeight="1">
      <c r="A1986" s="29" t="s">
        <v>21687</v>
      </c>
      <c r="B1986" s="30" t="s">
        <v>36908</v>
      </c>
    </row>
    <row r="1987" spans="1:2" ht="14.25" customHeight="1">
      <c r="A1987" s="29" t="s">
        <v>33021</v>
      </c>
      <c r="B1987" s="30" t="s">
        <v>34876</v>
      </c>
    </row>
    <row r="1988" spans="1:2" ht="14.25" customHeight="1">
      <c r="A1988" s="29" t="s">
        <v>33025</v>
      </c>
      <c r="B1988" s="30" t="s">
        <v>30631</v>
      </c>
    </row>
    <row r="1989" spans="1:2" ht="14.25" customHeight="1">
      <c r="A1989" s="29" t="s">
        <v>37607</v>
      </c>
      <c r="B1989" s="30" t="s">
        <v>34883</v>
      </c>
    </row>
    <row r="1990" spans="1:2" ht="14.25" customHeight="1">
      <c r="A1990" s="29" t="s">
        <v>3970</v>
      </c>
      <c r="B1990" s="30" t="s">
        <v>34886</v>
      </c>
    </row>
    <row r="1991" spans="1:2" ht="14.25" customHeight="1">
      <c r="A1991" s="29" t="s">
        <v>19132</v>
      </c>
      <c r="B1991" s="30" t="s">
        <v>30626</v>
      </c>
    </row>
    <row r="1992" spans="1:2" ht="14.25" customHeight="1">
      <c r="A1992" s="29" t="s">
        <v>26670</v>
      </c>
      <c r="B1992" s="30" t="s">
        <v>34880</v>
      </c>
    </row>
    <row r="1993" spans="1:2" ht="14.25" customHeight="1">
      <c r="A1993" s="29" t="s">
        <v>26678</v>
      </c>
      <c r="B1993" s="30" t="s">
        <v>2260</v>
      </c>
    </row>
    <row r="1994" spans="1:2" ht="14.25" customHeight="1">
      <c r="A1994" s="29" t="s">
        <v>33031</v>
      </c>
      <c r="B1994" s="30" t="s">
        <v>37608</v>
      </c>
    </row>
    <row r="1995" spans="1:2" ht="14.25" customHeight="1">
      <c r="A1995" s="29" t="s">
        <v>26682</v>
      </c>
      <c r="B1995" s="30" t="s">
        <v>35954</v>
      </c>
    </row>
    <row r="1996" spans="1:2" ht="14.25" customHeight="1">
      <c r="A1996" s="29" t="s">
        <v>26685</v>
      </c>
      <c r="B1996" s="30" t="s">
        <v>34889</v>
      </c>
    </row>
    <row r="1997" spans="1:2" ht="14.25" customHeight="1">
      <c r="A1997" s="29" t="s">
        <v>33036</v>
      </c>
      <c r="B1997" s="30" t="s">
        <v>34892</v>
      </c>
    </row>
    <row r="1998" spans="1:2" ht="14.25" customHeight="1">
      <c r="A1998" s="29" t="s">
        <v>33041</v>
      </c>
      <c r="B1998" s="30" t="s">
        <v>30638</v>
      </c>
    </row>
    <row r="1999" spans="1:2" ht="14.25" customHeight="1">
      <c r="A1999" s="29" t="s">
        <v>26690</v>
      </c>
      <c r="B1999" s="30" t="s">
        <v>30641</v>
      </c>
    </row>
    <row r="2000" spans="1:2" ht="14.25" customHeight="1">
      <c r="A2000" s="29" t="s">
        <v>33046</v>
      </c>
      <c r="B2000" s="30" t="s">
        <v>34895</v>
      </c>
    </row>
    <row r="2001" spans="1:2" ht="14.25" customHeight="1">
      <c r="A2001" s="29" t="s">
        <v>36821</v>
      </c>
      <c r="B2001" s="30" t="s">
        <v>34898</v>
      </c>
    </row>
    <row r="2002" spans="1:2" ht="14.25" customHeight="1">
      <c r="A2002" s="29" t="s">
        <v>26738</v>
      </c>
      <c r="B2002" s="30" t="s">
        <v>30644</v>
      </c>
    </row>
    <row r="2003" spans="1:2" ht="14.25" customHeight="1">
      <c r="A2003" s="29" t="s">
        <v>26693</v>
      </c>
      <c r="B2003" s="30" t="s">
        <v>34900</v>
      </c>
    </row>
    <row r="2004" spans="1:2" ht="14.25" customHeight="1">
      <c r="A2004" s="29" t="s">
        <v>26697</v>
      </c>
      <c r="B2004" s="30" t="s">
        <v>2254</v>
      </c>
    </row>
    <row r="2005" spans="1:2" ht="14.25" customHeight="1">
      <c r="A2005" s="29" t="s">
        <v>33063</v>
      </c>
      <c r="B2005" s="30" t="s">
        <v>30647</v>
      </c>
    </row>
    <row r="2006" spans="1:2" ht="14.25" customHeight="1">
      <c r="A2006" s="29" t="s">
        <v>26721</v>
      </c>
      <c r="B2006" s="30" t="s">
        <v>34903</v>
      </c>
    </row>
    <row r="2007" spans="1:2" ht="14.25" customHeight="1">
      <c r="A2007" s="29" t="s">
        <v>26699</v>
      </c>
      <c r="B2007" s="30" t="s">
        <v>30651</v>
      </c>
    </row>
    <row r="2008" spans="1:2" ht="14.25" customHeight="1">
      <c r="A2008" s="29" t="s">
        <v>37609</v>
      </c>
      <c r="B2008" s="30" t="s">
        <v>34907</v>
      </c>
    </row>
    <row r="2009" spans="1:2" ht="14.25" customHeight="1">
      <c r="A2009" s="29" t="s">
        <v>33048</v>
      </c>
      <c r="B2009" s="30" t="s">
        <v>34912</v>
      </c>
    </row>
    <row r="2010" spans="1:2" ht="14.25" customHeight="1">
      <c r="A2010" s="29" t="s">
        <v>26702</v>
      </c>
      <c r="B2010" s="30" t="s">
        <v>36313</v>
      </c>
    </row>
    <row r="2011" spans="1:2" ht="14.25" customHeight="1">
      <c r="A2011" s="29" t="s">
        <v>26705</v>
      </c>
      <c r="B2011" s="30" t="s">
        <v>30657</v>
      </c>
    </row>
    <row r="2012" spans="1:2" ht="14.25" customHeight="1">
      <c r="A2012" s="29" t="s">
        <v>26709</v>
      </c>
      <c r="B2012" s="30" t="s">
        <v>30661</v>
      </c>
    </row>
    <row r="2013" spans="1:2" ht="14.25" customHeight="1">
      <c r="A2013" s="29" t="s">
        <v>33051</v>
      </c>
      <c r="B2013" s="30" t="s">
        <v>30665</v>
      </c>
    </row>
    <row r="2014" spans="1:2" ht="14.25" customHeight="1">
      <c r="A2014" s="29" t="s">
        <v>36864</v>
      </c>
      <c r="B2014" s="30" t="s">
        <v>36765</v>
      </c>
    </row>
    <row r="2015" spans="1:2" ht="14.25" customHeight="1">
      <c r="A2015" s="29" t="s">
        <v>3955</v>
      </c>
      <c r="B2015" s="30" t="s">
        <v>34915</v>
      </c>
    </row>
    <row r="2016" spans="1:2" ht="14.25" customHeight="1">
      <c r="A2016" s="29" t="s">
        <v>33054</v>
      </c>
      <c r="B2016" s="30" t="s">
        <v>2248</v>
      </c>
    </row>
    <row r="2017" spans="1:2" ht="14.25" customHeight="1">
      <c r="A2017" s="29" t="s">
        <v>19127</v>
      </c>
      <c r="B2017" s="30" t="s">
        <v>30668</v>
      </c>
    </row>
    <row r="2018" spans="1:2" ht="14.25" customHeight="1">
      <c r="A2018" s="29" t="s">
        <v>36016</v>
      </c>
      <c r="B2018" s="30" t="s">
        <v>2244</v>
      </c>
    </row>
    <row r="2019" spans="1:2" ht="14.25" customHeight="1">
      <c r="A2019" s="29" t="s">
        <v>26712</v>
      </c>
      <c r="B2019" s="30" t="s">
        <v>34925</v>
      </c>
    </row>
    <row r="2020" spans="1:2" ht="15" customHeight="1">
      <c r="A2020" s="31" t="s">
        <v>3950</v>
      </c>
      <c r="B2020" s="32" t="s">
        <v>30686</v>
      </c>
    </row>
    <row r="2021" spans="1:2" ht="15" customHeight="1"/>
    <row r="2022" spans="1:2" ht="14.25" customHeight="1">
      <c r="A2022" s="27" t="s">
        <v>33057</v>
      </c>
      <c r="B2022" s="28" t="s">
        <v>2238</v>
      </c>
    </row>
    <row r="2023" spans="1:2" ht="14.25" customHeight="1">
      <c r="A2023" s="29" t="s">
        <v>19123</v>
      </c>
      <c r="B2023" s="30" t="s">
        <v>36639</v>
      </c>
    </row>
    <row r="2024" spans="1:2" ht="14.25" customHeight="1">
      <c r="A2024" s="29" t="s">
        <v>33061</v>
      </c>
      <c r="B2024" s="30" t="s">
        <v>2233</v>
      </c>
    </row>
    <row r="2025" spans="1:2" ht="14.25" customHeight="1">
      <c r="A2025" s="29" t="s">
        <v>36735</v>
      </c>
      <c r="B2025" s="30" t="s">
        <v>37610</v>
      </c>
    </row>
    <row r="2026" spans="1:2" ht="14.25" customHeight="1">
      <c r="A2026" s="29" t="s">
        <v>26724</v>
      </c>
      <c r="B2026" s="30" t="s">
        <v>30697</v>
      </c>
    </row>
    <row r="2027" spans="1:2" ht="14.25" customHeight="1">
      <c r="A2027" s="29" t="s">
        <v>26726</v>
      </c>
      <c r="B2027" s="30" t="s">
        <v>34928</v>
      </c>
    </row>
    <row r="2028" spans="1:2" ht="14.25" customHeight="1">
      <c r="A2028" s="29" t="s">
        <v>33065</v>
      </c>
      <c r="B2028" s="30" t="s">
        <v>30703</v>
      </c>
    </row>
    <row r="2029" spans="1:2" ht="14.25" customHeight="1">
      <c r="A2029" s="29" t="s">
        <v>37611</v>
      </c>
      <c r="B2029" s="30" t="s">
        <v>30694</v>
      </c>
    </row>
    <row r="2030" spans="1:2" ht="14.25" customHeight="1">
      <c r="A2030" s="29" t="s">
        <v>37612</v>
      </c>
      <c r="B2030" s="30" t="s">
        <v>22130</v>
      </c>
    </row>
    <row r="2031" spans="1:2" ht="14.25" customHeight="1">
      <c r="A2031" s="29" t="s">
        <v>33069</v>
      </c>
      <c r="B2031" s="30" t="s">
        <v>22127</v>
      </c>
    </row>
    <row r="2032" spans="1:2" ht="14.25" customHeight="1">
      <c r="A2032" s="29" t="s">
        <v>26728</v>
      </c>
      <c r="B2032" s="30" t="s">
        <v>35839</v>
      </c>
    </row>
    <row r="2033" spans="1:2" ht="14.25" customHeight="1">
      <c r="A2033" s="29" t="s">
        <v>33073</v>
      </c>
      <c r="B2033" s="30" t="s">
        <v>2226</v>
      </c>
    </row>
    <row r="2034" spans="1:2" ht="14.25" customHeight="1">
      <c r="A2034" s="29" t="s">
        <v>26731</v>
      </c>
      <c r="B2034" s="30" t="s">
        <v>30707</v>
      </c>
    </row>
    <row r="2035" spans="1:2" ht="14.25" customHeight="1">
      <c r="A2035" s="29" t="s">
        <v>26735</v>
      </c>
      <c r="B2035" s="30" t="s">
        <v>37613</v>
      </c>
    </row>
    <row r="2036" spans="1:2" ht="14.25" customHeight="1">
      <c r="A2036" s="29" t="s">
        <v>33076</v>
      </c>
      <c r="B2036" s="30" t="s">
        <v>30710</v>
      </c>
    </row>
    <row r="2037" spans="1:2" ht="14.25" customHeight="1">
      <c r="A2037" s="29" t="s">
        <v>3944</v>
      </c>
      <c r="B2037" s="30" t="s">
        <v>30715</v>
      </c>
    </row>
    <row r="2038" spans="1:2" ht="14.25" customHeight="1">
      <c r="A2038" s="29" t="s">
        <v>3938</v>
      </c>
      <c r="B2038" s="30" t="s">
        <v>34931</v>
      </c>
    </row>
    <row r="2039" spans="1:2" ht="14.25" customHeight="1">
      <c r="A2039" s="29" t="s">
        <v>33079</v>
      </c>
      <c r="B2039" s="30" t="s">
        <v>30719</v>
      </c>
    </row>
    <row r="2040" spans="1:2" ht="14.25" customHeight="1">
      <c r="A2040" s="29" t="s">
        <v>3932</v>
      </c>
      <c r="B2040" s="30" t="s">
        <v>30722</v>
      </c>
    </row>
    <row r="2041" spans="1:2" ht="14.25" customHeight="1">
      <c r="A2041" s="29" t="s">
        <v>26742</v>
      </c>
      <c r="B2041" s="30" t="s">
        <v>30725</v>
      </c>
    </row>
    <row r="2042" spans="1:2" ht="14.25" customHeight="1">
      <c r="A2042" s="29" t="s">
        <v>33083</v>
      </c>
      <c r="B2042" s="30" t="s">
        <v>30728</v>
      </c>
    </row>
    <row r="2043" spans="1:2" ht="14.25" customHeight="1">
      <c r="A2043" s="29" t="s">
        <v>26745</v>
      </c>
      <c r="B2043" s="30" t="s">
        <v>30730</v>
      </c>
    </row>
    <row r="2044" spans="1:2" ht="14.25" customHeight="1">
      <c r="A2044" s="29" t="s">
        <v>33087</v>
      </c>
      <c r="B2044" s="30" t="s">
        <v>35520</v>
      </c>
    </row>
    <row r="2045" spans="1:2" ht="14.25" customHeight="1">
      <c r="A2045" s="29" t="s">
        <v>26750</v>
      </c>
      <c r="B2045" s="30" t="s">
        <v>36699</v>
      </c>
    </row>
    <row r="2046" spans="1:2" ht="14.25" customHeight="1">
      <c r="A2046" s="29" t="s">
        <v>26754</v>
      </c>
      <c r="B2046" s="30" t="s">
        <v>2220</v>
      </c>
    </row>
    <row r="2047" spans="1:2" ht="14.25" customHeight="1">
      <c r="A2047" s="29" t="s">
        <v>26758</v>
      </c>
      <c r="B2047" s="30" t="s">
        <v>30739</v>
      </c>
    </row>
    <row r="2048" spans="1:2" ht="14.25" customHeight="1">
      <c r="A2048" s="29" t="s">
        <v>33091</v>
      </c>
      <c r="B2048" s="30" t="s">
        <v>30741</v>
      </c>
    </row>
    <row r="2049" spans="1:2" ht="14.25" customHeight="1">
      <c r="A2049" s="29" t="s">
        <v>26762</v>
      </c>
      <c r="B2049" s="30" t="s">
        <v>30744</v>
      </c>
    </row>
    <row r="2050" spans="1:2" ht="14.25" customHeight="1">
      <c r="A2050" s="29" t="s">
        <v>26766</v>
      </c>
      <c r="B2050" s="30" t="s">
        <v>30748</v>
      </c>
    </row>
    <row r="2051" spans="1:2" ht="14.25" customHeight="1">
      <c r="A2051" s="29" t="s">
        <v>33097</v>
      </c>
      <c r="B2051" s="30" t="s">
        <v>30764</v>
      </c>
    </row>
    <row r="2052" spans="1:2" ht="14.25" customHeight="1">
      <c r="A2052" s="29" t="s">
        <v>33094</v>
      </c>
      <c r="B2052" s="30" t="s">
        <v>18480</v>
      </c>
    </row>
    <row r="2053" spans="1:2" ht="14.25" customHeight="1">
      <c r="A2053" s="29" t="s">
        <v>37614</v>
      </c>
      <c r="B2053" s="30" t="s">
        <v>30754</v>
      </c>
    </row>
    <row r="2054" spans="1:2" ht="14.25" customHeight="1">
      <c r="A2054" s="29" t="s">
        <v>26768</v>
      </c>
      <c r="B2054" s="30" t="s">
        <v>34933</v>
      </c>
    </row>
    <row r="2055" spans="1:2" ht="14.25" customHeight="1">
      <c r="A2055" s="29" t="s">
        <v>3922</v>
      </c>
      <c r="B2055" s="30" t="s">
        <v>34936</v>
      </c>
    </row>
    <row r="2056" spans="1:2" ht="14.25" customHeight="1">
      <c r="A2056" s="29" t="s">
        <v>26772</v>
      </c>
      <c r="B2056" s="30" t="s">
        <v>2207</v>
      </c>
    </row>
    <row r="2057" spans="1:2" ht="14.25" customHeight="1">
      <c r="A2057" s="29" t="s">
        <v>26777</v>
      </c>
      <c r="B2057" s="30" t="s">
        <v>34940</v>
      </c>
    </row>
    <row r="2058" spans="1:2" ht="14.25" customHeight="1">
      <c r="A2058" s="29" t="s">
        <v>22383</v>
      </c>
      <c r="B2058" s="30" t="s">
        <v>30758</v>
      </c>
    </row>
    <row r="2059" spans="1:2" ht="14.25" customHeight="1">
      <c r="A2059" s="29" t="s">
        <v>26780</v>
      </c>
      <c r="B2059" s="30" t="s">
        <v>30761</v>
      </c>
    </row>
    <row r="2060" spans="1:2" ht="14.25" customHeight="1">
      <c r="A2060" s="29" t="s">
        <v>26785</v>
      </c>
      <c r="B2060" s="30" t="s">
        <v>30768</v>
      </c>
    </row>
    <row r="2061" spans="1:2" ht="14.25" customHeight="1">
      <c r="A2061" s="29" t="s">
        <v>36526</v>
      </c>
      <c r="B2061" s="30" t="s">
        <v>36689</v>
      </c>
    </row>
    <row r="2062" spans="1:2" ht="14.25" customHeight="1">
      <c r="A2062" s="29" t="s">
        <v>26789</v>
      </c>
      <c r="B2062" s="30" t="s">
        <v>34943</v>
      </c>
    </row>
    <row r="2063" spans="1:2" ht="14.25" customHeight="1">
      <c r="A2063" s="29" t="s">
        <v>19121</v>
      </c>
      <c r="B2063" s="30" t="s">
        <v>37615</v>
      </c>
    </row>
    <row r="2064" spans="1:2" ht="14.25" customHeight="1">
      <c r="A2064" s="29" t="s">
        <v>37616</v>
      </c>
      <c r="B2064" s="30" t="s">
        <v>37617</v>
      </c>
    </row>
    <row r="2065" spans="1:2" ht="14.25" customHeight="1">
      <c r="A2065" s="29" t="s">
        <v>26791</v>
      </c>
      <c r="B2065" s="30" t="s">
        <v>34948</v>
      </c>
    </row>
    <row r="2066" spans="1:2" ht="14.25" customHeight="1">
      <c r="A2066" s="29" t="s">
        <v>26794</v>
      </c>
      <c r="B2066" s="30" t="s">
        <v>18472</v>
      </c>
    </row>
    <row r="2067" spans="1:2" ht="14.25" customHeight="1">
      <c r="A2067" s="29" t="s">
        <v>33100</v>
      </c>
      <c r="B2067" s="30" t="s">
        <v>30771</v>
      </c>
    </row>
    <row r="2068" spans="1:2" ht="14.25" customHeight="1">
      <c r="A2068" s="29" t="s">
        <v>33103</v>
      </c>
      <c r="B2068" s="30" t="s">
        <v>18468</v>
      </c>
    </row>
    <row r="2069" spans="1:2" ht="14.25" customHeight="1">
      <c r="A2069" s="29" t="s">
        <v>19116</v>
      </c>
      <c r="B2069" s="30" t="s">
        <v>34953</v>
      </c>
    </row>
    <row r="2070" spans="1:2" ht="14.25" customHeight="1">
      <c r="A2070" s="29" t="s">
        <v>26796</v>
      </c>
      <c r="B2070" s="30" t="s">
        <v>36825</v>
      </c>
    </row>
    <row r="2071" spans="1:2" ht="14.25" customHeight="1">
      <c r="A2071" s="29" t="s">
        <v>33106</v>
      </c>
      <c r="B2071" s="30" t="s">
        <v>34956</v>
      </c>
    </row>
    <row r="2072" spans="1:2" ht="14.25" customHeight="1">
      <c r="A2072" s="29" t="s">
        <v>33109</v>
      </c>
      <c r="B2072" s="30" t="s">
        <v>2188</v>
      </c>
    </row>
    <row r="2073" spans="1:2" ht="14.25" customHeight="1">
      <c r="A2073" s="29" t="s">
        <v>3918</v>
      </c>
      <c r="B2073" s="30" t="s">
        <v>34959</v>
      </c>
    </row>
    <row r="2074" spans="1:2" ht="14.25" customHeight="1">
      <c r="A2074" s="29" t="s">
        <v>33112</v>
      </c>
      <c r="B2074" s="30" t="s">
        <v>2194</v>
      </c>
    </row>
    <row r="2075" spans="1:2" ht="14.25" customHeight="1">
      <c r="A2075" s="29" t="s">
        <v>26808</v>
      </c>
      <c r="B2075" s="30" t="s">
        <v>34962</v>
      </c>
    </row>
    <row r="2076" spans="1:2" ht="14.25" customHeight="1">
      <c r="A2076" s="29" t="s">
        <v>26800</v>
      </c>
      <c r="B2076" s="30" t="s">
        <v>18465</v>
      </c>
    </row>
    <row r="2077" spans="1:2" ht="14.25" customHeight="1">
      <c r="A2077" s="29" t="s">
        <v>26804</v>
      </c>
      <c r="B2077" s="30" t="s">
        <v>34966</v>
      </c>
    </row>
    <row r="2078" spans="1:2" ht="14.25" customHeight="1">
      <c r="A2078" s="29" t="s">
        <v>36844</v>
      </c>
      <c r="B2078" s="30" t="s">
        <v>30778</v>
      </c>
    </row>
    <row r="2079" spans="1:2" ht="14.25" customHeight="1">
      <c r="A2079" s="29" t="s">
        <v>26812</v>
      </c>
      <c r="B2079" s="30" t="s">
        <v>30782</v>
      </c>
    </row>
    <row r="2080" spans="1:2" ht="14.25" customHeight="1">
      <c r="A2080" s="29" t="s">
        <v>36445</v>
      </c>
      <c r="B2080" s="30" t="s">
        <v>2180</v>
      </c>
    </row>
    <row r="2081" spans="1:2" ht="14.25" customHeight="1">
      <c r="A2081" s="29" t="s">
        <v>33131</v>
      </c>
      <c r="B2081" s="30" t="s">
        <v>30786</v>
      </c>
    </row>
    <row r="2082" spans="1:2" ht="14.25" customHeight="1">
      <c r="A2082" s="29" t="s">
        <v>33133</v>
      </c>
      <c r="B2082" s="30" t="s">
        <v>34969</v>
      </c>
    </row>
    <row r="2083" spans="1:2" ht="14.25" customHeight="1">
      <c r="A2083" s="29" t="s">
        <v>19103</v>
      </c>
      <c r="B2083" s="30" t="s">
        <v>18459</v>
      </c>
    </row>
    <row r="2084" spans="1:2" ht="14.25" customHeight="1">
      <c r="A2084" s="29" t="s">
        <v>33135</v>
      </c>
      <c r="B2084" s="30" t="s">
        <v>18456</v>
      </c>
    </row>
    <row r="2085" spans="1:2" ht="14.25" customHeight="1">
      <c r="A2085" s="29" t="s">
        <v>33138</v>
      </c>
      <c r="B2085" s="30" t="s">
        <v>34972</v>
      </c>
    </row>
    <row r="2086" spans="1:2" ht="14.25" customHeight="1">
      <c r="A2086" s="29" t="s">
        <v>33140</v>
      </c>
      <c r="B2086" s="30" t="s">
        <v>30798</v>
      </c>
    </row>
    <row r="2087" spans="1:2" ht="14.25" customHeight="1">
      <c r="A2087" s="29" t="s">
        <v>26844</v>
      </c>
      <c r="B2087" s="30" t="s">
        <v>30802</v>
      </c>
    </row>
    <row r="2088" spans="1:2" ht="14.25" customHeight="1">
      <c r="A2088" s="29" t="s">
        <v>36686</v>
      </c>
      <c r="B2088" s="30" t="s">
        <v>18454</v>
      </c>
    </row>
    <row r="2089" spans="1:2" ht="14.25" customHeight="1">
      <c r="A2089" s="29" t="s">
        <v>26951</v>
      </c>
      <c r="B2089" s="30" t="s">
        <v>30807</v>
      </c>
    </row>
    <row r="2090" spans="1:2" ht="14.25" customHeight="1">
      <c r="A2090" s="29" t="s">
        <v>26953</v>
      </c>
      <c r="B2090" s="30" t="s">
        <v>30811</v>
      </c>
    </row>
    <row r="2091" spans="1:2" ht="14.25" customHeight="1">
      <c r="A2091" s="29" t="s">
        <v>26957</v>
      </c>
      <c r="B2091" s="30" t="s">
        <v>2174</v>
      </c>
    </row>
    <row r="2092" spans="1:2" ht="14.25" customHeight="1">
      <c r="A2092" s="29" t="s">
        <v>37618</v>
      </c>
      <c r="B2092" s="30" t="s">
        <v>30814</v>
      </c>
    </row>
    <row r="2093" spans="1:2" ht="14.25" customHeight="1">
      <c r="A2093" s="29" t="s">
        <v>37619</v>
      </c>
      <c r="B2093" s="30" t="s">
        <v>34975</v>
      </c>
    </row>
    <row r="2094" spans="1:2" ht="14.25" customHeight="1">
      <c r="A2094" s="29" t="s">
        <v>27025</v>
      </c>
      <c r="B2094" s="30" t="s">
        <v>30818</v>
      </c>
    </row>
    <row r="2095" spans="1:2" ht="14.25" customHeight="1">
      <c r="A2095" s="29" t="s">
        <v>27027</v>
      </c>
      <c r="B2095" s="30" t="s">
        <v>37620</v>
      </c>
    </row>
    <row r="2096" spans="1:2" ht="14.25" customHeight="1">
      <c r="A2096" s="29" t="s">
        <v>33235</v>
      </c>
      <c r="B2096" s="30" t="s">
        <v>34986</v>
      </c>
    </row>
    <row r="2097" spans="1:2" ht="14.25" customHeight="1">
      <c r="A2097" s="29" t="s">
        <v>27030</v>
      </c>
      <c r="B2097" s="30" t="s">
        <v>37621</v>
      </c>
    </row>
    <row r="2098" spans="1:2" ht="14.25" customHeight="1">
      <c r="A2098" s="29" t="s">
        <v>26816</v>
      </c>
      <c r="B2098" s="30" t="s">
        <v>34989</v>
      </c>
    </row>
    <row r="2099" spans="1:2" ht="14.25" customHeight="1">
      <c r="A2099" s="29" t="s">
        <v>26819</v>
      </c>
      <c r="B2099" s="30" t="s">
        <v>30792</v>
      </c>
    </row>
    <row r="2100" spans="1:2" ht="14.25" customHeight="1">
      <c r="A2100" s="29" t="s">
        <v>36649</v>
      </c>
      <c r="B2100" s="30" t="s">
        <v>30795</v>
      </c>
    </row>
    <row r="2101" spans="1:2" ht="14.25" customHeight="1">
      <c r="A2101" s="29" t="s">
        <v>3914</v>
      </c>
      <c r="B2101" s="30" t="s">
        <v>30805</v>
      </c>
    </row>
    <row r="2102" spans="1:2" ht="14.25" customHeight="1">
      <c r="A2102" s="29" t="s">
        <v>33115</v>
      </c>
      <c r="B2102" s="30" t="s">
        <v>34983</v>
      </c>
    </row>
    <row r="2103" spans="1:2" ht="14.25" customHeight="1">
      <c r="A2103" s="29" t="s">
        <v>19112</v>
      </c>
      <c r="B2103" s="30" t="s">
        <v>30820</v>
      </c>
    </row>
    <row r="2104" spans="1:2" ht="14.25" customHeight="1">
      <c r="A2104" s="29" t="s">
        <v>33118</v>
      </c>
      <c r="B2104" s="30" t="s">
        <v>30823</v>
      </c>
    </row>
    <row r="2105" spans="1:2" ht="14.25" customHeight="1">
      <c r="A2105" s="29" t="s">
        <v>26823</v>
      </c>
      <c r="B2105" s="30" t="s">
        <v>18450</v>
      </c>
    </row>
    <row r="2106" spans="1:2" ht="14.25" customHeight="1">
      <c r="A2106" s="29" t="s">
        <v>26825</v>
      </c>
      <c r="B2106" s="30" t="s">
        <v>30826</v>
      </c>
    </row>
    <row r="2107" spans="1:2" ht="14.25" customHeight="1">
      <c r="A2107" s="29" t="s">
        <v>33121</v>
      </c>
      <c r="B2107" s="30" t="s">
        <v>34995</v>
      </c>
    </row>
    <row r="2108" spans="1:2" ht="14.25" customHeight="1">
      <c r="A2108" s="29" t="s">
        <v>26828</v>
      </c>
      <c r="B2108" s="30" t="s">
        <v>30828</v>
      </c>
    </row>
    <row r="2109" spans="1:2" ht="14.25" customHeight="1">
      <c r="A2109" s="29" t="s">
        <v>19110</v>
      </c>
      <c r="B2109" s="30" t="s">
        <v>30832</v>
      </c>
    </row>
    <row r="2110" spans="1:2" ht="14.25" customHeight="1">
      <c r="A2110" s="29" t="s">
        <v>26833</v>
      </c>
      <c r="B2110" s="30" t="s">
        <v>30834</v>
      </c>
    </row>
    <row r="2111" spans="1:2" ht="14.25" customHeight="1">
      <c r="A2111" s="29" t="s">
        <v>36160</v>
      </c>
      <c r="B2111" s="30" t="s">
        <v>2167</v>
      </c>
    </row>
    <row r="2112" spans="1:2" ht="14.25" customHeight="1">
      <c r="A2112" s="29" t="s">
        <v>33128</v>
      </c>
      <c r="B2112" s="30" t="s">
        <v>34997</v>
      </c>
    </row>
    <row r="2113" spans="1:2" ht="14.25" customHeight="1">
      <c r="A2113" s="29" t="s">
        <v>26836</v>
      </c>
      <c r="B2113" s="30" t="s">
        <v>30837</v>
      </c>
    </row>
    <row r="2114" spans="1:2" ht="14.25" customHeight="1">
      <c r="A2114" s="29" t="s">
        <v>19106</v>
      </c>
      <c r="B2114" s="30" t="s">
        <v>21908</v>
      </c>
    </row>
    <row r="2115" spans="1:2" ht="14.25" customHeight="1">
      <c r="A2115" s="29" t="s">
        <v>26838</v>
      </c>
      <c r="B2115" s="30" t="s">
        <v>36337</v>
      </c>
    </row>
    <row r="2116" spans="1:2" ht="14.25" customHeight="1">
      <c r="A2116" s="29" t="s">
        <v>26841</v>
      </c>
      <c r="B2116" s="30" t="s">
        <v>35000</v>
      </c>
    </row>
    <row r="2117" spans="1:2" ht="14.25" customHeight="1">
      <c r="A2117" s="29" t="s">
        <v>33124</v>
      </c>
      <c r="B2117" s="30" t="s">
        <v>35003</v>
      </c>
    </row>
    <row r="2118" spans="1:2" ht="14.25" customHeight="1">
      <c r="A2118" s="29" t="s">
        <v>33143</v>
      </c>
      <c r="B2118" s="30" t="s">
        <v>18444</v>
      </c>
    </row>
    <row r="2119" spans="1:2" ht="14.25" customHeight="1">
      <c r="A2119" s="29" t="s">
        <v>37622</v>
      </c>
      <c r="B2119" s="30" t="s">
        <v>30844</v>
      </c>
    </row>
    <row r="2120" spans="1:2" ht="14.25" customHeight="1">
      <c r="A2120" s="29" t="s">
        <v>37623</v>
      </c>
      <c r="B2120" s="30" t="s">
        <v>37624</v>
      </c>
    </row>
    <row r="2121" spans="1:2" ht="15" customHeight="1">
      <c r="A2121" s="31" t="s">
        <v>36021</v>
      </c>
      <c r="B2121" s="32" t="s">
        <v>2161</v>
      </c>
    </row>
    <row r="2122" spans="1:2" ht="15" customHeight="1"/>
    <row r="2123" spans="1:2" ht="14.25" customHeight="1">
      <c r="A2123" s="27" t="s">
        <v>26848</v>
      </c>
      <c r="B2123" s="28" t="s">
        <v>22114</v>
      </c>
    </row>
    <row r="2124" spans="1:2" ht="14.25" customHeight="1">
      <c r="A2124" s="29" t="s">
        <v>26851</v>
      </c>
      <c r="B2124" s="30" t="s">
        <v>36277</v>
      </c>
    </row>
    <row r="2125" spans="1:2" ht="14.25" customHeight="1">
      <c r="A2125" s="29" t="s">
        <v>26854</v>
      </c>
      <c r="B2125" s="30" t="s">
        <v>30848</v>
      </c>
    </row>
    <row r="2126" spans="1:2" ht="14.25" customHeight="1">
      <c r="A2126" s="29" t="s">
        <v>33146</v>
      </c>
      <c r="B2126" s="30" t="s">
        <v>35006</v>
      </c>
    </row>
    <row r="2127" spans="1:2" ht="14.25" customHeight="1">
      <c r="A2127" s="29" t="s">
        <v>3911</v>
      </c>
      <c r="B2127" s="30" t="s">
        <v>35732</v>
      </c>
    </row>
    <row r="2128" spans="1:2" ht="14.25" customHeight="1">
      <c r="A2128" s="29" t="s">
        <v>33149</v>
      </c>
      <c r="B2128" s="30" t="s">
        <v>30853</v>
      </c>
    </row>
    <row r="2129" spans="1:2" ht="14.25" customHeight="1">
      <c r="A2129" s="29" t="s">
        <v>37625</v>
      </c>
      <c r="B2129" s="30" t="s">
        <v>30856</v>
      </c>
    </row>
    <row r="2130" spans="1:2" ht="14.25" customHeight="1">
      <c r="A2130" s="29" t="s">
        <v>26857</v>
      </c>
      <c r="B2130" s="30" t="s">
        <v>2147</v>
      </c>
    </row>
    <row r="2131" spans="1:2" ht="14.25" customHeight="1">
      <c r="A2131" s="29" t="s">
        <v>22377</v>
      </c>
      <c r="B2131" s="30" t="s">
        <v>30860</v>
      </c>
    </row>
    <row r="2132" spans="1:2" ht="14.25" customHeight="1">
      <c r="A2132" s="29" t="s">
        <v>26882</v>
      </c>
      <c r="B2132" s="30" t="s">
        <v>30864</v>
      </c>
    </row>
    <row r="2133" spans="1:2" ht="14.25" customHeight="1">
      <c r="A2133" s="29" t="s">
        <v>19098</v>
      </c>
      <c r="B2133" s="30" t="s">
        <v>30869</v>
      </c>
    </row>
    <row r="2134" spans="1:2" ht="14.25" customHeight="1">
      <c r="A2134" s="29" t="s">
        <v>26885</v>
      </c>
      <c r="B2134" s="30" t="s">
        <v>35010</v>
      </c>
    </row>
    <row r="2135" spans="1:2" ht="14.25" customHeight="1">
      <c r="A2135" s="29" t="s">
        <v>26870</v>
      </c>
      <c r="B2135" s="30" t="s">
        <v>36172</v>
      </c>
    </row>
    <row r="2136" spans="1:2" ht="14.25" customHeight="1">
      <c r="A2136" s="29" t="s">
        <v>26878</v>
      </c>
      <c r="B2136" s="30" t="s">
        <v>35014</v>
      </c>
    </row>
    <row r="2137" spans="1:2" ht="14.25" customHeight="1">
      <c r="A2137" s="29" t="s">
        <v>36868</v>
      </c>
      <c r="B2137" s="30" t="s">
        <v>35018</v>
      </c>
    </row>
    <row r="2138" spans="1:2" ht="14.25" customHeight="1">
      <c r="A2138" s="29" t="s">
        <v>33153</v>
      </c>
      <c r="B2138" s="30" t="s">
        <v>21917</v>
      </c>
    </row>
    <row r="2139" spans="1:2" ht="14.25" customHeight="1">
      <c r="A2139" s="29" t="s">
        <v>33158</v>
      </c>
      <c r="B2139" s="30" t="s">
        <v>30879</v>
      </c>
    </row>
    <row r="2140" spans="1:2" ht="14.25" customHeight="1">
      <c r="A2140" s="29" t="s">
        <v>26887</v>
      </c>
      <c r="B2140" s="30" t="s">
        <v>35698</v>
      </c>
    </row>
    <row r="2141" spans="1:2" ht="14.25" customHeight="1">
      <c r="A2141" s="29" t="s">
        <v>26891</v>
      </c>
      <c r="B2141" s="30" t="s">
        <v>30885</v>
      </c>
    </row>
    <row r="2142" spans="1:2" ht="14.25" customHeight="1">
      <c r="A2142" s="29" t="s">
        <v>26895</v>
      </c>
      <c r="B2142" s="30" t="s">
        <v>30888</v>
      </c>
    </row>
    <row r="2143" spans="1:2" ht="14.25" customHeight="1">
      <c r="A2143" s="29" t="s">
        <v>26898</v>
      </c>
      <c r="B2143" s="30" t="s">
        <v>35030</v>
      </c>
    </row>
    <row r="2144" spans="1:2" ht="14.25" customHeight="1">
      <c r="A2144" s="29" t="s">
        <v>33161</v>
      </c>
      <c r="B2144" s="30" t="s">
        <v>35022</v>
      </c>
    </row>
    <row r="2145" spans="1:2" ht="14.25" customHeight="1">
      <c r="A2145" s="29" t="s">
        <v>33164</v>
      </c>
      <c r="B2145" s="30" t="s">
        <v>2140</v>
      </c>
    </row>
    <row r="2146" spans="1:2" ht="14.25" customHeight="1">
      <c r="A2146" s="29" t="s">
        <v>35725</v>
      </c>
      <c r="B2146" s="30" t="s">
        <v>35026</v>
      </c>
    </row>
    <row r="2147" spans="1:2" ht="14.25" customHeight="1">
      <c r="A2147" s="29" t="s">
        <v>26901</v>
      </c>
      <c r="B2147" s="30" t="s">
        <v>30892</v>
      </c>
    </row>
    <row r="2148" spans="1:2" ht="14.25" customHeight="1">
      <c r="A2148" s="29" t="s">
        <v>33168</v>
      </c>
      <c r="B2148" s="30" t="s">
        <v>37626</v>
      </c>
    </row>
    <row r="2149" spans="1:2" ht="14.25" customHeight="1">
      <c r="A2149" s="29" t="s">
        <v>37627</v>
      </c>
      <c r="B2149" s="30" t="s">
        <v>30894</v>
      </c>
    </row>
    <row r="2150" spans="1:2" ht="14.25" customHeight="1">
      <c r="A2150" s="29" t="s">
        <v>33170</v>
      </c>
      <c r="B2150" s="30" t="s">
        <v>30897</v>
      </c>
    </row>
    <row r="2151" spans="1:2" ht="14.25" customHeight="1">
      <c r="A2151" s="29" t="s">
        <v>19095</v>
      </c>
      <c r="B2151" s="30" t="s">
        <v>30900</v>
      </c>
    </row>
    <row r="2152" spans="1:2" ht="14.25" customHeight="1">
      <c r="A2152" s="29" t="s">
        <v>26908</v>
      </c>
      <c r="B2152" s="30" t="s">
        <v>30903</v>
      </c>
    </row>
    <row r="2153" spans="1:2" ht="14.25" customHeight="1">
      <c r="A2153" s="29" t="s">
        <v>33173</v>
      </c>
      <c r="B2153" s="30" t="s">
        <v>30907</v>
      </c>
    </row>
    <row r="2154" spans="1:2" ht="14.25" customHeight="1">
      <c r="A2154" s="29" t="s">
        <v>26910</v>
      </c>
      <c r="B2154" s="30" t="s">
        <v>2134</v>
      </c>
    </row>
    <row r="2155" spans="1:2" ht="14.25" customHeight="1">
      <c r="A2155" s="29" t="s">
        <v>37628</v>
      </c>
      <c r="B2155" s="30" t="s">
        <v>35037</v>
      </c>
    </row>
    <row r="2156" spans="1:2" ht="14.25" customHeight="1">
      <c r="A2156" s="29" t="s">
        <v>26913</v>
      </c>
      <c r="B2156" s="30" t="s">
        <v>30912</v>
      </c>
    </row>
    <row r="2157" spans="1:2" ht="14.25" customHeight="1">
      <c r="A2157" s="29" t="s">
        <v>19090</v>
      </c>
      <c r="B2157" s="30" t="s">
        <v>35042</v>
      </c>
    </row>
    <row r="2158" spans="1:2" ht="14.25" customHeight="1">
      <c r="A2158" s="29" t="s">
        <v>26916</v>
      </c>
      <c r="B2158" s="30" t="s">
        <v>18441</v>
      </c>
    </row>
    <row r="2159" spans="1:2" ht="14.25" customHeight="1">
      <c r="A2159" s="29" t="s">
        <v>33176</v>
      </c>
      <c r="B2159" s="30" t="s">
        <v>30915</v>
      </c>
    </row>
    <row r="2160" spans="1:2" ht="14.25" customHeight="1">
      <c r="A2160" s="29" t="s">
        <v>26922</v>
      </c>
      <c r="B2160" s="30" t="s">
        <v>30919</v>
      </c>
    </row>
    <row r="2161" spans="1:2" ht="14.25" customHeight="1">
      <c r="A2161" s="29" t="s">
        <v>33179</v>
      </c>
      <c r="B2161" s="30" t="s">
        <v>30929</v>
      </c>
    </row>
    <row r="2162" spans="1:2" ht="14.25" customHeight="1">
      <c r="A2162" s="29" t="s">
        <v>19086</v>
      </c>
      <c r="B2162" s="30" t="s">
        <v>30931</v>
      </c>
    </row>
    <row r="2163" spans="1:2" ht="14.25" customHeight="1">
      <c r="A2163" s="29" t="s">
        <v>3900</v>
      </c>
      <c r="B2163" s="30" t="s">
        <v>30926</v>
      </c>
    </row>
    <row r="2164" spans="1:2" ht="14.25" customHeight="1">
      <c r="A2164" s="29" t="s">
        <v>37629</v>
      </c>
      <c r="B2164" s="30" t="s">
        <v>30933</v>
      </c>
    </row>
    <row r="2165" spans="1:2" ht="14.25" customHeight="1">
      <c r="A2165" s="29" t="s">
        <v>26924</v>
      </c>
      <c r="B2165" s="30" t="s">
        <v>30937</v>
      </c>
    </row>
    <row r="2166" spans="1:2" ht="14.25" customHeight="1">
      <c r="A2166" s="29" t="s">
        <v>26928</v>
      </c>
      <c r="B2166" s="30" t="s">
        <v>37630</v>
      </c>
    </row>
    <row r="2167" spans="1:2" ht="14.25" customHeight="1">
      <c r="A2167" s="29" t="s">
        <v>3895</v>
      </c>
      <c r="B2167" s="30" t="s">
        <v>35045</v>
      </c>
    </row>
    <row r="2168" spans="1:2" ht="14.25" customHeight="1">
      <c r="A2168" s="29" t="s">
        <v>26932</v>
      </c>
      <c r="B2168" s="30" t="s">
        <v>35052</v>
      </c>
    </row>
    <row r="2169" spans="1:2" ht="14.25" customHeight="1">
      <c r="A2169" s="29" t="s">
        <v>3890</v>
      </c>
      <c r="B2169" s="30" t="s">
        <v>2121</v>
      </c>
    </row>
    <row r="2170" spans="1:2" ht="14.25" customHeight="1">
      <c r="A2170" s="29" t="s">
        <v>37631</v>
      </c>
      <c r="B2170" s="30" t="s">
        <v>37632</v>
      </c>
    </row>
    <row r="2171" spans="1:2" ht="14.25" customHeight="1">
      <c r="A2171" s="29" t="s">
        <v>33184</v>
      </c>
      <c r="B2171" s="30" t="s">
        <v>30942</v>
      </c>
    </row>
    <row r="2172" spans="1:2" ht="14.25" customHeight="1">
      <c r="A2172" s="29" t="s">
        <v>35844</v>
      </c>
      <c r="B2172" s="30" t="s">
        <v>22109</v>
      </c>
    </row>
    <row r="2173" spans="1:2" ht="14.25" customHeight="1">
      <c r="A2173" s="29" t="s">
        <v>33187</v>
      </c>
      <c r="B2173" s="30" t="s">
        <v>18433</v>
      </c>
    </row>
    <row r="2174" spans="1:2" ht="14.25" customHeight="1">
      <c r="A2174" s="29" t="s">
        <v>33190</v>
      </c>
      <c r="B2174" s="30" t="s">
        <v>35055</v>
      </c>
    </row>
    <row r="2175" spans="1:2" ht="14.25" customHeight="1">
      <c r="A2175" s="29" t="s">
        <v>19083</v>
      </c>
      <c r="B2175" s="30" t="s">
        <v>30944</v>
      </c>
    </row>
    <row r="2176" spans="1:2" ht="14.25" customHeight="1">
      <c r="A2176" s="29" t="s">
        <v>26936</v>
      </c>
      <c r="B2176" s="30" t="s">
        <v>35049</v>
      </c>
    </row>
    <row r="2177" spans="1:2" ht="14.25" customHeight="1">
      <c r="A2177" s="29" t="s">
        <v>26939</v>
      </c>
      <c r="B2177" s="30" t="s">
        <v>30940</v>
      </c>
    </row>
    <row r="2178" spans="1:2" ht="14.25" customHeight="1">
      <c r="A2178" s="29" t="s">
        <v>26946</v>
      </c>
      <c r="B2178" s="30" t="s">
        <v>35059</v>
      </c>
    </row>
    <row r="2179" spans="1:2" ht="14.25" customHeight="1">
      <c r="A2179" s="29" t="s">
        <v>26948</v>
      </c>
      <c r="B2179" s="30" t="s">
        <v>2115</v>
      </c>
    </row>
    <row r="2180" spans="1:2" ht="14.25" customHeight="1">
      <c r="A2180" s="29" t="s">
        <v>33193</v>
      </c>
      <c r="B2180" s="30" t="s">
        <v>21920</v>
      </c>
    </row>
    <row r="2181" spans="1:2" ht="14.25" customHeight="1">
      <c r="A2181" s="29" t="s">
        <v>26905</v>
      </c>
      <c r="B2181" s="30" t="s">
        <v>2109</v>
      </c>
    </row>
    <row r="2182" spans="1:2" ht="14.25" customHeight="1">
      <c r="A2182" s="29" t="s">
        <v>33181</v>
      </c>
      <c r="B2182" s="30" t="s">
        <v>30952</v>
      </c>
    </row>
    <row r="2183" spans="1:2" ht="14.25" customHeight="1">
      <c r="A2183" s="29" t="s">
        <v>36265</v>
      </c>
      <c r="B2183" s="30" t="s">
        <v>30960</v>
      </c>
    </row>
    <row r="2184" spans="1:2" ht="14.25" customHeight="1">
      <c r="A2184" s="29" t="s">
        <v>26941</v>
      </c>
      <c r="B2184" s="30" t="s">
        <v>30964</v>
      </c>
    </row>
    <row r="2185" spans="1:2" ht="14.25" customHeight="1">
      <c r="A2185" s="29" t="s">
        <v>33205</v>
      </c>
      <c r="B2185" s="30" t="s">
        <v>30967</v>
      </c>
    </row>
    <row r="2186" spans="1:2" ht="14.25" customHeight="1">
      <c r="A2186" s="29" t="s">
        <v>33209</v>
      </c>
      <c r="B2186" s="30" t="s">
        <v>30970</v>
      </c>
    </row>
    <row r="2187" spans="1:2" ht="14.25" customHeight="1">
      <c r="A2187" s="29" t="s">
        <v>26977</v>
      </c>
      <c r="B2187" s="30" t="s">
        <v>30975</v>
      </c>
    </row>
    <row r="2188" spans="1:2" ht="14.25" customHeight="1">
      <c r="A2188" s="29" t="s">
        <v>26986</v>
      </c>
      <c r="B2188" s="30" t="s">
        <v>30979</v>
      </c>
    </row>
    <row r="2189" spans="1:2" ht="14.25" customHeight="1">
      <c r="A2189" s="29" t="s">
        <v>36154</v>
      </c>
      <c r="B2189" s="30" t="s">
        <v>35063</v>
      </c>
    </row>
    <row r="2190" spans="1:2" ht="14.25" customHeight="1">
      <c r="A2190" s="29" t="s">
        <v>26993</v>
      </c>
      <c r="B2190" s="30" t="s">
        <v>35067</v>
      </c>
    </row>
    <row r="2191" spans="1:2" ht="14.25" customHeight="1">
      <c r="A2191" s="29" t="s">
        <v>19074</v>
      </c>
      <c r="B2191" s="30" t="s">
        <v>35070</v>
      </c>
    </row>
    <row r="2192" spans="1:2" ht="14.25" customHeight="1">
      <c r="A2192" s="29" t="s">
        <v>33218</v>
      </c>
      <c r="B2192" s="30" t="s">
        <v>30986</v>
      </c>
    </row>
    <row r="2193" spans="1:2" ht="14.25" customHeight="1">
      <c r="A2193" s="29" t="s">
        <v>26961</v>
      </c>
      <c r="B2193" s="30" t="s">
        <v>30990</v>
      </c>
    </row>
    <row r="2194" spans="1:2" ht="14.25" customHeight="1">
      <c r="A2194" s="29" t="s">
        <v>35905</v>
      </c>
      <c r="B2194" s="30" t="s">
        <v>30993</v>
      </c>
    </row>
    <row r="2195" spans="1:2" ht="14.25" customHeight="1">
      <c r="A2195" s="29" t="s">
        <v>33198</v>
      </c>
      <c r="B2195" s="30" t="s">
        <v>30996</v>
      </c>
    </row>
    <row r="2196" spans="1:2" ht="14.25" customHeight="1">
      <c r="A2196" s="29" t="s">
        <v>26969</v>
      </c>
      <c r="B2196" s="30" t="s">
        <v>36235</v>
      </c>
    </row>
    <row r="2197" spans="1:2" ht="14.25" customHeight="1">
      <c r="A2197" s="29" t="s">
        <v>3884</v>
      </c>
      <c r="B2197" s="30" t="s">
        <v>35074</v>
      </c>
    </row>
    <row r="2198" spans="1:2" ht="14.25" customHeight="1">
      <c r="A2198" s="29" t="s">
        <v>26972</v>
      </c>
      <c r="B2198" s="30" t="s">
        <v>30998</v>
      </c>
    </row>
    <row r="2199" spans="1:2" ht="14.25" customHeight="1">
      <c r="A2199" s="29" t="s">
        <v>26974</v>
      </c>
      <c r="B2199" s="30" t="s">
        <v>18428</v>
      </c>
    </row>
    <row r="2200" spans="1:2" ht="14.25" customHeight="1">
      <c r="A2200" s="29" t="s">
        <v>33201</v>
      </c>
      <c r="B2200" s="30" t="s">
        <v>31003</v>
      </c>
    </row>
    <row r="2201" spans="1:2" ht="14.25" customHeight="1">
      <c r="A2201" s="29" t="s">
        <v>26964</v>
      </c>
      <c r="B2201" s="30" t="s">
        <v>36435</v>
      </c>
    </row>
    <row r="2202" spans="1:2" ht="14.25" customHeight="1">
      <c r="A2202" s="29" t="s">
        <v>26981</v>
      </c>
      <c r="B2202" s="30" t="s">
        <v>35077</v>
      </c>
    </row>
    <row r="2203" spans="1:2" ht="14.25" customHeight="1">
      <c r="A2203" s="29" t="s">
        <v>19077</v>
      </c>
      <c r="B2203" s="30" t="s">
        <v>31010</v>
      </c>
    </row>
    <row r="2204" spans="1:2" ht="14.25" customHeight="1">
      <c r="A2204" s="29" t="s">
        <v>33214</v>
      </c>
      <c r="B2204" s="30" t="s">
        <v>31030</v>
      </c>
    </row>
    <row r="2205" spans="1:2" ht="14.25" customHeight="1">
      <c r="A2205" s="29" t="s">
        <v>26990</v>
      </c>
      <c r="B2205" s="30" t="s">
        <v>31032</v>
      </c>
    </row>
    <row r="2206" spans="1:2" ht="14.25" customHeight="1">
      <c r="A2206" s="29" t="s">
        <v>27015</v>
      </c>
      <c r="B2206" s="30" t="s">
        <v>21930</v>
      </c>
    </row>
    <row r="2207" spans="1:2" ht="14.25" customHeight="1">
      <c r="A2207" s="29" t="s">
        <v>22373</v>
      </c>
      <c r="B2207" s="30" t="s">
        <v>35086</v>
      </c>
    </row>
    <row r="2208" spans="1:2" ht="14.25" customHeight="1">
      <c r="A2208" s="29" t="s">
        <v>27006</v>
      </c>
      <c r="B2208" s="30" t="s">
        <v>31018</v>
      </c>
    </row>
    <row r="2209" spans="1:2" ht="14.25" customHeight="1">
      <c r="A2209" s="29" t="s">
        <v>33222</v>
      </c>
      <c r="B2209" s="30" t="s">
        <v>31021</v>
      </c>
    </row>
    <row r="2210" spans="1:2" ht="14.25" customHeight="1">
      <c r="A2210" s="29" t="s">
        <v>3874</v>
      </c>
      <c r="B2210" s="30" t="s">
        <v>18425</v>
      </c>
    </row>
    <row r="2211" spans="1:2" ht="14.25" customHeight="1">
      <c r="A2211" s="29" t="s">
        <v>27011</v>
      </c>
      <c r="B2211" s="30" t="s">
        <v>31023</v>
      </c>
    </row>
    <row r="2212" spans="1:2" ht="14.25" customHeight="1">
      <c r="A2212" s="29" t="s">
        <v>33225</v>
      </c>
      <c r="B2212" s="30" t="s">
        <v>2102</v>
      </c>
    </row>
    <row r="2213" spans="1:2" ht="14.25" customHeight="1">
      <c r="A2213" s="29" t="s">
        <v>33228</v>
      </c>
      <c r="B2213" s="30" t="s">
        <v>31025</v>
      </c>
    </row>
    <row r="2214" spans="1:2" ht="14.25" customHeight="1">
      <c r="A2214" s="29" t="s">
        <v>33231</v>
      </c>
      <c r="B2214" s="30" t="s">
        <v>31034</v>
      </c>
    </row>
    <row r="2215" spans="1:2" ht="14.25" customHeight="1">
      <c r="A2215" s="29" t="s">
        <v>3868</v>
      </c>
      <c r="B2215" s="30" t="s">
        <v>35094</v>
      </c>
    </row>
    <row r="2216" spans="1:2" ht="14.25" customHeight="1">
      <c r="A2216" s="29" t="s">
        <v>27020</v>
      </c>
      <c r="B2216" s="30" t="s">
        <v>31041</v>
      </c>
    </row>
    <row r="2217" spans="1:2" ht="14.25" customHeight="1">
      <c r="A2217" s="29" t="s">
        <v>27022</v>
      </c>
      <c r="B2217" s="30" t="s">
        <v>35572</v>
      </c>
    </row>
    <row r="2218" spans="1:2" ht="14.25" customHeight="1">
      <c r="A2218" s="29" t="s">
        <v>36550</v>
      </c>
      <c r="B2218" s="30" t="s">
        <v>31051</v>
      </c>
    </row>
    <row r="2219" spans="1:2" ht="14.25" customHeight="1">
      <c r="A2219" s="29" t="s">
        <v>27033</v>
      </c>
      <c r="B2219" s="30" t="s">
        <v>35099</v>
      </c>
    </row>
    <row r="2220" spans="1:2" ht="14.25" customHeight="1">
      <c r="A2220" s="29" t="s">
        <v>21716</v>
      </c>
      <c r="B2220" s="30" t="s">
        <v>35102</v>
      </c>
    </row>
    <row r="2221" spans="1:2" ht="14.25" customHeight="1">
      <c r="A2221" s="29" t="s">
        <v>33238</v>
      </c>
      <c r="B2221" s="30" t="s">
        <v>21461</v>
      </c>
    </row>
    <row r="2222" spans="1:2" ht="15" customHeight="1">
      <c r="A2222" s="31" t="s">
        <v>19070</v>
      </c>
      <c r="B2222" s="32" t="s">
        <v>35107</v>
      </c>
    </row>
    <row r="2223" spans="1:2" ht="15" customHeight="1"/>
    <row r="2224" spans="1:2" ht="14.25" customHeight="1">
      <c r="A2224" s="27" t="s">
        <v>27039</v>
      </c>
      <c r="B2224" s="28" t="s">
        <v>31056</v>
      </c>
    </row>
    <row r="2225" spans="1:2" ht="14.25" customHeight="1">
      <c r="A2225" s="29" t="s">
        <v>27048</v>
      </c>
      <c r="B2225" s="30" t="s">
        <v>35111</v>
      </c>
    </row>
    <row r="2226" spans="1:2" ht="14.25" customHeight="1">
      <c r="A2226" s="29" t="s">
        <v>27043</v>
      </c>
      <c r="B2226" s="30" t="s">
        <v>31059</v>
      </c>
    </row>
    <row r="2227" spans="1:2" ht="14.25" customHeight="1">
      <c r="A2227" s="29" t="s">
        <v>3858</v>
      </c>
      <c r="B2227" s="30" t="s">
        <v>31064</v>
      </c>
    </row>
    <row r="2228" spans="1:2" ht="14.25" customHeight="1">
      <c r="A2228" s="29" t="s">
        <v>27046</v>
      </c>
      <c r="B2228" s="30" t="s">
        <v>31078</v>
      </c>
    </row>
    <row r="2229" spans="1:2" ht="14.25" customHeight="1">
      <c r="A2229" s="29" t="s">
        <v>33241</v>
      </c>
      <c r="B2229" s="30" t="s">
        <v>35122</v>
      </c>
    </row>
    <row r="2230" spans="1:2" ht="14.25" customHeight="1">
      <c r="A2230" s="29" t="s">
        <v>3852</v>
      </c>
      <c r="B2230" s="30" t="s">
        <v>31081</v>
      </c>
    </row>
    <row r="2231" spans="1:2" ht="14.25" customHeight="1">
      <c r="A2231" s="29" t="s">
        <v>27052</v>
      </c>
      <c r="B2231" s="30" t="s">
        <v>35987</v>
      </c>
    </row>
    <row r="2232" spans="1:2" ht="14.25" customHeight="1">
      <c r="A2232" s="29" t="s">
        <v>27054</v>
      </c>
      <c r="B2232" s="30" t="s">
        <v>35132</v>
      </c>
    </row>
    <row r="2233" spans="1:2" ht="14.25" customHeight="1">
      <c r="A2233" s="29" t="s">
        <v>27056</v>
      </c>
      <c r="B2233" s="30" t="s">
        <v>31091</v>
      </c>
    </row>
    <row r="2234" spans="1:2" ht="14.25" customHeight="1">
      <c r="A2234" s="29" t="s">
        <v>27059</v>
      </c>
      <c r="B2234" s="30" t="s">
        <v>35136</v>
      </c>
    </row>
    <row r="2235" spans="1:2" ht="14.25" customHeight="1">
      <c r="A2235" s="29" t="s">
        <v>33246</v>
      </c>
      <c r="B2235" s="30" t="s">
        <v>31101</v>
      </c>
    </row>
    <row r="2236" spans="1:2" ht="14.25" customHeight="1">
      <c r="A2236" s="29" t="s">
        <v>33253</v>
      </c>
      <c r="B2236" s="30" t="s">
        <v>31106</v>
      </c>
    </row>
    <row r="2237" spans="1:2" ht="14.25" customHeight="1">
      <c r="A2237" s="29" t="s">
        <v>27062</v>
      </c>
      <c r="B2237" s="30" t="s">
        <v>37633</v>
      </c>
    </row>
    <row r="2238" spans="1:2" ht="14.25" customHeight="1">
      <c r="A2238" s="29" t="s">
        <v>27066</v>
      </c>
      <c r="B2238" s="30" t="s">
        <v>31109</v>
      </c>
    </row>
    <row r="2239" spans="1:2" ht="14.25" customHeight="1">
      <c r="A2239" s="29" t="s">
        <v>19067</v>
      </c>
      <c r="B2239" s="30" t="s">
        <v>36745</v>
      </c>
    </row>
    <row r="2240" spans="1:2" ht="14.25" customHeight="1">
      <c r="A2240" s="29" t="s">
        <v>19064</v>
      </c>
      <c r="B2240" s="30" t="s">
        <v>37634</v>
      </c>
    </row>
    <row r="2241" spans="1:2" ht="14.25" customHeight="1">
      <c r="A2241" s="29" t="s">
        <v>37635</v>
      </c>
      <c r="B2241" s="30" t="s">
        <v>35139</v>
      </c>
    </row>
    <row r="2242" spans="1:2" ht="14.25" customHeight="1">
      <c r="A2242" s="29" t="s">
        <v>33250</v>
      </c>
      <c r="B2242" s="30" t="s">
        <v>31114</v>
      </c>
    </row>
    <row r="2243" spans="1:2" ht="14.25" customHeight="1">
      <c r="A2243" s="29" t="s">
        <v>27069</v>
      </c>
      <c r="B2243" s="30" t="s">
        <v>31119</v>
      </c>
    </row>
    <row r="2244" spans="1:2" ht="14.25" customHeight="1">
      <c r="A2244" s="29" t="s">
        <v>27073</v>
      </c>
      <c r="B2244" s="30" t="s">
        <v>31123</v>
      </c>
    </row>
    <row r="2245" spans="1:2" ht="14.25" customHeight="1">
      <c r="A2245" s="29" t="s">
        <v>27077</v>
      </c>
      <c r="B2245" s="30" t="s">
        <v>35154</v>
      </c>
    </row>
    <row r="2246" spans="1:2" ht="14.25" customHeight="1">
      <c r="A2246" s="29" t="s">
        <v>22370</v>
      </c>
      <c r="B2246" s="30" t="s">
        <v>2080</v>
      </c>
    </row>
    <row r="2247" spans="1:2" ht="14.25" customHeight="1">
      <c r="A2247" s="29" t="s">
        <v>33258</v>
      </c>
      <c r="B2247" s="30" t="s">
        <v>31134</v>
      </c>
    </row>
    <row r="2248" spans="1:2" ht="14.25" customHeight="1">
      <c r="A2248" s="29" t="s">
        <v>3848</v>
      </c>
      <c r="B2248" s="30" t="s">
        <v>31137</v>
      </c>
    </row>
    <row r="2249" spans="1:2" ht="14.25" customHeight="1">
      <c r="A2249" s="29" t="s">
        <v>27079</v>
      </c>
      <c r="B2249" s="30" t="s">
        <v>31141</v>
      </c>
    </row>
    <row r="2250" spans="1:2" ht="14.25" customHeight="1">
      <c r="A2250" s="29" t="s">
        <v>27082</v>
      </c>
      <c r="B2250" s="30" t="s">
        <v>22105</v>
      </c>
    </row>
    <row r="2251" spans="1:2" ht="14.25" customHeight="1">
      <c r="A2251" s="29" t="s">
        <v>33260</v>
      </c>
      <c r="B2251" s="30" t="s">
        <v>31144</v>
      </c>
    </row>
    <row r="2252" spans="1:2" ht="14.25" customHeight="1">
      <c r="A2252" s="29" t="s">
        <v>19061</v>
      </c>
      <c r="B2252" s="30" t="s">
        <v>31152</v>
      </c>
    </row>
    <row r="2253" spans="1:2" ht="14.25" customHeight="1">
      <c r="A2253" s="29" t="s">
        <v>19056</v>
      </c>
      <c r="B2253" s="30" t="s">
        <v>31155</v>
      </c>
    </row>
    <row r="2254" spans="1:2" ht="14.25" customHeight="1">
      <c r="A2254" s="29" t="s">
        <v>22366</v>
      </c>
      <c r="B2254" s="30" t="s">
        <v>31160</v>
      </c>
    </row>
    <row r="2255" spans="1:2" ht="14.25" customHeight="1">
      <c r="A2255" s="29" t="s">
        <v>35504</v>
      </c>
      <c r="B2255" s="30" t="s">
        <v>31169</v>
      </c>
    </row>
    <row r="2256" spans="1:2" ht="14.25" customHeight="1">
      <c r="A2256" s="29" t="s">
        <v>27091</v>
      </c>
      <c r="B2256" s="30" t="s">
        <v>35164</v>
      </c>
    </row>
    <row r="2257" spans="1:2" ht="14.25" customHeight="1">
      <c r="A2257" s="29" t="s">
        <v>22360</v>
      </c>
      <c r="B2257" s="30" t="s">
        <v>35174</v>
      </c>
    </row>
    <row r="2258" spans="1:2" ht="14.25" customHeight="1">
      <c r="A2258" s="29" t="s">
        <v>27093</v>
      </c>
      <c r="B2258" s="30" t="s">
        <v>18420</v>
      </c>
    </row>
    <row r="2259" spans="1:2" ht="14.25" customHeight="1">
      <c r="A2259" s="29" t="s">
        <v>3836</v>
      </c>
      <c r="B2259" s="30" t="s">
        <v>36476</v>
      </c>
    </row>
    <row r="2260" spans="1:2" ht="14.25" customHeight="1">
      <c r="A2260" s="29" t="s">
        <v>3830</v>
      </c>
      <c r="B2260" s="30" t="s">
        <v>35178</v>
      </c>
    </row>
    <row r="2261" spans="1:2" ht="14.25" customHeight="1">
      <c r="A2261" s="29" t="s">
        <v>35540</v>
      </c>
      <c r="B2261" s="30" t="s">
        <v>35181</v>
      </c>
    </row>
    <row r="2262" spans="1:2" ht="14.25" customHeight="1">
      <c r="A2262" s="29" t="s">
        <v>27087</v>
      </c>
      <c r="B2262" s="30" t="s">
        <v>31185</v>
      </c>
    </row>
    <row r="2263" spans="1:2" ht="14.25" customHeight="1">
      <c r="A2263" s="29" t="s">
        <v>33264</v>
      </c>
      <c r="B2263" s="30" t="s">
        <v>31192</v>
      </c>
    </row>
    <row r="2264" spans="1:2" ht="14.25" customHeight="1">
      <c r="A2264" s="29" t="s">
        <v>3842</v>
      </c>
      <c r="B2264" s="30" t="s">
        <v>31200</v>
      </c>
    </row>
    <row r="2265" spans="1:2" ht="14.25" customHeight="1">
      <c r="A2265" s="29" t="s">
        <v>22348</v>
      </c>
      <c r="B2265" s="30" t="s">
        <v>31196</v>
      </c>
    </row>
    <row r="2266" spans="1:2" ht="14.25" customHeight="1">
      <c r="A2266" s="29" t="s">
        <v>27095</v>
      </c>
      <c r="B2266" s="30" t="s">
        <v>2073</v>
      </c>
    </row>
    <row r="2267" spans="1:2" ht="14.25" customHeight="1">
      <c r="A2267" s="29" t="s">
        <v>33268</v>
      </c>
      <c r="B2267" s="30" t="s">
        <v>36443</v>
      </c>
    </row>
    <row r="2268" spans="1:2" ht="14.25" customHeight="1">
      <c r="A2268" s="29" t="s">
        <v>37636</v>
      </c>
      <c r="B2268" s="30" t="s">
        <v>35191</v>
      </c>
    </row>
    <row r="2269" spans="1:2" ht="14.25" customHeight="1">
      <c r="A2269" s="29" t="s">
        <v>27104</v>
      </c>
      <c r="B2269" s="30" t="s">
        <v>25217</v>
      </c>
    </row>
    <row r="2270" spans="1:2" ht="14.25" customHeight="1">
      <c r="A2270" s="29" t="s">
        <v>27112</v>
      </c>
      <c r="B2270" s="30" t="s">
        <v>37637</v>
      </c>
    </row>
    <row r="2271" spans="1:2" ht="14.25" customHeight="1">
      <c r="A2271" s="29" t="s">
        <v>27120</v>
      </c>
      <c r="B2271" s="30" t="s">
        <v>18415</v>
      </c>
    </row>
    <row r="2272" spans="1:2" ht="14.25" customHeight="1">
      <c r="A2272" s="29" t="s">
        <v>33276</v>
      </c>
      <c r="B2272" s="30" t="s">
        <v>37638</v>
      </c>
    </row>
    <row r="2273" spans="1:2" ht="14.25" customHeight="1">
      <c r="A2273" s="29" t="s">
        <v>3825</v>
      </c>
      <c r="B2273" s="30" t="s">
        <v>37639</v>
      </c>
    </row>
    <row r="2274" spans="1:2" ht="14.25" customHeight="1">
      <c r="A2274" s="29" t="s">
        <v>3818</v>
      </c>
      <c r="B2274" s="30" t="s">
        <v>37640</v>
      </c>
    </row>
    <row r="2275" spans="1:2" ht="14.25" customHeight="1">
      <c r="A2275" s="29" t="s">
        <v>33270</v>
      </c>
      <c r="B2275" s="30" t="s">
        <v>2053</v>
      </c>
    </row>
    <row r="2276" spans="1:2" ht="14.25" customHeight="1">
      <c r="A2276" s="29" t="s">
        <v>27122</v>
      </c>
      <c r="B2276" s="30" t="s">
        <v>2043</v>
      </c>
    </row>
    <row r="2277" spans="1:2" ht="14.25" customHeight="1">
      <c r="A2277" s="29" t="s">
        <v>33279</v>
      </c>
      <c r="B2277" s="30" t="s">
        <v>31205</v>
      </c>
    </row>
    <row r="2278" spans="1:2" ht="14.25" customHeight="1">
      <c r="A2278" s="29" t="s">
        <v>36044</v>
      </c>
      <c r="B2278" s="30" t="s">
        <v>31209</v>
      </c>
    </row>
    <row r="2279" spans="1:2" ht="14.25" customHeight="1">
      <c r="A2279" s="29" t="s">
        <v>27107</v>
      </c>
      <c r="B2279" s="30" t="s">
        <v>35196</v>
      </c>
    </row>
    <row r="2280" spans="1:2" ht="14.25" customHeight="1">
      <c r="A2280" s="29" t="s">
        <v>33282</v>
      </c>
      <c r="B2280" s="30" t="s">
        <v>36776</v>
      </c>
    </row>
    <row r="2281" spans="1:2" ht="14.25" customHeight="1">
      <c r="A2281" s="29" t="s">
        <v>36682</v>
      </c>
      <c r="B2281" s="30" t="s">
        <v>35198</v>
      </c>
    </row>
    <row r="2282" spans="1:2" ht="14.25" customHeight="1">
      <c r="A2282" s="29" t="s">
        <v>27127</v>
      </c>
      <c r="B2282" s="30" t="s">
        <v>37641</v>
      </c>
    </row>
    <row r="2283" spans="1:2" ht="14.25" customHeight="1">
      <c r="A2283" s="29" t="s">
        <v>27132</v>
      </c>
      <c r="B2283" s="30" t="s">
        <v>31213</v>
      </c>
    </row>
    <row r="2284" spans="1:2" ht="14.25" customHeight="1">
      <c r="A2284" s="29" t="s">
        <v>27136</v>
      </c>
      <c r="B2284" s="30" t="s">
        <v>31216</v>
      </c>
    </row>
    <row r="2285" spans="1:2" ht="14.25" customHeight="1">
      <c r="A2285" s="29" t="s">
        <v>33286</v>
      </c>
      <c r="B2285" s="30" t="s">
        <v>31220</v>
      </c>
    </row>
    <row r="2286" spans="1:2" ht="14.25" customHeight="1">
      <c r="A2286" s="29" t="s">
        <v>33289</v>
      </c>
      <c r="B2286" s="30" t="s">
        <v>31224</v>
      </c>
    </row>
    <row r="2287" spans="1:2" ht="14.25" customHeight="1">
      <c r="A2287" s="29" t="s">
        <v>27146</v>
      </c>
      <c r="B2287" s="30" t="s">
        <v>31227</v>
      </c>
    </row>
    <row r="2288" spans="1:2" ht="14.25" customHeight="1">
      <c r="A2288" s="29" t="s">
        <v>33293</v>
      </c>
      <c r="B2288" s="30" t="s">
        <v>31229</v>
      </c>
    </row>
    <row r="2289" spans="1:2" ht="14.25" customHeight="1">
      <c r="A2289" s="29" t="s">
        <v>27148</v>
      </c>
      <c r="B2289" s="30" t="s">
        <v>31233</v>
      </c>
    </row>
    <row r="2290" spans="1:2" ht="14.25" customHeight="1">
      <c r="A2290" s="29" t="s">
        <v>27151</v>
      </c>
      <c r="B2290" s="30" t="s">
        <v>37642</v>
      </c>
    </row>
    <row r="2291" spans="1:2" ht="14.25" customHeight="1">
      <c r="A2291" s="29" t="s">
        <v>37643</v>
      </c>
      <c r="B2291" s="30" t="s">
        <v>31237</v>
      </c>
    </row>
    <row r="2292" spans="1:2" ht="14.25" customHeight="1">
      <c r="A2292" s="29" t="s">
        <v>27154</v>
      </c>
      <c r="B2292" s="30" t="s">
        <v>31240</v>
      </c>
    </row>
    <row r="2293" spans="1:2" ht="14.25" customHeight="1">
      <c r="A2293" s="29" t="s">
        <v>27158</v>
      </c>
      <c r="B2293" s="30" t="s">
        <v>37644</v>
      </c>
    </row>
    <row r="2294" spans="1:2" ht="14.25" customHeight="1">
      <c r="A2294" s="29" t="s">
        <v>27161</v>
      </c>
      <c r="B2294" s="30" t="s">
        <v>37645</v>
      </c>
    </row>
    <row r="2295" spans="1:2" ht="14.25" customHeight="1">
      <c r="A2295" s="29" t="s">
        <v>36665</v>
      </c>
      <c r="B2295" s="30" t="s">
        <v>37646</v>
      </c>
    </row>
    <row r="2296" spans="1:2" ht="15" customHeight="1">
      <c r="A2296" s="29" t="s">
        <v>27165</v>
      </c>
      <c r="B2296" s="32" t="s">
        <v>37647</v>
      </c>
    </row>
    <row r="2297" spans="1:2" ht="15" customHeight="1">
      <c r="A2297" s="32" t="s">
        <v>33295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155"/>
  <sheetViews>
    <sheetView zoomScaleNormal="100" workbookViewId="0">
      <pane ySplit="1" topLeftCell="A2" activePane="bottomLeft" state="frozen"/>
      <selection pane="bottomLeft" activeCell="D11" sqref="D11"/>
    </sheetView>
  </sheetViews>
  <sheetFormatPr defaultColWidth="8.7109375" defaultRowHeight="14.45"/>
  <cols>
    <col min="1" max="1" width="63.5703125" customWidth="1"/>
    <col min="2" max="13" width="8.7109375" style="33"/>
  </cols>
  <sheetData>
    <row r="1" spans="1:13" ht="14.25" customHeight="1">
      <c r="A1" s="26" t="s">
        <v>2028</v>
      </c>
      <c r="B1" s="26" t="s">
        <v>2029</v>
      </c>
      <c r="C1" s="26" t="s">
        <v>2030</v>
      </c>
      <c r="D1" s="26" t="s">
        <v>37648</v>
      </c>
      <c r="E1" s="26" t="s">
        <v>37649</v>
      </c>
      <c r="F1" s="26" t="s">
        <v>1631</v>
      </c>
      <c r="G1" s="26" t="s">
        <v>37650</v>
      </c>
      <c r="H1" s="26" t="s">
        <v>2033</v>
      </c>
      <c r="I1" s="26" t="s">
        <v>29</v>
      </c>
      <c r="J1" s="26" t="s">
        <v>2034</v>
      </c>
      <c r="K1" s="26" t="s">
        <v>2035</v>
      </c>
      <c r="L1" s="26" t="s">
        <v>2036</v>
      </c>
      <c r="M1" s="26" t="s">
        <v>2037</v>
      </c>
    </row>
    <row r="2" spans="1:13" ht="14.25" customHeight="1">
      <c r="A2" t="s">
        <v>31188</v>
      </c>
      <c r="B2" s="33" t="s">
        <v>31189</v>
      </c>
      <c r="C2" s="33" t="s">
        <v>3222</v>
      </c>
      <c r="D2" s="33" t="s">
        <v>37651</v>
      </c>
      <c r="E2" s="33" t="s">
        <v>996</v>
      </c>
      <c r="F2" s="33" t="s">
        <v>31190</v>
      </c>
      <c r="G2" s="33" t="s">
        <v>37652</v>
      </c>
      <c r="H2" s="33" t="s">
        <v>31191</v>
      </c>
      <c r="I2" s="33" t="s">
        <v>2051</v>
      </c>
      <c r="J2" s="33">
        <v>0</v>
      </c>
      <c r="K2" s="33">
        <v>0</v>
      </c>
      <c r="L2" s="33">
        <v>0</v>
      </c>
      <c r="M2" s="33">
        <v>0</v>
      </c>
    </row>
    <row r="3" spans="1:13" ht="14.25" customHeight="1">
      <c r="A3" t="s">
        <v>25161</v>
      </c>
      <c r="B3" s="33" t="s">
        <v>25162</v>
      </c>
      <c r="C3" s="33" t="s">
        <v>12588</v>
      </c>
      <c r="D3" s="33" t="s">
        <v>37651</v>
      </c>
      <c r="E3" s="33" t="s">
        <v>996</v>
      </c>
      <c r="F3" s="33" t="s">
        <v>25163</v>
      </c>
      <c r="G3" s="33" t="s">
        <v>37653</v>
      </c>
      <c r="H3" s="33" t="s">
        <v>25164</v>
      </c>
      <c r="I3" s="33" t="s">
        <v>2051</v>
      </c>
      <c r="J3" s="33">
        <v>0</v>
      </c>
      <c r="K3" s="33">
        <v>0</v>
      </c>
      <c r="L3" s="33">
        <v>0</v>
      </c>
      <c r="M3" s="33">
        <v>0</v>
      </c>
    </row>
    <row r="4" spans="1:13" ht="14.25" customHeight="1">
      <c r="A4" t="s">
        <v>31179</v>
      </c>
      <c r="B4" s="33" t="s">
        <v>31180</v>
      </c>
      <c r="C4" s="33" t="s">
        <v>31181</v>
      </c>
      <c r="D4" s="33" t="s">
        <v>37651</v>
      </c>
      <c r="E4" s="33" t="s">
        <v>31182</v>
      </c>
      <c r="F4" s="33" t="s">
        <v>2316</v>
      </c>
      <c r="G4" s="33" t="s">
        <v>18247</v>
      </c>
      <c r="H4" s="33" t="s">
        <v>31183</v>
      </c>
      <c r="I4" s="33" t="s">
        <v>2051</v>
      </c>
      <c r="J4" s="33">
        <v>0</v>
      </c>
      <c r="K4" s="33">
        <v>0</v>
      </c>
      <c r="L4" s="33">
        <v>0</v>
      </c>
      <c r="M4" s="33">
        <v>0</v>
      </c>
    </row>
    <row r="5" spans="1:13" ht="14.25" customHeight="1">
      <c r="A5" t="s">
        <v>31172</v>
      </c>
      <c r="B5" s="33" t="s">
        <v>31173</v>
      </c>
      <c r="C5" s="33" t="s">
        <v>31174</v>
      </c>
      <c r="D5" s="33" t="s">
        <v>37654</v>
      </c>
      <c r="E5" s="33" t="s">
        <v>31175</v>
      </c>
      <c r="F5" s="33" t="s">
        <v>2473</v>
      </c>
      <c r="G5" s="33" t="s">
        <v>37655</v>
      </c>
      <c r="H5" s="33" t="s">
        <v>31176</v>
      </c>
      <c r="I5" s="33" t="s">
        <v>2051</v>
      </c>
      <c r="J5" s="33">
        <v>0</v>
      </c>
      <c r="K5" s="33">
        <v>0</v>
      </c>
      <c r="L5" s="33">
        <v>0</v>
      </c>
      <c r="M5" s="33">
        <v>0</v>
      </c>
    </row>
    <row r="6" spans="1:13" ht="14.25" customHeight="1">
      <c r="A6" t="s">
        <v>31165</v>
      </c>
      <c r="B6" s="33" t="s">
        <v>31166</v>
      </c>
      <c r="C6" s="33" t="s">
        <v>31167</v>
      </c>
      <c r="D6" s="33" t="s">
        <v>37651</v>
      </c>
      <c r="E6" s="33" t="s">
        <v>27992</v>
      </c>
      <c r="F6" s="33" t="s">
        <v>2210</v>
      </c>
      <c r="G6" s="33" t="s">
        <v>37656</v>
      </c>
      <c r="H6" s="33" t="s">
        <v>31168</v>
      </c>
      <c r="I6" s="33" t="s">
        <v>2051</v>
      </c>
      <c r="J6" s="33">
        <v>0</v>
      </c>
      <c r="K6" s="33">
        <v>0</v>
      </c>
      <c r="L6" s="33">
        <v>0</v>
      </c>
      <c r="M6" s="33">
        <v>0</v>
      </c>
    </row>
    <row r="7" spans="1:13" ht="14.25" customHeight="1">
      <c r="A7" t="s">
        <v>31146</v>
      </c>
      <c r="B7" s="33" t="s">
        <v>31147</v>
      </c>
      <c r="C7" s="33" t="s">
        <v>31148</v>
      </c>
      <c r="D7" s="33" t="s">
        <v>37651</v>
      </c>
      <c r="E7" s="33" t="s">
        <v>31149</v>
      </c>
      <c r="F7" s="33" t="s">
        <v>2170</v>
      </c>
      <c r="G7" s="33" t="s">
        <v>37657</v>
      </c>
      <c r="H7" s="33" t="s">
        <v>31150</v>
      </c>
      <c r="I7" s="33" t="s">
        <v>2051</v>
      </c>
      <c r="J7" s="33">
        <v>0</v>
      </c>
      <c r="K7" s="33">
        <v>0</v>
      </c>
      <c r="L7" s="33">
        <v>0</v>
      </c>
      <c r="M7" s="33">
        <v>0</v>
      </c>
    </row>
    <row r="8" spans="1:13" ht="14.25" customHeight="1">
      <c r="A8" t="s">
        <v>21469</v>
      </c>
      <c r="B8" s="33" t="s">
        <v>21470</v>
      </c>
      <c r="C8" s="33" t="s">
        <v>21471</v>
      </c>
      <c r="D8" s="33" t="s">
        <v>37651</v>
      </c>
      <c r="E8" s="33" t="s">
        <v>20592</v>
      </c>
      <c r="F8" s="33" t="s">
        <v>2090</v>
      </c>
      <c r="G8" s="33" t="s">
        <v>37658</v>
      </c>
      <c r="H8" s="33" t="s">
        <v>21472</v>
      </c>
      <c r="I8" s="33" t="s">
        <v>2051</v>
      </c>
      <c r="J8" s="33">
        <v>0</v>
      </c>
      <c r="K8" s="33">
        <v>0</v>
      </c>
      <c r="L8" s="33">
        <v>0</v>
      </c>
      <c r="M8" s="33">
        <v>0</v>
      </c>
    </row>
    <row r="9" spans="1:13" ht="14.25" customHeight="1">
      <c r="A9" t="s">
        <v>31128</v>
      </c>
      <c r="B9" s="33" t="s">
        <v>31129</v>
      </c>
      <c r="C9" s="33" t="s">
        <v>31130</v>
      </c>
      <c r="D9" s="33" t="s">
        <v>37651</v>
      </c>
      <c r="E9" s="33" t="s">
        <v>31131</v>
      </c>
      <c r="F9" s="33" t="s">
        <v>20785</v>
      </c>
      <c r="G9" s="33" t="s">
        <v>37659</v>
      </c>
      <c r="H9" s="33" t="s">
        <v>31132</v>
      </c>
      <c r="I9" s="33" t="s">
        <v>2051</v>
      </c>
      <c r="J9" s="33">
        <v>0</v>
      </c>
      <c r="K9" s="33">
        <v>0</v>
      </c>
      <c r="L9" s="33">
        <v>0</v>
      </c>
      <c r="M9" s="33">
        <v>0</v>
      </c>
    </row>
    <row r="10" spans="1:13" ht="14.25" customHeight="1">
      <c r="A10" t="s">
        <v>2087</v>
      </c>
      <c r="B10" s="33" t="s">
        <v>2088</v>
      </c>
      <c r="C10" s="33" t="s">
        <v>2089</v>
      </c>
      <c r="D10" s="33" t="s">
        <v>37651</v>
      </c>
      <c r="E10" s="33" t="s">
        <v>1663</v>
      </c>
      <c r="F10" s="33" t="s">
        <v>2090</v>
      </c>
      <c r="G10" s="33" t="s">
        <v>37660</v>
      </c>
      <c r="H10" s="33" t="s">
        <v>2092</v>
      </c>
      <c r="I10" s="33" t="s">
        <v>2051</v>
      </c>
      <c r="J10" s="33">
        <v>0</v>
      </c>
      <c r="K10" s="33">
        <v>0</v>
      </c>
      <c r="L10" s="33">
        <v>0</v>
      </c>
      <c r="M10" s="33">
        <v>0</v>
      </c>
    </row>
    <row r="11" spans="1:13" ht="14.25" customHeight="1">
      <c r="A11" t="s">
        <v>31095</v>
      </c>
      <c r="B11" s="33" t="s">
        <v>31096</v>
      </c>
      <c r="C11" s="33" t="s">
        <v>31097</v>
      </c>
      <c r="D11" s="33" t="s">
        <v>37651</v>
      </c>
      <c r="E11" s="33" t="s">
        <v>31098</v>
      </c>
      <c r="F11" s="33" t="s">
        <v>2090</v>
      </c>
      <c r="G11" s="33" t="s">
        <v>37661</v>
      </c>
      <c r="H11" s="33" t="s">
        <v>31099</v>
      </c>
      <c r="I11" s="33" t="s">
        <v>2051</v>
      </c>
      <c r="J11" s="33">
        <v>0</v>
      </c>
      <c r="K11" s="33">
        <v>0</v>
      </c>
      <c r="L11" s="33">
        <v>0</v>
      </c>
      <c r="M11" s="33">
        <v>0</v>
      </c>
    </row>
    <row r="12" spans="1:13" ht="14.25" customHeight="1">
      <c r="A12" t="s">
        <v>31085</v>
      </c>
      <c r="B12" s="33" t="s">
        <v>31086</v>
      </c>
      <c r="C12" s="33" t="s">
        <v>31087</v>
      </c>
      <c r="D12" s="33" t="s">
        <v>37651</v>
      </c>
      <c r="E12" s="33" t="s">
        <v>31088</v>
      </c>
      <c r="F12" s="33" t="s">
        <v>2489</v>
      </c>
      <c r="G12" s="33" t="s">
        <v>37662</v>
      </c>
      <c r="H12" s="33" t="s">
        <v>31089</v>
      </c>
      <c r="I12" s="33" t="s">
        <v>2051</v>
      </c>
      <c r="J12" s="33">
        <v>0</v>
      </c>
      <c r="K12" s="33">
        <v>0</v>
      </c>
      <c r="L12" s="33">
        <v>0</v>
      </c>
      <c r="M12" s="33">
        <v>0</v>
      </c>
    </row>
    <row r="13" spans="1:13" ht="14.25" customHeight="1">
      <c r="A13" t="s">
        <v>31074</v>
      </c>
      <c r="B13" s="33" t="s">
        <v>14810</v>
      </c>
      <c r="C13" s="33" t="s">
        <v>31075</v>
      </c>
      <c r="D13" s="33" t="s">
        <v>37651</v>
      </c>
      <c r="E13" s="33" t="s">
        <v>3532</v>
      </c>
      <c r="F13" s="33" t="s">
        <v>31076</v>
      </c>
      <c r="G13" s="33" t="s">
        <v>37663</v>
      </c>
      <c r="H13" s="33" t="s">
        <v>31077</v>
      </c>
      <c r="I13" s="33" t="s">
        <v>2051</v>
      </c>
      <c r="J13" s="33">
        <v>0</v>
      </c>
      <c r="K13" s="33">
        <v>0</v>
      </c>
      <c r="L13" s="33">
        <v>0</v>
      </c>
      <c r="M13" s="33">
        <v>0</v>
      </c>
    </row>
    <row r="14" spans="1:13" ht="14.25" customHeight="1">
      <c r="A14" t="s">
        <v>31068</v>
      </c>
      <c r="B14" s="33" t="s">
        <v>31069</v>
      </c>
      <c r="C14" s="33" t="s">
        <v>31070</v>
      </c>
      <c r="D14" s="33" t="s">
        <v>37651</v>
      </c>
      <c r="E14" s="33" t="s">
        <v>31071</v>
      </c>
      <c r="F14" s="33" t="s">
        <v>3059</v>
      </c>
      <c r="G14" s="33" t="s">
        <v>37664</v>
      </c>
      <c r="H14" s="33" t="s">
        <v>31072</v>
      </c>
      <c r="I14" s="33" t="s">
        <v>2051</v>
      </c>
      <c r="J14" s="33">
        <v>0</v>
      </c>
      <c r="K14" s="33">
        <v>0</v>
      </c>
      <c r="L14" s="33">
        <v>0</v>
      </c>
      <c r="M14" s="33">
        <v>0</v>
      </c>
    </row>
    <row r="15" spans="1:13" ht="14.25" customHeight="1">
      <c r="A15" t="s">
        <v>21465</v>
      </c>
      <c r="B15" s="33" t="s">
        <v>21466</v>
      </c>
      <c r="C15" s="33" t="s">
        <v>21467</v>
      </c>
      <c r="D15" s="33" t="s">
        <v>37651</v>
      </c>
      <c r="E15" s="33" t="s">
        <v>20136</v>
      </c>
      <c r="F15" s="33" t="s">
        <v>4810</v>
      </c>
      <c r="G15" s="33" t="s">
        <v>37665</v>
      </c>
      <c r="H15" s="33" t="s">
        <v>21468</v>
      </c>
      <c r="I15" s="33" t="s">
        <v>2051</v>
      </c>
      <c r="J15" s="33">
        <v>0</v>
      </c>
      <c r="K15" s="33">
        <v>0</v>
      </c>
      <c r="L15" s="33">
        <v>0</v>
      </c>
      <c r="M15" s="33">
        <v>0</v>
      </c>
    </row>
    <row r="16" spans="1:13" ht="14.25" customHeight="1">
      <c r="A16" t="s">
        <v>2096</v>
      </c>
      <c r="B16" s="33" t="s">
        <v>2097</v>
      </c>
      <c r="C16" s="33" t="s">
        <v>2098</v>
      </c>
      <c r="D16" s="33" t="s">
        <v>37651</v>
      </c>
      <c r="E16" s="33" t="s">
        <v>1663</v>
      </c>
      <c r="F16" s="33" t="s">
        <v>2210</v>
      </c>
      <c r="G16" s="33" t="s">
        <v>37660</v>
      </c>
      <c r="H16" s="33" t="s">
        <v>2100</v>
      </c>
      <c r="I16" s="33" t="s">
        <v>2051</v>
      </c>
      <c r="J16" s="33">
        <v>0</v>
      </c>
      <c r="K16" s="33">
        <v>0</v>
      </c>
      <c r="L16" s="33">
        <v>0</v>
      </c>
      <c r="M16" s="33">
        <v>0</v>
      </c>
    </row>
    <row r="17" spans="1:13" ht="14.25" customHeight="1">
      <c r="A17" t="s">
        <v>21457</v>
      </c>
      <c r="B17" s="33" t="s">
        <v>21458</v>
      </c>
      <c r="C17" s="33" t="s">
        <v>2829</v>
      </c>
      <c r="D17" s="33" t="s">
        <v>37666</v>
      </c>
      <c r="E17" s="33" t="s">
        <v>1664</v>
      </c>
      <c r="F17" s="33" t="s">
        <v>21459</v>
      </c>
      <c r="G17" s="33" t="s">
        <v>37667</v>
      </c>
      <c r="H17" s="33" t="s">
        <v>21460</v>
      </c>
      <c r="I17" s="33" t="s">
        <v>2051</v>
      </c>
      <c r="J17" s="33">
        <v>0</v>
      </c>
      <c r="K17" s="33">
        <v>0</v>
      </c>
      <c r="L17" s="33">
        <v>0</v>
      </c>
      <c r="M17" s="33">
        <v>0</v>
      </c>
    </row>
    <row r="18" spans="1:13" ht="14.25" customHeight="1">
      <c r="A18" t="s">
        <v>31045</v>
      </c>
      <c r="B18" s="33" t="s">
        <v>31046</v>
      </c>
      <c r="C18" s="33" t="s">
        <v>31047</v>
      </c>
      <c r="D18" s="33" t="s">
        <v>37651</v>
      </c>
      <c r="E18" s="33" t="s">
        <v>31048</v>
      </c>
      <c r="F18" s="33" t="s">
        <v>2824</v>
      </c>
      <c r="G18" s="33" t="s">
        <v>23085</v>
      </c>
      <c r="H18" s="33" t="s">
        <v>31049</v>
      </c>
      <c r="I18" s="33" t="s">
        <v>2051</v>
      </c>
      <c r="J18" s="33">
        <v>0</v>
      </c>
      <c r="K18" s="33">
        <v>0</v>
      </c>
      <c r="L18" s="33">
        <v>0</v>
      </c>
      <c r="M18" s="33">
        <v>0</v>
      </c>
    </row>
    <row r="19" spans="1:13" ht="14.25" customHeight="1">
      <c r="A19" t="s">
        <v>21454</v>
      </c>
      <c r="B19" s="33" t="s">
        <v>21455</v>
      </c>
      <c r="C19" s="33" t="s">
        <v>12376</v>
      </c>
      <c r="D19" s="33" t="s">
        <v>37651</v>
      </c>
      <c r="E19" s="33" t="s">
        <v>1663</v>
      </c>
      <c r="F19" s="33" t="s">
        <v>2473</v>
      </c>
      <c r="G19" s="33" t="s">
        <v>37668</v>
      </c>
      <c r="H19" s="33" t="s">
        <v>21456</v>
      </c>
      <c r="I19" s="33" t="s">
        <v>2051</v>
      </c>
      <c r="J19" s="33">
        <v>0</v>
      </c>
      <c r="K19" s="33">
        <v>0</v>
      </c>
      <c r="L19" s="33">
        <v>0</v>
      </c>
      <c r="M19" s="33">
        <v>0</v>
      </c>
    </row>
    <row r="20" spans="1:13" ht="14.25" customHeight="1">
      <c r="A20" t="s">
        <v>31036</v>
      </c>
      <c r="B20" s="33" t="s">
        <v>31037</v>
      </c>
      <c r="C20" s="33" t="s">
        <v>31038</v>
      </c>
      <c r="D20" s="33" t="s">
        <v>37669</v>
      </c>
      <c r="E20" s="33" t="s">
        <v>22998</v>
      </c>
      <c r="F20" s="33" t="s">
        <v>31039</v>
      </c>
      <c r="G20" s="33" t="s">
        <v>37670</v>
      </c>
      <c r="H20" s="33" t="s">
        <v>31040</v>
      </c>
      <c r="I20" s="33" t="s">
        <v>2051</v>
      </c>
      <c r="J20" s="33">
        <v>0</v>
      </c>
      <c r="K20" s="33">
        <v>0</v>
      </c>
      <c r="L20" s="33">
        <v>0</v>
      </c>
      <c r="M20" s="33">
        <v>0</v>
      </c>
    </row>
    <row r="21" spans="1:13" ht="14.25" customHeight="1">
      <c r="A21" t="s">
        <v>21452</v>
      </c>
      <c r="B21" s="33" t="s">
        <v>2103</v>
      </c>
      <c r="C21" s="33" t="s">
        <v>4251</v>
      </c>
      <c r="D21" s="33" t="s">
        <v>37651</v>
      </c>
      <c r="E21" s="33" t="s">
        <v>20136</v>
      </c>
      <c r="F21" s="33" t="s">
        <v>4810</v>
      </c>
      <c r="G21" s="33" t="s">
        <v>37665</v>
      </c>
      <c r="H21" s="33" t="s">
        <v>21453</v>
      </c>
      <c r="I21" s="33" t="s">
        <v>2051</v>
      </c>
      <c r="J21" s="33">
        <v>0</v>
      </c>
      <c r="K21" s="33">
        <v>0</v>
      </c>
      <c r="L21" s="33">
        <v>0</v>
      </c>
      <c r="M21" s="33">
        <v>0</v>
      </c>
    </row>
    <row r="22" spans="1:13" ht="14.25" customHeight="1">
      <c r="A22" t="s">
        <v>31013</v>
      </c>
      <c r="B22" s="33" t="s">
        <v>31014</v>
      </c>
      <c r="C22" s="33" t="s">
        <v>31015</v>
      </c>
      <c r="D22" s="33" t="s">
        <v>1566</v>
      </c>
      <c r="E22" s="33" t="s">
        <v>23639</v>
      </c>
      <c r="F22" s="33" t="s">
        <v>31016</v>
      </c>
      <c r="G22" s="33" t="s">
        <v>6780</v>
      </c>
      <c r="H22" s="33" t="s">
        <v>31017</v>
      </c>
      <c r="I22" s="33" t="s">
        <v>2051</v>
      </c>
      <c r="J22" s="33">
        <v>0</v>
      </c>
      <c r="K22" s="33">
        <v>0</v>
      </c>
      <c r="L22" s="33">
        <v>0</v>
      </c>
      <c r="M22" s="33">
        <v>0</v>
      </c>
    </row>
    <row r="23" spans="1:13" ht="14.25" customHeight="1">
      <c r="A23" t="s">
        <v>31006</v>
      </c>
      <c r="B23" s="33" t="s">
        <v>31007</v>
      </c>
      <c r="C23" s="33" t="s">
        <v>31008</v>
      </c>
      <c r="D23" s="33" t="s">
        <v>37651</v>
      </c>
      <c r="E23" s="33" t="s">
        <v>28835</v>
      </c>
      <c r="F23" s="33" t="s">
        <v>2824</v>
      </c>
      <c r="G23" s="33" t="s">
        <v>37671</v>
      </c>
      <c r="H23" s="33" t="s">
        <v>31009</v>
      </c>
      <c r="I23" s="33" t="s">
        <v>2051</v>
      </c>
      <c r="J23" s="33">
        <v>0</v>
      </c>
      <c r="K23" s="33">
        <v>0</v>
      </c>
      <c r="L23" s="33">
        <v>0</v>
      </c>
      <c r="M23" s="33">
        <v>0</v>
      </c>
    </row>
    <row r="24" spans="1:13" ht="14.25" customHeight="1">
      <c r="A24" t="s">
        <v>21448</v>
      </c>
      <c r="B24" s="33" t="s">
        <v>8196</v>
      </c>
      <c r="C24" s="33" t="s">
        <v>21449</v>
      </c>
      <c r="D24" s="33" t="s">
        <v>37651</v>
      </c>
      <c r="E24" s="33" t="s">
        <v>20392</v>
      </c>
      <c r="F24" s="33" t="s">
        <v>21450</v>
      </c>
      <c r="G24" s="33" t="s">
        <v>37672</v>
      </c>
      <c r="H24" s="33" t="s">
        <v>21451</v>
      </c>
      <c r="I24" s="33" t="s">
        <v>2051</v>
      </c>
      <c r="J24" s="33">
        <v>0</v>
      </c>
      <c r="K24" s="33">
        <v>0</v>
      </c>
      <c r="L24" s="33">
        <v>0</v>
      </c>
      <c r="M24" s="33">
        <v>0</v>
      </c>
    </row>
    <row r="25" spans="1:13" ht="14.25" customHeight="1">
      <c r="A25" t="s">
        <v>25155</v>
      </c>
      <c r="B25" s="33" t="s">
        <v>25156</v>
      </c>
      <c r="C25" s="33" t="s">
        <v>25157</v>
      </c>
      <c r="D25" s="33" t="s">
        <v>37651</v>
      </c>
      <c r="E25" s="33" t="s">
        <v>25158</v>
      </c>
      <c r="F25" s="33" t="s">
        <v>2316</v>
      </c>
      <c r="G25" s="33" t="s">
        <v>23124</v>
      </c>
      <c r="H25" s="33" t="s">
        <v>25159</v>
      </c>
      <c r="I25" s="33" t="s">
        <v>2051</v>
      </c>
      <c r="J25" s="33">
        <v>0</v>
      </c>
      <c r="K25" s="33">
        <v>0</v>
      </c>
      <c r="L25" s="33">
        <v>0</v>
      </c>
      <c r="M25" s="33">
        <v>0</v>
      </c>
    </row>
    <row r="26" spans="1:13" ht="14.25" customHeight="1">
      <c r="A26" t="s">
        <v>30983</v>
      </c>
      <c r="B26" s="33" t="s">
        <v>30984</v>
      </c>
      <c r="C26" s="33" t="s">
        <v>21356</v>
      </c>
      <c r="D26" s="33">
        <v>0</v>
      </c>
      <c r="E26" s="33" t="s">
        <v>23666</v>
      </c>
      <c r="F26" s="33" t="s">
        <v>2473</v>
      </c>
      <c r="G26" s="33">
        <v>0</v>
      </c>
      <c r="H26" s="33" t="s">
        <v>30985</v>
      </c>
      <c r="I26" s="33" t="s">
        <v>2051</v>
      </c>
      <c r="J26" s="33">
        <v>0</v>
      </c>
      <c r="K26" s="33">
        <v>0</v>
      </c>
      <c r="L26" s="33">
        <v>0</v>
      </c>
      <c r="M26" s="33">
        <v>0</v>
      </c>
    </row>
    <row r="27" spans="1:13" ht="14.25" customHeight="1">
      <c r="A27" t="s">
        <v>30954</v>
      </c>
      <c r="B27" s="33" t="s">
        <v>30955</v>
      </c>
      <c r="C27" s="33" t="s">
        <v>30956</v>
      </c>
      <c r="D27" s="33" t="s">
        <v>37651</v>
      </c>
      <c r="E27" s="33" t="s">
        <v>30957</v>
      </c>
      <c r="F27" s="33" t="s">
        <v>2473</v>
      </c>
      <c r="G27" s="33" t="s">
        <v>37662</v>
      </c>
      <c r="H27" s="33" t="s">
        <v>30958</v>
      </c>
      <c r="I27" s="33" t="s">
        <v>2051</v>
      </c>
      <c r="J27" s="33">
        <v>0</v>
      </c>
      <c r="K27" s="33">
        <v>0</v>
      </c>
      <c r="L27" s="33">
        <v>0</v>
      </c>
      <c r="M27" s="33">
        <v>0</v>
      </c>
    </row>
    <row r="28" spans="1:13" ht="14.25" customHeight="1">
      <c r="A28" t="s">
        <v>30948</v>
      </c>
      <c r="B28" s="33" t="s">
        <v>2110</v>
      </c>
      <c r="C28" s="33" t="s">
        <v>30949</v>
      </c>
      <c r="D28" s="33" t="s">
        <v>37651</v>
      </c>
      <c r="E28" s="33" t="s">
        <v>996</v>
      </c>
      <c r="F28" s="33" t="s">
        <v>30950</v>
      </c>
      <c r="G28" s="33" t="s">
        <v>37673</v>
      </c>
      <c r="H28" s="33" t="s">
        <v>30951</v>
      </c>
      <c r="I28" s="33" t="s">
        <v>2051</v>
      </c>
      <c r="J28" s="33">
        <v>0</v>
      </c>
      <c r="K28" s="33">
        <v>0</v>
      </c>
      <c r="L28" s="33">
        <v>0</v>
      </c>
      <c r="M28" s="33">
        <v>0</v>
      </c>
    </row>
    <row r="29" spans="1:13" ht="14.25" customHeight="1">
      <c r="A29" t="s">
        <v>21437</v>
      </c>
      <c r="B29" s="33" t="s">
        <v>21438</v>
      </c>
      <c r="C29" s="33" t="s">
        <v>21439</v>
      </c>
      <c r="D29" s="33" t="s">
        <v>37651</v>
      </c>
      <c r="E29" s="33" t="s">
        <v>20168</v>
      </c>
      <c r="F29" s="33" t="s">
        <v>21440</v>
      </c>
      <c r="G29" s="33" t="s">
        <v>37674</v>
      </c>
      <c r="H29" s="33" t="s">
        <v>21441</v>
      </c>
      <c r="I29" s="33" t="s">
        <v>2051</v>
      </c>
      <c r="J29" s="33">
        <v>0</v>
      </c>
      <c r="K29" s="33">
        <v>0</v>
      </c>
      <c r="L29" s="33">
        <v>0</v>
      </c>
      <c r="M29" s="33">
        <v>0</v>
      </c>
    </row>
    <row r="30" spans="1:13" ht="14.25" customHeight="1">
      <c r="A30" t="s">
        <v>30923</v>
      </c>
      <c r="B30" s="33" t="s">
        <v>6220</v>
      </c>
      <c r="C30" s="33" t="s">
        <v>23583</v>
      </c>
      <c r="D30" s="33" t="s">
        <v>37675</v>
      </c>
      <c r="E30" s="33" t="s">
        <v>99</v>
      </c>
      <c r="F30" s="33" t="s">
        <v>30924</v>
      </c>
      <c r="G30" s="33" t="s">
        <v>37676</v>
      </c>
      <c r="H30" s="33" t="s">
        <v>30925</v>
      </c>
      <c r="I30" s="33" t="s">
        <v>2051</v>
      </c>
      <c r="J30" s="33">
        <v>0</v>
      </c>
      <c r="K30" s="33">
        <v>0</v>
      </c>
      <c r="L30" s="33">
        <v>0</v>
      </c>
      <c r="M30" s="33">
        <v>0</v>
      </c>
    </row>
    <row r="31" spans="1:13" ht="14.25" customHeight="1">
      <c r="A31" t="s">
        <v>21442</v>
      </c>
      <c r="B31" s="33" t="s">
        <v>9345</v>
      </c>
      <c r="C31" s="33" t="s">
        <v>21443</v>
      </c>
      <c r="D31" s="33">
        <v>0</v>
      </c>
      <c r="E31" s="33" t="s">
        <v>21444</v>
      </c>
      <c r="F31" s="33" t="s">
        <v>21445</v>
      </c>
      <c r="G31" s="33" t="s">
        <v>37677</v>
      </c>
      <c r="H31" s="33" t="s">
        <v>21446</v>
      </c>
      <c r="I31" s="33" t="s">
        <v>2051</v>
      </c>
      <c r="J31" s="33">
        <v>0</v>
      </c>
      <c r="K31" s="33">
        <v>0</v>
      </c>
      <c r="L31" s="33">
        <v>0</v>
      </c>
      <c r="M31" s="33">
        <v>0</v>
      </c>
    </row>
    <row r="32" spans="1:13" ht="14.25" customHeight="1">
      <c r="A32" t="s">
        <v>21434</v>
      </c>
      <c r="B32" s="33" t="s">
        <v>5883</v>
      </c>
      <c r="C32" s="33" t="s">
        <v>21435</v>
      </c>
      <c r="D32" s="33" t="s">
        <v>37666</v>
      </c>
      <c r="E32" s="33" t="s">
        <v>1664</v>
      </c>
      <c r="F32" s="33" t="s">
        <v>5741</v>
      </c>
      <c r="G32" s="33" t="s">
        <v>37667</v>
      </c>
      <c r="H32" s="33" t="s">
        <v>21436</v>
      </c>
      <c r="I32" s="33" t="s">
        <v>2051</v>
      </c>
      <c r="J32" s="33">
        <v>0</v>
      </c>
      <c r="K32" s="33">
        <v>0</v>
      </c>
      <c r="L32" s="33">
        <v>0</v>
      </c>
      <c r="M32" s="33">
        <v>0</v>
      </c>
    </row>
    <row r="33" spans="1:13" ht="14.25" customHeight="1">
      <c r="A33" t="s">
        <v>21431</v>
      </c>
      <c r="B33" s="33" t="s">
        <v>21432</v>
      </c>
      <c r="C33" s="33" t="s">
        <v>6788</v>
      </c>
      <c r="D33" s="33" t="s">
        <v>37651</v>
      </c>
      <c r="E33" s="33" t="s">
        <v>20136</v>
      </c>
      <c r="F33" s="33" t="s">
        <v>4810</v>
      </c>
      <c r="G33" s="33" t="s">
        <v>37665</v>
      </c>
      <c r="H33" s="33" t="s">
        <v>21433</v>
      </c>
      <c r="I33" s="33" t="s">
        <v>2051</v>
      </c>
      <c r="J33" s="33">
        <v>0</v>
      </c>
      <c r="K33" s="33">
        <v>0</v>
      </c>
      <c r="L33" s="33">
        <v>0</v>
      </c>
      <c r="M33" s="33">
        <v>0</v>
      </c>
    </row>
    <row r="34" spans="1:13" ht="14.25" customHeight="1">
      <c r="A34" t="s">
        <v>30873</v>
      </c>
      <c r="B34" s="33" t="s">
        <v>30874</v>
      </c>
      <c r="C34" s="33" t="s">
        <v>30875</v>
      </c>
      <c r="D34" s="33" t="s">
        <v>37651</v>
      </c>
      <c r="E34" s="33" t="s">
        <v>30876</v>
      </c>
      <c r="F34" s="33" t="s">
        <v>20785</v>
      </c>
      <c r="G34" s="33" t="s">
        <v>23017</v>
      </c>
      <c r="H34" s="33" t="s">
        <v>30877</v>
      </c>
      <c r="I34" s="33" t="s">
        <v>2051</v>
      </c>
      <c r="J34" s="33">
        <v>0</v>
      </c>
      <c r="K34" s="33">
        <v>0</v>
      </c>
      <c r="L34" s="33">
        <v>0</v>
      </c>
      <c r="M34" s="33">
        <v>0</v>
      </c>
    </row>
    <row r="35" spans="1:13" ht="14.25" customHeight="1">
      <c r="A35" t="s">
        <v>21427</v>
      </c>
      <c r="B35" s="33" t="s">
        <v>6121</v>
      </c>
      <c r="C35" s="33" t="s">
        <v>21428</v>
      </c>
      <c r="D35" s="33" t="s">
        <v>37651</v>
      </c>
      <c r="E35" s="33" t="s">
        <v>20475</v>
      </c>
      <c r="F35" s="33" t="s">
        <v>21429</v>
      </c>
      <c r="G35" s="33" t="s">
        <v>37678</v>
      </c>
      <c r="H35" s="33" t="s">
        <v>21430</v>
      </c>
      <c r="I35" s="33" t="s">
        <v>2051</v>
      </c>
      <c r="J35" s="33">
        <v>0</v>
      </c>
      <c r="K35" s="33">
        <v>0</v>
      </c>
      <c r="L35" s="33">
        <v>0</v>
      </c>
      <c r="M35" s="33">
        <v>0</v>
      </c>
    </row>
    <row r="36" spans="1:13" ht="14.25" customHeight="1">
      <c r="A36" t="s">
        <v>21425</v>
      </c>
      <c r="B36" s="33" t="s">
        <v>20272</v>
      </c>
      <c r="C36" s="33" t="s">
        <v>2591</v>
      </c>
      <c r="D36" s="33">
        <v>0</v>
      </c>
      <c r="E36" s="33" t="s">
        <v>20213</v>
      </c>
      <c r="F36" s="33" t="s">
        <v>2473</v>
      </c>
      <c r="G36" s="33">
        <v>0</v>
      </c>
      <c r="H36" s="33" t="s">
        <v>21426</v>
      </c>
      <c r="I36" s="33" t="s">
        <v>2051</v>
      </c>
      <c r="J36" s="33">
        <v>0</v>
      </c>
      <c r="K36" s="33">
        <v>0</v>
      </c>
      <c r="L36" s="33">
        <v>0</v>
      </c>
      <c r="M36" s="33">
        <v>0</v>
      </c>
    </row>
    <row r="37" spans="1:13" ht="14.25" customHeight="1">
      <c r="A37" t="s">
        <v>30840</v>
      </c>
      <c r="B37" s="33" t="s">
        <v>6836</v>
      </c>
      <c r="C37" s="33" t="s">
        <v>8990</v>
      </c>
      <c r="D37" s="33">
        <v>0</v>
      </c>
      <c r="E37" s="33" t="s">
        <v>30841</v>
      </c>
      <c r="F37" s="33" t="s">
        <v>2473</v>
      </c>
      <c r="G37" s="33">
        <v>0</v>
      </c>
      <c r="H37" s="33" t="s">
        <v>30842</v>
      </c>
      <c r="I37" s="33" t="s">
        <v>2051</v>
      </c>
      <c r="J37" s="33">
        <v>0</v>
      </c>
      <c r="K37" s="33">
        <v>0</v>
      </c>
      <c r="L37" s="33">
        <v>0</v>
      </c>
      <c r="M37" s="33">
        <v>0</v>
      </c>
    </row>
    <row r="38" spans="1:13" ht="14.25" customHeight="1">
      <c r="A38" t="s">
        <v>21419</v>
      </c>
      <c r="B38" s="33" t="s">
        <v>5879</v>
      </c>
      <c r="C38" s="33" t="s">
        <v>21420</v>
      </c>
      <c r="D38" s="33">
        <v>0</v>
      </c>
      <c r="E38" s="33" t="s">
        <v>20400</v>
      </c>
      <c r="F38" s="33" t="s">
        <v>2210</v>
      </c>
      <c r="G38" s="33">
        <v>0</v>
      </c>
      <c r="H38" s="33" t="s">
        <v>21421</v>
      </c>
      <c r="I38" s="33" t="s">
        <v>2051</v>
      </c>
      <c r="J38" s="33">
        <v>0</v>
      </c>
      <c r="K38" s="33">
        <v>0</v>
      </c>
      <c r="L38" s="33">
        <v>0</v>
      </c>
      <c r="M38" s="33">
        <v>0</v>
      </c>
    </row>
    <row r="39" spans="1:13" ht="14.25" customHeight="1">
      <c r="A39" t="s">
        <v>30789</v>
      </c>
      <c r="B39" s="33" t="s">
        <v>5879</v>
      </c>
      <c r="C39" s="33" t="s">
        <v>30790</v>
      </c>
      <c r="D39" s="33">
        <v>0</v>
      </c>
      <c r="E39" s="33" t="s">
        <v>23666</v>
      </c>
      <c r="F39" s="33" t="s">
        <v>2473</v>
      </c>
      <c r="G39" s="33">
        <v>0</v>
      </c>
      <c r="H39" s="33" t="s">
        <v>30791</v>
      </c>
      <c r="I39" s="33" t="s">
        <v>2051</v>
      </c>
      <c r="J39" s="33">
        <v>0</v>
      </c>
      <c r="K39" s="33">
        <v>0</v>
      </c>
      <c r="L39" s="33">
        <v>0</v>
      </c>
      <c r="M39" s="33">
        <v>0</v>
      </c>
    </row>
    <row r="40" spans="1:13" ht="14.25" customHeight="1">
      <c r="A40" t="s">
        <v>21415</v>
      </c>
      <c r="B40" s="33" t="s">
        <v>21416</v>
      </c>
      <c r="C40" s="33" t="s">
        <v>21417</v>
      </c>
      <c r="D40" s="33">
        <v>0</v>
      </c>
      <c r="E40" s="33" t="s">
        <v>20529</v>
      </c>
      <c r="F40" s="33" t="s">
        <v>2473</v>
      </c>
      <c r="G40" s="33">
        <v>0</v>
      </c>
      <c r="H40" s="33" t="s">
        <v>21418</v>
      </c>
      <c r="I40" s="33" t="s">
        <v>2051</v>
      </c>
      <c r="J40" s="33">
        <v>0</v>
      </c>
      <c r="K40" s="33">
        <v>0</v>
      </c>
      <c r="L40" s="33">
        <v>0</v>
      </c>
      <c r="M40" s="33">
        <v>0</v>
      </c>
    </row>
    <row r="41" spans="1:13" ht="14.25" customHeight="1">
      <c r="A41" t="s">
        <v>21404</v>
      </c>
      <c r="B41" s="33" t="s">
        <v>13362</v>
      </c>
      <c r="C41" s="33" t="s">
        <v>21405</v>
      </c>
      <c r="D41" s="33" t="s">
        <v>37651</v>
      </c>
      <c r="E41" s="33" t="s">
        <v>20168</v>
      </c>
      <c r="F41" s="33" t="s">
        <v>21406</v>
      </c>
      <c r="G41" s="33" t="s">
        <v>37679</v>
      </c>
      <c r="H41" s="33" t="s">
        <v>21407</v>
      </c>
      <c r="I41" s="33" t="s">
        <v>2051</v>
      </c>
      <c r="J41" s="33">
        <v>0</v>
      </c>
      <c r="K41" s="33">
        <v>0</v>
      </c>
      <c r="L41" s="33">
        <v>0</v>
      </c>
      <c r="M41" s="33">
        <v>0</v>
      </c>
    </row>
    <row r="42" spans="1:13" ht="14.25" customHeight="1">
      <c r="A42" t="s">
        <v>21408</v>
      </c>
      <c r="B42" s="33" t="s">
        <v>13362</v>
      </c>
      <c r="C42" s="33" t="s">
        <v>21409</v>
      </c>
      <c r="D42" s="33">
        <v>0</v>
      </c>
      <c r="E42" s="33" t="s">
        <v>20501</v>
      </c>
      <c r="F42" s="33" t="s">
        <v>3557</v>
      </c>
      <c r="G42" s="33" t="s">
        <v>37680</v>
      </c>
      <c r="H42" s="33" t="s">
        <v>21410</v>
      </c>
      <c r="I42" s="33" t="s">
        <v>2051</v>
      </c>
      <c r="J42" s="33">
        <v>0</v>
      </c>
      <c r="K42" s="33">
        <v>0</v>
      </c>
      <c r="L42" s="33">
        <v>0</v>
      </c>
      <c r="M42" s="33">
        <v>0</v>
      </c>
    </row>
    <row r="43" spans="1:13" ht="14.25" customHeight="1">
      <c r="A43" t="s">
        <v>21411</v>
      </c>
      <c r="B43" s="33" t="s">
        <v>13362</v>
      </c>
      <c r="C43" s="33" t="s">
        <v>21412</v>
      </c>
      <c r="D43" s="33" t="s">
        <v>37651</v>
      </c>
      <c r="E43" s="33" t="s">
        <v>20730</v>
      </c>
      <c r="F43" s="33" t="s">
        <v>21413</v>
      </c>
      <c r="G43" s="33" t="s">
        <v>37681</v>
      </c>
      <c r="H43" s="33" t="s">
        <v>21414</v>
      </c>
      <c r="I43" s="33" t="s">
        <v>2051</v>
      </c>
      <c r="J43" s="33">
        <v>0</v>
      </c>
      <c r="K43" s="33">
        <v>0</v>
      </c>
      <c r="L43" s="33">
        <v>0</v>
      </c>
      <c r="M43" s="33">
        <v>0</v>
      </c>
    </row>
    <row r="44" spans="1:13" ht="14.25" customHeight="1">
      <c r="A44" t="s">
        <v>30774</v>
      </c>
      <c r="B44" s="33" t="s">
        <v>2195</v>
      </c>
      <c r="C44" s="33" t="s">
        <v>30775</v>
      </c>
      <c r="D44" s="33" t="s">
        <v>1566</v>
      </c>
      <c r="E44" s="33" t="s">
        <v>23584</v>
      </c>
      <c r="F44" s="33" t="s">
        <v>30776</v>
      </c>
      <c r="G44" s="33" t="s">
        <v>37682</v>
      </c>
      <c r="H44" s="33" t="s">
        <v>30777</v>
      </c>
      <c r="I44" s="33" t="s">
        <v>2051</v>
      </c>
      <c r="J44" s="33">
        <v>0</v>
      </c>
      <c r="K44" s="33">
        <v>0</v>
      </c>
      <c r="L44" s="33">
        <v>0</v>
      </c>
      <c r="M44" s="33">
        <v>0</v>
      </c>
    </row>
    <row r="45" spans="1:13" ht="14.25" customHeight="1">
      <c r="A45" t="s">
        <v>21400</v>
      </c>
      <c r="B45" s="33" t="s">
        <v>21401</v>
      </c>
      <c r="C45" s="33" t="s">
        <v>21402</v>
      </c>
      <c r="D45" s="33" t="s">
        <v>37666</v>
      </c>
      <c r="E45" s="33" t="s">
        <v>1664</v>
      </c>
      <c r="F45" s="33" t="s">
        <v>10267</v>
      </c>
      <c r="G45" s="33" t="s">
        <v>37683</v>
      </c>
      <c r="H45" s="33" t="s">
        <v>21403</v>
      </c>
      <c r="I45" s="33" t="s">
        <v>2051</v>
      </c>
      <c r="J45" s="33">
        <v>0</v>
      </c>
      <c r="K45" s="33">
        <v>0</v>
      </c>
      <c r="L45" s="33">
        <v>0</v>
      </c>
      <c r="M45" s="33">
        <v>0</v>
      </c>
    </row>
    <row r="46" spans="1:13" ht="14.25" customHeight="1">
      <c r="A46" t="s">
        <v>21396</v>
      </c>
      <c r="B46" s="33" t="s">
        <v>21397</v>
      </c>
      <c r="C46" s="33" t="s">
        <v>21398</v>
      </c>
      <c r="D46" s="33">
        <v>0</v>
      </c>
      <c r="E46" s="33" t="s">
        <v>20279</v>
      </c>
      <c r="F46" s="33" t="s">
        <v>2473</v>
      </c>
      <c r="G46" s="33">
        <v>0</v>
      </c>
      <c r="H46" s="33" t="s">
        <v>21399</v>
      </c>
      <c r="I46" s="33" t="s">
        <v>2051</v>
      </c>
      <c r="J46" s="33">
        <v>0</v>
      </c>
      <c r="K46" s="33">
        <v>0</v>
      </c>
      <c r="L46" s="33">
        <v>0</v>
      </c>
      <c r="M46" s="33">
        <v>0</v>
      </c>
    </row>
    <row r="47" spans="1:13" ht="14.25" customHeight="1">
      <c r="A47" t="s">
        <v>30734</v>
      </c>
      <c r="B47" s="33" t="s">
        <v>30735</v>
      </c>
      <c r="C47" s="33" t="s">
        <v>30736</v>
      </c>
      <c r="D47" s="33" t="s">
        <v>37651</v>
      </c>
      <c r="E47" s="33" t="s">
        <v>996</v>
      </c>
      <c r="F47" s="33" t="s">
        <v>30737</v>
      </c>
      <c r="G47" s="33" t="s">
        <v>37673</v>
      </c>
      <c r="H47" s="33" t="s">
        <v>30738</v>
      </c>
      <c r="I47" s="33" t="s">
        <v>2051</v>
      </c>
      <c r="J47" s="33">
        <v>0</v>
      </c>
      <c r="K47" s="33">
        <v>0</v>
      </c>
      <c r="L47" s="33">
        <v>0</v>
      </c>
      <c r="M47" s="33">
        <v>0</v>
      </c>
    </row>
    <row r="48" spans="1:13" ht="14.25" customHeight="1">
      <c r="A48" t="s">
        <v>21391</v>
      </c>
      <c r="B48" s="33" t="s">
        <v>5863</v>
      </c>
      <c r="C48" s="33" t="s">
        <v>21392</v>
      </c>
      <c r="D48" s="33">
        <v>0</v>
      </c>
      <c r="E48" s="33" t="s">
        <v>21393</v>
      </c>
      <c r="F48" s="33" t="s">
        <v>2473</v>
      </c>
      <c r="G48" s="33">
        <v>0</v>
      </c>
      <c r="H48" s="33" t="s">
        <v>21394</v>
      </c>
      <c r="I48" s="33" t="s">
        <v>2051</v>
      </c>
      <c r="J48" s="33">
        <v>0</v>
      </c>
      <c r="K48" s="33">
        <v>0</v>
      </c>
      <c r="L48" s="33">
        <v>0</v>
      </c>
      <c r="M48" s="33">
        <v>0</v>
      </c>
    </row>
    <row r="49" spans="1:13" ht="14.25" customHeight="1">
      <c r="A49" t="s">
        <v>21386</v>
      </c>
      <c r="B49" s="33" t="s">
        <v>14792</v>
      </c>
      <c r="C49" s="33" t="s">
        <v>21387</v>
      </c>
      <c r="D49" s="33">
        <v>0</v>
      </c>
      <c r="E49" s="33" t="s">
        <v>21388</v>
      </c>
      <c r="F49" s="33" t="s">
        <v>3557</v>
      </c>
      <c r="G49" s="33" t="s">
        <v>37684</v>
      </c>
      <c r="H49" s="33" t="s">
        <v>21389</v>
      </c>
      <c r="I49" s="33" t="s">
        <v>2051</v>
      </c>
      <c r="J49" s="33">
        <v>0</v>
      </c>
      <c r="K49" s="33">
        <v>0</v>
      </c>
      <c r="L49" s="33">
        <v>0</v>
      </c>
      <c r="M49" s="33">
        <v>0</v>
      </c>
    </row>
    <row r="50" spans="1:13" ht="14.25" customHeight="1">
      <c r="A50" t="s">
        <v>21383</v>
      </c>
      <c r="B50" s="33" t="s">
        <v>21384</v>
      </c>
      <c r="C50" s="33" t="s">
        <v>4725</v>
      </c>
      <c r="D50" s="33" t="s">
        <v>37651</v>
      </c>
      <c r="E50" s="33" t="s">
        <v>20136</v>
      </c>
      <c r="F50" s="33" t="s">
        <v>2112</v>
      </c>
      <c r="G50" s="33" t="s">
        <v>37665</v>
      </c>
      <c r="H50" s="33" t="s">
        <v>21385</v>
      </c>
      <c r="I50" s="33" t="s">
        <v>2051</v>
      </c>
      <c r="J50" s="33">
        <v>0</v>
      </c>
      <c r="K50" s="33">
        <v>0</v>
      </c>
      <c r="L50" s="33">
        <v>0</v>
      </c>
      <c r="M50" s="33">
        <v>0</v>
      </c>
    </row>
    <row r="51" spans="1:13" ht="14.25" customHeight="1">
      <c r="A51" t="s">
        <v>21378</v>
      </c>
      <c r="B51" s="33" t="s">
        <v>21379</v>
      </c>
      <c r="C51" s="33" t="s">
        <v>21380</v>
      </c>
      <c r="D51" s="33" t="s">
        <v>37651</v>
      </c>
      <c r="E51" s="33" t="s">
        <v>20455</v>
      </c>
      <c r="F51" s="33" t="s">
        <v>21381</v>
      </c>
      <c r="G51" s="33" t="s">
        <v>37685</v>
      </c>
      <c r="H51" s="33" t="s">
        <v>21382</v>
      </c>
      <c r="I51" s="33" t="s">
        <v>2051</v>
      </c>
      <c r="J51" s="33">
        <v>0</v>
      </c>
      <c r="K51" s="33">
        <v>0</v>
      </c>
      <c r="L51" s="33">
        <v>0</v>
      </c>
      <c r="M51" s="33">
        <v>0</v>
      </c>
    </row>
    <row r="52" spans="1:13" ht="14.25" customHeight="1">
      <c r="A52" t="s">
        <v>21370</v>
      </c>
      <c r="B52" s="33" t="s">
        <v>21371</v>
      </c>
      <c r="C52" s="33" t="s">
        <v>21372</v>
      </c>
      <c r="D52" s="33" t="s">
        <v>37666</v>
      </c>
      <c r="E52" s="33" t="s">
        <v>1664</v>
      </c>
      <c r="F52" s="33" t="s">
        <v>21373</v>
      </c>
      <c r="G52" s="33" t="s">
        <v>37667</v>
      </c>
      <c r="H52" s="33" t="s">
        <v>21374</v>
      </c>
      <c r="I52" s="33" t="s">
        <v>2051</v>
      </c>
      <c r="J52" s="33">
        <v>0</v>
      </c>
      <c r="K52" s="33">
        <v>0</v>
      </c>
      <c r="L52" s="33">
        <v>0</v>
      </c>
      <c r="M52" s="33">
        <v>0</v>
      </c>
    </row>
    <row r="53" spans="1:13" ht="14.25" customHeight="1">
      <c r="A53" t="s">
        <v>21375</v>
      </c>
      <c r="B53" s="33" t="s">
        <v>21371</v>
      </c>
      <c r="C53" s="33" t="s">
        <v>21376</v>
      </c>
      <c r="D53" s="33" t="s">
        <v>37666</v>
      </c>
      <c r="E53" s="33" t="s">
        <v>1664</v>
      </c>
      <c r="F53" s="33" t="s">
        <v>21373</v>
      </c>
      <c r="G53" s="33" t="s">
        <v>37667</v>
      </c>
      <c r="H53" s="33" t="s">
        <v>21377</v>
      </c>
      <c r="I53" s="33" t="s">
        <v>2051</v>
      </c>
      <c r="J53" s="33">
        <v>0</v>
      </c>
      <c r="K53" s="33">
        <v>0</v>
      </c>
      <c r="L53" s="33">
        <v>0</v>
      </c>
      <c r="M53" s="33">
        <v>0</v>
      </c>
    </row>
    <row r="54" spans="1:13" ht="14.25" customHeight="1">
      <c r="A54" t="s">
        <v>21422</v>
      </c>
      <c r="B54" s="33" t="s">
        <v>13295</v>
      </c>
      <c r="C54" s="33" t="s">
        <v>21423</v>
      </c>
      <c r="D54" s="33" t="s">
        <v>37651</v>
      </c>
      <c r="E54" s="33" t="s">
        <v>1663</v>
      </c>
      <c r="F54" s="33" t="s">
        <v>20150</v>
      </c>
      <c r="G54" s="33" t="s">
        <v>37660</v>
      </c>
      <c r="H54" s="33" t="s">
        <v>21424</v>
      </c>
      <c r="I54" s="33" t="s">
        <v>2051</v>
      </c>
      <c r="J54" s="33">
        <v>0</v>
      </c>
      <c r="K54" s="33">
        <v>0</v>
      </c>
      <c r="L54" s="33">
        <v>0</v>
      </c>
      <c r="M54" s="33">
        <v>0</v>
      </c>
    </row>
    <row r="55" spans="1:13" ht="14.25" customHeight="1">
      <c r="A55" t="s">
        <v>30701</v>
      </c>
      <c r="B55" s="33" t="s">
        <v>9476</v>
      </c>
      <c r="C55" s="33" t="s">
        <v>2727</v>
      </c>
      <c r="D55" s="33" t="s">
        <v>37651</v>
      </c>
      <c r="E55" s="33" t="s">
        <v>25296</v>
      </c>
      <c r="F55" s="33" t="s">
        <v>2473</v>
      </c>
      <c r="G55" s="33" t="s">
        <v>37686</v>
      </c>
      <c r="H55" s="33" t="s">
        <v>30702</v>
      </c>
      <c r="I55" s="33" t="s">
        <v>2051</v>
      </c>
      <c r="J55" s="33">
        <v>0</v>
      </c>
      <c r="K55" s="33">
        <v>0</v>
      </c>
      <c r="L55" s="33">
        <v>0</v>
      </c>
      <c r="M55" s="33">
        <v>0</v>
      </c>
    </row>
    <row r="56" spans="1:13" ht="14.25" customHeight="1">
      <c r="A56" t="s">
        <v>21366</v>
      </c>
      <c r="B56" s="33" t="s">
        <v>21367</v>
      </c>
      <c r="C56" s="33" t="s">
        <v>21368</v>
      </c>
      <c r="D56" s="33" t="s">
        <v>37651</v>
      </c>
      <c r="E56" s="33" t="s">
        <v>20136</v>
      </c>
      <c r="F56" s="33" t="s">
        <v>4810</v>
      </c>
      <c r="G56" s="33" t="s">
        <v>37665</v>
      </c>
      <c r="H56" s="33" t="s">
        <v>21369</v>
      </c>
      <c r="I56" s="33" t="s">
        <v>2051</v>
      </c>
      <c r="J56" s="33">
        <v>0</v>
      </c>
      <c r="K56" s="33">
        <v>0</v>
      </c>
      <c r="L56" s="33">
        <v>0</v>
      </c>
      <c r="M56" s="33">
        <v>0</v>
      </c>
    </row>
    <row r="57" spans="1:13" ht="14.25" customHeight="1">
      <c r="A57" t="s">
        <v>30691</v>
      </c>
      <c r="B57" s="33" t="s">
        <v>22751</v>
      </c>
      <c r="C57" s="33" t="s">
        <v>30692</v>
      </c>
      <c r="D57" s="33" t="s">
        <v>37651</v>
      </c>
      <c r="E57" s="33" t="s">
        <v>996</v>
      </c>
      <c r="F57" s="33" t="s">
        <v>29569</v>
      </c>
      <c r="G57" s="33" t="s">
        <v>37687</v>
      </c>
      <c r="H57" s="33" t="s">
        <v>30693</v>
      </c>
      <c r="I57" s="33" t="s">
        <v>2051</v>
      </c>
      <c r="J57" s="33">
        <v>0</v>
      </c>
      <c r="K57" s="33">
        <v>0</v>
      </c>
      <c r="L57" s="33">
        <v>0</v>
      </c>
      <c r="M57" s="33">
        <v>0</v>
      </c>
    </row>
    <row r="58" spans="1:13" ht="14.25" customHeight="1">
      <c r="A58" t="s">
        <v>30680</v>
      </c>
      <c r="B58" s="33" t="s">
        <v>30681</v>
      </c>
      <c r="C58" s="33" t="s">
        <v>30682</v>
      </c>
      <c r="D58" s="33" t="s">
        <v>37654</v>
      </c>
      <c r="E58" s="33" t="s">
        <v>30683</v>
      </c>
      <c r="F58" s="33" t="s">
        <v>3441</v>
      </c>
      <c r="G58" s="33" t="s">
        <v>37688</v>
      </c>
      <c r="H58" s="33" t="s">
        <v>30684</v>
      </c>
      <c r="I58" s="33" t="s">
        <v>2051</v>
      </c>
      <c r="J58" s="33">
        <v>0</v>
      </c>
      <c r="K58" s="33">
        <v>0</v>
      </c>
      <c r="L58" s="33">
        <v>0</v>
      </c>
      <c r="M58" s="33">
        <v>0</v>
      </c>
    </row>
    <row r="59" spans="1:13" ht="14.25" customHeight="1">
      <c r="A59" t="s">
        <v>30676</v>
      </c>
      <c r="B59" s="33" t="s">
        <v>13283</v>
      </c>
      <c r="C59" s="33" t="s">
        <v>30677</v>
      </c>
      <c r="D59" s="33" t="s">
        <v>37651</v>
      </c>
      <c r="E59" s="33" t="s">
        <v>996</v>
      </c>
      <c r="F59" s="33" t="s">
        <v>30678</v>
      </c>
      <c r="G59" s="33" t="s">
        <v>37673</v>
      </c>
      <c r="H59" s="33" t="s">
        <v>30679</v>
      </c>
      <c r="I59" s="33" t="s">
        <v>2051</v>
      </c>
      <c r="J59" s="33">
        <v>0</v>
      </c>
      <c r="K59" s="33">
        <v>0</v>
      </c>
      <c r="L59" s="33">
        <v>0</v>
      </c>
      <c r="M59" s="33">
        <v>0</v>
      </c>
    </row>
    <row r="60" spans="1:13" ht="14.25" customHeight="1">
      <c r="A60" t="s">
        <v>30671</v>
      </c>
      <c r="B60" s="33" t="s">
        <v>29117</v>
      </c>
      <c r="C60" s="33" t="s">
        <v>30672</v>
      </c>
      <c r="D60" s="33" t="s">
        <v>37689</v>
      </c>
      <c r="E60" s="33" t="s">
        <v>30673</v>
      </c>
      <c r="F60" s="33" t="s">
        <v>5645</v>
      </c>
      <c r="G60" s="33" t="s">
        <v>18247</v>
      </c>
      <c r="H60" s="33" t="s">
        <v>30674</v>
      </c>
      <c r="I60" s="33" t="s">
        <v>2051</v>
      </c>
      <c r="J60" s="33">
        <v>0</v>
      </c>
      <c r="K60" s="33">
        <v>0</v>
      </c>
      <c r="L60" s="33">
        <v>0</v>
      </c>
      <c r="M60" s="33">
        <v>0</v>
      </c>
    </row>
    <row r="61" spans="1:13" ht="14.25" customHeight="1">
      <c r="A61" t="s">
        <v>30653</v>
      </c>
      <c r="B61" s="33" t="s">
        <v>30654</v>
      </c>
      <c r="C61" s="33" t="s">
        <v>30655</v>
      </c>
      <c r="D61" s="33" t="s">
        <v>37651</v>
      </c>
      <c r="E61" s="33" t="s">
        <v>27992</v>
      </c>
      <c r="F61" s="33" t="s">
        <v>20785</v>
      </c>
      <c r="G61" s="33" t="s">
        <v>37690</v>
      </c>
      <c r="H61" s="33" t="s">
        <v>30656</v>
      </c>
      <c r="I61" s="33" t="s">
        <v>2051</v>
      </c>
      <c r="J61" s="33">
        <v>0</v>
      </c>
      <c r="K61" s="33">
        <v>0</v>
      </c>
      <c r="L61" s="33">
        <v>0</v>
      </c>
      <c r="M61" s="33">
        <v>0</v>
      </c>
    </row>
    <row r="62" spans="1:13" ht="14.25" customHeight="1">
      <c r="A62" t="s">
        <v>21363</v>
      </c>
      <c r="B62" s="33" t="s">
        <v>9040</v>
      </c>
      <c r="C62" s="33" t="s">
        <v>21364</v>
      </c>
      <c r="D62" s="33" t="s">
        <v>37666</v>
      </c>
      <c r="E62" s="33" t="s">
        <v>1664</v>
      </c>
      <c r="F62" s="33" t="s">
        <v>10267</v>
      </c>
      <c r="G62" s="33" t="s">
        <v>37691</v>
      </c>
      <c r="H62" s="33" t="s">
        <v>21365</v>
      </c>
      <c r="I62" s="33" t="s">
        <v>2051</v>
      </c>
      <c r="J62" s="33">
        <v>0</v>
      </c>
      <c r="K62" s="33">
        <v>0</v>
      </c>
      <c r="L62" s="33">
        <v>0</v>
      </c>
      <c r="M62" s="33">
        <v>0</v>
      </c>
    </row>
    <row r="63" spans="1:13" ht="14.25" customHeight="1">
      <c r="A63" t="s">
        <v>30633</v>
      </c>
      <c r="B63" s="33" t="s">
        <v>30634</v>
      </c>
      <c r="C63" s="33" t="s">
        <v>30635</v>
      </c>
      <c r="D63" s="33" t="s">
        <v>37651</v>
      </c>
      <c r="E63" s="33" t="s">
        <v>996</v>
      </c>
      <c r="F63" s="33" t="s">
        <v>30636</v>
      </c>
      <c r="G63" s="33" t="s">
        <v>37673</v>
      </c>
      <c r="H63" s="33" t="s">
        <v>30637</v>
      </c>
      <c r="I63" s="33" t="s">
        <v>2051</v>
      </c>
      <c r="J63" s="33">
        <v>0</v>
      </c>
      <c r="K63" s="33">
        <v>0</v>
      </c>
      <c r="L63" s="33">
        <v>0</v>
      </c>
      <c r="M63" s="33">
        <v>0</v>
      </c>
    </row>
    <row r="64" spans="1:13" ht="14.25" customHeight="1">
      <c r="A64" t="s">
        <v>21358</v>
      </c>
      <c r="B64" s="33" t="s">
        <v>2267</v>
      </c>
      <c r="C64" s="33" t="s">
        <v>5210</v>
      </c>
      <c r="D64" s="33" t="s">
        <v>37651</v>
      </c>
      <c r="E64" s="33" t="s">
        <v>20136</v>
      </c>
      <c r="F64" s="33" t="s">
        <v>21359</v>
      </c>
      <c r="G64" s="33" t="s">
        <v>37665</v>
      </c>
      <c r="H64" s="33" t="s">
        <v>21360</v>
      </c>
      <c r="I64" s="33" t="s">
        <v>2051</v>
      </c>
      <c r="J64" s="33">
        <v>0</v>
      </c>
      <c r="K64" s="33">
        <v>0</v>
      </c>
      <c r="L64" s="33">
        <v>0</v>
      </c>
      <c r="M64" s="33">
        <v>0</v>
      </c>
    </row>
    <row r="65" spans="1:13" ht="14.25" customHeight="1">
      <c r="A65" t="s">
        <v>21361</v>
      </c>
      <c r="B65" s="33" t="s">
        <v>2267</v>
      </c>
      <c r="C65" s="33" t="s">
        <v>2743</v>
      </c>
      <c r="D65" s="33" t="s">
        <v>37651</v>
      </c>
      <c r="E65" s="33" t="s">
        <v>1663</v>
      </c>
      <c r="F65" s="33" t="s">
        <v>2473</v>
      </c>
      <c r="G65" s="33" t="s">
        <v>37692</v>
      </c>
      <c r="H65" s="33" t="s">
        <v>21362</v>
      </c>
      <c r="I65" s="33" t="s">
        <v>2051</v>
      </c>
      <c r="J65" s="33">
        <v>0</v>
      </c>
      <c r="K65" s="33">
        <v>0</v>
      </c>
      <c r="L65" s="33">
        <v>0</v>
      </c>
      <c r="M65" s="33">
        <v>0</v>
      </c>
    </row>
    <row r="66" spans="1:13" ht="14.25" customHeight="1">
      <c r="A66" t="s">
        <v>21354</v>
      </c>
      <c r="B66" s="33" t="s">
        <v>21355</v>
      </c>
      <c r="C66" s="33" t="s">
        <v>21356</v>
      </c>
      <c r="D66" s="33" t="s">
        <v>37651</v>
      </c>
      <c r="E66" s="33" t="s">
        <v>20136</v>
      </c>
      <c r="F66" s="33" t="s">
        <v>4810</v>
      </c>
      <c r="G66" s="33" t="s">
        <v>37665</v>
      </c>
      <c r="H66" s="33" t="s">
        <v>21357</v>
      </c>
      <c r="I66" s="33" t="s">
        <v>2051</v>
      </c>
      <c r="J66" s="33">
        <v>0</v>
      </c>
      <c r="K66" s="33">
        <v>0</v>
      </c>
      <c r="L66" s="33">
        <v>0</v>
      </c>
      <c r="M66" s="33">
        <v>0</v>
      </c>
    </row>
    <row r="67" spans="1:13" ht="14.25" customHeight="1">
      <c r="A67" t="s">
        <v>30594</v>
      </c>
      <c r="B67" s="33" t="s">
        <v>22987</v>
      </c>
      <c r="C67" s="33" t="s">
        <v>2478</v>
      </c>
      <c r="D67" s="33" t="s">
        <v>37651</v>
      </c>
      <c r="E67" s="33" t="s">
        <v>3532</v>
      </c>
      <c r="F67" s="33" t="s">
        <v>30595</v>
      </c>
      <c r="G67" s="33" t="s">
        <v>37693</v>
      </c>
      <c r="H67" s="33" t="s">
        <v>30596</v>
      </c>
      <c r="I67" s="33" t="s">
        <v>2051</v>
      </c>
      <c r="J67" s="33">
        <v>0</v>
      </c>
      <c r="K67" s="33">
        <v>0</v>
      </c>
      <c r="L67" s="33">
        <v>0</v>
      </c>
      <c r="M67" s="33">
        <v>0</v>
      </c>
    </row>
    <row r="68" spans="1:13" ht="14.25" customHeight="1">
      <c r="A68" t="s">
        <v>21345</v>
      </c>
      <c r="B68" s="33" t="s">
        <v>21346</v>
      </c>
      <c r="C68" s="33" t="s">
        <v>4895</v>
      </c>
      <c r="D68" s="33" t="s">
        <v>37651</v>
      </c>
      <c r="E68" s="33" t="s">
        <v>20168</v>
      </c>
      <c r="F68" s="33" t="s">
        <v>21347</v>
      </c>
      <c r="G68" s="33" t="s">
        <v>37674</v>
      </c>
      <c r="H68" s="33" t="s">
        <v>21348</v>
      </c>
      <c r="I68" s="33" t="s">
        <v>2051</v>
      </c>
      <c r="J68" s="33">
        <v>0</v>
      </c>
      <c r="K68" s="33">
        <v>0</v>
      </c>
      <c r="L68" s="33">
        <v>0</v>
      </c>
      <c r="M68" s="33">
        <v>0</v>
      </c>
    </row>
    <row r="69" spans="1:13" ht="14.25" customHeight="1">
      <c r="A69" t="s">
        <v>30577</v>
      </c>
      <c r="B69" s="33" t="s">
        <v>30578</v>
      </c>
      <c r="C69" s="33" t="s">
        <v>30579</v>
      </c>
      <c r="D69" s="33" t="s">
        <v>37694</v>
      </c>
      <c r="E69" s="33" t="s">
        <v>30580</v>
      </c>
      <c r="F69" s="33" t="s">
        <v>3441</v>
      </c>
      <c r="G69" s="33" t="s">
        <v>37662</v>
      </c>
      <c r="H69" s="33" t="s">
        <v>30581</v>
      </c>
      <c r="I69" s="33" t="s">
        <v>2051</v>
      </c>
      <c r="J69" s="33">
        <v>0</v>
      </c>
      <c r="K69" s="33">
        <v>0</v>
      </c>
      <c r="L69" s="33">
        <v>0</v>
      </c>
      <c r="M69" s="33">
        <v>0</v>
      </c>
    </row>
    <row r="70" spans="1:13" ht="14.25" customHeight="1">
      <c r="A70" t="s">
        <v>21337</v>
      </c>
      <c r="B70" s="33" t="s">
        <v>2330</v>
      </c>
      <c r="C70" s="33" t="s">
        <v>2972</v>
      </c>
      <c r="D70" s="33" t="s">
        <v>37666</v>
      </c>
      <c r="E70" s="33" t="s">
        <v>1664</v>
      </c>
      <c r="F70" s="33" t="s">
        <v>21338</v>
      </c>
      <c r="G70" s="33" t="s">
        <v>37695</v>
      </c>
      <c r="H70" s="33" t="s">
        <v>21339</v>
      </c>
      <c r="I70" s="33" t="s">
        <v>2051</v>
      </c>
      <c r="J70" s="33">
        <v>0</v>
      </c>
      <c r="K70" s="33">
        <v>0</v>
      </c>
      <c r="L70" s="33">
        <v>0</v>
      </c>
      <c r="M70" s="33">
        <v>0</v>
      </c>
    </row>
    <row r="71" spans="1:13" ht="14.25" customHeight="1">
      <c r="A71" t="s">
        <v>21343</v>
      </c>
      <c r="B71" s="33" t="s">
        <v>2330</v>
      </c>
      <c r="C71" s="33" t="s">
        <v>13375</v>
      </c>
      <c r="D71" s="33">
        <v>0</v>
      </c>
      <c r="E71" s="33" t="s">
        <v>20400</v>
      </c>
      <c r="F71" s="33" t="s">
        <v>2473</v>
      </c>
      <c r="G71" s="33">
        <v>0</v>
      </c>
      <c r="H71" s="33" t="s">
        <v>21344</v>
      </c>
      <c r="I71" s="33" t="s">
        <v>2051</v>
      </c>
      <c r="J71" s="33">
        <v>0</v>
      </c>
      <c r="K71" s="33">
        <v>0</v>
      </c>
      <c r="L71" s="33">
        <v>0</v>
      </c>
      <c r="M71" s="33">
        <v>0</v>
      </c>
    </row>
    <row r="72" spans="1:13" ht="14.25" customHeight="1">
      <c r="A72" t="s">
        <v>30537</v>
      </c>
      <c r="B72" s="33" t="s">
        <v>2354</v>
      </c>
      <c r="C72" s="33" t="s">
        <v>17651</v>
      </c>
      <c r="D72" s="33" t="s">
        <v>37651</v>
      </c>
      <c r="E72" s="33" t="s">
        <v>26400</v>
      </c>
      <c r="F72" s="33" t="s">
        <v>2090</v>
      </c>
      <c r="G72" s="33" t="s">
        <v>37662</v>
      </c>
      <c r="H72" s="33" t="s">
        <v>30538</v>
      </c>
      <c r="I72" s="33" t="s">
        <v>2051</v>
      </c>
      <c r="J72" s="33">
        <v>0</v>
      </c>
      <c r="K72" s="33">
        <v>0</v>
      </c>
      <c r="L72" s="33">
        <v>0</v>
      </c>
      <c r="M72" s="33">
        <v>0</v>
      </c>
    </row>
    <row r="73" spans="1:13" ht="14.25" customHeight="1">
      <c r="A73" t="s">
        <v>21335</v>
      </c>
      <c r="B73" s="33" t="s">
        <v>2354</v>
      </c>
      <c r="C73" s="33" t="s">
        <v>14947</v>
      </c>
      <c r="D73" s="33" t="s">
        <v>37651</v>
      </c>
      <c r="E73" s="33" t="s">
        <v>1663</v>
      </c>
      <c r="F73" s="33" t="s">
        <v>20150</v>
      </c>
      <c r="G73" s="33" t="s">
        <v>37696</v>
      </c>
      <c r="H73" s="33" t="s">
        <v>21336</v>
      </c>
      <c r="I73" s="33" t="s">
        <v>2051</v>
      </c>
      <c r="J73" s="33">
        <v>0</v>
      </c>
      <c r="K73" s="33">
        <v>0</v>
      </c>
      <c r="L73" s="33">
        <v>0</v>
      </c>
      <c r="M73" s="33">
        <v>0</v>
      </c>
    </row>
    <row r="74" spans="1:13" ht="14.25" customHeight="1">
      <c r="A74" t="s">
        <v>21321</v>
      </c>
      <c r="B74" s="33" t="s">
        <v>2379</v>
      </c>
      <c r="C74" s="33" t="s">
        <v>9698</v>
      </c>
      <c r="D74" s="33">
        <v>0</v>
      </c>
      <c r="E74" s="33" t="s">
        <v>21322</v>
      </c>
      <c r="F74" s="33" t="s">
        <v>2210</v>
      </c>
      <c r="G74" s="33">
        <v>0</v>
      </c>
      <c r="H74" s="33" t="s">
        <v>21323</v>
      </c>
      <c r="I74" s="33" t="s">
        <v>2051</v>
      </c>
      <c r="J74" s="33">
        <v>0</v>
      </c>
      <c r="K74" s="33">
        <v>0</v>
      </c>
      <c r="L74" s="33">
        <v>0</v>
      </c>
      <c r="M74" s="33">
        <v>0</v>
      </c>
    </row>
    <row r="75" spans="1:13" ht="14.25" customHeight="1">
      <c r="A75" t="s">
        <v>21325</v>
      </c>
      <c r="B75" s="33" t="s">
        <v>2379</v>
      </c>
      <c r="C75" s="33" t="s">
        <v>2098</v>
      </c>
      <c r="D75" s="33" t="s">
        <v>37651</v>
      </c>
      <c r="E75" s="33" t="s">
        <v>1663</v>
      </c>
      <c r="F75" s="33" t="s">
        <v>2473</v>
      </c>
      <c r="G75" s="33" t="s">
        <v>37660</v>
      </c>
      <c r="H75" s="33" t="s">
        <v>21326</v>
      </c>
      <c r="I75" s="33" t="s">
        <v>2051</v>
      </c>
      <c r="J75" s="33">
        <v>0</v>
      </c>
      <c r="K75" s="33">
        <v>0</v>
      </c>
      <c r="L75" s="33">
        <v>0</v>
      </c>
      <c r="M75" s="33">
        <v>0</v>
      </c>
    </row>
    <row r="76" spans="1:13" ht="14.25" customHeight="1">
      <c r="A76" t="s">
        <v>2385</v>
      </c>
      <c r="B76" s="33" t="s">
        <v>2379</v>
      </c>
      <c r="C76" s="33" t="s">
        <v>2386</v>
      </c>
      <c r="D76" s="33" t="s">
        <v>37651</v>
      </c>
      <c r="E76" s="33" t="s">
        <v>20136</v>
      </c>
      <c r="F76" s="33" t="s">
        <v>4810</v>
      </c>
      <c r="G76" s="33" t="s">
        <v>37665</v>
      </c>
      <c r="H76" s="33" t="s">
        <v>21327</v>
      </c>
      <c r="I76" s="33" t="s">
        <v>2051</v>
      </c>
      <c r="J76" s="33">
        <v>0</v>
      </c>
      <c r="K76" s="33">
        <v>0</v>
      </c>
      <c r="L76" s="33">
        <v>0</v>
      </c>
      <c r="M76" s="33">
        <v>0</v>
      </c>
    </row>
    <row r="77" spans="1:13" ht="14.25" customHeight="1">
      <c r="A77" t="s">
        <v>21328</v>
      </c>
      <c r="B77" s="33" t="s">
        <v>2379</v>
      </c>
      <c r="C77" s="33" t="s">
        <v>21329</v>
      </c>
      <c r="D77" s="33" t="s">
        <v>37666</v>
      </c>
      <c r="E77" s="33" t="s">
        <v>1664</v>
      </c>
      <c r="F77" s="33" t="s">
        <v>21330</v>
      </c>
      <c r="G77" s="33" t="s">
        <v>37667</v>
      </c>
      <c r="H77" s="33" t="s">
        <v>21331</v>
      </c>
      <c r="I77" s="33" t="s">
        <v>2051</v>
      </c>
      <c r="J77" s="33">
        <v>0</v>
      </c>
      <c r="K77" s="33">
        <v>0</v>
      </c>
      <c r="L77" s="33">
        <v>0</v>
      </c>
      <c r="M77" s="33">
        <v>0</v>
      </c>
    </row>
    <row r="78" spans="1:13" ht="14.25" customHeight="1">
      <c r="A78" t="s">
        <v>21318</v>
      </c>
      <c r="B78" s="33" t="s">
        <v>20054</v>
      </c>
      <c r="C78" s="33" t="s">
        <v>21319</v>
      </c>
      <c r="D78" s="33" t="s">
        <v>37651</v>
      </c>
      <c r="E78" s="33" t="s">
        <v>1663</v>
      </c>
      <c r="F78" s="33" t="s">
        <v>2473</v>
      </c>
      <c r="G78" s="33" t="s">
        <v>37668</v>
      </c>
      <c r="H78" s="33" t="s">
        <v>21320</v>
      </c>
      <c r="I78" s="33" t="s">
        <v>2051</v>
      </c>
      <c r="J78" s="33">
        <v>0</v>
      </c>
      <c r="K78" s="33">
        <v>0</v>
      </c>
      <c r="L78" s="33">
        <v>0</v>
      </c>
      <c r="M78" s="33">
        <v>0</v>
      </c>
    </row>
    <row r="79" spans="1:13" ht="14.25" customHeight="1">
      <c r="A79" t="s">
        <v>21316</v>
      </c>
      <c r="B79" s="33" t="s">
        <v>4441</v>
      </c>
      <c r="C79" s="33" t="s">
        <v>3779</v>
      </c>
      <c r="D79" s="33">
        <v>0</v>
      </c>
      <c r="E79" s="33" t="s">
        <v>20518</v>
      </c>
      <c r="F79" s="33" t="s">
        <v>2473</v>
      </c>
      <c r="G79" s="33">
        <v>0</v>
      </c>
      <c r="H79" s="33" t="s">
        <v>21317</v>
      </c>
      <c r="I79" s="33" t="s">
        <v>2051</v>
      </c>
      <c r="J79" s="33">
        <v>0</v>
      </c>
      <c r="K79" s="33">
        <v>0</v>
      </c>
      <c r="L79" s="33">
        <v>0</v>
      </c>
      <c r="M79" s="33">
        <v>0</v>
      </c>
    </row>
    <row r="80" spans="1:13" ht="14.25" customHeight="1">
      <c r="A80" t="s">
        <v>30458</v>
      </c>
      <c r="B80" s="33" t="s">
        <v>30459</v>
      </c>
      <c r="C80" s="33" t="s">
        <v>10873</v>
      </c>
      <c r="D80" s="33" t="s">
        <v>1566</v>
      </c>
      <c r="E80" s="33" t="s">
        <v>23584</v>
      </c>
      <c r="F80" s="33" t="s">
        <v>30460</v>
      </c>
      <c r="G80" s="33" t="s">
        <v>37682</v>
      </c>
      <c r="H80" s="33" t="s">
        <v>30461</v>
      </c>
      <c r="I80" s="33" t="s">
        <v>2051</v>
      </c>
      <c r="J80" s="33">
        <v>0</v>
      </c>
      <c r="K80" s="33">
        <v>0</v>
      </c>
      <c r="L80" s="33">
        <v>0</v>
      </c>
      <c r="M80" s="33">
        <v>0</v>
      </c>
    </row>
    <row r="81" spans="1:13" ht="14.25" customHeight="1">
      <c r="A81" t="s">
        <v>30431</v>
      </c>
      <c r="B81" s="33" t="s">
        <v>7402</v>
      </c>
      <c r="C81" s="33" t="s">
        <v>30432</v>
      </c>
      <c r="D81" s="33" t="s">
        <v>37651</v>
      </c>
      <c r="E81" s="33" t="s">
        <v>996</v>
      </c>
      <c r="F81" s="33" t="s">
        <v>4664</v>
      </c>
      <c r="G81" s="33" t="s">
        <v>37673</v>
      </c>
      <c r="H81" s="33" t="s">
        <v>30433</v>
      </c>
      <c r="I81" s="33" t="s">
        <v>2051</v>
      </c>
      <c r="J81" s="33">
        <v>0</v>
      </c>
      <c r="K81" s="33">
        <v>0</v>
      </c>
      <c r="L81" s="33">
        <v>0</v>
      </c>
      <c r="M81" s="33">
        <v>0</v>
      </c>
    </row>
    <row r="82" spans="1:13" ht="14.25" customHeight="1">
      <c r="A82" t="s">
        <v>30440</v>
      </c>
      <c r="B82" s="33" t="s">
        <v>7402</v>
      </c>
      <c r="C82" s="33" t="s">
        <v>30441</v>
      </c>
      <c r="D82" s="33" t="s">
        <v>37651</v>
      </c>
      <c r="E82" s="33" t="s">
        <v>996</v>
      </c>
      <c r="F82" s="33" t="s">
        <v>30442</v>
      </c>
      <c r="G82" s="33" t="s">
        <v>37673</v>
      </c>
      <c r="H82" s="33" t="s">
        <v>30443</v>
      </c>
      <c r="I82" s="33" t="s">
        <v>2051</v>
      </c>
      <c r="J82" s="33">
        <v>0</v>
      </c>
      <c r="K82" s="33">
        <v>0</v>
      </c>
      <c r="L82" s="33">
        <v>0</v>
      </c>
      <c r="M82" s="33">
        <v>0</v>
      </c>
    </row>
    <row r="83" spans="1:13" ht="14.25" customHeight="1">
      <c r="A83" t="s">
        <v>30444</v>
      </c>
      <c r="B83" s="33" t="s">
        <v>7402</v>
      </c>
      <c r="C83" s="33" t="s">
        <v>30445</v>
      </c>
      <c r="D83" s="33" t="s">
        <v>1566</v>
      </c>
      <c r="E83" s="33" t="s">
        <v>23584</v>
      </c>
      <c r="F83" s="33" t="s">
        <v>4810</v>
      </c>
      <c r="G83" s="33" t="s">
        <v>37697</v>
      </c>
      <c r="H83" s="33" t="s">
        <v>30446</v>
      </c>
      <c r="I83" s="33" t="s">
        <v>2051</v>
      </c>
      <c r="J83" s="33">
        <v>0</v>
      </c>
      <c r="K83" s="33">
        <v>0</v>
      </c>
      <c r="L83" s="33">
        <v>0</v>
      </c>
      <c r="M83" s="33">
        <v>0</v>
      </c>
    </row>
    <row r="84" spans="1:13" ht="14.25" customHeight="1">
      <c r="A84" t="s">
        <v>30347</v>
      </c>
      <c r="B84" s="33" t="s">
        <v>6643</v>
      </c>
      <c r="C84" s="33" t="s">
        <v>30348</v>
      </c>
      <c r="D84" s="33" t="s">
        <v>37669</v>
      </c>
      <c r="E84" s="33" t="s">
        <v>22998</v>
      </c>
      <c r="F84" s="33" t="s">
        <v>30349</v>
      </c>
      <c r="G84" s="33" t="s">
        <v>37670</v>
      </c>
      <c r="H84" s="33" t="s">
        <v>30350</v>
      </c>
      <c r="I84" s="33" t="s">
        <v>2051</v>
      </c>
      <c r="J84" s="33">
        <v>0</v>
      </c>
      <c r="K84" s="33">
        <v>0</v>
      </c>
      <c r="L84" s="33">
        <v>0</v>
      </c>
      <c r="M84" s="33">
        <v>0</v>
      </c>
    </row>
    <row r="85" spans="1:13" ht="14.25" customHeight="1">
      <c r="A85" t="s">
        <v>21309</v>
      </c>
      <c r="B85" s="33" t="s">
        <v>21310</v>
      </c>
      <c r="C85" s="33" t="s">
        <v>21311</v>
      </c>
      <c r="D85" s="33" t="s">
        <v>37698</v>
      </c>
      <c r="E85" s="33" t="s">
        <v>21312</v>
      </c>
      <c r="F85" s="33" t="s">
        <v>21313</v>
      </c>
      <c r="G85" s="33" t="s">
        <v>37699</v>
      </c>
      <c r="H85" s="33" t="s">
        <v>21314</v>
      </c>
      <c r="I85" s="33" t="s">
        <v>2051</v>
      </c>
      <c r="J85" s="33">
        <v>0</v>
      </c>
      <c r="K85" s="33">
        <v>0</v>
      </c>
      <c r="L85" s="33">
        <v>0</v>
      </c>
      <c r="M85" s="33">
        <v>0</v>
      </c>
    </row>
    <row r="86" spans="1:13" ht="14.25" customHeight="1">
      <c r="A86" t="s">
        <v>30310</v>
      </c>
      <c r="B86" s="33" t="s">
        <v>30311</v>
      </c>
      <c r="C86" s="33" t="s">
        <v>30312</v>
      </c>
      <c r="D86" s="33" t="s">
        <v>37651</v>
      </c>
      <c r="E86" s="33" t="s">
        <v>30290</v>
      </c>
      <c r="F86" s="33" t="s">
        <v>2824</v>
      </c>
      <c r="G86" s="33" t="s">
        <v>18247</v>
      </c>
      <c r="H86" s="33" t="s">
        <v>30313</v>
      </c>
      <c r="I86" s="33" t="s">
        <v>2051</v>
      </c>
      <c r="J86" s="33">
        <v>0</v>
      </c>
      <c r="K86" s="33">
        <v>0</v>
      </c>
      <c r="L86" s="33">
        <v>0</v>
      </c>
      <c r="M86" s="33">
        <v>0</v>
      </c>
    </row>
    <row r="87" spans="1:13" ht="14.25" customHeight="1">
      <c r="A87" t="s">
        <v>21306</v>
      </c>
      <c r="B87" s="33" t="s">
        <v>21307</v>
      </c>
      <c r="C87" s="33" t="s">
        <v>19382</v>
      </c>
      <c r="D87" s="33" t="s">
        <v>37651</v>
      </c>
      <c r="E87" s="33" t="s">
        <v>1663</v>
      </c>
      <c r="F87" s="33" t="s">
        <v>20150</v>
      </c>
      <c r="G87" s="33" t="s">
        <v>37700</v>
      </c>
      <c r="H87" s="33" t="s">
        <v>21308</v>
      </c>
      <c r="I87" s="33" t="s">
        <v>2051</v>
      </c>
      <c r="J87" s="33">
        <v>0</v>
      </c>
      <c r="K87" s="33">
        <v>0</v>
      </c>
      <c r="L87" s="33">
        <v>0</v>
      </c>
      <c r="M87" s="33">
        <v>0</v>
      </c>
    </row>
    <row r="88" spans="1:13" ht="14.25" customHeight="1">
      <c r="A88" t="s">
        <v>21301</v>
      </c>
      <c r="B88" s="33" t="s">
        <v>21302</v>
      </c>
      <c r="C88" s="33" t="s">
        <v>21303</v>
      </c>
      <c r="D88" s="33" t="s">
        <v>37651</v>
      </c>
      <c r="E88" s="33" t="s">
        <v>20161</v>
      </c>
      <c r="F88" s="33" t="s">
        <v>21304</v>
      </c>
      <c r="G88" s="33" t="s">
        <v>37701</v>
      </c>
      <c r="H88" s="33" t="s">
        <v>21305</v>
      </c>
      <c r="I88" s="33" t="s">
        <v>2051</v>
      </c>
      <c r="J88" s="33">
        <v>0</v>
      </c>
      <c r="K88" s="33">
        <v>0</v>
      </c>
      <c r="L88" s="33">
        <v>0</v>
      </c>
      <c r="M88" s="33">
        <v>0</v>
      </c>
    </row>
    <row r="89" spans="1:13" ht="14.25" customHeight="1">
      <c r="A89" t="s">
        <v>30293</v>
      </c>
      <c r="B89" s="33" t="s">
        <v>22153</v>
      </c>
      <c r="C89" s="33" t="s">
        <v>30294</v>
      </c>
      <c r="D89" s="33" t="s">
        <v>37689</v>
      </c>
      <c r="E89" s="33" t="s">
        <v>28021</v>
      </c>
      <c r="F89" s="33" t="s">
        <v>2320</v>
      </c>
      <c r="G89" s="33" t="s">
        <v>23895</v>
      </c>
      <c r="H89" s="33" t="s">
        <v>30295</v>
      </c>
      <c r="I89" s="33" t="s">
        <v>2051</v>
      </c>
      <c r="J89" s="33">
        <v>0</v>
      </c>
      <c r="K89" s="33">
        <v>0</v>
      </c>
      <c r="L89" s="33">
        <v>0</v>
      </c>
      <c r="M89" s="33">
        <v>0</v>
      </c>
    </row>
    <row r="90" spans="1:13" ht="14.25" customHeight="1">
      <c r="A90" t="s">
        <v>30296</v>
      </c>
      <c r="B90" s="33" t="s">
        <v>22153</v>
      </c>
      <c r="C90" s="33" t="s">
        <v>30297</v>
      </c>
      <c r="D90" s="33" t="s">
        <v>37651</v>
      </c>
      <c r="E90" s="33" t="s">
        <v>23118</v>
      </c>
      <c r="F90" s="33" t="s">
        <v>2210</v>
      </c>
      <c r="G90" s="33" t="s">
        <v>23124</v>
      </c>
      <c r="H90" s="33" t="s">
        <v>30298</v>
      </c>
      <c r="I90" s="33" t="s">
        <v>2051</v>
      </c>
      <c r="J90" s="33">
        <v>0</v>
      </c>
      <c r="K90" s="33">
        <v>0</v>
      </c>
      <c r="L90" s="33">
        <v>0</v>
      </c>
      <c r="M90" s="33">
        <v>0</v>
      </c>
    </row>
    <row r="91" spans="1:13" ht="14.25" customHeight="1">
      <c r="A91" t="s">
        <v>30287</v>
      </c>
      <c r="B91" s="33" t="s">
        <v>30288</v>
      </c>
      <c r="C91" s="33" t="s">
        <v>30289</v>
      </c>
      <c r="D91" s="33" t="s">
        <v>37651</v>
      </c>
      <c r="E91" s="33" t="s">
        <v>30290</v>
      </c>
      <c r="F91" s="33" t="s">
        <v>2489</v>
      </c>
      <c r="G91" s="33" t="s">
        <v>37702</v>
      </c>
      <c r="H91" s="33" t="s">
        <v>30291</v>
      </c>
      <c r="I91" s="33" t="s">
        <v>2051</v>
      </c>
      <c r="J91" s="33">
        <v>0</v>
      </c>
      <c r="K91" s="33">
        <v>0</v>
      </c>
      <c r="L91" s="33">
        <v>0</v>
      </c>
      <c r="M91" s="33">
        <v>0</v>
      </c>
    </row>
    <row r="92" spans="1:13" ht="14.25" customHeight="1">
      <c r="A92" t="s">
        <v>21297</v>
      </c>
      <c r="B92" s="33" t="s">
        <v>13109</v>
      </c>
      <c r="C92" s="33" t="s">
        <v>5433</v>
      </c>
      <c r="D92" s="33" t="s">
        <v>37698</v>
      </c>
      <c r="E92" s="33" t="s">
        <v>21298</v>
      </c>
      <c r="F92" s="33" t="s">
        <v>10201</v>
      </c>
      <c r="G92" s="33" t="s">
        <v>37703</v>
      </c>
      <c r="H92" s="33" t="s">
        <v>21299</v>
      </c>
      <c r="I92" s="33" t="s">
        <v>2051</v>
      </c>
      <c r="J92" s="33">
        <v>0</v>
      </c>
      <c r="K92" s="33">
        <v>0</v>
      </c>
      <c r="L92" s="33">
        <v>0</v>
      </c>
      <c r="M92" s="33">
        <v>0</v>
      </c>
    </row>
    <row r="93" spans="1:13" ht="14.25" customHeight="1">
      <c r="A93" t="s">
        <v>21294</v>
      </c>
      <c r="B93" s="33" t="s">
        <v>15104</v>
      </c>
      <c r="C93" s="33" t="s">
        <v>21295</v>
      </c>
      <c r="D93" s="33" t="s">
        <v>37651</v>
      </c>
      <c r="E93" s="33" t="s">
        <v>20161</v>
      </c>
      <c r="F93" s="33" t="s">
        <v>10305</v>
      </c>
      <c r="G93" s="33" t="s">
        <v>37701</v>
      </c>
      <c r="H93" s="33" t="s">
        <v>21296</v>
      </c>
      <c r="I93" s="33" t="s">
        <v>2051</v>
      </c>
      <c r="J93" s="33">
        <v>0</v>
      </c>
      <c r="K93" s="33">
        <v>0</v>
      </c>
      <c r="L93" s="33">
        <v>0</v>
      </c>
      <c r="M93" s="33">
        <v>0</v>
      </c>
    </row>
    <row r="94" spans="1:13" ht="14.25" customHeight="1">
      <c r="A94" t="s">
        <v>21290</v>
      </c>
      <c r="B94" s="33" t="s">
        <v>21291</v>
      </c>
      <c r="C94" s="33" t="s">
        <v>4464</v>
      </c>
      <c r="D94" s="33" t="s">
        <v>37651</v>
      </c>
      <c r="E94" s="33" t="s">
        <v>20314</v>
      </c>
      <c r="F94" s="33" t="s">
        <v>21292</v>
      </c>
      <c r="G94" s="33" t="s">
        <v>37704</v>
      </c>
      <c r="H94" s="33" t="s">
        <v>21293</v>
      </c>
      <c r="I94" s="33" t="s">
        <v>2051</v>
      </c>
      <c r="J94" s="33">
        <v>0</v>
      </c>
      <c r="K94" s="33">
        <v>0</v>
      </c>
      <c r="L94" s="33">
        <v>0</v>
      </c>
      <c r="M94" s="33">
        <v>0</v>
      </c>
    </row>
    <row r="95" spans="1:13" ht="14.25" customHeight="1">
      <c r="A95" t="s">
        <v>30245</v>
      </c>
      <c r="B95" s="33" t="s">
        <v>30246</v>
      </c>
      <c r="C95" s="33" t="s">
        <v>30247</v>
      </c>
      <c r="D95" s="33" t="s">
        <v>37651</v>
      </c>
      <c r="E95" s="33" t="s">
        <v>25540</v>
      </c>
      <c r="F95" s="33" t="s">
        <v>2320</v>
      </c>
      <c r="G95" s="33" t="s">
        <v>37705</v>
      </c>
      <c r="H95" s="33" t="s">
        <v>30248</v>
      </c>
      <c r="I95" s="33" t="s">
        <v>2051</v>
      </c>
      <c r="J95" s="33">
        <v>0</v>
      </c>
      <c r="K95" s="33">
        <v>0</v>
      </c>
      <c r="L95" s="33">
        <v>0</v>
      </c>
      <c r="M95" s="33">
        <v>0</v>
      </c>
    </row>
    <row r="96" spans="1:13" ht="14.25" customHeight="1">
      <c r="A96" t="s">
        <v>25131</v>
      </c>
      <c r="B96" s="33" t="s">
        <v>25132</v>
      </c>
      <c r="C96" s="33" t="s">
        <v>17466</v>
      </c>
      <c r="D96" s="33" t="s">
        <v>37651</v>
      </c>
      <c r="E96" s="33" t="s">
        <v>25133</v>
      </c>
      <c r="F96" s="33" t="s">
        <v>4565</v>
      </c>
      <c r="G96" s="33" t="s">
        <v>25134</v>
      </c>
      <c r="H96" s="33" t="s">
        <v>25135</v>
      </c>
      <c r="I96" s="33" t="s">
        <v>2051</v>
      </c>
      <c r="J96" s="33">
        <v>0</v>
      </c>
      <c r="K96" s="33">
        <v>0</v>
      </c>
      <c r="L96" s="33">
        <v>0</v>
      </c>
      <c r="M96" s="33">
        <v>0</v>
      </c>
    </row>
    <row r="97" spans="1:13" ht="14.25" customHeight="1">
      <c r="A97" t="s">
        <v>30237</v>
      </c>
      <c r="B97" s="33" t="s">
        <v>30238</v>
      </c>
      <c r="C97" s="33" t="s">
        <v>30239</v>
      </c>
      <c r="D97" s="33" t="s">
        <v>37651</v>
      </c>
      <c r="E97" s="33" t="s">
        <v>22965</v>
      </c>
      <c r="F97" s="33" t="s">
        <v>2473</v>
      </c>
      <c r="G97" s="33" t="s">
        <v>37706</v>
      </c>
      <c r="H97" s="33" t="s">
        <v>30240</v>
      </c>
      <c r="I97" s="33" t="s">
        <v>2051</v>
      </c>
      <c r="J97" s="33">
        <v>0</v>
      </c>
      <c r="K97" s="33">
        <v>0</v>
      </c>
      <c r="L97" s="33">
        <v>0</v>
      </c>
      <c r="M97" s="33">
        <v>0</v>
      </c>
    </row>
    <row r="98" spans="1:13" ht="14.25" customHeight="1">
      <c r="A98" t="s">
        <v>30231</v>
      </c>
      <c r="B98" s="33" t="s">
        <v>30232</v>
      </c>
      <c r="C98" s="33" t="s">
        <v>30233</v>
      </c>
      <c r="D98" s="33" t="s">
        <v>37669</v>
      </c>
      <c r="E98" s="33" t="s">
        <v>22998</v>
      </c>
      <c r="F98" s="33" t="s">
        <v>7861</v>
      </c>
      <c r="G98" s="33" t="s">
        <v>6780</v>
      </c>
      <c r="H98" s="33" t="s">
        <v>30234</v>
      </c>
      <c r="I98" s="33" t="s">
        <v>2051</v>
      </c>
      <c r="J98" s="33">
        <v>0</v>
      </c>
      <c r="K98" s="33">
        <v>0</v>
      </c>
      <c r="L98" s="33">
        <v>0</v>
      </c>
      <c r="M98" s="33">
        <v>0</v>
      </c>
    </row>
    <row r="99" spans="1:13" ht="14.25" customHeight="1">
      <c r="A99" t="s">
        <v>21282</v>
      </c>
      <c r="B99" s="33" t="s">
        <v>13064</v>
      </c>
      <c r="C99" s="33" t="s">
        <v>21283</v>
      </c>
      <c r="D99" s="33">
        <v>0</v>
      </c>
      <c r="E99" s="33" t="s">
        <v>20400</v>
      </c>
      <c r="F99" s="33" t="s">
        <v>2473</v>
      </c>
      <c r="G99" s="33">
        <v>0</v>
      </c>
      <c r="H99" s="33" t="s">
        <v>21284</v>
      </c>
      <c r="I99" s="33" t="s">
        <v>2051</v>
      </c>
      <c r="J99" s="33">
        <v>0</v>
      </c>
      <c r="K99" s="33">
        <v>0</v>
      </c>
      <c r="L99" s="33">
        <v>0</v>
      </c>
      <c r="M99" s="33">
        <v>0</v>
      </c>
    </row>
    <row r="100" spans="1:13" ht="14.25" customHeight="1">
      <c r="A100" t="s">
        <v>21285</v>
      </c>
      <c r="B100" s="33" t="s">
        <v>13064</v>
      </c>
      <c r="C100" s="33" t="s">
        <v>21286</v>
      </c>
      <c r="D100" s="33">
        <v>0</v>
      </c>
      <c r="E100" s="33" t="s">
        <v>21287</v>
      </c>
      <c r="F100" s="33" t="s">
        <v>3557</v>
      </c>
      <c r="G100" s="33">
        <v>0</v>
      </c>
      <c r="H100" s="33" t="s">
        <v>21288</v>
      </c>
      <c r="I100" s="33" t="s">
        <v>2051</v>
      </c>
      <c r="J100" s="33">
        <v>0</v>
      </c>
      <c r="K100" s="33">
        <v>0</v>
      </c>
      <c r="L100" s="33">
        <v>0</v>
      </c>
      <c r="M100" s="33">
        <v>0</v>
      </c>
    </row>
    <row r="101" spans="1:13" ht="14.25" customHeight="1">
      <c r="A101" t="s">
        <v>30208</v>
      </c>
      <c r="B101" s="33" t="s">
        <v>30209</v>
      </c>
      <c r="C101" s="33" t="s">
        <v>30210</v>
      </c>
      <c r="D101" s="33" t="s">
        <v>37654</v>
      </c>
      <c r="E101" s="33" t="s">
        <v>30211</v>
      </c>
      <c r="F101" s="33" t="s">
        <v>2320</v>
      </c>
      <c r="G101" s="33" t="s">
        <v>37707</v>
      </c>
      <c r="H101" s="33" t="s">
        <v>30212</v>
      </c>
      <c r="I101" s="33" t="s">
        <v>2051</v>
      </c>
      <c r="J101" s="33">
        <v>0</v>
      </c>
      <c r="K101" s="33">
        <v>0</v>
      </c>
      <c r="L101" s="33">
        <v>0</v>
      </c>
      <c r="M101" s="33">
        <v>0</v>
      </c>
    </row>
    <row r="102" spans="1:13" ht="14.25" customHeight="1">
      <c r="A102" t="s">
        <v>25128</v>
      </c>
      <c r="B102" s="33" t="s">
        <v>2515</v>
      </c>
      <c r="C102" s="33" t="s">
        <v>2196</v>
      </c>
      <c r="D102" s="33" t="s">
        <v>37651</v>
      </c>
      <c r="E102" s="33" t="s">
        <v>996</v>
      </c>
      <c r="F102" s="33" t="s">
        <v>25129</v>
      </c>
      <c r="G102" s="33" t="s">
        <v>37673</v>
      </c>
      <c r="H102" s="33" t="s">
        <v>25130</v>
      </c>
      <c r="I102" s="33" t="s">
        <v>2051</v>
      </c>
      <c r="J102" s="33">
        <v>0</v>
      </c>
      <c r="K102" s="33">
        <v>0</v>
      </c>
      <c r="L102" s="33">
        <v>0</v>
      </c>
      <c r="M102" s="33">
        <v>0</v>
      </c>
    </row>
    <row r="103" spans="1:13" ht="14.25" customHeight="1">
      <c r="A103" t="s">
        <v>21267</v>
      </c>
      <c r="B103" s="33" t="s">
        <v>2515</v>
      </c>
      <c r="C103" s="33" t="s">
        <v>10551</v>
      </c>
      <c r="D103" s="33" t="s">
        <v>37651</v>
      </c>
      <c r="E103" s="33" t="s">
        <v>20136</v>
      </c>
      <c r="F103" s="33" t="s">
        <v>20150</v>
      </c>
      <c r="G103" s="33" t="s">
        <v>37708</v>
      </c>
      <c r="H103" s="33" t="s">
        <v>21268</v>
      </c>
      <c r="I103" s="33" t="s">
        <v>2051</v>
      </c>
      <c r="J103" s="33">
        <v>0</v>
      </c>
      <c r="K103" s="33">
        <v>0</v>
      </c>
      <c r="L103" s="33">
        <v>0</v>
      </c>
      <c r="M103" s="33">
        <v>0</v>
      </c>
    </row>
    <row r="104" spans="1:13" ht="14.25" customHeight="1">
      <c r="A104" t="s">
        <v>21273</v>
      </c>
      <c r="B104" s="33" t="s">
        <v>2515</v>
      </c>
      <c r="C104" s="33" t="s">
        <v>21274</v>
      </c>
      <c r="D104" s="33">
        <v>0</v>
      </c>
      <c r="E104" s="33" t="s">
        <v>20966</v>
      </c>
      <c r="F104" s="33" t="s">
        <v>2322</v>
      </c>
      <c r="G104" s="33" t="s">
        <v>37709</v>
      </c>
      <c r="H104" s="33" t="s">
        <v>21275</v>
      </c>
      <c r="I104" s="33" t="s">
        <v>2051</v>
      </c>
      <c r="J104" s="33">
        <v>0</v>
      </c>
      <c r="K104" s="33">
        <v>0</v>
      </c>
      <c r="L104" s="33">
        <v>0</v>
      </c>
      <c r="M104" s="33">
        <v>0</v>
      </c>
    </row>
    <row r="105" spans="1:13" ht="14.25" customHeight="1">
      <c r="A105" t="s">
        <v>21276</v>
      </c>
      <c r="B105" s="33" t="s">
        <v>2515</v>
      </c>
      <c r="C105" s="33" t="s">
        <v>17605</v>
      </c>
      <c r="D105" s="33" t="s">
        <v>37651</v>
      </c>
      <c r="E105" s="33" t="s">
        <v>20314</v>
      </c>
      <c r="F105" s="33" t="s">
        <v>21277</v>
      </c>
      <c r="G105" s="33" t="s">
        <v>37704</v>
      </c>
      <c r="H105" s="33" t="s">
        <v>21278</v>
      </c>
      <c r="I105" s="33" t="s">
        <v>2051</v>
      </c>
      <c r="J105" s="33">
        <v>0</v>
      </c>
      <c r="K105" s="33">
        <v>0</v>
      </c>
      <c r="L105" s="33">
        <v>0</v>
      </c>
      <c r="M105" s="33">
        <v>0</v>
      </c>
    </row>
    <row r="106" spans="1:13" ht="14.25" customHeight="1">
      <c r="A106" t="s">
        <v>21269</v>
      </c>
      <c r="B106" s="33" t="s">
        <v>2515</v>
      </c>
      <c r="C106" s="33" t="s">
        <v>21270</v>
      </c>
      <c r="D106" s="33" t="s">
        <v>37651</v>
      </c>
      <c r="E106" s="33" t="s">
        <v>20168</v>
      </c>
      <c r="F106" s="33" t="s">
        <v>21271</v>
      </c>
      <c r="G106" s="33" t="s">
        <v>37674</v>
      </c>
      <c r="H106" s="33" t="s">
        <v>21272</v>
      </c>
      <c r="I106" s="33" t="s">
        <v>2051</v>
      </c>
      <c r="J106" s="33">
        <v>0</v>
      </c>
      <c r="K106" s="33">
        <v>0</v>
      </c>
      <c r="L106" s="33">
        <v>0</v>
      </c>
      <c r="M106" s="33">
        <v>0</v>
      </c>
    </row>
    <row r="107" spans="1:13" ht="14.25" customHeight="1">
      <c r="A107" t="s">
        <v>30098</v>
      </c>
      <c r="B107" s="33" t="s">
        <v>2536</v>
      </c>
      <c r="C107" s="33" t="s">
        <v>30099</v>
      </c>
      <c r="D107" s="33" t="s">
        <v>37651</v>
      </c>
      <c r="E107" s="33" t="s">
        <v>30100</v>
      </c>
      <c r="F107" s="33" t="s">
        <v>2473</v>
      </c>
      <c r="G107" s="33" t="s">
        <v>37707</v>
      </c>
      <c r="H107" s="33" t="s">
        <v>30101</v>
      </c>
      <c r="I107" s="33" t="s">
        <v>2051</v>
      </c>
      <c r="J107" s="33">
        <v>0</v>
      </c>
      <c r="K107" s="33">
        <v>0</v>
      </c>
      <c r="L107" s="33">
        <v>0</v>
      </c>
      <c r="M107" s="33">
        <v>0</v>
      </c>
    </row>
    <row r="108" spans="1:13" ht="14.25" customHeight="1">
      <c r="A108" t="s">
        <v>21259</v>
      </c>
      <c r="B108" s="33" t="s">
        <v>2536</v>
      </c>
      <c r="C108" s="33" t="s">
        <v>2586</v>
      </c>
      <c r="D108" s="33" t="s">
        <v>37651</v>
      </c>
      <c r="E108" s="33" t="s">
        <v>20455</v>
      </c>
      <c r="F108" s="33" t="s">
        <v>21260</v>
      </c>
      <c r="G108" s="33" t="s">
        <v>37710</v>
      </c>
      <c r="H108" s="33" t="s">
        <v>21261</v>
      </c>
      <c r="I108" s="33" t="s">
        <v>2051</v>
      </c>
      <c r="J108" s="33">
        <v>0</v>
      </c>
      <c r="K108" s="33">
        <v>0</v>
      </c>
      <c r="L108" s="33">
        <v>0</v>
      </c>
      <c r="M108" s="33">
        <v>0</v>
      </c>
    </row>
    <row r="109" spans="1:13" ht="14.25" customHeight="1">
      <c r="A109" t="s">
        <v>21265</v>
      </c>
      <c r="B109" s="33" t="s">
        <v>2536</v>
      </c>
      <c r="C109" s="33" t="s">
        <v>5611</v>
      </c>
      <c r="D109" s="33" t="s">
        <v>37651</v>
      </c>
      <c r="E109" s="33" t="s">
        <v>20136</v>
      </c>
      <c r="F109" s="33" t="s">
        <v>4810</v>
      </c>
      <c r="G109" s="33" t="s">
        <v>37665</v>
      </c>
      <c r="H109" s="33" t="s">
        <v>21266</v>
      </c>
      <c r="I109" s="33" t="s">
        <v>2051</v>
      </c>
      <c r="J109" s="33">
        <v>0</v>
      </c>
      <c r="K109" s="33">
        <v>0</v>
      </c>
      <c r="L109" s="33">
        <v>0</v>
      </c>
      <c r="M109" s="33">
        <v>0</v>
      </c>
    </row>
    <row r="110" spans="1:13" ht="14.25" customHeight="1">
      <c r="A110" t="s">
        <v>21262</v>
      </c>
      <c r="B110" s="33" t="s">
        <v>2536</v>
      </c>
      <c r="C110" s="33" t="s">
        <v>10551</v>
      </c>
      <c r="D110" s="33" t="s">
        <v>37651</v>
      </c>
      <c r="E110" s="33" t="s">
        <v>20168</v>
      </c>
      <c r="F110" s="33" t="s">
        <v>21263</v>
      </c>
      <c r="G110" s="33" t="s">
        <v>37674</v>
      </c>
      <c r="H110" s="33" t="s">
        <v>21264</v>
      </c>
      <c r="I110" s="33" t="s">
        <v>2051</v>
      </c>
      <c r="J110" s="33">
        <v>0</v>
      </c>
      <c r="K110" s="33">
        <v>0</v>
      </c>
      <c r="L110" s="33">
        <v>0</v>
      </c>
      <c r="M110" s="33">
        <v>0</v>
      </c>
    </row>
    <row r="111" spans="1:13" ht="14.25" customHeight="1">
      <c r="A111" t="s">
        <v>21255</v>
      </c>
      <c r="B111" s="33" t="s">
        <v>2579</v>
      </c>
      <c r="C111" s="33" t="s">
        <v>21256</v>
      </c>
      <c r="D111" s="33" t="s">
        <v>37651</v>
      </c>
      <c r="E111" s="33" t="s">
        <v>20168</v>
      </c>
      <c r="F111" s="33" t="s">
        <v>21257</v>
      </c>
      <c r="G111" s="33" t="s">
        <v>37711</v>
      </c>
      <c r="H111" s="33" t="s">
        <v>21258</v>
      </c>
      <c r="I111" s="33" t="s">
        <v>2051</v>
      </c>
      <c r="J111" s="33">
        <v>0</v>
      </c>
      <c r="K111" s="33">
        <v>0</v>
      </c>
      <c r="L111" s="33">
        <v>0</v>
      </c>
      <c r="M111" s="33">
        <v>0</v>
      </c>
    </row>
    <row r="112" spans="1:13" ht="14.25" customHeight="1">
      <c r="A112" t="s">
        <v>21248</v>
      </c>
      <c r="B112" s="33" t="s">
        <v>21249</v>
      </c>
      <c r="C112" s="33" t="s">
        <v>21250</v>
      </c>
      <c r="D112" s="33" t="s">
        <v>37698</v>
      </c>
      <c r="E112" s="33" t="s">
        <v>21251</v>
      </c>
      <c r="F112" s="33" t="s">
        <v>21252</v>
      </c>
      <c r="G112" s="33" t="s">
        <v>37712</v>
      </c>
      <c r="H112" s="33" t="s">
        <v>21253</v>
      </c>
      <c r="I112" s="33" t="s">
        <v>2051</v>
      </c>
      <c r="J112" s="33">
        <v>0</v>
      </c>
      <c r="K112" s="33">
        <v>0</v>
      </c>
      <c r="L112" s="33">
        <v>0</v>
      </c>
      <c r="M112" s="33">
        <v>0</v>
      </c>
    </row>
    <row r="113" spans="1:13" ht="14.25" customHeight="1">
      <c r="A113" t="s">
        <v>30087</v>
      </c>
      <c r="B113" s="33" t="s">
        <v>30088</v>
      </c>
      <c r="C113" s="33" t="s">
        <v>30089</v>
      </c>
      <c r="D113" s="33" t="s">
        <v>37713</v>
      </c>
      <c r="E113" s="33" t="s">
        <v>23894</v>
      </c>
      <c r="F113" s="33" t="s">
        <v>2316</v>
      </c>
      <c r="G113" s="33" t="s">
        <v>23895</v>
      </c>
      <c r="H113" s="33" t="s">
        <v>30090</v>
      </c>
      <c r="I113" s="33" t="s">
        <v>2051</v>
      </c>
      <c r="J113" s="33">
        <v>0</v>
      </c>
      <c r="K113" s="33">
        <v>0</v>
      </c>
      <c r="L113" s="33">
        <v>0</v>
      </c>
      <c r="M113" s="33">
        <v>0</v>
      </c>
    </row>
    <row r="114" spans="1:13" ht="14.25" customHeight="1">
      <c r="A114" t="s">
        <v>30082</v>
      </c>
      <c r="B114" s="33" t="s">
        <v>30083</v>
      </c>
      <c r="C114" s="33" t="s">
        <v>30084</v>
      </c>
      <c r="D114" s="33" t="s">
        <v>37651</v>
      </c>
      <c r="E114" s="33" t="s">
        <v>21189</v>
      </c>
      <c r="F114" s="33" t="s">
        <v>30085</v>
      </c>
      <c r="G114" s="33" t="s">
        <v>37714</v>
      </c>
      <c r="H114" s="33" t="s">
        <v>30086</v>
      </c>
      <c r="I114" s="33" t="s">
        <v>2051</v>
      </c>
      <c r="J114" s="33">
        <v>0</v>
      </c>
      <c r="K114" s="33">
        <v>0</v>
      </c>
      <c r="L114" s="33">
        <v>0</v>
      </c>
      <c r="M114" s="33">
        <v>0</v>
      </c>
    </row>
    <row r="115" spans="1:13" ht="14.25" customHeight="1">
      <c r="A115" t="s">
        <v>21244</v>
      </c>
      <c r="B115" s="33" t="s">
        <v>21245</v>
      </c>
      <c r="C115" s="33" t="s">
        <v>21246</v>
      </c>
      <c r="D115" s="33">
        <v>0</v>
      </c>
      <c r="E115" s="33" t="s">
        <v>20279</v>
      </c>
      <c r="F115" s="33" t="s">
        <v>2473</v>
      </c>
      <c r="G115" s="33">
        <v>0</v>
      </c>
      <c r="H115" s="33" t="s">
        <v>21247</v>
      </c>
      <c r="I115" s="33" t="s">
        <v>2051</v>
      </c>
      <c r="J115" s="33">
        <v>0</v>
      </c>
      <c r="K115" s="33">
        <v>0</v>
      </c>
      <c r="L115" s="33">
        <v>0</v>
      </c>
      <c r="M115" s="33">
        <v>0</v>
      </c>
    </row>
    <row r="116" spans="1:13" ht="14.25" customHeight="1">
      <c r="A116" t="s">
        <v>21236</v>
      </c>
      <c r="B116" s="33" t="s">
        <v>2604</v>
      </c>
      <c r="C116" s="33" t="s">
        <v>3646</v>
      </c>
      <c r="D116" s="33" t="s">
        <v>37651</v>
      </c>
      <c r="E116" s="33" t="s">
        <v>21237</v>
      </c>
      <c r="F116" s="33" t="s">
        <v>21238</v>
      </c>
      <c r="G116" s="33" t="s">
        <v>37715</v>
      </c>
      <c r="H116" s="33" t="s">
        <v>21239</v>
      </c>
      <c r="I116" s="33" t="s">
        <v>2051</v>
      </c>
      <c r="J116" s="33">
        <v>0</v>
      </c>
      <c r="K116" s="33">
        <v>0</v>
      </c>
      <c r="L116" s="33">
        <v>0</v>
      </c>
      <c r="M116" s="33">
        <v>0</v>
      </c>
    </row>
    <row r="117" spans="1:13" ht="14.25" customHeight="1">
      <c r="A117" t="s">
        <v>21241</v>
      </c>
      <c r="B117" s="33" t="s">
        <v>2604</v>
      </c>
      <c r="C117" s="33" t="s">
        <v>3812</v>
      </c>
      <c r="D117" s="33" t="s">
        <v>37666</v>
      </c>
      <c r="E117" s="33" t="s">
        <v>1664</v>
      </c>
      <c r="F117" s="33" t="s">
        <v>21242</v>
      </c>
      <c r="G117" s="33" t="s">
        <v>37716</v>
      </c>
      <c r="H117" s="33" t="s">
        <v>21243</v>
      </c>
      <c r="I117" s="33" t="s">
        <v>2051</v>
      </c>
      <c r="J117" s="33">
        <v>0</v>
      </c>
      <c r="K117" s="33">
        <v>0</v>
      </c>
      <c r="L117" s="33">
        <v>0</v>
      </c>
      <c r="M117" s="33">
        <v>0</v>
      </c>
    </row>
    <row r="118" spans="1:13" ht="14.25" customHeight="1">
      <c r="A118" t="s">
        <v>21233</v>
      </c>
      <c r="B118" s="33" t="s">
        <v>21234</v>
      </c>
      <c r="C118" s="33" t="s">
        <v>17466</v>
      </c>
      <c r="D118" s="33" t="s">
        <v>37651</v>
      </c>
      <c r="E118" s="33" t="s">
        <v>20136</v>
      </c>
      <c r="F118" s="33" t="s">
        <v>2112</v>
      </c>
      <c r="G118" s="33" t="s">
        <v>37665</v>
      </c>
      <c r="H118" s="33" t="s">
        <v>21235</v>
      </c>
      <c r="I118" s="33" t="s">
        <v>2051</v>
      </c>
      <c r="J118" s="33">
        <v>0</v>
      </c>
      <c r="K118" s="33">
        <v>0</v>
      </c>
      <c r="L118" s="33">
        <v>0</v>
      </c>
      <c r="M118" s="33">
        <v>0</v>
      </c>
    </row>
    <row r="119" spans="1:13" ht="14.25" customHeight="1">
      <c r="A119" t="s">
        <v>30039</v>
      </c>
      <c r="B119" s="33" t="s">
        <v>2611</v>
      </c>
      <c r="C119" s="33" t="s">
        <v>30040</v>
      </c>
      <c r="D119" s="33" t="s">
        <v>37651</v>
      </c>
      <c r="E119" s="33" t="s">
        <v>996</v>
      </c>
      <c r="F119" s="33" t="s">
        <v>30041</v>
      </c>
      <c r="G119" s="33" t="s">
        <v>37673</v>
      </c>
      <c r="H119" s="33" t="s">
        <v>30042</v>
      </c>
      <c r="I119" s="33" t="s">
        <v>2051</v>
      </c>
      <c r="J119" s="33">
        <v>0</v>
      </c>
      <c r="K119" s="33">
        <v>0</v>
      </c>
      <c r="L119" s="33">
        <v>0</v>
      </c>
      <c r="M119" s="33">
        <v>0</v>
      </c>
    </row>
    <row r="120" spans="1:13" ht="14.25" customHeight="1">
      <c r="A120" t="s">
        <v>30029</v>
      </c>
      <c r="B120" s="33" t="s">
        <v>30030</v>
      </c>
      <c r="C120" s="33" t="s">
        <v>28833</v>
      </c>
      <c r="D120" s="33" t="s">
        <v>37717</v>
      </c>
      <c r="E120" s="33" t="s">
        <v>30031</v>
      </c>
      <c r="F120" s="33" t="s">
        <v>2170</v>
      </c>
      <c r="G120" s="33" t="s">
        <v>37718</v>
      </c>
      <c r="H120" s="33" t="s">
        <v>30032</v>
      </c>
      <c r="I120" s="33" t="s">
        <v>2051</v>
      </c>
      <c r="J120" s="33">
        <v>0</v>
      </c>
      <c r="K120" s="33">
        <v>0</v>
      </c>
      <c r="L120" s="33">
        <v>0</v>
      </c>
      <c r="M120" s="33">
        <v>0</v>
      </c>
    </row>
    <row r="121" spans="1:13" ht="14.25" customHeight="1">
      <c r="A121" t="s">
        <v>30023</v>
      </c>
      <c r="B121" s="33" t="s">
        <v>30024</v>
      </c>
      <c r="C121" s="33" t="s">
        <v>30025</v>
      </c>
      <c r="D121" s="33" t="s">
        <v>37719</v>
      </c>
      <c r="E121" s="33" t="s">
        <v>30026</v>
      </c>
      <c r="F121" s="33" t="s">
        <v>2491</v>
      </c>
      <c r="G121" s="33" t="s">
        <v>37720</v>
      </c>
      <c r="H121" s="33" t="s">
        <v>30027</v>
      </c>
      <c r="I121" s="33" t="s">
        <v>2051</v>
      </c>
      <c r="J121" s="33">
        <v>0</v>
      </c>
      <c r="K121" s="33">
        <v>0</v>
      </c>
      <c r="L121" s="33">
        <v>0</v>
      </c>
      <c r="M121" s="33">
        <v>0</v>
      </c>
    </row>
    <row r="122" spans="1:13" ht="14.25" customHeight="1">
      <c r="A122" t="s">
        <v>28718</v>
      </c>
      <c r="B122" s="33" t="s">
        <v>5210</v>
      </c>
      <c r="C122" s="33" t="s">
        <v>28719</v>
      </c>
      <c r="D122" s="33" t="s">
        <v>37651</v>
      </c>
      <c r="E122" s="33" t="s">
        <v>996</v>
      </c>
      <c r="F122" s="33" t="s">
        <v>28720</v>
      </c>
      <c r="G122" s="33" t="s">
        <v>37673</v>
      </c>
      <c r="H122" s="33" t="s">
        <v>28721</v>
      </c>
      <c r="I122" s="33" t="s">
        <v>2051</v>
      </c>
      <c r="J122" s="33">
        <v>0</v>
      </c>
      <c r="K122" s="33">
        <v>0</v>
      </c>
      <c r="L122" s="33">
        <v>0</v>
      </c>
      <c r="M122" s="33">
        <v>0</v>
      </c>
    </row>
    <row r="123" spans="1:13" ht="14.25" customHeight="1">
      <c r="A123" t="s">
        <v>21218</v>
      </c>
      <c r="B123" s="33" t="s">
        <v>5210</v>
      </c>
      <c r="C123" s="33" t="s">
        <v>2829</v>
      </c>
      <c r="D123" s="33" t="s">
        <v>37651</v>
      </c>
      <c r="E123" s="33" t="s">
        <v>20592</v>
      </c>
      <c r="F123" s="33" t="s">
        <v>5956</v>
      </c>
      <c r="G123" s="33" t="s">
        <v>37721</v>
      </c>
      <c r="H123" s="33" t="s">
        <v>21219</v>
      </c>
      <c r="I123" s="33" t="s">
        <v>2051</v>
      </c>
      <c r="J123" s="33">
        <v>0</v>
      </c>
      <c r="K123" s="33">
        <v>0</v>
      </c>
      <c r="L123" s="33">
        <v>0</v>
      </c>
      <c r="M123" s="33">
        <v>0</v>
      </c>
    </row>
    <row r="124" spans="1:13" ht="14.25" customHeight="1">
      <c r="A124" t="s">
        <v>21220</v>
      </c>
      <c r="B124" s="33" t="s">
        <v>5210</v>
      </c>
      <c r="C124" s="33" t="s">
        <v>21221</v>
      </c>
      <c r="D124" s="33" t="s">
        <v>37651</v>
      </c>
      <c r="E124" s="33" t="s">
        <v>20136</v>
      </c>
      <c r="F124" s="33" t="s">
        <v>20150</v>
      </c>
      <c r="G124" s="33" t="s">
        <v>37665</v>
      </c>
      <c r="H124" s="33" t="s">
        <v>21222</v>
      </c>
      <c r="I124" s="33" t="s">
        <v>2051</v>
      </c>
      <c r="J124" s="33">
        <v>0</v>
      </c>
      <c r="K124" s="33">
        <v>0</v>
      </c>
      <c r="L124" s="33">
        <v>0</v>
      </c>
      <c r="M124" s="33">
        <v>0</v>
      </c>
    </row>
    <row r="125" spans="1:13" ht="14.25" customHeight="1">
      <c r="A125" t="s">
        <v>21223</v>
      </c>
      <c r="B125" s="33" t="s">
        <v>5210</v>
      </c>
      <c r="C125" s="33" t="s">
        <v>21224</v>
      </c>
      <c r="D125" s="33" t="s">
        <v>37651</v>
      </c>
      <c r="E125" s="33" t="s">
        <v>21225</v>
      </c>
      <c r="F125" s="33" t="s">
        <v>2112</v>
      </c>
      <c r="G125" s="33" t="s">
        <v>37722</v>
      </c>
      <c r="H125" s="33" t="s">
        <v>21226</v>
      </c>
      <c r="I125" s="33" t="s">
        <v>2051</v>
      </c>
      <c r="J125" s="33">
        <v>0</v>
      </c>
      <c r="K125" s="33">
        <v>0</v>
      </c>
      <c r="L125" s="33">
        <v>0</v>
      </c>
      <c r="M125" s="33">
        <v>0</v>
      </c>
    </row>
    <row r="126" spans="1:13" ht="14.25" customHeight="1">
      <c r="A126" t="s">
        <v>21228</v>
      </c>
      <c r="B126" s="33" t="s">
        <v>5210</v>
      </c>
      <c r="C126" s="33" t="s">
        <v>21229</v>
      </c>
      <c r="D126" s="33" t="s">
        <v>37651</v>
      </c>
      <c r="E126" s="33" t="s">
        <v>21230</v>
      </c>
      <c r="F126" s="33" t="s">
        <v>13197</v>
      </c>
      <c r="G126" s="33" t="s">
        <v>37723</v>
      </c>
      <c r="H126" s="33" t="s">
        <v>21231</v>
      </c>
      <c r="I126" s="33" t="s">
        <v>2051</v>
      </c>
      <c r="J126" s="33">
        <v>0</v>
      </c>
      <c r="K126" s="33">
        <v>0</v>
      </c>
      <c r="L126" s="33">
        <v>0</v>
      </c>
      <c r="M126" s="33">
        <v>0</v>
      </c>
    </row>
    <row r="127" spans="1:13" ht="14.25" customHeight="1">
      <c r="A127" t="s">
        <v>29981</v>
      </c>
      <c r="B127" s="33" t="s">
        <v>2627</v>
      </c>
      <c r="C127" s="33" t="s">
        <v>29982</v>
      </c>
      <c r="D127" s="33" t="s">
        <v>37698</v>
      </c>
      <c r="E127" s="33" t="s">
        <v>29983</v>
      </c>
      <c r="F127" s="33" t="s">
        <v>29984</v>
      </c>
      <c r="G127" s="33" t="s">
        <v>37724</v>
      </c>
      <c r="H127" s="33" t="s">
        <v>29985</v>
      </c>
      <c r="I127" s="33" t="s">
        <v>2051</v>
      </c>
      <c r="J127" s="33">
        <v>0</v>
      </c>
      <c r="K127" s="33">
        <v>0</v>
      </c>
      <c r="L127" s="33">
        <v>0</v>
      </c>
      <c r="M127" s="33">
        <v>0</v>
      </c>
    </row>
    <row r="128" spans="1:13" ht="14.25" customHeight="1">
      <c r="A128" t="s">
        <v>29890</v>
      </c>
      <c r="B128" s="33" t="s">
        <v>29891</v>
      </c>
      <c r="C128" s="33" t="s">
        <v>29892</v>
      </c>
      <c r="D128" s="33" t="s">
        <v>37651</v>
      </c>
      <c r="E128" s="33" t="s">
        <v>23752</v>
      </c>
      <c r="F128" s="33" t="s">
        <v>2170</v>
      </c>
      <c r="G128" s="33" t="s">
        <v>18247</v>
      </c>
      <c r="H128" s="33" t="s">
        <v>29893</v>
      </c>
      <c r="I128" s="33" t="s">
        <v>2051</v>
      </c>
      <c r="J128" s="33">
        <v>0</v>
      </c>
      <c r="K128" s="33">
        <v>0</v>
      </c>
      <c r="L128" s="33">
        <v>0</v>
      </c>
      <c r="M128" s="33">
        <v>0</v>
      </c>
    </row>
    <row r="129" spans="1:13" ht="14.25" customHeight="1">
      <c r="A129" t="s">
        <v>29880</v>
      </c>
      <c r="B129" s="33" t="s">
        <v>29881</v>
      </c>
      <c r="C129" s="33" t="s">
        <v>29882</v>
      </c>
      <c r="D129" s="33" t="s">
        <v>37725</v>
      </c>
      <c r="E129" s="33" t="s">
        <v>29883</v>
      </c>
      <c r="F129" s="33" t="s">
        <v>2489</v>
      </c>
      <c r="G129" s="33" t="s">
        <v>18247</v>
      </c>
      <c r="H129" s="33" t="s">
        <v>29884</v>
      </c>
      <c r="I129" s="33" t="s">
        <v>2051</v>
      </c>
      <c r="J129" s="33">
        <v>0</v>
      </c>
      <c r="K129" s="33">
        <v>0</v>
      </c>
      <c r="L129" s="33">
        <v>0</v>
      </c>
      <c r="M129" s="33">
        <v>0</v>
      </c>
    </row>
    <row r="130" spans="1:13" ht="14.25" customHeight="1">
      <c r="A130" t="s">
        <v>2685</v>
      </c>
      <c r="B130" s="33" t="s">
        <v>2686</v>
      </c>
      <c r="C130" s="33" t="s">
        <v>2687</v>
      </c>
      <c r="D130" s="33" t="s">
        <v>37651</v>
      </c>
      <c r="E130" s="33" t="s">
        <v>1663</v>
      </c>
      <c r="F130" s="33" t="s">
        <v>2090</v>
      </c>
      <c r="G130" s="33" t="s">
        <v>37700</v>
      </c>
      <c r="H130" s="33" t="s">
        <v>2688</v>
      </c>
      <c r="I130" s="33" t="s">
        <v>2051</v>
      </c>
      <c r="J130" s="33">
        <v>0</v>
      </c>
      <c r="K130" s="33">
        <v>0</v>
      </c>
      <c r="L130" s="33">
        <v>0</v>
      </c>
      <c r="M130" s="33">
        <v>0</v>
      </c>
    </row>
    <row r="131" spans="1:13" ht="14.25" customHeight="1">
      <c r="A131" t="s">
        <v>21211</v>
      </c>
      <c r="B131" s="33" t="s">
        <v>21212</v>
      </c>
      <c r="C131" s="33" t="s">
        <v>21213</v>
      </c>
      <c r="D131" s="33" t="s">
        <v>37698</v>
      </c>
      <c r="E131" s="33" t="s">
        <v>21214</v>
      </c>
      <c r="F131" s="33" t="s">
        <v>21215</v>
      </c>
      <c r="G131" s="33" t="s">
        <v>37726</v>
      </c>
      <c r="H131" s="33" t="s">
        <v>21216</v>
      </c>
      <c r="I131" s="33" t="s">
        <v>2051</v>
      </c>
      <c r="J131" s="33">
        <v>0</v>
      </c>
      <c r="K131" s="33">
        <v>0</v>
      </c>
      <c r="L131" s="33">
        <v>0</v>
      </c>
      <c r="M131" s="33">
        <v>0</v>
      </c>
    </row>
    <row r="132" spans="1:13" ht="14.25" customHeight="1">
      <c r="A132" t="s">
        <v>21204</v>
      </c>
      <c r="B132" s="33" t="s">
        <v>2700</v>
      </c>
      <c r="C132" s="33" t="s">
        <v>21205</v>
      </c>
      <c r="D132" s="33" t="s">
        <v>37666</v>
      </c>
      <c r="E132" s="33" t="s">
        <v>1664</v>
      </c>
      <c r="F132" s="33" t="s">
        <v>21206</v>
      </c>
      <c r="G132" s="33" t="s">
        <v>37667</v>
      </c>
      <c r="H132" s="33" t="s">
        <v>21207</v>
      </c>
      <c r="I132" s="33" t="s">
        <v>2051</v>
      </c>
      <c r="J132" s="33">
        <v>0</v>
      </c>
      <c r="K132" s="33">
        <v>0</v>
      </c>
      <c r="L132" s="33">
        <v>0</v>
      </c>
      <c r="M132" s="33">
        <v>0</v>
      </c>
    </row>
    <row r="133" spans="1:13" ht="14.25" customHeight="1">
      <c r="A133" t="s">
        <v>21208</v>
      </c>
      <c r="B133" s="33" t="s">
        <v>2700</v>
      </c>
      <c r="C133" s="33" t="s">
        <v>21209</v>
      </c>
      <c r="D133" s="33" t="s">
        <v>37651</v>
      </c>
      <c r="E133" s="33" t="s">
        <v>1663</v>
      </c>
      <c r="F133" s="33" t="s">
        <v>20150</v>
      </c>
      <c r="G133" s="33" t="s">
        <v>37660</v>
      </c>
      <c r="H133" s="33" t="s">
        <v>21210</v>
      </c>
      <c r="I133" s="33" t="s">
        <v>2051</v>
      </c>
      <c r="J133" s="33">
        <v>0</v>
      </c>
      <c r="K133" s="33">
        <v>0</v>
      </c>
      <c r="L133" s="33">
        <v>0</v>
      </c>
      <c r="M133" s="33">
        <v>0</v>
      </c>
    </row>
    <row r="134" spans="1:13" ht="14.25" customHeight="1">
      <c r="A134" t="s">
        <v>21201</v>
      </c>
      <c r="B134" s="33" t="s">
        <v>2695</v>
      </c>
      <c r="C134" s="33" t="s">
        <v>19262</v>
      </c>
      <c r="D134" s="33" t="s">
        <v>37651</v>
      </c>
      <c r="E134" s="33" t="s">
        <v>20303</v>
      </c>
      <c r="F134" s="33" t="s">
        <v>21202</v>
      </c>
      <c r="G134" s="33" t="s">
        <v>37727</v>
      </c>
      <c r="H134" s="33" t="s">
        <v>21203</v>
      </c>
      <c r="I134" s="33" t="s">
        <v>2051</v>
      </c>
      <c r="J134" s="33">
        <v>0</v>
      </c>
      <c r="K134" s="33">
        <v>0</v>
      </c>
      <c r="L134" s="33">
        <v>0</v>
      </c>
      <c r="M134" s="33">
        <v>0</v>
      </c>
    </row>
    <row r="135" spans="1:13" ht="14.25" customHeight="1">
      <c r="A135" t="s">
        <v>29848</v>
      </c>
      <c r="B135" s="33" t="s">
        <v>2695</v>
      </c>
      <c r="C135" s="33" t="s">
        <v>29849</v>
      </c>
      <c r="D135" s="33" t="s">
        <v>37651</v>
      </c>
      <c r="E135" s="33" t="s">
        <v>996</v>
      </c>
      <c r="F135" s="33" t="s">
        <v>29850</v>
      </c>
      <c r="G135" s="33" t="s">
        <v>37673</v>
      </c>
      <c r="H135" s="33" t="s">
        <v>29851</v>
      </c>
      <c r="I135" s="33" t="s">
        <v>2051</v>
      </c>
      <c r="J135" s="33">
        <v>0</v>
      </c>
      <c r="K135" s="33">
        <v>0</v>
      </c>
      <c r="L135" s="33">
        <v>0</v>
      </c>
      <c r="M135" s="33">
        <v>0</v>
      </c>
    </row>
    <row r="136" spans="1:13" ht="14.25" customHeight="1">
      <c r="A136" t="s">
        <v>29828</v>
      </c>
      <c r="B136" s="33" t="s">
        <v>2690</v>
      </c>
      <c r="C136" s="33" t="s">
        <v>6224</v>
      </c>
      <c r="D136" s="33" t="s">
        <v>37651</v>
      </c>
      <c r="E136" s="33" t="s">
        <v>21189</v>
      </c>
      <c r="F136" s="33" t="s">
        <v>29829</v>
      </c>
      <c r="G136" s="33" t="s">
        <v>23895</v>
      </c>
      <c r="H136" s="33" t="s">
        <v>29830</v>
      </c>
      <c r="I136" s="33" t="s">
        <v>2051</v>
      </c>
      <c r="J136" s="33">
        <v>0</v>
      </c>
      <c r="K136" s="33">
        <v>0</v>
      </c>
      <c r="L136" s="33">
        <v>0</v>
      </c>
      <c r="M136" s="33">
        <v>0</v>
      </c>
    </row>
    <row r="137" spans="1:13" ht="14.25" customHeight="1">
      <c r="A137" t="s">
        <v>29816</v>
      </c>
      <c r="B137" s="33" t="s">
        <v>29817</v>
      </c>
      <c r="C137" s="33" t="s">
        <v>29818</v>
      </c>
      <c r="D137" s="33" t="s">
        <v>37651</v>
      </c>
      <c r="E137" s="33" t="s">
        <v>29819</v>
      </c>
      <c r="F137" s="33" t="s">
        <v>2320</v>
      </c>
      <c r="G137" s="33" t="s">
        <v>37657</v>
      </c>
      <c r="H137" s="33" t="s">
        <v>29820</v>
      </c>
      <c r="I137" s="33" t="s">
        <v>2051</v>
      </c>
      <c r="J137" s="33">
        <v>0</v>
      </c>
      <c r="K137" s="33">
        <v>0</v>
      </c>
      <c r="L137" s="33">
        <v>0</v>
      </c>
      <c r="M137" s="33">
        <v>0</v>
      </c>
    </row>
    <row r="138" spans="1:13" ht="14.25" customHeight="1">
      <c r="A138" t="s">
        <v>21187</v>
      </c>
      <c r="B138" s="33" t="s">
        <v>2739</v>
      </c>
      <c r="C138" s="33" t="s">
        <v>21188</v>
      </c>
      <c r="D138" s="33" t="s">
        <v>37651</v>
      </c>
      <c r="E138" s="33" t="s">
        <v>21189</v>
      </c>
      <c r="F138" s="33" t="s">
        <v>21190</v>
      </c>
      <c r="G138" s="33" t="s">
        <v>37728</v>
      </c>
      <c r="H138" s="33" t="s">
        <v>21191</v>
      </c>
      <c r="I138" s="33" t="s">
        <v>2051</v>
      </c>
      <c r="J138" s="33">
        <v>0</v>
      </c>
      <c r="K138" s="33">
        <v>0</v>
      </c>
      <c r="L138" s="33">
        <v>0</v>
      </c>
      <c r="M138" s="33">
        <v>0</v>
      </c>
    </row>
    <row r="139" spans="1:13" ht="14.25" customHeight="1">
      <c r="A139" t="s">
        <v>29782</v>
      </c>
      <c r="B139" s="33" t="s">
        <v>2739</v>
      </c>
      <c r="C139" s="33" t="s">
        <v>29783</v>
      </c>
      <c r="D139" s="33" t="s">
        <v>37669</v>
      </c>
      <c r="E139" s="33" t="s">
        <v>22998</v>
      </c>
      <c r="F139" s="33" t="s">
        <v>4565</v>
      </c>
      <c r="G139" s="33" t="s">
        <v>37670</v>
      </c>
      <c r="H139" s="33" t="s">
        <v>29784</v>
      </c>
      <c r="I139" s="33" t="s">
        <v>2051</v>
      </c>
      <c r="J139" s="33">
        <v>0</v>
      </c>
      <c r="K139" s="33">
        <v>0</v>
      </c>
      <c r="L139" s="33">
        <v>0</v>
      </c>
      <c r="M139" s="33">
        <v>0</v>
      </c>
    </row>
    <row r="140" spans="1:13" ht="14.25" customHeight="1">
      <c r="A140" t="s">
        <v>21193</v>
      </c>
      <c r="B140" s="33" t="s">
        <v>10385</v>
      </c>
      <c r="C140" s="33" t="s">
        <v>21194</v>
      </c>
      <c r="D140" s="33" t="s">
        <v>37651</v>
      </c>
      <c r="E140" s="33" t="s">
        <v>20429</v>
      </c>
      <c r="F140" s="33" t="s">
        <v>21195</v>
      </c>
      <c r="G140" s="33" t="s">
        <v>37691</v>
      </c>
      <c r="H140" s="33" t="s">
        <v>21196</v>
      </c>
      <c r="I140" s="33" t="s">
        <v>2051</v>
      </c>
      <c r="J140" s="33">
        <v>0</v>
      </c>
      <c r="K140" s="33">
        <v>0</v>
      </c>
      <c r="L140" s="33">
        <v>0</v>
      </c>
      <c r="M140" s="33">
        <v>0</v>
      </c>
    </row>
    <row r="141" spans="1:13" ht="14.25" customHeight="1">
      <c r="A141" t="s">
        <v>20950</v>
      </c>
      <c r="B141" s="33" t="s">
        <v>20951</v>
      </c>
      <c r="C141" s="33" t="s">
        <v>3058</v>
      </c>
      <c r="D141" s="33">
        <v>0</v>
      </c>
      <c r="E141" s="33" t="s">
        <v>20743</v>
      </c>
      <c r="F141" s="33" t="s">
        <v>3557</v>
      </c>
      <c r="G141" s="33" t="s">
        <v>37729</v>
      </c>
      <c r="H141" s="33" t="s">
        <v>20952</v>
      </c>
      <c r="I141" s="33" t="s">
        <v>2051</v>
      </c>
      <c r="J141" s="33">
        <v>0</v>
      </c>
      <c r="K141" s="33">
        <v>0</v>
      </c>
      <c r="L141" s="33">
        <v>0</v>
      </c>
      <c r="M141" s="33">
        <v>0</v>
      </c>
    </row>
    <row r="142" spans="1:13" ht="14.25" customHeight="1">
      <c r="A142" t="s">
        <v>21183</v>
      </c>
      <c r="B142" s="33" t="s">
        <v>20951</v>
      </c>
      <c r="C142" s="33" t="s">
        <v>21184</v>
      </c>
      <c r="D142" s="33" t="s">
        <v>37651</v>
      </c>
      <c r="E142" s="33" t="s">
        <v>20168</v>
      </c>
      <c r="F142" s="33" t="s">
        <v>21185</v>
      </c>
      <c r="G142" s="33" t="s">
        <v>37674</v>
      </c>
      <c r="H142" s="33" t="s">
        <v>21186</v>
      </c>
      <c r="I142" s="33" t="s">
        <v>2051</v>
      </c>
      <c r="J142" s="33">
        <v>0</v>
      </c>
      <c r="K142" s="33">
        <v>0</v>
      </c>
      <c r="L142" s="33">
        <v>0</v>
      </c>
      <c r="M142" s="33">
        <v>0</v>
      </c>
    </row>
    <row r="143" spans="1:13" ht="14.25" customHeight="1">
      <c r="A143" t="s">
        <v>29702</v>
      </c>
      <c r="B143" s="33" t="s">
        <v>2768</v>
      </c>
      <c r="C143" s="33" t="s">
        <v>29703</v>
      </c>
      <c r="D143" s="33" t="s">
        <v>37651</v>
      </c>
      <c r="E143" s="33" t="s">
        <v>996</v>
      </c>
      <c r="F143" s="33" t="s">
        <v>29704</v>
      </c>
      <c r="G143" s="33" t="s">
        <v>37673</v>
      </c>
      <c r="H143" s="33" t="s">
        <v>29705</v>
      </c>
      <c r="I143" s="33" t="s">
        <v>2051</v>
      </c>
      <c r="J143" s="33">
        <v>0</v>
      </c>
      <c r="K143" s="33">
        <v>0</v>
      </c>
      <c r="L143" s="33">
        <v>0</v>
      </c>
      <c r="M143" s="33">
        <v>0</v>
      </c>
    </row>
    <row r="144" spans="1:13" ht="14.25" customHeight="1">
      <c r="A144" t="s">
        <v>21172</v>
      </c>
      <c r="B144" s="33" t="s">
        <v>2768</v>
      </c>
      <c r="C144" s="33" t="s">
        <v>21173</v>
      </c>
      <c r="D144" s="33" t="s">
        <v>37651</v>
      </c>
      <c r="E144" s="33" t="s">
        <v>20376</v>
      </c>
      <c r="F144" s="33" t="s">
        <v>21174</v>
      </c>
      <c r="G144" s="33" t="s">
        <v>37730</v>
      </c>
      <c r="H144" s="33" t="s">
        <v>21175</v>
      </c>
      <c r="I144" s="33" t="s">
        <v>2051</v>
      </c>
      <c r="J144" s="33">
        <v>0</v>
      </c>
      <c r="K144" s="33">
        <v>0</v>
      </c>
      <c r="L144" s="33">
        <v>0</v>
      </c>
      <c r="M144" s="33">
        <v>0</v>
      </c>
    </row>
    <row r="145" spans="1:13" ht="14.25" customHeight="1">
      <c r="A145" t="s">
        <v>21176</v>
      </c>
      <c r="B145" s="33" t="s">
        <v>2768</v>
      </c>
      <c r="C145" s="33" t="s">
        <v>10472</v>
      </c>
      <c r="D145" s="33">
        <v>0</v>
      </c>
      <c r="E145" s="33" t="s">
        <v>21177</v>
      </c>
      <c r="F145" s="33" t="s">
        <v>9370</v>
      </c>
      <c r="G145" s="33" t="s">
        <v>37731</v>
      </c>
      <c r="H145" s="33" t="s">
        <v>21178</v>
      </c>
      <c r="I145" s="33" t="s">
        <v>2051</v>
      </c>
      <c r="J145" s="33">
        <v>0</v>
      </c>
      <c r="K145" s="33">
        <v>0</v>
      </c>
      <c r="L145" s="33">
        <v>0</v>
      </c>
      <c r="M145" s="33">
        <v>0</v>
      </c>
    </row>
    <row r="146" spans="1:13" ht="14.25" customHeight="1">
      <c r="A146" t="s">
        <v>21180</v>
      </c>
      <c r="B146" s="33" t="s">
        <v>2768</v>
      </c>
      <c r="C146" s="33" t="s">
        <v>21181</v>
      </c>
      <c r="D146" s="33" t="s">
        <v>37651</v>
      </c>
      <c r="E146" s="33" t="s">
        <v>20592</v>
      </c>
      <c r="F146" s="33" t="s">
        <v>4810</v>
      </c>
      <c r="G146" s="33" t="s">
        <v>37721</v>
      </c>
      <c r="H146" s="33" t="s">
        <v>21182</v>
      </c>
      <c r="I146" s="33" t="s">
        <v>2051</v>
      </c>
      <c r="J146" s="33">
        <v>0</v>
      </c>
      <c r="K146" s="33">
        <v>0</v>
      </c>
      <c r="L146" s="33">
        <v>0</v>
      </c>
      <c r="M146" s="33">
        <v>0</v>
      </c>
    </row>
    <row r="147" spans="1:13" ht="14.25" customHeight="1">
      <c r="A147" t="s">
        <v>29941</v>
      </c>
      <c r="B147" s="33" t="s">
        <v>29942</v>
      </c>
      <c r="C147" s="33" t="s">
        <v>29943</v>
      </c>
      <c r="D147" s="33" t="s">
        <v>37717</v>
      </c>
      <c r="E147" s="33" t="s">
        <v>29944</v>
      </c>
      <c r="F147" s="33" t="s">
        <v>2320</v>
      </c>
      <c r="G147" s="33" t="s">
        <v>37662</v>
      </c>
      <c r="H147" s="33" t="s">
        <v>29945</v>
      </c>
      <c r="I147" s="33" t="s">
        <v>2051</v>
      </c>
      <c r="J147" s="33">
        <v>0</v>
      </c>
      <c r="K147" s="33">
        <v>0</v>
      </c>
      <c r="L147" s="33">
        <v>0</v>
      </c>
      <c r="M147" s="33">
        <v>0</v>
      </c>
    </row>
    <row r="148" spans="1:13" ht="14.25" customHeight="1">
      <c r="A148" t="s">
        <v>29682</v>
      </c>
      <c r="B148" s="33" t="s">
        <v>29683</v>
      </c>
      <c r="C148" s="33" t="s">
        <v>29684</v>
      </c>
      <c r="D148" s="33" t="s">
        <v>37651</v>
      </c>
      <c r="E148" s="33" t="s">
        <v>28528</v>
      </c>
      <c r="F148" s="33" t="s">
        <v>20785</v>
      </c>
      <c r="G148" s="33" t="s">
        <v>37732</v>
      </c>
      <c r="H148" s="33" t="s">
        <v>29685</v>
      </c>
      <c r="I148" s="33" t="s">
        <v>2051</v>
      </c>
      <c r="J148" s="33">
        <v>0</v>
      </c>
      <c r="K148" s="33">
        <v>0</v>
      </c>
      <c r="L148" s="33">
        <v>0</v>
      </c>
      <c r="M148" s="33">
        <v>0</v>
      </c>
    </row>
    <row r="149" spans="1:13" ht="14.25" customHeight="1">
      <c r="A149" t="s">
        <v>21170</v>
      </c>
      <c r="B149" s="33" t="s">
        <v>14852</v>
      </c>
      <c r="C149" s="33" t="s">
        <v>5032</v>
      </c>
      <c r="D149" s="33" t="s">
        <v>37651</v>
      </c>
      <c r="E149" s="33" t="s">
        <v>1663</v>
      </c>
      <c r="F149" s="33" t="s">
        <v>2320</v>
      </c>
      <c r="G149" s="33" t="s">
        <v>37733</v>
      </c>
      <c r="H149" s="33" t="s">
        <v>21171</v>
      </c>
      <c r="I149" s="33" t="s">
        <v>2051</v>
      </c>
      <c r="J149" s="33">
        <v>0</v>
      </c>
      <c r="K149" s="33">
        <v>0</v>
      </c>
      <c r="L149" s="33">
        <v>0</v>
      </c>
      <c r="M149" s="33">
        <v>0</v>
      </c>
    </row>
    <row r="150" spans="1:13" ht="14.25" customHeight="1">
      <c r="A150" t="s">
        <v>21163</v>
      </c>
      <c r="B150" s="33" t="s">
        <v>21164</v>
      </c>
      <c r="C150" s="33" t="s">
        <v>21165</v>
      </c>
      <c r="D150" s="33" t="s">
        <v>37651</v>
      </c>
      <c r="E150" s="33" t="s">
        <v>21166</v>
      </c>
      <c r="F150" s="33" t="s">
        <v>21167</v>
      </c>
      <c r="G150" s="33" t="s">
        <v>37734</v>
      </c>
      <c r="H150" s="33" t="s">
        <v>21168</v>
      </c>
      <c r="I150" s="33" t="s">
        <v>2051</v>
      </c>
      <c r="J150" s="33">
        <v>0</v>
      </c>
      <c r="K150" s="33">
        <v>0</v>
      </c>
      <c r="L150" s="33">
        <v>0</v>
      </c>
      <c r="M150" s="33">
        <v>0</v>
      </c>
    </row>
    <row r="151" spans="1:13" ht="14.25" customHeight="1">
      <c r="A151" t="s">
        <v>29674</v>
      </c>
      <c r="B151" s="33" t="s">
        <v>21224</v>
      </c>
      <c r="C151" s="33" t="s">
        <v>29675</v>
      </c>
      <c r="D151" s="33" t="s">
        <v>37689</v>
      </c>
      <c r="E151" s="33" t="s">
        <v>29676</v>
      </c>
      <c r="F151" s="33" t="s">
        <v>2320</v>
      </c>
      <c r="G151" s="33" t="s">
        <v>5457</v>
      </c>
      <c r="H151" s="33" t="s">
        <v>29677</v>
      </c>
      <c r="I151" s="33" t="s">
        <v>2051</v>
      </c>
      <c r="J151" s="33">
        <v>0</v>
      </c>
      <c r="K151" s="33">
        <v>0</v>
      </c>
      <c r="L151" s="33">
        <v>0</v>
      </c>
      <c r="M151" s="33">
        <v>0</v>
      </c>
    </row>
    <row r="152" spans="1:13" ht="14.25" customHeight="1">
      <c r="A152" t="s">
        <v>29647</v>
      </c>
      <c r="B152" s="33" t="s">
        <v>29648</v>
      </c>
      <c r="C152" s="33" t="s">
        <v>29649</v>
      </c>
      <c r="D152" s="33" t="s">
        <v>37651</v>
      </c>
      <c r="E152" s="33" t="s">
        <v>996</v>
      </c>
      <c r="F152" s="33" t="s">
        <v>29650</v>
      </c>
      <c r="G152" s="33" t="s">
        <v>37673</v>
      </c>
      <c r="H152" s="33" t="s">
        <v>29651</v>
      </c>
      <c r="I152" s="33" t="s">
        <v>2051</v>
      </c>
      <c r="J152" s="33">
        <v>0</v>
      </c>
      <c r="K152" s="33">
        <v>0</v>
      </c>
      <c r="L152" s="33">
        <v>0</v>
      </c>
      <c r="M152" s="33">
        <v>0</v>
      </c>
    </row>
    <row r="153" spans="1:13" ht="14.25" customHeight="1">
      <c r="A153" t="s">
        <v>21159</v>
      </c>
      <c r="B153" s="33" t="s">
        <v>11118</v>
      </c>
      <c r="C153" s="33" t="s">
        <v>21160</v>
      </c>
      <c r="D153" s="33" t="s">
        <v>37651</v>
      </c>
      <c r="E153" s="33" t="s">
        <v>20161</v>
      </c>
      <c r="F153" s="33" t="s">
        <v>21161</v>
      </c>
      <c r="G153" s="33" t="s">
        <v>37735</v>
      </c>
      <c r="H153" s="33" t="s">
        <v>21162</v>
      </c>
      <c r="I153" s="33" t="s">
        <v>2051</v>
      </c>
      <c r="J153" s="33">
        <v>0</v>
      </c>
      <c r="K153" s="33">
        <v>0</v>
      </c>
      <c r="L153" s="33">
        <v>0</v>
      </c>
      <c r="M153" s="33">
        <v>0</v>
      </c>
    </row>
    <row r="154" spans="1:13" ht="14.25" customHeight="1">
      <c r="A154" t="s">
        <v>21157</v>
      </c>
      <c r="B154" s="33" t="s">
        <v>2805</v>
      </c>
      <c r="C154" s="33" t="s">
        <v>4056</v>
      </c>
      <c r="D154" s="33" t="s">
        <v>37651</v>
      </c>
      <c r="E154" s="33" t="s">
        <v>1663</v>
      </c>
      <c r="F154" s="33" t="s">
        <v>2473</v>
      </c>
      <c r="G154" s="33" t="s">
        <v>37692</v>
      </c>
      <c r="H154" s="33" t="s">
        <v>21158</v>
      </c>
      <c r="I154" s="33" t="s">
        <v>2051</v>
      </c>
      <c r="J154" s="33">
        <v>0</v>
      </c>
      <c r="K154" s="33">
        <v>0</v>
      </c>
      <c r="L154" s="33">
        <v>0</v>
      </c>
      <c r="M154" s="33">
        <v>0</v>
      </c>
    </row>
    <row r="155" spans="1:13" ht="14.25" customHeight="1">
      <c r="A155" t="s">
        <v>29568</v>
      </c>
      <c r="B155" s="33" t="s">
        <v>2828</v>
      </c>
      <c r="C155" s="33" t="s">
        <v>5148</v>
      </c>
      <c r="D155" s="33" t="s">
        <v>37651</v>
      </c>
      <c r="E155" s="33" t="s">
        <v>996</v>
      </c>
      <c r="F155" s="33" t="s">
        <v>29569</v>
      </c>
      <c r="G155" s="33" t="s">
        <v>37673</v>
      </c>
      <c r="H155" s="33" t="s">
        <v>29570</v>
      </c>
      <c r="I155" s="33" t="s">
        <v>2051</v>
      </c>
      <c r="J155" s="33">
        <v>0</v>
      </c>
      <c r="K155" s="33">
        <v>0</v>
      </c>
      <c r="L155" s="33">
        <v>0</v>
      </c>
      <c r="M155" s="33">
        <v>0</v>
      </c>
    </row>
    <row r="156" spans="1:13" ht="14.25" customHeight="1">
      <c r="A156" t="s">
        <v>21154</v>
      </c>
      <c r="B156" s="33" t="s">
        <v>2828</v>
      </c>
      <c r="C156" s="33" t="s">
        <v>14294</v>
      </c>
      <c r="D156" s="33" t="s">
        <v>37698</v>
      </c>
      <c r="E156" s="33" t="s">
        <v>20542</v>
      </c>
      <c r="F156" s="33" t="s">
        <v>3557</v>
      </c>
      <c r="G156" s="33" t="s">
        <v>37736</v>
      </c>
      <c r="H156" s="33" t="s">
        <v>21155</v>
      </c>
      <c r="I156" s="33" t="s">
        <v>2051</v>
      </c>
      <c r="J156" s="33">
        <v>0</v>
      </c>
      <c r="K156" s="33">
        <v>0</v>
      </c>
      <c r="L156" s="33">
        <v>0</v>
      </c>
      <c r="M156" s="33">
        <v>0</v>
      </c>
    </row>
    <row r="157" spans="1:13" ht="14.25" customHeight="1">
      <c r="A157" t="s">
        <v>21149</v>
      </c>
      <c r="B157" s="33" t="s">
        <v>21150</v>
      </c>
      <c r="C157" s="33" t="s">
        <v>21151</v>
      </c>
      <c r="D157" s="33" t="s">
        <v>37651</v>
      </c>
      <c r="E157" s="33" t="s">
        <v>20168</v>
      </c>
      <c r="F157" s="33" t="s">
        <v>21152</v>
      </c>
      <c r="G157" s="33" t="s">
        <v>37737</v>
      </c>
      <c r="H157" s="33" t="s">
        <v>21153</v>
      </c>
      <c r="I157" s="33" t="s">
        <v>2051</v>
      </c>
      <c r="J157" s="33">
        <v>0</v>
      </c>
      <c r="K157" s="33">
        <v>0</v>
      </c>
      <c r="L157" s="33">
        <v>0</v>
      </c>
      <c r="M157" s="33">
        <v>0</v>
      </c>
    </row>
    <row r="158" spans="1:13" ht="14.25" customHeight="1">
      <c r="A158" t="s">
        <v>21146</v>
      </c>
      <c r="B158" s="33" t="s">
        <v>21147</v>
      </c>
      <c r="C158" s="33" t="s">
        <v>3799</v>
      </c>
      <c r="D158" s="33">
        <v>0</v>
      </c>
      <c r="E158" s="33" t="s">
        <v>20279</v>
      </c>
      <c r="F158" s="33" t="s">
        <v>3557</v>
      </c>
      <c r="G158" s="33" t="s">
        <v>37738</v>
      </c>
      <c r="H158" s="33" t="s">
        <v>21148</v>
      </c>
      <c r="I158" s="33" t="s">
        <v>2051</v>
      </c>
      <c r="J158" s="33">
        <v>0</v>
      </c>
      <c r="K158" s="33">
        <v>0</v>
      </c>
      <c r="L158" s="33">
        <v>0</v>
      </c>
      <c r="M158" s="33">
        <v>0</v>
      </c>
    </row>
    <row r="159" spans="1:13" ht="14.25" customHeight="1">
      <c r="A159" t="s">
        <v>21144</v>
      </c>
      <c r="B159" s="33" t="s">
        <v>7143</v>
      </c>
      <c r="C159" s="33" t="s">
        <v>5626</v>
      </c>
      <c r="D159" s="33" t="s">
        <v>37651</v>
      </c>
      <c r="E159" s="33" t="s">
        <v>1663</v>
      </c>
      <c r="F159" s="33" t="s">
        <v>2473</v>
      </c>
      <c r="G159" s="33" t="s">
        <v>37660</v>
      </c>
      <c r="H159" s="33" t="s">
        <v>21145</v>
      </c>
      <c r="I159" s="33" t="s">
        <v>2051</v>
      </c>
      <c r="J159" s="33">
        <v>0</v>
      </c>
      <c r="K159" s="33">
        <v>0</v>
      </c>
      <c r="L159" s="33">
        <v>0</v>
      </c>
      <c r="M159" s="33">
        <v>0</v>
      </c>
    </row>
    <row r="160" spans="1:13" ht="14.25" customHeight="1">
      <c r="A160" t="s">
        <v>29487</v>
      </c>
      <c r="B160" s="33" t="s">
        <v>29483</v>
      </c>
      <c r="C160" s="33" t="s">
        <v>29488</v>
      </c>
      <c r="D160" s="33" t="s">
        <v>1566</v>
      </c>
      <c r="E160" s="33" t="s">
        <v>23584</v>
      </c>
      <c r="F160" s="33" t="s">
        <v>29489</v>
      </c>
      <c r="G160" s="33" t="s">
        <v>37682</v>
      </c>
      <c r="H160" s="33" t="s">
        <v>29490</v>
      </c>
      <c r="I160" s="33" t="s">
        <v>2051</v>
      </c>
      <c r="J160" s="33">
        <v>0</v>
      </c>
      <c r="K160" s="33">
        <v>0</v>
      </c>
      <c r="L160" s="33">
        <v>0</v>
      </c>
      <c r="M160" s="33">
        <v>0</v>
      </c>
    </row>
    <row r="161" spans="1:13" ht="14.25" customHeight="1">
      <c r="A161" t="s">
        <v>21141</v>
      </c>
      <c r="B161" s="33" t="s">
        <v>2929</v>
      </c>
      <c r="C161" s="33" t="s">
        <v>3495</v>
      </c>
      <c r="D161" s="33" t="s">
        <v>37651</v>
      </c>
      <c r="E161" s="33" t="s">
        <v>20303</v>
      </c>
      <c r="F161" s="33" t="s">
        <v>21142</v>
      </c>
      <c r="G161" s="33" t="s">
        <v>37739</v>
      </c>
      <c r="H161" s="33" t="s">
        <v>21143</v>
      </c>
      <c r="I161" s="33" t="s">
        <v>2051</v>
      </c>
      <c r="J161" s="33">
        <v>0</v>
      </c>
      <c r="K161" s="33">
        <v>0</v>
      </c>
      <c r="L161" s="33">
        <v>0</v>
      </c>
      <c r="M161" s="33">
        <v>0</v>
      </c>
    </row>
    <row r="162" spans="1:13" ht="14.25" customHeight="1">
      <c r="A162" t="s">
        <v>21136</v>
      </c>
      <c r="B162" s="33" t="s">
        <v>2044</v>
      </c>
      <c r="C162" s="33" t="s">
        <v>3058</v>
      </c>
      <c r="D162" s="33" t="s">
        <v>37651</v>
      </c>
      <c r="E162" s="33" t="s">
        <v>20168</v>
      </c>
      <c r="F162" s="33" t="s">
        <v>21137</v>
      </c>
      <c r="G162" s="33" t="s">
        <v>37674</v>
      </c>
      <c r="H162" s="33" t="s">
        <v>21138</v>
      </c>
      <c r="I162" s="33" t="s">
        <v>2051</v>
      </c>
      <c r="J162" s="33">
        <v>0</v>
      </c>
      <c r="K162" s="33">
        <v>0</v>
      </c>
      <c r="L162" s="33">
        <v>0</v>
      </c>
      <c r="M162" s="33">
        <v>0</v>
      </c>
    </row>
    <row r="163" spans="1:13" ht="14.25" customHeight="1">
      <c r="A163" t="s">
        <v>29437</v>
      </c>
      <c r="B163" s="33" t="s">
        <v>2044</v>
      </c>
      <c r="C163" s="33" t="s">
        <v>19363</v>
      </c>
      <c r="D163" s="33" t="s">
        <v>37651</v>
      </c>
      <c r="E163" s="33" t="s">
        <v>3532</v>
      </c>
      <c r="F163" s="33" t="s">
        <v>29438</v>
      </c>
      <c r="G163" s="33" t="s">
        <v>37655</v>
      </c>
      <c r="H163" s="33" t="s">
        <v>29439</v>
      </c>
      <c r="I163" s="33" t="s">
        <v>2051</v>
      </c>
      <c r="J163" s="33">
        <v>0</v>
      </c>
      <c r="K163" s="33">
        <v>0</v>
      </c>
      <c r="L163" s="33">
        <v>0</v>
      </c>
      <c r="M163" s="33">
        <v>0</v>
      </c>
    </row>
    <row r="164" spans="1:13" ht="14.25" customHeight="1">
      <c r="A164" t="s">
        <v>21139</v>
      </c>
      <c r="B164" s="33" t="s">
        <v>2044</v>
      </c>
      <c r="C164" s="33" t="s">
        <v>17271</v>
      </c>
      <c r="D164" s="33">
        <v>0</v>
      </c>
      <c r="E164" s="33" t="s">
        <v>20966</v>
      </c>
      <c r="F164" s="33" t="s">
        <v>2316</v>
      </c>
      <c r="G164" s="33" t="s">
        <v>37740</v>
      </c>
      <c r="H164" s="33" t="s">
        <v>21140</v>
      </c>
      <c r="I164" s="33" t="s">
        <v>2051</v>
      </c>
      <c r="J164" s="33">
        <v>0</v>
      </c>
      <c r="K164" s="33">
        <v>0</v>
      </c>
      <c r="L164" s="33">
        <v>0</v>
      </c>
      <c r="M164" s="33">
        <v>0</v>
      </c>
    </row>
    <row r="165" spans="1:13" ht="14.25" customHeight="1">
      <c r="A165" t="s">
        <v>29406</v>
      </c>
      <c r="B165" s="33" t="s">
        <v>29407</v>
      </c>
      <c r="C165" s="33" t="s">
        <v>29408</v>
      </c>
      <c r="D165" s="33" t="s">
        <v>37651</v>
      </c>
      <c r="E165" s="33" t="s">
        <v>996</v>
      </c>
      <c r="F165" s="33" t="s">
        <v>29409</v>
      </c>
      <c r="G165" s="33" t="s">
        <v>37673</v>
      </c>
      <c r="H165" s="33" t="s">
        <v>29410</v>
      </c>
      <c r="I165" s="33" t="s">
        <v>2051</v>
      </c>
      <c r="J165" s="33">
        <v>0</v>
      </c>
      <c r="K165" s="33">
        <v>0</v>
      </c>
      <c r="L165" s="33">
        <v>0</v>
      </c>
      <c r="M165" s="33">
        <v>0</v>
      </c>
    </row>
    <row r="166" spans="1:13" ht="14.25" customHeight="1">
      <c r="A166" t="s">
        <v>2976</v>
      </c>
      <c r="B166" s="33" t="s">
        <v>2977</v>
      </c>
      <c r="C166" s="33" t="s">
        <v>2978</v>
      </c>
      <c r="D166" s="33" t="s">
        <v>37651</v>
      </c>
      <c r="E166" s="33" t="s">
        <v>1663</v>
      </c>
      <c r="F166" s="33" t="s">
        <v>2210</v>
      </c>
      <c r="G166" s="33" t="s">
        <v>37700</v>
      </c>
      <c r="H166" s="33" t="s">
        <v>37741</v>
      </c>
      <c r="I166" s="33" t="s">
        <v>2051</v>
      </c>
      <c r="J166" s="33">
        <v>0</v>
      </c>
      <c r="K166" s="33">
        <v>0</v>
      </c>
      <c r="L166" s="33">
        <v>0</v>
      </c>
      <c r="M166" s="33">
        <v>0</v>
      </c>
    </row>
    <row r="167" spans="1:13" ht="14.25" customHeight="1">
      <c r="A167" t="s">
        <v>21129</v>
      </c>
      <c r="B167" s="33" t="s">
        <v>9411</v>
      </c>
      <c r="C167" s="33" t="s">
        <v>21130</v>
      </c>
      <c r="D167" s="33">
        <v>0</v>
      </c>
      <c r="E167" s="33" t="s">
        <v>21131</v>
      </c>
      <c r="F167" s="33" t="s">
        <v>3557</v>
      </c>
      <c r="G167" s="33" t="s">
        <v>37742</v>
      </c>
      <c r="H167" s="33" t="s">
        <v>21132</v>
      </c>
      <c r="I167" s="33" t="s">
        <v>2051</v>
      </c>
      <c r="J167" s="33">
        <v>0</v>
      </c>
      <c r="K167" s="33">
        <v>0</v>
      </c>
      <c r="L167" s="33">
        <v>0</v>
      </c>
      <c r="M167" s="33">
        <v>0</v>
      </c>
    </row>
    <row r="168" spans="1:13" ht="14.25" customHeight="1">
      <c r="A168" t="s">
        <v>29321</v>
      </c>
      <c r="B168" s="33" t="s">
        <v>2940</v>
      </c>
      <c r="C168" s="33" t="s">
        <v>29322</v>
      </c>
      <c r="D168" s="33" t="s">
        <v>37651</v>
      </c>
      <c r="E168" s="33" t="s">
        <v>24422</v>
      </c>
      <c r="F168" s="33" t="s">
        <v>29323</v>
      </c>
      <c r="G168" s="33" t="s">
        <v>37743</v>
      </c>
      <c r="H168" s="33" t="s">
        <v>29324</v>
      </c>
      <c r="I168" s="33" t="s">
        <v>2051</v>
      </c>
      <c r="J168" s="33">
        <v>0</v>
      </c>
      <c r="K168" s="33">
        <v>0</v>
      </c>
      <c r="L168" s="33">
        <v>0</v>
      </c>
      <c r="M168" s="33">
        <v>0</v>
      </c>
    </row>
    <row r="169" spans="1:13" ht="14.25" customHeight="1">
      <c r="A169" t="s">
        <v>21122</v>
      </c>
      <c r="B169" s="33" t="s">
        <v>5802</v>
      </c>
      <c r="C169" s="33" t="s">
        <v>5152</v>
      </c>
      <c r="D169" s="33" t="s">
        <v>37651</v>
      </c>
      <c r="E169" s="33" t="s">
        <v>20314</v>
      </c>
      <c r="F169" s="33" t="s">
        <v>21123</v>
      </c>
      <c r="G169" s="33" t="s">
        <v>37704</v>
      </c>
      <c r="H169" s="33" t="s">
        <v>21124</v>
      </c>
      <c r="I169" s="33" t="s">
        <v>2051</v>
      </c>
      <c r="J169" s="33">
        <v>0</v>
      </c>
      <c r="K169" s="33">
        <v>0</v>
      </c>
      <c r="L169" s="33">
        <v>0</v>
      </c>
      <c r="M169" s="33">
        <v>0</v>
      </c>
    </row>
    <row r="170" spans="1:13" ht="14.25" customHeight="1">
      <c r="A170" t="s">
        <v>21125</v>
      </c>
      <c r="B170" s="33" t="s">
        <v>5802</v>
      </c>
      <c r="C170" s="33" t="s">
        <v>21126</v>
      </c>
      <c r="D170" s="33" t="s">
        <v>37651</v>
      </c>
      <c r="E170" s="33" t="s">
        <v>20730</v>
      </c>
      <c r="F170" s="33" t="s">
        <v>21127</v>
      </c>
      <c r="G170" s="33" t="s">
        <v>37681</v>
      </c>
      <c r="H170" s="33" t="s">
        <v>21128</v>
      </c>
      <c r="I170" s="33" t="s">
        <v>2051</v>
      </c>
      <c r="J170" s="33">
        <v>0</v>
      </c>
      <c r="K170" s="33">
        <v>0</v>
      </c>
      <c r="L170" s="33">
        <v>0</v>
      </c>
      <c r="M170" s="33">
        <v>0</v>
      </c>
    </row>
    <row r="171" spans="1:13" ht="14.25" customHeight="1">
      <c r="A171" t="s">
        <v>29301</v>
      </c>
      <c r="B171" s="33" t="s">
        <v>5802</v>
      </c>
      <c r="C171" s="33" t="s">
        <v>29302</v>
      </c>
      <c r="D171" s="33" t="s">
        <v>1566</v>
      </c>
      <c r="E171" s="33" t="s">
        <v>23584</v>
      </c>
      <c r="F171" s="33" t="s">
        <v>4810</v>
      </c>
      <c r="G171" s="33" t="s">
        <v>37744</v>
      </c>
      <c r="H171" s="33" t="s">
        <v>29303</v>
      </c>
      <c r="I171" s="33" t="s">
        <v>2051</v>
      </c>
      <c r="J171" s="33">
        <v>0</v>
      </c>
      <c r="K171" s="33">
        <v>0</v>
      </c>
      <c r="L171" s="33">
        <v>0</v>
      </c>
      <c r="M171" s="33">
        <v>0</v>
      </c>
    </row>
    <row r="172" spans="1:13" ht="14.25" customHeight="1">
      <c r="A172" t="s">
        <v>21118</v>
      </c>
      <c r="B172" s="33" t="s">
        <v>21119</v>
      </c>
      <c r="C172" s="33" t="s">
        <v>21120</v>
      </c>
      <c r="D172" s="33" t="s">
        <v>37651</v>
      </c>
      <c r="E172" s="33" t="s">
        <v>1663</v>
      </c>
      <c r="F172" s="33" t="s">
        <v>2473</v>
      </c>
      <c r="G172" s="33" t="s">
        <v>37692</v>
      </c>
      <c r="H172" s="33" t="s">
        <v>21121</v>
      </c>
      <c r="I172" s="33" t="s">
        <v>2051</v>
      </c>
      <c r="J172" s="33">
        <v>0</v>
      </c>
      <c r="K172" s="33">
        <v>0</v>
      </c>
      <c r="L172" s="33">
        <v>0</v>
      </c>
      <c r="M172" s="33">
        <v>0</v>
      </c>
    </row>
    <row r="173" spans="1:13" ht="14.25" customHeight="1">
      <c r="A173" t="s">
        <v>29284</v>
      </c>
      <c r="B173" s="33" t="s">
        <v>8418</v>
      </c>
      <c r="C173" s="33" t="s">
        <v>29285</v>
      </c>
      <c r="D173" s="33" t="s">
        <v>37669</v>
      </c>
      <c r="E173" s="33" t="s">
        <v>22998</v>
      </c>
      <c r="F173" s="33" t="s">
        <v>29286</v>
      </c>
      <c r="G173" s="33" t="s">
        <v>6780</v>
      </c>
      <c r="H173" s="33" t="s">
        <v>29287</v>
      </c>
      <c r="I173" s="33" t="s">
        <v>2051</v>
      </c>
      <c r="J173" s="33">
        <v>0</v>
      </c>
      <c r="K173" s="33">
        <v>0</v>
      </c>
      <c r="L173" s="33">
        <v>0</v>
      </c>
      <c r="M173" s="33">
        <v>0</v>
      </c>
    </row>
    <row r="174" spans="1:13" ht="14.25" customHeight="1">
      <c r="A174" t="s">
        <v>29282</v>
      </c>
      <c r="B174" s="33" t="s">
        <v>29278</v>
      </c>
      <c r="C174" s="33" t="s">
        <v>23807</v>
      </c>
      <c r="D174" s="33" t="s">
        <v>37745</v>
      </c>
      <c r="E174" s="33" t="s">
        <v>29259</v>
      </c>
      <c r="F174" s="33" t="s">
        <v>2320</v>
      </c>
      <c r="G174" s="33" t="s">
        <v>23598</v>
      </c>
      <c r="H174" s="33" t="s">
        <v>29283</v>
      </c>
      <c r="I174" s="33" t="s">
        <v>2051</v>
      </c>
      <c r="J174" s="33">
        <v>0</v>
      </c>
      <c r="K174" s="33">
        <v>0</v>
      </c>
      <c r="L174" s="33">
        <v>0</v>
      </c>
      <c r="M174" s="33">
        <v>0</v>
      </c>
    </row>
    <row r="175" spans="1:13" ht="14.25" customHeight="1">
      <c r="A175" t="s">
        <v>29269</v>
      </c>
      <c r="B175" s="33" t="s">
        <v>29270</v>
      </c>
      <c r="C175" s="33" t="s">
        <v>29271</v>
      </c>
      <c r="D175" s="33" t="s">
        <v>37651</v>
      </c>
      <c r="E175" s="33" t="s">
        <v>996</v>
      </c>
      <c r="F175" s="33" t="s">
        <v>29272</v>
      </c>
      <c r="G175" s="33" t="s">
        <v>37673</v>
      </c>
      <c r="H175" s="33" t="s">
        <v>29273</v>
      </c>
      <c r="I175" s="33" t="s">
        <v>2051</v>
      </c>
      <c r="J175" s="33">
        <v>0</v>
      </c>
      <c r="K175" s="33">
        <v>0</v>
      </c>
      <c r="L175" s="33">
        <v>0</v>
      </c>
      <c r="M175" s="33">
        <v>0</v>
      </c>
    </row>
    <row r="176" spans="1:13" ht="14.25" customHeight="1">
      <c r="A176" t="s">
        <v>29256</v>
      </c>
      <c r="B176" s="33" t="s">
        <v>29257</v>
      </c>
      <c r="C176" s="33" t="s">
        <v>29258</v>
      </c>
      <c r="D176" s="33" t="s">
        <v>37745</v>
      </c>
      <c r="E176" s="33" t="s">
        <v>29259</v>
      </c>
      <c r="F176" s="33" t="s">
        <v>2473</v>
      </c>
      <c r="G176" s="33" t="s">
        <v>37746</v>
      </c>
      <c r="H176" s="33" t="s">
        <v>29260</v>
      </c>
      <c r="I176" s="33" t="s">
        <v>2051</v>
      </c>
      <c r="J176" s="33">
        <v>0</v>
      </c>
      <c r="K176" s="33">
        <v>0</v>
      </c>
      <c r="L176" s="33">
        <v>0</v>
      </c>
      <c r="M176" s="33">
        <v>0</v>
      </c>
    </row>
    <row r="177" spans="1:13" ht="14.25" customHeight="1">
      <c r="A177" t="s">
        <v>29231</v>
      </c>
      <c r="B177" s="33" t="s">
        <v>29232</v>
      </c>
      <c r="C177" s="33" t="s">
        <v>29233</v>
      </c>
      <c r="D177" s="33" t="s">
        <v>37651</v>
      </c>
      <c r="E177" s="33" t="s">
        <v>2402</v>
      </c>
      <c r="F177" s="33" t="s">
        <v>29234</v>
      </c>
      <c r="G177" s="33" t="s">
        <v>37655</v>
      </c>
      <c r="H177" s="33" t="s">
        <v>29235</v>
      </c>
      <c r="I177" s="33" t="s">
        <v>2051</v>
      </c>
      <c r="J177" s="33" t="s">
        <v>29236</v>
      </c>
      <c r="K177" s="33" t="s">
        <v>29237</v>
      </c>
      <c r="L177" s="33">
        <v>0</v>
      </c>
      <c r="M177" s="33">
        <v>0</v>
      </c>
    </row>
    <row r="178" spans="1:13" ht="14.25" customHeight="1">
      <c r="A178" t="s">
        <v>21114</v>
      </c>
      <c r="B178" s="33" t="s">
        <v>21115</v>
      </c>
      <c r="C178" s="33" t="s">
        <v>21116</v>
      </c>
      <c r="D178" s="33" t="s">
        <v>37651</v>
      </c>
      <c r="E178" s="33" t="s">
        <v>20136</v>
      </c>
      <c r="F178" s="33" t="s">
        <v>4810</v>
      </c>
      <c r="G178" s="33" t="s">
        <v>37747</v>
      </c>
      <c r="H178" s="33" t="s">
        <v>21117</v>
      </c>
      <c r="I178" s="33" t="s">
        <v>2051</v>
      </c>
      <c r="J178" s="33">
        <v>0</v>
      </c>
      <c r="K178" s="33">
        <v>0</v>
      </c>
      <c r="L178" s="33">
        <v>0</v>
      </c>
      <c r="M178" s="33">
        <v>0</v>
      </c>
    </row>
    <row r="179" spans="1:13" ht="14.25" customHeight="1">
      <c r="A179" t="s">
        <v>29208</v>
      </c>
      <c r="B179" s="33" t="s">
        <v>29209</v>
      </c>
      <c r="C179" s="33" t="s">
        <v>29210</v>
      </c>
      <c r="D179" s="33" t="s">
        <v>37651</v>
      </c>
      <c r="E179" s="33" t="s">
        <v>29211</v>
      </c>
      <c r="F179" s="33" t="s">
        <v>2320</v>
      </c>
      <c r="G179" s="33" t="s">
        <v>37748</v>
      </c>
      <c r="H179" s="33" t="s">
        <v>29212</v>
      </c>
      <c r="I179" s="33" t="s">
        <v>2051</v>
      </c>
      <c r="J179" s="33">
        <v>0</v>
      </c>
      <c r="K179" s="33">
        <v>0</v>
      </c>
      <c r="L179" s="33">
        <v>0</v>
      </c>
      <c r="M179" s="33">
        <v>0</v>
      </c>
    </row>
    <row r="180" spans="1:13" ht="14.25" customHeight="1">
      <c r="A180" t="s">
        <v>29199</v>
      </c>
      <c r="B180" s="33" t="s">
        <v>29200</v>
      </c>
      <c r="C180" s="33" t="s">
        <v>29201</v>
      </c>
      <c r="D180" s="33" t="s">
        <v>37651</v>
      </c>
      <c r="E180" s="33" t="s">
        <v>28161</v>
      </c>
      <c r="F180" s="33" t="s">
        <v>2824</v>
      </c>
      <c r="G180" s="33" t="s">
        <v>23598</v>
      </c>
      <c r="H180" s="33" t="s">
        <v>29202</v>
      </c>
      <c r="I180" s="33" t="s">
        <v>2051</v>
      </c>
      <c r="J180" s="33">
        <v>0</v>
      </c>
      <c r="K180" s="33">
        <v>0</v>
      </c>
      <c r="L180" s="33">
        <v>0</v>
      </c>
      <c r="M180" s="33">
        <v>0</v>
      </c>
    </row>
    <row r="181" spans="1:13" ht="14.25" customHeight="1">
      <c r="A181" t="s">
        <v>29193</v>
      </c>
      <c r="B181" s="33" t="s">
        <v>12690</v>
      </c>
      <c r="C181" s="33" t="s">
        <v>29194</v>
      </c>
      <c r="D181" s="33" t="s">
        <v>37689</v>
      </c>
      <c r="E181" s="33" t="s">
        <v>28021</v>
      </c>
      <c r="F181" s="33" t="s">
        <v>3059</v>
      </c>
      <c r="G181" s="33" t="s">
        <v>37707</v>
      </c>
      <c r="H181" s="33" t="s">
        <v>29195</v>
      </c>
      <c r="I181" s="33" t="s">
        <v>2051</v>
      </c>
      <c r="J181" s="33">
        <v>0</v>
      </c>
      <c r="K181" s="33">
        <v>0</v>
      </c>
      <c r="L181" s="33">
        <v>0</v>
      </c>
      <c r="M181" s="33">
        <v>0</v>
      </c>
    </row>
    <row r="182" spans="1:13" ht="14.25" customHeight="1">
      <c r="A182" t="s">
        <v>29196</v>
      </c>
      <c r="B182" s="33" t="s">
        <v>12690</v>
      </c>
      <c r="C182" s="33" t="s">
        <v>29197</v>
      </c>
      <c r="D182" s="33" t="s">
        <v>37654</v>
      </c>
      <c r="E182" s="33" t="s">
        <v>28623</v>
      </c>
      <c r="F182" s="33" t="s">
        <v>20785</v>
      </c>
      <c r="G182" s="33" t="s">
        <v>37688</v>
      </c>
      <c r="H182" s="33" t="s">
        <v>29198</v>
      </c>
      <c r="I182" s="33" t="s">
        <v>2051</v>
      </c>
      <c r="J182" s="33">
        <v>0</v>
      </c>
      <c r="K182" s="33">
        <v>0</v>
      </c>
      <c r="L182" s="33">
        <v>0</v>
      </c>
      <c r="M182" s="33">
        <v>0</v>
      </c>
    </row>
    <row r="183" spans="1:13" ht="14.25" customHeight="1">
      <c r="A183" t="s">
        <v>25107</v>
      </c>
      <c r="B183" s="33" t="s">
        <v>25108</v>
      </c>
      <c r="C183" s="33" t="s">
        <v>25109</v>
      </c>
      <c r="D183" s="33" t="s">
        <v>37651</v>
      </c>
      <c r="E183" s="33" t="s">
        <v>996</v>
      </c>
      <c r="F183" s="33" t="s">
        <v>25110</v>
      </c>
      <c r="G183" s="33" t="s">
        <v>37673</v>
      </c>
      <c r="H183" s="33" t="s">
        <v>25111</v>
      </c>
      <c r="I183" s="33" t="s">
        <v>2051</v>
      </c>
      <c r="J183" s="33">
        <v>0</v>
      </c>
      <c r="K183" s="33">
        <v>0</v>
      </c>
      <c r="L183" s="33">
        <v>0</v>
      </c>
      <c r="M183" s="33">
        <v>0</v>
      </c>
    </row>
    <row r="184" spans="1:13" ht="14.25" customHeight="1">
      <c r="A184" t="s">
        <v>29156</v>
      </c>
      <c r="B184" s="33" t="s">
        <v>29157</v>
      </c>
      <c r="C184" s="33" t="s">
        <v>29158</v>
      </c>
      <c r="D184" s="33" t="s">
        <v>37651</v>
      </c>
      <c r="E184" s="33" t="s">
        <v>29159</v>
      </c>
      <c r="F184" s="33" t="s">
        <v>2473</v>
      </c>
      <c r="G184" s="33" t="s">
        <v>37659</v>
      </c>
      <c r="H184" s="33" t="s">
        <v>29160</v>
      </c>
      <c r="I184" s="33" t="s">
        <v>2051</v>
      </c>
      <c r="J184" s="33">
        <v>0</v>
      </c>
      <c r="K184" s="33">
        <v>0</v>
      </c>
      <c r="L184" s="33">
        <v>0</v>
      </c>
      <c r="M184" s="33">
        <v>0</v>
      </c>
    </row>
    <row r="185" spans="1:13" ht="14.25" customHeight="1">
      <c r="A185" t="s">
        <v>29150</v>
      </c>
      <c r="B185" s="33" t="s">
        <v>29151</v>
      </c>
      <c r="C185" s="33" t="s">
        <v>29152</v>
      </c>
      <c r="D185" s="33" t="s">
        <v>37651</v>
      </c>
      <c r="E185" s="33" t="s">
        <v>29153</v>
      </c>
      <c r="F185" s="33" t="s">
        <v>2322</v>
      </c>
      <c r="G185" s="33" t="s">
        <v>37659</v>
      </c>
      <c r="H185" s="33" t="s">
        <v>29154</v>
      </c>
      <c r="I185" s="33" t="s">
        <v>2051</v>
      </c>
      <c r="J185" s="33">
        <v>0</v>
      </c>
      <c r="K185" s="33">
        <v>0</v>
      </c>
      <c r="L185" s="33">
        <v>0</v>
      </c>
      <c r="M185" s="33">
        <v>0</v>
      </c>
    </row>
    <row r="186" spans="1:13" ht="14.25" customHeight="1">
      <c r="A186" t="s">
        <v>29115</v>
      </c>
      <c r="B186" s="33" t="s">
        <v>29116</v>
      </c>
      <c r="C186" s="33" t="s">
        <v>29117</v>
      </c>
      <c r="D186" s="33" t="s">
        <v>37651</v>
      </c>
      <c r="E186" s="33" t="s">
        <v>29118</v>
      </c>
      <c r="F186" s="33" t="s">
        <v>2316</v>
      </c>
      <c r="G186" s="33" t="s">
        <v>18247</v>
      </c>
      <c r="H186" s="33" t="s">
        <v>29119</v>
      </c>
      <c r="I186" s="33" t="s">
        <v>2051</v>
      </c>
      <c r="J186" s="33">
        <v>0</v>
      </c>
      <c r="K186" s="33">
        <v>0</v>
      </c>
      <c r="L186" s="33">
        <v>0</v>
      </c>
      <c r="M186" s="33">
        <v>0</v>
      </c>
    </row>
    <row r="187" spans="1:13" ht="14.25" customHeight="1">
      <c r="A187" t="s">
        <v>21110</v>
      </c>
      <c r="B187" s="33" t="s">
        <v>21111</v>
      </c>
      <c r="C187" s="33" t="s">
        <v>21112</v>
      </c>
      <c r="D187" s="33" t="s">
        <v>37666</v>
      </c>
      <c r="E187" s="33" t="s">
        <v>1664</v>
      </c>
      <c r="F187" s="33" t="s">
        <v>2170</v>
      </c>
      <c r="G187" s="33" t="s">
        <v>37667</v>
      </c>
      <c r="H187" s="33" t="s">
        <v>21113</v>
      </c>
      <c r="I187" s="33" t="s">
        <v>2051</v>
      </c>
      <c r="J187" s="33">
        <v>0</v>
      </c>
      <c r="K187" s="33">
        <v>0</v>
      </c>
      <c r="L187" s="33">
        <v>0</v>
      </c>
      <c r="M187" s="33">
        <v>0</v>
      </c>
    </row>
    <row r="188" spans="1:13" ht="14.25" customHeight="1">
      <c r="A188" t="s">
        <v>29077</v>
      </c>
      <c r="B188" s="33" t="s">
        <v>5259</v>
      </c>
      <c r="C188" s="33" t="s">
        <v>2829</v>
      </c>
      <c r="D188" s="33" t="s">
        <v>37651</v>
      </c>
      <c r="E188" s="33" t="s">
        <v>996</v>
      </c>
      <c r="F188" s="33" t="s">
        <v>29078</v>
      </c>
      <c r="G188" s="33" t="s">
        <v>37673</v>
      </c>
      <c r="H188" s="33" t="s">
        <v>29079</v>
      </c>
      <c r="I188" s="33" t="s">
        <v>2051</v>
      </c>
      <c r="J188" s="33">
        <v>0</v>
      </c>
      <c r="K188" s="33">
        <v>0</v>
      </c>
      <c r="L188" s="33">
        <v>0</v>
      </c>
      <c r="M188" s="33">
        <v>0</v>
      </c>
    </row>
    <row r="189" spans="1:13" ht="14.25" customHeight="1">
      <c r="A189" t="s">
        <v>29080</v>
      </c>
      <c r="B189" s="33" t="s">
        <v>5259</v>
      </c>
      <c r="C189" s="33" t="s">
        <v>29081</v>
      </c>
      <c r="D189" s="33" t="s">
        <v>37651</v>
      </c>
      <c r="E189" s="33" t="s">
        <v>996</v>
      </c>
      <c r="F189" s="33" t="s">
        <v>23365</v>
      </c>
      <c r="G189" s="33" t="s">
        <v>37673</v>
      </c>
      <c r="H189" s="33" t="s">
        <v>29082</v>
      </c>
      <c r="I189" s="33" t="s">
        <v>2051</v>
      </c>
      <c r="J189" s="33">
        <v>0</v>
      </c>
      <c r="K189" s="33">
        <v>0</v>
      </c>
      <c r="L189" s="33">
        <v>0</v>
      </c>
      <c r="M189" s="33">
        <v>0</v>
      </c>
    </row>
    <row r="190" spans="1:13" ht="14.25" customHeight="1">
      <c r="A190" t="s">
        <v>29046</v>
      </c>
      <c r="B190" s="33" t="s">
        <v>5784</v>
      </c>
      <c r="C190" s="33" t="s">
        <v>29047</v>
      </c>
      <c r="D190" s="33" t="s">
        <v>37651</v>
      </c>
      <c r="E190" s="33" t="s">
        <v>996</v>
      </c>
      <c r="F190" s="33" t="s">
        <v>23365</v>
      </c>
      <c r="G190" s="33" t="s">
        <v>37673</v>
      </c>
      <c r="H190" s="33" t="s">
        <v>29048</v>
      </c>
      <c r="I190" s="33" t="s">
        <v>2051</v>
      </c>
      <c r="J190" s="33">
        <v>0</v>
      </c>
      <c r="K190" s="33">
        <v>0</v>
      </c>
      <c r="L190" s="33">
        <v>0</v>
      </c>
      <c r="M190" s="33">
        <v>0</v>
      </c>
    </row>
    <row r="191" spans="1:13" ht="14.25" customHeight="1">
      <c r="A191" t="s">
        <v>21104</v>
      </c>
      <c r="B191" s="33" t="s">
        <v>5784</v>
      </c>
      <c r="C191" s="33" t="s">
        <v>21105</v>
      </c>
      <c r="D191" s="33" t="s">
        <v>37666</v>
      </c>
      <c r="E191" s="33" t="s">
        <v>1664</v>
      </c>
      <c r="F191" s="33" t="s">
        <v>20204</v>
      </c>
      <c r="G191" s="33" t="s">
        <v>37742</v>
      </c>
      <c r="H191" s="33" t="s">
        <v>21106</v>
      </c>
      <c r="I191" s="33" t="s">
        <v>2051</v>
      </c>
      <c r="J191" s="33">
        <v>0</v>
      </c>
      <c r="K191" s="33">
        <v>0</v>
      </c>
      <c r="L191" s="33">
        <v>0</v>
      </c>
      <c r="M191" s="33">
        <v>0</v>
      </c>
    </row>
    <row r="192" spans="1:13" ht="14.25" customHeight="1">
      <c r="A192" t="s">
        <v>21101</v>
      </c>
      <c r="B192" s="33" t="s">
        <v>3057</v>
      </c>
      <c r="C192" s="33" t="s">
        <v>21102</v>
      </c>
      <c r="D192" s="33">
        <v>0</v>
      </c>
      <c r="E192" s="33" t="s">
        <v>20208</v>
      </c>
      <c r="F192" s="33" t="s">
        <v>3557</v>
      </c>
      <c r="G192" s="33" t="s">
        <v>37685</v>
      </c>
      <c r="H192" s="33" t="s">
        <v>21103</v>
      </c>
      <c r="I192" s="33" t="s">
        <v>2051</v>
      </c>
      <c r="J192" s="33">
        <v>0</v>
      </c>
      <c r="K192" s="33">
        <v>0</v>
      </c>
      <c r="L192" s="33">
        <v>0</v>
      </c>
      <c r="M192" s="33">
        <v>0</v>
      </c>
    </row>
    <row r="193" spans="1:13" ht="14.25" customHeight="1">
      <c r="A193" t="s">
        <v>21097</v>
      </c>
      <c r="B193" s="33" t="s">
        <v>21098</v>
      </c>
      <c r="C193" s="33" t="s">
        <v>21099</v>
      </c>
      <c r="D193" s="33" t="s">
        <v>37651</v>
      </c>
      <c r="E193" s="33" t="s">
        <v>1663</v>
      </c>
      <c r="F193" s="33" t="s">
        <v>4810</v>
      </c>
      <c r="G193" s="33" t="s">
        <v>37660</v>
      </c>
      <c r="H193" s="33" t="s">
        <v>21100</v>
      </c>
      <c r="I193" s="33" t="s">
        <v>2051</v>
      </c>
      <c r="J193" s="33">
        <v>0</v>
      </c>
      <c r="K193" s="33">
        <v>0</v>
      </c>
      <c r="L193" s="33">
        <v>0</v>
      </c>
      <c r="M193" s="33">
        <v>0</v>
      </c>
    </row>
    <row r="194" spans="1:13" ht="14.25" customHeight="1">
      <c r="A194" t="s">
        <v>28939</v>
      </c>
      <c r="B194" s="33" t="s">
        <v>28940</v>
      </c>
      <c r="C194" s="33" t="s">
        <v>4454</v>
      </c>
      <c r="D194" s="33" t="s">
        <v>37689</v>
      </c>
      <c r="E194" s="33" t="s">
        <v>28609</v>
      </c>
      <c r="F194" s="33" t="s">
        <v>20785</v>
      </c>
      <c r="G194" s="33" t="s">
        <v>23124</v>
      </c>
      <c r="H194" s="33" t="s">
        <v>28941</v>
      </c>
      <c r="I194" s="33" t="s">
        <v>2051</v>
      </c>
      <c r="J194" s="33">
        <v>0</v>
      </c>
      <c r="K194" s="33">
        <v>0</v>
      </c>
      <c r="L194" s="33">
        <v>0</v>
      </c>
      <c r="M194" s="33">
        <v>0</v>
      </c>
    </row>
    <row r="195" spans="1:13" ht="14.25" customHeight="1">
      <c r="A195" t="s">
        <v>28933</v>
      </c>
      <c r="B195" s="33" t="s">
        <v>28934</v>
      </c>
      <c r="C195" s="33" t="s">
        <v>28935</v>
      </c>
      <c r="D195" s="33" t="s">
        <v>37651</v>
      </c>
      <c r="E195" s="33" t="s">
        <v>28936</v>
      </c>
      <c r="F195" s="33" t="s">
        <v>2322</v>
      </c>
      <c r="G195" s="33" t="s">
        <v>18247</v>
      </c>
      <c r="H195" s="33" t="s">
        <v>28937</v>
      </c>
      <c r="I195" s="33" t="s">
        <v>2051</v>
      </c>
      <c r="J195" s="33">
        <v>0</v>
      </c>
      <c r="K195" s="33">
        <v>0</v>
      </c>
      <c r="L195" s="33">
        <v>0</v>
      </c>
      <c r="M195" s="33">
        <v>0</v>
      </c>
    </row>
    <row r="196" spans="1:13" ht="14.25" customHeight="1">
      <c r="A196" t="s">
        <v>21092</v>
      </c>
      <c r="B196" s="33" t="s">
        <v>21093</v>
      </c>
      <c r="C196" s="33" t="s">
        <v>21094</v>
      </c>
      <c r="D196" s="33" t="s">
        <v>37651</v>
      </c>
      <c r="E196" s="33" t="s">
        <v>20168</v>
      </c>
      <c r="F196" s="33" t="s">
        <v>21095</v>
      </c>
      <c r="G196" s="33" t="s">
        <v>37749</v>
      </c>
      <c r="H196" s="33" t="s">
        <v>21096</v>
      </c>
      <c r="I196" s="33" t="s">
        <v>2051</v>
      </c>
      <c r="J196" s="33">
        <v>0</v>
      </c>
      <c r="K196" s="33">
        <v>0</v>
      </c>
      <c r="L196" s="33">
        <v>0</v>
      </c>
      <c r="M196" s="33">
        <v>0</v>
      </c>
    </row>
    <row r="197" spans="1:13" ht="14.25" customHeight="1">
      <c r="A197" t="s">
        <v>21085</v>
      </c>
      <c r="B197" s="33" t="s">
        <v>21086</v>
      </c>
      <c r="C197" s="33" t="s">
        <v>7005</v>
      </c>
      <c r="D197" s="33" t="s">
        <v>37651</v>
      </c>
      <c r="E197" s="33" t="s">
        <v>1663</v>
      </c>
      <c r="F197" s="33" t="s">
        <v>20150</v>
      </c>
      <c r="G197" s="33" t="s">
        <v>37708</v>
      </c>
      <c r="H197" s="33" t="s">
        <v>21087</v>
      </c>
      <c r="I197" s="33" t="s">
        <v>2051</v>
      </c>
      <c r="J197" s="33">
        <v>0</v>
      </c>
      <c r="K197" s="33">
        <v>0</v>
      </c>
      <c r="L197" s="33">
        <v>0</v>
      </c>
      <c r="M197" s="33">
        <v>0</v>
      </c>
    </row>
    <row r="198" spans="1:13" ht="14.25" customHeight="1">
      <c r="A198" t="s">
        <v>28888</v>
      </c>
      <c r="B198" s="33" t="s">
        <v>28889</v>
      </c>
      <c r="C198" s="33" t="s">
        <v>12825</v>
      </c>
      <c r="D198" s="33" t="s">
        <v>37651</v>
      </c>
      <c r="E198" s="33" t="s">
        <v>996</v>
      </c>
      <c r="F198" s="33" t="s">
        <v>28890</v>
      </c>
      <c r="G198" s="33" t="s">
        <v>37673</v>
      </c>
      <c r="H198" s="33" t="s">
        <v>28891</v>
      </c>
      <c r="I198" s="33" t="s">
        <v>2051</v>
      </c>
      <c r="J198" s="33">
        <v>0</v>
      </c>
      <c r="K198" s="33">
        <v>0</v>
      </c>
      <c r="L198" s="33">
        <v>0</v>
      </c>
      <c r="M198" s="33">
        <v>0</v>
      </c>
    </row>
    <row r="199" spans="1:13" ht="14.25" customHeight="1">
      <c r="A199" t="s">
        <v>28832</v>
      </c>
      <c r="B199" s="33" t="s">
        <v>28833</v>
      </c>
      <c r="C199" s="33" t="s">
        <v>28834</v>
      </c>
      <c r="D199" s="33" t="s">
        <v>37651</v>
      </c>
      <c r="E199" s="33" t="s">
        <v>28835</v>
      </c>
      <c r="F199" s="33" t="s">
        <v>2473</v>
      </c>
      <c r="G199" s="33" t="s">
        <v>37671</v>
      </c>
      <c r="H199" s="33" t="s">
        <v>28836</v>
      </c>
      <c r="I199" s="33" t="s">
        <v>2051</v>
      </c>
      <c r="J199" s="33">
        <v>0</v>
      </c>
      <c r="K199" s="33">
        <v>0</v>
      </c>
      <c r="L199" s="33">
        <v>0</v>
      </c>
      <c r="M199" s="33">
        <v>0</v>
      </c>
    </row>
    <row r="200" spans="1:13" ht="14.25" customHeight="1">
      <c r="A200" t="s">
        <v>28827</v>
      </c>
      <c r="B200" s="33" t="s">
        <v>28828</v>
      </c>
      <c r="C200" s="33" t="s">
        <v>28829</v>
      </c>
      <c r="D200" s="33" t="s">
        <v>37651</v>
      </c>
      <c r="E200" s="33" t="s">
        <v>996</v>
      </c>
      <c r="F200" s="33" t="s">
        <v>28830</v>
      </c>
      <c r="G200" s="33" t="s">
        <v>37673</v>
      </c>
      <c r="H200" s="33" t="s">
        <v>28831</v>
      </c>
      <c r="I200" s="33" t="s">
        <v>2051</v>
      </c>
      <c r="J200" s="33">
        <v>0</v>
      </c>
      <c r="K200" s="33">
        <v>0</v>
      </c>
      <c r="L200" s="33">
        <v>0</v>
      </c>
      <c r="M200" s="33">
        <v>0</v>
      </c>
    </row>
    <row r="201" spans="1:13" ht="14.25" customHeight="1">
      <c r="A201" t="s">
        <v>28822</v>
      </c>
      <c r="B201" s="33" t="s">
        <v>28823</v>
      </c>
      <c r="C201" s="33" t="s">
        <v>28824</v>
      </c>
      <c r="D201" s="33" t="s">
        <v>37651</v>
      </c>
      <c r="E201" s="33" t="s">
        <v>996</v>
      </c>
      <c r="F201" s="33" t="s">
        <v>28825</v>
      </c>
      <c r="G201" s="33" t="s">
        <v>37673</v>
      </c>
      <c r="H201" s="33" t="s">
        <v>28826</v>
      </c>
      <c r="I201" s="33" t="s">
        <v>2051</v>
      </c>
      <c r="J201" s="33">
        <v>0</v>
      </c>
      <c r="K201" s="33">
        <v>0</v>
      </c>
      <c r="L201" s="33">
        <v>0</v>
      </c>
      <c r="M201" s="33">
        <v>0</v>
      </c>
    </row>
    <row r="202" spans="1:13" ht="14.25" customHeight="1">
      <c r="A202" t="s">
        <v>21081</v>
      </c>
      <c r="B202" s="33" t="s">
        <v>21082</v>
      </c>
      <c r="C202" s="33" t="s">
        <v>21083</v>
      </c>
      <c r="D202" s="33" t="s">
        <v>37651</v>
      </c>
      <c r="E202" s="33" t="s">
        <v>20136</v>
      </c>
      <c r="F202" s="33" t="s">
        <v>2112</v>
      </c>
      <c r="G202" s="33" t="s">
        <v>37750</v>
      </c>
      <c r="H202" s="33" t="s">
        <v>21084</v>
      </c>
      <c r="I202" s="33" t="s">
        <v>2051</v>
      </c>
      <c r="J202" s="33">
        <v>0</v>
      </c>
      <c r="K202" s="33">
        <v>0</v>
      </c>
      <c r="L202" s="33">
        <v>0</v>
      </c>
      <c r="M202" s="33">
        <v>0</v>
      </c>
    </row>
    <row r="203" spans="1:13" ht="14.25" customHeight="1">
      <c r="A203" t="s">
        <v>21068</v>
      </c>
      <c r="B203" s="33" t="s">
        <v>21069</v>
      </c>
      <c r="C203" s="33" t="s">
        <v>7461</v>
      </c>
      <c r="D203" s="33" t="s">
        <v>37651</v>
      </c>
      <c r="E203" s="33" t="s">
        <v>20429</v>
      </c>
      <c r="F203" s="33" t="s">
        <v>21070</v>
      </c>
      <c r="G203" s="33" t="s">
        <v>37691</v>
      </c>
      <c r="H203" s="33" t="s">
        <v>21071</v>
      </c>
      <c r="I203" s="33" t="s">
        <v>2051</v>
      </c>
      <c r="J203" s="33">
        <v>0</v>
      </c>
      <c r="K203" s="33">
        <v>0</v>
      </c>
      <c r="L203" s="33">
        <v>0</v>
      </c>
      <c r="M203" s="33">
        <v>0</v>
      </c>
    </row>
    <row r="204" spans="1:13" ht="14.25" customHeight="1">
      <c r="A204" t="s">
        <v>28800</v>
      </c>
      <c r="B204" s="33" t="s">
        <v>28801</v>
      </c>
      <c r="C204" s="33" t="s">
        <v>28802</v>
      </c>
      <c r="D204" s="33" t="s">
        <v>37651</v>
      </c>
      <c r="E204" s="33" t="s">
        <v>28803</v>
      </c>
      <c r="F204" s="33" t="s">
        <v>2320</v>
      </c>
      <c r="G204" s="33" t="s">
        <v>25271</v>
      </c>
      <c r="H204" s="33" t="s">
        <v>28804</v>
      </c>
      <c r="I204" s="33" t="s">
        <v>2051</v>
      </c>
      <c r="J204" s="33">
        <v>0</v>
      </c>
      <c r="K204" s="33">
        <v>0</v>
      </c>
      <c r="L204" s="33">
        <v>0</v>
      </c>
      <c r="M204" s="33">
        <v>0</v>
      </c>
    </row>
    <row r="205" spans="1:13" ht="14.25" customHeight="1">
      <c r="A205" t="s">
        <v>28791</v>
      </c>
      <c r="B205" s="33" t="s">
        <v>28792</v>
      </c>
      <c r="C205" s="33" t="s">
        <v>28793</v>
      </c>
      <c r="D205" s="33" t="s">
        <v>37654</v>
      </c>
      <c r="E205" s="33" t="s">
        <v>24873</v>
      </c>
      <c r="F205" s="33" t="s">
        <v>2473</v>
      </c>
      <c r="G205" s="33" t="s">
        <v>23124</v>
      </c>
      <c r="H205" s="33" t="s">
        <v>28794</v>
      </c>
      <c r="I205" s="33" t="s">
        <v>2051</v>
      </c>
      <c r="J205" s="33">
        <v>0</v>
      </c>
      <c r="K205" s="33">
        <v>0</v>
      </c>
      <c r="L205" s="33">
        <v>0</v>
      </c>
      <c r="M205" s="33">
        <v>0</v>
      </c>
    </row>
    <row r="206" spans="1:13" ht="14.25" customHeight="1">
      <c r="A206" t="s">
        <v>28781</v>
      </c>
      <c r="B206" s="33" t="s">
        <v>28782</v>
      </c>
      <c r="C206" s="33" t="s">
        <v>28783</v>
      </c>
      <c r="D206" s="33" t="s">
        <v>37651</v>
      </c>
      <c r="E206" s="33" t="s">
        <v>28784</v>
      </c>
      <c r="F206" s="33" t="s">
        <v>2090</v>
      </c>
      <c r="G206" s="33" t="s">
        <v>23845</v>
      </c>
      <c r="H206" s="33" t="s">
        <v>28785</v>
      </c>
      <c r="I206" s="33" t="s">
        <v>2051</v>
      </c>
      <c r="J206" s="33">
        <v>0</v>
      </c>
      <c r="K206" s="33">
        <v>0</v>
      </c>
      <c r="L206" s="33">
        <v>0</v>
      </c>
      <c r="M206" s="33">
        <v>0</v>
      </c>
    </row>
    <row r="207" spans="1:13" ht="14.25" customHeight="1">
      <c r="A207" t="s">
        <v>28765</v>
      </c>
      <c r="B207" s="33" t="s">
        <v>28766</v>
      </c>
      <c r="C207" s="33" t="s">
        <v>8386</v>
      </c>
      <c r="D207" s="33" t="s">
        <v>37651</v>
      </c>
      <c r="E207" s="33" t="s">
        <v>25296</v>
      </c>
      <c r="F207" s="33" t="s">
        <v>2473</v>
      </c>
      <c r="G207" s="33" t="s">
        <v>37686</v>
      </c>
      <c r="H207" s="33" t="s">
        <v>28767</v>
      </c>
      <c r="I207" s="33" t="s">
        <v>2051</v>
      </c>
      <c r="J207" s="33">
        <v>0</v>
      </c>
      <c r="K207" s="33">
        <v>0</v>
      </c>
      <c r="L207" s="33">
        <v>0</v>
      </c>
      <c r="M207" s="33">
        <v>0</v>
      </c>
    </row>
    <row r="208" spans="1:13" ht="14.25" customHeight="1">
      <c r="A208" t="s">
        <v>28760</v>
      </c>
      <c r="B208" s="33" t="s">
        <v>18853</v>
      </c>
      <c r="C208" s="33" t="s">
        <v>28761</v>
      </c>
      <c r="D208" s="33" t="s">
        <v>37689</v>
      </c>
      <c r="E208" s="33" t="s">
        <v>28762</v>
      </c>
      <c r="F208" s="33" t="s">
        <v>2210</v>
      </c>
      <c r="G208" s="33" t="s">
        <v>37751</v>
      </c>
      <c r="H208" s="33" t="s">
        <v>28763</v>
      </c>
      <c r="I208" s="33" t="s">
        <v>2051</v>
      </c>
      <c r="J208" s="33">
        <v>0</v>
      </c>
      <c r="K208" s="33">
        <v>0</v>
      </c>
      <c r="L208" s="33">
        <v>0</v>
      </c>
      <c r="M208" s="33">
        <v>0</v>
      </c>
    </row>
    <row r="209" spans="1:13" ht="14.25" customHeight="1">
      <c r="A209" t="s">
        <v>28755</v>
      </c>
      <c r="B209" s="33" t="s">
        <v>18853</v>
      </c>
      <c r="C209" s="33" t="s">
        <v>28756</v>
      </c>
      <c r="D209" s="33" t="s">
        <v>37651</v>
      </c>
      <c r="E209" s="33" t="s">
        <v>28757</v>
      </c>
      <c r="F209" s="33" t="s">
        <v>3059</v>
      </c>
      <c r="G209" s="33" t="s">
        <v>37752</v>
      </c>
      <c r="H209" s="33" t="s">
        <v>28758</v>
      </c>
      <c r="I209" s="33" t="s">
        <v>2051</v>
      </c>
      <c r="J209" s="33">
        <v>0</v>
      </c>
      <c r="K209" s="33">
        <v>0</v>
      </c>
      <c r="L209" s="33">
        <v>0</v>
      </c>
      <c r="M209" s="33">
        <v>0</v>
      </c>
    </row>
    <row r="210" spans="1:13" ht="14.25" customHeight="1">
      <c r="A210" t="s">
        <v>21064</v>
      </c>
      <c r="B210" s="33" t="s">
        <v>21065</v>
      </c>
      <c r="C210" s="33" t="s">
        <v>21066</v>
      </c>
      <c r="D210" s="33" t="s">
        <v>37651</v>
      </c>
      <c r="E210" s="33" t="s">
        <v>1663</v>
      </c>
      <c r="F210" s="33" t="s">
        <v>2473</v>
      </c>
      <c r="G210" s="33" t="s">
        <v>37753</v>
      </c>
      <c r="H210" s="33" t="s">
        <v>21067</v>
      </c>
      <c r="I210" s="33" t="s">
        <v>2051</v>
      </c>
      <c r="J210" s="33">
        <v>0</v>
      </c>
      <c r="K210" s="33">
        <v>0</v>
      </c>
      <c r="L210" s="33">
        <v>0</v>
      </c>
      <c r="M210" s="33">
        <v>0</v>
      </c>
    </row>
    <row r="211" spans="1:13" ht="14.25" customHeight="1">
      <c r="A211" t="s">
        <v>28736</v>
      </c>
      <c r="B211" s="33" t="s">
        <v>28737</v>
      </c>
      <c r="C211" s="33" t="s">
        <v>28738</v>
      </c>
      <c r="D211" s="33" t="s">
        <v>37651</v>
      </c>
      <c r="E211" s="33" t="s">
        <v>28739</v>
      </c>
      <c r="F211" s="33" t="s">
        <v>20785</v>
      </c>
      <c r="G211" s="33" t="s">
        <v>37657</v>
      </c>
      <c r="H211" s="33" t="s">
        <v>28740</v>
      </c>
      <c r="I211" s="33" t="s">
        <v>2051</v>
      </c>
      <c r="J211" s="33">
        <v>0</v>
      </c>
      <c r="K211" s="33">
        <v>0</v>
      </c>
      <c r="L211" s="33">
        <v>0</v>
      </c>
      <c r="M211" s="33">
        <v>0</v>
      </c>
    </row>
    <row r="212" spans="1:13" ht="14.25" customHeight="1">
      <c r="A212" t="s">
        <v>28726</v>
      </c>
      <c r="B212" s="33" t="s">
        <v>28727</v>
      </c>
      <c r="C212" s="33" t="s">
        <v>28728</v>
      </c>
      <c r="D212" s="33" t="s">
        <v>37651</v>
      </c>
      <c r="E212" s="33" t="s">
        <v>28729</v>
      </c>
      <c r="F212" s="33" t="s">
        <v>3441</v>
      </c>
      <c r="G212" s="33" t="s">
        <v>37662</v>
      </c>
      <c r="H212" s="33" t="s">
        <v>28730</v>
      </c>
      <c r="I212" s="33" t="s">
        <v>2051</v>
      </c>
      <c r="J212" s="33">
        <v>0</v>
      </c>
      <c r="K212" s="33">
        <v>0</v>
      </c>
      <c r="L212" s="33">
        <v>0</v>
      </c>
      <c r="M212" s="33">
        <v>0</v>
      </c>
    </row>
    <row r="213" spans="1:13" ht="14.25" customHeight="1">
      <c r="A213" t="s">
        <v>28701</v>
      </c>
      <c r="B213" s="33" t="s">
        <v>28702</v>
      </c>
      <c r="C213" s="33" t="s">
        <v>28703</v>
      </c>
      <c r="D213" s="33" t="s">
        <v>37651</v>
      </c>
      <c r="E213" s="33" t="s">
        <v>25540</v>
      </c>
      <c r="F213" s="33" t="s">
        <v>2090</v>
      </c>
      <c r="G213" s="33" t="s">
        <v>37754</v>
      </c>
      <c r="H213" s="33" t="s">
        <v>28704</v>
      </c>
      <c r="I213" s="33" t="s">
        <v>2051</v>
      </c>
      <c r="J213" s="33">
        <v>0</v>
      </c>
      <c r="K213" s="33">
        <v>0</v>
      </c>
      <c r="L213" s="33">
        <v>0</v>
      </c>
      <c r="M213" s="33">
        <v>0</v>
      </c>
    </row>
    <row r="214" spans="1:13" ht="14.25" customHeight="1">
      <c r="A214" t="s">
        <v>28680</v>
      </c>
      <c r="B214" s="33" t="s">
        <v>28681</v>
      </c>
      <c r="C214" s="33" t="s">
        <v>28682</v>
      </c>
      <c r="D214" s="33" t="s">
        <v>37689</v>
      </c>
      <c r="E214" s="33" t="s">
        <v>28021</v>
      </c>
      <c r="F214" s="33" t="s">
        <v>2322</v>
      </c>
      <c r="G214" s="33" t="s">
        <v>23895</v>
      </c>
      <c r="H214" s="33" t="s">
        <v>28683</v>
      </c>
      <c r="I214" s="33" t="s">
        <v>2051</v>
      </c>
      <c r="J214" s="33">
        <v>0</v>
      </c>
      <c r="K214" s="33">
        <v>0</v>
      </c>
      <c r="L214" s="33">
        <v>0</v>
      </c>
      <c r="M214" s="33">
        <v>0</v>
      </c>
    </row>
    <row r="215" spans="1:13" ht="14.25" customHeight="1">
      <c r="A215" t="s">
        <v>28684</v>
      </c>
      <c r="B215" s="33" t="s">
        <v>28681</v>
      </c>
      <c r="C215" s="33" t="s">
        <v>28685</v>
      </c>
      <c r="D215" s="33" t="s">
        <v>37654</v>
      </c>
      <c r="E215" s="33" t="s">
        <v>28686</v>
      </c>
      <c r="F215" s="33" t="s">
        <v>20785</v>
      </c>
      <c r="G215" s="33" t="s">
        <v>37655</v>
      </c>
      <c r="H215" s="33" t="s">
        <v>28687</v>
      </c>
      <c r="I215" s="33" t="s">
        <v>2051</v>
      </c>
      <c r="J215" s="33">
        <v>0</v>
      </c>
      <c r="K215" s="33">
        <v>0</v>
      </c>
      <c r="L215" s="33">
        <v>0</v>
      </c>
      <c r="M215" s="33">
        <v>0</v>
      </c>
    </row>
    <row r="216" spans="1:13" ht="14.25" customHeight="1">
      <c r="A216" t="s">
        <v>28689</v>
      </c>
      <c r="B216" s="33" t="s">
        <v>28681</v>
      </c>
      <c r="C216" s="33" t="s">
        <v>28690</v>
      </c>
      <c r="D216" s="33" t="s">
        <v>37651</v>
      </c>
      <c r="E216" s="33" t="s">
        <v>28691</v>
      </c>
      <c r="F216" s="33" t="s">
        <v>2473</v>
      </c>
      <c r="G216" s="33" t="s">
        <v>37688</v>
      </c>
      <c r="H216" s="33" t="s">
        <v>28692</v>
      </c>
      <c r="I216" s="33" t="s">
        <v>2051</v>
      </c>
      <c r="J216" s="33">
        <v>0</v>
      </c>
      <c r="K216" s="33">
        <v>0</v>
      </c>
      <c r="L216" s="33">
        <v>0</v>
      </c>
      <c r="M216" s="33">
        <v>0</v>
      </c>
    </row>
    <row r="217" spans="1:13" ht="14.25" customHeight="1">
      <c r="A217" t="s">
        <v>28672</v>
      </c>
      <c r="B217" s="33" t="s">
        <v>28673</v>
      </c>
      <c r="C217" s="33" t="s">
        <v>28674</v>
      </c>
      <c r="D217" s="33" t="s">
        <v>37651</v>
      </c>
      <c r="E217" s="33" t="s">
        <v>23068</v>
      </c>
      <c r="F217" s="33" t="s">
        <v>2489</v>
      </c>
      <c r="G217" s="33" t="s">
        <v>37755</v>
      </c>
      <c r="H217" s="33" t="s">
        <v>28675</v>
      </c>
      <c r="I217" s="33" t="s">
        <v>2051</v>
      </c>
      <c r="J217" s="33">
        <v>0</v>
      </c>
      <c r="K217" s="33">
        <v>0</v>
      </c>
      <c r="L217" s="33">
        <v>0</v>
      </c>
      <c r="M217" s="33">
        <v>0</v>
      </c>
    </row>
    <row r="218" spans="1:13" ht="14.25" customHeight="1">
      <c r="A218" t="s">
        <v>28668</v>
      </c>
      <c r="B218" s="33" t="s">
        <v>28669</v>
      </c>
      <c r="C218" s="33" t="s">
        <v>28670</v>
      </c>
      <c r="D218" s="33" t="s">
        <v>37651</v>
      </c>
      <c r="E218" s="33" t="s">
        <v>25540</v>
      </c>
      <c r="F218" s="33" t="s">
        <v>2210</v>
      </c>
      <c r="G218" s="33" t="s">
        <v>37705</v>
      </c>
      <c r="H218" s="33" t="s">
        <v>28671</v>
      </c>
      <c r="I218" s="33" t="s">
        <v>2051</v>
      </c>
      <c r="J218" s="33">
        <v>0</v>
      </c>
      <c r="K218" s="33">
        <v>0</v>
      </c>
      <c r="L218" s="33">
        <v>0</v>
      </c>
      <c r="M218" s="33">
        <v>0</v>
      </c>
    </row>
    <row r="219" spans="1:13" ht="14.25" customHeight="1">
      <c r="A219" t="s">
        <v>28661</v>
      </c>
      <c r="B219" s="33" t="s">
        <v>12550</v>
      </c>
      <c r="C219" s="33" t="s">
        <v>28662</v>
      </c>
      <c r="D219" s="33" t="s">
        <v>37651</v>
      </c>
      <c r="E219" s="33" t="s">
        <v>996</v>
      </c>
      <c r="F219" s="33" t="s">
        <v>28663</v>
      </c>
      <c r="G219" s="33" t="s">
        <v>37673</v>
      </c>
      <c r="H219" s="33" t="s">
        <v>28664</v>
      </c>
      <c r="I219" s="33" t="s">
        <v>2051</v>
      </c>
      <c r="J219" s="33">
        <v>0</v>
      </c>
      <c r="K219" s="33">
        <v>0</v>
      </c>
      <c r="L219" s="33">
        <v>0</v>
      </c>
      <c r="M219" s="33">
        <v>0</v>
      </c>
    </row>
    <row r="220" spans="1:13" ht="14.25" customHeight="1">
      <c r="A220" t="s">
        <v>28626</v>
      </c>
      <c r="B220" s="33" t="s">
        <v>17245</v>
      </c>
      <c r="C220" s="33" t="s">
        <v>28627</v>
      </c>
      <c r="D220" s="33" t="s">
        <v>37651</v>
      </c>
      <c r="E220" s="33" t="s">
        <v>28628</v>
      </c>
      <c r="F220" s="33" t="s">
        <v>2320</v>
      </c>
      <c r="G220" s="33" t="s">
        <v>23895</v>
      </c>
      <c r="H220" s="33" t="s">
        <v>28629</v>
      </c>
      <c r="I220" s="33" t="s">
        <v>2051</v>
      </c>
      <c r="J220" s="33">
        <v>0</v>
      </c>
      <c r="K220" s="33">
        <v>0</v>
      </c>
      <c r="L220" s="33">
        <v>0</v>
      </c>
      <c r="M220" s="33">
        <v>0</v>
      </c>
    </row>
    <row r="221" spans="1:13" ht="14.25" customHeight="1">
      <c r="A221" t="s">
        <v>28634</v>
      </c>
      <c r="B221" s="33" t="s">
        <v>17245</v>
      </c>
      <c r="C221" s="33" t="s">
        <v>28635</v>
      </c>
      <c r="D221" s="33" t="s">
        <v>37651</v>
      </c>
      <c r="E221" s="33" t="s">
        <v>28636</v>
      </c>
      <c r="F221" s="33" t="s">
        <v>3441</v>
      </c>
      <c r="G221" s="33" t="s">
        <v>23845</v>
      </c>
      <c r="H221" s="33" t="s">
        <v>28637</v>
      </c>
      <c r="I221" s="33" t="s">
        <v>2051</v>
      </c>
      <c r="J221" s="33">
        <v>0</v>
      </c>
      <c r="K221" s="33">
        <v>0</v>
      </c>
      <c r="L221" s="33">
        <v>0</v>
      </c>
      <c r="M221" s="33">
        <v>0</v>
      </c>
    </row>
    <row r="222" spans="1:13" ht="14.25" customHeight="1">
      <c r="A222" t="s">
        <v>22963</v>
      </c>
      <c r="B222" s="33" t="s">
        <v>2874</v>
      </c>
      <c r="C222" s="33" t="s">
        <v>22964</v>
      </c>
      <c r="D222" s="33" t="s">
        <v>37651</v>
      </c>
      <c r="E222" s="33" t="s">
        <v>22965</v>
      </c>
      <c r="F222" s="33" t="s">
        <v>2824</v>
      </c>
      <c r="G222" s="33" t="s">
        <v>37706</v>
      </c>
      <c r="H222" s="33" t="s">
        <v>22966</v>
      </c>
      <c r="I222" s="33" t="s">
        <v>2051</v>
      </c>
      <c r="J222" s="33">
        <v>0</v>
      </c>
      <c r="K222" s="33">
        <v>0</v>
      </c>
      <c r="L222" s="33">
        <v>0</v>
      </c>
      <c r="M222" s="33">
        <v>0</v>
      </c>
    </row>
    <row r="223" spans="1:13" ht="14.25" customHeight="1">
      <c r="A223" t="s">
        <v>28618</v>
      </c>
      <c r="B223" s="33" t="s">
        <v>2874</v>
      </c>
      <c r="C223" s="33" t="s">
        <v>28619</v>
      </c>
      <c r="D223" s="33" t="s">
        <v>37651</v>
      </c>
      <c r="E223" s="33" t="s">
        <v>27143</v>
      </c>
      <c r="F223" s="33" t="s">
        <v>3441</v>
      </c>
      <c r="G223" s="33" t="s">
        <v>37655</v>
      </c>
      <c r="H223" s="33" t="s">
        <v>28620</v>
      </c>
      <c r="I223" s="33" t="s">
        <v>2051</v>
      </c>
      <c r="J223" s="33">
        <v>0</v>
      </c>
      <c r="K223" s="33">
        <v>0</v>
      </c>
      <c r="L223" s="33">
        <v>0</v>
      </c>
      <c r="M223" s="33">
        <v>0</v>
      </c>
    </row>
    <row r="224" spans="1:13" ht="14.25" customHeight="1">
      <c r="A224" t="s">
        <v>28621</v>
      </c>
      <c r="B224" s="33" t="s">
        <v>2874</v>
      </c>
      <c r="C224" s="33" t="s">
        <v>28622</v>
      </c>
      <c r="D224" s="33" t="s">
        <v>37654</v>
      </c>
      <c r="E224" s="33" t="s">
        <v>28623</v>
      </c>
      <c r="F224" s="33" t="s">
        <v>2491</v>
      </c>
      <c r="G224" s="33" t="s">
        <v>23124</v>
      </c>
      <c r="H224" s="33" t="s">
        <v>28624</v>
      </c>
      <c r="I224" s="33" t="s">
        <v>2051</v>
      </c>
      <c r="J224" s="33">
        <v>0</v>
      </c>
      <c r="K224" s="33">
        <v>0</v>
      </c>
      <c r="L224" s="33">
        <v>0</v>
      </c>
      <c r="M224" s="33">
        <v>0</v>
      </c>
    </row>
    <row r="225" spans="1:13" ht="14.25" customHeight="1">
      <c r="A225" t="s">
        <v>23008</v>
      </c>
      <c r="B225" s="33" t="s">
        <v>4454</v>
      </c>
      <c r="C225" s="33" t="s">
        <v>23009</v>
      </c>
      <c r="D225" s="33" t="s">
        <v>37651</v>
      </c>
      <c r="E225" s="33" t="s">
        <v>23010</v>
      </c>
      <c r="F225" s="33" t="s">
        <v>2170</v>
      </c>
      <c r="G225" s="33" t="s">
        <v>23124</v>
      </c>
      <c r="H225" s="33" t="s">
        <v>23011</v>
      </c>
      <c r="I225" s="33" t="s">
        <v>2051</v>
      </c>
      <c r="J225" s="33">
        <v>0</v>
      </c>
      <c r="K225" s="33">
        <v>0</v>
      </c>
      <c r="L225" s="33">
        <v>0</v>
      </c>
      <c r="M225" s="33">
        <v>0</v>
      </c>
    </row>
    <row r="226" spans="1:13" ht="14.25" customHeight="1">
      <c r="A226" t="s">
        <v>28592</v>
      </c>
      <c r="B226" s="33" t="s">
        <v>4454</v>
      </c>
      <c r="C226" s="33" t="s">
        <v>28593</v>
      </c>
      <c r="D226" s="33" t="s">
        <v>37651</v>
      </c>
      <c r="E226" s="33" t="s">
        <v>21189</v>
      </c>
      <c r="F226" s="33" t="s">
        <v>2824</v>
      </c>
      <c r="G226" s="33" t="s">
        <v>23895</v>
      </c>
      <c r="H226" s="33" t="s">
        <v>28594</v>
      </c>
      <c r="I226" s="33" t="s">
        <v>2051</v>
      </c>
      <c r="J226" s="33">
        <v>0</v>
      </c>
      <c r="K226" s="33">
        <v>0</v>
      </c>
      <c r="L226" s="33">
        <v>0</v>
      </c>
      <c r="M226" s="33">
        <v>0</v>
      </c>
    </row>
    <row r="227" spans="1:13" ht="14.25" customHeight="1">
      <c r="A227" t="s">
        <v>28595</v>
      </c>
      <c r="B227" s="33" t="s">
        <v>4454</v>
      </c>
      <c r="C227" s="33" t="s">
        <v>2075</v>
      </c>
      <c r="D227" s="33" t="s">
        <v>37689</v>
      </c>
      <c r="E227" s="33" t="s">
        <v>28021</v>
      </c>
      <c r="F227" s="33" t="s">
        <v>2210</v>
      </c>
      <c r="G227" s="33" t="s">
        <v>23895</v>
      </c>
      <c r="H227" s="33" t="s">
        <v>28596</v>
      </c>
      <c r="I227" s="33" t="s">
        <v>2051</v>
      </c>
      <c r="J227" s="33">
        <v>0</v>
      </c>
      <c r="K227" s="33">
        <v>0</v>
      </c>
      <c r="L227" s="33">
        <v>0</v>
      </c>
      <c r="M227" s="33">
        <v>0</v>
      </c>
    </row>
    <row r="228" spans="1:13" ht="14.25" customHeight="1">
      <c r="A228" t="s">
        <v>28597</v>
      </c>
      <c r="B228" s="33" t="s">
        <v>4454</v>
      </c>
      <c r="C228" s="33" t="s">
        <v>28598</v>
      </c>
      <c r="D228" s="33" t="s">
        <v>37654</v>
      </c>
      <c r="E228" s="33" t="s">
        <v>28599</v>
      </c>
      <c r="F228" s="33" t="s">
        <v>2170</v>
      </c>
      <c r="G228" s="33" t="s">
        <v>37756</v>
      </c>
      <c r="H228" s="33" t="s">
        <v>28600</v>
      </c>
      <c r="I228" s="33" t="s">
        <v>2051</v>
      </c>
      <c r="J228" s="33">
        <v>0</v>
      </c>
      <c r="K228" s="33">
        <v>0</v>
      </c>
      <c r="L228" s="33">
        <v>0</v>
      </c>
      <c r="M228" s="33">
        <v>0</v>
      </c>
    </row>
    <row r="229" spans="1:13" ht="14.25" customHeight="1">
      <c r="A229" t="s">
        <v>28602</v>
      </c>
      <c r="B229" s="33" t="s">
        <v>4454</v>
      </c>
      <c r="C229" s="33" t="s">
        <v>28603</v>
      </c>
      <c r="D229" s="33" t="s">
        <v>37651</v>
      </c>
      <c r="E229" s="33" t="s">
        <v>28604</v>
      </c>
      <c r="F229" s="33" t="s">
        <v>2824</v>
      </c>
      <c r="G229" s="33" t="s">
        <v>37688</v>
      </c>
      <c r="H229" s="33" t="s">
        <v>28605</v>
      </c>
      <c r="I229" s="33" t="s">
        <v>2051</v>
      </c>
      <c r="J229" s="33">
        <v>0</v>
      </c>
      <c r="K229" s="33">
        <v>0</v>
      </c>
      <c r="L229" s="33">
        <v>0</v>
      </c>
      <c r="M229" s="33">
        <v>0</v>
      </c>
    </row>
    <row r="230" spans="1:13" ht="14.25" customHeight="1">
      <c r="A230" t="s">
        <v>28607</v>
      </c>
      <c r="B230" s="33" t="s">
        <v>4454</v>
      </c>
      <c r="C230" s="33" t="s">
        <v>28608</v>
      </c>
      <c r="D230" s="33" t="s">
        <v>37689</v>
      </c>
      <c r="E230" s="33" t="s">
        <v>28609</v>
      </c>
      <c r="F230" s="33" t="s">
        <v>20785</v>
      </c>
      <c r="G230" s="33" t="s">
        <v>23124</v>
      </c>
      <c r="H230" s="33" t="s">
        <v>28610</v>
      </c>
      <c r="I230" s="33" t="s">
        <v>2051</v>
      </c>
      <c r="J230" s="33">
        <v>0</v>
      </c>
      <c r="K230" s="33">
        <v>0</v>
      </c>
      <c r="L230" s="33">
        <v>0</v>
      </c>
      <c r="M230" s="33">
        <v>0</v>
      </c>
    </row>
    <row r="231" spans="1:13" ht="14.25" customHeight="1">
      <c r="A231" t="s">
        <v>28612</v>
      </c>
      <c r="B231" s="33" t="s">
        <v>4454</v>
      </c>
      <c r="C231" s="33" t="s">
        <v>28613</v>
      </c>
      <c r="D231" s="33" t="s">
        <v>37651</v>
      </c>
      <c r="E231" s="33">
        <v>0</v>
      </c>
      <c r="F231" s="33" t="s">
        <v>2473</v>
      </c>
      <c r="G231" s="33" t="s">
        <v>23124</v>
      </c>
      <c r="H231" s="33" t="s">
        <v>28614</v>
      </c>
      <c r="I231" s="33" t="s">
        <v>2051</v>
      </c>
      <c r="J231" s="33">
        <v>0</v>
      </c>
      <c r="K231" s="33">
        <v>0</v>
      </c>
      <c r="L231" s="33">
        <v>0</v>
      </c>
      <c r="M231" s="33">
        <v>0</v>
      </c>
    </row>
    <row r="232" spans="1:13" ht="14.25" customHeight="1">
      <c r="A232" t="s">
        <v>28587</v>
      </c>
      <c r="B232" s="33" t="s">
        <v>28588</v>
      </c>
      <c r="C232" s="33" t="s">
        <v>16690</v>
      </c>
      <c r="D232" s="33" t="s">
        <v>37654</v>
      </c>
      <c r="E232" s="33" t="s">
        <v>28589</v>
      </c>
      <c r="F232" s="33" t="s">
        <v>2210</v>
      </c>
      <c r="G232" s="33" t="s">
        <v>37655</v>
      </c>
      <c r="H232" s="33" t="s">
        <v>28590</v>
      </c>
      <c r="I232" s="33" t="s">
        <v>2051</v>
      </c>
      <c r="J232" s="33">
        <v>0</v>
      </c>
      <c r="K232" s="33">
        <v>0</v>
      </c>
      <c r="L232" s="33">
        <v>0</v>
      </c>
      <c r="M232" s="33">
        <v>0</v>
      </c>
    </row>
    <row r="233" spans="1:13" ht="14.25" customHeight="1">
      <c r="A233" t="s">
        <v>28581</v>
      </c>
      <c r="B233" s="33" t="s">
        <v>28582</v>
      </c>
      <c r="C233" s="33" t="s">
        <v>28583</v>
      </c>
      <c r="D233" s="33" t="s">
        <v>37694</v>
      </c>
      <c r="E233" s="33" t="s">
        <v>28584</v>
      </c>
      <c r="F233" s="33" t="s">
        <v>2473</v>
      </c>
      <c r="G233" s="33" t="s">
        <v>23895</v>
      </c>
      <c r="H233" s="33" t="s">
        <v>28585</v>
      </c>
      <c r="I233" s="33" t="s">
        <v>2051</v>
      </c>
      <c r="J233" s="33">
        <v>0</v>
      </c>
      <c r="K233" s="33">
        <v>0</v>
      </c>
      <c r="L233" s="33">
        <v>0</v>
      </c>
      <c r="M233" s="33">
        <v>0</v>
      </c>
    </row>
    <row r="234" spans="1:13" ht="14.25" customHeight="1">
      <c r="A234" t="s">
        <v>28549</v>
      </c>
      <c r="B234" s="33" t="s">
        <v>3194</v>
      </c>
      <c r="C234" s="33" t="s">
        <v>2784</v>
      </c>
      <c r="D234" s="33" t="s">
        <v>37651</v>
      </c>
      <c r="E234" s="33" t="s">
        <v>28550</v>
      </c>
      <c r="F234" s="33" t="s">
        <v>2316</v>
      </c>
      <c r="G234" s="33" t="s">
        <v>18247</v>
      </c>
      <c r="H234" s="33" t="s">
        <v>28551</v>
      </c>
      <c r="I234" s="33" t="s">
        <v>2051</v>
      </c>
      <c r="J234" s="33">
        <v>0</v>
      </c>
      <c r="K234" s="33">
        <v>0</v>
      </c>
      <c r="L234" s="33">
        <v>0</v>
      </c>
      <c r="M234" s="33">
        <v>0</v>
      </c>
    </row>
    <row r="235" spans="1:13" ht="14.25" customHeight="1">
      <c r="A235" t="s">
        <v>28525</v>
      </c>
      <c r="B235" s="33" t="s">
        <v>28526</v>
      </c>
      <c r="C235" s="33" t="s">
        <v>28527</v>
      </c>
      <c r="D235" s="33" t="s">
        <v>37651</v>
      </c>
      <c r="E235" s="33" t="s">
        <v>28528</v>
      </c>
      <c r="F235" s="33" t="s">
        <v>3441</v>
      </c>
      <c r="G235" s="33" t="s">
        <v>37656</v>
      </c>
      <c r="H235" s="33" t="s">
        <v>28529</v>
      </c>
      <c r="I235" s="33" t="s">
        <v>2051</v>
      </c>
      <c r="J235" s="33">
        <v>0</v>
      </c>
      <c r="K235" s="33">
        <v>0</v>
      </c>
      <c r="L235" s="33">
        <v>0</v>
      </c>
      <c r="M235" s="33">
        <v>0</v>
      </c>
    </row>
    <row r="236" spans="1:13" ht="14.25" customHeight="1">
      <c r="A236" t="s">
        <v>28483</v>
      </c>
      <c r="B236" s="33" t="s">
        <v>3221</v>
      </c>
      <c r="C236" s="33" t="s">
        <v>28484</v>
      </c>
      <c r="D236" s="33" t="s">
        <v>37651</v>
      </c>
      <c r="E236" s="33" t="s">
        <v>996</v>
      </c>
      <c r="F236" s="33" t="s">
        <v>28485</v>
      </c>
      <c r="G236" s="33" t="s">
        <v>37757</v>
      </c>
      <c r="H236" s="33" t="s">
        <v>28486</v>
      </c>
      <c r="I236" s="33" t="s">
        <v>2051</v>
      </c>
      <c r="J236" s="33">
        <v>0</v>
      </c>
      <c r="K236" s="33">
        <v>0</v>
      </c>
      <c r="L236" s="33">
        <v>0</v>
      </c>
      <c r="M236" s="33">
        <v>0</v>
      </c>
    </row>
    <row r="237" spans="1:13" ht="14.25" customHeight="1">
      <c r="A237" t="s">
        <v>21057</v>
      </c>
      <c r="B237" s="33" t="s">
        <v>3221</v>
      </c>
      <c r="C237" s="33" t="s">
        <v>4312</v>
      </c>
      <c r="D237" s="33" t="s">
        <v>37651</v>
      </c>
      <c r="E237" s="33" t="s">
        <v>21058</v>
      </c>
      <c r="F237" s="33" t="s">
        <v>6204</v>
      </c>
      <c r="G237" s="33" t="s">
        <v>37758</v>
      </c>
      <c r="H237" s="33" t="s">
        <v>21059</v>
      </c>
      <c r="I237" s="33" t="s">
        <v>2051</v>
      </c>
      <c r="J237" s="33">
        <v>0</v>
      </c>
      <c r="K237" s="33">
        <v>0</v>
      </c>
      <c r="L237" s="33">
        <v>0</v>
      </c>
      <c r="M237" s="33">
        <v>0</v>
      </c>
    </row>
    <row r="238" spans="1:13" ht="14.25" customHeight="1">
      <c r="A238" t="s">
        <v>28507</v>
      </c>
      <c r="B238" s="33" t="s">
        <v>3221</v>
      </c>
      <c r="C238" s="33" t="s">
        <v>28508</v>
      </c>
      <c r="D238" s="33" t="s">
        <v>37651</v>
      </c>
      <c r="E238" s="33" t="s">
        <v>996</v>
      </c>
      <c r="F238" s="33" t="s">
        <v>28509</v>
      </c>
      <c r="G238" s="33" t="s">
        <v>37652</v>
      </c>
      <c r="H238" s="33" t="s">
        <v>28510</v>
      </c>
      <c r="I238" s="33" t="s">
        <v>2051</v>
      </c>
      <c r="J238" s="33">
        <v>0</v>
      </c>
      <c r="K238" s="33">
        <v>0</v>
      </c>
      <c r="L238" s="33">
        <v>0</v>
      </c>
      <c r="M238" s="33">
        <v>0</v>
      </c>
    </row>
    <row r="239" spans="1:13" ht="14.25" customHeight="1">
      <c r="A239" t="s">
        <v>21061</v>
      </c>
      <c r="B239" s="33" t="s">
        <v>3221</v>
      </c>
      <c r="C239" s="33" t="s">
        <v>21062</v>
      </c>
      <c r="D239" s="33">
        <v>0</v>
      </c>
      <c r="E239" s="33" t="s">
        <v>20400</v>
      </c>
      <c r="F239" s="33" t="s">
        <v>2473</v>
      </c>
      <c r="G239" s="33">
        <v>0</v>
      </c>
      <c r="H239" s="33" t="s">
        <v>21063</v>
      </c>
      <c r="I239" s="33" t="s">
        <v>2051</v>
      </c>
      <c r="J239" s="33">
        <v>0</v>
      </c>
      <c r="K239" s="33">
        <v>0</v>
      </c>
      <c r="L239" s="33">
        <v>0</v>
      </c>
      <c r="M239" s="33">
        <v>0</v>
      </c>
    </row>
    <row r="240" spans="1:13" ht="14.25" customHeight="1">
      <c r="A240" t="s">
        <v>28457</v>
      </c>
      <c r="B240" s="33" t="s">
        <v>3237</v>
      </c>
      <c r="C240" s="33" t="s">
        <v>28458</v>
      </c>
      <c r="D240" s="33" t="s">
        <v>37651</v>
      </c>
      <c r="E240" s="33" t="s">
        <v>25206</v>
      </c>
      <c r="F240" s="33" t="s">
        <v>2473</v>
      </c>
      <c r="G240" s="33" t="s">
        <v>37759</v>
      </c>
      <c r="H240" s="33" t="s">
        <v>28459</v>
      </c>
      <c r="I240" s="33" t="s">
        <v>2051</v>
      </c>
      <c r="J240" s="33">
        <v>0</v>
      </c>
      <c r="K240" s="33">
        <v>0</v>
      </c>
      <c r="L240" s="33">
        <v>0</v>
      </c>
      <c r="M240" s="33">
        <v>0</v>
      </c>
    </row>
    <row r="241" spans="1:13" ht="14.25" customHeight="1">
      <c r="A241" t="s">
        <v>28443</v>
      </c>
      <c r="B241" s="33" t="s">
        <v>3176</v>
      </c>
      <c r="C241" s="33" t="s">
        <v>28444</v>
      </c>
      <c r="D241" s="33" t="s">
        <v>37651</v>
      </c>
      <c r="E241" s="33" t="s">
        <v>28445</v>
      </c>
      <c r="F241" s="33" t="s">
        <v>2322</v>
      </c>
      <c r="G241" s="33" t="s">
        <v>23598</v>
      </c>
      <c r="H241" s="33" t="s">
        <v>28446</v>
      </c>
      <c r="I241" s="33" t="s">
        <v>2051</v>
      </c>
      <c r="J241" s="33">
        <v>0</v>
      </c>
      <c r="K241" s="33">
        <v>0</v>
      </c>
      <c r="L241" s="33">
        <v>0</v>
      </c>
      <c r="M241" s="33">
        <v>0</v>
      </c>
    </row>
    <row r="242" spans="1:13" ht="14.25" customHeight="1">
      <c r="A242" t="s">
        <v>21047</v>
      </c>
      <c r="B242" s="33" t="s">
        <v>3176</v>
      </c>
      <c r="C242" s="33" t="s">
        <v>21048</v>
      </c>
      <c r="D242" s="33" t="s">
        <v>37651</v>
      </c>
      <c r="E242" s="33" t="s">
        <v>20168</v>
      </c>
      <c r="F242" s="33" t="s">
        <v>21049</v>
      </c>
      <c r="G242" s="33" t="s">
        <v>37674</v>
      </c>
      <c r="H242" s="33" t="s">
        <v>21050</v>
      </c>
      <c r="I242" s="33" t="s">
        <v>2051</v>
      </c>
      <c r="J242" s="33">
        <v>0</v>
      </c>
      <c r="K242" s="33">
        <v>0</v>
      </c>
      <c r="L242" s="33">
        <v>0</v>
      </c>
      <c r="M242" s="33">
        <v>0</v>
      </c>
    </row>
    <row r="243" spans="1:13" ht="14.25" customHeight="1">
      <c r="A243" t="s">
        <v>21051</v>
      </c>
      <c r="B243" s="33" t="s">
        <v>3176</v>
      </c>
      <c r="C243" s="33" t="s">
        <v>3356</v>
      </c>
      <c r="D243" s="33" t="s">
        <v>37666</v>
      </c>
      <c r="E243" s="33" t="s">
        <v>1664</v>
      </c>
      <c r="F243" s="33" t="s">
        <v>2320</v>
      </c>
      <c r="G243" s="33" t="s">
        <v>37667</v>
      </c>
      <c r="H243" s="33" t="s">
        <v>21052</v>
      </c>
      <c r="I243" s="33" t="s">
        <v>2051</v>
      </c>
      <c r="J243" s="33">
        <v>0</v>
      </c>
      <c r="K243" s="33">
        <v>0</v>
      </c>
      <c r="L243" s="33">
        <v>0</v>
      </c>
      <c r="M243" s="33">
        <v>0</v>
      </c>
    </row>
    <row r="244" spans="1:13" ht="14.25" customHeight="1">
      <c r="A244" t="s">
        <v>21053</v>
      </c>
      <c r="B244" s="33" t="s">
        <v>3176</v>
      </c>
      <c r="C244" s="33" t="s">
        <v>21054</v>
      </c>
      <c r="D244" s="33" t="s">
        <v>37666</v>
      </c>
      <c r="E244" s="33" t="s">
        <v>1664</v>
      </c>
      <c r="F244" s="33" t="s">
        <v>21055</v>
      </c>
      <c r="G244" s="33" t="s">
        <v>37760</v>
      </c>
      <c r="H244" s="33" t="s">
        <v>21056</v>
      </c>
      <c r="I244" s="33" t="s">
        <v>2051</v>
      </c>
      <c r="J244" s="33">
        <v>0</v>
      </c>
      <c r="K244" s="33">
        <v>0</v>
      </c>
      <c r="L244" s="33">
        <v>0</v>
      </c>
      <c r="M244" s="33">
        <v>0</v>
      </c>
    </row>
    <row r="245" spans="1:13" ht="14.25" customHeight="1">
      <c r="A245" t="s">
        <v>28408</v>
      </c>
      <c r="B245" s="33" t="s">
        <v>3176</v>
      </c>
      <c r="C245" s="33" t="s">
        <v>28409</v>
      </c>
      <c r="D245" s="33" t="s">
        <v>37669</v>
      </c>
      <c r="E245" s="33" t="s">
        <v>22998</v>
      </c>
      <c r="F245" s="33" t="s">
        <v>7861</v>
      </c>
      <c r="G245" s="33" t="s">
        <v>37670</v>
      </c>
      <c r="H245" s="33" t="s">
        <v>28410</v>
      </c>
      <c r="I245" s="33" t="s">
        <v>2051</v>
      </c>
      <c r="J245" s="33">
        <v>0</v>
      </c>
      <c r="K245" s="33">
        <v>0</v>
      </c>
      <c r="L245" s="33">
        <v>0</v>
      </c>
      <c r="M245" s="33">
        <v>0</v>
      </c>
    </row>
    <row r="246" spans="1:13" ht="14.25" customHeight="1">
      <c r="A246" t="s">
        <v>28399</v>
      </c>
      <c r="B246" s="33" t="s">
        <v>28400</v>
      </c>
      <c r="C246" s="33" t="s">
        <v>28401</v>
      </c>
      <c r="D246" s="33" t="s">
        <v>37651</v>
      </c>
      <c r="E246" s="33" t="s">
        <v>28402</v>
      </c>
      <c r="F246" s="33" t="s">
        <v>2322</v>
      </c>
      <c r="G246" s="33" t="s">
        <v>37659</v>
      </c>
      <c r="H246" s="33" t="s">
        <v>28403</v>
      </c>
      <c r="I246" s="33" t="s">
        <v>2051</v>
      </c>
      <c r="J246" s="33">
        <v>0</v>
      </c>
      <c r="K246" s="33">
        <v>0</v>
      </c>
      <c r="L246" s="33">
        <v>0</v>
      </c>
      <c r="M246" s="33">
        <v>0</v>
      </c>
    </row>
    <row r="247" spans="1:13" ht="14.25" customHeight="1">
      <c r="A247" t="s">
        <v>28395</v>
      </c>
      <c r="B247" s="33" t="s">
        <v>28396</v>
      </c>
      <c r="C247" s="33" t="s">
        <v>28397</v>
      </c>
      <c r="D247" s="33" t="s">
        <v>37651</v>
      </c>
      <c r="E247" s="33" t="s">
        <v>26334</v>
      </c>
      <c r="F247" s="33" t="s">
        <v>5645</v>
      </c>
      <c r="G247" s="33" t="s">
        <v>37659</v>
      </c>
      <c r="H247" s="33" t="s">
        <v>28398</v>
      </c>
      <c r="I247" s="33" t="s">
        <v>2051</v>
      </c>
      <c r="J247" s="33">
        <v>0</v>
      </c>
      <c r="K247" s="33">
        <v>0</v>
      </c>
      <c r="L247" s="33">
        <v>0</v>
      </c>
      <c r="M247" s="33">
        <v>0</v>
      </c>
    </row>
    <row r="248" spans="1:13" ht="14.25" customHeight="1">
      <c r="A248" t="s">
        <v>28392</v>
      </c>
      <c r="B248" s="33" t="s">
        <v>28393</v>
      </c>
      <c r="C248" s="33" t="s">
        <v>20987</v>
      </c>
      <c r="D248" s="33" t="s">
        <v>37651</v>
      </c>
      <c r="E248" s="33" t="s">
        <v>23118</v>
      </c>
      <c r="F248" s="33" t="s">
        <v>2473</v>
      </c>
      <c r="G248" s="33" t="s">
        <v>37688</v>
      </c>
      <c r="H248" s="33" t="s">
        <v>28394</v>
      </c>
      <c r="I248" s="33" t="s">
        <v>2051</v>
      </c>
      <c r="J248" s="33">
        <v>0</v>
      </c>
      <c r="K248" s="33">
        <v>0</v>
      </c>
      <c r="L248" s="33">
        <v>0</v>
      </c>
      <c r="M248" s="33">
        <v>0</v>
      </c>
    </row>
    <row r="249" spans="1:13" ht="14.25" customHeight="1">
      <c r="A249" t="s">
        <v>28387</v>
      </c>
      <c r="B249" s="33" t="s">
        <v>28388</v>
      </c>
      <c r="C249" s="33" t="s">
        <v>28389</v>
      </c>
      <c r="D249" s="33" t="s">
        <v>1566</v>
      </c>
      <c r="E249" s="33" t="s">
        <v>23639</v>
      </c>
      <c r="F249" s="33" t="s">
        <v>28390</v>
      </c>
      <c r="G249" s="33" t="s">
        <v>37761</v>
      </c>
      <c r="H249" s="33" t="s">
        <v>28391</v>
      </c>
      <c r="I249" s="33" t="s">
        <v>2051</v>
      </c>
      <c r="J249" s="33">
        <v>0</v>
      </c>
      <c r="K249" s="33">
        <v>0</v>
      </c>
      <c r="L249" s="33">
        <v>0</v>
      </c>
      <c r="M249" s="33">
        <v>0</v>
      </c>
    </row>
    <row r="250" spans="1:13" ht="14.25" customHeight="1">
      <c r="A250" t="s">
        <v>28382</v>
      </c>
      <c r="B250" s="33" t="s">
        <v>28383</v>
      </c>
      <c r="C250" s="33" t="s">
        <v>28384</v>
      </c>
      <c r="D250" s="33" t="s">
        <v>37651</v>
      </c>
      <c r="E250" s="33" t="s">
        <v>3532</v>
      </c>
      <c r="F250" s="33" t="s">
        <v>28385</v>
      </c>
      <c r="G250" s="33" t="s">
        <v>37655</v>
      </c>
      <c r="H250" s="33" t="s">
        <v>28386</v>
      </c>
      <c r="I250" s="33" t="s">
        <v>2051</v>
      </c>
      <c r="J250" s="33">
        <v>0</v>
      </c>
      <c r="K250" s="33">
        <v>0</v>
      </c>
      <c r="L250" s="33">
        <v>0</v>
      </c>
      <c r="M250" s="33">
        <v>0</v>
      </c>
    </row>
    <row r="251" spans="1:13" ht="14.25" customHeight="1">
      <c r="A251" t="s">
        <v>28373</v>
      </c>
      <c r="B251" s="33" t="s">
        <v>15569</v>
      </c>
      <c r="C251" s="33" t="s">
        <v>28374</v>
      </c>
      <c r="D251" s="33" t="s">
        <v>37651</v>
      </c>
      <c r="E251" s="33" t="s">
        <v>28375</v>
      </c>
      <c r="F251" s="33" t="s">
        <v>2090</v>
      </c>
      <c r="G251" s="33" t="s">
        <v>18247</v>
      </c>
      <c r="H251" s="33" t="s">
        <v>28376</v>
      </c>
      <c r="I251" s="33" t="s">
        <v>2051</v>
      </c>
      <c r="J251" s="33">
        <v>0</v>
      </c>
      <c r="K251" s="33">
        <v>0</v>
      </c>
      <c r="L251" s="33">
        <v>0</v>
      </c>
      <c r="M251" s="33">
        <v>0</v>
      </c>
    </row>
    <row r="252" spans="1:13" ht="14.25" customHeight="1">
      <c r="A252" t="s">
        <v>21040</v>
      </c>
      <c r="B252" s="33" t="s">
        <v>3278</v>
      </c>
      <c r="C252" s="33" t="s">
        <v>21041</v>
      </c>
      <c r="D252" s="33" t="s">
        <v>37651</v>
      </c>
      <c r="E252" s="33" t="s">
        <v>688</v>
      </c>
      <c r="F252" s="33" t="s">
        <v>21042</v>
      </c>
      <c r="G252" s="33" t="s">
        <v>37762</v>
      </c>
      <c r="H252" s="33" t="s">
        <v>21043</v>
      </c>
      <c r="I252" s="33" t="s">
        <v>2051</v>
      </c>
      <c r="J252" s="33">
        <v>0</v>
      </c>
      <c r="K252" s="33">
        <v>0</v>
      </c>
      <c r="L252" s="33">
        <v>0</v>
      </c>
      <c r="M252" s="33">
        <v>0</v>
      </c>
    </row>
    <row r="253" spans="1:13" ht="14.25" customHeight="1">
      <c r="A253" t="s">
        <v>21044</v>
      </c>
      <c r="B253" s="33" t="s">
        <v>3278</v>
      </c>
      <c r="C253" s="33" t="s">
        <v>21045</v>
      </c>
      <c r="D253" s="33">
        <v>0</v>
      </c>
      <c r="E253" s="33" t="s">
        <v>20279</v>
      </c>
      <c r="F253" s="33" t="s">
        <v>2473</v>
      </c>
      <c r="G253" s="33">
        <v>0</v>
      </c>
      <c r="H253" s="33" t="s">
        <v>21046</v>
      </c>
      <c r="I253" s="33" t="s">
        <v>2051</v>
      </c>
      <c r="J253" s="33">
        <v>0</v>
      </c>
      <c r="K253" s="33">
        <v>0</v>
      </c>
      <c r="L253" s="33">
        <v>0</v>
      </c>
      <c r="M253" s="33">
        <v>0</v>
      </c>
    </row>
    <row r="254" spans="1:13" ht="14.25" customHeight="1">
      <c r="A254" t="s">
        <v>28366</v>
      </c>
      <c r="B254" s="33" t="s">
        <v>3278</v>
      </c>
      <c r="C254" s="33" t="s">
        <v>3294</v>
      </c>
      <c r="D254" s="33">
        <v>0</v>
      </c>
      <c r="E254" s="33" t="s">
        <v>28367</v>
      </c>
      <c r="F254" s="33" t="s">
        <v>3557</v>
      </c>
      <c r="G254" s="33">
        <v>0</v>
      </c>
      <c r="H254" s="33" t="s">
        <v>28368</v>
      </c>
      <c r="I254" s="33" t="s">
        <v>2051</v>
      </c>
      <c r="J254" s="33">
        <v>0</v>
      </c>
      <c r="K254" s="33">
        <v>0</v>
      </c>
      <c r="L254" s="33">
        <v>0</v>
      </c>
      <c r="M254" s="33">
        <v>0</v>
      </c>
    </row>
    <row r="255" spans="1:13" ht="14.25" customHeight="1">
      <c r="A255" t="s">
        <v>21038</v>
      </c>
      <c r="B255" s="33" t="s">
        <v>7185</v>
      </c>
      <c r="C255" s="33" t="s">
        <v>8831</v>
      </c>
      <c r="D255" s="33" t="s">
        <v>37651</v>
      </c>
      <c r="E255" s="33" t="s">
        <v>20592</v>
      </c>
      <c r="F255" s="33" t="s">
        <v>2210</v>
      </c>
      <c r="G255" s="33" t="s">
        <v>37721</v>
      </c>
      <c r="H255" s="33" t="s">
        <v>21039</v>
      </c>
      <c r="I255" s="33" t="s">
        <v>2051</v>
      </c>
      <c r="J255" s="33">
        <v>0</v>
      </c>
      <c r="K255" s="33">
        <v>0</v>
      </c>
      <c r="L255" s="33">
        <v>0</v>
      </c>
      <c r="M255" s="33">
        <v>0</v>
      </c>
    </row>
    <row r="256" spans="1:13" ht="14.25" customHeight="1">
      <c r="A256" t="s">
        <v>21035</v>
      </c>
      <c r="B256" s="33" t="s">
        <v>21036</v>
      </c>
      <c r="C256" s="33" t="s">
        <v>8923</v>
      </c>
      <c r="D256" s="33" t="s">
        <v>37651</v>
      </c>
      <c r="E256" s="33" t="s">
        <v>1663</v>
      </c>
      <c r="F256" s="33" t="s">
        <v>2473</v>
      </c>
      <c r="G256" s="33" t="s">
        <v>37668</v>
      </c>
      <c r="H256" s="33" t="s">
        <v>21037</v>
      </c>
      <c r="I256" s="33" t="s">
        <v>2051</v>
      </c>
      <c r="J256" s="33">
        <v>0</v>
      </c>
      <c r="K256" s="33">
        <v>0</v>
      </c>
      <c r="L256" s="33">
        <v>0</v>
      </c>
      <c r="M256" s="33">
        <v>0</v>
      </c>
    </row>
    <row r="257" spans="1:13" ht="14.25" customHeight="1">
      <c r="A257" t="s">
        <v>28338</v>
      </c>
      <c r="B257" s="33" t="s">
        <v>7887</v>
      </c>
      <c r="C257" s="33" t="s">
        <v>28339</v>
      </c>
      <c r="D257" s="33" t="s">
        <v>37651</v>
      </c>
      <c r="E257" s="33" t="s">
        <v>24278</v>
      </c>
      <c r="F257" s="33" t="s">
        <v>5645</v>
      </c>
      <c r="G257" s="33" t="s">
        <v>23017</v>
      </c>
      <c r="H257" s="33" t="s">
        <v>28340</v>
      </c>
      <c r="I257" s="33" t="s">
        <v>2051</v>
      </c>
      <c r="J257" s="33">
        <v>0</v>
      </c>
      <c r="K257" s="33">
        <v>0</v>
      </c>
      <c r="L257" s="33">
        <v>0</v>
      </c>
      <c r="M257" s="33">
        <v>0</v>
      </c>
    </row>
    <row r="258" spans="1:13" ht="14.25" customHeight="1">
      <c r="A258" t="s">
        <v>28314</v>
      </c>
      <c r="B258" s="33" t="s">
        <v>3289</v>
      </c>
      <c r="C258" s="33" t="s">
        <v>28315</v>
      </c>
      <c r="D258" s="33" t="s">
        <v>37698</v>
      </c>
      <c r="E258" s="33" t="s">
        <v>28316</v>
      </c>
      <c r="F258" s="33" t="s">
        <v>25834</v>
      </c>
      <c r="G258" s="33" t="s">
        <v>37763</v>
      </c>
      <c r="H258" s="33" t="s">
        <v>28317</v>
      </c>
      <c r="I258" s="33" t="s">
        <v>2051</v>
      </c>
      <c r="J258" s="33">
        <v>0</v>
      </c>
      <c r="K258" s="33">
        <v>0</v>
      </c>
      <c r="L258" s="33">
        <v>0</v>
      </c>
      <c r="M258" s="33">
        <v>0</v>
      </c>
    </row>
    <row r="259" spans="1:13" ht="14.25" customHeight="1">
      <c r="A259" t="s">
        <v>28311</v>
      </c>
      <c r="B259" s="33" t="s">
        <v>28312</v>
      </c>
      <c r="C259" s="33" t="s">
        <v>22196</v>
      </c>
      <c r="D259" s="33" t="s">
        <v>37651</v>
      </c>
      <c r="E259" s="33" t="s">
        <v>996</v>
      </c>
      <c r="F259" s="33" t="s">
        <v>23365</v>
      </c>
      <c r="G259" s="33" t="s">
        <v>37764</v>
      </c>
      <c r="H259" s="33" t="s">
        <v>28313</v>
      </c>
      <c r="I259" s="33" t="s">
        <v>2051</v>
      </c>
      <c r="J259" s="33">
        <v>0</v>
      </c>
      <c r="K259" s="33">
        <v>0</v>
      </c>
      <c r="L259" s="33">
        <v>0</v>
      </c>
      <c r="M259" s="33">
        <v>0</v>
      </c>
    </row>
    <row r="260" spans="1:13" ht="14.25" customHeight="1">
      <c r="A260" t="s">
        <v>21025</v>
      </c>
      <c r="B260" s="33" t="s">
        <v>8477</v>
      </c>
      <c r="C260" s="33" t="s">
        <v>21026</v>
      </c>
      <c r="D260" s="33">
        <v>0</v>
      </c>
      <c r="E260" s="33" t="s">
        <v>21027</v>
      </c>
      <c r="F260" s="33" t="s">
        <v>9370</v>
      </c>
      <c r="G260" s="33" t="s">
        <v>37765</v>
      </c>
      <c r="H260" s="33" t="s">
        <v>21028</v>
      </c>
      <c r="I260" s="33" t="s">
        <v>2051</v>
      </c>
      <c r="J260" s="33">
        <v>0</v>
      </c>
      <c r="K260" s="33">
        <v>0</v>
      </c>
      <c r="L260" s="33">
        <v>0</v>
      </c>
      <c r="M260" s="33">
        <v>0</v>
      </c>
    </row>
    <row r="261" spans="1:13" ht="14.25" customHeight="1">
      <c r="A261" t="s">
        <v>21030</v>
      </c>
      <c r="B261" s="33" t="s">
        <v>8477</v>
      </c>
      <c r="C261" s="33" t="s">
        <v>21031</v>
      </c>
      <c r="D261" s="33">
        <v>0</v>
      </c>
      <c r="E261" s="33" t="s">
        <v>21032</v>
      </c>
      <c r="F261" s="33" t="s">
        <v>2210</v>
      </c>
      <c r="G261" s="33">
        <v>0</v>
      </c>
      <c r="H261" s="33" t="s">
        <v>21033</v>
      </c>
      <c r="I261" s="33" t="s">
        <v>2051</v>
      </c>
      <c r="J261" s="33">
        <v>0</v>
      </c>
      <c r="K261" s="33">
        <v>0</v>
      </c>
      <c r="L261" s="33">
        <v>0</v>
      </c>
      <c r="M261" s="33">
        <v>0</v>
      </c>
    </row>
    <row r="262" spans="1:13" ht="14.25" customHeight="1">
      <c r="A262" t="s">
        <v>21019</v>
      </c>
      <c r="B262" s="33" t="s">
        <v>3299</v>
      </c>
      <c r="C262" s="33" t="s">
        <v>21020</v>
      </c>
      <c r="D262" s="33" t="s">
        <v>37651</v>
      </c>
      <c r="E262" s="33" t="s">
        <v>20168</v>
      </c>
      <c r="F262" s="33" t="s">
        <v>21021</v>
      </c>
      <c r="G262" s="33" t="s">
        <v>37674</v>
      </c>
      <c r="H262" s="33" t="s">
        <v>21022</v>
      </c>
      <c r="I262" s="33" t="s">
        <v>2051</v>
      </c>
      <c r="J262" s="33">
        <v>0</v>
      </c>
      <c r="K262" s="33">
        <v>0</v>
      </c>
      <c r="L262" s="33">
        <v>0</v>
      </c>
      <c r="M262" s="33">
        <v>0</v>
      </c>
    </row>
    <row r="263" spans="1:13" ht="14.25" customHeight="1">
      <c r="A263" t="s">
        <v>21023</v>
      </c>
      <c r="B263" s="33" t="s">
        <v>2887</v>
      </c>
      <c r="C263" s="33" t="s">
        <v>5432</v>
      </c>
      <c r="D263" s="33" t="s">
        <v>37651</v>
      </c>
      <c r="E263" s="33" t="s">
        <v>1663</v>
      </c>
      <c r="F263" s="33" t="s">
        <v>2473</v>
      </c>
      <c r="G263" s="33" t="s">
        <v>37660</v>
      </c>
      <c r="H263" s="33" t="s">
        <v>21024</v>
      </c>
      <c r="I263" s="33" t="s">
        <v>2051</v>
      </c>
      <c r="J263" s="33">
        <v>0</v>
      </c>
      <c r="K263" s="33">
        <v>0</v>
      </c>
      <c r="L263" s="33">
        <v>0</v>
      </c>
      <c r="M263" s="33">
        <v>0</v>
      </c>
    </row>
    <row r="264" spans="1:13" ht="14.25" customHeight="1">
      <c r="A264" t="s">
        <v>21015</v>
      </c>
      <c r="B264" s="33" t="s">
        <v>7180</v>
      </c>
      <c r="C264" s="33" t="s">
        <v>21016</v>
      </c>
      <c r="D264" s="33" t="s">
        <v>37666</v>
      </c>
      <c r="E264" s="33" t="s">
        <v>1664</v>
      </c>
      <c r="F264" s="33" t="s">
        <v>21017</v>
      </c>
      <c r="G264" s="33" t="s">
        <v>37691</v>
      </c>
      <c r="H264" s="33" t="s">
        <v>21018</v>
      </c>
      <c r="I264" s="33" t="s">
        <v>2051</v>
      </c>
      <c r="J264" s="33">
        <v>0</v>
      </c>
      <c r="K264" s="33">
        <v>0</v>
      </c>
      <c r="L264" s="33">
        <v>0</v>
      </c>
      <c r="M264" s="33">
        <v>0</v>
      </c>
    </row>
    <row r="265" spans="1:13" ht="14.25" customHeight="1">
      <c r="A265" t="s">
        <v>21012</v>
      </c>
      <c r="B265" s="33" t="s">
        <v>5972</v>
      </c>
      <c r="C265" s="33" t="s">
        <v>21013</v>
      </c>
      <c r="D265" s="33" t="s">
        <v>37651</v>
      </c>
      <c r="E265" s="33" t="s">
        <v>20136</v>
      </c>
      <c r="F265" s="33" t="s">
        <v>4810</v>
      </c>
      <c r="G265" s="33" t="s">
        <v>37665</v>
      </c>
      <c r="H265" s="33" t="s">
        <v>21014</v>
      </c>
      <c r="I265" s="33" t="s">
        <v>2051</v>
      </c>
      <c r="J265" s="33">
        <v>0</v>
      </c>
      <c r="K265" s="33">
        <v>0</v>
      </c>
      <c r="L265" s="33">
        <v>0</v>
      </c>
      <c r="M265" s="33">
        <v>0</v>
      </c>
    </row>
    <row r="266" spans="1:13" ht="14.25" customHeight="1">
      <c r="A266" t="s">
        <v>28220</v>
      </c>
      <c r="B266" s="33" t="s">
        <v>2586</v>
      </c>
      <c r="C266" s="33" t="s">
        <v>28221</v>
      </c>
      <c r="D266" s="33" t="s">
        <v>1566</v>
      </c>
      <c r="E266" s="33" t="s">
        <v>23584</v>
      </c>
      <c r="F266" s="33" t="s">
        <v>2322</v>
      </c>
      <c r="G266" s="33" t="s">
        <v>37682</v>
      </c>
      <c r="H266" s="33" t="s">
        <v>28222</v>
      </c>
      <c r="I266" s="33" t="s">
        <v>2051</v>
      </c>
      <c r="J266" s="33">
        <v>0</v>
      </c>
      <c r="K266" s="33">
        <v>0</v>
      </c>
      <c r="L266" s="33">
        <v>0</v>
      </c>
      <c r="M266" s="33">
        <v>0</v>
      </c>
    </row>
    <row r="267" spans="1:13" ht="14.25" customHeight="1">
      <c r="A267" t="s">
        <v>21009</v>
      </c>
      <c r="B267" s="33" t="s">
        <v>21010</v>
      </c>
      <c r="C267" s="33" t="s">
        <v>6224</v>
      </c>
      <c r="D267" s="33" t="s">
        <v>37651</v>
      </c>
      <c r="E267" s="33" t="s">
        <v>20592</v>
      </c>
      <c r="F267" s="33" t="s">
        <v>2473</v>
      </c>
      <c r="G267" s="33" t="s">
        <v>37708</v>
      </c>
      <c r="H267" s="33" t="s">
        <v>21011</v>
      </c>
      <c r="I267" s="33" t="s">
        <v>2051</v>
      </c>
      <c r="J267" s="33">
        <v>0</v>
      </c>
      <c r="K267" s="33">
        <v>0</v>
      </c>
      <c r="L267" s="33">
        <v>0</v>
      </c>
      <c r="M267" s="33">
        <v>0</v>
      </c>
    </row>
    <row r="268" spans="1:13" ht="14.25" customHeight="1">
      <c r="A268" t="s">
        <v>21006</v>
      </c>
      <c r="B268" s="33" t="s">
        <v>3155</v>
      </c>
      <c r="C268" s="33" t="s">
        <v>21007</v>
      </c>
      <c r="D268" s="33" t="s">
        <v>37651</v>
      </c>
      <c r="E268" s="33" t="s">
        <v>20168</v>
      </c>
      <c r="F268" s="33" t="s">
        <v>2090</v>
      </c>
      <c r="G268" s="33" t="s">
        <v>37766</v>
      </c>
      <c r="H268" s="33" t="s">
        <v>21008</v>
      </c>
      <c r="I268" s="33" t="s">
        <v>2051</v>
      </c>
      <c r="J268" s="33">
        <v>0</v>
      </c>
      <c r="K268" s="33">
        <v>0</v>
      </c>
      <c r="L268" s="33">
        <v>0</v>
      </c>
      <c r="M268" s="33">
        <v>0</v>
      </c>
    </row>
    <row r="269" spans="1:13" ht="14.25" customHeight="1">
      <c r="A269" t="s">
        <v>28158</v>
      </c>
      <c r="B269" s="33" t="s">
        <v>28159</v>
      </c>
      <c r="C269" s="33" t="s">
        <v>28160</v>
      </c>
      <c r="D269" s="33" t="s">
        <v>37651</v>
      </c>
      <c r="E269" s="33" t="s">
        <v>28161</v>
      </c>
      <c r="F269" s="33" t="s">
        <v>2322</v>
      </c>
      <c r="G269" s="33" t="s">
        <v>37767</v>
      </c>
      <c r="H269" s="33" t="s">
        <v>28162</v>
      </c>
      <c r="I269" s="33" t="s">
        <v>2051</v>
      </c>
      <c r="J269" s="33">
        <v>0</v>
      </c>
      <c r="K269" s="33">
        <v>0</v>
      </c>
      <c r="L269" s="33">
        <v>0</v>
      </c>
      <c r="M269" s="33">
        <v>0</v>
      </c>
    </row>
    <row r="270" spans="1:13" ht="14.25" customHeight="1">
      <c r="A270" t="s">
        <v>20999</v>
      </c>
      <c r="B270" s="33" t="s">
        <v>21000</v>
      </c>
      <c r="C270" s="33" t="s">
        <v>21001</v>
      </c>
      <c r="D270" s="33" t="s">
        <v>37651</v>
      </c>
      <c r="E270" s="33" t="s">
        <v>20314</v>
      </c>
      <c r="F270" s="33" t="s">
        <v>21002</v>
      </c>
      <c r="G270" s="33" t="s">
        <v>37768</v>
      </c>
      <c r="H270" s="33" t="s">
        <v>21003</v>
      </c>
      <c r="I270" s="33" t="s">
        <v>2051</v>
      </c>
      <c r="J270" s="33">
        <v>0</v>
      </c>
      <c r="K270" s="33">
        <v>0</v>
      </c>
      <c r="L270" s="33">
        <v>0</v>
      </c>
      <c r="M270" s="33">
        <v>0</v>
      </c>
    </row>
    <row r="271" spans="1:13" ht="14.25" customHeight="1">
      <c r="A271" t="s">
        <v>20995</v>
      </c>
      <c r="B271" s="33" t="s">
        <v>3415</v>
      </c>
      <c r="C271" s="33" t="s">
        <v>8230</v>
      </c>
      <c r="D271" s="33">
        <v>0</v>
      </c>
      <c r="E271" s="33" t="s">
        <v>20996</v>
      </c>
      <c r="F271" s="33" t="s">
        <v>3557</v>
      </c>
      <c r="G271" s="33" t="s">
        <v>37769</v>
      </c>
      <c r="H271" s="33" t="s">
        <v>20997</v>
      </c>
      <c r="I271" s="33" t="s">
        <v>2051</v>
      </c>
      <c r="J271" s="33">
        <v>0</v>
      </c>
      <c r="K271" s="33">
        <v>0</v>
      </c>
      <c r="L271" s="33">
        <v>0</v>
      </c>
      <c r="M271" s="33">
        <v>0</v>
      </c>
    </row>
    <row r="272" spans="1:13" ht="14.25" customHeight="1">
      <c r="A272" t="s">
        <v>20991</v>
      </c>
      <c r="B272" s="33" t="s">
        <v>20992</v>
      </c>
      <c r="C272" s="33" t="s">
        <v>20993</v>
      </c>
      <c r="D272" s="33" t="s">
        <v>37651</v>
      </c>
      <c r="E272" s="33" t="s">
        <v>1663</v>
      </c>
      <c r="F272" s="33" t="s">
        <v>2473</v>
      </c>
      <c r="G272" s="33" t="s">
        <v>37770</v>
      </c>
      <c r="H272" s="33" t="s">
        <v>20994</v>
      </c>
      <c r="I272" s="33" t="s">
        <v>2051</v>
      </c>
      <c r="J272" s="33">
        <v>0</v>
      </c>
      <c r="K272" s="33">
        <v>0</v>
      </c>
      <c r="L272" s="33">
        <v>0</v>
      </c>
      <c r="M272" s="33">
        <v>0</v>
      </c>
    </row>
    <row r="273" spans="1:13" ht="14.25" customHeight="1">
      <c r="A273" t="s">
        <v>28045</v>
      </c>
      <c r="B273" s="33" t="s">
        <v>22867</v>
      </c>
      <c r="C273" s="33" t="s">
        <v>19998</v>
      </c>
      <c r="D273" s="33" t="s">
        <v>37651</v>
      </c>
      <c r="E273" s="33" t="s">
        <v>21189</v>
      </c>
      <c r="F273" s="33" t="s">
        <v>28046</v>
      </c>
      <c r="G273" s="33" t="s">
        <v>23895</v>
      </c>
      <c r="H273" s="33" t="s">
        <v>28047</v>
      </c>
      <c r="I273" s="33" t="s">
        <v>2051</v>
      </c>
      <c r="J273" s="33">
        <v>0</v>
      </c>
      <c r="K273" s="33">
        <v>0</v>
      </c>
      <c r="L273" s="33">
        <v>0</v>
      </c>
      <c r="M273" s="33">
        <v>0</v>
      </c>
    </row>
    <row r="274" spans="1:13" ht="14.25" customHeight="1">
      <c r="A274" t="s">
        <v>28722</v>
      </c>
      <c r="B274" s="33" t="s">
        <v>28723</v>
      </c>
      <c r="C274" s="33" t="s">
        <v>28724</v>
      </c>
      <c r="D274" s="33">
        <v>0</v>
      </c>
      <c r="E274" s="33" t="s">
        <v>23666</v>
      </c>
      <c r="F274" s="33" t="s">
        <v>2473</v>
      </c>
      <c r="G274" s="33">
        <v>0</v>
      </c>
      <c r="H274" s="33" t="s">
        <v>28725</v>
      </c>
      <c r="I274" s="33" t="s">
        <v>2051</v>
      </c>
      <c r="J274" s="33">
        <v>0</v>
      </c>
      <c r="K274" s="33">
        <v>0</v>
      </c>
      <c r="L274" s="33">
        <v>0</v>
      </c>
      <c r="M274" s="33">
        <v>0</v>
      </c>
    </row>
    <row r="275" spans="1:13" ht="14.25" customHeight="1">
      <c r="A275" t="s">
        <v>28018</v>
      </c>
      <c r="B275" s="33" t="s">
        <v>28019</v>
      </c>
      <c r="C275" s="33" t="s">
        <v>28020</v>
      </c>
      <c r="D275" s="33" t="s">
        <v>37689</v>
      </c>
      <c r="E275" s="33" t="s">
        <v>28021</v>
      </c>
      <c r="F275" s="33" t="s">
        <v>2473</v>
      </c>
      <c r="G275" s="33" t="s">
        <v>23124</v>
      </c>
      <c r="H275" s="33" t="s">
        <v>28022</v>
      </c>
      <c r="I275" s="33" t="s">
        <v>2051</v>
      </c>
      <c r="J275" s="33">
        <v>0</v>
      </c>
      <c r="K275" s="33">
        <v>0</v>
      </c>
      <c r="L275" s="33">
        <v>0</v>
      </c>
      <c r="M275" s="33">
        <v>0</v>
      </c>
    </row>
    <row r="276" spans="1:13" ht="14.25" customHeight="1">
      <c r="A276" t="s">
        <v>27995</v>
      </c>
      <c r="B276" s="33" t="s">
        <v>27996</v>
      </c>
      <c r="C276" s="33" t="s">
        <v>27997</v>
      </c>
      <c r="D276" s="33" t="s">
        <v>37651</v>
      </c>
      <c r="E276" s="33" t="s">
        <v>25540</v>
      </c>
      <c r="F276" s="33" t="s">
        <v>4565</v>
      </c>
      <c r="G276" s="33" t="s">
        <v>37705</v>
      </c>
      <c r="H276" s="33" t="s">
        <v>27998</v>
      </c>
      <c r="I276" s="33" t="s">
        <v>2051</v>
      </c>
      <c r="J276" s="33">
        <v>0</v>
      </c>
      <c r="K276" s="33">
        <v>0</v>
      </c>
      <c r="L276" s="33">
        <v>0</v>
      </c>
      <c r="M276" s="33">
        <v>0</v>
      </c>
    </row>
    <row r="277" spans="1:13" ht="14.25" customHeight="1">
      <c r="A277" t="s">
        <v>20986</v>
      </c>
      <c r="B277" s="33" t="s">
        <v>20987</v>
      </c>
      <c r="C277" s="33" t="s">
        <v>20988</v>
      </c>
      <c r="D277" s="33" t="s">
        <v>37651</v>
      </c>
      <c r="E277" s="33" t="s">
        <v>20548</v>
      </c>
      <c r="F277" s="33" t="s">
        <v>20989</v>
      </c>
      <c r="G277" s="33" t="s">
        <v>37771</v>
      </c>
      <c r="H277" s="33" t="s">
        <v>20990</v>
      </c>
      <c r="I277" s="33" t="s">
        <v>2051</v>
      </c>
      <c r="J277" s="33">
        <v>0</v>
      </c>
      <c r="K277" s="33">
        <v>0</v>
      </c>
      <c r="L277" s="33">
        <v>0</v>
      </c>
      <c r="M277" s="33">
        <v>0</v>
      </c>
    </row>
    <row r="278" spans="1:13" ht="14.25" customHeight="1">
      <c r="A278" t="s">
        <v>27990</v>
      </c>
      <c r="B278" s="33" t="s">
        <v>13636</v>
      </c>
      <c r="C278" s="33" t="s">
        <v>27991</v>
      </c>
      <c r="D278" s="33" t="s">
        <v>37651</v>
      </c>
      <c r="E278" s="33" t="s">
        <v>27992</v>
      </c>
      <c r="F278" s="33" t="s">
        <v>2210</v>
      </c>
      <c r="G278" s="33" t="s">
        <v>37656</v>
      </c>
      <c r="H278" s="33" t="s">
        <v>27993</v>
      </c>
      <c r="I278" s="33" t="s">
        <v>2051</v>
      </c>
      <c r="J278" s="33">
        <v>0</v>
      </c>
      <c r="K278" s="33">
        <v>0</v>
      </c>
      <c r="L278" s="33">
        <v>0</v>
      </c>
      <c r="M278" s="33">
        <v>0</v>
      </c>
    </row>
    <row r="279" spans="1:13" ht="14.25" customHeight="1">
      <c r="A279" t="s">
        <v>20982</v>
      </c>
      <c r="B279" s="33" t="s">
        <v>13636</v>
      </c>
      <c r="C279" s="33" t="s">
        <v>20983</v>
      </c>
      <c r="D279" s="33" t="s">
        <v>37651</v>
      </c>
      <c r="E279" s="33" t="s">
        <v>20161</v>
      </c>
      <c r="F279" s="33" t="s">
        <v>20984</v>
      </c>
      <c r="G279" s="33" t="s">
        <v>37772</v>
      </c>
      <c r="H279" s="33" t="s">
        <v>20985</v>
      </c>
      <c r="I279" s="33" t="s">
        <v>2051</v>
      </c>
      <c r="J279" s="33">
        <v>0</v>
      </c>
      <c r="K279" s="33">
        <v>0</v>
      </c>
      <c r="L279" s="33">
        <v>0</v>
      </c>
      <c r="M279" s="33">
        <v>0</v>
      </c>
    </row>
    <row r="280" spans="1:13" ht="14.25" customHeight="1">
      <c r="A280" t="s">
        <v>27980</v>
      </c>
      <c r="B280" s="33" t="s">
        <v>21713</v>
      </c>
      <c r="C280" s="33" t="s">
        <v>27981</v>
      </c>
      <c r="D280" s="33" t="s">
        <v>37651</v>
      </c>
      <c r="E280" s="33" t="s">
        <v>27982</v>
      </c>
      <c r="F280" s="33" t="s">
        <v>2473</v>
      </c>
      <c r="G280" s="33" t="s">
        <v>23895</v>
      </c>
      <c r="H280" s="33" t="s">
        <v>27983</v>
      </c>
      <c r="I280" s="33" t="s">
        <v>2051</v>
      </c>
      <c r="J280" s="33">
        <v>0</v>
      </c>
      <c r="K280" s="33">
        <v>0</v>
      </c>
      <c r="L280" s="33">
        <v>0</v>
      </c>
      <c r="M280" s="33">
        <v>0</v>
      </c>
    </row>
    <row r="281" spans="1:13" ht="14.25" customHeight="1">
      <c r="A281" t="s">
        <v>27965</v>
      </c>
      <c r="B281" s="33" t="s">
        <v>27966</v>
      </c>
      <c r="C281" s="33" t="s">
        <v>27967</v>
      </c>
      <c r="D281" s="33" t="s">
        <v>37698</v>
      </c>
      <c r="E281" s="33" t="s">
        <v>27968</v>
      </c>
      <c r="F281" s="33" t="s">
        <v>15874</v>
      </c>
      <c r="G281" s="33" t="s">
        <v>37688</v>
      </c>
      <c r="H281" s="33" t="s">
        <v>27969</v>
      </c>
      <c r="I281" s="33" t="s">
        <v>2051</v>
      </c>
      <c r="J281" s="33">
        <v>0</v>
      </c>
      <c r="K281" s="33">
        <v>0</v>
      </c>
      <c r="L281" s="33">
        <v>0</v>
      </c>
      <c r="M281" s="33">
        <v>0</v>
      </c>
    </row>
    <row r="282" spans="1:13" ht="14.25" customHeight="1">
      <c r="A282" t="s">
        <v>28708</v>
      </c>
      <c r="B282" s="33" t="s">
        <v>28709</v>
      </c>
      <c r="C282" s="33" t="s">
        <v>6144</v>
      </c>
      <c r="D282" s="33" t="s">
        <v>37717</v>
      </c>
      <c r="E282" s="33" t="s">
        <v>28710</v>
      </c>
      <c r="F282" s="33" t="s">
        <v>2824</v>
      </c>
      <c r="G282" s="33" t="s">
        <v>37664</v>
      </c>
      <c r="H282" s="33" t="s">
        <v>28711</v>
      </c>
      <c r="I282" s="33" t="s">
        <v>2051</v>
      </c>
      <c r="J282" s="33">
        <v>0</v>
      </c>
      <c r="K282" s="33">
        <v>0</v>
      </c>
      <c r="L282" s="33">
        <v>0</v>
      </c>
      <c r="M282" s="33">
        <v>0</v>
      </c>
    </row>
    <row r="283" spans="1:13" ht="14.25" customHeight="1">
      <c r="A283" t="s">
        <v>27949</v>
      </c>
      <c r="B283" s="33" t="s">
        <v>27950</v>
      </c>
      <c r="C283" s="33" t="s">
        <v>27951</v>
      </c>
      <c r="D283" s="33" t="s">
        <v>37669</v>
      </c>
      <c r="E283" s="33" t="s">
        <v>22998</v>
      </c>
      <c r="F283" s="33" t="s">
        <v>27952</v>
      </c>
      <c r="G283" s="33" t="s">
        <v>37670</v>
      </c>
      <c r="H283" s="33" t="s">
        <v>27953</v>
      </c>
      <c r="I283" s="33" t="s">
        <v>2051</v>
      </c>
      <c r="J283" s="33">
        <v>0</v>
      </c>
      <c r="K283" s="33">
        <v>0</v>
      </c>
      <c r="L283" s="33">
        <v>0</v>
      </c>
      <c r="M283" s="33">
        <v>0</v>
      </c>
    </row>
    <row r="284" spans="1:13" ht="14.25" customHeight="1">
      <c r="A284" t="s">
        <v>28713</v>
      </c>
      <c r="B284" s="33" t="s">
        <v>6134</v>
      </c>
      <c r="C284" s="33" t="s">
        <v>28714</v>
      </c>
      <c r="D284" s="33" t="s">
        <v>37651</v>
      </c>
      <c r="E284" s="33" t="s">
        <v>28715</v>
      </c>
      <c r="F284" s="33" t="s">
        <v>20785</v>
      </c>
      <c r="G284" s="33" t="s">
        <v>23017</v>
      </c>
      <c r="H284" s="33" t="s">
        <v>28716</v>
      </c>
      <c r="I284" s="33" t="s">
        <v>2051</v>
      </c>
      <c r="J284" s="33">
        <v>0</v>
      </c>
      <c r="K284" s="33">
        <v>0</v>
      </c>
      <c r="L284" s="33">
        <v>0</v>
      </c>
      <c r="M284" s="33">
        <v>0</v>
      </c>
    </row>
    <row r="285" spans="1:13" ht="14.25" customHeight="1">
      <c r="A285" t="s">
        <v>20978</v>
      </c>
      <c r="B285" s="33" t="s">
        <v>20979</v>
      </c>
      <c r="C285" s="33" t="s">
        <v>20980</v>
      </c>
      <c r="D285" s="33" t="s">
        <v>37666</v>
      </c>
      <c r="E285" s="33" t="s">
        <v>1664</v>
      </c>
      <c r="F285" s="33" t="s">
        <v>10267</v>
      </c>
      <c r="G285" s="33" t="s">
        <v>37667</v>
      </c>
      <c r="H285" s="33" t="s">
        <v>20981</v>
      </c>
      <c r="I285" s="33" t="s">
        <v>2051</v>
      </c>
      <c r="J285" s="33">
        <v>0</v>
      </c>
      <c r="K285" s="33">
        <v>0</v>
      </c>
      <c r="L285" s="33">
        <v>0</v>
      </c>
      <c r="M285" s="33">
        <v>0</v>
      </c>
    </row>
    <row r="286" spans="1:13" ht="14.25" customHeight="1">
      <c r="A286" t="s">
        <v>20970</v>
      </c>
      <c r="B286" s="33" t="s">
        <v>3494</v>
      </c>
      <c r="C286" s="33" t="s">
        <v>20971</v>
      </c>
      <c r="D286" s="33" t="s">
        <v>37651</v>
      </c>
      <c r="E286" s="33" t="s">
        <v>20303</v>
      </c>
      <c r="F286" s="33" t="s">
        <v>20972</v>
      </c>
      <c r="G286" s="33" t="s">
        <v>37773</v>
      </c>
      <c r="H286" s="33" t="s">
        <v>20973</v>
      </c>
      <c r="I286" s="33" t="s">
        <v>2051</v>
      </c>
      <c r="J286" s="33">
        <v>0</v>
      </c>
      <c r="K286" s="33">
        <v>0</v>
      </c>
      <c r="L286" s="33">
        <v>0</v>
      </c>
      <c r="M286" s="33">
        <v>0</v>
      </c>
    </row>
    <row r="287" spans="1:13" ht="14.25" customHeight="1">
      <c r="A287" t="s">
        <v>20974</v>
      </c>
      <c r="B287" s="33" t="s">
        <v>3494</v>
      </c>
      <c r="C287" s="33" t="s">
        <v>20975</v>
      </c>
      <c r="D287" s="33" t="s">
        <v>37651</v>
      </c>
      <c r="E287" s="33" t="s">
        <v>20136</v>
      </c>
      <c r="F287" s="33" t="s">
        <v>20976</v>
      </c>
      <c r="G287" s="33" t="s">
        <v>37774</v>
      </c>
      <c r="H287" s="33" t="s">
        <v>20977</v>
      </c>
      <c r="I287" s="33" t="s">
        <v>2051</v>
      </c>
      <c r="J287" s="33">
        <v>0</v>
      </c>
      <c r="K287" s="33">
        <v>0</v>
      </c>
      <c r="L287" s="33">
        <v>0</v>
      </c>
      <c r="M287" s="33">
        <v>0</v>
      </c>
    </row>
    <row r="288" spans="1:13" ht="14.25" customHeight="1">
      <c r="A288" t="s">
        <v>27935</v>
      </c>
      <c r="B288" s="33" t="s">
        <v>27936</v>
      </c>
      <c r="C288" s="33" t="s">
        <v>3729</v>
      </c>
      <c r="D288" s="33" t="s">
        <v>37651</v>
      </c>
      <c r="E288" s="33" t="s">
        <v>996</v>
      </c>
      <c r="F288" s="33" t="s">
        <v>27937</v>
      </c>
      <c r="G288" s="33" t="s">
        <v>37673</v>
      </c>
      <c r="H288" s="33" t="s">
        <v>27938</v>
      </c>
      <c r="I288" s="33" t="s">
        <v>2051</v>
      </c>
      <c r="J288" s="33">
        <v>0</v>
      </c>
      <c r="K288" s="33">
        <v>0</v>
      </c>
      <c r="L288" s="33">
        <v>0</v>
      </c>
      <c r="M288" s="33">
        <v>0</v>
      </c>
    </row>
    <row r="289" spans="1:13" ht="14.25" customHeight="1">
      <c r="A289" t="s">
        <v>20964</v>
      </c>
      <c r="B289" s="33" t="s">
        <v>14834</v>
      </c>
      <c r="C289" s="33" t="s">
        <v>20965</v>
      </c>
      <c r="D289" s="33">
        <v>0</v>
      </c>
      <c r="E289" s="33" t="s">
        <v>20966</v>
      </c>
      <c r="F289" s="33" t="s">
        <v>20967</v>
      </c>
      <c r="G289" s="33" t="s">
        <v>37740</v>
      </c>
      <c r="H289" s="33" t="s">
        <v>20968</v>
      </c>
      <c r="I289" s="33" t="s">
        <v>2051</v>
      </c>
      <c r="J289" s="33">
        <v>0</v>
      </c>
      <c r="K289" s="33">
        <v>0</v>
      </c>
      <c r="L289" s="33">
        <v>0</v>
      </c>
      <c r="M289" s="33">
        <v>0</v>
      </c>
    </row>
    <row r="290" spans="1:13" ht="14.25" customHeight="1">
      <c r="A290" t="s">
        <v>20959</v>
      </c>
      <c r="B290" s="33" t="s">
        <v>6968</v>
      </c>
      <c r="C290" s="33" t="s">
        <v>5788</v>
      </c>
      <c r="D290" s="33" t="s">
        <v>37698</v>
      </c>
      <c r="E290" s="33" t="s">
        <v>20960</v>
      </c>
      <c r="F290" s="33" t="s">
        <v>20961</v>
      </c>
      <c r="G290" s="33" t="s">
        <v>37775</v>
      </c>
      <c r="H290" s="33" t="s">
        <v>20962</v>
      </c>
      <c r="I290" s="33" t="s">
        <v>2051</v>
      </c>
      <c r="J290" s="33">
        <v>0</v>
      </c>
      <c r="K290" s="33">
        <v>0</v>
      </c>
      <c r="L290" s="33">
        <v>0</v>
      </c>
      <c r="M290" s="33">
        <v>0</v>
      </c>
    </row>
    <row r="291" spans="1:13" ht="14.25" customHeight="1">
      <c r="A291" t="s">
        <v>20953</v>
      </c>
      <c r="B291" s="33" t="s">
        <v>6968</v>
      </c>
      <c r="C291" s="33" t="s">
        <v>20954</v>
      </c>
      <c r="D291" s="33">
        <v>0</v>
      </c>
      <c r="E291" s="33" t="s">
        <v>20955</v>
      </c>
      <c r="F291" s="33" t="s">
        <v>20956</v>
      </c>
      <c r="G291" s="33" t="s">
        <v>37776</v>
      </c>
      <c r="H291" s="33" t="s">
        <v>20957</v>
      </c>
      <c r="I291" s="33" t="s">
        <v>2051</v>
      </c>
      <c r="J291" s="33">
        <v>0</v>
      </c>
      <c r="K291" s="33">
        <v>0</v>
      </c>
      <c r="L291" s="33">
        <v>0</v>
      </c>
      <c r="M291" s="33">
        <v>0</v>
      </c>
    </row>
    <row r="292" spans="1:13" ht="14.25" customHeight="1">
      <c r="A292" t="s">
        <v>27898</v>
      </c>
      <c r="B292" s="33" t="s">
        <v>16484</v>
      </c>
      <c r="C292" s="33" t="s">
        <v>26209</v>
      </c>
      <c r="D292" s="33" t="s">
        <v>37651</v>
      </c>
      <c r="E292" s="33" t="s">
        <v>27899</v>
      </c>
      <c r="F292" s="33" t="s">
        <v>2320</v>
      </c>
      <c r="G292" s="33" t="s">
        <v>37755</v>
      </c>
      <c r="H292" s="33" t="s">
        <v>27900</v>
      </c>
      <c r="I292" s="33" t="s">
        <v>2051</v>
      </c>
      <c r="J292" s="33">
        <v>0</v>
      </c>
      <c r="K292" s="33">
        <v>0</v>
      </c>
      <c r="L292" s="33">
        <v>0</v>
      </c>
      <c r="M292" s="33">
        <v>0</v>
      </c>
    </row>
    <row r="293" spans="1:13" ht="14.25" customHeight="1">
      <c r="A293" t="s">
        <v>27875</v>
      </c>
      <c r="B293" s="33" t="s">
        <v>27876</v>
      </c>
      <c r="C293" s="33" t="s">
        <v>27877</v>
      </c>
      <c r="D293" s="33" t="s">
        <v>1566</v>
      </c>
      <c r="E293" s="33" t="s">
        <v>23584</v>
      </c>
      <c r="F293" s="33" t="s">
        <v>27878</v>
      </c>
      <c r="G293" s="33" t="s">
        <v>37682</v>
      </c>
      <c r="H293" s="33" t="s">
        <v>27879</v>
      </c>
      <c r="I293" s="33" t="s">
        <v>2051</v>
      </c>
      <c r="J293" s="33">
        <v>0</v>
      </c>
      <c r="K293" s="33">
        <v>0</v>
      </c>
      <c r="L293" s="33">
        <v>0</v>
      </c>
      <c r="M293" s="33">
        <v>0</v>
      </c>
    </row>
    <row r="294" spans="1:13" ht="14.25" customHeight="1">
      <c r="A294" t="s">
        <v>3529</v>
      </c>
      <c r="B294" s="33" t="s">
        <v>3530</v>
      </c>
      <c r="C294" s="33" t="s">
        <v>3531</v>
      </c>
      <c r="D294" s="33" t="s">
        <v>37651</v>
      </c>
      <c r="E294" s="33" t="s">
        <v>3532</v>
      </c>
      <c r="F294" s="33" t="s">
        <v>37777</v>
      </c>
      <c r="G294" s="33" t="s">
        <v>37655</v>
      </c>
      <c r="H294" s="33" t="s">
        <v>3534</v>
      </c>
      <c r="I294" s="33" t="s">
        <v>2051</v>
      </c>
      <c r="J294" s="33">
        <v>0</v>
      </c>
      <c r="K294" s="33">
        <v>0</v>
      </c>
      <c r="L294" s="33">
        <v>0</v>
      </c>
      <c r="M294" s="33">
        <v>0</v>
      </c>
    </row>
    <row r="295" spans="1:13" ht="14.25" customHeight="1">
      <c r="A295" t="s">
        <v>20947</v>
      </c>
      <c r="B295" s="33" t="s">
        <v>3538</v>
      </c>
      <c r="C295" s="33" t="s">
        <v>20948</v>
      </c>
      <c r="D295" s="33" t="s">
        <v>37651</v>
      </c>
      <c r="E295" s="33" t="s">
        <v>20136</v>
      </c>
      <c r="F295" s="33" t="s">
        <v>20150</v>
      </c>
      <c r="G295" s="33" t="s">
        <v>37665</v>
      </c>
      <c r="H295" s="33" t="s">
        <v>20949</v>
      </c>
      <c r="I295" s="33" t="s">
        <v>2051</v>
      </c>
      <c r="J295" s="33">
        <v>0</v>
      </c>
      <c r="K295" s="33">
        <v>0</v>
      </c>
      <c r="L295" s="33">
        <v>0</v>
      </c>
      <c r="M295" s="33">
        <v>0</v>
      </c>
    </row>
    <row r="296" spans="1:13" ht="14.25" customHeight="1">
      <c r="A296" t="s">
        <v>20943</v>
      </c>
      <c r="B296" s="33" t="s">
        <v>15645</v>
      </c>
      <c r="C296" s="33" t="s">
        <v>20944</v>
      </c>
      <c r="D296" s="33" t="s">
        <v>37651</v>
      </c>
      <c r="E296" s="33" t="s">
        <v>20161</v>
      </c>
      <c r="F296" s="33" t="s">
        <v>20945</v>
      </c>
      <c r="G296" s="33" t="s">
        <v>37735</v>
      </c>
      <c r="H296" s="33" t="s">
        <v>20946</v>
      </c>
      <c r="I296" s="33" t="s">
        <v>2051</v>
      </c>
      <c r="J296" s="33">
        <v>0</v>
      </c>
      <c r="K296" s="33">
        <v>0</v>
      </c>
      <c r="L296" s="33">
        <v>0</v>
      </c>
      <c r="M296" s="33">
        <v>0</v>
      </c>
    </row>
    <row r="297" spans="1:13" ht="14.25" customHeight="1">
      <c r="A297" t="s">
        <v>20937</v>
      </c>
      <c r="B297" s="33" t="s">
        <v>7080</v>
      </c>
      <c r="C297" s="33" t="s">
        <v>20938</v>
      </c>
      <c r="D297" s="33" t="s">
        <v>37651</v>
      </c>
      <c r="E297" s="33" t="s">
        <v>20592</v>
      </c>
      <c r="F297" s="33" t="s">
        <v>2473</v>
      </c>
      <c r="G297" s="33" t="s">
        <v>37778</v>
      </c>
      <c r="H297" s="33" t="s">
        <v>20939</v>
      </c>
      <c r="I297" s="33" t="s">
        <v>2051</v>
      </c>
      <c r="J297" s="33">
        <v>0</v>
      </c>
      <c r="K297" s="33">
        <v>0</v>
      </c>
      <c r="L297" s="33">
        <v>0</v>
      </c>
      <c r="M297" s="33">
        <v>0</v>
      </c>
    </row>
    <row r="298" spans="1:13" ht="14.25" customHeight="1">
      <c r="A298" t="s">
        <v>20940</v>
      </c>
      <c r="B298" s="33" t="s">
        <v>7080</v>
      </c>
      <c r="C298" s="33" t="s">
        <v>20941</v>
      </c>
      <c r="D298" s="33">
        <v>0</v>
      </c>
      <c r="E298" s="33" t="s">
        <v>20381</v>
      </c>
      <c r="F298" s="33" t="s">
        <v>2473</v>
      </c>
      <c r="G298" s="33">
        <v>0</v>
      </c>
      <c r="H298" s="33" t="s">
        <v>20942</v>
      </c>
      <c r="I298" s="33" t="s">
        <v>2051</v>
      </c>
      <c r="J298" s="33">
        <v>0</v>
      </c>
      <c r="K298" s="33">
        <v>0</v>
      </c>
      <c r="L298" s="33">
        <v>0</v>
      </c>
      <c r="M298" s="33">
        <v>0</v>
      </c>
    </row>
    <row r="299" spans="1:13" ht="14.25" customHeight="1">
      <c r="A299" t="s">
        <v>27812</v>
      </c>
      <c r="B299" s="33" t="s">
        <v>27809</v>
      </c>
      <c r="C299" s="33" t="s">
        <v>27813</v>
      </c>
      <c r="D299" s="33" t="s">
        <v>37669</v>
      </c>
      <c r="E299" s="33" t="s">
        <v>22998</v>
      </c>
      <c r="F299" s="33" t="s">
        <v>27814</v>
      </c>
      <c r="G299" s="33" t="s">
        <v>37670</v>
      </c>
      <c r="H299" s="33" t="s">
        <v>27815</v>
      </c>
      <c r="I299" s="33" t="s">
        <v>2051</v>
      </c>
      <c r="J299" s="33">
        <v>0</v>
      </c>
      <c r="K299" s="33">
        <v>0</v>
      </c>
      <c r="L299" s="33">
        <v>0</v>
      </c>
      <c r="M299" s="33">
        <v>0</v>
      </c>
    </row>
    <row r="300" spans="1:13" ht="14.25" customHeight="1">
      <c r="A300" t="s">
        <v>27805</v>
      </c>
      <c r="B300" s="33" t="s">
        <v>27806</v>
      </c>
      <c r="C300" s="33" t="s">
        <v>5644</v>
      </c>
      <c r="D300" s="33" t="s">
        <v>37669</v>
      </c>
      <c r="E300" s="33" t="s">
        <v>22998</v>
      </c>
      <c r="F300" s="33" t="s">
        <v>7861</v>
      </c>
      <c r="G300" s="33" t="s">
        <v>37670</v>
      </c>
      <c r="H300" s="33" t="s">
        <v>27807</v>
      </c>
      <c r="I300" s="33" t="s">
        <v>2051</v>
      </c>
      <c r="J300" s="33">
        <v>0</v>
      </c>
      <c r="K300" s="33">
        <v>0</v>
      </c>
      <c r="L300" s="33">
        <v>0</v>
      </c>
      <c r="M300" s="33">
        <v>0</v>
      </c>
    </row>
    <row r="301" spans="1:13" ht="14.25" customHeight="1">
      <c r="A301" t="s">
        <v>20931</v>
      </c>
      <c r="B301" s="33" t="s">
        <v>5729</v>
      </c>
      <c r="C301" s="33" t="s">
        <v>6417</v>
      </c>
      <c r="D301" s="33" t="s">
        <v>37651</v>
      </c>
      <c r="E301" s="33" t="s">
        <v>20548</v>
      </c>
      <c r="F301" s="33" t="s">
        <v>20932</v>
      </c>
      <c r="G301" s="33" t="s">
        <v>37779</v>
      </c>
      <c r="H301" s="33" t="s">
        <v>20933</v>
      </c>
      <c r="I301" s="33" t="s">
        <v>2051</v>
      </c>
      <c r="J301" s="33">
        <v>0</v>
      </c>
      <c r="K301" s="33">
        <v>0</v>
      </c>
      <c r="L301" s="33">
        <v>0</v>
      </c>
      <c r="M301" s="33">
        <v>0</v>
      </c>
    </row>
    <row r="302" spans="1:13" ht="14.25" customHeight="1">
      <c r="A302" t="s">
        <v>20934</v>
      </c>
      <c r="B302" s="33" t="s">
        <v>5729</v>
      </c>
      <c r="C302" s="33" t="s">
        <v>20935</v>
      </c>
      <c r="D302" s="33" t="s">
        <v>37651</v>
      </c>
      <c r="E302" s="33" t="s">
        <v>20592</v>
      </c>
      <c r="F302" s="33" t="s">
        <v>2473</v>
      </c>
      <c r="G302" s="33" t="s">
        <v>37780</v>
      </c>
      <c r="H302" s="33" t="s">
        <v>20936</v>
      </c>
      <c r="I302" s="33" t="s">
        <v>2051</v>
      </c>
      <c r="J302" s="33">
        <v>0</v>
      </c>
      <c r="K302" s="33">
        <v>0</v>
      </c>
      <c r="L302" s="33">
        <v>0</v>
      </c>
      <c r="M302" s="33">
        <v>0</v>
      </c>
    </row>
    <row r="303" spans="1:13" ht="14.25" customHeight="1">
      <c r="A303" t="s">
        <v>27764</v>
      </c>
      <c r="B303" s="33" t="s">
        <v>5729</v>
      </c>
      <c r="C303" s="33" t="s">
        <v>27765</v>
      </c>
      <c r="D303" s="33">
        <v>0</v>
      </c>
      <c r="E303" s="33" t="s">
        <v>27766</v>
      </c>
      <c r="F303" s="33" t="s">
        <v>3557</v>
      </c>
      <c r="G303" s="33">
        <v>0</v>
      </c>
      <c r="H303" s="33" t="s">
        <v>27767</v>
      </c>
      <c r="I303" s="33" t="s">
        <v>2051</v>
      </c>
      <c r="J303" s="33">
        <v>0</v>
      </c>
      <c r="K303" s="33">
        <v>0</v>
      </c>
      <c r="L303" s="33">
        <v>0</v>
      </c>
      <c r="M303" s="33">
        <v>0</v>
      </c>
    </row>
    <row r="304" spans="1:13" ht="14.25" customHeight="1">
      <c r="A304" t="s">
        <v>20925</v>
      </c>
      <c r="B304" s="33" t="s">
        <v>16411</v>
      </c>
      <c r="C304" s="33" t="s">
        <v>20926</v>
      </c>
      <c r="D304" s="33" t="s">
        <v>37666</v>
      </c>
      <c r="E304" s="33" t="s">
        <v>1664</v>
      </c>
      <c r="F304" s="33" t="s">
        <v>4708</v>
      </c>
      <c r="G304" s="33" t="s">
        <v>37667</v>
      </c>
      <c r="H304" s="33" t="s">
        <v>20927</v>
      </c>
      <c r="I304" s="33" t="s">
        <v>2051</v>
      </c>
      <c r="J304" s="33">
        <v>0</v>
      </c>
      <c r="K304" s="33">
        <v>0</v>
      </c>
      <c r="L304" s="33">
        <v>0</v>
      </c>
      <c r="M304" s="33">
        <v>0</v>
      </c>
    </row>
    <row r="305" spans="1:13" ht="14.25" customHeight="1">
      <c r="A305" t="s">
        <v>20928</v>
      </c>
      <c r="B305" s="33" t="s">
        <v>5766</v>
      </c>
      <c r="C305" s="33" t="s">
        <v>20929</v>
      </c>
      <c r="D305" s="33" t="s">
        <v>37651</v>
      </c>
      <c r="E305" s="33" t="s">
        <v>1663</v>
      </c>
      <c r="F305" s="33" t="s">
        <v>2473</v>
      </c>
      <c r="G305" s="33" t="s">
        <v>37781</v>
      </c>
      <c r="H305" s="33" t="s">
        <v>20930</v>
      </c>
      <c r="I305" s="33" t="s">
        <v>2051</v>
      </c>
      <c r="J305" s="33">
        <v>0</v>
      </c>
      <c r="K305" s="33">
        <v>0</v>
      </c>
      <c r="L305" s="33">
        <v>0</v>
      </c>
      <c r="M305" s="33">
        <v>0</v>
      </c>
    </row>
    <row r="306" spans="1:13" ht="14.25" customHeight="1">
      <c r="A306" t="s">
        <v>27688</v>
      </c>
      <c r="B306" s="33" t="s">
        <v>27689</v>
      </c>
      <c r="C306" s="33" t="s">
        <v>27690</v>
      </c>
      <c r="D306" s="33" t="s">
        <v>1566</v>
      </c>
      <c r="E306" s="33" t="s">
        <v>23584</v>
      </c>
      <c r="F306" s="33" t="s">
        <v>27691</v>
      </c>
      <c r="G306" s="33" t="s">
        <v>37782</v>
      </c>
      <c r="H306" s="33" t="s">
        <v>27692</v>
      </c>
      <c r="I306" s="33" t="s">
        <v>2051</v>
      </c>
      <c r="J306" s="33">
        <v>0</v>
      </c>
      <c r="K306" s="33">
        <v>0</v>
      </c>
      <c r="L306" s="33">
        <v>0</v>
      </c>
      <c r="M306" s="33">
        <v>0</v>
      </c>
    </row>
    <row r="307" spans="1:13" ht="14.25" customHeight="1">
      <c r="A307" t="s">
        <v>27693</v>
      </c>
      <c r="B307" s="33" t="s">
        <v>27689</v>
      </c>
      <c r="C307" s="33" t="s">
        <v>27694</v>
      </c>
      <c r="D307" s="33" t="s">
        <v>37669</v>
      </c>
      <c r="E307" s="33" t="s">
        <v>22998</v>
      </c>
      <c r="F307" s="33" t="s">
        <v>27695</v>
      </c>
      <c r="G307" s="33" t="s">
        <v>37670</v>
      </c>
      <c r="H307" s="33" t="s">
        <v>27696</v>
      </c>
      <c r="I307" s="33" t="s">
        <v>2051</v>
      </c>
      <c r="J307" s="33">
        <v>0</v>
      </c>
      <c r="K307" s="33">
        <v>0</v>
      </c>
      <c r="L307" s="33">
        <v>0</v>
      </c>
      <c r="M307" s="33">
        <v>0</v>
      </c>
    </row>
    <row r="308" spans="1:13" ht="14.25" customHeight="1">
      <c r="A308" t="s">
        <v>27684</v>
      </c>
      <c r="B308" s="33" t="s">
        <v>27685</v>
      </c>
      <c r="C308" s="33" t="s">
        <v>27686</v>
      </c>
      <c r="D308" s="33" t="s">
        <v>1566</v>
      </c>
      <c r="E308" s="33" t="s">
        <v>23584</v>
      </c>
      <c r="F308" s="33" t="s">
        <v>23585</v>
      </c>
      <c r="G308" s="33" t="s">
        <v>37782</v>
      </c>
      <c r="H308" s="33" t="s">
        <v>27687</v>
      </c>
      <c r="I308" s="33" t="s">
        <v>2051</v>
      </c>
      <c r="J308" s="33">
        <v>0</v>
      </c>
      <c r="K308" s="33">
        <v>0</v>
      </c>
      <c r="L308" s="33">
        <v>0</v>
      </c>
      <c r="M308" s="33">
        <v>0</v>
      </c>
    </row>
    <row r="309" spans="1:13" ht="14.25" customHeight="1">
      <c r="A309" t="s">
        <v>20916</v>
      </c>
      <c r="B309" s="33" t="s">
        <v>20917</v>
      </c>
      <c r="C309" s="33" t="s">
        <v>7913</v>
      </c>
      <c r="D309" s="33" t="s">
        <v>37698</v>
      </c>
      <c r="E309" s="33" t="s">
        <v>20918</v>
      </c>
      <c r="F309" s="33" t="s">
        <v>20919</v>
      </c>
      <c r="G309" s="33" t="s">
        <v>37783</v>
      </c>
      <c r="H309" s="33" t="s">
        <v>20920</v>
      </c>
      <c r="I309" s="33" t="s">
        <v>2051</v>
      </c>
      <c r="J309" s="33">
        <v>0</v>
      </c>
      <c r="K309" s="33">
        <v>0</v>
      </c>
      <c r="L309" s="33">
        <v>0</v>
      </c>
      <c r="M309" s="33">
        <v>0</v>
      </c>
    </row>
    <row r="310" spans="1:13" ht="14.25" customHeight="1">
      <c r="A310" t="s">
        <v>20912</v>
      </c>
      <c r="B310" s="33" t="s">
        <v>12078</v>
      </c>
      <c r="C310" s="33" t="s">
        <v>8667</v>
      </c>
      <c r="D310" s="33">
        <v>0</v>
      </c>
      <c r="E310" s="33" t="s">
        <v>20913</v>
      </c>
      <c r="F310" s="33" t="s">
        <v>3557</v>
      </c>
      <c r="G310" s="33" t="s">
        <v>37784</v>
      </c>
      <c r="H310" s="33" t="s">
        <v>20914</v>
      </c>
      <c r="I310" s="33" t="s">
        <v>2051</v>
      </c>
      <c r="J310" s="33">
        <v>0</v>
      </c>
      <c r="K310" s="33">
        <v>0</v>
      </c>
      <c r="L310" s="33">
        <v>0</v>
      </c>
      <c r="M310" s="33">
        <v>0</v>
      </c>
    </row>
    <row r="311" spans="1:13" ht="14.25" customHeight="1">
      <c r="A311" t="s">
        <v>20908</v>
      </c>
      <c r="B311" s="33" t="s">
        <v>3248</v>
      </c>
      <c r="C311" s="33" t="s">
        <v>20909</v>
      </c>
      <c r="D311" s="33" t="s">
        <v>37651</v>
      </c>
      <c r="E311" s="33" t="s">
        <v>20303</v>
      </c>
      <c r="F311" s="33" t="s">
        <v>20910</v>
      </c>
      <c r="G311" s="33" t="s">
        <v>37773</v>
      </c>
      <c r="H311" s="33" t="s">
        <v>20911</v>
      </c>
      <c r="I311" s="33" t="s">
        <v>2051</v>
      </c>
      <c r="J311" s="33">
        <v>0</v>
      </c>
      <c r="K311" s="33">
        <v>0</v>
      </c>
      <c r="L311" s="33">
        <v>0</v>
      </c>
      <c r="M311" s="33">
        <v>0</v>
      </c>
    </row>
    <row r="312" spans="1:13" ht="14.25" customHeight="1">
      <c r="A312" t="s">
        <v>20903</v>
      </c>
      <c r="B312" s="33" t="s">
        <v>3651</v>
      </c>
      <c r="C312" s="33" t="s">
        <v>20904</v>
      </c>
      <c r="D312" s="33">
        <v>0</v>
      </c>
      <c r="E312" s="33" t="s">
        <v>20905</v>
      </c>
      <c r="F312" s="33" t="s">
        <v>2137</v>
      </c>
      <c r="G312" s="33" t="s">
        <v>37785</v>
      </c>
      <c r="H312" s="33" t="s">
        <v>20906</v>
      </c>
      <c r="I312" s="33" t="s">
        <v>2051</v>
      </c>
      <c r="J312" s="33">
        <v>0</v>
      </c>
      <c r="K312" s="33">
        <v>0</v>
      </c>
      <c r="L312" s="33">
        <v>0</v>
      </c>
      <c r="M312" s="33">
        <v>0</v>
      </c>
    </row>
    <row r="313" spans="1:13" ht="14.25" customHeight="1">
      <c r="A313" t="s">
        <v>27561</v>
      </c>
      <c r="B313" s="33" t="s">
        <v>27562</v>
      </c>
      <c r="C313" s="33" t="s">
        <v>4938</v>
      </c>
      <c r="D313" s="33" t="s">
        <v>37651</v>
      </c>
      <c r="E313" s="33" t="s">
        <v>996</v>
      </c>
      <c r="F313" s="33" t="s">
        <v>3053</v>
      </c>
      <c r="G313" s="33" t="s">
        <v>37673</v>
      </c>
      <c r="H313" s="33" t="s">
        <v>27563</v>
      </c>
      <c r="I313" s="33" t="s">
        <v>2051</v>
      </c>
      <c r="J313" s="33">
        <v>0</v>
      </c>
      <c r="K313" s="33">
        <v>0</v>
      </c>
      <c r="L313" s="33">
        <v>0</v>
      </c>
      <c r="M313" s="33">
        <v>0</v>
      </c>
    </row>
    <row r="314" spans="1:13" ht="14.25" customHeight="1">
      <c r="A314" t="s">
        <v>20901</v>
      </c>
      <c r="B314" s="33" t="s">
        <v>3659</v>
      </c>
      <c r="C314" s="33" t="s">
        <v>3634</v>
      </c>
      <c r="D314" s="33">
        <v>0</v>
      </c>
      <c r="E314" s="33" t="s">
        <v>20279</v>
      </c>
      <c r="F314" s="33" t="s">
        <v>3441</v>
      </c>
      <c r="G314" s="33">
        <v>0</v>
      </c>
      <c r="H314" s="33" t="s">
        <v>20902</v>
      </c>
      <c r="I314" s="33" t="s">
        <v>2051</v>
      </c>
      <c r="J314" s="33">
        <v>0</v>
      </c>
      <c r="K314" s="33">
        <v>0</v>
      </c>
      <c r="L314" s="33">
        <v>0</v>
      </c>
      <c r="M314" s="33">
        <v>0</v>
      </c>
    </row>
    <row r="315" spans="1:13" ht="14.25" customHeight="1">
      <c r="A315" t="s">
        <v>20898</v>
      </c>
      <c r="B315" s="33" t="s">
        <v>20899</v>
      </c>
      <c r="C315" s="33" t="s">
        <v>14926</v>
      </c>
      <c r="D315" s="33" t="s">
        <v>37651</v>
      </c>
      <c r="E315" s="33" t="s">
        <v>20136</v>
      </c>
      <c r="F315" s="33" t="s">
        <v>2473</v>
      </c>
      <c r="G315" s="33" t="s">
        <v>37665</v>
      </c>
      <c r="H315" s="33" t="s">
        <v>20900</v>
      </c>
      <c r="I315" s="33" t="s">
        <v>2051</v>
      </c>
      <c r="J315" s="33">
        <v>0</v>
      </c>
      <c r="K315" s="33">
        <v>0</v>
      </c>
      <c r="L315" s="33">
        <v>0</v>
      </c>
      <c r="M315" s="33">
        <v>0</v>
      </c>
    </row>
    <row r="316" spans="1:13" ht="14.25" customHeight="1">
      <c r="A316" t="s">
        <v>27550</v>
      </c>
      <c r="B316" s="33" t="s">
        <v>3673</v>
      </c>
      <c r="C316" s="33" t="s">
        <v>18097</v>
      </c>
      <c r="D316" s="33" t="s">
        <v>37651</v>
      </c>
      <c r="E316" s="33" t="s">
        <v>26400</v>
      </c>
      <c r="F316" s="33" t="s">
        <v>2473</v>
      </c>
      <c r="G316" s="33" t="s">
        <v>37662</v>
      </c>
      <c r="H316" s="33" t="s">
        <v>27551</v>
      </c>
      <c r="I316" s="33" t="s">
        <v>2051</v>
      </c>
      <c r="J316" s="33">
        <v>0</v>
      </c>
      <c r="K316" s="33">
        <v>0</v>
      </c>
      <c r="L316" s="33">
        <v>0</v>
      </c>
      <c r="M316" s="33">
        <v>0</v>
      </c>
    </row>
    <row r="317" spans="1:13" ht="14.25" customHeight="1">
      <c r="A317" t="s">
        <v>20895</v>
      </c>
      <c r="B317" s="33" t="s">
        <v>12004</v>
      </c>
      <c r="C317" s="33" t="s">
        <v>6792</v>
      </c>
      <c r="D317" s="33" t="s">
        <v>37666</v>
      </c>
      <c r="E317" s="33" t="s">
        <v>1664</v>
      </c>
      <c r="F317" s="33" t="s">
        <v>20896</v>
      </c>
      <c r="G317" s="33" t="s">
        <v>37786</v>
      </c>
      <c r="H317" s="33" t="s">
        <v>20897</v>
      </c>
      <c r="I317" s="33" t="s">
        <v>2051</v>
      </c>
      <c r="J317" s="33">
        <v>0</v>
      </c>
      <c r="K317" s="33">
        <v>0</v>
      </c>
      <c r="L317" s="33">
        <v>0</v>
      </c>
      <c r="M317" s="33">
        <v>0</v>
      </c>
    </row>
    <row r="318" spans="1:13" ht="14.25" customHeight="1">
      <c r="A318" t="s">
        <v>20881</v>
      </c>
      <c r="B318" s="33" t="s">
        <v>11970</v>
      </c>
      <c r="C318" s="33" t="s">
        <v>20882</v>
      </c>
      <c r="D318" s="33" t="s">
        <v>37651</v>
      </c>
      <c r="E318" s="33" t="s">
        <v>1663</v>
      </c>
      <c r="F318" s="33" t="s">
        <v>2112</v>
      </c>
      <c r="G318" s="33" t="s">
        <v>37787</v>
      </c>
      <c r="H318" s="33" t="s">
        <v>20883</v>
      </c>
      <c r="I318" s="33" t="s">
        <v>2051</v>
      </c>
      <c r="J318" s="33">
        <v>0</v>
      </c>
      <c r="K318" s="33">
        <v>0</v>
      </c>
      <c r="L318" s="33">
        <v>0</v>
      </c>
      <c r="M318" s="33">
        <v>0</v>
      </c>
    </row>
    <row r="319" spans="1:13" ht="14.25" customHeight="1">
      <c r="A319" t="s">
        <v>20878</v>
      </c>
      <c r="B319" s="33" t="s">
        <v>3690</v>
      </c>
      <c r="C319" s="33" t="s">
        <v>20879</v>
      </c>
      <c r="D319" s="33" t="s">
        <v>37651</v>
      </c>
      <c r="E319" s="33" t="s">
        <v>1663</v>
      </c>
      <c r="F319" s="33" t="s">
        <v>2473</v>
      </c>
      <c r="G319" s="33" t="s">
        <v>37692</v>
      </c>
      <c r="H319" s="33" t="s">
        <v>20880</v>
      </c>
      <c r="I319" s="33" t="s">
        <v>2051</v>
      </c>
      <c r="J319" s="33">
        <v>0</v>
      </c>
      <c r="K319" s="33">
        <v>0</v>
      </c>
      <c r="L319" s="33">
        <v>0</v>
      </c>
      <c r="M319" s="33">
        <v>0</v>
      </c>
    </row>
    <row r="320" spans="1:13" ht="14.25" customHeight="1">
      <c r="A320" t="s">
        <v>20884</v>
      </c>
      <c r="B320" s="33" t="s">
        <v>6209</v>
      </c>
      <c r="C320" s="33" t="s">
        <v>4312</v>
      </c>
      <c r="D320" s="33">
        <v>0</v>
      </c>
      <c r="E320" s="33" t="s">
        <v>20400</v>
      </c>
      <c r="F320" s="33" t="s">
        <v>2473</v>
      </c>
      <c r="G320" s="33">
        <v>0</v>
      </c>
      <c r="H320" s="33" t="s">
        <v>20885</v>
      </c>
      <c r="I320" s="33" t="s">
        <v>2051</v>
      </c>
      <c r="J320" s="33">
        <v>0</v>
      </c>
      <c r="K320" s="33">
        <v>0</v>
      </c>
      <c r="L320" s="33">
        <v>0</v>
      </c>
      <c r="M320" s="33">
        <v>0</v>
      </c>
    </row>
    <row r="321" spans="1:13" ht="14.25" customHeight="1">
      <c r="A321" t="s">
        <v>20886</v>
      </c>
      <c r="B321" s="33" t="s">
        <v>6209</v>
      </c>
      <c r="C321" s="33" t="s">
        <v>20887</v>
      </c>
      <c r="D321" s="33" t="s">
        <v>37651</v>
      </c>
      <c r="E321" s="33" t="s">
        <v>20136</v>
      </c>
      <c r="F321" s="33" t="s">
        <v>2210</v>
      </c>
      <c r="G321" s="33" t="s">
        <v>37665</v>
      </c>
      <c r="H321" s="33" t="s">
        <v>20888</v>
      </c>
      <c r="I321" s="33" t="s">
        <v>2051</v>
      </c>
      <c r="J321" s="33">
        <v>0</v>
      </c>
      <c r="K321" s="33">
        <v>0</v>
      </c>
      <c r="L321" s="33">
        <v>0</v>
      </c>
      <c r="M321" s="33">
        <v>0</v>
      </c>
    </row>
    <row r="322" spans="1:13" ht="14.25" customHeight="1">
      <c r="A322" t="s">
        <v>20889</v>
      </c>
      <c r="B322" s="33" t="s">
        <v>6209</v>
      </c>
      <c r="C322" s="33" t="s">
        <v>20890</v>
      </c>
      <c r="D322" s="33" t="s">
        <v>37651</v>
      </c>
      <c r="E322" s="33" t="s">
        <v>20136</v>
      </c>
      <c r="F322" s="33" t="s">
        <v>2112</v>
      </c>
      <c r="G322" s="33" t="s">
        <v>37665</v>
      </c>
      <c r="H322" s="33" t="s">
        <v>20891</v>
      </c>
      <c r="I322" s="33" t="s">
        <v>2051</v>
      </c>
      <c r="J322" s="33">
        <v>0</v>
      </c>
      <c r="K322" s="33">
        <v>0</v>
      </c>
      <c r="L322" s="33">
        <v>0</v>
      </c>
      <c r="M322" s="33">
        <v>0</v>
      </c>
    </row>
    <row r="323" spans="1:13" ht="14.25" customHeight="1">
      <c r="A323" t="s">
        <v>27510</v>
      </c>
      <c r="B323" s="33" t="s">
        <v>5701</v>
      </c>
      <c r="C323" s="33" t="s">
        <v>15483</v>
      </c>
      <c r="D323" s="33" t="s">
        <v>37651</v>
      </c>
      <c r="E323" s="33" t="s">
        <v>996</v>
      </c>
      <c r="F323" s="33" t="s">
        <v>27511</v>
      </c>
      <c r="G323" s="33" t="s">
        <v>37673</v>
      </c>
      <c r="H323" s="33" t="s">
        <v>27512</v>
      </c>
      <c r="I323" s="33" t="s">
        <v>2051</v>
      </c>
      <c r="J323" s="33">
        <v>0</v>
      </c>
      <c r="K323" s="33">
        <v>0</v>
      </c>
      <c r="L323" s="33">
        <v>0</v>
      </c>
      <c r="M323" s="33">
        <v>0</v>
      </c>
    </row>
    <row r="324" spans="1:13" ht="14.25" customHeight="1">
      <c r="A324" t="s">
        <v>20875</v>
      </c>
      <c r="B324" s="33" t="s">
        <v>11958</v>
      </c>
      <c r="C324" s="33" t="s">
        <v>20876</v>
      </c>
      <c r="D324" s="33">
        <v>0</v>
      </c>
      <c r="E324" s="33" t="s">
        <v>20400</v>
      </c>
      <c r="F324" s="33" t="s">
        <v>3441</v>
      </c>
      <c r="G324" s="33">
        <v>0</v>
      </c>
      <c r="H324" s="33" t="s">
        <v>20877</v>
      </c>
      <c r="I324" s="33" t="s">
        <v>2051</v>
      </c>
      <c r="J324" s="33">
        <v>0</v>
      </c>
      <c r="K324" s="33">
        <v>0</v>
      </c>
      <c r="L324" s="33">
        <v>0</v>
      </c>
      <c r="M324" s="33">
        <v>0</v>
      </c>
    </row>
    <row r="325" spans="1:13" ht="14.25" customHeight="1">
      <c r="A325" t="s">
        <v>20868</v>
      </c>
      <c r="B325" s="33" t="s">
        <v>6032</v>
      </c>
      <c r="C325" s="33" t="s">
        <v>20869</v>
      </c>
      <c r="D325" s="33" t="s">
        <v>37651</v>
      </c>
      <c r="E325" s="33" t="s">
        <v>1663</v>
      </c>
      <c r="F325" s="33" t="s">
        <v>2473</v>
      </c>
      <c r="G325" s="33" t="s">
        <v>37788</v>
      </c>
      <c r="H325" s="33" t="s">
        <v>20870</v>
      </c>
      <c r="I325" s="33" t="s">
        <v>2051</v>
      </c>
      <c r="J325" s="33">
        <v>0</v>
      </c>
      <c r="K325" s="33">
        <v>0</v>
      </c>
      <c r="L325" s="33">
        <v>0</v>
      </c>
      <c r="M325" s="33">
        <v>0</v>
      </c>
    </row>
    <row r="326" spans="1:13" ht="14.25" customHeight="1">
      <c r="A326" t="s">
        <v>20871</v>
      </c>
      <c r="B326" s="33" t="s">
        <v>11945</v>
      </c>
      <c r="C326" s="33" t="s">
        <v>20872</v>
      </c>
      <c r="D326" s="33" t="s">
        <v>37666</v>
      </c>
      <c r="E326" s="33" t="s">
        <v>1664</v>
      </c>
      <c r="F326" s="33" t="s">
        <v>20873</v>
      </c>
      <c r="G326" s="33" t="s">
        <v>37667</v>
      </c>
      <c r="H326" s="33" t="s">
        <v>20874</v>
      </c>
      <c r="I326" s="33" t="s">
        <v>2051</v>
      </c>
      <c r="J326" s="33">
        <v>0</v>
      </c>
      <c r="K326" s="33">
        <v>0</v>
      </c>
      <c r="L326" s="33">
        <v>0</v>
      </c>
      <c r="M326" s="33">
        <v>0</v>
      </c>
    </row>
    <row r="327" spans="1:13" ht="14.25" customHeight="1">
      <c r="A327" t="s">
        <v>20862</v>
      </c>
      <c r="B327" s="33" t="s">
        <v>20863</v>
      </c>
      <c r="C327" s="33" t="s">
        <v>2829</v>
      </c>
      <c r="D327" s="33">
        <v>0</v>
      </c>
      <c r="E327" s="33" t="s">
        <v>20501</v>
      </c>
      <c r="F327" s="33" t="s">
        <v>20864</v>
      </c>
      <c r="G327" s="33">
        <v>0</v>
      </c>
      <c r="H327" s="33" t="s">
        <v>20865</v>
      </c>
      <c r="I327" s="33" t="s">
        <v>2051</v>
      </c>
      <c r="J327" s="33">
        <v>0</v>
      </c>
      <c r="K327" s="33">
        <v>0</v>
      </c>
      <c r="L327" s="33">
        <v>0</v>
      </c>
      <c r="M327" s="33">
        <v>0</v>
      </c>
    </row>
    <row r="328" spans="1:13" ht="14.25" customHeight="1">
      <c r="A328" t="s">
        <v>20866</v>
      </c>
      <c r="B328" s="33" t="s">
        <v>3712</v>
      </c>
      <c r="C328" s="33" t="s">
        <v>3812</v>
      </c>
      <c r="D328" s="33" t="s">
        <v>37651</v>
      </c>
      <c r="E328" s="33" t="s">
        <v>1663</v>
      </c>
      <c r="F328" s="33" t="s">
        <v>1655</v>
      </c>
      <c r="G328" s="33" t="s">
        <v>37668</v>
      </c>
      <c r="H328" s="33" t="s">
        <v>20867</v>
      </c>
      <c r="I328" s="33" t="s">
        <v>2051</v>
      </c>
      <c r="J328" s="33">
        <v>0</v>
      </c>
      <c r="K328" s="33">
        <v>0</v>
      </c>
      <c r="L328" s="33">
        <v>0</v>
      </c>
      <c r="M328" s="33">
        <v>0</v>
      </c>
    </row>
    <row r="329" spans="1:13" ht="14.25" customHeight="1">
      <c r="A329" t="s">
        <v>27419</v>
      </c>
      <c r="B329" s="33" t="s">
        <v>27420</v>
      </c>
      <c r="C329" s="33" t="s">
        <v>27421</v>
      </c>
      <c r="D329" s="33" t="s">
        <v>37651</v>
      </c>
      <c r="E329" s="33" t="s">
        <v>22965</v>
      </c>
      <c r="F329" s="33" t="s">
        <v>2473</v>
      </c>
      <c r="G329" s="33" t="s">
        <v>37705</v>
      </c>
      <c r="H329" s="33" t="s">
        <v>27422</v>
      </c>
      <c r="I329" s="33" t="s">
        <v>2051</v>
      </c>
      <c r="J329" s="33">
        <v>0</v>
      </c>
      <c r="K329" s="33">
        <v>0</v>
      </c>
      <c r="L329" s="33">
        <v>0</v>
      </c>
      <c r="M329" s="33">
        <v>0</v>
      </c>
    </row>
    <row r="330" spans="1:13" ht="14.25" customHeight="1">
      <c r="A330" t="s">
        <v>27414</v>
      </c>
      <c r="B330" s="33" t="s">
        <v>27415</v>
      </c>
      <c r="C330" s="33" t="s">
        <v>4461</v>
      </c>
      <c r="D330" s="33" t="s">
        <v>37717</v>
      </c>
      <c r="E330" s="33" t="s">
        <v>27416</v>
      </c>
      <c r="F330" s="33" t="s">
        <v>2473</v>
      </c>
      <c r="G330" s="33" t="s">
        <v>37789</v>
      </c>
      <c r="H330" s="33" t="s">
        <v>27417</v>
      </c>
      <c r="I330" s="33" t="s">
        <v>2051</v>
      </c>
      <c r="J330" s="33">
        <v>0</v>
      </c>
      <c r="K330" s="33">
        <v>0</v>
      </c>
      <c r="L330" s="33">
        <v>0</v>
      </c>
      <c r="M330" s="33">
        <v>0</v>
      </c>
    </row>
    <row r="331" spans="1:13" ht="14.25" customHeight="1">
      <c r="A331" t="s">
        <v>27409</v>
      </c>
      <c r="B331" s="33" t="s">
        <v>17530</v>
      </c>
      <c r="C331" s="33" t="s">
        <v>27410</v>
      </c>
      <c r="D331" s="33" t="s">
        <v>37651</v>
      </c>
      <c r="E331" s="33" t="s">
        <v>27411</v>
      </c>
      <c r="F331" s="33" t="s">
        <v>2170</v>
      </c>
      <c r="G331" s="33" t="s">
        <v>37655</v>
      </c>
      <c r="H331" s="33" t="s">
        <v>27412</v>
      </c>
      <c r="I331" s="33" t="s">
        <v>2051</v>
      </c>
      <c r="J331" s="33">
        <v>0</v>
      </c>
      <c r="K331" s="33">
        <v>0</v>
      </c>
      <c r="L331" s="33">
        <v>0</v>
      </c>
      <c r="M331" s="33">
        <v>0</v>
      </c>
    </row>
    <row r="332" spans="1:13" ht="14.25" customHeight="1">
      <c r="A332" t="s">
        <v>27405</v>
      </c>
      <c r="B332" s="33" t="s">
        <v>26450</v>
      </c>
      <c r="C332" s="33" t="s">
        <v>27406</v>
      </c>
      <c r="D332" s="33" t="s">
        <v>37651</v>
      </c>
      <c r="E332" s="33" t="s">
        <v>3532</v>
      </c>
      <c r="F332" s="33" t="s">
        <v>27407</v>
      </c>
      <c r="G332" s="33" t="s">
        <v>37790</v>
      </c>
      <c r="H332" s="33" t="s">
        <v>27408</v>
      </c>
      <c r="I332" s="33" t="s">
        <v>2051</v>
      </c>
      <c r="J332" s="33">
        <v>0</v>
      </c>
      <c r="K332" s="33">
        <v>0</v>
      </c>
      <c r="L332" s="33">
        <v>0</v>
      </c>
      <c r="M332" s="33">
        <v>0</v>
      </c>
    </row>
    <row r="333" spans="1:13" ht="14.25" customHeight="1">
      <c r="A333" t="s">
        <v>27393</v>
      </c>
      <c r="B333" s="33" t="s">
        <v>27394</v>
      </c>
      <c r="C333" s="33" t="s">
        <v>27395</v>
      </c>
      <c r="D333" s="33" t="s">
        <v>37651</v>
      </c>
      <c r="E333" s="33" t="s">
        <v>27396</v>
      </c>
      <c r="F333" s="33" t="s">
        <v>3059</v>
      </c>
      <c r="G333" s="33" t="s">
        <v>37791</v>
      </c>
      <c r="H333" s="33" t="s">
        <v>27397</v>
      </c>
      <c r="I333" s="33" t="s">
        <v>2051</v>
      </c>
      <c r="J333" s="33">
        <v>0</v>
      </c>
      <c r="K333" s="33">
        <v>0</v>
      </c>
      <c r="L333" s="33">
        <v>0</v>
      </c>
      <c r="M333" s="33">
        <v>0</v>
      </c>
    </row>
    <row r="334" spans="1:13" ht="14.25" customHeight="1">
      <c r="A334" t="s">
        <v>20858</v>
      </c>
      <c r="B334" s="33" t="s">
        <v>11890</v>
      </c>
      <c r="C334" s="33" t="s">
        <v>4740</v>
      </c>
      <c r="D334" s="33" t="s">
        <v>37651</v>
      </c>
      <c r="E334" s="33" t="s">
        <v>20859</v>
      </c>
      <c r="F334" s="33" t="s">
        <v>3557</v>
      </c>
      <c r="G334" s="33" t="s">
        <v>37792</v>
      </c>
      <c r="H334" s="33" t="s">
        <v>20860</v>
      </c>
      <c r="I334" s="33" t="s">
        <v>2051</v>
      </c>
      <c r="J334" s="33">
        <v>0</v>
      </c>
      <c r="K334" s="33">
        <v>0</v>
      </c>
      <c r="L334" s="33">
        <v>0</v>
      </c>
      <c r="M334" s="33">
        <v>0</v>
      </c>
    </row>
    <row r="335" spans="1:13" ht="14.25" customHeight="1">
      <c r="A335" t="s">
        <v>20854</v>
      </c>
      <c r="B335" s="33" t="s">
        <v>20855</v>
      </c>
      <c r="C335" s="33" t="s">
        <v>6301</v>
      </c>
      <c r="D335" s="33" t="s">
        <v>37651</v>
      </c>
      <c r="E335" s="33" t="s">
        <v>20455</v>
      </c>
      <c r="F335" s="33" t="s">
        <v>20856</v>
      </c>
      <c r="G335" s="33" t="s">
        <v>37793</v>
      </c>
      <c r="H335" s="33" t="s">
        <v>20857</v>
      </c>
      <c r="I335" s="33" t="s">
        <v>2051</v>
      </c>
      <c r="J335" s="33">
        <v>0</v>
      </c>
      <c r="K335" s="33">
        <v>0</v>
      </c>
      <c r="L335" s="33">
        <v>0</v>
      </c>
      <c r="M335" s="33">
        <v>0</v>
      </c>
    </row>
    <row r="336" spans="1:13" ht="14.25" customHeight="1">
      <c r="A336" t="s">
        <v>20851</v>
      </c>
      <c r="B336" s="33" t="s">
        <v>3729</v>
      </c>
      <c r="C336" s="33" t="s">
        <v>5678</v>
      </c>
      <c r="D336" s="33" t="s">
        <v>37666</v>
      </c>
      <c r="E336" s="33" t="s">
        <v>1664</v>
      </c>
      <c r="F336" s="33" t="s">
        <v>20852</v>
      </c>
      <c r="G336" s="33" t="s">
        <v>37691</v>
      </c>
      <c r="H336" s="33" t="s">
        <v>20853</v>
      </c>
      <c r="I336" s="33" t="s">
        <v>2051</v>
      </c>
      <c r="J336" s="33">
        <v>0</v>
      </c>
      <c r="K336" s="33">
        <v>0</v>
      </c>
      <c r="L336" s="33">
        <v>0</v>
      </c>
      <c r="M336" s="33">
        <v>0</v>
      </c>
    </row>
    <row r="337" spans="1:13" ht="14.25" customHeight="1">
      <c r="A337" t="s">
        <v>27331</v>
      </c>
      <c r="B337" s="33" t="s">
        <v>3729</v>
      </c>
      <c r="C337" s="33" t="s">
        <v>27332</v>
      </c>
      <c r="D337" s="33" t="s">
        <v>37651</v>
      </c>
      <c r="E337" s="33" t="s">
        <v>996</v>
      </c>
      <c r="F337" s="33" t="s">
        <v>23365</v>
      </c>
      <c r="G337" s="33" t="s">
        <v>37673</v>
      </c>
      <c r="H337" s="33" t="s">
        <v>27333</v>
      </c>
      <c r="I337" s="33" t="s">
        <v>2051</v>
      </c>
      <c r="J337" s="33">
        <v>0</v>
      </c>
      <c r="K337" s="33">
        <v>0</v>
      </c>
      <c r="L337" s="33">
        <v>0</v>
      </c>
      <c r="M337" s="33">
        <v>0</v>
      </c>
    </row>
    <row r="338" spans="1:13" ht="14.25" customHeight="1">
      <c r="A338" t="s">
        <v>3749</v>
      </c>
      <c r="B338" s="33" t="s">
        <v>3750</v>
      </c>
      <c r="C338" s="33" t="s">
        <v>3751</v>
      </c>
      <c r="D338" s="33" t="s">
        <v>37651</v>
      </c>
      <c r="E338" s="33" t="s">
        <v>1663</v>
      </c>
      <c r="F338" s="33" t="s">
        <v>3441</v>
      </c>
      <c r="G338" s="33" t="s">
        <v>37700</v>
      </c>
      <c r="H338" s="33" t="s">
        <v>3752</v>
      </c>
      <c r="I338" s="33" t="s">
        <v>2051</v>
      </c>
      <c r="J338" s="33">
        <v>0</v>
      </c>
      <c r="K338" s="33">
        <v>0</v>
      </c>
      <c r="L338" s="33">
        <v>0</v>
      </c>
      <c r="M338" s="33">
        <v>0</v>
      </c>
    </row>
    <row r="339" spans="1:13" ht="14.25" customHeight="1">
      <c r="A339" t="s">
        <v>3754</v>
      </c>
      <c r="B339" s="33" t="s">
        <v>3755</v>
      </c>
      <c r="C339" s="33" t="s">
        <v>3756</v>
      </c>
      <c r="D339" s="33" t="s">
        <v>37651</v>
      </c>
      <c r="E339" s="33" t="s">
        <v>1663</v>
      </c>
      <c r="F339" s="33" t="s">
        <v>2210</v>
      </c>
      <c r="G339" s="33" t="s">
        <v>37700</v>
      </c>
      <c r="H339" s="33" t="s">
        <v>3758</v>
      </c>
      <c r="I339" s="33" t="s">
        <v>2051</v>
      </c>
      <c r="J339" s="33">
        <v>0</v>
      </c>
      <c r="K339" s="33">
        <v>0</v>
      </c>
      <c r="L339" s="33">
        <v>0</v>
      </c>
      <c r="M339" s="33">
        <v>0</v>
      </c>
    </row>
    <row r="340" spans="1:13" ht="14.25" customHeight="1">
      <c r="A340" t="s">
        <v>3768</v>
      </c>
      <c r="B340" s="33" t="s">
        <v>3769</v>
      </c>
      <c r="C340" s="33" t="s">
        <v>3770</v>
      </c>
      <c r="D340" s="33" t="s">
        <v>37651</v>
      </c>
      <c r="E340" s="33" t="s">
        <v>1663</v>
      </c>
      <c r="F340" s="33" t="s">
        <v>2210</v>
      </c>
      <c r="G340" s="33" t="s">
        <v>37794</v>
      </c>
      <c r="H340" s="33" t="s">
        <v>3771</v>
      </c>
      <c r="I340" s="33" t="s">
        <v>2051</v>
      </c>
      <c r="J340" s="33">
        <v>0</v>
      </c>
      <c r="K340" s="33">
        <v>0</v>
      </c>
      <c r="L340" s="33">
        <v>0</v>
      </c>
      <c r="M340" s="33">
        <v>0</v>
      </c>
    </row>
    <row r="341" spans="1:13" ht="14.25" customHeight="1">
      <c r="A341" t="s">
        <v>20848</v>
      </c>
      <c r="B341" s="33" t="s">
        <v>5690</v>
      </c>
      <c r="C341" s="33" t="s">
        <v>20849</v>
      </c>
      <c r="D341" s="33" t="s">
        <v>37651</v>
      </c>
      <c r="E341" s="33" t="s">
        <v>20475</v>
      </c>
      <c r="F341" s="33" t="s">
        <v>13197</v>
      </c>
      <c r="G341" s="33" t="s">
        <v>37795</v>
      </c>
      <c r="H341" s="33" t="s">
        <v>20850</v>
      </c>
      <c r="I341" s="33" t="s">
        <v>2051</v>
      </c>
      <c r="J341" s="33">
        <v>0</v>
      </c>
      <c r="K341" s="33">
        <v>0</v>
      </c>
      <c r="L341" s="33">
        <v>0</v>
      </c>
      <c r="M341" s="33">
        <v>0</v>
      </c>
    </row>
    <row r="342" spans="1:13" ht="14.25" customHeight="1">
      <c r="A342" t="s">
        <v>27265</v>
      </c>
      <c r="B342" s="33" t="s">
        <v>5690</v>
      </c>
      <c r="C342" s="33" t="s">
        <v>27266</v>
      </c>
      <c r="D342" s="33" t="s">
        <v>37651</v>
      </c>
      <c r="E342" s="33" t="s">
        <v>996</v>
      </c>
      <c r="F342" s="33" t="s">
        <v>23365</v>
      </c>
      <c r="G342" s="33" t="s">
        <v>37673</v>
      </c>
      <c r="H342" s="33" t="s">
        <v>27267</v>
      </c>
      <c r="I342" s="33" t="s">
        <v>2051</v>
      </c>
      <c r="J342" s="33">
        <v>0</v>
      </c>
      <c r="K342" s="33">
        <v>0</v>
      </c>
      <c r="L342" s="33">
        <v>0</v>
      </c>
      <c r="M342" s="33">
        <v>0</v>
      </c>
    </row>
    <row r="343" spans="1:13" ht="14.25" customHeight="1">
      <c r="A343" t="s">
        <v>20844</v>
      </c>
      <c r="B343" s="33" t="s">
        <v>20845</v>
      </c>
      <c r="C343" s="33" t="s">
        <v>20846</v>
      </c>
      <c r="D343" s="33" t="s">
        <v>37651</v>
      </c>
      <c r="E343" s="33" t="s">
        <v>20136</v>
      </c>
      <c r="F343" s="33" t="s">
        <v>2473</v>
      </c>
      <c r="G343" s="33" t="s">
        <v>37665</v>
      </c>
      <c r="H343" s="33" t="s">
        <v>20847</v>
      </c>
      <c r="I343" s="33" t="s">
        <v>2051</v>
      </c>
      <c r="J343" s="33">
        <v>0</v>
      </c>
      <c r="K343" s="33">
        <v>0</v>
      </c>
      <c r="L343" s="33">
        <v>0</v>
      </c>
      <c r="M343" s="33">
        <v>0</v>
      </c>
    </row>
    <row r="344" spans="1:13" ht="14.25" customHeight="1">
      <c r="A344" t="s">
        <v>20839</v>
      </c>
      <c r="B344" s="33" t="s">
        <v>3773</v>
      </c>
      <c r="C344" s="33" t="s">
        <v>20840</v>
      </c>
      <c r="D344" s="33">
        <v>0</v>
      </c>
      <c r="E344" s="33" t="s">
        <v>20841</v>
      </c>
      <c r="F344" s="33" t="s">
        <v>3557</v>
      </c>
      <c r="G344" s="33" t="s">
        <v>37796</v>
      </c>
      <c r="H344" s="33" t="s">
        <v>20842</v>
      </c>
      <c r="I344" s="33" t="s">
        <v>2051</v>
      </c>
      <c r="J344" s="33">
        <v>0</v>
      </c>
      <c r="K344" s="33">
        <v>0</v>
      </c>
      <c r="L344" s="33">
        <v>0</v>
      </c>
      <c r="M344" s="33">
        <v>0</v>
      </c>
    </row>
    <row r="345" spans="1:13" ht="14.25" customHeight="1">
      <c r="A345" t="s">
        <v>20832</v>
      </c>
      <c r="B345" s="33" t="s">
        <v>3778</v>
      </c>
      <c r="C345" s="33" t="s">
        <v>20833</v>
      </c>
      <c r="D345" s="33" t="s">
        <v>37651</v>
      </c>
      <c r="E345" s="33" t="s">
        <v>20161</v>
      </c>
      <c r="F345" s="33" t="s">
        <v>20834</v>
      </c>
      <c r="G345" s="33" t="s">
        <v>37701</v>
      </c>
      <c r="H345" s="33" t="s">
        <v>20835</v>
      </c>
      <c r="I345" s="33" t="s">
        <v>2051</v>
      </c>
      <c r="J345" s="33">
        <v>0</v>
      </c>
      <c r="K345" s="33">
        <v>0</v>
      </c>
      <c r="L345" s="33">
        <v>0</v>
      </c>
      <c r="M345" s="33">
        <v>0</v>
      </c>
    </row>
    <row r="346" spans="1:13" ht="14.25" customHeight="1">
      <c r="A346" t="s">
        <v>20836</v>
      </c>
      <c r="B346" s="33" t="s">
        <v>3778</v>
      </c>
      <c r="C346" s="33" t="s">
        <v>20837</v>
      </c>
      <c r="D346" s="33" t="s">
        <v>37666</v>
      </c>
      <c r="E346" s="33" t="s">
        <v>1664</v>
      </c>
      <c r="F346" s="33" t="s">
        <v>10267</v>
      </c>
      <c r="G346" s="33" t="s">
        <v>37667</v>
      </c>
      <c r="H346" s="33" t="s">
        <v>20838</v>
      </c>
      <c r="I346" s="33" t="s">
        <v>2051</v>
      </c>
      <c r="J346" s="33">
        <v>0</v>
      </c>
      <c r="K346" s="33">
        <v>0</v>
      </c>
      <c r="L346" s="33">
        <v>0</v>
      </c>
      <c r="M346" s="33">
        <v>0</v>
      </c>
    </row>
    <row r="347" spans="1:13" ht="14.25" customHeight="1">
      <c r="A347" t="s">
        <v>27211</v>
      </c>
      <c r="B347" s="33" t="s">
        <v>3793</v>
      </c>
      <c r="C347" s="33" t="s">
        <v>27212</v>
      </c>
      <c r="D347" s="33" t="s">
        <v>1566</v>
      </c>
      <c r="E347" s="33" t="s">
        <v>23584</v>
      </c>
      <c r="F347" s="33" t="s">
        <v>27213</v>
      </c>
      <c r="G347" s="33" t="s">
        <v>37797</v>
      </c>
      <c r="H347" s="33" t="s">
        <v>27214</v>
      </c>
      <c r="I347" s="33" t="s">
        <v>2051</v>
      </c>
      <c r="J347" s="33">
        <v>0</v>
      </c>
      <c r="K347" s="33">
        <v>0</v>
      </c>
      <c r="L347" s="33">
        <v>0</v>
      </c>
      <c r="M347" s="33">
        <v>0</v>
      </c>
    </row>
    <row r="348" spans="1:13" ht="14.25" customHeight="1">
      <c r="A348" t="s">
        <v>20828</v>
      </c>
      <c r="B348" s="33" t="s">
        <v>20829</v>
      </c>
      <c r="C348" s="33" t="s">
        <v>4312</v>
      </c>
      <c r="D348" s="33" t="s">
        <v>37651</v>
      </c>
      <c r="E348" s="33" t="s">
        <v>20730</v>
      </c>
      <c r="F348" s="33" t="s">
        <v>20830</v>
      </c>
      <c r="G348" s="33" t="s">
        <v>37681</v>
      </c>
      <c r="H348" s="33" t="s">
        <v>20831</v>
      </c>
      <c r="I348" s="33" t="s">
        <v>2051</v>
      </c>
      <c r="J348" s="33">
        <v>0</v>
      </c>
      <c r="K348" s="33">
        <v>0</v>
      </c>
      <c r="L348" s="33">
        <v>0</v>
      </c>
      <c r="M348" s="33">
        <v>0</v>
      </c>
    </row>
    <row r="349" spans="1:13" ht="14.25" customHeight="1">
      <c r="A349" t="s">
        <v>20823</v>
      </c>
      <c r="B349" s="33" t="s">
        <v>20824</v>
      </c>
      <c r="C349" s="33" t="s">
        <v>20825</v>
      </c>
      <c r="D349" s="33">
        <v>0</v>
      </c>
      <c r="E349" s="33" t="s">
        <v>20743</v>
      </c>
      <c r="F349" s="33" t="s">
        <v>20826</v>
      </c>
      <c r="G349" s="33" t="s">
        <v>37798</v>
      </c>
      <c r="H349" s="33" t="s">
        <v>20827</v>
      </c>
      <c r="I349" s="33" t="s">
        <v>2051</v>
      </c>
      <c r="J349" s="33">
        <v>0</v>
      </c>
      <c r="K349" s="33">
        <v>0</v>
      </c>
      <c r="L349" s="33">
        <v>0</v>
      </c>
      <c r="M349" s="33">
        <v>0</v>
      </c>
    </row>
    <row r="350" spans="1:13" ht="14.25" customHeight="1">
      <c r="A350" t="s">
        <v>27140</v>
      </c>
      <c r="B350" s="33" t="s">
        <v>27141</v>
      </c>
      <c r="C350" s="33" t="s">
        <v>27142</v>
      </c>
      <c r="D350" s="33" t="s">
        <v>37651</v>
      </c>
      <c r="E350" s="33" t="s">
        <v>27143</v>
      </c>
      <c r="F350" s="33" t="s">
        <v>3059</v>
      </c>
      <c r="G350" s="33" t="s">
        <v>37662</v>
      </c>
      <c r="H350" s="33" t="s">
        <v>27144</v>
      </c>
      <c r="I350" s="33" t="s">
        <v>2051</v>
      </c>
      <c r="J350" s="33">
        <v>0</v>
      </c>
      <c r="K350" s="33">
        <v>0</v>
      </c>
      <c r="L350" s="33">
        <v>0</v>
      </c>
      <c r="M350" s="33">
        <v>0</v>
      </c>
    </row>
    <row r="351" spans="1:13" ht="14.25" customHeight="1">
      <c r="A351" t="s">
        <v>20892</v>
      </c>
      <c r="B351" s="33" t="s">
        <v>10065</v>
      </c>
      <c r="C351" s="33" t="s">
        <v>20893</v>
      </c>
      <c r="D351" s="33" t="s">
        <v>37666</v>
      </c>
      <c r="E351" s="33" t="s">
        <v>1664</v>
      </c>
      <c r="F351" s="33" t="s">
        <v>10305</v>
      </c>
      <c r="G351" s="33" t="s">
        <v>37799</v>
      </c>
      <c r="H351" s="33" t="s">
        <v>20894</v>
      </c>
      <c r="I351" s="33" t="s">
        <v>2051</v>
      </c>
      <c r="J351" s="33">
        <v>0</v>
      </c>
      <c r="K351" s="33">
        <v>0</v>
      </c>
      <c r="L351" s="33">
        <v>0</v>
      </c>
      <c r="M351" s="33">
        <v>0</v>
      </c>
    </row>
    <row r="352" spans="1:13" ht="14.25" customHeight="1">
      <c r="A352" t="s">
        <v>27117</v>
      </c>
      <c r="B352" s="33" t="s">
        <v>3819</v>
      </c>
      <c r="C352" s="33" t="s">
        <v>3779</v>
      </c>
      <c r="D352" s="33" t="s">
        <v>37651</v>
      </c>
      <c r="E352" s="33" t="s">
        <v>996</v>
      </c>
      <c r="F352" s="33" t="s">
        <v>27118</v>
      </c>
      <c r="G352" s="33" t="s">
        <v>37673</v>
      </c>
      <c r="H352" s="33" t="s">
        <v>27119</v>
      </c>
      <c r="I352" s="33" t="s">
        <v>2051</v>
      </c>
      <c r="J352" s="33">
        <v>0</v>
      </c>
      <c r="K352" s="33">
        <v>0</v>
      </c>
      <c r="L352" s="33">
        <v>0</v>
      </c>
      <c r="M352" s="33">
        <v>0</v>
      </c>
    </row>
    <row r="353" spans="1:13" ht="14.25" customHeight="1">
      <c r="A353" t="s">
        <v>20820</v>
      </c>
      <c r="B353" s="33" t="s">
        <v>5331</v>
      </c>
      <c r="C353" s="33" t="s">
        <v>20821</v>
      </c>
      <c r="D353" s="33" t="s">
        <v>37651</v>
      </c>
      <c r="E353" s="33" t="s">
        <v>20136</v>
      </c>
      <c r="F353" s="33" t="s">
        <v>2112</v>
      </c>
      <c r="G353" s="33" t="s">
        <v>37665</v>
      </c>
      <c r="H353" s="33" t="s">
        <v>20822</v>
      </c>
      <c r="I353" s="33" t="s">
        <v>2051</v>
      </c>
      <c r="J353" s="33">
        <v>0</v>
      </c>
      <c r="K353" s="33">
        <v>0</v>
      </c>
      <c r="L353" s="33">
        <v>0</v>
      </c>
      <c r="M353" s="33">
        <v>0</v>
      </c>
    </row>
    <row r="354" spans="1:13" ht="14.25" customHeight="1">
      <c r="A354" t="s">
        <v>20816</v>
      </c>
      <c r="B354" s="33" t="s">
        <v>20817</v>
      </c>
      <c r="C354" s="33" t="s">
        <v>5630</v>
      </c>
      <c r="D354" s="33" t="s">
        <v>37651</v>
      </c>
      <c r="E354" s="33" t="s">
        <v>20168</v>
      </c>
      <c r="F354" s="33" t="s">
        <v>20818</v>
      </c>
      <c r="G354" s="33" t="s">
        <v>37674</v>
      </c>
      <c r="H354" s="33" t="s">
        <v>20819</v>
      </c>
      <c r="I354" s="33" t="s">
        <v>2051</v>
      </c>
      <c r="J354" s="33">
        <v>0</v>
      </c>
      <c r="K354" s="33">
        <v>0</v>
      </c>
      <c r="L354" s="33">
        <v>0</v>
      </c>
      <c r="M354" s="33">
        <v>0</v>
      </c>
    </row>
    <row r="355" spans="1:13" ht="14.25" customHeight="1">
      <c r="A355" t="s">
        <v>27098</v>
      </c>
      <c r="B355" s="33" t="s">
        <v>27099</v>
      </c>
      <c r="C355" s="33" t="s">
        <v>27100</v>
      </c>
      <c r="D355" s="33" t="s">
        <v>37689</v>
      </c>
      <c r="E355" s="33" t="s">
        <v>27101</v>
      </c>
      <c r="F355" s="33" t="s">
        <v>20785</v>
      </c>
      <c r="G355" s="33" t="s">
        <v>23845</v>
      </c>
      <c r="H355" s="33" t="s">
        <v>27102</v>
      </c>
      <c r="I355" s="33" t="s">
        <v>2051</v>
      </c>
      <c r="J355" s="33">
        <v>0</v>
      </c>
      <c r="K355" s="33">
        <v>0</v>
      </c>
      <c r="L355" s="33">
        <v>0</v>
      </c>
      <c r="M355" s="33">
        <v>0</v>
      </c>
    </row>
    <row r="356" spans="1:13" ht="14.25" customHeight="1">
      <c r="A356" t="s">
        <v>20812</v>
      </c>
      <c r="B356" s="33" t="s">
        <v>3843</v>
      </c>
      <c r="C356" s="33" t="s">
        <v>20813</v>
      </c>
      <c r="D356" s="33" t="s">
        <v>37666</v>
      </c>
      <c r="E356" s="33" t="s">
        <v>1664</v>
      </c>
      <c r="F356" s="33" t="s">
        <v>20814</v>
      </c>
      <c r="G356" s="33" t="s">
        <v>37691</v>
      </c>
      <c r="H356" s="33" t="s">
        <v>20815</v>
      </c>
      <c r="I356" s="33" t="s">
        <v>2051</v>
      </c>
      <c r="J356" s="33">
        <v>0</v>
      </c>
      <c r="K356" s="33">
        <v>0</v>
      </c>
      <c r="L356" s="33">
        <v>0</v>
      </c>
      <c r="M356" s="33">
        <v>0</v>
      </c>
    </row>
    <row r="357" spans="1:13" ht="14.25" customHeight="1">
      <c r="A357" t="s">
        <v>20810</v>
      </c>
      <c r="B357" s="33" t="s">
        <v>3831</v>
      </c>
      <c r="C357" s="33" t="s">
        <v>2855</v>
      </c>
      <c r="D357" s="33">
        <v>0</v>
      </c>
      <c r="E357" s="33" t="s">
        <v>20400</v>
      </c>
      <c r="F357" s="33" t="s">
        <v>2210</v>
      </c>
      <c r="G357" s="33">
        <v>0</v>
      </c>
      <c r="H357" s="33" t="s">
        <v>20811</v>
      </c>
      <c r="I357" s="33" t="s">
        <v>2051</v>
      </c>
      <c r="J357" s="33">
        <v>0</v>
      </c>
      <c r="K357" s="33">
        <v>0</v>
      </c>
      <c r="L357" s="33">
        <v>0</v>
      </c>
      <c r="M357" s="33">
        <v>0</v>
      </c>
    </row>
    <row r="358" spans="1:13" ht="14.25" customHeight="1">
      <c r="A358" t="s">
        <v>27084</v>
      </c>
      <c r="B358" s="33" t="s">
        <v>3831</v>
      </c>
      <c r="C358" s="33" t="s">
        <v>3634</v>
      </c>
      <c r="D358" s="33" t="s">
        <v>37651</v>
      </c>
      <c r="E358" s="33" t="s">
        <v>270</v>
      </c>
      <c r="F358" s="33" t="s">
        <v>2170</v>
      </c>
      <c r="G358" s="33" t="s">
        <v>37662</v>
      </c>
      <c r="H358" s="33" t="s">
        <v>27085</v>
      </c>
      <c r="I358" s="33" t="s">
        <v>2051</v>
      </c>
      <c r="J358" s="33">
        <v>0</v>
      </c>
      <c r="K358" s="33">
        <v>0</v>
      </c>
      <c r="L358" s="33">
        <v>0</v>
      </c>
      <c r="M358" s="33">
        <v>0</v>
      </c>
    </row>
    <row r="359" spans="1:13" ht="14.25" customHeight="1">
      <c r="A359" t="s">
        <v>20807</v>
      </c>
      <c r="B359" s="33" t="s">
        <v>3853</v>
      </c>
      <c r="C359" s="33" t="s">
        <v>20808</v>
      </c>
      <c r="D359" s="33" t="s">
        <v>37651</v>
      </c>
      <c r="E359" s="33" t="s">
        <v>20136</v>
      </c>
      <c r="F359" s="33" t="s">
        <v>4810</v>
      </c>
      <c r="G359" s="33" t="s">
        <v>37665</v>
      </c>
      <c r="H359" s="33" t="s">
        <v>20809</v>
      </c>
      <c r="I359" s="33" t="s">
        <v>2051</v>
      </c>
      <c r="J359" s="33">
        <v>0</v>
      </c>
      <c r="K359" s="33">
        <v>0</v>
      </c>
      <c r="L359" s="33">
        <v>0</v>
      </c>
      <c r="M359" s="33">
        <v>0</v>
      </c>
    </row>
    <row r="360" spans="1:13" ht="14.25" customHeight="1">
      <c r="A360" t="s">
        <v>20803</v>
      </c>
      <c r="B360" s="33" t="s">
        <v>14285</v>
      </c>
      <c r="C360" s="33" t="s">
        <v>14740</v>
      </c>
      <c r="D360" s="33">
        <v>0</v>
      </c>
      <c r="E360" s="33" t="s">
        <v>20381</v>
      </c>
      <c r="F360" s="33" t="s">
        <v>20804</v>
      </c>
      <c r="G360" s="33" t="s">
        <v>37776</v>
      </c>
      <c r="H360" s="33" t="s">
        <v>20805</v>
      </c>
      <c r="I360" s="33" t="s">
        <v>2051</v>
      </c>
      <c r="J360" s="33">
        <v>0</v>
      </c>
      <c r="K360" s="33">
        <v>0</v>
      </c>
      <c r="L360" s="33">
        <v>0</v>
      </c>
      <c r="M360" s="33">
        <v>0</v>
      </c>
    </row>
    <row r="361" spans="1:13" ht="14.25" customHeight="1">
      <c r="A361" t="s">
        <v>27037</v>
      </c>
      <c r="B361" s="33" t="s">
        <v>11663</v>
      </c>
      <c r="C361" s="33" t="s">
        <v>21356</v>
      </c>
      <c r="D361" s="33">
        <v>0</v>
      </c>
      <c r="E361" s="33" t="s">
        <v>23666</v>
      </c>
      <c r="F361" s="33" t="s">
        <v>2473</v>
      </c>
      <c r="G361" s="33">
        <v>0</v>
      </c>
      <c r="H361" s="33" t="s">
        <v>27038</v>
      </c>
      <c r="I361" s="33" t="s">
        <v>2051</v>
      </c>
      <c r="J361" s="33">
        <v>0</v>
      </c>
      <c r="K361" s="33">
        <v>0</v>
      </c>
      <c r="L361" s="33">
        <v>0</v>
      </c>
      <c r="M361" s="33">
        <v>0</v>
      </c>
    </row>
    <row r="362" spans="1:13" ht="14.25" customHeight="1">
      <c r="A362" t="s">
        <v>27001</v>
      </c>
      <c r="B362" s="33" t="s">
        <v>3875</v>
      </c>
      <c r="C362" s="33" t="s">
        <v>27002</v>
      </c>
      <c r="D362" s="33" t="s">
        <v>37651</v>
      </c>
      <c r="E362" s="33" t="s">
        <v>27003</v>
      </c>
      <c r="F362" s="33" t="s">
        <v>2473</v>
      </c>
      <c r="G362" s="33" t="s">
        <v>37657</v>
      </c>
      <c r="H362" s="33" t="s">
        <v>27004</v>
      </c>
      <c r="I362" s="33" t="s">
        <v>2051</v>
      </c>
      <c r="J362" s="33">
        <v>0</v>
      </c>
      <c r="K362" s="33">
        <v>0</v>
      </c>
      <c r="L362" s="33">
        <v>0</v>
      </c>
      <c r="M362" s="33">
        <v>0</v>
      </c>
    </row>
    <row r="363" spans="1:13" ht="14.25" customHeight="1">
      <c r="A363" t="s">
        <v>27009</v>
      </c>
      <c r="B363" s="33" t="s">
        <v>3875</v>
      </c>
      <c r="C363" s="33" t="s">
        <v>4493</v>
      </c>
      <c r="D363" s="33" t="s">
        <v>37651</v>
      </c>
      <c r="E363" s="33" t="s">
        <v>27003</v>
      </c>
      <c r="F363" s="33" t="s">
        <v>2473</v>
      </c>
      <c r="G363" s="33" t="s">
        <v>37657</v>
      </c>
      <c r="H363" s="33" t="s">
        <v>27010</v>
      </c>
      <c r="I363" s="33" t="s">
        <v>2051</v>
      </c>
      <c r="J363" s="33">
        <v>0</v>
      </c>
      <c r="K363" s="33">
        <v>0</v>
      </c>
      <c r="L363" s="33">
        <v>0</v>
      </c>
      <c r="M363" s="33">
        <v>0</v>
      </c>
    </row>
    <row r="364" spans="1:13" ht="14.25" customHeight="1">
      <c r="A364" t="s">
        <v>20793</v>
      </c>
      <c r="B364" s="33" t="s">
        <v>20794</v>
      </c>
      <c r="C364" s="33" t="s">
        <v>20795</v>
      </c>
      <c r="D364" s="33" t="s">
        <v>37666</v>
      </c>
      <c r="E364" s="33" t="s">
        <v>1664</v>
      </c>
      <c r="F364" s="33" t="s">
        <v>20796</v>
      </c>
      <c r="G364" s="33" t="s">
        <v>37691</v>
      </c>
      <c r="H364" s="33" t="s">
        <v>20797</v>
      </c>
      <c r="I364" s="33" t="s">
        <v>2051</v>
      </c>
      <c r="J364" s="33">
        <v>0</v>
      </c>
      <c r="K364" s="33">
        <v>0</v>
      </c>
      <c r="L364" s="33">
        <v>0</v>
      </c>
      <c r="M364" s="33">
        <v>0</v>
      </c>
    </row>
    <row r="365" spans="1:13" ht="14.25" customHeight="1">
      <c r="A365" t="s">
        <v>26996</v>
      </c>
      <c r="B365" s="33" t="s">
        <v>26997</v>
      </c>
      <c r="C365" s="33" t="s">
        <v>26998</v>
      </c>
      <c r="D365" s="33" t="s">
        <v>37651</v>
      </c>
      <c r="E365" s="33" t="s">
        <v>996</v>
      </c>
      <c r="F365" s="33" t="s">
        <v>26999</v>
      </c>
      <c r="G365" s="33" t="s">
        <v>37800</v>
      </c>
      <c r="H365" s="33" t="s">
        <v>27000</v>
      </c>
      <c r="I365" s="33" t="s">
        <v>2051</v>
      </c>
      <c r="J365" s="33">
        <v>0</v>
      </c>
      <c r="K365" s="33">
        <v>0</v>
      </c>
      <c r="L365" s="33">
        <v>0</v>
      </c>
      <c r="M365" s="33">
        <v>0</v>
      </c>
    </row>
    <row r="366" spans="1:13" ht="14.25" customHeight="1">
      <c r="A366" t="s">
        <v>20789</v>
      </c>
      <c r="B366" s="33" t="s">
        <v>3885</v>
      </c>
      <c r="C366" s="33" t="s">
        <v>20790</v>
      </c>
      <c r="D366" s="33" t="s">
        <v>37651</v>
      </c>
      <c r="E366" s="33" t="s">
        <v>20168</v>
      </c>
      <c r="F366" s="33" t="s">
        <v>20791</v>
      </c>
      <c r="G366" s="33" t="s">
        <v>37674</v>
      </c>
      <c r="H366" s="33" t="s">
        <v>20792</v>
      </c>
      <c r="I366" s="33" t="s">
        <v>2051</v>
      </c>
      <c r="J366" s="33">
        <v>0</v>
      </c>
      <c r="K366" s="33">
        <v>0</v>
      </c>
      <c r="L366" s="33">
        <v>0</v>
      </c>
      <c r="M366" s="33">
        <v>0</v>
      </c>
    </row>
    <row r="367" spans="1:13" ht="14.25" customHeight="1">
      <c r="A367" t="s">
        <v>20783</v>
      </c>
      <c r="B367" s="33" t="s">
        <v>3896</v>
      </c>
      <c r="C367" s="33" t="s">
        <v>20784</v>
      </c>
      <c r="D367" s="33" t="s">
        <v>37666</v>
      </c>
      <c r="E367" s="33" t="s">
        <v>1664</v>
      </c>
      <c r="F367" s="33" t="s">
        <v>20785</v>
      </c>
      <c r="G367" s="33" t="s">
        <v>37667</v>
      </c>
      <c r="H367" s="33" t="s">
        <v>20786</v>
      </c>
      <c r="I367" s="33" t="s">
        <v>2051</v>
      </c>
      <c r="J367" s="33">
        <v>0</v>
      </c>
      <c r="K367" s="33">
        <v>0</v>
      </c>
      <c r="L367" s="33">
        <v>0</v>
      </c>
      <c r="M367" s="33">
        <v>0</v>
      </c>
    </row>
    <row r="368" spans="1:13" ht="14.25" customHeight="1">
      <c r="A368" t="s">
        <v>26919</v>
      </c>
      <c r="B368" s="33" t="s">
        <v>3896</v>
      </c>
      <c r="C368" s="33" t="s">
        <v>26920</v>
      </c>
      <c r="D368" s="33" t="s">
        <v>37651</v>
      </c>
      <c r="E368" s="33" t="s">
        <v>25296</v>
      </c>
      <c r="F368" s="33" t="s">
        <v>2473</v>
      </c>
      <c r="G368" s="33" t="s">
        <v>37686</v>
      </c>
      <c r="H368" s="33" t="s">
        <v>26921</v>
      </c>
      <c r="I368" s="33" t="s">
        <v>2051</v>
      </c>
      <c r="J368" s="33" t="s">
        <v>37801</v>
      </c>
      <c r="K368" s="33">
        <v>0</v>
      </c>
      <c r="L368" s="33">
        <v>0</v>
      </c>
      <c r="M368" s="33">
        <v>0</v>
      </c>
    </row>
    <row r="369" spans="1:13" ht="14.25" customHeight="1">
      <c r="A369" t="s">
        <v>21197</v>
      </c>
      <c r="B369" s="33" t="s">
        <v>3896</v>
      </c>
      <c r="C369" s="33" t="s">
        <v>21198</v>
      </c>
      <c r="D369" s="33" t="s">
        <v>37666</v>
      </c>
      <c r="E369" s="33" t="s">
        <v>1664</v>
      </c>
      <c r="F369" s="33" t="s">
        <v>21199</v>
      </c>
      <c r="G369" s="33" t="s">
        <v>37667</v>
      </c>
      <c r="H369" s="33" t="s">
        <v>21200</v>
      </c>
      <c r="I369" s="33" t="s">
        <v>2051</v>
      </c>
      <c r="J369" s="33">
        <v>0</v>
      </c>
      <c r="K369" s="33">
        <v>0</v>
      </c>
      <c r="L369" s="33">
        <v>0</v>
      </c>
      <c r="M369" s="33">
        <v>0</v>
      </c>
    </row>
    <row r="370" spans="1:13" ht="14.25" customHeight="1">
      <c r="A370" t="s">
        <v>26865</v>
      </c>
      <c r="B370" s="33" t="s">
        <v>26866</v>
      </c>
      <c r="C370" s="33" t="s">
        <v>26867</v>
      </c>
      <c r="D370" s="33" t="s">
        <v>37669</v>
      </c>
      <c r="E370" s="33" t="s">
        <v>22998</v>
      </c>
      <c r="F370" s="33" t="s">
        <v>26868</v>
      </c>
      <c r="G370" s="33" t="s">
        <v>37802</v>
      </c>
      <c r="H370" s="33" t="s">
        <v>26869</v>
      </c>
      <c r="I370" s="33" t="s">
        <v>2051</v>
      </c>
      <c r="J370" s="33">
        <v>0</v>
      </c>
      <c r="K370" s="33">
        <v>0</v>
      </c>
      <c r="L370" s="33">
        <v>0</v>
      </c>
      <c r="M370" s="33">
        <v>0</v>
      </c>
    </row>
    <row r="371" spans="1:13" ht="14.25" customHeight="1">
      <c r="A371" t="s">
        <v>26861</v>
      </c>
      <c r="B371" s="33" t="s">
        <v>3906</v>
      </c>
      <c r="C371" s="33" t="s">
        <v>26862</v>
      </c>
      <c r="D371" s="33" t="s">
        <v>37669</v>
      </c>
      <c r="E371" s="33" t="s">
        <v>22998</v>
      </c>
      <c r="F371" s="33" t="s">
        <v>26863</v>
      </c>
      <c r="G371" s="33" t="s">
        <v>37803</v>
      </c>
      <c r="H371" s="33" t="s">
        <v>26864</v>
      </c>
      <c r="I371" s="33" t="s">
        <v>2051</v>
      </c>
      <c r="J371" s="33">
        <v>0</v>
      </c>
      <c r="K371" s="33">
        <v>0</v>
      </c>
      <c r="L371" s="33">
        <v>0</v>
      </c>
      <c r="M371" s="33">
        <v>0</v>
      </c>
    </row>
    <row r="372" spans="1:13" ht="14.25" customHeight="1">
      <c r="A372" t="s">
        <v>26875</v>
      </c>
      <c r="B372" s="33" t="s">
        <v>3906</v>
      </c>
      <c r="C372" s="33" t="s">
        <v>26876</v>
      </c>
      <c r="D372" s="33" t="s">
        <v>37651</v>
      </c>
      <c r="E372" s="33" t="s">
        <v>25270</v>
      </c>
      <c r="F372" s="33" t="s">
        <v>2322</v>
      </c>
      <c r="G372" s="33" t="s">
        <v>25271</v>
      </c>
      <c r="H372" s="33" t="s">
        <v>26877</v>
      </c>
      <c r="I372" s="33" t="s">
        <v>2051</v>
      </c>
      <c r="J372" s="33">
        <v>0</v>
      </c>
      <c r="K372" s="33">
        <v>0</v>
      </c>
      <c r="L372" s="33">
        <v>0</v>
      </c>
      <c r="M372" s="33">
        <v>0</v>
      </c>
    </row>
    <row r="373" spans="1:13" ht="14.25" customHeight="1">
      <c r="A373" t="s">
        <v>20781</v>
      </c>
      <c r="B373" s="33" t="s">
        <v>3906</v>
      </c>
      <c r="C373" s="33" t="s">
        <v>8704</v>
      </c>
      <c r="D373" s="33" t="s">
        <v>37651</v>
      </c>
      <c r="E373" s="33" t="s">
        <v>20592</v>
      </c>
      <c r="F373" s="33" t="s">
        <v>2473</v>
      </c>
      <c r="G373" s="33" t="s">
        <v>37804</v>
      </c>
      <c r="H373" s="33" t="s">
        <v>20782</v>
      </c>
      <c r="I373" s="33" t="s">
        <v>2051</v>
      </c>
      <c r="J373" s="33">
        <v>0</v>
      </c>
      <c r="K373" s="33">
        <v>0</v>
      </c>
      <c r="L373" s="33">
        <v>0</v>
      </c>
      <c r="M373" s="33">
        <v>0</v>
      </c>
    </row>
    <row r="374" spans="1:13" ht="14.25" customHeight="1">
      <c r="A374" t="s">
        <v>20778</v>
      </c>
      <c r="B374" s="33" t="s">
        <v>8339</v>
      </c>
      <c r="C374" s="33" t="s">
        <v>20779</v>
      </c>
      <c r="D374" s="33" t="s">
        <v>37651</v>
      </c>
      <c r="E374" s="33" t="s">
        <v>20136</v>
      </c>
      <c r="F374" s="33" t="s">
        <v>4810</v>
      </c>
      <c r="G374" s="33" t="s">
        <v>37805</v>
      </c>
      <c r="H374" s="33" t="s">
        <v>20780</v>
      </c>
      <c r="I374" s="33" t="s">
        <v>2051</v>
      </c>
      <c r="J374" s="33">
        <v>0</v>
      </c>
      <c r="K374" s="33">
        <v>0</v>
      </c>
      <c r="L374" s="33">
        <v>0</v>
      </c>
      <c r="M374" s="33">
        <v>0</v>
      </c>
    </row>
    <row r="375" spans="1:13" ht="14.25" customHeight="1">
      <c r="A375" t="s">
        <v>20774</v>
      </c>
      <c r="B375" s="33" t="s">
        <v>20775</v>
      </c>
      <c r="C375" s="33" t="s">
        <v>17361</v>
      </c>
      <c r="D375" s="33">
        <v>0</v>
      </c>
      <c r="E375" s="33" t="s">
        <v>20136</v>
      </c>
      <c r="F375" s="33" t="s">
        <v>20776</v>
      </c>
      <c r="G375" s="33" t="s">
        <v>37806</v>
      </c>
      <c r="H375" s="33" t="s">
        <v>20777</v>
      </c>
      <c r="I375" s="33" t="s">
        <v>2051</v>
      </c>
      <c r="J375" s="33">
        <v>0</v>
      </c>
      <c r="K375" s="33">
        <v>0</v>
      </c>
      <c r="L375" s="33">
        <v>0</v>
      </c>
      <c r="M375" s="33">
        <v>0</v>
      </c>
    </row>
    <row r="376" spans="1:13" ht="14.25" customHeight="1">
      <c r="A376" t="s">
        <v>20759</v>
      </c>
      <c r="B376" s="33" t="s">
        <v>5897</v>
      </c>
      <c r="C376" s="33" t="s">
        <v>20760</v>
      </c>
      <c r="D376" s="33" t="s">
        <v>37651</v>
      </c>
      <c r="E376" s="33" t="s">
        <v>1663</v>
      </c>
      <c r="F376" s="33" t="s">
        <v>20150</v>
      </c>
      <c r="G376" s="33" t="s">
        <v>37660</v>
      </c>
      <c r="H376" s="33" t="s">
        <v>20761</v>
      </c>
      <c r="I376" s="33" t="s">
        <v>2051</v>
      </c>
      <c r="J376" s="33">
        <v>0</v>
      </c>
      <c r="K376" s="33">
        <v>0</v>
      </c>
      <c r="L376" s="33">
        <v>0</v>
      </c>
      <c r="M376" s="33">
        <v>0</v>
      </c>
    </row>
    <row r="377" spans="1:13" ht="14.25" customHeight="1">
      <c r="A377" t="s">
        <v>20762</v>
      </c>
      <c r="B377" s="33" t="s">
        <v>5897</v>
      </c>
      <c r="C377" s="33" t="s">
        <v>7305</v>
      </c>
      <c r="D377" s="33">
        <v>0</v>
      </c>
      <c r="E377" s="33" t="s">
        <v>20763</v>
      </c>
      <c r="F377" s="33" t="s">
        <v>20764</v>
      </c>
      <c r="G377" s="33" t="s">
        <v>37807</v>
      </c>
      <c r="H377" s="33" t="s">
        <v>20765</v>
      </c>
      <c r="I377" s="33" t="s">
        <v>2051</v>
      </c>
      <c r="J377" s="33">
        <v>0</v>
      </c>
      <c r="K377" s="33">
        <v>0</v>
      </c>
      <c r="L377" s="33">
        <v>0</v>
      </c>
      <c r="M377" s="33">
        <v>0</v>
      </c>
    </row>
    <row r="378" spans="1:13" ht="14.25" customHeight="1">
      <c r="A378" t="s">
        <v>20767</v>
      </c>
      <c r="B378" s="33" t="s">
        <v>5897</v>
      </c>
      <c r="C378" s="33" t="s">
        <v>20768</v>
      </c>
      <c r="D378" s="33">
        <v>0</v>
      </c>
      <c r="E378" s="33" t="s">
        <v>20769</v>
      </c>
      <c r="F378" s="33" t="s">
        <v>3557</v>
      </c>
      <c r="G378" s="33" t="s">
        <v>37808</v>
      </c>
      <c r="H378" s="33" t="s">
        <v>20770</v>
      </c>
      <c r="I378" s="33" t="s">
        <v>2051</v>
      </c>
      <c r="J378" s="33">
        <v>0</v>
      </c>
      <c r="K378" s="33">
        <v>0</v>
      </c>
      <c r="L378" s="33">
        <v>0</v>
      </c>
      <c r="M378" s="33">
        <v>0</v>
      </c>
    </row>
    <row r="379" spans="1:13" ht="14.25" customHeight="1">
      <c r="A379" t="s">
        <v>20753</v>
      </c>
      <c r="B379" s="33" t="s">
        <v>5897</v>
      </c>
      <c r="C379" s="33" t="s">
        <v>20754</v>
      </c>
      <c r="D379" s="33" t="s">
        <v>37651</v>
      </c>
      <c r="E379" s="33" t="s">
        <v>20755</v>
      </c>
      <c r="F379" s="33" t="s">
        <v>20756</v>
      </c>
      <c r="G379" s="33" t="s">
        <v>37809</v>
      </c>
      <c r="H379" s="33" t="s">
        <v>20757</v>
      </c>
      <c r="I379" s="33" t="s">
        <v>2051</v>
      </c>
      <c r="J379" s="33">
        <v>0</v>
      </c>
      <c r="K379" s="33">
        <v>0</v>
      </c>
      <c r="L379" s="33">
        <v>0</v>
      </c>
      <c r="M379" s="33">
        <v>0</v>
      </c>
    </row>
    <row r="380" spans="1:13" ht="14.25" customHeight="1">
      <c r="A380" t="s">
        <v>20772</v>
      </c>
      <c r="B380" s="33" t="s">
        <v>5897</v>
      </c>
      <c r="C380" s="33" t="s">
        <v>3779</v>
      </c>
      <c r="D380" s="33" t="s">
        <v>37651</v>
      </c>
      <c r="E380" s="33" t="s">
        <v>20592</v>
      </c>
      <c r="F380" s="33" t="s">
        <v>2112</v>
      </c>
      <c r="G380" s="33" t="s">
        <v>37721</v>
      </c>
      <c r="H380" s="33" t="s">
        <v>20773</v>
      </c>
      <c r="I380" s="33" t="s">
        <v>2051</v>
      </c>
      <c r="J380" s="33">
        <v>0</v>
      </c>
      <c r="K380" s="33">
        <v>0</v>
      </c>
      <c r="L380" s="33">
        <v>0</v>
      </c>
      <c r="M380" s="33">
        <v>0</v>
      </c>
    </row>
    <row r="381" spans="1:13" ht="14.25" customHeight="1">
      <c r="A381" t="s">
        <v>20750</v>
      </c>
      <c r="B381" s="33" t="s">
        <v>3928</v>
      </c>
      <c r="C381" s="33" t="s">
        <v>20751</v>
      </c>
      <c r="D381" s="33" t="s">
        <v>37651</v>
      </c>
      <c r="E381" s="33" t="s">
        <v>20136</v>
      </c>
      <c r="F381" s="33" t="s">
        <v>4810</v>
      </c>
      <c r="G381" s="33" t="s">
        <v>37665</v>
      </c>
      <c r="H381" s="33" t="s">
        <v>20752</v>
      </c>
      <c r="I381" s="33" t="s">
        <v>2051</v>
      </c>
      <c r="J381" s="33">
        <v>0</v>
      </c>
      <c r="K381" s="33">
        <v>0</v>
      </c>
      <c r="L381" s="33">
        <v>0</v>
      </c>
      <c r="M381" s="33">
        <v>0</v>
      </c>
    </row>
    <row r="382" spans="1:13" ht="14.25" customHeight="1">
      <c r="A382" t="s">
        <v>20747</v>
      </c>
      <c r="B382" s="33" t="s">
        <v>20748</v>
      </c>
      <c r="C382" s="33" t="s">
        <v>12730</v>
      </c>
      <c r="D382" s="33" t="s">
        <v>37651</v>
      </c>
      <c r="E382" s="33" t="s">
        <v>20314</v>
      </c>
      <c r="F382" s="33" t="s">
        <v>16444</v>
      </c>
      <c r="G382" s="33" t="s">
        <v>37768</v>
      </c>
      <c r="H382" s="33" t="s">
        <v>20749</v>
      </c>
      <c r="I382" s="33" t="s">
        <v>2051</v>
      </c>
      <c r="J382" s="33">
        <v>0</v>
      </c>
      <c r="K382" s="33">
        <v>0</v>
      </c>
      <c r="L382" s="33">
        <v>0</v>
      </c>
      <c r="M382" s="33">
        <v>0</v>
      </c>
    </row>
    <row r="383" spans="1:13" ht="14.25" customHeight="1">
      <c r="A383" t="s">
        <v>20742</v>
      </c>
      <c r="B383" s="33" t="s">
        <v>3945</v>
      </c>
      <c r="C383" s="33" t="s">
        <v>17144</v>
      </c>
      <c r="D383" s="33">
        <v>0</v>
      </c>
      <c r="E383" s="33" t="s">
        <v>20743</v>
      </c>
      <c r="F383" s="33" t="s">
        <v>20744</v>
      </c>
      <c r="G383" s="33" t="s">
        <v>37810</v>
      </c>
      <c r="H383" s="33" t="s">
        <v>20745</v>
      </c>
      <c r="I383" s="33" t="s">
        <v>2051</v>
      </c>
      <c r="J383" s="33">
        <v>0</v>
      </c>
      <c r="K383" s="33">
        <v>0</v>
      </c>
      <c r="L383" s="33">
        <v>0</v>
      </c>
      <c r="M383" s="33">
        <v>0</v>
      </c>
    </row>
    <row r="384" spans="1:13" ht="14.25" customHeight="1">
      <c r="A384" t="s">
        <v>20724</v>
      </c>
      <c r="B384" s="33" t="s">
        <v>3951</v>
      </c>
      <c r="C384" s="33" t="s">
        <v>20725</v>
      </c>
      <c r="D384" s="33" t="s">
        <v>37651</v>
      </c>
      <c r="E384" s="33" t="s">
        <v>20168</v>
      </c>
      <c r="F384" s="33" t="s">
        <v>20726</v>
      </c>
      <c r="G384" s="33" t="s">
        <v>37737</v>
      </c>
      <c r="H384" s="33" t="s">
        <v>20727</v>
      </c>
      <c r="I384" s="33" t="s">
        <v>2051</v>
      </c>
      <c r="J384" s="33">
        <v>0</v>
      </c>
      <c r="K384" s="33">
        <v>0</v>
      </c>
      <c r="L384" s="33">
        <v>0</v>
      </c>
      <c r="M384" s="33">
        <v>0</v>
      </c>
    </row>
    <row r="385" spans="1:13" ht="14.25" customHeight="1">
      <c r="A385" t="s">
        <v>20728</v>
      </c>
      <c r="B385" s="33" t="s">
        <v>3951</v>
      </c>
      <c r="C385" s="33" t="s">
        <v>20729</v>
      </c>
      <c r="D385" s="33" t="s">
        <v>37651</v>
      </c>
      <c r="E385" s="33" t="s">
        <v>20730</v>
      </c>
      <c r="F385" s="33" t="s">
        <v>20731</v>
      </c>
      <c r="G385" s="33" t="s">
        <v>37811</v>
      </c>
      <c r="H385" s="33" t="s">
        <v>20732</v>
      </c>
      <c r="I385" s="33" t="s">
        <v>2051</v>
      </c>
      <c r="J385" s="33">
        <v>0</v>
      </c>
      <c r="K385" s="33">
        <v>0</v>
      </c>
      <c r="L385" s="33">
        <v>0</v>
      </c>
      <c r="M385" s="33">
        <v>0</v>
      </c>
    </row>
    <row r="386" spans="1:13" ht="14.25" customHeight="1">
      <c r="A386" t="s">
        <v>20734</v>
      </c>
      <c r="B386" s="33" t="s">
        <v>3951</v>
      </c>
      <c r="C386" s="33" t="s">
        <v>20735</v>
      </c>
      <c r="D386" s="33">
        <v>0</v>
      </c>
      <c r="E386" s="33" t="s">
        <v>20736</v>
      </c>
      <c r="F386" s="33" t="s">
        <v>3557</v>
      </c>
      <c r="G386" s="33">
        <v>0</v>
      </c>
      <c r="H386" s="33" t="s">
        <v>20737</v>
      </c>
      <c r="I386" s="33" t="s">
        <v>2051</v>
      </c>
      <c r="J386" s="33">
        <v>0</v>
      </c>
      <c r="K386" s="33">
        <v>0</v>
      </c>
      <c r="L386" s="33">
        <v>0</v>
      </c>
      <c r="M386" s="33">
        <v>0</v>
      </c>
    </row>
    <row r="387" spans="1:13" ht="14.25" customHeight="1">
      <c r="A387" t="s">
        <v>26715</v>
      </c>
      <c r="B387" s="33" t="s">
        <v>3951</v>
      </c>
      <c r="C387" s="33" t="s">
        <v>2591</v>
      </c>
      <c r="D387" s="33" t="s">
        <v>37651</v>
      </c>
      <c r="E387" s="33" t="s">
        <v>23047</v>
      </c>
      <c r="F387" s="33" t="s">
        <v>5645</v>
      </c>
      <c r="G387" s="33" t="s">
        <v>37812</v>
      </c>
      <c r="H387" s="33" t="s">
        <v>26716</v>
      </c>
      <c r="I387" s="33" t="s">
        <v>2051</v>
      </c>
      <c r="J387" s="33">
        <v>0</v>
      </c>
      <c r="K387" s="33">
        <v>0</v>
      </c>
      <c r="L387" s="33">
        <v>0</v>
      </c>
      <c r="M387" s="33">
        <v>0</v>
      </c>
    </row>
    <row r="388" spans="1:13" ht="14.25" customHeight="1">
      <c r="A388" t="s">
        <v>20739</v>
      </c>
      <c r="B388" s="33" t="s">
        <v>3951</v>
      </c>
      <c r="C388" s="33" t="s">
        <v>20740</v>
      </c>
      <c r="D388" s="33">
        <v>0</v>
      </c>
      <c r="E388" s="33" t="s">
        <v>20518</v>
      </c>
      <c r="F388" s="33" t="s">
        <v>2473</v>
      </c>
      <c r="G388" s="33">
        <v>0</v>
      </c>
      <c r="H388" s="33" t="s">
        <v>20741</v>
      </c>
      <c r="I388" s="33" t="s">
        <v>2051</v>
      </c>
      <c r="J388" s="33">
        <v>0</v>
      </c>
      <c r="K388" s="33">
        <v>0</v>
      </c>
      <c r="L388" s="33">
        <v>0</v>
      </c>
      <c r="M388" s="33">
        <v>0</v>
      </c>
    </row>
    <row r="389" spans="1:13" ht="14.25" customHeight="1">
      <c r="A389" t="s">
        <v>26717</v>
      </c>
      <c r="B389" s="33" t="s">
        <v>3951</v>
      </c>
      <c r="C389" s="33" t="s">
        <v>2591</v>
      </c>
      <c r="D389" s="33" t="s">
        <v>37689</v>
      </c>
      <c r="E389" s="33" t="s">
        <v>26718</v>
      </c>
      <c r="F389" s="33" t="s">
        <v>2170</v>
      </c>
      <c r="G389" s="33" t="s">
        <v>37718</v>
      </c>
      <c r="H389" s="33" t="s">
        <v>26719</v>
      </c>
      <c r="I389" s="33" t="s">
        <v>2051</v>
      </c>
      <c r="J389" s="33">
        <v>0</v>
      </c>
      <c r="K389" s="33">
        <v>0</v>
      </c>
      <c r="L389" s="33">
        <v>0</v>
      </c>
      <c r="M389" s="33">
        <v>0</v>
      </c>
    </row>
    <row r="390" spans="1:13" ht="14.25" customHeight="1">
      <c r="A390" t="s">
        <v>20720</v>
      </c>
      <c r="B390" s="33" t="s">
        <v>11418</v>
      </c>
      <c r="C390" s="33" t="s">
        <v>4000</v>
      </c>
      <c r="D390" s="33">
        <v>0</v>
      </c>
      <c r="E390" s="33" t="s">
        <v>20721</v>
      </c>
      <c r="F390" s="33" t="s">
        <v>3557</v>
      </c>
      <c r="G390" s="33">
        <v>0</v>
      </c>
      <c r="H390" s="33" t="s">
        <v>20722</v>
      </c>
      <c r="I390" s="33" t="s">
        <v>2051</v>
      </c>
      <c r="J390" s="33">
        <v>0</v>
      </c>
      <c r="K390" s="33">
        <v>0</v>
      </c>
      <c r="L390" s="33">
        <v>0</v>
      </c>
      <c r="M390" s="33">
        <v>0</v>
      </c>
    </row>
    <row r="391" spans="1:13" ht="14.25" customHeight="1">
      <c r="A391" t="s">
        <v>20708</v>
      </c>
      <c r="B391" s="33" t="s">
        <v>11367</v>
      </c>
      <c r="C391" s="33" t="s">
        <v>20709</v>
      </c>
      <c r="D391" s="33">
        <v>0</v>
      </c>
      <c r="E391" s="33" t="s">
        <v>20400</v>
      </c>
      <c r="F391" s="33" t="s">
        <v>2473</v>
      </c>
      <c r="G391" s="33">
        <v>0</v>
      </c>
      <c r="H391" s="33" t="s">
        <v>20710</v>
      </c>
      <c r="I391" s="33" t="s">
        <v>2051</v>
      </c>
      <c r="J391" s="33">
        <v>0</v>
      </c>
      <c r="K391" s="33">
        <v>0</v>
      </c>
      <c r="L391" s="33">
        <v>0</v>
      </c>
      <c r="M391" s="33">
        <v>0</v>
      </c>
    </row>
    <row r="392" spans="1:13" ht="14.25" customHeight="1">
      <c r="A392" t="s">
        <v>20711</v>
      </c>
      <c r="B392" s="33" t="s">
        <v>11367</v>
      </c>
      <c r="C392" s="33" t="s">
        <v>20712</v>
      </c>
      <c r="D392" s="33" t="s">
        <v>37651</v>
      </c>
      <c r="E392" s="33" t="s">
        <v>1663</v>
      </c>
      <c r="F392" s="33" t="s">
        <v>20150</v>
      </c>
      <c r="G392" s="33" t="s">
        <v>37696</v>
      </c>
      <c r="H392" s="33" t="s">
        <v>20713</v>
      </c>
      <c r="I392" s="33" t="s">
        <v>2051</v>
      </c>
      <c r="J392" s="33">
        <v>0</v>
      </c>
      <c r="K392" s="33">
        <v>0</v>
      </c>
      <c r="L392" s="33">
        <v>0</v>
      </c>
      <c r="M392" s="33">
        <v>0</v>
      </c>
    </row>
    <row r="393" spans="1:13" ht="14.25" customHeight="1">
      <c r="A393" t="s">
        <v>20714</v>
      </c>
      <c r="B393" s="33" t="s">
        <v>11367</v>
      </c>
      <c r="C393" s="33" t="s">
        <v>20715</v>
      </c>
      <c r="D393" s="33" t="s">
        <v>37651</v>
      </c>
      <c r="E393" s="33" t="s">
        <v>20716</v>
      </c>
      <c r="F393" s="33" t="s">
        <v>20717</v>
      </c>
      <c r="G393" s="33" t="s">
        <v>37813</v>
      </c>
      <c r="H393" s="33" t="s">
        <v>20718</v>
      </c>
      <c r="I393" s="33" t="s">
        <v>2051</v>
      </c>
      <c r="J393" s="33">
        <v>0</v>
      </c>
      <c r="K393" s="33">
        <v>0</v>
      </c>
      <c r="L393" s="33">
        <v>0</v>
      </c>
      <c r="M393" s="33">
        <v>0</v>
      </c>
    </row>
    <row r="394" spans="1:13" ht="14.25" customHeight="1">
      <c r="A394" t="s">
        <v>26674</v>
      </c>
      <c r="B394" s="33" t="s">
        <v>14567</v>
      </c>
      <c r="C394" s="33" t="s">
        <v>26675</v>
      </c>
      <c r="D394" s="33" t="s">
        <v>37669</v>
      </c>
      <c r="E394" s="33" t="s">
        <v>22998</v>
      </c>
      <c r="F394" s="33" t="s">
        <v>26676</v>
      </c>
      <c r="G394" s="33" t="s">
        <v>37670</v>
      </c>
      <c r="H394" s="33" t="s">
        <v>26677</v>
      </c>
      <c r="I394" s="33" t="s">
        <v>2051</v>
      </c>
      <c r="J394" s="33">
        <v>0</v>
      </c>
      <c r="K394" s="33">
        <v>0</v>
      </c>
      <c r="L394" s="33">
        <v>0</v>
      </c>
      <c r="M394" s="33">
        <v>0</v>
      </c>
    </row>
    <row r="395" spans="1:13" ht="14.25" customHeight="1">
      <c r="A395" t="s">
        <v>20582</v>
      </c>
      <c r="B395" s="33" t="s">
        <v>6529</v>
      </c>
      <c r="C395" s="33" t="s">
        <v>11336</v>
      </c>
      <c r="D395" s="33" t="s">
        <v>37651</v>
      </c>
      <c r="E395" s="33" t="s">
        <v>20475</v>
      </c>
      <c r="F395" s="33" t="s">
        <v>20583</v>
      </c>
      <c r="G395" s="33" t="s">
        <v>37814</v>
      </c>
      <c r="H395" s="33" t="s">
        <v>20584</v>
      </c>
      <c r="I395" s="33" t="s">
        <v>2051</v>
      </c>
      <c r="J395" s="33">
        <v>0</v>
      </c>
      <c r="K395" s="33">
        <v>0</v>
      </c>
      <c r="L395" s="33">
        <v>0</v>
      </c>
      <c r="M395" s="33">
        <v>0</v>
      </c>
    </row>
    <row r="396" spans="1:13" ht="14.25" customHeight="1">
      <c r="A396" t="s">
        <v>26654</v>
      </c>
      <c r="B396" s="33" t="s">
        <v>5656</v>
      </c>
      <c r="C396" s="33" t="s">
        <v>3634</v>
      </c>
      <c r="D396" s="33">
        <v>0</v>
      </c>
      <c r="E396" s="33" t="s">
        <v>23666</v>
      </c>
      <c r="F396" s="33" t="s">
        <v>2473</v>
      </c>
      <c r="G396" s="33">
        <v>0</v>
      </c>
      <c r="H396" s="33" t="s">
        <v>26655</v>
      </c>
      <c r="I396" s="33" t="s">
        <v>2051</v>
      </c>
      <c r="J396" s="33">
        <v>0</v>
      </c>
      <c r="K396" s="33">
        <v>0</v>
      </c>
      <c r="L396" s="33">
        <v>0</v>
      </c>
      <c r="M396" s="33">
        <v>0</v>
      </c>
    </row>
    <row r="397" spans="1:13" ht="14.25" customHeight="1">
      <c r="A397" t="s">
        <v>20704</v>
      </c>
      <c r="B397" s="33" t="s">
        <v>20705</v>
      </c>
      <c r="C397" s="33" t="s">
        <v>20706</v>
      </c>
      <c r="D397" s="33" t="s">
        <v>37651</v>
      </c>
      <c r="E397" s="33" t="s">
        <v>1663</v>
      </c>
      <c r="F397" s="33" t="s">
        <v>2473</v>
      </c>
      <c r="G397" s="33" t="s">
        <v>37815</v>
      </c>
      <c r="H397" s="33" t="s">
        <v>20707</v>
      </c>
      <c r="I397" s="33" t="s">
        <v>2051</v>
      </c>
      <c r="J397" s="33">
        <v>0</v>
      </c>
      <c r="K397" s="33">
        <v>0</v>
      </c>
      <c r="L397" s="33">
        <v>0</v>
      </c>
      <c r="M397" s="33">
        <v>0</v>
      </c>
    </row>
    <row r="398" spans="1:13" ht="14.25" customHeight="1">
      <c r="A398" t="s">
        <v>26641</v>
      </c>
      <c r="B398" s="33" t="s">
        <v>3976</v>
      </c>
      <c r="C398" s="33" t="s">
        <v>26642</v>
      </c>
      <c r="D398" s="33" t="s">
        <v>37651</v>
      </c>
      <c r="E398" s="33" t="s">
        <v>996</v>
      </c>
      <c r="F398" s="33" t="s">
        <v>26643</v>
      </c>
      <c r="G398" s="33" t="s">
        <v>37652</v>
      </c>
      <c r="H398" s="33" t="s">
        <v>26644</v>
      </c>
      <c r="I398" s="33" t="s">
        <v>2051</v>
      </c>
      <c r="J398" s="33">
        <v>0</v>
      </c>
      <c r="K398" s="33">
        <v>0</v>
      </c>
      <c r="L398" s="33">
        <v>0</v>
      </c>
      <c r="M398" s="33">
        <v>0</v>
      </c>
    </row>
    <row r="399" spans="1:13" ht="14.25" customHeight="1">
      <c r="A399" t="s">
        <v>20701</v>
      </c>
      <c r="B399" s="33" t="s">
        <v>3976</v>
      </c>
      <c r="C399" s="33" t="s">
        <v>20702</v>
      </c>
      <c r="D399" s="33">
        <v>0</v>
      </c>
      <c r="E399" s="33" t="s">
        <v>20400</v>
      </c>
      <c r="F399" s="33" t="s">
        <v>2210</v>
      </c>
      <c r="G399" s="33">
        <v>0</v>
      </c>
      <c r="H399" s="33" t="s">
        <v>20703</v>
      </c>
      <c r="I399" s="33" t="s">
        <v>2051</v>
      </c>
      <c r="J399" s="33">
        <v>0</v>
      </c>
      <c r="K399" s="33">
        <v>0</v>
      </c>
      <c r="L399" s="33">
        <v>0</v>
      </c>
      <c r="M399" s="33">
        <v>0</v>
      </c>
    </row>
    <row r="400" spans="1:13" ht="14.25" customHeight="1">
      <c r="A400" t="s">
        <v>3975</v>
      </c>
      <c r="B400" s="33" t="s">
        <v>3976</v>
      </c>
      <c r="C400" s="33" t="s">
        <v>3977</v>
      </c>
      <c r="D400" s="33" t="s">
        <v>37651</v>
      </c>
      <c r="E400" s="33" t="s">
        <v>1663</v>
      </c>
      <c r="F400" s="33" t="s">
        <v>2112</v>
      </c>
      <c r="G400" s="33" t="s">
        <v>37770</v>
      </c>
      <c r="H400" s="33" t="s">
        <v>3978</v>
      </c>
      <c r="I400" s="33" t="s">
        <v>2051</v>
      </c>
      <c r="J400" s="33">
        <v>0</v>
      </c>
      <c r="K400" s="33">
        <v>0</v>
      </c>
      <c r="L400" s="33">
        <v>0</v>
      </c>
      <c r="M400" s="33">
        <v>0</v>
      </c>
    </row>
    <row r="401" spans="1:13" ht="14.25" customHeight="1">
      <c r="A401" t="s">
        <v>20697</v>
      </c>
      <c r="B401" s="33" t="s">
        <v>7708</v>
      </c>
      <c r="C401" s="33" t="s">
        <v>20698</v>
      </c>
      <c r="D401" s="33" t="s">
        <v>37666</v>
      </c>
      <c r="E401" s="33" t="s">
        <v>1664</v>
      </c>
      <c r="F401" s="33" t="s">
        <v>20699</v>
      </c>
      <c r="G401" s="33" t="s">
        <v>37667</v>
      </c>
      <c r="H401" s="33" t="s">
        <v>20700</v>
      </c>
      <c r="I401" s="33" t="s">
        <v>2051</v>
      </c>
      <c r="J401" s="33">
        <v>0</v>
      </c>
      <c r="K401" s="33">
        <v>0</v>
      </c>
      <c r="L401" s="33">
        <v>0</v>
      </c>
      <c r="M401" s="33">
        <v>0</v>
      </c>
    </row>
    <row r="402" spans="1:13" ht="14.25" customHeight="1">
      <c r="A402" t="s">
        <v>20692</v>
      </c>
      <c r="B402" s="33" t="s">
        <v>20693</v>
      </c>
      <c r="C402" s="33" t="s">
        <v>20694</v>
      </c>
      <c r="D402" s="33" t="s">
        <v>37651</v>
      </c>
      <c r="E402" s="33" t="s">
        <v>20168</v>
      </c>
      <c r="F402" s="33" t="s">
        <v>20695</v>
      </c>
      <c r="G402" s="33" t="s">
        <v>37674</v>
      </c>
      <c r="H402" s="33" t="s">
        <v>20696</v>
      </c>
      <c r="I402" s="33" t="s">
        <v>2051</v>
      </c>
      <c r="J402" s="33">
        <v>0</v>
      </c>
      <c r="K402" s="33">
        <v>0</v>
      </c>
      <c r="L402" s="33">
        <v>0</v>
      </c>
      <c r="M402" s="33">
        <v>0</v>
      </c>
    </row>
    <row r="403" spans="1:13" ht="14.25" customHeight="1">
      <c r="A403" t="s">
        <v>26624</v>
      </c>
      <c r="B403" s="33" t="s">
        <v>26625</v>
      </c>
      <c r="C403" s="33" t="s">
        <v>15836</v>
      </c>
      <c r="D403" s="33" t="s">
        <v>37651</v>
      </c>
      <c r="E403" s="33" t="s">
        <v>996</v>
      </c>
      <c r="F403" s="33" t="s">
        <v>26626</v>
      </c>
      <c r="G403" s="33" t="s">
        <v>37673</v>
      </c>
      <c r="H403" s="33" t="s">
        <v>26627</v>
      </c>
      <c r="I403" s="33" t="s">
        <v>2051</v>
      </c>
      <c r="J403" s="33">
        <v>0</v>
      </c>
      <c r="K403" s="33">
        <v>0</v>
      </c>
      <c r="L403" s="33">
        <v>0</v>
      </c>
      <c r="M403" s="33">
        <v>0</v>
      </c>
    </row>
    <row r="404" spans="1:13" ht="14.25" customHeight="1">
      <c r="A404" t="s">
        <v>20798</v>
      </c>
      <c r="B404" s="33" t="s">
        <v>20799</v>
      </c>
      <c r="C404" s="33" t="s">
        <v>20800</v>
      </c>
      <c r="D404" s="33" t="s">
        <v>37666</v>
      </c>
      <c r="E404" s="33" t="s">
        <v>1664</v>
      </c>
      <c r="F404" s="33" t="s">
        <v>20801</v>
      </c>
      <c r="G404" s="33" t="s">
        <v>37695</v>
      </c>
      <c r="H404" s="33" t="s">
        <v>20802</v>
      </c>
      <c r="I404" s="33" t="s">
        <v>2051</v>
      </c>
      <c r="J404" s="33">
        <v>0</v>
      </c>
      <c r="K404" s="33">
        <v>0</v>
      </c>
      <c r="L404" s="33">
        <v>0</v>
      </c>
      <c r="M404" s="33">
        <v>0</v>
      </c>
    </row>
    <row r="405" spans="1:13" ht="14.25" customHeight="1">
      <c r="A405" t="s">
        <v>20686</v>
      </c>
      <c r="B405" s="33" t="s">
        <v>3985</v>
      </c>
      <c r="C405" s="33" t="s">
        <v>11438</v>
      </c>
      <c r="D405" s="33" t="s">
        <v>37651</v>
      </c>
      <c r="E405" s="33" t="s">
        <v>20161</v>
      </c>
      <c r="F405" s="33" t="s">
        <v>20687</v>
      </c>
      <c r="G405" s="33" t="s">
        <v>37701</v>
      </c>
      <c r="H405" s="33" t="s">
        <v>20688</v>
      </c>
      <c r="I405" s="33" t="s">
        <v>2051</v>
      </c>
      <c r="J405" s="33">
        <v>0</v>
      </c>
      <c r="K405" s="33">
        <v>0</v>
      </c>
      <c r="L405" s="33">
        <v>0</v>
      </c>
      <c r="M405" s="33">
        <v>0</v>
      </c>
    </row>
    <row r="406" spans="1:13" ht="14.25" customHeight="1">
      <c r="A406" t="s">
        <v>20689</v>
      </c>
      <c r="B406" s="33" t="s">
        <v>3985</v>
      </c>
      <c r="C406" s="33" t="s">
        <v>20690</v>
      </c>
      <c r="D406" s="33" t="s">
        <v>37651</v>
      </c>
      <c r="E406" s="33" t="s">
        <v>20161</v>
      </c>
      <c r="F406" s="33" t="s">
        <v>20687</v>
      </c>
      <c r="G406" s="33" t="s">
        <v>37677</v>
      </c>
      <c r="H406" s="33" t="s">
        <v>20691</v>
      </c>
      <c r="I406" s="33" t="s">
        <v>2051</v>
      </c>
      <c r="J406" s="33">
        <v>0</v>
      </c>
      <c r="K406" s="33">
        <v>0</v>
      </c>
      <c r="L406" s="33">
        <v>0</v>
      </c>
      <c r="M406" s="33">
        <v>0</v>
      </c>
    </row>
    <row r="407" spans="1:13" ht="14.25" customHeight="1">
      <c r="A407" t="s">
        <v>20677</v>
      </c>
      <c r="B407" s="33" t="s">
        <v>20678</v>
      </c>
      <c r="C407" s="33" t="s">
        <v>3901</v>
      </c>
      <c r="D407" s="33">
        <v>0</v>
      </c>
      <c r="E407" s="33" t="s">
        <v>20208</v>
      </c>
      <c r="F407" s="33" t="s">
        <v>2473</v>
      </c>
      <c r="G407" s="33">
        <v>0</v>
      </c>
      <c r="H407" s="33" t="s">
        <v>20679</v>
      </c>
      <c r="I407" s="33" t="s">
        <v>2051</v>
      </c>
      <c r="J407" s="33">
        <v>0</v>
      </c>
      <c r="K407" s="33">
        <v>0</v>
      </c>
      <c r="L407" s="33">
        <v>0</v>
      </c>
      <c r="M407" s="33">
        <v>0</v>
      </c>
    </row>
    <row r="408" spans="1:13" ht="14.25" customHeight="1">
      <c r="A408" t="s">
        <v>26616</v>
      </c>
      <c r="B408" s="33" t="s">
        <v>26617</v>
      </c>
      <c r="C408" s="33" t="s">
        <v>26618</v>
      </c>
      <c r="D408" s="33" t="s">
        <v>1566</v>
      </c>
      <c r="E408" s="33" t="s">
        <v>23584</v>
      </c>
      <c r="F408" s="33" t="s">
        <v>4810</v>
      </c>
      <c r="G408" s="33" t="s">
        <v>37816</v>
      </c>
      <c r="H408" s="33" t="s">
        <v>26619</v>
      </c>
      <c r="I408" s="33" t="s">
        <v>2051</v>
      </c>
      <c r="J408" s="33">
        <v>0</v>
      </c>
      <c r="K408" s="33">
        <v>0</v>
      </c>
      <c r="L408" s="33">
        <v>0</v>
      </c>
      <c r="M408" s="33">
        <v>0</v>
      </c>
    </row>
    <row r="409" spans="1:13" ht="14.25" customHeight="1">
      <c r="A409" t="s">
        <v>26502</v>
      </c>
      <c r="B409" s="33" t="s">
        <v>26503</v>
      </c>
      <c r="C409" s="33" t="s">
        <v>26504</v>
      </c>
      <c r="D409" s="33" t="s">
        <v>37717</v>
      </c>
      <c r="E409" s="33" t="s">
        <v>26505</v>
      </c>
      <c r="F409" s="33" t="s">
        <v>2473</v>
      </c>
      <c r="G409" s="33" t="s">
        <v>23017</v>
      </c>
      <c r="H409" s="33" t="s">
        <v>26506</v>
      </c>
      <c r="I409" s="33" t="s">
        <v>2051</v>
      </c>
      <c r="J409" s="33">
        <v>0</v>
      </c>
      <c r="K409" s="33">
        <v>0</v>
      </c>
      <c r="L409" s="33">
        <v>0</v>
      </c>
      <c r="M409" s="33">
        <v>0</v>
      </c>
    </row>
    <row r="410" spans="1:13" ht="14.25" customHeight="1">
      <c r="A410" t="s">
        <v>20673</v>
      </c>
      <c r="B410" s="33" t="s">
        <v>5246</v>
      </c>
      <c r="C410" s="33" t="s">
        <v>3405</v>
      </c>
      <c r="D410" s="33">
        <v>0</v>
      </c>
      <c r="E410" s="33" t="s">
        <v>20674</v>
      </c>
      <c r="F410" s="33" t="s">
        <v>3557</v>
      </c>
      <c r="G410" s="33" t="s">
        <v>37817</v>
      </c>
      <c r="H410" s="33" t="s">
        <v>20675</v>
      </c>
      <c r="I410" s="33" t="s">
        <v>2051</v>
      </c>
      <c r="J410" s="33">
        <v>0</v>
      </c>
      <c r="K410" s="33">
        <v>0</v>
      </c>
      <c r="L410" s="33">
        <v>0</v>
      </c>
      <c r="M410" s="33">
        <v>0</v>
      </c>
    </row>
    <row r="411" spans="1:13" ht="14.25" customHeight="1">
      <c r="A411" t="s">
        <v>26480</v>
      </c>
      <c r="B411" s="33" t="s">
        <v>4081</v>
      </c>
      <c r="C411" s="33" t="s">
        <v>3729</v>
      </c>
      <c r="D411" s="33" t="s">
        <v>37651</v>
      </c>
      <c r="E411" s="33" t="s">
        <v>996</v>
      </c>
      <c r="F411" s="33" t="s">
        <v>26481</v>
      </c>
      <c r="G411" s="33" t="s">
        <v>37818</v>
      </c>
      <c r="H411" s="33" t="s">
        <v>26482</v>
      </c>
      <c r="I411" s="33" t="s">
        <v>2051</v>
      </c>
      <c r="J411" s="33">
        <v>0</v>
      </c>
      <c r="K411" s="33">
        <v>0</v>
      </c>
      <c r="L411" s="33">
        <v>0</v>
      </c>
      <c r="M411" s="33">
        <v>0</v>
      </c>
    </row>
    <row r="412" spans="1:13" ht="14.25" customHeight="1">
      <c r="A412" t="s">
        <v>26466</v>
      </c>
      <c r="B412" s="33" t="s">
        <v>26467</v>
      </c>
      <c r="C412" s="33" t="s">
        <v>26468</v>
      </c>
      <c r="D412" s="33" t="s">
        <v>37651</v>
      </c>
      <c r="E412" s="33" t="s">
        <v>996</v>
      </c>
      <c r="F412" s="33" t="s">
        <v>23567</v>
      </c>
      <c r="G412" s="33" t="s">
        <v>37757</v>
      </c>
      <c r="H412" s="33" t="s">
        <v>26469</v>
      </c>
      <c r="I412" s="33" t="s">
        <v>2051</v>
      </c>
      <c r="J412" s="33">
        <v>0</v>
      </c>
      <c r="K412" s="33">
        <v>0</v>
      </c>
      <c r="L412" s="33">
        <v>0</v>
      </c>
      <c r="M412" s="33">
        <v>0</v>
      </c>
    </row>
    <row r="413" spans="1:13" ht="14.25" customHeight="1">
      <c r="A413" t="s">
        <v>26458</v>
      </c>
      <c r="B413" s="33" t="s">
        <v>26459</v>
      </c>
      <c r="C413" s="33" t="s">
        <v>23398</v>
      </c>
      <c r="D413" s="33" t="s">
        <v>37651</v>
      </c>
      <c r="E413" s="33" t="s">
        <v>996</v>
      </c>
      <c r="F413" s="33" t="s">
        <v>3053</v>
      </c>
      <c r="G413" s="33" t="s">
        <v>37652</v>
      </c>
      <c r="H413" s="33" t="s">
        <v>26460</v>
      </c>
      <c r="I413" s="33" t="s">
        <v>2051</v>
      </c>
      <c r="J413" s="33">
        <v>0</v>
      </c>
      <c r="K413" s="33">
        <v>0</v>
      </c>
      <c r="L413" s="33">
        <v>0</v>
      </c>
      <c r="M413" s="33">
        <v>0</v>
      </c>
    </row>
    <row r="414" spans="1:13" ht="14.25" customHeight="1">
      <c r="A414" t="s">
        <v>26449</v>
      </c>
      <c r="B414" s="33" t="s">
        <v>2869</v>
      </c>
      <c r="C414" s="33" t="s">
        <v>26450</v>
      </c>
      <c r="D414" s="33" t="s">
        <v>37651</v>
      </c>
      <c r="E414" s="33" t="s">
        <v>26451</v>
      </c>
      <c r="F414" s="33" t="s">
        <v>2473</v>
      </c>
      <c r="G414" s="33" t="s">
        <v>23895</v>
      </c>
      <c r="H414" s="33" t="s">
        <v>26452</v>
      </c>
      <c r="I414" s="33" t="s">
        <v>2051</v>
      </c>
      <c r="J414" s="33">
        <v>0</v>
      </c>
      <c r="K414" s="33">
        <v>0</v>
      </c>
      <c r="L414" s="33">
        <v>0</v>
      </c>
      <c r="M414" s="33">
        <v>0</v>
      </c>
    </row>
    <row r="415" spans="1:13" ht="14.25" customHeight="1">
      <c r="A415" t="s">
        <v>26445</v>
      </c>
      <c r="B415" s="33" t="s">
        <v>5637</v>
      </c>
      <c r="C415" s="33" t="s">
        <v>26446</v>
      </c>
      <c r="D415" s="33" t="s">
        <v>1566</v>
      </c>
      <c r="E415" s="33" t="s">
        <v>23584</v>
      </c>
      <c r="F415" s="33" t="s">
        <v>26447</v>
      </c>
      <c r="G415" s="33" t="s">
        <v>37816</v>
      </c>
      <c r="H415" s="33" t="s">
        <v>26448</v>
      </c>
      <c r="I415" s="33" t="s">
        <v>2051</v>
      </c>
      <c r="J415" s="33">
        <v>0</v>
      </c>
      <c r="K415" s="33">
        <v>0</v>
      </c>
      <c r="L415" s="33">
        <v>0</v>
      </c>
      <c r="M415" s="33">
        <v>0</v>
      </c>
    </row>
    <row r="416" spans="1:13" ht="14.25" customHeight="1">
      <c r="A416" t="s">
        <v>26398</v>
      </c>
      <c r="B416" s="33" t="s">
        <v>4103</v>
      </c>
      <c r="C416" s="33" t="s">
        <v>26399</v>
      </c>
      <c r="D416" s="33" t="s">
        <v>37651</v>
      </c>
      <c r="E416" s="33" t="s">
        <v>26400</v>
      </c>
      <c r="F416" s="33" t="s">
        <v>2170</v>
      </c>
      <c r="G416" s="33" t="s">
        <v>37662</v>
      </c>
      <c r="H416" s="33" t="s">
        <v>26401</v>
      </c>
      <c r="I416" s="33" t="s">
        <v>2051</v>
      </c>
      <c r="J416" s="33">
        <v>0</v>
      </c>
      <c r="K416" s="33">
        <v>0</v>
      </c>
      <c r="L416" s="33">
        <v>0</v>
      </c>
      <c r="M416" s="33">
        <v>0</v>
      </c>
    </row>
    <row r="417" spans="1:13" ht="14.25" customHeight="1">
      <c r="A417" t="s">
        <v>26390</v>
      </c>
      <c r="B417" s="33" t="s">
        <v>26391</v>
      </c>
      <c r="C417" s="33" t="s">
        <v>26392</v>
      </c>
      <c r="D417" s="33">
        <v>0</v>
      </c>
      <c r="E417" s="33" t="s">
        <v>23666</v>
      </c>
      <c r="F417" s="33" t="s">
        <v>2473</v>
      </c>
      <c r="G417" s="33">
        <v>0</v>
      </c>
      <c r="H417" s="33" t="s">
        <v>26393</v>
      </c>
      <c r="I417" s="33" t="s">
        <v>2051</v>
      </c>
      <c r="J417" s="33">
        <v>0</v>
      </c>
      <c r="K417" s="33">
        <v>0</v>
      </c>
      <c r="L417" s="33">
        <v>0</v>
      </c>
      <c r="M417" s="33">
        <v>0</v>
      </c>
    </row>
    <row r="418" spans="1:13" ht="14.25" customHeight="1">
      <c r="A418" t="s">
        <v>26384</v>
      </c>
      <c r="B418" s="33" t="s">
        <v>26385</v>
      </c>
      <c r="C418" s="33" t="s">
        <v>26386</v>
      </c>
      <c r="D418" s="33" t="s">
        <v>37654</v>
      </c>
      <c r="E418" s="33" t="s">
        <v>26387</v>
      </c>
      <c r="F418" s="33" t="s">
        <v>2824</v>
      </c>
      <c r="G418" s="33" t="s">
        <v>37819</v>
      </c>
      <c r="H418" s="33" t="s">
        <v>26388</v>
      </c>
      <c r="I418" s="33" t="s">
        <v>2051</v>
      </c>
      <c r="J418" s="33">
        <v>0</v>
      </c>
      <c r="K418" s="33">
        <v>0</v>
      </c>
      <c r="L418" s="33">
        <v>0</v>
      </c>
      <c r="M418" s="33">
        <v>0</v>
      </c>
    </row>
    <row r="419" spans="1:13" ht="14.25" customHeight="1">
      <c r="A419" t="s">
        <v>26331</v>
      </c>
      <c r="B419" s="33" t="s">
        <v>26332</v>
      </c>
      <c r="C419" s="33" t="s">
        <v>26333</v>
      </c>
      <c r="D419" s="33" t="s">
        <v>37651</v>
      </c>
      <c r="E419" s="33" t="s">
        <v>26334</v>
      </c>
      <c r="F419" s="33" t="s">
        <v>2322</v>
      </c>
      <c r="G419" s="33" t="s">
        <v>37659</v>
      </c>
      <c r="H419" s="33" t="s">
        <v>26335</v>
      </c>
      <c r="I419" s="33" t="s">
        <v>2051</v>
      </c>
      <c r="J419" s="33">
        <v>0</v>
      </c>
      <c r="K419" s="33">
        <v>0</v>
      </c>
      <c r="L419" s="33">
        <v>0</v>
      </c>
      <c r="M419" s="33">
        <v>0</v>
      </c>
    </row>
    <row r="420" spans="1:13" ht="14.25" customHeight="1">
      <c r="A420" t="s">
        <v>20669</v>
      </c>
      <c r="B420" s="33" t="s">
        <v>20670</v>
      </c>
      <c r="C420" s="33" t="s">
        <v>20671</v>
      </c>
      <c r="D420" s="33">
        <v>0</v>
      </c>
      <c r="E420" s="33" t="s">
        <v>20161</v>
      </c>
      <c r="F420" s="33" t="s">
        <v>2210</v>
      </c>
      <c r="G420" s="33">
        <v>0</v>
      </c>
      <c r="H420" s="33" t="s">
        <v>20672</v>
      </c>
      <c r="I420" s="33" t="s">
        <v>2051</v>
      </c>
      <c r="J420" s="33">
        <v>0</v>
      </c>
      <c r="K420" s="33">
        <v>0</v>
      </c>
      <c r="L420" s="33">
        <v>0</v>
      </c>
      <c r="M420" s="33">
        <v>0</v>
      </c>
    </row>
    <row r="421" spans="1:13" ht="14.25" customHeight="1">
      <c r="A421" t="s">
        <v>26313</v>
      </c>
      <c r="B421" s="33" t="s">
        <v>26314</v>
      </c>
      <c r="C421" s="33" t="s">
        <v>26315</v>
      </c>
      <c r="D421" s="33" t="s">
        <v>37651</v>
      </c>
      <c r="E421" s="33" t="s">
        <v>25540</v>
      </c>
      <c r="F421" s="33" t="s">
        <v>2489</v>
      </c>
      <c r="G421" s="33" t="s">
        <v>37705</v>
      </c>
      <c r="H421" s="33" t="s">
        <v>26316</v>
      </c>
      <c r="I421" s="33" t="s">
        <v>2051</v>
      </c>
      <c r="J421" s="33">
        <v>0</v>
      </c>
      <c r="K421" s="33">
        <v>0</v>
      </c>
      <c r="L421" s="33">
        <v>0</v>
      </c>
      <c r="M421" s="33">
        <v>0</v>
      </c>
    </row>
    <row r="422" spans="1:13" ht="14.25" customHeight="1">
      <c r="A422" t="s">
        <v>20661</v>
      </c>
      <c r="B422" s="33" t="s">
        <v>20662</v>
      </c>
      <c r="C422" s="33" t="s">
        <v>20663</v>
      </c>
      <c r="D422" s="33" t="s">
        <v>37651</v>
      </c>
      <c r="E422" s="33" t="s">
        <v>20168</v>
      </c>
      <c r="F422" s="33" t="s">
        <v>20664</v>
      </c>
      <c r="G422" s="33" t="s">
        <v>37820</v>
      </c>
      <c r="H422" s="33" t="s">
        <v>20665</v>
      </c>
      <c r="I422" s="33" t="s">
        <v>2051</v>
      </c>
      <c r="J422" s="33">
        <v>0</v>
      </c>
      <c r="K422" s="33">
        <v>0</v>
      </c>
      <c r="L422" s="33">
        <v>0</v>
      </c>
      <c r="M422" s="33">
        <v>0</v>
      </c>
    </row>
    <row r="423" spans="1:13" ht="14.25" customHeight="1">
      <c r="A423" t="s">
        <v>26250</v>
      </c>
      <c r="B423" s="33" t="s">
        <v>26251</v>
      </c>
      <c r="C423" s="33" t="s">
        <v>25755</v>
      </c>
      <c r="D423" s="33" t="s">
        <v>37651</v>
      </c>
      <c r="E423" s="33" t="s">
        <v>25321</v>
      </c>
      <c r="F423" s="33" t="s">
        <v>5645</v>
      </c>
      <c r="G423" s="33" t="s">
        <v>23895</v>
      </c>
      <c r="H423" s="33" t="s">
        <v>26252</v>
      </c>
      <c r="I423" s="33" t="s">
        <v>2051</v>
      </c>
      <c r="J423" s="33">
        <v>0</v>
      </c>
      <c r="K423" s="33">
        <v>0</v>
      </c>
      <c r="L423" s="33">
        <v>0</v>
      </c>
      <c r="M423" s="33">
        <v>0</v>
      </c>
    </row>
    <row r="424" spans="1:13" ht="14.25" customHeight="1">
      <c r="A424" t="s">
        <v>20657</v>
      </c>
      <c r="B424" s="33" t="s">
        <v>20658</v>
      </c>
      <c r="C424" s="33" t="s">
        <v>20659</v>
      </c>
      <c r="D424" s="33" t="s">
        <v>37698</v>
      </c>
      <c r="E424" s="33" t="s">
        <v>20501</v>
      </c>
      <c r="F424" s="33" t="s">
        <v>9370</v>
      </c>
      <c r="G424" s="33" t="s">
        <v>37765</v>
      </c>
      <c r="H424" s="33" t="s">
        <v>20660</v>
      </c>
      <c r="I424" s="33" t="s">
        <v>2051</v>
      </c>
      <c r="J424" s="33">
        <v>0</v>
      </c>
      <c r="K424" s="33">
        <v>0</v>
      </c>
      <c r="L424" s="33">
        <v>0</v>
      </c>
      <c r="M424" s="33">
        <v>0</v>
      </c>
    </row>
    <row r="425" spans="1:13" ht="14.25" customHeight="1">
      <c r="A425" t="s">
        <v>20651</v>
      </c>
      <c r="B425" s="33" t="s">
        <v>4129</v>
      </c>
      <c r="C425" s="33" t="s">
        <v>4663</v>
      </c>
      <c r="D425" s="33" t="s">
        <v>37651</v>
      </c>
      <c r="E425" s="33" t="s">
        <v>20136</v>
      </c>
      <c r="F425" s="33" t="s">
        <v>2090</v>
      </c>
      <c r="G425" s="33" t="s">
        <v>37821</v>
      </c>
      <c r="H425" s="33" t="s">
        <v>20652</v>
      </c>
      <c r="I425" s="33" t="s">
        <v>2051</v>
      </c>
      <c r="J425" s="33">
        <v>0</v>
      </c>
      <c r="K425" s="33">
        <v>0</v>
      </c>
      <c r="L425" s="33">
        <v>0</v>
      </c>
      <c r="M425" s="33">
        <v>0</v>
      </c>
    </row>
    <row r="426" spans="1:13" ht="14.25" customHeight="1">
      <c r="A426" t="s">
        <v>20637</v>
      </c>
      <c r="B426" s="33" t="s">
        <v>4156</v>
      </c>
      <c r="C426" s="33" t="s">
        <v>20638</v>
      </c>
      <c r="D426" s="33" t="s">
        <v>37651</v>
      </c>
      <c r="E426" s="33" t="s">
        <v>20136</v>
      </c>
      <c r="F426" s="33" t="s">
        <v>4810</v>
      </c>
      <c r="G426" s="33" t="s">
        <v>37665</v>
      </c>
      <c r="H426" s="33" t="s">
        <v>20639</v>
      </c>
      <c r="I426" s="33" t="s">
        <v>2051</v>
      </c>
      <c r="J426" s="33">
        <v>0</v>
      </c>
      <c r="K426" s="33">
        <v>0</v>
      </c>
      <c r="L426" s="33">
        <v>0</v>
      </c>
      <c r="M426" s="33">
        <v>0</v>
      </c>
    </row>
    <row r="427" spans="1:13" ht="14.25" customHeight="1">
      <c r="A427" t="s">
        <v>20640</v>
      </c>
      <c r="B427" s="33" t="s">
        <v>4156</v>
      </c>
      <c r="C427" s="33" t="s">
        <v>20641</v>
      </c>
      <c r="D427" s="33">
        <v>0</v>
      </c>
      <c r="E427" s="33" t="s">
        <v>20642</v>
      </c>
      <c r="F427" s="33" t="s">
        <v>20643</v>
      </c>
      <c r="G427" s="33" t="s">
        <v>37822</v>
      </c>
      <c r="H427" s="33" t="s">
        <v>20644</v>
      </c>
      <c r="I427" s="33" t="s">
        <v>2051</v>
      </c>
      <c r="J427" s="33">
        <v>0</v>
      </c>
      <c r="K427" s="33">
        <v>0</v>
      </c>
      <c r="L427" s="33">
        <v>0</v>
      </c>
      <c r="M427" s="33">
        <v>0</v>
      </c>
    </row>
    <row r="428" spans="1:13" ht="14.25" customHeight="1">
      <c r="A428" t="s">
        <v>20646</v>
      </c>
      <c r="B428" s="33" t="s">
        <v>4156</v>
      </c>
      <c r="C428" s="33" t="s">
        <v>20647</v>
      </c>
      <c r="D428" s="33">
        <v>0</v>
      </c>
      <c r="E428" s="33" t="s">
        <v>20648</v>
      </c>
      <c r="F428" s="33" t="s">
        <v>3557</v>
      </c>
      <c r="G428" s="33" t="s">
        <v>37823</v>
      </c>
      <c r="H428" s="33" t="s">
        <v>20649</v>
      </c>
      <c r="I428" s="33" t="s">
        <v>2051</v>
      </c>
      <c r="J428" s="33">
        <v>0</v>
      </c>
      <c r="K428" s="33">
        <v>0</v>
      </c>
      <c r="L428" s="33">
        <v>0</v>
      </c>
      <c r="M428" s="33">
        <v>0</v>
      </c>
    </row>
    <row r="429" spans="1:13" ht="14.25" customHeight="1">
      <c r="A429" t="s">
        <v>26129</v>
      </c>
      <c r="B429" s="33" t="s">
        <v>4161</v>
      </c>
      <c r="C429" s="33" t="s">
        <v>6224</v>
      </c>
      <c r="D429" s="33" t="s">
        <v>37651</v>
      </c>
      <c r="E429" s="33" t="s">
        <v>996</v>
      </c>
      <c r="F429" s="33" t="s">
        <v>26130</v>
      </c>
      <c r="G429" s="33" t="s">
        <v>37824</v>
      </c>
      <c r="H429" s="33" t="s">
        <v>26131</v>
      </c>
      <c r="I429" s="33" t="s">
        <v>2051</v>
      </c>
      <c r="J429" s="33">
        <v>0</v>
      </c>
      <c r="K429" s="33">
        <v>0</v>
      </c>
      <c r="L429" s="33">
        <v>0</v>
      </c>
      <c r="M429" s="33">
        <v>0</v>
      </c>
    </row>
    <row r="430" spans="1:13" ht="14.25" customHeight="1">
      <c r="A430" t="s">
        <v>20633</v>
      </c>
      <c r="B430" s="33" t="s">
        <v>20634</v>
      </c>
      <c r="C430" s="33" t="s">
        <v>20635</v>
      </c>
      <c r="D430" s="33" t="s">
        <v>37651</v>
      </c>
      <c r="E430" s="33" t="s">
        <v>1663</v>
      </c>
      <c r="F430" s="33" t="s">
        <v>1655</v>
      </c>
      <c r="G430" s="33" t="s">
        <v>37825</v>
      </c>
      <c r="H430" s="33" t="s">
        <v>20636</v>
      </c>
      <c r="I430" s="33" t="s">
        <v>2051</v>
      </c>
      <c r="J430" s="33">
        <v>0</v>
      </c>
      <c r="K430" s="33">
        <v>0</v>
      </c>
      <c r="L430" s="33">
        <v>0</v>
      </c>
      <c r="M430" s="33">
        <v>0</v>
      </c>
    </row>
    <row r="431" spans="1:13" ht="14.25" customHeight="1">
      <c r="A431" t="s">
        <v>20629</v>
      </c>
      <c r="B431" s="33" t="s">
        <v>6256</v>
      </c>
      <c r="C431" s="33" t="s">
        <v>20630</v>
      </c>
      <c r="D431" s="33" t="s">
        <v>37651</v>
      </c>
      <c r="E431" s="33" t="s">
        <v>20303</v>
      </c>
      <c r="F431" s="33" t="s">
        <v>20631</v>
      </c>
      <c r="G431" s="33" t="s">
        <v>37773</v>
      </c>
      <c r="H431" s="33" t="s">
        <v>20632</v>
      </c>
      <c r="I431" s="33" t="s">
        <v>2051</v>
      </c>
      <c r="J431" s="33">
        <v>0</v>
      </c>
      <c r="K431" s="33">
        <v>0</v>
      </c>
      <c r="L431" s="33">
        <v>0</v>
      </c>
      <c r="M431" s="33">
        <v>0</v>
      </c>
    </row>
    <row r="432" spans="1:13" ht="14.25" customHeight="1">
      <c r="A432" t="s">
        <v>20624</v>
      </c>
      <c r="B432" s="33" t="s">
        <v>11146</v>
      </c>
      <c r="C432" s="33" t="s">
        <v>20625</v>
      </c>
      <c r="D432" s="33">
        <v>0</v>
      </c>
      <c r="E432" s="33" t="s">
        <v>20626</v>
      </c>
      <c r="F432" s="33" t="s">
        <v>3557</v>
      </c>
      <c r="G432" s="33" t="s">
        <v>37826</v>
      </c>
      <c r="H432" s="33" t="s">
        <v>20627</v>
      </c>
      <c r="I432" s="33" t="s">
        <v>2051</v>
      </c>
      <c r="J432" s="33">
        <v>0</v>
      </c>
      <c r="K432" s="33">
        <v>0</v>
      </c>
      <c r="L432" s="33">
        <v>0</v>
      </c>
      <c r="M432" s="33">
        <v>0</v>
      </c>
    </row>
    <row r="433" spans="1:13" ht="14.25" customHeight="1">
      <c r="A433" t="s">
        <v>26100</v>
      </c>
      <c r="B433" s="33" t="s">
        <v>26101</v>
      </c>
      <c r="C433" s="33" t="s">
        <v>2075</v>
      </c>
      <c r="D433" s="33" t="s">
        <v>37651</v>
      </c>
      <c r="E433" s="33" t="s">
        <v>26102</v>
      </c>
      <c r="F433" s="33" t="s">
        <v>2210</v>
      </c>
      <c r="G433" s="33" t="s">
        <v>37688</v>
      </c>
      <c r="H433" s="33" t="s">
        <v>26103</v>
      </c>
      <c r="I433" s="33" t="s">
        <v>2051</v>
      </c>
      <c r="J433" s="33">
        <v>0</v>
      </c>
      <c r="K433" s="33">
        <v>0</v>
      </c>
      <c r="L433" s="33">
        <v>0</v>
      </c>
      <c r="M433" s="33">
        <v>0</v>
      </c>
    </row>
    <row r="434" spans="1:13" ht="14.25" customHeight="1">
      <c r="A434" t="s">
        <v>26053</v>
      </c>
      <c r="B434" s="33" t="s">
        <v>26054</v>
      </c>
      <c r="C434" s="33" t="s">
        <v>26055</v>
      </c>
      <c r="D434" s="33" t="s">
        <v>37827</v>
      </c>
      <c r="E434" s="33" t="s">
        <v>26056</v>
      </c>
      <c r="F434" s="33" t="s">
        <v>2210</v>
      </c>
      <c r="G434" s="33" t="s">
        <v>37655</v>
      </c>
      <c r="H434" s="33" t="s">
        <v>26057</v>
      </c>
      <c r="I434" s="33" t="s">
        <v>2051</v>
      </c>
      <c r="J434" s="33">
        <v>0</v>
      </c>
      <c r="K434" s="33">
        <v>0</v>
      </c>
      <c r="L434" s="33">
        <v>0</v>
      </c>
      <c r="M434" s="33">
        <v>0</v>
      </c>
    </row>
    <row r="435" spans="1:13" ht="14.25" customHeight="1">
      <c r="A435" t="s">
        <v>26047</v>
      </c>
      <c r="B435" s="33" t="s">
        <v>26048</v>
      </c>
      <c r="C435" s="33" t="s">
        <v>26049</v>
      </c>
      <c r="D435" s="33" t="s">
        <v>37651</v>
      </c>
      <c r="E435" s="33" t="s">
        <v>26050</v>
      </c>
      <c r="F435" s="33" t="s">
        <v>5645</v>
      </c>
      <c r="G435" s="33" t="s">
        <v>37655</v>
      </c>
      <c r="H435" s="33" t="s">
        <v>26051</v>
      </c>
      <c r="I435" s="33" t="s">
        <v>2051</v>
      </c>
      <c r="J435" s="33">
        <v>0</v>
      </c>
      <c r="K435" s="33">
        <v>0</v>
      </c>
      <c r="L435" s="33">
        <v>0</v>
      </c>
      <c r="M435" s="33">
        <v>0</v>
      </c>
    </row>
    <row r="436" spans="1:13" ht="14.25" customHeight="1">
      <c r="A436" t="s">
        <v>26033</v>
      </c>
      <c r="B436" s="33" t="s">
        <v>14383</v>
      </c>
      <c r="C436" s="33" t="s">
        <v>26034</v>
      </c>
      <c r="D436" s="33" t="s">
        <v>37651</v>
      </c>
      <c r="E436" s="33" t="s">
        <v>26035</v>
      </c>
      <c r="F436" s="33" t="s">
        <v>2824</v>
      </c>
      <c r="G436" s="33" t="s">
        <v>37705</v>
      </c>
      <c r="H436" s="33" t="s">
        <v>26036</v>
      </c>
      <c r="I436" s="33" t="s">
        <v>2051</v>
      </c>
      <c r="J436" s="33">
        <v>0</v>
      </c>
      <c r="K436" s="33">
        <v>0</v>
      </c>
      <c r="L436" s="33">
        <v>0</v>
      </c>
      <c r="M436" s="33">
        <v>0</v>
      </c>
    </row>
    <row r="437" spans="1:13" ht="14.25" customHeight="1">
      <c r="A437" t="s">
        <v>26013</v>
      </c>
      <c r="B437" s="33" t="s">
        <v>14671</v>
      </c>
      <c r="C437" s="33" t="s">
        <v>26014</v>
      </c>
      <c r="D437" s="33" t="s">
        <v>37828</v>
      </c>
      <c r="E437" s="33" t="s">
        <v>26015</v>
      </c>
      <c r="F437" s="33" t="s">
        <v>2320</v>
      </c>
      <c r="G437" s="33" t="s">
        <v>18247</v>
      </c>
      <c r="H437" s="33" t="s">
        <v>26016</v>
      </c>
      <c r="I437" s="33" t="s">
        <v>2051</v>
      </c>
      <c r="J437" s="33">
        <v>0</v>
      </c>
      <c r="K437" s="33">
        <v>0</v>
      </c>
      <c r="L437" s="33">
        <v>0</v>
      </c>
      <c r="M437" s="33">
        <v>0</v>
      </c>
    </row>
    <row r="438" spans="1:13" ht="14.25" customHeight="1">
      <c r="A438" t="s">
        <v>26022</v>
      </c>
      <c r="B438" s="33" t="s">
        <v>14671</v>
      </c>
      <c r="C438" s="33" t="s">
        <v>26023</v>
      </c>
      <c r="D438" s="33" t="s">
        <v>37651</v>
      </c>
      <c r="E438" s="33" t="s">
        <v>26024</v>
      </c>
      <c r="F438" s="33" t="s">
        <v>2491</v>
      </c>
      <c r="G438" s="33" t="s">
        <v>37829</v>
      </c>
      <c r="H438" s="33" t="s">
        <v>26025</v>
      </c>
      <c r="I438" s="33" t="s">
        <v>2051</v>
      </c>
      <c r="J438" s="33">
        <v>0</v>
      </c>
      <c r="K438" s="33">
        <v>0</v>
      </c>
      <c r="L438" s="33">
        <v>0</v>
      </c>
      <c r="M438" s="33">
        <v>0</v>
      </c>
    </row>
    <row r="439" spans="1:13" ht="14.25" customHeight="1">
      <c r="A439" t="s">
        <v>20622</v>
      </c>
      <c r="B439" s="33" t="s">
        <v>4201</v>
      </c>
      <c r="C439" s="33" t="s">
        <v>20103</v>
      </c>
      <c r="D439" s="33" t="s">
        <v>37651</v>
      </c>
      <c r="E439" s="33" t="s">
        <v>20136</v>
      </c>
      <c r="F439" s="33" t="s">
        <v>4810</v>
      </c>
      <c r="G439" s="33" t="s">
        <v>37660</v>
      </c>
      <c r="H439" s="33" t="s">
        <v>20623</v>
      </c>
      <c r="I439" s="33" t="s">
        <v>2051</v>
      </c>
      <c r="J439" s="33">
        <v>0</v>
      </c>
      <c r="K439" s="33">
        <v>0</v>
      </c>
      <c r="L439" s="33">
        <v>0</v>
      </c>
      <c r="M439" s="33">
        <v>0</v>
      </c>
    </row>
    <row r="440" spans="1:13" ht="14.25" customHeight="1">
      <c r="A440" t="s">
        <v>20617</v>
      </c>
      <c r="B440" s="33" t="s">
        <v>4201</v>
      </c>
      <c r="C440" s="33" t="s">
        <v>10140</v>
      </c>
      <c r="D440" s="33" t="s">
        <v>37651</v>
      </c>
      <c r="E440" s="33" t="s">
        <v>20618</v>
      </c>
      <c r="F440" s="33" t="s">
        <v>20619</v>
      </c>
      <c r="G440" s="33" t="s">
        <v>37830</v>
      </c>
      <c r="H440" s="33" t="s">
        <v>20620</v>
      </c>
      <c r="I440" s="33" t="s">
        <v>2051</v>
      </c>
      <c r="J440" s="33">
        <v>0</v>
      </c>
      <c r="K440" s="33">
        <v>0</v>
      </c>
      <c r="L440" s="33">
        <v>0</v>
      </c>
      <c r="M440" s="33">
        <v>0</v>
      </c>
    </row>
    <row r="441" spans="1:13" ht="14.25" customHeight="1">
      <c r="A441" t="s">
        <v>20611</v>
      </c>
      <c r="B441" s="33" t="s">
        <v>20612</v>
      </c>
      <c r="C441" s="33" t="s">
        <v>11090</v>
      </c>
      <c r="D441" s="33" t="s">
        <v>37698</v>
      </c>
      <c r="E441" s="33" t="s">
        <v>20613</v>
      </c>
      <c r="F441" s="33" t="s">
        <v>20614</v>
      </c>
      <c r="G441" s="33" t="s">
        <v>37831</v>
      </c>
      <c r="H441" s="33" t="s">
        <v>20615</v>
      </c>
      <c r="I441" s="33" t="s">
        <v>2051</v>
      </c>
      <c r="J441" s="33">
        <v>0</v>
      </c>
      <c r="K441" s="33">
        <v>0</v>
      </c>
      <c r="L441" s="33">
        <v>0</v>
      </c>
      <c r="M441" s="33">
        <v>0</v>
      </c>
    </row>
    <row r="442" spans="1:13" ht="14.25" customHeight="1">
      <c r="A442" t="s">
        <v>20604</v>
      </c>
      <c r="B442" s="33" t="s">
        <v>20605</v>
      </c>
      <c r="C442" s="33" t="s">
        <v>20606</v>
      </c>
      <c r="D442" s="33">
        <v>0</v>
      </c>
      <c r="E442" s="33" t="s">
        <v>20607</v>
      </c>
      <c r="F442" s="33" t="s">
        <v>20608</v>
      </c>
      <c r="G442" s="33" t="s">
        <v>37832</v>
      </c>
      <c r="H442" s="33" t="s">
        <v>20609</v>
      </c>
      <c r="I442" s="33" t="s">
        <v>2051</v>
      </c>
      <c r="J442" s="33">
        <v>0</v>
      </c>
      <c r="K442" s="33">
        <v>0</v>
      </c>
      <c r="L442" s="33">
        <v>0</v>
      </c>
      <c r="M442" s="33">
        <v>0</v>
      </c>
    </row>
    <row r="443" spans="1:13" ht="14.25" customHeight="1">
      <c r="A443" t="s">
        <v>25923</v>
      </c>
      <c r="B443" s="33" t="s">
        <v>5607</v>
      </c>
      <c r="C443" s="33" t="s">
        <v>25924</v>
      </c>
      <c r="D443" s="33" t="s">
        <v>37651</v>
      </c>
      <c r="E443" s="33" t="s">
        <v>996</v>
      </c>
      <c r="F443" s="33" t="s">
        <v>25925</v>
      </c>
      <c r="G443" s="33" t="s">
        <v>37673</v>
      </c>
      <c r="H443" s="33" t="s">
        <v>25926</v>
      </c>
      <c r="I443" s="33" t="s">
        <v>2051</v>
      </c>
      <c r="J443" s="33">
        <v>0</v>
      </c>
      <c r="K443" s="33">
        <v>0</v>
      </c>
      <c r="L443" s="33">
        <v>0</v>
      </c>
      <c r="M443" s="33">
        <v>0</v>
      </c>
    </row>
    <row r="444" spans="1:13" ht="14.25" customHeight="1">
      <c r="A444" t="s">
        <v>25927</v>
      </c>
      <c r="B444" s="33" t="s">
        <v>5607</v>
      </c>
      <c r="C444" s="33" t="s">
        <v>25928</v>
      </c>
      <c r="D444" s="33" t="s">
        <v>37651</v>
      </c>
      <c r="E444" s="33" t="s">
        <v>996</v>
      </c>
      <c r="F444" s="33" t="s">
        <v>25929</v>
      </c>
      <c r="G444" s="33" t="s">
        <v>37673</v>
      </c>
      <c r="H444" s="33" t="s">
        <v>25930</v>
      </c>
      <c r="I444" s="33" t="s">
        <v>2051</v>
      </c>
      <c r="J444" s="33">
        <v>0</v>
      </c>
      <c r="K444" s="33">
        <v>0</v>
      </c>
      <c r="L444" s="33">
        <v>0</v>
      </c>
      <c r="M444" s="33">
        <v>0</v>
      </c>
    </row>
    <row r="445" spans="1:13" ht="14.25" customHeight="1">
      <c r="A445" t="s">
        <v>20602</v>
      </c>
      <c r="B445" s="33" t="s">
        <v>5607</v>
      </c>
      <c r="C445" s="33" t="s">
        <v>12502</v>
      </c>
      <c r="D445" s="33" t="s">
        <v>37651</v>
      </c>
      <c r="E445" s="33" t="s">
        <v>20592</v>
      </c>
      <c r="F445" s="33" t="s">
        <v>2473</v>
      </c>
      <c r="G445" s="33" t="s">
        <v>37721</v>
      </c>
      <c r="H445" s="33" t="s">
        <v>20603</v>
      </c>
      <c r="I445" s="33" t="s">
        <v>2051</v>
      </c>
      <c r="J445" s="33">
        <v>0</v>
      </c>
      <c r="K445" s="33">
        <v>0</v>
      </c>
      <c r="L445" s="33">
        <v>0</v>
      </c>
      <c r="M445" s="33">
        <v>0</v>
      </c>
    </row>
    <row r="446" spans="1:13" ht="14.25" customHeight="1">
      <c r="A446" t="s">
        <v>25902</v>
      </c>
      <c r="B446" s="33" t="s">
        <v>2196</v>
      </c>
      <c r="C446" s="33" t="s">
        <v>25903</v>
      </c>
      <c r="D446" s="33" t="s">
        <v>37651</v>
      </c>
      <c r="E446" s="33" t="s">
        <v>996</v>
      </c>
      <c r="F446" s="33" t="s">
        <v>25904</v>
      </c>
      <c r="G446" s="33" t="s">
        <v>37673</v>
      </c>
      <c r="H446" s="33" t="s">
        <v>25905</v>
      </c>
      <c r="I446" s="33" t="s">
        <v>2051</v>
      </c>
      <c r="J446" s="33">
        <v>0</v>
      </c>
      <c r="K446" s="33">
        <v>0</v>
      </c>
      <c r="L446" s="33">
        <v>0</v>
      </c>
      <c r="M446" s="33">
        <v>0</v>
      </c>
    </row>
    <row r="447" spans="1:13" ht="14.25" customHeight="1">
      <c r="A447" t="s">
        <v>25906</v>
      </c>
      <c r="B447" s="33" t="s">
        <v>25907</v>
      </c>
      <c r="C447" s="33" t="s">
        <v>25908</v>
      </c>
      <c r="D447" s="33" t="s">
        <v>37833</v>
      </c>
      <c r="E447" s="33" t="s">
        <v>25909</v>
      </c>
      <c r="F447" s="33" t="s">
        <v>2491</v>
      </c>
      <c r="G447" s="33" t="s">
        <v>18247</v>
      </c>
      <c r="H447" s="33" t="s">
        <v>25910</v>
      </c>
      <c r="I447" s="33" t="s">
        <v>2051</v>
      </c>
      <c r="J447" s="33">
        <v>0</v>
      </c>
      <c r="K447" s="33">
        <v>0</v>
      </c>
      <c r="L447" s="33">
        <v>0</v>
      </c>
      <c r="M447" s="33">
        <v>0</v>
      </c>
    </row>
    <row r="448" spans="1:13" ht="14.25" customHeight="1">
      <c r="A448" t="s">
        <v>25889</v>
      </c>
      <c r="B448" s="33" t="s">
        <v>25890</v>
      </c>
      <c r="C448" s="33" t="s">
        <v>25891</v>
      </c>
      <c r="D448" s="33" t="s">
        <v>37651</v>
      </c>
      <c r="E448" s="33" t="s">
        <v>25892</v>
      </c>
      <c r="F448" s="33" t="s">
        <v>2316</v>
      </c>
      <c r="G448" s="33" t="s">
        <v>23124</v>
      </c>
      <c r="H448" s="33" t="s">
        <v>25893</v>
      </c>
      <c r="I448" s="33" t="s">
        <v>2051</v>
      </c>
      <c r="J448" s="33">
        <v>0</v>
      </c>
      <c r="K448" s="33">
        <v>0</v>
      </c>
      <c r="L448" s="33">
        <v>0</v>
      </c>
      <c r="M448" s="33">
        <v>0</v>
      </c>
    </row>
    <row r="449" spans="1:13" ht="14.25" customHeight="1">
      <c r="A449" t="s">
        <v>24276</v>
      </c>
      <c r="B449" s="33" t="s">
        <v>24277</v>
      </c>
      <c r="C449" s="33">
        <v>0</v>
      </c>
      <c r="D449" s="33" t="s">
        <v>37651</v>
      </c>
      <c r="E449" s="33" t="s">
        <v>24278</v>
      </c>
      <c r="F449" s="33" t="s">
        <v>2322</v>
      </c>
      <c r="G449" s="33" t="s">
        <v>37659</v>
      </c>
      <c r="H449" s="33" t="s">
        <v>24279</v>
      </c>
      <c r="I449" s="33" t="s">
        <v>2051</v>
      </c>
      <c r="J449" s="33">
        <v>0</v>
      </c>
      <c r="K449" s="33">
        <v>0</v>
      </c>
      <c r="L449" s="33">
        <v>0</v>
      </c>
      <c r="M449" s="33">
        <v>0</v>
      </c>
    </row>
    <row r="450" spans="1:13" ht="14.25" customHeight="1">
      <c r="A450" t="s">
        <v>25871</v>
      </c>
      <c r="B450" s="33" t="s">
        <v>25872</v>
      </c>
      <c r="C450" s="33" t="s">
        <v>25873</v>
      </c>
      <c r="D450" s="33" t="s">
        <v>1566</v>
      </c>
      <c r="E450" s="33" t="s">
        <v>23639</v>
      </c>
      <c r="F450" s="33" t="s">
        <v>25874</v>
      </c>
      <c r="G450" s="33" t="s">
        <v>37834</v>
      </c>
      <c r="H450" s="33" t="s">
        <v>25875</v>
      </c>
      <c r="I450" s="33" t="s">
        <v>2051</v>
      </c>
      <c r="J450" s="33">
        <v>0</v>
      </c>
      <c r="K450" s="33">
        <v>0</v>
      </c>
      <c r="L450" s="33">
        <v>0</v>
      </c>
      <c r="M450" s="33">
        <v>0</v>
      </c>
    </row>
    <row r="451" spans="1:13" ht="14.25" customHeight="1">
      <c r="A451" t="s">
        <v>20599</v>
      </c>
      <c r="B451" s="33" t="s">
        <v>13655</v>
      </c>
      <c r="C451" s="33" t="s">
        <v>20600</v>
      </c>
      <c r="D451" s="33">
        <v>0</v>
      </c>
      <c r="E451" s="33" t="s">
        <v>20501</v>
      </c>
      <c r="F451" s="33" t="s">
        <v>3557</v>
      </c>
      <c r="G451" s="33" t="s">
        <v>37808</v>
      </c>
      <c r="H451" s="33" t="s">
        <v>20601</v>
      </c>
      <c r="I451" s="33" t="s">
        <v>2051</v>
      </c>
      <c r="J451" s="33">
        <v>0</v>
      </c>
      <c r="K451" s="33">
        <v>0</v>
      </c>
      <c r="L451" s="33">
        <v>0</v>
      </c>
      <c r="M451" s="33">
        <v>0</v>
      </c>
    </row>
    <row r="452" spans="1:13" ht="14.25" customHeight="1">
      <c r="A452" t="s">
        <v>20595</v>
      </c>
      <c r="B452" s="33" t="s">
        <v>11036</v>
      </c>
      <c r="C452" s="33" t="s">
        <v>20596</v>
      </c>
      <c r="D452" s="33" t="s">
        <v>37666</v>
      </c>
      <c r="E452" s="33" t="s">
        <v>1664</v>
      </c>
      <c r="F452" s="33" t="s">
        <v>20597</v>
      </c>
      <c r="G452" s="33" t="s">
        <v>37667</v>
      </c>
      <c r="H452" s="33" t="s">
        <v>20598</v>
      </c>
      <c r="I452" s="33" t="s">
        <v>2051</v>
      </c>
      <c r="J452" s="33">
        <v>0</v>
      </c>
      <c r="K452" s="33">
        <v>0</v>
      </c>
      <c r="L452" s="33">
        <v>0</v>
      </c>
      <c r="M452" s="33">
        <v>0</v>
      </c>
    </row>
    <row r="453" spans="1:13" ht="14.25" customHeight="1">
      <c r="A453" t="s">
        <v>4295</v>
      </c>
      <c r="B453" s="33" t="s">
        <v>4296</v>
      </c>
      <c r="C453" s="33" t="s">
        <v>4297</v>
      </c>
      <c r="D453" s="33" t="s">
        <v>37651</v>
      </c>
      <c r="E453" s="33" t="s">
        <v>1663</v>
      </c>
      <c r="F453" s="33" t="s">
        <v>2210</v>
      </c>
      <c r="G453" s="33" t="s">
        <v>37692</v>
      </c>
      <c r="H453" s="33" t="s">
        <v>4298</v>
      </c>
      <c r="I453" s="33" t="s">
        <v>2051</v>
      </c>
      <c r="J453" s="33">
        <v>0</v>
      </c>
      <c r="K453" s="33">
        <v>0</v>
      </c>
      <c r="L453" s="33">
        <v>0</v>
      </c>
      <c r="M453" s="33">
        <v>0</v>
      </c>
    </row>
    <row r="454" spans="1:13" ht="14.25" customHeight="1">
      <c r="A454" t="s">
        <v>25766</v>
      </c>
      <c r="B454" s="33" t="s">
        <v>25767</v>
      </c>
      <c r="C454" s="33" t="s">
        <v>25768</v>
      </c>
      <c r="D454" s="33" t="s">
        <v>37651</v>
      </c>
      <c r="E454" s="33" t="s">
        <v>996</v>
      </c>
      <c r="F454" s="33" t="s">
        <v>25769</v>
      </c>
      <c r="G454" s="33" t="s">
        <v>37673</v>
      </c>
      <c r="H454" s="33" t="s">
        <v>25770</v>
      </c>
      <c r="I454" s="33" t="s">
        <v>2051</v>
      </c>
      <c r="J454" s="33">
        <v>0</v>
      </c>
      <c r="K454" s="33">
        <v>0</v>
      </c>
      <c r="L454" s="33">
        <v>0</v>
      </c>
      <c r="M454" s="33">
        <v>0</v>
      </c>
    </row>
    <row r="455" spans="1:13" ht="14.25" customHeight="1">
      <c r="A455" t="s">
        <v>25760</v>
      </c>
      <c r="B455" s="33" t="s">
        <v>25761</v>
      </c>
      <c r="C455" s="33" t="s">
        <v>25762</v>
      </c>
      <c r="D455" s="33" t="s">
        <v>37654</v>
      </c>
      <c r="E455" s="33" t="s">
        <v>25763</v>
      </c>
      <c r="F455" s="33" t="s">
        <v>2491</v>
      </c>
      <c r="G455" s="33" t="s">
        <v>23017</v>
      </c>
      <c r="H455" s="33" t="s">
        <v>25764</v>
      </c>
      <c r="I455" s="33" t="s">
        <v>2051</v>
      </c>
      <c r="J455" s="33">
        <v>0</v>
      </c>
      <c r="K455" s="33">
        <v>0</v>
      </c>
      <c r="L455" s="33">
        <v>0</v>
      </c>
      <c r="M455" s="33">
        <v>0</v>
      </c>
    </row>
    <row r="456" spans="1:13" ht="14.25" customHeight="1">
      <c r="A456" t="s">
        <v>25731</v>
      </c>
      <c r="B456" s="33" t="s">
        <v>25732</v>
      </c>
      <c r="C456" s="33" t="s">
        <v>25733</v>
      </c>
      <c r="D456" s="33" t="s">
        <v>37669</v>
      </c>
      <c r="E456" s="33" t="s">
        <v>22998</v>
      </c>
      <c r="F456" s="33" t="s">
        <v>7861</v>
      </c>
      <c r="G456" s="33" t="s">
        <v>37670</v>
      </c>
      <c r="H456" s="33" t="s">
        <v>25734</v>
      </c>
      <c r="I456" s="33" t="s">
        <v>2051</v>
      </c>
      <c r="J456" s="33">
        <v>0</v>
      </c>
      <c r="K456" s="33">
        <v>0</v>
      </c>
      <c r="L456" s="33">
        <v>0</v>
      </c>
      <c r="M456" s="33">
        <v>0</v>
      </c>
    </row>
    <row r="457" spans="1:13" ht="14.25" customHeight="1">
      <c r="A457" t="s">
        <v>25727</v>
      </c>
      <c r="B457" s="33" t="s">
        <v>10971</v>
      </c>
      <c r="C457" s="33" t="s">
        <v>25728</v>
      </c>
      <c r="D457" s="33" t="s">
        <v>37669</v>
      </c>
      <c r="E457" s="33" t="s">
        <v>22998</v>
      </c>
      <c r="F457" s="33" t="s">
        <v>25729</v>
      </c>
      <c r="G457" s="33" t="s">
        <v>37670</v>
      </c>
      <c r="H457" s="33" t="s">
        <v>25730</v>
      </c>
      <c r="I457" s="33" t="s">
        <v>2051</v>
      </c>
      <c r="J457" s="33">
        <v>0</v>
      </c>
      <c r="K457" s="33">
        <v>0</v>
      </c>
      <c r="L457" s="33">
        <v>0</v>
      </c>
      <c r="M457" s="33">
        <v>0</v>
      </c>
    </row>
    <row r="458" spans="1:13" ht="14.25" customHeight="1">
      <c r="A458" t="s">
        <v>20591</v>
      </c>
      <c r="B458" s="33" t="s">
        <v>10962</v>
      </c>
      <c r="C458" s="33" t="s">
        <v>6134</v>
      </c>
      <c r="D458" s="33" t="s">
        <v>37651</v>
      </c>
      <c r="E458" s="33" t="s">
        <v>20592</v>
      </c>
      <c r="F458" s="33" t="s">
        <v>2210</v>
      </c>
      <c r="G458" s="33" t="s">
        <v>37835</v>
      </c>
      <c r="H458" s="33" t="s">
        <v>20593</v>
      </c>
      <c r="I458" s="33" t="s">
        <v>2051</v>
      </c>
      <c r="J458" s="33">
        <v>0</v>
      </c>
      <c r="K458" s="33">
        <v>0</v>
      </c>
      <c r="L458" s="33">
        <v>0</v>
      </c>
      <c r="M458" s="33">
        <v>0</v>
      </c>
    </row>
    <row r="459" spans="1:13" ht="14.25" customHeight="1">
      <c r="A459" t="s">
        <v>20585</v>
      </c>
      <c r="B459" s="33" t="s">
        <v>20586</v>
      </c>
      <c r="C459" s="33" t="s">
        <v>20587</v>
      </c>
      <c r="D459" s="33">
        <v>0</v>
      </c>
      <c r="E459" s="33" t="s">
        <v>20588</v>
      </c>
      <c r="F459" s="33" t="s">
        <v>3557</v>
      </c>
      <c r="G459" s="33" t="s">
        <v>37699</v>
      </c>
      <c r="H459" s="33" t="s">
        <v>20589</v>
      </c>
      <c r="I459" s="33" t="s">
        <v>2051</v>
      </c>
      <c r="J459" s="33">
        <v>0</v>
      </c>
      <c r="K459" s="33">
        <v>0</v>
      </c>
      <c r="L459" s="33">
        <v>0</v>
      </c>
      <c r="M459" s="33">
        <v>0</v>
      </c>
    </row>
    <row r="460" spans="1:13" ht="14.25" customHeight="1">
      <c r="A460" t="s">
        <v>25595</v>
      </c>
      <c r="B460" s="33" t="s">
        <v>4304</v>
      </c>
      <c r="C460" s="33" t="s">
        <v>15839</v>
      </c>
      <c r="D460" s="33" t="s">
        <v>37651</v>
      </c>
      <c r="E460" s="33" t="s">
        <v>996</v>
      </c>
      <c r="F460" s="33" t="s">
        <v>25596</v>
      </c>
      <c r="G460" s="33" t="s">
        <v>37673</v>
      </c>
      <c r="H460" s="33" t="s">
        <v>25597</v>
      </c>
      <c r="I460" s="33" t="s">
        <v>2051</v>
      </c>
      <c r="J460" s="33">
        <v>0</v>
      </c>
      <c r="K460" s="33">
        <v>0</v>
      </c>
      <c r="L460" s="33">
        <v>0</v>
      </c>
      <c r="M460" s="33">
        <v>0</v>
      </c>
    </row>
    <row r="461" spans="1:13" ht="14.25" customHeight="1">
      <c r="A461" t="s">
        <v>25583</v>
      </c>
      <c r="B461" s="33" t="s">
        <v>25584</v>
      </c>
      <c r="C461" s="33" t="s">
        <v>25585</v>
      </c>
      <c r="D461" s="33" t="s">
        <v>1566</v>
      </c>
      <c r="E461" s="33" t="s">
        <v>23584</v>
      </c>
      <c r="F461" s="33" t="s">
        <v>4810</v>
      </c>
      <c r="G461" s="33" t="s">
        <v>37816</v>
      </c>
      <c r="H461" s="33" t="s">
        <v>25586</v>
      </c>
      <c r="I461" s="33" t="s">
        <v>2051</v>
      </c>
      <c r="J461" s="33">
        <v>0</v>
      </c>
      <c r="K461" s="33">
        <v>0</v>
      </c>
      <c r="L461" s="33">
        <v>0</v>
      </c>
      <c r="M461" s="33">
        <v>0</v>
      </c>
    </row>
    <row r="462" spans="1:13" ht="14.25" customHeight="1">
      <c r="A462" t="s">
        <v>20579</v>
      </c>
      <c r="B462" s="33" t="s">
        <v>4324</v>
      </c>
      <c r="C462" s="33" t="s">
        <v>17693</v>
      </c>
      <c r="D462" s="33" t="s">
        <v>37651</v>
      </c>
      <c r="E462" s="33" t="s">
        <v>20168</v>
      </c>
      <c r="F462" s="33" t="s">
        <v>20580</v>
      </c>
      <c r="G462" s="33" t="s">
        <v>37674</v>
      </c>
      <c r="H462" s="33" t="s">
        <v>20581</v>
      </c>
      <c r="I462" s="33" t="s">
        <v>2051</v>
      </c>
      <c r="J462" s="33">
        <v>0</v>
      </c>
      <c r="K462" s="33">
        <v>0</v>
      </c>
      <c r="L462" s="33">
        <v>0</v>
      </c>
      <c r="M462" s="33">
        <v>0</v>
      </c>
    </row>
    <row r="463" spans="1:13" ht="14.25" customHeight="1">
      <c r="A463" t="s">
        <v>20574</v>
      </c>
      <c r="B463" s="33" t="s">
        <v>20575</v>
      </c>
      <c r="C463" s="33" t="s">
        <v>3892</v>
      </c>
      <c r="D463" s="33">
        <v>0</v>
      </c>
      <c r="E463" s="33" t="s">
        <v>20576</v>
      </c>
      <c r="F463" s="33" t="s">
        <v>3557</v>
      </c>
      <c r="G463" s="33" t="s">
        <v>37836</v>
      </c>
      <c r="H463" s="33" t="s">
        <v>20577</v>
      </c>
      <c r="I463" s="33" t="s">
        <v>2051</v>
      </c>
      <c r="J463" s="33">
        <v>0</v>
      </c>
      <c r="K463" s="33">
        <v>0</v>
      </c>
      <c r="L463" s="33">
        <v>0</v>
      </c>
      <c r="M463" s="33">
        <v>0</v>
      </c>
    </row>
    <row r="464" spans="1:13" ht="14.25" customHeight="1">
      <c r="A464" t="s">
        <v>20569</v>
      </c>
      <c r="B464" s="33" t="s">
        <v>20570</v>
      </c>
      <c r="C464" s="33" t="s">
        <v>20571</v>
      </c>
      <c r="D464" s="33" t="s">
        <v>37651</v>
      </c>
      <c r="E464" s="33" t="s">
        <v>20314</v>
      </c>
      <c r="F464" s="33" t="s">
        <v>20572</v>
      </c>
      <c r="G464" s="33" t="s">
        <v>37768</v>
      </c>
      <c r="H464" s="33" t="s">
        <v>20573</v>
      </c>
      <c r="I464" s="33" t="s">
        <v>2051</v>
      </c>
      <c r="J464" s="33">
        <v>0</v>
      </c>
      <c r="K464" s="33">
        <v>0</v>
      </c>
      <c r="L464" s="33">
        <v>0</v>
      </c>
      <c r="M464" s="33">
        <v>0</v>
      </c>
    </row>
    <row r="465" spans="1:13" ht="14.25" customHeight="1">
      <c r="A465" t="s">
        <v>20565</v>
      </c>
      <c r="B465" s="33" t="s">
        <v>20566</v>
      </c>
      <c r="C465" s="33" t="s">
        <v>20567</v>
      </c>
      <c r="D465" s="33" t="s">
        <v>37651</v>
      </c>
      <c r="E465" s="33" t="s">
        <v>20136</v>
      </c>
      <c r="F465" s="33" t="s">
        <v>2112</v>
      </c>
      <c r="G465" s="33" t="s">
        <v>37665</v>
      </c>
      <c r="H465" s="33" t="s">
        <v>20568</v>
      </c>
      <c r="I465" s="33" t="s">
        <v>2051</v>
      </c>
      <c r="J465" s="33">
        <v>0</v>
      </c>
      <c r="K465" s="33">
        <v>0</v>
      </c>
      <c r="L465" s="33">
        <v>0</v>
      </c>
      <c r="M465" s="33">
        <v>0</v>
      </c>
    </row>
    <row r="466" spans="1:13" ht="14.25" customHeight="1">
      <c r="A466" t="s">
        <v>25557</v>
      </c>
      <c r="B466" s="33" t="s">
        <v>25558</v>
      </c>
      <c r="C466" s="33" t="s">
        <v>25559</v>
      </c>
      <c r="D466" s="33" t="s">
        <v>37651</v>
      </c>
      <c r="E466" s="33" t="s">
        <v>25560</v>
      </c>
      <c r="F466" s="33" t="s">
        <v>3059</v>
      </c>
      <c r="G466" s="33" t="s">
        <v>37659</v>
      </c>
      <c r="H466" s="33" t="s">
        <v>25561</v>
      </c>
      <c r="I466" s="33" t="s">
        <v>2051</v>
      </c>
      <c r="J466" s="33">
        <v>0</v>
      </c>
      <c r="K466" s="33">
        <v>0</v>
      </c>
      <c r="L466" s="33">
        <v>0</v>
      </c>
      <c r="M466" s="33">
        <v>0</v>
      </c>
    </row>
    <row r="467" spans="1:13" ht="14.25" customHeight="1">
      <c r="A467" t="s">
        <v>25552</v>
      </c>
      <c r="B467" s="33" t="s">
        <v>20562</v>
      </c>
      <c r="C467" s="33" t="s">
        <v>25553</v>
      </c>
      <c r="D467" s="33" t="s">
        <v>37651</v>
      </c>
      <c r="E467" s="33" t="s">
        <v>25554</v>
      </c>
      <c r="F467" s="33" t="s">
        <v>4565</v>
      </c>
      <c r="G467" s="33" t="s">
        <v>37705</v>
      </c>
      <c r="H467" s="33" t="s">
        <v>25555</v>
      </c>
      <c r="I467" s="33" t="s">
        <v>2051</v>
      </c>
      <c r="J467" s="33">
        <v>0</v>
      </c>
      <c r="K467" s="33">
        <v>0</v>
      </c>
      <c r="L467" s="33">
        <v>0</v>
      </c>
      <c r="M467" s="33">
        <v>0</v>
      </c>
    </row>
    <row r="468" spans="1:13" ht="14.25" customHeight="1">
      <c r="A468" t="s">
        <v>20561</v>
      </c>
      <c r="B468" s="33" t="s">
        <v>20562</v>
      </c>
      <c r="C468" s="33" t="s">
        <v>20563</v>
      </c>
      <c r="D468" s="33" t="s">
        <v>37651</v>
      </c>
      <c r="E468" s="33" t="s">
        <v>20136</v>
      </c>
      <c r="F468" s="33" t="s">
        <v>2112</v>
      </c>
      <c r="G468" s="33" t="s">
        <v>37665</v>
      </c>
      <c r="H468" s="33" t="s">
        <v>20564</v>
      </c>
      <c r="I468" s="33" t="s">
        <v>2051</v>
      </c>
      <c r="J468" s="33">
        <v>0</v>
      </c>
      <c r="K468" s="33">
        <v>0</v>
      </c>
      <c r="L468" s="33">
        <v>0</v>
      </c>
      <c r="M468" s="33">
        <v>0</v>
      </c>
    </row>
    <row r="469" spans="1:13" ht="14.25" customHeight="1">
      <c r="A469" t="s">
        <v>25537</v>
      </c>
      <c r="B469" s="33" t="s">
        <v>25538</v>
      </c>
      <c r="C469" s="33" t="s">
        <v>25539</v>
      </c>
      <c r="D469" s="33" t="s">
        <v>37651</v>
      </c>
      <c r="E469" s="33" t="s">
        <v>25540</v>
      </c>
      <c r="F469" s="33" t="s">
        <v>2473</v>
      </c>
      <c r="G469" s="33" t="s">
        <v>37706</v>
      </c>
      <c r="H469" s="33" t="s">
        <v>25541</v>
      </c>
      <c r="I469" s="33" t="s">
        <v>2051</v>
      </c>
      <c r="J469" s="33">
        <v>0</v>
      </c>
      <c r="K469" s="33">
        <v>0</v>
      </c>
      <c r="L469" s="33">
        <v>0</v>
      </c>
      <c r="M469" s="33">
        <v>0</v>
      </c>
    </row>
    <row r="470" spans="1:13" ht="14.25" customHeight="1">
      <c r="A470" t="s">
        <v>20557</v>
      </c>
      <c r="B470" s="33" t="s">
        <v>20558</v>
      </c>
      <c r="C470" s="33" t="s">
        <v>2250</v>
      </c>
      <c r="D470" s="33" t="s">
        <v>37651</v>
      </c>
      <c r="E470" s="33" t="s">
        <v>20303</v>
      </c>
      <c r="F470" s="33" t="s">
        <v>20559</v>
      </c>
      <c r="G470" s="33" t="s">
        <v>37773</v>
      </c>
      <c r="H470" s="33" t="s">
        <v>20560</v>
      </c>
      <c r="I470" s="33" t="s">
        <v>2051</v>
      </c>
      <c r="J470" s="33">
        <v>0</v>
      </c>
      <c r="K470" s="33">
        <v>0</v>
      </c>
      <c r="L470" s="33">
        <v>0</v>
      </c>
      <c r="M470" s="33">
        <v>0</v>
      </c>
    </row>
    <row r="471" spans="1:13" ht="14.25" customHeight="1">
      <c r="A471" t="s">
        <v>25532</v>
      </c>
      <c r="B471" s="33" t="s">
        <v>25533</v>
      </c>
      <c r="C471" s="33" t="s">
        <v>25534</v>
      </c>
      <c r="D471" s="33" t="s">
        <v>37651</v>
      </c>
      <c r="E471" s="33" t="s">
        <v>3532</v>
      </c>
      <c r="F471" s="33" t="s">
        <v>25535</v>
      </c>
      <c r="G471" s="33" t="s">
        <v>37693</v>
      </c>
      <c r="H471" s="33" t="s">
        <v>25536</v>
      </c>
      <c r="I471" s="33" t="s">
        <v>2051</v>
      </c>
      <c r="J471" s="33">
        <v>0</v>
      </c>
      <c r="K471" s="33">
        <v>0</v>
      </c>
      <c r="L471" s="33">
        <v>0</v>
      </c>
      <c r="M471" s="33">
        <v>0</v>
      </c>
    </row>
    <row r="472" spans="1:13" ht="14.25" customHeight="1">
      <c r="A472" t="s">
        <v>25526</v>
      </c>
      <c r="B472" s="33" t="s">
        <v>25527</v>
      </c>
      <c r="C472" s="33" t="s">
        <v>25528</v>
      </c>
      <c r="D472" s="33" t="s">
        <v>37837</v>
      </c>
      <c r="E472" s="33" t="s">
        <v>25529</v>
      </c>
      <c r="F472" s="33" t="s">
        <v>2489</v>
      </c>
      <c r="G472" s="33" t="s">
        <v>37706</v>
      </c>
      <c r="H472" s="33" t="s">
        <v>25530</v>
      </c>
      <c r="I472" s="33" t="s">
        <v>2051</v>
      </c>
      <c r="J472" s="33">
        <v>0</v>
      </c>
      <c r="K472" s="33">
        <v>0</v>
      </c>
      <c r="L472" s="33">
        <v>0</v>
      </c>
      <c r="M472" s="33">
        <v>0</v>
      </c>
    </row>
    <row r="473" spans="1:13" ht="14.25" customHeight="1">
      <c r="A473" t="s">
        <v>25754</v>
      </c>
      <c r="B473" s="33" t="s">
        <v>25755</v>
      </c>
      <c r="C473" s="33" t="s">
        <v>25756</v>
      </c>
      <c r="D473" s="33" t="s">
        <v>37651</v>
      </c>
      <c r="E473" s="33" t="s">
        <v>25757</v>
      </c>
      <c r="F473" s="33" t="s">
        <v>2320</v>
      </c>
      <c r="G473" s="33" t="s">
        <v>23895</v>
      </c>
      <c r="H473" s="33" t="s">
        <v>25758</v>
      </c>
      <c r="I473" s="33" t="s">
        <v>2051</v>
      </c>
      <c r="J473" s="33">
        <v>0</v>
      </c>
      <c r="K473" s="33">
        <v>0</v>
      </c>
      <c r="L473" s="33">
        <v>0</v>
      </c>
      <c r="M473" s="33">
        <v>0</v>
      </c>
    </row>
    <row r="474" spans="1:13" ht="14.25" customHeight="1">
      <c r="A474" t="s">
        <v>25018</v>
      </c>
      <c r="B474" s="33" t="s">
        <v>25019</v>
      </c>
      <c r="C474" s="33" t="s">
        <v>25020</v>
      </c>
      <c r="D474" s="33" t="s">
        <v>37651</v>
      </c>
      <c r="E474" s="33" t="s">
        <v>996</v>
      </c>
      <c r="F474" s="33" t="s">
        <v>25021</v>
      </c>
      <c r="G474" s="33" t="s">
        <v>37673</v>
      </c>
      <c r="H474" s="33" t="s">
        <v>25022</v>
      </c>
      <c r="I474" s="33" t="s">
        <v>2051</v>
      </c>
      <c r="J474" s="33">
        <v>0</v>
      </c>
      <c r="K474" s="33">
        <v>0</v>
      </c>
      <c r="L474" s="33">
        <v>0</v>
      </c>
      <c r="M474" s="33">
        <v>0</v>
      </c>
    </row>
    <row r="475" spans="1:13" ht="14.25" customHeight="1">
      <c r="A475" t="s">
        <v>25505</v>
      </c>
      <c r="B475" s="33" t="s">
        <v>25506</v>
      </c>
      <c r="C475" s="33" t="s">
        <v>25507</v>
      </c>
      <c r="D475" s="33" t="s">
        <v>37838</v>
      </c>
      <c r="E475" s="33" t="s">
        <v>25235</v>
      </c>
      <c r="F475" s="33" t="s">
        <v>2489</v>
      </c>
      <c r="G475" s="33" t="s">
        <v>18247</v>
      </c>
      <c r="H475" s="33" t="s">
        <v>25508</v>
      </c>
      <c r="I475" s="33" t="s">
        <v>2051</v>
      </c>
      <c r="J475" s="33">
        <v>0</v>
      </c>
      <c r="K475" s="33">
        <v>0</v>
      </c>
      <c r="L475" s="33">
        <v>0</v>
      </c>
      <c r="M475" s="33">
        <v>0</v>
      </c>
    </row>
    <row r="476" spans="1:13" ht="14.25" customHeight="1">
      <c r="A476" t="s">
        <v>25498</v>
      </c>
      <c r="B476" s="33" t="s">
        <v>19308</v>
      </c>
      <c r="C476" s="33" t="s">
        <v>16007</v>
      </c>
      <c r="D476" s="33" t="s">
        <v>37651</v>
      </c>
      <c r="E476" s="33" t="s">
        <v>996</v>
      </c>
      <c r="F476" s="33" t="s">
        <v>25499</v>
      </c>
      <c r="G476" s="33" t="s">
        <v>37673</v>
      </c>
      <c r="H476" s="33" t="s">
        <v>25500</v>
      </c>
      <c r="I476" s="33" t="s">
        <v>2051</v>
      </c>
      <c r="J476" s="33">
        <v>0</v>
      </c>
      <c r="K476" s="33">
        <v>0</v>
      </c>
      <c r="L476" s="33">
        <v>0</v>
      </c>
      <c r="M476" s="33">
        <v>0</v>
      </c>
    </row>
    <row r="477" spans="1:13" ht="14.25" customHeight="1">
      <c r="A477" t="s">
        <v>20554</v>
      </c>
      <c r="B477" s="33" t="s">
        <v>7441</v>
      </c>
      <c r="C477" s="33" t="s">
        <v>20555</v>
      </c>
      <c r="D477" s="33" t="s">
        <v>37651</v>
      </c>
      <c r="E477" s="33" t="s">
        <v>1663</v>
      </c>
      <c r="F477" s="33" t="s">
        <v>4810</v>
      </c>
      <c r="G477" s="33" t="s">
        <v>37692</v>
      </c>
      <c r="H477" s="33" t="s">
        <v>20556</v>
      </c>
      <c r="I477" s="33" t="s">
        <v>2051</v>
      </c>
      <c r="J477" s="33">
        <v>0</v>
      </c>
      <c r="K477" s="33">
        <v>0</v>
      </c>
      <c r="L477" s="33">
        <v>0</v>
      </c>
      <c r="M477" s="33">
        <v>0</v>
      </c>
    </row>
    <row r="478" spans="1:13" ht="14.25" customHeight="1">
      <c r="A478" t="s">
        <v>25461</v>
      </c>
      <c r="B478" s="33" t="s">
        <v>5413</v>
      </c>
      <c r="C478" s="33" t="s">
        <v>5423</v>
      </c>
      <c r="D478" s="33">
        <v>0</v>
      </c>
      <c r="E478" s="33" t="s">
        <v>25462</v>
      </c>
      <c r="F478" s="33" t="s">
        <v>3557</v>
      </c>
      <c r="G478" s="33">
        <v>0</v>
      </c>
      <c r="H478" s="33" t="s">
        <v>25463</v>
      </c>
      <c r="I478" s="33" t="s">
        <v>2051</v>
      </c>
      <c r="J478" s="33">
        <v>0</v>
      </c>
      <c r="K478" s="33">
        <v>0</v>
      </c>
      <c r="L478" s="33">
        <v>0</v>
      </c>
      <c r="M478" s="33">
        <v>0</v>
      </c>
    </row>
    <row r="479" spans="1:13" ht="14.25" customHeight="1">
      <c r="A479" t="s">
        <v>25465</v>
      </c>
      <c r="B479" s="33" t="s">
        <v>5413</v>
      </c>
      <c r="C479" s="33" t="s">
        <v>25466</v>
      </c>
      <c r="D479" s="33" t="s">
        <v>37651</v>
      </c>
      <c r="E479" s="33" t="s">
        <v>996</v>
      </c>
      <c r="F479" s="33" t="s">
        <v>25467</v>
      </c>
      <c r="G479" s="33" t="s">
        <v>37839</v>
      </c>
      <c r="H479" s="33" t="s">
        <v>25468</v>
      </c>
      <c r="I479" s="33" t="s">
        <v>2051</v>
      </c>
      <c r="J479" s="33">
        <v>0</v>
      </c>
      <c r="K479" s="33">
        <v>0</v>
      </c>
      <c r="L479" s="33">
        <v>0</v>
      </c>
      <c r="M479" s="33">
        <v>0</v>
      </c>
    </row>
    <row r="480" spans="1:13" ht="14.25" customHeight="1">
      <c r="A480" t="s">
        <v>20552</v>
      </c>
      <c r="B480" s="33" t="s">
        <v>10885</v>
      </c>
      <c r="C480" s="33" t="s">
        <v>6988</v>
      </c>
      <c r="D480" s="33" t="s">
        <v>37651</v>
      </c>
      <c r="E480" s="33" t="s">
        <v>1663</v>
      </c>
      <c r="F480" s="33" t="s">
        <v>2473</v>
      </c>
      <c r="G480" s="33" t="s">
        <v>37660</v>
      </c>
      <c r="H480" s="33" t="s">
        <v>20553</v>
      </c>
      <c r="I480" s="33" t="s">
        <v>2051</v>
      </c>
      <c r="J480" s="33">
        <v>0</v>
      </c>
      <c r="K480" s="33">
        <v>0</v>
      </c>
      <c r="L480" s="33">
        <v>0</v>
      </c>
      <c r="M480" s="33">
        <v>0</v>
      </c>
    </row>
    <row r="481" spans="1:13" ht="14.25" customHeight="1">
      <c r="A481" t="s">
        <v>20536</v>
      </c>
      <c r="B481" s="33" t="s">
        <v>10873</v>
      </c>
      <c r="C481" s="33" t="s">
        <v>20537</v>
      </c>
      <c r="D481" s="33" t="s">
        <v>37651</v>
      </c>
      <c r="E481" s="33" t="s">
        <v>20303</v>
      </c>
      <c r="F481" s="33" t="s">
        <v>20538</v>
      </c>
      <c r="G481" s="33" t="s">
        <v>37840</v>
      </c>
      <c r="H481" s="33" t="s">
        <v>20539</v>
      </c>
      <c r="I481" s="33" t="s">
        <v>2051</v>
      </c>
      <c r="J481" s="33">
        <v>0</v>
      </c>
      <c r="K481" s="33">
        <v>0</v>
      </c>
      <c r="L481" s="33">
        <v>0</v>
      </c>
      <c r="M481" s="33">
        <v>0</v>
      </c>
    </row>
    <row r="482" spans="1:13" ht="14.25" customHeight="1">
      <c r="A482" t="s">
        <v>20540</v>
      </c>
      <c r="B482" s="33" t="s">
        <v>10873</v>
      </c>
      <c r="C482" s="33" t="s">
        <v>20541</v>
      </c>
      <c r="D482" s="33">
        <v>0</v>
      </c>
      <c r="E482" s="33" t="s">
        <v>20542</v>
      </c>
      <c r="F482" s="33" t="s">
        <v>3557</v>
      </c>
      <c r="G482" s="33" t="s">
        <v>37736</v>
      </c>
      <c r="H482" s="33" t="s">
        <v>20543</v>
      </c>
      <c r="I482" s="33" t="s">
        <v>2051</v>
      </c>
      <c r="J482" s="33">
        <v>0</v>
      </c>
      <c r="K482" s="33">
        <v>0</v>
      </c>
      <c r="L482" s="33">
        <v>0</v>
      </c>
      <c r="M482" s="33">
        <v>0</v>
      </c>
    </row>
    <row r="483" spans="1:13" ht="14.25" customHeight="1">
      <c r="A483" t="s">
        <v>20546</v>
      </c>
      <c r="B483" s="33" t="s">
        <v>10873</v>
      </c>
      <c r="C483" s="33" t="s">
        <v>20547</v>
      </c>
      <c r="D483" s="33" t="s">
        <v>37651</v>
      </c>
      <c r="E483" s="33" t="s">
        <v>20548</v>
      </c>
      <c r="F483" s="33" t="s">
        <v>20549</v>
      </c>
      <c r="G483" s="33" t="s">
        <v>37841</v>
      </c>
      <c r="H483" s="33" t="s">
        <v>20550</v>
      </c>
      <c r="I483" s="33" t="s">
        <v>2051</v>
      </c>
      <c r="J483" s="33">
        <v>0</v>
      </c>
      <c r="K483" s="33">
        <v>0</v>
      </c>
      <c r="L483" s="33">
        <v>0</v>
      </c>
      <c r="M483" s="33">
        <v>0</v>
      </c>
    </row>
    <row r="484" spans="1:13" ht="14.25" customHeight="1">
      <c r="A484" t="s">
        <v>25446</v>
      </c>
      <c r="B484" s="33" t="s">
        <v>25447</v>
      </c>
      <c r="C484" s="33" t="s">
        <v>25448</v>
      </c>
      <c r="D484" s="33" t="s">
        <v>37651</v>
      </c>
      <c r="E484" s="33" t="s">
        <v>3532</v>
      </c>
      <c r="F484" s="33" t="s">
        <v>25449</v>
      </c>
      <c r="G484" s="33" t="s">
        <v>37655</v>
      </c>
      <c r="H484" s="33" t="s">
        <v>25450</v>
      </c>
      <c r="I484" s="33" t="s">
        <v>2051</v>
      </c>
      <c r="J484" s="33">
        <v>0</v>
      </c>
      <c r="K484" s="33">
        <v>0</v>
      </c>
      <c r="L484" s="33">
        <v>0</v>
      </c>
      <c r="M484" s="33">
        <v>0</v>
      </c>
    </row>
    <row r="485" spans="1:13" ht="14.25" customHeight="1">
      <c r="A485" t="s">
        <v>25434</v>
      </c>
      <c r="B485" s="33" t="s">
        <v>25435</v>
      </c>
      <c r="C485" s="33" t="s">
        <v>25436</v>
      </c>
      <c r="D485" s="33" t="s">
        <v>37651</v>
      </c>
      <c r="E485" s="33" t="s">
        <v>25437</v>
      </c>
      <c r="F485" s="33" t="s">
        <v>2473</v>
      </c>
      <c r="G485" s="33" t="s">
        <v>23895</v>
      </c>
      <c r="H485" s="33" t="s">
        <v>25438</v>
      </c>
      <c r="I485" s="33" t="s">
        <v>2051</v>
      </c>
      <c r="J485" s="33">
        <v>0</v>
      </c>
      <c r="K485" s="33">
        <v>0</v>
      </c>
      <c r="L485" s="33">
        <v>0</v>
      </c>
      <c r="M485" s="33">
        <v>0</v>
      </c>
    </row>
    <row r="486" spans="1:13" ht="14.25" customHeight="1">
      <c r="A486" t="s">
        <v>20524</v>
      </c>
      <c r="B486" s="33" t="s">
        <v>4493</v>
      </c>
      <c r="C486" s="33" t="s">
        <v>20525</v>
      </c>
      <c r="D486" s="33" t="s">
        <v>37651</v>
      </c>
      <c r="E486" s="33" t="s">
        <v>20136</v>
      </c>
      <c r="F486" s="33" t="s">
        <v>4810</v>
      </c>
      <c r="G486" s="33" t="s">
        <v>37842</v>
      </c>
      <c r="H486" s="33" t="s">
        <v>20526</v>
      </c>
      <c r="I486" s="33" t="s">
        <v>2051</v>
      </c>
      <c r="J486" s="33">
        <v>0</v>
      </c>
      <c r="K486" s="33">
        <v>0</v>
      </c>
      <c r="L486" s="33">
        <v>0</v>
      </c>
      <c r="M486" s="33">
        <v>0</v>
      </c>
    </row>
    <row r="487" spans="1:13" ht="14.25" customHeight="1">
      <c r="A487" t="s">
        <v>20527</v>
      </c>
      <c r="B487" s="33" t="s">
        <v>4346</v>
      </c>
      <c r="C487" s="33" t="s">
        <v>20528</v>
      </c>
      <c r="D487" s="33">
        <v>0</v>
      </c>
      <c r="E487" s="33" t="s">
        <v>20529</v>
      </c>
      <c r="F487" s="33" t="s">
        <v>2210</v>
      </c>
      <c r="G487" s="33">
        <v>0</v>
      </c>
      <c r="H487" s="33" t="s">
        <v>20530</v>
      </c>
      <c r="I487" s="33" t="s">
        <v>2051</v>
      </c>
      <c r="J487" s="33">
        <v>0</v>
      </c>
      <c r="K487" s="33">
        <v>0</v>
      </c>
      <c r="L487" s="33">
        <v>0</v>
      </c>
      <c r="M487" s="33">
        <v>0</v>
      </c>
    </row>
    <row r="488" spans="1:13" ht="14.25" customHeight="1">
      <c r="A488" t="s">
        <v>20521</v>
      </c>
      <c r="B488" s="33" t="s">
        <v>4371</v>
      </c>
      <c r="C488" s="33" t="s">
        <v>20522</v>
      </c>
      <c r="D488" s="33" t="s">
        <v>37651</v>
      </c>
      <c r="E488" s="33" t="s">
        <v>20303</v>
      </c>
      <c r="F488" s="33" t="s">
        <v>7861</v>
      </c>
      <c r="G488" s="33" t="s">
        <v>37843</v>
      </c>
      <c r="H488" s="33" t="s">
        <v>20523</v>
      </c>
      <c r="I488" s="33" t="s">
        <v>2051</v>
      </c>
      <c r="J488" s="33">
        <v>0</v>
      </c>
      <c r="K488" s="33">
        <v>0</v>
      </c>
      <c r="L488" s="33">
        <v>0</v>
      </c>
      <c r="M488" s="33">
        <v>0</v>
      </c>
    </row>
    <row r="489" spans="1:13" ht="14.25" customHeight="1">
      <c r="A489" t="s">
        <v>25318</v>
      </c>
      <c r="B489" s="33" t="s">
        <v>25319</v>
      </c>
      <c r="C489" s="33" t="s">
        <v>25320</v>
      </c>
      <c r="D489" s="33" t="s">
        <v>37651</v>
      </c>
      <c r="E489" s="33" t="s">
        <v>25321</v>
      </c>
      <c r="F489" s="33" t="s">
        <v>4565</v>
      </c>
      <c r="G489" s="33" t="s">
        <v>37707</v>
      </c>
      <c r="H489" s="33" t="s">
        <v>25322</v>
      </c>
      <c r="I489" s="33" t="s">
        <v>2051</v>
      </c>
      <c r="J489" s="33">
        <v>0</v>
      </c>
      <c r="K489" s="33">
        <v>0</v>
      </c>
      <c r="L489" s="33">
        <v>0</v>
      </c>
      <c r="M489" s="33">
        <v>0</v>
      </c>
    </row>
    <row r="490" spans="1:13" ht="14.25" customHeight="1">
      <c r="A490" t="s">
        <v>20516</v>
      </c>
      <c r="B490" s="33" t="s">
        <v>8004</v>
      </c>
      <c r="C490" s="33" t="s">
        <v>20517</v>
      </c>
      <c r="D490" s="33">
        <v>0</v>
      </c>
      <c r="E490" s="33" t="s">
        <v>20518</v>
      </c>
      <c r="F490" s="33" t="s">
        <v>2473</v>
      </c>
      <c r="G490" s="33">
        <v>0</v>
      </c>
      <c r="H490" s="33" t="s">
        <v>20519</v>
      </c>
      <c r="I490" s="33" t="s">
        <v>2051</v>
      </c>
      <c r="J490" s="33">
        <v>0</v>
      </c>
      <c r="K490" s="33">
        <v>0</v>
      </c>
      <c r="L490" s="33">
        <v>0</v>
      </c>
      <c r="M490" s="33">
        <v>0</v>
      </c>
    </row>
    <row r="491" spans="1:13" ht="14.25" customHeight="1">
      <c r="A491" t="s">
        <v>20512</v>
      </c>
      <c r="B491" s="33" t="s">
        <v>20513</v>
      </c>
      <c r="C491" s="33" t="s">
        <v>20514</v>
      </c>
      <c r="D491" s="33" t="s">
        <v>37651</v>
      </c>
      <c r="E491" s="33" t="s">
        <v>1663</v>
      </c>
      <c r="F491" s="33" t="s">
        <v>20150</v>
      </c>
      <c r="G491" s="33" t="s">
        <v>37660</v>
      </c>
      <c r="H491" s="33" t="s">
        <v>20515</v>
      </c>
      <c r="I491" s="33" t="s">
        <v>2051</v>
      </c>
      <c r="J491" s="33">
        <v>0</v>
      </c>
      <c r="K491" s="33">
        <v>0</v>
      </c>
      <c r="L491" s="33">
        <v>0</v>
      </c>
      <c r="M491" s="33">
        <v>0</v>
      </c>
    </row>
    <row r="492" spans="1:13" ht="14.25" customHeight="1">
      <c r="A492" t="s">
        <v>25294</v>
      </c>
      <c r="B492" s="33" t="s">
        <v>4386</v>
      </c>
      <c r="C492" s="33" t="s">
        <v>25295</v>
      </c>
      <c r="D492" s="33" t="s">
        <v>37651</v>
      </c>
      <c r="E492" s="33" t="s">
        <v>25296</v>
      </c>
      <c r="F492" s="33" t="s">
        <v>2473</v>
      </c>
      <c r="G492" s="33" t="s">
        <v>37686</v>
      </c>
      <c r="H492" s="33" t="s">
        <v>25297</v>
      </c>
      <c r="I492" s="33" t="s">
        <v>2051</v>
      </c>
      <c r="J492" s="33">
        <v>0</v>
      </c>
      <c r="K492" s="33">
        <v>0</v>
      </c>
      <c r="L492" s="33">
        <v>0</v>
      </c>
      <c r="M492" s="33">
        <v>0</v>
      </c>
    </row>
    <row r="493" spans="1:13" ht="14.25" customHeight="1">
      <c r="A493" t="s">
        <v>25279</v>
      </c>
      <c r="B493" s="33" t="s">
        <v>25280</v>
      </c>
      <c r="C493" s="33" t="s">
        <v>9750</v>
      </c>
      <c r="D493" s="33" t="s">
        <v>37651</v>
      </c>
      <c r="E493" s="33" t="s">
        <v>996</v>
      </c>
      <c r="F493" s="33" t="s">
        <v>25281</v>
      </c>
      <c r="G493" s="33" t="s">
        <v>37652</v>
      </c>
      <c r="H493" s="33" t="s">
        <v>25282</v>
      </c>
      <c r="I493" s="33" t="s">
        <v>2051</v>
      </c>
      <c r="J493" s="33">
        <v>0</v>
      </c>
      <c r="K493" s="33">
        <v>0</v>
      </c>
      <c r="L493" s="33">
        <v>0</v>
      </c>
      <c r="M493" s="33">
        <v>0</v>
      </c>
    </row>
    <row r="494" spans="1:13" ht="14.25" customHeight="1">
      <c r="A494" t="s">
        <v>25268</v>
      </c>
      <c r="B494" s="33" t="s">
        <v>11264</v>
      </c>
      <c r="C494" s="33" t="s">
        <v>25269</v>
      </c>
      <c r="D494" s="33" t="s">
        <v>37651</v>
      </c>
      <c r="E494" s="33" t="s">
        <v>25270</v>
      </c>
      <c r="F494" s="33" t="s">
        <v>3059</v>
      </c>
      <c r="G494" s="33" t="s">
        <v>37844</v>
      </c>
      <c r="H494" s="33" t="s">
        <v>25272</v>
      </c>
      <c r="I494" s="33" t="s">
        <v>2051</v>
      </c>
      <c r="J494" s="33">
        <v>0</v>
      </c>
      <c r="K494" s="33">
        <v>0</v>
      </c>
      <c r="L494" s="33">
        <v>0</v>
      </c>
      <c r="M494" s="33">
        <v>0</v>
      </c>
    </row>
    <row r="495" spans="1:13" ht="14.25" customHeight="1">
      <c r="A495" t="s">
        <v>25232</v>
      </c>
      <c r="B495" s="33" t="s">
        <v>25233</v>
      </c>
      <c r="C495" s="33" t="s">
        <v>25234</v>
      </c>
      <c r="D495" s="33" t="s">
        <v>37838</v>
      </c>
      <c r="E495" s="33" t="s">
        <v>25235</v>
      </c>
      <c r="F495" s="33" t="s">
        <v>2316</v>
      </c>
      <c r="G495" s="33" t="s">
        <v>37702</v>
      </c>
      <c r="H495" s="33" t="s">
        <v>25236</v>
      </c>
      <c r="I495" s="33" t="s">
        <v>2051</v>
      </c>
      <c r="J495" s="33">
        <v>0</v>
      </c>
      <c r="K495" s="33">
        <v>0</v>
      </c>
      <c r="L495" s="33">
        <v>0</v>
      </c>
      <c r="M495" s="33">
        <v>0</v>
      </c>
    </row>
    <row r="496" spans="1:13" ht="14.25" customHeight="1">
      <c r="A496" t="s">
        <v>37845</v>
      </c>
      <c r="B496" s="33" t="s">
        <v>25233</v>
      </c>
      <c r="C496" s="34" t="s">
        <v>25239</v>
      </c>
      <c r="D496" s="33" t="s">
        <v>37838</v>
      </c>
      <c r="E496" s="33" t="s">
        <v>25235</v>
      </c>
      <c r="F496" s="33" t="s">
        <v>2824</v>
      </c>
      <c r="G496" s="33" t="s">
        <v>18247</v>
      </c>
      <c r="H496" s="33" t="s">
        <v>25240</v>
      </c>
      <c r="I496" s="33" t="s">
        <v>2051</v>
      </c>
      <c r="J496" s="33">
        <v>0</v>
      </c>
      <c r="K496" s="33">
        <v>0</v>
      </c>
      <c r="L496" s="33">
        <v>0</v>
      </c>
      <c r="M496" s="33">
        <v>0</v>
      </c>
    </row>
    <row r="497" spans="1:13" ht="14.25" customHeight="1">
      <c r="A497" t="s">
        <v>25222</v>
      </c>
      <c r="B497" s="33" t="s">
        <v>25223</v>
      </c>
      <c r="C497" s="33" t="s">
        <v>25224</v>
      </c>
      <c r="D497" s="33" t="s">
        <v>37846</v>
      </c>
      <c r="E497" s="33" t="s">
        <v>25225</v>
      </c>
      <c r="F497" s="33" t="s">
        <v>2473</v>
      </c>
      <c r="G497" s="33" t="s">
        <v>37847</v>
      </c>
      <c r="H497" s="33" t="s">
        <v>25226</v>
      </c>
      <c r="I497" s="33" t="s">
        <v>2051</v>
      </c>
      <c r="J497" s="33">
        <v>0</v>
      </c>
      <c r="K497" s="33">
        <v>0</v>
      </c>
      <c r="L497" s="33">
        <v>0</v>
      </c>
      <c r="M497" s="33">
        <v>0</v>
      </c>
    </row>
    <row r="498" spans="1:13" ht="14.25" customHeight="1">
      <c r="A498" t="s">
        <v>25203</v>
      </c>
      <c r="B498" s="33" t="s">
        <v>25204</v>
      </c>
      <c r="C498" s="33" t="s">
        <v>25205</v>
      </c>
      <c r="D498" s="33" t="s">
        <v>37651</v>
      </c>
      <c r="E498" s="33" t="s">
        <v>25206</v>
      </c>
      <c r="F498" s="33" t="s">
        <v>2170</v>
      </c>
      <c r="G498" s="33" t="s">
        <v>18247</v>
      </c>
      <c r="H498" s="33" t="s">
        <v>25207</v>
      </c>
      <c r="I498" s="33" t="s">
        <v>2051</v>
      </c>
      <c r="J498" s="33">
        <v>0</v>
      </c>
      <c r="K498" s="33">
        <v>0</v>
      </c>
      <c r="L498" s="33">
        <v>0</v>
      </c>
      <c r="M498" s="33">
        <v>0</v>
      </c>
    </row>
    <row r="499" spans="1:13" ht="14.25" customHeight="1">
      <c r="A499" t="s">
        <v>25193</v>
      </c>
      <c r="B499" s="33" t="s">
        <v>25194</v>
      </c>
      <c r="C499" s="33" t="s">
        <v>25195</v>
      </c>
      <c r="D499" s="33" t="s">
        <v>1566</v>
      </c>
      <c r="E499" s="33" t="s">
        <v>23584</v>
      </c>
      <c r="F499" s="33" t="s">
        <v>4810</v>
      </c>
      <c r="G499" s="33" t="s">
        <v>37848</v>
      </c>
      <c r="H499" s="33" t="s">
        <v>25196</v>
      </c>
      <c r="I499" s="33" t="s">
        <v>2051</v>
      </c>
      <c r="J499" s="33">
        <v>0</v>
      </c>
      <c r="K499" s="33">
        <v>0</v>
      </c>
      <c r="L499" s="33">
        <v>0</v>
      </c>
      <c r="M499" s="33">
        <v>0</v>
      </c>
    </row>
    <row r="500" spans="1:13" ht="14.25" customHeight="1">
      <c r="A500" t="s">
        <v>20504</v>
      </c>
      <c r="B500" s="33" t="s">
        <v>4435</v>
      </c>
      <c r="C500" s="33" t="s">
        <v>20505</v>
      </c>
      <c r="D500" s="33">
        <v>0</v>
      </c>
      <c r="E500" s="33" t="s">
        <v>20506</v>
      </c>
      <c r="F500" s="33" t="s">
        <v>3557</v>
      </c>
      <c r="G500" s="33">
        <v>0</v>
      </c>
      <c r="H500" s="33" t="s">
        <v>20507</v>
      </c>
      <c r="I500" s="33" t="s">
        <v>2051</v>
      </c>
      <c r="J500" s="33">
        <v>0</v>
      </c>
      <c r="K500" s="33">
        <v>0</v>
      </c>
      <c r="L500" s="33">
        <v>0</v>
      </c>
      <c r="M500" s="33">
        <v>0</v>
      </c>
    </row>
    <row r="501" spans="1:13" ht="14.25" customHeight="1">
      <c r="A501" t="s">
        <v>20499</v>
      </c>
      <c r="B501" s="33" t="s">
        <v>9187</v>
      </c>
      <c r="C501" s="33" t="s">
        <v>20500</v>
      </c>
      <c r="D501" s="33" t="s">
        <v>37651</v>
      </c>
      <c r="E501" s="33" t="s">
        <v>20501</v>
      </c>
      <c r="F501" s="33" t="s">
        <v>3557</v>
      </c>
      <c r="G501" s="33" t="s">
        <v>37808</v>
      </c>
      <c r="H501" s="33" t="s">
        <v>20502</v>
      </c>
      <c r="I501" s="33" t="s">
        <v>2051</v>
      </c>
      <c r="J501" s="33">
        <v>0</v>
      </c>
      <c r="K501" s="33">
        <v>0</v>
      </c>
      <c r="L501" s="33">
        <v>0</v>
      </c>
      <c r="M501" s="33">
        <v>0</v>
      </c>
    </row>
    <row r="502" spans="1:13" ht="14.25" customHeight="1">
      <c r="A502" t="s">
        <v>20495</v>
      </c>
      <c r="B502" s="33" t="s">
        <v>10794</v>
      </c>
      <c r="C502" s="33" t="s">
        <v>20496</v>
      </c>
      <c r="D502" s="33" t="s">
        <v>37651</v>
      </c>
      <c r="E502" s="33" t="s">
        <v>20303</v>
      </c>
      <c r="F502" s="33" t="s">
        <v>20497</v>
      </c>
      <c r="G502" s="33" t="s">
        <v>37739</v>
      </c>
      <c r="H502" s="33" t="s">
        <v>20498</v>
      </c>
      <c r="I502" s="33" t="s">
        <v>2051</v>
      </c>
      <c r="J502" s="33">
        <v>0</v>
      </c>
      <c r="K502" s="33">
        <v>0</v>
      </c>
      <c r="L502" s="33">
        <v>0</v>
      </c>
      <c r="M502" s="33">
        <v>0</v>
      </c>
    </row>
    <row r="503" spans="1:13" ht="14.25" customHeight="1">
      <c r="A503" t="s">
        <v>20483</v>
      </c>
      <c r="B503" s="33" t="s">
        <v>7680</v>
      </c>
      <c r="C503" s="33" t="s">
        <v>20484</v>
      </c>
      <c r="D503" s="33" t="s">
        <v>37651</v>
      </c>
      <c r="E503" s="33" t="s">
        <v>1663</v>
      </c>
      <c r="F503" s="33" t="s">
        <v>2473</v>
      </c>
      <c r="G503" s="33" t="s">
        <v>37849</v>
      </c>
      <c r="H503" s="33" t="s">
        <v>20485</v>
      </c>
      <c r="I503" s="33" t="s">
        <v>2051</v>
      </c>
      <c r="J503" s="33">
        <v>0</v>
      </c>
      <c r="K503" s="33">
        <v>0</v>
      </c>
      <c r="L503" s="33">
        <v>0</v>
      </c>
      <c r="M503" s="33">
        <v>0</v>
      </c>
    </row>
    <row r="504" spans="1:13" ht="14.25" customHeight="1">
      <c r="A504" t="s">
        <v>20473</v>
      </c>
      <c r="B504" s="33" t="s">
        <v>4519</v>
      </c>
      <c r="C504" s="33" t="s">
        <v>20474</v>
      </c>
      <c r="D504" s="33" t="s">
        <v>37651</v>
      </c>
      <c r="E504" s="33" t="s">
        <v>20475</v>
      </c>
      <c r="F504" s="33" t="s">
        <v>20476</v>
      </c>
      <c r="G504" s="33" t="s">
        <v>37814</v>
      </c>
      <c r="H504" s="33" t="s">
        <v>20477</v>
      </c>
      <c r="I504" s="33" t="s">
        <v>2051</v>
      </c>
      <c r="J504" s="33">
        <v>0</v>
      </c>
      <c r="K504" s="33">
        <v>0</v>
      </c>
      <c r="L504" s="33">
        <v>0</v>
      </c>
      <c r="M504" s="33">
        <v>0</v>
      </c>
    </row>
    <row r="505" spans="1:13" ht="14.25" customHeight="1">
      <c r="A505" t="s">
        <v>20479</v>
      </c>
      <c r="B505" s="33" t="s">
        <v>4519</v>
      </c>
      <c r="C505" s="33" t="s">
        <v>20480</v>
      </c>
      <c r="D505" s="33" t="s">
        <v>37666</v>
      </c>
      <c r="E505" s="33" t="s">
        <v>1664</v>
      </c>
      <c r="F505" s="33" t="s">
        <v>20481</v>
      </c>
      <c r="G505" s="33" t="s">
        <v>37667</v>
      </c>
      <c r="H505" s="33" t="s">
        <v>20482</v>
      </c>
      <c r="I505" s="33" t="s">
        <v>2051</v>
      </c>
      <c r="J505" s="33">
        <v>0</v>
      </c>
      <c r="K505" s="33">
        <v>0</v>
      </c>
      <c r="L505" s="33">
        <v>0</v>
      </c>
      <c r="M505" s="33">
        <v>0</v>
      </c>
    </row>
    <row r="506" spans="1:13" ht="14.25" customHeight="1">
      <c r="A506" t="s">
        <v>24876</v>
      </c>
      <c r="B506" s="33" t="s">
        <v>6206</v>
      </c>
      <c r="C506" s="33" t="s">
        <v>24877</v>
      </c>
      <c r="D506" s="33" t="s">
        <v>37651</v>
      </c>
      <c r="E506" s="33" t="s">
        <v>996</v>
      </c>
      <c r="F506" s="33" t="s">
        <v>7861</v>
      </c>
      <c r="G506" s="33" t="s">
        <v>37800</v>
      </c>
      <c r="H506" s="33" t="s">
        <v>24878</v>
      </c>
      <c r="I506" s="33" t="s">
        <v>2051</v>
      </c>
      <c r="J506" s="33">
        <v>0</v>
      </c>
      <c r="K506" s="33">
        <v>0</v>
      </c>
      <c r="L506" s="33">
        <v>0</v>
      </c>
      <c r="M506" s="33">
        <v>0</v>
      </c>
    </row>
    <row r="507" spans="1:13" ht="14.25" customHeight="1">
      <c r="A507" t="s">
        <v>24870</v>
      </c>
      <c r="B507" s="33" t="s">
        <v>24871</v>
      </c>
      <c r="C507" s="33" t="s">
        <v>24872</v>
      </c>
      <c r="D507" s="33" t="s">
        <v>37654</v>
      </c>
      <c r="E507" s="33" t="s">
        <v>24873</v>
      </c>
      <c r="F507" s="33" t="s">
        <v>2320</v>
      </c>
      <c r="G507" s="33" t="s">
        <v>23124</v>
      </c>
      <c r="H507" s="33" t="s">
        <v>24874</v>
      </c>
      <c r="I507" s="33" t="s">
        <v>2051</v>
      </c>
      <c r="J507" s="33">
        <v>0</v>
      </c>
      <c r="K507" s="33">
        <v>0</v>
      </c>
      <c r="L507" s="33">
        <v>0</v>
      </c>
      <c r="M507" s="33">
        <v>0</v>
      </c>
    </row>
    <row r="508" spans="1:13" ht="14.25" customHeight="1">
      <c r="A508" t="s">
        <v>20467</v>
      </c>
      <c r="B508" s="33" t="s">
        <v>20468</v>
      </c>
      <c r="C508" s="33" t="s">
        <v>20469</v>
      </c>
      <c r="D508" s="33">
        <v>0</v>
      </c>
      <c r="E508" s="33" t="s">
        <v>20470</v>
      </c>
      <c r="F508" s="33" t="s">
        <v>3557</v>
      </c>
      <c r="G508" s="33" t="s">
        <v>37850</v>
      </c>
      <c r="H508" s="33" t="s">
        <v>20471</v>
      </c>
      <c r="I508" s="33" t="s">
        <v>2051</v>
      </c>
      <c r="J508" s="33">
        <v>0</v>
      </c>
      <c r="K508" s="33">
        <v>0</v>
      </c>
      <c r="L508" s="33">
        <v>0</v>
      </c>
      <c r="M508" s="33">
        <v>0</v>
      </c>
    </row>
    <row r="509" spans="1:13" ht="14.25" customHeight="1">
      <c r="A509" t="s">
        <v>20459</v>
      </c>
      <c r="B509" s="33" t="s">
        <v>7570</v>
      </c>
      <c r="C509" s="33" t="s">
        <v>20460</v>
      </c>
      <c r="D509" s="33" t="s">
        <v>37651</v>
      </c>
      <c r="E509" s="33" t="s">
        <v>1663</v>
      </c>
      <c r="F509" s="33" t="s">
        <v>4810</v>
      </c>
      <c r="G509" s="33" t="s">
        <v>37660</v>
      </c>
      <c r="H509" s="33" t="s">
        <v>20461</v>
      </c>
      <c r="I509" s="33" t="s">
        <v>2051</v>
      </c>
      <c r="J509" s="33">
        <v>0</v>
      </c>
      <c r="K509" s="33">
        <v>0</v>
      </c>
      <c r="L509" s="33">
        <v>0</v>
      </c>
      <c r="M509" s="33">
        <v>0</v>
      </c>
    </row>
    <row r="510" spans="1:13" ht="14.25" customHeight="1">
      <c r="A510" t="s">
        <v>20452</v>
      </c>
      <c r="B510" s="33" t="s">
        <v>20453</v>
      </c>
      <c r="C510" s="33" t="s">
        <v>20454</v>
      </c>
      <c r="D510" s="33" t="s">
        <v>37651</v>
      </c>
      <c r="E510" s="33" t="s">
        <v>20455</v>
      </c>
      <c r="F510" s="33" t="s">
        <v>20456</v>
      </c>
      <c r="G510" s="33" t="s">
        <v>37710</v>
      </c>
      <c r="H510" s="33" t="s">
        <v>20457</v>
      </c>
      <c r="I510" s="33" t="s">
        <v>2051</v>
      </c>
      <c r="J510" s="33">
        <v>0</v>
      </c>
      <c r="K510" s="33">
        <v>0</v>
      </c>
      <c r="L510" s="33">
        <v>0</v>
      </c>
      <c r="M510" s="33">
        <v>0</v>
      </c>
    </row>
    <row r="511" spans="1:13" ht="14.25" customHeight="1">
      <c r="A511" t="s">
        <v>20446</v>
      </c>
      <c r="B511" s="33" t="s">
        <v>4541</v>
      </c>
      <c r="C511" s="33" t="s">
        <v>20447</v>
      </c>
      <c r="D511" s="33" t="s">
        <v>37651</v>
      </c>
      <c r="E511" s="33" t="s">
        <v>20303</v>
      </c>
      <c r="F511" s="33" t="s">
        <v>20448</v>
      </c>
      <c r="G511" s="33" t="s">
        <v>37773</v>
      </c>
      <c r="H511" s="33" t="s">
        <v>20449</v>
      </c>
      <c r="I511" s="33" t="s">
        <v>2051</v>
      </c>
      <c r="J511" s="33">
        <v>0</v>
      </c>
      <c r="K511" s="33">
        <v>0</v>
      </c>
      <c r="L511" s="33">
        <v>0</v>
      </c>
      <c r="M511" s="33">
        <v>0</v>
      </c>
    </row>
    <row r="512" spans="1:13" ht="14.25" customHeight="1">
      <c r="A512" t="s">
        <v>4540</v>
      </c>
      <c r="B512" s="33" t="s">
        <v>4541</v>
      </c>
      <c r="C512" s="33" t="s">
        <v>4542</v>
      </c>
      <c r="D512" s="33" t="s">
        <v>37651</v>
      </c>
      <c r="E512" s="33" t="s">
        <v>1663</v>
      </c>
      <c r="F512" s="33" t="s">
        <v>2473</v>
      </c>
      <c r="G512" s="33" t="s">
        <v>37849</v>
      </c>
      <c r="H512" s="33" t="s">
        <v>4543</v>
      </c>
      <c r="I512" s="33" t="s">
        <v>2051</v>
      </c>
      <c r="J512" s="33">
        <v>0</v>
      </c>
      <c r="K512" s="33">
        <v>0</v>
      </c>
      <c r="L512" s="33">
        <v>0</v>
      </c>
      <c r="M512" s="33">
        <v>0</v>
      </c>
    </row>
    <row r="513" spans="1:13" ht="14.25" customHeight="1">
      <c r="A513" t="s">
        <v>20450</v>
      </c>
      <c r="B513" s="33" t="s">
        <v>7072</v>
      </c>
      <c r="C513" s="33" t="s">
        <v>13065</v>
      </c>
      <c r="D513" s="33" t="s">
        <v>37651</v>
      </c>
      <c r="E513" s="33" t="s">
        <v>1663</v>
      </c>
      <c r="F513" s="33" t="s">
        <v>4810</v>
      </c>
      <c r="G513" s="33" t="s">
        <v>37851</v>
      </c>
      <c r="H513" s="33" t="s">
        <v>20451</v>
      </c>
      <c r="I513" s="33" t="s">
        <v>2051</v>
      </c>
      <c r="J513" s="33">
        <v>0</v>
      </c>
      <c r="K513" s="33">
        <v>0</v>
      </c>
      <c r="L513" s="33">
        <v>0</v>
      </c>
      <c r="M513" s="33">
        <v>0</v>
      </c>
    </row>
    <row r="514" spans="1:13" ht="14.25" customHeight="1">
      <c r="A514" t="s">
        <v>24769</v>
      </c>
      <c r="B514" s="33" t="s">
        <v>5571</v>
      </c>
      <c r="C514" s="33" t="s">
        <v>24770</v>
      </c>
      <c r="D514" s="33" t="s">
        <v>37651</v>
      </c>
      <c r="E514" s="33" t="s">
        <v>996</v>
      </c>
      <c r="F514" s="33" t="s">
        <v>4664</v>
      </c>
      <c r="G514" s="33" t="s">
        <v>37673</v>
      </c>
      <c r="H514" s="33" t="s">
        <v>24771</v>
      </c>
      <c r="I514" s="33" t="s">
        <v>2051</v>
      </c>
      <c r="J514" s="33">
        <v>0</v>
      </c>
      <c r="K514" s="33">
        <v>0</v>
      </c>
      <c r="L514" s="33">
        <v>0</v>
      </c>
      <c r="M514" s="33">
        <v>0</v>
      </c>
    </row>
    <row r="515" spans="1:13" ht="14.25" customHeight="1">
      <c r="A515" t="s">
        <v>24775</v>
      </c>
      <c r="B515" s="33" t="s">
        <v>5571</v>
      </c>
      <c r="C515" s="33" t="s">
        <v>24776</v>
      </c>
      <c r="D515" s="33" t="s">
        <v>37651</v>
      </c>
      <c r="E515" s="33" t="s">
        <v>24777</v>
      </c>
      <c r="F515" s="33" t="s">
        <v>2320</v>
      </c>
      <c r="G515" s="33" t="s">
        <v>18247</v>
      </c>
      <c r="H515" s="33" t="s">
        <v>24778</v>
      </c>
      <c r="I515" s="33" t="s">
        <v>2051</v>
      </c>
      <c r="J515" s="33">
        <v>0</v>
      </c>
      <c r="K515" s="33">
        <v>0</v>
      </c>
      <c r="L515" s="33">
        <v>0</v>
      </c>
      <c r="M515" s="33">
        <v>0</v>
      </c>
    </row>
    <row r="516" spans="1:13" ht="14.25" customHeight="1">
      <c r="A516" t="s">
        <v>24806</v>
      </c>
      <c r="B516" s="33" t="s">
        <v>10701</v>
      </c>
      <c r="C516" s="33" t="s">
        <v>12696</v>
      </c>
      <c r="D516" s="33" t="s">
        <v>37651</v>
      </c>
      <c r="E516" s="33" t="s">
        <v>996</v>
      </c>
      <c r="F516" s="33" t="s">
        <v>4810</v>
      </c>
      <c r="G516" s="33" t="s">
        <v>37673</v>
      </c>
      <c r="H516" s="33" t="s">
        <v>24807</v>
      </c>
      <c r="I516" s="33" t="s">
        <v>2051</v>
      </c>
      <c r="J516" s="33">
        <v>0</v>
      </c>
      <c r="K516" s="33">
        <v>0</v>
      </c>
      <c r="L516" s="33">
        <v>0</v>
      </c>
      <c r="M516" s="33">
        <v>0</v>
      </c>
    </row>
    <row r="517" spans="1:13" ht="14.25" customHeight="1">
      <c r="A517" t="s">
        <v>20443</v>
      </c>
      <c r="B517" s="33" t="s">
        <v>20444</v>
      </c>
      <c r="C517" s="33" t="s">
        <v>4695</v>
      </c>
      <c r="D517" s="33" t="s">
        <v>37651</v>
      </c>
      <c r="E517" s="33" t="s">
        <v>1663</v>
      </c>
      <c r="F517" s="33" t="s">
        <v>2473</v>
      </c>
      <c r="G517" s="33" t="s">
        <v>37849</v>
      </c>
      <c r="H517" s="33" t="s">
        <v>20445</v>
      </c>
      <c r="I517" s="33" t="s">
        <v>2051</v>
      </c>
      <c r="J517" s="33">
        <v>0</v>
      </c>
      <c r="K517" s="33">
        <v>0</v>
      </c>
      <c r="L517" s="33">
        <v>0</v>
      </c>
      <c r="M517" s="33">
        <v>0</v>
      </c>
    </row>
    <row r="518" spans="1:13" ht="14.25" customHeight="1">
      <c r="A518" t="s">
        <v>20422</v>
      </c>
      <c r="B518" s="33" t="s">
        <v>4440</v>
      </c>
      <c r="C518" s="33" t="s">
        <v>20423</v>
      </c>
      <c r="D518" s="33" t="s">
        <v>37698</v>
      </c>
      <c r="E518" s="33" t="s">
        <v>20424</v>
      </c>
      <c r="F518" s="33" t="s">
        <v>20425</v>
      </c>
      <c r="G518" s="33" t="s">
        <v>37852</v>
      </c>
      <c r="H518" s="33" t="s">
        <v>20426</v>
      </c>
      <c r="I518" s="33" t="s">
        <v>2051</v>
      </c>
      <c r="J518" s="33">
        <v>0</v>
      </c>
      <c r="K518" s="33">
        <v>0</v>
      </c>
      <c r="L518" s="33">
        <v>0</v>
      </c>
      <c r="M518" s="33">
        <v>0</v>
      </c>
    </row>
    <row r="519" spans="1:13" ht="14.25" customHeight="1">
      <c r="A519" t="s">
        <v>20428</v>
      </c>
      <c r="B519" s="33" t="s">
        <v>4440</v>
      </c>
      <c r="C519" s="33" t="s">
        <v>4695</v>
      </c>
      <c r="D519" s="33" t="s">
        <v>37651</v>
      </c>
      <c r="E519" s="33" t="s">
        <v>20429</v>
      </c>
      <c r="F519" s="33" t="s">
        <v>20430</v>
      </c>
      <c r="G519" s="33" t="s">
        <v>37853</v>
      </c>
      <c r="H519" s="33" t="s">
        <v>20431</v>
      </c>
      <c r="I519" s="33" t="s">
        <v>2051</v>
      </c>
      <c r="J519" s="33">
        <v>0</v>
      </c>
      <c r="K519" s="33">
        <v>0</v>
      </c>
      <c r="L519" s="33">
        <v>0</v>
      </c>
      <c r="M519" s="33">
        <v>0</v>
      </c>
    </row>
    <row r="520" spans="1:13" ht="14.25" customHeight="1">
      <c r="A520" t="s">
        <v>20433</v>
      </c>
      <c r="B520" s="33" t="s">
        <v>4440</v>
      </c>
      <c r="C520" s="33" t="s">
        <v>16782</v>
      </c>
      <c r="D520" s="33" t="s">
        <v>37651</v>
      </c>
      <c r="E520" s="33" t="s">
        <v>20303</v>
      </c>
      <c r="F520" s="33" t="s">
        <v>20434</v>
      </c>
      <c r="G520" s="33" t="s">
        <v>37773</v>
      </c>
      <c r="H520" s="33" t="s">
        <v>20435</v>
      </c>
      <c r="I520" s="33" t="s">
        <v>2051</v>
      </c>
      <c r="J520" s="33">
        <v>0</v>
      </c>
      <c r="K520" s="33">
        <v>0</v>
      </c>
      <c r="L520" s="33">
        <v>0</v>
      </c>
      <c r="M520" s="33">
        <v>0</v>
      </c>
    </row>
    <row r="521" spans="1:13" ht="14.25" customHeight="1">
      <c r="A521" t="s">
        <v>20436</v>
      </c>
      <c r="B521" s="33" t="s">
        <v>4440</v>
      </c>
      <c r="C521" s="33" t="s">
        <v>20437</v>
      </c>
      <c r="D521" s="33">
        <v>0</v>
      </c>
      <c r="E521" s="33" t="s">
        <v>20438</v>
      </c>
      <c r="F521" s="33" t="s">
        <v>3557</v>
      </c>
      <c r="G521" s="33" t="s">
        <v>37854</v>
      </c>
      <c r="H521" s="33" t="s">
        <v>20439</v>
      </c>
      <c r="I521" s="33" t="s">
        <v>2051</v>
      </c>
      <c r="J521" s="33">
        <v>0</v>
      </c>
      <c r="K521" s="33">
        <v>0</v>
      </c>
      <c r="L521" s="33">
        <v>0</v>
      </c>
      <c r="M521" s="33">
        <v>0</v>
      </c>
    </row>
    <row r="522" spans="1:13" ht="14.25" customHeight="1">
      <c r="A522" t="s">
        <v>20441</v>
      </c>
      <c r="B522" s="33" t="s">
        <v>4440</v>
      </c>
      <c r="C522" s="33" t="s">
        <v>7188</v>
      </c>
      <c r="D522" s="33" t="s">
        <v>37666</v>
      </c>
      <c r="E522" s="33" t="s">
        <v>1664</v>
      </c>
      <c r="F522" s="33" t="s">
        <v>2210</v>
      </c>
      <c r="G522" s="33" t="s">
        <v>37855</v>
      </c>
      <c r="H522" s="33" t="s">
        <v>20442</v>
      </c>
      <c r="I522" s="33" t="s">
        <v>2051</v>
      </c>
      <c r="J522" s="33">
        <v>0</v>
      </c>
      <c r="K522" s="33">
        <v>0</v>
      </c>
      <c r="L522" s="33">
        <v>0</v>
      </c>
      <c r="M522" s="33">
        <v>0</v>
      </c>
    </row>
    <row r="523" spans="1:13" ht="14.25" customHeight="1">
      <c r="A523" t="s">
        <v>24986</v>
      </c>
      <c r="B523" s="33" t="s">
        <v>24987</v>
      </c>
      <c r="C523" s="33" t="s">
        <v>24988</v>
      </c>
      <c r="D523" s="33" t="s">
        <v>37651</v>
      </c>
      <c r="E523" s="33" t="s">
        <v>996</v>
      </c>
      <c r="F523" s="33" t="s">
        <v>24989</v>
      </c>
      <c r="G523" s="33" t="s">
        <v>37673</v>
      </c>
      <c r="H523" s="33" t="s">
        <v>24990</v>
      </c>
      <c r="I523" s="33" t="s">
        <v>2051</v>
      </c>
      <c r="J523" s="33">
        <v>0</v>
      </c>
      <c r="K523" s="33">
        <v>0</v>
      </c>
      <c r="L523" s="33">
        <v>0</v>
      </c>
      <c r="M523" s="33">
        <v>0</v>
      </c>
    </row>
    <row r="524" spans="1:13" ht="14.25" customHeight="1">
      <c r="A524" t="s">
        <v>20419</v>
      </c>
      <c r="B524" s="33" t="s">
        <v>9431</v>
      </c>
      <c r="C524" s="33" t="s">
        <v>20420</v>
      </c>
      <c r="D524" s="33" t="s">
        <v>37651</v>
      </c>
      <c r="E524" s="33" t="s">
        <v>1663</v>
      </c>
      <c r="F524" s="33" t="s">
        <v>3557</v>
      </c>
      <c r="G524" s="33" t="s">
        <v>37692</v>
      </c>
      <c r="H524" s="33" t="s">
        <v>20421</v>
      </c>
      <c r="I524" s="33" t="s">
        <v>2051</v>
      </c>
      <c r="J524" s="33">
        <v>0</v>
      </c>
      <c r="K524" s="33">
        <v>0</v>
      </c>
      <c r="L524" s="33">
        <v>0</v>
      </c>
      <c r="M524" s="33">
        <v>0</v>
      </c>
    </row>
    <row r="525" spans="1:13" ht="14.25" customHeight="1">
      <c r="A525" t="s">
        <v>24628</v>
      </c>
      <c r="B525" s="33" t="s">
        <v>4598</v>
      </c>
      <c r="C525" s="33" t="s">
        <v>24629</v>
      </c>
      <c r="D525" s="33" t="s">
        <v>37651</v>
      </c>
      <c r="E525" s="33" t="s">
        <v>996</v>
      </c>
      <c r="F525" s="33" t="s">
        <v>24630</v>
      </c>
      <c r="G525" s="33" t="s">
        <v>37856</v>
      </c>
      <c r="H525" s="33" t="s">
        <v>24631</v>
      </c>
      <c r="I525" s="33" t="s">
        <v>2051</v>
      </c>
      <c r="J525" s="33">
        <v>0</v>
      </c>
      <c r="K525" s="33">
        <v>0</v>
      </c>
      <c r="L525" s="33">
        <v>0</v>
      </c>
      <c r="M525" s="33">
        <v>0</v>
      </c>
    </row>
    <row r="526" spans="1:13" ht="14.25" customHeight="1">
      <c r="A526" t="s">
        <v>20415</v>
      </c>
      <c r="B526" s="33" t="s">
        <v>4594</v>
      </c>
      <c r="C526" s="33" t="s">
        <v>20416</v>
      </c>
      <c r="D526" s="33" t="s">
        <v>37651</v>
      </c>
      <c r="E526" s="33" t="s">
        <v>20168</v>
      </c>
      <c r="F526" s="33" t="s">
        <v>20417</v>
      </c>
      <c r="G526" s="33" t="s">
        <v>37857</v>
      </c>
      <c r="H526" s="33" t="s">
        <v>20418</v>
      </c>
      <c r="I526" s="33" t="s">
        <v>2051</v>
      </c>
      <c r="J526" s="33">
        <v>0</v>
      </c>
      <c r="K526" s="33">
        <v>0</v>
      </c>
      <c r="L526" s="33">
        <v>0</v>
      </c>
      <c r="M526" s="33">
        <v>0</v>
      </c>
    </row>
    <row r="527" spans="1:13" ht="14.25" customHeight="1">
      <c r="A527" t="s">
        <v>24656</v>
      </c>
      <c r="B527" s="33" t="s">
        <v>4594</v>
      </c>
      <c r="C527" s="33" t="s">
        <v>5916</v>
      </c>
      <c r="D527" s="33" t="s">
        <v>37651</v>
      </c>
      <c r="E527" s="33" t="s">
        <v>996</v>
      </c>
      <c r="F527" s="33" t="s">
        <v>24657</v>
      </c>
      <c r="G527" s="33" t="s">
        <v>37673</v>
      </c>
      <c r="H527" s="33" t="s">
        <v>24658</v>
      </c>
      <c r="I527" s="33" t="s">
        <v>2051</v>
      </c>
      <c r="J527" s="33">
        <v>0</v>
      </c>
      <c r="K527" s="33">
        <v>0</v>
      </c>
      <c r="L527" s="33">
        <v>0</v>
      </c>
      <c r="M527" s="33">
        <v>0</v>
      </c>
    </row>
    <row r="528" spans="1:13" ht="14.25" customHeight="1">
      <c r="A528" t="s">
        <v>24603</v>
      </c>
      <c r="B528" s="33" t="s">
        <v>8744</v>
      </c>
      <c r="C528" s="33" t="s">
        <v>24604</v>
      </c>
      <c r="D528" s="33" t="s">
        <v>37651</v>
      </c>
      <c r="E528" s="33" t="s">
        <v>996</v>
      </c>
      <c r="F528" s="33" t="s">
        <v>24605</v>
      </c>
      <c r="G528" s="33" t="s">
        <v>37673</v>
      </c>
      <c r="H528" s="33" t="s">
        <v>24606</v>
      </c>
      <c r="I528" s="33" t="s">
        <v>2051</v>
      </c>
      <c r="J528" s="33">
        <v>0</v>
      </c>
      <c r="K528" s="33">
        <v>0</v>
      </c>
      <c r="L528" s="33">
        <v>0</v>
      </c>
      <c r="M528" s="33">
        <v>0</v>
      </c>
    </row>
    <row r="529" spans="1:13" ht="14.25" customHeight="1">
      <c r="A529" t="s">
        <v>20409</v>
      </c>
      <c r="B529" s="33" t="s">
        <v>20410</v>
      </c>
      <c r="C529" s="33" t="s">
        <v>3634</v>
      </c>
      <c r="D529" s="33">
        <v>0</v>
      </c>
      <c r="E529" s="33" t="s">
        <v>20411</v>
      </c>
      <c r="F529" s="33" t="s">
        <v>20412</v>
      </c>
      <c r="G529" s="33" t="s">
        <v>37749</v>
      </c>
      <c r="H529" s="33" t="s">
        <v>20413</v>
      </c>
      <c r="I529" s="33" t="s">
        <v>2051</v>
      </c>
      <c r="J529" s="33">
        <v>0</v>
      </c>
      <c r="K529" s="33">
        <v>0</v>
      </c>
      <c r="L529" s="33">
        <v>0</v>
      </c>
      <c r="M529" s="33">
        <v>0</v>
      </c>
    </row>
    <row r="530" spans="1:13" ht="14.25" customHeight="1">
      <c r="A530" t="s">
        <v>20406</v>
      </c>
      <c r="B530" s="33" t="s">
        <v>19818</v>
      </c>
      <c r="C530" s="33" t="s">
        <v>20407</v>
      </c>
      <c r="D530" s="33" t="s">
        <v>37651</v>
      </c>
      <c r="E530" s="33" t="s">
        <v>20136</v>
      </c>
      <c r="F530" s="33" t="s">
        <v>4810</v>
      </c>
      <c r="G530" s="33" t="s">
        <v>37858</v>
      </c>
      <c r="H530" s="33" t="s">
        <v>20408</v>
      </c>
      <c r="I530" s="33" t="s">
        <v>2051</v>
      </c>
      <c r="J530" s="33">
        <v>0</v>
      </c>
      <c r="K530" s="33">
        <v>0</v>
      </c>
      <c r="L530" s="33">
        <v>0</v>
      </c>
      <c r="M530" s="33">
        <v>0</v>
      </c>
    </row>
    <row r="531" spans="1:13" ht="14.25" customHeight="1">
      <c r="A531" t="s">
        <v>20399</v>
      </c>
      <c r="B531" s="33" t="s">
        <v>16749</v>
      </c>
      <c r="C531" s="33" t="s">
        <v>3495</v>
      </c>
      <c r="D531" s="33">
        <v>0</v>
      </c>
      <c r="E531" s="33" t="s">
        <v>20400</v>
      </c>
      <c r="F531" s="33" t="s">
        <v>2473</v>
      </c>
      <c r="G531" s="33">
        <v>0</v>
      </c>
      <c r="H531" s="33" t="s">
        <v>20401</v>
      </c>
      <c r="I531" s="33" t="s">
        <v>2051</v>
      </c>
      <c r="J531" s="33">
        <v>0</v>
      </c>
      <c r="K531" s="33">
        <v>0</v>
      </c>
      <c r="L531" s="33">
        <v>0</v>
      </c>
      <c r="M531" s="33">
        <v>0</v>
      </c>
    </row>
    <row r="532" spans="1:13" ht="14.25" customHeight="1">
      <c r="A532" t="s">
        <v>20403</v>
      </c>
      <c r="B532" s="33" t="s">
        <v>16749</v>
      </c>
      <c r="C532" s="33" t="s">
        <v>20404</v>
      </c>
      <c r="D532" s="33">
        <v>0</v>
      </c>
      <c r="E532" s="33" t="s">
        <v>20400</v>
      </c>
      <c r="F532" s="33" t="s">
        <v>2473</v>
      </c>
      <c r="G532" s="33">
        <v>0</v>
      </c>
      <c r="H532" s="33" t="s">
        <v>20405</v>
      </c>
      <c r="I532" s="33" t="s">
        <v>2051</v>
      </c>
      <c r="J532" s="33">
        <v>0</v>
      </c>
      <c r="K532" s="33">
        <v>0</v>
      </c>
      <c r="L532" s="33">
        <v>0</v>
      </c>
      <c r="M532" s="33">
        <v>0</v>
      </c>
    </row>
    <row r="533" spans="1:13" ht="14.25" customHeight="1">
      <c r="A533" t="s">
        <v>20396</v>
      </c>
      <c r="B533" s="33" t="s">
        <v>9639</v>
      </c>
      <c r="C533" s="33" t="s">
        <v>6643</v>
      </c>
      <c r="D533" s="33" t="s">
        <v>37666</v>
      </c>
      <c r="E533" s="33" t="s">
        <v>1664</v>
      </c>
      <c r="F533" s="33" t="s">
        <v>20397</v>
      </c>
      <c r="G533" s="33" t="s">
        <v>37667</v>
      </c>
      <c r="H533" s="33" t="s">
        <v>20398</v>
      </c>
      <c r="I533" s="33" t="s">
        <v>2051</v>
      </c>
      <c r="J533" s="33">
        <v>0</v>
      </c>
      <c r="K533" s="33">
        <v>0</v>
      </c>
      <c r="L533" s="33">
        <v>0</v>
      </c>
      <c r="M533" s="33">
        <v>0</v>
      </c>
    </row>
    <row r="534" spans="1:13" ht="14.25" customHeight="1">
      <c r="A534" t="s">
        <v>24535</v>
      </c>
      <c r="B534" s="33" t="s">
        <v>24536</v>
      </c>
      <c r="C534" s="33" t="s">
        <v>24537</v>
      </c>
      <c r="D534" s="33" t="s">
        <v>37669</v>
      </c>
      <c r="E534" s="33" t="s">
        <v>22998</v>
      </c>
      <c r="F534" s="33" t="s">
        <v>24538</v>
      </c>
      <c r="G534" s="33" t="s">
        <v>37670</v>
      </c>
      <c r="H534" s="33" t="s">
        <v>24539</v>
      </c>
      <c r="I534" s="33" t="s">
        <v>2051</v>
      </c>
      <c r="J534" s="33">
        <v>0</v>
      </c>
      <c r="K534" s="33">
        <v>0</v>
      </c>
      <c r="L534" s="33">
        <v>0</v>
      </c>
      <c r="M534" s="33">
        <v>0</v>
      </c>
    </row>
    <row r="535" spans="1:13" ht="14.25" customHeight="1">
      <c r="A535" t="s">
        <v>24530</v>
      </c>
      <c r="B535" s="33" t="s">
        <v>7461</v>
      </c>
      <c r="C535" s="33" t="s">
        <v>24531</v>
      </c>
      <c r="D535" s="33" t="s">
        <v>37651</v>
      </c>
      <c r="E535" s="33" t="s">
        <v>2402</v>
      </c>
      <c r="F535" s="33" t="s">
        <v>24532</v>
      </c>
      <c r="G535" s="33" t="s">
        <v>37655</v>
      </c>
      <c r="H535" s="33" t="s">
        <v>24533</v>
      </c>
      <c r="I535" s="33" t="s">
        <v>2051</v>
      </c>
      <c r="J535" s="33">
        <v>0</v>
      </c>
      <c r="K535" s="33">
        <v>0</v>
      </c>
      <c r="L535" s="33">
        <v>0</v>
      </c>
      <c r="M535" s="33" t="s">
        <v>2407</v>
      </c>
    </row>
    <row r="536" spans="1:13" ht="14.25" customHeight="1">
      <c r="A536" t="s">
        <v>20390</v>
      </c>
      <c r="B536" s="33" t="s">
        <v>7461</v>
      </c>
      <c r="C536" s="33" t="s">
        <v>20391</v>
      </c>
      <c r="D536" s="33" t="s">
        <v>37651</v>
      </c>
      <c r="E536" s="33" t="s">
        <v>20392</v>
      </c>
      <c r="F536" s="33" t="s">
        <v>20393</v>
      </c>
      <c r="G536" s="33" t="s">
        <v>37672</v>
      </c>
      <c r="H536" s="33" t="s">
        <v>20394</v>
      </c>
      <c r="I536" s="33" t="s">
        <v>2051</v>
      </c>
      <c r="J536" s="33">
        <v>0</v>
      </c>
      <c r="K536" s="33">
        <v>0</v>
      </c>
      <c r="L536" s="33">
        <v>0</v>
      </c>
      <c r="M536" s="33">
        <v>0</v>
      </c>
    </row>
    <row r="537" spans="1:13" ht="14.25" customHeight="1">
      <c r="A537" t="s">
        <v>24516</v>
      </c>
      <c r="B537" s="33" t="s">
        <v>10510</v>
      </c>
      <c r="C537" s="33" t="s">
        <v>24517</v>
      </c>
      <c r="D537" s="33" t="s">
        <v>37651</v>
      </c>
      <c r="E537" s="33" t="s">
        <v>996</v>
      </c>
      <c r="F537" s="33" t="s">
        <v>24518</v>
      </c>
      <c r="G537" s="33" t="s">
        <v>37673</v>
      </c>
      <c r="H537" s="33" t="s">
        <v>24519</v>
      </c>
      <c r="I537" s="33" t="s">
        <v>2051</v>
      </c>
      <c r="J537" s="33">
        <v>0</v>
      </c>
      <c r="K537" s="33">
        <v>0</v>
      </c>
      <c r="L537" s="33">
        <v>0</v>
      </c>
      <c r="M537" s="33">
        <v>0</v>
      </c>
    </row>
    <row r="538" spans="1:13" ht="14.25" customHeight="1">
      <c r="A538" t="s">
        <v>24499</v>
      </c>
      <c r="B538" s="33" t="s">
        <v>4637</v>
      </c>
      <c r="C538" s="33" t="s">
        <v>4406</v>
      </c>
      <c r="D538" s="33" t="s">
        <v>37651</v>
      </c>
      <c r="E538" s="33" t="s">
        <v>996</v>
      </c>
      <c r="F538" s="33" t="s">
        <v>24500</v>
      </c>
      <c r="G538" s="33" t="s">
        <v>37673</v>
      </c>
      <c r="H538" s="33" t="s">
        <v>24501</v>
      </c>
      <c r="I538" s="33" t="s">
        <v>2051</v>
      </c>
      <c r="J538" s="33">
        <v>0</v>
      </c>
      <c r="K538" s="33">
        <v>0</v>
      </c>
      <c r="L538" s="33">
        <v>0</v>
      </c>
      <c r="M538" s="33">
        <v>0</v>
      </c>
    </row>
    <row r="539" spans="1:13" ht="14.25" customHeight="1">
      <c r="A539" t="s">
        <v>24474</v>
      </c>
      <c r="B539" s="33" t="s">
        <v>4647</v>
      </c>
      <c r="C539" s="33" t="s">
        <v>24475</v>
      </c>
      <c r="D539" s="33" t="s">
        <v>37651</v>
      </c>
      <c r="E539" s="33" t="s">
        <v>996</v>
      </c>
      <c r="F539" s="33" t="s">
        <v>24476</v>
      </c>
      <c r="G539" s="33" t="s">
        <v>37673</v>
      </c>
      <c r="H539" s="33" t="s">
        <v>24477</v>
      </c>
      <c r="I539" s="33" t="s">
        <v>2051</v>
      </c>
      <c r="J539" s="33">
        <v>0</v>
      </c>
      <c r="K539" s="33">
        <v>0</v>
      </c>
      <c r="L539" s="33">
        <v>0</v>
      </c>
      <c r="M539" s="33">
        <v>0</v>
      </c>
    </row>
    <row r="540" spans="1:13" ht="14.25" customHeight="1">
      <c r="A540" t="s">
        <v>20380</v>
      </c>
      <c r="B540" s="33" t="s">
        <v>5547</v>
      </c>
      <c r="C540" s="33" t="s">
        <v>5433</v>
      </c>
      <c r="D540" s="33">
        <v>0</v>
      </c>
      <c r="E540" s="33" t="s">
        <v>20381</v>
      </c>
      <c r="F540" s="33" t="s">
        <v>2473</v>
      </c>
      <c r="G540" s="33">
        <v>0</v>
      </c>
      <c r="H540" s="33" t="s">
        <v>20382</v>
      </c>
      <c r="I540" s="33" t="s">
        <v>2051</v>
      </c>
      <c r="J540" s="33">
        <v>0</v>
      </c>
      <c r="K540" s="33">
        <v>0</v>
      </c>
      <c r="L540" s="33">
        <v>0</v>
      </c>
      <c r="M540" s="33">
        <v>0</v>
      </c>
    </row>
    <row r="541" spans="1:13" ht="14.25" customHeight="1">
      <c r="A541" t="s">
        <v>20384</v>
      </c>
      <c r="B541" s="33" t="s">
        <v>5547</v>
      </c>
      <c r="C541" s="33" t="s">
        <v>3735</v>
      </c>
      <c r="D541" s="33" t="s">
        <v>37666</v>
      </c>
      <c r="E541" s="33" t="s">
        <v>1664</v>
      </c>
      <c r="F541" s="33" t="s">
        <v>20385</v>
      </c>
      <c r="G541" s="33" t="s">
        <v>37667</v>
      </c>
      <c r="H541" s="33" t="s">
        <v>20386</v>
      </c>
      <c r="I541" s="33" t="s">
        <v>2051</v>
      </c>
      <c r="J541" s="33">
        <v>0</v>
      </c>
      <c r="K541" s="33">
        <v>0</v>
      </c>
      <c r="L541" s="33">
        <v>0</v>
      </c>
      <c r="M541" s="33">
        <v>0</v>
      </c>
    </row>
    <row r="542" spans="1:13" ht="14.25" customHeight="1">
      <c r="A542" t="s">
        <v>20387</v>
      </c>
      <c r="B542" s="33" t="s">
        <v>5547</v>
      </c>
      <c r="C542" s="33" t="s">
        <v>20388</v>
      </c>
      <c r="D542" s="33" t="s">
        <v>37666</v>
      </c>
      <c r="E542" s="33" t="s">
        <v>1664</v>
      </c>
      <c r="F542" s="33" t="s">
        <v>20385</v>
      </c>
      <c r="G542" s="33" t="s">
        <v>37742</v>
      </c>
      <c r="H542" s="33" t="s">
        <v>20389</v>
      </c>
      <c r="I542" s="33" t="s">
        <v>2051</v>
      </c>
      <c r="J542" s="33">
        <v>0</v>
      </c>
      <c r="K542" s="33">
        <v>0</v>
      </c>
      <c r="L542" s="33">
        <v>0</v>
      </c>
      <c r="M542" s="33">
        <v>0</v>
      </c>
    </row>
    <row r="543" spans="1:13" ht="14.25" customHeight="1">
      <c r="A543" t="s">
        <v>20374</v>
      </c>
      <c r="B543" s="33" t="s">
        <v>7993</v>
      </c>
      <c r="C543" s="33" t="s">
        <v>20375</v>
      </c>
      <c r="D543" s="33" t="s">
        <v>37651</v>
      </c>
      <c r="E543" s="33" t="s">
        <v>20376</v>
      </c>
      <c r="F543" s="33" t="s">
        <v>20377</v>
      </c>
      <c r="G543" s="33" t="s">
        <v>37859</v>
      </c>
      <c r="H543" s="33" t="s">
        <v>20378</v>
      </c>
      <c r="I543" s="33" t="s">
        <v>2051</v>
      </c>
      <c r="J543" s="33">
        <v>0</v>
      </c>
      <c r="K543" s="33">
        <v>0</v>
      </c>
      <c r="L543" s="33">
        <v>0</v>
      </c>
      <c r="M543" s="33">
        <v>0</v>
      </c>
    </row>
    <row r="544" spans="1:13" ht="14.25" customHeight="1">
      <c r="A544" t="s">
        <v>24431</v>
      </c>
      <c r="B544" s="33" t="s">
        <v>7798</v>
      </c>
      <c r="C544" s="33" t="s">
        <v>24432</v>
      </c>
      <c r="D544" s="33" t="s">
        <v>37698</v>
      </c>
      <c r="E544" s="33" t="s">
        <v>22992</v>
      </c>
      <c r="F544" s="33" t="s">
        <v>24433</v>
      </c>
      <c r="G544" s="33" t="s">
        <v>37860</v>
      </c>
      <c r="H544" s="33" t="s">
        <v>24434</v>
      </c>
      <c r="I544" s="33" t="s">
        <v>2051</v>
      </c>
      <c r="J544" s="33">
        <v>0</v>
      </c>
      <c r="K544" s="33">
        <v>0</v>
      </c>
      <c r="L544" s="33">
        <v>0</v>
      </c>
      <c r="M544" s="33">
        <v>0</v>
      </c>
    </row>
    <row r="545" spans="1:13" ht="14.25" customHeight="1">
      <c r="A545" t="s">
        <v>20370</v>
      </c>
      <c r="B545" s="33" t="s">
        <v>7798</v>
      </c>
      <c r="C545" s="33" t="s">
        <v>3058</v>
      </c>
      <c r="D545" s="33">
        <v>0</v>
      </c>
      <c r="E545" s="33" t="s">
        <v>20371</v>
      </c>
      <c r="F545" s="33" t="s">
        <v>3557</v>
      </c>
      <c r="G545" s="33" t="s">
        <v>37861</v>
      </c>
      <c r="H545" s="33" t="s">
        <v>20372</v>
      </c>
      <c r="I545" s="33" t="s">
        <v>2051</v>
      </c>
      <c r="J545" s="33">
        <v>0</v>
      </c>
      <c r="K545" s="33">
        <v>0</v>
      </c>
      <c r="L545" s="33">
        <v>0</v>
      </c>
      <c r="M545" s="33">
        <v>0</v>
      </c>
    </row>
    <row r="546" spans="1:13" ht="14.25" customHeight="1">
      <c r="A546" t="s">
        <v>24420</v>
      </c>
      <c r="B546" s="33" t="s">
        <v>4682</v>
      </c>
      <c r="C546" s="33" t="s">
        <v>24421</v>
      </c>
      <c r="D546" s="33" t="s">
        <v>37651</v>
      </c>
      <c r="E546" s="33" t="s">
        <v>24422</v>
      </c>
      <c r="F546" s="33" t="s">
        <v>24423</v>
      </c>
      <c r="G546" s="33" t="s">
        <v>37743</v>
      </c>
      <c r="H546" s="33" t="s">
        <v>24424</v>
      </c>
      <c r="I546" s="33" t="s">
        <v>2051</v>
      </c>
      <c r="J546" s="33" t="s">
        <v>24425</v>
      </c>
      <c r="K546" s="33">
        <v>0</v>
      </c>
      <c r="L546" s="33">
        <v>0</v>
      </c>
      <c r="M546" s="33">
        <v>0</v>
      </c>
    </row>
    <row r="547" spans="1:13" ht="14.25" customHeight="1">
      <c r="A547" t="s">
        <v>27513</v>
      </c>
      <c r="B547" s="33" t="s">
        <v>4682</v>
      </c>
      <c r="C547" s="33" t="s">
        <v>6134</v>
      </c>
      <c r="D547" s="33" t="s">
        <v>37717</v>
      </c>
      <c r="E547" s="33" t="s">
        <v>27514</v>
      </c>
      <c r="F547" s="33" t="s">
        <v>2489</v>
      </c>
      <c r="G547" s="33" t="s">
        <v>37847</v>
      </c>
      <c r="H547" s="33" t="s">
        <v>27515</v>
      </c>
      <c r="I547" s="33" t="s">
        <v>2051</v>
      </c>
      <c r="J547" s="33">
        <v>0</v>
      </c>
      <c r="K547" s="33">
        <v>0</v>
      </c>
      <c r="L547" s="33">
        <v>0</v>
      </c>
      <c r="M547" s="33">
        <v>0</v>
      </c>
    </row>
    <row r="548" spans="1:13" ht="14.25" customHeight="1">
      <c r="A548" t="s">
        <v>20367</v>
      </c>
      <c r="B548" s="33" t="s">
        <v>4670</v>
      </c>
      <c r="C548" s="33" t="s">
        <v>20368</v>
      </c>
      <c r="D548" s="33" t="s">
        <v>37651</v>
      </c>
      <c r="E548" s="33" t="s">
        <v>1663</v>
      </c>
      <c r="F548" s="33" t="s">
        <v>20150</v>
      </c>
      <c r="G548" s="33" t="s">
        <v>37862</v>
      </c>
      <c r="H548" s="33" t="s">
        <v>20369</v>
      </c>
      <c r="I548" s="33" t="s">
        <v>2051</v>
      </c>
      <c r="J548" s="33">
        <v>0</v>
      </c>
      <c r="K548" s="33">
        <v>0</v>
      </c>
      <c r="L548" s="33">
        <v>0</v>
      </c>
      <c r="M548" s="33">
        <v>0</v>
      </c>
    </row>
    <row r="549" spans="1:13" ht="14.25" customHeight="1">
      <c r="A549" t="s">
        <v>20364</v>
      </c>
      <c r="B549" s="33" t="s">
        <v>20365</v>
      </c>
      <c r="C549" s="33" t="s">
        <v>4143</v>
      </c>
      <c r="D549" s="33" t="s">
        <v>37651</v>
      </c>
      <c r="E549" s="33" t="s">
        <v>1663</v>
      </c>
      <c r="F549" s="33" t="s">
        <v>2473</v>
      </c>
      <c r="G549" s="33" t="s">
        <v>37851</v>
      </c>
      <c r="H549" s="33" t="s">
        <v>20366</v>
      </c>
      <c r="I549" s="33" t="s">
        <v>2051</v>
      </c>
      <c r="J549" s="33">
        <v>0</v>
      </c>
      <c r="K549" s="33">
        <v>0</v>
      </c>
      <c r="L549" s="33">
        <v>0</v>
      </c>
      <c r="M549" s="33">
        <v>0</v>
      </c>
    </row>
    <row r="550" spans="1:13" ht="14.25" customHeight="1">
      <c r="A550" t="s">
        <v>24299</v>
      </c>
      <c r="B550" s="33" t="s">
        <v>24300</v>
      </c>
      <c r="C550" s="33" t="s">
        <v>24301</v>
      </c>
      <c r="D550" s="33" t="s">
        <v>37651</v>
      </c>
      <c r="E550" s="33" t="s">
        <v>24302</v>
      </c>
      <c r="F550" s="33" t="s">
        <v>20785</v>
      </c>
      <c r="G550" s="33" t="s">
        <v>25271</v>
      </c>
      <c r="H550" s="33" t="s">
        <v>24303</v>
      </c>
      <c r="I550" s="33" t="s">
        <v>2051</v>
      </c>
      <c r="J550" s="33">
        <v>0</v>
      </c>
      <c r="K550" s="33">
        <v>0</v>
      </c>
      <c r="L550" s="33">
        <v>0</v>
      </c>
      <c r="M550" s="33">
        <v>0</v>
      </c>
    </row>
    <row r="551" spans="1:13" ht="14.25" customHeight="1">
      <c r="A551" t="s">
        <v>20360</v>
      </c>
      <c r="B551" s="33" t="s">
        <v>20361</v>
      </c>
      <c r="C551" s="33" t="s">
        <v>6281</v>
      </c>
      <c r="D551" s="33" t="s">
        <v>37651</v>
      </c>
      <c r="E551" s="33" t="s">
        <v>20314</v>
      </c>
      <c r="F551" s="33" t="s">
        <v>20362</v>
      </c>
      <c r="G551" s="33" t="s">
        <v>37749</v>
      </c>
      <c r="H551" s="33" t="s">
        <v>20363</v>
      </c>
      <c r="I551" s="33" t="s">
        <v>2051</v>
      </c>
      <c r="J551" s="33">
        <v>0</v>
      </c>
      <c r="K551" s="33">
        <v>0</v>
      </c>
      <c r="L551" s="33">
        <v>0</v>
      </c>
      <c r="M551" s="33">
        <v>0</v>
      </c>
    </row>
    <row r="552" spans="1:13" ht="14.25" customHeight="1">
      <c r="A552" t="s">
        <v>24270</v>
      </c>
      <c r="B552" s="33" t="s">
        <v>24271</v>
      </c>
      <c r="C552" s="33" t="s">
        <v>24272</v>
      </c>
      <c r="D552" s="33" t="s">
        <v>37651</v>
      </c>
      <c r="E552" s="33" t="s">
        <v>24273</v>
      </c>
      <c r="F552" s="33" t="s">
        <v>5645</v>
      </c>
      <c r="G552" s="33" t="s">
        <v>23017</v>
      </c>
      <c r="H552" s="33" t="s">
        <v>24274</v>
      </c>
      <c r="I552" s="33" t="s">
        <v>2051</v>
      </c>
      <c r="J552" s="33">
        <v>0</v>
      </c>
      <c r="K552" s="33">
        <v>0</v>
      </c>
      <c r="L552" s="33">
        <v>0</v>
      </c>
      <c r="M552" s="33">
        <v>0</v>
      </c>
    </row>
    <row r="553" spans="1:13" ht="14.25" customHeight="1">
      <c r="A553" t="s">
        <v>20354</v>
      </c>
      <c r="B553" s="33" t="s">
        <v>20355</v>
      </c>
      <c r="C553" s="33" t="s">
        <v>20356</v>
      </c>
      <c r="D553" s="33" t="s">
        <v>37651</v>
      </c>
      <c r="E553" s="33" t="s">
        <v>20357</v>
      </c>
      <c r="F553" s="33" t="s">
        <v>20150</v>
      </c>
      <c r="G553" s="33" t="s">
        <v>37863</v>
      </c>
      <c r="H553" s="33" t="s">
        <v>20358</v>
      </c>
      <c r="I553" s="33" t="s">
        <v>2051</v>
      </c>
      <c r="J553" s="33">
        <v>0</v>
      </c>
      <c r="K553" s="33">
        <v>0</v>
      </c>
      <c r="L553" s="33">
        <v>0</v>
      </c>
      <c r="M553" s="33">
        <v>0</v>
      </c>
    </row>
    <row r="554" spans="1:13" ht="14.25" customHeight="1">
      <c r="A554" t="s">
        <v>20348</v>
      </c>
      <c r="B554" s="33" t="s">
        <v>20349</v>
      </c>
      <c r="C554" s="33" t="s">
        <v>9643</v>
      </c>
      <c r="D554" s="33">
        <v>0</v>
      </c>
      <c r="E554" s="33" t="s">
        <v>20350</v>
      </c>
      <c r="F554" s="33" t="s">
        <v>20351</v>
      </c>
      <c r="G554" s="33" t="s">
        <v>37729</v>
      </c>
      <c r="H554" s="33" t="s">
        <v>20352</v>
      </c>
      <c r="I554" s="33" t="s">
        <v>2051</v>
      </c>
      <c r="J554" s="33">
        <v>0</v>
      </c>
      <c r="K554" s="33">
        <v>0</v>
      </c>
      <c r="L554" s="33">
        <v>0</v>
      </c>
      <c r="M554" s="33">
        <v>0</v>
      </c>
    </row>
    <row r="555" spans="1:13" ht="14.25" customHeight="1">
      <c r="A555" t="s">
        <v>20345</v>
      </c>
      <c r="B555" s="33" t="s">
        <v>4774</v>
      </c>
      <c r="C555" s="33" t="s">
        <v>20346</v>
      </c>
      <c r="D555" s="33" t="s">
        <v>37651</v>
      </c>
      <c r="E555" s="33" t="s">
        <v>20168</v>
      </c>
      <c r="F555" s="33" t="s">
        <v>7861</v>
      </c>
      <c r="G555" s="33" t="s">
        <v>37674</v>
      </c>
      <c r="H555" s="33" t="s">
        <v>20347</v>
      </c>
      <c r="I555" s="33" t="s">
        <v>2051</v>
      </c>
      <c r="J555" s="33">
        <v>0</v>
      </c>
      <c r="K555" s="33">
        <v>0</v>
      </c>
      <c r="L555" s="33">
        <v>0</v>
      </c>
      <c r="M555" s="33">
        <v>0</v>
      </c>
    </row>
    <row r="556" spans="1:13" ht="14.25" customHeight="1">
      <c r="A556" t="s">
        <v>24242</v>
      </c>
      <c r="B556" s="33" t="s">
        <v>4504</v>
      </c>
      <c r="C556" s="33" t="s">
        <v>24243</v>
      </c>
      <c r="D556" s="33" t="s">
        <v>37651</v>
      </c>
      <c r="E556" s="33" t="s">
        <v>996</v>
      </c>
      <c r="F556" s="33" t="s">
        <v>24244</v>
      </c>
      <c r="G556" s="33" t="s">
        <v>37652</v>
      </c>
      <c r="H556" s="33" t="s">
        <v>24245</v>
      </c>
      <c r="I556" s="33" t="s">
        <v>2051</v>
      </c>
      <c r="J556" s="33">
        <v>0</v>
      </c>
      <c r="K556" s="33">
        <v>0</v>
      </c>
      <c r="L556" s="33">
        <v>0</v>
      </c>
      <c r="M556" s="33">
        <v>0</v>
      </c>
    </row>
    <row r="557" spans="1:13" ht="14.25" customHeight="1">
      <c r="A557" t="s">
        <v>20339</v>
      </c>
      <c r="B557" s="33" t="s">
        <v>4504</v>
      </c>
      <c r="C557" s="33" t="s">
        <v>20340</v>
      </c>
      <c r="D557" s="33" t="s">
        <v>37651</v>
      </c>
      <c r="E557" s="33" t="s">
        <v>20136</v>
      </c>
      <c r="F557" s="33" t="s">
        <v>2473</v>
      </c>
      <c r="G557" s="33" t="s">
        <v>37665</v>
      </c>
      <c r="H557" s="33" t="s">
        <v>20341</v>
      </c>
      <c r="I557" s="33" t="s">
        <v>2051</v>
      </c>
      <c r="J557" s="33">
        <v>0</v>
      </c>
      <c r="K557" s="33">
        <v>0</v>
      </c>
      <c r="L557" s="33">
        <v>0</v>
      </c>
      <c r="M557" s="33">
        <v>0</v>
      </c>
    </row>
    <row r="558" spans="1:13" ht="14.25" customHeight="1">
      <c r="A558" t="s">
        <v>20342</v>
      </c>
      <c r="B558" s="33" t="s">
        <v>4504</v>
      </c>
      <c r="C558" s="33">
        <v>0</v>
      </c>
      <c r="D558" s="33" t="s">
        <v>37651</v>
      </c>
      <c r="E558" s="33" t="s">
        <v>1663</v>
      </c>
      <c r="F558" s="33" t="s">
        <v>2473</v>
      </c>
      <c r="G558" s="33" t="s">
        <v>37770</v>
      </c>
      <c r="H558" s="33" t="s">
        <v>20343</v>
      </c>
      <c r="I558" s="33" t="s">
        <v>2051</v>
      </c>
      <c r="J558" s="33">
        <v>0</v>
      </c>
      <c r="K558" s="33">
        <v>0</v>
      </c>
      <c r="L558" s="33">
        <v>0</v>
      </c>
      <c r="M558" s="33">
        <v>0</v>
      </c>
    </row>
    <row r="559" spans="1:13" ht="14.25" customHeight="1">
      <c r="A559" t="s">
        <v>20334</v>
      </c>
      <c r="B559" s="33" t="s">
        <v>20335</v>
      </c>
      <c r="C559" s="33" t="s">
        <v>20336</v>
      </c>
      <c r="D559" s="33" t="s">
        <v>37651</v>
      </c>
      <c r="E559" s="33" t="s">
        <v>20168</v>
      </c>
      <c r="F559" s="33" t="s">
        <v>20337</v>
      </c>
      <c r="G559" s="33" t="s">
        <v>37674</v>
      </c>
      <c r="H559" s="33" t="s">
        <v>20338</v>
      </c>
      <c r="I559" s="33" t="s">
        <v>2051</v>
      </c>
      <c r="J559" s="33">
        <v>0</v>
      </c>
      <c r="K559" s="33">
        <v>0</v>
      </c>
      <c r="L559" s="33">
        <v>0</v>
      </c>
      <c r="M559" s="33">
        <v>0</v>
      </c>
    </row>
    <row r="560" spans="1:13" ht="14.25" customHeight="1">
      <c r="A560" t="s">
        <v>20329</v>
      </c>
      <c r="B560" s="33" t="s">
        <v>5535</v>
      </c>
      <c r="C560" s="33" t="s">
        <v>13408</v>
      </c>
      <c r="D560" s="33" t="s">
        <v>37651</v>
      </c>
      <c r="E560" s="33" t="s">
        <v>20168</v>
      </c>
      <c r="F560" s="33" t="s">
        <v>7861</v>
      </c>
      <c r="G560" s="33" t="s">
        <v>37674</v>
      </c>
      <c r="H560" s="33" t="s">
        <v>20330</v>
      </c>
      <c r="I560" s="33" t="s">
        <v>2051</v>
      </c>
      <c r="J560" s="33">
        <v>0</v>
      </c>
      <c r="K560" s="33">
        <v>0</v>
      </c>
      <c r="L560" s="33">
        <v>0</v>
      </c>
      <c r="M560" s="33">
        <v>0</v>
      </c>
    </row>
    <row r="561" spans="1:13" ht="14.25" customHeight="1">
      <c r="A561" t="s">
        <v>20331</v>
      </c>
      <c r="B561" s="33" t="s">
        <v>5535</v>
      </c>
      <c r="C561" s="33" t="s">
        <v>20332</v>
      </c>
      <c r="D561" s="33" t="s">
        <v>37651</v>
      </c>
      <c r="E561" s="33" t="s">
        <v>1663</v>
      </c>
      <c r="F561" s="33" t="s">
        <v>20150</v>
      </c>
      <c r="G561" s="33" t="s">
        <v>37864</v>
      </c>
      <c r="H561" s="33" t="s">
        <v>20333</v>
      </c>
      <c r="I561" s="33" t="s">
        <v>2051</v>
      </c>
      <c r="J561" s="33">
        <v>0</v>
      </c>
      <c r="K561" s="33">
        <v>0</v>
      </c>
      <c r="L561" s="33">
        <v>0</v>
      </c>
      <c r="M561" s="33">
        <v>0</v>
      </c>
    </row>
    <row r="562" spans="1:13" ht="14.25" customHeight="1">
      <c r="A562" t="s">
        <v>24198</v>
      </c>
      <c r="B562" s="33" t="s">
        <v>4808</v>
      </c>
      <c r="C562" s="33" t="s">
        <v>24199</v>
      </c>
      <c r="D562" s="33" t="s">
        <v>37651</v>
      </c>
      <c r="E562" s="33" t="s">
        <v>996</v>
      </c>
      <c r="F562" s="33" t="s">
        <v>24200</v>
      </c>
      <c r="G562" s="33" t="s">
        <v>37673</v>
      </c>
      <c r="H562" s="33" t="s">
        <v>24201</v>
      </c>
      <c r="I562" s="33" t="s">
        <v>2051</v>
      </c>
      <c r="J562" s="33">
        <v>0</v>
      </c>
      <c r="K562" s="33">
        <v>0</v>
      </c>
      <c r="L562" s="33">
        <v>0</v>
      </c>
      <c r="M562" s="33">
        <v>0</v>
      </c>
    </row>
    <row r="563" spans="1:13" ht="14.25" customHeight="1">
      <c r="A563" t="s">
        <v>20326</v>
      </c>
      <c r="B563" s="33" t="s">
        <v>10331</v>
      </c>
      <c r="C563" s="33" t="s">
        <v>13888</v>
      </c>
      <c r="D563" s="33" t="s">
        <v>37666</v>
      </c>
      <c r="E563" s="33" t="s">
        <v>1664</v>
      </c>
      <c r="F563" s="33" t="s">
        <v>20327</v>
      </c>
      <c r="G563" s="33" t="s">
        <v>37865</v>
      </c>
      <c r="H563" s="33" t="s">
        <v>20328</v>
      </c>
      <c r="I563" s="33" t="s">
        <v>2051</v>
      </c>
      <c r="J563" s="33">
        <v>0</v>
      </c>
      <c r="K563" s="33">
        <v>0</v>
      </c>
      <c r="L563" s="33">
        <v>0</v>
      </c>
      <c r="M563" s="33">
        <v>0</v>
      </c>
    </row>
    <row r="564" spans="1:13" ht="14.25" customHeight="1">
      <c r="A564" t="s">
        <v>24130</v>
      </c>
      <c r="B564" s="33" t="s">
        <v>10321</v>
      </c>
      <c r="C564" s="33" t="s">
        <v>24131</v>
      </c>
      <c r="D564" s="33">
        <v>0</v>
      </c>
      <c r="E564" s="33" t="s">
        <v>23666</v>
      </c>
      <c r="F564" s="33" t="s">
        <v>3441</v>
      </c>
      <c r="G564" s="33">
        <v>0</v>
      </c>
      <c r="H564" s="33" t="s">
        <v>24132</v>
      </c>
      <c r="I564" s="33" t="s">
        <v>2051</v>
      </c>
      <c r="J564" s="33">
        <v>0</v>
      </c>
      <c r="K564" s="33">
        <v>0</v>
      </c>
      <c r="L564" s="33">
        <v>0</v>
      </c>
      <c r="M564" s="33">
        <v>0</v>
      </c>
    </row>
    <row r="565" spans="1:13" ht="14.25" customHeight="1">
      <c r="A565" t="s">
        <v>20486</v>
      </c>
      <c r="B565" s="33" t="s">
        <v>20487</v>
      </c>
      <c r="C565" s="33" t="s">
        <v>20488</v>
      </c>
      <c r="D565" s="33" t="s">
        <v>37651</v>
      </c>
      <c r="E565" s="33" t="s">
        <v>20168</v>
      </c>
      <c r="F565" s="33" t="s">
        <v>20489</v>
      </c>
      <c r="G565" s="33" t="s">
        <v>37674</v>
      </c>
      <c r="H565" s="33" t="s">
        <v>20490</v>
      </c>
      <c r="I565" s="33" t="s">
        <v>2051</v>
      </c>
      <c r="J565" s="33">
        <v>0</v>
      </c>
      <c r="K565" s="33">
        <v>0</v>
      </c>
      <c r="L565" s="33">
        <v>0</v>
      </c>
      <c r="M565" s="33">
        <v>0</v>
      </c>
    </row>
    <row r="566" spans="1:13" ht="14.25" customHeight="1">
      <c r="A566" t="s">
        <v>24093</v>
      </c>
      <c r="B566" s="33" t="s">
        <v>24094</v>
      </c>
      <c r="C566" s="33" t="s">
        <v>24095</v>
      </c>
      <c r="D566" s="33" t="s">
        <v>1566</v>
      </c>
      <c r="E566" s="33" t="s">
        <v>23584</v>
      </c>
      <c r="F566" s="33" t="s">
        <v>24096</v>
      </c>
      <c r="G566" s="33" t="s">
        <v>37682</v>
      </c>
      <c r="H566" s="33" t="s">
        <v>24097</v>
      </c>
      <c r="I566" s="33" t="s">
        <v>2051</v>
      </c>
      <c r="J566" s="33">
        <v>0</v>
      </c>
      <c r="K566" s="33">
        <v>0</v>
      </c>
      <c r="L566" s="33">
        <v>0</v>
      </c>
      <c r="M566" s="33">
        <v>0</v>
      </c>
    </row>
    <row r="567" spans="1:13" ht="14.25" customHeight="1">
      <c r="A567" t="s">
        <v>24088</v>
      </c>
      <c r="B567" s="33" t="s">
        <v>10288</v>
      </c>
      <c r="C567" s="33" t="s">
        <v>3351</v>
      </c>
      <c r="D567" s="33" t="s">
        <v>37651</v>
      </c>
      <c r="E567" s="33" t="s">
        <v>996</v>
      </c>
      <c r="F567" s="33" t="s">
        <v>24089</v>
      </c>
      <c r="G567" s="33" t="s">
        <v>37866</v>
      </c>
      <c r="H567" s="33" t="s">
        <v>24090</v>
      </c>
      <c r="I567" s="33" t="s">
        <v>2051</v>
      </c>
      <c r="J567" s="33">
        <v>0</v>
      </c>
      <c r="K567" s="33">
        <v>0</v>
      </c>
      <c r="L567" s="33">
        <v>0</v>
      </c>
      <c r="M567" s="33">
        <v>0</v>
      </c>
    </row>
    <row r="568" spans="1:13" ht="14.25" customHeight="1">
      <c r="A568" t="s">
        <v>20318</v>
      </c>
      <c r="B568" s="33" t="s">
        <v>20319</v>
      </c>
      <c r="C568" s="33" t="s">
        <v>20320</v>
      </c>
      <c r="D568" s="33" t="s">
        <v>37651</v>
      </c>
      <c r="E568" s="33" t="s">
        <v>20321</v>
      </c>
      <c r="F568" s="33" t="s">
        <v>20322</v>
      </c>
      <c r="G568" s="33" t="s">
        <v>37691</v>
      </c>
      <c r="H568" s="33" t="s">
        <v>20323</v>
      </c>
      <c r="I568" s="33" t="s">
        <v>2051</v>
      </c>
      <c r="J568" s="33">
        <v>0</v>
      </c>
      <c r="K568" s="33">
        <v>0</v>
      </c>
      <c r="L568" s="33">
        <v>0</v>
      </c>
      <c r="M568" s="33">
        <v>0</v>
      </c>
    </row>
    <row r="569" spans="1:13" ht="14.25" customHeight="1">
      <c r="A569" t="s">
        <v>24079</v>
      </c>
      <c r="B569" s="33" t="s">
        <v>17201</v>
      </c>
      <c r="C569" s="33" t="s">
        <v>20935</v>
      </c>
      <c r="D569" s="33" t="s">
        <v>37669</v>
      </c>
      <c r="E569" s="33" t="s">
        <v>22998</v>
      </c>
      <c r="F569" s="33" t="s">
        <v>24080</v>
      </c>
      <c r="G569" s="33" t="s">
        <v>37867</v>
      </c>
      <c r="H569" s="33" t="s">
        <v>24081</v>
      </c>
      <c r="I569" s="33" t="s">
        <v>2051</v>
      </c>
      <c r="J569" s="33">
        <v>0</v>
      </c>
      <c r="K569" s="33">
        <v>0</v>
      </c>
      <c r="L569" s="33">
        <v>0</v>
      </c>
      <c r="M569" s="33">
        <v>0</v>
      </c>
    </row>
    <row r="570" spans="1:13" ht="14.25" customHeight="1">
      <c r="A570" t="s">
        <v>20306</v>
      </c>
      <c r="B570" s="33" t="s">
        <v>20307</v>
      </c>
      <c r="C570" s="33" t="s">
        <v>20308</v>
      </c>
      <c r="D570" s="33" t="s">
        <v>37651</v>
      </c>
      <c r="E570" s="33" t="s">
        <v>20136</v>
      </c>
      <c r="F570" s="33" t="s">
        <v>2473</v>
      </c>
      <c r="G570" s="33" t="s">
        <v>37665</v>
      </c>
      <c r="H570" s="33" t="s">
        <v>20309</v>
      </c>
      <c r="I570" s="33" t="s">
        <v>2051</v>
      </c>
      <c r="J570" s="33">
        <v>0</v>
      </c>
      <c r="K570" s="33">
        <v>0</v>
      </c>
      <c r="L570" s="33">
        <v>0</v>
      </c>
      <c r="M570" s="33">
        <v>0</v>
      </c>
    </row>
    <row r="571" spans="1:13" ht="14.25" customHeight="1">
      <c r="A571" t="s">
        <v>20310</v>
      </c>
      <c r="B571" s="33" t="s">
        <v>5527</v>
      </c>
      <c r="C571" s="33" t="s">
        <v>4617</v>
      </c>
      <c r="D571" s="33" t="s">
        <v>37651</v>
      </c>
      <c r="E571" s="33" t="s">
        <v>20161</v>
      </c>
      <c r="F571" s="33" t="s">
        <v>6124</v>
      </c>
      <c r="G571" s="33" t="s">
        <v>37772</v>
      </c>
      <c r="H571" s="33" t="s">
        <v>20311</v>
      </c>
      <c r="I571" s="33" t="s">
        <v>2051</v>
      </c>
      <c r="J571" s="33">
        <v>0</v>
      </c>
      <c r="K571" s="33">
        <v>0</v>
      </c>
      <c r="L571" s="33">
        <v>0</v>
      </c>
      <c r="M571" s="33">
        <v>0</v>
      </c>
    </row>
    <row r="572" spans="1:13" ht="14.25" customHeight="1">
      <c r="A572" t="s">
        <v>20312</v>
      </c>
      <c r="B572" s="33" t="s">
        <v>5527</v>
      </c>
      <c r="C572" s="33" t="s">
        <v>20313</v>
      </c>
      <c r="D572" s="33" t="s">
        <v>37651</v>
      </c>
      <c r="E572" s="33" t="s">
        <v>20314</v>
      </c>
      <c r="F572" s="33" t="s">
        <v>20315</v>
      </c>
      <c r="G572" s="33" t="s">
        <v>37704</v>
      </c>
      <c r="H572" s="33" t="s">
        <v>20316</v>
      </c>
      <c r="I572" s="33" t="s">
        <v>2051</v>
      </c>
      <c r="J572" s="33">
        <v>0</v>
      </c>
      <c r="K572" s="33">
        <v>0</v>
      </c>
      <c r="L572" s="33">
        <v>0</v>
      </c>
      <c r="M572" s="33">
        <v>0</v>
      </c>
    </row>
    <row r="573" spans="1:13" ht="14.25" customHeight="1">
      <c r="A573" t="s">
        <v>24057</v>
      </c>
      <c r="B573" s="33" t="s">
        <v>5527</v>
      </c>
      <c r="C573" s="33" t="s">
        <v>3279</v>
      </c>
      <c r="D573" s="33" t="s">
        <v>37651</v>
      </c>
      <c r="E573" s="33" t="s">
        <v>20314</v>
      </c>
      <c r="F573" s="33" t="s">
        <v>24058</v>
      </c>
      <c r="G573" s="33" t="s">
        <v>37768</v>
      </c>
      <c r="H573" s="33" t="s">
        <v>24059</v>
      </c>
      <c r="I573" s="33" t="s">
        <v>2051</v>
      </c>
      <c r="J573" s="33">
        <v>0</v>
      </c>
      <c r="K573" s="33">
        <v>0</v>
      </c>
      <c r="L573" s="33">
        <v>0</v>
      </c>
      <c r="M573" s="33">
        <v>0</v>
      </c>
    </row>
    <row r="574" spans="1:13" ht="14.25" customHeight="1">
      <c r="A574" t="s">
        <v>20301</v>
      </c>
      <c r="B574" s="33" t="s">
        <v>4406</v>
      </c>
      <c r="C574" s="33" t="s">
        <v>20302</v>
      </c>
      <c r="D574" s="33" t="s">
        <v>37651</v>
      </c>
      <c r="E574" s="33" t="s">
        <v>20303</v>
      </c>
      <c r="F574" s="33" t="s">
        <v>4810</v>
      </c>
      <c r="G574" s="33" t="s">
        <v>37773</v>
      </c>
      <c r="H574" s="33" t="s">
        <v>20304</v>
      </c>
      <c r="I574" s="33" t="s">
        <v>2051</v>
      </c>
      <c r="J574" s="33">
        <v>0</v>
      </c>
      <c r="K574" s="33">
        <v>0</v>
      </c>
      <c r="L574" s="33">
        <v>0</v>
      </c>
      <c r="M574" s="33">
        <v>0</v>
      </c>
    </row>
    <row r="575" spans="1:13" ht="14.25" customHeight="1">
      <c r="A575" t="s">
        <v>24038</v>
      </c>
      <c r="B575" s="33" t="s">
        <v>14431</v>
      </c>
      <c r="C575" s="33" t="s">
        <v>24039</v>
      </c>
      <c r="D575" s="33" t="s">
        <v>37651</v>
      </c>
      <c r="E575" s="33" t="s">
        <v>996</v>
      </c>
      <c r="F575" s="33" t="s">
        <v>23365</v>
      </c>
      <c r="G575" s="33" t="s">
        <v>37868</v>
      </c>
      <c r="H575" s="33" t="s">
        <v>24040</v>
      </c>
      <c r="I575" s="33" t="s">
        <v>2051</v>
      </c>
      <c r="J575" s="33">
        <v>0</v>
      </c>
      <c r="K575" s="33">
        <v>0</v>
      </c>
      <c r="L575" s="33">
        <v>0</v>
      </c>
      <c r="M575" s="33">
        <v>0</v>
      </c>
    </row>
    <row r="576" spans="1:13" ht="14.25" customHeight="1">
      <c r="A576" t="s">
        <v>24033</v>
      </c>
      <c r="B576" s="33" t="s">
        <v>24034</v>
      </c>
      <c r="C576" s="33" t="s">
        <v>24035</v>
      </c>
      <c r="D576" s="33" t="s">
        <v>37651</v>
      </c>
      <c r="E576" s="33" t="s">
        <v>996</v>
      </c>
      <c r="F576" s="33" t="s">
        <v>24036</v>
      </c>
      <c r="G576" s="33" t="s">
        <v>37673</v>
      </c>
      <c r="H576" s="33" t="s">
        <v>24037</v>
      </c>
      <c r="I576" s="33" t="s">
        <v>2051</v>
      </c>
      <c r="J576" s="33">
        <v>0</v>
      </c>
      <c r="K576" s="33">
        <v>0</v>
      </c>
      <c r="L576" s="33">
        <v>0</v>
      </c>
      <c r="M576" s="33">
        <v>0</v>
      </c>
    </row>
    <row r="577" spans="1:13" ht="14.25" customHeight="1">
      <c r="A577" t="s">
        <v>20298</v>
      </c>
      <c r="B577" s="33" t="s">
        <v>9706</v>
      </c>
      <c r="C577" s="33" t="s">
        <v>20299</v>
      </c>
      <c r="D577" s="33" t="s">
        <v>37666</v>
      </c>
      <c r="E577" s="33" t="s">
        <v>1664</v>
      </c>
      <c r="F577" s="33" t="s">
        <v>2090</v>
      </c>
      <c r="G577" s="33" t="s">
        <v>37869</v>
      </c>
      <c r="H577" s="33" t="s">
        <v>20300</v>
      </c>
      <c r="I577" s="33" t="s">
        <v>2051</v>
      </c>
      <c r="J577" s="33">
        <v>0</v>
      </c>
      <c r="K577" s="33">
        <v>0</v>
      </c>
      <c r="L577" s="33">
        <v>0</v>
      </c>
      <c r="M577" s="33">
        <v>0</v>
      </c>
    </row>
    <row r="578" spans="1:13" ht="14.25" customHeight="1">
      <c r="A578" t="s">
        <v>20294</v>
      </c>
      <c r="B578" s="33" t="s">
        <v>20295</v>
      </c>
      <c r="C578" s="33" t="s">
        <v>17693</v>
      </c>
      <c r="D578" s="33" t="s">
        <v>37651</v>
      </c>
      <c r="E578" s="33" t="s">
        <v>20161</v>
      </c>
      <c r="F578" s="33" t="s">
        <v>20296</v>
      </c>
      <c r="G578" s="33" t="s">
        <v>37749</v>
      </c>
      <c r="H578" s="33" t="s">
        <v>20297</v>
      </c>
      <c r="I578" s="33" t="s">
        <v>2051</v>
      </c>
      <c r="J578" s="33">
        <v>0</v>
      </c>
      <c r="K578" s="33">
        <v>0</v>
      </c>
      <c r="L578" s="33">
        <v>0</v>
      </c>
      <c r="M578" s="33">
        <v>0</v>
      </c>
    </row>
    <row r="579" spans="1:13" ht="14.25" customHeight="1">
      <c r="A579" t="s">
        <v>23993</v>
      </c>
      <c r="B579" s="33" t="s">
        <v>10185</v>
      </c>
      <c r="C579" s="33" t="s">
        <v>23994</v>
      </c>
      <c r="D579" s="33" t="s">
        <v>37651</v>
      </c>
      <c r="E579" s="33" t="s">
        <v>996</v>
      </c>
      <c r="F579" s="33" t="s">
        <v>23995</v>
      </c>
      <c r="G579" s="33" t="s">
        <v>37673</v>
      </c>
      <c r="H579" s="33" t="s">
        <v>23996</v>
      </c>
      <c r="I579" s="33" t="s">
        <v>2051</v>
      </c>
      <c r="J579" s="33">
        <v>0</v>
      </c>
      <c r="K579" s="33">
        <v>0</v>
      </c>
      <c r="L579" s="33">
        <v>0</v>
      </c>
      <c r="M579" s="33">
        <v>0</v>
      </c>
    </row>
    <row r="580" spans="1:13" ht="14.25" customHeight="1">
      <c r="A580" t="s">
        <v>20291</v>
      </c>
      <c r="B580" s="33" t="s">
        <v>6877</v>
      </c>
      <c r="C580" s="33" t="s">
        <v>20292</v>
      </c>
      <c r="D580" s="33" t="s">
        <v>37666</v>
      </c>
      <c r="E580" s="33" t="s">
        <v>1664</v>
      </c>
      <c r="F580" s="33" t="s">
        <v>2824</v>
      </c>
      <c r="G580" s="33" t="s">
        <v>37870</v>
      </c>
      <c r="H580" s="33" t="s">
        <v>20293</v>
      </c>
      <c r="I580" s="33" t="s">
        <v>2051</v>
      </c>
      <c r="J580" s="33">
        <v>0</v>
      </c>
      <c r="K580" s="33">
        <v>0</v>
      </c>
      <c r="L580" s="33">
        <v>0</v>
      </c>
      <c r="M580" s="33">
        <v>0</v>
      </c>
    </row>
    <row r="581" spans="1:13" ht="14.25" customHeight="1">
      <c r="A581" t="s">
        <v>20288</v>
      </c>
      <c r="B581" s="33" t="s">
        <v>10179</v>
      </c>
      <c r="C581" s="33" t="s">
        <v>18222</v>
      </c>
      <c r="D581" s="33" t="s">
        <v>37651</v>
      </c>
      <c r="E581" s="33" t="s">
        <v>20168</v>
      </c>
      <c r="F581" s="33" t="s">
        <v>20289</v>
      </c>
      <c r="G581" s="33" t="s">
        <v>37871</v>
      </c>
      <c r="H581" s="33" t="s">
        <v>20290</v>
      </c>
      <c r="I581" s="33" t="s">
        <v>2051</v>
      </c>
      <c r="J581" s="33">
        <v>0</v>
      </c>
      <c r="K581" s="33">
        <v>0</v>
      </c>
      <c r="L581" s="33">
        <v>0</v>
      </c>
      <c r="M581" s="33">
        <v>0</v>
      </c>
    </row>
    <row r="582" spans="1:13" ht="14.25" customHeight="1">
      <c r="A582" t="s">
        <v>20282</v>
      </c>
      <c r="B582" s="33" t="s">
        <v>4850</v>
      </c>
      <c r="C582" s="33" t="s">
        <v>20283</v>
      </c>
      <c r="D582" s="33" t="s">
        <v>37698</v>
      </c>
      <c r="E582" s="33" t="s">
        <v>20284</v>
      </c>
      <c r="F582" s="33" t="s">
        <v>20285</v>
      </c>
      <c r="G582" s="33" t="s">
        <v>37872</v>
      </c>
      <c r="H582" s="33" t="s">
        <v>20286</v>
      </c>
      <c r="I582" s="33" t="s">
        <v>2051</v>
      </c>
      <c r="J582" s="33">
        <v>0</v>
      </c>
      <c r="K582" s="33">
        <v>0</v>
      </c>
      <c r="L582" s="33">
        <v>0</v>
      </c>
      <c r="M582" s="33">
        <v>0</v>
      </c>
    </row>
    <row r="583" spans="1:13" ht="14.25" customHeight="1">
      <c r="A583" t="s">
        <v>20277</v>
      </c>
      <c r="B583" s="33" t="s">
        <v>14890</v>
      </c>
      <c r="C583" s="33" t="s">
        <v>20278</v>
      </c>
      <c r="D583" s="33">
        <v>0</v>
      </c>
      <c r="E583" s="33" t="s">
        <v>20279</v>
      </c>
      <c r="F583" s="33" t="s">
        <v>2210</v>
      </c>
      <c r="G583" s="33">
        <v>0</v>
      </c>
      <c r="H583" s="33" t="s">
        <v>20280</v>
      </c>
      <c r="I583" s="33" t="s">
        <v>2051</v>
      </c>
      <c r="J583" s="33">
        <v>0</v>
      </c>
      <c r="K583" s="33">
        <v>0</v>
      </c>
      <c r="L583" s="33">
        <v>0</v>
      </c>
      <c r="M583" s="33">
        <v>0</v>
      </c>
    </row>
    <row r="584" spans="1:13" ht="14.25" customHeight="1">
      <c r="A584" t="s">
        <v>23891</v>
      </c>
      <c r="B584" s="33" t="s">
        <v>23892</v>
      </c>
      <c r="C584" s="33" t="s">
        <v>23893</v>
      </c>
      <c r="D584" s="33" t="s">
        <v>37713</v>
      </c>
      <c r="E584" s="33" t="s">
        <v>23894</v>
      </c>
      <c r="F584" s="33" t="s">
        <v>20785</v>
      </c>
      <c r="G584" s="33" t="s">
        <v>37873</v>
      </c>
      <c r="H584" s="33" t="s">
        <v>23896</v>
      </c>
      <c r="I584" s="33" t="s">
        <v>2051</v>
      </c>
      <c r="J584" s="33">
        <v>0</v>
      </c>
      <c r="K584" s="33">
        <v>0</v>
      </c>
      <c r="L584" s="33">
        <v>0</v>
      </c>
      <c r="M584" s="33">
        <v>0</v>
      </c>
    </row>
    <row r="585" spans="1:13" ht="14.25" customHeight="1">
      <c r="A585" t="s">
        <v>23881</v>
      </c>
      <c r="B585" s="33" t="s">
        <v>23882</v>
      </c>
      <c r="C585" s="33" t="s">
        <v>23883</v>
      </c>
      <c r="D585" s="33" t="s">
        <v>37717</v>
      </c>
      <c r="E585" s="33" t="s">
        <v>23884</v>
      </c>
      <c r="F585" s="33" t="s">
        <v>2824</v>
      </c>
      <c r="G585" s="33" t="s">
        <v>37655</v>
      </c>
      <c r="H585" s="33" t="s">
        <v>23885</v>
      </c>
      <c r="I585" s="33" t="s">
        <v>2051</v>
      </c>
      <c r="J585" s="33">
        <v>0</v>
      </c>
      <c r="K585" s="33">
        <v>0</v>
      </c>
      <c r="L585" s="33">
        <v>0</v>
      </c>
      <c r="M585" s="33">
        <v>0</v>
      </c>
    </row>
    <row r="586" spans="1:13" ht="14.25" customHeight="1">
      <c r="A586" t="s">
        <v>20274</v>
      </c>
      <c r="B586" s="33" t="s">
        <v>10123</v>
      </c>
      <c r="C586" s="33" t="s">
        <v>3108</v>
      </c>
      <c r="D586" s="33" t="s">
        <v>37651</v>
      </c>
      <c r="E586" s="33" t="s">
        <v>20168</v>
      </c>
      <c r="F586" s="33" t="s">
        <v>20275</v>
      </c>
      <c r="G586" s="33" t="s">
        <v>37674</v>
      </c>
      <c r="H586" s="33" t="s">
        <v>20276</v>
      </c>
      <c r="I586" s="33" t="s">
        <v>2051</v>
      </c>
      <c r="J586" s="33">
        <v>0</v>
      </c>
      <c r="K586" s="33">
        <v>0</v>
      </c>
      <c r="L586" s="33">
        <v>0</v>
      </c>
      <c r="M586" s="33">
        <v>0</v>
      </c>
    </row>
    <row r="587" spans="1:13" ht="14.25" customHeight="1">
      <c r="A587" t="s">
        <v>23841</v>
      </c>
      <c r="B587" s="33" t="s">
        <v>23842</v>
      </c>
      <c r="C587" s="33" t="s">
        <v>23843</v>
      </c>
      <c r="D587" s="33" t="s">
        <v>37689</v>
      </c>
      <c r="E587" s="33" t="s">
        <v>23844</v>
      </c>
      <c r="F587" s="33" t="s">
        <v>2320</v>
      </c>
      <c r="G587" s="33" t="s">
        <v>23845</v>
      </c>
      <c r="H587" s="33" t="s">
        <v>23846</v>
      </c>
      <c r="I587" s="33" t="s">
        <v>2051</v>
      </c>
      <c r="J587" s="33">
        <v>0</v>
      </c>
      <c r="K587" s="33">
        <v>0</v>
      </c>
      <c r="L587" s="33">
        <v>0</v>
      </c>
      <c r="M587" s="33">
        <v>0</v>
      </c>
    </row>
    <row r="588" spans="1:13" ht="14.25" customHeight="1">
      <c r="A588" t="s">
        <v>20270</v>
      </c>
      <c r="B588" s="33" t="s">
        <v>20271</v>
      </c>
      <c r="C588" s="33" t="s">
        <v>20272</v>
      </c>
      <c r="D588" s="33" t="s">
        <v>37651</v>
      </c>
      <c r="E588" s="33" t="s">
        <v>1663</v>
      </c>
      <c r="F588" s="33" t="s">
        <v>20150</v>
      </c>
      <c r="G588" s="33" t="s">
        <v>37700</v>
      </c>
      <c r="H588" s="33" t="s">
        <v>20273</v>
      </c>
      <c r="I588" s="33" t="s">
        <v>2051</v>
      </c>
      <c r="J588" s="33">
        <v>0</v>
      </c>
      <c r="K588" s="33">
        <v>0</v>
      </c>
      <c r="L588" s="33">
        <v>0</v>
      </c>
      <c r="M588" s="33">
        <v>0</v>
      </c>
    </row>
    <row r="589" spans="1:13" ht="14.25" customHeight="1">
      <c r="A589" t="s">
        <v>23835</v>
      </c>
      <c r="B589" s="33" t="s">
        <v>23836</v>
      </c>
      <c r="C589" s="33" t="s">
        <v>23837</v>
      </c>
      <c r="D589" s="33" t="s">
        <v>37651</v>
      </c>
      <c r="E589" s="33" t="s">
        <v>23838</v>
      </c>
      <c r="F589" s="33" t="s">
        <v>2473</v>
      </c>
      <c r="G589" s="33" t="s">
        <v>37662</v>
      </c>
      <c r="H589" s="33" t="s">
        <v>23839</v>
      </c>
      <c r="I589" s="33" t="s">
        <v>2051</v>
      </c>
      <c r="J589" s="33">
        <v>0</v>
      </c>
      <c r="K589" s="33">
        <v>0</v>
      </c>
      <c r="L589" s="33">
        <v>0</v>
      </c>
      <c r="M589" s="33">
        <v>0</v>
      </c>
    </row>
    <row r="590" spans="1:13" ht="14.25" customHeight="1">
      <c r="A590" t="s">
        <v>23825</v>
      </c>
      <c r="B590" s="33" t="s">
        <v>23826</v>
      </c>
      <c r="C590" s="33" t="s">
        <v>23827</v>
      </c>
      <c r="D590" s="33" t="s">
        <v>37651</v>
      </c>
      <c r="E590" s="33" t="s">
        <v>23828</v>
      </c>
      <c r="F590" s="33" t="s">
        <v>2320</v>
      </c>
      <c r="G590" s="33" t="s">
        <v>23124</v>
      </c>
      <c r="H590" s="33" t="s">
        <v>23829</v>
      </c>
      <c r="I590" s="33" t="s">
        <v>2051</v>
      </c>
      <c r="J590" s="33">
        <v>0</v>
      </c>
      <c r="K590" s="33">
        <v>0</v>
      </c>
      <c r="L590" s="33">
        <v>0</v>
      </c>
      <c r="M590" s="33">
        <v>0</v>
      </c>
    </row>
    <row r="591" spans="1:13" ht="14.25" customHeight="1">
      <c r="A591" t="s">
        <v>23795</v>
      </c>
      <c r="B591" s="33" t="s">
        <v>23796</v>
      </c>
      <c r="C591" s="33" t="s">
        <v>23797</v>
      </c>
      <c r="D591" s="33" t="s">
        <v>37689</v>
      </c>
      <c r="E591" s="33" t="s">
        <v>23798</v>
      </c>
      <c r="F591" s="33" t="s">
        <v>2320</v>
      </c>
      <c r="G591" s="33" t="s">
        <v>37662</v>
      </c>
      <c r="H591" s="33" t="s">
        <v>23799</v>
      </c>
      <c r="I591" s="33" t="s">
        <v>2051</v>
      </c>
      <c r="J591" s="33">
        <v>0</v>
      </c>
      <c r="K591" s="33">
        <v>0</v>
      </c>
      <c r="L591" s="33">
        <v>0</v>
      </c>
      <c r="M591" s="33">
        <v>0</v>
      </c>
    </row>
    <row r="592" spans="1:13" ht="14.25" customHeight="1">
      <c r="A592" t="s">
        <v>20265</v>
      </c>
      <c r="B592" s="33" t="s">
        <v>5513</v>
      </c>
      <c r="C592" s="33" t="s">
        <v>20266</v>
      </c>
      <c r="D592" s="33" t="s">
        <v>37698</v>
      </c>
      <c r="E592" s="33" t="s">
        <v>20267</v>
      </c>
      <c r="F592" s="33" t="s">
        <v>1655</v>
      </c>
      <c r="G592" s="33" t="s">
        <v>37726</v>
      </c>
      <c r="H592" s="33" t="s">
        <v>20268</v>
      </c>
      <c r="I592" s="33" t="s">
        <v>2051</v>
      </c>
      <c r="J592" s="33">
        <v>0</v>
      </c>
      <c r="K592" s="33">
        <v>0</v>
      </c>
      <c r="L592" s="33">
        <v>0</v>
      </c>
      <c r="M592" s="33">
        <v>0</v>
      </c>
    </row>
    <row r="593" spans="1:13" ht="14.25" customHeight="1">
      <c r="A593" t="s">
        <v>20261</v>
      </c>
      <c r="B593" s="33" t="s">
        <v>20262</v>
      </c>
      <c r="C593" s="33" t="s">
        <v>20263</v>
      </c>
      <c r="D593" s="33" t="s">
        <v>37651</v>
      </c>
      <c r="E593" s="33" t="s">
        <v>1663</v>
      </c>
      <c r="F593" s="33" t="s">
        <v>2473</v>
      </c>
      <c r="G593" s="33" t="s">
        <v>37660</v>
      </c>
      <c r="H593" s="33" t="s">
        <v>20264</v>
      </c>
      <c r="I593" s="33" t="s">
        <v>2051</v>
      </c>
      <c r="J593" s="33">
        <v>0</v>
      </c>
      <c r="K593" s="33">
        <v>0</v>
      </c>
      <c r="L593" s="33">
        <v>0</v>
      </c>
      <c r="M593" s="33">
        <v>0</v>
      </c>
    </row>
    <row r="594" spans="1:13" ht="14.25" customHeight="1">
      <c r="A594" t="s">
        <v>23773</v>
      </c>
      <c r="B594" s="33" t="s">
        <v>23774</v>
      </c>
      <c r="C594" s="33" t="s">
        <v>23775</v>
      </c>
      <c r="D594" s="33" t="s">
        <v>1566</v>
      </c>
      <c r="E594" s="33" t="s">
        <v>23584</v>
      </c>
      <c r="F594" s="33" t="s">
        <v>4810</v>
      </c>
      <c r="G594" s="33" t="s">
        <v>37874</v>
      </c>
      <c r="H594" s="33" t="s">
        <v>23777</v>
      </c>
      <c r="I594" s="33" t="s">
        <v>2051</v>
      </c>
      <c r="J594" s="33">
        <v>0</v>
      </c>
      <c r="K594" s="33">
        <v>0</v>
      </c>
      <c r="L594" s="33">
        <v>0</v>
      </c>
      <c r="M594" s="33">
        <v>0</v>
      </c>
    </row>
    <row r="595" spans="1:13" ht="14.25" customHeight="1">
      <c r="A595" t="s">
        <v>20259</v>
      </c>
      <c r="B595" s="33" t="s">
        <v>16527</v>
      </c>
      <c r="C595" s="33" t="s">
        <v>5914</v>
      </c>
      <c r="D595" s="33" t="s">
        <v>37651</v>
      </c>
      <c r="E595" s="33" t="s">
        <v>1663</v>
      </c>
      <c r="F595" s="33" t="s">
        <v>20150</v>
      </c>
      <c r="G595" s="33" t="s">
        <v>37849</v>
      </c>
      <c r="H595" s="33" t="s">
        <v>20260</v>
      </c>
      <c r="I595" s="33" t="s">
        <v>2051</v>
      </c>
      <c r="J595" s="33">
        <v>0</v>
      </c>
      <c r="K595" s="33">
        <v>0</v>
      </c>
      <c r="L595" s="33">
        <v>0</v>
      </c>
      <c r="M595" s="33">
        <v>0</v>
      </c>
    </row>
    <row r="596" spans="1:13" ht="14.25" customHeight="1">
      <c r="A596" t="s">
        <v>23755</v>
      </c>
      <c r="B596" s="33" t="s">
        <v>23756</v>
      </c>
      <c r="C596" s="33" t="s">
        <v>23757</v>
      </c>
      <c r="D596" s="33" t="s">
        <v>37651</v>
      </c>
      <c r="E596" s="33" t="s">
        <v>23758</v>
      </c>
      <c r="F596" s="33" t="s">
        <v>2473</v>
      </c>
      <c r="G596" s="33" t="s">
        <v>37875</v>
      </c>
      <c r="H596" s="33" t="s">
        <v>23759</v>
      </c>
      <c r="I596" s="33" t="s">
        <v>2051</v>
      </c>
      <c r="J596" s="33">
        <v>0</v>
      </c>
      <c r="K596" s="33">
        <v>0</v>
      </c>
      <c r="L596" s="33">
        <v>0</v>
      </c>
      <c r="M596" s="33">
        <v>0</v>
      </c>
    </row>
    <row r="597" spans="1:13" ht="14.25" customHeight="1">
      <c r="A597" t="s">
        <v>23750</v>
      </c>
      <c r="B597" s="33" t="s">
        <v>4904</v>
      </c>
      <c r="C597" s="33" t="s">
        <v>23751</v>
      </c>
      <c r="D597" s="33" t="s">
        <v>37651</v>
      </c>
      <c r="E597" s="33" t="s">
        <v>23752</v>
      </c>
      <c r="F597" s="33" t="s">
        <v>3059</v>
      </c>
      <c r="G597" s="33" t="s">
        <v>37755</v>
      </c>
      <c r="H597" s="33" t="s">
        <v>23753</v>
      </c>
      <c r="I597" s="33" t="s">
        <v>2051</v>
      </c>
      <c r="J597" s="33">
        <v>0</v>
      </c>
      <c r="K597" s="33">
        <v>0</v>
      </c>
      <c r="L597" s="33">
        <v>0</v>
      </c>
      <c r="M597" s="33">
        <v>0</v>
      </c>
    </row>
    <row r="598" spans="1:13" ht="14.25" customHeight="1">
      <c r="A598" t="s">
        <v>20255</v>
      </c>
      <c r="B598" s="33" t="s">
        <v>20256</v>
      </c>
      <c r="C598" s="33" t="s">
        <v>20257</v>
      </c>
      <c r="D598" s="33" t="s">
        <v>37651</v>
      </c>
      <c r="E598" s="33" t="s">
        <v>1663</v>
      </c>
      <c r="F598" s="33" t="s">
        <v>2473</v>
      </c>
      <c r="G598" s="33" t="s">
        <v>37660</v>
      </c>
      <c r="H598" s="33" t="s">
        <v>20258</v>
      </c>
      <c r="I598" s="33" t="s">
        <v>2051</v>
      </c>
      <c r="J598" s="33">
        <v>0</v>
      </c>
      <c r="K598" s="33">
        <v>0</v>
      </c>
      <c r="L598" s="33">
        <v>0</v>
      </c>
      <c r="M598" s="33">
        <v>0</v>
      </c>
    </row>
    <row r="599" spans="1:13" ht="14.25" customHeight="1">
      <c r="A599" t="s">
        <v>20250</v>
      </c>
      <c r="B599" s="33" t="s">
        <v>20251</v>
      </c>
      <c r="C599" s="33" t="s">
        <v>20252</v>
      </c>
      <c r="D599" s="33" t="s">
        <v>37651</v>
      </c>
      <c r="E599" s="33" t="s">
        <v>20161</v>
      </c>
      <c r="F599" s="33" t="s">
        <v>20253</v>
      </c>
      <c r="G599" s="33" t="s">
        <v>37701</v>
      </c>
      <c r="H599" s="33" t="s">
        <v>20254</v>
      </c>
      <c r="I599" s="33" t="s">
        <v>2051</v>
      </c>
      <c r="J599" s="33">
        <v>0</v>
      </c>
      <c r="K599" s="33">
        <v>0</v>
      </c>
      <c r="L599" s="33">
        <v>0</v>
      </c>
      <c r="M599" s="33">
        <v>0</v>
      </c>
    </row>
    <row r="600" spans="1:13" ht="14.25" customHeight="1">
      <c r="A600" t="s">
        <v>23720</v>
      </c>
      <c r="B600" s="33" t="s">
        <v>23721</v>
      </c>
      <c r="C600" s="33" t="s">
        <v>2918</v>
      </c>
      <c r="D600" s="33" t="s">
        <v>37654</v>
      </c>
      <c r="E600" s="33" t="s">
        <v>23722</v>
      </c>
      <c r="F600" s="33" t="s">
        <v>2489</v>
      </c>
      <c r="G600" s="33" t="s">
        <v>37655</v>
      </c>
      <c r="H600" s="33" t="s">
        <v>23723</v>
      </c>
      <c r="I600" s="33" t="s">
        <v>2051</v>
      </c>
      <c r="J600" s="33">
        <v>0</v>
      </c>
      <c r="K600" s="33">
        <v>0</v>
      </c>
      <c r="L600" s="33">
        <v>0</v>
      </c>
      <c r="M600" s="33">
        <v>0</v>
      </c>
    </row>
    <row r="601" spans="1:13" ht="14.25" customHeight="1">
      <c r="A601" t="s">
        <v>23693</v>
      </c>
      <c r="B601" s="33" t="s">
        <v>23694</v>
      </c>
      <c r="C601" s="33" t="s">
        <v>23695</v>
      </c>
      <c r="D601" s="33" t="s">
        <v>37651</v>
      </c>
      <c r="E601" s="33" t="s">
        <v>23696</v>
      </c>
      <c r="F601" s="33" t="s">
        <v>20785</v>
      </c>
      <c r="G601" s="33" t="s">
        <v>37876</v>
      </c>
      <c r="H601" s="33" t="s">
        <v>23697</v>
      </c>
      <c r="I601" s="33" t="s">
        <v>2051</v>
      </c>
      <c r="J601" s="33">
        <v>0</v>
      </c>
      <c r="K601" s="33">
        <v>0</v>
      </c>
      <c r="L601" s="33">
        <v>0</v>
      </c>
      <c r="M601" s="33">
        <v>0</v>
      </c>
    </row>
    <row r="602" spans="1:13" ht="14.25" customHeight="1">
      <c r="A602" t="s">
        <v>23664</v>
      </c>
      <c r="B602" s="33" t="s">
        <v>6560</v>
      </c>
      <c r="C602" s="33" t="s">
        <v>23665</v>
      </c>
      <c r="D602" s="33">
        <v>0</v>
      </c>
      <c r="E602" s="33" t="s">
        <v>23666</v>
      </c>
      <c r="F602" s="33" t="s">
        <v>2473</v>
      </c>
      <c r="G602" s="33">
        <v>0</v>
      </c>
      <c r="H602" s="33" t="s">
        <v>23668</v>
      </c>
      <c r="I602" s="33" t="s">
        <v>2051</v>
      </c>
      <c r="J602" s="33">
        <v>0</v>
      </c>
      <c r="K602" s="33">
        <v>0</v>
      </c>
      <c r="L602" s="33">
        <v>0</v>
      </c>
      <c r="M602" s="33">
        <v>0</v>
      </c>
    </row>
    <row r="603" spans="1:13" ht="14.25" customHeight="1">
      <c r="A603" t="s">
        <v>20248</v>
      </c>
      <c r="B603" s="33" t="s">
        <v>6560</v>
      </c>
      <c r="C603" s="33" t="s">
        <v>12376</v>
      </c>
      <c r="D603" s="33" t="s">
        <v>37651</v>
      </c>
      <c r="E603" s="33" t="s">
        <v>20136</v>
      </c>
      <c r="F603" s="33" t="s">
        <v>4810</v>
      </c>
      <c r="G603" s="33" t="s">
        <v>37665</v>
      </c>
      <c r="H603" s="33" t="s">
        <v>20249</v>
      </c>
      <c r="I603" s="33" t="s">
        <v>2051</v>
      </c>
      <c r="J603" s="33">
        <v>0</v>
      </c>
      <c r="K603" s="33">
        <v>0</v>
      </c>
      <c r="L603" s="33">
        <v>0</v>
      </c>
      <c r="M603" s="33">
        <v>0</v>
      </c>
    </row>
    <row r="604" spans="1:13" ht="14.25" customHeight="1">
      <c r="A604" t="s">
        <v>23637</v>
      </c>
      <c r="B604" s="33" t="s">
        <v>5966</v>
      </c>
      <c r="C604" s="33" t="s">
        <v>23638</v>
      </c>
      <c r="D604" s="33" t="s">
        <v>1566</v>
      </c>
      <c r="E604" s="33" t="s">
        <v>23639</v>
      </c>
      <c r="F604" s="33" t="s">
        <v>4664</v>
      </c>
      <c r="G604" s="33" t="s">
        <v>37834</v>
      </c>
      <c r="H604" s="33" t="s">
        <v>23640</v>
      </c>
      <c r="I604" s="33" t="s">
        <v>2051</v>
      </c>
      <c r="J604" s="33">
        <v>0</v>
      </c>
      <c r="K604" s="33">
        <v>0</v>
      </c>
      <c r="L604" s="33">
        <v>0</v>
      </c>
      <c r="M604" s="33">
        <v>0</v>
      </c>
    </row>
    <row r="605" spans="1:13" ht="14.25" customHeight="1">
      <c r="A605" t="s">
        <v>20238</v>
      </c>
      <c r="B605" s="33" t="s">
        <v>4931</v>
      </c>
      <c r="C605" s="33" t="s">
        <v>18264</v>
      </c>
      <c r="D605" s="33">
        <v>0</v>
      </c>
      <c r="E605" s="33" t="s">
        <v>20234</v>
      </c>
      <c r="F605" s="33" t="s">
        <v>3557</v>
      </c>
      <c r="G605" s="33" t="s">
        <v>37877</v>
      </c>
      <c r="H605" s="33" t="s">
        <v>20239</v>
      </c>
      <c r="I605" s="33" t="s">
        <v>2051</v>
      </c>
      <c r="J605" s="33">
        <v>0</v>
      </c>
      <c r="K605" s="33">
        <v>0</v>
      </c>
      <c r="L605" s="33">
        <v>0</v>
      </c>
      <c r="M605" s="33">
        <v>0</v>
      </c>
    </row>
    <row r="606" spans="1:13" ht="14.25" customHeight="1">
      <c r="A606" t="s">
        <v>20240</v>
      </c>
      <c r="B606" s="33" t="s">
        <v>4931</v>
      </c>
      <c r="C606" s="33" t="s">
        <v>20241</v>
      </c>
      <c r="D606" s="33" t="s">
        <v>37651</v>
      </c>
      <c r="E606" s="33" t="s">
        <v>20168</v>
      </c>
      <c r="F606" s="33" t="s">
        <v>7861</v>
      </c>
      <c r="G606" s="33" t="s">
        <v>37674</v>
      </c>
      <c r="H606" s="33" t="s">
        <v>20242</v>
      </c>
      <c r="I606" s="33" t="s">
        <v>2051</v>
      </c>
      <c r="J606" s="33">
        <v>0</v>
      </c>
      <c r="K606" s="33">
        <v>0</v>
      </c>
      <c r="L606" s="33">
        <v>0</v>
      </c>
      <c r="M606" s="33">
        <v>0</v>
      </c>
    </row>
    <row r="607" spans="1:13" ht="14.25" customHeight="1">
      <c r="A607" t="s">
        <v>20243</v>
      </c>
      <c r="B607" s="33" t="s">
        <v>4931</v>
      </c>
      <c r="C607" s="33" t="s">
        <v>20244</v>
      </c>
      <c r="D607" s="33">
        <v>0</v>
      </c>
      <c r="E607" s="33" t="s">
        <v>20245</v>
      </c>
      <c r="F607" s="33" t="s">
        <v>2473</v>
      </c>
      <c r="G607" s="33">
        <v>0</v>
      </c>
      <c r="H607" s="33" t="s">
        <v>20246</v>
      </c>
      <c r="I607" s="33" t="s">
        <v>2051</v>
      </c>
      <c r="J607" s="33">
        <v>0</v>
      </c>
      <c r="K607" s="33">
        <v>0</v>
      </c>
      <c r="L607" s="33">
        <v>0</v>
      </c>
      <c r="M607" s="33">
        <v>0</v>
      </c>
    </row>
    <row r="608" spans="1:13" ht="14.25" customHeight="1">
      <c r="A608" t="s">
        <v>23595</v>
      </c>
      <c r="B608" s="33" t="s">
        <v>4943</v>
      </c>
      <c r="C608" s="33" t="s">
        <v>23596</v>
      </c>
      <c r="D608" s="33" t="s">
        <v>37689</v>
      </c>
      <c r="E608" s="33" t="s">
        <v>23597</v>
      </c>
      <c r="F608" s="33" t="s">
        <v>2473</v>
      </c>
      <c r="G608" s="33" t="s">
        <v>23598</v>
      </c>
      <c r="H608" s="33" t="s">
        <v>23599</v>
      </c>
      <c r="I608" s="33" t="s">
        <v>2051</v>
      </c>
      <c r="J608" s="33">
        <v>0</v>
      </c>
      <c r="K608" s="33">
        <v>0</v>
      </c>
      <c r="L608" s="33">
        <v>0</v>
      </c>
      <c r="M608" s="33">
        <v>0</v>
      </c>
    </row>
    <row r="609" spans="1:13" ht="14.25" customHeight="1">
      <c r="A609" t="s">
        <v>20226</v>
      </c>
      <c r="B609" s="33" t="s">
        <v>4943</v>
      </c>
      <c r="C609" s="33" t="s">
        <v>20227</v>
      </c>
      <c r="D609" s="33">
        <v>0</v>
      </c>
      <c r="E609" s="33" t="s">
        <v>20228</v>
      </c>
      <c r="F609" s="33" t="s">
        <v>3557</v>
      </c>
      <c r="G609" s="33" t="s">
        <v>37878</v>
      </c>
      <c r="H609" s="33" t="s">
        <v>20229</v>
      </c>
      <c r="I609" s="33" t="s">
        <v>2051</v>
      </c>
      <c r="J609" s="33">
        <v>0</v>
      </c>
      <c r="K609" s="33">
        <v>0</v>
      </c>
      <c r="L609" s="33">
        <v>0</v>
      </c>
      <c r="M609" s="33">
        <v>0</v>
      </c>
    </row>
    <row r="610" spans="1:13" ht="14.25" customHeight="1">
      <c r="A610" t="s">
        <v>20232</v>
      </c>
      <c r="B610" s="33" t="s">
        <v>4943</v>
      </c>
      <c r="C610" s="33" t="s">
        <v>20233</v>
      </c>
      <c r="D610" s="33">
        <v>0</v>
      </c>
      <c r="E610" s="33" t="s">
        <v>20234</v>
      </c>
      <c r="F610" s="33" t="s">
        <v>3557</v>
      </c>
      <c r="G610" s="33" t="s">
        <v>37877</v>
      </c>
      <c r="H610" s="33" t="s">
        <v>20235</v>
      </c>
      <c r="I610" s="33" t="s">
        <v>2051</v>
      </c>
      <c r="J610" s="33">
        <v>0</v>
      </c>
      <c r="K610" s="33">
        <v>0</v>
      </c>
      <c r="L610" s="33">
        <v>0</v>
      </c>
      <c r="M610" s="33">
        <v>0</v>
      </c>
    </row>
    <row r="611" spans="1:13" ht="14.25" customHeight="1">
      <c r="A611" t="s">
        <v>23582</v>
      </c>
      <c r="B611" s="33" t="s">
        <v>4927</v>
      </c>
      <c r="C611" s="33" t="s">
        <v>23583</v>
      </c>
      <c r="D611" s="33" t="s">
        <v>1566</v>
      </c>
      <c r="E611" s="33" t="s">
        <v>23584</v>
      </c>
      <c r="F611" s="33" t="s">
        <v>23585</v>
      </c>
      <c r="G611" s="33" t="s">
        <v>37682</v>
      </c>
      <c r="H611" s="33" t="s">
        <v>23586</v>
      </c>
      <c r="I611" s="33" t="s">
        <v>2051</v>
      </c>
      <c r="J611" s="33">
        <v>0</v>
      </c>
      <c r="K611" s="33">
        <v>0</v>
      </c>
      <c r="L611" s="33">
        <v>0</v>
      </c>
      <c r="M611" s="33">
        <v>0</v>
      </c>
    </row>
    <row r="612" spans="1:13" ht="14.25" customHeight="1">
      <c r="A612" t="s">
        <v>4962</v>
      </c>
      <c r="B612" s="33" t="s">
        <v>4963</v>
      </c>
      <c r="C612" s="33" t="s">
        <v>37879</v>
      </c>
      <c r="D612" s="33" t="s">
        <v>37651</v>
      </c>
      <c r="E612" s="33" t="s">
        <v>1663</v>
      </c>
      <c r="F612" s="33" t="s">
        <v>2210</v>
      </c>
      <c r="G612" s="33" t="s">
        <v>37880</v>
      </c>
      <c r="H612" s="33" t="s">
        <v>4965</v>
      </c>
      <c r="I612" s="33" t="s">
        <v>2051</v>
      </c>
      <c r="J612" s="33">
        <v>0</v>
      </c>
      <c r="K612" s="33">
        <v>0</v>
      </c>
      <c r="L612" s="33">
        <v>0</v>
      </c>
      <c r="M612" s="33">
        <v>0</v>
      </c>
    </row>
    <row r="613" spans="1:13" ht="14.25" customHeight="1">
      <c r="A613" t="s">
        <v>23565</v>
      </c>
      <c r="B613" s="33" t="s">
        <v>10027</v>
      </c>
      <c r="C613" s="33" t="s">
        <v>23566</v>
      </c>
      <c r="D613" s="33" t="s">
        <v>37651</v>
      </c>
      <c r="E613" s="33" t="s">
        <v>996</v>
      </c>
      <c r="F613" s="33" t="s">
        <v>23567</v>
      </c>
      <c r="G613" s="33" t="s">
        <v>37673</v>
      </c>
      <c r="H613" s="33" t="s">
        <v>23568</v>
      </c>
      <c r="I613" s="33" t="s">
        <v>2051</v>
      </c>
      <c r="J613" s="33">
        <v>0</v>
      </c>
      <c r="K613" s="33">
        <v>0</v>
      </c>
      <c r="L613" s="33">
        <v>0</v>
      </c>
      <c r="M613" s="33">
        <v>0</v>
      </c>
    </row>
    <row r="614" spans="1:13" ht="14.25" customHeight="1">
      <c r="A614" t="s">
        <v>23513</v>
      </c>
      <c r="B614" s="33" t="s">
        <v>4987</v>
      </c>
      <c r="C614" s="33" t="s">
        <v>13694</v>
      </c>
      <c r="D614" s="33" t="s">
        <v>37881</v>
      </c>
      <c r="E614" s="33" t="s">
        <v>23514</v>
      </c>
      <c r="F614" s="33" t="s">
        <v>23515</v>
      </c>
      <c r="G614" s="33" t="s">
        <v>37882</v>
      </c>
      <c r="H614" s="33" t="s">
        <v>23516</v>
      </c>
      <c r="I614" s="33" t="s">
        <v>2051</v>
      </c>
      <c r="J614" s="33">
        <v>0</v>
      </c>
      <c r="K614" s="33">
        <v>0</v>
      </c>
      <c r="L614" s="33">
        <v>0</v>
      </c>
      <c r="M614" s="33">
        <v>0</v>
      </c>
    </row>
    <row r="615" spans="1:13" ht="14.25" customHeight="1">
      <c r="A615" t="s">
        <v>20206</v>
      </c>
      <c r="B615" s="33" t="s">
        <v>5004</v>
      </c>
      <c r="C615" s="33" t="s">
        <v>20207</v>
      </c>
      <c r="D615" s="33">
        <v>0</v>
      </c>
      <c r="E615" s="33" t="s">
        <v>20208</v>
      </c>
      <c r="F615" s="33" t="s">
        <v>2210</v>
      </c>
      <c r="G615" s="33">
        <v>0</v>
      </c>
      <c r="H615" s="33" t="s">
        <v>20209</v>
      </c>
      <c r="I615" s="33" t="s">
        <v>2051</v>
      </c>
      <c r="J615" s="33">
        <v>0</v>
      </c>
      <c r="K615" s="33">
        <v>0</v>
      </c>
      <c r="L615" s="33">
        <v>0</v>
      </c>
      <c r="M615" s="33">
        <v>0</v>
      </c>
    </row>
    <row r="616" spans="1:13" ht="14.25" customHeight="1">
      <c r="A616" t="s">
        <v>23467</v>
      </c>
      <c r="B616" s="33" t="s">
        <v>5004</v>
      </c>
      <c r="C616" s="33" t="s">
        <v>23468</v>
      </c>
      <c r="D616" s="33" t="s">
        <v>37689</v>
      </c>
      <c r="E616" s="33" t="s">
        <v>23469</v>
      </c>
      <c r="F616" s="33" t="s">
        <v>2170</v>
      </c>
      <c r="G616" s="33" t="s">
        <v>37662</v>
      </c>
      <c r="H616" s="33" t="s">
        <v>23470</v>
      </c>
      <c r="I616" s="33" t="s">
        <v>2051</v>
      </c>
      <c r="J616" s="33">
        <v>0</v>
      </c>
      <c r="K616" s="33">
        <v>0</v>
      </c>
      <c r="L616" s="33">
        <v>0</v>
      </c>
      <c r="M616" s="33">
        <v>0</v>
      </c>
    </row>
    <row r="617" spans="1:13" ht="14.25" customHeight="1">
      <c r="A617" t="s">
        <v>20211</v>
      </c>
      <c r="B617" s="33" t="s">
        <v>5004</v>
      </c>
      <c r="C617" s="33" t="s">
        <v>20212</v>
      </c>
      <c r="D617" s="33">
        <v>0</v>
      </c>
      <c r="E617" s="33" t="s">
        <v>20213</v>
      </c>
      <c r="F617" s="33" t="s">
        <v>20214</v>
      </c>
      <c r="G617" s="33">
        <v>0</v>
      </c>
      <c r="H617" s="33" t="s">
        <v>20215</v>
      </c>
      <c r="I617" s="33" t="s">
        <v>2051</v>
      </c>
      <c r="J617" s="33">
        <v>0</v>
      </c>
      <c r="K617" s="33">
        <v>0</v>
      </c>
      <c r="L617" s="33">
        <v>0</v>
      </c>
      <c r="M617" s="33">
        <v>0</v>
      </c>
    </row>
    <row r="618" spans="1:13" ht="14.25" customHeight="1">
      <c r="A618" t="s">
        <v>20217</v>
      </c>
      <c r="B618" s="33" t="s">
        <v>5004</v>
      </c>
      <c r="C618" s="33" t="s">
        <v>20218</v>
      </c>
      <c r="D618" s="33" t="s">
        <v>37666</v>
      </c>
      <c r="E618" s="33" t="s">
        <v>1664</v>
      </c>
      <c r="F618" s="33" t="s">
        <v>3441</v>
      </c>
      <c r="G618" s="33" t="s">
        <v>37883</v>
      </c>
      <c r="H618" s="33" t="s">
        <v>20219</v>
      </c>
      <c r="I618" s="33" t="s">
        <v>2051</v>
      </c>
      <c r="J618" s="33">
        <v>0</v>
      </c>
      <c r="K618" s="33">
        <v>0</v>
      </c>
      <c r="L618" s="33">
        <v>0</v>
      </c>
      <c r="M618" s="33">
        <v>0</v>
      </c>
    </row>
    <row r="619" spans="1:13" ht="14.25" customHeight="1">
      <c r="A619" t="s">
        <v>20220</v>
      </c>
      <c r="B619" s="33" t="s">
        <v>5004</v>
      </c>
      <c r="C619" s="33" t="s">
        <v>20221</v>
      </c>
      <c r="D619" s="33" t="s">
        <v>37651</v>
      </c>
      <c r="E619" s="33" t="s">
        <v>20222</v>
      </c>
      <c r="F619" s="33" t="s">
        <v>20223</v>
      </c>
      <c r="G619" s="33" t="s">
        <v>37884</v>
      </c>
      <c r="H619" s="33" t="s">
        <v>20224</v>
      </c>
      <c r="I619" s="33" t="s">
        <v>2051</v>
      </c>
      <c r="J619" s="33">
        <v>0</v>
      </c>
      <c r="K619" s="33">
        <v>0</v>
      </c>
      <c r="L619" s="33">
        <v>0</v>
      </c>
      <c r="M619" s="33">
        <v>0</v>
      </c>
    </row>
    <row r="620" spans="1:13" ht="14.25" customHeight="1">
      <c r="A620" t="s">
        <v>20193</v>
      </c>
      <c r="B620" s="33" t="s">
        <v>5389</v>
      </c>
      <c r="C620" s="33" t="s">
        <v>5753</v>
      </c>
      <c r="D620" s="33">
        <v>0</v>
      </c>
      <c r="E620" s="33" t="s">
        <v>20194</v>
      </c>
      <c r="F620" s="33" t="s">
        <v>3557</v>
      </c>
      <c r="G620" s="33" t="s">
        <v>37701</v>
      </c>
      <c r="H620" s="33" t="s">
        <v>20195</v>
      </c>
      <c r="I620" s="33" t="s">
        <v>2051</v>
      </c>
      <c r="J620" s="33">
        <v>0</v>
      </c>
      <c r="K620" s="33">
        <v>0</v>
      </c>
      <c r="L620" s="33">
        <v>0</v>
      </c>
      <c r="M620" s="33">
        <v>0</v>
      </c>
    </row>
    <row r="621" spans="1:13" ht="14.25" customHeight="1">
      <c r="A621" t="s">
        <v>20197</v>
      </c>
      <c r="B621" s="33" t="s">
        <v>5389</v>
      </c>
      <c r="C621" s="33" t="s">
        <v>20198</v>
      </c>
      <c r="D621" s="33" t="s">
        <v>37666</v>
      </c>
      <c r="E621" s="33" t="s">
        <v>1664</v>
      </c>
      <c r="F621" s="33" t="s">
        <v>20199</v>
      </c>
      <c r="G621" s="33" t="s">
        <v>37855</v>
      </c>
      <c r="H621" s="33" t="s">
        <v>20200</v>
      </c>
      <c r="I621" s="33" t="s">
        <v>2051</v>
      </c>
      <c r="J621" s="33">
        <v>0</v>
      </c>
      <c r="K621" s="33">
        <v>0</v>
      </c>
      <c r="L621" s="33">
        <v>0</v>
      </c>
      <c r="M621" s="33">
        <v>0</v>
      </c>
    </row>
    <row r="622" spans="1:13" ht="14.25" customHeight="1">
      <c r="A622" t="s">
        <v>20202</v>
      </c>
      <c r="B622" s="33" t="s">
        <v>5389</v>
      </c>
      <c r="C622" s="33" t="s">
        <v>20203</v>
      </c>
      <c r="D622" s="33" t="s">
        <v>37666</v>
      </c>
      <c r="E622" s="33" t="s">
        <v>1664</v>
      </c>
      <c r="F622" s="33" t="s">
        <v>20204</v>
      </c>
      <c r="G622" s="33" t="s">
        <v>37885</v>
      </c>
      <c r="H622" s="33" t="s">
        <v>20205</v>
      </c>
      <c r="I622" s="33" t="s">
        <v>2051</v>
      </c>
      <c r="J622" s="33">
        <v>0</v>
      </c>
      <c r="K622" s="33">
        <v>0</v>
      </c>
      <c r="L622" s="33">
        <v>0</v>
      </c>
      <c r="M622" s="33">
        <v>0</v>
      </c>
    </row>
    <row r="623" spans="1:13" ht="14.25" customHeight="1">
      <c r="A623" t="s">
        <v>23429</v>
      </c>
      <c r="B623" s="33" t="s">
        <v>23430</v>
      </c>
      <c r="C623" s="33" t="s">
        <v>12990</v>
      </c>
      <c r="D623" s="33" t="s">
        <v>37651</v>
      </c>
      <c r="E623" s="33" t="s">
        <v>23431</v>
      </c>
      <c r="F623" s="33" t="s">
        <v>2473</v>
      </c>
      <c r="G623" s="33" t="s">
        <v>18247</v>
      </c>
      <c r="H623" s="33" t="s">
        <v>23432</v>
      </c>
      <c r="I623" s="33" t="s">
        <v>2051</v>
      </c>
      <c r="J623" s="33">
        <v>0</v>
      </c>
      <c r="K623" s="33">
        <v>0</v>
      </c>
      <c r="L623" s="33">
        <v>0</v>
      </c>
      <c r="M623" s="33">
        <v>0</v>
      </c>
    </row>
    <row r="624" spans="1:13" ht="14.25" customHeight="1">
      <c r="A624" t="s">
        <v>20190</v>
      </c>
      <c r="B624" s="33" t="s">
        <v>5088</v>
      </c>
      <c r="C624" s="33" t="s">
        <v>20191</v>
      </c>
      <c r="D624" s="33" t="s">
        <v>37651</v>
      </c>
      <c r="E624" s="33" t="s">
        <v>1663</v>
      </c>
      <c r="F624" s="33" t="s">
        <v>2473</v>
      </c>
      <c r="G624" s="33" t="s">
        <v>37886</v>
      </c>
      <c r="H624" s="33" t="s">
        <v>20192</v>
      </c>
      <c r="I624" s="33" t="s">
        <v>2051</v>
      </c>
      <c r="J624" s="33">
        <v>0</v>
      </c>
      <c r="K624" s="33">
        <v>0</v>
      </c>
      <c r="L624" s="33">
        <v>0</v>
      </c>
      <c r="M624" s="33">
        <v>0</v>
      </c>
    </row>
    <row r="625" spans="1:13" ht="14.25" customHeight="1">
      <c r="A625" t="s">
        <v>23372</v>
      </c>
      <c r="B625" s="33" t="s">
        <v>18276</v>
      </c>
      <c r="C625" s="33" t="s">
        <v>23373</v>
      </c>
      <c r="D625" s="33" t="s">
        <v>37651</v>
      </c>
      <c r="E625" s="33" t="s">
        <v>23374</v>
      </c>
      <c r="F625" s="33" t="s">
        <v>2322</v>
      </c>
      <c r="G625" s="33" t="s">
        <v>18247</v>
      </c>
      <c r="H625" s="33" t="s">
        <v>23375</v>
      </c>
      <c r="I625" s="33" t="s">
        <v>2051</v>
      </c>
      <c r="J625" s="33">
        <v>0</v>
      </c>
      <c r="K625" s="33">
        <v>0</v>
      </c>
      <c r="L625" s="33">
        <v>0</v>
      </c>
      <c r="M625" s="33">
        <v>0</v>
      </c>
    </row>
    <row r="626" spans="1:13" ht="14.25" customHeight="1">
      <c r="A626" t="s">
        <v>24956</v>
      </c>
      <c r="B626" s="33" t="s">
        <v>8201</v>
      </c>
      <c r="C626" s="33" t="s">
        <v>24957</v>
      </c>
      <c r="D626" s="33" t="s">
        <v>37669</v>
      </c>
      <c r="E626" s="33" t="s">
        <v>22998</v>
      </c>
      <c r="F626" s="33" t="s">
        <v>24958</v>
      </c>
      <c r="G626" s="33" t="s">
        <v>6780</v>
      </c>
      <c r="H626" s="33" t="s">
        <v>24959</v>
      </c>
      <c r="I626" s="33" t="s">
        <v>2051</v>
      </c>
      <c r="J626" s="33">
        <v>0</v>
      </c>
      <c r="K626" s="33">
        <v>0</v>
      </c>
      <c r="L626" s="33">
        <v>0</v>
      </c>
      <c r="M626" s="33">
        <v>0</v>
      </c>
    </row>
    <row r="627" spans="1:13" ht="14.25" customHeight="1">
      <c r="A627" t="s">
        <v>23363</v>
      </c>
      <c r="B627" s="33" t="s">
        <v>16266</v>
      </c>
      <c r="C627" s="33" t="s">
        <v>23364</v>
      </c>
      <c r="D627" s="33" t="s">
        <v>37651</v>
      </c>
      <c r="E627" s="33" t="s">
        <v>996</v>
      </c>
      <c r="F627" s="33" t="s">
        <v>23365</v>
      </c>
      <c r="G627" s="33" t="s">
        <v>37673</v>
      </c>
      <c r="H627" s="33" t="s">
        <v>23366</v>
      </c>
      <c r="I627" s="33" t="s">
        <v>2051</v>
      </c>
      <c r="J627" s="33">
        <v>0</v>
      </c>
      <c r="K627" s="33">
        <v>0</v>
      </c>
      <c r="L627" s="33">
        <v>0</v>
      </c>
      <c r="M627" s="33">
        <v>0</v>
      </c>
    </row>
    <row r="628" spans="1:13" ht="14.25" customHeight="1">
      <c r="A628" t="s">
        <v>20186</v>
      </c>
      <c r="B628" s="33" t="s">
        <v>2896</v>
      </c>
      <c r="C628" s="33" t="s">
        <v>9698</v>
      </c>
      <c r="D628" s="33">
        <v>0</v>
      </c>
      <c r="E628" s="33" t="s">
        <v>20187</v>
      </c>
      <c r="F628" s="33" t="s">
        <v>3557</v>
      </c>
      <c r="G628" s="33" t="s">
        <v>37887</v>
      </c>
      <c r="H628" s="33" t="s">
        <v>20188</v>
      </c>
      <c r="I628" s="33" t="s">
        <v>2051</v>
      </c>
      <c r="J628" s="33">
        <v>0</v>
      </c>
      <c r="K628" s="33">
        <v>0</v>
      </c>
      <c r="L628" s="33">
        <v>0</v>
      </c>
      <c r="M628" s="33">
        <v>0</v>
      </c>
    </row>
    <row r="629" spans="1:13" ht="14.25" customHeight="1">
      <c r="A629" t="s">
        <v>23326</v>
      </c>
      <c r="B629" s="33" t="s">
        <v>23327</v>
      </c>
      <c r="C629" s="33" t="s">
        <v>23328</v>
      </c>
      <c r="D629" s="33" t="s">
        <v>37651</v>
      </c>
      <c r="E629" s="33" t="s">
        <v>23329</v>
      </c>
      <c r="F629" s="33" t="s">
        <v>2473</v>
      </c>
      <c r="G629" s="33" t="s">
        <v>23895</v>
      </c>
      <c r="H629" s="33" t="s">
        <v>23330</v>
      </c>
      <c r="I629" s="33" t="s">
        <v>2051</v>
      </c>
      <c r="J629" s="33">
        <v>0</v>
      </c>
      <c r="K629" s="33">
        <v>0</v>
      </c>
      <c r="L629" s="33">
        <v>0</v>
      </c>
      <c r="M629" s="33">
        <v>0</v>
      </c>
    </row>
    <row r="630" spans="1:13" ht="14.25" customHeight="1">
      <c r="A630" t="s">
        <v>20181</v>
      </c>
      <c r="B630" s="33" t="s">
        <v>20182</v>
      </c>
      <c r="C630" s="33" t="s">
        <v>20183</v>
      </c>
      <c r="D630" s="33" t="s">
        <v>37651</v>
      </c>
      <c r="E630" s="33" t="s">
        <v>20161</v>
      </c>
      <c r="F630" s="33" t="s">
        <v>20184</v>
      </c>
      <c r="G630" s="33" t="s">
        <v>37701</v>
      </c>
      <c r="H630" s="33" t="s">
        <v>20185</v>
      </c>
      <c r="I630" s="33" t="s">
        <v>2051</v>
      </c>
      <c r="J630" s="33">
        <v>0</v>
      </c>
      <c r="K630" s="33">
        <v>0</v>
      </c>
      <c r="L630" s="33">
        <v>0</v>
      </c>
      <c r="M630" s="33">
        <v>0</v>
      </c>
    </row>
    <row r="631" spans="1:13" ht="14.25" customHeight="1">
      <c r="A631" t="s">
        <v>20175</v>
      </c>
      <c r="B631" s="33" t="s">
        <v>7105</v>
      </c>
      <c r="C631" s="33" t="s">
        <v>5315</v>
      </c>
      <c r="D631" s="33" t="s">
        <v>37666</v>
      </c>
      <c r="E631" s="33" t="s">
        <v>1664</v>
      </c>
      <c r="F631" s="33" t="s">
        <v>20176</v>
      </c>
      <c r="G631" s="33" t="s">
        <v>37667</v>
      </c>
      <c r="H631" s="33" t="s">
        <v>20177</v>
      </c>
      <c r="I631" s="33" t="s">
        <v>2051</v>
      </c>
      <c r="J631" s="33">
        <v>0</v>
      </c>
      <c r="K631" s="33">
        <v>0</v>
      </c>
      <c r="L631" s="33">
        <v>0</v>
      </c>
      <c r="M631" s="33">
        <v>0</v>
      </c>
    </row>
    <row r="632" spans="1:13" ht="14.25" customHeight="1">
      <c r="A632" t="s">
        <v>20178</v>
      </c>
      <c r="B632" s="33" t="s">
        <v>7105</v>
      </c>
      <c r="C632" s="33" t="s">
        <v>20179</v>
      </c>
      <c r="D632" s="33" t="s">
        <v>37651</v>
      </c>
      <c r="E632" s="33" t="s">
        <v>20136</v>
      </c>
      <c r="F632" s="33" t="s">
        <v>20150</v>
      </c>
      <c r="G632" s="33" t="s">
        <v>37708</v>
      </c>
      <c r="H632" s="33" t="s">
        <v>20180</v>
      </c>
      <c r="I632" s="33" t="s">
        <v>2051</v>
      </c>
      <c r="J632" s="33">
        <v>0</v>
      </c>
      <c r="K632" s="33">
        <v>0</v>
      </c>
      <c r="L632" s="33">
        <v>0</v>
      </c>
      <c r="M632" s="33">
        <v>0</v>
      </c>
    </row>
    <row r="633" spans="1:13" ht="14.25" customHeight="1">
      <c r="A633" t="s">
        <v>23280</v>
      </c>
      <c r="B633" s="33" t="s">
        <v>23281</v>
      </c>
      <c r="C633" s="33" t="s">
        <v>23282</v>
      </c>
      <c r="D633" s="33" t="s">
        <v>37888</v>
      </c>
      <c r="E633" s="33" t="s">
        <v>23283</v>
      </c>
      <c r="F633" s="33" t="s">
        <v>3059</v>
      </c>
      <c r="G633" s="33" t="s">
        <v>37889</v>
      </c>
      <c r="H633" s="33" t="s">
        <v>23284</v>
      </c>
      <c r="I633" s="33" t="s">
        <v>2051</v>
      </c>
      <c r="J633" s="33">
        <v>0</v>
      </c>
      <c r="K633" s="33">
        <v>0</v>
      </c>
      <c r="L633" s="33">
        <v>0</v>
      </c>
      <c r="M633" s="33">
        <v>0</v>
      </c>
    </row>
    <row r="634" spans="1:13" ht="14.25" customHeight="1">
      <c r="A634" t="s">
        <v>23286</v>
      </c>
      <c r="B634" s="33" t="s">
        <v>23287</v>
      </c>
      <c r="C634" s="33" t="s">
        <v>23288</v>
      </c>
      <c r="D634" s="33" t="s">
        <v>37654</v>
      </c>
      <c r="E634" s="33" t="s">
        <v>23289</v>
      </c>
      <c r="F634" s="33" t="s">
        <v>2489</v>
      </c>
      <c r="G634" s="33" t="s">
        <v>37890</v>
      </c>
      <c r="H634" s="33" t="s">
        <v>23290</v>
      </c>
      <c r="I634" s="33" t="s">
        <v>2051</v>
      </c>
      <c r="J634" s="33">
        <v>0</v>
      </c>
      <c r="K634" s="33">
        <v>0</v>
      </c>
      <c r="L634" s="33">
        <v>0</v>
      </c>
      <c r="M634" s="33">
        <v>0</v>
      </c>
    </row>
    <row r="635" spans="1:13" ht="14.25" customHeight="1">
      <c r="A635" t="s">
        <v>23255</v>
      </c>
      <c r="B635" s="33" t="s">
        <v>2075</v>
      </c>
      <c r="C635" s="33" t="s">
        <v>23256</v>
      </c>
      <c r="D635" s="33" t="s">
        <v>37891</v>
      </c>
      <c r="E635" s="33" t="s">
        <v>23257</v>
      </c>
      <c r="F635" s="33" t="s">
        <v>2473</v>
      </c>
      <c r="G635" s="33" t="s">
        <v>37892</v>
      </c>
      <c r="H635" s="33" t="s">
        <v>23258</v>
      </c>
      <c r="I635" s="33" t="s">
        <v>2051</v>
      </c>
      <c r="J635" s="33">
        <v>0</v>
      </c>
      <c r="K635" s="33">
        <v>0</v>
      </c>
      <c r="L635" s="33">
        <v>0</v>
      </c>
      <c r="M635" s="33">
        <v>0</v>
      </c>
    </row>
    <row r="636" spans="1:13" ht="14.25" customHeight="1">
      <c r="A636" t="s">
        <v>23260</v>
      </c>
      <c r="B636" s="33" t="s">
        <v>2075</v>
      </c>
      <c r="C636" s="33" t="s">
        <v>23261</v>
      </c>
      <c r="D636" s="33" t="s">
        <v>37669</v>
      </c>
      <c r="E636" s="33" t="s">
        <v>22998</v>
      </c>
      <c r="F636" s="33" t="s">
        <v>23262</v>
      </c>
      <c r="G636" s="33" t="s">
        <v>37867</v>
      </c>
      <c r="H636" s="33" t="s">
        <v>23263</v>
      </c>
      <c r="I636" s="33" t="s">
        <v>2051</v>
      </c>
      <c r="J636" s="33">
        <v>0</v>
      </c>
      <c r="K636" s="33">
        <v>0</v>
      </c>
      <c r="L636" s="33">
        <v>0</v>
      </c>
      <c r="M636" s="33">
        <v>0</v>
      </c>
    </row>
    <row r="637" spans="1:13" ht="14.25" customHeight="1">
      <c r="A637" t="s">
        <v>20166</v>
      </c>
      <c r="B637" s="33" t="s">
        <v>2075</v>
      </c>
      <c r="C637" s="33" t="s">
        <v>20167</v>
      </c>
      <c r="D637" s="33" t="s">
        <v>37651</v>
      </c>
      <c r="E637" s="33" t="s">
        <v>20168</v>
      </c>
      <c r="F637" s="33" t="s">
        <v>20169</v>
      </c>
      <c r="G637" s="33" t="s">
        <v>37674</v>
      </c>
      <c r="H637" s="33" t="s">
        <v>20170</v>
      </c>
      <c r="I637" s="33" t="s">
        <v>2051</v>
      </c>
      <c r="J637" s="33">
        <v>0</v>
      </c>
      <c r="K637" s="33">
        <v>0</v>
      </c>
      <c r="L637" s="33">
        <v>0</v>
      </c>
      <c r="M637" s="33">
        <v>0</v>
      </c>
    </row>
    <row r="638" spans="1:13" ht="14.25" customHeight="1">
      <c r="A638" t="s">
        <v>23275</v>
      </c>
      <c r="B638" s="33" t="s">
        <v>2075</v>
      </c>
      <c r="C638" s="33" t="s">
        <v>23276</v>
      </c>
      <c r="D638" s="33" t="s">
        <v>37651</v>
      </c>
      <c r="E638" s="33" t="s">
        <v>23277</v>
      </c>
      <c r="F638" s="33" t="s">
        <v>3441</v>
      </c>
      <c r="G638" s="33" t="s">
        <v>5457</v>
      </c>
      <c r="H638" s="33" t="s">
        <v>23278</v>
      </c>
      <c r="I638" s="33" t="s">
        <v>2051</v>
      </c>
      <c r="J638" s="33">
        <v>0</v>
      </c>
      <c r="K638" s="33">
        <v>0</v>
      </c>
      <c r="L638" s="33">
        <v>0</v>
      </c>
      <c r="M638" s="33">
        <v>0</v>
      </c>
    </row>
    <row r="639" spans="1:13" ht="14.25" customHeight="1">
      <c r="A639" t="s">
        <v>20159</v>
      </c>
      <c r="B639" s="33" t="s">
        <v>6919</v>
      </c>
      <c r="C639" s="33" t="s">
        <v>20160</v>
      </c>
      <c r="D639" s="33" t="s">
        <v>37651</v>
      </c>
      <c r="E639" s="33" t="s">
        <v>20161</v>
      </c>
      <c r="F639" s="33" t="s">
        <v>20162</v>
      </c>
      <c r="G639" s="33" t="s">
        <v>37677</v>
      </c>
      <c r="H639" s="33" t="s">
        <v>20163</v>
      </c>
      <c r="I639" s="33" t="s">
        <v>2051</v>
      </c>
      <c r="J639" s="33">
        <v>0</v>
      </c>
      <c r="K639" s="33">
        <v>0</v>
      </c>
      <c r="L639" s="33">
        <v>0</v>
      </c>
      <c r="M639" s="33">
        <v>0</v>
      </c>
    </row>
    <row r="640" spans="1:13" ht="14.25" customHeight="1">
      <c r="A640" t="s">
        <v>20152</v>
      </c>
      <c r="B640" s="33" t="s">
        <v>5178</v>
      </c>
      <c r="C640" s="33" t="s">
        <v>4515</v>
      </c>
      <c r="D640" s="33" t="s">
        <v>37651</v>
      </c>
      <c r="E640" s="33" t="s">
        <v>20136</v>
      </c>
      <c r="F640" s="33" t="s">
        <v>2112</v>
      </c>
      <c r="G640" s="33" t="s">
        <v>37665</v>
      </c>
      <c r="H640" s="33" t="s">
        <v>20153</v>
      </c>
      <c r="I640" s="33" t="s">
        <v>2051</v>
      </c>
      <c r="J640" s="33">
        <v>0</v>
      </c>
      <c r="K640" s="33">
        <v>0</v>
      </c>
      <c r="L640" s="33">
        <v>0</v>
      </c>
      <c r="M640" s="33">
        <v>0</v>
      </c>
    </row>
    <row r="641" spans="1:13" ht="14.25" customHeight="1">
      <c r="A641" t="s">
        <v>20154</v>
      </c>
      <c r="B641" s="33" t="s">
        <v>5168</v>
      </c>
      <c r="C641" s="33" t="s">
        <v>20155</v>
      </c>
      <c r="D641" s="33" t="s">
        <v>37666</v>
      </c>
      <c r="E641" s="33" t="s">
        <v>1664</v>
      </c>
      <c r="F641" s="33" t="s">
        <v>20156</v>
      </c>
      <c r="G641" s="33" t="s">
        <v>37893</v>
      </c>
      <c r="H641" s="33" t="s">
        <v>20157</v>
      </c>
      <c r="I641" s="33" t="s">
        <v>2051</v>
      </c>
      <c r="J641" s="33">
        <v>0</v>
      </c>
      <c r="K641" s="33">
        <v>0</v>
      </c>
      <c r="L641" s="33">
        <v>0</v>
      </c>
      <c r="M641" s="33">
        <v>0</v>
      </c>
    </row>
    <row r="642" spans="1:13" ht="14.25" customHeight="1">
      <c r="A642" t="s">
        <v>20148</v>
      </c>
      <c r="B642" s="33" t="s">
        <v>20149</v>
      </c>
      <c r="C642" s="33" t="s">
        <v>10433</v>
      </c>
      <c r="D642" s="33" t="s">
        <v>37651</v>
      </c>
      <c r="E642" s="33" t="s">
        <v>20136</v>
      </c>
      <c r="F642" s="33" t="s">
        <v>20150</v>
      </c>
      <c r="G642" s="33" t="s">
        <v>37894</v>
      </c>
      <c r="H642" s="33" t="s">
        <v>20151</v>
      </c>
      <c r="I642" s="33" t="s">
        <v>2051</v>
      </c>
      <c r="J642" s="33">
        <v>0</v>
      </c>
      <c r="K642" s="33">
        <v>0</v>
      </c>
      <c r="L642" s="33">
        <v>0</v>
      </c>
      <c r="M642" s="33">
        <v>0</v>
      </c>
    </row>
    <row r="643" spans="1:13" ht="14.25" customHeight="1">
      <c r="A643" t="s">
        <v>23172</v>
      </c>
      <c r="B643" s="33" t="s">
        <v>23173</v>
      </c>
      <c r="C643" s="33" t="s">
        <v>23174</v>
      </c>
      <c r="D643" s="33" t="s">
        <v>37651</v>
      </c>
      <c r="E643" s="33" t="s">
        <v>23175</v>
      </c>
      <c r="F643" s="33" t="s">
        <v>23176</v>
      </c>
      <c r="G643" s="33" t="s">
        <v>37895</v>
      </c>
      <c r="H643" s="33" t="s">
        <v>23177</v>
      </c>
      <c r="I643" s="33" t="s">
        <v>2051</v>
      </c>
      <c r="J643" s="33">
        <v>0</v>
      </c>
      <c r="K643" s="33">
        <v>0</v>
      </c>
      <c r="L643" s="33">
        <v>0</v>
      </c>
      <c r="M643" s="33">
        <v>0</v>
      </c>
    </row>
    <row r="644" spans="1:13" ht="14.25" customHeight="1">
      <c r="A644" t="s">
        <v>20143</v>
      </c>
      <c r="B644" s="33" t="s">
        <v>9829</v>
      </c>
      <c r="C644" s="33" t="s">
        <v>20144</v>
      </c>
      <c r="D644" s="33">
        <v>0</v>
      </c>
      <c r="E644" s="33" t="s">
        <v>20145</v>
      </c>
      <c r="F644" s="33" t="s">
        <v>15924</v>
      </c>
      <c r="G644" s="33" t="s">
        <v>37896</v>
      </c>
      <c r="H644" s="33" t="s">
        <v>20146</v>
      </c>
      <c r="I644" s="33" t="s">
        <v>2051</v>
      </c>
      <c r="J644" s="33">
        <v>0</v>
      </c>
      <c r="K644" s="33">
        <v>0</v>
      </c>
      <c r="L644" s="33">
        <v>0</v>
      </c>
      <c r="M644" s="33">
        <v>0</v>
      </c>
    </row>
    <row r="645" spans="1:13" ht="14.25" customHeight="1">
      <c r="A645" t="s">
        <v>20140</v>
      </c>
      <c r="B645" s="33" t="s">
        <v>9829</v>
      </c>
      <c r="C645" s="33" t="s">
        <v>20141</v>
      </c>
      <c r="D645" s="33" t="s">
        <v>37651</v>
      </c>
      <c r="E645" s="33" t="s">
        <v>20136</v>
      </c>
      <c r="F645" s="33" t="s">
        <v>2473</v>
      </c>
      <c r="G645" s="33" t="s">
        <v>37665</v>
      </c>
      <c r="H645" s="33" t="s">
        <v>20142</v>
      </c>
      <c r="I645" s="33" t="s">
        <v>2051</v>
      </c>
      <c r="J645" s="33">
        <v>0</v>
      </c>
      <c r="K645" s="33">
        <v>0</v>
      </c>
      <c r="L645" s="33">
        <v>0</v>
      </c>
      <c r="M645" s="33">
        <v>0</v>
      </c>
    </row>
    <row r="646" spans="1:13" ht="14.25" customHeight="1">
      <c r="A646" t="s">
        <v>23088</v>
      </c>
      <c r="B646" s="33" t="s">
        <v>2478</v>
      </c>
      <c r="C646" s="33" t="s">
        <v>23089</v>
      </c>
      <c r="D646" s="33" t="s">
        <v>37651</v>
      </c>
      <c r="E646" s="33" t="s">
        <v>23090</v>
      </c>
      <c r="F646" s="33" t="s">
        <v>2824</v>
      </c>
      <c r="G646" s="33" t="s">
        <v>23124</v>
      </c>
      <c r="H646" s="33" t="s">
        <v>23091</v>
      </c>
      <c r="I646" s="33" t="s">
        <v>2051</v>
      </c>
      <c r="J646" s="33">
        <v>0</v>
      </c>
      <c r="K646" s="33">
        <v>0</v>
      </c>
      <c r="L646" s="33">
        <v>0</v>
      </c>
      <c r="M646" s="33">
        <v>0</v>
      </c>
    </row>
    <row r="647" spans="1:13" ht="14.25" customHeight="1">
      <c r="A647" t="s">
        <v>23093</v>
      </c>
      <c r="B647" s="33" t="s">
        <v>2478</v>
      </c>
      <c r="C647" s="33" t="s">
        <v>5231</v>
      </c>
      <c r="D647" s="33" t="s">
        <v>37651</v>
      </c>
      <c r="E647" s="33" t="s">
        <v>23094</v>
      </c>
      <c r="F647" s="33" t="s">
        <v>2320</v>
      </c>
      <c r="G647" s="33" t="s">
        <v>23895</v>
      </c>
      <c r="H647" s="33" t="s">
        <v>23095</v>
      </c>
      <c r="I647" s="33" t="s">
        <v>2051</v>
      </c>
      <c r="J647" s="33">
        <v>0</v>
      </c>
      <c r="K647" s="33">
        <v>0</v>
      </c>
      <c r="L647" s="33">
        <v>0</v>
      </c>
      <c r="M647" s="33">
        <v>0</v>
      </c>
    </row>
    <row r="648" spans="1:13" ht="14.25" customHeight="1">
      <c r="A648" t="s">
        <v>23101</v>
      </c>
      <c r="B648" s="33" t="s">
        <v>2478</v>
      </c>
      <c r="C648" s="33" t="s">
        <v>23102</v>
      </c>
      <c r="D648" s="33" t="s">
        <v>37651</v>
      </c>
      <c r="E648" s="33" t="s">
        <v>23103</v>
      </c>
      <c r="F648" s="33" t="s">
        <v>2473</v>
      </c>
      <c r="G648" s="33" t="s">
        <v>37688</v>
      </c>
      <c r="H648" s="33" t="s">
        <v>23104</v>
      </c>
      <c r="I648" s="33" t="s">
        <v>2051</v>
      </c>
      <c r="J648" s="33">
        <v>0</v>
      </c>
      <c r="K648" s="33">
        <v>0</v>
      </c>
      <c r="L648" s="33">
        <v>0</v>
      </c>
      <c r="M648" s="33">
        <v>0</v>
      </c>
    </row>
    <row r="649" spans="1:13" ht="14.25" customHeight="1">
      <c r="A649" t="s">
        <v>23106</v>
      </c>
      <c r="B649" s="33" t="s">
        <v>2478</v>
      </c>
      <c r="C649" s="33" t="s">
        <v>23107</v>
      </c>
      <c r="D649" s="33" t="s">
        <v>37651</v>
      </c>
      <c r="E649" s="33" t="s">
        <v>23108</v>
      </c>
      <c r="F649" s="33" t="s">
        <v>2824</v>
      </c>
      <c r="G649" s="33" t="s">
        <v>23124</v>
      </c>
      <c r="H649" s="33" t="s">
        <v>23109</v>
      </c>
      <c r="I649" s="33" t="s">
        <v>2051</v>
      </c>
      <c r="J649" s="33">
        <v>0</v>
      </c>
      <c r="K649" s="33">
        <v>0</v>
      </c>
      <c r="L649" s="33">
        <v>0</v>
      </c>
      <c r="M649" s="33">
        <v>0</v>
      </c>
    </row>
    <row r="650" spans="1:13" ht="14.25" customHeight="1">
      <c r="A650" t="s">
        <v>23111</v>
      </c>
      <c r="B650" s="33" t="s">
        <v>2478</v>
      </c>
      <c r="C650" s="33" t="s">
        <v>23112</v>
      </c>
      <c r="D650" s="33" t="s">
        <v>37651</v>
      </c>
      <c r="E650" s="33" t="s">
        <v>23113</v>
      </c>
      <c r="F650" s="33" t="s">
        <v>2473</v>
      </c>
      <c r="G650" s="33" t="s">
        <v>37707</v>
      </c>
      <c r="H650" s="33" t="s">
        <v>23114</v>
      </c>
      <c r="I650" s="33" t="s">
        <v>2051</v>
      </c>
      <c r="J650" s="33">
        <v>0</v>
      </c>
      <c r="K650" s="33">
        <v>0</v>
      </c>
      <c r="L650" s="33">
        <v>0</v>
      </c>
      <c r="M650" s="33">
        <v>0</v>
      </c>
    </row>
    <row r="651" spans="1:13" ht="14.25" customHeight="1">
      <c r="A651" t="s">
        <v>23116</v>
      </c>
      <c r="B651" s="33" t="s">
        <v>2478</v>
      </c>
      <c r="C651" s="33" t="s">
        <v>23117</v>
      </c>
      <c r="D651" s="33" t="s">
        <v>37651</v>
      </c>
      <c r="E651" s="33" t="s">
        <v>23118</v>
      </c>
      <c r="F651" s="33" t="s">
        <v>2473</v>
      </c>
      <c r="G651" s="33" t="s">
        <v>37688</v>
      </c>
      <c r="H651" s="33" t="s">
        <v>23119</v>
      </c>
      <c r="I651" s="33" t="s">
        <v>2051</v>
      </c>
      <c r="J651" s="33">
        <v>0</v>
      </c>
      <c r="K651" s="33">
        <v>0</v>
      </c>
      <c r="L651" s="33">
        <v>0</v>
      </c>
      <c r="M651" s="33">
        <v>0</v>
      </c>
    </row>
    <row r="652" spans="1:13" ht="14.25" customHeight="1">
      <c r="A652" t="s">
        <v>23121</v>
      </c>
      <c r="B652" s="33" t="s">
        <v>2478</v>
      </c>
      <c r="C652" s="33" t="s">
        <v>23122</v>
      </c>
      <c r="D652" s="33" t="s">
        <v>37651</v>
      </c>
      <c r="E652" s="33" t="s">
        <v>23123</v>
      </c>
      <c r="F652" s="33" t="s">
        <v>2320</v>
      </c>
      <c r="G652" s="33" t="s">
        <v>37897</v>
      </c>
      <c r="H652" s="33" t="s">
        <v>23125</v>
      </c>
      <c r="I652" s="33" t="s">
        <v>2051</v>
      </c>
      <c r="J652" s="33">
        <v>0</v>
      </c>
      <c r="K652" s="33">
        <v>0</v>
      </c>
      <c r="L652" s="33">
        <v>0</v>
      </c>
      <c r="M652" s="33">
        <v>0</v>
      </c>
    </row>
    <row r="653" spans="1:13" ht="14.25" customHeight="1">
      <c r="A653" t="s">
        <v>23127</v>
      </c>
      <c r="B653" s="33" t="s">
        <v>2478</v>
      </c>
      <c r="C653" s="33" t="s">
        <v>23128</v>
      </c>
      <c r="D653" s="33" t="s">
        <v>37651</v>
      </c>
      <c r="E653" s="33" t="s">
        <v>23129</v>
      </c>
      <c r="F653" s="33" t="s">
        <v>2824</v>
      </c>
      <c r="G653" s="33" t="s">
        <v>37898</v>
      </c>
      <c r="H653" s="33" t="s">
        <v>23130</v>
      </c>
      <c r="I653" s="33" t="s">
        <v>2051</v>
      </c>
      <c r="J653" s="33">
        <v>0</v>
      </c>
      <c r="K653" s="33">
        <v>0</v>
      </c>
      <c r="L653" s="33">
        <v>0</v>
      </c>
      <c r="M653" s="33">
        <v>0</v>
      </c>
    </row>
    <row r="654" spans="1:13" ht="14.25" customHeight="1">
      <c r="A654" t="s">
        <v>23132</v>
      </c>
      <c r="B654" s="33" t="s">
        <v>2478</v>
      </c>
      <c r="C654" s="33" t="s">
        <v>23133</v>
      </c>
      <c r="D654" s="33" t="s">
        <v>37651</v>
      </c>
      <c r="E654" s="33" t="s">
        <v>23118</v>
      </c>
      <c r="F654" s="33" t="s">
        <v>2473</v>
      </c>
      <c r="G654" s="33" t="s">
        <v>23124</v>
      </c>
      <c r="H654" s="33" t="s">
        <v>23134</v>
      </c>
      <c r="I654" s="33" t="s">
        <v>2051</v>
      </c>
      <c r="J654" s="33">
        <v>0</v>
      </c>
      <c r="K654" s="33">
        <v>0</v>
      </c>
      <c r="L654" s="33">
        <v>0</v>
      </c>
      <c r="M654" s="33">
        <v>0</v>
      </c>
    </row>
    <row r="655" spans="1:13" ht="14.25" customHeight="1">
      <c r="A655" t="s">
        <v>23082</v>
      </c>
      <c r="B655" s="33" t="s">
        <v>5378</v>
      </c>
      <c r="C655" s="33" t="s">
        <v>23083</v>
      </c>
      <c r="D655" s="33" t="s">
        <v>37654</v>
      </c>
      <c r="E655" s="33" t="s">
        <v>23084</v>
      </c>
      <c r="F655" s="33" t="s">
        <v>2489</v>
      </c>
      <c r="G655" s="33" t="s">
        <v>37756</v>
      </c>
      <c r="H655" s="33" t="s">
        <v>23086</v>
      </c>
      <c r="I655" s="33" t="s">
        <v>2051</v>
      </c>
      <c r="J655" s="33">
        <v>0</v>
      </c>
      <c r="K655" s="33">
        <v>0</v>
      </c>
      <c r="L655" s="33">
        <v>0</v>
      </c>
      <c r="M655" s="33">
        <v>0</v>
      </c>
    </row>
    <row r="656" spans="1:13" ht="14.25" customHeight="1">
      <c r="A656" t="s">
        <v>23071</v>
      </c>
      <c r="B656" s="33" t="s">
        <v>23072</v>
      </c>
      <c r="C656" s="33" t="s">
        <v>23073</v>
      </c>
      <c r="D656" s="33" t="s">
        <v>37651</v>
      </c>
      <c r="E656" s="33" t="s">
        <v>23074</v>
      </c>
      <c r="F656" s="33" t="s">
        <v>2824</v>
      </c>
      <c r="G656" s="33" t="s">
        <v>37655</v>
      </c>
      <c r="H656" s="33" t="s">
        <v>23075</v>
      </c>
      <c r="I656" s="33" t="s">
        <v>2051</v>
      </c>
      <c r="J656" s="33">
        <v>0</v>
      </c>
      <c r="K656" s="33">
        <v>0</v>
      </c>
      <c r="L656" s="33">
        <v>0</v>
      </c>
      <c r="M656" s="33">
        <v>0</v>
      </c>
    </row>
    <row r="657" spans="1:13" ht="14.25" customHeight="1">
      <c r="A657" t="s">
        <v>23065</v>
      </c>
      <c r="B657" s="33" t="s">
        <v>23066</v>
      </c>
      <c r="C657" s="33" t="s">
        <v>23067</v>
      </c>
      <c r="D657" s="33" t="s">
        <v>37651</v>
      </c>
      <c r="E657" s="33" t="s">
        <v>23068</v>
      </c>
      <c r="F657" s="33" t="s">
        <v>2824</v>
      </c>
      <c r="G657" s="33" t="s">
        <v>37755</v>
      </c>
      <c r="H657" s="33" t="s">
        <v>23069</v>
      </c>
      <c r="I657" s="33" t="s">
        <v>2051</v>
      </c>
      <c r="J657" s="33">
        <v>0</v>
      </c>
      <c r="K657" s="33">
        <v>0</v>
      </c>
      <c r="L657" s="33">
        <v>0</v>
      </c>
      <c r="M657" s="33">
        <v>0</v>
      </c>
    </row>
    <row r="658" spans="1:13" ht="14.25" customHeight="1">
      <c r="A658" t="s">
        <v>23045</v>
      </c>
      <c r="B658" s="33" t="s">
        <v>23046</v>
      </c>
      <c r="C658" s="33" t="s">
        <v>3634</v>
      </c>
      <c r="D658" s="33" t="s">
        <v>37651</v>
      </c>
      <c r="E658" s="33" t="s">
        <v>23047</v>
      </c>
      <c r="F658" s="33" t="s">
        <v>2210</v>
      </c>
      <c r="G658" s="33">
        <v>0</v>
      </c>
      <c r="H658" s="33" t="s">
        <v>23048</v>
      </c>
      <c r="I658" s="33" t="s">
        <v>2051</v>
      </c>
      <c r="J658" s="33">
        <v>0</v>
      </c>
      <c r="K658" s="33">
        <v>0</v>
      </c>
      <c r="L658" s="33">
        <v>0</v>
      </c>
      <c r="M658" s="33">
        <v>0</v>
      </c>
    </row>
    <row r="659" spans="1:13" ht="14.25" customHeight="1">
      <c r="A659" t="s">
        <v>24946</v>
      </c>
      <c r="B659" s="33" t="s">
        <v>23042</v>
      </c>
      <c r="C659" s="33" t="s">
        <v>24947</v>
      </c>
      <c r="D659" s="33" t="s">
        <v>37689</v>
      </c>
      <c r="E659" s="33" t="s">
        <v>24948</v>
      </c>
      <c r="F659" s="33" t="s">
        <v>2824</v>
      </c>
      <c r="G659" s="33" t="s">
        <v>37899</v>
      </c>
      <c r="H659" s="33" t="s">
        <v>24949</v>
      </c>
      <c r="I659" s="33" t="s">
        <v>2051</v>
      </c>
      <c r="J659" s="33">
        <v>0</v>
      </c>
      <c r="K659" s="33">
        <v>0</v>
      </c>
      <c r="L659" s="33">
        <v>0</v>
      </c>
      <c r="M659" s="33">
        <v>0</v>
      </c>
    </row>
    <row r="660" spans="1:13" ht="14.25" customHeight="1">
      <c r="A660" t="s">
        <v>23037</v>
      </c>
      <c r="B660" s="33" t="s">
        <v>23038</v>
      </c>
      <c r="C660" s="33" t="s">
        <v>10940</v>
      </c>
      <c r="D660" s="33" t="s">
        <v>37651</v>
      </c>
      <c r="E660" s="33" t="s">
        <v>21189</v>
      </c>
      <c r="F660" s="33" t="s">
        <v>23039</v>
      </c>
      <c r="G660" s="33" t="s">
        <v>23895</v>
      </c>
      <c r="H660" s="33" t="s">
        <v>23040</v>
      </c>
      <c r="I660" s="33" t="s">
        <v>2051</v>
      </c>
      <c r="J660" s="33">
        <v>0</v>
      </c>
      <c r="K660" s="33">
        <v>0</v>
      </c>
      <c r="L660" s="33">
        <v>0</v>
      </c>
      <c r="M660" s="33">
        <v>0</v>
      </c>
    </row>
    <row r="661" spans="1:13" ht="14.25" customHeight="1">
      <c r="A661" t="s">
        <v>23013</v>
      </c>
      <c r="B661" s="33" t="s">
        <v>23014</v>
      </c>
      <c r="C661" s="33" t="s">
        <v>23015</v>
      </c>
      <c r="D661" s="33" t="s">
        <v>37651</v>
      </c>
      <c r="E661" s="33" t="s">
        <v>23016</v>
      </c>
      <c r="F661" s="33" t="s">
        <v>2489</v>
      </c>
      <c r="G661" s="33" t="s">
        <v>37659</v>
      </c>
      <c r="H661" s="33" t="s">
        <v>23018</v>
      </c>
      <c r="I661" s="33" t="s">
        <v>2051</v>
      </c>
      <c r="J661" s="33">
        <v>0</v>
      </c>
      <c r="K661" s="33">
        <v>0</v>
      </c>
      <c r="L661" s="33">
        <v>0</v>
      </c>
      <c r="M661" s="33">
        <v>0</v>
      </c>
    </row>
    <row r="662" spans="1:13" ht="14.25" customHeight="1">
      <c r="A662" t="s">
        <v>22995</v>
      </c>
      <c r="B662" s="33" t="s">
        <v>22996</v>
      </c>
      <c r="C662" s="33" t="s">
        <v>22997</v>
      </c>
      <c r="D662" s="33" t="s">
        <v>37669</v>
      </c>
      <c r="E662" s="33" t="s">
        <v>22998</v>
      </c>
      <c r="F662" s="33" t="s">
        <v>22999</v>
      </c>
      <c r="G662" s="33" t="s">
        <v>37670</v>
      </c>
      <c r="H662" s="33" t="s">
        <v>23000</v>
      </c>
      <c r="I662" s="33" t="s">
        <v>2051</v>
      </c>
      <c r="J662" s="33">
        <v>0</v>
      </c>
      <c r="K662" s="33">
        <v>0</v>
      </c>
      <c r="L662" s="33">
        <v>0</v>
      </c>
      <c r="M662" s="33">
        <v>0</v>
      </c>
    </row>
    <row r="663" spans="1:13" ht="14.25" customHeight="1">
      <c r="A663" t="s">
        <v>22989</v>
      </c>
      <c r="B663" s="33" t="s">
        <v>22990</v>
      </c>
      <c r="C663" s="33" t="s">
        <v>22991</v>
      </c>
      <c r="D663" s="33" t="s">
        <v>37698</v>
      </c>
      <c r="E663" s="33" t="s">
        <v>22992</v>
      </c>
      <c r="F663" s="33" t="s">
        <v>7825</v>
      </c>
      <c r="G663" s="33" t="s">
        <v>37860</v>
      </c>
      <c r="H663" s="33" t="s">
        <v>22993</v>
      </c>
      <c r="I663" s="33" t="s">
        <v>2051</v>
      </c>
      <c r="J663" s="33">
        <v>0</v>
      </c>
      <c r="K663" s="33">
        <v>0</v>
      </c>
      <c r="L663" s="33">
        <v>0</v>
      </c>
      <c r="M663" s="33">
        <v>0</v>
      </c>
    </row>
    <row r="664" spans="1:13" ht="14.25" customHeight="1">
      <c r="A664" t="s">
        <v>22979</v>
      </c>
      <c r="B664" s="33" t="s">
        <v>22980</v>
      </c>
      <c r="C664" s="33" t="s">
        <v>22981</v>
      </c>
      <c r="D664" s="33" t="s">
        <v>37651</v>
      </c>
      <c r="E664" s="33" t="s">
        <v>22982</v>
      </c>
      <c r="F664" s="33" t="s">
        <v>5645</v>
      </c>
      <c r="G664" s="33" t="s">
        <v>37659</v>
      </c>
      <c r="H664" s="33" t="s">
        <v>22983</v>
      </c>
      <c r="I664" s="33" t="s">
        <v>2051</v>
      </c>
      <c r="J664" s="33">
        <v>0</v>
      </c>
      <c r="K664" s="33">
        <v>0</v>
      </c>
      <c r="L664" s="33">
        <v>0</v>
      </c>
      <c r="M664" s="33">
        <v>0</v>
      </c>
    </row>
    <row r="665" spans="1:13" ht="14.25" customHeight="1">
      <c r="A665" t="s">
        <v>22973</v>
      </c>
      <c r="B665" s="33" t="s">
        <v>22974</v>
      </c>
      <c r="C665" s="33" t="s">
        <v>22975</v>
      </c>
      <c r="D665" s="33" t="s">
        <v>37651</v>
      </c>
      <c r="E665" s="33" t="s">
        <v>22976</v>
      </c>
      <c r="F665" s="33" t="s">
        <v>2322</v>
      </c>
      <c r="G665" s="33" t="s">
        <v>23085</v>
      </c>
      <c r="H665" s="33" t="s">
        <v>22977</v>
      </c>
      <c r="I665" s="33" t="s">
        <v>2051</v>
      </c>
      <c r="J665" s="33">
        <v>0</v>
      </c>
      <c r="K665" s="33">
        <v>0</v>
      </c>
      <c r="L665" s="33">
        <v>0</v>
      </c>
      <c r="M665" s="33">
        <v>0</v>
      </c>
    </row>
    <row r="666" spans="1:13" ht="14.25" customHeight="1">
      <c r="A666" t="s">
        <v>20133</v>
      </c>
      <c r="B666" s="33" t="s">
        <v>20134</v>
      </c>
      <c r="C666" s="33" t="s">
        <v>20135</v>
      </c>
      <c r="D666" s="33" t="s">
        <v>37651</v>
      </c>
      <c r="E666" s="33" t="s">
        <v>20136</v>
      </c>
      <c r="F666" s="33" t="s">
        <v>4810</v>
      </c>
      <c r="G666" s="33" t="s">
        <v>37665</v>
      </c>
      <c r="H666" s="33" t="s">
        <v>20137</v>
      </c>
      <c r="I666" s="33" t="s">
        <v>2051</v>
      </c>
      <c r="J666" s="33">
        <v>0</v>
      </c>
      <c r="K666" s="33">
        <v>0</v>
      </c>
      <c r="L666" s="33">
        <v>0</v>
      </c>
      <c r="M666" s="33">
        <v>0</v>
      </c>
    </row>
    <row r="667" spans="1:13" ht="14.25" customHeight="1">
      <c r="A667" t="s">
        <v>21076</v>
      </c>
      <c r="B667" s="33">
        <v>0</v>
      </c>
      <c r="C667" s="33" t="s">
        <v>10247</v>
      </c>
      <c r="D667" s="33">
        <v>0</v>
      </c>
      <c r="E667" s="33" t="s">
        <v>21077</v>
      </c>
      <c r="F667" s="33" t="s">
        <v>21078</v>
      </c>
      <c r="G667" s="33" t="s">
        <v>37716</v>
      </c>
      <c r="H667" s="33" t="s">
        <v>21079</v>
      </c>
      <c r="I667" s="33" t="s">
        <v>2051</v>
      </c>
      <c r="J667" s="33">
        <v>0</v>
      </c>
      <c r="K667" s="33">
        <v>0</v>
      </c>
      <c r="L667" s="33">
        <v>0</v>
      </c>
      <c r="M667" s="33">
        <v>0</v>
      </c>
    </row>
    <row r="668" spans="1:13" ht="14.25" customHeight="1">
      <c r="A668" t="s">
        <v>35185</v>
      </c>
      <c r="B668" s="33" t="s">
        <v>35186</v>
      </c>
      <c r="C668" s="33" t="s">
        <v>35187</v>
      </c>
      <c r="D668" s="33" t="s">
        <v>37651</v>
      </c>
      <c r="E668" s="33" t="s">
        <v>35188</v>
      </c>
      <c r="F668" s="33" t="s">
        <v>2210</v>
      </c>
      <c r="G668" s="33" t="s">
        <v>23895</v>
      </c>
      <c r="H668" s="33" t="s">
        <v>35189</v>
      </c>
      <c r="I668" s="33" t="s">
        <v>18419</v>
      </c>
      <c r="J668" s="33">
        <v>0</v>
      </c>
      <c r="K668" s="33">
        <v>0</v>
      </c>
      <c r="L668" s="33">
        <v>0</v>
      </c>
      <c r="M668" s="33">
        <v>0</v>
      </c>
    </row>
    <row r="669" spans="1:13" ht="14.25" customHeight="1">
      <c r="A669" t="s">
        <v>35168</v>
      </c>
      <c r="B669" s="33" t="s">
        <v>35169</v>
      </c>
      <c r="C669" s="33" t="s">
        <v>35170</v>
      </c>
      <c r="D669" s="33" t="s">
        <v>37651</v>
      </c>
      <c r="E669" s="33" t="s">
        <v>35171</v>
      </c>
      <c r="F669" s="33" t="s">
        <v>5645</v>
      </c>
      <c r="G669" s="33" t="s">
        <v>25271</v>
      </c>
      <c r="H669" s="33" t="s">
        <v>35172</v>
      </c>
      <c r="I669" s="33" t="s">
        <v>18419</v>
      </c>
      <c r="J669" s="33">
        <v>0</v>
      </c>
      <c r="K669" s="33">
        <v>0</v>
      </c>
      <c r="L669" s="33">
        <v>0</v>
      </c>
      <c r="M669" s="33">
        <v>0</v>
      </c>
    </row>
    <row r="670" spans="1:13" ht="14.25" customHeight="1">
      <c r="A670" t="s">
        <v>35158</v>
      </c>
      <c r="B670" s="33" t="s">
        <v>35159</v>
      </c>
      <c r="C670" s="33" t="s">
        <v>35160</v>
      </c>
      <c r="D670" s="33" t="s">
        <v>37651</v>
      </c>
      <c r="E670" s="33" t="s">
        <v>35161</v>
      </c>
      <c r="F670" s="33" t="s">
        <v>2473</v>
      </c>
      <c r="G670" s="33" t="s">
        <v>23017</v>
      </c>
      <c r="H670" s="33" t="s">
        <v>35162</v>
      </c>
      <c r="I670" s="33" t="s">
        <v>18419</v>
      </c>
      <c r="J670" s="33">
        <v>0</v>
      </c>
      <c r="K670" s="33">
        <v>0</v>
      </c>
      <c r="L670" s="33">
        <v>0</v>
      </c>
      <c r="M670" s="33">
        <v>0</v>
      </c>
    </row>
    <row r="671" spans="1:13" ht="14.25" customHeight="1">
      <c r="A671" t="s">
        <v>35148</v>
      </c>
      <c r="B671" s="33" t="s">
        <v>35149</v>
      </c>
      <c r="C671" s="33" t="s">
        <v>35150</v>
      </c>
      <c r="D671" s="33" t="s">
        <v>37651</v>
      </c>
      <c r="E671" s="33" t="s">
        <v>35151</v>
      </c>
      <c r="F671" s="33" t="s">
        <v>2491</v>
      </c>
      <c r="G671" s="33" t="s">
        <v>37655</v>
      </c>
      <c r="H671" s="33" t="s">
        <v>35152</v>
      </c>
      <c r="I671" s="33" t="s">
        <v>18419</v>
      </c>
      <c r="J671" s="33">
        <v>0</v>
      </c>
      <c r="K671" s="33">
        <v>0</v>
      </c>
      <c r="L671" s="33">
        <v>0</v>
      </c>
      <c r="M671" s="33">
        <v>0</v>
      </c>
    </row>
    <row r="672" spans="1:13" ht="14.25" customHeight="1">
      <c r="A672" t="s">
        <v>35142</v>
      </c>
      <c r="B672" s="33" t="s">
        <v>35143</v>
      </c>
      <c r="C672" s="33" t="s">
        <v>35144</v>
      </c>
      <c r="D672" s="33" t="s">
        <v>37651</v>
      </c>
      <c r="E672" s="33" t="s">
        <v>35145</v>
      </c>
      <c r="F672" s="33" t="s">
        <v>2322</v>
      </c>
      <c r="G672" s="33" t="s">
        <v>37900</v>
      </c>
      <c r="H672" s="33" t="s">
        <v>35146</v>
      </c>
      <c r="I672" s="33" t="s">
        <v>18419</v>
      </c>
      <c r="J672" s="33">
        <v>0</v>
      </c>
      <c r="K672" s="33">
        <v>0</v>
      </c>
      <c r="L672" s="33">
        <v>0</v>
      </c>
      <c r="M672" s="33">
        <v>0</v>
      </c>
    </row>
    <row r="673" spans="1:13" ht="14.25" customHeight="1">
      <c r="A673" t="s">
        <v>35126</v>
      </c>
      <c r="B673" s="33" t="s">
        <v>35127</v>
      </c>
      <c r="C673" s="33" t="s">
        <v>35128</v>
      </c>
      <c r="D673" s="33" t="s">
        <v>37654</v>
      </c>
      <c r="E673" s="33" t="s">
        <v>35129</v>
      </c>
      <c r="F673" s="33" t="s">
        <v>2489</v>
      </c>
      <c r="G673" s="33" t="s">
        <v>18247</v>
      </c>
      <c r="H673" s="33" t="s">
        <v>35130</v>
      </c>
      <c r="I673" s="33" t="s">
        <v>18419</v>
      </c>
      <c r="J673" s="33">
        <v>0</v>
      </c>
      <c r="K673" s="33">
        <v>0</v>
      </c>
      <c r="L673" s="33">
        <v>0</v>
      </c>
      <c r="M673" s="33">
        <v>0</v>
      </c>
    </row>
    <row r="674" spans="1:13" ht="14.25" customHeight="1">
      <c r="A674" t="s">
        <v>35116</v>
      </c>
      <c r="B674" s="33" t="s">
        <v>35117</v>
      </c>
      <c r="C674" s="33" t="s">
        <v>35118</v>
      </c>
      <c r="D674" s="33" t="s">
        <v>37651</v>
      </c>
      <c r="E674" s="33" t="s">
        <v>35119</v>
      </c>
      <c r="F674" s="33" t="s">
        <v>2473</v>
      </c>
      <c r="G674" s="33" t="s">
        <v>37901</v>
      </c>
      <c r="H674" s="33" t="s">
        <v>35120</v>
      </c>
      <c r="I674" s="33" t="s">
        <v>18419</v>
      </c>
      <c r="J674" s="33">
        <v>0</v>
      </c>
      <c r="K674" s="33">
        <v>0</v>
      </c>
      <c r="L674" s="33">
        <v>0</v>
      </c>
      <c r="M674" s="33">
        <v>0</v>
      </c>
    </row>
    <row r="675" spans="1:13" ht="14.25" customHeight="1">
      <c r="A675" t="s">
        <v>35091</v>
      </c>
      <c r="B675" s="33" t="s">
        <v>3892</v>
      </c>
      <c r="C675" s="33" t="s">
        <v>35092</v>
      </c>
      <c r="D675" s="33" t="s">
        <v>37717</v>
      </c>
      <c r="E675" s="33" t="s">
        <v>31784</v>
      </c>
      <c r="F675" s="33" t="s">
        <v>2473</v>
      </c>
      <c r="G675" s="33" t="s">
        <v>37662</v>
      </c>
      <c r="H675" s="33" t="s">
        <v>35093</v>
      </c>
      <c r="I675" s="33" t="s">
        <v>18419</v>
      </c>
      <c r="J675" s="33">
        <v>0</v>
      </c>
      <c r="K675" s="33">
        <v>0</v>
      </c>
      <c r="L675" s="33">
        <v>0</v>
      </c>
      <c r="M675" s="33">
        <v>0</v>
      </c>
    </row>
    <row r="676" spans="1:13" ht="14.25" customHeight="1">
      <c r="A676" t="s">
        <v>21934</v>
      </c>
      <c r="B676" s="33" t="s">
        <v>3892</v>
      </c>
      <c r="C676" s="33" t="s">
        <v>21935</v>
      </c>
      <c r="D676" s="33">
        <v>0</v>
      </c>
      <c r="E676" s="33" t="s">
        <v>20716</v>
      </c>
      <c r="F676" s="33" t="s">
        <v>21936</v>
      </c>
      <c r="G676" s="33">
        <v>0</v>
      </c>
      <c r="H676" s="33" t="s">
        <v>21937</v>
      </c>
      <c r="I676" s="33" t="s">
        <v>18419</v>
      </c>
      <c r="J676" s="33">
        <v>0</v>
      </c>
      <c r="K676" s="33">
        <v>0</v>
      </c>
      <c r="L676" s="33">
        <v>0</v>
      </c>
      <c r="M676" s="33">
        <v>0</v>
      </c>
    </row>
    <row r="677" spans="1:13" ht="14.25" customHeight="1">
      <c r="A677" t="s">
        <v>21926</v>
      </c>
      <c r="B677" s="33" t="s">
        <v>2103</v>
      </c>
      <c r="C677" s="33" t="s">
        <v>21927</v>
      </c>
      <c r="D677" s="33">
        <v>0</v>
      </c>
      <c r="E677" s="33" t="s">
        <v>20716</v>
      </c>
      <c r="F677" s="33" t="s">
        <v>21928</v>
      </c>
      <c r="G677" s="33">
        <v>0</v>
      </c>
      <c r="H677" s="33" t="s">
        <v>21929</v>
      </c>
      <c r="I677" s="33" t="s">
        <v>18419</v>
      </c>
      <c r="J677" s="33">
        <v>0</v>
      </c>
      <c r="K677" s="33">
        <v>0</v>
      </c>
      <c r="L677" s="33">
        <v>0</v>
      </c>
      <c r="M677" s="33">
        <v>0</v>
      </c>
    </row>
    <row r="678" spans="1:13" ht="14.25" customHeight="1">
      <c r="A678" t="s">
        <v>35082</v>
      </c>
      <c r="B678" s="33" t="s">
        <v>35083</v>
      </c>
      <c r="C678" s="33" t="s">
        <v>35084</v>
      </c>
      <c r="D678" s="33" t="s">
        <v>37902</v>
      </c>
      <c r="E678" s="33" t="s">
        <v>31672</v>
      </c>
      <c r="F678" s="33" t="s">
        <v>2473</v>
      </c>
      <c r="G678" s="33" t="s">
        <v>37903</v>
      </c>
      <c r="H678" s="33" t="s">
        <v>35085</v>
      </c>
      <c r="I678" s="33" t="s">
        <v>18419</v>
      </c>
      <c r="J678" s="33">
        <v>0</v>
      </c>
      <c r="K678" s="33">
        <v>0</v>
      </c>
      <c r="L678" s="33">
        <v>0</v>
      </c>
      <c r="M678" s="33">
        <v>0</v>
      </c>
    </row>
    <row r="679" spans="1:13" ht="14.25" customHeight="1">
      <c r="A679" t="s">
        <v>35033</v>
      </c>
      <c r="B679" s="33" t="s">
        <v>35034</v>
      </c>
      <c r="C679" s="33" t="s">
        <v>23714</v>
      </c>
      <c r="D679" s="33" t="s">
        <v>37651</v>
      </c>
      <c r="E679" s="33" t="s">
        <v>22395</v>
      </c>
      <c r="F679" s="33" t="s">
        <v>35035</v>
      </c>
      <c r="G679" s="33" t="s">
        <v>37655</v>
      </c>
      <c r="H679" s="33" t="s">
        <v>35036</v>
      </c>
      <c r="I679" s="33" t="s">
        <v>18419</v>
      </c>
      <c r="J679" s="33">
        <v>0</v>
      </c>
      <c r="K679" s="33">
        <v>0</v>
      </c>
      <c r="L679" s="33">
        <v>0</v>
      </c>
      <c r="M679" s="33">
        <v>0</v>
      </c>
    </row>
    <row r="680" spans="1:13" ht="14.25" customHeight="1">
      <c r="A680" t="s">
        <v>21913</v>
      </c>
      <c r="B680" s="33" t="s">
        <v>21914</v>
      </c>
      <c r="C680" s="33" t="s">
        <v>21915</v>
      </c>
      <c r="D680" s="33" t="s">
        <v>37651</v>
      </c>
      <c r="E680" s="33" t="s">
        <v>21507</v>
      </c>
      <c r="F680" s="33" t="s">
        <v>9921</v>
      </c>
      <c r="G680" s="33" t="s">
        <v>37904</v>
      </c>
      <c r="H680" s="33" t="s">
        <v>21916</v>
      </c>
      <c r="I680" s="33" t="s">
        <v>18419</v>
      </c>
      <c r="J680" s="33">
        <v>0</v>
      </c>
      <c r="K680" s="33">
        <v>0</v>
      </c>
      <c r="L680" s="33">
        <v>0</v>
      </c>
      <c r="M680" s="33">
        <v>0</v>
      </c>
    </row>
    <row r="681" spans="1:13" ht="14.25" customHeight="1">
      <c r="A681" t="s">
        <v>34991</v>
      </c>
      <c r="B681" s="33" t="s">
        <v>34992</v>
      </c>
      <c r="C681" s="33" t="s">
        <v>34993</v>
      </c>
      <c r="D681" s="33" t="s">
        <v>1566</v>
      </c>
      <c r="E681" s="33" t="s">
        <v>32047</v>
      </c>
      <c r="F681" s="33" t="s">
        <v>29594</v>
      </c>
      <c r="G681" s="33" t="s">
        <v>37802</v>
      </c>
      <c r="H681" s="33" t="s">
        <v>34994</v>
      </c>
      <c r="I681" s="33" t="s">
        <v>18419</v>
      </c>
      <c r="J681" s="33">
        <v>0</v>
      </c>
      <c r="K681" s="33">
        <v>0</v>
      </c>
      <c r="L681" s="33">
        <v>0</v>
      </c>
      <c r="M681" s="33">
        <v>0</v>
      </c>
    </row>
    <row r="682" spans="1:13" ht="14.25" customHeight="1">
      <c r="A682" t="s">
        <v>34979</v>
      </c>
      <c r="B682" s="33" t="s">
        <v>2175</v>
      </c>
      <c r="C682" s="33" t="s">
        <v>34980</v>
      </c>
      <c r="D682" s="33" t="s">
        <v>1566</v>
      </c>
      <c r="E682" s="33" t="s">
        <v>23639</v>
      </c>
      <c r="F682" s="33" t="s">
        <v>34981</v>
      </c>
      <c r="G682" s="33" t="s">
        <v>37761</v>
      </c>
      <c r="H682" s="33" t="s">
        <v>34982</v>
      </c>
      <c r="I682" s="33" t="s">
        <v>18419</v>
      </c>
      <c r="J682" s="33">
        <v>0</v>
      </c>
      <c r="K682" s="33">
        <v>0</v>
      </c>
      <c r="L682" s="33">
        <v>0</v>
      </c>
      <c r="M682" s="33">
        <v>0</v>
      </c>
    </row>
    <row r="683" spans="1:13" ht="14.25" customHeight="1">
      <c r="A683" t="s">
        <v>21905</v>
      </c>
      <c r="B683" s="33" t="s">
        <v>2189</v>
      </c>
      <c r="C683" s="33" t="s">
        <v>5040</v>
      </c>
      <c r="D683" s="33" t="s">
        <v>37651</v>
      </c>
      <c r="E683" s="33" t="s">
        <v>21490</v>
      </c>
      <c r="F683" s="33" t="s">
        <v>21906</v>
      </c>
      <c r="G683" s="33" t="s">
        <v>37749</v>
      </c>
      <c r="H683" s="33" t="s">
        <v>21907</v>
      </c>
      <c r="I683" s="33" t="s">
        <v>18419</v>
      </c>
      <c r="J683" s="33">
        <v>0</v>
      </c>
      <c r="K683" s="33">
        <v>0</v>
      </c>
      <c r="L683" s="33">
        <v>0</v>
      </c>
      <c r="M683" s="33">
        <v>0</v>
      </c>
    </row>
    <row r="684" spans="1:13" ht="14.25" customHeight="1">
      <c r="A684" t="s">
        <v>21901</v>
      </c>
      <c r="B684" s="33" t="s">
        <v>2208</v>
      </c>
      <c r="C684" s="33" t="s">
        <v>21902</v>
      </c>
      <c r="D684" s="33" t="s">
        <v>37651</v>
      </c>
      <c r="E684" s="33" t="s">
        <v>21507</v>
      </c>
      <c r="F684" s="33" t="s">
        <v>21903</v>
      </c>
      <c r="G684" s="33" t="s">
        <v>37904</v>
      </c>
      <c r="H684" s="33" t="s">
        <v>21904</v>
      </c>
      <c r="I684" s="33" t="s">
        <v>18419</v>
      </c>
      <c r="J684" s="33">
        <v>0</v>
      </c>
      <c r="K684" s="33">
        <v>0</v>
      </c>
      <c r="L684" s="33">
        <v>0</v>
      </c>
      <c r="M684" s="33">
        <v>0</v>
      </c>
    </row>
    <row r="685" spans="1:13" ht="14.25" customHeight="1">
      <c r="A685" t="s">
        <v>21897</v>
      </c>
      <c r="B685" s="33" t="s">
        <v>7037</v>
      </c>
      <c r="C685" s="33" t="s">
        <v>21898</v>
      </c>
      <c r="D685" s="33">
        <v>0</v>
      </c>
      <c r="E685" s="33" t="s">
        <v>20716</v>
      </c>
      <c r="F685" s="33" t="s">
        <v>21899</v>
      </c>
      <c r="G685" s="33">
        <v>0</v>
      </c>
      <c r="H685" s="33" t="s">
        <v>21900</v>
      </c>
      <c r="I685" s="33" t="s">
        <v>18419</v>
      </c>
      <c r="J685" s="33">
        <v>0</v>
      </c>
      <c r="K685" s="33">
        <v>0</v>
      </c>
      <c r="L685" s="33">
        <v>0</v>
      </c>
      <c r="M685" s="33">
        <v>0</v>
      </c>
    </row>
    <row r="686" spans="1:13" ht="14.25" customHeight="1">
      <c r="A686" t="s">
        <v>21891</v>
      </c>
      <c r="B686" s="33" t="s">
        <v>21892</v>
      </c>
      <c r="C686" s="33" t="s">
        <v>21893</v>
      </c>
      <c r="D686" s="33" t="s">
        <v>37651</v>
      </c>
      <c r="E686" s="33" t="s">
        <v>21507</v>
      </c>
      <c r="F686" s="33" t="s">
        <v>21894</v>
      </c>
      <c r="G686" s="33" t="s">
        <v>37905</v>
      </c>
      <c r="H686" s="33" t="s">
        <v>21895</v>
      </c>
      <c r="I686" s="33" t="s">
        <v>18419</v>
      </c>
      <c r="J686" s="33">
        <v>0</v>
      </c>
      <c r="K686" s="33">
        <v>0</v>
      </c>
      <c r="L686" s="33">
        <v>0</v>
      </c>
      <c r="M686" s="33">
        <v>0</v>
      </c>
    </row>
    <row r="687" spans="1:13" ht="14.25" customHeight="1">
      <c r="A687" t="s">
        <v>34919</v>
      </c>
      <c r="B687" s="33" t="s">
        <v>34920</v>
      </c>
      <c r="C687" s="33" t="s">
        <v>34921</v>
      </c>
      <c r="D687" s="33" t="s">
        <v>37651</v>
      </c>
      <c r="E687" s="33" t="s">
        <v>34922</v>
      </c>
      <c r="F687" s="33" t="s">
        <v>2473</v>
      </c>
      <c r="G687" s="33" t="s">
        <v>23598</v>
      </c>
      <c r="H687" s="33" t="s">
        <v>34923</v>
      </c>
      <c r="I687" s="33" t="s">
        <v>18419</v>
      </c>
      <c r="J687" s="33">
        <v>0</v>
      </c>
      <c r="K687" s="33">
        <v>0</v>
      </c>
      <c r="L687" s="33">
        <v>0</v>
      </c>
      <c r="M687" s="33">
        <v>0</v>
      </c>
    </row>
    <row r="688" spans="1:13" ht="14.25" customHeight="1">
      <c r="A688" t="s">
        <v>21887</v>
      </c>
      <c r="B688" s="33" t="s">
        <v>13262</v>
      </c>
      <c r="C688" s="33" t="s">
        <v>21888</v>
      </c>
      <c r="D688" s="33" t="s">
        <v>37651</v>
      </c>
      <c r="E688" s="33" t="s">
        <v>21507</v>
      </c>
      <c r="F688" s="33" t="s">
        <v>21889</v>
      </c>
      <c r="G688" s="33" t="s">
        <v>37904</v>
      </c>
      <c r="H688" s="33" t="s">
        <v>21890</v>
      </c>
      <c r="I688" s="33" t="s">
        <v>18419</v>
      </c>
      <c r="J688" s="33">
        <v>0</v>
      </c>
      <c r="K688" s="33">
        <v>0</v>
      </c>
      <c r="L688" s="33">
        <v>0</v>
      </c>
      <c r="M688" s="33">
        <v>0</v>
      </c>
    </row>
    <row r="689" spans="1:13" ht="14.25" customHeight="1">
      <c r="A689" t="s">
        <v>21884</v>
      </c>
      <c r="B689" s="33" t="s">
        <v>9040</v>
      </c>
      <c r="C689" s="33" t="s">
        <v>21885</v>
      </c>
      <c r="D689" s="33" t="s">
        <v>37651</v>
      </c>
      <c r="E689" s="33" t="s">
        <v>21490</v>
      </c>
      <c r="F689" s="33" t="s">
        <v>13127</v>
      </c>
      <c r="G689" s="33" t="s">
        <v>37906</v>
      </c>
      <c r="H689" s="33" t="s">
        <v>21886</v>
      </c>
      <c r="I689" s="33" t="s">
        <v>18419</v>
      </c>
      <c r="J689" s="33">
        <v>0</v>
      </c>
      <c r="K689" s="33">
        <v>0</v>
      </c>
      <c r="L689" s="33">
        <v>0</v>
      </c>
      <c r="M689" s="33">
        <v>0</v>
      </c>
    </row>
    <row r="690" spans="1:13" ht="14.25" customHeight="1">
      <c r="A690" t="s">
        <v>21879</v>
      </c>
      <c r="B690" s="33" t="s">
        <v>2267</v>
      </c>
      <c r="C690" s="33" t="s">
        <v>18547</v>
      </c>
      <c r="D690" s="33">
        <v>0</v>
      </c>
      <c r="E690" s="33" t="s">
        <v>21880</v>
      </c>
      <c r="F690" s="33" t="s">
        <v>21881</v>
      </c>
      <c r="G690" s="33" t="s">
        <v>37785</v>
      </c>
      <c r="H690" s="33" t="s">
        <v>21882</v>
      </c>
      <c r="I690" s="33" t="s">
        <v>18419</v>
      </c>
      <c r="J690" s="33">
        <v>0</v>
      </c>
      <c r="K690" s="33">
        <v>0</v>
      </c>
      <c r="L690" s="33">
        <v>0</v>
      </c>
      <c r="M690" s="33">
        <v>0</v>
      </c>
    </row>
    <row r="691" spans="1:13" ht="14.25" customHeight="1">
      <c r="A691" t="s">
        <v>34836</v>
      </c>
      <c r="B691" s="33" t="s">
        <v>34837</v>
      </c>
      <c r="C691" s="33" t="s">
        <v>34838</v>
      </c>
      <c r="D691" s="33" t="s">
        <v>37651</v>
      </c>
      <c r="E691" s="33" t="s">
        <v>33944</v>
      </c>
      <c r="F691" s="33" t="s">
        <v>2824</v>
      </c>
      <c r="G691" s="33" t="s">
        <v>37707</v>
      </c>
      <c r="H691" s="33" t="s">
        <v>34839</v>
      </c>
      <c r="I691" s="33" t="s">
        <v>18419</v>
      </c>
      <c r="J691" s="33">
        <v>0</v>
      </c>
      <c r="K691" s="33">
        <v>0</v>
      </c>
      <c r="L691" s="33">
        <v>0</v>
      </c>
      <c r="M691" s="33">
        <v>0</v>
      </c>
    </row>
    <row r="692" spans="1:13" ht="14.25" customHeight="1">
      <c r="A692" t="s">
        <v>21875</v>
      </c>
      <c r="B692" s="33" t="s">
        <v>2330</v>
      </c>
      <c r="C692" s="33" t="s">
        <v>21876</v>
      </c>
      <c r="D692" s="33" t="s">
        <v>37651</v>
      </c>
      <c r="E692" s="33" t="s">
        <v>21507</v>
      </c>
      <c r="F692" s="33" t="s">
        <v>21877</v>
      </c>
      <c r="G692" s="33" t="s">
        <v>37904</v>
      </c>
      <c r="H692" s="33" t="s">
        <v>21878</v>
      </c>
      <c r="I692" s="33" t="s">
        <v>18419</v>
      </c>
      <c r="J692" s="33">
        <v>0</v>
      </c>
      <c r="K692" s="33">
        <v>0</v>
      </c>
      <c r="L692" s="33">
        <v>0</v>
      </c>
      <c r="M692" s="33">
        <v>0</v>
      </c>
    </row>
    <row r="693" spans="1:13" ht="14.25" customHeight="1">
      <c r="A693" t="s">
        <v>34716</v>
      </c>
      <c r="B693" s="33" t="s">
        <v>5841</v>
      </c>
      <c r="C693" s="33" t="s">
        <v>34717</v>
      </c>
      <c r="D693" s="33" t="s">
        <v>37651</v>
      </c>
      <c r="E693" s="33" t="s">
        <v>22395</v>
      </c>
      <c r="F693" s="33" t="s">
        <v>34718</v>
      </c>
      <c r="G693" s="33" t="s">
        <v>37907</v>
      </c>
      <c r="H693" s="33" t="s">
        <v>34719</v>
      </c>
      <c r="I693" s="33" t="s">
        <v>18419</v>
      </c>
      <c r="J693" s="33">
        <v>0</v>
      </c>
      <c r="K693" s="33">
        <v>0</v>
      </c>
      <c r="L693" s="33">
        <v>0</v>
      </c>
      <c r="M693" s="33">
        <v>0</v>
      </c>
    </row>
    <row r="694" spans="1:13" ht="14.25" customHeight="1">
      <c r="A694" t="s">
        <v>34698</v>
      </c>
      <c r="B694" s="33" t="s">
        <v>34699</v>
      </c>
      <c r="C694" s="33" t="s">
        <v>34700</v>
      </c>
      <c r="D694" s="33" t="s">
        <v>1566</v>
      </c>
      <c r="E694" s="33" t="s">
        <v>32047</v>
      </c>
      <c r="F694" s="33" t="s">
        <v>34701</v>
      </c>
      <c r="G694" s="33" t="s">
        <v>37670</v>
      </c>
      <c r="H694" s="33" t="s">
        <v>34702</v>
      </c>
      <c r="I694" s="33" t="s">
        <v>18419</v>
      </c>
      <c r="J694" s="33">
        <v>0</v>
      </c>
      <c r="K694" s="33">
        <v>0</v>
      </c>
      <c r="L694" s="33">
        <v>0</v>
      </c>
      <c r="M694" s="33">
        <v>0</v>
      </c>
    </row>
    <row r="695" spans="1:13" ht="14.25" customHeight="1">
      <c r="A695" t="s">
        <v>34693</v>
      </c>
      <c r="B695" s="33" t="s">
        <v>34694</v>
      </c>
      <c r="C695" s="33" t="s">
        <v>2208</v>
      </c>
      <c r="D695" s="33" t="s">
        <v>37651</v>
      </c>
      <c r="E695" s="33" t="s">
        <v>34695</v>
      </c>
      <c r="F695" s="33" t="s">
        <v>3441</v>
      </c>
      <c r="G695" s="33" t="s">
        <v>23085</v>
      </c>
      <c r="H695" s="33" t="s">
        <v>34696</v>
      </c>
      <c r="I695" s="33" t="s">
        <v>18419</v>
      </c>
      <c r="J695" s="33">
        <v>0</v>
      </c>
      <c r="K695" s="33">
        <v>0</v>
      </c>
      <c r="L695" s="33">
        <v>0</v>
      </c>
      <c r="M695" s="33">
        <v>0</v>
      </c>
    </row>
    <row r="696" spans="1:13" ht="14.25" customHeight="1">
      <c r="A696" t="s">
        <v>34689</v>
      </c>
      <c r="B696" s="33" t="s">
        <v>34690</v>
      </c>
      <c r="C696" s="33" t="s">
        <v>34691</v>
      </c>
      <c r="D696" s="33" t="s">
        <v>37717</v>
      </c>
      <c r="E696" s="33" t="s">
        <v>31784</v>
      </c>
      <c r="F696" s="33" t="s">
        <v>2473</v>
      </c>
      <c r="G696" s="33" t="s">
        <v>37662</v>
      </c>
      <c r="H696" s="33" t="s">
        <v>34692</v>
      </c>
      <c r="I696" s="33" t="s">
        <v>18419</v>
      </c>
      <c r="J696" s="33">
        <v>0</v>
      </c>
      <c r="K696" s="33">
        <v>0</v>
      </c>
      <c r="L696" s="33">
        <v>0</v>
      </c>
      <c r="M696" s="33">
        <v>0</v>
      </c>
    </row>
    <row r="697" spans="1:13" ht="14.25" customHeight="1">
      <c r="A697" t="s">
        <v>34678</v>
      </c>
      <c r="B697" s="33" t="s">
        <v>9381</v>
      </c>
      <c r="C697" s="33" t="s">
        <v>34679</v>
      </c>
      <c r="D697" s="33" t="s">
        <v>37654</v>
      </c>
      <c r="E697" s="33" t="s">
        <v>34680</v>
      </c>
      <c r="F697" s="33" t="s">
        <v>2473</v>
      </c>
      <c r="G697" s="33" t="s">
        <v>37662</v>
      </c>
      <c r="H697" s="33" t="s">
        <v>34681</v>
      </c>
      <c r="I697" s="33" t="s">
        <v>18419</v>
      </c>
      <c r="J697" s="33">
        <v>0</v>
      </c>
      <c r="K697" s="33">
        <v>0</v>
      </c>
      <c r="L697" s="33">
        <v>0</v>
      </c>
      <c r="M697" s="33">
        <v>0</v>
      </c>
    </row>
    <row r="698" spans="1:13" ht="14.25" customHeight="1">
      <c r="A698" t="s">
        <v>34655</v>
      </c>
      <c r="B698" s="33" t="s">
        <v>12978</v>
      </c>
      <c r="C698" s="33" t="s">
        <v>34656</v>
      </c>
      <c r="D698" s="33" t="s">
        <v>37651</v>
      </c>
      <c r="E698" s="33" t="s">
        <v>34657</v>
      </c>
      <c r="F698" s="33" t="s">
        <v>2473</v>
      </c>
      <c r="G698" s="33" t="s">
        <v>37751</v>
      </c>
      <c r="H698" s="33" t="s">
        <v>34658</v>
      </c>
      <c r="I698" s="33" t="s">
        <v>18419</v>
      </c>
      <c r="J698" s="33">
        <v>0</v>
      </c>
      <c r="K698" s="33">
        <v>0</v>
      </c>
      <c r="L698" s="33">
        <v>0</v>
      </c>
      <c r="M698" s="33">
        <v>0</v>
      </c>
    </row>
    <row r="699" spans="1:13" ht="14.25" customHeight="1">
      <c r="A699" t="s">
        <v>21871</v>
      </c>
      <c r="B699" s="33" t="s">
        <v>2471</v>
      </c>
      <c r="C699" s="33" t="s">
        <v>21872</v>
      </c>
      <c r="D699" s="33">
        <v>0</v>
      </c>
      <c r="E699" s="33" t="s">
        <v>20716</v>
      </c>
      <c r="F699" s="33" t="s">
        <v>21873</v>
      </c>
      <c r="G699" s="33">
        <v>0</v>
      </c>
      <c r="H699" s="33" t="s">
        <v>21874</v>
      </c>
      <c r="I699" s="33" t="s">
        <v>18419</v>
      </c>
      <c r="J699" s="33">
        <v>0</v>
      </c>
      <c r="K699" s="33">
        <v>0</v>
      </c>
      <c r="L699" s="33">
        <v>0</v>
      </c>
      <c r="M699" s="33">
        <v>0</v>
      </c>
    </row>
    <row r="700" spans="1:13" ht="14.25" customHeight="1">
      <c r="A700" t="s">
        <v>21867</v>
      </c>
      <c r="B700" s="33" t="s">
        <v>21868</v>
      </c>
      <c r="C700" s="33" t="s">
        <v>21869</v>
      </c>
      <c r="D700" s="33">
        <v>0</v>
      </c>
      <c r="E700" s="33" t="s">
        <v>20501</v>
      </c>
      <c r="F700" s="33" t="s">
        <v>3557</v>
      </c>
      <c r="G700" s="33" t="s">
        <v>37808</v>
      </c>
      <c r="H700" s="33" t="s">
        <v>21870</v>
      </c>
      <c r="I700" s="33" t="s">
        <v>18419</v>
      </c>
      <c r="J700" s="33">
        <v>0</v>
      </c>
      <c r="K700" s="33">
        <v>0</v>
      </c>
      <c r="L700" s="33">
        <v>0</v>
      </c>
      <c r="M700" s="33">
        <v>0</v>
      </c>
    </row>
    <row r="701" spans="1:13" ht="14.25" customHeight="1">
      <c r="A701" t="s">
        <v>21863</v>
      </c>
      <c r="B701" s="33" t="s">
        <v>21864</v>
      </c>
      <c r="C701" s="33" t="s">
        <v>10847</v>
      </c>
      <c r="D701" s="33" t="s">
        <v>37651</v>
      </c>
      <c r="E701" s="33" t="s">
        <v>21507</v>
      </c>
      <c r="F701" s="33" t="s">
        <v>21865</v>
      </c>
      <c r="G701" s="33" t="s">
        <v>37904</v>
      </c>
      <c r="H701" s="33" t="s">
        <v>21866</v>
      </c>
      <c r="I701" s="33" t="s">
        <v>18419</v>
      </c>
      <c r="J701" s="33">
        <v>0</v>
      </c>
      <c r="K701" s="33">
        <v>0</v>
      </c>
      <c r="L701" s="33">
        <v>0</v>
      </c>
      <c r="M701" s="33">
        <v>0</v>
      </c>
    </row>
    <row r="702" spans="1:13" ht="14.25" customHeight="1">
      <c r="A702" t="s">
        <v>21861</v>
      </c>
      <c r="B702" s="33" t="s">
        <v>13103</v>
      </c>
      <c r="C702" s="33" t="s">
        <v>12376</v>
      </c>
      <c r="D702" s="33" t="s">
        <v>37654</v>
      </c>
      <c r="E702" s="33" t="s">
        <v>1661</v>
      </c>
      <c r="F702" s="33" t="s">
        <v>2112</v>
      </c>
      <c r="G702" s="33" t="s">
        <v>37762</v>
      </c>
      <c r="H702" s="33" t="s">
        <v>21862</v>
      </c>
      <c r="I702" s="33" t="s">
        <v>18419</v>
      </c>
      <c r="J702" s="33">
        <v>0</v>
      </c>
      <c r="K702" s="33">
        <v>0</v>
      </c>
      <c r="L702" s="33">
        <v>0</v>
      </c>
      <c r="M702" s="33">
        <v>0</v>
      </c>
    </row>
    <row r="703" spans="1:13" ht="14.25" customHeight="1">
      <c r="A703" t="s">
        <v>34633</v>
      </c>
      <c r="B703" s="33" t="s">
        <v>34634</v>
      </c>
      <c r="C703" s="33" t="s">
        <v>34635</v>
      </c>
      <c r="D703" s="33">
        <v>0</v>
      </c>
      <c r="E703" s="33" t="s">
        <v>34636</v>
      </c>
      <c r="F703" s="33" t="s">
        <v>34637</v>
      </c>
      <c r="G703" s="33" t="s">
        <v>37776</v>
      </c>
      <c r="H703" s="33" t="s">
        <v>34638</v>
      </c>
      <c r="I703" s="33" t="s">
        <v>18419</v>
      </c>
      <c r="J703" s="33">
        <v>0</v>
      </c>
      <c r="K703" s="33">
        <v>0</v>
      </c>
      <c r="L703" s="33">
        <v>0</v>
      </c>
      <c r="M703" s="33">
        <v>0</v>
      </c>
    </row>
    <row r="704" spans="1:13" ht="14.25" customHeight="1">
      <c r="A704" t="s">
        <v>34627</v>
      </c>
      <c r="B704" s="33" t="s">
        <v>34628</v>
      </c>
      <c r="C704" s="33" t="s">
        <v>34629</v>
      </c>
      <c r="D704" s="33" t="s">
        <v>37689</v>
      </c>
      <c r="E704" s="33" t="s">
        <v>34630</v>
      </c>
      <c r="F704" s="33" t="s">
        <v>2473</v>
      </c>
      <c r="G704" s="33" t="s">
        <v>37655</v>
      </c>
      <c r="H704" s="33" t="s">
        <v>34631</v>
      </c>
      <c r="I704" s="33" t="s">
        <v>18419</v>
      </c>
      <c r="J704" s="33">
        <v>0</v>
      </c>
      <c r="K704" s="33">
        <v>0</v>
      </c>
      <c r="L704" s="33">
        <v>0</v>
      </c>
      <c r="M704" s="33">
        <v>0</v>
      </c>
    </row>
    <row r="705" spans="1:13" ht="14.25" customHeight="1">
      <c r="A705" t="s">
        <v>34622</v>
      </c>
      <c r="B705" s="33" t="s">
        <v>34623</v>
      </c>
      <c r="C705" s="33" t="s">
        <v>4166</v>
      </c>
      <c r="D705" s="33" t="s">
        <v>37689</v>
      </c>
      <c r="E705" s="33" t="s">
        <v>34624</v>
      </c>
      <c r="F705" s="33" t="s">
        <v>2210</v>
      </c>
      <c r="G705" s="33" t="s">
        <v>37655</v>
      </c>
      <c r="H705" s="33" t="s">
        <v>34625</v>
      </c>
      <c r="I705" s="33" t="s">
        <v>18419</v>
      </c>
      <c r="J705" s="33">
        <v>0</v>
      </c>
      <c r="K705" s="33">
        <v>0</v>
      </c>
      <c r="L705" s="33">
        <v>0</v>
      </c>
      <c r="M705" s="33">
        <v>0</v>
      </c>
    </row>
    <row r="706" spans="1:13" ht="14.25" customHeight="1">
      <c r="A706" t="s">
        <v>21858</v>
      </c>
      <c r="B706" s="33" t="s">
        <v>13064</v>
      </c>
      <c r="C706" s="33" t="s">
        <v>21859</v>
      </c>
      <c r="D706" s="33">
        <v>0</v>
      </c>
      <c r="E706" s="33" t="s">
        <v>20518</v>
      </c>
      <c r="F706" s="33" t="s">
        <v>2473</v>
      </c>
      <c r="G706" s="33">
        <v>0</v>
      </c>
      <c r="H706" s="33" t="s">
        <v>21860</v>
      </c>
      <c r="I706" s="33" t="s">
        <v>18419</v>
      </c>
      <c r="J706" s="33">
        <v>0</v>
      </c>
      <c r="K706" s="33">
        <v>0</v>
      </c>
      <c r="L706" s="33">
        <v>0</v>
      </c>
      <c r="M706" s="33">
        <v>0</v>
      </c>
    </row>
    <row r="707" spans="1:13" ht="14.25" customHeight="1">
      <c r="A707" t="s">
        <v>21856</v>
      </c>
      <c r="B707" s="33" t="s">
        <v>2500</v>
      </c>
      <c r="C707" s="33" t="s">
        <v>20712</v>
      </c>
      <c r="D707" s="33">
        <v>0</v>
      </c>
      <c r="E707" s="33" t="s">
        <v>20716</v>
      </c>
      <c r="F707" s="33" t="s">
        <v>2489</v>
      </c>
      <c r="G707" s="33">
        <v>0</v>
      </c>
      <c r="H707" s="33" t="s">
        <v>21857</v>
      </c>
      <c r="I707" s="33" t="s">
        <v>18419</v>
      </c>
      <c r="J707" s="33">
        <v>0</v>
      </c>
      <c r="K707" s="33">
        <v>0</v>
      </c>
      <c r="L707" s="33">
        <v>0</v>
      </c>
      <c r="M707" s="33">
        <v>0</v>
      </c>
    </row>
    <row r="708" spans="1:13" ht="14.25" customHeight="1">
      <c r="A708" t="s">
        <v>34552</v>
      </c>
      <c r="B708" s="33" t="s">
        <v>34553</v>
      </c>
      <c r="C708" s="33" t="s">
        <v>34554</v>
      </c>
      <c r="D708" s="33" t="s">
        <v>37717</v>
      </c>
      <c r="E708" s="33" t="s">
        <v>31784</v>
      </c>
      <c r="F708" s="33" t="s">
        <v>2473</v>
      </c>
      <c r="G708" s="33" t="s">
        <v>37655</v>
      </c>
      <c r="H708" s="33" t="s">
        <v>34555</v>
      </c>
      <c r="I708" s="33" t="s">
        <v>18419</v>
      </c>
      <c r="J708" s="33">
        <v>0</v>
      </c>
      <c r="K708" s="33">
        <v>0</v>
      </c>
      <c r="L708" s="33">
        <v>0</v>
      </c>
      <c r="M708" s="33">
        <v>0</v>
      </c>
    </row>
    <row r="709" spans="1:13" ht="14.25" customHeight="1">
      <c r="A709" t="s">
        <v>34537</v>
      </c>
      <c r="B709" s="33" t="s">
        <v>34538</v>
      </c>
      <c r="C709" s="33" t="s">
        <v>9706</v>
      </c>
      <c r="D709" s="33" t="s">
        <v>37651</v>
      </c>
      <c r="E709" s="33" t="s">
        <v>22395</v>
      </c>
      <c r="F709" s="33" t="s">
        <v>34539</v>
      </c>
      <c r="G709" s="33" t="s">
        <v>37655</v>
      </c>
      <c r="H709" s="33" t="s">
        <v>34540</v>
      </c>
      <c r="I709" s="33" t="s">
        <v>18419</v>
      </c>
      <c r="J709" s="33">
        <v>0</v>
      </c>
      <c r="K709" s="33">
        <v>0</v>
      </c>
      <c r="L709" s="33">
        <v>0</v>
      </c>
      <c r="M709" s="33">
        <v>0</v>
      </c>
    </row>
    <row r="710" spans="1:13" ht="14.25" customHeight="1">
      <c r="A710" t="s">
        <v>34521</v>
      </c>
      <c r="B710" s="33" t="s">
        <v>30083</v>
      </c>
      <c r="C710" s="33" t="s">
        <v>4166</v>
      </c>
      <c r="D710" s="33" t="s">
        <v>37651</v>
      </c>
      <c r="E710" s="33" t="s">
        <v>31500</v>
      </c>
      <c r="F710" s="33" t="s">
        <v>3441</v>
      </c>
      <c r="G710" s="33" t="s">
        <v>37751</v>
      </c>
      <c r="H710" s="33" t="s">
        <v>34522</v>
      </c>
      <c r="I710" s="33" t="s">
        <v>18419</v>
      </c>
      <c r="J710" s="33">
        <v>0</v>
      </c>
      <c r="K710" s="33">
        <v>0</v>
      </c>
      <c r="L710" s="33">
        <v>0</v>
      </c>
      <c r="M710" s="33">
        <v>0</v>
      </c>
    </row>
    <row r="711" spans="1:13" ht="14.25" customHeight="1">
      <c r="A711" t="s">
        <v>21851</v>
      </c>
      <c r="B711" s="33" t="s">
        <v>21852</v>
      </c>
      <c r="C711" s="33" t="s">
        <v>21853</v>
      </c>
      <c r="D711" s="33">
        <v>0</v>
      </c>
      <c r="E711" s="33" t="s">
        <v>20716</v>
      </c>
      <c r="F711" s="33" t="s">
        <v>21854</v>
      </c>
      <c r="G711" s="33">
        <v>0</v>
      </c>
      <c r="H711" s="33" t="s">
        <v>21855</v>
      </c>
      <c r="I711" s="33" t="s">
        <v>18419</v>
      </c>
      <c r="J711" s="33">
        <v>0</v>
      </c>
      <c r="K711" s="33">
        <v>0</v>
      </c>
      <c r="L711" s="33">
        <v>0</v>
      </c>
      <c r="M711" s="33">
        <v>0</v>
      </c>
    </row>
    <row r="712" spans="1:13" ht="14.25" customHeight="1">
      <c r="A712" t="s">
        <v>21847</v>
      </c>
      <c r="B712" s="33" t="s">
        <v>12946</v>
      </c>
      <c r="C712" s="33" t="s">
        <v>21848</v>
      </c>
      <c r="D712" s="33" t="s">
        <v>37651</v>
      </c>
      <c r="E712" s="33" t="s">
        <v>21507</v>
      </c>
      <c r="F712" s="33" t="s">
        <v>21849</v>
      </c>
      <c r="G712" s="33" t="s">
        <v>37908</v>
      </c>
      <c r="H712" s="33" t="s">
        <v>21850</v>
      </c>
      <c r="I712" s="33" t="s">
        <v>18419</v>
      </c>
      <c r="J712" s="33">
        <v>0</v>
      </c>
      <c r="K712" s="33">
        <v>0</v>
      </c>
      <c r="L712" s="33">
        <v>0</v>
      </c>
      <c r="M712" s="33">
        <v>0</v>
      </c>
    </row>
    <row r="713" spans="1:13" ht="14.25" customHeight="1">
      <c r="A713" t="s">
        <v>21843</v>
      </c>
      <c r="B713" s="33" t="s">
        <v>21844</v>
      </c>
      <c r="C713" s="33" t="s">
        <v>21845</v>
      </c>
      <c r="D713" s="33" t="s">
        <v>37651</v>
      </c>
      <c r="E713" s="33" t="s">
        <v>1663</v>
      </c>
      <c r="F713" s="33" t="s">
        <v>20150</v>
      </c>
      <c r="G713" s="33" t="s">
        <v>37660</v>
      </c>
      <c r="H713" s="33" t="s">
        <v>21846</v>
      </c>
      <c r="I713" s="33" t="s">
        <v>18419</v>
      </c>
      <c r="J713" s="33">
        <v>0</v>
      </c>
      <c r="K713" s="33">
        <v>0</v>
      </c>
      <c r="L713" s="33">
        <v>0</v>
      </c>
      <c r="M713" s="33">
        <v>0</v>
      </c>
    </row>
    <row r="714" spans="1:13" ht="14.25" customHeight="1">
      <c r="A714" t="s">
        <v>21838</v>
      </c>
      <c r="B714" s="33" t="s">
        <v>2732</v>
      </c>
      <c r="C714" s="33" t="s">
        <v>4157</v>
      </c>
      <c r="D714" s="33" t="s">
        <v>37651</v>
      </c>
      <c r="E714" s="33" t="s">
        <v>21507</v>
      </c>
      <c r="F714" s="33" t="s">
        <v>20830</v>
      </c>
      <c r="G714" s="33" t="s">
        <v>37904</v>
      </c>
      <c r="H714" s="33" t="s">
        <v>21839</v>
      </c>
      <c r="I714" s="33" t="s">
        <v>18419</v>
      </c>
      <c r="J714" s="33">
        <v>0</v>
      </c>
      <c r="K714" s="33">
        <v>0</v>
      </c>
      <c r="L714" s="33">
        <v>0</v>
      </c>
      <c r="M714" s="33">
        <v>0</v>
      </c>
    </row>
    <row r="715" spans="1:13" ht="14.25" customHeight="1">
      <c r="A715" t="s">
        <v>34383</v>
      </c>
      <c r="B715" s="33" t="s">
        <v>17531</v>
      </c>
      <c r="C715" s="33" t="s">
        <v>34384</v>
      </c>
      <c r="D715" s="33" t="s">
        <v>37651</v>
      </c>
      <c r="E715" s="33" t="s">
        <v>32873</v>
      </c>
      <c r="F715" s="33" t="s">
        <v>2473</v>
      </c>
      <c r="G715" s="33" t="s">
        <v>37662</v>
      </c>
      <c r="H715" s="33" t="s">
        <v>34385</v>
      </c>
      <c r="I715" s="33" t="s">
        <v>18419</v>
      </c>
      <c r="J715" s="33">
        <v>0</v>
      </c>
      <c r="K715" s="33">
        <v>0</v>
      </c>
      <c r="L715" s="33">
        <v>0</v>
      </c>
      <c r="M715" s="33">
        <v>0</v>
      </c>
    </row>
    <row r="716" spans="1:13" ht="14.25" customHeight="1">
      <c r="A716" t="s">
        <v>34362</v>
      </c>
      <c r="B716" s="33" t="s">
        <v>20951</v>
      </c>
      <c r="C716" s="33" t="s">
        <v>34363</v>
      </c>
      <c r="D716" s="33" t="s">
        <v>1566</v>
      </c>
      <c r="E716" s="33" t="s">
        <v>32047</v>
      </c>
      <c r="F716" s="33" t="s">
        <v>34364</v>
      </c>
      <c r="G716" s="33" t="s">
        <v>6780</v>
      </c>
      <c r="H716" s="33" t="s">
        <v>34365</v>
      </c>
      <c r="I716" s="33" t="s">
        <v>18419</v>
      </c>
      <c r="J716" s="33">
        <v>0</v>
      </c>
      <c r="K716" s="33">
        <v>0</v>
      </c>
      <c r="L716" s="33">
        <v>0</v>
      </c>
      <c r="M716" s="33">
        <v>0</v>
      </c>
    </row>
    <row r="717" spans="1:13" ht="14.25" customHeight="1">
      <c r="A717" t="s">
        <v>34330</v>
      </c>
      <c r="B717" s="33" t="s">
        <v>34331</v>
      </c>
      <c r="C717" s="33" t="s">
        <v>34332</v>
      </c>
      <c r="D717" s="33" t="s">
        <v>37689</v>
      </c>
      <c r="E717" s="33" t="s">
        <v>32842</v>
      </c>
      <c r="F717" s="33" t="s">
        <v>2473</v>
      </c>
      <c r="G717" s="33" t="s">
        <v>37655</v>
      </c>
      <c r="H717" s="33" t="s">
        <v>34333</v>
      </c>
      <c r="I717" s="33" t="s">
        <v>18419</v>
      </c>
      <c r="J717" s="33">
        <v>0</v>
      </c>
      <c r="K717" s="33">
        <v>0</v>
      </c>
      <c r="L717" s="33">
        <v>0</v>
      </c>
      <c r="M717" s="33">
        <v>0</v>
      </c>
    </row>
    <row r="718" spans="1:13" ht="14.25" customHeight="1">
      <c r="A718" t="s">
        <v>34326</v>
      </c>
      <c r="B718" s="33" t="s">
        <v>34327</v>
      </c>
      <c r="C718" s="33" t="s">
        <v>34328</v>
      </c>
      <c r="D718" s="33" t="s">
        <v>37651</v>
      </c>
      <c r="E718" s="33" t="s">
        <v>31500</v>
      </c>
      <c r="F718" s="33" t="s">
        <v>2210</v>
      </c>
      <c r="G718" s="33" t="s">
        <v>37875</v>
      </c>
      <c r="H718" s="33" t="s">
        <v>34329</v>
      </c>
      <c r="I718" s="33" t="s">
        <v>18419</v>
      </c>
      <c r="J718" s="33">
        <v>0</v>
      </c>
      <c r="K718" s="33">
        <v>0</v>
      </c>
      <c r="L718" s="33">
        <v>0</v>
      </c>
      <c r="M718" s="33">
        <v>0</v>
      </c>
    </row>
    <row r="719" spans="1:13" ht="14.25" customHeight="1">
      <c r="A719" t="s">
        <v>34319</v>
      </c>
      <c r="B719" s="33" t="s">
        <v>21224</v>
      </c>
      <c r="C719" s="33" t="s">
        <v>34320</v>
      </c>
      <c r="D719" s="33" t="s">
        <v>37909</v>
      </c>
      <c r="E719" s="33" t="s">
        <v>31729</v>
      </c>
      <c r="F719" s="33" t="s">
        <v>2210</v>
      </c>
      <c r="G719" s="33" t="s">
        <v>25271</v>
      </c>
      <c r="H719" s="33" t="s">
        <v>34321</v>
      </c>
      <c r="I719" s="33" t="s">
        <v>18419</v>
      </c>
      <c r="J719" s="33">
        <v>0</v>
      </c>
      <c r="K719" s="33">
        <v>0</v>
      </c>
      <c r="L719" s="33">
        <v>0</v>
      </c>
      <c r="M719" s="33">
        <v>0</v>
      </c>
    </row>
    <row r="720" spans="1:13" ht="14.25" customHeight="1">
      <c r="A720" t="s">
        <v>21828</v>
      </c>
      <c r="B720" s="33" t="s">
        <v>21829</v>
      </c>
      <c r="C720" s="33" t="s">
        <v>2208</v>
      </c>
      <c r="D720" s="33" t="s">
        <v>37651</v>
      </c>
      <c r="E720" s="33" t="s">
        <v>1663</v>
      </c>
      <c r="F720" s="33" t="s">
        <v>20150</v>
      </c>
      <c r="G720" s="33" t="s">
        <v>37660</v>
      </c>
      <c r="H720" s="33" t="s">
        <v>21830</v>
      </c>
      <c r="I720" s="33" t="s">
        <v>18419</v>
      </c>
      <c r="J720" s="33">
        <v>0</v>
      </c>
      <c r="K720" s="33">
        <v>0</v>
      </c>
      <c r="L720" s="33">
        <v>0</v>
      </c>
      <c r="M720" s="33">
        <v>0</v>
      </c>
    </row>
    <row r="721" spans="1:13" ht="14.25" customHeight="1">
      <c r="A721" t="s">
        <v>21661</v>
      </c>
      <c r="B721" s="33" t="s">
        <v>2940</v>
      </c>
      <c r="C721" s="33" t="s">
        <v>3892</v>
      </c>
      <c r="D721" s="33" t="s">
        <v>37651</v>
      </c>
      <c r="E721" s="33" t="s">
        <v>21507</v>
      </c>
      <c r="F721" s="33" t="s">
        <v>3557</v>
      </c>
      <c r="G721" s="33" t="s">
        <v>37904</v>
      </c>
      <c r="H721" s="33" t="s">
        <v>21662</v>
      </c>
      <c r="I721" s="33" t="s">
        <v>18419</v>
      </c>
      <c r="J721" s="33">
        <v>0</v>
      </c>
      <c r="K721" s="33">
        <v>0</v>
      </c>
      <c r="L721" s="33">
        <v>0</v>
      </c>
      <c r="M721" s="33">
        <v>0</v>
      </c>
    </row>
    <row r="722" spans="1:13" ht="14.25" customHeight="1">
      <c r="A722" t="s">
        <v>21823</v>
      </c>
      <c r="B722" s="33" t="s">
        <v>21824</v>
      </c>
      <c r="C722" s="33" t="s">
        <v>21825</v>
      </c>
      <c r="D722" s="33">
        <v>0</v>
      </c>
      <c r="E722" s="33" t="s">
        <v>20716</v>
      </c>
      <c r="F722" s="33" t="s">
        <v>21826</v>
      </c>
      <c r="G722" s="33">
        <v>0</v>
      </c>
      <c r="H722" s="33" t="s">
        <v>21827</v>
      </c>
      <c r="I722" s="33" t="s">
        <v>18419</v>
      </c>
      <c r="J722" s="33">
        <v>0</v>
      </c>
      <c r="K722" s="33">
        <v>0</v>
      </c>
      <c r="L722" s="33">
        <v>0</v>
      </c>
      <c r="M722" s="33">
        <v>0</v>
      </c>
    </row>
    <row r="723" spans="1:13" ht="14.25" customHeight="1">
      <c r="A723" t="s">
        <v>34106</v>
      </c>
      <c r="B723" s="33" t="s">
        <v>34107</v>
      </c>
      <c r="C723" s="33" t="s">
        <v>25897</v>
      </c>
      <c r="D723" s="33" t="s">
        <v>37651</v>
      </c>
      <c r="E723" s="33" t="s">
        <v>22395</v>
      </c>
      <c r="F723" s="33" t="s">
        <v>34108</v>
      </c>
      <c r="G723" s="33" t="s">
        <v>37655</v>
      </c>
      <c r="H723" s="33" t="s">
        <v>34109</v>
      </c>
      <c r="I723" s="33" t="s">
        <v>18419</v>
      </c>
      <c r="J723" s="33">
        <v>0</v>
      </c>
      <c r="K723" s="33">
        <v>0</v>
      </c>
      <c r="L723" s="33">
        <v>0</v>
      </c>
      <c r="M723" s="33">
        <v>0</v>
      </c>
    </row>
    <row r="724" spans="1:13" ht="14.25" customHeight="1">
      <c r="A724" t="s">
        <v>34103</v>
      </c>
      <c r="B724" s="33" t="s">
        <v>34104</v>
      </c>
      <c r="C724" s="33" t="s">
        <v>23009</v>
      </c>
      <c r="D724" s="33" t="s">
        <v>37651</v>
      </c>
      <c r="E724" s="33" t="s">
        <v>33929</v>
      </c>
      <c r="F724" s="33" t="s">
        <v>3059</v>
      </c>
      <c r="G724" s="33" t="s">
        <v>37844</v>
      </c>
      <c r="H724" s="33" t="s">
        <v>34105</v>
      </c>
      <c r="I724" s="33" t="s">
        <v>18419</v>
      </c>
      <c r="J724" s="33">
        <v>0</v>
      </c>
      <c r="K724" s="33">
        <v>0</v>
      </c>
      <c r="L724" s="33">
        <v>0</v>
      </c>
      <c r="M724" s="33">
        <v>0</v>
      </c>
    </row>
    <row r="725" spans="1:13" ht="14.25" customHeight="1">
      <c r="A725" t="s">
        <v>34048</v>
      </c>
      <c r="B725" s="33" t="s">
        <v>3057</v>
      </c>
      <c r="C725" s="33" t="s">
        <v>2208</v>
      </c>
      <c r="D725" s="33" t="s">
        <v>37717</v>
      </c>
      <c r="E725" s="33" t="s">
        <v>31784</v>
      </c>
      <c r="F725" s="33" t="s">
        <v>2320</v>
      </c>
      <c r="G725" s="33" t="s">
        <v>37655</v>
      </c>
      <c r="H725" s="33" t="s">
        <v>34049</v>
      </c>
      <c r="I725" s="33" t="s">
        <v>18419</v>
      </c>
      <c r="J725" s="33">
        <v>0</v>
      </c>
      <c r="K725" s="33">
        <v>0</v>
      </c>
      <c r="L725" s="33">
        <v>0</v>
      </c>
      <c r="M725" s="33">
        <v>0</v>
      </c>
    </row>
    <row r="726" spans="1:13" ht="14.25" customHeight="1">
      <c r="A726" t="s">
        <v>34001</v>
      </c>
      <c r="B726" s="33" t="s">
        <v>34002</v>
      </c>
      <c r="C726" s="33" t="s">
        <v>34003</v>
      </c>
      <c r="D726" s="33" t="s">
        <v>37651</v>
      </c>
      <c r="E726" s="33" t="s">
        <v>34004</v>
      </c>
      <c r="F726" s="33" t="s">
        <v>2473</v>
      </c>
      <c r="G726" s="33" t="s">
        <v>37910</v>
      </c>
      <c r="H726" s="33" t="s">
        <v>34005</v>
      </c>
      <c r="I726" s="33" t="s">
        <v>18419</v>
      </c>
      <c r="J726" s="33">
        <v>0</v>
      </c>
      <c r="K726" s="33">
        <v>0</v>
      </c>
      <c r="L726" s="33">
        <v>0</v>
      </c>
      <c r="M726" s="33">
        <v>0</v>
      </c>
    </row>
    <row r="727" spans="1:13" ht="14.25" customHeight="1">
      <c r="A727" t="s">
        <v>33990</v>
      </c>
      <c r="B727" s="33" t="s">
        <v>3120</v>
      </c>
      <c r="C727" s="33" t="s">
        <v>33991</v>
      </c>
      <c r="D727" s="33" t="s">
        <v>1566</v>
      </c>
      <c r="E727" s="33" t="s">
        <v>32047</v>
      </c>
      <c r="F727" s="33" t="s">
        <v>32048</v>
      </c>
      <c r="G727" s="33" t="s">
        <v>37911</v>
      </c>
      <c r="H727" s="33" t="s">
        <v>33992</v>
      </c>
      <c r="I727" s="33" t="s">
        <v>18419</v>
      </c>
      <c r="J727" s="33">
        <v>0</v>
      </c>
      <c r="K727" s="33">
        <v>0</v>
      </c>
      <c r="L727" s="33">
        <v>0</v>
      </c>
      <c r="M727" s="33">
        <v>0</v>
      </c>
    </row>
    <row r="728" spans="1:13" ht="14.25" customHeight="1">
      <c r="A728" t="s">
        <v>21819</v>
      </c>
      <c r="B728" s="33" t="s">
        <v>21820</v>
      </c>
      <c r="C728" s="33" t="s">
        <v>21821</v>
      </c>
      <c r="D728" s="33" t="s">
        <v>37651</v>
      </c>
      <c r="E728" s="33" t="s">
        <v>1663</v>
      </c>
      <c r="F728" s="33" t="s">
        <v>20150</v>
      </c>
      <c r="G728" s="33" t="s">
        <v>37708</v>
      </c>
      <c r="H728" s="33" t="s">
        <v>21822</v>
      </c>
      <c r="I728" s="33" t="s">
        <v>18419</v>
      </c>
      <c r="J728" s="33">
        <v>0</v>
      </c>
      <c r="K728" s="33">
        <v>0</v>
      </c>
      <c r="L728" s="33">
        <v>0</v>
      </c>
      <c r="M728" s="33">
        <v>0</v>
      </c>
    </row>
    <row r="729" spans="1:13" ht="14.25" customHeight="1">
      <c r="A729" t="s">
        <v>21816</v>
      </c>
      <c r="B729" s="33" t="s">
        <v>3171</v>
      </c>
      <c r="C729" s="33" t="s">
        <v>21817</v>
      </c>
      <c r="D729" s="33" t="s">
        <v>37651</v>
      </c>
      <c r="E729" s="33" t="s">
        <v>21507</v>
      </c>
      <c r="F729" s="33" t="s">
        <v>21528</v>
      </c>
      <c r="G729" s="33" t="s">
        <v>37904</v>
      </c>
      <c r="H729" s="33" t="s">
        <v>21818</v>
      </c>
      <c r="I729" s="33" t="s">
        <v>18419</v>
      </c>
      <c r="J729" s="33">
        <v>0</v>
      </c>
      <c r="K729" s="33">
        <v>0</v>
      </c>
      <c r="L729" s="33">
        <v>0</v>
      </c>
      <c r="M729" s="33">
        <v>0</v>
      </c>
    </row>
    <row r="730" spans="1:13" ht="14.25" customHeight="1">
      <c r="A730" t="s">
        <v>33947</v>
      </c>
      <c r="B730" s="33" t="s">
        <v>17245</v>
      </c>
      <c r="C730" s="33" t="s">
        <v>33948</v>
      </c>
      <c r="D730" s="33" t="s">
        <v>37651</v>
      </c>
      <c r="E730" s="33" t="s">
        <v>33949</v>
      </c>
      <c r="F730" s="33" t="s">
        <v>3059</v>
      </c>
      <c r="G730" s="33" t="s">
        <v>37707</v>
      </c>
      <c r="H730" s="33" t="s">
        <v>33950</v>
      </c>
      <c r="I730" s="33" t="s">
        <v>18419</v>
      </c>
      <c r="J730" s="33">
        <v>0</v>
      </c>
      <c r="K730" s="33">
        <v>0</v>
      </c>
      <c r="L730" s="33">
        <v>0</v>
      </c>
      <c r="M730" s="33">
        <v>0</v>
      </c>
    </row>
    <row r="731" spans="1:13" ht="14.25" customHeight="1">
      <c r="A731" t="s">
        <v>33942</v>
      </c>
      <c r="B731" s="33" t="s">
        <v>2874</v>
      </c>
      <c r="C731" s="33" t="s">
        <v>33943</v>
      </c>
      <c r="D731" s="33" t="s">
        <v>37651</v>
      </c>
      <c r="E731" s="33" t="s">
        <v>33944</v>
      </c>
      <c r="F731" s="33" t="s">
        <v>2824</v>
      </c>
      <c r="G731" s="33" t="s">
        <v>37707</v>
      </c>
      <c r="H731" s="33" t="s">
        <v>33945</v>
      </c>
      <c r="I731" s="33" t="s">
        <v>18419</v>
      </c>
      <c r="J731" s="33">
        <v>0</v>
      </c>
      <c r="K731" s="33">
        <v>0</v>
      </c>
      <c r="L731" s="33">
        <v>0</v>
      </c>
      <c r="M731" s="33">
        <v>0</v>
      </c>
    </row>
    <row r="732" spans="1:13" ht="14.25" customHeight="1">
      <c r="A732" t="s">
        <v>33932</v>
      </c>
      <c r="B732" s="33" t="s">
        <v>4454</v>
      </c>
      <c r="C732" s="33" t="s">
        <v>33933</v>
      </c>
      <c r="D732" s="33" t="s">
        <v>37651</v>
      </c>
      <c r="E732" s="33" t="s">
        <v>33934</v>
      </c>
      <c r="F732" s="33" t="s">
        <v>3441</v>
      </c>
      <c r="G732" s="33" t="s">
        <v>37897</v>
      </c>
      <c r="H732" s="33" t="s">
        <v>33935</v>
      </c>
      <c r="I732" s="33" t="s">
        <v>18419</v>
      </c>
      <c r="J732" s="33">
        <v>0</v>
      </c>
      <c r="K732" s="33">
        <v>0</v>
      </c>
      <c r="L732" s="33">
        <v>0</v>
      </c>
      <c r="M732" s="33">
        <v>0</v>
      </c>
    </row>
    <row r="733" spans="1:13" ht="14.25" customHeight="1">
      <c r="A733" t="s">
        <v>33927</v>
      </c>
      <c r="B733" s="33" t="s">
        <v>28588</v>
      </c>
      <c r="C733" s="33" t="s">
        <v>33928</v>
      </c>
      <c r="D733" s="33" t="s">
        <v>37651</v>
      </c>
      <c r="E733" s="33" t="s">
        <v>33929</v>
      </c>
      <c r="F733" s="33" t="s">
        <v>2210</v>
      </c>
      <c r="G733" s="33" t="s">
        <v>25271</v>
      </c>
      <c r="H733" s="33" t="s">
        <v>33930</v>
      </c>
      <c r="I733" s="33" t="s">
        <v>18419</v>
      </c>
      <c r="J733" s="33">
        <v>0</v>
      </c>
      <c r="K733" s="33">
        <v>0</v>
      </c>
      <c r="L733" s="33">
        <v>0</v>
      </c>
      <c r="M733" s="33">
        <v>0</v>
      </c>
    </row>
    <row r="734" spans="1:13" ht="14.25" customHeight="1">
      <c r="A734" t="s">
        <v>33923</v>
      </c>
      <c r="B734" s="33" t="s">
        <v>33924</v>
      </c>
      <c r="C734" s="33" t="s">
        <v>33925</v>
      </c>
      <c r="D734" s="33" t="s">
        <v>37651</v>
      </c>
      <c r="E734" s="33" t="s">
        <v>22395</v>
      </c>
      <c r="F734" s="33" t="s">
        <v>2210</v>
      </c>
      <c r="G734" s="33" t="s">
        <v>37912</v>
      </c>
      <c r="H734" s="33" t="s">
        <v>33926</v>
      </c>
      <c r="I734" s="33" t="s">
        <v>18419</v>
      </c>
      <c r="J734" s="33">
        <v>0</v>
      </c>
      <c r="K734" s="33">
        <v>0</v>
      </c>
      <c r="L734" s="33">
        <v>0</v>
      </c>
      <c r="M734" s="33">
        <v>0</v>
      </c>
    </row>
    <row r="735" spans="1:13" ht="14.25" customHeight="1">
      <c r="A735" t="s">
        <v>21813</v>
      </c>
      <c r="B735" s="33" t="s">
        <v>3194</v>
      </c>
      <c r="C735" s="33" t="s">
        <v>3779</v>
      </c>
      <c r="D735" s="33" t="s">
        <v>37651</v>
      </c>
      <c r="E735" s="33" t="s">
        <v>21490</v>
      </c>
      <c r="F735" s="33" t="s">
        <v>21814</v>
      </c>
      <c r="G735" s="33" t="s">
        <v>9622</v>
      </c>
      <c r="H735" s="33" t="s">
        <v>21815</v>
      </c>
      <c r="I735" s="33" t="s">
        <v>18419</v>
      </c>
      <c r="J735" s="33">
        <v>0</v>
      </c>
      <c r="K735" s="33">
        <v>0</v>
      </c>
      <c r="L735" s="33">
        <v>0</v>
      </c>
      <c r="M735" s="33">
        <v>0</v>
      </c>
    </row>
    <row r="736" spans="1:13" ht="14.25" customHeight="1">
      <c r="A736" t="s">
        <v>21808</v>
      </c>
      <c r="B736" s="33" t="s">
        <v>21809</v>
      </c>
      <c r="C736" s="33" t="s">
        <v>21810</v>
      </c>
      <c r="D736" s="33" t="s">
        <v>37654</v>
      </c>
      <c r="E736" s="33" t="s">
        <v>1661</v>
      </c>
      <c r="F736" s="33" t="s">
        <v>5645</v>
      </c>
      <c r="G736" s="33" t="s">
        <v>37913</v>
      </c>
      <c r="H736" s="33" t="s">
        <v>21812</v>
      </c>
      <c r="I736" s="33" t="s">
        <v>18419</v>
      </c>
      <c r="J736" s="33">
        <v>0</v>
      </c>
      <c r="K736" s="33">
        <v>0</v>
      </c>
      <c r="L736" s="33">
        <v>0</v>
      </c>
      <c r="M736" s="33">
        <v>0</v>
      </c>
    </row>
    <row r="737" spans="1:13" ht="14.25" customHeight="1">
      <c r="A737" t="s">
        <v>21803</v>
      </c>
      <c r="B737" s="33" t="s">
        <v>3221</v>
      </c>
      <c r="C737" s="33" t="s">
        <v>9297</v>
      </c>
      <c r="D737" s="33">
        <v>0</v>
      </c>
      <c r="E737" s="33" t="s">
        <v>20518</v>
      </c>
      <c r="F737" s="33" t="s">
        <v>2473</v>
      </c>
      <c r="G737" s="33">
        <v>0</v>
      </c>
      <c r="H737" s="33" t="s">
        <v>21804</v>
      </c>
      <c r="I737" s="33" t="s">
        <v>18419</v>
      </c>
      <c r="J737" s="33">
        <v>0</v>
      </c>
      <c r="K737" s="33">
        <v>0</v>
      </c>
      <c r="L737" s="33">
        <v>0</v>
      </c>
      <c r="M737" s="33">
        <v>0</v>
      </c>
    </row>
    <row r="738" spans="1:13" ht="14.25" customHeight="1">
      <c r="A738" t="s">
        <v>21805</v>
      </c>
      <c r="B738" s="33" t="s">
        <v>3221</v>
      </c>
      <c r="C738" s="33" t="s">
        <v>21806</v>
      </c>
      <c r="D738" s="33">
        <v>0</v>
      </c>
      <c r="E738" s="33" t="s">
        <v>20518</v>
      </c>
      <c r="F738" s="33" t="s">
        <v>2473</v>
      </c>
      <c r="G738" s="33">
        <v>0</v>
      </c>
      <c r="H738" s="33" t="s">
        <v>21807</v>
      </c>
      <c r="I738" s="33" t="s">
        <v>18419</v>
      </c>
      <c r="J738" s="33">
        <v>0</v>
      </c>
      <c r="K738" s="33">
        <v>0</v>
      </c>
      <c r="L738" s="33">
        <v>0</v>
      </c>
      <c r="M738" s="33">
        <v>0</v>
      </c>
    </row>
    <row r="739" spans="1:13" ht="14.25" customHeight="1">
      <c r="A739" t="s">
        <v>21796</v>
      </c>
      <c r="B739" s="33" t="s">
        <v>3176</v>
      </c>
      <c r="C739" s="33" t="s">
        <v>21797</v>
      </c>
      <c r="D739" s="33">
        <v>0</v>
      </c>
      <c r="E739" s="33" t="s">
        <v>20518</v>
      </c>
      <c r="F739" s="33" t="s">
        <v>2473</v>
      </c>
      <c r="G739" s="33">
        <v>0</v>
      </c>
      <c r="H739" s="33" t="s">
        <v>21798</v>
      </c>
      <c r="I739" s="33" t="s">
        <v>18419</v>
      </c>
      <c r="J739" s="33">
        <v>0</v>
      </c>
      <c r="K739" s="33">
        <v>0</v>
      </c>
      <c r="L739" s="33">
        <v>0</v>
      </c>
      <c r="M739" s="33">
        <v>0</v>
      </c>
    </row>
    <row r="740" spans="1:13" ht="14.25" customHeight="1">
      <c r="A740" t="s">
        <v>21799</v>
      </c>
      <c r="B740" s="33" t="s">
        <v>3176</v>
      </c>
      <c r="C740" s="33" t="s">
        <v>21800</v>
      </c>
      <c r="D740" s="33" t="s">
        <v>37651</v>
      </c>
      <c r="E740" s="33" t="s">
        <v>21490</v>
      </c>
      <c r="F740" s="33" t="s">
        <v>21801</v>
      </c>
      <c r="G740" s="33" t="s">
        <v>37914</v>
      </c>
      <c r="H740" s="33" t="s">
        <v>21802</v>
      </c>
      <c r="I740" s="33" t="s">
        <v>18419</v>
      </c>
      <c r="J740" s="33">
        <v>0</v>
      </c>
      <c r="K740" s="33">
        <v>0</v>
      </c>
      <c r="L740" s="33">
        <v>0</v>
      </c>
      <c r="M740" s="33">
        <v>0</v>
      </c>
    </row>
    <row r="741" spans="1:13" ht="14.25" customHeight="1">
      <c r="A741" t="s">
        <v>21831</v>
      </c>
      <c r="B741" s="33" t="s">
        <v>3176</v>
      </c>
      <c r="C741" s="33" t="s">
        <v>19087</v>
      </c>
      <c r="D741" s="33">
        <v>0</v>
      </c>
      <c r="E741" s="33" t="s">
        <v>20716</v>
      </c>
      <c r="F741" s="33" t="s">
        <v>2489</v>
      </c>
      <c r="G741" s="33">
        <v>0</v>
      </c>
      <c r="H741" s="33" t="s">
        <v>21832</v>
      </c>
      <c r="I741" s="33" t="s">
        <v>18419</v>
      </c>
      <c r="J741" s="33">
        <v>0</v>
      </c>
      <c r="K741" s="33">
        <v>0</v>
      </c>
      <c r="L741" s="33">
        <v>0</v>
      </c>
      <c r="M741" s="33">
        <v>0</v>
      </c>
    </row>
    <row r="742" spans="1:13" ht="14.25" customHeight="1">
      <c r="A742" t="s">
        <v>33844</v>
      </c>
      <c r="B742" s="33" t="s">
        <v>33845</v>
      </c>
      <c r="C742" s="33" t="s">
        <v>33846</v>
      </c>
      <c r="D742" s="33" t="s">
        <v>37651</v>
      </c>
      <c r="E742" s="33" t="s">
        <v>22395</v>
      </c>
      <c r="F742" s="33" t="s">
        <v>33847</v>
      </c>
      <c r="G742" s="33" t="s">
        <v>37655</v>
      </c>
      <c r="H742" s="33" t="s">
        <v>33848</v>
      </c>
      <c r="I742" s="33" t="s">
        <v>18419</v>
      </c>
      <c r="J742" s="33">
        <v>0</v>
      </c>
      <c r="K742" s="33">
        <v>0</v>
      </c>
      <c r="L742" s="33">
        <v>0</v>
      </c>
      <c r="M742" s="33">
        <v>0</v>
      </c>
    </row>
    <row r="743" spans="1:13" ht="14.25" customHeight="1">
      <c r="A743" t="s">
        <v>21790</v>
      </c>
      <c r="B743" s="33" t="s">
        <v>3299</v>
      </c>
      <c r="C743" s="33" t="s">
        <v>21791</v>
      </c>
      <c r="D743" s="33">
        <v>0</v>
      </c>
      <c r="E743" s="33" t="s">
        <v>20716</v>
      </c>
      <c r="F743" s="33" t="s">
        <v>2320</v>
      </c>
      <c r="G743" s="33">
        <v>0</v>
      </c>
      <c r="H743" s="33" t="s">
        <v>21792</v>
      </c>
      <c r="I743" s="33" t="s">
        <v>18419</v>
      </c>
      <c r="J743" s="33">
        <v>0</v>
      </c>
      <c r="K743" s="33">
        <v>0</v>
      </c>
      <c r="L743" s="33">
        <v>0</v>
      </c>
      <c r="M743" s="33">
        <v>0</v>
      </c>
    </row>
    <row r="744" spans="1:13" ht="14.25" customHeight="1">
      <c r="A744" t="s">
        <v>33681</v>
      </c>
      <c r="B744" s="33" t="s">
        <v>33682</v>
      </c>
      <c r="C744" s="33" t="s">
        <v>33683</v>
      </c>
      <c r="D744" s="33" t="s">
        <v>37717</v>
      </c>
      <c r="E744" s="33" t="s">
        <v>31784</v>
      </c>
      <c r="F744" s="33" t="s">
        <v>2473</v>
      </c>
      <c r="G744" s="33" t="s">
        <v>37662</v>
      </c>
      <c r="H744" s="33" t="s">
        <v>33684</v>
      </c>
      <c r="I744" s="33" t="s">
        <v>18419</v>
      </c>
      <c r="J744" s="33">
        <v>0</v>
      </c>
      <c r="K744" s="33">
        <v>0</v>
      </c>
      <c r="L744" s="33">
        <v>0</v>
      </c>
      <c r="M744" s="33">
        <v>0</v>
      </c>
    </row>
    <row r="745" spans="1:13" ht="14.25" customHeight="1">
      <c r="A745" t="s">
        <v>33666</v>
      </c>
      <c r="B745" s="33" t="s">
        <v>33667</v>
      </c>
      <c r="C745" s="33" t="s">
        <v>33668</v>
      </c>
      <c r="D745" s="33" t="s">
        <v>37651</v>
      </c>
      <c r="E745" s="33" t="s">
        <v>31706</v>
      </c>
      <c r="F745" s="33" t="s">
        <v>2824</v>
      </c>
      <c r="G745" s="33" t="s">
        <v>23895</v>
      </c>
      <c r="H745" s="33" t="s">
        <v>33669</v>
      </c>
      <c r="I745" s="33" t="s">
        <v>18419</v>
      </c>
      <c r="J745" s="33">
        <v>0</v>
      </c>
      <c r="K745" s="33">
        <v>0</v>
      </c>
      <c r="L745" s="33">
        <v>0</v>
      </c>
      <c r="M745" s="33">
        <v>0</v>
      </c>
    </row>
    <row r="746" spans="1:13" ht="14.25" customHeight="1">
      <c r="A746" t="s">
        <v>33670</v>
      </c>
      <c r="B746" s="33" t="s">
        <v>33667</v>
      </c>
      <c r="C746" s="33" t="s">
        <v>33671</v>
      </c>
      <c r="D746" s="33" t="s">
        <v>37651</v>
      </c>
      <c r="E746" s="33" t="s">
        <v>22395</v>
      </c>
      <c r="F746" s="33" t="s">
        <v>33672</v>
      </c>
      <c r="G746" s="33" t="s">
        <v>37655</v>
      </c>
      <c r="H746" s="33" t="s">
        <v>33673</v>
      </c>
      <c r="I746" s="33" t="s">
        <v>18419</v>
      </c>
      <c r="J746" s="33">
        <v>0</v>
      </c>
      <c r="K746" s="33">
        <v>0</v>
      </c>
      <c r="L746" s="33">
        <v>0</v>
      </c>
      <c r="M746" s="33">
        <v>0</v>
      </c>
    </row>
    <row r="747" spans="1:13" ht="14.25" customHeight="1">
      <c r="A747" t="s">
        <v>21777</v>
      </c>
      <c r="B747" s="33" t="s">
        <v>5729</v>
      </c>
      <c r="C747" s="33" t="s">
        <v>21778</v>
      </c>
      <c r="D747" s="33" t="s">
        <v>37654</v>
      </c>
      <c r="E747" s="33" t="s">
        <v>1661</v>
      </c>
      <c r="F747" s="33" t="s">
        <v>2112</v>
      </c>
      <c r="G747" s="33" t="s">
        <v>37762</v>
      </c>
      <c r="H747" s="33" t="s">
        <v>21779</v>
      </c>
      <c r="I747" s="33" t="s">
        <v>18419</v>
      </c>
      <c r="J747" s="33">
        <v>0</v>
      </c>
      <c r="K747" s="33">
        <v>0</v>
      </c>
      <c r="L747" s="33">
        <v>0</v>
      </c>
      <c r="M747" s="33">
        <v>0</v>
      </c>
    </row>
    <row r="748" spans="1:13" ht="14.25" customHeight="1">
      <c r="A748" t="s">
        <v>21773</v>
      </c>
      <c r="B748" s="33" t="s">
        <v>12078</v>
      </c>
      <c r="C748" s="33" t="s">
        <v>21774</v>
      </c>
      <c r="D748" s="33" t="s">
        <v>37651</v>
      </c>
      <c r="E748" s="33" t="s">
        <v>20730</v>
      </c>
      <c r="F748" s="33" t="s">
        <v>21775</v>
      </c>
      <c r="G748" s="33" t="s">
        <v>37681</v>
      </c>
      <c r="H748" s="33" t="s">
        <v>21776</v>
      </c>
      <c r="I748" s="33" t="s">
        <v>18419</v>
      </c>
      <c r="J748" s="33">
        <v>0</v>
      </c>
      <c r="K748" s="33">
        <v>0</v>
      </c>
      <c r="L748" s="33">
        <v>0</v>
      </c>
      <c r="M748" s="33">
        <v>0</v>
      </c>
    </row>
    <row r="749" spans="1:13" ht="14.25" customHeight="1">
      <c r="A749" t="s">
        <v>21769</v>
      </c>
      <c r="B749" s="33" t="s">
        <v>6715</v>
      </c>
      <c r="C749" s="33" t="s">
        <v>21770</v>
      </c>
      <c r="D749" s="33" t="s">
        <v>37651</v>
      </c>
      <c r="E749" s="33" t="s">
        <v>21507</v>
      </c>
      <c r="F749" s="33" t="s">
        <v>21771</v>
      </c>
      <c r="G749" s="33" t="s">
        <v>37915</v>
      </c>
      <c r="H749" s="33" t="s">
        <v>21772</v>
      </c>
      <c r="I749" s="33" t="s">
        <v>18419</v>
      </c>
      <c r="J749" s="33">
        <v>0</v>
      </c>
      <c r="K749" s="33">
        <v>0</v>
      </c>
      <c r="L749" s="33">
        <v>0</v>
      </c>
      <c r="M749" s="33">
        <v>0</v>
      </c>
    </row>
    <row r="750" spans="1:13" ht="14.25" customHeight="1">
      <c r="A750" t="s">
        <v>21763</v>
      </c>
      <c r="B750" s="33" t="s">
        <v>11994</v>
      </c>
      <c r="C750" s="33" t="s">
        <v>3892</v>
      </c>
      <c r="D750" s="33" t="s">
        <v>37651</v>
      </c>
      <c r="E750" s="33" t="s">
        <v>21507</v>
      </c>
      <c r="F750" s="33" t="s">
        <v>21764</v>
      </c>
      <c r="G750" s="33" t="s">
        <v>37904</v>
      </c>
      <c r="H750" s="33" t="s">
        <v>21765</v>
      </c>
      <c r="I750" s="33" t="s">
        <v>18419</v>
      </c>
      <c r="J750" s="33">
        <v>0</v>
      </c>
      <c r="K750" s="33">
        <v>0</v>
      </c>
      <c r="L750" s="33">
        <v>0</v>
      </c>
      <c r="M750" s="33">
        <v>0</v>
      </c>
    </row>
    <row r="751" spans="1:13" ht="14.25" customHeight="1">
      <c r="A751" t="s">
        <v>21755</v>
      </c>
      <c r="B751" s="33" t="s">
        <v>3729</v>
      </c>
      <c r="C751" s="33" t="s">
        <v>8197</v>
      </c>
      <c r="D751" s="33" t="s">
        <v>37698</v>
      </c>
      <c r="E751" s="33" t="s">
        <v>21756</v>
      </c>
      <c r="F751" s="33" t="s">
        <v>21757</v>
      </c>
      <c r="G751" s="33" t="s">
        <v>37817</v>
      </c>
      <c r="H751" s="33" t="s">
        <v>21758</v>
      </c>
      <c r="I751" s="33" t="s">
        <v>18419</v>
      </c>
      <c r="J751" s="33">
        <v>0</v>
      </c>
      <c r="K751" s="33">
        <v>0</v>
      </c>
      <c r="L751" s="33">
        <v>0</v>
      </c>
      <c r="M751" s="33">
        <v>0</v>
      </c>
    </row>
    <row r="752" spans="1:13" ht="14.25" customHeight="1">
      <c r="A752" t="s">
        <v>21752</v>
      </c>
      <c r="B752" s="33" t="s">
        <v>3735</v>
      </c>
      <c r="C752" s="33" t="s">
        <v>21753</v>
      </c>
      <c r="D752" s="33" t="s">
        <v>37651</v>
      </c>
      <c r="E752" s="33" t="s">
        <v>21507</v>
      </c>
      <c r="F752" s="33" t="s">
        <v>2824</v>
      </c>
      <c r="G752" s="33" t="s">
        <v>37916</v>
      </c>
      <c r="H752" s="33" t="s">
        <v>21754</v>
      </c>
      <c r="I752" s="33" t="s">
        <v>18419</v>
      </c>
      <c r="J752" s="33">
        <v>0</v>
      </c>
      <c r="K752" s="33">
        <v>0</v>
      </c>
      <c r="L752" s="33">
        <v>0</v>
      </c>
      <c r="M752" s="33">
        <v>0</v>
      </c>
    </row>
    <row r="753" spans="1:13" ht="14.25" customHeight="1">
      <c r="A753" t="s">
        <v>21750</v>
      </c>
      <c r="B753" s="33" t="s">
        <v>16009</v>
      </c>
      <c r="C753" s="33" t="s">
        <v>3232</v>
      </c>
      <c r="D753" s="33">
        <v>0</v>
      </c>
      <c r="E753" s="33" t="s">
        <v>20518</v>
      </c>
      <c r="F753" s="33" t="s">
        <v>2473</v>
      </c>
      <c r="G753" s="33">
        <v>0</v>
      </c>
      <c r="H753" s="33" t="s">
        <v>21751</v>
      </c>
      <c r="I753" s="33" t="s">
        <v>18419</v>
      </c>
      <c r="J753" s="33">
        <v>0</v>
      </c>
      <c r="K753" s="33">
        <v>0</v>
      </c>
      <c r="L753" s="33">
        <v>0</v>
      </c>
      <c r="M753" s="33">
        <v>0</v>
      </c>
    </row>
    <row r="754" spans="1:13" ht="14.25" customHeight="1">
      <c r="A754" t="s">
        <v>21748</v>
      </c>
      <c r="B754" s="33" t="s">
        <v>3778</v>
      </c>
      <c r="C754" s="33" t="s">
        <v>21151</v>
      </c>
      <c r="D754" s="33" t="s">
        <v>37651</v>
      </c>
      <c r="E754" s="33" t="s">
        <v>1663</v>
      </c>
      <c r="F754" s="33" t="s">
        <v>3557</v>
      </c>
      <c r="G754" s="33" t="s">
        <v>37692</v>
      </c>
      <c r="H754" s="33" t="s">
        <v>21749</v>
      </c>
      <c r="I754" s="33" t="s">
        <v>18419</v>
      </c>
      <c r="J754" s="33">
        <v>0</v>
      </c>
      <c r="K754" s="33">
        <v>0</v>
      </c>
      <c r="L754" s="33">
        <v>0</v>
      </c>
      <c r="M754" s="33">
        <v>0</v>
      </c>
    </row>
    <row r="755" spans="1:13" ht="14.25" customHeight="1">
      <c r="A755" t="s">
        <v>21760</v>
      </c>
      <c r="B755" s="33" t="s">
        <v>3778</v>
      </c>
      <c r="C755" s="33" t="s">
        <v>21761</v>
      </c>
      <c r="D755" s="33" t="s">
        <v>37654</v>
      </c>
      <c r="E755" s="33" t="s">
        <v>1661</v>
      </c>
      <c r="F755" s="33" t="s">
        <v>2112</v>
      </c>
      <c r="G755" s="33" t="s">
        <v>37917</v>
      </c>
      <c r="H755" s="33" t="s">
        <v>21762</v>
      </c>
      <c r="I755" s="33" t="s">
        <v>18419</v>
      </c>
      <c r="J755" s="33">
        <v>0</v>
      </c>
      <c r="K755" s="33">
        <v>0</v>
      </c>
      <c r="L755" s="33">
        <v>0</v>
      </c>
      <c r="M755" s="33">
        <v>0</v>
      </c>
    </row>
    <row r="756" spans="1:13" ht="14.25" customHeight="1">
      <c r="A756" t="s">
        <v>21744</v>
      </c>
      <c r="B756" s="33" t="s">
        <v>21745</v>
      </c>
      <c r="C756" s="33" t="s">
        <v>3794</v>
      </c>
      <c r="D756" s="33" t="s">
        <v>37651</v>
      </c>
      <c r="E756" s="33" t="s">
        <v>21507</v>
      </c>
      <c r="F756" s="33" t="s">
        <v>21746</v>
      </c>
      <c r="G756" s="33" t="s">
        <v>37904</v>
      </c>
      <c r="H756" s="33" t="s">
        <v>21747</v>
      </c>
      <c r="I756" s="33" t="s">
        <v>18419</v>
      </c>
      <c r="J756" s="33">
        <v>0</v>
      </c>
      <c r="K756" s="33">
        <v>0</v>
      </c>
      <c r="L756" s="33">
        <v>0</v>
      </c>
      <c r="M756" s="33">
        <v>0</v>
      </c>
    </row>
    <row r="757" spans="1:13" ht="14.25" customHeight="1">
      <c r="A757" t="s">
        <v>21738</v>
      </c>
      <c r="B757" s="33" t="s">
        <v>20829</v>
      </c>
      <c r="C757" s="33" t="s">
        <v>21739</v>
      </c>
      <c r="D757" s="33">
        <v>0</v>
      </c>
      <c r="E757" s="33" t="s">
        <v>21740</v>
      </c>
      <c r="F757" s="33" t="s">
        <v>21741</v>
      </c>
      <c r="G757" s="33" t="s">
        <v>37918</v>
      </c>
      <c r="H757" s="33" t="s">
        <v>21742</v>
      </c>
      <c r="I757" s="33" t="s">
        <v>18419</v>
      </c>
      <c r="J757" s="33">
        <v>0</v>
      </c>
      <c r="K757" s="33">
        <v>0</v>
      </c>
      <c r="L757" s="33">
        <v>0</v>
      </c>
      <c r="M757" s="33">
        <v>0</v>
      </c>
    </row>
    <row r="758" spans="1:13" ht="14.25" customHeight="1">
      <c r="A758" t="s">
        <v>21735</v>
      </c>
      <c r="B758" s="33" t="s">
        <v>21736</v>
      </c>
      <c r="C758" s="33" t="s">
        <v>8230</v>
      </c>
      <c r="D758" s="33" t="s">
        <v>37651</v>
      </c>
      <c r="E758" s="33" t="s">
        <v>1663</v>
      </c>
      <c r="F758" s="33" t="s">
        <v>20150</v>
      </c>
      <c r="G758" s="33" t="s">
        <v>37660</v>
      </c>
      <c r="H758" s="33" t="s">
        <v>21737</v>
      </c>
      <c r="I758" s="33" t="s">
        <v>18419</v>
      </c>
      <c r="J758" s="33">
        <v>0</v>
      </c>
      <c r="K758" s="33">
        <v>0</v>
      </c>
      <c r="L758" s="33">
        <v>0</v>
      </c>
      <c r="M758" s="33">
        <v>0</v>
      </c>
    </row>
    <row r="759" spans="1:13" ht="14.25" customHeight="1">
      <c r="A759" t="s">
        <v>21731</v>
      </c>
      <c r="B759" s="33" t="s">
        <v>3804</v>
      </c>
      <c r="C759" s="33" t="s">
        <v>21732</v>
      </c>
      <c r="D759" s="33" t="s">
        <v>37651</v>
      </c>
      <c r="E759" s="33" t="s">
        <v>21507</v>
      </c>
      <c r="F759" s="33" t="s">
        <v>21733</v>
      </c>
      <c r="G759" s="33" t="s">
        <v>37904</v>
      </c>
      <c r="H759" s="33" t="s">
        <v>21734</v>
      </c>
      <c r="I759" s="33" t="s">
        <v>18419</v>
      </c>
      <c r="J759" s="33">
        <v>0</v>
      </c>
      <c r="K759" s="33">
        <v>0</v>
      </c>
      <c r="L759" s="33">
        <v>0</v>
      </c>
      <c r="M759" s="33">
        <v>0</v>
      </c>
    </row>
    <row r="760" spans="1:13" ht="14.25" customHeight="1">
      <c r="A760" t="s">
        <v>33424</v>
      </c>
      <c r="B760" s="33" t="s">
        <v>10065</v>
      </c>
      <c r="C760" s="33" t="s">
        <v>27410</v>
      </c>
      <c r="D760" s="33" t="s">
        <v>37651</v>
      </c>
      <c r="E760" s="33" t="s">
        <v>33425</v>
      </c>
      <c r="F760" s="33" t="s">
        <v>2322</v>
      </c>
      <c r="G760" s="33" t="s">
        <v>37655</v>
      </c>
      <c r="H760" s="33" t="s">
        <v>33426</v>
      </c>
      <c r="I760" s="33" t="s">
        <v>18419</v>
      </c>
      <c r="J760" s="33">
        <v>0</v>
      </c>
      <c r="K760" s="33">
        <v>0</v>
      </c>
      <c r="L760" s="33">
        <v>0</v>
      </c>
      <c r="M760" s="33">
        <v>0</v>
      </c>
    </row>
    <row r="761" spans="1:13" ht="14.25" customHeight="1">
      <c r="A761" t="s">
        <v>21722</v>
      </c>
      <c r="B761" s="33" t="s">
        <v>3831</v>
      </c>
      <c r="C761" s="33" t="s">
        <v>21723</v>
      </c>
      <c r="D761" s="33">
        <v>0</v>
      </c>
      <c r="E761" s="33" t="s">
        <v>21724</v>
      </c>
      <c r="F761" s="33" t="s">
        <v>3557</v>
      </c>
      <c r="G761" s="33" t="s">
        <v>37699</v>
      </c>
      <c r="H761" s="33" t="s">
        <v>21725</v>
      </c>
      <c r="I761" s="33" t="s">
        <v>18419</v>
      </c>
      <c r="J761" s="33">
        <v>0</v>
      </c>
      <c r="K761" s="33">
        <v>0</v>
      </c>
      <c r="L761" s="33">
        <v>0</v>
      </c>
      <c r="M761" s="33">
        <v>0</v>
      </c>
    </row>
    <row r="762" spans="1:13" ht="14.25" customHeight="1">
      <c r="A762" t="s">
        <v>21727</v>
      </c>
      <c r="B762" s="33" t="s">
        <v>3831</v>
      </c>
      <c r="C762" s="33" t="s">
        <v>21728</v>
      </c>
      <c r="D762" s="33" t="s">
        <v>37651</v>
      </c>
      <c r="E762" s="33" t="s">
        <v>21507</v>
      </c>
      <c r="F762" s="33" t="s">
        <v>21729</v>
      </c>
      <c r="G762" s="33" t="s">
        <v>37904</v>
      </c>
      <c r="H762" s="33" t="s">
        <v>21730</v>
      </c>
      <c r="I762" s="33" t="s">
        <v>18419</v>
      </c>
      <c r="J762" s="33">
        <v>0</v>
      </c>
      <c r="K762" s="33">
        <v>0</v>
      </c>
      <c r="L762" s="33">
        <v>0</v>
      </c>
      <c r="M762" s="33">
        <v>0</v>
      </c>
    </row>
    <row r="763" spans="1:13" ht="14.25" customHeight="1">
      <c r="A763" t="s">
        <v>33256</v>
      </c>
      <c r="B763" s="33" t="s">
        <v>3853</v>
      </c>
      <c r="C763" s="33" t="s">
        <v>2292</v>
      </c>
      <c r="D763" s="33" t="s">
        <v>37717</v>
      </c>
      <c r="E763" s="33" t="s">
        <v>31784</v>
      </c>
      <c r="F763" s="33" t="s">
        <v>2473</v>
      </c>
      <c r="G763" s="33" t="s">
        <v>37919</v>
      </c>
      <c r="H763" s="33" t="s">
        <v>33257</v>
      </c>
      <c r="I763" s="33" t="s">
        <v>18419</v>
      </c>
      <c r="J763" s="33">
        <v>0</v>
      </c>
      <c r="K763" s="33">
        <v>0</v>
      </c>
      <c r="L763" s="33">
        <v>0</v>
      </c>
      <c r="M763" s="33">
        <v>0</v>
      </c>
    </row>
    <row r="764" spans="1:13" ht="14.25" customHeight="1">
      <c r="A764" t="s">
        <v>33196</v>
      </c>
      <c r="B764" s="33" t="s">
        <v>3885</v>
      </c>
      <c r="C764" s="33" t="s">
        <v>10186</v>
      </c>
      <c r="D764" s="33" t="s">
        <v>37717</v>
      </c>
      <c r="E764" s="33" t="s">
        <v>31784</v>
      </c>
      <c r="F764" s="33" t="s">
        <v>2320</v>
      </c>
      <c r="G764" s="33" t="s">
        <v>37655</v>
      </c>
      <c r="H764" s="33" t="s">
        <v>33197</v>
      </c>
      <c r="I764" s="33" t="s">
        <v>18419</v>
      </c>
      <c r="J764" s="33">
        <v>0</v>
      </c>
      <c r="K764" s="33">
        <v>0</v>
      </c>
      <c r="L764" s="33">
        <v>0</v>
      </c>
      <c r="M764" s="33">
        <v>0</v>
      </c>
    </row>
    <row r="765" spans="1:13" ht="14.25" customHeight="1">
      <c r="A765" t="s">
        <v>21706</v>
      </c>
      <c r="B765" s="33" t="s">
        <v>3896</v>
      </c>
      <c r="C765" s="33" t="s">
        <v>7817</v>
      </c>
      <c r="D765" s="33">
        <v>0</v>
      </c>
      <c r="E765" s="33" t="s">
        <v>20716</v>
      </c>
      <c r="F765" s="33" t="s">
        <v>2320</v>
      </c>
      <c r="G765" s="33">
        <v>0</v>
      </c>
      <c r="H765" s="33" t="s">
        <v>21707</v>
      </c>
      <c r="I765" s="33" t="s">
        <v>18419</v>
      </c>
      <c r="J765" s="33">
        <v>0</v>
      </c>
      <c r="K765" s="33">
        <v>0</v>
      </c>
      <c r="L765" s="33">
        <v>0</v>
      </c>
      <c r="M765" s="33">
        <v>0</v>
      </c>
    </row>
    <row r="766" spans="1:13" ht="14.25" customHeight="1">
      <c r="A766" t="s">
        <v>21708</v>
      </c>
      <c r="B766" s="33" t="s">
        <v>3896</v>
      </c>
      <c r="C766" s="33" t="s">
        <v>21709</v>
      </c>
      <c r="D766" s="33">
        <v>0</v>
      </c>
      <c r="E766" s="33" t="s">
        <v>20716</v>
      </c>
      <c r="F766" s="33" t="s">
        <v>21710</v>
      </c>
      <c r="G766" s="33">
        <v>0</v>
      </c>
      <c r="H766" s="33" t="s">
        <v>21711</v>
      </c>
      <c r="I766" s="33" t="s">
        <v>18419</v>
      </c>
      <c r="J766" s="33">
        <v>0</v>
      </c>
      <c r="K766" s="33">
        <v>0</v>
      </c>
      <c r="L766" s="33">
        <v>0</v>
      </c>
      <c r="M766" s="33">
        <v>0</v>
      </c>
    </row>
    <row r="767" spans="1:13" ht="14.25" customHeight="1">
      <c r="A767" t="s">
        <v>21712</v>
      </c>
      <c r="B767" s="33" t="s">
        <v>3896</v>
      </c>
      <c r="C767" s="33" t="s">
        <v>21713</v>
      </c>
      <c r="D767" s="33" t="s">
        <v>37651</v>
      </c>
      <c r="E767" s="33" t="s">
        <v>21490</v>
      </c>
      <c r="F767" s="33" t="s">
        <v>21714</v>
      </c>
      <c r="G767" s="33" t="s">
        <v>37920</v>
      </c>
      <c r="H767" s="33" t="s">
        <v>21715</v>
      </c>
      <c r="I767" s="33" t="s">
        <v>18419</v>
      </c>
      <c r="J767" s="33">
        <v>0</v>
      </c>
      <c r="K767" s="33">
        <v>0</v>
      </c>
      <c r="L767" s="33">
        <v>0</v>
      </c>
      <c r="M767" s="33">
        <v>0</v>
      </c>
    </row>
    <row r="768" spans="1:13" ht="14.25" customHeight="1">
      <c r="A768" t="s">
        <v>21938</v>
      </c>
      <c r="B768" s="33" t="s">
        <v>3864</v>
      </c>
      <c r="C768" s="33" t="s">
        <v>4016</v>
      </c>
      <c r="D768" s="33" t="s">
        <v>37651</v>
      </c>
      <c r="E768" s="33" t="s">
        <v>21507</v>
      </c>
      <c r="F768" s="33" t="s">
        <v>21359</v>
      </c>
      <c r="G768" s="33" t="s">
        <v>37904</v>
      </c>
      <c r="H768" s="33" t="s">
        <v>21939</v>
      </c>
      <c r="I768" s="33" t="s">
        <v>18419</v>
      </c>
      <c r="J768" s="33">
        <v>0</v>
      </c>
      <c r="K768" s="33">
        <v>0</v>
      </c>
      <c r="L768" s="33">
        <v>0</v>
      </c>
      <c r="M768" s="33">
        <v>0</v>
      </c>
    </row>
    <row r="769" spans="1:13" ht="14.25" customHeight="1">
      <c r="A769" t="s">
        <v>21696</v>
      </c>
      <c r="B769" s="33" t="s">
        <v>5897</v>
      </c>
      <c r="C769" s="33" t="s">
        <v>21697</v>
      </c>
      <c r="D769" s="33" t="s">
        <v>37651</v>
      </c>
      <c r="E769" s="33" t="s">
        <v>21507</v>
      </c>
      <c r="F769" s="33" t="s">
        <v>21698</v>
      </c>
      <c r="G769" s="33" t="s">
        <v>37904</v>
      </c>
      <c r="H769" s="33" t="s">
        <v>21699</v>
      </c>
      <c r="I769" s="33" t="s">
        <v>18419</v>
      </c>
      <c r="J769" s="33">
        <v>0</v>
      </c>
      <c r="K769" s="33">
        <v>0</v>
      </c>
      <c r="L769" s="33">
        <v>0</v>
      </c>
      <c r="M769" s="33">
        <v>0</v>
      </c>
    </row>
    <row r="770" spans="1:13" ht="14.25" customHeight="1">
      <c r="A770" t="s">
        <v>21700</v>
      </c>
      <c r="B770" s="33" t="s">
        <v>5897</v>
      </c>
      <c r="C770" s="33" t="s">
        <v>21701</v>
      </c>
      <c r="D770" s="33" t="s">
        <v>37651</v>
      </c>
      <c r="E770" s="33" t="s">
        <v>21507</v>
      </c>
      <c r="F770" s="33" t="s">
        <v>21078</v>
      </c>
      <c r="G770" s="33" t="s">
        <v>37921</v>
      </c>
      <c r="H770" s="33" t="s">
        <v>21702</v>
      </c>
      <c r="I770" s="33" t="s">
        <v>18419</v>
      </c>
      <c r="J770" s="33">
        <v>0</v>
      </c>
      <c r="K770" s="33">
        <v>0</v>
      </c>
      <c r="L770" s="33">
        <v>0</v>
      </c>
      <c r="M770" s="33">
        <v>0</v>
      </c>
    </row>
    <row r="771" spans="1:13" ht="14.25" customHeight="1">
      <c r="A771" t="s">
        <v>21703</v>
      </c>
      <c r="B771" s="33" t="s">
        <v>5897</v>
      </c>
      <c r="C771" s="33" t="s">
        <v>21704</v>
      </c>
      <c r="D771" s="33">
        <v>0</v>
      </c>
      <c r="E771" s="33" t="s">
        <v>20518</v>
      </c>
      <c r="F771" s="33" t="s">
        <v>2473</v>
      </c>
      <c r="G771" s="33">
        <v>0</v>
      </c>
      <c r="H771" s="33" t="s">
        <v>21705</v>
      </c>
      <c r="I771" s="33" t="s">
        <v>18419</v>
      </c>
      <c r="J771" s="33">
        <v>0</v>
      </c>
      <c r="K771" s="33">
        <v>0</v>
      </c>
      <c r="L771" s="33">
        <v>0</v>
      </c>
      <c r="M771" s="33">
        <v>0</v>
      </c>
    </row>
    <row r="772" spans="1:13" ht="14.25" customHeight="1">
      <c r="A772" t="s">
        <v>21693</v>
      </c>
      <c r="B772" s="33" t="s">
        <v>3951</v>
      </c>
      <c r="C772" s="33" t="s">
        <v>21694</v>
      </c>
      <c r="D772" s="33" t="s">
        <v>37651</v>
      </c>
      <c r="E772" s="33" t="s">
        <v>20136</v>
      </c>
      <c r="F772" s="33" t="s">
        <v>4810</v>
      </c>
      <c r="G772" s="33" t="s">
        <v>37665</v>
      </c>
      <c r="H772" s="33" t="s">
        <v>21695</v>
      </c>
      <c r="I772" s="33" t="s">
        <v>18419</v>
      </c>
      <c r="J772" s="33">
        <v>0</v>
      </c>
      <c r="K772" s="33">
        <v>0</v>
      </c>
      <c r="L772" s="33">
        <v>0</v>
      </c>
      <c r="M772" s="33">
        <v>0</v>
      </c>
    </row>
    <row r="773" spans="1:13" ht="14.25" customHeight="1">
      <c r="A773" t="s">
        <v>21690</v>
      </c>
      <c r="B773" s="33" t="s">
        <v>11367</v>
      </c>
      <c r="C773" s="33" t="s">
        <v>21691</v>
      </c>
      <c r="D773" s="33" t="s">
        <v>37651</v>
      </c>
      <c r="E773" s="33" t="s">
        <v>20592</v>
      </c>
      <c r="F773" s="33" t="s">
        <v>2090</v>
      </c>
      <c r="G773" s="33" t="s">
        <v>37721</v>
      </c>
      <c r="H773" s="33" t="s">
        <v>21692</v>
      </c>
      <c r="I773" s="33" t="s">
        <v>18419</v>
      </c>
      <c r="J773" s="33">
        <v>0</v>
      </c>
      <c r="K773" s="33">
        <v>0</v>
      </c>
      <c r="L773" s="33">
        <v>0</v>
      </c>
      <c r="M773" s="33">
        <v>0</v>
      </c>
    </row>
    <row r="774" spans="1:13" ht="14.25" customHeight="1">
      <c r="A774" t="s">
        <v>33013</v>
      </c>
      <c r="B774" s="33" t="s">
        <v>33014</v>
      </c>
      <c r="C774" s="33" t="s">
        <v>33015</v>
      </c>
      <c r="D774" s="33" t="s">
        <v>37651</v>
      </c>
      <c r="E774" s="33" t="s">
        <v>33016</v>
      </c>
      <c r="F774" s="33" t="s">
        <v>2489</v>
      </c>
      <c r="G774" s="33" t="s">
        <v>23085</v>
      </c>
      <c r="H774" s="33" t="s">
        <v>33017</v>
      </c>
      <c r="I774" s="33" t="s">
        <v>18419</v>
      </c>
      <c r="J774" s="33">
        <v>0</v>
      </c>
      <c r="K774" s="33">
        <v>0</v>
      </c>
      <c r="L774" s="33">
        <v>0</v>
      </c>
      <c r="M774" s="33">
        <v>0</v>
      </c>
    </row>
    <row r="775" spans="1:13" ht="14.25" customHeight="1">
      <c r="A775" t="s">
        <v>21675</v>
      </c>
      <c r="B775" s="33" t="s">
        <v>3976</v>
      </c>
      <c r="C775" s="33" t="s">
        <v>21676</v>
      </c>
      <c r="D775" s="33" t="s">
        <v>37651</v>
      </c>
      <c r="E775" s="33" t="s">
        <v>21507</v>
      </c>
      <c r="F775" s="33" t="s">
        <v>21677</v>
      </c>
      <c r="G775" s="33" t="s">
        <v>37904</v>
      </c>
      <c r="H775" s="33" t="s">
        <v>21678</v>
      </c>
      <c r="I775" s="33" t="s">
        <v>18419</v>
      </c>
      <c r="J775" s="33">
        <v>0</v>
      </c>
      <c r="K775" s="33">
        <v>0</v>
      </c>
      <c r="L775" s="33">
        <v>0</v>
      </c>
      <c r="M775" s="33">
        <v>0</v>
      </c>
    </row>
    <row r="776" spans="1:13" ht="14.25" customHeight="1">
      <c r="A776" t="s">
        <v>21679</v>
      </c>
      <c r="B776" s="33" t="s">
        <v>3976</v>
      </c>
      <c r="C776" s="33" t="s">
        <v>21680</v>
      </c>
      <c r="D776" s="33" t="s">
        <v>37651</v>
      </c>
      <c r="E776" s="33" t="s">
        <v>21507</v>
      </c>
      <c r="F776" s="33" t="s">
        <v>5645</v>
      </c>
      <c r="G776" s="33" t="s">
        <v>37904</v>
      </c>
      <c r="H776" s="33" t="s">
        <v>21681</v>
      </c>
      <c r="I776" s="33" t="s">
        <v>18419</v>
      </c>
      <c r="J776" s="33">
        <v>0</v>
      </c>
      <c r="K776" s="33">
        <v>0</v>
      </c>
      <c r="L776" s="33">
        <v>0</v>
      </c>
      <c r="M776" s="33">
        <v>0</v>
      </c>
    </row>
    <row r="777" spans="1:13" ht="14.25" customHeight="1">
      <c r="A777" t="s">
        <v>21664</v>
      </c>
      <c r="B777" s="33" t="s">
        <v>4034</v>
      </c>
      <c r="C777" s="33" t="s">
        <v>2129</v>
      </c>
      <c r="D777" s="33" t="s">
        <v>37651</v>
      </c>
      <c r="E777" s="33" t="s">
        <v>21507</v>
      </c>
      <c r="F777" s="33" t="s">
        <v>21665</v>
      </c>
      <c r="G777" s="33" t="s">
        <v>37904</v>
      </c>
      <c r="H777" s="33" t="s">
        <v>21666</v>
      </c>
      <c r="I777" s="33" t="s">
        <v>18419</v>
      </c>
      <c r="J777" s="33">
        <v>0</v>
      </c>
      <c r="K777" s="33">
        <v>0</v>
      </c>
      <c r="L777" s="33">
        <v>0</v>
      </c>
      <c r="M777" s="33">
        <v>0</v>
      </c>
    </row>
    <row r="778" spans="1:13" ht="14.25" customHeight="1">
      <c r="A778" t="s">
        <v>21667</v>
      </c>
      <c r="B778" s="33" t="s">
        <v>4034</v>
      </c>
      <c r="C778" s="33" t="s">
        <v>21668</v>
      </c>
      <c r="D778" s="33" t="s">
        <v>37651</v>
      </c>
      <c r="E778" s="33" t="s">
        <v>21507</v>
      </c>
      <c r="F778" s="33" t="s">
        <v>21669</v>
      </c>
      <c r="G778" s="33" t="s">
        <v>37904</v>
      </c>
      <c r="H778" s="33" t="s">
        <v>21670</v>
      </c>
      <c r="I778" s="33" t="s">
        <v>18419</v>
      </c>
      <c r="J778" s="33">
        <v>0</v>
      </c>
      <c r="K778" s="33">
        <v>0</v>
      </c>
      <c r="L778" s="33">
        <v>0</v>
      </c>
      <c r="M778" s="33">
        <v>0</v>
      </c>
    </row>
    <row r="779" spans="1:13" ht="14.25" customHeight="1">
      <c r="A779" t="s">
        <v>32916</v>
      </c>
      <c r="B779" s="33" t="s">
        <v>32917</v>
      </c>
      <c r="C779" s="33" t="s">
        <v>32918</v>
      </c>
      <c r="D779" s="33" t="s">
        <v>37651</v>
      </c>
      <c r="E779" s="33" t="s">
        <v>32919</v>
      </c>
      <c r="F779" s="33" t="s">
        <v>2491</v>
      </c>
      <c r="G779" s="33" t="s">
        <v>37922</v>
      </c>
      <c r="H779" s="33" t="s">
        <v>32920</v>
      </c>
      <c r="I779" s="33" t="s">
        <v>18419</v>
      </c>
      <c r="J779" s="33">
        <v>0</v>
      </c>
      <c r="K779" s="33">
        <v>0</v>
      </c>
      <c r="L779" s="33">
        <v>0</v>
      </c>
      <c r="M779" s="33">
        <v>0</v>
      </c>
    </row>
    <row r="780" spans="1:13" ht="14.25" customHeight="1">
      <c r="A780" t="s">
        <v>32889</v>
      </c>
      <c r="B780" s="33" t="s">
        <v>11231</v>
      </c>
      <c r="C780" s="33" t="s">
        <v>32890</v>
      </c>
      <c r="D780" s="33" t="s">
        <v>37651</v>
      </c>
      <c r="E780" s="33" t="s">
        <v>32891</v>
      </c>
      <c r="F780" s="33" t="s">
        <v>2473</v>
      </c>
      <c r="G780" s="33" t="s">
        <v>37755</v>
      </c>
      <c r="H780" s="33" t="s">
        <v>32892</v>
      </c>
      <c r="I780" s="33" t="s">
        <v>18419</v>
      </c>
      <c r="J780" s="33">
        <v>0</v>
      </c>
      <c r="K780" s="33">
        <v>0</v>
      </c>
      <c r="L780" s="33">
        <v>0</v>
      </c>
      <c r="M780" s="33">
        <v>0</v>
      </c>
    </row>
    <row r="781" spans="1:13" ht="14.25" customHeight="1">
      <c r="A781" t="s">
        <v>32877</v>
      </c>
      <c r="B781" s="33" t="s">
        <v>4098</v>
      </c>
      <c r="C781" s="33" t="s">
        <v>32878</v>
      </c>
      <c r="D781" s="33" t="s">
        <v>37651</v>
      </c>
      <c r="E781" s="33" t="s">
        <v>22395</v>
      </c>
      <c r="F781" s="33" t="s">
        <v>5917</v>
      </c>
      <c r="G781" s="33" t="s">
        <v>37907</v>
      </c>
      <c r="H781" s="33" t="s">
        <v>32879</v>
      </c>
      <c r="I781" s="33" t="s">
        <v>18419</v>
      </c>
      <c r="J781" s="33">
        <v>0</v>
      </c>
      <c r="K781" s="33">
        <v>0</v>
      </c>
      <c r="L781" s="33">
        <v>0</v>
      </c>
      <c r="M781" s="33">
        <v>0</v>
      </c>
    </row>
    <row r="782" spans="1:13" ht="14.25" customHeight="1">
      <c r="A782" t="s">
        <v>32870</v>
      </c>
      <c r="B782" s="33" t="s">
        <v>32871</v>
      </c>
      <c r="C782" s="33" t="s">
        <v>32872</v>
      </c>
      <c r="D782" s="33" t="s">
        <v>37651</v>
      </c>
      <c r="E782" s="33" t="s">
        <v>32873</v>
      </c>
      <c r="F782" s="33" t="s">
        <v>20785</v>
      </c>
      <c r="G782" s="33" t="s">
        <v>37655</v>
      </c>
      <c r="H782" s="33" t="s">
        <v>32874</v>
      </c>
      <c r="I782" s="33" t="s">
        <v>18419</v>
      </c>
      <c r="J782" s="33">
        <v>0</v>
      </c>
      <c r="K782" s="33">
        <v>0</v>
      </c>
      <c r="L782" s="33">
        <v>0</v>
      </c>
      <c r="M782" s="33">
        <v>0</v>
      </c>
    </row>
    <row r="783" spans="1:13" ht="14.25" customHeight="1">
      <c r="A783" t="s">
        <v>32830</v>
      </c>
      <c r="B783" s="33" t="s">
        <v>26372</v>
      </c>
      <c r="C783" s="33" t="s">
        <v>32831</v>
      </c>
      <c r="D783" s="33" t="s">
        <v>37717</v>
      </c>
      <c r="E783" s="33" t="s">
        <v>32832</v>
      </c>
      <c r="F783" s="33" t="s">
        <v>2320</v>
      </c>
      <c r="G783" s="33" t="s">
        <v>37707</v>
      </c>
      <c r="H783" s="33" t="s">
        <v>32833</v>
      </c>
      <c r="I783" s="33" t="s">
        <v>18419</v>
      </c>
      <c r="J783" s="33">
        <v>0</v>
      </c>
      <c r="K783" s="33">
        <v>0</v>
      </c>
      <c r="L783" s="33">
        <v>0</v>
      </c>
      <c r="M783" s="33">
        <v>0</v>
      </c>
    </row>
    <row r="784" spans="1:13" ht="14.25" customHeight="1">
      <c r="A784" t="s">
        <v>32835</v>
      </c>
      <c r="B784" s="33" t="s">
        <v>26372</v>
      </c>
      <c r="C784" s="33" t="s">
        <v>32836</v>
      </c>
      <c r="D784" s="33" t="s">
        <v>37651</v>
      </c>
      <c r="E784" s="33" t="s">
        <v>32837</v>
      </c>
      <c r="F784" s="33" t="s">
        <v>2489</v>
      </c>
      <c r="G784" s="33" t="s">
        <v>23124</v>
      </c>
      <c r="H784" s="33" t="s">
        <v>32838</v>
      </c>
      <c r="I784" s="33" t="s">
        <v>18419</v>
      </c>
      <c r="J784" s="33">
        <v>0</v>
      </c>
      <c r="K784" s="33">
        <v>0</v>
      </c>
      <c r="L784" s="33">
        <v>0</v>
      </c>
      <c r="M784" s="33">
        <v>0</v>
      </c>
    </row>
    <row r="785" spans="1:13" ht="14.25" customHeight="1">
      <c r="A785" t="s">
        <v>32840</v>
      </c>
      <c r="B785" s="33" t="s">
        <v>26372</v>
      </c>
      <c r="C785" s="33" t="s">
        <v>32841</v>
      </c>
      <c r="D785" s="33" t="s">
        <v>37689</v>
      </c>
      <c r="E785" s="33" t="s">
        <v>32842</v>
      </c>
      <c r="F785" s="33" t="s">
        <v>2210</v>
      </c>
      <c r="G785" s="33" t="s">
        <v>37847</v>
      </c>
      <c r="H785" s="33" t="s">
        <v>32843</v>
      </c>
      <c r="I785" s="33" t="s">
        <v>18419</v>
      </c>
      <c r="J785" s="33">
        <v>0</v>
      </c>
      <c r="K785" s="33">
        <v>0</v>
      </c>
      <c r="L785" s="33">
        <v>0</v>
      </c>
      <c r="M785" s="33">
        <v>0</v>
      </c>
    </row>
    <row r="786" spans="1:13" ht="14.25" customHeight="1">
      <c r="A786" t="s">
        <v>32794</v>
      </c>
      <c r="B786" s="33" t="s">
        <v>32795</v>
      </c>
      <c r="C786" s="33" t="s">
        <v>32796</v>
      </c>
      <c r="D786" s="33" t="s">
        <v>37651</v>
      </c>
      <c r="E786" s="33" t="s">
        <v>32797</v>
      </c>
      <c r="F786" s="33" t="s">
        <v>2090</v>
      </c>
      <c r="G786" s="33" t="s">
        <v>37655</v>
      </c>
      <c r="H786" s="33" t="s">
        <v>32798</v>
      </c>
      <c r="I786" s="33" t="s">
        <v>18419</v>
      </c>
      <c r="J786" s="33">
        <v>0</v>
      </c>
      <c r="K786" s="33">
        <v>0</v>
      </c>
      <c r="L786" s="33">
        <v>0</v>
      </c>
      <c r="M786" s="33">
        <v>0</v>
      </c>
    </row>
    <row r="787" spans="1:13" ht="14.25" customHeight="1">
      <c r="A787" t="s">
        <v>32800</v>
      </c>
      <c r="B787" s="33" t="s">
        <v>32801</v>
      </c>
      <c r="C787" s="33" t="s">
        <v>32796</v>
      </c>
      <c r="D787" s="33" t="s">
        <v>37651</v>
      </c>
      <c r="E787" s="33" t="s">
        <v>32797</v>
      </c>
      <c r="F787" s="33" t="s">
        <v>2090</v>
      </c>
      <c r="G787" s="33" t="s">
        <v>37655</v>
      </c>
      <c r="H787" s="33" t="s">
        <v>32802</v>
      </c>
      <c r="I787" s="33" t="s">
        <v>18419</v>
      </c>
      <c r="J787" s="33">
        <v>0</v>
      </c>
      <c r="K787" s="33">
        <v>0</v>
      </c>
      <c r="L787" s="33">
        <v>0</v>
      </c>
      <c r="M787" s="33">
        <v>0</v>
      </c>
    </row>
    <row r="788" spans="1:13" ht="14.25" customHeight="1">
      <c r="A788" t="s">
        <v>32659</v>
      </c>
      <c r="B788" s="33" t="s">
        <v>32660</v>
      </c>
      <c r="C788" s="33" t="s">
        <v>32661</v>
      </c>
      <c r="D788" s="33" t="s">
        <v>37651</v>
      </c>
      <c r="E788" s="33" t="s">
        <v>32662</v>
      </c>
      <c r="F788" s="33" t="s">
        <v>2824</v>
      </c>
      <c r="G788" s="33" t="s">
        <v>37705</v>
      </c>
      <c r="H788" s="33" t="s">
        <v>32663</v>
      </c>
      <c r="I788" s="33" t="s">
        <v>18419</v>
      </c>
      <c r="J788" s="33">
        <v>0</v>
      </c>
      <c r="K788" s="33">
        <v>0</v>
      </c>
      <c r="L788" s="33">
        <v>0</v>
      </c>
      <c r="M788" s="33">
        <v>0</v>
      </c>
    </row>
    <row r="789" spans="1:13" ht="14.25" customHeight="1">
      <c r="A789" t="s">
        <v>32641</v>
      </c>
      <c r="B789" s="33" t="s">
        <v>32642</v>
      </c>
      <c r="C789" s="33" t="s">
        <v>32643</v>
      </c>
      <c r="D789" s="33" t="s">
        <v>37651</v>
      </c>
      <c r="E789" s="33" t="s">
        <v>32644</v>
      </c>
      <c r="F789" s="33" t="s">
        <v>3059</v>
      </c>
      <c r="G789" s="33" t="s">
        <v>37875</v>
      </c>
      <c r="H789" s="33" t="s">
        <v>32645</v>
      </c>
      <c r="I789" s="33" t="s">
        <v>18419</v>
      </c>
      <c r="J789" s="33">
        <v>0</v>
      </c>
      <c r="K789" s="33">
        <v>0</v>
      </c>
      <c r="L789" s="33">
        <v>0</v>
      </c>
      <c r="M789" s="33">
        <v>0</v>
      </c>
    </row>
    <row r="790" spans="1:13" ht="14.25" customHeight="1">
      <c r="A790" t="s">
        <v>21658</v>
      </c>
      <c r="B790" s="33" t="s">
        <v>8748</v>
      </c>
      <c r="C790" s="33" t="s">
        <v>21659</v>
      </c>
      <c r="D790" s="33" t="s">
        <v>37651</v>
      </c>
      <c r="E790" s="33" t="s">
        <v>1663</v>
      </c>
      <c r="F790" s="33" t="s">
        <v>20150</v>
      </c>
      <c r="G790" s="33" t="s">
        <v>37923</v>
      </c>
      <c r="H790" s="33" t="s">
        <v>21660</v>
      </c>
      <c r="I790" s="33" t="s">
        <v>18419</v>
      </c>
      <c r="J790" s="33">
        <v>0</v>
      </c>
      <c r="K790" s="33">
        <v>0</v>
      </c>
      <c r="L790" s="33">
        <v>0</v>
      </c>
      <c r="M790" s="33">
        <v>0</v>
      </c>
    </row>
    <row r="791" spans="1:13" ht="14.25" customHeight="1">
      <c r="A791" t="s">
        <v>32555</v>
      </c>
      <c r="B791" s="33" t="s">
        <v>5601</v>
      </c>
      <c r="C791" s="33" t="s">
        <v>32556</v>
      </c>
      <c r="D791" s="33" t="s">
        <v>37717</v>
      </c>
      <c r="E791" s="33" t="s">
        <v>31784</v>
      </c>
      <c r="F791" s="33" t="s">
        <v>2473</v>
      </c>
      <c r="G791" s="33" t="s">
        <v>37655</v>
      </c>
      <c r="H791" s="33" t="s">
        <v>32557</v>
      </c>
      <c r="I791" s="33" t="s">
        <v>18419</v>
      </c>
      <c r="J791" s="33">
        <v>0</v>
      </c>
      <c r="K791" s="33">
        <v>0</v>
      </c>
      <c r="L791" s="33">
        <v>0</v>
      </c>
      <c r="M791" s="33">
        <v>0</v>
      </c>
    </row>
    <row r="792" spans="1:13" ht="14.25" customHeight="1">
      <c r="A792" t="s">
        <v>21654</v>
      </c>
      <c r="B792" s="33" t="s">
        <v>11006</v>
      </c>
      <c r="C792" s="33" t="s">
        <v>21655</v>
      </c>
      <c r="D792" s="33">
        <v>0</v>
      </c>
      <c r="E792" s="33" t="s">
        <v>20716</v>
      </c>
      <c r="F792" s="33" t="s">
        <v>21656</v>
      </c>
      <c r="G792" s="33">
        <v>0</v>
      </c>
      <c r="H792" s="33" t="s">
        <v>21657</v>
      </c>
      <c r="I792" s="33" t="s">
        <v>18419</v>
      </c>
      <c r="J792" s="33">
        <v>0</v>
      </c>
      <c r="K792" s="33">
        <v>0</v>
      </c>
      <c r="L792" s="33">
        <v>0</v>
      </c>
      <c r="M792" s="33">
        <v>0</v>
      </c>
    </row>
    <row r="793" spans="1:13" ht="14.25" customHeight="1">
      <c r="A793" t="s">
        <v>21650</v>
      </c>
      <c r="B793" s="33" t="s">
        <v>21651</v>
      </c>
      <c r="C793" s="33" t="s">
        <v>21652</v>
      </c>
      <c r="D793" s="33" t="s">
        <v>37651</v>
      </c>
      <c r="E793" s="33" t="s">
        <v>1663</v>
      </c>
      <c r="F793" s="33" t="s">
        <v>4810</v>
      </c>
      <c r="G793" s="33" t="s">
        <v>37924</v>
      </c>
      <c r="H793" s="33" t="s">
        <v>21653</v>
      </c>
      <c r="I793" s="33" t="s">
        <v>18419</v>
      </c>
      <c r="J793" s="33">
        <v>0</v>
      </c>
      <c r="K793" s="33">
        <v>0</v>
      </c>
      <c r="L793" s="33">
        <v>0</v>
      </c>
      <c r="M793" s="33">
        <v>0</v>
      </c>
    </row>
    <row r="794" spans="1:13" ht="14.25" customHeight="1">
      <c r="A794" t="s">
        <v>32541</v>
      </c>
      <c r="B794" s="33" t="s">
        <v>32542</v>
      </c>
      <c r="C794" s="33" t="s">
        <v>32543</v>
      </c>
      <c r="D794" s="33" t="s">
        <v>1566</v>
      </c>
      <c r="E794" s="33" t="s">
        <v>32047</v>
      </c>
      <c r="F794" s="33" t="s">
        <v>32544</v>
      </c>
      <c r="G794" s="33" t="s">
        <v>37670</v>
      </c>
      <c r="H794" s="33" t="s">
        <v>32545</v>
      </c>
      <c r="I794" s="33" t="s">
        <v>18419</v>
      </c>
      <c r="J794" s="33">
        <v>0</v>
      </c>
      <c r="K794" s="33">
        <v>0</v>
      </c>
      <c r="L794" s="33">
        <v>0</v>
      </c>
      <c r="M794" s="33">
        <v>0</v>
      </c>
    </row>
    <row r="795" spans="1:13" ht="14.25" customHeight="1">
      <c r="A795" t="s">
        <v>32537</v>
      </c>
      <c r="B795" s="33" t="s">
        <v>10971</v>
      </c>
      <c r="C795" s="33" t="s">
        <v>32538</v>
      </c>
      <c r="D795" s="33" t="s">
        <v>1566</v>
      </c>
      <c r="E795" s="33" t="s">
        <v>32047</v>
      </c>
      <c r="F795" s="33" t="s">
        <v>32539</v>
      </c>
      <c r="G795" s="33" t="s">
        <v>37670</v>
      </c>
      <c r="H795" s="33" t="s">
        <v>32540</v>
      </c>
      <c r="I795" s="33" t="s">
        <v>18419</v>
      </c>
      <c r="J795" s="33">
        <v>0</v>
      </c>
      <c r="K795" s="33">
        <v>0</v>
      </c>
      <c r="L795" s="33">
        <v>0</v>
      </c>
      <c r="M795" s="33">
        <v>0</v>
      </c>
    </row>
    <row r="796" spans="1:13" ht="14.25" customHeight="1">
      <c r="A796" t="s">
        <v>32507</v>
      </c>
      <c r="B796" s="33" t="s">
        <v>32508</v>
      </c>
      <c r="C796" s="33" t="s">
        <v>31166</v>
      </c>
      <c r="D796" s="33" t="s">
        <v>37651</v>
      </c>
      <c r="E796" s="33" t="s">
        <v>32509</v>
      </c>
      <c r="F796" s="33" t="s">
        <v>2824</v>
      </c>
      <c r="G796" s="33" t="s">
        <v>37875</v>
      </c>
      <c r="H796" s="33" t="s">
        <v>32510</v>
      </c>
      <c r="I796" s="33" t="s">
        <v>18419</v>
      </c>
      <c r="J796" s="33">
        <v>0</v>
      </c>
      <c r="K796" s="33">
        <v>0</v>
      </c>
      <c r="L796" s="33">
        <v>0</v>
      </c>
      <c r="M796" s="33">
        <v>0</v>
      </c>
    </row>
    <row r="797" spans="1:13" ht="14.25" customHeight="1">
      <c r="A797" t="s">
        <v>21643</v>
      </c>
      <c r="B797" s="33" t="s">
        <v>5413</v>
      </c>
      <c r="C797" s="33" t="s">
        <v>21644</v>
      </c>
      <c r="D797" s="33" t="s">
        <v>37651</v>
      </c>
      <c r="E797" s="33" t="s">
        <v>20592</v>
      </c>
      <c r="F797" s="33" t="s">
        <v>4810</v>
      </c>
      <c r="G797" s="33" t="s">
        <v>37925</v>
      </c>
      <c r="H797" s="33" t="s">
        <v>21645</v>
      </c>
      <c r="I797" s="33" t="s">
        <v>18419</v>
      </c>
      <c r="J797" s="33">
        <v>0</v>
      </c>
      <c r="K797" s="33">
        <v>0</v>
      </c>
      <c r="L797" s="33">
        <v>0</v>
      </c>
      <c r="M797" s="33">
        <v>0</v>
      </c>
    </row>
    <row r="798" spans="1:13" ht="14.25" customHeight="1">
      <c r="A798" t="s">
        <v>32403</v>
      </c>
      <c r="B798" s="33" t="s">
        <v>32404</v>
      </c>
      <c r="C798" s="33" t="s">
        <v>32405</v>
      </c>
      <c r="D798" s="33" t="s">
        <v>37651</v>
      </c>
      <c r="E798" s="33" t="s">
        <v>32406</v>
      </c>
      <c r="F798" s="33" t="s">
        <v>32407</v>
      </c>
      <c r="G798" s="33" t="s">
        <v>18247</v>
      </c>
      <c r="H798" s="33" t="s">
        <v>32408</v>
      </c>
      <c r="I798" s="33" t="s">
        <v>18419</v>
      </c>
      <c r="J798" s="33">
        <v>0</v>
      </c>
      <c r="K798" s="33">
        <v>0</v>
      </c>
      <c r="L798" s="33">
        <v>0</v>
      </c>
      <c r="M798" s="33">
        <v>0</v>
      </c>
    </row>
    <row r="799" spans="1:13" ht="14.25" customHeight="1">
      <c r="A799" t="s">
        <v>21637</v>
      </c>
      <c r="B799" s="33" t="s">
        <v>4386</v>
      </c>
      <c r="C799" s="33" t="s">
        <v>21638</v>
      </c>
      <c r="D799" s="33" t="s">
        <v>37654</v>
      </c>
      <c r="E799" s="33" t="s">
        <v>1661</v>
      </c>
      <c r="F799" s="33" t="s">
        <v>2112</v>
      </c>
      <c r="G799" s="33" t="s">
        <v>37737</v>
      </c>
      <c r="H799" s="33" t="s">
        <v>21639</v>
      </c>
      <c r="I799" s="33" t="s">
        <v>18419</v>
      </c>
      <c r="J799" s="33">
        <v>0</v>
      </c>
      <c r="K799" s="33">
        <v>0</v>
      </c>
      <c r="L799" s="33">
        <v>0</v>
      </c>
      <c r="M799" s="33">
        <v>0</v>
      </c>
    </row>
    <row r="800" spans="1:13" ht="14.25" customHeight="1">
      <c r="A800" t="s">
        <v>21634</v>
      </c>
      <c r="B800" s="33" t="s">
        <v>21635</v>
      </c>
      <c r="C800" s="33" t="s">
        <v>2459</v>
      </c>
      <c r="D800" s="33" t="s">
        <v>37651</v>
      </c>
      <c r="E800" s="33" t="s">
        <v>21507</v>
      </c>
      <c r="F800" s="33" t="s">
        <v>6325</v>
      </c>
      <c r="G800" s="33" t="s">
        <v>37904</v>
      </c>
      <c r="H800" s="33" t="s">
        <v>21636</v>
      </c>
      <c r="I800" s="33" t="s">
        <v>18419</v>
      </c>
      <c r="J800" s="33">
        <v>0</v>
      </c>
      <c r="K800" s="33">
        <v>0</v>
      </c>
      <c r="L800" s="33">
        <v>0</v>
      </c>
      <c r="M800" s="33">
        <v>0</v>
      </c>
    </row>
    <row r="801" spans="1:13" ht="14.25" customHeight="1">
      <c r="A801" t="s">
        <v>21632</v>
      </c>
      <c r="B801" s="33" t="s">
        <v>4411</v>
      </c>
      <c r="C801" s="33" t="s">
        <v>8087</v>
      </c>
      <c r="D801" s="33">
        <v>0</v>
      </c>
      <c r="E801" s="33" t="s">
        <v>20716</v>
      </c>
      <c r="F801" s="33" t="s">
        <v>2489</v>
      </c>
      <c r="G801" s="33">
        <v>0</v>
      </c>
      <c r="H801" s="33" t="s">
        <v>21633</v>
      </c>
      <c r="I801" s="33" t="s">
        <v>18419</v>
      </c>
      <c r="J801" s="33">
        <v>0</v>
      </c>
      <c r="K801" s="33">
        <v>0</v>
      </c>
      <c r="L801" s="33">
        <v>0</v>
      </c>
      <c r="M801" s="33">
        <v>0</v>
      </c>
    </row>
    <row r="802" spans="1:13" ht="14.25" customHeight="1">
      <c r="A802" t="s">
        <v>32350</v>
      </c>
      <c r="B802" s="33" t="s">
        <v>32351</v>
      </c>
      <c r="C802" s="33" t="s">
        <v>32352</v>
      </c>
      <c r="D802" s="33" t="s">
        <v>37654</v>
      </c>
      <c r="E802" s="33" t="s">
        <v>32353</v>
      </c>
      <c r="F802" s="33" t="s">
        <v>2489</v>
      </c>
      <c r="G802" s="33" t="s">
        <v>18247</v>
      </c>
      <c r="H802" s="33" t="s">
        <v>32354</v>
      </c>
      <c r="I802" s="33" t="s">
        <v>18419</v>
      </c>
      <c r="J802" s="33">
        <v>0</v>
      </c>
      <c r="K802" s="33">
        <v>0</v>
      </c>
      <c r="L802" s="33">
        <v>0</v>
      </c>
      <c r="M802" s="33">
        <v>0</v>
      </c>
    </row>
    <row r="803" spans="1:13" ht="14.25" customHeight="1">
      <c r="A803" t="s">
        <v>21629</v>
      </c>
      <c r="B803" s="33" t="s">
        <v>9187</v>
      </c>
      <c r="C803" s="33" t="s">
        <v>13306</v>
      </c>
      <c r="D803" s="33">
        <v>0</v>
      </c>
      <c r="E803" s="33" t="s">
        <v>20716</v>
      </c>
      <c r="F803" s="33" t="s">
        <v>21630</v>
      </c>
      <c r="G803" s="33">
        <v>0</v>
      </c>
      <c r="H803" s="33" t="s">
        <v>21631</v>
      </c>
      <c r="I803" s="33" t="s">
        <v>18419</v>
      </c>
      <c r="J803" s="33">
        <v>0</v>
      </c>
      <c r="K803" s="33">
        <v>0</v>
      </c>
      <c r="L803" s="33">
        <v>0</v>
      </c>
      <c r="M803" s="33">
        <v>0</v>
      </c>
    </row>
    <row r="804" spans="1:13" ht="14.25" customHeight="1">
      <c r="A804" t="s">
        <v>32327</v>
      </c>
      <c r="B804" s="33" t="s">
        <v>32328</v>
      </c>
      <c r="C804" s="33" t="s">
        <v>32329</v>
      </c>
      <c r="D804" s="33" t="s">
        <v>37651</v>
      </c>
      <c r="E804" s="33" t="s">
        <v>32330</v>
      </c>
      <c r="F804" s="33" t="s">
        <v>2316</v>
      </c>
      <c r="G804" s="33" t="s">
        <v>37926</v>
      </c>
      <c r="H804" s="33" t="s">
        <v>32331</v>
      </c>
      <c r="I804" s="33" t="s">
        <v>18419</v>
      </c>
      <c r="J804" s="33">
        <v>0</v>
      </c>
      <c r="K804" s="33">
        <v>0</v>
      </c>
      <c r="L804" s="33">
        <v>0</v>
      </c>
      <c r="M804" s="33">
        <v>0</v>
      </c>
    </row>
    <row r="805" spans="1:13" ht="14.25" customHeight="1">
      <c r="A805" t="s">
        <v>32182</v>
      </c>
      <c r="B805" s="33" t="s">
        <v>32183</v>
      </c>
      <c r="C805" s="33" t="s">
        <v>32184</v>
      </c>
      <c r="D805" s="33" t="s">
        <v>37717</v>
      </c>
      <c r="E805" s="33" t="s">
        <v>31784</v>
      </c>
      <c r="F805" s="33" t="s">
        <v>2473</v>
      </c>
      <c r="G805" s="33" t="s">
        <v>37662</v>
      </c>
      <c r="H805" s="33" t="s">
        <v>32185</v>
      </c>
      <c r="I805" s="33" t="s">
        <v>18419</v>
      </c>
      <c r="J805" s="33">
        <v>0</v>
      </c>
      <c r="K805" s="33">
        <v>0</v>
      </c>
      <c r="L805" s="33">
        <v>0</v>
      </c>
      <c r="M805" s="33">
        <v>0</v>
      </c>
    </row>
    <row r="806" spans="1:13" ht="14.25" customHeight="1">
      <c r="A806" t="s">
        <v>21626</v>
      </c>
      <c r="B806" s="33" t="s">
        <v>4440</v>
      </c>
      <c r="C806" s="33" t="s">
        <v>19755</v>
      </c>
      <c r="D806" s="33" t="s">
        <v>37651</v>
      </c>
      <c r="E806" s="33" t="s">
        <v>21507</v>
      </c>
      <c r="F806" s="33" t="s">
        <v>21627</v>
      </c>
      <c r="G806" s="33" t="s">
        <v>37904</v>
      </c>
      <c r="H806" s="33" t="s">
        <v>21628</v>
      </c>
      <c r="I806" s="33" t="s">
        <v>18419</v>
      </c>
      <c r="J806" s="33">
        <v>0</v>
      </c>
      <c r="K806" s="33">
        <v>0</v>
      </c>
      <c r="L806" s="33">
        <v>0</v>
      </c>
      <c r="M806" s="33">
        <v>0</v>
      </c>
    </row>
    <row r="807" spans="1:13" ht="14.25" customHeight="1">
      <c r="A807" t="s">
        <v>21618</v>
      </c>
      <c r="B807" s="33" t="s">
        <v>21619</v>
      </c>
      <c r="C807" s="33" t="s">
        <v>20404</v>
      </c>
      <c r="D807" s="33">
        <v>0</v>
      </c>
      <c r="E807" s="33" t="s">
        <v>20716</v>
      </c>
      <c r="F807" s="33" t="s">
        <v>21620</v>
      </c>
      <c r="G807" s="33">
        <v>0</v>
      </c>
      <c r="H807" s="33" t="s">
        <v>21621</v>
      </c>
      <c r="I807" s="33" t="s">
        <v>18419</v>
      </c>
      <c r="J807" s="33">
        <v>0</v>
      </c>
      <c r="K807" s="33">
        <v>0</v>
      </c>
      <c r="L807" s="33">
        <v>0</v>
      </c>
      <c r="M807" s="33">
        <v>0</v>
      </c>
    </row>
    <row r="808" spans="1:13" ht="14.25" customHeight="1">
      <c r="A808" t="s">
        <v>21615</v>
      </c>
      <c r="B808" s="33" t="s">
        <v>21616</v>
      </c>
      <c r="C808" s="33" t="s">
        <v>17693</v>
      </c>
      <c r="D808" s="33" t="s">
        <v>37651</v>
      </c>
      <c r="E808" s="33" t="s">
        <v>1663</v>
      </c>
      <c r="F808" s="33" t="s">
        <v>4810</v>
      </c>
      <c r="G808" s="33" t="s">
        <v>37927</v>
      </c>
      <c r="H808" s="33" t="s">
        <v>21617</v>
      </c>
      <c r="I808" s="33" t="s">
        <v>18419</v>
      </c>
      <c r="J808" s="33">
        <v>0</v>
      </c>
      <c r="K808" s="33">
        <v>0</v>
      </c>
      <c r="L808" s="33">
        <v>0</v>
      </c>
      <c r="M808" s="33">
        <v>0</v>
      </c>
    </row>
    <row r="809" spans="1:13" ht="14.25" customHeight="1">
      <c r="A809" t="s">
        <v>21611</v>
      </c>
      <c r="B809" s="33" t="s">
        <v>4607</v>
      </c>
      <c r="C809" s="33" t="s">
        <v>21612</v>
      </c>
      <c r="D809" s="33" t="s">
        <v>37651</v>
      </c>
      <c r="E809" s="33" t="s">
        <v>21490</v>
      </c>
      <c r="F809" s="33" t="s">
        <v>21613</v>
      </c>
      <c r="G809" s="33" t="s">
        <v>9622</v>
      </c>
      <c r="H809" s="33" t="s">
        <v>21614</v>
      </c>
      <c r="I809" s="33" t="s">
        <v>18419</v>
      </c>
      <c r="J809" s="33">
        <v>0</v>
      </c>
      <c r="K809" s="33">
        <v>0</v>
      </c>
      <c r="L809" s="33">
        <v>0</v>
      </c>
      <c r="M809" s="33">
        <v>0</v>
      </c>
    </row>
    <row r="810" spans="1:13" ht="14.25" customHeight="1">
      <c r="A810" t="s">
        <v>21609</v>
      </c>
      <c r="B810" s="33" t="s">
        <v>10556</v>
      </c>
      <c r="C810" s="33" t="s">
        <v>8797</v>
      </c>
      <c r="D810" s="33" t="s">
        <v>37651</v>
      </c>
      <c r="E810" s="33" t="s">
        <v>21507</v>
      </c>
      <c r="F810" s="33" t="s">
        <v>4810</v>
      </c>
      <c r="G810" s="33" t="s">
        <v>37928</v>
      </c>
      <c r="H810" s="33" t="s">
        <v>21610</v>
      </c>
      <c r="I810" s="33" t="s">
        <v>18419</v>
      </c>
      <c r="J810" s="33">
        <v>0</v>
      </c>
      <c r="K810" s="33">
        <v>0</v>
      </c>
      <c r="L810" s="33">
        <v>0</v>
      </c>
      <c r="M810" s="33">
        <v>0</v>
      </c>
    </row>
    <row r="811" spans="1:13" ht="14.25" customHeight="1">
      <c r="A811" t="s">
        <v>32044</v>
      </c>
      <c r="B811" s="33" t="s">
        <v>32045</v>
      </c>
      <c r="C811" s="33" t="s">
        <v>32046</v>
      </c>
      <c r="D811" s="33" t="s">
        <v>1566</v>
      </c>
      <c r="E811" s="33" t="s">
        <v>32047</v>
      </c>
      <c r="F811" s="33" t="s">
        <v>32048</v>
      </c>
      <c r="G811" s="33" t="s">
        <v>37670</v>
      </c>
      <c r="H811" s="33" t="s">
        <v>32049</v>
      </c>
      <c r="I811" s="33" t="s">
        <v>18419</v>
      </c>
      <c r="J811" s="33">
        <v>0</v>
      </c>
      <c r="K811" s="33">
        <v>0</v>
      </c>
      <c r="L811" s="33">
        <v>0</v>
      </c>
      <c r="M811" s="33">
        <v>0</v>
      </c>
    </row>
    <row r="812" spans="1:13" ht="14.25" customHeight="1">
      <c r="A812" t="s">
        <v>21605</v>
      </c>
      <c r="B812" s="33" t="s">
        <v>5555</v>
      </c>
      <c r="C812" s="33" t="s">
        <v>21606</v>
      </c>
      <c r="D812" s="33" t="s">
        <v>37651</v>
      </c>
      <c r="E812" s="33" t="s">
        <v>21507</v>
      </c>
      <c r="F812" s="33" t="s">
        <v>21607</v>
      </c>
      <c r="G812" s="33" t="s">
        <v>37904</v>
      </c>
      <c r="H812" s="33" t="s">
        <v>21608</v>
      </c>
      <c r="I812" s="33" t="s">
        <v>18419</v>
      </c>
      <c r="J812" s="33">
        <v>0</v>
      </c>
      <c r="K812" s="33">
        <v>0</v>
      </c>
      <c r="L812" s="33">
        <v>0</v>
      </c>
      <c r="M812" s="33">
        <v>0</v>
      </c>
    </row>
    <row r="813" spans="1:13" ht="14.25" customHeight="1">
      <c r="A813" t="s">
        <v>21598</v>
      </c>
      <c r="B813" s="33" t="s">
        <v>7993</v>
      </c>
      <c r="C813" s="33" t="s">
        <v>21599</v>
      </c>
      <c r="D813" s="33" t="s">
        <v>37651</v>
      </c>
      <c r="E813" s="33" t="s">
        <v>21507</v>
      </c>
      <c r="F813" s="33" t="s">
        <v>21600</v>
      </c>
      <c r="G813" s="33" t="s">
        <v>37904</v>
      </c>
      <c r="H813" s="33" t="s">
        <v>21601</v>
      </c>
      <c r="I813" s="33" t="s">
        <v>18419</v>
      </c>
      <c r="J813" s="33">
        <v>0</v>
      </c>
      <c r="K813" s="33">
        <v>0</v>
      </c>
      <c r="L813" s="33">
        <v>0</v>
      </c>
      <c r="M813" s="33">
        <v>0</v>
      </c>
    </row>
    <row r="814" spans="1:13" ht="14.25" customHeight="1">
      <c r="A814" t="s">
        <v>21595</v>
      </c>
      <c r="B814" s="33" t="s">
        <v>7798</v>
      </c>
      <c r="C814" s="33" t="s">
        <v>21596</v>
      </c>
      <c r="D814" s="33" t="s">
        <v>37651</v>
      </c>
      <c r="E814" s="33" t="s">
        <v>1663</v>
      </c>
      <c r="F814" s="33" t="s">
        <v>20150</v>
      </c>
      <c r="G814" s="33" t="s">
        <v>37700</v>
      </c>
      <c r="H814" s="33" t="s">
        <v>21597</v>
      </c>
      <c r="I814" s="33" t="s">
        <v>18419</v>
      </c>
      <c r="J814" s="33">
        <v>0</v>
      </c>
      <c r="K814" s="33">
        <v>0</v>
      </c>
      <c r="L814" s="33">
        <v>0</v>
      </c>
      <c r="M814" s="33">
        <v>0</v>
      </c>
    </row>
    <row r="815" spans="1:13" ht="14.25" customHeight="1">
      <c r="A815" t="s">
        <v>21589</v>
      </c>
      <c r="B815" s="33" t="s">
        <v>21590</v>
      </c>
      <c r="C815" s="33" t="s">
        <v>21591</v>
      </c>
      <c r="D815" s="33">
        <v>0</v>
      </c>
      <c r="E815" s="33" t="s">
        <v>20716</v>
      </c>
      <c r="F815" s="33" t="s">
        <v>21592</v>
      </c>
      <c r="G815" s="33">
        <v>0</v>
      </c>
      <c r="H815" s="33" t="s">
        <v>21593</v>
      </c>
      <c r="I815" s="33" t="s">
        <v>18419</v>
      </c>
      <c r="J815" s="33">
        <v>0</v>
      </c>
      <c r="K815" s="33">
        <v>0</v>
      </c>
      <c r="L815" s="33">
        <v>0</v>
      </c>
      <c r="M815" s="33">
        <v>0</v>
      </c>
    </row>
    <row r="816" spans="1:13" ht="14.25" customHeight="1">
      <c r="A816" t="s">
        <v>21583</v>
      </c>
      <c r="B816" s="33" t="s">
        <v>4670</v>
      </c>
      <c r="C816" s="33" t="s">
        <v>21584</v>
      </c>
      <c r="D816" s="33">
        <v>0</v>
      </c>
      <c r="E816" s="33" t="s">
        <v>20716</v>
      </c>
      <c r="F816" s="33" t="s">
        <v>21585</v>
      </c>
      <c r="G816" s="33">
        <v>0</v>
      </c>
      <c r="H816" s="33" t="s">
        <v>21586</v>
      </c>
      <c r="I816" s="33" t="s">
        <v>18419</v>
      </c>
      <c r="J816" s="33">
        <v>0</v>
      </c>
      <c r="K816" s="33">
        <v>0</v>
      </c>
      <c r="L816" s="33">
        <v>0</v>
      </c>
      <c r="M816" s="33">
        <v>0</v>
      </c>
    </row>
    <row r="817" spans="1:13" ht="14.25" customHeight="1">
      <c r="A817" t="s">
        <v>21587</v>
      </c>
      <c r="B817" s="33" t="s">
        <v>4670</v>
      </c>
      <c r="C817" s="33" t="s">
        <v>2500</v>
      </c>
      <c r="D817" s="33" t="s">
        <v>37651</v>
      </c>
      <c r="E817" s="33" t="s">
        <v>21490</v>
      </c>
      <c r="F817" s="33" t="s">
        <v>2491</v>
      </c>
      <c r="G817" s="33" t="s">
        <v>37929</v>
      </c>
      <c r="H817" s="33" t="s">
        <v>21588</v>
      </c>
      <c r="I817" s="33" t="s">
        <v>18419</v>
      </c>
      <c r="J817" s="33">
        <v>0</v>
      </c>
      <c r="K817" s="33">
        <v>0</v>
      </c>
      <c r="L817" s="33">
        <v>0</v>
      </c>
      <c r="M817" s="33">
        <v>0</v>
      </c>
    </row>
    <row r="818" spans="1:13" ht="14.25" customHeight="1">
      <c r="A818" t="s">
        <v>21602</v>
      </c>
      <c r="B818" s="33" t="s">
        <v>4670</v>
      </c>
      <c r="C818" s="33" t="s">
        <v>3892</v>
      </c>
      <c r="D818" s="33" t="s">
        <v>37654</v>
      </c>
      <c r="E818" s="33" t="s">
        <v>1661</v>
      </c>
      <c r="F818" s="33" t="s">
        <v>2112</v>
      </c>
      <c r="G818" s="33" t="s">
        <v>21603</v>
      </c>
      <c r="H818" s="33" t="s">
        <v>21604</v>
      </c>
      <c r="I818" s="33" t="s">
        <v>18419</v>
      </c>
      <c r="J818" s="33">
        <v>0</v>
      </c>
      <c r="K818" s="33">
        <v>0</v>
      </c>
      <c r="L818" s="33">
        <v>0</v>
      </c>
      <c r="M818" s="33">
        <v>0</v>
      </c>
    </row>
    <row r="819" spans="1:13" ht="14.25" customHeight="1">
      <c r="A819" t="s">
        <v>21578</v>
      </c>
      <c r="B819" s="33" t="s">
        <v>21579</v>
      </c>
      <c r="C819" s="33" t="s">
        <v>21580</v>
      </c>
      <c r="D819" s="33">
        <v>0</v>
      </c>
      <c r="E819" s="33" t="s">
        <v>20716</v>
      </c>
      <c r="F819" s="33" t="s">
        <v>21581</v>
      </c>
      <c r="G819" s="33">
        <v>0</v>
      </c>
      <c r="H819" s="33" t="s">
        <v>21582</v>
      </c>
      <c r="I819" s="33" t="s">
        <v>18419</v>
      </c>
      <c r="J819" s="33">
        <v>0</v>
      </c>
      <c r="K819" s="33">
        <v>0</v>
      </c>
      <c r="L819" s="33">
        <v>0</v>
      </c>
      <c r="M819" s="33">
        <v>0</v>
      </c>
    </row>
    <row r="820" spans="1:13" ht="14.25" customHeight="1">
      <c r="A820" t="s">
        <v>21573</v>
      </c>
      <c r="B820" s="33" t="s">
        <v>21574</v>
      </c>
      <c r="C820" s="33" t="s">
        <v>21575</v>
      </c>
      <c r="D820" s="33">
        <v>0</v>
      </c>
      <c r="E820" s="33" t="s">
        <v>20716</v>
      </c>
      <c r="F820" s="33" t="s">
        <v>21576</v>
      </c>
      <c r="G820" s="33">
        <v>0</v>
      </c>
      <c r="H820" s="33" t="s">
        <v>21577</v>
      </c>
      <c r="I820" s="33" t="s">
        <v>18419</v>
      </c>
      <c r="J820" s="33">
        <v>0</v>
      </c>
      <c r="K820" s="33">
        <v>0</v>
      </c>
      <c r="L820" s="33">
        <v>0</v>
      </c>
      <c r="M820" s="33">
        <v>0</v>
      </c>
    </row>
    <row r="821" spans="1:13" ht="14.25" customHeight="1">
      <c r="A821" t="s">
        <v>21570</v>
      </c>
      <c r="B821" s="33" t="s">
        <v>4763</v>
      </c>
      <c r="C821" s="33" t="s">
        <v>21571</v>
      </c>
      <c r="D821" s="33" t="s">
        <v>37651</v>
      </c>
      <c r="E821" s="33" t="s">
        <v>1663</v>
      </c>
      <c r="F821" s="33" t="s">
        <v>20150</v>
      </c>
      <c r="G821" s="33" t="s">
        <v>37668</v>
      </c>
      <c r="H821" s="33" t="s">
        <v>21572</v>
      </c>
      <c r="I821" s="33" t="s">
        <v>18419</v>
      </c>
      <c r="J821" s="33">
        <v>0</v>
      </c>
      <c r="K821" s="33">
        <v>0</v>
      </c>
      <c r="L821" s="33">
        <v>0</v>
      </c>
      <c r="M821" s="33">
        <v>0</v>
      </c>
    </row>
    <row r="822" spans="1:13" ht="14.25" customHeight="1">
      <c r="A822" t="s">
        <v>21566</v>
      </c>
      <c r="B822" s="33" t="s">
        <v>4774</v>
      </c>
      <c r="C822" s="33" t="s">
        <v>21567</v>
      </c>
      <c r="D822" s="33" t="s">
        <v>37651</v>
      </c>
      <c r="E822" s="33" t="s">
        <v>21507</v>
      </c>
      <c r="F822" s="33" t="s">
        <v>21568</v>
      </c>
      <c r="G822" s="33" t="s">
        <v>37905</v>
      </c>
      <c r="H822" s="33" t="s">
        <v>21569</v>
      </c>
      <c r="I822" s="33" t="s">
        <v>18419</v>
      </c>
      <c r="J822" s="33">
        <v>0</v>
      </c>
      <c r="K822" s="33">
        <v>0</v>
      </c>
      <c r="L822" s="33">
        <v>0</v>
      </c>
      <c r="M822" s="33">
        <v>0</v>
      </c>
    </row>
    <row r="823" spans="1:13" ht="14.25" customHeight="1">
      <c r="A823" t="s">
        <v>21564</v>
      </c>
      <c r="B823" s="33" t="s">
        <v>16717</v>
      </c>
      <c r="C823" s="33" t="s">
        <v>6047</v>
      </c>
      <c r="D823" s="33">
        <v>0</v>
      </c>
      <c r="E823" s="33" t="s">
        <v>20716</v>
      </c>
      <c r="F823" s="33" t="s">
        <v>2824</v>
      </c>
      <c r="G823" s="33">
        <v>0</v>
      </c>
      <c r="H823" s="33" t="s">
        <v>21565</v>
      </c>
      <c r="I823" s="33" t="s">
        <v>18419</v>
      </c>
      <c r="J823" s="33">
        <v>0</v>
      </c>
      <c r="K823" s="33">
        <v>0</v>
      </c>
      <c r="L823" s="33">
        <v>0</v>
      </c>
      <c r="M823" s="33">
        <v>0</v>
      </c>
    </row>
    <row r="824" spans="1:13" ht="14.25" customHeight="1">
      <c r="A824" t="s">
        <v>21559</v>
      </c>
      <c r="B824" s="33" t="s">
        <v>8826</v>
      </c>
      <c r="C824" s="33" t="s">
        <v>21560</v>
      </c>
      <c r="D824" s="33">
        <v>0</v>
      </c>
      <c r="E824" s="33" t="s">
        <v>21561</v>
      </c>
      <c r="F824" s="33" t="s">
        <v>4810</v>
      </c>
      <c r="G824" s="33">
        <v>0</v>
      </c>
      <c r="H824" s="33" t="s">
        <v>21562</v>
      </c>
      <c r="I824" s="33" t="s">
        <v>18419</v>
      </c>
      <c r="J824" s="33">
        <v>0</v>
      </c>
      <c r="K824" s="33">
        <v>0</v>
      </c>
      <c r="L824" s="33">
        <v>0</v>
      </c>
      <c r="M824" s="33">
        <v>0</v>
      </c>
    </row>
    <row r="825" spans="1:13" ht="14.25" customHeight="1">
      <c r="A825" t="s">
        <v>21556</v>
      </c>
      <c r="B825" s="33" t="s">
        <v>17144</v>
      </c>
      <c r="C825" s="33" t="s">
        <v>21557</v>
      </c>
      <c r="D825" s="33">
        <v>0</v>
      </c>
      <c r="E825" s="33" t="s">
        <v>20518</v>
      </c>
      <c r="F825" s="33" t="s">
        <v>2473</v>
      </c>
      <c r="G825" s="33">
        <v>0</v>
      </c>
      <c r="H825" s="33" t="s">
        <v>21558</v>
      </c>
      <c r="I825" s="33" t="s">
        <v>18419</v>
      </c>
      <c r="J825" s="33">
        <v>0</v>
      </c>
      <c r="K825" s="33">
        <v>0</v>
      </c>
      <c r="L825" s="33">
        <v>0</v>
      </c>
      <c r="M825" s="33">
        <v>0</v>
      </c>
    </row>
    <row r="826" spans="1:13" ht="14.25" customHeight="1">
      <c r="A826" t="s">
        <v>21552</v>
      </c>
      <c r="B826" s="33" t="s">
        <v>21553</v>
      </c>
      <c r="C826" s="33" t="s">
        <v>21554</v>
      </c>
      <c r="D826" s="33" t="s">
        <v>37651</v>
      </c>
      <c r="E826" s="33" t="s">
        <v>21507</v>
      </c>
      <c r="F826" s="33" t="s">
        <v>21508</v>
      </c>
      <c r="G826" s="33" t="s">
        <v>37928</v>
      </c>
      <c r="H826" s="33" t="s">
        <v>21555</v>
      </c>
      <c r="I826" s="33" t="s">
        <v>18419</v>
      </c>
      <c r="J826" s="33">
        <v>0</v>
      </c>
      <c r="K826" s="33">
        <v>0</v>
      </c>
      <c r="L826" s="33">
        <v>0</v>
      </c>
      <c r="M826" s="33">
        <v>0</v>
      </c>
    </row>
    <row r="827" spans="1:13" ht="14.25" customHeight="1">
      <c r="A827" t="s">
        <v>21546</v>
      </c>
      <c r="B827" s="33" t="s">
        <v>21547</v>
      </c>
      <c r="C827" s="33" t="s">
        <v>21548</v>
      </c>
      <c r="D827" s="33" t="s">
        <v>37651</v>
      </c>
      <c r="E827" s="33" t="s">
        <v>21549</v>
      </c>
      <c r="F827" s="33" t="s">
        <v>2170</v>
      </c>
      <c r="G827" s="33" t="s">
        <v>23085</v>
      </c>
      <c r="H827" s="33" t="s">
        <v>21550</v>
      </c>
      <c r="I827" s="33" t="s">
        <v>18419</v>
      </c>
      <c r="J827" s="33">
        <v>0</v>
      </c>
      <c r="K827" s="33">
        <v>0</v>
      </c>
      <c r="L827" s="33">
        <v>0</v>
      </c>
      <c r="M827" s="33">
        <v>0</v>
      </c>
    </row>
    <row r="828" spans="1:13" ht="14.25" customHeight="1">
      <c r="A828" t="s">
        <v>31782</v>
      </c>
      <c r="B828" s="33" t="s">
        <v>21547</v>
      </c>
      <c r="C828" s="33" t="s">
        <v>31783</v>
      </c>
      <c r="D828" s="33" t="s">
        <v>37717</v>
      </c>
      <c r="E828" s="33" t="s">
        <v>31784</v>
      </c>
      <c r="F828" s="33" t="s">
        <v>2210</v>
      </c>
      <c r="G828" s="33" t="s">
        <v>37655</v>
      </c>
      <c r="H828" s="33" t="s">
        <v>31785</v>
      </c>
      <c r="I828" s="33" t="s">
        <v>18419</v>
      </c>
      <c r="J828" s="33">
        <v>0</v>
      </c>
      <c r="K828" s="33">
        <v>0</v>
      </c>
      <c r="L828" s="33">
        <v>0</v>
      </c>
      <c r="M828" s="33">
        <v>0</v>
      </c>
    </row>
    <row r="829" spans="1:13" ht="14.25" customHeight="1">
      <c r="A829" t="s">
        <v>21543</v>
      </c>
      <c r="B829" s="33" t="s">
        <v>4938</v>
      </c>
      <c r="C829" s="33" t="s">
        <v>6899</v>
      </c>
      <c r="D829" s="33" t="s">
        <v>37651</v>
      </c>
      <c r="E829" s="33" t="s">
        <v>21490</v>
      </c>
      <c r="F829" s="33" t="s">
        <v>21544</v>
      </c>
      <c r="G829" s="33" t="s">
        <v>37929</v>
      </c>
      <c r="H829" s="33" t="s">
        <v>21545</v>
      </c>
      <c r="I829" s="33" t="s">
        <v>18419</v>
      </c>
      <c r="J829" s="33">
        <v>0</v>
      </c>
      <c r="K829" s="33">
        <v>0</v>
      </c>
      <c r="L829" s="33">
        <v>0</v>
      </c>
      <c r="M829" s="33">
        <v>0</v>
      </c>
    </row>
    <row r="830" spans="1:13" ht="14.25" customHeight="1">
      <c r="A830" t="s">
        <v>21540</v>
      </c>
      <c r="B830" s="33" t="s">
        <v>5527</v>
      </c>
      <c r="C830" s="33" t="s">
        <v>4251</v>
      </c>
      <c r="D830" s="33" t="s">
        <v>37651</v>
      </c>
      <c r="E830" s="33" t="s">
        <v>21490</v>
      </c>
      <c r="F830" s="33" t="s">
        <v>21541</v>
      </c>
      <c r="G830" s="33" t="s">
        <v>37906</v>
      </c>
      <c r="H830" s="33" t="s">
        <v>21542</v>
      </c>
      <c r="I830" s="33" t="s">
        <v>18419</v>
      </c>
      <c r="J830" s="33">
        <v>0</v>
      </c>
      <c r="K830" s="33">
        <v>0</v>
      </c>
      <c r="L830" s="33">
        <v>0</v>
      </c>
      <c r="M830" s="33">
        <v>0</v>
      </c>
    </row>
    <row r="831" spans="1:13" ht="14.25" customHeight="1">
      <c r="A831" t="s">
        <v>31726</v>
      </c>
      <c r="B831" s="33" t="s">
        <v>31727</v>
      </c>
      <c r="C831" s="33" t="s">
        <v>31728</v>
      </c>
      <c r="D831" s="33" t="s">
        <v>37909</v>
      </c>
      <c r="E831" s="33" t="s">
        <v>31729</v>
      </c>
      <c r="F831" s="33" t="s">
        <v>3059</v>
      </c>
      <c r="G831" s="33" t="s">
        <v>37844</v>
      </c>
      <c r="H831" s="33" t="s">
        <v>31730</v>
      </c>
      <c r="I831" s="33" t="s">
        <v>18419</v>
      </c>
      <c r="J831" s="33">
        <v>0</v>
      </c>
      <c r="K831" s="33">
        <v>0</v>
      </c>
      <c r="L831" s="33">
        <v>0</v>
      </c>
      <c r="M831" s="33">
        <v>0</v>
      </c>
    </row>
    <row r="832" spans="1:13" ht="14.25" customHeight="1">
      <c r="A832" t="s">
        <v>31709</v>
      </c>
      <c r="B832" s="33" t="s">
        <v>23862</v>
      </c>
      <c r="C832" s="33" t="s">
        <v>31710</v>
      </c>
      <c r="D832" s="33" t="s">
        <v>37651</v>
      </c>
      <c r="E832" s="33" t="s">
        <v>31711</v>
      </c>
      <c r="F832" s="33" t="s">
        <v>2322</v>
      </c>
      <c r="G832" s="33" t="s">
        <v>23017</v>
      </c>
      <c r="H832" s="33" t="s">
        <v>31712</v>
      </c>
      <c r="I832" s="33" t="s">
        <v>18419</v>
      </c>
      <c r="J832" s="33">
        <v>0</v>
      </c>
      <c r="K832" s="33">
        <v>0</v>
      </c>
      <c r="L832" s="33">
        <v>0</v>
      </c>
      <c r="M832" s="33">
        <v>0</v>
      </c>
    </row>
    <row r="833" spans="1:13" ht="14.25" customHeight="1">
      <c r="A833" t="s">
        <v>31703</v>
      </c>
      <c r="B833" s="33" t="s">
        <v>31704</v>
      </c>
      <c r="C833" s="33" t="s">
        <v>31705</v>
      </c>
      <c r="D833" s="33" t="s">
        <v>37651</v>
      </c>
      <c r="E833" s="33" t="s">
        <v>31706</v>
      </c>
      <c r="F833" s="33" t="s">
        <v>3059</v>
      </c>
      <c r="G833" s="33" t="s">
        <v>23895</v>
      </c>
      <c r="H833" s="33" t="s">
        <v>31707</v>
      </c>
      <c r="I833" s="33" t="s">
        <v>18419</v>
      </c>
      <c r="J833" s="33">
        <v>0</v>
      </c>
      <c r="K833" s="33">
        <v>0</v>
      </c>
      <c r="L833" s="33">
        <v>0</v>
      </c>
      <c r="M833" s="33">
        <v>0</v>
      </c>
    </row>
    <row r="834" spans="1:13" ht="14.25" customHeight="1">
      <c r="A834" t="s">
        <v>31695</v>
      </c>
      <c r="B834" s="33" t="s">
        <v>31696</v>
      </c>
      <c r="C834" s="33" t="s">
        <v>31697</v>
      </c>
      <c r="D834" s="33" t="s">
        <v>37654</v>
      </c>
      <c r="E834" s="33" t="s">
        <v>31698</v>
      </c>
      <c r="F834" s="33" t="s">
        <v>2320</v>
      </c>
      <c r="G834" s="33" t="s">
        <v>18247</v>
      </c>
      <c r="H834" s="33" t="s">
        <v>31699</v>
      </c>
      <c r="I834" s="33" t="s">
        <v>18419</v>
      </c>
      <c r="J834" s="33">
        <v>0</v>
      </c>
      <c r="K834" s="33">
        <v>0</v>
      </c>
      <c r="L834" s="33">
        <v>0</v>
      </c>
      <c r="M834" s="33">
        <v>0</v>
      </c>
    </row>
    <row r="835" spans="1:13" ht="14.25" customHeight="1">
      <c r="A835" t="s">
        <v>21533</v>
      </c>
      <c r="B835" s="33" t="s">
        <v>4889</v>
      </c>
      <c r="C835" s="33" t="s">
        <v>4251</v>
      </c>
      <c r="D835" s="33" t="s">
        <v>37651</v>
      </c>
      <c r="E835" s="33" t="s">
        <v>21507</v>
      </c>
      <c r="F835" s="33" t="s">
        <v>21534</v>
      </c>
      <c r="G835" s="33" t="s">
        <v>37904</v>
      </c>
      <c r="H835" s="33" t="s">
        <v>21535</v>
      </c>
      <c r="I835" s="33" t="s">
        <v>18419</v>
      </c>
      <c r="J835" s="33">
        <v>0</v>
      </c>
      <c r="K835" s="33">
        <v>0</v>
      </c>
      <c r="L835" s="33">
        <v>0</v>
      </c>
      <c r="M835" s="33">
        <v>0</v>
      </c>
    </row>
    <row r="836" spans="1:13" ht="14.25" customHeight="1">
      <c r="A836" t="s">
        <v>31670</v>
      </c>
      <c r="B836" s="33" t="s">
        <v>31671</v>
      </c>
      <c r="C836" s="33" t="s">
        <v>31671</v>
      </c>
      <c r="D836" s="33" t="s">
        <v>37902</v>
      </c>
      <c r="E836" s="33" t="s">
        <v>31672</v>
      </c>
      <c r="F836" s="33" t="s">
        <v>2473</v>
      </c>
      <c r="G836" s="33" t="s">
        <v>37903</v>
      </c>
      <c r="H836" s="33" t="s">
        <v>31673</v>
      </c>
      <c r="I836" s="33" t="s">
        <v>18419</v>
      </c>
      <c r="J836" s="33">
        <v>0</v>
      </c>
      <c r="K836" s="33">
        <v>0</v>
      </c>
      <c r="L836" s="33">
        <v>0</v>
      </c>
      <c r="M836" s="33">
        <v>0</v>
      </c>
    </row>
    <row r="837" spans="1:13" ht="14.25" customHeight="1">
      <c r="A837" t="s">
        <v>21530</v>
      </c>
      <c r="B837" s="33" t="s">
        <v>16678</v>
      </c>
      <c r="C837" s="33" t="s">
        <v>13461</v>
      </c>
      <c r="D837" s="33" t="s">
        <v>37651</v>
      </c>
      <c r="E837" s="33" t="s">
        <v>21507</v>
      </c>
      <c r="F837" s="33" t="s">
        <v>21531</v>
      </c>
      <c r="G837" s="33" t="s">
        <v>37930</v>
      </c>
      <c r="H837" s="33" t="s">
        <v>21532</v>
      </c>
      <c r="I837" s="33" t="s">
        <v>18419</v>
      </c>
      <c r="J837" s="33">
        <v>0</v>
      </c>
      <c r="K837" s="33">
        <v>0</v>
      </c>
      <c r="L837" s="33">
        <v>0</v>
      </c>
      <c r="M837" s="33">
        <v>0</v>
      </c>
    </row>
    <row r="838" spans="1:13" ht="14.25" customHeight="1">
      <c r="A838" t="s">
        <v>21526</v>
      </c>
      <c r="B838" s="33" t="s">
        <v>4921</v>
      </c>
      <c r="C838" s="33" t="s">
        <v>21527</v>
      </c>
      <c r="D838" s="33" t="s">
        <v>37651</v>
      </c>
      <c r="E838" s="33" t="s">
        <v>21507</v>
      </c>
      <c r="F838" s="33" t="s">
        <v>21528</v>
      </c>
      <c r="G838" s="33" t="s">
        <v>37904</v>
      </c>
      <c r="H838" s="33" t="s">
        <v>21529</v>
      </c>
      <c r="I838" s="33" t="s">
        <v>18419</v>
      </c>
      <c r="J838" s="33">
        <v>0</v>
      </c>
      <c r="K838" s="33">
        <v>0</v>
      </c>
      <c r="L838" s="33">
        <v>0</v>
      </c>
      <c r="M838" s="33">
        <v>0</v>
      </c>
    </row>
    <row r="839" spans="1:13" ht="14.25" customHeight="1">
      <c r="A839" t="s">
        <v>21523</v>
      </c>
      <c r="B839" s="33" t="s">
        <v>4943</v>
      </c>
      <c r="C839" s="33" t="s">
        <v>21524</v>
      </c>
      <c r="D839" s="33" t="s">
        <v>37651</v>
      </c>
      <c r="E839" s="33" t="s">
        <v>1663</v>
      </c>
      <c r="F839" s="33" t="s">
        <v>2090</v>
      </c>
      <c r="G839" s="33" t="s">
        <v>37660</v>
      </c>
      <c r="H839" s="33" t="s">
        <v>21525</v>
      </c>
      <c r="I839" s="33" t="s">
        <v>18419</v>
      </c>
      <c r="J839" s="33">
        <v>0</v>
      </c>
      <c r="K839" s="33">
        <v>0</v>
      </c>
      <c r="L839" s="33">
        <v>0</v>
      </c>
      <c r="M839" s="33">
        <v>0</v>
      </c>
    </row>
    <row r="840" spans="1:13" ht="14.25" customHeight="1">
      <c r="A840" t="s">
        <v>21514</v>
      </c>
      <c r="B840" s="33" t="s">
        <v>5004</v>
      </c>
      <c r="C840" s="33" t="s">
        <v>21515</v>
      </c>
      <c r="D840" s="33">
        <v>0</v>
      </c>
      <c r="E840" s="33" t="s">
        <v>20716</v>
      </c>
      <c r="F840" s="33" t="s">
        <v>2824</v>
      </c>
      <c r="G840" s="33">
        <v>0</v>
      </c>
      <c r="H840" s="33" t="s">
        <v>21516</v>
      </c>
      <c r="I840" s="33" t="s">
        <v>18419</v>
      </c>
      <c r="J840" s="33">
        <v>0</v>
      </c>
      <c r="K840" s="33">
        <v>0</v>
      </c>
      <c r="L840" s="33">
        <v>0</v>
      </c>
      <c r="M840" s="33">
        <v>0</v>
      </c>
    </row>
    <row r="841" spans="1:13" ht="14.25" customHeight="1">
      <c r="A841" t="s">
        <v>21511</v>
      </c>
      <c r="B841" s="33" t="s">
        <v>5389</v>
      </c>
      <c r="C841" s="33" t="s">
        <v>21512</v>
      </c>
      <c r="D841" s="33" t="s">
        <v>37654</v>
      </c>
      <c r="E841" s="33" t="s">
        <v>1661</v>
      </c>
      <c r="F841" s="33" t="s">
        <v>2112</v>
      </c>
      <c r="G841" s="33" t="s">
        <v>37931</v>
      </c>
      <c r="H841" s="33" t="s">
        <v>21513</v>
      </c>
      <c r="I841" s="33" t="s">
        <v>18419</v>
      </c>
      <c r="J841" s="33">
        <v>0</v>
      </c>
      <c r="K841" s="33">
        <v>0</v>
      </c>
      <c r="L841" s="33">
        <v>0</v>
      </c>
      <c r="M841" s="33">
        <v>0</v>
      </c>
    </row>
    <row r="842" spans="1:13" ht="14.25" customHeight="1">
      <c r="A842" t="s">
        <v>21506</v>
      </c>
      <c r="B842" s="33" t="s">
        <v>5088</v>
      </c>
      <c r="C842" s="33" t="s">
        <v>3495</v>
      </c>
      <c r="D842" s="33" t="s">
        <v>37651</v>
      </c>
      <c r="E842" s="33" t="s">
        <v>21507</v>
      </c>
      <c r="F842" s="33" t="s">
        <v>21508</v>
      </c>
      <c r="G842" s="33" t="s">
        <v>37932</v>
      </c>
      <c r="H842" s="33" t="s">
        <v>21509</v>
      </c>
      <c r="I842" s="33" t="s">
        <v>18419</v>
      </c>
      <c r="J842" s="33">
        <v>0</v>
      </c>
      <c r="K842" s="33">
        <v>0</v>
      </c>
      <c r="L842" s="33">
        <v>0</v>
      </c>
      <c r="M842" s="33">
        <v>0</v>
      </c>
    </row>
    <row r="843" spans="1:13" ht="14.25" customHeight="1">
      <c r="A843" t="s">
        <v>31503</v>
      </c>
      <c r="B843" s="33" t="s">
        <v>31504</v>
      </c>
      <c r="C843" s="33" t="s">
        <v>31505</v>
      </c>
      <c r="D843" s="33" t="s">
        <v>37654</v>
      </c>
      <c r="E843" s="33" t="s">
        <v>31465</v>
      </c>
      <c r="F843" s="33" t="s">
        <v>20785</v>
      </c>
      <c r="G843" s="33" t="s">
        <v>37706</v>
      </c>
      <c r="H843" s="33" t="s">
        <v>31506</v>
      </c>
      <c r="I843" s="33" t="s">
        <v>18419</v>
      </c>
      <c r="J843" s="33">
        <v>0</v>
      </c>
      <c r="K843" s="33">
        <v>0</v>
      </c>
      <c r="L843" s="33">
        <v>0</v>
      </c>
      <c r="M843" s="33">
        <v>0</v>
      </c>
    </row>
    <row r="844" spans="1:13" ht="14.25" customHeight="1">
      <c r="A844" t="s">
        <v>21501</v>
      </c>
      <c r="B844" s="33" t="s">
        <v>8201</v>
      </c>
      <c r="C844" s="33" t="s">
        <v>21502</v>
      </c>
      <c r="D844" s="33" t="s">
        <v>37651</v>
      </c>
      <c r="E844" s="33" t="s">
        <v>21503</v>
      </c>
      <c r="F844" s="33" t="s">
        <v>2473</v>
      </c>
      <c r="G844" s="33" t="s">
        <v>37706</v>
      </c>
      <c r="H844" s="33" t="s">
        <v>21504</v>
      </c>
      <c r="I844" s="33" t="s">
        <v>18419</v>
      </c>
      <c r="J844" s="33">
        <v>0</v>
      </c>
      <c r="K844" s="33">
        <v>0</v>
      </c>
      <c r="L844" s="33">
        <v>0</v>
      </c>
      <c r="M844" s="33">
        <v>0</v>
      </c>
    </row>
    <row r="845" spans="1:13" ht="14.25" customHeight="1">
      <c r="A845" t="s">
        <v>34143</v>
      </c>
      <c r="B845" s="33" t="s">
        <v>17465</v>
      </c>
      <c r="C845" s="33" t="s">
        <v>34144</v>
      </c>
      <c r="D845" s="33" t="s">
        <v>37651</v>
      </c>
      <c r="E845" s="33" t="s">
        <v>34145</v>
      </c>
      <c r="F845" s="33" t="s">
        <v>2824</v>
      </c>
      <c r="G845" s="33" t="s">
        <v>37706</v>
      </c>
      <c r="H845" s="33" t="s">
        <v>34146</v>
      </c>
      <c r="I845" s="33" t="s">
        <v>18419</v>
      </c>
      <c r="J845" s="33">
        <v>0</v>
      </c>
      <c r="K845" s="33">
        <v>0</v>
      </c>
      <c r="L845" s="33">
        <v>0</v>
      </c>
      <c r="M845" s="33">
        <v>0</v>
      </c>
    </row>
    <row r="846" spans="1:13" ht="14.25" customHeight="1">
      <c r="A846" t="s">
        <v>31499</v>
      </c>
      <c r="B846" s="33" t="s">
        <v>5099</v>
      </c>
      <c r="C846" s="33" t="s">
        <v>23174</v>
      </c>
      <c r="D846" s="33" t="s">
        <v>37651</v>
      </c>
      <c r="E846" s="33" t="s">
        <v>31500</v>
      </c>
      <c r="F846" s="33" t="s">
        <v>3441</v>
      </c>
      <c r="G846" s="33" t="s">
        <v>37751</v>
      </c>
      <c r="H846" s="33" t="s">
        <v>31501</v>
      </c>
      <c r="I846" s="33" t="s">
        <v>18419</v>
      </c>
      <c r="J846" s="33">
        <v>0</v>
      </c>
      <c r="K846" s="33">
        <v>0</v>
      </c>
      <c r="L846" s="33">
        <v>0</v>
      </c>
      <c r="M846" s="33">
        <v>0</v>
      </c>
    </row>
    <row r="847" spans="1:13" ht="14.25" customHeight="1">
      <c r="A847" t="s">
        <v>21488</v>
      </c>
      <c r="B847" s="33" t="s">
        <v>2896</v>
      </c>
      <c r="C847" s="33" t="s">
        <v>21489</v>
      </c>
      <c r="D847" s="33" t="s">
        <v>37651</v>
      </c>
      <c r="E847" s="33" t="s">
        <v>21490</v>
      </c>
      <c r="F847" s="33" t="s">
        <v>21491</v>
      </c>
      <c r="G847" s="33" t="s">
        <v>37929</v>
      </c>
      <c r="H847" s="33" t="s">
        <v>21492</v>
      </c>
      <c r="I847" s="33" t="s">
        <v>18419</v>
      </c>
      <c r="J847" s="33">
        <v>0</v>
      </c>
      <c r="K847" s="33">
        <v>0</v>
      </c>
      <c r="L847" s="33">
        <v>0</v>
      </c>
      <c r="M847" s="33">
        <v>0</v>
      </c>
    </row>
    <row r="848" spans="1:13" ht="14.25" customHeight="1">
      <c r="A848" t="s">
        <v>21494</v>
      </c>
      <c r="B848" s="33" t="s">
        <v>2896</v>
      </c>
      <c r="C848" s="33" t="s">
        <v>21495</v>
      </c>
      <c r="D848" s="33" t="s">
        <v>37651</v>
      </c>
      <c r="E848" s="33" t="s">
        <v>21496</v>
      </c>
      <c r="F848" s="33" t="s">
        <v>21497</v>
      </c>
      <c r="G848" s="33" t="s">
        <v>37933</v>
      </c>
      <c r="H848" s="33" t="s">
        <v>21498</v>
      </c>
      <c r="I848" s="33" t="s">
        <v>18419</v>
      </c>
      <c r="J848" s="33">
        <v>0</v>
      </c>
      <c r="K848" s="33">
        <v>0</v>
      </c>
      <c r="L848" s="33">
        <v>0</v>
      </c>
      <c r="M848" s="33">
        <v>0</v>
      </c>
    </row>
    <row r="849" spans="1:13" ht="14.25" customHeight="1">
      <c r="A849" t="s">
        <v>31482</v>
      </c>
      <c r="B849" s="33" t="s">
        <v>21486</v>
      </c>
      <c r="C849" s="33" t="s">
        <v>2784</v>
      </c>
      <c r="D849" s="33" t="s">
        <v>37651</v>
      </c>
      <c r="E849" s="33" t="s">
        <v>1663</v>
      </c>
      <c r="F849" s="33" t="s">
        <v>20150</v>
      </c>
      <c r="G849" s="33" t="s">
        <v>37692</v>
      </c>
      <c r="H849" s="33" t="s">
        <v>31483</v>
      </c>
      <c r="I849" s="33" t="s">
        <v>18419</v>
      </c>
      <c r="J849" s="33">
        <v>0</v>
      </c>
      <c r="K849" s="33">
        <v>0</v>
      </c>
      <c r="L849" s="33">
        <v>0</v>
      </c>
      <c r="M849" s="33">
        <v>0</v>
      </c>
    </row>
    <row r="850" spans="1:13" ht="14.25" customHeight="1">
      <c r="A850" t="s">
        <v>21485</v>
      </c>
      <c r="B850" s="33" t="s">
        <v>21486</v>
      </c>
      <c r="C850" s="33" t="s">
        <v>19071</v>
      </c>
      <c r="D850" s="33" t="s">
        <v>37651</v>
      </c>
      <c r="E850" s="33" t="s">
        <v>1663</v>
      </c>
      <c r="F850" s="33" t="s">
        <v>20150</v>
      </c>
      <c r="G850" s="33" t="s">
        <v>37668</v>
      </c>
      <c r="H850" s="33" t="s">
        <v>21487</v>
      </c>
      <c r="I850" s="33" t="s">
        <v>18419</v>
      </c>
      <c r="J850" s="33">
        <v>0</v>
      </c>
      <c r="K850" s="33">
        <v>0</v>
      </c>
      <c r="L850" s="33">
        <v>0</v>
      </c>
      <c r="M850" s="33">
        <v>0</v>
      </c>
    </row>
    <row r="851" spans="1:13" ht="14.25" customHeight="1">
      <c r="A851" t="s">
        <v>31463</v>
      </c>
      <c r="B851" s="33" t="s">
        <v>23287</v>
      </c>
      <c r="C851" s="33" t="s">
        <v>31464</v>
      </c>
      <c r="D851" s="33" t="s">
        <v>37654</v>
      </c>
      <c r="E851" s="33" t="s">
        <v>31465</v>
      </c>
      <c r="F851" s="33" t="s">
        <v>2473</v>
      </c>
      <c r="G851" s="33" t="s">
        <v>37706</v>
      </c>
      <c r="H851" s="33" t="s">
        <v>31466</v>
      </c>
      <c r="I851" s="33" t="s">
        <v>18419</v>
      </c>
      <c r="J851" s="33">
        <v>0</v>
      </c>
      <c r="K851" s="33">
        <v>0</v>
      </c>
      <c r="L851" s="33">
        <v>0</v>
      </c>
      <c r="M851" s="33">
        <v>0</v>
      </c>
    </row>
    <row r="852" spans="1:13" ht="14.25" customHeight="1">
      <c r="A852" t="s">
        <v>35201</v>
      </c>
      <c r="B852" s="33" t="s">
        <v>2075</v>
      </c>
      <c r="C852" s="33" t="s">
        <v>35202</v>
      </c>
      <c r="D852" s="33" t="s">
        <v>37651</v>
      </c>
      <c r="E852" s="33" t="s">
        <v>22395</v>
      </c>
      <c r="F852" s="33" t="s">
        <v>35203</v>
      </c>
      <c r="G852" s="33" t="s">
        <v>37655</v>
      </c>
      <c r="H852" s="33" t="s">
        <v>35204</v>
      </c>
      <c r="I852" s="33" t="s">
        <v>18419</v>
      </c>
      <c r="J852" s="33">
        <v>0</v>
      </c>
      <c r="K852" s="33">
        <v>0</v>
      </c>
      <c r="L852" s="33">
        <v>0</v>
      </c>
      <c r="M852" s="33">
        <v>0</v>
      </c>
    </row>
    <row r="853" spans="1:13" ht="14.25" customHeight="1">
      <c r="A853" t="s">
        <v>21475</v>
      </c>
      <c r="B853" s="33" t="s">
        <v>5168</v>
      </c>
      <c r="C853" s="33" t="s">
        <v>21476</v>
      </c>
      <c r="D853" s="33" t="s">
        <v>37651</v>
      </c>
      <c r="E853" s="33" t="s">
        <v>1663</v>
      </c>
      <c r="F853" s="33" t="s">
        <v>20150</v>
      </c>
      <c r="G853" s="33" t="s">
        <v>37660</v>
      </c>
      <c r="H853" s="33" t="s">
        <v>21477</v>
      </c>
      <c r="I853" s="33" t="s">
        <v>18419</v>
      </c>
      <c r="J853" s="33">
        <v>0</v>
      </c>
      <c r="K853" s="33">
        <v>0</v>
      </c>
      <c r="L853" s="33">
        <v>0</v>
      </c>
      <c r="M853" s="33">
        <v>0</v>
      </c>
    </row>
    <row r="854" spans="1:13" ht="14.25" customHeight="1">
      <c r="A854" t="s">
        <v>21479</v>
      </c>
      <c r="B854" s="33" t="s">
        <v>5168</v>
      </c>
      <c r="C854" s="33" t="s">
        <v>21480</v>
      </c>
      <c r="D854" s="33" t="s">
        <v>37651</v>
      </c>
      <c r="E854" s="33" t="s">
        <v>1663</v>
      </c>
      <c r="F854" s="33" t="s">
        <v>20150</v>
      </c>
      <c r="G854" s="33" t="s">
        <v>37660</v>
      </c>
      <c r="H854" s="33" t="s">
        <v>21481</v>
      </c>
      <c r="I854" s="33" t="s">
        <v>18419</v>
      </c>
      <c r="J854" s="33">
        <v>0</v>
      </c>
      <c r="K854" s="33">
        <v>0</v>
      </c>
      <c r="L854" s="33">
        <v>0</v>
      </c>
      <c r="M854" s="33">
        <v>0</v>
      </c>
    </row>
    <row r="855" spans="1:13" ht="14.25" customHeight="1">
      <c r="A855" t="s">
        <v>21482</v>
      </c>
      <c r="B855" s="33" t="s">
        <v>5168</v>
      </c>
      <c r="C855" s="33" t="s">
        <v>21483</v>
      </c>
      <c r="D855" s="33" t="s">
        <v>37651</v>
      </c>
      <c r="E855" s="33" t="s">
        <v>1663</v>
      </c>
      <c r="F855" s="33" t="s">
        <v>4810</v>
      </c>
      <c r="G855" s="33" t="s">
        <v>37934</v>
      </c>
      <c r="H855" s="33" t="s">
        <v>21484</v>
      </c>
      <c r="I855" s="33" t="s">
        <v>18419</v>
      </c>
      <c r="J855" s="33">
        <v>0</v>
      </c>
      <c r="K855" s="33">
        <v>0</v>
      </c>
      <c r="L855" s="33">
        <v>0</v>
      </c>
      <c r="M855" s="33">
        <v>0</v>
      </c>
    </row>
    <row r="856" spans="1:13" ht="14.25" customHeight="1">
      <c r="A856" t="s">
        <v>31398</v>
      </c>
      <c r="B856" s="33" t="s">
        <v>31399</v>
      </c>
      <c r="C856" s="33" t="s">
        <v>31400</v>
      </c>
      <c r="D856" s="33" t="s">
        <v>37651</v>
      </c>
      <c r="E856" s="33" t="s">
        <v>22395</v>
      </c>
      <c r="F856" s="33" t="s">
        <v>31401</v>
      </c>
      <c r="G856" s="33" t="s">
        <v>37907</v>
      </c>
      <c r="H856" s="33" t="s">
        <v>31402</v>
      </c>
      <c r="I856" s="33" t="s">
        <v>18419</v>
      </c>
      <c r="J856" s="33">
        <v>0</v>
      </c>
      <c r="K856" s="33">
        <v>0</v>
      </c>
      <c r="L856" s="33">
        <v>0</v>
      </c>
      <c r="M856" s="33">
        <v>0</v>
      </c>
    </row>
    <row r="857" spans="1:13" ht="14.25" customHeight="1">
      <c r="A857" t="s">
        <v>31376</v>
      </c>
      <c r="B857" s="33" t="s">
        <v>2478</v>
      </c>
      <c r="C857" s="33" t="s">
        <v>31377</v>
      </c>
      <c r="D857" s="33" t="s">
        <v>37651</v>
      </c>
      <c r="E857" s="33" t="s">
        <v>31378</v>
      </c>
      <c r="F857" s="33" t="s">
        <v>20785</v>
      </c>
      <c r="G857" s="33" t="s">
        <v>37935</v>
      </c>
      <c r="H857" s="33" t="s">
        <v>31379</v>
      </c>
      <c r="I857" s="33" t="s">
        <v>18419</v>
      </c>
      <c r="J857" s="33">
        <v>0</v>
      </c>
      <c r="K857" s="33">
        <v>0</v>
      </c>
      <c r="L857" s="33">
        <v>0</v>
      </c>
      <c r="M857" s="33">
        <v>0</v>
      </c>
    </row>
    <row r="858" spans="1:13" ht="14.25" customHeight="1">
      <c r="A858" t="s">
        <v>31371</v>
      </c>
      <c r="B858" s="33" t="s">
        <v>5378</v>
      </c>
      <c r="C858" s="33" t="s">
        <v>31372</v>
      </c>
      <c r="D858" s="33" t="s">
        <v>37651</v>
      </c>
      <c r="E858" s="33" t="s">
        <v>31373</v>
      </c>
      <c r="F858" s="33" t="s">
        <v>4565</v>
      </c>
      <c r="G858" s="33" t="s">
        <v>37936</v>
      </c>
      <c r="H858" s="33" t="s">
        <v>31374</v>
      </c>
      <c r="I858" s="33" t="s">
        <v>18419</v>
      </c>
      <c r="J858" s="33">
        <v>0</v>
      </c>
      <c r="K858" s="33">
        <v>0</v>
      </c>
      <c r="L858" s="33">
        <v>0</v>
      </c>
      <c r="M858" s="33">
        <v>0</v>
      </c>
    </row>
    <row r="859" spans="1:13" ht="14.25" customHeight="1">
      <c r="A859" t="s">
        <v>31342</v>
      </c>
      <c r="B859" s="33" t="s">
        <v>6785</v>
      </c>
      <c r="C859" s="33" t="s">
        <v>31343</v>
      </c>
      <c r="D859" s="33" t="s">
        <v>37717</v>
      </c>
      <c r="E859" s="33" t="s">
        <v>31344</v>
      </c>
      <c r="F859" s="33" t="s">
        <v>2489</v>
      </c>
      <c r="G859" s="33" t="s">
        <v>37895</v>
      </c>
      <c r="H859" s="33" t="s">
        <v>31345</v>
      </c>
      <c r="I859" s="33" t="s">
        <v>18419</v>
      </c>
      <c r="J859" s="33">
        <v>0</v>
      </c>
      <c r="K859" s="33">
        <v>0</v>
      </c>
      <c r="L859" s="33">
        <v>0</v>
      </c>
      <c r="M859" s="33">
        <v>0</v>
      </c>
    </row>
    <row r="860" spans="1:13" s="35" customFormat="1" ht="14.25" customHeight="1">
      <c r="A860" s="35" t="s">
        <v>32855</v>
      </c>
      <c r="B860" s="36" t="s">
        <v>32856</v>
      </c>
      <c r="C860" s="36" t="s">
        <v>32857</v>
      </c>
      <c r="D860" s="36" t="s">
        <v>37651</v>
      </c>
      <c r="E860" s="36" t="s">
        <v>32858</v>
      </c>
      <c r="F860" s="36" t="s">
        <v>2473</v>
      </c>
      <c r="G860" s="36" t="s">
        <v>23017</v>
      </c>
      <c r="H860" s="36" t="s">
        <v>32859</v>
      </c>
      <c r="I860" s="36" t="s">
        <v>18419</v>
      </c>
      <c r="J860" s="36">
        <v>0</v>
      </c>
      <c r="K860" s="36">
        <v>0</v>
      </c>
      <c r="L860" s="36">
        <v>0</v>
      </c>
      <c r="M860" s="36">
        <v>0</v>
      </c>
    </row>
    <row r="861" spans="1:13" ht="14.25" customHeight="1">
      <c r="A861" t="s">
        <v>36915</v>
      </c>
      <c r="B861" s="33" t="s">
        <v>13574</v>
      </c>
      <c r="C861" s="33" t="s">
        <v>36916</v>
      </c>
      <c r="D861" s="33" t="s">
        <v>37666</v>
      </c>
      <c r="E861" s="33" t="s">
        <v>1664</v>
      </c>
      <c r="F861" s="33" t="s">
        <v>36917</v>
      </c>
      <c r="G861" s="33" t="s">
        <v>37691</v>
      </c>
      <c r="H861" s="33" t="s">
        <v>36918</v>
      </c>
      <c r="I861" s="33" t="s">
        <v>17971</v>
      </c>
      <c r="J861" s="33">
        <v>0</v>
      </c>
      <c r="K861" s="33">
        <v>0</v>
      </c>
      <c r="L861" s="33">
        <v>0</v>
      </c>
      <c r="M861" s="33">
        <v>0</v>
      </c>
    </row>
    <row r="862" spans="1:13" ht="14.25" customHeight="1">
      <c r="A862" t="s">
        <v>35654</v>
      </c>
      <c r="B862" s="33" t="s">
        <v>18362</v>
      </c>
      <c r="C862" s="33" t="s">
        <v>25233</v>
      </c>
      <c r="D862" s="33" t="s">
        <v>37689</v>
      </c>
      <c r="E862" s="33" t="s">
        <v>35582</v>
      </c>
      <c r="F862" s="33" t="s">
        <v>2316</v>
      </c>
      <c r="G862" s="33" t="s">
        <v>37937</v>
      </c>
      <c r="H862" s="33" t="s">
        <v>35655</v>
      </c>
      <c r="I862" s="33" t="s">
        <v>17971</v>
      </c>
      <c r="J862" s="33">
        <v>0</v>
      </c>
      <c r="K862" s="33">
        <v>0</v>
      </c>
      <c r="L862" s="33">
        <v>0</v>
      </c>
      <c r="M862" s="33">
        <v>0</v>
      </c>
    </row>
    <row r="863" spans="1:13" ht="14.25" customHeight="1">
      <c r="A863" t="s">
        <v>36384</v>
      </c>
      <c r="B863" s="33" t="s">
        <v>36385</v>
      </c>
      <c r="C863" s="33" t="s">
        <v>36386</v>
      </c>
      <c r="D863" s="33" t="s">
        <v>37651</v>
      </c>
      <c r="E863" s="33" t="s">
        <v>21189</v>
      </c>
      <c r="F863" s="33" t="s">
        <v>36387</v>
      </c>
      <c r="G863" s="33" t="s">
        <v>23895</v>
      </c>
      <c r="H863" s="33" t="s">
        <v>36388</v>
      </c>
      <c r="I863" s="33" t="s">
        <v>17971</v>
      </c>
      <c r="J863" s="33">
        <v>0</v>
      </c>
      <c r="K863" s="33">
        <v>0</v>
      </c>
      <c r="L863" s="33">
        <v>0</v>
      </c>
      <c r="M863" s="33">
        <v>0</v>
      </c>
    </row>
    <row r="864" spans="1:13" ht="14.25" customHeight="1">
      <c r="A864" t="s">
        <v>35934</v>
      </c>
      <c r="B864" s="33" t="s">
        <v>2168</v>
      </c>
      <c r="C864" s="33" t="s">
        <v>3875</v>
      </c>
      <c r="D864" s="33" t="s">
        <v>37651</v>
      </c>
      <c r="E864" s="33" t="s">
        <v>21189</v>
      </c>
      <c r="F864" s="33" t="s">
        <v>35935</v>
      </c>
      <c r="G864" s="33" t="s">
        <v>37714</v>
      </c>
      <c r="H864" s="33" t="s">
        <v>35936</v>
      </c>
      <c r="I864" s="33" t="s">
        <v>17971</v>
      </c>
      <c r="J864" s="33">
        <v>0</v>
      </c>
      <c r="K864" s="33">
        <v>0</v>
      </c>
      <c r="L864" s="33">
        <v>0</v>
      </c>
      <c r="M864" s="33">
        <v>0</v>
      </c>
    </row>
    <row r="865" spans="1:13" ht="14.25" customHeight="1">
      <c r="A865" t="s">
        <v>36122</v>
      </c>
      <c r="B865" s="33" t="s">
        <v>36123</v>
      </c>
      <c r="C865" s="33" t="s">
        <v>36124</v>
      </c>
      <c r="D865" s="33" t="s">
        <v>37651</v>
      </c>
      <c r="E865" s="33" t="s">
        <v>36125</v>
      </c>
      <c r="F865" s="33" t="s">
        <v>2170</v>
      </c>
      <c r="G865" s="33" t="s">
        <v>37662</v>
      </c>
      <c r="H865" s="33" t="s">
        <v>36126</v>
      </c>
      <c r="I865" s="33" t="s">
        <v>17971</v>
      </c>
      <c r="J865" s="33">
        <v>0</v>
      </c>
      <c r="K865" s="33">
        <v>0</v>
      </c>
      <c r="L865" s="33">
        <v>0</v>
      </c>
      <c r="M865" s="33">
        <v>0</v>
      </c>
    </row>
    <row r="866" spans="1:13" ht="14.25" customHeight="1">
      <c r="A866" t="s">
        <v>35993</v>
      </c>
      <c r="B866" s="33" t="s">
        <v>7931</v>
      </c>
      <c r="C866" s="33" t="s">
        <v>35994</v>
      </c>
      <c r="D866" s="33" t="s">
        <v>37654</v>
      </c>
      <c r="E866" s="33" t="s">
        <v>35995</v>
      </c>
      <c r="F866" s="33" t="s">
        <v>2473</v>
      </c>
      <c r="G866" s="33" t="s">
        <v>37919</v>
      </c>
      <c r="H866" s="33" t="s">
        <v>35996</v>
      </c>
      <c r="I866" s="33" t="s">
        <v>17971</v>
      </c>
      <c r="J866" s="33">
        <v>0</v>
      </c>
      <c r="K866" s="33">
        <v>0</v>
      </c>
      <c r="L866" s="33">
        <v>0</v>
      </c>
      <c r="M866" s="33">
        <v>0</v>
      </c>
    </row>
    <row r="867" spans="1:13" ht="14.25" customHeight="1">
      <c r="A867" t="s">
        <v>36094</v>
      </c>
      <c r="B867" s="33" t="s">
        <v>13295</v>
      </c>
      <c r="C867" s="33" t="s">
        <v>2208</v>
      </c>
      <c r="D867" s="33">
        <v>0</v>
      </c>
      <c r="E867" s="33" t="s">
        <v>36095</v>
      </c>
      <c r="F867" s="33" t="s">
        <v>3557</v>
      </c>
      <c r="G867" s="33" t="s">
        <v>37938</v>
      </c>
      <c r="H867" s="33" t="s">
        <v>36096</v>
      </c>
      <c r="I867" s="33" t="s">
        <v>17971</v>
      </c>
      <c r="J867" s="33">
        <v>0</v>
      </c>
      <c r="K867" s="33">
        <v>0</v>
      </c>
      <c r="L867" s="33">
        <v>0</v>
      </c>
      <c r="M867" s="33">
        <v>0</v>
      </c>
    </row>
    <row r="868" spans="1:13" ht="14.25" customHeight="1">
      <c r="A868" t="s">
        <v>36106</v>
      </c>
      <c r="B868" s="33" t="s">
        <v>36107</v>
      </c>
      <c r="C868" s="33" t="s">
        <v>3634</v>
      </c>
      <c r="D868" s="33" t="s">
        <v>37651</v>
      </c>
      <c r="E868" s="33" t="s">
        <v>20136</v>
      </c>
      <c r="F868" s="33" t="s">
        <v>21359</v>
      </c>
      <c r="G868" s="33" t="s">
        <v>37665</v>
      </c>
      <c r="H868" s="33" t="s">
        <v>36108</v>
      </c>
      <c r="I868" s="33" t="s">
        <v>17971</v>
      </c>
      <c r="J868" s="33">
        <v>0</v>
      </c>
      <c r="K868" s="33">
        <v>0</v>
      </c>
      <c r="L868" s="33">
        <v>0</v>
      </c>
      <c r="M868" s="33">
        <v>0</v>
      </c>
    </row>
    <row r="869" spans="1:13" ht="14.25" customHeight="1">
      <c r="A869" t="s">
        <v>35516</v>
      </c>
      <c r="B869" s="33" t="s">
        <v>5841</v>
      </c>
      <c r="C869" s="33" t="s">
        <v>35517</v>
      </c>
      <c r="D869" s="33" t="s">
        <v>37651</v>
      </c>
      <c r="E869" s="33" t="s">
        <v>3532</v>
      </c>
      <c r="F869" s="33" t="s">
        <v>35518</v>
      </c>
      <c r="G869" s="33" t="s">
        <v>37655</v>
      </c>
      <c r="H869" s="33" t="s">
        <v>35519</v>
      </c>
      <c r="I869" s="33" t="s">
        <v>17971</v>
      </c>
      <c r="J869" s="33">
        <v>0</v>
      </c>
      <c r="K869" s="33">
        <v>0</v>
      </c>
      <c r="L869" s="33">
        <v>0</v>
      </c>
      <c r="M869" s="33">
        <v>0</v>
      </c>
    </row>
    <row r="870" spans="1:13" ht="14.25" customHeight="1">
      <c r="A870" t="s">
        <v>35629</v>
      </c>
      <c r="B870" s="33" t="s">
        <v>35630</v>
      </c>
      <c r="C870" s="33" t="s">
        <v>17466</v>
      </c>
      <c r="D870" s="33" t="s">
        <v>37651</v>
      </c>
      <c r="E870" s="33" t="s">
        <v>35631</v>
      </c>
      <c r="F870" s="33" t="s">
        <v>2489</v>
      </c>
      <c r="G870" s="33" t="s">
        <v>37655</v>
      </c>
      <c r="H870" s="33" t="s">
        <v>35632</v>
      </c>
      <c r="I870" s="33" t="s">
        <v>17971</v>
      </c>
      <c r="J870" s="33">
        <v>0</v>
      </c>
      <c r="K870" s="33">
        <v>0</v>
      </c>
      <c r="L870" s="33">
        <v>0</v>
      </c>
      <c r="M870" s="33">
        <v>0</v>
      </c>
    </row>
    <row r="871" spans="1:13" ht="14.25" customHeight="1">
      <c r="A871" t="s">
        <v>36488</v>
      </c>
      <c r="B871" s="33" t="s">
        <v>13085</v>
      </c>
      <c r="C871" s="33" t="s">
        <v>36489</v>
      </c>
      <c r="D871" s="33" t="s">
        <v>37669</v>
      </c>
      <c r="E871" s="33" t="s">
        <v>22998</v>
      </c>
      <c r="F871" s="33" t="s">
        <v>36490</v>
      </c>
      <c r="G871" s="33" t="s">
        <v>37670</v>
      </c>
      <c r="H871" s="33" t="s">
        <v>36491</v>
      </c>
      <c r="I871" s="33" t="s">
        <v>17971</v>
      </c>
      <c r="J871" s="33">
        <v>0</v>
      </c>
      <c r="K871" s="33">
        <v>0</v>
      </c>
      <c r="L871" s="33">
        <v>0</v>
      </c>
      <c r="M871" s="33">
        <v>0</v>
      </c>
    </row>
    <row r="872" spans="1:13" ht="14.25" customHeight="1">
      <c r="A872" t="s">
        <v>35646</v>
      </c>
      <c r="B872" s="33" t="s">
        <v>35647</v>
      </c>
      <c r="C872" s="33" t="s">
        <v>35648</v>
      </c>
      <c r="D872" s="33" t="s">
        <v>37654</v>
      </c>
      <c r="E872" s="33" t="s">
        <v>35649</v>
      </c>
      <c r="F872" s="33" t="s">
        <v>2489</v>
      </c>
      <c r="G872" s="33" t="s">
        <v>37705</v>
      </c>
      <c r="H872" s="33" t="s">
        <v>35650</v>
      </c>
      <c r="I872" s="33" t="s">
        <v>17971</v>
      </c>
      <c r="J872" s="33">
        <v>0</v>
      </c>
      <c r="K872" s="33">
        <v>0</v>
      </c>
      <c r="L872" s="33">
        <v>0</v>
      </c>
      <c r="M872" s="33">
        <v>0</v>
      </c>
    </row>
    <row r="873" spans="1:13" ht="14.25" customHeight="1">
      <c r="A873" t="s">
        <v>35634</v>
      </c>
      <c r="B873" s="33" t="s">
        <v>35635</v>
      </c>
      <c r="C873" s="33" t="s">
        <v>35636</v>
      </c>
      <c r="D873" s="33" t="s">
        <v>37694</v>
      </c>
      <c r="E873" s="33" t="s">
        <v>35637</v>
      </c>
      <c r="F873" s="33" t="s">
        <v>2489</v>
      </c>
      <c r="G873" s="33" t="s">
        <v>37662</v>
      </c>
      <c r="H873" s="33" t="s">
        <v>35638</v>
      </c>
      <c r="I873" s="33" t="s">
        <v>17971</v>
      </c>
      <c r="J873" s="33">
        <v>0</v>
      </c>
      <c r="K873" s="33">
        <v>0</v>
      </c>
      <c r="L873" s="33">
        <v>0</v>
      </c>
      <c r="M873" s="33">
        <v>0</v>
      </c>
    </row>
    <row r="874" spans="1:13" ht="14.25" customHeight="1">
      <c r="A874" t="s">
        <v>36455</v>
      </c>
      <c r="B874" s="33" t="s">
        <v>36456</v>
      </c>
      <c r="C874" s="33" t="s">
        <v>36457</v>
      </c>
      <c r="D874" s="33" t="s">
        <v>37651</v>
      </c>
      <c r="E874" s="33" t="s">
        <v>1663</v>
      </c>
      <c r="F874" s="33" t="s">
        <v>20150</v>
      </c>
      <c r="G874" s="33" t="s">
        <v>37939</v>
      </c>
      <c r="H874" s="33" t="s">
        <v>36458</v>
      </c>
      <c r="I874" s="33" t="s">
        <v>17971</v>
      </c>
      <c r="J874" s="33">
        <v>0</v>
      </c>
      <c r="K874" s="33">
        <v>0</v>
      </c>
      <c r="L874" s="33">
        <v>0</v>
      </c>
      <c r="M874" s="33">
        <v>0</v>
      </c>
    </row>
    <row r="875" spans="1:13" ht="14.25" customHeight="1">
      <c r="A875" t="s">
        <v>35835</v>
      </c>
      <c r="B875" s="33" t="s">
        <v>35836</v>
      </c>
      <c r="C875" s="33" t="s">
        <v>35837</v>
      </c>
      <c r="D875" s="33" t="s">
        <v>37651</v>
      </c>
      <c r="E875" s="33" t="s">
        <v>28936</v>
      </c>
      <c r="F875" s="33" t="s">
        <v>2090</v>
      </c>
      <c r="G875" s="33" t="s">
        <v>18247</v>
      </c>
      <c r="H875" s="33" t="s">
        <v>35838</v>
      </c>
      <c r="I875" s="33" t="s">
        <v>17971</v>
      </c>
      <c r="J875" s="33">
        <v>0</v>
      </c>
      <c r="K875" s="33">
        <v>0</v>
      </c>
      <c r="L875" s="33">
        <v>0</v>
      </c>
      <c r="M875" s="33">
        <v>0</v>
      </c>
    </row>
    <row r="876" spans="1:13" ht="14.25" customHeight="1">
      <c r="A876" t="s">
        <v>36211</v>
      </c>
      <c r="B876" s="33" t="s">
        <v>2515</v>
      </c>
      <c r="C876" s="33" t="s">
        <v>36212</v>
      </c>
      <c r="D876" s="33" t="s">
        <v>37651</v>
      </c>
      <c r="E876" s="33" t="s">
        <v>28550</v>
      </c>
      <c r="F876" s="33" t="s">
        <v>4565</v>
      </c>
      <c r="G876" s="33" t="s">
        <v>37755</v>
      </c>
      <c r="H876" s="33" t="s">
        <v>36213</v>
      </c>
      <c r="I876" s="33" t="s">
        <v>17971</v>
      </c>
      <c r="J876" s="33">
        <v>0</v>
      </c>
      <c r="K876" s="33">
        <v>0</v>
      </c>
      <c r="L876" s="33">
        <v>0</v>
      </c>
      <c r="M876" s="33">
        <v>0</v>
      </c>
    </row>
    <row r="877" spans="1:13" ht="14.25" customHeight="1">
      <c r="A877" t="s">
        <v>35781</v>
      </c>
      <c r="B877" s="33" t="s">
        <v>14996</v>
      </c>
      <c r="C877" s="33" t="s">
        <v>35782</v>
      </c>
      <c r="D877" s="33">
        <v>0</v>
      </c>
      <c r="E877" s="33" t="s">
        <v>20279</v>
      </c>
      <c r="F877" s="33" t="s">
        <v>2210</v>
      </c>
      <c r="G877" s="33">
        <v>0</v>
      </c>
      <c r="H877" s="33" t="s">
        <v>35783</v>
      </c>
      <c r="I877" s="33" t="s">
        <v>17971</v>
      </c>
      <c r="J877" s="33">
        <v>0</v>
      </c>
      <c r="K877" s="33">
        <v>0</v>
      </c>
      <c r="L877" s="33">
        <v>0</v>
      </c>
      <c r="M877" s="33">
        <v>0</v>
      </c>
    </row>
    <row r="878" spans="1:13" ht="14.25" customHeight="1">
      <c r="A878" t="s">
        <v>35766</v>
      </c>
      <c r="B878" s="33" t="s">
        <v>35767</v>
      </c>
      <c r="C878" s="33" t="s">
        <v>35768</v>
      </c>
      <c r="D878" s="33" t="s">
        <v>37654</v>
      </c>
      <c r="E878" s="33" t="s">
        <v>35769</v>
      </c>
      <c r="F878" s="33" t="s">
        <v>2210</v>
      </c>
      <c r="G878" s="33" t="s">
        <v>23895</v>
      </c>
      <c r="H878" s="33" t="s">
        <v>35770</v>
      </c>
      <c r="I878" s="33" t="s">
        <v>17971</v>
      </c>
      <c r="J878" s="33">
        <v>0</v>
      </c>
      <c r="K878" s="33">
        <v>0</v>
      </c>
      <c r="L878" s="33">
        <v>0</v>
      </c>
      <c r="M878" s="33">
        <v>0</v>
      </c>
    </row>
    <row r="879" spans="1:13" ht="14.25" customHeight="1">
      <c r="A879" t="s">
        <v>36451</v>
      </c>
      <c r="B879" s="33" t="s">
        <v>36452</v>
      </c>
      <c r="C879" s="33" t="s">
        <v>36453</v>
      </c>
      <c r="D879" s="33" t="s">
        <v>37651</v>
      </c>
      <c r="E879" s="33" t="s">
        <v>1663</v>
      </c>
      <c r="F879" s="33" t="s">
        <v>20150</v>
      </c>
      <c r="G879" s="33" t="s">
        <v>37940</v>
      </c>
      <c r="H879" s="33" t="s">
        <v>36454</v>
      </c>
      <c r="I879" s="33" t="s">
        <v>17971</v>
      </c>
      <c r="J879" s="33">
        <v>0</v>
      </c>
      <c r="K879" s="33">
        <v>0</v>
      </c>
      <c r="L879" s="33">
        <v>0</v>
      </c>
      <c r="M879" s="33">
        <v>0</v>
      </c>
    </row>
    <row r="880" spans="1:13" ht="14.25" customHeight="1">
      <c r="A880" t="s">
        <v>35557</v>
      </c>
      <c r="B880" s="33" t="s">
        <v>2695</v>
      </c>
      <c r="C880" s="33" t="s">
        <v>35558</v>
      </c>
      <c r="D880" s="33">
        <v>0</v>
      </c>
      <c r="E880" s="33" t="s">
        <v>20743</v>
      </c>
      <c r="F880" s="33" t="s">
        <v>35559</v>
      </c>
      <c r="G880" s="33" t="s">
        <v>37729</v>
      </c>
      <c r="H880" s="33" t="s">
        <v>35560</v>
      </c>
      <c r="I880" s="33" t="s">
        <v>17971</v>
      </c>
      <c r="J880" s="33">
        <v>0</v>
      </c>
      <c r="K880" s="33">
        <v>0</v>
      </c>
      <c r="L880" s="33">
        <v>0</v>
      </c>
      <c r="M880" s="33">
        <v>0</v>
      </c>
    </row>
    <row r="881" spans="1:13" ht="14.25" customHeight="1">
      <c r="A881" t="s">
        <v>35609</v>
      </c>
      <c r="B881" s="33" t="s">
        <v>2690</v>
      </c>
      <c r="C881" s="33" t="s">
        <v>35610</v>
      </c>
      <c r="D881" s="33" t="s">
        <v>37651</v>
      </c>
      <c r="E881" s="33" t="s">
        <v>21189</v>
      </c>
      <c r="F881" s="33" t="s">
        <v>35611</v>
      </c>
      <c r="G881" s="33" t="s">
        <v>23895</v>
      </c>
      <c r="H881" s="33" t="s">
        <v>35612</v>
      </c>
      <c r="I881" s="33" t="s">
        <v>17971</v>
      </c>
      <c r="J881" s="33">
        <v>0</v>
      </c>
      <c r="K881" s="33">
        <v>0</v>
      </c>
      <c r="L881" s="33">
        <v>0</v>
      </c>
      <c r="M881" s="33">
        <v>0</v>
      </c>
    </row>
    <row r="882" spans="1:13" ht="14.25" customHeight="1">
      <c r="A882" t="s">
        <v>36393</v>
      </c>
      <c r="B882" s="33" t="s">
        <v>2805</v>
      </c>
      <c r="C882" s="33" t="s">
        <v>36394</v>
      </c>
      <c r="D882" s="33" t="s">
        <v>37651</v>
      </c>
      <c r="E882" s="33" t="s">
        <v>3532</v>
      </c>
      <c r="F882" s="33" t="s">
        <v>36395</v>
      </c>
      <c r="G882" s="33">
        <v>0</v>
      </c>
      <c r="H882" s="33" t="s">
        <v>36396</v>
      </c>
      <c r="I882" s="33" t="s">
        <v>17971</v>
      </c>
      <c r="J882" s="33">
        <v>0</v>
      </c>
      <c r="K882" s="33">
        <v>0</v>
      </c>
      <c r="L882" s="33">
        <v>0</v>
      </c>
      <c r="M882" s="33">
        <v>0</v>
      </c>
    </row>
    <row r="883" spans="1:13" ht="14.25" customHeight="1">
      <c r="A883" t="s">
        <v>35640</v>
      </c>
      <c r="B883" s="33" t="s">
        <v>35641</v>
      </c>
      <c r="C883" s="33" t="s">
        <v>35642</v>
      </c>
      <c r="D883" s="33" t="s">
        <v>37651</v>
      </c>
      <c r="E883" s="33" t="s">
        <v>35643</v>
      </c>
      <c r="F883" s="33" t="s">
        <v>2489</v>
      </c>
      <c r="G883" s="33" t="s">
        <v>37662</v>
      </c>
      <c r="H883" s="33" t="s">
        <v>35644</v>
      </c>
      <c r="I883" s="33" t="s">
        <v>17971</v>
      </c>
      <c r="J883" s="33">
        <v>0</v>
      </c>
      <c r="K883" s="33">
        <v>0</v>
      </c>
      <c r="L883" s="33">
        <v>0</v>
      </c>
      <c r="M883" s="33">
        <v>0</v>
      </c>
    </row>
    <row r="884" spans="1:13" ht="14.25" customHeight="1">
      <c r="A884" t="s">
        <v>35775</v>
      </c>
      <c r="B884" s="33" t="s">
        <v>35776</v>
      </c>
      <c r="C884" s="33" t="s">
        <v>35777</v>
      </c>
      <c r="D884" s="33">
        <v>0</v>
      </c>
      <c r="E884" s="33" t="s">
        <v>20161</v>
      </c>
      <c r="F884" s="33" t="s">
        <v>2210</v>
      </c>
      <c r="G884" s="33">
        <v>0</v>
      </c>
      <c r="H884" s="33" t="s">
        <v>35778</v>
      </c>
      <c r="I884" s="33" t="s">
        <v>17971</v>
      </c>
      <c r="J884" s="33">
        <v>0</v>
      </c>
      <c r="K884" s="33">
        <v>0</v>
      </c>
      <c r="L884" s="33">
        <v>0</v>
      </c>
      <c r="M884" s="33">
        <v>0</v>
      </c>
    </row>
    <row r="885" spans="1:13" ht="14.25" customHeight="1">
      <c r="A885" t="s">
        <v>36072</v>
      </c>
      <c r="B885" s="33" t="s">
        <v>36073</v>
      </c>
      <c r="C885" s="33" t="s">
        <v>36074</v>
      </c>
      <c r="D885" s="33" t="s">
        <v>37669</v>
      </c>
      <c r="E885" s="33" t="s">
        <v>22998</v>
      </c>
      <c r="F885" s="33" t="s">
        <v>36075</v>
      </c>
      <c r="G885" s="33" t="s">
        <v>37941</v>
      </c>
      <c r="H885" s="33" t="s">
        <v>36076</v>
      </c>
      <c r="I885" s="33" t="s">
        <v>17971</v>
      </c>
      <c r="J885" s="33">
        <v>0</v>
      </c>
      <c r="K885" s="33">
        <v>0</v>
      </c>
      <c r="L885" s="33">
        <v>0</v>
      </c>
      <c r="M885" s="33">
        <v>0</v>
      </c>
    </row>
    <row r="886" spans="1:13" ht="14.25" customHeight="1">
      <c r="A886" t="s">
        <v>36786</v>
      </c>
      <c r="B886" s="33" t="s">
        <v>36787</v>
      </c>
      <c r="C886" s="33" t="s">
        <v>36788</v>
      </c>
      <c r="D886" s="33" t="s">
        <v>37651</v>
      </c>
      <c r="E886" s="33" t="s">
        <v>996</v>
      </c>
      <c r="F886" s="33" t="s">
        <v>4664</v>
      </c>
      <c r="G886" s="33" t="s">
        <v>37673</v>
      </c>
      <c r="H886" s="33" t="s">
        <v>36789</v>
      </c>
      <c r="I886" s="33" t="s">
        <v>17971</v>
      </c>
      <c r="J886" s="33">
        <v>0</v>
      </c>
      <c r="K886" s="33">
        <v>0</v>
      </c>
      <c r="L886" s="33">
        <v>0</v>
      </c>
      <c r="M886" s="33">
        <v>0</v>
      </c>
    </row>
    <row r="887" spans="1:13" ht="14.25" customHeight="1">
      <c r="A887" t="s">
        <v>36098</v>
      </c>
      <c r="B887" s="33" t="s">
        <v>14978</v>
      </c>
      <c r="C887" s="33" t="s">
        <v>36099</v>
      </c>
      <c r="D887" s="33">
        <v>0</v>
      </c>
      <c r="E887" s="33" t="s">
        <v>36100</v>
      </c>
      <c r="F887" s="33" t="s">
        <v>3557</v>
      </c>
      <c r="G887" s="33" t="s">
        <v>37942</v>
      </c>
      <c r="H887" s="33" t="s">
        <v>36101</v>
      </c>
      <c r="I887" s="33" t="s">
        <v>17971</v>
      </c>
      <c r="J887" s="33">
        <v>0</v>
      </c>
      <c r="K887" s="33">
        <v>0</v>
      </c>
      <c r="L887" s="33">
        <v>0</v>
      </c>
      <c r="M887" s="33">
        <v>0</v>
      </c>
    </row>
    <row r="888" spans="1:13" ht="14.25" customHeight="1">
      <c r="A888" t="s">
        <v>35814</v>
      </c>
      <c r="B888" s="33" t="s">
        <v>17245</v>
      </c>
      <c r="C888" s="33" t="s">
        <v>35815</v>
      </c>
      <c r="D888" s="33" t="s">
        <v>37713</v>
      </c>
      <c r="E888" s="33" t="s">
        <v>23894</v>
      </c>
      <c r="F888" s="33" t="s">
        <v>20785</v>
      </c>
      <c r="G888" s="33" t="s">
        <v>37873</v>
      </c>
      <c r="H888" s="33" t="s">
        <v>35816</v>
      </c>
      <c r="I888" s="33" t="s">
        <v>17971</v>
      </c>
      <c r="J888" s="33">
        <v>0</v>
      </c>
      <c r="K888" s="33">
        <v>0</v>
      </c>
      <c r="L888" s="33">
        <v>0</v>
      </c>
      <c r="M888" s="33">
        <v>0</v>
      </c>
    </row>
    <row r="889" spans="1:13" ht="14.25" customHeight="1">
      <c r="A889" t="s">
        <v>35763</v>
      </c>
      <c r="B889" s="33" t="s">
        <v>17245</v>
      </c>
      <c r="C889" s="33" t="s">
        <v>35764</v>
      </c>
      <c r="D889" s="33" t="s">
        <v>37651</v>
      </c>
      <c r="E889" s="33" t="s">
        <v>21189</v>
      </c>
      <c r="F889" s="33" t="s">
        <v>2210</v>
      </c>
      <c r="G889" s="33" t="s">
        <v>37943</v>
      </c>
      <c r="H889" s="33" t="s">
        <v>35765</v>
      </c>
      <c r="I889" s="33" t="s">
        <v>17971</v>
      </c>
      <c r="J889" s="33">
        <v>0</v>
      </c>
      <c r="K889" s="33">
        <v>0</v>
      </c>
      <c r="L889" s="33">
        <v>0</v>
      </c>
      <c r="M889" s="33">
        <v>0</v>
      </c>
    </row>
    <row r="890" spans="1:13" ht="14.25" customHeight="1">
      <c r="A890" t="s">
        <v>36795</v>
      </c>
      <c r="B890" s="33" t="s">
        <v>4454</v>
      </c>
      <c r="C890" s="33" t="s">
        <v>36796</v>
      </c>
      <c r="D890" s="33" t="s">
        <v>37651</v>
      </c>
      <c r="E890" s="33" t="s">
        <v>3532</v>
      </c>
      <c r="F890" s="33" t="s">
        <v>36797</v>
      </c>
      <c r="G890" s="33" t="s">
        <v>37655</v>
      </c>
      <c r="H890" s="33" t="s">
        <v>36798</v>
      </c>
      <c r="I890" s="33" t="s">
        <v>17971</v>
      </c>
      <c r="J890" s="33">
        <v>0</v>
      </c>
      <c r="K890" s="33">
        <v>0</v>
      </c>
      <c r="L890" s="33">
        <v>0</v>
      </c>
      <c r="M890" s="33">
        <v>0</v>
      </c>
    </row>
    <row r="891" spans="1:13" ht="14.25" customHeight="1">
      <c r="A891" t="s">
        <v>36128</v>
      </c>
      <c r="B891" s="33" t="s">
        <v>36129</v>
      </c>
      <c r="C891" s="33" t="s">
        <v>36130</v>
      </c>
      <c r="D891" s="33" t="s">
        <v>37717</v>
      </c>
      <c r="E891" s="33" t="s">
        <v>36131</v>
      </c>
      <c r="F891" s="33" t="s">
        <v>2170</v>
      </c>
      <c r="G891" s="33" t="s">
        <v>37936</v>
      </c>
      <c r="H891" s="33" t="s">
        <v>36132</v>
      </c>
      <c r="I891" s="33" t="s">
        <v>17971</v>
      </c>
      <c r="J891" s="33">
        <v>0</v>
      </c>
      <c r="K891" s="33">
        <v>0</v>
      </c>
      <c r="L891" s="33">
        <v>0</v>
      </c>
      <c r="M891" s="33">
        <v>0</v>
      </c>
    </row>
    <row r="892" spans="1:13" ht="14.25" customHeight="1">
      <c r="A892" t="s">
        <v>36439</v>
      </c>
      <c r="B892" s="33" t="s">
        <v>36440</v>
      </c>
      <c r="C892" s="33" t="s">
        <v>36441</v>
      </c>
      <c r="D892" s="33" t="s">
        <v>37651</v>
      </c>
      <c r="E892" s="33" t="s">
        <v>996</v>
      </c>
      <c r="F892" s="33" t="s">
        <v>20150</v>
      </c>
      <c r="G892" s="33" t="s">
        <v>37652</v>
      </c>
      <c r="H892" s="33" t="s">
        <v>36442</v>
      </c>
      <c r="I892" s="33" t="s">
        <v>17971</v>
      </c>
      <c r="J892" s="33">
        <v>0</v>
      </c>
      <c r="K892" s="33">
        <v>0</v>
      </c>
      <c r="L892" s="33">
        <v>0</v>
      </c>
      <c r="M892" s="33">
        <v>0</v>
      </c>
    </row>
    <row r="893" spans="1:13" ht="14.25" customHeight="1">
      <c r="A893" t="s">
        <v>35881</v>
      </c>
      <c r="B893" s="33" t="s">
        <v>5729</v>
      </c>
      <c r="C893" s="33" t="s">
        <v>35882</v>
      </c>
      <c r="D893" s="33" t="s">
        <v>37651</v>
      </c>
      <c r="E893" s="33" t="s">
        <v>20475</v>
      </c>
      <c r="F893" s="33" t="s">
        <v>35883</v>
      </c>
      <c r="G893" s="33" t="s">
        <v>37795</v>
      </c>
      <c r="H893" s="33" t="s">
        <v>35884</v>
      </c>
      <c r="I893" s="33" t="s">
        <v>17971</v>
      </c>
      <c r="J893" s="33">
        <v>0</v>
      </c>
      <c r="K893" s="33">
        <v>0</v>
      </c>
      <c r="L893" s="33">
        <v>0</v>
      </c>
      <c r="M893" s="33">
        <v>0</v>
      </c>
    </row>
    <row r="894" spans="1:13" ht="14.25" customHeight="1">
      <c r="A894" t="s">
        <v>36302</v>
      </c>
      <c r="B894" s="33" t="s">
        <v>36303</v>
      </c>
      <c r="C894" s="33" t="s">
        <v>36304</v>
      </c>
      <c r="D894" s="33" t="s">
        <v>37651</v>
      </c>
      <c r="E894" s="33" t="s">
        <v>3532</v>
      </c>
      <c r="F894" s="33" t="s">
        <v>36305</v>
      </c>
      <c r="G894" s="33" t="s">
        <v>37655</v>
      </c>
      <c r="H894" s="33" t="s">
        <v>36306</v>
      </c>
      <c r="I894" s="33" t="s">
        <v>17971</v>
      </c>
      <c r="J894" s="33">
        <v>0</v>
      </c>
      <c r="K894" s="33">
        <v>0</v>
      </c>
      <c r="L894" s="33">
        <v>0</v>
      </c>
      <c r="M894" s="33">
        <v>0</v>
      </c>
    </row>
    <row r="895" spans="1:13" ht="14.25" customHeight="1">
      <c r="A895" t="s">
        <v>36031</v>
      </c>
      <c r="B895" s="33" t="s">
        <v>3690</v>
      </c>
      <c r="C895" s="33" t="s">
        <v>20879</v>
      </c>
      <c r="D895" s="33" t="s">
        <v>37651</v>
      </c>
      <c r="E895" s="33" t="s">
        <v>20136</v>
      </c>
      <c r="F895" s="33" t="s">
        <v>2473</v>
      </c>
      <c r="G895" s="33" t="s">
        <v>37665</v>
      </c>
      <c r="H895" s="33" t="s">
        <v>36032</v>
      </c>
      <c r="I895" s="33" t="s">
        <v>17971</v>
      </c>
      <c r="J895" s="33">
        <v>0</v>
      </c>
      <c r="K895" s="33">
        <v>0</v>
      </c>
      <c r="L895" s="33">
        <v>0</v>
      </c>
      <c r="M895" s="33">
        <v>0</v>
      </c>
    </row>
    <row r="896" spans="1:13" ht="14.25" customHeight="1">
      <c r="A896" t="s">
        <v>35990</v>
      </c>
      <c r="B896" s="33" t="s">
        <v>35991</v>
      </c>
      <c r="C896" s="33" t="s">
        <v>2727</v>
      </c>
      <c r="D896" s="33" t="s">
        <v>37651</v>
      </c>
      <c r="E896" s="33" t="s">
        <v>270</v>
      </c>
      <c r="F896" s="33" t="s">
        <v>2473</v>
      </c>
      <c r="G896" s="33" t="s">
        <v>37662</v>
      </c>
      <c r="H896" s="33" t="s">
        <v>35992</v>
      </c>
      <c r="I896" s="33" t="s">
        <v>17971</v>
      </c>
      <c r="J896" s="33">
        <v>0</v>
      </c>
      <c r="K896" s="33">
        <v>0</v>
      </c>
      <c r="L896" s="33">
        <v>0</v>
      </c>
      <c r="M896" s="33">
        <v>0</v>
      </c>
    </row>
    <row r="897" spans="1:13" ht="14.25" customHeight="1">
      <c r="A897" t="s">
        <v>35729</v>
      </c>
      <c r="B897" s="33" t="s">
        <v>11890</v>
      </c>
      <c r="C897" s="33" t="s">
        <v>7060</v>
      </c>
      <c r="D897" s="33" t="s">
        <v>37651</v>
      </c>
      <c r="E897" s="33" t="s">
        <v>20548</v>
      </c>
      <c r="F897" s="33" t="s">
        <v>35730</v>
      </c>
      <c r="G897" s="33" t="s">
        <v>37841</v>
      </c>
      <c r="H897" s="33" t="s">
        <v>35731</v>
      </c>
      <c r="I897" s="33" t="s">
        <v>17971</v>
      </c>
      <c r="J897" s="33">
        <v>0</v>
      </c>
      <c r="K897" s="33">
        <v>0</v>
      </c>
      <c r="L897" s="33">
        <v>0</v>
      </c>
      <c r="M897" s="33">
        <v>0</v>
      </c>
    </row>
    <row r="898" spans="1:13" ht="14.25" customHeight="1">
      <c r="A898" t="s">
        <v>35548</v>
      </c>
      <c r="B898" s="33" t="s">
        <v>16009</v>
      </c>
      <c r="C898" s="33" t="s">
        <v>2829</v>
      </c>
      <c r="D898" s="33" t="s">
        <v>37651</v>
      </c>
      <c r="E898" s="33" t="s">
        <v>35549</v>
      </c>
      <c r="F898" s="33" t="s">
        <v>35550</v>
      </c>
      <c r="G898" s="33" t="s">
        <v>37809</v>
      </c>
      <c r="H898" s="33" t="s">
        <v>35551</v>
      </c>
      <c r="I898" s="33" t="s">
        <v>17971</v>
      </c>
      <c r="J898" s="33">
        <v>0</v>
      </c>
      <c r="K898" s="33">
        <v>0</v>
      </c>
      <c r="L898" s="33">
        <v>0</v>
      </c>
      <c r="M898" s="33">
        <v>0</v>
      </c>
    </row>
    <row r="899" spans="1:13" ht="14.25" customHeight="1">
      <c r="A899" t="s">
        <v>36293</v>
      </c>
      <c r="B899" s="33" t="s">
        <v>3778</v>
      </c>
      <c r="C899" s="33" t="s">
        <v>36294</v>
      </c>
      <c r="D899" s="33" t="s">
        <v>37651</v>
      </c>
      <c r="E899" s="33" t="s">
        <v>21189</v>
      </c>
      <c r="F899" s="33" t="s">
        <v>36295</v>
      </c>
      <c r="G899" s="33" t="s">
        <v>37944</v>
      </c>
      <c r="H899" s="33" t="s">
        <v>36296</v>
      </c>
      <c r="I899" s="33" t="s">
        <v>17971</v>
      </c>
      <c r="J899" s="33">
        <v>0</v>
      </c>
      <c r="K899" s="33">
        <v>0</v>
      </c>
      <c r="L899" s="33">
        <v>0</v>
      </c>
      <c r="M899" s="33">
        <v>0</v>
      </c>
    </row>
    <row r="900" spans="1:13" ht="14.25" customHeight="1">
      <c r="A900" t="s">
        <v>35937</v>
      </c>
      <c r="B900" s="33" t="s">
        <v>35938</v>
      </c>
      <c r="C900" s="33" t="s">
        <v>3634</v>
      </c>
      <c r="D900" s="33" t="s">
        <v>37651</v>
      </c>
      <c r="E900" s="33" t="s">
        <v>21189</v>
      </c>
      <c r="F900" s="33" t="s">
        <v>35939</v>
      </c>
      <c r="G900" s="33" t="s">
        <v>23895</v>
      </c>
      <c r="H900" s="33" t="s">
        <v>35940</v>
      </c>
      <c r="I900" s="33" t="s">
        <v>17971</v>
      </c>
      <c r="J900" s="33">
        <v>0</v>
      </c>
      <c r="K900" s="33">
        <v>0</v>
      </c>
      <c r="L900" s="33">
        <v>0</v>
      </c>
      <c r="M900" s="33">
        <v>0</v>
      </c>
    </row>
    <row r="901" spans="1:13" ht="14.25" customHeight="1">
      <c r="A901" t="s">
        <v>36583</v>
      </c>
      <c r="B901" s="33" t="s">
        <v>22349</v>
      </c>
      <c r="C901" s="33" t="s">
        <v>36584</v>
      </c>
      <c r="D901" s="33" t="s">
        <v>37651</v>
      </c>
      <c r="E901" s="33" t="s">
        <v>20136</v>
      </c>
      <c r="F901" s="33" t="s">
        <v>2112</v>
      </c>
      <c r="G901" s="33" t="s">
        <v>37665</v>
      </c>
      <c r="H901" s="33" t="s">
        <v>36585</v>
      </c>
      <c r="I901" s="33" t="s">
        <v>17971</v>
      </c>
      <c r="J901" s="33">
        <v>0</v>
      </c>
      <c r="K901" s="33">
        <v>0</v>
      </c>
      <c r="L901" s="33">
        <v>0</v>
      </c>
      <c r="M901" s="33">
        <v>0</v>
      </c>
    </row>
    <row r="902" spans="1:13" ht="14.25" customHeight="1">
      <c r="A902" t="s">
        <v>36089</v>
      </c>
      <c r="B902" s="33" t="s">
        <v>3843</v>
      </c>
      <c r="C902" s="33" t="s">
        <v>36090</v>
      </c>
      <c r="D902" s="33">
        <v>0</v>
      </c>
      <c r="E902" s="33" t="s">
        <v>36091</v>
      </c>
      <c r="F902" s="33" t="s">
        <v>3557</v>
      </c>
      <c r="G902" s="33" t="s">
        <v>37945</v>
      </c>
      <c r="H902" s="33" t="s">
        <v>36092</v>
      </c>
      <c r="I902" s="33" t="s">
        <v>17971</v>
      </c>
      <c r="J902" s="33">
        <v>0</v>
      </c>
      <c r="K902" s="33">
        <v>0</v>
      </c>
      <c r="L902" s="33">
        <v>0</v>
      </c>
      <c r="M902" s="33">
        <v>0</v>
      </c>
    </row>
    <row r="903" spans="1:13" ht="14.25" customHeight="1">
      <c r="A903" t="s">
        <v>35661</v>
      </c>
      <c r="B903" s="33" t="s">
        <v>3896</v>
      </c>
      <c r="C903" s="33" t="s">
        <v>35662</v>
      </c>
      <c r="D903" s="33" t="s">
        <v>37651</v>
      </c>
      <c r="E903" s="33" t="s">
        <v>21189</v>
      </c>
      <c r="F903" s="33" t="s">
        <v>2316</v>
      </c>
      <c r="G903" s="33" t="s">
        <v>37946</v>
      </c>
      <c r="H903" s="33" t="s">
        <v>35663</v>
      </c>
      <c r="I903" s="33" t="s">
        <v>17971</v>
      </c>
      <c r="J903" s="33">
        <v>0</v>
      </c>
      <c r="K903" s="33">
        <v>0</v>
      </c>
      <c r="L903" s="33">
        <v>0</v>
      </c>
      <c r="M903" s="33">
        <v>0</v>
      </c>
    </row>
    <row r="904" spans="1:13" ht="14.25" customHeight="1">
      <c r="A904" t="s">
        <v>36359</v>
      </c>
      <c r="B904" s="33" t="s">
        <v>3896</v>
      </c>
      <c r="C904" s="33" t="s">
        <v>36360</v>
      </c>
      <c r="D904" s="33" t="s">
        <v>37651</v>
      </c>
      <c r="E904" s="33" t="s">
        <v>996</v>
      </c>
      <c r="F904" s="33" t="s">
        <v>36361</v>
      </c>
      <c r="G904" s="33" t="s">
        <v>37947</v>
      </c>
      <c r="H904" s="33" t="s">
        <v>36362</v>
      </c>
      <c r="I904" s="33" t="s">
        <v>17971</v>
      </c>
      <c r="J904" s="33">
        <v>0</v>
      </c>
      <c r="K904" s="33">
        <v>0</v>
      </c>
      <c r="L904" s="33">
        <v>0</v>
      </c>
      <c r="M904" s="33">
        <v>0</v>
      </c>
    </row>
    <row r="905" spans="1:13" ht="14.25" customHeight="1">
      <c r="A905" t="s">
        <v>36103</v>
      </c>
      <c r="B905" s="33" t="s">
        <v>3985</v>
      </c>
      <c r="C905" s="33" t="s">
        <v>36104</v>
      </c>
      <c r="D905" s="33">
        <v>0</v>
      </c>
      <c r="E905" s="33" t="s">
        <v>20501</v>
      </c>
      <c r="F905" s="33" t="s">
        <v>3557</v>
      </c>
      <c r="G905" s="33">
        <v>0</v>
      </c>
      <c r="H905" s="33" t="s">
        <v>36105</v>
      </c>
      <c r="I905" s="33" t="s">
        <v>17971</v>
      </c>
      <c r="J905" s="33">
        <v>0</v>
      </c>
      <c r="K905" s="33">
        <v>0</v>
      </c>
      <c r="L905" s="33">
        <v>0</v>
      </c>
      <c r="M905" s="33">
        <v>0</v>
      </c>
    </row>
    <row r="906" spans="1:13" ht="14.25" customHeight="1">
      <c r="A906" t="s">
        <v>35690</v>
      </c>
      <c r="B906" s="33" t="s">
        <v>4081</v>
      </c>
      <c r="C906" s="33" t="s">
        <v>35691</v>
      </c>
      <c r="D906" s="33" t="s">
        <v>37948</v>
      </c>
      <c r="E906" s="33" t="s">
        <v>35692</v>
      </c>
      <c r="F906" s="33" t="s">
        <v>2491</v>
      </c>
      <c r="G906" s="33" t="s">
        <v>37949</v>
      </c>
      <c r="H906" s="33" t="s">
        <v>35693</v>
      </c>
      <c r="I906" s="33" t="s">
        <v>17971</v>
      </c>
      <c r="J906" s="33">
        <v>0</v>
      </c>
      <c r="K906" s="33">
        <v>0</v>
      </c>
      <c r="L906" s="33">
        <v>0</v>
      </c>
      <c r="M906" s="33">
        <v>0</v>
      </c>
    </row>
    <row r="907" spans="1:13" ht="14.25" customHeight="1">
      <c r="A907" t="s">
        <v>35800</v>
      </c>
      <c r="B907" s="33" t="s">
        <v>5637</v>
      </c>
      <c r="C907" s="33" t="s">
        <v>8230</v>
      </c>
      <c r="D907" s="33" t="s">
        <v>37666</v>
      </c>
      <c r="E907" s="33" t="s">
        <v>1664</v>
      </c>
      <c r="F907" s="33" t="s">
        <v>35801</v>
      </c>
      <c r="G907" s="33" t="s">
        <v>37667</v>
      </c>
      <c r="H907" s="33" t="s">
        <v>35802</v>
      </c>
      <c r="I907" s="33" t="s">
        <v>17971</v>
      </c>
      <c r="J907" s="33">
        <v>0</v>
      </c>
      <c r="K907" s="33">
        <v>0</v>
      </c>
      <c r="L907" s="33">
        <v>0</v>
      </c>
      <c r="M907" s="33">
        <v>0</v>
      </c>
    </row>
    <row r="908" spans="1:13" ht="14.25" customHeight="1">
      <c r="A908" t="s">
        <v>35998</v>
      </c>
      <c r="B908" s="33" t="s">
        <v>4103</v>
      </c>
      <c r="C908" s="33" t="s">
        <v>35999</v>
      </c>
      <c r="D908" s="33" t="s">
        <v>37651</v>
      </c>
      <c r="E908" s="33" t="s">
        <v>21189</v>
      </c>
      <c r="F908" s="33" t="s">
        <v>2473</v>
      </c>
      <c r="G908" s="33" t="s">
        <v>23895</v>
      </c>
      <c r="H908" s="33" t="s">
        <v>36000</v>
      </c>
      <c r="I908" s="33" t="s">
        <v>17971</v>
      </c>
      <c r="J908" s="33">
        <v>0</v>
      </c>
      <c r="K908" s="33">
        <v>0</v>
      </c>
      <c r="L908" s="33">
        <v>0</v>
      </c>
      <c r="M908" s="33">
        <v>0</v>
      </c>
    </row>
    <row r="909" spans="1:13" ht="14.25" customHeight="1">
      <c r="A909" t="s">
        <v>36001</v>
      </c>
      <c r="B909" s="33" t="s">
        <v>36002</v>
      </c>
      <c r="C909" s="33" t="s">
        <v>36003</v>
      </c>
      <c r="D909" s="33" t="s">
        <v>37651</v>
      </c>
      <c r="E909" s="33" t="s">
        <v>3532</v>
      </c>
      <c r="F909" s="33" t="s">
        <v>2473</v>
      </c>
      <c r="G909" s="33" t="s">
        <v>37655</v>
      </c>
      <c r="H909" s="33" t="s">
        <v>36004</v>
      </c>
      <c r="I909" s="33" t="s">
        <v>17971</v>
      </c>
      <c r="J909" s="33">
        <v>0</v>
      </c>
      <c r="K909" s="33">
        <v>0</v>
      </c>
      <c r="L909" s="33">
        <v>0</v>
      </c>
      <c r="M909" s="33">
        <v>0</v>
      </c>
    </row>
    <row r="910" spans="1:13" ht="14.25" customHeight="1">
      <c r="A910" t="s">
        <v>35825</v>
      </c>
      <c r="B910" s="33" t="s">
        <v>4156</v>
      </c>
      <c r="C910" s="33" t="s">
        <v>9032</v>
      </c>
      <c r="D910" s="33" t="s">
        <v>37651</v>
      </c>
      <c r="E910" s="33" t="s">
        <v>35826</v>
      </c>
      <c r="F910" s="33" t="s">
        <v>35827</v>
      </c>
      <c r="G910" s="33" t="s">
        <v>37701</v>
      </c>
      <c r="H910" s="33" t="s">
        <v>35828</v>
      </c>
      <c r="I910" s="33" t="s">
        <v>17971</v>
      </c>
      <c r="J910" s="33">
        <v>0</v>
      </c>
      <c r="K910" s="33">
        <v>0</v>
      </c>
      <c r="L910" s="33">
        <v>0</v>
      </c>
      <c r="M910" s="33">
        <v>0</v>
      </c>
    </row>
    <row r="911" spans="1:13" ht="14.25" customHeight="1">
      <c r="A911" t="s">
        <v>35591</v>
      </c>
      <c r="B911" s="33" t="s">
        <v>35592</v>
      </c>
      <c r="C911" s="33" t="s">
        <v>4964</v>
      </c>
      <c r="D911" s="33" t="s">
        <v>37654</v>
      </c>
      <c r="E911" s="33" t="s">
        <v>35593</v>
      </c>
      <c r="F911" s="33" t="s">
        <v>2320</v>
      </c>
      <c r="G911" s="33" t="s">
        <v>37950</v>
      </c>
      <c r="H911" s="33" t="s">
        <v>35594</v>
      </c>
      <c r="I911" s="33" t="s">
        <v>17971</v>
      </c>
      <c r="J911" s="33">
        <v>0</v>
      </c>
      <c r="K911" s="33">
        <v>0</v>
      </c>
      <c r="L911" s="33">
        <v>0</v>
      </c>
      <c r="M911" s="33">
        <v>0</v>
      </c>
    </row>
    <row r="912" spans="1:13" ht="14.25" customHeight="1">
      <c r="A912" t="s">
        <v>35959</v>
      </c>
      <c r="B912" s="33" t="s">
        <v>35960</v>
      </c>
      <c r="C912" s="33" t="s">
        <v>35961</v>
      </c>
      <c r="D912" s="33">
        <v>0</v>
      </c>
      <c r="E912" s="33" t="s">
        <v>20529</v>
      </c>
      <c r="F912" s="33" t="s">
        <v>3441</v>
      </c>
      <c r="G912" s="33">
        <v>0</v>
      </c>
      <c r="H912" s="33" t="s">
        <v>35962</v>
      </c>
      <c r="I912" s="33" t="s">
        <v>17971</v>
      </c>
      <c r="J912" s="33">
        <v>0</v>
      </c>
      <c r="K912" s="33">
        <v>0</v>
      </c>
      <c r="L912" s="33">
        <v>0</v>
      </c>
      <c r="M912" s="33">
        <v>0</v>
      </c>
    </row>
    <row r="913" spans="1:13" ht="14.25" customHeight="1">
      <c r="A913" t="s">
        <v>35613</v>
      </c>
      <c r="B913" s="33" t="s">
        <v>28608</v>
      </c>
      <c r="C913" s="33" t="s">
        <v>23102</v>
      </c>
      <c r="D913" s="33" t="s">
        <v>37651</v>
      </c>
      <c r="E913" s="33" t="s">
        <v>35614</v>
      </c>
      <c r="F913" s="33" t="s">
        <v>2824</v>
      </c>
      <c r="G913" s="33" t="s">
        <v>23124</v>
      </c>
      <c r="H913" s="33" t="s">
        <v>35615</v>
      </c>
      <c r="I913" s="33" t="s">
        <v>17971</v>
      </c>
      <c r="J913" s="33">
        <v>0</v>
      </c>
      <c r="K913" s="33">
        <v>0</v>
      </c>
      <c r="L913" s="33">
        <v>0</v>
      </c>
      <c r="M913" s="33">
        <v>0</v>
      </c>
    </row>
    <row r="914" spans="1:13" ht="14.25" customHeight="1">
      <c r="A914" t="s">
        <v>35603</v>
      </c>
      <c r="B914" s="33" t="s">
        <v>35604</v>
      </c>
      <c r="C914" s="33" t="s">
        <v>23042</v>
      </c>
      <c r="D914" s="33" t="s">
        <v>37654</v>
      </c>
      <c r="E914" s="33" t="s">
        <v>35605</v>
      </c>
      <c r="F914" s="33" t="s">
        <v>2320</v>
      </c>
      <c r="G914" s="33" t="s">
        <v>37662</v>
      </c>
      <c r="H914" s="33" t="s">
        <v>35606</v>
      </c>
      <c r="I914" s="33" t="s">
        <v>17971</v>
      </c>
      <c r="J914" s="33">
        <v>0</v>
      </c>
      <c r="K914" s="33">
        <v>0</v>
      </c>
      <c r="L914" s="33">
        <v>0</v>
      </c>
      <c r="M914" s="33">
        <v>0</v>
      </c>
    </row>
    <row r="915" spans="1:13" ht="14.25" customHeight="1">
      <c r="A915" t="s">
        <v>35757</v>
      </c>
      <c r="B915" s="33" t="s">
        <v>35758</v>
      </c>
      <c r="C915" s="33" t="s">
        <v>35759</v>
      </c>
      <c r="D915" s="33" t="s">
        <v>37651</v>
      </c>
      <c r="E915" s="33" t="s">
        <v>35760</v>
      </c>
      <c r="F915" s="33" t="s">
        <v>2210</v>
      </c>
      <c r="G915" s="33" t="s">
        <v>37875</v>
      </c>
      <c r="H915" s="33" t="s">
        <v>35761</v>
      </c>
      <c r="I915" s="33" t="s">
        <v>17971</v>
      </c>
      <c r="J915" s="33">
        <v>0</v>
      </c>
      <c r="K915" s="33">
        <v>0</v>
      </c>
      <c r="L915" s="33">
        <v>0</v>
      </c>
      <c r="M915" s="33">
        <v>0</v>
      </c>
    </row>
    <row r="916" spans="1:13" ht="14.25" customHeight="1">
      <c r="A916" t="s">
        <v>36448</v>
      </c>
      <c r="B916" s="33" t="s">
        <v>36449</v>
      </c>
      <c r="C916" s="33" t="s">
        <v>7017</v>
      </c>
      <c r="D916" s="33" t="s">
        <v>37651</v>
      </c>
      <c r="E916" s="33" t="s">
        <v>1663</v>
      </c>
      <c r="F916" s="33" t="s">
        <v>20150</v>
      </c>
      <c r="G916" s="33" t="s">
        <v>37951</v>
      </c>
      <c r="H916" s="33" t="s">
        <v>36450</v>
      </c>
      <c r="I916" s="33" t="s">
        <v>17971</v>
      </c>
      <c r="J916" s="33">
        <v>0</v>
      </c>
      <c r="K916" s="33">
        <v>0</v>
      </c>
      <c r="L916" s="33">
        <v>0</v>
      </c>
      <c r="M916" s="33">
        <v>0</v>
      </c>
    </row>
    <row r="917" spans="1:13" ht="14.25" customHeight="1">
      <c r="A917" t="s">
        <v>35579</v>
      </c>
      <c r="B917" s="33" t="s">
        <v>35580</v>
      </c>
      <c r="C917" s="33" t="s">
        <v>35581</v>
      </c>
      <c r="D917" s="33" t="s">
        <v>37689</v>
      </c>
      <c r="E917" s="33" t="s">
        <v>35582</v>
      </c>
      <c r="F917" s="33" t="s">
        <v>2320</v>
      </c>
      <c r="G917" s="33" t="s">
        <v>18247</v>
      </c>
      <c r="H917" s="33" t="s">
        <v>35583</v>
      </c>
      <c r="I917" s="33" t="s">
        <v>17971</v>
      </c>
      <c r="J917" s="33">
        <v>0</v>
      </c>
      <c r="K917" s="33">
        <v>0</v>
      </c>
      <c r="L917" s="33">
        <v>0</v>
      </c>
      <c r="M917" s="33">
        <v>0</v>
      </c>
    </row>
    <row r="918" spans="1:13" ht="14.25" customHeight="1">
      <c r="A918" t="s">
        <v>35981</v>
      </c>
      <c r="B918" s="33" t="s">
        <v>35982</v>
      </c>
      <c r="C918" s="33" t="s">
        <v>35983</v>
      </c>
      <c r="D918" s="33" t="s">
        <v>37654</v>
      </c>
      <c r="E918" s="33" t="s">
        <v>35984</v>
      </c>
      <c r="F918" s="33" t="s">
        <v>2473</v>
      </c>
      <c r="G918" s="33" t="s">
        <v>37655</v>
      </c>
      <c r="H918" s="33" t="s">
        <v>35985</v>
      </c>
      <c r="I918" s="33" t="s">
        <v>17971</v>
      </c>
      <c r="J918" s="33">
        <v>0</v>
      </c>
      <c r="K918" s="33">
        <v>0</v>
      </c>
      <c r="L918" s="33">
        <v>0</v>
      </c>
      <c r="M918" s="33">
        <v>0</v>
      </c>
    </row>
    <row r="919" spans="1:13" ht="14.25" customHeight="1">
      <c r="A919" t="s">
        <v>36630</v>
      </c>
      <c r="B919" s="33" t="s">
        <v>36631</v>
      </c>
      <c r="C919" s="33" t="s">
        <v>36632</v>
      </c>
      <c r="D919" s="33" t="s">
        <v>37666</v>
      </c>
      <c r="E919" s="33" t="s">
        <v>268</v>
      </c>
      <c r="F919" s="33" t="s">
        <v>1655</v>
      </c>
      <c r="G919" s="33" t="s">
        <v>37907</v>
      </c>
      <c r="H919" s="33" t="s">
        <v>36633</v>
      </c>
      <c r="I919" s="33" t="s">
        <v>17971</v>
      </c>
      <c r="J919" s="33">
        <v>0</v>
      </c>
      <c r="K919" s="33">
        <v>0</v>
      </c>
      <c r="L919" s="33">
        <v>0</v>
      </c>
      <c r="M919" s="33" t="s">
        <v>4984</v>
      </c>
    </row>
    <row r="920" spans="1:13" ht="14.25" customHeight="1">
      <c r="A920" t="s">
        <v>36084</v>
      </c>
      <c r="B920" s="33" t="s">
        <v>4748</v>
      </c>
      <c r="C920" s="33" t="s">
        <v>36085</v>
      </c>
      <c r="D920" s="33">
        <v>0</v>
      </c>
      <c r="E920" s="33" t="s">
        <v>36086</v>
      </c>
      <c r="F920" s="33" t="s">
        <v>3557</v>
      </c>
      <c r="G920" s="33">
        <v>0</v>
      </c>
      <c r="H920" s="33" t="s">
        <v>36087</v>
      </c>
      <c r="I920" s="33" t="s">
        <v>17971</v>
      </c>
      <c r="J920" s="33">
        <v>0</v>
      </c>
      <c r="K920" s="33">
        <v>0</v>
      </c>
      <c r="L920" s="33">
        <v>0</v>
      </c>
      <c r="M920" s="33">
        <v>0</v>
      </c>
    </row>
    <row r="921" spans="1:13" ht="14.25" customHeight="1">
      <c r="A921" t="s">
        <v>36005</v>
      </c>
      <c r="B921" s="33" t="s">
        <v>4744</v>
      </c>
      <c r="C921" s="33" t="s">
        <v>3279</v>
      </c>
      <c r="D921" s="33">
        <v>0</v>
      </c>
      <c r="E921" s="33" t="s">
        <v>23666</v>
      </c>
      <c r="F921" s="33" t="s">
        <v>2473</v>
      </c>
      <c r="G921" s="33">
        <v>0</v>
      </c>
      <c r="H921" s="33" t="s">
        <v>36006</v>
      </c>
      <c r="I921" s="33" t="s">
        <v>17971</v>
      </c>
      <c r="J921" s="33">
        <v>0</v>
      </c>
      <c r="K921" s="33">
        <v>0</v>
      </c>
      <c r="L921" s="33">
        <v>0</v>
      </c>
      <c r="M921" s="33">
        <v>0</v>
      </c>
    </row>
    <row r="922" spans="1:13" ht="14.25" customHeight="1">
      <c r="A922" t="s">
        <v>36856</v>
      </c>
      <c r="B922" s="33" t="s">
        <v>4867</v>
      </c>
      <c r="C922" s="33" t="s">
        <v>36857</v>
      </c>
      <c r="D922" s="33" t="s">
        <v>37651</v>
      </c>
      <c r="E922" s="33" t="s">
        <v>20429</v>
      </c>
      <c r="F922" s="33" t="s">
        <v>2445</v>
      </c>
      <c r="G922" s="33" t="s">
        <v>37691</v>
      </c>
      <c r="H922" s="33" t="s">
        <v>36858</v>
      </c>
      <c r="I922" s="33" t="s">
        <v>17971</v>
      </c>
      <c r="J922" s="33">
        <v>0</v>
      </c>
      <c r="K922" s="33">
        <v>0</v>
      </c>
      <c r="L922" s="33">
        <v>0</v>
      </c>
      <c r="M922" s="33">
        <v>0</v>
      </c>
    </row>
    <row r="923" spans="1:13" ht="14.25" customHeight="1">
      <c r="A923" t="s">
        <v>35617</v>
      </c>
      <c r="B923" s="33" t="s">
        <v>35618</v>
      </c>
      <c r="C923" s="33" t="s">
        <v>35619</v>
      </c>
      <c r="D923" s="33" t="s">
        <v>37651</v>
      </c>
      <c r="E923" s="33" t="s">
        <v>35576</v>
      </c>
      <c r="F923" s="33" t="s">
        <v>2824</v>
      </c>
      <c r="G923" s="33" t="s">
        <v>23017</v>
      </c>
      <c r="H923" s="33" t="s">
        <v>35620</v>
      </c>
      <c r="I923" s="33" t="s">
        <v>17971</v>
      </c>
      <c r="J923" s="33">
        <v>0</v>
      </c>
      <c r="K923" s="33">
        <v>0</v>
      </c>
      <c r="L923" s="33">
        <v>0</v>
      </c>
      <c r="M923" s="33">
        <v>0</v>
      </c>
    </row>
    <row r="924" spans="1:13" ht="14.25" customHeight="1">
      <c r="A924" t="s">
        <v>35975</v>
      </c>
      <c r="B924" s="33" t="s">
        <v>35976</v>
      </c>
      <c r="C924" s="33" t="s">
        <v>35977</v>
      </c>
      <c r="D924" s="33" t="s">
        <v>37651</v>
      </c>
      <c r="E924" s="33" t="s">
        <v>35978</v>
      </c>
      <c r="F924" s="33" t="s">
        <v>2473</v>
      </c>
      <c r="G924" s="33" t="s">
        <v>37952</v>
      </c>
      <c r="H924" s="33" t="s">
        <v>35979</v>
      </c>
      <c r="I924" s="33" t="s">
        <v>17971</v>
      </c>
      <c r="J924" s="33">
        <v>0</v>
      </c>
      <c r="K924" s="33">
        <v>0</v>
      </c>
      <c r="L924" s="33">
        <v>0</v>
      </c>
      <c r="M924" s="33">
        <v>0</v>
      </c>
    </row>
    <row r="925" spans="1:13" ht="14.25" customHeight="1">
      <c r="A925" t="s">
        <v>35574</v>
      </c>
      <c r="B925" s="33" t="s">
        <v>23756</v>
      </c>
      <c r="C925" s="33" t="s">
        <v>35575</v>
      </c>
      <c r="D925" s="33" t="s">
        <v>37651</v>
      </c>
      <c r="E925" s="33" t="s">
        <v>35576</v>
      </c>
      <c r="F925" s="33" t="s">
        <v>2320</v>
      </c>
      <c r="G925" s="33" t="s">
        <v>37950</v>
      </c>
      <c r="H925" s="33" t="s">
        <v>35577</v>
      </c>
      <c r="I925" s="33" t="s">
        <v>17971</v>
      </c>
      <c r="J925" s="33">
        <v>0</v>
      </c>
      <c r="K925" s="33">
        <v>0</v>
      </c>
      <c r="L925" s="33">
        <v>0</v>
      </c>
      <c r="M925" s="33">
        <v>0</v>
      </c>
    </row>
    <row r="926" spans="1:13" ht="14.25" customHeight="1">
      <c r="A926" t="s">
        <v>36911</v>
      </c>
      <c r="B926" s="33" t="s">
        <v>5088</v>
      </c>
      <c r="C926" s="33" t="s">
        <v>36912</v>
      </c>
      <c r="D926" s="33" t="s">
        <v>37666</v>
      </c>
      <c r="E926" s="33" t="s">
        <v>1664</v>
      </c>
      <c r="F926" s="33" t="s">
        <v>36913</v>
      </c>
      <c r="G926" s="33" t="s">
        <v>37667</v>
      </c>
      <c r="H926" s="33" t="s">
        <v>36914</v>
      </c>
      <c r="I926" s="33" t="s">
        <v>17971</v>
      </c>
      <c r="J926" s="33">
        <v>0</v>
      </c>
      <c r="K926" s="33">
        <v>0</v>
      </c>
      <c r="L926" s="33">
        <v>0</v>
      </c>
      <c r="M926" s="33">
        <v>0</v>
      </c>
    </row>
    <row r="927" spans="1:13" ht="14.25" customHeight="1">
      <c r="A927" t="s">
        <v>36077</v>
      </c>
      <c r="B927" s="33" t="s">
        <v>5088</v>
      </c>
      <c r="C927" s="33" t="s">
        <v>36078</v>
      </c>
      <c r="D927" s="33" t="s">
        <v>37666</v>
      </c>
      <c r="E927" s="33" t="s">
        <v>1664</v>
      </c>
      <c r="F927" s="33" t="s">
        <v>20204</v>
      </c>
      <c r="G927" s="33" t="s">
        <v>37885</v>
      </c>
      <c r="H927" s="33" t="s">
        <v>36079</v>
      </c>
      <c r="I927" s="33" t="s">
        <v>17971</v>
      </c>
      <c r="J927" s="33">
        <v>0</v>
      </c>
      <c r="K927" s="33">
        <v>0</v>
      </c>
      <c r="L927" s="33">
        <v>0</v>
      </c>
      <c r="M927" s="33">
        <v>0</v>
      </c>
    </row>
    <row r="928" spans="1:13" ht="14.25" customHeight="1">
      <c r="A928" t="s">
        <v>36309</v>
      </c>
      <c r="B928" s="33" t="s">
        <v>5135</v>
      </c>
      <c r="C928" s="33" t="s">
        <v>36310</v>
      </c>
      <c r="D928" s="33" t="s">
        <v>37651</v>
      </c>
      <c r="E928" s="33" t="s">
        <v>996</v>
      </c>
      <c r="F928" s="33" t="s">
        <v>36311</v>
      </c>
      <c r="G928" s="33" t="s">
        <v>37673</v>
      </c>
      <c r="H928" s="33" t="s">
        <v>36312</v>
      </c>
      <c r="I928" s="33" t="s">
        <v>17971</v>
      </c>
      <c r="J928" s="33">
        <v>0</v>
      </c>
      <c r="K928" s="33">
        <v>0</v>
      </c>
      <c r="L928" s="33">
        <v>0</v>
      </c>
      <c r="M928" s="33">
        <v>0</v>
      </c>
    </row>
    <row r="929" spans="1:13" ht="14.25" customHeight="1">
      <c r="A929" t="s">
        <v>36024</v>
      </c>
      <c r="B929" s="33" t="s">
        <v>2478</v>
      </c>
      <c r="C929" s="33" t="s">
        <v>36025</v>
      </c>
      <c r="D929" s="33" t="s">
        <v>37654</v>
      </c>
      <c r="E929" s="33" t="s">
        <v>36026</v>
      </c>
      <c r="F929" s="33" t="s">
        <v>2473</v>
      </c>
      <c r="G929" s="33" t="s">
        <v>37688</v>
      </c>
      <c r="H929" s="33" t="s">
        <v>36027</v>
      </c>
      <c r="I929" s="33" t="s">
        <v>17971</v>
      </c>
      <c r="J929" s="33">
        <v>0</v>
      </c>
      <c r="K929" s="33">
        <v>0</v>
      </c>
      <c r="L929" s="33">
        <v>0</v>
      </c>
      <c r="M929" s="33">
        <v>0</v>
      </c>
    </row>
    <row r="930" spans="1:13" ht="14.25" customHeight="1">
      <c r="A930" t="s">
        <v>35596</v>
      </c>
      <c r="B930" s="33" t="s">
        <v>5378</v>
      </c>
      <c r="C930" s="33" t="s">
        <v>35597</v>
      </c>
      <c r="D930" s="33" t="s">
        <v>37651</v>
      </c>
      <c r="E930" s="33" t="s">
        <v>35598</v>
      </c>
      <c r="F930" s="33" t="s">
        <v>2320</v>
      </c>
      <c r="G930" s="33" t="s">
        <v>5457</v>
      </c>
      <c r="H930" s="33" t="s">
        <v>35599</v>
      </c>
      <c r="I930" s="33" t="s">
        <v>17971</v>
      </c>
      <c r="J930" s="33">
        <v>0</v>
      </c>
      <c r="K930" s="33">
        <v>0</v>
      </c>
      <c r="L930" s="33">
        <v>0</v>
      </c>
      <c r="M930" s="33">
        <v>0</v>
      </c>
    </row>
    <row r="931" spans="1:13" ht="14.25" customHeight="1">
      <c r="A931" t="s">
        <v>36297</v>
      </c>
      <c r="B931" s="33" t="s">
        <v>36298</v>
      </c>
      <c r="C931" s="33" t="s">
        <v>36299</v>
      </c>
      <c r="D931" s="33" t="s">
        <v>37651</v>
      </c>
      <c r="E931" s="33" t="s">
        <v>21189</v>
      </c>
      <c r="F931" s="33" t="s">
        <v>36300</v>
      </c>
      <c r="G931" s="33" t="s">
        <v>23895</v>
      </c>
      <c r="H931" s="33" t="s">
        <v>36301</v>
      </c>
      <c r="I931" s="33" t="s">
        <v>17971</v>
      </c>
      <c r="J931" s="33">
        <v>0</v>
      </c>
      <c r="K931" s="33">
        <v>0</v>
      </c>
      <c r="L931" s="33">
        <v>0</v>
      </c>
      <c r="M931" s="33">
        <v>0</v>
      </c>
    </row>
    <row r="932" spans="1:13" ht="14.25" customHeight="1">
      <c r="A932" t="s">
        <v>37953</v>
      </c>
    </row>
    <row r="933" spans="1:13" ht="14.25" customHeight="1">
      <c r="A933" t="s">
        <v>37954</v>
      </c>
    </row>
    <row r="934" spans="1:13" ht="14.25" customHeight="1">
      <c r="A934" t="s">
        <v>37955</v>
      </c>
    </row>
    <row r="935" spans="1:13" ht="14.25" customHeight="1">
      <c r="A935" t="s">
        <v>37956</v>
      </c>
    </row>
    <row r="936" spans="1:13" ht="14.25" customHeight="1">
      <c r="A936" t="s">
        <v>37957</v>
      </c>
    </row>
    <row r="937" spans="1:13" ht="14.25" customHeight="1">
      <c r="A937" t="s">
        <v>37958</v>
      </c>
    </row>
    <row r="938" spans="1:13" ht="14.25" customHeight="1">
      <c r="A938" t="s">
        <v>37959</v>
      </c>
    </row>
    <row r="939" spans="1:13" ht="14.25" customHeight="1">
      <c r="A939" t="s">
        <v>37960</v>
      </c>
    </row>
    <row r="940" spans="1:13" ht="14.25" customHeight="1">
      <c r="A940" t="s">
        <v>37961</v>
      </c>
    </row>
    <row r="941" spans="1:13" ht="14.25" customHeight="1">
      <c r="A941" t="s">
        <v>37962</v>
      </c>
    </row>
    <row r="942" spans="1:13" ht="14.25" customHeight="1">
      <c r="A942" t="s">
        <v>37963</v>
      </c>
    </row>
    <row r="943" spans="1:13" ht="14.25" customHeight="1">
      <c r="A943" t="s">
        <v>37964</v>
      </c>
    </row>
    <row r="944" spans="1:13" ht="14.25" customHeight="1">
      <c r="A944" t="s">
        <v>37965</v>
      </c>
    </row>
    <row r="945" spans="1:1" ht="14.25" customHeight="1">
      <c r="A945" t="s">
        <v>37966</v>
      </c>
    </row>
    <row r="946" spans="1:1" ht="14.25" customHeight="1">
      <c r="A946" t="s">
        <v>37967</v>
      </c>
    </row>
    <row r="947" spans="1:1" ht="14.25" customHeight="1">
      <c r="A947" t="s">
        <v>37968</v>
      </c>
    </row>
    <row r="948" spans="1:1" ht="14.25" customHeight="1">
      <c r="A948" t="s">
        <v>37969</v>
      </c>
    </row>
    <row r="949" spans="1:1" ht="14.25" customHeight="1">
      <c r="A949" t="s">
        <v>37970</v>
      </c>
    </row>
    <row r="950" spans="1:1" ht="14.25" customHeight="1">
      <c r="A950" t="s">
        <v>37971</v>
      </c>
    </row>
    <row r="951" spans="1:1" ht="14.25" customHeight="1">
      <c r="A951" t="s">
        <v>37972</v>
      </c>
    </row>
    <row r="952" spans="1:1" ht="14.25" customHeight="1">
      <c r="A952" t="s">
        <v>37973</v>
      </c>
    </row>
    <row r="953" spans="1:1" ht="14.25" customHeight="1">
      <c r="A953" t="s">
        <v>37974</v>
      </c>
    </row>
    <row r="954" spans="1:1" ht="14.25" customHeight="1">
      <c r="A954" t="s">
        <v>37975</v>
      </c>
    </row>
    <row r="955" spans="1:1" ht="14.25" customHeight="1">
      <c r="A955" t="s">
        <v>37976</v>
      </c>
    </row>
    <row r="956" spans="1:1" ht="14.25" customHeight="1">
      <c r="A956" t="s">
        <v>37977</v>
      </c>
    </row>
    <row r="957" spans="1:1" ht="14.25" customHeight="1">
      <c r="A957" t="s">
        <v>37978</v>
      </c>
    </row>
    <row r="958" spans="1:1" ht="14.25" customHeight="1">
      <c r="A958" t="s">
        <v>37979</v>
      </c>
    </row>
    <row r="959" spans="1:1" ht="14.25" customHeight="1">
      <c r="A959" t="s">
        <v>37980</v>
      </c>
    </row>
    <row r="960" spans="1:1" ht="14.25" customHeight="1">
      <c r="A960" t="s">
        <v>37981</v>
      </c>
    </row>
    <row r="961" spans="1:1" ht="14.25" customHeight="1">
      <c r="A961" t="s">
        <v>37982</v>
      </c>
    </row>
    <row r="962" spans="1:1" ht="14.25" customHeight="1">
      <c r="A962" t="s">
        <v>37983</v>
      </c>
    </row>
    <row r="963" spans="1:1" ht="14.25" customHeight="1">
      <c r="A963" t="s">
        <v>37984</v>
      </c>
    </row>
    <row r="964" spans="1:1" ht="14.25" customHeight="1">
      <c r="A964" t="s">
        <v>37985</v>
      </c>
    </row>
    <row r="965" spans="1:1" ht="14.25" customHeight="1">
      <c r="A965" t="s">
        <v>37986</v>
      </c>
    </row>
    <row r="966" spans="1:1" ht="14.25" customHeight="1">
      <c r="A966" t="s">
        <v>37987</v>
      </c>
    </row>
    <row r="967" spans="1:1" ht="14.25" customHeight="1">
      <c r="A967" t="s">
        <v>37988</v>
      </c>
    </row>
    <row r="968" spans="1:1" ht="14.25" customHeight="1">
      <c r="A968" t="s">
        <v>37989</v>
      </c>
    </row>
    <row r="969" spans="1:1" ht="14.25" customHeight="1">
      <c r="A969" t="s">
        <v>37990</v>
      </c>
    </row>
    <row r="970" spans="1:1" ht="14.25" customHeight="1">
      <c r="A970" t="s">
        <v>37991</v>
      </c>
    </row>
    <row r="971" spans="1:1" ht="14.25" customHeight="1">
      <c r="A971" t="s">
        <v>37992</v>
      </c>
    </row>
    <row r="972" spans="1:1" ht="14.25" customHeight="1">
      <c r="A972" t="s">
        <v>37993</v>
      </c>
    </row>
    <row r="973" spans="1:1" ht="14.25" customHeight="1">
      <c r="A973" t="s">
        <v>37994</v>
      </c>
    </row>
    <row r="974" spans="1:1" ht="14.25" customHeight="1">
      <c r="A974" t="s">
        <v>37995</v>
      </c>
    </row>
    <row r="975" spans="1:1" ht="14.25" customHeight="1">
      <c r="A975" t="s">
        <v>37996</v>
      </c>
    </row>
    <row r="976" spans="1:1" ht="14.25" customHeight="1">
      <c r="A976" t="s">
        <v>37997</v>
      </c>
    </row>
    <row r="977" spans="1:1" ht="14.25" customHeight="1">
      <c r="A977" t="s">
        <v>37998</v>
      </c>
    </row>
    <row r="978" spans="1:1" ht="14.25" customHeight="1">
      <c r="A978" t="s">
        <v>37999</v>
      </c>
    </row>
    <row r="979" spans="1:1" ht="14.25" customHeight="1">
      <c r="A979" t="s">
        <v>38000</v>
      </c>
    </row>
    <row r="980" spans="1:1" ht="14.25" customHeight="1">
      <c r="A980" t="s">
        <v>38001</v>
      </c>
    </row>
    <row r="981" spans="1:1" ht="14.25" customHeight="1">
      <c r="A981" t="s">
        <v>38002</v>
      </c>
    </row>
    <row r="982" spans="1:1" ht="14.25" customHeight="1">
      <c r="A982" t="s">
        <v>38003</v>
      </c>
    </row>
    <row r="983" spans="1:1" ht="14.25" customHeight="1">
      <c r="A983" t="s">
        <v>38004</v>
      </c>
    </row>
    <row r="984" spans="1:1" ht="14.25" customHeight="1">
      <c r="A984" t="s">
        <v>38005</v>
      </c>
    </row>
    <row r="985" spans="1:1" ht="14.25" customHeight="1">
      <c r="A985" t="s">
        <v>38006</v>
      </c>
    </row>
    <row r="986" spans="1:1" ht="14.25" customHeight="1">
      <c r="A986" t="s">
        <v>38007</v>
      </c>
    </row>
    <row r="987" spans="1:1" ht="14.25" customHeight="1">
      <c r="A987" t="s">
        <v>38008</v>
      </c>
    </row>
    <row r="988" spans="1:1" ht="14.25" customHeight="1">
      <c r="A988" t="s">
        <v>38009</v>
      </c>
    </row>
    <row r="989" spans="1:1" ht="14.25" customHeight="1">
      <c r="A989" t="s">
        <v>38010</v>
      </c>
    </row>
    <row r="990" spans="1:1" ht="14.25" customHeight="1">
      <c r="A990" t="s">
        <v>38011</v>
      </c>
    </row>
    <row r="991" spans="1:1" ht="14.25" customHeight="1">
      <c r="A991" t="s">
        <v>38012</v>
      </c>
    </row>
    <row r="992" spans="1:1" ht="14.25" customHeight="1">
      <c r="A992" t="s">
        <v>38013</v>
      </c>
    </row>
    <row r="993" spans="1:1" ht="14.25" customHeight="1">
      <c r="A993" t="s">
        <v>38014</v>
      </c>
    </row>
    <row r="994" spans="1:1" ht="14.25" customHeight="1">
      <c r="A994" t="s">
        <v>38015</v>
      </c>
    </row>
    <row r="995" spans="1:1" ht="14.25" customHeight="1">
      <c r="A995" t="s">
        <v>38016</v>
      </c>
    </row>
    <row r="996" spans="1:1" ht="14.25" customHeight="1">
      <c r="A996" t="s">
        <v>38017</v>
      </c>
    </row>
    <row r="997" spans="1:1" ht="14.25" customHeight="1">
      <c r="A997" t="s">
        <v>38018</v>
      </c>
    </row>
    <row r="998" spans="1:1" ht="14.25" customHeight="1">
      <c r="A998" t="s">
        <v>38019</v>
      </c>
    </row>
    <row r="999" spans="1:1" ht="14.25" customHeight="1">
      <c r="A999" t="s">
        <v>38020</v>
      </c>
    </row>
    <row r="1000" spans="1:1" ht="14.25" customHeight="1">
      <c r="A1000" t="s">
        <v>38021</v>
      </c>
    </row>
    <row r="1001" spans="1:1" ht="14.25" customHeight="1">
      <c r="A1001" t="s">
        <v>38022</v>
      </c>
    </row>
    <row r="1002" spans="1:1" ht="14.25" customHeight="1">
      <c r="A1002" t="s">
        <v>38023</v>
      </c>
    </row>
    <row r="1003" spans="1:1" ht="14.25" customHeight="1">
      <c r="A1003" t="s">
        <v>38024</v>
      </c>
    </row>
    <row r="1004" spans="1:1" ht="14.25" customHeight="1">
      <c r="A1004" t="s">
        <v>38025</v>
      </c>
    </row>
    <row r="1005" spans="1:1" ht="14.25" customHeight="1">
      <c r="A1005" t="s">
        <v>38026</v>
      </c>
    </row>
    <row r="1006" spans="1:1" ht="14.25" customHeight="1">
      <c r="A1006" t="s">
        <v>38027</v>
      </c>
    </row>
    <row r="1007" spans="1:1" ht="14.25" customHeight="1">
      <c r="A1007" t="s">
        <v>38028</v>
      </c>
    </row>
    <row r="1008" spans="1:1" ht="14.25" customHeight="1">
      <c r="A1008" t="s">
        <v>38029</v>
      </c>
    </row>
    <row r="1009" spans="1:1" ht="14.25" customHeight="1">
      <c r="A1009" t="s">
        <v>38030</v>
      </c>
    </row>
    <row r="1010" spans="1:1" ht="14.25" customHeight="1">
      <c r="A1010" t="s">
        <v>38031</v>
      </c>
    </row>
    <row r="1011" spans="1:1" ht="14.25" customHeight="1">
      <c r="A1011" t="s">
        <v>38032</v>
      </c>
    </row>
    <row r="1012" spans="1:1" ht="14.25" customHeight="1">
      <c r="A1012" t="s">
        <v>38033</v>
      </c>
    </row>
    <row r="1013" spans="1:1" ht="14.25" customHeight="1">
      <c r="A1013" t="s">
        <v>38034</v>
      </c>
    </row>
    <row r="1014" spans="1:1" ht="14.25" customHeight="1">
      <c r="A1014" t="s">
        <v>38035</v>
      </c>
    </row>
    <row r="1015" spans="1:1" ht="14.25" customHeight="1">
      <c r="A1015" t="s">
        <v>38036</v>
      </c>
    </row>
    <row r="1016" spans="1:1" ht="14.25" customHeight="1">
      <c r="A1016" t="s">
        <v>38037</v>
      </c>
    </row>
    <row r="1017" spans="1:1" ht="14.25" customHeight="1">
      <c r="A1017" t="s">
        <v>38038</v>
      </c>
    </row>
    <row r="1018" spans="1:1" ht="14.25" customHeight="1">
      <c r="A1018" t="s">
        <v>38039</v>
      </c>
    </row>
    <row r="1019" spans="1:1" ht="14.25" customHeight="1">
      <c r="A1019" t="s">
        <v>38040</v>
      </c>
    </row>
    <row r="1020" spans="1:1" ht="14.25" customHeight="1">
      <c r="A1020" t="s">
        <v>38041</v>
      </c>
    </row>
    <row r="1021" spans="1:1" ht="14.25" customHeight="1">
      <c r="A1021" t="s">
        <v>38042</v>
      </c>
    </row>
    <row r="1022" spans="1:1" ht="14.25" customHeight="1">
      <c r="A1022" t="s">
        <v>38043</v>
      </c>
    </row>
    <row r="1023" spans="1:1" ht="14.25" customHeight="1">
      <c r="A1023" t="s">
        <v>38044</v>
      </c>
    </row>
    <row r="1024" spans="1:1" ht="14.25" customHeight="1">
      <c r="A1024" t="s">
        <v>38045</v>
      </c>
    </row>
    <row r="1025" spans="1:1" ht="14.25" customHeight="1">
      <c r="A1025" t="s">
        <v>38046</v>
      </c>
    </row>
    <row r="1026" spans="1:1" ht="14.25" customHeight="1">
      <c r="A1026" t="s">
        <v>38047</v>
      </c>
    </row>
    <row r="1027" spans="1:1" ht="14.25" customHeight="1">
      <c r="A1027" t="s">
        <v>38048</v>
      </c>
    </row>
    <row r="1028" spans="1:1" ht="14.25" customHeight="1">
      <c r="A1028" t="s">
        <v>38049</v>
      </c>
    </row>
    <row r="1029" spans="1:1" ht="14.25" customHeight="1">
      <c r="A1029" t="s">
        <v>38050</v>
      </c>
    </row>
    <row r="1030" spans="1:1" ht="14.25" customHeight="1">
      <c r="A1030" t="s">
        <v>38051</v>
      </c>
    </row>
    <row r="1031" spans="1:1" ht="14.25" customHeight="1">
      <c r="A1031" t="s">
        <v>38052</v>
      </c>
    </row>
    <row r="1032" spans="1:1" ht="14.25" customHeight="1">
      <c r="A1032" t="s">
        <v>38053</v>
      </c>
    </row>
    <row r="1033" spans="1:1" ht="14.25" customHeight="1">
      <c r="A1033" t="s">
        <v>38054</v>
      </c>
    </row>
    <row r="1034" spans="1:1" ht="14.25" customHeight="1">
      <c r="A1034" t="s">
        <v>38055</v>
      </c>
    </row>
    <row r="1035" spans="1:1" ht="14.25" customHeight="1">
      <c r="A1035" t="s">
        <v>38056</v>
      </c>
    </row>
    <row r="1036" spans="1:1" ht="14.25" customHeight="1">
      <c r="A1036" t="s">
        <v>38057</v>
      </c>
    </row>
    <row r="1037" spans="1:1" ht="14.25" customHeight="1">
      <c r="A1037" t="s">
        <v>38058</v>
      </c>
    </row>
    <row r="1038" spans="1:1" ht="14.25" customHeight="1">
      <c r="A1038" t="s">
        <v>38059</v>
      </c>
    </row>
    <row r="1039" spans="1:1" ht="14.25" customHeight="1">
      <c r="A1039" t="s">
        <v>38060</v>
      </c>
    </row>
    <row r="1040" spans="1:1" ht="14.25" customHeight="1">
      <c r="A1040" t="s">
        <v>38061</v>
      </c>
    </row>
    <row r="1041" spans="1:1" ht="14.25" customHeight="1">
      <c r="A1041" t="s">
        <v>38062</v>
      </c>
    </row>
    <row r="1042" spans="1:1" ht="14.25" customHeight="1">
      <c r="A1042" t="s">
        <v>38063</v>
      </c>
    </row>
    <row r="1043" spans="1:1" ht="14.25" customHeight="1">
      <c r="A1043" t="s">
        <v>38064</v>
      </c>
    </row>
    <row r="1044" spans="1:1" ht="14.25" customHeight="1">
      <c r="A1044" t="s">
        <v>38065</v>
      </c>
    </row>
    <row r="1045" spans="1:1" ht="14.25" customHeight="1">
      <c r="A1045" t="s">
        <v>38066</v>
      </c>
    </row>
    <row r="1046" spans="1:1" ht="14.25" customHeight="1">
      <c r="A1046" t="s">
        <v>38067</v>
      </c>
    </row>
    <row r="1047" spans="1:1" ht="14.25" customHeight="1">
      <c r="A1047" t="s">
        <v>38068</v>
      </c>
    </row>
    <row r="1048" spans="1:1" ht="14.25" customHeight="1">
      <c r="A1048" t="s">
        <v>38069</v>
      </c>
    </row>
    <row r="1049" spans="1:1" ht="14.25" customHeight="1">
      <c r="A1049" t="s">
        <v>38070</v>
      </c>
    </row>
    <row r="1050" spans="1:1" ht="14.25" customHeight="1">
      <c r="A1050" t="s">
        <v>38071</v>
      </c>
    </row>
    <row r="1051" spans="1:1" ht="14.25" customHeight="1">
      <c r="A1051" t="s">
        <v>38072</v>
      </c>
    </row>
    <row r="1052" spans="1:1" ht="14.25" customHeight="1">
      <c r="A1052" t="s">
        <v>38073</v>
      </c>
    </row>
    <row r="1053" spans="1:1" ht="14.25" customHeight="1">
      <c r="A1053" t="s">
        <v>38074</v>
      </c>
    </row>
    <row r="1054" spans="1:1" ht="14.25" customHeight="1">
      <c r="A1054" t="s">
        <v>38075</v>
      </c>
    </row>
    <row r="1055" spans="1:1" ht="14.25" customHeight="1">
      <c r="A1055" t="s">
        <v>38076</v>
      </c>
    </row>
    <row r="1056" spans="1:1" ht="14.25" customHeight="1">
      <c r="A1056" t="s">
        <v>38077</v>
      </c>
    </row>
    <row r="1057" spans="1:1" ht="14.25" customHeight="1">
      <c r="A1057" t="s">
        <v>38078</v>
      </c>
    </row>
    <row r="1058" spans="1:1" ht="14.25" customHeight="1">
      <c r="A1058" t="s">
        <v>38079</v>
      </c>
    </row>
    <row r="1059" spans="1:1" ht="14.25" customHeight="1">
      <c r="A1059" t="s">
        <v>38080</v>
      </c>
    </row>
    <row r="1060" spans="1:1" ht="14.25" customHeight="1">
      <c r="A1060" t="s">
        <v>38081</v>
      </c>
    </row>
    <row r="1061" spans="1:1" ht="14.25" customHeight="1">
      <c r="A1061" t="s">
        <v>38082</v>
      </c>
    </row>
    <row r="1062" spans="1:1" ht="14.25" customHeight="1">
      <c r="A1062" t="s">
        <v>38083</v>
      </c>
    </row>
    <row r="1063" spans="1:1" ht="14.25" customHeight="1">
      <c r="A1063" t="s">
        <v>38084</v>
      </c>
    </row>
    <row r="1064" spans="1:1" ht="14.25" customHeight="1">
      <c r="A1064" t="s">
        <v>38085</v>
      </c>
    </row>
    <row r="1065" spans="1:1" ht="14.25" customHeight="1">
      <c r="A1065" t="s">
        <v>38086</v>
      </c>
    </row>
    <row r="1066" spans="1:1" ht="14.25" customHeight="1">
      <c r="A1066" t="s">
        <v>38087</v>
      </c>
    </row>
    <row r="1067" spans="1:1" ht="14.25" customHeight="1">
      <c r="A1067" t="s">
        <v>38088</v>
      </c>
    </row>
    <row r="1068" spans="1:1" ht="14.25" customHeight="1">
      <c r="A1068" t="s">
        <v>38089</v>
      </c>
    </row>
    <row r="1069" spans="1:1" ht="14.25" customHeight="1">
      <c r="A1069" t="s">
        <v>38090</v>
      </c>
    </row>
    <row r="1070" spans="1:1" ht="14.25" customHeight="1">
      <c r="A1070" t="s">
        <v>38091</v>
      </c>
    </row>
    <row r="1071" spans="1:1" ht="14.25" customHeight="1">
      <c r="A1071" t="s">
        <v>38092</v>
      </c>
    </row>
    <row r="1072" spans="1:1" ht="14.25" customHeight="1">
      <c r="A1072" t="s">
        <v>38093</v>
      </c>
    </row>
    <row r="1073" spans="1:1" ht="14.25" customHeight="1">
      <c r="A1073" t="s">
        <v>38094</v>
      </c>
    </row>
    <row r="1074" spans="1:1" ht="14.25" customHeight="1">
      <c r="A1074" t="s">
        <v>38095</v>
      </c>
    </row>
    <row r="1075" spans="1:1" ht="14.25" customHeight="1">
      <c r="A1075" t="s">
        <v>38096</v>
      </c>
    </row>
    <row r="1076" spans="1:1" ht="14.25" customHeight="1">
      <c r="A1076" t="s">
        <v>38097</v>
      </c>
    </row>
    <row r="1077" spans="1:1" ht="14.25" customHeight="1">
      <c r="A1077" t="s">
        <v>38098</v>
      </c>
    </row>
    <row r="1078" spans="1:1" ht="14.25" customHeight="1">
      <c r="A1078" t="s">
        <v>38099</v>
      </c>
    </row>
    <row r="1079" spans="1:1" ht="14.25" customHeight="1">
      <c r="A1079" t="s">
        <v>38100</v>
      </c>
    </row>
    <row r="1080" spans="1:1" ht="14.25" customHeight="1">
      <c r="A1080" t="s">
        <v>38101</v>
      </c>
    </row>
    <row r="1081" spans="1:1" ht="14.25" customHeight="1">
      <c r="A1081" t="s">
        <v>38102</v>
      </c>
    </row>
    <row r="1082" spans="1:1" ht="14.25" customHeight="1">
      <c r="A1082" t="s">
        <v>38103</v>
      </c>
    </row>
    <row r="1083" spans="1:1" ht="14.25" customHeight="1">
      <c r="A1083" t="s">
        <v>38104</v>
      </c>
    </row>
    <row r="1084" spans="1:1" ht="14.25" customHeight="1">
      <c r="A1084" t="s">
        <v>38105</v>
      </c>
    </row>
    <row r="1085" spans="1:1" ht="14.25" customHeight="1">
      <c r="A1085" t="s">
        <v>38106</v>
      </c>
    </row>
    <row r="1086" spans="1:1" ht="14.25" customHeight="1">
      <c r="A1086" t="s">
        <v>38107</v>
      </c>
    </row>
    <row r="1087" spans="1:1" ht="14.25" customHeight="1">
      <c r="A1087" t="s">
        <v>38108</v>
      </c>
    </row>
    <row r="1088" spans="1:1" ht="14.25" customHeight="1">
      <c r="A1088" t="s">
        <v>38109</v>
      </c>
    </row>
    <row r="1089" spans="1:1" ht="14.25" customHeight="1">
      <c r="A1089" t="s">
        <v>38110</v>
      </c>
    </row>
    <row r="1090" spans="1:1" ht="14.25" customHeight="1">
      <c r="A1090" t="s">
        <v>38111</v>
      </c>
    </row>
    <row r="1091" spans="1:1" ht="14.25" customHeight="1">
      <c r="A1091" t="s">
        <v>38112</v>
      </c>
    </row>
    <row r="1092" spans="1:1" ht="14.25" customHeight="1">
      <c r="A1092" t="s">
        <v>38113</v>
      </c>
    </row>
    <row r="1093" spans="1:1" ht="14.25" customHeight="1">
      <c r="A1093" t="s">
        <v>38114</v>
      </c>
    </row>
    <row r="1094" spans="1:1" ht="14.25" customHeight="1">
      <c r="A1094" t="s">
        <v>38115</v>
      </c>
    </row>
    <row r="1095" spans="1:1" ht="14.25" customHeight="1">
      <c r="A1095" t="s">
        <v>38116</v>
      </c>
    </row>
    <row r="1096" spans="1:1" ht="14.25" customHeight="1">
      <c r="A1096" t="s">
        <v>38117</v>
      </c>
    </row>
    <row r="1097" spans="1:1" ht="14.25" customHeight="1">
      <c r="A1097" t="s">
        <v>38118</v>
      </c>
    </row>
    <row r="1098" spans="1:1" ht="14.25" customHeight="1">
      <c r="A1098" t="s">
        <v>38119</v>
      </c>
    </row>
    <row r="1099" spans="1:1" ht="14.25" customHeight="1">
      <c r="A1099" t="s">
        <v>38120</v>
      </c>
    </row>
    <row r="1100" spans="1:1" ht="14.25" customHeight="1">
      <c r="A1100" t="s">
        <v>38121</v>
      </c>
    </row>
    <row r="1101" spans="1:1" ht="14.25" customHeight="1">
      <c r="A1101" t="s">
        <v>38122</v>
      </c>
    </row>
    <row r="1102" spans="1:1" ht="14.25" customHeight="1">
      <c r="A1102" t="s">
        <v>38123</v>
      </c>
    </row>
    <row r="1103" spans="1:1" ht="14.25" customHeight="1">
      <c r="A1103" t="s">
        <v>38124</v>
      </c>
    </row>
    <row r="1104" spans="1:1" ht="14.25" customHeight="1">
      <c r="A1104" t="s">
        <v>38125</v>
      </c>
    </row>
    <row r="1105" spans="1:1" ht="14.25" customHeight="1">
      <c r="A1105" t="s">
        <v>38126</v>
      </c>
    </row>
    <row r="1106" spans="1:1" ht="14.25" customHeight="1">
      <c r="A1106" t="s">
        <v>38127</v>
      </c>
    </row>
    <row r="1107" spans="1:1" ht="14.25" customHeight="1">
      <c r="A1107" t="s">
        <v>38128</v>
      </c>
    </row>
    <row r="1108" spans="1:1" ht="14.25" customHeight="1">
      <c r="A1108" t="s">
        <v>38129</v>
      </c>
    </row>
    <row r="1109" spans="1:1" ht="14.25" customHeight="1">
      <c r="A1109" t="s">
        <v>38130</v>
      </c>
    </row>
    <row r="1110" spans="1:1" ht="14.25" customHeight="1">
      <c r="A1110" t="s">
        <v>38131</v>
      </c>
    </row>
    <row r="1111" spans="1:1" ht="14.25" customHeight="1">
      <c r="A1111" t="s">
        <v>38132</v>
      </c>
    </row>
    <row r="1112" spans="1:1" ht="14.25" customHeight="1">
      <c r="A1112" t="s">
        <v>38133</v>
      </c>
    </row>
    <row r="1113" spans="1:1" ht="14.25" customHeight="1">
      <c r="A1113" t="s">
        <v>38134</v>
      </c>
    </row>
    <row r="1114" spans="1:1" ht="14.25" customHeight="1">
      <c r="A1114" t="s">
        <v>38135</v>
      </c>
    </row>
    <row r="1115" spans="1:1" ht="14.25" customHeight="1">
      <c r="A1115" t="s">
        <v>38136</v>
      </c>
    </row>
    <row r="1116" spans="1:1" ht="14.25" customHeight="1">
      <c r="A1116" t="s">
        <v>38137</v>
      </c>
    </row>
    <row r="1117" spans="1:1" ht="14.25" customHeight="1">
      <c r="A1117" t="s">
        <v>38138</v>
      </c>
    </row>
    <row r="1118" spans="1:1" ht="14.25" customHeight="1">
      <c r="A1118" t="s">
        <v>38139</v>
      </c>
    </row>
    <row r="1119" spans="1:1" ht="14.25" customHeight="1">
      <c r="A1119" t="s">
        <v>38140</v>
      </c>
    </row>
    <row r="1120" spans="1:1" ht="14.25" customHeight="1">
      <c r="A1120" t="s">
        <v>38141</v>
      </c>
    </row>
    <row r="1121" spans="1:1" ht="14.25" customHeight="1">
      <c r="A1121" t="s">
        <v>38142</v>
      </c>
    </row>
    <row r="1122" spans="1:1" ht="14.25" customHeight="1">
      <c r="A1122" t="s">
        <v>38143</v>
      </c>
    </row>
    <row r="1123" spans="1:1" ht="14.25" customHeight="1">
      <c r="A1123" t="s">
        <v>38144</v>
      </c>
    </row>
    <row r="1124" spans="1:1" ht="14.25" customHeight="1">
      <c r="A1124" t="s">
        <v>38145</v>
      </c>
    </row>
    <row r="1125" spans="1:1" ht="14.25" customHeight="1">
      <c r="A1125" t="s">
        <v>38146</v>
      </c>
    </row>
    <row r="1126" spans="1:1" ht="14.25" customHeight="1">
      <c r="A1126" t="s">
        <v>38147</v>
      </c>
    </row>
    <row r="1127" spans="1:1" ht="14.25" customHeight="1">
      <c r="A1127" t="s">
        <v>38148</v>
      </c>
    </row>
    <row r="1128" spans="1:1" ht="14.25" customHeight="1">
      <c r="A1128" t="s">
        <v>38149</v>
      </c>
    </row>
    <row r="1129" spans="1:1" ht="14.25" customHeight="1">
      <c r="A1129" t="s">
        <v>38150</v>
      </c>
    </row>
    <row r="1130" spans="1:1" ht="14.25" customHeight="1">
      <c r="A1130" t="s">
        <v>38151</v>
      </c>
    </row>
    <row r="1131" spans="1:1" ht="14.25" customHeight="1">
      <c r="A1131" t="s">
        <v>38152</v>
      </c>
    </row>
    <row r="1132" spans="1:1" ht="14.25" customHeight="1">
      <c r="A1132" t="s">
        <v>38153</v>
      </c>
    </row>
    <row r="1133" spans="1:1" ht="14.25" customHeight="1">
      <c r="A1133" t="s">
        <v>38154</v>
      </c>
    </row>
    <row r="1134" spans="1:1" ht="14.25" customHeight="1">
      <c r="A1134" t="s">
        <v>38155</v>
      </c>
    </row>
    <row r="1135" spans="1:1" ht="14.25" customHeight="1">
      <c r="A1135" t="s">
        <v>38156</v>
      </c>
    </row>
    <row r="1136" spans="1:1" ht="14.25" customHeight="1">
      <c r="A1136" t="s">
        <v>38157</v>
      </c>
    </row>
    <row r="1137" spans="1:1" ht="14.25" customHeight="1">
      <c r="A1137" t="s">
        <v>38158</v>
      </c>
    </row>
    <row r="1138" spans="1:1" ht="14.25" customHeight="1">
      <c r="A1138" t="s">
        <v>38159</v>
      </c>
    </row>
    <row r="1139" spans="1:1" ht="14.25" customHeight="1">
      <c r="A1139" t="s">
        <v>38160</v>
      </c>
    </row>
    <row r="1140" spans="1:1" ht="14.25" customHeight="1">
      <c r="A1140" t="s">
        <v>38161</v>
      </c>
    </row>
    <row r="1141" spans="1:1" ht="14.25" customHeight="1">
      <c r="A1141" t="s">
        <v>38162</v>
      </c>
    </row>
    <row r="1142" spans="1:1" ht="14.25" customHeight="1">
      <c r="A1142" t="s">
        <v>38163</v>
      </c>
    </row>
    <row r="1143" spans="1:1" ht="14.25" customHeight="1">
      <c r="A1143" t="s">
        <v>38164</v>
      </c>
    </row>
    <row r="1144" spans="1:1" ht="14.25" customHeight="1">
      <c r="A1144" t="s">
        <v>38165</v>
      </c>
    </row>
    <row r="1145" spans="1:1" ht="14.25" customHeight="1">
      <c r="A1145" t="s">
        <v>38166</v>
      </c>
    </row>
    <row r="1146" spans="1:1" ht="14.25" customHeight="1">
      <c r="A1146" t="s">
        <v>38167</v>
      </c>
    </row>
    <row r="1147" spans="1:1" ht="14.25" customHeight="1">
      <c r="A1147" t="s">
        <v>38168</v>
      </c>
    </row>
    <row r="1148" spans="1:1" ht="14.25" customHeight="1">
      <c r="A1148" t="s">
        <v>38169</v>
      </c>
    </row>
    <row r="1149" spans="1:1" ht="14.25" customHeight="1">
      <c r="A1149" t="s">
        <v>38170</v>
      </c>
    </row>
    <row r="1150" spans="1:1" ht="14.25" customHeight="1">
      <c r="A1150" t="s">
        <v>38171</v>
      </c>
    </row>
    <row r="1151" spans="1:1" ht="14.25" customHeight="1">
      <c r="A1151" t="s">
        <v>38172</v>
      </c>
    </row>
    <row r="1152" spans="1:1" ht="14.25" customHeight="1">
      <c r="A1152" t="s">
        <v>38173</v>
      </c>
    </row>
    <row r="1153" spans="1:13" ht="14.25" customHeight="1">
      <c r="A1153" t="s">
        <v>38174</v>
      </c>
    </row>
    <row r="1154" spans="1:13" ht="14.25" customHeight="1">
      <c r="A1154" t="s">
        <v>38175</v>
      </c>
    </row>
    <row r="1155" spans="1:13" ht="14.25" customHeight="1">
      <c r="A1155" t="s">
        <v>2966</v>
      </c>
      <c r="B1155" s="33" t="s">
        <v>2044</v>
      </c>
      <c r="C1155" s="33" t="s">
        <v>2967</v>
      </c>
      <c r="D1155" s="33" t="s">
        <v>37666</v>
      </c>
      <c r="E1155" s="33" t="s">
        <v>138</v>
      </c>
      <c r="F1155" s="33" t="s">
        <v>2210</v>
      </c>
      <c r="G1155" s="33" t="s">
        <v>38176</v>
      </c>
      <c r="H1155" s="33" t="s">
        <v>38177</v>
      </c>
      <c r="I1155" s="33">
        <v>0</v>
      </c>
      <c r="J1155" s="33">
        <v>0</v>
      </c>
      <c r="K1155" s="33">
        <v>0</v>
      </c>
      <c r="L1155" s="33">
        <v>0</v>
      </c>
      <c r="M1155" s="33">
        <v>0</v>
      </c>
    </row>
  </sheetData>
  <autoFilter ref="A1:M1155" xr:uid="{00000000-0009-0000-0000-000010000000}">
    <sortState xmlns:xlrd2="http://schemas.microsoft.com/office/spreadsheetml/2017/richdata2" ref="A2:M1155">
      <sortCondition descending="1" ref="A2:A1155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42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16" customWidth="1"/>
    <col min="2" max="2" width="18" customWidth="1"/>
    <col min="3" max="3" width="45" customWidth="1"/>
    <col min="4" max="4" width="40" customWidth="1"/>
    <col min="5" max="5" width="60" customWidth="1"/>
    <col min="6" max="7" width="55" customWidth="1"/>
  </cols>
  <sheetData>
    <row r="1" spans="1:7" ht="15" customHeight="1">
      <c r="A1" s="15" t="s">
        <v>2029</v>
      </c>
      <c r="B1" s="15" t="s">
        <v>2030</v>
      </c>
      <c r="C1" s="15" t="s">
        <v>2031</v>
      </c>
      <c r="D1" s="15" t="s">
        <v>2033</v>
      </c>
      <c r="E1" s="15" t="s">
        <v>2028</v>
      </c>
      <c r="F1" s="15" t="s">
        <v>38178</v>
      </c>
      <c r="G1" s="15" t="s">
        <v>38179</v>
      </c>
    </row>
    <row r="2" spans="1:7" ht="15" customHeight="1">
      <c r="D2" t="s">
        <v>13613</v>
      </c>
      <c r="F2" t="s">
        <v>38180</v>
      </c>
      <c r="G2" t="s">
        <v>38181</v>
      </c>
    </row>
    <row r="3" spans="1:7" ht="15" customHeight="1">
      <c r="A3" t="s">
        <v>4421</v>
      </c>
      <c r="B3" t="s">
        <v>8564</v>
      </c>
      <c r="C3" t="s">
        <v>8565</v>
      </c>
      <c r="D3" t="s">
        <v>8567</v>
      </c>
      <c r="E3" t="s">
        <v>8563</v>
      </c>
      <c r="F3" t="s">
        <v>38182</v>
      </c>
      <c r="G3" t="s">
        <v>38181</v>
      </c>
    </row>
    <row r="4" spans="1:7" ht="15" customHeight="1">
      <c r="A4" t="s">
        <v>6540</v>
      </c>
      <c r="B4" t="s">
        <v>6541</v>
      </c>
      <c r="C4" t="s">
        <v>330</v>
      </c>
      <c r="D4" t="s">
        <v>6543</v>
      </c>
      <c r="E4" t="s">
        <v>6539</v>
      </c>
      <c r="F4" t="s">
        <v>38183</v>
      </c>
      <c r="G4" t="s">
        <v>38181</v>
      </c>
    </row>
    <row r="5" spans="1:7" ht="15" customHeight="1">
      <c r="A5" t="s">
        <v>3040</v>
      </c>
      <c r="B5" t="s">
        <v>2123</v>
      </c>
      <c r="C5" t="s">
        <v>330</v>
      </c>
      <c r="D5" t="s">
        <v>6538</v>
      </c>
      <c r="E5" t="s">
        <v>6536</v>
      </c>
      <c r="F5" t="s">
        <v>38183</v>
      </c>
      <c r="G5" t="s">
        <v>38181</v>
      </c>
    </row>
    <row r="6" spans="1:7" ht="15" customHeight="1">
      <c r="A6" t="s">
        <v>4911</v>
      </c>
      <c r="B6" t="s">
        <v>4000</v>
      </c>
      <c r="C6" t="s">
        <v>330</v>
      </c>
      <c r="D6" t="s">
        <v>6535</v>
      </c>
      <c r="E6" t="s">
        <v>6533</v>
      </c>
      <c r="F6" t="s">
        <v>38183</v>
      </c>
      <c r="G6" t="s">
        <v>38181</v>
      </c>
    </row>
    <row r="7" spans="1:7" ht="15" customHeight="1">
      <c r="A7" t="s">
        <v>6529</v>
      </c>
      <c r="B7" t="s">
        <v>4000</v>
      </c>
      <c r="C7" t="s">
        <v>330</v>
      </c>
      <c r="D7" t="s">
        <v>6531</v>
      </c>
      <c r="F7" t="s">
        <v>38183</v>
      </c>
      <c r="G7" t="s">
        <v>38181</v>
      </c>
    </row>
    <row r="8" spans="1:7" ht="15" customHeight="1">
      <c r="A8" t="s">
        <v>2195</v>
      </c>
      <c r="B8" t="s">
        <v>2935</v>
      </c>
      <c r="C8" t="s">
        <v>330</v>
      </c>
      <c r="D8" t="s">
        <v>6525</v>
      </c>
      <c r="E8" t="s">
        <v>6523</v>
      </c>
      <c r="F8" t="s">
        <v>38183</v>
      </c>
      <c r="G8" t="s">
        <v>38181</v>
      </c>
    </row>
    <row r="9" spans="1:7" ht="15" customHeight="1">
      <c r="A9" t="s">
        <v>5126</v>
      </c>
      <c r="B9" t="s">
        <v>8296</v>
      </c>
      <c r="C9" t="s">
        <v>573</v>
      </c>
      <c r="D9" t="s">
        <v>8571</v>
      </c>
      <c r="E9" t="s">
        <v>8569</v>
      </c>
      <c r="F9" t="s">
        <v>38182</v>
      </c>
      <c r="G9" t="s">
        <v>38181</v>
      </c>
    </row>
    <row r="10" spans="1:7" ht="15" customHeight="1">
      <c r="A10" t="s">
        <v>6600</v>
      </c>
      <c r="B10" t="s">
        <v>6601</v>
      </c>
      <c r="C10" t="s">
        <v>124</v>
      </c>
      <c r="D10" t="s">
        <v>6603</v>
      </c>
      <c r="E10" t="s">
        <v>6599</v>
      </c>
      <c r="F10" t="s">
        <v>38184</v>
      </c>
      <c r="G10" t="s">
        <v>38181</v>
      </c>
    </row>
    <row r="11" spans="1:7" ht="15" customHeight="1">
      <c r="A11" t="s">
        <v>3793</v>
      </c>
      <c r="B11" t="s">
        <v>6606</v>
      </c>
      <c r="C11" t="s">
        <v>124</v>
      </c>
      <c r="D11" t="s">
        <v>6607</v>
      </c>
      <c r="E11" t="s">
        <v>6605</v>
      </c>
      <c r="F11" t="s">
        <v>38184</v>
      </c>
      <c r="G11" t="s">
        <v>38181</v>
      </c>
    </row>
    <row r="12" spans="1:7" ht="15" customHeight="1">
      <c r="A12" t="s">
        <v>6647</v>
      </c>
      <c r="B12" t="s">
        <v>6648</v>
      </c>
      <c r="C12" t="s">
        <v>124</v>
      </c>
      <c r="D12" t="s">
        <v>6649</v>
      </c>
      <c r="E12" t="s">
        <v>6646</v>
      </c>
      <c r="F12" t="s">
        <v>38184</v>
      </c>
      <c r="G12" t="s">
        <v>38181</v>
      </c>
    </row>
    <row r="13" spans="1:7" ht="15" customHeight="1">
      <c r="A13" t="s">
        <v>6643</v>
      </c>
      <c r="B13" t="s">
        <v>6644</v>
      </c>
      <c r="C13" t="s">
        <v>124</v>
      </c>
      <c r="D13" t="s">
        <v>6645</v>
      </c>
      <c r="E13" t="s">
        <v>6642</v>
      </c>
      <c r="F13" t="s">
        <v>38184</v>
      </c>
      <c r="G13" t="s">
        <v>38181</v>
      </c>
    </row>
    <row r="14" spans="1:7" ht="15" customHeight="1">
      <c r="A14" t="s">
        <v>6651</v>
      </c>
      <c r="B14" t="s">
        <v>6652</v>
      </c>
      <c r="C14" t="s">
        <v>124</v>
      </c>
      <c r="D14" t="s">
        <v>6653</v>
      </c>
      <c r="E14" t="s">
        <v>6650</v>
      </c>
      <c r="F14" t="s">
        <v>38184</v>
      </c>
      <c r="G14" t="s">
        <v>38181</v>
      </c>
    </row>
    <row r="15" spans="1:7" ht="15" customHeight="1">
      <c r="A15" t="s">
        <v>3538</v>
      </c>
      <c r="B15" t="s">
        <v>3253</v>
      </c>
      <c r="C15" t="s">
        <v>124</v>
      </c>
      <c r="D15" t="s">
        <v>6613</v>
      </c>
      <c r="E15" t="s">
        <v>6612</v>
      </c>
      <c r="F15" t="s">
        <v>38184</v>
      </c>
      <c r="G15" t="s">
        <v>38181</v>
      </c>
    </row>
    <row r="16" spans="1:7" ht="15" customHeight="1">
      <c r="A16" t="s">
        <v>2842</v>
      </c>
      <c r="B16" t="s">
        <v>6616</v>
      </c>
      <c r="C16" t="s">
        <v>124</v>
      </c>
      <c r="D16" t="s">
        <v>6617</v>
      </c>
      <c r="E16" t="s">
        <v>6615</v>
      </c>
      <c r="F16" t="s">
        <v>38184</v>
      </c>
      <c r="G16" t="s">
        <v>38181</v>
      </c>
    </row>
    <row r="17" spans="1:7" ht="15" customHeight="1">
      <c r="A17" t="s">
        <v>6560</v>
      </c>
      <c r="B17" t="s">
        <v>6561</v>
      </c>
      <c r="C17" t="s">
        <v>124</v>
      </c>
      <c r="D17" t="s">
        <v>6562</v>
      </c>
      <c r="E17" t="s">
        <v>6559</v>
      </c>
      <c r="F17" t="s">
        <v>38184</v>
      </c>
      <c r="G17" t="s">
        <v>38181</v>
      </c>
    </row>
    <row r="18" spans="1:7" ht="15" customHeight="1">
      <c r="A18" t="s">
        <v>2790</v>
      </c>
      <c r="B18" t="s">
        <v>3729</v>
      </c>
      <c r="C18" t="s">
        <v>124</v>
      </c>
      <c r="D18" t="s">
        <v>6660</v>
      </c>
      <c r="E18" t="s">
        <v>6659</v>
      </c>
      <c r="F18" t="s">
        <v>38184</v>
      </c>
      <c r="G18" t="s">
        <v>38181</v>
      </c>
    </row>
    <row r="19" spans="1:7" ht="15" customHeight="1">
      <c r="A19" t="s">
        <v>3155</v>
      </c>
      <c r="B19" t="s">
        <v>6621</v>
      </c>
      <c r="C19" t="s">
        <v>124</v>
      </c>
      <c r="D19" t="s">
        <v>6623</v>
      </c>
      <c r="E19" t="s">
        <v>6620</v>
      </c>
      <c r="F19" t="s">
        <v>38184</v>
      </c>
      <c r="G19" t="s">
        <v>38181</v>
      </c>
    </row>
    <row r="20" spans="1:7" ht="15" customHeight="1">
      <c r="A20" t="s">
        <v>6565</v>
      </c>
      <c r="B20" t="s">
        <v>6566</v>
      </c>
      <c r="C20" t="s">
        <v>124</v>
      </c>
      <c r="D20" t="s">
        <v>6568</v>
      </c>
      <c r="E20" t="s">
        <v>6564</v>
      </c>
      <c r="F20" t="s">
        <v>38184</v>
      </c>
      <c r="G20" t="s">
        <v>38181</v>
      </c>
    </row>
    <row r="21" spans="1:7" ht="15" customHeight="1">
      <c r="A21" t="s">
        <v>2627</v>
      </c>
      <c r="B21" t="s">
        <v>6663</v>
      </c>
      <c r="C21" t="s">
        <v>124</v>
      </c>
      <c r="D21" t="s">
        <v>6664</v>
      </c>
      <c r="E21" t="s">
        <v>6662</v>
      </c>
      <c r="F21" t="s">
        <v>38184</v>
      </c>
      <c r="G21" t="s">
        <v>38181</v>
      </c>
    </row>
    <row r="22" spans="1:7" ht="15" customHeight="1">
      <c r="A22" t="s">
        <v>4514</v>
      </c>
      <c r="B22" t="s">
        <v>6572</v>
      </c>
      <c r="C22" t="s">
        <v>124</v>
      </c>
      <c r="D22" t="s">
        <v>6574</v>
      </c>
      <c r="E22" t="s">
        <v>6571</v>
      </c>
      <c r="F22" t="s">
        <v>38184</v>
      </c>
      <c r="G22" t="s">
        <v>38181</v>
      </c>
    </row>
    <row r="23" spans="1:7" ht="15" customHeight="1">
      <c r="A23" t="s">
        <v>2874</v>
      </c>
      <c r="B23" t="s">
        <v>6635</v>
      </c>
      <c r="C23" t="s">
        <v>124</v>
      </c>
      <c r="D23" t="s">
        <v>6636</v>
      </c>
      <c r="E23" t="s">
        <v>6634</v>
      </c>
      <c r="F23" t="s">
        <v>38184</v>
      </c>
      <c r="G23" t="s">
        <v>38181</v>
      </c>
    </row>
    <row r="24" spans="1:7" ht="15" customHeight="1">
      <c r="A24" t="s">
        <v>6629</v>
      </c>
      <c r="B24" t="s">
        <v>6630</v>
      </c>
      <c r="C24" t="s">
        <v>124</v>
      </c>
      <c r="D24" t="s">
        <v>6632</v>
      </c>
      <c r="E24" t="s">
        <v>6628</v>
      </c>
      <c r="F24" t="s">
        <v>38184</v>
      </c>
      <c r="G24" t="s">
        <v>38181</v>
      </c>
    </row>
    <row r="25" spans="1:7" ht="15" customHeight="1">
      <c r="A25" t="s">
        <v>3155</v>
      </c>
      <c r="B25" t="s">
        <v>6625</v>
      </c>
      <c r="C25" t="s">
        <v>124</v>
      </c>
      <c r="D25" t="s">
        <v>6626</v>
      </c>
      <c r="E25" t="s">
        <v>6624</v>
      </c>
      <c r="F25" t="s">
        <v>38184</v>
      </c>
      <c r="G25" t="s">
        <v>38181</v>
      </c>
    </row>
    <row r="26" spans="1:7" ht="15" customHeight="1">
      <c r="A26" t="s">
        <v>4129</v>
      </c>
      <c r="B26" t="s">
        <v>6579</v>
      </c>
      <c r="C26" t="s">
        <v>124</v>
      </c>
      <c r="D26" t="s">
        <v>6580</v>
      </c>
      <c r="E26" t="s">
        <v>6578</v>
      </c>
      <c r="F26" t="s">
        <v>38184</v>
      </c>
      <c r="G26" t="s">
        <v>38181</v>
      </c>
    </row>
    <row r="27" spans="1:7" ht="15" customHeight="1">
      <c r="A27" t="s">
        <v>6594</v>
      </c>
      <c r="B27" t="s">
        <v>6595</v>
      </c>
      <c r="C27" t="s">
        <v>124</v>
      </c>
      <c r="D27" t="s">
        <v>6597</v>
      </c>
      <c r="E27" t="s">
        <v>6593</v>
      </c>
      <c r="F27" t="s">
        <v>38184</v>
      </c>
      <c r="G27" t="s">
        <v>38181</v>
      </c>
    </row>
    <row r="28" spans="1:7" ht="15" customHeight="1">
      <c r="A28" t="s">
        <v>6296</v>
      </c>
      <c r="B28" t="s">
        <v>6576</v>
      </c>
      <c r="C28" t="s">
        <v>124</v>
      </c>
      <c r="D28" t="s">
        <v>6577</v>
      </c>
      <c r="E28" t="s">
        <v>6575</v>
      </c>
      <c r="F28" t="s">
        <v>38184</v>
      </c>
      <c r="G28" t="s">
        <v>38181</v>
      </c>
    </row>
    <row r="29" spans="1:7" ht="15" customHeight="1">
      <c r="A29" t="s">
        <v>6656</v>
      </c>
      <c r="B29" t="s">
        <v>6657</v>
      </c>
      <c r="C29" t="s">
        <v>124</v>
      </c>
      <c r="D29" t="s">
        <v>6658</v>
      </c>
      <c r="E29" t="s">
        <v>6655</v>
      </c>
      <c r="F29" t="s">
        <v>38184</v>
      </c>
      <c r="G29" t="s">
        <v>38181</v>
      </c>
    </row>
    <row r="30" spans="1:7" ht="15" customHeight="1">
      <c r="A30" t="s">
        <v>3769</v>
      </c>
      <c r="B30" t="s">
        <v>6609</v>
      </c>
      <c r="C30" t="s">
        <v>124</v>
      </c>
      <c r="D30" t="s">
        <v>6610</v>
      </c>
      <c r="E30" t="s">
        <v>6608</v>
      </c>
      <c r="F30" t="s">
        <v>38184</v>
      </c>
      <c r="G30" t="s">
        <v>38181</v>
      </c>
    </row>
    <row r="31" spans="1:7" ht="15" customHeight="1">
      <c r="A31" t="s">
        <v>4034</v>
      </c>
      <c r="B31" t="s">
        <v>6582</v>
      </c>
      <c r="C31" t="s">
        <v>124</v>
      </c>
      <c r="D31" t="s">
        <v>6584</v>
      </c>
      <c r="E31" t="s">
        <v>6581</v>
      </c>
      <c r="F31" t="s">
        <v>38184</v>
      </c>
      <c r="G31" t="s">
        <v>38181</v>
      </c>
    </row>
    <row r="32" spans="1:7" ht="15" customHeight="1">
      <c r="A32" t="s">
        <v>6588</v>
      </c>
      <c r="B32" t="s">
        <v>6589</v>
      </c>
      <c r="C32" t="s">
        <v>124</v>
      </c>
      <c r="D32" t="s">
        <v>6591</v>
      </c>
      <c r="E32" t="s">
        <v>6587</v>
      </c>
      <c r="F32" t="s">
        <v>38184</v>
      </c>
      <c r="G32" t="s">
        <v>38181</v>
      </c>
    </row>
    <row r="33" spans="1:7" ht="15" customHeight="1">
      <c r="A33" t="s">
        <v>4927</v>
      </c>
      <c r="B33" t="s">
        <v>6555</v>
      </c>
      <c r="C33" t="s">
        <v>124</v>
      </c>
      <c r="D33" t="s">
        <v>6557</v>
      </c>
      <c r="E33" t="s">
        <v>6554</v>
      </c>
      <c r="F33" t="s">
        <v>38184</v>
      </c>
      <c r="G33" t="s">
        <v>38181</v>
      </c>
    </row>
    <row r="34" spans="1:7" ht="15" customHeight="1">
      <c r="A34" t="s">
        <v>6639</v>
      </c>
      <c r="B34" t="s">
        <v>6640</v>
      </c>
      <c r="C34" t="s">
        <v>124</v>
      </c>
      <c r="D34" t="s">
        <v>6641</v>
      </c>
      <c r="E34" t="s">
        <v>6638</v>
      </c>
      <c r="F34" t="s">
        <v>38184</v>
      </c>
      <c r="G34" t="s">
        <v>38181</v>
      </c>
    </row>
    <row r="35" spans="1:7" ht="15" customHeight="1">
      <c r="A35" t="s">
        <v>6547</v>
      </c>
      <c r="B35" t="s">
        <v>6548</v>
      </c>
      <c r="C35" t="s">
        <v>124</v>
      </c>
      <c r="D35" t="s">
        <v>6550</v>
      </c>
      <c r="E35" t="s">
        <v>6546</v>
      </c>
      <c r="F35" t="s">
        <v>38184</v>
      </c>
      <c r="G35" t="s">
        <v>38181</v>
      </c>
    </row>
    <row r="36" spans="1:7" ht="15" customHeight="1">
      <c r="A36" t="s">
        <v>5126</v>
      </c>
      <c r="B36" t="s">
        <v>8573</v>
      </c>
      <c r="C36" t="s">
        <v>758</v>
      </c>
      <c r="D36" t="s">
        <v>8574</v>
      </c>
      <c r="E36" t="s">
        <v>8572</v>
      </c>
      <c r="F36" t="s">
        <v>38185</v>
      </c>
      <c r="G36" t="s">
        <v>38181</v>
      </c>
    </row>
    <row r="37" spans="1:7" ht="15" customHeight="1">
      <c r="A37" t="s">
        <v>4670</v>
      </c>
      <c r="B37" t="s">
        <v>10422</v>
      </c>
      <c r="C37" t="s">
        <v>10423</v>
      </c>
      <c r="D37" t="s">
        <v>10425</v>
      </c>
      <c r="E37" t="s">
        <v>10421</v>
      </c>
      <c r="F37" t="s">
        <v>38180</v>
      </c>
      <c r="G37" t="s">
        <v>38181</v>
      </c>
    </row>
    <row r="38" spans="1:7" ht="15" customHeight="1">
      <c r="A38" t="s">
        <v>6379</v>
      </c>
      <c r="B38" t="s">
        <v>12356</v>
      </c>
      <c r="C38" t="s">
        <v>9805</v>
      </c>
      <c r="D38" t="s">
        <v>12358</v>
      </c>
      <c r="E38" t="s">
        <v>12355</v>
      </c>
      <c r="F38" t="s">
        <v>38180</v>
      </c>
      <c r="G38" t="s">
        <v>38181</v>
      </c>
    </row>
    <row r="39" spans="1:7" ht="15" customHeight="1">
      <c r="A39" t="s">
        <v>12184</v>
      </c>
      <c r="B39" t="s">
        <v>12185</v>
      </c>
      <c r="C39" t="s">
        <v>9805</v>
      </c>
      <c r="D39" t="s">
        <v>12187</v>
      </c>
      <c r="E39" t="s">
        <v>12183</v>
      </c>
      <c r="F39" t="s">
        <v>38180</v>
      </c>
      <c r="G39" t="s">
        <v>38181</v>
      </c>
    </row>
    <row r="40" spans="1:7" ht="15" customHeight="1">
      <c r="A40" t="s">
        <v>10789</v>
      </c>
      <c r="B40" t="s">
        <v>10790</v>
      </c>
      <c r="C40" t="s">
        <v>9805</v>
      </c>
      <c r="D40" t="s">
        <v>10792</v>
      </c>
      <c r="E40" t="s">
        <v>10788</v>
      </c>
      <c r="F40" t="s">
        <v>38180</v>
      </c>
      <c r="G40" t="s">
        <v>38181</v>
      </c>
    </row>
    <row r="41" spans="1:7" ht="15" customHeight="1">
      <c r="A41" t="s">
        <v>12083</v>
      </c>
      <c r="B41" t="s">
        <v>12084</v>
      </c>
      <c r="C41" t="s">
        <v>9805</v>
      </c>
      <c r="D41" t="s">
        <v>12085</v>
      </c>
      <c r="E41" t="s">
        <v>12082</v>
      </c>
      <c r="F41" t="s">
        <v>38180</v>
      </c>
      <c r="G41" t="s">
        <v>38181</v>
      </c>
    </row>
    <row r="42" spans="1:7" ht="15" customHeight="1">
      <c r="A42" t="s">
        <v>3906</v>
      </c>
      <c r="B42" t="s">
        <v>11559</v>
      </c>
      <c r="C42" t="s">
        <v>9805</v>
      </c>
      <c r="D42" t="s">
        <v>11561</v>
      </c>
      <c r="E42" t="s">
        <v>11558</v>
      </c>
      <c r="F42" t="s">
        <v>38180</v>
      </c>
      <c r="G42" t="s">
        <v>38181</v>
      </c>
    </row>
    <row r="43" spans="1:7" ht="15" customHeight="1">
      <c r="A43" t="s">
        <v>3176</v>
      </c>
      <c r="B43" t="s">
        <v>12440</v>
      </c>
      <c r="C43" t="s">
        <v>9805</v>
      </c>
      <c r="D43" t="s">
        <v>12442</v>
      </c>
      <c r="E43" t="s">
        <v>12439</v>
      </c>
      <c r="F43" t="s">
        <v>38180</v>
      </c>
      <c r="G43" t="s">
        <v>38181</v>
      </c>
    </row>
    <row r="44" spans="1:7" ht="15" customHeight="1">
      <c r="A44" t="s">
        <v>11815</v>
      </c>
      <c r="B44" t="s">
        <v>11816</v>
      </c>
      <c r="C44" t="s">
        <v>9805</v>
      </c>
      <c r="D44" t="s">
        <v>11818</v>
      </c>
      <c r="E44" t="s">
        <v>11814</v>
      </c>
      <c r="F44" t="s">
        <v>38180</v>
      </c>
      <c r="G44" t="s">
        <v>38181</v>
      </c>
    </row>
    <row r="45" spans="1:7" ht="15" customHeight="1">
      <c r="A45" t="s">
        <v>2386</v>
      </c>
      <c r="B45" t="s">
        <v>11200</v>
      </c>
      <c r="C45" t="s">
        <v>9805</v>
      </c>
      <c r="D45" t="s">
        <v>11201</v>
      </c>
      <c r="E45" t="s">
        <v>11199</v>
      </c>
      <c r="F45" t="s">
        <v>38180</v>
      </c>
      <c r="G45" t="s">
        <v>38181</v>
      </c>
    </row>
    <row r="46" spans="1:7" ht="15" customHeight="1">
      <c r="A46" t="s">
        <v>4156</v>
      </c>
      <c r="B46" t="s">
        <v>11157</v>
      </c>
      <c r="C46" t="s">
        <v>9805</v>
      </c>
      <c r="D46" t="s">
        <v>11159</v>
      </c>
      <c r="E46" t="s">
        <v>11156</v>
      </c>
      <c r="F46" t="s">
        <v>38180</v>
      </c>
      <c r="G46" t="s">
        <v>38181</v>
      </c>
    </row>
    <row r="47" spans="1:7" ht="15" customHeight="1">
      <c r="A47" t="s">
        <v>12950</v>
      </c>
      <c r="B47" t="s">
        <v>12951</v>
      </c>
      <c r="C47" t="s">
        <v>9805</v>
      </c>
      <c r="D47" t="s">
        <v>12953</v>
      </c>
      <c r="E47" t="s">
        <v>12949</v>
      </c>
      <c r="F47" t="s">
        <v>38180</v>
      </c>
      <c r="G47" t="s">
        <v>38181</v>
      </c>
    </row>
    <row r="48" spans="1:7" ht="15" customHeight="1">
      <c r="A48" t="s">
        <v>4161</v>
      </c>
      <c r="B48" t="s">
        <v>11151</v>
      </c>
      <c r="C48" t="s">
        <v>9805</v>
      </c>
      <c r="D48" t="s">
        <v>11153</v>
      </c>
      <c r="E48" t="s">
        <v>11150</v>
      </c>
      <c r="F48" t="s">
        <v>38180</v>
      </c>
      <c r="G48" t="s">
        <v>38181</v>
      </c>
    </row>
    <row r="49" spans="1:7" ht="15" customHeight="1">
      <c r="A49" t="s">
        <v>12004</v>
      </c>
      <c r="B49" t="s">
        <v>12005</v>
      </c>
      <c r="C49" t="s">
        <v>9805</v>
      </c>
      <c r="D49" t="s">
        <v>12006</v>
      </c>
      <c r="E49" t="s">
        <v>12003</v>
      </c>
      <c r="F49" t="s">
        <v>38180</v>
      </c>
      <c r="G49" t="s">
        <v>38181</v>
      </c>
    </row>
    <row r="50" spans="1:7" ht="15" customHeight="1">
      <c r="A50" t="s">
        <v>12237</v>
      </c>
      <c r="B50" t="s">
        <v>12238</v>
      </c>
      <c r="C50" t="s">
        <v>9805</v>
      </c>
      <c r="D50" t="s">
        <v>12240</v>
      </c>
      <c r="E50" t="s">
        <v>12236</v>
      </c>
      <c r="F50" t="s">
        <v>38180</v>
      </c>
      <c r="G50" t="s">
        <v>38181</v>
      </c>
    </row>
    <row r="51" spans="1:7" ht="15" customHeight="1">
      <c r="A51" t="s">
        <v>13428</v>
      </c>
      <c r="B51" t="s">
        <v>13429</v>
      </c>
      <c r="C51" t="s">
        <v>9805</v>
      </c>
      <c r="D51" t="s">
        <v>13431</v>
      </c>
      <c r="E51" t="s">
        <v>13427</v>
      </c>
      <c r="F51" t="s">
        <v>38180</v>
      </c>
      <c r="G51" t="s">
        <v>38181</v>
      </c>
    </row>
    <row r="52" spans="1:7" ht="15" customHeight="1">
      <c r="A52" t="s">
        <v>8196</v>
      </c>
      <c r="B52" t="s">
        <v>10551</v>
      </c>
      <c r="C52" t="s">
        <v>9805</v>
      </c>
      <c r="D52" t="s">
        <v>13539</v>
      </c>
      <c r="E52" t="s">
        <v>13537</v>
      </c>
      <c r="F52" t="s">
        <v>38180</v>
      </c>
      <c r="G52" t="s">
        <v>38181</v>
      </c>
    </row>
    <row r="53" spans="1:7" ht="15" customHeight="1">
      <c r="A53" t="s">
        <v>12750</v>
      </c>
      <c r="B53" t="s">
        <v>12751</v>
      </c>
      <c r="C53" t="s">
        <v>9805</v>
      </c>
      <c r="D53" t="s">
        <v>12753</v>
      </c>
      <c r="E53" t="s">
        <v>12749</v>
      </c>
      <c r="F53" t="s">
        <v>38180</v>
      </c>
      <c r="G53" t="s">
        <v>38181</v>
      </c>
    </row>
    <row r="54" spans="1:7" ht="15" customHeight="1">
      <c r="A54" t="s">
        <v>11652</v>
      </c>
      <c r="B54" t="s">
        <v>11653</v>
      </c>
      <c r="C54" t="s">
        <v>9805</v>
      </c>
      <c r="D54" t="s">
        <v>11655</v>
      </c>
      <c r="E54" t="s">
        <v>11651</v>
      </c>
      <c r="F54" t="s">
        <v>38180</v>
      </c>
      <c r="G54" t="s">
        <v>38181</v>
      </c>
    </row>
    <row r="55" spans="1:7" ht="15" customHeight="1">
      <c r="A55" t="s">
        <v>11684</v>
      </c>
      <c r="B55" t="s">
        <v>11685</v>
      </c>
      <c r="C55" t="s">
        <v>9805</v>
      </c>
      <c r="D55" t="s">
        <v>11686</v>
      </c>
      <c r="E55" t="s">
        <v>11683</v>
      </c>
      <c r="F55" t="s">
        <v>38180</v>
      </c>
      <c r="G55" t="s">
        <v>38181</v>
      </c>
    </row>
    <row r="56" spans="1:7" ht="15" customHeight="1">
      <c r="A56" t="s">
        <v>12846</v>
      </c>
      <c r="B56" t="s">
        <v>12847</v>
      </c>
      <c r="C56" t="s">
        <v>9805</v>
      </c>
      <c r="D56" t="s">
        <v>12849</v>
      </c>
      <c r="E56" t="s">
        <v>12845</v>
      </c>
      <c r="F56" t="s">
        <v>38180</v>
      </c>
      <c r="G56" t="s">
        <v>38181</v>
      </c>
    </row>
    <row r="57" spans="1:7" ht="15" customHeight="1">
      <c r="A57" t="s">
        <v>4156</v>
      </c>
      <c r="B57" t="s">
        <v>3725</v>
      </c>
      <c r="C57" t="s">
        <v>9805</v>
      </c>
      <c r="D57" t="s">
        <v>11164</v>
      </c>
      <c r="E57" t="s">
        <v>11162</v>
      </c>
      <c r="F57" t="s">
        <v>38180</v>
      </c>
      <c r="G57" t="s">
        <v>38181</v>
      </c>
    </row>
    <row r="58" spans="1:7" ht="15" customHeight="1">
      <c r="A58" t="s">
        <v>10185</v>
      </c>
      <c r="B58" t="s">
        <v>10186</v>
      </c>
      <c r="C58" t="s">
        <v>9805</v>
      </c>
      <c r="D58" t="s">
        <v>10188</v>
      </c>
      <c r="E58" t="s">
        <v>10184</v>
      </c>
      <c r="F58" t="s">
        <v>38180</v>
      </c>
      <c r="G58" t="s">
        <v>38181</v>
      </c>
    </row>
    <row r="59" spans="1:7" ht="15" customHeight="1">
      <c r="A59" t="s">
        <v>9476</v>
      </c>
      <c r="B59" t="s">
        <v>3263</v>
      </c>
      <c r="C59" t="s">
        <v>9805</v>
      </c>
      <c r="D59" t="s">
        <v>13293</v>
      </c>
      <c r="E59" t="s">
        <v>13292</v>
      </c>
      <c r="F59" t="s">
        <v>38180</v>
      </c>
      <c r="G59" t="s">
        <v>38181</v>
      </c>
    </row>
    <row r="60" spans="1:7" ht="15" customHeight="1">
      <c r="A60" t="s">
        <v>3793</v>
      </c>
      <c r="B60" t="s">
        <v>9498</v>
      </c>
      <c r="C60" t="s">
        <v>9805</v>
      </c>
      <c r="D60" t="s">
        <v>11763</v>
      </c>
      <c r="E60" t="s">
        <v>11761</v>
      </c>
      <c r="F60" t="s">
        <v>38180</v>
      </c>
      <c r="G60" t="s">
        <v>38181</v>
      </c>
    </row>
    <row r="61" spans="1:7" ht="15" customHeight="1">
      <c r="A61" t="s">
        <v>13064</v>
      </c>
      <c r="B61" t="s">
        <v>8741</v>
      </c>
      <c r="C61" t="s">
        <v>9805</v>
      </c>
      <c r="D61" t="s">
        <v>13077</v>
      </c>
      <c r="E61" t="s">
        <v>13075</v>
      </c>
      <c r="F61" t="s">
        <v>38180</v>
      </c>
      <c r="G61" t="s">
        <v>38181</v>
      </c>
    </row>
    <row r="62" spans="1:7" ht="15" customHeight="1">
      <c r="A62" t="s">
        <v>10527</v>
      </c>
      <c r="B62" t="s">
        <v>10528</v>
      </c>
      <c r="C62" t="s">
        <v>9805</v>
      </c>
      <c r="D62" t="s">
        <v>10530</v>
      </c>
      <c r="E62" t="s">
        <v>10526</v>
      </c>
      <c r="F62" t="s">
        <v>38180</v>
      </c>
      <c r="G62" t="s">
        <v>38181</v>
      </c>
    </row>
    <row r="63" spans="1:7" ht="15" customHeight="1">
      <c r="A63" t="s">
        <v>4551</v>
      </c>
      <c r="B63" t="s">
        <v>10686</v>
      </c>
      <c r="C63" t="s">
        <v>9805</v>
      </c>
      <c r="D63" t="s">
        <v>10688</v>
      </c>
      <c r="E63" t="s">
        <v>10685</v>
      </c>
      <c r="F63" t="s">
        <v>38180</v>
      </c>
      <c r="G63" t="s">
        <v>38181</v>
      </c>
    </row>
    <row r="64" spans="1:7" ht="15" customHeight="1">
      <c r="A64" t="s">
        <v>4948</v>
      </c>
      <c r="B64" t="s">
        <v>10726</v>
      </c>
      <c r="C64" t="s">
        <v>9805</v>
      </c>
      <c r="D64" t="s">
        <v>10728</v>
      </c>
      <c r="E64" t="s">
        <v>10725</v>
      </c>
      <c r="F64" t="s">
        <v>38180</v>
      </c>
      <c r="G64" t="s">
        <v>38181</v>
      </c>
    </row>
    <row r="65" spans="1:7" ht="15" customHeight="1">
      <c r="A65" t="s">
        <v>9803</v>
      </c>
      <c r="B65" t="s">
        <v>9804</v>
      </c>
      <c r="C65" t="s">
        <v>9805</v>
      </c>
      <c r="D65" t="s">
        <v>9807</v>
      </c>
      <c r="E65" t="s">
        <v>9802</v>
      </c>
      <c r="F65" t="s">
        <v>38180</v>
      </c>
      <c r="G65" t="s">
        <v>38181</v>
      </c>
    </row>
    <row r="66" spans="1:7" ht="15" customHeight="1">
      <c r="A66" t="s">
        <v>13456</v>
      </c>
      <c r="B66" t="s">
        <v>4016</v>
      </c>
      <c r="C66" t="s">
        <v>9805</v>
      </c>
      <c r="D66" t="s">
        <v>13520</v>
      </c>
      <c r="E66" t="s">
        <v>13518</v>
      </c>
      <c r="F66" t="s">
        <v>38180</v>
      </c>
      <c r="G66" t="s">
        <v>38181</v>
      </c>
    </row>
    <row r="67" spans="1:7" ht="15" customHeight="1">
      <c r="A67" t="s">
        <v>9866</v>
      </c>
      <c r="B67" t="s">
        <v>9867</v>
      </c>
      <c r="C67" t="s">
        <v>9805</v>
      </c>
      <c r="D67" t="s">
        <v>9869</v>
      </c>
      <c r="E67" t="s">
        <v>9865</v>
      </c>
      <c r="F67" t="s">
        <v>38180</v>
      </c>
      <c r="G67" t="s">
        <v>38181</v>
      </c>
    </row>
    <row r="68" spans="1:7" ht="15" customHeight="1">
      <c r="A68" t="s">
        <v>2586</v>
      </c>
      <c r="B68" t="s">
        <v>12299</v>
      </c>
      <c r="C68" t="s">
        <v>9805</v>
      </c>
      <c r="D68" t="s">
        <v>12300</v>
      </c>
      <c r="E68" t="s">
        <v>12298</v>
      </c>
      <c r="F68" t="s">
        <v>38180</v>
      </c>
      <c r="G68" t="s">
        <v>38181</v>
      </c>
    </row>
    <row r="69" spans="1:7" ht="15" customHeight="1">
      <c r="A69" t="s">
        <v>10405</v>
      </c>
      <c r="B69" t="s">
        <v>10406</v>
      </c>
      <c r="C69" t="s">
        <v>9805</v>
      </c>
      <c r="D69" t="s">
        <v>10408</v>
      </c>
      <c r="E69" t="s">
        <v>10404</v>
      </c>
      <c r="F69" t="s">
        <v>38180</v>
      </c>
      <c r="G69" t="s">
        <v>38181</v>
      </c>
    </row>
    <row r="70" spans="1:7" ht="15" customHeight="1">
      <c r="A70" t="s">
        <v>11837</v>
      </c>
      <c r="B70" t="s">
        <v>11838</v>
      </c>
      <c r="C70" t="s">
        <v>9805</v>
      </c>
      <c r="D70" t="s">
        <v>11840</v>
      </c>
      <c r="E70" t="s">
        <v>11836</v>
      </c>
      <c r="F70" t="s">
        <v>38180</v>
      </c>
      <c r="G70" t="s">
        <v>38181</v>
      </c>
    </row>
    <row r="71" spans="1:7" ht="15" customHeight="1">
      <c r="A71" t="s">
        <v>3769</v>
      </c>
      <c r="B71" t="s">
        <v>11804</v>
      </c>
      <c r="C71" t="s">
        <v>9805</v>
      </c>
      <c r="D71" t="s">
        <v>11806</v>
      </c>
      <c r="E71" t="s">
        <v>11803</v>
      </c>
      <c r="F71" t="s">
        <v>38180</v>
      </c>
      <c r="G71" t="s">
        <v>38181</v>
      </c>
    </row>
    <row r="72" spans="1:7" ht="15" customHeight="1">
      <c r="A72" t="s">
        <v>6933</v>
      </c>
      <c r="B72" t="s">
        <v>10371</v>
      </c>
      <c r="C72" t="s">
        <v>9805</v>
      </c>
      <c r="D72" t="s">
        <v>10373</v>
      </c>
      <c r="E72" t="s">
        <v>10370</v>
      </c>
      <c r="F72" t="s">
        <v>38180</v>
      </c>
      <c r="G72" t="s">
        <v>38181</v>
      </c>
    </row>
    <row r="73" spans="1:7" ht="15" customHeight="1">
      <c r="A73" t="s">
        <v>3299</v>
      </c>
      <c r="B73" t="s">
        <v>12324</v>
      </c>
      <c r="C73" t="s">
        <v>9805</v>
      </c>
      <c r="D73" t="s">
        <v>12325</v>
      </c>
      <c r="E73" t="s">
        <v>12323</v>
      </c>
      <c r="F73" t="s">
        <v>38180</v>
      </c>
      <c r="G73" t="s">
        <v>38181</v>
      </c>
    </row>
    <row r="74" spans="1:7" ht="15" customHeight="1">
      <c r="A74" t="s">
        <v>6164</v>
      </c>
      <c r="B74" t="s">
        <v>10765</v>
      </c>
      <c r="C74" t="s">
        <v>9805</v>
      </c>
      <c r="D74" t="s">
        <v>10767</v>
      </c>
      <c r="E74" t="s">
        <v>10764</v>
      </c>
      <c r="F74" t="s">
        <v>38180</v>
      </c>
      <c r="G74" t="s">
        <v>38181</v>
      </c>
    </row>
    <row r="75" spans="1:7" ht="15" customHeight="1">
      <c r="A75" t="s">
        <v>2515</v>
      </c>
      <c r="B75" t="s">
        <v>13012</v>
      </c>
      <c r="C75" t="s">
        <v>9805</v>
      </c>
      <c r="D75" t="s">
        <v>13014</v>
      </c>
      <c r="E75" t="s">
        <v>13011</v>
      </c>
      <c r="F75" t="s">
        <v>38180</v>
      </c>
      <c r="G75" t="s">
        <v>38181</v>
      </c>
    </row>
    <row r="76" spans="1:7" ht="15" customHeight="1">
      <c r="A76" t="s">
        <v>3951</v>
      </c>
      <c r="B76" t="s">
        <v>11453</v>
      </c>
      <c r="C76" t="s">
        <v>9805</v>
      </c>
      <c r="D76" t="s">
        <v>11455</v>
      </c>
      <c r="E76" t="s">
        <v>11452</v>
      </c>
      <c r="F76" t="s">
        <v>38180</v>
      </c>
      <c r="G76" t="s">
        <v>38181</v>
      </c>
    </row>
    <row r="77" spans="1:7" ht="15" customHeight="1">
      <c r="A77" t="s">
        <v>13064</v>
      </c>
      <c r="B77" t="s">
        <v>13065</v>
      </c>
      <c r="C77" t="s">
        <v>9805</v>
      </c>
      <c r="D77" t="s">
        <v>13067</v>
      </c>
      <c r="E77" t="s">
        <v>13063</v>
      </c>
      <c r="F77" t="s">
        <v>38180</v>
      </c>
      <c r="G77" t="s">
        <v>38181</v>
      </c>
    </row>
    <row r="78" spans="1:7" ht="15" customHeight="1">
      <c r="A78" t="s">
        <v>7072</v>
      </c>
      <c r="B78" t="s">
        <v>10711</v>
      </c>
      <c r="C78" t="s">
        <v>9805</v>
      </c>
      <c r="D78" t="s">
        <v>10713</v>
      </c>
      <c r="E78" t="s">
        <v>10710</v>
      </c>
      <c r="F78" t="s">
        <v>38180</v>
      </c>
      <c r="G78" t="s">
        <v>38181</v>
      </c>
    </row>
    <row r="79" spans="1:7" ht="15" customHeight="1">
      <c r="A79" t="s">
        <v>8004</v>
      </c>
      <c r="B79" t="s">
        <v>10831</v>
      </c>
      <c r="C79" t="s">
        <v>9805</v>
      </c>
      <c r="D79" t="s">
        <v>10832</v>
      </c>
      <c r="E79" t="s">
        <v>10830</v>
      </c>
      <c r="F79" t="s">
        <v>38180</v>
      </c>
      <c r="G79" t="s">
        <v>38181</v>
      </c>
    </row>
    <row r="80" spans="1:7" ht="15" customHeight="1">
      <c r="A80" t="s">
        <v>11418</v>
      </c>
      <c r="B80" t="s">
        <v>11428</v>
      </c>
      <c r="C80" t="s">
        <v>9805</v>
      </c>
      <c r="D80" t="s">
        <v>11430</v>
      </c>
      <c r="E80" t="s">
        <v>11427</v>
      </c>
      <c r="F80" t="s">
        <v>38180</v>
      </c>
      <c r="G80" t="s">
        <v>38181</v>
      </c>
    </row>
    <row r="81" spans="1:7" ht="15" customHeight="1">
      <c r="A81" t="s">
        <v>5897</v>
      </c>
      <c r="B81" t="s">
        <v>11488</v>
      </c>
      <c r="C81" t="s">
        <v>9805</v>
      </c>
      <c r="D81" t="s">
        <v>11489</v>
      </c>
      <c r="E81" t="s">
        <v>11487</v>
      </c>
      <c r="F81" t="s">
        <v>38180</v>
      </c>
      <c r="G81" t="s">
        <v>38181</v>
      </c>
    </row>
    <row r="82" spans="1:7" ht="15" customHeight="1">
      <c r="A82" t="s">
        <v>4808</v>
      </c>
      <c r="B82" t="s">
        <v>5916</v>
      </c>
      <c r="C82" t="s">
        <v>9805</v>
      </c>
      <c r="D82" t="s">
        <v>10363</v>
      </c>
      <c r="E82" t="s">
        <v>10362</v>
      </c>
      <c r="F82" t="s">
        <v>38180</v>
      </c>
      <c r="G82" t="s">
        <v>38181</v>
      </c>
    </row>
    <row r="83" spans="1:7" ht="15" customHeight="1">
      <c r="A83" t="s">
        <v>13456</v>
      </c>
      <c r="B83" t="s">
        <v>8711</v>
      </c>
      <c r="C83" t="s">
        <v>9805</v>
      </c>
      <c r="D83" t="s">
        <v>13458</v>
      </c>
      <c r="E83" t="s">
        <v>13455</v>
      </c>
      <c r="F83" t="s">
        <v>38180</v>
      </c>
      <c r="G83" t="s">
        <v>38181</v>
      </c>
    </row>
    <row r="84" spans="1:7" ht="15" customHeight="1">
      <c r="A84" t="s">
        <v>11245</v>
      </c>
      <c r="B84" t="s">
        <v>6134</v>
      </c>
      <c r="C84" t="s">
        <v>9805</v>
      </c>
      <c r="D84" t="s">
        <v>11247</v>
      </c>
      <c r="E84" t="s">
        <v>11244</v>
      </c>
      <c r="F84" t="s">
        <v>38180</v>
      </c>
      <c r="G84" t="s">
        <v>38181</v>
      </c>
    </row>
    <row r="85" spans="1:7" ht="15" customHeight="1">
      <c r="A85" t="s">
        <v>2768</v>
      </c>
      <c r="B85" t="s">
        <v>12856</v>
      </c>
      <c r="C85" t="s">
        <v>9805</v>
      </c>
      <c r="D85" t="s">
        <v>12858</v>
      </c>
      <c r="E85" t="s">
        <v>12855</v>
      </c>
      <c r="F85" t="s">
        <v>38180</v>
      </c>
      <c r="G85" t="s">
        <v>38181</v>
      </c>
    </row>
    <row r="86" spans="1:7" ht="15" customHeight="1">
      <c r="A86" t="s">
        <v>4927</v>
      </c>
      <c r="B86" t="s">
        <v>10075</v>
      </c>
      <c r="C86" t="s">
        <v>9805</v>
      </c>
      <c r="D86" t="s">
        <v>10077</v>
      </c>
      <c r="E86" t="s">
        <v>10074</v>
      </c>
      <c r="F86" t="s">
        <v>38180</v>
      </c>
      <c r="G86" t="s">
        <v>38181</v>
      </c>
    </row>
    <row r="87" spans="1:7" ht="15" customHeight="1">
      <c r="A87" t="s">
        <v>2586</v>
      </c>
      <c r="B87" t="s">
        <v>12303</v>
      </c>
      <c r="C87" t="s">
        <v>9805</v>
      </c>
      <c r="D87" t="s">
        <v>12304</v>
      </c>
      <c r="E87" t="s">
        <v>12302</v>
      </c>
      <c r="F87" t="s">
        <v>38180</v>
      </c>
      <c r="G87" t="s">
        <v>38181</v>
      </c>
    </row>
    <row r="88" spans="1:7" ht="15" customHeight="1">
      <c r="A88" t="s">
        <v>7944</v>
      </c>
      <c r="B88" t="s">
        <v>12942</v>
      </c>
      <c r="C88" t="s">
        <v>9805</v>
      </c>
      <c r="D88" t="s">
        <v>12944</v>
      </c>
      <c r="E88" t="s">
        <v>12941</v>
      </c>
      <c r="F88" t="s">
        <v>38180</v>
      </c>
      <c r="G88" t="s">
        <v>38181</v>
      </c>
    </row>
    <row r="89" spans="1:7" ht="15" customHeight="1">
      <c r="A89" t="s">
        <v>12522</v>
      </c>
      <c r="B89" t="s">
        <v>12523</v>
      </c>
      <c r="C89" t="s">
        <v>9805</v>
      </c>
      <c r="D89" t="s">
        <v>12524</v>
      </c>
      <c r="E89" t="s">
        <v>12521</v>
      </c>
      <c r="F89" t="s">
        <v>38180</v>
      </c>
      <c r="G89" t="s">
        <v>38181</v>
      </c>
    </row>
    <row r="90" spans="1:7" ht="15" customHeight="1">
      <c r="A90" t="s">
        <v>2923</v>
      </c>
      <c r="B90" t="s">
        <v>12765</v>
      </c>
      <c r="C90" t="s">
        <v>9805</v>
      </c>
      <c r="D90" t="s">
        <v>12766</v>
      </c>
      <c r="E90" t="s">
        <v>12764</v>
      </c>
      <c r="F90" t="s">
        <v>38180</v>
      </c>
      <c r="G90" t="s">
        <v>38181</v>
      </c>
    </row>
    <row r="91" spans="1:7" ht="15" customHeight="1">
      <c r="A91" t="s">
        <v>11106</v>
      </c>
      <c r="B91" t="s">
        <v>11107</v>
      </c>
      <c r="C91" t="s">
        <v>9805</v>
      </c>
      <c r="D91" t="s">
        <v>11109</v>
      </c>
      <c r="E91" t="s">
        <v>11105</v>
      </c>
      <c r="F91" t="s">
        <v>38180</v>
      </c>
      <c r="G91" t="s">
        <v>38181</v>
      </c>
    </row>
    <row r="92" spans="1:7" ht="15" customHeight="1">
      <c r="A92" t="s">
        <v>4034</v>
      </c>
      <c r="B92" t="s">
        <v>11304</v>
      </c>
      <c r="C92" t="s">
        <v>9805</v>
      </c>
      <c r="D92" t="s">
        <v>11306</v>
      </c>
      <c r="E92" t="s">
        <v>11303</v>
      </c>
      <c r="F92" t="s">
        <v>38180</v>
      </c>
      <c r="G92" t="s">
        <v>38181</v>
      </c>
    </row>
    <row r="93" spans="1:7" ht="15" customHeight="1">
      <c r="A93" t="s">
        <v>11257</v>
      </c>
      <c r="B93" t="s">
        <v>11258</v>
      </c>
      <c r="C93" t="s">
        <v>9805</v>
      </c>
      <c r="D93" t="s">
        <v>11260</v>
      </c>
      <c r="E93" t="s">
        <v>11256</v>
      </c>
      <c r="F93" t="s">
        <v>38180</v>
      </c>
      <c r="G93" t="s">
        <v>38181</v>
      </c>
    </row>
    <row r="94" spans="1:7" ht="15" customHeight="1">
      <c r="A94" t="s">
        <v>12542</v>
      </c>
      <c r="B94" t="s">
        <v>12546</v>
      </c>
      <c r="C94" t="s">
        <v>9805</v>
      </c>
      <c r="D94" t="s">
        <v>12548</v>
      </c>
      <c r="E94" t="s">
        <v>12545</v>
      </c>
      <c r="F94" t="s">
        <v>38180</v>
      </c>
      <c r="G94" t="s">
        <v>38181</v>
      </c>
    </row>
    <row r="95" spans="1:7" ht="15" customHeight="1">
      <c r="A95" t="s">
        <v>11569</v>
      </c>
      <c r="B95" t="s">
        <v>11570</v>
      </c>
      <c r="C95" t="s">
        <v>9805</v>
      </c>
      <c r="D95" t="s">
        <v>11572</v>
      </c>
      <c r="E95" t="s">
        <v>11568</v>
      </c>
      <c r="F95" t="s">
        <v>38180</v>
      </c>
      <c r="G95" t="s">
        <v>38181</v>
      </c>
    </row>
    <row r="96" spans="1:7" ht="15" customHeight="1">
      <c r="A96" t="s">
        <v>3885</v>
      </c>
      <c r="B96" t="s">
        <v>11630</v>
      </c>
      <c r="C96" t="s">
        <v>9805</v>
      </c>
      <c r="D96" t="s">
        <v>11632</v>
      </c>
      <c r="E96" t="s">
        <v>11629</v>
      </c>
      <c r="F96" t="s">
        <v>38180</v>
      </c>
      <c r="G96" t="s">
        <v>38181</v>
      </c>
    </row>
    <row r="97" spans="1:7" ht="15" customHeight="1">
      <c r="A97" t="s">
        <v>2195</v>
      </c>
      <c r="B97" t="s">
        <v>13356</v>
      </c>
      <c r="C97" t="s">
        <v>9805</v>
      </c>
      <c r="D97" t="s">
        <v>13358</v>
      </c>
      <c r="E97" t="s">
        <v>13355</v>
      </c>
      <c r="F97" t="s">
        <v>38180</v>
      </c>
      <c r="G97" t="s">
        <v>38181</v>
      </c>
    </row>
    <row r="98" spans="1:7" ht="15" customHeight="1">
      <c r="A98" t="s">
        <v>5897</v>
      </c>
      <c r="B98" t="s">
        <v>11501</v>
      </c>
      <c r="C98" t="s">
        <v>9805</v>
      </c>
      <c r="D98" t="s">
        <v>11502</v>
      </c>
      <c r="E98" t="s">
        <v>11500</v>
      </c>
      <c r="F98" t="s">
        <v>38180</v>
      </c>
      <c r="G98" t="s">
        <v>38181</v>
      </c>
    </row>
    <row r="99" spans="1:7" ht="15" customHeight="1">
      <c r="A99" t="s">
        <v>3896</v>
      </c>
      <c r="B99" t="s">
        <v>11611</v>
      </c>
      <c r="C99" t="s">
        <v>9805</v>
      </c>
      <c r="D99" t="s">
        <v>11613</v>
      </c>
      <c r="E99" t="s">
        <v>11610</v>
      </c>
      <c r="F99" t="s">
        <v>38180</v>
      </c>
      <c r="G99" t="s">
        <v>38181</v>
      </c>
    </row>
    <row r="100" spans="1:7" ht="15" customHeight="1">
      <c r="A100" t="s">
        <v>12078</v>
      </c>
      <c r="B100" t="s">
        <v>5210</v>
      </c>
      <c r="C100" t="s">
        <v>9805</v>
      </c>
      <c r="D100" t="s">
        <v>12079</v>
      </c>
      <c r="E100" t="s">
        <v>12077</v>
      </c>
      <c r="F100" t="s">
        <v>38180</v>
      </c>
      <c r="G100" t="s">
        <v>38181</v>
      </c>
    </row>
    <row r="101" spans="1:7" ht="15" customHeight="1">
      <c r="A101" t="s">
        <v>3804</v>
      </c>
      <c r="B101" t="s">
        <v>3812</v>
      </c>
      <c r="C101" t="s">
        <v>9805</v>
      </c>
      <c r="D101" t="s">
        <v>11711</v>
      </c>
      <c r="E101" t="s">
        <v>11710</v>
      </c>
      <c r="F101" t="s">
        <v>38180</v>
      </c>
      <c r="G101" t="s">
        <v>38181</v>
      </c>
    </row>
    <row r="102" spans="1:7" ht="15" customHeight="1">
      <c r="A102" t="s">
        <v>3906</v>
      </c>
      <c r="B102" t="s">
        <v>11581</v>
      </c>
      <c r="C102" t="s">
        <v>9805</v>
      </c>
      <c r="D102" t="s">
        <v>11583</v>
      </c>
      <c r="E102" t="s">
        <v>11580</v>
      </c>
      <c r="F102" t="s">
        <v>38180</v>
      </c>
      <c r="G102" t="s">
        <v>38181</v>
      </c>
    </row>
    <row r="103" spans="1:7" ht="15" customHeight="1">
      <c r="A103" t="s">
        <v>12352</v>
      </c>
      <c r="B103" t="s">
        <v>6196</v>
      </c>
      <c r="C103" t="s">
        <v>9805</v>
      </c>
      <c r="D103" t="s">
        <v>12353</v>
      </c>
      <c r="E103" t="s">
        <v>12351</v>
      </c>
      <c r="F103" t="s">
        <v>38180</v>
      </c>
      <c r="G103" t="s">
        <v>38181</v>
      </c>
    </row>
    <row r="104" spans="1:7" ht="15" customHeight="1">
      <c r="A104" t="s">
        <v>3176</v>
      </c>
      <c r="B104" t="s">
        <v>12473</v>
      </c>
      <c r="C104" t="s">
        <v>9805</v>
      </c>
      <c r="D104" t="s">
        <v>12474</v>
      </c>
      <c r="E104" t="s">
        <v>12472</v>
      </c>
      <c r="F104" t="s">
        <v>38180</v>
      </c>
      <c r="G104" t="s">
        <v>38181</v>
      </c>
    </row>
    <row r="105" spans="1:7" ht="15" customHeight="1">
      <c r="A105" t="s">
        <v>10389</v>
      </c>
      <c r="B105" t="s">
        <v>10390</v>
      </c>
      <c r="C105" t="s">
        <v>9805</v>
      </c>
      <c r="D105" t="s">
        <v>10392</v>
      </c>
      <c r="E105" t="s">
        <v>10388</v>
      </c>
      <c r="F105" t="s">
        <v>38180</v>
      </c>
      <c r="G105" t="s">
        <v>38181</v>
      </c>
    </row>
    <row r="106" spans="1:7" ht="15" customHeight="1">
      <c r="A106" t="s">
        <v>2515</v>
      </c>
      <c r="B106" t="s">
        <v>13021</v>
      </c>
      <c r="C106" t="s">
        <v>9805</v>
      </c>
      <c r="D106" t="s">
        <v>13023</v>
      </c>
      <c r="E106" t="s">
        <v>13020</v>
      </c>
      <c r="F106" t="s">
        <v>38180</v>
      </c>
      <c r="G106" t="s">
        <v>38181</v>
      </c>
    </row>
    <row r="107" spans="1:7" ht="15" customHeight="1">
      <c r="A107" t="s">
        <v>12098</v>
      </c>
      <c r="B107" t="s">
        <v>12099</v>
      </c>
      <c r="C107" t="s">
        <v>9805</v>
      </c>
      <c r="D107" t="s">
        <v>12101</v>
      </c>
      <c r="E107" t="s">
        <v>12097</v>
      </c>
      <c r="F107" t="s">
        <v>38180</v>
      </c>
      <c r="G107" t="s">
        <v>38181</v>
      </c>
    </row>
    <row r="108" spans="1:7" ht="15" customHeight="1">
      <c r="A108" t="s">
        <v>5690</v>
      </c>
      <c r="B108" t="s">
        <v>11796</v>
      </c>
      <c r="C108" t="s">
        <v>9805</v>
      </c>
      <c r="D108" t="s">
        <v>11797</v>
      </c>
      <c r="E108" t="s">
        <v>11795</v>
      </c>
      <c r="F108" t="s">
        <v>38180</v>
      </c>
      <c r="G108" t="s">
        <v>38181</v>
      </c>
    </row>
    <row r="109" spans="1:7" ht="15" customHeight="1">
      <c r="A109" t="s">
        <v>12646</v>
      </c>
      <c r="B109" t="s">
        <v>6864</v>
      </c>
      <c r="C109" t="s">
        <v>9805</v>
      </c>
      <c r="D109" t="s">
        <v>12648</v>
      </c>
      <c r="E109" t="s">
        <v>12645</v>
      </c>
      <c r="F109" t="s">
        <v>38180</v>
      </c>
      <c r="G109" t="s">
        <v>38181</v>
      </c>
    </row>
    <row r="110" spans="1:7" ht="15" customHeight="1">
      <c r="A110" t="s">
        <v>10716</v>
      </c>
      <c r="B110" t="s">
        <v>10722</v>
      </c>
      <c r="C110" t="s">
        <v>9805</v>
      </c>
      <c r="D110" t="s">
        <v>10724</v>
      </c>
      <c r="E110" t="s">
        <v>10721</v>
      </c>
      <c r="F110" t="s">
        <v>38180</v>
      </c>
      <c r="G110" t="s">
        <v>38181</v>
      </c>
    </row>
    <row r="111" spans="1:7" ht="15" customHeight="1">
      <c r="A111" t="s">
        <v>12834</v>
      </c>
      <c r="B111" t="s">
        <v>12835</v>
      </c>
      <c r="C111" t="s">
        <v>9805</v>
      </c>
      <c r="D111" t="s">
        <v>12837</v>
      </c>
      <c r="E111" t="s">
        <v>12833</v>
      </c>
      <c r="F111" t="s">
        <v>38180</v>
      </c>
      <c r="G111" t="s">
        <v>38181</v>
      </c>
    </row>
    <row r="112" spans="1:7" ht="15" customHeight="1">
      <c r="A112" t="s">
        <v>2887</v>
      </c>
      <c r="B112" t="s">
        <v>12347</v>
      </c>
      <c r="C112" t="s">
        <v>9805</v>
      </c>
      <c r="D112" t="s">
        <v>12349</v>
      </c>
      <c r="E112" t="s">
        <v>12346</v>
      </c>
      <c r="F112" t="s">
        <v>38180</v>
      </c>
      <c r="G112" t="s">
        <v>38181</v>
      </c>
    </row>
    <row r="113" spans="1:7" ht="15" customHeight="1">
      <c r="A113" t="s">
        <v>5879</v>
      </c>
      <c r="B113" t="s">
        <v>13375</v>
      </c>
      <c r="C113" t="s">
        <v>9805</v>
      </c>
      <c r="D113" t="s">
        <v>13377</v>
      </c>
      <c r="E113" t="s">
        <v>13374</v>
      </c>
      <c r="F113" t="s">
        <v>38180</v>
      </c>
      <c r="G113" t="s">
        <v>38181</v>
      </c>
    </row>
    <row r="114" spans="1:7" ht="15" customHeight="1">
      <c r="A114" t="s">
        <v>5972</v>
      </c>
      <c r="B114" t="s">
        <v>7934</v>
      </c>
      <c r="C114" t="s">
        <v>9805</v>
      </c>
      <c r="D114" t="s">
        <v>12317</v>
      </c>
      <c r="E114" t="s">
        <v>12315</v>
      </c>
      <c r="F114" t="s">
        <v>38180</v>
      </c>
      <c r="G114" t="s">
        <v>38181</v>
      </c>
    </row>
    <row r="115" spans="1:7" ht="15" customHeight="1">
      <c r="A115" t="s">
        <v>8609</v>
      </c>
      <c r="B115" t="s">
        <v>3356</v>
      </c>
      <c r="C115" t="s">
        <v>9805</v>
      </c>
      <c r="D115" t="s">
        <v>10635</v>
      </c>
      <c r="E115" t="s">
        <v>10633</v>
      </c>
      <c r="F115" t="s">
        <v>38180</v>
      </c>
      <c r="G115" t="s">
        <v>38181</v>
      </c>
    </row>
    <row r="116" spans="1:7" ht="15" customHeight="1">
      <c r="A116" t="s">
        <v>4371</v>
      </c>
      <c r="B116" t="s">
        <v>10858</v>
      </c>
      <c r="C116" t="s">
        <v>9805</v>
      </c>
      <c r="D116" t="s">
        <v>10860</v>
      </c>
      <c r="E116" t="s">
        <v>10857</v>
      </c>
      <c r="F116" t="s">
        <v>38180</v>
      </c>
      <c r="G116" t="s">
        <v>38181</v>
      </c>
    </row>
    <row r="117" spans="1:7" ht="15" customHeight="1">
      <c r="A117" t="s">
        <v>5617</v>
      </c>
      <c r="B117" t="s">
        <v>3222</v>
      </c>
      <c r="C117" t="s">
        <v>9805</v>
      </c>
      <c r="D117" t="s">
        <v>11216</v>
      </c>
      <c r="E117" t="s">
        <v>11214</v>
      </c>
      <c r="F117" t="s">
        <v>38180</v>
      </c>
      <c r="G117" t="s">
        <v>38181</v>
      </c>
    </row>
    <row r="118" spans="1:7" ht="15" customHeight="1">
      <c r="A118" t="s">
        <v>3176</v>
      </c>
      <c r="B118" t="s">
        <v>3222</v>
      </c>
      <c r="C118" t="s">
        <v>9805</v>
      </c>
      <c r="D118" t="s">
        <v>12484</v>
      </c>
      <c r="E118" t="s">
        <v>12483</v>
      </c>
      <c r="F118" t="s">
        <v>38180</v>
      </c>
      <c r="G118" t="s">
        <v>38181</v>
      </c>
    </row>
    <row r="119" spans="1:7" ht="15" customHeight="1">
      <c r="A119" t="s">
        <v>4440</v>
      </c>
      <c r="B119" t="s">
        <v>10681</v>
      </c>
      <c r="C119" t="s">
        <v>9805</v>
      </c>
      <c r="D119" t="s">
        <v>10683</v>
      </c>
      <c r="E119" t="s">
        <v>10680</v>
      </c>
      <c r="F119" t="s">
        <v>38180</v>
      </c>
      <c r="G119" t="s">
        <v>38181</v>
      </c>
    </row>
    <row r="120" spans="1:7" ht="15" customHeight="1">
      <c r="A120" t="s">
        <v>5729</v>
      </c>
      <c r="B120" t="s">
        <v>12119</v>
      </c>
      <c r="C120" t="s">
        <v>9805</v>
      </c>
      <c r="D120" t="s">
        <v>12120</v>
      </c>
      <c r="E120" t="s">
        <v>12118</v>
      </c>
      <c r="F120" t="s">
        <v>38180</v>
      </c>
      <c r="G120" t="s">
        <v>38181</v>
      </c>
    </row>
    <row r="121" spans="1:7" ht="15" customHeight="1">
      <c r="A121" t="s">
        <v>3108</v>
      </c>
      <c r="B121" t="s">
        <v>12617</v>
      </c>
      <c r="C121" t="s">
        <v>9805</v>
      </c>
      <c r="D121" t="s">
        <v>12619</v>
      </c>
      <c r="E121" t="s">
        <v>12616</v>
      </c>
      <c r="F121" t="s">
        <v>38180</v>
      </c>
      <c r="G121" t="s">
        <v>38181</v>
      </c>
    </row>
    <row r="122" spans="1:7" ht="15" customHeight="1">
      <c r="A122" t="s">
        <v>11367</v>
      </c>
      <c r="B122" t="s">
        <v>11400</v>
      </c>
      <c r="C122" t="s">
        <v>9805</v>
      </c>
      <c r="D122" t="s">
        <v>11402</v>
      </c>
      <c r="E122" t="s">
        <v>11399</v>
      </c>
      <c r="F122" t="s">
        <v>38180</v>
      </c>
      <c r="G122" t="s">
        <v>38181</v>
      </c>
    </row>
    <row r="123" spans="1:7" ht="15" customHeight="1">
      <c r="A123" t="s">
        <v>8577</v>
      </c>
      <c r="B123" t="s">
        <v>8578</v>
      </c>
      <c r="C123" t="s">
        <v>764</v>
      </c>
      <c r="D123" t="s">
        <v>8580</v>
      </c>
      <c r="E123" t="s">
        <v>8576</v>
      </c>
      <c r="F123" t="s">
        <v>38182</v>
      </c>
      <c r="G123" t="s">
        <v>38181</v>
      </c>
    </row>
    <row r="124" spans="1:7" ht="15" customHeight="1">
      <c r="A124" t="s">
        <v>4862</v>
      </c>
      <c r="B124" t="s">
        <v>8582</v>
      </c>
      <c r="C124" t="s">
        <v>766</v>
      </c>
      <c r="E124" t="s">
        <v>8581</v>
      </c>
      <c r="F124" t="s">
        <v>38182</v>
      </c>
      <c r="G124" t="s">
        <v>38181</v>
      </c>
    </row>
    <row r="125" spans="1:7" ht="15" customHeight="1">
      <c r="A125" t="s">
        <v>6784</v>
      </c>
      <c r="B125" t="s">
        <v>6785</v>
      </c>
      <c r="C125" t="s">
        <v>342</v>
      </c>
      <c r="D125" t="s">
        <v>6786</v>
      </c>
      <c r="E125" t="s">
        <v>6783</v>
      </c>
      <c r="F125" t="s">
        <v>38186</v>
      </c>
      <c r="G125" t="s">
        <v>38181</v>
      </c>
    </row>
    <row r="126" spans="1:7" ht="15" customHeight="1">
      <c r="A126" t="s">
        <v>6744</v>
      </c>
      <c r="B126" t="s">
        <v>2478</v>
      </c>
      <c r="C126" t="s">
        <v>342</v>
      </c>
      <c r="D126" t="s">
        <v>6747</v>
      </c>
      <c r="E126" t="s">
        <v>6743</v>
      </c>
      <c r="F126" t="s">
        <v>38186</v>
      </c>
      <c r="G126" t="s">
        <v>38181</v>
      </c>
    </row>
    <row r="127" spans="1:7" ht="15" customHeight="1">
      <c r="A127" t="s">
        <v>6730</v>
      </c>
      <c r="B127" t="s">
        <v>6731</v>
      </c>
      <c r="C127" t="s">
        <v>342</v>
      </c>
      <c r="D127" t="s">
        <v>6733</v>
      </c>
      <c r="F127" t="s">
        <v>38186</v>
      </c>
      <c r="G127" t="s">
        <v>38181</v>
      </c>
    </row>
    <row r="128" spans="1:7" ht="15" customHeight="1">
      <c r="A128" t="s">
        <v>6700</v>
      </c>
      <c r="B128" t="s">
        <v>6701</v>
      </c>
      <c r="C128" t="s">
        <v>342</v>
      </c>
      <c r="D128" t="s">
        <v>6702</v>
      </c>
      <c r="F128" t="s">
        <v>38186</v>
      </c>
      <c r="G128" t="s">
        <v>38181</v>
      </c>
    </row>
    <row r="129" spans="1:7" ht="15" customHeight="1">
      <c r="A129" t="s">
        <v>6689</v>
      </c>
      <c r="B129" t="s">
        <v>6690</v>
      </c>
      <c r="C129" t="s">
        <v>342</v>
      </c>
      <c r="D129" t="s">
        <v>6691</v>
      </c>
      <c r="E129" t="s">
        <v>6688</v>
      </c>
      <c r="F129" t="s">
        <v>38186</v>
      </c>
      <c r="G129" t="s">
        <v>38181</v>
      </c>
    </row>
    <row r="130" spans="1:7" ht="15" customHeight="1">
      <c r="A130" t="s">
        <v>6778</v>
      </c>
      <c r="B130" t="s">
        <v>6779</v>
      </c>
      <c r="C130" t="s">
        <v>342</v>
      </c>
      <c r="D130" t="s">
        <v>6781</v>
      </c>
      <c r="E130" t="s">
        <v>6777</v>
      </c>
      <c r="F130" t="s">
        <v>38186</v>
      </c>
      <c r="G130" t="s">
        <v>38181</v>
      </c>
    </row>
    <row r="131" spans="1:7" ht="15" customHeight="1">
      <c r="A131" t="s">
        <v>3906</v>
      </c>
      <c r="B131" t="s">
        <v>6703</v>
      </c>
      <c r="C131" t="s">
        <v>342</v>
      </c>
      <c r="D131" t="s">
        <v>6705</v>
      </c>
      <c r="F131" t="s">
        <v>38186</v>
      </c>
      <c r="G131" t="s">
        <v>38181</v>
      </c>
    </row>
    <row r="132" spans="1:7" ht="15" customHeight="1">
      <c r="A132" t="s">
        <v>6043</v>
      </c>
      <c r="B132" t="s">
        <v>2967</v>
      </c>
      <c r="C132" t="s">
        <v>342</v>
      </c>
      <c r="D132" t="s">
        <v>6673</v>
      </c>
      <c r="F132" t="s">
        <v>38186</v>
      </c>
      <c r="G132" t="s">
        <v>38181</v>
      </c>
    </row>
    <row r="133" spans="1:7" ht="15" customHeight="1">
      <c r="A133" t="s">
        <v>4201</v>
      </c>
      <c r="B133" t="s">
        <v>6792</v>
      </c>
      <c r="C133" t="s">
        <v>342</v>
      </c>
      <c r="D133" t="s">
        <v>6794</v>
      </c>
      <c r="E133" t="s">
        <v>6791</v>
      </c>
      <c r="F133" t="s">
        <v>38186</v>
      </c>
      <c r="G133" t="s">
        <v>38181</v>
      </c>
    </row>
    <row r="134" spans="1:7" ht="15" customHeight="1">
      <c r="A134" t="s">
        <v>6773</v>
      </c>
      <c r="B134" t="s">
        <v>6774</v>
      </c>
      <c r="C134" t="s">
        <v>342</v>
      </c>
      <c r="D134" t="s">
        <v>6776</v>
      </c>
      <c r="E134" t="s">
        <v>6772</v>
      </c>
      <c r="F134" t="s">
        <v>38186</v>
      </c>
      <c r="G134" t="s">
        <v>38181</v>
      </c>
    </row>
    <row r="135" spans="1:7" ht="15" customHeight="1">
      <c r="A135" t="s">
        <v>6675</v>
      </c>
      <c r="B135" t="s">
        <v>6676</v>
      </c>
      <c r="C135" t="s">
        <v>342</v>
      </c>
      <c r="D135" t="s">
        <v>6678</v>
      </c>
      <c r="E135" t="s">
        <v>6674</v>
      </c>
      <c r="F135" t="s">
        <v>38186</v>
      </c>
      <c r="G135" t="s">
        <v>38181</v>
      </c>
    </row>
    <row r="136" spans="1:7" ht="15" customHeight="1">
      <c r="A136" t="s">
        <v>5531</v>
      </c>
      <c r="B136" t="s">
        <v>6788</v>
      </c>
      <c r="C136" t="s">
        <v>342</v>
      </c>
      <c r="D136" t="s">
        <v>6790</v>
      </c>
      <c r="E136" t="s">
        <v>6787</v>
      </c>
      <c r="F136" t="s">
        <v>38186</v>
      </c>
      <c r="G136" t="s">
        <v>38181</v>
      </c>
    </row>
    <row r="137" spans="1:7" ht="15" customHeight="1">
      <c r="A137" t="s">
        <v>6697</v>
      </c>
      <c r="B137" t="s">
        <v>6698</v>
      </c>
      <c r="C137" t="s">
        <v>342</v>
      </c>
      <c r="D137" t="s">
        <v>6699</v>
      </c>
      <c r="E137" t="s">
        <v>6696</v>
      </c>
      <c r="F137" t="s">
        <v>38186</v>
      </c>
      <c r="G137" t="s">
        <v>38181</v>
      </c>
    </row>
    <row r="138" spans="1:7" ht="15" customHeight="1">
      <c r="A138" t="s">
        <v>6711</v>
      </c>
      <c r="B138" t="s">
        <v>5148</v>
      </c>
      <c r="C138" t="s">
        <v>342</v>
      </c>
      <c r="D138" t="s">
        <v>6713</v>
      </c>
      <c r="F138" t="s">
        <v>38186</v>
      </c>
      <c r="G138" t="s">
        <v>38181</v>
      </c>
    </row>
    <row r="139" spans="1:7" ht="15" customHeight="1">
      <c r="A139" t="s">
        <v>6715</v>
      </c>
      <c r="B139" t="s">
        <v>6716</v>
      </c>
      <c r="C139" t="s">
        <v>342</v>
      </c>
      <c r="D139" t="s">
        <v>6718</v>
      </c>
      <c r="E139" t="s">
        <v>6714</v>
      </c>
      <c r="F139" t="s">
        <v>38186</v>
      </c>
      <c r="G139" t="s">
        <v>38181</v>
      </c>
    </row>
    <row r="140" spans="1:7" ht="15" customHeight="1">
      <c r="A140" t="s">
        <v>2379</v>
      </c>
      <c r="B140" t="s">
        <v>2664</v>
      </c>
      <c r="C140" t="s">
        <v>342</v>
      </c>
      <c r="D140" t="s">
        <v>6710</v>
      </c>
      <c r="F140" t="s">
        <v>38186</v>
      </c>
      <c r="G140" t="s">
        <v>38181</v>
      </c>
    </row>
    <row r="141" spans="1:7" ht="15" customHeight="1">
      <c r="A141" t="s">
        <v>6751</v>
      </c>
      <c r="B141" t="s">
        <v>6752</v>
      </c>
      <c r="C141" t="s">
        <v>342</v>
      </c>
      <c r="D141" t="s">
        <v>6754</v>
      </c>
      <c r="E141" t="s">
        <v>6750</v>
      </c>
      <c r="F141" t="s">
        <v>38186</v>
      </c>
      <c r="G141" t="s">
        <v>38181</v>
      </c>
    </row>
    <row r="142" spans="1:7" ht="15" customHeight="1">
      <c r="A142" t="s">
        <v>6665</v>
      </c>
      <c r="B142" t="s">
        <v>6666</v>
      </c>
      <c r="C142" t="s">
        <v>342</v>
      </c>
      <c r="D142" t="s">
        <v>6668</v>
      </c>
      <c r="F142" t="s">
        <v>38186</v>
      </c>
      <c r="G142" t="s">
        <v>38181</v>
      </c>
    </row>
    <row r="143" spans="1:7" ht="15" customHeight="1">
      <c r="A143" t="s">
        <v>4670</v>
      </c>
      <c r="B143" t="s">
        <v>6681</v>
      </c>
      <c r="C143" t="s">
        <v>342</v>
      </c>
      <c r="D143" t="s">
        <v>6683</v>
      </c>
      <c r="E143" t="s">
        <v>6680</v>
      </c>
      <c r="F143" t="s">
        <v>38186</v>
      </c>
      <c r="G143" t="s">
        <v>38181</v>
      </c>
    </row>
    <row r="144" spans="1:7" ht="15" customHeight="1">
      <c r="A144" t="s">
        <v>4266</v>
      </c>
      <c r="B144" t="s">
        <v>6694</v>
      </c>
      <c r="C144" t="s">
        <v>342</v>
      </c>
      <c r="D144" t="s">
        <v>6695</v>
      </c>
      <c r="E144" t="s">
        <v>6693</v>
      </c>
      <c r="F144" t="s">
        <v>38186</v>
      </c>
      <c r="G144" t="s">
        <v>38181</v>
      </c>
    </row>
    <row r="145" spans="1:7" ht="15" customHeight="1">
      <c r="A145" t="s">
        <v>6726</v>
      </c>
      <c r="B145" t="s">
        <v>6727</v>
      </c>
      <c r="C145" t="s">
        <v>342</v>
      </c>
      <c r="D145" t="s">
        <v>6729</v>
      </c>
      <c r="E145" t="s">
        <v>6725</v>
      </c>
      <c r="F145" t="s">
        <v>38186</v>
      </c>
      <c r="G145" t="s">
        <v>38181</v>
      </c>
    </row>
    <row r="146" spans="1:7" ht="15" customHeight="1">
      <c r="A146" t="s">
        <v>6768</v>
      </c>
      <c r="B146" t="s">
        <v>6769</v>
      </c>
      <c r="C146" t="s">
        <v>342</v>
      </c>
      <c r="D146" t="s">
        <v>6771</v>
      </c>
      <c r="E146" t="s">
        <v>6767</v>
      </c>
      <c r="F146" t="s">
        <v>38186</v>
      </c>
      <c r="G146" t="s">
        <v>38181</v>
      </c>
    </row>
    <row r="147" spans="1:7" ht="15" customHeight="1">
      <c r="A147" t="s">
        <v>6739</v>
      </c>
      <c r="B147" t="s">
        <v>6740</v>
      </c>
      <c r="C147" t="s">
        <v>342</v>
      </c>
      <c r="D147" t="s">
        <v>6742</v>
      </c>
      <c r="E147" t="s">
        <v>6738</v>
      </c>
      <c r="F147" t="s">
        <v>38186</v>
      </c>
      <c r="G147" t="s">
        <v>38181</v>
      </c>
    </row>
    <row r="148" spans="1:7" ht="15" customHeight="1">
      <c r="A148" t="s">
        <v>6756</v>
      </c>
      <c r="B148" t="s">
        <v>6497</v>
      </c>
      <c r="C148" t="s">
        <v>342</v>
      </c>
      <c r="D148" t="s">
        <v>6757</v>
      </c>
      <c r="E148" t="s">
        <v>6755</v>
      </c>
      <c r="F148" t="s">
        <v>38186</v>
      </c>
      <c r="G148" t="s">
        <v>38181</v>
      </c>
    </row>
    <row r="149" spans="1:7" ht="15" customHeight="1">
      <c r="A149" t="s">
        <v>6764</v>
      </c>
      <c r="B149" t="s">
        <v>6497</v>
      </c>
      <c r="C149" t="s">
        <v>342</v>
      </c>
      <c r="D149" t="s">
        <v>6766</v>
      </c>
      <c r="E149" t="s">
        <v>6763</v>
      </c>
      <c r="F149" t="s">
        <v>38186</v>
      </c>
      <c r="G149" t="s">
        <v>38181</v>
      </c>
    </row>
    <row r="150" spans="1:7" ht="15" customHeight="1">
      <c r="A150" t="s">
        <v>3853</v>
      </c>
      <c r="B150" t="s">
        <v>6735</v>
      </c>
      <c r="C150" t="s">
        <v>342</v>
      </c>
      <c r="D150" t="s">
        <v>6737</v>
      </c>
      <c r="E150" t="s">
        <v>6734</v>
      </c>
      <c r="F150" t="s">
        <v>38186</v>
      </c>
      <c r="G150" t="s">
        <v>38181</v>
      </c>
    </row>
    <row r="151" spans="1:7" ht="15" customHeight="1">
      <c r="A151" t="s">
        <v>6759</v>
      </c>
      <c r="B151" t="s">
        <v>6760</v>
      </c>
      <c r="C151" t="s">
        <v>342</v>
      </c>
      <c r="D151" t="s">
        <v>6762</v>
      </c>
      <c r="E151" t="s">
        <v>6758</v>
      </c>
      <c r="F151" t="s">
        <v>38186</v>
      </c>
      <c r="G151" t="s">
        <v>38181</v>
      </c>
    </row>
    <row r="152" spans="1:7" ht="15" customHeight="1">
      <c r="A152" t="s">
        <v>6209</v>
      </c>
      <c r="B152" t="s">
        <v>6722</v>
      </c>
      <c r="C152" t="s">
        <v>342</v>
      </c>
      <c r="D152" t="s">
        <v>6724</v>
      </c>
      <c r="E152" t="s">
        <v>6721</v>
      </c>
      <c r="F152" t="s">
        <v>38186</v>
      </c>
      <c r="G152" t="s">
        <v>38181</v>
      </c>
    </row>
    <row r="153" spans="1:7" ht="15" customHeight="1">
      <c r="A153" t="s">
        <v>2196</v>
      </c>
      <c r="B153" t="s">
        <v>6685</v>
      </c>
      <c r="C153" t="s">
        <v>342</v>
      </c>
      <c r="D153" t="s">
        <v>6687</v>
      </c>
      <c r="E153" t="s">
        <v>6684</v>
      </c>
      <c r="F153" t="s">
        <v>38186</v>
      </c>
      <c r="G153" t="s">
        <v>38181</v>
      </c>
    </row>
    <row r="154" spans="1:7" ht="15" customHeight="1">
      <c r="A154" t="s">
        <v>2663</v>
      </c>
      <c r="B154" t="s">
        <v>3222</v>
      </c>
      <c r="C154" t="s">
        <v>342</v>
      </c>
      <c r="D154" t="s">
        <v>6692</v>
      </c>
      <c r="F154" t="s">
        <v>38186</v>
      </c>
      <c r="G154" t="s">
        <v>38181</v>
      </c>
    </row>
    <row r="155" spans="1:7" ht="15" customHeight="1">
      <c r="A155" t="s">
        <v>6706</v>
      </c>
      <c r="B155" t="s">
        <v>6707</v>
      </c>
      <c r="C155" t="s">
        <v>342</v>
      </c>
      <c r="D155" t="s">
        <v>6708</v>
      </c>
      <c r="F155" t="s">
        <v>38186</v>
      </c>
      <c r="G155" t="s">
        <v>38181</v>
      </c>
    </row>
    <row r="156" spans="1:7" ht="15" customHeight="1">
      <c r="A156" t="s">
        <v>6813</v>
      </c>
      <c r="B156" t="s">
        <v>6814</v>
      </c>
      <c r="C156" t="s">
        <v>453</v>
      </c>
      <c r="D156" t="s">
        <v>6815</v>
      </c>
      <c r="E156" t="s">
        <v>6812</v>
      </c>
      <c r="F156" t="s">
        <v>38186</v>
      </c>
      <c r="G156" t="s">
        <v>38181</v>
      </c>
    </row>
    <row r="157" spans="1:7" ht="15" customHeight="1">
      <c r="A157" t="s">
        <v>6809</v>
      </c>
      <c r="B157" t="s">
        <v>2250</v>
      </c>
      <c r="C157" t="s">
        <v>453</v>
      </c>
      <c r="D157" t="s">
        <v>6811</v>
      </c>
      <c r="E157" t="s">
        <v>6808</v>
      </c>
      <c r="F157" t="s">
        <v>38186</v>
      </c>
      <c r="G157" t="s">
        <v>38181</v>
      </c>
    </row>
    <row r="158" spans="1:7" ht="15" customHeight="1">
      <c r="A158" t="s">
        <v>6817</v>
      </c>
      <c r="B158" t="s">
        <v>6818</v>
      </c>
      <c r="C158" t="s">
        <v>453</v>
      </c>
      <c r="D158" t="s">
        <v>6819</v>
      </c>
      <c r="F158" t="s">
        <v>38186</v>
      </c>
      <c r="G158" t="s">
        <v>38181</v>
      </c>
    </row>
    <row r="159" spans="1:7" ht="15" customHeight="1">
      <c r="A159" t="s">
        <v>6796</v>
      </c>
      <c r="B159" t="s">
        <v>6797</v>
      </c>
      <c r="C159" t="s">
        <v>453</v>
      </c>
      <c r="D159" t="s">
        <v>6799</v>
      </c>
      <c r="E159" t="s">
        <v>6795</v>
      </c>
      <c r="F159" t="s">
        <v>38186</v>
      </c>
      <c r="G159" t="s">
        <v>38181</v>
      </c>
    </row>
    <row r="160" spans="1:7" ht="15" customHeight="1">
      <c r="A160" t="s">
        <v>6803</v>
      </c>
      <c r="B160" t="s">
        <v>6804</v>
      </c>
      <c r="C160" t="s">
        <v>453</v>
      </c>
      <c r="D160" t="s">
        <v>6806</v>
      </c>
      <c r="E160" t="s">
        <v>6802</v>
      </c>
      <c r="F160" t="s">
        <v>38186</v>
      </c>
      <c r="G160" t="s">
        <v>38181</v>
      </c>
    </row>
    <row r="161" spans="1:7" ht="15" customHeight="1">
      <c r="A161" t="s">
        <v>8592</v>
      </c>
      <c r="B161" t="s">
        <v>2208</v>
      </c>
      <c r="C161" t="s">
        <v>832</v>
      </c>
      <c r="D161" t="s">
        <v>8593</v>
      </c>
      <c r="E161" t="s">
        <v>8591</v>
      </c>
      <c r="F161" t="s">
        <v>38182</v>
      </c>
      <c r="G161" t="s">
        <v>38181</v>
      </c>
    </row>
    <row r="162" spans="1:7" ht="15" customHeight="1">
      <c r="A162" t="s">
        <v>6860</v>
      </c>
      <c r="B162" t="s">
        <v>6861</v>
      </c>
      <c r="C162" t="s">
        <v>190</v>
      </c>
      <c r="D162" t="s">
        <v>6862</v>
      </c>
      <c r="E162" t="s">
        <v>6859</v>
      </c>
      <c r="F162" t="s">
        <v>38187</v>
      </c>
      <c r="G162" t="s">
        <v>38181</v>
      </c>
    </row>
    <row r="163" spans="1:7" ht="15" customHeight="1">
      <c r="A163" t="s">
        <v>4862</v>
      </c>
      <c r="B163" t="s">
        <v>2559</v>
      </c>
      <c r="C163" t="s">
        <v>190</v>
      </c>
      <c r="D163" t="s">
        <v>6874</v>
      </c>
      <c r="F163" t="s">
        <v>38187</v>
      </c>
      <c r="G163" t="s">
        <v>38181</v>
      </c>
    </row>
    <row r="164" spans="1:7" ht="15" customHeight="1">
      <c r="A164" t="s">
        <v>4637</v>
      </c>
      <c r="B164" t="s">
        <v>2559</v>
      </c>
      <c r="C164" t="s">
        <v>190</v>
      </c>
      <c r="D164" t="s">
        <v>6848</v>
      </c>
      <c r="F164" t="s">
        <v>38187</v>
      </c>
      <c r="G164" t="s">
        <v>38181</v>
      </c>
    </row>
    <row r="165" spans="1:7" ht="15" customHeight="1">
      <c r="A165" t="s">
        <v>3052</v>
      </c>
      <c r="B165" t="s">
        <v>6899</v>
      </c>
      <c r="C165" t="s">
        <v>190</v>
      </c>
      <c r="D165" t="s">
        <v>6901</v>
      </c>
      <c r="F165" t="s">
        <v>38187</v>
      </c>
      <c r="G165" t="s">
        <v>38181</v>
      </c>
    </row>
    <row r="166" spans="1:7" ht="15" customHeight="1">
      <c r="A166" t="s">
        <v>4682</v>
      </c>
      <c r="B166" t="s">
        <v>6216</v>
      </c>
      <c r="C166" t="s">
        <v>190</v>
      </c>
      <c r="D166" t="s">
        <v>6842</v>
      </c>
      <c r="E166" t="s">
        <v>6840</v>
      </c>
      <c r="F166" t="s">
        <v>38187</v>
      </c>
      <c r="G166" t="s">
        <v>38181</v>
      </c>
    </row>
    <row r="167" spans="1:7" ht="15" customHeight="1">
      <c r="A167" t="s">
        <v>6868</v>
      </c>
      <c r="B167" t="s">
        <v>2955</v>
      </c>
      <c r="C167" t="s">
        <v>190</v>
      </c>
      <c r="D167" t="s">
        <v>6870</v>
      </c>
      <c r="F167" t="s">
        <v>38187</v>
      </c>
      <c r="G167" t="s">
        <v>38181</v>
      </c>
    </row>
    <row r="168" spans="1:7" ht="15" customHeight="1">
      <c r="A168" t="s">
        <v>6877</v>
      </c>
      <c r="B168" t="s">
        <v>6878</v>
      </c>
      <c r="C168" t="s">
        <v>190</v>
      </c>
      <c r="D168" t="s">
        <v>6880</v>
      </c>
      <c r="E168" t="s">
        <v>6876</v>
      </c>
      <c r="F168" t="s">
        <v>38187</v>
      </c>
      <c r="G168" t="s">
        <v>38181</v>
      </c>
    </row>
    <row r="169" spans="1:7" ht="15" customHeight="1">
      <c r="A169" t="s">
        <v>6836</v>
      </c>
      <c r="B169" t="s">
        <v>5969</v>
      </c>
      <c r="C169" t="s">
        <v>190</v>
      </c>
      <c r="D169" t="s">
        <v>6838</v>
      </c>
      <c r="E169" t="s">
        <v>6835</v>
      </c>
      <c r="F169" t="s">
        <v>38187</v>
      </c>
      <c r="G169" t="s">
        <v>38181</v>
      </c>
    </row>
    <row r="170" spans="1:7" ht="15" customHeight="1">
      <c r="A170" t="s">
        <v>6881</v>
      </c>
      <c r="B170" t="s">
        <v>6882</v>
      </c>
      <c r="C170" t="s">
        <v>190</v>
      </c>
      <c r="D170" t="s">
        <v>6884</v>
      </c>
      <c r="F170" t="s">
        <v>38187</v>
      </c>
      <c r="G170" t="s">
        <v>38181</v>
      </c>
    </row>
    <row r="171" spans="1:7" ht="15" customHeight="1">
      <c r="A171" t="s">
        <v>6850</v>
      </c>
      <c r="B171" t="s">
        <v>4034</v>
      </c>
      <c r="C171" t="s">
        <v>190</v>
      </c>
      <c r="D171" t="s">
        <v>6852</v>
      </c>
      <c r="E171" t="s">
        <v>6849</v>
      </c>
      <c r="F171" t="s">
        <v>38187</v>
      </c>
      <c r="G171" t="s">
        <v>38181</v>
      </c>
    </row>
    <row r="172" spans="1:7" ht="15" customHeight="1">
      <c r="A172" t="s">
        <v>6871</v>
      </c>
      <c r="B172" t="s">
        <v>4034</v>
      </c>
      <c r="C172" t="s">
        <v>190</v>
      </c>
      <c r="D172" t="s">
        <v>6872</v>
      </c>
      <c r="F172" t="s">
        <v>38187</v>
      </c>
      <c r="G172" t="s">
        <v>38181</v>
      </c>
    </row>
    <row r="173" spans="1:7" ht="15" customHeight="1">
      <c r="A173" t="s">
        <v>6856</v>
      </c>
      <c r="B173" t="s">
        <v>4000</v>
      </c>
      <c r="C173" t="s">
        <v>190</v>
      </c>
      <c r="D173" t="s">
        <v>6858</v>
      </c>
      <c r="E173" t="s">
        <v>6855</v>
      </c>
      <c r="F173" t="s">
        <v>38187</v>
      </c>
      <c r="G173" t="s">
        <v>38181</v>
      </c>
    </row>
    <row r="174" spans="1:7" ht="15" customHeight="1">
      <c r="A174" t="s">
        <v>3176</v>
      </c>
      <c r="B174" t="s">
        <v>6893</v>
      </c>
      <c r="C174" t="s">
        <v>190</v>
      </c>
      <c r="D174" t="s">
        <v>6895</v>
      </c>
      <c r="E174" t="s">
        <v>6892</v>
      </c>
      <c r="F174" t="s">
        <v>38187</v>
      </c>
      <c r="G174" t="s">
        <v>38181</v>
      </c>
    </row>
    <row r="175" spans="1:7" ht="15" customHeight="1">
      <c r="A175" t="s">
        <v>5227</v>
      </c>
      <c r="B175" t="s">
        <v>3779</v>
      </c>
      <c r="C175" t="s">
        <v>190</v>
      </c>
      <c r="D175" t="s">
        <v>6847</v>
      </c>
      <c r="F175" t="s">
        <v>38187</v>
      </c>
      <c r="G175" t="s">
        <v>38181</v>
      </c>
    </row>
    <row r="176" spans="1:7" ht="15" customHeight="1">
      <c r="A176" t="s">
        <v>3831</v>
      </c>
      <c r="B176" t="s">
        <v>6887</v>
      </c>
      <c r="C176" t="s">
        <v>190</v>
      </c>
      <c r="D176" t="s">
        <v>6889</v>
      </c>
      <c r="E176" t="s">
        <v>6886</v>
      </c>
      <c r="F176" t="s">
        <v>38187</v>
      </c>
      <c r="G176" t="s">
        <v>38181</v>
      </c>
    </row>
    <row r="177" spans="1:7" ht="15" customHeight="1">
      <c r="A177" t="s">
        <v>2940</v>
      </c>
      <c r="B177" t="s">
        <v>6864</v>
      </c>
      <c r="C177" t="s">
        <v>190</v>
      </c>
      <c r="D177" t="s">
        <v>6866</v>
      </c>
      <c r="F177" t="s">
        <v>38187</v>
      </c>
      <c r="G177" t="s">
        <v>38181</v>
      </c>
    </row>
    <row r="178" spans="1:7" ht="15" customHeight="1">
      <c r="A178" t="s">
        <v>6829</v>
      </c>
      <c r="B178" t="s">
        <v>6830</v>
      </c>
      <c r="C178" t="s">
        <v>190</v>
      </c>
      <c r="D178" t="s">
        <v>6832</v>
      </c>
      <c r="E178" t="s">
        <v>6828</v>
      </c>
      <c r="F178" t="s">
        <v>38187</v>
      </c>
      <c r="G178" t="s">
        <v>38181</v>
      </c>
    </row>
    <row r="179" spans="1:7" ht="15" customHeight="1">
      <c r="A179" t="s">
        <v>6822</v>
      </c>
      <c r="B179" t="s">
        <v>6823</v>
      </c>
      <c r="C179" t="s">
        <v>190</v>
      </c>
      <c r="D179" t="s">
        <v>6825</v>
      </c>
      <c r="E179" t="s">
        <v>6821</v>
      </c>
      <c r="F179" t="s">
        <v>38187</v>
      </c>
      <c r="G179" t="s">
        <v>38181</v>
      </c>
    </row>
    <row r="180" spans="1:7" ht="15" customHeight="1">
      <c r="A180" t="s">
        <v>3176</v>
      </c>
      <c r="B180" t="s">
        <v>3892</v>
      </c>
      <c r="C180" t="s">
        <v>190</v>
      </c>
      <c r="D180" t="s">
        <v>6897</v>
      </c>
      <c r="F180" t="s">
        <v>38187</v>
      </c>
      <c r="G180" t="s">
        <v>38181</v>
      </c>
    </row>
    <row r="181" spans="1:7" ht="15" customHeight="1">
      <c r="A181" t="s">
        <v>4670</v>
      </c>
      <c r="B181" t="s">
        <v>2935</v>
      </c>
      <c r="C181" t="s">
        <v>190</v>
      </c>
      <c r="D181" t="s">
        <v>6845</v>
      </c>
      <c r="F181" t="s">
        <v>38187</v>
      </c>
      <c r="G181" t="s">
        <v>38181</v>
      </c>
    </row>
    <row r="182" spans="1:7" ht="15" customHeight="1">
      <c r="A182" t="s">
        <v>7016</v>
      </c>
      <c r="B182" t="s">
        <v>7017</v>
      </c>
      <c r="C182" t="s">
        <v>6906</v>
      </c>
      <c r="D182" t="s">
        <v>7019</v>
      </c>
      <c r="E182" t="s">
        <v>7015</v>
      </c>
      <c r="F182" t="s">
        <v>38188</v>
      </c>
      <c r="G182" t="s">
        <v>38181</v>
      </c>
    </row>
    <row r="183" spans="1:7" ht="15" customHeight="1">
      <c r="A183" t="s">
        <v>3665</v>
      </c>
      <c r="B183" t="s">
        <v>6964</v>
      </c>
      <c r="C183" t="s">
        <v>6906</v>
      </c>
      <c r="D183" t="s">
        <v>6966</v>
      </c>
      <c r="E183" t="s">
        <v>6963</v>
      </c>
      <c r="F183" t="s">
        <v>38188</v>
      </c>
      <c r="G183" t="s">
        <v>38181</v>
      </c>
    </row>
    <row r="184" spans="1:7" ht="15" customHeight="1">
      <c r="A184" t="s">
        <v>3299</v>
      </c>
      <c r="B184" t="s">
        <v>6973</v>
      </c>
      <c r="C184" t="s">
        <v>6906</v>
      </c>
      <c r="D184" t="s">
        <v>6975</v>
      </c>
      <c r="E184" t="s">
        <v>6972</v>
      </c>
      <c r="F184" t="s">
        <v>38188</v>
      </c>
      <c r="G184" t="s">
        <v>38181</v>
      </c>
    </row>
    <row r="185" spans="1:7" ht="15" customHeight="1">
      <c r="A185" t="s">
        <v>5168</v>
      </c>
      <c r="B185" t="s">
        <v>7055</v>
      </c>
      <c r="C185" t="s">
        <v>6906</v>
      </c>
      <c r="D185" t="s">
        <v>7057</v>
      </c>
      <c r="E185" t="s">
        <v>7054</v>
      </c>
      <c r="F185" t="s">
        <v>38188</v>
      </c>
      <c r="G185" t="s">
        <v>38181</v>
      </c>
    </row>
    <row r="186" spans="1:7" ht="15" customHeight="1">
      <c r="A186" t="s">
        <v>7032</v>
      </c>
      <c r="B186" t="s">
        <v>7033</v>
      </c>
      <c r="C186" t="s">
        <v>6906</v>
      </c>
      <c r="D186" t="s">
        <v>7035</v>
      </c>
      <c r="E186" t="s">
        <v>7031</v>
      </c>
      <c r="F186" t="s">
        <v>38188</v>
      </c>
      <c r="G186" t="s">
        <v>38181</v>
      </c>
    </row>
    <row r="187" spans="1:7" ht="15" customHeight="1">
      <c r="A187" t="s">
        <v>5168</v>
      </c>
      <c r="B187" t="s">
        <v>6914</v>
      </c>
      <c r="C187" t="s">
        <v>6906</v>
      </c>
      <c r="D187" t="s">
        <v>6916</v>
      </c>
      <c r="E187" t="s">
        <v>6913</v>
      </c>
      <c r="F187" t="s">
        <v>38188</v>
      </c>
      <c r="G187" t="s">
        <v>38181</v>
      </c>
    </row>
    <row r="188" spans="1:7" ht="15" customHeight="1">
      <c r="A188" t="s">
        <v>7049</v>
      </c>
      <c r="B188" t="s">
        <v>7050</v>
      </c>
      <c r="C188" t="s">
        <v>6906</v>
      </c>
      <c r="D188" t="s">
        <v>7052</v>
      </c>
      <c r="E188" t="s">
        <v>7048</v>
      </c>
      <c r="F188" t="s">
        <v>38188</v>
      </c>
      <c r="G188" t="s">
        <v>38181</v>
      </c>
    </row>
    <row r="189" spans="1:7" ht="15" customHeight="1">
      <c r="A189" t="s">
        <v>6926</v>
      </c>
      <c r="B189" t="s">
        <v>6927</v>
      </c>
      <c r="C189" t="s">
        <v>6906</v>
      </c>
      <c r="D189" t="s">
        <v>6929</v>
      </c>
      <c r="E189" t="s">
        <v>6925</v>
      </c>
      <c r="F189" t="s">
        <v>38188</v>
      </c>
      <c r="G189" t="s">
        <v>38181</v>
      </c>
    </row>
    <row r="190" spans="1:7" ht="15" customHeight="1">
      <c r="A190" t="s">
        <v>2896</v>
      </c>
      <c r="B190" t="s">
        <v>7102</v>
      </c>
      <c r="C190" t="s">
        <v>6906</v>
      </c>
      <c r="F190" t="s">
        <v>38188</v>
      </c>
      <c r="G190" t="s">
        <v>38181</v>
      </c>
    </row>
    <row r="191" spans="1:7" ht="15" customHeight="1">
      <c r="A191" t="s">
        <v>7059</v>
      </c>
      <c r="B191" t="s">
        <v>7060</v>
      </c>
      <c r="C191" t="s">
        <v>6906</v>
      </c>
      <c r="D191" t="s">
        <v>7062</v>
      </c>
      <c r="E191" t="s">
        <v>7058</v>
      </c>
      <c r="F191" t="s">
        <v>38188</v>
      </c>
      <c r="G191" t="s">
        <v>38181</v>
      </c>
    </row>
    <row r="192" spans="1:7" ht="15" customHeight="1">
      <c r="A192" t="s">
        <v>5802</v>
      </c>
      <c r="B192" t="s">
        <v>7088</v>
      </c>
      <c r="C192" t="s">
        <v>6906</v>
      </c>
      <c r="D192" t="s">
        <v>7089</v>
      </c>
      <c r="E192" t="s">
        <v>7087</v>
      </c>
      <c r="F192" t="s">
        <v>38188</v>
      </c>
      <c r="G192" t="s">
        <v>38181</v>
      </c>
    </row>
    <row r="193" spans="1:7" ht="15" customHeight="1">
      <c r="A193" t="s">
        <v>6933</v>
      </c>
      <c r="B193" t="s">
        <v>6934</v>
      </c>
      <c r="C193" t="s">
        <v>6906</v>
      </c>
      <c r="D193" t="s">
        <v>6936</v>
      </c>
      <c r="E193" t="s">
        <v>6932</v>
      </c>
      <c r="F193" t="s">
        <v>38188</v>
      </c>
      <c r="G193" t="s">
        <v>38181</v>
      </c>
    </row>
    <row r="194" spans="1:7" ht="15" customHeight="1">
      <c r="A194" t="s">
        <v>6951</v>
      </c>
      <c r="B194" t="s">
        <v>6952</v>
      </c>
      <c r="C194" t="s">
        <v>6906</v>
      </c>
      <c r="D194" t="s">
        <v>6954</v>
      </c>
      <c r="E194" t="s">
        <v>6950</v>
      </c>
      <c r="F194" t="s">
        <v>38188</v>
      </c>
      <c r="G194" t="s">
        <v>38181</v>
      </c>
    </row>
    <row r="195" spans="1:7" ht="15" customHeight="1">
      <c r="A195" t="s">
        <v>7076</v>
      </c>
      <c r="B195" t="s">
        <v>5536</v>
      </c>
      <c r="C195" t="s">
        <v>6906</v>
      </c>
      <c r="D195" t="s">
        <v>7078</v>
      </c>
      <c r="E195" t="s">
        <v>7075</v>
      </c>
      <c r="F195" t="s">
        <v>38188</v>
      </c>
      <c r="G195" t="s">
        <v>38181</v>
      </c>
    </row>
    <row r="196" spans="1:7" ht="15" customHeight="1">
      <c r="A196" t="s">
        <v>7092</v>
      </c>
      <c r="B196" t="s">
        <v>7093</v>
      </c>
      <c r="C196" t="s">
        <v>6906</v>
      </c>
      <c r="E196" t="s">
        <v>7091</v>
      </c>
      <c r="F196" t="s">
        <v>38188</v>
      </c>
      <c r="G196" t="s">
        <v>38181</v>
      </c>
    </row>
    <row r="197" spans="1:7" ht="15" customHeight="1">
      <c r="A197" t="s">
        <v>5784</v>
      </c>
      <c r="B197" t="s">
        <v>7085</v>
      </c>
      <c r="C197" t="s">
        <v>6906</v>
      </c>
      <c r="E197" t="s">
        <v>7084</v>
      </c>
      <c r="F197" t="s">
        <v>38188</v>
      </c>
      <c r="G197" t="s">
        <v>38181</v>
      </c>
    </row>
    <row r="198" spans="1:7" ht="15" customHeight="1">
      <c r="A198" t="s">
        <v>5088</v>
      </c>
      <c r="B198" t="s">
        <v>7068</v>
      </c>
      <c r="C198" t="s">
        <v>6906</v>
      </c>
      <c r="E198" t="s">
        <v>7067</v>
      </c>
      <c r="F198" t="s">
        <v>38188</v>
      </c>
      <c r="G198" t="s">
        <v>38181</v>
      </c>
    </row>
    <row r="199" spans="1:7" ht="15" customHeight="1">
      <c r="A199" t="s">
        <v>7011</v>
      </c>
      <c r="B199" t="s">
        <v>7012</v>
      </c>
      <c r="C199" t="s">
        <v>6906</v>
      </c>
      <c r="D199" t="s">
        <v>7014</v>
      </c>
      <c r="E199" t="s">
        <v>7010</v>
      </c>
      <c r="F199" t="s">
        <v>38188</v>
      </c>
      <c r="G199" t="s">
        <v>38181</v>
      </c>
    </row>
    <row r="200" spans="1:7" ht="15" customHeight="1">
      <c r="A200" t="s">
        <v>2500</v>
      </c>
      <c r="B200" t="s">
        <v>7096</v>
      </c>
      <c r="C200" t="s">
        <v>6906</v>
      </c>
      <c r="E200" t="s">
        <v>7095</v>
      </c>
      <c r="F200" t="s">
        <v>38188</v>
      </c>
      <c r="G200" t="s">
        <v>38181</v>
      </c>
    </row>
    <row r="201" spans="1:7" ht="15" customHeight="1">
      <c r="A201" t="s">
        <v>4763</v>
      </c>
      <c r="B201" t="s">
        <v>6940</v>
      </c>
      <c r="C201" t="s">
        <v>6906</v>
      </c>
      <c r="D201" t="s">
        <v>6941</v>
      </c>
      <c r="E201" t="s">
        <v>6939</v>
      </c>
      <c r="F201" t="s">
        <v>38188</v>
      </c>
      <c r="G201" t="s">
        <v>38181</v>
      </c>
    </row>
    <row r="202" spans="1:7" ht="15" customHeight="1">
      <c r="A202" t="s">
        <v>7004</v>
      </c>
      <c r="B202" t="s">
        <v>7005</v>
      </c>
      <c r="C202" t="s">
        <v>6906</v>
      </c>
      <c r="D202" t="s">
        <v>7007</v>
      </c>
      <c r="E202" t="s">
        <v>7003</v>
      </c>
      <c r="F202" t="s">
        <v>38188</v>
      </c>
      <c r="G202" t="s">
        <v>38181</v>
      </c>
    </row>
    <row r="203" spans="1:7" ht="15" customHeight="1">
      <c r="A203" t="s">
        <v>4440</v>
      </c>
      <c r="B203" t="s">
        <v>6945</v>
      </c>
      <c r="C203" t="s">
        <v>6906</v>
      </c>
      <c r="D203" t="s">
        <v>6947</v>
      </c>
      <c r="E203" t="s">
        <v>6944</v>
      </c>
      <c r="F203" t="s">
        <v>38188</v>
      </c>
      <c r="G203" t="s">
        <v>38181</v>
      </c>
    </row>
    <row r="204" spans="1:7" ht="15" customHeight="1">
      <c r="A204" t="s">
        <v>7026</v>
      </c>
      <c r="B204" t="s">
        <v>7027</v>
      </c>
      <c r="C204" t="s">
        <v>6906</v>
      </c>
      <c r="D204" t="s">
        <v>7029</v>
      </c>
      <c r="E204" t="s">
        <v>7025</v>
      </c>
      <c r="F204" t="s">
        <v>38188</v>
      </c>
      <c r="G204" t="s">
        <v>38181</v>
      </c>
    </row>
    <row r="205" spans="1:7" ht="15" customHeight="1">
      <c r="A205" t="s">
        <v>5784</v>
      </c>
      <c r="B205" t="s">
        <v>6988</v>
      </c>
      <c r="C205" t="s">
        <v>6906</v>
      </c>
      <c r="D205" t="s">
        <v>6990</v>
      </c>
      <c r="E205" t="s">
        <v>6987</v>
      </c>
      <c r="F205" t="s">
        <v>38188</v>
      </c>
      <c r="G205" t="s">
        <v>38181</v>
      </c>
    </row>
    <row r="206" spans="1:7" ht="15" customHeight="1">
      <c r="A206" t="s">
        <v>7044</v>
      </c>
      <c r="B206" t="s">
        <v>7045</v>
      </c>
      <c r="C206" t="s">
        <v>6906</v>
      </c>
      <c r="D206" t="s">
        <v>7047</v>
      </c>
      <c r="E206" t="s">
        <v>7043</v>
      </c>
      <c r="F206" t="s">
        <v>38188</v>
      </c>
      <c r="G206" t="s">
        <v>38181</v>
      </c>
    </row>
    <row r="207" spans="1:7" ht="15" customHeight="1">
      <c r="A207" t="s">
        <v>6919</v>
      </c>
      <c r="B207" t="s">
        <v>6920</v>
      </c>
      <c r="C207" t="s">
        <v>6906</v>
      </c>
      <c r="D207" t="s">
        <v>6922</v>
      </c>
      <c r="E207" t="s">
        <v>6918</v>
      </c>
      <c r="F207" t="s">
        <v>38188</v>
      </c>
      <c r="G207" t="s">
        <v>38181</v>
      </c>
    </row>
    <row r="208" spans="1:7" ht="15" customHeight="1">
      <c r="A208" t="s">
        <v>2940</v>
      </c>
      <c r="B208" t="s">
        <v>7100</v>
      </c>
      <c r="C208" t="s">
        <v>6906</v>
      </c>
      <c r="F208" t="s">
        <v>38188</v>
      </c>
      <c r="G208" t="s">
        <v>38181</v>
      </c>
    </row>
    <row r="209" spans="1:7" ht="15" customHeight="1">
      <c r="A209" t="s">
        <v>6997</v>
      </c>
      <c r="B209" t="s">
        <v>6998</v>
      </c>
      <c r="C209" t="s">
        <v>6906</v>
      </c>
      <c r="D209" t="s">
        <v>7000</v>
      </c>
      <c r="E209" t="s">
        <v>6996</v>
      </c>
      <c r="F209" t="s">
        <v>38188</v>
      </c>
      <c r="G209" t="s">
        <v>38181</v>
      </c>
    </row>
    <row r="210" spans="1:7" ht="15" customHeight="1">
      <c r="A210" t="s">
        <v>3176</v>
      </c>
      <c r="B210" t="s">
        <v>6977</v>
      </c>
      <c r="C210" t="s">
        <v>6906</v>
      </c>
      <c r="D210" t="s">
        <v>6978</v>
      </c>
      <c r="E210" t="s">
        <v>6976</v>
      </c>
      <c r="F210" t="s">
        <v>38188</v>
      </c>
      <c r="G210" t="s">
        <v>38181</v>
      </c>
    </row>
    <row r="211" spans="1:7" ht="15" customHeight="1">
      <c r="A211" t="s">
        <v>7080</v>
      </c>
      <c r="B211" t="s">
        <v>7081</v>
      </c>
      <c r="C211" t="s">
        <v>6906</v>
      </c>
      <c r="D211" t="s">
        <v>7083</v>
      </c>
      <c r="E211" t="s">
        <v>7079</v>
      </c>
      <c r="F211" t="s">
        <v>38188</v>
      </c>
      <c r="G211" t="s">
        <v>38181</v>
      </c>
    </row>
    <row r="212" spans="1:7" ht="15" customHeight="1">
      <c r="A212" t="s">
        <v>7037</v>
      </c>
      <c r="B212" t="s">
        <v>7038</v>
      </c>
      <c r="C212" t="s">
        <v>6906</v>
      </c>
      <c r="D212" t="s">
        <v>7040</v>
      </c>
      <c r="E212" t="s">
        <v>7036</v>
      </c>
      <c r="F212" t="s">
        <v>38188</v>
      </c>
      <c r="G212" t="s">
        <v>38181</v>
      </c>
    </row>
    <row r="213" spans="1:7" ht="15" customHeight="1">
      <c r="A213" t="s">
        <v>6992</v>
      </c>
      <c r="B213" t="s">
        <v>6993</v>
      </c>
      <c r="C213" t="s">
        <v>6906</v>
      </c>
      <c r="D213" t="s">
        <v>6995</v>
      </c>
      <c r="E213" t="s">
        <v>6991</v>
      </c>
      <c r="F213" t="s">
        <v>38188</v>
      </c>
      <c r="G213" t="s">
        <v>38181</v>
      </c>
    </row>
    <row r="214" spans="1:7" ht="15" customHeight="1">
      <c r="A214" t="s">
        <v>7021</v>
      </c>
      <c r="B214" t="s">
        <v>7022</v>
      </c>
      <c r="C214" t="s">
        <v>6906</v>
      </c>
      <c r="D214" t="s">
        <v>7023</v>
      </c>
      <c r="E214" t="s">
        <v>7020</v>
      </c>
      <c r="F214" t="s">
        <v>38188</v>
      </c>
      <c r="G214" t="s">
        <v>38181</v>
      </c>
    </row>
    <row r="215" spans="1:7" ht="15" customHeight="1">
      <c r="A215" t="s">
        <v>7063</v>
      </c>
      <c r="B215" t="s">
        <v>7064</v>
      </c>
      <c r="C215" t="s">
        <v>6906</v>
      </c>
      <c r="D215" t="s">
        <v>7066</v>
      </c>
      <c r="F215" t="s">
        <v>38188</v>
      </c>
      <c r="G215" t="s">
        <v>38181</v>
      </c>
    </row>
    <row r="216" spans="1:7" ht="15" customHeight="1">
      <c r="A216" t="s">
        <v>5527</v>
      </c>
      <c r="B216" t="s">
        <v>5670</v>
      </c>
      <c r="C216" t="s">
        <v>6906</v>
      </c>
      <c r="D216" t="s">
        <v>6931</v>
      </c>
      <c r="E216" t="s">
        <v>6930</v>
      </c>
      <c r="F216" t="s">
        <v>38188</v>
      </c>
      <c r="G216" t="s">
        <v>38181</v>
      </c>
    </row>
    <row r="217" spans="1:7" ht="15" customHeight="1">
      <c r="A217" t="s">
        <v>7072</v>
      </c>
      <c r="B217" t="s">
        <v>7073</v>
      </c>
      <c r="C217" t="s">
        <v>6906</v>
      </c>
      <c r="E217" t="s">
        <v>7071</v>
      </c>
      <c r="F217" t="s">
        <v>38188</v>
      </c>
      <c r="G217" t="s">
        <v>38181</v>
      </c>
    </row>
    <row r="218" spans="1:7" ht="15" customHeight="1">
      <c r="A218" t="s">
        <v>6981</v>
      </c>
      <c r="B218" t="s">
        <v>6982</v>
      </c>
      <c r="C218" t="s">
        <v>6906</v>
      </c>
      <c r="D218" t="s">
        <v>6984</v>
      </c>
      <c r="E218" t="s">
        <v>6980</v>
      </c>
      <c r="F218" t="s">
        <v>38188</v>
      </c>
      <c r="G218" t="s">
        <v>38181</v>
      </c>
    </row>
    <row r="219" spans="1:7" ht="15" customHeight="1">
      <c r="A219" t="s">
        <v>6958</v>
      </c>
      <c r="B219" t="s">
        <v>6959</v>
      </c>
      <c r="C219" t="s">
        <v>6906</v>
      </c>
      <c r="D219" t="s">
        <v>6961</v>
      </c>
      <c r="E219" t="s">
        <v>6957</v>
      </c>
      <c r="F219" t="s">
        <v>38188</v>
      </c>
      <c r="G219" t="s">
        <v>38181</v>
      </c>
    </row>
    <row r="220" spans="1:7" ht="15" customHeight="1">
      <c r="A220" t="s">
        <v>6968</v>
      </c>
      <c r="B220" t="s">
        <v>6969</v>
      </c>
      <c r="C220" t="s">
        <v>6906</v>
      </c>
      <c r="D220" t="s">
        <v>6971</v>
      </c>
      <c r="E220" t="s">
        <v>6967</v>
      </c>
      <c r="F220" t="s">
        <v>38188</v>
      </c>
      <c r="G220" t="s">
        <v>38181</v>
      </c>
    </row>
    <row r="221" spans="1:7" ht="15" customHeight="1">
      <c r="A221" t="s">
        <v>6904</v>
      </c>
      <c r="B221" t="s">
        <v>6905</v>
      </c>
      <c r="C221" t="s">
        <v>6906</v>
      </c>
      <c r="D221" t="s">
        <v>6908</v>
      </c>
      <c r="E221" t="s">
        <v>6903</v>
      </c>
      <c r="F221" t="s">
        <v>38188</v>
      </c>
      <c r="G221" t="s">
        <v>38181</v>
      </c>
    </row>
    <row r="222" spans="1:7" ht="15" customHeight="1">
      <c r="A222" t="s">
        <v>8584</v>
      </c>
      <c r="B222" t="s">
        <v>8585</v>
      </c>
      <c r="C222" t="s">
        <v>780</v>
      </c>
      <c r="D222" t="s">
        <v>8586</v>
      </c>
      <c r="E222" t="s">
        <v>8583</v>
      </c>
      <c r="F222" t="s">
        <v>38182</v>
      </c>
      <c r="G222" t="s">
        <v>38181</v>
      </c>
    </row>
    <row r="223" spans="1:7" ht="15" customHeight="1">
      <c r="A223" t="s">
        <v>7119</v>
      </c>
      <c r="B223" t="s">
        <v>7120</v>
      </c>
      <c r="C223" t="s">
        <v>246</v>
      </c>
      <c r="D223" t="s">
        <v>7121</v>
      </c>
      <c r="E223" t="s">
        <v>7118</v>
      </c>
      <c r="F223" t="s">
        <v>38189</v>
      </c>
      <c r="G223" t="s">
        <v>38181</v>
      </c>
    </row>
    <row r="224" spans="1:7" ht="15" customHeight="1">
      <c r="A224" t="s">
        <v>3517</v>
      </c>
      <c r="B224" t="s">
        <v>7124</v>
      </c>
      <c r="C224" t="s">
        <v>246</v>
      </c>
      <c r="D224" t="s">
        <v>7126</v>
      </c>
      <c r="E224" t="s">
        <v>7123</v>
      </c>
      <c r="F224" t="s">
        <v>38189</v>
      </c>
      <c r="G224" t="s">
        <v>38181</v>
      </c>
    </row>
    <row r="225" spans="1:7" ht="15" customHeight="1">
      <c r="A225" t="s">
        <v>7105</v>
      </c>
      <c r="B225" t="s">
        <v>7106</v>
      </c>
      <c r="C225" t="s">
        <v>246</v>
      </c>
      <c r="D225" t="s">
        <v>7108</v>
      </c>
      <c r="E225" t="s">
        <v>7104</v>
      </c>
      <c r="F225" t="s">
        <v>38189</v>
      </c>
      <c r="G225" t="s">
        <v>38181</v>
      </c>
    </row>
    <row r="226" spans="1:7" ht="15" customHeight="1">
      <c r="A226" t="s">
        <v>7143</v>
      </c>
      <c r="B226" t="s">
        <v>7144</v>
      </c>
      <c r="C226" t="s">
        <v>246</v>
      </c>
      <c r="D226" t="s">
        <v>7145</v>
      </c>
      <c r="E226" t="s">
        <v>7142</v>
      </c>
      <c r="F226" t="s">
        <v>38189</v>
      </c>
      <c r="G226" t="s">
        <v>38181</v>
      </c>
    </row>
    <row r="227" spans="1:7" ht="15" customHeight="1">
      <c r="A227" t="s">
        <v>4862</v>
      </c>
      <c r="B227" t="s">
        <v>2664</v>
      </c>
      <c r="C227" t="s">
        <v>246</v>
      </c>
      <c r="D227" t="s">
        <v>7117</v>
      </c>
      <c r="E227" t="s">
        <v>7115</v>
      </c>
      <c r="F227" t="s">
        <v>38189</v>
      </c>
      <c r="G227" t="s">
        <v>38181</v>
      </c>
    </row>
    <row r="228" spans="1:7" ht="15" customHeight="1">
      <c r="A228" t="s">
        <v>3155</v>
      </c>
      <c r="B228" t="s">
        <v>7132</v>
      </c>
      <c r="C228" t="s">
        <v>246</v>
      </c>
      <c r="D228" t="s">
        <v>7134</v>
      </c>
      <c r="E228" t="s">
        <v>7131</v>
      </c>
      <c r="F228" t="s">
        <v>38189</v>
      </c>
      <c r="G228" t="s">
        <v>38181</v>
      </c>
    </row>
    <row r="229" spans="1:7" ht="15" customHeight="1">
      <c r="A229" t="s">
        <v>3278</v>
      </c>
      <c r="B229" t="s">
        <v>7137</v>
      </c>
      <c r="C229" t="s">
        <v>246</v>
      </c>
      <c r="D229" t="s">
        <v>7139</v>
      </c>
      <c r="E229" t="s">
        <v>7136</v>
      </c>
      <c r="F229" t="s">
        <v>38189</v>
      </c>
      <c r="G229" t="s">
        <v>38181</v>
      </c>
    </row>
    <row r="230" spans="1:7" ht="15" customHeight="1">
      <c r="A230" t="s">
        <v>5729</v>
      </c>
      <c r="B230" t="s">
        <v>7128</v>
      </c>
      <c r="C230" t="s">
        <v>246</v>
      </c>
      <c r="D230" t="s">
        <v>7130</v>
      </c>
      <c r="E230" t="s">
        <v>7127</v>
      </c>
      <c r="F230" t="s">
        <v>38189</v>
      </c>
      <c r="G230" t="s">
        <v>38181</v>
      </c>
    </row>
    <row r="231" spans="1:7" ht="15" customHeight="1">
      <c r="A231" t="s">
        <v>4997</v>
      </c>
      <c r="B231" t="s">
        <v>7112</v>
      </c>
      <c r="C231" t="s">
        <v>246</v>
      </c>
      <c r="D231" t="s">
        <v>7114</v>
      </c>
      <c r="E231" t="s">
        <v>7111</v>
      </c>
      <c r="F231" t="s">
        <v>38189</v>
      </c>
      <c r="G231" t="s">
        <v>38181</v>
      </c>
    </row>
    <row r="232" spans="1:7" ht="15" customHeight="1">
      <c r="A232" t="s">
        <v>2768</v>
      </c>
      <c r="B232" t="s">
        <v>7148</v>
      </c>
      <c r="C232" t="s">
        <v>246</v>
      </c>
      <c r="D232" t="s">
        <v>7150</v>
      </c>
      <c r="E232" t="s">
        <v>7147</v>
      </c>
      <c r="F232" t="s">
        <v>38189</v>
      </c>
      <c r="G232" t="s">
        <v>38181</v>
      </c>
    </row>
    <row r="233" spans="1:7" ht="15" customHeight="1">
      <c r="A233" t="s">
        <v>5243</v>
      </c>
      <c r="B233" t="s">
        <v>7152</v>
      </c>
      <c r="C233" t="s">
        <v>367</v>
      </c>
      <c r="D233" t="s">
        <v>7154</v>
      </c>
      <c r="E233" t="s">
        <v>7151</v>
      </c>
      <c r="F233" t="s">
        <v>38190</v>
      </c>
      <c r="G233" t="s">
        <v>38181</v>
      </c>
    </row>
    <row r="234" spans="1:7" ht="15" customHeight="1">
      <c r="A234" t="s">
        <v>2297</v>
      </c>
      <c r="B234" t="s">
        <v>7197</v>
      </c>
      <c r="C234" t="s">
        <v>367</v>
      </c>
      <c r="D234" t="s">
        <v>7198</v>
      </c>
      <c r="E234" t="s">
        <v>7196</v>
      </c>
      <c r="F234" t="s">
        <v>38190</v>
      </c>
      <c r="G234" t="s">
        <v>38181</v>
      </c>
    </row>
    <row r="235" spans="1:7" ht="15" customHeight="1">
      <c r="A235" t="s">
        <v>6600</v>
      </c>
      <c r="B235" t="s">
        <v>7164</v>
      </c>
      <c r="C235" t="s">
        <v>367</v>
      </c>
      <c r="D235" t="s">
        <v>7166</v>
      </c>
      <c r="E235" t="s">
        <v>7163</v>
      </c>
      <c r="F235" t="s">
        <v>38190</v>
      </c>
      <c r="G235" t="s">
        <v>38181</v>
      </c>
    </row>
    <row r="236" spans="1:7" ht="15" customHeight="1">
      <c r="A236" t="s">
        <v>6540</v>
      </c>
      <c r="B236" t="s">
        <v>3600</v>
      </c>
      <c r="C236" t="s">
        <v>367</v>
      </c>
      <c r="D236" t="s">
        <v>7162</v>
      </c>
      <c r="E236" t="s">
        <v>7160</v>
      </c>
      <c r="F236" t="s">
        <v>38190</v>
      </c>
      <c r="G236" t="s">
        <v>38181</v>
      </c>
    </row>
    <row r="237" spans="1:7" ht="15" customHeight="1">
      <c r="A237" t="s">
        <v>2586</v>
      </c>
      <c r="B237" t="s">
        <v>7176</v>
      </c>
      <c r="C237" t="s">
        <v>367</v>
      </c>
      <c r="D237" t="s">
        <v>7178</v>
      </c>
      <c r="E237" t="s">
        <v>7175</v>
      </c>
      <c r="F237" t="s">
        <v>38190</v>
      </c>
      <c r="G237" t="s">
        <v>38181</v>
      </c>
    </row>
    <row r="238" spans="1:7" ht="15" customHeight="1">
      <c r="A238" t="s">
        <v>7185</v>
      </c>
      <c r="B238" t="s">
        <v>2755</v>
      </c>
      <c r="C238" t="s">
        <v>367</v>
      </c>
      <c r="D238" t="s">
        <v>7186</v>
      </c>
      <c r="E238" t="s">
        <v>7184</v>
      </c>
      <c r="F238" t="s">
        <v>38190</v>
      </c>
      <c r="G238" t="s">
        <v>38181</v>
      </c>
    </row>
    <row r="239" spans="1:7" ht="15" customHeight="1">
      <c r="A239" t="s">
        <v>7180</v>
      </c>
      <c r="B239" t="s">
        <v>7181</v>
      </c>
      <c r="C239" t="s">
        <v>367</v>
      </c>
      <c r="D239" t="s">
        <v>7183</v>
      </c>
      <c r="E239" t="s">
        <v>7179</v>
      </c>
      <c r="F239" t="s">
        <v>38190</v>
      </c>
      <c r="G239" t="s">
        <v>38181</v>
      </c>
    </row>
    <row r="240" spans="1:7" ht="15" customHeight="1">
      <c r="A240" t="s">
        <v>2750</v>
      </c>
      <c r="B240" t="s">
        <v>7168</v>
      </c>
      <c r="C240" t="s">
        <v>367</v>
      </c>
      <c r="D240" t="s">
        <v>7170</v>
      </c>
      <c r="E240" t="s">
        <v>7167</v>
      </c>
      <c r="F240" t="s">
        <v>38190</v>
      </c>
      <c r="G240" t="s">
        <v>38181</v>
      </c>
    </row>
    <row r="241" spans="1:7" ht="15" customHeight="1">
      <c r="A241" t="s">
        <v>3155</v>
      </c>
      <c r="B241" t="s">
        <v>3000</v>
      </c>
      <c r="C241" t="s">
        <v>367</v>
      </c>
      <c r="D241" t="s">
        <v>7173</v>
      </c>
      <c r="E241" t="s">
        <v>7172</v>
      </c>
      <c r="F241" t="s">
        <v>38190</v>
      </c>
      <c r="G241" t="s">
        <v>38181</v>
      </c>
    </row>
    <row r="242" spans="1:7" ht="15" customHeight="1">
      <c r="A242" t="s">
        <v>2515</v>
      </c>
      <c r="B242" t="s">
        <v>7192</v>
      </c>
      <c r="C242" t="s">
        <v>367</v>
      </c>
      <c r="D242" t="s">
        <v>7194</v>
      </c>
      <c r="E242" t="s">
        <v>7191</v>
      </c>
      <c r="F242" t="s">
        <v>38190</v>
      </c>
      <c r="G242" t="s">
        <v>38181</v>
      </c>
    </row>
    <row r="243" spans="1:7" ht="15" customHeight="1">
      <c r="A243" t="s">
        <v>2739</v>
      </c>
      <c r="B243" t="s">
        <v>7188</v>
      </c>
      <c r="C243" t="s">
        <v>367</v>
      </c>
      <c r="D243" t="s">
        <v>7190</v>
      </c>
      <c r="E243" t="s">
        <v>7187</v>
      </c>
      <c r="F243" t="s">
        <v>38190</v>
      </c>
      <c r="G243" t="s">
        <v>38181</v>
      </c>
    </row>
    <row r="244" spans="1:7" ht="15" customHeight="1">
      <c r="A244" t="s">
        <v>2940</v>
      </c>
      <c r="B244" t="s">
        <v>17295</v>
      </c>
      <c r="C244" t="s">
        <v>256</v>
      </c>
      <c r="D244" t="s">
        <v>17297</v>
      </c>
      <c r="E244" t="s">
        <v>17294</v>
      </c>
      <c r="F244" t="s">
        <v>38191</v>
      </c>
      <c r="G244" t="s">
        <v>38181</v>
      </c>
    </row>
    <row r="245" spans="1:7" ht="15" customHeight="1">
      <c r="A245" t="s">
        <v>4519</v>
      </c>
      <c r="B245" t="s">
        <v>2537</v>
      </c>
      <c r="C245" t="s">
        <v>256</v>
      </c>
      <c r="D245" t="s">
        <v>17287</v>
      </c>
      <c r="E245" t="s">
        <v>17286</v>
      </c>
      <c r="F245" t="s">
        <v>38191</v>
      </c>
      <c r="G245" t="s">
        <v>38181</v>
      </c>
    </row>
    <row r="246" spans="1:7" ht="15" customHeight="1">
      <c r="A246" t="s">
        <v>5343</v>
      </c>
      <c r="B246" t="s">
        <v>17291</v>
      </c>
      <c r="C246" t="s">
        <v>256</v>
      </c>
      <c r="D246" t="s">
        <v>17292</v>
      </c>
      <c r="E246" t="s">
        <v>17290</v>
      </c>
      <c r="F246" t="s">
        <v>38191</v>
      </c>
      <c r="G246" t="s">
        <v>38181</v>
      </c>
    </row>
    <row r="247" spans="1:7" ht="15" customHeight="1">
      <c r="A247" t="s">
        <v>4440</v>
      </c>
      <c r="C247" t="s">
        <v>156</v>
      </c>
      <c r="D247" t="s">
        <v>7256</v>
      </c>
      <c r="E247" t="s">
        <v>7255</v>
      </c>
      <c r="F247" t="s">
        <v>38192</v>
      </c>
      <c r="G247" t="s">
        <v>38181</v>
      </c>
    </row>
    <row r="248" spans="1:7" ht="15" customHeight="1">
      <c r="A248" t="s">
        <v>7220</v>
      </c>
      <c r="B248" t="s">
        <v>2348</v>
      </c>
      <c r="C248" t="s">
        <v>156</v>
      </c>
      <c r="D248" t="s">
        <v>7222</v>
      </c>
      <c r="E248" t="s">
        <v>7219</v>
      </c>
      <c r="F248" t="s">
        <v>38192</v>
      </c>
      <c r="G248" t="s">
        <v>38181</v>
      </c>
    </row>
    <row r="249" spans="1:7" ht="15" customHeight="1">
      <c r="A249" t="s">
        <v>7240</v>
      </c>
      <c r="B249" t="s">
        <v>7060</v>
      </c>
      <c r="C249" t="s">
        <v>156</v>
      </c>
      <c r="D249" t="s">
        <v>7242</v>
      </c>
      <c r="E249" t="s">
        <v>7239</v>
      </c>
      <c r="F249" t="s">
        <v>38192</v>
      </c>
      <c r="G249" t="s">
        <v>38181</v>
      </c>
    </row>
    <row r="250" spans="1:7" ht="15" customHeight="1">
      <c r="A250" t="s">
        <v>4346</v>
      </c>
      <c r="B250" t="s">
        <v>7216</v>
      </c>
      <c r="C250" t="s">
        <v>156</v>
      </c>
      <c r="D250" t="s">
        <v>7218</v>
      </c>
      <c r="E250" t="s">
        <v>7215</v>
      </c>
      <c r="F250" t="s">
        <v>38192</v>
      </c>
      <c r="G250" t="s">
        <v>38181</v>
      </c>
    </row>
    <row r="251" spans="1:7" ht="15" customHeight="1">
      <c r="A251" t="s">
        <v>2515</v>
      </c>
      <c r="B251" t="s">
        <v>7252</v>
      </c>
      <c r="C251" t="s">
        <v>156</v>
      </c>
      <c r="D251" t="s">
        <v>7254</v>
      </c>
      <c r="E251" t="s">
        <v>7251</v>
      </c>
      <c r="F251" t="s">
        <v>38192</v>
      </c>
      <c r="G251" t="s">
        <v>38181</v>
      </c>
    </row>
    <row r="252" spans="1:7" ht="15" customHeight="1">
      <c r="A252" t="s">
        <v>4545</v>
      </c>
      <c r="B252" t="s">
        <v>2664</v>
      </c>
      <c r="C252" t="s">
        <v>156</v>
      </c>
      <c r="D252" t="s">
        <v>7207</v>
      </c>
      <c r="E252" t="s">
        <v>7205</v>
      </c>
      <c r="F252" t="s">
        <v>38192</v>
      </c>
      <c r="G252" t="s">
        <v>38181</v>
      </c>
    </row>
    <row r="253" spans="1:7" ht="15" customHeight="1">
      <c r="A253" t="s">
        <v>7244</v>
      </c>
      <c r="B253" t="s">
        <v>7245</v>
      </c>
      <c r="C253" t="s">
        <v>156</v>
      </c>
      <c r="D253" t="s">
        <v>7246</v>
      </c>
      <c r="E253" t="s">
        <v>7243</v>
      </c>
      <c r="F253" t="s">
        <v>38192</v>
      </c>
      <c r="G253" t="s">
        <v>38181</v>
      </c>
    </row>
    <row r="254" spans="1:7" ht="15" customHeight="1">
      <c r="A254" t="s">
        <v>7211</v>
      </c>
      <c r="B254" t="s">
        <v>7212</v>
      </c>
      <c r="C254" t="s">
        <v>156</v>
      </c>
      <c r="D254" t="s">
        <v>7214</v>
      </c>
      <c r="E254" t="s">
        <v>7210</v>
      </c>
      <c r="F254" t="s">
        <v>38192</v>
      </c>
      <c r="G254" t="s">
        <v>38181</v>
      </c>
    </row>
    <row r="255" spans="1:7" ht="15" customHeight="1">
      <c r="A255" t="s">
        <v>5231</v>
      </c>
      <c r="B255" t="s">
        <v>7200</v>
      </c>
      <c r="C255" t="s">
        <v>156</v>
      </c>
      <c r="D255" t="s">
        <v>7202</v>
      </c>
      <c r="E255" t="s">
        <v>7199</v>
      </c>
      <c r="F255" t="s">
        <v>38192</v>
      </c>
      <c r="G255" t="s">
        <v>38181</v>
      </c>
    </row>
    <row r="256" spans="1:7" ht="15" customHeight="1">
      <c r="A256" t="s">
        <v>2604</v>
      </c>
      <c r="B256" t="s">
        <v>6735</v>
      </c>
      <c r="C256" t="s">
        <v>156</v>
      </c>
      <c r="D256" t="s">
        <v>7249</v>
      </c>
      <c r="E256" t="s">
        <v>7247</v>
      </c>
      <c r="F256" t="s">
        <v>38192</v>
      </c>
      <c r="G256" t="s">
        <v>38181</v>
      </c>
    </row>
    <row r="257" spans="1:7" ht="15" customHeight="1">
      <c r="A257" t="s">
        <v>7230</v>
      </c>
      <c r="B257" t="s">
        <v>7231</v>
      </c>
      <c r="C257" t="s">
        <v>156</v>
      </c>
      <c r="D257" t="s">
        <v>7233</v>
      </c>
      <c r="E257" t="s">
        <v>7229</v>
      </c>
      <c r="F257" t="s">
        <v>38192</v>
      </c>
      <c r="G257" t="s">
        <v>38181</v>
      </c>
    </row>
    <row r="258" spans="1:7" ht="15" customHeight="1">
      <c r="A258" t="s">
        <v>7258</v>
      </c>
      <c r="B258" t="s">
        <v>2727</v>
      </c>
      <c r="C258" t="s">
        <v>156</v>
      </c>
      <c r="D258" t="s">
        <v>7260</v>
      </c>
      <c r="E258" t="s">
        <v>7257</v>
      </c>
      <c r="F258" t="s">
        <v>38192</v>
      </c>
      <c r="G258" t="s">
        <v>38181</v>
      </c>
    </row>
    <row r="259" spans="1:7" ht="15" customHeight="1">
      <c r="A259" t="s">
        <v>2805</v>
      </c>
      <c r="B259" t="s">
        <v>7235</v>
      </c>
      <c r="C259" t="s">
        <v>156</v>
      </c>
      <c r="D259" t="s">
        <v>7237</v>
      </c>
      <c r="E259" t="s">
        <v>7234</v>
      </c>
      <c r="F259" t="s">
        <v>38192</v>
      </c>
      <c r="G259" t="s">
        <v>38181</v>
      </c>
    </row>
    <row r="260" spans="1:7" ht="15" customHeight="1">
      <c r="A260" t="s">
        <v>7225</v>
      </c>
      <c r="B260" t="s">
        <v>3892</v>
      </c>
      <c r="C260" t="s">
        <v>156</v>
      </c>
      <c r="D260" t="s">
        <v>7227</v>
      </c>
      <c r="E260" t="s">
        <v>7224</v>
      </c>
      <c r="F260" t="s">
        <v>38192</v>
      </c>
      <c r="G260" t="s">
        <v>38181</v>
      </c>
    </row>
    <row r="261" spans="1:7" ht="15" customHeight="1">
      <c r="A261" t="s">
        <v>8588</v>
      </c>
      <c r="B261" t="s">
        <v>8589</v>
      </c>
      <c r="C261" t="s">
        <v>178</v>
      </c>
      <c r="D261" t="s">
        <v>8590</v>
      </c>
      <c r="E261" t="s">
        <v>8587</v>
      </c>
      <c r="F261" t="s">
        <v>38182</v>
      </c>
      <c r="G261" t="s">
        <v>38181</v>
      </c>
    </row>
    <row r="262" spans="1:7" ht="15" customHeight="1">
      <c r="A262" t="s">
        <v>4235</v>
      </c>
      <c r="B262" t="s">
        <v>9015</v>
      </c>
      <c r="C262" t="s">
        <v>178</v>
      </c>
      <c r="D262" t="s">
        <v>9016</v>
      </c>
      <c r="E262" t="s">
        <v>9014</v>
      </c>
      <c r="F262" t="s">
        <v>38193</v>
      </c>
      <c r="G262" t="s">
        <v>38181</v>
      </c>
    </row>
    <row r="263" spans="1:7" ht="15" customHeight="1">
      <c r="A263" t="s">
        <v>6829</v>
      </c>
      <c r="B263" t="s">
        <v>7272</v>
      </c>
      <c r="C263" t="s">
        <v>455</v>
      </c>
      <c r="D263" t="s">
        <v>7273</v>
      </c>
      <c r="E263" t="s">
        <v>7271</v>
      </c>
      <c r="F263" t="s">
        <v>38194</v>
      </c>
      <c r="G263" t="s">
        <v>38181</v>
      </c>
    </row>
    <row r="264" spans="1:7" ht="15" customHeight="1">
      <c r="A264" t="s">
        <v>3990</v>
      </c>
      <c r="B264" t="s">
        <v>7269</v>
      </c>
      <c r="C264" t="s">
        <v>455</v>
      </c>
      <c r="D264" t="s">
        <v>7270</v>
      </c>
      <c r="E264" t="s">
        <v>7268</v>
      </c>
      <c r="F264" t="s">
        <v>38194</v>
      </c>
      <c r="G264" t="s">
        <v>38181</v>
      </c>
    </row>
    <row r="265" spans="1:7" ht="15" customHeight="1">
      <c r="A265" t="s">
        <v>7275</v>
      </c>
      <c r="B265" t="s">
        <v>4193</v>
      </c>
      <c r="C265" t="s">
        <v>455</v>
      </c>
      <c r="D265" t="s">
        <v>7277</v>
      </c>
      <c r="E265" t="s">
        <v>7274</v>
      </c>
      <c r="F265" t="s">
        <v>38194</v>
      </c>
      <c r="G265" t="s">
        <v>38181</v>
      </c>
    </row>
    <row r="266" spans="1:7" ht="15" customHeight="1">
      <c r="A266" t="s">
        <v>7262</v>
      </c>
      <c r="B266" t="s">
        <v>7263</v>
      </c>
      <c r="C266" t="s">
        <v>455</v>
      </c>
      <c r="D266" t="s">
        <v>7265</v>
      </c>
      <c r="E266" t="s">
        <v>7261</v>
      </c>
      <c r="F266" t="s">
        <v>38194</v>
      </c>
      <c r="G266" t="s">
        <v>38181</v>
      </c>
    </row>
    <row r="267" spans="1:7" ht="15" customHeight="1">
      <c r="A267" t="s">
        <v>6159</v>
      </c>
      <c r="B267" t="s">
        <v>2374</v>
      </c>
      <c r="C267" t="s">
        <v>374</v>
      </c>
      <c r="D267" t="s">
        <v>15321</v>
      </c>
      <c r="E267" t="s">
        <v>15320</v>
      </c>
      <c r="F267" t="s">
        <v>38195</v>
      </c>
      <c r="G267" t="s">
        <v>38181</v>
      </c>
    </row>
    <row r="268" spans="1:7" ht="15" customHeight="1">
      <c r="A268" t="s">
        <v>3651</v>
      </c>
      <c r="B268" t="s">
        <v>15329</v>
      </c>
      <c r="C268" t="s">
        <v>374</v>
      </c>
      <c r="D268" t="s">
        <v>15330</v>
      </c>
      <c r="E268" t="s">
        <v>15328</v>
      </c>
      <c r="F268" t="s">
        <v>38195</v>
      </c>
      <c r="G268" t="s">
        <v>38181</v>
      </c>
    </row>
    <row r="269" spans="1:7" ht="15" customHeight="1">
      <c r="A269" t="s">
        <v>3078</v>
      </c>
      <c r="B269" t="s">
        <v>15342</v>
      </c>
      <c r="C269" t="s">
        <v>374</v>
      </c>
      <c r="D269" t="s">
        <v>15343</v>
      </c>
      <c r="E269" t="s">
        <v>15341</v>
      </c>
      <c r="F269" t="s">
        <v>38195</v>
      </c>
      <c r="G269" t="s">
        <v>38181</v>
      </c>
    </row>
    <row r="270" spans="1:7" ht="15" customHeight="1">
      <c r="A270" t="s">
        <v>8780</v>
      </c>
      <c r="B270" t="s">
        <v>15315</v>
      </c>
      <c r="C270" t="s">
        <v>374</v>
      </c>
      <c r="D270" t="s">
        <v>15317</v>
      </c>
      <c r="F270" t="s">
        <v>38195</v>
      </c>
      <c r="G270" t="s">
        <v>38181</v>
      </c>
    </row>
    <row r="271" spans="1:7" ht="15" customHeight="1">
      <c r="A271" t="s">
        <v>15323</v>
      </c>
      <c r="B271" t="s">
        <v>9643</v>
      </c>
      <c r="C271" t="s">
        <v>374</v>
      </c>
      <c r="D271" t="s">
        <v>15324</v>
      </c>
      <c r="E271" t="s">
        <v>15322</v>
      </c>
      <c r="F271" t="s">
        <v>38195</v>
      </c>
      <c r="G271" t="s">
        <v>38181</v>
      </c>
    </row>
    <row r="272" spans="1:7" ht="15" customHeight="1">
      <c r="A272" t="s">
        <v>3760</v>
      </c>
      <c r="B272" t="s">
        <v>15326</v>
      </c>
      <c r="C272" t="s">
        <v>374</v>
      </c>
      <c r="E272" t="s">
        <v>15325</v>
      </c>
      <c r="F272" t="s">
        <v>38195</v>
      </c>
      <c r="G272" t="s">
        <v>38181</v>
      </c>
    </row>
    <row r="273" spans="1:7" ht="15" customHeight="1">
      <c r="A273" t="s">
        <v>15333</v>
      </c>
      <c r="B273" t="s">
        <v>15334</v>
      </c>
      <c r="C273" t="s">
        <v>374</v>
      </c>
      <c r="D273" t="s">
        <v>15336</v>
      </c>
      <c r="E273" t="s">
        <v>15332</v>
      </c>
      <c r="F273" t="s">
        <v>38195</v>
      </c>
      <c r="G273" t="s">
        <v>38181</v>
      </c>
    </row>
    <row r="274" spans="1:7" ht="15" customHeight="1">
      <c r="A274" t="s">
        <v>7185</v>
      </c>
      <c r="B274" t="s">
        <v>15337</v>
      </c>
      <c r="C274" t="s">
        <v>374</v>
      </c>
      <c r="D274" t="s">
        <v>15338</v>
      </c>
      <c r="F274" t="s">
        <v>38195</v>
      </c>
      <c r="G274" t="s">
        <v>38181</v>
      </c>
    </row>
    <row r="275" spans="1:7" ht="15" customHeight="1">
      <c r="A275" t="s">
        <v>3089</v>
      </c>
      <c r="B275" t="s">
        <v>15339</v>
      </c>
      <c r="C275" t="s">
        <v>374</v>
      </c>
      <c r="D275" t="s">
        <v>15340</v>
      </c>
      <c r="F275" t="s">
        <v>38195</v>
      </c>
      <c r="G275" t="s">
        <v>38181</v>
      </c>
    </row>
    <row r="276" spans="1:7" ht="15" customHeight="1">
      <c r="A276" t="s">
        <v>7798</v>
      </c>
      <c r="B276" t="s">
        <v>13590</v>
      </c>
      <c r="C276" t="s">
        <v>1664</v>
      </c>
      <c r="D276" t="s">
        <v>13591</v>
      </c>
      <c r="F276" t="s">
        <v>38180</v>
      </c>
      <c r="G276" t="s">
        <v>38181</v>
      </c>
    </row>
    <row r="277" spans="1:7" ht="15" customHeight="1">
      <c r="A277" t="s">
        <v>4440</v>
      </c>
      <c r="B277" t="s">
        <v>3495</v>
      </c>
      <c r="C277" t="s">
        <v>1664</v>
      </c>
      <c r="D277" t="s">
        <v>13595</v>
      </c>
      <c r="F277" t="s">
        <v>38180</v>
      </c>
      <c r="G277" t="s">
        <v>38181</v>
      </c>
    </row>
    <row r="278" spans="1:7" ht="15" customHeight="1">
      <c r="A278" t="s">
        <v>9089</v>
      </c>
      <c r="B278" t="s">
        <v>13593</v>
      </c>
      <c r="C278" t="s">
        <v>1664</v>
      </c>
      <c r="D278" t="s">
        <v>13594</v>
      </c>
      <c r="F278" t="s">
        <v>38180</v>
      </c>
      <c r="G278" t="s">
        <v>38181</v>
      </c>
    </row>
    <row r="279" spans="1:7" ht="15" customHeight="1">
      <c r="A279" t="s">
        <v>3976</v>
      </c>
      <c r="B279" t="s">
        <v>6958</v>
      </c>
      <c r="C279" t="s">
        <v>1664</v>
      </c>
      <c r="D279" t="s">
        <v>13599</v>
      </c>
      <c r="F279" t="s">
        <v>38180</v>
      </c>
      <c r="G279" t="s">
        <v>38181</v>
      </c>
    </row>
    <row r="280" spans="1:7" ht="15" customHeight="1">
      <c r="A280" t="s">
        <v>2515</v>
      </c>
      <c r="B280" t="s">
        <v>7689</v>
      </c>
      <c r="C280" t="s">
        <v>1664</v>
      </c>
      <c r="D280" t="s">
        <v>13610</v>
      </c>
      <c r="F280" t="s">
        <v>38180</v>
      </c>
      <c r="G280" t="s">
        <v>38181</v>
      </c>
    </row>
    <row r="281" spans="1:7" ht="15" customHeight="1">
      <c r="A281" t="s">
        <v>3278</v>
      </c>
      <c r="B281" t="s">
        <v>13604</v>
      </c>
      <c r="C281" t="s">
        <v>1664</v>
      </c>
      <c r="D281" t="s">
        <v>13605</v>
      </c>
      <c r="F281" t="s">
        <v>38180</v>
      </c>
      <c r="G281" t="s">
        <v>38181</v>
      </c>
    </row>
    <row r="282" spans="1:7" ht="15" customHeight="1">
      <c r="A282" t="s">
        <v>3778</v>
      </c>
      <c r="B282" t="s">
        <v>13602</v>
      </c>
      <c r="C282" t="s">
        <v>1664</v>
      </c>
      <c r="D282" t="s">
        <v>13603</v>
      </c>
      <c r="F282" t="s">
        <v>38180</v>
      </c>
      <c r="G282" t="s">
        <v>38181</v>
      </c>
    </row>
    <row r="283" spans="1:7" ht="15" customHeight="1">
      <c r="A283" t="s">
        <v>9040</v>
      </c>
      <c r="B283" t="s">
        <v>13611</v>
      </c>
      <c r="C283" t="s">
        <v>1664</v>
      </c>
      <c r="D283" t="s">
        <v>13612</v>
      </c>
      <c r="F283" t="s">
        <v>38180</v>
      </c>
      <c r="G283" t="s">
        <v>38181</v>
      </c>
    </row>
    <row r="284" spans="1:7" ht="15" customHeight="1">
      <c r="A284" t="s">
        <v>11418</v>
      </c>
      <c r="B284" t="s">
        <v>13600</v>
      </c>
      <c r="C284" t="s">
        <v>1664</v>
      </c>
      <c r="D284" t="s">
        <v>13601</v>
      </c>
      <c r="F284" t="s">
        <v>38180</v>
      </c>
      <c r="G284" t="s">
        <v>38181</v>
      </c>
    </row>
    <row r="285" spans="1:7" ht="15" customHeight="1">
      <c r="A285" t="s">
        <v>6175</v>
      </c>
      <c r="B285" t="s">
        <v>7292</v>
      </c>
      <c r="C285" t="s">
        <v>353</v>
      </c>
      <c r="D285" t="s">
        <v>7294</v>
      </c>
      <c r="E285" t="s">
        <v>7291</v>
      </c>
      <c r="F285" t="s">
        <v>38196</v>
      </c>
      <c r="G285" t="s">
        <v>38181</v>
      </c>
    </row>
    <row r="286" spans="1:7" ht="15" customHeight="1">
      <c r="A286" t="s">
        <v>3155</v>
      </c>
      <c r="B286" t="s">
        <v>7316</v>
      </c>
      <c r="C286" t="s">
        <v>353</v>
      </c>
      <c r="D286" t="s">
        <v>7317</v>
      </c>
      <c r="E286" t="s">
        <v>7315</v>
      </c>
      <c r="F286" t="s">
        <v>38196</v>
      </c>
      <c r="G286" t="s">
        <v>38181</v>
      </c>
    </row>
    <row r="287" spans="1:7" ht="15" customHeight="1">
      <c r="A287" t="s">
        <v>3609</v>
      </c>
      <c r="B287" t="s">
        <v>7310</v>
      </c>
      <c r="C287" t="s">
        <v>353</v>
      </c>
      <c r="D287" t="s">
        <v>7311</v>
      </c>
      <c r="E287" t="s">
        <v>7309</v>
      </c>
      <c r="F287" t="s">
        <v>38196</v>
      </c>
      <c r="G287" t="s">
        <v>38181</v>
      </c>
    </row>
    <row r="288" spans="1:7" ht="15" customHeight="1">
      <c r="A288" t="s">
        <v>4594</v>
      </c>
      <c r="B288" t="s">
        <v>7297</v>
      </c>
      <c r="C288" t="s">
        <v>353</v>
      </c>
      <c r="D288" t="s">
        <v>7298</v>
      </c>
      <c r="E288" t="s">
        <v>7296</v>
      </c>
      <c r="F288" t="s">
        <v>38196</v>
      </c>
      <c r="G288" t="s">
        <v>38181</v>
      </c>
    </row>
    <row r="289" spans="1:7" ht="15" customHeight="1">
      <c r="A289" t="s">
        <v>7286</v>
      </c>
      <c r="B289" t="s">
        <v>7287</v>
      </c>
      <c r="C289" t="s">
        <v>353</v>
      </c>
      <c r="D289" t="s">
        <v>7289</v>
      </c>
      <c r="E289" t="s">
        <v>7285</v>
      </c>
      <c r="F289" t="s">
        <v>38196</v>
      </c>
      <c r="G289" t="s">
        <v>38181</v>
      </c>
    </row>
    <row r="290" spans="1:7" ht="15" customHeight="1">
      <c r="A290" t="s">
        <v>7304</v>
      </c>
      <c r="B290" t="s">
        <v>7305</v>
      </c>
      <c r="C290" t="s">
        <v>353</v>
      </c>
      <c r="D290" t="s">
        <v>7307</v>
      </c>
      <c r="E290" t="s">
        <v>7303</v>
      </c>
      <c r="F290" t="s">
        <v>38196</v>
      </c>
      <c r="G290" t="s">
        <v>38181</v>
      </c>
    </row>
    <row r="291" spans="1:7" ht="15" customHeight="1">
      <c r="A291" t="s">
        <v>2586</v>
      </c>
      <c r="B291" t="s">
        <v>7319</v>
      </c>
      <c r="C291" t="s">
        <v>353</v>
      </c>
      <c r="D291" t="s">
        <v>7320</v>
      </c>
      <c r="E291" t="s">
        <v>7318</v>
      </c>
      <c r="F291" t="s">
        <v>38196</v>
      </c>
      <c r="G291" t="s">
        <v>38181</v>
      </c>
    </row>
    <row r="292" spans="1:7" ht="15" customHeight="1">
      <c r="A292" t="s">
        <v>7300</v>
      </c>
      <c r="B292" t="s">
        <v>7301</v>
      </c>
      <c r="C292" t="s">
        <v>353</v>
      </c>
      <c r="D292" t="s">
        <v>7302</v>
      </c>
      <c r="E292" t="s">
        <v>7299</v>
      </c>
      <c r="F292" t="s">
        <v>38196</v>
      </c>
      <c r="G292" t="s">
        <v>38181</v>
      </c>
    </row>
    <row r="293" spans="1:7" ht="15" customHeight="1">
      <c r="A293" t="s">
        <v>5527</v>
      </c>
      <c r="B293" t="s">
        <v>7279</v>
      </c>
      <c r="C293" t="s">
        <v>353</v>
      </c>
      <c r="D293" t="s">
        <v>7281</v>
      </c>
      <c r="E293" t="s">
        <v>7278</v>
      </c>
      <c r="F293" t="s">
        <v>38196</v>
      </c>
      <c r="G293" t="s">
        <v>38181</v>
      </c>
    </row>
    <row r="294" spans="1:7" ht="15" customHeight="1">
      <c r="A294" t="s">
        <v>2739</v>
      </c>
      <c r="B294" t="s">
        <v>3402</v>
      </c>
      <c r="C294" t="s">
        <v>353</v>
      </c>
      <c r="D294" t="s">
        <v>7328</v>
      </c>
      <c r="E294" t="s">
        <v>7327</v>
      </c>
      <c r="F294" t="s">
        <v>38196</v>
      </c>
      <c r="G294" t="s">
        <v>38181</v>
      </c>
    </row>
    <row r="295" spans="1:7" ht="15" customHeight="1">
      <c r="A295" t="s">
        <v>2695</v>
      </c>
      <c r="B295" t="s">
        <v>7331</v>
      </c>
      <c r="C295" t="s">
        <v>353</v>
      </c>
      <c r="D295" t="s">
        <v>7332</v>
      </c>
      <c r="E295" t="s">
        <v>7330</v>
      </c>
      <c r="F295" t="s">
        <v>38196</v>
      </c>
      <c r="G295" t="s">
        <v>38181</v>
      </c>
    </row>
    <row r="296" spans="1:7" ht="15" customHeight="1">
      <c r="A296" t="s">
        <v>5729</v>
      </c>
      <c r="B296" t="s">
        <v>7313</v>
      </c>
      <c r="C296" t="s">
        <v>353</v>
      </c>
      <c r="D296" t="s">
        <v>7314</v>
      </c>
      <c r="E296" t="s">
        <v>7312</v>
      </c>
      <c r="F296" t="s">
        <v>38196</v>
      </c>
      <c r="G296" t="s">
        <v>38181</v>
      </c>
    </row>
    <row r="297" spans="1:7" ht="15" customHeight="1">
      <c r="A297" t="s">
        <v>2929</v>
      </c>
      <c r="B297" t="s">
        <v>7323</v>
      </c>
      <c r="C297" t="s">
        <v>353</v>
      </c>
      <c r="D297" t="s">
        <v>7325</v>
      </c>
      <c r="E297" t="s">
        <v>7322</v>
      </c>
      <c r="F297" t="s">
        <v>38196</v>
      </c>
      <c r="G297" t="s">
        <v>38181</v>
      </c>
    </row>
    <row r="298" spans="1:7" ht="15" customHeight="1">
      <c r="A298" t="s">
        <v>7432</v>
      </c>
      <c r="B298" t="s">
        <v>7433</v>
      </c>
      <c r="C298" t="s">
        <v>1796</v>
      </c>
      <c r="E298" t="s">
        <v>7431</v>
      </c>
      <c r="F298" t="s">
        <v>38197</v>
      </c>
      <c r="G298" t="s">
        <v>38181</v>
      </c>
    </row>
    <row r="299" spans="1:7" ht="15" customHeight="1">
      <c r="A299" t="s">
        <v>7076</v>
      </c>
      <c r="B299" t="s">
        <v>7359</v>
      </c>
      <c r="C299" t="s">
        <v>1796</v>
      </c>
      <c r="D299" t="s">
        <v>7361</v>
      </c>
      <c r="F299" t="s">
        <v>38197</v>
      </c>
      <c r="G299" t="s">
        <v>38181</v>
      </c>
    </row>
    <row r="300" spans="1:7" ht="15" customHeight="1">
      <c r="A300" t="s">
        <v>7427</v>
      </c>
      <c r="B300" t="s">
        <v>7428</v>
      </c>
      <c r="C300" t="s">
        <v>1796</v>
      </c>
      <c r="D300" t="s">
        <v>7430</v>
      </c>
      <c r="E300" t="s">
        <v>7426</v>
      </c>
      <c r="F300" t="s">
        <v>38197</v>
      </c>
      <c r="G300" t="s">
        <v>38181</v>
      </c>
    </row>
    <row r="301" spans="1:7" ht="15" customHeight="1">
      <c r="A301" t="s">
        <v>2195</v>
      </c>
      <c r="B301" t="s">
        <v>4982</v>
      </c>
      <c r="C301" t="s">
        <v>1796</v>
      </c>
      <c r="D301" t="s">
        <v>7391</v>
      </c>
      <c r="E301" t="s">
        <v>7389</v>
      </c>
      <c r="F301" t="s">
        <v>38197</v>
      </c>
      <c r="G301" t="s">
        <v>38181</v>
      </c>
    </row>
    <row r="302" spans="1:7" ht="15" customHeight="1">
      <c r="A302" t="s">
        <v>7422</v>
      </c>
      <c r="B302" t="s">
        <v>7423</v>
      </c>
      <c r="C302" t="s">
        <v>1796</v>
      </c>
      <c r="D302" t="s">
        <v>7425</v>
      </c>
      <c r="E302" t="s">
        <v>7421</v>
      </c>
      <c r="F302" t="s">
        <v>38197</v>
      </c>
      <c r="G302" t="s">
        <v>38181</v>
      </c>
    </row>
    <row r="303" spans="1:7" ht="15" customHeight="1">
      <c r="A303" t="s">
        <v>7344</v>
      </c>
      <c r="B303" t="s">
        <v>7345</v>
      </c>
      <c r="C303" t="s">
        <v>1796</v>
      </c>
      <c r="D303" t="s">
        <v>7347</v>
      </c>
      <c r="E303" t="s">
        <v>7343</v>
      </c>
      <c r="F303" t="s">
        <v>38197</v>
      </c>
      <c r="G303" t="s">
        <v>38181</v>
      </c>
    </row>
    <row r="304" spans="1:7" ht="15" customHeight="1">
      <c r="A304" t="s">
        <v>2443</v>
      </c>
      <c r="B304" t="s">
        <v>7353</v>
      </c>
      <c r="C304" t="s">
        <v>1796</v>
      </c>
      <c r="D304" t="s">
        <v>7355</v>
      </c>
      <c r="F304" t="s">
        <v>38197</v>
      </c>
      <c r="G304" t="s">
        <v>38181</v>
      </c>
    </row>
    <row r="305" spans="1:7" ht="15" customHeight="1">
      <c r="A305" t="s">
        <v>7385</v>
      </c>
      <c r="B305" t="s">
        <v>7386</v>
      </c>
      <c r="C305" t="s">
        <v>1796</v>
      </c>
      <c r="D305" t="s">
        <v>7388</v>
      </c>
      <c r="F305" t="s">
        <v>38197</v>
      </c>
      <c r="G305" t="s">
        <v>38181</v>
      </c>
    </row>
    <row r="306" spans="1:7" ht="15" customHeight="1">
      <c r="A306" t="s">
        <v>6829</v>
      </c>
      <c r="B306" t="s">
        <v>7437</v>
      </c>
      <c r="C306" t="s">
        <v>1796</v>
      </c>
      <c r="E306" t="s">
        <v>7436</v>
      </c>
      <c r="F306" t="s">
        <v>38197</v>
      </c>
      <c r="G306" t="s">
        <v>38181</v>
      </c>
    </row>
    <row r="307" spans="1:7" ht="15" customHeight="1">
      <c r="A307" t="s">
        <v>7407</v>
      </c>
      <c r="B307" t="s">
        <v>7412</v>
      </c>
      <c r="C307" t="s">
        <v>1796</v>
      </c>
      <c r="E307" t="s">
        <v>7411</v>
      </c>
      <c r="F307" t="s">
        <v>38197</v>
      </c>
      <c r="G307" t="s">
        <v>38181</v>
      </c>
    </row>
    <row r="308" spans="1:7" ht="15" customHeight="1">
      <c r="A308" t="s">
        <v>7393</v>
      </c>
      <c r="B308" t="s">
        <v>7394</v>
      </c>
      <c r="C308" t="s">
        <v>1796</v>
      </c>
      <c r="D308" t="s">
        <v>7396</v>
      </c>
      <c r="E308" t="s">
        <v>7392</v>
      </c>
      <c r="F308" t="s">
        <v>38197</v>
      </c>
      <c r="G308" t="s">
        <v>38181</v>
      </c>
    </row>
    <row r="309" spans="1:7" ht="15" customHeight="1">
      <c r="A309" t="s">
        <v>7440</v>
      </c>
      <c r="B309" t="s">
        <v>7441</v>
      </c>
      <c r="C309" t="s">
        <v>1796</v>
      </c>
      <c r="E309" t="s">
        <v>7439</v>
      </c>
      <c r="F309" t="s">
        <v>38197</v>
      </c>
      <c r="G309" t="s">
        <v>38181</v>
      </c>
    </row>
    <row r="310" spans="1:7" ht="15" customHeight="1">
      <c r="A310" t="s">
        <v>7380</v>
      </c>
      <c r="B310" t="s">
        <v>7381</v>
      </c>
      <c r="C310" t="s">
        <v>1796</v>
      </c>
      <c r="D310" t="s">
        <v>7383</v>
      </c>
      <c r="F310" t="s">
        <v>38197</v>
      </c>
      <c r="G310" t="s">
        <v>38181</v>
      </c>
    </row>
    <row r="311" spans="1:7" ht="15" customHeight="1">
      <c r="A311" t="s">
        <v>6997</v>
      </c>
      <c r="B311" t="s">
        <v>7373</v>
      </c>
      <c r="C311" t="s">
        <v>1796</v>
      </c>
      <c r="D311" t="s">
        <v>7374</v>
      </c>
      <c r="F311" t="s">
        <v>38197</v>
      </c>
      <c r="G311" t="s">
        <v>38181</v>
      </c>
    </row>
    <row r="312" spans="1:7" ht="15" customHeight="1">
      <c r="A312" t="s">
        <v>7402</v>
      </c>
      <c r="B312" t="s">
        <v>7403</v>
      </c>
      <c r="C312" t="s">
        <v>1796</v>
      </c>
      <c r="D312" t="s">
        <v>7405</v>
      </c>
      <c r="E312" t="s">
        <v>7401</v>
      </c>
      <c r="F312" t="s">
        <v>38197</v>
      </c>
      <c r="G312" t="s">
        <v>38181</v>
      </c>
    </row>
    <row r="313" spans="1:7" ht="15" customHeight="1">
      <c r="A313" t="s">
        <v>7339</v>
      </c>
      <c r="B313" t="s">
        <v>7340</v>
      </c>
      <c r="C313" t="s">
        <v>1796</v>
      </c>
      <c r="D313" t="s">
        <v>7342</v>
      </c>
      <c r="F313" t="s">
        <v>38197</v>
      </c>
      <c r="G313" t="s">
        <v>38181</v>
      </c>
    </row>
    <row r="314" spans="1:7" ht="15" customHeight="1">
      <c r="A314" t="s">
        <v>7416</v>
      </c>
      <c r="B314" t="s">
        <v>7417</v>
      </c>
      <c r="C314" t="s">
        <v>1796</v>
      </c>
      <c r="D314" t="s">
        <v>7419</v>
      </c>
      <c r="E314" t="s">
        <v>7415</v>
      </c>
      <c r="F314" t="s">
        <v>38197</v>
      </c>
      <c r="G314" t="s">
        <v>38181</v>
      </c>
    </row>
    <row r="315" spans="1:7" ht="15" customHeight="1">
      <c r="A315" t="s">
        <v>7363</v>
      </c>
      <c r="B315" t="s">
        <v>7364</v>
      </c>
      <c r="C315" t="s">
        <v>1796</v>
      </c>
      <c r="D315" t="s">
        <v>7365</v>
      </c>
      <c r="F315" t="s">
        <v>38197</v>
      </c>
      <c r="G315" t="s">
        <v>38181</v>
      </c>
    </row>
    <row r="316" spans="1:7" ht="15" customHeight="1">
      <c r="A316" t="s">
        <v>6997</v>
      </c>
      <c r="B316" t="s">
        <v>7005</v>
      </c>
      <c r="C316" t="s">
        <v>1796</v>
      </c>
      <c r="D316" t="s">
        <v>7379</v>
      </c>
      <c r="F316" t="s">
        <v>38197</v>
      </c>
      <c r="G316" t="s">
        <v>38181</v>
      </c>
    </row>
    <row r="317" spans="1:7" ht="15" customHeight="1">
      <c r="A317" t="s">
        <v>7448</v>
      </c>
      <c r="B317" t="s">
        <v>7449</v>
      </c>
      <c r="C317" t="s">
        <v>1796</v>
      </c>
      <c r="D317" t="s">
        <v>7452</v>
      </c>
      <c r="E317" t="s">
        <v>7447</v>
      </c>
      <c r="F317" t="s">
        <v>38197</v>
      </c>
      <c r="G317" t="s">
        <v>38181</v>
      </c>
    </row>
    <row r="318" spans="1:7" ht="15" customHeight="1">
      <c r="A318" t="s">
        <v>7407</v>
      </c>
      <c r="B318" t="s">
        <v>7408</v>
      </c>
      <c r="C318" t="s">
        <v>1796</v>
      </c>
      <c r="E318" t="s">
        <v>7406</v>
      </c>
      <c r="F318" t="s">
        <v>38197</v>
      </c>
      <c r="G318" t="s">
        <v>38181</v>
      </c>
    </row>
    <row r="319" spans="1:7" ht="15" customHeight="1">
      <c r="A319" t="s">
        <v>7375</v>
      </c>
      <c r="B319" t="s">
        <v>7376</v>
      </c>
      <c r="C319" t="s">
        <v>1796</v>
      </c>
      <c r="D319" t="s">
        <v>7378</v>
      </c>
      <c r="F319" t="s">
        <v>38197</v>
      </c>
      <c r="G319" t="s">
        <v>38181</v>
      </c>
    </row>
    <row r="320" spans="1:7" ht="15" customHeight="1">
      <c r="A320" t="s">
        <v>3799</v>
      </c>
      <c r="B320" t="s">
        <v>7356</v>
      </c>
      <c r="C320" t="s">
        <v>1796</v>
      </c>
      <c r="D320" t="s">
        <v>7358</v>
      </c>
      <c r="F320" t="s">
        <v>38197</v>
      </c>
      <c r="G320" t="s">
        <v>38181</v>
      </c>
    </row>
    <row r="321" spans="1:7" ht="15" customHeight="1">
      <c r="A321" t="s">
        <v>7349</v>
      </c>
      <c r="B321" t="s">
        <v>7350</v>
      </c>
      <c r="C321" t="s">
        <v>1796</v>
      </c>
      <c r="D321" t="s">
        <v>7351</v>
      </c>
      <c r="E321" t="s">
        <v>7348</v>
      </c>
      <c r="F321" t="s">
        <v>38197</v>
      </c>
      <c r="G321" t="s">
        <v>38181</v>
      </c>
    </row>
    <row r="322" spans="1:7" ht="15" customHeight="1">
      <c r="A322" t="s">
        <v>3155</v>
      </c>
      <c r="B322" t="s">
        <v>2649</v>
      </c>
      <c r="C322" t="s">
        <v>1796</v>
      </c>
      <c r="D322" t="s">
        <v>7334</v>
      </c>
      <c r="F322" t="s">
        <v>38197</v>
      </c>
      <c r="G322" t="s">
        <v>38181</v>
      </c>
    </row>
    <row r="323" spans="1:7" ht="15" customHeight="1">
      <c r="A323" t="s">
        <v>7443</v>
      </c>
      <c r="B323" t="s">
        <v>7444</v>
      </c>
      <c r="C323" t="s">
        <v>1796</v>
      </c>
      <c r="D323" t="s">
        <v>7446</v>
      </c>
      <c r="E323" t="s">
        <v>7442</v>
      </c>
      <c r="F323" t="s">
        <v>38197</v>
      </c>
      <c r="G323" t="s">
        <v>38181</v>
      </c>
    </row>
    <row r="324" spans="1:7" ht="15" customHeight="1">
      <c r="A324" t="s">
        <v>7398</v>
      </c>
      <c r="B324" t="s">
        <v>7399</v>
      </c>
      <c r="C324" t="s">
        <v>1796</v>
      </c>
      <c r="D324" t="s">
        <v>7400</v>
      </c>
      <c r="E324" t="s">
        <v>7397</v>
      </c>
      <c r="F324" t="s">
        <v>38197</v>
      </c>
      <c r="G324" t="s">
        <v>38181</v>
      </c>
    </row>
    <row r="325" spans="1:7" ht="15" customHeight="1">
      <c r="A325" t="s">
        <v>4493</v>
      </c>
      <c r="B325" t="s">
        <v>7370</v>
      </c>
      <c r="C325" t="s">
        <v>1796</v>
      </c>
      <c r="D325" t="s">
        <v>7371</v>
      </c>
      <c r="F325" t="s">
        <v>38197</v>
      </c>
      <c r="G325" t="s">
        <v>38181</v>
      </c>
    </row>
    <row r="326" spans="1:7" ht="15" customHeight="1">
      <c r="A326" t="s">
        <v>7367</v>
      </c>
      <c r="B326" t="s">
        <v>7368</v>
      </c>
      <c r="C326" t="s">
        <v>1796</v>
      </c>
      <c r="D326" t="s">
        <v>7369</v>
      </c>
      <c r="F326" t="s">
        <v>38197</v>
      </c>
      <c r="G326" t="s">
        <v>38181</v>
      </c>
    </row>
    <row r="327" spans="1:7" ht="15" customHeight="1">
      <c r="A327" t="s">
        <v>7472</v>
      </c>
      <c r="B327" t="s">
        <v>4320</v>
      </c>
      <c r="C327" t="s">
        <v>834</v>
      </c>
      <c r="D327" t="s">
        <v>7474</v>
      </c>
      <c r="E327" t="s">
        <v>7471</v>
      </c>
      <c r="F327" t="s">
        <v>38198</v>
      </c>
      <c r="G327" t="s">
        <v>38181</v>
      </c>
    </row>
    <row r="328" spans="1:7" ht="15" customHeight="1">
      <c r="A328" t="s">
        <v>7105</v>
      </c>
      <c r="B328" t="s">
        <v>7476</v>
      </c>
      <c r="C328" t="s">
        <v>834</v>
      </c>
      <c r="D328" t="s">
        <v>7478</v>
      </c>
      <c r="E328" t="s">
        <v>7475</v>
      </c>
      <c r="F328" t="s">
        <v>38198</v>
      </c>
      <c r="G328" t="s">
        <v>38181</v>
      </c>
    </row>
    <row r="329" spans="1:7" ht="15" customHeight="1">
      <c r="A329" t="s">
        <v>4214</v>
      </c>
      <c r="B329" t="s">
        <v>7495</v>
      </c>
      <c r="C329" t="s">
        <v>834</v>
      </c>
      <c r="D329" t="s">
        <v>7497</v>
      </c>
      <c r="E329" t="s">
        <v>7494</v>
      </c>
      <c r="F329" t="s">
        <v>38198</v>
      </c>
      <c r="G329" t="s">
        <v>38181</v>
      </c>
    </row>
    <row r="330" spans="1:7" ht="15" customHeight="1">
      <c r="A330" t="s">
        <v>5897</v>
      </c>
      <c r="B330" t="s">
        <v>7480</v>
      </c>
      <c r="C330" t="s">
        <v>834</v>
      </c>
      <c r="D330" t="s">
        <v>7482</v>
      </c>
      <c r="E330" t="s">
        <v>7479</v>
      </c>
      <c r="F330" t="s">
        <v>38198</v>
      </c>
      <c r="G330" t="s">
        <v>38181</v>
      </c>
    </row>
    <row r="331" spans="1:7" ht="15" customHeight="1">
      <c r="A331" t="s">
        <v>7484</v>
      </c>
      <c r="B331" t="s">
        <v>4016</v>
      </c>
      <c r="C331" t="s">
        <v>834</v>
      </c>
      <c r="D331" t="s">
        <v>7486</v>
      </c>
      <c r="E331" t="s">
        <v>7483</v>
      </c>
      <c r="F331" t="s">
        <v>38198</v>
      </c>
      <c r="G331" t="s">
        <v>38181</v>
      </c>
    </row>
    <row r="332" spans="1:7" ht="15" customHeight="1">
      <c r="A332" t="s">
        <v>7501</v>
      </c>
      <c r="B332" t="s">
        <v>7502</v>
      </c>
      <c r="C332" t="s">
        <v>834</v>
      </c>
      <c r="D332" t="s">
        <v>7504</v>
      </c>
      <c r="E332" t="s">
        <v>7500</v>
      </c>
      <c r="F332" t="s">
        <v>38198</v>
      </c>
      <c r="G332" t="s">
        <v>38181</v>
      </c>
    </row>
    <row r="333" spans="1:7" ht="15" customHeight="1">
      <c r="A333" t="s">
        <v>7467</v>
      </c>
      <c r="B333" t="s">
        <v>7468</v>
      </c>
      <c r="C333" t="s">
        <v>834</v>
      </c>
      <c r="D333" t="s">
        <v>7470</v>
      </c>
      <c r="E333" t="s">
        <v>7466</v>
      </c>
      <c r="F333" t="s">
        <v>38198</v>
      </c>
      <c r="G333" t="s">
        <v>38181</v>
      </c>
    </row>
    <row r="334" spans="1:7" ht="15" customHeight="1">
      <c r="A334" t="s">
        <v>4850</v>
      </c>
      <c r="B334" t="s">
        <v>7507</v>
      </c>
      <c r="C334" t="s">
        <v>834</v>
      </c>
      <c r="D334" t="s">
        <v>7509</v>
      </c>
      <c r="E334" t="s">
        <v>7506</v>
      </c>
      <c r="F334" t="s">
        <v>38198</v>
      </c>
      <c r="G334" t="s">
        <v>38181</v>
      </c>
    </row>
    <row r="335" spans="1:7" ht="15" customHeight="1">
      <c r="A335" t="s">
        <v>4670</v>
      </c>
      <c r="B335" t="s">
        <v>5678</v>
      </c>
      <c r="C335" t="s">
        <v>834</v>
      </c>
      <c r="D335" t="s">
        <v>7493</v>
      </c>
      <c r="E335" t="s">
        <v>7491</v>
      </c>
      <c r="F335" t="s">
        <v>38198</v>
      </c>
      <c r="G335" t="s">
        <v>38181</v>
      </c>
    </row>
    <row r="336" spans="1:7" ht="15" customHeight="1">
      <c r="A336" t="s">
        <v>7461</v>
      </c>
      <c r="B336" t="s">
        <v>7462</v>
      </c>
      <c r="C336" t="s">
        <v>834</v>
      </c>
      <c r="D336" t="s">
        <v>7464</v>
      </c>
      <c r="E336" t="s">
        <v>7460</v>
      </c>
      <c r="F336" t="s">
        <v>38198</v>
      </c>
      <c r="G336" t="s">
        <v>38181</v>
      </c>
    </row>
    <row r="337" spans="1:7" ht="15" customHeight="1">
      <c r="A337" t="s">
        <v>5331</v>
      </c>
      <c r="B337" t="s">
        <v>7455</v>
      </c>
      <c r="C337" t="s">
        <v>834</v>
      </c>
      <c r="D337" t="s">
        <v>7457</v>
      </c>
      <c r="E337" t="s">
        <v>7454</v>
      </c>
      <c r="F337" t="s">
        <v>38198</v>
      </c>
      <c r="G337" t="s">
        <v>38181</v>
      </c>
    </row>
    <row r="338" spans="1:7" ht="15" customHeight="1">
      <c r="A338" t="s">
        <v>3299</v>
      </c>
      <c r="B338" t="s">
        <v>7488</v>
      </c>
      <c r="C338" t="s">
        <v>834</v>
      </c>
      <c r="D338" t="s">
        <v>7490</v>
      </c>
      <c r="E338" t="s">
        <v>7487</v>
      </c>
      <c r="F338" t="s">
        <v>38198</v>
      </c>
      <c r="G338" t="s">
        <v>38181</v>
      </c>
    </row>
    <row r="339" spans="1:7" ht="15" customHeight="1">
      <c r="A339" t="s">
        <v>13416</v>
      </c>
      <c r="B339" t="s">
        <v>13417</v>
      </c>
      <c r="C339" t="s">
        <v>9958</v>
      </c>
      <c r="D339" t="s">
        <v>13419</v>
      </c>
      <c r="E339" t="s">
        <v>13415</v>
      </c>
      <c r="F339" t="s">
        <v>38180</v>
      </c>
      <c r="G339" t="s">
        <v>38181</v>
      </c>
    </row>
    <row r="340" spans="1:7" ht="15" customHeight="1">
      <c r="A340" t="s">
        <v>5088</v>
      </c>
      <c r="B340" t="s">
        <v>9957</v>
      </c>
      <c r="C340" t="s">
        <v>9958</v>
      </c>
      <c r="D340" t="s">
        <v>9960</v>
      </c>
      <c r="E340" t="s">
        <v>9956</v>
      </c>
      <c r="F340" t="s">
        <v>38180</v>
      </c>
      <c r="G340" t="s">
        <v>38181</v>
      </c>
    </row>
    <row r="341" spans="1:7" ht="15" customHeight="1">
      <c r="A341" t="s">
        <v>4156</v>
      </c>
      <c r="B341" t="s">
        <v>11171</v>
      </c>
      <c r="C341" t="s">
        <v>9958</v>
      </c>
      <c r="D341" t="s">
        <v>11172</v>
      </c>
      <c r="E341" t="s">
        <v>11170</v>
      </c>
      <c r="F341" t="s">
        <v>38180</v>
      </c>
      <c r="G341" t="s">
        <v>38181</v>
      </c>
    </row>
    <row r="342" spans="1:7" ht="15" customHeight="1">
      <c r="A342" t="s">
        <v>4454</v>
      </c>
      <c r="B342" t="s">
        <v>7532</v>
      </c>
      <c r="C342" t="s">
        <v>208</v>
      </c>
      <c r="D342" t="s">
        <v>7534</v>
      </c>
      <c r="E342" t="s">
        <v>7531</v>
      </c>
      <c r="F342" t="s">
        <v>38199</v>
      </c>
      <c r="G342" t="s">
        <v>38181</v>
      </c>
    </row>
    <row r="343" spans="1:7" ht="15" customHeight="1">
      <c r="A343" t="s">
        <v>7522</v>
      </c>
      <c r="B343" t="s">
        <v>7523</v>
      </c>
      <c r="C343" t="s">
        <v>208</v>
      </c>
      <c r="D343" t="s">
        <v>7525</v>
      </c>
      <c r="E343" t="s">
        <v>7521</v>
      </c>
      <c r="F343" t="s">
        <v>38199</v>
      </c>
      <c r="G343" t="s">
        <v>38181</v>
      </c>
    </row>
    <row r="344" spans="1:7" ht="15" customHeight="1">
      <c r="A344" t="s">
        <v>5867</v>
      </c>
      <c r="B344" t="s">
        <v>7541</v>
      </c>
      <c r="C344" t="s">
        <v>208</v>
      </c>
      <c r="D344" t="s">
        <v>7543</v>
      </c>
      <c r="E344" t="s">
        <v>7540</v>
      </c>
      <c r="F344" t="s">
        <v>38199</v>
      </c>
      <c r="G344" t="s">
        <v>38181</v>
      </c>
    </row>
    <row r="345" spans="1:7" ht="15" customHeight="1">
      <c r="A345" t="s">
        <v>2768</v>
      </c>
      <c r="B345" t="s">
        <v>7537</v>
      </c>
      <c r="C345" t="s">
        <v>208</v>
      </c>
      <c r="D345" t="s">
        <v>7538</v>
      </c>
      <c r="E345" t="s">
        <v>7536</v>
      </c>
      <c r="F345" t="s">
        <v>38199</v>
      </c>
      <c r="G345" t="s">
        <v>38181</v>
      </c>
    </row>
    <row r="346" spans="1:7" ht="15" customHeight="1">
      <c r="A346" t="s">
        <v>5004</v>
      </c>
      <c r="B346" t="s">
        <v>7518</v>
      </c>
      <c r="C346" t="s">
        <v>208</v>
      </c>
      <c r="D346" t="s">
        <v>7520</v>
      </c>
      <c r="E346" t="s">
        <v>7517</v>
      </c>
      <c r="F346" t="s">
        <v>38199</v>
      </c>
      <c r="G346" t="s">
        <v>38181</v>
      </c>
    </row>
    <row r="347" spans="1:7" ht="15" customHeight="1">
      <c r="A347" t="s">
        <v>7546</v>
      </c>
      <c r="B347" t="s">
        <v>7547</v>
      </c>
      <c r="C347" t="s">
        <v>208</v>
      </c>
      <c r="D347" t="s">
        <v>7549</v>
      </c>
      <c r="E347" t="s">
        <v>7545</v>
      </c>
      <c r="F347" t="s">
        <v>38199</v>
      </c>
      <c r="G347" t="s">
        <v>38181</v>
      </c>
    </row>
    <row r="348" spans="1:7" ht="15" customHeight="1">
      <c r="A348" t="s">
        <v>7512</v>
      </c>
      <c r="B348" t="s">
        <v>2262</v>
      </c>
      <c r="C348" t="s">
        <v>208</v>
      </c>
      <c r="D348" t="s">
        <v>7514</v>
      </c>
      <c r="E348" t="s">
        <v>7511</v>
      </c>
      <c r="F348" t="s">
        <v>38199</v>
      </c>
      <c r="G348" t="s">
        <v>38181</v>
      </c>
    </row>
    <row r="349" spans="1:7" ht="15" customHeight="1">
      <c r="A349" t="s">
        <v>3194</v>
      </c>
      <c r="B349" t="s">
        <v>7528</v>
      </c>
      <c r="C349" t="s">
        <v>208</v>
      </c>
      <c r="D349" t="s">
        <v>7530</v>
      </c>
      <c r="E349" t="s">
        <v>7527</v>
      </c>
      <c r="F349" t="s">
        <v>38199</v>
      </c>
      <c r="G349" t="s">
        <v>38181</v>
      </c>
    </row>
    <row r="350" spans="1:7" ht="15" customHeight="1">
      <c r="A350" t="s">
        <v>2828</v>
      </c>
      <c r="B350" t="s">
        <v>7551</v>
      </c>
      <c r="C350" t="s">
        <v>230</v>
      </c>
      <c r="D350" t="s">
        <v>7553</v>
      </c>
      <c r="E350" t="s">
        <v>7550</v>
      </c>
      <c r="F350" t="s">
        <v>38200</v>
      </c>
      <c r="G350" t="s">
        <v>38181</v>
      </c>
    </row>
    <row r="351" spans="1:7" ht="15" customHeight="1">
      <c r="A351" t="s">
        <v>3769</v>
      </c>
      <c r="B351" t="s">
        <v>7557</v>
      </c>
      <c r="C351" t="s">
        <v>230</v>
      </c>
      <c r="D351" t="s">
        <v>7559</v>
      </c>
      <c r="E351" t="s">
        <v>7556</v>
      </c>
      <c r="F351" t="s">
        <v>38201</v>
      </c>
      <c r="G351" t="s">
        <v>38181</v>
      </c>
    </row>
    <row r="352" spans="1:7" ht="15" customHeight="1">
      <c r="A352" t="s">
        <v>7562</v>
      </c>
      <c r="B352" t="s">
        <v>3222</v>
      </c>
      <c r="C352" t="s">
        <v>230</v>
      </c>
      <c r="D352" t="s">
        <v>7563</v>
      </c>
      <c r="E352" t="s">
        <v>7561</v>
      </c>
      <c r="F352" t="s">
        <v>38201</v>
      </c>
      <c r="G352" t="s">
        <v>38181</v>
      </c>
    </row>
    <row r="353" spans="1:7" ht="15" customHeight="1">
      <c r="A353" t="s">
        <v>3729</v>
      </c>
      <c r="B353" t="s">
        <v>7584</v>
      </c>
      <c r="C353" t="s">
        <v>116</v>
      </c>
      <c r="D353" t="s">
        <v>7585</v>
      </c>
      <c r="E353" t="s">
        <v>7583</v>
      </c>
      <c r="F353" t="s">
        <v>38202</v>
      </c>
      <c r="G353" t="s">
        <v>38181</v>
      </c>
    </row>
    <row r="354" spans="1:7" ht="15" customHeight="1">
      <c r="A354" t="s">
        <v>5883</v>
      </c>
      <c r="B354" t="s">
        <v>7626</v>
      </c>
      <c r="C354" t="s">
        <v>116</v>
      </c>
      <c r="D354" t="s">
        <v>7627</v>
      </c>
      <c r="E354" t="s">
        <v>7625</v>
      </c>
      <c r="F354" t="s">
        <v>38202</v>
      </c>
      <c r="G354" t="s">
        <v>38181</v>
      </c>
    </row>
    <row r="355" spans="1:7" ht="15" customHeight="1">
      <c r="A355" t="s">
        <v>3311</v>
      </c>
      <c r="B355" t="s">
        <v>5548</v>
      </c>
      <c r="C355" t="s">
        <v>116</v>
      </c>
      <c r="D355" t="s">
        <v>7591</v>
      </c>
      <c r="E355" t="s">
        <v>7590</v>
      </c>
      <c r="F355" t="s">
        <v>38202</v>
      </c>
      <c r="G355" t="s">
        <v>38181</v>
      </c>
    </row>
    <row r="356" spans="1:7" ht="15" customHeight="1">
      <c r="A356" t="s">
        <v>7621</v>
      </c>
      <c r="B356" t="s">
        <v>7622</v>
      </c>
      <c r="C356" t="s">
        <v>116</v>
      </c>
      <c r="D356" t="s">
        <v>7624</v>
      </c>
      <c r="E356" t="s">
        <v>7620</v>
      </c>
      <c r="F356" t="s">
        <v>38202</v>
      </c>
      <c r="G356" t="s">
        <v>38181</v>
      </c>
    </row>
    <row r="357" spans="1:7" ht="15" customHeight="1">
      <c r="A357" t="s">
        <v>3047</v>
      </c>
      <c r="B357" t="s">
        <v>7594</v>
      </c>
      <c r="C357" t="s">
        <v>116</v>
      </c>
      <c r="D357" t="s">
        <v>7596</v>
      </c>
      <c r="E357" t="s">
        <v>7593</v>
      </c>
      <c r="F357" t="s">
        <v>38202</v>
      </c>
      <c r="G357" t="s">
        <v>38181</v>
      </c>
    </row>
    <row r="358" spans="1:7" ht="15" customHeight="1">
      <c r="A358" t="s">
        <v>7570</v>
      </c>
      <c r="B358" t="s">
        <v>7571</v>
      </c>
      <c r="C358" t="s">
        <v>116</v>
      </c>
      <c r="D358" t="s">
        <v>7573</v>
      </c>
      <c r="E358" t="s">
        <v>7569</v>
      </c>
      <c r="F358" t="s">
        <v>38202</v>
      </c>
      <c r="G358" t="s">
        <v>38181</v>
      </c>
    </row>
    <row r="359" spans="1:7" ht="15" customHeight="1">
      <c r="A359" t="s">
        <v>5343</v>
      </c>
      <c r="B359" t="s">
        <v>7599</v>
      </c>
      <c r="C359" t="s">
        <v>116</v>
      </c>
      <c r="D359" t="s">
        <v>7601</v>
      </c>
      <c r="E359" t="s">
        <v>7598</v>
      </c>
      <c r="F359" t="s">
        <v>38202</v>
      </c>
      <c r="G359" t="s">
        <v>38181</v>
      </c>
    </row>
    <row r="360" spans="1:7" ht="15" customHeight="1">
      <c r="A360" t="s">
        <v>7579</v>
      </c>
      <c r="B360" t="s">
        <v>5618</v>
      </c>
      <c r="C360" t="s">
        <v>116</v>
      </c>
      <c r="D360" t="s">
        <v>7581</v>
      </c>
      <c r="E360" t="s">
        <v>7578</v>
      </c>
      <c r="F360" t="s">
        <v>38202</v>
      </c>
      <c r="G360" t="s">
        <v>38181</v>
      </c>
    </row>
    <row r="361" spans="1:7" ht="15" customHeight="1">
      <c r="A361" t="s">
        <v>2892</v>
      </c>
      <c r="B361" t="s">
        <v>7587</v>
      </c>
      <c r="C361" t="s">
        <v>116</v>
      </c>
      <c r="D361" t="s">
        <v>7589</v>
      </c>
      <c r="E361" t="s">
        <v>7586</v>
      </c>
      <c r="F361" t="s">
        <v>38202</v>
      </c>
      <c r="G361" t="s">
        <v>38181</v>
      </c>
    </row>
    <row r="362" spans="1:7" ht="15" customHeight="1">
      <c r="A362" t="s">
        <v>2739</v>
      </c>
      <c r="B362" t="s">
        <v>5756</v>
      </c>
      <c r="C362" t="s">
        <v>116</v>
      </c>
      <c r="D362" t="s">
        <v>7609</v>
      </c>
      <c r="E362" t="s">
        <v>7608</v>
      </c>
      <c r="F362" t="s">
        <v>38202</v>
      </c>
      <c r="G362" t="s">
        <v>38181</v>
      </c>
    </row>
    <row r="363" spans="1:7" ht="15" customHeight="1">
      <c r="A363" t="s">
        <v>3013</v>
      </c>
      <c r="B363" t="s">
        <v>4944</v>
      </c>
      <c r="C363" t="s">
        <v>116</v>
      </c>
      <c r="D363" t="s">
        <v>7603</v>
      </c>
      <c r="E363" t="s">
        <v>7602</v>
      </c>
      <c r="F363" t="s">
        <v>38202</v>
      </c>
      <c r="G363" t="s">
        <v>38181</v>
      </c>
    </row>
    <row r="364" spans="1:7" ht="15" customHeight="1">
      <c r="A364" t="s">
        <v>2896</v>
      </c>
      <c r="B364" t="s">
        <v>7565</v>
      </c>
      <c r="C364" t="s">
        <v>116</v>
      </c>
      <c r="D364" t="s">
        <v>7566</v>
      </c>
      <c r="E364" t="s">
        <v>7564</v>
      </c>
      <c r="F364" t="s">
        <v>38202</v>
      </c>
      <c r="G364" t="s">
        <v>38181</v>
      </c>
    </row>
    <row r="365" spans="1:7" ht="15" customHeight="1">
      <c r="A365" t="s">
        <v>7617</v>
      </c>
      <c r="B365" t="s">
        <v>7618</v>
      </c>
      <c r="C365" t="s">
        <v>116</v>
      </c>
      <c r="D365" t="s">
        <v>7619</v>
      </c>
      <c r="E365" t="s">
        <v>7616</v>
      </c>
      <c r="F365" t="s">
        <v>38202</v>
      </c>
      <c r="G365" t="s">
        <v>38181</v>
      </c>
    </row>
    <row r="366" spans="1:7" ht="15" customHeight="1">
      <c r="A366" t="s">
        <v>7612</v>
      </c>
      <c r="B366" t="s">
        <v>7613</v>
      </c>
      <c r="C366" t="s">
        <v>116</v>
      </c>
      <c r="D366" t="s">
        <v>7614</v>
      </c>
      <c r="E366" t="s">
        <v>7611</v>
      </c>
      <c r="F366" t="s">
        <v>38202</v>
      </c>
      <c r="G366" t="s">
        <v>38181</v>
      </c>
    </row>
    <row r="367" spans="1:7" ht="15" customHeight="1">
      <c r="A367" t="s">
        <v>4288</v>
      </c>
      <c r="B367" t="s">
        <v>7630</v>
      </c>
      <c r="C367" t="s">
        <v>116</v>
      </c>
      <c r="D367" t="s">
        <v>7632</v>
      </c>
      <c r="E367" t="s">
        <v>7629</v>
      </c>
      <c r="F367" t="s">
        <v>38202</v>
      </c>
      <c r="G367" t="s">
        <v>38181</v>
      </c>
    </row>
    <row r="368" spans="1:7" ht="15" customHeight="1">
      <c r="A368" t="s">
        <v>2940</v>
      </c>
      <c r="B368" t="s">
        <v>7605</v>
      </c>
      <c r="C368" t="s">
        <v>116</v>
      </c>
      <c r="D368" t="s">
        <v>7606</v>
      </c>
      <c r="E368" t="s">
        <v>7604</v>
      </c>
      <c r="F368" t="s">
        <v>38202</v>
      </c>
      <c r="G368" t="s">
        <v>38181</v>
      </c>
    </row>
    <row r="369" spans="1:7" ht="15" customHeight="1">
      <c r="A369" t="s">
        <v>4346</v>
      </c>
      <c r="B369" t="s">
        <v>7576</v>
      </c>
      <c r="C369" t="s">
        <v>116</v>
      </c>
      <c r="D369" t="s">
        <v>7577</v>
      </c>
      <c r="E369" t="s">
        <v>7575</v>
      </c>
      <c r="F369" t="s">
        <v>38202</v>
      </c>
      <c r="G369" t="s">
        <v>38181</v>
      </c>
    </row>
    <row r="370" spans="1:7" ht="15" customHeight="1">
      <c r="A370" t="s">
        <v>13085</v>
      </c>
      <c r="B370" t="s">
        <v>13086</v>
      </c>
      <c r="C370" t="s">
        <v>11394</v>
      </c>
      <c r="D370" t="s">
        <v>13088</v>
      </c>
      <c r="E370" t="s">
        <v>13084</v>
      </c>
      <c r="F370" t="s">
        <v>38180</v>
      </c>
      <c r="G370" t="s">
        <v>38181</v>
      </c>
    </row>
    <row r="371" spans="1:7" ht="15" customHeight="1">
      <c r="A371" t="s">
        <v>7472</v>
      </c>
      <c r="B371" t="s">
        <v>11393</v>
      </c>
      <c r="C371" t="s">
        <v>11394</v>
      </c>
      <c r="D371" t="s">
        <v>11396</v>
      </c>
      <c r="E371" t="s">
        <v>11392</v>
      </c>
      <c r="F371" t="s">
        <v>38180</v>
      </c>
      <c r="G371" t="s">
        <v>38181</v>
      </c>
    </row>
    <row r="372" spans="1:7" ht="15" customHeight="1">
      <c r="A372" t="s">
        <v>11859</v>
      </c>
      <c r="B372" t="s">
        <v>11860</v>
      </c>
      <c r="C372" t="s">
        <v>11394</v>
      </c>
      <c r="D372" t="s">
        <v>11861</v>
      </c>
      <c r="E372" t="s">
        <v>11858</v>
      </c>
      <c r="F372" t="s">
        <v>38180</v>
      </c>
      <c r="G372" t="s">
        <v>38181</v>
      </c>
    </row>
    <row r="373" spans="1:7" ht="15" customHeight="1">
      <c r="A373" t="s">
        <v>8595</v>
      </c>
      <c r="B373" t="s">
        <v>8596</v>
      </c>
      <c r="C373" t="s">
        <v>854</v>
      </c>
      <c r="D373" t="s">
        <v>8597</v>
      </c>
      <c r="E373" t="s">
        <v>8594</v>
      </c>
      <c r="F373" t="s">
        <v>38185</v>
      </c>
      <c r="G373" t="s">
        <v>38181</v>
      </c>
    </row>
    <row r="374" spans="1:7" ht="15" customHeight="1">
      <c r="A374" t="s">
        <v>4440</v>
      </c>
      <c r="B374" t="s">
        <v>5406</v>
      </c>
      <c r="C374" t="s">
        <v>240</v>
      </c>
      <c r="D374" t="s">
        <v>7640</v>
      </c>
      <c r="E374" t="s">
        <v>7638</v>
      </c>
      <c r="F374" t="s">
        <v>38203</v>
      </c>
      <c r="G374" t="s">
        <v>38181</v>
      </c>
    </row>
    <row r="375" spans="1:7" ht="15" customHeight="1">
      <c r="A375" t="s">
        <v>7634</v>
      </c>
      <c r="B375" t="s">
        <v>7635</v>
      </c>
      <c r="C375" t="s">
        <v>240</v>
      </c>
      <c r="D375" t="s">
        <v>7636</v>
      </c>
      <c r="E375" t="s">
        <v>7633</v>
      </c>
      <c r="F375" t="s">
        <v>38203</v>
      </c>
      <c r="G375" t="s">
        <v>38181</v>
      </c>
    </row>
    <row r="376" spans="1:7" ht="15" customHeight="1">
      <c r="A376" t="s">
        <v>7642</v>
      </c>
      <c r="B376" t="s">
        <v>7643</v>
      </c>
      <c r="C376" t="s">
        <v>240</v>
      </c>
      <c r="D376" t="s">
        <v>7644</v>
      </c>
      <c r="E376" t="s">
        <v>7641</v>
      </c>
      <c r="F376" t="s">
        <v>38203</v>
      </c>
      <c r="G376" t="s">
        <v>38181</v>
      </c>
    </row>
    <row r="377" spans="1:7" ht="15" customHeight="1">
      <c r="A377" t="s">
        <v>2311</v>
      </c>
      <c r="B377" t="s">
        <v>7650</v>
      </c>
      <c r="C377" t="s">
        <v>240</v>
      </c>
      <c r="D377" t="s">
        <v>7651</v>
      </c>
      <c r="E377" t="s">
        <v>7649</v>
      </c>
      <c r="F377" t="s">
        <v>38203</v>
      </c>
      <c r="G377" t="s">
        <v>38181</v>
      </c>
    </row>
    <row r="378" spans="1:7" ht="15" customHeight="1">
      <c r="A378" t="s">
        <v>3808</v>
      </c>
      <c r="B378" t="s">
        <v>7646</v>
      </c>
      <c r="C378" t="s">
        <v>240</v>
      </c>
      <c r="D378" t="s">
        <v>7647</v>
      </c>
      <c r="E378" t="s">
        <v>7645</v>
      </c>
      <c r="F378" t="s">
        <v>38203</v>
      </c>
      <c r="G378" t="s">
        <v>38181</v>
      </c>
    </row>
    <row r="379" spans="1:7" ht="15" customHeight="1">
      <c r="A379" t="s">
        <v>10794</v>
      </c>
      <c r="B379" t="s">
        <v>10795</v>
      </c>
      <c r="C379" t="s">
        <v>10256</v>
      </c>
      <c r="D379" t="s">
        <v>10797</v>
      </c>
      <c r="E379" t="s">
        <v>10793</v>
      </c>
      <c r="F379" t="s">
        <v>38180</v>
      </c>
      <c r="G379" t="s">
        <v>38181</v>
      </c>
    </row>
    <row r="380" spans="1:7" ht="15" customHeight="1">
      <c r="A380" t="s">
        <v>3112</v>
      </c>
      <c r="B380" t="s">
        <v>12596</v>
      </c>
      <c r="C380" t="s">
        <v>10256</v>
      </c>
      <c r="D380" t="s">
        <v>12598</v>
      </c>
      <c r="E380" t="s">
        <v>12595</v>
      </c>
      <c r="F380" t="s">
        <v>38180</v>
      </c>
      <c r="G380" t="s">
        <v>38181</v>
      </c>
    </row>
    <row r="381" spans="1:7" ht="15" customHeight="1">
      <c r="A381" t="s">
        <v>10345</v>
      </c>
      <c r="B381" t="s">
        <v>10346</v>
      </c>
      <c r="C381" t="s">
        <v>10256</v>
      </c>
      <c r="D381" t="s">
        <v>10348</v>
      </c>
      <c r="E381" t="s">
        <v>10344</v>
      </c>
      <c r="F381" t="s">
        <v>38180</v>
      </c>
      <c r="G381" t="s">
        <v>38181</v>
      </c>
    </row>
    <row r="382" spans="1:7" ht="15" customHeight="1">
      <c r="A382" t="s">
        <v>11068</v>
      </c>
      <c r="B382" t="s">
        <v>11069</v>
      </c>
      <c r="C382" t="s">
        <v>10256</v>
      </c>
      <c r="D382" t="s">
        <v>11071</v>
      </c>
      <c r="E382" t="s">
        <v>11067</v>
      </c>
      <c r="F382" t="s">
        <v>38180</v>
      </c>
      <c r="G382" t="s">
        <v>38181</v>
      </c>
    </row>
    <row r="383" spans="1:7" ht="15" customHeight="1">
      <c r="A383" t="s">
        <v>13385</v>
      </c>
      <c r="B383" t="s">
        <v>4753</v>
      </c>
      <c r="C383" t="s">
        <v>10256</v>
      </c>
      <c r="D383" t="s">
        <v>13387</v>
      </c>
      <c r="E383" t="s">
        <v>13384</v>
      </c>
      <c r="F383" t="s">
        <v>38180</v>
      </c>
      <c r="G383" t="s">
        <v>38181</v>
      </c>
    </row>
    <row r="384" spans="1:7" ht="15" customHeight="1">
      <c r="A384" t="s">
        <v>13125</v>
      </c>
      <c r="B384" t="s">
        <v>13126</v>
      </c>
      <c r="C384" t="s">
        <v>10256</v>
      </c>
      <c r="D384" t="s">
        <v>13128</v>
      </c>
      <c r="E384" t="s">
        <v>13124</v>
      </c>
      <c r="F384" t="s">
        <v>38180</v>
      </c>
      <c r="G384" t="s">
        <v>38181</v>
      </c>
    </row>
    <row r="385" spans="1:7" ht="15" customHeight="1">
      <c r="A385" t="s">
        <v>5527</v>
      </c>
      <c r="B385" t="s">
        <v>10255</v>
      </c>
      <c r="C385" t="s">
        <v>10256</v>
      </c>
      <c r="D385" t="s">
        <v>10258</v>
      </c>
      <c r="E385" t="s">
        <v>10254</v>
      </c>
      <c r="F385" t="s">
        <v>38180</v>
      </c>
      <c r="G385" t="s">
        <v>38181</v>
      </c>
    </row>
    <row r="386" spans="1:7" ht="15" customHeight="1">
      <c r="A386" t="s">
        <v>6529</v>
      </c>
      <c r="B386" t="s">
        <v>11362</v>
      </c>
      <c r="C386" t="s">
        <v>10256</v>
      </c>
      <c r="D386" t="s">
        <v>11364</v>
      </c>
      <c r="E386" t="s">
        <v>11361</v>
      </c>
      <c r="F386" t="s">
        <v>38180</v>
      </c>
      <c r="G386" t="s">
        <v>38181</v>
      </c>
    </row>
    <row r="387" spans="1:7" ht="15" customHeight="1">
      <c r="A387" t="s">
        <v>6163</v>
      </c>
      <c r="B387" t="s">
        <v>11509</v>
      </c>
      <c r="C387" t="s">
        <v>10256</v>
      </c>
      <c r="D387" t="s">
        <v>11511</v>
      </c>
      <c r="E387" t="s">
        <v>11508</v>
      </c>
      <c r="F387" t="s">
        <v>38180</v>
      </c>
      <c r="G387" t="s">
        <v>38181</v>
      </c>
    </row>
    <row r="388" spans="1:7" ht="15" customHeight="1">
      <c r="A388" t="s">
        <v>2110</v>
      </c>
      <c r="B388" t="s">
        <v>13496</v>
      </c>
      <c r="C388" t="s">
        <v>10256</v>
      </c>
      <c r="D388" t="s">
        <v>13498</v>
      </c>
      <c r="E388" t="s">
        <v>13495</v>
      </c>
      <c r="F388" t="s">
        <v>38180</v>
      </c>
      <c r="G388" t="s">
        <v>38181</v>
      </c>
    </row>
    <row r="389" spans="1:7" ht="15" customHeight="1">
      <c r="A389" t="s">
        <v>10520</v>
      </c>
      <c r="B389" t="s">
        <v>10521</v>
      </c>
      <c r="C389" t="s">
        <v>10256</v>
      </c>
      <c r="D389" t="s">
        <v>10523</v>
      </c>
      <c r="E389" t="s">
        <v>10519</v>
      </c>
      <c r="F389" t="s">
        <v>38180</v>
      </c>
      <c r="G389" t="s">
        <v>38181</v>
      </c>
    </row>
    <row r="390" spans="1:7" ht="15" customHeight="1">
      <c r="A390" t="s">
        <v>3278</v>
      </c>
      <c r="B390" t="s">
        <v>2855</v>
      </c>
      <c r="C390" t="s">
        <v>10256</v>
      </c>
      <c r="D390" t="s">
        <v>12400</v>
      </c>
      <c r="E390" t="s">
        <v>12398</v>
      </c>
      <c r="F390" t="s">
        <v>38180</v>
      </c>
      <c r="G390" t="s">
        <v>38181</v>
      </c>
    </row>
    <row r="391" spans="1:7" ht="15" customHeight="1">
      <c r="A391" t="s">
        <v>10962</v>
      </c>
      <c r="B391" t="s">
        <v>2541</v>
      </c>
      <c r="C391" t="s">
        <v>10256</v>
      </c>
      <c r="D391" t="s">
        <v>10964</v>
      </c>
      <c r="E391" t="s">
        <v>10961</v>
      </c>
      <c r="F391" t="s">
        <v>38180</v>
      </c>
      <c r="G391" t="s">
        <v>38181</v>
      </c>
    </row>
    <row r="392" spans="1:7" ht="15" customHeight="1">
      <c r="A392" t="s">
        <v>10411</v>
      </c>
      <c r="B392" t="s">
        <v>10412</v>
      </c>
      <c r="C392" t="s">
        <v>10256</v>
      </c>
      <c r="D392" t="s">
        <v>10414</v>
      </c>
      <c r="E392" t="s">
        <v>10410</v>
      </c>
      <c r="F392" t="s">
        <v>38180</v>
      </c>
      <c r="G392" t="s">
        <v>38181</v>
      </c>
    </row>
    <row r="393" spans="1:7" ht="15" customHeight="1">
      <c r="A393" t="s">
        <v>11367</v>
      </c>
      <c r="B393" t="s">
        <v>11377</v>
      </c>
      <c r="C393" t="s">
        <v>10256</v>
      </c>
      <c r="D393" t="s">
        <v>11379</v>
      </c>
      <c r="E393" t="s">
        <v>11376</v>
      </c>
      <c r="F393" t="s">
        <v>38180</v>
      </c>
      <c r="G393" t="s">
        <v>38181</v>
      </c>
    </row>
    <row r="394" spans="1:7" ht="15" customHeight="1">
      <c r="A394" t="s">
        <v>2929</v>
      </c>
      <c r="B394" t="s">
        <v>12759</v>
      </c>
      <c r="C394" t="s">
        <v>10256</v>
      </c>
      <c r="D394" t="s">
        <v>12761</v>
      </c>
      <c r="E394" t="s">
        <v>12758</v>
      </c>
      <c r="F394" t="s">
        <v>38180</v>
      </c>
      <c r="G394" t="s">
        <v>38181</v>
      </c>
    </row>
    <row r="395" spans="1:7" ht="15" customHeight="1">
      <c r="A395" t="s">
        <v>11367</v>
      </c>
      <c r="B395" t="s">
        <v>5274</v>
      </c>
      <c r="C395" t="s">
        <v>10256</v>
      </c>
      <c r="D395" t="s">
        <v>11382</v>
      </c>
      <c r="E395" t="s">
        <v>11380</v>
      </c>
      <c r="F395" t="s">
        <v>38180</v>
      </c>
      <c r="G395" t="s">
        <v>38181</v>
      </c>
    </row>
    <row r="396" spans="1:7" ht="15" customHeight="1">
      <c r="A396" t="s">
        <v>11658</v>
      </c>
      <c r="B396" t="s">
        <v>11659</v>
      </c>
      <c r="C396" t="s">
        <v>10256</v>
      </c>
      <c r="D396" t="s">
        <v>11660</v>
      </c>
      <c r="E396" t="s">
        <v>11657</v>
      </c>
      <c r="F396" t="s">
        <v>38180</v>
      </c>
      <c r="G396" t="s">
        <v>38181</v>
      </c>
    </row>
    <row r="397" spans="1:7" ht="15" customHeight="1">
      <c r="A397" t="s">
        <v>5701</v>
      </c>
      <c r="B397" t="s">
        <v>11965</v>
      </c>
      <c r="C397" t="s">
        <v>10256</v>
      </c>
      <c r="D397" t="s">
        <v>11967</v>
      </c>
      <c r="E397" t="s">
        <v>11964</v>
      </c>
      <c r="F397" t="s">
        <v>38180</v>
      </c>
      <c r="G397" t="s">
        <v>38181</v>
      </c>
    </row>
    <row r="398" spans="1:7" ht="15" customHeight="1">
      <c r="A398" t="s">
        <v>2732</v>
      </c>
      <c r="B398" t="s">
        <v>12902</v>
      </c>
      <c r="C398" t="s">
        <v>10256</v>
      </c>
      <c r="D398" t="s">
        <v>12903</v>
      </c>
      <c r="E398" t="s">
        <v>12901</v>
      </c>
      <c r="F398" t="s">
        <v>38180</v>
      </c>
      <c r="G398" t="s">
        <v>38181</v>
      </c>
    </row>
    <row r="399" spans="1:7" ht="15" customHeight="1">
      <c r="A399" t="s">
        <v>10331</v>
      </c>
      <c r="B399" t="s">
        <v>10336</v>
      </c>
      <c r="C399" t="s">
        <v>10256</v>
      </c>
      <c r="D399" t="s">
        <v>10338</v>
      </c>
      <c r="E399" t="s">
        <v>10335</v>
      </c>
      <c r="F399" t="s">
        <v>38180</v>
      </c>
      <c r="G399" t="s">
        <v>38181</v>
      </c>
    </row>
    <row r="400" spans="1:7" ht="15" customHeight="1">
      <c r="A400" t="s">
        <v>3078</v>
      </c>
      <c r="B400" t="s">
        <v>12640</v>
      </c>
      <c r="C400" t="s">
        <v>10256</v>
      </c>
      <c r="D400" t="s">
        <v>12642</v>
      </c>
      <c r="E400" t="s">
        <v>12639</v>
      </c>
      <c r="F400" t="s">
        <v>38180</v>
      </c>
      <c r="G400" t="s">
        <v>38181</v>
      </c>
    </row>
    <row r="401" spans="1:7" ht="15" customHeight="1">
      <c r="A401" t="s">
        <v>10608</v>
      </c>
      <c r="B401" t="s">
        <v>6735</v>
      </c>
      <c r="C401" t="s">
        <v>10256</v>
      </c>
      <c r="D401" t="s">
        <v>10610</v>
      </c>
      <c r="E401" t="s">
        <v>10607</v>
      </c>
      <c r="F401" t="s">
        <v>38180</v>
      </c>
      <c r="G401" t="s">
        <v>38181</v>
      </c>
    </row>
    <row r="402" spans="1:7" ht="15" customHeight="1">
      <c r="A402" t="s">
        <v>10272</v>
      </c>
      <c r="B402" t="s">
        <v>10273</v>
      </c>
      <c r="C402" t="s">
        <v>10256</v>
      </c>
      <c r="D402" t="s">
        <v>10275</v>
      </c>
      <c r="E402" t="s">
        <v>10271</v>
      </c>
      <c r="F402" t="s">
        <v>38180</v>
      </c>
      <c r="G402" t="s">
        <v>38181</v>
      </c>
    </row>
    <row r="403" spans="1:7" ht="15" customHeight="1">
      <c r="A403" t="s">
        <v>10915</v>
      </c>
      <c r="B403" t="s">
        <v>10916</v>
      </c>
      <c r="C403" t="s">
        <v>10256</v>
      </c>
      <c r="D403" t="s">
        <v>10918</v>
      </c>
      <c r="E403" t="s">
        <v>10914</v>
      </c>
      <c r="F403" t="s">
        <v>38180</v>
      </c>
      <c r="G403" t="s">
        <v>38181</v>
      </c>
    </row>
    <row r="404" spans="1:7" ht="15" customHeight="1">
      <c r="A404" t="s">
        <v>6836</v>
      </c>
      <c r="B404" t="s">
        <v>13395</v>
      </c>
      <c r="C404" t="s">
        <v>10256</v>
      </c>
      <c r="D404" t="s">
        <v>13397</v>
      </c>
      <c r="E404" t="s">
        <v>13394</v>
      </c>
      <c r="F404" t="s">
        <v>38180</v>
      </c>
      <c r="G404" t="s">
        <v>38181</v>
      </c>
    </row>
    <row r="405" spans="1:7" ht="15" customHeight="1">
      <c r="A405" t="s">
        <v>11663</v>
      </c>
      <c r="B405" t="s">
        <v>11664</v>
      </c>
      <c r="C405" t="s">
        <v>10256</v>
      </c>
      <c r="D405" t="s">
        <v>11666</v>
      </c>
      <c r="E405" t="s">
        <v>11662</v>
      </c>
      <c r="F405" t="s">
        <v>38180</v>
      </c>
      <c r="G405" t="s">
        <v>38181</v>
      </c>
    </row>
    <row r="406" spans="1:7" ht="15" customHeight="1">
      <c r="A406" t="s">
        <v>4034</v>
      </c>
      <c r="B406" t="s">
        <v>8599</v>
      </c>
      <c r="C406" t="s">
        <v>601</v>
      </c>
      <c r="D406" t="s">
        <v>8600</v>
      </c>
      <c r="E406" t="s">
        <v>8598</v>
      </c>
      <c r="F406" t="s">
        <v>38182</v>
      </c>
      <c r="G406" t="s">
        <v>38181</v>
      </c>
    </row>
    <row r="407" spans="1:7" ht="15" customHeight="1">
      <c r="A407" t="s">
        <v>3052</v>
      </c>
      <c r="B407" t="s">
        <v>8602</v>
      </c>
      <c r="C407" t="s">
        <v>1684</v>
      </c>
      <c r="E407" t="s">
        <v>8601</v>
      </c>
      <c r="F407" t="s">
        <v>38182</v>
      </c>
      <c r="G407" t="s">
        <v>38181</v>
      </c>
    </row>
    <row r="408" spans="1:7" ht="15" customHeight="1">
      <c r="A408" t="s">
        <v>8604</v>
      </c>
      <c r="B408" t="s">
        <v>4000</v>
      </c>
      <c r="C408" t="s">
        <v>8605</v>
      </c>
      <c r="D408" t="s">
        <v>8607</v>
      </c>
      <c r="E408" t="s">
        <v>8603</v>
      </c>
      <c r="F408" t="s">
        <v>38182</v>
      </c>
      <c r="G408" t="s">
        <v>38181</v>
      </c>
    </row>
    <row r="409" spans="1:7" ht="15" customHeight="1">
      <c r="A409" t="s">
        <v>2611</v>
      </c>
      <c r="B409" t="s">
        <v>3826</v>
      </c>
      <c r="C409" t="s">
        <v>102</v>
      </c>
      <c r="D409" t="s">
        <v>7868</v>
      </c>
      <c r="E409" t="s">
        <v>7867</v>
      </c>
      <c r="F409" t="s">
        <v>38204</v>
      </c>
      <c r="G409" t="s">
        <v>38181</v>
      </c>
    </row>
    <row r="410" spans="1:7" ht="15" customHeight="1">
      <c r="A410" t="s">
        <v>7728</v>
      </c>
      <c r="B410" t="s">
        <v>7729</v>
      </c>
      <c r="C410" t="s">
        <v>102</v>
      </c>
      <c r="D410" t="s">
        <v>7731</v>
      </c>
      <c r="E410" t="s">
        <v>7727</v>
      </c>
      <c r="F410" t="s">
        <v>38205</v>
      </c>
      <c r="G410" t="s">
        <v>38181</v>
      </c>
    </row>
    <row r="411" spans="1:7" ht="15" customHeight="1">
      <c r="A411" t="s">
        <v>2478</v>
      </c>
      <c r="B411" t="s">
        <v>7903</v>
      </c>
      <c r="C411" t="s">
        <v>102</v>
      </c>
      <c r="D411" t="s">
        <v>7904</v>
      </c>
      <c r="F411" t="s">
        <v>38204</v>
      </c>
      <c r="G411" t="s">
        <v>38181</v>
      </c>
    </row>
    <row r="412" spans="1:7" ht="15" customHeight="1">
      <c r="A412" t="s">
        <v>7877</v>
      </c>
      <c r="B412" t="s">
        <v>7878</v>
      </c>
      <c r="C412" t="s">
        <v>102</v>
      </c>
      <c r="D412" t="s">
        <v>7879</v>
      </c>
      <c r="E412" t="s">
        <v>7876</v>
      </c>
      <c r="F412" t="s">
        <v>38204</v>
      </c>
      <c r="G412" t="s">
        <v>38181</v>
      </c>
    </row>
    <row r="413" spans="1:7" ht="15" customHeight="1">
      <c r="A413" t="s">
        <v>7806</v>
      </c>
      <c r="B413" t="s">
        <v>7807</v>
      </c>
      <c r="C413" t="s">
        <v>102</v>
      </c>
      <c r="D413" t="s">
        <v>7808</v>
      </c>
      <c r="E413" t="s">
        <v>7805</v>
      </c>
      <c r="F413" t="s">
        <v>38204</v>
      </c>
      <c r="G413" t="s">
        <v>38181</v>
      </c>
    </row>
    <row r="414" spans="1:7" ht="15" customHeight="1">
      <c r="A414" t="s">
        <v>2627</v>
      </c>
      <c r="B414" t="s">
        <v>7948</v>
      </c>
      <c r="C414" t="s">
        <v>102</v>
      </c>
      <c r="D414" t="s">
        <v>7949</v>
      </c>
      <c r="E414" t="s">
        <v>7947</v>
      </c>
      <c r="F414" t="s">
        <v>38204</v>
      </c>
      <c r="G414" t="s">
        <v>38181</v>
      </c>
    </row>
    <row r="415" spans="1:7" ht="15" customHeight="1">
      <c r="A415" t="s">
        <v>7880</v>
      </c>
      <c r="B415" t="s">
        <v>7881</v>
      </c>
      <c r="C415" t="s">
        <v>102</v>
      </c>
      <c r="D415" t="s">
        <v>7883</v>
      </c>
      <c r="F415" t="s">
        <v>38204</v>
      </c>
      <c r="G415" t="s">
        <v>38181</v>
      </c>
    </row>
    <row r="416" spans="1:7" ht="15" customHeight="1">
      <c r="A416" t="s">
        <v>4607</v>
      </c>
      <c r="B416" t="s">
        <v>7734</v>
      </c>
      <c r="C416" t="s">
        <v>102</v>
      </c>
      <c r="D416" t="s">
        <v>7735</v>
      </c>
      <c r="E416" t="s">
        <v>7733</v>
      </c>
      <c r="F416" t="s">
        <v>38205</v>
      </c>
      <c r="G416" t="s">
        <v>38181</v>
      </c>
    </row>
    <row r="417" spans="1:7" ht="15" customHeight="1">
      <c r="A417" t="s">
        <v>4304</v>
      </c>
      <c r="B417" t="s">
        <v>7654</v>
      </c>
      <c r="C417" t="s">
        <v>102</v>
      </c>
      <c r="D417" t="s">
        <v>7656</v>
      </c>
      <c r="E417" t="s">
        <v>7653</v>
      </c>
      <c r="F417" t="s">
        <v>38205</v>
      </c>
      <c r="G417" t="s">
        <v>38181</v>
      </c>
    </row>
    <row r="418" spans="1:7" ht="15" customHeight="1">
      <c r="A418" t="s">
        <v>7763</v>
      </c>
      <c r="B418" t="s">
        <v>5433</v>
      </c>
      <c r="C418" t="s">
        <v>102</v>
      </c>
      <c r="D418" t="s">
        <v>7764</v>
      </c>
      <c r="E418" t="s">
        <v>7762</v>
      </c>
      <c r="F418" t="s">
        <v>38205</v>
      </c>
      <c r="G418" t="s">
        <v>38181</v>
      </c>
    </row>
    <row r="419" spans="1:7" ht="15" customHeight="1">
      <c r="A419" t="s">
        <v>7738</v>
      </c>
      <c r="B419" t="s">
        <v>7739</v>
      </c>
      <c r="C419" t="s">
        <v>102</v>
      </c>
      <c r="D419" t="s">
        <v>7740</v>
      </c>
      <c r="E419" t="s">
        <v>7737</v>
      </c>
      <c r="F419" t="s">
        <v>38205</v>
      </c>
      <c r="G419" t="s">
        <v>38181</v>
      </c>
    </row>
    <row r="420" spans="1:7" ht="15" customHeight="1">
      <c r="A420" t="s">
        <v>4224</v>
      </c>
      <c r="B420" t="s">
        <v>7913</v>
      </c>
      <c r="C420" t="s">
        <v>102</v>
      </c>
      <c r="D420" t="s">
        <v>7915</v>
      </c>
      <c r="E420" t="s">
        <v>7912</v>
      </c>
      <c r="F420" t="s">
        <v>38204</v>
      </c>
      <c r="G420" t="s">
        <v>38181</v>
      </c>
    </row>
    <row r="421" spans="1:7" ht="15" customHeight="1">
      <c r="A421" t="s">
        <v>7828</v>
      </c>
      <c r="B421" t="s">
        <v>7829</v>
      </c>
      <c r="C421" t="s">
        <v>102</v>
      </c>
      <c r="D421" t="s">
        <v>7830</v>
      </c>
      <c r="E421" t="s">
        <v>7827</v>
      </c>
      <c r="F421" t="s">
        <v>38204</v>
      </c>
      <c r="G421" t="s">
        <v>38181</v>
      </c>
    </row>
    <row r="422" spans="1:7" ht="15" customHeight="1">
      <c r="A422" t="s">
        <v>2790</v>
      </c>
      <c r="B422" t="s">
        <v>7813</v>
      </c>
      <c r="C422" t="s">
        <v>102</v>
      </c>
      <c r="D422" t="s">
        <v>7815</v>
      </c>
      <c r="E422" t="s">
        <v>7812</v>
      </c>
      <c r="F422" t="s">
        <v>38204</v>
      </c>
      <c r="G422" t="s">
        <v>38181</v>
      </c>
    </row>
    <row r="423" spans="1:7" ht="15" customHeight="1">
      <c r="A423" t="s">
        <v>7859</v>
      </c>
      <c r="B423" t="s">
        <v>7860</v>
      </c>
      <c r="C423" t="s">
        <v>102</v>
      </c>
      <c r="D423" t="s">
        <v>7862</v>
      </c>
      <c r="E423" t="s">
        <v>7858</v>
      </c>
      <c r="F423" t="s">
        <v>38204</v>
      </c>
      <c r="G423" t="s">
        <v>38181</v>
      </c>
    </row>
    <row r="424" spans="1:7" ht="15" customHeight="1">
      <c r="A424" t="s">
        <v>3990</v>
      </c>
      <c r="B424" t="s">
        <v>7832</v>
      </c>
      <c r="C424" t="s">
        <v>102</v>
      </c>
      <c r="D424" t="s">
        <v>7834</v>
      </c>
      <c r="E424" t="s">
        <v>7831</v>
      </c>
      <c r="F424" t="s">
        <v>38204</v>
      </c>
      <c r="G424" t="s">
        <v>38181</v>
      </c>
    </row>
    <row r="425" spans="1:7" ht="15" customHeight="1">
      <c r="A425" t="s">
        <v>2297</v>
      </c>
      <c r="B425" t="s">
        <v>7951</v>
      </c>
      <c r="C425" t="s">
        <v>102</v>
      </c>
      <c r="D425" t="s">
        <v>7952</v>
      </c>
      <c r="E425" t="s">
        <v>7950</v>
      </c>
      <c r="F425" t="s">
        <v>38204</v>
      </c>
      <c r="G425" t="s">
        <v>38181</v>
      </c>
    </row>
    <row r="426" spans="1:7" ht="15" customHeight="1">
      <c r="A426" t="s">
        <v>6500</v>
      </c>
      <c r="B426" t="s">
        <v>7817</v>
      </c>
      <c r="C426" t="s">
        <v>102</v>
      </c>
      <c r="D426" t="s">
        <v>7819</v>
      </c>
      <c r="E426" t="s">
        <v>7816</v>
      </c>
      <c r="F426" t="s">
        <v>38204</v>
      </c>
      <c r="G426" t="s">
        <v>38181</v>
      </c>
    </row>
    <row r="427" spans="1:7" ht="15" customHeight="1">
      <c r="A427" t="s">
        <v>7884</v>
      </c>
      <c r="B427" t="s">
        <v>7885</v>
      </c>
      <c r="C427" t="s">
        <v>102</v>
      </c>
      <c r="D427" t="s">
        <v>7886</v>
      </c>
      <c r="F427" t="s">
        <v>38204</v>
      </c>
      <c r="G427" t="s">
        <v>38181</v>
      </c>
    </row>
    <row r="428" spans="1:7" ht="15" customHeight="1">
      <c r="A428" t="s">
        <v>3896</v>
      </c>
      <c r="B428" t="s">
        <v>7743</v>
      </c>
      <c r="C428" t="s">
        <v>102</v>
      </c>
      <c r="D428" t="s">
        <v>7745</v>
      </c>
      <c r="E428" t="s">
        <v>7742</v>
      </c>
      <c r="F428" t="s">
        <v>38205</v>
      </c>
      <c r="G428" t="s">
        <v>38181</v>
      </c>
    </row>
    <row r="429" spans="1:7" ht="15" customHeight="1">
      <c r="A429" t="s">
        <v>3864</v>
      </c>
      <c r="B429" t="s">
        <v>7662</v>
      </c>
      <c r="C429" t="s">
        <v>102</v>
      </c>
      <c r="D429" t="s">
        <v>7664</v>
      </c>
      <c r="E429" t="s">
        <v>7661</v>
      </c>
      <c r="F429" t="s">
        <v>38205</v>
      </c>
      <c r="G429" t="s">
        <v>38181</v>
      </c>
    </row>
    <row r="430" spans="1:7" ht="15" customHeight="1">
      <c r="A430" t="s">
        <v>5168</v>
      </c>
      <c r="B430" t="s">
        <v>7905</v>
      </c>
      <c r="C430" t="s">
        <v>102</v>
      </c>
      <c r="D430" t="s">
        <v>7906</v>
      </c>
      <c r="F430" t="s">
        <v>38204</v>
      </c>
      <c r="G430" t="s">
        <v>38181</v>
      </c>
    </row>
    <row r="431" spans="1:7" ht="15" customHeight="1">
      <c r="A431" t="s">
        <v>3176</v>
      </c>
      <c r="B431" t="s">
        <v>2972</v>
      </c>
      <c r="C431" t="s">
        <v>102</v>
      </c>
      <c r="D431" t="s">
        <v>7937</v>
      </c>
      <c r="E431" t="s">
        <v>7936</v>
      </c>
      <c r="F431" t="s">
        <v>38204</v>
      </c>
      <c r="G431" t="s">
        <v>38181</v>
      </c>
    </row>
    <row r="432" spans="1:7" ht="15" customHeight="1">
      <c r="A432" t="s">
        <v>2379</v>
      </c>
      <c r="B432" t="s">
        <v>2955</v>
      </c>
      <c r="C432" t="s">
        <v>102</v>
      </c>
      <c r="D432" t="s">
        <v>7748</v>
      </c>
      <c r="E432" t="s">
        <v>7746</v>
      </c>
      <c r="F432" t="s">
        <v>38205</v>
      </c>
      <c r="G432" t="s">
        <v>38181</v>
      </c>
    </row>
    <row r="433" spans="1:7" ht="15" customHeight="1">
      <c r="A433" t="s">
        <v>7780</v>
      </c>
      <c r="B433" t="s">
        <v>7781</v>
      </c>
      <c r="C433" t="s">
        <v>102</v>
      </c>
      <c r="D433" t="s">
        <v>7783</v>
      </c>
      <c r="E433" t="s">
        <v>7779</v>
      </c>
      <c r="F433" t="s">
        <v>38204</v>
      </c>
      <c r="G433" t="s">
        <v>38181</v>
      </c>
    </row>
    <row r="434" spans="1:7" ht="15" customHeight="1">
      <c r="A434" t="s">
        <v>2354</v>
      </c>
      <c r="B434" t="s">
        <v>7667</v>
      </c>
      <c r="C434" t="s">
        <v>102</v>
      </c>
      <c r="D434" t="s">
        <v>7669</v>
      </c>
      <c r="E434" t="s">
        <v>7666</v>
      </c>
      <c r="F434" t="s">
        <v>38205</v>
      </c>
      <c r="G434" t="s">
        <v>38181</v>
      </c>
    </row>
    <row r="435" spans="1:7" ht="15" customHeight="1">
      <c r="A435" t="s">
        <v>3176</v>
      </c>
      <c r="B435" t="s">
        <v>6019</v>
      </c>
      <c r="C435" t="s">
        <v>102</v>
      </c>
      <c r="D435" t="s">
        <v>7767</v>
      </c>
      <c r="E435" t="s">
        <v>7766</v>
      </c>
      <c r="F435" t="s">
        <v>38205</v>
      </c>
      <c r="G435" t="s">
        <v>38181</v>
      </c>
    </row>
    <row r="436" spans="1:7" ht="15" customHeight="1">
      <c r="A436" t="s">
        <v>7770</v>
      </c>
      <c r="B436" t="s">
        <v>7771</v>
      </c>
      <c r="C436" t="s">
        <v>102</v>
      </c>
      <c r="D436" t="s">
        <v>7772</v>
      </c>
      <c r="E436" t="s">
        <v>7769</v>
      </c>
      <c r="F436" t="s">
        <v>38205</v>
      </c>
      <c r="G436" t="s">
        <v>38181</v>
      </c>
    </row>
    <row r="437" spans="1:7" ht="15" customHeight="1">
      <c r="A437" t="s">
        <v>7750</v>
      </c>
      <c r="B437" t="s">
        <v>7751</v>
      </c>
      <c r="C437" t="s">
        <v>102</v>
      </c>
      <c r="D437" t="s">
        <v>7753</v>
      </c>
      <c r="E437" t="s">
        <v>7749</v>
      </c>
      <c r="F437" t="s">
        <v>38205</v>
      </c>
      <c r="G437" t="s">
        <v>38181</v>
      </c>
    </row>
    <row r="438" spans="1:7" ht="15" customHeight="1">
      <c r="A438" t="s">
        <v>2311</v>
      </c>
      <c r="B438" t="s">
        <v>7672</v>
      </c>
      <c r="C438" t="s">
        <v>102</v>
      </c>
      <c r="D438" t="s">
        <v>7674</v>
      </c>
      <c r="E438" t="s">
        <v>7671</v>
      </c>
      <c r="F438" t="s">
        <v>38205</v>
      </c>
      <c r="G438" t="s">
        <v>38181</v>
      </c>
    </row>
    <row r="439" spans="1:7" ht="15" customHeight="1">
      <c r="A439" t="s">
        <v>7917</v>
      </c>
      <c r="B439" t="s">
        <v>7918</v>
      </c>
      <c r="C439" t="s">
        <v>102</v>
      </c>
      <c r="D439" t="s">
        <v>7919</v>
      </c>
      <c r="E439" t="s">
        <v>7916</v>
      </c>
      <c r="F439" t="s">
        <v>38204</v>
      </c>
      <c r="G439" t="s">
        <v>38181</v>
      </c>
    </row>
    <row r="440" spans="1:7" ht="15" customHeight="1">
      <c r="A440" t="s">
        <v>3155</v>
      </c>
      <c r="B440" t="s">
        <v>7844</v>
      </c>
      <c r="C440" t="s">
        <v>102</v>
      </c>
      <c r="D440" t="s">
        <v>7845</v>
      </c>
      <c r="E440" t="s">
        <v>7843</v>
      </c>
      <c r="F440" t="s">
        <v>38204</v>
      </c>
      <c r="G440" t="s">
        <v>38181</v>
      </c>
    </row>
    <row r="441" spans="1:7" ht="15" customHeight="1">
      <c r="A441" t="s">
        <v>5259</v>
      </c>
      <c r="B441" t="s">
        <v>4029</v>
      </c>
      <c r="C441" t="s">
        <v>102</v>
      </c>
      <c r="D441" t="s">
        <v>7939</v>
      </c>
      <c r="E441" t="s">
        <v>7938</v>
      </c>
      <c r="F441" t="s">
        <v>38204</v>
      </c>
      <c r="G441" t="s">
        <v>38181</v>
      </c>
    </row>
    <row r="442" spans="1:7" ht="15" customHeight="1">
      <c r="A442" t="s">
        <v>7798</v>
      </c>
      <c r="B442" t="s">
        <v>2664</v>
      </c>
      <c r="C442" t="s">
        <v>102</v>
      </c>
      <c r="D442" t="s">
        <v>7800</v>
      </c>
      <c r="E442" t="s">
        <v>7797</v>
      </c>
      <c r="F442" t="s">
        <v>38204</v>
      </c>
      <c r="G442" t="s">
        <v>38181</v>
      </c>
    </row>
    <row r="443" spans="1:7" ht="15" customHeight="1">
      <c r="A443" t="s">
        <v>7892</v>
      </c>
      <c r="B443" t="s">
        <v>7893</v>
      </c>
      <c r="C443" t="s">
        <v>102</v>
      </c>
      <c r="D443" t="s">
        <v>7894</v>
      </c>
      <c r="F443" t="s">
        <v>38204</v>
      </c>
      <c r="G443" t="s">
        <v>38181</v>
      </c>
    </row>
    <row r="444" spans="1:7" ht="15" customHeight="1">
      <c r="A444" t="s">
        <v>7676</v>
      </c>
      <c r="B444" t="s">
        <v>6752</v>
      </c>
      <c r="C444" t="s">
        <v>102</v>
      </c>
      <c r="D444" t="s">
        <v>7678</v>
      </c>
      <c r="E444" t="s">
        <v>7675</v>
      </c>
      <c r="F444" t="s">
        <v>38205</v>
      </c>
      <c r="G444" t="s">
        <v>38181</v>
      </c>
    </row>
    <row r="445" spans="1:7" ht="15" customHeight="1">
      <c r="A445" t="s">
        <v>7887</v>
      </c>
      <c r="B445" t="s">
        <v>7888</v>
      </c>
      <c r="C445" t="s">
        <v>102</v>
      </c>
      <c r="D445" t="s">
        <v>7889</v>
      </c>
      <c r="F445" t="s">
        <v>38204</v>
      </c>
      <c r="G445" t="s">
        <v>38181</v>
      </c>
    </row>
    <row r="446" spans="1:7" ht="15" customHeight="1">
      <c r="A446" t="s">
        <v>7755</v>
      </c>
      <c r="B446" t="s">
        <v>7756</v>
      </c>
      <c r="C446" t="s">
        <v>102</v>
      </c>
      <c r="D446" t="s">
        <v>7757</v>
      </c>
      <c r="E446" t="s">
        <v>7754</v>
      </c>
      <c r="F446" t="s">
        <v>38205</v>
      </c>
      <c r="G446" t="s">
        <v>38181</v>
      </c>
    </row>
    <row r="447" spans="1:7" ht="15" customHeight="1">
      <c r="A447" t="s">
        <v>7680</v>
      </c>
      <c r="B447" t="s">
        <v>7681</v>
      </c>
      <c r="C447" t="s">
        <v>102</v>
      </c>
      <c r="D447" t="s">
        <v>7682</v>
      </c>
      <c r="E447" t="s">
        <v>7679</v>
      </c>
      <c r="F447" t="s">
        <v>38205</v>
      </c>
      <c r="G447" t="s">
        <v>38181</v>
      </c>
    </row>
    <row r="448" spans="1:7" ht="15" customHeight="1">
      <c r="A448" t="s">
        <v>2940</v>
      </c>
      <c r="B448" t="s">
        <v>7684</v>
      </c>
      <c r="C448" t="s">
        <v>102</v>
      </c>
      <c r="D448" t="s">
        <v>7686</v>
      </c>
      <c r="E448" t="s">
        <v>7683</v>
      </c>
      <c r="F448" t="s">
        <v>38205</v>
      </c>
      <c r="G448" t="s">
        <v>38181</v>
      </c>
    </row>
    <row r="449" spans="1:7" ht="15" customHeight="1">
      <c r="A449" t="s">
        <v>2663</v>
      </c>
      <c r="B449" t="s">
        <v>7864</v>
      </c>
      <c r="C449" t="s">
        <v>102</v>
      </c>
      <c r="D449" t="s">
        <v>7866</v>
      </c>
      <c r="E449" t="s">
        <v>7863</v>
      </c>
      <c r="F449" t="s">
        <v>38204</v>
      </c>
      <c r="G449" t="s">
        <v>38181</v>
      </c>
    </row>
    <row r="450" spans="1:7" ht="15" customHeight="1">
      <c r="A450" t="s">
        <v>3896</v>
      </c>
      <c r="B450" t="s">
        <v>7689</v>
      </c>
      <c r="C450" t="s">
        <v>102</v>
      </c>
      <c r="D450" t="s">
        <v>7691</v>
      </c>
      <c r="E450" t="s">
        <v>7688</v>
      </c>
      <c r="F450" t="s">
        <v>38205</v>
      </c>
      <c r="G450" t="s">
        <v>38181</v>
      </c>
    </row>
    <row r="451" spans="1:7" ht="15" customHeight="1">
      <c r="A451" t="s">
        <v>2972</v>
      </c>
      <c r="B451" t="s">
        <v>7821</v>
      </c>
      <c r="C451" t="s">
        <v>102</v>
      </c>
      <c r="D451" t="s">
        <v>7822</v>
      </c>
      <c r="E451" t="s">
        <v>7820</v>
      </c>
      <c r="F451" t="s">
        <v>38204</v>
      </c>
      <c r="G451" t="s">
        <v>38181</v>
      </c>
    </row>
    <row r="452" spans="1:7" ht="15" customHeight="1">
      <c r="A452" t="s">
        <v>3589</v>
      </c>
      <c r="B452" t="s">
        <v>7898</v>
      </c>
      <c r="C452" t="s">
        <v>102</v>
      </c>
      <c r="D452" t="s">
        <v>7900</v>
      </c>
      <c r="F452" t="s">
        <v>38204</v>
      </c>
      <c r="G452" t="s">
        <v>38181</v>
      </c>
    </row>
    <row r="453" spans="1:7" ht="15" customHeight="1">
      <c r="A453" t="s">
        <v>7785</v>
      </c>
      <c r="B453" t="s">
        <v>7786</v>
      </c>
      <c r="C453" t="s">
        <v>102</v>
      </c>
      <c r="D453" t="s">
        <v>7788</v>
      </c>
      <c r="E453" t="s">
        <v>7784</v>
      </c>
      <c r="F453" t="s">
        <v>38204</v>
      </c>
      <c r="G453" t="s">
        <v>38181</v>
      </c>
    </row>
    <row r="454" spans="1:7" ht="15" customHeight="1">
      <c r="A454" t="s">
        <v>7694</v>
      </c>
      <c r="B454" t="s">
        <v>7695</v>
      </c>
      <c r="C454" t="s">
        <v>102</v>
      </c>
      <c r="D454" t="s">
        <v>7697</v>
      </c>
      <c r="E454" t="s">
        <v>7693</v>
      </c>
      <c r="F454" t="s">
        <v>38205</v>
      </c>
      <c r="G454" t="s">
        <v>38181</v>
      </c>
    </row>
    <row r="455" spans="1:7" ht="15" customHeight="1">
      <c r="A455" t="s">
        <v>4405</v>
      </c>
      <c r="B455" t="s">
        <v>7824</v>
      </c>
      <c r="C455" t="s">
        <v>102</v>
      </c>
      <c r="D455" t="s">
        <v>7826</v>
      </c>
      <c r="E455" t="s">
        <v>7823</v>
      </c>
      <c r="F455" t="s">
        <v>38204</v>
      </c>
      <c r="G455" t="s">
        <v>38181</v>
      </c>
    </row>
    <row r="456" spans="1:7" ht="15" customHeight="1">
      <c r="A456" t="s">
        <v>7072</v>
      </c>
      <c r="B456" t="s">
        <v>7909</v>
      </c>
      <c r="C456" t="s">
        <v>102</v>
      </c>
      <c r="D456" t="s">
        <v>7911</v>
      </c>
      <c r="F456" t="s">
        <v>38204</v>
      </c>
      <c r="G456" t="s">
        <v>38181</v>
      </c>
    </row>
    <row r="457" spans="1:7" ht="15" customHeight="1">
      <c r="A457" t="s">
        <v>7923</v>
      </c>
      <c r="B457" t="s">
        <v>7924</v>
      </c>
      <c r="C457" t="s">
        <v>102</v>
      </c>
      <c r="D457" t="s">
        <v>7925</v>
      </c>
      <c r="E457" t="s">
        <v>7922</v>
      </c>
      <c r="F457" t="s">
        <v>38204</v>
      </c>
      <c r="G457" t="s">
        <v>38181</v>
      </c>
    </row>
    <row r="458" spans="1:7" ht="15" customHeight="1">
      <c r="A458" t="s">
        <v>4440</v>
      </c>
      <c r="B458" t="s">
        <v>7802</v>
      </c>
      <c r="C458" t="s">
        <v>102</v>
      </c>
      <c r="D458" t="s">
        <v>7804</v>
      </c>
      <c r="E458" t="s">
        <v>7801</v>
      </c>
      <c r="F458" t="s">
        <v>38204</v>
      </c>
      <c r="G458" t="s">
        <v>38181</v>
      </c>
    </row>
    <row r="459" spans="1:7" ht="15" customHeight="1">
      <c r="A459" t="s">
        <v>7840</v>
      </c>
      <c r="B459" t="s">
        <v>7841</v>
      </c>
      <c r="C459" t="s">
        <v>102</v>
      </c>
      <c r="D459" t="s">
        <v>7842</v>
      </c>
      <c r="E459" t="s">
        <v>7839</v>
      </c>
      <c r="F459" t="s">
        <v>38204</v>
      </c>
      <c r="G459" t="s">
        <v>38181</v>
      </c>
    </row>
    <row r="460" spans="1:7" ht="15" customHeight="1">
      <c r="A460" t="s">
        <v>4346</v>
      </c>
      <c r="B460" t="s">
        <v>5678</v>
      </c>
      <c r="C460" t="s">
        <v>102</v>
      </c>
      <c r="D460" t="s">
        <v>7902</v>
      </c>
      <c r="F460" t="s">
        <v>38204</v>
      </c>
      <c r="G460" t="s">
        <v>38181</v>
      </c>
    </row>
    <row r="461" spans="1:7" ht="15" customHeight="1">
      <c r="A461" t="s">
        <v>7850</v>
      </c>
      <c r="B461" t="s">
        <v>7851</v>
      </c>
      <c r="C461" t="s">
        <v>102</v>
      </c>
      <c r="D461" t="s">
        <v>7853</v>
      </c>
      <c r="E461" t="s">
        <v>7849</v>
      </c>
      <c r="F461" t="s">
        <v>38204</v>
      </c>
      <c r="G461" t="s">
        <v>38181</v>
      </c>
    </row>
    <row r="462" spans="1:7" ht="15" customHeight="1">
      <c r="A462" t="s">
        <v>2940</v>
      </c>
      <c r="B462" t="s">
        <v>7700</v>
      </c>
      <c r="C462" t="s">
        <v>102</v>
      </c>
      <c r="D462" t="s">
        <v>7702</v>
      </c>
      <c r="E462" t="s">
        <v>7699</v>
      </c>
      <c r="F462" t="s">
        <v>38205</v>
      </c>
      <c r="G462" t="s">
        <v>38181</v>
      </c>
    </row>
    <row r="463" spans="1:7" ht="15" customHeight="1">
      <c r="A463" t="s">
        <v>3560</v>
      </c>
      <c r="B463" t="s">
        <v>7927</v>
      </c>
      <c r="C463" t="s">
        <v>102</v>
      </c>
      <c r="D463" t="s">
        <v>7929</v>
      </c>
      <c r="E463" t="s">
        <v>7926</v>
      </c>
      <c r="F463" t="s">
        <v>38204</v>
      </c>
      <c r="G463" t="s">
        <v>38181</v>
      </c>
    </row>
    <row r="464" spans="1:7" ht="15" customHeight="1">
      <c r="A464" t="s">
        <v>7855</v>
      </c>
      <c r="B464" t="s">
        <v>7856</v>
      </c>
      <c r="C464" t="s">
        <v>102</v>
      </c>
      <c r="D464" t="s">
        <v>7857</v>
      </c>
      <c r="E464" t="s">
        <v>7854</v>
      </c>
      <c r="F464" t="s">
        <v>38204</v>
      </c>
      <c r="G464" t="s">
        <v>38181</v>
      </c>
    </row>
    <row r="465" spans="1:7" ht="15" customHeight="1">
      <c r="A465" t="s">
        <v>7873</v>
      </c>
      <c r="B465" t="s">
        <v>4082</v>
      </c>
      <c r="C465" t="s">
        <v>102</v>
      </c>
      <c r="D465" t="s">
        <v>7875</v>
      </c>
      <c r="E465" t="s">
        <v>7872</v>
      </c>
      <c r="F465" t="s">
        <v>38204</v>
      </c>
      <c r="G465" t="s">
        <v>38181</v>
      </c>
    </row>
    <row r="466" spans="1:7" ht="15" customHeight="1">
      <c r="A466" t="s">
        <v>4266</v>
      </c>
      <c r="B466" t="s">
        <v>7810</v>
      </c>
      <c r="C466" t="s">
        <v>102</v>
      </c>
      <c r="D466" t="s">
        <v>7811</v>
      </c>
      <c r="E466" t="s">
        <v>7809</v>
      </c>
      <c r="F466" t="s">
        <v>38204</v>
      </c>
      <c r="G466" t="s">
        <v>38181</v>
      </c>
    </row>
    <row r="467" spans="1:7" ht="15" customHeight="1">
      <c r="A467" t="s">
        <v>2611</v>
      </c>
      <c r="B467" t="s">
        <v>7870</v>
      </c>
      <c r="C467" t="s">
        <v>102</v>
      </c>
      <c r="D467" t="s">
        <v>7871</v>
      </c>
      <c r="E467" t="s">
        <v>7869</v>
      </c>
      <c r="F467" t="s">
        <v>38204</v>
      </c>
      <c r="G467" t="s">
        <v>38181</v>
      </c>
    </row>
    <row r="468" spans="1:7" ht="15" customHeight="1">
      <c r="A468" t="s">
        <v>7758</v>
      </c>
      <c r="B468" t="s">
        <v>7759</v>
      </c>
      <c r="C468" t="s">
        <v>102</v>
      </c>
      <c r="D468" t="s">
        <v>7761</v>
      </c>
      <c r="F468" t="s">
        <v>38205</v>
      </c>
      <c r="G468" t="s">
        <v>38181</v>
      </c>
    </row>
    <row r="469" spans="1:7" ht="15" customHeight="1">
      <c r="A469" t="s">
        <v>4730</v>
      </c>
      <c r="B469" t="s">
        <v>4944</v>
      </c>
      <c r="C469" t="s">
        <v>102</v>
      </c>
      <c r="D469" t="s">
        <v>7891</v>
      </c>
      <c r="E469" t="s">
        <v>7890</v>
      </c>
      <c r="F469" t="s">
        <v>38204</v>
      </c>
      <c r="G469" t="s">
        <v>38181</v>
      </c>
    </row>
    <row r="470" spans="1:7" ht="15" customHeight="1">
      <c r="A470" t="s">
        <v>3896</v>
      </c>
      <c r="B470" t="s">
        <v>7704</v>
      </c>
      <c r="C470" t="s">
        <v>102</v>
      </c>
      <c r="D470" t="s">
        <v>7705</v>
      </c>
      <c r="E470" t="s">
        <v>7703</v>
      </c>
      <c r="F470" t="s">
        <v>38205</v>
      </c>
      <c r="G470" t="s">
        <v>38181</v>
      </c>
    </row>
    <row r="471" spans="1:7" ht="15" customHeight="1">
      <c r="A471" t="s">
        <v>7708</v>
      </c>
      <c r="B471" t="s">
        <v>7709</v>
      </c>
      <c r="C471" t="s">
        <v>102</v>
      </c>
      <c r="D471" t="s">
        <v>7711</v>
      </c>
      <c r="E471" t="s">
        <v>7707</v>
      </c>
      <c r="F471" t="s">
        <v>38205</v>
      </c>
      <c r="G471" t="s">
        <v>38181</v>
      </c>
    </row>
    <row r="472" spans="1:7" ht="15" customHeight="1">
      <c r="A472" t="s">
        <v>6968</v>
      </c>
      <c r="B472" t="s">
        <v>7896</v>
      </c>
      <c r="C472" t="s">
        <v>102</v>
      </c>
      <c r="D472" t="s">
        <v>7897</v>
      </c>
      <c r="E472" t="s">
        <v>7895</v>
      </c>
      <c r="F472" t="s">
        <v>38204</v>
      </c>
      <c r="G472" t="s">
        <v>38181</v>
      </c>
    </row>
    <row r="473" spans="1:7" ht="15" customHeight="1">
      <c r="A473" t="s">
        <v>7954</v>
      </c>
      <c r="B473" t="s">
        <v>2727</v>
      </c>
      <c r="C473" t="s">
        <v>102</v>
      </c>
      <c r="D473" t="s">
        <v>7955</v>
      </c>
      <c r="E473" t="s">
        <v>7953</v>
      </c>
      <c r="F473" t="s">
        <v>38204</v>
      </c>
      <c r="G473" t="s">
        <v>38181</v>
      </c>
    </row>
    <row r="474" spans="1:7" ht="15" customHeight="1">
      <c r="A474" t="s">
        <v>7944</v>
      </c>
      <c r="B474" t="s">
        <v>7945</v>
      </c>
      <c r="C474" t="s">
        <v>102</v>
      </c>
      <c r="D474" t="s">
        <v>7946</v>
      </c>
      <c r="F474" t="s">
        <v>38204</v>
      </c>
      <c r="G474" t="s">
        <v>38181</v>
      </c>
    </row>
    <row r="475" spans="1:7" ht="15" customHeight="1">
      <c r="A475" t="s">
        <v>3415</v>
      </c>
      <c r="B475" t="s">
        <v>7931</v>
      </c>
      <c r="C475" t="s">
        <v>102</v>
      </c>
      <c r="D475" t="s">
        <v>7933</v>
      </c>
      <c r="E475" t="s">
        <v>7930</v>
      </c>
      <c r="F475" t="s">
        <v>38204</v>
      </c>
      <c r="G475" t="s">
        <v>38181</v>
      </c>
    </row>
    <row r="476" spans="1:7" ht="15" customHeight="1">
      <c r="A476" t="s">
        <v>7714</v>
      </c>
      <c r="B476" t="s">
        <v>7715</v>
      </c>
      <c r="C476" t="s">
        <v>102</v>
      </c>
      <c r="D476" t="s">
        <v>7717</v>
      </c>
      <c r="E476" t="s">
        <v>7713</v>
      </c>
      <c r="F476" t="s">
        <v>38205</v>
      </c>
      <c r="G476" t="s">
        <v>38181</v>
      </c>
    </row>
    <row r="477" spans="1:7" ht="15" customHeight="1">
      <c r="A477" t="s">
        <v>7794</v>
      </c>
      <c r="B477" t="s">
        <v>7795</v>
      </c>
      <c r="C477" t="s">
        <v>102</v>
      </c>
      <c r="D477" t="s">
        <v>7796</v>
      </c>
      <c r="E477" t="s">
        <v>7793</v>
      </c>
      <c r="F477" t="s">
        <v>38204</v>
      </c>
      <c r="G477" t="s">
        <v>38181</v>
      </c>
    </row>
    <row r="478" spans="1:7" ht="15" customHeight="1">
      <c r="A478" t="s">
        <v>5004</v>
      </c>
      <c r="B478" t="s">
        <v>2262</v>
      </c>
      <c r="C478" t="s">
        <v>102</v>
      </c>
      <c r="D478" t="s">
        <v>7719</v>
      </c>
      <c r="E478" t="s">
        <v>7718</v>
      </c>
      <c r="F478" t="s">
        <v>38205</v>
      </c>
      <c r="G478" t="s">
        <v>38181</v>
      </c>
    </row>
    <row r="479" spans="1:7" ht="15" customHeight="1">
      <c r="A479" t="s">
        <v>4997</v>
      </c>
      <c r="B479" t="s">
        <v>2262</v>
      </c>
      <c r="C479" t="s">
        <v>102</v>
      </c>
      <c r="D479" t="s">
        <v>7908</v>
      </c>
      <c r="F479" t="s">
        <v>38204</v>
      </c>
      <c r="G479" t="s">
        <v>38181</v>
      </c>
    </row>
    <row r="480" spans="1:7" ht="15" customHeight="1">
      <c r="A480" t="s">
        <v>7790</v>
      </c>
      <c r="B480" t="s">
        <v>2110</v>
      </c>
      <c r="C480" t="s">
        <v>102</v>
      </c>
      <c r="D480" t="s">
        <v>7792</v>
      </c>
      <c r="E480" t="s">
        <v>7789</v>
      </c>
      <c r="F480" t="s">
        <v>38204</v>
      </c>
      <c r="G480" t="s">
        <v>38181</v>
      </c>
    </row>
    <row r="481" spans="1:7" ht="15" customHeight="1">
      <c r="A481" t="s">
        <v>7941</v>
      </c>
      <c r="B481" t="s">
        <v>7942</v>
      </c>
      <c r="C481" t="s">
        <v>102</v>
      </c>
      <c r="D481" t="s">
        <v>7943</v>
      </c>
      <c r="E481" t="s">
        <v>7940</v>
      </c>
      <c r="F481" t="s">
        <v>38204</v>
      </c>
      <c r="G481" t="s">
        <v>38181</v>
      </c>
    </row>
    <row r="482" spans="1:7" ht="15" customHeight="1">
      <c r="A482" t="s">
        <v>2881</v>
      </c>
      <c r="B482" t="s">
        <v>7934</v>
      </c>
      <c r="C482" t="s">
        <v>102</v>
      </c>
      <c r="D482" t="s">
        <v>7935</v>
      </c>
      <c r="F482" t="s">
        <v>38204</v>
      </c>
      <c r="G482" t="s">
        <v>38181</v>
      </c>
    </row>
    <row r="483" spans="1:7" ht="15" customHeight="1">
      <c r="A483" t="s">
        <v>3221</v>
      </c>
      <c r="B483" t="s">
        <v>3222</v>
      </c>
      <c r="C483" t="s">
        <v>102</v>
      </c>
      <c r="D483" t="s">
        <v>7848</v>
      </c>
      <c r="E483" t="s">
        <v>7846</v>
      </c>
      <c r="F483" t="s">
        <v>38204</v>
      </c>
      <c r="G483" t="s">
        <v>38181</v>
      </c>
    </row>
    <row r="484" spans="1:7" ht="15" customHeight="1">
      <c r="A484" t="s">
        <v>3778</v>
      </c>
      <c r="B484" t="s">
        <v>7836</v>
      </c>
      <c r="C484" t="s">
        <v>102</v>
      </c>
      <c r="D484" t="s">
        <v>7838</v>
      </c>
      <c r="E484" t="s">
        <v>7835</v>
      </c>
      <c r="F484" t="s">
        <v>38204</v>
      </c>
      <c r="G484" t="s">
        <v>38181</v>
      </c>
    </row>
    <row r="485" spans="1:7" ht="15" customHeight="1">
      <c r="A485" t="s">
        <v>7722</v>
      </c>
      <c r="B485" t="s">
        <v>7723</v>
      </c>
      <c r="C485" t="s">
        <v>102</v>
      </c>
      <c r="D485" t="s">
        <v>7725</v>
      </c>
      <c r="E485" t="s">
        <v>7721</v>
      </c>
      <c r="F485" t="s">
        <v>38205</v>
      </c>
      <c r="G485" t="s">
        <v>38181</v>
      </c>
    </row>
    <row r="486" spans="1:7" ht="15" customHeight="1">
      <c r="A486" t="s">
        <v>4161</v>
      </c>
      <c r="B486" t="s">
        <v>7920</v>
      </c>
      <c r="C486" t="s">
        <v>102</v>
      </c>
      <c r="D486" t="s">
        <v>7921</v>
      </c>
      <c r="F486" t="s">
        <v>38204</v>
      </c>
      <c r="G486" t="s">
        <v>38181</v>
      </c>
    </row>
    <row r="487" spans="1:7" ht="15" customHeight="1">
      <c r="A487" t="s">
        <v>3945</v>
      </c>
      <c r="B487" t="s">
        <v>7775</v>
      </c>
      <c r="C487" t="s">
        <v>898</v>
      </c>
      <c r="D487" t="s">
        <v>7777</v>
      </c>
      <c r="E487" t="s">
        <v>7774</v>
      </c>
      <c r="F487" t="s">
        <v>38204</v>
      </c>
      <c r="G487" t="s">
        <v>38181</v>
      </c>
    </row>
    <row r="488" spans="1:7" ht="15" customHeight="1">
      <c r="A488" t="s">
        <v>8609</v>
      </c>
      <c r="B488" t="s">
        <v>8610</v>
      </c>
      <c r="C488" t="s">
        <v>902</v>
      </c>
      <c r="D488" t="s">
        <v>8611</v>
      </c>
      <c r="E488" t="s">
        <v>8608</v>
      </c>
      <c r="F488" t="s">
        <v>38182</v>
      </c>
      <c r="G488" t="s">
        <v>38181</v>
      </c>
    </row>
    <row r="489" spans="1:7" ht="15" customHeight="1">
      <c r="A489" t="s">
        <v>8004</v>
      </c>
      <c r="B489" t="s">
        <v>8005</v>
      </c>
      <c r="C489" t="s">
        <v>1670</v>
      </c>
      <c r="D489" t="s">
        <v>8006</v>
      </c>
      <c r="F489" t="s">
        <v>38206</v>
      </c>
      <c r="G489" t="s">
        <v>38181</v>
      </c>
    </row>
    <row r="490" spans="1:7" ht="15" customHeight="1">
      <c r="A490" t="s">
        <v>8104</v>
      </c>
      <c r="B490" t="s">
        <v>8105</v>
      </c>
      <c r="C490" t="s">
        <v>1670</v>
      </c>
      <c r="D490" t="s">
        <v>8107</v>
      </c>
      <c r="F490" t="s">
        <v>38206</v>
      </c>
      <c r="G490" t="s">
        <v>38181</v>
      </c>
    </row>
    <row r="491" spans="1:7" ht="15" customHeight="1">
      <c r="A491" t="s">
        <v>8009</v>
      </c>
      <c r="B491" t="s">
        <v>8010</v>
      </c>
      <c r="C491" t="s">
        <v>1670</v>
      </c>
      <c r="D491" t="s">
        <v>8011</v>
      </c>
      <c r="E491" t="s">
        <v>8008</v>
      </c>
      <c r="F491" t="s">
        <v>38206</v>
      </c>
      <c r="G491" t="s">
        <v>38181</v>
      </c>
    </row>
    <row r="492" spans="1:7" ht="15" customHeight="1">
      <c r="A492" t="s">
        <v>8062</v>
      </c>
      <c r="B492" t="s">
        <v>8063</v>
      </c>
      <c r="C492" t="s">
        <v>1670</v>
      </c>
      <c r="D492" t="s">
        <v>8065</v>
      </c>
      <c r="E492" t="s">
        <v>8061</v>
      </c>
      <c r="F492" t="s">
        <v>38206</v>
      </c>
      <c r="G492" t="s">
        <v>38181</v>
      </c>
    </row>
    <row r="493" spans="1:7" ht="15" customHeight="1">
      <c r="A493" t="s">
        <v>8147</v>
      </c>
      <c r="B493" t="s">
        <v>5423</v>
      </c>
      <c r="C493" t="s">
        <v>1670</v>
      </c>
      <c r="D493" t="s">
        <v>8149</v>
      </c>
      <c r="F493" t="s">
        <v>38206</v>
      </c>
      <c r="G493" t="s">
        <v>38181</v>
      </c>
    </row>
    <row r="494" spans="1:7" ht="15" customHeight="1">
      <c r="A494" t="s">
        <v>7957</v>
      </c>
      <c r="B494" t="s">
        <v>7958</v>
      </c>
      <c r="C494" t="s">
        <v>1670</v>
      </c>
      <c r="D494" t="s">
        <v>7960</v>
      </c>
      <c r="E494" t="s">
        <v>7956</v>
      </c>
      <c r="F494" t="s">
        <v>38206</v>
      </c>
      <c r="G494" t="s">
        <v>38181</v>
      </c>
    </row>
    <row r="495" spans="1:7" ht="15" customHeight="1">
      <c r="A495" t="s">
        <v>8042</v>
      </c>
      <c r="B495" t="s">
        <v>8043</v>
      </c>
      <c r="C495" t="s">
        <v>1670</v>
      </c>
      <c r="D495" t="s">
        <v>8044</v>
      </c>
      <c r="E495" t="s">
        <v>8041</v>
      </c>
      <c r="F495" t="s">
        <v>38206</v>
      </c>
      <c r="G495" t="s">
        <v>38181</v>
      </c>
    </row>
    <row r="496" spans="1:7" ht="15" customHeight="1">
      <c r="A496" t="s">
        <v>8137</v>
      </c>
      <c r="B496" t="s">
        <v>8138</v>
      </c>
      <c r="C496" t="s">
        <v>1670</v>
      </c>
      <c r="D496" t="s">
        <v>8140</v>
      </c>
      <c r="E496" t="s">
        <v>8136</v>
      </c>
      <c r="F496" t="s">
        <v>38206</v>
      </c>
      <c r="G496" t="s">
        <v>38181</v>
      </c>
    </row>
    <row r="497" spans="1:7" ht="15" customHeight="1">
      <c r="A497" t="s">
        <v>7970</v>
      </c>
      <c r="B497" t="s">
        <v>7971</v>
      </c>
      <c r="C497" t="s">
        <v>1670</v>
      </c>
      <c r="D497" t="s">
        <v>7972</v>
      </c>
      <c r="E497" t="s">
        <v>7969</v>
      </c>
      <c r="F497" t="s">
        <v>38206</v>
      </c>
      <c r="G497" t="s">
        <v>38181</v>
      </c>
    </row>
    <row r="498" spans="1:7" ht="15" customHeight="1">
      <c r="A498" t="s">
        <v>8081</v>
      </c>
      <c r="B498" t="s">
        <v>8082</v>
      </c>
      <c r="C498" t="s">
        <v>1670</v>
      </c>
      <c r="D498" t="s">
        <v>8084</v>
      </c>
      <c r="E498" t="s">
        <v>8080</v>
      </c>
      <c r="F498" t="s">
        <v>38206</v>
      </c>
      <c r="G498" t="s">
        <v>38181</v>
      </c>
    </row>
    <row r="499" spans="1:7" ht="15" customHeight="1">
      <c r="A499" t="s">
        <v>8019</v>
      </c>
      <c r="B499" t="s">
        <v>8020</v>
      </c>
      <c r="C499" t="s">
        <v>1670</v>
      </c>
      <c r="D499" t="s">
        <v>8021</v>
      </c>
      <c r="F499" t="s">
        <v>38206</v>
      </c>
      <c r="G499" t="s">
        <v>38181</v>
      </c>
    </row>
    <row r="500" spans="1:7" ht="15" customHeight="1">
      <c r="A500" t="s">
        <v>8152</v>
      </c>
      <c r="B500" t="s">
        <v>8153</v>
      </c>
      <c r="C500" t="s">
        <v>1670</v>
      </c>
      <c r="D500" t="s">
        <v>8155</v>
      </c>
      <c r="E500" t="s">
        <v>8151</v>
      </c>
      <c r="F500" t="s">
        <v>38206</v>
      </c>
      <c r="G500" t="s">
        <v>38181</v>
      </c>
    </row>
    <row r="501" spans="1:7" ht="15" customHeight="1">
      <c r="A501" t="s">
        <v>7983</v>
      </c>
      <c r="B501" t="s">
        <v>7984</v>
      </c>
      <c r="C501" t="s">
        <v>1670</v>
      </c>
      <c r="D501" t="s">
        <v>7986</v>
      </c>
      <c r="E501" t="s">
        <v>7982</v>
      </c>
      <c r="F501" t="s">
        <v>38206</v>
      </c>
      <c r="G501" t="s">
        <v>38181</v>
      </c>
    </row>
    <row r="502" spans="1:7" ht="15" customHeight="1">
      <c r="A502" t="s">
        <v>6697</v>
      </c>
      <c r="B502" t="s">
        <v>8052</v>
      </c>
      <c r="C502" t="s">
        <v>1670</v>
      </c>
      <c r="D502" t="s">
        <v>8054</v>
      </c>
      <c r="E502" t="s">
        <v>8051</v>
      </c>
      <c r="F502" t="s">
        <v>38206</v>
      </c>
      <c r="G502" t="s">
        <v>38181</v>
      </c>
    </row>
    <row r="503" spans="1:7" ht="15" customHeight="1">
      <c r="A503" t="s">
        <v>2208</v>
      </c>
      <c r="B503" t="s">
        <v>8143</v>
      </c>
      <c r="C503" t="s">
        <v>1670</v>
      </c>
      <c r="D503" t="s">
        <v>8145</v>
      </c>
      <c r="E503" t="s">
        <v>8142</v>
      </c>
      <c r="F503" t="s">
        <v>38206</v>
      </c>
      <c r="G503" t="s">
        <v>38181</v>
      </c>
    </row>
    <row r="504" spans="1:7" ht="15" customHeight="1">
      <c r="A504" t="s">
        <v>8024</v>
      </c>
      <c r="B504" t="s">
        <v>8025</v>
      </c>
      <c r="C504" t="s">
        <v>1670</v>
      </c>
      <c r="D504" t="s">
        <v>8027</v>
      </c>
      <c r="E504" t="s">
        <v>8023</v>
      </c>
      <c r="F504" t="s">
        <v>38206</v>
      </c>
      <c r="G504" t="s">
        <v>38181</v>
      </c>
    </row>
    <row r="505" spans="1:7" ht="15" customHeight="1">
      <c r="A505" t="s">
        <v>8057</v>
      </c>
      <c r="B505" t="s">
        <v>8025</v>
      </c>
      <c r="C505" t="s">
        <v>1670</v>
      </c>
      <c r="D505" t="s">
        <v>8059</v>
      </c>
      <c r="E505" t="s">
        <v>8056</v>
      </c>
      <c r="F505" t="s">
        <v>38206</v>
      </c>
      <c r="G505" t="s">
        <v>38181</v>
      </c>
    </row>
    <row r="506" spans="1:7" ht="15" customHeight="1">
      <c r="A506" t="s">
        <v>8036</v>
      </c>
      <c r="B506" t="s">
        <v>8037</v>
      </c>
      <c r="C506" t="s">
        <v>1670</v>
      </c>
      <c r="D506" t="s">
        <v>8039</v>
      </c>
      <c r="E506" t="s">
        <v>8035</v>
      </c>
      <c r="F506" t="s">
        <v>38206</v>
      </c>
      <c r="G506" t="s">
        <v>38181</v>
      </c>
    </row>
    <row r="507" spans="1:7" ht="15" customHeight="1">
      <c r="A507" t="s">
        <v>8119</v>
      </c>
      <c r="B507" t="s">
        <v>8120</v>
      </c>
      <c r="C507" t="s">
        <v>1670</v>
      </c>
      <c r="D507" t="s">
        <v>8122</v>
      </c>
      <c r="F507" t="s">
        <v>38206</v>
      </c>
      <c r="G507" t="s">
        <v>38181</v>
      </c>
    </row>
    <row r="508" spans="1:7" ht="15" customHeight="1">
      <c r="A508" t="s">
        <v>8014</v>
      </c>
      <c r="B508" t="s">
        <v>8015</v>
      </c>
      <c r="C508" t="s">
        <v>1670</v>
      </c>
      <c r="D508" t="s">
        <v>8017</v>
      </c>
      <c r="E508" t="s">
        <v>8013</v>
      </c>
      <c r="F508" t="s">
        <v>38206</v>
      </c>
      <c r="G508" t="s">
        <v>38181</v>
      </c>
    </row>
    <row r="509" spans="1:7" ht="15" customHeight="1">
      <c r="A509" t="s">
        <v>8047</v>
      </c>
      <c r="B509" t="s">
        <v>8015</v>
      </c>
      <c r="C509" t="s">
        <v>1670</v>
      </c>
      <c r="D509" t="s">
        <v>8049</v>
      </c>
      <c r="E509" t="s">
        <v>8046</v>
      </c>
      <c r="F509" t="s">
        <v>38206</v>
      </c>
      <c r="G509" t="s">
        <v>38181</v>
      </c>
    </row>
    <row r="510" spans="1:7" ht="15" customHeight="1">
      <c r="A510" t="s">
        <v>8115</v>
      </c>
      <c r="B510" t="s">
        <v>8015</v>
      </c>
      <c r="C510" t="s">
        <v>1670</v>
      </c>
      <c r="D510" t="s">
        <v>8117</v>
      </c>
      <c r="E510" t="s">
        <v>8114</v>
      </c>
      <c r="F510" t="s">
        <v>38206</v>
      </c>
      <c r="G510" t="s">
        <v>38181</v>
      </c>
    </row>
    <row r="511" spans="1:7" ht="15" customHeight="1">
      <c r="A511" t="s">
        <v>8124</v>
      </c>
      <c r="B511" t="s">
        <v>8125</v>
      </c>
      <c r="C511" t="s">
        <v>1670</v>
      </c>
      <c r="D511" t="s">
        <v>8127</v>
      </c>
      <c r="F511" t="s">
        <v>38206</v>
      </c>
      <c r="G511" t="s">
        <v>38181</v>
      </c>
    </row>
    <row r="512" spans="1:7" ht="15" customHeight="1">
      <c r="A512" t="s">
        <v>8100</v>
      </c>
      <c r="B512" t="s">
        <v>8101</v>
      </c>
      <c r="C512" t="s">
        <v>1670</v>
      </c>
      <c r="D512" t="s">
        <v>8102</v>
      </c>
      <c r="F512" t="s">
        <v>38206</v>
      </c>
      <c r="G512" t="s">
        <v>38181</v>
      </c>
    </row>
    <row r="513" spans="1:7" ht="15" customHeight="1">
      <c r="A513" t="s">
        <v>4730</v>
      </c>
      <c r="B513" t="s">
        <v>7988</v>
      </c>
      <c r="C513" t="s">
        <v>1670</v>
      </c>
      <c r="D513" t="s">
        <v>7990</v>
      </c>
      <c r="F513" t="s">
        <v>38206</v>
      </c>
      <c r="G513" t="s">
        <v>38181</v>
      </c>
    </row>
    <row r="514" spans="1:7" ht="15" customHeight="1">
      <c r="A514" t="s">
        <v>8081</v>
      </c>
      <c r="B514" t="s">
        <v>8087</v>
      </c>
      <c r="C514" t="s">
        <v>1670</v>
      </c>
      <c r="D514" t="s">
        <v>8089</v>
      </c>
      <c r="E514" t="s">
        <v>8086</v>
      </c>
      <c r="F514" t="s">
        <v>38206</v>
      </c>
      <c r="G514" t="s">
        <v>38181</v>
      </c>
    </row>
    <row r="515" spans="1:7" ht="15" customHeight="1">
      <c r="A515" t="s">
        <v>2044</v>
      </c>
      <c r="B515" t="s">
        <v>8096</v>
      </c>
      <c r="C515" t="s">
        <v>1670</v>
      </c>
      <c r="D515" t="s">
        <v>8098</v>
      </c>
      <c r="F515" t="s">
        <v>38206</v>
      </c>
      <c r="G515" t="s">
        <v>38181</v>
      </c>
    </row>
    <row r="516" spans="1:7" ht="15" customHeight="1">
      <c r="A516" t="s">
        <v>8131</v>
      </c>
      <c r="B516" t="s">
        <v>8132</v>
      </c>
      <c r="C516" t="s">
        <v>1670</v>
      </c>
      <c r="D516" t="s">
        <v>8134</v>
      </c>
      <c r="E516" t="s">
        <v>8130</v>
      </c>
      <c r="F516" t="s">
        <v>38206</v>
      </c>
      <c r="G516" t="s">
        <v>38181</v>
      </c>
    </row>
    <row r="517" spans="1:7" ht="15" customHeight="1">
      <c r="A517" t="s">
        <v>8030</v>
      </c>
      <c r="B517" t="s">
        <v>8031</v>
      </c>
      <c r="C517" t="s">
        <v>1670</v>
      </c>
      <c r="D517" t="s">
        <v>8033</v>
      </c>
      <c r="E517" t="s">
        <v>8029</v>
      </c>
      <c r="F517" t="s">
        <v>38206</v>
      </c>
      <c r="G517" t="s">
        <v>38181</v>
      </c>
    </row>
    <row r="518" spans="1:7" ht="15" customHeight="1">
      <c r="A518" t="s">
        <v>8091</v>
      </c>
      <c r="B518" t="s">
        <v>8092</v>
      </c>
      <c r="C518" t="s">
        <v>1670</v>
      </c>
      <c r="D518" t="s">
        <v>8094</v>
      </c>
      <c r="F518" t="s">
        <v>38206</v>
      </c>
      <c r="G518" t="s">
        <v>38181</v>
      </c>
    </row>
    <row r="519" spans="1:7" ht="15" customHeight="1">
      <c r="A519" t="s">
        <v>7993</v>
      </c>
      <c r="B519" t="s">
        <v>7994</v>
      </c>
      <c r="C519" t="s">
        <v>1670</v>
      </c>
      <c r="D519" t="s">
        <v>7996</v>
      </c>
      <c r="E519" t="s">
        <v>7992</v>
      </c>
      <c r="F519" t="s">
        <v>38206</v>
      </c>
      <c r="G519" t="s">
        <v>38181</v>
      </c>
    </row>
    <row r="520" spans="1:7" ht="15" customHeight="1">
      <c r="A520" t="s">
        <v>7999</v>
      </c>
      <c r="B520" t="s">
        <v>8000</v>
      </c>
      <c r="C520" t="s">
        <v>1670</v>
      </c>
      <c r="D520" t="s">
        <v>8002</v>
      </c>
      <c r="E520" t="s">
        <v>7998</v>
      </c>
      <c r="F520" t="s">
        <v>38206</v>
      </c>
      <c r="G520" t="s">
        <v>38181</v>
      </c>
    </row>
    <row r="521" spans="1:7" ht="15" customHeight="1">
      <c r="A521" t="s">
        <v>7965</v>
      </c>
      <c r="B521" t="s">
        <v>7966</v>
      </c>
      <c r="C521" t="s">
        <v>1670</v>
      </c>
      <c r="D521" t="s">
        <v>7967</v>
      </c>
      <c r="F521" t="s">
        <v>38206</v>
      </c>
      <c r="G521" t="s">
        <v>38181</v>
      </c>
    </row>
    <row r="522" spans="1:7" ht="15" customHeight="1">
      <c r="A522" t="s">
        <v>8109</v>
      </c>
      <c r="B522" t="s">
        <v>8110</v>
      </c>
      <c r="C522" t="s">
        <v>1670</v>
      </c>
      <c r="D522" t="s">
        <v>8112</v>
      </c>
      <c r="F522" t="s">
        <v>38206</v>
      </c>
      <c r="G522" t="s">
        <v>38181</v>
      </c>
    </row>
    <row r="523" spans="1:7" ht="15" customHeight="1">
      <c r="A523" t="s">
        <v>8075</v>
      </c>
      <c r="B523" t="s">
        <v>8076</v>
      </c>
      <c r="C523" t="s">
        <v>1670</v>
      </c>
      <c r="D523" t="s">
        <v>8078</v>
      </c>
      <c r="E523" t="s">
        <v>8074</v>
      </c>
      <c r="F523" t="s">
        <v>38206</v>
      </c>
      <c r="G523" t="s">
        <v>38181</v>
      </c>
    </row>
    <row r="524" spans="1:7" ht="15" customHeight="1">
      <c r="A524" t="s">
        <v>7975</v>
      </c>
      <c r="B524" t="s">
        <v>7976</v>
      </c>
      <c r="C524" t="s">
        <v>1670</v>
      </c>
      <c r="D524" t="s">
        <v>7978</v>
      </c>
      <c r="E524" t="s">
        <v>7974</v>
      </c>
      <c r="F524" t="s">
        <v>38206</v>
      </c>
      <c r="G524" t="s">
        <v>38181</v>
      </c>
    </row>
    <row r="525" spans="1:7" ht="15" customHeight="1">
      <c r="A525" t="s">
        <v>8070</v>
      </c>
      <c r="B525" t="s">
        <v>8071</v>
      </c>
      <c r="C525" t="s">
        <v>1670</v>
      </c>
      <c r="D525" t="s">
        <v>8072</v>
      </c>
      <c r="E525" t="s">
        <v>8069</v>
      </c>
      <c r="F525" t="s">
        <v>38206</v>
      </c>
      <c r="G525" t="s">
        <v>38181</v>
      </c>
    </row>
    <row r="526" spans="1:7" ht="15" customHeight="1">
      <c r="A526" t="s">
        <v>8185</v>
      </c>
      <c r="C526" t="s">
        <v>170</v>
      </c>
      <c r="D526" t="s">
        <v>8187</v>
      </c>
      <c r="E526" t="s">
        <v>8184</v>
      </c>
      <c r="F526" t="s">
        <v>38207</v>
      </c>
      <c r="G526" t="s">
        <v>38181</v>
      </c>
    </row>
    <row r="527" spans="1:7" ht="15" customHeight="1">
      <c r="A527" t="s">
        <v>5729</v>
      </c>
      <c r="B527" t="s">
        <v>8188</v>
      </c>
      <c r="C527" t="s">
        <v>170</v>
      </c>
      <c r="D527" t="s">
        <v>8189</v>
      </c>
      <c r="F527" t="s">
        <v>38207</v>
      </c>
      <c r="G527" t="s">
        <v>38181</v>
      </c>
    </row>
    <row r="528" spans="1:7" ht="15" customHeight="1">
      <c r="A528" t="s">
        <v>5204</v>
      </c>
      <c r="B528" t="s">
        <v>5702</v>
      </c>
      <c r="C528" t="s">
        <v>170</v>
      </c>
      <c r="D528" t="s">
        <v>8159</v>
      </c>
      <c r="E528" t="s">
        <v>8157</v>
      </c>
      <c r="F528" t="s">
        <v>38207</v>
      </c>
      <c r="G528" t="s">
        <v>38181</v>
      </c>
    </row>
    <row r="529" spans="1:7" ht="15" customHeight="1">
      <c r="A529" t="s">
        <v>6163</v>
      </c>
      <c r="B529" t="s">
        <v>8167</v>
      </c>
      <c r="C529" t="s">
        <v>170</v>
      </c>
      <c r="D529" t="s">
        <v>8169</v>
      </c>
      <c r="E529" t="s">
        <v>8166</v>
      </c>
      <c r="F529" t="s">
        <v>38207</v>
      </c>
      <c r="G529" t="s">
        <v>38181</v>
      </c>
    </row>
    <row r="530" spans="1:7" ht="15" customHeight="1">
      <c r="A530" t="s">
        <v>2739</v>
      </c>
      <c r="B530" t="s">
        <v>8180</v>
      </c>
      <c r="C530" t="s">
        <v>170</v>
      </c>
      <c r="D530" t="s">
        <v>8182</v>
      </c>
      <c r="E530" t="s">
        <v>8179</v>
      </c>
      <c r="F530" t="s">
        <v>38207</v>
      </c>
      <c r="G530" t="s">
        <v>38181</v>
      </c>
    </row>
    <row r="531" spans="1:7" ht="15" customHeight="1">
      <c r="A531" t="s">
        <v>3885</v>
      </c>
      <c r="B531" t="s">
        <v>8171</v>
      </c>
      <c r="C531" t="s">
        <v>170</v>
      </c>
      <c r="D531" t="s">
        <v>8173</v>
      </c>
      <c r="E531" t="s">
        <v>8170</v>
      </c>
      <c r="F531" t="s">
        <v>38207</v>
      </c>
      <c r="G531" t="s">
        <v>38181</v>
      </c>
    </row>
    <row r="532" spans="1:7" ht="15" customHeight="1">
      <c r="A532" t="s">
        <v>2411</v>
      </c>
      <c r="B532" t="s">
        <v>8176</v>
      </c>
      <c r="C532" t="s">
        <v>170</v>
      </c>
      <c r="D532" t="s">
        <v>8178</v>
      </c>
      <c r="E532" t="s">
        <v>8175</v>
      </c>
      <c r="F532" t="s">
        <v>38207</v>
      </c>
      <c r="G532" t="s">
        <v>38181</v>
      </c>
    </row>
    <row r="533" spans="1:7" ht="15" customHeight="1">
      <c r="A533" t="s">
        <v>4421</v>
      </c>
      <c r="B533" t="s">
        <v>8163</v>
      </c>
      <c r="C533" t="s">
        <v>170</v>
      </c>
      <c r="D533" t="s">
        <v>8164</v>
      </c>
      <c r="E533" t="s">
        <v>8162</v>
      </c>
      <c r="F533" t="s">
        <v>38207</v>
      </c>
      <c r="G533" t="s">
        <v>38181</v>
      </c>
    </row>
    <row r="534" spans="1:7" ht="15" customHeight="1">
      <c r="A534" t="s">
        <v>2627</v>
      </c>
      <c r="B534" t="s">
        <v>4257</v>
      </c>
      <c r="C534" t="s">
        <v>910</v>
      </c>
      <c r="F534" t="s">
        <v>38182</v>
      </c>
      <c r="G534" t="s">
        <v>38181</v>
      </c>
    </row>
    <row r="535" spans="1:7" ht="15" customHeight="1">
      <c r="A535" t="s">
        <v>8617</v>
      </c>
      <c r="B535" t="s">
        <v>8618</v>
      </c>
      <c r="C535" t="s">
        <v>518</v>
      </c>
      <c r="D535" t="s">
        <v>8620</v>
      </c>
      <c r="F535" t="s">
        <v>38182</v>
      </c>
      <c r="G535" t="s">
        <v>38181</v>
      </c>
    </row>
    <row r="536" spans="1:7" ht="15" customHeight="1">
      <c r="A536" t="s">
        <v>3729</v>
      </c>
      <c r="B536" t="s">
        <v>8613</v>
      </c>
      <c r="C536" t="s">
        <v>518</v>
      </c>
      <c r="D536" t="s">
        <v>8615</v>
      </c>
      <c r="F536" t="s">
        <v>38182</v>
      </c>
      <c r="G536" t="s">
        <v>38181</v>
      </c>
    </row>
    <row r="537" spans="1:7" ht="15" customHeight="1">
      <c r="A537" t="s">
        <v>5088</v>
      </c>
      <c r="B537" t="s">
        <v>8621</v>
      </c>
      <c r="C537" t="s">
        <v>518</v>
      </c>
      <c r="D537" t="s">
        <v>8623</v>
      </c>
      <c r="F537" t="s">
        <v>38182</v>
      </c>
      <c r="G537" t="s">
        <v>38181</v>
      </c>
    </row>
    <row r="538" spans="1:7" ht="15" customHeight="1">
      <c r="A538" t="s">
        <v>2411</v>
      </c>
      <c r="B538" t="s">
        <v>8287</v>
      </c>
      <c r="C538" t="s">
        <v>172</v>
      </c>
      <c r="D538" t="s">
        <v>8289</v>
      </c>
      <c r="E538" t="s">
        <v>8286</v>
      </c>
      <c r="F538" t="s">
        <v>38208</v>
      </c>
      <c r="G538" t="s">
        <v>38181</v>
      </c>
    </row>
    <row r="539" spans="1:7" ht="15" customHeight="1">
      <c r="A539" t="s">
        <v>2768</v>
      </c>
      <c r="B539" t="s">
        <v>8259</v>
      </c>
      <c r="C539" t="s">
        <v>172</v>
      </c>
      <c r="D539" t="s">
        <v>8261</v>
      </c>
      <c r="E539" t="s">
        <v>8258</v>
      </c>
      <c r="F539" t="s">
        <v>38208</v>
      </c>
      <c r="G539" t="s">
        <v>38181</v>
      </c>
    </row>
    <row r="540" spans="1:7" ht="15" customHeight="1">
      <c r="A540" t="s">
        <v>5527</v>
      </c>
      <c r="B540" t="s">
        <v>8299</v>
      </c>
      <c r="C540" t="s">
        <v>172</v>
      </c>
      <c r="D540" t="s">
        <v>8301</v>
      </c>
      <c r="E540" t="s">
        <v>8298</v>
      </c>
      <c r="F540" t="s">
        <v>38208</v>
      </c>
      <c r="G540" t="s">
        <v>38181</v>
      </c>
    </row>
    <row r="541" spans="1:7" ht="15" customHeight="1">
      <c r="A541" t="s">
        <v>4730</v>
      </c>
      <c r="B541" t="s">
        <v>8303</v>
      </c>
      <c r="C541" t="s">
        <v>172</v>
      </c>
      <c r="D541" t="s">
        <v>8305</v>
      </c>
      <c r="E541" t="s">
        <v>8302</v>
      </c>
      <c r="F541" t="s">
        <v>38208</v>
      </c>
      <c r="G541" t="s">
        <v>38181</v>
      </c>
    </row>
    <row r="542" spans="1:7" ht="15" customHeight="1">
      <c r="A542" t="s">
        <v>2330</v>
      </c>
      <c r="B542" t="s">
        <v>8263</v>
      </c>
      <c r="C542" t="s">
        <v>172</v>
      </c>
      <c r="D542" t="s">
        <v>8265</v>
      </c>
      <c r="E542" t="s">
        <v>8262</v>
      </c>
      <c r="F542" t="s">
        <v>38208</v>
      </c>
      <c r="G542" t="s">
        <v>38181</v>
      </c>
    </row>
    <row r="543" spans="1:7" ht="15" customHeight="1">
      <c r="A543" t="s">
        <v>6175</v>
      </c>
      <c r="B543" t="s">
        <v>8230</v>
      </c>
      <c r="C543" t="s">
        <v>172</v>
      </c>
      <c r="D543" t="s">
        <v>8232</v>
      </c>
      <c r="E543" t="s">
        <v>8229</v>
      </c>
      <c r="F543" t="s">
        <v>38208</v>
      </c>
      <c r="G543" t="s">
        <v>38181</v>
      </c>
    </row>
    <row r="544" spans="1:7" ht="15" customHeight="1">
      <c r="A544" t="s">
        <v>8213</v>
      </c>
      <c r="B544" t="s">
        <v>8214</v>
      </c>
      <c r="C544" t="s">
        <v>172</v>
      </c>
      <c r="D544" t="s">
        <v>8215</v>
      </c>
      <c r="E544" t="s">
        <v>8212</v>
      </c>
      <c r="F544" t="s">
        <v>38208</v>
      </c>
      <c r="G544" t="s">
        <v>38181</v>
      </c>
    </row>
    <row r="545" spans="1:7" ht="15" customHeight="1">
      <c r="A545" t="s">
        <v>2940</v>
      </c>
      <c r="B545" t="s">
        <v>5955</v>
      </c>
      <c r="C545" t="s">
        <v>172</v>
      </c>
      <c r="D545" t="s">
        <v>8256</v>
      </c>
      <c r="E545" t="s">
        <v>8254</v>
      </c>
      <c r="F545" t="s">
        <v>38208</v>
      </c>
      <c r="G545" t="s">
        <v>38181</v>
      </c>
    </row>
    <row r="546" spans="1:7" ht="15" customHeight="1">
      <c r="A546" t="s">
        <v>8201</v>
      </c>
      <c r="B546" t="s">
        <v>8202</v>
      </c>
      <c r="C546" t="s">
        <v>172</v>
      </c>
      <c r="D546" t="s">
        <v>8204</v>
      </c>
      <c r="E546" t="s">
        <v>8200</v>
      </c>
      <c r="F546" t="s">
        <v>38208</v>
      </c>
      <c r="G546" t="s">
        <v>38181</v>
      </c>
    </row>
    <row r="547" spans="1:7" ht="15" customHeight="1">
      <c r="A547" t="s">
        <v>7546</v>
      </c>
      <c r="B547" t="s">
        <v>8268</v>
      </c>
      <c r="C547" t="s">
        <v>172</v>
      </c>
      <c r="D547" t="s">
        <v>8270</v>
      </c>
      <c r="E547" t="s">
        <v>8267</v>
      </c>
      <c r="F547" t="s">
        <v>38208</v>
      </c>
      <c r="G547" t="s">
        <v>38181</v>
      </c>
    </row>
    <row r="548" spans="1:7" ht="15" customHeight="1">
      <c r="A548" t="s">
        <v>8295</v>
      </c>
      <c r="B548" t="s">
        <v>8296</v>
      </c>
      <c r="C548" t="s">
        <v>172</v>
      </c>
      <c r="D548" t="s">
        <v>8297</v>
      </c>
      <c r="E548" t="s">
        <v>8294</v>
      </c>
      <c r="F548" t="s">
        <v>38208</v>
      </c>
      <c r="G548" t="s">
        <v>38181</v>
      </c>
    </row>
    <row r="549" spans="1:7" ht="15" customHeight="1">
      <c r="A549" t="s">
        <v>6016</v>
      </c>
      <c r="B549" t="s">
        <v>3634</v>
      </c>
      <c r="C549" t="s">
        <v>172</v>
      </c>
      <c r="D549" t="s">
        <v>8243</v>
      </c>
      <c r="E549" t="s">
        <v>8242</v>
      </c>
      <c r="F549" t="s">
        <v>38208</v>
      </c>
      <c r="G549" t="s">
        <v>38181</v>
      </c>
    </row>
    <row r="550" spans="1:7" ht="15" customHeight="1">
      <c r="A550" t="s">
        <v>2195</v>
      </c>
      <c r="B550" t="s">
        <v>8283</v>
      </c>
      <c r="C550" t="s">
        <v>172</v>
      </c>
      <c r="D550" t="s">
        <v>8285</v>
      </c>
      <c r="E550" t="s">
        <v>8282</v>
      </c>
      <c r="F550" t="s">
        <v>38208</v>
      </c>
      <c r="G550" t="s">
        <v>38181</v>
      </c>
    </row>
    <row r="551" spans="1:7" ht="15" customHeight="1">
      <c r="A551" t="s">
        <v>8238</v>
      </c>
      <c r="B551" t="s">
        <v>8239</v>
      </c>
      <c r="C551" t="s">
        <v>172</v>
      </c>
      <c r="D551" t="s">
        <v>8241</v>
      </c>
      <c r="E551" t="s">
        <v>8237</v>
      </c>
      <c r="F551" t="s">
        <v>38208</v>
      </c>
      <c r="G551" t="s">
        <v>38181</v>
      </c>
    </row>
    <row r="552" spans="1:7" ht="15" customHeight="1">
      <c r="A552" t="s">
        <v>5004</v>
      </c>
      <c r="B552" t="s">
        <v>8291</v>
      </c>
      <c r="C552" t="s">
        <v>172</v>
      </c>
      <c r="D552" t="s">
        <v>8293</v>
      </c>
      <c r="E552" t="s">
        <v>8290</v>
      </c>
      <c r="F552" t="s">
        <v>38208</v>
      </c>
      <c r="G552" t="s">
        <v>38181</v>
      </c>
    </row>
    <row r="553" spans="1:7" ht="15" customHeight="1">
      <c r="A553" t="s">
        <v>4346</v>
      </c>
      <c r="B553" t="s">
        <v>8272</v>
      </c>
      <c r="C553" t="s">
        <v>172</v>
      </c>
      <c r="D553" t="s">
        <v>8274</v>
      </c>
      <c r="E553" t="s">
        <v>8271</v>
      </c>
      <c r="F553" t="s">
        <v>38208</v>
      </c>
      <c r="G553" t="s">
        <v>38181</v>
      </c>
    </row>
    <row r="554" spans="1:7" ht="15" customHeight="1">
      <c r="A554" t="s">
        <v>7941</v>
      </c>
      <c r="B554" t="s">
        <v>8251</v>
      </c>
      <c r="C554" t="s">
        <v>172</v>
      </c>
      <c r="D554" t="s">
        <v>8253</v>
      </c>
      <c r="E554" t="s">
        <v>8250</v>
      </c>
      <c r="F554" t="s">
        <v>38208</v>
      </c>
      <c r="G554" t="s">
        <v>38181</v>
      </c>
    </row>
    <row r="555" spans="1:7" ht="15" customHeight="1">
      <c r="A555" t="s">
        <v>4346</v>
      </c>
      <c r="B555" t="s">
        <v>3058</v>
      </c>
      <c r="C555" t="s">
        <v>172</v>
      </c>
      <c r="D555" t="s">
        <v>8218</v>
      </c>
      <c r="E555" t="s">
        <v>8216</v>
      </c>
      <c r="F555" t="s">
        <v>38208</v>
      </c>
      <c r="G555" t="s">
        <v>38181</v>
      </c>
    </row>
    <row r="556" spans="1:7" ht="15" customHeight="1">
      <c r="A556" t="s">
        <v>8196</v>
      </c>
      <c r="B556" t="s">
        <v>8197</v>
      </c>
      <c r="C556" t="s">
        <v>172</v>
      </c>
      <c r="D556" t="s">
        <v>8199</v>
      </c>
      <c r="E556" t="s">
        <v>8195</v>
      </c>
      <c r="F556" t="s">
        <v>38208</v>
      </c>
      <c r="G556" t="s">
        <v>38181</v>
      </c>
    </row>
    <row r="557" spans="1:7" ht="15" customHeight="1">
      <c r="A557" t="s">
        <v>5190</v>
      </c>
      <c r="B557" t="s">
        <v>8220</v>
      </c>
      <c r="C557" t="s">
        <v>172</v>
      </c>
      <c r="D557" t="s">
        <v>8222</v>
      </c>
      <c r="E557" t="s">
        <v>8219</v>
      </c>
      <c r="F557" t="s">
        <v>38208</v>
      </c>
      <c r="G557" t="s">
        <v>38181</v>
      </c>
    </row>
    <row r="558" spans="1:7" ht="15" customHeight="1">
      <c r="A558" t="s">
        <v>5571</v>
      </c>
      <c r="B558" t="s">
        <v>8279</v>
      </c>
      <c r="C558" t="s">
        <v>172</v>
      </c>
      <c r="D558" t="s">
        <v>8281</v>
      </c>
      <c r="E558" t="s">
        <v>8278</v>
      </c>
      <c r="F558" t="s">
        <v>38208</v>
      </c>
      <c r="G558" t="s">
        <v>38181</v>
      </c>
    </row>
    <row r="559" spans="1:7" ht="15" customHeight="1">
      <c r="A559" t="s">
        <v>8207</v>
      </c>
      <c r="B559" t="s">
        <v>8208</v>
      </c>
      <c r="C559" t="s">
        <v>172</v>
      </c>
      <c r="D559" t="s">
        <v>8210</v>
      </c>
      <c r="E559" t="s">
        <v>8206</v>
      </c>
      <c r="F559" t="s">
        <v>38208</v>
      </c>
      <c r="G559" t="s">
        <v>38181</v>
      </c>
    </row>
    <row r="560" spans="1:7" ht="15" customHeight="1">
      <c r="A560" t="s">
        <v>3194</v>
      </c>
      <c r="B560" t="s">
        <v>8191</v>
      </c>
      <c r="C560" t="s">
        <v>172</v>
      </c>
      <c r="D560" t="s">
        <v>8193</v>
      </c>
      <c r="E560" t="s">
        <v>8190</v>
      </c>
      <c r="F560" t="s">
        <v>38208</v>
      </c>
      <c r="G560" t="s">
        <v>38181</v>
      </c>
    </row>
    <row r="561" spans="1:7" ht="15" customHeight="1">
      <c r="A561" t="s">
        <v>8245</v>
      </c>
      <c r="B561" t="s">
        <v>8246</v>
      </c>
      <c r="C561" t="s">
        <v>172</v>
      </c>
      <c r="D561" t="s">
        <v>8248</v>
      </c>
      <c r="E561" t="s">
        <v>8244</v>
      </c>
      <c r="F561" t="s">
        <v>38208</v>
      </c>
      <c r="G561" t="s">
        <v>38181</v>
      </c>
    </row>
    <row r="562" spans="1:7" ht="15" customHeight="1">
      <c r="A562" t="s">
        <v>5004</v>
      </c>
      <c r="B562" t="s">
        <v>8225</v>
      </c>
      <c r="C562" t="s">
        <v>172</v>
      </c>
      <c r="D562" t="s">
        <v>8227</v>
      </c>
      <c r="E562" t="s">
        <v>8224</v>
      </c>
      <c r="F562" t="s">
        <v>38208</v>
      </c>
      <c r="G562" t="s">
        <v>38181</v>
      </c>
    </row>
    <row r="563" spans="1:7" ht="15" customHeight="1">
      <c r="A563" t="s">
        <v>4519</v>
      </c>
      <c r="B563" t="s">
        <v>8235</v>
      </c>
      <c r="C563" t="s">
        <v>172</v>
      </c>
      <c r="D563" t="s">
        <v>8236</v>
      </c>
      <c r="E563" t="s">
        <v>8234</v>
      </c>
      <c r="F563" t="s">
        <v>38208</v>
      </c>
      <c r="G563" t="s">
        <v>38181</v>
      </c>
    </row>
    <row r="564" spans="1:7" ht="15" customHeight="1">
      <c r="A564" t="s">
        <v>4371</v>
      </c>
      <c r="B564" t="s">
        <v>2110</v>
      </c>
      <c r="C564" t="s">
        <v>172</v>
      </c>
      <c r="D564" t="s">
        <v>8277</v>
      </c>
      <c r="E564" t="s">
        <v>8275</v>
      </c>
      <c r="F564" t="s">
        <v>38208</v>
      </c>
      <c r="G564" t="s">
        <v>38181</v>
      </c>
    </row>
    <row r="565" spans="1:7" ht="15" customHeight="1">
      <c r="A565" t="s">
        <v>3078</v>
      </c>
      <c r="B565" t="s">
        <v>3156</v>
      </c>
      <c r="C565" t="s">
        <v>922</v>
      </c>
      <c r="D565" t="s">
        <v>8624</v>
      </c>
      <c r="F565" t="s">
        <v>38182</v>
      </c>
      <c r="G565" t="s">
        <v>38181</v>
      </c>
    </row>
    <row r="566" spans="1:7" ht="15" customHeight="1">
      <c r="A566" t="s">
        <v>3896</v>
      </c>
      <c r="B566" t="s">
        <v>8314</v>
      </c>
      <c r="C566" t="s">
        <v>345</v>
      </c>
      <c r="D566" t="s">
        <v>8316</v>
      </c>
      <c r="E566" t="s">
        <v>8313</v>
      </c>
      <c r="F566" t="s">
        <v>38209</v>
      </c>
      <c r="G566" t="s">
        <v>38181</v>
      </c>
    </row>
    <row r="567" spans="1:7" ht="15" customHeight="1">
      <c r="A567" t="s">
        <v>8345</v>
      </c>
      <c r="B567" t="s">
        <v>8346</v>
      </c>
      <c r="C567" t="s">
        <v>345</v>
      </c>
      <c r="D567" t="s">
        <v>8347</v>
      </c>
      <c r="F567" t="s">
        <v>38209</v>
      </c>
      <c r="G567" t="s">
        <v>38181</v>
      </c>
    </row>
    <row r="568" spans="1:7" ht="15" customHeight="1">
      <c r="A568" t="s">
        <v>8339</v>
      </c>
      <c r="B568" t="s">
        <v>8340</v>
      </c>
      <c r="C568" t="s">
        <v>345</v>
      </c>
      <c r="D568" t="s">
        <v>8341</v>
      </c>
      <c r="E568" t="s">
        <v>8338</v>
      </c>
      <c r="F568" t="s">
        <v>38209</v>
      </c>
      <c r="G568" t="s">
        <v>38181</v>
      </c>
    </row>
    <row r="569" spans="1:7" ht="15" customHeight="1">
      <c r="A569" t="s">
        <v>4371</v>
      </c>
      <c r="B569" t="s">
        <v>8352</v>
      </c>
      <c r="C569" t="s">
        <v>345</v>
      </c>
      <c r="D569" t="s">
        <v>8353</v>
      </c>
      <c r="E569" t="s">
        <v>8351</v>
      </c>
      <c r="F569" t="s">
        <v>38209</v>
      </c>
      <c r="G569" t="s">
        <v>38181</v>
      </c>
    </row>
    <row r="570" spans="1:7" ht="15" customHeight="1">
      <c r="A570" t="s">
        <v>5389</v>
      </c>
      <c r="B570" t="s">
        <v>3725</v>
      </c>
      <c r="C570" t="s">
        <v>345</v>
      </c>
      <c r="D570" t="s">
        <v>8322</v>
      </c>
      <c r="F570" t="s">
        <v>38209</v>
      </c>
      <c r="G570" t="s">
        <v>38181</v>
      </c>
    </row>
    <row r="571" spans="1:7" ht="15" customHeight="1">
      <c r="A571" t="s">
        <v>8318</v>
      </c>
      <c r="B571" t="s">
        <v>8319</v>
      </c>
      <c r="C571" t="s">
        <v>345</v>
      </c>
      <c r="D571" t="s">
        <v>8320</v>
      </c>
      <c r="F571" t="s">
        <v>38209</v>
      </c>
      <c r="G571" t="s">
        <v>38181</v>
      </c>
    </row>
    <row r="572" spans="1:7" ht="15" customHeight="1">
      <c r="A572" t="s">
        <v>5897</v>
      </c>
      <c r="B572" t="s">
        <v>8325</v>
      </c>
      <c r="C572" t="s">
        <v>345</v>
      </c>
      <c r="D572" t="s">
        <v>8326</v>
      </c>
      <c r="E572" t="s">
        <v>8324</v>
      </c>
      <c r="F572" t="s">
        <v>38209</v>
      </c>
      <c r="G572" t="s">
        <v>38181</v>
      </c>
    </row>
    <row r="573" spans="1:7" ht="15" customHeight="1">
      <c r="A573" t="s">
        <v>2887</v>
      </c>
      <c r="B573" t="s">
        <v>8348</v>
      </c>
      <c r="C573" t="s">
        <v>345</v>
      </c>
      <c r="D573" t="s">
        <v>8350</v>
      </c>
      <c r="F573" t="s">
        <v>38209</v>
      </c>
      <c r="G573" t="s">
        <v>38181</v>
      </c>
    </row>
    <row r="574" spans="1:7" ht="15" customHeight="1">
      <c r="A574" t="s">
        <v>8343</v>
      </c>
      <c r="B574" t="s">
        <v>6572</v>
      </c>
      <c r="C574" t="s">
        <v>345</v>
      </c>
      <c r="D574" t="s">
        <v>8344</v>
      </c>
      <c r="E574" t="s">
        <v>8342</v>
      </c>
      <c r="F574" t="s">
        <v>38209</v>
      </c>
      <c r="G574" t="s">
        <v>38181</v>
      </c>
    </row>
    <row r="575" spans="1:7" ht="15" customHeight="1">
      <c r="A575" t="s">
        <v>4376</v>
      </c>
      <c r="B575" t="s">
        <v>8336</v>
      </c>
      <c r="C575" t="s">
        <v>345</v>
      </c>
      <c r="D575" t="s">
        <v>8337</v>
      </c>
      <c r="E575" t="s">
        <v>8335</v>
      </c>
      <c r="F575" t="s">
        <v>38209</v>
      </c>
      <c r="G575" t="s">
        <v>38181</v>
      </c>
    </row>
    <row r="576" spans="1:7" ht="15" customHeight="1">
      <c r="A576" t="s">
        <v>4943</v>
      </c>
      <c r="B576" t="s">
        <v>8332</v>
      </c>
      <c r="C576" t="s">
        <v>345</v>
      </c>
      <c r="D576" t="s">
        <v>8333</v>
      </c>
      <c r="E576" t="s">
        <v>8331</v>
      </c>
      <c r="F576" t="s">
        <v>38209</v>
      </c>
      <c r="G576" t="s">
        <v>38181</v>
      </c>
    </row>
    <row r="577" spans="1:7" ht="15" customHeight="1">
      <c r="A577" t="s">
        <v>8307</v>
      </c>
      <c r="B577" t="s">
        <v>8308</v>
      </c>
      <c r="C577" t="s">
        <v>345</v>
      </c>
      <c r="D577" t="s">
        <v>8309</v>
      </c>
      <c r="E577" t="s">
        <v>8306</v>
      </c>
      <c r="F577" t="s">
        <v>38209</v>
      </c>
      <c r="G577" t="s">
        <v>38181</v>
      </c>
    </row>
    <row r="578" spans="1:7" ht="15" customHeight="1">
      <c r="A578" t="s">
        <v>4889</v>
      </c>
      <c r="B578" t="s">
        <v>7934</v>
      </c>
      <c r="C578" t="s">
        <v>345</v>
      </c>
      <c r="D578" t="s">
        <v>8330</v>
      </c>
      <c r="E578" t="s">
        <v>8328</v>
      </c>
      <c r="F578" t="s">
        <v>38209</v>
      </c>
      <c r="G578" t="s">
        <v>38181</v>
      </c>
    </row>
    <row r="579" spans="1:7" ht="15" customHeight="1">
      <c r="A579" t="s">
        <v>8354</v>
      </c>
      <c r="B579" t="s">
        <v>4035</v>
      </c>
      <c r="C579" t="s">
        <v>1868</v>
      </c>
      <c r="D579" t="s">
        <v>8355</v>
      </c>
      <c r="F579" t="s">
        <v>38210</v>
      </c>
      <c r="G579" t="s">
        <v>38181</v>
      </c>
    </row>
    <row r="580" spans="1:7" ht="15" customHeight="1">
      <c r="A580" t="s">
        <v>2515</v>
      </c>
      <c r="B580" t="s">
        <v>14085</v>
      </c>
      <c r="C580" t="s">
        <v>461</v>
      </c>
      <c r="D580" t="s">
        <v>14086</v>
      </c>
      <c r="F580" t="s">
        <v>38211</v>
      </c>
      <c r="G580" t="s">
        <v>38181</v>
      </c>
    </row>
    <row r="581" spans="1:7" ht="15" customHeight="1">
      <c r="A581" t="s">
        <v>7993</v>
      </c>
      <c r="B581" t="s">
        <v>14061</v>
      </c>
      <c r="C581" t="s">
        <v>461</v>
      </c>
      <c r="D581" t="s">
        <v>14063</v>
      </c>
      <c r="F581" t="s">
        <v>38211</v>
      </c>
      <c r="G581" t="s">
        <v>38181</v>
      </c>
    </row>
    <row r="582" spans="1:7" ht="15" customHeight="1">
      <c r="A582" t="s">
        <v>3089</v>
      </c>
      <c r="B582" t="s">
        <v>4312</v>
      </c>
      <c r="C582" t="s">
        <v>461</v>
      </c>
      <c r="D582" t="s">
        <v>14082</v>
      </c>
      <c r="F582" t="s">
        <v>38211</v>
      </c>
      <c r="G582" t="s">
        <v>38181</v>
      </c>
    </row>
    <row r="583" spans="1:7" ht="15" customHeight="1">
      <c r="A583" t="s">
        <v>6126</v>
      </c>
      <c r="B583" t="s">
        <v>14075</v>
      </c>
      <c r="C583" t="s">
        <v>461</v>
      </c>
      <c r="D583" t="s">
        <v>14077</v>
      </c>
      <c r="F583" t="s">
        <v>38211</v>
      </c>
      <c r="G583" t="s">
        <v>38181</v>
      </c>
    </row>
    <row r="584" spans="1:7" ht="15" customHeight="1">
      <c r="A584" t="s">
        <v>14078</v>
      </c>
      <c r="B584" t="s">
        <v>14079</v>
      </c>
      <c r="C584" t="s">
        <v>461</v>
      </c>
      <c r="D584" t="s">
        <v>14081</v>
      </c>
      <c r="F584" t="s">
        <v>38211</v>
      </c>
      <c r="G584" t="s">
        <v>38181</v>
      </c>
    </row>
    <row r="585" spans="1:7" ht="15" customHeight="1">
      <c r="A585" t="s">
        <v>8444</v>
      </c>
      <c r="B585" t="s">
        <v>8445</v>
      </c>
      <c r="C585" t="s">
        <v>224</v>
      </c>
      <c r="D585" t="s">
        <v>8447</v>
      </c>
      <c r="E585" t="s">
        <v>8443</v>
      </c>
      <c r="F585" t="s">
        <v>38212</v>
      </c>
      <c r="G585" t="s">
        <v>38181</v>
      </c>
    </row>
    <row r="586" spans="1:7" ht="15" customHeight="1">
      <c r="A586" t="s">
        <v>8449</v>
      </c>
      <c r="B586" t="s">
        <v>8450</v>
      </c>
      <c r="C586" t="s">
        <v>224</v>
      </c>
      <c r="D586" t="s">
        <v>8451</v>
      </c>
      <c r="E586" t="s">
        <v>8448</v>
      </c>
      <c r="F586" t="s">
        <v>38212</v>
      </c>
      <c r="G586" t="s">
        <v>38181</v>
      </c>
    </row>
    <row r="587" spans="1:7" ht="15" customHeight="1">
      <c r="A587" t="s">
        <v>4997</v>
      </c>
      <c r="B587" t="s">
        <v>8433</v>
      </c>
      <c r="C587" t="s">
        <v>224</v>
      </c>
      <c r="D587" t="s">
        <v>8435</v>
      </c>
      <c r="E587" t="s">
        <v>8432</v>
      </c>
      <c r="F587" t="s">
        <v>38212</v>
      </c>
      <c r="G587" t="s">
        <v>38181</v>
      </c>
    </row>
    <row r="588" spans="1:7" ht="15" customHeight="1">
      <c r="A588" t="s">
        <v>8295</v>
      </c>
      <c r="B588" t="s">
        <v>8453</v>
      </c>
      <c r="C588" t="s">
        <v>224</v>
      </c>
      <c r="D588" t="s">
        <v>8455</v>
      </c>
      <c r="E588" t="s">
        <v>8452</v>
      </c>
      <c r="F588" t="s">
        <v>38212</v>
      </c>
      <c r="G588" t="s">
        <v>38181</v>
      </c>
    </row>
    <row r="589" spans="1:7" ht="15" customHeight="1">
      <c r="A589" t="s">
        <v>5004</v>
      </c>
      <c r="B589" t="s">
        <v>8440</v>
      </c>
      <c r="C589" t="s">
        <v>224</v>
      </c>
      <c r="D589" t="s">
        <v>8442</v>
      </c>
      <c r="E589" t="s">
        <v>8439</v>
      </c>
      <c r="F589" t="s">
        <v>38212</v>
      </c>
      <c r="G589" t="s">
        <v>38181</v>
      </c>
    </row>
    <row r="590" spans="1:7" ht="15" customHeight="1">
      <c r="A590" t="s">
        <v>4034</v>
      </c>
      <c r="B590" t="s">
        <v>8617</v>
      </c>
      <c r="C590" t="s">
        <v>956</v>
      </c>
      <c r="D590" t="s">
        <v>8625</v>
      </c>
      <c r="F590" t="s">
        <v>38182</v>
      </c>
      <c r="G590" t="s">
        <v>38181</v>
      </c>
    </row>
    <row r="591" spans="1:7" ht="15" customHeight="1">
      <c r="A591" t="s">
        <v>2887</v>
      </c>
      <c r="B591" t="s">
        <v>5152</v>
      </c>
      <c r="C591" t="s">
        <v>616</v>
      </c>
      <c r="D591" t="s">
        <v>8628</v>
      </c>
      <c r="E591" t="s">
        <v>8626</v>
      </c>
      <c r="F591" t="s">
        <v>38182</v>
      </c>
      <c r="G591" t="s">
        <v>38181</v>
      </c>
    </row>
    <row r="592" spans="1:7" ht="15" customHeight="1">
      <c r="A592" t="s">
        <v>4129</v>
      </c>
      <c r="B592" t="s">
        <v>8630</v>
      </c>
      <c r="C592" t="s">
        <v>616</v>
      </c>
      <c r="D592" t="s">
        <v>8632</v>
      </c>
      <c r="E592" t="s">
        <v>8629</v>
      </c>
      <c r="F592" t="s">
        <v>38182</v>
      </c>
      <c r="G592" t="s">
        <v>38181</v>
      </c>
    </row>
    <row r="593" spans="1:7" ht="15" customHeight="1">
      <c r="A593" t="s">
        <v>6296</v>
      </c>
      <c r="B593" t="s">
        <v>8392</v>
      </c>
      <c r="C593" t="s">
        <v>1732</v>
      </c>
      <c r="D593" t="s">
        <v>8394</v>
      </c>
      <c r="E593" t="s">
        <v>8391</v>
      </c>
      <c r="F593" t="s">
        <v>38210</v>
      </c>
      <c r="G593" t="s">
        <v>38181</v>
      </c>
    </row>
    <row r="594" spans="1:7" ht="15" customHeight="1">
      <c r="A594" t="s">
        <v>8386</v>
      </c>
      <c r="B594" t="s">
        <v>8387</v>
      </c>
      <c r="C594" t="s">
        <v>1732</v>
      </c>
      <c r="D594" t="s">
        <v>8389</v>
      </c>
      <c r="E594" t="s">
        <v>8385</v>
      </c>
      <c r="F594" t="s">
        <v>38210</v>
      </c>
      <c r="G594" t="s">
        <v>38181</v>
      </c>
    </row>
    <row r="595" spans="1:7" ht="15" customHeight="1">
      <c r="A595" t="s">
        <v>8380</v>
      </c>
      <c r="B595" t="s">
        <v>8381</v>
      </c>
      <c r="C595" t="s">
        <v>1732</v>
      </c>
      <c r="D595" t="s">
        <v>8383</v>
      </c>
      <c r="E595" t="s">
        <v>8379</v>
      </c>
      <c r="F595" t="s">
        <v>38210</v>
      </c>
      <c r="G595" t="s">
        <v>38181</v>
      </c>
    </row>
    <row r="596" spans="1:7" ht="15" customHeight="1">
      <c r="A596" t="s">
        <v>8409</v>
      </c>
      <c r="B596" t="s">
        <v>8410</v>
      </c>
      <c r="C596" t="s">
        <v>1732</v>
      </c>
      <c r="D596" t="s">
        <v>8412</v>
      </c>
      <c r="E596" t="s">
        <v>8408</v>
      </c>
      <c r="F596" t="s">
        <v>38210</v>
      </c>
      <c r="G596" t="s">
        <v>38181</v>
      </c>
    </row>
    <row r="597" spans="1:7" ht="15" customHeight="1">
      <c r="A597" t="s">
        <v>6529</v>
      </c>
      <c r="B597" t="s">
        <v>8406</v>
      </c>
      <c r="C597" t="s">
        <v>1732</v>
      </c>
      <c r="D597" t="s">
        <v>8407</v>
      </c>
      <c r="F597" t="s">
        <v>38210</v>
      </c>
      <c r="G597" t="s">
        <v>38181</v>
      </c>
    </row>
    <row r="598" spans="1:7" ht="15" customHeight="1">
      <c r="A598" t="s">
        <v>8370</v>
      </c>
      <c r="B598" t="s">
        <v>8371</v>
      </c>
      <c r="C598" t="s">
        <v>1732</v>
      </c>
      <c r="D598" t="s">
        <v>8372</v>
      </c>
      <c r="E598" t="s">
        <v>8369</v>
      </c>
      <c r="F598" t="s">
        <v>38210</v>
      </c>
      <c r="G598" t="s">
        <v>38181</v>
      </c>
    </row>
    <row r="599" spans="1:7" ht="15" customHeight="1">
      <c r="A599" t="s">
        <v>8360</v>
      </c>
      <c r="B599" t="s">
        <v>8361</v>
      </c>
      <c r="C599" t="s">
        <v>1732</v>
      </c>
      <c r="D599" t="s">
        <v>8362</v>
      </c>
      <c r="E599" t="s">
        <v>8359</v>
      </c>
      <c r="F599" t="s">
        <v>38210</v>
      </c>
      <c r="G599" t="s">
        <v>38181</v>
      </c>
    </row>
    <row r="600" spans="1:7" ht="15" customHeight="1">
      <c r="A600" t="s">
        <v>8418</v>
      </c>
      <c r="B600" t="s">
        <v>8419</v>
      </c>
      <c r="C600" t="s">
        <v>1732</v>
      </c>
      <c r="D600" t="s">
        <v>8421</v>
      </c>
      <c r="E600" t="s">
        <v>8417</v>
      </c>
      <c r="F600" t="s">
        <v>38210</v>
      </c>
      <c r="G600" t="s">
        <v>38181</v>
      </c>
    </row>
    <row r="601" spans="1:7" ht="15" customHeight="1">
      <c r="A601" t="s">
        <v>3176</v>
      </c>
      <c r="B601" t="s">
        <v>8414</v>
      </c>
      <c r="C601" t="s">
        <v>1732</v>
      </c>
      <c r="D601" t="s">
        <v>8416</v>
      </c>
      <c r="E601" t="s">
        <v>8413</v>
      </c>
      <c r="F601" t="s">
        <v>38210</v>
      </c>
      <c r="G601" t="s">
        <v>38181</v>
      </c>
    </row>
    <row r="602" spans="1:7" ht="15" customHeight="1">
      <c r="A602" t="s">
        <v>2379</v>
      </c>
      <c r="B602" t="s">
        <v>8427</v>
      </c>
      <c r="C602" t="s">
        <v>1732</v>
      </c>
      <c r="D602" t="s">
        <v>8429</v>
      </c>
      <c r="E602" t="s">
        <v>8426</v>
      </c>
      <c r="F602" t="s">
        <v>38210</v>
      </c>
      <c r="G602" t="s">
        <v>38181</v>
      </c>
    </row>
    <row r="603" spans="1:7" ht="15" customHeight="1">
      <c r="A603" t="s">
        <v>8397</v>
      </c>
      <c r="B603" t="s">
        <v>8398</v>
      </c>
      <c r="C603" t="s">
        <v>1732</v>
      </c>
      <c r="D603" t="s">
        <v>8400</v>
      </c>
      <c r="E603" t="s">
        <v>8396</v>
      </c>
      <c r="F603" t="s">
        <v>38210</v>
      </c>
      <c r="G603" t="s">
        <v>38181</v>
      </c>
    </row>
    <row r="604" spans="1:7" ht="15" customHeight="1">
      <c r="A604" t="s">
        <v>4098</v>
      </c>
      <c r="B604" t="s">
        <v>8402</v>
      </c>
      <c r="C604" t="s">
        <v>1732</v>
      </c>
      <c r="D604" t="s">
        <v>8404</v>
      </c>
      <c r="E604" t="s">
        <v>8401</v>
      </c>
      <c r="F604" t="s">
        <v>38210</v>
      </c>
      <c r="G604" t="s">
        <v>38181</v>
      </c>
    </row>
    <row r="605" spans="1:7" ht="15" customHeight="1">
      <c r="A605" t="s">
        <v>8374</v>
      </c>
      <c r="B605" t="s">
        <v>8375</v>
      </c>
      <c r="C605" t="s">
        <v>1732</v>
      </c>
      <c r="D605" t="s">
        <v>8377</v>
      </c>
      <c r="E605" t="s">
        <v>8373</v>
      </c>
      <c r="F605" t="s">
        <v>38210</v>
      </c>
      <c r="G605" t="s">
        <v>38181</v>
      </c>
    </row>
    <row r="606" spans="1:7" ht="15" customHeight="1">
      <c r="A606" t="s">
        <v>4682</v>
      </c>
      <c r="B606" t="s">
        <v>8366</v>
      </c>
      <c r="C606" t="s">
        <v>1732</v>
      </c>
      <c r="D606" t="s">
        <v>8368</v>
      </c>
      <c r="E606" t="s">
        <v>8365</v>
      </c>
      <c r="F606" t="s">
        <v>38210</v>
      </c>
      <c r="G606" t="s">
        <v>38181</v>
      </c>
    </row>
    <row r="607" spans="1:7" ht="15" customHeight="1">
      <c r="A607" t="s">
        <v>8423</v>
      </c>
      <c r="B607" t="s">
        <v>8424</v>
      </c>
      <c r="C607" t="s">
        <v>1732</v>
      </c>
      <c r="D607" t="s">
        <v>8425</v>
      </c>
      <c r="E607" t="s">
        <v>8422</v>
      </c>
      <c r="F607" t="s">
        <v>38210</v>
      </c>
      <c r="G607" t="s">
        <v>38181</v>
      </c>
    </row>
    <row r="608" spans="1:7" ht="15" customHeight="1">
      <c r="A608" t="s">
        <v>2208</v>
      </c>
      <c r="B608" t="s">
        <v>8457</v>
      </c>
      <c r="C608" t="s">
        <v>8458</v>
      </c>
      <c r="D608" t="s">
        <v>8460</v>
      </c>
      <c r="E608" t="s">
        <v>8456</v>
      </c>
      <c r="F608" t="s">
        <v>38213</v>
      </c>
      <c r="G608" t="s">
        <v>38181</v>
      </c>
    </row>
    <row r="609" spans="1:7" ht="15" customHeight="1">
      <c r="A609" t="s">
        <v>2732</v>
      </c>
      <c r="B609" t="s">
        <v>8489</v>
      </c>
      <c r="C609" t="s">
        <v>8458</v>
      </c>
      <c r="D609" t="s">
        <v>8491</v>
      </c>
      <c r="E609" t="s">
        <v>8488</v>
      </c>
      <c r="F609" t="s">
        <v>38213</v>
      </c>
      <c r="G609" t="s">
        <v>38181</v>
      </c>
    </row>
    <row r="610" spans="1:7" ht="15" customHeight="1">
      <c r="A610" t="s">
        <v>8502</v>
      </c>
      <c r="B610" t="s">
        <v>8503</v>
      </c>
      <c r="C610" t="s">
        <v>8458</v>
      </c>
      <c r="D610" t="s">
        <v>8505</v>
      </c>
      <c r="E610" t="s">
        <v>8501</v>
      </c>
      <c r="F610" t="s">
        <v>38213</v>
      </c>
      <c r="G610" t="s">
        <v>38181</v>
      </c>
    </row>
    <row r="611" spans="1:7" ht="15" customHeight="1">
      <c r="A611" t="s">
        <v>2896</v>
      </c>
      <c r="B611" t="s">
        <v>8467</v>
      </c>
      <c r="C611" t="s">
        <v>8458</v>
      </c>
      <c r="D611" t="s">
        <v>8469</v>
      </c>
      <c r="E611" t="s">
        <v>8466</v>
      </c>
      <c r="F611" t="s">
        <v>38213</v>
      </c>
      <c r="G611" t="s">
        <v>38181</v>
      </c>
    </row>
    <row r="612" spans="1:7" ht="15" customHeight="1">
      <c r="A612" t="s">
        <v>8495</v>
      </c>
      <c r="B612" t="s">
        <v>8496</v>
      </c>
      <c r="C612" t="s">
        <v>8458</v>
      </c>
      <c r="D612" t="s">
        <v>8498</v>
      </c>
      <c r="E612" t="s">
        <v>8494</v>
      </c>
      <c r="F612" t="s">
        <v>38213</v>
      </c>
      <c r="G612" t="s">
        <v>38181</v>
      </c>
    </row>
    <row r="613" spans="1:7" ht="15" customHeight="1">
      <c r="A613" t="s">
        <v>8196</v>
      </c>
      <c r="B613" t="s">
        <v>8473</v>
      </c>
      <c r="C613" t="s">
        <v>8458</v>
      </c>
      <c r="D613" t="s">
        <v>8475</v>
      </c>
      <c r="E613" t="s">
        <v>8472</v>
      </c>
      <c r="F613" t="s">
        <v>38213</v>
      </c>
      <c r="G613" t="s">
        <v>38181</v>
      </c>
    </row>
    <row r="614" spans="1:7" ht="15" customHeight="1">
      <c r="A614" t="s">
        <v>8477</v>
      </c>
      <c r="B614" t="s">
        <v>8478</v>
      </c>
      <c r="C614" t="s">
        <v>8458</v>
      </c>
      <c r="D614" t="s">
        <v>8480</v>
      </c>
      <c r="E614" t="s">
        <v>8476</v>
      </c>
      <c r="F614" t="s">
        <v>38213</v>
      </c>
      <c r="G614" t="s">
        <v>38181</v>
      </c>
    </row>
    <row r="615" spans="1:7" ht="15" customHeight="1">
      <c r="A615" t="s">
        <v>4748</v>
      </c>
      <c r="B615" t="s">
        <v>8483</v>
      </c>
      <c r="C615" t="s">
        <v>8458</v>
      </c>
      <c r="D615" t="s">
        <v>8485</v>
      </c>
      <c r="E615" t="s">
        <v>8482</v>
      </c>
      <c r="F615" t="s">
        <v>38213</v>
      </c>
      <c r="G615" t="s">
        <v>38181</v>
      </c>
    </row>
    <row r="616" spans="1:7" ht="15" customHeight="1">
      <c r="A616" t="s">
        <v>3155</v>
      </c>
      <c r="B616" t="s">
        <v>8633</v>
      </c>
      <c r="C616" t="s">
        <v>998</v>
      </c>
      <c r="F616" t="s">
        <v>38182</v>
      </c>
      <c r="G616" t="s">
        <v>38181</v>
      </c>
    </row>
    <row r="617" spans="1:7" ht="15" customHeight="1">
      <c r="A617" t="s">
        <v>6829</v>
      </c>
      <c r="B617" t="s">
        <v>8515</v>
      </c>
      <c r="C617" t="s">
        <v>1674</v>
      </c>
      <c r="D617" t="s">
        <v>8516</v>
      </c>
      <c r="E617" t="s">
        <v>8514</v>
      </c>
      <c r="F617" t="s">
        <v>38214</v>
      </c>
      <c r="G617" t="s">
        <v>38181</v>
      </c>
    </row>
    <row r="618" spans="1:7" ht="15" customHeight="1">
      <c r="A618" t="s">
        <v>8542</v>
      </c>
      <c r="B618" t="s">
        <v>8543</v>
      </c>
      <c r="C618" t="s">
        <v>1674</v>
      </c>
      <c r="D618" t="s">
        <v>8544</v>
      </c>
      <c r="F618" t="s">
        <v>38214</v>
      </c>
      <c r="G618" t="s">
        <v>38181</v>
      </c>
    </row>
    <row r="619" spans="1:7" ht="15" customHeight="1">
      <c r="A619" t="s">
        <v>2044</v>
      </c>
      <c r="B619" t="s">
        <v>8539</v>
      </c>
      <c r="C619" t="s">
        <v>1674</v>
      </c>
      <c r="D619" t="s">
        <v>8540</v>
      </c>
      <c r="E619" t="s">
        <v>8538</v>
      </c>
      <c r="F619" t="s">
        <v>38214</v>
      </c>
      <c r="G619" t="s">
        <v>38181</v>
      </c>
    </row>
    <row r="620" spans="1:7" ht="15" customHeight="1">
      <c r="A620" t="s">
        <v>8520</v>
      </c>
      <c r="B620" t="s">
        <v>8521</v>
      </c>
      <c r="C620" t="s">
        <v>1674</v>
      </c>
      <c r="D620" t="s">
        <v>8523</v>
      </c>
      <c r="E620" t="s">
        <v>8519</v>
      </c>
      <c r="F620" t="s">
        <v>38214</v>
      </c>
      <c r="G620" t="s">
        <v>38181</v>
      </c>
    </row>
    <row r="621" spans="1:7" ht="15" customHeight="1">
      <c r="A621" t="s">
        <v>8507</v>
      </c>
      <c r="B621" t="s">
        <v>8508</v>
      </c>
      <c r="C621" t="s">
        <v>1674</v>
      </c>
      <c r="D621" t="s">
        <v>8510</v>
      </c>
      <c r="E621" t="s">
        <v>8506</v>
      </c>
      <c r="F621" t="s">
        <v>38214</v>
      </c>
      <c r="G621" t="s">
        <v>38181</v>
      </c>
    </row>
    <row r="622" spans="1:7" ht="15" customHeight="1">
      <c r="A622" t="s">
        <v>8551</v>
      </c>
      <c r="B622" t="s">
        <v>8552</v>
      </c>
      <c r="C622" t="s">
        <v>1674</v>
      </c>
      <c r="D622" t="s">
        <v>8554</v>
      </c>
      <c r="F622" t="s">
        <v>38214</v>
      </c>
      <c r="G622" t="s">
        <v>38181</v>
      </c>
    </row>
    <row r="623" spans="1:7" ht="15" customHeight="1">
      <c r="A623" t="s">
        <v>8527</v>
      </c>
      <c r="B623" t="s">
        <v>8528</v>
      </c>
      <c r="C623" t="s">
        <v>1674</v>
      </c>
      <c r="D623" t="s">
        <v>8530</v>
      </c>
      <c r="E623" t="s">
        <v>8526</v>
      </c>
      <c r="F623" t="s">
        <v>38214</v>
      </c>
      <c r="G623" t="s">
        <v>38181</v>
      </c>
    </row>
    <row r="624" spans="1:7" ht="15" customHeight="1">
      <c r="A624" t="s">
        <v>8533</v>
      </c>
      <c r="B624" t="s">
        <v>8534</v>
      </c>
      <c r="C624" t="s">
        <v>1674</v>
      </c>
      <c r="D624" t="s">
        <v>8536</v>
      </c>
      <c r="E624" t="s">
        <v>8532</v>
      </c>
      <c r="F624" t="s">
        <v>38214</v>
      </c>
      <c r="G624" t="s">
        <v>38181</v>
      </c>
    </row>
    <row r="625" spans="1:7" ht="15" customHeight="1">
      <c r="A625" t="s">
        <v>2586</v>
      </c>
      <c r="B625" t="s">
        <v>8556</v>
      </c>
      <c r="C625" t="s">
        <v>1674</v>
      </c>
      <c r="D625" t="s">
        <v>8557</v>
      </c>
      <c r="F625" t="s">
        <v>38214</v>
      </c>
      <c r="G625" t="s">
        <v>38181</v>
      </c>
    </row>
    <row r="626" spans="1:7" ht="15" customHeight="1">
      <c r="A626" t="s">
        <v>8546</v>
      </c>
      <c r="B626" t="s">
        <v>8547</v>
      </c>
      <c r="C626" t="s">
        <v>1674</v>
      </c>
      <c r="D626" t="s">
        <v>8549</v>
      </c>
      <c r="F626" t="s">
        <v>38214</v>
      </c>
      <c r="G626" t="s">
        <v>38181</v>
      </c>
    </row>
    <row r="627" spans="1:7" ht="15" customHeight="1">
      <c r="A627" t="s">
        <v>6715</v>
      </c>
      <c r="B627" t="s">
        <v>6224</v>
      </c>
      <c r="C627" t="s">
        <v>9095</v>
      </c>
      <c r="D627" t="s">
        <v>9096</v>
      </c>
      <c r="E627" t="s">
        <v>9094</v>
      </c>
      <c r="F627" t="s">
        <v>38215</v>
      </c>
      <c r="G627" t="s">
        <v>38181</v>
      </c>
    </row>
    <row r="628" spans="1:7" ht="15" customHeight="1">
      <c r="A628" t="s">
        <v>9148</v>
      </c>
      <c r="B628" t="s">
        <v>9149</v>
      </c>
      <c r="C628" t="s">
        <v>1777</v>
      </c>
      <c r="D628" t="s">
        <v>9151</v>
      </c>
      <c r="E628" t="s">
        <v>9147</v>
      </c>
      <c r="F628" t="s">
        <v>38216</v>
      </c>
      <c r="G628" t="s">
        <v>38181</v>
      </c>
    </row>
    <row r="629" spans="1:7" ht="15" customHeight="1">
      <c r="A629" t="s">
        <v>9178</v>
      </c>
      <c r="B629" t="s">
        <v>9179</v>
      </c>
      <c r="C629" t="s">
        <v>1777</v>
      </c>
      <c r="D629" t="s">
        <v>9181</v>
      </c>
      <c r="F629" t="s">
        <v>38216</v>
      </c>
      <c r="G629" t="s">
        <v>38181</v>
      </c>
    </row>
    <row r="630" spans="1:7" ht="15" customHeight="1">
      <c r="A630" t="s">
        <v>9166</v>
      </c>
      <c r="B630" t="s">
        <v>2559</v>
      </c>
      <c r="C630" t="s">
        <v>1777</v>
      </c>
      <c r="D630" t="s">
        <v>9167</v>
      </c>
      <c r="E630" t="s">
        <v>9165</v>
      </c>
      <c r="F630" t="s">
        <v>38216</v>
      </c>
      <c r="G630" t="s">
        <v>38181</v>
      </c>
    </row>
    <row r="631" spans="1:7" ht="15" customHeight="1">
      <c r="A631" t="s">
        <v>9157</v>
      </c>
      <c r="B631" t="s">
        <v>9158</v>
      </c>
      <c r="C631" t="s">
        <v>1777</v>
      </c>
      <c r="D631" t="s">
        <v>9160</v>
      </c>
      <c r="E631" t="s">
        <v>9156</v>
      </c>
      <c r="F631" t="s">
        <v>38216</v>
      </c>
      <c r="G631" t="s">
        <v>38181</v>
      </c>
    </row>
    <row r="632" spans="1:7" ht="15" customHeight="1">
      <c r="A632" t="s">
        <v>9114</v>
      </c>
      <c r="B632" t="s">
        <v>9115</v>
      </c>
      <c r="C632" t="s">
        <v>1777</v>
      </c>
      <c r="D632" t="s">
        <v>9117</v>
      </c>
      <c r="E632" t="s">
        <v>9113</v>
      </c>
      <c r="F632" t="s">
        <v>38216</v>
      </c>
      <c r="G632" t="s">
        <v>38181</v>
      </c>
    </row>
    <row r="633" spans="1:7" ht="15" customHeight="1">
      <c r="A633" t="s">
        <v>9171</v>
      </c>
      <c r="B633" t="s">
        <v>3712</v>
      </c>
      <c r="C633" t="s">
        <v>1777</v>
      </c>
      <c r="D633" t="s">
        <v>9173</v>
      </c>
      <c r="F633" t="s">
        <v>38216</v>
      </c>
      <c r="G633" t="s">
        <v>38181</v>
      </c>
    </row>
    <row r="634" spans="1:7" ht="15" customHeight="1">
      <c r="A634" t="s">
        <v>9143</v>
      </c>
      <c r="B634" t="s">
        <v>9144</v>
      </c>
      <c r="C634" t="s">
        <v>1777</v>
      </c>
      <c r="D634" t="s">
        <v>9146</v>
      </c>
      <c r="E634" t="s">
        <v>9142</v>
      </c>
      <c r="F634" t="s">
        <v>38216</v>
      </c>
      <c r="G634" t="s">
        <v>38181</v>
      </c>
    </row>
    <row r="635" spans="1:7" ht="15" customHeight="1">
      <c r="A635" t="s">
        <v>9162</v>
      </c>
      <c r="B635" t="s">
        <v>3634</v>
      </c>
      <c r="C635" t="s">
        <v>1777</v>
      </c>
      <c r="D635" t="s">
        <v>9164</v>
      </c>
      <c r="E635" t="s">
        <v>9161</v>
      </c>
      <c r="F635" t="s">
        <v>38216</v>
      </c>
      <c r="G635" t="s">
        <v>38181</v>
      </c>
    </row>
    <row r="636" spans="1:7" ht="15" customHeight="1">
      <c r="A636" t="s">
        <v>9183</v>
      </c>
      <c r="B636" t="s">
        <v>9153</v>
      </c>
      <c r="C636" t="s">
        <v>1777</v>
      </c>
      <c r="D636" t="s">
        <v>9185</v>
      </c>
      <c r="E636" t="s">
        <v>9182</v>
      </c>
      <c r="F636" t="s">
        <v>38216</v>
      </c>
      <c r="G636" t="s">
        <v>38181</v>
      </c>
    </row>
    <row r="637" spans="1:7" ht="15" customHeight="1">
      <c r="A637" t="s">
        <v>2536</v>
      </c>
      <c r="B637" t="s">
        <v>9153</v>
      </c>
      <c r="C637" t="s">
        <v>1777</v>
      </c>
      <c r="D637" t="s">
        <v>9155</v>
      </c>
      <c r="E637" t="s">
        <v>9152</v>
      </c>
      <c r="F637" t="s">
        <v>38216</v>
      </c>
      <c r="G637" t="s">
        <v>38181</v>
      </c>
    </row>
    <row r="638" spans="1:7" ht="15" customHeight="1">
      <c r="A638" t="s">
        <v>9101</v>
      </c>
      <c r="B638" t="s">
        <v>9102</v>
      </c>
      <c r="C638" t="s">
        <v>1777</v>
      </c>
      <c r="D638" t="s">
        <v>9105</v>
      </c>
      <c r="E638" t="s">
        <v>9100</v>
      </c>
      <c r="F638" t="s">
        <v>38216</v>
      </c>
      <c r="G638" t="s">
        <v>38181</v>
      </c>
    </row>
    <row r="639" spans="1:7" ht="15" customHeight="1">
      <c r="A639" t="s">
        <v>4239</v>
      </c>
      <c r="B639" t="s">
        <v>9124</v>
      </c>
      <c r="C639" t="s">
        <v>1777</v>
      </c>
      <c r="D639" t="s">
        <v>9126</v>
      </c>
      <c r="E639" t="s">
        <v>9123</v>
      </c>
      <c r="F639" t="s">
        <v>38216</v>
      </c>
      <c r="G639" t="s">
        <v>38181</v>
      </c>
    </row>
    <row r="640" spans="1:7" ht="15" customHeight="1">
      <c r="A640" t="s">
        <v>9168</v>
      </c>
      <c r="B640" t="s">
        <v>9169</v>
      </c>
      <c r="C640" t="s">
        <v>1777</v>
      </c>
      <c r="D640" t="s">
        <v>9170</v>
      </c>
      <c r="F640" t="s">
        <v>38216</v>
      </c>
      <c r="G640" t="s">
        <v>38181</v>
      </c>
    </row>
    <row r="641" spans="1:7" ht="15" customHeight="1">
      <c r="A641" t="s">
        <v>9174</v>
      </c>
      <c r="B641" t="s">
        <v>9175</v>
      </c>
      <c r="C641" t="s">
        <v>1777</v>
      </c>
      <c r="D641" t="s">
        <v>9177</v>
      </c>
      <c r="F641" t="s">
        <v>38216</v>
      </c>
      <c r="G641" t="s">
        <v>38181</v>
      </c>
    </row>
    <row r="642" spans="1:7" ht="15" customHeight="1">
      <c r="A642" t="s">
        <v>9119</v>
      </c>
      <c r="B642" t="s">
        <v>9120</v>
      </c>
      <c r="C642" t="s">
        <v>1777</v>
      </c>
      <c r="D642" t="s">
        <v>9122</v>
      </c>
      <c r="E642" t="s">
        <v>9118</v>
      </c>
      <c r="F642" t="s">
        <v>38216</v>
      </c>
      <c r="G642" t="s">
        <v>38181</v>
      </c>
    </row>
    <row r="643" spans="1:7" ht="15" customHeight="1">
      <c r="A643" t="s">
        <v>9109</v>
      </c>
      <c r="B643" t="s">
        <v>9110</v>
      </c>
      <c r="C643" t="s">
        <v>1777</v>
      </c>
      <c r="D643" t="s">
        <v>9112</v>
      </c>
      <c r="E643" t="s">
        <v>9108</v>
      </c>
      <c r="F643" t="s">
        <v>38216</v>
      </c>
      <c r="G643" t="s">
        <v>38181</v>
      </c>
    </row>
    <row r="644" spans="1:7" ht="15" customHeight="1">
      <c r="A644" t="s">
        <v>4034</v>
      </c>
      <c r="B644" t="s">
        <v>9139</v>
      </c>
      <c r="C644" t="s">
        <v>1777</v>
      </c>
      <c r="D644" t="s">
        <v>9141</v>
      </c>
      <c r="E644" t="s">
        <v>9138</v>
      </c>
      <c r="F644" t="s">
        <v>38216</v>
      </c>
      <c r="G644" t="s">
        <v>38181</v>
      </c>
    </row>
    <row r="645" spans="1:7" ht="15" customHeight="1">
      <c r="A645" t="s">
        <v>9134</v>
      </c>
      <c r="B645" t="s">
        <v>9135</v>
      </c>
      <c r="C645" t="s">
        <v>1777</v>
      </c>
      <c r="D645" t="s">
        <v>9137</v>
      </c>
      <c r="E645" t="s">
        <v>9133</v>
      </c>
      <c r="F645" t="s">
        <v>38216</v>
      </c>
      <c r="G645" t="s">
        <v>38181</v>
      </c>
    </row>
    <row r="646" spans="1:7" ht="15" customHeight="1">
      <c r="A646" t="s">
        <v>9128</v>
      </c>
      <c r="B646" t="s">
        <v>9129</v>
      </c>
      <c r="C646" t="s">
        <v>1777</v>
      </c>
      <c r="D646" t="s">
        <v>9132</v>
      </c>
      <c r="E646" t="s">
        <v>9127</v>
      </c>
      <c r="F646" t="s">
        <v>38216</v>
      </c>
      <c r="G646" t="s">
        <v>38181</v>
      </c>
    </row>
    <row r="647" spans="1:7" ht="15" customHeight="1">
      <c r="A647" t="s">
        <v>4519</v>
      </c>
      <c r="B647" t="s">
        <v>4251</v>
      </c>
      <c r="C647" t="s">
        <v>1032</v>
      </c>
      <c r="E647" t="s">
        <v>8635</v>
      </c>
      <c r="F647" t="s">
        <v>38182</v>
      </c>
      <c r="G647" t="s">
        <v>38181</v>
      </c>
    </row>
    <row r="648" spans="1:7" ht="15" customHeight="1">
      <c r="A648" t="s">
        <v>8637</v>
      </c>
      <c r="B648" t="s">
        <v>8638</v>
      </c>
      <c r="C648" t="s">
        <v>302</v>
      </c>
      <c r="D648" t="s">
        <v>8640</v>
      </c>
      <c r="E648" t="s">
        <v>8636</v>
      </c>
      <c r="F648" t="s">
        <v>38217</v>
      </c>
      <c r="G648" t="s">
        <v>38181</v>
      </c>
    </row>
    <row r="649" spans="1:7" ht="15" customHeight="1">
      <c r="A649" t="s">
        <v>4670</v>
      </c>
      <c r="B649" t="s">
        <v>8643</v>
      </c>
      <c r="C649" t="s">
        <v>1038</v>
      </c>
      <c r="D649" t="s">
        <v>8644</v>
      </c>
      <c r="E649" t="s">
        <v>8642</v>
      </c>
      <c r="F649" t="s">
        <v>38182</v>
      </c>
      <c r="G649" t="s">
        <v>38181</v>
      </c>
    </row>
    <row r="650" spans="1:7" ht="15" customHeight="1">
      <c r="A650" t="s">
        <v>4114</v>
      </c>
      <c r="B650" t="s">
        <v>8646</v>
      </c>
      <c r="C650" t="s">
        <v>1040</v>
      </c>
      <c r="D650" t="s">
        <v>8647</v>
      </c>
      <c r="E650" t="s">
        <v>8645</v>
      </c>
      <c r="F650" t="s">
        <v>38182</v>
      </c>
      <c r="G650" t="s">
        <v>38181</v>
      </c>
    </row>
    <row r="651" spans="1:7" ht="15" customHeight="1">
      <c r="A651" t="s">
        <v>3793</v>
      </c>
      <c r="B651" t="s">
        <v>8649</v>
      </c>
      <c r="C651" t="s">
        <v>522</v>
      </c>
      <c r="D651" t="s">
        <v>8650</v>
      </c>
      <c r="E651" t="s">
        <v>8648</v>
      </c>
      <c r="F651" t="s">
        <v>38182</v>
      </c>
      <c r="G651" t="s">
        <v>38181</v>
      </c>
    </row>
    <row r="652" spans="1:7" ht="15" customHeight="1">
      <c r="A652" t="s">
        <v>2044</v>
      </c>
      <c r="B652" t="s">
        <v>9203</v>
      </c>
      <c r="C652" t="s">
        <v>405</v>
      </c>
      <c r="D652" t="s">
        <v>9205</v>
      </c>
      <c r="E652" t="s">
        <v>9202</v>
      </c>
      <c r="F652" t="s">
        <v>38218</v>
      </c>
      <c r="G652" t="s">
        <v>38181</v>
      </c>
    </row>
    <row r="653" spans="1:7" ht="15" customHeight="1">
      <c r="A653" t="s">
        <v>7185</v>
      </c>
      <c r="B653" t="s">
        <v>9200</v>
      </c>
      <c r="C653" t="s">
        <v>405</v>
      </c>
      <c r="D653" t="s">
        <v>9201</v>
      </c>
      <c r="E653" t="s">
        <v>9199</v>
      </c>
      <c r="F653" t="s">
        <v>38218</v>
      </c>
      <c r="G653" t="s">
        <v>38181</v>
      </c>
    </row>
    <row r="654" spans="1:7" ht="15" customHeight="1">
      <c r="A654" t="s">
        <v>3896</v>
      </c>
      <c r="B654" t="s">
        <v>4016</v>
      </c>
      <c r="C654" t="s">
        <v>405</v>
      </c>
      <c r="D654" t="s">
        <v>9194</v>
      </c>
      <c r="E654" t="s">
        <v>9193</v>
      </c>
      <c r="F654" t="s">
        <v>38218</v>
      </c>
      <c r="G654" t="s">
        <v>38181</v>
      </c>
    </row>
    <row r="655" spans="1:7" ht="15" customHeight="1">
      <c r="A655" t="s">
        <v>2175</v>
      </c>
      <c r="B655" t="s">
        <v>9196</v>
      </c>
      <c r="C655" t="s">
        <v>405</v>
      </c>
      <c r="D655" t="s">
        <v>9198</v>
      </c>
      <c r="E655" t="s">
        <v>9195</v>
      </c>
      <c r="F655" t="s">
        <v>38218</v>
      </c>
      <c r="G655" t="s">
        <v>38181</v>
      </c>
    </row>
    <row r="656" spans="1:7" ht="15" customHeight="1">
      <c r="A656" t="s">
        <v>2411</v>
      </c>
      <c r="B656" t="s">
        <v>9207</v>
      </c>
      <c r="C656" t="s">
        <v>405</v>
      </c>
      <c r="D656" t="s">
        <v>9209</v>
      </c>
      <c r="E656" t="s">
        <v>9206</v>
      </c>
      <c r="F656" t="s">
        <v>38218</v>
      </c>
      <c r="G656" t="s">
        <v>38181</v>
      </c>
    </row>
    <row r="657" spans="1:7" ht="15" customHeight="1">
      <c r="A657" t="s">
        <v>9187</v>
      </c>
      <c r="B657" t="s">
        <v>9188</v>
      </c>
      <c r="C657" t="s">
        <v>405</v>
      </c>
      <c r="D657" t="s">
        <v>9189</v>
      </c>
      <c r="E657" t="s">
        <v>9186</v>
      </c>
      <c r="F657" t="s">
        <v>38218</v>
      </c>
      <c r="G657" t="s">
        <v>38181</v>
      </c>
    </row>
    <row r="658" spans="1:7" ht="15" customHeight="1">
      <c r="A658" t="s">
        <v>2586</v>
      </c>
      <c r="B658" t="s">
        <v>9210</v>
      </c>
      <c r="C658" t="s">
        <v>405</v>
      </c>
      <c r="D658" t="s">
        <v>9211</v>
      </c>
      <c r="F658" t="s">
        <v>38218</v>
      </c>
      <c r="G658" t="s">
        <v>38181</v>
      </c>
    </row>
    <row r="659" spans="1:7" ht="15" customHeight="1">
      <c r="A659" t="s">
        <v>18410</v>
      </c>
      <c r="B659" t="s">
        <v>5264</v>
      </c>
      <c r="C659" t="s">
        <v>314</v>
      </c>
      <c r="D659" t="s">
        <v>18411</v>
      </c>
      <c r="F659" t="s">
        <v>38219</v>
      </c>
      <c r="G659" t="s">
        <v>38181</v>
      </c>
    </row>
    <row r="660" spans="1:7" ht="15" customHeight="1">
      <c r="A660" t="s">
        <v>2443</v>
      </c>
      <c r="B660" t="s">
        <v>8303</v>
      </c>
      <c r="C660" t="s">
        <v>314</v>
      </c>
      <c r="D660" t="s">
        <v>18406</v>
      </c>
      <c r="E660" t="s">
        <v>18405</v>
      </c>
      <c r="F660" t="s">
        <v>38219</v>
      </c>
      <c r="G660" t="s">
        <v>38181</v>
      </c>
    </row>
    <row r="661" spans="1:7" ht="15" customHeight="1">
      <c r="A661" t="s">
        <v>2700</v>
      </c>
      <c r="B661" t="s">
        <v>18402</v>
      </c>
      <c r="C661" t="s">
        <v>314</v>
      </c>
      <c r="D661" t="s">
        <v>18404</v>
      </c>
      <c r="E661" t="s">
        <v>18401</v>
      </c>
      <c r="F661" t="s">
        <v>38219</v>
      </c>
      <c r="G661" t="s">
        <v>38181</v>
      </c>
    </row>
    <row r="662" spans="1:7" ht="15" customHeight="1">
      <c r="A662" t="s">
        <v>3864</v>
      </c>
      <c r="B662" t="s">
        <v>18392</v>
      </c>
      <c r="C662" t="s">
        <v>314</v>
      </c>
      <c r="D662" t="s">
        <v>18393</v>
      </c>
      <c r="E662" t="s">
        <v>18391</v>
      </c>
      <c r="F662" t="s">
        <v>38219</v>
      </c>
      <c r="G662" t="s">
        <v>38181</v>
      </c>
    </row>
    <row r="663" spans="1:7" ht="15" customHeight="1">
      <c r="A663" t="s">
        <v>3176</v>
      </c>
      <c r="B663" t="s">
        <v>3634</v>
      </c>
      <c r="C663" t="s">
        <v>314</v>
      </c>
      <c r="D663" t="s">
        <v>18414</v>
      </c>
      <c r="E663" t="s">
        <v>18413</v>
      </c>
      <c r="F663" t="s">
        <v>38219</v>
      </c>
      <c r="G663" t="s">
        <v>38181</v>
      </c>
    </row>
    <row r="664" spans="1:7" ht="15" customHeight="1">
      <c r="A664" t="s">
        <v>4114</v>
      </c>
      <c r="B664" t="s">
        <v>18407</v>
      </c>
      <c r="C664" t="s">
        <v>314</v>
      </c>
      <c r="D664" t="s">
        <v>18409</v>
      </c>
      <c r="F664" t="s">
        <v>38219</v>
      </c>
      <c r="G664" t="s">
        <v>38181</v>
      </c>
    </row>
    <row r="665" spans="1:7" ht="15" customHeight="1">
      <c r="A665" t="s">
        <v>6043</v>
      </c>
      <c r="B665" t="s">
        <v>18396</v>
      </c>
      <c r="C665" t="s">
        <v>314</v>
      </c>
      <c r="D665" t="s">
        <v>18398</v>
      </c>
      <c r="E665" t="s">
        <v>18395</v>
      </c>
      <c r="F665" t="s">
        <v>38219</v>
      </c>
      <c r="G665" t="s">
        <v>38181</v>
      </c>
    </row>
    <row r="666" spans="1:7" ht="15" customHeight="1">
      <c r="A666" t="s">
        <v>4808</v>
      </c>
      <c r="B666" t="s">
        <v>3751</v>
      </c>
      <c r="C666" t="s">
        <v>270</v>
      </c>
      <c r="D666" t="s">
        <v>17601</v>
      </c>
      <c r="E666" t="s">
        <v>17600</v>
      </c>
      <c r="F666" t="s">
        <v>38220</v>
      </c>
      <c r="G666" t="s">
        <v>38181</v>
      </c>
    </row>
    <row r="667" spans="1:7" ht="15" customHeight="1">
      <c r="A667" t="s">
        <v>11231</v>
      </c>
      <c r="B667" t="s">
        <v>10842</v>
      </c>
      <c r="C667" t="s">
        <v>11232</v>
      </c>
      <c r="D667" t="s">
        <v>11233</v>
      </c>
      <c r="E667" t="s">
        <v>11230</v>
      </c>
      <c r="F667" t="s">
        <v>38180</v>
      </c>
      <c r="G667" t="s">
        <v>38181</v>
      </c>
    </row>
    <row r="668" spans="1:7" ht="15" customHeight="1">
      <c r="A668" t="s">
        <v>11945</v>
      </c>
      <c r="B668" t="s">
        <v>11952</v>
      </c>
      <c r="C668" t="s">
        <v>11232</v>
      </c>
      <c r="D668" t="s">
        <v>11954</v>
      </c>
      <c r="E668" t="s">
        <v>11951</v>
      </c>
      <c r="F668" t="s">
        <v>38180</v>
      </c>
      <c r="G668" t="s">
        <v>38181</v>
      </c>
    </row>
    <row r="669" spans="1:7" ht="15" customHeight="1">
      <c r="A669" t="s">
        <v>12072</v>
      </c>
      <c r="B669" t="s">
        <v>8923</v>
      </c>
      <c r="C669" t="s">
        <v>11232</v>
      </c>
      <c r="D669" t="s">
        <v>12074</v>
      </c>
      <c r="E669" t="s">
        <v>12071</v>
      </c>
      <c r="F669" t="s">
        <v>38180</v>
      </c>
      <c r="G669" t="s">
        <v>38181</v>
      </c>
    </row>
    <row r="670" spans="1:7" ht="15" customHeight="1">
      <c r="A670" t="s">
        <v>3155</v>
      </c>
      <c r="B670" t="s">
        <v>12276</v>
      </c>
      <c r="C670" t="s">
        <v>11232</v>
      </c>
      <c r="D670" t="s">
        <v>12277</v>
      </c>
      <c r="E670" t="s">
        <v>12275</v>
      </c>
      <c r="F670" t="s">
        <v>38180</v>
      </c>
      <c r="G670" t="s">
        <v>38181</v>
      </c>
    </row>
    <row r="671" spans="1:7" ht="15" customHeight="1">
      <c r="A671" t="s">
        <v>6540</v>
      </c>
      <c r="B671" t="s">
        <v>6224</v>
      </c>
      <c r="C671" t="s">
        <v>242</v>
      </c>
      <c r="D671" t="s">
        <v>9261</v>
      </c>
      <c r="E671" t="s">
        <v>9259</v>
      </c>
      <c r="F671" t="s">
        <v>38221</v>
      </c>
      <c r="G671" t="s">
        <v>38181</v>
      </c>
    </row>
    <row r="672" spans="1:7" ht="15" customHeight="1">
      <c r="A672" t="s">
        <v>9266</v>
      </c>
      <c r="B672" t="s">
        <v>3495</v>
      </c>
      <c r="C672" t="s">
        <v>242</v>
      </c>
      <c r="D672" t="s">
        <v>9267</v>
      </c>
      <c r="E672" t="s">
        <v>9265</v>
      </c>
      <c r="F672" t="s">
        <v>38221</v>
      </c>
      <c r="G672" t="s">
        <v>38181</v>
      </c>
    </row>
    <row r="673" spans="1:7" ht="15" customHeight="1">
      <c r="A673" t="s">
        <v>9269</v>
      </c>
      <c r="B673" t="s">
        <v>6417</v>
      </c>
      <c r="C673" t="s">
        <v>242</v>
      </c>
      <c r="D673" t="s">
        <v>9270</v>
      </c>
      <c r="E673" t="s">
        <v>9268</v>
      </c>
      <c r="F673" t="s">
        <v>38221</v>
      </c>
      <c r="G673" t="s">
        <v>38181</v>
      </c>
    </row>
    <row r="674" spans="1:7" ht="15" customHeight="1">
      <c r="A674" t="s">
        <v>8609</v>
      </c>
      <c r="B674" t="s">
        <v>8167</v>
      </c>
      <c r="C674" t="s">
        <v>242</v>
      </c>
      <c r="D674" t="s">
        <v>9245</v>
      </c>
      <c r="E674" t="s">
        <v>9243</v>
      </c>
      <c r="F674" t="s">
        <v>38221</v>
      </c>
      <c r="G674" t="s">
        <v>38181</v>
      </c>
    </row>
    <row r="675" spans="1:7" ht="15" customHeight="1">
      <c r="A675" t="s">
        <v>9253</v>
      </c>
      <c r="B675" t="s">
        <v>9254</v>
      </c>
      <c r="C675" t="s">
        <v>242</v>
      </c>
      <c r="D675" t="s">
        <v>9255</v>
      </c>
      <c r="E675" t="s">
        <v>9252</v>
      </c>
      <c r="F675" t="s">
        <v>38221</v>
      </c>
      <c r="G675" t="s">
        <v>38181</v>
      </c>
    </row>
    <row r="676" spans="1:7" ht="15" customHeight="1">
      <c r="A676" t="s">
        <v>4997</v>
      </c>
      <c r="B676" t="s">
        <v>9223</v>
      </c>
      <c r="C676" t="s">
        <v>242</v>
      </c>
      <c r="D676" t="s">
        <v>9224</v>
      </c>
      <c r="E676" t="s">
        <v>9222</v>
      </c>
      <c r="F676" t="s">
        <v>38221</v>
      </c>
      <c r="G676" t="s">
        <v>38181</v>
      </c>
    </row>
    <row r="677" spans="1:7" ht="15" customHeight="1">
      <c r="A677" t="s">
        <v>2267</v>
      </c>
      <c r="B677" t="s">
        <v>4193</v>
      </c>
      <c r="C677" t="s">
        <v>242</v>
      </c>
      <c r="D677" t="s">
        <v>9295</v>
      </c>
      <c r="E677" t="s">
        <v>9294</v>
      </c>
      <c r="F677" t="s">
        <v>38221</v>
      </c>
      <c r="G677" t="s">
        <v>38181</v>
      </c>
    </row>
    <row r="678" spans="1:7" ht="15" customHeight="1">
      <c r="A678" t="s">
        <v>9231</v>
      </c>
      <c r="B678" t="s">
        <v>9232</v>
      </c>
      <c r="C678" t="s">
        <v>242</v>
      </c>
      <c r="D678" t="s">
        <v>9234</v>
      </c>
      <c r="E678" t="s">
        <v>9230</v>
      </c>
      <c r="F678" t="s">
        <v>38221</v>
      </c>
      <c r="G678" t="s">
        <v>38181</v>
      </c>
    </row>
    <row r="679" spans="1:7" ht="15" customHeight="1">
      <c r="A679" t="s">
        <v>9236</v>
      </c>
      <c r="B679" t="s">
        <v>4740</v>
      </c>
      <c r="C679" t="s">
        <v>242</v>
      </c>
      <c r="D679" t="s">
        <v>9238</v>
      </c>
      <c r="E679" t="s">
        <v>9235</v>
      </c>
      <c r="F679" t="s">
        <v>38221</v>
      </c>
      <c r="G679" t="s">
        <v>38181</v>
      </c>
    </row>
    <row r="680" spans="1:7" ht="15" customHeight="1">
      <c r="A680" t="s">
        <v>9276</v>
      </c>
      <c r="B680" t="s">
        <v>9277</v>
      </c>
      <c r="C680" t="s">
        <v>242</v>
      </c>
      <c r="D680" t="s">
        <v>9278</v>
      </c>
      <c r="F680" t="s">
        <v>38221</v>
      </c>
      <c r="G680" t="s">
        <v>38181</v>
      </c>
    </row>
    <row r="681" spans="1:7" ht="15" customHeight="1">
      <c r="A681" t="s">
        <v>5210</v>
      </c>
      <c r="B681" t="s">
        <v>2501</v>
      </c>
      <c r="C681" t="s">
        <v>242</v>
      </c>
      <c r="D681" t="s">
        <v>9293</v>
      </c>
      <c r="E681" t="s">
        <v>9291</v>
      </c>
      <c r="F681" t="s">
        <v>38221</v>
      </c>
      <c r="G681" t="s">
        <v>38181</v>
      </c>
    </row>
    <row r="682" spans="1:7" ht="15" customHeight="1">
      <c r="A682" t="s">
        <v>9284</v>
      </c>
      <c r="B682" t="s">
        <v>2176</v>
      </c>
      <c r="C682" t="s">
        <v>242</v>
      </c>
      <c r="D682" t="s">
        <v>9286</v>
      </c>
      <c r="E682" t="s">
        <v>9283</v>
      </c>
      <c r="F682" t="s">
        <v>38221</v>
      </c>
      <c r="G682" t="s">
        <v>38181</v>
      </c>
    </row>
    <row r="683" spans="1:7" ht="15" customHeight="1">
      <c r="A683" t="s">
        <v>4607</v>
      </c>
      <c r="B683" t="s">
        <v>5274</v>
      </c>
      <c r="C683" t="s">
        <v>242</v>
      </c>
      <c r="D683" t="s">
        <v>9242</v>
      </c>
      <c r="E683" t="s">
        <v>9240</v>
      </c>
      <c r="F683" t="s">
        <v>38221</v>
      </c>
      <c r="G683" t="s">
        <v>38181</v>
      </c>
    </row>
    <row r="684" spans="1:7" ht="15" customHeight="1">
      <c r="A684" t="s">
        <v>4386</v>
      </c>
      <c r="B684" t="s">
        <v>9257</v>
      </c>
      <c r="C684" t="s">
        <v>242</v>
      </c>
      <c r="D684" t="s">
        <v>9258</v>
      </c>
      <c r="E684" t="s">
        <v>9256</v>
      </c>
      <c r="F684" t="s">
        <v>38221</v>
      </c>
      <c r="G684" t="s">
        <v>38181</v>
      </c>
    </row>
    <row r="685" spans="1:7" ht="15" customHeight="1">
      <c r="A685" t="s">
        <v>2044</v>
      </c>
      <c r="B685" t="s">
        <v>9272</v>
      </c>
      <c r="C685" t="s">
        <v>242</v>
      </c>
      <c r="D685" t="s">
        <v>9274</v>
      </c>
      <c r="E685" t="s">
        <v>9271</v>
      </c>
      <c r="F685" t="s">
        <v>38221</v>
      </c>
      <c r="G685" t="s">
        <v>38181</v>
      </c>
    </row>
    <row r="686" spans="1:7" ht="15" customHeight="1">
      <c r="A686" t="s">
        <v>4981</v>
      </c>
      <c r="B686" t="s">
        <v>9228</v>
      </c>
      <c r="C686" t="s">
        <v>242</v>
      </c>
      <c r="D686" t="s">
        <v>9229</v>
      </c>
      <c r="F686" t="s">
        <v>38221</v>
      </c>
      <c r="G686" t="s">
        <v>38181</v>
      </c>
    </row>
    <row r="687" spans="1:7" ht="15" customHeight="1">
      <c r="A687" t="s">
        <v>4440</v>
      </c>
      <c r="B687" t="s">
        <v>8375</v>
      </c>
      <c r="C687" t="s">
        <v>242</v>
      </c>
      <c r="D687" t="s">
        <v>9248</v>
      </c>
      <c r="E687" t="s">
        <v>9246</v>
      </c>
      <c r="F687" t="s">
        <v>38221</v>
      </c>
      <c r="G687" t="s">
        <v>38181</v>
      </c>
    </row>
    <row r="688" spans="1:7" ht="15" customHeight="1">
      <c r="A688" t="s">
        <v>9300</v>
      </c>
      <c r="B688" t="s">
        <v>9297</v>
      </c>
      <c r="C688" t="s">
        <v>242</v>
      </c>
      <c r="D688" t="s">
        <v>9301</v>
      </c>
      <c r="E688" t="s">
        <v>9299</v>
      </c>
      <c r="F688" t="s">
        <v>38221</v>
      </c>
      <c r="G688" t="s">
        <v>38181</v>
      </c>
    </row>
    <row r="689" spans="1:7" ht="15" customHeight="1">
      <c r="A689" t="s">
        <v>2122</v>
      </c>
      <c r="B689" t="s">
        <v>9297</v>
      </c>
      <c r="C689" t="s">
        <v>242</v>
      </c>
      <c r="D689" t="s">
        <v>9298</v>
      </c>
      <c r="E689" t="s">
        <v>9296</v>
      </c>
      <c r="F689" t="s">
        <v>38221</v>
      </c>
      <c r="G689" t="s">
        <v>38181</v>
      </c>
    </row>
    <row r="690" spans="1:7" ht="15" customHeight="1">
      <c r="A690" t="s">
        <v>4440</v>
      </c>
      <c r="B690" t="s">
        <v>7128</v>
      </c>
      <c r="C690" t="s">
        <v>242</v>
      </c>
      <c r="D690" t="s">
        <v>9251</v>
      </c>
      <c r="E690" t="s">
        <v>9249</v>
      </c>
      <c r="F690" t="s">
        <v>38221</v>
      </c>
      <c r="G690" t="s">
        <v>38181</v>
      </c>
    </row>
    <row r="691" spans="1:7" ht="15" customHeight="1">
      <c r="A691" t="s">
        <v>5163</v>
      </c>
      <c r="B691" t="s">
        <v>9213</v>
      </c>
      <c r="C691" t="s">
        <v>242</v>
      </c>
      <c r="D691" t="s">
        <v>9215</v>
      </c>
      <c r="E691" t="s">
        <v>9212</v>
      </c>
      <c r="F691" t="s">
        <v>38221</v>
      </c>
      <c r="G691" t="s">
        <v>38181</v>
      </c>
    </row>
    <row r="692" spans="1:7" ht="15" customHeight="1">
      <c r="A692" t="s">
        <v>4997</v>
      </c>
      <c r="B692" t="s">
        <v>2129</v>
      </c>
      <c r="C692" t="s">
        <v>242</v>
      </c>
      <c r="D692" t="s">
        <v>9227</v>
      </c>
      <c r="E692" t="s">
        <v>9225</v>
      </c>
      <c r="F692" t="s">
        <v>38221</v>
      </c>
      <c r="G692" t="s">
        <v>38181</v>
      </c>
    </row>
    <row r="693" spans="1:7" ht="15" customHeight="1">
      <c r="A693" t="s">
        <v>3951</v>
      </c>
      <c r="B693" t="s">
        <v>9263</v>
      </c>
      <c r="C693" t="s">
        <v>242</v>
      </c>
      <c r="D693" t="s">
        <v>9264</v>
      </c>
      <c r="E693" t="s">
        <v>9262</v>
      </c>
      <c r="F693" t="s">
        <v>38221</v>
      </c>
      <c r="G693" t="s">
        <v>38181</v>
      </c>
    </row>
    <row r="694" spans="1:7" ht="15" customHeight="1">
      <c r="A694" t="s">
        <v>2739</v>
      </c>
      <c r="B694" t="s">
        <v>9280</v>
      </c>
      <c r="C694" t="s">
        <v>242</v>
      </c>
      <c r="D694" t="s">
        <v>9282</v>
      </c>
      <c r="E694" t="s">
        <v>9279</v>
      </c>
      <c r="F694" t="s">
        <v>38221</v>
      </c>
      <c r="G694" t="s">
        <v>38181</v>
      </c>
    </row>
    <row r="695" spans="1:7" ht="15" customHeight="1">
      <c r="A695" t="s">
        <v>5135</v>
      </c>
      <c r="B695" t="s">
        <v>6830</v>
      </c>
      <c r="C695" t="s">
        <v>242</v>
      </c>
      <c r="D695" t="s">
        <v>9221</v>
      </c>
      <c r="E695" t="s">
        <v>9219</v>
      </c>
      <c r="F695" t="s">
        <v>38221</v>
      </c>
      <c r="G695" t="s">
        <v>38181</v>
      </c>
    </row>
    <row r="696" spans="1:7" ht="15" customHeight="1">
      <c r="A696" t="s">
        <v>9284</v>
      </c>
      <c r="B696" t="s">
        <v>9288</v>
      </c>
      <c r="C696" t="s">
        <v>242</v>
      </c>
      <c r="D696" t="s">
        <v>9290</v>
      </c>
      <c r="E696" t="s">
        <v>9287</v>
      </c>
      <c r="F696" t="s">
        <v>38221</v>
      </c>
      <c r="G696" t="s">
        <v>38181</v>
      </c>
    </row>
    <row r="697" spans="1:7" ht="15" customHeight="1">
      <c r="A697" t="s">
        <v>5916</v>
      </c>
      <c r="B697" t="s">
        <v>8652</v>
      </c>
      <c r="C697" t="s">
        <v>1090</v>
      </c>
      <c r="D697" t="s">
        <v>8653</v>
      </c>
      <c r="E697" t="s">
        <v>8651</v>
      </c>
      <c r="F697" t="s">
        <v>38182</v>
      </c>
      <c r="G697" t="s">
        <v>38181</v>
      </c>
    </row>
    <row r="698" spans="1:7" ht="15" customHeight="1">
      <c r="A698" t="s">
        <v>10315</v>
      </c>
      <c r="B698" t="s">
        <v>3826</v>
      </c>
      <c r="C698" t="s">
        <v>9766</v>
      </c>
      <c r="D698" t="s">
        <v>10317</v>
      </c>
      <c r="E698" t="s">
        <v>10314</v>
      </c>
      <c r="F698" t="s">
        <v>38180</v>
      </c>
      <c r="G698" t="s">
        <v>38181</v>
      </c>
    </row>
    <row r="699" spans="1:7" ht="15" customHeight="1">
      <c r="A699" t="s">
        <v>10277</v>
      </c>
      <c r="B699" t="s">
        <v>5490</v>
      </c>
      <c r="C699" t="s">
        <v>9766</v>
      </c>
      <c r="D699" t="s">
        <v>10279</v>
      </c>
      <c r="E699" t="s">
        <v>10276</v>
      </c>
      <c r="F699" t="s">
        <v>38180</v>
      </c>
      <c r="G699" t="s">
        <v>38181</v>
      </c>
    </row>
    <row r="700" spans="1:7" ht="15" customHeight="1">
      <c r="A700" t="s">
        <v>3864</v>
      </c>
      <c r="B700" t="s">
        <v>11553</v>
      </c>
      <c r="C700" t="s">
        <v>9766</v>
      </c>
      <c r="D700" t="s">
        <v>11555</v>
      </c>
      <c r="E700" t="s">
        <v>11552</v>
      </c>
      <c r="F700" t="s">
        <v>38180</v>
      </c>
      <c r="G700" t="s">
        <v>38181</v>
      </c>
    </row>
    <row r="701" spans="1:7" ht="15" customHeight="1">
      <c r="A701" t="s">
        <v>12049</v>
      </c>
      <c r="B701" t="s">
        <v>12050</v>
      </c>
      <c r="C701" t="s">
        <v>9766</v>
      </c>
      <c r="D701" t="s">
        <v>12052</v>
      </c>
      <c r="E701" t="s">
        <v>12048</v>
      </c>
      <c r="F701" t="s">
        <v>38180</v>
      </c>
      <c r="G701" t="s">
        <v>38181</v>
      </c>
    </row>
    <row r="702" spans="1:7" ht="15" customHeight="1">
      <c r="A702" t="s">
        <v>5004</v>
      </c>
      <c r="B702" t="s">
        <v>9983</v>
      </c>
      <c r="C702" t="s">
        <v>9766</v>
      </c>
      <c r="D702" t="s">
        <v>9985</v>
      </c>
      <c r="E702" t="s">
        <v>9982</v>
      </c>
      <c r="F702" t="s">
        <v>38180</v>
      </c>
      <c r="G702" t="s">
        <v>38181</v>
      </c>
    </row>
    <row r="703" spans="1:7" ht="15" customHeight="1">
      <c r="A703" t="s">
        <v>3896</v>
      </c>
      <c r="B703" t="s">
        <v>11597</v>
      </c>
      <c r="C703" t="s">
        <v>9766</v>
      </c>
      <c r="D703" t="s">
        <v>11598</v>
      </c>
      <c r="E703" t="s">
        <v>11596</v>
      </c>
      <c r="F703" t="s">
        <v>38180</v>
      </c>
      <c r="G703" t="s">
        <v>38181</v>
      </c>
    </row>
    <row r="704" spans="1:7" ht="15" customHeight="1">
      <c r="A704" t="s">
        <v>2536</v>
      </c>
      <c r="B704" t="s">
        <v>12995</v>
      </c>
      <c r="C704" t="s">
        <v>9766</v>
      </c>
      <c r="D704" t="s">
        <v>12997</v>
      </c>
      <c r="E704" t="s">
        <v>12994</v>
      </c>
      <c r="F704" t="s">
        <v>38180</v>
      </c>
      <c r="G704" t="s">
        <v>38181</v>
      </c>
    </row>
    <row r="705" spans="1:7" ht="15" customHeight="1">
      <c r="A705" t="s">
        <v>4177</v>
      </c>
      <c r="B705" t="s">
        <v>11123</v>
      </c>
      <c r="C705" t="s">
        <v>9766</v>
      </c>
      <c r="D705" t="s">
        <v>11125</v>
      </c>
      <c r="E705" t="s">
        <v>11122</v>
      </c>
      <c r="F705" t="s">
        <v>38180</v>
      </c>
      <c r="G705" t="s">
        <v>38181</v>
      </c>
    </row>
    <row r="706" spans="1:7" ht="15" customHeight="1">
      <c r="A706" t="s">
        <v>11006</v>
      </c>
      <c r="B706" t="s">
        <v>11007</v>
      </c>
      <c r="C706" t="s">
        <v>9766</v>
      </c>
      <c r="D706" t="s">
        <v>11009</v>
      </c>
      <c r="E706" t="s">
        <v>11005</v>
      </c>
      <c r="F706" t="s">
        <v>38180</v>
      </c>
      <c r="G706" t="s">
        <v>38181</v>
      </c>
    </row>
    <row r="707" spans="1:7" ht="15" customHeight="1">
      <c r="A707" t="s">
        <v>9765</v>
      </c>
      <c r="B707" t="s">
        <v>2202</v>
      </c>
      <c r="C707" t="s">
        <v>9766</v>
      </c>
      <c r="D707" t="s">
        <v>9767</v>
      </c>
      <c r="E707" t="s">
        <v>9764</v>
      </c>
      <c r="F707" t="s">
        <v>38180</v>
      </c>
      <c r="G707" t="s">
        <v>38181</v>
      </c>
    </row>
    <row r="708" spans="1:7" ht="15" customHeight="1">
      <c r="A708" t="s">
        <v>12319</v>
      </c>
      <c r="B708" t="s">
        <v>4938</v>
      </c>
      <c r="C708" t="s">
        <v>9766</v>
      </c>
      <c r="D708" t="s">
        <v>12321</v>
      </c>
      <c r="E708" t="s">
        <v>12318</v>
      </c>
      <c r="F708" t="s">
        <v>38180</v>
      </c>
      <c r="G708" t="s">
        <v>38181</v>
      </c>
    </row>
    <row r="709" spans="1:7" ht="15" customHeight="1">
      <c r="A709" t="s">
        <v>3712</v>
      </c>
      <c r="B709" t="s">
        <v>11919</v>
      </c>
      <c r="C709" t="s">
        <v>9766</v>
      </c>
      <c r="D709" t="s">
        <v>11920</v>
      </c>
      <c r="E709" t="s">
        <v>11918</v>
      </c>
      <c r="F709" t="s">
        <v>38180</v>
      </c>
      <c r="G709" t="s">
        <v>38181</v>
      </c>
    </row>
    <row r="710" spans="1:7" ht="15" customHeight="1">
      <c r="A710" t="s">
        <v>3669</v>
      </c>
      <c r="B710" t="s">
        <v>12009</v>
      </c>
      <c r="C710" t="s">
        <v>9766</v>
      </c>
      <c r="D710" t="s">
        <v>12011</v>
      </c>
      <c r="E710" t="s">
        <v>12008</v>
      </c>
      <c r="F710" t="s">
        <v>38180</v>
      </c>
      <c r="G710" t="s">
        <v>38181</v>
      </c>
    </row>
    <row r="711" spans="1:7" ht="15" customHeight="1">
      <c r="A711" t="s">
        <v>11945</v>
      </c>
      <c r="B711" t="s">
        <v>11946</v>
      </c>
      <c r="C711" t="s">
        <v>9766</v>
      </c>
      <c r="D711" t="s">
        <v>11948</v>
      </c>
      <c r="E711" t="s">
        <v>11944</v>
      </c>
      <c r="F711" t="s">
        <v>38180</v>
      </c>
      <c r="G711" t="s">
        <v>38181</v>
      </c>
    </row>
    <row r="712" spans="1:7" ht="15" customHeight="1">
      <c r="A712" t="s">
        <v>3906</v>
      </c>
      <c r="B712" t="s">
        <v>11640</v>
      </c>
      <c r="C712" t="s">
        <v>9766</v>
      </c>
      <c r="D712" t="s">
        <v>11642</v>
      </c>
      <c r="E712" t="s">
        <v>11639</v>
      </c>
      <c r="F712" t="s">
        <v>38180</v>
      </c>
      <c r="G712" t="s">
        <v>38181</v>
      </c>
    </row>
    <row r="713" spans="1:7" ht="15" customHeight="1">
      <c r="A713" t="s">
        <v>10380</v>
      </c>
      <c r="B713" t="s">
        <v>10381</v>
      </c>
      <c r="C713" t="s">
        <v>9766</v>
      </c>
      <c r="D713" t="s">
        <v>10382</v>
      </c>
      <c r="E713" t="s">
        <v>10379</v>
      </c>
      <c r="F713" t="s">
        <v>38180</v>
      </c>
      <c r="G713" t="s">
        <v>38181</v>
      </c>
    </row>
    <row r="714" spans="1:7" ht="15" customHeight="1">
      <c r="A714" t="s">
        <v>13245</v>
      </c>
      <c r="B714" t="s">
        <v>13246</v>
      </c>
      <c r="C714" t="s">
        <v>9766</v>
      </c>
      <c r="D714" t="s">
        <v>13248</v>
      </c>
      <c r="E714" t="s">
        <v>13244</v>
      </c>
      <c r="F714" t="s">
        <v>38180</v>
      </c>
      <c r="G714" t="s">
        <v>38181</v>
      </c>
    </row>
    <row r="715" spans="1:7" ht="15" customHeight="1">
      <c r="A715" t="s">
        <v>2103</v>
      </c>
      <c r="B715" t="s">
        <v>13558</v>
      </c>
      <c r="C715" t="s">
        <v>9766</v>
      </c>
      <c r="D715" t="s">
        <v>13559</v>
      </c>
      <c r="E715" t="s">
        <v>13557</v>
      </c>
      <c r="F715" t="s">
        <v>38180</v>
      </c>
      <c r="G715" t="s">
        <v>38181</v>
      </c>
    </row>
    <row r="716" spans="1:7" ht="15" customHeight="1">
      <c r="A716" t="s">
        <v>3976</v>
      </c>
      <c r="B716" t="s">
        <v>11341</v>
      </c>
      <c r="C716" t="s">
        <v>9766</v>
      </c>
      <c r="D716" t="s">
        <v>11343</v>
      </c>
      <c r="E716" t="s">
        <v>11340</v>
      </c>
      <c r="F716" t="s">
        <v>38180</v>
      </c>
      <c r="G716" t="s">
        <v>38181</v>
      </c>
    </row>
    <row r="717" spans="1:7" ht="15" customHeight="1">
      <c r="A717" t="s">
        <v>2732</v>
      </c>
      <c r="B717" t="s">
        <v>12897</v>
      </c>
      <c r="C717" t="s">
        <v>9766</v>
      </c>
      <c r="D717" t="s">
        <v>12899</v>
      </c>
      <c r="E717" t="s">
        <v>12896</v>
      </c>
      <c r="F717" t="s">
        <v>38180</v>
      </c>
      <c r="G717" t="s">
        <v>38181</v>
      </c>
    </row>
    <row r="718" spans="1:7" ht="15" customHeight="1">
      <c r="A718" t="s">
        <v>5527</v>
      </c>
      <c r="B718" t="s">
        <v>10251</v>
      </c>
      <c r="C718" t="s">
        <v>9766</v>
      </c>
      <c r="D718" t="s">
        <v>10253</v>
      </c>
      <c r="E718" t="s">
        <v>10250</v>
      </c>
      <c r="F718" t="s">
        <v>38180</v>
      </c>
      <c r="G718" t="s">
        <v>38181</v>
      </c>
    </row>
    <row r="719" spans="1:7" ht="15" customHeight="1">
      <c r="A719" t="s">
        <v>4177</v>
      </c>
      <c r="B719" t="s">
        <v>11128</v>
      </c>
      <c r="C719" t="s">
        <v>9766</v>
      </c>
      <c r="D719" t="s">
        <v>11130</v>
      </c>
      <c r="E719" t="s">
        <v>11127</v>
      </c>
      <c r="F719" t="s">
        <v>38180</v>
      </c>
      <c r="G719" t="s">
        <v>38181</v>
      </c>
    </row>
    <row r="720" spans="1:7" ht="15" customHeight="1">
      <c r="A720" t="s">
        <v>2690</v>
      </c>
      <c r="B720" t="s">
        <v>12907</v>
      </c>
      <c r="C720" t="s">
        <v>9766</v>
      </c>
      <c r="D720" t="s">
        <v>12909</v>
      </c>
      <c r="E720" t="s">
        <v>12906</v>
      </c>
      <c r="F720" t="s">
        <v>38180</v>
      </c>
      <c r="G720" t="s">
        <v>38181</v>
      </c>
    </row>
    <row r="721" spans="1:7" ht="15" customHeight="1">
      <c r="A721" t="s">
        <v>4943</v>
      </c>
      <c r="B721" t="s">
        <v>8630</v>
      </c>
      <c r="C721" t="s">
        <v>9766</v>
      </c>
      <c r="D721" t="s">
        <v>10033</v>
      </c>
      <c r="E721" t="s">
        <v>10032</v>
      </c>
      <c r="F721" t="s">
        <v>38180</v>
      </c>
      <c r="G721" t="s">
        <v>38181</v>
      </c>
    </row>
    <row r="722" spans="1:7" ht="15" customHeight="1">
      <c r="A722" t="s">
        <v>11068</v>
      </c>
      <c r="B722" t="s">
        <v>11075</v>
      </c>
      <c r="C722" t="s">
        <v>9766</v>
      </c>
      <c r="D722" t="s">
        <v>11076</v>
      </c>
      <c r="E722" t="s">
        <v>11074</v>
      </c>
      <c r="F722" t="s">
        <v>38180</v>
      </c>
      <c r="G722" t="s">
        <v>38181</v>
      </c>
    </row>
    <row r="723" spans="1:7" ht="15" customHeight="1">
      <c r="A723" t="s">
        <v>11019</v>
      </c>
      <c r="B723" t="s">
        <v>11020</v>
      </c>
      <c r="C723" t="s">
        <v>9766</v>
      </c>
      <c r="D723" t="s">
        <v>11022</v>
      </c>
      <c r="E723" t="s">
        <v>11018</v>
      </c>
      <c r="F723" t="s">
        <v>38180</v>
      </c>
      <c r="G723" t="s">
        <v>38181</v>
      </c>
    </row>
    <row r="724" spans="1:7" ht="15" customHeight="1">
      <c r="A724" t="s">
        <v>3278</v>
      </c>
      <c r="B724" t="s">
        <v>12384</v>
      </c>
      <c r="C724" t="s">
        <v>9766</v>
      </c>
      <c r="D724" t="s">
        <v>12386</v>
      </c>
      <c r="E724" t="s">
        <v>12383</v>
      </c>
      <c r="F724" t="s">
        <v>38180</v>
      </c>
      <c r="G724" t="s">
        <v>38181</v>
      </c>
    </row>
    <row r="725" spans="1:7" ht="15" customHeight="1">
      <c r="A725" t="s">
        <v>13312</v>
      </c>
      <c r="B725" t="s">
        <v>13313</v>
      </c>
      <c r="C725" t="s">
        <v>9766</v>
      </c>
      <c r="D725" t="s">
        <v>13314</v>
      </c>
      <c r="E725" t="s">
        <v>13311</v>
      </c>
      <c r="F725" t="s">
        <v>38180</v>
      </c>
      <c r="G725" t="s">
        <v>38181</v>
      </c>
    </row>
    <row r="726" spans="1:7" ht="15" customHeight="1">
      <c r="A726" t="s">
        <v>10716</v>
      </c>
      <c r="B726" t="s">
        <v>3647</v>
      </c>
      <c r="C726" t="s">
        <v>9766</v>
      </c>
      <c r="D726" t="s">
        <v>10718</v>
      </c>
      <c r="E726" t="s">
        <v>10715</v>
      </c>
      <c r="F726" t="s">
        <v>38180</v>
      </c>
      <c r="G726" t="s">
        <v>38181</v>
      </c>
    </row>
    <row r="727" spans="1:7" ht="15" customHeight="1">
      <c r="A727" t="s">
        <v>8670</v>
      </c>
      <c r="B727" t="s">
        <v>10325</v>
      </c>
      <c r="C727" t="s">
        <v>9766</v>
      </c>
      <c r="D727" t="s">
        <v>10327</v>
      </c>
      <c r="E727" t="s">
        <v>10324</v>
      </c>
      <c r="F727" t="s">
        <v>38180</v>
      </c>
      <c r="G727" t="s">
        <v>38181</v>
      </c>
    </row>
    <row r="728" spans="1:7" ht="15" customHeight="1">
      <c r="A728" t="s">
        <v>12526</v>
      </c>
      <c r="B728" t="s">
        <v>12527</v>
      </c>
      <c r="C728" t="s">
        <v>9766</v>
      </c>
      <c r="D728" t="s">
        <v>12528</v>
      </c>
      <c r="E728" t="s">
        <v>12525</v>
      </c>
      <c r="F728" t="s">
        <v>38180</v>
      </c>
      <c r="G728" t="s">
        <v>38181</v>
      </c>
    </row>
    <row r="729" spans="1:7" ht="15" customHeight="1">
      <c r="A729" t="s">
        <v>10863</v>
      </c>
      <c r="B729" t="s">
        <v>10868</v>
      </c>
      <c r="C729" t="s">
        <v>9766</v>
      </c>
      <c r="D729" t="s">
        <v>10870</v>
      </c>
      <c r="E729" t="s">
        <v>10867</v>
      </c>
      <c r="F729" t="s">
        <v>38180</v>
      </c>
      <c r="G729" t="s">
        <v>38181</v>
      </c>
    </row>
    <row r="730" spans="1:7" ht="15" customHeight="1">
      <c r="A730" t="s">
        <v>2805</v>
      </c>
      <c r="B730" t="s">
        <v>12813</v>
      </c>
      <c r="C730" t="s">
        <v>9766</v>
      </c>
      <c r="D730" t="s">
        <v>12814</v>
      </c>
      <c r="E730" t="s">
        <v>12812</v>
      </c>
      <c r="F730" t="s">
        <v>38180</v>
      </c>
      <c r="G730" t="s">
        <v>38181</v>
      </c>
    </row>
    <row r="731" spans="1:7" ht="15" customHeight="1">
      <c r="A731" t="s">
        <v>2208</v>
      </c>
      <c r="B731" t="s">
        <v>8868</v>
      </c>
      <c r="C731" t="s">
        <v>9766</v>
      </c>
      <c r="D731" t="s">
        <v>13317</v>
      </c>
      <c r="E731" t="s">
        <v>13316</v>
      </c>
      <c r="F731" t="s">
        <v>38180</v>
      </c>
      <c r="G731" t="s">
        <v>38181</v>
      </c>
    </row>
    <row r="732" spans="1:7" ht="15" customHeight="1">
      <c r="A732" t="s">
        <v>3831</v>
      </c>
      <c r="B732" t="s">
        <v>11670</v>
      </c>
      <c r="C732" t="s">
        <v>9766</v>
      </c>
      <c r="D732" t="s">
        <v>11672</v>
      </c>
      <c r="E732" t="s">
        <v>11669</v>
      </c>
      <c r="F732" t="s">
        <v>38180</v>
      </c>
      <c r="G732" t="s">
        <v>38181</v>
      </c>
    </row>
    <row r="733" spans="1:7" ht="15" customHeight="1">
      <c r="A733" t="s">
        <v>4034</v>
      </c>
      <c r="B733" t="s">
        <v>4740</v>
      </c>
      <c r="C733" t="s">
        <v>9766</v>
      </c>
      <c r="D733" t="s">
        <v>11294</v>
      </c>
      <c r="E733" t="s">
        <v>11292</v>
      </c>
      <c r="F733" t="s">
        <v>38180</v>
      </c>
      <c r="G733" t="s">
        <v>38181</v>
      </c>
    </row>
    <row r="734" spans="1:7" ht="15" customHeight="1">
      <c r="A734" t="s">
        <v>11367</v>
      </c>
      <c r="B734" t="s">
        <v>2829</v>
      </c>
      <c r="C734" t="s">
        <v>9766</v>
      </c>
      <c r="D734" t="s">
        <v>11374</v>
      </c>
      <c r="E734" t="s">
        <v>11372</v>
      </c>
      <c r="F734" t="s">
        <v>38180</v>
      </c>
      <c r="G734" t="s">
        <v>38181</v>
      </c>
    </row>
    <row r="735" spans="1:7" ht="15" customHeight="1">
      <c r="A735" t="s">
        <v>11875</v>
      </c>
      <c r="B735" t="s">
        <v>11876</v>
      </c>
      <c r="C735" t="s">
        <v>9766</v>
      </c>
      <c r="D735" t="s">
        <v>11878</v>
      </c>
      <c r="E735" t="s">
        <v>11874</v>
      </c>
      <c r="F735" t="s">
        <v>38180</v>
      </c>
      <c r="G735" t="s">
        <v>38181</v>
      </c>
    </row>
    <row r="736" spans="1:7" ht="15" customHeight="1">
      <c r="A736" t="s">
        <v>5135</v>
      </c>
      <c r="B736" t="s">
        <v>9895</v>
      </c>
      <c r="C736" t="s">
        <v>9766</v>
      </c>
      <c r="D736" t="s">
        <v>9897</v>
      </c>
      <c r="E736" t="s">
        <v>9894</v>
      </c>
      <c r="F736" t="s">
        <v>38180</v>
      </c>
      <c r="G736" t="s">
        <v>38181</v>
      </c>
    </row>
    <row r="737" spans="1:7" ht="15" customHeight="1">
      <c r="A737" t="s">
        <v>11929</v>
      </c>
      <c r="B737" t="s">
        <v>11930</v>
      </c>
      <c r="C737" t="s">
        <v>9766</v>
      </c>
      <c r="D737" t="s">
        <v>11932</v>
      </c>
      <c r="E737" t="s">
        <v>11928</v>
      </c>
      <c r="F737" t="s">
        <v>38180</v>
      </c>
      <c r="G737" t="s">
        <v>38181</v>
      </c>
    </row>
    <row r="738" spans="1:7" ht="15" customHeight="1">
      <c r="A738" t="s">
        <v>13444</v>
      </c>
      <c r="B738" t="s">
        <v>13445</v>
      </c>
      <c r="C738" t="s">
        <v>9766</v>
      </c>
      <c r="D738" t="s">
        <v>13447</v>
      </c>
      <c r="E738" t="s">
        <v>13443</v>
      </c>
      <c r="F738" t="s">
        <v>38180</v>
      </c>
      <c r="G738" t="s">
        <v>38181</v>
      </c>
    </row>
    <row r="739" spans="1:7" ht="15" customHeight="1">
      <c r="A739" t="s">
        <v>2971</v>
      </c>
      <c r="B739" t="s">
        <v>12738</v>
      </c>
      <c r="C739" t="s">
        <v>9766</v>
      </c>
      <c r="D739" t="s">
        <v>12739</v>
      </c>
      <c r="E739" t="s">
        <v>12737</v>
      </c>
      <c r="F739" t="s">
        <v>38180</v>
      </c>
      <c r="G739" t="s">
        <v>38181</v>
      </c>
    </row>
    <row r="740" spans="1:7" ht="15" customHeight="1">
      <c r="A740" t="s">
        <v>3278</v>
      </c>
      <c r="B740" t="s">
        <v>12404</v>
      </c>
      <c r="C740" t="s">
        <v>9766</v>
      </c>
      <c r="D740" t="s">
        <v>12406</v>
      </c>
      <c r="E740" t="s">
        <v>12403</v>
      </c>
      <c r="F740" t="s">
        <v>38180</v>
      </c>
      <c r="G740" t="s">
        <v>38181</v>
      </c>
    </row>
    <row r="741" spans="1:7" ht="15" customHeight="1">
      <c r="A741" t="s">
        <v>10240</v>
      </c>
      <c r="B741" t="s">
        <v>10241</v>
      </c>
      <c r="C741" t="s">
        <v>9766</v>
      </c>
      <c r="D741" t="s">
        <v>10243</v>
      </c>
      <c r="E741" t="s">
        <v>10239</v>
      </c>
      <c r="F741" t="s">
        <v>38180</v>
      </c>
      <c r="G741" t="s">
        <v>38181</v>
      </c>
    </row>
    <row r="742" spans="1:7" ht="15" customHeight="1">
      <c r="A742" t="s">
        <v>13326</v>
      </c>
      <c r="B742" t="s">
        <v>5874</v>
      </c>
      <c r="C742" t="s">
        <v>9766</v>
      </c>
      <c r="D742" t="s">
        <v>13328</v>
      </c>
      <c r="E742" t="s">
        <v>13325</v>
      </c>
      <c r="F742" t="s">
        <v>38180</v>
      </c>
      <c r="G742" t="s">
        <v>38181</v>
      </c>
    </row>
    <row r="743" spans="1:7" ht="15" customHeight="1">
      <c r="A743" t="s">
        <v>10231</v>
      </c>
      <c r="B743" t="s">
        <v>10232</v>
      </c>
      <c r="C743" t="s">
        <v>9766</v>
      </c>
      <c r="D743" t="s">
        <v>10233</v>
      </c>
      <c r="E743" t="s">
        <v>10230</v>
      </c>
      <c r="F743" t="s">
        <v>38180</v>
      </c>
      <c r="G743" t="s">
        <v>38181</v>
      </c>
    </row>
    <row r="744" spans="1:7" ht="15" customHeight="1">
      <c r="A744" t="s">
        <v>2887</v>
      </c>
      <c r="B744" t="s">
        <v>12341</v>
      </c>
      <c r="C744" t="s">
        <v>9766</v>
      </c>
      <c r="D744" t="s">
        <v>12343</v>
      </c>
      <c r="E744" t="s">
        <v>12340</v>
      </c>
      <c r="F744" t="s">
        <v>38180</v>
      </c>
      <c r="G744" t="s">
        <v>38181</v>
      </c>
    </row>
    <row r="745" spans="1:7" ht="15" customHeight="1">
      <c r="A745" t="s">
        <v>13132</v>
      </c>
      <c r="B745" t="s">
        <v>13133</v>
      </c>
      <c r="C745" t="s">
        <v>9766</v>
      </c>
      <c r="D745" t="s">
        <v>13135</v>
      </c>
      <c r="E745" t="s">
        <v>13131</v>
      </c>
      <c r="F745" t="s">
        <v>38180</v>
      </c>
      <c r="G745" t="s">
        <v>38181</v>
      </c>
    </row>
    <row r="746" spans="1:7" ht="15" customHeight="1">
      <c r="A746" t="s">
        <v>13279</v>
      </c>
      <c r="B746" t="s">
        <v>6134</v>
      </c>
      <c r="C746" t="s">
        <v>9766</v>
      </c>
      <c r="D746" t="s">
        <v>13281</v>
      </c>
      <c r="E746" t="s">
        <v>13278</v>
      </c>
      <c r="F746" t="s">
        <v>38180</v>
      </c>
      <c r="G746" t="s">
        <v>38181</v>
      </c>
    </row>
    <row r="747" spans="1:7" ht="15" customHeight="1">
      <c r="A747" t="s">
        <v>11190</v>
      </c>
      <c r="B747" t="s">
        <v>11191</v>
      </c>
      <c r="C747" t="s">
        <v>9766</v>
      </c>
      <c r="D747" t="s">
        <v>11193</v>
      </c>
      <c r="E747" t="s">
        <v>11189</v>
      </c>
      <c r="F747" t="s">
        <v>38180</v>
      </c>
      <c r="G747" t="s">
        <v>38181</v>
      </c>
    </row>
    <row r="748" spans="1:7" ht="15" customHeight="1">
      <c r="A748" t="s">
        <v>12723</v>
      </c>
      <c r="B748" t="s">
        <v>12724</v>
      </c>
      <c r="C748" t="s">
        <v>9766</v>
      </c>
      <c r="D748" t="s">
        <v>12726</v>
      </c>
      <c r="E748" t="s">
        <v>12722</v>
      </c>
      <c r="F748" t="s">
        <v>38180</v>
      </c>
      <c r="G748" t="s">
        <v>38181</v>
      </c>
    </row>
    <row r="749" spans="1:7" ht="15" customHeight="1">
      <c r="A749" t="s">
        <v>4371</v>
      </c>
      <c r="B749" t="s">
        <v>10847</v>
      </c>
      <c r="C749" t="s">
        <v>9766</v>
      </c>
      <c r="D749" t="s">
        <v>10849</v>
      </c>
      <c r="E749" t="s">
        <v>10846</v>
      </c>
      <c r="F749" t="s">
        <v>38180</v>
      </c>
      <c r="G749" t="s">
        <v>38181</v>
      </c>
    </row>
    <row r="750" spans="1:7" ht="15" customHeight="1">
      <c r="A750" t="s">
        <v>10873</v>
      </c>
      <c r="B750" t="s">
        <v>10874</v>
      </c>
      <c r="C750" t="s">
        <v>9766</v>
      </c>
      <c r="D750" t="s">
        <v>10876</v>
      </c>
      <c r="E750" t="s">
        <v>10872</v>
      </c>
      <c r="F750" t="s">
        <v>38180</v>
      </c>
      <c r="G750" t="s">
        <v>38181</v>
      </c>
    </row>
    <row r="751" spans="1:7" ht="15" customHeight="1">
      <c r="A751" t="s">
        <v>6083</v>
      </c>
      <c r="B751" t="s">
        <v>10598</v>
      </c>
      <c r="C751" t="s">
        <v>9766</v>
      </c>
      <c r="D751" t="s">
        <v>10600</v>
      </c>
      <c r="E751" t="s">
        <v>10597</v>
      </c>
      <c r="F751" t="s">
        <v>38180</v>
      </c>
      <c r="G751" t="s">
        <v>38181</v>
      </c>
    </row>
    <row r="752" spans="1:7" ht="15" customHeight="1">
      <c r="A752" t="s">
        <v>3715</v>
      </c>
      <c r="B752" t="s">
        <v>11900</v>
      </c>
      <c r="C752" t="s">
        <v>9766</v>
      </c>
      <c r="D752" t="s">
        <v>11902</v>
      </c>
      <c r="E752" t="s">
        <v>11899</v>
      </c>
      <c r="F752" t="s">
        <v>38180</v>
      </c>
      <c r="G752" t="s">
        <v>38181</v>
      </c>
    </row>
    <row r="753" spans="1:7" ht="15" customHeight="1">
      <c r="A753" t="s">
        <v>2500</v>
      </c>
      <c r="B753" t="s">
        <v>13054</v>
      </c>
      <c r="C753" t="s">
        <v>9766</v>
      </c>
      <c r="D753" t="s">
        <v>13056</v>
      </c>
      <c r="E753" t="s">
        <v>13053</v>
      </c>
      <c r="F753" t="s">
        <v>38180</v>
      </c>
      <c r="G753" t="s">
        <v>38181</v>
      </c>
    </row>
    <row r="754" spans="1:7" ht="15" customHeight="1">
      <c r="A754" t="s">
        <v>3869</v>
      </c>
      <c r="B754" t="s">
        <v>3058</v>
      </c>
      <c r="C754" t="s">
        <v>9766</v>
      </c>
      <c r="D754" t="s">
        <v>12555</v>
      </c>
      <c r="E754" t="s">
        <v>12553</v>
      </c>
      <c r="F754" t="s">
        <v>38180</v>
      </c>
      <c r="G754" t="s">
        <v>38181</v>
      </c>
    </row>
    <row r="755" spans="1:7" ht="15" customHeight="1">
      <c r="A755" t="s">
        <v>11006</v>
      </c>
      <c r="B755" t="s">
        <v>11013</v>
      </c>
      <c r="C755" t="s">
        <v>9766</v>
      </c>
      <c r="D755" t="s">
        <v>11015</v>
      </c>
      <c r="E755" t="s">
        <v>11012</v>
      </c>
      <c r="F755" t="s">
        <v>38180</v>
      </c>
      <c r="G755" t="s">
        <v>38181</v>
      </c>
    </row>
    <row r="756" spans="1:7" ht="15" customHeight="1">
      <c r="A756" t="s">
        <v>5879</v>
      </c>
      <c r="B756" t="s">
        <v>13371</v>
      </c>
      <c r="C756" t="s">
        <v>9766</v>
      </c>
      <c r="D756" t="s">
        <v>13372</v>
      </c>
      <c r="E756" t="s">
        <v>13370</v>
      </c>
      <c r="F756" t="s">
        <v>38180</v>
      </c>
      <c r="G756" t="s">
        <v>38181</v>
      </c>
    </row>
    <row r="757" spans="1:7" ht="15" customHeight="1">
      <c r="A757" t="s">
        <v>10294</v>
      </c>
      <c r="B757" t="s">
        <v>10295</v>
      </c>
      <c r="C757" t="s">
        <v>9766</v>
      </c>
      <c r="D757" t="s">
        <v>10296</v>
      </c>
      <c r="E757" t="s">
        <v>10293</v>
      </c>
      <c r="F757" t="s">
        <v>38180</v>
      </c>
      <c r="G757" t="s">
        <v>38181</v>
      </c>
    </row>
    <row r="758" spans="1:7" ht="15" customHeight="1">
      <c r="A758" t="s">
        <v>12506</v>
      </c>
      <c r="B758" t="s">
        <v>12507</v>
      </c>
      <c r="C758" t="s">
        <v>9766</v>
      </c>
      <c r="D758" t="s">
        <v>12509</v>
      </c>
      <c r="E758" t="s">
        <v>12505</v>
      </c>
      <c r="F758" t="s">
        <v>38180</v>
      </c>
      <c r="G758" t="s">
        <v>38181</v>
      </c>
    </row>
    <row r="759" spans="1:7" ht="15" customHeight="1">
      <c r="A759" t="s">
        <v>9765</v>
      </c>
      <c r="B759" t="s">
        <v>3108</v>
      </c>
      <c r="C759" t="s">
        <v>9766</v>
      </c>
      <c r="D759" t="s">
        <v>12613</v>
      </c>
      <c r="E759" t="s">
        <v>12611</v>
      </c>
      <c r="F759" t="s">
        <v>38180</v>
      </c>
      <c r="G759" t="s">
        <v>38181</v>
      </c>
    </row>
    <row r="760" spans="1:7" ht="15" customHeight="1">
      <c r="A760" t="s">
        <v>13450</v>
      </c>
      <c r="B760" t="s">
        <v>13451</v>
      </c>
      <c r="C760" t="s">
        <v>9766</v>
      </c>
      <c r="D760" t="s">
        <v>13452</v>
      </c>
      <c r="E760" t="s">
        <v>13449</v>
      </c>
      <c r="F760" t="s">
        <v>38180</v>
      </c>
      <c r="G760" t="s">
        <v>38181</v>
      </c>
    </row>
    <row r="761" spans="1:7" ht="15" customHeight="1">
      <c r="A761" t="s">
        <v>5802</v>
      </c>
      <c r="B761" t="s">
        <v>7128</v>
      </c>
      <c r="C761" t="s">
        <v>9766</v>
      </c>
      <c r="D761" t="s">
        <v>12705</v>
      </c>
      <c r="E761" t="s">
        <v>12703</v>
      </c>
      <c r="F761" t="s">
        <v>38180</v>
      </c>
      <c r="G761" t="s">
        <v>38181</v>
      </c>
    </row>
    <row r="762" spans="1:7" ht="15" customHeight="1">
      <c r="A762" t="s">
        <v>2768</v>
      </c>
      <c r="B762" t="s">
        <v>12862</v>
      </c>
      <c r="C762" t="s">
        <v>9766</v>
      </c>
      <c r="D762" t="s">
        <v>12864</v>
      </c>
      <c r="E762" t="s">
        <v>12861</v>
      </c>
      <c r="F762" t="s">
        <v>38180</v>
      </c>
      <c r="G762" t="s">
        <v>38181</v>
      </c>
    </row>
    <row r="763" spans="1:7" ht="15" customHeight="1">
      <c r="A763" t="s">
        <v>10384</v>
      </c>
      <c r="B763" t="s">
        <v>10385</v>
      </c>
      <c r="C763" t="s">
        <v>9766</v>
      </c>
      <c r="D763" t="s">
        <v>10387</v>
      </c>
      <c r="E763" t="s">
        <v>10383</v>
      </c>
      <c r="F763" t="s">
        <v>38180</v>
      </c>
      <c r="G763" t="s">
        <v>38181</v>
      </c>
    </row>
    <row r="764" spans="1:7" ht="15" customHeight="1">
      <c r="A764" t="s">
        <v>13534</v>
      </c>
      <c r="B764" t="s">
        <v>5210</v>
      </c>
      <c r="C764" t="s">
        <v>9766</v>
      </c>
      <c r="D764" t="s">
        <v>13536</v>
      </c>
      <c r="E764" t="s">
        <v>13533</v>
      </c>
      <c r="F764" t="s">
        <v>38180</v>
      </c>
      <c r="G764" t="s">
        <v>38181</v>
      </c>
    </row>
    <row r="765" spans="1:7" ht="15" customHeight="1">
      <c r="A765" t="s">
        <v>11849</v>
      </c>
      <c r="B765" t="s">
        <v>11850</v>
      </c>
      <c r="C765" t="s">
        <v>9766</v>
      </c>
      <c r="D765" t="s">
        <v>11851</v>
      </c>
      <c r="E765" t="s">
        <v>11848</v>
      </c>
      <c r="F765" t="s">
        <v>38180</v>
      </c>
      <c r="G765" t="s">
        <v>38181</v>
      </c>
    </row>
    <row r="766" spans="1:7" ht="15" customHeight="1">
      <c r="A766" t="s">
        <v>2887</v>
      </c>
      <c r="B766" t="s">
        <v>13038</v>
      </c>
      <c r="C766" t="s">
        <v>9766</v>
      </c>
      <c r="D766" t="s">
        <v>13040</v>
      </c>
      <c r="E766" t="s">
        <v>13037</v>
      </c>
      <c r="F766" t="s">
        <v>38180</v>
      </c>
      <c r="G766" t="s">
        <v>38181</v>
      </c>
    </row>
    <row r="767" spans="1:7" ht="15" customHeight="1">
      <c r="A767" t="s">
        <v>10204</v>
      </c>
      <c r="B767" t="s">
        <v>2727</v>
      </c>
      <c r="C767" t="s">
        <v>9766</v>
      </c>
      <c r="D767" t="s">
        <v>10205</v>
      </c>
      <c r="E767" t="s">
        <v>10203</v>
      </c>
      <c r="F767" t="s">
        <v>38180</v>
      </c>
      <c r="G767" t="s">
        <v>38181</v>
      </c>
    </row>
    <row r="768" spans="1:7" ht="15" customHeight="1">
      <c r="A768" t="s">
        <v>3945</v>
      </c>
      <c r="B768" t="s">
        <v>11465</v>
      </c>
      <c r="C768" t="s">
        <v>9766</v>
      </c>
      <c r="D768" t="s">
        <v>11467</v>
      </c>
      <c r="E768" t="s">
        <v>11464</v>
      </c>
      <c r="F768" t="s">
        <v>38180</v>
      </c>
      <c r="G768" t="s">
        <v>38181</v>
      </c>
    </row>
    <row r="769" spans="1:7" ht="15" customHeight="1">
      <c r="A769" t="s">
        <v>3634</v>
      </c>
      <c r="B769" t="s">
        <v>12056</v>
      </c>
      <c r="C769" t="s">
        <v>9766</v>
      </c>
      <c r="D769" t="s">
        <v>12058</v>
      </c>
      <c r="E769" t="s">
        <v>12055</v>
      </c>
      <c r="F769" t="s">
        <v>38180</v>
      </c>
      <c r="G769" t="s">
        <v>38181</v>
      </c>
    </row>
    <row r="770" spans="1:7" ht="15" customHeight="1">
      <c r="A770" t="s">
        <v>3896</v>
      </c>
      <c r="B770" t="s">
        <v>11617</v>
      </c>
      <c r="C770" t="s">
        <v>9766</v>
      </c>
      <c r="D770" t="s">
        <v>11619</v>
      </c>
      <c r="E770" t="s">
        <v>11616</v>
      </c>
      <c r="F770" t="s">
        <v>38180</v>
      </c>
      <c r="G770" t="s">
        <v>38181</v>
      </c>
    </row>
    <row r="771" spans="1:7" ht="15" customHeight="1">
      <c r="A771" t="s">
        <v>3278</v>
      </c>
      <c r="B771" t="s">
        <v>12418</v>
      </c>
      <c r="C771" t="s">
        <v>9766</v>
      </c>
      <c r="D771" t="s">
        <v>12420</v>
      </c>
      <c r="E771" t="s">
        <v>12417</v>
      </c>
      <c r="F771" t="s">
        <v>38180</v>
      </c>
      <c r="G771" t="s">
        <v>38181</v>
      </c>
    </row>
    <row r="772" spans="1:7" ht="15" customHeight="1">
      <c r="A772" t="s">
        <v>12162</v>
      </c>
      <c r="B772" t="s">
        <v>2208</v>
      </c>
      <c r="C772" t="s">
        <v>9766</v>
      </c>
      <c r="D772" t="s">
        <v>12164</v>
      </c>
      <c r="E772" t="s">
        <v>12161</v>
      </c>
      <c r="F772" t="s">
        <v>38180</v>
      </c>
      <c r="G772" t="s">
        <v>38181</v>
      </c>
    </row>
    <row r="773" spans="1:7" ht="15" customHeight="1">
      <c r="A773" t="s">
        <v>2168</v>
      </c>
      <c r="B773" t="s">
        <v>13390</v>
      </c>
      <c r="C773" t="s">
        <v>9766</v>
      </c>
      <c r="D773" t="s">
        <v>13392</v>
      </c>
      <c r="E773" t="s">
        <v>13389</v>
      </c>
      <c r="F773" t="s">
        <v>38180</v>
      </c>
      <c r="G773" t="s">
        <v>38181</v>
      </c>
    </row>
    <row r="774" spans="1:7" ht="15" customHeight="1">
      <c r="A774" t="s">
        <v>9698</v>
      </c>
      <c r="B774" t="s">
        <v>9750</v>
      </c>
      <c r="C774" t="s">
        <v>9766</v>
      </c>
      <c r="D774" t="s">
        <v>9902</v>
      </c>
      <c r="E774" t="s">
        <v>9900</v>
      </c>
      <c r="F774" t="s">
        <v>38180</v>
      </c>
      <c r="G774" t="s">
        <v>38181</v>
      </c>
    </row>
    <row r="775" spans="1:7" ht="15" customHeight="1">
      <c r="A775" t="s">
        <v>9765</v>
      </c>
      <c r="B775" t="s">
        <v>9787</v>
      </c>
      <c r="C775" t="s">
        <v>9766</v>
      </c>
      <c r="D775" t="s">
        <v>9789</v>
      </c>
      <c r="E775" t="s">
        <v>9786</v>
      </c>
      <c r="F775" t="s">
        <v>38180</v>
      </c>
      <c r="G775" t="s">
        <v>38181</v>
      </c>
    </row>
    <row r="776" spans="1:7" ht="15" customHeight="1">
      <c r="A776" t="s">
        <v>5088</v>
      </c>
      <c r="B776" t="s">
        <v>9952</v>
      </c>
      <c r="C776" t="s">
        <v>9766</v>
      </c>
      <c r="D776" t="s">
        <v>9953</v>
      </c>
      <c r="E776" t="s">
        <v>9951</v>
      </c>
      <c r="F776" t="s">
        <v>38180</v>
      </c>
      <c r="G776" t="s">
        <v>38181</v>
      </c>
    </row>
    <row r="777" spans="1:7" ht="15" customHeight="1">
      <c r="A777" t="s">
        <v>13147</v>
      </c>
      <c r="B777" t="s">
        <v>13148</v>
      </c>
      <c r="C777" t="s">
        <v>9766</v>
      </c>
      <c r="D777" t="s">
        <v>13150</v>
      </c>
      <c r="E777" t="s">
        <v>13146</v>
      </c>
      <c r="F777" t="s">
        <v>38180</v>
      </c>
      <c r="G777" t="s">
        <v>38181</v>
      </c>
    </row>
    <row r="778" spans="1:7" ht="15" customHeight="1">
      <c r="A778" t="s">
        <v>5088</v>
      </c>
      <c r="B778" t="s">
        <v>9964</v>
      </c>
      <c r="C778" t="s">
        <v>9766</v>
      </c>
      <c r="D778" t="s">
        <v>9966</v>
      </c>
      <c r="E778" t="s">
        <v>9963</v>
      </c>
      <c r="F778" t="s">
        <v>38180</v>
      </c>
      <c r="G778" t="s">
        <v>38181</v>
      </c>
    </row>
    <row r="779" spans="1:7" ht="15" customHeight="1">
      <c r="A779" t="s">
        <v>10873</v>
      </c>
      <c r="B779" t="s">
        <v>10880</v>
      </c>
      <c r="C779" t="s">
        <v>9766</v>
      </c>
      <c r="D779" t="s">
        <v>10882</v>
      </c>
      <c r="E779" t="s">
        <v>10879</v>
      </c>
      <c r="F779" t="s">
        <v>38180</v>
      </c>
      <c r="G779" t="s">
        <v>38181</v>
      </c>
    </row>
    <row r="780" spans="1:7" ht="15" customHeight="1">
      <c r="A780" t="s">
        <v>8502</v>
      </c>
      <c r="B780" t="s">
        <v>11708</v>
      </c>
      <c r="C780" t="s">
        <v>9766</v>
      </c>
      <c r="D780" t="s">
        <v>11709</v>
      </c>
      <c r="E780" t="s">
        <v>11707</v>
      </c>
      <c r="F780" t="s">
        <v>38180</v>
      </c>
      <c r="G780" t="s">
        <v>38181</v>
      </c>
    </row>
    <row r="781" spans="1:7" ht="15" customHeight="1">
      <c r="A781" t="s">
        <v>10140</v>
      </c>
      <c r="B781" t="s">
        <v>9210</v>
      </c>
      <c r="C781" t="s">
        <v>9766</v>
      </c>
      <c r="D781" t="s">
        <v>10156</v>
      </c>
      <c r="E781" t="s">
        <v>10155</v>
      </c>
      <c r="F781" t="s">
        <v>38180</v>
      </c>
      <c r="G781" t="s">
        <v>38181</v>
      </c>
    </row>
    <row r="782" spans="1:7" ht="15" customHeight="1">
      <c r="A782" t="s">
        <v>2195</v>
      </c>
      <c r="B782" t="s">
        <v>9332</v>
      </c>
      <c r="C782" t="s">
        <v>232</v>
      </c>
      <c r="D782" t="s">
        <v>9334</v>
      </c>
      <c r="E782" t="s">
        <v>9331</v>
      </c>
      <c r="F782" t="s">
        <v>38222</v>
      </c>
      <c r="G782" t="s">
        <v>38181</v>
      </c>
    </row>
    <row r="783" spans="1:7" ht="15" customHeight="1">
      <c r="A783" t="s">
        <v>4034</v>
      </c>
      <c r="B783" t="s">
        <v>9321</v>
      </c>
      <c r="C783" t="s">
        <v>232</v>
      </c>
      <c r="D783" t="s">
        <v>9323</v>
      </c>
      <c r="E783" t="s">
        <v>9320</v>
      </c>
      <c r="F783" t="s">
        <v>38222</v>
      </c>
      <c r="G783" t="s">
        <v>38181</v>
      </c>
    </row>
    <row r="784" spans="1:7" ht="15" customHeight="1">
      <c r="A784" t="s">
        <v>9303</v>
      </c>
      <c r="B784" t="s">
        <v>5286</v>
      </c>
      <c r="C784" t="s">
        <v>232</v>
      </c>
      <c r="D784" t="s">
        <v>9305</v>
      </c>
      <c r="E784" t="s">
        <v>9302</v>
      </c>
      <c r="F784" t="s">
        <v>38222</v>
      </c>
      <c r="G784" t="s">
        <v>38181</v>
      </c>
    </row>
    <row r="785" spans="1:7" ht="15" customHeight="1">
      <c r="A785" t="s">
        <v>9326</v>
      </c>
      <c r="B785" t="s">
        <v>9327</v>
      </c>
      <c r="C785" t="s">
        <v>232</v>
      </c>
      <c r="D785" t="s">
        <v>9329</v>
      </c>
      <c r="E785" t="s">
        <v>9325</v>
      </c>
      <c r="F785" t="s">
        <v>38222</v>
      </c>
      <c r="G785" t="s">
        <v>38181</v>
      </c>
    </row>
    <row r="786" spans="1:7" ht="15" customHeight="1">
      <c r="A786" t="s">
        <v>9345</v>
      </c>
      <c r="B786" t="s">
        <v>3058</v>
      </c>
      <c r="C786" t="s">
        <v>232</v>
      </c>
      <c r="D786" t="s">
        <v>9346</v>
      </c>
      <c r="E786" t="s">
        <v>9344</v>
      </c>
      <c r="F786" t="s">
        <v>38222</v>
      </c>
      <c r="G786" t="s">
        <v>38181</v>
      </c>
    </row>
    <row r="787" spans="1:7" ht="15" customHeight="1">
      <c r="A787" t="s">
        <v>4034</v>
      </c>
      <c r="B787" t="s">
        <v>9341</v>
      </c>
      <c r="C787" t="s">
        <v>232</v>
      </c>
      <c r="D787" t="s">
        <v>9343</v>
      </c>
      <c r="E787" t="s">
        <v>9340</v>
      </c>
      <c r="F787" t="s">
        <v>38222</v>
      </c>
      <c r="G787" t="s">
        <v>38181</v>
      </c>
    </row>
    <row r="788" spans="1:7" ht="15" customHeight="1">
      <c r="A788" t="s">
        <v>3078</v>
      </c>
      <c r="B788" t="s">
        <v>9311</v>
      </c>
      <c r="C788" t="s">
        <v>232</v>
      </c>
      <c r="D788" t="s">
        <v>9313</v>
      </c>
      <c r="E788" t="s">
        <v>9310</v>
      </c>
      <c r="F788" t="s">
        <v>38222</v>
      </c>
      <c r="G788" t="s">
        <v>38181</v>
      </c>
    </row>
    <row r="789" spans="1:7" ht="15" customHeight="1">
      <c r="A789" t="s">
        <v>9349</v>
      </c>
      <c r="B789" t="s">
        <v>6735</v>
      </c>
      <c r="C789" t="s">
        <v>232</v>
      </c>
      <c r="D789" t="s">
        <v>9351</v>
      </c>
      <c r="E789" t="s">
        <v>9348</v>
      </c>
      <c r="F789" t="s">
        <v>38222</v>
      </c>
      <c r="G789" t="s">
        <v>38181</v>
      </c>
    </row>
    <row r="790" spans="1:7" ht="15" customHeight="1">
      <c r="A790" t="s">
        <v>2805</v>
      </c>
      <c r="B790" t="s">
        <v>9316</v>
      </c>
      <c r="C790" t="s">
        <v>232</v>
      </c>
      <c r="D790" t="s">
        <v>9318</v>
      </c>
      <c r="E790" t="s">
        <v>9315</v>
      </c>
      <c r="F790" t="s">
        <v>38222</v>
      </c>
      <c r="G790" t="s">
        <v>38181</v>
      </c>
    </row>
    <row r="791" spans="1:7" ht="15" customHeight="1">
      <c r="A791" t="s">
        <v>8542</v>
      </c>
      <c r="B791" t="s">
        <v>9336</v>
      </c>
      <c r="C791" t="s">
        <v>232</v>
      </c>
      <c r="D791" t="s">
        <v>9338</v>
      </c>
      <c r="F791" t="s">
        <v>38222</v>
      </c>
      <c r="G791" t="s">
        <v>38181</v>
      </c>
    </row>
    <row r="792" spans="1:7" ht="15" customHeight="1">
      <c r="A792" t="s">
        <v>9376</v>
      </c>
      <c r="B792" t="s">
        <v>9377</v>
      </c>
      <c r="C792" t="s">
        <v>380</v>
      </c>
      <c r="D792" t="s">
        <v>9379</v>
      </c>
      <c r="F792" t="s">
        <v>38223</v>
      </c>
      <c r="G792" t="s">
        <v>38181</v>
      </c>
    </row>
    <row r="793" spans="1:7" ht="15" customHeight="1">
      <c r="A793" t="s">
        <v>9363</v>
      </c>
      <c r="B793" t="s">
        <v>9364</v>
      </c>
      <c r="C793" t="s">
        <v>380</v>
      </c>
      <c r="D793" t="s">
        <v>9366</v>
      </c>
      <c r="E793" t="s">
        <v>9362</v>
      </c>
      <c r="F793" t="s">
        <v>38223</v>
      </c>
      <c r="G793" t="s">
        <v>38181</v>
      </c>
    </row>
    <row r="794" spans="1:7" ht="15" customHeight="1">
      <c r="A794" t="s">
        <v>3517</v>
      </c>
      <c r="B794" t="s">
        <v>9360</v>
      </c>
      <c r="C794" t="s">
        <v>380</v>
      </c>
      <c r="D794" t="s">
        <v>9361</v>
      </c>
      <c r="E794" t="s">
        <v>9359</v>
      </c>
      <c r="F794" t="s">
        <v>38223</v>
      </c>
      <c r="G794" t="s">
        <v>38181</v>
      </c>
    </row>
    <row r="795" spans="1:7" ht="15" customHeight="1">
      <c r="A795" t="s">
        <v>6836</v>
      </c>
      <c r="B795" t="s">
        <v>9387</v>
      </c>
      <c r="C795" t="s">
        <v>380</v>
      </c>
      <c r="D795" t="s">
        <v>9389</v>
      </c>
      <c r="F795" t="s">
        <v>38223</v>
      </c>
      <c r="G795" t="s">
        <v>38181</v>
      </c>
    </row>
    <row r="796" spans="1:7" ht="15" customHeight="1">
      <c r="A796" t="s">
        <v>2175</v>
      </c>
      <c r="B796" t="s">
        <v>8375</v>
      </c>
      <c r="C796" t="s">
        <v>380</v>
      </c>
      <c r="D796" t="s">
        <v>9386</v>
      </c>
      <c r="E796" t="s">
        <v>9385</v>
      </c>
      <c r="F796" t="s">
        <v>38223</v>
      </c>
      <c r="G796" t="s">
        <v>38181</v>
      </c>
    </row>
    <row r="797" spans="1:7" ht="15" customHeight="1">
      <c r="A797" t="s">
        <v>3052</v>
      </c>
      <c r="B797" t="s">
        <v>9373</v>
      </c>
      <c r="C797" t="s">
        <v>380</v>
      </c>
      <c r="D797" t="s">
        <v>9375</v>
      </c>
      <c r="E797" t="s">
        <v>9372</v>
      </c>
      <c r="F797" t="s">
        <v>38223</v>
      </c>
      <c r="G797" t="s">
        <v>38181</v>
      </c>
    </row>
    <row r="798" spans="1:7" ht="15" customHeight="1">
      <c r="A798" t="s">
        <v>9352</v>
      </c>
      <c r="B798" t="s">
        <v>9353</v>
      </c>
      <c r="C798" t="s">
        <v>380</v>
      </c>
      <c r="D798" t="s">
        <v>9355</v>
      </c>
      <c r="F798" t="s">
        <v>38223</v>
      </c>
      <c r="G798" t="s">
        <v>38181</v>
      </c>
    </row>
    <row r="799" spans="1:7" ht="15" customHeight="1">
      <c r="A799" t="s">
        <v>9381</v>
      </c>
      <c r="B799" t="s">
        <v>9382</v>
      </c>
      <c r="C799" t="s">
        <v>380</v>
      </c>
      <c r="D799" t="s">
        <v>9384</v>
      </c>
      <c r="E799" t="s">
        <v>9380</v>
      </c>
      <c r="F799" t="s">
        <v>38223</v>
      </c>
      <c r="G799" t="s">
        <v>38181</v>
      </c>
    </row>
    <row r="800" spans="1:7" ht="15" customHeight="1">
      <c r="A800" t="s">
        <v>9368</v>
      </c>
      <c r="B800" t="s">
        <v>9369</v>
      </c>
      <c r="C800" t="s">
        <v>380</v>
      </c>
      <c r="D800" t="s">
        <v>9371</v>
      </c>
      <c r="E800" t="s">
        <v>9367</v>
      </c>
      <c r="F800" t="s">
        <v>38223</v>
      </c>
      <c r="G800" t="s">
        <v>38181</v>
      </c>
    </row>
    <row r="801" spans="1:7" ht="15" customHeight="1">
      <c r="A801" t="s">
        <v>2411</v>
      </c>
      <c r="B801" t="s">
        <v>7920</v>
      </c>
      <c r="C801" t="s">
        <v>1144</v>
      </c>
      <c r="D801" t="s">
        <v>8678</v>
      </c>
      <c r="E801" t="s">
        <v>8677</v>
      </c>
      <c r="F801" t="s">
        <v>38182</v>
      </c>
      <c r="G801" t="s">
        <v>38181</v>
      </c>
    </row>
    <row r="802" spans="1:7" ht="15" customHeight="1">
      <c r="A802" t="s">
        <v>9026</v>
      </c>
      <c r="B802" t="s">
        <v>9027</v>
      </c>
      <c r="C802" t="s">
        <v>347</v>
      </c>
      <c r="D802" t="s">
        <v>9029</v>
      </c>
      <c r="E802" t="s">
        <v>9025</v>
      </c>
      <c r="F802" t="s">
        <v>38193</v>
      </c>
      <c r="G802" t="s">
        <v>38181</v>
      </c>
    </row>
    <row r="803" spans="1:7" ht="15" customHeight="1">
      <c r="A803" t="s">
        <v>9040</v>
      </c>
      <c r="B803" t="s">
        <v>9041</v>
      </c>
      <c r="C803" t="s">
        <v>347</v>
      </c>
      <c r="D803" t="s">
        <v>9043</v>
      </c>
      <c r="E803" t="s">
        <v>9039</v>
      </c>
      <c r="F803" t="s">
        <v>38193</v>
      </c>
      <c r="G803" t="s">
        <v>38181</v>
      </c>
    </row>
    <row r="804" spans="1:7" ht="15" customHeight="1">
      <c r="A804" t="s">
        <v>3735</v>
      </c>
      <c r="B804" t="s">
        <v>8667</v>
      </c>
      <c r="C804" t="s">
        <v>347</v>
      </c>
      <c r="D804" t="s">
        <v>8668</v>
      </c>
      <c r="E804" t="s">
        <v>8666</v>
      </c>
      <c r="F804" t="s">
        <v>38182</v>
      </c>
      <c r="G804" t="s">
        <v>38181</v>
      </c>
    </row>
    <row r="805" spans="1:7" ht="15" customHeight="1">
      <c r="A805" t="s">
        <v>3511</v>
      </c>
      <c r="B805" t="s">
        <v>8659</v>
      </c>
      <c r="C805" t="s">
        <v>347</v>
      </c>
      <c r="D805" t="s">
        <v>8660</v>
      </c>
      <c r="F805" t="s">
        <v>38182</v>
      </c>
      <c r="G805" t="s">
        <v>38181</v>
      </c>
    </row>
    <row r="806" spans="1:7" ht="15" customHeight="1">
      <c r="A806" t="s">
        <v>8655</v>
      </c>
      <c r="B806" t="s">
        <v>8656</v>
      </c>
      <c r="C806" t="s">
        <v>347</v>
      </c>
      <c r="D806" t="s">
        <v>8658</v>
      </c>
      <c r="E806" t="s">
        <v>8654</v>
      </c>
      <c r="F806" t="s">
        <v>38185</v>
      </c>
      <c r="G806" t="s">
        <v>38181</v>
      </c>
    </row>
    <row r="807" spans="1:7" ht="15" customHeight="1">
      <c r="A807" t="s">
        <v>8670</v>
      </c>
      <c r="B807" t="s">
        <v>8671</v>
      </c>
      <c r="C807" t="s">
        <v>347</v>
      </c>
      <c r="D807" t="s">
        <v>8672</v>
      </c>
      <c r="E807" t="s">
        <v>8669</v>
      </c>
      <c r="F807" t="s">
        <v>38182</v>
      </c>
      <c r="G807" t="s">
        <v>38181</v>
      </c>
    </row>
    <row r="808" spans="1:7" ht="15" customHeight="1">
      <c r="A808" t="s">
        <v>8662</v>
      </c>
      <c r="B808" t="s">
        <v>8663</v>
      </c>
      <c r="C808" t="s">
        <v>347</v>
      </c>
      <c r="D808" t="s">
        <v>8665</v>
      </c>
      <c r="E808" t="s">
        <v>8661</v>
      </c>
      <c r="F808" t="s">
        <v>38182</v>
      </c>
      <c r="G808" t="s">
        <v>38181</v>
      </c>
    </row>
    <row r="809" spans="1:7" ht="15" customHeight="1">
      <c r="A809" t="s">
        <v>4943</v>
      </c>
      <c r="B809" t="s">
        <v>8674</v>
      </c>
      <c r="C809" t="s">
        <v>347</v>
      </c>
      <c r="D809" t="s">
        <v>8676</v>
      </c>
      <c r="E809" t="s">
        <v>8673</v>
      </c>
      <c r="F809" t="s">
        <v>38182</v>
      </c>
      <c r="G809" t="s">
        <v>38181</v>
      </c>
    </row>
    <row r="810" spans="1:7" ht="15" customHeight="1">
      <c r="A810" t="s">
        <v>8609</v>
      </c>
      <c r="B810" t="s">
        <v>14073</v>
      </c>
      <c r="C810" t="s">
        <v>630</v>
      </c>
      <c r="D810" t="s">
        <v>14074</v>
      </c>
      <c r="F810" t="s">
        <v>38211</v>
      </c>
      <c r="G810" t="s">
        <v>38181</v>
      </c>
    </row>
    <row r="811" spans="1:7" ht="15" customHeight="1">
      <c r="A811" t="s">
        <v>14065</v>
      </c>
      <c r="B811" t="s">
        <v>14066</v>
      </c>
      <c r="C811" t="s">
        <v>630</v>
      </c>
      <c r="D811" t="s">
        <v>14067</v>
      </c>
      <c r="F811" t="s">
        <v>38211</v>
      </c>
      <c r="G811" t="s">
        <v>38181</v>
      </c>
    </row>
    <row r="812" spans="1:7" ht="15" customHeight="1">
      <c r="A812" t="s">
        <v>8685</v>
      </c>
      <c r="B812" t="s">
        <v>8686</v>
      </c>
      <c r="C812" t="s">
        <v>533</v>
      </c>
      <c r="D812" t="s">
        <v>8687</v>
      </c>
      <c r="F812" t="s">
        <v>38182</v>
      </c>
      <c r="G812" t="s">
        <v>38181</v>
      </c>
    </row>
    <row r="813" spans="1:7" ht="15" customHeight="1">
      <c r="A813" t="s">
        <v>2585</v>
      </c>
      <c r="B813" t="s">
        <v>8692</v>
      </c>
      <c r="C813" t="s">
        <v>533</v>
      </c>
      <c r="D813" t="s">
        <v>8693</v>
      </c>
      <c r="E813" t="s">
        <v>8691</v>
      </c>
      <c r="F813" t="s">
        <v>38185</v>
      </c>
      <c r="G813" t="s">
        <v>38181</v>
      </c>
    </row>
    <row r="814" spans="1:7" ht="15" customHeight="1">
      <c r="A814" t="s">
        <v>5389</v>
      </c>
      <c r="B814" t="s">
        <v>8689</v>
      </c>
      <c r="C814" t="s">
        <v>533</v>
      </c>
      <c r="D814" t="s">
        <v>8690</v>
      </c>
      <c r="E814" t="s">
        <v>8688</v>
      </c>
      <c r="F814" t="s">
        <v>38185</v>
      </c>
      <c r="G814" t="s">
        <v>38181</v>
      </c>
    </row>
    <row r="815" spans="1:7" ht="15" customHeight="1">
      <c r="A815" t="s">
        <v>3155</v>
      </c>
      <c r="B815" t="s">
        <v>9407</v>
      </c>
      <c r="C815" t="s">
        <v>176</v>
      </c>
      <c r="D815" t="s">
        <v>9409</v>
      </c>
      <c r="E815" t="s">
        <v>9406</v>
      </c>
      <c r="F815" t="s">
        <v>38224</v>
      </c>
      <c r="G815" t="s">
        <v>38181</v>
      </c>
    </row>
    <row r="816" spans="1:7" ht="15" customHeight="1">
      <c r="A816" t="s">
        <v>3995</v>
      </c>
      <c r="B816" t="s">
        <v>9403</v>
      </c>
      <c r="C816" t="s">
        <v>176</v>
      </c>
      <c r="D816" t="s">
        <v>9405</v>
      </c>
      <c r="E816" t="s">
        <v>9402</v>
      </c>
      <c r="F816" t="s">
        <v>38224</v>
      </c>
      <c r="G816" t="s">
        <v>38181</v>
      </c>
    </row>
    <row r="817" spans="1:7" ht="15" customHeight="1">
      <c r="A817" t="s">
        <v>3425</v>
      </c>
      <c r="B817" t="s">
        <v>9427</v>
      </c>
      <c r="C817" t="s">
        <v>176</v>
      </c>
      <c r="D817" t="s">
        <v>9429</v>
      </c>
      <c r="E817" t="s">
        <v>9426</v>
      </c>
      <c r="F817" t="s">
        <v>38224</v>
      </c>
      <c r="G817" t="s">
        <v>38181</v>
      </c>
    </row>
    <row r="818" spans="1:7" ht="15" customHeight="1">
      <c r="A818" t="s">
        <v>4931</v>
      </c>
      <c r="B818" t="s">
        <v>9418</v>
      </c>
      <c r="C818" t="s">
        <v>176</v>
      </c>
      <c r="D818" t="s">
        <v>9420</v>
      </c>
      <c r="E818" t="s">
        <v>9417</v>
      </c>
      <c r="F818" t="s">
        <v>38224</v>
      </c>
      <c r="G818" t="s">
        <v>38181</v>
      </c>
    </row>
    <row r="819" spans="1:7" ht="15" customHeight="1">
      <c r="A819" t="s">
        <v>3155</v>
      </c>
      <c r="B819" t="s">
        <v>9414</v>
      </c>
      <c r="C819" t="s">
        <v>176</v>
      </c>
      <c r="D819" t="s">
        <v>9415</v>
      </c>
      <c r="E819" t="s">
        <v>9413</v>
      </c>
      <c r="F819" t="s">
        <v>38224</v>
      </c>
      <c r="G819" t="s">
        <v>38181</v>
      </c>
    </row>
    <row r="820" spans="1:7" ht="15" customHeight="1">
      <c r="A820" t="s">
        <v>9422</v>
      </c>
      <c r="B820" t="s">
        <v>9423</v>
      </c>
      <c r="C820" t="s">
        <v>176</v>
      </c>
      <c r="D820" t="s">
        <v>9425</v>
      </c>
      <c r="E820" t="s">
        <v>9421</v>
      </c>
      <c r="F820" t="s">
        <v>38224</v>
      </c>
      <c r="G820" t="s">
        <v>38181</v>
      </c>
    </row>
    <row r="821" spans="1:7" ht="15" customHeight="1">
      <c r="A821" t="s">
        <v>5513</v>
      </c>
      <c r="B821" t="s">
        <v>9391</v>
      </c>
      <c r="C821" t="s">
        <v>176</v>
      </c>
      <c r="D821" t="s">
        <v>9393</v>
      </c>
      <c r="E821" t="s">
        <v>9390</v>
      </c>
      <c r="F821" t="s">
        <v>38224</v>
      </c>
      <c r="G821" t="s">
        <v>38181</v>
      </c>
    </row>
    <row r="822" spans="1:7" ht="15" customHeight="1">
      <c r="A822" t="s">
        <v>9396</v>
      </c>
      <c r="B822" t="s">
        <v>9397</v>
      </c>
      <c r="C822" t="s">
        <v>176</v>
      </c>
      <c r="D822" t="s">
        <v>9399</v>
      </c>
      <c r="E822" t="s">
        <v>9395</v>
      </c>
      <c r="F822" t="s">
        <v>38224</v>
      </c>
      <c r="G822" t="s">
        <v>38181</v>
      </c>
    </row>
    <row r="823" spans="1:7" ht="15" customHeight="1">
      <c r="A823" t="s">
        <v>9411</v>
      </c>
      <c r="B823" t="s">
        <v>6218</v>
      </c>
      <c r="C823" t="s">
        <v>176</v>
      </c>
      <c r="D823" t="s">
        <v>9412</v>
      </c>
      <c r="E823" t="s">
        <v>9410</v>
      </c>
      <c r="F823" t="s">
        <v>38224</v>
      </c>
      <c r="G823" t="s">
        <v>38181</v>
      </c>
    </row>
    <row r="824" spans="1:7" ht="15" customHeight="1">
      <c r="A824" t="s">
        <v>2175</v>
      </c>
      <c r="B824" t="s">
        <v>5964</v>
      </c>
      <c r="C824" t="s">
        <v>176</v>
      </c>
      <c r="D824" t="s">
        <v>8680</v>
      </c>
      <c r="E824" t="s">
        <v>8679</v>
      </c>
      <c r="F824" t="s">
        <v>38182</v>
      </c>
      <c r="G824" t="s">
        <v>38181</v>
      </c>
    </row>
    <row r="825" spans="1:7" ht="15" customHeight="1">
      <c r="A825" t="s">
        <v>8682</v>
      </c>
      <c r="B825" t="s">
        <v>8683</v>
      </c>
      <c r="C825" t="s">
        <v>99</v>
      </c>
      <c r="D825" t="s">
        <v>8684</v>
      </c>
      <c r="E825" t="s">
        <v>8681</v>
      </c>
      <c r="F825" t="s">
        <v>38182</v>
      </c>
      <c r="G825" t="s">
        <v>38181</v>
      </c>
    </row>
    <row r="826" spans="1:7" ht="15" customHeight="1">
      <c r="A826" t="s">
        <v>3176</v>
      </c>
      <c r="B826" t="s">
        <v>3977</v>
      </c>
      <c r="C826" t="s">
        <v>1164</v>
      </c>
      <c r="D826" t="s">
        <v>18233</v>
      </c>
      <c r="E826" t="s">
        <v>18232</v>
      </c>
      <c r="F826" t="s">
        <v>38225</v>
      </c>
      <c r="G826" t="s">
        <v>38181</v>
      </c>
    </row>
    <row r="827" spans="1:7" ht="15" customHeight="1">
      <c r="A827" t="s">
        <v>8694</v>
      </c>
      <c r="B827" t="s">
        <v>8695</v>
      </c>
      <c r="C827" t="s">
        <v>1204</v>
      </c>
      <c r="D827" t="s">
        <v>8696</v>
      </c>
      <c r="F827" t="s">
        <v>38182</v>
      </c>
      <c r="G827" t="s">
        <v>38181</v>
      </c>
    </row>
    <row r="828" spans="1:7" ht="15" customHeight="1">
      <c r="A828" t="s">
        <v>3176</v>
      </c>
      <c r="B828" t="s">
        <v>12445</v>
      </c>
      <c r="C828" t="s">
        <v>10283</v>
      </c>
      <c r="D828" t="s">
        <v>12447</v>
      </c>
      <c r="E828" t="s">
        <v>12444</v>
      </c>
      <c r="F828" t="s">
        <v>38180</v>
      </c>
      <c r="G828" t="s">
        <v>38181</v>
      </c>
    </row>
    <row r="829" spans="1:7" ht="15" customHeight="1">
      <c r="A829" t="s">
        <v>10281</v>
      </c>
      <c r="B829" t="s">
        <v>10282</v>
      </c>
      <c r="C829" t="s">
        <v>10283</v>
      </c>
      <c r="D829" t="s">
        <v>10285</v>
      </c>
      <c r="E829" t="s">
        <v>10280</v>
      </c>
      <c r="F829" t="s">
        <v>38180</v>
      </c>
      <c r="G829" t="s">
        <v>38181</v>
      </c>
    </row>
    <row r="830" spans="1:7" ht="15" customHeight="1">
      <c r="A830" t="s">
        <v>5972</v>
      </c>
      <c r="B830" t="s">
        <v>12307</v>
      </c>
      <c r="C830" t="s">
        <v>10283</v>
      </c>
      <c r="D830" t="s">
        <v>12309</v>
      </c>
      <c r="E830" t="s">
        <v>12306</v>
      </c>
      <c r="F830" t="s">
        <v>38180</v>
      </c>
      <c r="G830" t="s">
        <v>38181</v>
      </c>
    </row>
    <row r="831" spans="1:7" ht="15" customHeight="1">
      <c r="A831" t="s">
        <v>11068</v>
      </c>
      <c r="B831" t="s">
        <v>11079</v>
      </c>
      <c r="C831" t="s">
        <v>10283</v>
      </c>
      <c r="D831" t="s">
        <v>11080</v>
      </c>
      <c r="E831" t="s">
        <v>11078</v>
      </c>
      <c r="F831" t="s">
        <v>38180</v>
      </c>
      <c r="G831" t="s">
        <v>38181</v>
      </c>
    </row>
    <row r="832" spans="1:7" ht="15" customHeight="1">
      <c r="A832" t="s">
        <v>8295</v>
      </c>
      <c r="B832" t="s">
        <v>13234</v>
      </c>
      <c r="C832" t="s">
        <v>10283</v>
      </c>
      <c r="D832" t="s">
        <v>13236</v>
      </c>
      <c r="E832" t="s">
        <v>13233</v>
      </c>
      <c r="F832" t="s">
        <v>38180</v>
      </c>
      <c r="G832" t="s">
        <v>38181</v>
      </c>
    </row>
    <row r="833" spans="1:7" ht="15" customHeight="1">
      <c r="A833" t="s">
        <v>13456</v>
      </c>
      <c r="B833" t="s">
        <v>3518</v>
      </c>
      <c r="C833" t="s">
        <v>10283</v>
      </c>
      <c r="D833" t="s">
        <v>13524</v>
      </c>
      <c r="E833" t="s">
        <v>13522</v>
      </c>
      <c r="F833" t="s">
        <v>38180</v>
      </c>
      <c r="G833" t="s">
        <v>38181</v>
      </c>
    </row>
    <row r="834" spans="1:7" ht="15" customHeight="1">
      <c r="A834" t="s">
        <v>3155</v>
      </c>
      <c r="B834" t="s">
        <v>12262</v>
      </c>
      <c r="C834" t="s">
        <v>10283</v>
      </c>
      <c r="D834" t="s">
        <v>12264</v>
      </c>
      <c r="E834" t="s">
        <v>12261</v>
      </c>
      <c r="F834" t="s">
        <v>38180</v>
      </c>
      <c r="G834" t="s">
        <v>38181</v>
      </c>
    </row>
    <row r="835" spans="1:7" ht="15" customHeight="1">
      <c r="A835" t="s">
        <v>4440</v>
      </c>
      <c r="B835" t="s">
        <v>10672</v>
      </c>
      <c r="C835" t="s">
        <v>10283</v>
      </c>
      <c r="D835" t="s">
        <v>10673</v>
      </c>
      <c r="E835" t="s">
        <v>10671</v>
      </c>
      <c r="F835" t="s">
        <v>38180</v>
      </c>
      <c r="G835" t="s">
        <v>38181</v>
      </c>
    </row>
    <row r="836" spans="1:7" ht="15" customHeight="1">
      <c r="A836" t="s">
        <v>12936</v>
      </c>
      <c r="B836" t="s">
        <v>5868</v>
      </c>
      <c r="C836" t="s">
        <v>10283</v>
      </c>
      <c r="D836" t="s">
        <v>12938</v>
      </c>
      <c r="E836" t="s">
        <v>12935</v>
      </c>
      <c r="F836" t="s">
        <v>38180</v>
      </c>
      <c r="G836" t="s">
        <v>38181</v>
      </c>
    </row>
    <row r="837" spans="1:7" ht="15" customHeight="1">
      <c r="A837" t="s">
        <v>2585</v>
      </c>
      <c r="B837" t="s">
        <v>9505</v>
      </c>
      <c r="C837" t="s">
        <v>252</v>
      </c>
      <c r="D837" t="s">
        <v>9507</v>
      </c>
      <c r="E837" t="s">
        <v>9504</v>
      </c>
      <c r="F837" t="s">
        <v>38226</v>
      </c>
      <c r="G837" t="s">
        <v>38181</v>
      </c>
    </row>
    <row r="838" spans="1:7" ht="15" customHeight="1">
      <c r="A838" t="s">
        <v>3885</v>
      </c>
      <c r="B838" t="s">
        <v>5071</v>
      </c>
      <c r="C838" t="s">
        <v>252</v>
      </c>
      <c r="D838" t="s">
        <v>9459</v>
      </c>
      <c r="E838" t="s">
        <v>9458</v>
      </c>
      <c r="F838" t="s">
        <v>38226</v>
      </c>
      <c r="G838" t="s">
        <v>38181</v>
      </c>
    </row>
    <row r="839" spans="1:7" ht="15" customHeight="1">
      <c r="A839" t="s">
        <v>9431</v>
      </c>
      <c r="B839" t="s">
        <v>9432</v>
      </c>
      <c r="C839" t="s">
        <v>252</v>
      </c>
      <c r="D839" t="s">
        <v>9433</v>
      </c>
      <c r="E839" t="s">
        <v>9430</v>
      </c>
      <c r="F839" t="s">
        <v>38226</v>
      </c>
      <c r="G839" t="s">
        <v>38181</v>
      </c>
    </row>
    <row r="840" spans="1:7" ht="15" customHeight="1">
      <c r="A840" t="s">
        <v>9442</v>
      </c>
      <c r="B840" t="s">
        <v>5759</v>
      </c>
      <c r="C840" t="s">
        <v>252</v>
      </c>
      <c r="D840" t="s">
        <v>9444</v>
      </c>
      <c r="E840" t="s">
        <v>9441</v>
      </c>
      <c r="F840" t="s">
        <v>38226</v>
      </c>
      <c r="G840" t="s">
        <v>38181</v>
      </c>
    </row>
    <row r="841" spans="1:7" ht="15" customHeight="1">
      <c r="A841" t="s">
        <v>9485</v>
      </c>
      <c r="B841" t="s">
        <v>9486</v>
      </c>
      <c r="C841" t="s">
        <v>252</v>
      </c>
      <c r="D841" t="s">
        <v>9488</v>
      </c>
      <c r="E841" t="s">
        <v>9484</v>
      </c>
      <c r="F841" t="s">
        <v>38226</v>
      </c>
      <c r="G841" t="s">
        <v>38181</v>
      </c>
    </row>
    <row r="842" spans="1:7" ht="15" customHeight="1">
      <c r="A842" t="s">
        <v>2940</v>
      </c>
      <c r="B842" t="s">
        <v>9502</v>
      </c>
      <c r="C842" t="s">
        <v>252</v>
      </c>
      <c r="D842" t="s">
        <v>9503</v>
      </c>
      <c r="E842" t="s">
        <v>9501</v>
      </c>
      <c r="F842" t="s">
        <v>38226</v>
      </c>
      <c r="G842" t="s">
        <v>38181</v>
      </c>
    </row>
    <row r="843" spans="1:7" ht="15" customHeight="1">
      <c r="A843" t="s">
        <v>3112</v>
      </c>
      <c r="B843" t="s">
        <v>9473</v>
      </c>
      <c r="C843" t="s">
        <v>252</v>
      </c>
      <c r="D843" t="s">
        <v>9474</v>
      </c>
      <c r="E843" t="s">
        <v>9472</v>
      </c>
      <c r="F843" t="s">
        <v>38226</v>
      </c>
      <c r="G843" t="s">
        <v>38181</v>
      </c>
    </row>
    <row r="844" spans="1:7" ht="15" customHeight="1">
      <c r="A844" t="s">
        <v>8339</v>
      </c>
      <c r="B844" t="s">
        <v>9495</v>
      </c>
      <c r="C844" t="s">
        <v>252</v>
      </c>
      <c r="D844" t="s">
        <v>9496</v>
      </c>
      <c r="E844" t="s">
        <v>9494</v>
      </c>
      <c r="F844" t="s">
        <v>38226</v>
      </c>
      <c r="G844" t="s">
        <v>38181</v>
      </c>
    </row>
    <row r="845" spans="1:7" ht="15" customHeight="1">
      <c r="A845" t="s">
        <v>3155</v>
      </c>
      <c r="B845" t="s">
        <v>9469</v>
      </c>
      <c r="C845" t="s">
        <v>252</v>
      </c>
      <c r="D845" t="s">
        <v>9470</v>
      </c>
      <c r="E845" t="s">
        <v>9468</v>
      </c>
      <c r="F845" t="s">
        <v>38226</v>
      </c>
      <c r="G845" t="s">
        <v>38181</v>
      </c>
    </row>
    <row r="846" spans="1:7" ht="15" customHeight="1">
      <c r="A846" t="s">
        <v>3538</v>
      </c>
      <c r="B846" t="s">
        <v>9498</v>
      </c>
      <c r="C846" t="s">
        <v>252</v>
      </c>
      <c r="D846" t="s">
        <v>9500</v>
      </c>
      <c r="E846" t="s">
        <v>9497</v>
      </c>
      <c r="F846" t="s">
        <v>38226</v>
      </c>
      <c r="G846" t="s">
        <v>38181</v>
      </c>
    </row>
    <row r="847" spans="1:7" ht="15" customHeight="1">
      <c r="A847" t="s">
        <v>9509</v>
      </c>
      <c r="B847" t="s">
        <v>9510</v>
      </c>
      <c r="C847" t="s">
        <v>252</v>
      </c>
      <c r="D847" t="s">
        <v>9512</v>
      </c>
      <c r="E847" t="s">
        <v>9508</v>
      </c>
      <c r="F847" t="s">
        <v>38226</v>
      </c>
      <c r="G847" t="s">
        <v>38181</v>
      </c>
    </row>
    <row r="848" spans="1:7" ht="15" customHeight="1">
      <c r="A848" t="s">
        <v>9461</v>
      </c>
      <c r="B848" t="s">
        <v>9462</v>
      </c>
      <c r="C848" t="s">
        <v>252</v>
      </c>
      <c r="D848" t="s">
        <v>9463</v>
      </c>
      <c r="E848" t="s">
        <v>9460</v>
      </c>
      <c r="F848" t="s">
        <v>38226</v>
      </c>
      <c r="G848" t="s">
        <v>38181</v>
      </c>
    </row>
    <row r="849" spans="1:7" ht="15" customHeight="1">
      <c r="A849" t="s">
        <v>4867</v>
      </c>
      <c r="B849" t="s">
        <v>9481</v>
      </c>
      <c r="C849" t="s">
        <v>252</v>
      </c>
      <c r="D849" t="s">
        <v>9483</v>
      </c>
      <c r="E849" t="s">
        <v>9480</v>
      </c>
      <c r="F849" t="s">
        <v>38226</v>
      </c>
      <c r="G849" t="s">
        <v>38181</v>
      </c>
    </row>
    <row r="850" spans="1:7" ht="15" customHeight="1">
      <c r="A850" t="s">
        <v>4440</v>
      </c>
      <c r="B850" t="s">
        <v>9438</v>
      </c>
      <c r="C850" t="s">
        <v>252</v>
      </c>
      <c r="D850" t="s">
        <v>9439</v>
      </c>
      <c r="E850" t="s">
        <v>9437</v>
      </c>
      <c r="F850" t="s">
        <v>38226</v>
      </c>
      <c r="G850" t="s">
        <v>38181</v>
      </c>
    </row>
    <row r="851" spans="1:7" ht="15" customHeight="1">
      <c r="A851" t="s">
        <v>5637</v>
      </c>
      <c r="B851" t="s">
        <v>9490</v>
      </c>
      <c r="C851" t="s">
        <v>252</v>
      </c>
      <c r="D851" t="s">
        <v>9492</v>
      </c>
      <c r="E851" t="s">
        <v>9489</v>
      </c>
      <c r="F851" t="s">
        <v>38226</v>
      </c>
      <c r="G851" t="s">
        <v>38181</v>
      </c>
    </row>
    <row r="852" spans="1:7" ht="15" customHeight="1">
      <c r="A852" t="s">
        <v>3155</v>
      </c>
      <c r="B852" t="s">
        <v>5647</v>
      </c>
      <c r="C852" t="s">
        <v>252</v>
      </c>
      <c r="D852" t="s">
        <v>9466</v>
      </c>
      <c r="E852" t="s">
        <v>9464</v>
      </c>
      <c r="F852" t="s">
        <v>38226</v>
      </c>
      <c r="G852" t="s">
        <v>38181</v>
      </c>
    </row>
    <row r="853" spans="1:7" ht="15" customHeight="1">
      <c r="A853" t="s">
        <v>9451</v>
      </c>
      <c r="B853" t="s">
        <v>9452</v>
      </c>
      <c r="C853" t="s">
        <v>252</v>
      </c>
      <c r="D853" t="s">
        <v>9454</v>
      </c>
      <c r="E853" t="s">
        <v>9450</v>
      </c>
      <c r="F853" t="s">
        <v>38226</v>
      </c>
      <c r="G853" t="s">
        <v>38181</v>
      </c>
    </row>
    <row r="854" spans="1:7" ht="15" customHeight="1">
      <c r="A854" t="s">
        <v>9476</v>
      </c>
      <c r="B854" t="s">
        <v>9477</v>
      </c>
      <c r="C854" t="s">
        <v>252</v>
      </c>
      <c r="D854" t="s">
        <v>9479</v>
      </c>
      <c r="F854" t="s">
        <v>38226</v>
      </c>
      <c r="G854" t="s">
        <v>38181</v>
      </c>
    </row>
    <row r="855" spans="1:7" ht="15" customHeight="1">
      <c r="A855" t="s">
        <v>9446</v>
      </c>
      <c r="B855" t="s">
        <v>9447</v>
      </c>
      <c r="C855" t="s">
        <v>252</v>
      </c>
      <c r="D855" t="s">
        <v>9449</v>
      </c>
      <c r="E855" t="s">
        <v>9445</v>
      </c>
      <c r="F855" t="s">
        <v>38226</v>
      </c>
      <c r="G855" t="s">
        <v>38181</v>
      </c>
    </row>
    <row r="856" spans="1:7" ht="15" customHeight="1">
      <c r="A856" t="s">
        <v>3896</v>
      </c>
      <c r="B856" t="s">
        <v>6735</v>
      </c>
      <c r="C856" t="s">
        <v>252</v>
      </c>
      <c r="D856" t="s">
        <v>9457</v>
      </c>
      <c r="E856" t="s">
        <v>9455</v>
      </c>
      <c r="F856" t="s">
        <v>38226</v>
      </c>
      <c r="G856" t="s">
        <v>38181</v>
      </c>
    </row>
    <row r="857" spans="1:7" ht="15" customHeight="1">
      <c r="A857" t="s">
        <v>3990</v>
      </c>
      <c r="B857" t="s">
        <v>9538</v>
      </c>
      <c r="C857" t="s">
        <v>284</v>
      </c>
      <c r="D857" t="s">
        <v>9540</v>
      </c>
      <c r="E857" t="s">
        <v>9537</v>
      </c>
      <c r="F857" t="s">
        <v>38227</v>
      </c>
      <c r="G857" t="s">
        <v>38181</v>
      </c>
    </row>
    <row r="858" spans="1:7" ht="15" customHeight="1">
      <c r="A858" t="s">
        <v>3715</v>
      </c>
      <c r="B858" t="s">
        <v>5264</v>
      </c>
      <c r="C858" t="s">
        <v>284</v>
      </c>
      <c r="D858" t="s">
        <v>9591</v>
      </c>
      <c r="F858" t="s">
        <v>38227</v>
      </c>
      <c r="G858" t="s">
        <v>38181</v>
      </c>
    </row>
    <row r="859" spans="1:7" ht="15" customHeight="1">
      <c r="A859" t="s">
        <v>9592</v>
      </c>
      <c r="B859" t="s">
        <v>9593</v>
      </c>
      <c r="C859" t="s">
        <v>284</v>
      </c>
      <c r="D859" t="s">
        <v>9595</v>
      </c>
      <c r="F859" t="s">
        <v>38227</v>
      </c>
      <c r="G859" t="s">
        <v>38181</v>
      </c>
    </row>
    <row r="860" spans="1:7" ht="15" customHeight="1">
      <c r="A860" t="s">
        <v>9553</v>
      </c>
      <c r="B860" t="s">
        <v>9554</v>
      </c>
      <c r="C860" t="s">
        <v>284</v>
      </c>
      <c r="D860" t="s">
        <v>9556</v>
      </c>
      <c r="E860" t="s">
        <v>9552</v>
      </c>
      <c r="F860" t="s">
        <v>38227</v>
      </c>
      <c r="G860" t="s">
        <v>38181</v>
      </c>
    </row>
    <row r="861" spans="1:7" ht="15" customHeight="1">
      <c r="A861" t="s">
        <v>7722</v>
      </c>
      <c r="B861" t="s">
        <v>9524</v>
      </c>
      <c r="C861" t="s">
        <v>284</v>
      </c>
      <c r="D861" t="s">
        <v>9526</v>
      </c>
      <c r="E861" t="s">
        <v>9523</v>
      </c>
      <c r="F861" t="s">
        <v>38227</v>
      </c>
      <c r="G861" t="s">
        <v>38181</v>
      </c>
    </row>
    <row r="862" spans="1:7" ht="15" customHeight="1">
      <c r="A862" t="s">
        <v>9543</v>
      </c>
      <c r="B862" t="s">
        <v>9544</v>
      </c>
      <c r="C862" t="s">
        <v>284</v>
      </c>
      <c r="D862" t="s">
        <v>9546</v>
      </c>
      <c r="E862" t="s">
        <v>9542</v>
      </c>
      <c r="F862" t="s">
        <v>38227</v>
      </c>
      <c r="G862" t="s">
        <v>38181</v>
      </c>
    </row>
    <row r="863" spans="1:7" ht="15" customHeight="1">
      <c r="A863" t="s">
        <v>3651</v>
      </c>
      <c r="B863" t="s">
        <v>9597</v>
      </c>
      <c r="C863" t="s">
        <v>284</v>
      </c>
      <c r="D863" t="s">
        <v>9599</v>
      </c>
      <c r="E863" t="s">
        <v>9596</v>
      </c>
      <c r="F863" t="s">
        <v>38227</v>
      </c>
      <c r="G863" t="s">
        <v>38181</v>
      </c>
    </row>
    <row r="864" spans="1:7" ht="15" customHeight="1">
      <c r="A864" t="s">
        <v>9584</v>
      </c>
      <c r="B864" t="s">
        <v>9585</v>
      </c>
      <c r="C864" t="s">
        <v>284</v>
      </c>
      <c r="D864" t="s">
        <v>9586</v>
      </c>
      <c r="E864" t="s">
        <v>9583</v>
      </c>
      <c r="F864" t="s">
        <v>38227</v>
      </c>
      <c r="G864" t="s">
        <v>38181</v>
      </c>
    </row>
    <row r="865" spans="1:7" ht="15" customHeight="1">
      <c r="A865" t="s">
        <v>2175</v>
      </c>
      <c r="B865" t="s">
        <v>9581</v>
      </c>
      <c r="C865" t="s">
        <v>284</v>
      </c>
      <c r="D865" t="s">
        <v>9582</v>
      </c>
      <c r="E865" t="s">
        <v>9580</v>
      </c>
      <c r="F865" t="s">
        <v>38227</v>
      </c>
      <c r="G865" t="s">
        <v>38181</v>
      </c>
    </row>
    <row r="866" spans="1:7" ht="15" customHeight="1">
      <c r="A866" t="s">
        <v>9566</v>
      </c>
      <c r="B866" t="s">
        <v>3896</v>
      </c>
      <c r="C866" t="s">
        <v>284</v>
      </c>
      <c r="D866" t="s">
        <v>9567</v>
      </c>
      <c r="E866" t="s">
        <v>9565</v>
      </c>
      <c r="F866" t="s">
        <v>38227</v>
      </c>
      <c r="G866" t="s">
        <v>38181</v>
      </c>
    </row>
    <row r="867" spans="1:7" ht="15" customHeight="1">
      <c r="A867" t="s">
        <v>9520</v>
      </c>
      <c r="B867" t="s">
        <v>9521</v>
      </c>
      <c r="C867" t="s">
        <v>284</v>
      </c>
      <c r="D867" t="s">
        <v>9522</v>
      </c>
      <c r="E867" t="s">
        <v>9519</v>
      </c>
      <c r="F867" t="s">
        <v>38227</v>
      </c>
      <c r="G867" t="s">
        <v>38181</v>
      </c>
    </row>
    <row r="868" spans="1:7" ht="15" customHeight="1">
      <c r="A868" t="s">
        <v>9577</v>
      </c>
      <c r="B868" t="s">
        <v>9578</v>
      </c>
      <c r="C868" t="s">
        <v>284</v>
      </c>
      <c r="D868" t="s">
        <v>9579</v>
      </c>
      <c r="E868" t="s">
        <v>9576</v>
      </c>
      <c r="F868" t="s">
        <v>38227</v>
      </c>
      <c r="G868" t="s">
        <v>38181</v>
      </c>
    </row>
    <row r="869" spans="1:7" ht="15" customHeight="1">
      <c r="A869" t="s">
        <v>2784</v>
      </c>
      <c r="B869" t="s">
        <v>9562</v>
      </c>
      <c r="C869" t="s">
        <v>284</v>
      </c>
      <c r="D869" t="s">
        <v>9564</v>
      </c>
      <c r="E869" t="s">
        <v>9561</v>
      </c>
      <c r="F869" t="s">
        <v>38227</v>
      </c>
      <c r="G869" t="s">
        <v>38181</v>
      </c>
    </row>
    <row r="870" spans="1:7" ht="15" customHeight="1">
      <c r="A870" t="s">
        <v>2122</v>
      </c>
      <c r="B870" t="s">
        <v>9588</v>
      </c>
      <c r="C870" t="s">
        <v>284</v>
      </c>
      <c r="D870" t="s">
        <v>9589</v>
      </c>
      <c r="E870" t="s">
        <v>9587</v>
      </c>
      <c r="F870" t="s">
        <v>38227</v>
      </c>
      <c r="G870" t="s">
        <v>38181</v>
      </c>
    </row>
    <row r="871" spans="1:7" ht="15" customHeight="1">
      <c r="A871" t="s">
        <v>9573</v>
      </c>
      <c r="B871" t="s">
        <v>3279</v>
      </c>
      <c r="C871" t="s">
        <v>284</v>
      </c>
      <c r="D871" t="s">
        <v>9575</v>
      </c>
      <c r="E871" t="s">
        <v>9572</v>
      </c>
      <c r="F871" t="s">
        <v>38227</v>
      </c>
      <c r="G871" t="s">
        <v>38181</v>
      </c>
    </row>
    <row r="872" spans="1:7" ht="15" customHeight="1">
      <c r="A872" t="s">
        <v>2044</v>
      </c>
      <c r="B872" t="s">
        <v>9558</v>
      </c>
      <c r="C872" t="s">
        <v>284</v>
      </c>
      <c r="D872" t="s">
        <v>9560</v>
      </c>
      <c r="E872" t="s">
        <v>9557</v>
      </c>
      <c r="F872" t="s">
        <v>38227</v>
      </c>
      <c r="G872" t="s">
        <v>38181</v>
      </c>
    </row>
    <row r="873" spans="1:7" ht="15" customHeight="1">
      <c r="A873" t="s">
        <v>9514</v>
      </c>
      <c r="B873" t="s">
        <v>9515</v>
      </c>
      <c r="C873" t="s">
        <v>284</v>
      </c>
      <c r="D873" t="s">
        <v>9517</v>
      </c>
      <c r="E873" t="s">
        <v>9513</v>
      </c>
      <c r="F873" t="s">
        <v>38227</v>
      </c>
      <c r="G873" t="s">
        <v>38181</v>
      </c>
    </row>
    <row r="874" spans="1:7" ht="15" customHeight="1">
      <c r="A874" t="s">
        <v>9549</v>
      </c>
      <c r="B874" t="s">
        <v>9550</v>
      </c>
      <c r="C874" t="s">
        <v>284</v>
      </c>
      <c r="D874" t="s">
        <v>9551</v>
      </c>
      <c r="E874" t="s">
        <v>9548</v>
      </c>
      <c r="F874" t="s">
        <v>38227</v>
      </c>
      <c r="G874" t="s">
        <v>38181</v>
      </c>
    </row>
    <row r="875" spans="1:7" ht="15" customHeight="1">
      <c r="A875" t="s">
        <v>4034</v>
      </c>
      <c r="B875" t="s">
        <v>9535</v>
      </c>
      <c r="C875" t="s">
        <v>284</v>
      </c>
      <c r="D875" t="s">
        <v>9536</v>
      </c>
      <c r="E875" t="s">
        <v>9534</v>
      </c>
      <c r="F875" t="s">
        <v>38227</v>
      </c>
      <c r="G875" t="s">
        <v>38181</v>
      </c>
    </row>
    <row r="876" spans="1:7" ht="15" customHeight="1">
      <c r="A876" t="s">
        <v>9530</v>
      </c>
      <c r="B876" t="s">
        <v>9531</v>
      </c>
      <c r="C876" t="s">
        <v>284</v>
      </c>
      <c r="D876" t="s">
        <v>9533</v>
      </c>
      <c r="E876" t="s">
        <v>9529</v>
      </c>
      <c r="F876" t="s">
        <v>38227</v>
      </c>
      <c r="G876" t="s">
        <v>38181</v>
      </c>
    </row>
    <row r="877" spans="1:7" ht="15" customHeight="1">
      <c r="A877" t="s">
        <v>5996</v>
      </c>
      <c r="B877" t="s">
        <v>9569</v>
      </c>
      <c r="C877" t="s">
        <v>284</v>
      </c>
      <c r="D877" t="s">
        <v>9571</v>
      </c>
      <c r="E877" t="s">
        <v>9568</v>
      </c>
      <c r="F877" t="s">
        <v>38227</v>
      </c>
      <c r="G877" t="s">
        <v>38181</v>
      </c>
    </row>
    <row r="878" spans="1:7" ht="15" customHeight="1">
      <c r="A878" t="s">
        <v>8698</v>
      </c>
      <c r="B878" t="s">
        <v>8699</v>
      </c>
      <c r="C878" t="s">
        <v>1861</v>
      </c>
      <c r="D878" t="s">
        <v>8700</v>
      </c>
      <c r="E878" t="s">
        <v>8697</v>
      </c>
      <c r="F878" t="s">
        <v>38182</v>
      </c>
      <c r="G878" t="s">
        <v>38181</v>
      </c>
    </row>
    <row r="879" spans="1:7" ht="15" customHeight="1">
      <c r="A879" t="s">
        <v>3538</v>
      </c>
      <c r="B879" t="s">
        <v>4000</v>
      </c>
      <c r="C879" t="s">
        <v>1861</v>
      </c>
      <c r="D879" t="s">
        <v>8701</v>
      </c>
      <c r="F879" t="s">
        <v>38182</v>
      </c>
      <c r="G879" t="s">
        <v>38181</v>
      </c>
    </row>
    <row r="880" spans="1:7" ht="15" customHeight="1">
      <c r="A880" t="s">
        <v>5088</v>
      </c>
      <c r="B880" t="s">
        <v>9608</v>
      </c>
      <c r="C880" t="s">
        <v>1794</v>
      </c>
      <c r="D880" t="s">
        <v>9609</v>
      </c>
      <c r="F880" t="s">
        <v>38228</v>
      </c>
      <c r="G880" t="s">
        <v>38181</v>
      </c>
    </row>
    <row r="881" spans="1:7" ht="15" customHeight="1">
      <c r="A881" t="s">
        <v>9623</v>
      </c>
      <c r="B881" t="s">
        <v>4682</v>
      </c>
      <c r="C881" t="s">
        <v>1794</v>
      </c>
      <c r="D881" t="s">
        <v>9625</v>
      </c>
      <c r="F881" t="s">
        <v>38228</v>
      </c>
      <c r="G881" t="s">
        <v>38181</v>
      </c>
    </row>
    <row r="882" spans="1:7" ht="15" customHeight="1">
      <c r="A882" t="s">
        <v>9633</v>
      </c>
      <c r="B882" t="s">
        <v>2706</v>
      </c>
      <c r="C882" t="s">
        <v>1794</v>
      </c>
      <c r="D882" t="s">
        <v>9635</v>
      </c>
      <c r="E882" t="s">
        <v>9632</v>
      </c>
      <c r="F882" t="s">
        <v>38228</v>
      </c>
      <c r="G882" t="s">
        <v>38181</v>
      </c>
    </row>
    <row r="883" spans="1:7" ht="15" customHeight="1">
      <c r="A883" t="s">
        <v>5729</v>
      </c>
      <c r="B883" t="s">
        <v>3820</v>
      </c>
      <c r="C883" t="s">
        <v>1794</v>
      </c>
      <c r="D883" t="s">
        <v>9601</v>
      </c>
      <c r="F883" t="s">
        <v>38228</v>
      </c>
      <c r="G883" t="s">
        <v>38181</v>
      </c>
    </row>
    <row r="884" spans="1:7" ht="15" customHeight="1">
      <c r="A884" t="s">
        <v>9639</v>
      </c>
      <c r="B884" t="s">
        <v>5152</v>
      </c>
      <c r="C884" t="s">
        <v>1794</v>
      </c>
      <c r="D884" t="s">
        <v>9640</v>
      </c>
      <c r="F884" t="s">
        <v>38228</v>
      </c>
      <c r="G884" t="s">
        <v>38181</v>
      </c>
    </row>
    <row r="885" spans="1:7" ht="15" customHeight="1">
      <c r="A885" t="s">
        <v>3278</v>
      </c>
      <c r="B885" t="s">
        <v>4312</v>
      </c>
      <c r="C885" t="s">
        <v>1794</v>
      </c>
      <c r="D885" t="s">
        <v>9641</v>
      </c>
      <c r="F885" t="s">
        <v>38228</v>
      </c>
      <c r="G885" t="s">
        <v>38181</v>
      </c>
    </row>
    <row r="886" spans="1:7" ht="15" customHeight="1">
      <c r="A886" t="s">
        <v>2768</v>
      </c>
      <c r="B886" t="s">
        <v>9643</v>
      </c>
      <c r="C886" t="s">
        <v>1794</v>
      </c>
      <c r="D886" t="s">
        <v>9645</v>
      </c>
      <c r="F886" t="s">
        <v>38228</v>
      </c>
      <c r="G886" t="s">
        <v>38181</v>
      </c>
    </row>
    <row r="887" spans="1:7" ht="15" customHeight="1">
      <c r="A887" t="s">
        <v>9647</v>
      </c>
      <c r="B887" t="s">
        <v>5036</v>
      </c>
      <c r="C887" t="s">
        <v>1794</v>
      </c>
      <c r="D887" t="s">
        <v>9649</v>
      </c>
      <c r="F887" t="s">
        <v>38228</v>
      </c>
      <c r="G887" t="s">
        <v>38181</v>
      </c>
    </row>
    <row r="888" spans="1:7" ht="15" customHeight="1">
      <c r="A888" t="s">
        <v>9660</v>
      </c>
      <c r="B888" t="s">
        <v>9661</v>
      </c>
      <c r="C888" t="s">
        <v>1794</v>
      </c>
      <c r="D888" t="s">
        <v>9662</v>
      </c>
      <c r="E888" t="s">
        <v>9659</v>
      </c>
      <c r="F888" t="s">
        <v>38228</v>
      </c>
      <c r="G888" t="s">
        <v>38181</v>
      </c>
    </row>
    <row r="889" spans="1:7" ht="15" customHeight="1">
      <c r="A889" t="s">
        <v>3176</v>
      </c>
      <c r="B889" t="s">
        <v>9653</v>
      </c>
      <c r="C889" t="s">
        <v>1794</v>
      </c>
      <c r="D889" t="s">
        <v>9654</v>
      </c>
      <c r="E889" t="s">
        <v>9652</v>
      </c>
      <c r="F889" t="s">
        <v>38228</v>
      </c>
      <c r="G889" t="s">
        <v>38181</v>
      </c>
    </row>
    <row r="890" spans="1:7" ht="15" customHeight="1">
      <c r="A890" t="s">
        <v>5088</v>
      </c>
      <c r="B890" t="s">
        <v>9613</v>
      </c>
      <c r="C890" t="s">
        <v>1794</v>
      </c>
      <c r="D890" t="s">
        <v>9615</v>
      </c>
      <c r="E890" t="s">
        <v>9612</v>
      </c>
      <c r="F890" t="s">
        <v>38228</v>
      </c>
      <c r="G890" t="s">
        <v>38181</v>
      </c>
    </row>
    <row r="891" spans="1:7" ht="15" customHeight="1">
      <c r="A891" t="s">
        <v>3896</v>
      </c>
      <c r="B891" t="s">
        <v>9656</v>
      </c>
      <c r="C891" t="s">
        <v>1794</v>
      </c>
      <c r="D891" t="s">
        <v>9657</v>
      </c>
      <c r="F891" t="s">
        <v>38228</v>
      </c>
      <c r="G891" t="s">
        <v>38181</v>
      </c>
    </row>
    <row r="892" spans="1:7" ht="15" customHeight="1">
      <c r="A892" t="s">
        <v>9683</v>
      </c>
      <c r="B892" t="s">
        <v>8163</v>
      </c>
      <c r="C892" t="s">
        <v>1794</v>
      </c>
      <c r="D892" t="s">
        <v>9684</v>
      </c>
      <c r="F892" t="s">
        <v>38228</v>
      </c>
      <c r="G892" t="s">
        <v>38181</v>
      </c>
    </row>
    <row r="893" spans="1:7" ht="15" customHeight="1">
      <c r="A893" t="s">
        <v>9666</v>
      </c>
      <c r="B893" t="s">
        <v>9667</v>
      </c>
      <c r="C893" t="s">
        <v>1794</v>
      </c>
      <c r="D893" t="s">
        <v>9669</v>
      </c>
      <c r="E893" t="s">
        <v>9665</v>
      </c>
      <c r="F893" t="s">
        <v>38228</v>
      </c>
      <c r="G893" t="s">
        <v>38181</v>
      </c>
    </row>
    <row r="894" spans="1:7" ht="15" customHeight="1">
      <c r="A894" t="s">
        <v>9674</v>
      </c>
      <c r="B894" t="s">
        <v>2701</v>
      </c>
      <c r="C894" t="s">
        <v>1794</v>
      </c>
      <c r="D894" t="s">
        <v>9675</v>
      </c>
      <c r="F894" t="s">
        <v>38228</v>
      </c>
      <c r="G894" t="s">
        <v>38181</v>
      </c>
    </row>
    <row r="895" spans="1:7" ht="15" customHeight="1">
      <c r="A895" t="s">
        <v>3690</v>
      </c>
      <c r="B895" t="s">
        <v>4695</v>
      </c>
      <c r="C895" t="s">
        <v>1794</v>
      </c>
      <c r="D895" t="s">
        <v>9651</v>
      </c>
      <c r="F895" t="s">
        <v>38228</v>
      </c>
      <c r="G895" t="s">
        <v>38181</v>
      </c>
    </row>
    <row r="896" spans="1:7" ht="15" customHeight="1">
      <c r="A896" t="s">
        <v>9676</v>
      </c>
      <c r="B896" t="s">
        <v>2658</v>
      </c>
      <c r="C896" t="s">
        <v>1794</v>
      </c>
      <c r="D896" t="s">
        <v>9677</v>
      </c>
      <c r="F896" t="s">
        <v>38228</v>
      </c>
      <c r="G896" t="s">
        <v>38181</v>
      </c>
    </row>
    <row r="897" spans="1:7" ht="15" customHeight="1">
      <c r="A897" t="s">
        <v>4670</v>
      </c>
      <c r="B897" t="s">
        <v>9679</v>
      </c>
      <c r="C897" t="s">
        <v>1794</v>
      </c>
      <c r="D897" t="s">
        <v>9681</v>
      </c>
      <c r="F897" t="s">
        <v>38228</v>
      </c>
      <c r="G897" t="s">
        <v>38181</v>
      </c>
    </row>
    <row r="898" spans="1:7" ht="15" customHeight="1">
      <c r="A898" t="s">
        <v>6144</v>
      </c>
      <c r="B898" t="s">
        <v>9618</v>
      </c>
      <c r="C898" t="s">
        <v>1794</v>
      </c>
      <c r="D898" t="s">
        <v>9619</v>
      </c>
      <c r="E898" t="s">
        <v>9617</v>
      </c>
      <c r="F898" t="s">
        <v>38228</v>
      </c>
      <c r="G898" t="s">
        <v>38181</v>
      </c>
    </row>
    <row r="899" spans="1:7" ht="15" customHeight="1">
      <c r="A899" t="s">
        <v>2887</v>
      </c>
      <c r="B899" t="s">
        <v>9687</v>
      </c>
      <c r="C899" t="s">
        <v>1794</v>
      </c>
      <c r="D899" t="s">
        <v>9689</v>
      </c>
      <c r="E899" t="s">
        <v>9686</v>
      </c>
      <c r="F899" t="s">
        <v>38228</v>
      </c>
      <c r="G899" t="s">
        <v>38181</v>
      </c>
    </row>
    <row r="900" spans="1:7" ht="15" customHeight="1">
      <c r="A900" t="s">
        <v>9693</v>
      </c>
      <c r="B900" t="s">
        <v>9694</v>
      </c>
      <c r="C900" t="s">
        <v>1794</v>
      </c>
      <c r="D900" t="s">
        <v>9696</v>
      </c>
      <c r="E900" t="s">
        <v>9692</v>
      </c>
      <c r="F900" t="s">
        <v>38228</v>
      </c>
      <c r="G900" t="s">
        <v>38181</v>
      </c>
    </row>
    <row r="901" spans="1:7" ht="15" customHeight="1">
      <c r="A901" t="s">
        <v>9698</v>
      </c>
      <c r="B901" t="s">
        <v>2743</v>
      </c>
      <c r="C901" t="s">
        <v>1794</v>
      </c>
      <c r="D901" t="s">
        <v>9699</v>
      </c>
      <c r="E901" t="s">
        <v>9697</v>
      </c>
      <c r="F901" t="s">
        <v>38228</v>
      </c>
      <c r="G901" t="s">
        <v>38181</v>
      </c>
    </row>
    <row r="902" spans="1:7" ht="15" customHeight="1">
      <c r="A902" t="s">
        <v>9671</v>
      </c>
      <c r="B902" t="s">
        <v>2743</v>
      </c>
      <c r="C902" t="s">
        <v>1794</v>
      </c>
      <c r="D902" t="s">
        <v>9672</v>
      </c>
      <c r="F902" t="s">
        <v>38228</v>
      </c>
      <c r="G902" t="s">
        <v>38181</v>
      </c>
    </row>
    <row r="903" spans="1:7" ht="15" customHeight="1">
      <c r="A903" t="s">
        <v>2887</v>
      </c>
      <c r="B903" t="s">
        <v>9702</v>
      </c>
      <c r="C903" t="s">
        <v>1794</v>
      </c>
      <c r="D903" t="s">
        <v>9703</v>
      </c>
      <c r="E903" t="s">
        <v>9701</v>
      </c>
      <c r="F903" t="s">
        <v>38228</v>
      </c>
      <c r="G903" t="s">
        <v>38181</v>
      </c>
    </row>
    <row r="904" spans="1:7" ht="15" customHeight="1">
      <c r="A904" t="s">
        <v>9706</v>
      </c>
      <c r="B904" t="s">
        <v>4617</v>
      </c>
      <c r="C904" t="s">
        <v>1794</v>
      </c>
      <c r="D904" t="s">
        <v>9708</v>
      </c>
      <c r="F904" t="s">
        <v>38228</v>
      </c>
      <c r="G904" t="s">
        <v>38181</v>
      </c>
    </row>
    <row r="905" spans="1:7" ht="15" customHeight="1">
      <c r="A905" t="s">
        <v>4034</v>
      </c>
      <c r="B905" t="s">
        <v>9711</v>
      </c>
      <c r="C905" t="s">
        <v>1794</v>
      </c>
      <c r="D905" t="s">
        <v>9713</v>
      </c>
      <c r="F905" t="s">
        <v>38228</v>
      </c>
      <c r="G905" t="s">
        <v>38181</v>
      </c>
    </row>
    <row r="906" spans="1:7" ht="15" customHeight="1">
      <c r="A906" t="s">
        <v>9628</v>
      </c>
      <c r="B906" t="s">
        <v>3222</v>
      </c>
      <c r="C906" t="s">
        <v>1794</v>
      </c>
      <c r="D906" t="s">
        <v>9630</v>
      </c>
      <c r="E906" t="s">
        <v>9627</v>
      </c>
      <c r="F906" t="s">
        <v>38228</v>
      </c>
      <c r="G906" t="s">
        <v>38181</v>
      </c>
    </row>
    <row r="907" spans="1:7" ht="15" customHeight="1">
      <c r="A907" t="s">
        <v>3951</v>
      </c>
      <c r="B907" t="s">
        <v>9715</v>
      </c>
      <c r="C907" t="s">
        <v>1794</v>
      </c>
      <c r="D907" t="s">
        <v>9717</v>
      </c>
      <c r="E907" t="s">
        <v>9714</v>
      </c>
      <c r="F907" t="s">
        <v>38228</v>
      </c>
      <c r="G907" t="s">
        <v>38181</v>
      </c>
    </row>
    <row r="908" spans="1:7" ht="15" customHeight="1">
      <c r="A908" t="s">
        <v>3864</v>
      </c>
      <c r="B908" t="s">
        <v>9741</v>
      </c>
      <c r="C908" t="s">
        <v>214</v>
      </c>
      <c r="D908" t="s">
        <v>9743</v>
      </c>
      <c r="E908" t="s">
        <v>9740</v>
      </c>
      <c r="F908" t="s">
        <v>38229</v>
      </c>
      <c r="G908" t="s">
        <v>38181</v>
      </c>
    </row>
    <row r="909" spans="1:7" ht="15" customHeight="1">
      <c r="A909" t="s">
        <v>5135</v>
      </c>
      <c r="B909" t="s">
        <v>9720</v>
      </c>
      <c r="C909" t="s">
        <v>214</v>
      </c>
      <c r="D909" t="s">
        <v>9722</v>
      </c>
      <c r="E909" t="s">
        <v>9719</v>
      </c>
      <c r="F909" t="s">
        <v>38229</v>
      </c>
      <c r="G909" t="s">
        <v>38181</v>
      </c>
    </row>
    <row r="910" spans="1:7" ht="15" customHeight="1">
      <c r="A910" t="s">
        <v>8004</v>
      </c>
      <c r="B910" t="s">
        <v>9725</v>
      </c>
      <c r="C910" t="s">
        <v>214</v>
      </c>
      <c r="D910" t="s">
        <v>9727</v>
      </c>
      <c r="E910" t="s">
        <v>9724</v>
      </c>
      <c r="F910" t="s">
        <v>38229</v>
      </c>
      <c r="G910" t="s">
        <v>38181</v>
      </c>
    </row>
    <row r="911" spans="1:7" ht="15" customHeight="1">
      <c r="A911" t="s">
        <v>2586</v>
      </c>
      <c r="B911" t="s">
        <v>9745</v>
      </c>
      <c r="C911" t="s">
        <v>214</v>
      </c>
      <c r="D911" t="s">
        <v>9747</v>
      </c>
      <c r="E911" t="s">
        <v>9744</v>
      </c>
      <c r="F911" t="s">
        <v>38229</v>
      </c>
      <c r="G911" t="s">
        <v>38181</v>
      </c>
    </row>
    <row r="912" spans="1:7" ht="15" customHeight="1">
      <c r="A912" t="s">
        <v>9735</v>
      </c>
      <c r="B912" t="s">
        <v>9736</v>
      </c>
      <c r="C912" t="s">
        <v>214</v>
      </c>
      <c r="D912" t="s">
        <v>9738</v>
      </c>
      <c r="E912" t="s">
        <v>9734</v>
      </c>
      <c r="F912" t="s">
        <v>38229</v>
      </c>
      <c r="G912" t="s">
        <v>38181</v>
      </c>
    </row>
    <row r="913" spans="1:7" ht="15" customHeight="1">
      <c r="A913" t="s">
        <v>8682</v>
      </c>
      <c r="B913" t="s">
        <v>9761</v>
      </c>
      <c r="C913" t="s">
        <v>214</v>
      </c>
      <c r="D913" t="s">
        <v>9763</v>
      </c>
      <c r="E913" t="s">
        <v>9760</v>
      </c>
      <c r="F913" t="s">
        <v>38229</v>
      </c>
      <c r="G913" t="s">
        <v>38181</v>
      </c>
    </row>
    <row r="914" spans="1:7" ht="15" customHeight="1">
      <c r="A914" t="s">
        <v>9730</v>
      </c>
      <c r="B914" t="s">
        <v>9731</v>
      </c>
      <c r="C914" t="s">
        <v>214</v>
      </c>
      <c r="D914" t="s">
        <v>9732</v>
      </c>
      <c r="E914" t="s">
        <v>9729</v>
      </c>
      <c r="F914" t="s">
        <v>38229</v>
      </c>
      <c r="G914" t="s">
        <v>38181</v>
      </c>
    </row>
    <row r="915" spans="1:7" ht="15" customHeight="1">
      <c r="A915" t="s">
        <v>2044</v>
      </c>
      <c r="B915" t="s">
        <v>9750</v>
      </c>
      <c r="C915" t="s">
        <v>214</v>
      </c>
      <c r="D915" t="s">
        <v>9752</v>
      </c>
      <c r="E915" t="s">
        <v>9749</v>
      </c>
      <c r="F915" t="s">
        <v>38229</v>
      </c>
      <c r="G915" t="s">
        <v>38181</v>
      </c>
    </row>
    <row r="916" spans="1:7" ht="15" customHeight="1">
      <c r="A916" t="s">
        <v>9754</v>
      </c>
      <c r="B916" t="s">
        <v>9755</v>
      </c>
      <c r="C916" t="s">
        <v>214</v>
      </c>
      <c r="D916" t="s">
        <v>9757</v>
      </c>
      <c r="E916" t="s">
        <v>9753</v>
      </c>
      <c r="F916" t="s">
        <v>38229</v>
      </c>
      <c r="G916" t="s">
        <v>38181</v>
      </c>
    </row>
    <row r="917" spans="1:7" ht="15" customHeight="1">
      <c r="A917" t="s">
        <v>3052</v>
      </c>
      <c r="B917" t="s">
        <v>3929</v>
      </c>
      <c r="C917" t="s">
        <v>650</v>
      </c>
      <c r="E917" t="s">
        <v>9030</v>
      </c>
      <c r="F917" t="s">
        <v>38193</v>
      </c>
      <c r="G917" t="s">
        <v>38181</v>
      </c>
    </row>
    <row r="918" spans="1:7" ht="15" customHeight="1">
      <c r="A918" t="s">
        <v>8703</v>
      </c>
      <c r="B918" t="s">
        <v>8704</v>
      </c>
      <c r="C918" t="s">
        <v>650</v>
      </c>
      <c r="D918" t="s">
        <v>8705</v>
      </c>
      <c r="E918" t="s">
        <v>8702</v>
      </c>
      <c r="F918" t="s">
        <v>38182</v>
      </c>
      <c r="G918" t="s">
        <v>38181</v>
      </c>
    </row>
    <row r="919" spans="1:7" ht="15" customHeight="1">
      <c r="A919" t="s">
        <v>2103</v>
      </c>
      <c r="B919" t="s">
        <v>13553</v>
      </c>
      <c r="C919" t="s">
        <v>10648</v>
      </c>
      <c r="D919" t="s">
        <v>13554</v>
      </c>
      <c r="E919" t="s">
        <v>13552</v>
      </c>
      <c r="F919" t="s">
        <v>38180</v>
      </c>
      <c r="G919" t="s">
        <v>38181</v>
      </c>
    </row>
    <row r="920" spans="1:7" ht="15" customHeight="1">
      <c r="A920" t="s">
        <v>7080</v>
      </c>
      <c r="B920" t="s">
        <v>4938</v>
      </c>
      <c r="C920" t="s">
        <v>10648</v>
      </c>
      <c r="D920" t="s">
        <v>12133</v>
      </c>
      <c r="E920" t="s">
        <v>12131</v>
      </c>
      <c r="F920" t="s">
        <v>38180</v>
      </c>
      <c r="G920" t="s">
        <v>38181</v>
      </c>
    </row>
    <row r="921" spans="1:7" ht="15" customHeight="1">
      <c r="A921" t="s">
        <v>3995</v>
      </c>
      <c r="B921" t="s">
        <v>11325</v>
      </c>
      <c r="C921" t="s">
        <v>10648</v>
      </c>
      <c r="D921" t="s">
        <v>11327</v>
      </c>
      <c r="E921" t="s">
        <v>11324</v>
      </c>
      <c r="F921" t="s">
        <v>38180</v>
      </c>
      <c r="G921" t="s">
        <v>38181</v>
      </c>
    </row>
    <row r="922" spans="1:7" ht="15" customHeight="1">
      <c r="A922" t="s">
        <v>2195</v>
      </c>
      <c r="B922" t="s">
        <v>13331</v>
      </c>
      <c r="C922" t="s">
        <v>10648</v>
      </c>
      <c r="D922" t="s">
        <v>13333</v>
      </c>
      <c r="E922" t="s">
        <v>13330</v>
      </c>
      <c r="F922" t="s">
        <v>38180</v>
      </c>
      <c r="G922" t="s">
        <v>38181</v>
      </c>
    </row>
    <row r="923" spans="1:7" ht="15" customHeight="1">
      <c r="A923" t="s">
        <v>5784</v>
      </c>
      <c r="B923" t="s">
        <v>12668</v>
      </c>
      <c r="C923" t="s">
        <v>10648</v>
      </c>
      <c r="D923" t="s">
        <v>12670</v>
      </c>
      <c r="E923" t="s">
        <v>12667</v>
      </c>
      <c r="F923" t="s">
        <v>38180</v>
      </c>
      <c r="G923" t="s">
        <v>38181</v>
      </c>
    </row>
    <row r="924" spans="1:7" ht="15" customHeight="1">
      <c r="A924" t="s">
        <v>4440</v>
      </c>
      <c r="B924" t="s">
        <v>10647</v>
      </c>
      <c r="C924" t="s">
        <v>10648</v>
      </c>
      <c r="D924" t="s">
        <v>10649</v>
      </c>
      <c r="E924" t="s">
        <v>10646</v>
      </c>
      <c r="F924" t="s">
        <v>38180</v>
      </c>
      <c r="G924" t="s">
        <v>38181</v>
      </c>
    </row>
    <row r="925" spans="1:7" ht="15" customHeight="1">
      <c r="A925" t="s">
        <v>12440</v>
      </c>
      <c r="B925" t="s">
        <v>8004</v>
      </c>
      <c r="C925" t="s">
        <v>10648</v>
      </c>
      <c r="D925" t="s">
        <v>12694</v>
      </c>
      <c r="E925" t="s">
        <v>12692</v>
      </c>
      <c r="F925" t="s">
        <v>38180</v>
      </c>
      <c r="G925" t="s">
        <v>38181</v>
      </c>
    </row>
    <row r="926" spans="1:7" ht="15" customHeight="1">
      <c r="A926" t="s">
        <v>2354</v>
      </c>
      <c r="B926" t="s">
        <v>13196</v>
      </c>
      <c r="C926" t="s">
        <v>10648</v>
      </c>
      <c r="D926" t="s">
        <v>13198</v>
      </c>
      <c r="E926" t="s">
        <v>13195</v>
      </c>
      <c r="F926" t="s">
        <v>38180</v>
      </c>
      <c r="G926" t="s">
        <v>38181</v>
      </c>
    </row>
    <row r="927" spans="1:7" ht="15" customHeight="1">
      <c r="A927" t="s">
        <v>11994</v>
      </c>
      <c r="B927" t="s">
        <v>8667</v>
      </c>
      <c r="C927" t="s">
        <v>10648</v>
      </c>
      <c r="D927" t="s">
        <v>11996</v>
      </c>
      <c r="E927" t="s">
        <v>11993</v>
      </c>
      <c r="F927" t="s">
        <v>38180</v>
      </c>
      <c r="G927" t="s">
        <v>38181</v>
      </c>
    </row>
    <row r="928" spans="1:7" ht="15" customHeight="1">
      <c r="A928" t="s">
        <v>3831</v>
      </c>
      <c r="B928" t="s">
        <v>5457</v>
      </c>
      <c r="C928" t="s">
        <v>10648</v>
      </c>
      <c r="D928" t="s">
        <v>11680</v>
      </c>
      <c r="E928" t="s">
        <v>11679</v>
      </c>
      <c r="F928" t="s">
        <v>38180</v>
      </c>
      <c r="G928" t="s">
        <v>38181</v>
      </c>
    </row>
    <row r="929" spans="1:7" ht="15" customHeight="1">
      <c r="A929" t="s">
        <v>6066</v>
      </c>
      <c r="B929" t="s">
        <v>9070</v>
      </c>
      <c r="C929" t="s">
        <v>10648</v>
      </c>
      <c r="D929" t="s">
        <v>12191</v>
      </c>
      <c r="E929" t="s">
        <v>12189</v>
      </c>
      <c r="F929" t="s">
        <v>38180</v>
      </c>
      <c r="G929" t="s">
        <v>38181</v>
      </c>
    </row>
    <row r="930" spans="1:7" ht="15" customHeight="1">
      <c r="A930" t="s">
        <v>2311</v>
      </c>
      <c r="B930" t="s">
        <v>13218</v>
      </c>
      <c r="C930" t="s">
        <v>10648</v>
      </c>
      <c r="D930" t="s">
        <v>13219</v>
      </c>
      <c r="E930" t="s">
        <v>13217</v>
      </c>
      <c r="F930" t="s">
        <v>38180</v>
      </c>
      <c r="G930" t="s">
        <v>38181</v>
      </c>
    </row>
    <row r="931" spans="1:7" ht="15" customHeight="1">
      <c r="A931" t="s">
        <v>11689</v>
      </c>
      <c r="B931" t="s">
        <v>11690</v>
      </c>
      <c r="C931" t="s">
        <v>10648</v>
      </c>
      <c r="D931" t="s">
        <v>11692</v>
      </c>
      <c r="E931" t="s">
        <v>11688</v>
      </c>
      <c r="F931" t="s">
        <v>38180</v>
      </c>
      <c r="G931" t="s">
        <v>38181</v>
      </c>
    </row>
    <row r="932" spans="1:7" ht="15" customHeight="1">
      <c r="A932" t="s">
        <v>3976</v>
      </c>
      <c r="B932" t="s">
        <v>11352</v>
      </c>
      <c r="C932" t="s">
        <v>10648</v>
      </c>
      <c r="D932" t="s">
        <v>11353</v>
      </c>
      <c r="E932" t="s">
        <v>11351</v>
      </c>
      <c r="F932" t="s">
        <v>38180</v>
      </c>
      <c r="G932" t="s">
        <v>38181</v>
      </c>
    </row>
    <row r="933" spans="1:7" ht="15" customHeight="1">
      <c r="A933" t="s">
        <v>12957</v>
      </c>
      <c r="B933" t="s">
        <v>12376</v>
      </c>
      <c r="C933" t="s">
        <v>10648</v>
      </c>
      <c r="D933" t="s">
        <v>12959</v>
      </c>
      <c r="E933" t="s">
        <v>12956</v>
      </c>
      <c r="F933" t="s">
        <v>38180</v>
      </c>
      <c r="G933" t="s">
        <v>38181</v>
      </c>
    </row>
    <row r="934" spans="1:7" ht="15" customHeight="1">
      <c r="A934" t="s">
        <v>9085</v>
      </c>
      <c r="B934" t="s">
        <v>13098</v>
      </c>
      <c r="C934" t="s">
        <v>10648</v>
      </c>
      <c r="D934" t="s">
        <v>13100</v>
      </c>
      <c r="E934" t="s">
        <v>13097</v>
      </c>
      <c r="F934" t="s">
        <v>38180</v>
      </c>
      <c r="G934" t="s">
        <v>38181</v>
      </c>
    </row>
    <row r="935" spans="1:7" ht="15" customHeight="1">
      <c r="A935" t="s">
        <v>10800</v>
      </c>
      <c r="B935" t="s">
        <v>10801</v>
      </c>
      <c r="C935" t="s">
        <v>10648</v>
      </c>
      <c r="D935" t="s">
        <v>10803</v>
      </c>
      <c r="E935" t="s">
        <v>10799</v>
      </c>
      <c r="F935" t="s">
        <v>38180</v>
      </c>
      <c r="G935" t="s">
        <v>38181</v>
      </c>
    </row>
    <row r="936" spans="1:7" ht="15" customHeight="1">
      <c r="A936" t="s">
        <v>2768</v>
      </c>
      <c r="B936" t="s">
        <v>9032</v>
      </c>
      <c r="C936" t="s">
        <v>1250</v>
      </c>
      <c r="D936" t="s">
        <v>9034</v>
      </c>
      <c r="E936" t="s">
        <v>9031</v>
      </c>
      <c r="F936" t="s">
        <v>38193</v>
      </c>
      <c r="G936" t="s">
        <v>38181</v>
      </c>
    </row>
    <row r="937" spans="1:7" ht="15" customHeight="1">
      <c r="A937" t="s">
        <v>8726</v>
      </c>
      <c r="B937" t="s">
        <v>8727</v>
      </c>
      <c r="C937" t="s">
        <v>1288</v>
      </c>
      <c r="D937" t="s">
        <v>8728</v>
      </c>
      <c r="E937" t="s">
        <v>8725</v>
      </c>
      <c r="F937" t="s">
        <v>38182</v>
      </c>
      <c r="G937" t="s">
        <v>38181</v>
      </c>
    </row>
    <row r="938" spans="1:7" ht="15" customHeight="1">
      <c r="A938" t="s">
        <v>8339</v>
      </c>
      <c r="B938" t="s">
        <v>13670</v>
      </c>
      <c r="C938" t="s">
        <v>186</v>
      </c>
      <c r="D938" t="s">
        <v>13672</v>
      </c>
      <c r="E938" t="s">
        <v>13669</v>
      </c>
      <c r="F938" t="s">
        <v>38230</v>
      </c>
      <c r="G938" t="s">
        <v>38181</v>
      </c>
    </row>
    <row r="939" spans="1:7" ht="15" customHeight="1">
      <c r="A939" t="s">
        <v>3928</v>
      </c>
      <c r="B939" t="s">
        <v>3384</v>
      </c>
      <c r="C939" t="s">
        <v>186</v>
      </c>
      <c r="D939" t="s">
        <v>13668</v>
      </c>
      <c r="F939" t="s">
        <v>38230</v>
      </c>
      <c r="G939" t="s">
        <v>38181</v>
      </c>
    </row>
    <row r="940" spans="1:7" ht="15" customHeight="1">
      <c r="A940" t="s">
        <v>13622</v>
      </c>
      <c r="B940" t="s">
        <v>13623</v>
      </c>
      <c r="C940" t="s">
        <v>186</v>
      </c>
      <c r="D940" t="s">
        <v>13624</v>
      </c>
      <c r="F940" t="s">
        <v>38230</v>
      </c>
      <c r="G940" t="s">
        <v>38181</v>
      </c>
    </row>
    <row r="941" spans="1:7" ht="15" customHeight="1">
      <c r="A941" t="s">
        <v>2940</v>
      </c>
      <c r="B941" t="s">
        <v>13694</v>
      </c>
      <c r="C941" t="s">
        <v>186</v>
      </c>
      <c r="D941" t="s">
        <v>13696</v>
      </c>
      <c r="F941" t="s">
        <v>38230</v>
      </c>
      <c r="G941" t="s">
        <v>38181</v>
      </c>
    </row>
    <row r="942" spans="1:7" ht="15" customHeight="1">
      <c r="A942" t="s">
        <v>13626</v>
      </c>
      <c r="B942" t="s">
        <v>13627</v>
      </c>
      <c r="C942" t="s">
        <v>186</v>
      </c>
      <c r="D942" t="s">
        <v>13628</v>
      </c>
      <c r="F942" t="s">
        <v>38230</v>
      </c>
      <c r="G942" t="s">
        <v>38181</v>
      </c>
    </row>
    <row r="943" spans="1:7" ht="15" customHeight="1">
      <c r="A943" t="s">
        <v>3194</v>
      </c>
      <c r="B943" t="s">
        <v>2481</v>
      </c>
      <c r="C943" t="s">
        <v>186</v>
      </c>
      <c r="D943" t="s">
        <v>13693</v>
      </c>
      <c r="E943" t="s">
        <v>13692</v>
      </c>
      <c r="F943" t="s">
        <v>38230</v>
      </c>
      <c r="G943" t="s">
        <v>38181</v>
      </c>
    </row>
    <row r="944" spans="1:7" ht="15" customHeight="1">
      <c r="A944" t="s">
        <v>5571</v>
      </c>
      <c r="B944" t="s">
        <v>4240</v>
      </c>
      <c r="C944" t="s">
        <v>186</v>
      </c>
      <c r="D944" t="s">
        <v>13645</v>
      </c>
      <c r="F944" t="s">
        <v>38230</v>
      </c>
      <c r="G944" t="s">
        <v>38181</v>
      </c>
    </row>
    <row r="945" spans="1:7" ht="15" customHeight="1">
      <c r="A945" t="s">
        <v>2044</v>
      </c>
      <c r="B945" t="s">
        <v>13700</v>
      </c>
      <c r="C945" t="s">
        <v>186</v>
      </c>
      <c r="D945" t="s">
        <v>13701</v>
      </c>
      <c r="F945" t="s">
        <v>38230</v>
      </c>
      <c r="G945" t="s">
        <v>38181</v>
      </c>
    </row>
    <row r="946" spans="1:7" ht="15" customHeight="1">
      <c r="A946" t="s">
        <v>3176</v>
      </c>
      <c r="B946" t="s">
        <v>5152</v>
      </c>
      <c r="C946" t="s">
        <v>186</v>
      </c>
      <c r="D946" t="s">
        <v>13691</v>
      </c>
      <c r="F946" t="s">
        <v>38230</v>
      </c>
      <c r="G946" t="s">
        <v>38181</v>
      </c>
    </row>
    <row r="947" spans="1:7" ht="15" customHeight="1">
      <c r="A947" t="s">
        <v>13706</v>
      </c>
      <c r="B947" t="s">
        <v>13707</v>
      </c>
      <c r="C947" t="s">
        <v>186</v>
      </c>
      <c r="D947" t="s">
        <v>13708</v>
      </c>
      <c r="F947" t="s">
        <v>38230</v>
      </c>
      <c r="G947" t="s">
        <v>38181</v>
      </c>
    </row>
    <row r="948" spans="1:7" ht="15" customHeight="1">
      <c r="A948" t="s">
        <v>13679</v>
      </c>
      <c r="B948" t="s">
        <v>13680</v>
      </c>
      <c r="C948" t="s">
        <v>186</v>
      </c>
      <c r="D948" t="s">
        <v>13681</v>
      </c>
      <c r="E948" t="s">
        <v>13678</v>
      </c>
      <c r="F948" t="s">
        <v>38230</v>
      </c>
      <c r="G948" t="s">
        <v>38181</v>
      </c>
    </row>
    <row r="949" spans="1:7" ht="15" customHeight="1">
      <c r="A949" t="s">
        <v>2586</v>
      </c>
      <c r="B949" t="s">
        <v>13688</v>
      </c>
      <c r="C949" t="s">
        <v>186</v>
      </c>
      <c r="D949" t="s">
        <v>13689</v>
      </c>
      <c r="E949" t="s">
        <v>13687</v>
      </c>
      <c r="F949" t="s">
        <v>38230</v>
      </c>
      <c r="G949" t="s">
        <v>38181</v>
      </c>
    </row>
    <row r="950" spans="1:7" ht="15" customHeight="1">
      <c r="A950" t="s">
        <v>13630</v>
      </c>
      <c r="B950" t="s">
        <v>13631</v>
      </c>
      <c r="C950" t="s">
        <v>186</v>
      </c>
      <c r="D950" t="s">
        <v>13633</v>
      </c>
      <c r="E950" t="s">
        <v>13629</v>
      </c>
      <c r="F950" t="s">
        <v>38230</v>
      </c>
      <c r="G950" t="s">
        <v>38181</v>
      </c>
    </row>
    <row r="951" spans="1:7" ht="15" customHeight="1">
      <c r="A951" t="s">
        <v>4546</v>
      </c>
      <c r="B951" t="s">
        <v>13642</v>
      </c>
      <c r="C951" t="s">
        <v>186</v>
      </c>
      <c r="D951" t="s">
        <v>13643</v>
      </c>
      <c r="F951" t="s">
        <v>38230</v>
      </c>
      <c r="G951" t="s">
        <v>38181</v>
      </c>
    </row>
    <row r="952" spans="1:7" ht="15" customHeight="1">
      <c r="A952" t="s">
        <v>13648</v>
      </c>
      <c r="B952" t="s">
        <v>13649</v>
      </c>
      <c r="C952" t="s">
        <v>186</v>
      </c>
      <c r="D952" t="s">
        <v>13651</v>
      </c>
      <c r="E952" t="s">
        <v>13647</v>
      </c>
      <c r="F952" t="s">
        <v>38230</v>
      </c>
      <c r="G952" t="s">
        <v>38181</v>
      </c>
    </row>
    <row r="953" spans="1:7" ht="15" customHeight="1">
      <c r="A953" t="s">
        <v>4081</v>
      </c>
      <c r="B953" t="s">
        <v>3729</v>
      </c>
      <c r="C953" t="s">
        <v>186</v>
      </c>
      <c r="D953" t="s">
        <v>13666</v>
      </c>
      <c r="E953" t="s">
        <v>13665</v>
      </c>
      <c r="F953" t="s">
        <v>38230</v>
      </c>
      <c r="G953" t="s">
        <v>38181</v>
      </c>
    </row>
    <row r="954" spans="1:7" ht="15" customHeight="1">
      <c r="A954" t="s">
        <v>13639</v>
      </c>
      <c r="B954" t="s">
        <v>13640</v>
      </c>
      <c r="C954" t="s">
        <v>186</v>
      </c>
      <c r="D954" t="s">
        <v>13641</v>
      </c>
      <c r="F954" t="s">
        <v>38230</v>
      </c>
      <c r="G954" t="s">
        <v>38181</v>
      </c>
    </row>
    <row r="955" spans="1:7" ht="15" customHeight="1">
      <c r="A955" t="s">
        <v>4943</v>
      </c>
      <c r="B955" t="s">
        <v>13615</v>
      </c>
      <c r="C955" t="s">
        <v>186</v>
      </c>
      <c r="D955" t="s">
        <v>13617</v>
      </c>
      <c r="E955" t="s">
        <v>13614</v>
      </c>
      <c r="F955" t="s">
        <v>38230</v>
      </c>
      <c r="G955" t="s">
        <v>38181</v>
      </c>
    </row>
    <row r="956" spans="1:7" ht="15" customHeight="1">
      <c r="A956" t="s">
        <v>13661</v>
      </c>
      <c r="B956" t="s">
        <v>13662</v>
      </c>
      <c r="C956" t="s">
        <v>186</v>
      </c>
      <c r="D956" t="s">
        <v>13663</v>
      </c>
      <c r="E956" t="s">
        <v>13660</v>
      </c>
      <c r="F956" t="s">
        <v>38230</v>
      </c>
      <c r="G956" t="s">
        <v>38181</v>
      </c>
    </row>
    <row r="957" spans="1:7" ht="15" customHeight="1">
      <c r="A957" t="s">
        <v>2389</v>
      </c>
      <c r="B957" t="s">
        <v>13709</v>
      </c>
      <c r="C957" t="s">
        <v>186</v>
      </c>
      <c r="D957" t="s">
        <v>13710</v>
      </c>
      <c r="F957" t="s">
        <v>38230</v>
      </c>
      <c r="G957" t="s">
        <v>38181</v>
      </c>
    </row>
    <row r="958" spans="1:7" ht="15" customHeight="1">
      <c r="A958" t="s">
        <v>13635</v>
      </c>
      <c r="B958" t="s">
        <v>13636</v>
      </c>
      <c r="C958" t="s">
        <v>186</v>
      </c>
      <c r="D958" t="s">
        <v>13638</v>
      </c>
      <c r="E958" t="s">
        <v>13634</v>
      </c>
      <c r="F958" t="s">
        <v>38230</v>
      </c>
      <c r="G958" t="s">
        <v>38181</v>
      </c>
    </row>
    <row r="959" spans="1:7" ht="15" customHeight="1">
      <c r="A959" t="s">
        <v>8339</v>
      </c>
      <c r="B959" t="s">
        <v>9562</v>
      </c>
      <c r="C959" t="s">
        <v>186</v>
      </c>
      <c r="D959" t="s">
        <v>13673</v>
      </c>
      <c r="F959" t="s">
        <v>38230</v>
      </c>
      <c r="G959" t="s">
        <v>38181</v>
      </c>
    </row>
    <row r="960" spans="1:7" ht="15" customHeight="1">
      <c r="A960" t="s">
        <v>11658</v>
      </c>
      <c r="B960" t="s">
        <v>13675</v>
      </c>
      <c r="C960" t="s">
        <v>186</v>
      </c>
      <c r="D960" t="s">
        <v>13677</v>
      </c>
      <c r="E960" t="s">
        <v>13674</v>
      </c>
      <c r="F960" t="s">
        <v>38230</v>
      </c>
      <c r="G960" t="s">
        <v>38181</v>
      </c>
    </row>
    <row r="961" spans="1:7" ht="15" customHeight="1">
      <c r="A961" t="s">
        <v>13655</v>
      </c>
      <c r="B961" t="s">
        <v>13656</v>
      </c>
      <c r="C961" t="s">
        <v>186</v>
      </c>
      <c r="D961" t="s">
        <v>13657</v>
      </c>
      <c r="F961" t="s">
        <v>38230</v>
      </c>
      <c r="G961" t="s">
        <v>38181</v>
      </c>
    </row>
    <row r="962" spans="1:7" ht="15" customHeight="1">
      <c r="A962" t="s">
        <v>2222</v>
      </c>
      <c r="B962" t="s">
        <v>13682</v>
      </c>
      <c r="C962" t="s">
        <v>186</v>
      </c>
      <c r="D962" t="s">
        <v>13683</v>
      </c>
      <c r="F962" t="s">
        <v>38230</v>
      </c>
      <c r="G962" t="s">
        <v>38181</v>
      </c>
    </row>
    <row r="963" spans="1:7" ht="15" customHeight="1">
      <c r="A963" t="s">
        <v>4231</v>
      </c>
      <c r="B963" t="s">
        <v>13658</v>
      </c>
      <c r="C963" t="s">
        <v>186</v>
      </c>
      <c r="D963" t="s">
        <v>13659</v>
      </c>
      <c r="F963" t="s">
        <v>38230</v>
      </c>
      <c r="G963" t="s">
        <v>38181</v>
      </c>
    </row>
    <row r="964" spans="1:7" ht="15" customHeight="1">
      <c r="A964" t="s">
        <v>2695</v>
      </c>
      <c r="B964" t="s">
        <v>13703</v>
      </c>
      <c r="C964" t="s">
        <v>186</v>
      </c>
      <c r="D964" t="s">
        <v>13705</v>
      </c>
      <c r="E964" t="s">
        <v>13702</v>
      </c>
      <c r="F964" t="s">
        <v>38230</v>
      </c>
      <c r="G964" t="s">
        <v>38181</v>
      </c>
    </row>
    <row r="965" spans="1:7" ht="15" customHeight="1">
      <c r="A965" t="s">
        <v>13684</v>
      </c>
      <c r="B965" t="s">
        <v>13685</v>
      </c>
      <c r="C965" t="s">
        <v>186</v>
      </c>
      <c r="D965" t="s">
        <v>13686</v>
      </c>
      <c r="F965" t="s">
        <v>38230</v>
      </c>
      <c r="G965" t="s">
        <v>38181</v>
      </c>
    </row>
    <row r="966" spans="1:7" ht="15" customHeight="1">
      <c r="A966" t="s">
        <v>2586</v>
      </c>
      <c r="B966" t="s">
        <v>9715</v>
      </c>
      <c r="C966" t="s">
        <v>186</v>
      </c>
      <c r="D966" t="s">
        <v>13690</v>
      </c>
      <c r="F966" t="s">
        <v>38230</v>
      </c>
      <c r="G966" t="s">
        <v>38181</v>
      </c>
    </row>
    <row r="967" spans="1:7" ht="15" customHeight="1">
      <c r="A967" t="s">
        <v>2282</v>
      </c>
      <c r="B967" t="s">
        <v>15596</v>
      </c>
      <c r="C967" t="s">
        <v>192</v>
      </c>
      <c r="D967" t="s">
        <v>15597</v>
      </c>
      <c r="E967" t="s">
        <v>15595</v>
      </c>
      <c r="F967" t="s">
        <v>38231</v>
      </c>
      <c r="G967" t="s">
        <v>38181</v>
      </c>
    </row>
    <row r="968" spans="1:7" ht="15" customHeight="1">
      <c r="A968" t="s">
        <v>15525</v>
      </c>
      <c r="B968" t="s">
        <v>15526</v>
      </c>
      <c r="C968" t="s">
        <v>192</v>
      </c>
      <c r="D968" t="s">
        <v>15528</v>
      </c>
      <c r="E968" t="s">
        <v>15524</v>
      </c>
      <c r="F968" t="s">
        <v>38231</v>
      </c>
      <c r="G968" t="s">
        <v>38181</v>
      </c>
    </row>
    <row r="969" spans="1:7" ht="15" customHeight="1">
      <c r="A969" t="s">
        <v>2739</v>
      </c>
      <c r="B969" t="s">
        <v>2082</v>
      </c>
      <c r="C969" t="s">
        <v>192</v>
      </c>
      <c r="D969" t="s">
        <v>15519</v>
      </c>
      <c r="E969" t="s">
        <v>15518</v>
      </c>
      <c r="F969" t="s">
        <v>38231</v>
      </c>
      <c r="G969" t="s">
        <v>38181</v>
      </c>
    </row>
    <row r="970" spans="1:7" ht="15" customHeight="1">
      <c r="A970" t="s">
        <v>4371</v>
      </c>
      <c r="B970" t="s">
        <v>4982</v>
      </c>
      <c r="C970" t="s">
        <v>192</v>
      </c>
      <c r="D970" t="s">
        <v>15543</v>
      </c>
      <c r="E970" t="s">
        <v>15541</v>
      </c>
      <c r="F970" t="s">
        <v>38231</v>
      </c>
      <c r="G970" t="s">
        <v>38181</v>
      </c>
    </row>
    <row r="971" spans="1:7" ht="15" customHeight="1">
      <c r="A971" t="s">
        <v>3896</v>
      </c>
      <c r="B971" t="s">
        <v>2759</v>
      </c>
      <c r="C971" t="s">
        <v>192</v>
      </c>
      <c r="D971" t="s">
        <v>15601</v>
      </c>
      <c r="F971" t="s">
        <v>38231</v>
      </c>
      <c r="G971" t="s">
        <v>38181</v>
      </c>
    </row>
    <row r="972" spans="1:7" ht="15" customHeight="1">
      <c r="A972" t="s">
        <v>10863</v>
      </c>
      <c r="B972" t="s">
        <v>15498</v>
      </c>
      <c r="C972" t="s">
        <v>192</v>
      </c>
      <c r="D972" t="s">
        <v>15500</v>
      </c>
      <c r="E972" t="s">
        <v>15497</v>
      </c>
      <c r="F972" t="s">
        <v>38231</v>
      </c>
      <c r="G972" t="s">
        <v>38181</v>
      </c>
    </row>
    <row r="973" spans="1:7" ht="15" customHeight="1">
      <c r="A973" t="s">
        <v>15521</v>
      </c>
      <c r="B973" t="s">
        <v>15522</v>
      </c>
      <c r="C973" t="s">
        <v>192</v>
      </c>
      <c r="D973" t="s">
        <v>15523</v>
      </c>
      <c r="E973" t="s">
        <v>15520</v>
      </c>
      <c r="F973" t="s">
        <v>38231</v>
      </c>
      <c r="G973" t="s">
        <v>38181</v>
      </c>
    </row>
    <row r="974" spans="1:7" ht="15" customHeight="1">
      <c r="A974" t="s">
        <v>15588</v>
      </c>
      <c r="B974" t="s">
        <v>15589</v>
      </c>
      <c r="C974" t="s">
        <v>192</v>
      </c>
      <c r="D974" t="s">
        <v>15590</v>
      </c>
      <c r="E974" t="s">
        <v>15587</v>
      </c>
      <c r="F974" t="s">
        <v>38231</v>
      </c>
      <c r="G974" t="s">
        <v>38181</v>
      </c>
    </row>
    <row r="975" spans="1:7" ht="15" customHeight="1">
      <c r="A975" t="s">
        <v>3248</v>
      </c>
      <c r="B975" t="s">
        <v>15511</v>
      </c>
      <c r="C975" t="s">
        <v>192</v>
      </c>
      <c r="D975" t="s">
        <v>15513</v>
      </c>
      <c r="E975" t="s">
        <v>15510</v>
      </c>
      <c r="F975" t="s">
        <v>38231</v>
      </c>
      <c r="G975" t="s">
        <v>38181</v>
      </c>
    </row>
    <row r="976" spans="1:7" ht="15" customHeight="1">
      <c r="A976" t="s">
        <v>5190</v>
      </c>
      <c r="B976" t="s">
        <v>15491</v>
      </c>
      <c r="C976" t="s">
        <v>192</v>
      </c>
      <c r="D976" t="s">
        <v>15493</v>
      </c>
      <c r="E976" t="s">
        <v>15490</v>
      </c>
      <c r="F976" t="s">
        <v>38231</v>
      </c>
      <c r="G976" t="s">
        <v>38181</v>
      </c>
    </row>
    <row r="977" spans="1:7" ht="15" customHeight="1">
      <c r="A977" t="s">
        <v>4514</v>
      </c>
      <c r="B977" t="s">
        <v>15538</v>
      </c>
      <c r="C977" t="s">
        <v>192</v>
      </c>
      <c r="D977" t="s">
        <v>15540</v>
      </c>
      <c r="E977" t="s">
        <v>15537</v>
      </c>
      <c r="F977" t="s">
        <v>38231</v>
      </c>
      <c r="G977" t="s">
        <v>38181</v>
      </c>
    </row>
    <row r="978" spans="1:7" ht="15" customHeight="1">
      <c r="A978" t="s">
        <v>3990</v>
      </c>
      <c r="B978" t="s">
        <v>3980</v>
      </c>
      <c r="C978" t="s">
        <v>192</v>
      </c>
      <c r="D978" t="s">
        <v>15551</v>
      </c>
      <c r="E978" t="s">
        <v>15550</v>
      </c>
      <c r="F978" t="s">
        <v>38231</v>
      </c>
      <c r="G978" t="s">
        <v>38181</v>
      </c>
    </row>
    <row r="979" spans="1:7" ht="15" customHeight="1">
      <c r="A979" t="s">
        <v>2297</v>
      </c>
      <c r="B979" t="s">
        <v>15592</v>
      </c>
      <c r="C979" t="s">
        <v>192</v>
      </c>
      <c r="D979" t="s">
        <v>15594</v>
      </c>
      <c r="E979" t="s">
        <v>15591</v>
      </c>
      <c r="F979" t="s">
        <v>38231</v>
      </c>
      <c r="G979" t="s">
        <v>38181</v>
      </c>
    </row>
    <row r="980" spans="1:7" ht="15" customHeight="1">
      <c r="A980" t="s">
        <v>10977</v>
      </c>
      <c r="B980" t="s">
        <v>15502</v>
      </c>
      <c r="C980" t="s">
        <v>192</v>
      </c>
      <c r="D980" t="s">
        <v>15504</v>
      </c>
      <c r="E980" t="s">
        <v>15501</v>
      </c>
      <c r="F980" t="s">
        <v>38231</v>
      </c>
      <c r="G980" t="s">
        <v>38181</v>
      </c>
    </row>
    <row r="981" spans="1:7" ht="15" customHeight="1">
      <c r="A981" t="s">
        <v>3299</v>
      </c>
      <c r="B981" t="s">
        <v>8990</v>
      </c>
      <c r="C981" t="s">
        <v>192</v>
      </c>
      <c r="D981" t="s">
        <v>15567</v>
      </c>
      <c r="E981" t="s">
        <v>15566</v>
      </c>
      <c r="F981" t="s">
        <v>38231</v>
      </c>
      <c r="G981" t="s">
        <v>38181</v>
      </c>
    </row>
    <row r="982" spans="1:7" ht="15" customHeight="1">
      <c r="A982" t="s">
        <v>2940</v>
      </c>
      <c r="B982" t="s">
        <v>2595</v>
      </c>
      <c r="C982" t="s">
        <v>192</v>
      </c>
      <c r="D982" t="s">
        <v>15517</v>
      </c>
      <c r="E982" t="s">
        <v>15515</v>
      </c>
      <c r="F982" t="s">
        <v>38231</v>
      </c>
      <c r="G982" t="s">
        <v>38181</v>
      </c>
    </row>
    <row r="983" spans="1:7" ht="15" customHeight="1">
      <c r="A983" t="s">
        <v>15569</v>
      </c>
      <c r="B983" t="s">
        <v>4201</v>
      </c>
      <c r="C983" t="s">
        <v>192</v>
      </c>
      <c r="D983" t="s">
        <v>15571</v>
      </c>
      <c r="E983" t="s">
        <v>15568</v>
      </c>
      <c r="F983" t="s">
        <v>38231</v>
      </c>
      <c r="G983" t="s">
        <v>38181</v>
      </c>
    </row>
    <row r="984" spans="1:7" ht="15" customHeight="1">
      <c r="A984" t="s">
        <v>4081</v>
      </c>
      <c r="B984" t="s">
        <v>15548</v>
      </c>
      <c r="C984" t="s">
        <v>192</v>
      </c>
      <c r="D984" t="s">
        <v>15549</v>
      </c>
      <c r="E984" t="s">
        <v>15547</v>
      </c>
      <c r="F984" t="s">
        <v>38231</v>
      </c>
      <c r="G984" t="s">
        <v>38181</v>
      </c>
    </row>
    <row r="985" spans="1:7" ht="15" customHeight="1">
      <c r="A985" t="s">
        <v>15495</v>
      </c>
      <c r="B985" t="s">
        <v>5969</v>
      </c>
      <c r="C985" t="s">
        <v>192</v>
      </c>
      <c r="D985" t="s">
        <v>15496</v>
      </c>
      <c r="E985" t="s">
        <v>15494</v>
      </c>
      <c r="F985" t="s">
        <v>38231</v>
      </c>
      <c r="G985" t="s">
        <v>38181</v>
      </c>
    </row>
    <row r="986" spans="1:7" ht="15" customHeight="1">
      <c r="A986" t="s">
        <v>15506</v>
      </c>
      <c r="B986" t="s">
        <v>15507</v>
      </c>
      <c r="C986" t="s">
        <v>192</v>
      </c>
      <c r="D986" t="s">
        <v>15508</v>
      </c>
      <c r="E986" t="s">
        <v>15505</v>
      </c>
      <c r="F986" t="s">
        <v>38231</v>
      </c>
      <c r="G986" t="s">
        <v>38181</v>
      </c>
    </row>
    <row r="987" spans="1:7" ht="15" customHeight="1">
      <c r="A987" t="s">
        <v>3896</v>
      </c>
      <c r="B987" t="s">
        <v>15602</v>
      </c>
      <c r="C987" t="s">
        <v>192</v>
      </c>
      <c r="D987" t="s">
        <v>15604</v>
      </c>
      <c r="F987" t="s">
        <v>38231</v>
      </c>
      <c r="G987" t="s">
        <v>38181</v>
      </c>
    </row>
    <row r="988" spans="1:7" ht="15" customHeight="1">
      <c r="A988" t="s">
        <v>4288</v>
      </c>
      <c r="B988" t="s">
        <v>15545</v>
      </c>
      <c r="C988" t="s">
        <v>192</v>
      </c>
      <c r="D988" t="s">
        <v>15546</v>
      </c>
      <c r="E988" t="s">
        <v>15544</v>
      </c>
      <c r="F988" t="s">
        <v>38231</v>
      </c>
      <c r="G988" t="s">
        <v>38181</v>
      </c>
    </row>
    <row r="989" spans="1:7" ht="15" customHeight="1">
      <c r="A989" t="s">
        <v>15609</v>
      </c>
      <c r="B989" t="s">
        <v>11532</v>
      </c>
      <c r="C989" t="s">
        <v>192</v>
      </c>
      <c r="D989" t="s">
        <v>15611</v>
      </c>
      <c r="E989" t="s">
        <v>15608</v>
      </c>
      <c r="F989" t="s">
        <v>38231</v>
      </c>
      <c r="G989" t="s">
        <v>38181</v>
      </c>
    </row>
    <row r="990" spans="1:7" ht="15" customHeight="1">
      <c r="A990" t="s">
        <v>3494</v>
      </c>
      <c r="B990" t="s">
        <v>15563</v>
      </c>
      <c r="C990" t="s">
        <v>192</v>
      </c>
      <c r="D990" t="s">
        <v>15565</v>
      </c>
      <c r="E990" t="s">
        <v>15562</v>
      </c>
      <c r="F990" t="s">
        <v>38231</v>
      </c>
      <c r="G990" t="s">
        <v>38181</v>
      </c>
    </row>
    <row r="991" spans="1:7" ht="15" customHeight="1">
      <c r="A991" t="s">
        <v>15583</v>
      </c>
      <c r="B991" t="s">
        <v>15584</v>
      </c>
      <c r="C991" t="s">
        <v>192</v>
      </c>
      <c r="D991" t="s">
        <v>15586</v>
      </c>
      <c r="E991" t="s">
        <v>15582</v>
      </c>
      <c r="F991" t="s">
        <v>38231</v>
      </c>
      <c r="G991" t="s">
        <v>38181</v>
      </c>
    </row>
    <row r="992" spans="1:7" ht="15" customHeight="1">
      <c r="A992" t="s">
        <v>15613</v>
      </c>
      <c r="B992" t="s">
        <v>15614</v>
      </c>
      <c r="C992" t="s">
        <v>192</v>
      </c>
      <c r="D992" t="s">
        <v>15616</v>
      </c>
      <c r="E992" t="s">
        <v>15612</v>
      </c>
      <c r="F992" t="s">
        <v>38231</v>
      </c>
      <c r="G992" t="s">
        <v>38181</v>
      </c>
    </row>
    <row r="993" spans="1:7" ht="15" customHeight="1">
      <c r="A993" t="s">
        <v>15579</v>
      </c>
      <c r="B993" t="s">
        <v>15580</v>
      </c>
      <c r="C993" t="s">
        <v>192</v>
      </c>
      <c r="D993" t="s">
        <v>15581</v>
      </c>
      <c r="E993" t="s">
        <v>15578</v>
      </c>
      <c r="F993" t="s">
        <v>38231</v>
      </c>
      <c r="G993" t="s">
        <v>38181</v>
      </c>
    </row>
    <row r="994" spans="1:7" ht="15" customHeight="1">
      <c r="A994" t="s">
        <v>7993</v>
      </c>
      <c r="B994" t="s">
        <v>15534</v>
      </c>
      <c r="C994" t="s">
        <v>192</v>
      </c>
      <c r="D994" t="s">
        <v>15536</v>
      </c>
      <c r="E994" t="s">
        <v>15533</v>
      </c>
      <c r="F994" t="s">
        <v>38231</v>
      </c>
      <c r="G994" t="s">
        <v>38181</v>
      </c>
    </row>
    <row r="995" spans="1:7" ht="15" customHeight="1">
      <c r="A995" t="s">
        <v>3013</v>
      </c>
      <c r="B995" t="s">
        <v>15605</v>
      </c>
      <c r="C995" t="s">
        <v>192</v>
      </c>
      <c r="D995" t="s">
        <v>15607</v>
      </c>
      <c r="F995" t="s">
        <v>38231</v>
      </c>
      <c r="G995" t="s">
        <v>38181</v>
      </c>
    </row>
    <row r="996" spans="1:7" ht="15" customHeight="1">
      <c r="A996" t="s">
        <v>2103</v>
      </c>
      <c r="B996" t="s">
        <v>3402</v>
      </c>
      <c r="C996" t="s">
        <v>192</v>
      </c>
      <c r="D996" t="s">
        <v>15599</v>
      </c>
      <c r="E996" t="s">
        <v>15598</v>
      </c>
      <c r="F996" t="s">
        <v>38231</v>
      </c>
      <c r="G996" t="s">
        <v>38181</v>
      </c>
    </row>
    <row r="997" spans="1:7" ht="15" customHeight="1">
      <c r="A997" t="s">
        <v>15478</v>
      </c>
      <c r="B997" t="s">
        <v>15479</v>
      </c>
      <c r="C997" t="s">
        <v>192</v>
      </c>
      <c r="D997" t="s">
        <v>15481</v>
      </c>
      <c r="E997" t="s">
        <v>15477</v>
      </c>
      <c r="F997" t="s">
        <v>38231</v>
      </c>
      <c r="G997" t="s">
        <v>38181</v>
      </c>
    </row>
    <row r="998" spans="1:7" ht="15" customHeight="1">
      <c r="A998" t="s">
        <v>15470</v>
      </c>
      <c r="B998" t="s">
        <v>15471</v>
      </c>
      <c r="C998" t="s">
        <v>192</v>
      </c>
      <c r="D998" t="s">
        <v>15472</v>
      </c>
      <c r="E998" t="s">
        <v>15469</v>
      </c>
      <c r="F998" t="s">
        <v>38231</v>
      </c>
      <c r="G998" t="s">
        <v>38181</v>
      </c>
    </row>
    <row r="999" spans="1:7" ht="15" customHeight="1">
      <c r="A999" t="s">
        <v>3896</v>
      </c>
      <c r="B999" t="s">
        <v>15553</v>
      </c>
      <c r="C999" t="s">
        <v>192</v>
      </c>
      <c r="D999" t="s">
        <v>15555</v>
      </c>
      <c r="E999" t="s">
        <v>15552</v>
      </c>
      <c r="F999" t="s">
        <v>38231</v>
      </c>
      <c r="G999" t="s">
        <v>38181</v>
      </c>
    </row>
    <row r="1000" spans="1:7" ht="15" customHeight="1">
      <c r="A1000" t="s">
        <v>12531</v>
      </c>
      <c r="B1000" t="s">
        <v>15483</v>
      </c>
      <c r="C1000" t="s">
        <v>192</v>
      </c>
      <c r="D1000" t="s">
        <v>15485</v>
      </c>
      <c r="E1000" t="s">
        <v>15482</v>
      </c>
      <c r="F1000" t="s">
        <v>38231</v>
      </c>
      <c r="G1000" t="s">
        <v>38181</v>
      </c>
    </row>
    <row r="1001" spans="1:7" ht="15" customHeight="1">
      <c r="A1001" t="s">
        <v>3278</v>
      </c>
      <c r="B1001" t="s">
        <v>15487</v>
      </c>
      <c r="C1001" t="s">
        <v>192</v>
      </c>
      <c r="D1001" t="s">
        <v>15489</v>
      </c>
      <c r="E1001" t="s">
        <v>15486</v>
      </c>
      <c r="F1001" t="s">
        <v>38231</v>
      </c>
      <c r="G1001" t="s">
        <v>38181</v>
      </c>
    </row>
    <row r="1002" spans="1:7" ht="15" customHeight="1">
      <c r="A1002" t="s">
        <v>4504</v>
      </c>
      <c r="B1002" t="s">
        <v>15530</v>
      </c>
      <c r="C1002" t="s">
        <v>192</v>
      </c>
      <c r="D1002" t="s">
        <v>15532</v>
      </c>
      <c r="E1002" t="s">
        <v>15529</v>
      </c>
      <c r="F1002" t="s">
        <v>38231</v>
      </c>
      <c r="G1002" t="s">
        <v>38181</v>
      </c>
    </row>
    <row r="1003" spans="1:7" ht="15" customHeight="1">
      <c r="A1003" t="s">
        <v>15558</v>
      </c>
      <c r="B1003" t="s">
        <v>15559</v>
      </c>
      <c r="C1003" t="s">
        <v>192</v>
      </c>
      <c r="D1003" t="s">
        <v>15561</v>
      </c>
      <c r="E1003" t="s">
        <v>15557</v>
      </c>
      <c r="F1003" t="s">
        <v>38231</v>
      </c>
      <c r="G1003" t="s">
        <v>38181</v>
      </c>
    </row>
    <row r="1004" spans="1:7" ht="15" customHeight="1">
      <c r="A1004" t="s">
        <v>8655</v>
      </c>
      <c r="B1004" t="s">
        <v>15574</v>
      </c>
      <c r="C1004" t="s">
        <v>192</v>
      </c>
      <c r="D1004" t="s">
        <v>15576</v>
      </c>
      <c r="E1004" t="s">
        <v>15573</v>
      </c>
      <c r="F1004" t="s">
        <v>38231</v>
      </c>
      <c r="G1004" t="s">
        <v>38181</v>
      </c>
    </row>
    <row r="1005" spans="1:7" ht="15" customHeight="1">
      <c r="A1005" t="s">
        <v>4034</v>
      </c>
      <c r="B1005" t="s">
        <v>3405</v>
      </c>
      <c r="C1005" t="s">
        <v>10056</v>
      </c>
      <c r="D1005" t="s">
        <v>11285</v>
      </c>
      <c r="E1005" t="s">
        <v>11283</v>
      </c>
      <c r="F1005" t="s">
        <v>38180</v>
      </c>
      <c r="G1005" t="s">
        <v>38181</v>
      </c>
    </row>
    <row r="1006" spans="1:7" ht="15" customHeight="1">
      <c r="A1006" t="s">
        <v>4931</v>
      </c>
      <c r="B1006" t="s">
        <v>10055</v>
      </c>
      <c r="C1006" t="s">
        <v>10056</v>
      </c>
      <c r="D1006" t="s">
        <v>10058</v>
      </c>
      <c r="E1006" t="s">
        <v>10054</v>
      </c>
      <c r="F1006" t="s">
        <v>38180</v>
      </c>
      <c r="G1006" t="s">
        <v>38181</v>
      </c>
    </row>
    <row r="1007" spans="1:7" ht="15" customHeight="1">
      <c r="A1007" t="s">
        <v>4647</v>
      </c>
      <c r="B1007" t="s">
        <v>10494</v>
      </c>
      <c r="C1007" t="s">
        <v>10056</v>
      </c>
      <c r="D1007" t="s">
        <v>10495</v>
      </c>
      <c r="E1007" t="s">
        <v>10493</v>
      </c>
      <c r="F1007" t="s">
        <v>38180</v>
      </c>
      <c r="G1007" t="s">
        <v>38181</v>
      </c>
    </row>
    <row r="1008" spans="1:7" ht="15" customHeight="1">
      <c r="A1008" t="s">
        <v>4177</v>
      </c>
      <c r="B1008" t="s">
        <v>3495</v>
      </c>
      <c r="C1008" t="s">
        <v>10056</v>
      </c>
      <c r="D1008" t="s">
        <v>11138</v>
      </c>
      <c r="E1008" t="s">
        <v>11137</v>
      </c>
      <c r="F1008" t="s">
        <v>38180</v>
      </c>
      <c r="G1008" t="s">
        <v>38181</v>
      </c>
    </row>
    <row r="1009" spans="1:7" ht="15" customHeight="1">
      <c r="A1009" t="s">
        <v>12104</v>
      </c>
      <c r="B1009" t="s">
        <v>4440</v>
      </c>
      <c r="C1009" t="s">
        <v>10056</v>
      </c>
      <c r="D1009" t="s">
        <v>12106</v>
      </c>
      <c r="E1009" t="s">
        <v>12103</v>
      </c>
      <c r="F1009" t="s">
        <v>38180</v>
      </c>
      <c r="G1009" t="s">
        <v>38181</v>
      </c>
    </row>
    <row r="1010" spans="1:7" ht="15" customHeight="1">
      <c r="A1010" t="s">
        <v>10762</v>
      </c>
      <c r="B1010" t="s">
        <v>6899</v>
      </c>
      <c r="C1010" t="s">
        <v>10056</v>
      </c>
      <c r="D1010" t="s">
        <v>10763</v>
      </c>
      <c r="E1010" t="s">
        <v>10761</v>
      </c>
      <c r="F1010" t="s">
        <v>38180</v>
      </c>
      <c r="G1010" t="s">
        <v>38181</v>
      </c>
    </row>
    <row r="1011" spans="1:7" ht="15" customHeight="1">
      <c r="A1011" t="s">
        <v>11089</v>
      </c>
      <c r="B1011" t="s">
        <v>11090</v>
      </c>
      <c r="C1011" t="s">
        <v>10056</v>
      </c>
      <c r="D1011" t="s">
        <v>11092</v>
      </c>
      <c r="E1011" t="s">
        <v>11088</v>
      </c>
      <c r="F1011" t="s">
        <v>38180</v>
      </c>
      <c r="G1011" t="s">
        <v>38181</v>
      </c>
    </row>
    <row r="1012" spans="1:7" ht="15" customHeight="1">
      <c r="A1012" t="s">
        <v>13735</v>
      </c>
      <c r="B1012" t="s">
        <v>2478</v>
      </c>
      <c r="C1012" t="s">
        <v>288</v>
      </c>
      <c r="D1012" t="s">
        <v>13737</v>
      </c>
      <c r="E1012" t="s">
        <v>13734</v>
      </c>
      <c r="F1012" t="s">
        <v>38232</v>
      </c>
      <c r="G1012" t="s">
        <v>38181</v>
      </c>
    </row>
    <row r="1013" spans="1:7" ht="15" customHeight="1">
      <c r="A1013" t="s">
        <v>13753</v>
      </c>
      <c r="B1013" t="s">
        <v>13754</v>
      </c>
      <c r="C1013" t="s">
        <v>288</v>
      </c>
      <c r="D1013" t="s">
        <v>13755</v>
      </c>
      <c r="F1013" t="s">
        <v>38232</v>
      </c>
      <c r="G1013" t="s">
        <v>38181</v>
      </c>
    </row>
    <row r="1014" spans="1:7" ht="15" customHeight="1">
      <c r="A1014" t="s">
        <v>13769</v>
      </c>
      <c r="B1014" t="s">
        <v>3495</v>
      </c>
      <c r="C1014" t="s">
        <v>288</v>
      </c>
      <c r="D1014" t="s">
        <v>13770</v>
      </c>
      <c r="E1014" t="s">
        <v>13768</v>
      </c>
      <c r="F1014" t="s">
        <v>38232</v>
      </c>
      <c r="G1014" t="s">
        <v>38181</v>
      </c>
    </row>
    <row r="1015" spans="1:7" ht="15" customHeight="1">
      <c r="A1015" t="s">
        <v>2842</v>
      </c>
      <c r="B1015" t="s">
        <v>8303</v>
      </c>
      <c r="C1015" t="s">
        <v>288</v>
      </c>
      <c r="D1015" t="s">
        <v>13757</v>
      </c>
      <c r="F1015" t="s">
        <v>38232</v>
      </c>
      <c r="G1015" t="s">
        <v>38181</v>
      </c>
    </row>
    <row r="1016" spans="1:7" ht="15" customHeight="1">
      <c r="A1016" t="s">
        <v>6540</v>
      </c>
      <c r="B1016" t="s">
        <v>13742</v>
      </c>
      <c r="C1016" t="s">
        <v>288</v>
      </c>
      <c r="D1016" t="s">
        <v>13744</v>
      </c>
      <c r="F1016" t="s">
        <v>38232</v>
      </c>
      <c r="G1016" t="s">
        <v>38181</v>
      </c>
    </row>
    <row r="1017" spans="1:7" ht="15" customHeight="1">
      <c r="A1017" t="s">
        <v>6540</v>
      </c>
      <c r="B1017" t="s">
        <v>13746</v>
      </c>
      <c r="C1017" t="s">
        <v>288</v>
      </c>
      <c r="D1017" t="s">
        <v>13747</v>
      </c>
      <c r="E1017" t="s">
        <v>13745</v>
      </c>
      <c r="F1017" t="s">
        <v>38232</v>
      </c>
      <c r="G1017" t="s">
        <v>38181</v>
      </c>
    </row>
    <row r="1018" spans="1:7" ht="15" customHeight="1">
      <c r="A1018" t="s">
        <v>13730</v>
      </c>
      <c r="B1018" t="s">
        <v>13731</v>
      </c>
      <c r="C1018" t="s">
        <v>288</v>
      </c>
      <c r="D1018" t="s">
        <v>13733</v>
      </c>
      <c r="E1018" t="s">
        <v>13729</v>
      </c>
      <c r="F1018" t="s">
        <v>38232</v>
      </c>
      <c r="G1018" t="s">
        <v>38181</v>
      </c>
    </row>
    <row r="1019" spans="1:7" ht="15" customHeight="1">
      <c r="A1019" t="s">
        <v>4594</v>
      </c>
      <c r="B1019" t="s">
        <v>13774</v>
      </c>
      <c r="C1019" t="s">
        <v>288</v>
      </c>
      <c r="D1019" t="s">
        <v>13775</v>
      </c>
      <c r="E1019" t="s">
        <v>13773</v>
      </c>
      <c r="F1019" t="s">
        <v>38232</v>
      </c>
      <c r="G1019" t="s">
        <v>38181</v>
      </c>
    </row>
    <row r="1020" spans="1:7" ht="15" customHeight="1">
      <c r="A1020" t="s">
        <v>13712</v>
      </c>
      <c r="B1020" t="s">
        <v>13713</v>
      </c>
      <c r="C1020" t="s">
        <v>288</v>
      </c>
      <c r="D1020" t="s">
        <v>13714</v>
      </c>
      <c r="E1020" t="s">
        <v>13711</v>
      </c>
      <c r="F1020" t="s">
        <v>38232</v>
      </c>
      <c r="G1020" t="s">
        <v>38181</v>
      </c>
    </row>
    <row r="1021" spans="1:7" ht="15" customHeight="1">
      <c r="A1021" t="s">
        <v>10962</v>
      </c>
      <c r="B1021" t="s">
        <v>3058</v>
      </c>
      <c r="C1021" t="s">
        <v>288</v>
      </c>
      <c r="D1021" t="s">
        <v>13727</v>
      </c>
      <c r="E1021" t="s">
        <v>13725</v>
      </c>
      <c r="F1021" t="s">
        <v>38232</v>
      </c>
      <c r="G1021" t="s">
        <v>38181</v>
      </c>
    </row>
    <row r="1022" spans="1:7" ht="15" customHeight="1">
      <c r="A1022" t="s">
        <v>4034</v>
      </c>
      <c r="B1022" t="s">
        <v>5678</v>
      </c>
      <c r="C1022" t="s">
        <v>288</v>
      </c>
      <c r="D1022" t="s">
        <v>13749</v>
      </c>
      <c r="F1022" t="s">
        <v>38232</v>
      </c>
      <c r="G1022" t="s">
        <v>38181</v>
      </c>
    </row>
    <row r="1023" spans="1:7" ht="15" customHeight="1">
      <c r="A1023" t="s">
        <v>13064</v>
      </c>
      <c r="B1023" t="s">
        <v>13761</v>
      </c>
      <c r="C1023" t="s">
        <v>288</v>
      </c>
      <c r="D1023" t="s">
        <v>13763</v>
      </c>
      <c r="E1023" t="s">
        <v>13760</v>
      </c>
      <c r="F1023" t="s">
        <v>38232</v>
      </c>
      <c r="G1023" t="s">
        <v>38181</v>
      </c>
    </row>
    <row r="1024" spans="1:7" ht="15" customHeight="1">
      <c r="A1024" t="s">
        <v>13739</v>
      </c>
      <c r="B1024" t="s">
        <v>9213</v>
      </c>
      <c r="C1024" t="s">
        <v>288</v>
      </c>
      <c r="D1024" t="s">
        <v>13741</v>
      </c>
      <c r="E1024" t="s">
        <v>13738</v>
      </c>
      <c r="F1024" t="s">
        <v>38232</v>
      </c>
      <c r="G1024" t="s">
        <v>38181</v>
      </c>
    </row>
    <row r="1025" spans="1:7" ht="15" customHeight="1">
      <c r="A1025" t="s">
        <v>3089</v>
      </c>
      <c r="B1025" t="s">
        <v>4501</v>
      </c>
      <c r="C1025" t="s">
        <v>288</v>
      </c>
      <c r="D1025" t="s">
        <v>13759</v>
      </c>
      <c r="F1025" t="s">
        <v>38232</v>
      </c>
      <c r="G1025" t="s">
        <v>38181</v>
      </c>
    </row>
    <row r="1026" spans="1:7" ht="15" customHeight="1">
      <c r="A1026" t="s">
        <v>8577</v>
      </c>
      <c r="B1026" t="s">
        <v>6864</v>
      </c>
      <c r="C1026" t="s">
        <v>288</v>
      </c>
      <c r="D1026" t="s">
        <v>13752</v>
      </c>
      <c r="E1026" t="s">
        <v>13750</v>
      </c>
      <c r="F1026" t="s">
        <v>38232</v>
      </c>
      <c r="G1026" t="s">
        <v>38181</v>
      </c>
    </row>
    <row r="1027" spans="1:7" ht="15" customHeight="1">
      <c r="A1027" t="s">
        <v>5527</v>
      </c>
      <c r="B1027" t="s">
        <v>13719</v>
      </c>
      <c r="C1027" t="s">
        <v>288</v>
      </c>
      <c r="D1027" t="s">
        <v>13720</v>
      </c>
      <c r="E1027" t="s">
        <v>13718</v>
      </c>
      <c r="F1027" t="s">
        <v>38232</v>
      </c>
      <c r="G1027" t="s">
        <v>38181</v>
      </c>
    </row>
    <row r="1028" spans="1:7" ht="15" customHeight="1">
      <c r="A1028" t="s">
        <v>3194</v>
      </c>
      <c r="B1028" t="s">
        <v>3356</v>
      </c>
      <c r="C1028" t="s">
        <v>288</v>
      </c>
      <c r="D1028" t="s">
        <v>13758</v>
      </c>
      <c r="F1028" t="s">
        <v>38232</v>
      </c>
      <c r="G1028" t="s">
        <v>38181</v>
      </c>
    </row>
    <row r="1029" spans="1:7" ht="15" customHeight="1">
      <c r="A1029" t="s">
        <v>2195</v>
      </c>
      <c r="B1029" t="s">
        <v>13765</v>
      </c>
      <c r="C1029" t="s">
        <v>288</v>
      </c>
      <c r="D1029" t="s">
        <v>13767</v>
      </c>
      <c r="E1029" t="s">
        <v>13764</v>
      </c>
      <c r="F1029" t="s">
        <v>38232</v>
      </c>
      <c r="G1029" t="s">
        <v>38181</v>
      </c>
    </row>
    <row r="1030" spans="1:7" ht="15" customHeight="1">
      <c r="A1030" t="s">
        <v>13723</v>
      </c>
      <c r="B1030" t="s">
        <v>7920</v>
      </c>
      <c r="C1030" t="s">
        <v>288</v>
      </c>
      <c r="D1030" t="s">
        <v>13724</v>
      </c>
      <c r="F1030" t="s">
        <v>38232</v>
      </c>
      <c r="G1030" t="s">
        <v>38181</v>
      </c>
    </row>
    <row r="1031" spans="1:7" ht="15" customHeight="1">
      <c r="A1031" t="s">
        <v>2874</v>
      </c>
      <c r="B1031" t="s">
        <v>13874</v>
      </c>
      <c r="C1031" t="s">
        <v>160</v>
      </c>
      <c r="D1031" t="s">
        <v>13876</v>
      </c>
      <c r="E1031" t="s">
        <v>13873</v>
      </c>
      <c r="F1031" t="s">
        <v>38233</v>
      </c>
      <c r="G1031" t="s">
        <v>38181</v>
      </c>
    </row>
    <row r="1032" spans="1:7" ht="15" customHeight="1">
      <c r="A1032" t="s">
        <v>4862</v>
      </c>
      <c r="B1032" t="s">
        <v>13791</v>
      </c>
      <c r="C1032" t="s">
        <v>160</v>
      </c>
      <c r="D1032" t="s">
        <v>13792</v>
      </c>
      <c r="E1032" t="s">
        <v>13790</v>
      </c>
      <c r="F1032" t="s">
        <v>38233</v>
      </c>
      <c r="G1032" t="s">
        <v>38181</v>
      </c>
    </row>
    <row r="1033" spans="1:7" ht="15" customHeight="1">
      <c r="A1033" t="s">
        <v>2500</v>
      </c>
      <c r="B1033" t="s">
        <v>13905</v>
      </c>
      <c r="C1033" t="s">
        <v>160</v>
      </c>
      <c r="D1033" t="s">
        <v>13906</v>
      </c>
      <c r="E1033" t="s">
        <v>13904</v>
      </c>
      <c r="F1033" t="s">
        <v>38233</v>
      </c>
      <c r="G1033" t="s">
        <v>38181</v>
      </c>
    </row>
    <row r="1034" spans="1:7" ht="15" customHeight="1">
      <c r="A1034" t="s">
        <v>13840</v>
      </c>
      <c r="B1034" t="s">
        <v>2055</v>
      </c>
      <c r="C1034" t="s">
        <v>160</v>
      </c>
      <c r="D1034" t="s">
        <v>13841</v>
      </c>
      <c r="E1034" t="s">
        <v>13839</v>
      </c>
      <c r="F1034" t="s">
        <v>38233</v>
      </c>
      <c r="G1034" t="s">
        <v>38181</v>
      </c>
    </row>
    <row r="1035" spans="1:7" ht="15" customHeight="1">
      <c r="A1035" t="s">
        <v>13064</v>
      </c>
      <c r="B1035" t="s">
        <v>10494</v>
      </c>
      <c r="C1035" t="s">
        <v>160</v>
      </c>
      <c r="D1035" t="s">
        <v>13909</v>
      </c>
      <c r="E1035" t="s">
        <v>13907</v>
      </c>
      <c r="F1035" t="s">
        <v>38233</v>
      </c>
      <c r="G1035" t="s">
        <v>38181</v>
      </c>
    </row>
    <row r="1036" spans="1:7" ht="15" customHeight="1">
      <c r="A1036" t="s">
        <v>12750</v>
      </c>
      <c r="B1036" t="s">
        <v>3751</v>
      </c>
      <c r="C1036" t="s">
        <v>160</v>
      </c>
      <c r="D1036" t="s">
        <v>13885</v>
      </c>
      <c r="E1036" t="s">
        <v>13884</v>
      </c>
      <c r="F1036" t="s">
        <v>38233</v>
      </c>
      <c r="G1036" t="s">
        <v>38181</v>
      </c>
    </row>
    <row r="1037" spans="1:7" ht="15" customHeight="1">
      <c r="A1037" t="s">
        <v>9633</v>
      </c>
      <c r="B1037" t="s">
        <v>13836</v>
      </c>
      <c r="C1037" t="s">
        <v>160</v>
      </c>
      <c r="D1037" t="s">
        <v>13838</v>
      </c>
      <c r="E1037" t="s">
        <v>13835</v>
      </c>
      <c r="F1037" t="s">
        <v>38233</v>
      </c>
      <c r="G1037" t="s">
        <v>38181</v>
      </c>
    </row>
    <row r="1038" spans="1:7" ht="15" customHeight="1">
      <c r="A1038" t="s">
        <v>2515</v>
      </c>
      <c r="B1038" t="s">
        <v>8896</v>
      </c>
      <c r="C1038" t="s">
        <v>160</v>
      </c>
      <c r="D1038" t="s">
        <v>13898</v>
      </c>
      <c r="E1038" t="s">
        <v>13897</v>
      </c>
      <c r="F1038" t="s">
        <v>38233</v>
      </c>
      <c r="G1038" t="s">
        <v>38181</v>
      </c>
    </row>
    <row r="1039" spans="1:7" ht="15" customHeight="1">
      <c r="A1039" t="s">
        <v>13900</v>
      </c>
      <c r="B1039" t="s">
        <v>13901</v>
      </c>
      <c r="C1039" t="s">
        <v>160</v>
      </c>
      <c r="D1039" t="s">
        <v>13903</v>
      </c>
      <c r="E1039" t="s">
        <v>13899</v>
      </c>
      <c r="F1039" t="s">
        <v>38233</v>
      </c>
      <c r="G1039" t="s">
        <v>38181</v>
      </c>
    </row>
    <row r="1040" spans="1:7" ht="15" customHeight="1">
      <c r="A1040" t="s">
        <v>3127</v>
      </c>
      <c r="B1040" t="s">
        <v>5433</v>
      </c>
      <c r="C1040" t="s">
        <v>160</v>
      </c>
      <c r="D1040" t="s">
        <v>13878</v>
      </c>
      <c r="E1040" t="s">
        <v>13877</v>
      </c>
      <c r="F1040" t="s">
        <v>38233</v>
      </c>
      <c r="G1040" t="s">
        <v>38181</v>
      </c>
    </row>
    <row r="1041" spans="1:7" ht="15" customHeight="1">
      <c r="A1041" t="s">
        <v>13880</v>
      </c>
      <c r="B1041" t="s">
        <v>13881</v>
      </c>
      <c r="C1041" t="s">
        <v>160</v>
      </c>
      <c r="D1041" t="s">
        <v>7452</v>
      </c>
      <c r="E1041" t="s">
        <v>13879</v>
      </c>
      <c r="F1041" t="s">
        <v>38233</v>
      </c>
      <c r="G1041" t="s">
        <v>38181</v>
      </c>
    </row>
    <row r="1042" spans="1:7" ht="15" customHeight="1">
      <c r="A1042" t="s">
        <v>3799</v>
      </c>
      <c r="B1042" t="s">
        <v>13846</v>
      </c>
      <c r="C1042" t="s">
        <v>160</v>
      </c>
      <c r="D1042" t="s">
        <v>13847</v>
      </c>
      <c r="E1042" t="s">
        <v>13845</v>
      </c>
      <c r="F1042" t="s">
        <v>38233</v>
      </c>
      <c r="G1042" t="s">
        <v>38181</v>
      </c>
    </row>
    <row r="1043" spans="1:7" ht="15" customHeight="1">
      <c r="A1043" t="s">
        <v>7244</v>
      </c>
      <c r="B1043" t="s">
        <v>5724</v>
      </c>
      <c r="C1043" t="s">
        <v>160</v>
      </c>
      <c r="D1043" t="s">
        <v>13896</v>
      </c>
      <c r="E1043" t="s">
        <v>13895</v>
      </c>
      <c r="F1043" t="s">
        <v>38233</v>
      </c>
      <c r="G1043" t="s">
        <v>38181</v>
      </c>
    </row>
    <row r="1044" spans="1:7" ht="15" customHeight="1">
      <c r="A1044" t="s">
        <v>6164</v>
      </c>
      <c r="B1044" t="s">
        <v>13915</v>
      </c>
      <c r="C1044" t="s">
        <v>160</v>
      </c>
      <c r="D1044" t="s">
        <v>13917</v>
      </c>
      <c r="E1044" t="s">
        <v>13914</v>
      </c>
      <c r="F1044" t="s">
        <v>38233</v>
      </c>
      <c r="G1044" t="s">
        <v>38181</v>
      </c>
    </row>
    <row r="1045" spans="1:7" ht="15" customHeight="1">
      <c r="A1045" t="s">
        <v>4405</v>
      </c>
      <c r="B1045" t="s">
        <v>13808</v>
      </c>
      <c r="C1045" t="s">
        <v>160</v>
      </c>
      <c r="D1045" t="s">
        <v>13810</v>
      </c>
      <c r="E1045" t="s">
        <v>13807</v>
      </c>
      <c r="F1045" t="s">
        <v>38233</v>
      </c>
      <c r="G1045" t="s">
        <v>38181</v>
      </c>
    </row>
    <row r="1046" spans="1:7" ht="15" customHeight="1">
      <c r="A1046" t="s">
        <v>13870</v>
      </c>
      <c r="B1046" t="s">
        <v>13871</v>
      </c>
      <c r="C1046" t="s">
        <v>160</v>
      </c>
      <c r="D1046" t="s">
        <v>13872</v>
      </c>
      <c r="E1046" t="s">
        <v>13869</v>
      </c>
      <c r="F1046" t="s">
        <v>38233</v>
      </c>
      <c r="G1046" t="s">
        <v>38181</v>
      </c>
    </row>
    <row r="1047" spans="1:7" ht="15" customHeight="1">
      <c r="A1047" t="s">
        <v>3538</v>
      </c>
      <c r="B1047" t="s">
        <v>7775</v>
      </c>
      <c r="C1047" t="s">
        <v>160</v>
      </c>
      <c r="D1047" t="s">
        <v>13864</v>
      </c>
      <c r="E1047" t="s">
        <v>13862</v>
      </c>
      <c r="F1047" t="s">
        <v>38233</v>
      </c>
      <c r="G1047" t="s">
        <v>38181</v>
      </c>
    </row>
    <row r="1048" spans="1:7" ht="15" customHeight="1">
      <c r="A1048" t="s">
        <v>9026</v>
      </c>
      <c r="B1048" t="s">
        <v>13860</v>
      </c>
      <c r="C1048" t="s">
        <v>160</v>
      </c>
      <c r="D1048" t="s">
        <v>13861</v>
      </c>
      <c r="E1048" t="s">
        <v>13859</v>
      </c>
      <c r="F1048" t="s">
        <v>38233</v>
      </c>
      <c r="G1048" t="s">
        <v>38181</v>
      </c>
    </row>
    <row r="1049" spans="1:7" ht="15" customHeight="1">
      <c r="A1049" t="s">
        <v>8875</v>
      </c>
      <c r="B1049" t="s">
        <v>13816</v>
      </c>
      <c r="C1049" t="s">
        <v>160</v>
      </c>
      <c r="D1049" t="s">
        <v>13817</v>
      </c>
      <c r="E1049" t="s">
        <v>13815</v>
      </c>
      <c r="F1049" t="s">
        <v>38233</v>
      </c>
      <c r="G1049" t="s">
        <v>38181</v>
      </c>
    </row>
    <row r="1050" spans="1:7" ht="15" customHeight="1">
      <c r="A1050" t="s">
        <v>13866</v>
      </c>
      <c r="B1050" t="s">
        <v>13867</v>
      </c>
      <c r="C1050" t="s">
        <v>160</v>
      </c>
      <c r="D1050" t="s">
        <v>13868</v>
      </c>
      <c r="E1050" t="s">
        <v>13865</v>
      </c>
      <c r="F1050" t="s">
        <v>38233</v>
      </c>
      <c r="G1050" t="s">
        <v>38181</v>
      </c>
    </row>
    <row r="1051" spans="1:7" ht="15" customHeight="1">
      <c r="A1051" t="s">
        <v>12729</v>
      </c>
      <c r="B1051" t="s">
        <v>4029</v>
      </c>
      <c r="C1051" t="s">
        <v>160</v>
      </c>
      <c r="D1051" t="s">
        <v>13883</v>
      </c>
      <c r="E1051" t="s">
        <v>13882</v>
      </c>
      <c r="F1051" t="s">
        <v>38233</v>
      </c>
      <c r="G1051" t="s">
        <v>38181</v>
      </c>
    </row>
    <row r="1052" spans="1:7" ht="15" customHeight="1">
      <c r="A1052" t="s">
        <v>3976</v>
      </c>
      <c r="B1052" t="s">
        <v>2123</v>
      </c>
      <c r="C1052" t="s">
        <v>160</v>
      </c>
      <c r="D1052" t="s">
        <v>13829</v>
      </c>
      <c r="E1052" t="s">
        <v>13828</v>
      </c>
      <c r="F1052" t="s">
        <v>38233</v>
      </c>
      <c r="G1052" t="s">
        <v>38181</v>
      </c>
    </row>
    <row r="1053" spans="1:7" ht="15" customHeight="1">
      <c r="A1053" t="s">
        <v>2739</v>
      </c>
      <c r="B1053" t="s">
        <v>13888</v>
      </c>
      <c r="C1053" t="s">
        <v>160</v>
      </c>
      <c r="D1053" t="s">
        <v>13890</v>
      </c>
      <c r="E1053" t="s">
        <v>13887</v>
      </c>
      <c r="F1053" t="s">
        <v>38233</v>
      </c>
      <c r="G1053" t="s">
        <v>38181</v>
      </c>
    </row>
    <row r="1054" spans="1:7" ht="15" customHeight="1">
      <c r="A1054" t="s">
        <v>4862</v>
      </c>
      <c r="B1054" t="s">
        <v>13794</v>
      </c>
      <c r="C1054" t="s">
        <v>160</v>
      </c>
      <c r="D1054" t="s">
        <v>13795</v>
      </c>
      <c r="E1054" t="s">
        <v>13793</v>
      </c>
      <c r="F1054" t="s">
        <v>38233</v>
      </c>
      <c r="G1054" t="s">
        <v>38181</v>
      </c>
    </row>
    <row r="1055" spans="1:7" ht="15" customHeight="1">
      <c r="A1055" t="s">
        <v>3831</v>
      </c>
      <c r="B1055" t="s">
        <v>13843</v>
      </c>
      <c r="C1055" t="s">
        <v>160</v>
      </c>
      <c r="D1055" t="s">
        <v>13844</v>
      </c>
      <c r="E1055" t="s">
        <v>13842</v>
      </c>
      <c r="F1055" t="s">
        <v>38233</v>
      </c>
      <c r="G1055" t="s">
        <v>38181</v>
      </c>
    </row>
    <row r="1056" spans="1:7" ht="15" customHeight="1">
      <c r="A1056" t="s">
        <v>3720</v>
      </c>
      <c r="B1056" t="s">
        <v>13849</v>
      </c>
      <c r="C1056" t="s">
        <v>160</v>
      </c>
      <c r="D1056" t="s">
        <v>13851</v>
      </c>
      <c r="E1056" t="s">
        <v>13848</v>
      </c>
      <c r="F1056" t="s">
        <v>38233</v>
      </c>
      <c r="G1056" t="s">
        <v>38181</v>
      </c>
    </row>
    <row r="1057" spans="1:7" ht="15" customHeight="1">
      <c r="A1057" t="s">
        <v>5004</v>
      </c>
      <c r="B1057" t="s">
        <v>13782</v>
      </c>
      <c r="C1057" t="s">
        <v>160</v>
      </c>
      <c r="D1057" t="s">
        <v>13784</v>
      </c>
      <c r="E1057" t="s">
        <v>13781</v>
      </c>
      <c r="F1057" t="s">
        <v>38233</v>
      </c>
      <c r="G1057" t="s">
        <v>38181</v>
      </c>
    </row>
    <row r="1058" spans="1:7" ht="15" customHeight="1">
      <c r="A1058" t="s">
        <v>4850</v>
      </c>
      <c r="B1058" t="s">
        <v>13797</v>
      </c>
      <c r="C1058" t="s">
        <v>160</v>
      </c>
      <c r="D1058" t="s">
        <v>13799</v>
      </c>
      <c r="E1058" t="s">
        <v>13796</v>
      </c>
      <c r="F1058" t="s">
        <v>38233</v>
      </c>
      <c r="G1058" t="s">
        <v>38181</v>
      </c>
    </row>
    <row r="1059" spans="1:7" ht="15" customHeight="1">
      <c r="A1059" t="s">
        <v>11240</v>
      </c>
      <c r="B1059" t="s">
        <v>3886</v>
      </c>
      <c r="C1059" t="s">
        <v>160</v>
      </c>
      <c r="D1059" t="s">
        <v>13820</v>
      </c>
      <c r="E1059" t="s">
        <v>13818</v>
      </c>
      <c r="F1059" t="s">
        <v>38233</v>
      </c>
      <c r="G1059" t="s">
        <v>38181</v>
      </c>
    </row>
    <row r="1060" spans="1:7" ht="15" customHeight="1">
      <c r="A1060" t="s">
        <v>4594</v>
      </c>
      <c r="B1060" t="s">
        <v>9653</v>
      </c>
      <c r="C1060" t="s">
        <v>160</v>
      </c>
      <c r="D1060" t="s">
        <v>13802</v>
      </c>
      <c r="E1060" t="s">
        <v>13800</v>
      </c>
      <c r="F1060" t="s">
        <v>38233</v>
      </c>
      <c r="G1060" t="s">
        <v>38181</v>
      </c>
    </row>
    <row r="1061" spans="1:7" ht="15" customHeight="1">
      <c r="A1061" t="s">
        <v>4943</v>
      </c>
      <c r="B1061" t="s">
        <v>13787</v>
      </c>
      <c r="C1061" t="s">
        <v>160</v>
      </c>
      <c r="D1061" t="s">
        <v>13789</v>
      </c>
      <c r="E1061" t="s">
        <v>13786</v>
      </c>
      <c r="F1061" t="s">
        <v>38233</v>
      </c>
      <c r="G1061" t="s">
        <v>38181</v>
      </c>
    </row>
    <row r="1062" spans="1:7" ht="15" customHeight="1">
      <c r="A1062" t="s">
        <v>8859</v>
      </c>
      <c r="B1062" t="s">
        <v>11659</v>
      </c>
      <c r="C1062" t="s">
        <v>160</v>
      </c>
      <c r="D1062" t="s">
        <v>13822</v>
      </c>
      <c r="E1062" t="s">
        <v>13821</v>
      </c>
      <c r="F1062" t="s">
        <v>38233</v>
      </c>
      <c r="G1062" t="s">
        <v>38181</v>
      </c>
    </row>
    <row r="1063" spans="1:7" ht="15" customHeight="1">
      <c r="A1063" t="s">
        <v>2695</v>
      </c>
      <c r="B1063" t="s">
        <v>13892</v>
      </c>
      <c r="C1063" t="s">
        <v>160</v>
      </c>
      <c r="D1063" t="s">
        <v>13894</v>
      </c>
      <c r="E1063" t="s">
        <v>13891</v>
      </c>
      <c r="F1063" t="s">
        <v>38233</v>
      </c>
      <c r="G1063" t="s">
        <v>38181</v>
      </c>
    </row>
    <row r="1064" spans="1:7" ht="15" customHeight="1">
      <c r="A1064" t="s">
        <v>4256</v>
      </c>
      <c r="B1064" t="s">
        <v>13812</v>
      </c>
      <c r="C1064" t="s">
        <v>160</v>
      </c>
      <c r="D1064" t="s">
        <v>13814</v>
      </c>
      <c r="E1064" t="s">
        <v>13811</v>
      </c>
      <c r="F1064" t="s">
        <v>38233</v>
      </c>
      <c r="G1064" t="s">
        <v>38181</v>
      </c>
    </row>
    <row r="1065" spans="1:7" ht="15" customHeight="1">
      <c r="A1065" t="s">
        <v>3701</v>
      </c>
      <c r="B1065" t="s">
        <v>13853</v>
      </c>
      <c r="C1065" t="s">
        <v>160</v>
      </c>
      <c r="D1065" t="s">
        <v>13854</v>
      </c>
      <c r="E1065" t="s">
        <v>13852</v>
      </c>
      <c r="F1065" t="s">
        <v>38233</v>
      </c>
      <c r="G1065" t="s">
        <v>38181</v>
      </c>
    </row>
    <row r="1066" spans="1:7" ht="15" customHeight="1">
      <c r="A1066" t="s">
        <v>3831</v>
      </c>
      <c r="B1066" t="s">
        <v>13824</v>
      </c>
      <c r="C1066" t="s">
        <v>160</v>
      </c>
      <c r="D1066" t="s">
        <v>13825</v>
      </c>
      <c r="E1066" t="s">
        <v>13823</v>
      </c>
      <c r="F1066" t="s">
        <v>38233</v>
      </c>
      <c r="G1066" t="s">
        <v>38181</v>
      </c>
    </row>
    <row r="1067" spans="1:7" ht="15" customHeight="1">
      <c r="A1067" t="s">
        <v>13911</v>
      </c>
      <c r="B1067" t="s">
        <v>13912</v>
      </c>
      <c r="C1067" t="s">
        <v>160</v>
      </c>
      <c r="D1067" t="s">
        <v>13913</v>
      </c>
      <c r="E1067" t="s">
        <v>13910</v>
      </c>
      <c r="F1067" t="s">
        <v>38233</v>
      </c>
      <c r="G1067" t="s">
        <v>38181</v>
      </c>
    </row>
    <row r="1068" spans="1:7" ht="15" customHeight="1">
      <c r="A1068" t="s">
        <v>5168</v>
      </c>
      <c r="B1068" t="s">
        <v>8923</v>
      </c>
      <c r="C1068" t="s">
        <v>160</v>
      </c>
      <c r="D1068" t="s">
        <v>13778</v>
      </c>
      <c r="E1068" t="s">
        <v>13776</v>
      </c>
      <c r="F1068" t="s">
        <v>38233</v>
      </c>
      <c r="G1068" t="s">
        <v>38181</v>
      </c>
    </row>
    <row r="1069" spans="1:7" ht="15" customHeight="1">
      <c r="A1069" t="s">
        <v>13856</v>
      </c>
      <c r="B1069" t="s">
        <v>13857</v>
      </c>
      <c r="C1069" t="s">
        <v>160</v>
      </c>
      <c r="D1069" t="s">
        <v>13858</v>
      </c>
      <c r="E1069" t="s">
        <v>13855</v>
      </c>
      <c r="F1069" t="s">
        <v>38233</v>
      </c>
      <c r="G1069" t="s">
        <v>38181</v>
      </c>
    </row>
    <row r="1070" spans="1:7" ht="15" customHeight="1">
      <c r="A1070" t="s">
        <v>3896</v>
      </c>
      <c r="B1070" t="s">
        <v>13833</v>
      </c>
      <c r="C1070" t="s">
        <v>160</v>
      </c>
      <c r="D1070" t="s">
        <v>13834</v>
      </c>
      <c r="E1070" t="s">
        <v>13832</v>
      </c>
      <c r="F1070" t="s">
        <v>38233</v>
      </c>
      <c r="G1070" t="s">
        <v>38181</v>
      </c>
    </row>
    <row r="1071" spans="1:7" ht="15" customHeight="1">
      <c r="A1071" t="s">
        <v>3864</v>
      </c>
      <c r="B1071" t="s">
        <v>2459</v>
      </c>
      <c r="C1071" t="s">
        <v>160</v>
      </c>
      <c r="D1071" t="s">
        <v>13831</v>
      </c>
      <c r="E1071" t="s">
        <v>13830</v>
      </c>
      <c r="F1071" t="s">
        <v>38233</v>
      </c>
      <c r="G1071" t="s">
        <v>38181</v>
      </c>
    </row>
    <row r="1072" spans="1:7" ht="15" customHeight="1">
      <c r="A1072" t="s">
        <v>2169</v>
      </c>
      <c r="B1072" t="s">
        <v>13804</v>
      </c>
      <c r="C1072" t="s">
        <v>160</v>
      </c>
      <c r="D1072" t="s">
        <v>13806</v>
      </c>
      <c r="E1072" t="s">
        <v>13803</v>
      </c>
      <c r="F1072" t="s">
        <v>38233</v>
      </c>
      <c r="G1072" t="s">
        <v>38181</v>
      </c>
    </row>
    <row r="1073" spans="1:7" ht="15" customHeight="1">
      <c r="A1073" t="s">
        <v>5004</v>
      </c>
      <c r="B1073" t="s">
        <v>4890</v>
      </c>
      <c r="C1073" t="s">
        <v>160</v>
      </c>
      <c r="D1073" t="s">
        <v>13920</v>
      </c>
      <c r="E1073" t="s">
        <v>13918</v>
      </c>
      <c r="F1073" t="s">
        <v>38233</v>
      </c>
      <c r="G1073" t="s">
        <v>38181</v>
      </c>
    </row>
    <row r="1074" spans="1:7" ht="15" customHeight="1">
      <c r="A1074" t="s">
        <v>13922</v>
      </c>
      <c r="B1074" t="s">
        <v>13923</v>
      </c>
      <c r="C1074" t="s">
        <v>260</v>
      </c>
      <c r="D1074" t="s">
        <v>13924</v>
      </c>
      <c r="E1074" t="s">
        <v>13921</v>
      </c>
      <c r="F1074" t="s">
        <v>38234</v>
      </c>
      <c r="G1074" t="s">
        <v>38181</v>
      </c>
    </row>
    <row r="1075" spans="1:7" ht="15" customHeight="1">
      <c r="A1075" t="s">
        <v>13963</v>
      </c>
      <c r="B1075" t="s">
        <v>13964</v>
      </c>
      <c r="C1075" t="s">
        <v>260</v>
      </c>
      <c r="D1075" t="s">
        <v>13965</v>
      </c>
      <c r="E1075" t="s">
        <v>13962</v>
      </c>
      <c r="F1075" t="s">
        <v>38234</v>
      </c>
      <c r="G1075" t="s">
        <v>38181</v>
      </c>
    </row>
    <row r="1076" spans="1:7" ht="15" customHeight="1">
      <c r="A1076" t="s">
        <v>3517</v>
      </c>
      <c r="B1076" t="s">
        <v>13953</v>
      </c>
      <c r="C1076" t="s">
        <v>260</v>
      </c>
      <c r="D1076" t="s">
        <v>13954</v>
      </c>
      <c r="E1076" t="s">
        <v>13952</v>
      </c>
      <c r="F1076" t="s">
        <v>38234</v>
      </c>
      <c r="G1076" t="s">
        <v>38181</v>
      </c>
    </row>
    <row r="1077" spans="1:7" ht="15" customHeight="1">
      <c r="A1077" t="s">
        <v>3760</v>
      </c>
      <c r="B1077" t="s">
        <v>13946</v>
      </c>
      <c r="C1077" t="s">
        <v>260</v>
      </c>
      <c r="D1077" t="s">
        <v>13948</v>
      </c>
      <c r="E1077" t="s">
        <v>13945</v>
      </c>
      <c r="F1077" t="s">
        <v>38234</v>
      </c>
      <c r="G1077" t="s">
        <v>38181</v>
      </c>
    </row>
    <row r="1078" spans="1:7" ht="15" customHeight="1">
      <c r="A1078" t="s">
        <v>13730</v>
      </c>
      <c r="B1078" t="s">
        <v>13932</v>
      </c>
      <c r="C1078" t="s">
        <v>260</v>
      </c>
      <c r="D1078" t="s">
        <v>13934</v>
      </c>
      <c r="E1078" t="s">
        <v>13931</v>
      </c>
      <c r="F1078" t="s">
        <v>38234</v>
      </c>
      <c r="G1078" t="s">
        <v>38181</v>
      </c>
    </row>
    <row r="1079" spans="1:7" ht="15" customHeight="1">
      <c r="A1079" t="s">
        <v>4346</v>
      </c>
      <c r="B1079" t="s">
        <v>13928</v>
      </c>
      <c r="C1079" t="s">
        <v>260</v>
      </c>
      <c r="D1079" t="s">
        <v>13930</v>
      </c>
      <c r="E1079" t="s">
        <v>13927</v>
      </c>
      <c r="F1079" t="s">
        <v>38234</v>
      </c>
      <c r="G1079" t="s">
        <v>38181</v>
      </c>
    </row>
    <row r="1080" spans="1:7" ht="15" customHeight="1">
      <c r="A1080" t="s">
        <v>4156</v>
      </c>
      <c r="B1080" t="s">
        <v>13936</v>
      </c>
      <c r="C1080" t="s">
        <v>260</v>
      </c>
      <c r="D1080" t="s">
        <v>13938</v>
      </c>
      <c r="E1080" t="s">
        <v>13935</v>
      </c>
      <c r="F1080" t="s">
        <v>38234</v>
      </c>
      <c r="G1080" t="s">
        <v>38181</v>
      </c>
    </row>
    <row r="1081" spans="1:7" ht="15" customHeight="1">
      <c r="A1081" t="s">
        <v>13942</v>
      </c>
      <c r="B1081" t="s">
        <v>13943</v>
      </c>
      <c r="C1081" t="s">
        <v>260</v>
      </c>
      <c r="D1081" t="s">
        <v>13944</v>
      </c>
      <c r="F1081" t="s">
        <v>38234</v>
      </c>
      <c r="G1081" t="s">
        <v>38181</v>
      </c>
    </row>
    <row r="1082" spans="1:7" ht="15" customHeight="1">
      <c r="A1082" t="s">
        <v>2330</v>
      </c>
      <c r="B1082" t="s">
        <v>13960</v>
      </c>
      <c r="C1082" t="s">
        <v>260</v>
      </c>
      <c r="D1082" t="s">
        <v>13961</v>
      </c>
      <c r="E1082" t="s">
        <v>13959</v>
      </c>
      <c r="F1082" t="s">
        <v>38234</v>
      </c>
      <c r="G1082" t="s">
        <v>38181</v>
      </c>
    </row>
    <row r="1083" spans="1:7" ht="15" customHeight="1">
      <c r="A1083" t="s">
        <v>13950</v>
      </c>
      <c r="B1083" t="s">
        <v>13812</v>
      </c>
      <c r="C1083" t="s">
        <v>260</v>
      </c>
      <c r="D1083" t="s">
        <v>13951</v>
      </c>
      <c r="E1083" t="s">
        <v>13949</v>
      </c>
      <c r="F1083" t="s">
        <v>38234</v>
      </c>
      <c r="G1083" t="s">
        <v>38181</v>
      </c>
    </row>
    <row r="1084" spans="1:7" ht="15" customHeight="1">
      <c r="A1084" t="s">
        <v>2044</v>
      </c>
      <c r="B1084" t="s">
        <v>2459</v>
      </c>
      <c r="C1084" t="s">
        <v>260</v>
      </c>
      <c r="D1084" t="s">
        <v>13958</v>
      </c>
      <c r="E1084" t="s">
        <v>13956</v>
      </c>
      <c r="F1084" t="s">
        <v>38234</v>
      </c>
      <c r="G1084" t="s">
        <v>38181</v>
      </c>
    </row>
    <row r="1085" spans="1:7" ht="15" customHeight="1">
      <c r="A1085" t="s">
        <v>13940</v>
      </c>
      <c r="B1085" t="s">
        <v>9210</v>
      </c>
      <c r="C1085" t="s">
        <v>260</v>
      </c>
      <c r="D1085" t="s">
        <v>13941</v>
      </c>
      <c r="E1085" t="s">
        <v>13939</v>
      </c>
      <c r="F1085" t="s">
        <v>38234</v>
      </c>
      <c r="G1085" t="s">
        <v>38181</v>
      </c>
    </row>
    <row r="1086" spans="1:7" ht="15" customHeight="1">
      <c r="A1086" t="s">
        <v>12978</v>
      </c>
      <c r="B1086" t="s">
        <v>12979</v>
      </c>
      <c r="C1086" t="s">
        <v>9820</v>
      </c>
      <c r="D1086" t="s">
        <v>12981</v>
      </c>
      <c r="E1086" t="s">
        <v>12977</v>
      </c>
      <c r="F1086" t="s">
        <v>38180</v>
      </c>
      <c r="G1086" t="s">
        <v>38181</v>
      </c>
    </row>
    <row r="1087" spans="1:7" ht="15" customHeight="1">
      <c r="A1087" t="s">
        <v>4850</v>
      </c>
      <c r="B1087" t="s">
        <v>10168</v>
      </c>
      <c r="C1087" t="s">
        <v>9820</v>
      </c>
      <c r="D1087" t="s">
        <v>10169</v>
      </c>
      <c r="E1087" t="s">
        <v>10167</v>
      </c>
      <c r="F1087" t="s">
        <v>38180</v>
      </c>
      <c r="G1087" t="s">
        <v>38181</v>
      </c>
    </row>
    <row r="1088" spans="1:7" ht="15" customHeight="1">
      <c r="A1088" t="s">
        <v>6968</v>
      </c>
      <c r="B1088" t="s">
        <v>12140</v>
      </c>
      <c r="C1088" t="s">
        <v>9820</v>
      </c>
      <c r="D1088" t="s">
        <v>12142</v>
      </c>
      <c r="E1088" t="s">
        <v>12139</v>
      </c>
      <c r="F1088" t="s">
        <v>38180</v>
      </c>
      <c r="G1088" t="s">
        <v>38181</v>
      </c>
    </row>
    <row r="1089" spans="1:7" ht="15" customHeight="1">
      <c r="A1089" t="s">
        <v>4551</v>
      </c>
      <c r="B1089" t="s">
        <v>5384</v>
      </c>
      <c r="C1089" t="s">
        <v>9820</v>
      </c>
      <c r="D1089" t="s">
        <v>10693</v>
      </c>
      <c r="E1089" t="s">
        <v>10691</v>
      </c>
      <c r="F1089" t="s">
        <v>38180</v>
      </c>
      <c r="G1089" t="s">
        <v>38181</v>
      </c>
    </row>
    <row r="1090" spans="1:7" ht="15" customHeight="1">
      <c r="A1090" t="s">
        <v>13362</v>
      </c>
      <c r="B1090" t="s">
        <v>13363</v>
      </c>
      <c r="C1090" t="s">
        <v>9820</v>
      </c>
      <c r="D1090" t="s">
        <v>13365</v>
      </c>
      <c r="E1090" t="s">
        <v>13361</v>
      </c>
      <c r="F1090" t="s">
        <v>38180</v>
      </c>
      <c r="G1090" t="s">
        <v>38181</v>
      </c>
    </row>
    <row r="1091" spans="1:7" ht="15" customHeight="1">
      <c r="A1091" t="s">
        <v>3176</v>
      </c>
      <c r="B1091" t="s">
        <v>12461</v>
      </c>
      <c r="C1091" t="s">
        <v>9820</v>
      </c>
      <c r="D1091" t="s">
        <v>12462</v>
      </c>
      <c r="E1091" t="s">
        <v>12460</v>
      </c>
      <c r="F1091" t="s">
        <v>38180</v>
      </c>
      <c r="G1091" t="s">
        <v>38181</v>
      </c>
    </row>
    <row r="1092" spans="1:7" ht="15" customHeight="1">
      <c r="A1092" t="s">
        <v>9819</v>
      </c>
      <c r="B1092" t="s">
        <v>7005</v>
      </c>
      <c r="C1092" t="s">
        <v>9820</v>
      </c>
      <c r="D1092" t="s">
        <v>9822</v>
      </c>
      <c r="E1092" t="s">
        <v>9818</v>
      </c>
      <c r="F1092" t="s">
        <v>38180</v>
      </c>
      <c r="G1092" t="s">
        <v>38181</v>
      </c>
    </row>
    <row r="1093" spans="1:7" ht="15" customHeight="1">
      <c r="A1093" t="s">
        <v>7794</v>
      </c>
      <c r="B1093" t="s">
        <v>10546</v>
      </c>
      <c r="C1093" t="s">
        <v>9820</v>
      </c>
      <c r="D1093" t="s">
        <v>10548</v>
      </c>
      <c r="E1093" t="s">
        <v>10545</v>
      </c>
      <c r="F1093" t="s">
        <v>38180</v>
      </c>
      <c r="G1093" t="s">
        <v>38181</v>
      </c>
    </row>
    <row r="1094" spans="1:7" ht="15" customHeight="1">
      <c r="A1094" t="s">
        <v>2739</v>
      </c>
      <c r="B1094" t="s">
        <v>12891</v>
      </c>
      <c r="C1094" t="s">
        <v>9820</v>
      </c>
      <c r="D1094" t="s">
        <v>12893</v>
      </c>
      <c r="E1094" t="s">
        <v>12890</v>
      </c>
      <c r="F1094" t="s">
        <v>38180</v>
      </c>
      <c r="G1094" t="s">
        <v>38181</v>
      </c>
    </row>
    <row r="1095" spans="1:7" ht="15" customHeight="1">
      <c r="A1095" t="s">
        <v>12622</v>
      </c>
      <c r="B1095" t="s">
        <v>12623</v>
      </c>
      <c r="C1095" t="s">
        <v>9820</v>
      </c>
      <c r="D1095" t="s">
        <v>12625</v>
      </c>
      <c r="E1095" t="s">
        <v>12621</v>
      </c>
      <c r="F1095" t="s">
        <v>38180</v>
      </c>
      <c r="G1095" t="s">
        <v>38181</v>
      </c>
    </row>
    <row r="1096" spans="1:7" ht="15" customHeight="1">
      <c r="A1096" t="s">
        <v>7993</v>
      </c>
      <c r="B1096" t="s">
        <v>10466</v>
      </c>
      <c r="C1096" t="s">
        <v>9820</v>
      </c>
      <c r="D1096" t="s">
        <v>10468</v>
      </c>
      <c r="E1096" t="s">
        <v>10465</v>
      </c>
      <c r="F1096" t="s">
        <v>38180</v>
      </c>
      <c r="G1096" t="s">
        <v>38181</v>
      </c>
    </row>
    <row r="1097" spans="1:7" ht="15" customHeight="1">
      <c r="A1097" t="s">
        <v>13288</v>
      </c>
      <c r="B1097" t="s">
        <v>13289</v>
      </c>
      <c r="C1097" t="s">
        <v>9820</v>
      </c>
      <c r="D1097" t="s">
        <v>13291</v>
      </c>
      <c r="E1097" t="s">
        <v>13287</v>
      </c>
      <c r="F1097" t="s">
        <v>38180</v>
      </c>
      <c r="G1097" t="s">
        <v>38181</v>
      </c>
    </row>
    <row r="1098" spans="1:7" ht="15" customHeight="1">
      <c r="A1098" t="s">
        <v>4440</v>
      </c>
      <c r="B1098" t="s">
        <v>10667</v>
      </c>
      <c r="C1098" t="s">
        <v>9820</v>
      </c>
      <c r="D1098" t="s">
        <v>10669</v>
      </c>
      <c r="E1098" t="s">
        <v>10666</v>
      </c>
      <c r="F1098" t="s">
        <v>38180</v>
      </c>
      <c r="G1098" t="s">
        <v>38181</v>
      </c>
    </row>
    <row r="1099" spans="1:7" ht="15" customHeight="1">
      <c r="A1099" t="s">
        <v>12428</v>
      </c>
      <c r="B1099" t="s">
        <v>12429</v>
      </c>
      <c r="C1099" t="s">
        <v>9820</v>
      </c>
      <c r="D1099" t="s">
        <v>12431</v>
      </c>
      <c r="E1099" t="s">
        <v>12427</v>
      </c>
      <c r="F1099" t="s">
        <v>38180</v>
      </c>
      <c r="G1099" t="s">
        <v>38181</v>
      </c>
    </row>
    <row r="1100" spans="1:7" ht="15" customHeight="1">
      <c r="A1100" t="s">
        <v>2848</v>
      </c>
      <c r="B1100" t="s">
        <v>11524</v>
      </c>
      <c r="C1100" t="s">
        <v>9820</v>
      </c>
      <c r="D1100" t="s">
        <v>11525</v>
      </c>
      <c r="E1100" t="s">
        <v>11523</v>
      </c>
      <c r="F1100" t="s">
        <v>38180</v>
      </c>
      <c r="G1100" t="s">
        <v>38181</v>
      </c>
    </row>
    <row r="1101" spans="1:7" ht="15" customHeight="1">
      <c r="A1101" t="s">
        <v>13574</v>
      </c>
      <c r="B1101" t="s">
        <v>13575</v>
      </c>
      <c r="C1101" t="s">
        <v>9820</v>
      </c>
      <c r="D1101" t="s">
        <v>13577</v>
      </c>
      <c r="E1101" t="s">
        <v>13573</v>
      </c>
      <c r="F1101" t="s">
        <v>38180</v>
      </c>
      <c r="G1101" t="s">
        <v>38181</v>
      </c>
    </row>
    <row r="1102" spans="1:7" ht="15" customHeight="1">
      <c r="A1102" t="s">
        <v>3155</v>
      </c>
      <c r="B1102" t="s">
        <v>12270</v>
      </c>
      <c r="C1102" t="s">
        <v>9820</v>
      </c>
      <c r="D1102" t="s">
        <v>12272</v>
      </c>
      <c r="E1102" t="s">
        <v>12269</v>
      </c>
      <c r="F1102" t="s">
        <v>38180</v>
      </c>
      <c r="G1102" t="s">
        <v>38181</v>
      </c>
    </row>
    <row r="1103" spans="1:7" ht="15" customHeight="1">
      <c r="A1103" t="s">
        <v>3013</v>
      </c>
      <c r="B1103" t="s">
        <v>12696</v>
      </c>
      <c r="C1103" t="s">
        <v>9820</v>
      </c>
      <c r="D1103" t="s">
        <v>12698</v>
      </c>
      <c r="E1103" t="s">
        <v>12695</v>
      </c>
      <c r="F1103" t="s">
        <v>38180</v>
      </c>
      <c r="G1103" t="s">
        <v>38181</v>
      </c>
    </row>
    <row r="1104" spans="1:7" ht="15" customHeight="1">
      <c r="A1104" t="s">
        <v>3906</v>
      </c>
      <c r="B1104" t="s">
        <v>11592</v>
      </c>
      <c r="C1104" t="s">
        <v>9820</v>
      </c>
      <c r="D1104" t="s">
        <v>11594</v>
      </c>
      <c r="E1104" t="s">
        <v>11591</v>
      </c>
      <c r="F1104" t="s">
        <v>38180</v>
      </c>
      <c r="G1104" t="s">
        <v>38181</v>
      </c>
    </row>
    <row r="1105" spans="1:7" ht="15" customHeight="1">
      <c r="A1105" t="s">
        <v>6968</v>
      </c>
      <c r="B1105" t="s">
        <v>12145</v>
      </c>
      <c r="C1105" t="s">
        <v>9820</v>
      </c>
      <c r="D1105" t="s">
        <v>12147</v>
      </c>
      <c r="E1105" t="s">
        <v>12144</v>
      </c>
      <c r="F1105" t="s">
        <v>38180</v>
      </c>
      <c r="G1105" t="s">
        <v>38181</v>
      </c>
    </row>
    <row r="1106" spans="1:7" ht="15" customHeight="1">
      <c r="A1106" t="s">
        <v>3176</v>
      </c>
      <c r="B1106" t="s">
        <v>9210</v>
      </c>
      <c r="C1106" t="s">
        <v>9820</v>
      </c>
      <c r="D1106" t="s">
        <v>12493</v>
      </c>
      <c r="E1106" t="s">
        <v>12491</v>
      </c>
      <c r="F1106" t="s">
        <v>38180</v>
      </c>
      <c r="G1106" t="s">
        <v>38181</v>
      </c>
    </row>
    <row r="1107" spans="1:7" ht="15" customHeight="1">
      <c r="A1107" t="s">
        <v>2411</v>
      </c>
      <c r="B1107" t="s">
        <v>3572</v>
      </c>
      <c r="C1107" t="s">
        <v>304</v>
      </c>
      <c r="D1107" t="s">
        <v>13994</v>
      </c>
      <c r="E1107" t="s">
        <v>13992</v>
      </c>
      <c r="F1107" t="s">
        <v>38235</v>
      </c>
      <c r="G1107" t="s">
        <v>38181</v>
      </c>
    </row>
    <row r="1108" spans="1:7" ht="15" customHeight="1">
      <c r="A1108" t="s">
        <v>8560</v>
      </c>
      <c r="B1108" t="s">
        <v>3212</v>
      </c>
      <c r="C1108" t="s">
        <v>304</v>
      </c>
      <c r="D1108" t="s">
        <v>14001</v>
      </c>
      <c r="E1108" t="s">
        <v>13999</v>
      </c>
      <c r="F1108" t="s">
        <v>38235</v>
      </c>
      <c r="G1108" t="s">
        <v>38181</v>
      </c>
    </row>
    <row r="1109" spans="1:7" ht="15" customHeight="1">
      <c r="A1109" t="s">
        <v>4440</v>
      </c>
      <c r="B1109" t="s">
        <v>13980</v>
      </c>
      <c r="C1109" t="s">
        <v>304</v>
      </c>
      <c r="E1109" t="s">
        <v>13979</v>
      </c>
      <c r="F1109" t="s">
        <v>38235</v>
      </c>
      <c r="G1109" t="s">
        <v>38181</v>
      </c>
    </row>
    <row r="1110" spans="1:7" ht="15" customHeight="1">
      <c r="A1110" t="s">
        <v>3176</v>
      </c>
      <c r="B1110" t="s">
        <v>13984</v>
      </c>
      <c r="C1110" t="s">
        <v>304</v>
      </c>
      <c r="D1110" t="s">
        <v>13985</v>
      </c>
      <c r="E1110" t="s">
        <v>13983</v>
      </c>
      <c r="F1110" t="s">
        <v>38235</v>
      </c>
      <c r="G1110" t="s">
        <v>38181</v>
      </c>
    </row>
    <row r="1111" spans="1:7" ht="15" customHeight="1">
      <c r="A1111" t="s">
        <v>11809</v>
      </c>
      <c r="B1111" t="s">
        <v>13966</v>
      </c>
      <c r="C1111" t="s">
        <v>304</v>
      </c>
      <c r="D1111" t="s">
        <v>13968</v>
      </c>
      <c r="F1111" t="s">
        <v>38235</v>
      </c>
      <c r="G1111" t="s">
        <v>38181</v>
      </c>
    </row>
    <row r="1112" spans="1:7" ht="15" customHeight="1">
      <c r="A1112" t="s">
        <v>4114</v>
      </c>
      <c r="B1112" t="s">
        <v>5191</v>
      </c>
      <c r="C1112" t="s">
        <v>304</v>
      </c>
      <c r="D1112" t="s">
        <v>14017</v>
      </c>
      <c r="E1112" t="s">
        <v>14016</v>
      </c>
      <c r="F1112" t="s">
        <v>38235</v>
      </c>
      <c r="G1112" t="s">
        <v>38181</v>
      </c>
    </row>
    <row r="1113" spans="1:7" ht="15" customHeight="1">
      <c r="A1113" t="s">
        <v>2297</v>
      </c>
      <c r="B1113" t="s">
        <v>8348</v>
      </c>
      <c r="C1113" t="s">
        <v>304</v>
      </c>
      <c r="D1113" t="s">
        <v>13976</v>
      </c>
      <c r="F1113" t="s">
        <v>38235</v>
      </c>
      <c r="G1113" t="s">
        <v>38181</v>
      </c>
    </row>
    <row r="1114" spans="1:7" ht="15" customHeight="1">
      <c r="A1114" t="s">
        <v>3155</v>
      </c>
      <c r="B1114" t="s">
        <v>13988</v>
      </c>
      <c r="C1114" t="s">
        <v>304</v>
      </c>
      <c r="D1114" t="s">
        <v>13989</v>
      </c>
      <c r="E1114" t="s">
        <v>13987</v>
      </c>
      <c r="F1114" t="s">
        <v>38235</v>
      </c>
      <c r="G1114" t="s">
        <v>38181</v>
      </c>
    </row>
    <row r="1115" spans="1:7" ht="15" customHeight="1">
      <c r="A1115" t="s">
        <v>4304</v>
      </c>
      <c r="B1115" t="s">
        <v>12061</v>
      </c>
      <c r="C1115" t="s">
        <v>304</v>
      </c>
      <c r="D1115" t="s">
        <v>14006</v>
      </c>
      <c r="F1115" t="s">
        <v>38235</v>
      </c>
      <c r="G1115" t="s">
        <v>38181</v>
      </c>
    </row>
    <row r="1116" spans="1:7" ht="15" customHeight="1">
      <c r="A1116" t="s">
        <v>2658</v>
      </c>
      <c r="B1116" t="s">
        <v>14019</v>
      </c>
      <c r="C1116" t="s">
        <v>304</v>
      </c>
      <c r="D1116" t="s">
        <v>14021</v>
      </c>
      <c r="E1116" t="s">
        <v>14018</v>
      </c>
      <c r="F1116" t="s">
        <v>38235</v>
      </c>
      <c r="G1116" t="s">
        <v>38181</v>
      </c>
    </row>
    <row r="1117" spans="1:7" ht="15" customHeight="1">
      <c r="A1117" t="s">
        <v>4177</v>
      </c>
      <c r="B1117" t="s">
        <v>9477</v>
      </c>
      <c r="C1117" t="s">
        <v>304</v>
      </c>
      <c r="D1117" t="s">
        <v>14003</v>
      </c>
      <c r="E1117" t="s">
        <v>14002</v>
      </c>
      <c r="F1117" t="s">
        <v>38235</v>
      </c>
      <c r="G1117" t="s">
        <v>38181</v>
      </c>
    </row>
    <row r="1118" spans="1:7" ht="15" customHeight="1">
      <c r="A1118" t="s">
        <v>2500</v>
      </c>
      <c r="B1118" t="s">
        <v>14024</v>
      </c>
      <c r="C1118" t="s">
        <v>304</v>
      </c>
      <c r="D1118" t="s">
        <v>14026</v>
      </c>
      <c r="E1118" t="s">
        <v>14023</v>
      </c>
      <c r="F1118" t="s">
        <v>38235</v>
      </c>
      <c r="G1118" t="s">
        <v>38181</v>
      </c>
    </row>
    <row r="1119" spans="1:7" ht="15" customHeight="1">
      <c r="A1119" t="s">
        <v>2611</v>
      </c>
      <c r="B1119" t="s">
        <v>14009</v>
      </c>
      <c r="C1119" t="s">
        <v>304</v>
      </c>
      <c r="D1119" t="s">
        <v>14011</v>
      </c>
      <c r="E1119" t="s">
        <v>14008</v>
      </c>
      <c r="F1119" t="s">
        <v>38235</v>
      </c>
      <c r="G1119" t="s">
        <v>38181</v>
      </c>
    </row>
    <row r="1120" spans="1:7" ht="15" customHeight="1">
      <c r="A1120" t="s">
        <v>3896</v>
      </c>
      <c r="B1120" t="s">
        <v>13973</v>
      </c>
      <c r="C1120" t="s">
        <v>304</v>
      </c>
      <c r="D1120" t="s">
        <v>13975</v>
      </c>
      <c r="E1120" t="s">
        <v>13972</v>
      </c>
      <c r="F1120" t="s">
        <v>38235</v>
      </c>
      <c r="G1120" t="s">
        <v>38181</v>
      </c>
    </row>
    <row r="1121" spans="1:7" ht="15" customHeight="1">
      <c r="A1121" t="s">
        <v>3155</v>
      </c>
      <c r="B1121" t="s">
        <v>14013</v>
      </c>
      <c r="C1121" t="s">
        <v>304</v>
      </c>
      <c r="D1121" t="s">
        <v>14015</v>
      </c>
      <c r="E1121" t="s">
        <v>14012</v>
      </c>
      <c r="F1121" t="s">
        <v>38235</v>
      </c>
      <c r="G1121" t="s">
        <v>38181</v>
      </c>
    </row>
    <row r="1122" spans="1:7" ht="15" customHeight="1">
      <c r="A1122" t="s">
        <v>4386</v>
      </c>
      <c r="B1122" t="s">
        <v>13996</v>
      </c>
      <c r="C1122" t="s">
        <v>304</v>
      </c>
      <c r="D1122" t="s">
        <v>13998</v>
      </c>
      <c r="E1122" t="s">
        <v>13995</v>
      </c>
      <c r="F1122" t="s">
        <v>38235</v>
      </c>
      <c r="G1122" t="s">
        <v>38181</v>
      </c>
    </row>
    <row r="1123" spans="1:7" ht="15" customHeight="1">
      <c r="A1123" t="s">
        <v>8707</v>
      </c>
      <c r="B1123" t="s">
        <v>8708</v>
      </c>
      <c r="C1123" t="s">
        <v>1268</v>
      </c>
      <c r="D1123" t="s">
        <v>8710</v>
      </c>
      <c r="E1123" t="s">
        <v>8706</v>
      </c>
      <c r="F1123" t="s">
        <v>38182</v>
      </c>
      <c r="G1123" t="s">
        <v>38181</v>
      </c>
    </row>
    <row r="1124" spans="1:7" ht="15" customHeight="1">
      <c r="A1124" t="s">
        <v>3715</v>
      </c>
      <c r="B1124" t="s">
        <v>9064</v>
      </c>
      <c r="C1124" t="s">
        <v>9046</v>
      </c>
      <c r="D1124" t="s">
        <v>9065</v>
      </c>
      <c r="E1124" t="s">
        <v>9063</v>
      </c>
      <c r="F1124" t="s">
        <v>38215</v>
      </c>
      <c r="G1124" t="s">
        <v>38181</v>
      </c>
    </row>
    <row r="1125" spans="1:7" ht="15" customHeight="1">
      <c r="A1125" t="s">
        <v>9089</v>
      </c>
      <c r="B1125" t="s">
        <v>4740</v>
      </c>
      <c r="C1125" t="s">
        <v>9046</v>
      </c>
      <c r="D1125" t="s">
        <v>9091</v>
      </c>
      <c r="E1125" t="s">
        <v>9088</v>
      </c>
      <c r="F1125" t="s">
        <v>38215</v>
      </c>
      <c r="G1125" t="s">
        <v>38181</v>
      </c>
    </row>
    <row r="1126" spans="1:7" ht="15" customHeight="1">
      <c r="A1126" t="s">
        <v>5617</v>
      </c>
      <c r="B1126" t="s">
        <v>4000</v>
      </c>
      <c r="C1126" t="s">
        <v>9046</v>
      </c>
      <c r="D1126" t="s">
        <v>9075</v>
      </c>
      <c r="E1126" t="s">
        <v>9073</v>
      </c>
      <c r="F1126" t="s">
        <v>38215</v>
      </c>
      <c r="G1126" t="s">
        <v>38181</v>
      </c>
    </row>
    <row r="1127" spans="1:7" ht="15" customHeight="1">
      <c r="A1127" t="s">
        <v>3538</v>
      </c>
      <c r="B1127" t="s">
        <v>4000</v>
      </c>
      <c r="C1127" t="s">
        <v>9046</v>
      </c>
      <c r="D1127" t="s">
        <v>9083</v>
      </c>
      <c r="E1127" t="s">
        <v>9081</v>
      </c>
      <c r="F1127" t="s">
        <v>38215</v>
      </c>
      <c r="G1127" t="s">
        <v>38181</v>
      </c>
    </row>
    <row r="1128" spans="1:7" ht="15" customHeight="1">
      <c r="A1128" t="s">
        <v>3712</v>
      </c>
      <c r="B1128" t="s">
        <v>9067</v>
      </c>
      <c r="C1128" t="s">
        <v>9046</v>
      </c>
      <c r="D1128" t="s">
        <v>9068</v>
      </c>
      <c r="E1128" t="s">
        <v>9066</v>
      </c>
      <c r="F1128" t="s">
        <v>38215</v>
      </c>
      <c r="G1128" t="s">
        <v>38181</v>
      </c>
    </row>
    <row r="1129" spans="1:7" ht="15" customHeight="1">
      <c r="A1129" t="s">
        <v>2311</v>
      </c>
      <c r="B1129" t="s">
        <v>5916</v>
      </c>
      <c r="C1129" t="s">
        <v>9046</v>
      </c>
      <c r="D1129" t="s">
        <v>9061</v>
      </c>
      <c r="E1129" t="s">
        <v>9060</v>
      </c>
      <c r="F1129" t="s">
        <v>38215</v>
      </c>
      <c r="G1129" t="s">
        <v>38181</v>
      </c>
    </row>
    <row r="1130" spans="1:7" ht="15" customHeight="1">
      <c r="A1130" t="s">
        <v>3176</v>
      </c>
      <c r="B1130" t="s">
        <v>9070</v>
      </c>
      <c r="C1130" t="s">
        <v>9046</v>
      </c>
      <c r="D1130" t="s">
        <v>9072</v>
      </c>
      <c r="E1130" t="s">
        <v>9069</v>
      </c>
      <c r="F1130" t="s">
        <v>38215</v>
      </c>
      <c r="G1130" t="s">
        <v>38181</v>
      </c>
    </row>
    <row r="1131" spans="1:7" ht="15" customHeight="1">
      <c r="A1131" t="s">
        <v>4753</v>
      </c>
      <c r="B1131" t="s">
        <v>9078</v>
      </c>
      <c r="C1131" t="s">
        <v>9046</v>
      </c>
      <c r="D1131" t="s">
        <v>9080</v>
      </c>
      <c r="E1131" t="s">
        <v>9077</v>
      </c>
      <c r="F1131" t="s">
        <v>38215</v>
      </c>
      <c r="G1131" t="s">
        <v>38181</v>
      </c>
    </row>
    <row r="1132" spans="1:7" ht="15" customHeight="1">
      <c r="A1132" t="s">
        <v>4670</v>
      </c>
      <c r="B1132" t="s">
        <v>9053</v>
      </c>
      <c r="C1132" t="s">
        <v>9046</v>
      </c>
      <c r="D1132" t="s">
        <v>9055</v>
      </c>
      <c r="E1132" t="s">
        <v>9052</v>
      </c>
      <c r="F1132" t="s">
        <v>38215</v>
      </c>
      <c r="G1132" t="s">
        <v>38181</v>
      </c>
    </row>
    <row r="1133" spans="1:7" ht="15" customHeight="1">
      <c r="A1133" t="s">
        <v>9085</v>
      </c>
      <c r="B1133" t="s">
        <v>4695</v>
      </c>
      <c r="C1133" t="s">
        <v>9046</v>
      </c>
      <c r="D1133" t="s">
        <v>9087</v>
      </c>
      <c r="E1133" t="s">
        <v>9084</v>
      </c>
      <c r="F1133" t="s">
        <v>38215</v>
      </c>
      <c r="G1133" t="s">
        <v>38181</v>
      </c>
    </row>
    <row r="1134" spans="1:7" ht="15" customHeight="1">
      <c r="A1134" t="s">
        <v>2297</v>
      </c>
      <c r="B1134" t="s">
        <v>9058</v>
      </c>
      <c r="C1134" t="s">
        <v>9046</v>
      </c>
      <c r="D1134" t="s">
        <v>9059</v>
      </c>
      <c r="E1134" t="s">
        <v>9057</v>
      </c>
      <c r="F1134" t="s">
        <v>38215</v>
      </c>
      <c r="G1134" t="s">
        <v>38181</v>
      </c>
    </row>
    <row r="1135" spans="1:7" ht="15" customHeight="1">
      <c r="A1135" t="s">
        <v>5527</v>
      </c>
      <c r="B1135" t="s">
        <v>9045</v>
      </c>
      <c r="C1135" t="s">
        <v>9046</v>
      </c>
      <c r="D1135" t="s">
        <v>9047</v>
      </c>
      <c r="E1135" t="s">
        <v>9044</v>
      </c>
      <c r="F1135" t="s">
        <v>38236</v>
      </c>
      <c r="G1135" t="s">
        <v>38181</v>
      </c>
    </row>
    <row r="1136" spans="1:7" ht="15" customHeight="1">
      <c r="A1136" t="s">
        <v>3951</v>
      </c>
      <c r="B1136" t="s">
        <v>3222</v>
      </c>
      <c r="C1136" t="s">
        <v>9046</v>
      </c>
      <c r="D1136" t="s">
        <v>9093</v>
      </c>
      <c r="E1136" t="s">
        <v>9092</v>
      </c>
      <c r="F1136" t="s">
        <v>38215</v>
      </c>
      <c r="G1136" t="s">
        <v>38181</v>
      </c>
    </row>
    <row r="1137" spans="1:7" ht="15" customHeight="1">
      <c r="A1137" t="s">
        <v>3951</v>
      </c>
      <c r="B1137" t="s">
        <v>11433</v>
      </c>
      <c r="C1137" t="s">
        <v>9794</v>
      </c>
      <c r="D1137" t="s">
        <v>11435</v>
      </c>
      <c r="E1137" t="s">
        <v>11432</v>
      </c>
      <c r="F1137" t="s">
        <v>38180</v>
      </c>
      <c r="G1137" t="s">
        <v>38181</v>
      </c>
    </row>
    <row r="1138" spans="1:7" ht="15" customHeight="1">
      <c r="A1138" t="s">
        <v>3589</v>
      </c>
      <c r="B1138" t="s">
        <v>9698</v>
      </c>
      <c r="C1138" t="s">
        <v>9794</v>
      </c>
      <c r="D1138" t="s">
        <v>12123</v>
      </c>
      <c r="E1138" t="s">
        <v>12122</v>
      </c>
      <c r="F1138" t="s">
        <v>38180</v>
      </c>
      <c r="G1138" t="s">
        <v>38181</v>
      </c>
    </row>
    <row r="1139" spans="1:7" ht="15" customHeight="1">
      <c r="A1139" t="s">
        <v>12516</v>
      </c>
      <c r="B1139" t="s">
        <v>12517</v>
      </c>
      <c r="C1139" t="s">
        <v>9794</v>
      </c>
      <c r="D1139" t="s">
        <v>12518</v>
      </c>
      <c r="E1139" t="s">
        <v>12515</v>
      </c>
      <c r="F1139" t="s">
        <v>38180</v>
      </c>
      <c r="G1139" t="s">
        <v>38181</v>
      </c>
    </row>
    <row r="1140" spans="1:7" ht="15" customHeight="1">
      <c r="A1140" t="s">
        <v>7944</v>
      </c>
      <c r="B1140" t="s">
        <v>6224</v>
      </c>
      <c r="C1140" t="s">
        <v>9794</v>
      </c>
      <c r="D1140" t="s">
        <v>12932</v>
      </c>
      <c r="E1140" t="s">
        <v>12930</v>
      </c>
      <c r="F1140" t="s">
        <v>38180</v>
      </c>
      <c r="G1140" t="s">
        <v>38181</v>
      </c>
    </row>
    <row r="1141" spans="1:7" ht="15" customHeight="1">
      <c r="A1141" t="s">
        <v>5729</v>
      </c>
      <c r="B1141" t="s">
        <v>12109</v>
      </c>
      <c r="C1141" t="s">
        <v>9794</v>
      </c>
      <c r="D1141" t="s">
        <v>12111</v>
      </c>
      <c r="E1141" t="s">
        <v>12108</v>
      </c>
      <c r="F1141" t="s">
        <v>38180</v>
      </c>
      <c r="G1141" t="s">
        <v>38181</v>
      </c>
    </row>
    <row r="1142" spans="1:7" ht="15" customHeight="1">
      <c r="A1142" t="s">
        <v>2790</v>
      </c>
      <c r="B1142" t="s">
        <v>11280</v>
      </c>
      <c r="C1142" t="s">
        <v>9794</v>
      </c>
      <c r="D1142" t="s">
        <v>11281</v>
      </c>
      <c r="E1142" t="s">
        <v>11279</v>
      </c>
      <c r="F1142" t="s">
        <v>38180</v>
      </c>
      <c r="G1142" t="s">
        <v>38181</v>
      </c>
    </row>
    <row r="1143" spans="1:7" ht="15" customHeight="1">
      <c r="A1143" t="s">
        <v>13239</v>
      </c>
      <c r="B1143" t="s">
        <v>13240</v>
      </c>
      <c r="C1143" t="s">
        <v>9794</v>
      </c>
      <c r="D1143" t="s">
        <v>13241</v>
      </c>
      <c r="E1143" t="s">
        <v>13238</v>
      </c>
      <c r="F1143" t="s">
        <v>38180</v>
      </c>
      <c r="G1143" t="s">
        <v>38181</v>
      </c>
    </row>
    <row r="1144" spans="1:7" ht="15" customHeight="1">
      <c r="A1144" t="s">
        <v>10027</v>
      </c>
      <c r="B1144" t="s">
        <v>10028</v>
      </c>
      <c r="C1144" t="s">
        <v>9794</v>
      </c>
      <c r="D1144" t="s">
        <v>10030</v>
      </c>
      <c r="E1144" t="s">
        <v>10026</v>
      </c>
      <c r="F1144" t="s">
        <v>38180</v>
      </c>
      <c r="G1144" t="s">
        <v>38181</v>
      </c>
    </row>
    <row r="1145" spans="1:7" ht="15" customHeight="1">
      <c r="A1145" t="s">
        <v>13527</v>
      </c>
      <c r="B1145" t="s">
        <v>13528</v>
      </c>
      <c r="C1145" t="s">
        <v>9794</v>
      </c>
      <c r="D1145" t="s">
        <v>13530</v>
      </c>
      <c r="E1145" t="s">
        <v>13526</v>
      </c>
      <c r="F1145" t="s">
        <v>38180</v>
      </c>
      <c r="G1145" t="s">
        <v>38181</v>
      </c>
    </row>
    <row r="1146" spans="1:7" ht="15" customHeight="1">
      <c r="A1146" t="s">
        <v>3283</v>
      </c>
      <c r="B1146" t="s">
        <v>12380</v>
      </c>
      <c r="C1146" t="s">
        <v>9794</v>
      </c>
      <c r="D1146" t="s">
        <v>12382</v>
      </c>
      <c r="E1146" t="s">
        <v>12379</v>
      </c>
      <c r="F1146" t="s">
        <v>38180</v>
      </c>
      <c r="G1146" t="s">
        <v>38181</v>
      </c>
    </row>
    <row r="1147" spans="1:7" ht="15" customHeight="1">
      <c r="A1147" t="s">
        <v>6043</v>
      </c>
      <c r="B1147" t="s">
        <v>11871</v>
      </c>
      <c r="C1147" t="s">
        <v>9794</v>
      </c>
      <c r="D1147" t="s">
        <v>11872</v>
      </c>
      <c r="E1147" t="s">
        <v>11870</v>
      </c>
      <c r="F1147" t="s">
        <v>38180</v>
      </c>
      <c r="G1147" t="s">
        <v>38181</v>
      </c>
    </row>
    <row r="1148" spans="1:7" ht="15" customHeight="1">
      <c r="A1148" t="s">
        <v>13461</v>
      </c>
      <c r="B1148" t="s">
        <v>13462</v>
      </c>
      <c r="C1148" t="s">
        <v>9794</v>
      </c>
      <c r="D1148" t="s">
        <v>13464</v>
      </c>
      <c r="E1148" t="s">
        <v>13460</v>
      </c>
      <c r="F1148" t="s">
        <v>38180</v>
      </c>
      <c r="G1148" t="s">
        <v>38181</v>
      </c>
    </row>
    <row r="1149" spans="1:7" ht="15" customHeight="1">
      <c r="A1149" t="s">
        <v>11367</v>
      </c>
      <c r="B1149" t="s">
        <v>11368</v>
      </c>
      <c r="C1149" t="s">
        <v>9794</v>
      </c>
      <c r="D1149" t="s">
        <v>11370</v>
      </c>
      <c r="E1149" t="s">
        <v>11366</v>
      </c>
      <c r="F1149" t="s">
        <v>38180</v>
      </c>
      <c r="G1149" t="s">
        <v>38181</v>
      </c>
    </row>
    <row r="1150" spans="1:7" ht="15" customHeight="1">
      <c r="A1150" t="s">
        <v>6715</v>
      </c>
      <c r="B1150" t="s">
        <v>12028</v>
      </c>
      <c r="C1150" t="s">
        <v>9794</v>
      </c>
      <c r="D1150" t="s">
        <v>12029</v>
      </c>
      <c r="E1150" t="s">
        <v>12027</v>
      </c>
      <c r="F1150" t="s">
        <v>38180</v>
      </c>
      <c r="G1150" t="s">
        <v>38181</v>
      </c>
    </row>
    <row r="1151" spans="1:7" ht="15" customHeight="1">
      <c r="A1151" t="s">
        <v>3951</v>
      </c>
      <c r="B1151" t="s">
        <v>11357</v>
      </c>
      <c r="C1151" t="s">
        <v>9794</v>
      </c>
      <c r="D1151" t="s">
        <v>11358</v>
      </c>
      <c r="E1151" t="s">
        <v>11356</v>
      </c>
      <c r="F1151" t="s">
        <v>38180</v>
      </c>
      <c r="G1151" t="s">
        <v>38181</v>
      </c>
    </row>
    <row r="1152" spans="1:7" ht="15" customHeight="1">
      <c r="A1152" t="s">
        <v>5004</v>
      </c>
      <c r="B1152" t="s">
        <v>2967</v>
      </c>
      <c r="C1152" t="s">
        <v>9794</v>
      </c>
      <c r="D1152" t="s">
        <v>9993</v>
      </c>
      <c r="E1152" t="s">
        <v>9991</v>
      </c>
      <c r="F1152" t="s">
        <v>38180</v>
      </c>
      <c r="G1152" t="s">
        <v>38181</v>
      </c>
    </row>
    <row r="1153" spans="1:7" ht="15" customHeight="1">
      <c r="A1153" t="s">
        <v>5897</v>
      </c>
      <c r="B1153" t="s">
        <v>11478</v>
      </c>
      <c r="C1153" t="s">
        <v>9794</v>
      </c>
      <c r="D1153" t="s">
        <v>11480</v>
      </c>
      <c r="E1153" t="s">
        <v>11477</v>
      </c>
      <c r="F1153" t="s">
        <v>38180</v>
      </c>
      <c r="G1153" t="s">
        <v>38181</v>
      </c>
    </row>
    <row r="1154" spans="1:7" ht="15" customHeight="1">
      <c r="A1154" t="s">
        <v>5467</v>
      </c>
      <c r="B1154" t="s">
        <v>10957</v>
      </c>
      <c r="C1154" t="s">
        <v>9794</v>
      </c>
      <c r="D1154" t="s">
        <v>10959</v>
      </c>
      <c r="E1154" t="s">
        <v>10956</v>
      </c>
      <c r="F1154" t="s">
        <v>38180</v>
      </c>
      <c r="G1154" t="s">
        <v>38181</v>
      </c>
    </row>
    <row r="1155" spans="1:7" ht="15" customHeight="1">
      <c r="A1155" t="s">
        <v>4748</v>
      </c>
      <c r="B1155" t="s">
        <v>10399</v>
      </c>
      <c r="C1155" t="s">
        <v>9794</v>
      </c>
      <c r="D1155" t="s">
        <v>10401</v>
      </c>
      <c r="E1155" t="s">
        <v>10398</v>
      </c>
      <c r="F1155" t="s">
        <v>38180</v>
      </c>
      <c r="G1155" t="s">
        <v>38181</v>
      </c>
    </row>
    <row r="1156" spans="1:7" ht="15" customHeight="1">
      <c r="A1156" t="s">
        <v>8609</v>
      </c>
      <c r="B1156" t="s">
        <v>4658</v>
      </c>
      <c r="C1156" t="s">
        <v>9794</v>
      </c>
      <c r="D1156" t="s">
        <v>10625</v>
      </c>
      <c r="E1156" t="s">
        <v>10623</v>
      </c>
      <c r="F1156" t="s">
        <v>38180</v>
      </c>
      <c r="G1156" t="s">
        <v>38181</v>
      </c>
    </row>
    <row r="1157" spans="1:7" ht="15" customHeight="1">
      <c r="A1157" t="s">
        <v>11176</v>
      </c>
      <c r="B1157" t="s">
        <v>11183</v>
      </c>
      <c r="C1157" t="s">
        <v>9794</v>
      </c>
      <c r="D1157" t="s">
        <v>11185</v>
      </c>
      <c r="E1157" t="s">
        <v>11182</v>
      </c>
      <c r="F1157" t="s">
        <v>38180</v>
      </c>
      <c r="G1157" t="s">
        <v>38181</v>
      </c>
    </row>
    <row r="1158" spans="1:7" ht="15" customHeight="1">
      <c r="A1158" t="s">
        <v>4400</v>
      </c>
      <c r="B1158" t="s">
        <v>10813</v>
      </c>
      <c r="C1158" t="s">
        <v>9794</v>
      </c>
      <c r="D1158" t="s">
        <v>10815</v>
      </c>
      <c r="E1158" t="s">
        <v>10812</v>
      </c>
      <c r="F1158" t="s">
        <v>38180</v>
      </c>
      <c r="G1158" t="s">
        <v>38181</v>
      </c>
    </row>
    <row r="1159" spans="1:7" ht="15" customHeight="1">
      <c r="A1159" t="s">
        <v>13473</v>
      </c>
      <c r="B1159" t="s">
        <v>13474</v>
      </c>
      <c r="C1159" t="s">
        <v>9794</v>
      </c>
      <c r="D1159" t="s">
        <v>13476</v>
      </c>
      <c r="E1159" t="s">
        <v>13472</v>
      </c>
      <c r="F1159" t="s">
        <v>38180</v>
      </c>
      <c r="G1159" t="s">
        <v>38181</v>
      </c>
    </row>
    <row r="1160" spans="1:7" ht="15" customHeight="1">
      <c r="A1160" t="s">
        <v>13416</v>
      </c>
      <c r="B1160" t="s">
        <v>13422</v>
      </c>
      <c r="C1160" t="s">
        <v>9794</v>
      </c>
      <c r="D1160" t="s">
        <v>13424</v>
      </c>
      <c r="E1160" t="s">
        <v>13421</v>
      </c>
      <c r="F1160" t="s">
        <v>38180</v>
      </c>
      <c r="G1160" t="s">
        <v>38181</v>
      </c>
    </row>
    <row r="1161" spans="1:7" ht="15" customHeight="1">
      <c r="A1161" t="s">
        <v>2700</v>
      </c>
      <c r="B1161" t="s">
        <v>12925</v>
      </c>
      <c r="C1161" t="s">
        <v>9794</v>
      </c>
      <c r="D1161" t="s">
        <v>12927</v>
      </c>
      <c r="E1161" t="s">
        <v>12924</v>
      </c>
      <c r="F1161" t="s">
        <v>38180</v>
      </c>
      <c r="G1161" t="s">
        <v>38181</v>
      </c>
    </row>
    <row r="1162" spans="1:7" ht="15" customHeight="1">
      <c r="A1162" t="s">
        <v>12746</v>
      </c>
      <c r="B1162" t="s">
        <v>4964</v>
      </c>
      <c r="C1162" t="s">
        <v>9794</v>
      </c>
      <c r="D1162" t="s">
        <v>12747</v>
      </c>
      <c r="E1162" t="s">
        <v>12745</v>
      </c>
      <c r="F1162" t="s">
        <v>38180</v>
      </c>
      <c r="G1162" t="s">
        <v>38181</v>
      </c>
    </row>
    <row r="1163" spans="1:7" ht="15" customHeight="1">
      <c r="A1163" t="s">
        <v>12713</v>
      </c>
      <c r="B1163" t="s">
        <v>12714</v>
      </c>
      <c r="C1163" t="s">
        <v>9794</v>
      </c>
      <c r="D1163" t="s">
        <v>12715</v>
      </c>
      <c r="E1163" t="s">
        <v>12712</v>
      </c>
      <c r="F1163" t="s">
        <v>38180</v>
      </c>
      <c r="G1163" t="s">
        <v>38181</v>
      </c>
    </row>
    <row r="1164" spans="1:7" ht="15" customHeight="1">
      <c r="A1164" t="s">
        <v>10095</v>
      </c>
      <c r="B1164" t="s">
        <v>10096</v>
      </c>
      <c r="C1164" t="s">
        <v>9794</v>
      </c>
      <c r="D1164" t="s">
        <v>10098</v>
      </c>
      <c r="E1164" t="s">
        <v>10094</v>
      </c>
      <c r="F1164" t="s">
        <v>38180</v>
      </c>
      <c r="G1164" t="s">
        <v>38181</v>
      </c>
    </row>
    <row r="1165" spans="1:7" ht="15" customHeight="1">
      <c r="A1165" t="s">
        <v>13362</v>
      </c>
      <c r="B1165" t="s">
        <v>14041</v>
      </c>
      <c r="C1165" t="s">
        <v>9794</v>
      </c>
      <c r="E1165" t="s">
        <v>14040</v>
      </c>
      <c r="F1165" t="s">
        <v>38237</v>
      </c>
      <c r="G1165" t="s">
        <v>38181</v>
      </c>
    </row>
    <row r="1166" spans="1:7" ht="15" customHeight="1">
      <c r="A1166" t="s">
        <v>2267</v>
      </c>
      <c r="B1166" t="s">
        <v>13251</v>
      </c>
      <c r="C1166" t="s">
        <v>9794</v>
      </c>
      <c r="D1166" t="s">
        <v>13253</v>
      </c>
      <c r="E1166" t="s">
        <v>13250</v>
      </c>
      <c r="F1166" t="s">
        <v>38180</v>
      </c>
      <c r="G1166" t="s">
        <v>38181</v>
      </c>
    </row>
    <row r="1167" spans="1:7" ht="15" customHeight="1">
      <c r="A1167" t="s">
        <v>3804</v>
      </c>
      <c r="B1167" t="s">
        <v>11714</v>
      </c>
      <c r="C1167" t="s">
        <v>9794</v>
      </c>
      <c r="D1167" t="s">
        <v>11716</v>
      </c>
      <c r="E1167" t="s">
        <v>11713</v>
      </c>
      <c r="F1167" t="s">
        <v>38180</v>
      </c>
      <c r="G1167" t="s">
        <v>38181</v>
      </c>
    </row>
    <row r="1168" spans="1:7" ht="15" customHeight="1">
      <c r="A1168" t="s">
        <v>7105</v>
      </c>
      <c r="B1168" t="s">
        <v>9909</v>
      </c>
      <c r="C1168" t="s">
        <v>9794</v>
      </c>
      <c r="D1168" t="s">
        <v>9911</v>
      </c>
      <c r="E1168" t="s">
        <v>9908</v>
      </c>
      <c r="F1168" t="s">
        <v>38180</v>
      </c>
      <c r="G1168" t="s">
        <v>38181</v>
      </c>
    </row>
    <row r="1169" spans="1:7" ht="15" customHeight="1">
      <c r="A1169" t="s">
        <v>3778</v>
      </c>
      <c r="B1169" t="s">
        <v>11777</v>
      </c>
      <c r="C1169" t="s">
        <v>9794</v>
      </c>
      <c r="D1169" t="s">
        <v>11779</v>
      </c>
      <c r="E1169" t="s">
        <v>11776</v>
      </c>
      <c r="F1169" t="s">
        <v>38180</v>
      </c>
      <c r="G1169" t="s">
        <v>38181</v>
      </c>
    </row>
    <row r="1170" spans="1:7" ht="15" customHeight="1">
      <c r="A1170" t="s">
        <v>4346</v>
      </c>
      <c r="B1170" t="s">
        <v>14054</v>
      </c>
      <c r="C1170" t="s">
        <v>9794</v>
      </c>
      <c r="E1170" t="s">
        <v>14053</v>
      </c>
      <c r="F1170" t="s">
        <v>38237</v>
      </c>
      <c r="G1170" t="s">
        <v>38181</v>
      </c>
    </row>
    <row r="1171" spans="1:7" ht="15" customHeight="1">
      <c r="A1171" t="s">
        <v>9446</v>
      </c>
      <c r="B1171" t="s">
        <v>11210</v>
      </c>
      <c r="C1171" t="s">
        <v>9794</v>
      </c>
      <c r="D1171" t="s">
        <v>11212</v>
      </c>
      <c r="E1171" t="s">
        <v>11209</v>
      </c>
      <c r="F1171" t="s">
        <v>38180</v>
      </c>
      <c r="G1171" t="s">
        <v>38181</v>
      </c>
    </row>
    <row r="1172" spans="1:7" ht="15" customHeight="1">
      <c r="A1172" t="s">
        <v>4129</v>
      </c>
      <c r="B1172" t="s">
        <v>8268</v>
      </c>
      <c r="C1172" t="s">
        <v>9794</v>
      </c>
      <c r="D1172" t="s">
        <v>11196</v>
      </c>
      <c r="E1172" t="s">
        <v>11195</v>
      </c>
      <c r="F1172" t="s">
        <v>38180</v>
      </c>
      <c r="G1172" t="s">
        <v>38181</v>
      </c>
    </row>
    <row r="1173" spans="1:7" ht="15" customHeight="1">
      <c r="A1173" t="s">
        <v>5246</v>
      </c>
      <c r="B1173" t="s">
        <v>11269</v>
      </c>
      <c r="C1173" t="s">
        <v>9794</v>
      </c>
      <c r="D1173" t="s">
        <v>11270</v>
      </c>
      <c r="E1173" t="s">
        <v>11268</v>
      </c>
      <c r="F1173" t="s">
        <v>38180</v>
      </c>
      <c r="G1173" t="s">
        <v>38181</v>
      </c>
    </row>
    <row r="1174" spans="1:7" ht="15" customHeight="1">
      <c r="A1174" t="s">
        <v>3939</v>
      </c>
      <c r="B1174" t="s">
        <v>11336</v>
      </c>
      <c r="C1174" t="s">
        <v>9794</v>
      </c>
      <c r="D1174" t="s">
        <v>11338</v>
      </c>
      <c r="E1174" t="s">
        <v>11335</v>
      </c>
      <c r="F1174" t="s">
        <v>38180</v>
      </c>
      <c r="G1174" t="s">
        <v>38181</v>
      </c>
    </row>
    <row r="1175" spans="1:7" ht="15" customHeight="1">
      <c r="A1175" t="s">
        <v>4251</v>
      </c>
      <c r="B1175" t="s">
        <v>10951</v>
      </c>
      <c r="C1175" t="s">
        <v>9794</v>
      </c>
      <c r="D1175" t="s">
        <v>10953</v>
      </c>
      <c r="E1175" t="s">
        <v>10950</v>
      </c>
      <c r="F1175" t="s">
        <v>38180</v>
      </c>
      <c r="G1175" t="s">
        <v>38181</v>
      </c>
    </row>
    <row r="1176" spans="1:7" ht="15" customHeight="1">
      <c r="A1176" t="s">
        <v>4795</v>
      </c>
      <c r="B1176" t="s">
        <v>10504</v>
      </c>
      <c r="C1176" t="s">
        <v>9794</v>
      </c>
      <c r="D1176" t="s">
        <v>10506</v>
      </c>
      <c r="E1176" t="s">
        <v>10503</v>
      </c>
      <c r="F1176" t="s">
        <v>38180</v>
      </c>
      <c r="G1176" t="s">
        <v>38181</v>
      </c>
    </row>
    <row r="1177" spans="1:7" ht="15" customHeight="1">
      <c r="A1177" t="s">
        <v>11696</v>
      </c>
      <c r="B1177" t="s">
        <v>3253</v>
      </c>
      <c r="C1177" t="s">
        <v>9794</v>
      </c>
      <c r="D1177" t="s">
        <v>11698</v>
      </c>
      <c r="E1177" t="s">
        <v>11695</v>
      </c>
      <c r="F1177" t="s">
        <v>38180</v>
      </c>
      <c r="G1177" t="s">
        <v>38181</v>
      </c>
    </row>
    <row r="1178" spans="1:7" ht="15" customHeight="1">
      <c r="A1178" t="s">
        <v>3415</v>
      </c>
      <c r="B1178" t="s">
        <v>12213</v>
      </c>
      <c r="C1178" t="s">
        <v>9794</v>
      </c>
      <c r="D1178" t="s">
        <v>12215</v>
      </c>
      <c r="E1178" t="s">
        <v>12212</v>
      </c>
      <c r="F1178" t="s">
        <v>38180</v>
      </c>
      <c r="G1178" t="s">
        <v>38181</v>
      </c>
    </row>
    <row r="1179" spans="1:7" ht="15" customHeight="1">
      <c r="A1179" t="s">
        <v>8502</v>
      </c>
      <c r="B1179" t="s">
        <v>14058</v>
      </c>
      <c r="C1179" t="s">
        <v>9794</v>
      </c>
      <c r="E1179" t="s">
        <v>14057</v>
      </c>
      <c r="F1179" t="s">
        <v>38237</v>
      </c>
      <c r="G1179" t="s">
        <v>38181</v>
      </c>
    </row>
    <row r="1180" spans="1:7" ht="15" customHeight="1">
      <c r="A1180" t="s">
        <v>2267</v>
      </c>
      <c r="B1180" t="s">
        <v>13257</v>
      </c>
      <c r="C1180" t="s">
        <v>9794</v>
      </c>
      <c r="D1180" t="s">
        <v>13259</v>
      </c>
      <c r="E1180" t="s">
        <v>13256</v>
      </c>
      <c r="F1180" t="s">
        <v>38180</v>
      </c>
      <c r="G1180" t="s">
        <v>38181</v>
      </c>
    </row>
    <row r="1181" spans="1:7" ht="15" customHeight="1">
      <c r="A1181" t="s">
        <v>5467</v>
      </c>
      <c r="B1181" t="s">
        <v>11095</v>
      </c>
      <c r="C1181" t="s">
        <v>9794</v>
      </c>
      <c r="D1181" t="s">
        <v>11097</v>
      </c>
      <c r="E1181" t="s">
        <v>11094</v>
      </c>
      <c r="F1181" t="s">
        <v>38180</v>
      </c>
      <c r="G1181" t="s">
        <v>38181</v>
      </c>
    </row>
    <row r="1182" spans="1:7" ht="15" customHeight="1">
      <c r="A1182" t="s">
        <v>5413</v>
      </c>
      <c r="B1182" t="s">
        <v>10895</v>
      </c>
      <c r="C1182" t="s">
        <v>9794</v>
      </c>
      <c r="D1182" t="s">
        <v>10897</v>
      </c>
      <c r="E1182" t="s">
        <v>10894</v>
      </c>
      <c r="F1182" t="s">
        <v>38180</v>
      </c>
      <c r="G1182" t="s">
        <v>38181</v>
      </c>
    </row>
    <row r="1183" spans="1:7" ht="15" customHeight="1">
      <c r="A1183" t="s">
        <v>9860</v>
      </c>
      <c r="B1183" t="s">
        <v>9861</v>
      </c>
      <c r="C1183" t="s">
        <v>9794</v>
      </c>
      <c r="D1183" t="s">
        <v>9863</v>
      </c>
      <c r="E1183" t="s">
        <v>9859</v>
      </c>
      <c r="F1183" t="s">
        <v>38180</v>
      </c>
      <c r="G1183" t="s">
        <v>38181</v>
      </c>
    </row>
    <row r="1184" spans="1:7" ht="15" customHeight="1">
      <c r="A1184" t="s">
        <v>7472</v>
      </c>
      <c r="B1184" t="s">
        <v>5749</v>
      </c>
      <c r="C1184" t="s">
        <v>9794</v>
      </c>
      <c r="D1184" t="s">
        <v>11385</v>
      </c>
      <c r="E1184" t="s">
        <v>11384</v>
      </c>
      <c r="F1184" t="s">
        <v>38180</v>
      </c>
      <c r="G1184" t="s">
        <v>38181</v>
      </c>
    </row>
    <row r="1185" spans="1:7" ht="15" customHeight="1">
      <c r="A1185" t="s">
        <v>10120</v>
      </c>
      <c r="B1185" t="s">
        <v>4000</v>
      </c>
      <c r="C1185" t="s">
        <v>9794</v>
      </c>
      <c r="D1185" t="s">
        <v>10121</v>
      </c>
      <c r="E1185" t="s">
        <v>10119</v>
      </c>
      <c r="F1185" t="s">
        <v>38180</v>
      </c>
      <c r="G1185" t="s">
        <v>38181</v>
      </c>
    </row>
    <row r="1186" spans="1:7" ht="15" customHeight="1">
      <c r="A1186" t="s">
        <v>10064</v>
      </c>
      <c r="B1186" t="s">
        <v>10065</v>
      </c>
      <c r="C1186" t="s">
        <v>9794</v>
      </c>
      <c r="D1186" t="s">
        <v>10067</v>
      </c>
      <c r="E1186" t="s">
        <v>10063</v>
      </c>
      <c r="F1186" t="s">
        <v>38180</v>
      </c>
      <c r="G1186" t="s">
        <v>38181</v>
      </c>
    </row>
    <row r="1187" spans="1:7" ht="15" customHeight="1">
      <c r="A1187" t="s">
        <v>12779</v>
      </c>
      <c r="B1187" t="s">
        <v>12780</v>
      </c>
      <c r="C1187" t="s">
        <v>9794</v>
      </c>
      <c r="D1187" t="s">
        <v>12782</v>
      </c>
      <c r="E1187" t="s">
        <v>12778</v>
      </c>
      <c r="F1187" t="s">
        <v>38180</v>
      </c>
      <c r="G1187" t="s">
        <v>38181</v>
      </c>
    </row>
    <row r="1188" spans="1:7" ht="15" customHeight="1">
      <c r="A1188" t="s">
        <v>10934</v>
      </c>
      <c r="B1188" t="s">
        <v>10935</v>
      </c>
      <c r="C1188" t="s">
        <v>9794</v>
      </c>
      <c r="D1188" t="s">
        <v>10936</v>
      </c>
      <c r="E1188" t="s">
        <v>10933</v>
      </c>
      <c r="F1188" t="s">
        <v>38180</v>
      </c>
      <c r="G1188" t="s">
        <v>38181</v>
      </c>
    </row>
    <row r="1189" spans="1:7" ht="15" customHeight="1">
      <c r="A1189" t="s">
        <v>5231</v>
      </c>
      <c r="B1189" t="s">
        <v>9793</v>
      </c>
      <c r="C1189" t="s">
        <v>9794</v>
      </c>
      <c r="D1189" t="s">
        <v>9796</v>
      </c>
      <c r="E1189" t="s">
        <v>9792</v>
      </c>
      <c r="F1189" t="s">
        <v>38180</v>
      </c>
      <c r="G1189" t="s">
        <v>38181</v>
      </c>
    </row>
    <row r="1190" spans="1:7" ht="15" customHeight="1">
      <c r="A1190" t="s">
        <v>8163</v>
      </c>
      <c r="B1190" t="s">
        <v>3634</v>
      </c>
      <c r="C1190" t="s">
        <v>9794</v>
      </c>
      <c r="D1190" t="s">
        <v>12735</v>
      </c>
      <c r="E1190" t="s">
        <v>12733</v>
      </c>
      <c r="F1190" t="s">
        <v>38180</v>
      </c>
      <c r="G1190" t="s">
        <v>38181</v>
      </c>
    </row>
    <row r="1191" spans="1:7" ht="15" customHeight="1">
      <c r="A1191" t="s">
        <v>11826</v>
      </c>
      <c r="B1191" t="s">
        <v>11827</v>
      </c>
      <c r="C1191" t="s">
        <v>9794</v>
      </c>
      <c r="D1191" t="s">
        <v>11829</v>
      </c>
      <c r="E1191" t="s">
        <v>11825</v>
      </c>
      <c r="F1191" t="s">
        <v>38180</v>
      </c>
      <c r="G1191" t="s">
        <v>38181</v>
      </c>
    </row>
    <row r="1192" spans="1:7" ht="15" customHeight="1">
      <c r="A1192" t="s">
        <v>13428</v>
      </c>
      <c r="B1192" t="s">
        <v>13439</v>
      </c>
      <c r="C1192" t="s">
        <v>9794</v>
      </c>
      <c r="D1192" t="s">
        <v>13441</v>
      </c>
      <c r="E1192" t="s">
        <v>13438</v>
      </c>
      <c r="F1192" t="s">
        <v>38180</v>
      </c>
      <c r="G1192" t="s">
        <v>38181</v>
      </c>
    </row>
    <row r="1193" spans="1:7" ht="15" customHeight="1">
      <c r="A1193" t="s">
        <v>3793</v>
      </c>
      <c r="B1193" t="s">
        <v>11940</v>
      </c>
      <c r="C1193" t="s">
        <v>9794</v>
      </c>
      <c r="D1193" t="s">
        <v>11942</v>
      </c>
      <c r="E1193" t="s">
        <v>11939</v>
      </c>
      <c r="F1193" t="s">
        <v>38180</v>
      </c>
      <c r="G1193" t="s">
        <v>38181</v>
      </c>
    </row>
    <row r="1194" spans="1:7" ht="15" customHeight="1">
      <c r="A1194" t="s">
        <v>12785</v>
      </c>
      <c r="B1194" t="s">
        <v>12786</v>
      </c>
      <c r="C1194" t="s">
        <v>9794</v>
      </c>
      <c r="D1194" t="s">
        <v>12787</v>
      </c>
      <c r="E1194" t="s">
        <v>12784</v>
      </c>
      <c r="F1194" t="s">
        <v>38180</v>
      </c>
      <c r="G1194" t="s">
        <v>38181</v>
      </c>
    </row>
    <row r="1195" spans="1:7" ht="15" customHeight="1">
      <c r="A1195" t="s">
        <v>11537</v>
      </c>
      <c r="B1195" t="s">
        <v>11538</v>
      </c>
      <c r="C1195" t="s">
        <v>9794</v>
      </c>
      <c r="D1195" t="s">
        <v>11540</v>
      </c>
      <c r="E1195" t="s">
        <v>11536</v>
      </c>
      <c r="F1195" t="s">
        <v>38180</v>
      </c>
      <c r="G1195" t="s">
        <v>38181</v>
      </c>
    </row>
    <row r="1196" spans="1:7" ht="15" customHeight="1">
      <c r="A1196" t="s">
        <v>4931</v>
      </c>
      <c r="B1196" t="s">
        <v>10069</v>
      </c>
      <c r="C1196" t="s">
        <v>9794</v>
      </c>
      <c r="D1196" t="s">
        <v>10071</v>
      </c>
      <c r="E1196" t="s">
        <v>10068</v>
      </c>
      <c r="F1196" t="s">
        <v>38180</v>
      </c>
      <c r="G1196" t="s">
        <v>38181</v>
      </c>
    </row>
    <row r="1197" spans="1:7" ht="15" customHeight="1">
      <c r="A1197" t="s">
        <v>12774</v>
      </c>
      <c r="B1197" t="s">
        <v>12775</v>
      </c>
      <c r="C1197" t="s">
        <v>9794</v>
      </c>
      <c r="D1197" t="s">
        <v>12777</v>
      </c>
      <c r="E1197" t="s">
        <v>12773</v>
      </c>
      <c r="F1197" t="s">
        <v>38180</v>
      </c>
      <c r="G1197" t="s">
        <v>38181</v>
      </c>
    </row>
    <row r="1198" spans="1:7" ht="15" customHeight="1">
      <c r="A1198" t="s">
        <v>3804</v>
      </c>
      <c r="B1198" t="s">
        <v>11730</v>
      </c>
      <c r="C1198" t="s">
        <v>9794</v>
      </c>
      <c r="D1198" t="s">
        <v>11731</v>
      </c>
      <c r="E1198" t="s">
        <v>11729</v>
      </c>
      <c r="F1198" t="s">
        <v>38180</v>
      </c>
      <c r="G1198" t="s">
        <v>38181</v>
      </c>
    </row>
    <row r="1199" spans="1:7" ht="15" customHeight="1">
      <c r="A1199" t="s">
        <v>5749</v>
      </c>
      <c r="B1199" t="s">
        <v>11527</v>
      </c>
      <c r="C1199" t="s">
        <v>9794</v>
      </c>
      <c r="D1199" t="s">
        <v>11529</v>
      </c>
      <c r="E1199" t="s">
        <v>11526</v>
      </c>
      <c r="F1199" t="s">
        <v>38180</v>
      </c>
      <c r="G1199" t="s">
        <v>38181</v>
      </c>
    </row>
    <row r="1200" spans="1:7" ht="15" customHeight="1">
      <c r="A1200" t="s">
        <v>6344</v>
      </c>
      <c r="B1200" t="s">
        <v>12873</v>
      </c>
      <c r="C1200" t="s">
        <v>9794</v>
      </c>
      <c r="D1200" t="s">
        <v>12875</v>
      </c>
      <c r="E1200" t="s">
        <v>12872</v>
      </c>
      <c r="F1200" t="s">
        <v>38180</v>
      </c>
      <c r="G1200" t="s">
        <v>38181</v>
      </c>
    </row>
    <row r="1201" spans="1:7" ht="15" customHeight="1">
      <c r="A1201" t="s">
        <v>3266</v>
      </c>
      <c r="B1201" t="s">
        <v>8496</v>
      </c>
      <c r="C1201" t="s">
        <v>9794</v>
      </c>
      <c r="D1201" t="s">
        <v>12436</v>
      </c>
      <c r="E1201" t="s">
        <v>12434</v>
      </c>
      <c r="F1201" t="s">
        <v>38180</v>
      </c>
      <c r="G1201" t="s">
        <v>38181</v>
      </c>
    </row>
    <row r="1202" spans="1:7" ht="15" customHeight="1">
      <c r="A1202" t="s">
        <v>5413</v>
      </c>
      <c r="B1202" t="s">
        <v>10910</v>
      </c>
      <c r="C1202" t="s">
        <v>9794</v>
      </c>
      <c r="D1202" t="s">
        <v>10912</v>
      </c>
      <c r="E1202" t="s">
        <v>10909</v>
      </c>
      <c r="F1202" t="s">
        <v>38180</v>
      </c>
      <c r="G1202" t="s">
        <v>38181</v>
      </c>
    </row>
    <row r="1203" spans="1:7" ht="15" customHeight="1">
      <c r="A1203" t="s">
        <v>6083</v>
      </c>
      <c r="B1203" t="s">
        <v>10603</v>
      </c>
      <c r="C1203" t="s">
        <v>9794</v>
      </c>
      <c r="D1203" t="s">
        <v>10605</v>
      </c>
      <c r="E1203" t="s">
        <v>10602</v>
      </c>
      <c r="F1203" t="s">
        <v>38180</v>
      </c>
      <c r="G1203" t="s">
        <v>38181</v>
      </c>
    </row>
    <row r="1204" spans="1:7" ht="15" customHeight="1">
      <c r="A1204" t="s">
        <v>2208</v>
      </c>
      <c r="B1204" t="s">
        <v>13321</v>
      </c>
      <c r="C1204" t="s">
        <v>9794</v>
      </c>
      <c r="D1204" t="s">
        <v>13322</v>
      </c>
      <c r="E1204" t="s">
        <v>13320</v>
      </c>
      <c r="F1204" t="s">
        <v>38180</v>
      </c>
      <c r="G1204" t="s">
        <v>38181</v>
      </c>
    </row>
    <row r="1205" spans="1:7" ht="15" customHeight="1">
      <c r="A1205" t="s">
        <v>12217</v>
      </c>
      <c r="B1205" t="s">
        <v>12218</v>
      </c>
      <c r="C1205" t="s">
        <v>9794</v>
      </c>
      <c r="D1205" t="s">
        <v>12220</v>
      </c>
      <c r="E1205" t="s">
        <v>12216</v>
      </c>
      <c r="F1205" t="s">
        <v>38180</v>
      </c>
      <c r="G1205" t="s">
        <v>38181</v>
      </c>
    </row>
    <row r="1206" spans="1:7" ht="15" customHeight="1">
      <c r="A1206" t="s">
        <v>10701</v>
      </c>
      <c r="B1206" t="s">
        <v>10702</v>
      </c>
      <c r="C1206" t="s">
        <v>9794</v>
      </c>
      <c r="D1206" t="s">
        <v>10703</v>
      </c>
      <c r="E1206" t="s">
        <v>10700</v>
      </c>
      <c r="F1206" t="s">
        <v>38180</v>
      </c>
      <c r="G1206" t="s">
        <v>38181</v>
      </c>
    </row>
    <row r="1207" spans="1:7" ht="15" customHeight="1">
      <c r="A1207" t="s">
        <v>6500</v>
      </c>
      <c r="B1207" t="s">
        <v>12361</v>
      </c>
      <c r="C1207" t="s">
        <v>9794</v>
      </c>
      <c r="D1207" t="s">
        <v>12363</v>
      </c>
      <c r="E1207" t="s">
        <v>12360</v>
      </c>
      <c r="F1207" t="s">
        <v>38180</v>
      </c>
      <c r="G1207" t="s">
        <v>38181</v>
      </c>
    </row>
    <row r="1208" spans="1:7" ht="15" customHeight="1">
      <c r="A1208" t="s">
        <v>12689</v>
      </c>
      <c r="B1208" t="s">
        <v>12690</v>
      </c>
      <c r="C1208" t="s">
        <v>9794</v>
      </c>
      <c r="D1208" t="s">
        <v>12691</v>
      </c>
      <c r="E1208" t="s">
        <v>12688</v>
      </c>
      <c r="F1208" t="s">
        <v>38180</v>
      </c>
      <c r="G1208" t="s">
        <v>38181</v>
      </c>
    </row>
    <row r="1209" spans="1:7" ht="15" customHeight="1">
      <c r="A1209" t="s">
        <v>2896</v>
      </c>
      <c r="B1209" t="s">
        <v>9925</v>
      </c>
      <c r="C1209" t="s">
        <v>9794</v>
      </c>
      <c r="D1209" t="s">
        <v>9927</v>
      </c>
      <c r="E1209" t="s">
        <v>9924</v>
      </c>
      <c r="F1209" t="s">
        <v>38180</v>
      </c>
      <c r="G1209" t="s">
        <v>38181</v>
      </c>
    </row>
    <row r="1210" spans="1:7" ht="15" customHeight="1">
      <c r="A1210" t="s">
        <v>5897</v>
      </c>
      <c r="B1210" t="s">
        <v>11491</v>
      </c>
      <c r="C1210" t="s">
        <v>9794</v>
      </c>
      <c r="D1210" t="s">
        <v>11493</v>
      </c>
      <c r="E1210" t="s">
        <v>11490</v>
      </c>
      <c r="F1210" t="s">
        <v>38180</v>
      </c>
      <c r="G1210" t="s">
        <v>38181</v>
      </c>
    </row>
    <row r="1211" spans="1:7" ht="15" customHeight="1">
      <c r="A1211" t="s">
        <v>6306</v>
      </c>
      <c r="B1211" t="s">
        <v>10925</v>
      </c>
      <c r="C1211" t="s">
        <v>9794</v>
      </c>
      <c r="D1211" t="s">
        <v>10927</v>
      </c>
      <c r="E1211" t="s">
        <v>10924</v>
      </c>
      <c r="F1211" t="s">
        <v>38180</v>
      </c>
      <c r="G1211" t="s">
        <v>38181</v>
      </c>
    </row>
    <row r="1212" spans="1:7" ht="15" customHeight="1">
      <c r="A1212" t="s">
        <v>3155</v>
      </c>
      <c r="B1212" t="s">
        <v>2339</v>
      </c>
      <c r="C1212" t="s">
        <v>9794</v>
      </c>
      <c r="D1212" t="s">
        <v>10100</v>
      </c>
      <c r="E1212" t="s">
        <v>10099</v>
      </c>
      <c r="F1212" t="s">
        <v>38180</v>
      </c>
      <c r="G1212" t="s">
        <v>38181</v>
      </c>
    </row>
    <row r="1213" spans="1:7" ht="15" customHeight="1">
      <c r="A1213" t="s">
        <v>4878</v>
      </c>
      <c r="B1213" t="s">
        <v>14045</v>
      </c>
      <c r="C1213" t="s">
        <v>9794</v>
      </c>
      <c r="E1213" t="s">
        <v>14044</v>
      </c>
      <c r="F1213" t="s">
        <v>38237</v>
      </c>
      <c r="G1213" t="s">
        <v>38181</v>
      </c>
    </row>
    <row r="1214" spans="1:7" ht="15" customHeight="1">
      <c r="A1214" t="s">
        <v>3078</v>
      </c>
      <c r="B1214" t="s">
        <v>12635</v>
      </c>
      <c r="C1214" t="s">
        <v>9794</v>
      </c>
      <c r="D1214" t="s">
        <v>12637</v>
      </c>
      <c r="E1214" t="s">
        <v>12634</v>
      </c>
      <c r="F1214" t="s">
        <v>38180</v>
      </c>
      <c r="G1214" t="s">
        <v>38181</v>
      </c>
    </row>
    <row r="1215" spans="1:7" ht="15" customHeight="1">
      <c r="A1215" t="s">
        <v>13109</v>
      </c>
      <c r="B1215" t="s">
        <v>6144</v>
      </c>
      <c r="C1215" t="s">
        <v>9794</v>
      </c>
      <c r="D1215" t="s">
        <v>13110</v>
      </c>
      <c r="E1215" t="s">
        <v>13108</v>
      </c>
      <c r="F1215" t="s">
        <v>38180</v>
      </c>
      <c r="G1215" t="s">
        <v>38181</v>
      </c>
    </row>
    <row r="1216" spans="1:7" ht="15" customHeight="1">
      <c r="A1216" t="s">
        <v>4034</v>
      </c>
      <c r="B1216" t="s">
        <v>2739</v>
      </c>
      <c r="C1216" t="s">
        <v>9794</v>
      </c>
      <c r="D1216" t="s">
        <v>11311</v>
      </c>
      <c r="E1216" t="s">
        <v>11309</v>
      </c>
      <c r="F1216" t="s">
        <v>38180</v>
      </c>
      <c r="G1216" t="s">
        <v>38181</v>
      </c>
    </row>
    <row r="1217" spans="1:7" ht="15" customHeight="1">
      <c r="A1217" t="s">
        <v>12203</v>
      </c>
      <c r="B1217" t="s">
        <v>4695</v>
      </c>
      <c r="C1217" t="s">
        <v>9794</v>
      </c>
      <c r="D1217" t="s">
        <v>12205</v>
      </c>
      <c r="E1217" t="s">
        <v>12202</v>
      </c>
      <c r="F1217" t="s">
        <v>38180</v>
      </c>
      <c r="G1217" t="s">
        <v>38181</v>
      </c>
    </row>
    <row r="1218" spans="1:7" ht="15" customHeight="1">
      <c r="A1218" t="s">
        <v>12684</v>
      </c>
      <c r="B1218" t="s">
        <v>12685</v>
      </c>
      <c r="C1218" t="s">
        <v>9794</v>
      </c>
      <c r="D1218" t="s">
        <v>12686</v>
      </c>
      <c r="E1218" t="s">
        <v>12683</v>
      </c>
      <c r="F1218" t="s">
        <v>38180</v>
      </c>
      <c r="G1218" t="s">
        <v>38181</v>
      </c>
    </row>
    <row r="1219" spans="1:7" ht="15" customHeight="1">
      <c r="A1219" t="s">
        <v>4670</v>
      </c>
      <c r="B1219" t="s">
        <v>3812</v>
      </c>
      <c r="C1219" t="s">
        <v>9794</v>
      </c>
      <c r="D1219" t="s">
        <v>10430</v>
      </c>
      <c r="E1219" t="s">
        <v>10428</v>
      </c>
      <c r="F1219" t="s">
        <v>38180</v>
      </c>
      <c r="G1219" t="s">
        <v>38181</v>
      </c>
    </row>
    <row r="1220" spans="1:7" ht="15" customHeight="1">
      <c r="A1220" t="s">
        <v>9431</v>
      </c>
      <c r="B1220" t="s">
        <v>3812</v>
      </c>
      <c r="C1220" t="s">
        <v>9794</v>
      </c>
      <c r="E1220" t="s">
        <v>14038</v>
      </c>
      <c r="F1220" t="s">
        <v>38237</v>
      </c>
      <c r="G1220" t="s">
        <v>38181</v>
      </c>
    </row>
    <row r="1221" spans="1:7" ht="15" customHeight="1">
      <c r="A1221" t="s">
        <v>11250</v>
      </c>
      <c r="B1221" t="s">
        <v>11251</v>
      </c>
      <c r="C1221" t="s">
        <v>9794</v>
      </c>
      <c r="D1221" t="s">
        <v>11253</v>
      </c>
      <c r="E1221" t="s">
        <v>11249</v>
      </c>
      <c r="F1221" t="s">
        <v>38180</v>
      </c>
      <c r="G1221" t="s">
        <v>38181</v>
      </c>
    </row>
    <row r="1222" spans="1:7" ht="15" customHeight="1">
      <c r="A1222" t="s">
        <v>7269</v>
      </c>
      <c r="B1222" t="s">
        <v>10967</v>
      </c>
      <c r="C1222" t="s">
        <v>9794</v>
      </c>
      <c r="D1222" t="s">
        <v>10969</v>
      </c>
      <c r="E1222" t="s">
        <v>10966</v>
      </c>
      <c r="F1222" t="s">
        <v>38180</v>
      </c>
      <c r="G1222" t="s">
        <v>38181</v>
      </c>
    </row>
    <row r="1223" spans="1:7" ht="15" customHeight="1">
      <c r="A1223" t="s">
        <v>12536</v>
      </c>
      <c r="B1223" t="s">
        <v>12537</v>
      </c>
      <c r="C1223" t="s">
        <v>9794</v>
      </c>
      <c r="D1223" t="s">
        <v>12539</v>
      </c>
      <c r="E1223" t="s">
        <v>12535</v>
      </c>
      <c r="F1223" t="s">
        <v>38180</v>
      </c>
      <c r="G1223" t="s">
        <v>38181</v>
      </c>
    </row>
    <row r="1224" spans="1:7" ht="15" customHeight="1">
      <c r="A1224" t="s">
        <v>13091</v>
      </c>
      <c r="B1224" t="s">
        <v>13092</v>
      </c>
      <c r="C1224" t="s">
        <v>9794</v>
      </c>
      <c r="D1224" t="s">
        <v>13094</v>
      </c>
      <c r="E1224" t="s">
        <v>13090</v>
      </c>
      <c r="F1224" t="s">
        <v>38180</v>
      </c>
      <c r="G1224" t="s">
        <v>38181</v>
      </c>
    </row>
    <row r="1225" spans="1:7" ht="15" customHeight="1">
      <c r="A1225" t="s">
        <v>4594</v>
      </c>
      <c r="B1225" t="s">
        <v>13070</v>
      </c>
      <c r="C1225" t="s">
        <v>9794</v>
      </c>
      <c r="D1225" t="s">
        <v>13072</v>
      </c>
      <c r="E1225" t="s">
        <v>13069</v>
      </c>
      <c r="F1225" t="s">
        <v>38180</v>
      </c>
      <c r="G1225" t="s">
        <v>38181</v>
      </c>
    </row>
    <row r="1226" spans="1:7" ht="15" customHeight="1">
      <c r="A1226" t="s">
        <v>14029</v>
      </c>
      <c r="B1226" t="s">
        <v>14030</v>
      </c>
      <c r="C1226" t="s">
        <v>9794</v>
      </c>
      <c r="E1226" t="s">
        <v>14028</v>
      </c>
      <c r="F1226" t="s">
        <v>38237</v>
      </c>
      <c r="G1226" t="s">
        <v>38181</v>
      </c>
    </row>
    <row r="1227" spans="1:7" ht="15" customHeight="1">
      <c r="A1227" t="s">
        <v>11970</v>
      </c>
      <c r="B1227" t="s">
        <v>11971</v>
      </c>
      <c r="C1227" t="s">
        <v>9794</v>
      </c>
      <c r="D1227" t="s">
        <v>11973</v>
      </c>
      <c r="E1227" t="s">
        <v>11969</v>
      </c>
      <c r="F1227" t="s">
        <v>38180</v>
      </c>
      <c r="G1227" t="s">
        <v>38181</v>
      </c>
    </row>
    <row r="1228" spans="1:7" ht="15" customHeight="1">
      <c r="A1228" t="s">
        <v>5389</v>
      </c>
      <c r="B1228" t="s">
        <v>9978</v>
      </c>
      <c r="C1228" t="s">
        <v>9794</v>
      </c>
      <c r="D1228" t="s">
        <v>9980</v>
      </c>
      <c r="E1228" t="s">
        <v>9977</v>
      </c>
      <c r="F1228" t="s">
        <v>38180</v>
      </c>
      <c r="G1228" t="s">
        <v>38181</v>
      </c>
    </row>
    <row r="1229" spans="1:7" ht="15" customHeight="1">
      <c r="A1229" t="s">
        <v>10873</v>
      </c>
      <c r="B1229" t="s">
        <v>14050</v>
      </c>
      <c r="C1229" t="s">
        <v>9794</v>
      </c>
      <c r="E1229" t="s">
        <v>14049</v>
      </c>
      <c r="F1229" t="s">
        <v>38237</v>
      </c>
      <c r="G1229" t="s">
        <v>38181</v>
      </c>
    </row>
    <row r="1230" spans="1:7" ht="15" customHeight="1">
      <c r="A1230" t="s">
        <v>3176</v>
      </c>
      <c r="B1230" t="s">
        <v>12478</v>
      </c>
      <c r="C1230" t="s">
        <v>9794</v>
      </c>
      <c r="D1230" t="s">
        <v>12480</v>
      </c>
      <c r="E1230" t="s">
        <v>12477</v>
      </c>
      <c r="F1230" t="s">
        <v>38180</v>
      </c>
      <c r="G1230" t="s">
        <v>38181</v>
      </c>
    </row>
    <row r="1231" spans="1:7" ht="15" customHeight="1">
      <c r="A1231" t="s">
        <v>7570</v>
      </c>
      <c r="B1231" t="s">
        <v>10731</v>
      </c>
      <c r="C1231" t="s">
        <v>9794</v>
      </c>
      <c r="D1231" t="s">
        <v>10733</v>
      </c>
      <c r="E1231" t="s">
        <v>10730</v>
      </c>
      <c r="F1231" t="s">
        <v>38180</v>
      </c>
      <c r="G1231" t="s">
        <v>38181</v>
      </c>
    </row>
    <row r="1232" spans="1:7" ht="15" customHeight="1">
      <c r="A1232" t="s">
        <v>12066</v>
      </c>
      <c r="B1232" t="s">
        <v>12067</v>
      </c>
      <c r="C1232" t="s">
        <v>9794</v>
      </c>
      <c r="D1232" t="s">
        <v>12069</v>
      </c>
      <c r="E1232" t="s">
        <v>12065</v>
      </c>
      <c r="F1232" t="s">
        <v>38180</v>
      </c>
      <c r="G1232" t="s">
        <v>38181</v>
      </c>
    </row>
    <row r="1233" spans="1:7" ht="15" customHeight="1">
      <c r="A1233" t="s">
        <v>5547</v>
      </c>
      <c r="B1233" t="s">
        <v>10541</v>
      </c>
      <c r="C1233" t="s">
        <v>9794</v>
      </c>
      <c r="D1233" t="s">
        <v>10543</v>
      </c>
      <c r="E1233" t="s">
        <v>10540</v>
      </c>
      <c r="F1233" t="s">
        <v>38180</v>
      </c>
      <c r="G1233" t="s">
        <v>38181</v>
      </c>
    </row>
    <row r="1234" spans="1:7" ht="15" customHeight="1">
      <c r="A1234" t="s">
        <v>6864</v>
      </c>
      <c r="B1234" t="s">
        <v>13181</v>
      </c>
      <c r="C1234" t="s">
        <v>9794</v>
      </c>
      <c r="D1234" t="s">
        <v>13183</v>
      </c>
      <c r="E1234" t="s">
        <v>13180</v>
      </c>
      <c r="F1234" t="s">
        <v>38180</v>
      </c>
      <c r="G1234" t="s">
        <v>38181</v>
      </c>
    </row>
    <row r="1235" spans="1:7" ht="15" customHeight="1">
      <c r="A1235" t="s">
        <v>4034</v>
      </c>
      <c r="B1235" t="s">
        <v>11319</v>
      </c>
      <c r="C1235" t="s">
        <v>9794</v>
      </c>
      <c r="D1235" t="s">
        <v>11320</v>
      </c>
      <c r="E1235" t="s">
        <v>11318</v>
      </c>
      <c r="F1235" t="s">
        <v>38180</v>
      </c>
      <c r="G1235" t="s">
        <v>38181</v>
      </c>
    </row>
    <row r="1236" spans="1:7" ht="15" customHeight="1">
      <c r="A1236" t="s">
        <v>6206</v>
      </c>
      <c r="B1236" t="s">
        <v>10739</v>
      </c>
      <c r="C1236" t="s">
        <v>9794</v>
      </c>
      <c r="D1236" t="s">
        <v>10741</v>
      </c>
      <c r="E1236" t="s">
        <v>10738</v>
      </c>
      <c r="F1236" t="s">
        <v>38180</v>
      </c>
      <c r="G1236" t="s">
        <v>38181</v>
      </c>
    </row>
    <row r="1237" spans="1:7" ht="15" customHeight="1">
      <c r="A1237" t="s">
        <v>13283</v>
      </c>
      <c r="B1237" t="s">
        <v>13284</v>
      </c>
      <c r="C1237" t="s">
        <v>9794</v>
      </c>
      <c r="D1237" t="s">
        <v>13285</v>
      </c>
      <c r="E1237" t="s">
        <v>13282</v>
      </c>
      <c r="F1237" t="s">
        <v>38180</v>
      </c>
      <c r="G1237" t="s">
        <v>38181</v>
      </c>
    </row>
    <row r="1238" spans="1:7" ht="15" customHeight="1">
      <c r="A1238" t="s">
        <v>10288</v>
      </c>
      <c r="B1238" t="s">
        <v>10289</v>
      </c>
      <c r="C1238" t="s">
        <v>9794</v>
      </c>
      <c r="D1238" t="s">
        <v>10290</v>
      </c>
      <c r="E1238" t="s">
        <v>10287</v>
      </c>
      <c r="F1238" t="s">
        <v>38180</v>
      </c>
      <c r="G1238" t="s">
        <v>38181</v>
      </c>
    </row>
    <row r="1239" spans="1:7" ht="15" customHeight="1">
      <c r="A1239" t="s">
        <v>5669</v>
      </c>
      <c r="B1239" t="s">
        <v>11575</v>
      </c>
      <c r="C1239" t="s">
        <v>9794</v>
      </c>
      <c r="D1239" t="s">
        <v>11577</v>
      </c>
      <c r="E1239" t="s">
        <v>11574</v>
      </c>
      <c r="F1239" t="s">
        <v>38180</v>
      </c>
      <c r="G1239" t="s">
        <v>38181</v>
      </c>
    </row>
    <row r="1240" spans="1:7" ht="15" customHeight="1">
      <c r="A1240" t="s">
        <v>14036</v>
      </c>
      <c r="B1240" t="s">
        <v>5463</v>
      </c>
      <c r="C1240" t="s">
        <v>9794</v>
      </c>
      <c r="E1240" t="s">
        <v>14035</v>
      </c>
      <c r="F1240" t="s">
        <v>38237</v>
      </c>
      <c r="G1240" t="s">
        <v>38181</v>
      </c>
    </row>
    <row r="1241" spans="1:7" ht="15" customHeight="1">
      <c r="A1241" t="s">
        <v>4997</v>
      </c>
      <c r="B1241" t="s">
        <v>8711</v>
      </c>
      <c r="C1241" t="s">
        <v>196</v>
      </c>
      <c r="D1241" t="s">
        <v>8713</v>
      </c>
      <c r="F1241" t="s">
        <v>38182</v>
      </c>
      <c r="G1241" t="s">
        <v>38181</v>
      </c>
    </row>
    <row r="1242" spans="1:7" ht="15" customHeight="1">
      <c r="A1242" t="s">
        <v>2311</v>
      </c>
      <c r="B1242" t="s">
        <v>8715</v>
      </c>
      <c r="C1242" t="s">
        <v>168</v>
      </c>
      <c r="D1242" t="s">
        <v>8717</v>
      </c>
      <c r="E1242" t="s">
        <v>8714</v>
      </c>
      <c r="F1242" t="s">
        <v>38182</v>
      </c>
      <c r="G1242" t="s">
        <v>38181</v>
      </c>
    </row>
    <row r="1243" spans="1:7" ht="15" customHeight="1">
      <c r="A1243" t="s">
        <v>2929</v>
      </c>
      <c r="B1243" t="s">
        <v>8719</v>
      </c>
      <c r="C1243" t="s">
        <v>664</v>
      </c>
      <c r="D1243" t="s">
        <v>8721</v>
      </c>
      <c r="E1243" t="s">
        <v>8718</v>
      </c>
      <c r="F1243" t="s">
        <v>38182</v>
      </c>
      <c r="G1243" t="s">
        <v>38181</v>
      </c>
    </row>
    <row r="1244" spans="1:7" ht="15" customHeight="1">
      <c r="A1244" t="s">
        <v>5231</v>
      </c>
      <c r="B1244" t="s">
        <v>2595</v>
      </c>
      <c r="C1244" t="s">
        <v>664</v>
      </c>
      <c r="D1244" t="s">
        <v>8724</v>
      </c>
      <c r="E1244" t="s">
        <v>8722</v>
      </c>
      <c r="F1244" t="s">
        <v>38182</v>
      </c>
      <c r="G1244" t="s">
        <v>38181</v>
      </c>
    </row>
    <row r="1245" spans="1:7" ht="15" customHeight="1">
      <c r="A1245" t="s">
        <v>9363</v>
      </c>
      <c r="B1245" t="s">
        <v>14168</v>
      </c>
      <c r="C1245" t="s">
        <v>262</v>
      </c>
      <c r="D1245" t="s">
        <v>14170</v>
      </c>
      <c r="F1245" t="s">
        <v>38238</v>
      </c>
      <c r="G1245" t="s">
        <v>38181</v>
      </c>
    </row>
    <row r="1246" spans="1:7" ht="15" customHeight="1">
      <c r="A1246" t="s">
        <v>4670</v>
      </c>
      <c r="B1246" t="s">
        <v>14102</v>
      </c>
      <c r="C1246" t="s">
        <v>262</v>
      </c>
      <c r="D1246" t="s">
        <v>14103</v>
      </c>
      <c r="E1246" t="s">
        <v>14101</v>
      </c>
      <c r="F1246" t="s">
        <v>38238</v>
      </c>
      <c r="G1246" t="s">
        <v>38181</v>
      </c>
    </row>
    <row r="1247" spans="1:7" ht="15" customHeight="1">
      <c r="A1247" t="s">
        <v>4371</v>
      </c>
      <c r="B1247" t="s">
        <v>5264</v>
      </c>
      <c r="C1247" t="s">
        <v>262</v>
      </c>
      <c r="D1247" t="s">
        <v>14109</v>
      </c>
      <c r="E1247" t="s">
        <v>14107</v>
      </c>
      <c r="F1247" t="s">
        <v>38238</v>
      </c>
      <c r="G1247" t="s">
        <v>38181</v>
      </c>
    </row>
    <row r="1248" spans="1:7" ht="15" customHeight="1">
      <c r="A1248" t="s">
        <v>2940</v>
      </c>
      <c r="B1248" t="s">
        <v>5264</v>
      </c>
      <c r="C1248" t="s">
        <v>262</v>
      </c>
      <c r="D1248" t="s">
        <v>14139</v>
      </c>
      <c r="E1248" t="s">
        <v>14138</v>
      </c>
      <c r="F1248" t="s">
        <v>38238</v>
      </c>
      <c r="G1248" t="s">
        <v>38181</v>
      </c>
    </row>
    <row r="1249" spans="1:7" ht="15" customHeight="1">
      <c r="A1249" t="s">
        <v>5004</v>
      </c>
      <c r="B1249" t="s">
        <v>14095</v>
      </c>
      <c r="C1249" t="s">
        <v>262</v>
      </c>
      <c r="D1249" t="s">
        <v>14096</v>
      </c>
      <c r="E1249" t="s">
        <v>14094</v>
      </c>
      <c r="F1249" t="s">
        <v>38238</v>
      </c>
      <c r="G1249" t="s">
        <v>38181</v>
      </c>
    </row>
    <row r="1250" spans="1:7" ht="15" customHeight="1">
      <c r="A1250" t="s">
        <v>2122</v>
      </c>
      <c r="B1250" t="s">
        <v>14152</v>
      </c>
      <c r="C1250" t="s">
        <v>262</v>
      </c>
      <c r="D1250" t="s">
        <v>14154</v>
      </c>
      <c r="E1250" t="s">
        <v>14151</v>
      </c>
      <c r="F1250" t="s">
        <v>38238</v>
      </c>
      <c r="G1250" t="s">
        <v>38181</v>
      </c>
    </row>
    <row r="1251" spans="1:7" ht="15" customHeight="1">
      <c r="A1251" t="s">
        <v>3299</v>
      </c>
      <c r="B1251" t="s">
        <v>14135</v>
      </c>
      <c r="C1251" t="s">
        <v>262</v>
      </c>
      <c r="D1251" t="s">
        <v>14136</v>
      </c>
      <c r="E1251" t="s">
        <v>14134</v>
      </c>
      <c r="F1251" t="s">
        <v>38238</v>
      </c>
      <c r="G1251" t="s">
        <v>38181</v>
      </c>
    </row>
    <row r="1252" spans="1:7" ht="15" customHeight="1">
      <c r="A1252" t="s">
        <v>10762</v>
      </c>
      <c r="B1252" t="s">
        <v>2374</v>
      </c>
      <c r="C1252" t="s">
        <v>262</v>
      </c>
      <c r="D1252" t="s">
        <v>14159</v>
      </c>
      <c r="F1252" t="s">
        <v>38238</v>
      </c>
      <c r="G1252" t="s">
        <v>38181</v>
      </c>
    </row>
    <row r="1253" spans="1:7" ht="15" customHeight="1">
      <c r="A1253" t="s">
        <v>2330</v>
      </c>
      <c r="B1253" t="s">
        <v>14145</v>
      </c>
      <c r="C1253" t="s">
        <v>262</v>
      </c>
      <c r="D1253" t="s">
        <v>14146</v>
      </c>
      <c r="E1253" t="s">
        <v>14144</v>
      </c>
      <c r="F1253" t="s">
        <v>38238</v>
      </c>
      <c r="G1253" t="s">
        <v>38181</v>
      </c>
    </row>
    <row r="1254" spans="1:7" ht="15" customHeight="1">
      <c r="A1254" t="s">
        <v>3864</v>
      </c>
      <c r="B1254" t="s">
        <v>14117</v>
      </c>
      <c r="C1254" t="s">
        <v>262</v>
      </c>
      <c r="D1254" t="s">
        <v>14119</v>
      </c>
      <c r="E1254" t="s">
        <v>14116</v>
      </c>
      <c r="F1254" t="s">
        <v>38238</v>
      </c>
      <c r="G1254" t="s">
        <v>38181</v>
      </c>
    </row>
    <row r="1255" spans="1:7" ht="15" customHeight="1">
      <c r="A1255" t="s">
        <v>4386</v>
      </c>
      <c r="B1255" t="s">
        <v>10628</v>
      </c>
      <c r="C1255" t="s">
        <v>262</v>
      </c>
      <c r="D1255" t="s">
        <v>14105</v>
      </c>
      <c r="E1255" t="s">
        <v>14104</v>
      </c>
      <c r="F1255" t="s">
        <v>38238</v>
      </c>
      <c r="G1255" t="s">
        <v>38181</v>
      </c>
    </row>
    <row r="1256" spans="1:7" ht="15" customHeight="1">
      <c r="A1256" t="s">
        <v>4943</v>
      </c>
      <c r="B1256" t="s">
        <v>14098</v>
      </c>
      <c r="C1256" t="s">
        <v>262</v>
      </c>
      <c r="D1256" t="s">
        <v>14099</v>
      </c>
      <c r="E1256" t="s">
        <v>14097</v>
      </c>
      <c r="F1256" t="s">
        <v>38238</v>
      </c>
      <c r="G1256" t="s">
        <v>38181</v>
      </c>
    </row>
    <row r="1257" spans="1:7" ht="15" customHeight="1">
      <c r="A1257" t="s">
        <v>3720</v>
      </c>
      <c r="B1257" t="s">
        <v>14127</v>
      </c>
      <c r="C1257" t="s">
        <v>262</v>
      </c>
      <c r="D1257" t="s">
        <v>14128</v>
      </c>
      <c r="E1257" t="s">
        <v>14126</v>
      </c>
      <c r="F1257" t="s">
        <v>38238</v>
      </c>
      <c r="G1257" t="s">
        <v>38181</v>
      </c>
    </row>
    <row r="1258" spans="1:7" ht="15" customHeight="1">
      <c r="A1258" t="s">
        <v>2354</v>
      </c>
      <c r="B1258" t="s">
        <v>14142</v>
      </c>
      <c r="C1258" t="s">
        <v>262</v>
      </c>
      <c r="D1258" t="s">
        <v>14143</v>
      </c>
      <c r="E1258" t="s">
        <v>14141</v>
      </c>
      <c r="F1258" t="s">
        <v>38238</v>
      </c>
      <c r="G1258" t="s">
        <v>38181</v>
      </c>
    </row>
    <row r="1259" spans="1:7" ht="15" customHeight="1">
      <c r="A1259" t="s">
        <v>14111</v>
      </c>
      <c r="B1259" t="s">
        <v>7176</v>
      </c>
      <c r="C1259" t="s">
        <v>262</v>
      </c>
      <c r="D1259" t="s">
        <v>14113</v>
      </c>
      <c r="E1259" t="s">
        <v>14110</v>
      </c>
      <c r="F1259" t="s">
        <v>38238</v>
      </c>
      <c r="G1259" t="s">
        <v>38181</v>
      </c>
    </row>
    <row r="1260" spans="1:7" ht="15" customHeight="1">
      <c r="A1260" t="s">
        <v>14164</v>
      </c>
      <c r="B1260" t="s">
        <v>14165</v>
      </c>
      <c r="C1260" t="s">
        <v>262</v>
      </c>
      <c r="D1260" t="s">
        <v>14167</v>
      </c>
      <c r="F1260" t="s">
        <v>38238</v>
      </c>
      <c r="G1260" t="s">
        <v>38181</v>
      </c>
    </row>
    <row r="1261" spans="1:7" ht="15" customHeight="1">
      <c r="A1261" t="s">
        <v>2887</v>
      </c>
      <c r="B1261" t="s">
        <v>14131</v>
      </c>
      <c r="C1261" t="s">
        <v>262</v>
      </c>
      <c r="D1261" t="s">
        <v>14132</v>
      </c>
      <c r="E1261" t="s">
        <v>14130</v>
      </c>
      <c r="F1261" t="s">
        <v>38238</v>
      </c>
      <c r="G1261" t="s">
        <v>38181</v>
      </c>
    </row>
    <row r="1262" spans="1:7" ht="15" customHeight="1">
      <c r="A1262" t="s">
        <v>4607</v>
      </c>
      <c r="B1262" t="s">
        <v>14156</v>
      </c>
      <c r="C1262" t="s">
        <v>262</v>
      </c>
      <c r="D1262" t="s">
        <v>14157</v>
      </c>
      <c r="F1262" t="s">
        <v>38238</v>
      </c>
      <c r="G1262" t="s">
        <v>38181</v>
      </c>
    </row>
    <row r="1263" spans="1:7" ht="15" customHeight="1">
      <c r="A1263" t="s">
        <v>7770</v>
      </c>
      <c r="B1263" t="s">
        <v>5164</v>
      </c>
      <c r="C1263" t="s">
        <v>262</v>
      </c>
      <c r="D1263" t="s">
        <v>14090</v>
      </c>
      <c r="E1263" t="s">
        <v>14088</v>
      </c>
      <c r="F1263" t="s">
        <v>38238</v>
      </c>
      <c r="G1263" t="s">
        <v>38181</v>
      </c>
    </row>
    <row r="1264" spans="1:7" ht="15" customHeight="1">
      <c r="A1264" t="s">
        <v>2515</v>
      </c>
      <c r="B1264" t="s">
        <v>14171</v>
      </c>
      <c r="C1264" t="s">
        <v>262</v>
      </c>
      <c r="D1264" t="s">
        <v>14172</v>
      </c>
      <c r="F1264" t="s">
        <v>38238</v>
      </c>
      <c r="G1264" t="s">
        <v>38181</v>
      </c>
    </row>
    <row r="1265" spans="1:7" ht="15" customHeight="1">
      <c r="A1265" t="s">
        <v>3769</v>
      </c>
      <c r="B1265" t="s">
        <v>14122</v>
      </c>
      <c r="C1265" t="s">
        <v>262</v>
      </c>
      <c r="D1265" t="s">
        <v>14124</v>
      </c>
      <c r="E1265" t="s">
        <v>14121</v>
      </c>
      <c r="F1265" t="s">
        <v>38238</v>
      </c>
      <c r="G1265" t="s">
        <v>38181</v>
      </c>
    </row>
    <row r="1266" spans="1:7" ht="15" customHeight="1">
      <c r="A1266" t="s">
        <v>8295</v>
      </c>
      <c r="B1266" t="s">
        <v>14149</v>
      </c>
      <c r="C1266" t="s">
        <v>262</v>
      </c>
      <c r="D1266" t="s">
        <v>14150</v>
      </c>
      <c r="E1266" t="s">
        <v>14148</v>
      </c>
      <c r="F1266" t="s">
        <v>38238</v>
      </c>
      <c r="G1266" t="s">
        <v>38181</v>
      </c>
    </row>
    <row r="1267" spans="1:7" ht="15" customHeight="1">
      <c r="A1267" t="s">
        <v>14160</v>
      </c>
      <c r="B1267" t="s">
        <v>14161</v>
      </c>
      <c r="C1267" t="s">
        <v>262</v>
      </c>
      <c r="D1267" t="s">
        <v>14163</v>
      </c>
      <c r="F1267" t="s">
        <v>38238</v>
      </c>
      <c r="G1267" t="s">
        <v>38181</v>
      </c>
    </row>
    <row r="1268" spans="1:7" ht="15" customHeight="1">
      <c r="A1268" t="s">
        <v>2354</v>
      </c>
      <c r="B1268" t="s">
        <v>14189</v>
      </c>
      <c r="C1268" t="s">
        <v>5385</v>
      </c>
      <c r="D1268" t="s">
        <v>14191</v>
      </c>
      <c r="E1268" t="s">
        <v>14188</v>
      </c>
      <c r="F1268" t="s">
        <v>38239</v>
      </c>
      <c r="G1268" t="s">
        <v>38181</v>
      </c>
    </row>
    <row r="1269" spans="1:7" ht="15" customHeight="1">
      <c r="A1269" t="s">
        <v>10762</v>
      </c>
      <c r="B1269" t="s">
        <v>14183</v>
      </c>
      <c r="C1269" t="s">
        <v>5385</v>
      </c>
      <c r="D1269" t="s">
        <v>14185</v>
      </c>
      <c r="E1269" t="s">
        <v>14182</v>
      </c>
      <c r="F1269" t="s">
        <v>38239</v>
      </c>
      <c r="G1269" t="s">
        <v>38181</v>
      </c>
    </row>
    <row r="1270" spans="1:7" ht="15" customHeight="1">
      <c r="A1270" t="s">
        <v>3415</v>
      </c>
      <c r="B1270" t="s">
        <v>14174</v>
      </c>
      <c r="C1270" t="s">
        <v>5385</v>
      </c>
      <c r="D1270" t="s">
        <v>14176</v>
      </c>
      <c r="E1270" t="s">
        <v>14173</v>
      </c>
      <c r="F1270" t="s">
        <v>38239</v>
      </c>
      <c r="G1270" t="s">
        <v>38181</v>
      </c>
    </row>
    <row r="1271" spans="1:7" ht="15" customHeight="1">
      <c r="A1271" t="s">
        <v>8733</v>
      </c>
      <c r="B1271" t="s">
        <v>8734</v>
      </c>
      <c r="C1271" t="s">
        <v>545</v>
      </c>
      <c r="D1271" t="s">
        <v>8736</v>
      </c>
      <c r="E1271" t="s">
        <v>8732</v>
      </c>
      <c r="F1271" t="s">
        <v>38182</v>
      </c>
      <c r="G1271" t="s">
        <v>38181</v>
      </c>
    </row>
    <row r="1272" spans="1:7" ht="15" customHeight="1">
      <c r="A1272" t="s">
        <v>2471</v>
      </c>
      <c r="B1272" t="s">
        <v>5191</v>
      </c>
      <c r="C1272" t="s">
        <v>545</v>
      </c>
      <c r="D1272" t="s">
        <v>8738</v>
      </c>
      <c r="E1272" t="s">
        <v>8737</v>
      </c>
      <c r="F1272" t="s">
        <v>38182</v>
      </c>
      <c r="G1272" t="s">
        <v>38181</v>
      </c>
    </row>
    <row r="1273" spans="1:7" ht="15" customHeight="1">
      <c r="A1273" t="s">
        <v>8729</v>
      </c>
      <c r="B1273" t="s">
        <v>8730</v>
      </c>
      <c r="C1273" t="s">
        <v>545</v>
      </c>
      <c r="F1273" t="s">
        <v>38182</v>
      </c>
      <c r="G1273" t="s">
        <v>38181</v>
      </c>
    </row>
    <row r="1274" spans="1:7" ht="15" customHeight="1">
      <c r="A1274" t="s">
        <v>3804</v>
      </c>
      <c r="B1274" t="s">
        <v>11743</v>
      </c>
      <c r="C1274" t="s">
        <v>11744</v>
      </c>
      <c r="D1274" t="s">
        <v>11746</v>
      </c>
      <c r="E1274" t="s">
        <v>11742</v>
      </c>
      <c r="F1274" t="s">
        <v>38180</v>
      </c>
      <c r="G1274" t="s">
        <v>38181</v>
      </c>
    </row>
    <row r="1275" spans="1:7" ht="15" customHeight="1">
      <c r="A1275" t="s">
        <v>12582</v>
      </c>
      <c r="B1275" t="s">
        <v>12583</v>
      </c>
      <c r="C1275" t="s">
        <v>10001</v>
      </c>
      <c r="D1275" t="s">
        <v>12584</v>
      </c>
      <c r="E1275" t="s">
        <v>12581</v>
      </c>
      <c r="F1275" t="s">
        <v>38180</v>
      </c>
      <c r="G1275" t="s">
        <v>38181</v>
      </c>
    </row>
    <row r="1276" spans="1:7" ht="15" customHeight="1">
      <c r="A1276" t="s">
        <v>4440</v>
      </c>
      <c r="B1276" t="s">
        <v>6541</v>
      </c>
      <c r="C1276" t="s">
        <v>10001</v>
      </c>
      <c r="D1276" t="s">
        <v>10658</v>
      </c>
      <c r="E1276" t="s">
        <v>10656</v>
      </c>
      <c r="F1276" t="s">
        <v>38180</v>
      </c>
      <c r="G1276" t="s">
        <v>38181</v>
      </c>
    </row>
    <row r="1277" spans="1:7" ht="15" customHeight="1">
      <c r="A1277" t="s">
        <v>4997</v>
      </c>
      <c r="B1277" t="s">
        <v>10000</v>
      </c>
      <c r="C1277" t="s">
        <v>10001</v>
      </c>
      <c r="D1277" t="s">
        <v>10003</v>
      </c>
      <c r="E1277" t="s">
        <v>9999</v>
      </c>
      <c r="F1277" t="s">
        <v>38180</v>
      </c>
      <c r="G1277" t="s">
        <v>38181</v>
      </c>
    </row>
    <row r="1278" spans="1:7" ht="15" customHeight="1">
      <c r="A1278" t="s">
        <v>13514</v>
      </c>
      <c r="B1278" t="s">
        <v>13515</v>
      </c>
      <c r="C1278" t="s">
        <v>10001</v>
      </c>
      <c r="D1278" t="s">
        <v>13516</v>
      </c>
      <c r="E1278" t="s">
        <v>13513</v>
      </c>
      <c r="F1278" t="s">
        <v>38180</v>
      </c>
      <c r="G1278" t="s">
        <v>38181</v>
      </c>
    </row>
    <row r="1279" spans="1:7" ht="15" customHeight="1">
      <c r="A1279" t="s">
        <v>5413</v>
      </c>
      <c r="B1279" t="s">
        <v>10905</v>
      </c>
      <c r="C1279" t="s">
        <v>10001</v>
      </c>
      <c r="D1279" t="s">
        <v>10907</v>
      </c>
      <c r="E1279" t="s">
        <v>10904</v>
      </c>
      <c r="F1279" t="s">
        <v>38180</v>
      </c>
      <c r="G1279" t="s">
        <v>38181</v>
      </c>
    </row>
    <row r="1280" spans="1:7" ht="15" customHeight="1">
      <c r="A1280" t="s">
        <v>4744</v>
      </c>
      <c r="B1280" t="s">
        <v>10220</v>
      </c>
      <c r="C1280" t="s">
        <v>10001</v>
      </c>
      <c r="D1280" t="s">
        <v>10222</v>
      </c>
      <c r="E1280" t="s">
        <v>10219</v>
      </c>
      <c r="F1280" t="s">
        <v>38180</v>
      </c>
      <c r="G1280" t="s">
        <v>38181</v>
      </c>
    </row>
    <row r="1281" spans="1:7" ht="15" customHeight="1">
      <c r="A1281" t="s">
        <v>10331</v>
      </c>
      <c r="B1281" t="s">
        <v>10332</v>
      </c>
      <c r="C1281" t="s">
        <v>10001</v>
      </c>
      <c r="D1281" t="s">
        <v>10334</v>
      </c>
      <c r="E1281" t="s">
        <v>10330</v>
      </c>
      <c r="F1281" t="s">
        <v>38180</v>
      </c>
      <c r="G1281" t="s">
        <v>38181</v>
      </c>
    </row>
    <row r="1282" spans="1:7" ht="15" customHeight="1">
      <c r="A1282" t="s">
        <v>4921</v>
      </c>
      <c r="B1282" t="s">
        <v>10081</v>
      </c>
      <c r="C1282" t="s">
        <v>10001</v>
      </c>
      <c r="D1282" t="s">
        <v>10083</v>
      </c>
      <c r="E1282" t="s">
        <v>10080</v>
      </c>
      <c r="F1282" t="s">
        <v>38180</v>
      </c>
      <c r="G1282" t="s">
        <v>38181</v>
      </c>
    </row>
    <row r="1283" spans="1:7" ht="15" customHeight="1">
      <c r="A1283" t="s">
        <v>14242</v>
      </c>
      <c r="B1283" t="s">
        <v>14243</v>
      </c>
      <c r="C1283" t="s">
        <v>218</v>
      </c>
      <c r="D1283" t="s">
        <v>14245</v>
      </c>
      <c r="E1283" t="s">
        <v>14241</v>
      </c>
      <c r="F1283" t="s">
        <v>38240</v>
      </c>
      <c r="G1283" t="s">
        <v>38181</v>
      </c>
    </row>
    <row r="1284" spans="1:7" ht="15" customHeight="1">
      <c r="A1284" t="s">
        <v>4670</v>
      </c>
      <c r="B1284" t="s">
        <v>14095</v>
      </c>
      <c r="C1284" t="s">
        <v>218</v>
      </c>
      <c r="D1284" t="s">
        <v>14224</v>
      </c>
      <c r="E1284" t="s">
        <v>14222</v>
      </c>
      <c r="F1284" t="s">
        <v>38240</v>
      </c>
      <c r="G1284" t="s">
        <v>38181</v>
      </c>
    </row>
    <row r="1285" spans="1:7" ht="15" customHeight="1">
      <c r="A1285" t="s">
        <v>14219</v>
      </c>
      <c r="B1285" t="s">
        <v>2860</v>
      </c>
      <c r="C1285" t="s">
        <v>218</v>
      </c>
      <c r="D1285" t="s">
        <v>14220</v>
      </c>
      <c r="E1285" t="s">
        <v>14218</v>
      </c>
      <c r="F1285" t="s">
        <v>38240</v>
      </c>
      <c r="G1285" t="s">
        <v>38181</v>
      </c>
    </row>
    <row r="1286" spans="1:7" ht="15" customHeight="1">
      <c r="A1286" t="s">
        <v>4774</v>
      </c>
      <c r="B1286" t="s">
        <v>14214</v>
      </c>
      <c r="C1286" t="s">
        <v>218</v>
      </c>
      <c r="D1286" t="s">
        <v>14216</v>
      </c>
      <c r="E1286" t="s">
        <v>14213</v>
      </c>
      <c r="F1286" t="s">
        <v>38240</v>
      </c>
      <c r="G1286" t="s">
        <v>38181</v>
      </c>
    </row>
    <row r="1287" spans="1:7" ht="15" customHeight="1">
      <c r="A1287" t="s">
        <v>3040</v>
      </c>
      <c r="B1287" t="s">
        <v>14209</v>
      </c>
      <c r="C1287" t="s">
        <v>218</v>
      </c>
      <c r="D1287" t="s">
        <v>14211</v>
      </c>
      <c r="E1287" t="s">
        <v>14208</v>
      </c>
      <c r="F1287" t="s">
        <v>38240</v>
      </c>
      <c r="G1287" t="s">
        <v>38181</v>
      </c>
    </row>
    <row r="1288" spans="1:7" ht="15" customHeight="1">
      <c r="A1288" t="s">
        <v>4346</v>
      </c>
      <c r="B1288" t="s">
        <v>4671</v>
      </c>
      <c r="C1288" t="s">
        <v>218</v>
      </c>
      <c r="D1288" t="s">
        <v>14232</v>
      </c>
      <c r="E1288" t="s">
        <v>14230</v>
      </c>
      <c r="F1288" t="s">
        <v>38240</v>
      </c>
      <c r="G1288" t="s">
        <v>38181</v>
      </c>
    </row>
    <row r="1289" spans="1:7" ht="15" customHeight="1">
      <c r="A1289" t="s">
        <v>2887</v>
      </c>
      <c r="B1289" t="s">
        <v>14199</v>
      </c>
      <c r="C1289" t="s">
        <v>218</v>
      </c>
      <c r="D1289" t="s">
        <v>14200</v>
      </c>
      <c r="E1289" t="s">
        <v>14198</v>
      </c>
      <c r="F1289" t="s">
        <v>38240</v>
      </c>
      <c r="G1289" t="s">
        <v>38181</v>
      </c>
    </row>
    <row r="1290" spans="1:7" ht="15" customHeight="1">
      <c r="A1290" t="s">
        <v>4647</v>
      </c>
      <c r="B1290" t="s">
        <v>14249</v>
      </c>
      <c r="C1290" t="s">
        <v>218</v>
      </c>
      <c r="D1290" t="s">
        <v>14251</v>
      </c>
      <c r="E1290" t="s">
        <v>14248</v>
      </c>
      <c r="F1290" t="s">
        <v>38240</v>
      </c>
      <c r="G1290" t="s">
        <v>38181</v>
      </c>
    </row>
    <row r="1291" spans="1:7" ht="15" customHeight="1">
      <c r="A1291" t="s">
        <v>2536</v>
      </c>
      <c r="B1291" t="s">
        <v>14204</v>
      </c>
      <c r="C1291" t="s">
        <v>218</v>
      </c>
      <c r="D1291" t="s">
        <v>14206</v>
      </c>
      <c r="E1291" t="s">
        <v>14203</v>
      </c>
      <c r="F1291" t="s">
        <v>38240</v>
      </c>
      <c r="G1291" t="s">
        <v>38181</v>
      </c>
    </row>
    <row r="1292" spans="1:7" ht="15" customHeight="1">
      <c r="A1292" t="s">
        <v>14194</v>
      </c>
      <c r="B1292" t="s">
        <v>5432</v>
      </c>
      <c r="C1292" t="s">
        <v>218</v>
      </c>
      <c r="D1292" t="s">
        <v>14195</v>
      </c>
      <c r="E1292" t="s">
        <v>14193</v>
      </c>
      <c r="F1292" t="s">
        <v>38240</v>
      </c>
      <c r="G1292" t="s">
        <v>38181</v>
      </c>
    </row>
    <row r="1293" spans="1:7" ht="15" customHeight="1">
      <c r="A1293" t="s">
        <v>7546</v>
      </c>
      <c r="B1293" t="s">
        <v>8163</v>
      </c>
      <c r="C1293" t="s">
        <v>218</v>
      </c>
      <c r="D1293" t="s">
        <v>14227</v>
      </c>
      <c r="E1293" t="s">
        <v>14225</v>
      </c>
      <c r="F1293" t="s">
        <v>38240</v>
      </c>
      <c r="G1293" t="s">
        <v>38181</v>
      </c>
    </row>
    <row r="1294" spans="1:7" ht="15" customHeight="1">
      <c r="A1294" t="s">
        <v>4884</v>
      </c>
      <c r="B1294" t="s">
        <v>14235</v>
      </c>
      <c r="C1294" t="s">
        <v>218</v>
      </c>
      <c r="D1294" t="s">
        <v>14236</v>
      </c>
      <c r="E1294" t="s">
        <v>14234</v>
      </c>
      <c r="F1294" t="s">
        <v>38240</v>
      </c>
      <c r="G1294" t="s">
        <v>38181</v>
      </c>
    </row>
    <row r="1295" spans="1:7" ht="15" customHeight="1">
      <c r="A1295" t="s">
        <v>2195</v>
      </c>
      <c r="B1295" t="s">
        <v>14238</v>
      </c>
      <c r="C1295" t="s">
        <v>218</v>
      </c>
      <c r="D1295" t="s">
        <v>14239</v>
      </c>
      <c r="E1295" t="s">
        <v>14237</v>
      </c>
      <c r="F1295" t="s">
        <v>38240</v>
      </c>
      <c r="G1295" t="s">
        <v>38181</v>
      </c>
    </row>
    <row r="1296" spans="1:7" ht="15" customHeight="1">
      <c r="A1296" t="s">
        <v>5490</v>
      </c>
      <c r="B1296" t="s">
        <v>5384</v>
      </c>
      <c r="C1296" t="s">
        <v>1661</v>
      </c>
      <c r="D1296" t="s">
        <v>13586</v>
      </c>
      <c r="F1296" t="s">
        <v>38180</v>
      </c>
      <c r="G1296" t="s">
        <v>38181</v>
      </c>
    </row>
    <row r="1297" spans="1:7" ht="15" customHeight="1">
      <c r="A1297" t="s">
        <v>13608</v>
      </c>
      <c r="B1297" t="s">
        <v>3896</v>
      </c>
      <c r="C1297" t="s">
        <v>1661</v>
      </c>
      <c r="D1297" t="s">
        <v>13609</v>
      </c>
      <c r="F1297" t="s">
        <v>38180</v>
      </c>
      <c r="G1297" t="s">
        <v>38181</v>
      </c>
    </row>
    <row r="1298" spans="1:7" ht="15" customHeight="1">
      <c r="A1298" t="s">
        <v>13596</v>
      </c>
      <c r="B1298" t="s">
        <v>13597</v>
      </c>
      <c r="C1298" t="s">
        <v>1661</v>
      </c>
      <c r="D1298" t="s">
        <v>13598</v>
      </c>
      <c r="F1298" t="s">
        <v>38180</v>
      </c>
      <c r="G1298" t="s">
        <v>38181</v>
      </c>
    </row>
    <row r="1299" spans="1:7" ht="15" customHeight="1">
      <c r="A1299" t="s">
        <v>3720</v>
      </c>
      <c r="B1299" t="s">
        <v>9023</v>
      </c>
      <c r="C1299" t="s">
        <v>555</v>
      </c>
      <c r="D1299" t="s">
        <v>9024</v>
      </c>
      <c r="E1299" t="s">
        <v>9022</v>
      </c>
      <c r="F1299" t="s">
        <v>38193</v>
      </c>
      <c r="G1299" t="s">
        <v>38181</v>
      </c>
    </row>
    <row r="1300" spans="1:7" ht="15" customHeight="1">
      <c r="A1300" t="s">
        <v>8744</v>
      </c>
      <c r="B1300" t="s">
        <v>8745</v>
      </c>
      <c r="C1300" t="s">
        <v>555</v>
      </c>
      <c r="D1300" t="s">
        <v>8746</v>
      </c>
      <c r="E1300" t="s">
        <v>8743</v>
      </c>
      <c r="F1300" t="s">
        <v>38182</v>
      </c>
      <c r="G1300" t="s">
        <v>38181</v>
      </c>
    </row>
    <row r="1301" spans="1:7" ht="15" customHeight="1">
      <c r="A1301" t="s">
        <v>8740</v>
      </c>
      <c r="B1301" t="s">
        <v>8741</v>
      </c>
      <c r="C1301" t="s">
        <v>555</v>
      </c>
      <c r="D1301" t="s">
        <v>8742</v>
      </c>
      <c r="E1301" t="s">
        <v>8739</v>
      </c>
      <c r="F1301" t="s">
        <v>38182</v>
      </c>
      <c r="G1301" t="s">
        <v>38181</v>
      </c>
    </row>
    <row r="1302" spans="1:7" ht="15" customHeight="1">
      <c r="A1302" t="s">
        <v>4594</v>
      </c>
      <c r="B1302" t="s">
        <v>14069</v>
      </c>
      <c r="C1302" t="s">
        <v>1370</v>
      </c>
      <c r="D1302" t="s">
        <v>14071</v>
      </c>
      <c r="F1302" t="s">
        <v>38211</v>
      </c>
      <c r="G1302" t="s">
        <v>38181</v>
      </c>
    </row>
    <row r="1303" spans="1:7" ht="15" customHeight="1">
      <c r="A1303" t="s">
        <v>3176</v>
      </c>
      <c r="B1303" t="s">
        <v>14275</v>
      </c>
      <c r="C1303" t="s">
        <v>334</v>
      </c>
      <c r="D1303" t="s">
        <v>14277</v>
      </c>
      <c r="E1303" t="s">
        <v>14274</v>
      </c>
      <c r="F1303" t="s">
        <v>38241</v>
      </c>
      <c r="G1303" t="s">
        <v>38181</v>
      </c>
    </row>
    <row r="1304" spans="1:7" ht="15" customHeight="1">
      <c r="A1304" t="s">
        <v>2805</v>
      </c>
      <c r="B1304" t="s">
        <v>14269</v>
      </c>
      <c r="C1304" t="s">
        <v>334</v>
      </c>
      <c r="D1304" t="s">
        <v>14270</v>
      </c>
      <c r="E1304" t="s">
        <v>14268</v>
      </c>
      <c r="F1304" t="s">
        <v>38241</v>
      </c>
      <c r="G1304" t="s">
        <v>38181</v>
      </c>
    </row>
    <row r="1305" spans="1:7" ht="15" customHeight="1">
      <c r="A1305" t="s">
        <v>2739</v>
      </c>
      <c r="B1305" t="s">
        <v>14260</v>
      </c>
      <c r="C1305" t="s">
        <v>334</v>
      </c>
      <c r="D1305" t="s">
        <v>14262</v>
      </c>
      <c r="E1305" t="s">
        <v>14259</v>
      </c>
      <c r="F1305" t="s">
        <v>38241</v>
      </c>
      <c r="G1305" t="s">
        <v>38181</v>
      </c>
    </row>
    <row r="1306" spans="1:7" ht="15" customHeight="1">
      <c r="A1306" t="s">
        <v>6126</v>
      </c>
      <c r="B1306" t="s">
        <v>14265</v>
      </c>
      <c r="C1306" t="s">
        <v>334</v>
      </c>
      <c r="D1306" t="s">
        <v>14267</v>
      </c>
      <c r="E1306" t="s">
        <v>14264</v>
      </c>
      <c r="F1306" t="s">
        <v>38241</v>
      </c>
      <c r="G1306" t="s">
        <v>38181</v>
      </c>
    </row>
    <row r="1307" spans="1:7" ht="15" customHeight="1">
      <c r="A1307" t="s">
        <v>4938</v>
      </c>
      <c r="B1307" t="s">
        <v>14272</v>
      </c>
      <c r="C1307" t="s">
        <v>334</v>
      </c>
      <c r="D1307" t="s">
        <v>14273</v>
      </c>
      <c r="E1307" t="s">
        <v>14271</v>
      </c>
      <c r="F1307" t="s">
        <v>38241</v>
      </c>
      <c r="G1307" t="s">
        <v>38181</v>
      </c>
    </row>
    <row r="1308" spans="1:7" ht="15" customHeight="1">
      <c r="A1308" t="s">
        <v>8748</v>
      </c>
      <c r="B1308" t="s">
        <v>3172</v>
      </c>
      <c r="C1308" t="s">
        <v>334</v>
      </c>
      <c r="D1308" t="s">
        <v>8749</v>
      </c>
      <c r="E1308" t="s">
        <v>8747</v>
      </c>
      <c r="F1308" t="s">
        <v>38185</v>
      </c>
      <c r="G1308" t="s">
        <v>38181</v>
      </c>
    </row>
    <row r="1309" spans="1:7" ht="15" customHeight="1">
      <c r="A1309" t="s">
        <v>7941</v>
      </c>
      <c r="B1309" t="s">
        <v>14254</v>
      </c>
      <c r="C1309" t="s">
        <v>334</v>
      </c>
      <c r="D1309" t="s">
        <v>14256</v>
      </c>
      <c r="E1309" t="s">
        <v>14253</v>
      </c>
      <c r="F1309" t="s">
        <v>38241</v>
      </c>
      <c r="G1309" t="s">
        <v>38181</v>
      </c>
    </row>
    <row r="1310" spans="1:7" ht="15" customHeight="1">
      <c r="A1310" t="s">
        <v>14334</v>
      </c>
      <c r="B1310" t="s">
        <v>10113</v>
      </c>
      <c r="C1310" t="s">
        <v>1668</v>
      </c>
      <c r="D1310" t="s">
        <v>14336</v>
      </c>
      <c r="E1310" t="s">
        <v>14333</v>
      </c>
      <c r="F1310" t="s">
        <v>38242</v>
      </c>
      <c r="G1310" t="s">
        <v>38181</v>
      </c>
    </row>
    <row r="1311" spans="1:7" ht="15" customHeight="1">
      <c r="A1311" t="s">
        <v>14356</v>
      </c>
      <c r="B1311" t="s">
        <v>14357</v>
      </c>
      <c r="C1311" t="s">
        <v>1668</v>
      </c>
      <c r="D1311" t="s">
        <v>14358</v>
      </c>
      <c r="E1311" t="s">
        <v>14355</v>
      </c>
      <c r="F1311" t="s">
        <v>38242</v>
      </c>
      <c r="G1311" t="s">
        <v>38181</v>
      </c>
    </row>
    <row r="1312" spans="1:7" ht="15" customHeight="1">
      <c r="A1312" t="s">
        <v>4129</v>
      </c>
      <c r="B1312" t="s">
        <v>3384</v>
      </c>
      <c r="C1312" t="s">
        <v>1668</v>
      </c>
      <c r="D1312" t="s">
        <v>14317</v>
      </c>
      <c r="E1312" t="s">
        <v>14316</v>
      </c>
      <c r="F1312" t="s">
        <v>38242</v>
      </c>
      <c r="G1312" t="s">
        <v>38181</v>
      </c>
    </row>
    <row r="1313" spans="1:7" ht="15" customHeight="1">
      <c r="A1313" t="s">
        <v>14330</v>
      </c>
      <c r="B1313" t="s">
        <v>3384</v>
      </c>
      <c r="C1313" t="s">
        <v>1668</v>
      </c>
      <c r="D1313" t="s">
        <v>14332</v>
      </c>
      <c r="E1313" t="s">
        <v>14329</v>
      </c>
      <c r="F1313" t="s">
        <v>38242</v>
      </c>
      <c r="G1313" t="s">
        <v>38181</v>
      </c>
    </row>
    <row r="1314" spans="1:7" ht="15" customHeight="1">
      <c r="A1314" t="s">
        <v>2515</v>
      </c>
      <c r="B1314" t="s">
        <v>6047</v>
      </c>
      <c r="C1314" t="s">
        <v>1668</v>
      </c>
      <c r="D1314" t="s">
        <v>14353</v>
      </c>
      <c r="E1314" t="s">
        <v>14351</v>
      </c>
      <c r="F1314" t="s">
        <v>38242</v>
      </c>
      <c r="G1314" t="s">
        <v>38181</v>
      </c>
    </row>
    <row r="1315" spans="1:7" ht="15" customHeight="1">
      <c r="A1315" t="s">
        <v>2471</v>
      </c>
      <c r="B1315" t="s">
        <v>3980</v>
      </c>
      <c r="C1315" t="s">
        <v>1668</v>
      </c>
      <c r="D1315" t="s">
        <v>14348</v>
      </c>
      <c r="E1315" t="s">
        <v>14347</v>
      </c>
      <c r="F1315" t="s">
        <v>38242</v>
      </c>
      <c r="G1315" t="s">
        <v>38181</v>
      </c>
    </row>
    <row r="1316" spans="1:7" ht="15" customHeight="1">
      <c r="A1316" t="s">
        <v>3299</v>
      </c>
      <c r="B1316" t="s">
        <v>14322</v>
      </c>
      <c r="C1316" t="s">
        <v>1668</v>
      </c>
      <c r="D1316" t="s">
        <v>14323</v>
      </c>
      <c r="E1316" t="s">
        <v>14321</v>
      </c>
      <c r="F1316" t="s">
        <v>38242</v>
      </c>
      <c r="G1316" t="s">
        <v>38181</v>
      </c>
    </row>
    <row r="1317" spans="1:7" ht="15" customHeight="1">
      <c r="A1317" t="s">
        <v>4156</v>
      </c>
      <c r="B1317" t="s">
        <v>14343</v>
      </c>
      <c r="C1317" t="s">
        <v>1668</v>
      </c>
      <c r="D1317" t="s">
        <v>14345</v>
      </c>
      <c r="E1317" t="s">
        <v>14342</v>
      </c>
      <c r="F1317" t="s">
        <v>38242</v>
      </c>
      <c r="G1317" t="s">
        <v>38181</v>
      </c>
    </row>
    <row r="1318" spans="1:7" ht="15" customHeight="1">
      <c r="A1318" t="s">
        <v>5841</v>
      </c>
      <c r="B1318" t="s">
        <v>14360</v>
      </c>
      <c r="C1318" t="s">
        <v>1668</v>
      </c>
      <c r="D1318" t="s">
        <v>14362</v>
      </c>
      <c r="E1318" t="s">
        <v>14359</v>
      </c>
      <c r="F1318" t="s">
        <v>38242</v>
      </c>
      <c r="G1318" t="s">
        <v>38181</v>
      </c>
    </row>
    <row r="1319" spans="1:7" ht="15" customHeight="1">
      <c r="A1319" t="s">
        <v>2934</v>
      </c>
      <c r="B1319" t="s">
        <v>14326</v>
      </c>
      <c r="C1319" t="s">
        <v>1668</v>
      </c>
      <c r="D1319" t="s">
        <v>14328</v>
      </c>
      <c r="E1319" t="s">
        <v>14325</v>
      </c>
      <c r="F1319" t="s">
        <v>38242</v>
      </c>
      <c r="G1319" t="s">
        <v>38181</v>
      </c>
    </row>
    <row r="1320" spans="1:7" ht="15" customHeight="1">
      <c r="A1320" t="s">
        <v>2379</v>
      </c>
      <c r="B1320" t="s">
        <v>5274</v>
      </c>
      <c r="C1320" t="s">
        <v>1668</v>
      </c>
      <c r="D1320" t="s">
        <v>14350</v>
      </c>
      <c r="E1320" t="s">
        <v>14349</v>
      </c>
      <c r="F1320" t="s">
        <v>38242</v>
      </c>
      <c r="G1320" t="s">
        <v>38181</v>
      </c>
    </row>
    <row r="1321" spans="1:7" ht="15" customHeight="1">
      <c r="A1321" t="s">
        <v>3885</v>
      </c>
      <c r="B1321" t="s">
        <v>4251</v>
      </c>
      <c r="C1321" t="s">
        <v>1668</v>
      </c>
      <c r="D1321" t="s">
        <v>14320</v>
      </c>
      <c r="E1321" t="s">
        <v>14318</v>
      </c>
      <c r="F1321" t="s">
        <v>38242</v>
      </c>
      <c r="G1321" t="s">
        <v>38181</v>
      </c>
    </row>
    <row r="1322" spans="1:7" ht="15" customHeight="1">
      <c r="A1322" t="s">
        <v>11068</v>
      </c>
      <c r="B1322" t="s">
        <v>14310</v>
      </c>
      <c r="C1322" t="s">
        <v>1668</v>
      </c>
      <c r="D1322" t="s">
        <v>14312</v>
      </c>
      <c r="E1322" t="s">
        <v>14309</v>
      </c>
      <c r="F1322" t="s">
        <v>38242</v>
      </c>
      <c r="G1322" t="s">
        <v>38181</v>
      </c>
    </row>
    <row r="1323" spans="1:7" ht="15" customHeight="1">
      <c r="A1323" t="s">
        <v>14338</v>
      </c>
      <c r="B1323" t="s">
        <v>12376</v>
      </c>
      <c r="C1323" t="s">
        <v>1668</v>
      </c>
      <c r="D1323" t="s">
        <v>14340</v>
      </c>
      <c r="E1323" t="s">
        <v>14337</v>
      </c>
      <c r="F1323" t="s">
        <v>38242</v>
      </c>
      <c r="G1323" t="s">
        <v>38181</v>
      </c>
    </row>
    <row r="1324" spans="1:7" ht="15" customHeight="1">
      <c r="A1324" t="s">
        <v>2515</v>
      </c>
      <c r="B1324" t="s">
        <v>4251</v>
      </c>
      <c r="C1324" t="s">
        <v>138</v>
      </c>
      <c r="D1324" t="s">
        <v>8752</v>
      </c>
      <c r="E1324" t="s">
        <v>8750</v>
      </c>
      <c r="F1324" t="s">
        <v>38182</v>
      </c>
      <c r="G1324" t="s">
        <v>38181</v>
      </c>
    </row>
    <row r="1325" spans="1:7" ht="15" customHeight="1">
      <c r="A1325" t="s">
        <v>8754</v>
      </c>
      <c r="B1325" t="s">
        <v>4198</v>
      </c>
      <c r="C1325" t="s">
        <v>138</v>
      </c>
      <c r="D1325" t="s">
        <v>8756</v>
      </c>
      <c r="E1325" t="s">
        <v>8753</v>
      </c>
      <c r="F1325" t="s">
        <v>38185</v>
      </c>
      <c r="G1325" t="s">
        <v>38181</v>
      </c>
    </row>
    <row r="1326" spans="1:7" ht="15" customHeight="1">
      <c r="A1326" t="s">
        <v>3176</v>
      </c>
      <c r="B1326" t="s">
        <v>8758</v>
      </c>
      <c r="C1326" t="s">
        <v>130</v>
      </c>
      <c r="D1326" t="s">
        <v>8759</v>
      </c>
      <c r="E1326" t="s">
        <v>8757</v>
      </c>
      <c r="F1326" t="s">
        <v>38185</v>
      </c>
      <c r="G1326" t="s">
        <v>38181</v>
      </c>
    </row>
    <row r="1327" spans="1:7" ht="15" customHeight="1">
      <c r="A1327" t="s">
        <v>14285</v>
      </c>
      <c r="B1327" t="s">
        <v>4406</v>
      </c>
      <c r="C1327" t="s">
        <v>130</v>
      </c>
      <c r="D1327" t="s">
        <v>14286</v>
      </c>
      <c r="E1327" t="s">
        <v>14284</v>
      </c>
      <c r="F1327" t="s">
        <v>38243</v>
      </c>
      <c r="G1327" t="s">
        <v>38181</v>
      </c>
    </row>
    <row r="1328" spans="1:7" ht="15" customHeight="1">
      <c r="A1328" t="s">
        <v>14279</v>
      </c>
      <c r="B1328" t="s">
        <v>14280</v>
      </c>
      <c r="C1328" t="s">
        <v>130</v>
      </c>
      <c r="D1328" t="s">
        <v>14282</v>
      </c>
      <c r="E1328" t="s">
        <v>14278</v>
      </c>
      <c r="F1328" t="s">
        <v>38243</v>
      </c>
      <c r="G1328" t="s">
        <v>38181</v>
      </c>
    </row>
    <row r="1329" spans="1:7" ht="15" customHeight="1">
      <c r="A1329" t="s">
        <v>8577</v>
      </c>
      <c r="B1329" t="s">
        <v>8453</v>
      </c>
      <c r="C1329" t="s">
        <v>130</v>
      </c>
      <c r="D1329" t="s">
        <v>14288</v>
      </c>
      <c r="E1329" t="s">
        <v>14287</v>
      </c>
      <c r="F1329" t="s">
        <v>38243</v>
      </c>
      <c r="G1329" t="s">
        <v>38181</v>
      </c>
    </row>
    <row r="1330" spans="1:7" ht="15" customHeight="1">
      <c r="A1330" t="s">
        <v>2044</v>
      </c>
      <c r="B1330" t="s">
        <v>14294</v>
      </c>
      <c r="C1330" t="s">
        <v>130</v>
      </c>
      <c r="D1330" t="s">
        <v>14296</v>
      </c>
      <c r="E1330" t="s">
        <v>14293</v>
      </c>
      <c r="F1330" t="s">
        <v>38243</v>
      </c>
      <c r="G1330" t="s">
        <v>38181</v>
      </c>
    </row>
    <row r="1331" spans="1:7" ht="15" customHeight="1">
      <c r="A1331" t="s">
        <v>5334</v>
      </c>
      <c r="B1331" t="s">
        <v>7244</v>
      </c>
      <c r="C1331" t="s">
        <v>130</v>
      </c>
      <c r="D1331" t="s">
        <v>14304</v>
      </c>
      <c r="E1331" t="s">
        <v>14302</v>
      </c>
      <c r="F1331" t="s">
        <v>38243</v>
      </c>
      <c r="G1331" t="s">
        <v>38181</v>
      </c>
    </row>
    <row r="1332" spans="1:7" ht="15" customHeight="1">
      <c r="A1332" t="s">
        <v>14298</v>
      </c>
      <c r="B1332" t="s">
        <v>14299</v>
      </c>
      <c r="C1332" t="s">
        <v>130</v>
      </c>
      <c r="D1332" t="s">
        <v>14301</v>
      </c>
      <c r="E1332" t="s">
        <v>14297</v>
      </c>
      <c r="F1332" t="s">
        <v>38243</v>
      </c>
      <c r="G1332" t="s">
        <v>38181</v>
      </c>
    </row>
    <row r="1333" spans="1:7" ht="15" customHeight="1">
      <c r="A1333" t="s">
        <v>3425</v>
      </c>
      <c r="B1333" t="s">
        <v>14290</v>
      </c>
      <c r="C1333" t="s">
        <v>130</v>
      </c>
      <c r="D1333" t="s">
        <v>14292</v>
      </c>
      <c r="E1333" t="s">
        <v>14289</v>
      </c>
      <c r="F1333" t="s">
        <v>38243</v>
      </c>
      <c r="G1333" t="s">
        <v>38181</v>
      </c>
    </row>
    <row r="1334" spans="1:7" ht="15" customHeight="1">
      <c r="A1334" t="s">
        <v>4440</v>
      </c>
      <c r="B1334" t="s">
        <v>14307</v>
      </c>
      <c r="C1334" t="s">
        <v>130</v>
      </c>
      <c r="D1334" t="s">
        <v>14308</v>
      </c>
      <c r="E1334" t="s">
        <v>14306</v>
      </c>
      <c r="F1334" t="s">
        <v>38243</v>
      </c>
      <c r="G1334" t="s">
        <v>38181</v>
      </c>
    </row>
    <row r="1335" spans="1:7" ht="15" customHeight="1">
      <c r="A1335" t="s">
        <v>7680</v>
      </c>
      <c r="B1335" t="s">
        <v>10754</v>
      </c>
      <c r="C1335" t="s">
        <v>10755</v>
      </c>
      <c r="D1335" t="s">
        <v>10756</v>
      </c>
      <c r="E1335" t="s">
        <v>10753</v>
      </c>
      <c r="F1335" t="s">
        <v>38180</v>
      </c>
      <c r="G1335" t="s">
        <v>38181</v>
      </c>
    </row>
    <row r="1336" spans="1:7" ht="15" customHeight="1">
      <c r="A1336" t="s">
        <v>3299</v>
      </c>
      <c r="B1336" t="s">
        <v>5916</v>
      </c>
      <c r="C1336" t="s">
        <v>10755</v>
      </c>
      <c r="D1336" t="s">
        <v>12333</v>
      </c>
      <c r="E1336" t="s">
        <v>12332</v>
      </c>
      <c r="F1336" t="s">
        <v>38180</v>
      </c>
      <c r="G1336" t="s">
        <v>38181</v>
      </c>
    </row>
    <row r="1337" spans="1:7" ht="15" customHeight="1">
      <c r="A1337" t="s">
        <v>4670</v>
      </c>
      <c r="B1337" t="s">
        <v>8052</v>
      </c>
      <c r="C1337" t="s">
        <v>1380</v>
      </c>
      <c r="D1337" t="s">
        <v>8760</v>
      </c>
      <c r="F1337" t="s">
        <v>38182</v>
      </c>
      <c r="G1337" t="s">
        <v>38181</v>
      </c>
    </row>
    <row r="1338" spans="1:7" ht="15" customHeight="1">
      <c r="A1338" t="s">
        <v>11929</v>
      </c>
      <c r="B1338" t="s">
        <v>4931</v>
      </c>
      <c r="C1338" t="s">
        <v>9878</v>
      </c>
      <c r="D1338" t="s">
        <v>11937</v>
      </c>
      <c r="E1338" t="s">
        <v>11935</v>
      </c>
      <c r="F1338" t="s">
        <v>38180</v>
      </c>
      <c r="G1338" t="s">
        <v>38181</v>
      </c>
    </row>
    <row r="1339" spans="1:7" ht="15" customHeight="1">
      <c r="A1339" t="s">
        <v>4411</v>
      </c>
      <c r="B1339" t="s">
        <v>10809</v>
      </c>
      <c r="C1339" t="s">
        <v>9878</v>
      </c>
      <c r="D1339" t="s">
        <v>10811</v>
      </c>
      <c r="E1339" t="s">
        <v>10808</v>
      </c>
      <c r="F1339" t="s">
        <v>38180</v>
      </c>
      <c r="G1339" t="s">
        <v>38181</v>
      </c>
    </row>
    <row r="1340" spans="1:7" ht="15" customHeight="1">
      <c r="A1340" t="s">
        <v>9876</v>
      </c>
      <c r="B1340" t="s">
        <v>9877</v>
      </c>
      <c r="C1340" t="s">
        <v>9878</v>
      </c>
      <c r="D1340" t="s">
        <v>9880</v>
      </c>
      <c r="E1340" t="s">
        <v>9875</v>
      </c>
      <c r="F1340" t="s">
        <v>38180</v>
      </c>
      <c r="G1340" t="s">
        <v>38181</v>
      </c>
    </row>
    <row r="1341" spans="1:7" ht="15" customHeight="1">
      <c r="A1341" t="s">
        <v>2443</v>
      </c>
      <c r="B1341" t="s">
        <v>2955</v>
      </c>
      <c r="C1341" t="s">
        <v>9878</v>
      </c>
      <c r="D1341" t="s">
        <v>13155</v>
      </c>
      <c r="E1341" t="s">
        <v>13153</v>
      </c>
      <c r="F1341" t="s">
        <v>38180</v>
      </c>
      <c r="G1341" t="s">
        <v>38181</v>
      </c>
    </row>
    <row r="1342" spans="1:7" ht="15" customHeight="1">
      <c r="A1342" t="s">
        <v>13301</v>
      </c>
      <c r="B1342" t="s">
        <v>3365</v>
      </c>
      <c r="C1342" t="s">
        <v>9878</v>
      </c>
      <c r="D1342" t="s">
        <v>13302</v>
      </c>
      <c r="E1342" t="s">
        <v>13300</v>
      </c>
      <c r="F1342" t="s">
        <v>38180</v>
      </c>
      <c r="G1342" t="s">
        <v>38181</v>
      </c>
    </row>
    <row r="1343" spans="1:7" ht="15" customHeight="1">
      <c r="A1343" t="s">
        <v>2195</v>
      </c>
      <c r="B1343" t="s">
        <v>13342</v>
      </c>
      <c r="C1343" t="s">
        <v>9878</v>
      </c>
      <c r="D1343" t="s">
        <v>13344</v>
      </c>
      <c r="E1343" t="s">
        <v>13341</v>
      </c>
      <c r="F1343" t="s">
        <v>38180</v>
      </c>
      <c r="G1343" t="s">
        <v>38181</v>
      </c>
    </row>
    <row r="1344" spans="1:7" ht="15" customHeight="1">
      <c r="A1344" t="s">
        <v>12879</v>
      </c>
      <c r="B1344" t="s">
        <v>12886</v>
      </c>
      <c r="C1344" t="s">
        <v>9878</v>
      </c>
      <c r="D1344" t="s">
        <v>12887</v>
      </c>
      <c r="E1344" t="s">
        <v>12885</v>
      </c>
      <c r="F1344" t="s">
        <v>38180</v>
      </c>
      <c r="G1344" t="s">
        <v>38181</v>
      </c>
    </row>
    <row r="1345" spans="1:7" ht="15" customHeight="1">
      <c r="A1345" t="s">
        <v>4034</v>
      </c>
      <c r="B1345" t="s">
        <v>11288</v>
      </c>
      <c r="C1345" t="s">
        <v>9878</v>
      </c>
      <c r="D1345" t="s">
        <v>11290</v>
      </c>
      <c r="E1345" t="s">
        <v>11287</v>
      </c>
      <c r="F1345" t="s">
        <v>38180</v>
      </c>
      <c r="G1345" t="s">
        <v>38181</v>
      </c>
    </row>
    <row r="1346" spans="1:7" ht="15" customHeight="1">
      <c r="A1346" t="s">
        <v>10777</v>
      </c>
      <c r="B1346" t="s">
        <v>10778</v>
      </c>
      <c r="C1346" t="s">
        <v>9878</v>
      </c>
      <c r="D1346" t="s">
        <v>10780</v>
      </c>
      <c r="E1346" t="s">
        <v>10776</v>
      </c>
      <c r="F1346" t="s">
        <v>38180</v>
      </c>
      <c r="G1346" t="s">
        <v>38181</v>
      </c>
    </row>
    <row r="1347" spans="1:7" ht="15" customHeight="1">
      <c r="A1347" t="s">
        <v>3715</v>
      </c>
      <c r="B1347" t="s">
        <v>11896</v>
      </c>
      <c r="C1347" t="s">
        <v>9878</v>
      </c>
      <c r="D1347" t="s">
        <v>11898</v>
      </c>
      <c r="E1347" t="s">
        <v>11895</v>
      </c>
      <c r="F1347" t="s">
        <v>38180</v>
      </c>
      <c r="G1347" t="s">
        <v>38181</v>
      </c>
    </row>
    <row r="1348" spans="1:7" ht="15" customHeight="1">
      <c r="A1348" t="s">
        <v>2354</v>
      </c>
      <c r="B1348" t="s">
        <v>13202</v>
      </c>
      <c r="C1348" t="s">
        <v>9878</v>
      </c>
      <c r="D1348" t="s">
        <v>13204</v>
      </c>
      <c r="E1348" t="s">
        <v>13201</v>
      </c>
      <c r="F1348" t="s">
        <v>38180</v>
      </c>
      <c r="G1348" t="s">
        <v>38181</v>
      </c>
    </row>
    <row r="1349" spans="1:7" ht="15" customHeight="1">
      <c r="A1349" t="s">
        <v>4034</v>
      </c>
      <c r="B1349" t="s">
        <v>11298</v>
      </c>
      <c r="C1349" t="s">
        <v>9878</v>
      </c>
      <c r="D1349" t="s">
        <v>11300</v>
      </c>
      <c r="E1349" t="s">
        <v>11297</v>
      </c>
      <c r="F1349" t="s">
        <v>38180</v>
      </c>
      <c r="G1349" t="s">
        <v>38181</v>
      </c>
    </row>
    <row r="1350" spans="1:7" ht="15" customHeight="1">
      <c r="A1350" t="s">
        <v>6164</v>
      </c>
      <c r="B1350" t="s">
        <v>10771</v>
      </c>
      <c r="C1350" t="s">
        <v>9878</v>
      </c>
      <c r="D1350" t="s">
        <v>10773</v>
      </c>
      <c r="E1350" t="s">
        <v>10770</v>
      </c>
      <c r="F1350" t="s">
        <v>38180</v>
      </c>
      <c r="G1350" t="s">
        <v>38181</v>
      </c>
    </row>
    <row r="1351" spans="1:7" ht="15" customHeight="1">
      <c r="A1351" t="s">
        <v>13168</v>
      </c>
      <c r="B1351" t="s">
        <v>13169</v>
      </c>
      <c r="C1351" t="s">
        <v>9878</v>
      </c>
      <c r="D1351" t="s">
        <v>13171</v>
      </c>
      <c r="E1351" t="s">
        <v>13167</v>
      </c>
      <c r="F1351" t="s">
        <v>38180</v>
      </c>
      <c r="G1351" t="s">
        <v>38181</v>
      </c>
    </row>
    <row r="1352" spans="1:7" ht="15" customHeight="1">
      <c r="A1352" t="s">
        <v>11411</v>
      </c>
      <c r="B1352" t="s">
        <v>11412</v>
      </c>
      <c r="C1352" t="s">
        <v>9878</v>
      </c>
      <c r="D1352" t="s">
        <v>11414</v>
      </c>
      <c r="E1352" t="s">
        <v>11410</v>
      </c>
      <c r="F1352" t="s">
        <v>38180</v>
      </c>
      <c r="G1352" t="s">
        <v>38181</v>
      </c>
    </row>
    <row r="1353" spans="1:7" ht="15" customHeight="1">
      <c r="A1353" t="s">
        <v>9765</v>
      </c>
      <c r="B1353" t="s">
        <v>9920</v>
      </c>
      <c r="C1353" t="s">
        <v>9878</v>
      </c>
      <c r="D1353" t="s">
        <v>9922</v>
      </c>
      <c r="E1353" t="s">
        <v>9919</v>
      </c>
      <c r="F1353" t="s">
        <v>38180</v>
      </c>
      <c r="G1353" t="s">
        <v>38181</v>
      </c>
    </row>
    <row r="1354" spans="1:7" ht="15" customHeight="1">
      <c r="A1354" t="s">
        <v>12824</v>
      </c>
      <c r="B1354" t="s">
        <v>12825</v>
      </c>
      <c r="C1354" t="s">
        <v>9878</v>
      </c>
      <c r="D1354" t="s">
        <v>12826</v>
      </c>
      <c r="E1354" t="s">
        <v>12823</v>
      </c>
      <c r="F1354" t="s">
        <v>38180</v>
      </c>
      <c r="G1354" t="s">
        <v>38181</v>
      </c>
    </row>
    <row r="1355" spans="1:7" ht="15" customHeight="1">
      <c r="A1355" t="s">
        <v>4504</v>
      </c>
      <c r="B1355" t="s">
        <v>3812</v>
      </c>
      <c r="C1355" t="s">
        <v>9878</v>
      </c>
      <c r="D1355" t="s">
        <v>10376</v>
      </c>
      <c r="E1355" t="s">
        <v>10374</v>
      </c>
      <c r="F1355" t="s">
        <v>38180</v>
      </c>
      <c r="G1355" t="s">
        <v>38181</v>
      </c>
    </row>
    <row r="1356" spans="1:7" ht="15" customHeight="1">
      <c r="A1356" t="s">
        <v>11770</v>
      </c>
      <c r="B1356" t="s">
        <v>11771</v>
      </c>
      <c r="C1356" t="s">
        <v>9878</v>
      </c>
      <c r="D1356" t="s">
        <v>11773</v>
      </c>
      <c r="E1356" t="s">
        <v>11769</v>
      </c>
      <c r="F1356" t="s">
        <v>38180</v>
      </c>
      <c r="G1356" t="s">
        <v>38181</v>
      </c>
    </row>
    <row r="1357" spans="1:7" ht="15" customHeight="1">
      <c r="A1357" t="s">
        <v>4440</v>
      </c>
      <c r="B1357" t="s">
        <v>10676</v>
      </c>
      <c r="C1357" t="s">
        <v>9878</v>
      </c>
      <c r="D1357" t="s">
        <v>10678</v>
      </c>
      <c r="E1357" t="s">
        <v>10675</v>
      </c>
      <c r="F1357" t="s">
        <v>38180</v>
      </c>
      <c r="G1357" t="s">
        <v>38181</v>
      </c>
    </row>
    <row r="1358" spans="1:7" ht="15" customHeight="1">
      <c r="A1358" t="s">
        <v>12531</v>
      </c>
      <c r="B1358" t="s">
        <v>12532</v>
      </c>
      <c r="C1358" t="s">
        <v>9878</v>
      </c>
      <c r="D1358" t="s">
        <v>12533</v>
      </c>
      <c r="E1358" t="s">
        <v>12530</v>
      </c>
      <c r="F1358" t="s">
        <v>38180</v>
      </c>
      <c r="G1358" t="s">
        <v>38181</v>
      </c>
    </row>
    <row r="1359" spans="1:7" ht="15" customHeight="1">
      <c r="A1359" t="s">
        <v>11809</v>
      </c>
      <c r="B1359" t="s">
        <v>6864</v>
      </c>
      <c r="C1359" t="s">
        <v>9878</v>
      </c>
      <c r="D1359" t="s">
        <v>11811</v>
      </c>
      <c r="E1359" t="s">
        <v>11808</v>
      </c>
      <c r="F1359" t="s">
        <v>38180</v>
      </c>
      <c r="G1359" t="s">
        <v>38181</v>
      </c>
    </row>
    <row r="1360" spans="1:7" ht="15" customHeight="1">
      <c r="A1360" t="s">
        <v>11204</v>
      </c>
      <c r="B1360" t="s">
        <v>11205</v>
      </c>
      <c r="C1360" t="s">
        <v>9878</v>
      </c>
      <c r="D1360" t="s">
        <v>11207</v>
      </c>
      <c r="E1360" t="s">
        <v>11203</v>
      </c>
      <c r="F1360" t="s">
        <v>38180</v>
      </c>
      <c r="G1360" t="s">
        <v>38181</v>
      </c>
    </row>
    <row r="1361" spans="1:7" ht="15" customHeight="1">
      <c r="A1361" t="s">
        <v>5088</v>
      </c>
      <c r="B1361" t="s">
        <v>9948</v>
      </c>
      <c r="C1361" t="s">
        <v>9878</v>
      </c>
      <c r="D1361" t="s">
        <v>9950</v>
      </c>
      <c r="E1361" t="s">
        <v>9947</v>
      </c>
      <c r="F1361" t="s">
        <v>38180</v>
      </c>
      <c r="G1361" t="s">
        <v>38181</v>
      </c>
    </row>
    <row r="1362" spans="1:7" ht="15" customHeight="1">
      <c r="A1362" t="s">
        <v>12750</v>
      </c>
      <c r="B1362" t="s">
        <v>12756</v>
      </c>
      <c r="C1362" t="s">
        <v>9878</v>
      </c>
      <c r="D1362" t="s">
        <v>12757</v>
      </c>
      <c r="E1362" t="s">
        <v>12755</v>
      </c>
      <c r="F1362" t="s">
        <v>38180</v>
      </c>
      <c r="G1362" t="s">
        <v>38181</v>
      </c>
    </row>
    <row r="1363" spans="1:7" ht="15" customHeight="1">
      <c r="A1363" t="s">
        <v>13507</v>
      </c>
      <c r="B1363" t="s">
        <v>13508</v>
      </c>
      <c r="C1363" t="s">
        <v>9878</v>
      </c>
      <c r="D1363" t="s">
        <v>13510</v>
      </c>
      <c r="E1363" t="s">
        <v>13506</v>
      </c>
      <c r="F1363" t="s">
        <v>38180</v>
      </c>
      <c r="G1363" t="s">
        <v>38181</v>
      </c>
    </row>
    <row r="1364" spans="1:7" ht="15" customHeight="1">
      <c r="A1364" t="s">
        <v>10481</v>
      </c>
      <c r="B1364" t="s">
        <v>10482</v>
      </c>
      <c r="C1364" t="s">
        <v>9878</v>
      </c>
      <c r="D1364" t="s">
        <v>10484</v>
      </c>
      <c r="E1364" t="s">
        <v>10480</v>
      </c>
      <c r="F1364" t="s">
        <v>38180</v>
      </c>
      <c r="G1364" t="s">
        <v>38181</v>
      </c>
    </row>
    <row r="1365" spans="1:7" ht="15" customHeight="1">
      <c r="A1365" t="s">
        <v>12946</v>
      </c>
      <c r="B1365" t="s">
        <v>7188</v>
      </c>
      <c r="C1365" t="s">
        <v>9878</v>
      </c>
      <c r="D1365" t="s">
        <v>12947</v>
      </c>
      <c r="E1365" t="s">
        <v>12945</v>
      </c>
      <c r="F1365" t="s">
        <v>38180</v>
      </c>
      <c r="G1365" t="s">
        <v>38181</v>
      </c>
    </row>
    <row r="1366" spans="1:7" ht="15" customHeight="1">
      <c r="A1366" t="s">
        <v>10939</v>
      </c>
      <c r="B1366" t="s">
        <v>10940</v>
      </c>
      <c r="C1366" t="s">
        <v>9878</v>
      </c>
      <c r="D1366" t="s">
        <v>10942</v>
      </c>
      <c r="E1366" t="s">
        <v>10938</v>
      </c>
      <c r="F1366" t="s">
        <v>38180</v>
      </c>
      <c r="G1366" t="s">
        <v>38181</v>
      </c>
    </row>
    <row r="1367" spans="1:7" ht="15" customHeight="1">
      <c r="A1367" t="s">
        <v>4156</v>
      </c>
      <c r="B1367" t="s">
        <v>8762</v>
      </c>
      <c r="C1367" t="s">
        <v>355</v>
      </c>
      <c r="D1367" t="s">
        <v>8763</v>
      </c>
      <c r="E1367" t="s">
        <v>8761</v>
      </c>
      <c r="F1367" t="s">
        <v>38182</v>
      </c>
      <c r="G1367" t="s">
        <v>38181</v>
      </c>
    </row>
    <row r="1368" spans="1:7" ht="15" customHeight="1">
      <c r="A1368" t="s">
        <v>3057</v>
      </c>
      <c r="B1368" t="s">
        <v>8765</v>
      </c>
      <c r="C1368" t="s">
        <v>318</v>
      </c>
      <c r="D1368" t="s">
        <v>8767</v>
      </c>
      <c r="E1368" t="s">
        <v>8764</v>
      </c>
      <c r="F1368" t="s">
        <v>38182</v>
      </c>
      <c r="G1368" t="s">
        <v>38181</v>
      </c>
    </row>
    <row r="1369" spans="1:7" ht="15" customHeight="1">
      <c r="A1369" t="s">
        <v>2195</v>
      </c>
      <c r="B1369" t="s">
        <v>8769</v>
      </c>
      <c r="C1369" t="s">
        <v>336</v>
      </c>
      <c r="D1369" t="s">
        <v>8770</v>
      </c>
      <c r="E1369" t="s">
        <v>8768</v>
      </c>
      <c r="F1369" t="s">
        <v>38182</v>
      </c>
      <c r="G1369" t="s">
        <v>38181</v>
      </c>
    </row>
    <row r="1370" spans="1:7" ht="15" customHeight="1">
      <c r="A1370" t="s">
        <v>7427</v>
      </c>
      <c r="B1370" t="s">
        <v>14390</v>
      </c>
      <c r="C1370" t="s">
        <v>320</v>
      </c>
      <c r="D1370" t="s">
        <v>14391</v>
      </c>
      <c r="E1370" t="s">
        <v>14389</v>
      </c>
      <c r="F1370" t="s">
        <v>38244</v>
      </c>
      <c r="G1370" t="s">
        <v>38181</v>
      </c>
    </row>
    <row r="1371" spans="1:7" ht="15" customHeight="1">
      <c r="A1371" t="s">
        <v>8793</v>
      </c>
      <c r="B1371" t="s">
        <v>8794</v>
      </c>
      <c r="C1371" t="s">
        <v>320</v>
      </c>
      <c r="E1371" t="s">
        <v>8792</v>
      </c>
      <c r="F1371" t="s">
        <v>38182</v>
      </c>
      <c r="G1371" t="s">
        <v>38181</v>
      </c>
    </row>
    <row r="1372" spans="1:7" ht="15" customHeight="1">
      <c r="A1372" t="s">
        <v>7546</v>
      </c>
      <c r="B1372" t="s">
        <v>14379</v>
      </c>
      <c r="C1372" t="s">
        <v>320</v>
      </c>
      <c r="D1372" t="s">
        <v>14381</v>
      </c>
      <c r="E1372" t="s">
        <v>14378</v>
      </c>
      <c r="F1372" t="s">
        <v>38244</v>
      </c>
      <c r="G1372" t="s">
        <v>38181</v>
      </c>
    </row>
    <row r="1373" spans="1:7" ht="15" customHeight="1">
      <c r="A1373" t="s">
        <v>2768</v>
      </c>
      <c r="B1373" t="s">
        <v>2955</v>
      </c>
      <c r="C1373" t="s">
        <v>320</v>
      </c>
      <c r="D1373" t="s">
        <v>14376</v>
      </c>
      <c r="E1373" t="s">
        <v>14374</v>
      </c>
      <c r="F1373" t="s">
        <v>38244</v>
      </c>
      <c r="G1373" t="s">
        <v>38181</v>
      </c>
    </row>
    <row r="1374" spans="1:7" ht="15" customHeight="1">
      <c r="A1374" t="s">
        <v>5004</v>
      </c>
      <c r="B1374" t="s">
        <v>8797</v>
      </c>
      <c r="C1374" t="s">
        <v>320</v>
      </c>
      <c r="E1374" t="s">
        <v>8796</v>
      </c>
      <c r="F1374" t="s">
        <v>38182</v>
      </c>
      <c r="G1374" t="s">
        <v>38181</v>
      </c>
    </row>
    <row r="1375" spans="1:7" ht="15" customHeight="1">
      <c r="A1375" t="s">
        <v>5231</v>
      </c>
      <c r="B1375" t="s">
        <v>14383</v>
      </c>
      <c r="C1375" t="s">
        <v>320</v>
      </c>
      <c r="D1375" t="s">
        <v>14385</v>
      </c>
      <c r="E1375" t="s">
        <v>14382</v>
      </c>
      <c r="F1375" t="s">
        <v>38244</v>
      </c>
      <c r="G1375" t="s">
        <v>38181</v>
      </c>
    </row>
    <row r="1376" spans="1:7" ht="15" customHeight="1">
      <c r="A1376" t="s">
        <v>3651</v>
      </c>
      <c r="B1376" t="s">
        <v>14370</v>
      </c>
      <c r="C1376" t="s">
        <v>320</v>
      </c>
      <c r="D1376" t="s">
        <v>14372</v>
      </c>
      <c r="E1376" t="s">
        <v>14369</v>
      </c>
      <c r="F1376" t="s">
        <v>38244</v>
      </c>
      <c r="G1376" t="s">
        <v>38181</v>
      </c>
    </row>
    <row r="1377" spans="1:7" ht="15" customHeight="1">
      <c r="A1377" t="s">
        <v>4346</v>
      </c>
      <c r="B1377" t="s">
        <v>8800</v>
      </c>
      <c r="C1377" t="s">
        <v>320</v>
      </c>
      <c r="E1377" t="s">
        <v>8799</v>
      </c>
      <c r="F1377" t="s">
        <v>38182</v>
      </c>
      <c r="G1377" t="s">
        <v>38181</v>
      </c>
    </row>
    <row r="1378" spans="1:7" ht="15" customHeight="1">
      <c r="A1378" t="s">
        <v>2805</v>
      </c>
      <c r="B1378" t="s">
        <v>14387</v>
      </c>
      <c r="C1378" t="s">
        <v>320</v>
      </c>
      <c r="D1378" t="s">
        <v>14388</v>
      </c>
      <c r="E1378" t="s">
        <v>14386</v>
      </c>
      <c r="F1378" t="s">
        <v>38244</v>
      </c>
      <c r="G1378" t="s">
        <v>38181</v>
      </c>
    </row>
    <row r="1379" spans="1:7" ht="15" customHeight="1">
      <c r="A1379" t="s">
        <v>8803</v>
      </c>
      <c r="B1379" t="s">
        <v>8804</v>
      </c>
      <c r="C1379" t="s">
        <v>320</v>
      </c>
      <c r="D1379" t="s">
        <v>8806</v>
      </c>
      <c r="E1379" t="s">
        <v>8802</v>
      </c>
      <c r="F1379" t="s">
        <v>38245</v>
      </c>
      <c r="G1379" t="s">
        <v>38181</v>
      </c>
    </row>
    <row r="1380" spans="1:7" ht="15" customHeight="1">
      <c r="A1380" t="s">
        <v>3915</v>
      </c>
      <c r="B1380" t="s">
        <v>7646</v>
      </c>
      <c r="C1380" t="s">
        <v>320</v>
      </c>
      <c r="D1380" t="s">
        <v>14366</v>
      </c>
      <c r="E1380" t="s">
        <v>14364</v>
      </c>
      <c r="F1380" t="s">
        <v>38244</v>
      </c>
      <c r="G1380" t="s">
        <v>38181</v>
      </c>
    </row>
    <row r="1381" spans="1:7" ht="15" customHeight="1">
      <c r="A1381" t="s">
        <v>5331</v>
      </c>
      <c r="B1381" t="s">
        <v>3779</v>
      </c>
      <c r="C1381" t="s">
        <v>320</v>
      </c>
      <c r="D1381" t="s">
        <v>8810</v>
      </c>
      <c r="E1381" t="s">
        <v>8809</v>
      </c>
      <c r="F1381" t="s">
        <v>38246</v>
      </c>
      <c r="G1381" t="s">
        <v>38181</v>
      </c>
    </row>
    <row r="1382" spans="1:7" ht="15" customHeight="1">
      <c r="A1382" t="s">
        <v>2208</v>
      </c>
      <c r="B1382" t="s">
        <v>8778</v>
      </c>
      <c r="C1382" t="s">
        <v>492</v>
      </c>
      <c r="D1382" t="s">
        <v>8779</v>
      </c>
      <c r="E1382" t="s">
        <v>8777</v>
      </c>
      <c r="F1382" t="s">
        <v>38182</v>
      </c>
      <c r="G1382" t="s">
        <v>38181</v>
      </c>
    </row>
    <row r="1383" spans="1:7" ht="15" customHeight="1">
      <c r="A1383" t="s">
        <v>8780</v>
      </c>
      <c r="B1383" t="s">
        <v>8781</v>
      </c>
      <c r="C1383" t="s">
        <v>492</v>
      </c>
      <c r="D1383" t="s">
        <v>8783</v>
      </c>
      <c r="F1383" t="s">
        <v>38182</v>
      </c>
      <c r="G1383" t="s">
        <v>38181</v>
      </c>
    </row>
    <row r="1384" spans="1:7" ht="15" customHeight="1">
      <c r="A1384" t="s">
        <v>6529</v>
      </c>
      <c r="B1384" t="s">
        <v>8772</v>
      </c>
      <c r="C1384" t="s">
        <v>492</v>
      </c>
      <c r="D1384" t="s">
        <v>8773</v>
      </c>
      <c r="E1384" t="s">
        <v>8771</v>
      </c>
      <c r="F1384" t="s">
        <v>38182</v>
      </c>
      <c r="G1384" t="s">
        <v>38181</v>
      </c>
    </row>
    <row r="1385" spans="1:7" ht="15" customHeight="1">
      <c r="A1385" t="s">
        <v>5168</v>
      </c>
      <c r="B1385" t="s">
        <v>8775</v>
      </c>
      <c r="C1385" t="s">
        <v>492</v>
      </c>
      <c r="D1385" t="s">
        <v>8776</v>
      </c>
      <c r="E1385" t="s">
        <v>8774</v>
      </c>
      <c r="F1385" t="s">
        <v>38182</v>
      </c>
      <c r="G1385" t="s">
        <v>38181</v>
      </c>
    </row>
    <row r="1386" spans="1:7" ht="15" customHeight="1">
      <c r="A1386" t="s">
        <v>14419</v>
      </c>
      <c r="B1386" t="s">
        <v>14420</v>
      </c>
      <c r="C1386" t="s">
        <v>338</v>
      </c>
      <c r="D1386" t="s">
        <v>14422</v>
      </c>
      <c r="E1386" t="s">
        <v>14418</v>
      </c>
      <c r="F1386" t="s">
        <v>38247</v>
      </c>
      <c r="G1386" t="s">
        <v>38181</v>
      </c>
    </row>
    <row r="1387" spans="1:7" ht="15" customHeight="1">
      <c r="A1387" t="s">
        <v>2515</v>
      </c>
      <c r="B1387" t="s">
        <v>14424</v>
      </c>
      <c r="C1387" t="s">
        <v>338</v>
      </c>
      <c r="D1387" t="s">
        <v>14426</v>
      </c>
      <c r="F1387" t="s">
        <v>38247</v>
      </c>
      <c r="G1387" t="s">
        <v>38181</v>
      </c>
    </row>
    <row r="1388" spans="1:7" ht="15" customHeight="1">
      <c r="A1388" t="s">
        <v>14412</v>
      </c>
      <c r="B1388" t="s">
        <v>14413</v>
      </c>
      <c r="C1388" t="s">
        <v>338</v>
      </c>
      <c r="D1388" t="s">
        <v>14415</v>
      </c>
      <c r="E1388" t="s">
        <v>14411</v>
      </c>
      <c r="F1388" t="s">
        <v>38247</v>
      </c>
      <c r="G1388" t="s">
        <v>38181</v>
      </c>
    </row>
    <row r="1389" spans="1:7" ht="15" customHeight="1">
      <c r="A1389" t="s">
        <v>2515</v>
      </c>
      <c r="B1389" t="s">
        <v>14428</v>
      </c>
      <c r="C1389" t="s">
        <v>338</v>
      </c>
      <c r="D1389" t="s">
        <v>14429</v>
      </c>
      <c r="E1389" t="s">
        <v>14427</v>
      </c>
      <c r="F1389" t="s">
        <v>38247</v>
      </c>
      <c r="G1389" t="s">
        <v>38181</v>
      </c>
    </row>
    <row r="1390" spans="1:7" ht="15" customHeight="1">
      <c r="A1390" t="s">
        <v>4266</v>
      </c>
      <c r="B1390" t="s">
        <v>14406</v>
      </c>
      <c r="C1390" t="s">
        <v>338</v>
      </c>
      <c r="D1390" t="s">
        <v>14408</v>
      </c>
      <c r="F1390" t="s">
        <v>38247</v>
      </c>
      <c r="G1390" t="s">
        <v>38181</v>
      </c>
    </row>
    <row r="1391" spans="1:7" ht="15" customHeight="1">
      <c r="A1391" t="s">
        <v>9754</v>
      </c>
      <c r="B1391" t="s">
        <v>2541</v>
      </c>
      <c r="C1391" t="s">
        <v>338</v>
      </c>
      <c r="D1391" t="s">
        <v>14417</v>
      </c>
      <c r="E1391" t="s">
        <v>14416</v>
      </c>
      <c r="F1391" t="s">
        <v>38247</v>
      </c>
      <c r="G1391" t="s">
        <v>38181</v>
      </c>
    </row>
    <row r="1392" spans="1:7" ht="15" customHeight="1">
      <c r="A1392" t="s">
        <v>4637</v>
      </c>
      <c r="B1392" t="s">
        <v>14399</v>
      </c>
      <c r="C1392" t="s">
        <v>338</v>
      </c>
      <c r="D1392" t="s">
        <v>14401</v>
      </c>
      <c r="F1392" t="s">
        <v>38247</v>
      </c>
      <c r="G1392" t="s">
        <v>38181</v>
      </c>
    </row>
    <row r="1393" spans="1:7" ht="15" customHeight="1">
      <c r="A1393" t="s">
        <v>8780</v>
      </c>
      <c r="B1393" t="s">
        <v>14393</v>
      </c>
      <c r="C1393" t="s">
        <v>338</v>
      </c>
      <c r="D1393" t="s">
        <v>14395</v>
      </c>
      <c r="F1393" t="s">
        <v>38247</v>
      </c>
      <c r="G1393" t="s">
        <v>38181</v>
      </c>
    </row>
    <row r="1394" spans="1:7" ht="15" customHeight="1">
      <c r="A1394" t="s">
        <v>4411</v>
      </c>
      <c r="B1394" t="s">
        <v>13395</v>
      </c>
      <c r="C1394" t="s">
        <v>338</v>
      </c>
      <c r="D1394" t="s">
        <v>14404</v>
      </c>
      <c r="E1394" t="s">
        <v>14402</v>
      </c>
      <c r="F1394" t="s">
        <v>38247</v>
      </c>
      <c r="G1394" t="s">
        <v>38181</v>
      </c>
    </row>
    <row r="1395" spans="1:7" ht="15" customHeight="1">
      <c r="A1395" t="s">
        <v>3990</v>
      </c>
      <c r="B1395" t="s">
        <v>7723</v>
      </c>
      <c r="C1395" t="s">
        <v>338</v>
      </c>
      <c r="D1395" t="s">
        <v>14410</v>
      </c>
      <c r="F1395" t="s">
        <v>38247</v>
      </c>
      <c r="G1395" t="s">
        <v>38181</v>
      </c>
    </row>
    <row r="1396" spans="1:7" ht="15" customHeight="1">
      <c r="A1396" t="s">
        <v>2940</v>
      </c>
      <c r="B1396" t="s">
        <v>8788</v>
      </c>
      <c r="C1396" t="s">
        <v>561</v>
      </c>
      <c r="D1396" t="s">
        <v>8789</v>
      </c>
      <c r="E1396" t="s">
        <v>8787</v>
      </c>
      <c r="F1396" t="s">
        <v>38182</v>
      </c>
      <c r="G1396" t="s">
        <v>38181</v>
      </c>
    </row>
    <row r="1397" spans="1:7" ht="15" customHeight="1">
      <c r="A1397" t="s">
        <v>2400</v>
      </c>
      <c r="B1397" t="s">
        <v>8785</v>
      </c>
      <c r="C1397" t="s">
        <v>561</v>
      </c>
      <c r="D1397" t="s">
        <v>8786</v>
      </c>
      <c r="E1397" t="s">
        <v>8784</v>
      </c>
      <c r="F1397" t="s">
        <v>38182</v>
      </c>
      <c r="G1397" t="s">
        <v>38181</v>
      </c>
    </row>
    <row r="1398" spans="1:7" ht="15" customHeight="1">
      <c r="A1398" t="s">
        <v>5004</v>
      </c>
      <c r="B1398" t="s">
        <v>3779</v>
      </c>
      <c r="C1398" t="s">
        <v>561</v>
      </c>
      <c r="D1398" t="s">
        <v>8791</v>
      </c>
      <c r="E1398" t="s">
        <v>8790</v>
      </c>
      <c r="F1398" t="s">
        <v>38182</v>
      </c>
      <c r="G1398" t="s">
        <v>38181</v>
      </c>
    </row>
    <row r="1399" spans="1:7" ht="15" customHeight="1">
      <c r="A1399" t="s">
        <v>2848</v>
      </c>
      <c r="B1399" t="s">
        <v>16932</v>
      </c>
      <c r="C1399" t="s">
        <v>322</v>
      </c>
      <c r="D1399" t="s">
        <v>16934</v>
      </c>
      <c r="E1399" t="s">
        <v>16931</v>
      </c>
      <c r="F1399" t="s">
        <v>38248</v>
      </c>
      <c r="G1399" t="s">
        <v>38181</v>
      </c>
    </row>
    <row r="1400" spans="1:7" ht="15" customHeight="1">
      <c r="A1400" t="s">
        <v>2515</v>
      </c>
      <c r="B1400" t="s">
        <v>4000</v>
      </c>
      <c r="C1400" t="s">
        <v>322</v>
      </c>
      <c r="D1400" t="s">
        <v>16938</v>
      </c>
      <c r="E1400" t="s">
        <v>16936</v>
      </c>
      <c r="F1400" t="s">
        <v>38248</v>
      </c>
      <c r="G1400" t="s">
        <v>38181</v>
      </c>
    </row>
    <row r="1401" spans="1:7" ht="15" customHeight="1">
      <c r="A1401" t="s">
        <v>5389</v>
      </c>
      <c r="B1401" t="s">
        <v>2459</v>
      </c>
      <c r="C1401" t="s">
        <v>322</v>
      </c>
      <c r="D1401" t="s">
        <v>16929</v>
      </c>
      <c r="E1401" t="s">
        <v>16927</v>
      </c>
      <c r="F1401" t="s">
        <v>38248</v>
      </c>
      <c r="G1401" t="s">
        <v>38181</v>
      </c>
    </row>
    <row r="1402" spans="1:7" ht="15" customHeight="1">
      <c r="A1402" t="s">
        <v>10984</v>
      </c>
      <c r="B1402" t="s">
        <v>10990</v>
      </c>
      <c r="C1402" t="s">
        <v>10991</v>
      </c>
      <c r="D1402" t="s">
        <v>10993</v>
      </c>
      <c r="E1402" t="s">
        <v>10989</v>
      </c>
      <c r="F1402" t="s">
        <v>38180</v>
      </c>
      <c r="G1402" t="s">
        <v>38181</v>
      </c>
    </row>
    <row r="1403" spans="1:7" ht="15" customHeight="1">
      <c r="A1403" t="s">
        <v>5669</v>
      </c>
      <c r="B1403" t="s">
        <v>9019</v>
      </c>
      <c r="C1403" t="s">
        <v>1440</v>
      </c>
      <c r="D1403" t="s">
        <v>9021</v>
      </c>
      <c r="E1403" t="s">
        <v>9018</v>
      </c>
      <c r="F1403" t="s">
        <v>38193</v>
      </c>
      <c r="G1403" t="s">
        <v>38181</v>
      </c>
    </row>
    <row r="1404" spans="1:7" ht="15" customHeight="1">
      <c r="A1404" t="s">
        <v>3864</v>
      </c>
      <c r="B1404" t="s">
        <v>8813</v>
      </c>
      <c r="C1404" t="s">
        <v>688</v>
      </c>
      <c r="D1404" t="s">
        <v>8815</v>
      </c>
      <c r="E1404" t="s">
        <v>8812</v>
      </c>
      <c r="F1404" t="s">
        <v>38182</v>
      </c>
      <c r="G1404" t="s">
        <v>38181</v>
      </c>
    </row>
    <row r="1405" spans="1:7" ht="15" customHeight="1">
      <c r="A1405" t="s">
        <v>3589</v>
      </c>
      <c r="B1405" t="s">
        <v>3572</v>
      </c>
      <c r="C1405" t="s">
        <v>254</v>
      </c>
      <c r="D1405" t="s">
        <v>16962</v>
      </c>
      <c r="E1405" t="s">
        <v>16961</v>
      </c>
      <c r="F1405" t="s">
        <v>38249</v>
      </c>
      <c r="G1405" t="s">
        <v>38181</v>
      </c>
    </row>
    <row r="1406" spans="1:7" ht="15" customHeight="1">
      <c r="A1406" t="s">
        <v>16954</v>
      </c>
      <c r="B1406" t="s">
        <v>16955</v>
      </c>
      <c r="C1406" t="s">
        <v>254</v>
      </c>
      <c r="D1406" t="s">
        <v>16957</v>
      </c>
      <c r="E1406" t="s">
        <v>16953</v>
      </c>
      <c r="F1406" t="s">
        <v>38249</v>
      </c>
      <c r="G1406" t="s">
        <v>38181</v>
      </c>
    </row>
    <row r="1407" spans="1:7" ht="15" customHeight="1">
      <c r="A1407" t="s">
        <v>16948</v>
      </c>
      <c r="B1407" t="s">
        <v>16949</v>
      </c>
      <c r="C1407" t="s">
        <v>254</v>
      </c>
      <c r="D1407" t="s">
        <v>16951</v>
      </c>
      <c r="E1407" t="s">
        <v>16947</v>
      </c>
      <c r="F1407" t="s">
        <v>38249</v>
      </c>
      <c r="G1407" t="s">
        <v>38181</v>
      </c>
    </row>
    <row r="1408" spans="1:7" ht="15" customHeight="1">
      <c r="A1408" t="s">
        <v>3735</v>
      </c>
      <c r="B1408" t="s">
        <v>12324</v>
      </c>
      <c r="C1408" t="s">
        <v>254</v>
      </c>
      <c r="D1408" t="s">
        <v>16960</v>
      </c>
      <c r="E1408" t="s">
        <v>16958</v>
      </c>
      <c r="F1408" t="s">
        <v>38249</v>
      </c>
      <c r="G1408" t="s">
        <v>38181</v>
      </c>
    </row>
    <row r="1409" spans="1:7" ht="15" customHeight="1">
      <c r="A1409" t="s">
        <v>2611</v>
      </c>
      <c r="B1409" t="s">
        <v>16968</v>
      </c>
      <c r="C1409" t="s">
        <v>254</v>
      </c>
      <c r="D1409" t="s">
        <v>16970</v>
      </c>
      <c r="E1409" t="s">
        <v>16967</v>
      </c>
      <c r="F1409" t="s">
        <v>38249</v>
      </c>
      <c r="G1409" t="s">
        <v>38181</v>
      </c>
    </row>
    <row r="1410" spans="1:7" ht="15" customHeight="1">
      <c r="A1410" t="s">
        <v>16941</v>
      </c>
      <c r="B1410" t="s">
        <v>16942</v>
      </c>
      <c r="C1410" t="s">
        <v>254</v>
      </c>
      <c r="D1410" t="s">
        <v>16944</v>
      </c>
      <c r="E1410" t="s">
        <v>16940</v>
      </c>
      <c r="F1410" t="s">
        <v>38249</v>
      </c>
      <c r="G1410" t="s">
        <v>38181</v>
      </c>
    </row>
    <row r="1411" spans="1:7" ht="15" customHeight="1">
      <c r="A1411" t="s">
        <v>12750</v>
      </c>
      <c r="B1411" t="s">
        <v>16964</v>
      </c>
      <c r="C1411" t="s">
        <v>254</v>
      </c>
      <c r="D1411" t="s">
        <v>16966</v>
      </c>
      <c r="E1411" t="s">
        <v>16963</v>
      </c>
      <c r="F1411" t="s">
        <v>38249</v>
      </c>
      <c r="G1411" t="s">
        <v>38181</v>
      </c>
    </row>
    <row r="1412" spans="1:7" ht="15" customHeight="1">
      <c r="A1412" t="s">
        <v>14810</v>
      </c>
      <c r="B1412" t="s">
        <v>14811</v>
      </c>
      <c r="C1412" t="s">
        <v>1663</v>
      </c>
      <c r="D1412" t="s">
        <v>14813</v>
      </c>
      <c r="E1412" t="s">
        <v>14809</v>
      </c>
      <c r="F1412" t="s">
        <v>38250</v>
      </c>
      <c r="G1412" t="s">
        <v>38181</v>
      </c>
    </row>
    <row r="1413" spans="1:7" ht="15" customHeight="1">
      <c r="A1413" t="s">
        <v>3804</v>
      </c>
      <c r="B1413" t="s">
        <v>14604</v>
      </c>
      <c r="C1413" t="s">
        <v>1663</v>
      </c>
      <c r="D1413" t="s">
        <v>14606</v>
      </c>
      <c r="E1413" t="s">
        <v>14603</v>
      </c>
      <c r="F1413" t="s">
        <v>38250</v>
      </c>
      <c r="G1413" t="s">
        <v>38181</v>
      </c>
    </row>
    <row r="1414" spans="1:7" ht="15" customHeight="1">
      <c r="A1414" t="s">
        <v>10405</v>
      </c>
      <c r="B1414" t="s">
        <v>14484</v>
      </c>
      <c r="C1414" t="s">
        <v>1663</v>
      </c>
      <c r="D1414" t="s">
        <v>14486</v>
      </c>
      <c r="E1414" t="s">
        <v>14483</v>
      </c>
      <c r="F1414" t="s">
        <v>38250</v>
      </c>
      <c r="G1414" t="s">
        <v>38181</v>
      </c>
    </row>
    <row r="1415" spans="1:7" ht="15" customHeight="1">
      <c r="A1415" t="s">
        <v>9442</v>
      </c>
      <c r="B1415" t="s">
        <v>14879</v>
      </c>
      <c r="C1415" t="s">
        <v>1663</v>
      </c>
      <c r="D1415" t="s">
        <v>14881</v>
      </c>
      <c r="E1415" t="s">
        <v>14878</v>
      </c>
      <c r="F1415" t="s">
        <v>38250</v>
      </c>
      <c r="G1415" t="s">
        <v>38181</v>
      </c>
    </row>
    <row r="1416" spans="1:7" ht="15" customHeight="1">
      <c r="A1416" t="s">
        <v>14691</v>
      </c>
      <c r="B1416" t="s">
        <v>14692</v>
      </c>
      <c r="C1416" t="s">
        <v>1663</v>
      </c>
      <c r="D1416" t="s">
        <v>14694</v>
      </c>
      <c r="E1416" t="s">
        <v>14690</v>
      </c>
      <c r="F1416" t="s">
        <v>38250</v>
      </c>
      <c r="G1416" t="s">
        <v>38181</v>
      </c>
    </row>
    <row r="1417" spans="1:7" ht="15" customHeight="1">
      <c r="A1417" t="s">
        <v>14834</v>
      </c>
      <c r="B1417" t="s">
        <v>5842</v>
      </c>
      <c r="C1417" t="s">
        <v>1663</v>
      </c>
      <c r="D1417" t="s">
        <v>14836</v>
      </c>
      <c r="F1417" t="s">
        <v>38250</v>
      </c>
      <c r="G1417" t="s">
        <v>38181</v>
      </c>
    </row>
    <row r="1418" spans="1:7" ht="15" customHeight="1">
      <c r="A1418" t="s">
        <v>3221</v>
      </c>
      <c r="B1418" t="s">
        <v>14957</v>
      </c>
      <c r="C1418" t="s">
        <v>1663</v>
      </c>
      <c r="D1418" t="s">
        <v>14959</v>
      </c>
      <c r="E1418" t="s">
        <v>14956</v>
      </c>
      <c r="F1418" t="s">
        <v>38250</v>
      </c>
      <c r="G1418" t="s">
        <v>38181</v>
      </c>
    </row>
    <row r="1419" spans="1:7" ht="15" customHeight="1">
      <c r="A1419" t="s">
        <v>14686</v>
      </c>
      <c r="B1419" t="s">
        <v>14687</v>
      </c>
      <c r="C1419" t="s">
        <v>1663</v>
      </c>
      <c r="D1419" t="s">
        <v>14689</v>
      </c>
      <c r="E1419" t="s">
        <v>14685</v>
      </c>
      <c r="F1419" t="s">
        <v>38250</v>
      </c>
      <c r="G1419" t="s">
        <v>38181</v>
      </c>
    </row>
    <row r="1420" spans="1:7" ht="15" customHeight="1">
      <c r="A1420" t="s">
        <v>5729</v>
      </c>
      <c r="B1420" t="s">
        <v>14634</v>
      </c>
      <c r="C1420" t="s">
        <v>1663</v>
      </c>
      <c r="D1420" t="s">
        <v>14636</v>
      </c>
      <c r="E1420" t="s">
        <v>14633</v>
      </c>
      <c r="F1420" t="s">
        <v>38250</v>
      </c>
      <c r="G1420" t="s">
        <v>38181</v>
      </c>
    </row>
    <row r="1421" spans="1:7" ht="15" customHeight="1">
      <c r="A1421" t="s">
        <v>5331</v>
      </c>
      <c r="B1421" t="s">
        <v>14494</v>
      </c>
      <c r="C1421" t="s">
        <v>1663</v>
      </c>
      <c r="D1421" t="s">
        <v>14496</v>
      </c>
      <c r="E1421" t="s">
        <v>14493</v>
      </c>
      <c r="F1421" t="s">
        <v>38250</v>
      </c>
      <c r="G1421" t="s">
        <v>38181</v>
      </c>
    </row>
    <row r="1422" spans="1:7" ht="15" customHeight="1">
      <c r="A1422" t="s">
        <v>2311</v>
      </c>
      <c r="B1422" t="s">
        <v>15004</v>
      </c>
      <c r="C1422" t="s">
        <v>1663</v>
      </c>
      <c r="D1422" t="s">
        <v>15005</v>
      </c>
      <c r="E1422" t="s">
        <v>15003</v>
      </c>
      <c r="F1422" t="s">
        <v>38250</v>
      </c>
      <c r="G1422" t="s">
        <v>38181</v>
      </c>
    </row>
    <row r="1423" spans="1:7" ht="15" customHeight="1">
      <c r="A1423" t="s">
        <v>14521</v>
      </c>
      <c r="B1423" t="s">
        <v>14117</v>
      </c>
      <c r="C1423" t="s">
        <v>1663</v>
      </c>
      <c r="D1423" t="s">
        <v>14523</v>
      </c>
      <c r="E1423" t="s">
        <v>14520</v>
      </c>
      <c r="F1423" t="s">
        <v>38250</v>
      </c>
      <c r="G1423" t="s">
        <v>38181</v>
      </c>
    </row>
    <row r="1424" spans="1:7" ht="15" customHeight="1">
      <c r="A1424" t="s">
        <v>4405</v>
      </c>
      <c r="B1424" t="s">
        <v>14898</v>
      </c>
      <c r="C1424" t="s">
        <v>1663</v>
      </c>
      <c r="D1424" t="s">
        <v>14900</v>
      </c>
      <c r="E1424" t="s">
        <v>14897</v>
      </c>
      <c r="F1424" t="s">
        <v>38250</v>
      </c>
      <c r="G1424" t="s">
        <v>38181</v>
      </c>
    </row>
    <row r="1425" spans="1:7" ht="15" customHeight="1">
      <c r="A1425" t="s">
        <v>14996</v>
      </c>
      <c r="B1425" t="s">
        <v>8230</v>
      </c>
      <c r="C1425" t="s">
        <v>1663</v>
      </c>
      <c r="D1425" t="s">
        <v>14997</v>
      </c>
      <c r="E1425" t="s">
        <v>14995</v>
      </c>
      <c r="F1425" t="s">
        <v>38250</v>
      </c>
      <c r="G1425" t="s">
        <v>38181</v>
      </c>
    </row>
    <row r="1426" spans="1:7" ht="15" customHeight="1">
      <c r="A1426" t="s">
        <v>6344</v>
      </c>
      <c r="B1426" t="s">
        <v>14721</v>
      </c>
      <c r="C1426" t="s">
        <v>1663</v>
      </c>
      <c r="D1426" t="s">
        <v>14723</v>
      </c>
      <c r="E1426" t="s">
        <v>14720</v>
      </c>
      <c r="F1426" t="s">
        <v>38250</v>
      </c>
      <c r="G1426" t="s">
        <v>38181</v>
      </c>
    </row>
    <row r="1427" spans="1:7" ht="15" customHeight="1">
      <c r="A1427" t="s">
        <v>5135</v>
      </c>
      <c r="B1427" t="s">
        <v>14441</v>
      </c>
      <c r="C1427" t="s">
        <v>1663</v>
      </c>
      <c r="D1427" t="s">
        <v>14443</v>
      </c>
      <c r="E1427" t="s">
        <v>14440</v>
      </c>
      <c r="F1427" t="s">
        <v>38250</v>
      </c>
      <c r="G1427" t="s">
        <v>38181</v>
      </c>
    </row>
    <row r="1428" spans="1:7" ht="15" customHeight="1">
      <c r="A1428" t="s">
        <v>4386</v>
      </c>
      <c r="B1428" t="s">
        <v>14830</v>
      </c>
      <c r="C1428" t="s">
        <v>1663</v>
      </c>
      <c r="D1428" t="s">
        <v>14832</v>
      </c>
      <c r="E1428" t="s">
        <v>14829</v>
      </c>
      <c r="F1428" t="s">
        <v>38250</v>
      </c>
      <c r="G1428" t="s">
        <v>38181</v>
      </c>
    </row>
    <row r="1429" spans="1:7" ht="15" customHeight="1">
      <c r="A1429" t="s">
        <v>14857</v>
      </c>
      <c r="B1429" t="s">
        <v>14858</v>
      </c>
      <c r="C1429" t="s">
        <v>1663</v>
      </c>
      <c r="D1429" t="s">
        <v>14860</v>
      </c>
      <c r="F1429" t="s">
        <v>38250</v>
      </c>
      <c r="G1429" t="s">
        <v>38181</v>
      </c>
    </row>
    <row r="1430" spans="1:7" ht="15" customHeight="1">
      <c r="A1430" t="s">
        <v>6209</v>
      </c>
      <c r="B1430" t="s">
        <v>14614</v>
      </c>
      <c r="C1430" t="s">
        <v>1663</v>
      </c>
      <c r="D1430" t="s">
        <v>14616</v>
      </c>
      <c r="E1430" t="s">
        <v>14613</v>
      </c>
      <c r="F1430" t="s">
        <v>38250</v>
      </c>
      <c r="G1430" t="s">
        <v>38181</v>
      </c>
    </row>
    <row r="1431" spans="1:7" ht="15" customHeight="1">
      <c r="A1431" t="s">
        <v>3194</v>
      </c>
      <c r="B1431" t="s">
        <v>14963</v>
      </c>
      <c r="C1431" t="s">
        <v>1663</v>
      </c>
      <c r="D1431" t="s">
        <v>14965</v>
      </c>
      <c r="E1431" t="s">
        <v>14962</v>
      </c>
      <c r="F1431" t="s">
        <v>38250</v>
      </c>
      <c r="G1431" t="s">
        <v>38181</v>
      </c>
    </row>
    <row r="1432" spans="1:7" ht="15" customHeight="1">
      <c r="A1432" t="s">
        <v>14620</v>
      </c>
      <c r="B1432" t="s">
        <v>14621</v>
      </c>
      <c r="C1432" t="s">
        <v>1663</v>
      </c>
      <c r="D1432" t="s">
        <v>14623</v>
      </c>
      <c r="E1432" t="s">
        <v>14619</v>
      </c>
      <c r="F1432" t="s">
        <v>38250</v>
      </c>
      <c r="G1432" t="s">
        <v>38181</v>
      </c>
    </row>
    <row r="1433" spans="1:7" ht="15" customHeight="1">
      <c r="A1433" t="s">
        <v>14194</v>
      </c>
      <c r="B1433" t="s">
        <v>14657</v>
      </c>
      <c r="C1433" t="s">
        <v>1663</v>
      </c>
      <c r="D1433" t="s">
        <v>14659</v>
      </c>
      <c r="E1433" t="s">
        <v>14656</v>
      </c>
      <c r="F1433" t="s">
        <v>38250</v>
      </c>
      <c r="G1433" t="s">
        <v>38181</v>
      </c>
    </row>
    <row r="1434" spans="1:7" ht="15" customHeight="1">
      <c r="A1434" t="s">
        <v>2379</v>
      </c>
      <c r="B1434" t="s">
        <v>14758</v>
      </c>
      <c r="C1434" t="s">
        <v>1663</v>
      </c>
      <c r="D1434" t="s">
        <v>14760</v>
      </c>
      <c r="E1434" t="s">
        <v>14757</v>
      </c>
      <c r="F1434" t="s">
        <v>38250</v>
      </c>
      <c r="G1434" t="s">
        <v>38181</v>
      </c>
    </row>
    <row r="1435" spans="1:7" ht="15" customHeight="1">
      <c r="A1435" t="s">
        <v>14710</v>
      </c>
      <c r="B1435" t="s">
        <v>14711</v>
      </c>
      <c r="C1435" t="s">
        <v>1663</v>
      </c>
      <c r="D1435" t="s">
        <v>14712</v>
      </c>
      <c r="E1435" t="s">
        <v>14709</v>
      </c>
      <c r="F1435" t="s">
        <v>38250</v>
      </c>
      <c r="G1435" t="s">
        <v>38181</v>
      </c>
    </row>
    <row r="1436" spans="1:7" ht="15" customHeight="1">
      <c r="A1436" t="s">
        <v>14904</v>
      </c>
      <c r="B1436" t="s">
        <v>14905</v>
      </c>
      <c r="C1436" t="s">
        <v>1663</v>
      </c>
      <c r="D1436" t="s">
        <v>14906</v>
      </c>
      <c r="E1436" t="s">
        <v>14903</v>
      </c>
      <c r="F1436" t="s">
        <v>38250</v>
      </c>
      <c r="G1436" t="s">
        <v>38181</v>
      </c>
    </row>
    <row r="1437" spans="1:7" ht="15" customHeight="1">
      <c r="A1437" t="s">
        <v>4607</v>
      </c>
      <c r="B1437" t="s">
        <v>14542</v>
      </c>
      <c r="C1437" t="s">
        <v>1663</v>
      </c>
      <c r="D1437" t="s">
        <v>14543</v>
      </c>
      <c r="E1437" t="s">
        <v>14541</v>
      </c>
      <c r="F1437" t="s">
        <v>38250</v>
      </c>
      <c r="G1437" t="s">
        <v>38181</v>
      </c>
    </row>
    <row r="1438" spans="1:7" ht="15" customHeight="1">
      <c r="A1438" t="s">
        <v>4156</v>
      </c>
      <c r="B1438" t="s">
        <v>14553</v>
      </c>
      <c r="C1438" t="s">
        <v>1663</v>
      </c>
      <c r="D1438" t="s">
        <v>14555</v>
      </c>
      <c r="E1438" t="s">
        <v>14552</v>
      </c>
      <c r="F1438" t="s">
        <v>38250</v>
      </c>
      <c r="G1438" t="s">
        <v>38181</v>
      </c>
    </row>
    <row r="1439" spans="1:7" ht="15" customHeight="1">
      <c r="A1439" t="s">
        <v>3853</v>
      </c>
      <c r="B1439" t="s">
        <v>14589</v>
      </c>
      <c r="C1439" t="s">
        <v>1663</v>
      </c>
      <c r="D1439" t="s">
        <v>14591</v>
      </c>
      <c r="E1439" t="s">
        <v>14588</v>
      </c>
      <c r="F1439" t="s">
        <v>38250</v>
      </c>
      <c r="G1439" t="s">
        <v>38181</v>
      </c>
    </row>
    <row r="1440" spans="1:7" ht="15" customHeight="1">
      <c r="A1440" t="s">
        <v>14667</v>
      </c>
      <c r="B1440" t="s">
        <v>5753</v>
      </c>
      <c r="C1440" t="s">
        <v>1663</v>
      </c>
      <c r="D1440" t="s">
        <v>14668</v>
      </c>
      <c r="E1440" t="s">
        <v>14666</v>
      </c>
      <c r="F1440" t="s">
        <v>38250</v>
      </c>
      <c r="G1440" t="s">
        <v>38181</v>
      </c>
    </row>
    <row r="1441" spans="1:7" ht="15" customHeight="1">
      <c r="A1441" t="s">
        <v>3112</v>
      </c>
      <c r="B1441" t="s">
        <v>14972</v>
      </c>
      <c r="C1441" t="s">
        <v>1663</v>
      </c>
      <c r="D1441" t="s">
        <v>14974</v>
      </c>
      <c r="E1441" t="s">
        <v>14971</v>
      </c>
      <c r="F1441" t="s">
        <v>38250</v>
      </c>
      <c r="G1441" t="s">
        <v>38181</v>
      </c>
    </row>
    <row r="1442" spans="1:7" ht="15" customHeight="1">
      <c r="A1442" t="s">
        <v>5389</v>
      </c>
      <c r="B1442" t="s">
        <v>2595</v>
      </c>
      <c r="C1442" t="s">
        <v>1663</v>
      </c>
      <c r="D1442" t="s">
        <v>14453</v>
      </c>
      <c r="E1442" t="s">
        <v>14451</v>
      </c>
      <c r="F1442" t="s">
        <v>38250</v>
      </c>
      <c r="G1442" t="s">
        <v>38181</v>
      </c>
    </row>
    <row r="1443" spans="1:7" ht="15" customHeight="1">
      <c r="A1443" t="s">
        <v>14872</v>
      </c>
      <c r="B1443" t="s">
        <v>14873</v>
      </c>
      <c r="C1443" t="s">
        <v>1663</v>
      </c>
      <c r="D1443" t="s">
        <v>14875</v>
      </c>
      <c r="E1443" t="s">
        <v>14871</v>
      </c>
      <c r="F1443" t="s">
        <v>38250</v>
      </c>
      <c r="G1443" t="s">
        <v>38181</v>
      </c>
    </row>
    <row r="1444" spans="1:7" ht="15" customHeight="1">
      <c r="A1444" t="s">
        <v>14670</v>
      </c>
      <c r="B1444" t="s">
        <v>14671</v>
      </c>
      <c r="C1444" t="s">
        <v>1663</v>
      </c>
      <c r="D1444" t="s">
        <v>14673</v>
      </c>
      <c r="E1444" t="s">
        <v>14669</v>
      </c>
      <c r="F1444" t="s">
        <v>38250</v>
      </c>
      <c r="G1444" t="s">
        <v>38181</v>
      </c>
    </row>
    <row r="1445" spans="1:7" ht="15" customHeight="1">
      <c r="A1445" t="s">
        <v>14925</v>
      </c>
      <c r="B1445" t="s">
        <v>14926</v>
      </c>
      <c r="C1445" t="s">
        <v>1663</v>
      </c>
      <c r="D1445" t="s">
        <v>14928</v>
      </c>
      <c r="E1445" t="s">
        <v>14924</v>
      </c>
      <c r="F1445" t="s">
        <v>38250</v>
      </c>
      <c r="G1445" t="s">
        <v>38181</v>
      </c>
    </row>
    <row r="1446" spans="1:7" ht="15" customHeight="1">
      <c r="A1446" t="s">
        <v>14739</v>
      </c>
      <c r="B1446" t="s">
        <v>14740</v>
      </c>
      <c r="C1446" t="s">
        <v>1663</v>
      </c>
      <c r="D1446" t="s">
        <v>14742</v>
      </c>
      <c r="E1446" t="s">
        <v>14738</v>
      </c>
      <c r="F1446" t="s">
        <v>38250</v>
      </c>
      <c r="G1446" t="s">
        <v>38181</v>
      </c>
    </row>
    <row r="1447" spans="1:7" ht="15" customHeight="1">
      <c r="A1447" t="s">
        <v>4440</v>
      </c>
      <c r="B1447" t="s">
        <v>14548</v>
      </c>
      <c r="C1447" t="s">
        <v>1663</v>
      </c>
      <c r="D1447" t="s">
        <v>14550</v>
      </c>
      <c r="E1447" t="s">
        <v>14547</v>
      </c>
      <c r="F1447" t="s">
        <v>38250</v>
      </c>
      <c r="G1447" t="s">
        <v>38181</v>
      </c>
    </row>
    <row r="1448" spans="1:7" ht="15" customHeight="1">
      <c r="A1448" t="s">
        <v>14805</v>
      </c>
      <c r="B1448" t="s">
        <v>14806</v>
      </c>
      <c r="C1448" t="s">
        <v>1663</v>
      </c>
      <c r="D1448" t="s">
        <v>14807</v>
      </c>
      <c r="E1448" t="s">
        <v>14804</v>
      </c>
      <c r="F1448" t="s">
        <v>38250</v>
      </c>
      <c r="G1448" t="s">
        <v>38181</v>
      </c>
    </row>
    <row r="1449" spans="1:7" ht="15" customHeight="1">
      <c r="A1449" t="s">
        <v>3176</v>
      </c>
      <c r="B1449" t="s">
        <v>14838</v>
      </c>
      <c r="C1449" t="s">
        <v>1663</v>
      </c>
      <c r="D1449" t="s">
        <v>14839</v>
      </c>
      <c r="E1449" t="s">
        <v>14837</v>
      </c>
      <c r="F1449" t="s">
        <v>38250</v>
      </c>
      <c r="G1449" t="s">
        <v>38181</v>
      </c>
    </row>
    <row r="1450" spans="1:7" ht="15" customHeight="1">
      <c r="A1450" t="s">
        <v>3778</v>
      </c>
      <c r="B1450" t="s">
        <v>4436</v>
      </c>
      <c r="C1450" t="s">
        <v>1663</v>
      </c>
      <c r="D1450" t="s">
        <v>14610</v>
      </c>
      <c r="E1450" t="s">
        <v>14608</v>
      </c>
      <c r="F1450" t="s">
        <v>38250</v>
      </c>
      <c r="G1450" t="s">
        <v>38181</v>
      </c>
    </row>
    <row r="1451" spans="1:7" ht="15" customHeight="1">
      <c r="A1451" t="s">
        <v>13103</v>
      </c>
      <c r="B1451" t="s">
        <v>14787</v>
      </c>
      <c r="C1451" t="s">
        <v>1663</v>
      </c>
      <c r="D1451" t="s">
        <v>14788</v>
      </c>
      <c r="E1451" t="s">
        <v>14786</v>
      </c>
      <c r="F1451" t="s">
        <v>38250</v>
      </c>
      <c r="G1451" t="s">
        <v>38181</v>
      </c>
    </row>
    <row r="1452" spans="1:7" ht="15" customHeight="1">
      <c r="A1452" t="s">
        <v>15000</v>
      </c>
      <c r="B1452" t="s">
        <v>5540</v>
      </c>
      <c r="C1452" t="s">
        <v>1663</v>
      </c>
      <c r="D1452" t="s">
        <v>15002</v>
      </c>
      <c r="F1452" t="s">
        <v>38250</v>
      </c>
      <c r="G1452" t="s">
        <v>38181</v>
      </c>
    </row>
    <row r="1453" spans="1:7" ht="15" customHeight="1">
      <c r="A1453" t="s">
        <v>14527</v>
      </c>
      <c r="B1453" t="s">
        <v>14528</v>
      </c>
      <c r="C1453" t="s">
        <v>1663</v>
      </c>
      <c r="D1453" t="s">
        <v>14530</v>
      </c>
      <c r="E1453" t="s">
        <v>14526</v>
      </c>
      <c r="F1453" t="s">
        <v>38250</v>
      </c>
      <c r="G1453" t="s">
        <v>38181</v>
      </c>
    </row>
    <row r="1454" spans="1:7" ht="15" customHeight="1">
      <c r="A1454" t="s">
        <v>3976</v>
      </c>
      <c r="B1454" t="s">
        <v>14915</v>
      </c>
      <c r="C1454" t="s">
        <v>1663</v>
      </c>
      <c r="D1454" t="s">
        <v>14916</v>
      </c>
      <c r="E1454" t="s">
        <v>14914</v>
      </c>
      <c r="F1454" t="s">
        <v>38250</v>
      </c>
      <c r="G1454" t="s">
        <v>38181</v>
      </c>
    </row>
    <row r="1455" spans="1:7" ht="15" customHeight="1">
      <c r="A1455" t="s">
        <v>2768</v>
      </c>
      <c r="B1455" t="s">
        <v>14716</v>
      </c>
      <c r="C1455" t="s">
        <v>1663</v>
      </c>
      <c r="D1455" t="s">
        <v>14718</v>
      </c>
      <c r="E1455" t="s">
        <v>14715</v>
      </c>
      <c r="F1455" t="s">
        <v>38250</v>
      </c>
      <c r="G1455" t="s">
        <v>38181</v>
      </c>
    </row>
    <row r="1456" spans="1:7" ht="15" customHeight="1">
      <c r="A1456" t="s">
        <v>4025</v>
      </c>
      <c r="B1456" t="s">
        <v>8296</v>
      </c>
      <c r="C1456" t="s">
        <v>1663</v>
      </c>
      <c r="D1456" t="s">
        <v>14577</v>
      </c>
      <c r="E1456" t="s">
        <v>14575</v>
      </c>
      <c r="F1456" t="s">
        <v>38250</v>
      </c>
      <c r="G1456" t="s">
        <v>38181</v>
      </c>
    </row>
    <row r="1457" spans="1:7" ht="15" customHeight="1">
      <c r="A1457" t="s">
        <v>14516</v>
      </c>
      <c r="B1457" t="s">
        <v>14517</v>
      </c>
      <c r="C1457" t="s">
        <v>1663</v>
      </c>
      <c r="D1457" t="s">
        <v>14519</v>
      </c>
      <c r="E1457" t="s">
        <v>14515</v>
      </c>
      <c r="F1457" t="s">
        <v>38250</v>
      </c>
      <c r="G1457" t="s">
        <v>38181</v>
      </c>
    </row>
    <row r="1458" spans="1:7" ht="15" customHeight="1">
      <c r="A1458" t="s">
        <v>5210</v>
      </c>
      <c r="B1458" t="s">
        <v>2829</v>
      </c>
      <c r="C1458" t="s">
        <v>1663</v>
      </c>
      <c r="D1458" t="s">
        <v>14754</v>
      </c>
      <c r="E1458" t="s">
        <v>14753</v>
      </c>
      <c r="F1458" t="s">
        <v>38250</v>
      </c>
      <c r="G1458" t="s">
        <v>38181</v>
      </c>
    </row>
    <row r="1459" spans="1:7" ht="15" customHeight="1">
      <c r="A1459" t="s">
        <v>9628</v>
      </c>
      <c r="B1459" t="s">
        <v>3729</v>
      </c>
      <c r="C1459" t="s">
        <v>1663</v>
      </c>
      <c r="D1459" t="s">
        <v>14895</v>
      </c>
      <c r="E1459" t="s">
        <v>14893</v>
      </c>
      <c r="F1459" t="s">
        <v>38250</v>
      </c>
      <c r="G1459" t="s">
        <v>38181</v>
      </c>
    </row>
    <row r="1460" spans="1:7" ht="15" customHeight="1">
      <c r="A1460" t="s">
        <v>2604</v>
      </c>
      <c r="B1460" t="s">
        <v>14770</v>
      </c>
      <c r="C1460" t="s">
        <v>1663</v>
      </c>
      <c r="D1460" t="s">
        <v>14771</v>
      </c>
      <c r="E1460" t="s">
        <v>14769</v>
      </c>
      <c r="F1460" t="s">
        <v>38250</v>
      </c>
      <c r="G1460" t="s">
        <v>38181</v>
      </c>
    </row>
    <row r="1461" spans="1:7" ht="15" customHeight="1">
      <c r="A1461" t="s">
        <v>14478</v>
      </c>
      <c r="B1461" t="s">
        <v>14479</v>
      </c>
      <c r="C1461" t="s">
        <v>1663</v>
      </c>
      <c r="D1461" t="s">
        <v>14481</v>
      </c>
      <c r="E1461" t="s">
        <v>14477</v>
      </c>
      <c r="F1461" t="s">
        <v>38250</v>
      </c>
      <c r="G1461" t="s">
        <v>38181</v>
      </c>
    </row>
    <row r="1462" spans="1:7" ht="15" customHeight="1">
      <c r="A1462" t="s">
        <v>3344</v>
      </c>
      <c r="B1462" t="s">
        <v>14663</v>
      </c>
      <c r="C1462" t="s">
        <v>1663</v>
      </c>
      <c r="D1462" t="s">
        <v>14664</v>
      </c>
      <c r="E1462" t="s">
        <v>14662</v>
      </c>
      <c r="F1462" t="s">
        <v>38250</v>
      </c>
      <c r="G1462" t="s">
        <v>38181</v>
      </c>
    </row>
    <row r="1463" spans="1:7" ht="15" customHeight="1">
      <c r="A1463" t="s">
        <v>7080</v>
      </c>
      <c r="B1463" t="s">
        <v>14640</v>
      </c>
      <c r="C1463" t="s">
        <v>1663</v>
      </c>
      <c r="D1463" t="s">
        <v>14642</v>
      </c>
      <c r="E1463" t="s">
        <v>14639</v>
      </c>
      <c r="F1463" t="s">
        <v>38250</v>
      </c>
      <c r="G1463" t="s">
        <v>38181</v>
      </c>
    </row>
    <row r="1464" spans="1:7" ht="15" customHeight="1">
      <c r="A1464" t="s">
        <v>3939</v>
      </c>
      <c r="B1464" t="s">
        <v>14581</v>
      </c>
      <c r="C1464" t="s">
        <v>1663</v>
      </c>
      <c r="D1464" t="s">
        <v>14582</v>
      </c>
      <c r="E1464" t="s">
        <v>14580</v>
      </c>
      <c r="F1464" t="s">
        <v>38250</v>
      </c>
      <c r="G1464" t="s">
        <v>38181</v>
      </c>
    </row>
    <row r="1465" spans="1:7" ht="15" customHeight="1">
      <c r="A1465" t="s">
        <v>14558</v>
      </c>
      <c r="B1465" t="s">
        <v>14559</v>
      </c>
      <c r="C1465" t="s">
        <v>1663</v>
      </c>
      <c r="D1465" t="s">
        <v>14561</v>
      </c>
      <c r="E1465" t="s">
        <v>14557</v>
      </c>
      <c r="F1465" t="s">
        <v>38250</v>
      </c>
      <c r="G1465" t="s">
        <v>38181</v>
      </c>
    </row>
    <row r="1466" spans="1:7" ht="15" customHeight="1">
      <c r="A1466" t="s">
        <v>14936</v>
      </c>
      <c r="B1466" t="s">
        <v>14937</v>
      </c>
      <c r="C1466" t="s">
        <v>1663</v>
      </c>
      <c r="D1466" t="s">
        <v>14939</v>
      </c>
      <c r="E1466" t="s">
        <v>14935</v>
      </c>
      <c r="F1466" t="s">
        <v>38250</v>
      </c>
      <c r="G1466" t="s">
        <v>38181</v>
      </c>
    </row>
    <row r="1467" spans="1:7" ht="15" customHeight="1">
      <c r="A1467" t="s">
        <v>14727</v>
      </c>
      <c r="B1467" t="s">
        <v>14728</v>
      </c>
      <c r="C1467" t="s">
        <v>1663</v>
      </c>
      <c r="D1467" t="s">
        <v>14730</v>
      </c>
      <c r="E1467" t="s">
        <v>14726</v>
      </c>
      <c r="F1467" t="s">
        <v>38250</v>
      </c>
      <c r="G1467" t="s">
        <v>38181</v>
      </c>
    </row>
    <row r="1468" spans="1:7" ht="15" customHeight="1">
      <c r="A1468" t="s">
        <v>14910</v>
      </c>
      <c r="B1468" t="s">
        <v>14911</v>
      </c>
      <c r="C1468" t="s">
        <v>1663</v>
      </c>
      <c r="D1468" t="s">
        <v>14912</v>
      </c>
      <c r="E1468" t="s">
        <v>14909</v>
      </c>
      <c r="F1468" t="s">
        <v>38250</v>
      </c>
      <c r="G1468" t="s">
        <v>38181</v>
      </c>
    </row>
    <row r="1469" spans="1:7" ht="15" customHeight="1">
      <c r="A1469" t="s">
        <v>2690</v>
      </c>
      <c r="B1469" t="s">
        <v>14846</v>
      </c>
      <c r="C1469" t="s">
        <v>1663</v>
      </c>
      <c r="D1469" t="s">
        <v>14848</v>
      </c>
      <c r="E1469" t="s">
        <v>14845</v>
      </c>
      <c r="F1469" t="s">
        <v>38250</v>
      </c>
      <c r="G1469" t="s">
        <v>38181</v>
      </c>
    </row>
    <row r="1470" spans="1:7" ht="15" customHeight="1">
      <c r="A1470" t="s">
        <v>14890</v>
      </c>
      <c r="B1470" t="s">
        <v>11377</v>
      </c>
      <c r="C1470" t="s">
        <v>1663</v>
      </c>
      <c r="D1470" t="s">
        <v>14892</v>
      </c>
      <c r="E1470" t="s">
        <v>14889</v>
      </c>
      <c r="F1470" t="s">
        <v>38250</v>
      </c>
      <c r="G1470" t="s">
        <v>38181</v>
      </c>
    </row>
    <row r="1471" spans="1:7" ht="15" customHeight="1">
      <c r="A1471" t="s">
        <v>4224</v>
      </c>
      <c r="B1471" t="s">
        <v>2591</v>
      </c>
      <c r="C1471" t="s">
        <v>1663</v>
      </c>
      <c r="D1471" t="s">
        <v>14546</v>
      </c>
      <c r="E1471" t="s">
        <v>14545</v>
      </c>
      <c r="F1471" t="s">
        <v>38250</v>
      </c>
      <c r="G1471" t="s">
        <v>38181</v>
      </c>
    </row>
    <row r="1472" spans="1:7" ht="15" customHeight="1">
      <c r="A1472" t="s">
        <v>2379</v>
      </c>
      <c r="B1472" t="s">
        <v>14784</v>
      </c>
      <c r="C1472" t="s">
        <v>1663</v>
      </c>
      <c r="D1472" t="s">
        <v>14785</v>
      </c>
      <c r="E1472" t="s">
        <v>14783</v>
      </c>
      <c r="F1472" t="s">
        <v>38250</v>
      </c>
      <c r="G1472" t="s">
        <v>38181</v>
      </c>
    </row>
    <row r="1473" spans="1:7" ht="15" customHeight="1">
      <c r="A1473" t="s">
        <v>4938</v>
      </c>
      <c r="B1473" t="s">
        <v>13588</v>
      </c>
      <c r="C1473" t="s">
        <v>1663</v>
      </c>
      <c r="D1473" t="s">
        <v>13589</v>
      </c>
      <c r="F1473" t="s">
        <v>38180</v>
      </c>
      <c r="G1473" t="s">
        <v>38181</v>
      </c>
    </row>
    <row r="1474" spans="1:7" ht="15" customHeight="1">
      <c r="A1474" t="s">
        <v>14978</v>
      </c>
      <c r="B1474" t="s">
        <v>14734</v>
      </c>
      <c r="C1474" t="s">
        <v>1663</v>
      </c>
      <c r="D1474" t="s">
        <v>14980</v>
      </c>
      <c r="E1474" t="s">
        <v>14977</v>
      </c>
      <c r="F1474" t="s">
        <v>38250</v>
      </c>
      <c r="G1474" t="s">
        <v>38181</v>
      </c>
    </row>
    <row r="1475" spans="1:7" ht="15" customHeight="1">
      <c r="A1475" t="s">
        <v>14733</v>
      </c>
      <c r="B1475" t="s">
        <v>14734</v>
      </c>
      <c r="C1475" t="s">
        <v>1663</v>
      </c>
      <c r="D1475" t="s">
        <v>14735</v>
      </c>
      <c r="E1475" t="s">
        <v>14732</v>
      </c>
      <c r="F1475" t="s">
        <v>38250</v>
      </c>
      <c r="G1475" t="s">
        <v>38181</v>
      </c>
    </row>
    <row r="1476" spans="1:7" ht="15" customHeight="1">
      <c r="A1476" t="s">
        <v>14862</v>
      </c>
      <c r="B1476" t="s">
        <v>5735</v>
      </c>
      <c r="C1476" t="s">
        <v>1663</v>
      </c>
      <c r="D1476" t="s">
        <v>14864</v>
      </c>
      <c r="E1476" t="s">
        <v>14861</v>
      </c>
      <c r="F1476" t="s">
        <v>38250</v>
      </c>
      <c r="G1476" t="s">
        <v>38181</v>
      </c>
    </row>
    <row r="1477" spans="1:7" ht="15" customHeight="1">
      <c r="A1477" t="s">
        <v>3651</v>
      </c>
      <c r="B1477" t="s">
        <v>5735</v>
      </c>
      <c r="C1477" t="s">
        <v>1663</v>
      </c>
      <c r="D1477" t="s">
        <v>14626</v>
      </c>
      <c r="E1477" t="s">
        <v>14625</v>
      </c>
      <c r="F1477" t="s">
        <v>38250</v>
      </c>
      <c r="G1477" t="s">
        <v>38181</v>
      </c>
    </row>
    <row r="1478" spans="1:7" ht="15" customHeight="1">
      <c r="A1478" t="s">
        <v>12237</v>
      </c>
      <c r="B1478" t="s">
        <v>14676</v>
      </c>
      <c r="C1478" t="s">
        <v>1663</v>
      </c>
      <c r="D1478" t="s">
        <v>14678</v>
      </c>
      <c r="E1478" t="s">
        <v>14675</v>
      </c>
      <c r="F1478" t="s">
        <v>38250</v>
      </c>
      <c r="G1478" t="s">
        <v>38181</v>
      </c>
    </row>
    <row r="1479" spans="1:7" ht="15" customHeight="1">
      <c r="A1479" t="s">
        <v>2828</v>
      </c>
      <c r="B1479" t="s">
        <v>5739</v>
      </c>
      <c r="C1479" t="s">
        <v>1663</v>
      </c>
      <c r="D1479" t="s">
        <v>14706</v>
      </c>
      <c r="E1479" t="s">
        <v>14704</v>
      </c>
      <c r="F1479" t="s">
        <v>38250</v>
      </c>
      <c r="G1479" t="s">
        <v>38181</v>
      </c>
    </row>
    <row r="1480" spans="1:7" ht="15" customHeight="1">
      <c r="A1480" t="s">
        <v>14816</v>
      </c>
      <c r="B1480" t="s">
        <v>14817</v>
      </c>
      <c r="C1480" t="s">
        <v>1663</v>
      </c>
      <c r="D1480" t="s">
        <v>14818</v>
      </c>
      <c r="E1480" t="s">
        <v>14815</v>
      </c>
      <c r="F1480" t="s">
        <v>38250</v>
      </c>
      <c r="G1480" t="s">
        <v>38181</v>
      </c>
    </row>
    <row r="1481" spans="1:7" ht="15" customHeight="1">
      <c r="A1481" t="s">
        <v>3673</v>
      </c>
      <c r="B1481" t="s">
        <v>14954</v>
      </c>
      <c r="C1481" t="s">
        <v>1663</v>
      </c>
      <c r="D1481" t="s">
        <v>14955</v>
      </c>
      <c r="E1481" t="s">
        <v>14953</v>
      </c>
      <c r="F1481" t="s">
        <v>38250</v>
      </c>
      <c r="G1481" t="s">
        <v>38181</v>
      </c>
    </row>
    <row r="1482" spans="1:7" ht="15" customHeight="1">
      <c r="A1482" t="s">
        <v>4129</v>
      </c>
      <c r="B1482" t="s">
        <v>14534</v>
      </c>
      <c r="C1482" t="s">
        <v>1663</v>
      </c>
      <c r="D1482" t="s">
        <v>14536</v>
      </c>
      <c r="E1482" t="s">
        <v>14533</v>
      </c>
      <c r="F1482" t="s">
        <v>38250</v>
      </c>
      <c r="G1482" t="s">
        <v>38181</v>
      </c>
    </row>
    <row r="1483" spans="1:7" ht="15" customHeight="1">
      <c r="A1483" t="s">
        <v>6715</v>
      </c>
      <c r="B1483" t="s">
        <v>14951</v>
      </c>
      <c r="C1483" t="s">
        <v>1663</v>
      </c>
      <c r="D1483" t="s">
        <v>14952</v>
      </c>
      <c r="E1483" t="s">
        <v>14950</v>
      </c>
      <c r="F1483" t="s">
        <v>38250</v>
      </c>
      <c r="G1483" t="s">
        <v>38181</v>
      </c>
    </row>
    <row r="1484" spans="1:7" ht="15" customHeight="1">
      <c r="A1484" t="s">
        <v>14919</v>
      </c>
      <c r="B1484" t="s">
        <v>14920</v>
      </c>
      <c r="C1484" t="s">
        <v>1663</v>
      </c>
      <c r="D1484" t="s">
        <v>14921</v>
      </c>
      <c r="E1484" t="s">
        <v>14918</v>
      </c>
      <c r="F1484" t="s">
        <v>38250</v>
      </c>
      <c r="G1484" t="s">
        <v>38181</v>
      </c>
    </row>
    <row r="1485" spans="1:7" ht="15" customHeight="1">
      <c r="A1485" t="s">
        <v>2515</v>
      </c>
      <c r="B1485" t="s">
        <v>14779</v>
      </c>
      <c r="C1485" t="s">
        <v>1663</v>
      </c>
      <c r="D1485" t="s">
        <v>14781</v>
      </c>
      <c r="E1485" t="s">
        <v>14778</v>
      </c>
      <c r="F1485" t="s">
        <v>38250</v>
      </c>
      <c r="G1485" t="s">
        <v>38181</v>
      </c>
    </row>
    <row r="1486" spans="1:7" ht="15" customHeight="1">
      <c r="A1486" t="s">
        <v>14507</v>
      </c>
      <c r="B1486" t="s">
        <v>14508</v>
      </c>
      <c r="C1486" t="s">
        <v>1663</v>
      </c>
      <c r="D1486" t="s">
        <v>14510</v>
      </c>
      <c r="E1486" t="s">
        <v>14506</v>
      </c>
      <c r="F1486" t="s">
        <v>38250</v>
      </c>
      <c r="G1486" t="s">
        <v>38181</v>
      </c>
    </row>
    <row r="1487" spans="1:7" ht="15" customHeight="1">
      <c r="A1487" t="s">
        <v>3819</v>
      </c>
      <c r="B1487" t="s">
        <v>14585</v>
      </c>
      <c r="C1487" t="s">
        <v>1663</v>
      </c>
      <c r="D1487" t="s">
        <v>14586</v>
      </c>
      <c r="E1487" t="s">
        <v>14584</v>
      </c>
      <c r="F1487" t="s">
        <v>38250</v>
      </c>
      <c r="G1487" t="s">
        <v>38181</v>
      </c>
    </row>
    <row r="1488" spans="1:7" ht="15" customHeight="1">
      <c r="A1488" t="s">
        <v>14946</v>
      </c>
      <c r="B1488" t="s">
        <v>14947</v>
      </c>
      <c r="C1488" t="s">
        <v>1663</v>
      </c>
      <c r="D1488" t="s">
        <v>14948</v>
      </c>
      <c r="E1488" t="s">
        <v>14945</v>
      </c>
      <c r="F1488" t="s">
        <v>38250</v>
      </c>
      <c r="G1488" t="s">
        <v>38181</v>
      </c>
    </row>
    <row r="1489" spans="1:7" ht="15" customHeight="1">
      <c r="A1489" t="s">
        <v>5231</v>
      </c>
      <c r="B1489" t="s">
        <v>14682</v>
      </c>
      <c r="C1489" t="s">
        <v>1663</v>
      </c>
      <c r="D1489" t="s">
        <v>14683</v>
      </c>
      <c r="E1489" t="s">
        <v>14681</v>
      </c>
      <c r="F1489" t="s">
        <v>38250</v>
      </c>
      <c r="G1489" t="s">
        <v>38181</v>
      </c>
    </row>
    <row r="1490" spans="1:7" ht="15" customHeight="1">
      <c r="A1490" t="s">
        <v>3176</v>
      </c>
      <c r="B1490" t="s">
        <v>14841</v>
      </c>
      <c r="C1490" t="s">
        <v>1663</v>
      </c>
      <c r="D1490" t="s">
        <v>14842</v>
      </c>
      <c r="E1490" t="s">
        <v>14840</v>
      </c>
      <c r="F1490" t="s">
        <v>38250</v>
      </c>
      <c r="G1490" t="s">
        <v>38181</v>
      </c>
    </row>
    <row r="1491" spans="1:7" ht="15" customHeight="1">
      <c r="A1491" t="s">
        <v>5343</v>
      </c>
      <c r="B1491" t="s">
        <v>14697</v>
      </c>
      <c r="C1491" t="s">
        <v>1663</v>
      </c>
      <c r="D1491" t="s">
        <v>14698</v>
      </c>
      <c r="E1491" t="s">
        <v>14696</v>
      </c>
      <c r="F1491" t="s">
        <v>38250</v>
      </c>
      <c r="G1491" t="s">
        <v>38181</v>
      </c>
    </row>
    <row r="1492" spans="1:7" ht="15" customHeight="1">
      <c r="A1492" t="s">
        <v>14792</v>
      </c>
      <c r="B1492" t="s">
        <v>6630</v>
      </c>
      <c r="C1492" t="s">
        <v>1663</v>
      </c>
      <c r="D1492" t="s">
        <v>14794</v>
      </c>
      <c r="E1492" t="s">
        <v>14791</v>
      </c>
      <c r="F1492" t="s">
        <v>38250</v>
      </c>
      <c r="G1492" t="s">
        <v>38181</v>
      </c>
    </row>
    <row r="1493" spans="1:7" ht="15" customHeight="1">
      <c r="A1493" t="s">
        <v>15009</v>
      </c>
      <c r="B1493" t="s">
        <v>6630</v>
      </c>
      <c r="C1493" t="s">
        <v>1663</v>
      </c>
      <c r="D1493" t="s">
        <v>15010</v>
      </c>
      <c r="E1493" t="s">
        <v>15008</v>
      </c>
      <c r="F1493" t="s">
        <v>38250</v>
      </c>
      <c r="G1493" t="s">
        <v>38181</v>
      </c>
    </row>
    <row r="1494" spans="1:7" ht="15" customHeight="1">
      <c r="A1494" t="s">
        <v>10277</v>
      </c>
      <c r="B1494" t="s">
        <v>14885</v>
      </c>
      <c r="C1494" t="s">
        <v>1663</v>
      </c>
      <c r="D1494" t="s">
        <v>14886</v>
      </c>
      <c r="E1494" t="s">
        <v>14884</v>
      </c>
      <c r="F1494" t="s">
        <v>38250</v>
      </c>
      <c r="G1494" t="s">
        <v>38181</v>
      </c>
    </row>
    <row r="1495" spans="1:7" ht="15" customHeight="1">
      <c r="A1495" t="s">
        <v>5135</v>
      </c>
      <c r="B1495" t="s">
        <v>14868</v>
      </c>
      <c r="C1495" t="s">
        <v>1663</v>
      </c>
      <c r="D1495" t="s">
        <v>14869</v>
      </c>
      <c r="E1495" t="s">
        <v>14867</v>
      </c>
      <c r="F1495" t="s">
        <v>38250</v>
      </c>
      <c r="G1495" t="s">
        <v>38181</v>
      </c>
    </row>
    <row r="1496" spans="1:7" ht="15" customHeight="1">
      <c r="A1496" t="s">
        <v>2627</v>
      </c>
      <c r="B1496" t="s">
        <v>14751</v>
      </c>
      <c r="C1496" t="s">
        <v>1663</v>
      </c>
      <c r="D1496" t="s">
        <v>14752</v>
      </c>
      <c r="E1496" t="s">
        <v>14750</v>
      </c>
      <c r="F1496" t="s">
        <v>38250</v>
      </c>
      <c r="G1496" t="s">
        <v>38181</v>
      </c>
    </row>
    <row r="1497" spans="1:7" ht="15" customHeight="1">
      <c r="A1497" t="s">
        <v>14930</v>
      </c>
      <c r="B1497" t="s">
        <v>14931</v>
      </c>
      <c r="C1497" t="s">
        <v>1663</v>
      </c>
      <c r="D1497" t="s">
        <v>14933</v>
      </c>
      <c r="E1497" t="s">
        <v>14929</v>
      </c>
      <c r="F1497" t="s">
        <v>38250</v>
      </c>
      <c r="G1497" t="s">
        <v>38181</v>
      </c>
    </row>
    <row r="1498" spans="1:7" ht="15" customHeight="1">
      <c r="A1498" t="s">
        <v>3577</v>
      </c>
      <c r="B1498" t="s">
        <v>14645</v>
      </c>
      <c r="C1498" t="s">
        <v>1663</v>
      </c>
      <c r="D1498" t="s">
        <v>14647</v>
      </c>
      <c r="E1498" t="s">
        <v>14644</v>
      </c>
      <c r="F1498" t="s">
        <v>38250</v>
      </c>
      <c r="G1498" t="s">
        <v>38181</v>
      </c>
    </row>
    <row r="1499" spans="1:7" ht="15" customHeight="1">
      <c r="A1499" t="s">
        <v>3951</v>
      </c>
      <c r="B1499" t="s">
        <v>14572</v>
      </c>
      <c r="C1499" t="s">
        <v>1663</v>
      </c>
      <c r="D1499" t="s">
        <v>14573</v>
      </c>
      <c r="E1499" t="s">
        <v>14571</v>
      </c>
      <c r="F1499" t="s">
        <v>38250</v>
      </c>
      <c r="G1499" t="s">
        <v>38181</v>
      </c>
    </row>
    <row r="1500" spans="1:7" ht="15" customHeight="1">
      <c r="A1500" t="s">
        <v>14500</v>
      </c>
      <c r="B1500" t="s">
        <v>14501</v>
      </c>
      <c r="C1500" t="s">
        <v>1663</v>
      </c>
      <c r="D1500" t="s">
        <v>14503</v>
      </c>
      <c r="E1500" t="s">
        <v>14499</v>
      </c>
      <c r="F1500" t="s">
        <v>38250</v>
      </c>
      <c r="G1500" t="s">
        <v>38181</v>
      </c>
    </row>
    <row r="1501" spans="1:7" ht="15" customHeight="1">
      <c r="A1501" t="s">
        <v>4670</v>
      </c>
      <c r="B1501" t="s">
        <v>12891</v>
      </c>
      <c r="C1501" t="s">
        <v>1663</v>
      </c>
      <c r="D1501" t="s">
        <v>14701</v>
      </c>
      <c r="E1501" t="s">
        <v>14699</v>
      </c>
      <c r="F1501" t="s">
        <v>38250</v>
      </c>
      <c r="G1501" t="s">
        <v>38181</v>
      </c>
    </row>
    <row r="1502" spans="1:7" ht="15" customHeight="1">
      <c r="A1502" t="s">
        <v>4862</v>
      </c>
      <c r="B1502" t="s">
        <v>14473</v>
      </c>
      <c r="C1502" t="s">
        <v>1663</v>
      </c>
      <c r="D1502" t="s">
        <v>14474</v>
      </c>
      <c r="E1502" t="s">
        <v>14472</v>
      </c>
      <c r="F1502" t="s">
        <v>38250</v>
      </c>
      <c r="G1502" t="s">
        <v>38181</v>
      </c>
    </row>
    <row r="1503" spans="1:7" ht="15" customHeight="1">
      <c r="A1503" t="s">
        <v>6904</v>
      </c>
      <c r="B1503" t="s">
        <v>14448</v>
      </c>
      <c r="C1503" t="s">
        <v>1663</v>
      </c>
      <c r="D1503" t="s">
        <v>14450</v>
      </c>
      <c r="E1503" t="s">
        <v>14447</v>
      </c>
      <c r="F1503" t="s">
        <v>38250</v>
      </c>
      <c r="G1503" t="s">
        <v>38181</v>
      </c>
    </row>
    <row r="1504" spans="1:7" ht="15" customHeight="1">
      <c r="A1504" t="s">
        <v>14651</v>
      </c>
      <c r="B1504" t="s">
        <v>12846</v>
      </c>
      <c r="C1504" t="s">
        <v>1663</v>
      </c>
      <c r="D1504" t="s">
        <v>14653</v>
      </c>
      <c r="E1504" t="s">
        <v>14650</v>
      </c>
      <c r="F1504" t="s">
        <v>38250</v>
      </c>
      <c r="G1504" t="s">
        <v>38181</v>
      </c>
    </row>
    <row r="1505" spans="1:7" ht="15" customHeight="1">
      <c r="A1505" t="s">
        <v>14219</v>
      </c>
      <c r="B1505" t="s">
        <v>14826</v>
      </c>
      <c r="C1505" t="s">
        <v>1663</v>
      </c>
      <c r="D1505" t="s">
        <v>14828</v>
      </c>
      <c r="E1505" t="s">
        <v>14825</v>
      </c>
      <c r="F1505" t="s">
        <v>38250</v>
      </c>
      <c r="G1505" t="s">
        <v>38181</v>
      </c>
    </row>
    <row r="1506" spans="1:7" ht="15" customHeight="1">
      <c r="A1506" t="s">
        <v>3715</v>
      </c>
      <c r="B1506" t="s">
        <v>14942</v>
      </c>
      <c r="C1506" t="s">
        <v>1663</v>
      </c>
      <c r="D1506" t="s">
        <v>14944</v>
      </c>
      <c r="E1506" t="s">
        <v>14941</v>
      </c>
      <c r="F1506" t="s">
        <v>38250</v>
      </c>
      <c r="G1506" t="s">
        <v>38181</v>
      </c>
    </row>
    <row r="1507" spans="1:7" ht="15" customHeight="1">
      <c r="A1507" t="s">
        <v>14733</v>
      </c>
      <c r="B1507" t="s">
        <v>14746</v>
      </c>
      <c r="C1507" t="s">
        <v>1663</v>
      </c>
      <c r="D1507" t="s">
        <v>14747</v>
      </c>
      <c r="E1507" t="s">
        <v>14745</v>
      </c>
      <c r="F1507" t="s">
        <v>38250</v>
      </c>
      <c r="G1507" t="s">
        <v>38181</v>
      </c>
    </row>
    <row r="1508" spans="1:7" ht="15" customHeight="1">
      <c r="A1508" t="s">
        <v>9089</v>
      </c>
      <c r="B1508" t="s">
        <v>11581</v>
      </c>
      <c r="C1508" t="s">
        <v>1663</v>
      </c>
      <c r="D1508" t="s">
        <v>14513</v>
      </c>
      <c r="E1508" t="s">
        <v>14512</v>
      </c>
      <c r="F1508" t="s">
        <v>38250</v>
      </c>
      <c r="G1508" t="s">
        <v>38181</v>
      </c>
    </row>
    <row r="1509" spans="1:7" ht="15" customHeight="1">
      <c r="A1509" t="s">
        <v>14798</v>
      </c>
      <c r="B1509" t="s">
        <v>14799</v>
      </c>
      <c r="C1509" t="s">
        <v>1663</v>
      </c>
      <c r="D1509" t="s">
        <v>14801</v>
      </c>
      <c r="E1509" t="s">
        <v>14797</v>
      </c>
      <c r="F1509" t="s">
        <v>38250</v>
      </c>
      <c r="G1509" t="s">
        <v>38181</v>
      </c>
    </row>
    <row r="1510" spans="1:7" ht="15" customHeight="1">
      <c r="A1510" t="s">
        <v>5246</v>
      </c>
      <c r="B1510" t="s">
        <v>13038</v>
      </c>
      <c r="C1510" t="s">
        <v>1663</v>
      </c>
      <c r="D1510" t="s">
        <v>14563</v>
      </c>
      <c r="E1510" t="s">
        <v>14562</v>
      </c>
      <c r="F1510" t="s">
        <v>38250</v>
      </c>
      <c r="G1510" t="s">
        <v>38181</v>
      </c>
    </row>
    <row r="1511" spans="1:7" ht="15" customHeight="1">
      <c r="A1511" t="s">
        <v>3729</v>
      </c>
      <c r="B1511" t="s">
        <v>14463</v>
      </c>
      <c r="C1511" t="s">
        <v>1663</v>
      </c>
      <c r="D1511" t="s">
        <v>14465</v>
      </c>
      <c r="E1511" t="s">
        <v>14462</v>
      </c>
      <c r="F1511" t="s">
        <v>38250</v>
      </c>
      <c r="G1511" t="s">
        <v>38181</v>
      </c>
    </row>
    <row r="1512" spans="1:7" ht="15" customHeight="1">
      <c r="A1512" t="s">
        <v>2604</v>
      </c>
      <c r="B1512" t="s">
        <v>14775</v>
      </c>
      <c r="C1512" t="s">
        <v>1663</v>
      </c>
      <c r="D1512" t="s">
        <v>14777</v>
      </c>
      <c r="E1512" t="s">
        <v>14774</v>
      </c>
      <c r="F1512" t="s">
        <v>38250</v>
      </c>
      <c r="G1512" t="s">
        <v>38181</v>
      </c>
    </row>
    <row r="1513" spans="1:7" ht="15" customHeight="1">
      <c r="A1513" t="s">
        <v>14967</v>
      </c>
      <c r="B1513" t="s">
        <v>2727</v>
      </c>
      <c r="C1513" t="s">
        <v>1663</v>
      </c>
      <c r="D1513" t="s">
        <v>14969</v>
      </c>
      <c r="E1513" t="s">
        <v>14966</v>
      </c>
      <c r="F1513" t="s">
        <v>38250</v>
      </c>
      <c r="G1513" t="s">
        <v>38181</v>
      </c>
    </row>
    <row r="1514" spans="1:7" ht="15" customHeight="1">
      <c r="A1514" t="s">
        <v>5210</v>
      </c>
      <c r="B1514" t="s">
        <v>14993</v>
      </c>
      <c r="C1514" t="s">
        <v>1663</v>
      </c>
      <c r="D1514" t="s">
        <v>14994</v>
      </c>
      <c r="E1514" t="s">
        <v>14992</v>
      </c>
      <c r="F1514" t="s">
        <v>38250</v>
      </c>
      <c r="G1514" t="s">
        <v>38181</v>
      </c>
    </row>
    <row r="1515" spans="1:7" ht="15" customHeight="1">
      <c r="A1515" t="s">
        <v>2481</v>
      </c>
      <c r="B1515" t="s">
        <v>14764</v>
      </c>
      <c r="C1515" t="s">
        <v>1663</v>
      </c>
      <c r="D1515" t="s">
        <v>14766</v>
      </c>
      <c r="E1515" t="s">
        <v>14763</v>
      </c>
      <c r="F1515" t="s">
        <v>38250</v>
      </c>
      <c r="G1515" t="s">
        <v>38181</v>
      </c>
    </row>
    <row r="1516" spans="1:7" ht="15" customHeight="1">
      <c r="A1516" t="s">
        <v>14852</v>
      </c>
      <c r="B1516" t="s">
        <v>14853</v>
      </c>
      <c r="C1516" t="s">
        <v>1663</v>
      </c>
      <c r="D1516" t="s">
        <v>14855</v>
      </c>
      <c r="E1516" t="s">
        <v>14851</v>
      </c>
      <c r="F1516" t="s">
        <v>38250</v>
      </c>
      <c r="G1516" t="s">
        <v>38181</v>
      </c>
    </row>
    <row r="1517" spans="1:7" ht="15" customHeight="1">
      <c r="A1517" t="s">
        <v>12061</v>
      </c>
      <c r="B1517" t="s">
        <v>14629</v>
      </c>
      <c r="C1517" t="s">
        <v>1663</v>
      </c>
      <c r="D1517" t="s">
        <v>14631</v>
      </c>
      <c r="E1517" t="s">
        <v>14628</v>
      </c>
      <c r="F1517" t="s">
        <v>38250</v>
      </c>
      <c r="G1517" t="s">
        <v>38181</v>
      </c>
    </row>
    <row r="1518" spans="1:7" ht="15" customHeight="1">
      <c r="A1518" t="s">
        <v>14567</v>
      </c>
      <c r="B1518" t="s">
        <v>10722</v>
      </c>
      <c r="C1518" t="s">
        <v>1663</v>
      </c>
      <c r="D1518" t="s">
        <v>14568</v>
      </c>
      <c r="E1518" t="s">
        <v>14566</v>
      </c>
      <c r="F1518" t="s">
        <v>38250</v>
      </c>
      <c r="G1518" t="s">
        <v>38181</v>
      </c>
    </row>
    <row r="1519" spans="1:7" ht="15" customHeight="1">
      <c r="A1519" t="s">
        <v>14456</v>
      </c>
      <c r="B1519" t="s">
        <v>14457</v>
      </c>
      <c r="C1519" t="s">
        <v>1663</v>
      </c>
      <c r="D1519" t="s">
        <v>14459</v>
      </c>
      <c r="E1519" t="s">
        <v>14455</v>
      </c>
      <c r="F1519" t="s">
        <v>38250</v>
      </c>
      <c r="G1519" t="s">
        <v>38181</v>
      </c>
    </row>
    <row r="1520" spans="1:7" ht="15" customHeight="1">
      <c r="A1520" t="s">
        <v>14468</v>
      </c>
      <c r="B1520" t="s">
        <v>4617</v>
      </c>
      <c r="C1520" t="s">
        <v>1663</v>
      </c>
      <c r="D1520" t="s">
        <v>14470</v>
      </c>
      <c r="E1520" t="s">
        <v>14467</v>
      </c>
      <c r="F1520" t="s">
        <v>38250</v>
      </c>
      <c r="G1520" t="s">
        <v>38181</v>
      </c>
    </row>
    <row r="1521" spans="1:7" ht="15" customHeight="1">
      <c r="A1521" t="s">
        <v>3831</v>
      </c>
      <c r="B1521" t="s">
        <v>14593</v>
      </c>
      <c r="C1521" t="s">
        <v>1663</v>
      </c>
      <c r="D1521" t="s">
        <v>14595</v>
      </c>
      <c r="E1521" t="s">
        <v>14592</v>
      </c>
      <c r="F1521" t="s">
        <v>38250</v>
      </c>
      <c r="G1521" t="s">
        <v>38181</v>
      </c>
    </row>
    <row r="1522" spans="1:7" ht="15" customHeight="1">
      <c r="A1522" t="s">
        <v>14983</v>
      </c>
      <c r="B1522" t="s">
        <v>14984</v>
      </c>
      <c r="C1522" t="s">
        <v>1663</v>
      </c>
      <c r="D1522" t="s">
        <v>14985</v>
      </c>
      <c r="E1522" t="s">
        <v>14982</v>
      </c>
      <c r="F1522" t="s">
        <v>38250</v>
      </c>
      <c r="G1522" t="s">
        <v>38181</v>
      </c>
    </row>
    <row r="1523" spans="1:7" ht="15" customHeight="1">
      <c r="A1523" t="s">
        <v>5806</v>
      </c>
      <c r="B1523" t="s">
        <v>14988</v>
      </c>
      <c r="C1523" t="s">
        <v>1663</v>
      </c>
      <c r="D1523" t="s">
        <v>14989</v>
      </c>
      <c r="E1523" t="s">
        <v>14987</v>
      </c>
      <c r="F1523" t="s">
        <v>38250</v>
      </c>
      <c r="G1523" t="s">
        <v>38181</v>
      </c>
    </row>
    <row r="1524" spans="1:7" ht="15" customHeight="1">
      <c r="A1524" t="s">
        <v>4346</v>
      </c>
      <c r="B1524" t="s">
        <v>14539</v>
      </c>
      <c r="C1524" t="s">
        <v>1663</v>
      </c>
      <c r="D1524" t="s">
        <v>14540</v>
      </c>
      <c r="E1524" t="s">
        <v>14538</v>
      </c>
      <c r="F1524" t="s">
        <v>38250</v>
      </c>
      <c r="G1524" t="s">
        <v>38181</v>
      </c>
    </row>
    <row r="1525" spans="1:7" ht="15" customHeight="1">
      <c r="A1525" t="s">
        <v>4808</v>
      </c>
      <c r="B1525" t="s">
        <v>14489</v>
      </c>
      <c r="C1525" t="s">
        <v>1663</v>
      </c>
      <c r="D1525" t="s">
        <v>14490</v>
      </c>
      <c r="E1525" t="s">
        <v>14488</v>
      </c>
      <c r="F1525" t="s">
        <v>38250</v>
      </c>
      <c r="G1525" t="s">
        <v>38181</v>
      </c>
    </row>
    <row r="1526" spans="1:7" ht="15" customHeight="1">
      <c r="A1526" t="s">
        <v>14821</v>
      </c>
      <c r="B1526" t="s">
        <v>14822</v>
      </c>
      <c r="C1526" t="s">
        <v>1663</v>
      </c>
      <c r="D1526" t="s">
        <v>14823</v>
      </c>
      <c r="E1526" t="s">
        <v>14820</v>
      </c>
      <c r="F1526" t="s">
        <v>38250</v>
      </c>
      <c r="G1526" t="s">
        <v>38181</v>
      </c>
    </row>
    <row r="1527" spans="1:7" ht="15" customHeight="1">
      <c r="A1527" t="s">
        <v>14599</v>
      </c>
      <c r="B1527" t="s">
        <v>5681</v>
      </c>
      <c r="C1527" t="s">
        <v>1663</v>
      </c>
      <c r="D1527" t="s">
        <v>14601</v>
      </c>
      <c r="E1527" t="s">
        <v>14598</v>
      </c>
      <c r="F1527" t="s">
        <v>38250</v>
      </c>
      <c r="G1527" t="s">
        <v>38181</v>
      </c>
    </row>
    <row r="1528" spans="1:7" ht="15" customHeight="1">
      <c r="A1528" t="s">
        <v>6600</v>
      </c>
      <c r="B1528" t="s">
        <v>6148</v>
      </c>
      <c r="C1528" t="s">
        <v>132</v>
      </c>
      <c r="D1528" t="s">
        <v>15132</v>
      </c>
      <c r="F1528" t="s">
        <v>38251</v>
      </c>
      <c r="G1528" t="s">
        <v>38181</v>
      </c>
    </row>
    <row r="1529" spans="1:7" ht="15" customHeight="1">
      <c r="A1529" t="s">
        <v>4346</v>
      </c>
      <c r="B1529" t="s">
        <v>5264</v>
      </c>
      <c r="C1529" t="s">
        <v>132</v>
      </c>
      <c r="D1529" t="s">
        <v>15127</v>
      </c>
      <c r="E1529" t="s">
        <v>15126</v>
      </c>
      <c r="F1529" t="s">
        <v>38251</v>
      </c>
      <c r="G1529" t="s">
        <v>38181</v>
      </c>
    </row>
    <row r="1530" spans="1:7" ht="15" customHeight="1">
      <c r="A1530" t="s">
        <v>4288</v>
      </c>
      <c r="B1530" t="s">
        <v>15029</v>
      </c>
      <c r="C1530" t="s">
        <v>132</v>
      </c>
      <c r="D1530" t="s">
        <v>15031</v>
      </c>
      <c r="E1530" t="s">
        <v>15028</v>
      </c>
      <c r="F1530" t="s">
        <v>38252</v>
      </c>
      <c r="G1530" t="s">
        <v>38181</v>
      </c>
    </row>
    <row r="1531" spans="1:7" ht="15" customHeight="1">
      <c r="A1531" t="s">
        <v>15113</v>
      </c>
      <c r="B1531" t="s">
        <v>15114</v>
      </c>
      <c r="C1531" t="s">
        <v>132</v>
      </c>
      <c r="D1531" t="s">
        <v>15116</v>
      </c>
      <c r="F1531" t="s">
        <v>38251</v>
      </c>
      <c r="G1531" t="s">
        <v>38181</v>
      </c>
    </row>
    <row r="1532" spans="1:7" ht="15" customHeight="1">
      <c r="A1532" t="s">
        <v>4346</v>
      </c>
      <c r="B1532" t="s">
        <v>15098</v>
      </c>
      <c r="C1532" t="s">
        <v>132</v>
      </c>
      <c r="D1532" t="s">
        <v>15100</v>
      </c>
      <c r="E1532" t="s">
        <v>15097</v>
      </c>
      <c r="F1532" t="s">
        <v>38251</v>
      </c>
      <c r="G1532" t="s">
        <v>38181</v>
      </c>
    </row>
    <row r="1533" spans="1:7" ht="15" customHeight="1">
      <c r="A1533" t="s">
        <v>2044</v>
      </c>
      <c r="B1533" t="s">
        <v>15068</v>
      </c>
      <c r="C1533" t="s">
        <v>132</v>
      </c>
      <c r="D1533" t="s">
        <v>15069</v>
      </c>
      <c r="E1533" t="s">
        <v>15067</v>
      </c>
      <c r="F1533" t="s">
        <v>38252</v>
      </c>
      <c r="G1533" t="s">
        <v>38181</v>
      </c>
    </row>
    <row r="1534" spans="1:7" ht="15" customHeight="1">
      <c r="A1534" t="s">
        <v>15034</v>
      </c>
      <c r="B1534" t="s">
        <v>15035</v>
      </c>
      <c r="C1534" t="s">
        <v>132</v>
      </c>
      <c r="D1534" t="s">
        <v>15037</v>
      </c>
      <c r="E1534" t="s">
        <v>15033</v>
      </c>
      <c r="F1534" t="s">
        <v>38252</v>
      </c>
      <c r="G1534" t="s">
        <v>38181</v>
      </c>
    </row>
    <row r="1535" spans="1:7" ht="15" customHeight="1">
      <c r="A1535" t="s">
        <v>15087</v>
      </c>
      <c r="B1535" t="s">
        <v>15088</v>
      </c>
      <c r="C1535" t="s">
        <v>132</v>
      </c>
      <c r="D1535" t="s">
        <v>15089</v>
      </c>
      <c r="E1535" t="s">
        <v>15086</v>
      </c>
      <c r="F1535" t="s">
        <v>38251</v>
      </c>
      <c r="G1535" t="s">
        <v>38181</v>
      </c>
    </row>
    <row r="1536" spans="1:7" ht="15" customHeight="1">
      <c r="A1536" t="s">
        <v>2515</v>
      </c>
      <c r="B1536" t="s">
        <v>15123</v>
      </c>
      <c r="C1536" t="s">
        <v>132</v>
      </c>
      <c r="D1536" t="s">
        <v>15125</v>
      </c>
      <c r="F1536" t="s">
        <v>38251</v>
      </c>
      <c r="G1536" t="s">
        <v>38181</v>
      </c>
    </row>
    <row r="1537" spans="1:7" ht="15" customHeight="1">
      <c r="A1537" t="s">
        <v>4670</v>
      </c>
      <c r="B1537" t="s">
        <v>4256</v>
      </c>
      <c r="C1537" t="s">
        <v>132</v>
      </c>
      <c r="D1537" t="s">
        <v>15019</v>
      </c>
      <c r="E1537" t="s">
        <v>15017</v>
      </c>
      <c r="F1537" t="s">
        <v>38252</v>
      </c>
      <c r="G1537" t="s">
        <v>38181</v>
      </c>
    </row>
    <row r="1538" spans="1:7" ht="15" customHeight="1">
      <c r="A1538" t="s">
        <v>4129</v>
      </c>
      <c r="B1538" t="s">
        <v>15040</v>
      </c>
      <c r="C1538" t="s">
        <v>132</v>
      </c>
      <c r="D1538" t="s">
        <v>15041</v>
      </c>
      <c r="E1538" t="s">
        <v>15039</v>
      </c>
      <c r="F1538" t="s">
        <v>38252</v>
      </c>
      <c r="G1538" t="s">
        <v>38181</v>
      </c>
    </row>
    <row r="1539" spans="1:7" ht="15" customHeight="1">
      <c r="A1539" t="s">
        <v>8655</v>
      </c>
      <c r="B1539" t="s">
        <v>15040</v>
      </c>
      <c r="C1539" t="s">
        <v>132</v>
      </c>
      <c r="D1539" t="s">
        <v>15112</v>
      </c>
      <c r="F1539" t="s">
        <v>38251</v>
      </c>
      <c r="G1539" t="s">
        <v>38181</v>
      </c>
    </row>
    <row r="1540" spans="1:7" ht="15" customHeight="1">
      <c r="A1540" t="s">
        <v>10331</v>
      </c>
      <c r="B1540" t="s">
        <v>2307</v>
      </c>
      <c r="C1540" t="s">
        <v>132</v>
      </c>
      <c r="D1540" t="s">
        <v>15120</v>
      </c>
      <c r="F1540" t="s">
        <v>38251</v>
      </c>
      <c r="G1540" t="s">
        <v>38181</v>
      </c>
    </row>
    <row r="1541" spans="1:7" ht="15" customHeight="1">
      <c r="A1541" t="s">
        <v>15075</v>
      </c>
      <c r="B1541" t="s">
        <v>4000</v>
      </c>
      <c r="C1541" t="s">
        <v>132</v>
      </c>
      <c r="D1541" t="s">
        <v>15077</v>
      </c>
      <c r="F1541" t="s">
        <v>38251</v>
      </c>
      <c r="G1541" t="s">
        <v>38181</v>
      </c>
    </row>
    <row r="1542" spans="1:7" ht="15" customHeight="1">
      <c r="A1542" t="s">
        <v>4386</v>
      </c>
      <c r="B1542" t="s">
        <v>4000</v>
      </c>
      <c r="C1542" t="s">
        <v>132</v>
      </c>
      <c r="D1542" t="s">
        <v>15110</v>
      </c>
      <c r="E1542" t="s">
        <v>15109</v>
      </c>
      <c r="F1542" t="s">
        <v>38251</v>
      </c>
      <c r="G1542" t="s">
        <v>38181</v>
      </c>
    </row>
    <row r="1543" spans="1:7" ht="15" customHeight="1">
      <c r="A1543" t="s">
        <v>3891</v>
      </c>
      <c r="B1543" t="s">
        <v>4000</v>
      </c>
      <c r="C1543" t="s">
        <v>132</v>
      </c>
      <c r="D1543" t="s">
        <v>15122</v>
      </c>
      <c r="E1543" t="s">
        <v>15121</v>
      </c>
      <c r="F1543" t="s">
        <v>38251</v>
      </c>
      <c r="G1543" t="s">
        <v>38181</v>
      </c>
    </row>
    <row r="1544" spans="1:7" ht="15" customHeight="1">
      <c r="A1544" t="s">
        <v>3729</v>
      </c>
      <c r="B1544" t="s">
        <v>5457</v>
      </c>
      <c r="C1544" t="s">
        <v>132</v>
      </c>
      <c r="D1544" t="s">
        <v>15134</v>
      </c>
      <c r="F1544" t="s">
        <v>38251</v>
      </c>
      <c r="G1544" t="s">
        <v>38181</v>
      </c>
    </row>
    <row r="1545" spans="1:7" ht="15" customHeight="1">
      <c r="A1545" t="s">
        <v>9446</v>
      </c>
      <c r="B1545" t="s">
        <v>15044</v>
      </c>
      <c r="C1545" t="s">
        <v>132</v>
      </c>
      <c r="D1545" t="s">
        <v>15046</v>
      </c>
      <c r="E1545" t="s">
        <v>15043</v>
      </c>
      <c r="F1545" t="s">
        <v>38252</v>
      </c>
      <c r="G1545" t="s">
        <v>38181</v>
      </c>
    </row>
    <row r="1546" spans="1:7" ht="15" customHeight="1">
      <c r="A1546" t="s">
        <v>2379</v>
      </c>
      <c r="B1546" t="s">
        <v>3634</v>
      </c>
      <c r="C1546" t="s">
        <v>132</v>
      </c>
      <c r="D1546" t="s">
        <v>15072</v>
      </c>
      <c r="E1546" t="s">
        <v>15071</v>
      </c>
      <c r="F1546" t="s">
        <v>38252</v>
      </c>
      <c r="G1546" t="s">
        <v>38181</v>
      </c>
    </row>
    <row r="1547" spans="1:7" ht="15" customHeight="1">
      <c r="A1547" t="s">
        <v>15060</v>
      </c>
      <c r="B1547" t="s">
        <v>15061</v>
      </c>
      <c r="C1547" t="s">
        <v>132</v>
      </c>
      <c r="D1547" t="s">
        <v>15063</v>
      </c>
      <c r="E1547" t="s">
        <v>15059</v>
      </c>
      <c r="F1547" t="s">
        <v>38252</v>
      </c>
      <c r="G1547" t="s">
        <v>38181</v>
      </c>
    </row>
    <row r="1548" spans="1:7" ht="15" customHeight="1">
      <c r="A1548" t="s">
        <v>4114</v>
      </c>
      <c r="B1548" t="s">
        <v>15048</v>
      </c>
      <c r="C1548" t="s">
        <v>132</v>
      </c>
      <c r="D1548" t="s">
        <v>15049</v>
      </c>
      <c r="E1548" t="s">
        <v>15047</v>
      </c>
      <c r="F1548" t="s">
        <v>38252</v>
      </c>
      <c r="G1548" t="s">
        <v>38181</v>
      </c>
    </row>
    <row r="1549" spans="1:7" ht="15" customHeight="1">
      <c r="A1549" t="s">
        <v>15080</v>
      </c>
      <c r="B1549" t="s">
        <v>15081</v>
      </c>
      <c r="C1549" t="s">
        <v>132</v>
      </c>
      <c r="D1549" t="s">
        <v>15082</v>
      </c>
      <c r="E1549" t="s">
        <v>15079</v>
      </c>
      <c r="F1549" t="s">
        <v>38251</v>
      </c>
      <c r="G1549" t="s">
        <v>38181</v>
      </c>
    </row>
    <row r="1550" spans="1:7" ht="15" customHeight="1">
      <c r="A1550" t="s">
        <v>8295</v>
      </c>
      <c r="B1550" t="s">
        <v>11730</v>
      </c>
      <c r="C1550" t="s">
        <v>132</v>
      </c>
      <c r="D1550" t="s">
        <v>15074</v>
      </c>
      <c r="E1550" t="s">
        <v>15073</v>
      </c>
      <c r="F1550" t="s">
        <v>38252</v>
      </c>
      <c r="G1550" t="s">
        <v>38181</v>
      </c>
    </row>
    <row r="1551" spans="1:7" ht="15" customHeight="1">
      <c r="A1551" t="s">
        <v>4440</v>
      </c>
      <c r="B1551" t="s">
        <v>15107</v>
      </c>
      <c r="C1551" t="s">
        <v>132</v>
      </c>
      <c r="D1551" t="s">
        <v>15108</v>
      </c>
      <c r="E1551" t="s">
        <v>15106</v>
      </c>
      <c r="F1551" t="s">
        <v>38251</v>
      </c>
      <c r="G1551" t="s">
        <v>38181</v>
      </c>
    </row>
    <row r="1552" spans="1:7" ht="15" customHeight="1">
      <c r="A1552" t="s">
        <v>4514</v>
      </c>
      <c r="B1552" t="s">
        <v>15091</v>
      </c>
      <c r="C1552" t="s">
        <v>132</v>
      </c>
      <c r="D1552" t="s">
        <v>15093</v>
      </c>
      <c r="E1552" t="s">
        <v>15090</v>
      </c>
      <c r="F1552" t="s">
        <v>38251</v>
      </c>
      <c r="G1552" t="s">
        <v>38181</v>
      </c>
    </row>
    <row r="1553" spans="1:7" ht="15" customHeight="1">
      <c r="A1553" t="s">
        <v>3155</v>
      </c>
      <c r="B1553" t="s">
        <v>12729</v>
      </c>
      <c r="C1553" t="s">
        <v>132</v>
      </c>
      <c r="D1553" t="s">
        <v>15102</v>
      </c>
      <c r="E1553" t="s">
        <v>15101</v>
      </c>
      <c r="F1553" t="s">
        <v>38251</v>
      </c>
      <c r="G1553" t="s">
        <v>38181</v>
      </c>
    </row>
    <row r="1554" spans="1:7" ht="15" customHeight="1">
      <c r="A1554" t="s">
        <v>4981</v>
      </c>
      <c r="B1554" t="s">
        <v>7128</v>
      </c>
      <c r="C1554" t="s">
        <v>132</v>
      </c>
      <c r="D1554" t="s">
        <v>15137</v>
      </c>
      <c r="E1554" t="s">
        <v>15135</v>
      </c>
      <c r="F1554" t="s">
        <v>38251</v>
      </c>
      <c r="G1554" t="s">
        <v>38181</v>
      </c>
    </row>
    <row r="1555" spans="1:7" ht="15" customHeight="1">
      <c r="A1555" t="s">
        <v>3052</v>
      </c>
      <c r="B1555" t="s">
        <v>15084</v>
      </c>
      <c r="C1555" t="s">
        <v>132</v>
      </c>
      <c r="D1555" t="s">
        <v>15085</v>
      </c>
      <c r="E1555" t="s">
        <v>15083</v>
      </c>
      <c r="F1555" t="s">
        <v>38251</v>
      </c>
      <c r="G1555" t="s">
        <v>38181</v>
      </c>
    </row>
    <row r="1556" spans="1:7" ht="15" customHeight="1">
      <c r="A1556" t="s">
        <v>15139</v>
      </c>
      <c r="B1556" t="s">
        <v>15140</v>
      </c>
      <c r="C1556" t="s">
        <v>132</v>
      </c>
      <c r="D1556" t="s">
        <v>15142</v>
      </c>
      <c r="E1556" t="s">
        <v>15138</v>
      </c>
      <c r="F1556" t="s">
        <v>38251</v>
      </c>
      <c r="G1556" t="s">
        <v>38181</v>
      </c>
    </row>
    <row r="1557" spans="1:7" ht="15" customHeight="1">
      <c r="A1557" t="s">
        <v>15094</v>
      </c>
      <c r="B1557" t="s">
        <v>3996</v>
      </c>
      <c r="C1557" t="s">
        <v>132</v>
      </c>
      <c r="D1557" t="s">
        <v>15096</v>
      </c>
      <c r="F1557" t="s">
        <v>38251</v>
      </c>
      <c r="G1557" t="s">
        <v>38181</v>
      </c>
    </row>
    <row r="1558" spans="1:7" ht="15" customHeight="1">
      <c r="A1558" t="s">
        <v>15104</v>
      </c>
      <c r="B1558" t="s">
        <v>5810</v>
      </c>
      <c r="C1558" t="s">
        <v>132</v>
      </c>
      <c r="D1558" t="s">
        <v>15105</v>
      </c>
      <c r="E1558" t="s">
        <v>15103</v>
      </c>
      <c r="F1558" t="s">
        <v>38251</v>
      </c>
      <c r="G1558" t="s">
        <v>38181</v>
      </c>
    </row>
    <row r="1559" spans="1:7" ht="15" customHeight="1">
      <c r="A1559" t="s">
        <v>4943</v>
      </c>
      <c r="B1559" t="s">
        <v>15117</v>
      </c>
      <c r="C1559" t="s">
        <v>132</v>
      </c>
      <c r="D1559" t="s">
        <v>15119</v>
      </c>
      <c r="F1559" t="s">
        <v>38251</v>
      </c>
      <c r="G1559" t="s">
        <v>38181</v>
      </c>
    </row>
    <row r="1560" spans="1:7" ht="15" customHeight="1">
      <c r="A1560" t="s">
        <v>15056</v>
      </c>
      <c r="B1560" t="s">
        <v>15057</v>
      </c>
      <c r="C1560" t="s">
        <v>132</v>
      </c>
      <c r="D1560" t="s">
        <v>15058</v>
      </c>
      <c r="E1560" t="s">
        <v>15055</v>
      </c>
      <c r="F1560" t="s">
        <v>38252</v>
      </c>
      <c r="G1560" t="s">
        <v>38181</v>
      </c>
    </row>
    <row r="1561" spans="1:7" ht="15" customHeight="1">
      <c r="A1561" t="s">
        <v>4440</v>
      </c>
      <c r="B1561" t="s">
        <v>3779</v>
      </c>
      <c r="C1561" t="s">
        <v>132</v>
      </c>
      <c r="D1561" t="s">
        <v>15022</v>
      </c>
      <c r="E1561" t="s">
        <v>15020</v>
      </c>
      <c r="F1561" t="s">
        <v>38252</v>
      </c>
      <c r="G1561" t="s">
        <v>38181</v>
      </c>
    </row>
    <row r="1562" spans="1:7" ht="15" customHeight="1">
      <c r="A1562" t="s">
        <v>5190</v>
      </c>
      <c r="B1562" t="s">
        <v>15013</v>
      </c>
      <c r="C1562" t="s">
        <v>132</v>
      </c>
      <c r="D1562" t="s">
        <v>15014</v>
      </c>
      <c r="E1562" t="s">
        <v>15012</v>
      </c>
      <c r="F1562" t="s">
        <v>38252</v>
      </c>
      <c r="G1562" t="s">
        <v>38181</v>
      </c>
    </row>
    <row r="1563" spans="1:7" ht="15" customHeight="1">
      <c r="A1563" t="s">
        <v>4670</v>
      </c>
      <c r="B1563" t="s">
        <v>4257</v>
      </c>
      <c r="C1563" t="s">
        <v>132</v>
      </c>
      <c r="D1563" t="s">
        <v>15144</v>
      </c>
      <c r="E1563" t="s">
        <v>15143</v>
      </c>
      <c r="F1563" t="s">
        <v>38251</v>
      </c>
      <c r="G1563" t="s">
        <v>38181</v>
      </c>
    </row>
    <row r="1564" spans="1:7" ht="15" customHeight="1">
      <c r="A1564" t="s">
        <v>15065</v>
      </c>
      <c r="B1564" t="s">
        <v>2459</v>
      </c>
      <c r="C1564" t="s">
        <v>132</v>
      </c>
      <c r="D1564" t="s">
        <v>15066</v>
      </c>
      <c r="E1564" t="s">
        <v>15064</v>
      </c>
      <c r="F1564" t="s">
        <v>38252</v>
      </c>
      <c r="G1564" t="s">
        <v>38181</v>
      </c>
    </row>
    <row r="1565" spans="1:7" ht="15" customHeight="1">
      <c r="A1565" t="s">
        <v>15051</v>
      </c>
      <c r="B1565" t="s">
        <v>12376</v>
      </c>
      <c r="C1565" t="s">
        <v>132</v>
      </c>
      <c r="D1565" t="s">
        <v>15053</v>
      </c>
      <c r="E1565" t="s">
        <v>15050</v>
      </c>
      <c r="F1565" t="s">
        <v>38252</v>
      </c>
      <c r="G1565" t="s">
        <v>38181</v>
      </c>
    </row>
    <row r="1566" spans="1:7" ht="15" customHeight="1">
      <c r="A1566" t="s">
        <v>2181</v>
      </c>
      <c r="B1566" t="s">
        <v>15129</v>
      </c>
      <c r="C1566" t="s">
        <v>132</v>
      </c>
      <c r="D1566" t="s">
        <v>15131</v>
      </c>
      <c r="E1566" t="s">
        <v>15128</v>
      </c>
      <c r="F1566" t="s">
        <v>38251</v>
      </c>
      <c r="G1566" t="s">
        <v>38181</v>
      </c>
    </row>
    <row r="1567" spans="1:7" ht="15" customHeight="1">
      <c r="A1567" t="s">
        <v>7072</v>
      </c>
      <c r="B1567" t="s">
        <v>15025</v>
      </c>
      <c r="C1567" t="s">
        <v>132</v>
      </c>
      <c r="D1567" t="s">
        <v>15027</v>
      </c>
      <c r="E1567" t="s">
        <v>15024</v>
      </c>
      <c r="F1567" t="s">
        <v>38252</v>
      </c>
      <c r="G1567" t="s">
        <v>38181</v>
      </c>
    </row>
    <row r="1568" spans="1:7" ht="15" customHeight="1">
      <c r="A1568" t="s">
        <v>2940</v>
      </c>
      <c r="B1568" t="s">
        <v>15159</v>
      </c>
      <c r="C1568" t="s">
        <v>449</v>
      </c>
      <c r="D1568" t="s">
        <v>15160</v>
      </c>
      <c r="E1568" t="s">
        <v>15158</v>
      </c>
      <c r="F1568" t="s">
        <v>38253</v>
      </c>
      <c r="G1568" t="s">
        <v>38181</v>
      </c>
    </row>
    <row r="1569" spans="1:7" ht="15" customHeight="1">
      <c r="A1569" t="s">
        <v>15155</v>
      </c>
      <c r="B1569" t="s">
        <v>4256</v>
      </c>
      <c r="C1569" t="s">
        <v>449</v>
      </c>
      <c r="D1569" t="s">
        <v>15157</v>
      </c>
      <c r="E1569" t="s">
        <v>15154</v>
      </c>
      <c r="F1569" t="s">
        <v>38253</v>
      </c>
      <c r="G1569" t="s">
        <v>38181</v>
      </c>
    </row>
    <row r="1570" spans="1:7" ht="15" customHeight="1">
      <c r="A1570" t="s">
        <v>4627</v>
      </c>
      <c r="B1570" t="s">
        <v>3093</v>
      </c>
      <c r="C1570" t="s">
        <v>449</v>
      </c>
      <c r="D1570" t="s">
        <v>15167</v>
      </c>
      <c r="E1570" t="s">
        <v>15165</v>
      </c>
      <c r="F1570" t="s">
        <v>38253</v>
      </c>
      <c r="G1570" t="s">
        <v>38181</v>
      </c>
    </row>
    <row r="1571" spans="1:7" ht="15" customHeight="1">
      <c r="A1571" t="s">
        <v>5190</v>
      </c>
      <c r="B1571" t="s">
        <v>9041</v>
      </c>
      <c r="C1571" t="s">
        <v>449</v>
      </c>
      <c r="D1571" t="s">
        <v>15146</v>
      </c>
      <c r="E1571" t="s">
        <v>15145</v>
      </c>
      <c r="F1571" t="s">
        <v>38253</v>
      </c>
      <c r="G1571" t="s">
        <v>38181</v>
      </c>
    </row>
    <row r="1572" spans="1:7" ht="15" customHeight="1">
      <c r="A1572" t="s">
        <v>2515</v>
      </c>
      <c r="B1572" t="s">
        <v>15151</v>
      </c>
      <c r="C1572" t="s">
        <v>449</v>
      </c>
      <c r="D1572" t="s">
        <v>15153</v>
      </c>
      <c r="E1572" t="s">
        <v>15150</v>
      </c>
      <c r="F1572" t="s">
        <v>38253</v>
      </c>
      <c r="G1572" t="s">
        <v>38181</v>
      </c>
    </row>
    <row r="1573" spans="1:7" ht="15" customHeight="1">
      <c r="A1573" t="s">
        <v>8609</v>
      </c>
      <c r="B1573" t="s">
        <v>15162</v>
      </c>
      <c r="C1573" t="s">
        <v>449</v>
      </c>
      <c r="D1573" t="s">
        <v>15164</v>
      </c>
      <c r="E1573" t="s">
        <v>15161</v>
      </c>
      <c r="F1573" t="s">
        <v>38253</v>
      </c>
      <c r="G1573" t="s">
        <v>38181</v>
      </c>
    </row>
    <row r="1574" spans="1:7" ht="15" customHeight="1">
      <c r="A1574" t="s">
        <v>4440</v>
      </c>
      <c r="B1574" t="s">
        <v>10639</v>
      </c>
      <c r="C1574" t="s">
        <v>10640</v>
      </c>
      <c r="D1574" t="s">
        <v>10642</v>
      </c>
      <c r="E1574" t="s">
        <v>10638</v>
      </c>
      <c r="F1574" t="s">
        <v>38180</v>
      </c>
      <c r="G1574" t="s">
        <v>38181</v>
      </c>
    </row>
    <row r="1575" spans="1:7" ht="15" customHeight="1">
      <c r="A1575" t="s">
        <v>6968</v>
      </c>
      <c r="B1575" t="s">
        <v>15200</v>
      </c>
      <c r="C1575" t="s">
        <v>1468</v>
      </c>
      <c r="D1575" t="s">
        <v>15202</v>
      </c>
      <c r="E1575" t="s">
        <v>15199</v>
      </c>
      <c r="F1575" t="s">
        <v>38254</v>
      </c>
      <c r="G1575" t="s">
        <v>38181</v>
      </c>
    </row>
    <row r="1576" spans="1:7" ht="15" customHeight="1">
      <c r="A1576" t="s">
        <v>9089</v>
      </c>
      <c r="B1576" t="s">
        <v>15180</v>
      </c>
      <c r="C1576" t="s">
        <v>1468</v>
      </c>
      <c r="D1576" t="s">
        <v>15182</v>
      </c>
      <c r="F1576" t="s">
        <v>38254</v>
      </c>
      <c r="G1576" t="s">
        <v>38181</v>
      </c>
    </row>
    <row r="1577" spans="1:7" ht="15" customHeight="1">
      <c r="A1577" t="s">
        <v>6296</v>
      </c>
      <c r="B1577" t="s">
        <v>4982</v>
      </c>
      <c r="C1577" t="s">
        <v>1468</v>
      </c>
      <c r="D1577" t="s">
        <v>15190</v>
      </c>
      <c r="E1577" t="s">
        <v>15188</v>
      </c>
      <c r="F1577" t="s">
        <v>38254</v>
      </c>
      <c r="G1577" t="s">
        <v>38181</v>
      </c>
    </row>
    <row r="1578" spans="1:7" ht="15" customHeight="1">
      <c r="A1578" t="s">
        <v>2354</v>
      </c>
      <c r="B1578" t="s">
        <v>15223</v>
      </c>
      <c r="C1578" t="s">
        <v>1468</v>
      </c>
      <c r="D1578" t="s">
        <v>15225</v>
      </c>
      <c r="E1578" t="s">
        <v>15222</v>
      </c>
      <c r="F1578" t="s">
        <v>38254</v>
      </c>
      <c r="G1578" t="s">
        <v>38181</v>
      </c>
    </row>
    <row r="1579" spans="1:7" ht="15" customHeight="1">
      <c r="A1579" t="s">
        <v>2311</v>
      </c>
      <c r="B1579" t="s">
        <v>15227</v>
      </c>
      <c r="C1579" t="s">
        <v>1468</v>
      </c>
      <c r="D1579" t="s">
        <v>15229</v>
      </c>
      <c r="E1579" t="s">
        <v>15226</v>
      </c>
      <c r="F1579" t="s">
        <v>38254</v>
      </c>
      <c r="G1579" t="s">
        <v>38181</v>
      </c>
    </row>
    <row r="1580" spans="1:7" ht="15" customHeight="1">
      <c r="A1580" t="s">
        <v>5547</v>
      </c>
      <c r="B1580" t="s">
        <v>15177</v>
      </c>
      <c r="C1580" t="s">
        <v>1468</v>
      </c>
      <c r="D1580" t="s">
        <v>15179</v>
      </c>
      <c r="E1580" t="s">
        <v>15176</v>
      </c>
      <c r="F1580" t="s">
        <v>38254</v>
      </c>
      <c r="G1580" t="s">
        <v>38181</v>
      </c>
    </row>
    <row r="1581" spans="1:7" ht="15" customHeight="1">
      <c r="A1581" t="s">
        <v>2500</v>
      </c>
      <c r="B1581" t="s">
        <v>15214</v>
      </c>
      <c r="C1581" t="s">
        <v>1468</v>
      </c>
      <c r="D1581" t="s">
        <v>15216</v>
      </c>
      <c r="F1581" t="s">
        <v>38254</v>
      </c>
      <c r="G1581" t="s">
        <v>38181</v>
      </c>
    </row>
    <row r="1582" spans="1:7" ht="15" customHeight="1">
      <c r="A1582" t="s">
        <v>3715</v>
      </c>
      <c r="B1582" t="s">
        <v>15196</v>
      </c>
      <c r="C1582" t="s">
        <v>1468</v>
      </c>
      <c r="D1582" t="s">
        <v>15198</v>
      </c>
      <c r="E1582" t="s">
        <v>15195</v>
      </c>
      <c r="F1582" t="s">
        <v>38254</v>
      </c>
      <c r="G1582" t="s">
        <v>38181</v>
      </c>
    </row>
    <row r="1583" spans="1:7" ht="15" customHeight="1">
      <c r="A1583" t="s">
        <v>2814</v>
      </c>
      <c r="B1583" t="s">
        <v>15204</v>
      </c>
      <c r="C1583" t="s">
        <v>1468</v>
      </c>
      <c r="D1583" t="s">
        <v>15206</v>
      </c>
      <c r="E1583" t="s">
        <v>15203</v>
      </c>
      <c r="F1583" t="s">
        <v>38254</v>
      </c>
      <c r="G1583" t="s">
        <v>38181</v>
      </c>
    </row>
    <row r="1584" spans="1:7" ht="15" customHeight="1">
      <c r="A1584" t="s">
        <v>2500</v>
      </c>
      <c r="B1584" t="s">
        <v>13371</v>
      </c>
      <c r="C1584" t="s">
        <v>1468</v>
      </c>
      <c r="D1584" t="s">
        <v>15219</v>
      </c>
      <c r="E1584" t="s">
        <v>15217</v>
      </c>
      <c r="F1584" t="s">
        <v>38254</v>
      </c>
      <c r="G1584" t="s">
        <v>38181</v>
      </c>
    </row>
    <row r="1585" spans="1:7" ht="15" customHeight="1">
      <c r="A1585" t="s">
        <v>15169</v>
      </c>
      <c r="B1585" t="s">
        <v>15170</v>
      </c>
      <c r="C1585" t="s">
        <v>1468</v>
      </c>
      <c r="D1585" t="s">
        <v>15172</v>
      </c>
      <c r="E1585" t="s">
        <v>15168</v>
      </c>
      <c r="F1585" t="s">
        <v>38254</v>
      </c>
      <c r="G1585" t="s">
        <v>38181</v>
      </c>
    </row>
    <row r="1586" spans="1:7" ht="15" customHeight="1">
      <c r="A1586" t="s">
        <v>3735</v>
      </c>
      <c r="B1586" t="s">
        <v>15192</v>
      </c>
      <c r="C1586" t="s">
        <v>1468</v>
      </c>
      <c r="D1586" t="s">
        <v>15194</v>
      </c>
      <c r="E1586" t="s">
        <v>15191</v>
      </c>
      <c r="F1586" t="s">
        <v>38254</v>
      </c>
      <c r="G1586" t="s">
        <v>38181</v>
      </c>
    </row>
    <row r="1587" spans="1:7" ht="15" customHeight="1">
      <c r="A1587" t="s">
        <v>15211</v>
      </c>
      <c r="B1587" t="s">
        <v>5810</v>
      </c>
      <c r="C1587" t="s">
        <v>1468</v>
      </c>
      <c r="D1587" t="s">
        <v>15213</v>
      </c>
      <c r="E1587" t="s">
        <v>15210</v>
      </c>
      <c r="F1587" t="s">
        <v>38254</v>
      </c>
      <c r="G1587" t="s">
        <v>38181</v>
      </c>
    </row>
    <row r="1588" spans="1:7" ht="15" customHeight="1">
      <c r="A1588" t="s">
        <v>15184</v>
      </c>
      <c r="B1588" t="s">
        <v>15185</v>
      </c>
      <c r="C1588" t="s">
        <v>1468</v>
      </c>
      <c r="D1588" t="s">
        <v>15187</v>
      </c>
      <c r="E1588" t="s">
        <v>15183</v>
      </c>
      <c r="F1588" t="s">
        <v>38254</v>
      </c>
      <c r="G1588" t="s">
        <v>38181</v>
      </c>
    </row>
    <row r="1589" spans="1:7" ht="15" customHeight="1">
      <c r="A1589" t="s">
        <v>15231</v>
      </c>
      <c r="B1589" t="s">
        <v>15232</v>
      </c>
      <c r="C1589" t="s">
        <v>1468</v>
      </c>
      <c r="D1589" t="s">
        <v>15234</v>
      </c>
      <c r="E1589" t="s">
        <v>15230</v>
      </c>
      <c r="F1589" t="s">
        <v>38254</v>
      </c>
      <c r="G1589" t="s">
        <v>38181</v>
      </c>
    </row>
    <row r="1590" spans="1:7" ht="15" customHeight="1">
      <c r="A1590" t="s">
        <v>2940</v>
      </c>
      <c r="B1590" t="s">
        <v>3826</v>
      </c>
      <c r="C1590" t="s">
        <v>266</v>
      </c>
      <c r="D1590" t="s">
        <v>15252</v>
      </c>
      <c r="E1590" t="s">
        <v>15250</v>
      </c>
      <c r="F1590" t="s">
        <v>38255</v>
      </c>
      <c r="G1590" t="s">
        <v>38181</v>
      </c>
    </row>
    <row r="1591" spans="1:7" ht="15" customHeight="1">
      <c r="A1591" t="s">
        <v>2311</v>
      </c>
      <c r="B1591" t="s">
        <v>15256</v>
      </c>
      <c r="C1591" t="s">
        <v>266</v>
      </c>
      <c r="D1591" t="s">
        <v>15258</v>
      </c>
      <c r="F1591" t="s">
        <v>38256</v>
      </c>
      <c r="G1591" t="s">
        <v>38181</v>
      </c>
    </row>
    <row r="1592" spans="1:7" ht="15" customHeight="1">
      <c r="A1592" t="s">
        <v>5547</v>
      </c>
      <c r="B1592" t="s">
        <v>15278</v>
      </c>
      <c r="C1592" t="s">
        <v>266</v>
      </c>
      <c r="D1592" t="s">
        <v>15280</v>
      </c>
      <c r="E1592" t="s">
        <v>15277</v>
      </c>
      <c r="F1592" t="s">
        <v>38257</v>
      </c>
      <c r="G1592" t="s">
        <v>38181</v>
      </c>
    </row>
    <row r="1593" spans="1:7" ht="15" customHeight="1">
      <c r="A1593" t="s">
        <v>4114</v>
      </c>
      <c r="B1593" t="s">
        <v>7913</v>
      </c>
      <c r="C1593" t="s">
        <v>266</v>
      </c>
      <c r="D1593" t="s">
        <v>15247</v>
      </c>
      <c r="E1593" t="s">
        <v>15245</v>
      </c>
      <c r="F1593" t="s">
        <v>38255</v>
      </c>
      <c r="G1593" t="s">
        <v>38181</v>
      </c>
    </row>
    <row r="1594" spans="1:7" ht="15" customHeight="1">
      <c r="A1594" t="s">
        <v>5729</v>
      </c>
      <c r="B1594" t="s">
        <v>15310</v>
      </c>
      <c r="C1594" t="s">
        <v>266</v>
      </c>
      <c r="D1594" t="s">
        <v>15311</v>
      </c>
      <c r="E1594" t="s">
        <v>15309</v>
      </c>
      <c r="F1594" t="s">
        <v>38257</v>
      </c>
      <c r="G1594" t="s">
        <v>38181</v>
      </c>
    </row>
    <row r="1595" spans="1:7" ht="15" customHeight="1">
      <c r="A1595" t="s">
        <v>5883</v>
      </c>
      <c r="B1595" t="s">
        <v>6227</v>
      </c>
      <c r="C1595" t="s">
        <v>266</v>
      </c>
      <c r="D1595" t="s">
        <v>15255</v>
      </c>
      <c r="F1595" t="s">
        <v>38256</v>
      </c>
      <c r="G1595" t="s">
        <v>38181</v>
      </c>
    </row>
    <row r="1596" spans="1:7" ht="15" customHeight="1">
      <c r="A1596" t="s">
        <v>6120</v>
      </c>
      <c r="B1596" t="s">
        <v>15236</v>
      </c>
      <c r="C1596" t="s">
        <v>266</v>
      </c>
      <c r="D1596" t="s">
        <v>15238</v>
      </c>
      <c r="E1596" t="s">
        <v>15235</v>
      </c>
      <c r="F1596" t="s">
        <v>38256</v>
      </c>
      <c r="G1596" t="s">
        <v>38181</v>
      </c>
    </row>
    <row r="1597" spans="1:7" ht="15" customHeight="1">
      <c r="A1597" t="s">
        <v>15295</v>
      </c>
      <c r="B1597" t="s">
        <v>15296</v>
      </c>
      <c r="C1597" t="s">
        <v>266</v>
      </c>
      <c r="D1597" t="s">
        <v>15298</v>
      </c>
      <c r="E1597" t="s">
        <v>15294</v>
      </c>
      <c r="F1597" t="s">
        <v>38257</v>
      </c>
      <c r="G1597" t="s">
        <v>38181</v>
      </c>
    </row>
    <row r="1598" spans="1:7" ht="15" customHeight="1">
      <c r="A1598" t="s">
        <v>4504</v>
      </c>
      <c r="B1598" t="s">
        <v>3248</v>
      </c>
      <c r="C1598" t="s">
        <v>266</v>
      </c>
      <c r="D1598" t="s">
        <v>15302</v>
      </c>
      <c r="E1598" t="s">
        <v>15301</v>
      </c>
      <c r="F1598" t="s">
        <v>38257</v>
      </c>
      <c r="G1598" t="s">
        <v>38181</v>
      </c>
    </row>
    <row r="1599" spans="1:7" ht="15" customHeight="1">
      <c r="A1599" t="s">
        <v>15268</v>
      </c>
      <c r="B1599" t="s">
        <v>3467</v>
      </c>
      <c r="C1599" t="s">
        <v>266</v>
      </c>
      <c r="D1599" t="s">
        <v>15269</v>
      </c>
      <c r="E1599" t="s">
        <v>15267</v>
      </c>
      <c r="F1599" t="s">
        <v>38257</v>
      </c>
      <c r="G1599" t="s">
        <v>38181</v>
      </c>
    </row>
    <row r="1600" spans="1:7" ht="15" customHeight="1">
      <c r="A1600" t="s">
        <v>15259</v>
      </c>
      <c r="B1600" t="s">
        <v>6694</v>
      </c>
      <c r="C1600" t="s">
        <v>266</v>
      </c>
      <c r="D1600" t="s">
        <v>15261</v>
      </c>
      <c r="F1600" t="s">
        <v>38256</v>
      </c>
      <c r="G1600" t="s">
        <v>38181</v>
      </c>
    </row>
    <row r="1601" spans="1:7" ht="15" customHeight="1">
      <c r="A1601" t="s">
        <v>9819</v>
      </c>
      <c r="B1601" t="s">
        <v>15288</v>
      </c>
      <c r="C1601" t="s">
        <v>266</v>
      </c>
      <c r="D1601" t="s">
        <v>15289</v>
      </c>
      <c r="E1601" t="s">
        <v>15287</v>
      </c>
      <c r="F1601" t="s">
        <v>38257</v>
      </c>
      <c r="G1601" t="s">
        <v>38181</v>
      </c>
    </row>
    <row r="1602" spans="1:7" ht="15" customHeight="1">
      <c r="A1602" t="s">
        <v>2330</v>
      </c>
      <c r="B1602" t="s">
        <v>15283</v>
      </c>
      <c r="C1602" t="s">
        <v>266</v>
      </c>
      <c r="D1602" t="s">
        <v>15285</v>
      </c>
      <c r="E1602" t="s">
        <v>15282</v>
      </c>
      <c r="F1602" t="s">
        <v>38257</v>
      </c>
      <c r="G1602" t="s">
        <v>38181</v>
      </c>
    </row>
    <row r="1603" spans="1:7" ht="15" customHeight="1">
      <c r="A1603" t="s">
        <v>4304</v>
      </c>
      <c r="B1603" t="s">
        <v>2810</v>
      </c>
      <c r="C1603" t="s">
        <v>266</v>
      </c>
      <c r="D1603" t="s">
        <v>15308</v>
      </c>
      <c r="E1603" t="s">
        <v>15307</v>
      </c>
      <c r="F1603" t="s">
        <v>38257</v>
      </c>
      <c r="G1603" t="s">
        <v>38181</v>
      </c>
    </row>
    <row r="1604" spans="1:7" ht="15" customHeight="1">
      <c r="A1604" t="s">
        <v>2586</v>
      </c>
      <c r="B1604" t="s">
        <v>2810</v>
      </c>
      <c r="C1604" t="s">
        <v>266</v>
      </c>
      <c r="D1604" t="s">
        <v>15243</v>
      </c>
      <c r="E1604" t="s">
        <v>15241</v>
      </c>
      <c r="F1604" t="s">
        <v>38255</v>
      </c>
      <c r="G1604" t="s">
        <v>38181</v>
      </c>
    </row>
    <row r="1605" spans="1:7" ht="15" customHeight="1">
      <c r="A1605" t="s">
        <v>4637</v>
      </c>
      <c r="B1605" t="s">
        <v>11496</v>
      </c>
      <c r="C1605" t="s">
        <v>266</v>
      </c>
      <c r="D1605" t="s">
        <v>15300</v>
      </c>
      <c r="E1605" t="s">
        <v>15299</v>
      </c>
      <c r="F1605" t="s">
        <v>38257</v>
      </c>
      <c r="G1605" t="s">
        <v>38181</v>
      </c>
    </row>
    <row r="1606" spans="1:7" ht="15" customHeight="1">
      <c r="A1606" t="s">
        <v>15304</v>
      </c>
      <c r="B1606" t="s">
        <v>15305</v>
      </c>
      <c r="C1606" t="s">
        <v>266</v>
      </c>
      <c r="D1606" t="s">
        <v>15306</v>
      </c>
      <c r="E1606" t="s">
        <v>15303</v>
      </c>
      <c r="F1606" t="s">
        <v>38257</v>
      </c>
      <c r="G1606" t="s">
        <v>38181</v>
      </c>
    </row>
    <row r="1607" spans="1:7" ht="15" customHeight="1">
      <c r="A1607" t="s">
        <v>15272</v>
      </c>
      <c r="B1607" t="s">
        <v>15273</v>
      </c>
      <c r="C1607" t="s">
        <v>266</v>
      </c>
      <c r="D1607" t="s">
        <v>15275</v>
      </c>
      <c r="E1607" t="s">
        <v>15271</v>
      </c>
      <c r="F1607" t="s">
        <v>38257</v>
      </c>
      <c r="G1607" t="s">
        <v>38181</v>
      </c>
    </row>
    <row r="1608" spans="1:7" ht="15" customHeight="1">
      <c r="A1608" t="s">
        <v>4440</v>
      </c>
      <c r="B1608" t="s">
        <v>15263</v>
      </c>
      <c r="C1608" t="s">
        <v>266</v>
      </c>
      <c r="D1608" t="s">
        <v>15265</v>
      </c>
      <c r="E1608" t="s">
        <v>15262</v>
      </c>
      <c r="F1608" t="s">
        <v>38257</v>
      </c>
      <c r="G1608" t="s">
        <v>38181</v>
      </c>
    </row>
    <row r="1609" spans="1:7" ht="15" customHeight="1">
      <c r="A1609" t="s">
        <v>2195</v>
      </c>
      <c r="B1609" t="s">
        <v>5110</v>
      </c>
      <c r="C1609" t="s">
        <v>266</v>
      </c>
      <c r="D1609" t="s">
        <v>15314</v>
      </c>
      <c r="E1609" t="s">
        <v>15312</v>
      </c>
      <c r="F1609" t="s">
        <v>38257</v>
      </c>
      <c r="G1609" t="s">
        <v>38181</v>
      </c>
    </row>
    <row r="1610" spans="1:7" ht="15" customHeight="1">
      <c r="A1610" t="s">
        <v>4256</v>
      </c>
      <c r="B1610" t="s">
        <v>3351</v>
      </c>
      <c r="C1610" t="s">
        <v>266</v>
      </c>
      <c r="D1610" t="s">
        <v>15292</v>
      </c>
      <c r="E1610" t="s">
        <v>15291</v>
      </c>
      <c r="F1610" t="s">
        <v>38257</v>
      </c>
      <c r="G1610" t="s">
        <v>38181</v>
      </c>
    </row>
    <row r="1611" spans="1:7" ht="15" customHeight="1">
      <c r="A1611" t="s">
        <v>2515</v>
      </c>
      <c r="B1611" t="s">
        <v>8817</v>
      </c>
      <c r="C1611" t="s">
        <v>826</v>
      </c>
      <c r="D1611" t="s">
        <v>8819</v>
      </c>
      <c r="E1611" t="s">
        <v>8816</v>
      </c>
      <c r="F1611" t="s">
        <v>38185</v>
      </c>
      <c r="G1611" t="s">
        <v>38181</v>
      </c>
    </row>
    <row r="1612" spans="1:7" ht="15" customHeight="1">
      <c r="A1612" t="s">
        <v>5231</v>
      </c>
      <c r="B1612" t="s">
        <v>8303</v>
      </c>
      <c r="C1612" t="s">
        <v>952</v>
      </c>
      <c r="D1612" t="s">
        <v>8821</v>
      </c>
      <c r="E1612" t="s">
        <v>8820</v>
      </c>
      <c r="F1612" t="s">
        <v>38182</v>
      </c>
      <c r="G1612" t="s">
        <v>38181</v>
      </c>
    </row>
    <row r="1613" spans="1:7" ht="15" customHeight="1">
      <c r="A1613" t="s">
        <v>15401</v>
      </c>
      <c r="B1613" t="s">
        <v>15402</v>
      </c>
      <c r="C1613" t="s">
        <v>112</v>
      </c>
      <c r="D1613" t="s">
        <v>15403</v>
      </c>
      <c r="E1613" t="s">
        <v>15400</v>
      </c>
      <c r="F1613" t="s">
        <v>38258</v>
      </c>
      <c r="G1613" t="s">
        <v>38181</v>
      </c>
    </row>
    <row r="1614" spans="1:7" ht="15" customHeight="1">
      <c r="A1614" t="s">
        <v>15345</v>
      </c>
      <c r="B1614" t="s">
        <v>7948</v>
      </c>
      <c r="C1614" t="s">
        <v>112</v>
      </c>
      <c r="D1614" t="s">
        <v>15347</v>
      </c>
      <c r="E1614" t="s">
        <v>15344</v>
      </c>
      <c r="F1614" t="s">
        <v>38258</v>
      </c>
      <c r="G1614" t="s">
        <v>38181</v>
      </c>
    </row>
    <row r="1615" spans="1:7" ht="15" customHeight="1">
      <c r="A1615" t="s">
        <v>2768</v>
      </c>
      <c r="B1615" t="s">
        <v>4406</v>
      </c>
      <c r="C1615" t="s">
        <v>112</v>
      </c>
      <c r="D1615" t="s">
        <v>15449</v>
      </c>
      <c r="E1615" t="s">
        <v>15447</v>
      </c>
      <c r="F1615" t="s">
        <v>38258</v>
      </c>
      <c r="G1615" t="s">
        <v>38181</v>
      </c>
    </row>
    <row r="1616" spans="1:7" ht="15" customHeight="1">
      <c r="A1616" t="s">
        <v>15439</v>
      </c>
      <c r="B1616" t="s">
        <v>5433</v>
      </c>
      <c r="C1616" t="s">
        <v>112</v>
      </c>
      <c r="D1616" t="s">
        <v>15441</v>
      </c>
      <c r="E1616" t="s">
        <v>15438</v>
      </c>
      <c r="F1616" t="s">
        <v>38258</v>
      </c>
      <c r="G1616" t="s">
        <v>38181</v>
      </c>
    </row>
    <row r="1617" spans="1:7" ht="15" customHeight="1">
      <c r="A1617" t="s">
        <v>4637</v>
      </c>
      <c r="B1617" t="s">
        <v>15362</v>
      </c>
      <c r="C1617" t="s">
        <v>112</v>
      </c>
      <c r="D1617" t="s">
        <v>15364</v>
      </c>
      <c r="E1617" t="s">
        <v>15361</v>
      </c>
      <c r="F1617" t="s">
        <v>38258</v>
      </c>
      <c r="G1617" t="s">
        <v>38181</v>
      </c>
    </row>
    <row r="1618" spans="1:7" ht="15" customHeight="1">
      <c r="A1618" t="s">
        <v>5004</v>
      </c>
      <c r="B1618" t="s">
        <v>15351</v>
      </c>
      <c r="C1618" t="s">
        <v>112</v>
      </c>
      <c r="D1618" t="s">
        <v>15353</v>
      </c>
      <c r="E1618" t="s">
        <v>15350</v>
      </c>
      <c r="F1618" t="s">
        <v>38258</v>
      </c>
      <c r="G1618" t="s">
        <v>38181</v>
      </c>
    </row>
    <row r="1619" spans="1:7" ht="15" customHeight="1">
      <c r="A1619" t="s">
        <v>2354</v>
      </c>
      <c r="B1619" t="s">
        <v>15457</v>
      </c>
      <c r="C1619" t="s">
        <v>112</v>
      </c>
      <c r="D1619" t="s">
        <v>15459</v>
      </c>
      <c r="E1619" t="s">
        <v>15456</v>
      </c>
      <c r="F1619" t="s">
        <v>38258</v>
      </c>
      <c r="G1619" t="s">
        <v>38181</v>
      </c>
    </row>
    <row r="1620" spans="1:7" ht="15" customHeight="1">
      <c r="A1620" t="s">
        <v>4943</v>
      </c>
      <c r="B1620" t="s">
        <v>6089</v>
      </c>
      <c r="C1620" t="s">
        <v>112</v>
      </c>
      <c r="D1620" t="s">
        <v>15357</v>
      </c>
      <c r="E1620" t="s">
        <v>15355</v>
      </c>
      <c r="F1620" t="s">
        <v>38258</v>
      </c>
      <c r="G1620" t="s">
        <v>38181</v>
      </c>
    </row>
    <row r="1621" spans="1:7" ht="15" customHeight="1">
      <c r="A1621" t="s">
        <v>3311</v>
      </c>
      <c r="B1621" t="s">
        <v>3232</v>
      </c>
      <c r="C1621" t="s">
        <v>112</v>
      </c>
      <c r="D1621" t="s">
        <v>15432</v>
      </c>
      <c r="E1621" t="s">
        <v>15430</v>
      </c>
      <c r="F1621" t="s">
        <v>38258</v>
      </c>
      <c r="G1621" t="s">
        <v>38181</v>
      </c>
    </row>
    <row r="1622" spans="1:7" ht="15" customHeight="1">
      <c r="A1622" t="s">
        <v>15413</v>
      </c>
      <c r="B1622" t="s">
        <v>15414</v>
      </c>
      <c r="C1622" t="s">
        <v>112</v>
      </c>
      <c r="D1622" t="s">
        <v>15415</v>
      </c>
      <c r="E1622" t="s">
        <v>15412</v>
      </c>
      <c r="F1622" t="s">
        <v>38258</v>
      </c>
      <c r="G1622" t="s">
        <v>38181</v>
      </c>
    </row>
    <row r="1623" spans="1:7" ht="15" customHeight="1">
      <c r="A1623" t="s">
        <v>2940</v>
      </c>
      <c r="B1623" t="s">
        <v>6019</v>
      </c>
      <c r="C1623" t="s">
        <v>112</v>
      </c>
      <c r="D1623" t="s">
        <v>15445</v>
      </c>
      <c r="E1623" t="s">
        <v>15443</v>
      </c>
      <c r="F1623" t="s">
        <v>38258</v>
      </c>
      <c r="G1623" t="s">
        <v>38181</v>
      </c>
    </row>
    <row r="1624" spans="1:7" ht="15" customHeight="1">
      <c r="A1624" t="s">
        <v>5004</v>
      </c>
      <c r="B1624" t="s">
        <v>7269</v>
      </c>
      <c r="C1624" t="s">
        <v>112</v>
      </c>
      <c r="D1624" t="s">
        <v>15360</v>
      </c>
      <c r="E1624" t="s">
        <v>15358</v>
      </c>
      <c r="F1624" t="s">
        <v>38258</v>
      </c>
      <c r="G1624" t="s">
        <v>38181</v>
      </c>
    </row>
    <row r="1625" spans="1:7" ht="15" customHeight="1">
      <c r="A1625" t="s">
        <v>9671</v>
      </c>
      <c r="B1625" t="s">
        <v>4312</v>
      </c>
      <c r="C1625" t="s">
        <v>112</v>
      </c>
      <c r="D1625" t="s">
        <v>15429</v>
      </c>
      <c r="E1625" t="s">
        <v>15427</v>
      </c>
      <c r="F1625" t="s">
        <v>38258</v>
      </c>
      <c r="G1625" t="s">
        <v>38181</v>
      </c>
    </row>
    <row r="1626" spans="1:7" ht="15" customHeight="1">
      <c r="A1626" t="s">
        <v>4440</v>
      </c>
      <c r="B1626" t="s">
        <v>15379</v>
      </c>
      <c r="C1626" t="s">
        <v>112</v>
      </c>
      <c r="D1626" t="s">
        <v>15380</v>
      </c>
      <c r="E1626" t="s">
        <v>15378</v>
      </c>
      <c r="F1626" t="s">
        <v>38258</v>
      </c>
      <c r="G1626" t="s">
        <v>38181</v>
      </c>
    </row>
    <row r="1627" spans="1:7" ht="15" customHeight="1">
      <c r="A1627" t="s">
        <v>4177</v>
      </c>
      <c r="B1627" t="s">
        <v>3929</v>
      </c>
      <c r="C1627" t="s">
        <v>112</v>
      </c>
      <c r="D1627" t="s">
        <v>15406</v>
      </c>
      <c r="E1627" t="s">
        <v>15404</v>
      </c>
      <c r="F1627" t="s">
        <v>38258</v>
      </c>
      <c r="G1627" t="s">
        <v>38181</v>
      </c>
    </row>
    <row r="1628" spans="1:7" ht="15" customHeight="1">
      <c r="A1628" t="s">
        <v>7072</v>
      </c>
      <c r="B1628" t="s">
        <v>4034</v>
      </c>
      <c r="C1628" t="s">
        <v>112</v>
      </c>
      <c r="D1628" t="s">
        <v>15393</v>
      </c>
      <c r="E1628" t="s">
        <v>15391</v>
      </c>
      <c r="F1628" t="s">
        <v>38258</v>
      </c>
      <c r="G1628" t="s">
        <v>38181</v>
      </c>
    </row>
    <row r="1629" spans="1:7" ht="15" customHeight="1">
      <c r="A1629" t="s">
        <v>4440</v>
      </c>
      <c r="B1629" t="s">
        <v>15383</v>
      </c>
      <c r="C1629" t="s">
        <v>112</v>
      </c>
      <c r="D1629" t="s">
        <v>15385</v>
      </c>
      <c r="E1629" t="s">
        <v>15382</v>
      </c>
      <c r="F1629" t="s">
        <v>38258</v>
      </c>
      <c r="G1629" t="s">
        <v>38181</v>
      </c>
    </row>
    <row r="1630" spans="1:7" ht="15" customHeight="1">
      <c r="A1630" t="s">
        <v>3995</v>
      </c>
      <c r="B1630" t="s">
        <v>15419</v>
      </c>
      <c r="C1630" t="s">
        <v>112</v>
      </c>
      <c r="D1630" t="s">
        <v>15421</v>
      </c>
      <c r="E1630" t="s">
        <v>15418</v>
      </c>
      <c r="F1630" t="s">
        <v>38258</v>
      </c>
      <c r="G1630" t="s">
        <v>38181</v>
      </c>
    </row>
    <row r="1631" spans="1:7" ht="15" customHeight="1">
      <c r="A1631" t="s">
        <v>4261</v>
      </c>
      <c r="B1631" t="s">
        <v>15396</v>
      </c>
      <c r="C1631" t="s">
        <v>112</v>
      </c>
      <c r="D1631" t="s">
        <v>15398</v>
      </c>
      <c r="E1631" t="s">
        <v>15395</v>
      </c>
      <c r="F1631" t="s">
        <v>38258</v>
      </c>
      <c r="G1631" t="s">
        <v>38181</v>
      </c>
    </row>
    <row r="1632" spans="1:7" ht="15" customHeight="1">
      <c r="A1632" t="s">
        <v>4627</v>
      </c>
      <c r="B1632" t="s">
        <v>14183</v>
      </c>
      <c r="C1632" t="s">
        <v>112</v>
      </c>
      <c r="D1632" t="s">
        <v>15367</v>
      </c>
      <c r="E1632" t="s">
        <v>15365</v>
      </c>
      <c r="F1632" t="s">
        <v>38258</v>
      </c>
      <c r="G1632" t="s">
        <v>38181</v>
      </c>
    </row>
    <row r="1633" spans="1:7" ht="15" customHeight="1">
      <c r="A1633" t="s">
        <v>2627</v>
      </c>
      <c r="B1633" t="s">
        <v>15452</v>
      </c>
      <c r="C1633" t="s">
        <v>112</v>
      </c>
      <c r="D1633" t="s">
        <v>15454</v>
      </c>
      <c r="E1633" t="s">
        <v>15451</v>
      </c>
      <c r="F1633" t="s">
        <v>38258</v>
      </c>
      <c r="G1633" t="s">
        <v>38181</v>
      </c>
    </row>
    <row r="1634" spans="1:7" ht="15" customHeight="1">
      <c r="A1634" t="s">
        <v>4514</v>
      </c>
      <c r="B1634" t="s">
        <v>15388</v>
      </c>
      <c r="C1634" t="s">
        <v>112</v>
      </c>
      <c r="D1634" t="s">
        <v>15390</v>
      </c>
      <c r="E1634" t="s">
        <v>15387</v>
      </c>
      <c r="F1634" t="s">
        <v>38258</v>
      </c>
      <c r="G1634" t="s">
        <v>38181</v>
      </c>
    </row>
    <row r="1635" spans="1:7" ht="15" customHeight="1">
      <c r="A1635" t="s">
        <v>5547</v>
      </c>
      <c r="B1635" t="s">
        <v>15370</v>
      </c>
      <c r="C1635" t="s">
        <v>112</v>
      </c>
      <c r="D1635" t="s">
        <v>15372</v>
      </c>
      <c r="E1635" t="s">
        <v>15369</v>
      </c>
      <c r="F1635" t="s">
        <v>38258</v>
      </c>
      <c r="G1635" t="s">
        <v>38181</v>
      </c>
    </row>
    <row r="1636" spans="1:7" ht="15" customHeight="1">
      <c r="A1636" t="s">
        <v>3720</v>
      </c>
      <c r="B1636" t="s">
        <v>15424</v>
      </c>
      <c r="C1636" t="s">
        <v>112</v>
      </c>
      <c r="D1636" t="s">
        <v>15426</v>
      </c>
      <c r="E1636" t="s">
        <v>15423</v>
      </c>
      <c r="F1636" t="s">
        <v>38258</v>
      </c>
      <c r="G1636" t="s">
        <v>38181</v>
      </c>
    </row>
    <row r="1637" spans="1:7" ht="15" customHeight="1">
      <c r="A1637" t="s">
        <v>4504</v>
      </c>
      <c r="B1637" t="s">
        <v>15375</v>
      </c>
      <c r="C1637" t="s">
        <v>112</v>
      </c>
      <c r="D1637" t="s">
        <v>15377</v>
      </c>
      <c r="E1637" t="s">
        <v>15374</v>
      </c>
      <c r="F1637" t="s">
        <v>38258</v>
      </c>
      <c r="G1637" t="s">
        <v>38181</v>
      </c>
    </row>
    <row r="1638" spans="1:7" ht="15" customHeight="1">
      <c r="A1638" t="s">
        <v>15465</v>
      </c>
      <c r="B1638" t="s">
        <v>15466</v>
      </c>
      <c r="C1638" t="s">
        <v>112</v>
      </c>
      <c r="D1638" t="s">
        <v>15468</v>
      </c>
      <c r="E1638" t="s">
        <v>15464</v>
      </c>
      <c r="F1638" t="s">
        <v>38258</v>
      </c>
      <c r="G1638" t="s">
        <v>38181</v>
      </c>
    </row>
    <row r="1639" spans="1:7" ht="15" customHeight="1">
      <c r="A1639" t="s">
        <v>2311</v>
      </c>
      <c r="B1639" t="s">
        <v>15461</v>
      </c>
      <c r="C1639" t="s">
        <v>112</v>
      </c>
      <c r="D1639" t="s">
        <v>15463</v>
      </c>
      <c r="E1639" t="s">
        <v>15460</v>
      </c>
      <c r="F1639" t="s">
        <v>38258</v>
      </c>
      <c r="G1639" t="s">
        <v>38181</v>
      </c>
    </row>
    <row r="1640" spans="1:7" ht="15" customHeight="1">
      <c r="A1640" t="s">
        <v>4114</v>
      </c>
      <c r="B1640" t="s">
        <v>2500</v>
      </c>
      <c r="C1640" t="s">
        <v>112</v>
      </c>
      <c r="D1640" t="s">
        <v>15410</v>
      </c>
      <c r="E1640" t="s">
        <v>15408</v>
      </c>
      <c r="F1640" t="s">
        <v>38258</v>
      </c>
      <c r="G1640" t="s">
        <v>38181</v>
      </c>
    </row>
    <row r="1641" spans="1:7" ht="15" customHeight="1">
      <c r="A1641" t="s">
        <v>6379</v>
      </c>
      <c r="B1641" t="s">
        <v>15434</v>
      </c>
      <c r="C1641" t="s">
        <v>112</v>
      </c>
      <c r="D1641" t="s">
        <v>15436</v>
      </c>
      <c r="E1641" t="s">
        <v>15433</v>
      </c>
      <c r="F1641" t="s">
        <v>38258</v>
      </c>
      <c r="G1641" t="s">
        <v>38181</v>
      </c>
    </row>
    <row r="1642" spans="1:7" ht="15" customHeight="1">
      <c r="A1642" t="s">
        <v>3127</v>
      </c>
      <c r="B1642" t="s">
        <v>15654</v>
      </c>
      <c r="C1642" t="s">
        <v>122</v>
      </c>
      <c r="D1642" t="s">
        <v>15656</v>
      </c>
      <c r="E1642" t="s">
        <v>15653</v>
      </c>
      <c r="F1642" t="s">
        <v>38259</v>
      </c>
      <c r="G1642" t="s">
        <v>38181</v>
      </c>
    </row>
    <row r="1643" spans="1:7" ht="15" customHeight="1">
      <c r="A1643" t="s">
        <v>15663</v>
      </c>
      <c r="B1643" t="s">
        <v>15664</v>
      </c>
      <c r="C1643" t="s">
        <v>122</v>
      </c>
      <c r="D1643" t="s">
        <v>15666</v>
      </c>
      <c r="E1643" t="s">
        <v>15662</v>
      </c>
      <c r="F1643" t="s">
        <v>38259</v>
      </c>
      <c r="G1643" t="s">
        <v>38181</v>
      </c>
    </row>
    <row r="1644" spans="1:7" ht="15" customHeight="1">
      <c r="A1644" t="s">
        <v>15065</v>
      </c>
      <c r="B1644" t="s">
        <v>15672</v>
      </c>
      <c r="C1644" t="s">
        <v>122</v>
      </c>
      <c r="D1644" t="s">
        <v>15674</v>
      </c>
      <c r="E1644" t="s">
        <v>15671</v>
      </c>
      <c r="F1644" t="s">
        <v>38259</v>
      </c>
      <c r="G1644" t="s">
        <v>38181</v>
      </c>
    </row>
    <row r="1645" spans="1:7" ht="15" customHeight="1">
      <c r="A1645" t="s">
        <v>15638</v>
      </c>
      <c r="B1645" t="s">
        <v>8889</v>
      </c>
      <c r="C1645" t="s">
        <v>122</v>
      </c>
      <c r="D1645" t="s">
        <v>15639</v>
      </c>
      <c r="E1645" t="s">
        <v>15637</v>
      </c>
      <c r="F1645" t="s">
        <v>38259</v>
      </c>
      <c r="G1645" t="s">
        <v>38181</v>
      </c>
    </row>
    <row r="1646" spans="1:7" ht="15" customHeight="1">
      <c r="A1646" t="s">
        <v>3299</v>
      </c>
      <c r="B1646" t="s">
        <v>15650</v>
      </c>
      <c r="C1646" t="s">
        <v>122</v>
      </c>
      <c r="D1646" t="s">
        <v>15651</v>
      </c>
      <c r="E1646" t="s">
        <v>15649</v>
      </c>
      <c r="F1646" t="s">
        <v>38259</v>
      </c>
      <c r="G1646" t="s">
        <v>38181</v>
      </c>
    </row>
    <row r="1647" spans="1:7" ht="15" customHeight="1">
      <c r="A1647" t="s">
        <v>8339</v>
      </c>
      <c r="B1647" t="s">
        <v>5845</v>
      </c>
      <c r="C1647" t="s">
        <v>122</v>
      </c>
      <c r="D1647" t="s">
        <v>15635</v>
      </c>
      <c r="E1647" t="s">
        <v>15634</v>
      </c>
      <c r="F1647" t="s">
        <v>38259</v>
      </c>
      <c r="G1647" t="s">
        <v>38181</v>
      </c>
    </row>
    <row r="1648" spans="1:7" ht="15" customHeight="1">
      <c r="A1648" t="s">
        <v>3651</v>
      </c>
      <c r="B1648" t="s">
        <v>15642</v>
      </c>
      <c r="C1648" t="s">
        <v>122</v>
      </c>
      <c r="D1648" t="s">
        <v>15643</v>
      </c>
      <c r="E1648" t="s">
        <v>15641</v>
      </c>
      <c r="F1648" t="s">
        <v>38259</v>
      </c>
      <c r="G1648" t="s">
        <v>38181</v>
      </c>
    </row>
    <row r="1649" spans="1:7" ht="15" customHeight="1">
      <c r="A1649" t="s">
        <v>15677</v>
      </c>
      <c r="B1649" t="s">
        <v>15678</v>
      </c>
      <c r="C1649" t="s">
        <v>122</v>
      </c>
      <c r="D1649" t="s">
        <v>15680</v>
      </c>
      <c r="E1649" t="s">
        <v>15676</v>
      </c>
      <c r="F1649" t="s">
        <v>38259</v>
      </c>
      <c r="G1649" t="s">
        <v>38181</v>
      </c>
    </row>
    <row r="1650" spans="1:7" ht="15" customHeight="1">
      <c r="A1650" t="s">
        <v>2471</v>
      </c>
      <c r="B1650" t="s">
        <v>15668</v>
      </c>
      <c r="C1650" t="s">
        <v>122</v>
      </c>
      <c r="D1650" t="s">
        <v>15670</v>
      </c>
      <c r="E1650" t="s">
        <v>15667</v>
      </c>
      <c r="F1650" t="s">
        <v>38259</v>
      </c>
      <c r="G1650" t="s">
        <v>38181</v>
      </c>
    </row>
    <row r="1651" spans="1:7" ht="15" customHeight="1">
      <c r="A1651" t="s">
        <v>4346</v>
      </c>
      <c r="B1651" t="s">
        <v>3977</v>
      </c>
      <c r="C1651" t="s">
        <v>122</v>
      </c>
      <c r="D1651" t="s">
        <v>15626</v>
      </c>
      <c r="E1651" t="s">
        <v>15624</v>
      </c>
      <c r="F1651" t="s">
        <v>38259</v>
      </c>
      <c r="G1651" t="s">
        <v>38181</v>
      </c>
    </row>
    <row r="1652" spans="1:7" ht="15" customHeight="1">
      <c r="A1652" t="s">
        <v>4114</v>
      </c>
      <c r="B1652" t="s">
        <v>15632</v>
      </c>
      <c r="C1652" t="s">
        <v>122</v>
      </c>
      <c r="D1652" t="s">
        <v>15633</v>
      </c>
      <c r="E1652" t="s">
        <v>15631</v>
      </c>
      <c r="F1652" t="s">
        <v>38259</v>
      </c>
      <c r="G1652" t="s">
        <v>38181</v>
      </c>
    </row>
    <row r="1653" spans="1:7" ht="15" customHeight="1">
      <c r="A1653" t="s">
        <v>4346</v>
      </c>
      <c r="B1653" t="s">
        <v>3812</v>
      </c>
      <c r="C1653" t="s">
        <v>122</v>
      </c>
      <c r="D1653" t="s">
        <v>15629</v>
      </c>
      <c r="E1653" t="s">
        <v>15628</v>
      </c>
      <c r="F1653" t="s">
        <v>38259</v>
      </c>
      <c r="G1653" t="s">
        <v>38181</v>
      </c>
    </row>
    <row r="1654" spans="1:7" ht="15" customHeight="1">
      <c r="A1654" t="s">
        <v>15658</v>
      </c>
      <c r="B1654" t="s">
        <v>15659</v>
      </c>
      <c r="C1654" t="s">
        <v>122</v>
      </c>
      <c r="D1654" t="s">
        <v>15661</v>
      </c>
      <c r="E1654" t="s">
        <v>15657</v>
      </c>
      <c r="F1654" t="s">
        <v>38259</v>
      </c>
      <c r="G1654" t="s">
        <v>38181</v>
      </c>
    </row>
    <row r="1655" spans="1:7" ht="15" customHeight="1">
      <c r="A1655" t="s">
        <v>15645</v>
      </c>
      <c r="B1655" t="s">
        <v>15646</v>
      </c>
      <c r="C1655" t="s">
        <v>122</v>
      </c>
      <c r="D1655" t="s">
        <v>15648</v>
      </c>
      <c r="E1655" t="s">
        <v>15644</v>
      </c>
      <c r="F1655" t="s">
        <v>38259</v>
      </c>
      <c r="G1655" t="s">
        <v>38181</v>
      </c>
    </row>
    <row r="1656" spans="1:7" ht="15" customHeight="1">
      <c r="A1656" t="s">
        <v>4670</v>
      </c>
      <c r="B1656" t="s">
        <v>15618</v>
      </c>
      <c r="C1656" t="s">
        <v>122</v>
      </c>
      <c r="D1656" t="s">
        <v>15620</v>
      </c>
      <c r="E1656" t="s">
        <v>15617</v>
      </c>
      <c r="F1656" t="s">
        <v>38259</v>
      </c>
      <c r="G1656" t="s">
        <v>38181</v>
      </c>
    </row>
    <row r="1657" spans="1:7" ht="15" customHeight="1">
      <c r="A1657" t="s">
        <v>3057</v>
      </c>
      <c r="B1657" t="s">
        <v>4257</v>
      </c>
      <c r="C1657" t="s">
        <v>1394</v>
      </c>
      <c r="D1657" t="s">
        <v>14083</v>
      </c>
      <c r="F1657" t="s">
        <v>38211</v>
      </c>
      <c r="G1657" t="s">
        <v>38181</v>
      </c>
    </row>
    <row r="1658" spans="1:7" ht="15" customHeight="1">
      <c r="A1658" t="s">
        <v>16480</v>
      </c>
      <c r="B1658" t="s">
        <v>16481</v>
      </c>
      <c r="C1658" t="s">
        <v>16381</v>
      </c>
      <c r="D1658" t="s">
        <v>16482</v>
      </c>
      <c r="E1658" t="s">
        <v>16479</v>
      </c>
      <c r="F1658" t="s">
        <v>38260</v>
      </c>
      <c r="G1658" t="s">
        <v>38181</v>
      </c>
    </row>
    <row r="1659" spans="1:7" ht="15" customHeight="1">
      <c r="A1659" t="s">
        <v>16430</v>
      </c>
      <c r="B1659" t="s">
        <v>16431</v>
      </c>
      <c r="C1659" t="s">
        <v>16381</v>
      </c>
      <c r="D1659" t="s">
        <v>16432</v>
      </c>
      <c r="E1659" t="s">
        <v>16429</v>
      </c>
      <c r="F1659" t="s">
        <v>38260</v>
      </c>
      <c r="G1659" t="s">
        <v>38181</v>
      </c>
    </row>
    <row r="1660" spans="1:7" ht="15" customHeight="1">
      <c r="A1660" t="s">
        <v>16484</v>
      </c>
      <c r="B1660" t="s">
        <v>16485</v>
      </c>
      <c r="C1660" t="s">
        <v>16381</v>
      </c>
      <c r="D1660" t="s">
        <v>16487</v>
      </c>
      <c r="E1660" t="s">
        <v>16483</v>
      </c>
      <c r="F1660" t="s">
        <v>38260</v>
      </c>
      <c r="G1660" t="s">
        <v>38181</v>
      </c>
    </row>
    <row r="1661" spans="1:7" ht="15" customHeight="1">
      <c r="A1661" t="s">
        <v>2515</v>
      </c>
      <c r="B1661" t="s">
        <v>16490</v>
      </c>
      <c r="C1661" t="s">
        <v>16381</v>
      </c>
      <c r="D1661" t="s">
        <v>16491</v>
      </c>
      <c r="E1661" t="s">
        <v>16489</v>
      </c>
      <c r="F1661" t="s">
        <v>38260</v>
      </c>
      <c r="G1661" t="s">
        <v>38181</v>
      </c>
    </row>
    <row r="1662" spans="1:7" ht="15" customHeight="1">
      <c r="A1662" t="s">
        <v>5802</v>
      </c>
      <c r="B1662" t="s">
        <v>16892</v>
      </c>
      <c r="C1662" t="s">
        <v>16381</v>
      </c>
      <c r="D1662" t="s">
        <v>16894</v>
      </c>
      <c r="E1662" t="s">
        <v>16891</v>
      </c>
      <c r="F1662" t="s">
        <v>38260</v>
      </c>
      <c r="G1662" t="s">
        <v>38181</v>
      </c>
    </row>
    <row r="1663" spans="1:7" ht="15" customHeight="1">
      <c r="A1663" t="s">
        <v>14792</v>
      </c>
      <c r="B1663" t="s">
        <v>16395</v>
      </c>
      <c r="C1663" t="s">
        <v>16381</v>
      </c>
      <c r="D1663" t="s">
        <v>16397</v>
      </c>
      <c r="E1663" t="s">
        <v>16394</v>
      </c>
      <c r="F1663" t="s">
        <v>38260</v>
      </c>
      <c r="G1663" t="s">
        <v>38181</v>
      </c>
    </row>
    <row r="1664" spans="1:7" ht="15" customHeight="1">
      <c r="A1664" t="s">
        <v>10331</v>
      </c>
      <c r="B1664" t="s">
        <v>16448</v>
      </c>
      <c r="C1664" t="s">
        <v>16381</v>
      </c>
      <c r="D1664" t="s">
        <v>16450</v>
      </c>
      <c r="E1664" t="s">
        <v>16447</v>
      </c>
      <c r="F1664" t="s">
        <v>38260</v>
      </c>
      <c r="G1664" t="s">
        <v>38181</v>
      </c>
    </row>
    <row r="1665" spans="1:7" ht="15" customHeight="1">
      <c r="A1665" t="s">
        <v>3278</v>
      </c>
      <c r="B1665" t="s">
        <v>16418</v>
      </c>
      <c r="C1665" t="s">
        <v>16381</v>
      </c>
      <c r="D1665" t="s">
        <v>16419</v>
      </c>
      <c r="E1665" t="s">
        <v>16417</v>
      </c>
      <c r="F1665" t="s">
        <v>38260</v>
      </c>
      <c r="G1665" t="s">
        <v>38181</v>
      </c>
    </row>
    <row r="1666" spans="1:7" ht="15" customHeight="1">
      <c r="A1666" t="s">
        <v>8004</v>
      </c>
      <c r="B1666" t="s">
        <v>16778</v>
      </c>
      <c r="C1666" t="s">
        <v>16381</v>
      </c>
      <c r="D1666" t="s">
        <v>16779</v>
      </c>
      <c r="E1666" t="s">
        <v>16777</v>
      </c>
      <c r="F1666" t="s">
        <v>38260</v>
      </c>
      <c r="G1666" t="s">
        <v>38181</v>
      </c>
    </row>
    <row r="1667" spans="1:7" ht="15" customHeight="1">
      <c r="A1667" t="s">
        <v>2330</v>
      </c>
      <c r="B1667" t="s">
        <v>3025</v>
      </c>
      <c r="C1667" t="s">
        <v>16381</v>
      </c>
      <c r="D1667" t="s">
        <v>16403</v>
      </c>
      <c r="E1667" t="s">
        <v>16401</v>
      </c>
      <c r="F1667" t="s">
        <v>38260</v>
      </c>
      <c r="G1667" t="s">
        <v>38181</v>
      </c>
    </row>
    <row r="1668" spans="1:7" ht="15" customHeight="1">
      <c r="A1668" t="s">
        <v>8609</v>
      </c>
      <c r="B1668" t="s">
        <v>16443</v>
      </c>
      <c r="C1668" t="s">
        <v>16381</v>
      </c>
      <c r="D1668" t="s">
        <v>16445</v>
      </c>
      <c r="E1668" t="s">
        <v>16442</v>
      </c>
      <c r="F1668" t="s">
        <v>38260</v>
      </c>
      <c r="G1668" t="s">
        <v>38181</v>
      </c>
    </row>
    <row r="1669" spans="1:7" ht="15" customHeight="1">
      <c r="A1669" t="s">
        <v>16411</v>
      </c>
      <c r="B1669" t="s">
        <v>16412</v>
      </c>
      <c r="C1669" t="s">
        <v>16381</v>
      </c>
      <c r="D1669" t="s">
        <v>16414</v>
      </c>
      <c r="E1669" t="s">
        <v>16410</v>
      </c>
      <c r="F1669" t="s">
        <v>38260</v>
      </c>
      <c r="G1669" t="s">
        <v>38181</v>
      </c>
    </row>
    <row r="1670" spans="1:7" ht="15" customHeight="1">
      <c r="A1670" t="s">
        <v>10158</v>
      </c>
      <c r="B1670" t="s">
        <v>7005</v>
      </c>
      <c r="C1670" t="s">
        <v>16381</v>
      </c>
      <c r="D1670" t="s">
        <v>16436</v>
      </c>
      <c r="E1670" t="s">
        <v>16435</v>
      </c>
      <c r="F1670" t="s">
        <v>38260</v>
      </c>
      <c r="G1670" t="s">
        <v>38181</v>
      </c>
    </row>
    <row r="1671" spans="1:7" ht="15" customHeight="1">
      <c r="A1671" t="s">
        <v>3609</v>
      </c>
      <c r="B1671" t="s">
        <v>10874</v>
      </c>
      <c r="C1671" t="s">
        <v>16381</v>
      </c>
      <c r="D1671" t="s">
        <v>16906</v>
      </c>
      <c r="F1671" t="s">
        <v>38260</v>
      </c>
      <c r="G1671" t="s">
        <v>38181</v>
      </c>
    </row>
    <row r="1672" spans="1:7" ht="15" customHeight="1">
      <c r="A1672" t="s">
        <v>16421</v>
      </c>
      <c r="B1672" t="s">
        <v>16422</v>
      </c>
      <c r="C1672" t="s">
        <v>16381</v>
      </c>
      <c r="D1672" t="s">
        <v>16424</v>
      </c>
      <c r="E1672" t="s">
        <v>16420</v>
      </c>
      <c r="F1672" t="s">
        <v>38260</v>
      </c>
      <c r="G1672" t="s">
        <v>38181</v>
      </c>
    </row>
    <row r="1673" spans="1:7" ht="15" customHeight="1">
      <c r="A1673" t="s">
        <v>16475</v>
      </c>
      <c r="B1673" t="s">
        <v>16476</v>
      </c>
      <c r="C1673" t="s">
        <v>16381</v>
      </c>
      <c r="D1673" t="s">
        <v>16477</v>
      </c>
      <c r="E1673" t="s">
        <v>16474</v>
      </c>
      <c r="F1673" t="s">
        <v>38260</v>
      </c>
      <c r="G1673" t="s">
        <v>38181</v>
      </c>
    </row>
    <row r="1674" spans="1:7" ht="15" customHeight="1">
      <c r="A1674" t="s">
        <v>10123</v>
      </c>
      <c r="B1674" t="s">
        <v>5494</v>
      </c>
      <c r="C1674" t="s">
        <v>16381</v>
      </c>
      <c r="D1674" t="s">
        <v>16428</v>
      </c>
      <c r="E1674" t="s">
        <v>16426</v>
      </c>
      <c r="F1674" t="s">
        <v>38260</v>
      </c>
      <c r="G1674" t="s">
        <v>38181</v>
      </c>
    </row>
    <row r="1675" spans="1:7" ht="15" customHeight="1">
      <c r="A1675" t="s">
        <v>4440</v>
      </c>
      <c r="B1675" t="s">
        <v>2500</v>
      </c>
      <c r="C1675" t="s">
        <v>16381</v>
      </c>
      <c r="D1675" t="s">
        <v>16440</v>
      </c>
      <c r="E1675" t="s">
        <v>16438</v>
      </c>
      <c r="F1675" t="s">
        <v>38260</v>
      </c>
      <c r="G1675" t="s">
        <v>38181</v>
      </c>
    </row>
    <row r="1676" spans="1:7" ht="15" customHeight="1">
      <c r="A1676" t="s">
        <v>11068</v>
      </c>
      <c r="B1676" t="s">
        <v>16380</v>
      </c>
      <c r="C1676" t="s">
        <v>16381</v>
      </c>
      <c r="D1676" t="s">
        <v>16383</v>
      </c>
      <c r="E1676" t="s">
        <v>16379</v>
      </c>
      <c r="F1676" t="s">
        <v>38260</v>
      </c>
      <c r="G1676" t="s">
        <v>38181</v>
      </c>
    </row>
    <row r="1677" spans="1:7" ht="15" customHeight="1">
      <c r="A1677" t="s">
        <v>4386</v>
      </c>
      <c r="B1677" t="s">
        <v>16897</v>
      </c>
      <c r="C1677" t="s">
        <v>16381</v>
      </c>
      <c r="D1677" t="s">
        <v>16899</v>
      </c>
      <c r="E1677" t="s">
        <v>16896</v>
      </c>
      <c r="F1677" t="s">
        <v>38260</v>
      </c>
      <c r="G1677" t="s">
        <v>38181</v>
      </c>
    </row>
    <row r="1678" spans="1:7" ht="15" customHeight="1">
      <c r="A1678" t="s">
        <v>4177</v>
      </c>
      <c r="B1678" t="s">
        <v>16406</v>
      </c>
      <c r="C1678" t="s">
        <v>16381</v>
      </c>
      <c r="D1678" t="s">
        <v>16408</v>
      </c>
      <c r="E1678" t="s">
        <v>16405</v>
      </c>
      <c r="F1678" t="s">
        <v>38260</v>
      </c>
      <c r="G1678" t="s">
        <v>38181</v>
      </c>
    </row>
    <row r="1679" spans="1:7" ht="15" customHeight="1">
      <c r="A1679" t="s">
        <v>2443</v>
      </c>
      <c r="B1679" t="s">
        <v>15713</v>
      </c>
      <c r="C1679" t="s">
        <v>15683</v>
      </c>
      <c r="D1679" t="s">
        <v>15714</v>
      </c>
      <c r="E1679" t="s">
        <v>15712</v>
      </c>
      <c r="F1679" t="s">
        <v>38261</v>
      </c>
      <c r="G1679" t="s">
        <v>38181</v>
      </c>
    </row>
    <row r="1680" spans="1:7" ht="15" customHeight="1">
      <c r="A1680" t="s">
        <v>2805</v>
      </c>
      <c r="B1680" t="s">
        <v>15708</v>
      </c>
      <c r="C1680" t="s">
        <v>15683</v>
      </c>
      <c r="D1680" t="s">
        <v>15710</v>
      </c>
      <c r="E1680" t="s">
        <v>15707</v>
      </c>
      <c r="F1680" t="s">
        <v>38261</v>
      </c>
      <c r="G1680" t="s">
        <v>38181</v>
      </c>
    </row>
    <row r="1681" spans="1:7" ht="15" customHeight="1">
      <c r="A1681" t="s">
        <v>15694</v>
      </c>
      <c r="B1681" t="s">
        <v>15695</v>
      </c>
      <c r="C1681" t="s">
        <v>15683</v>
      </c>
      <c r="D1681" t="s">
        <v>15697</v>
      </c>
      <c r="E1681" t="s">
        <v>15693</v>
      </c>
      <c r="F1681" t="s">
        <v>38261</v>
      </c>
      <c r="G1681" t="s">
        <v>38181</v>
      </c>
    </row>
    <row r="1682" spans="1:7" ht="15" customHeight="1">
      <c r="A1682" t="s">
        <v>6095</v>
      </c>
      <c r="B1682" t="s">
        <v>3232</v>
      </c>
      <c r="C1682" t="s">
        <v>15683</v>
      </c>
      <c r="D1682" t="s">
        <v>15684</v>
      </c>
      <c r="E1682" t="s">
        <v>15682</v>
      </c>
      <c r="F1682" t="s">
        <v>38261</v>
      </c>
      <c r="G1682" t="s">
        <v>38181</v>
      </c>
    </row>
    <row r="1683" spans="1:7" ht="15" customHeight="1">
      <c r="A1683" t="s">
        <v>4346</v>
      </c>
      <c r="B1683" t="s">
        <v>15690</v>
      </c>
      <c r="C1683" t="s">
        <v>15683</v>
      </c>
      <c r="D1683" t="s">
        <v>15692</v>
      </c>
      <c r="E1683" t="s">
        <v>15689</v>
      </c>
      <c r="F1683" t="s">
        <v>38261</v>
      </c>
      <c r="G1683" t="s">
        <v>38181</v>
      </c>
    </row>
    <row r="1684" spans="1:7" ht="15" customHeight="1">
      <c r="A1684" t="s">
        <v>8609</v>
      </c>
      <c r="B1684" t="s">
        <v>3361</v>
      </c>
      <c r="C1684" t="s">
        <v>15683</v>
      </c>
      <c r="D1684" t="s">
        <v>15688</v>
      </c>
      <c r="E1684" t="s">
        <v>15687</v>
      </c>
      <c r="F1684" t="s">
        <v>38261</v>
      </c>
      <c r="G1684" t="s">
        <v>38181</v>
      </c>
    </row>
    <row r="1685" spans="1:7" ht="15" customHeight="1">
      <c r="A1685" t="s">
        <v>5547</v>
      </c>
      <c r="B1685" t="s">
        <v>15723</v>
      </c>
      <c r="C1685" t="s">
        <v>15683</v>
      </c>
      <c r="E1685" t="s">
        <v>15722</v>
      </c>
      <c r="F1685" t="s">
        <v>38261</v>
      </c>
      <c r="G1685" t="s">
        <v>38181</v>
      </c>
    </row>
    <row r="1686" spans="1:7" ht="15" customHeight="1">
      <c r="A1686" t="s">
        <v>3864</v>
      </c>
      <c r="B1686" t="s">
        <v>15700</v>
      </c>
      <c r="C1686" t="s">
        <v>15683</v>
      </c>
      <c r="D1686" t="s">
        <v>15702</v>
      </c>
      <c r="E1686" t="s">
        <v>15699</v>
      </c>
      <c r="F1686" t="s">
        <v>38261</v>
      </c>
      <c r="G1686" t="s">
        <v>38181</v>
      </c>
    </row>
    <row r="1687" spans="1:7" ht="15" customHeight="1">
      <c r="A1687" t="s">
        <v>15717</v>
      </c>
      <c r="B1687" t="s">
        <v>15718</v>
      </c>
      <c r="C1687" t="s">
        <v>15683</v>
      </c>
      <c r="D1687" t="s">
        <v>15720</v>
      </c>
      <c r="E1687" t="s">
        <v>15716</v>
      </c>
      <c r="F1687" t="s">
        <v>38261</v>
      </c>
      <c r="G1687" t="s">
        <v>38181</v>
      </c>
    </row>
    <row r="1688" spans="1:7" ht="15" customHeight="1">
      <c r="A1688" t="s">
        <v>3155</v>
      </c>
      <c r="B1688" t="s">
        <v>15704</v>
      </c>
      <c r="C1688" t="s">
        <v>15683</v>
      </c>
      <c r="D1688" t="s">
        <v>15706</v>
      </c>
      <c r="E1688" t="s">
        <v>15703</v>
      </c>
      <c r="F1688" t="s">
        <v>38261</v>
      </c>
      <c r="G1688" t="s">
        <v>38181</v>
      </c>
    </row>
    <row r="1689" spans="1:7" ht="15" customHeight="1">
      <c r="A1689" t="s">
        <v>11914</v>
      </c>
      <c r="B1689" t="s">
        <v>11915</v>
      </c>
      <c r="C1689" t="s">
        <v>9971</v>
      </c>
      <c r="D1689" t="s">
        <v>11917</v>
      </c>
      <c r="E1689" t="s">
        <v>11913</v>
      </c>
      <c r="F1689" t="s">
        <v>38180</v>
      </c>
      <c r="G1689" t="s">
        <v>38181</v>
      </c>
    </row>
    <row r="1690" spans="1:7" ht="15" customHeight="1">
      <c r="A1690" t="s">
        <v>11100</v>
      </c>
      <c r="B1690" t="s">
        <v>11101</v>
      </c>
      <c r="C1690" t="s">
        <v>9971</v>
      </c>
      <c r="D1690" t="s">
        <v>11103</v>
      </c>
      <c r="E1690" t="s">
        <v>11099</v>
      </c>
      <c r="F1690" t="s">
        <v>38180</v>
      </c>
      <c r="G1690" t="s">
        <v>38181</v>
      </c>
    </row>
    <row r="1691" spans="1:7" ht="15" customHeight="1">
      <c r="A1691" t="s">
        <v>4386</v>
      </c>
      <c r="B1691" t="s">
        <v>4312</v>
      </c>
      <c r="C1691" t="s">
        <v>9971</v>
      </c>
      <c r="D1691" t="s">
        <v>10819</v>
      </c>
      <c r="E1691" t="s">
        <v>10817</v>
      </c>
      <c r="F1691" t="s">
        <v>38180</v>
      </c>
      <c r="G1691" t="s">
        <v>38181</v>
      </c>
    </row>
    <row r="1692" spans="1:7" ht="15" customHeight="1">
      <c r="A1692" t="s">
        <v>5082</v>
      </c>
      <c r="B1692" t="s">
        <v>9970</v>
      </c>
      <c r="C1692" t="s">
        <v>9971</v>
      </c>
      <c r="D1692" t="s">
        <v>9973</v>
      </c>
      <c r="E1692" t="s">
        <v>9969</v>
      </c>
      <c r="F1692" t="s">
        <v>38180</v>
      </c>
      <c r="G1692" t="s">
        <v>38181</v>
      </c>
    </row>
    <row r="1693" spans="1:7" ht="15" customHeight="1">
      <c r="A1693" t="s">
        <v>3415</v>
      </c>
      <c r="B1693" t="s">
        <v>12228</v>
      </c>
      <c r="C1693" t="s">
        <v>9971</v>
      </c>
      <c r="D1693" t="s">
        <v>12230</v>
      </c>
      <c r="E1693" t="s">
        <v>12227</v>
      </c>
      <c r="F1693" t="s">
        <v>38180</v>
      </c>
      <c r="G1693" t="s">
        <v>38181</v>
      </c>
    </row>
    <row r="1694" spans="1:7" ht="15" customHeight="1">
      <c r="A1694" t="s">
        <v>12985</v>
      </c>
      <c r="B1694" t="s">
        <v>12985</v>
      </c>
      <c r="C1694" t="s">
        <v>9971</v>
      </c>
      <c r="D1694" t="s">
        <v>12987</v>
      </c>
      <c r="E1694" t="s">
        <v>12984</v>
      </c>
      <c r="F1694" t="s">
        <v>38180</v>
      </c>
      <c r="G1694" t="s">
        <v>38181</v>
      </c>
    </row>
    <row r="1695" spans="1:7" ht="15" customHeight="1">
      <c r="A1695" t="s">
        <v>10920</v>
      </c>
      <c r="B1695" t="s">
        <v>10921</v>
      </c>
      <c r="C1695" t="s">
        <v>9971</v>
      </c>
      <c r="D1695" t="s">
        <v>10923</v>
      </c>
      <c r="E1695" t="s">
        <v>10919</v>
      </c>
      <c r="F1695" t="s">
        <v>38180</v>
      </c>
      <c r="G1695" t="s">
        <v>38181</v>
      </c>
    </row>
    <row r="1696" spans="1:7" ht="15" customHeight="1">
      <c r="A1696" t="s">
        <v>3804</v>
      </c>
      <c r="B1696" t="s">
        <v>15839</v>
      </c>
      <c r="C1696" t="s">
        <v>1649</v>
      </c>
      <c r="D1696" t="s">
        <v>15841</v>
      </c>
      <c r="E1696" t="s">
        <v>15838</v>
      </c>
      <c r="F1696" t="s">
        <v>38262</v>
      </c>
      <c r="G1696" t="s">
        <v>38181</v>
      </c>
    </row>
    <row r="1697" spans="1:7" ht="15" customHeight="1">
      <c r="A1697" t="s">
        <v>3995</v>
      </c>
      <c r="B1697" t="s">
        <v>5071</v>
      </c>
      <c r="C1697" t="s">
        <v>1649</v>
      </c>
      <c r="D1697" t="s">
        <v>15875</v>
      </c>
      <c r="E1697" t="s">
        <v>15873</v>
      </c>
      <c r="F1697" t="s">
        <v>38262</v>
      </c>
      <c r="G1697" t="s">
        <v>38181</v>
      </c>
    </row>
    <row r="1698" spans="1:7" ht="15" customHeight="1">
      <c r="A1698" t="s">
        <v>3896</v>
      </c>
      <c r="B1698" t="s">
        <v>15831</v>
      </c>
      <c r="C1698" t="s">
        <v>1649</v>
      </c>
      <c r="D1698" t="s">
        <v>15833</v>
      </c>
      <c r="E1698" t="s">
        <v>15830</v>
      </c>
      <c r="F1698" t="s">
        <v>38262</v>
      </c>
      <c r="G1698" t="s">
        <v>38181</v>
      </c>
    </row>
    <row r="1699" spans="1:7" ht="15" customHeight="1">
      <c r="A1699" t="s">
        <v>3951</v>
      </c>
      <c r="B1699" t="s">
        <v>3495</v>
      </c>
      <c r="C1699" t="s">
        <v>1649</v>
      </c>
      <c r="D1699" t="s">
        <v>15828</v>
      </c>
      <c r="E1699" t="s">
        <v>15827</v>
      </c>
      <c r="F1699" t="s">
        <v>38262</v>
      </c>
      <c r="G1699" t="s">
        <v>38181</v>
      </c>
    </row>
    <row r="1700" spans="1:7" ht="15" customHeight="1">
      <c r="A1700" t="s">
        <v>15870</v>
      </c>
      <c r="B1700" t="s">
        <v>8889</v>
      </c>
      <c r="C1700" t="s">
        <v>1649</v>
      </c>
      <c r="D1700" t="s">
        <v>15872</v>
      </c>
      <c r="E1700" t="s">
        <v>15869</v>
      </c>
      <c r="F1700" t="s">
        <v>38262</v>
      </c>
      <c r="G1700" t="s">
        <v>38181</v>
      </c>
    </row>
    <row r="1701" spans="1:7" ht="15" customHeight="1">
      <c r="A1701" t="s">
        <v>15795</v>
      </c>
      <c r="B1701" t="s">
        <v>2430</v>
      </c>
      <c r="C1701" t="s">
        <v>1649</v>
      </c>
      <c r="D1701" t="s">
        <v>15797</v>
      </c>
      <c r="E1701" t="s">
        <v>15794</v>
      </c>
      <c r="F1701" t="s">
        <v>38262</v>
      </c>
      <c r="G1701" t="s">
        <v>38181</v>
      </c>
    </row>
    <row r="1702" spans="1:7" ht="15" customHeight="1">
      <c r="A1702" t="s">
        <v>6296</v>
      </c>
      <c r="B1702" t="s">
        <v>15818</v>
      </c>
      <c r="C1702" t="s">
        <v>1649</v>
      </c>
      <c r="D1702" t="s">
        <v>15820</v>
      </c>
      <c r="E1702" t="s">
        <v>15817</v>
      </c>
      <c r="F1702" t="s">
        <v>38262</v>
      </c>
      <c r="G1702" t="s">
        <v>38181</v>
      </c>
    </row>
    <row r="1703" spans="1:7" ht="15" customHeight="1">
      <c r="A1703" t="s">
        <v>4231</v>
      </c>
      <c r="B1703" t="s">
        <v>4740</v>
      </c>
      <c r="C1703" t="s">
        <v>1649</v>
      </c>
      <c r="D1703" t="s">
        <v>15823</v>
      </c>
      <c r="E1703" t="s">
        <v>15821</v>
      </c>
      <c r="F1703" t="s">
        <v>38262</v>
      </c>
      <c r="G1703" t="s">
        <v>38181</v>
      </c>
    </row>
    <row r="1704" spans="1:7" ht="15" customHeight="1">
      <c r="A1704" t="s">
        <v>15779</v>
      </c>
      <c r="B1704" t="s">
        <v>15780</v>
      </c>
      <c r="C1704" t="s">
        <v>1649</v>
      </c>
      <c r="D1704" t="s">
        <v>15781</v>
      </c>
      <c r="E1704" t="s">
        <v>15778</v>
      </c>
      <c r="F1704" t="s">
        <v>38262</v>
      </c>
      <c r="G1704" t="s">
        <v>38181</v>
      </c>
    </row>
    <row r="1705" spans="1:7" ht="15" customHeight="1">
      <c r="A1705" t="s">
        <v>5301</v>
      </c>
      <c r="B1705" t="s">
        <v>15862</v>
      </c>
      <c r="C1705" t="s">
        <v>1649</v>
      </c>
      <c r="D1705" t="s">
        <v>15863</v>
      </c>
      <c r="E1705" t="s">
        <v>15861</v>
      </c>
      <c r="F1705" t="s">
        <v>38262</v>
      </c>
      <c r="G1705" t="s">
        <v>38181</v>
      </c>
    </row>
    <row r="1706" spans="1:7" ht="15" customHeight="1">
      <c r="A1706" t="s">
        <v>3859</v>
      </c>
      <c r="B1706" t="s">
        <v>15836</v>
      </c>
      <c r="C1706" t="s">
        <v>1649</v>
      </c>
      <c r="D1706" t="s">
        <v>15837</v>
      </c>
      <c r="E1706" t="s">
        <v>15835</v>
      </c>
      <c r="F1706" t="s">
        <v>38262</v>
      </c>
      <c r="G1706" t="s">
        <v>38181</v>
      </c>
    </row>
    <row r="1707" spans="1:7" ht="15" customHeight="1">
      <c r="A1707" t="s">
        <v>15808</v>
      </c>
      <c r="B1707" t="s">
        <v>15809</v>
      </c>
      <c r="C1707" t="s">
        <v>1649</v>
      </c>
      <c r="D1707" t="s">
        <v>15811</v>
      </c>
      <c r="E1707" t="s">
        <v>15807</v>
      </c>
      <c r="F1707" t="s">
        <v>38262</v>
      </c>
      <c r="G1707" t="s">
        <v>38181</v>
      </c>
    </row>
    <row r="1708" spans="1:7" ht="15" customHeight="1">
      <c r="A1708" t="s">
        <v>5004</v>
      </c>
      <c r="B1708" t="s">
        <v>15783</v>
      </c>
      <c r="C1708" t="s">
        <v>1649</v>
      </c>
      <c r="D1708" t="s">
        <v>15784</v>
      </c>
      <c r="E1708" t="s">
        <v>15782</v>
      </c>
      <c r="F1708" t="s">
        <v>38262</v>
      </c>
      <c r="G1708" t="s">
        <v>38181</v>
      </c>
    </row>
    <row r="1709" spans="1:7" ht="15" customHeight="1">
      <c r="A1709" t="s">
        <v>4440</v>
      </c>
      <c r="B1709" t="s">
        <v>15799</v>
      </c>
      <c r="C1709" t="s">
        <v>1649</v>
      </c>
      <c r="D1709" t="s">
        <v>15801</v>
      </c>
      <c r="E1709" t="s">
        <v>15798</v>
      </c>
      <c r="F1709" t="s">
        <v>38262</v>
      </c>
      <c r="G1709" t="s">
        <v>38181</v>
      </c>
    </row>
    <row r="1710" spans="1:7" ht="15" customHeight="1">
      <c r="A1710" t="s">
        <v>3634</v>
      </c>
      <c r="B1710" t="s">
        <v>5678</v>
      </c>
      <c r="C1710" t="s">
        <v>1649</v>
      </c>
      <c r="D1710" t="s">
        <v>15860</v>
      </c>
      <c r="E1710" t="s">
        <v>15859</v>
      </c>
      <c r="F1710" t="s">
        <v>38262</v>
      </c>
      <c r="G1710" t="s">
        <v>38181</v>
      </c>
    </row>
    <row r="1711" spans="1:7" ht="15" customHeight="1">
      <c r="A1711" t="s">
        <v>15790</v>
      </c>
      <c r="B1711" t="s">
        <v>15791</v>
      </c>
      <c r="C1711" t="s">
        <v>1649</v>
      </c>
      <c r="D1711" t="s">
        <v>15792</v>
      </c>
      <c r="E1711" t="s">
        <v>15789</v>
      </c>
      <c r="F1711" t="s">
        <v>38262</v>
      </c>
      <c r="G1711" t="s">
        <v>38181</v>
      </c>
    </row>
    <row r="1712" spans="1:7" ht="15" customHeight="1">
      <c r="A1712" t="s">
        <v>11890</v>
      </c>
      <c r="B1712" t="s">
        <v>15848</v>
      </c>
      <c r="C1712" t="s">
        <v>1649</v>
      </c>
      <c r="D1712" t="s">
        <v>15849</v>
      </c>
      <c r="E1712" t="s">
        <v>15847</v>
      </c>
      <c r="F1712" t="s">
        <v>38262</v>
      </c>
      <c r="G1712" t="s">
        <v>38181</v>
      </c>
    </row>
    <row r="1713" spans="1:7" ht="15" customHeight="1">
      <c r="A1713" t="s">
        <v>5231</v>
      </c>
      <c r="B1713" t="s">
        <v>15775</v>
      </c>
      <c r="C1713" t="s">
        <v>1649</v>
      </c>
      <c r="D1713" t="s">
        <v>15777</v>
      </c>
      <c r="E1713" t="s">
        <v>15774</v>
      </c>
      <c r="F1713" t="s">
        <v>38262</v>
      </c>
      <c r="G1713" t="s">
        <v>38181</v>
      </c>
    </row>
    <row r="1714" spans="1:7" ht="15" customHeight="1">
      <c r="A1714" t="s">
        <v>4943</v>
      </c>
      <c r="B1714" t="s">
        <v>15787</v>
      </c>
      <c r="C1714" t="s">
        <v>1649</v>
      </c>
      <c r="D1714" t="s">
        <v>15788</v>
      </c>
      <c r="E1714" t="s">
        <v>15786</v>
      </c>
      <c r="F1714" t="s">
        <v>38262</v>
      </c>
      <c r="G1714" t="s">
        <v>38181</v>
      </c>
    </row>
    <row r="1715" spans="1:7" ht="15" customHeight="1">
      <c r="A1715" t="s">
        <v>15813</v>
      </c>
      <c r="B1715" t="s">
        <v>15814</v>
      </c>
      <c r="C1715" t="s">
        <v>1649</v>
      </c>
      <c r="D1715" t="s">
        <v>15816</v>
      </c>
      <c r="E1715" t="s">
        <v>15812</v>
      </c>
      <c r="F1715" t="s">
        <v>38262</v>
      </c>
      <c r="G1715" t="s">
        <v>38181</v>
      </c>
    </row>
    <row r="1716" spans="1:7" ht="15" customHeight="1">
      <c r="A1716" t="s">
        <v>3720</v>
      </c>
      <c r="B1716" t="s">
        <v>2500</v>
      </c>
      <c r="C1716" t="s">
        <v>1649</v>
      </c>
      <c r="D1716" t="s">
        <v>15853</v>
      </c>
      <c r="E1716" t="s">
        <v>15851</v>
      </c>
      <c r="F1716" t="s">
        <v>38262</v>
      </c>
      <c r="G1716" t="s">
        <v>38181</v>
      </c>
    </row>
    <row r="1717" spans="1:7" ht="15" customHeight="1">
      <c r="A1717" t="s">
        <v>4440</v>
      </c>
      <c r="B1717" t="s">
        <v>15804</v>
      </c>
      <c r="C1717" t="s">
        <v>1649</v>
      </c>
      <c r="D1717" t="s">
        <v>15805</v>
      </c>
      <c r="E1717" t="s">
        <v>15803</v>
      </c>
      <c r="F1717" t="s">
        <v>38262</v>
      </c>
      <c r="G1717" t="s">
        <v>38181</v>
      </c>
    </row>
    <row r="1718" spans="1:7" ht="15" customHeight="1">
      <c r="A1718" t="s">
        <v>4114</v>
      </c>
      <c r="B1718" t="s">
        <v>15825</v>
      </c>
      <c r="C1718" t="s">
        <v>1649</v>
      </c>
      <c r="D1718" t="s">
        <v>15826</v>
      </c>
      <c r="E1718" t="s">
        <v>15824</v>
      </c>
      <c r="F1718" t="s">
        <v>38262</v>
      </c>
      <c r="G1718" t="s">
        <v>38181</v>
      </c>
    </row>
    <row r="1719" spans="1:7" ht="15" customHeight="1">
      <c r="A1719" t="s">
        <v>3494</v>
      </c>
      <c r="B1719" t="s">
        <v>15866</v>
      </c>
      <c r="C1719" t="s">
        <v>1649</v>
      </c>
      <c r="D1719" t="s">
        <v>15868</v>
      </c>
      <c r="E1719" t="s">
        <v>15865</v>
      </c>
      <c r="F1719" t="s">
        <v>38262</v>
      </c>
      <c r="G1719" t="s">
        <v>38181</v>
      </c>
    </row>
    <row r="1720" spans="1:7" ht="15" customHeight="1">
      <c r="A1720" t="s">
        <v>15856</v>
      </c>
      <c r="B1720" t="s">
        <v>15857</v>
      </c>
      <c r="C1720" t="s">
        <v>1649</v>
      </c>
      <c r="D1720" t="s">
        <v>15858</v>
      </c>
      <c r="E1720" t="s">
        <v>15855</v>
      </c>
      <c r="F1720" t="s">
        <v>38262</v>
      </c>
      <c r="G1720" t="s">
        <v>38181</v>
      </c>
    </row>
    <row r="1721" spans="1:7" ht="15" customHeight="1">
      <c r="A1721" t="s">
        <v>15769</v>
      </c>
      <c r="B1721" t="s">
        <v>3222</v>
      </c>
      <c r="C1721" t="s">
        <v>1649</v>
      </c>
      <c r="D1721" t="s">
        <v>15771</v>
      </c>
      <c r="E1721" t="s">
        <v>15768</v>
      </c>
      <c r="F1721" t="s">
        <v>38262</v>
      </c>
      <c r="G1721" t="s">
        <v>38181</v>
      </c>
    </row>
    <row r="1722" spans="1:7" ht="15" customHeight="1">
      <c r="A1722" t="s">
        <v>3735</v>
      </c>
      <c r="B1722" t="s">
        <v>15843</v>
      </c>
      <c r="C1722" t="s">
        <v>1649</v>
      </c>
      <c r="D1722" t="s">
        <v>15845</v>
      </c>
      <c r="E1722" t="s">
        <v>15842</v>
      </c>
      <c r="F1722" t="s">
        <v>38262</v>
      </c>
      <c r="G1722" t="s">
        <v>38181</v>
      </c>
    </row>
    <row r="1723" spans="1:7" ht="15" customHeight="1">
      <c r="A1723" t="s">
        <v>3538</v>
      </c>
      <c r="B1723" t="s">
        <v>17726</v>
      </c>
      <c r="C1723" t="s">
        <v>1863</v>
      </c>
      <c r="E1723" t="s">
        <v>17725</v>
      </c>
      <c r="F1723" t="s">
        <v>38263</v>
      </c>
      <c r="G1723" t="s">
        <v>38181</v>
      </c>
    </row>
    <row r="1724" spans="1:7" ht="15" customHeight="1">
      <c r="A1724" t="s">
        <v>5547</v>
      </c>
      <c r="B1724" t="s">
        <v>17718</v>
      </c>
      <c r="C1724" t="s">
        <v>1863</v>
      </c>
      <c r="E1724" t="s">
        <v>17717</v>
      </c>
      <c r="F1724" t="s">
        <v>38263</v>
      </c>
      <c r="G1724" t="s">
        <v>38181</v>
      </c>
    </row>
    <row r="1725" spans="1:7" ht="15" customHeight="1">
      <c r="A1725" t="s">
        <v>4607</v>
      </c>
      <c r="B1725" t="s">
        <v>17722</v>
      </c>
      <c r="C1725" t="s">
        <v>1863</v>
      </c>
      <c r="E1725" t="s">
        <v>17721</v>
      </c>
      <c r="F1725" t="s">
        <v>38263</v>
      </c>
      <c r="G1725" t="s">
        <v>38181</v>
      </c>
    </row>
    <row r="1726" spans="1:7" ht="15" customHeight="1">
      <c r="A1726" t="s">
        <v>13479</v>
      </c>
      <c r="B1726" t="s">
        <v>7188</v>
      </c>
      <c r="C1726" t="s">
        <v>1863</v>
      </c>
      <c r="E1726" t="s">
        <v>17723</v>
      </c>
      <c r="F1726" t="s">
        <v>38263</v>
      </c>
      <c r="G1726" t="s">
        <v>38181</v>
      </c>
    </row>
    <row r="1727" spans="1:7" ht="15" customHeight="1">
      <c r="A1727" t="s">
        <v>5690</v>
      </c>
      <c r="B1727" t="s">
        <v>9203</v>
      </c>
      <c r="C1727" t="s">
        <v>110</v>
      </c>
      <c r="D1727" t="s">
        <v>15895</v>
      </c>
      <c r="E1727" t="s">
        <v>15894</v>
      </c>
      <c r="F1727" t="s">
        <v>38264</v>
      </c>
      <c r="G1727" t="s">
        <v>38181</v>
      </c>
    </row>
    <row r="1728" spans="1:7" ht="15" customHeight="1">
      <c r="A1728" t="s">
        <v>3176</v>
      </c>
      <c r="B1728" t="s">
        <v>15908</v>
      </c>
      <c r="C1728" t="s">
        <v>110</v>
      </c>
      <c r="D1728" t="s">
        <v>15909</v>
      </c>
      <c r="E1728" t="s">
        <v>15907</v>
      </c>
      <c r="F1728" t="s">
        <v>38264</v>
      </c>
      <c r="G1728" t="s">
        <v>38181</v>
      </c>
    </row>
    <row r="1729" spans="1:7" ht="15" customHeight="1">
      <c r="A1729" t="s">
        <v>3221</v>
      </c>
      <c r="B1729" t="s">
        <v>8927</v>
      </c>
      <c r="C1729" t="s">
        <v>110</v>
      </c>
      <c r="D1729" t="s">
        <v>15911</v>
      </c>
      <c r="E1729" t="s">
        <v>15910</v>
      </c>
      <c r="F1729" t="s">
        <v>38264</v>
      </c>
      <c r="G1729" t="s">
        <v>38181</v>
      </c>
    </row>
    <row r="1730" spans="1:7" ht="15" customHeight="1">
      <c r="A1730" t="s">
        <v>5571</v>
      </c>
      <c r="B1730" t="s">
        <v>15877</v>
      </c>
      <c r="C1730" t="s">
        <v>110</v>
      </c>
      <c r="D1730" t="s">
        <v>15879</v>
      </c>
      <c r="E1730" t="s">
        <v>15876</v>
      </c>
      <c r="F1730" t="s">
        <v>38264</v>
      </c>
      <c r="G1730" t="s">
        <v>38181</v>
      </c>
    </row>
    <row r="1731" spans="1:7" ht="15" customHeight="1">
      <c r="A1731" t="s">
        <v>3990</v>
      </c>
      <c r="B1731" t="s">
        <v>15891</v>
      </c>
      <c r="C1731" t="s">
        <v>110</v>
      </c>
      <c r="D1731" t="s">
        <v>15892</v>
      </c>
      <c r="E1731" t="s">
        <v>15890</v>
      </c>
      <c r="F1731" t="s">
        <v>38264</v>
      </c>
      <c r="G1731" t="s">
        <v>38181</v>
      </c>
    </row>
    <row r="1732" spans="1:7" ht="15" customHeight="1">
      <c r="A1732" t="s">
        <v>3804</v>
      </c>
      <c r="B1732" t="s">
        <v>15690</v>
      </c>
      <c r="C1732" t="s">
        <v>110</v>
      </c>
      <c r="D1732" t="s">
        <v>15897</v>
      </c>
      <c r="E1732" t="s">
        <v>15896</v>
      </c>
      <c r="F1732" t="s">
        <v>38264</v>
      </c>
      <c r="G1732" t="s">
        <v>38181</v>
      </c>
    </row>
    <row r="1733" spans="1:7" ht="15" customHeight="1">
      <c r="A1733" t="s">
        <v>4346</v>
      </c>
      <c r="B1733" t="s">
        <v>15884</v>
      </c>
      <c r="C1733" t="s">
        <v>110</v>
      </c>
      <c r="D1733" t="s">
        <v>15885</v>
      </c>
      <c r="E1733" t="s">
        <v>15883</v>
      </c>
      <c r="F1733" t="s">
        <v>38264</v>
      </c>
      <c r="G1733" t="s">
        <v>38181</v>
      </c>
    </row>
    <row r="1734" spans="1:7" ht="15" customHeight="1">
      <c r="A1734" t="s">
        <v>3915</v>
      </c>
      <c r="B1734" t="s">
        <v>15887</v>
      </c>
      <c r="C1734" t="s">
        <v>110</v>
      </c>
      <c r="D1734" t="s">
        <v>15889</v>
      </c>
      <c r="E1734" t="s">
        <v>15886</v>
      </c>
      <c r="F1734" t="s">
        <v>38264</v>
      </c>
      <c r="G1734" t="s">
        <v>38181</v>
      </c>
    </row>
    <row r="1735" spans="1:7" ht="15" customHeight="1">
      <c r="A1735" t="s">
        <v>15900</v>
      </c>
      <c r="B1735" t="s">
        <v>15901</v>
      </c>
      <c r="C1735" t="s">
        <v>110</v>
      </c>
      <c r="D1735" t="s">
        <v>15902</v>
      </c>
      <c r="E1735" t="s">
        <v>15899</v>
      </c>
      <c r="F1735" t="s">
        <v>38264</v>
      </c>
      <c r="G1735" t="s">
        <v>38181</v>
      </c>
    </row>
    <row r="1736" spans="1:7" ht="15" customHeight="1">
      <c r="A1736" t="s">
        <v>2940</v>
      </c>
      <c r="B1736" t="s">
        <v>15914</v>
      </c>
      <c r="C1736" t="s">
        <v>110</v>
      </c>
      <c r="D1736" t="s">
        <v>15915</v>
      </c>
      <c r="E1736" t="s">
        <v>15913</v>
      </c>
      <c r="F1736" t="s">
        <v>38264</v>
      </c>
      <c r="G1736" t="s">
        <v>38181</v>
      </c>
    </row>
    <row r="1737" spans="1:7" ht="15" customHeight="1">
      <c r="A1737" t="s">
        <v>3634</v>
      </c>
      <c r="B1737" t="s">
        <v>15904</v>
      </c>
      <c r="C1737" t="s">
        <v>110</v>
      </c>
      <c r="D1737" t="s">
        <v>15905</v>
      </c>
      <c r="E1737" t="s">
        <v>15903</v>
      </c>
      <c r="F1737" t="s">
        <v>38264</v>
      </c>
      <c r="G1737" t="s">
        <v>38181</v>
      </c>
    </row>
    <row r="1738" spans="1:7" ht="15" customHeight="1">
      <c r="A1738" t="s">
        <v>15917</v>
      </c>
      <c r="B1738" t="s">
        <v>15918</v>
      </c>
      <c r="C1738" t="s">
        <v>110</v>
      </c>
      <c r="D1738" t="s">
        <v>15920</v>
      </c>
      <c r="E1738" t="s">
        <v>15916</v>
      </c>
      <c r="F1738" t="s">
        <v>38264</v>
      </c>
      <c r="G1738" t="s">
        <v>38181</v>
      </c>
    </row>
    <row r="1739" spans="1:7" ht="15" customHeight="1">
      <c r="A1739" t="s">
        <v>5996</v>
      </c>
      <c r="B1739" t="s">
        <v>7775</v>
      </c>
      <c r="C1739" t="s">
        <v>15728</v>
      </c>
      <c r="D1739" t="s">
        <v>15742</v>
      </c>
      <c r="E1739" t="s">
        <v>15740</v>
      </c>
      <c r="F1739" t="s">
        <v>38265</v>
      </c>
      <c r="G1739" t="s">
        <v>38181</v>
      </c>
    </row>
    <row r="1740" spans="1:7" ht="15" customHeight="1">
      <c r="A1740" t="s">
        <v>15726</v>
      </c>
      <c r="B1740" t="s">
        <v>15727</v>
      </c>
      <c r="C1740" t="s">
        <v>15728</v>
      </c>
      <c r="D1740" t="s">
        <v>15730</v>
      </c>
      <c r="E1740" t="s">
        <v>15725</v>
      </c>
      <c r="F1740" t="s">
        <v>38265</v>
      </c>
      <c r="G1740" t="s">
        <v>38181</v>
      </c>
    </row>
    <row r="1741" spans="1:7" ht="15" customHeight="1">
      <c r="A1741" t="s">
        <v>3176</v>
      </c>
      <c r="B1741" t="s">
        <v>15754</v>
      </c>
      <c r="C1741" t="s">
        <v>15728</v>
      </c>
      <c r="D1741" t="s">
        <v>15756</v>
      </c>
      <c r="E1741" t="s">
        <v>15753</v>
      </c>
      <c r="F1741" t="s">
        <v>38265</v>
      </c>
      <c r="G1741" t="s">
        <v>38181</v>
      </c>
    </row>
    <row r="1742" spans="1:7" ht="15" customHeight="1">
      <c r="A1742" t="s">
        <v>5571</v>
      </c>
      <c r="B1742" t="s">
        <v>9558</v>
      </c>
      <c r="C1742" t="s">
        <v>15728</v>
      </c>
      <c r="D1742" t="s">
        <v>15739</v>
      </c>
      <c r="E1742" t="s">
        <v>15737</v>
      </c>
      <c r="F1742" t="s">
        <v>38265</v>
      </c>
      <c r="G1742" t="s">
        <v>38181</v>
      </c>
    </row>
    <row r="1743" spans="1:7" ht="15" customHeight="1">
      <c r="A1743" t="s">
        <v>5701</v>
      </c>
      <c r="B1743" t="s">
        <v>15746</v>
      </c>
      <c r="C1743" t="s">
        <v>15728</v>
      </c>
      <c r="D1743" t="s">
        <v>15748</v>
      </c>
      <c r="E1743" t="s">
        <v>15745</v>
      </c>
      <c r="F1743" t="s">
        <v>38265</v>
      </c>
      <c r="G1743" t="s">
        <v>38181</v>
      </c>
    </row>
    <row r="1744" spans="1:7" ht="15" customHeight="1">
      <c r="A1744" t="s">
        <v>15763</v>
      </c>
      <c r="B1744" t="s">
        <v>15764</v>
      </c>
      <c r="C1744" t="s">
        <v>15728</v>
      </c>
      <c r="D1744" t="s">
        <v>15766</v>
      </c>
      <c r="E1744" t="s">
        <v>15762</v>
      </c>
      <c r="F1744" t="s">
        <v>38265</v>
      </c>
      <c r="G1744" t="s">
        <v>38181</v>
      </c>
    </row>
    <row r="1745" spans="1:7" ht="15" customHeight="1">
      <c r="A1745" t="s">
        <v>5729</v>
      </c>
      <c r="B1745" t="s">
        <v>2459</v>
      </c>
      <c r="C1745" t="s">
        <v>15728</v>
      </c>
      <c r="D1745" t="s">
        <v>15752</v>
      </c>
      <c r="E1745" t="s">
        <v>15751</v>
      </c>
      <c r="F1745" t="s">
        <v>38265</v>
      </c>
      <c r="G1745" t="s">
        <v>38181</v>
      </c>
    </row>
    <row r="1746" spans="1:7" ht="15" customHeight="1">
      <c r="A1746" t="s">
        <v>2515</v>
      </c>
      <c r="B1746" t="s">
        <v>4617</v>
      </c>
      <c r="C1746" t="s">
        <v>15728</v>
      </c>
      <c r="D1746" t="s">
        <v>15759</v>
      </c>
      <c r="E1746" t="s">
        <v>15758</v>
      </c>
      <c r="F1746" t="s">
        <v>38265</v>
      </c>
      <c r="G1746" t="s">
        <v>38181</v>
      </c>
    </row>
    <row r="1747" spans="1:7" ht="15" customHeight="1">
      <c r="A1747" t="s">
        <v>4335</v>
      </c>
      <c r="B1747" t="s">
        <v>2374</v>
      </c>
      <c r="C1747" t="s">
        <v>361</v>
      </c>
      <c r="D1747" t="s">
        <v>15975</v>
      </c>
      <c r="E1747" t="s">
        <v>15974</v>
      </c>
      <c r="F1747" t="s">
        <v>38266</v>
      </c>
      <c r="G1747" t="s">
        <v>38181</v>
      </c>
    </row>
    <row r="1748" spans="1:7" ht="15" customHeight="1">
      <c r="A1748" t="s">
        <v>3853</v>
      </c>
      <c r="B1748" t="s">
        <v>8741</v>
      </c>
      <c r="C1748" t="s">
        <v>361</v>
      </c>
      <c r="D1748" t="s">
        <v>15953</v>
      </c>
      <c r="E1748" t="s">
        <v>15951</v>
      </c>
      <c r="F1748" t="s">
        <v>38266</v>
      </c>
      <c r="G1748" t="s">
        <v>38181</v>
      </c>
    </row>
    <row r="1749" spans="1:7" ht="15" customHeight="1">
      <c r="A1749" t="s">
        <v>12750</v>
      </c>
      <c r="B1749" t="s">
        <v>6216</v>
      </c>
      <c r="C1749" t="s">
        <v>361</v>
      </c>
      <c r="D1749" t="s">
        <v>15967</v>
      </c>
      <c r="E1749" t="s">
        <v>15965</v>
      </c>
      <c r="F1749" t="s">
        <v>38266</v>
      </c>
      <c r="G1749" t="s">
        <v>38181</v>
      </c>
    </row>
    <row r="1750" spans="1:7" ht="15" customHeight="1">
      <c r="A1750" t="s">
        <v>4730</v>
      </c>
      <c r="B1750" t="s">
        <v>15948</v>
      </c>
      <c r="C1750" t="s">
        <v>361</v>
      </c>
      <c r="D1750" t="s">
        <v>15950</v>
      </c>
      <c r="E1750" t="s">
        <v>15947</v>
      </c>
      <c r="F1750" t="s">
        <v>38266</v>
      </c>
      <c r="G1750" t="s">
        <v>38181</v>
      </c>
    </row>
    <row r="1751" spans="1:7" ht="15" customHeight="1">
      <c r="A1751" t="s">
        <v>7512</v>
      </c>
      <c r="B1751" t="s">
        <v>2595</v>
      </c>
      <c r="C1751" t="s">
        <v>361</v>
      </c>
      <c r="D1751" t="s">
        <v>15942</v>
      </c>
      <c r="E1751" t="s">
        <v>15941</v>
      </c>
      <c r="F1751" t="s">
        <v>38266</v>
      </c>
      <c r="G1751" t="s">
        <v>38181</v>
      </c>
    </row>
    <row r="1752" spans="1:7" ht="15" customHeight="1">
      <c r="A1752" t="s">
        <v>4177</v>
      </c>
      <c r="B1752" t="s">
        <v>15935</v>
      </c>
      <c r="C1752" t="s">
        <v>361</v>
      </c>
      <c r="D1752" t="s">
        <v>15936</v>
      </c>
      <c r="E1752" t="s">
        <v>15934</v>
      </c>
      <c r="F1752" t="s">
        <v>38266</v>
      </c>
      <c r="G1752" t="s">
        <v>38181</v>
      </c>
    </row>
    <row r="1753" spans="1:7" ht="15" customHeight="1">
      <c r="A1753" t="s">
        <v>15930</v>
      </c>
      <c r="B1753" t="s">
        <v>15931</v>
      </c>
      <c r="C1753" t="s">
        <v>361</v>
      </c>
      <c r="D1753" t="s">
        <v>15933</v>
      </c>
      <c r="E1753" t="s">
        <v>15929</v>
      </c>
      <c r="F1753" t="s">
        <v>38266</v>
      </c>
      <c r="G1753" t="s">
        <v>38181</v>
      </c>
    </row>
    <row r="1754" spans="1:7" ht="15" customHeight="1">
      <c r="A1754" t="s">
        <v>2267</v>
      </c>
      <c r="B1754" t="s">
        <v>15944</v>
      </c>
      <c r="C1754" t="s">
        <v>361</v>
      </c>
      <c r="D1754" t="s">
        <v>15946</v>
      </c>
      <c r="E1754" t="s">
        <v>15943</v>
      </c>
      <c r="F1754" t="s">
        <v>38266</v>
      </c>
      <c r="G1754" t="s">
        <v>38181</v>
      </c>
    </row>
    <row r="1755" spans="1:7" ht="15" customHeight="1">
      <c r="A1755" t="s">
        <v>4256</v>
      </c>
      <c r="B1755" t="s">
        <v>15938</v>
      </c>
      <c r="C1755" t="s">
        <v>361</v>
      </c>
      <c r="D1755" t="s">
        <v>15940</v>
      </c>
      <c r="E1755" t="s">
        <v>15937</v>
      </c>
      <c r="F1755" t="s">
        <v>38266</v>
      </c>
      <c r="G1755" t="s">
        <v>38181</v>
      </c>
    </row>
    <row r="1756" spans="1:7" ht="15" customHeight="1">
      <c r="A1756" t="s">
        <v>5004</v>
      </c>
      <c r="B1756" t="s">
        <v>9562</v>
      </c>
      <c r="C1756" t="s">
        <v>361</v>
      </c>
      <c r="D1756" t="s">
        <v>15971</v>
      </c>
      <c r="E1756" t="s">
        <v>15970</v>
      </c>
      <c r="F1756" t="s">
        <v>38266</v>
      </c>
      <c r="G1756" t="s">
        <v>38181</v>
      </c>
    </row>
    <row r="1757" spans="1:7" ht="15" customHeight="1">
      <c r="A1757" t="s">
        <v>15961</v>
      </c>
      <c r="B1757" t="s">
        <v>15962</v>
      </c>
      <c r="C1757" t="s">
        <v>361</v>
      </c>
      <c r="D1757" t="s">
        <v>15963</v>
      </c>
      <c r="E1757" t="s">
        <v>15960</v>
      </c>
      <c r="F1757" t="s">
        <v>38266</v>
      </c>
      <c r="G1757" t="s">
        <v>38181</v>
      </c>
    </row>
    <row r="1758" spans="1:7" ht="15" customHeight="1">
      <c r="A1758" t="s">
        <v>13085</v>
      </c>
      <c r="B1758" t="s">
        <v>15956</v>
      </c>
      <c r="C1758" t="s">
        <v>361</v>
      </c>
      <c r="D1758" t="s">
        <v>15958</v>
      </c>
      <c r="E1758" t="s">
        <v>15955</v>
      </c>
      <c r="F1758" t="s">
        <v>38266</v>
      </c>
      <c r="G1758" t="s">
        <v>38181</v>
      </c>
    </row>
    <row r="1759" spans="1:7" ht="15" customHeight="1">
      <c r="A1759" t="s">
        <v>15923</v>
      </c>
      <c r="B1759" t="s">
        <v>11587</v>
      </c>
      <c r="C1759" t="s">
        <v>361</v>
      </c>
      <c r="D1759" t="s">
        <v>15925</v>
      </c>
      <c r="E1759" t="s">
        <v>15922</v>
      </c>
      <c r="F1759" t="s">
        <v>38266</v>
      </c>
      <c r="G1759" t="s">
        <v>38181</v>
      </c>
    </row>
    <row r="1760" spans="1:7" ht="15" customHeight="1">
      <c r="A1760" t="s">
        <v>16027</v>
      </c>
      <c r="B1760" t="s">
        <v>3405</v>
      </c>
      <c r="C1760" t="s">
        <v>1686</v>
      </c>
      <c r="D1760" t="s">
        <v>16028</v>
      </c>
      <c r="F1760" t="s">
        <v>38267</v>
      </c>
      <c r="G1760" t="s">
        <v>38181</v>
      </c>
    </row>
    <row r="1761" spans="1:7" ht="15" customHeight="1">
      <c r="A1761" t="s">
        <v>5729</v>
      </c>
      <c r="B1761" t="s">
        <v>16014</v>
      </c>
      <c r="C1761" t="s">
        <v>1686</v>
      </c>
      <c r="D1761" t="s">
        <v>16016</v>
      </c>
      <c r="F1761" t="s">
        <v>38267</v>
      </c>
      <c r="G1761" t="s">
        <v>38181</v>
      </c>
    </row>
    <row r="1762" spans="1:7" ht="15" customHeight="1">
      <c r="A1762" t="s">
        <v>8075</v>
      </c>
      <c r="B1762" t="s">
        <v>16017</v>
      </c>
      <c r="C1762" t="s">
        <v>1686</v>
      </c>
      <c r="D1762" t="s">
        <v>16019</v>
      </c>
      <c r="F1762" t="s">
        <v>38267</v>
      </c>
      <c r="G1762" t="s">
        <v>38181</v>
      </c>
    </row>
    <row r="1763" spans="1:7" ht="15" customHeight="1">
      <c r="A1763" t="s">
        <v>16009</v>
      </c>
      <c r="B1763" t="s">
        <v>5264</v>
      </c>
      <c r="C1763" t="s">
        <v>1686</v>
      </c>
      <c r="D1763" t="s">
        <v>16011</v>
      </c>
      <c r="F1763" t="s">
        <v>38267</v>
      </c>
      <c r="G1763" t="s">
        <v>38181</v>
      </c>
    </row>
    <row r="1764" spans="1:7" ht="15" customHeight="1">
      <c r="A1764" t="s">
        <v>11958</v>
      </c>
      <c r="B1764" t="s">
        <v>3572</v>
      </c>
      <c r="C1764" t="s">
        <v>1686</v>
      </c>
      <c r="D1764" t="s">
        <v>16013</v>
      </c>
      <c r="F1764" t="s">
        <v>38267</v>
      </c>
      <c r="G1764" t="s">
        <v>38181</v>
      </c>
    </row>
    <row r="1765" spans="1:7" ht="15" customHeight="1">
      <c r="A1765" t="s">
        <v>3869</v>
      </c>
      <c r="B1765" t="s">
        <v>16001</v>
      </c>
      <c r="C1765" t="s">
        <v>1686</v>
      </c>
      <c r="D1765" t="s">
        <v>16003</v>
      </c>
      <c r="F1765" t="s">
        <v>38267</v>
      </c>
      <c r="G1765" t="s">
        <v>38181</v>
      </c>
    </row>
    <row r="1766" spans="1:7" ht="15" customHeight="1">
      <c r="A1766" t="s">
        <v>3896</v>
      </c>
      <c r="B1766" t="s">
        <v>16007</v>
      </c>
      <c r="C1766" t="s">
        <v>1686</v>
      </c>
      <c r="D1766" t="s">
        <v>16008</v>
      </c>
      <c r="F1766" t="s">
        <v>38267</v>
      </c>
      <c r="G1766" t="s">
        <v>38181</v>
      </c>
    </row>
    <row r="1767" spans="1:7" ht="15" customHeight="1">
      <c r="A1767" t="s">
        <v>4627</v>
      </c>
      <c r="B1767" t="s">
        <v>15985</v>
      </c>
      <c r="C1767" t="s">
        <v>1686</v>
      </c>
      <c r="D1767" t="s">
        <v>15987</v>
      </c>
      <c r="F1767" t="s">
        <v>38267</v>
      </c>
      <c r="G1767" t="s">
        <v>38181</v>
      </c>
    </row>
    <row r="1768" spans="1:7" ht="15" customHeight="1">
      <c r="A1768" t="s">
        <v>6836</v>
      </c>
      <c r="B1768" t="s">
        <v>16035</v>
      </c>
      <c r="C1768" t="s">
        <v>1686</v>
      </c>
      <c r="D1768" t="s">
        <v>16037</v>
      </c>
      <c r="F1768" t="s">
        <v>38267</v>
      </c>
      <c r="G1768" t="s">
        <v>38181</v>
      </c>
    </row>
    <row r="1769" spans="1:7" ht="15" customHeight="1">
      <c r="A1769" t="s">
        <v>15995</v>
      </c>
      <c r="B1769" t="s">
        <v>15996</v>
      </c>
      <c r="C1769" t="s">
        <v>1686</v>
      </c>
      <c r="D1769" t="s">
        <v>15998</v>
      </c>
      <c r="F1769" t="s">
        <v>38267</v>
      </c>
      <c r="G1769" t="s">
        <v>38181</v>
      </c>
    </row>
    <row r="1770" spans="1:7" ht="15" customHeight="1">
      <c r="A1770" t="s">
        <v>5088</v>
      </c>
      <c r="B1770" t="s">
        <v>15976</v>
      </c>
      <c r="C1770" t="s">
        <v>1686</v>
      </c>
      <c r="D1770" t="s">
        <v>15978</v>
      </c>
      <c r="F1770" t="s">
        <v>38267</v>
      </c>
      <c r="G1770" t="s">
        <v>38181</v>
      </c>
    </row>
    <row r="1771" spans="1:7" ht="15" customHeight="1">
      <c r="A1771" t="s">
        <v>3976</v>
      </c>
      <c r="B1771" t="s">
        <v>15999</v>
      </c>
      <c r="C1771" t="s">
        <v>1686</v>
      </c>
      <c r="D1771" t="s">
        <v>16000</v>
      </c>
      <c r="F1771" t="s">
        <v>38267</v>
      </c>
      <c r="G1771" t="s">
        <v>38181</v>
      </c>
    </row>
    <row r="1772" spans="1:7" ht="15" customHeight="1">
      <c r="A1772" t="s">
        <v>8213</v>
      </c>
      <c r="B1772" t="s">
        <v>15982</v>
      </c>
      <c r="C1772" t="s">
        <v>1686</v>
      </c>
      <c r="D1772" t="s">
        <v>15984</v>
      </c>
      <c r="F1772" t="s">
        <v>38267</v>
      </c>
      <c r="G1772" t="s">
        <v>38181</v>
      </c>
    </row>
    <row r="1773" spans="1:7" ht="15" customHeight="1">
      <c r="A1773" t="s">
        <v>8375</v>
      </c>
      <c r="B1773" t="s">
        <v>16024</v>
      </c>
      <c r="C1773" t="s">
        <v>1686</v>
      </c>
      <c r="D1773" t="s">
        <v>16026</v>
      </c>
      <c r="F1773" t="s">
        <v>38267</v>
      </c>
      <c r="G1773" t="s">
        <v>38181</v>
      </c>
    </row>
    <row r="1774" spans="1:7" ht="15" customHeight="1">
      <c r="A1774" t="s">
        <v>16029</v>
      </c>
      <c r="B1774" t="s">
        <v>16030</v>
      </c>
      <c r="C1774" t="s">
        <v>1686</v>
      </c>
      <c r="D1774" t="s">
        <v>16032</v>
      </c>
      <c r="F1774" t="s">
        <v>38267</v>
      </c>
      <c r="G1774" t="s">
        <v>38181</v>
      </c>
    </row>
    <row r="1775" spans="1:7" ht="15" customHeight="1">
      <c r="A1775" t="s">
        <v>2379</v>
      </c>
      <c r="B1775" t="s">
        <v>16033</v>
      </c>
      <c r="C1775" t="s">
        <v>1686</v>
      </c>
      <c r="D1775" t="s">
        <v>16034</v>
      </c>
      <c r="F1775" t="s">
        <v>38267</v>
      </c>
      <c r="G1775" t="s">
        <v>38181</v>
      </c>
    </row>
    <row r="1776" spans="1:7" ht="15" customHeight="1">
      <c r="A1776" t="s">
        <v>15988</v>
      </c>
      <c r="B1776" t="s">
        <v>13103</v>
      </c>
      <c r="C1776" t="s">
        <v>1686</v>
      </c>
      <c r="D1776" t="s">
        <v>15990</v>
      </c>
      <c r="F1776" t="s">
        <v>38267</v>
      </c>
      <c r="G1776" t="s">
        <v>38181</v>
      </c>
    </row>
    <row r="1777" spans="1:7" ht="15" customHeight="1">
      <c r="A1777" t="s">
        <v>3951</v>
      </c>
      <c r="B1777" t="s">
        <v>16005</v>
      </c>
      <c r="C1777" t="s">
        <v>1686</v>
      </c>
      <c r="D1777" t="s">
        <v>16006</v>
      </c>
      <c r="F1777" t="s">
        <v>38267</v>
      </c>
      <c r="G1777" t="s">
        <v>38181</v>
      </c>
    </row>
    <row r="1778" spans="1:7" ht="15" customHeight="1">
      <c r="A1778" t="s">
        <v>16020</v>
      </c>
      <c r="B1778" t="s">
        <v>16021</v>
      </c>
      <c r="C1778" t="s">
        <v>1686</v>
      </c>
      <c r="D1778" t="s">
        <v>16023</v>
      </c>
      <c r="F1778" t="s">
        <v>38267</v>
      </c>
      <c r="G1778" t="s">
        <v>38181</v>
      </c>
    </row>
    <row r="1779" spans="1:7" ht="15" customHeight="1">
      <c r="A1779" t="s">
        <v>10873</v>
      </c>
      <c r="B1779" t="s">
        <v>15991</v>
      </c>
      <c r="C1779" t="s">
        <v>1686</v>
      </c>
      <c r="D1779" t="s">
        <v>15993</v>
      </c>
      <c r="F1779" t="s">
        <v>38267</v>
      </c>
      <c r="G1779" t="s">
        <v>38181</v>
      </c>
    </row>
    <row r="1780" spans="1:7" ht="15" customHeight="1">
      <c r="A1780" t="s">
        <v>8560</v>
      </c>
      <c r="B1780" t="s">
        <v>4740</v>
      </c>
      <c r="C1780" t="s">
        <v>565</v>
      </c>
      <c r="D1780" t="s">
        <v>8561</v>
      </c>
      <c r="E1780" t="s">
        <v>8559</v>
      </c>
      <c r="F1780" t="s">
        <v>38182</v>
      </c>
      <c r="G1780" t="s">
        <v>38181</v>
      </c>
    </row>
    <row r="1781" spans="1:7" ht="15" customHeight="1">
      <c r="A1781" t="s">
        <v>5389</v>
      </c>
      <c r="B1781" t="s">
        <v>8823</v>
      </c>
      <c r="C1781" t="s">
        <v>565</v>
      </c>
      <c r="D1781" t="s">
        <v>8824</v>
      </c>
      <c r="E1781" t="s">
        <v>8822</v>
      </c>
      <c r="F1781" t="s">
        <v>38182</v>
      </c>
      <c r="G1781" t="s">
        <v>38181</v>
      </c>
    </row>
    <row r="1782" spans="1:7" ht="15" customHeight="1">
      <c r="A1782" t="s">
        <v>8864</v>
      </c>
      <c r="B1782" t="s">
        <v>8865</v>
      </c>
      <c r="C1782" t="s">
        <v>340</v>
      </c>
      <c r="D1782" t="s">
        <v>8866</v>
      </c>
      <c r="E1782" t="s">
        <v>8863</v>
      </c>
      <c r="F1782" t="s">
        <v>38182</v>
      </c>
      <c r="G1782" t="s">
        <v>38181</v>
      </c>
    </row>
    <row r="1783" spans="1:7" ht="15" customHeight="1">
      <c r="A1783" t="s">
        <v>2515</v>
      </c>
      <c r="B1783" t="s">
        <v>8836</v>
      </c>
      <c r="C1783" t="s">
        <v>340</v>
      </c>
      <c r="D1783" t="s">
        <v>8838</v>
      </c>
      <c r="F1783" t="s">
        <v>38182</v>
      </c>
      <c r="G1783" t="s">
        <v>38181</v>
      </c>
    </row>
    <row r="1784" spans="1:7" ht="15" customHeight="1">
      <c r="A1784" t="s">
        <v>3040</v>
      </c>
      <c r="B1784" t="s">
        <v>8826</v>
      </c>
      <c r="C1784" t="s">
        <v>340</v>
      </c>
      <c r="D1784" t="s">
        <v>8828</v>
      </c>
      <c r="E1784" t="s">
        <v>8825</v>
      </c>
      <c r="F1784" t="s">
        <v>38182</v>
      </c>
      <c r="G1784" t="s">
        <v>38181</v>
      </c>
    </row>
    <row r="1785" spans="1:7" ht="15" customHeight="1">
      <c r="A1785" t="s">
        <v>8843</v>
      </c>
      <c r="B1785" t="s">
        <v>8844</v>
      </c>
      <c r="C1785" t="s">
        <v>340</v>
      </c>
      <c r="D1785" t="s">
        <v>8845</v>
      </c>
      <c r="E1785" t="s">
        <v>8842</v>
      </c>
      <c r="F1785" t="s">
        <v>38182</v>
      </c>
      <c r="G1785" t="s">
        <v>38181</v>
      </c>
    </row>
    <row r="1786" spans="1:7" ht="15" customHeight="1">
      <c r="A1786" t="s">
        <v>8859</v>
      </c>
      <c r="B1786" t="s">
        <v>8860</v>
      </c>
      <c r="C1786" t="s">
        <v>340</v>
      </c>
      <c r="D1786" t="s">
        <v>8862</v>
      </c>
      <c r="E1786" t="s">
        <v>8858</v>
      </c>
      <c r="F1786" t="s">
        <v>38182</v>
      </c>
      <c r="G1786" t="s">
        <v>38181</v>
      </c>
    </row>
    <row r="1787" spans="1:7" ht="15" customHeight="1">
      <c r="A1787" t="s">
        <v>8851</v>
      </c>
      <c r="B1787" t="s">
        <v>8852</v>
      </c>
      <c r="C1787" t="s">
        <v>340</v>
      </c>
      <c r="D1787" t="s">
        <v>8853</v>
      </c>
      <c r="E1787" t="s">
        <v>8850</v>
      </c>
      <c r="F1787" t="s">
        <v>38182</v>
      </c>
      <c r="G1787" t="s">
        <v>38181</v>
      </c>
    </row>
    <row r="1788" spans="1:7" ht="15" customHeight="1">
      <c r="A1788" t="s">
        <v>6083</v>
      </c>
      <c r="B1788" t="s">
        <v>8868</v>
      </c>
      <c r="C1788" t="s">
        <v>340</v>
      </c>
      <c r="D1788" t="s">
        <v>8869</v>
      </c>
      <c r="E1788" t="s">
        <v>8867</v>
      </c>
      <c r="F1788" t="s">
        <v>38182</v>
      </c>
      <c r="G1788" t="s">
        <v>38181</v>
      </c>
    </row>
    <row r="1789" spans="1:7" ht="15" customHeight="1">
      <c r="A1789" t="s">
        <v>8847</v>
      </c>
      <c r="B1789" t="s">
        <v>2869</v>
      </c>
      <c r="C1789" t="s">
        <v>340</v>
      </c>
      <c r="D1789" t="s">
        <v>8849</v>
      </c>
      <c r="E1789" t="s">
        <v>8846</v>
      </c>
      <c r="F1789" t="s">
        <v>38182</v>
      </c>
      <c r="G1789" t="s">
        <v>38181</v>
      </c>
    </row>
    <row r="1790" spans="1:7" ht="15" customHeight="1">
      <c r="A1790" t="s">
        <v>2044</v>
      </c>
      <c r="B1790" t="s">
        <v>3901</v>
      </c>
      <c r="C1790" t="s">
        <v>340</v>
      </c>
      <c r="D1790" t="s">
        <v>8841</v>
      </c>
      <c r="E1790" t="s">
        <v>8839</v>
      </c>
      <c r="F1790" t="s">
        <v>38182</v>
      </c>
      <c r="G1790" t="s">
        <v>38181</v>
      </c>
    </row>
    <row r="1791" spans="1:7" ht="15" customHeight="1">
      <c r="A1791" t="s">
        <v>2515</v>
      </c>
      <c r="B1791" t="s">
        <v>5618</v>
      </c>
      <c r="C1791" t="s">
        <v>340</v>
      </c>
      <c r="D1791" t="s">
        <v>8835</v>
      </c>
      <c r="F1791" t="s">
        <v>38182</v>
      </c>
      <c r="G1791" t="s">
        <v>38181</v>
      </c>
    </row>
    <row r="1792" spans="1:7" ht="15" customHeight="1">
      <c r="A1792" t="s">
        <v>2515</v>
      </c>
      <c r="B1792" t="s">
        <v>3977</v>
      </c>
      <c r="C1792" t="s">
        <v>340</v>
      </c>
      <c r="D1792" t="s">
        <v>8834</v>
      </c>
      <c r="E1792" t="s">
        <v>8833</v>
      </c>
      <c r="F1792" t="s">
        <v>38182</v>
      </c>
      <c r="G1792" t="s">
        <v>38181</v>
      </c>
    </row>
    <row r="1793" spans="1:7" ht="15" customHeight="1">
      <c r="A1793" t="s">
        <v>8830</v>
      </c>
      <c r="B1793" t="s">
        <v>8831</v>
      </c>
      <c r="C1793" t="s">
        <v>340</v>
      </c>
      <c r="D1793" t="s">
        <v>8832</v>
      </c>
      <c r="E1793" t="s">
        <v>8829</v>
      </c>
      <c r="F1793" t="s">
        <v>38182</v>
      </c>
      <c r="G1793" t="s">
        <v>38181</v>
      </c>
    </row>
    <row r="1794" spans="1:7" ht="15" customHeight="1">
      <c r="A1794" t="s">
        <v>8855</v>
      </c>
      <c r="B1794" t="s">
        <v>8856</v>
      </c>
      <c r="C1794" t="s">
        <v>340</v>
      </c>
      <c r="D1794" t="s">
        <v>8857</v>
      </c>
      <c r="E1794" t="s">
        <v>8854</v>
      </c>
      <c r="F1794" t="s">
        <v>38182</v>
      </c>
      <c r="G1794" t="s">
        <v>38181</v>
      </c>
    </row>
    <row r="1795" spans="1:7" ht="15" customHeight="1">
      <c r="A1795" t="s">
        <v>2690</v>
      </c>
      <c r="B1795" t="s">
        <v>17327</v>
      </c>
      <c r="C1795" t="s">
        <v>326</v>
      </c>
      <c r="D1795" t="s">
        <v>17329</v>
      </c>
      <c r="F1795" t="s">
        <v>38268</v>
      </c>
      <c r="G1795" t="s">
        <v>38181</v>
      </c>
    </row>
    <row r="1796" spans="1:7" ht="15" customHeight="1">
      <c r="A1796" t="s">
        <v>4114</v>
      </c>
      <c r="B1796" t="s">
        <v>8695</v>
      </c>
      <c r="C1796" t="s">
        <v>326</v>
      </c>
      <c r="D1796" t="s">
        <v>17313</v>
      </c>
      <c r="F1796" t="s">
        <v>38268</v>
      </c>
      <c r="G1796" t="s">
        <v>38181</v>
      </c>
    </row>
    <row r="1797" spans="1:7" ht="15" customHeight="1">
      <c r="A1797" t="s">
        <v>5784</v>
      </c>
      <c r="B1797" t="s">
        <v>17322</v>
      </c>
      <c r="C1797" t="s">
        <v>326</v>
      </c>
      <c r="D1797" t="s">
        <v>17323</v>
      </c>
      <c r="E1797" t="s">
        <v>17321</v>
      </c>
      <c r="F1797" t="s">
        <v>38268</v>
      </c>
      <c r="G1797" t="s">
        <v>38181</v>
      </c>
    </row>
    <row r="1798" spans="1:7" ht="15" customHeight="1">
      <c r="A1798" t="s">
        <v>4440</v>
      </c>
      <c r="B1798" t="s">
        <v>4177</v>
      </c>
      <c r="C1798" t="s">
        <v>326</v>
      </c>
      <c r="D1798" t="s">
        <v>17309</v>
      </c>
      <c r="E1798" t="s">
        <v>17307</v>
      </c>
      <c r="F1798" t="s">
        <v>38268</v>
      </c>
      <c r="G1798" t="s">
        <v>38181</v>
      </c>
    </row>
    <row r="1799" spans="1:7" ht="15" customHeight="1">
      <c r="A1799" t="s">
        <v>13295</v>
      </c>
      <c r="B1799" t="s">
        <v>17333</v>
      </c>
      <c r="C1799" t="s">
        <v>326</v>
      </c>
      <c r="D1799" t="s">
        <v>17335</v>
      </c>
      <c r="F1799" t="s">
        <v>38268</v>
      </c>
      <c r="G1799" t="s">
        <v>38181</v>
      </c>
    </row>
    <row r="1800" spans="1:7" ht="15" customHeight="1">
      <c r="A1800" t="s">
        <v>4440</v>
      </c>
      <c r="B1800" t="s">
        <v>2215</v>
      </c>
      <c r="C1800" t="s">
        <v>326</v>
      </c>
      <c r="D1800" t="s">
        <v>17306</v>
      </c>
      <c r="E1800" t="s">
        <v>17305</v>
      </c>
      <c r="F1800" t="s">
        <v>38268</v>
      </c>
      <c r="G1800" t="s">
        <v>38181</v>
      </c>
    </row>
    <row r="1801" spans="1:7" ht="15" customHeight="1">
      <c r="A1801" t="s">
        <v>2700</v>
      </c>
      <c r="B1801" t="s">
        <v>3901</v>
      </c>
      <c r="C1801" t="s">
        <v>326</v>
      </c>
      <c r="D1801" t="s">
        <v>17332</v>
      </c>
      <c r="E1801" t="s">
        <v>17330</v>
      </c>
      <c r="F1801" t="s">
        <v>38268</v>
      </c>
      <c r="G1801" t="s">
        <v>38181</v>
      </c>
    </row>
    <row r="1802" spans="1:7" ht="15" customHeight="1">
      <c r="A1802" t="s">
        <v>17299</v>
      </c>
      <c r="B1802" t="s">
        <v>17300</v>
      </c>
      <c r="C1802" t="s">
        <v>326</v>
      </c>
      <c r="D1802" t="s">
        <v>17302</v>
      </c>
      <c r="F1802" t="s">
        <v>38268</v>
      </c>
      <c r="G1802" t="s">
        <v>38181</v>
      </c>
    </row>
    <row r="1803" spans="1:7" ht="15" customHeight="1">
      <c r="A1803" t="s">
        <v>17311</v>
      </c>
      <c r="B1803" t="s">
        <v>15650</v>
      </c>
      <c r="C1803" t="s">
        <v>326</v>
      </c>
      <c r="D1803" t="s">
        <v>17312</v>
      </c>
      <c r="E1803" t="s">
        <v>17310</v>
      </c>
      <c r="F1803" t="s">
        <v>38268</v>
      </c>
      <c r="G1803" t="s">
        <v>38181</v>
      </c>
    </row>
    <row r="1804" spans="1:7" ht="15" customHeight="1">
      <c r="A1804" t="s">
        <v>3052</v>
      </c>
      <c r="B1804" t="s">
        <v>5993</v>
      </c>
      <c r="C1804" t="s">
        <v>326</v>
      </c>
      <c r="D1804" t="s">
        <v>17320</v>
      </c>
      <c r="E1804" t="s">
        <v>17318</v>
      </c>
      <c r="F1804" t="s">
        <v>38268</v>
      </c>
      <c r="G1804" t="s">
        <v>38181</v>
      </c>
    </row>
    <row r="1805" spans="1:7" ht="15" customHeight="1">
      <c r="A1805" t="s">
        <v>2768</v>
      </c>
      <c r="B1805" t="s">
        <v>3150</v>
      </c>
      <c r="C1805" t="s">
        <v>326</v>
      </c>
      <c r="D1805" t="s">
        <v>17326</v>
      </c>
      <c r="E1805" t="s">
        <v>17324</v>
      </c>
      <c r="F1805" t="s">
        <v>38268</v>
      </c>
      <c r="G1805" t="s">
        <v>38181</v>
      </c>
    </row>
    <row r="1806" spans="1:7" ht="15" customHeight="1">
      <c r="A1806" t="s">
        <v>3057</v>
      </c>
      <c r="B1806" t="s">
        <v>17315</v>
      </c>
      <c r="C1806" t="s">
        <v>326</v>
      </c>
      <c r="D1806" t="s">
        <v>17317</v>
      </c>
      <c r="E1806" t="s">
        <v>17314</v>
      </c>
      <c r="F1806" t="s">
        <v>38268</v>
      </c>
      <c r="G1806" t="s">
        <v>38181</v>
      </c>
    </row>
    <row r="1807" spans="1:7" ht="15" customHeight="1">
      <c r="A1807" t="s">
        <v>9036</v>
      </c>
      <c r="B1807" t="s">
        <v>9037</v>
      </c>
      <c r="C1807" t="s">
        <v>328</v>
      </c>
      <c r="D1807" t="s">
        <v>9038</v>
      </c>
      <c r="E1807" t="s">
        <v>9035</v>
      </c>
      <c r="F1807" t="s">
        <v>38193</v>
      </c>
      <c r="G1807" t="s">
        <v>38181</v>
      </c>
    </row>
    <row r="1808" spans="1:7" ht="15" customHeight="1">
      <c r="A1808" t="s">
        <v>8875</v>
      </c>
      <c r="B1808" t="s">
        <v>5845</v>
      </c>
      <c r="C1808" t="s">
        <v>328</v>
      </c>
      <c r="D1808" t="s">
        <v>8877</v>
      </c>
      <c r="E1808" t="s">
        <v>8874</v>
      </c>
      <c r="F1808" t="s">
        <v>38185</v>
      </c>
      <c r="G1808" t="s">
        <v>38181</v>
      </c>
    </row>
    <row r="1809" spans="1:7" ht="15" customHeight="1">
      <c r="A1809" t="s">
        <v>16039</v>
      </c>
      <c r="B1809" t="s">
        <v>4921</v>
      </c>
      <c r="C1809" t="s">
        <v>16040</v>
      </c>
      <c r="D1809" t="s">
        <v>16042</v>
      </c>
      <c r="E1809" t="s">
        <v>16038</v>
      </c>
      <c r="F1809" t="s">
        <v>38269</v>
      </c>
      <c r="G1809" t="s">
        <v>38181</v>
      </c>
    </row>
    <row r="1810" spans="1:7" ht="15" customHeight="1">
      <c r="A1810" t="s">
        <v>16045</v>
      </c>
      <c r="B1810" t="s">
        <v>16046</v>
      </c>
      <c r="C1810" t="s">
        <v>16040</v>
      </c>
      <c r="D1810" t="s">
        <v>16048</v>
      </c>
      <c r="E1810" t="s">
        <v>16044</v>
      </c>
      <c r="F1810" t="s">
        <v>38269</v>
      </c>
      <c r="G1810" t="s">
        <v>38181</v>
      </c>
    </row>
    <row r="1811" spans="1:7" ht="15" customHeight="1">
      <c r="A1811" t="s">
        <v>16051</v>
      </c>
      <c r="B1811" t="s">
        <v>8715</v>
      </c>
      <c r="C1811" t="s">
        <v>16040</v>
      </c>
      <c r="D1811" t="s">
        <v>16052</v>
      </c>
      <c r="E1811" t="s">
        <v>16050</v>
      </c>
      <c r="F1811" t="s">
        <v>38269</v>
      </c>
      <c r="G1811" t="s">
        <v>38181</v>
      </c>
    </row>
    <row r="1812" spans="1:7" ht="15" customHeight="1">
      <c r="A1812" t="s">
        <v>2103</v>
      </c>
      <c r="B1812" t="s">
        <v>4740</v>
      </c>
      <c r="C1812" t="s">
        <v>16040</v>
      </c>
      <c r="D1812" t="s">
        <v>16059</v>
      </c>
      <c r="E1812" t="s">
        <v>16057</v>
      </c>
      <c r="F1812" t="s">
        <v>38269</v>
      </c>
      <c r="G1812" t="s">
        <v>38181</v>
      </c>
    </row>
    <row r="1813" spans="1:7" ht="15" customHeight="1">
      <c r="A1813" t="s">
        <v>2267</v>
      </c>
      <c r="B1813" t="s">
        <v>4617</v>
      </c>
      <c r="C1813" t="s">
        <v>16040</v>
      </c>
      <c r="D1813" t="s">
        <v>16055</v>
      </c>
      <c r="E1813" t="s">
        <v>16053</v>
      </c>
      <c r="F1813" t="s">
        <v>38269</v>
      </c>
      <c r="G1813" t="s">
        <v>38181</v>
      </c>
    </row>
    <row r="1814" spans="1:7" ht="15" customHeight="1">
      <c r="A1814" t="s">
        <v>5571</v>
      </c>
      <c r="B1814" t="s">
        <v>16115</v>
      </c>
      <c r="C1814" t="s">
        <v>16062</v>
      </c>
      <c r="D1814" t="s">
        <v>16117</v>
      </c>
      <c r="E1814" t="s">
        <v>16114</v>
      </c>
      <c r="F1814" t="s">
        <v>38270</v>
      </c>
      <c r="G1814" t="s">
        <v>38181</v>
      </c>
    </row>
    <row r="1815" spans="1:7" ht="15" customHeight="1">
      <c r="A1815" t="s">
        <v>3831</v>
      </c>
      <c r="B1815" t="s">
        <v>16088</v>
      </c>
      <c r="C1815" t="s">
        <v>16062</v>
      </c>
      <c r="D1815" t="s">
        <v>16089</v>
      </c>
      <c r="E1815" t="s">
        <v>16087</v>
      </c>
      <c r="F1815" t="s">
        <v>38270</v>
      </c>
      <c r="G1815" t="s">
        <v>38181</v>
      </c>
    </row>
    <row r="1816" spans="1:7" ht="15" customHeight="1">
      <c r="A1816" t="s">
        <v>16104</v>
      </c>
      <c r="B1816" t="s">
        <v>16105</v>
      </c>
      <c r="C1816" t="s">
        <v>16062</v>
      </c>
      <c r="D1816" t="s">
        <v>16107</v>
      </c>
      <c r="E1816" t="s">
        <v>16103</v>
      </c>
      <c r="F1816" t="s">
        <v>38270</v>
      </c>
      <c r="G1816" t="s">
        <v>38181</v>
      </c>
    </row>
    <row r="1817" spans="1:7" ht="15" customHeight="1">
      <c r="A1817" t="s">
        <v>4594</v>
      </c>
      <c r="B1817" t="s">
        <v>10628</v>
      </c>
      <c r="C1817" t="s">
        <v>16062</v>
      </c>
      <c r="D1817" t="s">
        <v>16072</v>
      </c>
      <c r="E1817" t="s">
        <v>16070</v>
      </c>
      <c r="F1817" t="s">
        <v>38270</v>
      </c>
      <c r="G1817" t="s">
        <v>38181</v>
      </c>
    </row>
    <row r="1818" spans="1:7" ht="15" customHeight="1">
      <c r="A1818" t="s">
        <v>16109</v>
      </c>
      <c r="B1818" t="s">
        <v>16110</v>
      </c>
      <c r="C1818" t="s">
        <v>16062</v>
      </c>
      <c r="D1818" t="s">
        <v>16112</v>
      </c>
      <c r="E1818" t="s">
        <v>16108</v>
      </c>
      <c r="F1818" t="s">
        <v>38270</v>
      </c>
      <c r="G1818" t="s">
        <v>38181</v>
      </c>
    </row>
    <row r="1819" spans="1:7" ht="15" customHeight="1">
      <c r="A1819" t="s">
        <v>5214</v>
      </c>
      <c r="B1819" t="s">
        <v>16061</v>
      </c>
      <c r="C1819" t="s">
        <v>16062</v>
      </c>
      <c r="D1819" t="s">
        <v>16063</v>
      </c>
      <c r="E1819" t="s">
        <v>16060</v>
      </c>
      <c r="F1819" t="s">
        <v>38270</v>
      </c>
      <c r="G1819" t="s">
        <v>38181</v>
      </c>
    </row>
    <row r="1820" spans="1:7" ht="15" customHeight="1">
      <c r="A1820" t="s">
        <v>16119</v>
      </c>
      <c r="B1820" t="s">
        <v>16120</v>
      </c>
      <c r="C1820" t="s">
        <v>16062</v>
      </c>
      <c r="D1820" t="s">
        <v>16122</v>
      </c>
      <c r="E1820" t="s">
        <v>16118</v>
      </c>
      <c r="F1820" t="s">
        <v>38270</v>
      </c>
      <c r="G1820" t="s">
        <v>38181</v>
      </c>
    </row>
    <row r="1821" spans="1:7" ht="15" customHeight="1">
      <c r="A1821" t="s">
        <v>16074</v>
      </c>
      <c r="B1821" t="s">
        <v>11146</v>
      </c>
      <c r="C1821" t="s">
        <v>16062</v>
      </c>
      <c r="D1821" t="s">
        <v>16075</v>
      </c>
      <c r="E1821" t="s">
        <v>16073</v>
      </c>
      <c r="F1821" t="s">
        <v>38270</v>
      </c>
      <c r="G1821" t="s">
        <v>38181</v>
      </c>
    </row>
    <row r="1822" spans="1:7" ht="15" customHeight="1">
      <c r="A1822" t="s">
        <v>16066</v>
      </c>
      <c r="B1822" t="s">
        <v>16067</v>
      </c>
      <c r="C1822" t="s">
        <v>16062</v>
      </c>
      <c r="D1822" t="s">
        <v>16068</v>
      </c>
      <c r="E1822" t="s">
        <v>16065</v>
      </c>
      <c r="F1822" t="s">
        <v>38270</v>
      </c>
      <c r="G1822" t="s">
        <v>38181</v>
      </c>
    </row>
    <row r="1823" spans="1:7" ht="15" customHeight="1">
      <c r="A1823" t="s">
        <v>5972</v>
      </c>
      <c r="B1823" t="s">
        <v>3467</v>
      </c>
      <c r="C1823" t="s">
        <v>16062</v>
      </c>
      <c r="D1823" t="s">
        <v>16097</v>
      </c>
      <c r="E1823" t="s">
        <v>16095</v>
      </c>
      <c r="F1823" t="s">
        <v>38270</v>
      </c>
      <c r="G1823" t="s">
        <v>38181</v>
      </c>
    </row>
    <row r="1824" spans="1:7" ht="15" customHeight="1">
      <c r="A1824" t="s">
        <v>16099</v>
      </c>
      <c r="B1824" t="s">
        <v>16100</v>
      </c>
      <c r="C1824" t="s">
        <v>16062</v>
      </c>
      <c r="D1824" t="s">
        <v>16102</v>
      </c>
      <c r="E1824" t="s">
        <v>16098</v>
      </c>
      <c r="F1824" t="s">
        <v>38270</v>
      </c>
      <c r="G1824" t="s">
        <v>38181</v>
      </c>
    </row>
    <row r="1825" spans="1:7" ht="15" customHeight="1">
      <c r="A1825" t="s">
        <v>16091</v>
      </c>
      <c r="B1825" t="s">
        <v>16092</v>
      </c>
      <c r="C1825" t="s">
        <v>16062</v>
      </c>
      <c r="D1825" t="s">
        <v>16094</v>
      </c>
      <c r="E1825" t="s">
        <v>16090</v>
      </c>
      <c r="F1825" t="s">
        <v>38270</v>
      </c>
      <c r="G1825" t="s">
        <v>38181</v>
      </c>
    </row>
    <row r="1826" spans="1:7" ht="15" customHeight="1">
      <c r="A1826" t="s">
        <v>16083</v>
      </c>
      <c r="B1826" t="s">
        <v>16084</v>
      </c>
      <c r="C1826" t="s">
        <v>16062</v>
      </c>
      <c r="D1826" t="s">
        <v>16086</v>
      </c>
      <c r="E1826" t="s">
        <v>16082</v>
      </c>
      <c r="F1826" t="s">
        <v>38270</v>
      </c>
      <c r="G1826" t="s">
        <v>38181</v>
      </c>
    </row>
    <row r="1827" spans="1:7" ht="15" customHeight="1">
      <c r="A1827" t="s">
        <v>16077</v>
      </c>
      <c r="B1827" t="s">
        <v>16078</v>
      </c>
      <c r="C1827" t="s">
        <v>16062</v>
      </c>
      <c r="D1827" t="s">
        <v>16080</v>
      </c>
      <c r="E1827" t="s">
        <v>16076</v>
      </c>
      <c r="F1827" t="s">
        <v>38270</v>
      </c>
      <c r="G1827" t="s">
        <v>38181</v>
      </c>
    </row>
    <row r="1828" spans="1:7" ht="15" customHeight="1">
      <c r="A1828" t="s">
        <v>18237</v>
      </c>
      <c r="B1828" t="s">
        <v>18238</v>
      </c>
      <c r="C1828" t="s">
        <v>18239</v>
      </c>
      <c r="D1828" t="s">
        <v>18241</v>
      </c>
      <c r="E1828" t="s">
        <v>18236</v>
      </c>
      <c r="F1828" t="s">
        <v>38225</v>
      </c>
      <c r="G1828" t="s">
        <v>38181</v>
      </c>
    </row>
    <row r="1829" spans="1:7" ht="15" customHeight="1">
      <c r="A1829" t="s">
        <v>5729</v>
      </c>
      <c r="B1829" t="s">
        <v>6735</v>
      </c>
      <c r="C1829" t="s">
        <v>118</v>
      </c>
      <c r="D1829" t="s">
        <v>16126</v>
      </c>
      <c r="E1829" t="s">
        <v>16124</v>
      </c>
      <c r="F1829" t="s">
        <v>38271</v>
      </c>
      <c r="G1829" t="s">
        <v>38181</v>
      </c>
    </row>
    <row r="1830" spans="1:7" ht="15" customHeight="1">
      <c r="A1830" t="s">
        <v>2586</v>
      </c>
      <c r="B1830" t="s">
        <v>16130</v>
      </c>
      <c r="C1830" t="s">
        <v>118</v>
      </c>
      <c r="D1830" t="s">
        <v>16132</v>
      </c>
      <c r="E1830" t="s">
        <v>16129</v>
      </c>
      <c r="F1830" t="s">
        <v>38271</v>
      </c>
      <c r="G1830" t="s">
        <v>38181</v>
      </c>
    </row>
    <row r="1831" spans="1:7" ht="15" customHeight="1">
      <c r="A1831" t="s">
        <v>3906</v>
      </c>
      <c r="B1831" t="s">
        <v>3826</v>
      </c>
      <c r="C1831" t="s">
        <v>1900</v>
      </c>
      <c r="D1831" t="s">
        <v>16193</v>
      </c>
      <c r="E1831" t="s">
        <v>16191</v>
      </c>
      <c r="F1831" t="s">
        <v>38272</v>
      </c>
      <c r="G1831" t="s">
        <v>38181</v>
      </c>
    </row>
    <row r="1832" spans="1:7" ht="15" customHeight="1">
      <c r="A1832" t="s">
        <v>7931</v>
      </c>
      <c r="B1832" t="s">
        <v>2075</v>
      </c>
      <c r="C1832" t="s">
        <v>1900</v>
      </c>
      <c r="D1832" t="s">
        <v>16252</v>
      </c>
      <c r="E1832" t="s">
        <v>16250</v>
      </c>
      <c r="F1832" t="s">
        <v>38272</v>
      </c>
      <c r="G1832" t="s">
        <v>38181</v>
      </c>
    </row>
    <row r="1833" spans="1:7" ht="15" customHeight="1">
      <c r="A1833" t="s">
        <v>4541</v>
      </c>
      <c r="B1833" t="s">
        <v>16165</v>
      </c>
      <c r="C1833" t="s">
        <v>1900</v>
      </c>
      <c r="D1833" t="s">
        <v>16167</v>
      </c>
      <c r="E1833" t="s">
        <v>16164</v>
      </c>
      <c r="F1833" t="s">
        <v>38272</v>
      </c>
      <c r="G1833" t="s">
        <v>38181</v>
      </c>
    </row>
    <row r="1834" spans="1:7" ht="15" customHeight="1">
      <c r="A1834" t="s">
        <v>3769</v>
      </c>
      <c r="B1834" t="s">
        <v>16195</v>
      </c>
      <c r="C1834" t="s">
        <v>1900</v>
      </c>
      <c r="D1834" t="s">
        <v>16197</v>
      </c>
      <c r="E1834" t="s">
        <v>16194</v>
      </c>
      <c r="F1834" t="s">
        <v>38272</v>
      </c>
      <c r="G1834" t="s">
        <v>38181</v>
      </c>
    </row>
    <row r="1835" spans="1:7" ht="15" customHeight="1">
      <c r="A1835" t="s">
        <v>4304</v>
      </c>
      <c r="B1835" t="s">
        <v>16174</v>
      </c>
      <c r="C1835" t="s">
        <v>1900</v>
      </c>
      <c r="D1835" t="s">
        <v>16175</v>
      </c>
      <c r="E1835" t="s">
        <v>16173</v>
      </c>
      <c r="F1835" t="s">
        <v>38272</v>
      </c>
      <c r="G1835" t="s">
        <v>38181</v>
      </c>
    </row>
    <row r="1836" spans="1:7" ht="15" customHeight="1">
      <c r="A1836" t="s">
        <v>2739</v>
      </c>
      <c r="B1836" t="s">
        <v>16241</v>
      </c>
      <c r="C1836" t="s">
        <v>1900</v>
      </c>
      <c r="E1836" t="s">
        <v>16240</v>
      </c>
      <c r="F1836" t="s">
        <v>38272</v>
      </c>
      <c r="G1836" t="s">
        <v>38181</v>
      </c>
    </row>
    <row r="1837" spans="1:7" ht="15" customHeight="1">
      <c r="A1837" t="s">
        <v>2695</v>
      </c>
      <c r="B1837" t="s">
        <v>15223</v>
      </c>
      <c r="C1837" t="s">
        <v>1900</v>
      </c>
      <c r="D1837" t="s">
        <v>16245</v>
      </c>
      <c r="E1837" t="s">
        <v>16243</v>
      </c>
      <c r="F1837" t="s">
        <v>38272</v>
      </c>
      <c r="G1837" t="s">
        <v>38181</v>
      </c>
    </row>
    <row r="1838" spans="1:7" ht="15" customHeight="1">
      <c r="A1838" t="s">
        <v>4288</v>
      </c>
      <c r="B1838" t="s">
        <v>16258</v>
      </c>
      <c r="C1838" t="s">
        <v>1900</v>
      </c>
      <c r="D1838" t="s">
        <v>16260</v>
      </c>
      <c r="F1838" t="s">
        <v>38272</v>
      </c>
      <c r="G1838" t="s">
        <v>38181</v>
      </c>
    </row>
    <row r="1839" spans="1:7" ht="15" customHeight="1">
      <c r="A1839" t="s">
        <v>16255</v>
      </c>
      <c r="B1839" t="s">
        <v>9179</v>
      </c>
      <c r="C1839" t="s">
        <v>1900</v>
      </c>
      <c r="D1839" t="s">
        <v>16257</v>
      </c>
      <c r="E1839" t="s">
        <v>16254</v>
      </c>
      <c r="F1839" t="s">
        <v>38272</v>
      </c>
      <c r="G1839" t="s">
        <v>38181</v>
      </c>
    </row>
    <row r="1840" spans="1:7" ht="15" customHeight="1">
      <c r="A1840" t="s">
        <v>2515</v>
      </c>
      <c r="B1840" t="s">
        <v>16247</v>
      </c>
      <c r="C1840" t="s">
        <v>1900</v>
      </c>
      <c r="D1840" t="s">
        <v>16249</v>
      </c>
      <c r="E1840" t="s">
        <v>16246</v>
      </c>
      <c r="F1840" t="s">
        <v>38272</v>
      </c>
      <c r="G1840" t="s">
        <v>38181</v>
      </c>
    </row>
    <row r="1841" spans="1:7" ht="15" customHeight="1">
      <c r="A1841" t="s">
        <v>5135</v>
      </c>
      <c r="B1841" t="s">
        <v>16151</v>
      </c>
      <c r="C1841" t="s">
        <v>1900</v>
      </c>
      <c r="D1841" t="s">
        <v>16152</v>
      </c>
      <c r="E1841" t="s">
        <v>16150</v>
      </c>
      <c r="F1841" t="s">
        <v>38272</v>
      </c>
      <c r="G1841" t="s">
        <v>38181</v>
      </c>
    </row>
    <row r="1842" spans="1:7" ht="15" customHeight="1">
      <c r="A1842" t="s">
        <v>5004</v>
      </c>
      <c r="B1842" t="s">
        <v>4585</v>
      </c>
      <c r="C1842" t="s">
        <v>1900</v>
      </c>
      <c r="D1842" t="s">
        <v>16155</v>
      </c>
      <c r="E1842" t="s">
        <v>16153</v>
      </c>
      <c r="F1842" t="s">
        <v>38272</v>
      </c>
      <c r="G1842" t="s">
        <v>38181</v>
      </c>
    </row>
    <row r="1843" spans="1:7" ht="15" customHeight="1">
      <c r="A1843" t="s">
        <v>4504</v>
      </c>
      <c r="B1843" t="s">
        <v>4201</v>
      </c>
      <c r="C1843" t="s">
        <v>1900</v>
      </c>
      <c r="D1843" t="s">
        <v>16162</v>
      </c>
      <c r="E1843" t="s">
        <v>16160</v>
      </c>
      <c r="F1843" t="s">
        <v>38272</v>
      </c>
      <c r="G1843" t="s">
        <v>38181</v>
      </c>
    </row>
    <row r="1844" spans="1:7" ht="15" customHeight="1">
      <c r="A1844" t="s">
        <v>3651</v>
      </c>
      <c r="B1844" t="s">
        <v>16214</v>
      </c>
      <c r="C1844" t="s">
        <v>1900</v>
      </c>
      <c r="D1844" t="s">
        <v>16216</v>
      </c>
      <c r="E1844" t="s">
        <v>16213</v>
      </c>
      <c r="F1844" t="s">
        <v>38272</v>
      </c>
      <c r="G1844" t="s">
        <v>38181</v>
      </c>
    </row>
    <row r="1845" spans="1:7" ht="15" customHeight="1">
      <c r="A1845" t="s">
        <v>4921</v>
      </c>
      <c r="B1845" t="s">
        <v>16135</v>
      </c>
      <c r="C1845" t="s">
        <v>1900</v>
      </c>
      <c r="D1845" t="s">
        <v>16137</v>
      </c>
      <c r="E1845" t="s">
        <v>16134</v>
      </c>
      <c r="F1845" t="s">
        <v>38272</v>
      </c>
      <c r="G1845" t="s">
        <v>38181</v>
      </c>
    </row>
    <row r="1846" spans="1:7" ht="15" customHeight="1">
      <c r="A1846" t="s">
        <v>3945</v>
      </c>
      <c r="B1846" t="s">
        <v>16187</v>
      </c>
      <c r="C1846" t="s">
        <v>1900</v>
      </c>
      <c r="D1846" t="s">
        <v>16189</v>
      </c>
      <c r="E1846" t="s">
        <v>16186</v>
      </c>
      <c r="F1846" t="s">
        <v>38272</v>
      </c>
      <c r="G1846" t="s">
        <v>38181</v>
      </c>
    </row>
    <row r="1847" spans="1:7" ht="15" customHeight="1">
      <c r="A1847" t="s">
        <v>16210</v>
      </c>
      <c r="B1847" t="s">
        <v>16211</v>
      </c>
      <c r="C1847" t="s">
        <v>1900</v>
      </c>
      <c r="E1847" t="s">
        <v>16209</v>
      </c>
      <c r="F1847" t="s">
        <v>38272</v>
      </c>
      <c r="G1847" t="s">
        <v>38181</v>
      </c>
    </row>
    <row r="1848" spans="1:7" ht="15" customHeight="1">
      <c r="A1848" t="s">
        <v>12628</v>
      </c>
      <c r="B1848" t="s">
        <v>11890</v>
      </c>
      <c r="C1848" t="s">
        <v>1900</v>
      </c>
      <c r="D1848" t="s">
        <v>16235</v>
      </c>
      <c r="E1848" t="s">
        <v>16233</v>
      </c>
      <c r="F1848" t="s">
        <v>38272</v>
      </c>
      <c r="G1848" t="s">
        <v>38181</v>
      </c>
    </row>
    <row r="1849" spans="1:7" ht="15" customHeight="1">
      <c r="A1849" t="s">
        <v>3538</v>
      </c>
      <c r="B1849" t="s">
        <v>16222</v>
      </c>
      <c r="C1849" t="s">
        <v>1900</v>
      </c>
      <c r="D1849" t="s">
        <v>16224</v>
      </c>
      <c r="E1849" t="s">
        <v>16221</v>
      </c>
      <c r="F1849" t="s">
        <v>38272</v>
      </c>
      <c r="G1849" t="s">
        <v>38181</v>
      </c>
    </row>
    <row r="1850" spans="1:7" ht="15" customHeight="1">
      <c r="A1850" t="s">
        <v>4997</v>
      </c>
      <c r="B1850" t="s">
        <v>16146</v>
      </c>
      <c r="C1850" t="s">
        <v>1900</v>
      </c>
      <c r="D1850" t="s">
        <v>16148</v>
      </c>
      <c r="E1850" t="s">
        <v>16145</v>
      </c>
      <c r="F1850" t="s">
        <v>38272</v>
      </c>
      <c r="G1850" t="s">
        <v>38181</v>
      </c>
    </row>
    <row r="1851" spans="1:7" ht="15" customHeight="1">
      <c r="A1851" t="s">
        <v>5190</v>
      </c>
      <c r="B1851" t="s">
        <v>5274</v>
      </c>
      <c r="C1851" t="s">
        <v>1900</v>
      </c>
      <c r="D1851" t="s">
        <v>16143</v>
      </c>
      <c r="E1851" t="s">
        <v>16141</v>
      </c>
      <c r="F1851" t="s">
        <v>38272</v>
      </c>
      <c r="G1851" t="s">
        <v>38181</v>
      </c>
    </row>
    <row r="1852" spans="1:7" ht="15" customHeight="1">
      <c r="A1852" t="s">
        <v>2044</v>
      </c>
      <c r="B1852" t="s">
        <v>14534</v>
      </c>
      <c r="C1852" t="s">
        <v>1900</v>
      </c>
      <c r="D1852" t="s">
        <v>16238</v>
      </c>
      <c r="E1852" t="s">
        <v>16236</v>
      </c>
      <c r="F1852" t="s">
        <v>38272</v>
      </c>
      <c r="G1852" t="s">
        <v>38181</v>
      </c>
    </row>
    <row r="1853" spans="1:7" ht="15" customHeight="1">
      <c r="A1853" t="s">
        <v>16200</v>
      </c>
      <c r="B1853" t="s">
        <v>16201</v>
      </c>
      <c r="C1853" t="s">
        <v>1900</v>
      </c>
      <c r="D1853" t="s">
        <v>16202</v>
      </c>
      <c r="E1853" t="s">
        <v>16199</v>
      </c>
      <c r="F1853" t="s">
        <v>38272</v>
      </c>
      <c r="G1853" t="s">
        <v>38181</v>
      </c>
    </row>
    <row r="1854" spans="1:7" ht="15" customHeight="1">
      <c r="A1854" t="s">
        <v>4541</v>
      </c>
      <c r="B1854" t="s">
        <v>16169</v>
      </c>
      <c r="C1854" t="s">
        <v>1900</v>
      </c>
      <c r="D1854" t="s">
        <v>16171</v>
      </c>
      <c r="E1854" t="s">
        <v>16168</v>
      </c>
      <c r="F1854" t="s">
        <v>38272</v>
      </c>
      <c r="G1854" t="s">
        <v>38181</v>
      </c>
    </row>
    <row r="1855" spans="1:7" ht="15" customHeight="1">
      <c r="A1855" t="s">
        <v>4114</v>
      </c>
      <c r="B1855" t="s">
        <v>13658</v>
      </c>
      <c r="C1855" t="s">
        <v>1900</v>
      </c>
      <c r="D1855" t="s">
        <v>16184</v>
      </c>
      <c r="E1855" t="s">
        <v>16182</v>
      </c>
      <c r="F1855" t="s">
        <v>38272</v>
      </c>
      <c r="G1855" t="s">
        <v>38181</v>
      </c>
    </row>
    <row r="1856" spans="1:7" ht="15" customHeight="1">
      <c r="A1856" t="s">
        <v>16177</v>
      </c>
      <c r="B1856" t="s">
        <v>16178</v>
      </c>
      <c r="C1856" t="s">
        <v>1900</v>
      </c>
      <c r="D1856" t="s">
        <v>16180</v>
      </c>
      <c r="E1856" t="s">
        <v>16176</v>
      </c>
      <c r="F1856" t="s">
        <v>38272</v>
      </c>
      <c r="G1856" t="s">
        <v>38181</v>
      </c>
    </row>
    <row r="1857" spans="1:7" ht="15" customHeight="1">
      <c r="A1857" t="s">
        <v>9671</v>
      </c>
      <c r="B1857" t="s">
        <v>16218</v>
      </c>
      <c r="C1857" t="s">
        <v>1900</v>
      </c>
      <c r="D1857" t="s">
        <v>16220</v>
      </c>
      <c r="E1857" t="s">
        <v>16217</v>
      </c>
      <c r="F1857" t="s">
        <v>38272</v>
      </c>
      <c r="G1857" t="s">
        <v>38181</v>
      </c>
    </row>
    <row r="1858" spans="1:7" ht="15" customHeight="1">
      <c r="A1858" t="s">
        <v>3538</v>
      </c>
      <c r="B1858" t="s">
        <v>16226</v>
      </c>
      <c r="C1858" t="s">
        <v>1900</v>
      </c>
      <c r="D1858" t="s">
        <v>16228</v>
      </c>
      <c r="E1858" t="s">
        <v>16225</v>
      </c>
      <c r="F1858" t="s">
        <v>38272</v>
      </c>
      <c r="G1858" t="s">
        <v>38181</v>
      </c>
    </row>
    <row r="1859" spans="1:7" ht="15" customHeight="1">
      <c r="A1859" t="s">
        <v>16205</v>
      </c>
      <c r="B1859" t="s">
        <v>16206</v>
      </c>
      <c r="C1859" t="s">
        <v>1900</v>
      </c>
      <c r="D1859" t="s">
        <v>16208</v>
      </c>
      <c r="E1859" t="s">
        <v>16204</v>
      </c>
      <c r="F1859" t="s">
        <v>38272</v>
      </c>
      <c r="G1859" t="s">
        <v>38181</v>
      </c>
    </row>
    <row r="1860" spans="1:7" ht="15" customHeight="1">
      <c r="A1860" t="s">
        <v>4987</v>
      </c>
      <c r="B1860" t="s">
        <v>2208</v>
      </c>
      <c r="C1860" t="s">
        <v>1900</v>
      </c>
      <c r="D1860" t="s">
        <v>16158</v>
      </c>
      <c r="E1860" t="s">
        <v>16157</v>
      </c>
      <c r="F1860" t="s">
        <v>38272</v>
      </c>
      <c r="G1860" t="s">
        <v>38181</v>
      </c>
    </row>
    <row r="1861" spans="1:7" ht="15" customHeight="1">
      <c r="A1861" t="s">
        <v>3517</v>
      </c>
      <c r="B1861" t="s">
        <v>3222</v>
      </c>
      <c r="C1861" t="s">
        <v>1900</v>
      </c>
      <c r="D1861" t="s">
        <v>16231</v>
      </c>
      <c r="E1861" t="s">
        <v>16230</v>
      </c>
      <c r="F1861" t="s">
        <v>38272</v>
      </c>
      <c r="G1861" t="s">
        <v>38181</v>
      </c>
    </row>
    <row r="1862" spans="1:7" ht="15" customHeight="1">
      <c r="A1862" t="s">
        <v>10488</v>
      </c>
      <c r="B1862" t="s">
        <v>10489</v>
      </c>
      <c r="C1862" t="s">
        <v>9836</v>
      </c>
      <c r="D1862" t="s">
        <v>10491</v>
      </c>
      <c r="E1862" t="s">
        <v>10487</v>
      </c>
      <c r="F1862" t="s">
        <v>38180</v>
      </c>
      <c r="G1862" t="s">
        <v>38181</v>
      </c>
    </row>
    <row r="1863" spans="1:7" ht="15" customHeight="1">
      <c r="A1863" t="s">
        <v>2311</v>
      </c>
      <c r="B1863" t="s">
        <v>13207</v>
      </c>
      <c r="C1863" t="s">
        <v>9836</v>
      </c>
      <c r="D1863" t="s">
        <v>13209</v>
      </c>
      <c r="E1863" t="s">
        <v>13206</v>
      </c>
      <c r="F1863" t="s">
        <v>38180</v>
      </c>
      <c r="G1863" t="s">
        <v>38181</v>
      </c>
    </row>
    <row r="1864" spans="1:7" ht="15" customHeight="1">
      <c r="A1864" t="s">
        <v>12292</v>
      </c>
      <c r="B1864" t="s">
        <v>12293</v>
      </c>
      <c r="C1864" t="s">
        <v>9836</v>
      </c>
      <c r="D1864" t="s">
        <v>12295</v>
      </c>
      <c r="E1864" t="s">
        <v>12291</v>
      </c>
      <c r="F1864" t="s">
        <v>38180</v>
      </c>
      <c r="G1864" t="s">
        <v>38181</v>
      </c>
    </row>
    <row r="1865" spans="1:7" ht="15" customHeight="1">
      <c r="A1865" t="s">
        <v>12817</v>
      </c>
      <c r="B1865" t="s">
        <v>12818</v>
      </c>
      <c r="C1865" t="s">
        <v>9836</v>
      </c>
      <c r="D1865" t="s">
        <v>12820</v>
      </c>
      <c r="E1865" t="s">
        <v>12816</v>
      </c>
      <c r="F1865" t="s">
        <v>38180</v>
      </c>
      <c r="G1865" t="s">
        <v>38181</v>
      </c>
    </row>
    <row r="1866" spans="1:7" ht="15" customHeight="1">
      <c r="A1866" t="s">
        <v>2695</v>
      </c>
      <c r="B1866" t="s">
        <v>5920</v>
      </c>
      <c r="C1866" t="s">
        <v>9836</v>
      </c>
      <c r="D1866" t="s">
        <v>12915</v>
      </c>
      <c r="E1866" t="s">
        <v>12913</v>
      </c>
      <c r="F1866" t="s">
        <v>38180</v>
      </c>
      <c r="G1866" t="s">
        <v>38181</v>
      </c>
    </row>
    <row r="1867" spans="1:7" ht="15" customHeight="1">
      <c r="A1867" t="s">
        <v>2189</v>
      </c>
      <c r="B1867" t="s">
        <v>13352</v>
      </c>
      <c r="C1867" t="s">
        <v>9836</v>
      </c>
      <c r="D1867" t="s">
        <v>13354</v>
      </c>
      <c r="E1867" t="s">
        <v>13351</v>
      </c>
      <c r="F1867" t="s">
        <v>38180</v>
      </c>
      <c r="G1867" t="s">
        <v>38181</v>
      </c>
    </row>
    <row r="1868" spans="1:7" ht="15" customHeight="1">
      <c r="A1868" t="s">
        <v>4025</v>
      </c>
      <c r="B1868" t="s">
        <v>2481</v>
      </c>
      <c r="C1868" t="s">
        <v>9836</v>
      </c>
      <c r="D1868" t="s">
        <v>11323</v>
      </c>
      <c r="E1868" t="s">
        <v>11321</v>
      </c>
      <c r="F1868" t="s">
        <v>38180</v>
      </c>
      <c r="G1868" t="s">
        <v>38181</v>
      </c>
    </row>
    <row r="1869" spans="1:7" ht="15" customHeight="1">
      <c r="A1869" t="s">
        <v>3176</v>
      </c>
      <c r="B1869" t="s">
        <v>10784</v>
      </c>
      <c r="C1869" t="s">
        <v>9836</v>
      </c>
      <c r="D1869" t="s">
        <v>10786</v>
      </c>
      <c r="E1869" t="s">
        <v>10783</v>
      </c>
      <c r="F1869" t="s">
        <v>38180</v>
      </c>
      <c r="G1869" t="s">
        <v>38181</v>
      </c>
    </row>
    <row r="1870" spans="1:7" ht="15" customHeight="1">
      <c r="A1870" t="s">
        <v>3915</v>
      </c>
      <c r="B1870" t="s">
        <v>11544</v>
      </c>
      <c r="C1870" t="s">
        <v>9836</v>
      </c>
      <c r="D1870" t="s">
        <v>11546</v>
      </c>
      <c r="E1870" t="s">
        <v>11543</v>
      </c>
      <c r="F1870" t="s">
        <v>38180</v>
      </c>
      <c r="G1870" t="s">
        <v>38181</v>
      </c>
    </row>
    <row r="1871" spans="1:7" ht="15" customHeight="1">
      <c r="A1871" t="s">
        <v>6043</v>
      </c>
      <c r="B1871" t="s">
        <v>11885</v>
      </c>
      <c r="C1871" t="s">
        <v>9836</v>
      </c>
      <c r="D1871" t="s">
        <v>11887</v>
      </c>
      <c r="E1871" t="s">
        <v>11884</v>
      </c>
      <c r="F1871" t="s">
        <v>38180</v>
      </c>
      <c r="G1871" t="s">
        <v>38181</v>
      </c>
    </row>
    <row r="1872" spans="1:7" ht="15" customHeight="1">
      <c r="A1872" t="s">
        <v>3278</v>
      </c>
      <c r="B1872" t="s">
        <v>4312</v>
      </c>
      <c r="C1872" t="s">
        <v>9836</v>
      </c>
      <c r="D1872" t="s">
        <v>12395</v>
      </c>
      <c r="E1872" t="s">
        <v>12393</v>
      </c>
      <c r="F1872" t="s">
        <v>38180</v>
      </c>
      <c r="G1872" t="s">
        <v>38181</v>
      </c>
    </row>
    <row r="1873" spans="1:7" ht="15" customHeight="1">
      <c r="A1873" t="s">
        <v>5413</v>
      </c>
      <c r="B1873" t="s">
        <v>10899</v>
      </c>
      <c r="C1873" t="s">
        <v>9836</v>
      </c>
      <c r="D1873" t="s">
        <v>10901</v>
      </c>
      <c r="E1873" t="s">
        <v>10898</v>
      </c>
      <c r="F1873" t="s">
        <v>38180</v>
      </c>
      <c r="G1873" t="s">
        <v>38181</v>
      </c>
    </row>
    <row r="1874" spans="1:7" ht="15" customHeight="1">
      <c r="A1874" t="s">
        <v>4921</v>
      </c>
      <c r="B1874" t="s">
        <v>9835</v>
      </c>
      <c r="C1874" t="s">
        <v>9836</v>
      </c>
      <c r="D1874" t="s">
        <v>9838</v>
      </c>
      <c r="E1874" t="s">
        <v>9834</v>
      </c>
      <c r="F1874" t="s">
        <v>38180</v>
      </c>
      <c r="G1874" t="s">
        <v>38181</v>
      </c>
    </row>
    <row r="1875" spans="1:7" ht="15" customHeight="1">
      <c r="A1875" t="s">
        <v>7993</v>
      </c>
      <c r="B1875" t="s">
        <v>10460</v>
      </c>
      <c r="C1875" t="s">
        <v>9836</v>
      </c>
      <c r="D1875" t="s">
        <v>10462</v>
      </c>
      <c r="E1875" t="s">
        <v>10459</v>
      </c>
      <c r="F1875" t="s">
        <v>38180</v>
      </c>
      <c r="G1875" t="s">
        <v>38181</v>
      </c>
    </row>
    <row r="1876" spans="1:7" ht="15" customHeight="1">
      <c r="A1876" t="s">
        <v>8196</v>
      </c>
      <c r="B1876" t="s">
        <v>2586</v>
      </c>
      <c r="C1876" t="s">
        <v>9836</v>
      </c>
      <c r="D1876" t="s">
        <v>13544</v>
      </c>
      <c r="E1876" t="s">
        <v>13542</v>
      </c>
      <c r="F1876" t="s">
        <v>38180</v>
      </c>
      <c r="G1876" t="s">
        <v>38181</v>
      </c>
    </row>
    <row r="1877" spans="1:7" ht="15" customHeight="1">
      <c r="A1877" t="s">
        <v>3176</v>
      </c>
      <c r="B1877" t="s">
        <v>3279</v>
      </c>
      <c r="C1877" t="s">
        <v>9836</v>
      </c>
      <c r="D1877" t="s">
        <v>12466</v>
      </c>
      <c r="E1877" t="s">
        <v>12464</v>
      </c>
      <c r="F1877" t="s">
        <v>38180</v>
      </c>
      <c r="G1877" t="s">
        <v>38181</v>
      </c>
    </row>
    <row r="1878" spans="1:7" ht="15" customHeight="1">
      <c r="A1878" t="s">
        <v>13466</v>
      </c>
      <c r="B1878" t="s">
        <v>13467</v>
      </c>
      <c r="C1878" t="s">
        <v>9836</v>
      </c>
      <c r="D1878" t="s">
        <v>13469</v>
      </c>
      <c r="E1878" t="s">
        <v>13465</v>
      </c>
      <c r="F1878" t="s">
        <v>38180</v>
      </c>
      <c r="G1878" t="s">
        <v>38181</v>
      </c>
    </row>
    <row r="1879" spans="1:7" ht="15" customHeight="1">
      <c r="A1879" t="s">
        <v>6877</v>
      </c>
      <c r="B1879" t="s">
        <v>10200</v>
      </c>
      <c r="C1879" t="s">
        <v>9836</v>
      </c>
      <c r="D1879" t="s">
        <v>10202</v>
      </c>
      <c r="E1879" t="s">
        <v>10199</v>
      </c>
      <c r="F1879" t="s">
        <v>38180</v>
      </c>
      <c r="G1879" t="s">
        <v>38181</v>
      </c>
    </row>
    <row r="1880" spans="1:7" ht="15" customHeight="1">
      <c r="A1880" t="s">
        <v>13144</v>
      </c>
      <c r="B1880" t="s">
        <v>2727</v>
      </c>
      <c r="C1880" t="s">
        <v>9836</v>
      </c>
      <c r="D1880" t="s">
        <v>13145</v>
      </c>
      <c r="E1880" t="s">
        <v>13143</v>
      </c>
      <c r="F1880" t="s">
        <v>38180</v>
      </c>
      <c r="G1880" t="s">
        <v>38181</v>
      </c>
    </row>
    <row r="1881" spans="1:7" ht="15" customHeight="1">
      <c r="A1881" t="s">
        <v>5004</v>
      </c>
      <c r="B1881" t="s">
        <v>3779</v>
      </c>
      <c r="C1881" t="s">
        <v>9836</v>
      </c>
      <c r="D1881" t="s">
        <v>9997</v>
      </c>
      <c r="E1881" t="s">
        <v>9995</v>
      </c>
      <c r="F1881" t="s">
        <v>38180</v>
      </c>
      <c r="G1881" t="s">
        <v>38181</v>
      </c>
    </row>
    <row r="1882" spans="1:7" ht="15" customHeight="1">
      <c r="A1882" t="s">
        <v>4114</v>
      </c>
      <c r="B1882" t="s">
        <v>11226</v>
      </c>
      <c r="C1882" t="s">
        <v>9836</v>
      </c>
      <c r="D1882" t="s">
        <v>11228</v>
      </c>
      <c r="E1882" t="s">
        <v>11225</v>
      </c>
      <c r="F1882" t="s">
        <v>38180</v>
      </c>
      <c r="G1882" t="s">
        <v>38181</v>
      </c>
    </row>
    <row r="1883" spans="1:7" ht="15" customHeight="1">
      <c r="A1883" t="s">
        <v>5531</v>
      </c>
      <c r="B1883" t="s">
        <v>5403</v>
      </c>
      <c r="C1883" t="s">
        <v>9836</v>
      </c>
      <c r="D1883" t="s">
        <v>10268</v>
      </c>
      <c r="E1883" t="s">
        <v>10266</v>
      </c>
      <c r="F1883" t="s">
        <v>38180</v>
      </c>
      <c r="G1883" t="s">
        <v>38181</v>
      </c>
    </row>
    <row r="1884" spans="1:7" ht="15" customHeight="1">
      <c r="A1884" t="s">
        <v>4081</v>
      </c>
      <c r="B1884" t="s">
        <v>11274</v>
      </c>
      <c r="C1884" t="s">
        <v>9836</v>
      </c>
      <c r="D1884" t="s">
        <v>11276</v>
      </c>
      <c r="E1884" t="s">
        <v>11273</v>
      </c>
      <c r="F1884" t="s">
        <v>38180</v>
      </c>
      <c r="G1884" t="s">
        <v>38181</v>
      </c>
    </row>
    <row r="1885" spans="1:7" ht="15" customHeight="1">
      <c r="A1885" t="s">
        <v>13103</v>
      </c>
      <c r="B1885" t="s">
        <v>13104</v>
      </c>
      <c r="C1885" t="s">
        <v>9836</v>
      </c>
      <c r="D1885" t="s">
        <v>13106</v>
      </c>
      <c r="E1885" t="s">
        <v>13102</v>
      </c>
      <c r="F1885" t="s">
        <v>38180</v>
      </c>
      <c r="G1885" t="s">
        <v>38181</v>
      </c>
    </row>
    <row r="1886" spans="1:7" ht="15" customHeight="1">
      <c r="A1886" t="s">
        <v>6600</v>
      </c>
      <c r="B1886" t="s">
        <v>11758</v>
      </c>
      <c r="C1886" t="s">
        <v>9836</v>
      </c>
      <c r="D1886" t="s">
        <v>11760</v>
      </c>
      <c r="E1886" t="s">
        <v>11757</v>
      </c>
      <c r="F1886" t="s">
        <v>38180</v>
      </c>
      <c r="G1886" t="s">
        <v>38181</v>
      </c>
    </row>
    <row r="1887" spans="1:7" ht="15" customHeight="1">
      <c r="A1887" t="s">
        <v>4647</v>
      </c>
      <c r="B1887" t="s">
        <v>10498</v>
      </c>
      <c r="C1887" t="s">
        <v>9836</v>
      </c>
      <c r="D1887" t="s">
        <v>10500</v>
      </c>
      <c r="E1887" t="s">
        <v>10497</v>
      </c>
      <c r="F1887" t="s">
        <v>38180</v>
      </c>
      <c r="G1887" t="s">
        <v>38181</v>
      </c>
    </row>
    <row r="1888" spans="1:7" ht="15" customHeight="1">
      <c r="A1888" t="s">
        <v>5190</v>
      </c>
      <c r="B1888" t="s">
        <v>9844</v>
      </c>
      <c r="C1888" t="s">
        <v>9836</v>
      </c>
      <c r="D1888" t="s">
        <v>9846</v>
      </c>
      <c r="E1888" t="s">
        <v>9843</v>
      </c>
      <c r="F1888" t="s">
        <v>38180</v>
      </c>
      <c r="G1888" t="s">
        <v>38181</v>
      </c>
    </row>
    <row r="1889" spans="1:7" ht="15" customHeight="1">
      <c r="A1889" t="s">
        <v>5755</v>
      </c>
      <c r="B1889" t="s">
        <v>12244</v>
      </c>
      <c r="C1889" t="s">
        <v>9779</v>
      </c>
      <c r="D1889" t="s">
        <v>12246</v>
      </c>
      <c r="E1889" t="s">
        <v>12243</v>
      </c>
      <c r="F1889" t="s">
        <v>38180</v>
      </c>
      <c r="G1889" t="s">
        <v>38181</v>
      </c>
    </row>
    <row r="1890" spans="1:7" ht="15" customHeight="1">
      <c r="A1890" t="s">
        <v>5617</v>
      </c>
      <c r="B1890" t="s">
        <v>8617</v>
      </c>
      <c r="C1890" t="s">
        <v>9779</v>
      </c>
      <c r="D1890" t="s">
        <v>9851</v>
      </c>
      <c r="E1890" t="s">
        <v>9849</v>
      </c>
      <c r="F1890" t="s">
        <v>38180</v>
      </c>
      <c r="G1890" t="s">
        <v>38181</v>
      </c>
    </row>
    <row r="1891" spans="1:7" ht="15" customHeight="1">
      <c r="A1891" t="s">
        <v>11176</v>
      </c>
      <c r="B1891" t="s">
        <v>11177</v>
      </c>
      <c r="C1891" t="s">
        <v>9779</v>
      </c>
      <c r="D1891" t="s">
        <v>11179</v>
      </c>
      <c r="E1891" t="s">
        <v>11175</v>
      </c>
      <c r="F1891" t="s">
        <v>38180</v>
      </c>
      <c r="G1891" t="s">
        <v>38181</v>
      </c>
    </row>
    <row r="1892" spans="1:7" ht="15" customHeight="1">
      <c r="A1892" t="s">
        <v>10310</v>
      </c>
      <c r="B1892" t="s">
        <v>6861</v>
      </c>
      <c r="C1892" t="s">
        <v>9779</v>
      </c>
      <c r="D1892" t="s">
        <v>10312</v>
      </c>
      <c r="E1892" t="s">
        <v>10309</v>
      </c>
      <c r="F1892" t="s">
        <v>38180</v>
      </c>
      <c r="G1892" t="s">
        <v>38181</v>
      </c>
    </row>
    <row r="1893" spans="1:7" ht="15" customHeight="1">
      <c r="A1893" t="s">
        <v>11055</v>
      </c>
      <c r="B1893" t="s">
        <v>11056</v>
      </c>
      <c r="C1893" t="s">
        <v>9779</v>
      </c>
      <c r="D1893" t="s">
        <v>11058</v>
      </c>
      <c r="E1893" t="s">
        <v>11054</v>
      </c>
      <c r="F1893" t="s">
        <v>38180</v>
      </c>
      <c r="G1893" t="s">
        <v>38181</v>
      </c>
    </row>
    <row r="1894" spans="1:7" ht="15" customHeight="1">
      <c r="A1894" t="s">
        <v>10140</v>
      </c>
      <c r="B1894" t="s">
        <v>10141</v>
      </c>
      <c r="C1894" t="s">
        <v>9779</v>
      </c>
      <c r="D1894" t="s">
        <v>10143</v>
      </c>
      <c r="E1894" t="s">
        <v>10139</v>
      </c>
      <c r="F1894" t="s">
        <v>38180</v>
      </c>
      <c r="G1894" t="s">
        <v>38181</v>
      </c>
    </row>
    <row r="1895" spans="1:7" ht="15" customHeight="1">
      <c r="A1895" t="s">
        <v>5088</v>
      </c>
      <c r="B1895" t="s">
        <v>9944</v>
      </c>
      <c r="C1895" t="s">
        <v>9779</v>
      </c>
      <c r="D1895" t="s">
        <v>9946</v>
      </c>
      <c r="E1895" t="s">
        <v>9943</v>
      </c>
      <c r="F1895" t="s">
        <v>38180</v>
      </c>
      <c r="G1895" t="s">
        <v>38181</v>
      </c>
    </row>
    <row r="1896" spans="1:7" ht="15" customHeight="1">
      <c r="A1896" t="s">
        <v>3425</v>
      </c>
      <c r="B1896" t="s">
        <v>12209</v>
      </c>
      <c r="C1896" t="s">
        <v>9779</v>
      </c>
      <c r="D1896" t="s">
        <v>12210</v>
      </c>
      <c r="E1896" t="s">
        <v>12208</v>
      </c>
      <c r="F1896" t="s">
        <v>38180</v>
      </c>
      <c r="G1896" t="s">
        <v>38181</v>
      </c>
    </row>
    <row r="1897" spans="1:7" ht="15" customHeight="1">
      <c r="A1897" t="s">
        <v>10103</v>
      </c>
      <c r="B1897" t="s">
        <v>10104</v>
      </c>
      <c r="C1897" t="s">
        <v>9779</v>
      </c>
      <c r="D1897" t="s">
        <v>10106</v>
      </c>
      <c r="E1897" t="s">
        <v>10102</v>
      </c>
      <c r="F1897" t="s">
        <v>38180</v>
      </c>
      <c r="G1897" t="s">
        <v>38181</v>
      </c>
    </row>
    <row r="1898" spans="1:7" ht="15" customHeight="1">
      <c r="A1898" t="s">
        <v>10534</v>
      </c>
      <c r="B1898" t="s">
        <v>10535</v>
      </c>
      <c r="C1898" t="s">
        <v>9779</v>
      </c>
      <c r="D1898" t="s">
        <v>10537</v>
      </c>
      <c r="E1898" t="s">
        <v>10533</v>
      </c>
      <c r="F1898" t="s">
        <v>38180</v>
      </c>
      <c r="G1898" t="s">
        <v>38181</v>
      </c>
    </row>
    <row r="1899" spans="1:7" ht="15" customHeight="1">
      <c r="A1899" t="s">
        <v>7105</v>
      </c>
      <c r="B1899" t="s">
        <v>4545</v>
      </c>
      <c r="C1899" t="s">
        <v>9779</v>
      </c>
      <c r="D1899" t="s">
        <v>9907</v>
      </c>
      <c r="E1899" t="s">
        <v>9905</v>
      </c>
      <c r="F1899" t="s">
        <v>38180</v>
      </c>
      <c r="G1899" t="s">
        <v>38181</v>
      </c>
    </row>
    <row r="1900" spans="1:7" ht="15" customHeight="1">
      <c r="A1900" t="s">
        <v>2515</v>
      </c>
      <c r="B1900" t="s">
        <v>13000</v>
      </c>
      <c r="C1900" t="s">
        <v>9779</v>
      </c>
      <c r="D1900" t="s">
        <v>13002</v>
      </c>
      <c r="E1900" t="s">
        <v>12999</v>
      </c>
      <c r="F1900" t="s">
        <v>38180</v>
      </c>
      <c r="G1900" t="s">
        <v>38181</v>
      </c>
    </row>
    <row r="1901" spans="1:7" ht="15" customHeight="1">
      <c r="A1901" t="s">
        <v>11988</v>
      </c>
      <c r="B1901" t="s">
        <v>11989</v>
      </c>
      <c r="C1901" t="s">
        <v>9779</v>
      </c>
      <c r="D1901" t="s">
        <v>11991</v>
      </c>
      <c r="E1901" t="s">
        <v>11987</v>
      </c>
      <c r="F1901" t="s">
        <v>38180</v>
      </c>
      <c r="G1901" t="s">
        <v>38181</v>
      </c>
    </row>
    <row r="1902" spans="1:7" ht="15" customHeight="1">
      <c r="A1902" t="s">
        <v>3344</v>
      </c>
      <c r="B1902" t="s">
        <v>12287</v>
      </c>
      <c r="C1902" t="s">
        <v>9779</v>
      </c>
      <c r="D1902" t="s">
        <v>12289</v>
      </c>
      <c r="E1902" t="s">
        <v>12286</v>
      </c>
      <c r="F1902" t="s">
        <v>38180</v>
      </c>
      <c r="G1902" t="s">
        <v>38181</v>
      </c>
    </row>
    <row r="1903" spans="1:7" ht="15" customHeight="1">
      <c r="A1903" t="s">
        <v>13119</v>
      </c>
      <c r="B1903" t="s">
        <v>4585</v>
      </c>
      <c r="C1903" t="s">
        <v>9779</v>
      </c>
      <c r="D1903" t="s">
        <v>13121</v>
      </c>
      <c r="E1903" t="s">
        <v>13118</v>
      </c>
      <c r="F1903" t="s">
        <v>38180</v>
      </c>
      <c r="G1903" t="s">
        <v>38181</v>
      </c>
    </row>
    <row r="1904" spans="1:7" ht="15" customHeight="1">
      <c r="A1904" t="s">
        <v>3221</v>
      </c>
      <c r="B1904" t="s">
        <v>12502</v>
      </c>
      <c r="C1904" t="s">
        <v>9779</v>
      </c>
      <c r="D1904" t="s">
        <v>12504</v>
      </c>
      <c r="E1904" t="s">
        <v>12501</v>
      </c>
      <c r="F1904" t="s">
        <v>38180</v>
      </c>
      <c r="G1904" t="s">
        <v>38181</v>
      </c>
    </row>
    <row r="1905" spans="1:7" ht="15" customHeight="1">
      <c r="A1905" t="s">
        <v>4156</v>
      </c>
      <c r="B1905" t="s">
        <v>11167</v>
      </c>
      <c r="C1905" t="s">
        <v>9779</v>
      </c>
      <c r="D1905" t="s">
        <v>11169</v>
      </c>
      <c r="E1905" t="s">
        <v>11166</v>
      </c>
      <c r="F1905" t="s">
        <v>38180</v>
      </c>
      <c r="G1905" t="s">
        <v>38181</v>
      </c>
    </row>
    <row r="1906" spans="1:7" ht="15" customHeight="1">
      <c r="A1906" t="s">
        <v>2855</v>
      </c>
      <c r="B1906" t="s">
        <v>11843</v>
      </c>
      <c r="C1906" t="s">
        <v>9779</v>
      </c>
      <c r="D1906" t="s">
        <v>11845</v>
      </c>
      <c r="E1906" t="s">
        <v>11842</v>
      </c>
      <c r="F1906" t="s">
        <v>38180</v>
      </c>
      <c r="G1906" t="s">
        <v>38181</v>
      </c>
    </row>
    <row r="1907" spans="1:7" ht="15" customHeight="1">
      <c r="A1907" t="s">
        <v>5527</v>
      </c>
      <c r="B1907" t="s">
        <v>10263</v>
      </c>
      <c r="C1907" t="s">
        <v>9779</v>
      </c>
      <c r="D1907" t="s">
        <v>10265</v>
      </c>
      <c r="E1907" t="s">
        <v>10262</v>
      </c>
      <c r="F1907" t="s">
        <v>38180</v>
      </c>
      <c r="G1907" t="s">
        <v>38181</v>
      </c>
    </row>
    <row r="1908" spans="1:7" ht="15" customHeight="1">
      <c r="A1908" t="s">
        <v>7105</v>
      </c>
      <c r="B1908" t="s">
        <v>9914</v>
      </c>
      <c r="C1908" t="s">
        <v>9779</v>
      </c>
      <c r="D1908" t="s">
        <v>9916</v>
      </c>
      <c r="E1908" t="s">
        <v>9913</v>
      </c>
      <c r="F1908" t="s">
        <v>38180</v>
      </c>
      <c r="G1908" t="s">
        <v>38181</v>
      </c>
    </row>
    <row r="1909" spans="1:7" ht="15" customHeight="1">
      <c r="A1909" t="s">
        <v>10984</v>
      </c>
      <c r="B1909" t="s">
        <v>10985</v>
      </c>
      <c r="C1909" t="s">
        <v>9779</v>
      </c>
      <c r="D1909" t="s">
        <v>10987</v>
      </c>
      <c r="E1909" t="s">
        <v>10983</v>
      </c>
      <c r="F1909" t="s">
        <v>38180</v>
      </c>
      <c r="G1909" t="s">
        <v>38181</v>
      </c>
    </row>
    <row r="1910" spans="1:7" ht="15" customHeight="1">
      <c r="A1910" t="s">
        <v>2828</v>
      </c>
      <c r="B1910" t="s">
        <v>12794</v>
      </c>
      <c r="C1910" t="s">
        <v>9779</v>
      </c>
      <c r="D1910" t="s">
        <v>12796</v>
      </c>
      <c r="E1910" t="s">
        <v>12793</v>
      </c>
      <c r="F1910" t="s">
        <v>38180</v>
      </c>
      <c r="G1910" t="s">
        <v>38181</v>
      </c>
    </row>
    <row r="1911" spans="1:7" ht="15" customHeight="1">
      <c r="A1911" t="s">
        <v>8295</v>
      </c>
      <c r="B1911" t="s">
        <v>13228</v>
      </c>
      <c r="C1911" t="s">
        <v>9779</v>
      </c>
      <c r="D1911" t="s">
        <v>13230</v>
      </c>
      <c r="E1911" t="s">
        <v>13227</v>
      </c>
      <c r="F1911" t="s">
        <v>38180</v>
      </c>
      <c r="G1911" t="s">
        <v>38181</v>
      </c>
    </row>
    <row r="1912" spans="1:7" ht="15" customHeight="1">
      <c r="A1912" t="s">
        <v>11471</v>
      </c>
      <c r="B1912" t="s">
        <v>11472</v>
      </c>
      <c r="C1912" t="s">
        <v>9779</v>
      </c>
      <c r="D1912" t="s">
        <v>11474</v>
      </c>
      <c r="E1912" t="s">
        <v>11470</v>
      </c>
      <c r="F1912" t="s">
        <v>38180</v>
      </c>
      <c r="G1912" t="s">
        <v>38181</v>
      </c>
    </row>
    <row r="1913" spans="1:7" ht="15" customHeight="1">
      <c r="A1913" t="s">
        <v>3194</v>
      </c>
      <c r="B1913" t="s">
        <v>12167</v>
      </c>
      <c r="C1913" t="s">
        <v>9779</v>
      </c>
      <c r="D1913" t="s">
        <v>12169</v>
      </c>
      <c r="E1913" t="s">
        <v>12166</v>
      </c>
      <c r="F1913" t="s">
        <v>38180</v>
      </c>
      <c r="G1913" t="s">
        <v>38181</v>
      </c>
    </row>
    <row r="1914" spans="1:7" ht="15" customHeight="1">
      <c r="A1914" t="s">
        <v>4987</v>
      </c>
      <c r="B1914" t="s">
        <v>10009</v>
      </c>
      <c r="C1914" t="s">
        <v>9779</v>
      </c>
      <c r="D1914" t="s">
        <v>10011</v>
      </c>
      <c r="E1914" t="s">
        <v>10008</v>
      </c>
      <c r="F1914" t="s">
        <v>38180</v>
      </c>
      <c r="G1914" t="s">
        <v>38181</v>
      </c>
    </row>
    <row r="1915" spans="1:7" ht="15" customHeight="1">
      <c r="A1915" t="s">
        <v>3155</v>
      </c>
      <c r="B1915" t="s">
        <v>12256</v>
      </c>
      <c r="C1915" t="s">
        <v>9779</v>
      </c>
      <c r="D1915" t="s">
        <v>12258</v>
      </c>
      <c r="E1915" t="s">
        <v>12255</v>
      </c>
      <c r="F1915" t="s">
        <v>38180</v>
      </c>
      <c r="G1915" t="s">
        <v>38181</v>
      </c>
    </row>
    <row r="1916" spans="1:7" ht="15" customHeight="1">
      <c r="A1916" t="s">
        <v>5547</v>
      </c>
      <c r="B1916" t="s">
        <v>10472</v>
      </c>
      <c r="C1916" t="s">
        <v>9779</v>
      </c>
      <c r="D1916" t="s">
        <v>10474</v>
      </c>
      <c r="E1916" t="s">
        <v>10471</v>
      </c>
      <c r="F1916" t="s">
        <v>38180</v>
      </c>
      <c r="G1916" t="s">
        <v>38181</v>
      </c>
    </row>
    <row r="1917" spans="1:7" ht="15" customHeight="1">
      <c r="A1917" t="s">
        <v>10179</v>
      </c>
      <c r="B1917" t="s">
        <v>2104</v>
      </c>
      <c r="C1917" t="s">
        <v>9779</v>
      </c>
      <c r="D1917" t="s">
        <v>10181</v>
      </c>
      <c r="E1917" t="s">
        <v>10178</v>
      </c>
      <c r="F1917" t="s">
        <v>38180</v>
      </c>
      <c r="G1917" t="s">
        <v>38181</v>
      </c>
    </row>
    <row r="1918" spans="1:7" ht="15" customHeight="1">
      <c r="A1918" t="s">
        <v>3804</v>
      </c>
      <c r="B1918" t="s">
        <v>11734</v>
      </c>
      <c r="C1918" t="s">
        <v>9779</v>
      </c>
      <c r="D1918" t="s">
        <v>11736</v>
      </c>
      <c r="E1918" t="s">
        <v>11733</v>
      </c>
      <c r="F1918" t="s">
        <v>38180</v>
      </c>
      <c r="G1918" t="s">
        <v>38181</v>
      </c>
    </row>
    <row r="1919" spans="1:7" ht="15" customHeight="1">
      <c r="A1919" t="s">
        <v>3735</v>
      </c>
      <c r="B1919" t="s">
        <v>11831</v>
      </c>
      <c r="C1919" t="s">
        <v>9779</v>
      </c>
      <c r="D1919" t="s">
        <v>11833</v>
      </c>
      <c r="E1919" t="s">
        <v>11830</v>
      </c>
      <c r="F1919" t="s">
        <v>38180</v>
      </c>
      <c r="G1919" t="s">
        <v>38181</v>
      </c>
    </row>
    <row r="1920" spans="1:7" ht="15" customHeight="1">
      <c r="A1920" t="s">
        <v>6877</v>
      </c>
      <c r="B1920" t="s">
        <v>2971</v>
      </c>
      <c r="C1920" t="s">
        <v>9779</v>
      </c>
      <c r="D1920" t="s">
        <v>10197</v>
      </c>
      <c r="E1920" t="s">
        <v>10195</v>
      </c>
      <c r="F1920" t="s">
        <v>38180</v>
      </c>
      <c r="G1920" t="s">
        <v>38181</v>
      </c>
    </row>
    <row r="1921" spans="1:7" ht="15" customHeight="1">
      <c r="A1921" t="s">
        <v>6163</v>
      </c>
      <c r="B1921" t="s">
        <v>6144</v>
      </c>
      <c r="C1921" t="s">
        <v>9779</v>
      </c>
      <c r="D1921" t="s">
        <v>11521</v>
      </c>
      <c r="E1921" t="s">
        <v>11519</v>
      </c>
      <c r="F1921" t="s">
        <v>38180</v>
      </c>
      <c r="G1921" t="s">
        <v>38181</v>
      </c>
    </row>
    <row r="1922" spans="1:7" ht="15" customHeight="1">
      <c r="A1922" t="s">
        <v>6547</v>
      </c>
      <c r="B1922" t="s">
        <v>9890</v>
      </c>
      <c r="C1922" t="s">
        <v>9779</v>
      </c>
      <c r="D1922" t="s">
        <v>9892</v>
      </c>
      <c r="E1922" t="s">
        <v>9889</v>
      </c>
      <c r="F1922" t="s">
        <v>38180</v>
      </c>
      <c r="G1922" t="s">
        <v>38181</v>
      </c>
    </row>
    <row r="1923" spans="1:7" ht="15" customHeight="1">
      <c r="A1923" t="s">
        <v>4201</v>
      </c>
      <c r="B1923" t="s">
        <v>11084</v>
      </c>
      <c r="C1923" t="s">
        <v>9779</v>
      </c>
      <c r="D1923" t="s">
        <v>11085</v>
      </c>
      <c r="E1923" t="s">
        <v>11083</v>
      </c>
      <c r="F1923" t="s">
        <v>38180</v>
      </c>
      <c r="G1923" t="s">
        <v>38181</v>
      </c>
    </row>
    <row r="1924" spans="1:7" ht="15" customHeight="1">
      <c r="A1924" t="s">
        <v>5806</v>
      </c>
      <c r="B1924" t="s">
        <v>12709</v>
      </c>
      <c r="C1924" t="s">
        <v>9779</v>
      </c>
      <c r="D1924" t="s">
        <v>12710</v>
      </c>
      <c r="E1924" t="s">
        <v>12708</v>
      </c>
      <c r="F1924" t="s">
        <v>38180</v>
      </c>
      <c r="G1924" t="s">
        <v>38181</v>
      </c>
    </row>
    <row r="1925" spans="1:7" ht="15" customHeight="1">
      <c r="A1925" t="s">
        <v>6715</v>
      </c>
      <c r="B1925" t="s">
        <v>12043</v>
      </c>
      <c r="C1925" t="s">
        <v>9779</v>
      </c>
      <c r="D1925" t="s">
        <v>12045</v>
      </c>
      <c r="E1925" t="s">
        <v>12042</v>
      </c>
      <c r="F1925" t="s">
        <v>38180</v>
      </c>
      <c r="G1925" t="s">
        <v>38181</v>
      </c>
    </row>
    <row r="1926" spans="1:7" ht="15" customHeight="1">
      <c r="A1926" t="s">
        <v>4594</v>
      </c>
      <c r="B1926" t="s">
        <v>10583</v>
      </c>
      <c r="C1926" t="s">
        <v>9779</v>
      </c>
      <c r="D1926" t="s">
        <v>10585</v>
      </c>
      <c r="E1926" t="s">
        <v>10582</v>
      </c>
      <c r="F1926" t="s">
        <v>38180</v>
      </c>
      <c r="G1926" t="s">
        <v>38181</v>
      </c>
    </row>
    <row r="1927" spans="1:7" ht="15" customHeight="1">
      <c r="A1927" t="s">
        <v>4371</v>
      </c>
      <c r="B1927" t="s">
        <v>10852</v>
      </c>
      <c r="C1927" t="s">
        <v>9779</v>
      </c>
      <c r="D1927" t="s">
        <v>10854</v>
      </c>
      <c r="E1927" t="s">
        <v>10851</v>
      </c>
      <c r="F1927" t="s">
        <v>38180</v>
      </c>
      <c r="G1927" t="s">
        <v>38181</v>
      </c>
    </row>
    <row r="1928" spans="1:7" ht="15" customHeight="1">
      <c r="A1928" t="s">
        <v>10695</v>
      </c>
      <c r="B1928" t="s">
        <v>5868</v>
      </c>
      <c r="C1928" t="s">
        <v>9779</v>
      </c>
      <c r="D1928" t="s">
        <v>10697</v>
      </c>
      <c r="E1928" t="s">
        <v>10694</v>
      </c>
      <c r="F1928" t="s">
        <v>38180</v>
      </c>
      <c r="G1928" t="s">
        <v>38181</v>
      </c>
    </row>
    <row r="1929" spans="1:7" ht="15" customHeight="1">
      <c r="A1929" t="s">
        <v>2887</v>
      </c>
      <c r="B1929" t="s">
        <v>12565</v>
      </c>
      <c r="C1929" t="s">
        <v>9779</v>
      </c>
      <c r="D1929" t="s">
        <v>12567</v>
      </c>
      <c r="E1929" t="s">
        <v>12564</v>
      </c>
      <c r="F1929" t="s">
        <v>38180</v>
      </c>
      <c r="G1929" t="s">
        <v>38181</v>
      </c>
    </row>
    <row r="1930" spans="1:7" ht="15" customHeight="1">
      <c r="A1930" t="s">
        <v>9765</v>
      </c>
      <c r="B1930" t="s">
        <v>9778</v>
      </c>
      <c r="C1930" t="s">
        <v>9779</v>
      </c>
      <c r="D1930" t="s">
        <v>9781</v>
      </c>
      <c r="E1930" t="s">
        <v>9777</v>
      </c>
      <c r="F1930" t="s">
        <v>38180</v>
      </c>
      <c r="G1930" t="s">
        <v>38181</v>
      </c>
    </row>
    <row r="1931" spans="1:7" ht="15" customHeight="1">
      <c r="A1931" t="s">
        <v>3155</v>
      </c>
      <c r="B1931" t="s">
        <v>12281</v>
      </c>
      <c r="C1931" t="s">
        <v>9779</v>
      </c>
      <c r="D1931" t="s">
        <v>12283</v>
      </c>
      <c r="E1931" t="s">
        <v>12280</v>
      </c>
      <c r="F1931" t="s">
        <v>38180</v>
      </c>
      <c r="G1931" t="s">
        <v>38181</v>
      </c>
    </row>
    <row r="1932" spans="1:7" ht="15" customHeight="1">
      <c r="A1932" t="s">
        <v>3995</v>
      </c>
      <c r="B1932" t="s">
        <v>6830</v>
      </c>
      <c r="C1932" t="s">
        <v>9779</v>
      </c>
      <c r="D1932" t="s">
        <v>11332</v>
      </c>
      <c r="E1932" t="s">
        <v>11330</v>
      </c>
      <c r="F1932" t="s">
        <v>38180</v>
      </c>
      <c r="G1932" t="s">
        <v>38181</v>
      </c>
    </row>
    <row r="1933" spans="1:7" ht="15" customHeight="1">
      <c r="A1933" t="s">
        <v>12550</v>
      </c>
      <c r="B1933" t="s">
        <v>12551</v>
      </c>
      <c r="C1933" t="s">
        <v>9779</v>
      </c>
      <c r="D1933" t="s">
        <v>12552</v>
      </c>
      <c r="E1933" t="s">
        <v>12549</v>
      </c>
      <c r="F1933" t="s">
        <v>38180</v>
      </c>
      <c r="G1933" t="s">
        <v>38181</v>
      </c>
    </row>
    <row r="1934" spans="1:7" ht="15" customHeight="1">
      <c r="A1934" t="s">
        <v>3651</v>
      </c>
      <c r="B1934" t="s">
        <v>12014</v>
      </c>
      <c r="C1934" t="s">
        <v>9779</v>
      </c>
      <c r="D1934" t="s">
        <v>12016</v>
      </c>
      <c r="E1934" t="s">
        <v>12013</v>
      </c>
      <c r="F1934" t="s">
        <v>38180</v>
      </c>
      <c r="G1934" t="s">
        <v>38181</v>
      </c>
    </row>
    <row r="1935" spans="1:7" ht="15" customHeight="1">
      <c r="A1935" t="s">
        <v>12126</v>
      </c>
      <c r="B1935" t="s">
        <v>4617</v>
      </c>
      <c r="C1935" t="s">
        <v>9779</v>
      </c>
      <c r="D1935" t="s">
        <v>12128</v>
      </c>
      <c r="E1935" t="s">
        <v>12125</v>
      </c>
      <c r="F1935" t="s">
        <v>38180</v>
      </c>
      <c r="G1935" t="s">
        <v>38181</v>
      </c>
    </row>
    <row r="1936" spans="1:7" ht="15" customHeight="1">
      <c r="A1936" t="s">
        <v>3176</v>
      </c>
      <c r="B1936" t="s">
        <v>7920</v>
      </c>
      <c r="C1936" t="s">
        <v>9779</v>
      </c>
      <c r="D1936" t="s">
        <v>12488</v>
      </c>
      <c r="E1936" t="s">
        <v>12486</v>
      </c>
      <c r="F1936" t="s">
        <v>38180</v>
      </c>
      <c r="G1936" t="s">
        <v>38181</v>
      </c>
    </row>
    <row r="1937" spans="1:7" ht="15" customHeight="1">
      <c r="A1937" t="s">
        <v>8855</v>
      </c>
      <c r="B1937" t="s">
        <v>12088</v>
      </c>
      <c r="C1937" t="s">
        <v>10172</v>
      </c>
      <c r="D1937" t="s">
        <v>12090</v>
      </c>
      <c r="E1937" t="s">
        <v>12087</v>
      </c>
      <c r="F1937" t="s">
        <v>38180</v>
      </c>
      <c r="G1937" t="s">
        <v>38181</v>
      </c>
    </row>
    <row r="1938" spans="1:7" ht="15" customHeight="1">
      <c r="A1938" t="s">
        <v>12770</v>
      </c>
      <c r="B1938" t="s">
        <v>12771</v>
      </c>
      <c r="C1938" t="s">
        <v>10172</v>
      </c>
      <c r="D1938" t="s">
        <v>12772</v>
      </c>
      <c r="E1938" t="s">
        <v>12769</v>
      </c>
      <c r="F1938" t="s">
        <v>38180</v>
      </c>
      <c r="G1938" t="s">
        <v>38181</v>
      </c>
    </row>
    <row r="1939" spans="1:7" ht="15" customHeight="1">
      <c r="A1939" t="s">
        <v>3896</v>
      </c>
      <c r="B1939" t="s">
        <v>11600</v>
      </c>
      <c r="C1939" t="s">
        <v>10172</v>
      </c>
      <c r="D1939" t="s">
        <v>11602</v>
      </c>
      <c r="E1939" t="s">
        <v>11599</v>
      </c>
      <c r="F1939" t="s">
        <v>38180</v>
      </c>
      <c r="G1939" t="s">
        <v>38181</v>
      </c>
    </row>
    <row r="1940" spans="1:7" ht="15" customHeight="1">
      <c r="A1940" t="s">
        <v>13295</v>
      </c>
      <c r="B1940" t="s">
        <v>13296</v>
      </c>
      <c r="C1940" t="s">
        <v>10172</v>
      </c>
      <c r="D1940" t="s">
        <v>13297</v>
      </c>
      <c r="E1940" t="s">
        <v>13294</v>
      </c>
      <c r="F1940" t="s">
        <v>38180</v>
      </c>
      <c r="G1940" t="s">
        <v>38181</v>
      </c>
    </row>
    <row r="1941" spans="1:7" ht="15" customHeight="1">
      <c r="A1941" t="s">
        <v>9639</v>
      </c>
      <c r="B1941" t="s">
        <v>10551</v>
      </c>
      <c r="C1941" t="s">
        <v>10172</v>
      </c>
      <c r="D1941" t="s">
        <v>10552</v>
      </c>
      <c r="E1941" t="s">
        <v>10550</v>
      </c>
      <c r="F1941" t="s">
        <v>38180</v>
      </c>
      <c r="G1941" t="s">
        <v>38181</v>
      </c>
    </row>
    <row r="1942" spans="1:7" ht="15" customHeight="1">
      <c r="A1942" t="s">
        <v>4850</v>
      </c>
      <c r="B1942" t="s">
        <v>10171</v>
      </c>
      <c r="C1942" t="s">
        <v>10172</v>
      </c>
      <c r="D1942" t="s">
        <v>10174</v>
      </c>
      <c r="E1942" t="s">
        <v>10170</v>
      </c>
      <c r="F1942" t="s">
        <v>38180</v>
      </c>
      <c r="G1942" t="s">
        <v>38181</v>
      </c>
    </row>
    <row r="1943" spans="1:7" ht="15" customHeight="1">
      <c r="A1943" t="s">
        <v>3769</v>
      </c>
      <c r="B1943" t="s">
        <v>11800</v>
      </c>
      <c r="C1943" t="s">
        <v>10172</v>
      </c>
      <c r="D1943" t="s">
        <v>11802</v>
      </c>
      <c r="E1943" t="s">
        <v>11799</v>
      </c>
      <c r="F1943" t="s">
        <v>38180</v>
      </c>
      <c r="G1943" t="s">
        <v>38181</v>
      </c>
    </row>
    <row r="1944" spans="1:7" ht="15" customHeight="1">
      <c r="A1944" t="s">
        <v>10510</v>
      </c>
      <c r="B1944" t="s">
        <v>10511</v>
      </c>
      <c r="C1944" t="s">
        <v>10172</v>
      </c>
      <c r="D1944" t="s">
        <v>10512</v>
      </c>
      <c r="E1944" t="s">
        <v>10509</v>
      </c>
      <c r="F1944" t="s">
        <v>38180</v>
      </c>
      <c r="G1944" t="s">
        <v>38181</v>
      </c>
    </row>
    <row r="1945" spans="1:7" ht="15" customHeight="1">
      <c r="A1945" t="s">
        <v>4177</v>
      </c>
      <c r="B1945" t="s">
        <v>11134</v>
      </c>
      <c r="C1945" t="s">
        <v>10172</v>
      </c>
      <c r="D1945" t="s">
        <v>11136</v>
      </c>
      <c r="E1945" t="s">
        <v>11133</v>
      </c>
      <c r="F1945" t="s">
        <v>38180</v>
      </c>
      <c r="G1945" t="s">
        <v>38181</v>
      </c>
    </row>
    <row r="1946" spans="1:7" ht="15" customHeight="1">
      <c r="A1946" t="s">
        <v>2940</v>
      </c>
      <c r="B1946" t="s">
        <v>12717</v>
      </c>
      <c r="C1946" t="s">
        <v>10172</v>
      </c>
      <c r="D1946" t="s">
        <v>12719</v>
      </c>
      <c r="E1946" t="s">
        <v>12716</v>
      </c>
      <c r="F1946" t="s">
        <v>38180</v>
      </c>
      <c r="G1946" t="s">
        <v>38181</v>
      </c>
    </row>
    <row r="1947" spans="1:7" ht="15" customHeight="1">
      <c r="A1947" t="s">
        <v>2181</v>
      </c>
      <c r="B1947" t="s">
        <v>13408</v>
      </c>
      <c r="C1947" t="s">
        <v>10172</v>
      </c>
      <c r="D1947" t="s">
        <v>13409</v>
      </c>
      <c r="E1947" t="s">
        <v>13407</v>
      </c>
      <c r="F1947" t="s">
        <v>38180</v>
      </c>
      <c r="G1947" t="s">
        <v>38181</v>
      </c>
    </row>
    <row r="1948" spans="1:7" ht="15" customHeight="1">
      <c r="A1948" t="s">
        <v>11176</v>
      </c>
      <c r="B1948" t="s">
        <v>7681</v>
      </c>
      <c r="C1948" t="s">
        <v>10172</v>
      </c>
      <c r="D1948" t="s">
        <v>11188</v>
      </c>
      <c r="E1948" t="s">
        <v>11186</v>
      </c>
      <c r="F1948" t="s">
        <v>38180</v>
      </c>
      <c r="G1948" t="s">
        <v>38181</v>
      </c>
    </row>
    <row r="1949" spans="1:7" ht="15" customHeight="1">
      <c r="A1949" t="s">
        <v>7472</v>
      </c>
      <c r="B1949" t="s">
        <v>3176</v>
      </c>
      <c r="C1949" t="s">
        <v>10172</v>
      </c>
      <c r="D1949" t="s">
        <v>11390</v>
      </c>
      <c r="E1949" t="s">
        <v>11388</v>
      </c>
      <c r="F1949" t="s">
        <v>38180</v>
      </c>
      <c r="G1949" t="s">
        <v>38181</v>
      </c>
    </row>
    <row r="1950" spans="1:7" ht="15" customHeight="1">
      <c r="A1950" t="s">
        <v>3194</v>
      </c>
      <c r="B1950" t="s">
        <v>3279</v>
      </c>
      <c r="C1950" t="s">
        <v>10172</v>
      </c>
      <c r="D1950" t="s">
        <v>12512</v>
      </c>
      <c r="E1950" t="s">
        <v>12511</v>
      </c>
      <c r="F1950" t="s">
        <v>38180</v>
      </c>
      <c r="G1950" t="s">
        <v>38181</v>
      </c>
    </row>
    <row r="1951" spans="1:7" ht="15" customHeight="1">
      <c r="A1951" t="s">
        <v>6209</v>
      </c>
      <c r="B1951" t="s">
        <v>9925</v>
      </c>
      <c r="C1951" t="s">
        <v>10172</v>
      </c>
      <c r="D1951" t="s">
        <v>11977</v>
      </c>
      <c r="E1951" t="s">
        <v>11975</v>
      </c>
      <c r="F1951" t="s">
        <v>38180</v>
      </c>
      <c r="G1951" t="s">
        <v>38181</v>
      </c>
    </row>
    <row r="1952" spans="1:7" ht="15" customHeight="1">
      <c r="A1952" t="s">
        <v>6121</v>
      </c>
      <c r="B1952" t="s">
        <v>13400</v>
      </c>
      <c r="C1952" t="s">
        <v>10172</v>
      </c>
      <c r="D1952" t="s">
        <v>13401</v>
      </c>
      <c r="E1952" t="s">
        <v>13399</v>
      </c>
      <c r="F1952" t="s">
        <v>38180</v>
      </c>
      <c r="G1952" t="s">
        <v>38181</v>
      </c>
    </row>
    <row r="1953" spans="1:7" ht="15" customHeight="1">
      <c r="A1953" t="s">
        <v>4177</v>
      </c>
      <c r="B1953" t="s">
        <v>11140</v>
      </c>
      <c r="C1953" t="s">
        <v>10172</v>
      </c>
      <c r="D1953" t="s">
        <v>11142</v>
      </c>
      <c r="E1953" t="s">
        <v>11139</v>
      </c>
      <c r="F1953" t="s">
        <v>38180</v>
      </c>
      <c r="G1953" t="s">
        <v>38181</v>
      </c>
    </row>
    <row r="1954" spans="1:7" ht="15" customHeight="1">
      <c r="A1954" t="s">
        <v>3778</v>
      </c>
      <c r="B1954" t="s">
        <v>11787</v>
      </c>
      <c r="C1954" t="s">
        <v>10172</v>
      </c>
      <c r="D1954" t="s">
        <v>11788</v>
      </c>
      <c r="E1954" t="s">
        <v>11786</v>
      </c>
      <c r="F1954" t="s">
        <v>38180</v>
      </c>
      <c r="G1954" t="s">
        <v>38181</v>
      </c>
    </row>
    <row r="1955" spans="1:7" ht="15" customHeight="1">
      <c r="A1955" t="s">
        <v>2500</v>
      </c>
      <c r="B1955" t="s">
        <v>13058</v>
      </c>
      <c r="C1955" t="s">
        <v>10172</v>
      </c>
      <c r="D1955" t="s">
        <v>13060</v>
      </c>
      <c r="E1955" t="s">
        <v>13057</v>
      </c>
      <c r="F1955" t="s">
        <v>38180</v>
      </c>
      <c r="G1955" t="s">
        <v>38181</v>
      </c>
    </row>
    <row r="1956" spans="1:7" ht="15" customHeight="1">
      <c r="A1956" t="s">
        <v>16353</v>
      </c>
      <c r="B1956" t="s">
        <v>16354</v>
      </c>
      <c r="C1956" t="s">
        <v>1639</v>
      </c>
      <c r="D1956" t="s">
        <v>16356</v>
      </c>
      <c r="E1956" t="s">
        <v>16352</v>
      </c>
      <c r="F1956" t="s">
        <v>38273</v>
      </c>
      <c r="G1956" t="s">
        <v>38181</v>
      </c>
    </row>
    <row r="1957" spans="1:7" ht="15" customHeight="1">
      <c r="A1957" t="s">
        <v>7072</v>
      </c>
      <c r="B1957" t="s">
        <v>16289</v>
      </c>
      <c r="C1957" t="s">
        <v>1639</v>
      </c>
      <c r="D1957" t="s">
        <v>16291</v>
      </c>
      <c r="E1957" t="s">
        <v>16288</v>
      </c>
      <c r="F1957" t="s">
        <v>38273</v>
      </c>
      <c r="G1957" t="s">
        <v>38181</v>
      </c>
    </row>
    <row r="1958" spans="1:7" ht="15" customHeight="1">
      <c r="A1958" t="s">
        <v>5456</v>
      </c>
      <c r="B1958" t="s">
        <v>16342</v>
      </c>
      <c r="C1958" t="s">
        <v>1639</v>
      </c>
      <c r="D1958" t="s">
        <v>16344</v>
      </c>
      <c r="E1958" t="s">
        <v>16341</v>
      </c>
      <c r="F1958" t="s">
        <v>38273</v>
      </c>
      <c r="G1958" t="s">
        <v>38181</v>
      </c>
    </row>
    <row r="1959" spans="1:7" ht="15" customHeight="1">
      <c r="A1959" t="s">
        <v>3538</v>
      </c>
      <c r="B1959" t="s">
        <v>16314</v>
      </c>
      <c r="C1959" t="s">
        <v>1639</v>
      </c>
      <c r="D1959" t="s">
        <v>16315</v>
      </c>
      <c r="E1959" t="s">
        <v>16313</v>
      </c>
      <c r="F1959" t="s">
        <v>38273</v>
      </c>
      <c r="G1959" t="s">
        <v>38181</v>
      </c>
    </row>
    <row r="1960" spans="1:7" ht="15" customHeight="1">
      <c r="A1960" t="s">
        <v>5190</v>
      </c>
      <c r="B1960" t="s">
        <v>16262</v>
      </c>
      <c r="C1960" t="s">
        <v>1639</v>
      </c>
      <c r="D1960" t="s">
        <v>16263</v>
      </c>
      <c r="E1960" t="s">
        <v>16261</v>
      </c>
      <c r="F1960" t="s">
        <v>38273</v>
      </c>
      <c r="G1960" t="s">
        <v>38181</v>
      </c>
    </row>
    <row r="1961" spans="1:7" ht="15" customHeight="1">
      <c r="A1961" t="s">
        <v>16266</v>
      </c>
      <c r="B1961" t="s">
        <v>16267</v>
      </c>
      <c r="C1961" t="s">
        <v>1639</v>
      </c>
      <c r="D1961" t="s">
        <v>16268</v>
      </c>
      <c r="E1961" t="s">
        <v>16265</v>
      </c>
      <c r="F1961" t="s">
        <v>38273</v>
      </c>
      <c r="G1961" t="s">
        <v>38181</v>
      </c>
    </row>
    <row r="1962" spans="1:7" ht="15" customHeight="1">
      <c r="A1962" t="s">
        <v>4647</v>
      </c>
      <c r="B1962" t="s">
        <v>16274</v>
      </c>
      <c r="C1962" t="s">
        <v>1639</v>
      </c>
      <c r="D1962" t="s">
        <v>16276</v>
      </c>
      <c r="E1962" t="s">
        <v>16273</v>
      </c>
      <c r="F1962" t="s">
        <v>38273</v>
      </c>
      <c r="G1962" t="s">
        <v>38181</v>
      </c>
    </row>
    <row r="1963" spans="1:7" ht="15" customHeight="1">
      <c r="A1963" t="s">
        <v>4670</v>
      </c>
      <c r="B1963" t="s">
        <v>16279</v>
      </c>
      <c r="C1963" t="s">
        <v>1639</v>
      </c>
      <c r="D1963" t="s">
        <v>16281</v>
      </c>
      <c r="E1963" t="s">
        <v>16278</v>
      </c>
      <c r="F1963" t="s">
        <v>38273</v>
      </c>
      <c r="G1963" t="s">
        <v>38181</v>
      </c>
    </row>
    <row r="1964" spans="1:7" ht="15" customHeight="1">
      <c r="A1964" t="s">
        <v>16336</v>
      </c>
      <c r="B1964" t="s">
        <v>16337</v>
      </c>
      <c r="C1964" t="s">
        <v>1639</v>
      </c>
      <c r="D1964" t="s">
        <v>16339</v>
      </c>
      <c r="E1964" t="s">
        <v>16335</v>
      </c>
      <c r="F1964" t="s">
        <v>38273</v>
      </c>
      <c r="G1964" t="s">
        <v>38181</v>
      </c>
    </row>
    <row r="1965" spans="1:7" ht="15" customHeight="1">
      <c r="A1965" t="s">
        <v>5897</v>
      </c>
      <c r="B1965" t="s">
        <v>16299</v>
      </c>
      <c r="C1965" t="s">
        <v>1639</v>
      </c>
      <c r="D1965" t="s">
        <v>16301</v>
      </c>
      <c r="E1965" t="s">
        <v>16298</v>
      </c>
      <c r="F1965" t="s">
        <v>38273</v>
      </c>
      <c r="G1965" t="s">
        <v>38181</v>
      </c>
    </row>
    <row r="1966" spans="1:7" ht="15" customHeight="1">
      <c r="A1966" t="s">
        <v>2586</v>
      </c>
      <c r="B1966" t="s">
        <v>16328</v>
      </c>
      <c r="C1966" t="s">
        <v>1639</v>
      </c>
      <c r="D1966" t="s">
        <v>16329</v>
      </c>
      <c r="E1966" t="s">
        <v>16327</v>
      </c>
      <c r="F1966" t="s">
        <v>38273</v>
      </c>
      <c r="G1966" t="s">
        <v>38181</v>
      </c>
    </row>
    <row r="1967" spans="1:7" ht="15" customHeight="1">
      <c r="A1967" t="s">
        <v>3729</v>
      </c>
      <c r="B1967" t="s">
        <v>16305</v>
      </c>
      <c r="C1967" t="s">
        <v>1639</v>
      </c>
      <c r="D1967" t="s">
        <v>16307</v>
      </c>
      <c r="E1967" t="s">
        <v>16304</v>
      </c>
      <c r="F1967" t="s">
        <v>38273</v>
      </c>
      <c r="G1967" t="s">
        <v>38181</v>
      </c>
    </row>
    <row r="1968" spans="1:7" ht="15" customHeight="1">
      <c r="A1968" t="s">
        <v>2585</v>
      </c>
      <c r="B1968" t="s">
        <v>15602</v>
      </c>
      <c r="C1968" t="s">
        <v>1639</v>
      </c>
      <c r="D1968" t="s">
        <v>16346</v>
      </c>
      <c r="E1968" t="s">
        <v>16345</v>
      </c>
      <c r="F1968" t="s">
        <v>38273</v>
      </c>
      <c r="G1968" t="s">
        <v>38181</v>
      </c>
    </row>
    <row r="1969" spans="1:7" ht="15" customHeight="1">
      <c r="A1969" t="s">
        <v>16318</v>
      </c>
      <c r="B1969" t="s">
        <v>16319</v>
      </c>
      <c r="C1969" t="s">
        <v>1639</v>
      </c>
      <c r="D1969" t="s">
        <v>16320</v>
      </c>
      <c r="E1969" t="s">
        <v>16317</v>
      </c>
      <c r="F1969" t="s">
        <v>38273</v>
      </c>
      <c r="G1969" t="s">
        <v>38181</v>
      </c>
    </row>
    <row r="1970" spans="1:7" ht="15" customHeight="1">
      <c r="A1970" t="s">
        <v>3778</v>
      </c>
      <c r="B1970" t="s">
        <v>12409</v>
      </c>
      <c r="C1970" t="s">
        <v>1639</v>
      </c>
      <c r="D1970" t="s">
        <v>16303</v>
      </c>
      <c r="E1970" t="s">
        <v>16302</v>
      </c>
      <c r="F1970" t="s">
        <v>38273</v>
      </c>
      <c r="G1970" t="s">
        <v>38181</v>
      </c>
    </row>
    <row r="1971" spans="1:7" ht="15" customHeight="1">
      <c r="A1971" t="s">
        <v>3990</v>
      </c>
      <c r="B1971" t="s">
        <v>16294</v>
      </c>
      <c r="C1971" t="s">
        <v>1639</v>
      </c>
      <c r="D1971" t="s">
        <v>16296</v>
      </c>
      <c r="E1971" t="s">
        <v>16293</v>
      </c>
      <c r="F1971" t="s">
        <v>38273</v>
      </c>
      <c r="G1971" t="s">
        <v>38181</v>
      </c>
    </row>
    <row r="1972" spans="1:7" ht="15" customHeight="1">
      <c r="A1972" t="s">
        <v>7855</v>
      </c>
      <c r="B1972" t="s">
        <v>16323</v>
      </c>
      <c r="C1972" t="s">
        <v>1639</v>
      </c>
      <c r="D1972" t="s">
        <v>16325</v>
      </c>
      <c r="E1972" t="s">
        <v>16322</v>
      </c>
      <c r="F1972" t="s">
        <v>38273</v>
      </c>
      <c r="G1972" t="s">
        <v>38181</v>
      </c>
    </row>
    <row r="1973" spans="1:7" ht="15" customHeight="1">
      <c r="A1973" t="s">
        <v>12628</v>
      </c>
      <c r="B1973" t="s">
        <v>16332</v>
      </c>
      <c r="C1973" t="s">
        <v>1639</v>
      </c>
      <c r="D1973" t="s">
        <v>16334</v>
      </c>
      <c r="E1973" t="s">
        <v>16331</v>
      </c>
      <c r="F1973" t="s">
        <v>38273</v>
      </c>
      <c r="G1973" t="s">
        <v>38181</v>
      </c>
    </row>
    <row r="1974" spans="1:7" ht="15" customHeight="1">
      <c r="A1974" t="s">
        <v>4862</v>
      </c>
      <c r="B1974" t="s">
        <v>16271</v>
      </c>
      <c r="C1974" t="s">
        <v>1639</v>
      </c>
      <c r="D1974" t="s">
        <v>16272</v>
      </c>
      <c r="E1974" t="s">
        <v>16270</v>
      </c>
      <c r="F1974" t="s">
        <v>38273</v>
      </c>
      <c r="G1974" t="s">
        <v>38181</v>
      </c>
    </row>
    <row r="1975" spans="1:7" ht="15" customHeight="1">
      <c r="A1975" t="s">
        <v>2750</v>
      </c>
      <c r="B1975" t="s">
        <v>16309</v>
      </c>
      <c r="C1975" t="s">
        <v>1639</v>
      </c>
      <c r="D1975" t="s">
        <v>16311</v>
      </c>
      <c r="E1975" t="s">
        <v>16308</v>
      </c>
      <c r="F1975" t="s">
        <v>38273</v>
      </c>
      <c r="G1975" t="s">
        <v>38181</v>
      </c>
    </row>
    <row r="1976" spans="1:7" ht="15" customHeight="1">
      <c r="A1976" t="s">
        <v>4162</v>
      </c>
      <c r="B1976" t="s">
        <v>16349</v>
      </c>
      <c r="C1976" t="s">
        <v>1639</v>
      </c>
      <c r="D1976" t="s">
        <v>16351</v>
      </c>
      <c r="E1976" t="s">
        <v>16348</v>
      </c>
      <c r="F1976" t="s">
        <v>38273</v>
      </c>
      <c r="G1976" t="s">
        <v>38181</v>
      </c>
    </row>
    <row r="1977" spans="1:7" ht="15" customHeight="1">
      <c r="A1977" t="s">
        <v>5547</v>
      </c>
      <c r="B1977" t="s">
        <v>16284</v>
      </c>
      <c r="C1977" t="s">
        <v>1639</v>
      </c>
      <c r="D1977" t="s">
        <v>16286</v>
      </c>
      <c r="E1977" t="s">
        <v>16283</v>
      </c>
      <c r="F1977" t="s">
        <v>38273</v>
      </c>
      <c r="G1977" t="s">
        <v>38181</v>
      </c>
    </row>
    <row r="1978" spans="1:7" ht="15" customHeight="1">
      <c r="A1978" t="s">
        <v>16359</v>
      </c>
      <c r="B1978" t="s">
        <v>16360</v>
      </c>
      <c r="C1978" t="s">
        <v>1639</v>
      </c>
      <c r="D1978" t="s">
        <v>16361</v>
      </c>
      <c r="E1978" t="s">
        <v>16358</v>
      </c>
      <c r="F1978" t="s">
        <v>38273</v>
      </c>
      <c r="G1978" t="s">
        <v>38181</v>
      </c>
    </row>
    <row r="1979" spans="1:7" ht="15" customHeight="1">
      <c r="A1979" t="s">
        <v>5456</v>
      </c>
      <c r="B1979" t="s">
        <v>16874</v>
      </c>
      <c r="C1979" t="s">
        <v>1884</v>
      </c>
      <c r="D1979" t="s">
        <v>16876</v>
      </c>
      <c r="E1979" t="s">
        <v>16873</v>
      </c>
      <c r="F1979" t="s">
        <v>38260</v>
      </c>
      <c r="G1979" t="s">
        <v>38181</v>
      </c>
    </row>
    <row r="1980" spans="1:7" ht="15" customHeight="1">
      <c r="A1980" t="s">
        <v>2690</v>
      </c>
      <c r="B1980" t="s">
        <v>16886</v>
      </c>
      <c r="C1980" t="s">
        <v>1884</v>
      </c>
      <c r="D1980" t="s">
        <v>16888</v>
      </c>
      <c r="E1980" t="s">
        <v>16885</v>
      </c>
      <c r="F1980" t="s">
        <v>38260</v>
      </c>
      <c r="G1980" t="s">
        <v>38181</v>
      </c>
    </row>
    <row r="1981" spans="1:7" ht="15" customHeight="1">
      <c r="A1981" t="s">
        <v>4156</v>
      </c>
      <c r="B1981" t="s">
        <v>16578</v>
      </c>
      <c r="C1981" t="s">
        <v>1884</v>
      </c>
      <c r="D1981" t="s">
        <v>16580</v>
      </c>
      <c r="E1981" t="s">
        <v>16577</v>
      </c>
      <c r="F1981" t="s">
        <v>38260</v>
      </c>
      <c r="G1981" t="s">
        <v>38181</v>
      </c>
    </row>
    <row r="1982" spans="1:7" ht="15" customHeight="1">
      <c r="A1982" t="s">
        <v>16657</v>
      </c>
      <c r="B1982" t="s">
        <v>16658</v>
      </c>
      <c r="C1982" t="s">
        <v>1884</v>
      </c>
      <c r="D1982" t="s">
        <v>16659</v>
      </c>
      <c r="E1982" t="s">
        <v>16656</v>
      </c>
      <c r="F1982" t="s">
        <v>38260</v>
      </c>
      <c r="G1982" t="s">
        <v>38181</v>
      </c>
    </row>
    <row r="1983" spans="1:7" ht="15" customHeight="1">
      <c r="A1983" t="s">
        <v>4034</v>
      </c>
      <c r="B1983" t="s">
        <v>16817</v>
      </c>
      <c r="C1983" t="s">
        <v>1884</v>
      </c>
      <c r="D1983" t="s">
        <v>16819</v>
      </c>
      <c r="F1983" t="s">
        <v>38260</v>
      </c>
      <c r="G1983" t="s">
        <v>38181</v>
      </c>
    </row>
    <row r="1984" spans="1:7" ht="15" customHeight="1">
      <c r="A1984" t="s">
        <v>3712</v>
      </c>
      <c r="B1984" t="s">
        <v>16587</v>
      </c>
      <c r="C1984" t="s">
        <v>1884</v>
      </c>
      <c r="D1984" t="s">
        <v>16589</v>
      </c>
      <c r="E1984" t="s">
        <v>16586</v>
      </c>
      <c r="F1984" t="s">
        <v>38260</v>
      </c>
      <c r="G1984" t="s">
        <v>38181</v>
      </c>
    </row>
    <row r="1985" spans="1:7" ht="15" customHeight="1">
      <c r="A1985" t="s">
        <v>3089</v>
      </c>
      <c r="B1985" t="s">
        <v>16836</v>
      </c>
      <c r="C1985" t="s">
        <v>1884</v>
      </c>
      <c r="D1985" t="s">
        <v>16838</v>
      </c>
      <c r="E1985" t="s">
        <v>16835</v>
      </c>
      <c r="F1985" t="s">
        <v>38260</v>
      </c>
      <c r="G1985" t="s">
        <v>38181</v>
      </c>
    </row>
    <row r="1986" spans="1:7" ht="15" customHeight="1">
      <c r="A1986" t="s">
        <v>3769</v>
      </c>
      <c r="B1986" t="s">
        <v>16533</v>
      </c>
      <c r="C1986" t="s">
        <v>1884</v>
      </c>
      <c r="D1986" t="s">
        <v>16535</v>
      </c>
      <c r="E1986" t="s">
        <v>16532</v>
      </c>
      <c r="F1986" t="s">
        <v>38260</v>
      </c>
      <c r="G1986" t="s">
        <v>38181</v>
      </c>
    </row>
    <row r="1987" spans="1:7" ht="15" customHeight="1">
      <c r="A1987" t="s">
        <v>3933</v>
      </c>
      <c r="B1987" t="s">
        <v>16583</v>
      </c>
      <c r="C1987" t="s">
        <v>1884</v>
      </c>
      <c r="D1987" t="s">
        <v>16584</v>
      </c>
      <c r="E1987" t="s">
        <v>16582</v>
      </c>
      <c r="F1987" t="s">
        <v>38260</v>
      </c>
      <c r="G1987" t="s">
        <v>38181</v>
      </c>
    </row>
    <row r="1988" spans="1:7" ht="15" customHeight="1">
      <c r="A1988" t="s">
        <v>2208</v>
      </c>
      <c r="B1988" t="s">
        <v>16672</v>
      </c>
      <c r="C1988" t="s">
        <v>1884</v>
      </c>
      <c r="D1988" t="s">
        <v>16674</v>
      </c>
      <c r="E1988" t="s">
        <v>16671</v>
      </c>
      <c r="F1988" t="s">
        <v>38260</v>
      </c>
      <c r="G1988" t="s">
        <v>38181</v>
      </c>
    </row>
    <row r="1989" spans="1:7" ht="15" customHeight="1">
      <c r="A1989" t="s">
        <v>5607</v>
      </c>
      <c r="B1989" t="s">
        <v>16504</v>
      </c>
      <c r="C1989" t="s">
        <v>1884</v>
      </c>
      <c r="D1989" t="s">
        <v>16505</v>
      </c>
      <c r="E1989" t="s">
        <v>16503</v>
      </c>
      <c r="F1989" t="s">
        <v>38260</v>
      </c>
      <c r="G1989" t="s">
        <v>38181</v>
      </c>
    </row>
    <row r="1990" spans="1:7" ht="15" customHeight="1">
      <c r="A1990" t="s">
        <v>16799</v>
      </c>
      <c r="B1990" t="s">
        <v>3495</v>
      </c>
      <c r="C1990" t="s">
        <v>1884</v>
      </c>
      <c r="D1990" t="s">
        <v>16801</v>
      </c>
      <c r="F1990" t="s">
        <v>38260</v>
      </c>
      <c r="G1990" t="s">
        <v>38181</v>
      </c>
    </row>
    <row r="1991" spans="1:7" ht="15" customHeight="1">
      <c r="A1991" t="s">
        <v>5088</v>
      </c>
      <c r="B1991" t="s">
        <v>16453</v>
      </c>
      <c r="C1991" t="s">
        <v>1884</v>
      </c>
      <c r="D1991" t="s">
        <v>16455</v>
      </c>
      <c r="E1991" t="s">
        <v>16452</v>
      </c>
      <c r="F1991" t="s">
        <v>38260</v>
      </c>
      <c r="G1991" t="s">
        <v>38181</v>
      </c>
    </row>
    <row r="1992" spans="1:7" ht="15" customHeight="1">
      <c r="A1992" t="s">
        <v>11652</v>
      </c>
      <c r="B1992" t="s">
        <v>16744</v>
      </c>
      <c r="C1992" t="s">
        <v>1884</v>
      </c>
      <c r="D1992" t="s">
        <v>16745</v>
      </c>
      <c r="E1992" t="s">
        <v>16743</v>
      </c>
      <c r="F1992" t="s">
        <v>38260</v>
      </c>
      <c r="G1992" t="s">
        <v>38181</v>
      </c>
    </row>
    <row r="1993" spans="1:7" ht="15" customHeight="1">
      <c r="A1993" t="s">
        <v>2044</v>
      </c>
      <c r="B1993" t="s">
        <v>16601</v>
      </c>
      <c r="C1993" t="s">
        <v>1884</v>
      </c>
      <c r="D1993" t="s">
        <v>16603</v>
      </c>
      <c r="E1993" t="s">
        <v>16600</v>
      </c>
      <c r="F1993" t="s">
        <v>38260</v>
      </c>
      <c r="G1993" t="s">
        <v>38181</v>
      </c>
    </row>
    <row r="1994" spans="1:7" ht="15" customHeight="1">
      <c r="A1994" t="s">
        <v>6958</v>
      </c>
      <c r="B1994" t="s">
        <v>16386</v>
      </c>
      <c r="C1994" t="s">
        <v>1884</v>
      </c>
      <c r="D1994" t="s">
        <v>16388</v>
      </c>
      <c r="E1994" t="s">
        <v>16385</v>
      </c>
      <c r="F1994" t="s">
        <v>38260</v>
      </c>
      <c r="G1994" t="s">
        <v>38181</v>
      </c>
    </row>
    <row r="1995" spans="1:7" ht="15" customHeight="1">
      <c r="A1995" t="s">
        <v>16678</v>
      </c>
      <c r="B1995" t="s">
        <v>16679</v>
      </c>
      <c r="C1995" t="s">
        <v>1884</v>
      </c>
      <c r="D1995" t="s">
        <v>16681</v>
      </c>
      <c r="E1995" t="s">
        <v>16677</v>
      </c>
      <c r="F1995" t="s">
        <v>38260</v>
      </c>
      <c r="G1995" t="s">
        <v>38181</v>
      </c>
    </row>
    <row r="1996" spans="1:7" ht="15" customHeight="1">
      <c r="A1996" t="s">
        <v>16549</v>
      </c>
      <c r="B1996" t="s">
        <v>16550</v>
      </c>
      <c r="C1996" t="s">
        <v>1884</v>
      </c>
      <c r="D1996" t="s">
        <v>16552</v>
      </c>
      <c r="E1996" t="s">
        <v>16548</v>
      </c>
      <c r="F1996" t="s">
        <v>38260</v>
      </c>
      <c r="G1996" t="s">
        <v>38181</v>
      </c>
    </row>
    <row r="1997" spans="1:7" ht="15" customHeight="1">
      <c r="A1997" t="s">
        <v>2695</v>
      </c>
      <c r="B1997" t="s">
        <v>16831</v>
      </c>
      <c r="C1997" t="s">
        <v>1884</v>
      </c>
      <c r="D1997" t="s">
        <v>16833</v>
      </c>
      <c r="E1997" t="s">
        <v>16830</v>
      </c>
      <c r="F1997" t="s">
        <v>38260</v>
      </c>
      <c r="G1997" t="s">
        <v>38181</v>
      </c>
    </row>
    <row r="1998" spans="1:7" ht="15" customHeight="1">
      <c r="A1998" t="s">
        <v>2208</v>
      </c>
      <c r="B1998" t="s">
        <v>16623</v>
      </c>
      <c r="C1998" t="s">
        <v>1884</v>
      </c>
      <c r="D1998" t="s">
        <v>16625</v>
      </c>
      <c r="E1998" t="s">
        <v>16622</v>
      </c>
      <c r="F1998" t="s">
        <v>38260</v>
      </c>
      <c r="G1998" t="s">
        <v>38181</v>
      </c>
    </row>
    <row r="1999" spans="1:7" ht="15" customHeight="1">
      <c r="A1999" t="s">
        <v>13109</v>
      </c>
      <c r="B1999" t="s">
        <v>16699</v>
      </c>
      <c r="C1999" t="s">
        <v>1884</v>
      </c>
      <c r="D1999" t="s">
        <v>16701</v>
      </c>
      <c r="E1999" t="s">
        <v>16698</v>
      </c>
      <c r="F1999" t="s">
        <v>38260</v>
      </c>
      <c r="G1999" t="s">
        <v>38181</v>
      </c>
    </row>
    <row r="2000" spans="1:7" ht="15" customHeight="1">
      <c r="A2000" t="s">
        <v>4251</v>
      </c>
      <c r="B2000" t="s">
        <v>16901</v>
      </c>
      <c r="C2000" t="s">
        <v>1884</v>
      </c>
      <c r="D2000" t="s">
        <v>16902</v>
      </c>
      <c r="E2000" t="s">
        <v>16900</v>
      </c>
      <c r="F2000" t="s">
        <v>38260</v>
      </c>
      <c r="G2000" t="s">
        <v>38181</v>
      </c>
    </row>
    <row r="2001" spans="1:7" ht="15" customHeight="1">
      <c r="A2001" t="s">
        <v>3729</v>
      </c>
      <c r="B2001" t="s">
        <v>16633</v>
      </c>
      <c r="C2001" t="s">
        <v>1884</v>
      </c>
      <c r="D2001" t="s">
        <v>16635</v>
      </c>
      <c r="E2001" t="s">
        <v>16632</v>
      </c>
      <c r="F2001" t="s">
        <v>38260</v>
      </c>
      <c r="G2001" t="s">
        <v>38181</v>
      </c>
    </row>
    <row r="2002" spans="1:7" ht="15" customHeight="1">
      <c r="A2002" t="s">
        <v>5697</v>
      </c>
      <c r="B2002" t="s">
        <v>2972</v>
      </c>
      <c r="C2002" t="s">
        <v>1884</v>
      </c>
      <c r="D2002" t="s">
        <v>16593</v>
      </c>
      <c r="E2002" t="s">
        <v>16591</v>
      </c>
      <c r="F2002" t="s">
        <v>38260</v>
      </c>
      <c r="G2002" t="s">
        <v>38181</v>
      </c>
    </row>
    <row r="2003" spans="1:7" ht="15" customHeight="1">
      <c r="A2003" t="s">
        <v>3951</v>
      </c>
      <c r="B2003" t="s">
        <v>16859</v>
      </c>
      <c r="C2003" t="s">
        <v>1884</v>
      </c>
      <c r="D2003" t="s">
        <v>16861</v>
      </c>
      <c r="E2003" t="s">
        <v>16858</v>
      </c>
      <c r="F2003" t="s">
        <v>38260</v>
      </c>
      <c r="G2003" t="s">
        <v>38181</v>
      </c>
    </row>
    <row r="2004" spans="1:7" ht="15" customHeight="1">
      <c r="A2004" t="s">
        <v>16522</v>
      </c>
      <c r="B2004" t="s">
        <v>16523</v>
      </c>
      <c r="C2004" t="s">
        <v>1884</v>
      </c>
      <c r="D2004" t="s">
        <v>16525</v>
      </c>
      <c r="E2004" t="s">
        <v>16521</v>
      </c>
      <c r="F2004" t="s">
        <v>38260</v>
      </c>
      <c r="G2004" t="s">
        <v>38181</v>
      </c>
    </row>
    <row r="2005" spans="1:7" ht="15" customHeight="1">
      <c r="A2005" t="s">
        <v>4850</v>
      </c>
      <c r="B2005" t="s">
        <v>16707</v>
      </c>
      <c r="C2005" t="s">
        <v>1884</v>
      </c>
      <c r="D2005" t="s">
        <v>16709</v>
      </c>
      <c r="E2005" t="s">
        <v>16706</v>
      </c>
      <c r="F2005" t="s">
        <v>38260</v>
      </c>
      <c r="G2005" t="s">
        <v>38181</v>
      </c>
    </row>
    <row r="2006" spans="1:7" ht="15" customHeight="1">
      <c r="A2006" t="s">
        <v>6500</v>
      </c>
      <c r="B2006" t="s">
        <v>16648</v>
      </c>
      <c r="C2006" t="s">
        <v>1884</v>
      </c>
      <c r="D2006" t="s">
        <v>16650</v>
      </c>
      <c r="E2006" t="s">
        <v>16647</v>
      </c>
      <c r="F2006" t="s">
        <v>38260</v>
      </c>
      <c r="G2006" t="s">
        <v>38181</v>
      </c>
    </row>
    <row r="2007" spans="1:7" ht="15" customHeight="1">
      <c r="A2007" t="s">
        <v>16802</v>
      </c>
      <c r="B2007" t="s">
        <v>16803</v>
      </c>
      <c r="C2007" t="s">
        <v>1884</v>
      </c>
      <c r="D2007" t="s">
        <v>16805</v>
      </c>
      <c r="F2007" t="s">
        <v>38260</v>
      </c>
      <c r="G2007" t="s">
        <v>38181</v>
      </c>
    </row>
    <row r="2008" spans="1:7" ht="15" customHeight="1">
      <c r="A2008" t="s">
        <v>2896</v>
      </c>
      <c r="B2008" t="s">
        <v>16722</v>
      </c>
      <c r="C2008" t="s">
        <v>1884</v>
      </c>
      <c r="D2008" t="s">
        <v>16724</v>
      </c>
      <c r="E2008" t="s">
        <v>16721</v>
      </c>
      <c r="F2008" t="s">
        <v>38260</v>
      </c>
      <c r="G2008" t="s">
        <v>38181</v>
      </c>
    </row>
    <row r="2009" spans="1:7" ht="15" customHeight="1">
      <c r="A2009" t="s">
        <v>13181</v>
      </c>
      <c r="B2009" t="s">
        <v>16915</v>
      </c>
      <c r="C2009" t="s">
        <v>1884</v>
      </c>
      <c r="D2009" t="s">
        <v>16916</v>
      </c>
      <c r="E2009" t="s">
        <v>16914</v>
      </c>
      <c r="F2009" t="s">
        <v>38260</v>
      </c>
      <c r="G2009" t="s">
        <v>38181</v>
      </c>
    </row>
    <row r="2010" spans="1:7" ht="15" customHeight="1">
      <c r="A2010" t="s">
        <v>4551</v>
      </c>
      <c r="B2010" t="s">
        <v>16511</v>
      </c>
      <c r="C2010" t="s">
        <v>1884</v>
      </c>
      <c r="D2010" t="s">
        <v>16513</v>
      </c>
      <c r="E2010" t="s">
        <v>16510</v>
      </c>
      <c r="F2010" t="s">
        <v>38260</v>
      </c>
      <c r="G2010" t="s">
        <v>38181</v>
      </c>
    </row>
    <row r="2011" spans="1:7" ht="15" customHeight="1">
      <c r="A2011" t="s">
        <v>4921</v>
      </c>
      <c r="B2011" t="s">
        <v>16773</v>
      </c>
      <c r="C2011" t="s">
        <v>1884</v>
      </c>
      <c r="D2011" t="s">
        <v>16775</v>
      </c>
      <c r="E2011" t="s">
        <v>16772</v>
      </c>
      <c r="F2011" t="s">
        <v>38260</v>
      </c>
      <c r="G2011" t="s">
        <v>38181</v>
      </c>
    </row>
    <row r="2012" spans="1:7" ht="15" customHeight="1">
      <c r="A2012" t="s">
        <v>4670</v>
      </c>
      <c r="B2012" t="s">
        <v>16754</v>
      </c>
      <c r="C2012" t="s">
        <v>1884</v>
      </c>
      <c r="D2012" t="s">
        <v>16755</v>
      </c>
      <c r="E2012" t="s">
        <v>16753</v>
      </c>
      <c r="F2012" t="s">
        <v>38260</v>
      </c>
      <c r="G2012" t="s">
        <v>38181</v>
      </c>
    </row>
    <row r="2013" spans="1:7" ht="15" customHeight="1">
      <c r="A2013" t="s">
        <v>16375</v>
      </c>
      <c r="B2013" t="s">
        <v>16376</v>
      </c>
      <c r="C2013" t="s">
        <v>1884</v>
      </c>
      <c r="D2013" t="s">
        <v>16378</v>
      </c>
      <c r="E2013" t="s">
        <v>16374</v>
      </c>
      <c r="F2013" t="s">
        <v>38260</v>
      </c>
      <c r="G2013" t="s">
        <v>38181</v>
      </c>
    </row>
    <row r="2014" spans="1:7" ht="15" customHeight="1">
      <c r="A2014" t="s">
        <v>16879</v>
      </c>
      <c r="B2014" t="s">
        <v>16880</v>
      </c>
      <c r="C2014" t="s">
        <v>1884</v>
      </c>
      <c r="D2014" t="s">
        <v>16882</v>
      </c>
      <c r="E2014" t="s">
        <v>16878</v>
      </c>
      <c r="F2014" t="s">
        <v>38260</v>
      </c>
      <c r="G2014" t="s">
        <v>38181</v>
      </c>
    </row>
    <row r="2015" spans="1:7" ht="15" customHeight="1">
      <c r="A2015" t="s">
        <v>16717</v>
      </c>
      <c r="B2015" t="s">
        <v>16718</v>
      </c>
      <c r="C2015" t="s">
        <v>1884</v>
      </c>
      <c r="D2015" t="s">
        <v>16720</v>
      </c>
      <c r="E2015" t="s">
        <v>16716</v>
      </c>
      <c r="F2015" t="s">
        <v>38260</v>
      </c>
      <c r="G2015" t="s">
        <v>38181</v>
      </c>
    </row>
    <row r="2016" spans="1:7" ht="15" customHeight="1">
      <c r="A2016" t="s">
        <v>3176</v>
      </c>
      <c r="B2016" t="s">
        <v>15884</v>
      </c>
      <c r="C2016" t="s">
        <v>1884</v>
      </c>
      <c r="D2016" t="s">
        <v>16842</v>
      </c>
      <c r="E2016" t="s">
        <v>16840</v>
      </c>
      <c r="F2016" t="s">
        <v>38260</v>
      </c>
      <c r="G2016" t="s">
        <v>38181</v>
      </c>
    </row>
    <row r="2017" spans="1:7" ht="15" customHeight="1">
      <c r="A2017" t="s">
        <v>3831</v>
      </c>
      <c r="B2017" t="s">
        <v>16566</v>
      </c>
      <c r="C2017" t="s">
        <v>1884</v>
      </c>
      <c r="D2017" t="s">
        <v>16568</v>
      </c>
      <c r="E2017" t="s">
        <v>16565</v>
      </c>
      <c r="F2017" t="s">
        <v>38260</v>
      </c>
      <c r="G2017" t="s">
        <v>38181</v>
      </c>
    </row>
    <row r="2018" spans="1:7" ht="15" customHeight="1">
      <c r="A2018" t="s">
        <v>3951</v>
      </c>
      <c r="B2018" t="s">
        <v>16869</v>
      </c>
      <c r="C2018" t="s">
        <v>1884</v>
      </c>
      <c r="D2018" t="s">
        <v>16871</v>
      </c>
      <c r="E2018" t="s">
        <v>16868</v>
      </c>
      <c r="F2018" t="s">
        <v>38260</v>
      </c>
      <c r="G2018" t="s">
        <v>38181</v>
      </c>
    </row>
    <row r="2019" spans="1:7" ht="15" customHeight="1">
      <c r="A2019" t="s">
        <v>16642</v>
      </c>
      <c r="B2019" t="s">
        <v>16643</v>
      </c>
      <c r="C2019" t="s">
        <v>1884</v>
      </c>
      <c r="D2019" t="s">
        <v>16645</v>
      </c>
      <c r="E2019" t="s">
        <v>16641</v>
      </c>
      <c r="F2019" t="s">
        <v>38260</v>
      </c>
      <c r="G2019" t="s">
        <v>38181</v>
      </c>
    </row>
    <row r="2020" spans="1:7" ht="15" customHeight="1">
      <c r="A2020" t="s">
        <v>4177</v>
      </c>
      <c r="B2020" t="s">
        <v>2829</v>
      </c>
      <c r="C2020" t="s">
        <v>1884</v>
      </c>
      <c r="D2020" t="s">
        <v>16576</v>
      </c>
      <c r="E2020" t="s">
        <v>16574</v>
      </c>
      <c r="F2020" t="s">
        <v>38260</v>
      </c>
      <c r="G2020" t="s">
        <v>38181</v>
      </c>
    </row>
    <row r="2021" spans="1:7" ht="15" customHeight="1">
      <c r="A2021" t="s">
        <v>16652</v>
      </c>
      <c r="B2021" t="s">
        <v>4000</v>
      </c>
      <c r="C2021" t="s">
        <v>1884</v>
      </c>
      <c r="D2021" t="s">
        <v>16654</v>
      </c>
      <c r="E2021" t="s">
        <v>16651</v>
      </c>
      <c r="F2021" t="s">
        <v>38260</v>
      </c>
      <c r="G2021" t="s">
        <v>38181</v>
      </c>
    </row>
    <row r="2022" spans="1:7" ht="15" customHeight="1">
      <c r="A2022" t="s">
        <v>16810</v>
      </c>
      <c r="B2022" t="s">
        <v>16811</v>
      </c>
      <c r="C2022" t="s">
        <v>1884</v>
      </c>
      <c r="D2022" t="s">
        <v>16813</v>
      </c>
      <c r="F2022" t="s">
        <v>38260</v>
      </c>
      <c r="G2022" t="s">
        <v>38181</v>
      </c>
    </row>
    <row r="2023" spans="1:7" ht="15" customHeight="1">
      <c r="A2023" t="s">
        <v>5547</v>
      </c>
      <c r="B2023" t="s">
        <v>16543</v>
      </c>
      <c r="C2023" t="s">
        <v>1884</v>
      </c>
      <c r="D2023" t="s">
        <v>16545</v>
      </c>
      <c r="E2023" t="s">
        <v>16542</v>
      </c>
      <c r="F2023" t="s">
        <v>38260</v>
      </c>
      <c r="G2023" t="s">
        <v>38181</v>
      </c>
    </row>
    <row r="2024" spans="1:7" ht="15" customHeight="1">
      <c r="A2024" t="s">
        <v>16689</v>
      </c>
      <c r="B2024" t="s">
        <v>16690</v>
      </c>
      <c r="C2024" t="s">
        <v>1884</v>
      </c>
      <c r="D2024" t="s">
        <v>16692</v>
      </c>
      <c r="E2024" t="s">
        <v>16688</v>
      </c>
      <c r="F2024" t="s">
        <v>38260</v>
      </c>
      <c r="G2024" t="s">
        <v>38181</v>
      </c>
    </row>
    <row r="2025" spans="1:7" ht="15" customHeight="1">
      <c r="A2025" t="s">
        <v>10272</v>
      </c>
      <c r="B2025" t="s">
        <v>16684</v>
      </c>
      <c r="C2025" t="s">
        <v>1884</v>
      </c>
      <c r="D2025" t="s">
        <v>16686</v>
      </c>
      <c r="E2025" t="s">
        <v>16683</v>
      </c>
      <c r="F2025" t="s">
        <v>38260</v>
      </c>
      <c r="G2025" t="s">
        <v>38181</v>
      </c>
    </row>
    <row r="2026" spans="1:7" ht="15" customHeight="1">
      <c r="A2026" t="s">
        <v>4256</v>
      </c>
      <c r="B2026" t="s">
        <v>16515</v>
      </c>
      <c r="C2026" t="s">
        <v>1884</v>
      </c>
      <c r="D2026" t="s">
        <v>16516</v>
      </c>
      <c r="E2026" t="s">
        <v>16514</v>
      </c>
      <c r="F2026" t="s">
        <v>38260</v>
      </c>
      <c r="G2026" t="s">
        <v>38181</v>
      </c>
    </row>
    <row r="2027" spans="1:7" ht="15" customHeight="1">
      <c r="A2027" t="s">
        <v>10123</v>
      </c>
      <c r="B2027" t="s">
        <v>16596</v>
      </c>
      <c r="C2027" t="s">
        <v>1884</v>
      </c>
      <c r="D2027" t="s">
        <v>16598</v>
      </c>
      <c r="E2027" t="s">
        <v>16595</v>
      </c>
      <c r="F2027" t="s">
        <v>38260</v>
      </c>
      <c r="G2027" t="s">
        <v>38181</v>
      </c>
    </row>
    <row r="2028" spans="1:7" ht="15" customHeight="1">
      <c r="A2028" t="s">
        <v>2354</v>
      </c>
      <c r="B2028" t="s">
        <v>16666</v>
      </c>
      <c r="C2028" t="s">
        <v>1884</v>
      </c>
      <c r="D2028" t="s">
        <v>16668</v>
      </c>
      <c r="E2028" t="s">
        <v>16665</v>
      </c>
      <c r="F2028" t="s">
        <v>38260</v>
      </c>
      <c r="G2028" t="s">
        <v>38181</v>
      </c>
    </row>
    <row r="2029" spans="1:7" ht="15" customHeight="1">
      <c r="A2029" t="s">
        <v>11471</v>
      </c>
      <c r="B2029" t="s">
        <v>16372</v>
      </c>
      <c r="C2029" t="s">
        <v>1884</v>
      </c>
      <c r="D2029" t="s">
        <v>16373</v>
      </c>
      <c r="E2029" t="s">
        <v>16371</v>
      </c>
      <c r="F2029" t="s">
        <v>38260</v>
      </c>
      <c r="G2029" t="s">
        <v>38181</v>
      </c>
    </row>
    <row r="2030" spans="1:7" ht="15" customHeight="1">
      <c r="A2030" t="s">
        <v>5879</v>
      </c>
      <c r="B2030" t="s">
        <v>16739</v>
      </c>
      <c r="C2030" t="s">
        <v>1884</v>
      </c>
      <c r="D2030" t="s">
        <v>16741</v>
      </c>
      <c r="E2030" t="s">
        <v>16738</v>
      </c>
      <c r="F2030" t="s">
        <v>38260</v>
      </c>
      <c r="G2030" t="s">
        <v>38181</v>
      </c>
    </row>
    <row r="2031" spans="1:7" ht="15" customHeight="1">
      <c r="A2031" t="s">
        <v>5784</v>
      </c>
      <c r="B2031" t="s">
        <v>16493</v>
      </c>
      <c r="C2031" t="s">
        <v>1884</v>
      </c>
      <c r="D2031" t="s">
        <v>16495</v>
      </c>
      <c r="E2031" t="s">
        <v>16492</v>
      </c>
      <c r="F2031" t="s">
        <v>38260</v>
      </c>
      <c r="G2031" t="s">
        <v>38181</v>
      </c>
    </row>
    <row r="2032" spans="1:7" ht="15" customHeight="1">
      <c r="A2032" t="s">
        <v>3990</v>
      </c>
      <c r="B2032" t="s">
        <v>16507</v>
      </c>
      <c r="C2032" t="s">
        <v>1884</v>
      </c>
      <c r="D2032" t="s">
        <v>16508</v>
      </c>
      <c r="E2032" t="s">
        <v>16506</v>
      </c>
      <c r="F2032" t="s">
        <v>38260</v>
      </c>
      <c r="G2032" t="s">
        <v>38181</v>
      </c>
    </row>
    <row r="2033" spans="1:7" ht="15" customHeight="1">
      <c r="A2033" t="s">
        <v>5082</v>
      </c>
      <c r="B2033" t="s">
        <v>16910</v>
      </c>
      <c r="C2033" t="s">
        <v>1884</v>
      </c>
      <c r="D2033" t="s">
        <v>16912</v>
      </c>
      <c r="E2033" t="s">
        <v>16909</v>
      </c>
      <c r="F2033" t="s">
        <v>38260</v>
      </c>
      <c r="G2033" t="s">
        <v>38181</v>
      </c>
    </row>
    <row r="2034" spans="1:7" ht="15" customHeight="1">
      <c r="A2034" t="s">
        <v>6206</v>
      </c>
      <c r="B2034" t="s">
        <v>16363</v>
      </c>
      <c r="C2034" t="s">
        <v>1884</v>
      </c>
      <c r="D2034" t="s">
        <v>16365</v>
      </c>
      <c r="E2034" t="s">
        <v>16362</v>
      </c>
      <c r="F2034" t="s">
        <v>38260</v>
      </c>
      <c r="G2034" t="s">
        <v>38181</v>
      </c>
    </row>
    <row r="2035" spans="1:7" ht="15" customHeight="1">
      <c r="A2035" t="s">
        <v>16845</v>
      </c>
      <c r="B2035" t="s">
        <v>16846</v>
      </c>
      <c r="C2035" t="s">
        <v>1884</v>
      </c>
      <c r="D2035" t="s">
        <v>16848</v>
      </c>
      <c r="E2035" t="s">
        <v>16844</v>
      </c>
      <c r="F2035" t="s">
        <v>38260</v>
      </c>
      <c r="G2035" t="s">
        <v>38181</v>
      </c>
    </row>
    <row r="2036" spans="1:7" ht="15" customHeight="1">
      <c r="A2036" t="s">
        <v>16787</v>
      </c>
      <c r="B2036" t="s">
        <v>16788</v>
      </c>
      <c r="C2036" t="s">
        <v>1884</v>
      </c>
      <c r="D2036" t="s">
        <v>16790</v>
      </c>
      <c r="E2036" t="s">
        <v>16786</v>
      </c>
      <c r="F2036" t="s">
        <v>38260</v>
      </c>
      <c r="G2036" t="s">
        <v>38181</v>
      </c>
    </row>
    <row r="2037" spans="1:7" ht="15" customHeight="1">
      <c r="A2037" t="s">
        <v>3896</v>
      </c>
      <c r="B2037" t="s">
        <v>15545</v>
      </c>
      <c r="C2037" t="s">
        <v>1884</v>
      </c>
      <c r="D2037" t="s">
        <v>16571</v>
      </c>
      <c r="E2037" t="s">
        <v>16569</v>
      </c>
      <c r="F2037" t="s">
        <v>38260</v>
      </c>
      <c r="G2037" t="s">
        <v>38181</v>
      </c>
    </row>
    <row r="2038" spans="1:7" ht="15" customHeight="1">
      <c r="A2038" t="s">
        <v>16852</v>
      </c>
      <c r="B2038" t="s">
        <v>16853</v>
      </c>
      <c r="C2038" t="s">
        <v>1884</v>
      </c>
      <c r="D2038" t="s">
        <v>16855</v>
      </c>
      <c r="E2038" t="s">
        <v>16851</v>
      </c>
      <c r="F2038" t="s">
        <v>38260</v>
      </c>
      <c r="G2038" t="s">
        <v>38181</v>
      </c>
    </row>
    <row r="2039" spans="1:7" ht="15" customHeight="1">
      <c r="A2039" t="s">
        <v>5527</v>
      </c>
      <c r="B2039" t="s">
        <v>2586</v>
      </c>
      <c r="C2039" t="s">
        <v>1884</v>
      </c>
      <c r="D2039" t="s">
        <v>16465</v>
      </c>
      <c r="E2039" t="s">
        <v>16463</v>
      </c>
      <c r="F2039" t="s">
        <v>38260</v>
      </c>
      <c r="G2039" t="s">
        <v>38181</v>
      </c>
    </row>
    <row r="2040" spans="1:7" ht="15" customHeight="1">
      <c r="A2040" t="s">
        <v>16538</v>
      </c>
      <c r="B2040" t="s">
        <v>16768</v>
      </c>
      <c r="C2040" t="s">
        <v>1884</v>
      </c>
      <c r="D2040" t="s">
        <v>16770</v>
      </c>
      <c r="E2040" t="s">
        <v>16767</v>
      </c>
      <c r="F2040" t="s">
        <v>38260</v>
      </c>
      <c r="G2040" t="s">
        <v>38181</v>
      </c>
    </row>
    <row r="2041" spans="1:7" ht="15" customHeight="1">
      <c r="A2041" t="s">
        <v>4682</v>
      </c>
      <c r="B2041" t="s">
        <v>16470</v>
      </c>
      <c r="C2041" t="s">
        <v>1884</v>
      </c>
      <c r="D2041" t="s">
        <v>16472</v>
      </c>
      <c r="E2041" t="s">
        <v>16469</v>
      </c>
      <c r="F2041" t="s">
        <v>38260</v>
      </c>
      <c r="G2041" t="s">
        <v>38181</v>
      </c>
    </row>
    <row r="2042" spans="1:7" ht="15" customHeight="1">
      <c r="A2042" t="s">
        <v>2208</v>
      </c>
      <c r="B2042" t="s">
        <v>16627</v>
      </c>
      <c r="C2042" t="s">
        <v>1884</v>
      </c>
      <c r="D2042" t="s">
        <v>16629</v>
      </c>
      <c r="E2042" t="s">
        <v>16626</v>
      </c>
      <c r="F2042" t="s">
        <v>38260</v>
      </c>
      <c r="G2042" t="s">
        <v>38181</v>
      </c>
    </row>
    <row r="2043" spans="1:7" ht="15" customHeight="1">
      <c r="A2043" t="s">
        <v>16758</v>
      </c>
      <c r="B2043" t="s">
        <v>16759</v>
      </c>
      <c r="C2043" t="s">
        <v>1884</v>
      </c>
      <c r="D2043" t="s">
        <v>16761</v>
      </c>
      <c r="E2043" t="s">
        <v>16757</v>
      </c>
      <c r="F2043" t="s">
        <v>38260</v>
      </c>
      <c r="G2043" t="s">
        <v>38181</v>
      </c>
    </row>
    <row r="2044" spans="1:7" ht="15" customHeight="1">
      <c r="A2044" t="s">
        <v>10272</v>
      </c>
      <c r="B2044" t="s">
        <v>16694</v>
      </c>
      <c r="C2044" t="s">
        <v>1884</v>
      </c>
      <c r="D2044" t="s">
        <v>16696</v>
      </c>
      <c r="E2044" t="s">
        <v>16693</v>
      </c>
      <c r="F2044" t="s">
        <v>38260</v>
      </c>
      <c r="G2044" t="s">
        <v>38181</v>
      </c>
    </row>
    <row r="2045" spans="1:7" ht="15" customHeight="1">
      <c r="A2045" t="s">
        <v>11859</v>
      </c>
      <c r="B2045" t="s">
        <v>16638</v>
      </c>
      <c r="C2045" t="s">
        <v>1884</v>
      </c>
      <c r="D2045" t="s">
        <v>16640</v>
      </c>
      <c r="E2045" t="s">
        <v>16637</v>
      </c>
      <c r="F2045" t="s">
        <v>38260</v>
      </c>
      <c r="G2045" t="s">
        <v>38181</v>
      </c>
    </row>
    <row r="2046" spans="1:7" ht="15" customHeight="1">
      <c r="A2046" t="s">
        <v>5535</v>
      </c>
      <c r="B2046" t="s">
        <v>16499</v>
      </c>
      <c r="C2046" t="s">
        <v>1884</v>
      </c>
      <c r="D2046" t="s">
        <v>16500</v>
      </c>
      <c r="E2046" t="s">
        <v>16498</v>
      </c>
      <c r="F2046" t="s">
        <v>38260</v>
      </c>
      <c r="G2046" t="s">
        <v>38181</v>
      </c>
    </row>
    <row r="2047" spans="1:7" ht="15" customHeight="1">
      <c r="A2047" t="s">
        <v>5088</v>
      </c>
      <c r="B2047" t="s">
        <v>16763</v>
      </c>
      <c r="C2047" t="s">
        <v>1884</v>
      </c>
      <c r="D2047" t="s">
        <v>16765</v>
      </c>
      <c r="E2047" t="s">
        <v>16762</v>
      </c>
      <c r="F2047" t="s">
        <v>38260</v>
      </c>
      <c r="G2047" t="s">
        <v>38181</v>
      </c>
    </row>
    <row r="2048" spans="1:7" ht="15" customHeight="1">
      <c r="A2048" t="s">
        <v>5464</v>
      </c>
      <c r="B2048" t="s">
        <v>16924</v>
      </c>
      <c r="C2048" t="s">
        <v>1884</v>
      </c>
      <c r="D2048" t="s">
        <v>16926</v>
      </c>
      <c r="E2048" t="s">
        <v>16923</v>
      </c>
      <c r="F2048" t="s">
        <v>38260</v>
      </c>
      <c r="G2048" t="s">
        <v>38181</v>
      </c>
    </row>
    <row r="2049" spans="1:7" ht="15" customHeight="1">
      <c r="A2049" t="s">
        <v>16661</v>
      </c>
      <c r="B2049" t="s">
        <v>4082</v>
      </c>
      <c r="C2049" t="s">
        <v>1884</v>
      </c>
      <c r="D2049" t="s">
        <v>16663</v>
      </c>
      <c r="E2049" t="s">
        <v>16660</v>
      </c>
      <c r="F2049" t="s">
        <v>38260</v>
      </c>
      <c r="G2049" t="s">
        <v>38181</v>
      </c>
    </row>
    <row r="2050" spans="1:7" ht="15" customHeight="1">
      <c r="A2050" t="s">
        <v>2379</v>
      </c>
      <c r="B2050" t="s">
        <v>16556</v>
      </c>
      <c r="C2050" t="s">
        <v>1884</v>
      </c>
      <c r="D2050" t="s">
        <v>16558</v>
      </c>
      <c r="E2050" t="s">
        <v>16555</v>
      </c>
      <c r="F2050" t="s">
        <v>38260</v>
      </c>
      <c r="G2050" t="s">
        <v>38181</v>
      </c>
    </row>
    <row r="2051" spans="1:7" ht="15" customHeight="1">
      <c r="A2051" t="s">
        <v>5513</v>
      </c>
      <c r="B2051" t="s">
        <v>3977</v>
      </c>
      <c r="C2051" t="s">
        <v>1884</v>
      </c>
      <c r="D2051" t="s">
        <v>16468</v>
      </c>
      <c r="E2051" t="s">
        <v>16466</v>
      </c>
      <c r="F2051" t="s">
        <v>38260</v>
      </c>
      <c r="G2051" t="s">
        <v>38181</v>
      </c>
    </row>
    <row r="2052" spans="1:7" ht="15" customHeight="1">
      <c r="A2052" t="s">
        <v>10800</v>
      </c>
      <c r="B2052" t="s">
        <v>16561</v>
      </c>
      <c r="C2052" t="s">
        <v>1884</v>
      </c>
      <c r="D2052" t="s">
        <v>16563</v>
      </c>
      <c r="E2052" t="s">
        <v>16560</v>
      </c>
      <c r="F2052" t="s">
        <v>38260</v>
      </c>
      <c r="G2052" t="s">
        <v>38181</v>
      </c>
    </row>
    <row r="2053" spans="1:7" ht="15" customHeight="1">
      <c r="A2053" t="s">
        <v>16527</v>
      </c>
      <c r="B2053" t="s">
        <v>16528</v>
      </c>
      <c r="C2053" t="s">
        <v>1884</v>
      </c>
      <c r="D2053" t="s">
        <v>16529</v>
      </c>
      <c r="E2053" t="s">
        <v>16526</v>
      </c>
      <c r="F2053" t="s">
        <v>38260</v>
      </c>
      <c r="G2053" t="s">
        <v>38181</v>
      </c>
    </row>
    <row r="2054" spans="1:7" ht="15" customHeight="1">
      <c r="A2054" t="s">
        <v>16749</v>
      </c>
      <c r="B2054" t="s">
        <v>16750</v>
      </c>
      <c r="C2054" t="s">
        <v>1884</v>
      </c>
      <c r="D2054" t="s">
        <v>16751</v>
      </c>
      <c r="E2054" t="s">
        <v>16748</v>
      </c>
      <c r="F2054" t="s">
        <v>38260</v>
      </c>
      <c r="G2054" t="s">
        <v>38181</v>
      </c>
    </row>
    <row r="2055" spans="1:7" ht="15" customHeight="1">
      <c r="A2055" t="s">
        <v>16826</v>
      </c>
      <c r="B2055" t="s">
        <v>5494</v>
      </c>
      <c r="C2055" t="s">
        <v>1884</v>
      </c>
      <c r="D2055" t="s">
        <v>16828</v>
      </c>
      <c r="E2055" t="s">
        <v>16825</v>
      </c>
      <c r="F2055" t="s">
        <v>38260</v>
      </c>
      <c r="G2055" t="s">
        <v>38181</v>
      </c>
    </row>
    <row r="2056" spans="1:7" ht="15" customHeight="1">
      <c r="A2056" t="s">
        <v>12817</v>
      </c>
      <c r="B2056" t="s">
        <v>16712</v>
      </c>
      <c r="C2056" t="s">
        <v>1884</v>
      </c>
      <c r="D2056" t="s">
        <v>16714</v>
      </c>
      <c r="E2056" t="s">
        <v>16711</v>
      </c>
      <c r="F2056" t="s">
        <v>38260</v>
      </c>
      <c r="G2056" t="s">
        <v>38181</v>
      </c>
    </row>
    <row r="2057" spans="1:7" ht="15" customHeight="1">
      <c r="A2057" t="s">
        <v>13064</v>
      </c>
      <c r="B2057" t="s">
        <v>16607</v>
      </c>
      <c r="C2057" t="s">
        <v>1884</v>
      </c>
      <c r="D2057" t="s">
        <v>16609</v>
      </c>
      <c r="E2057" t="s">
        <v>16606</v>
      </c>
      <c r="F2057" t="s">
        <v>38260</v>
      </c>
      <c r="G2057" t="s">
        <v>38181</v>
      </c>
    </row>
    <row r="2058" spans="1:7" ht="15" customHeight="1">
      <c r="A2058" t="s">
        <v>2267</v>
      </c>
      <c r="B2058" t="s">
        <v>16612</v>
      </c>
      <c r="C2058" t="s">
        <v>1884</v>
      </c>
      <c r="D2058" t="s">
        <v>16614</v>
      </c>
      <c r="E2058" t="s">
        <v>16611</v>
      </c>
      <c r="F2058" t="s">
        <v>38260</v>
      </c>
      <c r="G2058" t="s">
        <v>38181</v>
      </c>
    </row>
    <row r="2059" spans="1:7" ht="15" customHeight="1">
      <c r="A2059" t="s">
        <v>6715</v>
      </c>
      <c r="B2059" t="s">
        <v>16815</v>
      </c>
      <c r="C2059" t="s">
        <v>1884</v>
      </c>
      <c r="D2059" t="s">
        <v>16816</v>
      </c>
      <c r="F2059" t="s">
        <v>38260</v>
      </c>
      <c r="G2059" t="s">
        <v>38181</v>
      </c>
    </row>
    <row r="2060" spans="1:7" ht="15" customHeight="1">
      <c r="A2060" t="s">
        <v>16538</v>
      </c>
      <c r="B2060" t="s">
        <v>16539</v>
      </c>
      <c r="C2060" t="s">
        <v>1884</v>
      </c>
      <c r="D2060" t="s">
        <v>16540</v>
      </c>
      <c r="E2060" t="s">
        <v>16537</v>
      </c>
      <c r="F2060" t="s">
        <v>38260</v>
      </c>
      <c r="G2060" t="s">
        <v>38181</v>
      </c>
    </row>
    <row r="2061" spans="1:7" ht="15" customHeight="1">
      <c r="A2061" t="s">
        <v>4405</v>
      </c>
      <c r="B2061" t="s">
        <v>16782</v>
      </c>
      <c r="C2061" t="s">
        <v>1884</v>
      </c>
      <c r="D2061" t="s">
        <v>16784</v>
      </c>
      <c r="E2061" t="s">
        <v>16781</v>
      </c>
      <c r="F2061" t="s">
        <v>38260</v>
      </c>
      <c r="G2061" t="s">
        <v>38181</v>
      </c>
    </row>
    <row r="2062" spans="1:7" ht="15" customHeight="1">
      <c r="A2062" t="s">
        <v>3885</v>
      </c>
      <c r="B2062" t="s">
        <v>16918</v>
      </c>
      <c r="C2062" t="s">
        <v>1884</v>
      </c>
      <c r="D2062" t="s">
        <v>16920</v>
      </c>
      <c r="E2062" t="s">
        <v>16917</v>
      </c>
      <c r="F2062" t="s">
        <v>38260</v>
      </c>
      <c r="G2062" t="s">
        <v>38181</v>
      </c>
    </row>
    <row r="2063" spans="1:7" ht="15" customHeight="1">
      <c r="A2063" t="s">
        <v>4386</v>
      </c>
      <c r="B2063" t="s">
        <v>16461</v>
      </c>
      <c r="C2063" t="s">
        <v>1884</v>
      </c>
      <c r="D2063" t="s">
        <v>16462</v>
      </c>
      <c r="E2063" t="s">
        <v>16460</v>
      </c>
      <c r="F2063" t="s">
        <v>38260</v>
      </c>
      <c r="G2063" t="s">
        <v>38181</v>
      </c>
    </row>
    <row r="2064" spans="1:7" ht="15" customHeight="1">
      <c r="A2064" t="s">
        <v>4682</v>
      </c>
      <c r="B2064" t="s">
        <v>16618</v>
      </c>
      <c r="C2064" t="s">
        <v>1884</v>
      </c>
      <c r="D2064" t="s">
        <v>16620</v>
      </c>
      <c r="E2064" t="s">
        <v>16617</v>
      </c>
      <c r="F2064" t="s">
        <v>38260</v>
      </c>
      <c r="G2064" t="s">
        <v>38181</v>
      </c>
    </row>
    <row r="2065" spans="1:7" ht="15" customHeight="1">
      <c r="A2065" t="s">
        <v>4921</v>
      </c>
      <c r="B2065" t="s">
        <v>16727</v>
      </c>
      <c r="C2065" t="s">
        <v>1884</v>
      </c>
      <c r="D2065" t="s">
        <v>16729</v>
      </c>
      <c r="E2065" t="s">
        <v>16726</v>
      </c>
      <c r="F2065" t="s">
        <v>38260</v>
      </c>
      <c r="G2065" t="s">
        <v>38181</v>
      </c>
    </row>
    <row r="2066" spans="1:7" ht="15" customHeight="1">
      <c r="A2066" t="s">
        <v>2768</v>
      </c>
      <c r="B2066" t="s">
        <v>16391</v>
      </c>
      <c r="C2066" t="s">
        <v>1884</v>
      </c>
      <c r="D2066" t="s">
        <v>16393</v>
      </c>
      <c r="E2066" t="s">
        <v>16390</v>
      </c>
      <c r="F2066" t="s">
        <v>38260</v>
      </c>
      <c r="G2066" t="s">
        <v>38181</v>
      </c>
    </row>
    <row r="2067" spans="1:7" ht="15" customHeight="1">
      <c r="A2067" t="s">
        <v>3928</v>
      </c>
      <c r="B2067" t="s">
        <v>16733</v>
      </c>
      <c r="C2067" t="s">
        <v>1884</v>
      </c>
      <c r="D2067" t="s">
        <v>16735</v>
      </c>
      <c r="E2067" t="s">
        <v>16732</v>
      </c>
      <c r="F2067" t="s">
        <v>38260</v>
      </c>
      <c r="G2067" t="s">
        <v>38181</v>
      </c>
    </row>
    <row r="2068" spans="1:7" ht="15" customHeight="1">
      <c r="A2068" t="s">
        <v>16794</v>
      </c>
      <c r="B2068" t="s">
        <v>12376</v>
      </c>
      <c r="C2068" t="s">
        <v>1884</v>
      </c>
      <c r="D2068" t="s">
        <v>16796</v>
      </c>
      <c r="E2068" t="s">
        <v>16793</v>
      </c>
      <c r="F2068" t="s">
        <v>38260</v>
      </c>
      <c r="G2068" t="s">
        <v>38181</v>
      </c>
    </row>
    <row r="2069" spans="1:7" ht="15" customHeight="1">
      <c r="A2069" t="s">
        <v>16822</v>
      </c>
      <c r="B2069" t="s">
        <v>12376</v>
      </c>
      <c r="C2069" t="s">
        <v>1884</v>
      </c>
      <c r="D2069" t="s">
        <v>16824</v>
      </c>
      <c r="E2069" t="s">
        <v>16821</v>
      </c>
      <c r="F2069" t="s">
        <v>38260</v>
      </c>
      <c r="G2069" t="s">
        <v>38181</v>
      </c>
    </row>
    <row r="2070" spans="1:7" ht="15" customHeight="1">
      <c r="A2070" t="s">
        <v>3651</v>
      </c>
      <c r="B2070" t="s">
        <v>16518</v>
      </c>
      <c r="C2070" t="s">
        <v>1884</v>
      </c>
      <c r="D2070" t="s">
        <v>16520</v>
      </c>
      <c r="E2070" t="s">
        <v>16517</v>
      </c>
      <c r="F2070" t="s">
        <v>38260</v>
      </c>
      <c r="G2070" t="s">
        <v>38181</v>
      </c>
    </row>
    <row r="2071" spans="1:7" ht="15" customHeight="1">
      <c r="A2071" t="s">
        <v>6877</v>
      </c>
      <c r="B2071" t="s">
        <v>9004</v>
      </c>
      <c r="C2071" t="s">
        <v>1884</v>
      </c>
      <c r="D2071" t="s">
        <v>16865</v>
      </c>
      <c r="E2071" t="s">
        <v>16863</v>
      </c>
      <c r="F2071" t="s">
        <v>38260</v>
      </c>
      <c r="G2071" t="s">
        <v>38181</v>
      </c>
    </row>
    <row r="2072" spans="1:7" ht="15" customHeight="1">
      <c r="A2072" t="s">
        <v>4987</v>
      </c>
      <c r="B2072" t="s">
        <v>15232</v>
      </c>
      <c r="C2072" t="s">
        <v>1884</v>
      </c>
      <c r="D2072" t="s">
        <v>16459</v>
      </c>
      <c r="E2072" t="s">
        <v>16457</v>
      </c>
      <c r="F2072" t="s">
        <v>38260</v>
      </c>
      <c r="G2072" t="s">
        <v>38181</v>
      </c>
    </row>
    <row r="2073" spans="1:7" ht="15" customHeight="1">
      <c r="A2073" t="s">
        <v>4948</v>
      </c>
      <c r="B2073" t="s">
        <v>16703</v>
      </c>
      <c r="C2073" t="s">
        <v>1884</v>
      </c>
      <c r="D2073" t="s">
        <v>16704</v>
      </c>
      <c r="E2073" t="s">
        <v>16702</v>
      </c>
      <c r="F2073" t="s">
        <v>38260</v>
      </c>
      <c r="G2073" t="s">
        <v>38181</v>
      </c>
    </row>
    <row r="2074" spans="1:7" ht="15" customHeight="1">
      <c r="A2074" t="s">
        <v>11958</v>
      </c>
      <c r="B2074" t="s">
        <v>16807</v>
      </c>
      <c r="C2074" t="s">
        <v>1884</v>
      </c>
      <c r="D2074" t="s">
        <v>16808</v>
      </c>
      <c r="F2074" t="s">
        <v>38260</v>
      </c>
      <c r="G2074" t="s">
        <v>38181</v>
      </c>
    </row>
    <row r="2075" spans="1:7" ht="15" customHeight="1">
      <c r="A2075" t="s">
        <v>4386</v>
      </c>
      <c r="B2075" t="s">
        <v>9698</v>
      </c>
      <c r="C2075" t="s">
        <v>17844</v>
      </c>
      <c r="D2075" t="s">
        <v>17873</v>
      </c>
      <c r="E2075" t="s">
        <v>17871</v>
      </c>
      <c r="F2075" t="s">
        <v>38274</v>
      </c>
      <c r="G2075" t="s">
        <v>38181</v>
      </c>
    </row>
    <row r="2076" spans="1:7" ht="15" customHeight="1">
      <c r="A2076" t="s">
        <v>4813</v>
      </c>
      <c r="B2076" t="s">
        <v>17850</v>
      </c>
      <c r="C2076" t="s">
        <v>17844</v>
      </c>
      <c r="D2076" t="s">
        <v>17851</v>
      </c>
      <c r="E2076" t="s">
        <v>17849</v>
      </c>
      <c r="F2076" t="s">
        <v>38274</v>
      </c>
      <c r="G2076" t="s">
        <v>38181</v>
      </c>
    </row>
    <row r="2077" spans="1:7" ht="15" customHeight="1">
      <c r="A2077" t="s">
        <v>4440</v>
      </c>
      <c r="B2077" t="s">
        <v>17134</v>
      </c>
      <c r="C2077" t="s">
        <v>17844</v>
      </c>
      <c r="D2077" t="s">
        <v>17856</v>
      </c>
      <c r="E2077" t="s">
        <v>17854</v>
      </c>
      <c r="F2077" t="s">
        <v>38274</v>
      </c>
      <c r="G2077" t="s">
        <v>38181</v>
      </c>
    </row>
    <row r="2078" spans="1:7" ht="15" customHeight="1">
      <c r="A2078" t="s">
        <v>4440</v>
      </c>
      <c r="B2078" t="s">
        <v>17859</v>
      </c>
      <c r="C2078" t="s">
        <v>17844</v>
      </c>
      <c r="E2078" t="s">
        <v>17858</v>
      </c>
      <c r="F2078" t="s">
        <v>38274</v>
      </c>
      <c r="G2078" t="s">
        <v>38181</v>
      </c>
    </row>
    <row r="2079" spans="1:7" ht="15" customHeight="1">
      <c r="A2079" t="s">
        <v>4594</v>
      </c>
      <c r="B2079" t="s">
        <v>3093</v>
      </c>
      <c r="C2079" t="s">
        <v>17844</v>
      </c>
      <c r="D2079" t="s">
        <v>17864</v>
      </c>
      <c r="E2079" t="s">
        <v>17862</v>
      </c>
      <c r="F2079" t="s">
        <v>38274</v>
      </c>
      <c r="G2079" t="s">
        <v>38181</v>
      </c>
    </row>
    <row r="2080" spans="1:7" ht="15" customHeight="1">
      <c r="A2080" t="s">
        <v>5190</v>
      </c>
      <c r="B2080" t="s">
        <v>5625</v>
      </c>
      <c r="C2080" t="s">
        <v>17844</v>
      </c>
      <c r="D2080" t="s">
        <v>17846</v>
      </c>
      <c r="E2080" t="s">
        <v>17843</v>
      </c>
      <c r="F2080" t="s">
        <v>38274</v>
      </c>
      <c r="G2080" t="s">
        <v>38181</v>
      </c>
    </row>
    <row r="2081" spans="1:7" ht="15" customHeight="1">
      <c r="A2081" t="s">
        <v>17867</v>
      </c>
      <c r="B2081" t="s">
        <v>15809</v>
      </c>
      <c r="C2081" t="s">
        <v>17844</v>
      </c>
      <c r="D2081" t="s">
        <v>17869</v>
      </c>
      <c r="E2081" t="s">
        <v>17866</v>
      </c>
      <c r="F2081" t="s">
        <v>38274</v>
      </c>
      <c r="G2081" t="s">
        <v>38181</v>
      </c>
    </row>
    <row r="2082" spans="1:7" ht="15" customHeight="1">
      <c r="A2082" t="s">
        <v>4386</v>
      </c>
      <c r="B2082" t="s">
        <v>17877</v>
      </c>
      <c r="C2082" t="s">
        <v>17844</v>
      </c>
      <c r="D2082" t="s">
        <v>17879</v>
      </c>
      <c r="E2082" t="s">
        <v>17876</v>
      </c>
      <c r="F2082" t="s">
        <v>38274</v>
      </c>
      <c r="G2082" t="s">
        <v>38181</v>
      </c>
    </row>
    <row r="2083" spans="1:7" ht="15" customHeight="1">
      <c r="A2083" t="s">
        <v>3945</v>
      </c>
      <c r="B2083" t="s">
        <v>17891</v>
      </c>
      <c r="C2083" t="s">
        <v>17844</v>
      </c>
      <c r="D2083" t="s">
        <v>17893</v>
      </c>
      <c r="E2083" t="s">
        <v>17890</v>
      </c>
      <c r="F2083" t="s">
        <v>38274</v>
      </c>
      <c r="G2083" t="s">
        <v>38181</v>
      </c>
    </row>
    <row r="2084" spans="1:7" ht="15" customHeight="1">
      <c r="A2084" t="s">
        <v>4129</v>
      </c>
      <c r="B2084" t="s">
        <v>17885</v>
      </c>
      <c r="C2084" t="s">
        <v>17844</v>
      </c>
      <c r="D2084" t="s">
        <v>17887</v>
      </c>
      <c r="E2084" t="s">
        <v>17884</v>
      </c>
      <c r="F2084" t="s">
        <v>38274</v>
      </c>
      <c r="G2084" t="s">
        <v>38181</v>
      </c>
    </row>
    <row r="2085" spans="1:7" ht="15" customHeight="1">
      <c r="A2085" t="s">
        <v>6977</v>
      </c>
      <c r="B2085" t="s">
        <v>17907</v>
      </c>
      <c r="C2085" t="s">
        <v>17844</v>
      </c>
      <c r="D2085" t="s">
        <v>17909</v>
      </c>
      <c r="E2085" t="s">
        <v>17906</v>
      </c>
      <c r="F2085" t="s">
        <v>38274</v>
      </c>
      <c r="G2085" t="s">
        <v>38181</v>
      </c>
    </row>
    <row r="2086" spans="1:7" ht="15" customHeight="1">
      <c r="A2086" t="s">
        <v>17902</v>
      </c>
      <c r="B2086" t="s">
        <v>17903</v>
      </c>
      <c r="C2086" t="s">
        <v>17844</v>
      </c>
      <c r="D2086" t="s">
        <v>17904</v>
      </c>
      <c r="E2086" t="s">
        <v>17901</v>
      </c>
      <c r="F2086" t="s">
        <v>38274</v>
      </c>
      <c r="G2086" t="s">
        <v>38181</v>
      </c>
    </row>
    <row r="2087" spans="1:7" ht="15" customHeight="1">
      <c r="A2087" t="s">
        <v>11024</v>
      </c>
      <c r="B2087" t="s">
        <v>11025</v>
      </c>
      <c r="C2087" t="s">
        <v>9935</v>
      </c>
      <c r="D2087" t="s">
        <v>11026</v>
      </c>
      <c r="E2087" t="s">
        <v>11023</v>
      </c>
      <c r="F2087" t="s">
        <v>38180</v>
      </c>
      <c r="G2087" t="s">
        <v>38181</v>
      </c>
    </row>
    <row r="2088" spans="1:7" ht="15" customHeight="1">
      <c r="A2088" t="s">
        <v>5088</v>
      </c>
      <c r="B2088" t="s">
        <v>9934</v>
      </c>
      <c r="C2088" t="s">
        <v>9935</v>
      </c>
      <c r="D2088" t="s">
        <v>9937</v>
      </c>
      <c r="E2088" t="s">
        <v>9933</v>
      </c>
      <c r="F2088" t="s">
        <v>38180</v>
      </c>
      <c r="G2088" t="s">
        <v>38181</v>
      </c>
    </row>
    <row r="2089" spans="1:7" ht="15" customHeight="1">
      <c r="A2089" t="s">
        <v>5729</v>
      </c>
      <c r="B2089" t="s">
        <v>12114</v>
      </c>
      <c r="C2089" t="s">
        <v>9935</v>
      </c>
      <c r="D2089" t="s">
        <v>12116</v>
      </c>
      <c r="E2089" t="s">
        <v>12113</v>
      </c>
      <c r="F2089" t="s">
        <v>38180</v>
      </c>
      <c r="G2089" t="s">
        <v>38181</v>
      </c>
    </row>
    <row r="2090" spans="1:7" ht="15" customHeight="1">
      <c r="A2090" t="s">
        <v>3976</v>
      </c>
      <c r="B2090" t="s">
        <v>11346</v>
      </c>
      <c r="C2090" t="s">
        <v>9935</v>
      </c>
      <c r="D2090" t="s">
        <v>11348</v>
      </c>
      <c r="E2090" t="s">
        <v>11345</v>
      </c>
      <c r="F2090" t="s">
        <v>38180</v>
      </c>
      <c r="G2090" t="s">
        <v>38181</v>
      </c>
    </row>
    <row r="2091" spans="1:7" ht="15" customHeight="1">
      <c r="A2091" t="s">
        <v>10977</v>
      </c>
      <c r="B2091" t="s">
        <v>10978</v>
      </c>
      <c r="C2091" t="s">
        <v>9935</v>
      </c>
      <c r="D2091" t="s">
        <v>10980</v>
      </c>
      <c r="E2091" t="s">
        <v>10976</v>
      </c>
      <c r="F2091" t="s">
        <v>38180</v>
      </c>
      <c r="G2091" t="s">
        <v>38181</v>
      </c>
    </row>
    <row r="2092" spans="1:7" ht="15" customHeight="1">
      <c r="A2092" t="s">
        <v>3278</v>
      </c>
      <c r="B2092" t="s">
        <v>3200</v>
      </c>
      <c r="C2092" t="s">
        <v>9935</v>
      </c>
      <c r="D2092" t="s">
        <v>12414</v>
      </c>
      <c r="E2092" t="s">
        <v>12412</v>
      </c>
      <c r="F2092" t="s">
        <v>38180</v>
      </c>
      <c r="G2092" t="s">
        <v>38181</v>
      </c>
    </row>
    <row r="2093" spans="1:7" ht="15" customHeight="1">
      <c r="A2093" t="s">
        <v>3278</v>
      </c>
      <c r="B2093" t="s">
        <v>12390</v>
      </c>
      <c r="C2093" t="s">
        <v>9935</v>
      </c>
      <c r="D2093" t="s">
        <v>12391</v>
      </c>
      <c r="E2093" t="s">
        <v>12389</v>
      </c>
      <c r="F2093" t="s">
        <v>38180</v>
      </c>
      <c r="G2093" t="s">
        <v>38181</v>
      </c>
    </row>
    <row r="2094" spans="1:7" ht="15" customHeight="1">
      <c r="A2094" t="s">
        <v>6296</v>
      </c>
      <c r="B2094" t="s">
        <v>11030</v>
      </c>
      <c r="C2094" t="s">
        <v>9935</v>
      </c>
      <c r="D2094" t="s">
        <v>11032</v>
      </c>
      <c r="E2094" t="s">
        <v>11029</v>
      </c>
      <c r="F2094" t="s">
        <v>38180</v>
      </c>
      <c r="G2094" t="s">
        <v>38181</v>
      </c>
    </row>
    <row r="2095" spans="1:7" ht="15" customHeight="1">
      <c r="A2095" t="s">
        <v>12628</v>
      </c>
      <c r="B2095" t="s">
        <v>12629</v>
      </c>
      <c r="C2095" t="s">
        <v>9935</v>
      </c>
      <c r="D2095" t="s">
        <v>12631</v>
      </c>
      <c r="E2095" t="s">
        <v>12627</v>
      </c>
      <c r="F2095" t="s">
        <v>38180</v>
      </c>
      <c r="G2095" t="s">
        <v>38181</v>
      </c>
    </row>
    <row r="2096" spans="1:7" ht="15" customHeight="1">
      <c r="A2096" t="s">
        <v>2627</v>
      </c>
      <c r="B2096" t="s">
        <v>12966</v>
      </c>
      <c r="C2096" t="s">
        <v>9935</v>
      </c>
      <c r="D2096" t="s">
        <v>12967</v>
      </c>
      <c r="E2096" t="s">
        <v>12965</v>
      </c>
      <c r="F2096" t="s">
        <v>38180</v>
      </c>
      <c r="G2096" t="s">
        <v>38181</v>
      </c>
    </row>
    <row r="2097" spans="1:7" ht="15" customHeight="1">
      <c r="A2097" t="s">
        <v>10163</v>
      </c>
      <c r="B2097" t="s">
        <v>8667</v>
      </c>
      <c r="C2097" t="s">
        <v>9935</v>
      </c>
      <c r="D2097" t="s">
        <v>10165</v>
      </c>
      <c r="E2097" t="s">
        <v>10162</v>
      </c>
      <c r="F2097" t="s">
        <v>38180</v>
      </c>
      <c r="G2097" t="s">
        <v>38181</v>
      </c>
    </row>
    <row r="2098" spans="1:7" ht="15" customHeight="1">
      <c r="A2098" t="s">
        <v>11036</v>
      </c>
      <c r="B2098" t="s">
        <v>11037</v>
      </c>
      <c r="C2098" t="s">
        <v>9935</v>
      </c>
      <c r="D2098" t="s">
        <v>11039</v>
      </c>
      <c r="E2098" t="s">
        <v>11035</v>
      </c>
      <c r="F2098" t="s">
        <v>38180</v>
      </c>
      <c r="G2098" t="s">
        <v>38181</v>
      </c>
    </row>
    <row r="2099" spans="1:7" ht="15" customHeight="1">
      <c r="A2099" t="s">
        <v>6715</v>
      </c>
      <c r="B2099" t="s">
        <v>12032</v>
      </c>
      <c r="C2099" t="s">
        <v>9935</v>
      </c>
      <c r="D2099" t="s">
        <v>12034</v>
      </c>
      <c r="E2099" t="s">
        <v>12031</v>
      </c>
      <c r="F2099" t="s">
        <v>38180</v>
      </c>
      <c r="G2099" t="s">
        <v>38181</v>
      </c>
    </row>
    <row r="2100" spans="1:7" ht="15" customHeight="1">
      <c r="A2100" t="s">
        <v>3804</v>
      </c>
      <c r="B2100" t="s">
        <v>11724</v>
      </c>
      <c r="C2100" t="s">
        <v>9935</v>
      </c>
      <c r="D2100" t="s">
        <v>11726</v>
      </c>
      <c r="E2100" t="s">
        <v>11723</v>
      </c>
      <c r="F2100" t="s">
        <v>38180</v>
      </c>
      <c r="G2100" t="s">
        <v>38181</v>
      </c>
    </row>
    <row r="2101" spans="1:7" ht="15" customHeight="1">
      <c r="A2101" t="s">
        <v>9633</v>
      </c>
      <c r="B2101" t="s">
        <v>11532</v>
      </c>
      <c r="C2101" t="s">
        <v>9935</v>
      </c>
      <c r="D2101" t="s">
        <v>11534</v>
      </c>
      <c r="E2101" t="s">
        <v>11531</v>
      </c>
      <c r="F2101" t="s">
        <v>38180</v>
      </c>
      <c r="G2101" t="s">
        <v>38181</v>
      </c>
    </row>
    <row r="2102" spans="1:7" ht="15" customHeight="1">
      <c r="A2102" t="s">
        <v>4594</v>
      </c>
      <c r="B2102" t="s">
        <v>10577</v>
      </c>
      <c r="C2102" t="s">
        <v>9935</v>
      </c>
      <c r="D2102" t="s">
        <v>10579</v>
      </c>
      <c r="E2102" t="s">
        <v>10576</v>
      </c>
      <c r="F2102" t="s">
        <v>38180</v>
      </c>
      <c r="G2102" t="s">
        <v>38181</v>
      </c>
    </row>
    <row r="2103" spans="1:7" ht="15" customHeight="1">
      <c r="A2103" t="s">
        <v>13502</v>
      </c>
      <c r="B2103" t="s">
        <v>13503</v>
      </c>
      <c r="C2103" t="s">
        <v>9935</v>
      </c>
      <c r="D2103" t="s">
        <v>13505</v>
      </c>
      <c r="E2103" t="s">
        <v>13501</v>
      </c>
      <c r="F2103" t="s">
        <v>38180</v>
      </c>
      <c r="G2103" t="s">
        <v>38181</v>
      </c>
    </row>
    <row r="2104" spans="1:7" ht="15" customHeight="1">
      <c r="A2104" t="s">
        <v>5863</v>
      </c>
      <c r="B2104" t="s">
        <v>13306</v>
      </c>
      <c r="C2104" t="s">
        <v>9935</v>
      </c>
      <c r="D2104" t="s">
        <v>13308</v>
      </c>
      <c r="E2104" t="s">
        <v>13305</v>
      </c>
      <c r="F2104" t="s">
        <v>38180</v>
      </c>
      <c r="G2104" t="s">
        <v>38181</v>
      </c>
    </row>
    <row r="2105" spans="1:7" ht="15" customHeight="1">
      <c r="A2105" t="s">
        <v>13049</v>
      </c>
      <c r="B2105" t="s">
        <v>13050</v>
      </c>
      <c r="C2105" t="s">
        <v>9935</v>
      </c>
      <c r="D2105" t="s">
        <v>13052</v>
      </c>
      <c r="E2105" t="s">
        <v>13048</v>
      </c>
      <c r="F2105" t="s">
        <v>38180</v>
      </c>
      <c r="G2105" t="s">
        <v>38181</v>
      </c>
    </row>
    <row r="2106" spans="1:7" ht="15" customHeight="1">
      <c r="A2106" t="s">
        <v>2311</v>
      </c>
      <c r="B2106" t="s">
        <v>13223</v>
      </c>
      <c r="C2106" t="s">
        <v>9935</v>
      </c>
      <c r="D2106" t="s">
        <v>13225</v>
      </c>
      <c r="E2106" t="s">
        <v>13222</v>
      </c>
      <c r="F2106" t="s">
        <v>38180</v>
      </c>
      <c r="G2106" t="s">
        <v>38181</v>
      </c>
    </row>
    <row r="2107" spans="1:7" ht="15" customHeight="1">
      <c r="A2107" t="s">
        <v>3013</v>
      </c>
      <c r="B2107" t="s">
        <v>12701</v>
      </c>
      <c r="C2107" t="s">
        <v>9935</v>
      </c>
      <c r="D2107" t="s">
        <v>12702</v>
      </c>
      <c r="E2107" t="s">
        <v>12700</v>
      </c>
      <c r="F2107" t="s">
        <v>38180</v>
      </c>
      <c r="G2107" t="s">
        <v>38181</v>
      </c>
    </row>
    <row r="2108" spans="1:7" ht="15" customHeight="1">
      <c r="A2108" t="s">
        <v>5802</v>
      </c>
      <c r="B2108" t="s">
        <v>17983</v>
      </c>
      <c r="C2108" t="s">
        <v>17977</v>
      </c>
      <c r="D2108" t="s">
        <v>17985</v>
      </c>
      <c r="E2108" t="s">
        <v>17982</v>
      </c>
      <c r="F2108" t="s">
        <v>38275</v>
      </c>
      <c r="G2108" t="s">
        <v>38181</v>
      </c>
    </row>
    <row r="2109" spans="1:7" ht="15" customHeight="1">
      <c r="A2109" t="s">
        <v>3560</v>
      </c>
      <c r="B2109" t="s">
        <v>17976</v>
      </c>
      <c r="C2109" t="s">
        <v>17977</v>
      </c>
      <c r="D2109" t="s">
        <v>17979</v>
      </c>
      <c r="E2109" t="s">
        <v>17975</v>
      </c>
      <c r="F2109" t="s">
        <v>38275</v>
      </c>
      <c r="G2109" t="s">
        <v>38181</v>
      </c>
    </row>
    <row r="2110" spans="1:7" ht="15" customHeight="1">
      <c r="A2110" t="s">
        <v>17002</v>
      </c>
      <c r="B2110" t="s">
        <v>17003</v>
      </c>
      <c r="C2110" t="s">
        <v>1718</v>
      </c>
      <c r="D2110" t="s">
        <v>17005</v>
      </c>
      <c r="E2110" t="s">
        <v>17001</v>
      </c>
      <c r="F2110" t="s">
        <v>38276</v>
      </c>
      <c r="G2110" t="s">
        <v>38181</v>
      </c>
    </row>
    <row r="2111" spans="1:7" ht="15" customHeight="1">
      <c r="A2111" t="s">
        <v>17018</v>
      </c>
      <c r="B2111" t="s">
        <v>17019</v>
      </c>
      <c r="C2111" t="s">
        <v>1718</v>
      </c>
      <c r="D2111" t="s">
        <v>17020</v>
      </c>
      <c r="E2111" t="s">
        <v>17017</v>
      </c>
      <c r="F2111" t="s">
        <v>38276</v>
      </c>
      <c r="G2111" t="s">
        <v>38181</v>
      </c>
    </row>
    <row r="2112" spans="1:7" ht="15" customHeight="1">
      <c r="A2112" t="s">
        <v>4346</v>
      </c>
      <c r="B2112" t="s">
        <v>16973</v>
      </c>
      <c r="C2112" t="s">
        <v>1718</v>
      </c>
      <c r="D2112" t="s">
        <v>16975</v>
      </c>
      <c r="E2112" t="s">
        <v>16972</v>
      </c>
      <c r="F2112" t="s">
        <v>38276</v>
      </c>
      <c r="G2112" t="s">
        <v>38181</v>
      </c>
    </row>
    <row r="2113" spans="1:7" ht="15" customHeight="1">
      <c r="A2113" t="s">
        <v>8733</v>
      </c>
      <c r="B2113" t="s">
        <v>2559</v>
      </c>
      <c r="C2113" t="s">
        <v>1718</v>
      </c>
      <c r="D2113" t="s">
        <v>16995</v>
      </c>
      <c r="E2113" t="s">
        <v>16994</v>
      </c>
      <c r="F2113" t="s">
        <v>38276</v>
      </c>
      <c r="G2113" t="s">
        <v>38181</v>
      </c>
    </row>
    <row r="2114" spans="1:7" ht="15" customHeight="1">
      <c r="A2114" t="s">
        <v>7708</v>
      </c>
      <c r="B2114" t="s">
        <v>17047</v>
      </c>
      <c r="C2114" t="s">
        <v>1718</v>
      </c>
      <c r="D2114" t="s">
        <v>17049</v>
      </c>
      <c r="E2114" t="s">
        <v>17046</v>
      </c>
      <c r="F2114" t="s">
        <v>38276</v>
      </c>
      <c r="G2114" t="s">
        <v>38181</v>
      </c>
    </row>
    <row r="2115" spans="1:7" ht="15" customHeight="1">
      <c r="A2115" t="s">
        <v>15465</v>
      </c>
      <c r="B2115" t="s">
        <v>16991</v>
      </c>
      <c r="C2115" t="s">
        <v>1718</v>
      </c>
      <c r="D2115" t="s">
        <v>16993</v>
      </c>
      <c r="E2115" t="s">
        <v>16990</v>
      </c>
      <c r="F2115" t="s">
        <v>38276</v>
      </c>
      <c r="G2115" t="s">
        <v>38181</v>
      </c>
    </row>
    <row r="2116" spans="1:7" ht="15" customHeight="1">
      <c r="A2116" t="s">
        <v>3804</v>
      </c>
      <c r="B2116" t="s">
        <v>17028</v>
      </c>
      <c r="C2116" t="s">
        <v>1718</v>
      </c>
      <c r="D2116" t="s">
        <v>17030</v>
      </c>
      <c r="E2116" t="s">
        <v>17027</v>
      </c>
      <c r="F2116" t="s">
        <v>38276</v>
      </c>
      <c r="G2116" t="s">
        <v>38181</v>
      </c>
    </row>
    <row r="2117" spans="1:7" ht="15" customHeight="1">
      <c r="A2117" t="s">
        <v>4682</v>
      </c>
      <c r="B2117" t="s">
        <v>17009</v>
      </c>
      <c r="C2117" t="s">
        <v>1718</v>
      </c>
      <c r="D2117" t="s">
        <v>17011</v>
      </c>
      <c r="E2117" t="s">
        <v>17008</v>
      </c>
      <c r="F2117" t="s">
        <v>38276</v>
      </c>
      <c r="G2117" t="s">
        <v>38181</v>
      </c>
    </row>
    <row r="2118" spans="1:7" ht="15" customHeight="1">
      <c r="A2118" t="s">
        <v>2354</v>
      </c>
      <c r="B2118" t="s">
        <v>8296</v>
      </c>
      <c r="C2118" t="s">
        <v>1718</v>
      </c>
      <c r="D2118" t="s">
        <v>16989</v>
      </c>
      <c r="E2118" t="s">
        <v>16987</v>
      </c>
      <c r="F2118" t="s">
        <v>38276</v>
      </c>
      <c r="G2118" t="s">
        <v>38181</v>
      </c>
    </row>
    <row r="2119" spans="1:7" ht="15" customHeight="1">
      <c r="A2119" t="s">
        <v>17042</v>
      </c>
      <c r="B2119" t="s">
        <v>17043</v>
      </c>
      <c r="C2119" t="s">
        <v>1718</v>
      </c>
      <c r="D2119" t="s">
        <v>17044</v>
      </c>
      <c r="E2119" t="s">
        <v>17041</v>
      </c>
      <c r="F2119" t="s">
        <v>38276</v>
      </c>
      <c r="G2119" t="s">
        <v>38181</v>
      </c>
    </row>
    <row r="2120" spans="1:7" ht="15" customHeight="1">
      <c r="A2120" t="s">
        <v>16983</v>
      </c>
      <c r="B2120" t="s">
        <v>16984</v>
      </c>
      <c r="C2120" t="s">
        <v>1718</v>
      </c>
      <c r="D2120" t="s">
        <v>16986</v>
      </c>
      <c r="E2120" t="s">
        <v>16982</v>
      </c>
      <c r="F2120" t="s">
        <v>38276</v>
      </c>
      <c r="G2120" t="s">
        <v>38181</v>
      </c>
    </row>
    <row r="2121" spans="1:7" ht="15" customHeight="1">
      <c r="A2121" t="s">
        <v>9706</v>
      </c>
      <c r="B2121" t="s">
        <v>17038</v>
      </c>
      <c r="C2121" t="s">
        <v>1718</v>
      </c>
      <c r="D2121" t="s">
        <v>17040</v>
      </c>
      <c r="E2121" t="s">
        <v>17037</v>
      </c>
      <c r="F2121" t="s">
        <v>38276</v>
      </c>
      <c r="G2121" t="s">
        <v>38181</v>
      </c>
    </row>
    <row r="2122" spans="1:7" ht="15" customHeight="1">
      <c r="A2122" t="s">
        <v>17032</v>
      </c>
      <c r="B2122" t="s">
        <v>17033</v>
      </c>
      <c r="C2122" t="s">
        <v>1718</v>
      </c>
      <c r="D2122" t="s">
        <v>17035</v>
      </c>
      <c r="E2122" t="s">
        <v>17031</v>
      </c>
      <c r="F2122" t="s">
        <v>38276</v>
      </c>
      <c r="G2122" t="s">
        <v>38181</v>
      </c>
    </row>
    <row r="2123" spans="1:7" ht="15" customHeight="1">
      <c r="A2123" t="s">
        <v>4440</v>
      </c>
      <c r="B2123" t="s">
        <v>17013</v>
      </c>
      <c r="C2123" t="s">
        <v>1718</v>
      </c>
      <c r="D2123" t="s">
        <v>17015</v>
      </c>
      <c r="E2123" t="s">
        <v>17012</v>
      </c>
      <c r="F2123" t="s">
        <v>38276</v>
      </c>
      <c r="G2123" t="s">
        <v>38181</v>
      </c>
    </row>
    <row r="2124" spans="1:7" ht="15" customHeight="1">
      <c r="A2124" t="s">
        <v>8339</v>
      </c>
      <c r="B2124" t="s">
        <v>17023</v>
      </c>
      <c r="C2124" t="s">
        <v>1718</v>
      </c>
      <c r="D2124" t="s">
        <v>17025</v>
      </c>
      <c r="E2124" t="s">
        <v>17022</v>
      </c>
      <c r="F2124" t="s">
        <v>38276</v>
      </c>
      <c r="G2124" t="s">
        <v>38181</v>
      </c>
    </row>
    <row r="2125" spans="1:7" ht="15" customHeight="1">
      <c r="A2125" t="s">
        <v>4862</v>
      </c>
      <c r="B2125" t="s">
        <v>3402</v>
      </c>
      <c r="C2125" t="s">
        <v>1718</v>
      </c>
      <c r="D2125" t="s">
        <v>17007</v>
      </c>
      <c r="E2125" t="s">
        <v>17006</v>
      </c>
      <c r="F2125" t="s">
        <v>38276</v>
      </c>
      <c r="G2125" t="s">
        <v>38181</v>
      </c>
    </row>
    <row r="2126" spans="1:7" ht="15" customHeight="1">
      <c r="A2126" t="s">
        <v>4551</v>
      </c>
      <c r="B2126" t="s">
        <v>16997</v>
      </c>
      <c r="C2126" t="s">
        <v>1718</v>
      </c>
      <c r="D2126" t="s">
        <v>16999</v>
      </c>
      <c r="E2126" t="s">
        <v>16996</v>
      </c>
      <c r="F2126" t="s">
        <v>38276</v>
      </c>
      <c r="G2126" t="s">
        <v>38181</v>
      </c>
    </row>
    <row r="2127" spans="1:7" ht="15" customHeight="1">
      <c r="A2127" t="s">
        <v>3859</v>
      </c>
      <c r="B2127" t="s">
        <v>4561</v>
      </c>
      <c r="C2127" t="s">
        <v>1718</v>
      </c>
      <c r="D2127" t="s">
        <v>16980</v>
      </c>
      <c r="E2127" t="s">
        <v>16978</v>
      </c>
      <c r="F2127" t="s">
        <v>38276</v>
      </c>
      <c r="G2127" t="s">
        <v>38181</v>
      </c>
    </row>
    <row r="2128" spans="1:7" ht="15" customHeight="1">
      <c r="A2128" t="s">
        <v>17181</v>
      </c>
      <c r="B2128" t="s">
        <v>17182</v>
      </c>
      <c r="C2128" t="s">
        <v>17183</v>
      </c>
      <c r="D2128" t="s">
        <v>17185</v>
      </c>
      <c r="E2128" t="s">
        <v>17180</v>
      </c>
      <c r="F2128" t="s">
        <v>38277</v>
      </c>
      <c r="G2128" t="s">
        <v>38181</v>
      </c>
    </row>
    <row r="2129" spans="1:7" ht="15" customHeight="1">
      <c r="A2129" t="s">
        <v>5214</v>
      </c>
      <c r="B2129" t="s">
        <v>17188</v>
      </c>
      <c r="C2129" t="s">
        <v>17183</v>
      </c>
      <c r="D2129" t="s">
        <v>17190</v>
      </c>
      <c r="E2129" t="s">
        <v>17187</v>
      </c>
      <c r="F2129" t="s">
        <v>38277</v>
      </c>
      <c r="G2129" t="s">
        <v>38181</v>
      </c>
    </row>
    <row r="2130" spans="1:7" ht="15" customHeight="1">
      <c r="A2130" t="s">
        <v>4440</v>
      </c>
      <c r="B2130" t="s">
        <v>17213</v>
      </c>
      <c r="C2130" t="s">
        <v>17183</v>
      </c>
      <c r="D2130" t="s">
        <v>17214</v>
      </c>
      <c r="E2130" t="s">
        <v>17212</v>
      </c>
      <c r="F2130" t="s">
        <v>38277</v>
      </c>
      <c r="G2130" t="s">
        <v>38181</v>
      </c>
    </row>
    <row r="2131" spans="1:7" ht="15" customHeight="1">
      <c r="A2131" t="s">
        <v>17254</v>
      </c>
      <c r="B2131" t="s">
        <v>17255</v>
      </c>
      <c r="C2131" t="s">
        <v>17183</v>
      </c>
      <c r="D2131" t="s">
        <v>17256</v>
      </c>
      <c r="E2131" t="s">
        <v>17253</v>
      </c>
      <c r="F2131" t="s">
        <v>38277</v>
      </c>
      <c r="G2131" t="s">
        <v>38181</v>
      </c>
    </row>
    <row r="2132" spans="1:7" ht="15" customHeight="1">
      <c r="A2132" t="s">
        <v>3494</v>
      </c>
      <c r="B2132" t="s">
        <v>17279</v>
      </c>
      <c r="C2132" t="s">
        <v>17183</v>
      </c>
      <c r="D2132" t="s">
        <v>17281</v>
      </c>
      <c r="E2132" t="s">
        <v>17278</v>
      </c>
      <c r="F2132" t="s">
        <v>38277</v>
      </c>
      <c r="G2132" t="s">
        <v>38181</v>
      </c>
    </row>
    <row r="2133" spans="1:7" ht="15" customHeight="1">
      <c r="A2133" t="s">
        <v>3221</v>
      </c>
      <c r="B2133" t="s">
        <v>17236</v>
      </c>
      <c r="C2133" t="s">
        <v>17183</v>
      </c>
      <c r="D2133" t="s">
        <v>17237</v>
      </c>
      <c r="E2133" t="s">
        <v>17235</v>
      </c>
      <c r="F2133" t="s">
        <v>38277</v>
      </c>
      <c r="G2133" t="s">
        <v>38181</v>
      </c>
    </row>
    <row r="2134" spans="1:7" ht="15" customHeight="1">
      <c r="A2134" t="s">
        <v>10140</v>
      </c>
      <c r="B2134" t="s">
        <v>17206</v>
      </c>
      <c r="C2134" t="s">
        <v>17183</v>
      </c>
      <c r="D2134" t="s">
        <v>17207</v>
      </c>
      <c r="E2134" t="s">
        <v>17205</v>
      </c>
      <c r="F2134" t="s">
        <v>38277</v>
      </c>
      <c r="G2134" t="s">
        <v>38181</v>
      </c>
    </row>
    <row r="2135" spans="1:7" ht="15" customHeight="1">
      <c r="A2135" t="s">
        <v>17240</v>
      </c>
      <c r="B2135" t="s">
        <v>17241</v>
      </c>
      <c r="C2135" t="s">
        <v>17183</v>
      </c>
      <c r="D2135" t="s">
        <v>17242</v>
      </c>
      <c r="E2135" t="s">
        <v>17239</v>
      </c>
      <c r="F2135" t="s">
        <v>38277</v>
      </c>
      <c r="G2135" t="s">
        <v>38181</v>
      </c>
    </row>
    <row r="2136" spans="1:7" ht="15" customHeight="1">
      <c r="A2136" t="s">
        <v>2690</v>
      </c>
      <c r="B2136" t="s">
        <v>17258</v>
      </c>
      <c r="C2136" t="s">
        <v>17183</v>
      </c>
      <c r="D2136" t="s">
        <v>17260</v>
      </c>
      <c r="E2136" t="s">
        <v>17257</v>
      </c>
      <c r="F2136" t="s">
        <v>38277</v>
      </c>
      <c r="G2136" t="s">
        <v>38181</v>
      </c>
    </row>
    <row r="2137" spans="1:7" ht="15" customHeight="1">
      <c r="A2137" t="s">
        <v>17201</v>
      </c>
      <c r="B2137" t="s">
        <v>17202</v>
      </c>
      <c r="C2137" t="s">
        <v>17183</v>
      </c>
      <c r="D2137" t="s">
        <v>17204</v>
      </c>
      <c r="E2137" t="s">
        <v>17200</v>
      </c>
      <c r="F2137" t="s">
        <v>38277</v>
      </c>
      <c r="G2137" t="s">
        <v>38181</v>
      </c>
    </row>
    <row r="2138" spans="1:7" ht="15" customHeight="1">
      <c r="A2138" t="s">
        <v>17209</v>
      </c>
      <c r="B2138" t="s">
        <v>2586</v>
      </c>
      <c r="C2138" t="s">
        <v>17183</v>
      </c>
      <c r="D2138" t="s">
        <v>17211</v>
      </c>
      <c r="E2138" t="s">
        <v>17208</v>
      </c>
      <c r="F2138" t="s">
        <v>38277</v>
      </c>
      <c r="G2138" t="s">
        <v>38181</v>
      </c>
    </row>
    <row r="2139" spans="1:7" ht="15" customHeight="1">
      <c r="A2139" t="s">
        <v>4440</v>
      </c>
      <c r="B2139" t="s">
        <v>17216</v>
      </c>
      <c r="C2139" t="s">
        <v>17183</v>
      </c>
      <c r="D2139" t="s">
        <v>17218</v>
      </c>
      <c r="E2139" t="s">
        <v>17215</v>
      </c>
      <c r="F2139" t="s">
        <v>38277</v>
      </c>
      <c r="G2139" t="s">
        <v>38181</v>
      </c>
    </row>
    <row r="2140" spans="1:7" ht="15" customHeight="1">
      <c r="A2140" t="s">
        <v>3990</v>
      </c>
      <c r="B2140" t="s">
        <v>17226</v>
      </c>
      <c r="C2140" t="s">
        <v>17183</v>
      </c>
      <c r="D2140" t="s">
        <v>17228</v>
      </c>
      <c r="E2140" t="s">
        <v>17225</v>
      </c>
      <c r="F2140" t="s">
        <v>38277</v>
      </c>
      <c r="G2140" t="s">
        <v>38181</v>
      </c>
    </row>
    <row r="2141" spans="1:7" ht="15" customHeight="1">
      <c r="A2141" t="s">
        <v>17220</v>
      </c>
      <c r="B2141" t="s">
        <v>17221</v>
      </c>
      <c r="C2141" t="s">
        <v>17183</v>
      </c>
      <c r="D2141" t="s">
        <v>17223</v>
      </c>
      <c r="E2141" t="s">
        <v>17219</v>
      </c>
      <c r="F2141" t="s">
        <v>38277</v>
      </c>
      <c r="G2141" t="s">
        <v>38181</v>
      </c>
    </row>
    <row r="2142" spans="1:7" ht="15" customHeight="1">
      <c r="A2142" t="s">
        <v>17262</v>
      </c>
      <c r="B2142" t="s">
        <v>11532</v>
      </c>
      <c r="C2142" t="s">
        <v>17183</v>
      </c>
      <c r="D2142" t="s">
        <v>17264</v>
      </c>
      <c r="E2142" t="s">
        <v>17261</v>
      </c>
      <c r="F2142" t="s">
        <v>38277</v>
      </c>
      <c r="G2142" t="s">
        <v>38181</v>
      </c>
    </row>
    <row r="2143" spans="1:7" ht="15" customHeight="1">
      <c r="A2143" t="s">
        <v>13144</v>
      </c>
      <c r="B2143" t="s">
        <v>17266</v>
      </c>
      <c r="C2143" t="s">
        <v>17183</v>
      </c>
      <c r="D2143" t="s">
        <v>17267</v>
      </c>
      <c r="E2143" t="s">
        <v>17265</v>
      </c>
      <c r="F2143" t="s">
        <v>38277</v>
      </c>
      <c r="G2143" t="s">
        <v>38181</v>
      </c>
    </row>
    <row r="2144" spans="1:7" ht="15" customHeight="1">
      <c r="A2144" t="s">
        <v>17245</v>
      </c>
      <c r="B2144" t="s">
        <v>6497</v>
      </c>
      <c r="C2144" t="s">
        <v>17183</v>
      </c>
      <c r="D2144" t="s">
        <v>17246</v>
      </c>
      <c r="E2144" t="s">
        <v>17244</v>
      </c>
      <c r="F2144" t="s">
        <v>38277</v>
      </c>
      <c r="G2144" t="s">
        <v>38181</v>
      </c>
    </row>
    <row r="2145" spans="1:7" ht="15" customHeight="1">
      <c r="A2145" t="s">
        <v>9549</v>
      </c>
      <c r="B2145" t="s">
        <v>17283</v>
      </c>
      <c r="C2145" t="s">
        <v>17183</v>
      </c>
      <c r="D2145" t="s">
        <v>17285</v>
      </c>
      <c r="E2145" t="s">
        <v>17282</v>
      </c>
      <c r="F2145" t="s">
        <v>38277</v>
      </c>
      <c r="G2145" t="s">
        <v>38181</v>
      </c>
    </row>
    <row r="2146" spans="1:7" ht="15" customHeight="1">
      <c r="A2146" t="s">
        <v>3875</v>
      </c>
      <c r="B2146" t="s">
        <v>17231</v>
      </c>
      <c r="C2146" t="s">
        <v>17183</v>
      </c>
      <c r="D2146" t="s">
        <v>17233</v>
      </c>
      <c r="E2146" t="s">
        <v>17230</v>
      </c>
      <c r="F2146" t="s">
        <v>38277</v>
      </c>
      <c r="G2146" t="s">
        <v>38181</v>
      </c>
    </row>
    <row r="2147" spans="1:7" ht="15" customHeight="1">
      <c r="A2147" t="s">
        <v>8588</v>
      </c>
      <c r="B2147" t="s">
        <v>5210</v>
      </c>
      <c r="C2147" t="s">
        <v>17183</v>
      </c>
      <c r="D2147" t="s">
        <v>17252</v>
      </c>
      <c r="E2147" t="s">
        <v>17250</v>
      </c>
      <c r="F2147" t="s">
        <v>38277</v>
      </c>
      <c r="G2147" t="s">
        <v>38181</v>
      </c>
    </row>
    <row r="2148" spans="1:7" ht="15" customHeight="1">
      <c r="A2148" t="s">
        <v>17248</v>
      </c>
      <c r="B2148" t="s">
        <v>7112</v>
      </c>
      <c r="C2148" t="s">
        <v>17183</v>
      </c>
      <c r="D2148" t="s">
        <v>17249</v>
      </c>
      <c r="E2148" t="s">
        <v>17247</v>
      </c>
      <c r="F2148" t="s">
        <v>38277</v>
      </c>
      <c r="G2148" t="s">
        <v>38181</v>
      </c>
    </row>
    <row r="2149" spans="1:7" ht="15" customHeight="1">
      <c r="A2149" t="s">
        <v>17275</v>
      </c>
      <c r="B2149" t="s">
        <v>14161</v>
      </c>
      <c r="C2149" t="s">
        <v>17183</v>
      </c>
      <c r="D2149" t="s">
        <v>17277</v>
      </c>
      <c r="E2149" t="s">
        <v>17274</v>
      </c>
      <c r="F2149" t="s">
        <v>38277</v>
      </c>
      <c r="G2149" t="s">
        <v>38181</v>
      </c>
    </row>
    <row r="2150" spans="1:7" ht="15" customHeight="1">
      <c r="A2150" t="s">
        <v>5004</v>
      </c>
      <c r="B2150" t="s">
        <v>17193</v>
      </c>
      <c r="C2150" t="s">
        <v>17183</v>
      </c>
      <c r="D2150" t="s">
        <v>17195</v>
      </c>
      <c r="E2150" t="s">
        <v>17192</v>
      </c>
      <c r="F2150" t="s">
        <v>38277</v>
      </c>
      <c r="G2150" t="s">
        <v>38181</v>
      </c>
    </row>
    <row r="2151" spans="1:7" ht="15" customHeight="1">
      <c r="A2151" t="s">
        <v>17270</v>
      </c>
      <c r="B2151" t="s">
        <v>17271</v>
      </c>
      <c r="C2151" t="s">
        <v>17183</v>
      </c>
      <c r="D2151" t="s">
        <v>17273</v>
      </c>
      <c r="E2151" t="s">
        <v>17269</v>
      </c>
      <c r="F2151" t="s">
        <v>38277</v>
      </c>
      <c r="G2151" t="s">
        <v>38181</v>
      </c>
    </row>
    <row r="2152" spans="1:7" ht="15" customHeight="1">
      <c r="A2152" t="s">
        <v>4943</v>
      </c>
      <c r="B2152" t="s">
        <v>9715</v>
      </c>
      <c r="C2152" t="s">
        <v>17183</v>
      </c>
      <c r="D2152" t="s">
        <v>17198</v>
      </c>
      <c r="E2152" t="s">
        <v>17196</v>
      </c>
      <c r="F2152" t="s">
        <v>38277</v>
      </c>
      <c r="G2152" t="s">
        <v>38181</v>
      </c>
    </row>
    <row r="2153" spans="1:7" ht="15" customHeight="1">
      <c r="A2153" t="s">
        <v>8871</v>
      </c>
      <c r="B2153" t="s">
        <v>8872</v>
      </c>
      <c r="C2153" t="s">
        <v>1518</v>
      </c>
      <c r="D2153" t="s">
        <v>8873</v>
      </c>
      <c r="E2153" t="s">
        <v>8870</v>
      </c>
      <c r="F2153" t="s">
        <v>38182</v>
      </c>
      <c r="G2153" t="s">
        <v>38181</v>
      </c>
    </row>
    <row r="2154" spans="1:7" ht="15" customHeight="1">
      <c r="A2154" t="s">
        <v>2768</v>
      </c>
      <c r="B2154" t="s">
        <v>8878</v>
      </c>
      <c r="C2154" t="s">
        <v>308</v>
      </c>
      <c r="D2154" t="s">
        <v>8880</v>
      </c>
      <c r="F2154" t="s">
        <v>38182</v>
      </c>
      <c r="G2154" t="s">
        <v>38181</v>
      </c>
    </row>
    <row r="2155" spans="1:7" ht="15" customHeight="1">
      <c r="A2155" t="s">
        <v>7185</v>
      </c>
      <c r="B2155" t="s">
        <v>2595</v>
      </c>
      <c r="C2155" t="s">
        <v>308</v>
      </c>
      <c r="D2155" t="s">
        <v>8883</v>
      </c>
      <c r="E2155" t="s">
        <v>8881</v>
      </c>
      <c r="F2155" t="s">
        <v>38185</v>
      </c>
      <c r="G2155" t="s">
        <v>38181</v>
      </c>
    </row>
    <row r="2156" spans="1:7" ht="15" customHeight="1">
      <c r="A2156" t="s">
        <v>8889</v>
      </c>
      <c r="B2156" t="s">
        <v>4982</v>
      </c>
      <c r="C2156" t="s">
        <v>154</v>
      </c>
      <c r="D2156" t="s">
        <v>8890</v>
      </c>
      <c r="E2156" t="s">
        <v>8888</v>
      </c>
      <c r="F2156" t="s">
        <v>38278</v>
      </c>
      <c r="G2156" t="s">
        <v>38181</v>
      </c>
    </row>
    <row r="2157" spans="1:7" ht="15" customHeight="1">
      <c r="A2157" t="s">
        <v>3057</v>
      </c>
      <c r="B2157" t="s">
        <v>8885</v>
      </c>
      <c r="C2157" t="s">
        <v>154</v>
      </c>
      <c r="D2157" t="s">
        <v>8887</v>
      </c>
      <c r="E2157" t="s">
        <v>8884</v>
      </c>
      <c r="F2157" t="s">
        <v>38182</v>
      </c>
      <c r="G2157" t="s">
        <v>38181</v>
      </c>
    </row>
    <row r="2158" spans="1:7" ht="15" customHeight="1">
      <c r="A2158" t="s">
        <v>2627</v>
      </c>
      <c r="B2158" t="s">
        <v>8896</v>
      </c>
      <c r="C2158" t="s">
        <v>204</v>
      </c>
      <c r="D2158" t="s">
        <v>8898</v>
      </c>
      <c r="E2158" t="s">
        <v>8895</v>
      </c>
      <c r="F2158" t="s">
        <v>38182</v>
      </c>
      <c r="G2158" t="s">
        <v>38181</v>
      </c>
    </row>
    <row r="2159" spans="1:7" ht="15" customHeight="1">
      <c r="A2159" t="s">
        <v>8892</v>
      </c>
      <c r="B2159" t="s">
        <v>8893</v>
      </c>
      <c r="C2159" t="s">
        <v>204</v>
      </c>
      <c r="D2159" t="s">
        <v>8894</v>
      </c>
      <c r="F2159" t="s">
        <v>38182</v>
      </c>
      <c r="G2159" t="s">
        <v>38181</v>
      </c>
    </row>
    <row r="2160" spans="1:7" ht="15" customHeight="1">
      <c r="A2160" t="s">
        <v>3052</v>
      </c>
      <c r="B2160" t="s">
        <v>9203</v>
      </c>
      <c r="C2160" t="s">
        <v>158</v>
      </c>
      <c r="D2160" t="s">
        <v>17344</v>
      </c>
      <c r="E2160" t="s">
        <v>17343</v>
      </c>
      <c r="F2160" t="s">
        <v>38279</v>
      </c>
      <c r="G2160" t="s">
        <v>38181</v>
      </c>
    </row>
    <row r="2161" spans="1:7" ht="15" customHeight="1">
      <c r="A2161" t="s">
        <v>5531</v>
      </c>
      <c r="B2161" t="s">
        <v>4982</v>
      </c>
      <c r="C2161" t="s">
        <v>158</v>
      </c>
      <c r="D2161" t="s">
        <v>17348</v>
      </c>
      <c r="E2161" t="s">
        <v>17346</v>
      </c>
      <c r="F2161" t="s">
        <v>38279</v>
      </c>
      <c r="G2161" t="s">
        <v>38181</v>
      </c>
    </row>
    <row r="2162" spans="1:7" ht="15" customHeight="1">
      <c r="A2162" t="s">
        <v>13730</v>
      </c>
      <c r="B2162" t="s">
        <v>17350</v>
      </c>
      <c r="C2162" t="s">
        <v>158</v>
      </c>
      <c r="D2162" t="s">
        <v>17351</v>
      </c>
      <c r="E2162" t="s">
        <v>17349</v>
      </c>
      <c r="F2162" t="s">
        <v>38279</v>
      </c>
      <c r="G2162" t="s">
        <v>38181</v>
      </c>
    </row>
    <row r="2163" spans="1:7" ht="15" customHeight="1">
      <c r="A2163" t="s">
        <v>2081</v>
      </c>
      <c r="B2163" t="s">
        <v>3335</v>
      </c>
      <c r="C2163" t="s">
        <v>158</v>
      </c>
      <c r="D2163" t="s">
        <v>17345</v>
      </c>
      <c r="E2163" t="s">
        <v>13982</v>
      </c>
      <c r="F2163" t="s">
        <v>38279</v>
      </c>
      <c r="G2163" t="s">
        <v>38181</v>
      </c>
    </row>
    <row r="2164" spans="1:7" ht="15" customHeight="1">
      <c r="A2164" t="s">
        <v>17337</v>
      </c>
      <c r="B2164" t="s">
        <v>17338</v>
      </c>
      <c r="C2164" t="s">
        <v>158</v>
      </c>
      <c r="D2164" t="s">
        <v>17340</v>
      </c>
      <c r="E2164" t="s">
        <v>17336</v>
      </c>
      <c r="F2164" t="s">
        <v>38279</v>
      </c>
      <c r="G2164" t="s">
        <v>38181</v>
      </c>
    </row>
    <row r="2165" spans="1:7" ht="15" customHeight="1">
      <c r="A2165" t="s">
        <v>6379</v>
      </c>
      <c r="B2165" t="s">
        <v>17421</v>
      </c>
      <c r="C2165" t="s">
        <v>148</v>
      </c>
      <c r="D2165" t="s">
        <v>17423</v>
      </c>
      <c r="E2165" t="s">
        <v>17420</v>
      </c>
      <c r="F2165" t="s">
        <v>38280</v>
      </c>
      <c r="G2165" t="s">
        <v>38181</v>
      </c>
    </row>
    <row r="2166" spans="1:7" ht="15" customHeight="1">
      <c r="A2166" t="s">
        <v>3155</v>
      </c>
      <c r="B2166" t="s">
        <v>17418</v>
      </c>
      <c r="C2166" t="s">
        <v>148</v>
      </c>
      <c r="D2166" t="s">
        <v>17419</v>
      </c>
      <c r="E2166" t="s">
        <v>17417</v>
      </c>
      <c r="F2166" t="s">
        <v>38280</v>
      </c>
      <c r="G2166" t="s">
        <v>38181</v>
      </c>
    </row>
    <row r="2167" spans="1:7" ht="15" customHeight="1">
      <c r="A2167" t="s">
        <v>4371</v>
      </c>
      <c r="B2167" t="s">
        <v>12440</v>
      </c>
      <c r="C2167" t="s">
        <v>148</v>
      </c>
      <c r="D2167" t="s">
        <v>17366</v>
      </c>
      <c r="E2167" t="s">
        <v>17364</v>
      </c>
      <c r="F2167" t="s">
        <v>38280</v>
      </c>
      <c r="G2167" t="s">
        <v>38181</v>
      </c>
    </row>
    <row r="2168" spans="1:7" ht="15" customHeight="1">
      <c r="A2168" t="s">
        <v>4114</v>
      </c>
      <c r="B2168" t="s">
        <v>17413</v>
      </c>
      <c r="C2168" t="s">
        <v>148</v>
      </c>
      <c r="D2168" t="s">
        <v>17414</v>
      </c>
      <c r="E2168" t="s">
        <v>17412</v>
      </c>
      <c r="F2168" t="s">
        <v>38280</v>
      </c>
      <c r="G2168" t="s">
        <v>38181</v>
      </c>
    </row>
    <row r="2169" spans="1:7" ht="15" customHeight="1">
      <c r="A2169" t="s">
        <v>2311</v>
      </c>
      <c r="B2169" t="s">
        <v>17392</v>
      </c>
      <c r="C2169" t="s">
        <v>148</v>
      </c>
      <c r="D2169" t="s">
        <v>17394</v>
      </c>
      <c r="E2169" t="s">
        <v>17391</v>
      </c>
      <c r="F2169" t="s">
        <v>38280</v>
      </c>
      <c r="G2169" t="s">
        <v>38181</v>
      </c>
    </row>
    <row r="2170" spans="1:7" ht="15" customHeight="1">
      <c r="A2170" t="s">
        <v>17398</v>
      </c>
      <c r="B2170" t="s">
        <v>17399</v>
      </c>
      <c r="C2170" t="s">
        <v>148</v>
      </c>
      <c r="D2170" t="s">
        <v>17400</v>
      </c>
      <c r="E2170" t="s">
        <v>17397</v>
      </c>
      <c r="F2170" t="s">
        <v>38280</v>
      </c>
      <c r="G2170" t="s">
        <v>38181</v>
      </c>
    </row>
    <row r="2171" spans="1:7" ht="15" customHeight="1">
      <c r="A2171" t="s">
        <v>4867</v>
      </c>
      <c r="B2171" t="s">
        <v>15342</v>
      </c>
      <c r="C2171" t="s">
        <v>148</v>
      </c>
      <c r="D2171" t="s">
        <v>17358</v>
      </c>
      <c r="E2171" t="s">
        <v>17357</v>
      </c>
      <c r="F2171" t="s">
        <v>38280</v>
      </c>
      <c r="G2171" t="s">
        <v>38181</v>
      </c>
    </row>
    <row r="2172" spans="1:7" ht="15" customHeight="1">
      <c r="A2172" t="s">
        <v>17384</v>
      </c>
      <c r="B2172" t="s">
        <v>17385</v>
      </c>
      <c r="C2172" t="s">
        <v>148</v>
      </c>
      <c r="D2172" t="s">
        <v>17386</v>
      </c>
      <c r="E2172" t="s">
        <v>17383</v>
      </c>
      <c r="F2172" t="s">
        <v>38280</v>
      </c>
      <c r="G2172" t="s">
        <v>38181</v>
      </c>
    </row>
    <row r="2173" spans="1:7" ht="15" customHeight="1">
      <c r="A2173" t="s">
        <v>2940</v>
      </c>
      <c r="B2173" t="s">
        <v>14131</v>
      </c>
      <c r="C2173" t="s">
        <v>148</v>
      </c>
      <c r="D2173" t="s">
        <v>17390</v>
      </c>
      <c r="E2173" t="s">
        <v>17388</v>
      </c>
      <c r="F2173" t="s">
        <v>38280</v>
      </c>
      <c r="G2173" t="s">
        <v>38181</v>
      </c>
    </row>
    <row r="2174" spans="1:7" ht="15" customHeight="1">
      <c r="A2174" t="s">
        <v>2122</v>
      </c>
      <c r="B2174" t="s">
        <v>8900</v>
      </c>
      <c r="C2174" t="s">
        <v>148</v>
      </c>
      <c r="E2174" t="s">
        <v>8899</v>
      </c>
      <c r="F2174" t="s">
        <v>38182</v>
      </c>
      <c r="G2174" t="s">
        <v>38181</v>
      </c>
    </row>
    <row r="2175" spans="1:7" ht="15" customHeight="1">
      <c r="A2175" t="s">
        <v>3793</v>
      </c>
      <c r="B2175" t="s">
        <v>17379</v>
      </c>
      <c r="C2175" t="s">
        <v>148</v>
      </c>
      <c r="D2175" t="s">
        <v>17381</v>
      </c>
      <c r="E2175" t="s">
        <v>17378</v>
      </c>
      <c r="F2175" t="s">
        <v>38280</v>
      </c>
      <c r="G2175" t="s">
        <v>38181</v>
      </c>
    </row>
    <row r="2176" spans="1:7" ht="15" customHeight="1">
      <c r="A2176" t="s">
        <v>4172</v>
      </c>
      <c r="B2176" t="s">
        <v>17409</v>
      </c>
      <c r="C2176" t="s">
        <v>148</v>
      </c>
      <c r="D2176" t="s">
        <v>17410</v>
      </c>
      <c r="E2176" t="s">
        <v>17408</v>
      </c>
      <c r="F2176" t="s">
        <v>38280</v>
      </c>
      <c r="G2176" t="s">
        <v>38181</v>
      </c>
    </row>
    <row r="2177" spans="1:7" ht="15" customHeight="1">
      <c r="A2177" t="s">
        <v>5972</v>
      </c>
      <c r="B2177" t="s">
        <v>8902</v>
      </c>
      <c r="C2177" t="s">
        <v>148</v>
      </c>
      <c r="D2177" t="s">
        <v>8904</v>
      </c>
      <c r="E2177" t="s">
        <v>8901</v>
      </c>
      <c r="F2177" t="s">
        <v>38182</v>
      </c>
      <c r="G2177" t="s">
        <v>38181</v>
      </c>
    </row>
    <row r="2178" spans="1:7" ht="15" customHeight="1">
      <c r="A2178" t="s">
        <v>5475</v>
      </c>
      <c r="B2178" t="s">
        <v>17353</v>
      </c>
      <c r="C2178" t="s">
        <v>148</v>
      </c>
      <c r="D2178" t="s">
        <v>17354</v>
      </c>
      <c r="E2178" t="s">
        <v>17352</v>
      </c>
      <c r="F2178" t="s">
        <v>38280</v>
      </c>
      <c r="G2178" t="s">
        <v>38181</v>
      </c>
    </row>
    <row r="2179" spans="1:7" ht="15" customHeight="1">
      <c r="A2179" t="s">
        <v>17370</v>
      </c>
      <c r="B2179" t="s">
        <v>17371</v>
      </c>
      <c r="C2179" t="s">
        <v>148</v>
      </c>
      <c r="D2179" t="s">
        <v>17373</v>
      </c>
      <c r="E2179" t="s">
        <v>17369</v>
      </c>
      <c r="F2179" t="s">
        <v>38280</v>
      </c>
      <c r="G2179" t="s">
        <v>38181</v>
      </c>
    </row>
    <row r="2180" spans="1:7" ht="15" customHeight="1">
      <c r="A2180" t="s">
        <v>4177</v>
      </c>
      <c r="B2180" t="s">
        <v>17375</v>
      </c>
      <c r="C2180" t="s">
        <v>148</v>
      </c>
      <c r="D2180" t="s">
        <v>17376</v>
      </c>
      <c r="E2180" t="s">
        <v>17374</v>
      </c>
      <c r="F2180" t="s">
        <v>38280</v>
      </c>
      <c r="G2180" t="s">
        <v>38181</v>
      </c>
    </row>
    <row r="2181" spans="1:7" ht="15" customHeight="1">
      <c r="A2181" t="s">
        <v>4598</v>
      </c>
      <c r="B2181" t="s">
        <v>17361</v>
      </c>
      <c r="C2181" t="s">
        <v>148</v>
      </c>
      <c r="D2181" t="s">
        <v>17363</v>
      </c>
      <c r="E2181" t="s">
        <v>17360</v>
      </c>
      <c r="F2181" t="s">
        <v>38280</v>
      </c>
      <c r="G2181" t="s">
        <v>38181</v>
      </c>
    </row>
    <row r="2182" spans="1:7" ht="15" customHeight="1">
      <c r="A2182" t="s">
        <v>17425</v>
      </c>
      <c r="B2182" t="s">
        <v>4501</v>
      </c>
      <c r="C2182" t="s">
        <v>148</v>
      </c>
      <c r="D2182" t="s">
        <v>17426</v>
      </c>
      <c r="E2182" t="s">
        <v>17424</v>
      </c>
      <c r="F2182" t="s">
        <v>38280</v>
      </c>
      <c r="G2182" t="s">
        <v>38181</v>
      </c>
    </row>
    <row r="2183" spans="1:7" ht="15" customHeight="1">
      <c r="A2183" t="s">
        <v>4346</v>
      </c>
      <c r="B2183" t="s">
        <v>3779</v>
      </c>
      <c r="C2183" t="s">
        <v>148</v>
      </c>
      <c r="D2183" t="s">
        <v>17368</v>
      </c>
      <c r="E2183" t="s">
        <v>17367</v>
      </c>
      <c r="F2183" t="s">
        <v>38280</v>
      </c>
      <c r="G2183" t="s">
        <v>38181</v>
      </c>
    </row>
    <row r="2184" spans="1:7" ht="15" customHeight="1">
      <c r="A2184" t="s">
        <v>3859</v>
      </c>
      <c r="B2184" t="s">
        <v>17406</v>
      </c>
      <c r="C2184" t="s">
        <v>148</v>
      </c>
      <c r="D2184" t="s">
        <v>17407</v>
      </c>
      <c r="E2184" t="s">
        <v>17405</v>
      </c>
      <c r="F2184" t="s">
        <v>38280</v>
      </c>
      <c r="G2184" t="s">
        <v>38181</v>
      </c>
    </row>
    <row r="2185" spans="1:7" ht="15" customHeight="1">
      <c r="A2185" t="s">
        <v>3933</v>
      </c>
      <c r="B2185" t="s">
        <v>17402</v>
      </c>
      <c r="C2185" t="s">
        <v>148</v>
      </c>
      <c r="D2185" t="s">
        <v>17404</v>
      </c>
      <c r="E2185" t="s">
        <v>17401</v>
      </c>
      <c r="F2185" t="s">
        <v>38280</v>
      </c>
      <c r="G2185" t="s">
        <v>38181</v>
      </c>
    </row>
    <row r="2186" spans="1:7" ht="15" customHeight="1">
      <c r="A2186" t="s">
        <v>11809</v>
      </c>
      <c r="B2186" t="s">
        <v>2262</v>
      </c>
      <c r="C2186" t="s">
        <v>148</v>
      </c>
      <c r="D2186" t="s">
        <v>17416</v>
      </c>
      <c r="E2186" t="s">
        <v>17415</v>
      </c>
      <c r="F2186" t="s">
        <v>38280</v>
      </c>
      <c r="G2186" t="s">
        <v>38181</v>
      </c>
    </row>
    <row r="2187" spans="1:7" ht="15" customHeight="1">
      <c r="A2187" t="s">
        <v>3985</v>
      </c>
      <c r="B2187" t="s">
        <v>17181</v>
      </c>
      <c r="C2187" t="s">
        <v>280</v>
      </c>
      <c r="D2187" t="s">
        <v>17440</v>
      </c>
      <c r="E2187" t="s">
        <v>17439</v>
      </c>
      <c r="F2187" t="s">
        <v>38281</v>
      </c>
      <c r="G2187" t="s">
        <v>38181</v>
      </c>
    </row>
    <row r="2188" spans="1:7" ht="15" customHeight="1">
      <c r="A2188" t="s">
        <v>5004</v>
      </c>
      <c r="B2188" t="s">
        <v>17437</v>
      </c>
      <c r="C2188" t="s">
        <v>280</v>
      </c>
      <c r="D2188" t="s">
        <v>17438</v>
      </c>
      <c r="E2188" t="s">
        <v>17436</v>
      </c>
      <c r="F2188" t="s">
        <v>38281</v>
      </c>
      <c r="G2188" t="s">
        <v>38181</v>
      </c>
    </row>
    <row r="2189" spans="1:7" ht="15" customHeight="1">
      <c r="A2189" t="s">
        <v>12750</v>
      </c>
      <c r="B2189" t="s">
        <v>5403</v>
      </c>
      <c r="C2189" t="s">
        <v>280</v>
      </c>
      <c r="D2189" t="s">
        <v>17435</v>
      </c>
      <c r="E2189" t="s">
        <v>17434</v>
      </c>
      <c r="F2189" t="s">
        <v>38281</v>
      </c>
      <c r="G2189" t="s">
        <v>38181</v>
      </c>
    </row>
    <row r="2190" spans="1:7" ht="15" customHeight="1">
      <c r="A2190" t="s">
        <v>2695</v>
      </c>
      <c r="B2190" t="s">
        <v>6218</v>
      </c>
      <c r="C2190" t="s">
        <v>280</v>
      </c>
      <c r="D2190" t="s">
        <v>17429</v>
      </c>
      <c r="E2190" t="s">
        <v>17428</v>
      </c>
      <c r="F2190" t="s">
        <v>38281</v>
      </c>
      <c r="G2190" t="s">
        <v>38181</v>
      </c>
    </row>
    <row r="2191" spans="1:7" ht="15" customHeight="1">
      <c r="A2191" t="s">
        <v>4129</v>
      </c>
      <c r="B2191" t="s">
        <v>8906</v>
      </c>
      <c r="C2191" t="s">
        <v>365</v>
      </c>
      <c r="D2191" t="s">
        <v>8908</v>
      </c>
      <c r="E2191" t="s">
        <v>8905</v>
      </c>
      <c r="F2191" t="s">
        <v>38185</v>
      </c>
      <c r="G2191" t="s">
        <v>38181</v>
      </c>
    </row>
    <row r="2192" spans="1:7" ht="15" customHeight="1">
      <c r="A2192" t="s">
        <v>4034</v>
      </c>
      <c r="B2192" t="s">
        <v>8910</v>
      </c>
      <c r="C2192" t="s">
        <v>391</v>
      </c>
      <c r="D2192" t="s">
        <v>8912</v>
      </c>
      <c r="E2192" t="s">
        <v>8909</v>
      </c>
      <c r="F2192" t="s">
        <v>38182</v>
      </c>
      <c r="G2192" t="s">
        <v>38181</v>
      </c>
    </row>
    <row r="2193" spans="1:7" ht="15" customHeight="1">
      <c r="A2193" t="s">
        <v>4943</v>
      </c>
      <c r="B2193" t="s">
        <v>15236</v>
      </c>
      <c r="C2193" t="s">
        <v>282</v>
      </c>
      <c r="D2193" t="s">
        <v>17449</v>
      </c>
      <c r="E2193" t="s">
        <v>17448</v>
      </c>
      <c r="F2193" t="s">
        <v>38282</v>
      </c>
      <c r="G2193" t="s">
        <v>38181</v>
      </c>
    </row>
    <row r="2194" spans="1:7" ht="15" customHeight="1">
      <c r="A2194" t="s">
        <v>17443</v>
      </c>
      <c r="B2194" t="s">
        <v>17444</v>
      </c>
      <c r="C2194" t="s">
        <v>282</v>
      </c>
      <c r="D2194" t="s">
        <v>17445</v>
      </c>
      <c r="E2194" t="s">
        <v>17442</v>
      </c>
      <c r="F2194" t="s">
        <v>38282</v>
      </c>
      <c r="G2194" t="s">
        <v>38181</v>
      </c>
    </row>
    <row r="2195" spans="1:7" ht="15" customHeight="1">
      <c r="A2195" t="s">
        <v>4997</v>
      </c>
      <c r="B2195" t="s">
        <v>17452</v>
      </c>
      <c r="C2195" t="s">
        <v>282</v>
      </c>
      <c r="D2195" t="s">
        <v>17454</v>
      </c>
      <c r="E2195" t="s">
        <v>17451</v>
      </c>
      <c r="F2195" t="s">
        <v>38282</v>
      </c>
      <c r="G2195" t="s">
        <v>38181</v>
      </c>
    </row>
    <row r="2196" spans="1:7" ht="15" customHeight="1">
      <c r="A2196" t="s">
        <v>4166</v>
      </c>
      <c r="B2196" t="s">
        <v>17504</v>
      </c>
      <c r="C2196" t="s">
        <v>150</v>
      </c>
      <c r="D2196" t="s">
        <v>17506</v>
      </c>
      <c r="E2196" t="s">
        <v>17503</v>
      </c>
      <c r="F2196" t="s">
        <v>38283</v>
      </c>
      <c r="G2196" t="s">
        <v>38181</v>
      </c>
    </row>
    <row r="2197" spans="1:7" ht="15" customHeight="1">
      <c r="A2197" t="s">
        <v>3299</v>
      </c>
      <c r="B2197" t="s">
        <v>17542</v>
      </c>
      <c r="C2197" t="s">
        <v>150</v>
      </c>
      <c r="D2197" t="s">
        <v>17543</v>
      </c>
      <c r="E2197" t="s">
        <v>17541</v>
      </c>
      <c r="F2197" t="s">
        <v>38283</v>
      </c>
      <c r="G2197" t="s">
        <v>38181</v>
      </c>
    </row>
    <row r="2198" spans="1:7" ht="15" customHeight="1">
      <c r="A2198" t="s">
        <v>17482</v>
      </c>
      <c r="B2198" t="s">
        <v>17483</v>
      </c>
      <c r="C2198" t="s">
        <v>150</v>
      </c>
      <c r="D2198" t="s">
        <v>17484</v>
      </c>
      <c r="E2198" t="s">
        <v>17481</v>
      </c>
      <c r="F2198" t="s">
        <v>38283</v>
      </c>
      <c r="G2198" t="s">
        <v>38181</v>
      </c>
    </row>
    <row r="2199" spans="1:7" ht="15" customHeight="1">
      <c r="A2199" t="s">
        <v>17524</v>
      </c>
      <c r="B2199" t="s">
        <v>17525</v>
      </c>
      <c r="C2199" t="s">
        <v>150</v>
      </c>
      <c r="D2199" t="s">
        <v>17527</v>
      </c>
      <c r="E2199" t="s">
        <v>17523</v>
      </c>
      <c r="F2199" t="s">
        <v>38283</v>
      </c>
      <c r="G2199" t="s">
        <v>38181</v>
      </c>
    </row>
    <row r="2200" spans="1:7" ht="15" customHeight="1">
      <c r="A2200" t="s">
        <v>17475</v>
      </c>
      <c r="B2200" t="s">
        <v>17476</v>
      </c>
      <c r="C2200" t="s">
        <v>150</v>
      </c>
      <c r="D2200" t="s">
        <v>17477</v>
      </c>
      <c r="E2200" t="s">
        <v>17474</v>
      </c>
      <c r="F2200" t="s">
        <v>38283</v>
      </c>
      <c r="G2200" t="s">
        <v>38181</v>
      </c>
    </row>
    <row r="2201" spans="1:7" ht="15" customHeight="1">
      <c r="A2201" t="s">
        <v>17511</v>
      </c>
      <c r="B2201" t="s">
        <v>17512</v>
      </c>
      <c r="C2201" t="s">
        <v>150</v>
      </c>
      <c r="D2201" t="s">
        <v>17513</v>
      </c>
      <c r="E2201" t="s">
        <v>17510</v>
      </c>
      <c r="F2201" t="s">
        <v>38283</v>
      </c>
      <c r="G2201" t="s">
        <v>38181</v>
      </c>
    </row>
    <row r="2202" spans="1:7" ht="15" customHeight="1">
      <c r="A2202" t="s">
        <v>17456</v>
      </c>
      <c r="B2202" t="s">
        <v>12440</v>
      </c>
      <c r="C2202" t="s">
        <v>150</v>
      </c>
      <c r="D2202" t="s">
        <v>17457</v>
      </c>
      <c r="E2202" t="s">
        <v>17455</v>
      </c>
      <c r="F2202" t="s">
        <v>38283</v>
      </c>
      <c r="G2202" t="s">
        <v>38181</v>
      </c>
    </row>
    <row r="2203" spans="1:7" ht="15" customHeight="1">
      <c r="A2203" t="s">
        <v>3052</v>
      </c>
      <c r="B2203" t="s">
        <v>12440</v>
      </c>
      <c r="C2203" t="s">
        <v>150</v>
      </c>
      <c r="D2203" t="s">
        <v>17546</v>
      </c>
      <c r="E2203" t="s">
        <v>17544</v>
      </c>
      <c r="F2203" t="s">
        <v>38283</v>
      </c>
      <c r="G2203" t="s">
        <v>38181</v>
      </c>
    </row>
    <row r="2204" spans="1:7" ht="15" customHeight="1">
      <c r="A2204" t="s">
        <v>17553</v>
      </c>
      <c r="B2204" t="s">
        <v>17554</v>
      </c>
      <c r="C2204" t="s">
        <v>150</v>
      </c>
      <c r="D2204" t="s">
        <v>17555</v>
      </c>
      <c r="E2204" t="s">
        <v>17552</v>
      </c>
      <c r="F2204" t="s">
        <v>38283</v>
      </c>
      <c r="G2204" t="s">
        <v>38181</v>
      </c>
    </row>
    <row r="2205" spans="1:7" ht="15" customHeight="1">
      <c r="A2205" t="s">
        <v>4607</v>
      </c>
      <c r="B2205" t="s">
        <v>3725</v>
      </c>
      <c r="C2205" t="s">
        <v>150</v>
      </c>
      <c r="D2205" t="s">
        <v>17480</v>
      </c>
      <c r="E2205" t="s">
        <v>17479</v>
      </c>
      <c r="F2205" t="s">
        <v>38283</v>
      </c>
      <c r="G2205" t="s">
        <v>38181</v>
      </c>
    </row>
    <row r="2206" spans="1:7" ht="15" customHeight="1">
      <c r="A2206" t="s">
        <v>5231</v>
      </c>
      <c r="B2206" t="s">
        <v>5323</v>
      </c>
      <c r="C2206" t="s">
        <v>150</v>
      </c>
      <c r="D2206" t="s">
        <v>17461</v>
      </c>
      <c r="E2206" t="s">
        <v>17459</v>
      </c>
      <c r="F2206" t="s">
        <v>38283</v>
      </c>
      <c r="G2206" t="s">
        <v>38181</v>
      </c>
    </row>
    <row r="2207" spans="1:7" ht="15" customHeight="1">
      <c r="A2207" t="s">
        <v>17499</v>
      </c>
      <c r="B2207" t="s">
        <v>17500</v>
      </c>
      <c r="C2207" t="s">
        <v>150</v>
      </c>
      <c r="D2207" t="s">
        <v>17501</v>
      </c>
      <c r="E2207" t="s">
        <v>17498</v>
      </c>
      <c r="F2207" t="s">
        <v>38283</v>
      </c>
      <c r="G2207" t="s">
        <v>38181</v>
      </c>
    </row>
    <row r="2208" spans="1:7" ht="15" customHeight="1">
      <c r="A2208" t="s">
        <v>3896</v>
      </c>
      <c r="B2208" t="s">
        <v>17515</v>
      </c>
      <c r="C2208" t="s">
        <v>150</v>
      </c>
      <c r="D2208" t="s">
        <v>17517</v>
      </c>
      <c r="E2208" t="s">
        <v>17514</v>
      </c>
      <c r="F2208" t="s">
        <v>38283</v>
      </c>
      <c r="G2208" t="s">
        <v>38181</v>
      </c>
    </row>
    <row r="2209" spans="1:7" ht="15" customHeight="1">
      <c r="A2209" t="s">
        <v>17465</v>
      </c>
      <c r="B2209" t="s">
        <v>17466</v>
      </c>
      <c r="C2209" t="s">
        <v>150</v>
      </c>
      <c r="D2209" t="s">
        <v>17468</v>
      </c>
      <c r="E2209" t="s">
        <v>17464</v>
      </c>
      <c r="F2209" t="s">
        <v>38283</v>
      </c>
      <c r="G2209" t="s">
        <v>38181</v>
      </c>
    </row>
    <row r="2210" spans="1:7" ht="15" customHeight="1">
      <c r="A2210" t="s">
        <v>3853</v>
      </c>
      <c r="B2210" t="s">
        <v>17519</v>
      </c>
      <c r="C2210" t="s">
        <v>150</v>
      </c>
      <c r="D2210" t="s">
        <v>17521</v>
      </c>
      <c r="E2210" t="s">
        <v>17518</v>
      </c>
      <c r="F2210" t="s">
        <v>38283</v>
      </c>
      <c r="G2210" t="s">
        <v>38181</v>
      </c>
    </row>
    <row r="2211" spans="1:7" ht="15" customHeight="1">
      <c r="A2211" t="s">
        <v>11006</v>
      </c>
      <c r="B2211" t="s">
        <v>6694</v>
      </c>
      <c r="C2211" t="s">
        <v>150</v>
      </c>
      <c r="D2211" t="s">
        <v>17496</v>
      </c>
      <c r="E2211" t="s">
        <v>17495</v>
      </c>
      <c r="F2211" t="s">
        <v>38283</v>
      </c>
      <c r="G2211" t="s">
        <v>38181</v>
      </c>
    </row>
    <row r="2212" spans="1:7" ht="15" customHeight="1">
      <c r="A2212" t="s">
        <v>16074</v>
      </c>
      <c r="B2212" t="s">
        <v>17491</v>
      </c>
      <c r="C2212" t="s">
        <v>150</v>
      </c>
      <c r="D2212" t="s">
        <v>17492</v>
      </c>
      <c r="E2212" t="s">
        <v>17490</v>
      </c>
      <c r="F2212" t="s">
        <v>38283</v>
      </c>
      <c r="G2212" t="s">
        <v>38181</v>
      </c>
    </row>
    <row r="2213" spans="1:7" ht="15" customHeight="1">
      <c r="A2213" t="s">
        <v>6005</v>
      </c>
      <c r="B2213" t="s">
        <v>17535</v>
      </c>
      <c r="C2213" t="s">
        <v>150</v>
      </c>
      <c r="D2213" t="s">
        <v>17536</v>
      </c>
      <c r="E2213" t="s">
        <v>17534</v>
      </c>
      <c r="F2213" t="s">
        <v>38283</v>
      </c>
      <c r="G2213" t="s">
        <v>38181</v>
      </c>
    </row>
    <row r="2214" spans="1:7" ht="15" customHeight="1">
      <c r="A2214" t="s">
        <v>4114</v>
      </c>
      <c r="B2214" t="s">
        <v>15632</v>
      </c>
      <c r="C2214" t="s">
        <v>150</v>
      </c>
      <c r="D2214" t="s">
        <v>17509</v>
      </c>
      <c r="E2214" t="s">
        <v>17507</v>
      </c>
      <c r="F2214" t="s">
        <v>38283</v>
      </c>
      <c r="G2214" t="s">
        <v>38181</v>
      </c>
    </row>
    <row r="2215" spans="1:7" ht="15" customHeight="1">
      <c r="A2215" t="s">
        <v>17530</v>
      </c>
      <c r="B2215" t="s">
        <v>17531</v>
      </c>
      <c r="C2215" t="s">
        <v>150</v>
      </c>
      <c r="D2215" t="s">
        <v>17533</v>
      </c>
      <c r="E2215" t="s">
        <v>17529</v>
      </c>
      <c r="F2215" t="s">
        <v>38283</v>
      </c>
      <c r="G2215" t="s">
        <v>38181</v>
      </c>
    </row>
    <row r="2216" spans="1:7" ht="15" customHeight="1">
      <c r="A2216" t="s">
        <v>17470</v>
      </c>
      <c r="B2216" t="s">
        <v>17471</v>
      </c>
      <c r="C2216" t="s">
        <v>150</v>
      </c>
      <c r="D2216" t="s">
        <v>17472</v>
      </c>
      <c r="E2216" t="s">
        <v>17469</v>
      </c>
      <c r="F2216" t="s">
        <v>38283</v>
      </c>
      <c r="G2216" t="s">
        <v>38181</v>
      </c>
    </row>
    <row r="2217" spans="1:7" ht="15" customHeight="1">
      <c r="A2217" t="s">
        <v>4440</v>
      </c>
      <c r="B2217" t="s">
        <v>17486</v>
      </c>
      <c r="C2217" t="s">
        <v>150</v>
      </c>
      <c r="D2217" t="s">
        <v>17488</v>
      </c>
      <c r="E2217" t="s">
        <v>17485</v>
      </c>
      <c r="F2217" t="s">
        <v>38283</v>
      </c>
      <c r="G2217" t="s">
        <v>38181</v>
      </c>
    </row>
    <row r="2218" spans="1:7" ht="15" customHeight="1">
      <c r="A2218" t="s">
        <v>3651</v>
      </c>
      <c r="B2218" t="s">
        <v>17539</v>
      </c>
      <c r="C2218" t="s">
        <v>150</v>
      </c>
      <c r="D2218" t="s">
        <v>17540</v>
      </c>
      <c r="E2218" t="s">
        <v>17538</v>
      </c>
      <c r="F2218" t="s">
        <v>38283</v>
      </c>
      <c r="G2218" t="s">
        <v>38181</v>
      </c>
    </row>
    <row r="2219" spans="1:7" ht="15" customHeight="1">
      <c r="A2219" t="s">
        <v>17548</v>
      </c>
      <c r="B2219" t="s">
        <v>17549</v>
      </c>
      <c r="C2219" t="s">
        <v>150</v>
      </c>
      <c r="D2219" t="s">
        <v>17550</v>
      </c>
      <c r="E2219" t="s">
        <v>17547</v>
      </c>
      <c r="F2219" t="s">
        <v>38283</v>
      </c>
      <c r="G2219" t="s">
        <v>38181</v>
      </c>
    </row>
    <row r="2220" spans="1:7" ht="15" customHeight="1">
      <c r="A2220" t="s">
        <v>5547</v>
      </c>
      <c r="B2220" t="s">
        <v>8914</v>
      </c>
      <c r="C2220" t="s">
        <v>210</v>
      </c>
      <c r="D2220" t="s">
        <v>8915</v>
      </c>
      <c r="E2220" t="s">
        <v>8913</v>
      </c>
      <c r="F2220" t="s">
        <v>38182</v>
      </c>
      <c r="G2220" t="s">
        <v>38181</v>
      </c>
    </row>
    <row r="2221" spans="1:7" ht="15" customHeight="1">
      <c r="A2221" t="s">
        <v>17582</v>
      </c>
      <c r="B2221" t="s">
        <v>17583</v>
      </c>
      <c r="C2221" t="s">
        <v>1672</v>
      </c>
      <c r="D2221" t="s">
        <v>17584</v>
      </c>
      <c r="F2221" t="s">
        <v>38284</v>
      </c>
      <c r="G2221" t="s">
        <v>38181</v>
      </c>
    </row>
    <row r="2222" spans="1:7" ht="15" customHeight="1">
      <c r="A2222" t="s">
        <v>4931</v>
      </c>
      <c r="B2222" t="s">
        <v>17567</v>
      </c>
      <c r="C2222" t="s">
        <v>1672</v>
      </c>
      <c r="D2222" t="s">
        <v>17569</v>
      </c>
      <c r="F2222" t="s">
        <v>38284</v>
      </c>
      <c r="G2222" t="s">
        <v>38181</v>
      </c>
    </row>
    <row r="2223" spans="1:7" ht="15" customHeight="1">
      <c r="A2223" t="s">
        <v>12817</v>
      </c>
      <c r="B2223" t="s">
        <v>17563</v>
      </c>
      <c r="C2223" t="s">
        <v>1672</v>
      </c>
      <c r="D2223" t="s">
        <v>17564</v>
      </c>
      <c r="F2223" t="s">
        <v>38284</v>
      </c>
      <c r="G2223" t="s">
        <v>38181</v>
      </c>
    </row>
    <row r="2224" spans="1:7" ht="15" customHeight="1">
      <c r="A2224" t="s">
        <v>5802</v>
      </c>
      <c r="B2224" t="s">
        <v>17557</v>
      </c>
      <c r="C2224" t="s">
        <v>1672</v>
      </c>
      <c r="D2224" t="s">
        <v>17559</v>
      </c>
      <c r="F2224" t="s">
        <v>38284</v>
      </c>
      <c r="G2224" t="s">
        <v>38181</v>
      </c>
    </row>
    <row r="2225" spans="1:7" ht="15" customHeight="1">
      <c r="A2225" t="s">
        <v>17594</v>
      </c>
      <c r="B2225" t="s">
        <v>17595</v>
      </c>
      <c r="C2225" t="s">
        <v>1672</v>
      </c>
      <c r="D2225" t="s">
        <v>17596</v>
      </c>
      <c r="F2225" t="s">
        <v>38284</v>
      </c>
      <c r="G2225" t="s">
        <v>38181</v>
      </c>
    </row>
    <row r="2226" spans="1:7" ht="15" customHeight="1">
      <c r="A2226" t="s">
        <v>2515</v>
      </c>
      <c r="B2226" t="s">
        <v>17587</v>
      </c>
      <c r="C2226" t="s">
        <v>1672</v>
      </c>
      <c r="D2226" t="s">
        <v>17589</v>
      </c>
      <c r="F2226" t="s">
        <v>38284</v>
      </c>
      <c r="G2226" t="s">
        <v>38181</v>
      </c>
    </row>
    <row r="2227" spans="1:7" ht="15" customHeight="1">
      <c r="A2227" t="s">
        <v>17590</v>
      </c>
      <c r="B2227" t="s">
        <v>17591</v>
      </c>
      <c r="C2227" t="s">
        <v>1672</v>
      </c>
      <c r="D2227" t="s">
        <v>17593</v>
      </c>
      <c r="F2227" t="s">
        <v>38284</v>
      </c>
      <c r="G2227" t="s">
        <v>38181</v>
      </c>
    </row>
    <row r="2228" spans="1:7" ht="15" customHeight="1">
      <c r="A2228" t="s">
        <v>17597</v>
      </c>
      <c r="B2228" t="s">
        <v>17598</v>
      </c>
      <c r="C2228" t="s">
        <v>1672</v>
      </c>
      <c r="D2228" t="s">
        <v>17599</v>
      </c>
      <c r="F2228" t="s">
        <v>38284</v>
      </c>
      <c r="G2228" t="s">
        <v>38181</v>
      </c>
    </row>
    <row r="2229" spans="1:7" ht="15" customHeight="1">
      <c r="A2229" t="s">
        <v>17571</v>
      </c>
      <c r="B2229" t="s">
        <v>17572</v>
      </c>
      <c r="C2229" t="s">
        <v>1672</v>
      </c>
      <c r="D2229" t="s">
        <v>17573</v>
      </c>
      <c r="F2229" t="s">
        <v>38284</v>
      </c>
      <c r="G2229" t="s">
        <v>38181</v>
      </c>
    </row>
    <row r="2230" spans="1:7" ht="15" customHeight="1">
      <c r="A2230" t="s">
        <v>17577</v>
      </c>
      <c r="B2230" t="s">
        <v>17578</v>
      </c>
      <c r="C2230" t="s">
        <v>1672</v>
      </c>
      <c r="D2230" t="s">
        <v>17580</v>
      </c>
      <c r="E2230" t="s">
        <v>17576</v>
      </c>
      <c r="F2230" t="s">
        <v>38284</v>
      </c>
      <c r="G2230" t="s">
        <v>38181</v>
      </c>
    </row>
    <row r="2231" spans="1:7" ht="15" customHeight="1">
      <c r="A2231" t="s">
        <v>4637</v>
      </c>
      <c r="B2231" t="s">
        <v>8917</v>
      </c>
      <c r="C2231" t="s">
        <v>395</v>
      </c>
      <c r="E2231" t="s">
        <v>8916</v>
      </c>
      <c r="F2231" t="s">
        <v>38185</v>
      </c>
      <c r="G2231" t="s">
        <v>38181</v>
      </c>
    </row>
    <row r="2232" spans="1:7" ht="15" customHeight="1">
      <c r="A2232" t="s">
        <v>3864</v>
      </c>
      <c r="B2232" t="s">
        <v>8927</v>
      </c>
      <c r="C2232" t="s">
        <v>8920</v>
      </c>
      <c r="D2232" t="s">
        <v>8929</v>
      </c>
      <c r="E2232" t="s">
        <v>8926</v>
      </c>
      <c r="F2232" t="s">
        <v>38182</v>
      </c>
      <c r="G2232" t="s">
        <v>38181</v>
      </c>
    </row>
    <row r="2233" spans="1:7" ht="15" customHeight="1">
      <c r="A2233" t="s">
        <v>3052</v>
      </c>
      <c r="B2233" t="s">
        <v>4224</v>
      </c>
      <c r="C2233" t="s">
        <v>8920</v>
      </c>
      <c r="D2233" t="s">
        <v>8922</v>
      </c>
      <c r="E2233" t="s">
        <v>8919</v>
      </c>
      <c r="F2233" t="s">
        <v>38182</v>
      </c>
      <c r="G2233" t="s">
        <v>38181</v>
      </c>
    </row>
    <row r="2234" spans="1:7" ht="15" customHeight="1">
      <c r="A2234" t="s">
        <v>3831</v>
      </c>
      <c r="B2234" t="s">
        <v>8923</v>
      </c>
      <c r="C2234" t="s">
        <v>8920</v>
      </c>
      <c r="D2234" t="s">
        <v>8925</v>
      </c>
      <c r="F2234" t="s">
        <v>38182</v>
      </c>
      <c r="G2234" t="s">
        <v>38181</v>
      </c>
    </row>
    <row r="2235" spans="1:7" ht="15" customHeight="1">
      <c r="A2235" t="s">
        <v>3715</v>
      </c>
      <c r="B2235" t="s">
        <v>17605</v>
      </c>
      <c r="C2235" t="s">
        <v>226</v>
      </c>
      <c r="D2235" t="s">
        <v>17606</v>
      </c>
      <c r="E2235" t="s">
        <v>17604</v>
      </c>
      <c r="F2235" t="s">
        <v>38285</v>
      </c>
      <c r="G2235" t="s">
        <v>38181</v>
      </c>
    </row>
    <row r="2236" spans="1:7" ht="15" customHeight="1">
      <c r="A2236" t="s">
        <v>4670</v>
      </c>
      <c r="B2236" t="s">
        <v>2559</v>
      </c>
      <c r="C2236" t="s">
        <v>198</v>
      </c>
      <c r="D2236" t="s">
        <v>17644</v>
      </c>
      <c r="E2236" t="s">
        <v>17643</v>
      </c>
      <c r="F2236" t="s">
        <v>38286</v>
      </c>
      <c r="G2236" t="s">
        <v>38181</v>
      </c>
    </row>
    <row r="2237" spans="1:7" ht="15" customHeight="1">
      <c r="A2237" t="s">
        <v>2768</v>
      </c>
      <c r="B2237" t="s">
        <v>17656</v>
      </c>
      <c r="C2237" t="s">
        <v>198</v>
      </c>
      <c r="D2237" t="s">
        <v>17657</v>
      </c>
      <c r="E2237" t="s">
        <v>17655</v>
      </c>
      <c r="F2237" t="s">
        <v>38286</v>
      </c>
      <c r="G2237" t="s">
        <v>38181</v>
      </c>
    </row>
    <row r="2238" spans="1:7" ht="15" customHeight="1">
      <c r="A2238" t="s">
        <v>2768</v>
      </c>
      <c r="B2238" t="s">
        <v>17659</v>
      </c>
      <c r="C2238" t="s">
        <v>198</v>
      </c>
      <c r="D2238" t="s">
        <v>17660</v>
      </c>
      <c r="E2238" t="s">
        <v>17658</v>
      </c>
      <c r="F2238" t="s">
        <v>38286</v>
      </c>
      <c r="G2238" t="s">
        <v>38181</v>
      </c>
    </row>
    <row r="2239" spans="1:7" ht="15" customHeight="1">
      <c r="A2239" t="s">
        <v>17611</v>
      </c>
      <c r="B2239" t="s">
        <v>17612</v>
      </c>
      <c r="C2239" t="s">
        <v>198</v>
      </c>
      <c r="D2239" t="s">
        <v>17614</v>
      </c>
      <c r="E2239" t="s">
        <v>17610</v>
      </c>
      <c r="F2239" t="s">
        <v>38286</v>
      </c>
      <c r="G2239" t="s">
        <v>38181</v>
      </c>
    </row>
    <row r="2240" spans="1:7" ht="15" customHeight="1">
      <c r="A2240" t="s">
        <v>4647</v>
      </c>
      <c r="B2240" t="s">
        <v>17646</v>
      </c>
      <c r="C2240" t="s">
        <v>198</v>
      </c>
      <c r="D2240" t="s">
        <v>17648</v>
      </c>
      <c r="E2240" t="s">
        <v>17645</v>
      </c>
      <c r="F2240" t="s">
        <v>38286</v>
      </c>
      <c r="G2240" t="s">
        <v>38181</v>
      </c>
    </row>
    <row r="2241" spans="1:7" ht="15" customHeight="1">
      <c r="A2241" t="s">
        <v>17630</v>
      </c>
      <c r="B2241" t="s">
        <v>17631</v>
      </c>
      <c r="C2241" t="s">
        <v>198</v>
      </c>
      <c r="D2241" t="s">
        <v>17632</v>
      </c>
      <c r="E2241" t="s">
        <v>17629</v>
      </c>
      <c r="F2241" t="s">
        <v>38286</v>
      </c>
      <c r="G2241" t="s">
        <v>38181</v>
      </c>
    </row>
    <row r="2242" spans="1:7" ht="15" customHeight="1">
      <c r="A2242" t="s">
        <v>5254</v>
      </c>
      <c r="B2242" t="s">
        <v>8931</v>
      </c>
      <c r="C2242" t="s">
        <v>198</v>
      </c>
      <c r="D2242" t="s">
        <v>8933</v>
      </c>
      <c r="E2242" t="s">
        <v>8930</v>
      </c>
      <c r="F2242" t="s">
        <v>38185</v>
      </c>
      <c r="G2242" t="s">
        <v>38181</v>
      </c>
    </row>
    <row r="2243" spans="1:7" ht="15" customHeight="1">
      <c r="A2243" t="s">
        <v>4034</v>
      </c>
      <c r="B2243" t="s">
        <v>4134</v>
      </c>
      <c r="C2243" t="s">
        <v>198</v>
      </c>
      <c r="D2243" t="s">
        <v>17619</v>
      </c>
      <c r="E2243" t="s">
        <v>17618</v>
      </c>
      <c r="F2243" t="s">
        <v>38286</v>
      </c>
      <c r="G2243" t="s">
        <v>38181</v>
      </c>
    </row>
    <row r="2244" spans="1:7" ht="15" customHeight="1">
      <c r="A2244" t="s">
        <v>2739</v>
      </c>
      <c r="B2244" t="s">
        <v>17635</v>
      </c>
      <c r="C2244" t="s">
        <v>198</v>
      </c>
      <c r="D2244" t="s">
        <v>17636</v>
      </c>
      <c r="E2244" t="s">
        <v>17634</v>
      </c>
      <c r="F2244" t="s">
        <v>38286</v>
      </c>
      <c r="G2244" t="s">
        <v>38181</v>
      </c>
    </row>
    <row r="2245" spans="1:7" ht="15" customHeight="1">
      <c r="A2245" t="s">
        <v>3155</v>
      </c>
      <c r="B2245" t="s">
        <v>8332</v>
      </c>
      <c r="C2245" t="s">
        <v>198</v>
      </c>
      <c r="D2245" t="s">
        <v>17627</v>
      </c>
      <c r="E2245" t="s">
        <v>17625</v>
      </c>
      <c r="F2245" t="s">
        <v>38286</v>
      </c>
      <c r="G2245" t="s">
        <v>38181</v>
      </c>
    </row>
    <row r="2246" spans="1:7" ht="15" customHeight="1">
      <c r="A2246" t="s">
        <v>3819</v>
      </c>
      <c r="B2246" t="s">
        <v>17622</v>
      </c>
      <c r="C2246" t="s">
        <v>198</v>
      </c>
      <c r="D2246" t="s">
        <v>17623</v>
      </c>
      <c r="E2246" t="s">
        <v>17621</v>
      </c>
      <c r="F2246" t="s">
        <v>38286</v>
      </c>
      <c r="G2246" t="s">
        <v>38181</v>
      </c>
    </row>
    <row r="2247" spans="1:7" ht="15" customHeight="1">
      <c r="A2247" t="s">
        <v>9085</v>
      </c>
      <c r="B2247" t="s">
        <v>17639</v>
      </c>
      <c r="C2247" t="s">
        <v>198</v>
      </c>
      <c r="D2247" t="s">
        <v>17641</v>
      </c>
      <c r="E2247" t="s">
        <v>17638</v>
      </c>
      <c r="F2247" t="s">
        <v>38286</v>
      </c>
      <c r="G2247" t="s">
        <v>38181</v>
      </c>
    </row>
    <row r="2248" spans="1:7" ht="15" customHeight="1">
      <c r="A2248" t="s">
        <v>4440</v>
      </c>
      <c r="B2248" t="s">
        <v>17651</v>
      </c>
      <c r="C2248" t="s">
        <v>198</v>
      </c>
      <c r="D2248" t="s">
        <v>17652</v>
      </c>
      <c r="E2248" t="s">
        <v>17650</v>
      </c>
      <c r="F2248" t="s">
        <v>38286</v>
      </c>
      <c r="G2248" t="s">
        <v>38181</v>
      </c>
    </row>
    <row r="2249" spans="1:7" ht="15" customHeight="1">
      <c r="A2249" t="s">
        <v>6540</v>
      </c>
      <c r="B2249" t="s">
        <v>17651</v>
      </c>
      <c r="C2249" t="s">
        <v>198</v>
      </c>
      <c r="D2249" t="s">
        <v>17654</v>
      </c>
      <c r="E2249" t="s">
        <v>17653</v>
      </c>
      <c r="F2249" t="s">
        <v>38286</v>
      </c>
      <c r="G2249" t="s">
        <v>38181</v>
      </c>
    </row>
    <row r="2250" spans="1:7" ht="15" customHeight="1">
      <c r="A2250" t="s">
        <v>4256</v>
      </c>
      <c r="B2250" t="s">
        <v>4753</v>
      </c>
      <c r="C2250" t="s">
        <v>1170</v>
      </c>
      <c r="D2250" t="s">
        <v>8935</v>
      </c>
      <c r="E2250" t="s">
        <v>8934</v>
      </c>
      <c r="F2250" t="s">
        <v>38185</v>
      </c>
      <c r="G2250" t="s">
        <v>38181</v>
      </c>
    </row>
    <row r="2251" spans="1:7" ht="15" customHeight="1">
      <c r="A2251" t="s">
        <v>3804</v>
      </c>
      <c r="B2251" t="s">
        <v>8937</v>
      </c>
      <c r="C2251" t="s">
        <v>136</v>
      </c>
      <c r="D2251" t="s">
        <v>8939</v>
      </c>
      <c r="E2251" t="s">
        <v>8936</v>
      </c>
      <c r="F2251" t="s">
        <v>38182</v>
      </c>
      <c r="G2251" t="s">
        <v>38181</v>
      </c>
    </row>
    <row r="2252" spans="1:7" ht="15" customHeight="1">
      <c r="A2252" t="s">
        <v>17679</v>
      </c>
      <c r="B2252" t="s">
        <v>17680</v>
      </c>
      <c r="C2252" t="s">
        <v>200</v>
      </c>
      <c r="D2252" t="s">
        <v>17682</v>
      </c>
      <c r="E2252" t="s">
        <v>17678</v>
      </c>
      <c r="F2252" t="s">
        <v>38287</v>
      </c>
      <c r="G2252" t="s">
        <v>38181</v>
      </c>
    </row>
    <row r="2253" spans="1:7" ht="15" customHeight="1">
      <c r="A2253" t="s">
        <v>2739</v>
      </c>
      <c r="B2253" t="s">
        <v>15040</v>
      </c>
      <c r="C2253" t="s">
        <v>200</v>
      </c>
      <c r="E2253" t="s">
        <v>17716</v>
      </c>
      <c r="F2253" t="s">
        <v>38287</v>
      </c>
      <c r="G2253" t="s">
        <v>38181</v>
      </c>
    </row>
    <row r="2254" spans="1:7" ht="15" customHeight="1">
      <c r="A2254" t="s">
        <v>17674</v>
      </c>
      <c r="B2254" t="s">
        <v>17675</v>
      </c>
      <c r="C2254" t="s">
        <v>200</v>
      </c>
      <c r="D2254" t="s">
        <v>17677</v>
      </c>
      <c r="E2254" t="s">
        <v>17673</v>
      </c>
      <c r="F2254" t="s">
        <v>38287</v>
      </c>
      <c r="G2254" t="s">
        <v>38181</v>
      </c>
    </row>
    <row r="2255" spans="1:7" ht="15" customHeight="1">
      <c r="A2255" t="s">
        <v>4034</v>
      </c>
      <c r="B2255" t="s">
        <v>5449</v>
      </c>
      <c r="C2255" t="s">
        <v>200</v>
      </c>
      <c r="E2255" t="s">
        <v>17714</v>
      </c>
      <c r="F2255" t="s">
        <v>38287</v>
      </c>
      <c r="G2255" t="s">
        <v>38181</v>
      </c>
    </row>
    <row r="2256" spans="1:7" ht="15" customHeight="1">
      <c r="A2256" t="s">
        <v>17710</v>
      </c>
      <c r="B2256" t="s">
        <v>17711</v>
      </c>
      <c r="C2256" t="s">
        <v>200</v>
      </c>
      <c r="E2256" t="s">
        <v>17709</v>
      </c>
      <c r="F2256" t="s">
        <v>38287</v>
      </c>
      <c r="G2256" t="s">
        <v>38181</v>
      </c>
    </row>
    <row r="2257" spans="1:7" ht="15" customHeight="1">
      <c r="A2257" t="s">
        <v>2768</v>
      </c>
      <c r="B2257" t="s">
        <v>2829</v>
      </c>
      <c r="C2257" t="s">
        <v>200</v>
      </c>
      <c r="E2257" t="s">
        <v>17715</v>
      </c>
      <c r="F2257" t="s">
        <v>38287</v>
      </c>
      <c r="G2257" t="s">
        <v>38181</v>
      </c>
    </row>
    <row r="2258" spans="1:7" ht="15" customHeight="1">
      <c r="A2258" t="s">
        <v>4594</v>
      </c>
      <c r="B2258" t="s">
        <v>17697</v>
      </c>
      <c r="C2258" t="s">
        <v>200</v>
      </c>
      <c r="D2258" t="s">
        <v>17699</v>
      </c>
      <c r="E2258" t="s">
        <v>17696</v>
      </c>
      <c r="F2258" t="s">
        <v>38287</v>
      </c>
      <c r="G2258" t="s">
        <v>38181</v>
      </c>
    </row>
    <row r="2259" spans="1:7" ht="15" customHeight="1">
      <c r="A2259" t="s">
        <v>3720</v>
      </c>
      <c r="B2259" t="s">
        <v>15836</v>
      </c>
      <c r="C2259" t="s">
        <v>200</v>
      </c>
      <c r="D2259" t="s">
        <v>17686</v>
      </c>
      <c r="E2259" t="s">
        <v>17685</v>
      </c>
      <c r="F2259" t="s">
        <v>38287</v>
      </c>
      <c r="G2259" t="s">
        <v>38181</v>
      </c>
    </row>
    <row r="2260" spans="1:7" ht="15" customHeight="1">
      <c r="A2260" t="s">
        <v>5004</v>
      </c>
      <c r="B2260" t="s">
        <v>17663</v>
      </c>
      <c r="C2260" t="s">
        <v>200</v>
      </c>
      <c r="D2260" t="s">
        <v>17664</v>
      </c>
      <c r="E2260" t="s">
        <v>17662</v>
      </c>
      <c r="F2260" t="s">
        <v>38287</v>
      </c>
      <c r="G2260" t="s">
        <v>38181</v>
      </c>
    </row>
    <row r="2261" spans="1:7" ht="15" customHeight="1">
      <c r="A2261" t="s">
        <v>4386</v>
      </c>
      <c r="B2261" t="s">
        <v>5678</v>
      </c>
      <c r="C2261" t="s">
        <v>200</v>
      </c>
      <c r="D2261" t="s">
        <v>17689</v>
      </c>
      <c r="E2261" t="s">
        <v>17688</v>
      </c>
      <c r="F2261" t="s">
        <v>38287</v>
      </c>
      <c r="G2261" t="s">
        <v>38181</v>
      </c>
    </row>
    <row r="2262" spans="1:7" ht="15" customHeight="1">
      <c r="A2262" t="s">
        <v>17702</v>
      </c>
      <c r="B2262" t="s">
        <v>17703</v>
      </c>
      <c r="C2262" t="s">
        <v>200</v>
      </c>
      <c r="E2262" t="s">
        <v>17701</v>
      </c>
      <c r="F2262" t="s">
        <v>38287</v>
      </c>
      <c r="G2262" t="s">
        <v>38181</v>
      </c>
    </row>
    <row r="2263" spans="1:7" ht="15" customHeight="1">
      <c r="A2263" t="s">
        <v>2459</v>
      </c>
      <c r="B2263" t="s">
        <v>4695</v>
      </c>
      <c r="C2263" t="s">
        <v>200</v>
      </c>
      <c r="D2263" t="s">
        <v>17669</v>
      </c>
      <c r="E2263" t="s">
        <v>17667</v>
      </c>
      <c r="F2263" t="s">
        <v>38287</v>
      </c>
      <c r="G2263" t="s">
        <v>38181</v>
      </c>
    </row>
    <row r="2264" spans="1:7" ht="15" customHeight="1">
      <c r="A2264" t="s">
        <v>17671</v>
      </c>
      <c r="B2264" t="s">
        <v>8692</v>
      </c>
      <c r="C2264" t="s">
        <v>200</v>
      </c>
      <c r="D2264" t="s">
        <v>17672</v>
      </c>
      <c r="E2264" t="s">
        <v>17670</v>
      </c>
      <c r="F2264" t="s">
        <v>38287</v>
      </c>
      <c r="G2264" t="s">
        <v>38181</v>
      </c>
    </row>
    <row r="2265" spans="1:7" ht="15" customHeight="1">
      <c r="A2265" t="s">
        <v>17705</v>
      </c>
      <c r="B2265" t="s">
        <v>17706</v>
      </c>
      <c r="C2265" t="s">
        <v>200</v>
      </c>
      <c r="E2265" t="s">
        <v>17704</v>
      </c>
      <c r="F2265" t="s">
        <v>38287</v>
      </c>
      <c r="G2265" t="s">
        <v>38181</v>
      </c>
    </row>
    <row r="2266" spans="1:7" ht="15" customHeight="1">
      <c r="A2266" t="s">
        <v>17692</v>
      </c>
      <c r="B2266" t="s">
        <v>17693</v>
      </c>
      <c r="C2266" t="s">
        <v>200</v>
      </c>
      <c r="D2266" t="s">
        <v>17694</v>
      </c>
      <c r="E2266" t="s">
        <v>17691</v>
      </c>
      <c r="F2266" t="s">
        <v>38287</v>
      </c>
      <c r="G2266" t="s">
        <v>38181</v>
      </c>
    </row>
    <row r="2267" spans="1:7" ht="15" customHeight="1">
      <c r="A2267" t="s">
        <v>3517</v>
      </c>
      <c r="B2267" t="s">
        <v>8941</v>
      </c>
      <c r="C2267" t="s">
        <v>108</v>
      </c>
      <c r="D2267" t="s">
        <v>8942</v>
      </c>
      <c r="E2267" t="s">
        <v>8940</v>
      </c>
      <c r="F2267" t="s">
        <v>38182</v>
      </c>
      <c r="G2267" t="s">
        <v>38181</v>
      </c>
    </row>
    <row r="2268" spans="1:7" ht="15" customHeight="1">
      <c r="A2268" t="s">
        <v>3634</v>
      </c>
      <c r="B2268" t="s">
        <v>17792</v>
      </c>
      <c r="C2268" t="s">
        <v>94</v>
      </c>
      <c r="D2268" t="s">
        <v>17794</v>
      </c>
      <c r="E2268" t="s">
        <v>17791</v>
      </c>
      <c r="F2268" t="s">
        <v>38288</v>
      </c>
      <c r="G2268" t="s">
        <v>38181</v>
      </c>
    </row>
    <row r="2269" spans="1:7" ht="15" customHeight="1">
      <c r="A2269" t="s">
        <v>4504</v>
      </c>
      <c r="B2269" t="s">
        <v>17767</v>
      </c>
      <c r="C2269" t="s">
        <v>94</v>
      </c>
      <c r="D2269" t="s">
        <v>17769</v>
      </c>
      <c r="E2269" t="s">
        <v>17766</v>
      </c>
      <c r="F2269" t="s">
        <v>38288</v>
      </c>
      <c r="G2269" t="s">
        <v>38181</v>
      </c>
    </row>
    <row r="2270" spans="1:7" ht="15" customHeight="1">
      <c r="A2270" t="s">
        <v>17780</v>
      </c>
      <c r="B2270" t="s">
        <v>11946</v>
      </c>
      <c r="C2270" t="s">
        <v>94</v>
      </c>
      <c r="D2270" t="s">
        <v>17781</v>
      </c>
      <c r="E2270" t="s">
        <v>17779</v>
      </c>
      <c r="F2270" t="s">
        <v>38288</v>
      </c>
      <c r="G2270" t="s">
        <v>38181</v>
      </c>
    </row>
    <row r="2271" spans="1:7" ht="15" customHeight="1">
      <c r="A2271" t="s">
        <v>9490</v>
      </c>
      <c r="B2271" t="s">
        <v>17796</v>
      </c>
      <c r="C2271" t="s">
        <v>94</v>
      </c>
      <c r="D2271" t="s">
        <v>17798</v>
      </c>
      <c r="E2271" t="s">
        <v>17795</v>
      </c>
      <c r="F2271" t="s">
        <v>38288</v>
      </c>
      <c r="G2271" t="s">
        <v>38181</v>
      </c>
    </row>
    <row r="2272" spans="1:7" ht="15" customHeight="1">
      <c r="A2272" t="s">
        <v>3155</v>
      </c>
      <c r="B2272" t="s">
        <v>17801</v>
      </c>
      <c r="C2272" t="s">
        <v>94</v>
      </c>
      <c r="D2272" t="s">
        <v>17802</v>
      </c>
      <c r="E2272" t="s">
        <v>17800</v>
      </c>
      <c r="F2272" t="s">
        <v>38288</v>
      </c>
      <c r="G2272" t="s">
        <v>38181</v>
      </c>
    </row>
    <row r="2273" spans="1:7" ht="15" customHeight="1">
      <c r="A2273" t="s">
        <v>5168</v>
      </c>
      <c r="B2273" t="s">
        <v>17748</v>
      </c>
      <c r="C2273" t="s">
        <v>94</v>
      </c>
      <c r="D2273" t="s">
        <v>17749</v>
      </c>
      <c r="E2273" t="s">
        <v>17747</v>
      </c>
      <c r="F2273" t="s">
        <v>38288</v>
      </c>
      <c r="G2273" t="s">
        <v>38181</v>
      </c>
    </row>
    <row r="2274" spans="1:7" ht="15" customHeight="1">
      <c r="A2274" t="s">
        <v>5214</v>
      </c>
      <c r="B2274" t="s">
        <v>14926</v>
      </c>
      <c r="C2274" t="s">
        <v>94</v>
      </c>
      <c r="D2274" t="s">
        <v>17741</v>
      </c>
      <c r="E2274" t="s">
        <v>17739</v>
      </c>
      <c r="F2274" t="s">
        <v>38288</v>
      </c>
      <c r="G2274" t="s">
        <v>38181</v>
      </c>
    </row>
    <row r="2275" spans="1:7" ht="15" customHeight="1">
      <c r="A2275" t="s">
        <v>3896</v>
      </c>
      <c r="B2275" t="s">
        <v>3849</v>
      </c>
      <c r="C2275" t="s">
        <v>94</v>
      </c>
      <c r="D2275" t="s">
        <v>17784</v>
      </c>
      <c r="E2275" t="s">
        <v>17783</v>
      </c>
      <c r="F2275" t="s">
        <v>38288</v>
      </c>
      <c r="G2275" t="s">
        <v>38181</v>
      </c>
    </row>
    <row r="2276" spans="1:7" ht="15" customHeight="1">
      <c r="A2276" t="s">
        <v>3176</v>
      </c>
      <c r="B2276" t="s">
        <v>8348</v>
      </c>
      <c r="C2276" t="s">
        <v>94</v>
      </c>
      <c r="D2276" t="s">
        <v>17804</v>
      </c>
      <c r="E2276" t="s">
        <v>17803</v>
      </c>
      <c r="F2276" t="s">
        <v>38288</v>
      </c>
      <c r="G2276" t="s">
        <v>38181</v>
      </c>
    </row>
    <row r="2277" spans="1:7" ht="15" customHeight="1">
      <c r="A2277" t="s">
        <v>4943</v>
      </c>
      <c r="B2277" t="s">
        <v>17744</v>
      </c>
      <c r="C2277" t="s">
        <v>94</v>
      </c>
      <c r="D2277" t="s">
        <v>17746</v>
      </c>
      <c r="E2277" t="s">
        <v>17743</v>
      </c>
      <c r="F2277" t="s">
        <v>38288</v>
      </c>
      <c r="G2277" t="s">
        <v>38181</v>
      </c>
    </row>
    <row r="2278" spans="1:7" ht="15" customHeight="1">
      <c r="A2278" t="s">
        <v>16678</v>
      </c>
      <c r="B2278" t="s">
        <v>17758</v>
      </c>
      <c r="C2278" t="s">
        <v>94</v>
      </c>
      <c r="D2278" t="s">
        <v>17760</v>
      </c>
      <c r="E2278" t="s">
        <v>17757</v>
      </c>
      <c r="F2278" t="s">
        <v>38288</v>
      </c>
      <c r="G2278" t="s">
        <v>38181</v>
      </c>
    </row>
    <row r="2279" spans="1:7" ht="15" customHeight="1">
      <c r="A2279" t="s">
        <v>17729</v>
      </c>
      <c r="B2279" t="s">
        <v>17730</v>
      </c>
      <c r="C2279" t="s">
        <v>94</v>
      </c>
      <c r="D2279" t="s">
        <v>17731</v>
      </c>
      <c r="E2279" t="s">
        <v>17728</v>
      </c>
      <c r="F2279" t="s">
        <v>38288</v>
      </c>
      <c r="G2279" t="s">
        <v>38181</v>
      </c>
    </row>
    <row r="2280" spans="1:7" ht="15" customHeight="1">
      <c r="A2280" t="s">
        <v>2940</v>
      </c>
      <c r="B2280" t="s">
        <v>17809</v>
      </c>
      <c r="C2280" t="s">
        <v>94</v>
      </c>
      <c r="D2280" t="s">
        <v>17810</v>
      </c>
      <c r="E2280" t="s">
        <v>17808</v>
      </c>
      <c r="F2280" t="s">
        <v>38288</v>
      </c>
      <c r="G2280" t="s">
        <v>38181</v>
      </c>
    </row>
    <row r="2281" spans="1:7" ht="15" customHeight="1">
      <c r="A2281" t="s">
        <v>11945</v>
      </c>
      <c r="B2281" t="s">
        <v>17789</v>
      </c>
      <c r="C2281" t="s">
        <v>94</v>
      </c>
      <c r="D2281" t="s">
        <v>17790</v>
      </c>
      <c r="E2281" t="s">
        <v>17788</v>
      </c>
      <c r="F2281" t="s">
        <v>38288</v>
      </c>
      <c r="G2281" t="s">
        <v>38181</v>
      </c>
    </row>
    <row r="2282" spans="1:7" ht="15" customHeight="1">
      <c r="A2282" t="s">
        <v>3735</v>
      </c>
      <c r="B2282" t="s">
        <v>8375</v>
      </c>
      <c r="C2282" t="s">
        <v>94</v>
      </c>
      <c r="D2282" t="s">
        <v>17787</v>
      </c>
      <c r="E2282" t="s">
        <v>17785</v>
      </c>
      <c r="F2282" t="s">
        <v>38288</v>
      </c>
      <c r="G2282" t="s">
        <v>38181</v>
      </c>
    </row>
    <row r="2283" spans="1:7" ht="15" customHeight="1">
      <c r="A2283" t="s">
        <v>17734</v>
      </c>
      <c r="B2283" t="s">
        <v>17735</v>
      </c>
      <c r="C2283" t="s">
        <v>94</v>
      </c>
      <c r="D2283" t="s">
        <v>17737</v>
      </c>
      <c r="E2283" t="s">
        <v>17733</v>
      </c>
      <c r="F2283" t="s">
        <v>38288</v>
      </c>
      <c r="G2283" t="s">
        <v>38181</v>
      </c>
    </row>
    <row r="2284" spans="1:7" ht="15" customHeight="1">
      <c r="A2284" t="s">
        <v>4637</v>
      </c>
      <c r="B2284" t="s">
        <v>17771</v>
      </c>
      <c r="C2284" t="s">
        <v>94</v>
      </c>
      <c r="D2284" t="s">
        <v>17773</v>
      </c>
      <c r="E2284" t="s">
        <v>17770</v>
      </c>
      <c r="F2284" t="s">
        <v>38288</v>
      </c>
      <c r="G2284" t="s">
        <v>38181</v>
      </c>
    </row>
    <row r="2285" spans="1:7" ht="15" customHeight="1">
      <c r="A2285" t="s">
        <v>6095</v>
      </c>
      <c r="B2285" t="s">
        <v>17762</v>
      </c>
      <c r="C2285" t="s">
        <v>94</v>
      </c>
      <c r="D2285" t="s">
        <v>17763</v>
      </c>
      <c r="E2285" t="s">
        <v>17761</v>
      </c>
      <c r="F2285" t="s">
        <v>38288</v>
      </c>
      <c r="G2285" t="s">
        <v>38181</v>
      </c>
    </row>
    <row r="2286" spans="1:7" ht="15" customHeight="1">
      <c r="A2286" t="s">
        <v>14978</v>
      </c>
      <c r="B2286" t="s">
        <v>6035</v>
      </c>
      <c r="C2286" t="s">
        <v>94</v>
      </c>
      <c r="D2286" t="s">
        <v>17807</v>
      </c>
      <c r="E2286" t="s">
        <v>17806</v>
      </c>
      <c r="F2286" t="s">
        <v>38288</v>
      </c>
      <c r="G2286" t="s">
        <v>38181</v>
      </c>
    </row>
    <row r="2287" spans="1:7" ht="15" customHeight="1">
      <c r="A2287" t="s">
        <v>4670</v>
      </c>
      <c r="B2287" t="s">
        <v>17776</v>
      </c>
      <c r="C2287" t="s">
        <v>94</v>
      </c>
      <c r="D2287" t="s">
        <v>17778</v>
      </c>
      <c r="E2287" t="s">
        <v>17775</v>
      </c>
      <c r="F2287" t="s">
        <v>38288</v>
      </c>
      <c r="G2287" t="s">
        <v>38181</v>
      </c>
    </row>
    <row r="2288" spans="1:7" ht="15" customHeight="1">
      <c r="A2288" t="s">
        <v>4997</v>
      </c>
      <c r="B2288" t="s">
        <v>17754</v>
      </c>
      <c r="C2288" t="s">
        <v>94</v>
      </c>
      <c r="D2288" t="s">
        <v>17755</v>
      </c>
      <c r="E2288" t="s">
        <v>17753</v>
      </c>
      <c r="F2288" t="s">
        <v>38288</v>
      </c>
      <c r="G2288" t="s">
        <v>38181</v>
      </c>
    </row>
    <row r="2289" spans="1:7" ht="15" customHeight="1">
      <c r="A2289" t="s">
        <v>5004</v>
      </c>
      <c r="B2289" t="s">
        <v>6218</v>
      </c>
      <c r="C2289" t="s">
        <v>94</v>
      </c>
      <c r="D2289" t="s">
        <v>17752</v>
      </c>
      <c r="E2289" t="s">
        <v>17750</v>
      </c>
      <c r="F2289" t="s">
        <v>38288</v>
      </c>
      <c r="G2289" t="s">
        <v>38181</v>
      </c>
    </row>
    <row r="2290" spans="1:7" ht="15" customHeight="1">
      <c r="A2290" t="s">
        <v>17830</v>
      </c>
      <c r="B2290" t="s">
        <v>17831</v>
      </c>
      <c r="C2290" t="s">
        <v>296</v>
      </c>
      <c r="D2290" t="s">
        <v>17833</v>
      </c>
      <c r="E2290" t="s">
        <v>17829</v>
      </c>
      <c r="F2290" t="s">
        <v>38289</v>
      </c>
      <c r="G2290" t="s">
        <v>38181</v>
      </c>
    </row>
    <row r="2291" spans="1:7" ht="15" customHeight="1">
      <c r="A2291" t="s">
        <v>4867</v>
      </c>
      <c r="B2291" t="s">
        <v>13694</v>
      </c>
      <c r="C2291" t="s">
        <v>296</v>
      </c>
      <c r="D2291" t="s">
        <v>17813</v>
      </c>
      <c r="E2291" t="s">
        <v>17811</v>
      </c>
      <c r="F2291" t="s">
        <v>38289</v>
      </c>
      <c r="G2291" t="s">
        <v>38181</v>
      </c>
    </row>
    <row r="2292" spans="1:7" ht="15" customHeight="1">
      <c r="A2292" t="s">
        <v>5378</v>
      </c>
      <c r="B2292" t="s">
        <v>17822</v>
      </c>
      <c r="C2292" t="s">
        <v>296</v>
      </c>
      <c r="D2292" t="s">
        <v>17824</v>
      </c>
      <c r="E2292" t="s">
        <v>17821</v>
      </c>
      <c r="F2292" t="s">
        <v>38289</v>
      </c>
      <c r="G2292" t="s">
        <v>38181</v>
      </c>
    </row>
    <row r="2293" spans="1:7" ht="15" customHeight="1">
      <c r="A2293" t="s">
        <v>17826</v>
      </c>
      <c r="B2293" t="s">
        <v>3770</v>
      </c>
      <c r="C2293" t="s">
        <v>296</v>
      </c>
      <c r="D2293" t="s">
        <v>17827</v>
      </c>
      <c r="E2293" t="s">
        <v>17825</v>
      </c>
      <c r="F2293" t="s">
        <v>38289</v>
      </c>
      <c r="G2293" t="s">
        <v>38181</v>
      </c>
    </row>
    <row r="2294" spans="1:7" ht="15" customHeight="1">
      <c r="A2294" t="s">
        <v>2354</v>
      </c>
      <c r="B2294" t="s">
        <v>6829</v>
      </c>
      <c r="C2294" t="s">
        <v>296</v>
      </c>
      <c r="D2294" t="s">
        <v>17836</v>
      </c>
      <c r="E2294" t="s">
        <v>17834</v>
      </c>
      <c r="F2294" t="s">
        <v>38289</v>
      </c>
      <c r="G2294" t="s">
        <v>38181</v>
      </c>
    </row>
    <row r="2295" spans="1:7" ht="15" customHeight="1">
      <c r="A2295" t="s">
        <v>9876</v>
      </c>
      <c r="B2295" t="s">
        <v>17818</v>
      </c>
      <c r="C2295" t="s">
        <v>296</v>
      </c>
      <c r="D2295" t="s">
        <v>17819</v>
      </c>
      <c r="E2295" t="s">
        <v>17817</v>
      </c>
      <c r="F2295" t="s">
        <v>38289</v>
      </c>
      <c r="G2295" t="s">
        <v>38181</v>
      </c>
    </row>
    <row r="2296" spans="1:7" ht="15" customHeight="1">
      <c r="A2296" t="s">
        <v>3040</v>
      </c>
      <c r="B2296" t="s">
        <v>13606</v>
      </c>
      <c r="C2296" t="s">
        <v>140</v>
      </c>
      <c r="D2296" t="s">
        <v>13607</v>
      </c>
      <c r="F2296" t="s">
        <v>38180</v>
      </c>
      <c r="G2296" t="s">
        <v>38181</v>
      </c>
    </row>
    <row r="2297" spans="1:7" ht="15" customHeight="1">
      <c r="A2297" t="s">
        <v>4288</v>
      </c>
      <c r="B2297" t="s">
        <v>6164</v>
      </c>
      <c r="C2297" t="s">
        <v>8944</v>
      </c>
      <c r="D2297" t="s">
        <v>8946</v>
      </c>
      <c r="E2297" t="s">
        <v>8943</v>
      </c>
      <c r="F2297" t="s">
        <v>38182</v>
      </c>
      <c r="G2297" t="s">
        <v>38181</v>
      </c>
    </row>
    <row r="2298" spans="1:7" ht="15" customHeight="1">
      <c r="A2298" t="s">
        <v>4304</v>
      </c>
      <c r="B2298" t="s">
        <v>5702</v>
      </c>
      <c r="C2298" t="s">
        <v>164</v>
      </c>
      <c r="D2298" t="s">
        <v>17883</v>
      </c>
      <c r="E2298" t="s">
        <v>17882</v>
      </c>
      <c r="F2298" t="s">
        <v>38274</v>
      </c>
      <c r="G2298" t="s">
        <v>38181</v>
      </c>
    </row>
    <row r="2299" spans="1:7" ht="15" customHeight="1">
      <c r="A2299" t="s">
        <v>5004</v>
      </c>
      <c r="B2299" t="s">
        <v>17838</v>
      </c>
      <c r="C2299" t="s">
        <v>164</v>
      </c>
      <c r="D2299" t="s">
        <v>17840</v>
      </c>
      <c r="E2299" t="s">
        <v>17837</v>
      </c>
      <c r="F2299" t="s">
        <v>38274</v>
      </c>
      <c r="G2299" t="s">
        <v>38181</v>
      </c>
    </row>
    <row r="2300" spans="1:7" ht="15" customHeight="1">
      <c r="A2300" t="s">
        <v>3651</v>
      </c>
      <c r="B2300" t="s">
        <v>14117</v>
      </c>
      <c r="C2300" t="s">
        <v>164</v>
      </c>
      <c r="E2300" t="s">
        <v>17899</v>
      </c>
      <c r="F2300" t="s">
        <v>38274</v>
      </c>
      <c r="G2300" t="s">
        <v>38181</v>
      </c>
    </row>
    <row r="2301" spans="1:7" ht="15" customHeight="1">
      <c r="A2301" t="s">
        <v>3715</v>
      </c>
      <c r="B2301" t="s">
        <v>2696</v>
      </c>
      <c r="C2301" t="s">
        <v>164</v>
      </c>
      <c r="D2301" t="s">
        <v>17897</v>
      </c>
      <c r="E2301" t="s">
        <v>17895</v>
      </c>
      <c r="F2301" t="s">
        <v>38274</v>
      </c>
      <c r="G2301" t="s">
        <v>38181</v>
      </c>
    </row>
    <row r="2302" spans="1:7" ht="15" customHeight="1">
      <c r="A2302" t="s">
        <v>2122</v>
      </c>
      <c r="B2302" t="s">
        <v>1661</v>
      </c>
      <c r="C2302" t="s">
        <v>164</v>
      </c>
      <c r="D2302" t="s">
        <v>8948</v>
      </c>
      <c r="E2302" t="s">
        <v>8947</v>
      </c>
      <c r="F2302" t="s">
        <v>38182</v>
      </c>
      <c r="G2302" t="s">
        <v>38181</v>
      </c>
    </row>
    <row r="2303" spans="1:7" ht="15" customHeight="1">
      <c r="A2303" t="s">
        <v>3831</v>
      </c>
      <c r="B2303" t="s">
        <v>8950</v>
      </c>
      <c r="C2303" t="s">
        <v>164</v>
      </c>
      <c r="D2303" t="s">
        <v>8952</v>
      </c>
      <c r="E2303" t="s">
        <v>8949</v>
      </c>
      <c r="F2303" t="s">
        <v>38182</v>
      </c>
      <c r="G2303" t="s">
        <v>38181</v>
      </c>
    </row>
    <row r="2304" spans="1:7" ht="15" customHeight="1">
      <c r="A2304" t="s">
        <v>5178</v>
      </c>
      <c r="B2304" t="s">
        <v>2659</v>
      </c>
      <c r="C2304" t="s">
        <v>164</v>
      </c>
      <c r="D2304" t="s">
        <v>8955</v>
      </c>
      <c r="E2304" t="s">
        <v>8953</v>
      </c>
      <c r="F2304" t="s">
        <v>38182</v>
      </c>
      <c r="G2304" t="s">
        <v>38181</v>
      </c>
    </row>
    <row r="2305" spans="1:7" ht="15" customHeight="1">
      <c r="A2305" t="s">
        <v>5135</v>
      </c>
      <c r="B2305" t="s">
        <v>14095</v>
      </c>
      <c r="C2305" t="s">
        <v>244</v>
      </c>
      <c r="D2305" t="s">
        <v>17913</v>
      </c>
      <c r="F2305" t="s">
        <v>38290</v>
      </c>
      <c r="G2305" t="s">
        <v>38181</v>
      </c>
    </row>
    <row r="2306" spans="1:7" ht="15" customHeight="1">
      <c r="A2306" t="s">
        <v>17918</v>
      </c>
      <c r="B2306" t="s">
        <v>17919</v>
      </c>
      <c r="C2306" t="s">
        <v>244</v>
      </c>
      <c r="D2306" t="s">
        <v>17921</v>
      </c>
      <c r="E2306" t="s">
        <v>17917</v>
      </c>
      <c r="F2306" t="s">
        <v>38290</v>
      </c>
      <c r="G2306" t="s">
        <v>38181</v>
      </c>
    </row>
    <row r="2307" spans="1:7" ht="15" customHeight="1">
      <c r="A2307" t="s">
        <v>2354</v>
      </c>
      <c r="B2307" t="s">
        <v>17957</v>
      </c>
      <c r="C2307" t="s">
        <v>244</v>
      </c>
      <c r="D2307" t="s">
        <v>17959</v>
      </c>
      <c r="E2307" t="s">
        <v>17956</v>
      </c>
      <c r="F2307" t="s">
        <v>38290</v>
      </c>
      <c r="G2307" t="s">
        <v>38181</v>
      </c>
    </row>
    <row r="2308" spans="1:7" ht="15" customHeight="1">
      <c r="A2308" t="s">
        <v>17973</v>
      </c>
      <c r="B2308" t="s">
        <v>15414</v>
      </c>
      <c r="C2308" t="s">
        <v>244</v>
      </c>
      <c r="E2308" t="s">
        <v>17972</v>
      </c>
      <c r="F2308" t="s">
        <v>38290</v>
      </c>
      <c r="G2308" t="s">
        <v>38181</v>
      </c>
    </row>
    <row r="2309" spans="1:7" ht="15" customHeight="1">
      <c r="A2309" t="s">
        <v>2739</v>
      </c>
      <c r="B2309" t="s">
        <v>17949</v>
      </c>
      <c r="C2309" t="s">
        <v>244</v>
      </c>
      <c r="D2309" t="s">
        <v>17951</v>
      </c>
      <c r="E2309" t="s">
        <v>17948</v>
      </c>
      <c r="F2309" t="s">
        <v>38290</v>
      </c>
      <c r="G2309" t="s">
        <v>38181</v>
      </c>
    </row>
    <row r="2310" spans="1:7" ht="15" customHeight="1">
      <c r="A2310" t="s">
        <v>4943</v>
      </c>
      <c r="B2310" t="s">
        <v>17969</v>
      </c>
      <c r="C2310" t="s">
        <v>244</v>
      </c>
      <c r="D2310" t="s">
        <v>17970</v>
      </c>
      <c r="E2310" t="s">
        <v>17968</v>
      </c>
      <c r="F2310" t="s">
        <v>38290</v>
      </c>
      <c r="G2310" t="s">
        <v>38181</v>
      </c>
    </row>
    <row r="2311" spans="1:7" ht="15" customHeight="1">
      <c r="A2311" t="s">
        <v>17924</v>
      </c>
      <c r="B2311" t="s">
        <v>2829</v>
      </c>
      <c r="C2311" t="s">
        <v>244</v>
      </c>
      <c r="D2311" t="s">
        <v>17926</v>
      </c>
      <c r="E2311" t="s">
        <v>17923</v>
      </c>
      <c r="F2311" t="s">
        <v>38290</v>
      </c>
      <c r="G2311" t="s">
        <v>38181</v>
      </c>
    </row>
    <row r="2312" spans="1:7" ht="15" customHeight="1">
      <c r="A2312" t="s">
        <v>2739</v>
      </c>
      <c r="B2312" t="s">
        <v>17953</v>
      </c>
      <c r="C2312" t="s">
        <v>244</v>
      </c>
      <c r="D2312" t="s">
        <v>17955</v>
      </c>
      <c r="E2312" t="s">
        <v>17952</v>
      </c>
      <c r="F2312" t="s">
        <v>38290</v>
      </c>
      <c r="G2312" t="s">
        <v>38181</v>
      </c>
    </row>
    <row r="2313" spans="1:7" ht="15" customHeight="1">
      <c r="A2313" t="s">
        <v>17961</v>
      </c>
      <c r="B2313" t="s">
        <v>17962</v>
      </c>
      <c r="C2313" t="s">
        <v>244</v>
      </c>
      <c r="D2313" t="s">
        <v>17964</v>
      </c>
      <c r="E2313" t="s">
        <v>17960</v>
      </c>
      <c r="F2313" t="s">
        <v>38290</v>
      </c>
      <c r="G2313" t="s">
        <v>38181</v>
      </c>
    </row>
    <row r="2314" spans="1:7" ht="15" customHeight="1">
      <c r="A2314" t="s">
        <v>17939</v>
      </c>
      <c r="B2314" t="s">
        <v>17940</v>
      </c>
      <c r="C2314" t="s">
        <v>244</v>
      </c>
      <c r="D2314" t="s">
        <v>17942</v>
      </c>
      <c r="E2314" t="s">
        <v>17938</v>
      </c>
      <c r="F2314" t="s">
        <v>38290</v>
      </c>
      <c r="G2314" t="s">
        <v>38181</v>
      </c>
    </row>
    <row r="2315" spans="1:7" ht="15" customHeight="1">
      <c r="A2315" t="s">
        <v>13148</v>
      </c>
      <c r="B2315" t="s">
        <v>3996</v>
      </c>
      <c r="C2315" t="s">
        <v>244</v>
      </c>
      <c r="D2315" t="s">
        <v>17967</v>
      </c>
      <c r="F2315" t="s">
        <v>38290</v>
      </c>
      <c r="G2315" t="s">
        <v>38181</v>
      </c>
    </row>
    <row r="2316" spans="1:7" ht="15" customHeight="1">
      <c r="A2316" t="s">
        <v>12061</v>
      </c>
      <c r="B2316" t="s">
        <v>4695</v>
      </c>
      <c r="C2316" t="s">
        <v>244</v>
      </c>
      <c r="D2316" t="s">
        <v>17936</v>
      </c>
      <c r="E2316" t="s">
        <v>17934</v>
      </c>
      <c r="F2316" t="s">
        <v>38290</v>
      </c>
      <c r="G2316" t="s">
        <v>38181</v>
      </c>
    </row>
    <row r="2317" spans="1:7" ht="15" customHeight="1">
      <c r="A2317" t="s">
        <v>17944</v>
      </c>
      <c r="B2317" t="s">
        <v>17945</v>
      </c>
      <c r="C2317" t="s">
        <v>244</v>
      </c>
      <c r="D2317" t="s">
        <v>17947</v>
      </c>
      <c r="F2317" t="s">
        <v>38290</v>
      </c>
      <c r="G2317" t="s">
        <v>38181</v>
      </c>
    </row>
    <row r="2318" spans="1:7" ht="15" customHeight="1">
      <c r="A2318" t="s">
        <v>4256</v>
      </c>
      <c r="B2318" t="s">
        <v>2262</v>
      </c>
      <c r="C2318" t="s">
        <v>244</v>
      </c>
      <c r="D2318" t="s">
        <v>17933</v>
      </c>
      <c r="E2318" t="s">
        <v>17932</v>
      </c>
      <c r="F2318" t="s">
        <v>38290</v>
      </c>
      <c r="G2318" t="s">
        <v>38181</v>
      </c>
    </row>
    <row r="2319" spans="1:7" ht="15" customHeight="1">
      <c r="A2319" t="s">
        <v>17928</v>
      </c>
      <c r="B2319" t="s">
        <v>17929</v>
      </c>
      <c r="C2319" t="s">
        <v>244</v>
      </c>
      <c r="D2319" t="s">
        <v>17931</v>
      </c>
      <c r="E2319" t="s">
        <v>17927</v>
      </c>
      <c r="F2319" t="s">
        <v>38290</v>
      </c>
      <c r="G2319" t="s">
        <v>38181</v>
      </c>
    </row>
    <row r="2320" spans="1:7" ht="15" customHeight="1">
      <c r="A2320" t="s">
        <v>3831</v>
      </c>
      <c r="B2320" t="s">
        <v>8957</v>
      </c>
      <c r="C2320" t="s">
        <v>144</v>
      </c>
      <c r="D2320" t="s">
        <v>8959</v>
      </c>
      <c r="E2320" t="s">
        <v>8956</v>
      </c>
      <c r="F2320" t="s">
        <v>38291</v>
      </c>
      <c r="G2320" t="s">
        <v>38181</v>
      </c>
    </row>
    <row r="2321" spans="1:7" ht="15" customHeight="1">
      <c r="A2321" t="s">
        <v>2681</v>
      </c>
      <c r="B2321" t="s">
        <v>8965</v>
      </c>
      <c r="C2321" t="s">
        <v>202</v>
      </c>
      <c r="D2321" t="s">
        <v>8967</v>
      </c>
      <c r="E2321" t="s">
        <v>8964</v>
      </c>
      <c r="F2321" t="s">
        <v>38182</v>
      </c>
      <c r="G2321" t="s">
        <v>38181</v>
      </c>
    </row>
    <row r="2322" spans="1:7" ht="15" customHeight="1">
      <c r="A2322" t="s">
        <v>14431</v>
      </c>
      <c r="B2322" t="s">
        <v>14432</v>
      </c>
      <c r="C2322" t="s">
        <v>306</v>
      </c>
      <c r="D2322" t="s">
        <v>14433</v>
      </c>
      <c r="E2322" t="s">
        <v>14430</v>
      </c>
      <c r="F2322" t="s">
        <v>38292</v>
      </c>
      <c r="G2322" t="s">
        <v>38181</v>
      </c>
    </row>
    <row r="2323" spans="1:7" ht="15" customHeight="1">
      <c r="A2323" t="s">
        <v>14436</v>
      </c>
      <c r="B2323" t="s">
        <v>14437</v>
      </c>
      <c r="C2323" t="s">
        <v>306</v>
      </c>
      <c r="D2323" t="s">
        <v>14439</v>
      </c>
      <c r="E2323" t="s">
        <v>14435</v>
      </c>
      <c r="F2323" t="s">
        <v>38292</v>
      </c>
      <c r="G2323" t="s">
        <v>38181</v>
      </c>
    </row>
    <row r="2324" spans="1:7" ht="15" customHeight="1">
      <c r="A2324" t="s">
        <v>4421</v>
      </c>
      <c r="B2324" t="s">
        <v>6555</v>
      </c>
      <c r="C2324" t="s">
        <v>236</v>
      </c>
      <c r="D2324" t="s">
        <v>8970</v>
      </c>
      <c r="E2324" t="s">
        <v>8968</v>
      </c>
      <c r="F2324" t="s">
        <v>38293</v>
      </c>
      <c r="G2324" t="s">
        <v>38181</v>
      </c>
    </row>
    <row r="2325" spans="1:7" ht="15" customHeight="1">
      <c r="A2325" t="s">
        <v>3651</v>
      </c>
      <c r="B2325" t="s">
        <v>5032</v>
      </c>
      <c r="C2325" t="s">
        <v>188</v>
      </c>
      <c r="D2325" t="s">
        <v>8973</v>
      </c>
      <c r="E2325" t="s">
        <v>8972</v>
      </c>
      <c r="F2325" t="s">
        <v>38182</v>
      </c>
      <c r="G2325" t="s">
        <v>38181</v>
      </c>
    </row>
    <row r="2326" spans="1:7" ht="15" customHeight="1">
      <c r="A2326" t="s">
        <v>5690</v>
      </c>
      <c r="B2326" t="s">
        <v>17102</v>
      </c>
      <c r="C2326" t="s">
        <v>104</v>
      </c>
      <c r="D2326" t="s">
        <v>17104</v>
      </c>
      <c r="F2326" t="s">
        <v>38294</v>
      </c>
      <c r="G2326" t="s">
        <v>38181</v>
      </c>
    </row>
    <row r="2327" spans="1:7" ht="15" customHeight="1">
      <c r="A2327" t="s">
        <v>17124</v>
      </c>
      <c r="B2327" t="s">
        <v>6388</v>
      </c>
      <c r="C2327" t="s">
        <v>104</v>
      </c>
      <c r="D2327" t="s">
        <v>17125</v>
      </c>
      <c r="F2327" t="s">
        <v>38294</v>
      </c>
      <c r="G2327" t="s">
        <v>38181</v>
      </c>
    </row>
    <row r="2328" spans="1:7" ht="15" customHeight="1">
      <c r="A2328" t="s">
        <v>2848</v>
      </c>
      <c r="B2328" t="s">
        <v>5255</v>
      </c>
      <c r="C2328" t="s">
        <v>104</v>
      </c>
      <c r="D2328" t="s">
        <v>8975</v>
      </c>
      <c r="E2328" t="s">
        <v>8974</v>
      </c>
      <c r="F2328" t="s">
        <v>38182</v>
      </c>
      <c r="G2328" t="s">
        <v>38181</v>
      </c>
    </row>
    <row r="2329" spans="1:7" ht="15" customHeight="1">
      <c r="A2329" t="s">
        <v>2700</v>
      </c>
      <c r="B2329" t="s">
        <v>16354</v>
      </c>
      <c r="C2329" t="s">
        <v>104</v>
      </c>
      <c r="D2329" t="s">
        <v>17178</v>
      </c>
      <c r="E2329" t="s">
        <v>17177</v>
      </c>
      <c r="F2329" t="s">
        <v>38294</v>
      </c>
      <c r="G2329" t="s">
        <v>38181</v>
      </c>
    </row>
    <row r="2330" spans="1:7" ht="15" customHeight="1">
      <c r="A2330" t="s">
        <v>2896</v>
      </c>
      <c r="B2330" t="s">
        <v>17055</v>
      </c>
      <c r="C2330" t="s">
        <v>104</v>
      </c>
      <c r="D2330" t="s">
        <v>17057</v>
      </c>
      <c r="F2330" t="s">
        <v>38294</v>
      </c>
      <c r="G2330" t="s">
        <v>38181</v>
      </c>
    </row>
    <row r="2331" spans="1:7" ht="15" customHeight="1">
      <c r="A2331" t="s">
        <v>4637</v>
      </c>
      <c r="B2331" t="s">
        <v>3495</v>
      </c>
      <c r="C2331" t="s">
        <v>104</v>
      </c>
      <c r="D2331" t="s">
        <v>17088</v>
      </c>
      <c r="F2331" t="s">
        <v>38294</v>
      </c>
      <c r="G2331" t="s">
        <v>38181</v>
      </c>
    </row>
    <row r="2332" spans="1:7" ht="15" customHeight="1">
      <c r="A2332" t="s">
        <v>3057</v>
      </c>
      <c r="B2332" t="s">
        <v>17121</v>
      </c>
      <c r="C2332" t="s">
        <v>104</v>
      </c>
      <c r="D2332" t="s">
        <v>17122</v>
      </c>
      <c r="F2332" t="s">
        <v>38294</v>
      </c>
      <c r="G2332" t="s">
        <v>38181</v>
      </c>
    </row>
    <row r="2333" spans="1:7" ht="15" customHeight="1">
      <c r="A2333" t="s">
        <v>17133</v>
      </c>
      <c r="B2333" t="s">
        <v>17134</v>
      </c>
      <c r="C2333" t="s">
        <v>104</v>
      </c>
      <c r="D2333" t="s">
        <v>17135</v>
      </c>
      <c r="F2333" t="s">
        <v>38294</v>
      </c>
      <c r="G2333" t="s">
        <v>38181</v>
      </c>
    </row>
    <row r="2334" spans="1:7" ht="15" customHeight="1">
      <c r="A2334" t="s">
        <v>13739</v>
      </c>
      <c r="B2334" t="s">
        <v>7817</v>
      </c>
      <c r="C2334" t="s">
        <v>104</v>
      </c>
      <c r="D2334" t="s">
        <v>17095</v>
      </c>
      <c r="F2334" t="s">
        <v>38294</v>
      </c>
      <c r="G2334" t="s">
        <v>38181</v>
      </c>
    </row>
    <row r="2335" spans="1:7" ht="15" customHeight="1">
      <c r="A2335" t="s">
        <v>5088</v>
      </c>
      <c r="B2335" t="s">
        <v>13746</v>
      </c>
      <c r="C2335" t="s">
        <v>104</v>
      </c>
      <c r="D2335" t="s">
        <v>17060</v>
      </c>
      <c r="F2335" t="s">
        <v>38294</v>
      </c>
      <c r="G2335" t="s">
        <v>38181</v>
      </c>
    </row>
    <row r="2336" spans="1:7" ht="15" customHeight="1">
      <c r="A2336" t="s">
        <v>8560</v>
      </c>
      <c r="B2336" t="s">
        <v>17170</v>
      </c>
      <c r="C2336" t="s">
        <v>104</v>
      </c>
      <c r="D2336" t="s">
        <v>17171</v>
      </c>
      <c r="E2336" t="s">
        <v>17169</v>
      </c>
      <c r="F2336" t="s">
        <v>38294</v>
      </c>
      <c r="G2336" t="s">
        <v>38181</v>
      </c>
    </row>
    <row r="2337" spans="1:7" ht="15" customHeight="1">
      <c r="A2337" t="s">
        <v>2805</v>
      </c>
      <c r="B2337" t="s">
        <v>17127</v>
      </c>
      <c r="C2337" t="s">
        <v>104</v>
      </c>
      <c r="D2337" t="s">
        <v>17128</v>
      </c>
      <c r="F2337" t="s">
        <v>38294</v>
      </c>
      <c r="G2337" t="s">
        <v>38181</v>
      </c>
    </row>
    <row r="2338" spans="1:7" ht="15" customHeight="1">
      <c r="A2338" t="s">
        <v>17117</v>
      </c>
      <c r="B2338" t="s">
        <v>17118</v>
      </c>
      <c r="C2338" t="s">
        <v>104</v>
      </c>
      <c r="D2338" t="s">
        <v>17119</v>
      </c>
      <c r="F2338" t="s">
        <v>38294</v>
      </c>
      <c r="G2338" t="s">
        <v>38181</v>
      </c>
    </row>
    <row r="2339" spans="1:7" ht="15" customHeight="1">
      <c r="A2339" t="s">
        <v>13514</v>
      </c>
      <c r="B2339" t="s">
        <v>17140</v>
      </c>
      <c r="C2339" t="s">
        <v>104</v>
      </c>
      <c r="D2339" t="s">
        <v>17141</v>
      </c>
      <c r="F2339" t="s">
        <v>38294</v>
      </c>
      <c r="G2339" t="s">
        <v>38181</v>
      </c>
    </row>
    <row r="2340" spans="1:7" ht="15" customHeight="1">
      <c r="A2340" t="s">
        <v>4637</v>
      </c>
      <c r="B2340" t="s">
        <v>17151</v>
      </c>
      <c r="C2340" t="s">
        <v>104</v>
      </c>
      <c r="D2340" t="s">
        <v>17152</v>
      </c>
      <c r="E2340" t="s">
        <v>17150</v>
      </c>
      <c r="F2340" t="s">
        <v>38294</v>
      </c>
      <c r="G2340" t="s">
        <v>38181</v>
      </c>
    </row>
    <row r="2341" spans="1:7" ht="15" customHeight="1">
      <c r="A2341" t="s">
        <v>3560</v>
      </c>
      <c r="B2341" t="s">
        <v>17108</v>
      </c>
      <c r="C2341" t="s">
        <v>104</v>
      </c>
      <c r="D2341" t="s">
        <v>17110</v>
      </c>
      <c r="F2341" t="s">
        <v>38294</v>
      </c>
      <c r="G2341" t="s">
        <v>38181</v>
      </c>
    </row>
    <row r="2342" spans="1:7" ht="15" customHeight="1">
      <c r="A2342" t="s">
        <v>4637</v>
      </c>
      <c r="B2342" t="s">
        <v>5449</v>
      </c>
      <c r="C2342" t="s">
        <v>104</v>
      </c>
      <c r="D2342" t="s">
        <v>17082</v>
      </c>
      <c r="F2342" t="s">
        <v>38294</v>
      </c>
      <c r="G2342" t="s">
        <v>38181</v>
      </c>
    </row>
    <row r="2343" spans="1:7" ht="15" customHeight="1">
      <c r="A2343" t="s">
        <v>2585</v>
      </c>
      <c r="B2343" t="s">
        <v>17129</v>
      </c>
      <c r="C2343" t="s">
        <v>104</v>
      </c>
      <c r="D2343" t="s">
        <v>17131</v>
      </c>
      <c r="F2343" t="s">
        <v>38294</v>
      </c>
      <c r="G2343" t="s">
        <v>38181</v>
      </c>
    </row>
    <row r="2344" spans="1:7" ht="15" customHeight="1">
      <c r="A2344" t="s">
        <v>3176</v>
      </c>
      <c r="B2344" t="s">
        <v>6475</v>
      </c>
      <c r="C2344" t="s">
        <v>104</v>
      </c>
      <c r="D2344" t="s">
        <v>17167</v>
      </c>
      <c r="E2344" t="s">
        <v>17165</v>
      </c>
      <c r="F2344" t="s">
        <v>38294</v>
      </c>
      <c r="G2344" t="s">
        <v>38181</v>
      </c>
    </row>
    <row r="2345" spans="1:7" ht="15" customHeight="1">
      <c r="A2345" t="s">
        <v>4114</v>
      </c>
      <c r="B2345" t="s">
        <v>17148</v>
      </c>
      <c r="C2345" t="s">
        <v>104</v>
      </c>
      <c r="D2345" t="s">
        <v>17149</v>
      </c>
      <c r="E2345" t="s">
        <v>17147</v>
      </c>
      <c r="F2345" t="s">
        <v>38294</v>
      </c>
      <c r="G2345" t="s">
        <v>38181</v>
      </c>
    </row>
    <row r="2346" spans="1:7" ht="15" customHeight="1">
      <c r="A2346" t="s">
        <v>17144</v>
      </c>
      <c r="B2346" t="s">
        <v>17145</v>
      </c>
      <c r="C2346" t="s">
        <v>104</v>
      </c>
      <c r="D2346" t="s">
        <v>17146</v>
      </c>
      <c r="E2346" t="s">
        <v>17143</v>
      </c>
      <c r="F2346" t="s">
        <v>38294</v>
      </c>
      <c r="G2346" t="s">
        <v>38181</v>
      </c>
    </row>
    <row r="2347" spans="1:7" ht="15" customHeight="1">
      <c r="A2347" t="s">
        <v>17076</v>
      </c>
      <c r="B2347" t="s">
        <v>17077</v>
      </c>
      <c r="C2347" t="s">
        <v>104</v>
      </c>
      <c r="D2347" t="s">
        <v>17079</v>
      </c>
      <c r="F2347" t="s">
        <v>38294</v>
      </c>
      <c r="G2347" t="s">
        <v>38181</v>
      </c>
    </row>
    <row r="2348" spans="1:7" ht="15" customHeight="1">
      <c r="A2348" t="s">
        <v>4637</v>
      </c>
      <c r="B2348" t="s">
        <v>3089</v>
      </c>
      <c r="C2348" t="s">
        <v>104</v>
      </c>
      <c r="D2348" t="s">
        <v>17085</v>
      </c>
      <c r="F2348" t="s">
        <v>38294</v>
      </c>
      <c r="G2348" t="s">
        <v>38181</v>
      </c>
    </row>
    <row r="2349" spans="1:7" ht="15" customHeight="1">
      <c r="A2349" t="s">
        <v>3735</v>
      </c>
      <c r="B2349" t="s">
        <v>9012</v>
      </c>
      <c r="C2349" t="s">
        <v>104</v>
      </c>
      <c r="D2349" t="s">
        <v>17106</v>
      </c>
      <c r="F2349" t="s">
        <v>38294</v>
      </c>
      <c r="G2349" t="s">
        <v>38181</v>
      </c>
    </row>
    <row r="2350" spans="1:7" ht="15" customHeight="1">
      <c r="A2350" t="s">
        <v>5243</v>
      </c>
      <c r="B2350" t="s">
        <v>17062</v>
      </c>
      <c r="C2350" t="s">
        <v>104</v>
      </c>
      <c r="D2350" t="s">
        <v>17063</v>
      </c>
      <c r="F2350" t="s">
        <v>38294</v>
      </c>
      <c r="G2350" t="s">
        <v>38181</v>
      </c>
    </row>
    <row r="2351" spans="1:7" ht="15" customHeight="1">
      <c r="A2351" t="s">
        <v>4220</v>
      </c>
      <c r="B2351" t="s">
        <v>17162</v>
      </c>
      <c r="C2351" t="s">
        <v>104</v>
      </c>
      <c r="D2351" t="s">
        <v>17164</v>
      </c>
      <c r="E2351" t="s">
        <v>17161</v>
      </c>
      <c r="F2351" t="s">
        <v>38294</v>
      </c>
      <c r="G2351" t="s">
        <v>38181</v>
      </c>
    </row>
    <row r="2352" spans="1:7" ht="15" customHeight="1">
      <c r="A2352" t="s">
        <v>4440</v>
      </c>
      <c r="B2352" t="s">
        <v>17174</v>
      </c>
      <c r="C2352" t="s">
        <v>104</v>
      </c>
      <c r="D2352" t="s">
        <v>17175</v>
      </c>
      <c r="E2352" t="s">
        <v>17173</v>
      </c>
      <c r="F2352" t="s">
        <v>38294</v>
      </c>
      <c r="G2352" t="s">
        <v>38181</v>
      </c>
    </row>
    <row r="2353" spans="1:7" ht="15" customHeight="1">
      <c r="A2353" t="s">
        <v>17066</v>
      </c>
      <c r="B2353" t="s">
        <v>17067</v>
      </c>
      <c r="C2353" t="s">
        <v>104</v>
      </c>
      <c r="D2353" t="s">
        <v>17068</v>
      </c>
      <c r="E2353" t="s">
        <v>17065</v>
      </c>
      <c r="F2353" t="s">
        <v>38294</v>
      </c>
      <c r="G2353" t="s">
        <v>38181</v>
      </c>
    </row>
    <row r="2354" spans="1:7" ht="15" customHeight="1">
      <c r="A2354" t="s">
        <v>4943</v>
      </c>
      <c r="B2354" t="s">
        <v>17051</v>
      </c>
      <c r="C2354" t="s">
        <v>104</v>
      </c>
      <c r="D2354" t="s">
        <v>17052</v>
      </c>
      <c r="F2354" t="s">
        <v>38294</v>
      </c>
      <c r="G2354" t="s">
        <v>38181</v>
      </c>
    </row>
    <row r="2355" spans="1:7" ht="15" customHeight="1">
      <c r="A2355" t="s">
        <v>2887</v>
      </c>
      <c r="B2355" t="s">
        <v>2500</v>
      </c>
      <c r="C2355" t="s">
        <v>104</v>
      </c>
      <c r="D2355" t="s">
        <v>17156</v>
      </c>
      <c r="E2355" t="s">
        <v>17154</v>
      </c>
      <c r="F2355" t="s">
        <v>38294</v>
      </c>
      <c r="G2355" t="s">
        <v>38181</v>
      </c>
    </row>
    <row r="2356" spans="1:7" ht="15" customHeight="1">
      <c r="A2356" t="s">
        <v>4647</v>
      </c>
      <c r="B2356" t="s">
        <v>3779</v>
      </c>
      <c r="C2356" t="s">
        <v>104</v>
      </c>
      <c r="D2356" t="s">
        <v>17160</v>
      </c>
      <c r="E2356" t="s">
        <v>17158</v>
      </c>
      <c r="F2356" t="s">
        <v>38294</v>
      </c>
      <c r="G2356" t="s">
        <v>38181</v>
      </c>
    </row>
    <row r="2357" spans="1:7" ht="15" customHeight="1">
      <c r="A2357" t="s">
        <v>2585</v>
      </c>
      <c r="B2357" t="s">
        <v>17137</v>
      </c>
      <c r="C2357" t="s">
        <v>104</v>
      </c>
      <c r="D2357" t="s">
        <v>17138</v>
      </c>
      <c r="F2357" t="s">
        <v>38294</v>
      </c>
      <c r="G2357" t="s">
        <v>38181</v>
      </c>
    </row>
    <row r="2358" spans="1:7" ht="15" customHeight="1">
      <c r="A2358" t="s">
        <v>4594</v>
      </c>
      <c r="B2358" t="s">
        <v>12478</v>
      </c>
      <c r="C2358" t="s">
        <v>104</v>
      </c>
      <c r="D2358" t="s">
        <v>17092</v>
      </c>
      <c r="F2358" t="s">
        <v>38294</v>
      </c>
      <c r="G2358" t="s">
        <v>38181</v>
      </c>
    </row>
    <row r="2359" spans="1:7" ht="15" customHeight="1">
      <c r="A2359" t="s">
        <v>12150</v>
      </c>
      <c r="B2359" t="s">
        <v>4257</v>
      </c>
      <c r="C2359" t="s">
        <v>104</v>
      </c>
      <c r="D2359" t="s">
        <v>17115</v>
      </c>
      <c r="F2359" t="s">
        <v>38294</v>
      </c>
      <c r="G2359" t="s">
        <v>38181</v>
      </c>
    </row>
    <row r="2360" spans="1:7" ht="15" customHeight="1">
      <c r="A2360" t="s">
        <v>4440</v>
      </c>
      <c r="B2360" t="s">
        <v>5879</v>
      </c>
      <c r="C2360" t="s">
        <v>104</v>
      </c>
      <c r="D2360" t="s">
        <v>17090</v>
      </c>
      <c r="F2360" t="s">
        <v>38294</v>
      </c>
      <c r="G2360" t="s">
        <v>38181</v>
      </c>
    </row>
    <row r="2361" spans="1:7" ht="15" customHeight="1">
      <c r="A2361" t="s">
        <v>17072</v>
      </c>
      <c r="B2361" t="s">
        <v>16733</v>
      </c>
      <c r="C2361" t="s">
        <v>104</v>
      </c>
      <c r="D2361" t="s">
        <v>17074</v>
      </c>
      <c r="F2361" t="s">
        <v>38294</v>
      </c>
      <c r="G2361" t="s">
        <v>38181</v>
      </c>
    </row>
    <row r="2362" spans="1:7" ht="15" customHeight="1">
      <c r="A2362" t="s">
        <v>3875</v>
      </c>
      <c r="B2362" t="s">
        <v>17098</v>
      </c>
      <c r="C2362" t="s">
        <v>104</v>
      </c>
      <c r="D2362" t="s">
        <v>17100</v>
      </c>
      <c r="F2362" t="s">
        <v>38294</v>
      </c>
      <c r="G2362" t="s">
        <v>38181</v>
      </c>
    </row>
    <row r="2363" spans="1:7" ht="15" customHeight="1">
      <c r="A2363" t="s">
        <v>3896</v>
      </c>
      <c r="B2363" t="s">
        <v>3222</v>
      </c>
      <c r="C2363" t="s">
        <v>104</v>
      </c>
      <c r="D2363" t="s">
        <v>17097</v>
      </c>
      <c r="F2363" t="s">
        <v>38294</v>
      </c>
      <c r="G2363" t="s">
        <v>38181</v>
      </c>
    </row>
    <row r="2364" spans="1:7" ht="15" customHeight="1">
      <c r="A2364" t="s">
        <v>9269</v>
      </c>
      <c r="B2364" t="s">
        <v>9715</v>
      </c>
      <c r="C2364" t="s">
        <v>104</v>
      </c>
      <c r="D2364" t="s">
        <v>17113</v>
      </c>
      <c r="F2364" t="s">
        <v>38294</v>
      </c>
      <c r="G2364" t="s">
        <v>38181</v>
      </c>
    </row>
    <row r="2365" spans="1:7" ht="15" customHeight="1">
      <c r="A2365" t="s">
        <v>17987</v>
      </c>
      <c r="B2365" t="s">
        <v>17988</v>
      </c>
      <c r="C2365" t="s">
        <v>6001</v>
      </c>
      <c r="D2365" t="s">
        <v>17990</v>
      </c>
      <c r="E2365" t="s">
        <v>17986</v>
      </c>
      <c r="F2365" t="s">
        <v>38295</v>
      </c>
      <c r="G2365" t="s">
        <v>38181</v>
      </c>
    </row>
    <row r="2366" spans="1:7" ht="15" customHeight="1">
      <c r="A2366" t="s">
        <v>2500</v>
      </c>
      <c r="B2366" t="s">
        <v>18008</v>
      </c>
      <c r="C2366" t="s">
        <v>6001</v>
      </c>
      <c r="D2366" t="s">
        <v>18010</v>
      </c>
      <c r="E2366" t="s">
        <v>18007</v>
      </c>
      <c r="F2366" t="s">
        <v>38295</v>
      </c>
      <c r="G2366" t="s">
        <v>38181</v>
      </c>
    </row>
    <row r="2367" spans="1:7" ht="15" customHeight="1">
      <c r="A2367" t="s">
        <v>2579</v>
      </c>
      <c r="B2367" t="s">
        <v>11532</v>
      </c>
      <c r="C2367" t="s">
        <v>6001</v>
      </c>
      <c r="D2367" t="s">
        <v>18005</v>
      </c>
      <c r="E2367" t="s">
        <v>18003</v>
      </c>
      <c r="F2367" t="s">
        <v>38295</v>
      </c>
      <c r="G2367" t="s">
        <v>38181</v>
      </c>
    </row>
    <row r="2368" spans="1:7" ht="15" customHeight="1">
      <c r="A2368" t="s">
        <v>17994</v>
      </c>
      <c r="B2368" t="s">
        <v>2940</v>
      </c>
      <c r="C2368" t="s">
        <v>6001</v>
      </c>
      <c r="D2368" t="s">
        <v>17996</v>
      </c>
      <c r="E2368" t="s">
        <v>17993</v>
      </c>
      <c r="F2368" t="s">
        <v>38295</v>
      </c>
      <c r="G2368" t="s">
        <v>38181</v>
      </c>
    </row>
    <row r="2369" spans="1:7" ht="15" customHeight="1">
      <c r="A2369" t="s">
        <v>2739</v>
      </c>
      <c r="B2369" t="s">
        <v>17999</v>
      </c>
      <c r="C2369" t="s">
        <v>6001</v>
      </c>
      <c r="D2369" t="s">
        <v>18001</v>
      </c>
      <c r="E2369" t="s">
        <v>17998</v>
      </c>
      <c r="F2369" t="s">
        <v>38295</v>
      </c>
      <c r="G2369" t="s">
        <v>38181</v>
      </c>
    </row>
    <row r="2370" spans="1:7" ht="15" customHeight="1">
      <c r="A2370" t="s">
        <v>2805</v>
      </c>
      <c r="B2370" t="s">
        <v>18012</v>
      </c>
      <c r="C2370" t="s">
        <v>142</v>
      </c>
      <c r="D2370" t="s">
        <v>18014</v>
      </c>
      <c r="E2370" t="s">
        <v>18011</v>
      </c>
      <c r="F2370" t="s">
        <v>38296</v>
      </c>
      <c r="G2370" t="s">
        <v>38181</v>
      </c>
    </row>
    <row r="2371" spans="1:7" ht="15" customHeight="1">
      <c r="A2371" t="s">
        <v>5214</v>
      </c>
      <c r="B2371" t="s">
        <v>18019</v>
      </c>
      <c r="C2371" t="s">
        <v>274</v>
      </c>
      <c r="D2371" t="s">
        <v>18021</v>
      </c>
      <c r="E2371" t="s">
        <v>18018</v>
      </c>
      <c r="F2371" t="s">
        <v>38297</v>
      </c>
      <c r="G2371" t="s">
        <v>38181</v>
      </c>
    </row>
    <row r="2372" spans="1:7" ht="15" customHeight="1">
      <c r="A2372" t="s">
        <v>2311</v>
      </c>
      <c r="B2372" t="s">
        <v>8990</v>
      </c>
      <c r="C2372" t="s">
        <v>274</v>
      </c>
      <c r="D2372" t="s">
        <v>8991</v>
      </c>
      <c r="E2372" t="s">
        <v>8989</v>
      </c>
      <c r="F2372" t="s">
        <v>38182</v>
      </c>
      <c r="G2372" t="s">
        <v>38181</v>
      </c>
    </row>
    <row r="2373" spans="1:7" ht="15" customHeight="1">
      <c r="A2373" t="s">
        <v>18038</v>
      </c>
      <c r="B2373" t="s">
        <v>18039</v>
      </c>
      <c r="C2373" t="s">
        <v>274</v>
      </c>
      <c r="D2373" t="s">
        <v>18041</v>
      </c>
      <c r="E2373" t="s">
        <v>18037</v>
      </c>
      <c r="F2373" t="s">
        <v>38297</v>
      </c>
      <c r="G2373" t="s">
        <v>38181</v>
      </c>
    </row>
    <row r="2374" spans="1:7" ht="15" customHeight="1">
      <c r="A2374" t="s">
        <v>4921</v>
      </c>
      <c r="B2374" t="s">
        <v>18046</v>
      </c>
      <c r="C2374" t="s">
        <v>274</v>
      </c>
      <c r="D2374" t="s">
        <v>18048</v>
      </c>
      <c r="E2374" t="s">
        <v>18045</v>
      </c>
      <c r="F2374" t="s">
        <v>38297</v>
      </c>
      <c r="G2374" t="s">
        <v>38181</v>
      </c>
    </row>
    <row r="2375" spans="1:7" ht="15" customHeight="1">
      <c r="A2375" t="s">
        <v>6836</v>
      </c>
      <c r="B2375" t="s">
        <v>8564</v>
      </c>
      <c r="C2375" t="s">
        <v>274</v>
      </c>
      <c r="D2375" t="s">
        <v>18044</v>
      </c>
      <c r="E2375" t="s">
        <v>18043</v>
      </c>
      <c r="F2375" t="s">
        <v>38297</v>
      </c>
      <c r="G2375" t="s">
        <v>38181</v>
      </c>
    </row>
    <row r="2376" spans="1:7" ht="15" customHeight="1">
      <c r="A2376" t="s">
        <v>5972</v>
      </c>
      <c r="B2376" t="s">
        <v>18030</v>
      </c>
      <c r="C2376" t="s">
        <v>274</v>
      </c>
      <c r="D2376" t="s">
        <v>18032</v>
      </c>
      <c r="E2376" t="s">
        <v>18029</v>
      </c>
      <c r="F2376" t="s">
        <v>38297</v>
      </c>
      <c r="G2376" t="s">
        <v>38181</v>
      </c>
    </row>
    <row r="2377" spans="1:7" ht="15" customHeight="1">
      <c r="A2377" t="s">
        <v>2536</v>
      </c>
      <c r="B2377" t="s">
        <v>18035</v>
      </c>
      <c r="C2377" t="s">
        <v>274</v>
      </c>
      <c r="D2377" t="s">
        <v>18036</v>
      </c>
      <c r="E2377" t="s">
        <v>18034</v>
      </c>
      <c r="F2377" t="s">
        <v>38297</v>
      </c>
      <c r="G2377" t="s">
        <v>38181</v>
      </c>
    </row>
    <row r="2378" spans="1:7" ht="15" customHeight="1">
      <c r="A2378" t="s">
        <v>4647</v>
      </c>
      <c r="B2378" t="s">
        <v>18051</v>
      </c>
      <c r="C2378" t="s">
        <v>274</v>
      </c>
      <c r="D2378" t="s">
        <v>18053</v>
      </c>
      <c r="E2378" t="s">
        <v>18050</v>
      </c>
      <c r="F2378" t="s">
        <v>38297</v>
      </c>
      <c r="G2378" t="s">
        <v>38181</v>
      </c>
    </row>
    <row r="2379" spans="1:7" ht="15" customHeight="1">
      <c r="A2379" t="s">
        <v>4921</v>
      </c>
      <c r="B2379" t="s">
        <v>18027</v>
      </c>
      <c r="C2379" t="s">
        <v>274</v>
      </c>
      <c r="D2379" t="s">
        <v>18028</v>
      </c>
      <c r="E2379" t="s">
        <v>18026</v>
      </c>
      <c r="F2379" t="s">
        <v>38297</v>
      </c>
      <c r="G2379" t="s">
        <v>38181</v>
      </c>
    </row>
    <row r="2380" spans="1:7" ht="15" customHeight="1">
      <c r="A2380" t="s">
        <v>18096</v>
      </c>
      <c r="B2380" t="s">
        <v>18097</v>
      </c>
      <c r="C2380" t="s">
        <v>182</v>
      </c>
      <c r="D2380" t="s">
        <v>18099</v>
      </c>
      <c r="E2380" t="s">
        <v>18095</v>
      </c>
      <c r="F2380" t="s">
        <v>38298</v>
      </c>
      <c r="G2380" t="s">
        <v>38181</v>
      </c>
    </row>
    <row r="2381" spans="1:7" ht="15" customHeight="1">
      <c r="A2381" t="s">
        <v>3673</v>
      </c>
      <c r="B2381" t="s">
        <v>18123</v>
      </c>
      <c r="C2381" t="s">
        <v>182</v>
      </c>
      <c r="D2381" t="s">
        <v>18124</v>
      </c>
      <c r="E2381" t="s">
        <v>18122</v>
      </c>
      <c r="F2381" t="s">
        <v>38298</v>
      </c>
      <c r="G2381" t="s">
        <v>38181</v>
      </c>
    </row>
    <row r="2382" spans="1:7" ht="15" customHeight="1">
      <c r="A2382" t="s">
        <v>18077</v>
      </c>
      <c r="B2382" t="s">
        <v>18078</v>
      </c>
      <c r="C2382" t="s">
        <v>182</v>
      </c>
      <c r="D2382" t="s">
        <v>18080</v>
      </c>
      <c r="E2382" t="s">
        <v>18076</v>
      </c>
      <c r="F2382" t="s">
        <v>38298</v>
      </c>
      <c r="G2382" t="s">
        <v>38181</v>
      </c>
    </row>
    <row r="2383" spans="1:7" ht="15" customHeight="1">
      <c r="A2383" t="s">
        <v>6126</v>
      </c>
      <c r="B2383" t="s">
        <v>18062</v>
      </c>
      <c r="C2383" t="s">
        <v>182</v>
      </c>
      <c r="D2383" t="s">
        <v>18063</v>
      </c>
      <c r="E2383" t="s">
        <v>18061</v>
      </c>
      <c r="F2383" t="s">
        <v>38298</v>
      </c>
      <c r="G2383" t="s">
        <v>38181</v>
      </c>
    </row>
    <row r="2384" spans="1:7" ht="15" customHeight="1">
      <c r="A2384" t="s">
        <v>18109</v>
      </c>
      <c r="B2384" t="s">
        <v>18110</v>
      </c>
      <c r="C2384" t="s">
        <v>182</v>
      </c>
      <c r="D2384" t="s">
        <v>18112</v>
      </c>
      <c r="E2384" t="s">
        <v>18108</v>
      </c>
      <c r="F2384" t="s">
        <v>38298</v>
      </c>
      <c r="G2384" t="s">
        <v>38181</v>
      </c>
    </row>
    <row r="2385" spans="1:7" ht="15" customHeight="1">
      <c r="A2385" t="s">
        <v>4504</v>
      </c>
      <c r="B2385" t="s">
        <v>18087</v>
      </c>
      <c r="C2385" t="s">
        <v>182</v>
      </c>
      <c r="D2385" t="s">
        <v>18089</v>
      </c>
      <c r="E2385" t="s">
        <v>18086</v>
      </c>
      <c r="F2385" t="s">
        <v>38298</v>
      </c>
      <c r="G2385" t="s">
        <v>38181</v>
      </c>
    </row>
    <row r="2386" spans="1:7" ht="15" customHeight="1">
      <c r="A2386" t="s">
        <v>8843</v>
      </c>
      <c r="B2386" t="s">
        <v>18127</v>
      </c>
      <c r="C2386" t="s">
        <v>182</v>
      </c>
      <c r="D2386" t="s">
        <v>18128</v>
      </c>
      <c r="E2386" t="s">
        <v>18126</v>
      </c>
      <c r="F2386" t="s">
        <v>38298</v>
      </c>
      <c r="G2386" t="s">
        <v>38181</v>
      </c>
    </row>
    <row r="2387" spans="1:7" ht="15" customHeight="1">
      <c r="A2387" t="s">
        <v>4346</v>
      </c>
      <c r="B2387" t="s">
        <v>18101</v>
      </c>
      <c r="C2387" t="s">
        <v>182</v>
      </c>
      <c r="D2387" t="s">
        <v>18103</v>
      </c>
      <c r="E2387" t="s">
        <v>18100</v>
      </c>
      <c r="F2387" t="s">
        <v>38298</v>
      </c>
      <c r="G2387" t="s">
        <v>38181</v>
      </c>
    </row>
    <row r="2388" spans="1:7" ht="15" customHeight="1">
      <c r="A2388" t="s">
        <v>18092</v>
      </c>
      <c r="B2388" t="s">
        <v>18093</v>
      </c>
      <c r="C2388" t="s">
        <v>182</v>
      </c>
      <c r="D2388" t="s">
        <v>18094</v>
      </c>
      <c r="E2388" t="s">
        <v>18091</v>
      </c>
      <c r="F2388" t="s">
        <v>38298</v>
      </c>
      <c r="G2388" t="s">
        <v>38181</v>
      </c>
    </row>
    <row r="2389" spans="1:7" ht="15" customHeight="1">
      <c r="A2389" t="s">
        <v>5004</v>
      </c>
      <c r="B2389" t="s">
        <v>18082</v>
      </c>
      <c r="C2389" t="s">
        <v>182</v>
      </c>
      <c r="D2389" t="s">
        <v>18083</v>
      </c>
      <c r="E2389" t="s">
        <v>18081</v>
      </c>
      <c r="F2389" t="s">
        <v>38298</v>
      </c>
      <c r="G2389" t="s">
        <v>38181</v>
      </c>
    </row>
    <row r="2390" spans="1:7" ht="15" customHeight="1">
      <c r="A2390" t="s">
        <v>4346</v>
      </c>
      <c r="B2390" t="s">
        <v>18106</v>
      </c>
      <c r="C2390" t="s">
        <v>182</v>
      </c>
      <c r="D2390" t="s">
        <v>18107</v>
      </c>
      <c r="E2390" t="s">
        <v>18105</v>
      </c>
      <c r="F2390" t="s">
        <v>38298</v>
      </c>
      <c r="G2390" t="s">
        <v>38181</v>
      </c>
    </row>
    <row r="2391" spans="1:7" ht="15" customHeight="1">
      <c r="A2391" t="s">
        <v>4504</v>
      </c>
      <c r="B2391" t="s">
        <v>18056</v>
      </c>
      <c r="C2391" t="s">
        <v>182</v>
      </c>
      <c r="D2391" t="s">
        <v>18058</v>
      </c>
      <c r="E2391" t="s">
        <v>18055</v>
      </c>
      <c r="F2391" t="s">
        <v>38298</v>
      </c>
      <c r="G2391" t="s">
        <v>38181</v>
      </c>
    </row>
    <row r="2392" spans="1:7" ht="15" customHeight="1">
      <c r="A2392" t="s">
        <v>18073</v>
      </c>
      <c r="B2392" t="s">
        <v>4198</v>
      </c>
      <c r="C2392" t="s">
        <v>182</v>
      </c>
      <c r="D2392" t="s">
        <v>18075</v>
      </c>
      <c r="E2392" t="s">
        <v>18072</v>
      </c>
      <c r="F2392" t="s">
        <v>38298</v>
      </c>
      <c r="G2392" t="s">
        <v>38181</v>
      </c>
    </row>
    <row r="2393" spans="1:7" ht="15" customHeight="1">
      <c r="A2393" t="s">
        <v>4201</v>
      </c>
      <c r="B2393" t="s">
        <v>18115</v>
      </c>
      <c r="C2393" t="s">
        <v>182</v>
      </c>
      <c r="D2393" t="s">
        <v>18116</v>
      </c>
      <c r="E2393" t="s">
        <v>18114</v>
      </c>
      <c r="F2393" t="s">
        <v>38298</v>
      </c>
      <c r="G2393" t="s">
        <v>38181</v>
      </c>
    </row>
    <row r="2394" spans="1:7" ht="15" customHeight="1">
      <c r="A2394" t="s">
        <v>3885</v>
      </c>
      <c r="B2394" t="s">
        <v>13996</v>
      </c>
      <c r="C2394" t="s">
        <v>182</v>
      </c>
      <c r="D2394" t="s">
        <v>18066</v>
      </c>
      <c r="E2394" t="s">
        <v>18065</v>
      </c>
      <c r="F2394" t="s">
        <v>38298</v>
      </c>
      <c r="G2394" t="s">
        <v>38181</v>
      </c>
    </row>
    <row r="2395" spans="1:7" ht="15" customHeight="1">
      <c r="A2395" t="s">
        <v>3875</v>
      </c>
      <c r="B2395" t="s">
        <v>18069</v>
      </c>
      <c r="C2395" t="s">
        <v>182</v>
      </c>
      <c r="D2395" t="s">
        <v>18070</v>
      </c>
      <c r="E2395" t="s">
        <v>18068</v>
      </c>
      <c r="F2395" t="s">
        <v>38298</v>
      </c>
      <c r="G2395" t="s">
        <v>38181</v>
      </c>
    </row>
    <row r="2396" spans="1:7" ht="15" customHeight="1">
      <c r="A2396" t="s">
        <v>4172</v>
      </c>
      <c r="B2396" t="s">
        <v>18119</v>
      </c>
      <c r="C2396" t="s">
        <v>182</v>
      </c>
      <c r="D2396" t="s">
        <v>18121</v>
      </c>
      <c r="E2396" t="s">
        <v>18118</v>
      </c>
      <c r="F2396" t="s">
        <v>38298</v>
      </c>
      <c r="G2396" t="s">
        <v>38181</v>
      </c>
    </row>
    <row r="2397" spans="1:7" ht="15" customHeight="1">
      <c r="A2397" t="s">
        <v>18152</v>
      </c>
      <c r="B2397" t="s">
        <v>9597</v>
      </c>
      <c r="C2397" t="s">
        <v>8994</v>
      </c>
      <c r="D2397" t="s">
        <v>18153</v>
      </c>
      <c r="E2397" t="s">
        <v>18151</v>
      </c>
      <c r="F2397" t="s">
        <v>38299</v>
      </c>
      <c r="G2397" t="s">
        <v>38181</v>
      </c>
    </row>
    <row r="2398" spans="1:7" ht="15" customHeight="1">
      <c r="A2398" t="s">
        <v>3859</v>
      </c>
      <c r="B2398" t="s">
        <v>18140</v>
      </c>
      <c r="C2398" t="s">
        <v>8994</v>
      </c>
      <c r="D2398" t="s">
        <v>18142</v>
      </c>
      <c r="E2398" t="s">
        <v>18139</v>
      </c>
      <c r="F2398" t="s">
        <v>38299</v>
      </c>
      <c r="G2398" t="s">
        <v>38181</v>
      </c>
    </row>
    <row r="2399" spans="1:7" ht="15" customHeight="1">
      <c r="A2399" t="s">
        <v>4440</v>
      </c>
      <c r="B2399" t="s">
        <v>2430</v>
      </c>
      <c r="C2399" t="s">
        <v>8994</v>
      </c>
      <c r="D2399" t="s">
        <v>18138</v>
      </c>
      <c r="E2399" t="s">
        <v>18137</v>
      </c>
      <c r="F2399" t="s">
        <v>38299</v>
      </c>
      <c r="G2399" t="s">
        <v>38181</v>
      </c>
    </row>
    <row r="2400" spans="1:7" ht="15" customHeight="1">
      <c r="A2400" t="s">
        <v>2611</v>
      </c>
      <c r="B2400" t="s">
        <v>8993</v>
      </c>
      <c r="C2400" t="s">
        <v>8994</v>
      </c>
      <c r="D2400" t="s">
        <v>8996</v>
      </c>
      <c r="E2400" t="s">
        <v>8992</v>
      </c>
      <c r="F2400" t="s">
        <v>38300</v>
      </c>
      <c r="G2400" t="s">
        <v>38181</v>
      </c>
    </row>
    <row r="2401" spans="1:7" ht="15" customHeight="1">
      <c r="A2401" t="s">
        <v>3715</v>
      </c>
      <c r="B2401" t="s">
        <v>18144</v>
      </c>
      <c r="C2401" t="s">
        <v>8994</v>
      </c>
      <c r="D2401" t="s">
        <v>18145</v>
      </c>
      <c r="E2401" t="s">
        <v>18143</v>
      </c>
      <c r="F2401" t="s">
        <v>38299</v>
      </c>
      <c r="G2401" t="s">
        <v>38181</v>
      </c>
    </row>
    <row r="2402" spans="1:7" ht="15" customHeight="1">
      <c r="A2402" t="s">
        <v>18131</v>
      </c>
      <c r="B2402" t="s">
        <v>18132</v>
      </c>
      <c r="C2402" t="s">
        <v>8994</v>
      </c>
      <c r="D2402" t="s">
        <v>18134</v>
      </c>
      <c r="E2402" t="s">
        <v>18130</v>
      </c>
      <c r="F2402" t="s">
        <v>38299</v>
      </c>
      <c r="G2402" t="s">
        <v>38181</v>
      </c>
    </row>
    <row r="2403" spans="1:7" ht="15" customHeight="1">
      <c r="A2403" t="s">
        <v>18148</v>
      </c>
      <c r="B2403" t="s">
        <v>3222</v>
      </c>
      <c r="C2403" t="s">
        <v>8994</v>
      </c>
      <c r="D2403" t="s">
        <v>18150</v>
      </c>
      <c r="E2403" t="s">
        <v>18147</v>
      </c>
      <c r="F2403" t="s">
        <v>38299</v>
      </c>
      <c r="G2403" t="s">
        <v>38181</v>
      </c>
    </row>
    <row r="2404" spans="1:7" ht="15" customHeight="1">
      <c r="A2404" t="s">
        <v>6043</v>
      </c>
      <c r="B2404" t="s">
        <v>18167</v>
      </c>
      <c r="C2404" t="s">
        <v>114</v>
      </c>
      <c r="D2404" t="s">
        <v>18168</v>
      </c>
      <c r="E2404" t="s">
        <v>18166</v>
      </c>
      <c r="F2404" t="s">
        <v>38301</v>
      </c>
      <c r="G2404" t="s">
        <v>38181</v>
      </c>
    </row>
    <row r="2405" spans="1:7" ht="15" customHeight="1">
      <c r="A2405" t="s">
        <v>12750</v>
      </c>
      <c r="B2405" t="s">
        <v>18178</v>
      </c>
      <c r="C2405" t="s">
        <v>114</v>
      </c>
      <c r="D2405" t="s">
        <v>18179</v>
      </c>
      <c r="E2405" t="s">
        <v>18177</v>
      </c>
      <c r="F2405" t="s">
        <v>38301</v>
      </c>
      <c r="G2405" t="s">
        <v>38181</v>
      </c>
    </row>
    <row r="2406" spans="1:7" ht="15" customHeight="1">
      <c r="A2406" t="s">
        <v>18170</v>
      </c>
      <c r="B2406" t="s">
        <v>8052</v>
      </c>
      <c r="C2406" t="s">
        <v>114</v>
      </c>
      <c r="D2406" t="s">
        <v>18172</v>
      </c>
      <c r="E2406" t="s">
        <v>18169</v>
      </c>
      <c r="F2406" t="s">
        <v>38301</v>
      </c>
      <c r="G2406" t="s">
        <v>38181</v>
      </c>
    </row>
    <row r="2407" spans="1:7" ht="15" customHeight="1">
      <c r="A2407" t="s">
        <v>4177</v>
      </c>
      <c r="B2407" t="s">
        <v>2595</v>
      </c>
      <c r="C2407" t="s">
        <v>114</v>
      </c>
      <c r="D2407" t="s">
        <v>18161</v>
      </c>
      <c r="E2407" t="s">
        <v>18160</v>
      </c>
      <c r="F2407" t="s">
        <v>38301</v>
      </c>
      <c r="G2407" t="s">
        <v>38181</v>
      </c>
    </row>
    <row r="2408" spans="1:7" ht="15" customHeight="1">
      <c r="A2408" t="s">
        <v>4627</v>
      </c>
      <c r="B2408" t="s">
        <v>18156</v>
      </c>
      <c r="C2408" t="s">
        <v>114</v>
      </c>
      <c r="D2408" t="s">
        <v>18157</v>
      </c>
      <c r="E2408" t="s">
        <v>18155</v>
      </c>
      <c r="F2408" t="s">
        <v>38301</v>
      </c>
      <c r="G2408" t="s">
        <v>38181</v>
      </c>
    </row>
    <row r="2409" spans="1:7" ht="15" customHeight="1">
      <c r="A2409" t="s">
        <v>2515</v>
      </c>
      <c r="B2409" t="s">
        <v>2459</v>
      </c>
      <c r="C2409" t="s">
        <v>114</v>
      </c>
      <c r="D2409" t="s">
        <v>18183</v>
      </c>
      <c r="E2409" t="s">
        <v>18182</v>
      </c>
      <c r="F2409" t="s">
        <v>38301</v>
      </c>
      <c r="G2409" t="s">
        <v>38181</v>
      </c>
    </row>
    <row r="2410" spans="1:7" ht="15" customHeight="1">
      <c r="A2410" t="s">
        <v>18174</v>
      </c>
      <c r="B2410" t="s">
        <v>18175</v>
      </c>
      <c r="C2410" t="s">
        <v>114</v>
      </c>
      <c r="D2410" t="s">
        <v>18176</v>
      </c>
      <c r="E2410" t="s">
        <v>18173</v>
      </c>
      <c r="F2410" t="s">
        <v>38301</v>
      </c>
      <c r="G2410" t="s">
        <v>38181</v>
      </c>
    </row>
    <row r="2411" spans="1:7" ht="15" customHeight="1">
      <c r="A2411" t="s">
        <v>4129</v>
      </c>
      <c r="B2411" t="s">
        <v>18163</v>
      </c>
      <c r="C2411" t="s">
        <v>114</v>
      </c>
      <c r="D2411" t="s">
        <v>18164</v>
      </c>
      <c r="E2411" t="s">
        <v>18162</v>
      </c>
      <c r="F2411" t="s">
        <v>38301</v>
      </c>
      <c r="G2411" t="s">
        <v>38181</v>
      </c>
    </row>
    <row r="2412" spans="1:7" ht="15" customHeight="1">
      <c r="A2412" t="s">
        <v>3831</v>
      </c>
      <c r="B2412" t="s">
        <v>8977</v>
      </c>
      <c r="C2412" t="s">
        <v>134</v>
      </c>
      <c r="D2412" t="s">
        <v>8979</v>
      </c>
      <c r="E2412" t="s">
        <v>8976</v>
      </c>
      <c r="F2412" t="s">
        <v>38182</v>
      </c>
      <c r="G2412" t="s">
        <v>38181</v>
      </c>
    </row>
    <row r="2413" spans="1:7" ht="15" customHeight="1">
      <c r="A2413" t="s">
        <v>2297</v>
      </c>
      <c r="B2413" t="s">
        <v>8052</v>
      </c>
      <c r="C2413" t="s">
        <v>1476</v>
      </c>
      <c r="F2413" t="s">
        <v>38182</v>
      </c>
      <c r="G2413" t="s">
        <v>38181</v>
      </c>
    </row>
    <row r="2414" spans="1:7" ht="15" customHeight="1">
      <c r="A2414" t="s">
        <v>9660</v>
      </c>
      <c r="B2414" t="s">
        <v>18215</v>
      </c>
      <c r="C2414" t="s">
        <v>146</v>
      </c>
      <c r="D2414" t="s">
        <v>18217</v>
      </c>
      <c r="E2414" t="s">
        <v>18214</v>
      </c>
      <c r="F2414" t="s">
        <v>38302</v>
      </c>
      <c r="G2414" t="s">
        <v>38181</v>
      </c>
    </row>
    <row r="2415" spans="1:7" ht="15" customHeight="1">
      <c r="A2415" t="s">
        <v>2081</v>
      </c>
      <c r="B2415" t="s">
        <v>18227</v>
      </c>
      <c r="C2415" t="s">
        <v>146</v>
      </c>
      <c r="D2415" t="s">
        <v>18229</v>
      </c>
      <c r="E2415" t="s">
        <v>18226</v>
      </c>
      <c r="F2415" t="s">
        <v>38302</v>
      </c>
      <c r="G2415" t="s">
        <v>38181</v>
      </c>
    </row>
    <row r="2416" spans="1:7" ht="15" customHeight="1">
      <c r="A2416" t="s">
        <v>2896</v>
      </c>
      <c r="B2416" t="s">
        <v>18185</v>
      </c>
      <c r="C2416" t="s">
        <v>146</v>
      </c>
      <c r="D2416" t="s">
        <v>18186</v>
      </c>
      <c r="E2416" t="s">
        <v>18184</v>
      </c>
      <c r="F2416" t="s">
        <v>38302</v>
      </c>
      <c r="G2416" t="s">
        <v>38181</v>
      </c>
    </row>
    <row r="2417" spans="1:7" ht="15" customHeight="1">
      <c r="A2417" t="s">
        <v>3778</v>
      </c>
      <c r="B2417" t="s">
        <v>2559</v>
      </c>
      <c r="C2417" t="s">
        <v>146</v>
      </c>
      <c r="D2417" t="s">
        <v>8981</v>
      </c>
      <c r="E2417" t="s">
        <v>8980</v>
      </c>
      <c r="F2417" t="s">
        <v>38303</v>
      </c>
      <c r="G2417" t="s">
        <v>38181</v>
      </c>
    </row>
    <row r="2418" spans="1:7" ht="15" customHeight="1">
      <c r="A2418" t="s">
        <v>3057</v>
      </c>
      <c r="B2418" t="s">
        <v>18192</v>
      </c>
      <c r="C2418" t="s">
        <v>146</v>
      </c>
      <c r="D2418" t="s">
        <v>18194</v>
      </c>
      <c r="E2418" t="s">
        <v>18191</v>
      </c>
      <c r="F2418" t="s">
        <v>38302</v>
      </c>
      <c r="G2418" t="s">
        <v>38181</v>
      </c>
    </row>
    <row r="2419" spans="1:7" ht="15" customHeight="1">
      <c r="A2419" t="s">
        <v>2515</v>
      </c>
      <c r="B2419" t="s">
        <v>18196</v>
      </c>
      <c r="C2419" t="s">
        <v>146</v>
      </c>
      <c r="D2419" t="s">
        <v>18197</v>
      </c>
      <c r="E2419" t="s">
        <v>18195</v>
      </c>
      <c r="F2419" t="s">
        <v>38302</v>
      </c>
      <c r="G2419" t="s">
        <v>38181</v>
      </c>
    </row>
    <row r="2420" spans="1:7" ht="15" customHeight="1">
      <c r="A2420" t="s">
        <v>6066</v>
      </c>
      <c r="B2420" t="s">
        <v>15040</v>
      </c>
      <c r="C2420" t="s">
        <v>146</v>
      </c>
      <c r="D2420" t="s">
        <v>18220</v>
      </c>
      <c r="E2420" t="s">
        <v>18218</v>
      </c>
      <c r="F2420" t="s">
        <v>38302</v>
      </c>
      <c r="G2420" t="s">
        <v>38181</v>
      </c>
    </row>
    <row r="2421" spans="1:7" ht="15" customHeight="1">
      <c r="A2421" t="s">
        <v>4647</v>
      </c>
      <c r="B2421" t="s">
        <v>14926</v>
      </c>
      <c r="C2421" t="s">
        <v>146</v>
      </c>
      <c r="D2421" t="s">
        <v>18202</v>
      </c>
      <c r="E2421" t="s">
        <v>18200</v>
      </c>
      <c r="F2421" t="s">
        <v>38302</v>
      </c>
      <c r="G2421" t="s">
        <v>38181</v>
      </c>
    </row>
    <row r="2422" spans="1:7" ht="15" customHeight="1">
      <c r="A2422" t="s">
        <v>2103</v>
      </c>
      <c r="B2422" t="s">
        <v>18224</v>
      </c>
      <c r="C2422" t="s">
        <v>146</v>
      </c>
      <c r="D2422" t="s">
        <v>18225</v>
      </c>
      <c r="F2422" t="s">
        <v>38302</v>
      </c>
      <c r="G2422" t="s">
        <v>38181</v>
      </c>
    </row>
    <row r="2423" spans="1:7" ht="15" customHeight="1">
      <c r="A2423" t="s">
        <v>3864</v>
      </c>
      <c r="B2423" t="s">
        <v>18211</v>
      </c>
      <c r="C2423" t="s">
        <v>146</v>
      </c>
      <c r="D2423" t="s">
        <v>18213</v>
      </c>
      <c r="E2423" t="s">
        <v>18210</v>
      </c>
      <c r="F2423" t="s">
        <v>38302</v>
      </c>
      <c r="G2423" t="s">
        <v>38181</v>
      </c>
    </row>
    <row r="2424" spans="1:7" ht="15" customHeight="1">
      <c r="A2424" t="s">
        <v>4504</v>
      </c>
      <c r="B2424" t="s">
        <v>3977</v>
      </c>
      <c r="C2424" t="s">
        <v>146</v>
      </c>
      <c r="D2424" t="s">
        <v>18199</v>
      </c>
      <c r="E2424" t="s">
        <v>18198</v>
      </c>
      <c r="F2424" t="s">
        <v>38302</v>
      </c>
      <c r="G2424" t="s">
        <v>38181</v>
      </c>
    </row>
    <row r="2425" spans="1:7" ht="15" customHeight="1">
      <c r="A2425" t="s">
        <v>6120</v>
      </c>
      <c r="B2425" t="s">
        <v>10035</v>
      </c>
      <c r="C2425" t="s">
        <v>146</v>
      </c>
      <c r="D2425" t="s">
        <v>18205</v>
      </c>
      <c r="E2425" t="s">
        <v>18203</v>
      </c>
      <c r="F2425" t="s">
        <v>38302</v>
      </c>
      <c r="G2425" t="s">
        <v>38181</v>
      </c>
    </row>
    <row r="2426" spans="1:7" ht="15" customHeight="1">
      <c r="A2426" t="s">
        <v>4235</v>
      </c>
      <c r="B2426" t="s">
        <v>2701</v>
      </c>
      <c r="C2426" t="s">
        <v>146</v>
      </c>
      <c r="D2426" t="s">
        <v>18190</v>
      </c>
      <c r="E2426" t="s">
        <v>18188</v>
      </c>
      <c r="F2426" t="s">
        <v>38302</v>
      </c>
      <c r="G2426" t="s">
        <v>38181</v>
      </c>
    </row>
    <row r="2427" spans="1:7" ht="15" customHeight="1">
      <c r="A2427" t="s">
        <v>3221</v>
      </c>
      <c r="B2427" t="s">
        <v>18222</v>
      </c>
      <c r="C2427" t="s">
        <v>146</v>
      </c>
      <c r="D2427" t="s">
        <v>18223</v>
      </c>
      <c r="E2427" t="s">
        <v>18221</v>
      </c>
      <c r="F2427" t="s">
        <v>38302</v>
      </c>
      <c r="G2427" t="s">
        <v>38181</v>
      </c>
    </row>
    <row r="2428" spans="1:7" ht="15" customHeight="1">
      <c r="A2428" t="s">
        <v>4386</v>
      </c>
      <c r="B2428" t="s">
        <v>18207</v>
      </c>
      <c r="C2428" t="s">
        <v>146</v>
      </c>
      <c r="D2428" t="s">
        <v>18209</v>
      </c>
      <c r="E2428" t="s">
        <v>18206</v>
      </c>
      <c r="F2428" t="s">
        <v>38302</v>
      </c>
      <c r="G2428" t="s">
        <v>38181</v>
      </c>
    </row>
    <row r="2429" spans="1:7" ht="15" customHeight="1">
      <c r="A2429" t="s">
        <v>6083</v>
      </c>
      <c r="B2429" t="s">
        <v>9715</v>
      </c>
      <c r="C2429" t="s">
        <v>146</v>
      </c>
      <c r="D2429" t="s">
        <v>18231</v>
      </c>
      <c r="E2429" t="s">
        <v>18230</v>
      </c>
      <c r="F2429" t="s">
        <v>38302</v>
      </c>
      <c r="G2429" t="s">
        <v>38181</v>
      </c>
    </row>
    <row r="2430" spans="1:7" ht="15" customHeight="1">
      <c r="A2430" t="s">
        <v>2695</v>
      </c>
      <c r="B2430" t="s">
        <v>8986</v>
      </c>
      <c r="C2430" t="s">
        <v>324</v>
      </c>
      <c r="D2430" t="s">
        <v>8988</v>
      </c>
      <c r="E2430" t="s">
        <v>8985</v>
      </c>
      <c r="F2430" t="s">
        <v>38182</v>
      </c>
      <c r="G2430" t="s">
        <v>38181</v>
      </c>
    </row>
    <row r="2431" spans="1:7" ht="15" customHeight="1">
      <c r="A2431" t="s">
        <v>18308</v>
      </c>
      <c r="B2431" t="s">
        <v>18309</v>
      </c>
      <c r="C2431" t="s">
        <v>1678</v>
      </c>
      <c r="D2431" t="s">
        <v>18311</v>
      </c>
      <c r="F2431" t="s">
        <v>38304</v>
      </c>
      <c r="G2431" t="s">
        <v>38181</v>
      </c>
    </row>
    <row r="2432" spans="1:7" ht="15" customHeight="1">
      <c r="A2432" t="s">
        <v>3031</v>
      </c>
      <c r="B2432" t="s">
        <v>18301</v>
      </c>
      <c r="C2432" t="s">
        <v>1678</v>
      </c>
      <c r="D2432" t="s">
        <v>7452</v>
      </c>
      <c r="E2432" t="s">
        <v>18300</v>
      </c>
      <c r="F2432" t="s">
        <v>38304</v>
      </c>
      <c r="G2432" t="s">
        <v>38181</v>
      </c>
    </row>
    <row r="2433" spans="1:7" ht="15" customHeight="1">
      <c r="A2433" t="s">
        <v>18275</v>
      </c>
      <c r="B2433" t="s">
        <v>18276</v>
      </c>
      <c r="C2433" t="s">
        <v>1678</v>
      </c>
      <c r="D2433" t="s">
        <v>18278</v>
      </c>
      <c r="E2433" t="s">
        <v>18274</v>
      </c>
      <c r="F2433" t="s">
        <v>38304</v>
      </c>
      <c r="G2433" t="s">
        <v>38181</v>
      </c>
    </row>
    <row r="2434" spans="1:7" ht="15" customHeight="1">
      <c r="A2434" t="s">
        <v>18291</v>
      </c>
      <c r="B2434" t="s">
        <v>18292</v>
      </c>
      <c r="C2434" t="s">
        <v>1678</v>
      </c>
      <c r="D2434" t="s">
        <v>18294</v>
      </c>
      <c r="E2434" t="s">
        <v>18290</v>
      </c>
      <c r="F2434" t="s">
        <v>38304</v>
      </c>
      <c r="G2434" t="s">
        <v>38181</v>
      </c>
    </row>
    <row r="2435" spans="1:7" ht="15" customHeight="1">
      <c r="A2435" t="s">
        <v>18280</v>
      </c>
      <c r="B2435" t="s">
        <v>18281</v>
      </c>
      <c r="C2435" t="s">
        <v>1678</v>
      </c>
      <c r="D2435" t="s">
        <v>18283</v>
      </c>
      <c r="E2435" t="s">
        <v>18279</v>
      </c>
      <c r="F2435" t="s">
        <v>38304</v>
      </c>
      <c r="G2435" t="s">
        <v>38181</v>
      </c>
    </row>
    <row r="2436" spans="1:7" ht="15" customHeight="1">
      <c r="A2436" t="s">
        <v>9983</v>
      </c>
      <c r="B2436" t="s">
        <v>18258</v>
      </c>
      <c r="C2436" t="s">
        <v>1678</v>
      </c>
      <c r="D2436" t="s">
        <v>18260</v>
      </c>
      <c r="E2436" t="s">
        <v>18257</v>
      </c>
      <c r="F2436" t="s">
        <v>38304</v>
      </c>
      <c r="G2436" t="s">
        <v>38181</v>
      </c>
    </row>
    <row r="2437" spans="1:7" ht="15" customHeight="1">
      <c r="A2437" t="s">
        <v>18296</v>
      </c>
      <c r="B2437" t="s">
        <v>18297</v>
      </c>
      <c r="C2437" t="s">
        <v>1678</v>
      </c>
      <c r="D2437" t="s">
        <v>18299</v>
      </c>
      <c r="E2437" t="s">
        <v>18295</v>
      </c>
      <c r="F2437" t="s">
        <v>38304</v>
      </c>
      <c r="G2437" t="s">
        <v>38181</v>
      </c>
    </row>
    <row r="2438" spans="1:7" ht="15" customHeight="1">
      <c r="A2438" t="s">
        <v>18263</v>
      </c>
      <c r="B2438" t="s">
        <v>18264</v>
      </c>
      <c r="C2438" t="s">
        <v>1678</v>
      </c>
      <c r="D2438" t="s">
        <v>18266</v>
      </c>
      <c r="E2438" t="s">
        <v>18262</v>
      </c>
      <c r="F2438" t="s">
        <v>38304</v>
      </c>
      <c r="G2438" t="s">
        <v>38181</v>
      </c>
    </row>
    <row r="2439" spans="1:7" ht="15" customHeight="1">
      <c r="A2439" t="s">
        <v>18285</v>
      </c>
      <c r="B2439" t="s">
        <v>18286</v>
      </c>
      <c r="C2439" t="s">
        <v>1678</v>
      </c>
      <c r="D2439" t="s">
        <v>18288</v>
      </c>
      <c r="E2439" t="s">
        <v>18284</v>
      </c>
      <c r="F2439" t="s">
        <v>38304</v>
      </c>
      <c r="G2439" t="s">
        <v>38181</v>
      </c>
    </row>
    <row r="2440" spans="1:7" ht="15" customHeight="1">
      <c r="A2440" t="s">
        <v>4921</v>
      </c>
      <c r="B2440" t="s">
        <v>18254</v>
      </c>
      <c r="C2440" t="s">
        <v>1678</v>
      </c>
      <c r="D2440" t="s">
        <v>18256</v>
      </c>
      <c r="E2440" t="s">
        <v>18253</v>
      </c>
      <c r="F2440" t="s">
        <v>38304</v>
      </c>
      <c r="G2440" t="s">
        <v>38181</v>
      </c>
    </row>
    <row r="2441" spans="1:7" ht="15" customHeight="1">
      <c r="A2441" t="s">
        <v>18329</v>
      </c>
      <c r="B2441" t="s">
        <v>18342</v>
      </c>
      <c r="C2441" t="s">
        <v>1678</v>
      </c>
      <c r="D2441" t="s">
        <v>18344</v>
      </c>
      <c r="E2441" t="s">
        <v>18341</v>
      </c>
      <c r="F2441" t="s">
        <v>38304</v>
      </c>
      <c r="G2441" t="s">
        <v>38181</v>
      </c>
    </row>
    <row r="2442" spans="1:7" ht="15" customHeight="1">
      <c r="A2442" t="s">
        <v>18323</v>
      </c>
      <c r="B2442" t="s">
        <v>18324</v>
      </c>
      <c r="C2442" t="s">
        <v>1678</v>
      </c>
      <c r="D2442" t="s">
        <v>18325</v>
      </c>
      <c r="E2442" t="s">
        <v>18322</v>
      </c>
      <c r="F2442" t="s">
        <v>38304</v>
      </c>
      <c r="G2442" t="s">
        <v>38181</v>
      </c>
    </row>
    <row r="2443" spans="1:7" ht="15" customHeight="1">
      <c r="A2443" t="s">
        <v>18318</v>
      </c>
      <c r="B2443" t="s">
        <v>18319</v>
      </c>
      <c r="C2443" t="s">
        <v>1678</v>
      </c>
      <c r="D2443" t="s">
        <v>18321</v>
      </c>
      <c r="E2443" t="s">
        <v>18317</v>
      </c>
      <c r="F2443" t="s">
        <v>38304</v>
      </c>
      <c r="G2443" t="s">
        <v>38181</v>
      </c>
    </row>
    <row r="2444" spans="1:7" ht="15" customHeight="1">
      <c r="A2444" t="s">
        <v>18269</v>
      </c>
      <c r="B2444" t="s">
        <v>18270</v>
      </c>
      <c r="C2444" t="s">
        <v>1678</v>
      </c>
      <c r="D2444" t="s">
        <v>18272</v>
      </c>
      <c r="E2444" t="s">
        <v>18268</v>
      </c>
      <c r="F2444" t="s">
        <v>38304</v>
      </c>
      <c r="G2444" t="s">
        <v>38181</v>
      </c>
    </row>
    <row r="2445" spans="1:7" ht="15" customHeight="1">
      <c r="A2445" t="s">
        <v>18358</v>
      </c>
      <c r="B2445" t="s">
        <v>13658</v>
      </c>
      <c r="C2445" t="s">
        <v>1678</v>
      </c>
      <c r="D2445" t="s">
        <v>18359</v>
      </c>
      <c r="E2445" t="s">
        <v>18357</v>
      </c>
      <c r="F2445" t="s">
        <v>38304</v>
      </c>
      <c r="G2445" t="s">
        <v>38181</v>
      </c>
    </row>
    <row r="2446" spans="1:7" ht="15" customHeight="1">
      <c r="A2446" t="s">
        <v>18244</v>
      </c>
      <c r="B2446" t="s">
        <v>18245</v>
      </c>
      <c r="C2446" t="s">
        <v>1678</v>
      </c>
      <c r="D2446" t="s">
        <v>18248</v>
      </c>
      <c r="F2446" t="s">
        <v>38304</v>
      </c>
      <c r="G2446" t="s">
        <v>38181</v>
      </c>
    </row>
    <row r="2447" spans="1:7" ht="15" customHeight="1">
      <c r="A2447" t="s">
        <v>18346</v>
      </c>
      <c r="B2447" t="s">
        <v>18347</v>
      </c>
      <c r="C2447" t="s">
        <v>1678</v>
      </c>
      <c r="D2447" t="s">
        <v>18349</v>
      </c>
      <c r="F2447" t="s">
        <v>38304</v>
      </c>
      <c r="G2447" t="s">
        <v>38181</v>
      </c>
    </row>
    <row r="2448" spans="1:7" ht="15" customHeight="1">
      <c r="A2448" t="s">
        <v>18328</v>
      </c>
      <c r="B2448" t="s">
        <v>18329</v>
      </c>
      <c r="C2448" t="s">
        <v>1678</v>
      </c>
      <c r="D2448" t="s">
        <v>18331</v>
      </c>
      <c r="E2448" t="s">
        <v>18327</v>
      </c>
      <c r="F2448" t="s">
        <v>38304</v>
      </c>
      <c r="G2448" t="s">
        <v>38181</v>
      </c>
    </row>
    <row r="2449" spans="1:7" ht="15" customHeight="1">
      <c r="A2449" t="s">
        <v>18332</v>
      </c>
      <c r="B2449" t="s">
        <v>18333</v>
      </c>
      <c r="C2449" t="s">
        <v>1678</v>
      </c>
      <c r="D2449" t="s">
        <v>18335</v>
      </c>
      <c r="F2449" t="s">
        <v>38304</v>
      </c>
      <c r="G2449" t="s">
        <v>38181</v>
      </c>
    </row>
    <row r="2450" spans="1:7" ht="15" customHeight="1">
      <c r="A2450" t="s">
        <v>18338</v>
      </c>
      <c r="B2450" t="s">
        <v>18339</v>
      </c>
      <c r="C2450" t="s">
        <v>1678</v>
      </c>
      <c r="D2450" t="s">
        <v>18340</v>
      </c>
      <c r="E2450" t="s">
        <v>18337</v>
      </c>
      <c r="F2450" t="s">
        <v>38304</v>
      </c>
      <c r="G2450" t="s">
        <v>38181</v>
      </c>
    </row>
    <row r="2451" spans="1:7" ht="15" customHeight="1">
      <c r="A2451" t="s">
        <v>18362</v>
      </c>
      <c r="B2451" t="s">
        <v>18363</v>
      </c>
      <c r="C2451" t="s">
        <v>1678</v>
      </c>
      <c r="D2451" t="s">
        <v>18365</v>
      </c>
      <c r="E2451" t="s">
        <v>18361</v>
      </c>
      <c r="F2451" t="s">
        <v>38304</v>
      </c>
      <c r="G2451" t="s">
        <v>38181</v>
      </c>
    </row>
    <row r="2452" spans="1:7" ht="15" customHeight="1">
      <c r="A2452" t="s">
        <v>18352</v>
      </c>
      <c r="B2452" t="s">
        <v>18353</v>
      </c>
      <c r="C2452" t="s">
        <v>1678</v>
      </c>
      <c r="D2452" t="s">
        <v>18355</v>
      </c>
      <c r="E2452" t="s">
        <v>18351</v>
      </c>
      <c r="F2452" t="s">
        <v>38304</v>
      </c>
      <c r="G2452" t="s">
        <v>38181</v>
      </c>
    </row>
    <row r="2453" spans="1:7" ht="15" customHeight="1">
      <c r="A2453" t="s">
        <v>18304</v>
      </c>
      <c r="B2453" t="s">
        <v>18305</v>
      </c>
      <c r="C2453" t="s">
        <v>1678</v>
      </c>
      <c r="D2453" t="s">
        <v>18307</v>
      </c>
      <c r="E2453" t="s">
        <v>18303</v>
      </c>
      <c r="F2453" t="s">
        <v>38304</v>
      </c>
      <c r="G2453" t="s">
        <v>38181</v>
      </c>
    </row>
    <row r="2454" spans="1:7" ht="15" customHeight="1">
      <c r="A2454" t="s">
        <v>5276</v>
      </c>
      <c r="B2454" t="s">
        <v>18314</v>
      </c>
      <c r="C2454" t="s">
        <v>1678</v>
      </c>
      <c r="D2454" t="s">
        <v>18315</v>
      </c>
      <c r="E2454" t="s">
        <v>18313</v>
      </c>
      <c r="F2454" t="s">
        <v>38304</v>
      </c>
      <c r="G2454" t="s">
        <v>38181</v>
      </c>
    </row>
    <row r="2455" spans="1:7" ht="15" customHeight="1">
      <c r="A2455" t="s">
        <v>4927</v>
      </c>
      <c r="B2455" t="s">
        <v>10046</v>
      </c>
      <c r="C2455" t="s">
        <v>10047</v>
      </c>
      <c r="D2455" t="s">
        <v>10049</v>
      </c>
      <c r="E2455" t="s">
        <v>10045</v>
      </c>
      <c r="F2455" t="s">
        <v>38180</v>
      </c>
      <c r="G2455" t="s">
        <v>38181</v>
      </c>
    </row>
    <row r="2456" spans="1:7" ht="15" customHeight="1">
      <c r="A2456" t="s">
        <v>5784</v>
      </c>
      <c r="B2456" t="s">
        <v>12657</v>
      </c>
      <c r="C2456" t="s">
        <v>10047</v>
      </c>
      <c r="D2456" t="s">
        <v>12659</v>
      </c>
      <c r="E2456" t="s">
        <v>12656</v>
      </c>
      <c r="F2456" t="s">
        <v>38180</v>
      </c>
      <c r="G2456" t="s">
        <v>38181</v>
      </c>
    </row>
    <row r="2457" spans="1:7" ht="15" customHeight="1">
      <c r="A2457" t="s">
        <v>11958</v>
      </c>
      <c r="B2457" t="s">
        <v>11959</v>
      </c>
      <c r="C2457" t="s">
        <v>10047</v>
      </c>
      <c r="D2457" t="s">
        <v>11961</v>
      </c>
      <c r="E2457" t="s">
        <v>11957</v>
      </c>
      <c r="F2457" t="s">
        <v>38180</v>
      </c>
      <c r="G2457" t="s">
        <v>38181</v>
      </c>
    </row>
    <row r="2458" spans="1:7" ht="15" customHeight="1">
      <c r="A2458" t="s">
        <v>10863</v>
      </c>
      <c r="B2458" t="s">
        <v>10864</v>
      </c>
      <c r="C2458" t="s">
        <v>10047</v>
      </c>
      <c r="D2458" t="s">
        <v>10866</v>
      </c>
      <c r="E2458" t="s">
        <v>10862</v>
      </c>
      <c r="F2458" t="s">
        <v>38180</v>
      </c>
      <c r="G2458" t="s">
        <v>38181</v>
      </c>
    </row>
    <row r="2459" spans="1:7" ht="15" customHeight="1">
      <c r="A2459" t="s">
        <v>10246</v>
      </c>
      <c r="B2459" t="s">
        <v>10247</v>
      </c>
      <c r="C2459" t="s">
        <v>10047</v>
      </c>
      <c r="D2459" t="s">
        <v>10249</v>
      </c>
      <c r="E2459" t="s">
        <v>10245</v>
      </c>
      <c r="F2459" t="s">
        <v>38180</v>
      </c>
      <c r="G2459" t="s">
        <v>38181</v>
      </c>
    </row>
    <row r="2460" spans="1:7" ht="15" customHeight="1">
      <c r="A2460" t="s">
        <v>10208</v>
      </c>
      <c r="B2460" t="s">
        <v>10209</v>
      </c>
      <c r="C2460" t="s">
        <v>10047</v>
      </c>
      <c r="D2460" t="s">
        <v>10210</v>
      </c>
      <c r="E2460" t="s">
        <v>10207</v>
      </c>
      <c r="F2460" t="s">
        <v>38180</v>
      </c>
      <c r="G2460" t="s">
        <v>38181</v>
      </c>
    </row>
    <row r="2461" spans="1:7" ht="15" customHeight="1">
      <c r="A2461" t="s">
        <v>10835</v>
      </c>
      <c r="B2461" t="s">
        <v>10836</v>
      </c>
      <c r="C2461" t="s">
        <v>10047</v>
      </c>
      <c r="D2461" t="s">
        <v>10838</v>
      </c>
      <c r="E2461" t="s">
        <v>10834</v>
      </c>
      <c r="F2461" t="s">
        <v>38180</v>
      </c>
      <c r="G2461" t="s">
        <v>38181</v>
      </c>
    </row>
    <row r="2462" spans="1:7" ht="15" customHeight="1">
      <c r="A2462" t="s">
        <v>4440</v>
      </c>
      <c r="B2462" t="s">
        <v>10662</v>
      </c>
      <c r="C2462" t="s">
        <v>10047</v>
      </c>
      <c r="D2462" t="s">
        <v>10664</v>
      </c>
      <c r="E2462" t="s">
        <v>10661</v>
      </c>
      <c r="F2462" t="s">
        <v>38180</v>
      </c>
      <c r="G2462" t="s">
        <v>38181</v>
      </c>
    </row>
    <row r="2463" spans="1:7" ht="15" customHeight="1">
      <c r="A2463" t="s">
        <v>13138</v>
      </c>
      <c r="B2463" t="s">
        <v>13139</v>
      </c>
      <c r="C2463" t="s">
        <v>10047</v>
      </c>
      <c r="D2463" t="s">
        <v>13141</v>
      </c>
      <c r="E2463" t="s">
        <v>13137</v>
      </c>
      <c r="F2463" t="s">
        <v>38180</v>
      </c>
      <c r="G2463" t="s">
        <v>38181</v>
      </c>
    </row>
    <row r="2464" spans="1:7" ht="15" customHeight="1">
      <c r="A2464" t="s">
        <v>5190</v>
      </c>
      <c r="B2464" t="s">
        <v>13157</v>
      </c>
      <c r="C2464" t="s">
        <v>10047</v>
      </c>
      <c r="D2464" t="s">
        <v>13159</v>
      </c>
      <c r="E2464" t="s">
        <v>13156</v>
      </c>
      <c r="F2464" t="s">
        <v>38180</v>
      </c>
      <c r="G2464" t="s">
        <v>38181</v>
      </c>
    </row>
    <row r="2465" spans="1:7" ht="15" customHeight="1">
      <c r="A2465" t="s">
        <v>13479</v>
      </c>
      <c r="B2465" t="s">
        <v>3779</v>
      </c>
      <c r="C2465" t="s">
        <v>10047</v>
      </c>
      <c r="D2465" t="s">
        <v>13481</v>
      </c>
      <c r="E2465" t="s">
        <v>13478</v>
      </c>
      <c r="F2465" t="s">
        <v>38180</v>
      </c>
      <c r="G2465" t="s">
        <v>38181</v>
      </c>
    </row>
    <row r="2466" spans="1:7" ht="15" customHeight="1">
      <c r="A2466" t="s">
        <v>5897</v>
      </c>
      <c r="B2466" t="s">
        <v>11504</v>
      </c>
      <c r="C2466" t="s">
        <v>10047</v>
      </c>
      <c r="D2466" t="s">
        <v>11506</v>
      </c>
      <c r="E2466" t="s">
        <v>11503</v>
      </c>
      <c r="F2466" t="s">
        <v>38180</v>
      </c>
      <c r="G2466" t="s">
        <v>38181</v>
      </c>
    </row>
    <row r="2467" spans="1:7" ht="15" customHeight="1">
      <c r="A2467" t="s">
        <v>4594</v>
      </c>
      <c r="B2467" t="s">
        <v>10593</v>
      </c>
      <c r="C2467" t="s">
        <v>10047</v>
      </c>
      <c r="D2467" t="s">
        <v>10595</v>
      </c>
      <c r="E2467" t="s">
        <v>10592</v>
      </c>
      <c r="F2467" t="s">
        <v>38180</v>
      </c>
      <c r="G2467" t="s">
        <v>38181</v>
      </c>
    </row>
    <row r="2468" spans="1:7" ht="15" customHeight="1">
      <c r="A2468" t="s">
        <v>3127</v>
      </c>
      <c r="B2468" t="s">
        <v>3892</v>
      </c>
      <c r="C2468" t="s">
        <v>10047</v>
      </c>
      <c r="D2468" t="s">
        <v>12592</v>
      </c>
      <c r="E2468" t="s">
        <v>12590</v>
      </c>
      <c r="F2468" t="s">
        <v>38180</v>
      </c>
      <c r="G2468" t="s">
        <v>38181</v>
      </c>
    </row>
    <row r="2469" spans="1:7" ht="15" customHeight="1">
      <c r="A2469" t="s">
        <v>13379</v>
      </c>
      <c r="B2469" t="s">
        <v>13380</v>
      </c>
      <c r="C2469" t="s">
        <v>11624</v>
      </c>
      <c r="D2469" t="s">
        <v>13381</v>
      </c>
      <c r="E2469" t="s">
        <v>13378</v>
      </c>
      <c r="F2469" t="s">
        <v>38180</v>
      </c>
      <c r="G2469" t="s">
        <v>38181</v>
      </c>
    </row>
    <row r="2470" spans="1:7" ht="15" customHeight="1">
      <c r="A2470" t="s">
        <v>3896</v>
      </c>
      <c r="B2470" t="s">
        <v>11623</v>
      </c>
      <c r="C2470" t="s">
        <v>11624</v>
      </c>
      <c r="D2470" t="s">
        <v>11626</v>
      </c>
      <c r="E2470" t="s">
        <v>11622</v>
      </c>
      <c r="F2470" t="s">
        <v>38180</v>
      </c>
      <c r="G2470" t="s">
        <v>38181</v>
      </c>
    </row>
    <row r="2471" spans="1:7" ht="15" customHeight="1">
      <c r="A2471" t="s">
        <v>5389</v>
      </c>
      <c r="B2471" t="s">
        <v>9008</v>
      </c>
      <c r="C2471" t="s">
        <v>451</v>
      </c>
      <c r="D2471" t="s">
        <v>9010</v>
      </c>
      <c r="E2471" t="s">
        <v>9007</v>
      </c>
      <c r="F2471" t="s">
        <v>38185</v>
      </c>
      <c r="G2471" t="s">
        <v>38181</v>
      </c>
    </row>
    <row r="2472" spans="1:7" ht="15" customHeight="1">
      <c r="A2472" t="s">
        <v>4346</v>
      </c>
      <c r="B2472" t="s">
        <v>8999</v>
      </c>
      <c r="C2472" t="s">
        <v>451</v>
      </c>
      <c r="F2472" t="s">
        <v>38182</v>
      </c>
      <c r="G2472" t="s">
        <v>38181</v>
      </c>
    </row>
    <row r="2473" spans="1:7" ht="15" customHeight="1">
      <c r="A2473" t="s">
        <v>9001</v>
      </c>
      <c r="B2473" t="s">
        <v>5678</v>
      </c>
      <c r="C2473" t="s">
        <v>451</v>
      </c>
      <c r="D2473" t="s">
        <v>9002</v>
      </c>
      <c r="F2473" t="s">
        <v>38182</v>
      </c>
      <c r="G2473" t="s">
        <v>38181</v>
      </c>
    </row>
    <row r="2474" spans="1:7" ht="15" customHeight="1">
      <c r="A2474" t="s">
        <v>3906</v>
      </c>
      <c r="B2474" t="s">
        <v>9004</v>
      </c>
      <c r="C2474" t="s">
        <v>451</v>
      </c>
      <c r="D2474" t="s">
        <v>9006</v>
      </c>
      <c r="E2474" t="s">
        <v>9003</v>
      </c>
      <c r="F2474" t="s">
        <v>38185</v>
      </c>
      <c r="G2474" t="s">
        <v>38181</v>
      </c>
    </row>
    <row r="2475" spans="1:7" ht="15" customHeight="1">
      <c r="A2475" t="s">
        <v>2330</v>
      </c>
      <c r="B2475" t="s">
        <v>13212</v>
      </c>
      <c r="C2475" t="s">
        <v>1913</v>
      </c>
      <c r="D2475" t="s">
        <v>13214</v>
      </c>
      <c r="E2475" t="s">
        <v>13211</v>
      </c>
      <c r="F2475" t="s">
        <v>38180</v>
      </c>
      <c r="G2475" t="s">
        <v>38181</v>
      </c>
    </row>
    <row r="2476" spans="1:7" ht="15" customHeight="1">
      <c r="A2476" t="s">
        <v>9829</v>
      </c>
      <c r="B2476" t="s">
        <v>9830</v>
      </c>
      <c r="C2476" t="s">
        <v>1913</v>
      </c>
      <c r="D2476" t="s">
        <v>9832</v>
      </c>
      <c r="E2476" t="s">
        <v>9828</v>
      </c>
      <c r="F2476" t="s">
        <v>38180</v>
      </c>
      <c r="G2476" t="s">
        <v>38181</v>
      </c>
    </row>
    <row r="2477" spans="1:7" ht="15" customHeight="1">
      <c r="A2477" t="s">
        <v>10885</v>
      </c>
      <c r="B2477" t="s">
        <v>8617</v>
      </c>
      <c r="C2477" t="s">
        <v>1913</v>
      </c>
      <c r="D2477" t="s">
        <v>10886</v>
      </c>
      <c r="E2477" t="s">
        <v>10884</v>
      </c>
      <c r="F2477" t="s">
        <v>38180</v>
      </c>
      <c r="G2477" t="s">
        <v>38181</v>
      </c>
    </row>
    <row r="2478" spans="1:7" ht="15" customHeight="1">
      <c r="A2478" t="s">
        <v>11418</v>
      </c>
      <c r="B2478" t="s">
        <v>11419</v>
      </c>
      <c r="C2478" t="s">
        <v>1913</v>
      </c>
      <c r="D2478" t="s">
        <v>11421</v>
      </c>
      <c r="E2478" t="s">
        <v>11417</v>
      </c>
      <c r="F2478" t="s">
        <v>38180</v>
      </c>
      <c r="G2478" t="s">
        <v>38181</v>
      </c>
    </row>
    <row r="2479" spans="1:7" ht="15" customHeight="1">
      <c r="A2479" t="s">
        <v>10123</v>
      </c>
      <c r="B2479" t="s">
        <v>10124</v>
      </c>
      <c r="C2479" t="s">
        <v>1913</v>
      </c>
      <c r="D2479" t="s">
        <v>10126</v>
      </c>
      <c r="E2479" t="s">
        <v>10122</v>
      </c>
      <c r="F2479" t="s">
        <v>38180</v>
      </c>
      <c r="G2479" t="s">
        <v>38181</v>
      </c>
    </row>
    <row r="2480" spans="1:7" ht="15" customHeight="1">
      <c r="A2480" t="s">
        <v>5879</v>
      </c>
      <c r="B2480" t="s">
        <v>5255</v>
      </c>
      <c r="C2480" t="s">
        <v>1913</v>
      </c>
      <c r="D2480" t="s">
        <v>13368</v>
      </c>
      <c r="E2480" t="s">
        <v>13367</v>
      </c>
      <c r="F2480" t="s">
        <v>38180</v>
      </c>
      <c r="G2480" t="s">
        <v>38181</v>
      </c>
    </row>
    <row r="2481" spans="1:7" ht="15" customHeight="1">
      <c r="A2481" t="s">
        <v>12179</v>
      </c>
      <c r="B2481" t="s">
        <v>12180</v>
      </c>
      <c r="C2481" t="s">
        <v>1913</v>
      </c>
      <c r="D2481" t="s">
        <v>12182</v>
      </c>
      <c r="E2481" t="s">
        <v>12178</v>
      </c>
      <c r="F2481" t="s">
        <v>38180</v>
      </c>
      <c r="G2481" t="s">
        <v>38181</v>
      </c>
    </row>
    <row r="2482" spans="1:7" ht="15" customHeight="1">
      <c r="A2482" t="s">
        <v>12879</v>
      </c>
      <c r="B2482" t="s">
        <v>12880</v>
      </c>
      <c r="C2482" t="s">
        <v>1913</v>
      </c>
      <c r="D2482" t="s">
        <v>12882</v>
      </c>
      <c r="E2482" t="s">
        <v>12878</v>
      </c>
      <c r="F2482" t="s">
        <v>38180</v>
      </c>
      <c r="G2482" t="s">
        <v>38181</v>
      </c>
    </row>
    <row r="2483" spans="1:7" ht="15" customHeight="1">
      <c r="A2483" t="s">
        <v>5004</v>
      </c>
      <c r="B2483" t="s">
        <v>9987</v>
      </c>
      <c r="C2483" t="s">
        <v>1913</v>
      </c>
      <c r="D2483" t="s">
        <v>9989</v>
      </c>
      <c r="E2483" t="s">
        <v>9986</v>
      </c>
      <c r="F2483" t="s">
        <v>38180</v>
      </c>
      <c r="G2483" t="s">
        <v>38181</v>
      </c>
    </row>
    <row r="2484" spans="1:7" ht="15" customHeight="1">
      <c r="A2484" t="s">
        <v>10930</v>
      </c>
      <c r="B2484" t="s">
        <v>10931</v>
      </c>
      <c r="C2484" t="s">
        <v>1913</v>
      </c>
      <c r="D2484" t="s">
        <v>10932</v>
      </c>
      <c r="E2484" t="s">
        <v>10929</v>
      </c>
      <c r="F2484" t="s">
        <v>38180</v>
      </c>
      <c r="G2484" t="s">
        <v>38181</v>
      </c>
    </row>
    <row r="2485" spans="1:7" ht="15" customHeight="1">
      <c r="A2485" t="s">
        <v>13175</v>
      </c>
      <c r="B2485" t="s">
        <v>13176</v>
      </c>
      <c r="C2485" t="s">
        <v>1913</v>
      </c>
      <c r="D2485" t="s">
        <v>13178</v>
      </c>
      <c r="E2485" t="s">
        <v>13174</v>
      </c>
      <c r="F2485" t="s">
        <v>38180</v>
      </c>
      <c r="G2485" t="s">
        <v>38181</v>
      </c>
    </row>
    <row r="2486" spans="1:7" ht="15" customHeight="1">
      <c r="A2486" t="s">
        <v>10021</v>
      </c>
      <c r="B2486" t="s">
        <v>10022</v>
      </c>
      <c r="C2486" t="s">
        <v>1913</v>
      </c>
      <c r="D2486" t="s">
        <v>10024</v>
      </c>
      <c r="E2486" t="s">
        <v>10020</v>
      </c>
      <c r="F2486" t="s">
        <v>38180</v>
      </c>
      <c r="G2486" t="s">
        <v>38181</v>
      </c>
    </row>
    <row r="2487" spans="1:7" ht="15" customHeight="1">
      <c r="A2487" t="s">
        <v>10303</v>
      </c>
      <c r="B2487" t="s">
        <v>10304</v>
      </c>
      <c r="C2487" t="s">
        <v>1913</v>
      </c>
      <c r="D2487" t="s">
        <v>10306</v>
      </c>
      <c r="E2487" t="s">
        <v>10302</v>
      </c>
      <c r="F2487" t="s">
        <v>38180</v>
      </c>
      <c r="G2487" t="s">
        <v>38181</v>
      </c>
    </row>
    <row r="2488" spans="1:7" ht="15" customHeight="1">
      <c r="A2488" t="s">
        <v>3052</v>
      </c>
      <c r="B2488" t="s">
        <v>5520</v>
      </c>
      <c r="C2488" t="s">
        <v>1913</v>
      </c>
      <c r="D2488" t="s">
        <v>12653</v>
      </c>
      <c r="E2488" t="s">
        <v>12651</v>
      </c>
      <c r="F2488" t="s">
        <v>38180</v>
      </c>
      <c r="G2488" t="s">
        <v>38181</v>
      </c>
    </row>
    <row r="2489" spans="1:7" ht="15" customHeight="1">
      <c r="A2489" t="s">
        <v>5088</v>
      </c>
      <c r="B2489" t="s">
        <v>9929</v>
      </c>
      <c r="C2489" t="s">
        <v>1913</v>
      </c>
      <c r="D2489" t="s">
        <v>9931</v>
      </c>
      <c r="E2489" t="s">
        <v>9928</v>
      </c>
      <c r="F2489" t="s">
        <v>38180</v>
      </c>
      <c r="G2489" t="s">
        <v>38181</v>
      </c>
    </row>
    <row r="2490" spans="1:7" ht="15" customHeight="1">
      <c r="A2490" t="s">
        <v>9089</v>
      </c>
      <c r="B2490" t="s">
        <v>10563</v>
      </c>
      <c r="C2490" t="s">
        <v>1913</v>
      </c>
      <c r="D2490" t="s">
        <v>10564</v>
      </c>
      <c r="E2490" t="s">
        <v>10562</v>
      </c>
      <c r="F2490" t="s">
        <v>38180</v>
      </c>
      <c r="G2490" t="s">
        <v>38181</v>
      </c>
    </row>
    <row r="2491" spans="1:7" ht="15" customHeight="1">
      <c r="A2491" t="s">
        <v>6417</v>
      </c>
      <c r="B2491" t="s">
        <v>3495</v>
      </c>
      <c r="C2491" t="s">
        <v>1913</v>
      </c>
      <c r="D2491" t="s">
        <v>10301</v>
      </c>
      <c r="E2491" t="s">
        <v>10299</v>
      </c>
      <c r="F2491" t="s">
        <v>38180</v>
      </c>
      <c r="G2491" t="s">
        <v>38181</v>
      </c>
    </row>
    <row r="2492" spans="1:7" ht="15" customHeight="1">
      <c r="A2492" t="s">
        <v>10123</v>
      </c>
      <c r="B2492" t="s">
        <v>10130</v>
      </c>
      <c r="C2492" t="s">
        <v>1913</v>
      </c>
      <c r="D2492" t="s">
        <v>10132</v>
      </c>
      <c r="E2492" t="s">
        <v>10129</v>
      </c>
      <c r="F2492" t="s">
        <v>38180</v>
      </c>
      <c r="G2492" t="s">
        <v>38181</v>
      </c>
    </row>
    <row r="2493" spans="1:7" ht="15" customHeight="1">
      <c r="A2493" t="s">
        <v>11112</v>
      </c>
      <c r="B2493" t="s">
        <v>11113</v>
      </c>
      <c r="C2493" t="s">
        <v>1913</v>
      </c>
      <c r="D2493" t="s">
        <v>11115</v>
      </c>
      <c r="E2493" t="s">
        <v>11111</v>
      </c>
      <c r="F2493" t="s">
        <v>38180</v>
      </c>
      <c r="G2493" t="s">
        <v>38181</v>
      </c>
    </row>
    <row r="2494" spans="1:7" ht="15" customHeight="1">
      <c r="A2494" t="s">
        <v>6715</v>
      </c>
      <c r="B2494" t="s">
        <v>5433</v>
      </c>
      <c r="C2494" t="s">
        <v>1913</v>
      </c>
      <c r="D2494" t="s">
        <v>12020</v>
      </c>
      <c r="E2494" t="s">
        <v>12019</v>
      </c>
      <c r="F2494" t="s">
        <v>38180</v>
      </c>
      <c r="G2494" t="s">
        <v>38181</v>
      </c>
    </row>
    <row r="2495" spans="1:7" ht="15" customHeight="1">
      <c r="A2495" t="s">
        <v>7680</v>
      </c>
      <c r="B2495" t="s">
        <v>10744</v>
      </c>
      <c r="C2495" t="s">
        <v>1913</v>
      </c>
      <c r="D2495" t="s">
        <v>10746</v>
      </c>
      <c r="E2495" t="s">
        <v>10743</v>
      </c>
      <c r="F2495" t="s">
        <v>38180</v>
      </c>
      <c r="G2495" t="s">
        <v>38181</v>
      </c>
    </row>
    <row r="2496" spans="1:7" ht="15" customHeight="1">
      <c r="A2496" t="s">
        <v>7072</v>
      </c>
      <c r="B2496" t="s">
        <v>2374</v>
      </c>
      <c r="C2496" t="s">
        <v>1913</v>
      </c>
      <c r="D2496" t="s">
        <v>10707</v>
      </c>
      <c r="E2496" t="s">
        <v>10705</v>
      </c>
      <c r="F2496" t="s">
        <v>38180</v>
      </c>
      <c r="G2496" t="s">
        <v>38181</v>
      </c>
    </row>
    <row r="2497" spans="1:7" ht="15" customHeight="1">
      <c r="A2497" t="s">
        <v>9765</v>
      </c>
      <c r="B2497" t="s">
        <v>6792</v>
      </c>
      <c r="C2497" t="s">
        <v>1913</v>
      </c>
      <c r="D2497" t="s">
        <v>9774</v>
      </c>
      <c r="E2497" t="s">
        <v>9773</v>
      </c>
      <c r="F2497" t="s">
        <v>38180</v>
      </c>
      <c r="G2497" t="s">
        <v>38181</v>
      </c>
    </row>
    <row r="2498" spans="1:7" ht="15" customHeight="1">
      <c r="A2498" t="s">
        <v>12061</v>
      </c>
      <c r="B2498" t="s">
        <v>3725</v>
      </c>
      <c r="C2498" t="s">
        <v>1913</v>
      </c>
      <c r="D2498" t="s">
        <v>12063</v>
      </c>
      <c r="E2498" t="s">
        <v>12060</v>
      </c>
      <c r="F2498" t="s">
        <v>38180</v>
      </c>
      <c r="G2498" t="s">
        <v>38181</v>
      </c>
    </row>
    <row r="2499" spans="1:7" ht="15" customHeight="1">
      <c r="A2499" t="s">
        <v>13113</v>
      </c>
      <c r="B2499" t="s">
        <v>3725</v>
      </c>
      <c r="C2499" t="s">
        <v>1913</v>
      </c>
      <c r="D2499" t="s">
        <v>13115</v>
      </c>
      <c r="E2499" t="s">
        <v>13112</v>
      </c>
      <c r="F2499" t="s">
        <v>38180</v>
      </c>
      <c r="G2499" t="s">
        <v>38181</v>
      </c>
    </row>
    <row r="2500" spans="1:7" ht="15" customHeight="1">
      <c r="A2500" t="s">
        <v>4856</v>
      </c>
      <c r="B2500" t="s">
        <v>12990</v>
      </c>
      <c r="C2500" t="s">
        <v>1913</v>
      </c>
      <c r="D2500" t="s">
        <v>12992</v>
      </c>
      <c r="E2500" t="s">
        <v>12989</v>
      </c>
      <c r="F2500" t="s">
        <v>38180</v>
      </c>
      <c r="G2500" t="s">
        <v>38181</v>
      </c>
    </row>
    <row r="2501" spans="1:7" ht="15" customHeight="1">
      <c r="A2501" t="s">
        <v>12729</v>
      </c>
      <c r="B2501" t="s">
        <v>12730</v>
      </c>
      <c r="C2501" t="s">
        <v>1913</v>
      </c>
      <c r="D2501" t="s">
        <v>12732</v>
      </c>
      <c r="E2501" t="s">
        <v>12728</v>
      </c>
      <c r="F2501" t="s">
        <v>38180</v>
      </c>
      <c r="G2501" t="s">
        <v>38181</v>
      </c>
    </row>
    <row r="2502" spans="1:7" ht="15" customHeight="1">
      <c r="A2502" t="s">
        <v>10617</v>
      </c>
      <c r="B2502" t="s">
        <v>10618</v>
      </c>
      <c r="C2502" t="s">
        <v>1913</v>
      </c>
      <c r="D2502" t="s">
        <v>10620</v>
      </c>
      <c r="E2502" t="s">
        <v>10616</v>
      </c>
      <c r="F2502" t="s">
        <v>38180</v>
      </c>
      <c r="G2502" t="s">
        <v>38181</v>
      </c>
    </row>
    <row r="2503" spans="1:7" ht="15" customHeight="1">
      <c r="A2503" t="s">
        <v>3176</v>
      </c>
      <c r="B2503" t="s">
        <v>12451</v>
      </c>
      <c r="C2503" t="s">
        <v>1913</v>
      </c>
      <c r="D2503" t="s">
        <v>12452</v>
      </c>
      <c r="E2503" t="s">
        <v>12450</v>
      </c>
      <c r="F2503" t="s">
        <v>38180</v>
      </c>
      <c r="G2503" t="s">
        <v>38181</v>
      </c>
    </row>
    <row r="2504" spans="1:7" ht="15" customHeight="1">
      <c r="A2504" t="s">
        <v>8609</v>
      </c>
      <c r="B2504" t="s">
        <v>10628</v>
      </c>
      <c r="C2504" t="s">
        <v>1913</v>
      </c>
      <c r="D2504" t="s">
        <v>10630</v>
      </c>
      <c r="E2504" t="s">
        <v>10627</v>
      </c>
      <c r="F2504" t="s">
        <v>38180</v>
      </c>
      <c r="G2504" t="s">
        <v>38181</v>
      </c>
    </row>
    <row r="2505" spans="1:7" ht="15" customHeight="1">
      <c r="A2505" t="s">
        <v>3176</v>
      </c>
      <c r="B2505" t="s">
        <v>12456</v>
      </c>
      <c r="C2505" t="s">
        <v>1913</v>
      </c>
      <c r="D2505" t="s">
        <v>12457</v>
      </c>
      <c r="E2505" t="s">
        <v>12455</v>
      </c>
      <c r="F2505" t="s">
        <v>38180</v>
      </c>
      <c r="G2505" t="s">
        <v>38181</v>
      </c>
    </row>
    <row r="2506" spans="1:7" ht="15" customHeight="1">
      <c r="A2506" t="s">
        <v>13411</v>
      </c>
      <c r="B2506" t="s">
        <v>13412</v>
      </c>
      <c r="C2506" t="s">
        <v>1913</v>
      </c>
      <c r="D2506" t="s">
        <v>13413</v>
      </c>
      <c r="E2506" t="s">
        <v>13410</v>
      </c>
      <c r="F2506" t="s">
        <v>38180</v>
      </c>
      <c r="G2506" t="s">
        <v>38181</v>
      </c>
    </row>
    <row r="2507" spans="1:7" ht="15" customHeight="1">
      <c r="A2507" t="s">
        <v>6547</v>
      </c>
      <c r="B2507" t="s">
        <v>9885</v>
      </c>
      <c r="C2507" t="s">
        <v>1913</v>
      </c>
      <c r="D2507" t="s">
        <v>9887</v>
      </c>
      <c r="E2507" t="s">
        <v>9884</v>
      </c>
      <c r="F2507" t="s">
        <v>38180</v>
      </c>
      <c r="G2507" t="s">
        <v>38181</v>
      </c>
    </row>
    <row r="2508" spans="1:7" ht="15" customHeight="1">
      <c r="A2508" t="s">
        <v>12365</v>
      </c>
      <c r="B2508" t="s">
        <v>12366</v>
      </c>
      <c r="C2508" t="s">
        <v>1913</v>
      </c>
      <c r="D2508" t="s">
        <v>12367</v>
      </c>
      <c r="E2508" t="s">
        <v>12364</v>
      </c>
      <c r="F2508" t="s">
        <v>38180</v>
      </c>
      <c r="G2508" t="s">
        <v>38181</v>
      </c>
    </row>
    <row r="2509" spans="1:7" ht="15" customHeight="1">
      <c r="A2509" t="s">
        <v>2805</v>
      </c>
      <c r="B2509" t="s">
        <v>12798</v>
      </c>
      <c r="C2509" t="s">
        <v>1913</v>
      </c>
      <c r="D2509" t="s">
        <v>12799</v>
      </c>
      <c r="E2509" t="s">
        <v>12797</v>
      </c>
      <c r="F2509" t="s">
        <v>38180</v>
      </c>
      <c r="G2509" t="s">
        <v>38181</v>
      </c>
    </row>
    <row r="2510" spans="1:7" ht="15" customHeight="1">
      <c r="A2510" t="s">
        <v>11418</v>
      </c>
      <c r="B2510" t="s">
        <v>11423</v>
      </c>
      <c r="C2510" t="s">
        <v>1913</v>
      </c>
      <c r="D2510" t="s">
        <v>11425</v>
      </c>
      <c r="E2510" t="s">
        <v>11422</v>
      </c>
      <c r="F2510" t="s">
        <v>38180</v>
      </c>
      <c r="G2510" t="s">
        <v>38181</v>
      </c>
    </row>
    <row r="2511" spans="1:7" ht="15" customHeight="1">
      <c r="A2511" t="s">
        <v>4670</v>
      </c>
      <c r="B2511" t="s">
        <v>10416</v>
      </c>
      <c r="C2511" t="s">
        <v>1913</v>
      </c>
      <c r="D2511" t="s">
        <v>10418</v>
      </c>
      <c r="E2511" t="s">
        <v>10415</v>
      </c>
      <c r="F2511" t="s">
        <v>38180</v>
      </c>
      <c r="G2511" t="s">
        <v>38181</v>
      </c>
    </row>
    <row r="2512" spans="1:7" ht="15" customHeight="1">
      <c r="A2512" t="s">
        <v>4598</v>
      </c>
      <c r="B2512" t="s">
        <v>8457</v>
      </c>
      <c r="C2512" t="s">
        <v>1913</v>
      </c>
      <c r="D2512" t="s">
        <v>10572</v>
      </c>
      <c r="E2512" t="s">
        <v>10570</v>
      </c>
      <c r="F2512" t="s">
        <v>38180</v>
      </c>
      <c r="G2512" t="s">
        <v>38181</v>
      </c>
    </row>
    <row r="2513" spans="1:7" ht="15" customHeight="1">
      <c r="A2513" t="s">
        <v>3221</v>
      </c>
      <c r="B2513" t="s">
        <v>12497</v>
      </c>
      <c r="C2513" t="s">
        <v>1913</v>
      </c>
      <c r="D2513" t="s">
        <v>12499</v>
      </c>
      <c r="E2513" t="s">
        <v>12496</v>
      </c>
      <c r="F2513" t="s">
        <v>38180</v>
      </c>
      <c r="G2513" t="s">
        <v>38181</v>
      </c>
    </row>
    <row r="2514" spans="1:7" ht="15" customHeight="1">
      <c r="A2514" t="s">
        <v>10566</v>
      </c>
      <c r="B2514" t="s">
        <v>10567</v>
      </c>
      <c r="C2514" t="s">
        <v>1913</v>
      </c>
      <c r="D2514" t="s">
        <v>10569</v>
      </c>
      <c r="E2514" t="s">
        <v>10565</v>
      </c>
      <c r="F2514" t="s">
        <v>38180</v>
      </c>
      <c r="G2514" t="s">
        <v>38181</v>
      </c>
    </row>
    <row r="2515" spans="1:7" ht="15" customHeight="1">
      <c r="A2515" t="s">
        <v>5231</v>
      </c>
      <c r="B2515" t="s">
        <v>9813</v>
      </c>
      <c r="C2515" t="s">
        <v>1913</v>
      </c>
      <c r="D2515" t="s">
        <v>9815</v>
      </c>
      <c r="E2515" t="s">
        <v>9812</v>
      </c>
      <c r="F2515" t="s">
        <v>38180</v>
      </c>
      <c r="G2515" t="s">
        <v>38181</v>
      </c>
    </row>
    <row r="2516" spans="1:7" ht="15" customHeight="1">
      <c r="A2516" t="s">
        <v>2805</v>
      </c>
      <c r="B2516" t="s">
        <v>12802</v>
      </c>
      <c r="C2516" t="s">
        <v>1913</v>
      </c>
      <c r="D2516" t="s">
        <v>12804</v>
      </c>
      <c r="E2516" t="s">
        <v>12801</v>
      </c>
      <c r="F2516" t="s">
        <v>38180</v>
      </c>
      <c r="G2516" t="s">
        <v>38181</v>
      </c>
    </row>
    <row r="2517" spans="1:7" ht="15" customHeight="1">
      <c r="A2517" t="s">
        <v>11263</v>
      </c>
      <c r="B2517" t="s">
        <v>11264</v>
      </c>
      <c r="C2517" t="s">
        <v>1913</v>
      </c>
      <c r="D2517" t="s">
        <v>11266</v>
      </c>
      <c r="E2517" t="s">
        <v>11262</v>
      </c>
      <c r="F2517" t="s">
        <v>38180</v>
      </c>
      <c r="G2517" t="s">
        <v>38181</v>
      </c>
    </row>
    <row r="2518" spans="1:7" ht="15" customHeight="1">
      <c r="A2518" t="s">
        <v>5972</v>
      </c>
      <c r="B2518" t="s">
        <v>12313</v>
      </c>
      <c r="C2518" t="s">
        <v>1913</v>
      </c>
      <c r="D2518" t="s">
        <v>12314</v>
      </c>
      <c r="E2518" t="s">
        <v>12312</v>
      </c>
      <c r="F2518" t="s">
        <v>38180</v>
      </c>
      <c r="G2518" t="s">
        <v>38181</v>
      </c>
    </row>
    <row r="2519" spans="1:7" ht="15" customHeight="1">
      <c r="A2519" t="s">
        <v>7244</v>
      </c>
      <c r="B2519" t="s">
        <v>12961</v>
      </c>
      <c r="C2519" t="s">
        <v>1913</v>
      </c>
      <c r="D2519" t="s">
        <v>12962</v>
      </c>
      <c r="E2519" t="s">
        <v>12960</v>
      </c>
      <c r="F2519" t="s">
        <v>38180</v>
      </c>
      <c r="G2519" t="s">
        <v>38181</v>
      </c>
    </row>
    <row r="2520" spans="1:7" ht="15" customHeight="1">
      <c r="A2520" t="s">
        <v>7680</v>
      </c>
      <c r="B2520" t="s">
        <v>10750</v>
      </c>
      <c r="C2520" t="s">
        <v>1913</v>
      </c>
      <c r="D2520" t="s">
        <v>10751</v>
      </c>
      <c r="E2520" t="s">
        <v>10749</v>
      </c>
      <c r="F2520" t="s">
        <v>38180</v>
      </c>
      <c r="G2520" t="s">
        <v>38181</v>
      </c>
    </row>
    <row r="2521" spans="1:7" ht="15" customHeight="1">
      <c r="A2521" t="s">
        <v>10432</v>
      </c>
      <c r="B2521" t="s">
        <v>10433</v>
      </c>
      <c r="C2521" t="s">
        <v>1913</v>
      </c>
      <c r="D2521" t="s">
        <v>10435</v>
      </c>
      <c r="E2521" t="s">
        <v>10431</v>
      </c>
      <c r="F2521" t="s">
        <v>38180</v>
      </c>
      <c r="G2521" t="s">
        <v>38181</v>
      </c>
    </row>
    <row r="2522" spans="1:7" ht="15" customHeight="1">
      <c r="A2522" t="s">
        <v>5413</v>
      </c>
      <c r="B2522" t="s">
        <v>10889</v>
      </c>
      <c r="C2522" t="s">
        <v>1913</v>
      </c>
      <c r="D2522" t="s">
        <v>10891</v>
      </c>
      <c r="E2522" t="s">
        <v>10888</v>
      </c>
      <c r="F2522" t="s">
        <v>38180</v>
      </c>
      <c r="G2522" t="s">
        <v>38181</v>
      </c>
    </row>
    <row r="2523" spans="1:7" ht="15" customHeight="1">
      <c r="A2523" t="s">
        <v>2805</v>
      </c>
      <c r="B2523" t="s">
        <v>12808</v>
      </c>
      <c r="C2523" t="s">
        <v>1913</v>
      </c>
      <c r="D2523" t="s">
        <v>12810</v>
      </c>
      <c r="E2523" t="s">
        <v>12807</v>
      </c>
      <c r="F2523" t="s">
        <v>38180</v>
      </c>
      <c r="G2523" t="s">
        <v>38181</v>
      </c>
    </row>
    <row r="2524" spans="1:7" ht="15" customHeight="1">
      <c r="A2524" t="s">
        <v>7798</v>
      </c>
      <c r="B2524" t="s">
        <v>10444</v>
      </c>
      <c r="C2524" t="s">
        <v>1913</v>
      </c>
      <c r="D2524" t="s">
        <v>10445</v>
      </c>
      <c r="E2524" t="s">
        <v>10443</v>
      </c>
      <c r="F2524" t="s">
        <v>38180</v>
      </c>
      <c r="G2524" t="s">
        <v>38181</v>
      </c>
    </row>
    <row r="2525" spans="1:7" ht="15" customHeight="1">
      <c r="A2525" t="s">
        <v>11406</v>
      </c>
      <c r="B2525" t="s">
        <v>11407</v>
      </c>
      <c r="C2525" t="s">
        <v>1913</v>
      </c>
      <c r="D2525" t="s">
        <v>11409</v>
      </c>
      <c r="E2525" t="s">
        <v>11405</v>
      </c>
      <c r="F2525" t="s">
        <v>38180</v>
      </c>
      <c r="G2525" t="s">
        <v>38181</v>
      </c>
    </row>
    <row r="2526" spans="1:7" ht="15" customHeight="1">
      <c r="A2526" t="s">
        <v>10321</v>
      </c>
      <c r="B2526" t="s">
        <v>7269</v>
      </c>
      <c r="C2526" t="s">
        <v>1913</v>
      </c>
      <c r="D2526" t="s">
        <v>10322</v>
      </c>
      <c r="E2526" t="s">
        <v>10320</v>
      </c>
      <c r="F2526" t="s">
        <v>38180</v>
      </c>
      <c r="G2526" t="s">
        <v>38181</v>
      </c>
    </row>
    <row r="2527" spans="1:7" ht="15" customHeight="1">
      <c r="A2527" t="s">
        <v>4224</v>
      </c>
      <c r="B2527" t="s">
        <v>11060</v>
      </c>
      <c r="C2527" t="s">
        <v>1913</v>
      </c>
      <c r="D2527" t="s">
        <v>11062</v>
      </c>
      <c r="E2527" t="s">
        <v>11059</v>
      </c>
      <c r="F2527" t="s">
        <v>38180</v>
      </c>
      <c r="G2527" t="s">
        <v>38181</v>
      </c>
    </row>
    <row r="2528" spans="1:7" ht="15" customHeight="1">
      <c r="A2528" t="s">
        <v>2784</v>
      </c>
      <c r="B2528" t="s">
        <v>12840</v>
      </c>
      <c r="C2528" t="s">
        <v>1913</v>
      </c>
      <c r="D2528" t="s">
        <v>12842</v>
      </c>
      <c r="E2528" t="s">
        <v>12839</v>
      </c>
      <c r="F2528" t="s">
        <v>38180</v>
      </c>
      <c r="G2528" t="s">
        <v>38181</v>
      </c>
    </row>
    <row r="2529" spans="1:7" ht="15" customHeight="1">
      <c r="A2529" t="s">
        <v>10158</v>
      </c>
      <c r="B2529" t="s">
        <v>10159</v>
      </c>
      <c r="C2529" t="s">
        <v>1913</v>
      </c>
      <c r="D2529" t="s">
        <v>10161</v>
      </c>
      <c r="E2529" t="s">
        <v>10157</v>
      </c>
      <c r="F2529" t="s">
        <v>38180</v>
      </c>
      <c r="G2529" t="s">
        <v>38181</v>
      </c>
    </row>
    <row r="2530" spans="1:7" ht="15" customHeight="1">
      <c r="A2530" t="s">
        <v>2195</v>
      </c>
      <c r="B2530" t="s">
        <v>3253</v>
      </c>
      <c r="C2530" t="s">
        <v>1913</v>
      </c>
      <c r="D2530" t="s">
        <v>13338</v>
      </c>
      <c r="E2530" t="s">
        <v>13336</v>
      </c>
      <c r="F2530" t="s">
        <v>38180</v>
      </c>
      <c r="G2530" t="s">
        <v>38181</v>
      </c>
    </row>
    <row r="2531" spans="1:7" ht="15" customHeight="1">
      <c r="A2531" t="s">
        <v>12825</v>
      </c>
      <c r="B2531" t="s">
        <v>12830</v>
      </c>
      <c r="C2531" t="s">
        <v>1913</v>
      </c>
      <c r="D2531" t="s">
        <v>12832</v>
      </c>
      <c r="E2531" t="s">
        <v>12829</v>
      </c>
      <c r="F2531" t="s">
        <v>38180</v>
      </c>
      <c r="G2531" t="s">
        <v>38181</v>
      </c>
    </row>
    <row r="2532" spans="1:7" ht="15" customHeight="1">
      <c r="A2532" t="s">
        <v>3804</v>
      </c>
      <c r="B2532" t="s">
        <v>11719</v>
      </c>
      <c r="C2532" t="s">
        <v>1913</v>
      </c>
      <c r="D2532" t="s">
        <v>11721</v>
      </c>
      <c r="E2532" t="s">
        <v>11718</v>
      </c>
      <c r="F2532" t="s">
        <v>38180</v>
      </c>
      <c r="G2532" t="s">
        <v>38181</v>
      </c>
    </row>
    <row r="2533" spans="1:7" ht="15" customHeight="1">
      <c r="A2533" t="s">
        <v>4440</v>
      </c>
      <c r="B2533" t="s">
        <v>5536</v>
      </c>
      <c r="C2533" t="s">
        <v>1913</v>
      </c>
      <c r="D2533" t="s">
        <v>10655</v>
      </c>
      <c r="E2533" t="s">
        <v>10654</v>
      </c>
      <c r="F2533" t="s">
        <v>38180</v>
      </c>
      <c r="G2533" t="s">
        <v>38181</v>
      </c>
    </row>
    <row r="2534" spans="1:7" ht="15" customHeight="1">
      <c r="A2534" t="s">
        <v>2379</v>
      </c>
      <c r="B2534" t="s">
        <v>5536</v>
      </c>
      <c r="C2534" t="s">
        <v>1913</v>
      </c>
      <c r="D2534" t="s">
        <v>13194</v>
      </c>
      <c r="E2534" t="s">
        <v>13192</v>
      </c>
      <c r="F2534" t="s">
        <v>38180</v>
      </c>
      <c r="G2534" t="s">
        <v>38181</v>
      </c>
    </row>
    <row r="2535" spans="1:7" ht="15" customHeight="1">
      <c r="A2535" t="s">
        <v>6715</v>
      </c>
      <c r="B2535" t="s">
        <v>12022</v>
      </c>
      <c r="C2535" t="s">
        <v>1913</v>
      </c>
      <c r="D2535" t="s">
        <v>12024</v>
      </c>
      <c r="E2535" t="s">
        <v>12021</v>
      </c>
      <c r="F2535" t="s">
        <v>38180</v>
      </c>
      <c r="G2535" t="s">
        <v>38181</v>
      </c>
    </row>
    <row r="2536" spans="1:7" ht="15" customHeight="1">
      <c r="A2536" t="s">
        <v>2515</v>
      </c>
      <c r="B2536" t="s">
        <v>8633</v>
      </c>
      <c r="C2536" t="s">
        <v>1913</v>
      </c>
      <c r="D2536" t="s">
        <v>13269</v>
      </c>
      <c r="E2536" t="s">
        <v>13267</v>
      </c>
      <c r="F2536" t="s">
        <v>38180</v>
      </c>
      <c r="G2536" t="s">
        <v>38181</v>
      </c>
    </row>
    <row r="2537" spans="1:7" ht="15" customHeight="1">
      <c r="A2537" t="s">
        <v>2181</v>
      </c>
      <c r="B2537" t="s">
        <v>13405</v>
      </c>
      <c r="C2537" t="s">
        <v>1913</v>
      </c>
      <c r="D2537" t="s">
        <v>13406</v>
      </c>
      <c r="E2537" t="s">
        <v>13404</v>
      </c>
      <c r="F2537" t="s">
        <v>38180</v>
      </c>
      <c r="G2537" t="s">
        <v>38181</v>
      </c>
    </row>
    <row r="2538" spans="1:7" ht="15" customHeight="1">
      <c r="A2538" t="s">
        <v>12680</v>
      </c>
      <c r="B2538" t="s">
        <v>12681</v>
      </c>
      <c r="C2538" t="s">
        <v>1913</v>
      </c>
      <c r="D2538" t="s">
        <v>12682</v>
      </c>
      <c r="E2538" t="s">
        <v>12679</v>
      </c>
      <c r="F2538" t="s">
        <v>38180</v>
      </c>
      <c r="G2538" t="s">
        <v>38181</v>
      </c>
    </row>
    <row r="2539" spans="1:7" ht="15" customHeight="1">
      <c r="A2539" t="s">
        <v>5784</v>
      </c>
      <c r="B2539" t="s">
        <v>3093</v>
      </c>
      <c r="C2539" t="s">
        <v>1913</v>
      </c>
      <c r="D2539" t="s">
        <v>12664</v>
      </c>
      <c r="E2539" t="s">
        <v>12662</v>
      </c>
      <c r="F2539" t="s">
        <v>38180</v>
      </c>
      <c r="G2539" t="s">
        <v>38181</v>
      </c>
    </row>
    <row r="2540" spans="1:7" ht="15" customHeight="1">
      <c r="A2540" t="s">
        <v>10140</v>
      </c>
      <c r="B2540" t="s">
        <v>2430</v>
      </c>
      <c r="C2540" t="s">
        <v>1913</v>
      </c>
      <c r="D2540" t="s">
        <v>10153</v>
      </c>
      <c r="E2540" t="s">
        <v>10151</v>
      </c>
      <c r="F2540" t="s">
        <v>38180</v>
      </c>
      <c r="G2540" t="s">
        <v>38181</v>
      </c>
    </row>
    <row r="2541" spans="1:7" ht="15" customHeight="1">
      <c r="A2541" t="s">
        <v>10556</v>
      </c>
      <c r="B2541" t="s">
        <v>10557</v>
      </c>
      <c r="C2541" t="s">
        <v>1913</v>
      </c>
      <c r="D2541" t="s">
        <v>10559</v>
      </c>
      <c r="E2541" t="s">
        <v>10555</v>
      </c>
      <c r="F2541" t="s">
        <v>38180</v>
      </c>
      <c r="G2541" t="s">
        <v>38181</v>
      </c>
    </row>
    <row r="2542" spans="1:7" ht="15" customHeight="1">
      <c r="A2542" t="s">
        <v>9431</v>
      </c>
      <c r="B2542" t="s">
        <v>10574</v>
      </c>
      <c r="C2542" t="s">
        <v>1913</v>
      </c>
      <c r="D2542" t="s">
        <v>10575</v>
      </c>
      <c r="E2542" t="s">
        <v>10573</v>
      </c>
      <c r="F2542" t="s">
        <v>38180</v>
      </c>
      <c r="G2542" t="s">
        <v>38181</v>
      </c>
    </row>
    <row r="2543" spans="1:7" ht="15" customHeight="1">
      <c r="A2543" t="s">
        <v>2110</v>
      </c>
      <c r="B2543" t="s">
        <v>13492</v>
      </c>
      <c r="C2543" t="s">
        <v>1913</v>
      </c>
      <c r="D2543" t="s">
        <v>13493</v>
      </c>
      <c r="E2543" t="s">
        <v>13491</v>
      </c>
      <c r="F2543" t="s">
        <v>38180</v>
      </c>
      <c r="G2543" t="s">
        <v>38181</v>
      </c>
    </row>
    <row r="2544" spans="1:7" ht="15" customHeight="1">
      <c r="A2544" t="s">
        <v>8855</v>
      </c>
      <c r="B2544" t="s">
        <v>12093</v>
      </c>
      <c r="C2544" t="s">
        <v>1913</v>
      </c>
      <c r="D2544" t="s">
        <v>12094</v>
      </c>
      <c r="E2544" t="s">
        <v>12092</v>
      </c>
      <c r="F2544" t="s">
        <v>38180</v>
      </c>
      <c r="G2544" t="s">
        <v>38181</v>
      </c>
    </row>
    <row r="2545" spans="1:7" ht="15" customHeight="1">
      <c r="A2545" t="s">
        <v>10091</v>
      </c>
      <c r="B2545" t="s">
        <v>10092</v>
      </c>
      <c r="C2545" t="s">
        <v>1913</v>
      </c>
      <c r="D2545" t="s">
        <v>10093</v>
      </c>
      <c r="E2545" t="s">
        <v>10090</v>
      </c>
      <c r="F2545" t="s">
        <v>38180</v>
      </c>
      <c r="G2545" t="s">
        <v>38181</v>
      </c>
    </row>
    <row r="2546" spans="1:7" ht="15" customHeight="1">
      <c r="A2546" t="s">
        <v>13428</v>
      </c>
      <c r="B2546" t="s">
        <v>13434</v>
      </c>
      <c r="C2546" t="s">
        <v>1913</v>
      </c>
      <c r="D2546" t="s">
        <v>13436</v>
      </c>
      <c r="E2546" t="s">
        <v>13433</v>
      </c>
      <c r="F2546" t="s">
        <v>38180</v>
      </c>
      <c r="G2546" t="s">
        <v>38181</v>
      </c>
    </row>
    <row r="2547" spans="1:7" ht="15" customHeight="1">
      <c r="A2547" t="s">
        <v>2695</v>
      </c>
      <c r="B2547" t="s">
        <v>8025</v>
      </c>
      <c r="C2547" t="s">
        <v>1913</v>
      </c>
      <c r="D2547" t="s">
        <v>12918</v>
      </c>
      <c r="E2547" t="s">
        <v>12917</v>
      </c>
      <c r="F2547" t="s">
        <v>38180</v>
      </c>
      <c r="G2547" t="s">
        <v>38181</v>
      </c>
    </row>
    <row r="2548" spans="1:7" ht="15" customHeight="1">
      <c r="A2548" t="s">
        <v>2515</v>
      </c>
      <c r="B2548" t="s">
        <v>13006</v>
      </c>
      <c r="C2548" t="s">
        <v>1913</v>
      </c>
      <c r="D2548" t="s">
        <v>13007</v>
      </c>
      <c r="E2548" t="s">
        <v>13005</v>
      </c>
      <c r="F2548" t="s">
        <v>38180</v>
      </c>
      <c r="G2548" t="s">
        <v>38181</v>
      </c>
    </row>
    <row r="2549" spans="1:7" ht="15" customHeight="1">
      <c r="A2549" t="s">
        <v>4813</v>
      </c>
      <c r="B2549" t="s">
        <v>10358</v>
      </c>
      <c r="C2549" t="s">
        <v>1913</v>
      </c>
      <c r="D2549" t="s">
        <v>10360</v>
      </c>
      <c r="E2549" t="s">
        <v>10357</v>
      </c>
      <c r="F2549" t="s">
        <v>38180</v>
      </c>
      <c r="G2549" t="s">
        <v>38181</v>
      </c>
    </row>
    <row r="2550" spans="1:7" ht="15" customHeight="1">
      <c r="A2550" t="s">
        <v>7993</v>
      </c>
      <c r="B2550" t="s">
        <v>10454</v>
      </c>
      <c r="C2550" t="s">
        <v>1913</v>
      </c>
      <c r="D2550" t="s">
        <v>10456</v>
      </c>
      <c r="E2550" t="s">
        <v>10453</v>
      </c>
      <c r="F2550" t="s">
        <v>38180</v>
      </c>
      <c r="G2550" t="s">
        <v>38181</v>
      </c>
    </row>
    <row r="2551" spans="1:7" ht="15" customHeight="1">
      <c r="A2551" t="s">
        <v>2515</v>
      </c>
      <c r="B2551" t="s">
        <v>2664</v>
      </c>
      <c r="C2551" t="s">
        <v>1913</v>
      </c>
      <c r="D2551" t="s">
        <v>13009</v>
      </c>
      <c r="E2551" t="s">
        <v>13008</v>
      </c>
      <c r="F2551" t="s">
        <v>38180</v>
      </c>
      <c r="G2551" t="s">
        <v>38181</v>
      </c>
    </row>
    <row r="2552" spans="1:7" ht="15" customHeight="1">
      <c r="A2552" t="s">
        <v>3415</v>
      </c>
      <c r="B2552" t="s">
        <v>5749</v>
      </c>
      <c r="C2552" t="s">
        <v>1913</v>
      </c>
      <c r="D2552" t="s">
        <v>12225</v>
      </c>
      <c r="E2552" t="s">
        <v>12223</v>
      </c>
      <c r="F2552" t="s">
        <v>38180</v>
      </c>
      <c r="G2552" t="s">
        <v>38181</v>
      </c>
    </row>
    <row r="2553" spans="1:7" ht="15" customHeight="1">
      <c r="A2553" t="s">
        <v>6666</v>
      </c>
      <c r="B2553" t="s">
        <v>11905</v>
      </c>
      <c r="C2553" t="s">
        <v>1913</v>
      </c>
      <c r="D2553" t="s">
        <v>11907</v>
      </c>
      <c r="E2553" t="s">
        <v>11904</v>
      </c>
      <c r="F2553" t="s">
        <v>38180</v>
      </c>
      <c r="G2553" t="s">
        <v>38181</v>
      </c>
    </row>
    <row r="2554" spans="1:7" ht="15" customHeight="1">
      <c r="A2554" t="s">
        <v>10351</v>
      </c>
      <c r="B2554" t="s">
        <v>10352</v>
      </c>
      <c r="C2554" t="s">
        <v>1913</v>
      </c>
      <c r="D2554" t="s">
        <v>10354</v>
      </c>
      <c r="E2554" t="s">
        <v>10350</v>
      </c>
      <c r="F2554" t="s">
        <v>38180</v>
      </c>
      <c r="G2554" t="s">
        <v>38181</v>
      </c>
    </row>
    <row r="2555" spans="1:7" ht="15" customHeight="1">
      <c r="A2555" t="s">
        <v>2536</v>
      </c>
      <c r="B2555" t="s">
        <v>13026</v>
      </c>
      <c r="C2555" t="s">
        <v>1913</v>
      </c>
      <c r="D2555" t="s">
        <v>13028</v>
      </c>
      <c r="E2555" t="s">
        <v>13025</v>
      </c>
      <c r="F2555" t="s">
        <v>38180</v>
      </c>
      <c r="G2555" t="s">
        <v>38181</v>
      </c>
    </row>
    <row r="2556" spans="1:7" ht="15" customHeight="1">
      <c r="A2556" t="s">
        <v>3831</v>
      </c>
      <c r="B2556" t="s">
        <v>11675</v>
      </c>
      <c r="C2556" t="s">
        <v>1913</v>
      </c>
      <c r="D2556" t="s">
        <v>11676</v>
      </c>
      <c r="E2556" t="s">
        <v>11674</v>
      </c>
      <c r="F2556" t="s">
        <v>38180</v>
      </c>
      <c r="G2556" t="s">
        <v>38181</v>
      </c>
    </row>
    <row r="2557" spans="1:7" ht="15" customHeight="1">
      <c r="A2557" t="s">
        <v>2768</v>
      </c>
      <c r="B2557" t="s">
        <v>12867</v>
      </c>
      <c r="C2557" t="s">
        <v>1913</v>
      </c>
      <c r="D2557" t="s">
        <v>12869</v>
      </c>
      <c r="E2557" t="s">
        <v>12866</v>
      </c>
      <c r="F2557" t="s">
        <v>38180</v>
      </c>
      <c r="G2557" t="s">
        <v>38181</v>
      </c>
    </row>
    <row r="2558" spans="1:7" ht="15" customHeight="1">
      <c r="A2558" t="s">
        <v>12173</v>
      </c>
      <c r="B2558" t="s">
        <v>5286</v>
      </c>
      <c r="C2558" t="s">
        <v>1913</v>
      </c>
      <c r="D2558" t="s">
        <v>12175</v>
      </c>
      <c r="E2558" t="s">
        <v>12172</v>
      </c>
      <c r="F2558" t="s">
        <v>38180</v>
      </c>
      <c r="G2558" t="s">
        <v>38181</v>
      </c>
    </row>
    <row r="2559" spans="1:7" ht="15" customHeight="1">
      <c r="A2559" t="s">
        <v>11752</v>
      </c>
      <c r="B2559" t="s">
        <v>11753</v>
      </c>
      <c r="C2559" t="s">
        <v>1913</v>
      </c>
      <c r="D2559" t="s">
        <v>11755</v>
      </c>
      <c r="E2559" t="s">
        <v>11751</v>
      </c>
      <c r="F2559" t="s">
        <v>38180</v>
      </c>
      <c r="G2559" t="s">
        <v>38181</v>
      </c>
    </row>
    <row r="2560" spans="1:7" ht="15" customHeight="1">
      <c r="A2560" t="s">
        <v>3299</v>
      </c>
      <c r="B2560" t="s">
        <v>12327</v>
      </c>
      <c r="C2560" t="s">
        <v>1913</v>
      </c>
      <c r="D2560" t="s">
        <v>12329</v>
      </c>
      <c r="E2560" t="s">
        <v>12326</v>
      </c>
      <c r="F2560" t="s">
        <v>38180</v>
      </c>
      <c r="G2560" t="s">
        <v>38181</v>
      </c>
    </row>
    <row r="2561" spans="1:7" ht="15" customHeight="1">
      <c r="A2561" t="s">
        <v>10225</v>
      </c>
      <c r="B2561" t="s">
        <v>3729</v>
      </c>
      <c r="C2561" t="s">
        <v>1913</v>
      </c>
      <c r="D2561" t="s">
        <v>10227</v>
      </c>
      <c r="E2561" t="s">
        <v>10224</v>
      </c>
      <c r="F2561" t="s">
        <v>38180</v>
      </c>
      <c r="G2561" t="s">
        <v>38181</v>
      </c>
    </row>
    <row r="2562" spans="1:7" ht="15" customHeight="1">
      <c r="A2562" t="s">
        <v>4099</v>
      </c>
      <c r="B2562" t="s">
        <v>11890</v>
      </c>
      <c r="C2562" t="s">
        <v>1913</v>
      </c>
      <c r="D2562" t="s">
        <v>12792</v>
      </c>
      <c r="E2562" t="s">
        <v>12790</v>
      </c>
      <c r="F2562" t="s">
        <v>38180</v>
      </c>
      <c r="G2562" t="s">
        <v>38181</v>
      </c>
    </row>
    <row r="2563" spans="1:7" ht="15" customHeight="1">
      <c r="A2563" t="s">
        <v>4371</v>
      </c>
      <c r="B2563" t="s">
        <v>10842</v>
      </c>
      <c r="C2563" t="s">
        <v>1913</v>
      </c>
      <c r="D2563" t="s">
        <v>10843</v>
      </c>
      <c r="E2563" t="s">
        <v>10841</v>
      </c>
      <c r="F2563" t="s">
        <v>38180</v>
      </c>
      <c r="G2563" t="s">
        <v>38181</v>
      </c>
    </row>
    <row r="2564" spans="1:7" ht="15" customHeight="1">
      <c r="A2564" t="s">
        <v>6877</v>
      </c>
      <c r="B2564" t="s">
        <v>10191</v>
      </c>
      <c r="C2564" t="s">
        <v>1913</v>
      </c>
      <c r="D2564" t="s">
        <v>10192</v>
      </c>
      <c r="E2564" t="s">
        <v>10190</v>
      </c>
      <c r="F2564" t="s">
        <v>38180</v>
      </c>
      <c r="G2564" t="s">
        <v>38181</v>
      </c>
    </row>
    <row r="2565" spans="1:7" ht="15" customHeight="1">
      <c r="A2565" t="s">
        <v>12000</v>
      </c>
      <c r="B2565" t="s">
        <v>12001</v>
      </c>
      <c r="C2565" t="s">
        <v>1913</v>
      </c>
      <c r="D2565" t="s">
        <v>12002</v>
      </c>
      <c r="E2565" t="s">
        <v>11999</v>
      </c>
      <c r="F2565" t="s">
        <v>38180</v>
      </c>
      <c r="G2565" t="s">
        <v>38181</v>
      </c>
    </row>
    <row r="2566" spans="1:7" ht="15" customHeight="1">
      <c r="A2566" t="s">
        <v>11985</v>
      </c>
      <c r="B2566" t="s">
        <v>11377</v>
      </c>
      <c r="C2566" t="s">
        <v>1913</v>
      </c>
      <c r="D2566" t="s">
        <v>11986</v>
      </c>
      <c r="E2566" t="s">
        <v>11984</v>
      </c>
      <c r="F2566" t="s">
        <v>38180</v>
      </c>
      <c r="G2566" t="s">
        <v>38181</v>
      </c>
    </row>
    <row r="2567" spans="1:7" ht="15" customHeight="1">
      <c r="A2567" t="s">
        <v>3778</v>
      </c>
      <c r="B2567" t="s">
        <v>11782</v>
      </c>
      <c r="C2567" t="s">
        <v>1913</v>
      </c>
      <c r="D2567" t="s">
        <v>11784</v>
      </c>
      <c r="E2567" t="s">
        <v>11781</v>
      </c>
      <c r="F2567" t="s">
        <v>38180</v>
      </c>
      <c r="G2567" t="s">
        <v>38181</v>
      </c>
    </row>
    <row r="2568" spans="1:7" ht="15" customHeight="1">
      <c r="A2568" t="s">
        <v>5897</v>
      </c>
      <c r="B2568" t="s">
        <v>11483</v>
      </c>
      <c r="C2568" t="s">
        <v>1913</v>
      </c>
      <c r="D2568" t="s">
        <v>11485</v>
      </c>
      <c r="E2568" t="s">
        <v>11482</v>
      </c>
      <c r="F2568" t="s">
        <v>38180</v>
      </c>
      <c r="G2568" t="s">
        <v>38181</v>
      </c>
    </row>
    <row r="2569" spans="1:7" ht="15" customHeight="1">
      <c r="A2569" t="s">
        <v>7798</v>
      </c>
      <c r="B2569" t="s">
        <v>10439</v>
      </c>
      <c r="C2569" t="s">
        <v>1913</v>
      </c>
      <c r="D2569" t="s">
        <v>10441</v>
      </c>
      <c r="E2569" t="s">
        <v>10438</v>
      </c>
      <c r="F2569" t="s">
        <v>38180</v>
      </c>
      <c r="G2569" t="s">
        <v>38181</v>
      </c>
    </row>
    <row r="2570" spans="1:7" ht="15" customHeight="1">
      <c r="A2570" t="s">
        <v>6715</v>
      </c>
      <c r="B2570" t="s">
        <v>7551</v>
      </c>
      <c r="C2570" t="s">
        <v>1913</v>
      </c>
      <c r="D2570" t="s">
        <v>12039</v>
      </c>
      <c r="E2570" t="s">
        <v>12037</v>
      </c>
      <c r="F2570" t="s">
        <v>38180</v>
      </c>
      <c r="G2570" t="s">
        <v>38181</v>
      </c>
    </row>
    <row r="2571" spans="1:7" ht="15" customHeight="1">
      <c r="A2571" t="s">
        <v>3906</v>
      </c>
      <c r="B2571" t="s">
        <v>11563</v>
      </c>
      <c r="C2571" t="s">
        <v>1913</v>
      </c>
      <c r="D2571" t="s">
        <v>11565</v>
      </c>
      <c r="E2571" t="s">
        <v>11562</v>
      </c>
      <c r="F2571" t="s">
        <v>38180</v>
      </c>
      <c r="G2571" t="s">
        <v>38181</v>
      </c>
    </row>
    <row r="2572" spans="1:7" ht="15" customHeight="1">
      <c r="A2572" t="s">
        <v>3951</v>
      </c>
      <c r="B2572" t="s">
        <v>11459</v>
      </c>
      <c r="C2572" t="s">
        <v>1913</v>
      </c>
      <c r="D2572" t="s">
        <v>11461</v>
      </c>
      <c r="E2572" t="s">
        <v>11458</v>
      </c>
      <c r="F2572" t="s">
        <v>38180</v>
      </c>
      <c r="G2572" t="s">
        <v>38181</v>
      </c>
    </row>
    <row r="2573" spans="1:7" ht="15" customHeight="1">
      <c r="A2573" t="s">
        <v>13273</v>
      </c>
      <c r="B2573" t="s">
        <v>13274</v>
      </c>
      <c r="C2573" t="s">
        <v>1913</v>
      </c>
      <c r="D2573" t="s">
        <v>13276</v>
      </c>
      <c r="E2573" t="s">
        <v>13272</v>
      </c>
      <c r="F2573" t="s">
        <v>38180</v>
      </c>
      <c r="G2573" t="s">
        <v>38181</v>
      </c>
    </row>
    <row r="2574" spans="1:7" ht="15" customHeight="1">
      <c r="A2574" t="s">
        <v>12570</v>
      </c>
      <c r="B2574" t="s">
        <v>12571</v>
      </c>
      <c r="C2574" t="s">
        <v>1913</v>
      </c>
      <c r="D2574" t="s">
        <v>12572</v>
      </c>
      <c r="E2574" t="s">
        <v>12569</v>
      </c>
      <c r="F2574" t="s">
        <v>38180</v>
      </c>
      <c r="G2574" t="s">
        <v>38181</v>
      </c>
    </row>
    <row r="2575" spans="1:7" ht="15" customHeight="1">
      <c r="A2575" t="s">
        <v>3278</v>
      </c>
      <c r="B2575" t="s">
        <v>12409</v>
      </c>
      <c r="C2575" t="s">
        <v>1913</v>
      </c>
      <c r="D2575" t="s">
        <v>12410</v>
      </c>
      <c r="E2575" t="s">
        <v>12408</v>
      </c>
      <c r="F2575" t="s">
        <v>38180</v>
      </c>
      <c r="G2575" t="s">
        <v>38181</v>
      </c>
    </row>
    <row r="2576" spans="1:7" ht="15" customHeight="1">
      <c r="A2576" t="s">
        <v>13562</v>
      </c>
      <c r="B2576" t="s">
        <v>5729</v>
      </c>
      <c r="C2576" t="s">
        <v>1913</v>
      </c>
      <c r="D2576" t="s">
        <v>13563</v>
      </c>
      <c r="E2576" t="s">
        <v>13561</v>
      </c>
      <c r="F2576" t="s">
        <v>38180</v>
      </c>
      <c r="G2576" t="s">
        <v>38181</v>
      </c>
    </row>
    <row r="2577" spans="1:7" ht="15" customHeight="1">
      <c r="A2577" t="s">
        <v>11911</v>
      </c>
      <c r="B2577" t="s">
        <v>6134</v>
      </c>
      <c r="C2577" t="s">
        <v>1913</v>
      </c>
      <c r="D2577" t="s">
        <v>11912</v>
      </c>
      <c r="E2577" t="s">
        <v>11910</v>
      </c>
      <c r="F2577" t="s">
        <v>38180</v>
      </c>
      <c r="G2577" t="s">
        <v>38181</v>
      </c>
    </row>
    <row r="2578" spans="1:7" ht="15" customHeight="1">
      <c r="A2578" t="s">
        <v>5210</v>
      </c>
      <c r="B2578" t="s">
        <v>6134</v>
      </c>
      <c r="C2578" t="s">
        <v>1913</v>
      </c>
      <c r="D2578" t="s">
        <v>12970</v>
      </c>
      <c r="E2578" t="s">
        <v>12968</v>
      </c>
      <c r="F2578" t="s">
        <v>38180</v>
      </c>
      <c r="G2578" t="s">
        <v>38181</v>
      </c>
    </row>
    <row r="2579" spans="1:7" ht="15" customHeight="1">
      <c r="A2579" t="s">
        <v>3729</v>
      </c>
      <c r="B2579" t="s">
        <v>11855</v>
      </c>
      <c r="C2579" t="s">
        <v>1913</v>
      </c>
      <c r="D2579" t="s">
        <v>11857</v>
      </c>
      <c r="E2579" t="s">
        <v>11854</v>
      </c>
      <c r="F2579" t="s">
        <v>38180</v>
      </c>
      <c r="G2579" t="s">
        <v>38181</v>
      </c>
    </row>
    <row r="2580" spans="1:7" ht="15" customHeight="1">
      <c r="A2580" t="s">
        <v>13163</v>
      </c>
      <c r="B2580" t="s">
        <v>13164</v>
      </c>
      <c r="C2580" t="s">
        <v>1913</v>
      </c>
      <c r="D2580" t="s">
        <v>13166</v>
      </c>
      <c r="E2580" t="s">
        <v>13162</v>
      </c>
      <c r="F2580" t="s">
        <v>38180</v>
      </c>
      <c r="G2580" t="s">
        <v>38181</v>
      </c>
    </row>
    <row r="2581" spans="1:7" ht="15" customHeight="1">
      <c r="A2581" t="s">
        <v>3712</v>
      </c>
      <c r="B2581" t="s">
        <v>11923</v>
      </c>
      <c r="C2581" t="s">
        <v>1913</v>
      </c>
      <c r="D2581" t="s">
        <v>11925</v>
      </c>
      <c r="E2581" t="s">
        <v>11922</v>
      </c>
      <c r="F2581" t="s">
        <v>38180</v>
      </c>
      <c r="G2581" t="s">
        <v>38181</v>
      </c>
    </row>
    <row r="2582" spans="1:7" ht="15" customHeight="1">
      <c r="A2582" t="s">
        <v>3155</v>
      </c>
      <c r="B2582" t="s">
        <v>12250</v>
      </c>
      <c r="C2582" t="s">
        <v>1913</v>
      </c>
      <c r="D2582" t="s">
        <v>12252</v>
      </c>
      <c r="E2582" t="s">
        <v>12249</v>
      </c>
      <c r="F2582" t="s">
        <v>38180</v>
      </c>
      <c r="G2582" t="s">
        <v>38181</v>
      </c>
    </row>
    <row r="2583" spans="1:7" ht="15" customHeight="1">
      <c r="A2583" t="s">
        <v>2379</v>
      </c>
      <c r="B2583" t="s">
        <v>13189</v>
      </c>
      <c r="C2583" t="s">
        <v>1913</v>
      </c>
      <c r="D2583" t="s">
        <v>13190</v>
      </c>
      <c r="E2583" t="s">
        <v>13188</v>
      </c>
      <c r="F2583" t="s">
        <v>38180</v>
      </c>
      <c r="G2583" t="s">
        <v>38181</v>
      </c>
    </row>
    <row r="2584" spans="1:7" ht="15" customHeight="1">
      <c r="A2584" t="s">
        <v>6163</v>
      </c>
      <c r="B2584" t="s">
        <v>11191</v>
      </c>
      <c r="C2584" t="s">
        <v>1913</v>
      </c>
      <c r="D2584" t="s">
        <v>11516</v>
      </c>
      <c r="E2584" t="s">
        <v>11514</v>
      </c>
      <c r="F2584" t="s">
        <v>38180</v>
      </c>
      <c r="G2584" t="s">
        <v>38181</v>
      </c>
    </row>
    <row r="2585" spans="1:7" ht="15" customHeight="1">
      <c r="A2585" t="s">
        <v>10214</v>
      </c>
      <c r="B2585" t="s">
        <v>10215</v>
      </c>
      <c r="C2585" t="s">
        <v>1913</v>
      </c>
      <c r="D2585" t="s">
        <v>10217</v>
      </c>
      <c r="E2585" t="s">
        <v>10213</v>
      </c>
      <c r="F2585" t="s">
        <v>38180</v>
      </c>
      <c r="G2585" t="s">
        <v>38181</v>
      </c>
    </row>
    <row r="2586" spans="1:7" ht="15" customHeight="1">
      <c r="A2586" t="s">
        <v>10971</v>
      </c>
      <c r="B2586" t="s">
        <v>7180</v>
      </c>
      <c r="C2586" t="s">
        <v>1913</v>
      </c>
      <c r="D2586" t="s">
        <v>10973</v>
      </c>
      <c r="E2586" t="s">
        <v>10970</v>
      </c>
      <c r="F2586" t="s">
        <v>38180</v>
      </c>
      <c r="G2586" t="s">
        <v>38181</v>
      </c>
    </row>
    <row r="2587" spans="1:7" ht="15" customHeight="1">
      <c r="A2587" t="s">
        <v>3112</v>
      </c>
      <c r="B2587" t="s">
        <v>12601</v>
      </c>
      <c r="C2587" t="s">
        <v>1913</v>
      </c>
      <c r="D2587" t="s">
        <v>12602</v>
      </c>
      <c r="E2587" t="s">
        <v>12600</v>
      </c>
      <c r="F2587" t="s">
        <v>38180</v>
      </c>
      <c r="G2587" t="s">
        <v>38181</v>
      </c>
    </row>
    <row r="2588" spans="1:7" ht="15" customHeight="1">
      <c r="A2588" t="s">
        <v>5513</v>
      </c>
      <c r="B2588" t="s">
        <v>10108</v>
      </c>
      <c r="C2588" t="s">
        <v>1913</v>
      </c>
      <c r="D2588" t="s">
        <v>10109</v>
      </c>
      <c r="E2588" t="s">
        <v>10107</v>
      </c>
      <c r="F2588" t="s">
        <v>38180</v>
      </c>
      <c r="G2588" t="s">
        <v>38181</v>
      </c>
    </row>
    <row r="2589" spans="1:7" ht="15" customHeight="1">
      <c r="A2589" t="s">
        <v>10015</v>
      </c>
      <c r="B2589" t="s">
        <v>10016</v>
      </c>
      <c r="C2589" t="s">
        <v>1913</v>
      </c>
      <c r="D2589" t="s">
        <v>10017</v>
      </c>
      <c r="E2589" t="s">
        <v>10014</v>
      </c>
      <c r="F2589" t="s">
        <v>38180</v>
      </c>
      <c r="G2589" t="s">
        <v>38181</v>
      </c>
    </row>
    <row r="2590" spans="1:7" ht="15" customHeight="1">
      <c r="A2590" t="s">
        <v>7798</v>
      </c>
      <c r="B2590" t="s">
        <v>2849</v>
      </c>
      <c r="C2590" t="s">
        <v>1913</v>
      </c>
      <c r="D2590" t="s">
        <v>10450</v>
      </c>
      <c r="E2590" t="s">
        <v>10448</v>
      </c>
      <c r="F2590" t="s">
        <v>38180</v>
      </c>
      <c r="G2590" t="s">
        <v>38181</v>
      </c>
    </row>
    <row r="2591" spans="1:7" ht="15" customHeight="1">
      <c r="A2591" t="s">
        <v>12846</v>
      </c>
      <c r="B2591" t="s">
        <v>12853</v>
      </c>
      <c r="C2591" t="s">
        <v>1913</v>
      </c>
      <c r="D2591" t="s">
        <v>12854</v>
      </c>
      <c r="E2591" t="s">
        <v>12852</v>
      </c>
      <c r="F2591" t="s">
        <v>38180</v>
      </c>
      <c r="G2591" t="s">
        <v>38181</v>
      </c>
    </row>
    <row r="2592" spans="1:7" ht="15" customHeight="1">
      <c r="A2592" t="s">
        <v>11700</v>
      </c>
      <c r="B2592" t="s">
        <v>11701</v>
      </c>
      <c r="C2592" t="s">
        <v>1913</v>
      </c>
      <c r="D2592" t="s">
        <v>11702</v>
      </c>
      <c r="E2592" t="s">
        <v>11699</v>
      </c>
      <c r="F2592" t="s">
        <v>38180</v>
      </c>
      <c r="G2592" t="s">
        <v>38181</v>
      </c>
    </row>
    <row r="2593" spans="1:7" ht="15" customHeight="1">
      <c r="A2593" t="s">
        <v>3951</v>
      </c>
      <c r="B2593" t="s">
        <v>11438</v>
      </c>
      <c r="C2593" t="s">
        <v>1913</v>
      </c>
      <c r="D2593" t="s">
        <v>11439</v>
      </c>
      <c r="E2593" t="s">
        <v>11437</v>
      </c>
      <c r="F2593" t="s">
        <v>38180</v>
      </c>
      <c r="G2593" t="s">
        <v>38181</v>
      </c>
    </row>
    <row r="2594" spans="1:7" ht="15" customHeight="1">
      <c r="A2594" t="s">
        <v>12157</v>
      </c>
      <c r="B2594" t="s">
        <v>6172</v>
      </c>
      <c r="C2594" t="s">
        <v>1913</v>
      </c>
      <c r="D2594" t="s">
        <v>12159</v>
      </c>
      <c r="E2594" t="s">
        <v>12156</v>
      </c>
      <c r="F2594" t="s">
        <v>38180</v>
      </c>
      <c r="G2594" t="s">
        <v>38181</v>
      </c>
    </row>
    <row r="2595" spans="1:7" ht="15" customHeight="1">
      <c r="A2595" t="s">
        <v>6066</v>
      </c>
      <c r="B2595" t="s">
        <v>3279</v>
      </c>
      <c r="C2595" t="s">
        <v>1913</v>
      </c>
      <c r="D2595" t="s">
        <v>12195</v>
      </c>
      <c r="E2595" t="s">
        <v>12194</v>
      </c>
      <c r="F2595" t="s">
        <v>38180</v>
      </c>
      <c r="G2595" t="s">
        <v>38181</v>
      </c>
    </row>
    <row r="2596" spans="1:7" ht="15" customHeight="1">
      <c r="A2596" t="s">
        <v>6206</v>
      </c>
      <c r="B2596" t="s">
        <v>4251</v>
      </c>
      <c r="C2596" t="s">
        <v>1913</v>
      </c>
      <c r="D2596" t="s">
        <v>10736</v>
      </c>
      <c r="E2596" t="s">
        <v>10734</v>
      </c>
      <c r="F2596" t="s">
        <v>38180</v>
      </c>
      <c r="G2596" t="s">
        <v>38181</v>
      </c>
    </row>
    <row r="2597" spans="1:7" ht="15" customHeight="1">
      <c r="A2597" t="s">
        <v>2515</v>
      </c>
      <c r="B2597" t="s">
        <v>13016</v>
      </c>
      <c r="C2597" t="s">
        <v>1913</v>
      </c>
      <c r="D2597" t="s">
        <v>13017</v>
      </c>
      <c r="E2597" t="s">
        <v>13015</v>
      </c>
      <c r="F2597" t="s">
        <v>38180</v>
      </c>
      <c r="G2597" t="s">
        <v>38181</v>
      </c>
    </row>
    <row r="2598" spans="1:7" ht="15" customHeight="1">
      <c r="A2598" t="s">
        <v>4251</v>
      </c>
      <c r="B2598" t="s">
        <v>12559</v>
      </c>
      <c r="C2598" t="s">
        <v>1913</v>
      </c>
      <c r="D2598" t="s">
        <v>12561</v>
      </c>
      <c r="E2598" t="s">
        <v>12558</v>
      </c>
      <c r="F2598" t="s">
        <v>38180</v>
      </c>
      <c r="G2598" t="s">
        <v>38181</v>
      </c>
    </row>
    <row r="2599" spans="1:7" ht="15" customHeight="1">
      <c r="A2599" t="s">
        <v>10999</v>
      </c>
      <c r="B2599" t="s">
        <v>11000</v>
      </c>
      <c r="C2599" t="s">
        <v>1913</v>
      </c>
      <c r="D2599" t="s">
        <v>11002</v>
      </c>
      <c r="E2599" t="s">
        <v>10998</v>
      </c>
      <c r="F2599" t="s">
        <v>38180</v>
      </c>
      <c r="G2599" t="s">
        <v>38181</v>
      </c>
    </row>
    <row r="2600" spans="1:7" ht="15" customHeight="1">
      <c r="A2600" t="s">
        <v>3951</v>
      </c>
      <c r="B2600" t="s">
        <v>11443</v>
      </c>
      <c r="C2600" t="s">
        <v>1913</v>
      </c>
      <c r="D2600" t="s">
        <v>11445</v>
      </c>
      <c r="E2600" t="s">
        <v>11442</v>
      </c>
      <c r="F2600" t="s">
        <v>38180</v>
      </c>
      <c r="G2600" t="s">
        <v>38181</v>
      </c>
    </row>
    <row r="2601" spans="1:7" ht="15" customHeight="1">
      <c r="A2601" t="s">
        <v>3517</v>
      </c>
      <c r="B2601" t="s">
        <v>12136</v>
      </c>
      <c r="C2601" t="s">
        <v>1913</v>
      </c>
      <c r="D2601" t="s">
        <v>12138</v>
      </c>
      <c r="E2601" t="s">
        <v>12135</v>
      </c>
      <c r="F2601" t="s">
        <v>38180</v>
      </c>
      <c r="G2601" t="s">
        <v>38181</v>
      </c>
    </row>
    <row r="2602" spans="1:7" ht="15" customHeight="1">
      <c r="A2602" t="s">
        <v>2354</v>
      </c>
      <c r="B2602" t="s">
        <v>5678</v>
      </c>
      <c r="C2602" t="s">
        <v>1913</v>
      </c>
      <c r="D2602" t="s">
        <v>13045</v>
      </c>
      <c r="E2602" t="s">
        <v>13043</v>
      </c>
      <c r="F2602" t="s">
        <v>38180</v>
      </c>
      <c r="G2602" t="s">
        <v>38181</v>
      </c>
    </row>
    <row r="2603" spans="1:7" ht="15" customHeight="1">
      <c r="A2603" t="s">
        <v>3439</v>
      </c>
      <c r="B2603" t="s">
        <v>12197</v>
      </c>
      <c r="C2603" t="s">
        <v>1913</v>
      </c>
      <c r="D2603" t="s">
        <v>12199</v>
      </c>
      <c r="E2603" t="s">
        <v>12196</v>
      </c>
      <c r="F2603" t="s">
        <v>38180</v>
      </c>
      <c r="G2603" t="s">
        <v>38181</v>
      </c>
    </row>
    <row r="2604" spans="1:7" ht="15" customHeight="1">
      <c r="A2604" t="s">
        <v>4862</v>
      </c>
      <c r="B2604" t="s">
        <v>10147</v>
      </c>
      <c r="C2604" t="s">
        <v>1913</v>
      </c>
      <c r="D2604" t="s">
        <v>10148</v>
      </c>
      <c r="E2604" t="s">
        <v>10146</v>
      </c>
      <c r="F2604" t="s">
        <v>38180</v>
      </c>
      <c r="G2604" t="s">
        <v>38181</v>
      </c>
    </row>
    <row r="2605" spans="1:7" ht="15" customHeight="1">
      <c r="A2605" t="s">
        <v>7422</v>
      </c>
      <c r="B2605" t="s">
        <v>13081</v>
      </c>
      <c r="C2605" t="s">
        <v>1913</v>
      </c>
      <c r="D2605" t="s">
        <v>13083</v>
      </c>
      <c r="E2605" t="s">
        <v>13080</v>
      </c>
      <c r="F2605" t="s">
        <v>38180</v>
      </c>
      <c r="G2605" t="s">
        <v>38181</v>
      </c>
    </row>
    <row r="2606" spans="1:7" ht="15" customHeight="1">
      <c r="A2606" t="s">
        <v>12606</v>
      </c>
      <c r="B2606" t="s">
        <v>12607</v>
      </c>
      <c r="C2606" t="s">
        <v>1913</v>
      </c>
      <c r="D2606" t="s">
        <v>12609</v>
      </c>
      <c r="E2606" t="s">
        <v>12605</v>
      </c>
      <c r="F2606" t="s">
        <v>38180</v>
      </c>
      <c r="G2606" t="s">
        <v>38181</v>
      </c>
    </row>
    <row r="2607" spans="1:7" ht="15" customHeight="1">
      <c r="A2607" t="s">
        <v>13485</v>
      </c>
      <c r="B2607" t="s">
        <v>13486</v>
      </c>
      <c r="C2607" t="s">
        <v>1913</v>
      </c>
      <c r="D2607" t="s">
        <v>13488</v>
      </c>
      <c r="E2607" t="s">
        <v>13484</v>
      </c>
      <c r="F2607" t="s">
        <v>38180</v>
      </c>
      <c r="G2607" t="s">
        <v>38181</v>
      </c>
    </row>
    <row r="2608" spans="1:7" ht="15" customHeight="1">
      <c r="A2608" t="s">
        <v>13580</v>
      </c>
      <c r="B2608" t="s">
        <v>13581</v>
      </c>
      <c r="C2608" t="s">
        <v>1913</v>
      </c>
      <c r="D2608" t="s">
        <v>13583</v>
      </c>
      <c r="E2608" t="s">
        <v>13579</v>
      </c>
      <c r="F2608" t="s">
        <v>38180</v>
      </c>
      <c r="G2608" t="s">
        <v>38181</v>
      </c>
    </row>
    <row r="2609" spans="1:7" ht="15" customHeight="1">
      <c r="A2609" t="s">
        <v>12371</v>
      </c>
      <c r="B2609" t="s">
        <v>9012</v>
      </c>
      <c r="C2609" t="s">
        <v>1913</v>
      </c>
      <c r="D2609" t="s">
        <v>12373</v>
      </c>
      <c r="E2609" t="s">
        <v>12370</v>
      </c>
      <c r="F2609" t="s">
        <v>38180</v>
      </c>
      <c r="G2609" t="s">
        <v>38181</v>
      </c>
    </row>
    <row r="2610" spans="1:7" ht="15" customHeight="1">
      <c r="A2610" t="s">
        <v>10945</v>
      </c>
      <c r="B2610" t="s">
        <v>10946</v>
      </c>
      <c r="C2610" t="s">
        <v>1913</v>
      </c>
      <c r="D2610" t="s">
        <v>10948</v>
      </c>
      <c r="E2610" t="s">
        <v>10944</v>
      </c>
      <c r="F2610" t="s">
        <v>38180</v>
      </c>
      <c r="G2610" t="s">
        <v>38181</v>
      </c>
    </row>
    <row r="2611" spans="1:7" ht="15" customHeight="1">
      <c r="A2611" t="s">
        <v>13185</v>
      </c>
      <c r="B2611" t="s">
        <v>13186</v>
      </c>
      <c r="C2611" t="s">
        <v>1913</v>
      </c>
      <c r="D2611" t="s">
        <v>13187</v>
      </c>
      <c r="E2611" t="s">
        <v>13184</v>
      </c>
      <c r="F2611" t="s">
        <v>38180</v>
      </c>
      <c r="G2611" t="s">
        <v>38181</v>
      </c>
    </row>
    <row r="2612" spans="1:7" ht="15" customHeight="1">
      <c r="A2612" t="s">
        <v>2195</v>
      </c>
      <c r="B2612" t="s">
        <v>13348</v>
      </c>
      <c r="C2612" t="s">
        <v>1913</v>
      </c>
      <c r="D2612" t="s">
        <v>13350</v>
      </c>
      <c r="E2612" t="s">
        <v>13347</v>
      </c>
      <c r="F2612" t="s">
        <v>38180</v>
      </c>
      <c r="G2612" t="s">
        <v>38181</v>
      </c>
    </row>
    <row r="2613" spans="1:7" ht="15" customHeight="1">
      <c r="A2613" t="s">
        <v>12542</v>
      </c>
      <c r="B2613" t="s">
        <v>6920</v>
      </c>
      <c r="C2613" t="s">
        <v>1913</v>
      </c>
      <c r="D2613" t="s">
        <v>12543</v>
      </c>
      <c r="E2613" t="s">
        <v>12541</v>
      </c>
      <c r="F2613" t="s">
        <v>38180</v>
      </c>
      <c r="G2613" t="s">
        <v>38181</v>
      </c>
    </row>
    <row r="2614" spans="1:7" ht="15" customHeight="1">
      <c r="A2614" t="s">
        <v>3875</v>
      </c>
      <c r="B2614" t="s">
        <v>11646</v>
      </c>
      <c r="C2614" t="s">
        <v>1913</v>
      </c>
      <c r="D2614" t="s">
        <v>11648</v>
      </c>
      <c r="E2614" t="s">
        <v>11645</v>
      </c>
      <c r="F2614" t="s">
        <v>38180</v>
      </c>
      <c r="G2614" t="s">
        <v>38181</v>
      </c>
    </row>
    <row r="2615" spans="1:7" ht="15" customHeight="1">
      <c r="A2615" t="s">
        <v>5547</v>
      </c>
      <c r="B2615" t="s">
        <v>10477</v>
      </c>
      <c r="C2615" t="s">
        <v>1913</v>
      </c>
      <c r="D2615" t="s">
        <v>10478</v>
      </c>
      <c r="E2615" t="s">
        <v>10476</v>
      </c>
      <c r="F2615" t="s">
        <v>38180</v>
      </c>
      <c r="G2615" t="s">
        <v>38181</v>
      </c>
    </row>
    <row r="2616" spans="1:7" ht="15" customHeight="1">
      <c r="A2616" t="s">
        <v>3176</v>
      </c>
      <c r="B2616" t="s">
        <v>12468</v>
      </c>
      <c r="C2616" t="s">
        <v>1913</v>
      </c>
      <c r="D2616" t="s">
        <v>12470</v>
      </c>
      <c r="E2616" t="s">
        <v>12467</v>
      </c>
      <c r="F2616" t="s">
        <v>38180</v>
      </c>
      <c r="G2616" t="s">
        <v>38181</v>
      </c>
    </row>
    <row r="2617" spans="1:7" ht="15" customHeight="1">
      <c r="A2617" t="s">
        <v>11042</v>
      </c>
      <c r="B2617" t="s">
        <v>11043</v>
      </c>
      <c r="C2617" t="s">
        <v>1913</v>
      </c>
      <c r="D2617" t="s">
        <v>11045</v>
      </c>
      <c r="E2617" t="s">
        <v>11041</v>
      </c>
      <c r="F2617" t="s">
        <v>38180</v>
      </c>
      <c r="G2617" t="s">
        <v>38181</v>
      </c>
    </row>
    <row r="2618" spans="1:7" ht="15" customHeight="1">
      <c r="A2618" t="s">
        <v>3093</v>
      </c>
      <c r="B2618" t="s">
        <v>2339</v>
      </c>
      <c r="C2618" t="s">
        <v>1913</v>
      </c>
      <c r="D2618" t="s">
        <v>11066</v>
      </c>
      <c r="E2618" t="s">
        <v>11065</v>
      </c>
      <c r="F2618" t="s">
        <v>38180</v>
      </c>
      <c r="G2618" t="s">
        <v>38181</v>
      </c>
    </row>
    <row r="2619" spans="1:7" ht="15" customHeight="1">
      <c r="A2619" t="s">
        <v>8502</v>
      </c>
      <c r="B2619" t="s">
        <v>11704</v>
      </c>
      <c r="C2619" t="s">
        <v>1913</v>
      </c>
      <c r="D2619" t="s">
        <v>11705</v>
      </c>
      <c r="E2619" t="s">
        <v>11703</v>
      </c>
      <c r="F2619" t="s">
        <v>38180</v>
      </c>
      <c r="G2619" t="s">
        <v>38181</v>
      </c>
    </row>
    <row r="2620" spans="1:7" ht="15" customHeight="1">
      <c r="A2620" t="s">
        <v>4435</v>
      </c>
      <c r="B2620" t="s">
        <v>10805</v>
      </c>
      <c r="C2620" t="s">
        <v>1913</v>
      </c>
      <c r="D2620" t="s">
        <v>10806</v>
      </c>
      <c r="E2620" t="s">
        <v>10804</v>
      </c>
      <c r="F2620" t="s">
        <v>38180</v>
      </c>
      <c r="G2620" t="s">
        <v>38181</v>
      </c>
    </row>
    <row r="2621" spans="1:7" ht="15" customHeight="1">
      <c r="A2621" t="s">
        <v>3155</v>
      </c>
      <c r="B2621" t="s">
        <v>12267</v>
      </c>
      <c r="C2621" t="s">
        <v>1913</v>
      </c>
      <c r="D2621" t="s">
        <v>12268</v>
      </c>
      <c r="E2621" t="s">
        <v>12266</v>
      </c>
      <c r="F2621" t="s">
        <v>38180</v>
      </c>
      <c r="G2621" t="s">
        <v>38181</v>
      </c>
    </row>
    <row r="2622" spans="1:7" ht="15" customHeight="1">
      <c r="A2622" t="s">
        <v>11240</v>
      </c>
      <c r="B2622" t="s">
        <v>11241</v>
      </c>
      <c r="C2622" t="s">
        <v>1913</v>
      </c>
      <c r="D2622" t="s">
        <v>11242</v>
      </c>
      <c r="E2622" t="s">
        <v>11239</v>
      </c>
      <c r="F2622" t="s">
        <v>38180</v>
      </c>
      <c r="G2622" t="s">
        <v>38181</v>
      </c>
    </row>
    <row r="2623" spans="1:7" ht="15" customHeight="1">
      <c r="A2623" t="s">
        <v>11146</v>
      </c>
      <c r="B2623" t="s">
        <v>11147</v>
      </c>
      <c r="C2623" t="s">
        <v>1913</v>
      </c>
      <c r="D2623" t="s">
        <v>11148</v>
      </c>
      <c r="E2623" t="s">
        <v>11145</v>
      </c>
      <c r="F2623" t="s">
        <v>38180</v>
      </c>
      <c r="G2623" t="s">
        <v>38181</v>
      </c>
    </row>
    <row r="2624" spans="1:7" ht="15" customHeight="1">
      <c r="A2624" t="s">
        <v>10085</v>
      </c>
      <c r="B2624" t="s">
        <v>10086</v>
      </c>
      <c r="C2624" t="s">
        <v>1913</v>
      </c>
      <c r="D2624" t="s">
        <v>10087</v>
      </c>
      <c r="E2624" t="s">
        <v>10084</v>
      </c>
      <c r="F2624" t="s">
        <v>38180</v>
      </c>
      <c r="G2624" t="s">
        <v>38181</v>
      </c>
    </row>
    <row r="2625" spans="1:7" ht="15" customHeight="1">
      <c r="A2625" t="s">
        <v>11117</v>
      </c>
      <c r="B2625" t="s">
        <v>11118</v>
      </c>
      <c r="C2625" t="s">
        <v>1913</v>
      </c>
      <c r="D2625" t="s">
        <v>11120</v>
      </c>
      <c r="E2625" t="s">
        <v>11116</v>
      </c>
      <c r="F2625" t="s">
        <v>38180</v>
      </c>
      <c r="G2625" t="s">
        <v>38181</v>
      </c>
    </row>
    <row r="2626" spans="1:7" ht="15" customHeight="1">
      <c r="A2626" t="s">
        <v>13547</v>
      </c>
      <c r="B2626" t="s">
        <v>13548</v>
      </c>
      <c r="C2626" t="s">
        <v>1913</v>
      </c>
      <c r="D2626" t="s">
        <v>13550</v>
      </c>
      <c r="E2626" t="s">
        <v>13546</v>
      </c>
      <c r="F2626" t="s">
        <v>38180</v>
      </c>
      <c r="G2626" t="s">
        <v>38181</v>
      </c>
    </row>
    <row r="2627" spans="1:7" ht="15" customHeight="1">
      <c r="A2627" t="s">
        <v>5897</v>
      </c>
      <c r="B2627" t="s">
        <v>11496</v>
      </c>
      <c r="C2627" t="s">
        <v>1913</v>
      </c>
      <c r="D2627" t="s">
        <v>11498</v>
      </c>
      <c r="E2627" t="s">
        <v>11495</v>
      </c>
      <c r="F2627" t="s">
        <v>38180</v>
      </c>
      <c r="G2627" t="s">
        <v>38181</v>
      </c>
    </row>
    <row r="2628" spans="1:7" ht="15" customHeight="1">
      <c r="A2628" t="s">
        <v>5464</v>
      </c>
      <c r="B2628" t="s">
        <v>11821</v>
      </c>
      <c r="C2628" t="s">
        <v>1913</v>
      </c>
      <c r="D2628" t="s">
        <v>11823</v>
      </c>
      <c r="E2628" t="s">
        <v>11820</v>
      </c>
      <c r="F2628" t="s">
        <v>38180</v>
      </c>
      <c r="G2628" t="s">
        <v>38181</v>
      </c>
    </row>
    <row r="2629" spans="1:7" ht="15" customHeight="1">
      <c r="A2629" t="s">
        <v>3951</v>
      </c>
      <c r="B2629" t="s">
        <v>11449</v>
      </c>
      <c r="C2629" t="s">
        <v>1913</v>
      </c>
      <c r="D2629" t="s">
        <v>11450</v>
      </c>
      <c r="E2629" t="s">
        <v>11448</v>
      </c>
      <c r="F2629" t="s">
        <v>38180</v>
      </c>
      <c r="G2629" t="s">
        <v>38181</v>
      </c>
    </row>
    <row r="2630" spans="1:7" ht="15" customHeight="1">
      <c r="A2630" t="s">
        <v>10135</v>
      </c>
      <c r="B2630" t="s">
        <v>6344</v>
      </c>
      <c r="C2630" t="s">
        <v>1913</v>
      </c>
      <c r="D2630" t="s">
        <v>10137</v>
      </c>
      <c r="E2630" t="s">
        <v>10134</v>
      </c>
      <c r="F2630" t="s">
        <v>38180</v>
      </c>
      <c r="G2630" t="s">
        <v>38181</v>
      </c>
    </row>
    <row r="2631" spans="1:7" ht="15" customHeight="1">
      <c r="A2631" t="s">
        <v>5168</v>
      </c>
      <c r="B2631" t="s">
        <v>9871</v>
      </c>
      <c r="C2631" t="s">
        <v>1913</v>
      </c>
      <c r="D2631" t="s">
        <v>9873</v>
      </c>
      <c r="E2631" t="s">
        <v>9870</v>
      </c>
      <c r="F2631" t="s">
        <v>38180</v>
      </c>
      <c r="G2631" t="s">
        <v>38181</v>
      </c>
    </row>
    <row r="2632" spans="1:7" ht="15" customHeight="1">
      <c r="A2632" t="s">
        <v>4943</v>
      </c>
      <c r="B2632" t="s">
        <v>10035</v>
      </c>
      <c r="C2632" t="s">
        <v>1913</v>
      </c>
      <c r="D2632" t="s">
        <v>10037</v>
      </c>
      <c r="E2632" t="s">
        <v>10034</v>
      </c>
      <c r="F2632" t="s">
        <v>38180</v>
      </c>
      <c r="G2632" t="s">
        <v>38181</v>
      </c>
    </row>
    <row r="2633" spans="1:7" ht="15" customHeight="1">
      <c r="A2633" t="s">
        <v>3793</v>
      </c>
      <c r="B2633" t="s">
        <v>10035</v>
      </c>
      <c r="C2633" t="s">
        <v>1913</v>
      </c>
      <c r="D2633" t="s">
        <v>11766</v>
      </c>
      <c r="E2633" t="s">
        <v>11764</v>
      </c>
      <c r="F2633" t="s">
        <v>38180</v>
      </c>
      <c r="G2633" t="s">
        <v>38181</v>
      </c>
    </row>
    <row r="2634" spans="1:7" ht="15" customHeight="1">
      <c r="A2634" t="s">
        <v>3804</v>
      </c>
      <c r="B2634" t="s">
        <v>6735</v>
      </c>
      <c r="C2634" t="s">
        <v>1913</v>
      </c>
      <c r="D2634" t="s">
        <v>11739</v>
      </c>
      <c r="E2634" t="s">
        <v>11737</v>
      </c>
      <c r="F2634" t="s">
        <v>38180</v>
      </c>
      <c r="G2634" t="s">
        <v>38181</v>
      </c>
    </row>
    <row r="2635" spans="1:7" ht="15" customHeight="1">
      <c r="A2635" t="s">
        <v>3885</v>
      </c>
      <c r="B2635" t="s">
        <v>11635</v>
      </c>
      <c r="C2635" t="s">
        <v>1913</v>
      </c>
      <c r="D2635" t="s">
        <v>11636</v>
      </c>
      <c r="E2635" t="s">
        <v>11634</v>
      </c>
      <c r="F2635" t="s">
        <v>38180</v>
      </c>
      <c r="G2635" t="s">
        <v>38181</v>
      </c>
    </row>
    <row r="2636" spans="1:7" ht="15" customHeight="1">
      <c r="A2636" t="s">
        <v>3896</v>
      </c>
      <c r="B2636" t="s">
        <v>11605</v>
      </c>
      <c r="C2636" t="s">
        <v>1913</v>
      </c>
      <c r="D2636" t="s">
        <v>11607</v>
      </c>
      <c r="E2636" t="s">
        <v>11604</v>
      </c>
      <c r="F2636" t="s">
        <v>38180</v>
      </c>
      <c r="G2636" t="s">
        <v>38181</v>
      </c>
    </row>
    <row r="2637" spans="1:7" ht="15" customHeight="1">
      <c r="A2637" t="s">
        <v>10235</v>
      </c>
      <c r="B2637" t="s">
        <v>10236</v>
      </c>
      <c r="C2637" t="s">
        <v>1913</v>
      </c>
      <c r="D2637" t="s">
        <v>10237</v>
      </c>
      <c r="E2637" t="s">
        <v>10234</v>
      </c>
      <c r="F2637" t="s">
        <v>38180</v>
      </c>
      <c r="G2637" t="s">
        <v>38181</v>
      </c>
    </row>
    <row r="2638" spans="1:7" ht="15" customHeight="1">
      <c r="A2638" t="s">
        <v>13567</v>
      </c>
      <c r="B2638" t="s">
        <v>13568</v>
      </c>
      <c r="C2638" t="s">
        <v>1913</v>
      </c>
      <c r="D2638" t="s">
        <v>13570</v>
      </c>
      <c r="E2638" t="s">
        <v>13566</v>
      </c>
      <c r="F2638" t="s">
        <v>38180</v>
      </c>
      <c r="G2638" t="s">
        <v>38181</v>
      </c>
    </row>
    <row r="2639" spans="1:7" ht="15" customHeight="1">
      <c r="A2639" t="s">
        <v>8339</v>
      </c>
      <c r="B2639" t="s">
        <v>11549</v>
      </c>
      <c r="C2639" t="s">
        <v>1913</v>
      </c>
      <c r="D2639" t="s">
        <v>11550</v>
      </c>
      <c r="E2639" t="s">
        <v>11548</v>
      </c>
      <c r="F2639" t="s">
        <v>38180</v>
      </c>
      <c r="G2639" t="s">
        <v>38181</v>
      </c>
    </row>
    <row r="2640" spans="1:7" ht="15" customHeight="1">
      <c r="A2640" t="s">
        <v>4386</v>
      </c>
      <c r="B2640" t="s">
        <v>10823</v>
      </c>
      <c r="C2640" t="s">
        <v>1913</v>
      </c>
      <c r="D2640" t="s">
        <v>10825</v>
      </c>
      <c r="E2640" t="s">
        <v>10822</v>
      </c>
      <c r="F2640" t="s">
        <v>38180</v>
      </c>
      <c r="G2640" t="s">
        <v>38181</v>
      </c>
    </row>
    <row r="2641" spans="1:7" ht="15" customHeight="1">
      <c r="A2641" t="s">
        <v>2695</v>
      </c>
      <c r="B2641" t="s">
        <v>5210</v>
      </c>
      <c r="C2641" t="s">
        <v>1913</v>
      </c>
      <c r="D2641" t="s">
        <v>12922</v>
      </c>
      <c r="E2641" t="s">
        <v>12920</v>
      </c>
      <c r="F2641" t="s">
        <v>38180</v>
      </c>
      <c r="G2641" t="s">
        <v>38181</v>
      </c>
    </row>
    <row r="2642" spans="1:7" ht="15" customHeight="1">
      <c r="A2642" t="s">
        <v>10514</v>
      </c>
      <c r="B2642" t="s">
        <v>10515</v>
      </c>
      <c r="C2642" t="s">
        <v>1913</v>
      </c>
      <c r="D2642" t="s">
        <v>10517</v>
      </c>
      <c r="E2642" t="s">
        <v>10513</v>
      </c>
      <c r="F2642" t="s">
        <v>38180</v>
      </c>
      <c r="G2642" t="s">
        <v>38181</v>
      </c>
    </row>
    <row r="2643" spans="1:7" ht="15" customHeight="1">
      <c r="A2643" t="s">
        <v>8780</v>
      </c>
      <c r="B2643" t="s">
        <v>2471</v>
      </c>
      <c r="C2643" t="s">
        <v>1913</v>
      </c>
      <c r="D2643" t="s">
        <v>10342</v>
      </c>
      <c r="E2643" t="s">
        <v>10341</v>
      </c>
      <c r="F2643" t="s">
        <v>38180</v>
      </c>
      <c r="G2643" t="s">
        <v>38181</v>
      </c>
    </row>
    <row r="2644" spans="1:7" ht="15" customHeight="1">
      <c r="A2644" t="s">
        <v>11980</v>
      </c>
      <c r="B2644" t="s">
        <v>11140</v>
      </c>
      <c r="C2644" t="s">
        <v>1913</v>
      </c>
      <c r="D2644" t="s">
        <v>11982</v>
      </c>
      <c r="E2644" t="s">
        <v>11979</v>
      </c>
      <c r="F2644" t="s">
        <v>38180</v>
      </c>
      <c r="G2644" t="s">
        <v>38181</v>
      </c>
    </row>
    <row r="2645" spans="1:7" ht="15" customHeight="1">
      <c r="A2645" t="s">
        <v>10113</v>
      </c>
      <c r="B2645" t="s">
        <v>10114</v>
      </c>
      <c r="C2645" t="s">
        <v>1913</v>
      </c>
      <c r="D2645" t="s">
        <v>10115</v>
      </c>
      <c r="E2645" t="s">
        <v>10112</v>
      </c>
      <c r="F2645" t="s">
        <v>38180</v>
      </c>
      <c r="G2645" t="s">
        <v>38181</v>
      </c>
    </row>
    <row r="2646" spans="1:7" ht="15" customHeight="1">
      <c r="A2646" t="s">
        <v>4386</v>
      </c>
      <c r="B2646" t="s">
        <v>6258</v>
      </c>
      <c r="C2646" t="s">
        <v>1913</v>
      </c>
      <c r="D2646" t="s">
        <v>10829</v>
      </c>
      <c r="E2646" t="s">
        <v>10827</v>
      </c>
      <c r="F2646" t="s">
        <v>38180</v>
      </c>
      <c r="G2646" t="s">
        <v>38181</v>
      </c>
    </row>
    <row r="2647" spans="1:7" ht="15" customHeight="1">
      <c r="A2647" t="s">
        <v>6083</v>
      </c>
      <c r="B2647" t="s">
        <v>3779</v>
      </c>
      <c r="C2647" t="s">
        <v>1913</v>
      </c>
      <c r="D2647" t="s">
        <v>10615</v>
      </c>
      <c r="E2647" t="s">
        <v>10613</v>
      </c>
      <c r="F2647" t="s">
        <v>38180</v>
      </c>
      <c r="G2647" t="s">
        <v>38181</v>
      </c>
    </row>
    <row r="2648" spans="1:7" ht="15" customHeight="1">
      <c r="A2648" t="s">
        <v>11859</v>
      </c>
      <c r="B2648" t="s">
        <v>3779</v>
      </c>
      <c r="C2648" t="s">
        <v>1913</v>
      </c>
      <c r="D2648" t="s">
        <v>11864</v>
      </c>
      <c r="E2648" t="s">
        <v>11863</v>
      </c>
      <c r="F2648" t="s">
        <v>38180</v>
      </c>
      <c r="G2648" t="s">
        <v>38181</v>
      </c>
    </row>
    <row r="2649" spans="1:7" ht="15" customHeight="1">
      <c r="A2649" t="s">
        <v>12672</v>
      </c>
      <c r="B2649" t="s">
        <v>3779</v>
      </c>
      <c r="C2649" t="s">
        <v>1913</v>
      </c>
      <c r="D2649" t="s">
        <v>12674</v>
      </c>
      <c r="E2649" t="s">
        <v>12671</v>
      </c>
      <c r="F2649" t="s">
        <v>38180</v>
      </c>
      <c r="G2649" t="s">
        <v>38181</v>
      </c>
    </row>
    <row r="2650" spans="1:7" ht="15" customHeight="1">
      <c r="A2650" t="s">
        <v>4114</v>
      </c>
      <c r="B2650" t="s">
        <v>11220</v>
      </c>
      <c r="C2650" t="s">
        <v>1913</v>
      </c>
      <c r="D2650" t="s">
        <v>11222</v>
      </c>
      <c r="E2650" t="s">
        <v>11219</v>
      </c>
      <c r="F2650" t="s">
        <v>38180</v>
      </c>
      <c r="G2650" t="s">
        <v>38181</v>
      </c>
    </row>
    <row r="2651" spans="1:7" ht="15" customHeight="1">
      <c r="A2651" t="s">
        <v>5784</v>
      </c>
      <c r="B2651" t="s">
        <v>12676</v>
      </c>
      <c r="C2651" t="s">
        <v>1913</v>
      </c>
      <c r="D2651" t="s">
        <v>12678</v>
      </c>
      <c r="E2651" t="s">
        <v>12675</v>
      </c>
      <c r="F2651" t="s">
        <v>38180</v>
      </c>
      <c r="G2651" t="s">
        <v>38181</v>
      </c>
    </row>
    <row r="2652" spans="1:7" ht="15" customHeight="1">
      <c r="A2652" t="s">
        <v>12150</v>
      </c>
      <c r="B2652" t="s">
        <v>12151</v>
      </c>
      <c r="C2652" t="s">
        <v>1913</v>
      </c>
      <c r="D2652" t="s">
        <v>12153</v>
      </c>
      <c r="E2652" t="s">
        <v>12149</v>
      </c>
      <c r="F2652" t="s">
        <v>38180</v>
      </c>
      <c r="G2652" t="s">
        <v>38181</v>
      </c>
    </row>
    <row r="2653" spans="1:7" ht="15" customHeight="1">
      <c r="A2653" t="s">
        <v>2044</v>
      </c>
      <c r="B2653" t="s">
        <v>12741</v>
      </c>
      <c r="C2653" t="s">
        <v>1913</v>
      </c>
      <c r="D2653" t="s">
        <v>12742</v>
      </c>
      <c r="E2653" t="s">
        <v>12740</v>
      </c>
      <c r="F2653" t="s">
        <v>38180</v>
      </c>
      <c r="G2653" t="s">
        <v>38181</v>
      </c>
    </row>
    <row r="2654" spans="1:7" ht="15" customHeight="1">
      <c r="A2654" t="s">
        <v>3906</v>
      </c>
      <c r="B2654" t="s">
        <v>11587</v>
      </c>
      <c r="C2654" t="s">
        <v>1913</v>
      </c>
      <c r="D2654" t="s">
        <v>11589</v>
      </c>
      <c r="E2654" t="s">
        <v>11586</v>
      </c>
      <c r="F2654" t="s">
        <v>38180</v>
      </c>
      <c r="G2654" t="s">
        <v>38181</v>
      </c>
    </row>
    <row r="2655" spans="1:7" ht="15" customHeight="1">
      <c r="A2655" t="s">
        <v>4594</v>
      </c>
      <c r="B2655" t="s">
        <v>10589</v>
      </c>
      <c r="C2655" t="s">
        <v>1913</v>
      </c>
      <c r="D2655" t="s">
        <v>10591</v>
      </c>
      <c r="E2655" t="s">
        <v>10588</v>
      </c>
      <c r="F2655" t="s">
        <v>38180</v>
      </c>
      <c r="G2655" t="s">
        <v>38181</v>
      </c>
    </row>
    <row r="2656" spans="1:7" ht="15" customHeight="1">
      <c r="A2656" t="s">
        <v>4753</v>
      </c>
      <c r="B2656" t="s">
        <v>10395</v>
      </c>
      <c r="C2656" t="s">
        <v>1913</v>
      </c>
      <c r="D2656" t="s">
        <v>10396</v>
      </c>
      <c r="E2656" t="s">
        <v>10394</v>
      </c>
      <c r="F2656" t="s">
        <v>38180</v>
      </c>
      <c r="G2656" t="s">
        <v>38181</v>
      </c>
    </row>
    <row r="2657" spans="1:7" ht="15" customHeight="1">
      <c r="A2657" t="s">
        <v>4034</v>
      </c>
      <c r="B2657" t="s">
        <v>11315</v>
      </c>
      <c r="C2657" t="s">
        <v>1913</v>
      </c>
      <c r="D2657" t="s">
        <v>11317</v>
      </c>
      <c r="E2657" t="s">
        <v>11314</v>
      </c>
      <c r="F2657" t="s">
        <v>38180</v>
      </c>
      <c r="G2657" t="s">
        <v>38181</v>
      </c>
    </row>
    <row r="2658" spans="1:7" ht="15" customHeight="1">
      <c r="A2658" t="s">
        <v>2536</v>
      </c>
      <c r="B2658" t="s">
        <v>13032</v>
      </c>
      <c r="C2658" t="s">
        <v>1913</v>
      </c>
      <c r="D2658" t="s">
        <v>13034</v>
      </c>
      <c r="E2658" t="s">
        <v>13031</v>
      </c>
      <c r="F2658" t="s">
        <v>38180</v>
      </c>
      <c r="G2658" t="s">
        <v>38181</v>
      </c>
    </row>
    <row r="2659" spans="1:7" ht="15" customHeight="1">
      <c r="A2659" t="s">
        <v>8617</v>
      </c>
      <c r="B2659" t="s">
        <v>10117</v>
      </c>
      <c r="C2659" t="s">
        <v>1913</v>
      </c>
      <c r="D2659" t="s">
        <v>10118</v>
      </c>
      <c r="E2659" t="s">
        <v>10116</v>
      </c>
      <c r="F2659" t="s">
        <v>38180</v>
      </c>
      <c r="G2659" t="s">
        <v>38181</v>
      </c>
    </row>
    <row r="2660" spans="1:7" ht="15" customHeight="1">
      <c r="A2660" t="s">
        <v>3415</v>
      </c>
      <c r="B2660" t="s">
        <v>12233</v>
      </c>
      <c r="C2660" t="s">
        <v>1913</v>
      </c>
      <c r="D2660" t="s">
        <v>12234</v>
      </c>
      <c r="E2660" t="s">
        <v>12232</v>
      </c>
      <c r="F2660" t="s">
        <v>38180</v>
      </c>
      <c r="G2660" t="s">
        <v>38181</v>
      </c>
    </row>
    <row r="2661" spans="1:7" ht="15" customHeight="1">
      <c r="A2661" t="s">
        <v>5210</v>
      </c>
      <c r="B2661" t="s">
        <v>12972</v>
      </c>
      <c r="C2661" t="s">
        <v>1913</v>
      </c>
      <c r="D2661" t="s">
        <v>12974</v>
      </c>
      <c r="E2661" t="s">
        <v>12971</v>
      </c>
      <c r="F2661" t="s">
        <v>38180</v>
      </c>
      <c r="G2661" t="s">
        <v>38181</v>
      </c>
    </row>
    <row r="2662" spans="1:7" ht="15" customHeight="1">
      <c r="A2662" t="s">
        <v>4808</v>
      </c>
      <c r="B2662" t="s">
        <v>10366</v>
      </c>
      <c r="C2662" t="s">
        <v>1913</v>
      </c>
      <c r="D2662" t="s">
        <v>10368</v>
      </c>
      <c r="E2662" t="s">
        <v>10365</v>
      </c>
      <c r="F2662" t="s">
        <v>38180</v>
      </c>
      <c r="G2662" t="s">
        <v>38181</v>
      </c>
    </row>
    <row r="2663" spans="1:7" ht="15" customHeight="1">
      <c r="A2663" t="s">
        <v>13262</v>
      </c>
      <c r="B2663" t="s">
        <v>13263</v>
      </c>
      <c r="C2663" t="s">
        <v>1913</v>
      </c>
      <c r="D2663" t="s">
        <v>13265</v>
      </c>
      <c r="E2663" t="s">
        <v>13261</v>
      </c>
      <c r="F2663" t="s">
        <v>38180</v>
      </c>
      <c r="G2663" t="s">
        <v>38181</v>
      </c>
    </row>
    <row r="2664" spans="1:7" ht="15" customHeight="1">
      <c r="A2664" t="s">
        <v>12576</v>
      </c>
      <c r="B2664" t="s">
        <v>12577</v>
      </c>
      <c r="C2664" t="s">
        <v>1913</v>
      </c>
      <c r="D2664" t="s">
        <v>12579</v>
      </c>
      <c r="E2664" t="s">
        <v>12575</v>
      </c>
      <c r="F2664" t="s">
        <v>38180</v>
      </c>
      <c r="G2664" t="s">
        <v>38181</v>
      </c>
    </row>
    <row r="2665" spans="1:7" ht="15" customHeight="1">
      <c r="A2665" t="s">
        <v>3299</v>
      </c>
      <c r="B2665" t="s">
        <v>12337</v>
      </c>
      <c r="C2665" t="s">
        <v>1913</v>
      </c>
      <c r="D2665" t="s">
        <v>12338</v>
      </c>
      <c r="E2665" t="s">
        <v>12336</v>
      </c>
      <c r="F2665" t="s">
        <v>38180</v>
      </c>
      <c r="G2665" t="s">
        <v>38181</v>
      </c>
    </row>
    <row r="2666" spans="1:7" ht="15" customHeight="1">
      <c r="A2666" t="s">
        <v>3778</v>
      </c>
      <c r="B2666" t="s">
        <v>11791</v>
      </c>
      <c r="C2666" t="s">
        <v>1913</v>
      </c>
      <c r="D2666" t="s">
        <v>11792</v>
      </c>
      <c r="E2666" t="s">
        <v>11790</v>
      </c>
      <c r="F2666" t="s">
        <v>38180</v>
      </c>
      <c r="G2666" t="s">
        <v>38181</v>
      </c>
    </row>
    <row r="2667" spans="1:7" ht="15" customHeight="1">
      <c r="A2667" t="s">
        <v>4943</v>
      </c>
      <c r="B2667" t="s">
        <v>10041</v>
      </c>
      <c r="C2667" t="s">
        <v>1913</v>
      </c>
      <c r="D2667" t="s">
        <v>10043</v>
      </c>
      <c r="E2667" t="s">
        <v>10040</v>
      </c>
      <c r="F2667" t="s">
        <v>38180</v>
      </c>
      <c r="G2667" t="s">
        <v>38181</v>
      </c>
    </row>
    <row r="2668" spans="1:7" ht="15" customHeight="1">
      <c r="A2668" t="s">
        <v>12375</v>
      </c>
      <c r="B2668" t="s">
        <v>12376</v>
      </c>
      <c r="C2668" t="s">
        <v>1913</v>
      </c>
      <c r="D2668" t="s">
        <v>12378</v>
      </c>
      <c r="E2668" t="s">
        <v>12374</v>
      </c>
      <c r="F2668" t="s">
        <v>38180</v>
      </c>
      <c r="G2668" t="s">
        <v>38181</v>
      </c>
    </row>
    <row r="2669" spans="1:7" ht="15" customHeight="1">
      <c r="A2669" t="s">
        <v>11890</v>
      </c>
      <c r="B2669" t="s">
        <v>11891</v>
      </c>
      <c r="C2669" t="s">
        <v>1913</v>
      </c>
      <c r="D2669" t="s">
        <v>11892</v>
      </c>
      <c r="E2669" t="s">
        <v>11889</v>
      </c>
      <c r="F2669" t="s">
        <v>38180</v>
      </c>
      <c r="G2669" t="s">
        <v>38181</v>
      </c>
    </row>
    <row r="2670" spans="1:7" ht="15" customHeight="1">
      <c r="A2670" t="s">
        <v>11859</v>
      </c>
      <c r="B2670" t="s">
        <v>3222</v>
      </c>
      <c r="C2670" t="s">
        <v>1913</v>
      </c>
      <c r="D2670" t="s">
        <v>11867</v>
      </c>
      <c r="E2670" t="s">
        <v>11866</v>
      </c>
      <c r="F2670" t="s">
        <v>38180</v>
      </c>
      <c r="G2670" t="s">
        <v>38181</v>
      </c>
    </row>
    <row r="2671" spans="1:7" ht="15" customHeight="1">
      <c r="A2671" t="s">
        <v>3278</v>
      </c>
      <c r="B2671" t="s">
        <v>12424</v>
      </c>
      <c r="C2671" t="s">
        <v>1913</v>
      </c>
      <c r="D2671" t="s">
        <v>12425</v>
      </c>
      <c r="E2671" t="s">
        <v>12423</v>
      </c>
      <c r="F2671" t="s">
        <v>38180</v>
      </c>
      <c r="G2671" t="s">
        <v>38181</v>
      </c>
    </row>
    <row r="2672" spans="1:7" ht="15" customHeight="1">
      <c r="A2672" t="s">
        <v>11049</v>
      </c>
      <c r="B2672" t="s">
        <v>11050</v>
      </c>
      <c r="C2672" t="s">
        <v>1913</v>
      </c>
      <c r="D2672" t="s">
        <v>11052</v>
      </c>
      <c r="E2672" t="s">
        <v>11048</v>
      </c>
      <c r="F2672" t="s">
        <v>38180</v>
      </c>
      <c r="G2672" t="s">
        <v>38181</v>
      </c>
    </row>
    <row r="2673" spans="1:7" ht="15" customHeight="1">
      <c r="A2673" t="s">
        <v>8617</v>
      </c>
      <c r="B2673" t="s">
        <v>9854</v>
      </c>
      <c r="C2673" t="s">
        <v>1913</v>
      </c>
      <c r="D2673" t="s">
        <v>9856</v>
      </c>
      <c r="E2673" t="s">
        <v>9853</v>
      </c>
      <c r="F2673" t="s">
        <v>38180</v>
      </c>
      <c r="G2673" t="s">
        <v>38181</v>
      </c>
    </row>
    <row r="2674" spans="1:7" ht="15" customHeight="1">
      <c r="A2674" t="s">
        <v>12587</v>
      </c>
      <c r="B2674" t="s">
        <v>12588</v>
      </c>
      <c r="C2674" t="s">
        <v>1913</v>
      </c>
      <c r="D2674" t="s">
        <v>12589</v>
      </c>
      <c r="E2674" t="s">
        <v>12586</v>
      </c>
      <c r="F2674" t="s">
        <v>38180</v>
      </c>
      <c r="G2674" t="s">
        <v>38181</v>
      </c>
    </row>
    <row r="2675" spans="1:7" ht="15" customHeight="1">
      <c r="A2675" t="s">
        <v>11875</v>
      </c>
      <c r="B2675" t="s">
        <v>11881</v>
      </c>
      <c r="C2675" t="s">
        <v>1913</v>
      </c>
      <c r="D2675" t="s">
        <v>11882</v>
      </c>
      <c r="E2675" t="s">
        <v>11880</v>
      </c>
      <c r="F2675" t="s">
        <v>38180</v>
      </c>
      <c r="G2675" t="s">
        <v>38181</v>
      </c>
    </row>
    <row r="2676" spans="1:7" ht="15" customHeight="1">
      <c r="A2676" t="s">
        <v>18387</v>
      </c>
      <c r="B2676" t="s">
        <v>18388</v>
      </c>
      <c r="C2676" t="s">
        <v>1805</v>
      </c>
      <c r="D2676" t="s">
        <v>18390</v>
      </c>
      <c r="F2676" t="s">
        <v>38305</v>
      </c>
      <c r="G2676" t="s">
        <v>38181</v>
      </c>
    </row>
    <row r="2677" spans="1:7" ht="15" customHeight="1">
      <c r="A2677" t="s">
        <v>18366</v>
      </c>
      <c r="B2677" t="s">
        <v>18367</v>
      </c>
      <c r="C2677" t="s">
        <v>1805</v>
      </c>
      <c r="D2677" t="s">
        <v>18370</v>
      </c>
      <c r="F2677" t="s">
        <v>38305</v>
      </c>
      <c r="G2677" t="s">
        <v>38181</v>
      </c>
    </row>
    <row r="2678" spans="1:7" ht="15" customHeight="1">
      <c r="A2678" t="s">
        <v>18374</v>
      </c>
      <c r="B2678" t="s">
        <v>18375</v>
      </c>
      <c r="C2678" t="s">
        <v>1805</v>
      </c>
      <c r="D2678" t="s">
        <v>18377</v>
      </c>
      <c r="F2678" t="s">
        <v>38305</v>
      </c>
      <c r="G2678" t="s">
        <v>38181</v>
      </c>
    </row>
    <row r="2679" spans="1:7" ht="15" customHeight="1">
      <c r="A2679" t="s">
        <v>18384</v>
      </c>
      <c r="B2679" t="s">
        <v>18385</v>
      </c>
      <c r="C2679" t="s">
        <v>1805</v>
      </c>
      <c r="D2679" t="s">
        <v>18386</v>
      </c>
      <c r="F2679" t="s">
        <v>38305</v>
      </c>
      <c r="G2679" t="s">
        <v>38181</v>
      </c>
    </row>
    <row r="2680" spans="1:7" ht="15" customHeight="1">
      <c r="A2680" t="s">
        <v>18379</v>
      </c>
      <c r="B2680" t="s">
        <v>18380</v>
      </c>
      <c r="C2680" t="s">
        <v>1805</v>
      </c>
      <c r="D2680" t="s">
        <v>18382</v>
      </c>
      <c r="F2680" t="s">
        <v>38305</v>
      </c>
      <c r="G2680" t="s">
        <v>38181</v>
      </c>
    </row>
    <row r="2681" spans="1:7" ht="15" customHeight="1">
      <c r="A2681" t="s">
        <v>2044</v>
      </c>
      <c r="B2681" t="s">
        <v>9012</v>
      </c>
      <c r="C2681" t="s">
        <v>1562</v>
      </c>
      <c r="D2681" t="s">
        <v>9013</v>
      </c>
      <c r="E2681" t="s">
        <v>9011</v>
      </c>
      <c r="F2681" t="s">
        <v>38182</v>
      </c>
      <c r="G2681" t="s">
        <v>38181</v>
      </c>
    </row>
    <row r="2682" spans="1:7" ht="15" customHeight="1">
      <c r="A2682" t="s">
        <v>2411</v>
      </c>
      <c r="B2682" t="s">
        <v>18547</v>
      </c>
      <c r="C2682" t="s">
        <v>330</v>
      </c>
      <c r="D2682" t="s">
        <v>18548</v>
      </c>
      <c r="E2682" t="s">
        <v>18546</v>
      </c>
      <c r="F2682" t="s">
        <v>38183</v>
      </c>
      <c r="G2682" t="s">
        <v>38306</v>
      </c>
    </row>
    <row r="2683" spans="1:7" ht="15" customHeight="1">
      <c r="A2683" t="s">
        <v>4129</v>
      </c>
      <c r="B2683" t="s">
        <v>4464</v>
      </c>
      <c r="C2683" t="s">
        <v>330</v>
      </c>
      <c r="D2683" t="s">
        <v>19198</v>
      </c>
      <c r="E2683" t="s">
        <v>19196</v>
      </c>
      <c r="F2683" t="s">
        <v>38183</v>
      </c>
      <c r="G2683" t="s">
        <v>38306</v>
      </c>
    </row>
    <row r="2684" spans="1:7" ht="15" customHeight="1">
      <c r="A2684" t="s">
        <v>2805</v>
      </c>
      <c r="B2684" t="s">
        <v>6497</v>
      </c>
      <c r="C2684" t="s">
        <v>330</v>
      </c>
      <c r="D2684" t="s">
        <v>18693</v>
      </c>
      <c r="E2684" t="s">
        <v>18691</v>
      </c>
      <c r="F2684" t="s">
        <v>38183</v>
      </c>
      <c r="G2684" t="s">
        <v>38306</v>
      </c>
    </row>
    <row r="2685" spans="1:7" ht="15" customHeight="1">
      <c r="A2685" t="s">
        <v>9633</v>
      </c>
      <c r="B2685" t="s">
        <v>19075</v>
      </c>
      <c r="C2685" t="s">
        <v>330</v>
      </c>
      <c r="D2685" t="s">
        <v>19076</v>
      </c>
      <c r="E2685" t="s">
        <v>19074</v>
      </c>
      <c r="F2685" t="s">
        <v>38183</v>
      </c>
      <c r="G2685" t="s">
        <v>38306</v>
      </c>
    </row>
    <row r="2686" spans="1:7" ht="15" customHeight="1">
      <c r="A2686" t="s">
        <v>2887</v>
      </c>
      <c r="B2686" t="s">
        <v>16195</v>
      </c>
      <c r="C2686" t="s">
        <v>37116</v>
      </c>
      <c r="D2686" t="s">
        <v>38307</v>
      </c>
      <c r="E2686" t="s">
        <v>38308</v>
      </c>
      <c r="F2686" t="s">
        <v>38193</v>
      </c>
      <c r="G2686" t="s">
        <v>38309</v>
      </c>
    </row>
    <row r="2687" spans="1:7" ht="15" customHeight="1">
      <c r="A2687" t="s">
        <v>38310</v>
      </c>
      <c r="B2687" t="s">
        <v>2075</v>
      </c>
      <c r="C2687" t="s">
        <v>124</v>
      </c>
      <c r="D2687" t="s">
        <v>38311</v>
      </c>
      <c r="E2687" t="s">
        <v>2873</v>
      </c>
      <c r="F2687" t="s">
        <v>38184</v>
      </c>
      <c r="G2687" t="s">
        <v>38312</v>
      </c>
    </row>
    <row r="2688" spans="1:7" ht="15" customHeight="1">
      <c r="A2688" t="s">
        <v>3538</v>
      </c>
      <c r="B2688" t="s">
        <v>3556</v>
      </c>
      <c r="C2688" t="s">
        <v>124</v>
      </c>
      <c r="D2688" t="s">
        <v>3558</v>
      </c>
      <c r="E2688" t="s">
        <v>37351</v>
      </c>
      <c r="F2688" t="s">
        <v>38184</v>
      </c>
      <c r="G2688" t="s">
        <v>38312</v>
      </c>
    </row>
    <row r="2689" spans="1:7" ht="15" customHeight="1">
      <c r="A2689" t="s">
        <v>4129</v>
      </c>
      <c r="B2689" t="s">
        <v>4148</v>
      </c>
      <c r="C2689" t="s">
        <v>124</v>
      </c>
      <c r="D2689" t="s">
        <v>4149</v>
      </c>
      <c r="E2689" t="s">
        <v>37549</v>
      </c>
      <c r="F2689" t="s">
        <v>38184</v>
      </c>
      <c r="G2689" t="s">
        <v>38312</v>
      </c>
    </row>
    <row r="2690" spans="1:7" ht="15" customHeight="1">
      <c r="A2690" t="s">
        <v>3502</v>
      </c>
      <c r="B2690" t="s">
        <v>2348</v>
      </c>
      <c r="C2690" t="s">
        <v>124</v>
      </c>
      <c r="D2690" t="s">
        <v>3509</v>
      </c>
      <c r="E2690" t="s">
        <v>3507</v>
      </c>
      <c r="F2690" t="s">
        <v>38184</v>
      </c>
      <c r="G2690" t="s">
        <v>38312</v>
      </c>
    </row>
    <row r="2691" spans="1:7" ht="15" customHeight="1">
      <c r="A2691" t="s">
        <v>3673</v>
      </c>
      <c r="B2691" t="s">
        <v>3674</v>
      </c>
      <c r="C2691" t="s">
        <v>124</v>
      </c>
      <c r="D2691" t="s">
        <v>3675</v>
      </c>
      <c r="E2691" t="s">
        <v>3672</v>
      </c>
      <c r="F2691" t="s">
        <v>38184</v>
      </c>
      <c r="G2691" t="s">
        <v>38312</v>
      </c>
    </row>
    <row r="2692" spans="1:7" ht="15" customHeight="1">
      <c r="A2692" t="s">
        <v>2081</v>
      </c>
      <c r="B2692" t="s">
        <v>2082</v>
      </c>
      <c r="C2692" t="s">
        <v>124</v>
      </c>
      <c r="D2692" t="s">
        <v>2084</v>
      </c>
      <c r="E2692" t="s">
        <v>38313</v>
      </c>
      <c r="F2692" t="s">
        <v>38184</v>
      </c>
      <c r="G2692" t="s">
        <v>38312</v>
      </c>
    </row>
    <row r="2693" spans="1:7" ht="15" customHeight="1">
      <c r="A2693" t="s">
        <v>2195</v>
      </c>
      <c r="B2693" t="s">
        <v>2202</v>
      </c>
      <c r="C2693" t="s">
        <v>124</v>
      </c>
      <c r="D2693" t="s">
        <v>2206</v>
      </c>
      <c r="E2693" t="s">
        <v>37617</v>
      </c>
      <c r="F2693" t="s">
        <v>38184</v>
      </c>
      <c r="G2693" t="s">
        <v>38312</v>
      </c>
    </row>
    <row r="2694" spans="1:7" ht="15" customHeight="1">
      <c r="A2694" t="s">
        <v>3669</v>
      </c>
      <c r="B2694" t="s">
        <v>3670</v>
      </c>
      <c r="C2694" t="s">
        <v>124</v>
      </c>
      <c r="D2694" t="s">
        <v>3671</v>
      </c>
      <c r="E2694" t="s">
        <v>3668</v>
      </c>
      <c r="F2694" t="s">
        <v>38184</v>
      </c>
      <c r="G2694" t="s">
        <v>38312</v>
      </c>
    </row>
    <row r="2695" spans="1:7" ht="15" customHeight="1">
      <c r="A2695" t="s">
        <v>3194</v>
      </c>
      <c r="B2695" t="s">
        <v>3200</v>
      </c>
      <c r="C2695" t="s">
        <v>124</v>
      </c>
      <c r="D2695" t="s">
        <v>3201</v>
      </c>
      <c r="E2695" t="s">
        <v>38314</v>
      </c>
      <c r="F2695" t="s">
        <v>38184</v>
      </c>
      <c r="G2695" t="s">
        <v>38312</v>
      </c>
    </row>
    <row r="2696" spans="1:7" ht="15" customHeight="1">
      <c r="A2696" t="s">
        <v>22055</v>
      </c>
      <c r="B2696" t="s">
        <v>22056</v>
      </c>
      <c r="C2696" t="s">
        <v>124</v>
      </c>
      <c r="D2696" t="s">
        <v>22058</v>
      </c>
      <c r="E2696" t="s">
        <v>37312</v>
      </c>
      <c r="F2696" t="s">
        <v>38184</v>
      </c>
      <c r="G2696" t="s">
        <v>38315</v>
      </c>
    </row>
    <row r="2697" spans="1:7" ht="15" customHeight="1">
      <c r="A2697" t="s">
        <v>5135</v>
      </c>
      <c r="B2697" t="s">
        <v>5142</v>
      </c>
      <c r="C2697" t="s">
        <v>124</v>
      </c>
      <c r="D2697" t="s">
        <v>5143</v>
      </c>
      <c r="E2697" t="s">
        <v>5141</v>
      </c>
      <c r="F2697" t="s">
        <v>38184</v>
      </c>
      <c r="G2697" t="s">
        <v>38312</v>
      </c>
    </row>
    <row r="2698" spans="1:7" ht="15" customHeight="1">
      <c r="A2698" t="s">
        <v>5004</v>
      </c>
      <c r="B2698" t="s">
        <v>5022</v>
      </c>
      <c r="C2698" t="s">
        <v>124</v>
      </c>
      <c r="D2698" t="s">
        <v>5024</v>
      </c>
      <c r="E2698" t="s">
        <v>5021</v>
      </c>
      <c r="F2698" t="s">
        <v>38184</v>
      </c>
      <c r="G2698" t="s">
        <v>38312</v>
      </c>
    </row>
    <row r="2699" spans="1:7" ht="15" customHeight="1">
      <c r="A2699" t="s">
        <v>22060</v>
      </c>
      <c r="B2699" t="s">
        <v>22061</v>
      </c>
      <c r="C2699" t="s">
        <v>124</v>
      </c>
      <c r="D2699" t="s">
        <v>22063</v>
      </c>
      <c r="E2699" t="s">
        <v>37510</v>
      </c>
      <c r="F2699" t="s">
        <v>38184</v>
      </c>
      <c r="G2699" t="s">
        <v>38315</v>
      </c>
    </row>
    <row r="2700" spans="1:7" ht="15" customHeight="1">
      <c r="A2700" t="s">
        <v>4730</v>
      </c>
      <c r="B2700" t="s">
        <v>4735</v>
      </c>
      <c r="C2700" t="s">
        <v>124</v>
      </c>
      <c r="D2700" t="s">
        <v>4737</v>
      </c>
      <c r="E2700" t="s">
        <v>4734</v>
      </c>
      <c r="F2700" t="s">
        <v>38184</v>
      </c>
      <c r="G2700" t="s">
        <v>38312</v>
      </c>
    </row>
    <row r="2701" spans="1:7" ht="15" customHeight="1">
      <c r="A2701" t="s">
        <v>2863</v>
      </c>
      <c r="B2701" t="s">
        <v>2864</v>
      </c>
      <c r="C2701" t="s">
        <v>124</v>
      </c>
      <c r="D2701" t="s">
        <v>2866</v>
      </c>
      <c r="E2701" t="s">
        <v>2862</v>
      </c>
      <c r="F2701" t="s">
        <v>38184</v>
      </c>
      <c r="G2701" t="s">
        <v>38312</v>
      </c>
    </row>
    <row r="2702" spans="1:7" ht="15" customHeight="1">
      <c r="A2702" t="s">
        <v>3299</v>
      </c>
      <c r="B2702" t="s">
        <v>3303</v>
      </c>
      <c r="C2702" t="s">
        <v>124</v>
      </c>
      <c r="D2702" t="s">
        <v>3305</v>
      </c>
      <c r="E2702" t="s">
        <v>3302</v>
      </c>
      <c r="F2702" t="s">
        <v>38184</v>
      </c>
      <c r="G2702" t="s">
        <v>38312</v>
      </c>
    </row>
    <row r="2703" spans="1:7" ht="15" customHeight="1">
      <c r="A2703" t="s">
        <v>4166</v>
      </c>
      <c r="B2703" t="s">
        <v>4167</v>
      </c>
      <c r="C2703" t="s">
        <v>124</v>
      </c>
      <c r="D2703" t="s">
        <v>4169</v>
      </c>
      <c r="E2703" t="s">
        <v>4165</v>
      </c>
      <c r="F2703" t="s">
        <v>38184</v>
      </c>
      <c r="G2703" t="s">
        <v>38312</v>
      </c>
    </row>
    <row r="2704" spans="1:7" ht="15" customHeight="1">
      <c r="A2704" t="s">
        <v>3176</v>
      </c>
      <c r="B2704" t="s">
        <v>17271</v>
      </c>
      <c r="C2704" t="s">
        <v>124</v>
      </c>
      <c r="D2704" t="s">
        <v>21969</v>
      </c>
      <c r="E2704" t="s">
        <v>37412</v>
      </c>
      <c r="F2704" t="s">
        <v>38184</v>
      </c>
      <c r="G2704" t="s">
        <v>38315</v>
      </c>
    </row>
    <row r="2705" spans="1:7" ht="15" customHeight="1">
      <c r="A2705" t="s">
        <v>4889</v>
      </c>
      <c r="B2705" t="s">
        <v>4890</v>
      </c>
      <c r="C2705" t="s">
        <v>124</v>
      </c>
      <c r="D2705" t="s">
        <v>4892</v>
      </c>
      <c r="E2705" t="s">
        <v>4888</v>
      </c>
      <c r="F2705" t="s">
        <v>38184</v>
      </c>
      <c r="G2705" t="s">
        <v>38312</v>
      </c>
    </row>
    <row r="2706" spans="1:7" ht="15" customHeight="1">
      <c r="A2706" t="s">
        <v>2291</v>
      </c>
      <c r="B2706" t="s">
        <v>2292</v>
      </c>
      <c r="C2706" t="s">
        <v>124</v>
      </c>
      <c r="D2706" t="s">
        <v>2294</v>
      </c>
      <c r="E2706" t="s">
        <v>2290</v>
      </c>
      <c r="F2706" t="s">
        <v>38184</v>
      </c>
      <c r="G2706" t="s">
        <v>38312</v>
      </c>
    </row>
    <row r="2707" spans="1:7" ht="15" customHeight="1">
      <c r="A2707" t="s">
        <v>21892</v>
      </c>
      <c r="B2707" t="s">
        <v>21893</v>
      </c>
      <c r="C2707" t="s">
        <v>21507</v>
      </c>
      <c r="D2707" t="s">
        <v>21895</v>
      </c>
      <c r="E2707" t="s">
        <v>21891</v>
      </c>
      <c r="F2707" t="s">
        <v>38180</v>
      </c>
      <c r="G2707" t="s">
        <v>38309</v>
      </c>
    </row>
    <row r="2708" spans="1:7" ht="15" customHeight="1">
      <c r="A2708" t="s">
        <v>5088</v>
      </c>
      <c r="B2708" t="s">
        <v>3495</v>
      </c>
      <c r="C2708" t="s">
        <v>21507</v>
      </c>
      <c r="D2708" t="s">
        <v>21509</v>
      </c>
      <c r="E2708" t="s">
        <v>21506</v>
      </c>
      <c r="F2708" t="s">
        <v>38180</v>
      </c>
      <c r="G2708" t="s">
        <v>38309</v>
      </c>
    </row>
    <row r="2709" spans="1:7" ht="15" customHeight="1">
      <c r="A2709" t="s">
        <v>21745</v>
      </c>
      <c r="B2709" t="s">
        <v>3794</v>
      </c>
      <c r="C2709" t="s">
        <v>21507</v>
      </c>
      <c r="D2709" t="s">
        <v>21747</v>
      </c>
      <c r="E2709" t="s">
        <v>21744</v>
      </c>
      <c r="F2709" t="s">
        <v>38180</v>
      </c>
      <c r="G2709" t="s">
        <v>38309</v>
      </c>
    </row>
    <row r="2710" spans="1:7" ht="15" customHeight="1">
      <c r="A2710" t="s">
        <v>5555</v>
      </c>
      <c r="B2710" t="s">
        <v>21606</v>
      </c>
      <c r="C2710" t="s">
        <v>21507</v>
      </c>
      <c r="D2710" t="s">
        <v>21608</v>
      </c>
      <c r="E2710" t="s">
        <v>21605</v>
      </c>
      <c r="F2710" t="s">
        <v>38180</v>
      </c>
      <c r="G2710" t="s">
        <v>38309</v>
      </c>
    </row>
    <row r="2711" spans="1:7" ht="15" customHeight="1">
      <c r="A2711" t="s">
        <v>5897</v>
      </c>
      <c r="B2711" t="s">
        <v>21697</v>
      </c>
      <c r="C2711" t="s">
        <v>21507</v>
      </c>
      <c r="D2711" t="s">
        <v>21699</v>
      </c>
      <c r="E2711" t="s">
        <v>21696</v>
      </c>
      <c r="F2711" t="s">
        <v>38180</v>
      </c>
      <c r="G2711" t="s">
        <v>38309</v>
      </c>
    </row>
    <row r="2712" spans="1:7" ht="15" customHeight="1">
      <c r="A2712" t="s">
        <v>5897</v>
      </c>
      <c r="B2712" t="s">
        <v>21701</v>
      </c>
      <c r="C2712" t="s">
        <v>21507</v>
      </c>
      <c r="D2712" t="s">
        <v>21702</v>
      </c>
      <c r="E2712" t="s">
        <v>21700</v>
      </c>
      <c r="F2712" t="s">
        <v>38180</v>
      </c>
      <c r="G2712" t="s">
        <v>38309</v>
      </c>
    </row>
    <row r="2713" spans="1:7" ht="15" customHeight="1">
      <c r="A2713" t="s">
        <v>3171</v>
      </c>
      <c r="B2713" t="s">
        <v>21817</v>
      </c>
      <c r="C2713" t="s">
        <v>21507</v>
      </c>
      <c r="D2713" t="s">
        <v>21818</v>
      </c>
      <c r="E2713" t="s">
        <v>21816</v>
      </c>
      <c r="F2713" t="s">
        <v>38180</v>
      </c>
      <c r="G2713" t="s">
        <v>38309</v>
      </c>
    </row>
    <row r="2714" spans="1:7" ht="15" customHeight="1">
      <c r="A2714" t="s">
        <v>6715</v>
      </c>
      <c r="B2714" t="s">
        <v>21770</v>
      </c>
      <c r="C2714" t="s">
        <v>21507</v>
      </c>
      <c r="D2714" t="s">
        <v>21772</v>
      </c>
      <c r="E2714" t="s">
        <v>21769</v>
      </c>
      <c r="F2714" t="s">
        <v>38180</v>
      </c>
      <c r="G2714" t="s">
        <v>38309</v>
      </c>
    </row>
    <row r="2715" spans="1:7" ht="15" customHeight="1">
      <c r="A2715" t="s">
        <v>3804</v>
      </c>
      <c r="B2715" t="s">
        <v>21732</v>
      </c>
      <c r="C2715" t="s">
        <v>21507</v>
      </c>
      <c r="D2715" t="s">
        <v>21734</v>
      </c>
      <c r="E2715" t="s">
        <v>21731</v>
      </c>
      <c r="F2715" t="s">
        <v>38180</v>
      </c>
      <c r="G2715" t="s">
        <v>38309</v>
      </c>
    </row>
    <row r="2716" spans="1:7" ht="15" customHeight="1">
      <c r="A2716" t="s">
        <v>3976</v>
      </c>
      <c r="B2716" t="s">
        <v>21676</v>
      </c>
      <c r="C2716" t="s">
        <v>21507</v>
      </c>
      <c r="D2716" t="s">
        <v>21678</v>
      </c>
      <c r="E2716" t="s">
        <v>21675</v>
      </c>
      <c r="F2716" t="s">
        <v>38180</v>
      </c>
      <c r="G2716" t="s">
        <v>38309</v>
      </c>
    </row>
    <row r="2717" spans="1:7" ht="15" customHeight="1">
      <c r="A2717" t="s">
        <v>12946</v>
      </c>
      <c r="B2717" t="s">
        <v>21848</v>
      </c>
      <c r="C2717" t="s">
        <v>21507</v>
      </c>
      <c r="D2717" t="s">
        <v>21850</v>
      </c>
      <c r="E2717" t="s">
        <v>21847</v>
      </c>
      <c r="F2717" t="s">
        <v>38180</v>
      </c>
      <c r="G2717" t="s">
        <v>38309</v>
      </c>
    </row>
    <row r="2718" spans="1:7" ht="15" customHeight="1">
      <c r="A2718" t="s">
        <v>10556</v>
      </c>
      <c r="B2718" t="s">
        <v>8797</v>
      </c>
      <c r="C2718" t="s">
        <v>21507</v>
      </c>
      <c r="D2718" t="s">
        <v>21610</v>
      </c>
      <c r="E2718" t="s">
        <v>21609</v>
      </c>
      <c r="F2718" t="s">
        <v>38180</v>
      </c>
      <c r="G2718" t="s">
        <v>38309</v>
      </c>
    </row>
    <row r="2719" spans="1:7" ht="15" customHeight="1">
      <c r="A2719" t="s">
        <v>3976</v>
      </c>
      <c r="B2719" t="s">
        <v>21680</v>
      </c>
      <c r="C2719" t="s">
        <v>21507</v>
      </c>
      <c r="D2719" t="s">
        <v>21681</v>
      </c>
      <c r="E2719" t="s">
        <v>21679</v>
      </c>
      <c r="F2719" t="s">
        <v>38180</v>
      </c>
      <c r="G2719" t="s">
        <v>38309</v>
      </c>
    </row>
    <row r="2720" spans="1:7" ht="15" customHeight="1">
      <c r="A2720" t="s">
        <v>3864</v>
      </c>
      <c r="B2720" t="s">
        <v>4016</v>
      </c>
      <c r="C2720" t="s">
        <v>21507</v>
      </c>
      <c r="D2720" t="s">
        <v>21939</v>
      </c>
      <c r="E2720" t="s">
        <v>21938</v>
      </c>
      <c r="F2720" t="s">
        <v>38180</v>
      </c>
      <c r="G2720" t="s">
        <v>38309</v>
      </c>
    </row>
    <row r="2721" spans="1:7" ht="15" customHeight="1">
      <c r="A2721" t="s">
        <v>4440</v>
      </c>
      <c r="B2721" t="s">
        <v>19755</v>
      </c>
      <c r="C2721" t="s">
        <v>21507</v>
      </c>
      <c r="D2721" t="s">
        <v>21628</v>
      </c>
      <c r="E2721" t="s">
        <v>21626</v>
      </c>
      <c r="F2721" t="s">
        <v>38180</v>
      </c>
      <c r="G2721" t="s">
        <v>38309</v>
      </c>
    </row>
    <row r="2722" spans="1:7" ht="15" customHeight="1">
      <c r="A2722" t="s">
        <v>7993</v>
      </c>
      <c r="B2722" t="s">
        <v>21599</v>
      </c>
      <c r="C2722" t="s">
        <v>21507</v>
      </c>
      <c r="D2722" t="s">
        <v>21601</v>
      </c>
      <c r="E2722" t="s">
        <v>21598</v>
      </c>
      <c r="F2722" t="s">
        <v>38180</v>
      </c>
      <c r="G2722" t="s">
        <v>38309</v>
      </c>
    </row>
    <row r="2723" spans="1:7" ht="15" customHeight="1">
      <c r="A2723" t="s">
        <v>13262</v>
      </c>
      <c r="B2723" t="s">
        <v>21888</v>
      </c>
      <c r="C2723" t="s">
        <v>21507</v>
      </c>
      <c r="D2723" t="s">
        <v>21890</v>
      </c>
      <c r="E2723" t="s">
        <v>21887</v>
      </c>
      <c r="F2723" t="s">
        <v>38180</v>
      </c>
      <c r="G2723" t="s">
        <v>38309</v>
      </c>
    </row>
    <row r="2724" spans="1:7" ht="15" customHeight="1">
      <c r="A2724" t="s">
        <v>4921</v>
      </c>
      <c r="B2724" t="s">
        <v>21527</v>
      </c>
      <c r="C2724" t="s">
        <v>21507</v>
      </c>
      <c r="D2724" t="s">
        <v>21529</v>
      </c>
      <c r="E2724" t="s">
        <v>21526</v>
      </c>
      <c r="F2724" t="s">
        <v>38180</v>
      </c>
      <c r="G2724" t="s">
        <v>38309</v>
      </c>
    </row>
    <row r="2725" spans="1:7" ht="15" customHeight="1">
      <c r="A2725" t="s">
        <v>21864</v>
      </c>
      <c r="B2725" t="s">
        <v>10847</v>
      </c>
      <c r="C2725" t="s">
        <v>21507</v>
      </c>
      <c r="D2725" t="s">
        <v>21866</v>
      </c>
      <c r="E2725" t="s">
        <v>21863</v>
      </c>
      <c r="F2725" t="s">
        <v>38180</v>
      </c>
      <c r="G2725" t="s">
        <v>38309</v>
      </c>
    </row>
    <row r="2726" spans="1:7" ht="15" customHeight="1">
      <c r="A2726" t="s">
        <v>4889</v>
      </c>
      <c r="B2726" t="s">
        <v>4251</v>
      </c>
      <c r="C2726" t="s">
        <v>21507</v>
      </c>
      <c r="D2726" t="s">
        <v>21535</v>
      </c>
      <c r="E2726" t="s">
        <v>21533</v>
      </c>
      <c r="F2726" t="s">
        <v>38180</v>
      </c>
      <c r="G2726" t="s">
        <v>38309</v>
      </c>
    </row>
    <row r="2727" spans="1:7" ht="15" customHeight="1">
      <c r="A2727" t="s">
        <v>21553</v>
      </c>
      <c r="B2727" t="s">
        <v>21554</v>
      </c>
      <c r="C2727" t="s">
        <v>21507</v>
      </c>
      <c r="D2727" t="s">
        <v>21555</v>
      </c>
      <c r="E2727" t="s">
        <v>21552</v>
      </c>
      <c r="F2727" t="s">
        <v>38180</v>
      </c>
      <c r="G2727" t="s">
        <v>38309</v>
      </c>
    </row>
    <row r="2728" spans="1:7" ht="15" customHeight="1">
      <c r="A2728" t="s">
        <v>4774</v>
      </c>
      <c r="B2728" t="s">
        <v>21567</v>
      </c>
      <c r="C2728" t="s">
        <v>21507</v>
      </c>
      <c r="D2728" t="s">
        <v>21569</v>
      </c>
      <c r="E2728" t="s">
        <v>21566</v>
      </c>
      <c r="F2728" t="s">
        <v>38180</v>
      </c>
      <c r="G2728" t="s">
        <v>38309</v>
      </c>
    </row>
    <row r="2729" spans="1:7" ht="15" customHeight="1">
      <c r="A2729" t="s">
        <v>2732</v>
      </c>
      <c r="B2729" t="s">
        <v>4157</v>
      </c>
      <c r="C2729" t="s">
        <v>21507</v>
      </c>
      <c r="D2729" t="s">
        <v>21839</v>
      </c>
      <c r="E2729" t="s">
        <v>21838</v>
      </c>
      <c r="F2729" t="s">
        <v>38180</v>
      </c>
      <c r="G2729" t="s">
        <v>38309</v>
      </c>
    </row>
    <row r="2730" spans="1:7" ht="15" customHeight="1">
      <c r="A2730" t="s">
        <v>4034</v>
      </c>
      <c r="B2730" t="s">
        <v>2129</v>
      </c>
      <c r="C2730" t="s">
        <v>21507</v>
      </c>
      <c r="D2730" t="s">
        <v>21666</v>
      </c>
      <c r="E2730" t="s">
        <v>21664</v>
      </c>
      <c r="F2730" t="s">
        <v>38180</v>
      </c>
      <c r="G2730" t="s">
        <v>38309</v>
      </c>
    </row>
    <row r="2731" spans="1:7" ht="15" customHeight="1">
      <c r="A2731" t="s">
        <v>3831</v>
      </c>
      <c r="B2731" t="s">
        <v>21728</v>
      </c>
      <c r="C2731" t="s">
        <v>21507</v>
      </c>
      <c r="D2731" t="s">
        <v>21730</v>
      </c>
      <c r="E2731" t="s">
        <v>21727</v>
      </c>
      <c r="F2731" t="s">
        <v>38180</v>
      </c>
      <c r="G2731" t="s">
        <v>38309</v>
      </c>
    </row>
    <row r="2732" spans="1:7" ht="15" customHeight="1">
      <c r="A2732" t="s">
        <v>21635</v>
      </c>
      <c r="B2732" t="s">
        <v>2459</v>
      </c>
      <c r="C2732" t="s">
        <v>21507</v>
      </c>
      <c r="D2732" t="s">
        <v>21636</v>
      </c>
      <c r="E2732" t="s">
        <v>21634</v>
      </c>
      <c r="F2732" t="s">
        <v>38180</v>
      </c>
      <c r="G2732" t="s">
        <v>38309</v>
      </c>
    </row>
    <row r="2733" spans="1:7" ht="15" customHeight="1">
      <c r="A2733" t="s">
        <v>2208</v>
      </c>
      <c r="B2733" t="s">
        <v>21902</v>
      </c>
      <c r="C2733" t="s">
        <v>21507</v>
      </c>
      <c r="D2733" t="s">
        <v>21904</v>
      </c>
      <c r="E2733" t="s">
        <v>21901</v>
      </c>
      <c r="F2733" t="s">
        <v>38180</v>
      </c>
      <c r="G2733" t="s">
        <v>38309</v>
      </c>
    </row>
    <row r="2734" spans="1:7" ht="15" customHeight="1">
      <c r="A2734" t="s">
        <v>16678</v>
      </c>
      <c r="B2734" t="s">
        <v>13461</v>
      </c>
      <c r="C2734" t="s">
        <v>21507</v>
      </c>
      <c r="D2734" t="s">
        <v>21532</v>
      </c>
      <c r="E2734" t="s">
        <v>21530</v>
      </c>
      <c r="F2734" t="s">
        <v>38180</v>
      </c>
      <c r="G2734" t="s">
        <v>38309</v>
      </c>
    </row>
    <row r="2735" spans="1:7" ht="15" customHeight="1">
      <c r="A2735" t="s">
        <v>2330</v>
      </c>
      <c r="B2735" t="s">
        <v>21876</v>
      </c>
      <c r="C2735" t="s">
        <v>21507</v>
      </c>
      <c r="D2735" t="s">
        <v>21878</v>
      </c>
      <c r="E2735" t="s">
        <v>21875</v>
      </c>
      <c r="F2735" t="s">
        <v>38180</v>
      </c>
      <c r="G2735" t="s">
        <v>38309</v>
      </c>
    </row>
    <row r="2736" spans="1:7" ht="15" customHeight="1">
      <c r="A2736" t="s">
        <v>4034</v>
      </c>
      <c r="B2736" t="s">
        <v>21668</v>
      </c>
      <c r="C2736" t="s">
        <v>21507</v>
      </c>
      <c r="D2736" t="s">
        <v>21670</v>
      </c>
      <c r="E2736" t="s">
        <v>21667</v>
      </c>
      <c r="F2736" t="s">
        <v>38180</v>
      </c>
      <c r="G2736" t="s">
        <v>38309</v>
      </c>
    </row>
    <row r="2737" spans="1:7" ht="15" customHeight="1">
      <c r="A2737" t="s">
        <v>3735</v>
      </c>
      <c r="B2737" t="s">
        <v>21753</v>
      </c>
      <c r="C2737" t="s">
        <v>21507</v>
      </c>
      <c r="D2737" t="s">
        <v>21754</v>
      </c>
      <c r="E2737" t="s">
        <v>21752</v>
      </c>
      <c r="F2737" t="s">
        <v>38180</v>
      </c>
      <c r="G2737" t="s">
        <v>38309</v>
      </c>
    </row>
    <row r="2738" spans="1:7" ht="15" customHeight="1">
      <c r="A2738" t="s">
        <v>11994</v>
      </c>
      <c r="B2738" t="s">
        <v>3892</v>
      </c>
      <c r="C2738" t="s">
        <v>21507</v>
      </c>
      <c r="D2738" t="s">
        <v>21765</v>
      </c>
      <c r="E2738" t="s">
        <v>21763</v>
      </c>
      <c r="F2738" t="s">
        <v>38180</v>
      </c>
      <c r="G2738" t="s">
        <v>38309</v>
      </c>
    </row>
    <row r="2739" spans="1:7" ht="15" customHeight="1">
      <c r="A2739" t="s">
        <v>2940</v>
      </c>
      <c r="B2739" t="s">
        <v>3892</v>
      </c>
      <c r="C2739" t="s">
        <v>21507</v>
      </c>
      <c r="D2739" t="s">
        <v>21662</v>
      </c>
      <c r="E2739" t="s">
        <v>21661</v>
      </c>
      <c r="F2739" t="s">
        <v>38180</v>
      </c>
      <c r="G2739" t="s">
        <v>38309</v>
      </c>
    </row>
    <row r="2740" spans="1:7" ht="15" customHeight="1">
      <c r="A2740" t="s">
        <v>21914</v>
      </c>
      <c r="B2740" t="s">
        <v>21915</v>
      </c>
      <c r="C2740" t="s">
        <v>21507</v>
      </c>
      <c r="D2740" t="s">
        <v>21916</v>
      </c>
      <c r="E2740" t="s">
        <v>21913</v>
      </c>
      <c r="F2740" t="s">
        <v>38180</v>
      </c>
      <c r="G2740" t="s">
        <v>38309</v>
      </c>
    </row>
    <row r="2741" spans="1:7" ht="15" customHeight="1">
      <c r="A2741" t="s">
        <v>20829</v>
      </c>
      <c r="B2741" t="s">
        <v>21739</v>
      </c>
      <c r="C2741" t="s">
        <v>21740</v>
      </c>
      <c r="D2741" t="s">
        <v>21742</v>
      </c>
      <c r="E2741" t="s">
        <v>21738</v>
      </c>
      <c r="F2741" t="s">
        <v>38180</v>
      </c>
      <c r="G2741" t="s">
        <v>38309</v>
      </c>
    </row>
    <row r="2742" spans="1:7" ht="15" customHeight="1">
      <c r="A2742" t="s">
        <v>2828</v>
      </c>
      <c r="B2742" t="s">
        <v>14294</v>
      </c>
      <c r="C2742" t="s">
        <v>20542</v>
      </c>
      <c r="D2742" t="s">
        <v>21155</v>
      </c>
      <c r="E2742" t="s">
        <v>21154</v>
      </c>
      <c r="F2742" t="s">
        <v>38180</v>
      </c>
      <c r="G2742" t="s">
        <v>38316</v>
      </c>
    </row>
    <row r="2743" spans="1:7" ht="15" customHeight="1">
      <c r="A2743" t="s">
        <v>10873</v>
      </c>
      <c r="B2743" t="s">
        <v>20541</v>
      </c>
      <c r="C2743" t="s">
        <v>20542</v>
      </c>
      <c r="D2743" t="s">
        <v>20543</v>
      </c>
      <c r="E2743" t="s">
        <v>20540</v>
      </c>
      <c r="F2743" t="s">
        <v>38180</v>
      </c>
      <c r="G2743" t="s">
        <v>38316</v>
      </c>
    </row>
    <row r="2744" spans="1:7" ht="15" customHeight="1">
      <c r="A2744" t="s">
        <v>3729</v>
      </c>
      <c r="B2744" t="s">
        <v>8197</v>
      </c>
      <c r="C2744" t="s">
        <v>21756</v>
      </c>
      <c r="D2744" t="s">
        <v>21758</v>
      </c>
      <c r="E2744" t="s">
        <v>21755</v>
      </c>
      <c r="F2744" t="s">
        <v>38180</v>
      </c>
      <c r="G2744" t="s">
        <v>38309</v>
      </c>
    </row>
    <row r="2745" spans="1:7" ht="15" customHeight="1">
      <c r="A2745" t="s">
        <v>2443</v>
      </c>
      <c r="B2745" t="s">
        <v>18543</v>
      </c>
      <c r="C2745" t="s">
        <v>190</v>
      </c>
      <c r="D2745" t="s">
        <v>18545</v>
      </c>
      <c r="E2745" t="s">
        <v>18542</v>
      </c>
      <c r="F2745" t="s">
        <v>38187</v>
      </c>
      <c r="G2745" t="s">
        <v>38306</v>
      </c>
    </row>
    <row r="2746" spans="1:7" ht="15" customHeight="1">
      <c r="A2746" t="s">
        <v>18818</v>
      </c>
      <c r="B2746" t="s">
        <v>18819</v>
      </c>
      <c r="C2746" t="s">
        <v>190</v>
      </c>
      <c r="D2746" t="s">
        <v>18820</v>
      </c>
      <c r="E2746" t="s">
        <v>18817</v>
      </c>
      <c r="F2746" t="s">
        <v>38187</v>
      </c>
      <c r="G2746" t="s">
        <v>38306</v>
      </c>
    </row>
    <row r="2747" spans="1:7" ht="15" customHeight="1">
      <c r="A2747" t="s">
        <v>20021</v>
      </c>
      <c r="B2747" t="s">
        <v>20022</v>
      </c>
      <c r="C2747" t="s">
        <v>190</v>
      </c>
      <c r="D2747" t="s">
        <v>20023</v>
      </c>
      <c r="F2747" t="s">
        <v>38187</v>
      </c>
      <c r="G2747" t="s">
        <v>38306</v>
      </c>
    </row>
    <row r="2748" spans="1:7" ht="15" customHeight="1">
      <c r="A2748" t="s">
        <v>18597</v>
      </c>
      <c r="B2748" t="s">
        <v>18598</v>
      </c>
      <c r="C2748" t="s">
        <v>190</v>
      </c>
      <c r="D2748" t="s">
        <v>18600</v>
      </c>
      <c r="E2748" t="s">
        <v>18596</v>
      </c>
      <c r="F2748" t="s">
        <v>38187</v>
      </c>
      <c r="G2748" t="s">
        <v>38306</v>
      </c>
    </row>
    <row r="2749" spans="1:7" ht="15" customHeight="1">
      <c r="A2749" t="s">
        <v>3311</v>
      </c>
      <c r="B2749" t="s">
        <v>18906</v>
      </c>
      <c r="C2749" t="s">
        <v>190</v>
      </c>
      <c r="D2749" t="s">
        <v>18907</v>
      </c>
      <c r="E2749" t="s">
        <v>18905</v>
      </c>
      <c r="F2749" t="s">
        <v>38187</v>
      </c>
      <c r="G2749" t="s">
        <v>38306</v>
      </c>
    </row>
    <row r="2750" spans="1:7" ht="15" customHeight="1">
      <c r="A2750" t="s">
        <v>5254</v>
      </c>
      <c r="B2750" t="s">
        <v>5255</v>
      </c>
      <c r="C2750" t="s">
        <v>246</v>
      </c>
      <c r="D2750" t="s">
        <v>5256</v>
      </c>
      <c r="E2750" t="s">
        <v>37502</v>
      </c>
      <c r="F2750" t="s">
        <v>38189</v>
      </c>
      <c r="G2750" t="s">
        <v>38312</v>
      </c>
    </row>
    <row r="2751" spans="1:7" ht="15" customHeight="1">
      <c r="A2751" t="s">
        <v>6083</v>
      </c>
      <c r="B2751" t="s">
        <v>2559</v>
      </c>
      <c r="C2751" t="s">
        <v>246</v>
      </c>
      <c r="D2751" t="s">
        <v>6085</v>
      </c>
      <c r="E2751" t="s">
        <v>37440</v>
      </c>
      <c r="F2751" t="s">
        <v>38189</v>
      </c>
      <c r="G2751" t="s">
        <v>38312</v>
      </c>
    </row>
    <row r="2752" spans="1:7" ht="15" customHeight="1">
      <c r="A2752" t="s">
        <v>2311</v>
      </c>
      <c r="B2752" t="s">
        <v>2395</v>
      </c>
      <c r="C2752" t="s">
        <v>246</v>
      </c>
      <c r="D2752" t="s">
        <v>2397</v>
      </c>
      <c r="E2752" t="s">
        <v>2394</v>
      </c>
      <c r="F2752" t="s">
        <v>38189</v>
      </c>
      <c r="G2752" t="s">
        <v>38312</v>
      </c>
    </row>
    <row r="2753" spans="1:7" ht="15" customHeight="1">
      <c r="A2753" t="s">
        <v>5259</v>
      </c>
      <c r="B2753" t="s">
        <v>5260</v>
      </c>
      <c r="C2753" t="s">
        <v>246</v>
      </c>
      <c r="D2753" t="s">
        <v>5262</v>
      </c>
      <c r="E2753" t="s">
        <v>37458</v>
      </c>
      <c r="F2753" t="s">
        <v>38189</v>
      </c>
      <c r="G2753" t="s">
        <v>38312</v>
      </c>
    </row>
    <row r="2754" spans="1:7" ht="15" customHeight="1">
      <c r="A2754" t="s">
        <v>2828</v>
      </c>
      <c r="B2754" t="s">
        <v>2829</v>
      </c>
      <c r="C2754" t="s">
        <v>246</v>
      </c>
      <c r="D2754" t="s">
        <v>2830</v>
      </c>
      <c r="E2754" t="s">
        <v>2827</v>
      </c>
      <c r="F2754" t="s">
        <v>38189</v>
      </c>
      <c r="G2754" t="s">
        <v>38312</v>
      </c>
    </row>
    <row r="2755" spans="1:7" ht="15" customHeight="1">
      <c r="A2755" t="s">
        <v>3439</v>
      </c>
      <c r="B2755" t="s">
        <v>3440</v>
      </c>
      <c r="C2755" t="s">
        <v>246</v>
      </c>
      <c r="D2755" t="s">
        <v>3442</v>
      </c>
      <c r="E2755" t="s">
        <v>3438</v>
      </c>
      <c r="F2755" t="s">
        <v>38189</v>
      </c>
      <c r="G2755" t="s">
        <v>38312</v>
      </c>
    </row>
    <row r="2756" spans="1:7" ht="15" customHeight="1">
      <c r="A2756" t="s">
        <v>2515</v>
      </c>
      <c r="B2756" t="s">
        <v>2531</v>
      </c>
      <c r="C2756" t="s">
        <v>246</v>
      </c>
      <c r="D2756" t="s">
        <v>2533</v>
      </c>
      <c r="E2756" t="s">
        <v>2530</v>
      </c>
      <c r="F2756" t="s">
        <v>38189</v>
      </c>
      <c r="G2756" t="s">
        <v>38312</v>
      </c>
    </row>
    <row r="2757" spans="1:7" ht="15" customHeight="1">
      <c r="A2757" t="s">
        <v>4670</v>
      </c>
      <c r="B2757" t="s">
        <v>3812</v>
      </c>
      <c r="C2757" t="s">
        <v>246</v>
      </c>
      <c r="D2757" t="s">
        <v>4690</v>
      </c>
      <c r="E2757" t="s">
        <v>4689</v>
      </c>
      <c r="F2757" t="s">
        <v>38189</v>
      </c>
      <c r="G2757" t="s">
        <v>38312</v>
      </c>
    </row>
    <row r="2758" spans="1:7" ht="15" customHeight="1">
      <c r="A2758" t="s">
        <v>5972</v>
      </c>
      <c r="B2758" t="s">
        <v>20077</v>
      </c>
      <c r="C2758" t="s">
        <v>246</v>
      </c>
      <c r="D2758" t="s">
        <v>22066</v>
      </c>
      <c r="E2758" t="s">
        <v>37390</v>
      </c>
      <c r="F2758" t="s">
        <v>38189</v>
      </c>
      <c r="G2758" t="s">
        <v>38315</v>
      </c>
    </row>
    <row r="2759" spans="1:7" ht="15" customHeight="1">
      <c r="A2759" t="s">
        <v>3864</v>
      </c>
      <c r="B2759" t="s">
        <v>3865</v>
      </c>
      <c r="C2759" t="s">
        <v>246</v>
      </c>
      <c r="D2759" t="s">
        <v>3866</v>
      </c>
      <c r="E2759" t="s">
        <v>3863</v>
      </c>
      <c r="F2759" t="s">
        <v>38317</v>
      </c>
      <c r="G2759" t="s">
        <v>38312</v>
      </c>
    </row>
    <row r="2760" spans="1:7" ht="15" customHeight="1">
      <c r="A2760" t="s">
        <v>4114</v>
      </c>
      <c r="B2760" t="s">
        <v>5257</v>
      </c>
      <c r="C2760" t="s">
        <v>246</v>
      </c>
      <c r="D2760" t="s">
        <v>5258</v>
      </c>
      <c r="E2760" t="s">
        <v>37572</v>
      </c>
      <c r="F2760" t="s">
        <v>38189</v>
      </c>
      <c r="G2760" t="s">
        <v>38312</v>
      </c>
    </row>
    <row r="2761" spans="1:7" ht="15" customHeight="1">
      <c r="A2761" t="s">
        <v>2604</v>
      </c>
      <c r="B2761" t="s">
        <v>6086</v>
      </c>
      <c r="C2761" t="s">
        <v>246</v>
      </c>
      <c r="D2761" t="s">
        <v>6088</v>
      </c>
      <c r="E2761" t="s">
        <v>37540</v>
      </c>
      <c r="F2761" t="s">
        <v>38189</v>
      </c>
      <c r="G2761" t="s">
        <v>38312</v>
      </c>
    </row>
    <row r="2762" spans="1:7" ht="15" customHeight="1">
      <c r="A2762" t="s">
        <v>2896</v>
      </c>
      <c r="B2762" t="s">
        <v>21495</v>
      </c>
      <c r="C2762" t="s">
        <v>21496</v>
      </c>
      <c r="D2762" t="s">
        <v>21498</v>
      </c>
      <c r="E2762" t="s">
        <v>21494</v>
      </c>
      <c r="F2762" t="s">
        <v>38180</v>
      </c>
      <c r="G2762" t="s">
        <v>38309</v>
      </c>
    </row>
    <row r="2763" spans="1:7" ht="15" customHeight="1">
      <c r="A2763" t="s">
        <v>5863</v>
      </c>
      <c r="B2763" t="s">
        <v>21392</v>
      </c>
      <c r="C2763" t="s">
        <v>21393</v>
      </c>
      <c r="D2763" t="s">
        <v>21394</v>
      </c>
      <c r="E2763" t="s">
        <v>21391</v>
      </c>
      <c r="F2763" t="s">
        <v>38180</v>
      </c>
      <c r="G2763" t="s">
        <v>38316</v>
      </c>
    </row>
    <row r="2764" spans="1:7" ht="15" customHeight="1">
      <c r="A2764" t="s">
        <v>4862</v>
      </c>
      <c r="B2764" t="s">
        <v>19588</v>
      </c>
      <c r="C2764" t="s">
        <v>38318</v>
      </c>
      <c r="D2764" t="s">
        <v>19589</v>
      </c>
      <c r="E2764" t="s">
        <v>19587</v>
      </c>
      <c r="F2764" t="s">
        <v>38319</v>
      </c>
      <c r="G2764" t="s">
        <v>38306</v>
      </c>
    </row>
    <row r="2765" spans="1:7" ht="15" customHeight="1">
      <c r="A2765" t="s">
        <v>11190</v>
      </c>
      <c r="B2765" t="s">
        <v>19207</v>
      </c>
      <c r="C2765" t="s">
        <v>256</v>
      </c>
      <c r="D2765" t="s">
        <v>19209</v>
      </c>
      <c r="E2765" t="s">
        <v>19206</v>
      </c>
      <c r="F2765" t="s">
        <v>38191</v>
      </c>
      <c r="G2765" t="s">
        <v>38306</v>
      </c>
    </row>
    <row r="2766" spans="1:7" ht="15" customHeight="1">
      <c r="A2766" t="s">
        <v>19576</v>
      </c>
      <c r="B2766" t="s">
        <v>19577</v>
      </c>
      <c r="C2766" t="s">
        <v>256</v>
      </c>
      <c r="D2766" t="s">
        <v>19579</v>
      </c>
      <c r="E2766" t="s">
        <v>19575</v>
      </c>
      <c r="F2766" t="s">
        <v>38191</v>
      </c>
      <c r="G2766" t="s">
        <v>38306</v>
      </c>
    </row>
    <row r="2767" spans="1:7" ht="15" customHeight="1">
      <c r="A2767" t="s">
        <v>19659</v>
      </c>
      <c r="B2767" t="s">
        <v>19660</v>
      </c>
      <c r="C2767" t="s">
        <v>256</v>
      </c>
      <c r="D2767" t="s">
        <v>19661</v>
      </c>
      <c r="E2767" t="s">
        <v>19658</v>
      </c>
      <c r="F2767" t="s">
        <v>38191</v>
      </c>
      <c r="G2767" t="s">
        <v>38306</v>
      </c>
    </row>
    <row r="2768" spans="1:7" ht="15" customHeight="1">
      <c r="A2768" t="s">
        <v>2515</v>
      </c>
      <c r="B2768" t="s">
        <v>3634</v>
      </c>
      <c r="C2768" t="s">
        <v>256</v>
      </c>
      <c r="D2768" t="s">
        <v>18614</v>
      </c>
      <c r="E2768" t="s">
        <v>18613</v>
      </c>
      <c r="F2768" t="s">
        <v>38191</v>
      </c>
      <c r="G2768" t="s">
        <v>38306</v>
      </c>
    </row>
    <row r="2769" spans="1:7" ht="15" customHeight="1">
      <c r="A2769" t="s">
        <v>2195</v>
      </c>
      <c r="B2769" t="s">
        <v>18913</v>
      </c>
      <c r="C2769" t="s">
        <v>256</v>
      </c>
      <c r="D2769" t="s">
        <v>18915</v>
      </c>
      <c r="E2769" t="s">
        <v>18912</v>
      </c>
      <c r="F2769" t="s">
        <v>38191</v>
      </c>
      <c r="G2769" t="s">
        <v>38306</v>
      </c>
    </row>
    <row r="2770" spans="1:7" ht="15" customHeight="1">
      <c r="A2770" t="s">
        <v>18881</v>
      </c>
      <c r="B2770" t="s">
        <v>18882</v>
      </c>
      <c r="C2770" t="s">
        <v>256</v>
      </c>
      <c r="D2770" t="s">
        <v>18883</v>
      </c>
      <c r="E2770" t="s">
        <v>18880</v>
      </c>
      <c r="F2770" t="s">
        <v>38191</v>
      </c>
      <c r="G2770" t="s">
        <v>38306</v>
      </c>
    </row>
    <row r="2771" spans="1:7" ht="15" customHeight="1">
      <c r="A2771" t="s">
        <v>19703</v>
      </c>
      <c r="B2771" t="s">
        <v>19704</v>
      </c>
      <c r="C2771" t="s">
        <v>256</v>
      </c>
      <c r="D2771" t="s">
        <v>19705</v>
      </c>
      <c r="E2771" t="s">
        <v>37300</v>
      </c>
      <c r="F2771" t="s">
        <v>38191</v>
      </c>
      <c r="G2771" t="s">
        <v>38306</v>
      </c>
    </row>
    <row r="2772" spans="1:7" ht="15" customHeight="1">
      <c r="A2772" t="s">
        <v>19032</v>
      </c>
      <c r="B2772" t="s">
        <v>19033</v>
      </c>
      <c r="C2772" t="s">
        <v>256</v>
      </c>
      <c r="D2772" t="s">
        <v>19034</v>
      </c>
      <c r="E2772" t="s">
        <v>19031</v>
      </c>
      <c r="F2772" t="s">
        <v>38191</v>
      </c>
      <c r="G2772" t="s">
        <v>38306</v>
      </c>
    </row>
    <row r="2773" spans="1:7" ht="15" customHeight="1">
      <c r="A2773" t="s">
        <v>3502</v>
      </c>
      <c r="B2773" t="s">
        <v>18943</v>
      </c>
      <c r="C2773" t="s">
        <v>256</v>
      </c>
      <c r="D2773" t="s">
        <v>18944</v>
      </c>
      <c r="E2773" t="s">
        <v>38320</v>
      </c>
      <c r="F2773" t="s">
        <v>38191</v>
      </c>
      <c r="G2773" t="s">
        <v>38306</v>
      </c>
    </row>
    <row r="2774" spans="1:7" ht="15" customHeight="1">
      <c r="A2774" t="s">
        <v>11663</v>
      </c>
      <c r="B2774" t="s">
        <v>19071</v>
      </c>
      <c r="C2774" t="s">
        <v>256</v>
      </c>
      <c r="D2774" t="s">
        <v>19073</v>
      </c>
      <c r="E2774" t="s">
        <v>19070</v>
      </c>
      <c r="F2774" t="s">
        <v>38191</v>
      </c>
      <c r="G2774" t="s">
        <v>38306</v>
      </c>
    </row>
    <row r="2775" spans="1:7" ht="15" customHeight="1">
      <c r="A2775" t="s">
        <v>19694</v>
      </c>
      <c r="B2775" t="s">
        <v>14539</v>
      </c>
      <c r="C2775" t="s">
        <v>256</v>
      </c>
      <c r="D2775" t="s">
        <v>19695</v>
      </c>
      <c r="E2775" t="s">
        <v>19693</v>
      </c>
      <c r="F2775" t="s">
        <v>38191</v>
      </c>
      <c r="G2775" t="s">
        <v>38306</v>
      </c>
    </row>
    <row r="2776" spans="1:7" ht="15" customHeight="1">
      <c r="A2776" t="s">
        <v>19642</v>
      </c>
      <c r="B2776" t="s">
        <v>19643</v>
      </c>
      <c r="C2776" t="s">
        <v>256</v>
      </c>
      <c r="D2776" t="s">
        <v>19644</v>
      </c>
      <c r="E2776" t="s">
        <v>19641</v>
      </c>
      <c r="F2776" t="s">
        <v>38191</v>
      </c>
      <c r="G2776" t="s">
        <v>38306</v>
      </c>
    </row>
    <row r="2777" spans="1:7" ht="15" customHeight="1">
      <c r="A2777" t="s">
        <v>3589</v>
      </c>
      <c r="B2777" t="s">
        <v>6388</v>
      </c>
      <c r="C2777" t="s">
        <v>156</v>
      </c>
      <c r="D2777" t="s">
        <v>6390</v>
      </c>
      <c r="E2777" t="s">
        <v>37347</v>
      </c>
      <c r="F2777" t="s">
        <v>38192</v>
      </c>
      <c r="G2777" t="s">
        <v>38312</v>
      </c>
    </row>
    <row r="2778" spans="1:7" ht="15" customHeight="1">
      <c r="A2778" t="s">
        <v>4873</v>
      </c>
      <c r="B2778" t="s">
        <v>4874</v>
      </c>
      <c r="C2778" t="s">
        <v>156</v>
      </c>
      <c r="D2778" t="s">
        <v>4876</v>
      </c>
      <c r="E2778" t="s">
        <v>37367</v>
      </c>
      <c r="F2778" t="s">
        <v>38192</v>
      </c>
      <c r="G2778" t="s">
        <v>38312</v>
      </c>
    </row>
    <row r="2779" spans="1:7" ht="15" customHeight="1">
      <c r="A2779" t="s">
        <v>4075</v>
      </c>
      <c r="B2779" t="s">
        <v>4076</v>
      </c>
      <c r="C2779" t="s">
        <v>156</v>
      </c>
      <c r="D2779" t="s">
        <v>4078</v>
      </c>
      <c r="E2779" t="s">
        <v>4074</v>
      </c>
      <c r="F2779" t="s">
        <v>38192</v>
      </c>
      <c r="G2779" t="s">
        <v>38312</v>
      </c>
    </row>
    <row r="2780" spans="1:7" ht="15" customHeight="1">
      <c r="A2780" t="s">
        <v>4114</v>
      </c>
      <c r="B2780" t="s">
        <v>5295</v>
      </c>
      <c r="C2780" t="s">
        <v>156</v>
      </c>
      <c r="D2780" t="s">
        <v>5297</v>
      </c>
      <c r="E2780" t="s">
        <v>37568</v>
      </c>
      <c r="F2780" t="s">
        <v>38192</v>
      </c>
      <c r="G2780" t="s">
        <v>38312</v>
      </c>
    </row>
    <row r="2781" spans="1:7" ht="15" customHeight="1">
      <c r="A2781" t="s">
        <v>3248</v>
      </c>
      <c r="B2781" t="s">
        <v>2430</v>
      </c>
      <c r="C2781" t="s">
        <v>156</v>
      </c>
      <c r="D2781" t="s">
        <v>21972</v>
      </c>
      <c r="E2781" t="s">
        <v>37332</v>
      </c>
      <c r="F2781" t="s">
        <v>38192</v>
      </c>
      <c r="G2781" t="s">
        <v>38315</v>
      </c>
    </row>
    <row r="2782" spans="1:7" ht="15" customHeight="1">
      <c r="A2782" t="s">
        <v>3945</v>
      </c>
      <c r="B2782" t="s">
        <v>5298</v>
      </c>
      <c r="C2782" t="s">
        <v>156</v>
      </c>
      <c r="D2782" t="s">
        <v>5300</v>
      </c>
      <c r="E2782" t="s">
        <v>37612</v>
      </c>
      <c r="F2782" t="s">
        <v>38192</v>
      </c>
      <c r="G2782" t="s">
        <v>38312</v>
      </c>
    </row>
    <row r="2783" spans="1:7" ht="15" customHeight="1">
      <c r="A2783" t="s">
        <v>4346</v>
      </c>
      <c r="B2783" t="s">
        <v>6434</v>
      </c>
      <c r="C2783" t="s">
        <v>156</v>
      </c>
      <c r="D2783" t="s">
        <v>6435</v>
      </c>
      <c r="E2783" t="s">
        <v>37506</v>
      </c>
      <c r="F2783" t="s">
        <v>38192</v>
      </c>
      <c r="G2783" t="s">
        <v>38312</v>
      </c>
    </row>
    <row r="2784" spans="1:7" ht="15" customHeight="1">
      <c r="A2784" t="s">
        <v>5285</v>
      </c>
      <c r="B2784" t="s">
        <v>5286</v>
      </c>
      <c r="C2784" t="s">
        <v>156</v>
      </c>
      <c r="D2784" t="s">
        <v>5288</v>
      </c>
      <c r="E2784" t="s">
        <v>37327</v>
      </c>
      <c r="F2784" t="s">
        <v>38192</v>
      </c>
      <c r="G2784" t="s">
        <v>38312</v>
      </c>
    </row>
    <row r="2785" spans="1:7" ht="15" customHeight="1">
      <c r="A2785" t="s">
        <v>5306</v>
      </c>
      <c r="B2785" t="s">
        <v>2918</v>
      </c>
      <c r="C2785" t="s">
        <v>156</v>
      </c>
      <c r="D2785" t="s">
        <v>5308</v>
      </c>
      <c r="E2785" t="s">
        <v>37542</v>
      </c>
      <c r="F2785" t="s">
        <v>38192</v>
      </c>
      <c r="G2785" t="s">
        <v>38312</v>
      </c>
    </row>
    <row r="2786" spans="1:7" ht="15" customHeight="1">
      <c r="A2786" t="s">
        <v>3517</v>
      </c>
      <c r="B2786" t="s">
        <v>22068</v>
      </c>
      <c r="C2786" t="s">
        <v>156</v>
      </c>
      <c r="D2786" t="s">
        <v>22070</v>
      </c>
      <c r="E2786" t="s">
        <v>37359</v>
      </c>
      <c r="F2786" t="s">
        <v>38192</v>
      </c>
      <c r="G2786" t="s">
        <v>38315</v>
      </c>
    </row>
    <row r="2787" spans="1:7" ht="15" customHeight="1">
      <c r="A2787" t="s">
        <v>2881</v>
      </c>
      <c r="B2787" t="s">
        <v>2882</v>
      </c>
      <c r="C2787" t="s">
        <v>156</v>
      </c>
      <c r="D2787" t="s">
        <v>2884</v>
      </c>
      <c r="E2787" t="s">
        <v>2880</v>
      </c>
      <c r="F2787" t="s">
        <v>38192</v>
      </c>
      <c r="G2787" t="s">
        <v>38312</v>
      </c>
    </row>
    <row r="2788" spans="1:7" ht="15" customHeight="1">
      <c r="A2788" t="s">
        <v>5004</v>
      </c>
      <c r="B2788" t="s">
        <v>6475</v>
      </c>
      <c r="C2788" t="s">
        <v>156</v>
      </c>
      <c r="D2788" t="s">
        <v>6476</v>
      </c>
      <c r="E2788" t="s">
        <v>37336</v>
      </c>
      <c r="F2788" t="s">
        <v>38192</v>
      </c>
      <c r="G2788" t="s">
        <v>38312</v>
      </c>
    </row>
    <row r="2789" spans="1:7" ht="15" customHeight="1">
      <c r="A2789" t="s">
        <v>4415</v>
      </c>
      <c r="B2789" t="s">
        <v>5293</v>
      </c>
      <c r="C2789" t="s">
        <v>156</v>
      </c>
      <c r="D2789" t="s">
        <v>5294</v>
      </c>
      <c r="E2789" t="s">
        <v>37490</v>
      </c>
      <c r="F2789" t="s">
        <v>38192</v>
      </c>
      <c r="G2789" t="s">
        <v>38312</v>
      </c>
    </row>
    <row r="2790" spans="1:7" ht="15" customHeight="1">
      <c r="A2790" t="s">
        <v>3057</v>
      </c>
      <c r="B2790" t="s">
        <v>3058</v>
      </c>
      <c r="C2790" t="s">
        <v>156</v>
      </c>
      <c r="D2790" t="s">
        <v>3060</v>
      </c>
      <c r="E2790" t="s">
        <v>37450</v>
      </c>
      <c r="F2790" t="s">
        <v>38192</v>
      </c>
      <c r="G2790" t="s">
        <v>38312</v>
      </c>
    </row>
    <row r="2791" spans="1:7" ht="15" customHeight="1">
      <c r="A2791" t="s">
        <v>2887</v>
      </c>
      <c r="B2791" t="s">
        <v>4699</v>
      </c>
      <c r="C2791" t="s">
        <v>156</v>
      </c>
      <c r="D2791" t="s">
        <v>5305</v>
      </c>
      <c r="E2791" t="s">
        <v>37397</v>
      </c>
      <c r="F2791" t="s">
        <v>38192</v>
      </c>
      <c r="G2791" t="s">
        <v>38312</v>
      </c>
    </row>
    <row r="2792" spans="1:7" ht="15" customHeight="1">
      <c r="A2792" t="s">
        <v>3735</v>
      </c>
      <c r="B2792" t="s">
        <v>3745</v>
      </c>
      <c r="C2792" t="s">
        <v>156</v>
      </c>
      <c r="D2792" t="s">
        <v>3746</v>
      </c>
      <c r="E2792" t="s">
        <v>3744</v>
      </c>
      <c r="F2792" t="s">
        <v>38192</v>
      </c>
      <c r="G2792" t="s">
        <v>38312</v>
      </c>
    </row>
    <row r="2793" spans="1:7" ht="15" customHeight="1">
      <c r="A2793" t="s">
        <v>5301</v>
      </c>
      <c r="B2793" t="s">
        <v>5302</v>
      </c>
      <c r="C2793" t="s">
        <v>156</v>
      </c>
      <c r="D2793" t="s">
        <v>5303</v>
      </c>
      <c r="E2793" t="s">
        <v>37356</v>
      </c>
      <c r="F2793" t="s">
        <v>38192</v>
      </c>
      <c r="G2793" t="s">
        <v>38312</v>
      </c>
    </row>
    <row r="2794" spans="1:7" ht="15" customHeight="1">
      <c r="A2794" t="s">
        <v>3467</v>
      </c>
      <c r="B2794" t="s">
        <v>3468</v>
      </c>
      <c r="C2794" t="s">
        <v>156</v>
      </c>
      <c r="D2794" t="s">
        <v>3470</v>
      </c>
      <c r="E2794" t="s">
        <v>3466</v>
      </c>
      <c r="F2794" t="s">
        <v>38192</v>
      </c>
      <c r="G2794" t="s">
        <v>38312</v>
      </c>
    </row>
    <row r="2795" spans="1:7" ht="15" customHeight="1">
      <c r="A2795" t="s">
        <v>5289</v>
      </c>
      <c r="B2795" t="s">
        <v>5290</v>
      </c>
      <c r="C2795" t="s">
        <v>156</v>
      </c>
      <c r="D2795" t="s">
        <v>5292</v>
      </c>
      <c r="E2795" t="s">
        <v>37371</v>
      </c>
      <c r="F2795" t="s">
        <v>38192</v>
      </c>
      <c r="G2795" t="s">
        <v>38312</v>
      </c>
    </row>
    <row r="2796" spans="1:7" ht="15" customHeight="1">
      <c r="A2796" t="s">
        <v>4931</v>
      </c>
      <c r="B2796" t="s">
        <v>20244</v>
      </c>
      <c r="C2796" t="s">
        <v>20245</v>
      </c>
      <c r="D2796" t="s">
        <v>20246</v>
      </c>
      <c r="E2796" t="s">
        <v>20243</v>
      </c>
      <c r="F2796" t="s">
        <v>38180</v>
      </c>
      <c r="G2796" t="s">
        <v>38316</v>
      </c>
    </row>
    <row r="2797" spans="1:7" ht="15" customHeight="1">
      <c r="A2797" t="s">
        <v>20319</v>
      </c>
      <c r="B2797" t="s">
        <v>20320</v>
      </c>
      <c r="C2797" t="s">
        <v>20321</v>
      </c>
      <c r="D2797" t="s">
        <v>20323</v>
      </c>
      <c r="E2797" t="s">
        <v>20318</v>
      </c>
      <c r="F2797" t="s">
        <v>38180</v>
      </c>
      <c r="G2797" t="s">
        <v>38316</v>
      </c>
    </row>
    <row r="2798" spans="1:7" ht="15" customHeight="1">
      <c r="A2798" t="s">
        <v>3415</v>
      </c>
      <c r="B2798" t="s">
        <v>8230</v>
      </c>
      <c r="C2798" t="s">
        <v>20996</v>
      </c>
      <c r="D2798" t="s">
        <v>20997</v>
      </c>
      <c r="E2798" t="s">
        <v>20995</v>
      </c>
      <c r="F2798" t="s">
        <v>38180</v>
      </c>
      <c r="G2798" t="s">
        <v>38316</v>
      </c>
    </row>
    <row r="2799" spans="1:7" ht="15" customHeight="1">
      <c r="A2799" t="s">
        <v>3769</v>
      </c>
      <c r="B2799" t="s">
        <v>21940</v>
      </c>
      <c r="C2799" t="s">
        <v>455</v>
      </c>
      <c r="D2799" t="s">
        <v>38321</v>
      </c>
      <c r="E2799" t="s">
        <v>38322</v>
      </c>
      <c r="F2799" t="s">
        <v>38194</v>
      </c>
      <c r="G2799" t="s">
        <v>38309</v>
      </c>
    </row>
    <row r="2800" spans="1:7" ht="15" customHeight="1">
      <c r="A2800" t="s">
        <v>20794</v>
      </c>
      <c r="B2800" t="s">
        <v>20795</v>
      </c>
      <c r="C2800" t="s">
        <v>1664</v>
      </c>
      <c r="D2800" t="s">
        <v>20797</v>
      </c>
      <c r="E2800" t="s">
        <v>20793</v>
      </c>
      <c r="F2800" t="s">
        <v>38180</v>
      </c>
      <c r="G2800" t="s">
        <v>38316</v>
      </c>
    </row>
    <row r="2801" spans="1:7" ht="15" customHeight="1">
      <c r="A2801" t="s">
        <v>21111</v>
      </c>
      <c r="B2801" t="s">
        <v>21112</v>
      </c>
      <c r="C2801" t="s">
        <v>1664</v>
      </c>
      <c r="D2801" t="s">
        <v>21113</v>
      </c>
      <c r="E2801" t="s">
        <v>21110</v>
      </c>
      <c r="F2801" t="s">
        <v>38180</v>
      </c>
      <c r="G2801" t="s">
        <v>38316</v>
      </c>
    </row>
    <row r="2802" spans="1:7" ht="15" customHeight="1">
      <c r="A2802" t="s">
        <v>21401</v>
      </c>
      <c r="B2802" t="s">
        <v>21402</v>
      </c>
      <c r="C2802" t="s">
        <v>1664</v>
      </c>
      <c r="D2802" t="s">
        <v>21403</v>
      </c>
      <c r="E2802" t="s">
        <v>21400</v>
      </c>
      <c r="F2802" t="s">
        <v>38180</v>
      </c>
      <c r="G2802" t="s">
        <v>38316</v>
      </c>
    </row>
    <row r="2803" spans="1:7" ht="15" customHeight="1">
      <c r="A2803" t="s">
        <v>9040</v>
      </c>
      <c r="B2803" t="s">
        <v>21364</v>
      </c>
      <c r="C2803" t="s">
        <v>1664</v>
      </c>
      <c r="D2803" t="s">
        <v>21365</v>
      </c>
      <c r="E2803" t="s">
        <v>21363</v>
      </c>
      <c r="F2803" t="s">
        <v>38180</v>
      </c>
      <c r="G2803" t="s">
        <v>38316</v>
      </c>
    </row>
    <row r="2804" spans="1:7" ht="15" customHeight="1">
      <c r="A2804" t="s">
        <v>3896</v>
      </c>
      <c r="B2804" t="s">
        <v>20784</v>
      </c>
      <c r="C2804" t="s">
        <v>1664</v>
      </c>
      <c r="D2804" t="s">
        <v>20786</v>
      </c>
      <c r="E2804" t="s">
        <v>20783</v>
      </c>
      <c r="F2804" t="s">
        <v>38180</v>
      </c>
      <c r="G2804" t="s">
        <v>38316</v>
      </c>
    </row>
    <row r="2805" spans="1:7" ht="15" customHeight="1">
      <c r="A2805" t="s">
        <v>21371</v>
      </c>
      <c r="B2805" t="s">
        <v>21372</v>
      </c>
      <c r="C2805" t="s">
        <v>1664</v>
      </c>
      <c r="D2805" t="s">
        <v>21374</v>
      </c>
      <c r="E2805" t="s">
        <v>21370</v>
      </c>
      <c r="F2805" t="s">
        <v>38180</v>
      </c>
      <c r="G2805" t="s">
        <v>38316</v>
      </c>
    </row>
    <row r="2806" spans="1:7" ht="15" customHeight="1">
      <c r="A2806" t="s">
        <v>7180</v>
      </c>
      <c r="B2806" t="s">
        <v>21016</v>
      </c>
      <c r="C2806" t="s">
        <v>1664</v>
      </c>
      <c r="D2806" t="s">
        <v>21018</v>
      </c>
      <c r="E2806" t="s">
        <v>21015</v>
      </c>
      <c r="F2806" t="s">
        <v>38180</v>
      </c>
      <c r="G2806" t="s">
        <v>38316</v>
      </c>
    </row>
    <row r="2807" spans="1:7" ht="15" customHeight="1">
      <c r="A2807" t="s">
        <v>5389</v>
      </c>
      <c r="B2807" t="s">
        <v>20198</v>
      </c>
      <c r="C2807" t="s">
        <v>1664</v>
      </c>
      <c r="D2807" t="s">
        <v>20200</v>
      </c>
      <c r="E2807" t="s">
        <v>20197</v>
      </c>
      <c r="F2807" t="s">
        <v>38180</v>
      </c>
      <c r="G2807" t="s">
        <v>38316</v>
      </c>
    </row>
    <row r="2808" spans="1:7" ht="15" customHeight="1">
      <c r="A2808" t="s">
        <v>12004</v>
      </c>
      <c r="B2808" t="s">
        <v>6792</v>
      </c>
      <c r="C2808" t="s">
        <v>1664</v>
      </c>
      <c r="D2808" t="s">
        <v>20897</v>
      </c>
      <c r="E2808" t="s">
        <v>20895</v>
      </c>
      <c r="F2808" t="s">
        <v>38180</v>
      </c>
      <c r="G2808" t="s">
        <v>38316</v>
      </c>
    </row>
    <row r="2809" spans="1:7" ht="15" customHeight="1">
      <c r="A2809" t="s">
        <v>11036</v>
      </c>
      <c r="B2809" t="s">
        <v>20596</v>
      </c>
      <c r="C2809" t="s">
        <v>1664</v>
      </c>
      <c r="D2809" t="s">
        <v>20598</v>
      </c>
      <c r="E2809" t="s">
        <v>20595</v>
      </c>
      <c r="F2809" t="s">
        <v>38180</v>
      </c>
      <c r="G2809" t="s">
        <v>38316</v>
      </c>
    </row>
    <row r="2810" spans="1:7" ht="15" customHeight="1">
      <c r="A2810" t="s">
        <v>3896</v>
      </c>
      <c r="B2810" t="s">
        <v>21198</v>
      </c>
      <c r="C2810" t="s">
        <v>1664</v>
      </c>
      <c r="D2810" t="s">
        <v>21200</v>
      </c>
      <c r="E2810" t="s">
        <v>21197</v>
      </c>
      <c r="F2810" t="s">
        <v>38180</v>
      </c>
      <c r="G2810" t="s">
        <v>38316</v>
      </c>
    </row>
    <row r="2811" spans="1:7" ht="15" customHeight="1">
      <c r="A2811" t="s">
        <v>2330</v>
      </c>
      <c r="B2811" t="s">
        <v>2972</v>
      </c>
      <c r="C2811" t="s">
        <v>1664</v>
      </c>
      <c r="D2811" t="s">
        <v>21339</v>
      </c>
      <c r="E2811" t="s">
        <v>21337</v>
      </c>
      <c r="F2811" t="s">
        <v>38180</v>
      </c>
      <c r="G2811" t="s">
        <v>38316</v>
      </c>
    </row>
    <row r="2812" spans="1:7" ht="15" customHeight="1">
      <c r="A2812" t="s">
        <v>3843</v>
      </c>
      <c r="B2812" t="s">
        <v>20813</v>
      </c>
      <c r="C2812" t="s">
        <v>1664</v>
      </c>
      <c r="D2812" t="s">
        <v>20815</v>
      </c>
      <c r="E2812" t="s">
        <v>20812</v>
      </c>
      <c r="F2812" t="s">
        <v>38180</v>
      </c>
      <c r="G2812" t="s">
        <v>38316</v>
      </c>
    </row>
    <row r="2813" spans="1:7" ht="15" customHeight="1">
      <c r="A2813" t="s">
        <v>2700</v>
      </c>
      <c r="B2813" t="s">
        <v>21205</v>
      </c>
      <c r="C2813" t="s">
        <v>1664</v>
      </c>
      <c r="D2813" t="s">
        <v>21207</v>
      </c>
      <c r="E2813" t="s">
        <v>21204</v>
      </c>
      <c r="F2813" t="s">
        <v>38180</v>
      </c>
      <c r="G2813" t="s">
        <v>38316</v>
      </c>
    </row>
    <row r="2814" spans="1:7" ht="15" customHeight="1">
      <c r="A2814" t="s">
        <v>7105</v>
      </c>
      <c r="B2814" t="s">
        <v>5315</v>
      </c>
      <c r="C2814" t="s">
        <v>1664</v>
      </c>
      <c r="D2814" t="s">
        <v>20177</v>
      </c>
      <c r="E2814" t="s">
        <v>20175</v>
      </c>
      <c r="F2814" t="s">
        <v>38180</v>
      </c>
      <c r="G2814" t="s">
        <v>38316</v>
      </c>
    </row>
    <row r="2815" spans="1:7" ht="15" customHeight="1">
      <c r="A2815" t="s">
        <v>10331</v>
      </c>
      <c r="B2815" t="s">
        <v>13888</v>
      </c>
      <c r="C2815" t="s">
        <v>1664</v>
      </c>
      <c r="D2815" t="s">
        <v>20328</v>
      </c>
      <c r="E2815" t="s">
        <v>20326</v>
      </c>
      <c r="F2815" t="s">
        <v>38180</v>
      </c>
      <c r="G2815" t="s">
        <v>38316</v>
      </c>
    </row>
    <row r="2816" spans="1:7" ht="15" customHeight="1">
      <c r="A2816" t="s">
        <v>21458</v>
      </c>
      <c r="B2816" t="s">
        <v>2829</v>
      </c>
      <c r="C2816" t="s">
        <v>1664</v>
      </c>
      <c r="D2816" t="s">
        <v>21460</v>
      </c>
      <c r="E2816" t="s">
        <v>21457</v>
      </c>
      <c r="F2816" t="s">
        <v>38180</v>
      </c>
      <c r="G2816" t="s">
        <v>38316</v>
      </c>
    </row>
    <row r="2817" spans="1:7" ht="15" customHeight="1">
      <c r="A2817" t="s">
        <v>5547</v>
      </c>
      <c r="B2817" t="s">
        <v>3735</v>
      </c>
      <c r="C2817" t="s">
        <v>1664</v>
      </c>
      <c r="D2817" t="s">
        <v>20386</v>
      </c>
      <c r="E2817" t="s">
        <v>20384</v>
      </c>
      <c r="F2817" t="s">
        <v>38180</v>
      </c>
      <c r="G2817" t="s">
        <v>38316</v>
      </c>
    </row>
    <row r="2818" spans="1:7" ht="15" customHeight="1">
      <c r="A2818" t="s">
        <v>5547</v>
      </c>
      <c r="B2818" t="s">
        <v>20388</v>
      </c>
      <c r="C2818" t="s">
        <v>1664</v>
      </c>
      <c r="D2818" t="s">
        <v>20389</v>
      </c>
      <c r="E2818" t="s">
        <v>20387</v>
      </c>
      <c r="F2818" t="s">
        <v>38180</v>
      </c>
      <c r="G2818" t="s">
        <v>38316</v>
      </c>
    </row>
    <row r="2819" spans="1:7" ht="15" customHeight="1">
      <c r="A2819" t="s">
        <v>5883</v>
      </c>
      <c r="B2819" t="s">
        <v>21435</v>
      </c>
      <c r="C2819" t="s">
        <v>1664</v>
      </c>
      <c r="D2819" t="s">
        <v>21436</v>
      </c>
      <c r="E2819" t="s">
        <v>21434</v>
      </c>
      <c r="F2819" t="s">
        <v>38180</v>
      </c>
      <c r="G2819" t="s">
        <v>38316</v>
      </c>
    </row>
    <row r="2820" spans="1:7" ht="15" customHeight="1">
      <c r="A2820" t="s">
        <v>11945</v>
      </c>
      <c r="B2820" t="s">
        <v>20872</v>
      </c>
      <c r="C2820" t="s">
        <v>1664</v>
      </c>
      <c r="D2820" t="s">
        <v>20874</v>
      </c>
      <c r="E2820" t="s">
        <v>20871</v>
      </c>
      <c r="F2820" t="s">
        <v>38180</v>
      </c>
      <c r="G2820" t="s">
        <v>38316</v>
      </c>
    </row>
    <row r="2821" spans="1:7" ht="15" customHeight="1">
      <c r="A2821" t="s">
        <v>5389</v>
      </c>
      <c r="B2821" t="s">
        <v>20203</v>
      </c>
      <c r="C2821" t="s">
        <v>1664</v>
      </c>
      <c r="D2821" t="s">
        <v>20205</v>
      </c>
      <c r="E2821" t="s">
        <v>20202</v>
      </c>
      <c r="F2821" t="s">
        <v>38180</v>
      </c>
      <c r="G2821" t="s">
        <v>38316</v>
      </c>
    </row>
    <row r="2822" spans="1:7" ht="15" customHeight="1">
      <c r="A2822" t="s">
        <v>5004</v>
      </c>
      <c r="B2822" t="s">
        <v>20218</v>
      </c>
      <c r="C2822" t="s">
        <v>1664</v>
      </c>
      <c r="D2822" t="s">
        <v>20219</v>
      </c>
      <c r="E2822" t="s">
        <v>20217</v>
      </c>
      <c r="F2822" t="s">
        <v>38180</v>
      </c>
      <c r="G2822" t="s">
        <v>38316</v>
      </c>
    </row>
    <row r="2823" spans="1:7" ht="15" customHeight="1">
      <c r="A2823" t="s">
        <v>3729</v>
      </c>
      <c r="B2823" t="s">
        <v>5678</v>
      </c>
      <c r="C2823" t="s">
        <v>1664</v>
      </c>
      <c r="D2823" t="s">
        <v>20853</v>
      </c>
      <c r="E2823" t="s">
        <v>20851</v>
      </c>
      <c r="F2823" t="s">
        <v>38180</v>
      </c>
      <c r="G2823" t="s">
        <v>38316</v>
      </c>
    </row>
    <row r="2824" spans="1:7" ht="15" customHeight="1">
      <c r="A2824" t="s">
        <v>20979</v>
      </c>
      <c r="B2824" t="s">
        <v>20980</v>
      </c>
      <c r="C2824" t="s">
        <v>1664</v>
      </c>
      <c r="D2824" t="s">
        <v>20981</v>
      </c>
      <c r="E2824" t="s">
        <v>20978</v>
      </c>
      <c r="F2824" t="s">
        <v>38180</v>
      </c>
      <c r="G2824" t="s">
        <v>38316</v>
      </c>
    </row>
    <row r="2825" spans="1:7" ht="15" customHeight="1">
      <c r="A2825" t="s">
        <v>2379</v>
      </c>
      <c r="B2825" t="s">
        <v>21329</v>
      </c>
      <c r="C2825" t="s">
        <v>1664</v>
      </c>
      <c r="D2825" t="s">
        <v>21331</v>
      </c>
      <c r="E2825" t="s">
        <v>21328</v>
      </c>
      <c r="F2825" t="s">
        <v>38180</v>
      </c>
      <c r="G2825" t="s">
        <v>38316</v>
      </c>
    </row>
    <row r="2826" spans="1:7" ht="15" customHeight="1">
      <c r="A2826" t="s">
        <v>21371</v>
      </c>
      <c r="B2826" t="s">
        <v>21376</v>
      </c>
      <c r="C2826" t="s">
        <v>1664</v>
      </c>
      <c r="D2826" t="s">
        <v>21377</v>
      </c>
      <c r="E2826" t="s">
        <v>21375</v>
      </c>
      <c r="F2826" t="s">
        <v>38180</v>
      </c>
      <c r="G2826" t="s">
        <v>38316</v>
      </c>
    </row>
    <row r="2827" spans="1:7" ht="15" customHeight="1">
      <c r="A2827" t="s">
        <v>4519</v>
      </c>
      <c r="B2827" t="s">
        <v>20480</v>
      </c>
      <c r="C2827" t="s">
        <v>1664</v>
      </c>
      <c r="D2827" t="s">
        <v>20482</v>
      </c>
      <c r="E2827" t="s">
        <v>20479</v>
      </c>
      <c r="F2827" t="s">
        <v>38180</v>
      </c>
      <c r="G2827" t="s">
        <v>38316</v>
      </c>
    </row>
    <row r="2828" spans="1:7" ht="15" customHeight="1">
      <c r="A2828" t="s">
        <v>2604</v>
      </c>
      <c r="B2828" t="s">
        <v>3812</v>
      </c>
      <c r="C2828" t="s">
        <v>1664</v>
      </c>
      <c r="D2828" t="s">
        <v>21243</v>
      </c>
      <c r="E2828" t="s">
        <v>21241</v>
      </c>
      <c r="F2828" t="s">
        <v>38180</v>
      </c>
      <c r="G2828" t="s">
        <v>38316</v>
      </c>
    </row>
    <row r="2829" spans="1:7" ht="15" customHeight="1">
      <c r="A2829" t="s">
        <v>20799</v>
      </c>
      <c r="B2829" t="s">
        <v>20800</v>
      </c>
      <c r="C2829" t="s">
        <v>1664</v>
      </c>
      <c r="D2829" t="s">
        <v>20802</v>
      </c>
      <c r="E2829" t="s">
        <v>20798</v>
      </c>
      <c r="F2829" t="s">
        <v>38180</v>
      </c>
      <c r="G2829" t="s">
        <v>38316</v>
      </c>
    </row>
    <row r="2830" spans="1:7" ht="15" customHeight="1">
      <c r="A2830" t="s">
        <v>9639</v>
      </c>
      <c r="B2830" t="s">
        <v>6643</v>
      </c>
      <c r="C2830" t="s">
        <v>1664</v>
      </c>
      <c r="D2830" t="s">
        <v>20398</v>
      </c>
      <c r="E2830" t="s">
        <v>20396</v>
      </c>
      <c r="F2830" t="s">
        <v>38180</v>
      </c>
      <c r="G2830" t="s">
        <v>38316</v>
      </c>
    </row>
    <row r="2831" spans="1:7" ht="15" customHeight="1">
      <c r="A2831" t="s">
        <v>7708</v>
      </c>
      <c r="B2831" t="s">
        <v>20698</v>
      </c>
      <c r="C2831" t="s">
        <v>1664</v>
      </c>
      <c r="D2831" t="s">
        <v>20700</v>
      </c>
      <c r="E2831" t="s">
        <v>20697</v>
      </c>
      <c r="F2831" t="s">
        <v>38180</v>
      </c>
      <c r="G2831" t="s">
        <v>38316</v>
      </c>
    </row>
    <row r="2832" spans="1:7" ht="15" customHeight="1">
      <c r="A2832" t="s">
        <v>5784</v>
      </c>
      <c r="B2832" t="s">
        <v>21105</v>
      </c>
      <c r="C2832" t="s">
        <v>1664</v>
      </c>
      <c r="D2832" t="s">
        <v>21106</v>
      </c>
      <c r="E2832" t="s">
        <v>21104</v>
      </c>
      <c r="F2832" t="s">
        <v>38180</v>
      </c>
      <c r="G2832" t="s">
        <v>38316</v>
      </c>
    </row>
    <row r="2833" spans="1:7" ht="15" customHeight="1">
      <c r="A2833" t="s">
        <v>6877</v>
      </c>
      <c r="B2833" t="s">
        <v>20292</v>
      </c>
      <c r="C2833" t="s">
        <v>1664</v>
      </c>
      <c r="D2833" t="s">
        <v>20293</v>
      </c>
      <c r="E2833" t="s">
        <v>20291</v>
      </c>
      <c r="F2833" t="s">
        <v>38180</v>
      </c>
      <c r="G2833" t="s">
        <v>38316</v>
      </c>
    </row>
    <row r="2834" spans="1:7" ht="15" customHeight="1">
      <c r="A2834" t="s">
        <v>10065</v>
      </c>
      <c r="B2834" t="s">
        <v>20893</v>
      </c>
      <c r="C2834" t="s">
        <v>1664</v>
      </c>
      <c r="D2834" t="s">
        <v>20894</v>
      </c>
      <c r="E2834" t="s">
        <v>20892</v>
      </c>
      <c r="F2834" t="s">
        <v>38180</v>
      </c>
      <c r="G2834" t="s">
        <v>38316</v>
      </c>
    </row>
    <row r="2835" spans="1:7" ht="15" customHeight="1">
      <c r="A2835" t="s">
        <v>5168</v>
      </c>
      <c r="B2835" t="s">
        <v>20155</v>
      </c>
      <c r="C2835" t="s">
        <v>1664</v>
      </c>
      <c r="D2835" t="s">
        <v>20157</v>
      </c>
      <c r="E2835" t="s">
        <v>20154</v>
      </c>
      <c r="F2835" t="s">
        <v>38180</v>
      </c>
      <c r="G2835" t="s">
        <v>38316</v>
      </c>
    </row>
    <row r="2836" spans="1:7" ht="15" customHeight="1">
      <c r="A2836" t="s">
        <v>3778</v>
      </c>
      <c r="B2836" t="s">
        <v>20837</v>
      </c>
      <c r="C2836" t="s">
        <v>1664</v>
      </c>
      <c r="D2836" t="s">
        <v>20838</v>
      </c>
      <c r="E2836" t="s">
        <v>20836</v>
      </c>
      <c r="F2836" t="s">
        <v>38180</v>
      </c>
      <c r="G2836" t="s">
        <v>38316</v>
      </c>
    </row>
    <row r="2837" spans="1:7" ht="15" customHeight="1">
      <c r="A2837" t="s">
        <v>3176</v>
      </c>
      <c r="B2837" t="s">
        <v>3356</v>
      </c>
      <c r="C2837" t="s">
        <v>1664</v>
      </c>
      <c r="D2837" t="s">
        <v>21052</v>
      </c>
      <c r="E2837" t="s">
        <v>21051</v>
      </c>
      <c r="F2837" t="s">
        <v>38180</v>
      </c>
      <c r="G2837" t="s">
        <v>38316</v>
      </c>
    </row>
    <row r="2838" spans="1:7" ht="15" customHeight="1">
      <c r="A2838" t="s">
        <v>16411</v>
      </c>
      <c r="B2838" t="s">
        <v>20926</v>
      </c>
      <c r="C2838" t="s">
        <v>1664</v>
      </c>
      <c r="D2838" t="s">
        <v>20927</v>
      </c>
      <c r="E2838" t="s">
        <v>20925</v>
      </c>
      <c r="F2838" t="s">
        <v>38180</v>
      </c>
      <c r="G2838" t="s">
        <v>38316</v>
      </c>
    </row>
    <row r="2839" spans="1:7" ht="15" customHeight="1">
      <c r="A2839" t="s">
        <v>4440</v>
      </c>
      <c r="B2839" t="s">
        <v>7188</v>
      </c>
      <c r="C2839" t="s">
        <v>1664</v>
      </c>
      <c r="D2839" t="s">
        <v>20442</v>
      </c>
      <c r="E2839" t="s">
        <v>20441</v>
      </c>
      <c r="F2839" t="s">
        <v>38180</v>
      </c>
      <c r="G2839" t="s">
        <v>38316</v>
      </c>
    </row>
    <row r="2840" spans="1:7" ht="15" customHeight="1">
      <c r="A2840" t="s">
        <v>3176</v>
      </c>
      <c r="B2840" t="s">
        <v>21054</v>
      </c>
      <c r="C2840" t="s">
        <v>1664</v>
      </c>
      <c r="D2840" t="s">
        <v>21056</v>
      </c>
      <c r="E2840" t="s">
        <v>21053</v>
      </c>
      <c r="F2840" t="s">
        <v>38180</v>
      </c>
      <c r="G2840" t="s">
        <v>38316</v>
      </c>
    </row>
    <row r="2841" spans="1:7" ht="15" customHeight="1">
      <c r="A2841" t="s">
        <v>9706</v>
      </c>
      <c r="B2841" t="s">
        <v>20299</v>
      </c>
      <c r="C2841" t="s">
        <v>1664</v>
      </c>
      <c r="D2841" t="s">
        <v>20300</v>
      </c>
      <c r="E2841" t="s">
        <v>20298</v>
      </c>
      <c r="F2841" t="s">
        <v>38180</v>
      </c>
      <c r="G2841" t="s">
        <v>38316</v>
      </c>
    </row>
    <row r="2842" spans="1:7" ht="15" customHeight="1">
      <c r="A2842" t="s">
        <v>2267</v>
      </c>
      <c r="B2842" t="s">
        <v>18547</v>
      </c>
      <c r="C2842" t="s">
        <v>21880</v>
      </c>
      <c r="D2842" t="s">
        <v>21882</v>
      </c>
      <c r="E2842" t="s">
        <v>21879</v>
      </c>
      <c r="F2842" t="s">
        <v>38180</v>
      </c>
      <c r="G2842" t="s">
        <v>38309</v>
      </c>
    </row>
    <row r="2843" spans="1:7" ht="15" customHeight="1">
      <c r="A2843" t="s">
        <v>4346</v>
      </c>
      <c r="B2843" t="s">
        <v>5513</v>
      </c>
      <c r="C2843" t="s">
        <v>353</v>
      </c>
      <c r="D2843" t="s">
        <v>38323</v>
      </c>
      <c r="E2843" t="s">
        <v>21640</v>
      </c>
      <c r="F2843" t="s">
        <v>38324</v>
      </c>
      <c r="G2843" t="s">
        <v>38309</v>
      </c>
    </row>
    <row r="2844" spans="1:7" ht="15" customHeight="1">
      <c r="A2844" t="s">
        <v>3831</v>
      </c>
      <c r="B2844" t="s">
        <v>21723</v>
      </c>
      <c r="C2844" t="s">
        <v>21724</v>
      </c>
      <c r="D2844" t="s">
        <v>21725</v>
      </c>
      <c r="E2844" t="s">
        <v>21722</v>
      </c>
      <c r="F2844" t="s">
        <v>38180</v>
      </c>
      <c r="G2844" t="s">
        <v>38309</v>
      </c>
    </row>
    <row r="2845" spans="1:7" ht="15" customHeight="1">
      <c r="A2845" t="s">
        <v>19725</v>
      </c>
      <c r="B2845" t="s">
        <v>19726</v>
      </c>
      <c r="C2845" t="s">
        <v>834</v>
      </c>
      <c r="D2845" t="s">
        <v>19728</v>
      </c>
      <c r="E2845" t="s">
        <v>38101</v>
      </c>
      <c r="F2845" t="s">
        <v>38198</v>
      </c>
      <c r="G2845" t="s">
        <v>38306</v>
      </c>
    </row>
    <row r="2846" spans="1:7" ht="15" customHeight="1">
      <c r="A2846" t="s">
        <v>11367</v>
      </c>
      <c r="B2846" t="s">
        <v>19722</v>
      </c>
      <c r="C2846" t="s">
        <v>834</v>
      </c>
      <c r="D2846" t="s">
        <v>19724</v>
      </c>
      <c r="E2846" t="s">
        <v>38004</v>
      </c>
      <c r="F2846" t="s">
        <v>38198</v>
      </c>
      <c r="G2846" t="s">
        <v>38306</v>
      </c>
    </row>
    <row r="2847" spans="1:7" ht="15" customHeight="1">
      <c r="A2847" t="s">
        <v>20091</v>
      </c>
      <c r="B2847" t="s">
        <v>20092</v>
      </c>
      <c r="C2847" t="s">
        <v>834</v>
      </c>
      <c r="D2847" t="s">
        <v>20094</v>
      </c>
      <c r="E2847" t="s">
        <v>38099</v>
      </c>
      <c r="F2847" t="s">
        <v>38198</v>
      </c>
      <c r="G2847" t="s">
        <v>38306</v>
      </c>
    </row>
    <row r="2848" spans="1:7" ht="15" customHeight="1">
      <c r="A2848" t="s">
        <v>5527</v>
      </c>
      <c r="B2848" t="s">
        <v>19719</v>
      </c>
      <c r="C2848" t="s">
        <v>834</v>
      </c>
      <c r="D2848" t="s">
        <v>19721</v>
      </c>
      <c r="E2848" t="s">
        <v>37979</v>
      </c>
      <c r="F2848" t="s">
        <v>38198</v>
      </c>
      <c r="G2848" t="s">
        <v>38306</v>
      </c>
    </row>
    <row r="2849" spans="1:7" ht="15" customHeight="1">
      <c r="A2849" t="s">
        <v>3278</v>
      </c>
      <c r="B2849" t="s">
        <v>20049</v>
      </c>
      <c r="C2849" t="s">
        <v>834</v>
      </c>
      <c r="D2849" t="s">
        <v>20051</v>
      </c>
      <c r="E2849" t="s">
        <v>38102</v>
      </c>
      <c r="F2849" t="s">
        <v>38198</v>
      </c>
      <c r="G2849" t="s">
        <v>38306</v>
      </c>
    </row>
    <row r="2850" spans="1:7" ht="15" customHeight="1">
      <c r="A2850" t="s">
        <v>11537</v>
      </c>
      <c r="B2850" t="s">
        <v>19729</v>
      </c>
      <c r="C2850" t="s">
        <v>9958</v>
      </c>
      <c r="D2850" t="s">
        <v>19730</v>
      </c>
      <c r="E2850" t="s">
        <v>38052</v>
      </c>
      <c r="F2850" t="s">
        <v>38180</v>
      </c>
      <c r="G2850" t="s">
        <v>38306</v>
      </c>
    </row>
    <row r="2851" spans="1:7" ht="15" customHeight="1">
      <c r="A2851" t="s">
        <v>2700</v>
      </c>
      <c r="B2851" t="s">
        <v>5264</v>
      </c>
      <c r="C2851" t="s">
        <v>208</v>
      </c>
      <c r="D2851" t="s">
        <v>19754</v>
      </c>
      <c r="E2851" t="s">
        <v>37526</v>
      </c>
      <c r="F2851" t="s">
        <v>38199</v>
      </c>
      <c r="G2851" t="s">
        <v>38306</v>
      </c>
    </row>
    <row r="2852" spans="1:7" ht="15" customHeight="1">
      <c r="A2852" t="s">
        <v>9660</v>
      </c>
      <c r="B2852" t="s">
        <v>19743</v>
      </c>
      <c r="C2852" t="s">
        <v>208</v>
      </c>
      <c r="D2852" t="s">
        <v>19745</v>
      </c>
      <c r="E2852" t="s">
        <v>37623</v>
      </c>
      <c r="F2852" t="s">
        <v>38199</v>
      </c>
      <c r="G2852" t="s">
        <v>38306</v>
      </c>
    </row>
    <row r="2853" spans="1:7" ht="15" customHeight="1">
      <c r="A2853" t="s">
        <v>5004</v>
      </c>
      <c r="B2853" t="s">
        <v>19736</v>
      </c>
      <c r="C2853" t="s">
        <v>208</v>
      </c>
      <c r="D2853" t="s">
        <v>19738</v>
      </c>
      <c r="E2853" t="s">
        <v>37341</v>
      </c>
      <c r="F2853" t="s">
        <v>38199</v>
      </c>
      <c r="G2853" t="s">
        <v>38306</v>
      </c>
    </row>
    <row r="2854" spans="1:7" ht="15" customHeight="1">
      <c r="A2854" t="s">
        <v>3401</v>
      </c>
      <c r="B2854" t="s">
        <v>19748</v>
      </c>
      <c r="C2854" t="s">
        <v>208</v>
      </c>
      <c r="D2854" t="s">
        <v>19750</v>
      </c>
      <c r="E2854" t="s">
        <v>37376</v>
      </c>
      <c r="F2854" t="s">
        <v>38199</v>
      </c>
      <c r="G2854" t="s">
        <v>38306</v>
      </c>
    </row>
    <row r="2855" spans="1:7" ht="15" customHeight="1">
      <c r="A2855" t="s">
        <v>2354</v>
      </c>
      <c r="B2855" t="s">
        <v>19755</v>
      </c>
      <c r="C2855" t="s">
        <v>208</v>
      </c>
      <c r="D2855" t="s">
        <v>19757</v>
      </c>
      <c r="E2855" t="s">
        <v>37583</v>
      </c>
      <c r="F2855" t="s">
        <v>38199</v>
      </c>
      <c r="G2855" t="s">
        <v>38306</v>
      </c>
    </row>
    <row r="2856" spans="1:7" ht="15" customHeight="1">
      <c r="A2856" t="s">
        <v>19732</v>
      </c>
      <c r="B2856" t="s">
        <v>19733</v>
      </c>
      <c r="C2856" t="s">
        <v>208</v>
      </c>
      <c r="D2856" t="s">
        <v>19735</v>
      </c>
      <c r="E2856" t="s">
        <v>37301</v>
      </c>
      <c r="F2856" t="s">
        <v>38199</v>
      </c>
      <c r="G2856" t="s">
        <v>38306</v>
      </c>
    </row>
    <row r="2857" spans="1:7" ht="15" customHeight="1">
      <c r="A2857" t="s">
        <v>4440</v>
      </c>
      <c r="B2857" t="s">
        <v>6005</v>
      </c>
      <c r="C2857" t="s">
        <v>208</v>
      </c>
      <c r="D2857" t="s">
        <v>19431</v>
      </c>
      <c r="E2857" t="s">
        <v>37449</v>
      </c>
      <c r="F2857" t="s">
        <v>38199</v>
      </c>
      <c r="G2857" t="s">
        <v>38306</v>
      </c>
    </row>
    <row r="2858" spans="1:7" ht="15" customHeight="1">
      <c r="A2858" t="s">
        <v>2311</v>
      </c>
      <c r="B2858" t="s">
        <v>18509</v>
      </c>
      <c r="C2858" t="s">
        <v>208</v>
      </c>
      <c r="D2858" t="s">
        <v>18510</v>
      </c>
      <c r="E2858" t="s">
        <v>37587</v>
      </c>
      <c r="F2858" t="s">
        <v>38199</v>
      </c>
      <c r="G2858" t="s">
        <v>38306</v>
      </c>
    </row>
    <row r="2859" spans="1:7" ht="15" customHeight="1">
      <c r="A2859" t="s">
        <v>4647</v>
      </c>
      <c r="B2859" t="s">
        <v>19739</v>
      </c>
      <c r="C2859" t="s">
        <v>208</v>
      </c>
      <c r="D2859" t="s">
        <v>19741</v>
      </c>
      <c r="E2859" t="s">
        <v>38325</v>
      </c>
      <c r="F2859" t="s">
        <v>38326</v>
      </c>
      <c r="G2859" t="s">
        <v>38306</v>
      </c>
    </row>
    <row r="2860" spans="1:7" ht="15" customHeight="1">
      <c r="A2860" t="s">
        <v>3804</v>
      </c>
      <c r="B2860" t="s">
        <v>19746</v>
      </c>
      <c r="C2860" t="s">
        <v>208</v>
      </c>
      <c r="D2860" t="s">
        <v>19747</v>
      </c>
      <c r="E2860" t="s">
        <v>37287</v>
      </c>
      <c r="F2860" t="s">
        <v>38199</v>
      </c>
      <c r="G2860" t="s">
        <v>38306</v>
      </c>
    </row>
    <row r="2861" spans="1:7" ht="15" customHeight="1">
      <c r="A2861" t="s">
        <v>4594</v>
      </c>
      <c r="B2861" t="s">
        <v>19452</v>
      </c>
      <c r="C2861" t="s">
        <v>208</v>
      </c>
      <c r="D2861" t="s">
        <v>19454</v>
      </c>
      <c r="E2861" t="s">
        <v>37444</v>
      </c>
      <c r="F2861" t="s">
        <v>38199</v>
      </c>
      <c r="G2861" t="s">
        <v>38306</v>
      </c>
    </row>
    <row r="2862" spans="1:7" ht="15" customHeight="1">
      <c r="A2862" t="s">
        <v>19751</v>
      </c>
      <c r="B2862" t="s">
        <v>19752</v>
      </c>
      <c r="C2862" t="s">
        <v>208</v>
      </c>
      <c r="D2862" t="s">
        <v>19753</v>
      </c>
      <c r="E2862" t="s">
        <v>37461</v>
      </c>
      <c r="F2862" t="s">
        <v>38199</v>
      </c>
      <c r="G2862" t="s">
        <v>38306</v>
      </c>
    </row>
    <row r="2863" spans="1:7" ht="15" customHeight="1">
      <c r="A2863" t="s">
        <v>2311</v>
      </c>
      <c r="B2863" t="s">
        <v>19758</v>
      </c>
      <c r="C2863" t="s">
        <v>208</v>
      </c>
      <c r="D2863" t="s">
        <v>19760</v>
      </c>
      <c r="E2863" t="s">
        <v>37480</v>
      </c>
      <c r="F2863" t="s">
        <v>38199</v>
      </c>
      <c r="G2863" t="s">
        <v>38306</v>
      </c>
    </row>
    <row r="2864" spans="1:7" ht="15" customHeight="1">
      <c r="A2864" t="s">
        <v>11985</v>
      </c>
      <c r="B2864" t="s">
        <v>19011</v>
      </c>
      <c r="C2864" t="s">
        <v>208</v>
      </c>
      <c r="D2864" t="s">
        <v>19013</v>
      </c>
      <c r="E2864" t="s">
        <v>37324</v>
      </c>
      <c r="F2864" t="s">
        <v>38199</v>
      </c>
      <c r="G2864" t="s">
        <v>38306</v>
      </c>
    </row>
    <row r="2865" spans="1:7" ht="15" customHeight="1">
      <c r="A2865" t="s">
        <v>4440</v>
      </c>
      <c r="B2865" t="s">
        <v>21623</v>
      </c>
      <c r="C2865" t="s">
        <v>230</v>
      </c>
      <c r="D2865" t="s">
        <v>21625</v>
      </c>
      <c r="F2865" t="s">
        <v>38200</v>
      </c>
      <c r="G2865" t="s">
        <v>38309</v>
      </c>
    </row>
    <row r="2866" spans="1:7" ht="15" customHeight="1">
      <c r="A2866" t="s">
        <v>3155</v>
      </c>
      <c r="B2866" t="s">
        <v>19762</v>
      </c>
      <c r="C2866" t="s">
        <v>230</v>
      </c>
      <c r="D2866" t="s">
        <v>19764</v>
      </c>
      <c r="F2866" t="s">
        <v>38201</v>
      </c>
      <c r="G2866" t="s">
        <v>38306</v>
      </c>
    </row>
    <row r="2867" spans="1:7" ht="15" customHeight="1">
      <c r="A2867" t="s">
        <v>19765</v>
      </c>
      <c r="B2867" t="s">
        <v>19766</v>
      </c>
      <c r="C2867" t="s">
        <v>230</v>
      </c>
      <c r="D2867" t="s">
        <v>19768</v>
      </c>
      <c r="F2867" t="s">
        <v>38200</v>
      </c>
      <c r="G2867" t="s">
        <v>38306</v>
      </c>
    </row>
    <row r="2868" spans="1:7" ht="15" customHeight="1">
      <c r="A2868" t="s">
        <v>4161</v>
      </c>
      <c r="B2868" t="s">
        <v>8923</v>
      </c>
      <c r="C2868" t="s">
        <v>230</v>
      </c>
      <c r="D2868" t="s">
        <v>19761</v>
      </c>
      <c r="E2868" t="s">
        <v>37546</v>
      </c>
      <c r="F2868" t="s">
        <v>38200</v>
      </c>
      <c r="G2868" t="s">
        <v>38306</v>
      </c>
    </row>
    <row r="2869" spans="1:7" ht="15" customHeight="1">
      <c r="A2869" t="s">
        <v>3052</v>
      </c>
      <c r="B2869" t="s">
        <v>18845</v>
      </c>
      <c r="C2869" t="s">
        <v>116</v>
      </c>
      <c r="D2869" t="s">
        <v>18846</v>
      </c>
      <c r="E2869" t="s">
        <v>18844</v>
      </c>
      <c r="F2869" t="s">
        <v>38202</v>
      </c>
      <c r="G2869" t="s">
        <v>38306</v>
      </c>
    </row>
    <row r="2870" spans="1:7" ht="15" customHeight="1">
      <c r="A2870" t="s">
        <v>3651</v>
      </c>
      <c r="B2870" t="s">
        <v>19008</v>
      </c>
      <c r="C2870" t="s">
        <v>116</v>
      </c>
      <c r="D2870" t="s">
        <v>19009</v>
      </c>
      <c r="E2870" t="s">
        <v>19007</v>
      </c>
      <c r="F2870" t="s">
        <v>38202</v>
      </c>
      <c r="G2870" t="s">
        <v>38306</v>
      </c>
    </row>
    <row r="2871" spans="1:7" ht="15" customHeight="1">
      <c r="A2871" t="s">
        <v>19678</v>
      </c>
      <c r="B2871" t="s">
        <v>14117</v>
      </c>
      <c r="C2871" t="s">
        <v>116</v>
      </c>
      <c r="D2871" t="s">
        <v>19683</v>
      </c>
      <c r="E2871" t="s">
        <v>19681</v>
      </c>
      <c r="F2871" t="s">
        <v>38202</v>
      </c>
      <c r="G2871" t="s">
        <v>38306</v>
      </c>
    </row>
    <row r="2872" spans="1:7" ht="15" customHeight="1">
      <c r="A2872" t="s">
        <v>2940</v>
      </c>
      <c r="B2872" t="s">
        <v>18783</v>
      </c>
      <c r="C2872" t="s">
        <v>116</v>
      </c>
      <c r="D2872" t="s">
        <v>18785</v>
      </c>
      <c r="E2872" t="s">
        <v>18782</v>
      </c>
      <c r="F2872" t="s">
        <v>38202</v>
      </c>
      <c r="G2872" t="s">
        <v>38306</v>
      </c>
    </row>
    <row r="2873" spans="1:7" ht="15" customHeight="1">
      <c r="A2873" t="s">
        <v>3634</v>
      </c>
      <c r="B2873" t="s">
        <v>3232</v>
      </c>
      <c r="C2873" t="s">
        <v>116</v>
      </c>
      <c r="D2873" t="s">
        <v>18534</v>
      </c>
      <c r="E2873" t="s">
        <v>37335</v>
      </c>
      <c r="F2873" t="s">
        <v>38202</v>
      </c>
      <c r="G2873" t="s">
        <v>38306</v>
      </c>
    </row>
    <row r="2874" spans="1:7" ht="15" customHeight="1">
      <c r="A2874" t="s">
        <v>7877</v>
      </c>
      <c r="B2874" t="s">
        <v>3232</v>
      </c>
      <c r="C2874" t="s">
        <v>116</v>
      </c>
      <c r="D2874" t="s">
        <v>18564</v>
      </c>
      <c r="E2874" t="s">
        <v>18563</v>
      </c>
      <c r="F2874" t="s">
        <v>38202</v>
      </c>
      <c r="G2874" t="s">
        <v>38306</v>
      </c>
    </row>
    <row r="2875" spans="1:7" ht="15" customHeight="1">
      <c r="A2875" t="s">
        <v>13362</v>
      </c>
      <c r="B2875" t="s">
        <v>18466</v>
      </c>
      <c r="C2875" t="s">
        <v>116</v>
      </c>
      <c r="D2875" t="s">
        <v>18467</v>
      </c>
      <c r="E2875" t="s">
        <v>18465</v>
      </c>
      <c r="F2875" t="s">
        <v>38202</v>
      </c>
      <c r="G2875" t="s">
        <v>38306</v>
      </c>
    </row>
    <row r="2876" spans="1:7" ht="15" customHeight="1">
      <c r="A2876" t="s">
        <v>4129</v>
      </c>
      <c r="B2876" t="s">
        <v>19192</v>
      </c>
      <c r="C2876" t="s">
        <v>116</v>
      </c>
      <c r="D2876" t="s">
        <v>19193</v>
      </c>
      <c r="E2876" t="s">
        <v>19191</v>
      </c>
      <c r="F2876" t="s">
        <v>38202</v>
      </c>
      <c r="G2876" t="s">
        <v>38306</v>
      </c>
    </row>
    <row r="2877" spans="1:7" ht="15" customHeight="1">
      <c r="A2877" t="s">
        <v>5993</v>
      </c>
      <c r="B2877" t="s">
        <v>18832</v>
      </c>
      <c r="C2877" t="s">
        <v>116</v>
      </c>
      <c r="D2877" t="s">
        <v>18833</v>
      </c>
      <c r="E2877" t="s">
        <v>18831</v>
      </c>
      <c r="F2877" t="s">
        <v>38202</v>
      </c>
      <c r="G2877" t="s">
        <v>38306</v>
      </c>
    </row>
    <row r="2878" spans="1:7" ht="15" customHeight="1">
      <c r="A2878" t="s">
        <v>18669</v>
      </c>
      <c r="B2878" t="s">
        <v>5142</v>
      </c>
      <c r="C2878" t="s">
        <v>116</v>
      </c>
      <c r="D2878" t="s">
        <v>18671</v>
      </c>
      <c r="E2878" t="s">
        <v>18668</v>
      </c>
      <c r="F2878" t="s">
        <v>38202</v>
      </c>
      <c r="G2878" t="s">
        <v>38306</v>
      </c>
    </row>
    <row r="2879" spans="1:7" ht="15" customHeight="1">
      <c r="A2879" t="s">
        <v>19678</v>
      </c>
      <c r="B2879" t="s">
        <v>2123</v>
      </c>
      <c r="C2879" t="s">
        <v>116</v>
      </c>
      <c r="D2879" t="s">
        <v>19680</v>
      </c>
      <c r="E2879" t="s">
        <v>19677</v>
      </c>
      <c r="F2879" t="s">
        <v>38202</v>
      </c>
      <c r="G2879" t="s">
        <v>38306</v>
      </c>
    </row>
    <row r="2880" spans="1:7" ht="15" customHeight="1">
      <c r="A2880" t="s">
        <v>19391</v>
      </c>
      <c r="B2880" t="s">
        <v>4034</v>
      </c>
      <c r="C2880" t="s">
        <v>116</v>
      </c>
      <c r="D2880" t="s">
        <v>19392</v>
      </c>
      <c r="E2880" t="s">
        <v>19390</v>
      </c>
      <c r="F2880" t="s">
        <v>38202</v>
      </c>
      <c r="G2880" t="s">
        <v>38306</v>
      </c>
    </row>
    <row r="2881" spans="1:7" ht="15" customHeight="1">
      <c r="A2881" t="s">
        <v>4304</v>
      </c>
      <c r="B2881" t="s">
        <v>19300</v>
      </c>
      <c r="C2881" t="s">
        <v>116</v>
      </c>
      <c r="D2881" t="s">
        <v>19301</v>
      </c>
      <c r="E2881" t="s">
        <v>19299</v>
      </c>
      <c r="F2881" t="s">
        <v>38202</v>
      </c>
      <c r="G2881" t="s">
        <v>38306</v>
      </c>
    </row>
    <row r="2882" spans="1:7" ht="15" customHeight="1">
      <c r="A2882" t="s">
        <v>4440</v>
      </c>
      <c r="B2882" t="s">
        <v>19434</v>
      </c>
      <c r="C2882" t="s">
        <v>116</v>
      </c>
      <c r="D2882" t="s">
        <v>19436</v>
      </c>
      <c r="E2882" t="s">
        <v>19433</v>
      </c>
      <c r="F2882" t="s">
        <v>38202</v>
      </c>
      <c r="G2882" t="s">
        <v>38306</v>
      </c>
    </row>
    <row r="2883" spans="1:7" ht="15" customHeight="1">
      <c r="A2883" t="s">
        <v>8196</v>
      </c>
      <c r="B2883" t="s">
        <v>18429</v>
      </c>
      <c r="C2883" t="s">
        <v>116</v>
      </c>
      <c r="D2883" t="s">
        <v>18431</v>
      </c>
      <c r="E2883" t="s">
        <v>18428</v>
      </c>
      <c r="F2883" t="s">
        <v>38202</v>
      </c>
      <c r="G2883" t="s">
        <v>38306</v>
      </c>
    </row>
    <row r="2884" spans="1:7" ht="15" customHeight="1">
      <c r="A2884" t="s">
        <v>4594</v>
      </c>
      <c r="B2884" t="s">
        <v>3248</v>
      </c>
      <c r="C2884" t="s">
        <v>116</v>
      </c>
      <c r="D2884" t="s">
        <v>19458</v>
      </c>
      <c r="E2884" t="s">
        <v>19456</v>
      </c>
      <c r="F2884" t="s">
        <v>38202</v>
      </c>
      <c r="G2884" t="s">
        <v>38306</v>
      </c>
    </row>
    <row r="2885" spans="1:7" ht="15" customHeight="1">
      <c r="A2885" t="s">
        <v>4670</v>
      </c>
      <c r="B2885" t="s">
        <v>14326</v>
      </c>
      <c r="C2885" t="s">
        <v>116</v>
      </c>
      <c r="D2885" t="s">
        <v>19532</v>
      </c>
      <c r="E2885" t="s">
        <v>19531</v>
      </c>
      <c r="F2885" t="s">
        <v>38202</v>
      </c>
      <c r="G2885" t="s">
        <v>38306</v>
      </c>
    </row>
    <row r="2886" spans="1:7" ht="15" customHeight="1">
      <c r="A2886" t="s">
        <v>9633</v>
      </c>
      <c r="B2886" t="s">
        <v>19078</v>
      </c>
      <c r="C2886" t="s">
        <v>116</v>
      </c>
      <c r="D2886" t="s">
        <v>19080</v>
      </c>
      <c r="E2886" t="s">
        <v>19077</v>
      </c>
      <c r="F2886" t="s">
        <v>38202</v>
      </c>
      <c r="G2886" t="s">
        <v>38306</v>
      </c>
    </row>
    <row r="2887" spans="1:7" ht="15" customHeight="1">
      <c r="A2887" t="s">
        <v>15333</v>
      </c>
      <c r="B2887" t="s">
        <v>18901</v>
      </c>
      <c r="C2887" t="s">
        <v>116</v>
      </c>
      <c r="D2887" t="s">
        <v>18903</v>
      </c>
      <c r="E2887" t="s">
        <v>18900</v>
      </c>
      <c r="F2887" t="s">
        <v>38202</v>
      </c>
      <c r="G2887" t="s">
        <v>38306</v>
      </c>
    </row>
    <row r="2888" spans="1:7" ht="15" customHeight="1">
      <c r="A2888" t="s">
        <v>4129</v>
      </c>
      <c r="B2888" t="s">
        <v>19182</v>
      </c>
      <c r="C2888" t="s">
        <v>116</v>
      </c>
      <c r="D2888" t="s">
        <v>19184</v>
      </c>
      <c r="E2888" t="s">
        <v>19181</v>
      </c>
      <c r="F2888" t="s">
        <v>38202</v>
      </c>
      <c r="G2888" t="s">
        <v>38306</v>
      </c>
    </row>
    <row r="2889" spans="1:7" ht="15" customHeight="1">
      <c r="A2889" t="s">
        <v>4034</v>
      </c>
      <c r="B2889" t="s">
        <v>5618</v>
      </c>
      <c r="C2889" t="s">
        <v>116</v>
      </c>
      <c r="D2889" t="s">
        <v>19478</v>
      </c>
      <c r="E2889" t="s">
        <v>19476</v>
      </c>
      <c r="F2889" t="s">
        <v>38202</v>
      </c>
      <c r="G2889" t="s">
        <v>38306</v>
      </c>
    </row>
    <row r="2890" spans="1:7" ht="15" customHeight="1">
      <c r="A2890" t="s">
        <v>19548</v>
      </c>
      <c r="B2890" t="s">
        <v>19549</v>
      </c>
      <c r="C2890" t="s">
        <v>116</v>
      </c>
      <c r="D2890" t="s">
        <v>19550</v>
      </c>
      <c r="E2890" t="s">
        <v>19547</v>
      </c>
      <c r="F2890" t="s">
        <v>38202</v>
      </c>
      <c r="G2890" t="s">
        <v>38306</v>
      </c>
    </row>
    <row r="2891" spans="1:7" ht="15" customHeight="1">
      <c r="A2891" t="s">
        <v>19690</v>
      </c>
      <c r="B2891" t="s">
        <v>16027</v>
      </c>
      <c r="C2891" t="s">
        <v>116</v>
      </c>
      <c r="D2891" t="s">
        <v>19691</v>
      </c>
      <c r="E2891" t="s">
        <v>19689</v>
      </c>
      <c r="F2891" t="s">
        <v>38202</v>
      </c>
      <c r="G2891" t="s">
        <v>38306</v>
      </c>
    </row>
    <row r="2892" spans="1:7" ht="15" customHeight="1">
      <c r="A2892" t="s">
        <v>2122</v>
      </c>
      <c r="B2892" t="s">
        <v>18434</v>
      </c>
      <c r="C2892" t="s">
        <v>116</v>
      </c>
      <c r="D2892" t="s">
        <v>18436</v>
      </c>
      <c r="E2892" t="s">
        <v>18433</v>
      </c>
      <c r="F2892" t="s">
        <v>38202</v>
      </c>
      <c r="G2892" t="s">
        <v>38306</v>
      </c>
    </row>
    <row r="2893" spans="1:7" ht="15" customHeight="1">
      <c r="A2893" t="s">
        <v>4670</v>
      </c>
      <c r="B2893" t="s">
        <v>3402</v>
      </c>
      <c r="C2893" t="s">
        <v>116</v>
      </c>
      <c r="D2893" t="s">
        <v>19524</v>
      </c>
      <c r="E2893" t="s">
        <v>19522</v>
      </c>
      <c r="F2893" t="s">
        <v>38202</v>
      </c>
      <c r="G2893" t="s">
        <v>38306</v>
      </c>
    </row>
    <row r="2894" spans="1:7" ht="15" customHeight="1">
      <c r="A2894" t="s">
        <v>5690</v>
      </c>
      <c r="B2894" t="s">
        <v>19044</v>
      </c>
      <c r="C2894" t="s">
        <v>116</v>
      </c>
      <c r="D2894" t="s">
        <v>19045</v>
      </c>
      <c r="E2894" t="s">
        <v>19043</v>
      </c>
      <c r="F2894" t="s">
        <v>38202</v>
      </c>
      <c r="G2894" t="s">
        <v>38306</v>
      </c>
    </row>
    <row r="2895" spans="1:7" ht="15" customHeight="1">
      <c r="A2895" t="s">
        <v>18647</v>
      </c>
      <c r="B2895" t="s">
        <v>4377</v>
      </c>
      <c r="C2895" t="s">
        <v>116</v>
      </c>
      <c r="D2895" t="s">
        <v>18649</v>
      </c>
      <c r="E2895" t="s">
        <v>18646</v>
      </c>
      <c r="F2895" t="s">
        <v>38202</v>
      </c>
      <c r="G2895" t="s">
        <v>38306</v>
      </c>
    </row>
    <row r="2896" spans="1:7" ht="15" customHeight="1">
      <c r="A2896" t="s">
        <v>4129</v>
      </c>
      <c r="B2896" t="s">
        <v>19177</v>
      </c>
      <c r="C2896" t="s">
        <v>116</v>
      </c>
      <c r="D2896" t="s">
        <v>19179</v>
      </c>
      <c r="E2896" t="s">
        <v>19176</v>
      </c>
      <c r="F2896" t="s">
        <v>38202</v>
      </c>
      <c r="G2896" t="s">
        <v>38306</v>
      </c>
    </row>
    <row r="2897" spans="1:7" ht="15" customHeight="1">
      <c r="A2897" t="s">
        <v>4637</v>
      </c>
      <c r="B2897" t="s">
        <v>17651</v>
      </c>
      <c r="C2897" t="s">
        <v>116</v>
      </c>
      <c r="D2897" t="s">
        <v>19485</v>
      </c>
      <c r="E2897" t="s">
        <v>19484</v>
      </c>
      <c r="F2897" t="s">
        <v>38202</v>
      </c>
      <c r="G2897" t="s">
        <v>38306</v>
      </c>
    </row>
    <row r="2898" spans="1:7" ht="15" customHeight="1">
      <c r="A2898" t="s">
        <v>6120</v>
      </c>
      <c r="B2898" t="s">
        <v>19441</v>
      </c>
      <c r="C2898" t="s">
        <v>116</v>
      </c>
      <c r="D2898" t="s">
        <v>19442</v>
      </c>
      <c r="E2898" t="s">
        <v>19440</v>
      </c>
      <c r="F2898" t="s">
        <v>38202</v>
      </c>
      <c r="G2898" t="s">
        <v>38306</v>
      </c>
    </row>
    <row r="2899" spans="1:7" ht="15" customHeight="1">
      <c r="A2899" t="s">
        <v>20575</v>
      </c>
      <c r="B2899" t="s">
        <v>3892</v>
      </c>
      <c r="C2899" t="s">
        <v>20576</v>
      </c>
      <c r="D2899" t="s">
        <v>20577</v>
      </c>
      <c r="E2899" t="s">
        <v>20574</v>
      </c>
      <c r="F2899" t="s">
        <v>38180</v>
      </c>
      <c r="G2899" t="s">
        <v>38316</v>
      </c>
    </row>
    <row r="2900" spans="1:7" ht="15" customHeight="1">
      <c r="A2900" t="s">
        <v>2477</v>
      </c>
      <c r="B2900" t="s">
        <v>2478</v>
      </c>
      <c r="C2900" t="s">
        <v>240</v>
      </c>
      <c r="D2900" t="s">
        <v>2479</v>
      </c>
      <c r="E2900" t="s">
        <v>2476</v>
      </c>
      <c r="F2900" t="s">
        <v>38203</v>
      </c>
      <c r="G2900" t="s">
        <v>38312</v>
      </c>
    </row>
    <row r="2901" spans="1:7" ht="15" customHeight="1">
      <c r="A2901" t="s">
        <v>4670</v>
      </c>
      <c r="B2901" t="s">
        <v>4720</v>
      </c>
      <c r="C2901" t="s">
        <v>240</v>
      </c>
      <c r="D2901" t="s">
        <v>4722</v>
      </c>
      <c r="E2901" t="s">
        <v>4719</v>
      </c>
      <c r="F2901" t="s">
        <v>38203</v>
      </c>
      <c r="G2901" t="s">
        <v>38312</v>
      </c>
    </row>
    <row r="2902" spans="1:7" ht="15" customHeight="1">
      <c r="A2902" t="s">
        <v>3155</v>
      </c>
      <c r="B2902" t="s">
        <v>3371</v>
      </c>
      <c r="C2902" t="s">
        <v>240</v>
      </c>
      <c r="D2902" t="s">
        <v>3372</v>
      </c>
      <c r="E2902" t="s">
        <v>3370</v>
      </c>
      <c r="F2902" t="s">
        <v>38203</v>
      </c>
      <c r="G2902" t="s">
        <v>38312</v>
      </c>
    </row>
    <row r="2903" spans="1:7" ht="15" customHeight="1">
      <c r="A2903" t="s">
        <v>21947</v>
      </c>
      <c r="B2903" t="s">
        <v>21948</v>
      </c>
      <c r="C2903" t="s">
        <v>240</v>
      </c>
      <c r="D2903" t="s">
        <v>38327</v>
      </c>
      <c r="E2903" t="s">
        <v>21946</v>
      </c>
      <c r="F2903" t="s">
        <v>38203</v>
      </c>
      <c r="G2903" t="s">
        <v>38328</v>
      </c>
    </row>
    <row r="2904" spans="1:7" ht="15" customHeight="1">
      <c r="A2904" t="s">
        <v>5077</v>
      </c>
      <c r="B2904" t="s">
        <v>5078</v>
      </c>
      <c r="C2904" t="s">
        <v>240</v>
      </c>
      <c r="D2904" t="s">
        <v>5080</v>
      </c>
      <c r="E2904" t="s">
        <v>5076</v>
      </c>
      <c r="F2904" t="s">
        <v>38203</v>
      </c>
      <c r="G2904" t="s">
        <v>38312</v>
      </c>
    </row>
    <row r="2905" spans="1:7" ht="15" customHeight="1">
      <c r="A2905" t="s">
        <v>4324</v>
      </c>
      <c r="B2905" t="s">
        <v>4325</v>
      </c>
      <c r="C2905" t="s">
        <v>240</v>
      </c>
      <c r="D2905" t="s">
        <v>4327</v>
      </c>
      <c r="E2905" t="s">
        <v>4323</v>
      </c>
      <c r="F2905" t="s">
        <v>38203</v>
      </c>
      <c r="G2905" t="s">
        <v>38312</v>
      </c>
    </row>
    <row r="2906" spans="1:7" ht="15" customHeight="1">
      <c r="A2906" t="s">
        <v>8295</v>
      </c>
      <c r="B2906" t="s">
        <v>18495</v>
      </c>
      <c r="C2906" t="s">
        <v>240</v>
      </c>
      <c r="D2906" t="s">
        <v>18496</v>
      </c>
      <c r="E2906" t="s">
        <v>18494</v>
      </c>
      <c r="F2906" t="s">
        <v>38203</v>
      </c>
      <c r="G2906" t="s">
        <v>38306</v>
      </c>
    </row>
    <row r="2907" spans="1:7" ht="15" customHeight="1">
      <c r="A2907" t="s">
        <v>3176</v>
      </c>
      <c r="B2907" t="s">
        <v>2664</v>
      </c>
      <c r="C2907" t="s">
        <v>240</v>
      </c>
      <c r="D2907" t="s">
        <v>3178</v>
      </c>
      <c r="E2907" t="s">
        <v>3175</v>
      </c>
      <c r="F2907" t="s">
        <v>38203</v>
      </c>
      <c r="G2907" t="s">
        <v>38312</v>
      </c>
    </row>
    <row r="2908" spans="1:7" ht="15" customHeight="1">
      <c r="A2908" t="s">
        <v>2794</v>
      </c>
      <c r="B2908" t="s">
        <v>2795</v>
      </c>
      <c r="C2908" t="s">
        <v>240</v>
      </c>
      <c r="D2908" t="s">
        <v>2797</v>
      </c>
      <c r="E2908" t="s">
        <v>2793</v>
      </c>
      <c r="F2908" t="s">
        <v>38203</v>
      </c>
      <c r="G2908" t="s">
        <v>38312</v>
      </c>
    </row>
    <row r="2909" spans="1:7" ht="15" customHeight="1">
      <c r="A2909" t="s">
        <v>2379</v>
      </c>
      <c r="B2909" t="s">
        <v>2380</v>
      </c>
      <c r="C2909" t="s">
        <v>240</v>
      </c>
      <c r="D2909" t="s">
        <v>2382</v>
      </c>
      <c r="E2909" t="s">
        <v>37483</v>
      </c>
      <c r="F2909" t="s">
        <v>38203</v>
      </c>
      <c r="G2909" t="s">
        <v>38312</v>
      </c>
    </row>
    <row r="2910" spans="1:7" ht="15" customHeight="1">
      <c r="A2910" t="s">
        <v>3729</v>
      </c>
      <c r="B2910" t="s">
        <v>3730</v>
      </c>
      <c r="C2910" t="s">
        <v>240</v>
      </c>
      <c r="D2910" t="s">
        <v>3731</v>
      </c>
      <c r="E2910" t="s">
        <v>3728</v>
      </c>
      <c r="F2910" t="s">
        <v>38203</v>
      </c>
      <c r="G2910" t="s">
        <v>38312</v>
      </c>
    </row>
    <row r="2911" spans="1:7" ht="15" customHeight="1">
      <c r="A2911" t="s">
        <v>2267</v>
      </c>
      <c r="B2911" t="s">
        <v>2274</v>
      </c>
      <c r="C2911" t="s">
        <v>240</v>
      </c>
      <c r="D2911" t="s">
        <v>2275</v>
      </c>
      <c r="E2911" t="s">
        <v>2273</v>
      </c>
      <c r="F2911" t="s">
        <v>38203</v>
      </c>
      <c r="G2911" t="s">
        <v>38312</v>
      </c>
    </row>
    <row r="2912" spans="1:7" ht="15" customHeight="1">
      <c r="A2912" t="s">
        <v>3896</v>
      </c>
      <c r="B2912" t="s">
        <v>3897</v>
      </c>
      <c r="C2912" t="s">
        <v>240</v>
      </c>
      <c r="D2912" t="s">
        <v>3899</v>
      </c>
      <c r="E2912" t="s">
        <v>3895</v>
      </c>
      <c r="F2912" t="s">
        <v>38203</v>
      </c>
      <c r="G2912" t="s">
        <v>38312</v>
      </c>
    </row>
    <row r="2913" spans="1:7" ht="15" customHeight="1">
      <c r="A2913" t="s">
        <v>4197</v>
      </c>
      <c r="B2913" t="s">
        <v>4198</v>
      </c>
      <c r="C2913" t="s">
        <v>240</v>
      </c>
      <c r="D2913" t="s">
        <v>4199</v>
      </c>
      <c r="E2913" t="s">
        <v>4196</v>
      </c>
      <c r="F2913" t="s">
        <v>38203</v>
      </c>
      <c r="G2913" t="s">
        <v>38312</v>
      </c>
    </row>
    <row r="2914" spans="1:7" ht="15" customHeight="1">
      <c r="A2914" t="s">
        <v>4904</v>
      </c>
      <c r="B2914" t="s">
        <v>4905</v>
      </c>
      <c r="C2914" t="s">
        <v>240</v>
      </c>
      <c r="D2914" t="s">
        <v>4907</v>
      </c>
      <c r="E2914" t="s">
        <v>4903</v>
      </c>
      <c r="F2914" t="s">
        <v>38203</v>
      </c>
      <c r="G2914" t="s">
        <v>38312</v>
      </c>
    </row>
    <row r="2915" spans="1:7" ht="15" customHeight="1">
      <c r="A2915" t="s">
        <v>3804</v>
      </c>
      <c r="B2915" t="s">
        <v>3805</v>
      </c>
      <c r="C2915" t="s">
        <v>240</v>
      </c>
      <c r="D2915" t="s">
        <v>3806</v>
      </c>
      <c r="E2915" t="s">
        <v>3803</v>
      </c>
      <c r="F2915" t="s">
        <v>38203</v>
      </c>
      <c r="G2915" t="s">
        <v>38312</v>
      </c>
    </row>
    <row r="2916" spans="1:7" ht="15" customHeight="1">
      <c r="A2916" t="s">
        <v>3299</v>
      </c>
      <c r="B2916" t="s">
        <v>3300</v>
      </c>
      <c r="C2916" t="s">
        <v>240</v>
      </c>
      <c r="D2916" t="s">
        <v>3301</v>
      </c>
      <c r="E2916" t="s">
        <v>3298</v>
      </c>
      <c r="F2916" t="s">
        <v>38203</v>
      </c>
      <c r="G2916" t="s">
        <v>38312</v>
      </c>
    </row>
    <row r="2917" spans="1:7" ht="15" customHeight="1">
      <c r="A2917" t="s">
        <v>3089</v>
      </c>
      <c r="B2917" t="s">
        <v>3090</v>
      </c>
      <c r="C2917" t="s">
        <v>240</v>
      </c>
      <c r="D2917" t="s">
        <v>3091</v>
      </c>
      <c r="E2917" t="s">
        <v>3088</v>
      </c>
      <c r="F2917" t="s">
        <v>38203</v>
      </c>
      <c r="G2917" t="s">
        <v>38312</v>
      </c>
    </row>
    <row r="2918" spans="1:7" ht="15" customHeight="1">
      <c r="A2918" t="s">
        <v>5004</v>
      </c>
      <c r="B2918" t="s">
        <v>5005</v>
      </c>
      <c r="C2918" t="s">
        <v>240</v>
      </c>
      <c r="D2918" t="s">
        <v>5006</v>
      </c>
      <c r="E2918" t="s">
        <v>5003</v>
      </c>
      <c r="F2918" t="s">
        <v>38203</v>
      </c>
      <c r="G2918" t="s">
        <v>38312</v>
      </c>
    </row>
    <row r="2919" spans="1:7" ht="15" customHeight="1">
      <c r="A2919" t="s">
        <v>3052</v>
      </c>
      <c r="B2919" t="s">
        <v>18841</v>
      </c>
      <c r="C2919" t="s">
        <v>102</v>
      </c>
      <c r="D2919" t="s">
        <v>18843</v>
      </c>
      <c r="E2919" t="s">
        <v>18840</v>
      </c>
      <c r="F2919" t="s">
        <v>38205</v>
      </c>
      <c r="G2919" t="s">
        <v>38306</v>
      </c>
    </row>
    <row r="2920" spans="1:7" ht="15" customHeight="1">
      <c r="A2920" t="s">
        <v>7993</v>
      </c>
      <c r="B2920" t="s">
        <v>19516</v>
      </c>
      <c r="C2920" t="s">
        <v>102</v>
      </c>
      <c r="D2920" t="s">
        <v>19518</v>
      </c>
      <c r="E2920" t="s">
        <v>19515</v>
      </c>
      <c r="F2920" t="s">
        <v>38205</v>
      </c>
      <c r="G2920" t="s">
        <v>38306</v>
      </c>
    </row>
    <row r="2921" spans="1:7" ht="15" customHeight="1">
      <c r="A2921" t="s">
        <v>3494</v>
      </c>
      <c r="B2921" t="s">
        <v>18939</v>
      </c>
      <c r="C2921" t="s">
        <v>102</v>
      </c>
      <c r="D2921" t="s">
        <v>18941</v>
      </c>
      <c r="E2921" t="s">
        <v>18938</v>
      </c>
      <c r="F2921" t="s">
        <v>38329</v>
      </c>
      <c r="G2921" t="s">
        <v>38306</v>
      </c>
    </row>
    <row r="2922" spans="1:7" ht="15" customHeight="1">
      <c r="A2922" t="s">
        <v>3589</v>
      </c>
      <c r="B2922" t="s">
        <v>4240</v>
      </c>
      <c r="C2922" t="s">
        <v>102</v>
      </c>
      <c r="D2922" t="s">
        <v>18972</v>
      </c>
      <c r="E2922" t="s">
        <v>18970</v>
      </c>
      <c r="F2922" t="s">
        <v>38205</v>
      </c>
      <c r="G2922" t="s">
        <v>38306</v>
      </c>
    </row>
    <row r="2923" spans="1:7" ht="15" customHeight="1">
      <c r="A2923" t="s">
        <v>2739</v>
      </c>
      <c r="B2923" t="s">
        <v>18664</v>
      </c>
      <c r="C2923" t="s">
        <v>102</v>
      </c>
      <c r="D2923" t="s">
        <v>18666</v>
      </c>
      <c r="E2923" t="s">
        <v>18663</v>
      </c>
      <c r="F2923" t="s">
        <v>38205</v>
      </c>
      <c r="G2923" t="s">
        <v>38306</v>
      </c>
    </row>
    <row r="2924" spans="1:7" ht="15" customHeight="1">
      <c r="A2924" t="s">
        <v>2940</v>
      </c>
      <c r="B2924" t="s">
        <v>18791</v>
      </c>
      <c r="C2924" t="s">
        <v>102</v>
      </c>
      <c r="D2924" t="s">
        <v>18793</v>
      </c>
      <c r="E2924" t="s">
        <v>18790</v>
      </c>
      <c r="F2924" t="s">
        <v>38205</v>
      </c>
      <c r="G2924" t="s">
        <v>38306</v>
      </c>
    </row>
    <row r="2925" spans="1:7" ht="15" customHeight="1">
      <c r="A2925" t="s">
        <v>3804</v>
      </c>
      <c r="B2925" t="s">
        <v>2955</v>
      </c>
      <c r="C2925" t="s">
        <v>102</v>
      </c>
      <c r="D2925" t="s">
        <v>19374</v>
      </c>
      <c r="E2925" t="s">
        <v>19372</v>
      </c>
      <c r="F2925" t="s">
        <v>38205</v>
      </c>
      <c r="G2925" t="s">
        <v>38306</v>
      </c>
    </row>
    <row r="2926" spans="1:7" ht="15" customHeight="1">
      <c r="A2926" t="s">
        <v>2175</v>
      </c>
      <c r="B2926" t="s">
        <v>3232</v>
      </c>
      <c r="C2926" t="s">
        <v>102</v>
      </c>
      <c r="D2926" t="s">
        <v>18458</v>
      </c>
      <c r="E2926" t="s">
        <v>18456</v>
      </c>
      <c r="F2926" t="s">
        <v>38205</v>
      </c>
      <c r="G2926" t="s">
        <v>38306</v>
      </c>
    </row>
    <row r="2927" spans="1:7" ht="15" customHeight="1">
      <c r="A2927" t="s">
        <v>4400</v>
      </c>
      <c r="B2927" t="s">
        <v>19350</v>
      </c>
      <c r="C2927" t="s">
        <v>102</v>
      </c>
      <c r="D2927" t="s">
        <v>19352</v>
      </c>
      <c r="E2927" t="s">
        <v>19349</v>
      </c>
      <c r="F2927" t="s">
        <v>38205</v>
      </c>
      <c r="G2927" t="s">
        <v>38306</v>
      </c>
    </row>
    <row r="2928" spans="1:7" ht="15" customHeight="1">
      <c r="A2928" t="s">
        <v>2175</v>
      </c>
      <c r="B2928" t="s">
        <v>4193</v>
      </c>
      <c r="C2928" t="s">
        <v>102</v>
      </c>
      <c r="D2928" t="s">
        <v>18455</v>
      </c>
      <c r="E2928" t="s">
        <v>18454</v>
      </c>
      <c r="F2928" t="s">
        <v>38205</v>
      </c>
      <c r="G2928" t="s">
        <v>38306</v>
      </c>
    </row>
    <row r="2929" spans="1:7" ht="15" customHeight="1">
      <c r="A2929" t="s">
        <v>4386</v>
      </c>
      <c r="B2929" t="s">
        <v>3361</v>
      </c>
      <c r="C2929" t="s">
        <v>102</v>
      </c>
      <c r="D2929" t="s">
        <v>38330</v>
      </c>
      <c r="E2929" t="s">
        <v>38331</v>
      </c>
      <c r="F2929" t="s">
        <v>38204</v>
      </c>
      <c r="G2929" t="s">
        <v>38316</v>
      </c>
    </row>
    <row r="2930" spans="1:7" ht="15" customHeight="1">
      <c r="A2930" t="s">
        <v>18862</v>
      </c>
      <c r="B2930" t="s">
        <v>18863</v>
      </c>
      <c r="C2930" t="s">
        <v>102</v>
      </c>
      <c r="D2930" t="s">
        <v>18864</v>
      </c>
      <c r="E2930" t="s">
        <v>18861</v>
      </c>
      <c r="F2930" t="s">
        <v>38205</v>
      </c>
      <c r="G2930" t="s">
        <v>38306</v>
      </c>
    </row>
    <row r="2931" spans="1:7" ht="15" customHeight="1">
      <c r="A2931" t="s">
        <v>12817</v>
      </c>
      <c r="B2931" t="s">
        <v>18684</v>
      </c>
      <c r="C2931" t="s">
        <v>102</v>
      </c>
      <c r="D2931" t="s">
        <v>18686</v>
      </c>
      <c r="E2931" t="s">
        <v>18683</v>
      </c>
      <c r="F2931" t="s">
        <v>38205</v>
      </c>
      <c r="G2931" t="s">
        <v>38306</v>
      </c>
    </row>
    <row r="2932" spans="1:7" ht="15" customHeight="1">
      <c r="A2932" t="s">
        <v>18924</v>
      </c>
      <c r="B2932" t="s">
        <v>18925</v>
      </c>
      <c r="C2932" t="s">
        <v>102</v>
      </c>
      <c r="D2932" t="s">
        <v>18926</v>
      </c>
      <c r="E2932" t="s">
        <v>18923</v>
      </c>
      <c r="F2932" t="s">
        <v>38205</v>
      </c>
      <c r="G2932" t="s">
        <v>38306</v>
      </c>
    </row>
    <row r="2933" spans="1:7" ht="15" customHeight="1">
      <c r="A2933" t="s">
        <v>2739</v>
      </c>
      <c r="B2933" t="s">
        <v>10241</v>
      </c>
      <c r="C2933" t="s">
        <v>102</v>
      </c>
      <c r="D2933" t="s">
        <v>18657</v>
      </c>
      <c r="E2933" t="s">
        <v>18655</v>
      </c>
      <c r="F2933" t="s">
        <v>38205</v>
      </c>
      <c r="G2933" t="s">
        <v>38306</v>
      </c>
    </row>
    <row r="2934" spans="1:7" ht="15" customHeight="1">
      <c r="A2934" t="s">
        <v>2195</v>
      </c>
      <c r="B2934" t="s">
        <v>18469</v>
      </c>
      <c r="C2934" t="s">
        <v>102</v>
      </c>
      <c r="D2934" t="s">
        <v>18471</v>
      </c>
      <c r="E2934" t="s">
        <v>18468</v>
      </c>
      <c r="F2934" t="s">
        <v>38205</v>
      </c>
      <c r="G2934" t="s">
        <v>38306</v>
      </c>
    </row>
    <row r="2935" spans="1:7" ht="15" customHeight="1">
      <c r="A2935" t="s">
        <v>19329</v>
      </c>
      <c r="B2935" t="s">
        <v>19330</v>
      </c>
      <c r="C2935" t="s">
        <v>102</v>
      </c>
      <c r="D2935" t="s">
        <v>19332</v>
      </c>
      <c r="E2935" t="s">
        <v>19328</v>
      </c>
      <c r="F2935" t="s">
        <v>38205</v>
      </c>
      <c r="G2935" t="s">
        <v>38306</v>
      </c>
    </row>
    <row r="2936" spans="1:7" ht="15" customHeight="1">
      <c r="A2936" t="s">
        <v>4129</v>
      </c>
      <c r="B2936" t="s">
        <v>19187</v>
      </c>
      <c r="C2936" t="s">
        <v>102</v>
      </c>
      <c r="D2936" t="s">
        <v>19189</v>
      </c>
      <c r="E2936" t="s">
        <v>19186</v>
      </c>
      <c r="F2936" t="s">
        <v>38205</v>
      </c>
      <c r="G2936" t="s">
        <v>38306</v>
      </c>
    </row>
    <row r="2937" spans="1:7" ht="15" customHeight="1">
      <c r="A2937" t="s">
        <v>19261</v>
      </c>
      <c r="B2937" t="s">
        <v>19262</v>
      </c>
      <c r="C2937" t="s">
        <v>102</v>
      </c>
      <c r="D2937" t="s">
        <v>19264</v>
      </c>
      <c r="E2937" t="s">
        <v>19260</v>
      </c>
      <c r="F2937" t="s">
        <v>38205</v>
      </c>
      <c r="G2937" t="s">
        <v>38306</v>
      </c>
    </row>
    <row r="2938" spans="1:7" ht="15" customHeight="1">
      <c r="A2938" t="s">
        <v>8339</v>
      </c>
      <c r="B2938" t="s">
        <v>19107</v>
      </c>
      <c r="C2938" t="s">
        <v>102</v>
      </c>
      <c r="D2938" t="s">
        <v>19109</v>
      </c>
      <c r="E2938" t="s">
        <v>19106</v>
      </c>
      <c r="F2938" t="s">
        <v>38205</v>
      </c>
      <c r="G2938" t="s">
        <v>38306</v>
      </c>
    </row>
    <row r="2939" spans="1:7" ht="15" customHeight="1">
      <c r="A2939" t="s">
        <v>2805</v>
      </c>
      <c r="B2939" t="s">
        <v>3886</v>
      </c>
      <c r="C2939" t="s">
        <v>102</v>
      </c>
      <c r="D2939" t="s">
        <v>18697</v>
      </c>
      <c r="E2939" t="s">
        <v>18695</v>
      </c>
      <c r="F2939" t="s">
        <v>38205</v>
      </c>
      <c r="G2939" t="s">
        <v>38306</v>
      </c>
    </row>
    <row r="2940" spans="1:7" ht="15" customHeight="1">
      <c r="A2940" t="s">
        <v>4440</v>
      </c>
      <c r="B2940" t="s">
        <v>19427</v>
      </c>
      <c r="C2940" t="s">
        <v>102</v>
      </c>
      <c r="D2940" t="s">
        <v>19429</v>
      </c>
      <c r="E2940" t="s">
        <v>19426</v>
      </c>
      <c r="F2940" t="s">
        <v>38205</v>
      </c>
      <c r="G2940" t="s">
        <v>38306</v>
      </c>
    </row>
    <row r="2941" spans="1:7" ht="15" customHeight="1">
      <c r="A2941" t="s">
        <v>3538</v>
      </c>
      <c r="B2941" t="s">
        <v>18962</v>
      </c>
      <c r="C2941" t="s">
        <v>102</v>
      </c>
      <c r="D2941" t="s">
        <v>18964</v>
      </c>
      <c r="E2941" t="s">
        <v>18961</v>
      </c>
      <c r="F2941" t="s">
        <v>38205</v>
      </c>
      <c r="G2941" t="s">
        <v>38306</v>
      </c>
    </row>
    <row r="2942" spans="1:7" ht="15" customHeight="1">
      <c r="A2942" t="s">
        <v>3615</v>
      </c>
      <c r="B2942" t="s">
        <v>3616</v>
      </c>
      <c r="C2942" t="s">
        <v>102</v>
      </c>
      <c r="D2942" t="s">
        <v>3620</v>
      </c>
      <c r="E2942" t="s">
        <v>3614</v>
      </c>
      <c r="F2942" t="s">
        <v>38205</v>
      </c>
      <c r="G2942" t="s">
        <v>38312</v>
      </c>
    </row>
    <row r="2943" spans="1:7" ht="15" customHeight="1">
      <c r="A2943" t="s">
        <v>18491</v>
      </c>
      <c r="B2943" t="s">
        <v>3812</v>
      </c>
      <c r="C2943" t="s">
        <v>102</v>
      </c>
      <c r="D2943" t="s">
        <v>18492</v>
      </c>
      <c r="E2943" t="s">
        <v>18490</v>
      </c>
      <c r="F2943" t="s">
        <v>38205</v>
      </c>
      <c r="G2943" t="s">
        <v>38306</v>
      </c>
    </row>
    <row r="2944" spans="1:7" ht="15" customHeight="1">
      <c r="A2944" t="s">
        <v>4156</v>
      </c>
      <c r="B2944" t="s">
        <v>4157</v>
      </c>
      <c r="C2944" t="s">
        <v>102</v>
      </c>
      <c r="D2944" t="s">
        <v>4159</v>
      </c>
      <c r="E2944" t="s">
        <v>4155</v>
      </c>
      <c r="F2944" t="s">
        <v>38205</v>
      </c>
      <c r="G2944" t="s">
        <v>38312</v>
      </c>
    </row>
    <row r="2945" spans="1:7" ht="15" customHeight="1">
      <c r="A2945" t="s">
        <v>19571</v>
      </c>
      <c r="B2945" t="s">
        <v>14161</v>
      </c>
      <c r="C2945" t="s">
        <v>102</v>
      </c>
      <c r="D2945" t="s">
        <v>19573</v>
      </c>
      <c r="E2945" t="s">
        <v>19570</v>
      </c>
      <c r="F2945" t="s">
        <v>38205</v>
      </c>
      <c r="G2945" t="s">
        <v>38306</v>
      </c>
    </row>
    <row r="2946" spans="1:7" ht="15" customHeight="1">
      <c r="A2946" t="s">
        <v>6163</v>
      </c>
      <c r="B2946" t="s">
        <v>19117</v>
      </c>
      <c r="C2946" t="s">
        <v>102</v>
      </c>
      <c r="D2946" t="s">
        <v>19119</v>
      </c>
      <c r="E2946" t="s">
        <v>19116</v>
      </c>
      <c r="F2946" t="s">
        <v>38205</v>
      </c>
      <c r="G2946" t="s">
        <v>38306</v>
      </c>
    </row>
    <row r="2947" spans="1:7" ht="15" customHeight="1">
      <c r="A2947" t="s">
        <v>12750</v>
      </c>
      <c r="B2947" t="s">
        <v>5459</v>
      </c>
      <c r="C2947" t="s">
        <v>102</v>
      </c>
      <c r="D2947" t="s">
        <v>18749</v>
      </c>
      <c r="E2947" t="s">
        <v>18747</v>
      </c>
      <c r="F2947" t="s">
        <v>38205</v>
      </c>
      <c r="G2947" t="s">
        <v>38306</v>
      </c>
    </row>
    <row r="2948" spans="1:7" ht="15" customHeight="1">
      <c r="A2948" t="s">
        <v>9345</v>
      </c>
      <c r="B2948" t="s">
        <v>18442</v>
      </c>
      <c r="C2948" t="s">
        <v>102</v>
      </c>
      <c r="D2948" t="s">
        <v>18443</v>
      </c>
      <c r="E2948" t="s">
        <v>18441</v>
      </c>
      <c r="F2948" t="s">
        <v>38205</v>
      </c>
      <c r="G2948" t="s">
        <v>38306</v>
      </c>
    </row>
    <row r="2949" spans="1:7" ht="15" customHeight="1">
      <c r="A2949" t="s">
        <v>3715</v>
      </c>
      <c r="B2949" t="s">
        <v>2110</v>
      </c>
      <c r="C2949" t="s">
        <v>102</v>
      </c>
      <c r="D2949" t="s">
        <v>19029</v>
      </c>
      <c r="E2949" t="s">
        <v>19027</v>
      </c>
      <c r="F2949" t="s">
        <v>38205</v>
      </c>
      <c r="G2949" t="s">
        <v>38306</v>
      </c>
    </row>
    <row r="2950" spans="1:7" ht="15" customHeight="1">
      <c r="A2950" t="s">
        <v>19381</v>
      </c>
      <c r="B2950" t="s">
        <v>19382</v>
      </c>
      <c r="C2950" t="s">
        <v>102</v>
      </c>
      <c r="D2950" t="s">
        <v>19384</v>
      </c>
      <c r="E2950" t="s">
        <v>19380</v>
      </c>
      <c r="F2950" t="s">
        <v>38329</v>
      </c>
      <c r="G2950" t="s">
        <v>38306</v>
      </c>
    </row>
    <row r="2951" spans="1:7" ht="15" customHeight="1">
      <c r="A2951" t="s">
        <v>2478</v>
      </c>
      <c r="B2951" t="s">
        <v>19686</v>
      </c>
      <c r="C2951" t="s">
        <v>170</v>
      </c>
      <c r="D2951" t="s">
        <v>19688</v>
      </c>
      <c r="E2951" t="s">
        <v>19685</v>
      </c>
      <c r="F2951" t="s">
        <v>38207</v>
      </c>
      <c r="G2951" t="s">
        <v>38306</v>
      </c>
    </row>
    <row r="2952" spans="1:7" ht="15" customHeight="1">
      <c r="A2952" t="s">
        <v>7072</v>
      </c>
      <c r="B2952" t="s">
        <v>19407</v>
      </c>
      <c r="C2952" t="s">
        <v>170</v>
      </c>
      <c r="D2952" t="s">
        <v>19409</v>
      </c>
      <c r="E2952" t="s">
        <v>19406</v>
      </c>
      <c r="F2952" t="s">
        <v>38207</v>
      </c>
      <c r="G2952" t="s">
        <v>38306</v>
      </c>
    </row>
    <row r="2953" spans="1:7" ht="15" customHeight="1">
      <c r="A2953" t="s">
        <v>19770</v>
      </c>
      <c r="B2953" t="s">
        <v>19771</v>
      </c>
      <c r="C2953" t="s">
        <v>170</v>
      </c>
      <c r="D2953" t="s">
        <v>19773</v>
      </c>
      <c r="F2953" t="s">
        <v>38207</v>
      </c>
      <c r="G2953" t="s">
        <v>38306</v>
      </c>
    </row>
    <row r="2954" spans="1:7" ht="15" customHeight="1">
      <c r="A2954" t="s">
        <v>38332</v>
      </c>
      <c r="B2954" t="s">
        <v>38333</v>
      </c>
      <c r="C2954" t="s">
        <v>170</v>
      </c>
      <c r="D2954" t="s">
        <v>19776</v>
      </c>
      <c r="F2954" t="s">
        <v>38207</v>
      </c>
      <c r="G2954" t="s">
        <v>38306</v>
      </c>
    </row>
    <row r="2955" spans="1:7" ht="15" customHeight="1">
      <c r="A2955" t="s">
        <v>3517</v>
      </c>
      <c r="B2955" t="s">
        <v>18950</v>
      </c>
      <c r="C2955" t="s">
        <v>170</v>
      </c>
      <c r="D2955" t="s">
        <v>18951</v>
      </c>
      <c r="E2955" t="s">
        <v>18949</v>
      </c>
      <c r="F2955" t="s">
        <v>38207</v>
      </c>
      <c r="G2955" t="s">
        <v>38306</v>
      </c>
    </row>
    <row r="2956" spans="1:7" ht="15" customHeight="1">
      <c r="A2956" t="s">
        <v>3194</v>
      </c>
      <c r="B2956" t="s">
        <v>18718</v>
      </c>
      <c r="C2956" t="s">
        <v>170</v>
      </c>
      <c r="D2956" t="s">
        <v>18720</v>
      </c>
      <c r="E2956" t="s">
        <v>18717</v>
      </c>
      <c r="F2956" t="s">
        <v>38207</v>
      </c>
      <c r="G2956" t="s">
        <v>38306</v>
      </c>
    </row>
    <row r="2957" spans="1:7" ht="15" customHeight="1">
      <c r="A2957" t="s">
        <v>18826</v>
      </c>
      <c r="B2957" t="s">
        <v>18827</v>
      </c>
      <c r="C2957" t="s">
        <v>170</v>
      </c>
      <c r="D2957" t="s">
        <v>18829</v>
      </c>
      <c r="E2957" t="s">
        <v>37462</v>
      </c>
      <c r="F2957" t="s">
        <v>38207</v>
      </c>
      <c r="G2957" t="s">
        <v>38306</v>
      </c>
    </row>
    <row r="2958" spans="1:7" ht="15" customHeight="1">
      <c r="A2958" t="s">
        <v>4177</v>
      </c>
      <c r="B2958" t="s">
        <v>19228</v>
      </c>
      <c r="C2958" t="s">
        <v>170</v>
      </c>
      <c r="D2958" t="s">
        <v>19230</v>
      </c>
      <c r="E2958" t="s">
        <v>19227</v>
      </c>
      <c r="F2958" t="s">
        <v>38207</v>
      </c>
      <c r="G2958" t="s">
        <v>38306</v>
      </c>
    </row>
    <row r="2959" spans="1:7" ht="15" customHeight="1">
      <c r="A2959" t="s">
        <v>12750</v>
      </c>
      <c r="B2959" t="s">
        <v>18713</v>
      </c>
      <c r="C2959" t="s">
        <v>170</v>
      </c>
      <c r="D2959" t="s">
        <v>18715</v>
      </c>
      <c r="E2959" t="s">
        <v>18712</v>
      </c>
      <c r="F2959" t="s">
        <v>38207</v>
      </c>
      <c r="G2959" t="s">
        <v>38306</v>
      </c>
    </row>
    <row r="2960" spans="1:7" ht="15" customHeight="1">
      <c r="A2960" t="s">
        <v>5571</v>
      </c>
      <c r="B2960" t="s">
        <v>19411</v>
      </c>
      <c r="C2960" t="s">
        <v>170</v>
      </c>
      <c r="D2960" t="s">
        <v>19413</v>
      </c>
      <c r="E2960" t="s">
        <v>19410</v>
      </c>
      <c r="F2960" t="s">
        <v>38207</v>
      </c>
      <c r="G2960" t="s">
        <v>38306</v>
      </c>
    </row>
    <row r="2961" spans="1:7" ht="15" customHeight="1">
      <c r="A2961" t="s">
        <v>3769</v>
      </c>
      <c r="B2961" t="s">
        <v>19040</v>
      </c>
      <c r="C2961" t="s">
        <v>170</v>
      </c>
      <c r="D2961" t="s">
        <v>19041</v>
      </c>
      <c r="E2961" t="s">
        <v>19039</v>
      </c>
      <c r="F2961" t="s">
        <v>38207</v>
      </c>
      <c r="G2961" t="s">
        <v>38306</v>
      </c>
    </row>
    <row r="2962" spans="1:7" ht="15" customHeight="1">
      <c r="A2962" t="s">
        <v>3896</v>
      </c>
      <c r="B2962" t="s">
        <v>19084</v>
      </c>
      <c r="C2962" t="s">
        <v>170</v>
      </c>
      <c r="D2962" t="s">
        <v>19085</v>
      </c>
      <c r="E2962" t="s">
        <v>19083</v>
      </c>
      <c r="F2962" t="s">
        <v>38207</v>
      </c>
      <c r="G2962" t="s">
        <v>38306</v>
      </c>
    </row>
    <row r="2963" spans="1:7" ht="15" customHeight="1">
      <c r="A2963" t="s">
        <v>18853</v>
      </c>
      <c r="B2963" t="s">
        <v>18854</v>
      </c>
      <c r="C2963" t="s">
        <v>170</v>
      </c>
      <c r="D2963" t="s">
        <v>18855</v>
      </c>
      <c r="E2963" t="s">
        <v>18852</v>
      </c>
      <c r="F2963" t="s">
        <v>38207</v>
      </c>
      <c r="G2963" t="s">
        <v>38306</v>
      </c>
    </row>
    <row r="2964" spans="1:7" ht="15" customHeight="1">
      <c r="A2964" t="s">
        <v>13064</v>
      </c>
      <c r="B2964" t="s">
        <v>21286</v>
      </c>
      <c r="C2964" t="s">
        <v>21287</v>
      </c>
      <c r="D2964" t="s">
        <v>21288</v>
      </c>
      <c r="E2964" t="s">
        <v>21285</v>
      </c>
      <c r="F2964" t="s">
        <v>38180</v>
      </c>
      <c r="G2964" t="s">
        <v>38316</v>
      </c>
    </row>
    <row r="2965" spans="1:7" ht="15" customHeight="1">
      <c r="A2965" t="s">
        <v>4304</v>
      </c>
      <c r="B2965" t="s">
        <v>5318</v>
      </c>
      <c r="C2965" t="s">
        <v>5319</v>
      </c>
      <c r="D2965" t="s">
        <v>5321</v>
      </c>
      <c r="E2965" t="s">
        <v>38014</v>
      </c>
      <c r="F2965" t="s">
        <v>38334</v>
      </c>
      <c r="G2965" t="s">
        <v>38312</v>
      </c>
    </row>
    <row r="2966" spans="1:7" ht="15" customHeight="1">
      <c r="A2966" t="s">
        <v>4129</v>
      </c>
      <c r="B2966" t="s">
        <v>6417</v>
      </c>
      <c r="C2966" t="s">
        <v>5319</v>
      </c>
      <c r="D2966" t="s">
        <v>6419</v>
      </c>
      <c r="E2966" t="s">
        <v>38027</v>
      </c>
      <c r="F2966" t="s">
        <v>38334</v>
      </c>
      <c r="G2966" t="s">
        <v>38312</v>
      </c>
    </row>
    <row r="2967" spans="1:7" ht="15" customHeight="1">
      <c r="A2967" t="s">
        <v>5334</v>
      </c>
      <c r="B2967" t="s">
        <v>5335</v>
      </c>
      <c r="C2967" t="s">
        <v>5319</v>
      </c>
      <c r="D2967" t="s">
        <v>5337</v>
      </c>
      <c r="E2967" t="s">
        <v>38120</v>
      </c>
      <c r="F2967" t="s">
        <v>38334</v>
      </c>
      <c r="G2967" t="s">
        <v>38312</v>
      </c>
    </row>
    <row r="2968" spans="1:7" ht="15" customHeight="1">
      <c r="A2968" t="s">
        <v>3896</v>
      </c>
      <c r="B2968" t="s">
        <v>5323</v>
      </c>
      <c r="C2968" t="s">
        <v>5319</v>
      </c>
      <c r="D2968" t="s">
        <v>5325</v>
      </c>
      <c r="E2968" t="s">
        <v>38055</v>
      </c>
      <c r="F2968" t="s">
        <v>38334</v>
      </c>
      <c r="G2968" t="s">
        <v>38312</v>
      </c>
    </row>
    <row r="2969" spans="1:7" ht="15" customHeight="1">
      <c r="A2969" t="s">
        <v>5331</v>
      </c>
      <c r="B2969" t="s">
        <v>5323</v>
      </c>
      <c r="C2969" t="s">
        <v>5319</v>
      </c>
      <c r="D2969" t="s">
        <v>5333</v>
      </c>
      <c r="E2969" t="s">
        <v>38003</v>
      </c>
      <c r="F2969" t="s">
        <v>38334</v>
      </c>
      <c r="G2969" t="s">
        <v>38312</v>
      </c>
    </row>
    <row r="2970" spans="1:7" ht="15" customHeight="1">
      <c r="A2970" t="s">
        <v>3951</v>
      </c>
      <c r="B2970" t="s">
        <v>6089</v>
      </c>
      <c r="C2970" t="s">
        <v>5319</v>
      </c>
      <c r="D2970" t="s">
        <v>6091</v>
      </c>
      <c r="F2970" t="s">
        <v>38334</v>
      </c>
      <c r="G2970" t="s">
        <v>38312</v>
      </c>
    </row>
    <row r="2971" spans="1:7" ht="15" customHeight="1">
      <c r="A2971" t="s">
        <v>5690</v>
      </c>
      <c r="B2971" t="s">
        <v>6395</v>
      </c>
      <c r="C2971" t="s">
        <v>5319</v>
      </c>
      <c r="D2971" t="s">
        <v>6397</v>
      </c>
      <c r="E2971" t="s">
        <v>38066</v>
      </c>
      <c r="F2971" t="s">
        <v>38334</v>
      </c>
      <c r="G2971" t="s">
        <v>38312</v>
      </c>
    </row>
    <row r="2972" spans="1:7" ht="15" customHeight="1">
      <c r="A2972" t="s">
        <v>3896</v>
      </c>
      <c r="B2972" t="s">
        <v>5326</v>
      </c>
      <c r="C2972" t="s">
        <v>5319</v>
      </c>
      <c r="D2972" t="s">
        <v>5328</v>
      </c>
      <c r="E2972" t="s">
        <v>38060</v>
      </c>
      <c r="F2972" t="s">
        <v>38334</v>
      </c>
      <c r="G2972" t="s">
        <v>38312</v>
      </c>
    </row>
    <row r="2973" spans="1:7" ht="15" customHeight="1">
      <c r="A2973" t="s">
        <v>3896</v>
      </c>
      <c r="B2973" t="s">
        <v>5329</v>
      </c>
      <c r="C2973" t="s">
        <v>5319</v>
      </c>
      <c r="D2973" t="s">
        <v>5330</v>
      </c>
      <c r="F2973" t="s">
        <v>38334</v>
      </c>
      <c r="G2973" t="s">
        <v>38312</v>
      </c>
    </row>
    <row r="2974" spans="1:7" ht="15" customHeight="1">
      <c r="A2974" t="s">
        <v>13109</v>
      </c>
      <c r="B2974" t="s">
        <v>5433</v>
      </c>
      <c r="C2974" t="s">
        <v>21298</v>
      </c>
      <c r="D2974" t="s">
        <v>21299</v>
      </c>
      <c r="E2974" t="s">
        <v>21297</v>
      </c>
      <c r="F2974" t="s">
        <v>38180</v>
      </c>
      <c r="G2974" t="s">
        <v>38316</v>
      </c>
    </row>
    <row r="2975" spans="1:7" ht="15" customHeight="1">
      <c r="A2975" t="s">
        <v>4034</v>
      </c>
      <c r="B2975" t="s">
        <v>21688</v>
      </c>
      <c r="C2975" t="s">
        <v>172</v>
      </c>
      <c r="D2975" t="s">
        <v>21689</v>
      </c>
      <c r="E2975" t="s">
        <v>21687</v>
      </c>
      <c r="F2975" t="s">
        <v>38208</v>
      </c>
      <c r="G2975" t="s">
        <v>38309</v>
      </c>
    </row>
    <row r="2976" spans="1:7" ht="15" customHeight="1">
      <c r="A2976" t="s">
        <v>8577</v>
      </c>
      <c r="B2976" t="s">
        <v>19065</v>
      </c>
      <c r="C2976" t="s">
        <v>172</v>
      </c>
      <c r="D2976" t="s">
        <v>19066</v>
      </c>
      <c r="E2976" t="s">
        <v>19064</v>
      </c>
      <c r="F2976" t="s">
        <v>38208</v>
      </c>
      <c r="G2976" t="s">
        <v>38306</v>
      </c>
    </row>
    <row r="2977" spans="1:7" ht="15" customHeight="1">
      <c r="A2977" t="s">
        <v>3990</v>
      </c>
      <c r="B2977" t="s">
        <v>21672</v>
      </c>
      <c r="C2977" t="s">
        <v>172</v>
      </c>
      <c r="D2977" t="s">
        <v>21674</v>
      </c>
      <c r="E2977" t="s">
        <v>21671</v>
      </c>
      <c r="F2977" t="s">
        <v>38208</v>
      </c>
      <c r="G2977" t="s">
        <v>38309</v>
      </c>
    </row>
    <row r="2978" spans="1:7" ht="15" customHeight="1">
      <c r="A2978" t="s">
        <v>3560</v>
      </c>
      <c r="B2978" t="s">
        <v>3892</v>
      </c>
      <c r="C2978" t="s">
        <v>172</v>
      </c>
      <c r="D2978" t="s">
        <v>18969</v>
      </c>
      <c r="E2978" t="s">
        <v>18967</v>
      </c>
      <c r="F2978" t="s">
        <v>38208</v>
      </c>
      <c r="G2978" t="s">
        <v>38306</v>
      </c>
    </row>
    <row r="2979" spans="1:7" ht="15" customHeight="1">
      <c r="A2979" t="s">
        <v>8733</v>
      </c>
      <c r="B2979" t="s">
        <v>21931</v>
      </c>
      <c r="C2979" t="s">
        <v>345</v>
      </c>
      <c r="D2979" t="s">
        <v>21932</v>
      </c>
      <c r="E2979" t="s">
        <v>38335</v>
      </c>
      <c r="F2979" t="s">
        <v>38209</v>
      </c>
      <c r="G2979" t="s">
        <v>38309</v>
      </c>
    </row>
    <row r="2980" spans="1:7" ht="15" customHeight="1">
      <c r="A2980" t="s">
        <v>4256</v>
      </c>
      <c r="B2980" t="s">
        <v>4257</v>
      </c>
      <c r="C2980" t="s">
        <v>378</v>
      </c>
      <c r="D2980" t="s">
        <v>4259</v>
      </c>
      <c r="E2980" t="s">
        <v>37532</v>
      </c>
      <c r="F2980" t="s">
        <v>38185</v>
      </c>
      <c r="G2980" t="s">
        <v>38312</v>
      </c>
    </row>
    <row r="2981" spans="1:7" ht="15" customHeight="1">
      <c r="A2981" t="s">
        <v>4386</v>
      </c>
      <c r="B2981" t="s">
        <v>19340</v>
      </c>
      <c r="C2981" t="s">
        <v>224</v>
      </c>
      <c r="D2981" t="s">
        <v>19342</v>
      </c>
      <c r="E2981" t="s">
        <v>19339</v>
      </c>
      <c r="F2981" t="s">
        <v>38212</v>
      </c>
      <c r="G2981" t="s">
        <v>38306</v>
      </c>
    </row>
    <row r="2982" spans="1:7" ht="15" customHeight="1">
      <c r="A2982" t="s">
        <v>19232</v>
      </c>
      <c r="B2982" t="s">
        <v>19233</v>
      </c>
      <c r="C2982" t="s">
        <v>224</v>
      </c>
      <c r="D2982" t="s">
        <v>19235</v>
      </c>
      <c r="E2982" t="s">
        <v>19231</v>
      </c>
      <c r="F2982" t="s">
        <v>38212</v>
      </c>
      <c r="G2982" t="s">
        <v>38306</v>
      </c>
    </row>
    <row r="2983" spans="1:7" ht="15" customHeight="1">
      <c r="A2983" t="s">
        <v>4441</v>
      </c>
      <c r="B2983" t="s">
        <v>18517</v>
      </c>
      <c r="C2983" t="s">
        <v>224</v>
      </c>
      <c r="D2983" t="s">
        <v>18519</v>
      </c>
      <c r="E2983" t="s">
        <v>18516</v>
      </c>
      <c r="F2983" t="s">
        <v>38212</v>
      </c>
      <c r="G2983" t="s">
        <v>38306</v>
      </c>
    </row>
    <row r="2984" spans="1:7" ht="15" customHeight="1">
      <c r="A2984" t="s">
        <v>2940</v>
      </c>
      <c r="B2984" t="s">
        <v>4545</v>
      </c>
      <c r="C2984" t="s">
        <v>224</v>
      </c>
      <c r="D2984" t="s">
        <v>18789</v>
      </c>
      <c r="E2984" t="s">
        <v>18787</v>
      </c>
      <c r="F2984" t="s">
        <v>38212</v>
      </c>
      <c r="G2984" t="s">
        <v>38306</v>
      </c>
    </row>
    <row r="2985" spans="1:7" ht="15" customHeight="1">
      <c r="A2985" t="s">
        <v>8339</v>
      </c>
      <c r="B2985" t="s">
        <v>6164</v>
      </c>
      <c r="C2985" t="s">
        <v>224</v>
      </c>
      <c r="D2985" t="s">
        <v>19111</v>
      </c>
      <c r="E2985" t="s">
        <v>19110</v>
      </c>
      <c r="F2985" t="s">
        <v>38212</v>
      </c>
      <c r="G2985" t="s">
        <v>38306</v>
      </c>
    </row>
    <row r="2986" spans="1:7" ht="15" customHeight="1">
      <c r="A2986" t="s">
        <v>3176</v>
      </c>
      <c r="B2986" t="s">
        <v>19777</v>
      </c>
      <c r="C2986" t="s">
        <v>224</v>
      </c>
      <c r="D2986" t="s">
        <v>19779</v>
      </c>
      <c r="F2986" t="s">
        <v>38212</v>
      </c>
      <c r="G2986" t="s">
        <v>38306</v>
      </c>
    </row>
    <row r="2987" spans="1:7" ht="15" customHeight="1">
      <c r="A2987" t="s">
        <v>3896</v>
      </c>
      <c r="B2987" t="s">
        <v>19091</v>
      </c>
      <c r="C2987" t="s">
        <v>224</v>
      </c>
      <c r="D2987" t="s">
        <v>19093</v>
      </c>
      <c r="E2987" t="s">
        <v>19090</v>
      </c>
      <c r="F2987" t="s">
        <v>38212</v>
      </c>
      <c r="G2987" t="s">
        <v>38306</v>
      </c>
    </row>
    <row r="2988" spans="1:7" ht="15" customHeight="1">
      <c r="A2988" t="s">
        <v>7546</v>
      </c>
      <c r="B2988" t="s">
        <v>18451</v>
      </c>
      <c r="C2988" t="s">
        <v>224</v>
      </c>
      <c r="D2988" t="s">
        <v>18453</v>
      </c>
      <c r="E2988" t="s">
        <v>18450</v>
      </c>
      <c r="F2988" t="s">
        <v>38212</v>
      </c>
      <c r="G2988" t="s">
        <v>38306</v>
      </c>
    </row>
    <row r="2989" spans="1:7" ht="15" customHeight="1">
      <c r="A2989" t="s">
        <v>19267</v>
      </c>
      <c r="B2989" t="s">
        <v>19268</v>
      </c>
      <c r="C2989" t="s">
        <v>224</v>
      </c>
      <c r="D2989" t="s">
        <v>19270</v>
      </c>
      <c r="E2989" t="s">
        <v>37498</v>
      </c>
      <c r="F2989" t="s">
        <v>38212</v>
      </c>
      <c r="G2989" t="s">
        <v>38306</v>
      </c>
    </row>
    <row r="2990" spans="1:7" ht="15" customHeight="1">
      <c r="A2990" t="s">
        <v>4214</v>
      </c>
      <c r="B2990" t="s">
        <v>18416</v>
      </c>
      <c r="C2990" t="s">
        <v>224</v>
      </c>
      <c r="D2990" t="s">
        <v>19292</v>
      </c>
      <c r="E2990" t="s">
        <v>19290</v>
      </c>
      <c r="F2990" t="s">
        <v>38212</v>
      </c>
      <c r="G2990" t="s">
        <v>38306</v>
      </c>
    </row>
    <row r="2991" spans="1:7" ht="15" customHeight="1">
      <c r="A2991" t="s">
        <v>2297</v>
      </c>
      <c r="B2991" t="s">
        <v>18416</v>
      </c>
      <c r="C2991" t="s">
        <v>224</v>
      </c>
      <c r="D2991" t="s">
        <v>18418</v>
      </c>
      <c r="E2991" t="s">
        <v>18415</v>
      </c>
      <c r="F2991" t="s">
        <v>38212</v>
      </c>
      <c r="G2991" t="s">
        <v>38306</v>
      </c>
    </row>
    <row r="2992" spans="1:7" ht="15" customHeight="1">
      <c r="A2992" t="s">
        <v>4647</v>
      </c>
      <c r="B2992" t="s">
        <v>2743</v>
      </c>
      <c r="C2992" t="s">
        <v>224</v>
      </c>
      <c r="D2992" t="s">
        <v>19491</v>
      </c>
      <c r="E2992" t="s">
        <v>37640</v>
      </c>
      <c r="F2992" t="s">
        <v>38212</v>
      </c>
      <c r="G2992" t="s">
        <v>38306</v>
      </c>
    </row>
    <row r="2993" spans="1:7" ht="15" customHeight="1">
      <c r="A2993" t="s">
        <v>3651</v>
      </c>
      <c r="B2993" t="s">
        <v>7920</v>
      </c>
      <c r="C2993" t="s">
        <v>224</v>
      </c>
      <c r="D2993" t="s">
        <v>19005</v>
      </c>
      <c r="E2993" t="s">
        <v>19004</v>
      </c>
      <c r="F2993" t="s">
        <v>38212</v>
      </c>
      <c r="G2993" t="s">
        <v>38306</v>
      </c>
    </row>
    <row r="2994" spans="1:7" ht="15" customHeight="1">
      <c r="A2994" t="s">
        <v>19172</v>
      </c>
      <c r="B2994" t="s">
        <v>19173</v>
      </c>
      <c r="C2994" t="s">
        <v>224</v>
      </c>
      <c r="D2994" t="s">
        <v>19174</v>
      </c>
      <c r="E2994" t="s">
        <v>19171</v>
      </c>
      <c r="F2994" t="s">
        <v>38212</v>
      </c>
      <c r="G2994" t="s">
        <v>38306</v>
      </c>
    </row>
    <row r="2995" spans="1:7" ht="15" customHeight="1">
      <c r="A2995" t="s">
        <v>2379</v>
      </c>
      <c r="B2995" t="s">
        <v>9698</v>
      </c>
      <c r="C2995" t="s">
        <v>21322</v>
      </c>
      <c r="D2995" t="s">
        <v>21323</v>
      </c>
      <c r="E2995" t="s">
        <v>21321</v>
      </c>
      <c r="F2995" t="s">
        <v>38180</v>
      </c>
      <c r="G2995" t="s">
        <v>38316</v>
      </c>
    </row>
    <row r="2996" spans="1:7" ht="15" customHeight="1">
      <c r="A2996" t="s">
        <v>2208</v>
      </c>
      <c r="B2996" t="s">
        <v>5338</v>
      </c>
      <c r="C2996" t="s">
        <v>5339</v>
      </c>
      <c r="D2996" t="s">
        <v>5341</v>
      </c>
      <c r="E2996" t="s">
        <v>38158</v>
      </c>
      <c r="F2996" t="s">
        <v>38182</v>
      </c>
      <c r="G2996" t="s">
        <v>38312</v>
      </c>
    </row>
    <row r="2997" spans="1:7" ht="15" customHeight="1">
      <c r="A2997" t="s">
        <v>3155</v>
      </c>
      <c r="B2997" t="s">
        <v>6480</v>
      </c>
      <c r="C2997" t="s">
        <v>393</v>
      </c>
      <c r="D2997" t="s">
        <v>6482</v>
      </c>
      <c r="E2997" t="s">
        <v>37384</v>
      </c>
      <c r="F2997" t="s">
        <v>38182</v>
      </c>
      <c r="G2997" t="s">
        <v>38312</v>
      </c>
    </row>
    <row r="2998" spans="1:7" ht="15" customHeight="1">
      <c r="A2998" t="s">
        <v>5897</v>
      </c>
      <c r="B2998" t="s">
        <v>7305</v>
      </c>
      <c r="C2998" t="s">
        <v>20763</v>
      </c>
      <c r="D2998" t="s">
        <v>20765</v>
      </c>
      <c r="E2998" t="s">
        <v>20762</v>
      </c>
      <c r="F2998" t="s">
        <v>38180</v>
      </c>
      <c r="G2998" t="s">
        <v>38316</v>
      </c>
    </row>
    <row r="2999" spans="1:7" ht="15" customHeight="1">
      <c r="A2999" t="s">
        <v>4850</v>
      </c>
      <c r="B2999" t="s">
        <v>20283</v>
      </c>
      <c r="C2999" t="s">
        <v>20284</v>
      </c>
      <c r="D2999" t="s">
        <v>20286</v>
      </c>
      <c r="E2999" t="s">
        <v>20282</v>
      </c>
      <c r="F2999" t="s">
        <v>38180</v>
      </c>
      <c r="G2999" t="s">
        <v>38316</v>
      </c>
    </row>
    <row r="3000" spans="1:7" ht="15" customHeight="1">
      <c r="A3000" t="s">
        <v>21212</v>
      </c>
      <c r="B3000" t="s">
        <v>21213</v>
      </c>
      <c r="C3000" t="s">
        <v>21214</v>
      </c>
      <c r="D3000" t="s">
        <v>21216</v>
      </c>
      <c r="E3000" t="s">
        <v>21211</v>
      </c>
      <c r="F3000" t="s">
        <v>38180</v>
      </c>
      <c r="G3000" t="s">
        <v>38316</v>
      </c>
    </row>
    <row r="3001" spans="1:7" ht="15" customHeight="1">
      <c r="A3001" t="s">
        <v>21010</v>
      </c>
      <c r="B3001" t="s">
        <v>6224</v>
      </c>
      <c r="C3001" t="s">
        <v>20592</v>
      </c>
      <c r="D3001" t="s">
        <v>21011</v>
      </c>
      <c r="E3001" t="s">
        <v>21009</v>
      </c>
      <c r="F3001" t="s">
        <v>38180</v>
      </c>
      <c r="G3001" t="s">
        <v>38316</v>
      </c>
    </row>
    <row r="3002" spans="1:7" ht="15" customHeight="1">
      <c r="A3002" t="s">
        <v>7080</v>
      </c>
      <c r="B3002" t="s">
        <v>20938</v>
      </c>
      <c r="C3002" t="s">
        <v>20592</v>
      </c>
      <c r="D3002" t="s">
        <v>20939</v>
      </c>
      <c r="E3002" t="s">
        <v>20937</v>
      </c>
      <c r="F3002" t="s">
        <v>38180</v>
      </c>
      <c r="G3002" t="s">
        <v>38316</v>
      </c>
    </row>
    <row r="3003" spans="1:7" ht="15" customHeight="1">
      <c r="A3003" t="s">
        <v>5607</v>
      </c>
      <c r="B3003" t="s">
        <v>12502</v>
      </c>
      <c r="C3003" t="s">
        <v>20592</v>
      </c>
      <c r="D3003" t="s">
        <v>20603</v>
      </c>
      <c r="E3003" t="s">
        <v>20602</v>
      </c>
      <c r="F3003" t="s">
        <v>38180</v>
      </c>
      <c r="G3003" t="s">
        <v>38316</v>
      </c>
    </row>
    <row r="3004" spans="1:7" ht="15" customHeight="1">
      <c r="A3004" t="s">
        <v>5729</v>
      </c>
      <c r="B3004" t="s">
        <v>20935</v>
      </c>
      <c r="C3004" t="s">
        <v>20592</v>
      </c>
      <c r="D3004" t="s">
        <v>20936</v>
      </c>
      <c r="E3004" t="s">
        <v>20934</v>
      </c>
      <c r="F3004" t="s">
        <v>38180</v>
      </c>
      <c r="G3004" t="s">
        <v>38316</v>
      </c>
    </row>
    <row r="3005" spans="1:7" ht="15" customHeight="1">
      <c r="A3005" t="s">
        <v>5210</v>
      </c>
      <c r="B3005" t="s">
        <v>2829</v>
      </c>
      <c r="C3005" t="s">
        <v>20592</v>
      </c>
      <c r="D3005" t="s">
        <v>21219</v>
      </c>
      <c r="E3005" t="s">
        <v>21218</v>
      </c>
      <c r="F3005" t="s">
        <v>38180</v>
      </c>
      <c r="G3005" t="s">
        <v>38316</v>
      </c>
    </row>
    <row r="3006" spans="1:7" ht="15" customHeight="1">
      <c r="A3006" t="s">
        <v>5413</v>
      </c>
      <c r="B3006" t="s">
        <v>21644</v>
      </c>
      <c r="C3006" t="s">
        <v>20592</v>
      </c>
      <c r="D3006" t="s">
        <v>21645</v>
      </c>
      <c r="E3006" t="s">
        <v>21643</v>
      </c>
      <c r="F3006" t="s">
        <v>38180</v>
      </c>
      <c r="G3006" t="s">
        <v>38309</v>
      </c>
    </row>
    <row r="3007" spans="1:7" ht="15" customHeight="1">
      <c r="A3007" t="s">
        <v>10962</v>
      </c>
      <c r="B3007" t="s">
        <v>6134</v>
      </c>
      <c r="C3007" t="s">
        <v>20592</v>
      </c>
      <c r="D3007" t="s">
        <v>20593</v>
      </c>
      <c r="E3007" t="s">
        <v>20591</v>
      </c>
      <c r="F3007" t="s">
        <v>38180</v>
      </c>
      <c r="G3007" t="s">
        <v>38316</v>
      </c>
    </row>
    <row r="3008" spans="1:7" ht="15" customHeight="1">
      <c r="A3008" t="s">
        <v>21470</v>
      </c>
      <c r="B3008" t="s">
        <v>21471</v>
      </c>
      <c r="C3008" t="s">
        <v>20592</v>
      </c>
      <c r="D3008" t="s">
        <v>21472</v>
      </c>
      <c r="E3008" t="s">
        <v>21469</v>
      </c>
      <c r="F3008" t="s">
        <v>38180</v>
      </c>
      <c r="G3008" t="s">
        <v>38316</v>
      </c>
    </row>
    <row r="3009" spans="1:7" ht="15" customHeight="1">
      <c r="A3009" t="s">
        <v>3906</v>
      </c>
      <c r="B3009" t="s">
        <v>8704</v>
      </c>
      <c r="C3009" t="s">
        <v>20592</v>
      </c>
      <c r="D3009" t="s">
        <v>20782</v>
      </c>
      <c r="E3009" t="s">
        <v>20781</v>
      </c>
      <c r="F3009" t="s">
        <v>38180</v>
      </c>
      <c r="G3009" t="s">
        <v>38316</v>
      </c>
    </row>
    <row r="3010" spans="1:7" ht="15" customHeight="1">
      <c r="A3010" t="s">
        <v>5897</v>
      </c>
      <c r="B3010" t="s">
        <v>3779</v>
      </c>
      <c r="C3010" t="s">
        <v>20592</v>
      </c>
      <c r="D3010" t="s">
        <v>20773</v>
      </c>
      <c r="E3010" t="s">
        <v>20772</v>
      </c>
      <c r="F3010" t="s">
        <v>38180</v>
      </c>
      <c r="G3010" t="s">
        <v>38316</v>
      </c>
    </row>
    <row r="3011" spans="1:7" ht="15" customHeight="1">
      <c r="A3011" t="s">
        <v>7185</v>
      </c>
      <c r="B3011" t="s">
        <v>8831</v>
      </c>
      <c r="C3011" t="s">
        <v>20592</v>
      </c>
      <c r="D3011" t="s">
        <v>21039</v>
      </c>
      <c r="E3011" t="s">
        <v>21038</v>
      </c>
      <c r="F3011" t="s">
        <v>38180</v>
      </c>
      <c r="G3011" t="s">
        <v>38316</v>
      </c>
    </row>
    <row r="3012" spans="1:7" ht="15" customHeight="1">
      <c r="A3012" t="s">
        <v>11367</v>
      </c>
      <c r="B3012" t="s">
        <v>21691</v>
      </c>
      <c r="C3012" t="s">
        <v>20592</v>
      </c>
      <c r="D3012" t="s">
        <v>21692</v>
      </c>
      <c r="E3012" t="s">
        <v>21690</v>
      </c>
      <c r="F3012" t="s">
        <v>38180</v>
      </c>
      <c r="G3012" t="s">
        <v>38309</v>
      </c>
    </row>
    <row r="3013" spans="1:7" ht="15" customHeight="1">
      <c r="A3013" t="s">
        <v>2768</v>
      </c>
      <c r="B3013" t="s">
        <v>21181</v>
      </c>
      <c r="C3013" t="s">
        <v>20592</v>
      </c>
      <c r="D3013" t="s">
        <v>21182</v>
      </c>
      <c r="E3013" t="s">
        <v>21180</v>
      </c>
      <c r="F3013" t="s">
        <v>38180</v>
      </c>
      <c r="G3013" t="s">
        <v>38316</v>
      </c>
    </row>
    <row r="3014" spans="1:7" ht="15" customHeight="1">
      <c r="A3014" t="s">
        <v>5246</v>
      </c>
      <c r="B3014" t="s">
        <v>3405</v>
      </c>
      <c r="C3014" t="s">
        <v>20674</v>
      </c>
      <c r="D3014" t="s">
        <v>20675</v>
      </c>
      <c r="E3014" t="s">
        <v>20673</v>
      </c>
      <c r="F3014" t="s">
        <v>38180</v>
      </c>
      <c r="G3014" t="s">
        <v>38316</v>
      </c>
    </row>
    <row r="3015" spans="1:7" ht="15" customHeight="1">
      <c r="A3015" t="s">
        <v>2695</v>
      </c>
      <c r="B3015" t="s">
        <v>2706</v>
      </c>
      <c r="C3015" t="s">
        <v>314</v>
      </c>
      <c r="D3015" t="s">
        <v>2708</v>
      </c>
      <c r="E3015" t="s">
        <v>2705</v>
      </c>
      <c r="F3015" t="s">
        <v>38219</v>
      </c>
      <c r="G3015" t="s">
        <v>38312</v>
      </c>
    </row>
    <row r="3016" spans="1:7" ht="15" customHeight="1">
      <c r="A3016" t="s">
        <v>3589</v>
      </c>
      <c r="B3016" t="s">
        <v>3590</v>
      </c>
      <c r="C3016" t="s">
        <v>314</v>
      </c>
      <c r="D3016" t="s">
        <v>3591</v>
      </c>
      <c r="E3016" t="s">
        <v>3588</v>
      </c>
      <c r="F3016" t="s">
        <v>38219</v>
      </c>
      <c r="G3016" t="s">
        <v>38312</v>
      </c>
    </row>
    <row r="3017" spans="1:7" ht="15" customHeight="1">
      <c r="A3017" t="s">
        <v>2586</v>
      </c>
      <c r="B3017" t="s">
        <v>3330</v>
      </c>
      <c r="C3017" t="s">
        <v>314</v>
      </c>
      <c r="D3017" t="s">
        <v>3332</v>
      </c>
      <c r="E3017" t="s">
        <v>3329</v>
      </c>
      <c r="F3017" t="s">
        <v>38219</v>
      </c>
      <c r="G3017" t="s">
        <v>38312</v>
      </c>
    </row>
    <row r="3018" spans="1:7" ht="15" customHeight="1">
      <c r="A3018" t="s">
        <v>2739</v>
      </c>
      <c r="B3018" t="s">
        <v>2755</v>
      </c>
      <c r="C3018" t="s">
        <v>314</v>
      </c>
      <c r="D3018" t="s">
        <v>2757</v>
      </c>
      <c r="E3018" t="s">
        <v>2754</v>
      </c>
      <c r="F3018" t="s">
        <v>38219</v>
      </c>
      <c r="G3018" t="s">
        <v>38312</v>
      </c>
    </row>
    <row r="3019" spans="1:7" ht="15" customHeight="1">
      <c r="A3019" t="s">
        <v>4440</v>
      </c>
      <c r="B3019" t="s">
        <v>4572</v>
      </c>
      <c r="C3019" t="s">
        <v>314</v>
      </c>
      <c r="D3019" t="s">
        <v>4573</v>
      </c>
      <c r="E3019" t="s">
        <v>4571</v>
      </c>
      <c r="F3019" t="s">
        <v>38219</v>
      </c>
      <c r="G3019" t="s">
        <v>38312</v>
      </c>
    </row>
    <row r="3020" spans="1:7" ht="15" customHeight="1">
      <c r="A3020" t="s">
        <v>4114</v>
      </c>
      <c r="B3020" t="s">
        <v>4118</v>
      </c>
      <c r="C3020" t="s">
        <v>314</v>
      </c>
      <c r="D3020" t="s">
        <v>4120</v>
      </c>
      <c r="E3020" t="s">
        <v>4117</v>
      </c>
      <c r="F3020" t="s">
        <v>38219</v>
      </c>
      <c r="G3020" t="s">
        <v>38312</v>
      </c>
    </row>
    <row r="3021" spans="1:7" ht="15" customHeight="1">
      <c r="A3021" t="s">
        <v>8201</v>
      </c>
      <c r="B3021" t="s">
        <v>21502</v>
      </c>
      <c r="C3021" t="s">
        <v>21503</v>
      </c>
      <c r="D3021" t="s">
        <v>21504</v>
      </c>
      <c r="E3021" t="s">
        <v>21501</v>
      </c>
      <c r="F3021" t="s">
        <v>38180</v>
      </c>
      <c r="G3021" t="s">
        <v>38309</v>
      </c>
    </row>
    <row r="3022" spans="1:7" ht="15" customHeight="1">
      <c r="A3022" t="s">
        <v>4156</v>
      </c>
      <c r="B3022" t="s">
        <v>20647</v>
      </c>
      <c r="C3022" t="s">
        <v>20648</v>
      </c>
      <c r="D3022" t="s">
        <v>20649</v>
      </c>
      <c r="E3022" t="s">
        <v>20646</v>
      </c>
      <c r="F3022" t="s">
        <v>38180</v>
      </c>
      <c r="G3022" t="s">
        <v>38316</v>
      </c>
    </row>
    <row r="3023" spans="1:7" ht="15" customHeight="1">
      <c r="A3023" t="s">
        <v>4855</v>
      </c>
      <c r="B3023" t="s">
        <v>3405</v>
      </c>
      <c r="C3023" t="s">
        <v>270</v>
      </c>
      <c r="D3023" t="s">
        <v>4860</v>
      </c>
      <c r="E3023" t="s">
        <v>4859</v>
      </c>
      <c r="F3023" t="s">
        <v>38220</v>
      </c>
      <c r="G3023" t="s">
        <v>38312</v>
      </c>
    </row>
    <row r="3024" spans="1:7" ht="15" customHeight="1">
      <c r="A3024" t="s">
        <v>2764</v>
      </c>
      <c r="B3024" t="s">
        <v>2478</v>
      </c>
      <c r="C3024" t="s">
        <v>270</v>
      </c>
      <c r="D3024" t="s">
        <v>2766</v>
      </c>
      <c r="E3024" t="s">
        <v>2763</v>
      </c>
      <c r="F3024" t="s">
        <v>38220</v>
      </c>
      <c r="G3024" t="s">
        <v>38312</v>
      </c>
    </row>
    <row r="3025" spans="1:7" ht="15" customHeight="1">
      <c r="A3025" t="s">
        <v>4304</v>
      </c>
      <c r="B3025" t="s">
        <v>4320</v>
      </c>
      <c r="C3025" t="s">
        <v>270</v>
      </c>
      <c r="D3025" t="s">
        <v>4322</v>
      </c>
      <c r="E3025" t="s">
        <v>4319</v>
      </c>
      <c r="F3025" t="s">
        <v>38220</v>
      </c>
      <c r="G3025" t="s">
        <v>38312</v>
      </c>
    </row>
    <row r="3026" spans="1:7" ht="15" customHeight="1">
      <c r="A3026" t="s">
        <v>2892</v>
      </c>
      <c r="B3026" t="s">
        <v>2893</v>
      </c>
      <c r="C3026" t="s">
        <v>270</v>
      </c>
      <c r="D3026" t="s">
        <v>2894</v>
      </c>
      <c r="E3026" t="s">
        <v>2891</v>
      </c>
      <c r="F3026" t="s">
        <v>38220</v>
      </c>
      <c r="G3026" t="s">
        <v>38312</v>
      </c>
    </row>
    <row r="3027" spans="1:7" ht="15" customHeight="1">
      <c r="A3027" t="s">
        <v>4304</v>
      </c>
      <c r="B3027" t="s">
        <v>4312</v>
      </c>
      <c r="C3027" t="s">
        <v>270</v>
      </c>
      <c r="D3027" t="s">
        <v>4313</v>
      </c>
      <c r="E3027" t="s">
        <v>4311</v>
      </c>
      <c r="F3027" t="s">
        <v>38220</v>
      </c>
      <c r="G3027" t="s">
        <v>38312</v>
      </c>
    </row>
    <row r="3028" spans="1:7" ht="15" customHeight="1">
      <c r="A3028" t="s">
        <v>3415</v>
      </c>
      <c r="B3028" t="s">
        <v>3421</v>
      </c>
      <c r="C3028" t="s">
        <v>270</v>
      </c>
      <c r="D3028" t="s">
        <v>3423</v>
      </c>
      <c r="E3028" t="s">
        <v>3420</v>
      </c>
      <c r="F3028" t="s">
        <v>38220</v>
      </c>
      <c r="G3028" t="s">
        <v>38312</v>
      </c>
    </row>
    <row r="3029" spans="1:7" ht="15" customHeight="1">
      <c r="A3029" t="s">
        <v>4835</v>
      </c>
      <c r="B3029" t="s">
        <v>4836</v>
      </c>
      <c r="C3029" t="s">
        <v>270</v>
      </c>
      <c r="D3029" t="s">
        <v>4838</v>
      </c>
      <c r="E3029" t="s">
        <v>4834</v>
      </c>
      <c r="F3029" t="s">
        <v>38220</v>
      </c>
      <c r="G3029" t="s">
        <v>38312</v>
      </c>
    </row>
    <row r="3030" spans="1:7" ht="15" customHeight="1">
      <c r="A3030" t="s">
        <v>4607</v>
      </c>
      <c r="B3030" t="s">
        <v>4611</v>
      </c>
      <c r="C3030" t="s">
        <v>270</v>
      </c>
      <c r="D3030" t="s">
        <v>4613</v>
      </c>
      <c r="E3030" t="s">
        <v>37437</v>
      </c>
      <c r="F3030" t="s">
        <v>38220</v>
      </c>
      <c r="G3030" t="s">
        <v>38312</v>
      </c>
    </row>
    <row r="3031" spans="1:7" ht="15" customHeight="1">
      <c r="A3031" t="s">
        <v>4850</v>
      </c>
      <c r="B3031" t="s">
        <v>4851</v>
      </c>
      <c r="C3031" t="s">
        <v>270</v>
      </c>
      <c r="D3031" t="s">
        <v>4853</v>
      </c>
      <c r="E3031" t="s">
        <v>4849</v>
      </c>
      <c r="F3031" t="s">
        <v>38220</v>
      </c>
      <c r="G3031" t="s">
        <v>38312</v>
      </c>
    </row>
    <row r="3032" spans="1:7" ht="15" customHeight="1">
      <c r="A3032" t="s">
        <v>3735</v>
      </c>
      <c r="B3032" t="s">
        <v>3736</v>
      </c>
      <c r="C3032" t="s">
        <v>270</v>
      </c>
      <c r="D3032" t="s">
        <v>3737</v>
      </c>
      <c r="E3032" t="s">
        <v>3734</v>
      </c>
      <c r="F3032" t="s">
        <v>38220</v>
      </c>
      <c r="G3032" t="s">
        <v>38312</v>
      </c>
    </row>
    <row r="3033" spans="1:7" ht="15" customHeight="1">
      <c r="A3033" t="s">
        <v>2181</v>
      </c>
      <c r="B3033" t="s">
        <v>2182</v>
      </c>
      <c r="C3033" t="s">
        <v>270</v>
      </c>
      <c r="D3033" t="s">
        <v>2184</v>
      </c>
      <c r="E3033" t="s">
        <v>2180</v>
      </c>
      <c r="F3033" t="s">
        <v>38220</v>
      </c>
      <c r="G3033" t="s">
        <v>38312</v>
      </c>
    </row>
    <row r="3034" spans="1:7" ht="15" customHeight="1">
      <c r="A3034" t="s">
        <v>2627</v>
      </c>
      <c r="B3034" t="s">
        <v>22072</v>
      </c>
      <c r="C3034" t="s">
        <v>270</v>
      </c>
      <c r="D3034" t="s">
        <v>22074</v>
      </c>
      <c r="E3034" t="s">
        <v>37537</v>
      </c>
      <c r="F3034" t="s">
        <v>38220</v>
      </c>
      <c r="G3034" t="s">
        <v>38315</v>
      </c>
    </row>
    <row r="3035" spans="1:7" ht="15" customHeight="1">
      <c r="A3035" t="s">
        <v>2633</v>
      </c>
      <c r="B3035" t="s">
        <v>2634</v>
      </c>
      <c r="C3035" t="s">
        <v>270</v>
      </c>
      <c r="D3035" t="s">
        <v>2635</v>
      </c>
      <c r="E3035" t="s">
        <v>2632</v>
      </c>
      <c r="F3035" t="s">
        <v>38220</v>
      </c>
      <c r="G3035" t="s">
        <v>38312</v>
      </c>
    </row>
    <row r="3036" spans="1:7" ht="15" customHeight="1">
      <c r="A3036" t="s">
        <v>20468</v>
      </c>
      <c r="B3036" t="s">
        <v>20469</v>
      </c>
      <c r="C3036" t="s">
        <v>20470</v>
      </c>
      <c r="D3036" t="s">
        <v>20471</v>
      </c>
      <c r="E3036" t="s">
        <v>20467</v>
      </c>
      <c r="F3036" t="s">
        <v>38180</v>
      </c>
      <c r="G3036" t="s">
        <v>38316</v>
      </c>
    </row>
    <row r="3037" spans="1:7" ht="15" customHeight="1">
      <c r="A3037" t="s">
        <v>5389</v>
      </c>
      <c r="B3037" t="s">
        <v>5753</v>
      </c>
      <c r="C3037" t="s">
        <v>20194</v>
      </c>
      <c r="D3037" t="s">
        <v>20195</v>
      </c>
      <c r="E3037" t="s">
        <v>20193</v>
      </c>
      <c r="F3037" t="s">
        <v>38180</v>
      </c>
      <c r="G3037" t="s">
        <v>38316</v>
      </c>
    </row>
    <row r="3038" spans="1:7" ht="15" customHeight="1">
      <c r="A3038" t="s">
        <v>21547</v>
      </c>
      <c r="B3038" t="s">
        <v>21548</v>
      </c>
      <c r="C3038" t="s">
        <v>21549</v>
      </c>
      <c r="D3038" t="s">
        <v>21550</v>
      </c>
      <c r="E3038" t="s">
        <v>21546</v>
      </c>
      <c r="F3038" t="s">
        <v>38180</v>
      </c>
      <c r="G3038" t="s">
        <v>38309</v>
      </c>
    </row>
    <row r="3039" spans="1:7" ht="15" customHeight="1">
      <c r="B3039" t="s">
        <v>10247</v>
      </c>
      <c r="C3039" t="s">
        <v>21077</v>
      </c>
      <c r="D3039" t="s">
        <v>21079</v>
      </c>
      <c r="E3039" t="s">
        <v>21076</v>
      </c>
      <c r="F3039" t="s">
        <v>38180</v>
      </c>
      <c r="G3039" t="s">
        <v>38316</v>
      </c>
    </row>
    <row r="3040" spans="1:7" ht="15" customHeight="1">
      <c r="A3040" t="s">
        <v>21073</v>
      </c>
      <c r="B3040" t="s">
        <v>12099</v>
      </c>
      <c r="C3040" t="s">
        <v>232</v>
      </c>
      <c r="D3040" t="s">
        <v>21075</v>
      </c>
      <c r="E3040" t="s">
        <v>21072</v>
      </c>
      <c r="F3040" t="s">
        <v>38222</v>
      </c>
      <c r="G3040" t="s">
        <v>38316</v>
      </c>
    </row>
    <row r="3041" spans="1:7" ht="15" customHeight="1">
      <c r="A3041" t="s">
        <v>2515</v>
      </c>
      <c r="B3041" t="s">
        <v>8348</v>
      </c>
      <c r="C3041" t="s">
        <v>347</v>
      </c>
      <c r="D3041" t="s">
        <v>21280</v>
      </c>
      <c r="E3041" t="s">
        <v>38336</v>
      </c>
      <c r="F3041" t="s">
        <v>38185</v>
      </c>
      <c r="G3041" t="s">
        <v>38316</v>
      </c>
    </row>
    <row r="3042" spans="1:7" ht="15" customHeight="1">
      <c r="A3042" t="s">
        <v>2739</v>
      </c>
      <c r="B3042" t="s">
        <v>21188</v>
      </c>
      <c r="C3042" t="s">
        <v>21189</v>
      </c>
      <c r="D3042" t="s">
        <v>21191</v>
      </c>
      <c r="E3042" t="s">
        <v>21187</v>
      </c>
      <c r="F3042" t="s">
        <v>38180</v>
      </c>
      <c r="G3042" t="s">
        <v>38316</v>
      </c>
    </row>
    <row r="3043" spans="1:7" ht="15" customHeight="1">
      <c r="A3043" t="s">
        <v>5897</v>
      </c>
      <c r="B3043" t="s">
        <v>20754</v>
      </c>
      <c r="C3043" t="s">
        <v>20755</v>
      </c>
      <c r="D3043" t="s">
        <v>20757</v>
      </c>
      <c r="E3043" t="s">
        <v>20753</v>
      </c>
      <c r="F3043" t="s">
        <v>38180</v>
      </c>
      <c r="G3043" t="s">
        <v>38316</v>
      </c>
    </row>
    <row r="3044" spans="1:7" ht="15" customHeight="1">
      <c r="A3044" t="s">
        <v>4440</v>
      </c>
      <c r="B3044" t="s">
        <v>19716</v>
      </c>
      <c r="C3044" t="s">
        <v>176</v>
      </c>
      <c r="D3044" t="s">
        <v>19718</v>
      </c>
      <c r="E3044" t="s">
        <v>19715</v>
      </c>
      <c r="F3044" t="s">
        <v>38224</v>
      </c>
      <c r="G3044" t="s">
        <v>38306</v>
      </c>
    </row>
    <row r="3045" spans="1:7" ht="15" customHeight="1">
      <c r="A3045" t="s">
        <v>5231</v>
      </c>
      <c r="B3045" t="s">
        <v>18674</v>
      </c>
      <c r="C3045" t="s">
        <v>176</v>
      </c>
      <c r="D3045" t="s">
        <v>19701</v>
      </c>
      <c r="E3045" t="s">
        <v>37305</v>
      </c>
      <c r="F3045" t="s">
        <v>38224</v>
      </c>
      <c r="G3045" t="s">
        <v>38306</v>
      </c>
    </row>
    <row r="3046" spans="1:7" ht="15" customHeight="1">
      <c r="A3046" t="s">
        <v>4541</v>
      </c>
      <c r="B3046" t="s">
        <v>19398</v>
      </c>
      <c r="C3046" t="s">
        <v>176</v>
      </c>
      <c r="D3046" t="s">
        <v>19399</v>
      </c>
      <c r="E3046" t="s">
        <v>19397</v>
      </c>
      <c r="F3046" t="s">
        <v>38224</v>
      </c>
      <c r="G3046" t="s">
        <v>38306</v>
      </c>
    </row>
    <row r="3047" spans="1:7" ht="15" customHeight="1">
      <c r="A3047" t="s">
        <v>2940</v>
      </c>
      <c r="B3047" t="s">
        <v>18795</v>
      </c>
      <c r="C3047" t="s">
        <v>176</v>
      </c>
      <c r="D3047" t="s">
        <v>18796</v>
      </c>
      <c r="E3047" t="s">
        <v>18794</v>
      </c>
      <c r="F3047" t="s">
        <v>38224</v>
      </c>
      <c r="G3047" t="s">
        <v>38306</v>
      </c>
    </row>
    <row r="3048" spans="1:7" ht="15" customHeight="1">
      <c r="A3048" t="s">
        <v>4440</v>
      </c>
      <c r="B3048" t="s">
        <v>4240</v>
      </c>
      <c r="C3048" t="s">
        <v>176</v>
      </c>
      <c r="D3048" t="s">
        <v>19439</v>
      </c>
      <c r="E3048" t="s">
        <v>19438</v>
      </c>
      <c r="F3048" t="s">
        <v>38224</v>
      </c>
      <c r="G3048" t="s">
        <v>38306</v>
      </c>
    </row>
    <row r="3049" spans="1:7" ht="15" customHeight="1">
      <c r="A3049" t="s">
        <v>4927</v>
      </c>
      <c r="B3049" t="s">
        <v>19627</v>
      </c>
      <c r="C3049" t="s">
        <v>176</v>
      </c>
      <c r="D3049" t="s">
        <v>19629</v>
      </c>
      <c r="E3049" t="s">
        <v>19626</v>
      </c>
      <c r="F3049" t="s">
        <v>38224</v>
      </c>
      <c r="G3049" t="s">
        <v>38306</v>
      </c>
    </row>
    <row r="3050" spans="1:7" ht="15" customHeight="1">
      <c r="A3050" t="s">
        <v>19707</v>
      </c>
      <c r="B3050" t="s">
        <v>19708</v>
      </c>
      <c r="C3050" t="s">
        <v>176</v>
      </c>
      <c r="D3050" t="s">
        <v>19710</v>
      </c>
      <c r="E3050" t="s">
        <v>19706</v>
      </c>
      <c r="F3050" t="s">
        <v>38224</v>
      </c>
      <c r="G3050" t="s">
        <v>38306</v>
      </c>
    </row>
    <row r="3051" spans="1:7" ht="15" customHeight="1">
      <c r="A3051" t="s">
        <v>19588</v>
      </c>
      <c r="B3051" t="s">
        <v>6716</v>
      </c>
      <c r="C3051" t="s">
        <v>176</v>
      </c>
      <c r="D3051" t="s">
        <v>19595</v>
      </c>
      <c r="E3051" t="s">
        <v>19594</v>
      </c>
      <c r="F3051" t="s">
        <v>38224</v>
      </c>
      <c r="G3051" t="s">
        <v>38306</v>
      </c>
    </row>
    <row r="3052" spans="1:7" ht="15" customHeight="1">
      <c r="A3052" t="s">
        <v>2044</v>
      </c>
      <c r="B3052" t="s">
        <v>18768</v>
      </c>
      <c r="C3052" t="s">
        <v>176</v>
      </c>
      <c r="D3052" t="s">
        <v>18770</v>
      </c>
      <c r="E3052" t="s">
        <v>37482</v>
      </c>
      <c r="F3052" t="s">
        <v>38224</v>
      </c>
      <c r="G3052" t="s">
        <v>38306</v>
      </c>
    </row>
    <row r="3053" spans="1:7" ht="15" customHeight="1">
      <c r="A3053" t="s">
        <v>4670</v>
      </c>
      <c r="B3053" t="s">
        <v>15723</v>
      </c>
      <c r="C3053" t="s">
        <v>176</v>
      </c>
      <c r="D3053" t="s">
        <v>19530</v>
      </c>
      <c r="E3053" t="s">
        <v>19528</v>
      </c>
      <c r="F3053" t="s">
        <v>38224</v>
      </c>
      <c r="G3053" t="s">
        <v>38306</v>
      </c>
    </row>
    <row r="3054" spans="1:7" ht="15" customHeight="1">
      <c r="A3054" t="s">
        <v>6836</v>
      </c>
      <c r="B3054" t="s">
        <v>18445</v>
      </c>
      <c r="C3054" t="s">
        <v>176</v>
      </c>
      <c r="D3054" t="s">
        <v>18447</v>
      </c>
      <c r="E3054" t="s">
        <v>18444</v>
      </c>
      <c r="F3054" t="s">
        <v>38224</v>
      </c>
      <c r="G3054" t="s">
        <v>38306</v>
      </c>
    </row>
    <row r="3055" spans="1:7" ht="15" customHeight="1">
      <c r="A3055" t="s">
        <v>6083</v>
      </c>
      <c r="B3055" t="s">
        <v>8163</v>
      </c>
      <c r="C3055" t="s">
        <v>176</v>
      </c>
      <c r="D3055" t="s">
        <v>19466</v>
      </c>
      <c r="E3055" t="s">
        <v>19465</v>
      </c>
      <c r="F3055" t="s">
        <v>38224</v>
      </c>
      <c r="G3055" t="s">
        <v>38306</v>
      </c>
    </row>
    <row r="3056" spans="1:7" ht="15" customHeight="1">
      <c r="A3056" t="s">
        <v>3715</v>
      </c>
      <c r="B3056" t="s">
        <v>19712</v>
      </c>
      <c r="C3056" t="s">
        <v>176</v>
      </c>
      <c r="D3056" t="s">
        <v>19713</v>
      </c>
      <c r="E3056" t="s">
        <v>19711</v>
      </c>
      <c r="F3056" t="s">
        <v>38224</v>
      </c>
      <c r="G3056" t="s">
        <v>38337</v>
      </c>
    </row>
    <row r="3057" spans="1:7" ht="15" customHeight="1">
      <c r="A3057" t="s">
        <v>5690</v>
      </c>
      <c r="B3057" t="s">
        <v>4115</v>
      </c>
      <c r="C3057" t="s">
        <v>176</v>
      </c>
      <c r="D3057" t="s">
        <v>19371</v>
      </c>
      <c r="E3057" t="s">
        <v>19369</v>
      </c>
      <c r="F3057" t="s">
        <v>38224</v>
      </c>
      <c r="G3057" t="s">
        <v>38306</v>
      </c>
    </row>
    <row r="3058" spans="1:7" ht="15" customHeight="1">
      <c r="A3058" t="s">
        <v>4594</v>
      </c>
      <c r="B3058" t="s">
        <v>19448</v>
      </c>
      <c r="C3058" t="s">
        <v>176</v>
      </c>
      <c r="D3058" t="s">
        <v>19449</v>
      </c>
      <c r="E3058" t="s">
        <v>19447</v>
      </c>
      <c r="F3058" t="s">
        <v>38224</v>
      </c>
      <c r="G3058" t="s">
        <v>38306</v>
      </c>
    </row>
    <row r="3059" spans="1:7" ht="15" customHeight="1">
      <c r="A3059" t="s">
        <v>18803</v>
      </c>
      <c r="B3059" t="s">
        <v>18804</v>
      </c>
      <c r="C3059" t="s">
        <v>176</v>
      </c>
      <c r="D3059" t="s">
        <v>18805</v>
      </c>
      <c r="E3059" t="s">
        <v>37295</v>
      </c>
      <c r="F3059" t="s">
        <v>38224</v>
      </c>
      <c r="G3059" t="s">
        <v>38306</v>
      </c>
    </row>
    <row r="3060" spans="1:7" ht="15" customHeight="1">
      <c r="A3060" t="s">
        <v>2750</v>
      </c>
      <c r="B3060" t="s">
        <v>5449</v>
      </c>
      <c r="C3060" t="s">
        <v>252</v>
      </c>
      <c r="D3060" t="s">
        <v>20924</v>
      </c>
      <c r="E3060" t="s">
        <v>38338</v>
      </c>
      <c r="F3060" t="s">
        <v>38226</v>
      </c>
      <c r="G3060" t="s">
        <v>38316</v>
      </c>
    </row>
    <row r="3061" spans="1:7" ht="15" customHeight="1">
      <c r="A3061" t="s">
        <v>2972</v>
      </c>
      <c r="B3061" t="s">
        <v>20492</v>
      </c>
      <c r="C3061" t="s">
        <v>252</v>
      </c>
      <c r="D3061" t="s">
        <v>20493</v>
      </c>
      <c r="E3061" t="s">
        <v>20491</v>
      </c>
      <c r="F3061" t="s">
        <v>38226</v>
      </c>
      <c r="G3061" t="s">
        <v>38316</v>
      </c>
    </row>
    <row r="3062" spans="1:7" ht="15" customHeight="1">
      <c r="A3062" t="s">
        <v>2739</v>
      </c>
      <c r="B3062" t="s">
        <v>2743</v>
      </c>
      <c r="C3062" t="s">
        <v>316</v>
      </c>
      <c r="D3062" t="s">
        <v>38339</v>
      </c>
      <c r="E3062" t="s">
        <v>2742</v>
      </c>
      <c r="F3062" t="s">
        <v>38182</v>
      </c>
      <c r="G3062" t="s">
        <v>38312</v>
      </c>
    </row>
    <row r="3063" spans="1:7" ht="15" customHeight="1">
      <c r="A3063" t="s">
        <v>4821</v>
      </c>
      <c r="B3063" t="s">
        <v>2339</v>
      </c>
      <c r="C3063" t="s">
        <v>1861</v>
      </c>
      <c r="D3063" t="s">
        <v>4823</v>
      </c>
      <c r="E3063" t="s">
        <v>4820</v>
      </c>
      <c r="F3063" t="s">
        <v>38340</v>
      </c>
      <c r="G3063" t="s">
        <v>38312</v>
      </c>
    </row>
    <row r="3064" spans="1:7" ht="15" customHeight="1">
      <c r="A3064" t="s">
        <v>4938</v>
      </c>
      <c r="B3064" t="s">
        <v>6899</v>
      </c>
      <c r="C3064" t="s">
        <v>1794</v>
      </c>
      <c r="D3064" t="s">
        <v>38341</v>
      </c>
      <c r="E3064" t="s">
        <v>21543</v>
      </c>
      <c r="F3064" t="s">
        <v>38342</v>
      </c>
      <c r="G3064" t="s">
        <v>38309</v>
      </c>
    </row>
    <row r="3065" spans="1:7" ht="15" customHeight="1">
      <c r="A3065" t="s">
        <v>3896</v>
      </c>
      <c r="B3065" t="s">
        <v>21713</v>
      </c>
      <c r="C3065" t="s">
        <v>1794</v>
      </c>
      <c r="D3065" t="s">
        <v>21715</v>
      </c>
      <c r="E3065" t="s">
        <v>21712</v>
      </c>
      <c r="F3065" t="s">
        <v>38342</v>
      </c>
      <c r="G3065" t="s">
        <v>38309</v>
      </c>
    </row>
    <row r="3066" spans="1:7" ht="15" customHeight="1">
      <c r="A3066" t="s">
        <v>2896</v>
      </c>
      <c r="B3066" t="s">
        <v>21489</v>
      </c>
      <c r="C3066" t="s">
        <v>1794</v>
      </c>
      <c r="D3066" t="s">
        <v>21492</v>
      </c>
      <c r="E3066" t="s">
        <v>21488</v>
      </c>
      <c r="F3066" t="s">
        <v>38342</v>
      </c>
      <c r="G3066" t="s">
        <v>38309</v>
      </c>
    </row>
    <row r="3067" spans="1:7" ht="15" customHeight="1">
      <c r="A3067" t="s">
        <v>3176</v>
      </c>
      <c r="B3067" t="s">
        <v>38343</v>
      </c>
      <c r="C3067" t="s">
        <v>1794</v>
      </c>
      <c r="D3067" t="s">
        <v>21802</v>
      </c>
      <c r="E3067" t="s">
        <v>21799</v>
      </c>
      <c r="F3067" t="s">
        <v>38342</v>
      </c>
      <c r="G3067" t="s">
        <v>38309</v>
      </c>
    </row>
    <row r="3068" spans="1:7" ht="15" customHeight="1">
      <c r="A3068" t="s">
        <v>2189</v>
      </c>
      <c r="B3068" t="s">
        <v>5040</v>
      </c>
      <c r="C3068" t="s">
        <v>21490</v>
      </c>
      <c r="D3068" t="s">
        <v>21907</v>
      </c>
      <c r="E3068" t="s">
        <v>21905</v>
      </c>
      <c r="F3068" t="s">
        <v>38180</v>
      </c>
      <c r="G3068" t="s">
        <v>38309</v>
      </c>
    </row>
    <row r="3069" spans="1:7" ht="15" customHeight="1">
      <c r="A3069" t="s">
        <v>4607</v>
      </c>
      <c r="B3069" t="s">
        <v>21612</v>
      </c>
      <c r="C3069" t="s">
        <v>21490</v>
      </c>
      <c r="D3069" t="s">
        <v>21614</v>
      </c>
      <c r="E3069" t="s">
        <v>21611</v>
      </c>
      <c r="F3069" t="s">
        <v>38180</v>
      </c>
      <c r="G3069" t="s">
        <v>38309</v>
      </c>
    </row>
    <row r="3070" spans="1:7" ht="15" customHeight="1">
      <c r="A3070" t="s">
        <v>5527</v>
      </c>
      <c r="B3070" t="s">
        <v>4251</v>
      </c>
      <c r="C3070" t="s">
        <v>21490</v>
      </c>
      <c r="D3070" t="s">
        <v>21542</v>
      </c>
      <c r="E3070" t="s">
        <v>21540</v>
      </c>
      <c r="F3070" t="s">
        <v>38180</v>
      </c>
      <c r="G3070" t="s">
        <v>38309</v>
      </c>
    </row>
    <row r="3071" spans="1:7" ht="15" customHeight="1">
      <c r="A3071" t="s">
        <v>4670</v>
      </c>
      <c r="B3071" t="s">
        <v>2500</v>
      </c>
      <c r="C3071" t="s">
        <v>21490</v>
      </c>
      <c r="D3071" t="s">
        <v>21588</v>
      </c>
      <c r="E3071" t="s">
        <v>21587</v>
      </c>
      <c r="F3071" t="s">
        <v>38180</v>
      </c>
      <c r="G3071" t="s">
        <v>38309</v>
      </c>
    </row>
    <row r="3072" spans="1:7" ht="15" customHeight="1">
      <c r="A3072" t="s">
        <v>3194</v>
      </c>
      <c r="B3072" t="s">
        <v>3779</v>
      </c>
      <c r="C3072" t="s">
        <v>21490</v>
      </c>
      <c r="D3072" t="s">
        <v>21815</v>
      </c>
      <c r="E3072" t="s">
        <v>21813</v>
      </c>
      <c r="F3072" t="s">
        <v>38180</v>
      </c>
      <c r="G3072" t="s">
        <v>38309</v>
      </c>
    </row>
    <row r="3073" spans="1:7" ht="15" customHeight="1">
      <c r="A3073" t="s">
        <v>9040</v>
      </c>
      <c r="B3073" t="s">
        <v>21885</v>
      </c>
      <c r="C3073" t="s">
        <v>21490</v>
      </c>
      <c r="D3073" t="s">
        <v>21886</v>
      </c>
      <c r="E3073" t="s">
        <v>21884</v>
      </c>
      <c r="F3073" t="s">
        <v>38180</v>
      </c>
      <c r="G3073" t="s">
        <v>38309</v>
      </c>
    </row>
    <row r="3074" spans="1:7" ht="15" customHeight="1">
      <c r="A3074" t="s">
        <v>5513</v>
      </c>
      <c r="B3074" t="s">
        <v>20266</v>
      </c>
      <c r="C3074" t="s">
        <v>20267</v>
      </c>
      <c r="D3074" t="s">
        <v>20268</v>
      </c>
      <c r="E3074" t="s">
        <v>20265</v>
      </c>
      <c r="F3074" t="s">
        <v>38180</v>
      </c>
      <c r="G3074" t="s">
        <v>38316</v>
      </c>
    </row>
    <row r="3075" spans="1:7" ht="15" customHeight="1">
      <c r="A3075" t="s">
        <v>5547</v>
      </c>
      <c r="B3075" t="s">
        <v>6099</v>
      </c>
      <c r="C3075" t="s">
        <v>214</v>
      </c>
      <c r="D3075" t="s">
        <v>6101</v>
      </c>
      <c r="E3075" t="s">
        <v>37414</v>
      </c>
      <c r="F3075" t="s">
        <v>38229</v>
      </c>
      <c r="G3075" t="s">
        <v>38312</v>
      </c>
    </row>
    <row r="3076" spans="1:7" ht="15" customHeight="1">
      <c r="A3076" t="s">
        <v>6095</v>
      </c>
      <c r="B3076" t="s">
        <v>6096</v>
      </c>
      <c r="C3076" t="s">
        <v>214</v>
      </c>
      <c r="D3076" t="s">
        <v>6098</v>
      </c>
      <c r="E3076" t="s">
        <v>37386</v>
      </c>
      <c r="F3076" t="s">
        <v>38229</v>
      </c>
      <c r="G3076" t="s">
        <v>38312</v>
      </c>
    </row>
    <row r="3077" spans="1:7" ht="15" customHeight="1">
      <c r="A3077" t="s">
        <v>5368</v>
      </c>
      <c r="B3077" t="s">
        <v>5369</v>
      </c>
      <c r="C3077" t="s">
        <v>214</v>
      </c>
      <c r="D3077" t="s">
        <v>5370</v>
      </c>
      <c r="E3077" t="s">
        <v>37555</v>
      </c>
      <c r="F3077" t="s">
        <v>38229</v>
      </c>
      <c r="G3077" t="s">
        <v>38312</v>
      </c>
    </row>
    <row r="3078" spans="1:7" ht="15" customHeight="1">
      <c r="A3078" t="s">
        <v>5362</v>
      </c>
      <c r="B3078" t="s">
        <v>5363</v>
      </c>
      <c r="C3078" t="s">
        <v>214</v>
      </c>
      <c r="D3078" t="s">
        <v>5364</v>
      </c>
      <c r="E3078" t="s">
        <v>37380</v>
      </c>
      <c r="F3078" t="s">
        <v>38229</v>
      </c>
      <c r="G3078" t="s">
        <v>38312</v>
      </c>
    </row>
    <row r="3079" spans="1:7" ht="15" customHeight="1">
      <c r="A3079" t="s">
        <v>3995</v>
      </c>
      <c r="B3079" t="s">
        <v>4000</v>
      </c>
      <c r="C3079" t="s">
        <v>214</v>
      </c>
      <c r="D3079" t="s">
        <v>4002</v>
      </c>
      <c r="E3079" t="s">
        <v>37602</v>
      </c>
      <c r="F3079" t="s">
        <v>38229</v>
      </c>
      <c r="G3079" t="s">
        <v>38312</v>
      </c>
    </row>
    <row r="3080" spans="1:7" ht="15" customHeight="1">
      <c r="A3080" t="s">
        <v>5178</v>
      </c>
      <c r="B3080" t="s">
        <v>6092</v>
      </c>
      <c r="C3080" t="s">
        <v>214</v>
      </c>
      <c r="D3080" t="s">
        <v>6094</v>
      </c>
      <c r="E3080" t="s">
        <v>37466</v>
      </c>
      <c r="F3080" t="s">
        <v>38229</v>
      </c>
      <c r="G3080" t="s">
        <v>38312</v>
      </c>
    </row>
    <row r="3081" spans="1:7" ht="15" customHeight="1">
      <c r="A3081" t="s">
        <v>5246</v>
      </c>
      <c r="B3081" t="s">
        <v>5365</v>
      </c>
      <c r="C3081" t="s">
        <v>214</v>
      </c>
      <c r="D3081" t="s">
        <v>5367</v>
      </c>
      <c r="E3081" t="s">
        <v>37577</v>
      </c>
      <c r="F3081" t="s">
        <v>38229</v>
      </c>
      <c r="G3081" t="s">
        <v>38312</v>
      </c>
    </row>
    <row r="3082" spans="1:7" ht="15" customHeight="1">
      <c r="A3082" t="s">
        <v>3047</v>
      </c>
      <c r="B3082" t="s">
        <v>3048</v>
      </c>
      <c r="C3082" t="s">
        <v>214</v>
      </c>
      <c r="D3082" t="s">
        <v>3050</v>
      </c>
      <c r="E3082" t="s">
        <v>3046</v>
      </c>
      <c r="F3082" t="s">
        <v>38229</v>
      </c>
      <c r="G3082" t="s">
        <v>38312</v>
      </c>
    </row>
    <row r="3083" spans="1:7" ht="15" customHeight="1">
      <c r="A3083" t="s">
        <v>3102</v>
      </c>
      <c r="B3083" t="s">
        <v>3103</v>
      </c>
      <c r="C3083" t="s">
        <v>214</v>
      </c>
      <c r="D3083" t="s">
        <v>3104</v>
      </c>
      <c r="E3083" t="s">
        <v>37446</v>
      </c>
      <c r="F3083" t="s">
        <v>38229</v>
      </c>
      <c r="G3083" t="s">
        <v>38312</v>
      </c>
    </row>
    <row r="3084" spans="1:7" ht="15" customHeight="1">
      <c r="A3084" t="s">
        <v>4034</v>
      </c>
      <c r="B3084" t="s">
        <v>3779</v>
      </c>
      <c r="C3084" t="s">
        <v>214</v>
      </c>
      <c r="D3084" t="s">
        <v>4041</v>
      </c>
      <c r="E3084" t="s">
        <v>37586</v>
      </c>
      <c r="F3084" t="s">
        <v>38229</v>
      </c>
      <c r="G3084" t="s">
        <v>38312</v>
      </c>
    </row>
    <row r="3085" spans="1:7" ht="15" customHeight="1">
      <c r="A3085" t="s">
        <v>2354</v>
      </c>
      <c r="B3085" t="s">
        <v>5374</v>
      </c>
      <c r="C3085" t="s">
        <v>214</v>
      </c>
      <c r="D3085" t="s">
        <v>5376</v>
      </c>
      <c r="E3085" t="s">
        <v>37638</v>
      </c>
      <c r="F3085" t="s">
        <v>38229</v>
      </c>
      <c r="G3085" t="s">
        <v>38312</v>
      </c>
    </row>
    <row r="3086" spans="1:7" ht="15" customHeight="1">
      <c r="A3086" t="s">
        <v>5371</v>
      </c>
      <c r="B3086" t="s">
        <v>5372</v>
      </c>
      <c r="C3086" t="s">
        <v>214</v>
      </c>
      <c r="D3086" t="s">
        <v>5373</v>
      </c>
      <c r="E3086" t="s">
        <v>37558</v>
      </c>
      <c r="F3086" t="s">
        <v>38229</v>
      </c>
      <c r="G3086" t="s">
        <v>38312</v>
      </c>
    </row>
    <row r="3087" spans="1:7" ht="15" customHeight="1">
      <c r="A3087" t="s">
        <v>21249</v>
      </c>
      <c r="B3087" t="s">
        <v>21250</v>
      </c>
      <c r="C3087" t="s">
        <v>21251</v>
      </c>
      <c r="D3087" t="s">
        <v>21253</v>
      </c>
      <c r="E3087" t="s">
        <v>21248</v>
      </c>
      <c r="F3087" t="s">
        <v>38180</v>
      </c>
      <c r="G3087" t="s">
        <v>38316</v>
      </c>
    </row>
    <row r="3088" spans="1:7" ht="15" customHeight="1">
      <c r="A3088" t="s">
        <v>3773</v>
      </c>
      <c r="B3088" t="s">
        <v>20840</v>
      </c>
      <c r="C3088" t="s">
        <v>20841</v>
      </c>
      <c r="D3088" t="s">
        <v>20842</v>
      </c>
      <c r="E3088" t="s">
        <v>20839</v>
      </c>
      <c r="F3088" t="s">
        <v>38180</v>
      </c>
      <c r="G3088" t="s">
        <v>38316</v>
      </c>
    </row>
    <row r="3089" spans="1:7" ht="15" customHeight="1">
      <c r="A3089" t="s">
        <v>5210</v>
      </c>
      <c r="B3089" t="s">
        <v>21229</v>
      </c>
      <c r="C3089" t="s">
        <v>21230</v>
      </c>
      <c r="D3089" t="s">
        <v>21231</v>
      </c>
      <c r="E3089" t="s">
        <v>21228</v>
      </c>
      <c r="F3089" t="s">
        <v>38180</v>
      </c>
      <c r="G3089" t="s">
        <v>38316</v>
      </c>
    </row>
    <row r="3090" spans="1:7" ht="15" customHeight="1">
      <c r="A3090" t="s">
        <v>2768</v>
      </c>
      <c r="B3090" t="s">
        <v>10472</v>
      </c>
      <c r="C3090" t="s">
        <v>21177</v>
      </c>
      <c r="D3090" t="s">
        <v>21178</v>
      </c>
      <c r="E3090" t="s">
        <v>21176</v>
      </c>
      <c r="F3090" t="s">
        <v>38180</v>
      </c>
      <c r="G3090" t="s">
        <v>38316</v>
      </c>
    </row>
    <row r="3091" spans="1:7" ht="15" customHeight="1">
      <c r="A3091" t="s">
        <v>4435</v>
      </c>
      <c r="B3091" t="s">
        <v>20505</v>
      </c>
      <c r="C3091" t="s">
        <v>20506</v>
      </c>
      <c r="D3091" t="s">
        <v>20507</v>
      </c>
      <c r="E3091" t="s">
        <v>20504</v>
      </c>
      <c r="F3091" t="s">
        <v>38180</v>
      </c>
      <c r="G3091" t="s">
        <v>38316</v>
      </c>
    </row>
    <row r="3092" spans="1:7" ht="15" customHeight="1">
      <c r="A3092" t="s">
        <v>2354</v>
      </c>
      <c r="B3092" t="s">
        <v>21333</v>
      </c>
      <c r="C3092" t="s">
        <v>160</v>
      </c>
      <c r="D3092" t="s">
        <v>21334</v>
      </c>
      <c r="E3092" t="s">
        <v>38344</v>
      </c>
      <c r="F3092" t="s">
        <v>38233</v>
      </c>
      <c r="G3092" t="s">
        <v>38316</v>
      </c>
    </row>
    <row r="3093" spans="1:7" ht="15" customHeight="1">
      <c r="A3093" t="s">
        <v>5617</v>
      </c>
      <c r="B3093" t="s">
        <v>20667</v>
      </c>
      <c r="C3093" t="s">
        <v>160</v>
      </c>
      <c r="D3093" t="s">
        <v>20668</v>
      </c>
      <c r="E3093" t="s">
        <v>20666</v>
      </c>
      <c r="F3093" t="s">
        <v>38233</v>
      </c>
      <c r="G3093" t="s">
        <v>38316</v>
      </c>
    </row>
    <row r="3094" spans="1:7" ht="15" customHeight="1">
      <c r="A3094" t="s">
        <v>4129</v>
      </c>
      <c r="B3094" t="s">
        <v>20654</v>
      </c>
      <c r="C3094" t="s">
        <v>160</v>
      </c>
      <c r="D3094" t="s">
        <v>20656</v>
      </c>
      <c r="E3094" t="s">
        <v>38345</v>
      </c>
      <c r="F3094" t="s">
        <v>38233</v>
      </c>
      <c r="G3094" t="s">
        <v>38316</v>
      </c>
    </row>
    <row r="3095" spans="1:7" ht="15" customHeight="1">
      <c r="A3095" t="s">
        <v>21350</v>
      </c>
      <c r="B3095" t="s">
        <v>21351</v>
      </c>
      <c r="C3095" t="s">
        <v>260</v>
      </c>
      <c r="D3095" t="s">
        <v>21353</v>
      </c>
      <c r="E3095" t="s">
        <v>21349</v>
      </c>
      <c r="F3095" t="s">
        <v>38234</v>
      </c>
      <c r="G3095" t="s">
        <v>38316</v>
      </c>
    </row>
    <row r="3096" spans="1:7" ht="15" customHeight="1">
      <c r="A3096" t="s">
        <v>21089</v>
      </c>
      <c r="B3096" t="s">
        <v>14131</v>
      </c>
      <c r="C3096" t="s">
        <v>260</v>
      </c>
      <c r="D3096" t="s">
        <v>21090</v>
      </c>
      <c r="E3096" t="s">
        <v>21088</v>
      </c>
      <c r="F3096" t="s">
        <v>38234</v>
      </c>
      <c r="G3096" t="s">
        <v>38316</v>
      </c>
    </row>
    <row r="3097" spans="1:7" ht="15" customHeight="1">
      <c r="A3097" t="s">
        <v>12729</v>
      </c>
      <c r="B3097" t="s">
        <v>2123</v>
      </c>
      <c r="C3097" t="s">
        <v>260</v>
      </c>
      <c r="D3097" t="s">
        <v>21135</v>
      </c>
      <c r="E3097" t="s">
        <v>21134</v>
      </c>
      <c r="F3097" t="s">
        <v>38234</v>
      </c>
      <c r="G3097" t="s">
        <v>38316</v>
      </c>
    </row>
    <row r="3098" spans="1:7" ht="15" customHeight="1">
      <c r="A3098" t="s">
        <v>3040</v>
      </c>
      <c r="B3098" t="s">
        <v>2829</v>
      </c>
      <c r="C3098" t="s">
        <v>260</v>
      </c>
      <c r="D3098" t="s">
        <v>21109</v>
      </c>
      <c r="E3098" t="s">
        <v>21107</v>
      </c>
      <c r="F3098" t="s">
        <v>38234</v>
      </c>
      <c r="G3098" t="s">
        <v>38316</v>
      </c>
    </row>
    <row r="3099" spans="1:7" ht="15" customHeight="1">
      <c r="A3099" t="s">
        <v>20586</v>
      </c>
      <c r="B3099" t="s">
        <v>20587</v>
      </c>
      <c r="C3099" t="s">
        <v>20588</v>
      </c>
      <c r="D3099" t="s">
        <v>20589</v>
      </c>
      <c r="E3099" t="s">
        <v>20585</v>
      </c>
      <c r="F3099" t="s">
        <v>38180</v>
      </c>
      <c r="G3099" t="s">
        <v>38316</v>
      </c>
    </row>
    <row r="3100" spans="1:7" ht="15" customHeight="1">
      <c r="A3100" t="s">
        <v>21462</v>
      </c>
      <c r="B3100" t="s">
        <v>11664</v>
      </c>
      <c r="C3100" t="s">
        <v>304</v>
      </c>
      <c r="D3100" t="s">
        <v>21464</v>
      </c>
      <c r="E3100" t="s">
        <v>21461</v>
      </c>
      <c r="F3100" t="s">
        <v>38235</v>
      </c>
      <c r="G3100" t="s">
        <v>38316</v>
      </c>
    </row>
    <row r="3101" spans="1:7" ht="15" customHeight="1">
      <c r="A3101" t="s">
        <v>4156</v>
      </c>
      <c r="B3101" t="s">
        <v>20641</v>
      </c>
      <c r="C3101" t="s">
        <v>20642</v>
      </c>
      <c r="D3101" t="s">
        <v>20644</v>
      </c>
      <c r="E3101" t="s">
        <v>20640</v>
      </c>
      <c r="F3101" t="s">
        <v>38180</v>
      </c>
      <c r="G3101" t="s">
        <v>38316</v>
      </c>
    </row>
    <row r="3102" spans="1:7" ht="15" customHeight="1">
      <c r="A3102" t="s">
        <v>15104</v>
      </c>
      <c r="B3102" t="s">
        <v>21295</v>
      </c>
      <c r="C3102" t="s">
        <v>20161</v>
      </c>
      <c r="D3102" t="s">
        <v>21296</v>
      </c>
      <c r="E3102" t="s">
        <v>21294</v>
      </c>
      <c r="F3102" t="s">
        <v>38180</v>
      </c>
      <c r="G3102" t="s">
        <v>38316</v>
      </c>
    </row>
    <row r="3103" spans="1:7" ht="15" customHeight="1">
      <c r="A3103" t="s">
        <v>21302</v>
      </c>
      <c r="B3103" t="s">
        <v>21303</v>
      </c>
      <c r="C3103" t="s">
        <v>20161</v>
      </c>
      <c r="D3103" t="s">
        <v>21305</v>
      </c>
      <c r="E3103" t="s">
        <v>21301</v>
      </c>
      <c r="F3103" t="s">
        <v>38180</v>
      </c>
      <c r="G3103" t="s">
        <v>38316</v>
      </c>
    </row>
    <row r="3104" spans="1:7" ht="15" customHeight="1">
      <c r="A3104" t="s">
        <v>3778</v>
      </c>
      <c r="B3104" t="s">
        <v>20833</v>
      </c>
      <c r="C3104" t="s">
        <v>20161</v>
      </c>
      <c r="D3104" t="s">
        <v>20835</v>
      </c>
      <c r="E3104" t="s">
        <v>20832</v>
      </c>
      <c r="F3104" t="s">
        <v>38180</v>
      </c>
      <c r="G3104" t="s">
        <v>38316</v>
      </c>
    </row>
    <row r="3105" spans="1:7" ht="15" customHeight="1">
      <c r="A3105" t="s">
        <v>20670</v>
      </c>
      <c r="B3105" t="s">
        <v>20671</v>
      </c>
      <c r="C3105" t="s">
        <v>20161</v>
      </c>
      <c r="D3105" t="s">
        <v>20672</v>
      </c>
      <c r="E3105" t="s">
        <v>20669</v>
      </c>
      <c r="F3105" t="s">
        <v>38180</v>
      </c>
      <c r="G3105" t="s">
        <v>38316</v>
      </c>
    </row>
    <row r="3106" spans="1:7" ht="15" customHeight="1">
      <c r="A3106" t="s">
        <v>11118</v>
      </c>
      <c r="B3106" t="s">
        <v>21160</v>
      </c>
      <c r="C3106" t="s">
        <v>20161</v>
      </c>
      <c r="D3106" t="s">
        <v>21162</v>
      </c>
      <c r="E3106" t="s">
        <v>21159</v>
      </c>
      <c r="F3106" t="s">
        <v>38180</v>
      </c>
      <c r="G3106" t="s">
        <v>38316</v>
      </c>
    </row>
    <row r="3107" spans="1:7" ht="15" customHeight="1">
      <c r="A3107" t="s">
        <v>20182</v>
      </c>
      <c r="B3107" t="s">
        <v>20183</v>
      </c>
      <c r="C3107" t="s">
        <v>20161</v>
      </c>
      <c r="D3107" t="s">
        <v>20185</v>
      </c>
      <c r="E3107" t="s">
        <v>20181</v>
      </c>
      <c r="F3107" t="s">
        <v>38180</v>
      </c>
      <c r="G3107" t="s">
        <v>38316</v>
      </c>
    </row>
    <row r="3108" spans="1:7" ht="15" customHeight="1">
      <c r="A3108" t="s">
        <v>3985</v>
      </c>
      <c r="B3108" t="s">
        <v>11438</v>
      </c>
      <c r="C3108" t="s">
        <v>20161</v>
      </c>
      <c r="D3108" t="s">
        <v>20688</v>
      </c>
      <c r="E3108" t="s">
        <v>20686</v>
      </c>
      <c r="F3108" t="s">
        <v>38180</v>
      </c>
      <c r="G3108" t="s">
        <v>38316</v>
      </c>
    </row>
    <row r="3109" spans="1:7" ht="15" customHeight="1">
      <c r="A3109" t="s">
        <v>20251</v>
      </c>
      <c r="B3109" t="s">
        <v>20252</v>
      </c>
      <c r="C3109" t="s">
        <v>20161</v>
      </c>
      <c r="D3109" t="s">
        <v>20254</v>
      </c>
      <c r="E3109" t="s">
        <v>20250</v>
      </c>
      <c r="F3109" t="s">
        <v>38180</v>
      </c>
      <c r="G3109" t="s">
        <v>38316</v>
      </c>
    </row>
    <row r="3110" spans="1:7" ht="15" customHeight="1">
      <c r="A3110" t="s">
        <v>6919</v>
      </c>
      <c r="B3110" t="s">
        <v>20160</v>
      </c>
      <c r="C3110" t="s">
        <v>20161</v>
      </c>
      <c r="D3110" t="s">
        <v>20163</v>
      </c>
      <c r="E3110" t="s">
        <v>20159</v>
      </c>
      <c r="F3110" t="s">
        <v>38180</v>
      </c>
      <c r="G3110" t="s">
        <v>38316</v>
      </c>
    </row>
    <row r="3111" spans="1:7" ht="15" customHeight="1">
      <c r="A3111" t="s">
        <v>3985</v>
      </c>
      <c r="B3111" t="s">
        <v>20690</v>
      </c>
      <c r="C3111" t="s">
        <v>20161</v>
      </c>
      <c r="D3111" t="s">
        <v>20691</v>
      </c>
      <c r="E3111" t="s">
        <v>20689</v>
      </c>
      <c r="F3111" t="s">
        <v>38180</v>
      </c>
      <c r="G3111" t="s">
        <v>38316</v>
      </c>
    </row>
    <row r="3112" spans="1:7" ht="15" customHeight="1">
      <c r="A3112" t="s">
        <v>15645</v>
      </c>
      <c r="B3112" t="s">
        <v>20944</v>
      </c>
      <c r="C3112" t="s">
        <v>20161</v>
      </c>
      <c r="D3112" t="s">
        <v>20946</v>
      </c>
      <c r="E3112" t="s">
        <v>20943</v>
      </c>
      <c r="F3112" t="s">
        <v>38180</v>
      </c>
      <c r="G3112" t="s">
        <v>38316</v>
      </c>
    </row>
    <row r="3113" spans="1:7" ht="15" customHeight="1">
      <c r="A3113" t="s">
        <v>13636</v>
      </c>
      <c r="B3113" t="s">
        <v>20983</v>
      </c>
      <c r="C3113" t="s">
        <v>20161</v>
      </c>
      <c r="D3113" t="s">
        <v>20985</v>
      </c>
      <c r="E3113" t="s">
        <v>20982</v>
      </c>
      <c r="F3113" t="s">
        <v>38180</v>
      </c>
      <c r="G3113" t="s">
        <v>38316</v>
      </c>
    </row>
    <row r="3114" spans="1:7" ht="15" customHeight="1">
      <c r="A3114" t="s">
        <v>5527</v>
      </c>
      <c r="B3114" t="s">
        <v>4617</v>
      </c>
      <c r="C3114" t="s">
        <v>20161</v>
      </c>
      <c r="D3114" t="s">
        <v>20311</v>
      </c>
      <c r="E3114" t="s">
        <v>20310</v>
      </c>
      <c r="F3114" t="s">
        <v>38180</v>
      </c>
      <c r="G3114" t="s">
        <v>38316</v>
      </c>
    </row>
    <row r="3115" spans="1:7" ht="15" customHeight="1">
      <c r="A3115" t="s">
        <v>20295</v>
      </c>
      <c r="B3115" t="s">
        <v>17693</v>
      </c>
      <c r="C3115" t="s">
        <v>20161</v>
      </c>
      <c r="D3115" t="s">
        <v>20297</v>
      </c>
      <c r="E3115" t="s">
        <v>20294</v>
      </c>
      <c r="F3115" t="s">
        <v>38180</v>
      </c>
      <c r="G3115" t="s">
        <v>38316</v>
      </c>
    </row>
    <row r="3116" spans="1:7" ht="15" customHeight="1">
      <c r="A3116" t="s">
        <v>4594</v>
      </c>
      <c r="B3116" t="s">
        <v>5400</v>
      </c>
      <c r="C3116" t="s">
        <v>5385</v>
      </c>
      <c r="D3116" t="s">
        <v>5402</v>
      </c>
      <c r="E3116" t="s">
        <v>37990</v>
      </c>
      <c r="F3116" t="s">
        <v>38239</v>
      </c>
      <c r="G3116" t="s">
        <v>38312</v>
      </c>
    </row>
    <row r="3117" spans="1:7" ht="15" customHeight="1">
      <c r="A3117" t="s">
        <v>4927</v>
      </c>
      <c r="B3117" t="s">
        <v>6471</v>
      </c>
      <c r="C3117" t="s">
        <v>5385</v>
      </c>
      <c r="D3117" t="s">
        <v>6473</v>
      </c>
      <c r="F3117" t="s">
        <v>38239</v>
      </c>
      <c r="G3117" t="s">
        <v>38312</v>
      </c>
    </row>
    <row r="3118" spans="1:7" ht="15" customHeight="1">
      <c r="A3118" t="s">
        <v>3651</v>
      </c>
      <c r="B3118" t="s">
        <v>5423</v>
      </c>
      <c r="C3118" t="s">
        <v>5385</v>
      </c>
      <c r="D3118" t="s">
        <v>5425</v>
      </c>
      <c r="F3118" t="s">
        <v>38239</v>
      </c>
      <c r="G3118" t="s">
        <v>38312</v>
      </c>
    </row>
    <row r="3119" spans="1:7" ht="15" customHeight="1">
      <c r="A3119" t="s">
        <v>4948</v>
      </c>
      <c r="B3119" t="s">
        <v>5406</v>
      </c>
      <c r="C3119" t="s">
        <v>5385</v>
      </c>
      <c r="D3119" t="s">
        <v>5408</v>
      </c>
      <c r="E3119" t="s">
        <v>37997</v>
      </c>
      <c r="F3119" t="s">
        <v>38239</v>
      </c>
      <c r="G3119" t="s">
        <v>38312</v>
      </c>
    </row>
    <row r="3120" spans="1:7" ht="15" customHeight="1">
      <c r="A3120" t="s">
        <v>5389</v>
      </c>
      <c r="B3120" t="s">
        <v>5390</v>
      </c>
      <c r="C3120" t="s">
        <v>5385</v>
      </c>
      <c r="D3120" t="s">
        <v>5392</v>
      </c>
      <c r="E3120" t="s">
        <v>37965</v>
      </c>
      <c r="F3120" t="s">
        <v>38239</v>
      </c>
      <c r="G3120" t="s">
        <v>38312</v>
      </c>
    </row>
    <row r="3121" spans="1:7" ht="15" customHeight="1">
      <c r="A3121" t="s">
        <v>5397</v>
      </c>
      <c r="B3121" t="s">
        <v>2967</v>
      </c>
      <c r="C3121" t="s">
        <v>5385</v>
      </c>
      <c r="D3121" t="s">
        <v>5399</v>
      </c>
      <c r="F3121" t="s">
        <v>38239</v>
      </c>
      <c r="G3121" t="s">
        <v>38312</v>
      </c>
    </row>
    <row r="3122" spans="1:7" ht="15" customHeight="1">
      <c r="A3122" t="s">
        <v>5432</v>
      </c>
      <c r="B3122" t="s">
        <v>5433</v>
      </c>
      <c r="C3122" t="s">
        <v>5385</v>
      </c>
      <c r="D3122" t="s">
        <v>5434</v>
      </c>
      <c r="E3122" t="s">
        <v>38111</v>
      </c>
      <c r="F3122" t="s">
        <v>38239</v>
      </c>
      <c r="G3122" t="s">
        <v>38312</v>
      </c>
    </row>
    <row r="3123" spans="1:7" ht="15" customHeight="1">
      <c r="A3123" t="s">
        <v>3176</v>
      </c>
      <c r="B3123" t="s">
        <v>6102</v>
      </c>
      <c r="C3123" t="s">
        <v>5385</v>
      </c>
      <c r="D3123" t="s">
        <v>6104</v>
      </c>
      <c r="E3123" t="s">
        <v>38104</v>
      </c>
      <c r="F3123" t="s">
        <v>38239</v>
      </c>
      <c r="G3123" t="s">
        <v>38312</v>
      </c>
    </row>
    <row r="3124" spans="1:7" ht="15" customHeight="1">
      <c r="A3124" t="s">
        <v>2940</v>
      </c>
      <c r="B3124" t="s">
        <v>5435</v>
      </c>
      <c r="C3124" t="s">
        <v>5385</v>
      </c>
      <c r="D3124" t="s">
        <v>5437</v>
      </c>
      <c r="E3124" t="s">
        <v>38128</v>
      </c>
      <c r="F3124" t="s">
        <v>38239</v>
      </c>
      <c r="G3124" t="s">
        <v>38312</v>
      </c>
    </row>
    <row r="3125" spans="1:7" ht="15" customHeight="1">
      <c r="A3125" t="s">
        <v>5383</v>
      </c>
      <c r="B3125" t="s">
        <v>5384</v>
      </c>
      <c r="C3125" t="s">
        <v>5385</v>
      </c>
      <c r="D3125" t="s">
        <v>5387</v>
      </c>
      <c r="F3125" t="s">
        <v>38239</v>
      </c>
      <c r="G3125" t="s">
        <v>38312</v>
      </c>
    </row>
    <row r="3126" spans="1:7" ht="15" customHeight="1">
      <c r="A3126" t="s">
        <v>2790</v>
      </c>
      <c r="B3126" t="s">
        <v>5421</v>
      </c>
      <c r="C3126" t="s">
        <v>5385</v>
      </c>
      <c r="D3126" t="s">
        <v>5422</v>
      </c>
      <c r="E3126" t="s">
        <v>38040</v>
      </c>
      <c r="F3126" t="s">
        <v>38239</v>
      </c>
      <c r="G3126" t="s">
        <v>38312</v>
      </c>
    </row>
    <row r="3127" spans="1:7" ht="15" customHeight="1">
      <c r="A3127" t="s">
        <v>5413</v>
      </c>
      <c r="B3127" t="s">
        <v>5414</v>
      </c>
      <c r="C3127" t="s">
        <v>5385</v>
      </c>
      <c r="D3127" t="s">
        <v>5416</v>
      </c>
      <c r="F3127" t="s">
        <v>38239</v>
      </c>
      <c r="G3127" t="s">
        <v>38312</v>
      </c>
    </row>
    <row r="3128" spans="1:7" ht="15" customHeight="1">
      <c r="A3128" t="s">
        <v>6379</v>
      </c>
      <c r="B3128" t="s">
        <v>6380</v>
      </c>
      <c r="C3128" t="s">
        <v>5385</v>
      </c>
      <c r="D3128" t="s">
        <v>6382</v>
      </c>
      <c r="E3128" t="s">
        <v>38108</v>
      </c>
      <c r="F3128" t="s">
        <v>38239</v>
      </c>
      <c r="G3128" t="s">
        <v>38312</v>
      </c>
    </row>
    <row r="3129" spans="1:7" ht="15" customHeight="1">
      <c r="A3129" t="s">
        <v>5394</v>
      </c>
      <c r="B3129" t="s">
        <v>5395</v>
      </c>
      <c r="C3129" t="s">
        <v>5385</v>
      </c>
      <c r="D3129" t="s">
        <v>5396</v>
      </c>
      <c r="E3129" t="s">
        <v>37975</v>
      </c>
      <c r="F3129" t="s">
        <v>38239</v>
      </c>
      <c r="G3129" t="s">
        <v>38312</v>
      </c>
    </row>
    <row r="3130" spans="1:7" ht="15" customHeight="1">
      <c r="A3130" t="s">
        <v>3176</v>
      </c>
      <c r="B3130" t="s">
        <v>5426</v>
      </c>
      <c r="C3130" t="s">
        <v>5385</v>
      </c>
      <c r="D3130" t="s">
        <v>5428</v>
      </c>
      <c r="E3130" t="s">
        <v>38105</v>
      </c>
      <c r="F3130" t="s">
        <v>38239</v>
      </c>
      <c r="G3130" t="s">
        <v>38312</v>
      </c>
    </row>
    <row r="3131" spans="1:7" ht="15" customHeight="1">
      <c r="A3131" t="s">
        <v>2208</v>
      </c>
      <c r="B3131" t="s">
        <v>6340</v>
      </c>
      <c r="C3131" t="s">
        <v>5385</v>
      </c>
      <c r="D3131" t="s">
        <v>6342</v>
      </c>
      <c r="F3131" t="s">
        <v>38239</v>
      </c>
      <c r="G3131" t="s">
        <v>38312</v>
      </c>
    </row>
    <row r="3132" spans="1:7" ht="15" customHeight="1">
      <c r="A3132" t="s">
        <v>5409</v>
      </c>
      <c r="B3132" t="s">
        <v>5410</v>
      </c>
      <c r="C3132" t="s">
        <v>5385</v>
      </c>
      <c r="D3132" t="s">
        <v>5412</v>
      </c>
      <c r="E3132" t="s">
        <v>38001</v>
      </c>
      <c r="F3132" t="s">
        <v>38239</v>
      </c>
      <c r="G3132" t="s">
        <v>38312</v>
      </c>
    </row>
    <row r="3133" spans="1:7" ht="15" customHeight="1">
      <c r="A3133" t="s">
        <v>5442</v>
      </c>
      <c r="B3133" t="s">
        <v>5443</v>
      </c>
      <c r="C3133" t="s">
        <v>5385</v>
      </c>
      <c r="D3133" t="s">
        <v>5445</v>
      </c>
      <c r="F3133" t="s">
        <v>38239</v>
      </c>
      <c r="G3133" t="s">
        <v>38312</v>
      </c>
    </row>
    <row r="3134" spans="1:7" ht="15" customHeight="1">
      <c r="A3134" t="s">
        <v>5438</v>
      </c>
      <c r="B3134" t="s">
        <v>5439</v>
      </c>
      <c r="C3134" t="s">
        <v>5385</v>
      </c>
      <c r="D3134" t="s">
        <v>5441</v>
      </c>
      <c r="F3134" t="s">
        <v>38239</v>
      </c>
      <c r="G3134" t="s">
        <v>38312</v>
      </c>
    </row>
    <row r="3135" spans="1:7" ht="15" customHeight="1">
      <c r="A3135" t="s">
        <v>2208</v>
      </c>
      <c r="B3135" t="s">
        <v>5446</v>
      </c>
      <c r="C3135" t="s">
        <v>5385</v>
      </c>
      <c r="D3135" t="s">
        <v>5448</v>
      </c>
      <c r="E3135" t="s">
        <v>38165</v>
      </c>
      <c r="F3135" t="s">
        <v>38239</v>
      </c>
      <c r="G3135" t="s">
        <v>38312</v>
      </c>
    </row>
    <row r="3136" spans="1:7" ht="15" customHeight="1">
      <c r="A3136" t="s">
        <v>38346</v>
      </c>
      <c r="B3136" t="s">
        <v>38347</v>
      </c>
      <c r="C3136" t="s">
        <v>5385</v>
      </c>
      <c r="D3136" t="s">
        <v>6365</v>
      </c>
      <c r="E3136" t="s">
        <v>38119</v>
      </c>
      <c r="F3136" t="s">
        <v>38239</v>
      </c>
      <c r="G3136" t="s">
        <v>38312</v>
      </c>
    </row>
    <row r="3137" spans="1:7" ht="15" customHeight="1">
      <c r="A3137" t="s">
        <v>3176</v>
      </c>
      <c r="B3137" t="s">
        <v>5429</v>
      </c>
      <c r="C3137" t="s">
        <v>5385</v>
      </c>
      <c r="D3137" t="s">
        <v>5431</v>
      </c>
      <c r="E3137" t="s">
        <v>38107</v>
      </c>
      <c r="F3137" t="s">
        <v>38239</v>
      </c>
      <c r="G3137" t="s">
        <v>38312</v>
      </c>
    </row>
    <row r="3138" spans="1:7" ht="15" customHeight="1">
      <c r="A3138" t="s">
        <v>4440</v>
      </c>
      <c r="B3138" t="s">
        <v>5403</v>
      </c>
      <c r="C3138" t="s">
        <v>5385</v>
      </c>
      <c r="D3138" t="s">
        <v>5405</v>
      </c>
      <c r="E3138" t="s">
        <v>37993</v>
      </c>
      <c r="F3138" t="s">
        <v>38239</v>
      </c>
      <c r="G3138" t="s">
        <v>38312</v>
      </c>
    </row>
    <row r="3139" spans="1:7" ht="15" customHeight="1">
      <c r="A3139" t="s">
        <v>4256</v>
      </c>
      <c r="B3139" t="s">
        <v>5417</v>
      </c>
      <c r="C3139" t="s">
        <v>5385</v>
      </c>
      <c r="D3139" t="s">
        <v>5419</v>
      </c>
      <c r="E3139" t="s">
        <v>38018</v>
      </c>
      <c r="F3139" t="s">
        <v>38239</v>
      </c>
      <c r="G3139" t="s">
        <v>38312</v>
      </c>
    </row>
    <row r="3140" spans="1:7" ht="15" customHeight="1">
      <c r="A3140" t="s">
        <v>11418</v>
      </c>
      <c r="B3140" t="s">
        <v>4000</v>
      </c>
      <c r="C3140" t="s">
        <v>20721</v>
      </c>
      <c r="D3140" t="s">
        <v>20722</v>
      </c>
      <c r="E3140" t="s">
        <v>20720</v>
      </c>
      <c r="F3140" t="s">
        <v>38180</v>
      </c>
      <c r="G3140" t="s">
        <v>38316</v>
      </c>
    </row>
    <row r="3141" spans="1:7" ht="15" customHeight="1">
      <c r="A3141" t="s">
        <v>6016</v>
      </c>
      <c r="B3141" t="s">
        <v>19273</v>
      </c>
      <c r="C3141" t="s">
        <v>218</v>
      </c>
      <c r="D3141" t="s">
        <v>19275</v>
      </c>
      <c r="E3141" t="s">
        <v>19272</v>
      </c>
      <c r="F3141" t="s">
        <v>38240</v>
      </c>
      <c r="G3141" t="s">
        <v>38306</v>
      </c>
    </row>
    <row r="3142" spans="1:7" ht="15" customHeight="1">
      <c r="A3142" t="s">
        <v>3155</v>
      </c>
      <c r="B3142" t="s">
        <v>3854</v>
      </c>
      <c r="C3142" t="s">
        <v>218</v>
      </c>
      <c r="D3142" t="s">
        <v>18917</v>
      </c>
      <c r="E3142" t="s">
        <v>18916</v>
      </c>
      <c r="F3142" t="s">
        <v>38240</v>
      </c>
      <c r="G3142" t="s">
        <v>38306</v>
      </c>
    </row>
    <row r="3143" spans="1:7" ht="15" customHeight="1">
      <c r="A3143" t="s">
        <v>2195</v>
      </c>
      <c r="B3143" t="s">
        <v>2559</v>
      </c>
      <c r="C3143" t="s">
        <v>218</v>
      </c>
      <c r="D3143" t="s">
        <v>18474</v>
      </c>
      <c r="E3143" t="s">
        <v>18472</v>
      </c>
      <c r="F3143" t="s">
        <v>38240</v>
      </c>
      <c r="G3143" t="s">
        <v>38306</v>
      </c>
    </row>
    <row r="3144" spans="1:7" ht="15" customHeight="1">
      <c r="A3144" t="s">
        <v>3194</v>
      </c>
      <c r="B3144" t="s">
        <v>18866</v>
      </c>
      <c r="C3144" t="s">
        <v>218</v>
      </c>
      <c r="D3144" t="s">
        <v>18867</v>
      </c>
      <c r="E3144" t="s">
        <v>18865</v>
      </c>
      <c r="F3144" t="s">
        <v>38240</v>
      </c>
      <c r="G3144" t="s">
        <v>38306</v>
      </c>
    </row>
    <row r="3145" spans="1:7" ht="15" customHeight="1">
      <c r="A3145" t="s">
        <v>4504</v>
      </c>
      <c r="B3145" t="s">
        <v>4784</v>
      </c>
      <c r="C3145" t="s">
        <v>218</v>
      </c>
      <c r="D3145" t="s">
        <v>4786</v>
      </c>
      <c r="E3145" t="s">
        <v>37395</v>
      </c>
      <c r="F3145" t="s">
        <v>38240</v>
      </c>
      <c r="G3145" t="s">
        <v>38312</v>
      </c>
    </row>
    <row r="3146" spans="1:7" ht="15" customHeight="1">
      <c r="A3146" t="s">
        <v>3915</v>
      </c>
      <c r="B3146" t="s">
        <v>19113</v>
      </c>
      <c r="C3146" t="s">
        <v>218</v>
      </c>
      <c r="D3146" t="s">
        <v>19115</v>
      </c>
      <c r="E3146" t="s">
        <v>19112</v>
      </c>
      <c r="F3146" t="s">
        <v>38240</v>
      </c>
      <c r="G3146" t="s">
        <v>38306</v>
      </c>
    </row>
    <row r="3147" spans="1:7" ht="15" customHeight="1">
      <c r="A3147" t="s">
        <v>7877</v>
      </c>
      <c r="B3147" t="s">
        <v>2176</v>
      </c>
      <c r="C3147" t="s">
        <v>218</v>
      </c>
      <c r="D3147" t="s">
        <v>18562</v>
      </c>
      <c r="E3147" t="s">
        <v>18560</v>
      </c>
      <c r="F3147" t="s">
        <v>38240</v>
      </c>
      <c r="G3147" t="s">
        <v>38306</v>
      </c>
    </row>
    <row r="3148" spans="1:7" ht="15" customHeight="1">
      <c r="A3148" t="s">
        <v>18538</v>
      </c>
      <c r="B3148" t="s">
        <v>18539</v>
      </c>
      <c r="C3148" t="s">
        <v>218</v>
      </c>
      <c r="D3148" t="s">
        <v>18540</v>
      </c>
      <c r="E3148" t="s">
        <v>18537</v>
      </c>
      <c r="F3148" t="s">
        <v>38240</v>
      </c>
      <c r="G3148" t="s">
        <v>38306</v>
      </c>
    </row>
    <row r="3149" spans="1:7" ht="15" customHeight="1">
      <c r="A3149" t="s">
        <v>2330</v>
      </c>
      <c r="B3149" t="s">
        <v>18503</v>
      </c>
      <c r="C3149" t="s">
        <v>218</v>
      </c>
      <c r="D3149" t="s">
        <v>18505</v>
      </c>
      <c r="E3149" t="s">
        <v>18502</v>
      </c>
      <c r="F3149" t="s">
        <v>38240</v>
      </c>
      <c r="G3149" t="s">
        <v>38306</v>
      </c>
    </row>
    <row r="3150" spans="1:7" ht="15" customHeight="1">
      <c r="A3150" t="s">
        <v>18589</v>
      </c>
      <c r="B3150" t="s">
        <v>3402</v>
      </c>
      <c r="C3150" t="s">
        <v>218</v>
      </c>
      <c r="D3150" t="s">
        <v>18590</v>
      </c>
      <c r="E3150" t="s">
        <v>18588</v>
      </c>
      <c r="F3150" t="s">
        <v>38240</v>
      </c>
      <c r="G3150" t="s">
        <v>38306</v>
      </c>
    </row>
    <row r="3151" spans="1:7" ht="15" customHeight="1">
      <c r="A3151" t="s">
        <v>5168</v>
      </c>
      <c r="B3151" t="s">
        <v>3805</v>
      </c>
      <c r="C3151" t="s">
        <v>218</v>
      </c>
      <c r="D3151" t="s">
        <v>19676</v>
      </c>
      <c r="E3151" t="s">
        <v>19675</v>
      </c>
      <c r="F3151" t="s">
        <v>38240</v>
      </c>
      <c r="G3151" t="s">
        <v>38306</v>
      </c>
    </row>
    <row r="3152" spans="1:7" ht="15" customHeight="1">
      <c r="A3152" t="s">
        <v>3906</v>
      </c>
      <c r="B3152" t="s">
        <v>19099</v>
      </c>
      <c r="C3152" t="s">
        <v>218</v>
      </c>
      <c r="D3152" t="s">
        <v>19101</v>
      </c>
      <c r="E3152" t="s">
        <v>19098</v>
      </c>
      <c r="F3152" t="s">
        <v>38240</v>
      </c>
      <c r="G3152" t="s">
        <v>38306</v>
      </c>
    </row>
    <row r="3153" spans="1:7" ht="15" customHeight="1">
      <c r="A3153" t="s">
        <v>18870</v>
      </c>
      <c r="B3153" t="s">
        <v>18871</v>
      </c>
      <c r="C3153" t="s">
        <v>218</v>
      </c>
      <c r="D3153" t="s">
        <v>18873</v>
      </c>
      <c r="E3153" t="s">
        <v>18869</v>
      </c>
      <c r="F3153" t="s">
        <v>38240</v>
      </c>
      <c r="G3153" t="s">
        <v>38306</v>
      </c>
    </row>
    <row r="3154" spans="1:7" ht="15" customHeight="1">
      <c r="A3154" t="s">
        <v>5227</v>
      </c>
      <c r="B3154" t="s">
        <v>4617</v>
      </c>
      <c r="C3154" t="s">
        <v>218</v>
      </c>
      <c r="D3154" t="s">
        <v>19521</v>
      </c>
      <c r="E3154" t="s">
        <v>19519</v>
      </c>
      <c r="F3154" t="s">
        <v>38240</v>
      </c>
      <c r="G3154" t="s">
        <v>38306</v>
      </c>
    </row>
    <row r="3155" spans="1:7" ht="15" customHeight="1">
      <c r="A3155" t="s">
        <v>9411</v>
      </c>
      <c r="B3155" t="s">
        <v>21130</v>
      </c>
      <c r="C3155" t="s">
        <v>21131</v>
      </c>
      <c r="D3155" t="s">
        <v>21132</v>
      </c>
      <c r="E3155" t="s">
        <v>21129</v>
      </c>
      <c r="F3155" t="s">
        <v>38180</v>
      </c>
      <c r="G3155" t="s">
        <v>38316</v>
      </c>
    </row>
    <row r="3156" spans="1:7" ht="15" customHeight="1">
      <c r="A3156" t="s">
        <v>21809</v>
      </c>
      <c r="B3156" t="s">
        <v>21810</v>
      </c>
      <c r="C3156" t="s">
        <v>1661</v>
      </c>
      <c r="D3156" t="s">
        <v>21812</v>
      </c>
      <c r="E3156" t="s">
        <v>21808</v>
      </c>
      <c r="F3156" t="s">
        <v>38180</v>
      </c>
      <c r="G3156" t="s">
        <v>38309</v>
      </c>
    </row>
    <row r="3157" spans="1:7" ht="15" customHeight="1">
      <c r="A3157" t="s">
        <v>5389</v>
      </c>
      <c r="B3157" t="s">
        <v>21512</v>
      </c>
      <c r="C3157" t="s">
        <v>1661</v>
      </c>
      <c r="D3157" t="s">
        <v>21513</v>
      </c>
      <c r="E3157" t="s">
        <v>21511</v>
      </c>
      <c r="F3157" t="s">
        <v>38180</v>
      </c>
      <c r="G3157" t="s">
        <v>38309</v>
      </c>
    </row>
    <row r="3158" spans="1:7" ht="15" customHeight="1">
      <c r="A3158" t="s">
        <v>5729</v>
      </c>
      <c r="B3158" t="s">
        <v>21778</v>
      </c>
      <c r="C3158" t="s">
        <v>1661</v>
      </c>
      <c r="D3158" t="s">
        <v>21779</v>
      </c>
      <c r="E3158" t="s">
        <v>21777</v>
      </c>
      <c r="F3158" t="s">
        <v>38180</v>
      </c>
      <c r="G3158" t="s">
        <v>38309</v>
      </c>
    </row>
    <row r="3159" spans="1:7" ht="15" customHeight="1">
      <c r="A3159" t="s">
        <v>4386</v>
      </c>
      <c r="B3159" t="s">
        <v>21638</v>
      </c>
      <c r="C3159" t="s">
        <v>1661</v>
      </c>
      <c r="D3159" t="s">
        <v>21639</v>
      </c>
      <c r="E3159" t="s">
        <v>21637</v>
      </c>
      <c r="F3159" t="s">
        <v>38180</v>
      </c>
      <c r="G3159" t="s">
        <v>38309</v>
      </c>
    </row>
    <row r="3160" spans="1:7" ht="15" customHeight="1">
      <c r="A3160" t="s">
        <v>3778</v>
      </c>
      <c r="B3160" t="s">
        <v>21761</v>
      </c>
      <c r="C3160" t="s">
        <v>1661</v>
      </c>
      <c r="D3160" t="s">
        <v>21762</v>
      </c>
      <c r="E3160" t="s">
        <v>21760</v>
      </c>
      <c r="F3160" t="s">
        <v>38180</v>
      </c>
      <c r="G3160" t="s">
        <v>38309</v>
      </c>
    </row>
    <row r="3161" spans="1:7" ht="15" customHeight="1">
      <c r="A3161" t="s">
        <v>13103</v>
      </c>
      <c r="B3161" t="s">
        <v>12376</v>
      </c>
      <c r="C3161" t="s">
        <v>1661</v>
      </c>
      <c r="D3161" t="s">
        <v>21862</v>
      </c>
      <c r="E3161" t="s">
        <v>21861</v>
      </c>
      <c r="F3161" t="s">
        <v>38180</v>
      </c>
      <c r="G3161" t="s">
        <v>38309</v>
      </c>
    </row>
    <row r="3162" spans="1:7" ht="15" customHeight="1">
      <c r="A3162" t="s">
        <v>4670</v>
      </c>
      <c r="B3162" t="s">
        <v>3892</v>
      </c>
      <c r="C3162" t="s">
        <v>1661</v>
      </c>
      <c r="D3162" t="s">
        <v>21604</v>
      </c>
      <c r="E3162" t="s">
        <v>21602</v>
      </c>
      <c r="F3162" t="s">
        <v>38180</v>
      </c>
      <c r="G3162" t="s">
        <v>38309</v>
      </c>
    </row>
    <row r="3163" spans="1:7" ht="15" customHeight="1">
      <c r="A3163" t="s">
        <v>2940</v>
      </c>
      <c r="B3163" t="s">
        <v>6235</v>
      </c>
      <c r="C3163" t="s">
        <v>334</v>
      </c>
      <c r="D3163" t="s">
        <v>6236</v>
      </c>
      <c r="F3163" t="s">
        <v>38241</v>
      </c>
      <c r="G3163" t="s">
        <v>38312</v>
      </c>
    </row>
    <row r="3164" spans="1:7" ht="15" customHeight="1">
      <c r="A3164" t="s">
        <v>2330</v>
      </c>
      <c r="B3164" t="s">
        <v>5449</v>
      </c>
      <c r="C3164" t="s">
        <v>334</v>
      </c>
      <c r="D3164" t="s">
        <v>5450</v>
      </c>
      <c r="E3164" t="s">
        <v>37589</v>
      </c>
      <c r="F3164" t="s">
        <v>38241</v>
      </c>
      <c r="G3164" t="s">
        <v>38312</v>
      </c>
    </row>
    <row r="3165" spans="1:7" ht="15" customHeight="1">
      <c r="A3165" t="s">
        <v>2500</v>
      </c>
      <c r="B3165" t="s">
        <v>2501</v>
      </c>
      <c r="C3165" t="s">
        <v>334</v>
      </c>
      <c r="D3165" t="s">
        <v>2503</v>
      </c>
      <c r="E3165" t="s">
        <v>37554</v>
      </c>
      <c r="F3165" t="s">
        <v>38241</v>
      </c>
      <c r="G3165" t="s">
        <v>38312</v>
      </c>
    </row>
    <row r="3166" spans="1:7" ht="15" customHeight="1">
      <c r="A3166" t="s">
        <v>3684</v>
      </c>
      <c r="B3166" t="s">
        <v>3685</v>
      </c>
      <c r="C3166" t="s">
        <v>334</v>
      </c>
      <c r="D3166" t="s">
        <v>3687</v>
      </c>
      <c r="E3166" t="s">
        <v>3683</v>
      </c>
      <c r="F3166" t="s">
        <v>38241</v>
      </c>
      <c r="G3166" t="s">
        <v>38312</v>
      </c>
    </row>
    <row r="3167" spans="1:7" ht="15" customHeight="1">
      <c r="A3167" t="s">
        <v>3885</v>
      </c>
      <c r="B3167" t="s">
        <v>3886</v>
      </c>
      <c r="C3167" t="s">
        <v>334</v>
      </c>
      <c r="D3167" t="s">
        <v>3887</v>
      </c>
      <c r="E3167" t="s">
        <v>3884</v>
      </c>
      <c r="F3167" t="s">
        <v>38241</v>
      </c>
      <c r="G3167" t="s">
        <v>38312</v>
      </c>
    </row>
    <row r="3168" spans="1:7" ht="15" customHeight="1">
      <c r="A3168" t="s">
        <v>2267</v>
      </c>
      <c r="B3168" t="s">
        <v>2268</v>
      </c>
      <c r="C3168" t="s">
        <v>334</v>
      </c>
      <c r="D3168" t="s">
        <v>2270</v>
      </c>
      <c r="E3168" t="s">
        <v>2266</v>
      </c>
      <c r="F3168" t="s">
        <v>38241</v>
      </c>
      <c r="G3168" t="s">
        <v>38312</v>
      </c>
    </row>
    <row r="3169" spans="1:7" ht="15" customHeight="1">
      <c r="A3169" t="s">
        <v>3712</v>
      </c>
      <c r="B3169" t="s">
        <v>2297</v>
      </c>
      <c r="C3169" t="s">
        <v>334</v>
      </c>
      <c r="D3169" t="s">
        <v>3713</v>
      </c>
      <c r="E3169" t="s">
        <v>3711</v>
      </c>
      <c r="F3169" t="s">
        <v>38241</v>
      </c>
      <c r="G3169" t="s">
        <v>38312</v>
      </c>
    </row>
    <row r="3170" spans="1:7" ht="15" customHeight="1">
      <c r="A3170" t="s">
        <v>4627</v>
      </c>
      <c r="B3170" t="s">
        <v>3384</v>
      </c>
      <c r="C3170" t="s">
        <v>1668</v>
      </c>
      <c r="D3170" t="s">
        <v>4760</v>
      </c>
      <c r="E3170" t="s">
        <v>4758</v>
      </c>
      <c r="F3170" t="s">
        <v>38242</v>
      </c>
      <c r="G3170" t="s">
        <v>38312</v>
      </c>
    </row>
    <row r="3171" spans="1:7" ht="15" customHeight="1">
      <c r="A3171" t="s">
        <v>4440</v>
      </c>
      <c r="B3171" t="s">
        <v>4579</v>
      </c>
      <c r="C3171" t="s">
        <v>1668</v>
      </c>
      <c r="D3171" t="s">
        <v>4581</v>
      </c>
      <c r="E3171" t="s">
        <v>4578</v>
      </c>
      <c r="F3171" t="s">
        <v>38242</v>
      </c>
      <c r="G3171" t="s">
        <v>38312</v>
      </c>
    </row>
    <row r="3172" spans="1:7" ht="15" customHeight="1">
      <c r="A3172" t="s">
        <v>4034</v>
      </c>
      <c r="B3172" t="s">
        <v>4063</v>
      </c>
      <c r="C3172" t="s">
        <v>1668</v>
      </c>
      <c r="D3172" t="s">
        <v>4064</v>
      </c>
      <c r="E3172" t="s">
        <v>4062</v>
      </c>
      <c r="F3172" t="s">
        <v>38242</v>
      </c>
      <c r="G3172" t="s">
        <v>38312</v>
      </c>
    </row>
    <row r="3173" spans="1:7" ht="15" customHeight="1">
      <c r="A3173" t="s">
        <v>2805</v>
      </c>
      <c r="B3173" t="s">
        <v>2823</v>
      </c>
      <c r="C3173" t="s">
        <v>1668</v>
      </c>
      <c r="D3173" t="s">
        <v>2825</v>
      </c>
      <c r="E3173" t="s">
        <v>2822</v>
      </c>
      <c r="F3173" t="s">
        <v>38242</v>
      </c>
      <c r="G3173" t="s">
        <v>38312</v>
      </c>
    </row>
    <row r="3174" spans="1:7" ht="15" customHeight="1">
      <c r="A3174" t="s">
        <v>4177</v>
      </c>
      <c r="B3174" t="s">
        <v>4189</v>
      </c>
      <c r="C3174" t="s">
        <v>1668</v>
      </c>
      <c r="D3174" t="s">
        <v>4191</v>
      </c>
      <c r="E3174" t="s">
        <v>4188</v>
      </c>
      <c r="F3174" t="s">
        <v>38242</v>
      </c>
      <c r="G3174" t="s">
        <v>38312</v>
      </c>
    </row>
    <row r="3175" spans="1:7" ht="15" customHeight="1">
      <c r="A3175" t="s">
        <v>2739</v>
      </c>
      <c r="B3175" t="s">
        <v>2759</v>
      </c>
      <c r="C3175" t="s">
        <v>1668</v>
      </c>
      <c r="D3175" t="s">
        <v>2760</v>
      </c>
      <c r="E3175" t="s">
        <v>2758</v>
      </c>
      <c r="F3175" t="s">
        <v>38242</v>
      </c>
      <c r="G3175" t="s">
        <v>38312</v>
      </c>
    </row>
    <row r="3176" spans="1:7" ht="15" customHeight="1">
      <c r="A3176" t="s">
        <v>2411</v>
      </c>
      <c r="B3176" t="s">
        <v>2508</v>
      </c>
      <c r="C3176" t="s">
        <v>1668</v>
      </c>
      <c r="D3176" t="s">
        <v>2510</v>
      </c>
      <c r="E3176" t="s">
        <v>2507</v>
      </c>
      <c r="F3176" t="s">
        <v>38242</v>
      </c>
      <c r="G3176" t="s">
        <v>38312</v>
      </c>
    </row>
    <row r="3177" spans="1:7" ht="15" customHeight="1">
      <c r="A3177" t="s">
        <v>4825</v>
      </c>
      <c r="B3177" t="s">
        <v>4826</v>
      </c>
      <c r="C3177" t="s">
        <v>1668</v>
      </c>
      <c r="D3177" t="s">
        <v>4828</v>
      </c>
      <c r="E3177" t="s">
        <v>4824</v>
      </c>
      <c r="F3177" t="s">
        <v>38242</v>
      </c>
      <c r="G3177" t="s">
        <v>38312</v>
      </c>
    </row>
    <row r="3178" spans="1:7" ht="15" customHeight="1">
      <c r="A3178" t="s">
        <v>4921</v>
      </c>
      <c r="B3178" t="s">
        <v>4922</v>
      </c>
      <c r="C3178" t="s">
        <v>1668</v>
      </c>
      <c r="D3178" t="s">
        <v>4924</v>
      </c>
      <c r="E3178" t="s">
        <v>4920</v>
      </c>
      <c r="F3178" t="s">
        <v>38242</v>
      </c>
      <c r="G3178" t="s">
        <v>38312</v>
      </c>
    </row>
    <row r="3179" spans="1:7" ht="15" customHeight="1">
      <c r="A3179" t="s">
        <v>2044</v>
      </c>
      <c r="B3179" t="s">
        <v>2967</v>
      </c>
      <c r="C3179" t="s">
        <v>1668</v>
      </c>
      <c r="D3179" t="s">
        <v>2968</v>
      </c>
      <c r="E3179" t="s">
        <v>2966</v>
      </c>
      <c r="F3179" t="s">
        <v>38242</v>
      </c>
      <c r="G3179" t="s">
        <v>38312</v>
      </c>
    </row>
    <row r="3180" spans="1:7" ht="15" customHeight="1">
      <c r="A3180" t="s">
        <v>3155</v>
      </c>
      <c r="B3180" t="s">
        <v>3375</v>
      </c>
      <c r="C3180" t="s">
        <v>1668</v>
      </c>
      <c r="D3180" t="s">
        <v>3377</v>
      </c>
      <c r="E3180" t="s">
        <v>3374</v>
      </c>
      <c r="F3180" t="s">
        <v>38242</v>
      </c>
      <c r="G3180" t="s">
        <v>38312</v>
      </c>
    </row>
    <row r="3181" spans="1:7" ht="15" customHeight="1">
      <c r="A3181" t="s">
        <v>4272</v>
      </c>
      <c r="B3181" t="s">
        <v>4273</v>
      </c>
      <c r="C3181" t="s">
        <v>1668</v>
      </c>
      <c r="D3181" t="s">
        <v>4275</v>
      </c>
      <c r="E3181" t="s">
        <v>4271</v>
      </c>
      <c r="F3181" t="s">
        <v>38242</v>
      </c>
      <c r="G3181" t="s">
        <v>38312</v>
      </c>
    </row>
    <row r="3182" spans="1:7" ht="15" customHeight="1">
      <c r="A3182" t="s">
        <v>4239</v>
      </c>
      <c r="B3182" t="s">
        <v>4240</v>
      </c>
      <c r="C3182" t="s">
        <v>1668</v>
      </c>
      <c r="D3182" t="s">
        <v>4241</v>
      </c>
      <c r="E3182" t="s">
        <v>4238</v>
      </c>
      <c r="F3182" t="s">
        <v>38242</v>
      </c>
      <c r="G3182" t="s">
        <v>38312</v>
      </c>
    </row>
    <row r="3183" spans="1:7" ht="15" customHeight="1">
      <c r="A3183" t="s">
        <v>2471</v>
      </c>
      <c r="B3183" t="s">
        <v>2472</v>
      </c>
      <c r="C3183" t="s">
        <v>1668</v>
      </c>
      <c r="D3183" t="s">
        <v>2474</v>
      </c>
      <c r="E3183" t="s">
        <v>2470</v>
      </c>
      <c r="F3183" t="s">
        <v>38242</v>
      </c>
      <c r="G3183" t="s">
        <v>38312</v>
      </c>
    </row>
    <row r="3184" spans="1:7" ht="15" customHeight="1">
      <c r="A3184" t="s">
        <v>3446</v>
      </c>
      <c r="B3184" t="s">
        <v>3447</v>
      </c>
      <c r="C3184" t="s">
        <v>1668</v>
      </c>
      <c r="D3184" t="s">
        <v>3449</v>
      </c>
      <c r="E3184" t="s">
        <v>3445</v>
      </c>
      <c r="F3184" t="s">
        <v>38242</v>
      </c>
      <c r="G3184" t="s">
        <v>38312</v>
      </c>
    </row>
    <row r="3185" spans="1:7" ht="15" customHeight="1">
      <c r="A3185" t="s">
        <v>3018</v>
      </c>
      <c r="B3185" t="s">
        <v>3019</v>
      </c>
      <c r="C3185" t="s">
        <v>1668</v>
      </c>
      <c r="D3185" t="s">
        <v>3021</v>
      </c>
      <c r="E3185" t="s">
        <v>3017</v>
      </c>
      <c r="F3185" t="s">
        <v>38242</v>
      </c>
      <c r="G3185" t="s">
        <v>38312</v>
      </c>
    </row>
    <row r="3186" spans="1:7" ht="15" customHeight="1">
      <c r="A3186" t="s">
        <v>2642</v>
      </c>
      <c r="B3186" t="s">
        <v>2643</v>
      </c>
      <c r="C3186" t="s">
        <v>1668</v>
      </c>
      <c r="D3186" t="s">
        <v>2645</v>
      </c>
      <c r="E3186" t="s">
        <v>2641</v>
      </c>
      <c r="F3186" t="s">
        <v>38242</v>
      </c>
      <c r="G3186" t="s">
        <v>38312</v>
      </c>
    </row>
    <row r="3187" spans="1:7" ht="15" customHeight="1">
      <c r="A3187" t="s">
        <v>3035</v>
      </c>
      <c r="B3187" t="s">
        <v>3036</v>
      </c>
      <c r="C3187" t="s">
        <v>1668</v>
      </c>
      <c r="D3187" t="s">
        <v>3037</v>
      </c>
      <c r="E3187" t="s">
        <v>3034</v>
      </c>
      <c r="F3187" t="s">
        <v>38242</v>
      </c>
      <c r="G3187" t="s">
        <v>38312</v>
      </c>
    </row>
    <row r="3188" spans="1:7" ht="15" customHeight="1">
      <c r="A3188" t="s">
        <v>2354</v>
      </c>
      <c r="B3188" t="s">
        <v>2362</v>
      </c>
      <c r="C3188" t="s">
        <v>1668</v>
      </c>
      <c r="D3188" t="s">
        <v>2364</v>
      </c>
      <c r="E3188" t="s">
        <v>2361</v>
      </c>
      <c r="F3188" t="s">
        <v>38242</v>
      </c>
      <c r="G3188" t="s">
        <v>38312</v>
      </c>
    </row>
    <row r="3189" spans="1:7" ht="15" customHeight="1">
      <c r="A3189" t="s">
        <v>4802</v>
      </c>
      <c r="B3189" t="s">
        <v>4803</v>
      </c>
      <c r="C3189" t="s">
        <v>1668</v>
      </c>
      <c r="D3189" t="s">
        <v>4805</v>
      </c>
      <c r="E3189" t="s">
        <v>4801</v>
      </c>
      <c r="F3189" t="s">
        <v>38242</v>
      </c>
      <c r="G3189" t="s">
        <v>38312</v>
      </c>
    </row>
    <row r="3190" spans="1:7" ht="15" customHeight="1">
      <c r="A3190" t="s">
        <v>5004</v>
      </c>
      <c r="B3190" t="s">
        <v>5045</v>
      </c>
      <c r="C3190" t="s">
        <v>1668</v>
      </c>
      <c r="D3190" t="s">
        <v>5046</v>
      </c>
      <c r="E3190" t="s">
        <v>5044</v>
      </c>
      <c r="F3190" t="s">
        <v>38242</v>
      </c>
      <c r="G3190" t="s">
        <v>38312</v>
      </c>
    </row>
    <row r="3191" spans="1:7" ht="15" customHeight="1">
      <c r="A3191" t="s">
        <v>3024</v>
      </c>
      <c r="B3191" t="s">
        <v>3025</v>
      </c>
      <c r="C3191" t="s">
        <v>1668</v>
      </c>
      <c r="D3191" t="s">
        <v>3027</v>
      </c>
      <c r="E3191" t="s">
        <v>3023</v>
      </c>
      <c r="F3191" t="s">
        <v>38242</v>
      </c>
      <c r="G3191" t="s">
        <v>38312</v>
      </c>
    </row>
    <row r="3192" spans="1:7" ht="15" customHeight="1">
      <c r="A3192" t="s">
        <v>3804</v>
      </c>
      <c r="B3192" t="s">
        <v>4474</v>
      </c>
      <c r="C3192" t="s">
        <v>1668</v>
      </c>
      <c r="D3192" t="s">
        <v>4476</v>
      </c>
      <c r="E3192" t="s">
        <v>4473</v>
      </c>
      <c r="F3192" t="s">
        <v>38242</v>
      </c>
      <c r="G3192" t="s">
        <v>38312</v>
      </c>
    </row>
    <row r="3193" spans="1:7" ht="15" customHeight="1">
      <c r="A3193" t="s">
        <v>2175</v>
      </c>
      <c r="B3193" t="s">
        <v>2176</v>
      </c>
      <c r="C3193" t="s">
        <v>1668</v>
      </c>
      <c r="D3193" t="s">
        <v>2178</v>
      </c>
      <c r="E3193" t="s">
        <v>2174</v>
      </c>
      <c r="F3193" t="s">
        <v>38242</v>
      </c>
      <c r="G3193" t="s">
        <v>38312</v>
      </c>
    </row>
    <row r="3194" spans="1:7" ht="15" customHeight="1">
      <c r="A3194" t="s">
        <v>3804</v>
      </c>
      <c r="B3194" t="s">
        <v>3815</v>
      </c>
      <c r="C3194" t="s">
        <v>1668</v>
      </c>
      <c r="D3194" t="s">
        <v>3816</v>
      </c>
      <c r="E3194" t="s">
        <v>3814</v>
      </c>
      <c r="F3194" t="s">
        <v>38242</v>
      </c>
      <c r="G3194" t="s">
        <v>38312</v>
      </c>
    </row>
    <row r="3195" spans="1:7" ht="15" customHeight="1">
      <c r="A3195" t="s">
        <v>4034</v>
      </c>
      <c r="B3195" t="s">
        <v>4047</v>
      </c>
      <c r="C3195" t="s">
        <v>1668</v>
      </c>
      <c r="D3195" t="s">
        <v>4049</v>
      </c>
      <c r="E3195" t="s">
        <v>4046</v>
      </c>
      <c r="F3195" t="s">
        <v>38242</v>
      </c>
      <c r="G3195" t="s">
        <v>38312</v>
      </c>
    </row>
    <row r="3196" spans="1:7" ht="15" customHeight="1">
      <c r="A3196" t="s">
        <v>3176</v>
      </c>
      <c r="B3196" t="s">
        <v>3248</v>
      </c>
      <c r="C3196" t="s">
        <v>1668</v>
      </c>
      <c r="D3196" t="s">
        <v>3250</v>
      </c>
      <c r="E3196" t="s">
        <v>3247</v>
      </c>
      <c r="F3196" t="s">
        <v>38242</v>
      </c>
      <c r="G3196" t="s">
        <v>38312</v>
      </c>
    </row>
    <row r="3197" spans="1:7" ht="15" customHeight="1">
      <c r="A3197" t="s">
        <v>2239</v>
      </c>
      <c r="B3197" t="s">
        <v>2240</v>
      </c>
      <c r="C3197" t="s">
        <v>1668</v>
      </c>
      <c r="D3197" t="s">
        <v>2242</v>
      </c>
      <c r="E3197" t="s">
        <v>2238</v>
      </c>
      <c r="F3197" t="s">
        <v>38242</v>
      </c>
      <c r="G3197" t="s">
        <v>38312</v>
      </c>
    </row>
    <row r="3198" spans="1:7" ht="15" customHeight="1">
      <c r="A3198" t="s">
        <v>5004</v>
      </c>
      <c r="B3198" t="s">
        <v>5032</v>
      </c>
      <c r="C3198" t="s">
        <v>1668</v>
      </c>
      <c r="D3198" t="s">
        <v>5034</v>
      </c>
      <c r="E3198" t="s">
        <v>5031</v>
      </c>
      <c r="F3198" t="s">
        <v>38242</v>
      </c>
      <c r="G3198" t="s">
        <v>38312</v>
      </c>
    </row>
    <row r="3199" spans="1:7" ht="15" customHeight="1">
      <c r="A3199" t="s">
        <v>5135</v>
      </c>
      <c r="B3199" t="s">
        <v>5136</v>
      </c>
      <c r="C3199" t="s">
        <v>1668</v>
      </c>
      <c r="D3199" t="s">
        <v>5138</v>
      </c>
      <c r="E3199" t="s">
        <v>5134</v>
      </c>
      <c r="F3199" t="s">
        <v>38242</v>
      </c>
      <c r="G3199" t="s">
        <v>38312</v>
      </c>
    </row>
    <row r="3200" spans="1:7" ht="15" customHeight="1">
      <c r="A3200" t="s">
        <v>4244</v>
      </c>
      <c r="B3200" t="s">
        <v>4245</v>
      </c>
      <c r="C3200" t="s">
        <v>1668</v>
      </c>
      <c r="D3200" t="s">
        <v>4247</v>
      </c>
      <c r="E3200" t="s">
        <v>4243</v>
      </c>
      <c r="F3200" t="s">
        <v>38242</v>
      </c>
      <c r="G3200" t="s">
        <v>38312</v>
      </c>
    </row>
    <row r="3201" spans="1:7" ht="15" customHeight="1">
      <c r="A3201" t="s">
        <v>3484</v>
      </c>
      <c r="B3201" t="s">
        <v>3485</v>
      </c>
      <c r="C3201" t="s">
        <v>1668</v>
      </c>
      <c r="D3201" t="s">
        <v>3487</v>
      </c>
      <c r="E3201" t="s">
        <v>3483</v>
      </c>
      <c r="F3201" t="s">
        <v>38242</v>
      </c>
      <c r="G3201" t="s">
        <v>38312</v>
      </c>
    </row>
    <row r="3202" spans="1:7" ht="15" customHeight="1">
      <c r="A3202" t="s">
        <v>4943</v>
      </c>
      <c r="B3202" t="s">
        <v>4944</v>
      </c>
      <c r="C3202" t="s">
        <v>1668</v>
      </c>
      <c r="D3202" t="s">
        <v>4945</v>
      </c>
      <c r="E3202" t="s">
        <v>4942</v>
      </c>
      <c r="F3202" t="s">
        <v>38242</v>
      </c>
      <c r="G3202" t="s">
        <v>38312</v>
      </c>
    </row>
    <row r="3203" spans="1:7" ht="15" customHeight="1">
      <c r="A3203" t="s">
        <v>2116</v>
      </c>
      <c r="B3203" t="s">
        <v>2117</v>
      </c>
      <c r="C3203" t="s">
        <v>1668</v>
      </c>
      <c r="D3203" t="s">
        <v>2119</v>
      </c>
      <c r="E3203" t="s">
        <v>2115</v>
      </c>
      <c r="F3203" t="s">
        <v>38242</v>
      </c>
      <c r="G3203" t="s">
        <v>38312</v>
      </c>
    </row>
    <row r="3204" spans="1:7" ht="15" customHeight="1">
      <c r="A3204" t="s">
        <v>2487</v>
      </c>
      <c r="B3204" t="s">
        <v>2494</v>
      </c>
      <c r="C3204" t="s">
        <v>1668</v>
      </c>
      <c r="D3204" t="s">
        <v>2496</v>
      </c>
      <c r="E3204" t="s">
        <v>2493</v>
      </c>
      <c r="F3204" t="s">
        <v>38242</v>
      </c>
      <c r="G3204" t="s">
        <v>38312</v>
      </c>
    </row>
    <row r="3205" spans="1:7" ht="15" customHeight="1">
      <c r="A3205" t="s">
        <v>3923</v>
      </c>
      <c r="B3205" t="s">
        <v>3924</v>
      </c>
      <c r="C3205" t="s">
        <v>1668</v>
      </c>
      <c r="D3205" t="s">
        <v>3926</v>
      </c>
      <c r="E3205" t="s">
        <v>3922</v>
      </c>
      <c r="F3205" t="s">
        <v>38242</v>
      </c>
      <c r="G3205" t="s">
        <v>38312</v>
      </c>
    </row>
    <row r="3206" spans="1:7" ht="15" customHeight="1">
      <c r="A3206" t="s">
        <v>2208</v>
      </c>
      <c r="B3206" t="s">
        <v>2209</v>
      </c>
      <c r="C3206" t="s">
        <v>1668</v>
      </c>
      <c r="D3206" t="s">
        <v>2211</v>
      </c>
      <c r="E3206" t="s">
        <v>2207</v>
      </c>
      <c r="F3206" t="s">
        <v>38242</v>
      </c>
      <c r="G3206" t="s">
        <v>38312</v>
      </c>
    </row>
    <row r="3207" spans="1:7" ht="15" customHeight="1">
      <c r="A3207" t="s">
        <v>3457</v>
      </c>
      <c r="B3207" t="s">
        <v>3458</v>
      </c>
      <c r="C3207" t="s">
        <v>1668</v>
      </c>
      <c r="D3207" t="s">
        <v>3460</v>
      </c>
      <c r="E3207" t="s">
        <v>3456</v>
      </c>
      <c r="F3207" t="s">
        <v>38242</v>
      </c>
      <c r="G3207" t="s">
        <v>38312</v>
      </c>
    </row>
    <row r="3208" spans="1:7" ht="15" customHeight="1">
      <c r="A3208" t="s">
        <v>2330</v>
      </c>
      <c r="B3208" t="s">
        <v>2331</v>
      </c>
      <c r="C3208" t="s">
        <v>1668</v>
      </c>
      <c r="D3208" t="s">
        <v>2333</v>
      </c>
      <c r="E3208" t="s">
        <v>2329</v>
      </c>
      <c r="F3208" t="s">
        <v>38242</v>
      </c>
      <c r="G3208" t="s">
        <v>38312</v>
      </c>
    </row>
    <row r="3209" spans="1:7" ht="15" customHeight="1">
      <c r="A3209" t="s">
        <v>3985</v>
      </c>
      <c r="B3209" t="s">
        <v>3986</v>
      </c>
      <c r="C3209" t="s">
        <v>1668</v>
      </c>
      <c r="D3209" t="s">
        <v>3987</v>
      </c>
      <c r="E3209" t="s">
        <v>3984</v>
      </c>
      <c r="F3209" t="s">
        <v>38242</v>
      </c>
      <c r="G3209" t="s">
        <v>38312</v>
      </c>
    </row>
    <row r="3210" spans="1:7" ht="15" customHeight="1">
      <c r="A3210" t="s">
        <v>2110</v>
      </c>
      <c r="B3210" t="s">
        <v>2111</v>
      </c>
      <c r="C3210" t="s">
        <v>130</v>
      </c>
      <c r="D3210" t="s">
        <v>2113</v>
      </c>
      <c r="E3210" t="s">
        <v>2109</v>
      </c>
      <c r="F3210" t="s">
        <v>38243</v>
      </c>
      <c r="G3210" t="s">
        <v>38312</v>
      </c>
    </row>
    <row r="3211" spans="1:7" ht="15" customHeight="1">
      <c r="A3211" t="s">
        <v>3299</v>
      </c>
      <c r="B3211" t="s">
        <v>4214</v>
      </c>
      <c r="C3211" t="s">
        <v>130</v>
      </c>
      <c r="D3211" t="s">
        <v>5455</v>
      </c>
      <c r="E3211" t="s">
        <v>37399</v>
      </c>
      <c r="F3211" t="s">
        <v>38243</v>
      </c>
      <c r="G3211" t="s">
        <v>38312</v>
      </c>
    </row>
    <row r="3212" spans="1:7" ht="15" customHeight="1">
      <c r="A3212" t="s">
        <v>4114</v>
      </c>
      <c r="B3212" t="s">
        <v>6286</v>
      </c>
      <c r="C3212" t="s">
        <v>130</v>
      </c>
      <c r="D3212" t="s">
        <v>6288</v>
      </c>
      <c r="E3212" t="s">
        <v>37565</v>
      </c>
      <c r="F3212" t="s">
        <v>38243</v>
      </c>
      <c r="G3212" t="s">
        <v>38312</v>
      </c>
    </row>
    <row r="3213" spans="1:7" ht="15" customHeight="1">
      <c r="A3213" t="s">
        <v>3843</v>
      </c>
      <c r="B3213" t="s">
        <v>3844</v>
      </c>
      <c r="C3213" t="s">
        <v>130</v>
      </c>
      <c r="D3213" t="s">
        <v>3846</v>
      </c>
      <c r="E3213" t="s">
        <v>3842</v>
      </c>
      <c r="F3213" t="s">
        <v>38243</v>
      </c>
      <c r="G3213" t="s">
        <v>38312</v>
      </c>
    </row>
    <row r="3214" spans="1:7" ht="15" customHeight="1">
      <c r="A3214" t="s">
        <v>5456</v>
      </c>
      <c r="B3214" t="s">
        <v>5457</v>
      </c>
      <c r="C3214" t="s">
        <v>130</v>
      </c>
      <c r="D3214" t="s">
        <v>5458</v>
      </c>
      <c r="E3214" t="s">
        <v>37529</v>
      </c>
      <c r="F3214" t="s">
        <v>38243</v>
      </c>
      <c r="G3214" t="s">
        <v>38312</v>
      </c>
    </row>
    <row r="3215" spans="1:7" ht="15" customHeight="1">
      <c r="A3215" t="s">
        <v>5259</v>
      </c>
      <c r="B3215" t="s">
        <v>6056</v>
      </c>
      <c r="C3215" t="s">
        <v>130</v>
      </c>
      <c r="D3215" t="s">
        <v>6058</v>
      </c>
      <c r="E3215" t="s">
        <v>37459</v>
      </c>
      <c r="F3215" t="s">
        <v>38243</v>
      </c>
      <c r="G3215" t="s">
        <v>38312</v>
      </c>
    </row>
    <row r="3216" spans="1:7" ht="15" customHeight="1">
      <c r="A3216" t="s">
        <v>4231</v>
      </c>
      <c r="B3216" t="s">
        <v>4232</v>
      </c>
      <c r="C3216" t="s">
        <v>130</v>
      </c>
      <c r="D3216" t="s">
        <v>4233</v>
      </c>
      <c r="E3216" t="s">
        <v>37536</v>
      </c>
      <c r="F3216" t="s">
        <v>38243</v>
      </c>
      <c r="G3216" t="s">
        <v>38312</v>
      </c>
    </row>
    <row r="3217" spans="1:7" ht="15" customHeight="1">
      <c r="A3217" t="s">
        <v>38348</v>
      </c>
      <c r="B3217" t="s">
        <v>25174</v>
      </c>
      <c r="C3217" t="s">
        <v>130</v>
      </c>
      <c r="D3217" t="s">
        <v>6055</v>
      </c>
      <c r="E3217" t="s">
        <v>37405</v>
      </c>
      <c r="F3217" t="s">
        <v>38243</v>
      </c>
      <c r="G3217" t="s">
        <v>38312</v>
      </c>
    </row>
    <row r="3218" spans="1:7" ht="15" customHeight="1">
      <c r="A3218" t="s">
        <v>5459</v>
      </c>
      <c r="B3218" t="s">
        <v>5460</v>
      </c>
      <c r="C3218" t="s">
        <v>130</v>
      </c>
      <c r="D3218" t="s">
        <v>5462</v>
      </c>
      <c r="E3218" t="s">
        <v>37481</v>
      </c>
      <c r="F3218" t="s">
        <v>38243</v>
      </c>
      <c r="G3218" t="s">
        <v>38312</v>
      </c>
    </row>
    <row r="3219" spans="1:7" ht="15" customHeight="1">
      <c r="A3219" t="s">
        <v>9345</v>
      </c>
      <c r="B3219" t="s">
        <v>21443</v>
      </c>
      <c r="C3219" t="s">
        <v>21444</v>
      </c>
      <c r="D3219" t="s">
        <v>21446</v>
      </c>
      <c r="E3219" t="s">
        <v>21442</v>
      </c>
      <c r="F3219" t="s">
        <v>38180</v>
      </c>
      <c r="G3219" t="s">
        <v>38316</v>
      </c>
    </row>
    <row r="3220" spans="1:7" ht="15" customHeight="1">
      <c r="A3220" t="s">
        <v>2896</v>
      </c>
      <c r="B3220" t="s">
        <v>9698</v>
      </c>
      <c r="C3220" t="s">
        <v>20187</v>
      </c>
      <c r="D3220" t="s">
        <v>20188</v>
      </c>
      <c r="E3220" t="s">
        <v>20186</v>
      </c>
      <c r="F3220" t="s">
        <v>38180</v>
      </c>
      <c r="G3220" t="s">
        <v>38316</v>
      </c>
    </row>
    <row r="3221" spans="1:7" ht="15" customHeight="1">
      <c r="A3221" t="s">
        <v>14890</v>
      </c>
      <c r="B3221" t="s">
        <v>20278</v>
      </c>
      <c r="C3221" t="s">
        <v>20279</v>
      </c>
      <c r="D3221" t="s">
        <v>20280</v>
      </c>
      <c r="E3221" t="s">
        <v>20277</v>
      </c>
      <c r="F3221" t="s">
        <v>38180</v>
      </c>
      <c r="G3221" t="s">
        <v>38316</v>
      </c>
    </row>
    <row r="3222" spans="1:7" ht="15" customHeight="1">
      <c r="A3222" t="s">
        <v>21397</v>
      </c>
      <c r="B3222" t="s">
        <v>21398</v>
      </c>
      <c r="C3222" t="s">
        <v>20279</v>
      </c>
      <c r="D3222" t="s">
        <v>21399</v>
      </c>
      <c r="E3222" t="s">
        <v>21396</v>
      </c>
      <c r="F3222" t="s">
        <v>38180</v>
      </c>
      <c r="G3222" t="s">
        <v>38316</v>
      </c>
    </row>
    <row r="3223" spans="1:7" ht="15" customHeight="1">
      <c r="A3223" t="s">
        <v>21245</v>
      </c>
      <c r="B3223" t="s">
        <v>21246</v>
      </c>
      <c r="C3223" t="s">
        <v>20279</v>
      </c>
      <c r="D3223" t="s">
        <v>21247</v>
      </c>
      <c r="E3223" t="s">
        <v>21244</v>
      </c>
      <c r="F3223" t="s">
        <v>38180</v>
      </c>
      <c r="G3223" t="s">
        <v>38316</v>
      </c>
    </row>
    <row r="3224" spans="1:7" ht="15" customHeight="1">
      <c r="A3224" t="s">
        <v>21147</v>
      </c>
      <c r="B3224" t="s">
        <v>3799</v>
      </c>
      <c r="C3224" t="s">
        <v>20279</v>
      </c>
      <c r="D3224" t="s">
        <v>21148</v>
      </c>
      <c r="E3224" t="s">
        <v>21146</v>
      </c>
      <c r="F3224" t="s">
        <v>38180</v>
      </c>
      <c r="G3224" t="s">
        <v>38316</v>
      </c>
    </row>
    <row r="3225" spans="1:7" ht="15" customHeight="1">
      <c r="A3225" t="s">
        <v>3278</v>
      </c>
      <c r="B3225" t="s">
        <v>21045</v>
      </c>
      <c r="C3225" t="s">
        <v>20279</v>
      </c>
      <c r="D3225" t="s">
        <v>21046</v>
      </c>
      <c r="E3225" t="s">
        <v>21044</v>
      </c>
      <c r="F3225" t="s">
        <v>38180</v>
      </c>
      <c r="G3225" t="s">
        <v>38316</v>
      </c>
    </row>
    <row r="3226" spans="1:7" ht="15" customHeight="1">
      <c r="A3226" t="s">
        <v>3659</v>
      </c>
      <c r="B3226" t="s">
        <v>3634</v>
      </c>
      <c r="C3226" t="s">
        <v>20279</v>
      </c>
      <c r="D3226" t="s">
        <v>20902</v>
      </c>
      <c r="E3226" t="s">
        <v>20901</v>
      </c>
      <c r="F3226" t="s">
        <v>38180</v>
      </c>
      <c r="G3226" t="s">
        <v>38316</v>
      </c>
    </row>
    <row r="3227" spans="1:7" ht="15" customHeight="1">
      <c r="A3227" t="s">
        <v>4201</v>
      </c>
      <c r="B3227" t="s">
        <v>10140</v>
      </c>
      <c r="C3227" t="s">
        <v>20618</v>
      </c>
      <c r="D3227" t="s">
        <v>20620</v>
      </c>
      <c r="E3227" t="s">
        <v>20617</v>
      </c>
      <c r="F3227" t="s">
        <v>38180</v>
      </c>
      <c r="G3227" t="s">
        <v>38316</v>
      </c>
    </row>
    <row r="3228" spans="1:7" ht="15" customHeight="1">
      <c r="A3228" t="s">
        <v>20748</v>
      </c>
      <c r="B3228" t="s">
        <v>12730</v>
      </c>
      <c r="C3228" t="s">
        <v>20314</v>
      </c>
      <c r="D3228" t="s">
        <v>20749</v>
      </c>
      <c r="E3228" t="s">
        <v>20747</v>
      </c>
      <c r="F3228" t="s">
        <v>38180</v>
      </c>
      <c r="G3228" t="s">
        <v>38316</v>
      </c>
    </row>
    <row r="3229" spans="1:7" ht="15" customHeight="1">
      <c r="A3229" t="s">
        <v>5802</v>
      </c>
      <c r="B3229" t="s">
        <v>5152</v>
      </c>
      <c r="C3229" t="s">
        <v>20314</v>
      </c>
      <c r="D3229" t="s">
        <v>21124</v>
      </c>
      <c r="E3229" t="s">
        <v>21122</v>
      </c>
      <c r="F3229" t="s">
        <v>38180</v>
      </c>
      <c r="G3229" t="s">
        <v>38316</v>
      </c>
    </row>
    <row r="3230" spans="1:7" ht="15" customHeight="1">
      <c r="A3230" t="s">
        <v>20361</v>
      </c>
      <c r="B3230" t="s">
        <v>6281</v>
      </c>
      <c r="C3230" t="s">
        <v>20314</v>
      </c>
      <c r="D3230" t="s">
        <v>20363</v>
      </c>
      <c r="E3230" t="s">
        <v>20360</v>
      </c>
      <c r="F3230" t="s">
        <v>38180</v>
      </c>
      <c r="G3230" t="s">
        <v>38316</v>
      </c>
    </row>
    <row r="3231" spans="1:7" ht="15" customHeight="1">
      <c r="A3231" t="s">
        <v>2515</v>
      </c>
      <c r="B3231" t="s">
        <v>17605</v>
      </c>
      <c r="C3231" t="s">
        <v>20314</v>
      </c>
      <c r="D3231" t="s">
        <v>21278</v>
      </c>
      <c r="E3231" t="s">
        <v>21276</v>
      </c>
      <c r="F3231" t="s">
        <v>38180</v>
      </c>
      <c r="G3231" t="s">
        <v>38316</v>
      </c>
    </row>
    <row r="3232" spans="1:7" ht="15" customHeight="1">
      <c r="A3232" t="s">
        <v>5527</v>
      </c>
      <c r="B3232" t="s">
        <v>20313</v>
      </c>
      <c r="C3232" t="s">
        <v>20314</v>
      </c>
      <c r="D3232" t="s">
        <v>20316</v>
      </c>
      <c r="E3232" t="s">
        <v>20312</v>
      </c>
      <c r="F3232" t="s">
        <v>38180</v>
      </c>
      <c r="G3232" t="s">
        <v>38316</v>
      </c>
    </row>
    <row r="3233" spans="1:7" ht="15" customHeight="1">
      <c r="A3233" t="s">
        <v>21291</v>
      </c>
      <c r="B3233" t="s">
        <v>4464</v>
      </c>
      <c r="C3233" t="s">
        <v>20314</v>
      </c>
      <c r="D3233" t="s">
        <v>21293</v>
      </c>
      <c r="E3233" t="s">
        <v>21290</v>
      </c>
      <c r="F3233" t="s">
        <v>38180</v>
      </c>
      <c r="G3233" t="s">
        <v>38316</v>
      </c>
    </row>
    <row r="3234" spans="1:7" ht="15" customHeight="1">
      <c r="A3234" t="s">
        <v>20570</v>
      </c>
      <c r="B3234" t="s">
        <v>20571</v>
      </c>
      <c r="C3234" t="s">
        <v>20314</v>
      </c>
      <c r="D3234" t="s">
        <v>20573</v>
      </c>
      <c r="E3234" t="s">
        <v>20569</v>
      </c>
      <c r="F3234" t="s">
        <v>38180</v>
      </c>
      <c r="G3234" t="s">
        <v>38316</v>
      </c>
    </row>
    <row r="3235" spans="1:7" ht="15" customHeight="1">
      <c r="A3235" t="s">
        <v>21000</v>
      </c>
      <c r="B3235" t="s">
        <v>21001</v>
      </c>
      <c r="C3235" t="s">
        <v>20314</v>
      </c>
      <c r="D3235" t="s">
        <v>21003</v>
      </c>
      <c r="E3235" t="s">
        <v>20999</v>
      </c>
      <c r="F3235" t="s">
        <v>38180</v>
      </c>
      <c r="G3235" t="s">
        <v>38316</v>
      </c>
    </row>
    <row r="3236" spans="1:7" ht="15" customHeight="1">
      <c r="A3236" t="s">
        <v>5210</v>
      </c>
      <c r="B3236" t="s">
        <v>21224</v>
      </c>
      <c r="C3236" t="s">
        <v>21225</v>
      </c>
      <c r="D3236" t="s">
        <v>21226</v>
      </c>
      <c r="E3236" t="s">
        <v>21223</v>
      </c>
      <c r="F3236" t="s">
        <v>38180</v>
      </c>
      <c r="G3236" t="s">
        <v>38316</v>
      </c>
    </row>
    <row r="3237" spans="1:7" ht="15" customHeight="1">
      <c r="A3237" t="s">
        <v>21164</v>
      </c>
      <c r="B3237" t="s">
        <v>21165</v>
      </c>
      <c r="C3237" t="s">
        <v>21166</v>
      </c>
      <c r="D3237" t="s">
        <v>21168</v>
      </c>
      <c r="E3237" t="s">
        <v>21163</v>
      </c>
      <c r="F3237" t="s">
        <v>38180</v>
      </c>
      <c r="G3237" t="s">
        <v>38316</v>
      </c>
    </row>
    <row r="3238" spans="1:7" ht="15" customHeight="1">
      <c r="A3238" t="s">
        <v>21310</v>
      </c>
      <c r="B3238" t="s">
        <v>21311</v>
      </c>
      <c r="C3238" t="s">
        <v>21312</v>
      </c>
      <c r="D3238" t="s">
        <v>21314</v>
      </c>
      <c r="E3238" t="s">
        <v>21309</v>
      </c>
      <c r="F3238" t="s">
        <v>38180</v>
      </c>
      <c r="G3238" t="s">
        <v>38316</v>
      </c>
    </row>
    <row r="3239" spans="1:7" ht="15" customHeight="1">
      <c r="A3239" t="s">
        <v>2515</v>
      </c>
      <c r="B3239" t="s">
        <v>21274</v>
      </c>
      <c r="C3239" t="s">
        <v>20966</v>
      </c>
      <c r="D3239" t="s">
        <v>21275</v>
      </c>
      <c r="E3239" t="s">
        <v>21273</v>
      </c>
      <c r="F3239" t="s">
        <v>38180</v>
      </c>
      <c r="G3239" t="s">
        <v>38316</v>
      </c>
    </row>
    <row r="3240" spans="1:7" ht="15" customHeight="1">
      <c r="A3240" t="s">
        <v>14834</v>
      </c>
      <c r="B3240" t="s">
        <v>20965</v>
      </c>
      <c r="C3240" t="s">
        <v>20966</v>
      </c>
      <c r="D3240" t="s">
        <v>20968</v>
      </c>
      <c r="E3240" t="s">
        <v>20964</v>
      </c>
      <c r="F3240" t="s">
        <v>38180</v>
      </c>
      <c r="G3240" t="s">
        <v>38316</v>
      </c>
    </row>
    <row r="3241" spans="1:7" ht="15" customHeight="1">
      <c r="A3241" t="s">
        <v>2044</v>
      </c>
      <c r="B3241" t="s">
        <v>17271</v>
      </c>
      <c r="C3241" t="s">
        <v>20966</v>
      </c>
      <c r="D3241" t="s">
        <v>21140</v>
      </c>
      <c r="E3241" t="s">
        <v>21139</v>
      </c>
      <c r="F3241" t="s">
        <v>38180</v>
      </c>
      <c r="G3241" t="s">
        <v>38316</v>
      </c>
    </row>
    <row r="3242" spans="1:7" ht="15" customHeight="1">
      <c r="A3242" t="s">
        <v>5004</v>
      </c>
      <c r="B3242" t="s">
        <v>19655</v>
      </c>
      <c r="C3242" t="s">
        <v>338</v>
      </c>
      <c r="D3242" t="s">
        <v>19656</v>
      </c>
      <c r="E3242" t="s">
        <v>19654</v>
      </c>
      <c r="F3242" t="s">
        <v>38247</v>
      </c>
      <c r="G3242" t="s">
        <v>38306</v>
      </c>
    </row>
    <row r="3243" spans="1:7" ht="15" customHeight="1">
      <c r="A3243" t="s">
        <v>19780</v>
      </c>
      <c r="B3243" t="s">
        <v>19781</v>
      </c>
      <c r="C3243" t="s">
        <v>338</v>
      </c>
      <c r="D3243" t="s">
        <v>19783</v>
      </c>
      <c r="F3243" t="s">
        <v>38247</v>
      </c>
      <c r="G3243" t="s">
        <v>38306</v>
      </c>
    </row>
    <row r="3244" spans="1:7" ht="15" customHeight="1">
      <c r="A3244" t="s">
        <v>4647</v>
      </c>
      <c r="B3244" t="s">
        <v>19501</v>
      </c>
      <c r="C3244" t="s">
        <v>338</v>
      </c>
      <c r="D3244" t="s">
        <v>19503</v>
      </c>
      <c r="E3244" t="s">
        <v>19500</v>
      </c>
      <c r="F3244" t="s">
        <v>38247</v>
      </c>
      <c r="G3244" t="s">
        <v>38306</v>
      </c>
    </row>
    <row r="3245" spans="1:7" ht="15" customHeight="1">
      <c r="A3245" t="s">
        <v>20024</v>
      </c>
      <c r="B3245" t="s">
        <v>18866</v>
      </c>
      <c r="C3245" t="s">
        <v>338</v>
      </c>
      <c r="D3245" t="s">
        <v>20026</v>
      </c>
      <c r="F3245" t="s">
        <v>38247</v>
      </c>
      <c r="G3245" t="s">
        <v>38306</v>
      </c>
    </row>
    <row r="3246" spans="1:7" ht="15" customHeight="1">
      <c r="A3246" t="s">
        <v>19223</v>
      </c>
      <c r="B3246" t="s">
        <v>4034</v>
      </c>
      <c r="C3246" t="s">
        <v>338</v>
      </c>
      <c r="D3246" t="s">
        <v>19225</v>
      </c>
      <c r="E3246" t="s">
        <v>37545</v>
      </c>
      <c r="F3246" t="s">
        <v>38247</v>
      </c>
      <c r="G3246" t="s">
        <v>38306</v>
      </c>
    </row>
    <row r="3247" spans="1:7" ht="15" customHeight="1">
      <c r="A3247" t="s">
        <v>21069</v>
      </c>
      <c r="B3247" t="s">
        <v>7461</v>
      </c>
      <c r="C3247" t="s">
        <v>20429</v>
      </c>
      <c r="D3247" t="s">
        <v>21071</v>
      </c>
      <c r="E3247" t="s">
        <v>21068</v>
      </c>
      <c r="F3247" t="s">
        <v>38180</v>
      </c>
      <c r="G3247" t="s">
        <v>38316</v>
      </c>
    </row>
    <row r="3248" spans="1:7" ht="15" customHeight="1">
      <c r="A3248" t="s">
        <v>10385</v>
      </c>
      <c r="B3248" t="s">
        <v>21194</v>
      </c>
      <c r="C3248" t="s">
        <v>20429</v>
      </c>
      <c r="D3248" t="s">
        <v>21196</v>
      </c>
      <c r="E3248" t="s">
        <v>21193</v>
      </c>
      <c r="F3248" t="s">
        <v>38180</v>
      </c>
      <c r="G3248" t="s">
        <v>38316</v>
      </c>
    </row>
    <row r="3249" spans="1:7" ht="15" customHeight="1">
      <c r="A3249" t="s">
        <v>4440</v>
      </c>
      <c r="B3249" t="s">
        <v>4695</v>
      </c>
      <c r="C3249" t="s">
        <v>20429</v>
      </c>
      <c r="D3249" t="s">
        <v>20431</v>
      </c>
      <c r="E3249" t="s">
        <v>20428</v>
      </c>
      <c r="F3249" t="s">
        <v>38180</v>
      </c>
      <c r="G3249" t="s">
        <v>38316</v>
      </c>
    </row>
    <row r="3250" spans="1:7" ht="15" customHeight="1">
      <c r="A3250" t="s">
        <v>2604</v>
      </c>
      <c r="B3250" t="s">
        <v>3646</v>
      </c>
      <c r="C3250" t="s">
        <v>21237</v>
      </c>
      <c r="D3250" t="s">
        <v>21239</v>
      </c>
      <c r="E3250" t="s">
        <v>21236</v>
      </c>
      <c r="F3250" t="s">
        <v>38180</v>
      </c>
      <c r="G3250" t="s">
        <v>38316</v>
      </c>
    </row>
    <row r="3251" spans="1:7" ht="15" customHeight="1">
      <c r="A3251" t="s">
        <v>5690</v>
      </c>
      <c r="B3251" t="s">
        <v>20849</v>
      </c>
      <c r="C3251" t="s">
        <v>20475</v>
      </c>
      <c r="D3251" t="s">
        <v>20850</v>
      </c>
      <c r="E3251" t="s">
        <v>20848</v>
      </c>
      <c r="F3251" t="s">
        <v>38180</v>
      </c>
      <c r="G3251" t="s">
        <v>38316</v>
      </c>
    </row>
    <row r="3252" spans="1:7" ht="15" customHeight="1">
      <c r="A3252" t="s">
        <v>6529</v>
      </c>
      <c r="B3252" t="s">
        <v>11336</v>
      </c>
      <c r="C3252" t="s">
        <v>20475</v>
      </c>
      <c r="D3252" t="s">
        <v>20584</v>
      </c>
      <c r="E3252" t="s">
        <v>20582</v>
      </c>
      <c r="F3252" t="s">
        <v>38180</v>
      </c>
      <c r="G3252" t="s">
        <v>38316</v>
      </c>
    </row>
    <row r="3253" spans="1:7" ht="15" customHeight="1">
      <c r="A3253" t="s">
        <v>4519</v>
      </c>
      <c r="B3253" t="s">
        <v>20474</v>
      </c>
      <c r="C3253" t="s">
        <v>20475</v>
      </c>
      <c r="D3253" t="s">
        <v>20477</v>
      </c>
      <c r="E3253" t="s">
        <v>20473</v>
      </c>
      <c r="F3253" t="s">
        <v>38180</v>
      </c>
      <c r="G3253" t="s">
        <v>38316</v>
      </c>
    </row>
    <row r="3254" spans="1:7" ht="15" customHeight="1">
      <c r="A3254" t="s">
        <v>6121</v>
      </c>
      <c r="B3254" t="s">
        <v>21428</v>
      </c>
      <c r="C3254" t="s">
        <v>20475</v>
      </c>
      <c r="D3254" t="s">
        <v>21430</v>
      </c>
      <c r="E3254" t="s">
        <v>21427</v>
      </c>
      <c r="F3254" t="s">
        <v>38180</v>
      </c>
      <c r="G3254" t="s">
        <v>38316</v>
      </c>
    </row>
    <row r="3255" spans="1:7" ht="15" customHeight="1">
      <c r="A3255" t="s">
        <v>4774</v>
      </c>
      <c r="B3255" t="s">
        <v>3572</v>
      </c>
      <c r="C3255" t="s">
        <v>322</v>
      </c>
      <c r="D3255" t="s">
        <v>4776</v>
      </c>
      <c r="E3255" t="s">
        <v>4773</v>
      </c>
      <c r="F3255" t="s">
        <v>38248</v>
      </c>
      <c r="G3255" t="s">
        <v>38312</v>
      </c>
    </row>
    <row r="3256" spans="1:7" ht="15" customHeight="1">
      <c r="A3256" t="s">
        <v>3896</v>
      </c>
      <c r="B3256" t="s">
        <v>21977</v>
      </c>
      <c r="C3256" t="s">
        <v>322</v>
      </c>
      <c r="D3256" t="s">
        <v>21978</v>
      </c>
      <c r="E3256" t="s">
        <v>37627</v>
      </c>
      <c r="F3256" t="s">
        <v>38248</v>
      </c>
      <c r="G3256" t="s">
        <v>38315</v>
      </c>
    </row>
    <row r="3257" spans="1:7" ht="15" customHeight="1">
      <c r="A3257" t="s">
        <v>4813</v>
      </c>
      <c r="B3257" t="s">
        <v>5920</v>
      </c>
      <c r="C3257" t="s">
        <v>322</v>
      </c>
      <c r="D3257" t="s">
        <v>21975</v>
      </c>
      <c r="E3257" t="s">
        <v>37387</v>
      </c>
      <c r="F3257" t="s">
        <v>38248</v>
      </c>
      <c r="G3257" t="s">
        <v>38315</v>
      </c>
    </row>
    <row r="3258" spans="1:7" ht="15" customHeight="1">
      <c r="A3258" t="s">
        <v>3724</v>
      </c>
      <c r="B3258" t="s">
        <v>3725</v>
      </c>
      <c r="C3258" t="s">
        <v>322</v>
      </c>
      <c r="D3258" t="s">
        <v>3726</v>
      </c>
      <c r="E3258" t="s">
        <v>3723</v>
      </c>
      <c r="F3258" t="s">
        <v>38248</v>
      </c>
      <c r="G3258" t="s">
        <v>38312</v>
      </c>
    </row>
    <row r="3259" spans="1:7" ht="15" customHeight="1">
      <c r="A3259" t="s">
        <v>3990</v>
      </c>
      <c r="B3259" t="s">
        <v>7775</v>
      </c>
      <c r="C3259" t="s">
        <v>322</v>
      </c>
      <c r="D3259" t="s">
        <v>22077</v>
      </c>
      <c r="E3259" t="s">
        <v>37595</v>
      </c>
      <c r="F3259" t="s">
        <v>38248</v>
      </c>
      <c r="G3259" t="s">
        <v>38315</v>
      </c>
    </row>
    <row r="3260" spans="1:7" ht="15" customHeight="1">
      <c r="A3260" t="s">
        <v>5471</v>
      </c>
      <c r="B3260" t="s">
        <v>5472</v>
      </c>
      <c r="C3260" t="s">
        <v>322</v>
      </c>
      <c r="D3260" t="s">
        <v>5474</v>
      </c>
      <c r="E3260" t="s">
        <v>37408</v>
      </c>
      <c r="F3260" t="s">
        <v>38248</v>
      </c>
      <c r="G3260" t="s">
        <v>38312</v>
      </c>
    </row>
    <row r="3261" spans="1:7" ht="15" customHeight="1">
      <c r="A3261" t="s">
        <v>6171</v>
      </c>
      <c r="B3261" t="s">
        <v>21983</v>
      </c>
      <c r="C3261" t="s">
        <v>322</v>
      </c>
      <c r="D3261" t="s">
        <v>21984</v>
      </c>
      <c r="E3261" t="s">
        <v>37626</v>
      </c>
      <c r="F3261" t="s">
        <v>38248</v>
      </c>
      <c r="G3261" t="s">
        <v>38315</v>
      </c>
    </row>
    <row r="3262" spans="1:7" ht="15" customHeight="1">
      <c r="A3262" t="s">
        <v>21980</v>
      </c>
      <c r="B3262" t="s">
        <v>15548</v>
      </c>
      <c r="C3262" t="s">
        <v>322</v>
      </c>
      <c r="D3262" t="s">
        <v>21981</v>
      </c>
      <c r="E3262" t="s">
        <v>37349</v>
      </c>
      <c r="F3262" t="s">
        <v>38248</v>
      </c>
      <c r="G3262" t="s">
        <v>38315</v>
      </c>
    </row>
    <row r="3263" spans="1:7" ht="15" customHeight="1">
      <c r="A3263" t="s">
        <v>4034</v>
      </c>
      <c r="B3263" t="s">
        <v>4056</v>
      </c>
      <c r="C3263" t="s">
        <v>322</v>
      </c>
      <c r="D3263" t="s">
        <v>4057</v>
      </c>
      <c r="E3263" t="s">
        <v>4055</v>
      </c>
      <c r="F3263" t="s">
        <v>38248</v>
      </c>
      <c r="G3263" t="s">
        <v>38312</v>
      </c>
    </row>
    <row r="3264" spans="1:7" ht="15" customHeight="1">
      <c r="A3264" t="s">
        <v>4341</v>
      </c>
      <c r="B3264" t="s">
        <v>4342</v>
      </c>
      <c r="C3264" t="s">
        <v>322</v>
      </c>
      <c r="D3264" t="s">
        <v>4343</v>
      </c>
      <c r="E3264" t="s">
        <v>4340</v>
      </c>
      <c r="F3264" t="s">
        <v>38248</v>
      </c>
      <c r="G3264" t="s">
        <v>38312</v>
      </c>
    </row>
    <row r="3265" spans="1:7" ht="15" customHeight="1">
      <c r="A3265" t="s">
        <v>5004</v>
      </c>
      <c r="B3265" t="s">
        <v>20221</v>
      </c>
      <c r="C3265" t="s">
        <v>20222</v>
      </c>
      <c r="D3265" t="s">
        <v>20224</v>
      </c>
      <c r="E3265" t="s">
        <v>20220</v>
      </c>
      <c r="F3265" t="s">
        <v>38180</v>
      </c>
      <c r="G3265" t="s">
        <v>38316</v>
      </c>
    </row>
    <row r="3266" spans="1:7" ht="15" customHeight="1">
      <c r="A3266" t="s">
        <v>3221</v>
      </c>
      <c r="B3266" t="s">
        <v>4312</v>
      </c>
      <c r="C3266" t="s">
        <v>21058</v>
      </c>
      <c r="D3266" t="s">
        <v>21059</v>
      </c>
      <c r="E3266" t="s">
        <v>21057</v>
      </c>
      <c r="F3266" t="s">
        <v>38180</v>
      </c>
      <c r="G3266" t="s">
        <v>38316</v>
      </c>
    </row>
    <row r="3267" spans="1:7" ht="15" customHeight="1">
      <c r="A3267" t="s">
        <v>8196</v>
      </c>
      <c r="B3267" t="s">
        <v>21449</v>
      </c>
      <c r="C3267" t="s">
        <v>20392</v>
      </c>
      <c r="D3267" t="s">
        <v>21451</v>
      </c>
      <c r="E3267" t="s">
        <v>21448</v>
      </c>
      <c r="F3267" t="s">
        <v>38180</v>
      </c>
      <c r="G3267" t="s">
        <v>38316</v>
      </c>
    </row>
    <row r="3268" spans="1:7" ht="15" customHeight="1">
      <c r="A3268" t="s">
        <v>7461</v>
      </c>
      <c r="B3268" t="s">
        <v>20391</v>
      </c>
      <c r="C3268" t="s">
        <v>20392</v>
      </c>
      <c r="D3268" t="s">
        <v>20394</v>
      </c>
      <c r="E3268" t="s">
        <v>20390</v>
      </c>
      <c r="F3268" t="s">
        <v>38180</v>
      </c>
      <c r="G3268" t="s">
        <v>38316</v>
      </c>
    </row>
    <row r="3269" spans="1:7" ht="15" customHeight="1">
      <c r="A3269" t="s">
        <v>7993</v>
      </c>
      <c r="B3269" t="s">
        <v>20375</v>
      </c>
      <c r="C3269" t="s">
        <v>20376</v>
      </c>
      <c r="D3269" t="s">
        <v>20378</v>
      </c>
      <c r="E3269" t="s">
        <v>20374</v>
      </c>
      <c r="F3269" t="s">
        <v>38180</v>
      </c>
      <c r="G3269" t="s">
        <v>38316</v>
      </c>
    </row>
    <row r="3270" spans="1:7" ht="15" customHeight="1">
      <c r="A3270" t="s">
        <v>2768</v>
      </c>
      <c r="B3270" t="s">
        <v>21173</v>
      </c>
      <c r="C3270" t="s">
        <v>20376</v>
      </c>
      <c r="D3270" t="s">
        <v>21175</v>
      </c>
      <c r="E3270" t="s">
        <v>21172</v>
      </c>
      <c r="F3270" t="s">
        <v>38180</v>
      </c>
      <c r="G3270" t="s">
        <v>38316</v>
      </c>
    </row>
    <row r="3271" spans="1:7" ht="15" customHeight="1">
      <c r="A3271" t="s">
        <v>3494</v>
      </c>
      <c r="B3271" t="s">
        <v>20971</v>
      </c>
      <c r="C3271" t="s">
        <v>20303</v>
      </c>
      <c r="D3271" t="s">
        <v>20973</v>
      </c>
      <c r="E3271" t="s">
        <v>20970</v>
      </c>
      <c r="F3271" t="s">
        <v>38180</v>
      </c>
      <c r="G3271" t="s">
        <v>38316</v>
      </c>
    </row>
    <row r="3272" spans="1:7" ht="15" customHeight="1">
      <c r="A3272" t="s">
        <v>2929</v>
      </c>
      <c r="B3272" t="s">
        <v>3495</v>
      </c>
      <c r="C3272" t="s">
        <v>20303</v>
      </c>
      <c r="D3272" t="s">
        <v>21143</v>
      </c>
      <c r="E3272" t="s">
        <v>21141</v>
      </c>
      <c r="F3272" t="s">
        <v>38180</v>
      </c>
      <c r="G3272" t="s">
        <v>38316</v>
      </c>
    </row>
    <row r="3273" spans="1:7" ht="15" customHeight="1">
      <c r="A3273" t="s">
        <v>20558</v>
      </c>
      <c r="B3273" t="s">
        <v>2250</v>
      </c>
      <c r="C3273" t="s">
        <v>20303</v>
      </c>
      <c r="D3273" t="s">
        <v>20560</v>
      </c>
      <c r="E3273" t="s">
        <v>20557</v>
      </c>
      <c r="F3273" t="s">
        <v>38180</v>
      </c>
      <c r="G3273" t="s">
        <v>38316</v>
      </c>
    </row>
    <row r="3274" spans="1:7" ht="15" customHeight="1">
      <c r="A3274" t="s">
        <v>4371</v>
      </c>
      <c r="B3274" t="s">
        <v>20522</v>
      </c>
      <c r="C3274" t="s">
        <v>20303</v>
      </c>
      <c r="D3274" t="s">
        <v>20523</v>
      </c>
      <c r="E3274" t="s">
        <v>20521</v>
      </c>
      <c r="F3274" t="s">
        <v>38180</v>
      </c>
      <c r="G3274" t="s">
        <v>38316</v>
      </c>
    </row>
    <row r="3275" spans="1:7" ht="15" customHeight="1">
      <c r="A3275" t="s">
        <v>4406</v>
      </c>
      <c r="B3275" t="s">
        <v>20302</v>
      </c>
      <c r="C3275" t="s">
        <v>20303</v>
      </c>
      <c r="D3275" t="s">
        <v>20304</v>
      </c>
      <c r="E3275" t="s">
        <v>20301</v>
      </c>
      <c r="F3275" t="s">
        <v>38180</v>
      </c>
      <c r="G3275" t="s">
        <v>38316</v>
      </c>
    </row>
    <row r="3276" spans="1:7" ht="15" customHeight="1">
      <c r="A3276" t="s">
        <v>4541</v>
      </c>
      <c r="B3276" t="s">
        <v>20447</v>
      </c>
      <c r="C3276" t="s">
        <v>20303</v>
      </c>
      <c r="D3276" t="s">
        <v>20449</v>
      </c>
      <c r="E3276" t="s">
        <v>20446</v>
      </c>
      <c r="F3276" t="s">
        <v>38180</v>
      </c>
      <c r="G3276" t="s">
        <v>38316</v>
      </c>
    </row>
    <row r="3277" spans="1:7" ht="15" customHeight="1">
      <c r="A3277" t="s">
        <v>10873</v>
      </c>
      <c r="B3277" t="s">
        <v>20537</v>
      </c>
      <c r="C3277" t="s">
        <v>20303</v>
      </c>
      <c r="D3277" t="s">
        <v>20539</v>
      </c>
      <c r="E3277" t="s">
        <v>20536</v>
      </c>
      <c r="F3277" t="s">
        <v>38180</v>
      </c>
      <c r="G3277" t="s">
        <v>38316</v>
      </c>
    </row>
    <row r="3278" spans="1:7" ht="15" customHeight="1">
      <c r="A3278" t="s">
        <v>6256</v>
      </c>
      <c r="B3278" t="s">
        <v>20630</v>
      </c>
      <c r="C3278" t="s">
        <v>20303</v>
      </c>
      <c r="D3278" t="s">
        <v>20632</v>
      </c>
      <c r="E3278" t="s">
        <v>20629</v>
      </c>
      <c r="F3278" t="s">
        <v>38180</v>
      </c>
      <c r="G3278" t="s">
        <v>38316</v>
      </c>
    </row>
    <row r="3279" spans="1:7" ht="15" customHeight="1">
      <c r="A3279" t="s">
        <v>2695</v>
      </c>
      <c r="B3279" t="s">
        <v>19262</v>
      </c>
      <c r="C3279" t="s">
        <v>20303</v>
      </c>
      <c r="D3279" t="s">
        <v>21203</v>
      </c>
      <c r="E3279" t="s">
        <v>21201</v>
      </c>
      <c r="F3279" t="s">
        <v>38180</v>
      </c>
      <c r="G3279" t="s">
        <v>38316</v>
      </c>
    </row>
    <row r="3280" spans="1:7" ht="15" customHeight="1">
      <c r="A3280" t="s">
        <v>10794</v>
      </c>
      <c r="B3280" t="s">
        <v>20496</v>
      </c>
      <c r="C3280" t="s">
        <v>20303</v>
      </c>
      <c r="D3280" t="s">
        <v>20498</v>
      </c>
      <c r="E3280" t="s">
        <v>20495</v>
      </c>
      <c r="F3280" t="s">
        <v>38180</v>
      </c>
      <c r="G3280" t="s">
        <v>38316</v>
      </c>
    </row>
    <row r="3281" spans="1:7" ht="15" customHeight="1">
      <c r="A3281" t="s">
        <v>3248</v>
      </c>
      <c r="B3281" t="s">
        <v>20909</v>
      </c>
      <c r="C3281" t="s">
        <v>20303</v>
      </c>
      <c r="D3281" t="s">
        <v>20911</v>
      </c>
      <c r="E3281" t="s">
        <v>20908</v>
      </c>
      <c r="F3281" t="s">
        <v>38180</v>
      </c>
      <c r="G3281" t="s">
        <v>38316</v>
      </c>
    </row>
    <row r="3282" spans="1:7" ht="15" customHeight="1">
      <c r="A3282" t="s">
        <v>4440</v>
      </c>
      <c r="B3282" t="s">
        <v>16782</v>
      </c>
      <c r="C3282" t="s">
        <v>20303</v>
      </c>
      <c r="D3282" t="s">
        <v>20435</v>
      </c>
      <c r="E3282" t="s">
        <v>20433</v>
      </c>
      <c r="F3282" t="s">
        <v>38180</v>
      </c>
      <c r="G3282" t="s">
        <v>38316</v>
      </c>
    </row>
    <row r="3283" spans="1:7" ht="15" customHeight="1">
      <c r="A3283" t="s">
        <v>3951</v>
      </c>
      <c r="B3283" t="s">
        <v>20725</v>
      </c>
      <c r="C3283" t="s">
        <v>20168</v>
      </c>
      <c r="D3283" t="s">
        <v>20727</v>
      </c>
      <c r="E3283" t="s">
        <v>20724</v>
      </c>
      <c r="F3283" t="s">
        <v>38180</v>
      </c>
      <c r="G3283" t="s">
        <v>38316</v>
      </c>
    </row>
    <row r="3284" spans="1:7" ht="15" customHeight="1">
      <c r="A3284" t="s">
        <v>2075</v>
      </c>
      <c r="B3284" t="s">
        <v>20167</v>
      </c>
      <c r="C3284" t="s">
        <v>20168</v>
      </c>
      <c r="D3284" t="s">
        <v>20170</v>
      </c>
      <c r="E3284" t="s">
        <v>20166</v>
      </c>
      <c r="F3284" t="s">
        <v>38180</v>
      </c>
      <c r="G3284" t="s">
        <v>38316</v>
      </c>
    </row>
    <row r="3285" spans="1:7" ht="15" customHeight="1">
      <c r="A3285" t="s">
        <v>2536</v>
      </c>
      <c r="B3285" t="s">
        <v>10551</v>
      </c>
      <c r="C3285" t="s">
        <v>20168</v>
      </c>
      <c r="D3285" t="s">
        <v>21264</v>
      </c>
      <c r="E3285" t="s">
        <v>21262</v>
      </c>
      <c r="F3285" t="s">
        <v>38180</v>
      </c>
      <c r="G3285" t="s">
        <v>38316</v>
      </c>
    </row>
    <row r="3286" spans="1:7" ht="15" customHeight="1">
      <c r="A3286" t="s">
        <v>4774</v>
      </c>
      <c r="B3286" t="s">
        <v>20346</v>
      </c>
      <c r="C3286" t="s">
        <v>20168</v>
      </c>
      <c r="D3286" t="s">
        <v>20347</v>
      </c>
      <c r="E3286" t="s">
        <v>20345</v>
      </c>
      <c r="F3286" t="s">
        <v>38180</v>
      </c>
      <c r="G3286" t="s">
        <v>38316</v>
      </c>
    </row>
    <row r="3287" spans="1:7" ht="15" customHeight="1">
      <c r="A3287" t="s">
        <v>4594</v>
      </c>
      <c r="B3287" t="s">
        <v>20416</v>
      </c>
      <c r="C3287" t="s">
        <v>20168</v>
      </c>
      <c r="D3287" t="s">
        <v>20418</v>
      </c>
      <c r="E3287" t="s">
        <v>20415</v>
      </c>
      <c r="F3287" t="s">
        <v>38180</v>
      </c>
      <c r="G3287" t="s">
        <v>38316</v>
      </c>
    </row>
    <row r="3288" spans="1:7" ht="15" customHeight="1">
      <c r="A3288" t="s">
        <v>3155</v>
      </c>
      <c r="B3288" t="s">
        <v>21007</v>
      </c>
      <c r="C3288" t="s">
        <v>20168</v>
      </c>
      <c r="D3288" t="s">
        <v>21008</v>
      </c>
      <c r="E3288" t="s">
        <v>21006</v>
      </c>
      <c r="F3288" t="s">
        <v>38180</v>
      </c>
      <c r="G3288" t="s">
        <v>38316</v>
      </c>
    </row>
    <row r="3289" spans="1:7" ht="15" customHeight="1">
      <c r="A3289" t="s">
        <v>5535</v>
      </c>
      <c r="B3289" t="s">
        <v>13408</v>
      </c>
      <c r="C3289" t="s">
        <v>20168</v>
      </c>
      <c r="D3289" t="s">
        <v>20330</v>
      </c>
      <c r="E3289" t="s">
        <v>20329</v>
      </c>
      <c r="F3289" t="s">
        <v>38180</v>
      </c>
      <c r="G3289" t="s">
        <v>38316</v>
      </c>
    </row>
    <row r="3290" spans="1:7" ht="15" customHeight="1">
      <c r="A3290" t="s">
        <v>21093</v>
      </c>
      <c r="B3290" t="s">
        <v>21094</v>
      </c>
      <c r="C3290" t="s">
        <v>20168</v>
      </c>
      <c r="D3290" t="s">
        <v>21096</v>
      </c>
      <c r="E3290" t="s">
        <v>21092</v>
      </c>
      <c r="F3290" t="s">
        <v>38180</v>
      </c>
      <c r="G3290" t="s">
        <v>38316</v>
      </c>
    </row>
    <row r="3291" spans="1:7" ht="15" customHeight="1">
      <c r="A3291" t="s">
        <v>13362</v>
      </c>
      <c r="B3291" t="s">
        <v>21405</v>
      </c>
      <c r="C3291" t="s">
        <v>20168</v>
      </c>
      <c r="D3291" t="s">
        <v>21407</v>
      </c>
      <c r="E3291" t="s">
        <v>21404</v>
      </c>
      <c r="F3291" t="s">
        <v>38180</v>
      </c>
      <c r="G3291" t="s">
        <v>38316</v>
      </c>
    </row>
    <row r="3292" spans="1:7" ht="15" customHeight="1">
      <c r="A3292" t="s">
        <v>20487</v>
      </c>
      <c r="B3292" t="s">
        <v>20488</v>
      </c>
      <c r="C3292" t="s">
        <v>20168</v>
      </c>
      <c r="D3292" t="s">
        <v>20490</v>
      </c>
      <c r="E3292" t="s">
        <v>20486</v>
      </c>
      <c r="F3292" t="s">
        <v>38180</v>
      </c>
      <c r="G3292" t="s">
        <v>38316</v>
      </c>
    </row>
    <row r="3293" spans="1:7" ht="15" customHeight="1">
      <c r="A3293" t="s">
        <v>4931</v>
      </c>
      <c r="B3293" t="s">
        <v>20241</v>
      </c>
      <c r="C3293" t="s">
        <v>20168</v>
      </c>
      <c r="D3293" t="s">
        <v>20242</v>
      </c>
      <c r="E3293" t="s">
        <v>20240</v>
      </c>
      <c r="F3293" t="s">
        <v>38180</v>
      </c>
      <c r="G3293" t="s">
        <v>38316</v>
      </c>
    </row>
    <row r="3294" spans="1:7" ht="15" customHeight="1">
      <c r="A3294" t="s">
        <v>3885</v>
      </c>
      <c r="B3294" t="s">
        <v>20790</v>
      </c>
      <c r="C3294" t="s">
        <v>20168</v>
      </c>
      <c r="D3294" t="s">
        <v>20792</v>
      </c>
      <c r="E3294" t="s">
        <v>20789</v>
      </c>
      <c r="F3294" t="s">
        <v>38180</v>
      </c>
      <c r="G3294" t="s">
        <v>38316</v>
      </c>
    </row>
    <row r="3295" spans="1:7" ht="15" customHeight="1">
      <c r="A3295" t="s">
        <v>20951</v>
      </c>
      <c r="B3295" t="s">
        <v>21184</v>
      </c>
      <c r="C3295" t="s">
        <v>20168</v>
      </c>
      <c r="D3295" t="s">
        <v>21186</v>
      </c>
      <c r="E3295" t="s">
        <v>21183</v>
      </c>
      <c r="F3295" t="s">
        <v>38180</v>
      </c>
      <c r="G3295" t="s">
        <v>38316</v>
      </c>
    </row>
    <row r="3296" spans="1:7" ht="15" customHeight="1">
      <c r="A3296" t="s">
        <v>2515</v>
      </c>
      <c r="B3296" t="s">
        <v>21270</v>
      </c>
      <c r="C3296" t="s">
        <v>20168</v>
      </c>
      <c r="D3296" t="s">
        <v>21272</v>
      </c>
      <c r="E3296" t="s">
        <v>21269</v>
      </c>
      <c r="F3296" t="s">
        <v>38180</v>
      </c>
      <c r="G3296" t="s">
        <v>38316</v>
      </c>
    </row>
    <row r="3297" spans="1:7" ht="15" customHeight="1">
      <c r="A3297" t="s">
        <v>2044</v>
      </c>
      <c r="B3297" t="s">
        <v>3058</v>
      </c>
      <c r="C3297" t="s">
        <v>20168</v>
      </c>
      <c r="D3297" t="s">
        <v>21138</v>
      </c>
      <c r="E3297" t="s">
        <v>21136</v>
      </c>
      <c r="F3297" t="s">
        <v>38180</v>
      </c>
      <c r="G3297" t="s">
        <v>38316</v>
      </c>
    </row>
    <row r="3298" spans="1:7" ht="15" customHeight="1">
      <c r="A3298" t="s">
        <v>21346</v>
      </c>
      <c r="B3298" t="s">
        <v>4895</v>
      </c>
      <c r="C3298" t="s">
        <v>20168</v>
      </c>
      <c r="D3298" t="s">
        <v>21348</v>
      </c>
      <c r="E3298" t="s">
        <v>21345</v>
      </c>
      <c r="F3298" t="s">
        <v>38180</v>
      </c>
      <c r="G3298" t="s">
        <v>38316</v>
      </c>
    </row>
    <row r="3299" spans="1:7" ht="15" customHeight="1">
      <c r="A3299" t="s">
        <v>10123</v>
      </c>
      <c r="B3299" t="s">
        <v>3108</v>
      </c>
      <c r="C3299" t="s">
        <v>20168</v>
      </c>
      <c r="D3299" t="s">
        <v>20276</v>
      </c>
      <c r="E3299" t="s">
        <v>20274</v>
      </c>
      <c r="F3299" t="s">
        <v>38180</v>
      </c>
      <c r="G3299" t="s">
        <v>38316</v>
      </c>
    </row>
    <row r="3300" spans="1:7" ht="15" customHeight="1">
      <c r="A3300" t="s">
        <v>2579</v>
      </c>
      <c r="B3300" t="s">
        <v>21256</v>
      </c>
      <c r="C3300" t="s">
        <v>20168</v>
      </c>
      <c r="D3300" t="s">
        <v>21258</v>
      </c>
      <c r="E3300" t="s">
        <v>21255</v>
      </c>
      <c r="F3300" t="s">
        <v>38180</v>
      </c>
      <c r="G3300" t="s">
        <v>38316</v>
      </c>
    </row>
    <row r="3301" spans="1:7" ht="15" customHeight="1">
      <c r="A3301" t="s">
        <v>20817</v>
      </c>
      <c r="B3301" t="s">
        <v>5630</v>
      </c>
      <c r="C3301" t="s">
        <v>20168</v>
      </c>
      <c r="D3301" t="s">
        <v>20819</v>
      </c>
      <c r="E3301" t="s">
        <v>20816</v>
      </c>
      <c r="F3301" t="s">
        <v>38180</v>
      </c>
      <c r="G3301" t="s">
        <v>38316</v>
      </c>
    </row>
    <row r="3302" spans="1:7" ht="15" customHeight="1">
      <c r="A3302" t="s">
        <v>20335</v>
      </c>
      <c r="B3302" t="s">
        <v>20336</v>
      </c>
      <c r="C3302" t="s">
        <v>20168</v>
      </c>
      <c r="D3302" t="s">
        <v>20338</v>
      </c>
      <c r="E3302" t="s">
        <v>20334</v>
      </c>
      <c r="F3302" t="s">
        <v>38180</v>
      </c>
      <c r="G3302" t="s">
        <v>38316</v>
      </c>
    </row>
    <row r="3303" spans="1:7" ht="15" customHeight="1">
      <c r="A3303" t="s">
        <v>20662</v>
      </c>
      <c r="B3303" t="s">
        <v>20663</v>
      </c>
      <c r="C3303" t="s">
        <v>20168</v>
      </c>
      <c r="D3303" t="s">
        <v>20665</v>
      </c>
      <c r="E3303" t="s">
        <v>20661</v>
      </c>
      <c r="F3303" t="s">
        <v>38180</v>
      </c>
      <c r="G3303" t="s">
        <v>38316</v>
      </c>
    </row>
    <row r="3304" spans="1:7" ht="15" customHeight="1">
      <c r="A3304" t="s">
        <v>21438</v>
      </c>
      <c r="B3304" t="s">
        <v>21439</v>
      </c>
      <c r="C3304" t="s">
        <v>20168</v>
      </c>
      <c r="D3304" t="s">
        <v>21441</v>
      </c>
      <c r="E3304" t="s">
        <v>21437</v>
      </c>
      <c r="F3304" t="s">
        <v>38180</v>
      </c>
      <c r="G3304" t="s">
        <v>38316</v>
      </c>
    </row>
    <row r="3305" spans="1:7" ht="15" customHeight="1">
      <c r="A3305" t="s">
        <v>20693</v>
      </c>
      <c r="B3305" t="s">
        <v>20694</v>
      </c>
      <c r="C3305" t="s">
        <v>20168</v>
      </c>
      <c r="D3305" t="s">
        <v>20696</v>
      </c>
      <c r="E3305" t="s">
        <v>20692</v>
      </c>
      <c r="F3305" t="s">
        <v>38180</v>
      </c>
      <c r="G3305" t="s">
        <v>38316</v>
      </c>
    </row>
    <row r="3306" spans="1:7" ht="15" customHeight="1">
      <c r="A3306" t="s">
        <v>3299</v>
      </c>
      <c r="B3306" t="s">
        <v>21020</v>
      </c>
      <c r="C3306" t="s">
        <v>20168</v>
      </c>
      <c r="D3306" t="s">
        <v>21022</v>
      </c>
      <c r="E3306" t="s">
        <v>21019</v>
      </c>
      <c r="F3306" t="s">
        <v>38180</v>
      </c>
      <c r="G3306" t="s">
        <v>38316</v>
      </c>
    </row>
    <row r="3307" spans="1:7" ht="15" customHeight="1">
      <c r="A3307" t="s">
        <v>3176</v>
      </c>
      <c r="B3307" t="s">
        <v>21048</v>
      </c>
      <c r="C3307" t="s">
        <v>20168</v>
      </c>
      <c r="D3307" t="s">
        <v>21050</v>
      </c>
      <c r="E3307" t="s">
        <v>21047</v>
      </c>
      <c r="F3307" t="s">
        <v>38180</v>
      </c>
      <c r="G3307" t="s">
        <v>38316</v>
      </c>
    </row>
    <row r="3308" spans="1:7" ht="15" customHeight="1">
      <c r="A3308" t="s">
        <v>10179</v>
      </c>
      <c r="B3308" t="s">
        <v>18222</v>
      </c>
      <c r="C3308" t="s">
        <v>20168</v>
      </c>
      <c r="D3308" t="s">
        <v>20290</v>
      </c>
      <c r="E3308" t="s">
        <v>20288</v>
      </c>
      <c r="F3308" t="s">
        <v>38180</v>
      </c>
      <c r="G3308" t="s">
        <v>38316</v>
      </c>
    </row>
    <row r="3309" spans="1:7" ht="15" customHeight="1">
      <c r="A3309" t="s">
        <v>21150</v>
      </c>
      <c r="B3309" t="s">
        <v>21151</v>
      </c>
      <c r="C3309" t="s">
        <v>20168</v>
      </c>
      <c r="D3309" t="s">
        <v>21153</v>
      </c>
      <c r="E3309" t="s">
        <v>21149</v>
      </c>
      <c r="F3309" t="s">
        <v>38180</v>
      </c>
      <c r="G3309" t="s">
        <v>38316</v>
      </c>
    </row>
    <row r="3310" spans="1:7" ht="15" customHeight="1">
      <c r="A3310" t="s">
        <v>4324</v>
      </c>
      <c r="B3310" t="s">
        <v>17693</v>
      </c>
      <c r="C3310" t="s">
        <v>20168</v>
      </c>
      <c r="D3310" t="s">
        <v>20581</v>
      </c>
      <c r="E3310" t="s">
        <v>20579</v>
      </c>
      <c r="F3310" t="s">
        <v>38180</v>
      </c>
      <c r="G3310" t="s">
        <v>38316</v>
      </c>
    </row>
    <row r="3311" spans="1:7" ht="15" customHeight="1">
      <c r="A3311" t="s">
        <v>21379</v>
      </c>
      <c r="B3311" t="s">
        <v>21380</v>
      </c>
      <c r="C3311" t="s">
        <v>20455</v>
      </c>
      <c r="D3311" t="s">
        <v>21382</v>
      </c>
      <c r="E3311" t="s">
        <v>21378</v>
      </c>
      <c r="F3311" t="s">
        <v>38180</v>
      </c>
      <c r="G3311" t="s">
        <v>38316</v>
      </c>
    </row>
    <row r="3312" spans="1:7" ht="15" customHeight="1">
      <c r="A3312" t="s">
        <v>2536</v>
      </c>
      <c r="B3312" t="s">
        <v>2586</v>
      </c>
      <c r="C3312" t="s">
        <v>20455</v>
      </c>
      <c r="D3312" t="s">
        <v>21261</v>
      </c>
      <c r="E3312" t="s">
        <v>21259</v>
      </c>
      <c r="F3312" t="s">
        <v>38180</v>
      </c>
      <c r="G3312" t="s">
        <v>38316</v>
      </c>
    </row>
    <row r="3313" spans="1:7" ht="15" customHeight="1">
      <c r="A3313" t="s">
        <v>20855</v>
      </c>
      <c r="B3313" t="s">
        <v>6301</v>
      </c>
      <c r="C3313" t="s">
        <v>20455</v>
      </c>
      <c r="D3313" t="s">
        <v>20857</v>
      </c>
      <c r="E3313" t="s">
        <v>20854</v>
      </c>
      <c r="F3313" t="s">
        <v>38180</v>
      </c>
      <c r="G3313" t="s">
        <v>38316</v>
      </c>
    </row>
    <row r="3314" spans="1:7" ht="15" customHeight="1">
      <c r="A3314" t="s">
        <v>20453</v>
      </c>
      <c r="B3314" t="s">
        <v>20454</v>
      </c>
      <c r="C3314" t="s">
        <v>20455</v>
      </c>
      <c r="D3314" t="s">
        <v>20457</v>
      </c>
      <c r="E3314" t="s">
        <v>20452</v>
      </c>
      <c r="F3314" t="s">
        <v>38180</v>
      </c>
      <c r="G3314" t="s">
        <v>38316</v>
      </c>
    </row>
    <row r="3315" spans="1:7" ht="15" customHeight="1">
      <c r="A3315" t="s">
        <v>21943</v>
      </c>
      <c r="B3315" t="s">
        <v>21944</v>
      </c>
      <c r="C3315" t="s">
        <v>688</v>
      </c>
      <c r="D3315" t="s">
        <v>21945</v>
      </c>
      <c r="F3315" t="s">
        <v>38180</v>
      </c>
      <c r="G3315" t="s">
        <v>38309</v>
      </c>
    </row>
    <row r="3316" spans="1:7" ht="15" customHeight="1">
      <c r="A3316" t="s">
        <v>3278</v>
      </c>
      <c r="B3316" t="s">
        <v>21041</v>
      </c>
      <c r="C3316" t="s">
        <v>688</v>
      </c>
      <c r="D3316" t="s">
        <v>21043</v>
      </c>
      <c r="E3316" t="s">
        <v>21040</v>
      </c>
      <c r="F3316" t="s">
        <v>38180</v>
      </c>
      <c r="G3316" t="s">
        <v>38316</v>
      </c>
    </row>
    <row r="3317" spans="1:7" ht="15" customHeight="1">
      <c r="A3317" t="s">
        <v>4346</v>
      </c>
      <c r="B3317" t="s">
        <v>2559</v>
      </c>
      <c r="C3317" t="s">
        <v>254</v>
      </c>
      <c r="D3317" t="s">
        <v>21987</v>
      </c>
      <c r="E3317" t="s">
        <v>37505</v>
      </c>
      <c r="F3317" t="s">
        <v>38249</v>
      </c>
      <c r="G3317" t="s">
        <v>38315</v>
      </c>
    </row>
    <row r="3318" spans="1:7" ht="15" customHeight="1">
      <c r="A3318" t="s">
        <v>4607</v>
      </c>
      <c r="B3318" t="s">
        <v>2774</v>
      </c>
      <c r="C3318" t="s">
        <v>254</v>
      </c>
      <c r="D3318" t="s">
        <v>6060</v>
      </c>
      <c r="E3318" t="s">
        <v>37435</v>
      </c>
      <c r="F3318" t="s">
        <v>38249</v>
      </c>
      <c r="G3318" t="s">
        <v>38312</v>
      </c>
    </row>
    <row r="3319" spans="1:7" ht="15" customHeight="1">
      <c r="A3319" t="s">
        <v>5190</v>
      </c>
      <c r="B3319" t="s">
        <v>5195</v>
      </c>
      <c r="C3319" t="s">
        <v>254</v>
      </c>
      <c r="D3319" t="s">
        <v>5197</v>
      </c>
      <c r="E3319" t="s">
        <v>5194</v>
      </c>
      <c r="F3319" t="s">
        <v>38249</v>
      </c>
      <c r="G3319" t="s">
        <v>38312</v>
      </c>
    </row>
    <row r="3320" spans="1:7" ht="15" customHeight="1">
      <c r="A3320" t="s">
        <v>2835</v>
      </c>
      <c r="B3320" t="s">
        <v>2836</v>
      </c>
      <c r="C3320" t="s">
        <v>254</v>
      </c>
      <c r="D3320" t="s">
        <v>2838</v>
      </c>
      <c r="E3320" t="s">
        <v>2834</v>
      </c>
      <c r="F3320" t="s">
        <v>38249</v>
      </c>
      <c r="G3320" t="s">
        <v>38312</v>
      </c>
    </row>
    <row r="3321" spans="1:7" ht="15" customHeight="1">
      <c r="A3321" t="s">
        <v>3864</v>
      </c>
      <c r="B3321" t="s">
        <v>3880</v>
      </c>
      <c r="C3321" t="s">
        <v>254</v>
      </c>
      <c r="D3321" t="s">
        <v>3882</v>
      </c>
      <c r="E3321" t="s">
        <v>37618</v>
      </c>
      <c r="F3321" t="s">
        <v>38249</v>
      </c>
      <c r="G3321" t="s">
        <v>38312</v>
      </c>
    </row>
    <row r="3322" spans="1:7" ht="15" customHeight="1">
      <c r="A3322" t="s">
        <v>2311</v>
      </c>
      <c r="B3322" t="s">
        <v>2319</v>
      </c>
      <c r="C3322" t="s">
        <v>254</v>
      </c>
      <c r="D3322" t="s">
        <v>2321</v>
      </c>
      <c r="E3322" t="s">
        <v>37588</v>
      </c>
      <c r="F3322" t="s">
        <v>38249</v>
      </c>
      <c r="G3322" t="s">
        <v>38312</v>
      </c>
    </row>
    <row r="3323" spans="1:7" ht="15" customHeight="1">
      <c r="A3323" t="s">
        <v>3990</v>
      </c>
      <c r="B3323" t="s">
        <v>20681</v>
      </c>
      <c r="C3323" t="s">
        <v>254</v>
      </c>
      <c r="D3323" t="s">
        <v>20683</v>
      </c>
      <c r="E3323" t="s">
        <v>20680</v>
      </c>
      <c r="F3323" t="s">
        <v>38249</v>
      </c>
      <c r="G3323" t="s">
        <v>38316</v>
      </c>
    </row>
    <row r="3324" spans="1:7" ht="15" customHeight="1">
      <c r="A3324" t="s">
        <v>4504</v>
      </c>
      <c r="C3324" t="s">
        <v>1663</v>
      </c>
      <c r="D3324" t="s">
        <v>20343</v>
      </c>
      <c r="E3324" t="s">
        <v>20342</v>
      </c>
      <c r="F3324" t="s">
        <v>38180</v>
      </c>
      <c r="G3324" t="s">
        <v>38316</v>
      </c>
    </row>
    <row r="3325" spans="1:7" ht="15" customHeight="1">
      <c r="A3325" t="s">
        <v>5735</v>
      </c>
      <c r="B3325" t="s">
        <v>5736</v>
      </c>
      <c r="C3325" t="s">
        <v>1663</v>
      </c>
      <c r="D3325" t="s">
        <v>5738</v>
      </c>
      <c r="E3325" t="s">
        <v>38086</v>
      </c>
      <c r="F3325" t="s">
        <v>38250</v>
      </c>
      <c r="G3325" t="s">
        <v>38312</v>
      </c>
    </row>
    <row r="3326" spans="1:7" ht="15" customHeight="1">
      <c r="A3326" t="s">
        <v>21065</v>
      </c>
      <c r="B3326" t="s">
        <v>21066</v>
      </c>
      <c r="C3326" t="s">
        <v>1663</v>
      </c>
      <c r="D3326" t="s">
        <v>21067</v>
      </c>
      <c r="E3326" t="s">
        <v>21064</v>
      </c>
      <c r="F3326" t="s">
        <v>38180</v>
      </c>
      <c r="G3326" t="s">
        <v>38316</v>
      </c>
    </row>
    <row r="3327" spans="1:7" ht="15" customHeight="1">
      <c r="A3327" t="s">
        <v>5659</v>
      </c>
      <c r="B3327" t="s">
        <v>5660</v>
      </c>
      <c r="C3327" t="s">
        <v>1663</v>
      </c>
      <c r="D3327" t="s">
        <v>5662</v>
      </c>
      <c r="E3327" t="s">
        <v>38049</v>
      </c>
      <c r="F3327" t="s">
        <v>38250</v>
      </c>
      <c r="G3327" t="s">
        <v>38312</v>
      </c>
    </row>
    <row r="3328" spans="1:7" ht="15" customHeight="1">
      <c r="A3328" t="s">
        <v>5531</v>
      </c>
      <c r="B3328" t="s">
        <v>5532</v>
      </c>
      <c r="C3328" t="s">
        <v>1663</v>
      </c>
      <c r="D3328" t="s">
        <v>5534</v>
      </c>
      <c r="E3328" t="s">
        <v>37980</v>
      </c>
      <c r="F3328" t="s">
        <v>38250</v>
      </c>
      <c r="G3328" t="s">
        <v>38312</v>
      </c>
    </row>
    <row r="3329" spans="1:7" ht="15" customHeight="1">
      <c r="A3329" t="s">
        <v>5637</v>
      </c>
      <c r="B3329" t="s">
        <v>5638</v>
      </c>
      <c r="C3329" t="s">
        <v>1663</v>
      </c>
      <c r="D3329" t="s">
        <v>5640</v>
      </c>
      <c r="E3329" t="s">
        <v>38038</v>
      </c>
      <c r="F3329" t="s">
        <v>38250</v>
      </c>
      <c r="G3329" t="s">
        <v>38312</v>
      </c>
    </row>
    <row r="3330" spans="1:7" ht="15" customHeight="1">
      <c r="A3330" t="s">
        <v>5720</v>
      </c>
      <c r="B3330" t="s">
        <v>5721</v>
      </c>
      <c r="C3330" t="s">
        <v>1663</v>
      </c>
      <c r="D3330" t="s">
        <v>5723</v>
      </c>
      <c r="E3330" t="s">
        <v>38081</v>
      </c>
      <c r="F3330" t="s">
        <v>38250</v>
      </c>
      <c r="G3330" t="s">
        <v>38312</v>
      </c>
    </row>
    <row r="3331" spans="1:7" ht="15" customHeight="1">
      <c r="A3331" t="s">
        <v>5632</v>
      </c>
      <c r="B3331" t="s">
        <v>5633</v>
      </c>
      <c r="C3331" t="s">
        <v>1663</v>
      </c>
      <c r="D3331" t="s">
        <v>5634</v>
      </c>
      <c r="E3331" t="s">
        <v>38035</v>
      </c>
      <c r="F3331" t="s">
        <v>38250</v>
      </c>
      <c r="G3331" t="s">
        <v>38312</v>
      </c>
    </row>
    <row r="3332" spans="1:7" ht="15" customHeight="1">
      <c r="A3332" t="s">
        <v>5254</v>
      </c>
      <c r="B3332" t="s">
        <v>4320</v>
      </c>
      <c r="C3332" t="s">
        <v>1663</v>
      </c>
      <c r="D3332" t="s">
        <v>6125</v>
      </c>
      <c r="E3332" t="s">
        <v>38019</v>
      </c>
      <c r="F3332" t="s">
        <v>38250</v>
      </c>
      <c r="G3332" t="s">
        <v>38312</v>
      </c>
    </row>
    <row r="3333" spans="1:7" ht="15" customHeight="1">
      <c r="A3333" t="s">
        <v>20634</v>
      </c>
      <c r="B3333" t="s">
        <v>20635</v>
      </c>
      <c r="C3333" t="s">
        <v>1663</v>
      </c>
      <c r="D3333" t="s">
        <v>20636</v>
      </c>
      <c r="E3333" t="s">
        <v>20633</v>
      </c>
      <c r="F3333" t="s">
        <v>38180</v>
      </c>
      <c r="G3333" t="s">
        <v>38316</v>
      </c>
    </row>
    <row r="3334" spans="1:7" ht="15" customHeight="1">
      <c r="A3334" t="s">
        <v>2175</v>
      </c>
      <c r="B3334" t="s">
        <v>6148</v>
      </c>
      <c r="C3334" t="s">
        <v>1663</v>
      </c>
      <c r="D3334" t="s">
        <v>6150</v>
      </c>
      <c r="E3334" t="s">
        <v>38163</v>
      </c>
      <c r="F3334" t="s">
        <v>38250</v>
      </c>
      <c r="G3334" t="s">
        <v>38312</v>
      </c>
    </row>
    <row r="3335" spans="1:7" ht="15" customHeight="1">
      <c r="A3335" t="s">
        <v>3712</v>
      </c>
      <c r="B3335" t="s">
        <v>5694</v>
      </c>
      <c r="C3335" t="s">
        <v>1663</v>
      </c>
      <c r="D3335" t="s">
        <v>5696</v>
      </c>
      <c r="E3335" t="s">
        <v>38069</v>
      </c>
      <c r="F3335" t="s">
        <v>38250</v>
      </c>
      <c r="G3335" t="s">
        <v>38312</v>
      </c>
    </row>
    <row r="3336" spans="1:7" ht="15" customHeight="1">
      <c r="A3336" t="s">
        <v>5893</v>
      </c>
      <c r="B3336" t="s">
        <v>5894</v>
      </c>
      <c r="C3336" t="s">
        <v>1663</v>
      </c>
      <c r="D3336" t="s">
        <v>5896</v>
      </c>
      <c r="E3336" t="s">
        <v>38170</v>
      </c>
      <c r="F3336" t="s">
        <v>38250</v>
      </c>
      <c r="G3336" t="s">
        <v>38312</v>
      </c>
    </row>
    <row r="3337" spans="1:7" ht="15" customHeight="1">
      <c r="A3337" t="s">
        <v>5841</v>
      </c>
      <c r="B3337" t="s">
        <v>5842</v>
      </c>
      <c r="C3337" t="s">
        <v>1663</v>
      </c>
      <c r="D3337" t="s">
        <v>5844</v>
      </c>
      <c r="E3337" t="s">
        <v>38148</v>
      </c>
      <c r="F3337" t="s">
        <v>38250</v>
      </c>
      <c r="G3337" t="s">
        <v>38312</v>
      </c>
    </row>
    <row r="3338" spans="1:7" ht="15" customHeight="1">
      <c r="A3338" t="s">
        <v>20513</v>
      </c>
      <c r="B3338" t="s">
        <v>20514</v>
      </c>
      <c r="C3338" t="s">
        <v>1663</v>
      </c>
      <c r="D3338" t="s">
        <v>20515</v>
      </c>
      <c r="E3338" t="s">
        <v>20512</v>
      </c>
      <c r="F3338" t="s">
        <v>38180</v>
      </c>
      <c r="G3338" t="s">
        <v>38316</v>
      </c>
    </row>
    <row r="3339" spans="1:7" ht="15" customHeight="1">
      <c r="A3339" t="s">
        <v>7798</v>
      </c>
      <c r="B3339" t="s">
        <v>21596</v>
      </c>
      <c r="C3339" t="s">
        <v>1663</v>
      </c>
      <c r="D3339" t="s">
        <v>21597</v>
      </c>
      <c r="E3339" t="s">
        <v>21595</v>
      </c>
      <c r="F3339" t="s">
        <v>38180</v>
      </c>
      <c r="G3339" t="s">
        <v>38309</v>
      </c>
    </row>
    <row r="3340" spans="1:7" ht="15" customHeight="1">
      <c r="A3340" t="s">
        <v>4421</v>
      </c>
      <c r="B3340" t="s">
        <v>5584</v>
      </c>
      <c r="C3340" t="s">
        <v>1663</v>
      </c>
      <c r="D3340" t="s">
        <v>5586</v>
      </c>
      <c r="E3340" t="s">
        <v>38006</v>
      </c>
      <c r="F3340" t="s">
        <v>38250</v>
      </c>
      <c r="G3340" t="s">
        <v>38312</v>
      </c>
    </row>
    <row r="3341" spans="1:7" ht="15" customHeight="1">
      <c r="A3341" t="s">
        <v>3176</v>
      </c>
      <c r="B3341" t="s">
        <v>5759</v>
      </c>
      <c r="C3341" t="s">
        <v>1663</v>
      </c>
      <c r="D3341" t="s">
        <v>5761</v>
      </c>
      <c r="E3341" t="s">
        <v>38103</v>
      </c>
      <c r="F3341" t="s">
        <v>38250</v>
      </c>
      <c r="G3341" t="s">
        <v>38312</v>
      </c>
    </row>
    <row r="3342" spans="1:7" ht="15" customHeight="1">
      <c r="A3342" t="s">
        <v>2536</v>
      </c>
      <c r="B3342" t="s">
        <v>5828</v>
      </c>
      <c r="C3342" t="s">
        <v>1663</v>
      </c>
      <c r="D3342" t="s">
        <v>5830</v>
      </c>
      <c r="E3342" t="s">
        <v>38143</v>
      </c>
      <c r="F3342" t="s">
        <v>38250</v>
      </c>
      <c r="G3342" t="s">
        <v>38312</v>
      </c>
    </row>
    <row r="3343" spans="1:7" ht="15" customHeight="1">
      <c r="A3343" t="s">
        <v>3750</v>
      </c>
      <c r="B3343" t="s">
        <v>3751</v>
      </c>
      <c r="C3343" t="s">
        <v>1663</v>
      </c>
      <c r="D3343" t="s">
        <v>3752</v>
      </c>
      <c r="E3343" t="s">
        <v>3749</v>
      </c>
      <c r="F3343" t="s">
        <v>38349</v>
      </c>
      <c r="G3343" t="s">
        <v>38312</v>
      </c>
    </row>
    <row r="3344" spans="1:7" ht="15" customHeight="1">
      <c r="A3344" t="s">
        <v>5701</v>
      </c>
      <c r="B3344" t="s">
        <v>5702</v>
      </c>
      <c r="C3344" t="s">
        <v>1663</v>
      </c>
      <c r="D3344" t="s">
        <v>5704</v>
      </c>
      <c r="E3344" t="s">
        <v>38071</v>
      </c>
      <c r="F3344" t="s">
        <v>38250</v>
      </c>
      <c r="G3344" t="s">
        <v>38312</v>
      </c>
    </row>
    <row r="3345" spans="1:7" ht="15" customHeight="1">
      <c r="A3345" t="s">
        <v>3335</v>
      </c>
      <c r="B3345" t="s">
        <v>5569</v>
      </c>
      <c r="C3345" t="s">
        <v>1663</v>
      </c>
      <c r="D3345" t="s">
        <v>5570</v>
      </c>
      <c r="E3345" t="s">
        <v>38005</v>
      </c>
      <c r="F3345" t="s">
        <v>38250</v>
      </c>
      <c r="G3345" t="s">
        <v>38312</v>
      </c>
    </row>
    <row r="3346" spans="1:7" ht="15" customHeight="1">
      <c r="A3346" t="s">
        <v>38350</v>
      </c>
      <c r="B3346" t="s">
        <v>10809</v>
      </c>
      <c r="C3346" t="s">
        <v>1663</v>
      </c>
      <c r="D3346" t="s">
        <v>5600</v>
      </c>
      <c r="E3346" t="s">
        <v>38140</v>
      </c>
      <c r="F3346" t="s">
        <v>38250</v>
      </c>
      <c r="G3346" t="s">
        <v>38312</v>
      </c>
    </row>
    <row r="3347" spans="1:7" ht="15" customHeight="1">
      <c r="A3347" t="s">
        <v>5581</v>
      </c>
      <c r="B3347" t="s">
        <v>3495</v>
      </c>
      <c r="C3347" t="s">
        <v>1663</v>
      </c>
      <c r="D3347" t="s">
        <v>5583</v>
      </c>
      <c r="E3347" t="s">
        <v>38002</v>
      </c>
      <c r="F3347" t="s">
        <v>38250</v>
      </c>
      <c r="G3347" t="s">
        <v>38312</v>
      </c>
    </row>
    <row r="3348" spans="1:7" ht="15" customHeight="1">
      <c r="A3348" t="s">
        <v>5729</v>
      </c>
      <c r="B3348" t="s">
        <v>5730</v>
      </c>
      <c r="C3348" t="s">
        <v>1663</v>
      </c>
      <c r="D3348" t="s">
        <v>5731</v>
      </c>
      <c r="E3348" t="s">
        <v>38083</v>
      </c>
      <c r="F3348" t="s">
        <v>38250</v>
      </c>
      <c r="G3348" t="s">
        <v>38312</v>
      </c>
    </row>
    <row r="3349" spans="1:7" ht="15" customHeight="1">
      <c r="A3349" t="s">
        <v>6515</v>
      </c>
      <c r="B3349" t="s">
        <v>5433</v>
      </c>
      <c r="C3349" t="s">
        <v>1663</v>
      </c>
      <c r="D3349" t="s">
        <v>6517</v>
      </c>
      <c r="F3349" t="s">
        <v>38250</v>
      </c>
      <c r="G3349" t="s">
        <v>38312</v>
      </c>
    </row>
    <row r="3350" spans="1:7" ht="15" customHeight="1">
      <c r="A3350" t="s">
        <v>5509</v>
      </c>
      <c r="B3350" t="s">
        <v>5510</v>
      </c>
      <c r="C3350" t="s">
        <v>1663</v>
      </c>
      <c r="D3350" t="s">
        <v>5512</v>
      </c>
      <c r="E3350" t="s">
        <v>37958</v>
      </c>
      <c r="F3350" t="s">
        <v>38250</v>
      </c>
      <c r="G3350" t="s">
        <v>38312</v>
      </c>
    </row>
    <row r="3351" spans="1:7" ht="15" customHeight="1">
      <c r="A3351" t="s">
        <v>4607</v>
      </c>
      <c r="B3351" t="s">
        <v>6450</v>
      </c>
      <c r="C3351" t="s">
        <v>1663</v>
      </c>
      <c r="D3351" t="s">
        <v>6452</v>
      </c>
      <c r="E3351" t="s">
        <v>37989</v>
      </c>
      <c r="F3351" t="s">
        <v>38250</v>
      </c>
      <c r="G3351" t="s">
        <v>38312</v>
      </c>
    </row>
    <row r="3352" spans="1:7" ht="15" customHeight="1">
      <c r="A3352" t="s">
        <v>2379</v>
      </c>
      <c r="B3352" t="s">
        <v>2098</v>
      </c>
      <c r="C3352" t="s">
        <v>1663</v>
      </c>
      <c r="D3352" t="s">
        <v>21326</v>
      </c>
      <c r="E3352" t="s">
        <v>21325</v>
      </c>
      <c r="F3352" t="s">
        <v>38180</v>
      </c>
      <c r="G3352" t="s">
        <v>38316</v>
      </c>
    </row>
    <row r="3353" spans="1:7" ht="15" customHeight="1">
      <c r="A3353" t="s">
        <v>2097</v>
      </c>
      <c r="B3353" t="s">
        <v>2098</v>
      </c>
      <c r="C3353" t="s">
        <v>1663</v>
      </c>
      <c r="D3353" t="s">
        <v>2100</v>
      </c>
      <c r="E3353" t="s">
        <v>2096</v>
      </c>
      <c r="F3353" t="s">
        <v>38349</v>
      </c>
      <c r="G3353" t="s">
        <v>38312</v>
      </c>
    </row>
    <row r="3354" spans="1:7" ht="15" customHeight="1">
      <c r="A3354" t="s">
        <v>2896</v>
      </c>
      <c r="B3354" t="s">
        <v>6111</v>
      </c>
      <c r="C3354" t="s">
        <v>1663</v>
      </c>
      <c r="D3354" t="s">
        <v>6113</v>
      </c>
      <c r="E3354" t="s">
        <v>37962</v>
      </c>
      <c r="F3354" t="s">
        <v>38250</v>
      </c>
      <c r="G3354" t="s">
        <v>38312</v>
      </c>
    </row>
    <row r="3355" spans="1:7" ht="15" customHeight="1">
      <c r="A3355" t="s">
        <v>3609</v>
      </c>
      <c r="B3355" t="s">
        <v>5724</v>
      </c>
      <c r="C3355" t="s">
        <v>1663</v>
      </c>
      <c r="D3355" t="s">
        <v>5726</v>
      </c>
      <c r="E3355" t="s">
        <v>38084</v>
      </c>
      <c r="F3355" t="s">
        <v>38250</v>
      </c>
      <c r="G3355" t="s">
        <v>38312</v>
      </c>
    </row>
    <row r="3356" spans="1:7" ht="15" customHeight="1">
      <c r="A3356" t="s">
        <v>4617</v>
      </c>
      <c r="B3356" t="s">
        <v>5887</v>
      </c>
      <c r="C3356" t="s">
        <v>1663</v>
      </c>
      <c r="D3356" t="s">
        <v>5888</v>
      </c>
      <c r="E3356" t="s">
        <v>38167</v>
      </c>
      <c r="F3356" t="s">
        <v>38250</v>
      </c>
      <c r="G3356" t="s">
        <v>38312</v>
      </c>
    </row>
    <row r="3357" spans="1:7" ht="15" customHeight="1">
      <c r="A3357" t="s">
        <v>7441</v>
      </c>
      <c r="B3357" t="s">
        <v>20555</v>
      </c>
      <c r="C3357" t="s">
        <v>1663</v>
      </c>
      <c r="D3357" t="s">
        <v>20556</v>
      </c>
      <c r="E3357" t="s">
        <v>20554</v>
      </c>
      <c r="F3357" t="s">
        <v>38180</v>
      </c>
      <c r="G3357" t="s">
        <v>38316</v>
      </c>
    </row>
    <row r="3358" spans="1:7" ht="15" customHeight="1">
      <c r="A3358" t="s">
        <v>21736</v>
      </c>
      <c r="B3358" t="s">
        <v>8230</v>
      </c>
      <c r="C3358" t="s">
        <v>1663</v>
      </c>
      <c r="D3358" t="s">
        <v>21737</v>
      </c>
      <c r="E3358" t="s">
        <v>21735</v>
      </c>
      <c r="F3358" t="s">
        <v>38180</v>
      </c>
      <c r="G3358" t="s">
        <v>38309</v>
      </c>
    </row>
    <row r="3359" spans="1:7" ht="15" customHeight="1">
      <c r="A3359" t="s">
        <v>5697</v>
      </c>
      <c r="B3359" t="s">
        <v>5698</v>
      </c>
      <c r="C3359" t="s">
        <v>1663</v>
      </c>
      <c r="D3359" t="s">
        <v>5700</v>
      </c>
      <c r="E3359" t="s">
        <v>38070</v>
      </c>
      <c r="F3359" t="s">
        <v>38250</v>
      </c>
      <c r="G3359" t="s">
        <v>38312</v>
      </c>
    </row>
    <row r="3360" spans="1:7" ht="15" customHeight="1">
      <c r="A3360" t="s">
        <v>5611</v>
      </c>
      <c r="B3360" t="s">
        <v>5612</v>
      </c>
      <c r="C3360" t="s">
        <v>1663</v>
      </c>
      <c r="D3360" t="s">
        <v>5613</v>
      </c>
      <c r="E3360" t="s">
        <v>38025</v>
      </c>
      <c r="F3360" t="s">
        <v>38250</v>
      </c>
      <c r="G3360" t="s">
        <v>38312</v>
      </c>
    </row>
    <row r="3361" spans="1:7" ht="15" customHeight="1">
      <c r="A3361" t="s">
        <v>5555</v>
      </c>
      <c r="B3361" t="s">
        <v>5556</v>
      </c>
      <c r="C3361" t="s">
        <v>1663</v>
      </c>
      <c r="D3361" t="s">
        <v>5558</v>
      </c>
      <c r="E3361" t="s">
        <v>37988</v>
      </c>
      <c r="F3361" t="s">
        <v>38250</v>
      </c>
      <c r="G3361" t="s">
        <v>38312</v>
      </c>
    </row>
    <row r="3362" spans="1:7" ht="15" customHeight="1">
      <c r="A3362" t="s">
        <v>4963</v>
      </c>
      <c r="B3362" t="s">
        <v>37879</v>
      </c>
      <c r="C3362" t="s">
        <v>1663</v>
      </c>
      <c r="D3362" t="s">
        <v>4965</v>
      </c>
      <c r="E3362" t="s">
        <v>4962</v>
      </c>
      <c r="F3362" t="s">
        <v>38349</v>
      </c>
      <c r="G3362" t="s">
        <v>38312</v>
      </c>
    </row>
    <row r="3363" spans="1:7" ht="15" customHeight="1">
      <c r="A3363" t="s">
        <v>21820</v>
      </c>
      <c r="B3363" t="s">
        <v>21821</v>
      </c>
      <c r="C3363" t="s">
        <v>1663</v>
      </c>
      <c r="D3363" t="s">
        <v>21822</v>
      </c>
      <c r="E3363" t="s">
        <v>21819</v>
      </c>
      <c r="F3363" t="s">
        <v>38180</v>
      </c>
      <c r="G3363" t="s">
        <v>38309</v>
      </c>
    </row>
    <row r="3364" spans="1:7" ht="15" customHeight="1">
      <c r="A3364" t="s">
        <v>4098</v>
      </c>
      <c r="B3364" t="s">
        <v>5635</v>
      </c>
      <c r="C3364" t="s">
        <v>1663</v>
      </c>
      <c r="D3364" t="s">
        <v>5636</v>
      </c>
      <c r="E3364" t="s">
        <v>38036</v>
      </c>
      <c r="F3364" t="s">
        <v>38250</v>
      </c>
      <c r="G3364" t="s">
        <v>38312</v>
      </c>
    </row>
    <row r="3365" spans="1:7" ht="15" customHeight="1">
      <c r="A3365" t="s">
        <v>6500</v>
      </c>
      <c r="B3365" t="s">
        <v>6501</v>
      </c>
      <c r="C3365" t="s">
        <v>1663</v>
      </c>
      <c r="D3365" t="s">
        <v>6503</v>
      </c>
      <c r="E3365" t="s">
        <v>38100</v>
      </c>
      <c r="F3365" t="s">
        <v>38250</v>
      </c>
      <c r="G3365" t="s">
        <v>38312</v>
      </c>
    </row>
    <row r="3366" spans="1:7" ht="15" customHeight="1">
      <c r="A3366" t="s">
        <v>20992</v>
      </c>
      <c r="B3366" t="s">
        <v>20993</v>
      </c>
      <c r="C3366" t="s">
        <v>1663</v>
      </c>
      <c r="D3366" t="s">
        <v>20994</v>
      </c>
      <c r="E3366" t="s">
        <v>20991</v>
      </c>
      <c r="F3366" t="s">
        <v>38180</v>
      </c>
      <c r="G3366" t="s">
        <v>38316</v>
      </c>
    </row>
    <row r="3367" spans="1:7" ht="15" customHeight="1">
      <c r="A3367" t="s">
        <v>4931</v>
      </c>
      <c r="B3367" t="s">
        <v>6061</v>
      </c>
      <c r="C3367" t="s">
        <v>1663</v>
      </c>
      <c r="D3367" t="s">
        <v>6062</v>
      </c>
      <c r="E3367" t="s">
        <v>37969</v>
      </c>
      <c r="F3367" t="s">
        <v>38250</v>
      </c>
      <c r="G3367" t="s">
        <v>38312</v>
      </c>
    </row>
    <row r="3368" spans="1:7" ht="15" customHeight="1">
      <c r="A3368" t="s">
        <v>2500</v>
      </c>
      <c r="B3368" t="s">
        <v>5834</v>
      </c>
      <c r="C3368" t="s">
        <v>1663</v>
      </c>
      <c r="D3368" t="s">
        <v>5836</v>
      </c>
      <c r="E3368" t="s">
        <v>38146</v>
      </c>
      <c r="F3368" t="s">
        <v>38250</v>
      </c>
      <c r="G3368" t="s">
        <v>38312</v>
      </c>
    </row>
    <row r="3369" spans="1:7" ht="15" customHeight="1">
      <c r="A3369" t="s">
        <v>5413</v>
      </c>
      <c r="B3369" t="s">
        <v>5595</v>
      </c>
      <c r="C3369" t="s">
        <v>1663</v>
      </c>
      <c r="D3369" t="s">
        <v>5596</v>
      </c>
      <c r="E3369" t="s">
        <v>38012</v>
      </c>
      <c r="F3369" t="s">
        <v>38250</v>
      </c>
      <c r="G3369" t="s">
        <v>38312</v>
      </c>
    </row>
    <row r="3370" spans="1:7" ht="15" customHeight="1">
      <c r="A3370" t="s">
        <v>6436</v>
      </c>
      <c r="B3370" t="s">
        <v>6437</v>
      </c>
      <c r="C3370" t="s">
        <v>1663</v>
      </c>
      <c r="D3370" t="s">
        <v>6439</v>
      </c>
      <c r="E3370" t="s">
        <v>38008</v>
      </c>
      <c r="F3370" t="s">
        <v>38250</v>
      </c>
      <c r="G3370" t="s">
        <v>38312</v>
      </c>
    </row>
    <row r="3371" spans="1:7" ht="15" customHeight="1">
      <c r="A3371" t="s">
        <v>4400</v>
      </c>
      <c r="B3371" t="s">
        <v>5587</v>
      </c>
      <c r="C3371" t="s">
        <v>1663</v>
      </c>
      <c r="D3371" t="s">
        <v>5588</v>
      </c>
      <c r="E3371" t="s">
        <v>38007</v>
      </c>
      <c r="F3371" t="s">
        <v>38250</v>
      </c>
      <c r="G3371" t="s">
        <v>38312</v>
      </c>
    </row>
    <row r="3372" spans="1:7" ht="15" customHeight="1">
      <c r="A3372" t="s">
        <v>4763</v>
      </c>
      <c r="B3372" t="s">
        <v>21571</v>
      </c>
      <c r="C3372" t="s">
        <v>1663</v>
      </c>
      <c r="D3372" t="s">
        <v>21572</v>
      </c>
      <c r="E3372" t="s">
        <v>21570</v>
      </c>
      <c r="F3372" t="s">
        <v>38180</v>
      </c>
      <c r="G3372" t="s">
        <v>38309</v>
      </c>
    </row>
    <row r="3373" spans="1:7" ht="15" customHeight="1">
      <c r="A3373" t="s">
        <v>5527</v>
      </c>
      <c r="B3373" t="s">
        <v>5528</v>
      </c>
      <c r="C3373" t="s">
        <v>1663</v>
      </c>
      <c r="D3373" t="s">
        <v>5530</v>
      </c>
      <c r="E3373" t="s">
        <v>37974</v>
      </c>
      <c r="F3373" t="s">
        <v>38250</v>
      </c>
      <c r="G3373" t="s">
        <v>38312</v>
      </c>
    </row>
    <row r="3374" spans="1:7" ht="15" customHeight="1">
      <c r="A3374" t="s">
        <v>4504</v>
      </c>
      <c r="B3374" t="s">
        <v>6063</v>
      </c>
      <c r="C3374" t="s">
        <v>1663</v>
      </c>
      <c r="D3374" t="s">
        <v>6065</v>
      </c>
      <c r="E3374" t="s">
        <v>37982</v>
      </c>
      <c r="F3374" t="s">
        <v>38250</v>
      </c>
      <c r="G3374" t="s">
        <v>38312</v>
      </c>
    </row>
    <row r="3375" spans="1:7" ht="15" customHeight="1">
      <c r="A3375" t="s">
        <v>6344</v>
      </c>
      <c r="B3375" t="s">
        <v>6345</v>
      </c>
      <c r="C3375" t="s">
        <v>1663</v>
      </c>
      <c r="D3375" t="s">
        <v>6347</v>
      </c>
      <c r="E3375" t="s">
        <v>38135</v>
      </c>
      <c r="F3375" t="s">
        <v>38250</v>
      </c>
      <c r="G3375" t="s">
        <v>38312</v>
      </c>
    </row>
    <row r="3376" spans="1:7" ht="15" customHeight="1">
      <c r="A3376" t="s">
        <v>5879</v>
      </c>
      <c r="B3376" t="s">
        <v>5880</v>
      </c>
      <c r="C3376" t="s">
        <v>1663</v>
      </c>
      <c r="D3376" t="s">
        <v>5882</v>
      </c>
      <c r="E3376" t="s">
        <v>38162</v>
      </c>
      <c r="F3376" t="s">
        <v>38250</v>
      </c>
      <c r="G3376" t="s">
        <v>38312</v>
      </c>
    </row>
    <row r="3377" spans="1:7" ht="15" customHeight="1">
      <c r="A3377" t="s">
        <v>5712</v>
      </c>
      <c r="B3377" t="s">
        <v>5713</v>
      </c>
      <c r="C3377" t="s">
        <v>1663</v>
      </c>
      <c r="D3377" t="s">
        <v>5715</v>
      </c>
      <c r="E3377" t="s">
        <v>38078</v>
      </c>
      <c r="F3377" t="s">
        <v>38250</v>
      </c>
      <c r="G3377" t="s">
        <v>38312</v>
      </c>
    </row>
    <row r="3378" spans="1:7" ht="15" customHeight="1">
      <c r="A3378" t="s">
        <v>6206</v>
      </c>
      <c r="B3378" t="s">
        <v>4671</v>
      </c>
      <c r="C3378" t="s">
        <v>1663</v>
      </c>
      <c r="D3378" t="s">
        <v>6208</v>
      </c>
      <c r="E3378" t="s">
        <v>37998</v>
      </c>
      <c r="F3378" t="s">
        <v>38250</v>
      </c>
      <c r="G3378" t="s">
        <v>38312</v>
      </c>
    </row>
    <row r="3379" spans="1:7" ht="15" customHeight="1">
      <c r="A3379" t="s">
        <v>3176</v>
      </c>
      <c r="B3379" t="s">
        <v>4671</v>
      </c>
      <c r="C3379" t="s">
        <v>1663</v>
      </c>
      <c r="D3379" t="s">
        <v>5763</v>
      </c>
      <c r="E3379" t="s">
        <v>38015</v>
      </c>
      <c r="F3379" t="s">
        <v>38250</v>
      </c>
      <c r="G3379" t="s">
        <v>38312</v>
      </c>
    </row>
    <row r="3380" spans="1:7" ht="15" customHeight="1">
      <c r="A3380" t="s">
        <v>3896</v>
      </c>
      <c r="B3380" t="s">
        <v>5672</v>
      </c>
      <c r="C3380" t="s">
        <v>1663</v>
      </c>
      <c r="D3380" t="s">
        <v>5674</v>
      </c>
      <c r="E3380" t="s">
        <v>38056</v>
      </c>
      <c r="F3380" t="s">
        <v>38250</v>
      </c>
      <c r="G3380" t="s">
        <v>38312</v>
      </c>
    </row>
    <row r="3381" spans="1:7" ht="15" customHeight="1">
      <c r="A3381" t="s">
        <v>2311</v>
      </c>
      <c r="B3381" t="s">
        <v>5851</v>
      </c>
      <c r="C3381" t="s">
        <v>1663</v>
      </c>
      <c r="D3381" t="s">
        <v>5853</v>
      </c>
      <c r="E3381" t="s">
        <v>38151</v>
      </c>
      <c r="F3381" t="s">
        <v>38250</v>
      </c>
      <c r="G3381" t="s">
        <v>38312</v>
      </c>
    </row>
    <row r="3382" spans="1:7" ht="15" customHeight="1">
      <c r="A3382" t="s">
        <v>5897</v>
      </c>
      <c r="B3382" t="s">
        <v>20760</v>
      </c>
      <c r="C3382" t="s">
        <v>1663</v>
      </c>
      <c r="D3382" t="s">
        <v>20761</v>
      </c>
      <c r="E3382" t="s">
        <v>20759</v>
      </c>
      <c r="F3382" t="s">
        <v>38180</v>
      </c>
      <c r="G3382" t="s">
        <v>38316</v>
      </c>
    </row>
    <row r="3383" spans="1:7" ht="15" customHeight="1">
      <c r="A3383" t="s">
        <v>5535</v>
      </c>
      <c r="B3383" t="s">
        <v>5536</v>
      </c>
      <c r="C3383" t="s">
        <v>1663</v>
      </c>
      <c r="D3383" t="s">
        <v>5538</v>
      </c>
      <c r="E3383" t="s">
        <v>37981</v>
      </c>
      <c r="F3383" t="s">
        <v>38250</v>
      </c>
      <c r="G3383" t="s">
        <v>38312</v>
      </c>
    </row>
    <row r="3384" spans="1:7" ht="15" customHeight="1">
      <c r="A3384" t="s">
        <v>6209</v>
      </c>
      <c r="B3384" t="s">
        <v>6210</v>
      </c>
      <c r="C3384" t="s">
        <v>1663</v>
      </c>
      <c r="D3384" t="s">
        <v>6212</v>
      </c>
      <c r="E3384" t="s">
        <v>38072</v>
      </c>
      <c r="F3384" t="s">
        <v>38250</v>
      </c>
      <c r="G3384" t="s">
        <v>38312</v>
      </c>
    </row>
    <row r="3385" spans="1:7" ht="15" customHeight="1">
      <c r="A3385" t="s">
        <v>4288</v>
      </c>
      <c r="B3385" t="s">
        <v>5605</v>
      </c>
      <c r="C3385" t="s">
        <v>1663</v>
      </c>
      <c r="D3385" t="s">
        <v>5606</v>
      </c>
      <c r="E3385" t="s">
        <v>38017</v>
      </c>
      <c r="F3385" t="s">
        <v>38250</v>
      </c>
      <c r="G3385" t="s">
        <v>38312</v>
      </c>
    </row>
    <row r="3386" spans="1:7" ht="15" customHeight="1">
      <c r="A3386" t="s">
        <v>5743</v>
      </c>
      <c r="B3386" t="s">
        <v>5315</v>
      </c>
      <c r="C3386" t="s">
        <v>1663</v>
      </c>
      <c r="D3386" t="s">
        <v>5745</v>
      </c>
      <c r="E3386" t="s">
        <v>38089</v>
      </c>
      <c r="F3386" t="s">
        <v>38250</v>
      </c>
      <c r="G3386" t="s">
        <v>38312</v>
      </c>
    </row>
    <row r="3387" spans="1:7" ht="15" customHeight="1">
      <c r="A3387" t="s">
        <v>4943</v>
      </c>
      <c r="B3387" t="s">
        <v>21524</v>
      </c>
      <c r="C3387" t="s">
        <v>1663</v>
      </c>
      <c r="D3387" t="s">
        <v>21525</v>
      </c>
      <c r="E3387" t="s">
        <v>21523</v>
      </c>
      <c r="F3387" t="s">
        <v>38180</v>
      </c>
      <c r="G3387" t="s">
        <v>38309</v>
      </c>
    </row>
    <row r="3388" spans="1:7" ht="15" customHeight="1">
      <c r="A3388" t="s">
        <v>5752</v>
      </c>
      <c r="B3388" t="s">
        <v>5753</v>
      </c>
      <c r="C3388" t="s">
        <v>1663</v>
      </c>
      <c r="D3388" t="s">
        <v>5754</v>
      </c>
      <c r="E3388" t="s">
        <v>38095</v>
      </c>
      <c r="F3388" t="s">
        <v>38250</v>
      </c>
      <c r="G3388" t="s">
        <v>38312</v>
      </c>
    </row>
    <row r="3389" spans="1:7" ht="15" customHeight="1">
      <c r="A3389" t="s">
        <v>5520</v>
      </c>
      <c r="B3389" t="s">
        <v>5521</v>
      </c>
      <c r="C3389" t="s">
        <v>1663</v>
      </c>
      <c r="D3389" t="s">
        <v>5522</v>
      </c>
      <c r="E3389" t="s">
        <v>37976</v>
      </c>
      <c r="F3389" t="s">
        <v>38250</v>
      </c>
      <c r="G3389" t="s">
        <v>38312</v>
      </c>
    </row>
    <row r="3390" spans="1:7" ht="15" customHeight="1">
      <c r="A3390" t="s">
        <v>5547</v>
      </c>
      <c r="B3390" t="s">
        <v>5548</v>
      </c>
      <c r="C3390" t="s">
        <v>1663</v>
      </c>
      <c r="D3390" t="s">
        <v>5550</v>
      </c>
      <c r="E3390" t="s">
        <v>37985</v>
      </c>
      <c r="F3390" t="s">
        <v>38250</v>
      </c>
      <c r="G3390" t="s">
        <v>38312</v>
      </c>
    </row>
    <row r="3391" spans="1:7" ht="15" customHeight="1">
      <c r="A3391" t="s">
        <v>20365</v>
      </c>
      <c r="B3391" t="s">
        <v>4143</v>
      </c>
      <c r="C3391" t="s">
        <v>1663</v>
      </c>
      <c r="D3391" t="s">
        <v>20366</v>
      </c>
      <c r="E3391" t="s">
        <v>20364</v>
      </c>
      <c r="F3391" t="s">
        <v>38180</v>
      </c>
      <c r="G3391" t="s">
        <v>38316</v>
      </c>
    </row>
    <row r="3392" spans="1:7" ht="15" customHeight="1">
      <c r="A3392" t="s">
        <v>5837</v>
      </c>
      <c r="B3392" t="s">
        <v>5838</v>
      </c>
      <c r="C3392" t="s">
        <v>1663</v>
      </c>
      <c r="D3392" t="s">
        <v>5840</v>
      </c>
      <c r="E3392" t="s">
        <v>38147</v>
      </c>
      <c r="F3392" t="s">
        <v>38250</v>
      </c>
      <c r="G3392" t="s">
        <v>38312</v>
      </c>
    </row>
    <row r="3393" spans="1:7" ht="15" customHeight="1">
      <c r="A3393" t="s">
        <v>3995</v>
      </c>
      <c r="B3393" t="s">
        <v>4312</v>
      </c>
      <c r="C3393" t="s">
        <v>1663</v>
      </c>
      <c r="D3393" t="s">
        <v>5651</v>
      </c>
      <c r="E3393" t="s">
        <v>38023</v>
      </c>
      <c r="F3393" t="s">
        <v>38250</v>
      </c>
      <c r="G3393" t="s">
        <v>38312</v>
      </c>
    </row>
    <row r="3394" spans="1:7" ht="15" customHeight="1">
      <c r="A3394" t="s">
        <v>5784</v>
      </c>
      <c r="B3394" t="s">
        <v>5785</v>
      </c>
      <c r="C3394" t="s">
        <v>1663</v>
      </c>
      <c r="D3394" t="s">
        <v>5786</v>
      </c>
      <c r="E3394" t="s">
        <v>38117</v>
      </c>
      <c r="F3394" t="s">
        <v>38250</v>
      </c>
      <c r="G3394" t="s">
        <v>38312</v>
      </c>
    </row>
    <row r="3395" spans="1:7" ht="15" customHeight="1">
      <c r="A3395" t="s">
        <v>16527</v>
      </c>
      <c r="B3395" t="s">
        <v>5914</v>
      </c>
      <c r="C3395" t="s">
        <v>1663</v>
      </c>
      <c r="D3395" t="s">
        <v>20260</v>
      </c>
      <c r="E3395" t="s">
        <v>20259</v>
      </c>
      <c r="F3395" t="s">
        <v>38180</v>
      </c>
      <c r="G3395" t="s">
        <v>38316</v>
      </c>
    </row>
    <row r="3396" spans="1:7" ht="15" customHeight="1">
      <c r="A3396" t="s">
        <v>3976</v>
      </c>
      <c r="B3396" t="s">
        <v>5652</v>
      </c>
      <c r="C3396" t="s">
        <v>1663</v>
      </c>
      <c r="D3396" t="s">
        <v>5653</v>
      </c>
      <c r="E3396" t="s">
        <v>38045</v>
      </c>
      <c r="F3396" t="s">
        <v>38250</v>
      </c>
      <c r="G3396" t="s">
        <v>38312</v>
      </c>
    </row>
    <row r="3397" spans="1:7" ht="15" customHeight="1">
      <c r="A3397" t="s">
        <v>9431</v>
      </c>
      <c r="B3397" t="s">
        <v>20420</v>
      </c>
      <c r="C3397" t="s">
        <v>1663</v>
      </c>
      <c r="D3397" t="s">
        <v>20421</v>
      </c>
      <c r="E3397" t="s">
        <v>20419</v>
      </c>
      <c r="F3397" t="s">
        <v>38180</v>
      </c>
      <c r="G3397" t="s">
        <v>38316</v>
      </c>
    </row>
    <row r="3398" spans="1:7" ht="15" customHeight="1">
      <c r="A3398" t="s">
        <v>2848</v>
      </c>
      <c r="B3398" t="s">
        <v>2386</v>
      </c>
      <c r="C3398" t="s">
        <v>1663</v>
      </c>
      <c r="D3398" t="s">
        <v>5664</v>
      </c>
      <c r="E3398" t="s">
        <v>38051</v>
      </c>
      <c r="F3398" t="s">
        <v>38250</v>
      </c>
      <c r="G3398" t="s">
        <v>38312</v>
      </c>
    </row>
    <row r="3399" spans="1:7" ht="15" customHeight="1">
      <c r="A3399" t="s">
        <v>5516</v>
      </c>
      <c r="B3399" t="s">
        <v>5517</v>
      </c>
      <c r="C3399" t="s">
        <v>1663</v>
      </c>
      <c r="D3399" t="s">
        <v>5519</v>
      </c>
      <c r="E3399" t="s">
        <v>37973</v>
      </c>
      <c r="F3399" t="s">
        <v>38250</v>
      </c>
      <c r="G3399" t="s">
        <v>38312</v>
      </c>
    </row>
    <row r="3400" spans="1:7" ht="15" customHeight="1">
      <c r="A3400" t="s">
        <v>5576</v>
      </c>
      <c r="B3400" t="s">
        <v>5577</v>
      </c>
      <c r="C3400" t="s">
        <v>1663</v>
      </c>
      <c r="D3400" t="s">
        <v>5578</v>
      </c>
      <c r="E3400" t="s">
        <v>37995</v>
      </c>
      <c r="F3400" t="s">
        <v>38250</v>
      </c>
      <c r="G3400" t="s">
        <v>38312</v>
      </c>
    </row>
    <row r="3401" spans="1:7" ht="15" customHeight="1">
      <c r="A3401" t="s">
        <v>3609</v>
      </c>
      <c r="B3401" t="s">
        <v>4436</v>
      </c>
      <c r="C3401" t="s">
        <v>1663</v>
      </c>
      <c r="D3401" t="s">
        <v>5728</v>
      </c>
      <c r="E3401" t="s">
        <v>38082</v>
      </c>
      <c r="F3401" t="s">
        <v>38250</v>
      </c>
      <c r="G3401" t="s">
        <v>38312</v>
      </c>
    </row>
    <row r="3402" spans="1:7" ht="15" customHeight="1">
      <c r="A3402" t="s">
        <v>2044</v>
      </c>
      <c r="B3402" t="s">
        <v>5813</v>
      </c>
      <c r="C3402" t="s">
        <v>1663</v>
      </c>
      <c r="D3402" t="s">
        <v>5815</v>
      </c>
      <c r="E3402" t="s">
        <v>38131</v>
      </c>
      <c r="F3402" t="s">
        <v>38250</v>
      </c>
      <c r="G3402" t="s">
        <v>38312</v>
      </c>
    </row>
    <row r="3403" spans="1:7" ht="15" customHeight="1">
      <c r="A3403" t="s">
        <v>2075</v>
      </c>
      <c r="B3403" t="s">
        <v>5483</v>
      </c>
      <c r="C3403" t="s">
        <v>1663</v>
      </c>
      <c r="D3403" t="s">
        <v>5485</v>
      </c>
      <c r="E3403" t="s">
        <v>37960</v>
      </c>
      <c r="F3403" t="s">
        <v>38250</v>
      </c>
      <c r="G3403" t="s">
        <v>38312</v>
      </c>
    </row>
    <row r="3404" spans="1:7" ht="15" customHeight="1">
      <c r="A3404" t="s">
        <v>5705</v>
      </c>
      <c r="B3404" t="s">
        <v>5706</v>
      </c>
      <c r="C3404" t="s">
        <v>1663</v>
      </c>
      <c r="D3404" t="s">
        <v>5708</v>
      </c>
      <c r="E3404" t="s">
        <v>38073</v>
      </c>
      <c r="F3404" t="s">
        <v>38250</v>
      </c>
      <c r="G3404" t="s">
        <v>38312</v>
      </c>
    </row>
    <row r="3405" spans="1:7" ht="15" customHeight="1">
      <c r="A3405" t="s">
        <v>2686</v>
      </c>
      <c r="B3405" t="s">
        <v>2687</v>
      </c>
      <c r="C3405" t="s">
        <v>1663</v>
      </c>
      <c r="D3405" t="s">
        <v>2688</v>
      </c>
      <c r="E3405" t="s">
        <v>2685</v>
      </c>
      <c r="F3405" t="s">
        <v>38349</v>
      </c>
      <c r="G3405" t="s">
        <v>38312</v>
      </c>
    </row>
    <row r="3406" spans="1:7" ht="15" customHeight="1">
      <c r="A3406" t="s">
        <v>5539</v>
      </c>
      <c r="B3406" t="s">
        <v>5540</v>
      </c>
      <c r="C3406" t="s">
        <v>1663</v>
      </c>
      <c r="D3406" t="s">
        <v>5542</v>
      </c>
      <c r="E3406" t="s">
        <v>37983</v>
      </c>
      <c r="F3406" t="s">
        <v>38250</v>
      </c>
      <c r="G3406" t="s">
        <v>38312</v>
      </c>
    </row>
    <row r="3407" spans="1:7" ht="15" customHeight="1">
      <c r="A3407" t="s">
        <v>4541</v>
      </c>
      <c r="B3407" t="s">
        <v>4542</v>
      </c>
      <c r="C3407" t="s">
        <v>1663</v>
      </c>
      <c r="D3407" t="s">
        <v>4543</v>
      </c>
      <c r="E3407" t="s">
        <v>4540</v>
      </c>
      <c r="F3407" t="s">
        <v>38349</v>
      </c>
      <c r="G3407" t="s">
        <v>38312</v>
      </c>
    </row>
    <row r="3408" spans="1:7" ht="15" customHeight="1">
      <c r="A3408" t="s">
        <v>5748</v>
      </c>
      <c r="B3408" t="s">
        <v>5749</v>
      </c>
      <c r="C3408" t="s">
        <v>1663</v>
      </c>
      <c r="D3408" t="s">
        <v>5751</v>
      </c>
      <c r="E3408" t="s">
        <v>38094</v>
      </c>
      <c r="F3408" t="s">
        <v>38250</v>
      </c>
      <c r="G3408" t="s">
        <v>38312</v>
      </c>
    </row>
    <row r="3409" spans="1:7" ht="15" customHeight="1">
      <c r="A3409" t="s">
        <v>2195</v>
      </c>
      <c r="B3409" t="s">
        <v>5749</v>
      </c>
      <c r="C3409" t="s">
        <v>1663</v>
      </c>
      <c r="D3409" t="s">
        <v>5878</v>
      </c>
      <c r="E3409" t="s">
        <v>38161</v>
      </c>
      <c r="F3409" t="s">
        <v>38250</v>
      </c>
      <c r="G3409" t="s">
        <v>38312</v>
      </c>
    </row>
    <row r="3410" spans="1:7" ht="15" customHeight="1">
      <c r="A3410" t="s">
        <v>5690</v>
      </c>
      <c r="B3410" t="s">
        <v>5691</v>
      </c>
      <c r="C3410" t="s">
        <v>1663</v>
      </c>
      <c r="D3410" t="s">
        <v>5693</v>
      </c>
      <c r="E3410" t="s">
        <v>38067</v>
      </c>
      <c r="F3410" t="s">
        <v>38250</v>
      </c>
      <c r="G3410" t="s">
        <v>38312</v>
      </c>
    </row>
    <row r="3411" spans="1:7" ht="15" customHeight="1">
      <c r="A3411" t="s">
        <v>38351</v>
      </c>
      <c r="B3411" t="s">
        <v>2829</v>
      </c>
      <c r="C3411" t="s">
        <v>1663</v>
      </c>
      <c r="D3411" t="s">
        <v>5508</v>
      </c>
      <c r="F3411" t="s">
        <v>38250</v>
      </c>
      <c r="G3411" t="s">
        <v>38312</v>
      </c>
    </row>
    <row r="3412" spans="1:7" ht="15" customHeight="1">
      <c r="A3412" t="s">
        <v>4025</v>
      </c>
      <c r="B3412" t="s">
        <v>3156</v>
      </c>
      <c r="C3412" t="s">
        <v>1663</v>
      </c>
      <c r="D3412" t="s">
        <v>6130</v>
      </c>
      <c r="E3412" t="s">
        <v>38042</v>
      </c>
      <c r="F3412" t="s">
        <v>38250</v>
      </c>
      <c r="G3412" t="s">
        <v>38312</v>
      </c>
    </row>
    <row r="3413" spans="1:7" ht="15" customHeight="1">
      <c r="A3413" t="s">
        <v>2311</v>
      </c>
      <c r="B3413" t="s">
        <v>4000</v>
      </c>
      <c r="C3413" t="s">
        <v>1663</v>
      </c>
      <c r="D3413" t="s">
        <v>6494</v>
      </c>
      <c r="E3413" t="s">
        <v>38032</v>
      </c>
      <c r="F3413" t="s">
        <v>38250</v>
      </c>
      <c r="G3413" t="s">
        <v>38312</v>
      </c>
    </row>
    <row r="3414" spans="1:7" ht="15" customHeight="1">
      <c r="A3414" t="s">
        <v>2536</v>
      </c>
      <c r="B3414" t="s">
        <v>5831</v>
      </c>
      <c r="C3414" t="s">
        <v>1663</v>
      </c>
      <c r="D3414" t="s">
        <v>5833</v>
      </c>
      <c r="E3414" t="s">
        <v>38144</v>
      </c>
      <c r="F3414" t="s">
        <v>38250</v>
      </c>
      <c r="G3414" t="s">
        <v>38312</v>
      </c>
    </row>
    <row r="3415" spans="1:7" ht="15" customHeight="1">
      <c r="A3415" t="s">
        <v>20705</v>
      </c>
      <c r="B3415" t="s">
        <v>20706</v>
      </c>
      <c r="C3415" t="s">
        <v>1663</v>
      </c>
      <c r="D3415" t="s">
        <v>20707</v>
      </c>
      <c r="E3415" t="s">
        <v>20704</v>
      </c>
      <c r="F3415" t="s">
        <v>38180</v>
      </c>
      <c r="G3415" t="s">
        <v>38316</v>
      </c>
    </row>
    <row r="3416" spans="1:7" ht="15" customHeight="1">
      <c r="A3416" t="s">
        <v>5523</v>
      </c>
      <c r="B3416" t="s">
        <v>5524</v>
      </c>
      <c r="C3416" t="s">
        <v>1663</v>
      </c>
      <c r="D3416" t="s">
        <v>5526</v>
      </c>
      <c r="E3416" t="s">
        <v>37978</v>
      </c>
      <c r="F3416" t="s">
        <v>38250</v>
      </c>
      <c r="G3416" t="s">
        <v>38312</v>
      </c>
    </row>
    <row r="3417" spans="1:7" ht="15" customHeight="1">
      <c r="A3417" t="s">
        <v>3673</v>
      </c>
      <c r="B3417" t="s">
        <v>6505</v>
      </c>
      <c r="C3417" t="s">
        <v>1663</v>
      </c>
      <c r="D3417" t="s">
        <v>6507</v>
      </c>
      <c r="E3417" t="s">
        <v>38075</v>
      </c>
      <c r="F3417" t="s">
        <v>38250</v>
      </c>
      <c r="G3417" t="s">
        <v>38312</v>
      </c>
    </row>
    <row r="3418" spans="1:7" ht="15" customHeight="1">
      <c r="A3418" t="s">
        <v>5088</v>
      </c>
      <c r="B3418" t="s">
        <v>20191</v>
      </c>
      <c r="C3418" t="s">
        <v>1663</v>
      </c>
      <c r="D3418" t="s">
        <v>20192</v>
      </c>
      <c r="E3418" t="s">
        <v>20190</v>
      </c>
      <c r="F3418" t="s">
        <v>38180</v>
      </c>
      <c r="G3418" t="s">
        <v>38316</v>
      </c>
    </row>
    <row r="3419" spans="1:7" ht="15" customHeight="1">
      <c r="A3419" t="s">
        <v>4607</v>
      </c>
      <c r="B3419" t="s">
        <v>5559</v>
      </c>
      <c r="C3419" t="s">
        <v>1663</v>
      </c>
      <c r="D3419" t="s">
        <v>5561</v>
      </c>
      <c r="E3419" t="s">
        <v>37987</v>
      </c>
      <c r="F3419" t="s">
        <v>38250</v>
      </c>
      <c r="G3419" t="s">
        <v>38312</v>
      </c>
    </row>
    <row r="3420" spans="1:7" ht="15" customHeight="1">
      <c r="A3420" t="s">
        <v>5601</v>
      </c>
      <c r="B3420" t="s">
        <v>5602</v>
      </c>
      <c r="C3420" t="s">
        <v>1663</v>
      </c>
      <c r="D3420" t="s">
        <v>5604</v>
      </c>
      <c r="E3420" t="s">
        <v>38016</v>
      </c>
      <c r="F3420" t="s">
        <v>38250</v>
      </c>
      <c r="G3420" t="s">
        <v>38312</v>
      </c>
    </row>
    <row r="3421" spans="1:7" ht="15" customHeight="1">
      <c r="A3421" t="s">
        <v>5709</v>
      </c>
      <c r="B3421" t="s">
        <v>2855</v>
      </c>
      <c r="C3421" t="s">
        <v>1663</v>
      </c>
      <c r="D3421" t="s">
        <v>5711</v>
      </c>
      <c r="E3421" t="s">
        <v>38074</v>
      </c>
      <c r="F3421" t="s">
        <v>38250</v>
      </c>
      <c r="G3421" t="s">
        <v>38312</v>
      </c>
    </row>
    <row r="3422" spans="1:7" ht="15" customHeight="1">
      <c r="A3422" t="s">
        <v>7072</v>
      </c>
      <c r="B3422" t="s">
        <v>13065</v>
      </c>
      <c r="C3422" t="s">
        <v>1663</v>
      </c>
      <c r="D3422" t="s">
        <v>20451</v>
      </c>
      <c r="E3422" t="s">
        <v>20450</v>
      </c>
      <c r="F3422" t="s">
        <v>38180</v>
      </c>
      <c r="G3422" t="s">
        <v>38316</v>
      </c>
    </row>
    <row r="3423" spans="1:7" ht="15" customHeight="1">
      <c r="A3423" t="s">
        <v>5686</v>
      </c>
      <c r="B3423" t="s">
        <v>5687</v>
      </c>
      <c r="C3423" t="s">
        <v>1663</v>
      </c>
      <c r="D3423" t="s">
        <v>5689</v>
      </c>
      <c r="E3423" t="s">
        <v>38064</v>
      </c>
      <c r="F3423" t="s">
        <v>38250</v>
      </c>
      <c r="G3423" t="s">
        <v>38312</v>
      </c>
    </row>
    <row r="3424" spans="1:7" ht="15" customHeight="1">
      <c r="A3424" t="s">
        <v>5551</v>
      </c>
      <c r="B3424" t="s">
        <v>5552</v>
      </c>
      <c r="C3424" t="s">
        <v>1663</v>
      </c>
      <c r="D3424" t="s">
        <v>5554</v>
      </c>
      <c r="E3424" t="s">
        <v>37986</v>
      </c>
      <c r="F3424" t="s">
        <v>38250</v>
      </c>
      <c r="G3424" t="s">
        <v>38312</v>
      </c>
    </row>
    <row r="3425" spans="1:7" ht="15" customHeight="1">
      <c r="A3425" t="s">
        <v>5732</v>
      </c>
      <c r="B3425" t="s">
        <v>5733</v>
      </c>
      <c r="C3425" t="s">
        <v>1663</v>
      </c>
      <c r="D3425" t="s">
        <v>5734</v>
      </c>
      <c r="E3425" t="s">
        <v>38085</v>
      </c>
      <c r="F3425" t="s">
        <v>38250</v>
      </c>
      <c r="G3425" t="s">
        <v>38312</v>
      </c>
    </row>
    <row r="3426" spans="1:7" ht="15" customHeight="1">
      <c r="A3426" t="s">
        <v>21844</v>
      </c>
      <c r="B3426" t="s">
        <v>21845</v>
      </c>
      <c r="C3426" t="s">
        <v>1663</v>
      </c>
      <c r="D3426" t="s">
        <v>21846</v>
      </c>
      <c r="E3426" t="s">
        <v>21843</v>
      </c>
      <c r="F3426" t="s">
        <v>38180</v>
      </c>
      <c r="G3426" t="s">
        <v>38309</v>
      </c>
    </row>
    <row r="3427" spans="1:7" ht="15" customHeight="1">
      <c r="A3427" t="s">
        <v>5802</v>
      </c>
      <c r="B3427" t="s">
        <v>5803</v>
      </c>
      <c r="C3427" t="s">
        <v>1663</v>
      </c>
      <c r="D3427" t="s">
        <v>5805</v>
      </c>
      <c r="E3427" t="s">
        <v>38126</v>
      </c>
      <c r="F3427" t="s">
        <v>38250</v>
      </c>
      <c r="G3427" t="s">
        <v>38312</v>
      </c>
    </row>
    <row r="3428" spans="1:7" ht="15" customHeight="1">
      <c r="A3428" t="s">
        <v>6144</v>
      </c>
      <c r="B3428" t="s">
        <v>6145</v>
      </c>
      <c r="C3428" t="s">
        <v>1663</v>
      </c>
      <c r="D3428" t="s">
        <v>6147</v>
      </c>
      <c r="E3428" t="s">
        <v>38134</v>
      </c>
      <c r="F3428" t="s">
        <v>38250</v>
      </c>
      <c r="G3428" t="s">
        <v>38312</v>
      </c>
    </row>
    <row r="3429" spans="1:7" ht="15" customHeight="1">
      <c r="A3429" t="s">
        <v>2805</v>
      </c>
      <c r="B3429" t="s">
        <v>4056</v>
      </c>
      <c r="C3429" t="s">
        <v>1663</v>
      </c>
      <c r="D3429" t="s">
        <v>21158</v>
      </c>
      <c r="E3429" t="s">
        <v>21157</v>
      </c>
      <c r="F3429" t="s">
        <v>38180</v>
      </c>
      <c r="G3429" t="s">
        <v>38316</v>
      </c>
    </row>
    <row r="3430" spans="1:7" ht="15" customHeight="1">
      <c r="A3430" t="s">
        <v>5806</v>
      </c>
      <c r="B3430" t="s">
        <v>5807</v>
      </c>
      <c r="C3430" t="s">
        <v>1663</v>
      </c>
      <c r="D3430" t="s">
        <v>5809</v>
      </c>
      <c r="E3430" t="s">
        <v>38127</v>
      </c>
      <c r="F3430" t="s">
        <v>38250</v>
      </c>
      <c r="G3430" t="s">
        <v>38312</v>
      </c>
    </row>
    <row r="3431" spans="1:7" ht="15" customHeight="1">
      <c r="A3431" t="s">
        <v>11970</v>
      </c>
      <c r="B3431" t="s">
        <v>20882</v>
      </c>
      <c r="C3431" t="s">
        <v>1663</v>
      </c>
      <c r="D3431" t="s">
        <v>20883</v>
      </c>
      <c r="E3431" t="s">
        <v>20881</v>
      </c>
      <c r="F3431" t="s">
        <v>38180</v>
      </c>
      <c r="G3431" t="s">
        <v>38316</v>
      </c>
    </row>
    <row r="3432" spans="1:7" ht="15" customHeight="1">
      <c r="A3432" t="s">
        <v>2585</v>
      </c>
      <c r="B3432" t="s">
        <v>5825</v>
      </c>
      <c r="C3432" t="s">
        <v>1663</v>
      </c>
      <c r="D3432" t="s">
        <v>5827</v>
      </c>
      <c r="E3432" t="s">
        <v>38141</v>
      </c>
      <c r="F3432" t="s">
        <v>38250</v>
      </c>
      <c r="G3432" t="s">
        <v>38312</v>
      </c>
    </row>
    <row r="3433" spans="1:7" ht="15" customHeight="1">
      <c r="A3433" t="s">
        <v>2386</v>
      </c>
      <c r="B3433" t="s">
        <v>5614</v>
      </c>
      <c r="C3433" t="s">
        <v>1663</v>
      </c>
      <c r="D3433" t="s">
        <v>5616</v>
      </c>
      <c r="E3433" t="s">
        <v>38028</v>
      </c>
      <c r="F3433" t="s">
        <v>38250</v>
      </c>
      <c r="G3433" t="s">
        <v>38312</v>
      </c>
    </row>
    <row r="3434" spans="1:7" ht="15" customHeight="1">
      <c r="A3434" t="s">
        <v>5621</v>
      </c>
      <c r="B3434" t="s">
        <v>5622</v>
      </c>
      <c r="C3434" t="s">
        <v>1663</v>
      </c>
      <c r="D3434" t="s">
        <v>5624</v>
      </c>
      <c r="E3434" t="s">
        <v>38029</v>
      </c>
      <c r="F3434" t="s">
        <v>38250</v>
      </c>
      <c r="G3434" t="s">
        <v>38312</v>
      </c>
    </row>
    <row r="3435" spans="1:7" ht="15" customHeight="1">
      <c r="A3435" t="s">
        <v>6126</v>
      </c>
      <c r="B3435" t="s">
        <v>4663</v>
      </c>
      <c r="C3435" t="s">
        <v>1663</v>
      </c>
      <c r="D3435" t="s">
        <v>6128</v>
      </c>
      <c r="E3435" t="s">
        <v>38037</v>
      </c>
      <c r="F3435" t="s">
        <v>38250</v>
      </c>
      <c r="G3435" t="s">
        <v>38312</v>
      </c>
    </row>
    <row r="3436" spans="1:7" ht="15" customHeight="1">
      <c r="A3436" t="s">
        <v>2977</v>
      </c>
      <c r="B3436" t="s">
        <v>2978</v>
      </c>
      <c r="C3436" t="s">
        <v>1663</v>
      </c>
      <c r="D3436" t="s">
        <v>2979</v>
      </c>
      <c r="E3436" t="s">
        <v>2976</v>
      </c>
      <c r="F3436" t="s">
        <v>38250</v>
      </c>
      <c r="G3436" t="s">
        <v>38312</v>
      </c>
    </row>
    <row r="3437" spans="1:7" ht="15" customHeight="1">
      <c r="A3437" t="s">
        <v>5562</v>
      </c>
      <c r="B3437" t="s">
        <v>5563</v>
      </c>
      <c r="C3437" t="s">
        <v>1663</v>
      </c>
      <c r="D3437" t="s">
        <v>5565</v>
      </c>
      <c r="E3437" t="s">
        <v>38076</v>
      </c>
      <c r="F3437" t="s">
        <v>38250</v>
      </c>
      <c r="G3437" t="s">
        <v>38312</v>
      </c>
    </row>
    <row r="3438" spans="1:7" ht="15" customHeight="1">
      <c r="A3438" t="s">
        <v>4440</v>
      </c>
      <c r="B3438" t="s">
        <v>5566</v>
      </c>
      <c r="C3438" t="s">
        <v>1663</v>
      </c>
      <c r="D3438" t="s">
        <v>5568</v>
      </c>
      <c r="E3438" t="s">
        <v>37992</v>
      </c>
      <c r="F3438" t="s">
        <v>38250</v>
      </c>
      <c r="G3438" t="s">
        <v>38312</v>
      </c>
    </row>
    <row r="3439" spans="1:7" ht="15" customHeight="1">
      <c r="A3439" t="s">
        <v>3659</v>
      </c>
      <c r="B3439" t="s">
        <v>6137</v>
      </c>
      <c r="C3439" t="s">
        <v>1663</v>
      </c>
      <c r="D3439" t="s">
        <v>6139</v>
      </c>
      <c r="E3439" t="s">
        <v>38077</v>
      </c>
      <c r="F3439" t="s">
        <v>38250</v>
      </c>
      <c r="G3439" t="s">
        <v>38312</v>
      </c>
    </row>
    <row r="3440" spans="1:7" ht="15" customHeight="1">
      <c r="A3440" t="s">
        <v>5571</v>
      </c>
      <c r="B3440" t="s">
        <v>5572</v>
      </c>
      <c r="C3440" t="s">
        <v>1663</v>
      </c>
      <c r="D3440" t="s">
        <v>5574</v>
      </c>
      <c r="E3440" t="s">
        <v>37994</v>
      </c>
      <c r="F3440" t="s">
        <v>38250</v>
      </c>
      <c r="G3440" t="s">
        <v>38312</v>
      </c>
    </row>
    <row r="3441" spans="1:7" ht="15" customHeight="1">
      <c r="A3441" t="s">
        <v>5625</v>
      </c>
      <c r="B3441" t="s">
        <v>5626</v>
      </c>
      <c r="C3441" t="s">
        <v>1663</v>
      </c>
      <c r="D3441" t="s">
        <v>5628</v>
      </c>
      <c r="E3441" t="s">
        <v>38031</v>
      </c>
      <c r="F3441" t="s">
        <v>38250</v>
      </c>
      <c r="G3441" t="s">
        <v>38312</v>
      </c>
    </row>
    <row r="3442" spans="1:7" ht="15" customHeight="1">
      <c r="A3442" t="s">
        <v>7143</v>
      </c>
      <c r="B3442" t="s">
        <v>5626</v>
      </c>
      <c r="C3442" t="s">
        <v>1663</v>
      </c>
      <c r="D3442" t="s">
        <v>21145</v>
      </c>
      <c r="E3442" t="s">
        <v>21144</v>
      </c>
      <c r="F3442" t="s">
        <v>38180</v>
      </c>
      <c r="G3442" t="s">
        <v>38316</v>
      </c>
    </row>
    <row r="3443" spans="1:7" ht="15" customHeight="1">
      <c r="A3443" t="s">
        <v>2195</v>
      </c>
      <c r="B3443" t="s">
        <v>5626</v>
      </c>
      <c r="C3443" t="s">
        <v>1663</v>
      </c>
      <c r="D3443" t="s">
        <v>6070</v>
      </c>
      <c r="E3443" t="s">
        <v>38160</v>
      </c>
      <c r="F3443" t="s">
        <v>38250</v>
      </c>
      <c r="G3443" t="s">
        <v>38312</v>
      </c>
    </row>
    <row r="3444" spans="1:7" ht="15" customHeight="1">
      <c r="A3444" t="s">
        <v>5873</v>
      </c>
      <c r="B3444" t="s">
        <v>5874</v>
      </c>
      <c r="C3444" t="s">
        <v>1663</v>
      </c>
      <c r="D3444" t="s">
        <v>5876</v>
      </c>
      <c r="E3444" t="s">
        <v>38159</v>
      </c>
      <c r="F3444" t="s">
        <v>38250</v>
      </c>
      <c r="G3444" t="s">
        <v>38312</v>
      </c>
    </row>
    <row r="3445" spans="1:7" ht="15" customHeight="1">
      <c r="A3445" t="s">
        <v>3221</v>
      </c>
      <c r="B3445" t="s">
        <v>5766</v>
      </c>
      <c r="C3445" t="s">
        <v>1663</v>
      </c>
      <c r="D3445" t="s">
        <v>5768</v>
      </c>
      <c r="E3445" t="s">
        <v>38109</v>
      </c>
      <c r="F3445" t="s">
        <v>38250</v>
      </c>
      <c r="G3445" t="s">
        <v>38312</v>
      </c>
    </row>
    <row r="3446" spans="1:7" ht="15" customHeight="1">
      <c r="A3446" t="s">
        <v>14852</v>
      </c>
      <c r="B3446" t="s">
        <v>5032</v>
      </c>
      <c r="C3446" t="s">
        <v>1663</v>
      </c>
      <c r="D3446" t="s">
        <v>21171</v>
      </c>
      <c r="E3446" t="s">
        <v>21170</v>
      </c>
      <c r="F3446" t="s">
        <v>38180</v>
      </c>
      <c r="G3446" t="s">
        <v>38316</v>
      </c>
    </row>
    <row r="3447" spans="1:7" ht="15" customHeight="1">
      <c r="A3447" t="s">
        <v>21086</v>
      </c>
      <c r="B3447" t="s">
        <v>7005</v>
      </c>
      <c r="C3447" t="s">
        <v>1663</v>
      </c>
      <c r="D3447" t="s">
        <v>21087</v>
      </c>
      <c r="E3447" t="s">
        <v>21085</v>
      </c>
      <c r="F3447" t="s">
        <v>38180</v>
      </c>
      <c r="G3447" t="s">
        <v>38316</v>
      </c>
    </row>
    <row r="3448" spans="1:7" ht="15" customHeight="1">
      <c r="A3448" t="s">
        <v>5543</v>
      </c>
      <c r="B3448" t="s">
        <v>5544</v>
      </c>
      <c r="C3448" t="s">
        <v>1663</v>
      </c>
      <c r="D3448" t="s">
        <v>5546</v>
      </c>
      <c r="E3448" t="s">
        <v>37984</v>
      </c>
      <c r="F3448" t="s">
        <v>38250</v>
      </c>
      <c r="G3448" t="s">
        <v>38312</v>
      </c>
    </row>
    <row r="3449" spans="1:7" ht="15" customHeight="1">
      <c r="A3449" t="s">
        <v>3769</v>
      </c>
      <c r="B3449" t="s">
        <v>3770</v>
      </c>
      <c r="C3449" t="s">
        <v>1663</v>
      </c>
      <c r="D3449" t="s">
        <v>3771</v>
      </c>
      <c r="E3449" t="s">
        <v>3768</v>
      </c>
      <c r="F3449" t="s">
        <v>38349</v>
      </c>
      <c r="G3449" t="s">
        <v>38312</v>
      </c>
    </row>
    <row r="3450" spans="1:7" ht="15" customHeight="1">
      <c r="A3450" t="s">
        <v>4025</v>
      </c>
      <c r="B3450" t="s">
        <v>5647</v>
      </c>
      <c r="C3450" t="s">
        <v>1663</v>
      </c>
      <c r="D3450" t="s">
        <v>5649</v>
      </c>
      <c r="E3450" t="s">
        <v>38043</v>
      </c>
      <c r="F3450" t="s">
        <v>38250</v>
      </c>
      <c r="G3450" t="s">
        <v>38312</v>
      </c>
    </row>
    <row r="3451" spans="1:7" ht="15" customHeight="1">
      <c r="A3451" t="s">
        <v>3951</v>
      </c>
      <c r="B3451" t="s">
        <v>6134</v>
      </c>
      <c r="C3451" t="s">
        <v>1663</v>
      </c>
      <c r="D3451" t="s">
        <v>6136</v>
      </c>
      <c r="E3451" t="s">
        <v>38048</v>
      </c>
      <c r="F3451" t="s">
        <v>38250</v>
      </c>
      <c r="G3451" t="s">
        <v>38312</v>
      </c>
    </row>
    <row r="3452" spans="1:7" ht="15" customHeight="1">
      <c r="A3452" t="s">
        <v>5607</v>
      </c>
      <c r="B3452" t="s">
        <v>5608</v>
      </c>
      <c r="C3452" t="s">
        <v>1663</v>
      </c>
      <c r="D3452" t="s">
        <v>5610</v>
      </c>
      <c r="E3452" t="s">
        <v>38022</v>
      </c>
      <c r="F3452" t="s">
        <v>38250</v>
      </c>
      <c r="G3452" t="s">
        <v>38312</v>
      </c>
    </row>
    <row r="3453" spans="1:7" ht="15" customHeight="1">
      <c r="A3453" t="s">
        <v>5168</v>
      </c>
      <c r="B3453" t="s">
        <v>21476</v>
      </c>
      <c r="C3453" t="s">
        <v>1663</v>
      </c>
      <c r="D3453" t="s">
        <v>21477</v>
      </c>
      <c r="E3453" t="s">
        <v>21475</v>
      </c>
      <c r="F3453" t="s">
        <v>38180</v>
      </c>
      <c r="G3453" t="s">
        <v>38309</v>
      </c>
    </row>
    <row r="3454" spans="1:7" ht="15" customHeight="1">
      <c r="A3454" t="s">
        <v>2695</v>
      </c>
      <c r="B3454" t="s">
        <v>19785</v>
      </c>
      <c r="C3454" t="s">
        <v>1663</v>
      </c>
      <c r="D3454" t="s">
        <v>19787</v>
      </c>
      <c r="F3454" t="s">
        <v>38250</v>
      </c>
      <c r="G3454" t="s">
        <v>38306</v>
      </c>
    </row>
    <row r="3455" spans="1:7" ht="15" customHeight="1">
      <c r="A3455" t="s">
        <v>3127</v>
      </c>
      <c r="B3455" t="s">
        <v>3132</v>
      </c>
      <c r="C3455" t="s">
        <v>1663</v>
      </c>
      <c r="D3455" t="s">
        <v>3133</v>
      </c>
      <c r="E3455" t="s">
        <v>3131</v>
      </c>
      <c r="F3455" t="s">
        <v>38180</v>
      </c>
      <c r="G3455" t="s">
        <v>38312</v>
      </c>
    </row>
    <row r="3456" spans="1:7" ht="15" customHeight="1">
      <c r="A3456" t="s">
        <v>10885</v>
      </c>
      <c r="B3456" t="s">
        <v>6988</v>
      </c>
      <c r="C3456" t="s">
        <v>1663</v>
      </c>
      <c r="D3456" t="s">
        <v>20553</v>
      </c>
      <c r="E3456" t="s">
        <v>20552</v>
      </c>
      <c r="F3456" t="s">
        <v>38180</v>
      </c>
      <c r="G3456" t="s">
        <v>38316</v>
      </c>
    </row>
    <row r="3457" spans="1:7" ht="15" customHeight="1">
      <c r="A3457" t="s">
        <v>7680</v>
      </c>
      <c r="B3457" t="s">
        <v>20484</v>
      </c>
      <c r="C3457" t="s">
        <v>1663</v>
      </c>
      <c r="D3457" t="s">
        <v>20485</v>
      </c>
      <c r="E3457" t="s">
        <v>20483</v>
      </c>
      <c r="F3457" t="s">
        <v>38180</v>
      </c>
      <c r="G3457" t="s">
        <v>38316</v>
      </c>
    </row>
    <row r="3458" spans="1:7" ht="15" customHeight="1">
      <c r="A3458" t="s">
        <v>4296</v>
      </c>
      <c r="B3458" t="s">
        <v>4297</v>
      </c>
      <c r="C3458" t="s">
        <v>1663</v>
      </c>
      <c r="D3458" t="s">
        <v>4298</v>
      </c>
      <c r="E3458" t="s">
        <v>4295</v>
      </c>
      <c r="F3458" t="s">
        <v>38349</v>
      </c>
      <c r="G3458" t="s">
        <v>38312</v>
      </c>
    </row>
    <row r="3459" spans="1:7" ht="15" customHeight="1">
      <c r="A3459" t="s">
        <v>6032</v>
      </c>
      <c r="B3459" t="s">
        <v>20869</v>
      </c>
      <c r="C3459" t="s">
        <v>1663</v>
      </c>
      <c r="D3459" t="s">
        <v>20870</v>
      </c>
      <c r="E3459" t="s">
        <v>20868</v>
      </c>
      <c r="F3459" t="s">
        <v>38180</v>
      </c>
      <c r="G3459" t="s">
        <v>38316</v>
      </c>
    </row>
    <row r="3460" spans="1:7" ht="15" customHeight="1">
      <c r="A3460" t="s">
        <v>21994</v>
      </c>
      <c r="B3460" t="s">
        <v>21995</v>
      </c>
      <c r="C3460" t="s">
        <v>1663</v>
      </c>
      <c r="D3460" t="s">
        <v>21997</v>
      </c>
      <c r="E3460" t="s">
        <v>38090</v>
      </c>
      <c r="F3460" t="s">
        <v>38250</v>
      </c>
      <c r="G3460" t="s">
        <v>38315</v>
      </c>
    </row>
    <row r="3461" spans="1:7" ht="15" customHeight="1">
      <c r="A3461" t="s">
        <v>21098</v>
      </c>
      <c r="B3461" t="s">
        <v>21099</v>
      </c>
      <c r="C3461" t="s">
        <v>1663</v>
      </c>
      <c r="D3461" t="s">
        <v>21100</v>
      </c>
      <c r="E3461" t="s">
        <v>21097</v>
      </c>
      <c r="F3461" t="s">
        <v>38180</v>
      </c>
      <c r="G3461" t="s">
        <v>38316</v>
      </c>
    </row>
    <row r="3462" spans="1:7" ht="15" customHeight="1">
      <c r="A3462" t="s">
        <v>11367</v>
      </c>
      <c r="B3462" t="s">
        <v>20712</v>
      </c>
      <c r="C3462" t="s">
        <v>1663</v>
      </c>
      <c r="D3462" t="s">
        <v>20713</v>
      </c>
      <c r="E3462" t="s">
        <v>20711</v>
      </c>
      <c r="F3462" t="s">
        <v>38180</v>
      </c>
      <c r="G3462" t="s">
        <v>38316</v>
      </c>
    </row>
    <row r="3463" spans="1:7" ht="15" customHeight="1">
      <c r="A3463" t="s">
        <v>6140</v>
      </c>
      <c r="B3463" t="s">
        <v>6141</v>
      </c>
      <c r="C3463" t="s">
        <v>1663</v>
      </c>
      <c r="D3463" t="s">
        <v>6143</v>
      </c>
      <c r="E3463" t="s">
        <v>38112</v>
      </c>
      <c r="F3463" t="s">
        <v>38250</v>
      </c>
      <c r="G3463" t="s">
        <v>38312</v>
      </c>
    </row>
    <row r="3464" spans="1:7" ht="15" customHeight="1">
      <c r="B3464" t="s">
        <v>5778</v>
      </c>
      <c r="C3464" t="s">
        <v>1663</v>
      </c>
      <c r="D3464" t="s">
        <v>5780</v>
      </c>
      <c r="E3464" t="s">
        <v>38114</v>
      </c>
      <c r="F3464" t="s">
        <v>38250</v>
      </c>
      <c r="G3464" t="s">
        <v>38312</v>
      </c>
    </row>
    <row r="3465" spans="1:7" ht="15" customHeight="1">
      <c r="A3465" t="s">
        <v>5787</v>
      </c>
      <c r="B3465" t="s">
        <v>5788</v>
      </c>
      <c r="C3465" t="s">
        <v>1663</v>
      </c>
      <c r="D3465" t="s">
        <v>5790</v>
      </c>
      <c r="E3465" t="s">
        <v>38118</v>
      </c>
      <c r="F3465" t="s">
        <v>38250</v>
      </c>
      <c r="G3465" t="s">
        <v>38312</v>
      </c>
    </row>
    <row r="3466" spans="1:7" ht="15" customHeight="1">
      <c r="A3466" t="s">
        <v>4997</v>
      </c>
      <c r="B3466" t="s">
        <v>3279</v>
      </c>
      <c r="C3466" t="s">
        <v>1663</v>
      </c>
      <c r="D3466" t="s">
        <v>5503</v>
      </c>
      <c r="E3466" t="s">
        <v>37968</v>
      </c>
      <c r="F3466" t="s">
        <v>38250</v>
      </c>
      <c r="G3466" t="s">
        <v>38312</v>
      </c>
    </row>
    <row r="3467" spans="1:7" ht="15" customHeight="1">
      <c r="A3467" t="s">
        <v>2887</v>
      </c>
      <c r="B3467" t="s">
        <v>5432</v>
      </c>
      <c r="C3467" t="s">
        <v>1663</v>
      </c>
      <c r="D3467" t="s">
        <v>21024</v>
      </c>
      <c r="E3467" t="s">
        <v>21023</v>
      </c>
      <c r="F3467" t="s">
        <v>38180</v>
      </c>
      <c r="G3467" t="s">
        <v>38316</v>
      </c>
    </row>
    <row r="3468" spans="1:7" ht="15" customHeight="1">
      <c r="A3468" t="s">
        <v>4441</v>
      </c>
      <c r="B3468" t="s">
        <v>5845</v>
      </c>
      <c r="C3468" t="s">
        <v>1663</v>
      </c>
      <c r="D3468" t="s">
        <v>5847</v>
      </c>
      <c r="E3468" t="s">
        <v>38149</v>
      </c>
      <c r="F3468" t="s">
        <v>38250</v>
      </c>
      <c r="G3468" t="s">
        <v>38312</v>
      </c>
    </row>
    <row r="3469" spans="1:7" ht="15" customHeight="1">
      <c r="A3469" t="s">
        <v>20256</v>
      </c>
      <c r="B3469" t="s">
        <v>20257</v>
      </c>
      <c r="C3469" t="s">
        <v>1663</v>
      </c>
      <c r="D3469" t="s">
        <v>20258</v>
      </c>
      <c r="E3469" t="s">
        <v>20255</v>
      </c>
      <c r="F3469" t="s">
        <v>38180</v>
      </c>
      <c r="G3469" t="s">
        <v>38316</v>
      </c>
    </row>
    <row r="3470" spans="1:7" ht="15" customHeight="1">
      <c r="A3470" t="s">
        <v>5004</v>
      </c>
      <c r="B3470" t="s">
        <v>5499</v>
      </c>
      <c r="C3470" t="s">
        <v>1663</v>
      </c>
      <c r="D3470" t="s">
        <v>5501</v>
      </c>
      <c r="E3470" t="s">
        <v>37967</v>
      </c>
      <c r="F3470" t="s">
        <v>38250</v>
      </c>
      <c r="G3470" t="s">
        <v>38312</v>
      </c>
    </row>
    <row r="3471" spans="1:7" ht="15" customHeight="1">
      <c r="A3471" t="s">
        <v>3869</v>
      </c>
      <c r="B3471" t="s">
        <v>5678</v>
      </c>
      <c r="C3471" t="s">
        <v>1663</v>
      </c>
      <c r="D3471" t="s">
        <v>5680</v>
      </c>
      <c r="E3471" t="s">
        <v>38059</v>
      </c>
      <c r="F3471" t="s">
        <v>38250</v>
      </c>
      <c r="G3471" t="s">
        <v>38312</v>
      </c>
    </row>
    <row r="3472" spans="1:7" ht="15" customHeight="1">
      <c r="A3472" t="s">
        <v>2354</v>
      </c>
      <c r="B3472" t="s">
        <v>14947</v>
      </c>
      <c r="C3472" t="s">
        <v>1663</v>
      </c>
      <c r="D3472" t="s">
        <v>21336</v>
      </c>
      <c r="E3472" t="s">
        <v>21335</v>
      </c>
      <c r="F3472" t="s">
        <v>38180</v>
      </c>
      <c r="G3472" t="s">
        <v>38316</v>
      </c>
    </row>
    <row r="3473" spans="1:7" ht="15" customHeight="1">
      <c r="A3473" t="s">
        <v>21651</v>
      </c>
      <c r="B3473" t="s">
        <v>21652</v>
      </c>
      <c r="C3473" t="s">
        <v>1663</v>
      </c>
      <c r="D3473" t="s">
        <v>21653</v>
      </c>
      <c r="E3473" t="s">
        <v>21650</v>
      </c>
      <c r="F3473" t="s">
        <v>38180</v>
      </c>
      <c r="G3473" t="s">
        <v>38309</v>
      </c>
    </row>
    <row r="3474" spans="1:7" ht="15" customHeight="1">
      <c r="A3474" t="s">
        <v>5766</v>
      </c>
      <c r="B3474" t="s">
        <v>20929</v>
      </c>
      <c r="C3474" t="s">
        <v>1663</v>
      </c>
      <c r="D3474" t="s">
        <v>20930</v>
      </c>
      <c r="E3474" t="s">
        <v>20928</v>
      </c>
      <c r="F3474" t="s">
        <v>38180</v>
      </c>
      <c r="G3474" t="s">
        <v>38316</v>
      </c>
    </row>
    <row r="3475" spans="1:7" ht="15" customHeight="1">
      <c r="A3475" t="s">
        <v>5509</v>
      </c>
      <c r="B3475" t="s">
        <v>6117</v>
      </c>
      <c r="C3475" t="s">
        <v>1663</v>
      </c>
      <c r="D3475" t="s">
        <v>6119</v>
      </c>
      <c r="E3475" t="s">
        <v>37970</v>
      </c>
      <c r="F3475" t="s">
        <v>38250</v>
      </c>
      <c r="G3475" t="s">
        <v>38312</v>
      </c>
    </row>
    <row r="3476" spans="1:7" ht="15" customHeight="1">
      <c r="A3476" t="s">
        <v>5475</v>
      </c>
      <c r="B3476" t="s">
        <v>5476</v>
      </c>
      <c r="C3476" t="s">
        <v>1663</v>
      </c>
      <c r="D3476" t="s">
        <v>5478</v>
      </c>
      <c r="E3476" t="s">
        <v>37955</v>
      </c>
      <c r="F3476" t="s">
        <v>38250</v>
      </c>
      <c r="G3476" t="s">
        <v>38312</v>
      </c>
    </row>
    <row r="3477" spans="1:7" ht="15" customHeight="1">
      <c r="A3477" t="s">
        <v>3176</v>
      </c>
      <c r="B3477" t="s">
        <v>5764</v>
      </c>
      <c r="C3477" t="s">
        <v>1663</v>
      </c>
      <c r="D3477" t="s">
        <v>5765</v>
      </c>
      <c r="E3477" t="s">
        <v>38106</v>
      </c>
      <c r="F3477" t="s">
        <v>38250</v>
      </c>
      <c r="G3477" t="s">
        <v>38312</v>
      </c>
    </row>
    <row r="3478" spans="1:7" ht="15" customHeight="1">
      <c r="A3478" t="s">
        <v>3976</v>
      </c>
      <c r="B3478" t="s">
        <v>5654</v>
      </c>
      <c r="C3478" t="s">
        <v>1663</v>
      </c>
      <c r="D3478" t="s">
        <v>5655</v>
      </c>
      <c r="E3478" t="s">
        <v>38046</v>
      </c>
      <c r="F3478" t="s">
        <v>38250</v>
      </c>
      <c r="G3478" t="s">
        <v>38312</v>
      </c>
    </row>
    <row r="3479" spans="1:7" ht="15" customHeight="1">
      <c r="A3479" t="s">
        <v>5168</v>
      </c>
      <c r="B3479" t="s">
        <v>21480</v>
      </c>
      <c r="C3479" t="s">
        <v>1663</v>
      </c>
      <c r="D3479" t="s">
        <v>21481</v>
      </c>
      <c r="E3479" t="s">
        <v>21479</v>
      </c>
      <c r="F3479" t="s">
        <v>38180</v>
      </c>
      <c r="G3479" t="s">
        <v>38309</v>
      </c>
    </row>
    <row r="3480" spans="1:7" ht="15" customHeight="1">
      <c r="A3480" t="s">
        <v>5617</v>
      </c>
      <c r="B3480" t="s">
        <v>5618</v>
      </c>
      <c r="C3480" t="s">
        <v>1663</v>
      </c>
      <c r="D3480" t="s">
        <v>5620</v>
      </c>
      <c r="E3480" t="s">
        <v>38030</v>
      </c>
      <c r="F3480" t="s">
        <v>38250</v>
      </c>
      <c r="G3480" t="s">
        <v>38312</v>
      </c>
    </row>
    <row r="3481" spans="1:7" ht="15" customHeight="1">
      <c r="A3481" t="s">
        <v>7570</v>
      </c>
      <c r="B3481" t="s">
        <v>20460</v>
      </c>
      <c r="C3481" t="s">
        <v>1663</v>
      </c>
      <c r="D3481" t="s">
        <v>20461</v>
      </c>
      <c r="E3481" t="s">
        <v>20459</v>
      </c>
      <c r="F3481" t="s">
        <v>38180</v>
      </c>
      <c r="G3481" t="s">
        <v>38316</v>
      </c>
    </row>
    <row r="3482" spans="1:7" ht="15" customHeight="1">
      <c r="A3482" t="s">
        <v>5769</v>
      </c>
      <c r="B3482" t="s">
        <v>5770</v>
      </c>
      <c r="C3482" t="s">
        <v>1663</v>
      </c>
      <c r="D3482" t="s">
        <v>5772</v>
      </c>
      <c r="F3482" t="s">
        <v>38250</v>
      </c>
      <c r="G3482" t="s">
        <v>38312</v>
      </c>
    </row>
    <row r="3483" spans="1:7" ht="15" customHeight="1">
      <c r="A3483" t="s">
        <v>3778</v>
      </c>
      <c r="B3483" t="s">
        <v>5683</v>
      </c>
      <c r="C3483" t="s">
        <v>1663</v>
      </c>
      <c r="D3483" t="s">
        <v>5685</v>
      </c>
      <c r="E3483" t="s">
        <v>38068</v>
      </c>
      <c r="F3483" t="s">
        <v>38250</v>
      </c>
      <c r="G3483" t="s">
        <v>38312</v>
      </c>
    </row>
    <row r="3484" spans="1:7" ht="15" customHeight="1">
      <c r="A3484" t="s">
        <v>5629</v>
      </c>
      <c r="B3484" t="s">
        <v>5630</v>
      </c>
      <c r="C3484" t="s">
        <v>1663</v>
      </c>
      <c r="D3484" t="s">
        <v>5631</v>
      </c>
      <c r="E3484" t="s">
        <v>38033</v>
      </c>
      <c r="F3484" t="s">
        <v>38250</v>
      </c>
      <c r="G3484" t="s">
        <v>38312</v>
      </c>
    </row>
    <row r="3485" spans="1:7" ht="15" customHeight="1">
      <c r="A3485" t="s">
        <v>3976</v>
      </c>
      <c r="B3485" t="s">
        <v>3977</v>
      </c>
      <c r="C3485" t="s">
        <v>1663</v>
      </c>
      <c r="D3485" t="s">
        <v>3978</v>
      </c>
      <c r="E3485" t="s">
        <v>3975</v>
      </c>
      <c r="F3485" t="s">
        <v>38349</v>
      </c>
      <c r="G3485" t="s">
        <v>38312</v>
      </c>
    </row>
    <row r="3486" spans="1:7" ht="15" customHeight="1">
      <c r="A3486" t="s">
        <v>2267</v>
      </c>
      <c r="B3486" t="s">
        <v>3977</v>
      </c>
      <c r="C3486" t="s">
        <v>1663</v>
      </c>
      <c r="D3486" t="s">
        <v>5855</v>
      </c>
      <c r="E3486" t="s">
        <v>38152</v>
      </c>
      <c r="F3486" t="s">
        <v>38250</v>
      </c>
      <c r="G3486" t="s">
        <v>38312</v>
      </c>
    </row>
    <row r="3487" spans="1:7" ht="15" customHeight="1">
      <c r="A3487" t="s">
        <v>5883</v>
      </c>
      <c r="B3487" t="s">
        <v>5884</v>
      </c>
      <c r="C3487" t="s">
        <v>1663</v>
      </c>
      <c r="D3487" t="s">
        <v>5886</v>
      </c>
      <c r="E3487" t="s">
        <v>38166</v>
      </c>
      <c r="F3487" t="s">
        <v>38250</v>
      </c>
      <c r="G3487" t="s">
        <v>38312</v>
      </c>
    </row>
    <row r="3488" spans="1:7" ht="15" customHeight="1">
      <c r="A3488" t="s">
        <v>20054</v>
      </c>
      <c r="B3488" t="s">
        <v>21319</v>
      </c>
      <c r="C3488" t="s">
        <v>1663</v>
      </c>
      <c r="D3488" t="s">
        <v>21320</v>
      </c>
      <c r="E3488" t="s">
        <v>21318</v>
      </c>
      <c r="F3488" t="s">
        <v>38180</v>
      </c>
      <c r="G3488" t="s">
        <v>38316</v>
      </c>
    </row>
    <row r="3489" spans="1:7" ht="15" customHeight="1">
      <c r="A3489" t="s">
        <v>13295</v>
      </c>
      <c r="B3489" t="s">
        <v>21423</v>
      </c>
      <c r="C3489" t="s">
        <v>1663</v>
      </c>
      <c r="D3489" t="s">
        <v>21424</v>
      </c>
      <c r="E3489" t="s">
        <v>21422</v>
      </c>
      <c r="F3489" t="s">
        <v>38180</v>
      </c>
      <c r="G3489" t="s">
        <v>38316</v>
      </c>
    </row>
    <row r="3490" spans="1:7" ht="15" customHeight="1">
      <c r="A3490" t="s">
        <v>3755</v>
      </c>
      <c r="B3490" t="s">
        <v>3756</v>
      </c>
      <c r="C3490" t="s">
        <v>1663</v>
      </c>
      <c r="D3490" t="s">
        <v>3758</v>
      </c>
      <c r="E3490" t="s">
        <v>3754</v>
      </c>
      <c r="F3490" t="s">
        <v>38349</v>
      </c>
      <c r="G3490" t="s">
        <v>38312</v>
      </c>
    </row>
    <row r="3491" spans="1:7" ht="15" customHeight="1">
      <c r="A3491" t="s">
        <v>2896</v>
      </c>
      <c r="B3491" t="s">
        <v>5486</v>
      </c>
      <c r="C3491" t="s">
        <v>1663</v>
      </c>
      <c r="D3491" t="s">
        <v>5488</v>
      </c>
      <c r="E3491" t="s">
        <v>37963</v>
      </c>
      <c r="F3491" t="s">
        <v>38250</v>
      </c>
      <c r="G3491" t="s">
        <v>38312</v>
      </c>
    </row>
    <row r="3492" spans="1:7" ht="15" customHeight="1">
      <c r="A3492" t="s">
        <v>5816</v>
      </c>
      <c r="B3492" t="s">
        <v>5817</v>
      </c>
      <c r="C3492" t="s">
        <v>1663</v>
      </c>
      <c r="D3492" t="s">
        <v>5819</v>
      </c>
      <c r="E3492" t="s">
        <v>38132</v>
      </c>
      <c r="F3492" t="s">
        <v>38250</v>
      </c>
      <c r="G3492" t="s">
        <v>38312</v>
      </c>
    </row>
    <row r="3493" spans="1:7" ht="15" customHeight="1">
      <c r="A3493" t="s">
        <v>5755</v>
      </c>
      <c r="B3493" t="s">
        <v>5756</v>
      </c>
      <c r="C3493" t="s">
        <v>1663</v>
      </c>
      <c r="D3493" t="s">
        <v>5758</v>
      </c>
      <c r="E3493" t="s">
        <v>38096</v>
      </c>
      <c r="F3493" t="s">
        <v>38250</v>
      </c>
      <c r="G3493" t="s">
        <v>38312</v>
      </c>
    </row>
    <row r="3494" spans="1:7" ht="15" customHeight="1">
      <c r="A3494" t="s">
        <v>5859</v>
      </c>
      <c r="B3494" t="s">
        <v>5860</v>
      </c>
      <c r="C3494" t="s">
        <v>1663</v>
      </c>
      <c r="D3494" t="s">
        <v>5862</v>
      </c>
      <c r="E3494" t="s">
        <v>38154</v>
      </c>
      <c r="F3494" t="s">
        <v>38250</v>
      </c>
      <c r="G3494" t="s">
        <v>38312</v>
      </c>
    </row>
    <row r="3495" spans="1:7" ht="15" customHeight="1">
      <c r="A3495" t="s">
        <v>2695</v>
      </c>
      <c r="B3495" t="s">
        <v>5822</v>
      </c>
      <c r="C3495" t="s">
        <v>1663</v>
      </c>
      <c r="D3495" t="s">
        <v>5824</v>
      </c>
      <c r="E3495" t="s">
        <v>38137</v>
      </c>
      <c r="F3495" t="s">
        <v>38250</v>
      </c>
      <c r="G3495" t="s">
        <v>38312</v>
      </c>
    </row>
    <row r="3496" spans="1:7" ht="15" customHeight="1">
      <c r="A3496" t="s">
        <v>5739</v>
      </c>
      <c r="B3496" t="s">
        <v>5740</v>
      </c>
      <c r="C3496" t="s">
        <v>1663</v>
      </c>
      <c r="D3496" t="s">
        <v>5742</v>
      </c>
      <c r="E3496" t="s">
        <v>38087</v>
      </c>
      <c r="F3496" t="s">
        <v>38250</v>
      </c>
      <c r="G3496" t="s">
        <v>38312</v>
      </c>
    </row>
    <row r="3497" spans="1:7" ht="15" customHeight="1">
      <c r="A3497" t="s">
        <v>6066</v>
      </c>
      <c r="B3497" t="s">
        <v>6067</v>
      </c>
      <c r="C3497" t="s">
        <v>1663</v>
      </c>
      <c r="D3497" t="s">
        <v>6068</v>
      </c>
      <c r="E3497" t="s">
        <v>38091</v>
      </c>
      <c r="F3497" t="s">
        <v>38250</v>
      </c>
      <c r="G3497" t="s">
        <v>38312</v>
      </c>
    </row>
    <row r="3498" spans="1:7" ht="15" customHeight="1">
      <c r="A3498" t="s">
        <v>5665</v>
      </c>
      <c r="B3498" t="s">
        <v>5666</v>
      </c>
      <c r="C3498" t="s">
        <v>1663</v>
      </c>
      <c r="D3498" t="s">
        <v>5668</v>
      </c>
      <c r="E3498" t="s">
        <v>38053</v>
      </c>
      <c r="F3498" t="s">
        <v>38250</v>
      </c>
      <c r="G3498" t="s">
        <v>38312</v>
      </c>
    </row>
    <row r="3499" spans="1:7" ht="15" customHeight="1">
      <c r="A3499" t="s">
        <v>5972</v>
      </c>
      <c r="B3499" t="s">
        <v>22079</v>
      </c>
      <c r="C3499" t="s">
        <v>1663</v>
      </c>
      <c r="D3499" t="s">
        <v>22081</v>
      </c>
      <c r="E3499" t="s">
        <v>38098</v>
      </c>
      <c r="F3499" t="s">
        <v>38250</v>
      </c>
      <c r="G3499" t="s">
        <v>38315</v>
      </c>
    </row>
    <row r="3500" spans="1:7" ht="15" customHeight="1">
      <c r="A3500" t="s">
        <v>2061</v>
      </c>
      <c r="B3500" t="s">
        <v>5675</v>
      </c>
      <c r="C3500" t="s">
        <v>1663</v>
      </c>
      <c r="D3500" t="s">
        <v>5677</v>
      </c>
      <c r="E3500" t="s">
        <v>38057</v>
      </c>
      <c r="F3500" t="s">
        <v>38250</v>
      </c>
      <c r="G3500" t="s">
        <v>38312</v>
      </c>
    </row>
    <row r="3501" spans="1:7" ht="15" customHeight="1">
      <c r="A3501" t="s">
        <v>5490</v>
      </c>
      <c r="B3501" t="s">
        <v>5491</v>
      </c>
      <c r="C3501" t="s">
        <v>1663</v>
      </c>
      <c r="D3501" t="s">
        <v>5493</v>
      </c>
      <c r="E3501" t="s">
        <v>37971</v>
      </c>
      <c r="F3501" t="s">
        <v>38250</v>
      </c>
      <c r="G3501" t="s">
        <v>38312</v>
      </c>
    </row>
    <row r="3502" spans="1:7" ht="15" customHeight="1">
      <c r="A3502" t="s">
        <v>21119</v>
      </c>
      <c r="B3502" t="s">
        <v>21120</v>
      </c>
      <c r="C3502" t="s">
        <v>1663</v>
      </c>
      <c r="D3502" t="s">
        <v>21121</v>
      </c>
      <c r="E3502" t="s">
        <v>21118</v>
      </c>
      <c r="F3502" t="s">
        <v>38180</v>
      </c>
      <c r="G3502" t="s">
        <v>38316</v>
      </c>
    </row>
    <row r="3503" spans="1:7" ht="15" customHeight="1">
      <c r="A3503" t="s">
        <v>5716</v>
      </c>
      <c r="B3503" t="s">
        <v>5717</v>
      </c>
      <c r="C3503" t="s">
        <v>1663</v>
      </c>
      <c r="D3503" t="s">
        <v>5719</v>
      </c>
      <c r="E3503" t="s">
        <v>38080</v>
      </c>
      <c r="F3503" t="s">
        <v>38250</v>
      </c>
      <c r="G3503" t="s">
        <v>38312</v>
      </c>
    </row>
    <row r="3504" spans="1:7" ht="15" customHeight="1">
      <c r="A3504" t="s">
        <v>4371</v>
      </c>
      <c r="B3504" t="s">
        <v>5592</v>
      </c>
      <c r="C3504" t="s">
        <v>1663</v>
      </c>
      <c r="D3504" t="s">
        <v>5594</v>
      </c>
      <c r="E3504" t="s">
        <v>38010</v>
      </c>
      <c r="F3504" t="s">
        <v>38250</v>
      </c>
      <c r="G3504" t="s">
        <v>38312</v>
      </c>
    </row>
    <row r="3505" spans="1:7" ht="15" customHeight="1">
      <c r="A3505" t="s">
        <v>2940</v>
      </c>
      <c r="B3505" t="s">
        <v>5810</v>
      </c>
      <c r="C3505" t="s">
        <v>1663</v>
      </c>
      <c r="D3505" t="s">
        <v>5812</v>
      </c>
      <c r="E3505" t="s">
        <v>38129</v>
      </c>
      <c r="F3505" t="s">
        <v>38250</v>
      </c>
      <c r="G3505" t="s">
        <v>38312</v>
      </c>
    </row>
    <row r="3506" spans="1:7" ht="15" customHeight="1">
      <c r="A3506" t="s">
        <v>5513</v>
      </c>
      <c r="B3506" t="s">
        <v>4695</v>
      </c>
      <c r="C3506" t="s">
        <v>1663</v>
      </c>
      <c r="D3506" t="s">
        <v>5515</v>
      </c>
      <c r="E3506" t="s">
        <v>37972</v>
      </c>
      <c r="F3506" t="s">
        <v>38250</v>
      </c>
      <c r="G3506" t="s">
        <v>38312</v>
      </c>
    </row>
    <row r="3507" spans="1:7" ht="15" customHeight="1">
      <c r="A3507" t="s">
        <v>20444</v>
      </c>
      <c r="B3507" t="s">
        <v>4695</v>
      </c>
      <c r="C3507" t="s">
        <v>1663</v>
      </c>
      <c r="D3507" t="s">
        <v>20445</v>
      </c>
      <c r="E3507" t="s">
        <v>20443</v>
      </c>
      <c r="F3507" t="s">
        <v>38180</v>
      </c>
      <c r="G3507" t="s">
        <v>38316</v>
      </c>
    </row>
    <row r="3508" spans="1:7" ht="15" customHeight="1">
      <c r="A3508" t="s">
        <v>5490</v>
      </c>
      <c r="B3508" t="s">
        <v>5494</v>
      </c>
      <c r="C3508" t="s">
        <v>1663</v>
      </c>
      <c r="D3508" t="s">
        <v>5496</v>
      </c>
      <c r="E3508" t="s">
        <v>37964</v>
      </c>
      <c r="F3508" t="s">
        <v>38250</v>
      </c>
      <c r="G3508" t="s">
        <v>38312</v>
      </c>
    </row>
    <row r="3509" spans="1:7" ht="15" customHeight="1">
      <c r="A3509" t="s">
        <v>3013</v>
      </c>
      <c r="B3509" t="s">
        <v>5799</v>
      </c>
      <c r="C3509" t="s">
        <v>1663</v>
      </c>
      <c r="D3509" t="s">
        <v>5801</v>
      </c>
      <c r="E3509" t="s">
        <v>38125</v>
      </c>
      <c r="F3509" t="s">
        <v>38250</v>
      </c>
      <c r="G3509" t="s">
        <v>38312</v>
      </c>
    </row>
    <row r="3510" spans="1:7" ht="15" customHeight="1">
      <c r="A3510" t="s">
        <v>21036</v>
      </c>
      <c r="B3510" t="s">
        <v>8923</v>
      </c>
      <c r="C3510" t="s">
        <v>1663</v>
      </c>
      <c r="D3510" t="s">
        <v>21037</v>
      </c>
      <c r="E3510" t="s">
        <v>21035</v>
      </c>
      <c r="F3510" t="s">
        <v>38180</v>
      </c>
      <c r="G3510" t="s">
        <v>38316</v>
      </c>
    </row>
    <row r="3511" spans="1:7" ht="15" customHeight="1">
      <c r="A3511" t="s">
        <v>3773</v>
      </c>
      <c r="B3511" t="s">
        <v>3774</v>
      </c>
      <c r="C3511" t="s">
        <v>1663</v>
      </c>
      <c r="D3511" t="s">
        <v>3776</v>
      </c>
      <c r="E3511" t="s">
        <v>3772</v>
      </c>
      <c r="F3511" t="s">
        <v>38349</v>
      </c>
      <c r="G3511" t="s">
        <v>38312</v>
      </c>
    </row>
    <row r="3512" spans="1:7" ht="15" customHeight="1">
      <c r="A3512" t="s">
        <v>5378</v>
      </c>
      <c r="B3512" t="s">
        <v>6105</v>
      </c>
      <c r="C3512" t="s">
        <v>1663</v>
      </c>
      <c r="D3512" t="s">
        <v>6107</v>
      </c>
      <c r="E3512" t="s">
        <v>37956</v>
      </c>
      <c r="F3512" t="s">
        <v>38250</v>
      </c>
      <c r="G3512" t="s">
        <v>38312</v>
      </c>
    </row>
    <row r="3513" spans="1:7" ht="15" customHeight="1">
      <c r="A3513" t="s">
        <v>3712</v>
      </c>
      <c r="B3513" t="s">
        <v>3812</v>
      </c>
      <c r="C3513" t="s">
        <v>1663</v>
      </c>
      <c r="D3513" t="s">
        <v>20867</v>
      </c>
      <c r="E3513" t="s">
        <v>20866</v>
      </c>
      <c r="F3513" t="s">
        <v>38180</v>
      </c>
      <c r="G3513" t="s">
        <v>38316</v>
      </c>
    </row>
    <row r="3514" spans="1:7" ht="15" customHeight="1">
      <c r="A3514" t="s">
        <v>4025</v>
      </c>
      <c r="B3514" t="s">
        <v>6131</v>
      </c>
      <c r="C3514" t="s">
        <v>1663</v>
      </c>
      <c r="D3514" t="s">
        <v>6133</v>
      </c>
      <c r="E3514" t="s">
        <v>38044</v>
      </c>
      <c r="F3514" t="s">
        <v>38250</v>
      </c>
      <c r="G3514" t="s">
        <v>38312</v>
      </c>
    </row>
    <row r="3515" spans="1:7" ht="15" customHeight="1">
      <c r="A3515" t="s">
        <v>5781</v>
      </c>
      <c r="B3515" t="s">
        <v>5782</v>
      </c>
      <c r="C3515" t="s">
        <v>1663</v>
      </c>
      <c r="D3515" t="s">
        <v>5783</v>
      </c>
      <c r="E3515" t="s">
        <v>38115</v>
      </c>
      <c r="F3515" t="s">
        <v>38250</v>
      </c>
      <c r="G3515" t="s">
        <v>38312</v>
      </c>
    </row>
    <row r="3516" spans="1:7" ht="15" customHeight="1">
      <c r="A3516" t="s">
        <v>4997</v>
      </c>
      <c r="B3516" t="s">
        <v>6114</v>
      </c>
      <c r="C3516" t="s">
        <v>1663</v>
      </c>
      <c r="D3516" t="s">
        <v>6116</v>
      </c>
      <c r="E3516" t="s">
        <v>37959</v>
      </c>
      <c r="F3516" t="s">
        <v>38250</v>
      </c>
      <c r="G3516" t="s">
        <v>38312</v>
      </c>
    </row>
    <row r="3517" spans="1:7" ht="15" customHeight="1">
      <c r="A3517" t="s">
        <v>5669</v>
      </c>
      <c r="B3517" t="s">
        <v>5670</v>
      </c>
      <c r="C3517" t="s">
        <v>1663</v>
      </c>
      <c r="D3517" t="s">
        <v>5671</v>
      </c>
      <c r="E3517" t="s">
        <v>38054</v>
      </c>
      <c r="F3517" t="s">
        <v>38250</v>
      </c>
      <c r="G3517" t="s">
        <v>38312</v>
      </c>
    </row>
    <row r="3518" spans="1:7" ht="15" customHeight="1">
      <c r="A3518" t="s">
        <v>4987</v>
      </c>
      <c r="B3518" t="s">
        <v>5504</v>
      </c>
      <c r="C3518" t="s">
        <v>1663</v>
      </c>
      <c r="D3518" t="s">
        <v>5505</v>
      </c>
      <c r="E3518" t="s">
        <v>38145</v>
      </c>
      <c r="F3518" t="s">
        <v>38250</v>
      </c>
      <c r="G3518" t="s">
        <v>38312</v>
      </c>
    </row>
    <row r="3519" spans="1:7" ht="15" customHeight="1">
      <c r="A3519" t="s">
        <v>8748</v>
      </c>
      <c r="B3519" t="s">
        <v>21659</v>
      </c>
      <c r="C3519" t="s">
        <v>1663</v>
      </c>
      <c r="D3519" t="s">
        <v>21660</v>
      </c>
      <c r="E3519" t="s">
        <v>21658</v>
      </c>
      <c r="F3519" t="s">
        <v>38180</v>
      </c>
      <c r="G3519" t="s">
        <v>38309</v>
      </c>
    </row>
    <row r="3520" spans="1:7" ht="15" customHeight="1">
      <c r="A3520" t="s">
        <v>4386</v>
      </c>
      <c r="B3520" t="s">
        <v>5589</v>
      </c>
      <c r="C3520" t="s">
        <v>1663</v>
      </c>
      <c r="D3520" t="s">
        <v>5591</v>
      </c>
      <c r="E3520" t="s">
        <v>38009</v>
      </c>
      <c r="F3520" t="s">
        <v>38250</v>
      </c>
      <c r="G3520" t="s">
        <v>38312</v>
      </c>
    </row>
    <row r="3521" spans="1:7" ht="15" customHeight="1">
      <c r="A3521" t="s">
        <v>13385</v>
      </c>
      <c r="B3521" t="s">
        <v>13139</v>
      </c>
      <c r="C3521" t="s">
        <v>1663</v>
      </c>
      <c r="D3521" t="s">
        <v>22004</v>
      </c>
      <c r="E3521" t="s">
        <v>38164</v>
      </c>
      <c r="F3521" t="s">
        <v>38250</v>
      </c>
      <c r="G3521" t="s">
        <v>38315</v>
      </c>
    </row>
    <row r="3522" spans="1:7" ht="15" customHeight="1">
      <c r="A3522" t="s">
        <v>2088</v>
      </c>
      <c r="B3522" t="s">
        <v>2089</v>
      </c>
      <c r="C3522" t="s">
        <v>1663</v>
      </c>
      <c r="D3522" t="s">
        <v>2092</v>
      </c>
      <c r="E3522" t="s">
        <v>2087</v>
      </c>
      <c r="F3522" t="s">
        <v>38349</v>
      </c>
      <c r="G3522" t="s">
        <v>38312</v>
      </c>
    </row>
    <row r="3523" spans="1:7" ht="15" customHeight="1">
      <c r="A3523" t="s">
        <v>2790</v>
      </c>
      <c r="B3523" t="s">
        <v>5644</v>
      </c>
      <c r="C3523" t="s">
        <v>1663</v>
      </c>
      <c r="D3523" t="s">
        <v>5646</v>
      </c>
      <c r="E3523" t="s">
        <v>38041</v>
      </c>
      <c r="F3523" t="s">
        <v>38250</v>
      </c>
      <c r="G3523" t="s">
        <v>38312</v>
      </c>
    </row>
    <row r="3524" spans="1:7" ht="15" customHeight="1">
      <c r="A3524" t="s">
        <v>5795</v>
      </c>
      <c r="B3524" t="s">
        <v>5796</v>
      </c>
      <c r="C3524" t="s">
        <v>1663</v>
      </c>
      <c r="D3524" t="s">
        <v>5798</v>
      </c>
      <c r="E3524" t="s">
        <v>38124</v>
      </c>
      <c r="F3524" t="s">
        <v>38250</v>
      </c>
      <c r="G3524" t="s">
        <v>38312</v>
      </c>
    </row>
    <row r="3525" spans="1:7" ht="15" customHeight="1">
      <c r="A3525" t="s">
        <v>6445</v>
      </c>
      <c r="B3525" t="s">
        <v>6446</v>
      </c>
      <c r="C3525" t="s">
        <v>1663</v>
      </c>
      <c r="D3525" t="s">
        <v>6448</v>
      </c>
      <c r="E3525" t="s">
        <v>37996</v>
      </c>
      <c r="F3525" t="s">
        <v>38250</v>
      </c>
      <c r="G3525" t="s">
        <v>38312</v>
      </c>
    </row>
    <row r="3526" spans="1:7" ht="15" customHeight="1">
      <c r="A3526" t="s">
        <v>5791</v>
      </c>
      <c r="B3526" t="s">
        <v>5792</v>
      </c>
      <c r="C3526" t="s">
        <v>1663</v>
      </c>
      <c r="D3526" t="s">
        <v>5794</v>
      </c>
      <c r="E3526" t="s">
        <v>38122</v>
      </c>
      <c r="F3526" t="s">
        <v>38250</v>
      </c>
      <c r="G3526" t="s">
        <v>38312</v>
      </c>
    </row>
    <row r="3527" spans="1:7" ht="15" customHeight="1">
      <c r="A3527" t="s">
        <v>5535</v>
      </c>
      <c r="B3527" t="s">
        <v>20332</v>
      </c>
      <c r="C3527" t="s">
        <v>1663</v>
      </c>
      <c r="D3527" t="s">
        <v>20333</v>
      </c>
      <c r="E3527" t="s">
        <v>20331</v>
      </c>
      <c r="F3527" t="s">
        <v>38180</v>
      </c>
      <c r="G3527" t="s">
        <v>38316</v>
      </c>
    </row>
    <row r="3528" spans="1:7" ht="15" customHeight="1">
      <c r="A3528" t="s">
        <v>5389</v>
      </c>
      <c r="B3528" t="s">
        <v>5497</v>
      </c>
      <c r="C3528" t="s">
        <v>1663</v>
      </c>
      <c r="D3528" t="s">
        <v>5498</v>
      </c>
      <c r="E3528" t="s">
        <v>37966</v>
      </c>
      <c r="F3528" t="s">
        <v>38250</v>
      </c>
      <c r="G3528" t="s">
        <v>38312</v>
      </c>
    </row>
    <row r="3529" spans="1:7" ht="15" customHeight="1">
      <c r="A3529" t="s">
        <v>4670</v>
      </c>
      <c r="B3529" t="s">
        <v>20368</v>
      </c>
      <c r="C3529" t="s">
        <v>1663</v>
      </c>
      <c r="D3529" t="s">
        <v>20369</v>
      </c>
      <c r="E3529" t="s">
        <v>20367</v>
      </c>
      <c r="F3529" t="s">
        <v>38180</v>
      </c>
      <c r="G3529" t="s">
        <v>38316</v>
      </c>
    </row>
    <row r="3530" spans="1:7" ht="15" customHeight="1">
      <c r="A3530" t="s">
        <v>5168</v>
      </c>
      <c r="B3530" t="s">
        <v>6108</v>
      </c>
      <c r="C3530" t="s">
        <v>1663</v>
      </c>
      <c r="D3530" t="s">
        <v>6110</v>
      </c>
      <c r="E3530" t="s">
        <v>37961</v>
      </c>
      <c r="F3530" t="s">
        <v>38250</v>
      </c>
      <c r="G3530" t="s">
        <v>38312</v>
      </c>
    </row>
    <row r="3531" spans="1:7" ht="15" customHeight="1">
      <c r="A3531" t="s">
        <v>5863</v>
      </c>
      <c r="B3531" t="s">
        <v>5864</v>
      </c>
      <c r="C3531" t="s">
        <v>1663</v>
      </c>
      <c r="D3531" t="s">
        <v>5866</v>
      </c>
      <c r="E3531" t="s">
        <v>38155</v>
      </c>
      <c r="F3531" t="s">
        <v>38250</v>
      </c>
      <c r="G3531" t="s">
        <v>38312</v>
      </c>
    </row>
    <row r="3532" spans="1:7" ht="15" customHeight="1">
      <c r="A3532" t="s">
        <v>5479</v>
      </c>
      <c r="B3532" t="s">
        <v>5480</v>
      </c>
      <c r="C3532" t="s">
        <v>1663</v>
      </c>
      <c r="D3532" t="s">
        <v>5482</v>
      </c>
      <c r="E3532" t="s">
        <v>37957</v>
      </c>
      <c r="F3532" t="s">
        <v>38250</v>
      </c>
      <c r="G3532" t="s">
        <v>38312</v>
      </c>
    </row>
    <row r="3533" spans="1:7" ht="15" customHeight="1">
      <c r="A3533" t="s">
        <v>2267</v>
      </c>
      <c r="B3533" t="s">
        <v>5856</v>
      </c>
      <c r="C3533" t="s">
        <v>1663</v>
      </c>
      <c r="D3533" t="s">
        <v>5858</v>
      </c>
      <c r="E3533" t="s">
        <v>38153</v>
      </c>
      <c r="F3533" t="s">
        <v>38250</v>
      </c>
      <c r="G3533" t="s">
        <v>38312</v>
      </c>
    </row>
    <row r="3534" spans="1:7" ht="15" customHeight="1">
      <c r="A3534" t="s">
        <v>5867</v>
      </c>
      <c r="B3534" t="s">
        <v>5868</v>
      </c>
      <c r="C3534" t="s">
        <v>1663</v>
      </c>
      <c r="D3534" t="s">
        <v>5870</v>
      </c>
      <c r="E3534" t="s">
        <v>38157</v>
      </c>
      <c r="F3534" t="s">
        <v>38250</v>
      </c>
      <c r="G3534" t="s">
        <v>38312</v>
      </c>
    </row>
    <row r="3535" spans="1:7" ht="15" customHeight="1">
      <c r="A3535" t="s">
        <v>5773</v>
      </c>
      <c r="B3535" t="s">
        <v>5774</v>
      </c>
      <c r="C3535" t="s">
        <v>1663</v>
      </c>
      <c r="D3535" t="s">
        <v>5776</v>
      </c>
      <c r="E3535" t="s">
        <v>38113</v>
      </c>
      <c r="F3535" t="s">
        <v>38250</v>
      </c>
      <c r="G3535" t="s">
        <v>38312</v>
      </c>
    </row>
    <row r="3536" spans="1:7" ht="15" customHeight="1">
      <c r="A3536" t="s">
        <v>2267</v>
      </c>
      <c r="B3536" t="s">
        <v>2743</v>
      </c>
      <c r="C3536" t="s">
        <v>1663</v>
      </c>
      <c r="D3536" t="s">
        <v>21362</v>
      </c>
      <c r="E3536" t="s">
        <v>21361</v>
      </c>
      <c r="F3536" t="s">
        <v>38180</v>
      </c>
      <c r="G3536" t="s">
        <v>38316</v>
      </c>
    </row>
    <row r="3537" spans="1:7" ht="15" customHeight="1">
      <c r="A3537" t="s">
        <v>21829</v>
      </c>
      <c r="B3537" t="s">
        <v>2208</v>
      </c>
      <c r="C3537" t="s">
        <v>1663</v>
      </c>
      <c r="D3537" t="s">
        <v>21830</v>
      </c>
      <c r="E3537" t="s">
        <v>21828</v>
      </c>
      <c r="F3537" t="s">
        <v>38180</v>
      </c>
      <c r="G3537" t="s">
        <v>38309</v>
      </c>
    </row>
    <row r="3538" spans="1:7" ht="15" customHeight="1">
      <c r="A3538" t="s">
        <v>20271</v>
      </c>
      <c r="B3538" t="s">
        <v>20272</v>
      </c>
      <c r="C3538" t="s">
        <v>1663</v>
      </c>
      <c r="D3538" t="s">
        <v>20273</v>
      </c>
      <c r="E3538" t="s">
        <v>20270</v>
      </c>
      <c r="F3538" t="s">
        <v>38180</v>
      </c>
      <c r="G3538" t="s">
        <v>38316</v>
      </c>
    </row>
    <row r="3539" spans="1:7" ht="15" customHeight="1">
      <c r="A3539" t="s">
        <v>6120</v>
      </c>
      <c r="B3539" t="s">
        <v>6121</v>
      </c>
      <c r="C3539" t="s">
        <v>1663</v>
      </c>
      <c r="D3539" t="s">
        <v>6123</v>
      </c>
      <c r="E3539" t="s">
        <v>37991</v>
      </c>
      <c r="F3539" t="s">
        <v>38250</v>
      </c>
      <c r="G3539" t="s">
        <v>38312</v>
      </c>
    </row>
    <row r="3540" spans="1:7" ht="15" customHeight="1">
      <c r="A3540" t="s">
        <v>5656</v>
      </c>
      <c r="B3540" t="s">
        <v>5657</v>
      </c>
      <c r="C3540" t="s">
        <v>1663</v>
      </c>
      <c r="D3540" t="s">
        <v>5658</v>
      </c>
      <c r="E3540" t="s">
        <v>38047</v>
      </c>
      <c r="F3540" t="s">
        <v>38250</v>
      </c>
      <c r="G3540" t="s">
        <v>38312</v>
      </c>
    </row>
    <row r="3541" spans="1:7" ht="15" customHeight="1">
      <c r="A3541" t="s">
        <v>20262</v>
      </c>
      <c r="B3541" t="s">
        <v>20263</v>
      </c>
      <c r="C3541" t="s">
        <v>1663</v>
      </c>
      <c r="D3541" t="s">
        <v>20264</v>
      </c>
      <c r="E3541" t="s">
        <v>20261</v>
      </c>
      <c r="F3541" t="s">
        <v>38180</v>
      </c>
      <c r="G3541" t="s">
        <v>38316</v>
      </c>
    </row>
    <row r="3542" spans="1:7" ht="15" customHeight="1">
      <c r="A3542" t="s">
        <v>21486</v>
      </c>
      <c r="B3542" t="s">
        <v>19071</v>
      </c>
      <c r="C3542" t="s">
        <v>1663</v>
      </c>
      <c r="D3542" t="s">
        <v>21487</v>
      </c>
      <c r="E3542" t="s">
        <v>21485</v>
      </c>
      <c r="F3542" t="s">
        <v>38180</v>
      </c>
      <c r="G3542" t="s">
        <v>38309</v>
      </c>
    </row>
    <row r="3543" spans="1:7" ht="15" customHeight="1">
      <c r="A3543" t="s">
        <v>2700</v>
      </c>
      <c r="B3543" t="s">
        <v>21209</v>
      </c>
      <c r="C3543" t="s">
        <v>1663</v>
      </c>
      <c r="D3543" t="s">
        <v>21210</v>
      </c>
      <c r="E3543" t="s">
        <v>21208</v>
      </c>
      <c r="F3543" t="s">
        <v>38180</v>
      </c>
      <c r="G3543" t="s">
        <v>38316</v>
      </c>
    </row>
    <row r="3544" spans="1:7" ht="15" customHeight="1">
      <c r="A3544" t="s">
        <v>4519</v>
      </c>
      <c r="B3544" t="s">
        <v>5579</v>
      </c>
      <c r="C3544" t="s">
        <v>1663</v>
      </c>
      <c r="D3544" t="s">
        <v>5580</v>
      </c>
      <c r="E3544" t="s">
        <v>38000</v>
      </c>
      <c r="F3544" t="s">
        <v>38250</v>
      </c>
      <c r="G3544" t="s">
        <v>38312</v>
      </c>
    </row>
    <row r="3545" spans="1:7" ht="15" customHeight="1">
      <c r="A3545" t="s">
        <v>5168</v>
      </c>
      <c r="B3545" t="s">
        <v>21483</v>
      </c>
      <c r="C3545" t="s">
        <v>1663</v>
      </c>
      <c r="D3545" t="s">
        <v>21484</v>
      </c>
      <c r="E3545" t="s">
        <v>21482</v>
      </c>
      <c r="F3545" t="s">
        <v>38180</v>
      </c>
      <c r="G3545" t="s">
        <v>38309</v>
      </c>
    </row>
    <row r="3546" spans="1:7" ht="15" customHeight="1">
      <c r="A3546" t="s">
        <v>21455</v>
      </c>
      <c r="B3546" t="s">
        <v>12376</v>
      </c>
      <c r="C3546" t="s">
        <v>1663</v>
      </c>
      <c r="D3546" t="s">
        <v>21456</v>
      </c>
      <c r="E3546" t="s">
        <v>21454</v>
      </c>
      <c r="F3546" t="s">
        <v>38180</v>
      </c>
      <c r="G3546" t="s">
        <v>38316</v>
      </c>
    </row>
    <row r="3547" spans="1:7" ht="15" customHeight="1">
      <c r="A3547" t="s">
        <v>3690</v>
      </c>
      <c r="B3547" t="s">
        <v>20879</v>
      </c>
      <c r="C3547" t="s">
        <v>1663</v>
      </c>
      <c r="D3547" t="s">
        <v>20880</v>
      </c>
      <c r="E3547" t="s">
        <v>20878</v>
      </c>
      <c r="F3547" t="s">
        <v>38180</v>
      </c>
      <c r="G3547" t="s">
        <v>38316</v>
      </c>
    </row>
    <row r="3548" spans="1:7" ht="15" customHeight="1">
      <c r="A3548" t="s">
        <v>2579</v>
      </c>
      <c r="B3548" t="s">
        <v>6213</v>
      </c>
      <c r="C3548" t="s">
        <v>1663</v>
      </c>
      <c r="D3548" t="s">
        <v>6215</v>
      </c>
      <c r="E3548" t="s">
        <v>38142</v>
      </c>
      <c r="F3548" t="s">
        <v>38250</v>
      </c>
      <c r="G3548" t="s">
        <v>38312</v>
      </c>
    </row>
    <row r="3549" spans="1:7" ht="15" customHeight="1">
      <c r="A3549" t="s">
        <v>3425</v>
      </c>
      <c r="B3549" t="s">
        <v>5746</v>
      </c>
      <c r="C3549" t="s">
        <v>1663</v>
      </c>
      <c r="D3549" t="s">
        <v>5747</v>
      </c>
      <c r="E3549" t="s">
        <v>38092</v>
      </c>
      <c r="F3549" t="s">
        <v>38250</v>
      </c>
      <c r="G3549" t="s">
        <v>38312</v>
      </c>
    </row>
    <row r="3550" spans="1:7" ht="15" customHeight="1">
      <c r="A3550" t="s">
        <v>9754</v>
      </c>
      <c r="B3550" t="s">
        <v>21999</v>
      </c>
      <c r="C3550" t="s">
        <v>1663</v>
      </c>
      <c r="D3550" t="s">
        <v>22001</v>
      </c>
      <c r="E3550" t="s">
        <v>38130</v>
      </c>
      <c r="F3550" t="s">
        <v>38250</v>
      </c>
      <c r="G3550" t="s">
        <v>38315</v>
      </c>
    </row>
    <row r="3551" spans="1:7" ht="15" customHeight="1">
      <c r="A3551" t="s">
        <v>2732</v>
      </c>
      <c r="B3551" t="s">
        <v>5820</v>
      </c>
      <c r="C3551" t="s">
        <v>1663</v>
      </c>
      <c r="D3551" t="s">
        <v>5821</v>
      </c>
      <c r="E3551" t="s">
        <v>38136</v>
      </c>
      <c r="F3551" t="s">
        <v>38250</v>
      </c>
      <c r="G3551" t="s">
        <v>38312</v>
      </c>
    </row>
    <row r="3552" spans="1:7" ht="15" customHeight="1">
      <c r="A3552" t="s">
        <v>2354</v>
      </c>
      <c r="B3552" t="s">
        <v>5848</v>
      </c>
      <c r="C3552" t="s">
        <v>1663</v>
      </c>
      <c r="D3552" t="s">
        <v>5850</v>
      </c>
      <c r="E3552" t="s">
        <v>38150</v>
      </c>
      <c r="F3552" t="s">
        <v>38250</v>
      </c>
      <c r="G3552" t="s">
        <v>38312</v>
      </c>
    </row>
    <row r="3553" spans="1:7" ht="15" customHeight="1">
      <c r="A3553" t="s">
        <v>3778</v>
      </c>
      <c r="B3553" t="s">
        <v>21151</v>
      </c>
      <c r="C3553" t="s">
        <v>1663</v>
      </c>
      <c r="D3553" t="s">
        <v>21749</v>
      </c>
      <c r="E3553" t="s">
        <v>21748</v>
      </c>
      <c r="F3553" t="s">
        <v>38180</v>
      </c>
      <c r="G3553" t="s">
        <v>38309</v>
      </c>
    </row>
    <row r="3554" spans="1:7" ht="15" customHeight="1">
      <c r="A3554" t="s">
        <v>5867</v>
      </c>
      <c r="B3554" t="s">
        <v>5871</v>
      </c>
      <c r="C3554" t="s">
        <v>1663</v>
      </c>
      <c r="D3554" t="s">
        <v>5872</v>
      </c>
      <c r="E3554" t="s">
        <v>38156</v>
      </c>
      <c r="F3554" t="s">
        <v>38250</v>
      </c>
      <c r="G3554" t="s">
        <v>38312</v>
      </c>
    </row>
    <row r="3555" spans="1:7" ht="15" customHeight="1">
      <c r="A3555" t="s">
        <v>5889</v>
      </c>
      <c r="B3555" t="s">
        <v>5890</v>
      </c>
      <c r="C3555" t="s">
        <v>1663</v>
      </c>
      <c r="D3555" t="s">
        <v>5892</v>
      </c>
      <c r="E3555" t="s">
        <v>38169</v>
      </c>
      <c r="F3555" t="s">
        <v>38250</v>
      </c>
      <c r="G3555" t="s">
        <v>38312</v>
      </c>
    </row>
    <row r="3556" spans="1:7" ht="15" customHeight="1">
      <c r="A3556" t="s">
        <v>21989</v>
      </c>
      <c r="B3556" t="s">
        <v>21990</v>
      </c>
      <c r="C3556" t="s">
        <v>1663</v>
      </c>
      <c r="D3556" t="s">
        <v>21992</v>
      </c>
      <c r="E3556" t="s">
        <v>38026</v>
      </c>
      <c r="F3556" t="s">
        <v>38250</v>
      </c>
      <c r="G3556" t="s">
        <v>38315</v>
      </c>
    </row>
    <row r="3557" spans="1:7" ht="15" customHeight="1">
      <c r="A3557" t="s">
        <v>4081</v>
      </c>
      <c r="B3557" t="s">
        <v>5641</v>
      </c>
      <c r="C3557" t="s">
        <v>1663</v>
      </c>
      <c r="D3557" t="s">
        <v>5643</v>
      </c>
      <c r="E3557" t="s">
        <v>38039</v>
      </c>
      <c r="F3557" t="s">
        <v>38250</v>
      </c>
      <c r="G3557" t="s">
        <v>38312</v>
      </c>
    </row>
    <row r="3558" spans="1:7" ht="15" customHeight="1">
      <c r="A3558" t="s">
        <v>21616</v>
      </c>
      <c r="B3558" t="s">
        <v>17693</v>
      </c>
      <c r="C3558" t="s">
        <v>1663</v>
      </c>
      <c r="D3558" t="s">
        <v>21617</v>
      </c>
      <c r="E3558" t="s">
        <v>21615</v>
      </c>
      <c r="F3558" t="s">
        <v>38180</v>
      </c>
      <c r="G3558" t="s">
        <v>38309</v>
      </c>
    </row>
    <row r="3559" spans="1:7" ht="15" customHeight="1">
      <c r="A3559" t="s">
        <v>3804</v>
      </c>
      <c r="B3559" t="s">
        <v>5681</v>
      </c>
      <c r="C3559" t="s">
        <v>1663</v>
      </c>
      <c r="D3559" t="s">
        <v>5682</v>
      </c>
      <c r="E3559" t="s">
        <v>38062</v>
      </c>
      <c r="F3559" t="s">
        <v>38250</v>
      </c>
      <c r="G3559" t="s">
        <v>38312</v>
      </c>
    </row>
    <row r="3560" spans="1:7" ht="15" customHeight="1">
      <c r="A3560" t="s">
        <v>21307</v>
      </c>
      <c r="B3560" t="s">
        <v>19382</v>
      </c>
      <c r="C3560" t="s">
        <v>1663</v>
      </c>
      <c r="D3560" t="s">
        <v>21308</v>
      </c>
      <c r="E3560" t="s">
        <v>21306</v>
      </c>
      <c r="F3560" t="s">
        <v>38180</v>
      </c>
      <c r="G3560" t="s">
        <v>38316</v>
      </c>
    </row>
    <row r="3561" spans="1:7" ht="15" customHeight="1">
      <c r="A3561" t="s">
        <v>4440</v>
      </c>
      <c r="B3561" t="s">
        <v>20437</v>
      </c>
      <c r="C3561" t="s">
        <v>20438</v>
      </c>
      <c r="D3561" t="s">
        <v>20439</v>
      </c>
      <c r="E3561" t="s">
        <v>20436</v>
      </c>
      <c r="F3561" t="s">
        <v>38180</v>
      </c>
      <c r="G3561" t="s">
        <v>38316</v>
      </c>
    </row>
    <row r="3562" spans="1:7" ht="15" customHeight="1">
      <c r="A3562" t="s">
        <v>12078</v>
      </c>
      <c r="B3562" t="s">
        <v>21774</v>
      </c>
      <c r="C3562" t="s">
        <v>20730</v>
      </c>
      <c r="D3562" t="s">
        <v>21776</v>
      </c>
      <c r="E3562" t="s">
        <v>21773</v>
      </c>
      <c r="F3562" t="s">
        <v>38180</v>
      </c>
      <c r="G3562" t="s">
        <v>38309</v>
      </c>
    </row>
    <row r="3563" spans="1:7" ht="15" customHeight="1">
      <c r="A3563" t="s">
        <v>20829</v>
      </c>
      <c r="B3563" t="s">
        <v>4312</v>
      </c>
      <c r="C3563" t="s">
        <v>20730</v>
      </c>
      <c r="D3563" t="s">
        <v>20831</v>
      </c>
      <c r="E3563" t="s">
        <v>20828</v>
      </c>
      <c r="F3563" t="s">
        <v>38180</v>
      </c>
      <c r="G3563" t="s">
        <v>38316</v>
      </c>
    </row>
    <row r="3564" spans="1:7" ht="15" customHeight="1">
      <c r="A3564" t="s">
        <v>3951</v>
      </c>
      <c r="B3564" t="s">
        <v>20729</v>
      </c>
      <c r="C3564" t="s">
        <v>20730</v>
      </c>
      <c r="D3564" t="s">
        <v>20732</v>
      </c>
      <c r="E3564" t="s">
        <v>20728</v>
      </c>
      <c r="F3564" t="s">
        <v>38180</v>
      </c>
      <c r="G3564" t="s">
        <v>38316</v>
      </c>
    </row>
    <row r="3565" spans="1:7" ht="15" customHeight="1">
      <c r="A3565" t="s">
        <v>5802</v>
      </c>
      <c r="B3565" t="s">
        <v>21126</v>
      </c>
      <c r="C3565" t="s">
        <v>20730</v>
      </c>
      <c r="D3565" t="s">
        <v>21128</v>
      </c>
      <c r="E3565" t="s">
        <v>21125</v>
      </c>
      <c r="F3565" t="s">
        <v>38180</v>
      </c>
      <c r="G3565" t="s">
        <v>38316</v>
      </c>
    </row>
    <row r="3566" spans="1:7" ht="15" customHeight="1">
      <c r="A3566" t="s">
        <v>13362</v>
      </c>
      <c r="B3566" t="s">
        <v>21412</v>
      </c>
      <c r="C3566" t="s">
        <v>20730</v>
      </c>
      <c r="D3566" t="s">
        <v>21414</v>
      </c>
      <c r="E3566" t="s">
        <v>21411</v>
      </c>
      <c r="F3566" t="s">
        <v>38180</v>
      </c>
      <c r="G3566" t="s">
        <v>38316</v>
      </c>
    </row>
    <row r="3567" spans="1:7" ht="15" customHeight="1">
      <c r="A3567" t="s">
        <v>20605</v>
      </c>
      <c r="B3567" t="s">
        <v>20606</v>
      </c>
      <c r="C3567" t="s">
        <v>20607</v>
      </c>
      <c r="D3567" t="s">
        <v>20609</v>
      </c>
      <c r="E3567" t="s">
        <v>20604</v>
      </c>
      <c r="F3567" t="s">
        <v>38180</v>
      </c>
      <c r="G3567" t="s">
        <v>38316</v>
      </c>
    </row>
    <row r="3568" spans="1:7" ht="15" customHeight="1">
      <c r="A3568" t="s">
        <v>2940</v>
      </c>
      <c r="B3568" t="s">
        <v>18841</v>
      </c>
      <c r="C3568" t="s">
        <v>132</v>
      </c>
      <c r="F3568" t="s">
        <v>38193</v>
      </c>
      <c r="G3568" t="s">
        <v>38306</v>
      </c>
    </row>
    <row r="3569" spans="1:7" ht="15" customHeight="1">
      <c r="A3569" t="s">
        <v>7128</v>
      </c>
      <c r="B3569" t="s">
        <v>4637</v>
      </c>
      <c r="C3569" t="s">
        <v>132</v>
      </c>
      <c r="D3569" t="s">
        <v>18746</v>
      </c>
      <c r="E3569" t="s">
        <v>37429</v>
      </c>
      <c r="F3569" t="s">
        <v>38252</v>
      </c>
      <c r="G3569" t="s">
        <v>38306</v>
      </c>
    </row>
    <row r="3570" spans="1:7" ht="15" customHeight="1">
      <c r="A3570" t="s">
        <v>2411</v>
      </c>
      <c r="B3570" t="s">
        <v>2559</v>
      </c>
      <c r="C3570" t="s">
        <v>132</v>
      </c>
      <c r="D3570" t="s">
        <v>19793</v>
      </c>
      <c r="E3570" t="s">
        <v>37570</v>
      </c>
      <c r="F3570" t="s">
        <v>38252</v>
      </c>
      <c r="G3570" t="s">
        <v>38306</v>
      </c>
    </row>
    <row r="3571" spans="1:7" ht="15" customHeight="1">
      <c r="A3571" t="s">
        <v>20054</v>
      </c>
      <c r="B3571" t="s">
        <v>20055</v>
      </c>
      <c r="C3571" t="s">
        <v>132</v>
      </c>
      <c r="D3571" t="s">
        <v>20057</v>
      </c>
      <c r="E3571" t="s">
        <v>37576</v>
      </c>
      <c r="F3571" t="s">
        <v>38252</v>
      </c>
      <c r="G3571" t="s">
        <v>38306</v>
      </c>
    </row>
    <row r="3572" spans="1:7" ht="15" customHeight="1">
      <c r="A3572" t="s">
        <v>19795</v>
      </c>
      <c r="B3572" t="s">
        <v>19796</v>
      </c>
      <c r="C3572" t="s">
        <v>132</v>
      </c>
      <c r="D3572" t="s">
        <v>19798</v>
      </c>
      <c r="E3572" t="s">
        <v>37634</v>
      </c>
      <c r="F3572" t="s">
        <v>38252</v>
      </c>
      <c r="G3572" t="s">
        <v>38306</v>
      </c>
    </row>
    <row r="3573" spans="1:7" ht="15" customHeight="1">
      <c r="A3573" t="s">
        <v>4647</v>
      </c>
      <c r="B3573" t="s">
        <v>3232</v>
      </c>
      <c r="C3573" t="s">
        <v>132</v>
      </c>
      <c r="D3573" t="s">
        <v>20108</v>
      </c>
      <c r="E3573" t="s">
        <v>37419</v>
      </c>
      <c r="F3573" t="s">
        <v>38252</v>
      </c>
      <c r="G3573" t="s">
        <v>38306</v>
      </c>
    </row>
    <row r="3574" spans="1:7" ht="15" customHeight="1">
      <c r="A3574" t="s">
        <v>8875</v>
      </c>
      <c r="B3574" t="s">
        <v>3232</v>
      </c>
      <c r="C3574" t="s">
        <v>132</v>
      </c>
      <c r="D3574" t="s">
        <v>19788</v>
      </c>
      <c r="E3574" t="s">
        <v>37563</v>
      </c>
      <c r="F3574" t="s">
        <v>38352</v>
      </c>
      <c r="G3574" t="s">
        <v>38306</v>
      </c>
    </row>
    <row r="3575" spans="1:7" ht="15" customHeight="1">
      <c r="A3575" t="s">
        <v>4504</v>
      </c>
      <c r="B3575" t="s">
        <v>5449</v>
      </c>
      <c r="C3575" t="s">
        <v>132</v>
      </c>
      <c r="D3575" t="s">
        <v>19558</v>
      </c>
      <c r="E3575" t="s">
        <v>37394</v>
      </c>
      <c r="F3575" t="s">
        <v>38252</v>
      </c>
      <c r="G3575" t="s">
        <v>38306</v>
      </c>
    </row>
    <row r="3576" spans="1:7" ht="15" customHeight="1">
      <c r="A3576" t="s">
        <v>15080</v>
      </c>
      <c r="B3576" t="s">
        <v>4000</v>
      </c>
      <c r="C3576" t="s">
        <v>132</v>
      </c>
      <c r="D3576" t="s">
        <v>38353</v>
      </c>
      <c r="E3576" t="s">
        <v>38354</v>
      </c>
      <c r="F3576" t="s">
        <v>38251</v>
      </c>
      <c r="G3576" t="s">
        <v>38309</v>
      </c>
    </row>
    <row r="3577" spans="1:7" ht="15" customHeight="1">
      <c r="A3577" t="s">
        <v>5571</v>
      </c>
      <c r="B3577" t="s">
        <v>4000</v>
      </c>
      <c r="C3577" t="s">
        <v>132</v>
      </c>
      <c r="D3577" t="s">
        <v>19416</v>
      </c>
      <c r="E3577" t="s">
        <v>37457</v>
      </c>
      <c r="F3577" t="s">
        <v>38252</v>
      </c>
      <c r="G3577" t="s">
        <v>38306</v>
      </c>
    </row>
    <row r="3578" spans="1:7" ht="15" customHeight="1">
      <c r="A3578" t="s">
        <v>2515</v>
      </c>
      <c r="B3578" t="s">
        <v>4000</v>
      </c>
      <c r="C3578" t="s">
        <v>132</v>
      </c>
      <c r="D3578" t="s">
        <v>18616</v>
      </c>
      <c r="E3578" t="s">
        <v>37548</v>
      </c>
      <c r="F3578" t="s">
        <v>38252</v>
      </c>
      <c r="G3578" t="s">
        <v>38306</v>
      </c>
    </row>
    <row r="3579" spans="1:7" ht="15" customHeight="1">
      <c r="A3579" t="s">
        <v>19581</v>
      </c>
      <c r="B3579" t="s">
        <v>19582</v>
      </c>
      <c r="C3579" t="s">
        <v>132</v>
      </c>
      <c r="D3579" t="s">
        <v>19583</v>
      </c>
      <c r="E3579" t="s">
        <v>37370</v>
      </c>
      <c r="F3579" t="s">
        <v>38252</v>
      </c>
      <c r="G3579" t="s">
        <v>38306</v>
      </c>
    </row>
    <row r="3580" spans="1:7" ht="15" customHeight="1">
      <c r="A3580" t="s">
        <v>2267</v>
      </c>
      <c r="B3580" t="s">
        <v>7128</v>
      </c>
      <c r="C3580" t="s">
        <v>132</v>
      </c>
      <c r="D3580" t="s">
        <v>19794</v>
      </c>
      <c r="E3580" t="s">
        <v>37606</v>
      </c>
      <c r="F3580" t="s">
        <v>38252</v>
      </c>
      <c r="G3580" t="s">
        <v>38306</v>
      </c>
    </row>
    <row r="3581" spans="1:7" ht="15" customHeight="1">
      <c r="A3581" t="s">
        <v>7877</v>
      </c>
      <c r="B3581" t="s">
        <v>2208</v>
      </c>
      <c r="C3581" t="s">
        <v>132</v>
      </c>
      <c r="D3581" t="s">
        <v>18559</v>
      </c>
      <c r="E3581" t="s">
        <v>37564</v>
      </c>
      <c r="F3581" t="s">
        <v>38252</v>
      </c>
      <c r="G3581" t="s">
        <v>38306</v>
      </c>
    </row>
    <row r="3582" spans="1:7" ht="15" customHeight="1">
      <c r="A3582" t="s">
        <v>5686</v>
      </c>
      <c r="B3582" t="s">
        <v>20052</v>
      </c>
      <c r="C3582" t="s">
        <v>132</v>
      </c>
      <c r="D3582" t="s">
        <v>20053</v>
      </c>
      <c r="E3582" t="s">
        <v>37307</v>
      </c>
      <c r="F3582" t="s">
        <v>38252</v>
      </c>
      <c r="G3582" t="s">
        <v>38306</v>
      </c>
    </row>
    <row r="3583" spans="1:7" ht="15" customHeight="1">
      <c r="A3583" t="s">
        <v>2940</v>
      </c>
      <c r="B3583" t="s">
        <v>18773</v>
      </c>
      <c r="C3583" t="s">
        <v>132</v>
      </c>
      <c r="D3583" t="s">
        <v>38355</v>
      </c>
      <c r="E3583" t="s">
        <v>18772</v>
      </c>
      <c r="F3583" t="s">
        <v>38252</v>
      </c>
      <c r="G3583" t="s">
        <v>38306</v>
      </c>
    </row>
    <row r="3584" spans="1:7" ht="15" customHeight="1">
      <c r="A3584" t="s">
        <v>3831</v>
      </c>
      <c r="B3584" t="s">
        <v>3222</v>
      </c>
      <c r="C3584" t="s">
        <v>132</v>
      </c>
      <c r="D3584" t="s">
        <v>19790</v>
      </c>
      <c r="E3584" t="s">
        <v>38356</v>
      </c>
      <c r="F3584" t="s">
        <v>38251</v>
      </c>
      <c r="G3584" t="s">
        <v>38306</v>
      </c>
    </row>
    <row r="3585" spans="1:7" ht="15" customHeight="1">
      <c r="A3585" t="s">
        <v>20355</v>
      </c>
      <c r="B3585" t="s">
        <v>20356</v>
      </c>
      <c r="C3585" t="s">
        <v>20357</v>
      </c>
      <c r="D3585" t="s">
        <v>20358</v>
      </c>
      <c r="E3585" t="s">
        <v>20354</v>
      </c>
      <c r="F3585" t="s">
        <v>38180</v>
      </c>
      <c r="G3585" t="s">
        <v>38316</v>
      </c>
    </row>
    <row r="3586" spans="1:7" ht="15" customHeight="1">
      <c r="A3586" t="s">
        <v>21852</v>
      </c>
      <c r="B3586" t="s">
        <v>21853</v>
      </c>
      <c r="C3586" t="s">
        <v>20716</v>
      </c>
      <c r="D3586" t="s">
        <v>21855</v>
      </c>
      <c r="E3586" t="s">
        <v>21851</v>
      </c>
      <c r="F3586" t="s">
        <v>38180</v>
      </c>
      <c r="G3586" t="s">
        <v>38309</v>
      </c>
    </row>
    <row r="3587" spans="1:7" ht="15" customHeight="1">
      <c r="A3587" t="s">
        <v>16717</v>
      </c>
      <c r="B3587" t="s">
        <v>6047</v>
      </c>
      <c r="C3587" t="s">
        <v>20716</v>
      </c>
      <c r="D3587" t="s">
        <v>21565</v>
      </c>
      <c r="E3587" t="s">
        <v>21564</v>
      </c>
      <c r="F3587" t="s">
        <v>38180</v>
      </c>
      <c r="G3587" t="s">
        <v>38309</v>
      </c>
    </row>
    <row r="3588" spans="1:7" ht="15" customHeight="1">
      <c r="A3588" t="s">
        <v>21574</v>
      </c>
      <c r="B3588" t="s">
        <v>21575</v>
      </c>
      <c r="C3588" t="s">
        <v>20716</v>
      </c>
      <c r="D3588" t="s">
        <v>21577</v>
      </c>
      <c r="E3588" t="s">
        <v>21573</v>
      </c>
      <c r="F3588" t="s">
        <v>38180</v>
      </c>
      <c r="G3588" t="s">
        <v>38309</v>
      </c>
    </row>
    <row r="3589" spans="1:7" ht="15" customHeight="1">
      <c r="A3589" t="s">
        <v>21590</v>
      </c>
      <c r="B3589" t="s">
        <v>21591</v>
      </c>
      <c r="C3589" t="s">
        <v>20716</v>
      </c>
      <c r="D3589" t="s">
        <v>21593</v>
      </c>
      <c r="E3589" t="s">
        <v>21589</v>
      </c>
      <c r="F3589" t="s">
        <v>38180</v>
      </c>
      <c r="G3589" t="s">
        <v>38309</v>
      </c>
    </row>
    <row r="3590" spans="1:7" ht="15" customHeight="1">
      <c r="A3590" t="s">
        <v>3896</v>
      </c>
      <c r="B3590" t="s">
        <v>7817</v>
      </c>
      <c r="C3590" t="s">
        <v>20716</v>
      </c>
      <c r="D3590" t="s">
        <v>21707</v>
      </c>
      <c r="E3590" t="s">
        <v>21706</v>
      </c>
      <c r="F3590" t="s">
        <v>38180</v>
      </c>
      <c r="G3590" t="s">
        <v>38309</v>
      </c>
    </row>
    <row r="3591" spans="1:7" ht="15" customHeight="1">
      <c r="A3591" t="s">
        <v>3299</v>
      </c>
      <c r="B3591" t="s">
        <v>21791</v>
      </c>
      <c r="C3591" t="s">
        <v>20716</v>
      </c>
      <c r="D3591" t="s">
        <v>21792</v>
      </c>
      <c r="E3591" t="s">
        <v>21790</v>
      </c>
      <c r="F3591" t="s">
        <v>38180</v>
      </c>
      <c r="G3591" t="s">
        <v>38309</v>
      </c>
    </row>
    <row r="3592" spans="1:7" ht="15" customHeight="1">
      <c r="A3592" t="s">
        <v>2471</v>
      </c>
      <c r="B3592" t="s">
        <v>21872</v>
      </c>
      <c r="C3592" t="s">
        <v>20716</v>
      </c>
      <c r="D3592" t="s">
        <v>21874</v>
      </c>
      <c r="E3592" t="s">
        <v>21871</v>
      </c>
      <c r="F3592" t="s">
        <v>38180</v>
      </c>
      <c r="G3592" t="s">
        <v>38309</v>
      </c>
    </row>
    <row r="3593" spans="1:7" ht="15" customHeight="1">
      <c r="A3593" t="s">
        <v>21619</v>
      </c>
      <c r="B3593" t="s">
        <v>20404</v>
      </c>
      <c r="C3593" t="s">
        <v>20716</v>
      </c>
      <c r="D3593" t="s">
        <v>21621</v>
      </c>
      <c r="E3593" t="s">
        <v>21618</v>
      </c>
      <c r="F3593" t="s">
        <v>38180</v>
      </c>
      <c r="G3593" t="s">
        <v>38309</v>
      </c>
    </row>
    <row r="3594" spans="1:7" ht="15" customHeight="1">
      <c r="A3594" t="s">
        <v>3896</v>
      </c>
      <c r="B3594" t="s">
        <v>21709</v>
      </c>
      <c r="C3594" t="s">
        <v>20716</v>
      </c>
      <c r="D3594" t="s">
        <v>21711</v>
      </c>
      <c r="E3594" t="s">
        <v>21708</v>
      </c>
      <c r="F3594" t="s">
        <v>38180</v>
      </c>
      <c r="G3594" t="s">
        <v>38309</v>
      </c>
    </row>
    <row r="3595" spans="1:7" ht="15" customHeight="1">
      <c r="A3595" t="s">
        <v>2103</v>
      </c>
      <c r="B3595" t="s">
        <v>21927</v>
      </c>
      <c r="C3595" t="s">
        <v>20716</v>
      </c>
      <c r="D3595" t="s">
        <v>21929</v>
      </c>
      <c r="E3595" t="s">
        <v>21926</v>
      </c>
      <c r="F3595" t="s">
        <v>38180</v>
      </c>
      <c r="G3595" t="s">
        <v>38309</v>
      </c>
    </row>
    <row r="3596" spans="1:7" ht="15" customHeight="1">
      <c r="A3596" t="s">
        <v>4411</v>
      </c>
      <c r="B3596" t="s">
        <v>8087</v>
      </c>
      <c r="C3596" t="s">
        <v>20716</v>
      </c>
      <c r="D3596" t="s">
        <v>21633</v>
      </c>
      <c r="E3596" t="s">
        <v>21632</v>
      </c>
      <c r="F3596" t="s">
        <v>38180</v>
      </c>
      <c r="G3596" t="s">
        <v>38309</v>
      </c>
    </row>
    <row r="3597" spans="1:7" ht="15" customHeight="1">
      <c r="A3597" t="s">
        <v>3176</v>
      </c>
      <c r="B3597" t="s">
        <v>19087</v>
      </c>
      <c r="C3597" t="s">
        <v>20716</v>
      </c>
      <c r="D3597" t="s">
        <v>21832</v>
      </c>
      <c r="E3597" t="s">
        <v>21831</v>
      </c>
      <c r="F3597" t="s">
        <v>38180</v>
      </c>
      <c r="G3597" t="s">
        <v>38309</v>
      </c>
    </row>
    <row r="3598" spans="1:7" ht="15" customHeight="1">
      <c r="A3598" t="s">
        <v>7037</v>
      </c>
      <c r="B3598" t="s">
        <v>21898</v>
      </c>
      <c r="C3598" t="s">
        <v>20716</v>
      </c>
      <c r="D3598" t="s">
        <v>21900</v>
      </c>
      <c r="E3598" t="s">
        <v>21897</v>
      </c>
      <c r="F3598" t="s">
        <v>38180</v>
      </c>
      <c r="G3598" t="s">
        <v>38309</v>
      </c>
    </row>
    <row r="3599" spans="1:7" ht="15" customHeight="1">
      <c r="A3599" t="s">
        <v>21579</v>
      </c>
      <c r="B3599" t="s">
        <v>21580</v>
      </c>
      <c r="C3599" t="s">
        <v>20716</v>
      </c>
      <c r="D3599" t="s">
        <v>21582</v>
      </c>
      <c r="E3599" t="s">
        <v>21578</v>
      </c>
      <c r="F3599" t="s">
        <v>38180</v>
      </c>
      <c r="G3599" t="s">
        <v>38309</v>
      </c>
    </row>
    <row r="3600" spans="1:7" ht="15" customHeight="1">
      <c r="A3600" t="s">
        <v>2500</v>
      </c>
      <c r="B3600" t="s">
        <v>20712</v>
      </c>
      <c r="C3600" t="s">
        <v>20716</v>
      </c>
      <c r="D3600" t="s">
        <v>21857</v>
      </c>
      <c r="E3600" t="s">
        <v>21856</v>
      </c>
      <c r="F3600" t="s">
        <v>38180</v>
      </c>
      <c r="G3600" t="s">
        <v>38309</v>
      </c>
    </row>
    <row r="3601" spans="1:7" ht="15" customHeight="1">
      <c r="A3601" t="s">
        <v>4670</v>
      </c>
      <c r="B3601" t="s">
        <v>21584</v>
      </c>
      <c r="C3601" t="s">
        <v>20716</v>
      </c>
      <c r="D3601" t="s">
        <v>21586</v>
      </c>
      <c r="E3601" t="s">
        <v>21583</v>
      </c>
      <c r="F3601" t="s">
        <v>38180</v>
      </c>
      <c r="G3601" t="s">
        <v>38309</v>
      </c>
    </row>
    <row r="3602" spans="1:7" ht="15" customHeight="1">
      <c r="A3602" t="s">
        <v>5004</v>
      </c>
      <c r="B3602" t="s">
        <v>21515</v>
      </c>
      <c r="C3602" t="s">
        <v>20716</v>
      </c>
      <c r="D3602" t="s">
        <v>21516</v>
      </c>
      <c r="E3602" t="s">
        <v>21514</v>
      </c>
      <c r="F3602" t="s">
        <v>38180</v>
      </c>
      <c r="G3602" t="s">
        <v>38309</v>
      </c>
    </row>
    <row r="3603" spans="1:7" ht="15" customHeight="1">
      <c r="A3603" t="s">
        <v>9187</v>
      </c>
      <c r="B3603" t="s">
        <v>13306</v>
      </c>
      <c r="C3603" t="s">
        <v>20716</v>
      </c>
      <c r="D3603" t="s">
        <v>21631</v>
      </c>
      <c r="E3603" t="s">
        <v>21629</v>
      </c>
      <c r="F3603" t="s">
        <v>38180</v>
      </c>
      <c r="G3603" t="s">
        <v>38309</v>
      </c>
    </row>
    <row r="3604" spans="1:7" ht="15" customHeight="1">
      <c r="A3604" t="s">
        <v>21824</v>
      </c>
      <c r="B3604" t="s">
        <v>21825</v>
      </c>
      <c r="C3604" t="s">
        <v>20716</v>
      </c>
      <c r="D3604" t="s">
        <v>21827</v>
      </c>
      <c r="E3604" t="s">
        <v>21823</v>
      </c>
      <c r="F3604" t="s">
        <v>38180</v>
      </c>
      <c r="G3604" t="s">
        <v>38309</v>
      </c>
    </row>
    <row r="3605" spans="1:7" ht="15" customHeight="1">
      <c r="A3605" t="s">
        <v>11367</v>
      </c>
      <c r="B3605" t="s">
        <v>20715</v>
      </c>
      <c r="C3605" t="s">
        <v>20716</v>
      </c>
      <c r="D3605" t="s">
        <v>20718</v>
      </c>
      <c r="E3605" t="s">
        <v>20714</v>
      </c>
      <c r="F3605" t="s">
        <v>38180</v>
      </c>
      <c r="G3605" t="s">
        <v>38316</v>
      </c>
    </row>
    <row r="3606" spans="1:7" ht="15" customHeight="1">
      <c r="A3606" t="s">
        <v>3892</v>
      </c>
      <c r="B3606" t="s">
        <v>21935</v>
      </c>
      <c r="C3606" t="s">
        <v>20716</v>
      </c>
      <c r="D3606" t="s">
        <v>21937</v>
      </c>
      <c r="E3606" t="s">
        <v>21934</v>
      </c>
      <c r="F3606" t="s">
        <v>38180</v>
      </c>
      <c r="G3606" t="s">
        <v>38309</v>
      </c>
    </row>
    <row r="3607" spans="1:7" ht="15" customHeight="1">
      <c r="A3607" t="s">
        <v>11006</v>
      </c>
      <c r="B3607" t="s">
        <v>21655</v>
      </c>
      <c r="C3607" t="s">
        <v>20716</v>
      </c>
      <c r="D3607" t="s">
        <v>21657</v>
      </c>
      <c r="E3607" t="s">
        <v>21654</v>
      </c>
      <c r="F3607" t="s">
        <v>38180</v>
      </c>
      <c r="G3607" t="s">
        <v>38309</v>
      </c>
    </row>
    <row r="3608" spans="1:7" ht="15" customHeight="1">
      <c r="A3608" t="s">
        <v>9829</v>
      </c>
      <c r="B3608" t="s">
        <v>20144</v>
      </c>
      <c r="C3608" t="s">
        <v>20145</v>
      </c>
      <c r="D3608" t="s">
        <v>20146</v>
      </c>
      <c r="E3608" t="s">
        <v>20143</v>
      </c>
      <c r="F3608" t="s">
        <v>38180</v>
      </c>
      <c r="G3608" t="s">
        <v>38316</v>
      </c>
    </row>
    <row r="3609" spans="1:7" ht="15" customHeight="1">
      <c r="A3609" t="s">
        <v>8004</v>
      </c>
      <c r="B3609" t="s">
        <v>20517</v>
      </c>
      <c r="C3609" t="s">
        <v>20518</v>
      </c>
      <c r="D3609" t="s">
        <v>20519</v>
      </c>
      <c r="E3609" t="s">
        <v>20516</v>
      </c>
      <c r="F3609" t="s">
        <v>38180</v>
      </c>
      <c r="G3609" t="s">
        <v>38316</v>
      </c>
    </row>
    <row r="3610" spans="1:7" ht="15" customHeight="1">
      <c r="A3610" t="s">
        <v>13064</v>
      </c>
      <c r="B3610" t="s">
        <v>21859</v>
      </c>
      <c r="C3610" t="s">
        <v>20518</v>
      </c>
      <c r="D3610" t="s">
        <v>21860</v>
      </c>
      <c r="E3610" t="s">
        <v>21858</v>
      </c>
      <c r="F3610" t="s">
        <v>38180</v>
      </c>
      <c r="G3610" t="s">
        <v>38309</v>
      </c>
    </row>
    <row r="3611" spans="1:7" ht="15" customHeight="1">
      <c r="A3611" t="s">
        <v>3176</v>
      </c>
      <c r="B3611" t="s">
        <v>21797</v>
      </c>
      <c r="C3611" t="s">
        <v>20518</v>
      </c>
      <c r="D3611" t="s">
        <v>21798</v>
      </c>
      <c r="E3611" t="s">
        <v>21796</v>
      </c>
      <c r="F3611" t="s">
        <v>38180</v>
      </c>
      <c r="G3611" t="s">
        <v>38309</v>
      </c>
    </row>
    <row r="3612" spans="1:7" ht="15" customHeight="1">
      <c r="A3612" t="s">
        <v>16009</v>
      </c>
      <c r="B3612" t="s">
        <v>3232</v>
      </c>
      <c r="C3612" t="s">
        <v>20518</v>
      </c>
      <c r="D3612" t="s">
        <v>21751</v>
      </c>
      <c r="E3612" t="s">
        <v>21750</v>
      </c>
      <c r="F3612" t="s">
        <v>38180</v>
      </c>
      <c r="G3612" t="s">
        <v>38309</v>
      </c>
    </row>
    <row r="3613" spans="1:7" ht="15" customHeight="1">
      <c r="A3613" t="s">
        <v>3221</v>
      </c>
      <c r="B3613" t="s">
        <v>9297</v>
      </c>
      <c r="C3613" t="s">
        <v>20518</v>
      </c>
      <c r="D3613" t="s">
        <v>21804</v>
      </c>
      <c r="E3613" t="s">
        <v>21803</v>
      </c>
      <c r="F3613" t="s">
        <v>38180</v>
      </c>
      <c r="G3613" t="s">
        <v>38309</v>
      </c>
    </row>
    <row r="3614" spans="1:7" ht="15" customHeight="1">
      <c r="A3614" t="s">
        <v>3221</v>
      </c>
      <c r="B3614" t="s">
        <v>21806</v>
      </c>
      <c r="C3614" t="s">
        <v>20518</v>
      </c>
      <c r="D3614" t="s">
        <v>21807</v>
      </c>
      <c r="E3614" t="s">
        <v>21805</v>
      </c>
      <c r="F3614" t="s">
        <v>38180</v>
      </c>
      <c r="G3614" t="s">
        <v>38309</v>
      </c>
    </row>
    <row r="3615" spans="1:7" ht="15" customHeight="1">
      <c r="A3615" t="s">
        <v>17144</v>
      </c>
      <c r="B3615" t="s">
        <v>21557</v>
      </c>
      <c r="C3615" t="s">
        <v>20518</v>
      </c>
      <c r="D3615" t="s">
        <v>21558</v>
      </c>
      <c r="E3615" t="s">
        <v>21556</v>
      </c>
      <c r="F3615" t="s">
        <v>38180</v>
      </c>
      <c r="G3615" t="s">
        <v>38309</v>
      </c>
    </row>
    <row r="3616" spans="1:7" ht="15" customHeight="1">
      <c r="A3616" t="s">
        <v>5897</v>
      </c>
      <c r="B3616" t="s">
        <v>21704</v>
      </c>
      <c r="C3616" t="s">
        <v>20518</v>
      </c>
      <c r="D3616" t="s">
        <v>21705</v>
      </c>
      <c r="E3616" t="s">
        <v>21703</v>
      </c>
      <c r="F3616" t="s">
        <v>38180</v>
      </c>
      <c r="G3616" t="s">
        <v>38309</v>
      </c>
    </row>
    <row r="3617" spans="1:7" ht="15" customHeight="1">
      <c r="A3617" t="s">
        <v>4441</v>
      </c>
      <c r="B3617" t="s">
        <v>3779</v>
      </c>
      <c r="C3617" t="s">
        <v>20518</v>
      </c>
      <c r="D3617" t="s">
        <v>21317</v>
      </c>
      <c r="E3617" t="s">
        <v>21316</v>
      </c>
      <c r="F3617" t="s">
        <v>38180</v>
      </c>
      <c r="G3617" t="s">
        <v>38316</v>
      </c>
    </row>
    <row r="3618" spans="1:7" ht="15" customHeight="1">
      <c r="A3618" t="s">
        <v>3951</v>
      </c>
      <c r="B3618" t="s">
        <v>20740</v>
      </c>
      <c r="C3618" t="s">
        <v>20518</v>
      </c>
      <c r="D3618" t="s">
        <v>20741</v>
      </c>
      <c r="E3618" t="s">
        <v>20739</v>
      </c>
      <c r="F3618" t="s">
        <v>38180</v>
      </c>
      <c r="G3618" t="s">
        <v>38316</v>
      </c>
    </row>
    <row r="3619" spans="1:7" ht="15" customHeight="1">
      <c r="A3619" t="s">
        <v>3819</v>
      </c>
      <c r="B3619" t="s">
        <v>3826</v>
      </c>
      <c r="C3619" t="s">
        <v>112</v>
      </c>
      <c r="D3619" t="s">
        <v>3828</v>
      </c>
      <c r="E3619" t="s">
        <v>3825</v>
      </c>
      <c r="F3619" t="s">
        <v>38258</v>
      </c>
      <c r="G3619" t="s">
        <v>38312</v>
      </c>
    </row>
    <row r="3620" spans="1:7" ht="15" customHeight="1">
      <c r="A3620" t="s">
        <v>3057</v>
      </c>
      <c r="B3620" t="s">
        <v>3073</v>
      </c>
      <c r="C3620" t="s">
        <v>112</v>
      </c>
      <c r="D3620" t="s">
        <v>3075</v>
      </c>
      <c r="E3620" t="s">
        <v>3072</v>
      </c>
      <c r="F3620" t="s">
        <v>38258</v>
      </c>
      <c r="G3620" t="s">
        <v>38312</v>
      </c>
    </row>
    <row r="3621" spans="1:7" ht="15" customHeight="1">
      <c r="A3621" t="s">
        <v>4411</v>
      </c>
      <c r="B3621" t="s">
        <v>4412</v>
      </c>
      <c r="C3621" t="s">
        <v>112</v>
      </c>
      <c r="D3621" t="s">
        <v>4413</v>
      </c>
      <c r="E3621" t="s">
        <v>4410</v>
      </c>
      <c r="F3621" t="s">
        <v>38258</v>
      </c>
      <c r="G3621" t="s">
        <v>38312</v>
      </c>
    </row>
    <row r="3622" spans="1:7" ht="15" customHeight="1">
      <c r="A3622" t="s">
        <v>2054</v>
      </c>
      <c r="B3622" t="s">
        <v>2055</v>
      </c>
      <c r="C3622" t="s">
        <v>112</v>
      </c>
      <c r="D3622" t="s">
        <v>2057</v>
      </c>
      <c r="E3622" t="s">
        <v>2053</v>
      </c>
      <c r="F3622" t="s">
        <v>38258</v>
      </c>
      <c r="G3622" t="s">
        <v>38312</v>
      </c>
    </row>
    <row r="3623" spans="1:7" ht="15" customHeight="1">
      <c r="A3623" t="s">
        <v>2044</v>
      </c>
      <c r="B3623" t="s">
        <v>6353</v>
      </c>
      <c r="C3623" t="s">
        <v>112</v>
      </c>
      <c r="D3623" t="s">
        <v>6355</v>
      </c>
      <c r="E3623" t="s">
        <v>38357</v>
      </c>
      <c r="F3623" t="s">
        <v>38258</v>
      </c>
      <c r="G3623" t="s">
        <v>38312</v>
      </c>
    </row>
    <row r="3624" spans="1:7" ht="15" customHeight="1">
      <c r="A3624" t="s">
        <v>3951</v>
      </c>
      <c r="B3624" t="s">
        <v>3962</v>
      </c>
      <c r="C3624" t="s">
        <v>112</v>
      </c>
      <c r="D3624" t="s">
        <v>3964</v>
      </c>
      <c r="E3624" t="s">
        <v>37609</v>
      </c>
      <c r="F3624" t="s">
        <v>38258</v>
      </c>
      <c r="G3624" t="s">
        <v>38312</v>
      </c>
    </row>
    <row r="3625" spans="1:7" ht="15" customHeight="1">
      <c r="A3625" t="s">
        <v>3057</v>
      </c>
      <c r="B3625" t="s">
        <v>3067</v>
      </c>
      <c r="C3625" t="s">
        <v>112</v>
      </c>
      <c r="D3625" t="s">
        <v>3069</v>
      </c>
      <c r="E3625" t="s">
        <v>3066</v>
      </c>
      <c r="F3625" t="s">
        <v>38258</v>
      </c>
      <c r="G3625" t="s">
        <v>38312</v>
      </c>
    </row>
    <row r="3626" spans="1:7" ht="15" customHeight="1">
      <c r="A3626" t="s">
        <v>5214</v>
      </c>
      <c r="B3626" t="s">
        <v>4637</v>
      </c>
      <c r="C3626" t="s">
        <v>112</v>
      </c>
      <c r="D3626" t="s">
        <v>5223</v>
      </c>
      <c r="E3626" t="s">
        <v>5221</v>
      </c>
      <c r="F3626" t="s">
        <v>38258</v>
      </c>
      <c r="G3626" t="s">
        <v>38312</v>
      </c>
    </row>
    <row r="3627" spans="1:7" ht="15" customHeight="1">
      <c r="A3627" t="s">
        <v>3194</v>
      </c>
      <c r="B3627" t="s">
        <v>3206</v>
      </c>
      <c r="C3627" t="s">
        <v>112</v>
      </c>
      <c r="D3627" t="s">
        <v>3208</v>
      </c>
      <c r="E3627" t="s">
        <v>3205</v>
      </c>
      <c r="F3627" t="s">
        <v>38258</v>
      </c>
      <c r="G3627" t="s">
        <v>38312</v>
      </c>
    </row>
    <row r="3628" spans="1:7" ht="15" customHeight="1">
      <c r="A3628" t="s">
        <v>2695</v>
      </c>
      <c r="B3628" t="s">
        <v>2718</v>
      </c>
      <c r="C3628" t="s">
        <v>112</v>
      </c>
      <c r="D3628" t="s">
        <v>2720</v>
      </c>
      <c r="E3628" t="s">
        <v>2717</v>
      </c>
      <c r="F3628" t="s">
        <v>38258</v>
      </c>
      <c r="G3628" t="s">
        <v>38312</v>
      </c>
    </row>
    <row r="3629" spans="1:7" ht="15" customHeight="1">
      <c r="A3629" t="s">
        <v>3665</v>
      </c>
      <c r="B3629" t="s">
        <v>3666</v>
      </c>
      <c r="C3629" t="s">
        <v>112</v>
      </c>
      <c r="D3629" t="s">
        <v>3667</v>
      </c>
      <c r="E3629" t="s">
        <v>3664</v>
      </c>
      <c r="F3629" t="s">
        <v>38258</v>
      </c>
      <c r="G3629" t="s">
        <v>38312</v>
      </c>
    </row>
    <row r="3630" spans="1:7" ht="15" customHeight="1">
      <c r="A3630" t="s">
        <v>3990</v>
      </c>
      <c r="B3630" t="s">
        <v>4020</v>
      </c>
      <c r="C3630" t="s">
        <v>112</v>
      </c>
      <c r="D3630" t="s">
        <v>4022</v>
      </c>
      <c r="E3630" t="s">
        <v>37471</v>
      </c>
      <c r="F3630" t="s">
        <v>38258</v>
      </c>
      <c r="G3630" t="s">
        <v>38312</v>
      </c>
    </row>
    <row r="3631" spans="1:7" ht="15" customHeight="1">
      <c r="A3631" t="s">
        <v>3701</v>
      </c>
      <c r="B3631" t="s">
        <v>4468</v>
      </c>
      <c r="C3631" t="s">
        <v>112</v>
      </c>
      <c r="D3631" t="s">
        <v>4470</v>
      </c>
      <c r="E3631" t="s">
        <v>4467</v>
      </c>
      <c r="F3631" t="s">
        <v>38258</v>
      </c>
      <c r="G3631" t="s">
        <v>38312</v>
      </c>
    </row>
    <row r="3632" spans="1:7" ht="15" customHeight="1">
      <c r="A3632" t="s">
        <v>4670</v>
      </c>
      <c r="B3632" t="s">
        <v>4671</v>
      </c>
      <c r="C3632" t="s">
        <v>112</v>
      </c>
      <c r="D3632" t="s">
        <v>4673</v>
      </c>
      <c r="E3632" t="s">
        <v>4669</v>
      </c>
      <c r="F3632" t="s">
        <v>38258</v>
      </c>
      <c r="G3632" t="s">
        <v>38312</v>
      </c>
    </row>
    <row r="3633" spans="1:7" ht="15" customHeight="1">
      <c r="A3633" t="s">
        <v>2585</v>
      </c>
      <c r="B3633" t="s">
        <v>2595</v>
      </c>
      <c r="C3633" t="s">
        <v>112</v>
      </c>
      <c r="D3633" t="s">
        <v>2597</v>
      </c>
      <c r="E3633" t="s">
        <v>2594</v>
      </c>
      <c r="F3633" t="s">
        <v>38258</v>
      </c>
      <c r="G3633" t="s">
        <v>38312</v>
      </c>
    </row>
    <row r="3634" spans="1:7" ht="15" customHeight="1">
      <c r="A3634" t="s">
        <v>5126</v>
      </c>
      <c r="B3634" t="s">
        <v>6286</v>
      </c>
      <c r="C3634" t="s">
        <v>112</v>
      </c>
      <c r="D3634" t="s">
        <v>20174</v>
      </c>
      <c r="E3634" t="s">
        <v>20172</v>
      </c>
      <c r="F3634" t="s">
        <v>38258</v>
      </c>
      <c r="G3634" t="s">
        <v>38316</v>
      </c>
    </row>
    <row r="3635" spans="1:7" ht="15" customHeight="1">
      <c r="A3635" t="s">
        <v>2929</v>
      </c>
      <c r="B3635" t="s">
        <v>2568</v>
      </c>
      <c r="C3635" t="s">
        <v>112</v>
      </c>
      <c r="D3635" t="s">
        <v>2931</v>
      </c>
      <c r="E3635" t="s">
        <v>2928</v>
      </c>
      <c r="F3635" t="s">
        <v>38258</v>
      </c>
      <c r="G3635" t="s">
        <v>38312</v>
      </c>
    </row>
    <row r="3636" spans="1:7" ht="15" customHeight="1">
      <c r="A3636" t="s">
        <v>4177</v>
      </c>
      <c r="B3636" t="s">
        <v>4184</v>
      </c>
      <c r="C3636" t="s">
        <v>112</v>
      </c>
      <c r="D3636" t="s">
        <v>4186</v>
      </c>
      <c r="E3636" t="s">
        <v>4183</v>
      </c>
      <c r="F3636" t="s">
        <v>38258</v>
      </c>
      <c r="G3636" t="s">
        <v>38312</v>
      </c>
    </row>
    <row r="3637" spans="1:7" ht="15" customHeight="1">
      <c r="A3637" t="s">
        <v>5004</v>
      </c>
      <c r="B3637" t="s">
        <v>5040</v>
      </c>
      <c r="C3637" t="s">
        <v>112</v>
      </c>
      <c r="D3637" t="s">
        <v>5041</v>
      </c>
      <c r="E3637" t="s">
        <v>5039</v>
      </c>
      <c r="F3637" t="s">
        <v>38258</v>
      </c>
      <c r="G3637" t="s">
        <v>38312</v>
      </c>
    </row>
    <row r="3638" spans="1:7" ht="15" customHeight="1">
      <c r="A3638" t="s">
        <v>2122</v>
      </c>
      <c r="B3638" t="s">
        <v>2123</v>
      </c>
      <c r="C3638" t="s">
        <v>112</v>
      </c>
      <c r="D3638" t="s">
        <v>2125</v>
      </c>
      <c r="E3638" t="s">
        <v>2121</v>
      </c>
      <c r="F3638" t="s">
        <v>38258</v>
      </c>
      <c r="G3638" t="s">
        <v>38312</v>
      </c>
    </row>
    <row r="3639" spans="1:7" ht="15" customHeight="1">
      <c r="A3639" t="s">
        <v>4730</v>
      </c>
      <c r="B3639" t="s">
        <v>4740</v>
      </c>
      <c r="C3639" t="s">
        <v>112</v>
      </c>
      <c r="D3639" t="s">
        <v>4742</v>
      </c>
      <c r="E3639" t="s">
        <v>4739</v>
      </c>
      <c r="F3639" t="s">
        <v>38258</v>
      </c>
      <c r="G3639" t="s">
        <v>38312</v>
      </c>
    </row>
    <row r="3640" spans="1:7" ht="15" customHeight="1">
      <c r="A3640" t="s">
        <v>2069</v>
      </c>
      <c r="B3640" t="s">
        <v>2070</v>
      </c>
      <c r="C3640" t="s">
        <v>112</v>
      </c>
      <c r="D3640" t="s">
        <v>2072</v>
      </c>
      <c r="E3640" t="s">
        <v>2068</v>
      </c>
      <c r="F3640" t="s">
        <v>38258</v>
      </c>
      <c r="G3640" t="s">
        <v>38312</v>
      </c>
    </row>
    <row r="3641" spans="1:7" ht="15" customHeight="1">
      <c r="A3641" t="s">
        <v>4025</v>
      </c>
      <c r="B3641" t="s">
        <v>4026</v>
      </c>
      <c r="C3641" t="s">
        <v>112</v>
      </c>
      <c r="D3641" t="s">
        <v>4027</v>
      </c>
      <c r="E3641" t="s">
        <v>4024</v>
      </c>
      <c r="F3641" t="s">
        <v>38258</v>
      </c>
      <c r="G3641" t="s">
        <v>38312</v>
      </c>
    </row>
    <row r="3642" spans="1:7" ht="15" customHeight="1">
      <c r="A3642" t="s">
        <v>2234</v>
      </c>
      <c r="B3642" t="s">
        <v>2235</v>
      </c>
      <c r="C3642" t="s">
        <v>112</v>
      </c>
      <c r="D3642" t="s">
        <v>2236</v>
      </c>
      <c r="E3642" t="s">
        <v>2233</v>
      </c>
      <c r="F3642" t="s">
        <v>38258</v>
      </c>
      <c r="G3642" t="s">
        <v>38312</v>
      </c>
    </row>
    <row r="3643" spans="1:7" ht="15" customHeight="1">
      <c r="A3643" t="s">
        <v>4670</v>
      </c>
      <c r="B3643" t="s">
        <v>4699</v>
      </c>
      <c r="C3643" t="s">
        <v>112</v>
      </c>
      <c r="D3643" t="s">
        <v>4701</v>
      </c>
      <c r="E3643" t="s">
        <v>4698</v>
      </c>
      <c r="F3643" t="s">
        <v>38258</v>
      </c>
      <c r="G3643" t="s">
        <v>38312</v>
      </c>
    </row>
    <row r="3644" spans="1:7" ht="15" customHeight="1">
      <c r="A3644" t="s">
        <v>3467</v>
      </c>
      <c r="B3644" t="s">
        <v>3474</v>
      </c>
      <c r="C3644" t="s">
        <v>112</v>
      </c>
      <c r="D3644" t="s">
        <v>3475</v>
      </c>
      <c r="E3644" t="s">
        <v>38358</v>
      </c>
      <c r="F3644" t="s">
        <v>38359</v>
      </c>
      <c r="G3644" t="s">
        <v>38312</v>
      </c>
    </row>
    <row r="3645" spans="1:7" ht="15" customHeight="1">
      <c r="A3645" t="s">
        <v>4670</v>
      </c>
      <c r="B3645" t="s">
        <v>4695</v>
      </c>
      <c r="C3645" t="s">
        <v>112</v>
      </c>
      <c r="D3645" t="s">
        <v>4696</v>
      </c>
      <c r="E3645" t="s">
        <v>4694</v>
      </c>
      <c r="F3645" t="s">
        <v>38258</v>
      </c>
      <c r="G3645" t="s">
        <v>38312</v>
      </c>
    </row>
    <row r="3646" spans="1:7" ht="15" customHeight="1">
      <c r="A3646" t="s">
        <v>3344</v>
      </c>
      <c r="B3646" t="s">
        <v>3345</v>
      </c>
      <c r="C3646" t="s">
        <v>112</v>
      </c>
      <c r="D3646" t="s">
        <v>3347</v>
      </c>
      <c r="E3646" t="s">
        <v>3343</v>
      </c>
      <c r="F3646" t="s">
        <v>38258</v>
      </c>
      <c r="G3646" t="s">
        <v>38312</v>
      </c>
    </row>
    <row r="3647" spans="1:7" ht="15" customHeight="1">
      <c r="A3647" t="s">
        <v>2940</v>
      </c>
      <c r="B3647" t="s">
        <v>2991</v>
      </c>
      <c r="C3647" t="s">
        <v>112</v>
      </c>
      <c r="D3647" t="s">
        <v>2993</v>
      </c>
      <c r="E3647" t="s">
        <v>2990</v>
      </c>
      <c r="F3647" t="s">
        <v>38258</v>
      </c>
      <c r="G3647" t="s">
        <v>38312</v>
      </c>
    </row>
    <row r="3648" spans="1:7" ht="15" customHeight="1">
      <c r="A3648" t="s">
        <v>4346</v>
      </c>
      <c r="B3648" t="s">
        <v>2459</v>
      </c>
      <c r="C3648" t="s">
        <v>112</v>
      </c>
      <c r="D3648" t="s">
        <v>20534</v>
      </c>
      <c r="E3648" t="s">
        <v>20532</v>
      </c>
      <c r="F3648" t="s">
        <v>38258</v>
      </c>
      <c r="G3648" t="s">
        <v>38316</v>
      </c>
    </row>
    <row r="3649" spans="1:7" ht="15" customHeight="1">
      <c r="A3649" t="s">
        <v>4172</v>
      </c>
      <c r="B3649" t="s">
        <v>4173</v>
      </c>
      <c r="C3649" t="s">
        <v>112</v>
      </c>
      <c r="D3649" t="s">
        <v>4175</v>
      </c>
      <c r="E3649" t="s">
        <v>4171</v>
      </c>
      <c r="F3649" t="s">
        <v>38258</v>
      </c>
      <c r="G3649" t="s">
        <v>38312</v>
      </c>
    </row>
    <row r="3650" spans="1:7" ht="15" customHeight="1">
      <c r="A3650" t="s">
        <v>4616</v>
      </c>
      <c r="B3650" t="s">
        <v>4617</v>
      </c>
      <c r="C3650" t="s">
        <v>112</v>
      </c>
      <c r="D3650" t="s">
        <v>4619</v>
      </c>
      <c r="E3650" t="s">
        <v>4615</v>
      </c>
      <c r="F3650" t="s">
        <v>38258</v>
      </c>
      <c r="G3650" t="s">
        <v>38312</v>
      </c>
    </row>
    <row r="3651" spans="1:7" ht="15" customHeight="1">
      <c r="A3651" t="s">
        <v>2044</v>
      </c>
      <c r="B3651" t="s">
        <v>2045</v>
      </c>
      <c r="C3651" t="s">
        <v>112</v>
      </c>
      <c r="D3651" t="s">
        <v>2047</v>
      </c>
      <c r="E3651" t="s">
        <v>2043</v>
      </c>
      <c r="F3651" t="s">
        <v>38258</v>
      </c>
      <c r="G3651" t="s">
        <v>38312</v>
      </c>
    </row>
    <row r="3652" spans="1:7" ht="15" customHeight="1">
      <c r="A3652" t="s">
        <v>3538</v>
      </c>
      <c r="B3652" t="s">
        <v>3356</v>
      </c>
      <c r="C3652" t="s">
        <v>112</v>
      </c>
      <c r="D3652" t="s">
        <v>3540</v>
      </c>
      <c r="E3652" t="s">
        <v>3537</v>
      </c>
      <c r="F3652" t="s">
        <v>38258</v>
      </c>
      <c r="G3652" t="s">
        <v>38312</v>
      </c>
    </row>
    <row r="3653" spans="1:7" ht="15" customHeight="1">
      <c r="A3653" t="s">
        <v>5199</v>
      </c>
      <c r="B3653" t="s">
        <v>5200</v>
      </c>
      <c r="C3653" t="s">
        <v>122</v>
      </c>
      <c r="D3653" t="s">
        <v>5202</v>
      </c>
      <c r="E3653" t="s">
        <v>38360</v>
      </c>
      <c r="F3653" t="s">
        <v>38259</v>
      </c>
      <c r="G3653" t="s">
        <v>38312</v>
      </c>
    </row>
    <row r="3654" spans="1:7" ht="15" customHeight="1">
      <c r="A3654" t="s">
        <v>2573</v>
      </c>
      <c r="B3654" t="s">
        <v>2574</v>
      </c>
      <c r="C3654" t="s">
        <v>122</v>
      </c>
      <c r="D3654" t="s">
        <v>2576</v>
      </c>
      <c r="E3654" t="s">
        <v>2572</v>
      </c>
      <c r="F3654" t="s">
        <v>38259</v>
      </c>
      <c r="G3654" t="s">
        <v>38312</v>
      </c>
    </row>
    <row r="3655" spans="1:7" ht="15" customHeight="1">
      <c r="A3655" t="s">
        <v>5099</v>
      </c>
      <c r="B3655" t="s">
        <v>5100</v>
      </c>
      <c r="C3655" t="s">
        <v>122</v>
      </c>
      <c r="D3655" t="s">
        <v>5101</v>
      </c>
      <c r="E3655" t="s">
        <v>5098</v>
      </c>
      <c r="F3655" t="s">
        <v>38259</v>
      </c>
      <c r="G3655" t="s">
        <v>38312</v>
      </c>
    </row>
    <row r="3656" spans="1:7" ht="15" customHeight="1">
      <c r="A3656" t="s">
        <v>2195</v>
      </c>
      <c r="B3656" t="s">
        <v>2860</v>
      </c>
      <c r="C3656" t="s">
        <v>122</v>
      </c>
      <c r="D3656" t="s">
        <v>2861</v>
      </c>
      <c r="E3656" t="s">
        <v>2859</v>
      </c>
      <c r="F3656" t="s">
        <v>38259</v>
      </c>
      <c r="G3656" t="s">
        <v>38312</v>
      </c>
    </row>
    <row r="3657" spans="1:7" ht="15" customHeight="1">
      <c r="A3657" t="s">
        <v>4682</v>
      </c>
      <c r="B3657" t="s">
        <v>4683</v>
      </c>
      <c r="C3657" t="s">
        <v>122</v>
      </c>
      <c r="D3657" t="s">
        <v>4685</v>
      </c>
      <c r="E3657" t="s">
        <v>4681</v>
      </c>
      <c r="F3657" t="s">
        <v>38182</v>
      </c>
      <c r="G3657" t="s">
        <v>38312</v>
      </c>
    </row>
    <row r="3658" spans="1:7" ht="15" customHeight="1">
      <c r="A3658" t="s">
        <v>4637</v>
      </c>
      <c r="B3658" t="s">
        <v>4642</v>
      </c>
      <c r="C3658" t="s">
        <v>122</v>
      </c>
      <c r="D3658" t="s">
        <v>4644</v>
      </c>
      <c r="E3658" t="s">
        <v>4641</v>
      </c>
      <c r="F3658" t="s">
        <v>38259</v>
      </c>
      <c r="G3658" t="s">
        <v>38312</v>
      </c>
    </row>
    <row r="3659" spans="1:7" ht="15" customHeight="1">
      <c r="A3659" t="s">
        <v>2411</v>
      </c>
      <c r="B3659" t="s">
        <v>2437</v>
      </c>
      <c r="C3659" t="s">
        <v>122</v>
      </c>
      <c r="D3659" t="s">
        <v>2439</v>
      </c>
      <c r="E3659" t="s">
        <v>2436</v>
      </c>
      <c r="F3659" t="s">
        <v>38259</v>
      </c>
      <c r="G3659" t="s">
        <v>38312</v>
      </c>
    </row>
    <row r="3660" spans="1:7" ht="15" customHeight="1">
      <c r="A3660" t="s">
        <v>4129</v>
      </c>
      <c r="B3660" t="s">
        <v>16778</v>
      </c>
      <c r="C3660" t="s">
        <v>122</v>
      </c>
      <c r="D3660" t="s">
        <v>22053</v>
      </c>
      <c r="E3660" t="s">
        <v>37552</v>
      </c>
      <c r="F3660" t="s">
        <v>38259</v>
      </c>
      <c r="G3660" t="s">
        <v>38315</v>
      </c>
    </row>
    <row r="3661" spans="1:7" ht="15" customHeight="1">
      <c r="A3661" t="s">
        <v>5190</v>
      </c>
      <c r="B3661" t="s">
        <v>21732</v>
      </c>
      <c r="C3661" t="s">
        <v>122</v>
      </c>
      <c r="D3661" t="s">
        <v>22084</v>
      </c>
      <c r="E3661" t="s">
        <v>37313</v>
      </c>
      <c r="F3661" t="s">
        <v>38259</v>
      </c>
      <c r="G3661" t="s">
        <v>38315</v>
      </c>
    </row>
    <row r="3662" spans="1:7" ht="15" customHeight="1">
      <c r="A3662" t="s">
        <v>4092</v>
      </c>
      <c r="B3662" t="s">
        <v>4093</v>
      </c>
      <c r="C3662" t="s">
        <v>122</v>
      </c>
      <c r="D3662" t="s">
        <v>4095</v>
      </c>
      <c r="E3662" t="s">
        <v>4091</v>
      </c>
      <c r="F3662" t="s">
        <v>38259</v>
      </c>
      <c r="G3662" t="s">
        <v>38312</v>
      </c>
    </row>
    <row r="3663" spans="1:7" ht="15" customHeight="1">
      <c r="A3663" t="s">
        <v>4266</v>
      </c>
      <c r="B3663" t="s">
        <v>4267</v>
      </c>
      <c r="C3663" t="s">
        <v>122</v>
      </c>
      <c r="D3663" t="s">
        <v>4269</v>
      </c>
      <c r="E3663" t="s">
        <v>4265</v>
      </c>
      <c r="F3663" t="s">
        <v>38259</v>
      </c>
      <c r="G3663" t="s">
        <v>38312</v>
      </c>
    </row>
    <row r="3664" spans="1:7" ht="15" customHeight="1">
      <c r="A3664" t="s">
        <v>4878</v>
      </c>
      <c r="B3664" t="s">
        <v>4879</v>
      </c>
      <c r="C3664" t="s">
        <v>122</v>
      </c>
      <c r="D3664" t="s">
        <v>4881</v>
      </c>
      <c r="E3664" t="s">
        <v>4877</v>
      </c>
      <c r="F3664" t="s">
        <v>38259</v>
      </c>
      <c r="G3664" t="s">
        <v>38312</v>
      </c>
    </row>
    <row r="3665" spans="1:7" ht="15" customHeight="1">
      <c r="A3665" t="s">
        <v>7798</v>
      </c>
      <c r="B3665" t="s">
        <v>22006</v>
      </c>
      <c r="C3665" t="s">
        <v>122</v>
      </c>
      <c r="D3665" t="s">
        <v>22007</v>
      </c>
      <c r="E3665" t="s">
        <v>37413</v>
      </c>
      <c r="F3665" t="s">
        <v>38259</v>
      </c>
      <c r="G3665" t="s">
        <v>38315</v>
      </c>
    </row>
    <row r="3666" spans="1:7" ht="15" customHeight="1">
      <c r="A3666" t="s">
        <v>4421</v>
      </c>
      <c r="B3666" t="s">
        <v>4422</v>
      </c>
      <c r="C3666" t="s">
        <v>122</v>
      </c>
      <c r="D3666" t="s">
        <v>4424</v>
      </c>
      <c r="E3666" t="s">
        <v>4420</v>
      </c>
      <c r="F3666" t="s">
        <v>38259</v>
      </c>
      <c r="G3666" t="s">
        <v>38312</v>
      </c>
    </row>
    <row r="3667" spans="1:7" ht="15" customHeight="1">
      <c r="A3667" t="s">
        <v>4114</v>
      </c>
      <c r="B3667" t="s">
        <v>4115</v>
      </c>
      <c r="C3667" t="s">
        <v>122</v>
      </c>
      <c r="D3667" t="s">
        <v>4116</v>
      </c>
      <c r="E3667" t="s">
        <v>4113</v>
      </c>
      <c r="F3667" t="s">
        <v>38259</v>
      </c>
      <c r="G3667" t="s">
        <v>38312</v>
      </c>
    </row>
    <row r="3668" spans="1:7" ht="15" customHeight="1">
      <c r="A3668" t="s">
        <v>3831</v>
      </c>
      <c r="B3668" t="s">
        <v>3837</v>
      </c>
      <c r="C3668" t="s">
        <v>122</v>
      </c>
      <c r="D3668" t="s">
        <v>3839</v>
      </c>
      <c r="E3668" t="s">
        <v>3836</v>
      </c>
      <c r="F3668" t="s">
        <v>38259</v>
      </c>
      <c r="G3668" t="s">
        <v>38312</v>
      </c>
    </row>
    <row r="3669" spans="1:7" ht="15" customHeight="1">
      <c r="A3669" t="s">
        <v>2940</v>
      </c>
      <c r="B3669" t="s">
        <v>2985</v>
      </c>
      <c r="C3669" t="s">
        <v>122</v>
      </c>
      <c r="D3669" t="s">
        <v>2986</v>
      </c>
      <c r="E3669" t="s">
        <v>2984</v>
      </c>
      <c r="F3669" t="s">
        <v>38259</v>
      </c>
      <c r="G3669" t="s">
        <v>38312</v>
      </c>
    </row>
    <row r="3670" spans="1:7" ht="15" customHeight="1">
      <c r="A3670" t="s">
        <v>4070</v>
      </c>
      <c r="B3670" t="s">
        <v>4071</v>
      </c>
      <c r="C3670" t="s">
        <v>122</v>
      </c>
      <c r="D3670" t="s">
        <v>4073</v>
      </c>
      <c r="E3670" t="s">
        <v>4069</v>
      </c>
      <c r="F3670" t="s">
        <v>38259</v>
      </c>
      <c r="G3670" t="s">
        <v>38312</v>
      </c>
    </row>
    <row r="3671" spans="1:7" ht="15" customHeight="1">
      <c r="A3671" t="s">
        <v>5547</v>
      </c>
      <c r="B3671" t="s">
        <v>5433</v>
      </c>
      <c r="C3671" t="s">
        <v>20381</v>
      </c>
      <c r="D3671" t="s">
        <v>20382</v>
      </c>
      <c r="E3671" t="s">
        <v>20380</v>
      </c>
      <c r="F3671" t="s">
        <v>38180</v>
      </c>
      <c r="G3671" t="s">
        <v>38316</v>
      </c>
    </row>
    <row r="3672" spans="1:7" ht="15" customHeight="1">
      <c r="A3672" t="s">
        <v>7080</v>
      </c>
      <c r="B3672" t="s">
        <v>20941</v>
      </c>
      <c r="C3672" t="s">
        <v>20381</v>
      </c>
      <c r="D3672" t="s">
        <v>20942</v>
      </c>
      <c r="E3672" t="s">
        <v>20940</v>
      </c>
      <c r="F3672" t="s">
        <v>38180</v>
      </c>
      <c r="G3672" t="s">
        <v>38316</v>
      </c>
    </row>
    <row r="3673" spans="1:7" ht="15" customHeight="1">
      <c r="A3673" t="s">
        <v>14285</v>
      </c>
      <c r="B3673" t="s">
        <v>14740</v>
      </c>
      <c r="C3673" t="s">
        <v>20381</v>
      </c>
      <c r="D3673" t="s">
        <v>20805</v>
      </c>
      <c r="E3673" t="s">
        <v>20803</v>
      </c>
      <c r="F3673" t="s">
        <v>38180</v>
      </c>
      <c r="G3673" t="s">
        <v>38316</v>
      </c>
    </row>
    <row r="3674" spans="1:7" ht="15" customHeight="1">
      <c r="A3674" t="s">
        <v>3083</v>
      </c>
      <c r="B3674" t="s">
        <v>3084</v>
      </c>
      <c r="C3674" t="s">
        <v>15683</v>
      </c>
      <c r="D3674" t="s">
        <v>3086</v>
      </c>
      <c r="E3674" t="s">
        <v>3082</v>
      </c>
      <c r="F3674" t="s">
        <v>38261</v>
      </c>
      <c r="G3674" t="s">
        <v>38312</v>
      </c>
    </row>
    <row r="3675" spans="1:7" ht="15" customHeight="1">
      <c r="A3675" t="s">
        <v>5004</v>
      </c>
      <c r="B3675" t="s">
        <v>5055</v>
      </c>
      <c r="C3675" t="s">
        <v>15683</v>
      </c>
      <c r="D3675" t="s">
        <v>5056</v>
      </c>
      <c r="E3675" t="s">
        <v>5054</v>
      </c>
      <c r="F3675" t="s">
        <v>38261</v>
      </c>
      <c r="G3675" t="s">
        <v>38312</v>
      </c>
    </row>
    <row r="3676" spans="1:7" ht="15" customHeight="1">
      <c r="A3676" t="s">
        <v>3176</v>
      </c>
      <c r="B3676" t="s">
        <v>3259</v>
      </c>
      <c r="C3676" t="s">
        <v>15683</v>
      </c>
      <c r="D3676" t="s">
        <v>3261</v>
      </c>
      <c r="E3676" t="s">
        <v>37284</v>
      </c>
      <c r="F3676" t="s">
        <v>38261</v>
      </c>
      <c r="G3676" t="s">
        <v>38312</v>
      </c>
    </row>
    <row r="3677" spans="1:7" ht="15" customHeight="1">
      <c r="A3677" t="s">
        <v>2411</v>
      </c>
      <c r="B3677" t="s">
        <v>2430</v>
      </c>
      <c r="C3677" t="s">
        <v>15683</v>
      </c>
      <c r="D3677" t="s">
        <v>2432</v>
      </c>
      <c r="E3677" t="s">
        <v>37285</v>
      </c>
      <c r="F3677" t="s">
        <v>38261</v>
      </c>
      <c r="G3677" t="s">
        <v>38312</v>
      </c>
    </row>
    <row r="3678" spans="1:7" ht="15" customHeight="1">
      <c r="A3678" t="s">
        <v>3831</v>
      </c>
      <c r="B3678" t="s">
        <v>3849</v>
      </c>
      <c r="C3678" t="s">
        <v>15683</v>
      </c>
      <c r="D3678" t="s">
        <v>3851</v>
      </c>
      <c r="E3678" t="s">
        <v>3848</v>
      </c>
      <c r="F3678" t="s">
        <v>38261</v>
      </c>
      <c r="G3678" t="s">
        <v>38312</v>
      </c>
    </row>
    <row r="3679" spans="1:7" ht="15" customHeight="1">
      <c r="A3679" t="s">
        <v>4346</v>
      </c>
      <c r="B3679" t="s">
        <v>5252</v>
      </c>
      <c r="C3679" t="s">
        <v>15683</v>
      </c>
      <c r="D3679" t="s">
        <v>5253</v>
      </c>
      <c r="E3679" t="s">
        <v>5251</v>
      </c>
      <c r="F3679" t="s">
        <v>38261</v>
      </c>
      <c r="G3679" t="s">
        <v>38312</v>
      </c>
    </row>
    <row r="3680" spans="1:7" ht="15" customHeight="1">
      <c r="A3680" t="s">
        <v>3396</v>
      </c>
      <c r="B3680" t="s">
        <v>3397</v>
      </c>
      <c r="C3680" t="s">
        <v>15683</v>
      </c>
      <c r="D3680" t="s">
        <v>3399</v>
      </c>
      <c r="E3680" t="s">
        <v>3395</v>
      </c>
      <c r="F3680" t="s">
        <v>38261</v>
      </c>
      <c r="G3680" t="s">
        <v>38312</v>
      </c>
    </row>
    <row r="3681" spans="1:7" ht="15" customHeight="1">
      <c r="A3681" t="s">
        <v>19943</v>
      </c>
      <c r="B3681" t="s">
        <v>22043</v>
      </c>
      <c r="C3681" t="s">
        <v>15683</v>
      </c>
      <c r="D3681" t="s">
        <v>22044</v>
      </c>
      <c r="E3681" t="s">
        <v>37348</v>
      </c>
      <c r="F3681" t="s">
        <v>38261</v>
      </c>
      <c r="G3681" t="s">
        <v>38315</v>
      </c>
    </row>
    <row r="3682" spans="1:7" ht="15" customHeight="1">
      <c r="A3682" t="s">
        <v>5246</v>
      </c>
      <c r="B3682" t="s">
        <v>5247</v>
      </c>
      <c r="C3682" t="s">
        <v>15683</v>
      </c>
      <c r="D3682" t="s">
        <v>5249</v>
      </c>
      <c r="E3682" t="s">
        <v>5245</v>
      </c>
      <c r="F3682" t="s">
        <v>38261</v>
      </c>
      <c r="G3682" t="s">
        <v>38312</v>
      </c>
    </row>
    <row r="3683" spans="1:7" ht="15" customHeight="1">
      <c r="A3683" t="s">
        <v>2842</v>
      </c>
      <c r="B3683" t="s">
        <v>2843</v>
      </c>
      <c r="C3683" t="s">
        <v>15683</v>
      </c>
      <c r="D3683" t="s">
        <v>2845</v>
      </c>
      <c r="E3683" t="s">
        <v>2841</v>
      </c>
      <c r="F3683" t="s">
        <v>38261</v>
      </c>
      <c r="G3683" t="s">
        <v>38312</v>
      </c>
    </row>
    <row r="3684" spans="1:7" ht="15" customHeight="1">
      <c r="A3684" t="s">
        <v>3511</v>
      </c>
      <c r="B3684" t="s">
        <v>3512</v>
      </c>
      <c r="C3684" t="s">
        <v>15683</v>
      </c>
      <c r="D3684" t="s">
        <v>3514</v>
      </c>
      <c r="E3684" t="s">
        <v>3510</v>
      </c>
      <c r="F3684" t="s">
        <v>38261</v>
      </c>
      <c r="G3684" t="s">
        <v>38312</v>
      </c>
    </row>
    <row r="3685" spans="1:7" ht="15" customHeight="1">
      <c r="A3685" t="s">
        <v>2354</v>
      </c>
      <c r="B3685" t="s">
        <v>2912</v>
      </c>
      <c r="C3685" t="s">
        <v>15683</v>
      </c>
      <c r="D3685" t="s">
        <v>2914</v>
      </c>
      <c r="E3685" t="s">
        <v>2911</v>
      </c>
      <c r="F3685" t="s">
        <v>38261</v>
      </c>
      <c r="G3685" t="s">
        <v>38312</v>
      </c>
    </row>
    <row r="3686" spans="1:7" ht="15" customHeight="1">
      <c r="A3686" t="s">
        <v>3712</v>
      </c>
      <c r="B3686" t="s">
        <v>5810</v>
      </c>
      <c r="C3686" t="s">
        <v>15683</v>
      </c>
      <c r="E3686" t="s">
        <v>38361</v>
      </c>
      <c r="F3686" t="s">
        <v>38261</v>
      </c>
      <c r="G3686" t="s">
        <v>38328</v>
      </c>
    </row>
    <row r="3687" spans="1:7" ht="15" customHeight="1">
      <c r="A3687" t="s">
        <v>5088</v>
      </c>
      <c r="B3687" t="s">
        <v>2500</v>
      </c>
      <c r="C3687" t="s">
        <v>15683</v>
      </c>
      <c r="D3687" t="s">
        <v>5090</v>
      </c>
      <c r="E3687" t="s">
        <v>37282</v>
      </c>
      <c r="F3687" t="s">
        <v>38261</v>
      </c>
      <c r="G3687" t="s">
        <v>38312</v>
      </c>
    </row>
    <row r="3688" spans="1:7" ht="15" customHeight="1">
      <c r="A3688" t="s">
        <v>3401</v>
      </c>
      <c r="B3688" t="s">
        <v>3402</v>
      </c>
      <c r="C3688" t="s">
        <v>15683</v>
      </c>
      <c r="D3688" t="s">
        <v>3403</v>
      </c>
      <c r="E3688" t="s">
        <v>3400</v>
      </c>
      <c r="F3688" t="s">
        <v>38261</v>
      </c>
      <c r="G3688" t="s">
        <v>38312</v>
      </c>
    </row>
    <row r="3689" spans="1:7" ht="15" customHeight="1">
      <c r="A3689" t="s">
        <v>4647</v>
      </c>
      <c r="B3689" t="s">
        <v>4651</v>
      </c>
      <c r="C3689" t="s">
        <v>15683</v>
      </c>
      <c r="D3689" t="s">
        <v>4652</v>
      </c>
      <c r="E3689" t="s">
        <v>4650</v>
      </c>
      <c r="F3689" t="s">
        <v>38261</v>
      </c>
      <c r="G3689" t="s">
        <v>38312</v>
      </c>
    </row>
    <row r="3690" spans="1:7" ht="15" customHeight="1">
      <c r="A3690" t="s">
        <v>4261</v>
      </c>
      <c r="B3690" t="s">
        <v>2743</v>
      </c>
      <c r="C3690" t="s">
        <v>15683</v>
      </c>
      <c r="D3690" t="s">
        <v>4262</v>
      </c>
      <c r="E3690" t="s">
        <v>4260</v>
      </c>
      <c r="F3690" t="s">
        <v>38261</v>
      </c>
      <c r="G3690" t="s">
        <v>38312</v>
      </c>
    </row>
    <row r="3691" spans="1:7" ht="15" customHeight="1">
      <c r="A3691" t="s">
        <v>4376</v>
      </c>
      <c r="B3691" t="s">
        <v>4377</v>
      </c>
      <c r="C3691" t="s">
        <v>15683</v>
      </c>
      <c r="D3691" t="s">
        <v>4379</v>
      </c>
      <c r="E3691" t="s">
        <v>4375</v>
      </c>
      <c r="F3691" t="s">
        <v>38261</v>
      </c>
      <c r="G3691" t="s">
        <v>38312</v>
      </c>
    </row>
    <row r="3692" spans="1:7" ht="15" customHeight="1">
      <c r="A3692" t="s">
        <v>3221</v>
      </c>
      <c r="B3692" t="s">
        <v>3222</v>
      </c>
      <c r="C3692" t="s">
        <v>15683</v>
      </c>
      <c r="D3692" t="s">
        <v>3224</v>
      </c>
      <c r="E3692" t="s">
        <v>3220</v>
      </c>
      <c r="F3692" t="s">
        <v>38261</v>
      </c>
      <c r="G3692" t="s">
        <v>38312</v>
      </c>
    </row>
    <row r="3693" spans="1:7" ht="15" customHeight="1">
      <c r="A3693" t="s">
        <v>2515</v>
      </c>
      <c r="B3693" t="s">
        <v>2516</v>
      </c>
      <c r="C3693" t="s">
        <v>15683</v>
      </c>
      <c r="D3693" t="s">
        <v>2518</v>
      </c>
      <c r="E3693" t="s">
        <v>2514</v>
      </c>
      <c r="F3693" t="s">
        <v>38261</v>
      </c>
      <c r="G3693" t="s">
        <v>38312</v>
      </c>
    </row>
    <row r="3694" spans="1:7" ht="15" customHeight="1">
      <c r="A3694" t="s">
        <v>2805</v>
      </c>
      <c r="B3694" t="s">
        <v>2806</v>
      </c>
      <c r="C3694" t="s">
        <v>15683</v>
      </c>
      <c r="D3694" t="s">
        <v>2807</v>
      </c>
      <c r="E3694" t="s">
        <v>2804</v>
      </c>
      <c r="F3694" t="s">
        <v>38261</v>
      </c>
      <c r="G3694" t="s">
        <v>38312</v>
      </c>
    </row>
    <row r="3695" spans="1:7" ht="15" customHeight="1">
      <c r="A3695" t="s">
        <v>20612</v>
      </c>
      <c r="B3695" t="s">
        <v>11090</v>
      </c>
      <c r="C3695" t="s">
        <v>20613</v>
      </c>
      <c r="D3695" t="s">
        <v>20615</v>
      </c>
      <c r="E3695" t="s">
        <v>20611</v>
      </c>
      <c r="F3695" t="s">
        <v>38180</v>
      </c>
      <c r="G3695" t="s">
        <v>38316</v>
      </c>
    </row>
    <row r="3696" spans="1:7" ht="15" customHeight="1">
      <c r="A3696" t="s">
        <v>2892</v>
      </c>
      <c r="B3696" t="s">
        <v>3490</v>
      </c>
      <c r="C3696" t="s">
        <v>1649</v>
      </c>
      <c r="D3696" t="s">
        <v>3492</v>
      </c>
      <c r="E3696" t="s">
        <v>3489</v>
      </c>
      <c r="F3696" t="s">
        <v>38262</v>
      </c>
      <c r="G3696" t="s">
        <v>38312</v>
      </c>
    </row>
    <row r="3697" spans="1:7" ht="15" customHeight="1">
      <c r="A3697" t="s">
        <v>2633</v>
      </c>
      <c r="B3697" t="s">
        <v>2637</v>
      </c>
      <c r="C3697" t="s">
        <v>1649</v>
      </c>
      <c r="D3697" t="s">
        <v>2639</v>
      </c>
      <c r="E3697" t="s">
        <v>2636</v>
      </c>
      <c r="F3697" t="s">
        <v>38262</v>
      </c>
      <c r="G3697" t="s">
        <v>38312</v>
      </c>
    </row>
    <row r="3698" spans="1:7" ht="15" customHeight="1">
      <c r="A3698" t="s">
        <v>3013</v>
      </c>
      <c r="B3698" t="s">
        <v>3014</v>
      </c>
      <c r="C3698" t="s">
        <v>1649</v>
      </c>
      <c r="D3698" t="s">
        <v>3016</v>
      </c>
      <c r="E3698" t="s">
        <v>3012</v>
      </c>
      <c r="F3698" t="s">
        <v>38262</v>
      </c>
      <c r="G3698" t="s">
        <v>38312</v>
      </c>
    </row>
    <row r="3699" spans="1:7" ht="15" customHeight="1">
      <c r="A3699" t="s">
        <v>4296</v>
      </c>
      <c r="B3699" t="s">
        <v>4300</v>
      </c>
      <c r="C3699" t="s">
        <v>1649</v>
      </c>
      <c r="D3699" t="s">
        <v>4302</v>
      </c>
      <c r="E3699" t="s">
        <v>4299</v>
      </c>
      <c r="F3699" t="s">
        <v>38262</v>
      </c>
      <c r="G3699" t="s">
        <v>38312</v>
      </c>
    </row>
    <row r="3700" spans="1:7" ht="15" customHeight="1">
      <c r="A3700" t="s">
        <v>2732</v>
      </c>
      <c r="B3700" t="s">
        <v>2733</v>
      </c>
      <c r="C3700" t="s">
        <v>1649</v>
      </c>
      <c r="D3700" t="s">
        <v>2735</v>
      </c>
      <c r="E3700" t="s">
        <v>2731</v>
      </c>
      <c r="F3700" t="s">
        <v>38262</v>
      </c>
      <c r="G3700" t="s">
        <v>38312</v>
      </c>
    </row>
    <row r="3701" spans="1:7" ht="15" customHeight="1">
      <c r="A3701" t="s">
        <v>4589</v>
      </c>
      <c r="B3701" t="s">
        <v>4590</v>
      </c>
      <c r="C3701" t="s">
        <v>1649</v>
      </c>
      <c r="D3701" t="s">
        <v>4592</v>
      </c>
      <c r="E3701" t="s">
        <v>37448</v>
      </c>
      <c r="F3701" t="s">
        <v>38262</v>
      </c>
      <c r="G3701" t="s">
        <v>38312</v>
      </c>
    </row>
    <row r="3702" spans="1:7" ht="15" customHeight="1">
      <c r="A3702" t="s">
        <v>3194</v>
      </c>
      <c r="B3702" t="s">
        <v>3212</v>
      </c>
      <c r="C3702" t="s">
        <v>1649</v>
      </c>
      <c r="D3702" t="s">
        <v>3214</v>
      </c>
      <c r="E3702" t="s">
        <v>3211</v>
      </c>
      <c r="F3702" t="s">
        <v>38262</v>
      </c>
      <c r="G3702" t="s">
        <v>38312</v>
      </c>
    </row>
    <row r="3703" spans="1:7" ht="15" customHeight="1">
      <c r="A3703" t="s">
        <v>4730</v>
      </c>
      <c r="B3703" t="s">
        <v>4744</v>
      </c>
      <c r="C3703" t="s">
        <v>1649</v>
      </c>
      <c r="D3703" t="s">
        <v>4746</v>
      </c>
      <c r="E3703" t="s">
        <v>4743</v>
      </c>
      <c r="F3703" t="s">
        <v>38262</v>
      </c>
      <c r="G3703" t="s">
        <v>38312</v>
      </c>
    </row>
    <row r="3704" spans="1:7" ht="15" customHeight="1">
      <c r="A3704" t="s">
        <v>4927</v>
      </c>
      <c r="B3704" t="s">
        <v>4938</v>
      </c>
      <c r="C3704" t="s">
        <v>1649</v>
      </c>
      <c r="D3704" t="s">
        <v>4940</v>
      </c>
      <c r="E3704" t="s">
        <v>4937</v>
      </c>
      <c r="F3704" t="s">
        <v>38262</v>
      </c>
      <c r="G3704" t="s">
        <v>38312</v>
      </c>
    </row>
    <row r="3705" spans="1:7" ht="15" customHeight="1">
      <c r="A3705" t="s">
        <v>2585</v>
      </c>
      <c r="B3705" t="s">
        <v>2601</v>
      </c>
      <c r="C3705" t="s">
        <v>1649</v>
      </c>
      <c r="D3705" t="s">
        <v>2602</v>
      </c>
      <c r="E3705" t="s">
        <v>2600</v>
      </c>
      <c r="F3705" t="s">
        <v>38262</v>
      </c>
      <c r="G3705" t="s">
        <v>38312</v>
      </c>
    </row>
    <row r="3706" spans="1:7" ht="15" customHeight="1">
      <c r="A3706" t="s">
        <v>3388</v>
      </c>
      <c r="B3706" t="s">
        <v>3389</v>
      </c>
      <c r="C3706" t="s">
        <v>1649</v>
      </c>
      <c r="D3706" t="s">
        <v>3391</v>
      </c>
      <c r="E3706" t="s">
        <v>3387</v>
      </c>
      <c r="F3706" t="s">
        <v>38262</v>
      </c>
      <c r="G3706" t="s">
        <v>38312</v>
      </c>
    </row>
    <row r="3707" spans="1:7" ht="15" customHeight="1">
      <c r="A3707" t="s">
        <v>3089</v>
      </c>
      <c r="B3707" t="s">
        <v>3097</v>
      </c>
      <c r="C3707" t="s">
        <v>1649</v>
      </c>
      <c r="D3707" t="s">
        <v>3099</v>
      </c>
      <c r="E3707" t="s">
        <v>3096</v>
      </c>
      <c r="F3707" t="s">
        <v>38262</v>
      </c>
      <c r="G3707" t="s">
        <v>38312</v>
      </c>
    </row>
    <row r="3708" spans="1:7" ht="15" customHeight="1">
      <c r="A3708" t="s">
        <v>4509</v>
      </c>
      <c r="B3708" t="s">
        <v>4510</v>
      </c>
      <c r="C3708" t="s">
        <v>1649</v>
      </c>
      <c r="D3708" t="s">
        <v>4512</v>
      </c>
      <c r="E3708" t="s">
        <v>4508</v>
      </c>
      <c r="F3708" t="s">
        <v>38262</v>
      </c>
      <c r="G3708" t="s">
        <v>38312</v>
      </c>
    </row>
    <row r="3709" spans="1:7" ht="15" customHeight="1">
      <c r="A3709" t="s">
        <v>4943</v>
      </c>
      <c r="B3709" t="s">
        <v>4955</v>
      </c>
      <c r="C3709" t="s">
        <v>1649</v>
      </c>
      <c r="D3709" t="s">
        <v>4956</v>
      </c>
      <c r="E3709" t="s">
        <v>4954</v>
      </c>
      <c r="F3709" t="s">
        <v>38262</v>
      </c>
      <c r="G3709" t="s">
        <v>38312</v>
      </c>
    </row>
    <row r="3710" spans="1:7" ht="15" customHeight="1">
      <c r="A3710" t="s">
        <v>4504</v>
      </c>
      <c r="B3710" t="s">
        <v>4795</v>
      </c>
      <c r="C3710" t="s">
        <v>1649</v>
      </c>
      <c r="D3710" t="s">
        <v>4796</v>
      </c>
      <c r="E3710" t="s">
        <v>4794</v>
      </c>
      <c r="F3710" t="s">
        <v>38262</v>
      </c>
      <c r="G3710" t="s">
        <v>38312</v>
      </c>
    </row>
    <row r="3711" spans="1:7" ht="15" customHeight="1">
      <c r="A3711" t="s">
        <v>2940</v>
      </c>
      <c r="B3711" t="s">
        <v>3008</v>
      </c>
      <c r="C3711" t="s">
        <v>1649</v>
      </c>
      <c r="D3711" t="s">
        <v>3010</v>
      </c>
      <c r="E3711" t="s">
        <v>3007</v>
      </c>
      <c r="F3711" t="s">
        <v>38262</v>
      </c>
      <c r="G3711" t="s">
        <v>38312</v>
      </c>
    </row>
    <row r="3712" spans="1:7" ht="15" customHeight="1">
      <c r="A3712" t="s">
        <v>3701</v>
      </c>
      <c r="B3712" t="s">
        <v>3707</v>
      </c>
      <c r="C3712" t="s">
        <v>1649</v>
      </c>
      <c r="D3712" t="s">
        <v>3709</v>
      </c>
      <c r="E3712" t="s">
        <v>3706</v>
      </c>
      <c r="F3712" t="s">
        <v>38262</v>
      </c>
      <c r="G3712" t="s">
        <v>38312</v>
      </c>
    </row>
    <row r="3713" spans="1:7" ht="15" customHeight="1">
      <c r="A3713" t="s">
        <v>4647</v>
      </c>
      <c r="B3713" t="s">
        <v>4658</v>
      </c>
      <c r="C3713" t="s">
        <v>1649</v>
      </c>
      <c r="D3713" t="s">
        <v>4660</v>
      </c>
      <c r="E3713" t="s">
        <v>4657</v>
      </c>
      <c r="F3713" t="s">
        <v>38262</v>
      </c>
      <c r="G3713" t="s">
        <v>38312</v>
      </c>
    </row>
    <row r="3714" spans="1:7" ht="15" customHeight="1">
      <c r="A3714" t="s">
        <v>3945</v>
      </c>
      <c r="B3714" t="s">
        <v>3946</v>
      </c>
      <c r="C3714" t="s">
        <v>1649</v>
      </c>
      <c r="D3714" t="s">
        <v>3948</v>
      </c>
      <c r="E3714" t="s">
        <v>3944</v>
      </c>
      <c r="F3714" t="s">
        <v>38262</v>
      </c>
      <c r="G3714" t="s">
        <v>38312</v>
      </c>
    </row>
    <row r="3715" spans="1:7" ht="15" customHeight="1">
      <c r="A3715" t="s">
        <v>4304</v>
      </c>
      <c r="B3715" t="s">
        <v>4315</v>
      </c>
      <c r="C3715" t="s">
        <v>1649</v>
      </c>
      <c r="D3715" t="s">
        <v>4317</v>
      </c>
      <c r="E3715" t="s">
        <v>4314</v>
      </c>
      <c r="F3715" t="s">
        <v>38262</v>
      </c>
      <c r="G3715" t="s">
        <v>38312</v>
      </c>
    </row>
    <row r="3716" spans="1:7" ht="15" customHeight="1">
      <c r="A3716" t="s">
        <v>3659</v>
      </c>
      <c r="B3716" t="s">
        <v>3660</v>
      </c>
      <c r="C3716" t="s">
        <v>1649</v>
      </c>
      <c r="D3716" t="s">
        <v>3662</v>
      </c>
      <c r="E3716" t="s">
        <v>3658</v>
      </c>
      <c r="F3716" t="s">
        <v>38262</v>
      </c>
      <c r="G3716" t="s">
        <v>38312</v>
      </c>
    </row>
    <row r="3717" spans="1:7" ht="15" customHeight="1">
      <c r="A3717" t="s">
        <v>6163</v>
      </c>
      <c r="B3717" t="s">
        <v>6164</v>
      </c>
      <c r="C3717" t="s">
        <v>1649</v>
      </c>
      <c r="D3717" t="s">
        <v>6166</v>
      </c>
      <c r="F3717" t="s">
        <v>38262</v>
      </c>
      <c r="G3717" t="s">
        <v>38312</v>
      </c>
    </row>
    <row r="3718" spans="1:7" ht="15" customHeight="1">
      <c r="A3718" t="s">
        <v>2971</v>
      </c>
      <c r="B3718" t="s">
        <v>2972</v>
      </c>
      <c r="C3718" t="s">
        <v>1649</v>
      </c>
      <c r="D3718" t="s">
        <v>2974</v>
      </c>
      <c r="E3718" t="s">
        <v>2970</v>
      </c>
      <c r="F3718" t="s">
        <v>38262</v>
      </c>
      <c r="G3718" t="s">
        <v>38312</v>
      </c>
    </row>
    <row r="3719" spans="1:7" ht="15" customHeight="1">
      <c r="A3719" t="s">
        <v>3078</v>
      </c>
      <c r="B3719" t="s">
        <v>3079</v>
      </c>
      <c r="C3719" t="s">
        <v>1649</v>
      </c>
      <c r="D3719" t="s">
        <v>3081</v>
      </c>
      <c r="E3719" t="s">
        <v>3077</v>
      </c>
      <c r="F3719" t="s">
        <v>38262</v>
      </c>
      <c r="G3719" t="s">
        <v>38312</v>
      </c>
    </row>
    <row r="3720" spans="1:7" ht="15" customHeight="1">
      <c r="A3720" t="s">
        <v>2168</v>
      </c>
      <c r="B3720" t="s">
        <v>2169</v>
      </c>
      <c r="C3720" t="s">
        <v>1649</v>
      </c>
      <c r="D3720" t="s">
        <v>2171</v>
      </c>
      <c r="E3720" t="s">
        <v>2167</v>
      </c>
      <c r="F3720" t="s">
        <v>38262</v>
      </c>
      <c r="G3720" t="s">
        <v>38312</v>
      </c>
    </row>
    <row r="3721" spans="1:7" ht="15" customHeight="1">
      <c r="A3721" t="s">
        <v>4335</v>
      </c>
      <c r="B3721" t="s">
        <v>4336</v>
      </c>
      <c r="C3721" t="s">
        <v>1649</v>
      </c>
      <c r="D3721" t="s">
        <v>4338</v>
      </c>
      <c r="E3721" t="s">
        <v>4334</v>
      </c>
      <c r="F3721" t="s">
        <v>38262</v>
      </c>
      <c r="G3721" t="s">
        <v>38312</v>
      </c>
    </row>
    <row r="3722" spans="1:7" ht="15" customHeight="1">
      <c r="A3722" t="s">
        <v>4034</v>
      </c>
      <c r="B3722" t="s">
        <v>2595</v>
      </c>
      <c r="C3722" t="s">
        <v>1649</v>
      </c>
      <c r="D3722" t="s">
        <v>4060</v>
      </c>
      <c r="E3722" t="s">
        <v>4059</v>
      </c>
      <c r="F3722" t="s">
        <v>38262</v>
      </c>
      <c r="G3722" t="s">
        <v>38312</v>
      </c>
    </row>
    <row r="3723" spans="1:7" ht="15" customHeight="1">
      <c r="A3723" t="s">
        <v>4927</v>
      </c>
      <c r="B3723" t="s">
        <v>4928</v>
      </c>
      <c r="C3723" t="s">
        <v>1649</v>
      </c>
      <c r="D3723" t="s">
        <v>4929</v>
      </c>
      <c r="E3723" t="s">
        <v>4926</v>
      </c>
      <c r="F3723" t="s">
        <v>38262</v>
      </c>
      <c r="G3723" t="s">
        <v>38312</v>
      </c>
    </row>
    <row r="3724" spans="1:7" ht="15" customHeight="1">
      <c r="A3724" t="s">
        <v>2141</v>
      </c>
      <c r="B3724" t="s">
        <v>2142</v>
      </c>
      <c r="C3724" t="s">
        <v>1649</v>
      </c>
      <c r="D3724" t="s">
        <v>2144</v>
      </c>
      <c r="E3724" t="s">
        <v>2140</v>
      </c>
      <c r="F3724" t="s">
        <v>38262</v>
      </c>
      <c r="G3724" t="s">
        <v>38312</v>
      </c>
    </row>
    <row r="3725" spans="1:7" ht="15" customHeight="1">
      <c r="A3725" t="s">
        <v>2267</v>
      </c>
      <c r="B3725" t="s">
        <v>4193</v>
      </c>
      <c r="C3725" t="s">
        <v>1649</v>
      </c>
      <c r="D3725" t="s">
        <v>4195</v>
      </c>
      <c r="E3725" t="s">
        <v>4192</v>
      </c>
      <c r="F3725" t="s">
        <v>38262</v>
      </c>
      <c r="G3725" t="s">
        <v>38312</v>
      </c>
    </row>
    <row r="3726" spans="1:7" ht="15" customHeight="1">
      <c r="A3726" t="s">
        <v>3155</v>
      </c>
      <c r="B3726" t="s">
        <v>22034</v>
      </c>
      <c r="C3726" t="s">
        <v>1649</v>
      </c>
      <c r="D3726" t="s">
        <v>22035</v>
      </c>
      <c r="E3726" t="s">
        <v>37383</v>
      </c>
      <c r="F3726" t="s">
        <v>38262</v>
      </c>
      <c r="G3726" t="s">
        <v>38315</v>
      </c>
    </row>
    <row r="3727" spans="1:7" ht="15" customHeight="1">
      <c r="A3727" t="s">
        <v>3951</v>
      </c>
      <c r="B3727" t="s">
        <v>3956</v>
      </c>
      <c r="C3727" t="s">
        <v>1649</v>
      </c>
      <c r="D3727" t="s">
        <v>3958</v>
      </c>
      <c r="E3727" t="s">
        <v>3955</v>
      </c>
      <c r="F3727" t="s">
        <v>38262</v>
      </c>
      <c r="G3727" t="s">
        <v>38312</v>
      </c>
    </row>
    <row r="3728" spans="1:7" ht="15" customHeight="1">
      <c r="A3728" t="s">
        <v>2805</v>
      </c>
      <c r="B3728" t="s">
        <v>2664</v>
      </c>
      <c r="C3728" t="s">
        <v>1649</v>
      </c>
      <c r="D3728" t="s">
        <v>2819</v>
      </c>
      <c r="E3728" t="s">
        <v>2817</v>
      </c>
      <c r="F3728" t="s">
        <v>38262</v>
      </c>
      <c r="G3728" t="s">
        <v>38312</v>
      </c>
    </row>
    <row r="3729" spans="1:7" ht="15" customHeight="1">
      <c r="A3729" t="s">
        <v>5214</v>
      </c>
      <c r="B3729" t="s">
        <v>4740</v>
      </c>
      <c r="C3729" t="s">
        <v>1649</v>
      </c>
      <c r="D3729" t="s">
        <v>5219</v>
      </c>
      <c r="E3729" t="s">
        <v>5218</v>
      </c>
      <c r="F3729" t="s">
        <v>38262</v>
      </c>
      <c r="G3729" t="s">
        <v>38312</v>
      </c>
    </row>
    <row r="3730" spans="1:7" ht="15" customHeight="1">
      <c r="A3730" t="s">
        <v>3237</v>
      </c>
      <c r="B3730" t="s">
        <v>3238</v>
      </c>
      <c r="C3730" t="s">
        <v>1649</v>
      </c>
      <c r="D3730" t="s">
        <v>3240</v>
      </c>
      <c r="E3730" t="s">
        <v>3236</v>
      </c>
      <c r="F3730" t="s">
        <v>38262</v>
      </c>
      <c r="G3730" t="s">
        <v>38312</v>
      </c>
    </row>
    <row r="3731" spans="1:7" ht="15" customHeight="1">
      <c r="A3731" t="s">
        <v>38362</v>
      </c>
      <c r="B3731" t="s">
        <v>38363</v>
      </c>
      <c r="C3731" t="s">
        <v>1649</v>
      </c>
      <c r="D3731" t="s">
        <v>4934</v>
      </c>
      <c r="E3731" t="s">
        <v>4930</v>
      </c>
      <c r="F3731" t="s">
        <v>38262</v>
      </c>
      <c r="G3731" t="s">
        <v>38312</v>
      </c>
    </row>
    <row r="3732" spans="1:7" ht="15" customHeight="1">
      <c r="A3732" t="s">
        <v>3166</v>
      </c>
      <c r="B3732" t="s">
        <v>3167</v>
      </c>
      <c r="C3732" t="s">
        <v>1649</v>
      </c>
      <c r="D3732" t="s">
        <v>3169</v>
      </c>
      <c r="E3732" t="s">
        <v>3165</v>
      </c>
      <c r="F3732" t="s">
        <v>38262</v>
      </c>
      <c r="G3732" t="s">
        <v>38312</v>
      </c>
    </row>
    <row r="3733" spans="1:7" ht="15" customHeight="1">
      <c r="A3733" t="s">
        <v>2652</v>
      </c>
      <c r="B3733" t="s">
        <v>2653</v>
      </c>
      <c r="C3733" t="s">
        <v>1649</v>
      </c>
      <c r="D3733" t="s">
        <v>2655</v>
      </c>
      <c r="E3733" t="s">
        <v>2651</v>
      </c>
      <c r="F3733" t="s">
        <v>38262</v>
      </c>
      <c r="G3733" t="s">
        <v>38312</v>
      </c>
    </row>
    <row r="3734" spans="1:7" ht="15" customHeight="1">
      <c r="A3734" t="s">
        <v>3951</v>
      </c>
      <c r="B3734" t="s">
        <v>2769</v>
      </c>
      <c r="C3734" t="s">
        <v>1649</v>
      </c>
      <c r="D3734" t="s">
        <v>3952</v>
      </c>
      <c r="E3734" t="s">
        <v>3950</v>
      </c>
      <c r="F3734" t="s">
        <v>38262</v>
      </c>
      <c r="G3734" t="s">
        <v>38312</v>
      </c>
    </row>
    <row r="3735" spans="1:7" ht="15" customHeight="1">
      <c r="A3735" t="s">
        <v>3194</v>
      </c>
      <c r="B3735" t="s">
        <v>3195</v>
      </c>
      <c r="C3735" t="s">
        <v>1649</v>
      </c>
      <c r="D3735" t="s">
        <v>3196</v>
      </c>
      <c r="E3735" t="s">
        <v>3193</v>
      </c>
      <c r="F3735" t="s">
        <v>38262</v>
      </c>
      <c r="G3735" t="s">
        <v>38312</v>
      </c>
    </row>
    <row r="3736" spans="1:7" ht="15" customHeight="1">
      <c r="A3736" t="s">
        <v>2585</v>
      </c>
      <c r="B3736" t="s">
        <v>2591</v>
      </c>
      <c r="C3736" t="s">
        <v>1649</v>
      </c>
      <c r="D3736" t="s">
        <v>2593</v>
      </c>
      <c r="E3736" t="s">
        <v>2590</v>
      </c>
      <c r="F3736" t="s">
        <v>38262</v>
      </c>
      <c r="G3736" t="s">
        <v>38312</v>
      </c>
    </row>
    <row r="3737" spans="1:7" ht="15" customHeight="1">
      <c r="A3737" t="s">
        <v>2221</v>
      </c>
      <c r="B3737" t="s">
        <v>2222</v>
      </c>
      <c r="C3737" t="s">
        <v>1649</v>
      </c>
      <c r="D3737" t="s">
        <v>2224</v>
      </c>
      <c r="E3737" t="s">
        <v>2220</v>
      </c>
      <c r="F3737" t="s">
        <v>38262</v>
      </c>
      <c r="G3737" t="s">
        <v>38312</v>
      </c>
    </row>
    <row r="3738" spans="1:7" ht="15" customHeight="1">
      <c r="A3738" t="s">
        <v>3478</v>
      </c>
      <c r="B3738" t="s">
        <v>3479</v>
      </c>
      <c r="C3738" t="s">
        <v>1649</v>
      </c>
      <c r="D3738" t="s">
        <v>3481</v>
      </c>
      <c r="E3738" t="s">
        <v>3477</v>
      </c>
      <c r="F3738" t="s">
        <v>38262</v>
      </c>
      <c r="G3738" t="s">
        <v>38312</v>
      </c>
    </row>
    <row r="3739" spans="1:7" ht="15" customHeight="1">
      <c r="A3739" t="s">
        <v>3415</v>
      </c>
      <c r="B3739" t="s">
        <v>3416</v>
      </c>
      <c r="C3739" t="s">
        <v>1649</v>
      </c>
      <c r="D3739" t="s">
        <v>3418</v>
      </c>
      <c r="E3739" t="s">
        <v>3414</v>
      </c>
      <c r="F3739" t="s">
        <v>38262</v>
      </c>
      <c r="G3739" t="s">
        <v>38312</v>
      </c>
    </row>
    <row r="3740" spans="1:7" ht="15" customHeight="1">
      <c r="A3740" t="s">
        <v>2044</v>
      </c>
      <c r="B3740" t="s">
        <v>2944</v>
      </c>
      <c r="C3740" t="s">
        <v>1649</v>
      </c>
      <c r="D3740" t="s">
        <v>2945</v>
      </c>
      <c r="E3740" t="s">
        <v>2943</v>
      </c>
      <c r="F3740" t="s">
        <v>38262</v>
      </c>
      <c r="G3740" t="s">
        <v>38312</v>
      </c>
    </row>
    <row r="3741" spans="1:7" ht="15" customHeight="1">
      <c r="A3741" t="s">
        <v>4086</v>
      </c>
      <c r="B3741" t="s">
        <v>4087</v>
      </c>
      <c r="C3741" t="s">
        <v>1649</v>
      </c>
      <c r="D3741" t="s">
        <v>4089</v>
      </c>
      <c r="E3741" t="s">
        <v>4085</v>
      </c>
      <c r="F3741" t="s">
        <v>38262</v>
      </c>
      <c r="G3741" t="s">
        <v>38312</v>
      </c>
    </row>
    <row r="3742" spans="1:7" ht="15" customHeight="1">
      <c r="A3742" t="s">
        <v>2579</v>
      </c>
      <c r="B3742" t="s">
        <v>2580</v>
      </c>
      <c r="C3742" t="s">
        <v>1649</v>
      </c>
      <c r="D3742" t="s">
        <v>2581</v>
      </c>
      <c r="E3742" t="s">
        <v>2578</v>
      </c>
      <c r="F3742" t="s">
        <v>38262</v>
      </c>
      <c r="G3742" t="s">
        <v>38312</v>
      </c>
    </row>
    <row r="3743" spans="1:7" ht="15" customHeight="1">
      <c r="A3743" t="s">
        <v>3622</v>
      </c>
      <c r="B3743" t="s">
        <v>3623</v>
      </c>
      <c r="C3743" t="s">
        <v>1649</v>
      </c>
      <c r="D3743" t="s">
        <v>3625</v>
      </c>
      <c r="E3743" t="s">
        <v>3621</v>
      </c>
      <c r="F3743" t="s">
        <v>38262</v>
      </c>
      <c r="G3743" t="s">
        <v>38312</v>
      </c>
    </row>
    <row r="3744" spans="1:7" ht="15" customHeight="1">
      <c r="A3744" t="s">
        <v>4288</v>
      </c>
      <c r="B3744" t="s">
        <v>4289</v>
      </c>
      <c r="C3744" t="s">
        <v>1649</v>
      </c>
      <c r="D3744" t="s">
        <v>4291</v>
      </c>
      <c r="E3744" t="s">
        <v>4287</v>
      </c>
      <c r="F3744" t="s">
        <v>38262</v>
      </c>
      <c r="G3744" t="s">
        <v>38312</v>
      </c>
    </row>
    <row r="3745" spans="1:7" ht="15" customHeight="1">
      <c r="A3745" t="s">
        <v>3560</v>
      </c>
      <c r="B3745" t="s">
        <v>3567</v>
      </c>
      <c r="C3745" t="s">
        <v>1649</v>
      </c>
      <c r="D3745" t="s">
        <v>3569</v>
      </c>
      <c r="E3745" t="s">
        <v>3566</v>
      </c>
      <c r="F3745" t="s">
        <v>38262</v>
      </c>
      <c r="G3745" t="s">
        <v>38312</v>
      </c>
    </row>
    <row r="3746" spans="1:7" ht="15" customHeight="1">
      <c r="A3746" t="s">
        <v>3266</v>
      </c>
      <c r="B3746" t="s">
        <v>3267</v>
      </c>
      <c r="C3746" t="s">
        <v>1649</v>
      </c>
      <c r="D3746" t="s">
        <v>3268</v>
      </c>
      <c r="E3746" t="s">
        <v>3265</v>
      </c>
      <c r="F3746" t="s">
        <v>38262</v>
      </c>
      <c r="G3746" t="s">
        <v>38312</v>
      </c>
    </row>
    <row r="3747" spans="1:7" ht="15" customHeight="1">
      <c r="A3747" t="s">
        <v>4894</v>
      </c>
      <c r="B3747" t="s">
        <v>4895</v>
      </c>
      <c r="C3747" t="s">
        <v>1649</v>
      </c>
      <c r="D3747" t="s">
        <v>4896</v>
      </c>
      <c r="E3747" t="s">
        <v>4893</v>
      </c>
      <c r="F3747" t="s">
        <v>38262</v>
      </c>
      <c r="G3747" t="s">
        <v>38312</v>
      </c>
    </row>
    <row r="3748" spans="1:7" ht="15" customHeight="1">
      <c r="A3748" t="s">
        <v>4603</v>
      </c>
      <c r="B3748" t="s">
        <v>4604</v>
      </c>
      <c r="C3748" t="s">
        <v>1649</v>
      </c>
      <c r="D3748" t="s">
        <v>4605</v>
      </c>
      <c r="E3748" t="s">
        <v>4602</v>
      </c>
      <c r="F3748" t="s">
        <v>38262</v>
      </c>
      <c r="G3748" t="s">
        <v>38312</v>
      </c>
    </row>
    <row r="3749" spans="1:7" ht="15" customHeight="1">
      <c r="A3749" t="s">
        <v>2189</v>
      </c>
      <c r="B3749" t="s">
        <v>2190</v>
      </c>
      <c r="C3749" t="s">
        <v>1649</v>
      </c>
      <c r="D3749" t="s">
        <v>2192</v>
      </c>
      <c r="E3749" t="s">
        <v>2188</v>
      </c>
      <c r="F3749" t="s">
        <v>38262</v>
      </c>
      <c r="G3749" t="s">
        <v>38312</v>
      </c>
    </row>
    <row r="3750" spans="1:7" ht="15" customHeight="1">
      <c r="A3750" t="s">
        <v>3678</v>
      </c>
      <c r="B3750" t="s">
        <v>3679</v>
      </c>
      <c r="C3750" t="s">
        <v>1649</v>
      </c>
      <c r="D3750" t="s">
        <v>3681</v>
      </c>
      <c r="E3750" t="s">
        <v>3677</v>
      </c>
      <c r="F3750" t="s">
        <v>38262</v>
      </c>
      <c r="G3750" t="s">
        <v>38312</v>
      </c>
    </row>
    <row r="3751" spans="1:7" ht="15" customHeight="1">
      <c r="A3751" t="s">
        <v>3145</v>
      </c>
      <c r="B3751" t="s">
        <v>3146</v>
      </c>
      <c r="C3751" t="s">
        <v>1649</v>
      </c>
      <c r="D3751" t="s">
        <v>3147</v>
      </c>
      <c r="E3751" t="s">
        <v>3144</v>
      </c>
      <c r="F3751" t="s">
        <v>38262</v>
      </c>
      <c r="G3751" t="s">
        <v>38312</v>
      </c>
    </row>
    <row r="3752" spans="1:7" ht="15" customHeight="1">
      <c r="A3752" t="s">
        <v>4220</v>
      </c>
      <c r="B3752" t="s">
        <v>2339</v>
      </c>
      <c r="C3752" t="s">
        <v>1649</v>
      </c>
      <c r="D3752" t="s">
        <v>4222</v>
      </c>
      <c r="E3752" t="s">
        <v>4219</v>
      </c>
      <c r="F3752" t="s">
        <v>38262</v>
      </c>
      <c r="G3752" t="s">
        <v>38312</v>
      </c>
    </row>
    <row r="3753" spans="1:7" ht="15" customHeight="1">
      <c r="A3753" t="s">
        <v>5243</v>
      </c>
      <c r="B3753" t="s">
        <v>1661</v>
      </c>
      <c r="C3753" t="s">
        <v>1649</v>
      </c>
      <c r="D3753" t="s">
        <v>5244</v>
      </c>
      <c r="E3753" t="s">
        <v>37303</v>
      </c>
      <c r="F3753" t="s">
        <v>38262</v>
      </c>
      <c r="G3753" t="s">
        <v>38312</v>
      </c>
    </row>
    <row r="3754" spans="1:7" ht="15" customHeight="1">
      <c r="A3754" t="s">
        <v>5168</v>
      </c>
      <c r="B3754" t="s">
        <v>5169</v>
      </c>
      <c r="C3754" t="s">
        <v>1649</v>
      </c>
      <c r="D3754" t="s">
        <v>5171</v>
      </c>
      <c r="E3754" t="s">
        <v>5167</v>
      </c>
      <c r="F3754" t="s">
        <v>38262</v>
      </c>
      <c r="G3754" t="s">
        <v>38312</v>
      </c>
    </row>
    <row r="3755" spans="1:7" ht="15" customHeight="1">
      <c r="A3755" t="s">
        <v>4304</v>
      </c>
      <c r="B3755" t="s">
        <v>4305</v>
      </c>
      <c r="C3755" t="s">
        <v>1649</v>
      </c>
      <c r="D3755" t="s">
        <v>4307</v>
      </c>
      <c r="F3755" t="s">
        <v>38262</v>
      </c>
      <c r="G3755" t="s">
        <v>38312</v>
      </c>
    </row>
    <row r="3756" spans="1:7" ht="15" customHeight="1">
      <c r="A3756" t="s">
        <v>2700</v>
      </c>
      <c r="B3756" t="s">
        <v>2701</v>
      </c>
      <c r="C3756" t="s">
        <v>1649</v>
      </c>
      <c r="D3756" t="s">
        <v>2703</v>
      </c>
      <c r="E3756" t="s">
        <v>2699</v>
      </c>
      <c r="F3756" t="s">
        <v>38262</v>
      </c>
      <c r="G3756" t="s">
        <v>38312</v>
      </c>
    </row>
    <row r="3757" spans="1:7" ht="15" customHeight="1">
      <c r="A3757" t="s">
        <v>4108</v>
      </c>
      <c r="B3757" t="s">
        <v>4109</v>
      </c>
      <c r="C3757" t="s">
        <v>1649</v>
      </c>
      <c r="D3757" t="s">
        <v>4111</v>
      </c>
      <c r="E3757" t="s">
        <v>4107</v>
      </c>
      <c r="F3757" t="s">
        <v>38262</v>
      </c>
      <c r="G3757" t="s">
        <v>38312</v>
      </c>
    </row>
    <row r="3758" spans="1:7" ht="15" customHeight="1">
      <c r="A3758" t="s">
        <v>5209</v>
      </c>
      <c r="B3758" t="s">
        <v>5210</v>
      </c>
      <c r="C3758" t="s">
        <v>1649</v>
      </c>
      <c r="D3758" t="s">
        <v>5212</v>
      </c>
      <c r="E3758" t="s">
        <v>5208</v>
      </c>
      <c r="F3758" t="s">
        <v>38262</v>
      </c>
      <c r="G3758" t="s">
        <v>38312</v>
      </c>
    </row>
    <row r="3759" spans="1:7" ht="15" customHeight="1">
      <c r="A3759" t="s">
        <v>5231</v>
      </c>
      <c r="B3759" t="s">
        <v>2500</v>
      </c>
      <c r="C3759" t="s">
        <v>1649</v>
      </c>
      <c r="D3759" t="s">
        <v>5237</v>
      </c>
      <c r="E3759" t="s">
        <v>5235</v>
      </c>
      <c r="F3759" t="s">
        <v>38262</v>
      </c>
      <c r="G3759" t="s">
        <v>38312</v>
      </c>
    </row>
    <row r="3760" spans="1:7" ht="15" customHeight="1">
      <c r="A3760" t="s">
        <v>4440</v>
      </c>
      <c r="B3760" t="s">
        <v>2500</v>
      </c>
      <c r="C3760" t="s">
        <v>1649</v>
      </c>
      <c r="D3760" t="s">
        <v>4566</v>
      </c>
      <c r="E3760" t="s">
        <v>4564</v>
      </c>
      <c r="F3760" t="s">
        <v>38262</v>
      </c>
      <c r="G3760" t="s">
        <v>38312</v>
      </c>
    </row>
    <row r="3761" spans="1:7" ht="15" customHeight="1">
      <c r="A3761" t="s">
        <v>4997</v>
      </c>
      <c r="B3761" t="s">
        <v>2659</v>
      </c>
      <c r="C3761" t="s">
        <v>1649</v>
      </c>
      <c r="D3761" t="s">
        <v>4999</v>
      </c>
      <c r="E3761" t="s">
        <v>4996</v>
      </c>
      <c r="F3761" t="s">
        <v>38262</v>
      </c>
      <c r="G3761" t="s">
        <v>38312</v>
      </c>
    </row>
    <row r="3762" spans="1:7" ht="15" customHeight="1">
      <c r="A3762" t="s">
        <v>4415</v>
      </c>
      <c r="B3762" t="s">
        <v>4416</v>
      </c>
      <c r="C3762" t="s">
        <v>1649</v>
      </c>
      <c r="D3762" t="s">
        <v>4417</v>
      </c>
      <c r="E3762" t="s">
        <v>4414</v>
      </c>
      <c r="F3762" t="s">
        <v>38262</v>
      </c>
      <c r="G3762" t="s">
        <v>38312</v>
      </c>
    </row>
    <row r="3763" spans="1:7" ht="15" customHeight="1">
      <c r="A3763" t="s">
        <v>2330</v>
      </c>
      <c r="B3763" t="s">
        <v>2336</v>
      </c>
      <c r="C3763" t="s">
        <v>1649</v>
      </c>
      <c r="D3763" t="s">
        <v>2337</v>
      </c>
      <c r="E3763" t="s">
        <v>2335</v>
      </c>
      <c r="F3763" t="s">
        <v>38262</v>
      </c>
      <c r="G3763" t="s">
        <v>38312</v>
      </c>
    </row>
    <row r="3764" spans="1:7" ht="15" customHeight="1">
      <c r="A3764" t="s">
        <v>2622</v>
      </c>
      <c r="B3764" t="s">
        <v>2623</v>
      </c>
      <c r="C3764" t="s">
        <v>1649</v>
      </c>
      <c r="D3764" t="s">
        <v>2625</v>
      </c>
      <c r="E3764" t="s">
        <v>2621</v>
      </c>
      <c r="F3764" t="s">
        <v>38262</v>
      </c>
      <c r="G3764" t="s">
        <v>38312</v>
      </c>
    </row>
    <row r="3765" spans="1:7" ht="15" customHeight="1">
      <c r="A3765" t="s">
        <v>4514</v>
      </c>
      <c r="B3765" t="s">
        <v>4515</v>
      </c>
      <c r="C3765" t="s">
        <v>1649</v>
      </c>
      <c r="D3765" t="s">
        <v>4517</v>
      </c>
      <c r="E3765" t="s">
        <v>4513</v>
      </c>
      <c r="F3765" t="s">
        <v>38262</v>
      </c>
      <c r="G3765" t="s">
        <v>38312</v>
      </c>
    </row>
    <row r="3766" spans="1:7" ht="15" customHeight="1">
      <c r="A3766" t="s">
        <v>4670</v>
      </c>
      <c r="B3766" t="s">
        <v>4687</v>
      </c>
      <c r="C3766" t="s">
        <v>1649</v>
      </c>
      <c r="D3766" t="s">
        <v>4688</v>
      </c>
      <c r="E3766" t="s">
        <v>4686</v>
      </c>
      <c r="F3766" t="s">
        <v>38262</v>
      </c>
      <c r="G3766" t="s">
        <v>38312</v>
      </c>
    </row>
    <row r="3767" spans="1:7" ht="15" customHeight="1">
      <c r="A3767" t="s">
        <v>2458</v>
      </c>
      <c r="B3767" t="s">
        <v>2459</v>
      </c>
      <c r="C3767" t="s">
        <v>1649</v>
      </c>
      <c r="D3767" t="s">
        <v>2461</v>
      </c>
      <c r="E3767" t="s">
        <v>2457</v>
      </c>
      <c r="F3767" t="s">
        <v>38262</v>
      </c>
      <c r="G3767" t="s">
        <v>38312</v>
      </c>
    </row>
    <row r="3768" spans="1:7" ht="15" customHeight="1">
      <c r="A3768" t="s">
        <v>3560</v>
      </c>
      <c r="B3768" t="s">
        <v>2649</v>
      </c>
      <c r="C3768" t="s">
        <v>1649</v>
      </c>
      <c r="D3768" t="s">
        <v>3562</v>
      </c>
      <c r="E3768" t="s">
        <v>3559</v>
      </c>
      <c r="F3768" t="s">
        <v>38262</v>
      </c>
      <c r="G3768" t="s">
        <v>38312</v>
      </c>
    </row>
    <row r="3769" spans="1:7" ht="15" customHeight="1">
      <c r="A3769" t="s">
        <v>12292</v>
      </c>
      <c r="B3769" t="s">
        <v>22037</v>
      </c>
      <c r="C3769" t="s">
        <v>1649</v>
      </c>
      <c r="D3769" t="s">
        <v>22038</v>
      </c>
      <c r="E3769" t="s">
        <v>37389</v>
      </c>
      <c r="F3769" t="s">
        <v>38262</v>
      </c>
      <c r="G3769" t="s">
        <v>38315</v>
      </c>
    </row>
    <row r="3770" spans="1:7" ht="15" customHeight="1">
      <c r="A3770" t="s">
        <v>4427</v>
      </c>
      <c r="B3770" t="s">
        <v>4428</v>
      </c>
      <c r="C3770" t="s">
        <v>1649</v>
      </c>
      <c r="D3770" t="s">
        <v>4429</v>
      </c>
      <c r="E3770" t="s">
        <v>4426</v>
      </c>
      <c r="F3770" t="s">
        <v>38262</v>
      </c>
      <c r="G3770" t="s">
        <v>38312</v>
      </c>
    </row>
    <row r="3771" spans="1:7" ht="15" customHeight="1">
      <c r="A3771" t="s">
        <v>6159</v>
      </c>
      <c r="B3771" t="s">
        <v>6160</v>
      </c>
      <c r="C3771" t="s">
        <v>1649</v>
      </c>
      <c r="D3771" t="s">
        <v>6162</v>
      </c>
      <c r="F3771" t="s">
        <v>38262</v>
      </c>
      <c r="G3771" t="s">
        <v>38312</v>
      </c>
    </row>
    <row r="3772" spans="1:7" ht="15" customHeight="1">
      <c r="A3772" t="s">
        <v>3831</v>
      </c>
      <c r="B3772" t="s">
        <v>3832</v>
      </c>
      <c r="C3772" t="s">
        <v>1649</v>
      </c>
      <c r="D3772" t="s">
        <v>3834</v>
      </c>
      <c r="E3772" t="s">
        <v>3830</v>
      </c>
      <c r="F3772" t="s">
        <v>38262</v>
      </c>
      <c r="G3772" t="s">
        <v>38312</v>
      </c>
    </row>
    <row r="3773" spans="1:7" ht="15" customHeight="1">
      <c r="A3773" t="s">
        <v>3945</v>
      </c>
      <c r="B3773" t="s">
        <v>17144</v>
      </c>
      <c r="C3773" t="s">
        <v>20743</v>
      </c>
      <c r="D3773" t="s">
        <v>20745</v>
      </c>
      <c r="E3773" t="s">
        <v>20742</v>
      </c>
      <c r="F3773" t="s">
        <v>38180</v>
      </c>
      <c r="G3773" t="s">
        <v>38316</v>
      </c>
    </row>
    <row r="3774" spans="1:7" ht="15" customHeight="1">
      <c r="A3774" t="s">
        <v>20824</v>
      </c>
      <c r="B3774" t="s">
        <v>20825</v>
      </c>
      <c r="C3774" t="s">
        <v>20743</v>
      </c>
      <c r="D3774" t="s">
        <v>20827</v>
      </c>
      <c r="E3774" t="s">
        <v>20823</v>
      </c>
      <c r="F3774" t="s">
        <v>38180</v>
      </c>
      <c r="G3774" t="s">
        <v>38316</v>
      </c>
    </row>
    <row r="3775" spans="1:7" ht="15" customHeight="1">
      <c r="A3775" t="s">
        <v>20951</v>
      </c>
      <c r="B3775" t="s">
        <v>3058</v>
      </c>
      <c r="C3775" t="s">
        <v>20743</v>
      </c>
      <c r="D3775" t="s">
        <v>20952</v>
      </c>
      <c r="E3775" t="s">
        <v>20950</v>
      </c>
      <c r="F3775" t="s">
        <v>38180</v>
      </c>
      <c r="G3775" t="s">
        <v>38316</v>
      </c>
    </row>
    <row r="3776" spans="1:7" ht="15" customHeight="1">
      <c r="A3776" t="s">
        <v>3634</v>
      </c>
      <c r="B3776" t="s">
        <v>18996</v>
      </c>
      <c r="C3776" t="s">
        <v>110</v>
      </c>
      <c r="D3776" t="s">
        <v>18998</v>
      </c>
      <c r="E3776" t="s">
        <v>18995</v>
      </c>
      <c r="F3776" t="s">
        <v>38264</v>
      </c>
      <c r="G3776" t="s">
        <v>38337</v>
      </c>
    </row>
    <row r="3777" spans="1:7" ht="15" customHeight="1">
      <c r="A3777" t="s">
        <v>4288</v>
      </c>
      <c r="B3777" t="s">
        <v>19287</v>
      </c>
      <c r="C3777" t="s">
        <v>110</v>
      </c>
      <c r="D3777" t="s">
        <v>19289</v>
      </c>
      <c r="E3777" t="s">
        <v>37528</v>
      </c>
      <c r="F3777" t="s">
        <v>38264</v>
      </c>
      <c r="G3777" t="s">
        <v>38306</v>
      </c>
    </row>
    <row r="3778" spans="1:7" ht="15" customHeight="1">
      <c r="A3778" t="s">
        <v>4921</v>
      </c>
      <c r="B3778" t="s">
        <v>19623</v>
      </c>
      <c r="C3778" t="s">
        <v>110</v>
      </c>
      <c r="D3778" t="s">
        <v>19624</v>
      </c>
      <c r="E3778" t="s">
        <v>19622</v>
      </c>
      <c r="F3778" t="s">
        <v>38264</v>
      </c>
      <c r="G3778" t="s">
        <v>38306</v>
      </c>
    </row>
    <row r="3779" spans="1:7" ht="15" customHeight="1">
      <c r="A3779" t="s">
        <v>5551</v>
      </c>
      <c r="B3779" t="s">
        <v>7060</v>
      </c>
      <c r="C3779" t="s">
        <v>110</v>
      </c>
      <c r="D3779" t="s">
        <v>19510</v>
      </c>
      <c r="E3779" t="s">
        <v>19508</v>
      </c>
      <c r="F3779" t="s">
        <v>38264</v>
      </c>
      <c r="G3779" t="s">
        <v>38306</v>
      </c>
    </row>
    <row r="3780" spans="1:7" ht="15" customHeight="1">
      <c r="A3780" t="s">
        <v>4594</v>
      </c>
      <c r="B3780" t="s">
        <v>10556</v>
      </c>
      <c r="C3780" t="s">
        <v>110</v>
      </c>
      <c r="D3780" t="s">
        <v>19470</v>
      </c>
      <c r="E3780" t="s">
        <v>19468</v>
      </c>
      <c r="F3780" t="s">
        <v>38264</v>
      </c>
      <c r="G3780" t="s">
        <v>38306</v>
      </c>
    </row>
    <row r="3781" spans="1:7" ht="15" customHeight="1">
      <c r="A3781" t="s">
        <v>4162</v>
      </c>
      <c r="B3781" t="s">
        <v>18593</v>
      </c>
      <c r="C3781" t="s">
        <v>110</v>
      </c>
      <c r="D3781" t="s">
        <v>18595</v>
      </c>
      <c r="E3781" t="s">
        <v>37553</v>
      </c>
      <c r="F3781" t="s">
        <v>38264</v>
      </c>
      <c r="G3781" t="s">
        <v>38306</v>
      </c>
    </row>
    <row r="3782" spans="1:7" ht="15" customHeight="1">
      <c r="A3782" t="s">
        <v>4647</v>
      </c>
      <c r="B3782" t="s">
        <v>19802</v>
      </c>
      <c r="C3782" t="s">
        <v>110</v>
      </c>
      <c r="D3782" t="s">
        <v>19804</v>
      </c>
      <c r="E3782" t="s">
        <v>37421</v>
      </c>
      <c r="F3782" t="s">
        <v>38264</v>
      </c>
      <c r="G3782" t="s">
        <v>38306</v>
      </c>
    </row>
    <row r="3783" spans="1:7" ht="15" customHeight="1">
      <c r="A3783" t="s">
        <v>4943</v>
      </c>
      <c r="B3783" t="s">
        <v>19799</v>
      </c>
      <c r="C3783" t="s">
        <v>110</v>
      </c>
      <c r="D3783" t="s">
        <v>19801</v>
      </c>
      <c r="E3783" t="s">
        <v>37350</v>
      </c>
      <c r="F3783" t="s">
        <v>38264</v>
      </c>
      <c r="G3783" t="s">
        <v>38306</v>
      </c>
    </row>
    <row r="3784" spans="1:7" ht="15" customHeight="1">
      <c r="A3784" t="s">
        <v>2208</v>
      </c>
      <c r="B3784" t="s">
        <v>18477</v>
      </c>
      <c r="C3784" t="s">
        <v>110</v>
      </c>
      <c r="D3784" t="s">
        <v>18479</v>
      </c>
      <c r="E3784" t="s">
        <v>37496</v>
      </c>
      <c r="F3784" t="s">
        <v>38264</v>
      </c>
      <c r="G3784" t="s">
        <v>38306</v>
      </c>
    </row>
    <row r="3785" spans="1:7" ht="15" customHeight="1">
      <c r="A3785" t="s">
        <v>18934</v>
      </c>
      <c r="B3785" t="s">
        <v>18935</v>
      </c>
      <c r="C3785" t="s">
        <v>110</v>
      </c>
      <c r="D3785" t="s">
        <v>18936</v>
      </c>
      <c r="E3785" t="s">
        <v>18933</v>
      </c>
      <c r="F3785" t="s">
        <v>38264</v>
      </c>
      <c r="G3785" t="s">
        <v>38306</v>
      </c>
    </row>
    <row r="3786" spans="1:7" ht="15" customHeight="1">
      <c r="A3786" t="s">
        <v>2122</v>
      </c>
      <c r="B3786" t="s">
        <v>4740</v>
      </c>
      <c r="C3786" t="s">
        <v>110</v>
      </c>
      <c r="D3786" t="s">
        <v>18439</v>
      </c>
      <c r="E3786" t="s">
        <v>37632</v>
      </c>
      <c r="F3786" t="s">
        <v>38264</v>
      </c>
      <c r="G3786" t="s">
        <v>38306</v>
      </c>
    </row>
    <row r="3787" spans="1:7" ht="15" customHeight="1">
      <c r="A3787" t="s">
        <v>4214</v>
      </c>
      <c r="B3787" t="s">
        <v>19238</v>
      </c>
      <c r="C3787" t="s">
        <v>110</v>
      </c>
      <c r="D3787" t="s">
        <v>19240</v>
      </c>
      <c r="E3787" t="s">
        <v>19237</v>
      </c>
      <c r="F3787" t="s">
        <v>38264</v>
      </c>
      <c r="G3787" t="s">
        <v>38306</v>
      </c>
    </row>
    <row r="3788" spans="1:7" ht="15" customHeight="1">
      <c r="A3788" t="s">
        <v>2805</v>
      </c>
      <c r="B3788" t="s">
        <v>7689</v>
      </c>
      <c r="C3788" t="s">
        <v>110</v>
      </c>
      <c r="D3788" t="s">
        <v>18701</v>
      </c>
      <c r="E3788" t="s">
        <v>18699</v>
      </c>
      <c r="F3788" t="s">
        <v>38264</v>
      </c>
      <c r="G3788" t="s">
        <v>38306</v>
      </c>
    </row>
    <row r="3789" spans="1:7" ht="15" customHeight="1">
      <c r="A3789" t="s">
        <v>3517</v>
      </c>
      <c r="B3789" t="s">
        <v>3634</v>
      </c>
      <c r="C3789" t="s">
        <v>110</v>
      </c>
      <c r="D3789" t="s">
        <v>18947</v>
      </c>
      <c r="E3789" t="s">
        <v>18946</v>
      </c>
      <c r="F3789" t="s">
        <v>38264</v>
      </c>
      <c r="G3789" t="s">
        <v>38306</v>
      </c>
    </row>
    <row r="3790" spans="1:7" ht="15" customHeight="1">
      <c r="A3790" t="s">
        <v>7072</v>
      </c>
      <c r="B3790" t="s">
        <v>19402</v>
      </c>
      <c r="C3790" t="s">
        <v>110</v>
      </c>
      <c r="D3790" t="s">
        <v>19404</v>
      </c>
      <c r="E3790" t="s">
        <v>38364</v>
      </c>
      <c r="F3790" t="s">
        <v>38264</v>
      </c>
      <c r="G3790" t="s">
        <v>38365</v>
      </c>
    </row>
    <row r="3791" spans="1:7" ht="15" customHeight="1">
      <c r="A3791" t="s">
        <v>3221</v>
      </c>
      <c r="B3791" t="s">
        <v>6609</v>
      </c>
      <c r="C3791" t="s">
        <v>110</v>
      </c>
      <c r="D3791" t="s">
        <v>19806</v>
      </c>
      <c r="E3791" t="s">
        <v>37416</v>
      </c>
      <c r="F3791" t="s">
        <v>38264</v>
      </c>
      <c r="G3791" t="s">
        <v>38306</v>
      </c>
    </row>
    <row r="3792" spans="1:7" ht="15" customHeight="1">
      <c r="A3792" t="s">
        <v>6134</v>
      </c>
      <c r="B3792" t="s">
        <v>18858</v>
      </c>
      <c r="C3792" t="s">
        <v>110</v>
      </c>
      <c r="D3792" t="s">
        <v>18860</v>
      </c>
      <c r="E3792" t="s">
        <v>18857</v>
      </c>
      <c r="F3792" t="s">
        <v>38264</v>
      </c>
      <c r="G3792" t="s">
        <v>38306</v>
      </c>
    </row>
    <row r="3793" spans="1:7" ht="15" customHeight="1">
      <c r="A3793" t="s">
        <v>3951</v>
      </c>
      <c r="B3793" t="s">
        <v>19124</v>
      </c>
      <c r="C3793" t="s">
        <v>110</v>
      </c>
      <c r="D3793" t="s">
        <v>19126</v>
      </c>
      <c r="E3793" t="s">
        <v>19123</v>
      </c>
      <c r="F3793" t="s">
        <v>38264</v>
      </c>
      <c r="G3793" t="s">
        <v>38306</v>
      </c>
    </row>
    <row r="3794" spans="1:7" ht="15" customHeight="1">
      <c r="A3794" t="s">
        <v>3651</v>
      </c>
      <c r="B3794" t="s">
        <v>20028</v>
      </c>
      <c r="C3794" t="s">
        <v>110</v>
      </c>
      <c r="D3794" t="s">
        <v>20030</v>
      </c>
      <c r="E3794" t="s">
        <v>37328</v>
      </c>
      <c r="F3794" t="s">
        <v>38264</v>
      </c>
      <c r="G3794" t="s">
        <v>38306</v>
      </c>
    </row>
    <row r="3795" spans="1:7" ht="15" customHeight="1">
      <c r="A3795" t="s">
        <v>18643</v>
      </c>
      <c r="B3795" t="s">
        <v>2208</v>
      </c>
      <c r="C3795" t="s">
        <v>110</v>
      </c>
      <c r="D3795" t="s">
        <v>18645</v>
      </c>
      <c r="E3795" t="s">
        <v>18642</v>
      </c>
      <c r="F3795" t="s">
        <v>38264</v>
      </c>
      <c r="G3795" t="s">
        <v>38306</v>
      </c>
    </row>
    <row r="3796" spans="1:7" ht="15" customHeight="1">
      <c r="A3796" t="s">
        <v>3289</v>
      </c>
      <c r="B3796" t="s">
        <v>18885</v>
      </c>
      <c r="C3796" t="s">
        <v>110</v>
      </c>
      <c r="D3796" t="s">
        <v>18887</v>
      </c>
      <c r="E3796" t="s">
        <v>18884</v>
      </c>
      <c r="F3796" t="s">
        <v>38264</v>
      </c>
      <c r="G3796" t="s">
        <v>38306</v>
      </c>
    </row>
    <row r="3797" spans="1:7" ht="15" customHeight="1">
      <c r="A3797" t="s">
        <v>4670</v>
      </c>
      <c r="B3797" t="s">
        <v>19512</v>
      </c>
      <c r="C3797" t="s">
        <v>110</v>
      </c>
      <c r="D3797" t="s">
        <v>19513</v>
      </c>
      <c r="E3797" t="s">
        <v>37411</v>
      </c>
      <c r="F3797" t="s">
        <v>38264</v>
      </c>
      <c r="G3797" t="s">
        <v>38306</v>
      </c>
    </row>
    <row r="3798" spans="1:7" ht="15" customHeight="1">
      <c r="A3798" t="s">
        <v>20058</v>
      </c>
      <c r="B3798" t="s">
        <v>14539</v>
      </c>
      <c r="C3798" t="s">
        <v>110</v>
      </c>
      <c r="D3798" t="s">
        <v>20060</v>
      </c>
      <c r="E3798" t="s">
        <v>37487</v>
      </c>
      <c r="F3798" t="s">
        <v>38264</v>
      </c>
      <c r="G3798" t="s">
        <v>38306</v>
      </c>
    </row>
    <row r="3799" spans="1:7" ht="15" customHeight="1">
      <c r="A3799" t="s">
        <v>14629</v>
      </c>
      <c r="B3799" t="s">
        <v>9210</v>
      </c>
      <c r="C3799" t="s">
        <v>110</v>
      </c>
      <c r="D3799" t="s">
        <v>18514</v>
      </c>
      <c r="E3799" t="s">
        <v>18512</v>
      </c>
      <c r="F3799" t="s">
        <v>38264</v>
      </c>
      <c r="G3799" t="s">
        <v>38306</v>
      </c>
    </row>
    <row r="3800" spans="1:7" ht="15" customHeight="1">
      <c r="A3800" t="s">
        <v>14792</v>
      </c>
      <c r="B3800" t="s">
        <v>21387</v>
      </c>
      <c r="C3800" t="s">
        <v>21388</v>
      </c>
      <c r="D3800" t="s">
        <v>21389</v>
      </c>
      <c r="E3800" t="s">
        <v>21386</v>
      </c>
      <c r="F3800" t="s">
        <v>38180</v>
      </c>
      <c r="G3800" t="s">
        <v>38316</v>
      </c>
    </row>
    <row r="3801" spans="1:7" ht="15" customHeight="1">
      <c r="A3801" t="s">
        <v>21416</v>
      </c>
      <c r="B3801" t="s">
        <v>21417</v>
      </c>
      <c r="C3801" t="s">
        <v>20529</v>
      </c>
      <c r="D3801" t="s">
        <v>21418</v>
      </c>
      <c r="E3801" t="s">
        <v>21415</v>
      </c>
      <c r="F3801" t="s">
        <v>38180</v>
      </c>
      <c r="G3801" t="s">
        <v>38316</v>
      </c>
    </row>
    <row r="3802" spans="1:7" ht="15" customHeight="1">
      <c r="A3802" t="s">
        <v>4346</v>
      </c>
      <c r="B3802" t="s">
        <v>20528</v>
      </c>
      <c r="C3802" t="s">
        <v>20529</v>
      </c>
      <c r="D3802" t="s">
        <v>20530</v>
      </c>
      <c r="E3802" t="s">
        <v>20527</v>
      </c>
      <c r="F3802" t="s">
        <v>38180</v>
      </c>
      <c r="G3802" t="s">
        <v>38316</v>
      </c>
    </row>
    <row r="3803" spans="1:7" ht="15" customHeight="1">
      <c r="A3803" t="s">
        <v>20410</v>
      </c>
      <c r="B3803" t="s">
        <v>3634</v>
      </c>
      <c r="C3803" t="s">
        <v>20411</v>
      </c>
      <c r="D3803" t="s">
        <v>20413</v>
      </c>
      <c r="E3803" t="s">
        <v>20409</v>
      </c>
      <c r="F3803" t="s">
        <v>38180</v>
      </c>
      <c r="G3803" t="s">
        <v>38316</v>
      </c>
    </row>
    <row r="3804" spans="1:7" ht="15" customHeight="1">
      <c r="A3804" t="s">
        <v>20349</v>
      </c>
      <c r="B3804" t="s">
        <v>9643</v>
      </c>
      <c r="C3804" t="s">
        <v>20350</v>
      </c>
      <c r="D3804" t="s">
        <v>20352</v>
      </c>
      <c r="E3804" t="s">
        <v>20348</v>
      </c>
      <c r="F3804" t="s">
        <v>38180</v>
      </c>
      <c r="G3804" t="s">
        <v>38316</v>
      </c>
    </row>
    <row r="3805" spans="1:7" ht="15" customHeight="1">
      <c r="A3805" t="s">
        <v>4943</v>
      </c>
      <c r="B3805" t="s">
        <v>20227</v>
      </c>
      <c r="C3805" t="s">
        <v>20228</v>
      </c>
      <c r="D3805" t="s">
        <v>20229</v>
      </c>
      <c r="E3805" t="s">
        <v>20226</v>
      </c>
      <c r="F3805" t="s">
        <v>38180</v>
      </c>
      <c r="G3805" t="s">
        <v>38316</v>
      </c>
    </row>
    <row r="3806" spans="1:7" ht="15" customHeight="1">
      <c r="A3806" t="s">
        <v>4867</v>
      </c>
      <c r="B3806" t="s">
        <v>19591</v>
      </c>
      <c r="C3806" t="s">
        <v>326</v>
      </c>
      <c r="D3806" t="s">
        <v>19593</v>
      </c>
      <c r="E3806" t="s">
        <v>19590</v>
      </c>
      <c r="F3806" t="s">
        <v>38268</v>
      </c>
      <c r="G3806" t="s">
        <v>38306</v>
      </c>
    </row>
    <row r="3807" spans="1:7" ht="15" customHeight="1">
      <c r="A3807" t="s">
        <v>4504</v>
      </c>
      <c r="B3807" t="s">
        <v>4505</v>
      </c>
      <c r="C3807" t="s">
        <v>326</v>
      </c>
      <c r="D3807" t="s">
        <v>4507</v>
      </c>
      <c r="E3807" t="s">
        <v>4503</v>
      </c>
      <c r="F3807" t="s">
        <v>38268</v>
      </c>
      <c r="G3807" t="s">
        <v>38312</v>
      </c>
    </row>
    <row r="3808" spans="1:7" ht="15" customHeight="1">
      <c r="A3808" t="s">
        <v>4283</v>
      </c>
      <c r="B3808" t="s">
        <v>19283</v>
      </c>
      <c r="C3808" t="s">
        <v>326</v>
      </c>
      <c r="D3808" t="s">
        <v>19285</v>
      </c>
      <c r="E3808" t="s">
        <v>19282</v>
      </c>
      <c r="F3808" t="s">
        <v>38268</v>
      </c>
      <c r="G3808" t="s">
        <v>38306</v>
      </c>
    </row>
    <row r="3809" spans="1:7" ht="15" customHeight="1">
      <c r="A3809" t="s">
        <v>10863</v>
      </c>
      <c r="B3809" t="s">
        <v>22019</v>
      </c>
      <c r="C3809" t="s">
        <v>326</v>
      </c>
      <c r="D3809" t="s">
        <v>22020</v>
      </c>
      <c r="E3809" t="s">
        <v>37509</v>
      </c>
      <c r="F3809" t="s">
        <v>38268</v>
      </c>
      <c r="G3809" t="s">
        <v>38315</v>
      </c>
    </row>
    <row r="3810" spans="1:7" ht="15" customHeight="1">
      <c r="A3810" t="s">
        <v>4395</v>
      </c>
      <c r="B3810" t="s">
        <v>4396</v>
      </c>
      <c r="C3810" t="s">
        <v>326</v>
      </c>
      <c r="D3810" t="s">
        <v>4398</v>
      </c>
      <c r="E3810" t="s">
        <v>4394</v>
      </c>
      <c r="F3810" t="s">
        <v>38268</v>
      </c>
      <c r="G3810" t="s">
        <v>38312</v>
      </c>
    </row>
    <row r="3811" spans="1:7" ht="15" customHeight="1">
      <c r="A3811" t="s">
        <v>9431</v>
      </c>
      <c r="B3811" t="s">
        <v>2955</v>
      </c>
      <c r="C3811" t="s">
        <v>326</v>
      </c>
      <c r="D3811" t="s">
        <v>22017</v>
      </c>
      <c r="E3811" t="s">
        <v>37447</v>
      </c>
      <c r="F3811" t="s">
        <v>38268</v>
      </c>
      <c r="G3811" t="s">
        <v>38315</v>
      </c>
    </row>
    <row r="3812" spans="1:7" ht="15" customHeight="1">
      <c r="A3812" t="s">
        <v>3155</v>
      </c>
      <c r="B3812" t="s">
        <v>3365</v>
      </c>
      <c r="C3812" t="s">
        <v>326</v>
      </c>
      <c r="D3812" t="s">
        <v>3366</v>
      </c>
      <c r="E3812" t="s">
        <v>37381</v>
      </c>
      <c r="F3812" t="s">
        <v>38268</v>
      </c>
      <c r="G3812" t="s">
        <v>38312</v>
      </c>
    </row>
    <row r="3813" spans="1:7" ht="15" customHeight="1">
      <c r="A3813" t="s">
        <v>2805</v>
      </c>
      <c r="B3813" t="s">
        <v>2810</v>
      </c>
      <c r="C3813" t="s">
        <v>326</v>
      </c>
      <c r="D3813" t="s">
        <v>2812</v>
      </c>
      <c r="E3813" t="s">
        <v>2809</v>
      </c>
      <c r="F3813" t="s">
        <v>38268</v>
      </c>
      <c r="G3813" t="s">
        <v>38312</v>
      </c>
    </row>
    <row r="3814" spans="1:7" ht="15" customHeight="1">
      <c r="A3814" t="s">
        <v>5923</v>
      </c>
      <c r="B3814" t="s">
        <v>2494</v>
      </c>
      <c r="C3814" t="s">
        <v>326</v>
      </c>
      <c r="D3814" t="s">
        <v>5925</v>
      </c>
      <c r="F3814" t="s">
        <v>38268</v>
      </c>
      <c r="G3814" t="s">
        <v>38312</v>
      </c>
    </row>
    <row r="3815" spans="1:7" ht="15" customHeight="1">
      <c r="A3815" t="s">
        <v>6095</v>
      </c>
      <c r="B3815" t="s">
        <v>22091</v>
      </c>
      <c r="C3815" t="s">
        <v>326</v>
      </c>
      <c r="D3815" t="s">
        <v>22093</v>
      </c>
      <c r="F3815" t="s">
        <v>38268</v>
      </c>
      <c r="G3815" t="s">
        <v>38315</v>
      </c>
    </row>
    <row r="3816" spans="1:7" ht="15" customHeight="1">
      <c r="A3816" t="s">
        <v>2658</v>
      </c>
      <c r="B3816" t="s">
        <v>2659</v>
      </c>
      <c r="C3816" t="s">
        <v>326</v>
      </c>
      <c r="D3816" t="s">
        <v>2661</v>
      </c>
      <c r="E3816" t="s">
        <v>2657</v>
      </c>
      <c r="F3816" t="s">
        <v>38268</v>
      </c>
      <c r="G3816" t="s">
        <v>38312</v>
      </c>
    </row>
    <row r="3817" spans="1:7" ht="15" customHeight="1">
      <c r="A3817" t="s">
        <v>5231</v>
      </c>
      <c r="B3817" t="s">
        <v>5232</v>
      </c>
      <c r="C3817" t="s">
        <v>326</v>
      </c>
      <c r="D3817" t="s">
        <v>5234</v>
      </c>
      <c r="E3817" t="s">
        <v>5230</v>
      </c>
      <c r="F3817" t="s">
        <v>38268</v>
      </c>
      <c r="G3817" t="s">
        <v>38312</v>
      </c>
    </row>
    <row r="3818" spans="1:7" ht="15" customHeight="1">
      <c r="A3818" t="s">
        <v>4943</v>
      </c>
      <c r="B3818" t="s">
        <v>4951</v>
      </c>
      <c r="C3818" t="s">
        <v>16040</v>
      </c>
      <c r="D3818" t="s">
        <v>4953</v>
      </c>
      <c r="E3818" t="s">
        <v>4950</v>
      </c>
      <c r="F3818" t="s">
        <v>38269</v>
      </c>
      <c r="G3818" t="s">
        <v>38312</v>
      </c>
    </row>
    <row r="3819" spans="1:7" ht="15" customHeight="1">
      <c r="A3819" t="s">
        <v>3184</v>
      </c>
      <c r="B3819" t="s">
        <v>3185</v>
      </c>
      <c r="C3819" t="s">
        <v>16040</v>
      </c>
      <c r="D3819" t="s">
        <v>3187</v>
      </c>
      <c r="E3819" t="s">
        <v>3183</v>
      </c>
      <c r="F3819" t="s">
        <v>38269</v>
      </c>
      <c r="G3819" t="s">
        <v>38312</v>
      </c>
    </row>
    <row r="3820" spans="1:7" ht="15" customHeight="1">
      <c r="A3820" t="s">
        <v>2044</v>
      </c>
      <c r="B3820" t="s">
        <v>2955</v>
      </c>
      <c r="C3820" t="s">
        <v>16040</v>
      </c>
      <c r="D3820" t="s">
        <v>2956</v>
      </c>
      <c r="E3820" t="s">
        <v>2954</v>
      </c>
      <c r="F3820" t="s">
        <v>38269</v>
      </c>
      <c r="G3820" t="s">
        <v>38312</v>
      </c>
    </row>
    <row r="3821" spans="1:7" ht="15" customHeight="1">
      <c r="A3821" t="s">
        <v>3089</v>
      </c>
      <c r="B3821" t="s">
        <v>3093</v>
      </c>
      <c r="C3821" t="s">
        <v>16040</v>
      </c>
      <c r="D3821" t="s">
        <v>3095</v>
      </c>
      <c r="E3821" t="s">
        <v>3092</v>
      </c>
      <c r="F3821" t="s">
        <v>38269</v>
      </c>
      <c r="G3821" t="s">
        <v>38312</v>
      </c>
    </row>
    <row r="3822" spans="1:7" ht="15" customHeight="1">
      <c r="A3822" t="s">
        <v>3577</v>
      </c>
      <c r="B3822" t="s">
        <v>3578</v>
      </c>
      <c r="C3822" t="s">
        <v>16040</v>
      </c>
      <c r="D3822" t="s">
        <v>3579</v>
      </c>
      <c r="E3822" t="s">
        <v>3576</v>
      </c>
      <c r="F3822" t="s">
        <v>38269</v>
      </c>
      <c r="G3822" t="s">
        <v>38312</v>
      </c>
    </row>
    <row r="3823" spans="1:7" ht="15" customHeight="1">
      <c r="A3823" t="s">
        <v>2789</v>
      </c>
      <c r="B3823" t="s">
        <v>2790</v>
      </c>
      <c r="C3823" t="s">
        <v>16040</v>
      </c>
      <c r="D3823" t="s">
        <v>2792</v>
      </c>
      <c r="E3823" t="s">
        <v>2788</v>
      </c>
      <c r="F3823" t="s">
        <v>38269</v>
      </c>
      <c r="G3823" t="s">
        <v>38312</v>
      </c>
    </row>
    <row r="3824" spans="1:7" ht="15" customHeight="1">
      <c r="A3824" t="s">
        <v>5190</v>
      </c>
      <c r="B3824" t="s">
        <v>5191</v>
      </c>
      <c r="C3824" t="s">
        <v>16040</v>
      </c>
      <c r="D3824" t="s">
        <v>5192</v>
      </c>
      <c r="E3824" t="s">
        <v>5189</v>
      </c>
      <c r="F3824" t="s">
        <v>38269</v>
      </c>
      <c r="G3824" t="s">
        <v>38312</v>
      </c>
    </row>
    <row r="3825" spans="1:7" ht="15" customHeight="1">
      <c r="A3825" t="s">
        <v>3517</v>
      </c>
      <c r="B3825" t="s">
        <v>3521</v>
      </c>
      <c r="C3825" t="s">
        <v>16040</v>
      </c>
      <c r="D3825" t="s">
        <v>3523</v>
      </c>
      <c r="E3825" t="s">
        <v>37361</v>
      </c>
      <c r="F3825" t="s">
        <v>38269</v>
      </c>
      <c r="G3825" t="s">
        <v>38312</v>
      </c>
    </row>
    <row r="3826" spans="1:7" ht="15" customHeight="1">
      <c r="A3826" t="s">
        <v>2585</v>
      </c>
      <c r="B3826" t="s">
        <v>2586</v>
      </c>
      <c r="C3826" t="s">
        <v>16040</v>
      </c>
      <c r="D3826" t="s">
        <v>2588</v>
      </c>
      <c r="E3826" t="s">
        <v>2584</v>
      </c>
      <c r="F3826" t="s">
        <v>38269</v>
      </c>
      <c r="G3826" t="s">
        <v>38312</v>
      </c>
    </row>
    <row r="3827" spans="1:7" ht="15" customHeight="1">
      <c r="A3827" t="s">
        <v>38366</v>
      </c>
      <c r="B3827" t="s">
        <v>4251</v>
      </c>
      <c r="C3827" t="s">
        <v>16040</v>
      </c>
      <c r="D3827" t="s">
        <v>4490</v>
      </c>
      <c r="E3827" t="s">
        <v>4487</v>
      </c>
      <c r="F3827" t="s">
        <v>38269</v>
      </c>
      <c r="G3827" t="s">
        <v>38312</v>
      </c>
    </row>
    <row r="3828" spans="1:7" ht="15" customHeight="1">
      <c r="A3828" t="s">
        <v>3030</v>
      </c>
      <c r="B3828" t="s">
        <v>3031</v>
      </c>
      <c r="C3828" t="s">
        <v>16040</v>
      </c>
      <c r="D3828" t="s">
        <v>3033</v>
      </c>
      <c r="E3828" t="s">
        <v>3029</v>
      </c>
      <c r="F3828" t="s">
        <v>38269</v>
      </c>
      <c r="G3828" t="s">
        <v>38312</v>
      </c>
    </row>
    <row r="3829" spans="1:7" ht="15" customHeight="1">
      <c r="A3829" t="s">
        <v>2297</v>
      </c>
      <c r="B3829" t="s">
        <v>2303</v>
      </c>
      <c r="C3829" t="s">
        <v>16040</v>
      </c>
      <c r="D3829" t="s">
        <v>2305</v>
      </c>
      <c r="E3829" t="s">
        <v>2302</v>
      </c>
      <c r="F3829" t="s">
        <v>38269</v>
      </c>
      <c r="G3829" t="s">
        <v>38312</v>
      </c>
    </row>
    <row r="3830" spans="1:7" ht="15" customHeight="1">
      <c r="A3830" t="s">
        <v>4607</v>
      </c>
      <c r="B3830" t="s">
        <v>4608</v>
      </c>
      <c r="C3830" t="s">
        <v>16040</v>
      </c>
      <c r="D3830" t="s">
        <v>4609</v>
      </c>
      <c r="E3830" t="s">
        <v>4606</v>
      </c>
      <c r="F3830" t="s">
        <v>38269</v>
      </c>
      <c r="G3830" t="s">
        <v>38312</v>
      </c>
    </row>
    <row r="3831" spans="1:7" ht="15" customHeight="1">
      <c r="A3831" t="s">
        <v>4862</v>
      </c>
      <c r="B3831" t="s">
        <v>4863</v>
      </c>
      <c r="C3831" t="s">
        <v>16040</v>
      </c>
      <c r="D3831" t="s">
        <v>4865</v>
      </c>
      <c r="E3831" t="s">
        <v>4861</v>
      </c>
      <c r="F3831" t="s">
        <v>38269</v>
      </c>
      <c r="G3831" t="s">
        <v>38312</v>
      </c>
    </row>
    <row r="3832" spans="1:7" ht="15" customHeight="1">
      <c r="A3832" t="s">
        <v>3409</v>
      </c>
      <c r="B3832" t="s">
        <v>3410</v>
      </c>
      <c r="C3832" t="s">
        <v>16040</v>
      </c>
      <c r="D3832" t="s">
        <v>3412</v>
      </c>
      <c r="E3832" t="s">
        <v>3408</v>
      </c>
      <c r="F3832" t="s">
        <v>38269</v>
      </c>
      <c r="G3832" t="s">
        <v>38312</v>
      </c>
    </row>
    <row r="3833" spans="1:7" ht="15" customHeight="1">
      <c r="A3833" t="s">
        <v>3155</v>
      </c>
      <c r="B3833" t="s">
        <v>3351</v>
      </c>
      <c r="C3833" t="s">
        <v>16040</v>
      </c>
      <c r="D3833" t="s">
        <v>3353</v>
      </c>
      <c r="E3833" t="s">
        <v>3350</v>
      </c>
      <c r="F3833" t="s">
        <v>38269</v>
      </c>
      <c r="G3833" t="s">
        <v>38312</v>
      </c>
    </row>
    <row r="3834" spans="1:7" ht="15" customHeight="1">
      <c r="A3834" t="s">
        <v>3896</v>
      </c>
      <c r="B3834" t="s">
        <v>4479</v>
      </c>
      <c r="C3834" t="s">
        <v>16040</v>
      </c>
      <c r="D3834" t="s">
        <v>4481</v>
      </c>
      <c r="E3834" t="s">
        <v>4478</v>
      </c>
      <c r="F3834" t="s">
        <v>38269</v>
      </c>
      <c r="G3834" t="s">
        <v>38312</v>
      </c>
    </row>
    <row r="3835" spans="1:7" ht="15" customHeight="1">
      <c r="A3835" t="s">
        <v>3052</v>
      </c>
      <c r="B3835" t="s">
        <v>4450</v>
      </c>
      <c r="C3835" t="s">
        <v>16062</v>
      </c>
      <c r="D3835" t="s">
        <v>4452</v>
      </c>
      <c r="E3835" t="s">
        <v>4449</v>
      </c>
      <c r="F3835" t="s">
        <v>38270</v>
      </c>
      <c r="G3835" t="s">
        <v>38312</v>
      </c>
    </row>
    <row r="3836" spans="1:7" ht="15" customHeight="1">
      <c r="A3836" t="s">
        <v>22086</v>
      </c>
      <c r="B3836" t="s">
        <v>22087</v>
      </c>
      <c r="C3836" t="s">
        <v>16062</v>
      </c>
      <c r="D3836" t="s">
        <v>22089</v>
      </c>
      <c r="E3836" t="s">
        <v>37535</v>
      </c>
      <c r="F3836" t="s">
        <v>38270</v>
      </c>
      <c r="G3836" t="s">
        <v>38315</v>
      </c>
    </row>
    <row r="3837" spans="1:7" ht="15" customHeight="1">
      <c r="A3837" t="s">
        <v>2452</v>
      </c>
      <c r="B3837" t="s">
        <v>2453</v>
      </c>
      <c r="C3837" t="s">
        <v>16062</v>
      </c>
      <c r="D3837" t="s">
        <v>2455</v>
      </c>
      <c r="E3837" t="s">
        <v>2451</v>
      </c>
      <c r="F3837" t="s">
        <v>38270</v>
      </c>
      <c r="G3837" t="s">
        <v>38312</v>
      </c>
    </row>
    <row r="3838" spans="1:7" ht="15" customHeight="1">
      <c r="A3838" t="s">
        <v>20566</v>
      </c>
      <c r="B3838" t="s">
        <v>20567</v>
      </c>
      <c r="C3838" t="s">
        <v>20136</v>
      </c>
      <c r="D3838" t="s">
        <v>20568</v>
      </c>
      <c r="E3838" t="s">
        <v>20565</v>
      </c>
      <c r="F3838" t="s">
        <v>38180</v>
      </c>
      <c r="G3838" t="s">
        <v>38316</v>
      </c>
    </row>
    <row r="3839" spans="1:7" ht="15" customHeight="1">
      <c r="A3839" t="s">
        <v>21367</v>
      </c>
      <c r="B3839" t="s">
        <v>21368</v>
      </c>
      <c r="C3839" t="s">
        <v>20136</v>
      </c>
      <c r="D3839" t="s">
        <v>21369</v>
      </c>
      <c r="E3839" t="s">
        <v>21366</v>
      </c>
      <c r="F3839" t="s">
        <v>38180</v>
      </c>
      <c r="G3839" t="s">
        <v>38316</v>
      </c>
    </row>
    <row r="3840" spans="1:7" ht="15" customHeight="1">
      <c r="A3840" t="s">
        <v>5331</v>
      </c>
      <c r="B3840" t="s">
        <v>20821</v>
      </c>
      <c r="C3840" t="s">
        <v>20136</v>
      </c>
      <c r="D3840" t="s">
        <v>20822</v>
      </c>
      <c r="E3840" t="s">
        <v>20820</v>
      </c>
      <c r="F3840" t="s">
        <v>38180</v>
      </c>
      <c r="G3840" t="s">
        <v>38316</v>
      </c>
    </row>
    <row r="3841" spans="1:7" ht="15" customHeight="1">
      <c r="A3841" t="s">
        <v>3928</v>
      </c>
      <c r="B3841" t="s">
        <v>20751</v>
      </c>
      <c r="C3841" t="s">
        <v>20136</v>
      </c>
      <c r="D3841" t="s">
        <v>20752</v>
      </c>
      <c r="E3841" t="s">
        <v>20750</v>
      </c>
      <c r="F3841" t="s">
        <v>38180</v>
      </c>
      <c r="G3841" t="s">
        <v>38316</v>
      </c>
    </row>
    <row r="3842" spans="1:7" ht="15" customHeight="1">
      <c r="A3842" t="s">
        <v>2515</v>
      </c>
      <c r="B3842" t="s">
        <v>10551</v>
      </c>
      <c r="C3842" t="s">
        <v>20136</v>
      </c>
      <c r="D3842" t="s">
        <v>21268</v>
      </c>
      <c r="E3842" t="s">
        <v>21267</v>
      </c>
      <c r="F3842" t="s">
        <v>38180</v>
      </c>
      <c r="G3842" t="s">
        <v>38316</v>
      </c>
    </row>
    <row r="3843" spans="1:7" ht="15" customHeight="1">
      <c r="A3843" t="s">
        <v>21384</v>
      </c>
      <c r="B3843" t="s">
        <v>4725</v>
      </c>
      <c r="C3843" t="s">
        <v>20136</v>
      </c>
      <c r="D3843" t="s">
        <v>21385</v>
      </c>
      <c r="E3843" t="s">
        <v>21383</v>
      </c>
      <c r="F3843" t="s">
        <v>38180</v>
      </c>
      <c r="G3843" t="s">
        <v>38316</v>
      </c>
    </row>
    <row r="3844" spans="1:7" ht="15" customHeight="1">
      <c r="A3844" t="s">
        <v>21432</v>
      </c>
      <c r="B3844" t="s">
        <v>6788</v>
      </c>
      <c r="C3844" t="s">
        <v>20136</v>
      </c>
      <c r="D3844" t="s">
        <v>21433</v>
      </c>
      <c r="E3844" t="s">
        <v>21431</v>
      </c>
      <c r="F3844" t="s">
        <v>38180</v>
      </c>
      <c r="G3844" t="s">
        <v>38316</v>
      </c>
    </row>
    <row r="3845" spans="1:7" ht="15" customHeight="1">
      <c r="A3845" t="s">
        <v>21115</v>
      </c>
      <c r="B3845" t="s">
        <v>21116</v>
      </c>
      <c r="C3845" t="s">
        <v>20136</v>
      </c>
      <c r="D3845" t="s">
        <v>21117</v>
      </c>
      <c r="E3845" t="s">
        <v>21114</v>
      </c>
      <c r="F3845" t="s">
        <v>38180</v>
      </c>
      <c r="G3845" t="s">
        <v>38316</v>
      </c>
    </row>
    <row r="3846" spans="1:7" ht="15" customHeight="1">
      <c r="A3846" t="s">
        <v>20149</v>
      </c>
      <c r="B3846" t="s">
        <v>10433</v>
      </c>
      <c r="C3846" t="s">
        <v>20136</v>
      </c>
      <c r="D3846" t="s">
        <v>20151</v>
      </c>
      <c r="E3846" t="s">
        <v>20148</v>
      </c>
      <c r="F3846" t="s">
        <v>38180</v>
      </c>
      <c r="G3846" t="s">
        <v>38316</v>
      </c>
    </row>
    <row r="3847" spans="1:7" ht="15" customHeight="1">
      <c r="A3847" t="s">
        <v>20845</v>
      </c>
      <c r="B3847" t="s">
        <v>20846</v>
      </c>
      <c r="C3847" t="s">
        <v>20136</v>
      </c>
      <c r="D3847" t="s">
        <v>20847</v>
      </c>
      <c r="E3847" t="s">
        <v>20844</v>
      </c>
      <c r="F3847" t="s">
        <v>38180</v>
      </c>
      <c r="G3847" t="s">
        <v>38316</v>
      </c>
    </row>
    <row r="3848" spans="1:7" ht="15" customHeight="1">
      <c r="A3848" t="s">
        <v>9829</v>
      </c>
      <c r="B3848" t="s">
        <v>20141</v>
      </c>
      <c r="C3848" t="s">
        <v>20136</v>
      </c>
      <c r="D3848" t="s">
        <v>20142</v>
      </c>
      <c r="E3848" t="s">
        <v>20140</v>
      </c>
      <c r="F3848" t="s">
        <v>38180</v>
      </c>
      <c r="G3848" t="s">
        <v>38316</v>
      </c>
    </row>
    <row r="3849" spans="1:7" ht="15" customHeight="1">
      <c r="A3849" t="s">
        <v>21466</v>
      </c>
      <c r="B3849" t="s">
        <v>21467</v>
      </c>
      <c r="C3849" t="s">
        <v>20136</v>
      </c>
      <c r="D3849" t="s">
        <v>21468</v>
      </c>
      <c r="E3849" t="s">
        <v>21465</v>
      </c>
      <c r="F3849" t="s">
        <v>38180</v>
      </c>
      <c r="G3849" t="s">
        <v>38316</v>
      </c>
    </row>
    <row r="3850" spans="1:7" ht="15" customHeight="1">
      <c r="A3850" t="s">
        <v>20899</v>
      </c>
      <c r="B3850" t="s">
        <v>14926</v>
      </c>
      <c r="C3850" t="s">
        <v>20136</v>
      </c>
      <c r="D3850" t="s">
        <v>20900</v>
      </c>
      <c r="E3850" t="s">
        <v>20898</v>
      </c>
      <c r="F3850" t="s">
        <v>38180</v>
      </c>
      <c r="G3850" t="s">
        <v>38316</v>
      </c>
    </row>
    <row r="3851" spans="1:7" ht="15" customHeight="1">
      <c r="A3851" t="s">
        <v>20307</v>
      </c>
      <c r="B3851" t="s">
        <v>20308</v>
      </c>
      <c r="C3851" t="s">
        <v>20136</v>
      </c>
      <c r="D3851" t="s">
        <v>20309</v>
      </c>
      <c r="E3851" t="s">
        <v>20306</v>
      </c>
      <c r="F3851" t="s">
        <v>38180</v>
      </c>
      <c r="G3851" t="s">
        <v>38316</v>
      </c>
    </row>
    <row r="3852" spans="1:7" ht="15" customHeight="1">
      <c r="A3852" t="s">
        <v>2536</v>
      </c>
      <c r="B3852" t="s">
        <v>5611</v>
      </c>
      <c r="C3852" t="s">
        <v>20136</v>
      </c>
      <c r="D3852" t="s">
        <v>21266</v>
      </c>
      <c r="E3852" t="s">
        <v>21265</v>
      </c>
      <c r="F3852" t="s">
        <v>38180</v>
      </c>
      <c r="G3852" t="s">
        <v>38316</v>
      </c>
    </row>
    <row r="3853" spans="1:7" ht="15" customHeight="1">
      <c r="A3853" t="s">
        <v>2379</v>
      </c>
      <c r="B3853" t="s">
        <v>2386</v>
      </c>
      <c r="C3853" t="s">
        <v>20136</v>
      </c>
      <c r="D3853" t="s">
        <v>21327</v>
      </c>
      <c r="E3853" t="s">
        <v>2385</v>
      </c>
      <c r="F3853" t="s">
        <v>38349</v>
      </c>
      <c r="G3853" t="s">
        <v>38312</v>
      </c>
    </row>
    <row r="3854" spans="1:7" ht="15" customHeight="1">
      <c r="A3854" t="s">
        <v>19818</v>
      </c>
      <c r="B3854" t="s">
        <v>20407</v>
      </c>
      <c r="C3854" t="s">
        <v>20136</v>
      </c>
      <c r="D3854" t="s">
        <v>20408</v>
      </c>
      <c r="E3854" t="s">
        <v>20406</v>
      </c>
      <c r="F3854" t="s">
        <v>38180</v>
      </c>
      <c r="G3854" t="s">
        <v>38316</v>
      </c>
    </row>
    <row r="3855" spans="1:7" ht="15" customHeight="1">
      <c r="A3855" t="s">
        <v>3494</v>
      </c>
      <c r="B3855" t="s">
        <v>20975</v>
      </c>
      <c r="C3855" t="s">
        <v>20136</v>
      </c>
      <c r="D3855" t="s">
        <v>20977</v>
      </c>
      <c r="E3855" t="s">
        <v>20974</v>
      </c>
      <c r="F3855" t="s">
        <v>38180</v>
      </c>
      <c r="G3855" t="s">
        <v>38316</v>
      </c>
    </row>
    <row r="3856" spans="1:7" ht="15" customHeight="1">
      <c r="A3856" t="s">
        <v>21234</v>
      </c>
      <c r="B3856" t="s">
        <v>17466</v>
      </c>
      <c r="C3856" t="s">
        <v>20136</v>
      </c>
      <c r="D3856" t="s">
        <v>21235</v>
      </c>
      <c r="E3856" t="s">
        <v>21233</v>
      </c>
      <c r="F3856" t="s">
        <v>38180</v>
      </c>
      <c r="G3856" t="s">
        <v>38316</v>
      </c>
    </row>
    <row r="3857" spans="1:7" ht="15" customHeight="1">
      <c r="A3857" t="s">
        <v>8339</v>
      </c>
      <c r="B3857" t="s">
        <v>20779</v>
      </c>
      <c r="C3857" t="s">
        <v>20136</v>
      </c>
      <c r="D3857" t="s">
        <v>20780</v>
      </c>
      <c r="E3857" t="s">
        <v>20778</v>
      </c>
      <c r="F3857" t="s">
        <v>38180</v>
      </c>
      <c r="G3857" t="s">
        <v>38316</v>
      </c>
    </row>
    <row r="3858" spans="1:7" ht="15" customHeight="1">
      <c r="A3858" t="s">
        <v>6209</v>
      </c>
      <c r="B3858" t="s">
        <v>20887</v>
      </c>
      <c r="C3858" t="s">
        <v>20136</v>
      </c>
      <c r="D3858" t="s">
        <v>20888</v>
      </c>
      <c r="E3858" t="s">
        <v>20886</v>
      </c>
      <c r="F3858" t="s">
        <v>38180</v>
      </c>
      <c r="G3858" t="s">
        <v>38316</v>
      </c>
    </row>
    <row r="3859" spans="1:7" ht="15" customHeight="1">
      <c r="A3859" t="s">
        <v>4129</v>
      </c>
      <c r="B3859" t="s">
        <v>4663</v>
      </c>
      <c r="C3859" t="s">
        <v>20136</v>
      </c>
      <c r="D3859" t="s">
        <v>20652</v>
      </c>
      <c r="E3859" t="s">
        <v>20651</v>
      </c>
      <c r="F3859" t="s">
        <v>38180</v>
      </c>
      <c r="G3859" t="s">
        <v>38316</v>
      </c>
    </row>
    <row r="3860" spans="1:7" ht="15" customHeight="1">
      <c r="A3860" t="s">
        <v>4504</v>
      </c>
      <c r="B3860" t="s">
        <v>20340</v>
      </c>
      <c r="C3860" t="s">
        <v>20136</v>
      </c>
      <c r="D3860" t="s">
        <v>20341</v>
      </c>
      <c r="E3860" t="s">
        <v>20339</v>
      </c>
      <c r="F3860" t="s">
        <v>38180</v>
      </c>
      <c r="G3860" t="s">
        <v>38316</v>
      </c>
    </row>
    <row r="3861" spans="1:7" ht="15" customHeight="1">
      <c r="A3861" t="s">
        <v>21355</v>
      </c>
      <c r="B3861" t="s">
        <v>21356</v>
      </c>
      <c r="C3861" t="s">
        <v>20136</v>
      </c>
      <c r="D3861" t="s">
        <v>21357</v>
      </c>
      <c r="E3861" t="s">
        <v>21354</v>
      </c>
      <c r="F3861" t="s">
        <v>38180</v>
      </c>
      <c r="G3861" t="s">
        <v>38316</v>
      </c>
    </row>
    <row r="3862" spans="1:7" ht="15" customHeight="1">
      <c r="A3862" t="s">
        <v>20562</v>
      </c>
      <c r="B3862" t="s">
        <v>20563</v>
      </c>
      <c r="C3862" t="s">
        <v>20136</v>
      </c>
      <c r="D3862" t="s">
        <v>20564</v>
      </c>
      <c r="E3862" t="s">
        <v>20561</v>
      </c>
      <c r="F3862" t="s">
        <v>38180</v>
      </c>
      <c r="G3862" t="s">
        <v>38316</v>
      </c>
    </row>
    <row r="3863" spans="1:7" ht="15" customHeight="1">
      <c r="A3863" t="s">
        <v>2103</v>
      </c>
      <c r="B3863" t="s">
        <v>4251</v>
      </c>
      <c r="C3863" t="s">
        <v>20136</v>
      </c>
      <c r="D3863" t="s">
        <v>21453</v>
      </c>
      <c r="E3863" t="s">
        <v>21452</v>
      </c>
      <c r="F3863" t="s">
        <v>38180</v>
      </c>
      <c r="G3863" t="s">
        <v>38316</v>
      </c>
    </row>
    <row r="3864" spans="1:7" ht="15" customHeight="1">
      <c r="A3864" t="s">
        <v>4156</v>
      </c>
      <c r="B3864" t="s">
        <v>20638</v>
      </c>
      <c r="C3864" t="s">
        <v>20136</v>
      </c>
      <c r="D3864" t="s">
        <v>20639</v>
      </c>
      <c r="E3864" t="s">
        <v>20637</v>
      </c>
      <c r="F3864" t="s">
        <v>38180</v>
      </c>
      <c r="G3864" t="s">
        <v>38316</v>
      </c>
    </row>
    <row r="3865" spans="1:7" ht="15" customHeight="1">
      <c r="A3865" t="s">
        <v>3538</v>
      </c>
      <c r="B3865" t="s">
        <v>20948</v>
      </c>
      <c r="C3865" t="s">
        <v>20136</v>
      </c>
      <c r="D3865" t="s">
        <v>20949</v>
      </c>
      <c r="E3865" t="s">
        <v>20947</v>
      </c>
      <c r="F3865" t="s">
        <v>38180</v>
      </c>
      <c r="G3865" t="s">
        <v>38316</v>
      </c>
    </row>
    <row r="3866" spans="1:7" ht="15" customHeight="1">
      <c r="A3866" t="s">
        <v>5210</v>
      </c>
      <c r="B3866" t="s">
        <v>21221</v>
      </c>
      <c r="C3866" t="s">
        <v>20136</v>
      </c>
      <c r="D3866" t="s">
        <v>21222</v>
      </c>
      <c r="E3866" t="s">
        <v>21220</v>
      </c>
      <c r="F3866" t="s">
        <v>38180</v>
      </c>
      <c r="G3866" t="s">
        <v>38316</v>
      </c>
    </row>
    <row r="3867" spans="1:7" ht="15" customHeight="1">
      <c r="A3867" t="s">
        <v>4493</v>
      </c>
      <c r="B3867" t="s">
        <v>20525</v>
      </c>
      <c r="C3867" t="s">
        <v>20136</v>
      </c>
      <c r="D3867" t="s">
        <v>20526</v>
      </c>
      <c r="E3867" t="s">
        <v>20524</v>
      </c>
      <c r="F3867" t="s">
        <v>38180</v>
      </c>
      <c r="G3867" t="s">
        <v>38316</v>
      </c>
    </row>
    <row r="3868" spans="1:7" ht="15" customHeight="1">
      <c r="A3868" t="s">
        <v>3853</v>
      </c>
      <c r="B3868" t="s">
        <v>20808</v>
      </c>
      <c r="C3868" t="s">
        <v>20136</v>
      </c>
      <c r="D3868" t="s">
        <v>20809</v>
      </c>
      <c r="E3868" t="s">
        <v>20807</v>
      </c>
      <c r="F3868" t="s">
        <v>38180</v>
      </c>
      <c r="G3868" t="s">
        <v>38316</v>
      </c>
    </row>
    <row r="3869" spans="1:7" ht="15" customHeight="1">
      <c r="A3869" t="s">
        <v>2267</v>
      </c>
      <c r="B3869" t="s">
        <v>5210</v>
      </c>
      <c r="C3869" t="s">
        <v>20136</v>
      </c>
      <c r="D3869" t="s">
        <v>21360</v>
      </c>
      <c r="E3869" t="s">
        <v>21358</v>
      </c>
      <c r="F3869" t="s">
        <v>38180</v>
      </c>
      <c r="G3869" t="s">
        <v>38316</v>
      </c>
    </row>
    <row r="3870" spans="1:7" ht="15" customHeight="1">
      <c r="A3870" t="s">
        <v>21082</v>
      </c>
      <c r="B3870" t="s">
        <v>21083</v>
      </c>
      <c r="C3870" t="s">
        <v>20136</v>
      </c>
      <c r="D3870" t="s">
        <v>21084</v>
      </c>
      <c r="E3870" t="s">
        <v>21081</v>
      </c>
      <c r="F3870" t="s">
        <v>38180</v>
      </c>
      <c r="G3870" t="s">
        <v>38316</v>
      </c>
    </row>
    <row r="3871" spans="1:7" ht="15" customHeight="1">
      <c r="A3871" t="s">
        <v>20775</v>
      </c>
      <c r="B3871" t="s">
        <v>17361</v>
      </c>
      <c r="C3871" t="s">
        <v>20136</v>
      </c>
      <c r="D3871" t="s">
        <v>20777</v>
      </c>
      <c r="E3871" t="s">
        <v>20774</v>
      </c>
      <c r="F3871" t="s">
        <v>38180</v>
      </c>
      <c r="G3871" t="s">
        <v>38316</v>
      </c>
    </row>
    <row r="3872" spans="1:7" ht="15" customHeight="1">
      <c r="A3872" t="s">
        <v>5972</v>
      </c>
      <c r="B3872" t="s">
        <v>21013</v>
      </c>
      <c r="C3872" t="s">
        <v>20136</v>
      </c>
      <c r="D3872" t="s">
        <v>21014</v>
      </c>
      <c r="E3872" t="s">
        <v>21012</v>
      </c>
      <c r="F3872" t="s">
        <v>38180</v>
      </c>
      <c r="G3872" t="s">
        <v>38316</v>
      </c>
    </row>
    <row r="3873" spans="1:7" ht="15" customHeight="1">
      <c r="A3873" t="s">
        <v>7105</v>
      </c>
      <c r="B3873" t="s">
        <v>20179</v>
      </c>
      <c r="C3873" t="s">
        <v>20136</v>
      </c>
      <c r="D3873" t="s">
        <v>20180</v>
      </c>
      <c r="E3873" t="s">
        <v>20178</v>
      </c>
      <c r="F3873" t="s">
        <v>38180</v>
      </c>
      <c r="G3873" t="s">
        <v>38316</v>
      </c>
    </row>
    <row r="3874" spans="1:7" ht="15" customHeight="1">
      <c r="A3874" t="s">
        <v>4201</v>
      </c>
      <c r="B3874" t="s">
        <v>20103</v>
      </c>
      <c r="C3874" t="s">
        <v>20136</v>
      </c>
      <c r="D3874" t="s">
        <v>20623</v>
      </c>
      <c r="E3874" t="s">
        <v>20622</v>
      </c>
      <c r="F3874" t="s">
        <v>38180</v>
      </c>
      <c r="G3874" t="s">
        <v>38316</v>
      </c>
    </row>
    <row r="3875" spans="1:7" ht="15" customHeight="1">
      <c r="A3875" t="s">
        <v>20134</v>
      </c>
      <c r="B3875" t="s">
        <v>20135</v>
      </c>
      <c r="C3875" t="s">
        <v>20136</v>
      </c>
      <c r="D3875" t="s">
        <v>20137</v>
      </c>
      <c r="E3875" t="s">
        <v>20133</v>
      </c>
      <c r="F3875" t="s">
        <v>38180</v>
      </c>
      <c r="G3875" t="s">
        <v>38316</v>
      </c>
    </row>
    <row r="3876" spans="1:7" ht="15" customHeight="1">
      <c r="A3876" t="s">
        <v>5178</v>
      </c>
      <c r="B3876" t="s">
        <v>4515</v>
      </c>
      <c r="C3876" t="s">
        <v>20136</v>
      </c>
      <c r="D3876" t="s">
        <v>20153</v>
      </c>
      <c r="E3876" t="s">
        <v>20152</v>
      </c>
      <c r="F3876" t="s">
        <v>38180</v>
      </c>
      <c r="G3876" t="s">
        <v>38316</v>
      </c>
    </row>
    <row r="3877" spans="1:7" ht="15" customHeight="1">
      <c r="A3877" t="s">
        <v>3951</v>
      </c>
      <c r="B3877" t="s">
        <v>21694</v>
      </c>
      <c r="C3877" t="s">
        <v>20136</v>
      </c>
      <c r="D3877" t="s">
        <v>21695</v>
      </c>
      <c r="E3877" t="s">
        <v>21693</v>
      </c>
      <c r="F3877" t="s">
        <v>38180</v>
      </c>
      <c r="G3877" t="s">
        <v>38309</v>
      </c>
    </row>
    <row r="3878" spans="1:7" ht="15" customHeight="1">
      <c r="A3878" t="s">
        <v>6209</v>
      </c>
      <c r="B3878" t="s">
        <v>20890</v>
      </c>
      <c r="C3878" t="s">
        <v>20136</v>
      </c>
      <c r="D3878" t="s">
        <v>20891</v>
      </c>
      <c r="E3878" t="s">
        <v>20889</v>
      </c>
      <c r="F3878" t="s">
        <v>38180</v>
      </c>
      <c r="G3878" t="s">
        <v>38316</v>
      </c>
    </row>
    <row r="3879" spans="1:7" ht="15" customHeight="1">
      <c r="A3879" t="s">
        <v>6560</v>
      </c>
      <c r="B3879" t="s">
        <v>12376</v>
      </c>
      <c r="C3879" t="s">
        <v>20136</v>
      </c>
      <c r="D3879" t="s">
        <v>20249</v>
      </c>
      <c r="E3879" t="s">
        <v>20248</v>
      </c>
      <c r="F3879" t="s">
        <v>38180</v>
      </c>
      <c r="G3879" t="s">
        <v>38316</v>
      </c>
    </row>
    <row r="3880" spans="1:7" ht="15" customHeight="1">
      <c r="A3880" t="s">
        <v>8477</v>
      </c>
      <c r="B3880" t="s">
        <v>21031</v>
      </c>
      <c r="C3880" t="s">
        <v>21032</v>
      </c>
      <c r="D3880" t="s">
        <v>21033</v>
      </c>
      <c r="E3880" t="s">
        <v>21030</v>
      </c>
      <c r="F3880" t="s">
        <v>38180</v>
      </c>
      <c r="G3880" t="s">
        <v>38316</v>
      </c>
    </row>
    <row r="3881" spans="1:7" ht="15" customHeight="1">
      <c r="A3881" t="s">
        <v>20272</v>
      </c>
      <c r="B3881" t="s">
        <v>2591</v>
      </c>
      <c r="C3881" t="s">
        <v>20213</v>
      </c>
      <c r="D3881" t="s">
        <v>21426</v>
      </c>
      <c r="E3881" t="s">
        <v>21425</v>
      </c>
      <c r="F3881" t="s">
        <v>38180</v>
      </c>
      <c r="G3881" t="s">
        <v>38316</v>
      </c>
    </row>
    <row r="3882" spans="1:7" ht="15" customHeight="1">
      <c r="A3882" t="s">
        <v>5004</v>
      </c>
      <c r="B3882" t="s">
        <v>20212</v>
      </c>
      <c r="C3882" t="s">
        <v>20213</v>
      </c>
      <c r="D3882" t="s">
        <v>20215</v>
      </c>
      <c r="E3882" t="s">
        <v>20211</v>
      </c>
      <c r="F3882" t="s">
        <v>38180</v>
      </c>
      <c r="G3882" t="s">
        <v>38316</v>
      </c>
    </row>
    <row r="3883" spans="1:7" ht="15" customHeight="1">
      <c r="A3883" t="s">
        <v>2074</v>
      </c>
      <c r="B3883" t="s">
        <v>2075</v>
      </c>
      <c r="C3883" t="s">
        <v>38367</v>
      </c>
      <c r="D3883" t="s">
        <v>2077</v>
      </c>
      <c r="E3883" t="s">
        <v>2073</v>
      </c>
      <c r="F3883" t="s">
        <v>38225</v>
      </c>
      <c r="G3883" t="s">
        <v>38312</v>
      </c>
    </row>
    <row r="3884" spans="1:7" ht="15" customHeight="1">
      <c r="A3884" t="s">
        <v>3560</v>
      </c>
      <c r="B3884" t="s">
        <v>3572</v>
      </c>
      <c r="C3884" t="s">
        <v>118</v>
      </c>
      <c r="D3884" t="s">
        <v>3574</v>
      </c>
      <c r="E3884" t="s">
        <v>3571</v>
      </c>
      <c r="F3884" t="s">
        <v>38271</v>
      </c>
      <c r="G3884" t="s">
        <v>38312</v>
      </c>
    </row>
    <row r="3885" spans="1:7" ht="15" customHeight="1">
      <c r="A3885" t="s">
        <v>3112</v>
      </c>
      <c r="B3885" t="s">
        <v>3113</v>
      </c>
      <c r="C3885" t="s">
        <v>118</v>
      </c>
      <c r="D3885" t="s">
        <v>3115</v>
      </c>
      <c r="E3885" t="s">
        <v>3111</v>
      </c>
      <c r="F3885" t="s">
        <v>38271</v>
      </c>
      <c r="G3885" t="s">
        <v>38312</v>
      </c>
    </row>
    <row r="3886" spans="1:7" ht="15" customHeight="1">
      <c r="A3886" t="s">
        <v>5004</v>
      </c>
      <c r="B3886" t="s">
        <v>3605</v>
      </c>
      <c r="C3886" t="s">
        <v>118</v>
      </c>
      <c r="D3886" t="s">
        <v>5063</v>
      </c>
      <c r="E3886" t="s">
        <v>5062</v>
      </c>
      <c r="F3886" t="s">
        <v>38271</v>
      </c>
      <c r="G3886" t="s">
        <v>38312</v>
      </c>
    </row>
    <row r="3887" spans="1:7" ht="15" customHeight="1">
      <c r="A3887" t="s">
        <v>4670</v>
      </c>
      <c r="B3887" t="s">
        <v>3200</v>
      </c>
      <c r="C3887" t="s">
        <v>118</v>
      </c>
      <c r="D3887" t="s">
        <v>4712</v>
      </c>
      <c r="E3887" t="s">
        <v>4710</v>
      </c>
      <c r="F3887" t="s">
        <v>38271</v>
      </c>
      <c r="G3887" t="s">
        <v>38312</v>
      </c>
    </row>
    <row r="3888" spans="1:7" ht="15" customHeight="1">
      <c r="A3888" t="s">
        <v>4504</v>
      </c>
      <c r="B3888" t="s">
        <v>4000</v>
      </c>
      <c r="C3888" t="s">
        <v>118</v>
      </c>
      <c r="D3888" t="s">
        <v>4789</v>
      </c>
      <c r="E3888" t="s">
        <v>4788</v>
      </c>
      <c r="F3888" t="s">
        <v>38271</v>
      </c>
      <c r="G3888" t="s">
        <v>38312</v>
      </c>
    </row>
    <row r="3889" spans="1:7" ht="15" customHeight="1">
      <c r="A3889" t="s">
        <v>3425</v>
      </c>
      <c r="B3889" t="s">
        <v>3426</v>
      </c>
      <c r="C3889" t="s">
        <v>118</v>
      </c>
      <c r="D3889" t="s">
        <v>3427</v>
      </c>
      <c r="E3889" t="s">
        <v>3424</v>
      </c>
      <c r="F3889" t="s">
        <v>38271</v>
      </c>
      <c r="G3889" t="s">
        <v>38312</v>
      </c>
    </row>
    <row r="3890" spans="1:7" ht="15" customHeight="1">
      <c r="A3890" t="s">
        <v>4670</v>
      </c>
      <c r="B3890" t="s">
        <v>4704</v>
      </c>
      <c r="C3890" t="s">
        <v>118</v>
      </c>
      <c r="D3890" t="s">
        <v>4705</v>
      </c>
      <c r="E3890" t="s">
        <v>4703</v>
      </c>
      <c r="F3890" t="s">
        <v>38271</v>
      </c>
      <c r="G3890" t="s">
        <v>38312</v>
      </c>
    </row>
    <row r="3891" spans="1:7" ht="15" customHeight="1">
      <c r="A3891" t="s">
        <v>2311</v>
      </c>
      <c r="B3891" t="s">
        <v>22009</v>
      </c>
      <c r="C3891" t="s">
        <v>118</v>
      </c>
      <c r="D3891" t="s">
        <v>22011</v>
      </c>
      <c r="F3891" t="s">
        <v>38271</v>
      </c>
      <c r="G3891" t="s">
        <v>38315</v>
      </c>
    </row>
    <row r="3892" spans="1:7" ht="15" customHeight="1">
      <c r="A3892" t="s">
        <v>4855</v>
      </c>
      <c r="B3892" t="s">
        <v>4856</v>
      </c>
      <c r="C3892" t="s">
        <v>118</v>
      </c>
      <c r="D3892" t="s">
        <v>4858</v>
      </c>
      <c r="E3892" t="s">
        <v>37288</v>
      </c>
      <c r="F3892" t="s">
        <v>38271</v>
      </c>
      <c r="G3892" t="s">
        <v>38312</v>
      </c>
    </row>
    <row r="3893" spans="1:7" ht="15" customHeight="1">
      <c r="A3893" t="s">
        <v>3939</v>
      </c>
      <c r="B3893" t="s">
        <v>3940</v>
      </c>
      <c r="C3893" t="s">
        <v>118</v>
      </c>
      <c r="D3893" t="s">
        <v>3942</v>
      </c>
      <c r="E3893" t="s">
        <v>3938</v>
      </c>
      <c r="F3893" t="s">
        <v>38271</v>
      </c>
      <c r="G3893" t="s">
        <v>38312</v>
      </c>
    </row>
    <row r="3894" spans="1:7" ht="15" customHeight="1">
      <c r="A3894" t="s">
        <v>4500</v>
      </c>
      <c r="B3894" t="s">
        <v>4501</v>
      </c>
      <c r="C3894" t="s">
        <v>118</v>
      </c>
      <c r="D3894" t="s">
        <v>4502</v>
      </c>
      <c r="E3894" t="s">
        <v>4499</v>
      </c>
      <c r="F3894" t="s">
        <v>38271</v>
      </c>
      <c r="G3894" t="s">
        <v>38312</v>
      </c>
    </row>
    <row r="3895" spans="1:7" ht="15" customHeight="1">
      <c r="A3895" t="s">
        <v>4440</v>
      </c>
      <c r="B3895" t="s">
        <v>4441</v>
      </c>
      <c r="C3895" t="s">
        <v>118</v>
      </c>
      <c r="D3895" t="s">
        <v>4442</v>
      </c>
      <c r="E3895" t="s">
        <v>4439</v>
      </c>
      <c r="F3895" t="s">
        <v>38271</v>
      </c>
      <c r="G3895" t="s">
        <v>38312</v>
      </c>
    </row>
    <row r="3896" spans="1:7" ht="15" customHeight="1">
      <c r="A3896" t="s">
        <v>3696</v>
      </c>
      <c r="B3896" t="s">
        <v>3697</v>
      </c>
      <c r="C3896" t="s">
        <v>118</v>
      </c>
      <c r="D3896" t="s">
        <v>3699</v>
      </c>
      <c r="E3896" t="s">
        <v>37291</v>
      </c>
      <c r="F3896" t="s">
        <v>38271</v>
      </c>
      <c r="G3896" t="s">
        <v>38312</v>
      </c>
    </row>
    <row r="3897" spans="1:7" ht="15" customHeight="1">
      <c r="A3897" t="s">
        <v>4884</v>
      </c>
      <c r="B3897" t="s">
        <v>4885</v>
      </c>
      <c r="C3897" t="s">
        <v>118</v>
      </c>
      <c r="D3897" t="s">
        <v>4887</v>
      </c>
      <c r="E3897" t="s">
        <v>4883</v>
      </c>
      <c r="F3897" t="s">
        <v>38271</v>
      </c>
      <c r="G3897" t="s">
        <v>38312</v>
      </c>
    </row>
    <row r="3898" spans="1:7" ht="15" customHeight="1">
      <c r="A3898" t="s">
        <v>4346</v>
      </c>
      <c r="B3898" t="s">
        <v>4363</v>
      </c>
      <c r="C3898" t="s">
        <v>38368</v>
      </c>
      <c r="D3898" t="s">
        <v>4365</v>
      </c>
      <c r="E3898" t="s">
        <v>4362</v>
      </c>
      <c r="F3898" t="s">
        <v>38225</v>
      </c>
      <c r="G3898" t="s">
        <v>38312</v>
      </c>
    </row>
    <row r="3899" spans="1:7" ht="15" customHeight="1">
      <c r="A3899" t="s">
        <v>2828</v>
      </c>
      <c r="B3899" t="s">
        <v>10113</v>
      </c>
      <c r="C3899" t="s">
        <v>1900</v>
      </c>
      <c r="D3899" t="s">
        <v>19845</v>
      </c>
      <c r="E3899" t="s">
        <v>37503</v>
      </c>
      <c r="F3899" t="s">
        <v>38272</v>
      </c>
      <c r="G3899" t="s">
        <v>38306</v>
      </c>
    </row>
    <row r="3900" spans="1:7" ht="15" customHeight="1">
      <c r="A3900" t="s">
        <v>6540</v>
      </c>
      <c r="B3900" t="s">
        <v>19825</v>
      </c>
      <c r="C3900" t="s">
        <v>1900</v>
      </c>
      <c r="D3900" t="s">
        <v>19827</v>
      </c>
      <c r="E3900" t="s">
        <v>37566</v>
      </c>
      <c r="F3900" t="s">
        <v>38272</v>
      </c>
      <c r="G3900" t="s">
        <v>38306</v>
      </c>
    </row>
    <row r="3901" spans="1:7" ht="15" customHeight="1">
      <c r="A3901" t="s">
        <v>19818</v>
      </c>
      <c r="B3901" t="s">
        <v>9502</v>
      </c>
      <c r="C3901" t="s">
        <v>1900</v>
      </c>
      <c r="D3901" t="s">
        <v>19820</v>
      </c>
      <c r="E3901" t="s">
        <v>37439</v>
      </c>
      <c r="F3901" t="s">
        <v>38272</v>
      </c>
      <c r="G3901" t="s">
        <v>38306</v>
      </c>
    </row>
    <row r="3902" spans="1:7" ht="15" customHeight="1">
      <c r="A3902" t="s">
        <v>2411</v>
      </c>
      <c r="B3902" t="s">
        <v>5547</v>
      </c>
      <c r="C3902" t="s">
        <v>1900</v>
      </c>
      <c r="D3902" t="s">
        <v>18553</v>
      </c>
      <c r="E3902" t="s">
        <v>18551</v>
      </c>
      <c r="F3902" t="s">
        <v>38272</v>
      </c>
      <c r="G3902" t="s">
        <v>38306</v>
      </c>
    </row>
    <row r="3903" spans="1:7" ht="15" customHeight="1">
      <c r="A3903" t="s">
        <v>5004</v>
      </c>
      <c r="B3903" t="s">
        <v>4240</v>
      </c>
      <c r="C3903" t="s">
        <v>1900</v>
      </c>
      <c r="D3903" t="s">
        <v>19815</v>
      </c>
      <c r="E3903" t="s">
        <v>37432</v>
      </c>
      <c r="F3903" t="s">
        <v>38272</v>
      </c>
      <c r="G3903" t="s">
        <v>38306</v>
      </c>
    </row>
    <row r="3904" spans="1:7" ht="15" customHeight="1">
      <c r="A3904" t="s">
        <v>3990</v>
      </c>
      <c r="B3904" t="s">
        <v>15329</v>
      </c>
      <c r="C3904" t="s">
        <v>1900</v>
      </c>
      <c r="D3904" t="s">
        <v>19829</v>
      </c>
      <c r="E3904" t="s">
        <v>37593</v>
      </c>
      <c r="F3904" t="s">
        <v>38272</v>
      </c>
      <c r="G3904" t="s">
        <v>38306</v>
      </c>
    </row>
    <row r="3905" spans="1:7" ht="15" customHeight="1">
      <c r="A3905" t="s">
        <v>5004</v>
      </c>
      <c r="B3905" t="s">
        <v>7060</v>
      </c>
      <c r="C3905" t="s">
        <v>1900</v>
      </c>
      <c r="D3905" t="s">
        <v>20068</v>
      </c>
      <c r="E3905" t="s">
        <v>37331</v>
      </c>
      <c r="F3905" t="s">
        <v>38272</v>
      </c>
      <c r="G3905" t="s">
        <v>38306</v>
      </c>
    </row>
    <row r="3906" spans="1:7" ht="15" customHeight="1">
      <c r="A3906" t="s">
        <v>2739</v>
      </c>
      <c r="B3906" t="s">
        <v>19846</v>
      </c>
      <c r="C3906" t="s">
        <v>1900</v>
      </c>
      <c r="D3906" t="s">
        <v>19848</v>
      </c>
      <c r="E3906" t="s">
        <v>37515</v>
      </c>
      <c r="F3906" t="s">
        <v>38272</v>
      </c>
      <c r="G3906" t="s">
        <v>38306</v>
      </c>
    </row>
    <row r="3907" spans="1:7" ht="15" customHeight="1">
      <c r="A3907" t="s">
        <v>3052</v>
      </c>
      <c r="B3907" t="s">
        <v>2559</v>
      </c>
      <c r="C3907" t="s">
        <v>1900</v>
      </c>
      <c r="D3907" t="s">
        <v>18837</v>
      </c>
      <c r="F3907" t="s">
        <v>38272</v>
      </c>
      <c r="G3907" t="s">
        <v>38306</v>
      </c>
    </row>
    <row r="3908" spans="1:7" ht="15" customHeight="1">
      <c r="A3908" t="s">
        <v>3896</v>
      </c>
      <c r="B3908" t="s">
        <v>3980</v>
      </c>
      <c r="C3908" t="s">
        <v>1900</v>
      </c>
      <c r="D3908" t="s">
        <v>19838</v>
      </c>
      <c r="E3908" t="s">
        <v>37628</v>
      </c>
      <c r="F3908" t="s">
        <v>38272</v>
      </c>
      <c r="G3908" t="s">
        <v>38306</v>
      </c>
    </row>
    <row r="3909" spans="1:7" ht="15" customHeight="1">
      <c r="A3909" t="s">
        <v>4647</v>
      </c>
      <c r="B3909" t="s">
        <v>19505</v>
      </c>
      <c r="C3909" t="s">
        <v>1900</v>
      </c>
      <c r="D3909" t="s">
        <v>19507</v>
      </c>
      <c r="E3909" t="s">
        <v>19504</v>
      </c>
      <c r="F3909" t="s">
        <v>38272</v>
      </c>
      <c r="G3909" t="s">
        <v>38306</v>
      </c>
    </row>
    <row r="3910" spans="1:7" ht="15" customHeight="1">
      <c r="A3910" t="s">
        <v>19855</v>
      </c>
      <c r="B3910" t="s">
        <v>19856</v>
      </c>
      <c r="C3910" t="s">
        <v>1900</v>
      </c>
      <c r="D3910" t="s">
        <v>19858</v>
      </c>
      <c r="E3910" t="s">
        <v>37615</v>
      </c>
      <c r="F3910" t="s">
        <v>38272</v>
      </c>
      <c r="G3910" t="s">
        <v>38306</v>
      </c>
    </row>
    <row r="3911" spans="1:7" ht="15" customHeight="1">
      <c r="A3911" t="s">
        <v>9040</v>
      </c>
      <c r="B3911" t="s">
        <v>19851</v>
      </c>
      <c r="C3911" t="s">
        <v>1900</v>
      </c>
      <c r="D3911" t="s">
        <v>19853</v>
      </c>
      <c r="E3911" t="s">
        <v>37608</v>
      </c>
      <c r="F3911" t="s">
        <v>38272</v>
      </c>
      <c r="G3911" t="s">
        <v>38306</v>
      </c>
    </row>
    <row r="3912" spans="1:7" ht="15" customHeight="1">
      <c r="A3912" t="s">
        <v>3945</v>
      </c>
      <c r="B3912" t="s">
        <v>19833</v>
      </c>
      <c r="C3912" t="s">
        <v>1900</v>
      </c>
      <c r="D3912" t="s">
        <v>19835</v>
      </c>
      <c r="E3912" t="s">
        <v>37611</v>
      </c>
      <c r="F3912" t="s">
        <v>38272</v>
      </c>
      <c r="G3912" t="s">
        <v>38306</v>
      </c>
    </row>
    <row r="3913" spans="1:7" ht="15" customHeight="1">
      <c r="A3913" t="s">
        <v>2103</v>
      </c>
      <c r="B3913" t="s">
        <v>5621</v>
      </c>
      <c r="C3913" t="s">
        <v>1900</v>
      </c>
      <c r="D3913" t="s">
        <v>18427</v>
      </c>
      <c r="E3913" t="s">
        <v>18425</v>
      </c>
      <c r="F3913" t="s">
        <v>38272</v>
      </c>
      <c r="G3913" t="s">
        <v>38306</v>
      </c>
    </row>
    <row r="3914" spans="1:7" ht="15" customHeight="1">
      <c r="A3914" t="s">
        <v>2515</v>
      </c>
      <c r="B3914" t="s">
        <v>4740</v>
      </c>
      <c r="C3914" t="s">
        <v>1900</v>
      </c>
      <c r="D3914" t="s">
        <v>18619</v>
      </c>
      <c r="E3914" t="s">
        <v>18617</v>
      </c>
      <c r="F3914" t="s">
        <v>38272</v>
      </c>
      <c r="G3914" t="s">
        <v>38306</v>
      </c>
    </row>
    <row r="3915" spans="1:7" ht="15" customHeight="1">
      <c r="A3915" t="s">
        <v>2195</v>
      </c>
      <c r="B3915" t="s">
        <v>4000</v>
      </c>
      <c r="C3915" t="s">
        <v>1900</v>
      </c>
      <c r="D3915" t="s">
        <v>19859</v>
      </c>
      <c r="F3915" t="s">
        <v>38272</v>
      </c>
      <c r="G3915" t="s">
        <v>38306</v>
      </c>
    </row>
    <row r="3916" spans="1:7" ht="15" customHeight="1">
      <c r="A3916" t="s">
        <v>5004</v>
      </c>
      <c r="B3916" t="s">
        <v>20109</v>
      </c>
      <c r="C3916" t="s">
        <v>1900</v>
      </c>
      <c r="D3916" t="s">
        <v>20111</v>
      </c>
      <c r="E3916" t="s">
        <v>37342</v>
      </c>
      <c r="F3916" t="s">
        <v>38272</v>
      </c>
      <c r="G3916" t="s">
        <v>38306</v>
      </c>
    </row>
    <row r="3917" spans="1:7" ht="15" customHeight="1">
      <c r="A3917" t="s">
        <v>2739</v>
      </c>
      <c r="B3917" t="s">
        <v>5778</v>
      </c>
      <c r="C3917" t="s">
        <v>1900</v>
      </c>
      <c r="D3917" t="s">
        <v>19850</v>
      </c>
      <c r="E3917" t="s">
        <v>37520</v>
      </c>
      <c r="F3917" t="s">
        <v>38272</v>
      </c>
      <c r="G3917" t="s">
        <v>38306</v>
      </c>
    </row>
    <row r="3918" spans="1:7" ht="15" customHeight="1">
      <c r="A3918" t="s">
        <v>4440</v>
      </c>
      <c r="B3918" t="s">
        <v>19822</v>
      </c>
      <c r="C3918" t="s">
        <v>1900</v>
      </c>
      <c r="D3918" t="s">
        <v>19824</v>
      </c>
      <c r="E3918" t="s">
        <v>37451</v>
      </c>
      <c r="F3918" t="s">
        <v>38272</v>
      </c>
      <c r="G3918" t="s">
        <v>38306</v>
      </c>
    </row>
    <row r="3919" spans="1:7" ht="15" customHeight="1">
      <c r="A3919" t="s">
        <v>3194</v>
      </c>
      <c r="B3919" t="s">
        <v>20069</v>
      </c>
      <c r="C3919" t="s">
        <v>1900</v>
      </c>
      <c r="D3919" t="s">
        <v>20071</v>
      </c>
      <c r="E3919" t="s">
        <v>37426</v>
      </c>
      <c r="F3919" t="s">
        <v>38272</v>
      </c>
      <c r="G3919" t="s">
        <v>38306</v>
      </c>
    </row>
    <row r="3920" spans="1:7" ht="15" customHeight="1">
      <c r="A3920" t="s">
        <v>18624</v>
      </c>
      <c r="B3920" t="s">
        <v>18625</v>
      </c>
      <c r="C3920" t="s">
        <v>1900</v>
      </c>
      <c r="D3920" t="s">
        <v>18627</v>
      </c>
      <c r="E3920" t="s">
        <v>18623</v>
      </c>
      <c r="F3920" t="s">
        <v>38272</v>
      </c>
      <c r="G3920" t="s">
        <v>38306</v>
      </c>
    </row>
    <row r="3921" spans="1:7" ht="15" customHeight="1">
      <c r="A3921" t="s">
        <v>3990</v>
      </c>
      <c r="B3921" t="s">
        <v>19830</v>
      </c>
      <c r="C3921" t="s">
        <v>1900</v>
      </c>
      <c r="D3921" t="s">
        <v>19832</v>
      </c>
      <c r="E3921" t="s">
        <v>37599</v>
      </c>
      <c r="F3921" t="s">
        <v>38272</v>
      </c>
      <c r="G3921" t="s">
        <v>38306</v>
      </c>
    </row>
    <row r="3922" spans="1:7" ht="15" customHeight="1">
      <c r="A3922" t="s">
        <v>3793</v>
      </c>
      <c r="B3922" t="s">
        <v>5810</v>
      </c>
      <c r="C3922" t="s">
        <v>1900</v>
      </c>
      <c r="D3922" t="s">
        <v>19840</v>
      </c>
      <c r="E3922" t="s">
        <v>37304</v>
      </c>
      <c r="F3922" t="s">
        <v>38272</v>
      </c>
      <c r="G3922" t="s">
        <v>38306</v>
      </c>
    </row>
    <row r="3923" spans="1:7" ht="15" customHeight="1">
      <c r="A3923" t="s">
        <v>6095</v>
      </c>
      <c r="B3923" t="s">
        <v>6735</v>
      </c>
      <c r="C3923" t="s">
        <v>1900</v>
      </c>
      <c r="D3923" t="s">
        <v>19817</v>
      </c>
      <c r="E3923" t="s">
        <v>37525</v>
      </c>
      <c r="F3923" t="s">
        <v>38272</v>
      </c>
      <c r="G3923" t="s">
        <v>38306</v>
      </c>
    </row>
    <row r="3924" spans="1:7" ht="15" customHeight="1">
      <c r="A3924" t="s">
        <v>2175</v>
      </c>
      <c r="B3924" t="s">
        <v>11220</v>
      </c>
      <c r="C3924" t="s">
        <v>1900</v>
      </c>
      <c r="D3924" t="s">
        <v>20073</v>
      </c>
      <c r="E3924" t="s">
        <v>37621</v>
      </c>
      <c r="F3924" t="s">
        <v>38272</v>
      </c>
      <c r="G3924" t="s">
        <v>38306</v>
      </c>
    </row>
    <row r="3925" spans="1:7" ht="15" customHeight="1">
      <c r="A3925" t="s">
        <v>4987</v>
      </c>
      <c r="B3925" t="s">
        <v>20095</v>
      </c>
      <c r="C3925" t="s">
        <v>1900</v>
      </c>
      <c r="D3925" t="s">
        <v>20097</v>
      </c>
      <c r="E3925" t="s">
        <v>37344</v>
      </c>
      <c r="F3925" t="s">
        <v>38272</v>
      </c>
      <c r="G3925" t="s">
        <v>38306</v>
      </c>
    </row>
    <row r="3926" spans="1:7" ht="15" customHeight="1">
      <c r="A3926" t="s">
        <v>19841</v>
      </c>
      <c r="B3926" t="s">
        <v>12376</v>
      </c>
      <c r="C3926" t="s">
        <v>1900</v>
      </c>
      <c r="D3926" t="s">
        <v>19843</v>
      </c>
      <c r="E3926" t="s">
        <v>37368</v>
      </c>
      <c r="F3926" t="s">
        <v>38272</v>
      </c>
      <c r="G3926" t="s">
        <v>38306</v>
      </c>
    </row>
    <row r="3927" spans="1:7" ht="15" customHeight="1">
      <c r="A3927" t="s">
        <v>9660</v>
      </c>
      <c r="B3927" t="s">
        <v>9210</v>
      </c>
      <c r="C3927" t="s">
        <v>1900</v>
      </c>
      <c r="D3927" t="s">
        <v>19837</v>
      </c>
      <c r="E3927" t="s">
        <v>37622</v>
      </c>
      <c r="F3927" t="s">
        <v>38272</v>
      </c>
      <c r="G3927" t="s">
        <v>38306</v>
      </c>
    </row>
    <row r="3928" spans="1:7" ht="15" customHeight="1">
      <c r="A3928" t="s">
        <v>3155</v>
      </c>
      <c r="B3928" t="s">
        <v>19861</v>
      </c>
      <c r="C3928" t="s">
        <v>38369</v>
      </c>
      <c r="D3928" t="s">
        <v>19863</v>
      </c>
      <c r="E3928" t="s">
        <v>37382</v>
      </c>
      <c r="F3928" t="s">
        <v>38225</v>
      </c>
      <c r="G3928" t="s">
        <v>38306</v>
      </c>
    </row>
    <row r="3929" spans="1:7" ht="15" customHeight="1">
      <c r="A3929" t="s">
        <v>5879</v>
      </c>
      <c r="B3929" t="s">
        <v>21420</v>
      </c>
      <c r="C3929" t="s">
        <v>20400</v>
      </c>
      <c r="D3929" t="s">
        <v>21421</v>
      </c>
      <c r="E3929" t="s">
        <v>21419</v>
      </c>
      <c r="F3929" t="s">
        <v>38180</v>
      </c>
      <c r="G3929" t="s">
        <v>38316</v>
      </c>
    </row>
    <row r="3930" spans="1:7" ht="15" customHeight="1">
      <c r="A3930" t="s">
        <v>16749</v>
      </c>
      <c r="B3930" t="s">
        <v>3495</v>
      </c>
      <c r="C3930" t="s">
        <v>20400</v>
      </c>
      <c r="D3930" t="s">
        <v>20401</v>
      </c>
      <c r="E3930" t="s">
        <v>20399</v>
      </c>
      <c r="F3930" t="s">
        <v>38180</v>
      </c>
      <c r="G3930" t="s">
        <v>38316</v>
      </c>
    </row>
    <row r="3931" spans="1:7" ht="15" customHeight="1">
      <c r="A3931" t="s">
        <v>11958</v>
      </c>
      <c r="B3931" t="s">
        <v>20876</v>
      </c>
      <c r="C3931" t="s">
        <v>20400</v>
      </c>
      <c r="D3931" t="s">
        <v>20877</v>
      </c>
      <c r="E3931" t="s">
        <v>20875</v>
      </c>
      <c r="F3931" t="s">
        <v>38180</v>
      </c>
      <c r="G3931" t="s">
        <v>38316</v>
      </c>
    </row>
    <row r="3932" spans="1:7" ht="15" customHeight="1">
      <c r="A3932" t="s">
        <v>13064</v>
      </c>
      <c r="B3932" t="s">
        <v>21283</v>
      </c>
      <c r="C3932" t="s">
        <v>20400</v>
      </c>
      <c r="D3932" t="s">
        <v>21284</v>
      </c>
      <c r="E3932" t="s">
        <v>21282</v>
      </c>
      <c r="F3932" t="s">
        <v>38180</v>
      </c>
      <c r="G3932" t="s">
        <v>38316</v>
      </c>
    </row>
    <row r="3933" spans="1:7" ht="15" customHeight="1">
      <c r="A3933" t="s">
        <v>3976</v>
      </c>
      <c r="B3933" t="s">
        <v>20702</v>
      </c>
      <c r="C3933" t="s">
        <v>20400</v>
      </c>
      <c r="D3933" t="s">
        <v>20703</v>
      </c>
      <c r="E3933" t="s">
        <v>20701</v>
      </c>
      <c r="F3933" t="s">
        <v>38180</v>
      </c>
      <c r="G3933" t="s">
        <v>38316</v>
      </c>
    </row>
    <row r="3934" spans="1:7" ht="15" customHeight="1">
      <c r="A3934" t="s">
        <v>16749</v>
      </c>
      <c r="B3934" t="s">
        <v>20404</v>
      </c>
      <c r="C3934" t="s">
        <v>20400</v>
      </c>
      <c r="D3934" t="s">
        <v>20405</v>
      </c>
      <c r="E3934" t="s">
        <v>20403</v>
      </c>
      <c r="F3934" t="s">
        <v>38180</v>
      </c>
      <c r="G3934" t="s">
        <v>38316</v>
      </c>
    </row>
    <row r="3935" spans="1:7" ht="15" customHeight="1">
      <c r="A3935" t="s">
        <v>6209</v>
      </c>
      <c r="B3935" t="s">
        <v>4312</v>
      </c>
      <c r="C3935" t="s">
        <v>20400</v>
      </c>
      <c r="D3935" t="s">
        <v>20885</v>
      </c>
      <c r="E3935" t="s">
        <v>20884</v>
      </c>
      <c r="F3935" t="s">
        <v>38180</v>
      </c>
      <c r="G3935" t="s">
        <v>38316</v>
      </c>
    </row>
    <row r="3936" spans="1:7" ht="15" customHeight="1">
      <c r="A3936" t="s">
        <v>11367</v>
      </c>
      <c r="B3936" t="s">
        <v>20709</v>
      </c>
      <c r="C3936" t="s">
        <v>20400</v>
      </c>
      <c r="D3936" t="s">
        <v>20710</v>
      </c>
      <c r="E3936" t="s">
        <v>20708</v>
      </c>
      <c r="F3936" t="s">
        <v>38180</v>
      </c>
      <c r="G3936" t="s">
        <v>38316</v>
      </c>
    </row>
    <row r="3937" spans="1:7" ht="15" customHeight="1">
      <c r="A3937" t="s">
        <v>3831</v>
      </c>
      <c r="B3937" t="s">
        <v>2855</v>
      </c>
      <c r="C3937" t="s">
        <v>20400</v>
      </c>
      <c r="D3937" t="s">
        <v>20811</v>
      </c>
      <c r="E3937" t="s">
        <v>20810</v>
      </c>
      <c r="F3937" t="s">
        <v>38180</v>
      </c>
      <c r="G3937" t="s">
        <v>38316</v>
      </c>
    </row>
    <row r="3938" spans="1:7" ht="15" customHeight="1">
      <c r="A3938" t="s">
        <v>3221</v>
      </c>
      <c r="B3938" t="s">
        <v>21062</v>
      </c>
      <c r="C3938" t="s">
        <v>20400</v>
      </c>
      <c r="D3938" t="s">
        <v>21063</v>
      </c>
      <c r="E3938" t="s">
        <v>21061</v>
      </c>
      <c r="F3938" t="s">
        <v>38180</v>
      </c>
      <c r="G3938" t="s">
        <v>38316</v>
      </c>
    </row>
    <row r="3939" spans="1:7" ht="15" customHeight="1">
      <c r="A3939" t="s">
        <v>2330</v>
      </c>
      <c r="B3939" t="s">
        <v>13375</v>
      </c>
      <c r="C3939" t="s">
        <v>20400</v>
      </c>
      <c r="D3939" t="s">
        <v>21344</v>
      </c>
      <c r="E3939" t="s">
        <v>21343</v>
      </c>
      <c r="F3939" t="s">
        <v>38180</v>
      </c>
      <c r="G3939" t="s">
        <v>38316</v>
      </c>
    </row>
    <row r="3940" spans="1:7" ht="15" customHeight="1">
      <c r="A3940" t="s">
        <v>2075</v>
      </c>
      <c r="B3940" t="s">
        <v>19672</v>
      </c>
      <c r="C3940" t="s">
        <v>1639</v>
      </c>
      <c r="D3940" t="s">
        <v>19674</v>
      </c>
      <c r="E3940" t="s">
        <v>19671</v>
      </c>
      <c r="F3940" t="s">
        <v>38273</v>
      </c>
      <c r="G3940" t="s">
        <v>38306</v>
      </c>
    </row>
    <row r="3941" spans="1:7" ht="15" customHeight="1">
      <c r="A3941" t="s">
        <v>4346</v>
      </c>
      <c r="B3941" t="s">
        <v>19323</v>
      </c>
      <c r="C3941" t="s">
        <v>1639</v>
      </c>
      <c r="D3941" t="s">
        <v>19324</v>
      </c>
      <c r="E3941" t="s">
        <v>19322</v>
      </c>
      <c r="F3941" t="s">
        <v>38273</v>
      </c>
      <c r="G3941" t="s">
        <v>38306</v>
      </c>
    </row>
    <row r="3942" spans="1:7" ht="15" customHeight="1">
      <c r="A3942" t="s">
        <v>2611</v>
      </c>
      <c r="B3942" t="s">
        <v>18632</v>
      </c>
      <c r="C3942" t="s">
        <v>1639</v>
      </c>
      <c r="D3942" t="s">
        <v>18634</v>
      </c>
      <c r="E3942" t="s">
        <v>18631</v>
      </c>
      <c r="F3942" t="s">
        <v>38273</v>
      </c>
      <c r="G3942" t="s">
        <v>38306</v>
      </c>
    </row>
    <row r="3943" spans="1:7" ht="15" customHeight="1">
      <c r="A3943" t="s">
        <v>2805</v>
      </c>
      <c r="B3943" t="s">
        <v>18706</v>
      </c>
      <c r="C3943" t="s">
        <v>1639</v>
      </c>
      <c r="D3943" t="s">
        <v>18708</v>
      </c>
      <c r="E3943" t="s">
        <v>18705</v>
      </c>
      <c r="F3943" t="s">
        <v>38273</v>
      </c>
      <c r="G3943" t="s">
        <v>38306</v>
      </c>
    </row>
    <row r="3944" spans="1:7" ht="15" customHeight="1">
      <c r="A3944" t="s">
        <v>18647</v>
      </c>
      <c r="B3944" t="s">
        <v>2202</v>
      </c>
      <c r="C3944" t="s">
        <v>1639</v>
      </c>
      <c r="D3944" t="s">
        <v>18654</v>
      </c>
      <c r="E3944" t="s">
        <v>18652</v>
      </c>
      <c r="F3944" t="s">
        <v>38273</v>
      </c>
      <c r="G3944" t="s">
        <v>38306</v>
      </c>
    </row>
    <row r="3945" spans="1:7" ht="15" customHeight="1">
      <c r="A3945" t="s">
        <v>6163</v>
      </c>
      <c r="B3945" t="s">
        <v>2564</v>
      </c>
      <c r="C3945" t="s">
        <v>1639</v>
      </c>
      <c r="D3945" t="s">
        <v>19122</v>
      </c>
      <c r="E3945" t="s">
        <v>19121</v>
      </c>
      <c r="F3945" t="s">
        <v>38273</v>
      </c>
      <c r="G3945" t="s">
        <v>38306</v>
      </c>
    </row>
    <row r="3946" spans="1:7" ht="15" customHeight="1">
      <c r="A3946" t="s">
        <v>18910</v>
      </c>
      <c r="B3946" t="s">
        <v>2374</v>
      </c>
      <c r="C3946" t="s">
        <v>1639</v>
      </c>
      <c r="D3946" t="s">
        <v>18911</v>
      </c>
      <c r="E3946" t="s">
        <v>18909</v>
      </c>
      <c r="F3946" t="s">
        <v>38273</v>
      </c>
      <c r="G3946" t="s">
        <v>38306</v>
      </c>
    </row>
    <row r="3947" spans="1:7" ht="15" customHeight="1">
      <c r="A3947" t="s">
        <v>10389</v>
      </c>
      <c r="B3947" t="s">
        <v>19538</v>
      </c>
      <c r="C3947" t="s">
        <v>1639</v>
      </c>
      <c r="D3947" t="s">
        <v>19539</v>
      </c>
      <c r="E3947" t="s">
        <v>19537</v>
      </c>
      <c r="F3947" t="s">
        <v>38273</v>
      </c>
      <c r="G3947" t="s">
        <v>38306</v>
      </c>
    </row>
    <row r="3948" spans="1:7" ht="15" customHeight="1">
      <c r="A3948" t="s">
        <v>2739</v>
      </c>
      <c r="B3948" t="s">
        <v>18660</v>
      </c>
      <c r="C3948" t="s">
        <v>1639</v>
      </c>
      <c r="D3948" t="s">
        <v>18662</v>
      </c>
      <c r="E3948" t="s">
        <v>18659</v>
      </c>
      <c r="F3948" t="s">
        <v>38273</v>
      </c>
      <c r="G3948" t="s">
        <v>38306</v>
      </c>
    </row>
    <row r="3949" spans="1:7" ht="15" customHeight="1">
      <c r="A3949" t="s">
        <v>19617</v>
      </c>
      <c r="B3949" t="s">
        <v>19618</v>
      </c>
      <c r="C3949" t="s">
        <v>1639</v>
      </c>
      <c r="D3949" t="s">
        <v>19620</v>
      </c>
      <c r="E3949" t="s">
        <v>19616</v>
      </c>
      <c r="F3949" t="s">
        <v>38273</v>
      </c>
      <c r="G3949" t="s">
        <v>38306</v>
      </c>
    </row>
    <row r="3950" spans="1:7" ht="15" customHeight="1">
      <c r="A3950" t="s">
        <v>9754</v>
      </c>
      <c r="B3950" t="s">
        <v>18798</v>
      </c>
      <c r="C3950" t="s">
        <v>1639</v>
      </c>
      <c r="D3950" t="s">
        <v>18800</v>
      </c>
      <c r="E3950" t="s">
        <v>18797</v>
      </c>
      <c r="F3950" t="s">
        <v>38273</v>
      </c>
      <c r="G3950" t="s">
        <v>38306</v>
      </c>
    </row>
    <row r="3951" spans="1:7" ht="15" customHeight="1">
      <c r="A3951" t="s">
        <v>5004</v>
      </c>
      <c r="B3951" t="s">
        <v>19651</v>
      </c>
      <c r="C3951" t="s">
        <v>1639</v>
      </c>
      <c r="D3951" t="s">
        <v>19653</v>
      </c>
      <c r="E3951" t="s">
        <v>19650</v>
      </c>
      <c r="F3951" t="s">
        <v>38273</v>
      </c>
      <c r="G3951" t="s">
        <v>38306</v>
      </c>
    </row>
    <row r="3952" spans="1:7" ht="15" customHeight="1">
      <c r="A3952" t="s">
        <v>3990</v>
      </c>
      <c r="B3952" t="s">
        <v>6420</v>
      </c>
      <c r="C3952" t="s">
        <v>1639</v>
      </c>
      <c r="D3952" t="s">
        <v>19142</v>
      </c>
      <c r="E3952" t="s">
        <v>19140</v>
      </c>
      <c r="F3952" t="s">
        <v>38273</v>
      </c>
      <c r="G3952" t="s">
        <v>38306</v>
      </c>
    </row>
    <row r="3953" spans="1:7" ht="15" customHeight="1">
      <c r="A3953" t="s">
        <v>2805</v>
      </c>
      <c r="B3953" t="s">
        <v>3929</v>
      </c>
      <c r="C3953" t="s">
        <v>1639</v>
      </c>
      <c r="D3953" t="s">
        <v>18704</v>
      </c>
      <c r="E3953" t="s">
        <v>18702</v>
      </c>
      <c r="F3953" t="s">
        <v>38273</v>
      </c>
      <c r="G3953" t="s">
        <v>38306</v>
      </c>
    </row>
    <row r="3954" spans="1:7" ht="15" customHeight="1">
      <c r="A3954" t="s">
        <v>4504</v>
      </c>
      <c r="B3954" t="s">
        <v>19554</v>
      </c>
      <c r="C3954" t="s">
        <v>1639</v>
      </c>
      <c r="D3954" t="s">
        <v>19556</v>
      </c>
      <c r="E3954" t="s">
        <v>19553</v>
      </c>
      <c r="F3954" t="s">
        <v>38273</v>
      </c>
      <c r="G3954" t="s">
        <v>38306</v>
      </c>
    </row>
    <row r="3955" spans="1:7" ht="15" customHeight="1">
      <c r="A3955" t="s">
        <v>18809</v>
      </c>
      <c r="B3955" t="s">
        <v>18810</v>
      </c>
      <c r="C3955" t="s">
        <v>1639</v>
      </c>
      <c r="D3955" t="s">
        <v>18812</v>
      </c>
      <c r="E3955" t="s">
        <v>18808</v>
      </c>
      <c r="F3955" t="s">
        <v>38273</v>
      </c>
      <c r="G3955" t="s">
        <v>38306</v>
      </c>
    </row>
    <row r="3956" spans="1:7" ht="15" customHeight="1">
      <c r="A3956" t="s">
        <v>5879</v>
      </c>
      <c r="B3956" t="s">
        <v>18460</v>
      </c>
      <c r="C3956" t="s">
        <v>1639</v>
      </c>
      <c r="D3956" t="s">
        <v>18462</v>
      </c>
      <c r="E3956" t="s">
        <v>18459</v>
      </c>
      <c r="F3956" t="s">
        <v>38273</v>
      </c>
      <c r="G3956" t="s">
        <v>38306</v>
      </c>
    </row>
    <row r="3957" spans="1:7" ht="15" customHeight="1">
      <c r="A3957" t="s">
        <v>7840</v>
      </c>
      <c r="B3957" t="s">
        <v>18958</v>
      </c>
      <c r="C3957" t="s">
        <v>1639</v>
      </c>
      <c r="D3957" t="s">
        <v>18960</v>
      </c>
      <c r="E3957" t="s">
        <v>18957</v>
      </c>
      <c r="F3957" t="s">
        <v>38273</v>
      </c>
      <c r="G3957" t="s">
        <v>38306</v>
      </c>
    </row>
    <row r="3958" spans="1:7" ht="15" customHeight="1">
      <c r="A3958" t="s">
        <v>18529</v>
      </c>
      <c r="B3958" t="s">
        <v>18530</v>
      </c>
      <c r="C3958" t="s">
        <v>1639</v>
      </c>
      <c r="D3958" t="s">
        <v>18531</v>
      </c>
      <c r="E3958" t="s">
        <v>18528</v>
      </c>
      <c r="F3958" t="s">
        <v>38273</v>
      </c>
      <c r="G3958" t="s">
        <v>38306</v>
      </c>
    </row>
    <row r="3959" spans="1:7" ht="15" customHeight="1">
      <c r="A3959" t="s">
        <v>18678</v>
      </c>
      <c r="B3959" t="s">
        <v>18679</v>
      </c>
      <c r="C3959" t="s">
        <v>1639</v>
      </c>
      <c r="D3959" t="s">
        <v>18681</v>
      </c>
      <c r="E3959" t="s">
        <v>18677</v>
      </c>
      <c r="F3959" t="s">
        <v>38273</v>
      </c>
      <c r="G3959" t="s">
        <v>38306</v>
      </c>
    </row>
    <row r="3960" spans="1:7" ht="15" customHeight="1">
      <c r="A3960" t="s">
        <v>7402</v>
      </c>
      <c r="B3960" t="s">
        <v>5810</v>
      </c>
      <c r="C3960" t="s">
        <v>1639</v>
      </c>
      <c r="D3960" t="s">
        <v>18522</v>
      </c>
      <c r="E3960" t="s">
        <v>18520</v>
      </c>
      <c r="F3960" t="s">
        <v>38273</v>
      </c>
      <c r="G3960" t="s">
        <v>38306</v>
      </c>
    </row>
    <row r="3961" spans="1:7" ht="15" customHeight="1">
      <c r="A3961" t="s">
        <v>5135</v>
      </c>
      <c r="B3961" t="s">
        <v>15534</v>
      </c>
      <c r="C3961" t="s">
        <v>1639</v>
      </c>
      <c r="D3961" t="s">
        <v>19666</v>
      </c>
      <c r="E3961" t="s">
        <v>19664</v>
      </c>
      <c r="F3961" t="s">
        <v>38273</v>
      </c>
      <c r="G3961" t="s">
        <v>38306</v>
      </c>
    </row>
    <row r="3962" spans="1:7" ht="15" customHeight="1">
      <c r="A3962" t="s">
        <v>2515</v>
      </c>
      <c r="B3962" t="s">
        <v>19363</v>
      </c>
      <c r="C3962" t="s">
        <v>1639</v>
      </c>
      <c r="D3962" t="s">
        <v>19365</v>
      </c>
      <c r="E3962" t="s">
        <v>19362</v>
      </c>
      <c r="F3962" t="s">
        <v>38273</v>
      </c>
      <c r="G3962" t="s">
        <v>38306</v>
      </c>
    </row>
    <row r="3963" spans="1:7" ht="15" customHeight="1">
      <c r="A3963" t="s">
        <v>4987</v>
      </c>
      <c r="B3963" t="s">
        <v>19633</v>
      </c>
      <c r="C3963" t="s">
        <v>1639</v>
      </c>
      <c r="D3963" t="s">
        <v>19634</v>
      </c>
      <c r="E3963" t="s">
        <v>19632</v>
      </c>
      <c r="F3963" t="s">
        <v>38273</v>
      </c>
      <c r="G3963" t="s">
        <v>38306</v>
      </c>
    </row>
    <row r="3964" spans="1:7" ht="15" customHeight="1">
      <c r="A3964" t="s">
        <v>18636</v>
      </c>
      <c r="B3964" t="s">
        <v>14161</v>
      </c>
      <c r="C3964" t="s">
        <v>1639</v>
      </c>
      <c r="D3964" t="s">
        <v>18638</v>
      </c>
      <c r="E3964" t="s">
        <v>18635</v>
      </c>
      <c r="F3964" t="s">
        <v>38273</v>
      </c>
      <c r="G3964" t="s">
        <v>38306</v>
      </c>
    </row>
    <row r="3965" spans="1:7" ht="15" customHeight="1">
      <c r="A3965" t="s">
        <v>4647</v>
      </c>
      <c r="B3965" t="s">
        <v>2459</v>
      </c>
      <c r="C3965" t="s">
        <v>1639</v>
      </c>
      <c r="D3965" t="s">
        <v>19488</v>
      </c>
      <c r="E3965" t="s">
        <v>19486</v>
      </c>
      <c r="F3965" t="s">
        <v>38273</v>
      </c>
      <c r="G3965" t="s">
        <v>38306</v>
      </c>
    </row>
    <row r="3966" spans="1:7" ht="15" customHeight="1">
      <c r="A3966" t="s">
        <v>19218</v>
      </c>
      <c r="B3966" t="s">
        <v>19219</v>
      </c>
      <c r="C3966" t="s">
        <v>1639</v>
      </c>
      <c r="D3966" t="s">
        <v>19221</v>
      </c>
      <c r="E3966" t="s">
        <v>19217</v>
      </c>
      <c r="F3966" t="s">
        <v>38273</v>
      </c>
      <c r="G3966" t="s">
        <v>38306</v>
      </c>
    </row>
    <row r="3967" spans="1:7" ht="15" customHeight="1">
      <c r="A3967" t="s">
        <v>2929</v>
      </c>
      <c r="B3967" t="s">
        <v>3222</v>
      </c>
      <c r="C3967" t="s">
        <v>1639</v>
      </c>
      <c r="D3967" t="s">
        <v>18743</v>
      </c>
      <c r="E3967" t="s">
        <v>18741</v>
      </c>
      <c r="F3967" t="s">
        <v>38273</v>
      </c>
      <c r="G3967" t="s">
        <v>38306</v>
      </c>
    </row>
    <row r="3968" spans="1:7" ht="15" customHeight="1">
      <c r="A3968" t="s">
        <v>3971</v>
      </c>
      <c r="B3968" t="s">
        <v>19133</v>
      </c>
      <c r="C3968" t="s">
        <v>1639</v>
      </c>
      <c r="D3968" t="s">
        <v>19135</v>
      </c>
      <c r="E3968" t="s">
        <v>19132</v>
      </c>
      <c r="F3968" t="s">
        <v>38273</v>
      </c>
      <c r="G3968" t="s">
        <v>38306</v>
      </c>
    </row>
    <row r="3969" spans="1:7" ht="15" customHeight="1">
      <c r="A3969" t="s">
        <v>3057</v>
      </c>
      <c r="B3969" t="s">
        <v>7920</v>
      </c>
      <c r="C3969" t="s">
        <v>1639</v>
      </c>
      <c r="D3969" t="s">
        <v>19368</v>
      </c>
      <c r="E3969" t="s">
        <v>19366</v>
      </c>
      <c r="F3969" t="s">
        <v>38273</v>
      </c>
      <c r="G3969" t="s">
        <v>38306</v>
      </c>
    </row>
    <row r="3970" spans="1:7" ht="15" customHeight="1">
      <c r="A3970" t="s">
        <v>19611</v>
      </c>
      <c r="B3970" t="s">
        <v>19612</v>
      </c>
      <c r="C3970" t="s">
        <v>17844</v>
      </c>
      <c r="D3970" t="s">
        <v>19614</v>
      </c>
      <c r="E3970" t="s">
        <v>19610</v>
      </c>
      <c r="F3970" t="s">
        <v>38274</v>
      </c>
      <c r="G3970" t="s">
        <v>38306</v>
      </c>
    </row>
    <row r="3971" spans="1:7" ht="15" customHeight="1">
      <c r="A3971" t="s">
        <v>4670</v>
      </c>
      <c r="B3971" t="s">
        <v>4240</v>
      </c>
      <c r="C3971" t="s">
        <v>17844</v>
      </c>
      <c r="D3971" t="s">
        <v>19534</v>
      </c>
      <c r="E3971" t="s">
        <v>19533</v>
      </c>
      <c r="F3971" t="s">
        <v>38274</v>
      </c>
      <c r="G3971" t="s">
        <v>38306</v>
      </c>
    </row>
    <row r="3972" spans="1:7" ht="15" customHeight="1">
      <c r="A3972" t="s">
        <v>2604</v>
      </c>
      <c r="B3972" t="s">
        <v>18629</v>
      </c>
      <c r="C3972" t="s">
        <v>17844</v>
      </c>
      <c r="D3972" t="s">
        <v>18630</v>
      </c>
      <c r="E3972" t="s">
        <v>18628</v>
      </c>
      <c r="F3972" t="s">
        <v>38274</v>
      </c>
      <c r="G3972" t="s">
        <v>38306</v>
      </c>
    </row>
    <row r="3973" spans="1:7" ht="15" customHeight="1">
      <c r="A3973" t="s">
        <v>2690</v>
      </c>
      <c r="B3973" t="s">
        <v>2550</v>
      </c>
      <c r="C3973" t="s">
        <v>17844</v>
      </c>
      <c r="D3973" t="s">
        <v>19873</v>
      </c>
      <c r="E3973" t="s">
        <v>37523</v>
      </c>
      <c r="F3973" t="s">
        <v>38274</v>
      </c>
      <c r="G3973" t="s">
        <v>38306</v>
      </c>
    </row>
    <row r="3974" spans="1:7" ht="15" customHeight="1">
      <c r="A3974" t="s">
        <v>5004</v>
      </c>
      <c r="B3974" t="s">
        <v>6235</v>
      </c>
      <c r="C3974" t="s">
        <v>17844</v>
      </c>
      <c r="D3974" t="s">
        <v>19866</v>
      </c>
      <c r="E3974" t="s">
        <v>37334</v>
      </c>
      <c r="F3974" t="s">
        <v>38274</v>
      </c>
      <c r="G3974" t="s">
        <v>38306</v>
      </c>
    </row>
    <row r="3975" spans="1:7" ht="15" customHeight="1">
      <c r="A3975" t="s">
        <v>4504</v>
      </c>
      <c r="B3975" t="s">
        <v>10895</v>
      </c>
      <c r="C3975" t="s">
        <v>17844</v>
      </c>
      <c r="D3975" t="s">
        <v>19870</v>
      </c>
      <c r="E3975" t="s">
        <v>37392</v>
      </c>
      <c r="F3975" t="s">
        <v>38274</v>
      </c>
      <c r="G3975" t="s">
        <v>38306</v>
      </c>
    </row>
    <row r="3976" spans="1:7" ht="15" customHeight="1">
      <c r="A3976" t="s">
        <v>4647</v>
      </c>
      <c r="B3976" t="s">
        <v>4000</v>
      </c>
      <c r="C3976" t="s">
        <v>17844</v>
      </c>
      <c r="D3976" t="s">
        <v>19872</v>
      </c>
      <c r="E3976" t="s">
        <v>37423</v>
      </c>
      <c r="F3976" t="s">
        <v>38274</v>
      </c>
      <c r="G3976" t="s">
        <v>38306</v>
      </c>
    </row>
    <row r="3977" spans="1:7" ht="15" customHeight="1">
      <c r="A3977" t="s">
        <v>3896</v>
      </c>
      <c r="B3977" t="s">
        <v>19087</v>
      </c>
      <c r="C3977" t="s">
        <v>17844</v>
      </c>
      <c r="D3977" t="s">
        <v>19088</v>
      </c>
      <c r="E3977" t="s">
        <v>19086</v>
      </c>
      <c r="F3977" t="s">
        <v>38274</v>
      </c>
      <c r="G3977" t="s">
        <v>38306</v>
      </c>
    </row>
    <row r="3978" spans="1:7" ht="15" customHeight="1">
      <c r="A3978" t="s">
        <v>5190</v>
      </c>
      <c r="B3978" t="s">
        <v>18962</v>
      </c>
      <c r="C3978" t="s">
        <v>17844</v>
      </c>
      <c r="D3978" t="s">
        <v>19865</v>
      </c>
      <c r="E3978" t="s">
        <v>37314</v>
      </c>
      <c r="F3978" t="s">
        <v>38274</v>
      </c>
      <c r="G3978" t="s">
        <v>38306</v>
      </c>
    </row>
    <row r="3979" spans="1:7" ht="15" customHeight="1">
      <c r="A3979" t="s">
        <v>2175</v>
      </c>
      <c r="B3979" t="s">
        <v>6829</v>
      </c>
      <c r="C3979" t="s">
        <v>17844</v>
      </c>
      <c r="D3979" t="s">
        <v>19875</v>
      </c>
      <c r="E3979" t="s">
        <v>37620</v>
      </c>
      <c r="F3979" t="s">
        <v>38274</v>
      </c>
      <c r="G3979" t="s">
        <v>38306</v>
      </c>
    </row>
    <row r="3980" spans="1:7" ht="15" customHeight="1">
      <c r="A3980" t="s">
        <v>5972</v>
      </c>
      <c r="B3980" t="s">
        <v>20077</v>
      </c>
      <c r="C3980" t="s">
        <v>17844</v>
      </c>
      <c r="D3980" t="s">
        <v>20078</v>
      </c>
      <c r="E3980" t="s">
        <v>37391</v>
      </c>
      <c r="F3980" t="s">
        <v>38274</v>
      </c>
      <c r="G3980" t="s">
        <v>38306</v>
      </c>
    </row>
    <row r="3981" spans="1:7" ht="15" customHeight="1">
      <c r="A3981" t="s">
        <v>4440</v>
      </c>
      <c r="B3981" t="s">
        <v>19422</v>
      </c>
      <c r="C3981" t="s">
        <v>17844</v>
      </c>
      <c r="D3981" t="s">
        <v>19424</v>
      </c>
      <c r="E3981" t="s">
        <v>19421</v>
      </c>
      <c r="F3981" t="s">
        <v>38274</v>
      </c>
      <c r="G3981" t="s">
        <v>38306</v>
      </c>
    </row>
    <row r="3982" spans="1:7" ht="15" customHeight="1">
      <c r="A3982" t="s">
        <v>2695</v>
      </c>
      <c r="B3982" t="s">
        <v>38370</v>
      </c>
      <c r="C3982" t="s">
        <v>17844</v>
      </c>
      <c r="E3982" t="s">
        <v>21840</v>
      </c>
      <c r="F3982" t="s">
        <v>38274</v>
      </c>
      <c r="G3982" t="s">
        <v>38309</v>
      </c>
    </row>
    <row r="3983" spans="1:7" ht="15" customHeight="1">
      <c r="A3983" t="s">
        <v>5966</v>
      </c>
      <c r="B3983" t="s">
        <v>19867</v>
      </c>
      <c r="C3983" t="s">
        <v>17844</v>
      </c>
      <c r="D3983" t="s">
        <v>19868</v>
      </c>
      <c r="E3983" t="s">
        <v>37353</v>
      </c>
      <c r="F3983" t="s">
        <v>38274</v>
      </c>
      <c r="G3983" t="s">
        <v>38306</v>
      </c>
    </row>
    <row r="3984" spans="1:7" ht="15" customHeight="1">
      <c r="A3984" t="s">
        <v>38371</v>
      </c>
      <c r="B3984" t="s">
        <v>38372</v>
      </c>
      <c r="C3984" t="s">
        <v>17844</v>
      </c>
      <c r="D3984" t="s">
        <v>20082</v>
      </c>
      <c r="E3984" t="s">
        <v>37486</v>
      </c>
      <c r="F3984" t="s">
        <v>38274</v>
      </c>
      <c r="G3984" t="s">
        <v>38306</v>
      </c>
    </row>
    <row r="3985" spans="1:7" ht="15" customHeight="1">
      <c r="A3985" t="s">
        <v>5214</v>
      </c>
      <c r="B3985" t="s">
        <v>3222</v>
      </c>
      <c r="C3985" t="s">
        <v>17844</v>
      </c>
      <c r="D3985" t="s">
        <v>20099</v>
      </c>
      <c r="E3985" t="s">
        <v>37309</v>
      </c>
      <c r="F3985" t="s">
        <v>38274</v>
      </c>
      <c r="G3985" t="s">
        <v>38306</v>
      </c>
    </row>
    <row r="3986" spans="1:7" ht="15" customHeight="1">
      <c r="A3986" t="s">
        <v>19376</v>
      </c>
      <c r="B3986" t="s">
        <v>19377</v>
      </c>
      <c r="C3986" t="s">
        <v>17844</v>
      </c>
      <c r="D3986" t="s">
        <v>19379</v>
      </c>
      <c r="E3986" t="s">
        <v>37469</v>
      </c>
      <c r="F3986" t="s">
        <v>38274</v>
      </c>
      <c r="G3986" t="s">
        <v>38306</v>
      </c>
    </row>
    <row r="3987" spans="1:7" ht="15" customHeight="1">
      <c r="A3987" t="s">
        <v>6968</v>
      </c>
      <c r="B3987" t="s">
        <v>20954</v>
      </c>
      <c r="C3987" t="s">
        <v>20955</v>
      </c>
      <c r="D3987" t="s">
        <v>20957</v>
      </c>
      <c r="E3987" t="s">
        <v>20953</v>
      </c>
      <c r="F3987" t="s">
        <v>38180</v>
      </c>
      <c r="G3987" t="s">
        <v>38316</v>
      </c>
    </row>
    <row r="3988" spans="1:7" ht="15" customHeight="1">
      <c r="A3988" t="s">
        <v>5729</v>
      </c>
      <c r="B3988" t="s">
        <v>6417</v>
      </c>
      <c r="C3988" t="s">
        <v>20548</v>
      </c>
      <c r="D3988" t="s">
        <v>20933</v>
      </c>
      <c r="E3988" t="s">
        <v>20931</v>
      </c>
      <c r="F3988" t="s">
        <v>38180</v>
      </c>
      <c r="G3988" t="s">
        <v>38316</v>
      </c>
    </row>
    <row r="3989" spans="1:7" ht="15" customHeight="1">
      <c r="A3989" t="s">
        <v>20987</v>
      </c>
      <c r="B3989" t="s">
        <v>20988</v>
      </c>
      <c r="C3989" t="s">
        <v>20548</v>
      </c>
      <c r="D3989" t="s">
        <v>20990</v>
      </c>
      <c r="E3989" t="s">
        <v>20986</v>
      </c>
      <c r="F3989" t="s">
        <v>38180</v>
      </c>
      <c r="G3989" t="s">
        <v>38316</v>
      </c>
    </row>
    <row r="3990" spans="1:7" ht="15" customHeight="1">
      <c r="A3990" t="s">
        <v>10873</v>
      </c>
      <c r="B3990" t="s">
        <v>20547</v>
      </c>
      <c r="C3990" t="s">
        <v>20548</v>
      </c>
      <c r="D3990" t="s">
        <v>20550</v>
      </c>
      <c r="E3990" t="s">
        <v>20546</v>
      </c>
      <c r="F3990" t="s">
        <v>38180</v>
      </c>
      <c r="G3990" t="s">
        <v>38316</v>
      </c>
    </row>
    <row r="3991" spans="1:7" ht="15" customHeight="1">
      <c r="A3991" t="s">
        <v>3599</v>
      </c>
      <c r="B3991" t="s">
        <v>3600</v>
      </c>
      <c r="C3991" t="s">
        <v>17977</v>
      </c>
      <c r="D3991" t="s">
        <v>3602</v>
      </c>
      <c r="E3991" t="s">
        <v>37345</v>
      </c>
      <c r="F3991" t="s">
        <v>38275</v>
      </c>
      <c r="G3991" t="s">
        <v>38312</v>
      </c>
    </row>
    <row r="3992" spans="1:7" ht="15" customHeight="1">
      <c r="A3992" t="s">
        <v>3425</v>
      </c>
      <c r="B3992" t="s">
        <v>3429</v>
      </c>
      <c r="C3992" t="s">
        <v>17977</v>
      </c>
      <c r="D3992" t="s">
        <v>3430</v>
      </c>
      <c r="E3992" t="s">
        <v>3428</v>
      </c>
      <c r="F3992" t="s">
        <v>38275</v>
      </c>
      <c r="G3992" t="s">
        <v>38312</v>
      </c>
    </row>
    <row r="3993" spans="1:7" ht="15" customHeight="1">
      <c r="A3993" t="s">
        <v>5996</v>
      </c>
      <c r="B3993" t="s">
        <v>2955</v>
      </c>
      <c r="C3993" t="s">
        <v>17977</v>
      </c>
      <c r="D3993" t="s">
        <v>5997</v>
      </c>
      <c r="F3993" t="s">
        <v>38275</v>
      </c>
      <c r="G3993" t="s">
        <v>38312</v>
      </c>
    </row>
    <row r="3994" spans="1:7" ht="15" customHeight="1">
      <c r="A3994" t="s">
        <v>3715</v>
      </c>
      <c r="B3994" t="s">
        <v>3093</v>
      </c>
      <c r="C3994" t="s">
        <v>17977</v>
      </c>
      <c r="D3994" t="s">
        <v>3717</v>
      </c>
      <c r="E3994" t="s">
        <v>3714</v>
      </c>
      <c r="F3994" t="s">
        <v>38275</v>
      </c>
      <c r="G3994" t="s">
        <v>38312</v>
      </c>
    </row>
    <row r="3995" spans="1:7" ht="15" customHeight="1">
      <c r="A3995" t="s">
        <v>5126</v>
      </c>
      <c r="B3995" t="s">
        <v>5127</v>
      </c>
      <c r="C3995" t="s">
        <v>17977</v>
      </c>
      <c r="D3995" t="s">
        <v>5129</v>
      </c>
      <c r="E3995" t="s">
        <v>37321</v>
      </c>
      <c r="F3995" t="s">
        <v>38275</v>
      </c>
      <c r="G3995" t="s">
        <v>38312</v>
      </c>
    </row>
    <row r="3996" spans="1:7" ht="15" customHeight="1">
      <c r="A3996" t="s">
        <v>4235</v>
      </c>
      <c r="B3996" t="s">
        <v>4236</v>
      </c>
      <c r="C3996" t="s">
        <v>17977</v>
      </c>
      <c r="D3996" t="s">
        <v>4237</v>
      </c>
      <c r="E3996" t="s">
        <v>4234</v>
      </c>
      <c r="F3996" t="s">
        <v>38275</v>
      </c>
      <c r="G3996" t="s">
        <v>38312</v>
      </c>
    </row>
    <row r="3997" spans="1:7" ht="15" customHeight="1">
      <c r="A3997" t="s">
        <v>2739</v>
      </c>
      <c r="B3997" t="s">
        <v>2746</v>
      </c>
      <c r="C3997" t="s">
        <v>17977</v>
      </c>
      <c r="D3997" t="s">
        <v>2748</v>
      </c>
      <c r="E3997" t="s">
        <v>2745</v>
      </c>
      <c r="F3997" t="s">
        <v>38275</v>
      </c>
      <c r="G3997" t="s">
        <v>38312</v>
      </c>
    </row>
    <row r="3998" spans="1:7" ht="15" customHeight="1">
      <c r="A3998" t="s">
        <v>4440</v>
      </c>
      <c r="B3998" t="s">
        <v>4561</v>
      </c>
      <c r="C3998" t="s">
        <v>17977</v>
      </c>
      <c r="D3998" t="s">
        <v>4563</v>
      </c>
      <c r="E3998" t="s">
        <v>37453</v>
      </c>
      <c r="F3998" t="s">
        <v>38275</v>
      </c>
      <c r="G3998" t="s">
        <v>38312</v>
      </c>
    </row>
    <row r="3999" spans="1:7" ht="15" customHeight="1">
      <c r="A3999" t="s">
        <v>8655</v>
      </c>
      <c r="B3999" t="s">
        <v>18814</v>
      </c>
      <c r="C3999" t="s">
        <v>1718</v>
      </c>
      <c r="D3999" t="s">
        <v>18816</v>
      </c>
      <c r="E3999" t="s">
        <v>18813</v>
      </c>
      <c r="F3999" t="s">
        <v>38276</v>
      </c>
      <c r="G3999" t="s">
        <v>38306</v>
      </c>
    </row>
    <row r="4000" spans="1:7" ht="15" customHeight="1">
      <c r="A4000" t="s">
        <v>7892</v>
      </c>
      <c r="B4000" t="s">
        <v>19304</v>
      </c>
      <c r="C4000" t="s">
        <v>1718</v>
      </c>
      <c r="D4000" t="s">
        <v>19306</v>
      </c>
      <c r="E4000" t="s">
        <v>19303</v>
      </c>
      <c r="F4000" t="s">
        <v>38276</v>
      </c>
      <c r="G4000" t="s">
        <v>38306</v>
      </c>
    </row>
    <row r="4001" spans="1:7" ht="15" customHeight="1">
      <c r="A4001" t="s">
        <v>5729</v>
      </c>
      <c r="B4001" t="s">
        <v>4240</v>
      </c>
      <c r="C4001" t="s">
        <v>1718</v>
      </c>
      <c r="D4001" t="s">
        <v>18975</v>
      </c>
      <c r="E4001" t="s">
        <v>18974</v>
      </c>
      <c r="F4001" t="s">
        <v>38276</v>
      </c>
      <c r="G4001" t="s">
        <v>38306</v>
      </c>
    </row>
    <row r="4002" spans="1:7" ht="15" customHeight="1">
      <c r="A4002" t="s">
        <v>4231</v>
      </c>
      <c r="B4002" t="s">
        <v>19256</v>
      </c>
      <c r="C4002" t="s">
        <v>1718</v>
      </c>
      <c r="D4002" t="s">
        <v>19258</v>
      </c>
      <c r="E4002" t="s">
        <v>19255</v>
      </c>
      <c r="F4002" t="s">
        <v>38276</v>
      </c>
      <c r="G4002" t="s">
        <v>38306</v>
      </c>
    </row>
    <row r="4003" spans="1:7" ht="15" customHeight="1">
      <c r="A4003" t="s">
        <v>19387</v>
      </c>
      <c r="B4003" t="s">
        <v>4325</v>
      </c>
      <c r="C4003" t="s">
        <v>1718</v>
      </c>
      <c r="D4003" t="s">
        <v>19389</v>
      </c>
      <c r="E4003" t="s">
        <v>19386</v>
      </c>
      <c r="F4003" t="s">
        <v>38276</v>
      </c>
      <c r="G4003" t="s">
        <v>38306</v>
      </c>
    </row>
    <row r="4004" spans="1:7" ht="15" customHeight="1">
      <c r="A4004" t="s">
        <v>19344</v>
      </c>
      <c r="B4004" t="s">
        <v>19345</v>
      </c>
      <c r="C4004" t="s">
        <v>1718</v>
      </c>
      <c r="D4004" t="s">
        <v>19347</v>
      </c>
      <c r="E4004" t="s">
        <v>19343</v>
      </c>
      <c r="F4004" t="s">
        <v>38276</v>
      </c>
      <c r="G4004" t="s">
        <v>38306</v>
      </c>
    </row>
    <row r="4005" spans="1:7" ht="15" customHeight="1">
      <c r="A4005" t="s">
        <v>4647</v>
      </c>
      <c r="B4005" t="s">
        <v>19497</v>
      </c>
      <c r="C4005" t="s">
        <v>1718</v>
      </c>
      <c r="D4005" t="s">
        <v>19499</v>
      </c>
      <c r="E4005" t="s">
        <v>19496</v>
      </c>
      <c r="F4005" t="s">
        <v>38276</v>
      </c>
      <c r="G4005" t="s">
        <v>38306</v>
      </c>
    </row>
    <row r="4006" spans="1:7" ht="15" customHeight="1">
      <c r="A4006" t="s">
        <v>3299</v>
      </c>
      <c r="B4006" t="s">
        <v>8348</v>
      </c>
      <c r="C4006" t="s">
        <v>1718</v>
      </c>
      <c r="D4006" t="s">
        <v>18899</v>
      </c>
      <c r="E4006" t="s">
        <v>18898</v>
      </c>
      <c r="F4006" t="s">
        <v>38276</v>
      </c>
      <c r="G4006" t="s">
        <v>38306</v>
      </c>
    </row>
    <row r="4007" spans="1:7" ht="15" customHeight="1">
      <c r="A4007" t="s">
        <v>4346</v>
      </c>
      <c r="B4007" t="s">
        <v>19317</v>
      </c>
      <c r="C4007" t="s">
        <v>1718</v>
      </c>
      <c r="D4007" t="s">
        <v>38373</v>
      </c>
      <c r="E4007" t="s">
        <v>38374</v>
      </c>
      <c r="F4007" t="s">
        <v>38276</v>
      </c>
      <c r="G4007" t="s">
        <v>38306</v>
      </c>
    </row>
    <row r="4008" spans="1:7" ht="15" customHeight="1">
      <c r="A4008" t="s">
        <v>7363</v>
      </c>
      <c r="B4008" t="s">
        <v>19250</v>
      </c>
      <c r="C4008" t="s">
        <v>1718</v>
      </c>
      <c r="D4008" t="s">
        <v>19252</v>
      </c>
      <c r="E4008" t="s">
        <v>19249</v>
      </c>
      <c r="F4008" t="s">
        <v>38276</v>
      </c>
      <c r="G4008" t="s">
        <v>38306</v>
      </c>
    </row>
    <row r="4009" spans="1:7" ht="15" customHeight="1">
      <c r="A4009" t="s">
        <v>4545</v>
      </c>
      <c r="B4009" t="s">
        <v>19418</v>
      </c>
      <c r="C4009" t="s">
        <v>1718</v>
      </c>
      <c r="D4009" t="s">
        <v>19420</v>
      </c>
      <c r="E4009" t="s">
        <v>19417</v>
      </c>
      <c r="F4009" t="s">
        <v>38276</v>
      </c>
      <c r="G4009" t="s">
        <v>38306</v>
      </c>
    </row>
    <row r="4010" spans="1:7" ht="15" customHeight="1">
      <c r="A4010" t="s">
        <v>2311</v>
      </c>
      <c r="B4010" t="s">
        <v>14463</v>
      </c>
      <c r="C4010" t="s">
        <v>1718</v>
      </c>
      <c r="D4010" t="s">
        <v>18711</v>
      </c>
      <c r="E4010" t="s">
        <v>18709</v>
      </c>
      <c r="F4010" t="s">
        <v>38276</v>
      </c>
      <c r="G4010" t="s">
        <v>38306</v>
      </c>
    </row>
    <row r="4011" spans="1:7" ht="15" customHeight="1">
      <c r="A4011" t="s">
        <v>17201</v>
      </c>
      <c r="B4011" t="s">
        <v>19563</v>
      </c>
      <c r="C4011" t="s">
        <v>1718</v>
      </c>
      <c r="D4011" t="s">
        <v>19565</v>
      </c>
      <c r="E4011" t="s">
        <v>19562</v>
      </c>
      <c r="F4011" t="s">
        <v>38276</v>
      </c>
      <c r="G4011" t="s">
        <v>38306</v>
      </c>
    </row>
    <row r="4012" spans="1:7" ht="15" customHeight="1">
      <c r="A4012" t="s">
        <v>2805</v>
      </c>
      <c r="B4012" t="s">
        <v>18689</v>
      </c>
      <c r="C4012" t="s">
        <v>1718</v>
      </c>
      <c r="D4012" t="s">
        <v>18690</v>
      </c>
      <c r="E4012" t="s">
        <v>18688</v>
      </c>
      <c r="F4012" t="s">
        <v>38276</v>
      </c>
      <c r="G4012" t="s">
        <v>38306</v>
      </c>
    </row>
    <row r="4013" spans="1:7" ht="15" customHeight="1">
      <c r="A4013" t="s">
        <v>4637</v>
      </c>
      <c r="B4013" t="s">
        <v>19481</v>
      </c>
      <c r="C4013" t="s">
        <v>1718</v>
      </c>
      <c r="D4013" t="s">
        <v>19483</v>
      </c>
      <c r="E4013" t="s">
        <v>19480</v>
      </c>
      <c r="F4013" t="s">
        <v>38276</v>
      </c>
      <c r="G4013" t="s">
        <v>38306</v>
      </c>
    </row>
    <row r="4014" spans="1:7" ht="15" customHeight="1">
      <c r="A4014" t="s">
        <v>4103</v>
      </c>
      <c r="B4014" t="s">
        <v>2478</v>
      </c>
      <c r="C4014" t="s">
        <v>17183</v>
      </c>
      <c r="D4014" t="s">
        <v>4105</v>
      </c>
      <c r="E4014" t="s">
        <v>4102</v>
      </c>
      <c r="F4014" t="s">
        <v>38277</v>
      </c>
      <c r="G4014" t="s">
        <v>38312</v>
      </c>
    </row>
    <row r="4015" spans="1:7" ht="15" customHeight="1">
      <c r="A4015" t="s">
        <v>5158</v>
      </c>
      <c r="B4015" t="s">
        <v>5159</v>
      </c>
      <c r="C4015" t="s">
        <v>17183</v>
      </c>
      <c r="D4015" t="s">
        <v>5161</v>
      </c>
      <c r="E4015" t="s">
        <v>5157</v>
      </c>
      <c r="F4015" t="s">
        <v>38225</v>
      </c>
      <c r="G4015" t="s">
        <v>38312</v>
      </c>
    </row>
    <row r="4016" spans="1:7" ht="15" customHeight="1">
      <c r="A4016" t="s">
        <v>5094</v>
      </c>
      <c r="B4016" t="s">
        <v>5095</v>
      </c>
      <c r="C4016" t="s">
        <v>17183</v>
      </c>
      <c r="D4016" t="s">
        <v>5097</v>
      </c>
      <c r="E4016" t="s">
        <v>5093</v>
      </c>
      <c r="F4016" t="s">
        <v>38277</v>
      </c>
      <c r="G4016" t="s">
        <v>38312</v>
      </c>
    </row>
    <row r="4017" spans="1:7" ht="15" customHeight="1">
      <c r="A4017" t="s">
        <v>3990</v>
      </c>
      <c r="B4017" t="s">
        <v>4483</v>
      </c>
      <c r="C4017" t="s">
        <v>17183</v>
      </c>
      <c r="D4017" t="s">
        <v>4485</v>
      </c>
      <c r="E4017" t="s">
        <v>4482</v>
      </c>
      <c r="F4017" t="s">
        <v>38277</v>
      </c>
      <c r="G4017" t="s">
        <v>38312</v>
      </c>
    </row>
    <row r="4018" spans="1:7" ht="15" customHeight="1">
      <c r="A4018" t="s">
        <v>3517</v>
      </c>
      <c r="B4018" t="s">
        <v>3525</v>
      </c>
      <c r="C4018" t="s">
        <v>17183</v>
      </c>
      <c r="D4018" t="s">
        <v>3527</v>
      </c>
      <c r="E4018" t="s">
        <v>3524</v>
      </c>
      <c r="F4018" t="s">
        <v>38277</v>
      </c>
      <c r="G4018" t="s">
        <v>38312</v>
      </c>
    </row>
    <row r="4019" spans="1:7" ht="15" customHeight="1">
      <c r="A4019" t="s">
        <v>2471</v>
      </c>
      <c r="B4019" t="s">
        <v>2481</v>
      </c>
      <c r="C4019" t="s">
        <v>17183</v>
      </c>
      <c r="D4019" t="s">
        <v>2483</v>
      </c>
      <c r="E4019" t="s">
        <v>2480</v>
      </c>
      <c r="F4019" t="s">
        <v>38277</v>
      </c>
      <c r="G4019" t="s">
        <v>38312</v>
      </c>
    </row>
    <row r="4020" spans="1:7" ht="15" customHeight="1">
      <c r="A4020" t="s">
        <v>4670</v>
      </c>
      <c r="B4020" t="s">
        <v>4715</v>
      </c>
      <c r="C4020" t="s">
        <v>17183</v>
      </c>
      <c r="D4020" t="s">
        <v>4717</v>
      </c>
      <c r="E4020" t="s">
        <v>4714</v>
      </c>
      <c r="F4020" t="s">
        <v>38277</v>
      </c>
      <c r="G4020" t="s">
        <v>38312</v>
      </c>
    </row>
    <row r="4021" spans="1:7" ht="15" customHeight="1">
      <c r="A4021" t="s">
        <v>4584</v>
      </c>
      <c r="B4021" t="s">
        <v>4585</v>
      </c>
      <c r="C4021" t="s">
        <v>17183</v>
      </c>
      <c r="D4021" t="s">
        <v>4587</v>
      </c>
      <c r="E4021" t="s">
        <v>4583</v>
      </c>
      <c r="F4021" t="s">
        <v>38277</v>
      </c>
      <c r="G4021" t="s">
        <v>38312</v>
      </c>
    </row>
    <row r="4022" spans="1:7" ht="15" customHeight="1">
      <c r="A4022" t="s">
        <v>3915</v>
      </c>
      <c r="B4022" t="s">
        <v>3916</v>
      </c>
      <c r="C4022" t="s">
        <v>17183</v>
      </c>
      <c r="D4022" t="s">
        <v>3917</v>
      </c>
      <c r="E4022" t="s">
        <v>3914</v>
      </c>
      <c r="F4022" t="s">
        <v>38277</v>
      </c>
      <c r="G4022" t="s">
        <v>38312</v>
      </c>
    </row>
    <row r="4023" spans="1:7" ht="15" customHeight="1">
      <c r="A4023" t="s">
        <v>3990</v>
      </c>
      <c r="B4023" t="s">
        <v>4016</v>
      </c>
      <c r="C4023" t="s">
        <v>17183</v>
      </c>
      <c r="D4023" t="s">
        <v>38375</v>
      </c>
      <c r="E4023" t="s">
        <v>4015</v>
      </c>
      <c r="F4023" t="s">
        <v>38277</v>
      </c>
      <c r="G4023" t="s">
        <v>38312</v>
      </c>
    </row>
    <row r="4024" spans="1:7" ht="15" customHeight="1">
      <c r="A4024" t="s">
        <v>3155</v>
      </c>
      <c r="B4024" t="s">
        <v>3180</v>
      </c>
      <c r="C4024" t="s">
        <v>17183</v>
      </c>
      <c r="D4024" t="s">
        <v>3182</v>
      </c>
      <c r="E4024" t="s">
        <v>3179</v>
      </c>
      <c r="F4024" t="s">
        <v>38277</v>
      </c>
      <c r="G4024" t="s">
        <v>38312</v>
      </c>
    </row>
    <row r="4025" spans="1:7" ht="15" customHeight="1">
      <c r="A4025" t="s">
        <v>4435</v>
      </c>
      <c r="B4025" t="s">
        <v>4436</v>
      </c>
      <c r="C4025" t="s">
        <v>17183</v>
      </c>
      <c r="D4025" t="s">
        <v>4438</v>
      </c>
      <c r="E4025" t="s">
        <v>4434</v>
      </c>
      <c r="F4025" t="s">
        <v>38277</v>
      </c>
      <c r="G4025" t="s">
        <v>38312</v>
      </c>
    </row>
    <row r="4026" spans="1:7" ht="15" customHeight="1">
      <c r="A4026" t="s">
        <v>2663</v>
      </c>
      <c r="B4026" t="s">
        <v>2664</v>
      </c>
      <c r="C4026" t="s">
        <v>17183</v>
      </c>
      <c r="D4026" t="s">
        <v>2666</v>
      </c>
      <c r="E4026" t="s">
        <v>2662</v>
      </c>
      <c r="F4026" t="s">
        <v>38277</v>
      </c>
      <c r="G4026" t="s">
        <v>38312</v>
      </c>
    </row>
    <row r="4027" spans="1:7" ht="15" customHeight="1">
      <c r="A4027" t="s">
        <v>2800</v>
      </c>
      <c r="B4027" t="s">
        <v>2801</v>
      </c>
      <c r="C4027" t="s">
        <v>17183</v>
      </c>
      <c r="D4027" t="s">
        <v>2803</v>
      </c>
      <c r="E4027" t="s">
        <v>2799</v>
      </c>
      <c r="F4027" t="s">
        <v>38277</v>
      </c>
      <c r="G4027" t="s">
        <v>38312</v>
      </c>
    </row>
    <row r="4028" spans="1:7" ht="15" customHeight="1">
      <c r="A4028" t="s">
        <v>2162</v>
      </c>
      <c r="B4028" t="s">
        <v>2163</v>
      </c>
      <c r="C4028" t="s">
        <v>17183</v>
      </c>
      <c r="D4028" t="s">
        <v>2165</v>
      </c>
      <c r="E4028" t="s">
        <v>2161</v>
      </c>
      <c r="F4028" t="s">
        <v>38277</v>
      </c>
      <c r="G4028" t="s">
        <v>38312</v>
      </c>
    </row>
    <row r="4029" spans="1:7" ht="15" customHeight="1">
      <c r="A4029" t="s">
        <v>2848</v>
      </c>
      <c r="B4029" t="s">
        <v>3919</v>
      </c>
      <c r="C4029" t="s">
        <v>17183</v>
      </c>
      <c r="D4029" t="s">
        <v>3921</v>
      </c>
      <c r="E4029" t="s">
        <v>3918</v>
      </c>
      <c r="F4029" t="s">
        <v>38277</v>
      </c>
      <c r="G4029" t="s">
        <v>38312</v>
      </c>
    </row>
    <row r="4030" spans="1:7" ht="15" customHeight="1">
      <c r="A4030" t="s">
        <v>2805</v>
      </c>
      <c r="B4030" t="s">
        <v>2814</v>
      </c>
      <c r="C4030" t="s">
        <v>17183</v>
      </c>
      <c r="D4030" t="s">
        <v>2816</v>
      </c>
      <c r="E4030" t="s">
        <v>2813</v>
      </c>
      <c r="F4030" t="s">
        <v>38277</v>
      </c>
      <c r="G4030" t="s">
        <v>38312</v>
      </c>
    </row>
    <row r="4031" spans="1:7" ht="15" customHeight="1">
      <c r="A4031" t="s">
        <v>2908</v>
      </c>
      <c r="B4031" t="s">
        <v>2909</v>
      </c>
      <c r="C4031" t="s">
        <v>17183</v>
      </c>
      <c r="D4031" t="s">
        <v>2910</v>
      </c>
      <c r="E4031" t="s">
        <v>2907</v>
      </c>
      <c r="F4031" t="s">
        <v>38277</v>
      </c>
      <c r="G4031" t="s">
        <v>38312</v>
      </c>
    </row>
    <row r="4032" spans="1:7" ht="15" customHeight="1">
      <c r="A4032" t="s">
        <v>3127</v>
      </c>
      <c r="B4032" t="s">
        <v>3128</v>
      </c>
      <c r="C4032" t="s">
        <v>17183</v>
      </c>
      <c r="D4032" t="s">
        <v>3130</v>
      </c>
      <c r="E4032" t="s">
        <v>3126</v>
      </c>
      <c r="F4032" t="s">
        <v>38277</v>
      </c>
      <c r="G4032" t="s">
        <v>38312</v>
      </c>
    </row>
    <row r="4033" spans="1:7" ht="15" customHeight="1">
      <c r="A4033" t="s">
        <v>3990</v>
      </c>
      <c r="B4033" t="s">
        <v>4008</v>
      </c>
      <c r="C4033" t="s">
        <v>17183</v>
      </c>
      <c r="D4033" t="s">
        <v>4010</v>
      </c>
      <c r="E4033" t="s">
        <v>37598</v>
      </c>
      <c r="F4033" t="s">
        <v>38277</v>
      </c>
      <c r="G4033" t="s">
        <v>38312</v>
      </c>
    </row>
    <row r="4034" spans="1:7" ht="15" customHeight="1">
      <c r="A4034" t="s">
        <v>3139</v>
      </c>
      <c r="B4034" t="s">
        <v>3140</v>
      </c>
      <c r="C4034" t="s">
        <v>17183</v>
      </c>
      <c r="D4034" t="s">
        <v>3142</v>
      </c>
      <c r="E4034" t="s">
        <v>3138</v>
      </c>
      <c r="F4034" t="s">
        <v>38277</v>
      </c>
      <c r="G4034" t="s">
        <v>38312</v>
      </c>
    </row>
    <row r="4035" spans="1:7" ht="15" customHeight="1">
      <c r="A4035" t="s">
        <v>3538</v>
      </c>
      <c r="B4035" t="s">
        <v>3542</v>
      </c>
      <c r="C4035" t="s">
        <v>17183</v>
      </c>
      <c r="D4035" t="s">
        <v>3544</v>
      </c>
      <c r="E4035" t="s">
        <v>3541</v>
      </c>
      <c r="F4035" t="s">
        <v>38277</v>
      </c>
      <c r="G4035" t="s">
        <v>38312</v>
      </c>
    </row>
    <row r="4036" spans="1:7" ht="15" customHeight="1">
      <c r="A4036" t="s">
        <v>4813</v>
      </c>
      <c r="B4036" t="s">
        <v>4814</v>
      </c>
      <c r="C4036" t="s">
        <v>17183</v>
      </c>
      <c r="D4036" t="s">
        <v>4815</v>
      </c>
      <c r="E4036" t="s">
        <v>4812</v>
      </c>
      <c r="F4036" t="s">
        <v>38277</v>
      </c>
      <c r="G4036" t="s">
        <v>38312</v>
      </c>
    </row>
    <row r="4037" spans="1:7" ht="15" customHeight="1">
      <c r="A4037" t="s">
        <v>4371</v>
      </c>
      <c r="B4037" t="s">
        <v>4372</v>
      </c>
      <c r="C4037" t="s">
        <v>17183</v>
      </c>
      <c r="D4037" t="s">
        <v>4374</v>
      </c>
      <c r="E4037" t="s">
        <v>4370</v>
      </c>
      <c r="F4037" t="s">
        <v>38277</v>
      </c>
      <c r="G4037" t="s">
        <v>38312</v>
      </c>
    </row>
    <row r="4038" spans="1:7" ht="15" customHeight="1">
      <c r="A4038" t="s">
        <v>2887</v>
      </c>
      <c r="B4038" t="s">
        <v>3294</v>
      </c>
      <c r="C4038" t="s">
        <v>17183</v>
      </c>
      <c r="D4038" t="s">
        <v>3296</v>
      </c>
      <c r="E4038" t="s">
        <v>3293</v>
      </c>
      <c r="F4038" t="s">
        <v>38277</v>
      </c>
      <c r="G4038" t="s">
        <v>38312</v>
      </c>
    </row>
    <row r="4039" spans="1:7" ht="15" customHeight="1">
      <c r="A4039" t="s">
        <v>3804</v>
      </c>
      <c r="B4039" t="s">
        <v>3808</v>
      </c>
      <c r="C4039" t="s">
        <v>17183</v>
      </c>
      <c r="D4039" t="s">
        <v>3809</v>
      </c>
      <c r="E4039" t="s">
        <v>3807</v>
      </c>
      <c r="F4039" t="s">
        <v>38277</v>
      </c>
      <c r="G4039" t="s">
        <v>38312</v>
      </c>
    </row>
    <row r="4040" spans="1:7" ht="15" customHeight="1">
      <c r="A4040" t="s">
        <v>4129</v>
      </c>
      <c r="B4040" t="s">
        <v>4130</v>
      </c>
      <c r="C4040" t="s">
        <v>17183</v>
      </c>
      <c r="D4040" t="s">
        <v>4131</v>
      </c>
      <c r="E4040" t="s">
        <v>4128</v>
      </c>
      <c r="F4040" t="s">
        <v>38277</v>
      </c>
      <c r="G4040" t="s">
        <v>38312</v>
      </c>
    </row>
    <row r="4041" spans="1:7" ht="15" customHeight="1">
      <c r="A4041" t="s">
        <v>2411</v>
      </c>
      <c r="B4041" t="s">
        <v>2412</v>
      </c>
      <c r="C4041" t="s">
        <v>17183</v>
      </c>
      <c r="D4041" t="s">
        <v>2414</v>
      </c>
      <c r="E4041" t="s">
        <v>2410</v>
      </c>
      <c r="F4041" t="s">
        <v>38277</v>
      </c>
      <c r="G4041" t="s">
        <v>38312</v>
      </c>
    </row>
    <row r="4042" spans="1:7" ht="15" customHeight="1">
      <c r="A4042" t="s">
        <v>4201</v>
      </c>
      <c r="B4042" t="s">
        <v>4202</v>
      </c>
      <c r="C4042" t="s">
        <v>17183</v>
      </c>
      <c r="D4042" t="s">
        <v>4204</v>
      </c>
      <c r="E4042" t="s">
        <v>4200</v>
      </c>
      <c r="F4042" t="s">
        <v>38277</v>
      </c>
      <c r="G4042" t="s">
        <v>38312</v>
      </c>
    </row>
    <row r="4043" spans="1:7" ht="15" customHeight="1">
      <c r="A4043" t="s">
        <v>3155</v>
      </c>
      <c r="B4043" t="s">
        <v>3356</v>
      </c>
      <c r="C4043" t="s">
        <v>154</v>
      </c>
      <c r="D4043" t="s">
        <v>3357</v>
      </c>
      <c r="E4043" t="s">
        <v>37385</v>
      </c>
      <c r="F4043" t="s">
        <v>38278</v>
      </c>
      <c r="G4043" t="s">
        <v>38312</v>
      </c>
    </row>
    <row r="4044" spans="1:7" ht="15" customHeight="1">
      <c r="A4044" t="s">
        <v>2122</v>
      </c>
      <c r="B4044" t="s">
        <v>5920</v>
      </c>
      <c r="C4044" t="s">
        <v>204</v>
      </c>
      <c r="D4044" t="s">
        <v>5921</v>
      </c>
      <c r="E4044" t="s">
        <v>37630</v>
      </c>
      <c r="F4044" t="s">
        <v>38270</v>
      </c>
      <c r="G4044" t="s">
        <v>38312</v>
      </c>
    </row>
    <row r="4045" spans="1:7" ht="15" customHeight="1">
      <c r="A4045" t="s">
        <v>5004</v>
      </c>
      <c r="B4045" t="s">
        <v>3691</v>
      </c>
      <c r="C4045" t="s">
        <v>204</v>
      </c>
      <c r="D4045" t="s">
        <v>5066</v>
      </c>
      <c r="E4045" t="s">
        <v>37330</v>
      </c>
      <c r="F4045" t="s">
        <v>38270</v>
      </c>
      <c r="G4045" t="s">
        <v>38312</v>
      </c>
    </row>
    <row r="4046" spans="1:7" ht="15" customHeight="1">
      <c r="A4046" t="s">
        <v>3176</v>
      </c>
      <c r="B4046" t="s">
        <v>3263</v>
      </c>
      <c r="C4046" t="s">
        <v>204</v>
      </c>
      <c r="D4046" t="s">
        <v>3264</v>
      </c>
      <c r="E4046" t="s">
        <v>3262</v>
      </c>
      <c r="F4046" t="s">
        <v>38270</v>
      </c>
      <c r="G4046" t="s">
        <v>38312</v>
      </c>
    </row>
    <row r="4047" spans="1:7" ht="15" customHeight="1">
      <c r="A4047" t="s">
        <v>2887</v>
      </c>
      <c r="B4047" t="s">
        <v>6384</v>
      </c>
      <c r="C4047" t="s">
        <v>204</v>
      </c>
      <c r="D4047" t="s">
        <v>6386</v>
      </c>
      <c r="E4047" t="s">
        <v>37402</v>
      </c>
      <c r="F4047" t="s">
        <v>38270</v>
      </c>
      <c r="G4047" t="s">
        <v>38312</v>
      </c>
    </row>
    <row r="4048" spans="1:7" ht="15" customHeight="1">
      <c r="A4048" t="s">
        <v>3804</v>
      </c>
      <c r="B4048" t="s">
        <v>5916</v>
      </c>
      <c r="C4048" t="s">
        <v>204</v>
      </c>
      <c r="D4048" t="s">
        <v>5918</v>
      </c>
      <c r="E4048" t="s">
        <v>37283</v>
      </c>
      <c r="F4048" t="s">
        <v>38270</v>
      </c>
      <c r="G4048" t="s">
        <v>38312</v>
      </c>
    </row>
    <row r="4049" spans="1:7" ht="15" customHeight="1">
      <c r="A4049" t="s">
        <v>3896</v>
      </c>
      <c r="B4049" t="s">
        <v>22013</v>
      </c>
      <c r="C4049" t="s">
        <v>204</v>
      </c>
      <c r="D4049" t="s">
        <v>22014</v>
      </c>
      <c r="E4049" t="s">
        <v>37629</v>
      </c>
      <c r="F4049" t="s">
        <v>38270</v>
      </c>
      <c r="G4049" t="s">
        <v>38315</v>
      </c>
    </row>
    <row r="4050" spans="1:7" ht="15" customHeight="1">
      <c r="A4050" t="s">
        <v>6496</v>
      </c>
      <c r="B4050" t="s">
        <v>6497</v>
      </c>
      <c r="C4050" t="s">
        <v>204</v>
      </c>
      <c r="D4050" t="s">
        <v>6499</v>
      </c>
      <c r="E4050" t="s">
        <v>37434</v>
      </c>
      <c r="F4050" t="s">
        <v>38270</v>
      </c>
      <c r="G4050" t="s">
        <v>38312</v>
      </c>
    </row>
    <row r="4051" spans="1:7" ht="15" customHeight="1">
      <c r="A4051" t="s">
        <v>3189</v>
      </c>
      <c r="B4051" t="s">
        <v>3190</v>
      </c>
      <c r="C4051" t="s">
        <v>204</v>
      </c>
      <c r="D4051" t="s">
        <v>3191</v>
      </c>
      <c r="E4051" t="s">
        <v>3188</v>
      </c>
      <c r="F4051" t="s">
        <v>38270</v>
      </c>
      <c r="G4051" t="s">
        <v>38312</v>
      </c>
    </row>
    <row r="4052" spans="1:7" ht="15" customHeight="1">
      <c r="A4052" t="s">
        <v>4025</v>
      </c>
      <c r="B4052" t="s">
        <v>19148</v>
      </c>
      <c r="C4052" t="s">
        <v>158</v>
      </c>
      <c r="D4052" t="s">
        <v>19150</v>
      </c>
      <c r="E4052" t="s">
        <v>19147</v>
      </c>
      <c r="F4052" t="s">
        <v>38279</v>
      </c>
      <c r="G4052" t="s">
        <v>38306</v>
      </c>
    </row>
    <row r="4053" spans="1:7" ht="15" customHeight="1">
      <c r="A4053" t="s">
        <v>4647</v>
      </c>
      <c r="B4053" t="s">
        <v>4654</v>
      </c>
      <c r="C4053" t="s">
        <v>158</v>
      </c>
      <c r="D4053" t="s">
        <v>4656</v>
      </c>
      <c r="E4053" t="s">
        <v>4653</v>
      </c>
      <c r="F4053" t="s">
        <v>38279</v>
      </c>
      <c r="G4053" t="s">
        <v>38312</v>
      </c>
    </row>
    <row r="4054" spans="1:7" ht="15" customHeight="1">
      <c r="A4054" t="s">
        <v>2195</v>
      </c>
      <c r="B4054" t="s">
        <v>2196</v>
      </c>
      <c r="C4054" t="s">
        <v>158</v>
      </c>
      <c r="D4054" t="s">
        <v>2198</v>
      </c>
      <c r="E4054" t="s">
        <v>2194</v>
      </c>
      <c r="F4054" t="s">
        <v>38279</v>
      </c>
      <c r="G4054" t="s">
        <v>38312</v>
      </c>
    </row>
    <row r="4055" spans="1:7" ht="15" customHeight="1">
      <c r="A4055" t="s">
        <v>22095</v>
      </c>
      <c r="B4055" t="s">
        <v>22096</v>
      </c>
      <c r="C4055" t="s">
        <v>158</v>
      </c>
      <c r="D4055" t="s">
        <v>22097</v>
      </c>
      <c r="E4055" t="s">
        <v>37491</v>
      </c>
      <c r="F4055" t="s">
        <v>38279</v>
      </c>
      <c r="G4055" t="s">
        <v>38315</v>
      </c>
    </row>
    <row r="4056" spans="1:7" ht="15" customHeight="1">
      <c r="A4056" t="s">
        <v>3640</v>
      </c>
      <c r="B4056" t="s">
        <v>3641</v>
      </c>
      <c r="C4056" t="s">
        <v>158</v>
      </c>
      <c r="D4056" t="s">
        <v>3643</v>
      </c>
      <c r="E4056" t="s">
        <v>38376</v>
      </c>
      <c r="F4056" t="s">
        <v>38279</v>
      </c>
      <c r="G4056" t="s">
        <v>38312</v>
      </c>
    </row>
    <row r="4057" spans="1:7" ht="15" customHeight="1">
      <c r="A4057" t="s">
        <v>18571</v>
      </c>
      <c r="B4057" t="s">
        <v>5231</v>
      </c>
      <c r="C4057" t="s">
        <v>148</v>
      </c>
      <c r="D4057" t="s">
        <v>18573</v>
      </c>
      <c r="E4057" t="s">
        <v>18570</v>
      </c>
      <c r="F4057" t="s">
        <v>38280</v>
      </c>
      <c r="G4057" t="s">
        <v>38306</v>
      </c>
    </row>
    <row r="4058" spans="1:7" ht="15" customHeight="1">
      <c r="A4058" t="s">
        <v>18640</v>
      </c>
      <c r="B4058" t="s">
        <v>6190</v>
      </c>
      <c r="C4058" t="s">
        <v>148</v>
      </c>
      <c r="D4058" t="s">
        <v>18641</v>
      </c>
      <c r="E4058" t="s">
        <v>18639</v>
      </c>
      <c r="F4058" t="s">
        <v>38280</v>
      </c>
      <c r="G4058" t="s">
        <v>38306</v>
      </c>
    </row>
    <row r="4059" spans="1:7" ht="15" customHeight="1">
      <c r="A4059" t="s">
        <v>4371</v>
      </c>
      <c r="B4059" t="s">
        <v>19326</v>
      </c>
      <c r="C4059" t="s">
        <v>148</v>
      </c>
      <c r="D4059" t="s">
        <v>19327</v>
      </c>
      <c r="E4059" t="s">
        <v>19325</v>
      </c>
      <c r="F4059" t="s">
        <v>38280</v>
      </c>
      <c r="G4059" t="s">
        <v>38306</v>
      </c>
    </row>
    <row r="4060" spans="1:7" ht="15" customHeight="1">
      <c r="A4060" t="s">
        <v>2768</v>
      </c>
      <c r="B4060" t="s">
        <v>18674</v>
      </c>
      <c r="C4060" t="s">
        <v>148</v>
      </c>
      <c r="D4060" t="s">
        <v>18676</v>
      </c>
      <c r="E4060" t="s">
        <v>18673</v>
      </c>
      <c r="F4060" t="s">
        <v>38280</v>
      </c>
      <c r="G4060" t="s">
        <v>38306</v>
      </c>
    </row>
    <row r="4061" spans="1:7" ht="15" customHeight="1">
      <c r="A4061" t="s">
        <v>4594</v>
      </c>
      <c r="B4061" t="s">
        <v>16241</v>
      </c>
      <c r="C4061" t="s">
        <v>148</v>
      </c>
      <c r="D4061" t="s">
        <v>19472</v>
      </c>
      <c r="E4061" t="s">
        <v>19471</v>
      </c>
      <c r="F4061" t="s">
        <v>38280</v>
      </c>
      <c r="G4061" t="s">
        <v>38306</v>
      </c>
    </row>
    <row r="4062" spans="1:7" ht="15" customHeight="1">
      <c r="A4062" t="s">
        <v>3724</v>
      </c>
      <c r="B4062" t="s">
        <v>19036</v>
      </c>
      <c r="C4062" t="s">
        <v>148</v>
      </c>
      <c r="D4062" t="s">
        <v>19037</v>
      </c>
      <c r="E4062" t="s">
        <v>19035</v>
      </c>
      <c r="F4062" t="s">
        <v>38280</v>
      </c>
      <c r="G4062" t="s">
        <v>38306</v>
      </c>
    </row>
    <row r="4063" spans="1:7" ht="15" customHeight="1">
      <c r="A4063" t="s">
        <v>2471</v>
      </c>
      <c r="B4063" t="s">
        <v>18575</v>
      </c>
      <c r="C4063" t="s">
        <v>148</v>
      </c>
      <c r="D4063" t="s">
        <v>18576</v>
      </c>
      <c r="E4063" t="s">
        <v>18574</v>
      </c>
      <c r="F4063" t="s">
        <v>38280</v>
      </c>
      <c r="G4063" t="s">
        <v>38306</v>
      </c>
    </row>
    <row r="4064" spans="1:7" ht="15" customHeight="1">
      <c r="A4064" t="s">
        <v>7402</v>
      </c>
      <c r="B4064" t="s">
        <v>18525</v>
      </c>
      <c r="C4064" t="s">
        <v>148</v>
      </c>
      <c r="D4064" t="s">
        <v>18527</v>
      </c>
      <c r="E4064" t="s">
        <v>37575</v>
      </c>
      <c r="F4064" t="s">
        <v>38377</v>
      </c>
      <c r="G4064" t="s">
        <v>38306</v>
      </c>
    </row>
    <row r="4065" spans="1:7" ht="15" customHeight="1">
      <c r="A4065" t="s">
        <v>6588</v>
      </c>
      <c r="B4065" t="s">
        <v>19138</v>
      </c>
      <c r="C4065" t="s">
        <v>148</v>
      </c>
      <c r="D4065" t="s">
        <v>19139</v>
      </c>
      <c r="E4065" t="s">
        <v>19137</v>
      </c>
      <c r="F4065" t="s">
        <v>38280</v>
      </c>
      <c r="G4065" t="s">
        <v>38306</v>
      </c>
    </row>
    <row r="4066" spans="1:7" ht="15" customHeight="1">
      <c r="A4066" t="s">
        <v>19542</v>
      </c>
      <c r="B4066" t="s">
        <v>19543</v>
      </c>
      <c r="C4066" t="s">
        <v>148</v>
      </c>
      <c r="D4066" t="s">
        <v>19545</v>
      </c>
      <c r="E4066" t="s">
        <v>19541</v>
      </c>
      <c r="F4066" t="s">
        <v>38280</v>
      </c>
      <c r="G4066" t="s">
        <v>38306</v>
      </c>
    </row>
    <row r="4067" spans="1:7" ht="15" customHeight="1">
      <c r="A4067" t="s">
        <v>5135</v>
      </c>
      <c r="B4067" t="s">
        <v>3232</v>
      </c>
      <c r="C4067" t="s">
        <v>148</v>
      </c>
      <c r="D4067" t="s">
        <v>19669</v>
      </c>
      <c r="E4067" t="s">
        <v>19667</v>
      </c>
      <c r="F4067" t="s">
        <v>38280</v>
      </c>
      <c r="G4067" t="s">
        <v>38306</v>
      </c>
    </row>
    <row r="4068" spans="1:7" ht="15" customHeight="1">
      <c r="A4068" t="s">
        <v>4346</v>
      </c>
      <c r="B4068" t="s">
        <v>10220</v>
      </c>
      <c r="C4068" t="s">
        <v>148</v>
      </c>
      <c r="D4068" t="s">
        <v>19320</v>
      </c>
      <c r="E4068" t="s">
        <v>19319</v>
      </c>
      <c r="F4068" t="s">
        <v>38280</v>
      </c>
      <c r="G4068" t="s">
        <v>38306</v>
      </c>
    </row>
    <row r="4069" spans="1:7" ht="15" customHeight="1">
      <c r="A4069" t="s">
        <v>6083</v>
      </c>
      <c r="B4069" t="s">
        <v>5785</v>
      </c>
      <c r="C4069" t="s">
        <v>148</v>
      </c>
      <c r="D4069" t="s">
        <v>19475</v>
      </c>
      <c r="E4069" t="s">
        <v>19474</v>
      </c>
      <c r="F4069" t="s">
        <v>38280</v>
      </c>
      <c r="G4069" t="s">
        <v>38306</v>
      </c>
    </row>
    <row r="4070" spans="1:7" ht="15" customHeight="1">
      <c r="A4070" t="s">
        <v>19312</v>
      </c>
      <c r="B4070" t="s">
        <v>19313</v>
      </c>
      <c r="C4070" t="s">
        <v>148</v>
      </c>
      <c r="D4070" t="s">
        <v>19314</v>
      </c>
      <c r="E4070" t="s">
        <v>19311</v>
      </c>
      <c r="F4070" t="s">
        <v>38280</v>
      </c>
      <c r="G4070" t="s">
        <v>38306</v>
      </c>
    </row>
    <row r="4071" spans="1:7" ht="15" customHeight="1">
      <c r="A4071" t="s">
        <v>3951</v>
      </c>
      <c r="B4071" t="s">
        <v>11675</v>
      </c>
      <c r="C4071" t="s">
        <v>148</v>
      </c>
      <c r="D4071" t="s">
        <v>19129</v>
      </c>
      <c r="E4071" t="s">
        <v>38378</v>
      </c>
      <c r="F4071" t="s">
        <v>38280</v>
      </c>
      <c r="G4071" t="s">
        <v>38306</v>
      </c>
    </row>
    <row r="4072" spans="1:7" ht="15" customHeight="1">
      <c r="A4072" t="s">
        <v>7694</v>
      </c>
      <c r="B4072" t="s">
        <v>18733</v>
      </c>
      <c r="C4072" t="s">
        <v>148</v>
      </c>
      <c r="D4072" t="s">
        <v>18734</v>
      </c>
      <c r="E4072" t="s">
        <v>18732</v>
      </c>
      <c r="F4072" t="s">
        <v>38280</v>
      </c>
      <c r="G4072" t="s">
        <v>38306</v>
      </c>
    </row>
    <row r="4073" spans="1:7" ht="15" customHeight="1">
      <c r="A4073" t="s">
        <v>3248</v>
      </c>
      <c r="B4073" t="s">
        <v>8375</v>
      </c>
      <c r="C4073" t="s">
        <v>148</v>
      </c>
      <c r="D4073" t="s">
        <v>19002</v>
      </c>
      <c r="E4073" t="s">
        <v>19000</v>
      </c>
      <c r="F4073" t="s">
        <v>38280</v>
      </c>
      <c r="G4073" t="s">
        <v>38306</v>
      </c>
    </row>
    <row r="4074" spans="1:7" ht="15" customHeight="1">
      <c r="A4074" t="s">
        <v>19597</v>
      </c>
      <c r="B4074" t="s">
        <v>2494</v>
      </c>
      <c r="C4074" t="s">
        <v>148</v>
      </c>
      <c r="D4074" t="s">
        <v>19599</v>
      </c>
      <c r="E4074" t="s">
        <v>19596</v>
      </c>
      <c r="F4074" t="s">
        <v>38280</v>
      </c>
      <c r="G4074" t="s">
        <v>38306</v>
      </c>
    </row>
    <row r="4075" spans="1:7" ht="15" customHeight="1">
      <c r="A4075" t="s">
        <v>3701</v>
      </c>
      <c r="B4075" t="s">
        <v>6735</v>
      </c>
      <c r="C4075" t="s">
        <v>148</v>
      </c>
      <c r="D4075" t="s">
        <v>19021</v>
      </c>
      <c r="E4075" t="s">
        <v>19019</v>
      </c>
      <c r="F4075" t="s">
        <v>38280</v>
      </c>
      <c r="G4075" t="s">
        <v>38306</v>
      </c>
    </row>
    <row r="4076" spans="1:7" ht="15" customHeight="1">
      <c r="A4076" t="s">
        <v>4862</v>
      </c>
      <c r="B4076" t="s">
        <v>3812</v>
      </c>
      <c r="C4076" t="s">
        <v>148</v>
      </c>
      <c r="D4076" t="s">
        <v>19586</v>
      </c>
      <c r="E4076" t="s">
        <v>19585</v>
      </c>
      <c r="F4076" t="s">
        <v>38280</v>
      </c>
      <c r="G4076" t="s">
        <v>38306</v>
      </c>
    </row>
    <row r="4077" spans="1:7" ht="15" customHeight="1">
      <c r="A4077" t="s">
        <v>4156</v>
      </c>
      <c r="B4077" t="s">
        <v>19211</v>
      </c>
      <c r="C4077" t="s">
        <v>148</v>
      </c>
      <c r="D4077" t="s">
        <v>19213</v>
      </c>
      <c r="E4077" t="s">
        <v>19210</v>
      </c>
      <c r="F4077" t="s">
        <v>38280</v>
      </c>
      <c r="G4077" t="s">
        <v>38306</v>
      </c>
    </row>
    <row r="4078" spans="1:7" ht="15" customHeight="1">
      <c r="A4078" t="s">
        <v>3299</v>
      </c>
      <c r="B4078" t="s">
        <v>18894</v>
      </c>
      <c r="C4078" t="s">
        <v>148</v>
      </c>
      <c r="D4078" t="s">
        <v>18896</v>
      </c>
      <c r="E4078" t="s">
        <v>18893</v>
      </c>
      <c r="F4078" t="s">
        <v>38280</v>
      </c>
      <c r="G4078" t="s">
        <v>38306</v>
      </c>
    </row>
    <row r="4079" spans="1:7" ht="15" customHeight="1">
      <c r="A4079" t="s">
        <v>4129</v>
      </c>
      <c r="B4079" t="s">
        <v>4115</v>
      </c>
      <c r="C4079" t="s">
        <v>148</v>
      </c>
      <c r="D4079" t="s">
        <v>19808</v>
      </c>
      <c r="F4079" t="s">
        <v>38280</v>
      </c>
      <c r="G4079" t="s">
        <v>38306</v>
      </c>
    </row>
    <row r="4080" spans="1:7" ht="15" customHeight="1">
      <c r="A4080" t="s">
        <v>19606</v>
      </c>
      <c r="B4080" t="s">
        <v>12099</v>
      </c>
      <c r="C4080" t="s">
        <v>148</v>
      </c>
      <c r="D4080" t="s">
        <v>19608</v>
      </c>
      <c r="E4080" t="s">
        <v>19605</v>
      </c>
      <c r="F4080" t="s">
        <v>38280</v>
      </c>
      <c r="G4080" t="s">
        <v>38306</v>
      </c>
    </row>
    <row r="4081" spans="1:7" ht="15" customHeight="1">
      <c r="A4081" t="s">
        <v>5231</v>
      </c>
      <c r="B4081" t="s">
        <v>2743</v>
      </c>
      <c r="C4081" t="s">
        <v>148</v>
      </c>
      <c r="D4081" t="s">
        <v>19697</v>
      </c>
      <c r="E4081" t="s">
        <v>19696</v>
      </c>
      <c r="F4081" t="s">
        <v>38280</v>
      </c>
      <c r="G4081" t="s">
        <v>38306</v>
      </c>
    </row>
    <row r="4082" spans="1:7" ht="15" customHeight="1">
      <c r="A4082" t="s">
        <v>2044</v>
      </c>
      <c r="B4082" t="s">
        <v>18759</v>
      </c>
      <c r="C4082" t="s">
        <v>148</v>
      </c>
      <c r="D4082" t="s">
        <v>18760</v>
      </c>
      <c r="E4082" t="s">
        <v>18758</v>
      </c>
      <c r="F4082" t="s">
        <v>38280</v>
      </c>
      <c r="G4082" t="s">
        <v>38306</v>
      </c>
    </row>
    <row r="4083" spans="1:7" ht="15" customHeight="1">
      <c r="A4083" t="s">
        <v>19308</v>
      </c>
      <c r="B4083" t="s">
        <v>3462</v>
      </c>
      <c r="C4083" t="s">
        <v>148</v>
      </c>
      <c r="D4083" t="s">
        <v>19309</v>
      </c>
      <c r="E4083" t="s">
        <v>19307</v>
      </c>
      <c r="F4083" t="s">
        <v>38280</v>
      </c>
      <c r="G4083" t="s">
        <v>38306</v>
      </c>
    </row>
    <row r="4084" spans="1:7" ht="15" customHeight="1">
      <c r="A4084" t="s">
        <v>20031</v>
      </c>
      <c r="B4084" t="s">
        <v>20032</v>
      </c>
      <c r="C4084" t="s">
        <v>280</v>
      </c>
      <c r="D4084" t="s">
        <v>20033</v>
      </c>
      <c r="E4084" t="s">
        <v>37562</v>
      </c>
      <c r="F4084" t="s">
        <v>38281</v>
      </c>
      <c r="G4084" t="s">
        <v>38306</v>
      </c>
    </row>
    <row r="4085" spans="1:7" ht="15" customHeight="1">
      <c r="A4085" t="s">
        <v>4214</v>
      </c>
      <c r="B4085" t="s">
        <v>19809</v>
      </c>
      <c r="C4085" t="s">
        <v>280</v>
      </c>
      <c r="D4085" t="s">
        <v>19810</v>
      </c>
      <c r="E4085" t="s">
        <v>37499</v>
      </c>
      <c r="F4085" t="s">
        <v>38281</v>
      </c>
      <c r="G4085" t="s">
        <v>38306</v>
      </c>
    </row>
    <row r="4086" spans="1:7" ht="15" customHeight="1">
      <c r="A4086" t="s">
        <v>18980</v>
      </c>
      <c r="B4086" t="s">
        <v>5071</v>
      </c>
      <c r="C4086" t="s">
        <v>280</v>
      </c>
      <c r="D4086" t="s">
        <v>18982</v>
      </c>
      <c r="E4086" t="s">
        <v>18979</v>
      </c>
      <c r="F4086" t="s">
        <v>38281</v>
      </c>
      <c r="G4086" t="s">
        <v>38306</v>
      </c>
    </row>
    <row r="4087" spans="1:7" ht="15" customHeight="1">
      <c r="A4087" t="s">
        <v>3864</v>
      </c>
      <c r="B4087" t="s">
        <v>5907</v>
      </c>
      <c r="C4087" t="s">
        <v>280</v>
      </c>
      <c r="D4087" t="s">
        <v>19105</v>
      </c>
      <c r="E4087" t="s">
        <v>19103</v>
      </c>
      <c r="F4087" t="s">
        <v>38281</v>
      </c>
      <c r="G4087" t="s">
        <v>38306</v>
      </c>
    </row>
    <row r="4088" spans="1:7" ht="15" customHeight="1">
      <c r="A4088" t="s">
        <v>5389</v>
      </c>
      <c r="B4088" t="s">
        <v>11336</v>
      </c>
      <c r="C4088" t="s">
        <v>280</v>
      </c>
      <c r="D4088" t="s">
        <v>20062</v>
      </c>
      <c r="E4088" t="s">
        <v>37329</v>
      </c>
      <c r="F4088" t="s">
        <v>38281</v>
      </c>
      <c r="G4088" t="s">
        <v>38306</v>
      </c>
    </row>
    <row r="4089" spans="1:7" ht="15" customHeight="1">
      <c r="A4089" t="s">
        <v>9866</v>
      </c>
      <c r="B4089" t="s">
        <v>20128</v>
      </c>
      <c r="C4089" t="s">
        <v>280</v>
      </c>
      <c r="D4089" t="s">
        <v>20130</v>
      </c>
      <c r="E4089" t="s">
        <v>37318</v>
      </c>
      <c r="F4089" t="s">
        <v>38281</v>
      </c>
      <c r="G4089" t="s">
        <v>38306</v>
      </c>
    </row>
    <row r="4090" spans="1:7" ht="15" customHeight="1">
      <c r="A4090" t="s">
        <v>4214</v>
      </c>
      <c r="B4090" t="s">
        <v>3176</v>
      </c>
      <c r="C4090" t="s">
        <v>280</v>
      </c>
      <c r="D4090" t="s">
        <v>19811</v>
      </c>
      <c r="E4090" t="s">
        <v>37538</v>
      </c>
      <c r="F4090" t="s">
        <v>38281</v>
      </c>
      <c r="G4090" t="s">
        <v>38306</v>
      </c>
    </row>
    <row r="4091" spans="1:7" ht="15" customHeight="1">
      <c r="A4091" t="s">
        <v>20063</v>
      </c>
      <c r="B4091" t="s">
        <v>20064</v>
      </c>
      <c r="C4091" t="s">
        <v>280</v>
      </c>
      <c r="D4091" t="s">
        <v>20066</v>
      </c>
      <c r="E4091" t="s">
        <v>37492</v>
      </c>
      <c r="F4091" t="s">
        <v>38281</v>
      </c>
      <c r="G4091" t="s">
        <v>38306</v>
      </c>
    </row>
    <row r="4092" spans="1:7" ht="15" customHeight="1">
      <c r="A4092" t="s">
        <v>18984</v>
      </c>
      <c r="B4092" t="s">
        <v>18985</v>
      </c>
      <c r="C4092" t="s">
        <v>280</v>
      </c>
      <c r="D4092" t="s">
        <v>18987</v>
      </c>
      <c r="E4092" t="s">
        <v>18983</v>
      </c>
      <c r="F4092" t="s">
        <v>38281</v>
      </c>
      <c r="G4092" t="s">
        <v>38306</v>
      </c>
    </row>
    <row r="4093" spans="1:7" ht="15" customHeight="1">
      <c r="A4093" t="s">
        <v>6155</v>
      </c>
      <c r="B4093" t="s">
        <v>6156</v>
      </c>
      <c r="C4093" t="s">
        <v>280</v>
      </c>
      <c r="D4093" t="s">
        <v>6158</v>
      </c>
      <c r="E4093" t="s">
        <v>37573</v>
      </c>
      <c r="F4093" t="s">
        <v>38281</v>
      </c>
      <c r="G4093" t="s">
        <v>38312</v>
      </c>
    </row>
    <row r="4094" spans="1:7" ht="15" customHeight="1">
      <c r="A4094" t="s">
        <v>21683</v>
      </c>
      <c r="B4094" t="s">
        <v>38379</v>
      </c>
      <c r="C4094" t="s">
        <v>280</v>
      </c>
      <c r="D4094" t="s">
        <v>38380</v>
      </c>
      <c r="E4094" t="s">
        <v>21682</v>
      </c>
      <c r="F4094" t="s">
        <v>38281</v>
      </c>
      <c r="G4094" t="s">
        <v>38309</v>
      </c>
    </row>
    <row r="4095" spans="1:7" ht="15" customHeight="1">
      <c r="A4095" t="s">
        <v>4647</v>
      </c>
      <c r="B4095" t="s">
        <v>4648</v>
      </c>
      <c r="C4095" t="s">
        <v>459</v>
      </c>
      <c r="D4095" t="s">
        <v>4649</v>
      </c>
      <c r="E4095" t="s">
        <v>37427</v>
      </c>
      <c r="F4095" t="s">
        <v>38182</v>
      </c>
      <c r="G4095" t="s">
        <v>38312</v>
      </c>
    </row>
    <row r="4096" spans="1:7" ht="15" customHeight="1">
      <c r="A4096" t="s">
        <v>3651</v>
      </c>
      <c r="B4096" t="s">
        <v>20904</v>
      </c>
      <c r="C4096" t="s">
        <v>20905</v>
      </c>
      <c r="D4096" t="s">
        <v>20906</v>
      </c>
      <c r="E4096" t="s">
        <v>20903</v>
      </c>
      <c r="F4096" t="s">
        <v>38180</v>
      </c>
      <c r="G4096" t="s">
        <v>38316</v>
      </c>
    </row>
    <row r="4097" spans="1:7" ht="15" customHeight="1">
      <c r="A4097" t="s">
        <v>11146</v>
      </c>
      <c r="B4097" t="s">
        <v>20625</v>
      </c>
      <c r="C4097" t="s">
        <v>20626</v>
      </c>
      <c r="D4097" t="s">
        <v>20627</v>
      </c>
      <c r="E4097" t="s">
        <v>20624</v>
      </c>
      <c r="F4097" t="s">
        <v>38180</v>
      </c>
      <c r="G4097" t="s">
        <v>38316</v>
      </c>
    </row>
    <row r="4098" spans="1:7" ht="15" customHeight="1">
      <c r="A4098" t="s">
        <v>4261</v>
      </c>
      <c r="B4098" t="s">
        <v>9432</v>
      </c>
      <c r="C4098" t="s">
        <v>282</v>
      </c>
      <c r="D4098" t="s">
        <v>19281</v>
      </c>
      <c r="E4098" t="s">
        <v>19279</v>
      </c>
      <c r="F4098" t="s">
        <v>38282</v>
      </c>
      <c r="G4098" t="s">
        <v>38306</v>
      </c>
    </row>
    <row r="4099" spans="1:7" ht="15" customHeight="1">
      <c r="A4099" t="s">
        <v>4927</v>
      </c>
      <c r="B4099" t="s">
        <v>3495</v>
      </c>
      <c r="C4099" t="s">
        <v>282</v>
      </c>
      <c r="D4099" t="s">
        <v>19631</v>
      </c>
      <c r="E4099" t="s">
        <v>19630</v>
      </c>
      <c r="F4099" t="s">
        <v>38282</v>
      </c>
      <c r="G4099" t="s">
        <v>38306</v>
      </c>
    </row>
    <row r="4100" spans="1:7" ht="15" customHeight="1">
      <c r="A4100" t="s">
        <v>4025</v>
      </c>
      <c r="B4100" t="s">
        <v>6164</v>
      </c>
      <c r="C4100" t="s">
        <v>282</v>
      </c>
      <c r="D4100" t="s">
        <v>19153</v>
      </c>
      <c r="E4100" t="s">
        <v>19151</v>
      </c>
      <c r="F4100" t="s">
        <v>38282</v>
      </c>
      <c r="G4100" t="s">
        <v>38306</v>
      </c>
    </row>
    <row r="4101" spans="1:7" ht="15" customHeight="1">
      <c r="A4101" t="s">
        <v>8698</v>
      </c>
      <c r="B4101" t="s">
        <v>2537</v>
      </c>
      <c r="C4101" t="s">
        <v>282</v>
      </c>
      <c r="D4101" t="s">
        <v>18823</v>
      </c>
      <c r="E4101" t="s">
        <v>18822</v>
      </c>
      <c r="F4101" t="s">
        <v>38282</v>
      </c>
      <c r="G4101" t="s">
        <v>38306</v>
      </c>
    </row>
    <row r="4102" spans="1:7" ht="15" customHeight="1">
      <c r="A4102" t="s">
        <v>9253</v>
      </c>
      <c r="B4102" t="s">
        <v>19359</v>
      </c>
      <c r="C4102" t="s">
        <v>282</v>
      </c>
      <c r="D4102" t="s">
        <v>19361</v>
      </c>
      <c r="E4102" t="s">
        <v>19358</v>
      </c>
      <c r="F4102" t="s">
        <v>38282</v>
      </c>
      <c r="G4102" t="s">
        <v>38306</v>
      </c>
    </row>
    <row r="4103" spans="1:7" ht="15" customHeight="1">
      <c r="A4103" t="s">
        <v>3831</v>
      </c>
      <c r="B4103" t="s">
        <v>3156</v>
      </c>
      <c r="C4103" t="s">
        <v>282</v>
      </c>
      <c r="D4103" t="s">
        <v>19063</v>
      </c>
      <c r="E4103" t="s">
        <v>19061</v>
      </c>
      <c r="F4103" t="s">
        <v>38282</v>
      </c>
      <c r="G4103" t="s">
        <v>38306</v>
      </c>
    </row>
    <row r="4104" spans="1:7" ht="15" customHeight="1">
      <c r="A4104" t="s">
        <v>3831</v>
      </c>
      <c r="B4104" t="s">
        <v>19057</v>
      </c>
      <c r="C4104" t="s">
        <v>282</v>
      </c>
      <c r="D4104" t="s">
        <v>19058</v>
      </c>
      <c r="E4104" t="s">
        <v>19056</v>
      </c>
      <c r="F4104" t="s">
        <v>38282</v>
      </c>
      <c r="G4104" t="s">
        <v>38306</v>
      </c>
    </row>
    <row r="4105" spans="1:7" ht="15" customHeight="1">
      <c r="A4105" t="s">
        <v>3221</v>
      </c>
      <c r="B4105" t="s">
        <v>3812</v>
      </c>
      <c r="C4105" t="s">
        <v>282</v>
      </c>
      <c r="D4105" t="s">
        <v>18876</v>
      </c>
      <c r="E4105" t="s">
        <v>18875</v>
      </c>
      <c r="F4105" t="s">
        <v>38282</v>
      </c>
      <c r="G4105" t="s">
        <v>38306</v>
      </c>
    </row>
    <row r="4106" spans="1:7" ht="15" customHeight="1">
      <c r="A4106" t="s">
        <v>38381</v>
      </c>
      <c r="B4106" t="s">
        <v>38382</v>
      </c>
      <c r="C4106" t="s">
        <v>150</v>
      </c>
      <c r="D4106" t="s">
        <v>5015</v>
      </c>
      <c r="E4106" t="s">
        <v>5012</v>
      </c>
      <c r="F4106" t="s">
        <v>38283</v>
      </c>
      <c r="G4106" t="s">
        <v>38312</v>
      </c>
    </row>
    <row r="4107" spans="1:7" ht="15" customHeight="1">
      <c r="A4107" t="s">
        <v>2778</v>
      </c>
      <c r="B4107" t="s">
        <v>2779</v>
      </c>
      <c r="C4107" t="s">
        <v>150</v>
      </c>
      <c r="D4107" t="s">
        <v>2781</v>
      </c>
      <c r="E4107" t="s">
        <v>2777</v>
      </c>
      <c r="F4107" t="s">
        <v>38283</v>
      </c>
      <c r="G4107" t="s">
        <v>38312</v>
      </c>
    </row>
    <row r="4108" spans="1:7" ht="15" customHeight="1">
      <c r="A4108" t="s">
        <v>2887</v>
      </c>
      <c r="B4108" t="s">
        <v>2888</v>
      </c>
      <c r="C4108" t="s">
        <v>150</v>
      </c>
      <c r="D4108" t="s">
        <v>2890</v>
      </c>
      <c r="E4108" t="s">
        <v>37500</v>
      </c>
      <c r="F4108" t="s">
        <v>38283</v>
      </c>
      <c r="G4108" t="s">
        <v>38312</v>
      </c>
    </row>
    <row r="4109" spans="1:7" ht="15" customHeight="1">
      <c r="A4109" t="s">
        <v>2896</v>
      </c>
      <c r="B4109" t="s">
        <v>2897</v>
      </c>
      <c r="C4109" t="s">
        <v>150</v>
      </c>
      <c r="D4109" t="s">
        <v>2899</v>
      </c>
      <c r="E4109" t="s">
        <v>2895</v>
      </c>
      <c r="F4109" t="s">
        <v>38383</v>
      </c>
      <c r="G4109" t="s">
        <v>38312</v>
      </c>
    </row>
    <row r="4110" spans="1:7" ht="15" customHeight="1">
      <c r="A4110" t="s">
        <v>5004</v>
      </c>
      <c r="B4110" t="s">
        <v>5058</v>
      </c>
      <c r="C4110" t="s">
        <v>150</v>
      </c>
      <c r="D4110" t="s">
        <v>5060</v>
      </c>
      <c r="E4110" t="s">
        <v>5057</v>
      </c>
      <c r="F4110" t="s">
        <v>38283</v>
      </c>
      <c r="G4110" t="s">
        <v>38312</v>
      </c>
    </row>
    <row r="4111" spans="1:7" ht="15" customHeight="1">
      <c r="A4111" t="s">
        <v>4545</v>
      </c>
      <c r="B4111" t="s">
        <v>4546</v>
      </c>
      <c r="C4111" t="s">
        <v>150</v>
      </c>
      <c r="D4111" t="s">
        <v>4549</v>
      </c>
      <c r="E4111" t="s">
        <v>4544</v>
      </c>
      <c r="F4111" t="s">
        <v>38283</v>
      </c>
      <c r="G4111" t="s">
        <v>38312</v>
      </c>
    </row>
    <row r="4112" spans="1:7" ht="15" customHeight="1">
      <c r="A4112" t="s">
        <v>3853</v>
      </c>
      <c r="B4112" t="s">
        <v>3854</v>
      </c>
      <c r="C4112" t="s">
        <v>150</v>
      </c>
      <c r="D4112" t="s">
        <v>3856</v>
      </c>
      <c r="E4112" t="s">
        <v>3852</v>
      </c>
      <c r="F4112" t="s">
        <v>38283</v>
      </c>
      <c r="G4112" t="s">
        <v>38312</v>
      </c>
    </row>
    <row r="4113" spans="1:7" ht="15" customHeight="1">
      <c r="A4113" t="s">
        <v>11890</v>
      </c>
      <c r="B4113" t="s">
        <v>8778</v>
      </c>
      <c r="C4113" t="s">
        <v>150</v>
      </c>
      <c r="D4113" t="s">
        <v>22024</v>
      </c>
      <c r="E4113" t="s">
        <v>37316</v>
      </c>
      <c r="F4113" t="s">
        <v>38283</v>
      </c>
      <c r="G4113" t="s">
        <v>38315</v>
      </c>
    </row>
    <row r="4114" spans="1:7" ht="15" customHeight="1">
      <c r="A4114" t="s">
        <v>4129</v>
      </c>
      <c r="B4114" t="s">
        <v>4143</v>
      </c>
      <c r="C4114" t="s">
        <v>150</v>
      </c>
      <c r="D4114" t="s">
        <v>4145</v>
      </c>
      <c r="E4114" t="s">
        <v>4142</v>
      </c>
      <c r="F4114" t="s">
        <v>38283</v>
      </c>
      <c r="G4114" t="s">
        <v>38312</v>
      </c>
    </row>
    <row r="4115" spans="1:7" ht="15" customHeight="1">
      <c r="A4115" t="s">
        <v>2354</v>
      </c>
      <c r="B4115" t="s">
        <v>2355</v>
      </c>
      <c r="C4115" t="s">
        <v>150</v>
      </c>
      <c r="D4115" t="s">
        <v>2360</v>
      </c>
      <c r="E4115" t="s">
        <v>38384</v>
      </c>
      <c r="F4115" t="s">
        <v>38283</v>
      </c>
      <c r="G4115" t="s">
        <v>38312</v>
      </c>
    </row>
    <row r="4116" spans="1:7" ht="15" customHeight="1">
      <c r="A4116" t="s">
        <v>2868</v>
      </c>
      <c r="B4116" t="s">
        <v>2869</v>
      </c>
      <c r="C4116" t="s">
        <v>150</v>
      </c>
      <c r="D4116" t="s">
        <v>2871</v>
      </c>
      <c r="E4116" t="s">
        <v>2867</v>
      </c>
      <c r="F4116" t="s">
        <v>38283</v>
      </c>
      <c r="G4116" t="s">
        <v>38312</v>
      </c>
    </row>
    <row r="4117" spans="1:7" ht="15" customHeight="1">
      <c r="A4117" t="s">
        <v>2739</v>
      </c>
      <c r="B4117" t="s">
        <v>2750</v>
      </c>
      <c r="C4117" t="s">
        <v>150</v>
      </c>
      <c r="D4117" t="s">
        <v>2752</v>
      </c>
      <c r="E4117" t="s">
        <v>2749</v>
      </c>
      <c r="F4117" t="s">
        <v>38283</v>
      </c>
      <c r="G4117" t="s">
        <v>38312</v>
      </c>
    </row>
    <row r="4118" spans="1:7" ht="15" customHeight="1">
      <c r="A4118" t="s">
        <v>4594</v>
      </c>
      <c r="B4118" t="s">
        <v>4595</v>
      </c>
      <c r="C4118" t="s">
        <v>150</v>
      </c>
      <c r="D4118" t="s">
        <v>4596</v>
      </c>
      <c r="E4118" t="s">
        <v>4593</v>
      </c>
      <c r="F4118" t="s">
        <v>38283</v>
      </c>
      <c r="G4118" t="s">
        <v>38312</v>
      </c>
    </row>
    <row r="4119" spans="1:7" ht="15" customHeight="1">
      <c r="A4119" t="s">
        <v>4151</v>
      </c>
      <c r="B4119" t="s">
        <v>4152</v>
      </c>
      <c r="C4119" t="s">
        <v>150</v>
      </c>
      <c r="D4119" t="s">
        <v>4153</v>
      </c>
      <c r="E4119" t="s">
        <v>4150</v>
      </c>
      <c r="F4119" t="s">
        <v>38283</v>
      </c>
      <c r="G4119" t="s">
        <v>38312</v>
      </c>
    </row>
    <row r="4120" spans="1:7" ht="15" customHeight="1">
      <c r="A4120" t="s">
        <v>3451</v>
      </c>
      <c r="B4120" t="s">
        <v>3452</v>
      </c>
      <c r="C4120" t="s">
        <v>150</v>
      </c>
      <c r="D4120" t="s">
        <v>3454</v>
      </c>
      <c r="E4120" t="s">
        <v>37369</v>
      </c>
      <c r="F4120" t="s">
        <v>38283</v>
      </c>
      <c r="G4120" t="s">
        <v>38312</v>
      </c>
    </row>
    <row r="4121" spans="1:7" ht="15" customHeight="1">
      <c r="A4121" t="s">
        <v>2896</v>
      </c>
      <c r="B4121" t="s">
        <v>5117</v>
      </c>
      <c r="C4121" t="s">
        <v>150</v>
      </c>
      <c r="D4121" t="s">
        <v>5118</v>
      </c>
      <c r="E4121" t="s">
        <v>5116</v>
      </c>
      <c r="F4121" t="s">
        <v>38283</v>
      </c>
      <c r="G4121" t="s">
        <v>38312</v>
      </c>
    </row>
    <row r="4122" spans="1:7" ht="15" customHeight="1">
      <c r="A4122" t="s">
        <v>2896</v>
      </c>
      <c r="B4122" t="s">
        <v>5113</v>
      </c>
      <c r="C4122" t="s">
        <v>150</v>
      </c>
      <c r="D4122" t="s">
        <v>5115</v>
      </c>
      <c r="E4122" t="s">
        <v>5112</v>
      </c>
      <c r="F4122" t="s">
        <v>38283</v>
      </c>
      <c r="G4122" t="s">
        <v>38312</v>
      </c>
    </row>
    <row r="4123" spans="1:7" ht="15" customHeight="1">
      <c r="A4123" t="s">
        <v>3896</v>
      </c>
      <c r="B4123" t="s">
        <v>20492</v>
      </c>
      <c r="C4123" t="s">
        <v>150</v>
      </c>
      <c r="D4123" t="s">
        <v>22022</v>
      </c>
      <c r="E4123" t="s">
        <v>37631</v>
      </c>
      <c r="F4123" t="s">
        <v>38283</v>
      </c>
      <c r="G4123" t="s">
        <v>38315</v>
      </c>
    </row>
    <row r="4124" spans="1:7" ht="15" customHeight="1">
      <c r="A4124" t="s">
        <v>2940</v>
      </c>
      <c r="B4124" t="s">
        <v>3000</v>
      </c>
      <c r="C4124" t="s">
        <v>150</v>
      </c>
      <c r="D4124" t="s">
        <v>3002</v>
      </c>
      <c r="E4124" t="s">
        <v>2999</v>
      </c>
      <c r="F4124" t="s">
        <v>38283</v>
      </c>
      <c r="G4124" t="s">
        <v>38312</v>
      </c>
    </row>
    <row r="4125" spans="1:7" ht="15" customHeight="1">
      <c r="A4125" t="s">
        <v>4464</v>
      </c>
      <c r="B4125" t="s">
        <v>2208</v>
      </c>
      <c r="C4125" t="s">
        <v>150</v>
      </c>
      <c r="D4125" t="s">
        <v>4465</v>
      </c>
      <c r="E4125" t="s">
        <v>4463</v>
      </c>
      <c r="F4125" t="s">
        <v>38283</v>
      </c>
      <c r="G4125" t="s">
        <v>38312</v>
      </c>
    </row>
    <row r="4126" spans="1:7" ht="15" customHeight="1">
      <c r="A4126" t="s">
        <v>3289</v>
      </c>
      <c r="B4126" t="s">
        <v>3290</v>
      </c>
      <c r="C4126" t="s">
        <v>150</v>
      </c>
      <c r="D4126" t="s">
        <v>3292</v>
      </c>
      <c r="E4126" t="s">
        <v>3288</v>
      </c>
      <c r="F4126" t="s">
        <v>38283</v>
      </c>
      <c r="G4126" t="s">
        <v>38312</v>
      </c>
    </row>
    <row r="4127" spans="1:7" ht="15" customHeight="1">
      <c r="A4127" t="s">
        <v>5802</v>
      </c>
      <c r="B4127" t="s">
        <v>13911</v>
      </c>
      <c r="C4127" t="s">
        <v>150</v>
      </c>
      <c r="D4127" t="s">
        <v>22026</v>
      </c>
      <c r="E4127" t="s">
        <v>37468</v>
      </c>
      <c r="F4127" t="s">
        <v>38283</v>
      </c>
      <c r="G4127" t="s">
        <v>38315</v>
      </c>
    </row>
    <row r="4128" spans="1:7" ht="15" customHeight="1">
      <c r="A4128" t="s">
        <v>13064</v>
      </c>
      <c r="B4128" t="s">
        <v>22028</v>
      </c>
      <c r="C4128" t="s">
        <v>150</v>
      </c>
      <c r="D4128" t="s">
        <v>22029</v>
      </c>
      <c r="E4128" t="s">
        <v>37557</v>
      </c>
      <c r="F4128" t="s">
        <v>38283</v>
      </c>
      <c r="G4128" t="s">
        <v>38315</v>
      </c>
    </row>
    <row r="4129" spans="1:7" ht="15" customHeight="1">
      <c r="A4129" t="s">
        <v>17553</v>
      </c>
      <c r="B4129" t="s">
        <v>22031</v>
      </c>
      <c r="C4129" t="s">
        <v>150</v>
      </c>
      <c r="D4129" t="s">
        <v>22032</v>
      </c>
      <c r="E4129" t="s">
        <v>37574</v>
      </c>
      <c r="F4129" t="s">
        <v>38283</v>
      </c>
      <c r="G4129" t="s">
        <v>38315</v>
      </c>
    </row>
    <row r="4130" spans="1:7" ht="15" customHeight="1">
      <c r="A4130" t="s">
        <v>10962</v>
      </c>
      <c r="B4130" t="s">
        <v>12005</v>
      </c>
      <c r="C4130" t="s">
        <v>210</v>
      </c>
      <c r="E4130" t="s">
        <v>37519</v>
      </c>
      <c r="F4130" t="s">
        <v>38193</v>
      </c>
      <c r="G4130" t="s">
        <v>38306</v>
      </c>
    </row>
    <row r="4131" spans="1:7" ht="15" customHeight="1">
      <c r="A4131" t="s">
        <v>4440</v>
      </c>
      <c r="B4131" t="s">
        <v>20423</v>
      </c>
      <c r="C4131" t="s">
        <v>20424</v>
      </c>
      <c r="D4131" t="s">
        <v>20426</v>
      </c>
      <c r="E4131" t="s">
        <v>20422</v>
      </c>
      <c r="F4131" t="s">
        <v>38180</v>
      </c>
      <c r="G4131" t="s">
        <v>38316</v>
      </c>
    </row>
    <row r="4132" spans="1:7" ht="15" customHeight="1">
      <c r="A4132" t="s">
        <v>5937</v>
      </c>
      <c r="B4132" t="s">
        <v>5938</v>
      </c>
      <c r="C4132" t="s">
        <v>1672</v>
      </c>
      <c r="D4132" t="s">
        <v>5940</v>
      </c>
      <c r="F4132" t="s">
        <v>38284</v>
      </c>
      <c r="G4132" t="s">
        <v>38312</v>
      </c>
    </row>
    <row r="4133" spans="1:7" ht="15" customHeight="1">
      <c r="A4133" t="s">
        <v>5929</v>
      </c>
      <c r="B4133" t="s">
        <v>5930</v>
      </c>
      <c r="C4133" t="s">
        <v>1672</v>
      </c>
      <c r="D4133" t="s">
        <v>5932</v>
      </c>
      <c r="F4133" t="s">
        <v>38284</v>
      </c>
      <c r="G4133" t="s">
        <v>38312</v>
      </c>
    </row>
    <row r="4134" spans="1:7" ht="15" customHeight="1">
      <c r="A4134" t="s">
        <v>6399</v>
      </c>
      <c r="B4134" t="s">
        <v>6400</v>
      </c>
      <c r="C4134" t="s">
        <v>1672</v>
      </c>
      <c r="D4134" t="s">
        <v>6402</v>
      </c>
      <c r="F4134" t="s">
        <v>38284</v>
      </c>
      <c r="G4134" t="s">
        <v>38312</v>
      </c>
    </row>
    <row r="4135" spans="1:7" ht="15" customHeight="1">
      <c r="A4135" t="s">
        <v>8577</v>
      </c>
      <c r="B4135" t="s">
        <v>11496</v>
      </c>
      <c r="C4135" t="s">
        <v>1672</v>
      </c>
      <c r="D4135" t="s">
        <v>22041</v>
      </c>
      <c r="F4135" t="s">
        <v>38284</v>
      </c>
      <c r="G4135" t="s">
        <v>38315</v>
      </c>
    </row>
    <row r="4136" spans="1:7" ht="15" customHeight="1">
      <c r="A4136" t="s">
        <v>5942</v>
      </c>
      <c r="B4136" t="s">
        <v>5943</v>
      </c>
      <c r="C4136" t="s">
        <v>1672</v>
      </c>
      <c r="D4136" t="s">
        <v>5945</v>
      </c>
      <c r="E4136" t="s">
        <v>38385</v>
      </c>
      <c r="F4136" t="s">
        <v>38284</v>
      </c>
      <c r="G4136" t="s">
        <v>38312</v>
      </c>
    </row>
    <row r="4137" spans="1:7" ht="15" customHeight="1">
      <c r="A4137" t="s">
        <v>6463</v>
      </c>
      <c r="B4137" t="s">
        <v>6464</v>
      </c>
      <c r="C4137" t="s">
        <v>1672</v>
      </c>
      <c r="D4137" t="s">
        <v>6466</v>
      </c>
      <c r="E4137" t="s">
        <v>38386</v>
      </c>
      <c r="F4137" t="s">
        <v>38284</v>
      </c>
      <c r="G4137" t="s">
        <v>38312</v>
      </c>
    </row>
    <row r="4138" spans="1:7" ht="15" customHeight="1">
      <c r="A4138" t="s">
        <v>4460</v>
      </c>
      <c r="B4138" t="s">
        <v>4461</v>
      </c>
      <c r="C4138" t="s">
        <v>226</v>
      </c>
      <c r="D4138" t="s">
        <v>4462</v>
      </c>
      <c r="E4138" t="s">
        <v>4459</v>
      </c>
      <c r="F4138" t="s">
        <v>38285</v>
      </c>
      <c r="G4138" t="s">
        <v>38312</v>
      </c>
    </row>
    <row r="4139" spans="1:7" ht="15" customHeight="1">
      <c r="A4139" t="s">
        <v>2515</v>
      </c>
      <c r="B4139" t="s">
        <v>2554</v>
      </c>
      <c r="C4139" t="s">
        <v>226</v>
      </c>
      <c r="D4139" t="s">
        <v>2556</v>
      </c>
      <c r="E4139" t="s">
        <v>2553</v>
      </c>
      <c r="F4139" t="s">
        <v>38285</v>
      </c>
      <c r="G4139" t="s">
        <v>38312</v>
      </c>
    </row>
    <row r="4140" spans="1:7" ht="15" customHeight="1">
      <c r="A4140" t="s">
        <v>2784</v>
      </c>
      <c r="B4140" t="s">
        <v>2785</v>
      </c>
      <c r="C4140" t="s">
        <v>226</v>
      </c>
      <c r="D4140" t="s">
        <v>2787</v>
      </c>
      <c r="E4140" t="s">
        <v>2783</v>
      </c>
      <c r="F4140" t="s">
        <v>38285</v>
      </c>
      <c r="G4140" t="s">
        <v>38312</v>
      </c>
    </row>
    <row r="4141" spans="1:7" ht="15" customHeight="1">
      <c r="A4141" t="s">
        <v>3760</v>
      </c>
      <c r="B4141" t="s">
        <v>3761</v>
      </c>
      <c r="C4141" t="s">
        <v>226</v>
      </c>
      <c r="D4141" t="s">
        <v>3763</v>
      </c>
      <c r="E4141" t="s">
        <v>3759</v>
      </c>
      <c r="F4141" t="s">
        <v>38285</v>
      </c>
      <c r="G4141" t="s">
        <v>38312</v>
      </c>
    </row>
    <row r="4142" spans="1:7" ht="15" customHeight="1">
      <c r="A4142" t="s">
        <v>4304</v>
      </c>
      <c r="B4142" t="s">
        <v>3886</v>
      </c>
      <c r="C4142" t="s">
        <v>226</v>
      </c>
      <c r="D4142" t="s">
        <v>4310</v>
      </c>
      <c r="E4142" t="s">
        <v>4309</v>
      </c>
      <c r="F4142" t="s">
        <v>38285</v>
      </c>
      <c r="G4142" t="s">
        <v>38312</v>
      </c>
    </row>
    <row r="4143" spans="1:7" ht="15" customHeight="1">
      <c r="A4143" t="s">
        <v>3057</v>
      </c>
      <c r="B4143" t="s">
        <v>3063</v>
      </c>
      <c r="C4143" t="s">
        <v>226</v>
      </c>
      <c r="D4143" t="s">
        <v>3065</v>
      </c>
      <c r="E4143" t="s">
        <v>3062</v>
      </c>
      <c r="F4143" t="s">
        <v>38285</v>
      </c>
      <c r="G4143" t="s">
        <v>38312</v>
      </c>
    </row>
    <row r="4144" spans="1:7" ht="15" customHeight="1">
      <c r="A4144" t="s">
        <v>3778</v>
      </c>
      <c r="B4144" t="s">
        <v>3779</v>
      </c>
      <c r="C4144" t="s">
        <v>226</v>
      </c>
      <c r="D4144" t="s">
        <v>3781</v>
      </c>
      <c r="E4144" t="s">
        <v>3777</v>
      </c>
      <c r="F4144" t="s">
        <v>38285</v>
      </c>
      <c r="G4144" t="s">
        <v>38312</v>
      </c>
    </row>
    <row r="4145" spans="1:7" ht="15" customHeight="1">
      <c r="A4145" t="s">
        <v>3951</v>
      </c>
      <c r="B4145" t="s">
        <v>20735</v>
      </c>
      <c r="C4145" t="s">
        <v>20736</v>
      </c>
      <c r="D4145" t="s">
        <v>20737</v>
      </c>
      <c r="E4145" t="s">
        <v>20734</v>
      </c>
      <c r="F4145" t="s">
        <v>38180</v>
      </c>
      <c r="G4145" t="s">
        <v>38316</v>
      </c>
    </row>
    <row r="4146" spans="1:7" ht="15" customHeight="1">
      <c r="A4146" t="s">
        <v>9236</v>
      </c>
      <c r="B4146" t="s">
        <v>5702</v>
      </c>
      <c r="C4146" t="s">
        <v>198</v>
      </c>
      <c r="D4146" t="s">
        <v>19552</v>
      </c>
      <c r="E4146" t="s">
        <v>19551</v>
      </c>
      <c r="F4146" t="s">
        <v>38286</v>
      </c>
      <c r="G4146" t="s">
        <v>38306</v>
      </c>
    </row>
    <row r="4147" spans="1:7" ht="15" customHeight="1">
      <c r="A4147" t="s">
        <v>4129</v>
      </c>
      <c r="B4147" t="s">
        <v>2202</v>
      </c>
      <c r="C4147" t="s">
        <v>198</v>
      </c>
      <c r="D4147" t="s">
        <v>19202</v>
      </c>
      <c r="E4147" t="s">
        <v>19200</v>
      </c>
      <c r="F4147" t="s">
        <v>38286</v>
      </c>
      <c r="G4147" t="s">
        <v>38306</v>
      </c>
    </row>
    <row r="4148" spans="1:7" ht="15" customHeight="1">
      <c r="A4148" t="s">
        <v>3896</v>
      </c>
      <c r="B4148" t="s">
        <v>7817</v>
      </c>
      <c r="C4148" t="s">
        <v>198</v>
      </c>
      <c r="D4148" t="s">
        <v>19097</v>
      </c>
      <c r="E4148" t="s">
        <v>19095</v>
      </c>
      <c r="F4148" t="s">
        <v>38286</v>
      </c>
      <c r="G4148" t="s">
        <v>38306</v>
      </c>
    </row>
    <row r="4149" spans="1:7" ht="15" customHeight="1">
      <c r="A4149" t="s">
        <v>3990</v>
      </c>
      <c r="B4149" t="s">
        <v>19144</v>
      </c>
      <c r="C4149" t="s">
        <v>198</v>
      </c>
      <c r="D4149" t="s">
        <v>19145</v>
      </c>
      <c r="E4149" t="s">
        <v>19143</v>
      </c>
      <c r="F4149" t="s">
        <v>38286</v>
      </c>
      <c r="G4149" t="s">
        <v>38306</v>
      </c>
    </row>
    <row r="4150" spans="1:7" ht="15" customHeight="1">
      <c r="A4150" t="s">
        <v>19242</v>
      </c>
      <c r="B4150" t="s">
        <v>19243</v>
      </c>
      <c r="C4150" t="s">
        <v>198</v>
      </c>
      <c r="D4150" t="s">
        <v>19244</v>
      </c>
      <c r="E4150" t="s">
        <v>19241</v>
      </c>
      <c r="F4150" t="s">
        <v>38286</v>
      </c>
      <c r="G4150" t="s">
        <v>38306</v>
      </c>
    </row>
    <row r="4151" spans="1:7" ht="15" customHeight="1">
      <c r="A4151" t="s">
        <v>38387</v>
      </c>
      <c r="B4151" t="s">
        <v>38388</v>
      </c>
      <c r="C4151" t="s">
        <v>198</v>
      </c>
      <c r="D4151" t="s">
        <v>19160</v>
      </c>
      <c r="E4151" t="s">
        <v>19157</v>
      </c>
      <c r="F4151" t="s">
        <v>38286</v>
      </c>
      <c r="G4151" t="s">
        <v>38306</v>
      </c>
    </row>
    <row r="4152" spans="1:7" ht="15" customHeight="1">
      <c r="A4152" t="s">
        <v>4594</v>
      </c>
      <c r="B4152" t="s">
        <v>6380</v>
      </c>
      <c r="C4152" t="s">
        <v>198</v>
      </c>
      <c r="D4152" t="s">
        <v>19463</v>
      </c>
      <c r="E4152" t="s">
        <v>19461</v>
      </c>
      <c r="F4152" t="s">
        <v>38286</v>
      </c>
      <c r="G4152" t="s">
        <v>38306</v>
      </c>
    </row>
    <row r="4153" spans="1:7" ht="15" customHeight="1">
      <c r="A4153" t="s">
        <v>3793</v>
      </c>
      <c r="B4153" t="s">
        <v>19053</v>
      </c>
      <c r="C4153" t="s">
        <v>198</v>
      </c>
      <c r="D4153" t="s">
        <v>19055</v>
      </c>
      <c r="E4153" t="s">
        <v>19052</v>
      </c>
      <c r="F4153" t="s">
        <v>38286</v>
      </c>
      <c r="G4153" t="s">
        <v>38306</v>
      </c>
    </row>
    <row r="4154" spans="1:7" ht="15" customHeight="1">
      <c r="A4154" t="s">
        <v>10971</v>
      </c>
      <c r="B4154" t="s">
        <v>5810</v>
      </c>
      <c r="C4154" t="s">
        <v>198</v>
      </c>
      <c r="D4154" t="s">
        <v>19295</v>
      </c>
      <c r="E4154" t="s">
        <v>19294</v>
      </c>
      <c r="F4154" t="s">
        <v>38286</v>
      </c>
      <c r="G4154" t="s">
        <v>38306</v>
      </c>
    </row>
    <row r="4155" spans="1:7" ht="15" customHeight="1">
      <c r="A4155" t="s">
        <v>2940</v>
      </c>
      <c r="B4155" t="s">
        <v>18779</v>
      </c>
      <c r="C4155" t="s">
        <v>198</v>
      </c>
      <c r="D4155" t="s">
        <v>18780</v>
      </c>
      <c r="E4155" t="s">
        <v>18778</v>
      </c>
      <c r="F4155" t="s">
        <v>38286</v>
      </c>
      <c r="G4155" t="s">
        <v>38306</v>
      </c>
    </row>
    <row r="4156" spans="1:7" ht="15" customHeight="1">
      <c r="A4156" t="s">
        <v>7798</v>
      </c>
      <c r="B4156" t="s">
        <v>3058</v>
      </c>
      <c r="C4156" t="s">
        <v>20371</v>
      </c>
      <c r="D4156" t="s">
        <v>20372</v>
      </c>
      <c r="E4156" t="s">
        <v>20370</v>
      </c>
      <c r="F4156" t="s">
        <v>38180</v>
      </c>
      <c r="G4156" t="s">
        <v>38316</v>
      </c>
    </row>
    <row r="4157" spans="1:7" ht="15" customHeight="1">
      <c r="A4157" t="s">
        <v>3990</v>
      </c>
      <c r="B4157" t="s">
        <v>19812</v>
      </c>
      <c r="C4157" t="s">
        <v>136</v>
      </c>
      <c r="D4157" t="s">
        <v>19813</v>
      </c>
      <c r="F4157" t="s">
        <v>38182</v>
      </c>
      <c r="G4157" t="s">
        <v>38306</v>
      </c>
    </row>
    <row r="4158" spans="1:7" ht="15" customHeight="1">
      <c r="A4158" t="s">
        <v>3401</v>
      </c>
      <c r="B4158" t="s">
        <v>3405</v>
      </c>
      <c r="C4158" t="s">
        <v>200</v>
      </c>
      <c r="D4158" t="s">
        <v>3407</v>
      </c>
      <c r="E4158" t="s">
        <v>3404</v>
      </c>
      <c r="F4158" t="s">
        <v>38287</v>
      </c>
      <c r="G4158" t="s">
        <v>38312</v>
      </c>
    </row>
    <row r="4159" spans="1:7" ht="15" customHeight="1">
      <c r="A4159" t="s">
        <v>5231</v>
      </c>
      <c r="B4159" t="s">
        <v>5239</v>
      </c>
      <c r="C4159" t="s">
        <v>200</v>
      </c>
      <c r="D4159" t="s">
        <v>5241</v>
      </c>
      <c r="E4159" t="s">
        <v>5238</v>
      </c>
      <c r="F4159" t="s">
        <v>38287</v>
      </c>
      <c r="G4159" t="s">
        <v>38312</v>
      </c>
    </row>
    <row r="4160" spans="1:7" ht="15" customHeight="1">
      <c r="A4160" t="s">
        <v>3793</v>
      </c>
      <c r="B4160" t="s">
        <v>3794</v>
      </c>
      <c r="C4160" t="s">
        <v>200</v>
      </c>
      <c r="D4160" t="s">
        <v>3796</v>
      </c>
      <c r="E4160" t="s">
        <v>3792</v>
      </c>
      <c r="F4160" t="s">
        <v>38287</v>
      </c>
      <c r="G4160" t="s">
        <v>38312</v>
      </c>
    </row>
    <row r="4161" spans="1:7" ht="15" customHeight="1">
      <c r="A4161" t="s">
        <v>2768</v>
      </c>
      <c r="B4161" t="s">
        <v>2774</v>
      </c>
      <c r="C4161" t="s">
        <v>200</v>
      </c>
      <c r="D4161" t="s">
        <v>2776</v>
      </c>
      <c r="E4161" t="s">
        <v>2773</v>
      </c>
      <c r="F4161" t="s">
        <v>38287</v>
      </c>
      <c r="G4161" t="s">
        <v>38312</v>
      </c>
    </row>
    <row r="4162" spans="1:7" ht="15" customHeight="1">
      <c r="A4162" t="s">
        <v>4637</v>
      </c>
      <c r="B4162" t="s">
        <v>2955</v>
      </c>
      <c r="C4162" t="s">
        <v>200</v>
      </c>
      <c r="D4162" t="s">
        <v>4638</v>
      </c>
      <c r="E4162" t="s">
        <v>4636</v>
      </c>
      <c r="F4162" t="s">
        <v>38287</v>
      </c>
      <c r="G4162" t="s">
        <v>38312</v>
      </c>
    </row>
    <row r="4163" spans="1:7" ht="15" customHeight="1">
      <c r="A4163" t="s">
        <v>2515</v>
      </c>
      <c r="B4163" t="s">
        <v>2550</v>
      </c>
      <c r="C4163" t="s">
        <v>200</v>
      </c>
      <c r="D4163" t="s">
        <v>2552</v>
      </c>
      <c r="E4163" t="s">
        <v>2549</v>
      </c>
      <c r="F4163" t="s">
        <v>38287</v>
      </c>
      <c r="G4163" t="s">
        <v>38312</v>
      </c>
    </row>
    <row r="4164" spans="1:7" ht="15" customHeight="1">
      <c r="A4164" t="s">
        <v>2940</v>
      </c>
      <c r="B4164" t="s">
        <v>2941</v>
      </c>
      <c r="C4164" t="s">
        <v>200</v>
      </c>
      <c r="D4164" t="s">
        <v>2942</v>
      </c>
      <c r="E4164" t="s">
        <v>2939</v>
      </c>
      <c r="F4164" t="s">
        <v>38287</v>
      </c>
      <c r="G4164" t="s">
        <v>38312</v>
      </c>
    </row>
    <row r="4165" spans="1:7" ht="15" customHeight="1">
      <c r="A4165" t="s">
        <v>3778</v>
      </c>
      <c r="B4165" t="s">
        <v>3784</v>
      </c>
      <c r="C4165" t="s">
        <v>200</v>
      </c>
      <c r="D4165" t="s">
        <v>3786</v>
      </c>
      <c r="E4165" t="s">
        <v>3783</v>
      </c>
      <c r="F4165" t="s">
        <v>38287</v>
      </c>
      <c r="G4165" t="s">
        <v>38312</v>
      </c>
    </row>
    <row r="4166" spans="1:7" ht="15" customHeight="1">
      <c r="A4166" t="s">
        <v>3859</v>
      </c>
      <c r="B4166" t="s">
        <v>3860</v>
      </c>
      <c r="C4166" t="s">
        <v>200</v>
      </c>
      <c r="D4166" t="s">
        <v>3862</v>
      </c>
      <c r="E4166" t="s">
        <v>3858</v>
      </c>
      <c r="F4166" t="s">
        <v>38287</v>
      </c>
      <c r="G4166" t="s">
        <v>38312</v>
      </c>
    </row>
    <row r="4167" spans="1:7" ht="15" customHeight="1">
      <c r="A4167" t="s">
        <v>18738</v>
      </c>
      <c r="B4167" t="s">
        <v>18737</v>
      </c>
      <c r="C4167" t="s">
        <v>200</v>
      </c>
      <c r="D4167" t="s">
        <v>18740</v>
      </c>
      <c r="E4167" t="s">
        <v>18736</v>
      </c>
      <c r="F4167" t="s">
        <v>38287</v>
      </c>
      <c r="G4167" t="s">
        <v>38306</v>
      </c>
    </row>
    <row r="4168" spans="1:7" ht="15" customHeight="1">
      <c r="A4168" t="s">
        <v>4770</v>
      </c>
      <c r="B4168" t="s">
        <v>2743</v>
      </c>
      <c r="C4168" t="s">
        <v>200</v>
      </c>
      <c r="D4168" t="s">
        <v>4772</v>
      </c>
      <c r="E4168" t="s">
        <v>4769</v>
      </c>
      <c r="F4168" t="s">
        <v>38287</v>
      </c>
      <c r="G4168" t="s">
        <v>38312</v>
      </c>
    </row>
    <row r="4169" spans="1:7" ht="15" customHeight="1">
      <c r="A4169" t="s">
        <v>2739</v>
      </c>
      <c r="B4169" t="s">
        <v>2208</v>
      </c>
      <c r="C4169" t="s">
        <v>200</v>
      </c>
      <c r="D4169" t="s">
        <v>2741</v>
      </c>
      <c r="E4169" t="s">
        <v>2738</v>
      </c>
      <c r="F4169" t="s">
        <v>38287</v>
      </c>
      <c r="G4169" t="s">
        <v>38312</v>
      </c>
    </row>
    <row r="4170" spans="1:7" ht="15" customHeight="1">
      <c r="A4170" t="s">
        <v>4670</v>
      </c>
      <c r="B4170" t="s">
        <v>4676</v>
      </c>
      <c r="C4170" t="s">
        <v>200</v>
      </c>
      <c r="D4170" t="s">
        <v>4678</v>
      </c>
      <c r="E4170" t="s">
        <v>37410</v>
      </c>
      <c r="F4170" t="s">
        <v>38287</v>
      </c>
      <c r="G4170" t="s">
        <v>38312</v>
      </c>
    </row>
    <row r="4171" spans="1:7" ht="15" customHeight="1">
      <c r="A4171" t="s">
        <v>2586</v>
      </c>
      <c r="B4171" t="s">
        <v>3222</v>
      </c>
      <c r="C4171" t="s">
        <v>200</v>
      </c>
      <c r="D4171" t="s">
        <v>3322</v>
      </c>
      <c r="E4171" t="s">
        <v>3320</v>
      </c>
      <c r="F4171" t="s">
        <v>38287</v>
      </c>
      <c r="G4171" t="s">
        <v>38312</v>
      </c>
    </row>
    <row r="4172" spans="1:7" ht="15" customHeight="1">
      <c r="A4172" t="s">
        <v>4976</v>
      </c>
      <c r="B4172" t="s">
        <v>4977</v>
      </c>
      <c r="C4172" t="s">
        <v>200</v>
      </c>
      <c r="D4172" t="s">
        <v>4979</v>
      </c>
      <c r="E4172" t="s">
        <v>4975</v>
      </c>
      <c r="F4172" t="s">
        <v>38287</v>
      </c>
      <c r="G4172" t="s">
        <v>38312</v>
      </c>
    </row>
    <row r="4173" spans="1:7" ht="15" customHeight="1">
      <c r="A4173" t="s">
        <v>2515</v>
      </c>
      <c r="B4173" t="s">
        <v>18621</v>
      </c>
      <c r="C4173" t="s">
        <v>94</v>
      </c>
      <c r="D4173" t="s">
        <v>18622</v>
      </c>
      <c r="E4173" t="s">
        <v>18620</v>
      </c>
      <c r="F4173" t="s">
        <v>38288</v>
      </c>
      <c r="G4173" t="s">
        <v>38306</v>
      </c>
    </row>
    <row r="4174" spans="1:7" ht="15" customHeight="1">
      <c r="A4174" t="s">
        <v>4129</v>
      </c>
      <c r="B4174" t="s">
        <v>5264</v>
      </c>
      <c r="C4174" t="s">
        <v>94</v>
      </c>
      <c r="D4174" t="s">
        <v>38389</v>
      </c>
      <c r="E4174" t="s">
        <v>37550</v>
      </c>
      <c r="F4174" t="s">
        <v>38288</v>
      </c>
      <c r="G4174" t="s">
        <v>38306</v>
      </c>
    </row>
    <row r="4175" spans="1:7" ht="15" customHeight="1">
      <c r="A4175" t="s">
        <v>3538</v>
      </c>
      <c r="B4175" t="s">
        <v>3552</v>
      </c>
      <c r="C4175" t="s">
        <v>94</v>
      </c>
      <c r="D4175" t="s">
        <v>3553</v>
      </c>
      <c r="E4175" t="s">
        <v>3551</v>
      </c>
      <c r="F4175" t="s">
        <v>38288</v>
      </c>
      <c r="G4175" t="s">
        <v>38312</v>
      </c>
    </row>
    <row r="4176" spans="1:7" ht="15" customHeight="1">
      <c r="A4176" t="s">
        <v>3155</v>
      </c>
      <c r="B4176" t="s">
        <v>2759</v>
      </c>
      <c r="C4176" t="s">
        <v>94</v>
      </c>
      <c r="D4176" t="s">
        <v>19860</v>
      </c>
      <c r="E4176" t="s">
        <v>37378</v>
      </c>
      <c r="F4176" t="s">
        <v>38288</v>
      </c>
      <c r="G4176" t="s">
        <v>38306</v>
      </c>
    </row>
    <row r="4177" spans="1:7" ht="15" customHeight="1">
      <c r="A4177" t="s">
        <v>7225</v>
      </c>
      <c r="B4177" t="s">
        <v>18929</v>
      </c>
      <c r="C4177" t="s">
        <v>94</v>
      </c>
      <c r="D4177" t="s">
        <v>18931</v>
      </c>
      <c r="E4177" t="s">
        <v>18928</v>
      </c>
      <c r="F4177" t="s">
        <v>38288</v>
      </c>
      <c r="G4177" t="s">
        <v>38306</v>
      </c>
    </row>
    <row r="4178" spans="1:7" ht="15" customHeight="1">
      <c r="A4178" t="s">
        <v>3701</v>
      </c>
      <c r="B4178" t="s">
        <v>5318</v>
      </c>
      <c r="C4178" t="s">
        <v>94</v>
      </c>
      <c r="D4178" t="s">
        <v>19025</v>
      </c>
      <c r="E4178" t="s">
        <v>19024</v>
      </c>
      <c r="F4178" t="s">
        <v>38288</v>
      </c>
      <c r="G4178" t="s">
        <v>38306</v>
      </c>
    </row>
    <row r="4179" spans="1:7" ht="15" customHeight="1">
      <c r="A4179" t="s">
        <v>2627</v>
      </c>
      <c r="B4179" t="s">
        <v>2628</v>
      </c>
      <c r="C4179" t="s">
        <v>94</v>
      </c>
      <c r="D4179" t="s">
        <v>2629</v>
      </c>
      <c r="E4179" t="s">
        <v>2626</v>
      </c>
      <c r="F4179" t="s">
        <v>38288</v>
      </c>
      <c r="G4179" t="s">
        <v>38312</v>
      </c>
    </row>
    <row r="4180" spans="1:7" ht="15" customHeight="1">
      <c r="A4180" t="s">
        <v>4114</v>
      </c>
      <c r="B4180" t="s">
        <v>19166</v>
      </c>
      <c r="C4180" t="s">
        <v>94</v>
      </c>
      <c r="D4180" t="s">
        <v>19168</v>
      </c>
      <c r="E4180" t="s">
        <v>19165</v>
      </c>
      <c r="F4180" t="s">
        <v>38288</v>
      </c>
      <c r="G4180" t="s">
        <v>38306</v>
      </c>
    </row>
    <row r="4181" spans="1:7" ht="15" customHeight="1">
      <c r="A4181" t="s">
        <v>3052</v>
      </c>
      <c r="B4181" t="s">
        <v>2559</v>
      </c>
      <c r="C4181" t="s">
        <v>94</v>
      </c>
      <c r="D4181" t="s">
        <v>18839</v>
      </c>
      <c r="E4181" t="s">
        <v>18836</v>
      </c>
      <c r="F4181" t="s">
        <v>38288</v>
      </c>
      <c r="G4181" t="s">
        <v>38306</v>
      </c>
    </row>
    <row r="4182" spans="1:7" ht="15" customHeight="1">
      <c r="A4182" t="s">
        <v>5954</v>
      </c>
      <c r="B4182" t="s">
        <v>5955</v>
      </c>
      <c r="C4182" t="s">
        <v>94</v>
      </c>
      <c r="D4182" t="s">
        <v>5957</v>
      </c>
      <c r="E4182" t="s">
        <v>37346</v>
      </c>
      <c r="F4182" t="s">
        <v>38263</v>
      </c>
      <c r="G4182" t="s">
        <v>38312</v>
      </c>
    </row>
    <row r="4183" spans="1:7" ht="15" customHeight="1">
      <c r="A4183" t="s">
        <v>5951</v>
      </c>
      <c r="B4183" t="s">
        <v>5323</v>
      </c>
      <c r="C4183" t="s">
        <v>94</v>
      </c>
      <c r="D4183" t="s">
        <v>5953</v>
      </c>
      <c r="E4183" t="s">
        <v>37647</v>
      </c>
      <c r="F4183" t="s">
        <v>38263</v>
      </c>
      <c r="G4183" t="s">
        <v>38312</v>
      </c>
    </row>
    <row r="4184" spans="1:7" ht="15" customHeight="1">
      <c r="A4184" t="s">
        <v>6167</v>
      </c>
      <c r="B4184" t="s">
        <v>6168</v>
      </c>
      <c r="C4184" t="s">
        <v>94</v>
      </c>
      <c r="D4184" t="s">
        <v>6170</v>
      </c>
      <c r="F4184" t="s">
        <v>38263</v>
      </c>
      <c r="G4184" t="s">
        <v>38312</v>
      </c>
    </row>
    <row r="4185" spans="1:7" ht="15" customHeight="1">
      <c r="A4185" t="s">
        <v>6120</v>
      </c>
      <c r="B4185" t="s">
        <v>4214</v>
      </c>
      <c r="C4185" t="s">
        <v>94</v>
      </c>
      <c r="D4185" t="s">
        <v>19446</v>
      </c>
      <c r="E4185" t="s">
        <v>19444</v>
      </c>
      <c r="F4185" t="s">
        <v>38288</v>
      </c>
      <c r="G4185" t="s">
        <v>38306</v>
      </c>
    </row>
    <row r="4186" spans="1:7" ht="15" customHeight="1">
      <c r="A4186" t="s">
        <v>2208</v>
      </c>
      <c r="B4186" t="s">
        <v>2430</v>
      </c>
      <c r="C4186" t="s">
        <v>94</v>
      </c>
      <c r="D4186" t="s">
        <v>18482</v>
      </c>
      <c r="E4186" t="s">
        <v>18480</v>
      </c>
      <c r="F4186" t="s">
        <v>38288</v>
      </c>
      <c r="G4186" t="s">
        <v>38306</v>
      </c>
    </row>
    <row r="4187" spans="1:7" ht="15" customHeight="1">
      <c r="A4187" t="s">
        <v>2695</v>
      </c>
      <c r="B4187" t="s">
        <v>2711</v>
      </c>
      <c r="C4187" t="s">
        <v>94</v>
      </c>
      <c r="D4187" t="s">
        <v>2713</v>
      </c>
      <c r="E4187" t="s">
        <v>2710</v>
      </c>
      <c r="F4187" t="s">
        <v>38288</v>
      </c>
      <c r="G4187" t="s">
        <v>38312</v>
      </c>
    </row>
    <row r="4188" spans="1:7" ht="15" customHeight="1">
      <c r="A4188" t="s">
        <v>5802</v>
      </c>
      <c r="B4188" t="s">
        <v>18729</v>
      </c>
      <c r="C4188" t="s">
        <v>94</v>
      </c>
      <c r="D4188" t="s">
        <v>18730</v>
      </c>
      <c r="E4188" t="s">
        <v>18728</v>
      </c>
      <c r="F4188" t="s">
        <v>38288</v>
      </c>
      <c r="G4188" t="s">
        <v>38306</v>
      </c>
    </row>
    <row r="4189" spans="1:7" ht="15" customHeight="1">
      <c r="A4189" t="s">
        <v>18579</v>
      </c>
      <c r="B4189" t="s">
        <v>18580</v>
      </c>
      <c r="C4189" t="s">
        <v>94</v>
      </c>
      <c r="D4189" t="s">
        <v>18582</v>
      </c>
      <c r="E4189" t="s">
        <v>18578</v>
      </c>
      <c r="F4189" t="s">
        <v>38288</v>
      </c>
      <c r="G4189" t="s">
        <v>38306</v>
      </c>
    </row>
    <row r="4190" spans="1:7" ht="15" customHeight="1">
      <c r="A4190" t="s">
        <v>6171</v>
      </c>
      <c r="B4190" t="s">
        <v>6172</v>
      </c>
      <c r="C4190" t="s">
        <v>94</v>
      </c>
      <c r="D4190" t="s">
        <v>6174</v>
      </c>
      <c r="F4190" t="s">
        <v>38263</v>
      </c>
      <c r="G4190" t="s">
        <v>38312</v>
      </c>
    </row>
    <row r="4191" spans="1:7" ht="15" customHeight="1">
      <c r="A4191" t="s">
        <v>18722</v>
      </c>
      <c r="B4191" t="s">
        <v>18723</v>
      </c>
      <c r="C4191" t="s">
        <v>94</v>
      </c>
      <c r="D4191" t="s">
        <v>18725</v>
      </c>
      <c r="E4191" t="s">
        <v>18721</v>
      </c>
      <c r="F4191" t="s">
        <v>38288</v>
      </c>
      <c r="G4191" t="s">
        <v>38306</v>
      </c>
    </row>
    <row r="4192" spans="1:7" ht="15" customHeight="1">
      <c r="A4192" t="s">
        <v>5961</v>
      </c>
      <c r="B4192" t="s">
        <v>5962</v>
      </c>
      <c r="C4192" t="s">
        <v>94</v>
      </c>
      <c r="D4192" t="s">
        <v>5963</v>
      </c>
      <c r="E4192" t="s">
        <v>37364</v>
      </c>
      <c r="F4192" t="s">
        <v>38288</v>
      </c>
      <c r="G4192" t="s">
        <v>38312</v>
      </c>
    </row>
    <row r="4193" spans="1:7" ht="15" customHeight="1">
      <c r="A4193" t="s">
        <v>4381</v>
      </c>
      <c r="B4193" t="s">
        <v>4382</v>
      </c>
      <c r="C4193" t="s">
        <v>94</v>
      </c>
      <c r="D4193" t="s">
        <v>4384</v>
      </c>
      <c r="E4193" t="s">
        <v>37644</v>
      </c>
      <c r="F4193" t="s">
        <v>38263</v>
      </c>
      <c r="G4193" t="s">
        <v>38312</v>
      </c>
    </row>
    <row r="4194" spans="1:7" ht="15" customHeight="1">
      <c r="A4194" t="s">
        <v>4129</v>
      </c>
      <c r="B4194" t="s">
        <v>4134</v>
      </c>
      <c r="C4194" t="s">
        <v>94</v>
      </c>
      <c r="D4194" t="s">
        <v>4136</v>
      </c>
      <c r="E4194" t="s">
        <v>37645</v>
      </c>
      <c r="F4194" t="s">
        <v>38263</v>
      </c>
      <c r="G4194" t="s">
        <v>38312</v>
      </c>
    </row>
    <row r="4195" spans="1:7" ht="15" customHeight="1">
      <c r="A4195" t="s">
        <v>11958</v>
      </c>
      <c r="B4195" t="s">
        <v>19015</v>
      </c>
      <c r="C4195" t="s">
        <v>94</v>
      </c>
      <c r="D4195" t="s">
        <v>19017</v>
      </c>
      <c r="E4195" t="s">
        <v>19014</v>
      </c>
      <c r="F4195" t="s">
        <v>38288</v>
      </c>
      <c r="G4195" t="s">
        <v>38306</v>
      </c>
    </row>
    <row r="4196" spans="1:7" ht="15" customHeight="1">
      <c r="A4196" t="s">
        <v>4943</v>
      </c>
      <c r="B4196" t="s">
        <v>5948</v>
      </c>
      <c r="C4196" t="s">
        <v>94</v>
      </c>
      <c r="D4196" t="s">
        <v>5950</v>
      </c>
      <c r="F4196" t="s">
        <v>38263</v>
      </c>
      <c r="G4196" t="s">
        <v>38312</v>
      </c>
    </row>
    <row r="4197" spans="1:7" ht="15" customHeight="1">
      <c r="A4197" t="s">
        <v>5958</v>
      </c>
      <c r="B4197" t="s">
        <v>5959</v>
      </c>
      <c r="C4197" t="s">
        <v>94</v>
      </c>
      <c r="D4197" t="s">
        <v>5960</v>
      </c>
      <c r="F4197" t="s">
        <v>38263</v>
      </c>
      <c r="G4197" t="s">
        <v>38312</v>
      </c>
    </row>
    <row r="4198" spans="1:7" ht="15" customHeight="1">
      <c r="A4198" t="s">
        <v>5004</v>
      </c>
      <c r="B4198" t="s">
        <v>20074</v>
      </c>
      <c r="C4198" t="s">
        <v>94</v>
      </c>
      <c r="D4198" t="s">
        <v>38390</v>
      </c>
      <c r="E4198" t="s">
        <v>37340</v>
      </c>
      <c r="F4198" t="s">
        <v>38288</v>
      </c>
      <c r="G4198" t="s">
        <v>38306</v>
      </c>
    </row>
    <row r="4199" spans="1:7" ht="15" customHeight="1">
      <c r="A4199" t="s">
        <v>3651</v>
      </c>
      <c r="B4199" t="s">
        <v>2262</v>
      </c>
      <c r="C4199" t="s">
        <v>94</v>
      </c>
      <c r="D4199" t="s">
        <v>3653</v>
      </c>
      <c r="E4199" t="s">
        <v>37646</v>
      </c>
      <c r="F4199" t="s">
        <v>38263</v>
      </c>
      <c r="G4199" t="s">
        <v>38312</v>
      </c>
    </row>
    <row r="4200" spans="1:7" ht="15" customHeight="1">
      <c r="A4200" t="s">
        <v>21918</v>
      </c>
      <c r="B4200" t="s">
        <v>21918</v>
      </c>
      <c r="C4200" t="s">
        <v>94</v>
      </c>
      <c r="D4200" t="s">
        <v>21919</v>
      </c>
      <c r="E4200" t="s">
        <v>21917</v>
      </c>
      <c r="F4200" t="s">
        <v>38288</v>
      </c>
      <c r="G4200" t="s">
        <v>38309</v>
      </c>
    </row>
    <row r="4201" spans="1:7" ht="15" customHeight="1">
      <c r="A4201" t="s">
        <v>18752</v>
      </c>
      <c r="B4201" t="s">
        <v>18753</v>
      </c>
      <c r="C4201" t="s">
        <v>94</v>
      </c>
      <c r="D4201" t="s">
        <v>18755</v>
      </c>
      <c r="E4201" t="s">
        <v>18751</v>
      </c>
      <c r="F4201" t="s">
        <v>38288</v>
      </c>
      <c r="G4201" t="s">
        <v>38306</v>
      </c>
    </row>
    <row r="4202" spans="1:7" ht="15" customHeight="1">
      <c r="A4202" t="s">
        <v>4256</v>
      </c>
      <c r="B4202" t="s">
        <v>18163</v>
      </c>
      <c r="C4202" t="s">
        <v>94</v>
      </c>
      <c r="D4202" t="s">
        <v>19277</v>
      </c>
      <c r="E4202" t="s">
        <v>19276</v>
      </c>
      <c r="F4202" t="s">
        <v>38288</v>
      </c>
      <c r="G4202" t="s">
        <v>38306</v>
      </c>
    </row>
    <row r="4203" spans="1:7" ht="15" customHeight="1">
      <c r="A4203" t="s">
        <v>3194</v>
      </c>
      <c r="B4203" t="s">
        <v>5964</v>
      </c>
      <c r="C4203" t="s">
        <v>94</v>
      </c>
      <c r="D4203" t="s">
        <v>5965</v>
      </c>
      <c r="F4203" t="s">
        <v>38263</v>
      </c>
      <c r="G4203" t="s">
        <v>38312</v>
      </c>
    </row>
    <row r="4204" spans="1:7" ht="15" customHeight="1">
      <c r="A4204" t="s">
        <v>2934</v>
      </c>
      <c r="B4204" t="s">
        <v>2935</v>
      </c>
      <c r="C4204" t="s">
        <v>94</v>
      </c>
      <c r="D4204" t="s">
        <v>2937</v>
      </c>
      <c r="E4204" t="s">
        <v>2933</v>
      </c>
      <c r="F4204" t="s">
        <v>38288</v>
      </c>
      <c r="G4204" t="s">
        <v>38312</v>
      </c>
    </row>
    <row r="4205" spans="1:7" ht="15" customHeight="1">
      <c r="A4205" t="s">
        <v>4943</v>
      </c>
      <c r="B4205" t="s">
        <v>20233</v>
      </c>
      <c r="C4205" t="s">
        <v>20234</v>
      </c>
      <c r="D4205" t="s">
        <v>20235</v>
      </c>
      <c r="E4205" t="s">
        <v>20232</v>
      </c>
      <c r="F4205" t="s">
        <v>38180</v>
      </c>
      <c r="G4205" t="s">
        <v>38316</v>
      </c>
    </row>
    <row r="4206" spans="1:7" ht="15" customHeight="1">
      <c r="A4206" t="s">
        <v>4931</v>
      </c>
      <c r="B4206" t="s">
        <v>18264</v>
      </c>
      <c r="C4206" t="s">
        <v>20234</v>
      </c>
      <c r="D4206" t="s">
        <v>20239</v>
      </c>
      <c r="E4206" t="s">
        <v>20238</v>
      </c>
      <c r="F4206" t="s">
        <v>38180</v>
      </c>
      <c r="G4206" t="s">
        <v>38316</v>
      </c>
    </row>
    <row r="4207" spans="1:7" ht="15" customHeight="1">
      <c r="A4207" t="s">
        <v>20917</v>
      </c>
      <c r="B4207" t="s">
        <v>7913</v>
      </c>
      <c r="C4207" t="s">
        <v>20918</v>
      </c>
      <c r="D4207" t="s">
        <v>20920</v>
      </c>
      <c r="E4207" t="s">
        <v>20916</v>
      </c>
      <c r="F4207" t="s">
        <v>38180</v>
      </c>
      <c r="G4207" t="s">
        <v>38316</v>
      </c>
    </row>
    <row r="4208" spans="1:7" ht="15" customHeight="1">
      <c r="A4208" t="s">
        <v>3995</v>
      </c>
      <c r="B4208" t="s">
        <v>4004</v>
      </c>
      <c r="C4208" t="s">
        <v>296</v>
      </c>
      <c r="D4208" t="s">
        <v>4006</v>
      </c>
      <c r="E4208" t="s">
        <v>37601</v>
      </c>
      <c r="F4208" t="s">
        <v>38289</v>
      </c>
      <c r="G4208" t="s">
        <v>38312</v>
      </c>
    </row>
    <row r="4209" spans="1:7" ht="15" customHeight="1">
      <c r="A4209" t="s">
        <v>2940</v>
      </c>
      <c r="B4209" t="s">
        <v>6240</v>
      </c>
      <c r="C4209" t="s">
        <v>296</v>
      </c>
      <c r="D4209" t="s">
        <v>6242</v>
      </c>
      <c r="E4209" t="s">
        <v>37473</v>
      </c>
      <c r="F4209" t="s">
        <v>38289</v>
      </c>
      <c r="G4209" t="s">
        <v>38312</v>
      </c>
    </row>
    <row r="4210" spans="1:7" ht="15" customHeight="1">
      <c r="A4210" t="s">
        <v>6175</v>
      </c>
      <c r="B4210" t="s">
        <v>6176</v>
      </c>
      <c r="C4210" t="s">
        <v>296</v>
      </c>
      <c r="D4210" t="s">
        <v>6178</v>
      </c>
      <c r="E4210" t="s">
        <v>20462</v>
      </c>
      <c r="F4210" t="s">
        <v>38289</v>
      </c>
      <c r="G4210" t="s">
        <v>38312</v>
      </c>
    </row>
    <row r="4211" spans="1:7" ht="15" customHeight="1">
      <c r="A4211" t="s">
        <v>4551</v>
      </c>
      <c r="B4211" t="s">
        <v>5969</v>
      </c>
      <c r="C4211" t="s">
        <v>296</v>
      </c>
      <c r="D4211" t="s">
        <v>5971</v>
      </c>
      <c r="F4211" t="s">
        <v>38289</v>
      </c>
      <c r="G4211" t="s">
        <v>38312</v>
      </c>
    </row>
    <row r="4212" spans="1:7" ht="15" customHeight="1">
      <c r="A4212" t="s">
        <v>5966</v>
      </c>
      <c r="B4212" t="s">
        <v>5967</v>
      </c>
      <c r="C4212" t="s">
        <v>296</v>
      </c>
      <c r="D4212" t="s">
        <v>5968</v>
      </c>
      <c r="E4212" t="s">
        <v>37352</v>
      </c>
      <c r="F4212" t="s">
        <v>38289</v>
      </c>
      <c r="G4212" t="s">
        <v>38312</v>
      </c>
    </row>
    <row r="4213" spans="1:7" ht="15" customHeight="1">
      <c r="A4213" t="s">
        <v>4774</v>
      </c>
      <c r="B4213" t="s">
        <v>3779</v>
      </c>
      <c r="C4213" t="s">
        <v>296</v>
      </c>
      <c r="D4213" t="s">
        <v>6319</v>
      </c>
      <c r="E4213" t="s">
        <v>37396</v>
      </c>
      <c r="F4213" t="s">
        <v>38289</v>
      </c>
      <c r="G4213" t="s">
        <v>38312</v>
      </c>
    </row>
    <row r="4214" spans="1:7" ht="15" customHeight="1">
      <c r="A4214" t="s">
        <v>4493</v>
      </c>
      <c r="B4214" t="s">
        <v>4494</v>
      </c>
      <c r="C4214" t="s">
        <v>296</v>
      </c>
      <c r="D4214" t="s">
        <v>4496</v>
      </c>
      <c r="E4214" t="s">
        <v>4492</v>
      </c>
      <c r="F4214" t="s">
        <v>38289</v>
      </c>
      <c r="G4214" t="s">
        <v>38312</v>
      </c>
    </row>
    <row r="4215" spans="1:7" ht="15" customHeight="1">
      <c r="A4215" t="s">
        <v>5178</v>
      </c>
      <c r="B4215" t="s">
        <v>5179</v>
      </c>
      <c r="C4215" t="s">
        <v>296</v>
      </c>
      <c r="D4215" t="s">
        <v>5181</v>
      </c>
      <c r="E4215" t="s">
        <v>5177</v>
      </c>
      <c r="F4215" t="s">
        <v>38289</v>
      </c>
      <c r="G4215" t="s">
        <v>38312</v>
      </c>
    </row>
    <row r="4216" spans="1:7" ht="15" customHeight="1">
      <c r="A4216" t="s">
        <v>9187</v>
      </c>
      <c r="B4216" t="s">
        <v>20500</v>
      </c>
      <c r="C4216" t="s">
        <v>20501</v>
      </c>
      <c r="D4216" t="s">
        <v>20502</v>
      </c>
      <c r="E4216" t="s">
        <v>20499</v>
      </c>
      <c r="F4216" t="s">
        <v>38180</v>
      </c>
      <c r="G4216" t="s">
        <v>38316</v>
      </c>
    </row>
    <row r="4217" spans="1:7" ht="15" customHeight="1">
      <c r="A4217" t="s">
        <v>20863</v>
      </c>
      <c r="B4217" t="s">
        <v>2829</v>
      </c>
      <c r="C4217" t="s">
        <v>20501</v>
      </c>
      <c r="D4217" t="s">
        <v>20865</v>
      </c>
      <c r="E4217" t="s">
        <v>20862</v>
      </c>
      <c r="F4217" t="s">
        <v>38180</v>
      </c>
      <c r="G4217" t="s">
        <v>38316</v>
      </c>
    </row>
    <row r="4218" spans="1:7" ht="15" customHeight="1">
      <c r="A4218" t="s">
        <v>13655</v>
      </c>
      <c r="B4218" t="s">
        <v>20600</v>
      </c>
      <c r="C4218" t="s">
        <v>20501</v>
      </c>
      <c r="D4218" t="s">
        <v>20601</v>
      </c>
      <c r="E4218" t="s">
        <v>20599</v>
      </c>
      <c r="F4218" t="s">
        <v>38180</v>
      </c>
      <c r="G4218" t="s">
        <v>38316</v>
      </c>
    </row>
    <row r="4219" spans="1:7" ht="15" customHeight="1">
      <c r="A4219" t="s">
        <v>13362</v>
      </c>
      <c r="B4219" t="s">
        <v>21409</v>
      </c>
      <c r="C4219" t="s">
        <v>20501</v>
      </c>
      <c r="D4219" t="s">
        <v>21410</v>
      </c>
      <c r="E4219" t="s">
        <v>21408</v>
      </c>
      <c r="F4219" t="s">
        <v>38180</v>
      </c>
      <c r="G4219" t="s">
        <v>38316</v>
      </c>
    </row>
    <row r="4220" spans="1:7" ht="15" customHeight="1">
      <c r="A4220" t="s">
        <v>20658</v>
      </c>
      <c r="B4220" t="s">
        <v>20659</v>
      </c>
      <c r="C4220" t="s">
        <v>20501</v>
      </c>
      <c r="D4220" t="s">
        <v>20660</v>
      </c>
      <c r="E4220" t="s">
        <v>20657</v>
      </c>
      <c r="F4220" t="s">
        <v>38180</v>
      </c>
      <c r="G4220" t="s">
        <v>38316</v>
      </c>
    </row>
    <row r="4221" spans="1:7" ht="15" customHeight="1">
      <c r="A4221" t="s">
        <v>21868</v>
      </c>
      <c r="B4221" t="s">
        <v>21869</v>
      </c>
      <c r="C4221" t="s">
        <v>20501</v>
      </c>
      <c r="D4221" t="s">
        <v>21870</v>
      </c>
      <c r="E4221" t="s">
        <v>21867</v>
      </c>
      <c r="F4221" t="s">
        <v>38180</v>
      </c>
      <c r="G4221" t="s">
        <v>38309</v>
      </c>
    </row>
    <row r="4222" spans="1:7" ht="15" customHeight="1">
      <c r="A4222" t="s">
        <v>5897</v>
      </c>
      <c r="B4222" t="s">
        <v>20768</v>
      </c>
      <c r="C4222" t="s">
        <v>20769</v>
      </c>
      <c r="D4222" t="s">
        <v>20770</v>
      </c>
      <c r="E4222" t="s">
        <v>20767</v>
      </c>
      <c r="F4222" t="s">
        <v>38180</v>
      </c>
      <c r="G4222" t="s">
        <v>38316</v>
      </c>
    </row>
    <row r="4223" spans="1:7" ht="15" customHeight="1">
      <c r="A4223" t="s">
        <v>8477</v>
      </c>
      <c r="B4223" t="s">
        <v>21026</v>
      </c>
      <c r="C4223" t="s">
        <v>21027</v>
      </c>
      <c r="D4223" t="s">
        <v>21028</v>
      </c>
      <c r="E4223" t="s">
        <v>21025</v>
      </c>
      <c r="F4223" t="s">
        <v>38180</v>
      </c>
      <c r="G4223" t="s">
        <v>38316</v>
      </c>
    </row>
    <row r="4224" spans="1:7" ht="15" customHeight="1">
      <c r="A4224" t="s">
        <v>3155</v>
      </c>
      <c r="B4224" t="s">
        <v>21781</v>
      </c>
      <c r="C4224" t="s">
        <v>164</v>
      </c>
      <c r="D4224" t="s">
        <v>21782</v>
      </c>
      <c r="E4224" t="s">
        <v>21780</v>
      </c>
      <c r="F4224" t="s">
        <v>38180</v>
      </c>
      <c r="G4224" t="s">
        <v>38309</v>
      </c>
    </row>
    <row r="4225" spans="1:7" ht="15" customHeight="1">
      <c r="A4225" t="s">
        <v>2297</v>
      </c>
      <c r="B4225" t="s">
        <v>3495</v>
      </c>
      <c r="C4225" t="s">
        <v>164</v>
      </c>
      <c r="D4225" t="s">
        <v>18499</v>
      </c>
      <c r="E4225" t="s">
        <v>37592</v>
      </c>
      <c r="F4225" t="s">
        <v>38391</v>
      </c>
      <c r="G4225" t="s">
        <v>38306</v>
      </c>
    </row>
    <row r="4226" spans="1:7" ht="15" customHeight="1">
      <c r="A4226" t="s">
        <v>21717</v>
      </c>
      <c r="B4226" t="s">
        <v>4617</v>
      </c>
      <c r="C4226" t="s">
        <v>164</v>
      </c>
      <c r="D4226" t="s">
        <v>21718</v>
      </c>
      <c r="E4226" t="s">
        <v>21716</v>
      </c>
      <c r="F4226" t="s">
        <v>38180</v>
      </c>
      <c r="G4226" t="s">
        <v>38309</v>
      </c>
    </row>
    <row r="4227" spans="1:7" ht="15" customHeight="1">
      <c r="A4227" t="s">
        <v>21921</v>
      </c>
      <c r="B4227" t="s">
        <v>21922</v>
      </c>
      <c r="C4227" t="s">
        <v>164</v>
      </c>
      <c r="E4227" t="s">
        <v>21920</v>
      </c>
      <c r="F4227" t="s">
        <v>38274</v>
      </c>
      <c r="G4227" t="s">
        <v>38309</v>
      </c>
    </row>
    <row r="4228" spans="1:7" ht="15" customHeight="1">
      <c r="A4228" t="s">
        <v>4632</v>
      </c>
      <c r="B4228" t="s">
        <v>4633</v>
      </c>
      <c r="C4228" t="s">
        <v>244</v>
      </c>
      <c r="D4228" t="s">
        <v>4635</v>
      </c>
      <c r="E4228" t="s">
        <v>4631</v>
      </c>
      <c r="F4228" t="s">
        <v>38290</v>
      </c>
      <c r="G4228" t="s">
        <v>38312</v>
      </c>
    </row>
    <row r="4229" spans="1:7" ht="15" customHeight="1">
      <c r="A4229" t="s">
        <v>4114</v>
      </c>
      <c r="B4229" t="s">
        <v>4123</v>
      </c>
      <c r="C4229" t="s">
        <v>244</v>
      </c>
      <c r="D4229" t="s">
        <v>4124</v>
      </c>
      <c r="E4229" t="s">
        <v>4122</v>
      </c>
      <c r="F4229" t="s">
        <v>38290</v>
      </c>
      <c r="G4229" t="s">
        <v>38312</v>
      </c>
    </row>
    <row r="4230" spans="1:7" ht="15" customHeight="1">
      <c r="A4230" t="s">
        <v>2536</v>
      </c>
      <c r="B4230" t="s">
        <v>2537</v>
      </c>
      <c r="C4230" t="s">
        <v>244</v>
      </c>
      <c r="D4230" t="s">
        <v>2539</v>
      </c>
      <c r="E4230" t="s">
        <v>2535</v>
      </c>
      <c r="F4230" t="s">
        <v>38290</v>
      </c>
      <c r="G4230" t="s">
        <v>38312</v>
      </c>
    </row>
    <row r="4231" spans="1:7" ht="15" customHeight="1">
      <c r="A4231" t="s">
        <v>3278</v>
      </c>
      <c r="B4231" t="s">
        <v>5988</v>
      </c>
      <c r="C4231" t="s">
        <v>244</v>
      </c>
      <c r="D4231" t="s">
        <v>5990</v>
      </c>
      <c r="E4231" t="s">
        <v>37406</v>
      </c>
      <c r="F4231" t="s">
        <v>38290</v>
      </c>
      <c r="G4231" t="s">
        <v>38312</v>
      </c>
    </row>
    <row r="4232" spans="1:7" ht="15" customHeight="1">
      <c r="A4232" t="s">
        <v>4523</v>
      </c>
      <c r="B4232" t="s">
        <v>4524</v>
      </c>
      <c r="C4232" t="s">
        <v>244</v>
      </c>
      <c r="D4232" t="s">
        <v>4526</v>
      </c>
      <c r="E4232" t="s">
        <v>4522</v>
      </c>
      <c r="F4232" t="s">
        <v>38290</v>
      </c>
      <c r="G4232" t="s">
        <v>38312</v>
      </c>
    </row>
    <row r="4233" spans="1:7" ht="15" customHeight="1">
      <c r="A4233" t="s">
        <v>5004</v>
      </c>
      <c r="B4233" t="s">
        <v>5976</v>
      </c>
      <c r="C4233" t="s">
        <v>244</v>
      </c>
      <c r="D4233" t="s">
        <v>5978</v>
      </c>
      <c r="F4233" t="s">
        <v>38290</v>
      </c>
      <c r="G4233" t="s">
        <v>38312</v>
      </c>
    </row>
    <row r="4234" spans="1:7" ht="15" customHeight="1">
      <c r="A4234" t="s">
        <v>6406</v>
      </c>
      <c r="B4234" t="s">
        <v>4198</v>
      </c>
      <c r="C4234" t="s">
        <v>244</v>
      </c>
      <c r="D4234" t="s">
        <v>6408</v>
      </c>
      <c r="E4234" t="s">
        <v>37290</v>
      </c>
      <c r="F4234" t="s">
        <v>38290</v>
      </c>
      <c r="G4234" t="s">
        <v>38312</v>
      </c>
    </row>
    <row r="4235" spans="1:7" ht="15" customHeight="1">
      <c r="A4235" t="s">
        <v>5979</v>
      </c>
      <c r="B4235" t="s">
        <v>5980</v>
      </c>
      <c r="C4235" t="s">
        <v>244</v>
      </c>
      <c r="D4235" t="s">
        <v>5981</v>
      </c>
      <c r="E4235" t="s">
        <v>37360</v>
      </c>
      <c r="F4235" t="s">
        <v>38290</v>
      </c>
      <c r="G4235" t="s">
        <v>38312</v>
      </c>
    </row>
    <row r="4236" spans="1:7" ht="15" customHeight="1">
      <c r="A4236" t="s">
        <v>5982</v>
      </c>
      <c r="B4236" t="s">
        <v>5983</v>
      </c>
      <c r="C4236" t="s">
        <v>244</v>
      </c>
      <c r="D4236" t="s">
        <v>5984</v>
      </c>
      <c r="E4236" t="s">
        <v>37299</v>
      </c>
      <c r="F4236" t="s">
        <v>38290</v>
      </c>
      <c r="G4236" t="s">
        <v>38312</v>
      </c>
    </row>
    <row r="4237" spans="1:7" ht="15" customHeight="1">
      <c r="A4237" t="s">
        <v>3299</v>
      </c>
      <c r="B4237" t="s">
        <v>5985</v>
      </c>
      <c r="C4237" t="s">
        <v>244</v>
      </c>
      <c r="D4237" t="s">
        <v>5987</v>
      </c>
      <c r="E4237" t="s">
        <v>37293</v>
      </c>
      <c r="F4237" t="s">
        <v>38290</v>
      </c>
      <c r="G4237" t="s">
        <v>38312</v>
      </c>
    </row>
    <row r="4238" spans="1:7" ht="15" customHeight="1">
      <c r="A4238" t="s">
        <v>12078</v>
      </c>
      <c r="B4238" t="s">
        <v>8667</v>
      </c>
      <c r="C4238" t="s">
        <v>20913</v>
      </c>
      <c r="D4238" t="s">
        <v>20914</v>
      </c>
      <c r="E4238" t="s">
        <v>20912</v>
      </c>
      <c r="F4238" t="s">
        <v>38180</v>
      </c>
      <c r="G4238" t="s">
        <v>38316</v>
      </c>
    </row>
    <row r="4239" spans="1:7" ht="15" customHeight="1">
      <c r="A4239" t="s">
        <v>3155</v>
      </c>
      <c r="B4239" t="s">
        <v>3779</v>
      </c>
      <c r="C4239" t="s">
        <v>202</v>
      </c>
      <c r="D4239" t="s">
        <v>6255</v>
      </c>
      <c r="F4239" t="s">
        <v>38182</v>
      </c>
      <c r="G4239" t="s">
        <v>38312</v>
      </c>
    </row>
    <row r="4240" spans="1:7" ht="15" customHeight="1">
      <c r="A4240" t="s">
        <v>4504</v>
      </c>
      <c r="B4240" t="s">
        <v>4798</v>
      </c>
      <c r="C4240" t="s">
        <v>306</v>
      </c>
      <c r="D4240" t="s">
        <v>4800</v>
      </c>
      <c r="E4240" t="s">
        <v>4797</v>
      </c>
      <c r="F4240" t="s">
        <v>38292</v>
      </c>
      <c r="G4240" t="s">
        <v>38312</v>
      </c>
    </row>
    <row r="4241" spans="1:7" ht="15" customHeight="1">
      <c r="A4241" t="s">
        <v>4997</v>
      </c>
      <c r="B4241" t="s">
        <v>5001</v>
      </c>
      <c r="C4241" t="s">
        <v>306</v>
      </c>
      <c r="D4241" t="s">
        <v>5002</v>
      </c>
      <c r="E4241" t="s">
        <v>5000</v>
      </c>
      <c r="F4241" t="s">
        <v>38292</v>
      </c>
      <c r="G4241" t="s">
        <v>38312</v>
      </c>
    </row>
    <row r="4242" spans="1:7" ht="15" customHeight="1">
      <c r="A4242" t="s">
        <v>3171</v>
      </c>
      <c r="B4242" t="s">
        <v>3172</v>
      </c>
      <c r="C4242" t="s">
        <v>306</v>
      </c>
      <c r="D4242" t="s">
        <v>3174</v>
      </c>
      <c r="E4242" t="s">
        <v>3170</v>
      </c>
      <c r="F4242" t="s">
        <v>38392</v>
      </c>
      <c r="G4242" t="s">
        <v>38312</v>
      </c>
    </row>
    <row r="4243" spans="1:7" ht="15" customHeight="1">
      <c r="A4243" t="s">
        <v>2611</v>
      </c>
      <c r="B4243" t="s">
        <v>2612</v>
      </c>
      <c r="C4243" t="s">
        <v>306</v>
      </c>
      <c r="D4243" t="s">
        <v>2614</v>
      </c>
      <c r="E4243" t="s">
        <v>2610</v>
      </c>
      <c r="F4243" t="s">
        <v>38393</v>
      </c>
      <c r="G4243" t="s">
        <v>38312</v>
      </c>
    </row>
    <row r="4244" spans="1:7" ht="15" customHeight="1">
      <c r="A4244" t="s">
        <v>2311</v>
      </c>
      <c r="B4244" t="s">
        <v>2312</v>
      </c>
      <c r="C4244" t="s">
        <v>306</v>
      </c>
      <c r="D4244" t="s">
        <v>2314</v>
      </c>
      <c r="E4244" t="s">
        <v>37591</v>
      </c>
      <c r="F4244" t="s">
        <v>38292</v>
      </c>
      <c r="G4244" t="s">
        <v>38312</v>
      </c>
    </row>
    <row r="4245" spans="1:7" ht="15" customHeight="1">
      <c r="A4245" t="s">
        <v>8617</v>
      </c>
      <c r="B4245" t="s">
        <v>20100</v>
      </c>
      <c r="C4245" t="s">
        <v>104</v>
      </c>
      <c r="D4245" t="s">
        <v>20102</v>
      </c>
      <c r="F4245" t="s">
        <v>38294</v>
      </c>
      <c r="G4245" t="s">
        <v>38306</v>
      </c>
    </row>
    <row r="4246" spans="1:7" ht="15" customHeight="1">
      <c r="A4246" t="s">
        <v>7441</v>
      </c>
      <c r="B4246" t="s">
        <v>19907</v>
      </c>
      <c r="C4246" t="s">
        <v>104</v>
      </c>
      <c r="D4246" t="s">
        <v>19908</v>
      </c>
      <c r="F4246" t="s">
        <v>38294</v>
      </c>
      <c r="G4246" t="s">
        <v>38306</v>
      </c>
    </row>
    <row r="4247" spans="1:7" ht="15" customHeight="1">
      <c r="A4247" t="s">
        <v>5389</v>
      </c>
      <c r="B4247" t="s">
        <v>19885</v>
      </c>
      <c r="C4247" t="s">
        <v>104</v>
      </c>
      <c r="D4247" t="s">
        <v>19886</v>
      </c>
      <c r="F4247" t="s">
        <v>38294</v>
      </c>
      <c r="G4247" t="s">
        <v>38306</v>
      </c>
    </row>
    <row r="4248" spans="1:7" ht="15" customHeight="1">
      <c r="A4248" t="s">
        <v>19961</v>
      </c>
      <c r="B4248" t="s">
        <v>19962</v>
      </c>
      <c r="C4248" t="s">
        <v>104</v>
      </c>
      <c r="D4248" t="s">
        <v>19964</v>
      </c>
      <c r="F4248" t="s">
        <v>38294</v>
      </c>
      <c r="G4248" t="s">
        <v>38306</v>
      </c>
    </row>
    <row r="4249" spans="1:7" ht="15" customHeight="1">
      <c r="A4249" t="s">
        <v>3517</v>
      </c>
      <c r="B4249" t="s">
        <v>4982</v>
      </c>
      <c r="C4249" t="s">
        <v>104</v>
      </c>
      <c r="D4249" t="s">
        <v>18955</v>
      </c>
      <c r="F4249" t="s">
        <v>38294</v>
      </c>
      <c r="G4249" t="s">
        <v>38306</v>
      </c>
    </row>
    <row r="4250" spans="1:7" ht="15" customHeight="1">
      <c r="A4250" t="s">
        <v>8542</v>
      </c>
      <c r="B4250" t="s">
        <v>4982</v>
      </c>
      <c r="C4250" t="s">
        <v>104</v>
      </c>
      <c r="D4250" t="s">
        <v>20106</v>
      </c>
      <c r="F4250" t="s">
        <v>38294</v>
      </c>
      <c r="G4250" t="s">
        <v>38306</v>
      </c>
    </row>
    <row r="4251" spans="1:7" ht="15" customHeight="1">
      <c r="A4251" t="s">
        <v>19890</v>
      </c>
      <c r="B4251" t="s">
        <v>19891</v>
      </c>
      <c r="C4251" t="s">
        <v>104</v>
      </c>
      <c r="D4251" t="s">
        <v>19892</v>
      </c>
      <c r="F4251" t="s">
        <v>38294</v>
      </c>
      <c r="G4251" t="s">
        <v>38306</v>
      </c>
    </row>
    <row r="4252" spans="1:7" ht="15" customHeight="1">
      <c r="A4252" t="s">
        <v>3778</v>
      </c>
      <c r="B4252" t="s">
        <v>19048</v>
      </c>
      <c r="C4252" t="s">
        <v>104</v>
      </c>
      <c r="D4252" t="s">
        <v>19050</v>
      </c>
      <c r="F4252" t="s">
        <v>38294</v>
      </c>
      <c r="G4252" t="s">
        <v>38306</v>
      </c>
    </row>
    <row r="4253" spans="1:7" ht="15" customHeight="1">
      <c r="A4253" t="s">
        <v>19924</v>
      </c>
      <c r="B4253" t="s">
        <v>19925</v>
      </c>
      <c r="C4253" t="s">
        <v>104</v>
      </c>
      <c r="D4253" t="s">
        <v>19926</v>
      </c>
      <c r="F4253" t="s">
        <v>38294</v>
      </c>
      <c r="G4253" t="s">
        <v>38306</v>
      </c>
    </row>
    <row r="4254" spans="1:7" ht="15" customHeight="1">
      <c r="A4254" t="s">
        <v>18421</v>
      </c>
      <c r="B4254" t="s">
        <v>18422</v>
      </c>
      <c r="C4254" t="s">
        <v>104</v>
      </c>
      <c r="D4254" t="s">
        <v>18423</v>
      </c>
      <c r="E4254" t="s">
        <v>18420</v>
      </c>
      <c r="F4254" t="s">
        <v>38294</v>
      </c>
      <c r="G4254" t="s">
        <v>38306</v>
      </c>
    </row>
    <row r="4255" spans="1:7" ht="15" customHeight="1">
      <c r="A4255" t="s">
        <v>15525</v>
      </c>
      <c r="B4255" t="s">
        <v>18485</v>
      </c>
      <c r="C4255" t="s">
        <v>104</v>
      </c>
      <c r="D4255" t="s">
        <v>18489</v>
      </c>
      <c r="E4255" t="s">
        <v>18484</v>
      </c>
      <c r="F4255" t="s">
        <v>38294</v>
      </c>
      <c r="G4255" t="s">
        <v>38306</v>
      </c>
    </row>
    <row r="4256" spans="1:7" ht="15" customHeight="1">
      <c r="A4256" t="s">
        <v>19335</v>
      </c>
      <c r="B4256" t="s">
        <v>19336</v>
      </c>
      <c r="C4256" t="s">
        <v>104</v>
      </c>
      <c r="D4256" t="s">
        <v>19338</v>
      </c>
      <c r="F4256" t="s">
        <v>38294</v>
      </c>
      <c r="G4256" t="s">
        <v>38306</v>
      </c>
    </row>
    <row r="4257" spans="1:7" ht="15" customHeight="1">
      <c r="A4257" t="s">
        <v>2379</v>
      </c>
      <c r="B4257" t="s">
        <v>2098</v>
      </c>
      <c r="C4257" t="s">
        <v>104</v>
      </c>
      <c r="D4257" t="s">
        <v>19978</v>
      </c>
      <c r="F4257" t="s">
        <v>38294</v>
      </c>
      <c r="G4257" t="s">
        <v>38306</v>
      </c>
    </row>
    <row r="4258" spans="1:7" ht="15" customHeight="1">
      <c r="A4258" t="s">
        <v>3155</v>
      </c>
      <c r="B4258" t="s">
        <v>18919</v>
      </c>
      <c r="C4258" t="s">
        <v>104</v>
      </c>
      <c r="D4258" t="s">
        <v>18921</v>
      </c>
      <c r="E4258" t="s">
        <v>18918</v>
      </c>
      <c r="F4258" t="s">
        <v>38294</v>
      </c>
      <c r="G4258" t="s">
        <v>38306</v>
      </c>
    </row>
    <row r="4259" spans="1:7" ht="15" customHeight="1">
      <c r="A4259" t="s">
        <v>4346</v>
      </c>
      <c r="B4259" t="s">
        <v>20034</v>
      </c>
      <c r="C4259" t="s">
        <v>104</v>
      </c>
      <c r="D4259" t="s">
        <v>20035</v>
      </c>
      <c r="F4259" t="s">
        <v>38294</v>
      </c>
      <c r="G4259" t="s">
        <v>38306</v>
      </c>
    </row>
    <row r="4260" spans="1:7" ht="15" customHeight="1">
      <c r="A4260" t="s">
        <v>2805</v>
      </c>
      <c r="B4260" t="s">
        <v>19966</v>
      </c>
      <c r="C4260" t="s">
        <v>104</v>
      </c>
      <c r="D4260" t="s">
        <v>19967</v>
      </c>
      <c r="F4260" t="s">
        <v>38294</v>
      </c>
      <c r="G4260" t="s">
        <v>38306</v>
      </c>
    </row>
    <row r="4261" spans="1:7" ht="15" customHeight="1">
      <c r="A4261" t="s">
        <v>2330</v>
      </c>
      <c r="B4261" t="s">
        <v>13558</v>
      </c>
      <c r="C4261" t="s">
        <v>104</v>
      </c>
      <c r="D4261" t="s">
        <v>18507</v>
      </c>
      <c r="F4261" t="s">
        <v>38294</v>
      </c>
      <c r="G4261" t="s">
        <v>38306</v>
      </c>
    </row>
    <row r="4262" spans="1:7" ht="15" customHeight="1">
      <c r="A4262" t="s">
        <v>6095</v>
      </c>
      <c r="B4262" t="s">
        <v>19893</v>
      </c>
      <c r="C4262" t="s">
        <v>104</v>
      </c>
      <c r="D4262" t="s">
        <v>19894</v>
      </c>
      <c r="F4262" t="s">
        <v>38294</v>
      </c>
      <c r="G4262" t="s">
        <v>38306</v>
      </c>
    </row>
    <row r="4263" spans="1:7" ht="15" customHeight="1">
      <c r="A4263" t="s">
        <v>4161</v>
      </c>
      <c r="B4263" t="s">
        <v>19916</v>
      </c>
      <c r="C4263" t="s">
        <v>104</v>
      </c>
      <c r="D4263" t="s">
        <v>19918</v>
      </c>
      <c r="F4263" t="s">
        <v>38294</v>
      </c>
      <c r="G4263" t="s">
        <v>38306</v>
      </c>
    </row>
    <row r="4264" spans="1:7" ht="15" customHeight="1">
      <c r="A4264" t="s">
        <v>19911</v>
      </c>
      <c r="B4264" t="s">
        <v>19912</v>
      </c>
      <c r="C4264" t="s">
        <v>104</v>
      </c>
      <c r="D4264" t="s">
        <v>19913</v>
      </c>
      <c r="F4264" t="s">
        <v>38294</v>
      </c>
      <c r="G4264" t="s">
        <v>38306</v>
      </c>
    </row>
    <row r="4265" spans="1:7" ht="15" customHeight="1">
      <c r="A4265" t="s">
        <v>5571</v>
      </c>
      <c r="B4265" t="s">
        <v>19900</v>
      </c>
      <c r="C4265" t="s">
        <v>104</v>
      </c>
      <c r="D4265" t="s">
        <v>19901</v>
      </c>
      <c r="F4265" t="s">
        <v>38294</v>
      </c>
      <c r="G4265" t="s">
        <v>38306</v>
      </c>
    </row>
    <row r="4266" spans="1:7" ht="15" customHeight="1">
      <c r="A4266" t="s">
        <v>5617</v>
      </c>
      <c r="B4266" t="s">
        <v>19921</v>
      </c>
      <c r="C4266" t="s">
        <v>104</v>
      </c>
      <c r="D4266" t="s">
        <v>19922</v>
      </c>
      <c r="F4266" t="s">
        <v>38294</v>
      </c>
      <c r="G4266" t="s">
        <v>38306</v>
      </c>
    </row>
    <row r="4267" spans="1:7" ht="15" customHeight="1">
      <c r="A4267" t="s">
        <v>19943</v>
      </c>
      <c r="B4267" t="s">
        <v>19944</v>
      </c>
      <c r="C4267" t="s">
        <v>104</v>
      </c>
      <c r="D4267" t="s">
        <v>19946</v>
      </c>
      <c r="F4267" t="s">
        <v>38294</v>
      </c>
      <c r="G4267" t="s">
        <v>38306</v>
      </c>
    </row>
    <row r="4268" spans="1:7" ht="15" customHeight="1">
      <c r="A4268" t="s">
        <v>4177</v>
      </c>
      <c r="B4268" t="s">
        <v>16831</v>
      </c>
      <c r="C4268" t="s">
        <v>104</v>
      </c>
      <c r="D4268" t="s">
        <v>20090</v>
      </c>
      <c r="F4268" t="s">
        <v>38294</v>
      </c>
      <c r="G4268" t="s">
        <v>38306</v>
      </c>
    </row>
    <row r="4269" spans="1:7" ht="15" customHeight="1">
      <c r="A4269" t="s">
        <v>20123</v>
      </c>
      <c r="B4269" t="s">
        <v>20124</v>
      </c>
      <c r="C4269" t="s">
        <v>104</v>
      </c>
      <c r="D4269" t="s">
        <v>20126</v>
      </c>
      <c r="F4269" t="s">
        <v>38294</v>
      </c>
      <c r="G4269" t="s">
        <v>38306</v>
      </c>
    </row>
    <row r="4270" spans="1:7" ht="15" customHeight="1">
      <c r="A4270" t="s">
        <v>4129</v>
      </c>
      <c r="B4270" t="s">
        <v>17295</v>
      </c>
      <c r="C4270" t="s">
        <v>104</v>
      </c>
      <c r="D4270" t="s">
        <v>19919</v>
      </c>
      <c r="F4270" t="s">
        <v>38294</v>
      </c>
      <c r="G4270" t="s">
        <v>38306</v>
      </c>
    </row>
    <row r="4271" spans="1:7" ht="15" customHeight="1">
      <c r="A4271" t="s">
        <v>3194</v>
      </c>
      <c r="B4271" t="s">
        <v>20041</v>
      </c>
      <c r="C4271" t="s">
        <v>104</v>
      </c>
      <c r="D4271" t="s">
        <v>20043</v>
      </c>
      <c r="F4271" t="s">
        <v>38294</v>
      </c>
      <c r="G4271" t="s">
        <v>38306</v>
      </c>
    </row>
    <row r="4272" spans="1:7" ht="15" customHeight="1">
      <c r="A4272" t="s">
        <v>19909</v>
      </c>
      <c r="B4272" t="s">
        <v>4948</v>
      </c>
      <c r="C4272" t="s">
        <v>104</v>
      </c>
      <c r="D4272" t="s">
        <v>19910</v>
      </c>
      <c r="F4272" t="s">
        <v>38294</v>
      </c>
      <c r="G4272" t="s">
        <v>38306</v>
      </c>
    </row>
    <row r="4273" spans="1:7" ht="15" customHeight="1">
      <c r="A4273" t="s">
        <v>4400</v>
      </c>
      <c r="B4273" t="s">
        <v>19355</v>
      </c>
      <c r="C4273" t="s">
        <v>104</v>
      </c>
      <c r="D4273" t="s">
        <v>19357</v>
      </c>
      <c r="F4273" t="s">
        <v>38294</v>
      </c>
      <c r="G4273" t="s">
        <v>38306</v>
      </c>
    </row>
    <row r="4274" spans="1:7" ht="15" customHeight="1">
      <c r="A4274" t="s">
        <v>3896</v>
      </c>
      <c r="B4274" t="s">
        <v>19939</v>
      </c>
      <c r="C4274" t="s">
        <v>104</v>
      </c>
      <c r="D4274" t="s">
        <v>19940</v>
      </c>
      <c r="F4274" t="s">
        <v>38294</v>
      </c>
      <c r="G4274" t="s">
        <v>38306</v>
      </c>
    </row>
    <row r="4275" spans="1:7" ht="15" customHeight="1">
      <c r="A4275" t="s">
        <v>4177</v>
      </c>
      <c r="B4275" t="s">
        <v>11407</v>
      </c>
      <c r="C4275" t="s">
        <v>104</v>
      </c>
      <c r="D4275" t="s">
        <v>19915</v>
      </c>
      <c r="F4275" t="s">
        <v>38294</v>
      </c>
      <c r="G4275" t="s">
        <v>38306</v>
      </c>
    </row>
    <row r="4276" spans="1:7" ht="15" customHeight="1">
      <c r="A4276" t="s">
        <v>10716</v>
      </c>
      <c r="B4276" t="s">
        <v>19902</v>
      </c>
      <c r="C4276" t="s">
        <v>104</v>
      </c>
      <c r="D4276" t="s">
        <v>19904</v>
      </c>
      <c r="F4276" t="s">
        <v>38294</v>
      </c>
      <c r="G4276" t="s">
        <v>38306</v>
      </c>
    </row>
    <row r="4277" spans="1:7" ht="15" customHeight="1">
      <c r="A4277" t="s">
        <v>18889</v>
      </c>
      <c r="B4277" t="s">
        <v>18890</v>
      </c>
      <c r="C4277" t="s">
        <v>104</v>
      </c>
      <c r="D4277" t="s">
        <v>18891</v>
      </c>
      <c r="F4277" t="s">
        <v>38294</v>
      </c>
      <c r="G4277" t="s">
        <v>38306</v>
      </c>
    </row>
    <row r="4278" spans="1:7" ht="15" customHeight="1">
      <c r="A4278" t="s">
        <v>11406</v>
      </c>
      <c r="B4278" t="s">
        <v>19930</v>
      </c>
      <c r="C4278" t="s">
        <v>104</v>
      </c>
      <c r="D4278" t="s">
        <v>19931</v>
      </c>
      <c r="F4278" t="s">
        <v>38294</v>
      </c>
      <c r="G4278" t="s">
        <v>38306</v>
      </c>
    </row>
    <row r="4279" spans="1:7" ht="15" customHeight="1">
      <c r="A4279" t="s">
        <v>5571</v>
      </c>
      <c r="B4279" t="s">
        <v>20083</v>
      </c>
      <c r="C4279" t="s">
        <v>104</v>
      </c>
      <c r="D4279" t="s">
        <v>20085</v>
      </c>
      <c r="F4279" t="s">
        <v>38294</v>
      </c>
      <c r="G4279" t="s">
        <v>38306</v>
      </c>
    </row>
    <row r="4280" spans="1:7" ht="15" customHeight="1">
      <c r="A4280" t="s">
        <v>8577</v>
      </c>
      <c r="B4280" t="s">
        <v>19068</v>
      </c>
      <c r="C4280" t="s">
        <v>104</v>
      </c>
      <c r="D4280" t="s">
        <v>19069</v>
      </c>
      <c r="E4280" t="s">
        <v>19067</v>
      </c>
      <c r="F4280" t="s">
        <v>38294</v>
      </c>
      <c r="G4280" t="s">
        <v>38306</v>
      </c>
    </row>
    <row r="4281" spans="1:7" ht="15" customHeight="1">
      <c r="A4281" t="s">
        <v>4813</v>
      </c>
      <c r="B4281" t="s">
        <v>8748</v>
      </c>
      <c r="C4281" t="s">
        <v>104</v>
      </c>
      <c r="D4281" t="s">
        <v>38394</v>
      </c>
      <c r="E4281" t="s">
        <v>19559</v>
      </c>
      <c r="F4281" t="s">
        <v>38294</v>
      </c>
      <c r="G4281" t="s">
        <v>38306</v>
      </c>
    </row>
    <row r="4282" spans="1:7" ht="15" customHeight="1">
      <c r="A4282" t="s">
        <v>2940</v>
      </c>
      <c r="B4282" t="s">
        <v>3093</v>
      </c>
      <c r="C4282" t="s">
        <v>104</v>
      </c>
      <c r="D4282" t="s">
        <v>19965</v>
      </c>
      <c r="F4282" t="s">
        <v>38294</v>
      </c>
      <c r="G4282" t="s">
        <v>38306</v>
      </c>
    </row>
    <row r="4283" spans="1:7" ht="15" customHeight="1">
      <c r="A4283" t="s">
        <v>19887</v>
      </c>
      <c r="B4283" t="s">
        <v>19888</v>
      </c>
      <c r="C4283" t="s">
        <v>104</v>
      </c>
      <c r="D4283" t="s">
        <v>19889</v>
      </c>
      <c r="F4283" t="s">
        <v>38294</v>
      </c>
      <c r="G4283" t="s">
        <v>38306</v>
      </c>
    </row>
    <row r="4284" spans="1:7" ht="15" customHeight="1">
      <c r="A4284" t="s">
        <v>19246</v>
      </c>
      <c r="B4284" t="s">
        <v>19247</v>
      </c>
      <c r="C4284" t="s">
        <v>104</v>
      </c>
      <c r="D4284" t="s">
        <v>19248</v>
      </c>
      <c r="F4284" t="s">
        <v>38294</v>
      </c>
      <c r="G4284" t="s">
        <v>38306</v>
      </c>
    </row>
    <row r="4285" spans="1:7" ht="15" customHeight="1">
      <c r="A4285" t="s">
        <v>19162</v>
      </c>
      <c r="B4285" t="s">
        <v>19163</v>
      </c>
      <c r="C4285" t="s">
        <v>104</v>
      </c>
      <c r="D4285" t="s">
        <v>19164</v>
      </c>
      <c r="E4285" t="s">
        <v>19161</v>
      </c>
      <c r="F4285" t="s">
        <v>38294</v>
      </c>
      <c r="G4285" t="s">
        <v>38306</v>
      </c>
    </row>
    <row r="4286" spans="1:7" ht="15" customHeight="1">
      <c r="A4286" t="s">
        <v>19973</v>
      </c>
      <c r="B4286" t="s">
        <v>8667</v>
      </c>
      <c r="C4286" t="s">
        <v>104</v>
      </c>
      <c r="D4286" t="s">
        <v>19974</v>
      </c>
      <c r="F4286" t="s">
        <v>38294</v>
      </c>
      <c r="G4286" t="s">
        <v>38306</v>
      </c>
    </row>
    <row r="4287" spans="1:7" ht="15" customHeight="1">
      <c r="A4287" t="s">
        <v>19947</v>
      </c>
      <c r="B4287" t="s">
        <v>19948</v>
      </c>
      <c r="C4287" t="s">
        <v>104</v>
      </c>
      <c r="D4287" t="s">
        <v>19949</v>
      </c>
      <c r="F4287" t="s">
        <v>38294</v>
      </c>
      <c r="G4287" t="s">
        <v>38306</v>
      </c>
    </row>
    <row r="4288" spans="1:7" ht="15" customHeight="1">
      <c r="A4288" t="s">
        <v>19637</v>
      </c>
      <c r="B4288" t="s">
        <v>19638</v>
      </c>
      <c r="C4288" t="s">
        <v>104</v>
      </c>
      <c r="D4288" t="s">
        <v>19640</v>
      </c>
      <c r="E4288" t="s">
        <v>19636</v>
      </c>
      <c r="F4288" t="s">
        <v>38294</v>
      </c>
      <c r="G4288" t="s">
        <v>38306</v>
      </c>
    </row>
    <row r="4289" spans="1:7" ht="15" customHeight="1">
      <c r="A4289" t="s">
        <v>5617</v>
      </c>
      <c r="B4289" t="s">
        <v>8348</v>
      </c>
      <c r="C4289" t="s">
        <v>104</v>
      </c>
      <c r="D4289" t="s">
        <v>19923</v>
      </c>
      <c r="F4289" t="s">
        <v>38294</v>
      </c>
      <c r="G4289" t="s">
        <v>38306</v>
      </c>
    </row>
    <row r="4290" spans="1:7" ht="15" customHeight="1">
      <c r="A4290" t="s">
        <v>19878</v>
      </c>
      <c r="B4290" t="s">
        <v>19879</v>
      </c>
      <c r="C4290" t="s">
        <v>104</v>
      </c>
      <c r="D4290" t="s">
        <v>19881</v>
      </c>
      <c r="F4290" t="s">
        <v>38294</v>
      </c>
      <c r="G4290" t="s">
        <v>38306</v>
      </c>
    </row>
    <row r="4291" spans="1:7" ht="15" customHeight="1">
      <c r="A4291" t="s">
        <v>4670</v>
      </c>
      <c r="B4291" t="s">
        <v>19895</v>
      </c>
      <c r="C4291" t="s">
        <v>104</v>
      </c>
      <c r="D4291" t="s">
        <v>19896</v>
      </c>
      <c r="F4291" t="s">
        <v>38294</v>
      </c>
      <c r="G4291" t="s">
        <v>38306</v>
      </c>
    </row>
    <row r="4292" spans="1:7" ht="15" customHeight="1">
      <c r="A4292" t="s">
        <v>2515</v>
      </c>
      <c r="B4292" t="s">
        <v>2849</v>
      </c>
      <c r="C4292" t="s">
        <v>104</v>
      </c>
      <c r="D4292" t="s">
        <v>18611</v>
      </c>
      <c r="E4292" t="s">
        <v>18609</v>
      </c>
      <c r="F4292" t="s">
        <v>38294</v>
      </c>
      <c r="G4292" t="s">
        <v>38306</v>
      </c>
    </row>
    <row r="4293" spans="1:7" ht="15" customHeight="1">
      <c r="A4293" t="s">
        <v>19936</v>
      </c>
      <c r="B4293" t="s">
        <v>19937</v>
      </c>
      <c r="C4293" t="s">
        <v>104</v>
      </c>
      <c r="D4293" t="s">
        <v>19938</v>
      </c>
      <c r="F4293" t="s">
        <v>38294</v>
      </c>
      <c r="G4293" t="s">
        <v>38306</v>
      </c>
    </row>
    <row r="4294" spans="1:7" ht="15" customHeight="1">
      <c r="A4294" t="s">
        <v>2768</v>
      </c>
      <c r="B4294" t="s">
        <v>19968</v>
      </c>
      <c r="C4294" t="s">
        <v>104</v>
      </c>
      <c r="D4294" t="s">
        <v>19969</v>
      </c>
      <c r="F4294" t="s">
        <v>38294</v>
      </c>
      <c r="G4294" t="s">
        <v>38306</v>
      </c>
    </row>
    <row r="4295" spans="1:7" ht="15" customHeight="1">
      <c r="A4295" t="s">
        <v>3928</v>
      </c>
      <c r="B4295" t="s">
        <v>3058</v>
      </c>
      <c r="C4295" t="s">
        <v>104</v>
      </c>
      <c r="D4295" t="s">
        <v>19935</v>
      </c>
      <c r="F4295" t="s">
        <v>38294</v>
      </c>
      <c r="G4295" t="s">
        <v>38306</v>
      </c>
    </row>
    <row r="4296" spans="1:7" ht="15" customHeight="1">
      <c r="A4296" t="s">
        <v>4034</v>
      </c>
      <c r="B4296" t="s">
        <v>19155</v>
      </c>
      <c r="C4296" t="s">
        <v>104</v>
      </c>
      <c r="D4296" t="s">
        <v>19156</v>
      </c>
      <c r="F4296" t="s">
        <v>38294</v>
      </c>
      <c r="G4296" t="s">
        <v>38306</v>
      </c>
    </row>
    <row r="4297" spans="1:7" ht="15" customHeight="1">
      <c r="A4297" t="s">
        <v>19979</v>
      </c>
      <c r="B4297" t="s">
        <v>19980</v>
      </c>
      <c r="C4297" t="s">
        <v>104</v>
      </c>
      <c r="D4297" t="s">
        <v>19981</v>
      </c>
      <c r="F4297" t="s">
        <v>38294</v>
      </c>
      <c r="G4297" t="s">
        <v>38306</v>
      </c>
    </row>
    <row r="4298" spans="1:7" ht="15" customHeight="1">
      <c r="A4298" t="s">
        <v>19950</v>
      </c>
      <c r="B4298" t="s">
        <v>16323</v>
      </c>
      <c r="C4298" t="s">
        <v>104</v>
      </c>
      <c r="D4298" t="s">
        <v>19951</v>
      </c>
      <c r="F4298" t="s">
        <v>38294</v>
      </c>
      <c r="G4298" t="s">
        <v>38306</v>
      </c>
    </row>
    <row r="4299" spans="1:7" ht="15" customHeight="1">
      <c r="A4299" t="s">
        <v>2044</v>
      </c>
      <c r="B4299" t="s">
        <v>18764</v>
      </c>
      <c r="C4299" t="s">
        <v>104</v>
      </c>
      <c r="D4299" t="s">
        <v>18765</v>
      </c>
      <c r="E4299" t="s">
        <v>18763</v>
      </c>
      <c r="F4299" t="s">
        <v>38294</v>
      </c>
      <c r="G4299" t="s">
        <v>38306</v>
      </c>
    </row>
    <row r="4300" spans="1:7" ht="15" customHeight="1">
      <c r="A4300" t="s">
        <v>18585</v>
      </c>
      <c r="B4300" t="s">
        <v>6829</v>
      </c>
      <c r="C4300" t="s">
        <v>104</v>
      </c>
      <c r="D4300" t="s">
        <v>18587</v>
      </c>
      <c r="F4300" t="s">
        <v>38294</v>
      </c>
      <c r="G4300" t="s">
        <v>38306</v>
      </c>
    </row>
    <row r="4301" spans="1:7" ht="15" customHeight="1">
      <c r="A4301" t="s">
        <v>3089</v>
      </c>
      <c r="B4301" t="s">
        <v>1661</v>
      </c>
      <c r="C4301" t="s">
        <v>104</v>
      </c>
      <c r="D4301" t="s">
        <v>19960</v>
      </c>
      <c r="F4301" t="s">
        <v>38294</v>
      </c>
      <c r="G4301" t="s">
        <v>38306</v>
      </c>
    </row>
    <row r="4302" spans="1:7" ht="15" customHeight="1">
      <c r="A4302" t="s">
        <v>4670</v>
      </c>
      <c r="B4302" t="s">
        <v>19897</v>
      </c>
      <c r="C4302" t="s">
        <v>104</v>
      </c>
      <c r="D4302" t="s">
        <v>19898</v>
      </c>
      <c r="F4302" t="s">
        <v>38294</v>
      </c>
      <c r="G4302" t="s">
        <v>38306</v>
      </c>
    </row>
    <row r="4303" spans="1:7" ht="15" customHeight="1">
      <c r="A4303" t="s">
        <v>4997</v>
      </c>
      <c r="B4303" t="s">
        <v>19647</v>
      </c>
      <c r="C4303" t="s">
        <v>104</v>
      </c>
      <c r="D4303" t="s">
        <v>19649</v>
      </c>
      <c r="F4303" t="s">
        <v>38294</v>
      </c>
      <c r="G4303" t="s">
        <v>38306</v>
      </c>
    </row>
    <row r="4304" spans="1:7" ht="15" customHeight="1">
      <c r="A4304" t="s">
        <v>4647</v>
      </c>
      <c r="B4304" t="s">
        <v>14501</v>
      </c>
      <c r="C4304" t="s">
        <v>104</v>
      </c>
      <c r="D4304" t="s">
        <v>19493</v>
      </c>
      <c r="E4304" t="s">
        <v>19492</v>
      </c>
      <c r="F4304" t="s">
        <v>38294</v>
      </c>
      <c r="G4304" t="s">
        <v>38306</v>
      </c>
    </row>
    <row r="4305" spans="1:7" ht="15" customHeight="1">
      <c r="A4305" t="s">
        <v>4346</v>
      </c>
      <c r="B4305" t="s">
        <v>20036</v>
      </c>
      <c r="C4305" t="s">
        <v>104</v>
      </c>
      <c r="D4305" t="s">
        <v>20037</v>
      </c>
      <c r="F4305" t="s">
        <v>38294</v>
      </c>
      <c r="G4305" t="s">
        <v>38306</v>
      </c>
    </row>
    <row r="4306" spans="1:7" ht="15" customHeight="1">
      <c r="A4306" t="s">
        <v>19982</v>
      </c>
      <c r="B4306" t="s">
        <v>19983</v>
      </c>
      <c r="C4306" t="s">
        <v>104</v>
      </c>
      <c r="D4306" t="s">
        <v>19984</v>
      </c>
      <c r="F4306" t="s">
        <v>38294</v>
      </c>
      <c r="G4306" t="s">
        <v>38306</v>
      </c>
    </row>
    <row r="4307" spans="1:7" ht="15" customHeight="1">
      <c r="A4307" t="s">
        <v>4386</v>
      </c>
      <c r="B4307" t="s">
        <v>19905</v>
      </c>
      <c r="C4307" t="s">
        <v>104</v>
      </c>
      <c r="D4307" t="s">
        <v>19906</v>
      </c>
      <c r="F4307" t="s">
        <v>38294</v>
      </c>
      <c r="G4307" t="s">
        <v>38306</v>
      </c>
    </row>
    <row r="4308" spans="1:7" ht="15" customHeight="1">
      <c r="A4308" t="s">
        <v>3634</v>
      </c>
      <c r="B4308" t="s">
        <v>5996</v>
      </c>
      <c r="C4308" t="s">
        <v>104</v>
      </c>
      <c r="D4308" t="s">
        <v>18993</v>
      </c>
      <c r="E4308" t="s">
        <v>18991</v>
      </c>
      <c r="F4308" t="s">
        <v>38294</v>
      </c>
      <c r="G4308" t="s">
        <v>38306</v>
      </c>
    </row>
    <row r="4309" spans="1:7" ht="15" customHeight="1">
      <c r="A4309" t="s">
        <v>13900</v>
      </c>
      <c r="B4309" t="s">
        <v>18605</v>
      </c>
      <c r="C4309" t="s">
        <v>104</v>
      </c>
      <c r="D4309" t="s">
        <v>18606</v>
      </c>
      <c r="E4309" t="s">
        <v>18604</v>
      </c>
      <c r="F4309" t="s">
        <v>38294</v>
      </c>
      <c r="G4309" t="s">
        <v>38306</v>
      </c>
    </row>
    <row r="4310" spans="1:7" ht="15" customHeight="1">
      <c r="A4310" t="s">
        <v>9876</v>
      </c>
      <c r="B4310" t="s">
        <v>19882</v>
      </c>
      <c r="C4310" t="s">
        <v>104</v>
      </c>
      <c r="D4310" t="s">
        <v>19884</v>
      </c>
      <c r="F4310" t="s">
        <v>38294</v>
      </c>
      <c r="G4310" t="s">
        <v>38306</v>
      </c>
    </row>
    <row r="4311" spans="1:7" ht="15" customHeight="1">
      <c r="A4311" t="s">
        <v>2515</v>
      </c>
      <c r="B4311" t="s">
        <v>19970</v>
      </c>
      <c r="C4311" t="s">
        <v>104</v>
      </c>
      <c r="D4311" t="s">
        <v>19972</v>
      </c>
      <c r="F4311" t="s">
        <v>38294</v>
      </c>
      <c r="G4311" t="s">
        <v>38306</v>
      </c>
    </row>
    <row r="4312" spans="1:7" ht="15" customHeight="1">
      <c r="A4312" t="s">
        <v>19567</v>
      </c>
      <c r="B4312" t="s">
        <v>14161</v>
      </c>
      <c r="C4312" t="s">
        <v>104</v>
      </c>
      <c r="D4312" t="s">
        <v>19568</v>
      </c>
      <c r="E4312" t="s">
        <v>19566</v>
      </c>
      <c r="F4312" t="s">
        <v>38294</v>
      </c>
      <c r="G4312" t="s">
        <v>38306</v>
      </c>
    </row>
    <row r="4313" spans="1:7" ht="15" customHeight="1">
      <c r="A4313" t="s">
        <v>5231</v>
      </c>
      <c r="B4313" t="s">
        <v>3779</v>
      </c>
      <c r="C4313" t="s">
        <v>104</v>
      </c>
      <c r="D4313" t="s">
        <v>19877</v>
      </c>
      <c r="F4313" t="s">
        <v>38294</v>
      </c>
      <c r="G4313" t="s">
        <v>38306</v>
      </c>
    </row>
    <row r="4314" spans="1:7" ht="15" customHeight="1">
      <c r="A4314" t="s">
        <v>3990</v>
      </c>
      <c r="B4314" t="s">
        <v>19927</v>
      </c>
      <c r="C4314" t="s">
        <v>104</v>
      </c>
      <c r="D4314" t="s">
        <v>19929</v>
      </c>
      <c r="F4314" t="s">
        <v>38294</v>
      </c>
      <c r="G4314" t="s">
        <v>38306</v>
      </c>
    </row>
    <row r="4315" spans="1:7" ht="15" customHeight="1">
      <c r="A4315" t="s">
        <v>3760</v>
      </c>
      <c r="B4315" t="s">
        <v>20103</v>
      </c>
      <c r="C4315" t="s">
        <v>104</v>
      </c>
      <c r="D4315" t="s">
        <v>20104</v>
      </c>
      <c r="F4315" t="s">
        <v>38294</v>
      </c>
      <c r="G4315" t="s">
        <v>38306</v>
      </c>
    </row>
    <row r="4316" spans="1:7" ht="15" customHeight="1">
      <c r="A4316" t="s">
        <v>7877</v>
      </c>
      <c r="B4316" t="s">
        <v>2208</v>
      </c>
      <c r="C4316" t="s">
        <v>104</v>
      </c>
      <c r="D4316" t="s">
        <v>18556</v>
      </c>
      <c r="E4316" t="s">
        <v>18555</v>
      </c>
      <c r="F4316" t="s">
        <v>38294</v>
      </c>
      <c r="G4316" t="s">
        <v>38306</v>
      </c>
    </row>
    <row r="4317" spans="1:7" ht="15" customHeight="1">
      <c r="A4317" t="s">
        <v>20044</v>
      </c>
      <c r="B4317" t="s">
        <v>2459</v>
      </c>
      <c r="C4317" t="s">
        <v>104</v>
      </c>
      <c r="D4317" t="s">
        <v>20046</v>
      </c>
      <c r="F4317" t="s">
        <v>38294</v>
      </c>
      <c r="G4317" t="s">
        <v>38306</v>
      </c>
    </row>
    <row r="4318" spans="1:7" ht="15" customHeight="1">
      <c r="A4318" t="s">
        <v>19975</v>
      </c>
      <c r="B4318" t="s">
        <v>12756</v>
      </c>
      <c r="C4318" t="s">
        <v>104</v>
      </c>
      <c r="D4318" t="s">
        <v>19976</v>
      </c>
      <c r="F4318" t="s">
        <v>38294</v>
      </c>
      <c r="G4318" t="s">
        <v>38306</v>
      </c>
    </row>
    <row r="4319" spans="1:7" ht="15" customHeight="1">
      <c r="A4319" t="s">
        <v>19952</v>
      </c>
      <c r="B4319" t="s">
        <v>19953</v>
      </c>
      <c r="C4319" t="s">
        <v>104</v>
      </c>
      <c r="D4319" t="s">
        <v>19955</v>
      </c>
      <c r="F4319" t="s">
        <v>38294</v>
      </c>
      <c r="G4319" t="s">
        <v>38306</v>
      </c>
    </row>
    <row r="4320" spans="1:7" ht="15" customHeight="1">
      <c r="A4320" t="s">
        <v>3651</v>
      </c>
      <c r="B4320" t="s">
        <v>20038</v>
      </c>
      <c r="C4320" t="s">
        <v>104</v>
      </c>
      <c r="D4320" t="s">
        <v>20040</v>
      </c>
      <c r="F4320" t="s">
        <v>38294</v>
      </c>
      <c r="G4320" t="s">
        <v>38306</v>
      </c>
    </row>
    <row r="4321" spans="1:7" ht="15" customHeight="1">
      <c r="A4321" t="s">
        <v>19394</v>
      </c>
      <c r="B4321" t="s">
        <v>19395</v>
      </c>
      <c r="C4321" t="s">
        <v>104</v>
      </c>
      <c r="D4321" t="s">
        <v>19396</v>
      </c>
      <c r="F4321" t="s">
        <v>38294</v>
      </c>
      <c r="G4321" t="s">
        <v>38306</v>
      </c>
    </row>
    <row r="4322" spans="1:7" ht="15" customHeight="1">
      <c r="A4322" t="s">
        <v>19985</v>
      </c>
      <c r="B4322" t="s">
        <v>19986</v>
      </c>
      <c r="C4322" t="s">
        <v>104</v>
      </c>
      <c r="D4322" t="s">
        <v>19987</v>
      </c>
      <c r="F4322" t="s">
        <v>38294</v>
      </c>
      <c r="G4322" t="s">
        <v>38306</v>
      </c>
    </row>
    <row r="4323" spans="1:7" ht="15" customHeight="1">
      <c r="A4323" t="s">
        <v>5464</v>
      </c>
      <c r="B4323" t="s">
        <v>19941</v>
      </c>
      <c r="C4323" t="s">
        <v>104</v>
      </c>
      <c r="D4323" t="s">
        <v>19942</v>
      </c>
      <c r="F4323" t="s">
        <v>38294</v>
      </c>
      <c r="G4323" t="s">
        <v>38306</v>
      </c>
    </row>
    <row r="4324" spans="1:7" ht="15" customHeight="1">
      <c r="A4324" t="s">
        <v>4670</v>
      </c>
      <c r="B4324" t="s">
        <v>3356</v>
      </c>
      <c r="C4324" t="s">
        <v>104</v>
      </c>
      <c r="D4324" t="s">
        <v>19899</v>
      </c>
      <c r="F4324" t="s">
        <v>38294</v>
      </c>
      <c r="G4324" t="s">
        <v>38306</v>
      </c>
    </row>
    <row r="4325" spans="1:7" ht="15" customHeight="1">
      <c r="A4325" t="s">
        <v>3939</v>
      </c>
      <c r="B4325" t="s">
        <v>19932</v>
      </c>
      <c r="C4325" t="s">
        <v>104</v>
      </c>
      <c r="D4325" t="s">
        <v>19934</v>
      </c>
      <c r="F4325" t="s">
        <v>38294</v>
      </c>
      <c r="G4325" t="s">
        <v>38306</v>
      </c>
    </row>
    <row r="4326" spans="1:7" ht="15" customHeight="1">
      <c r="A4326" t="s">
        <v>2690</v>
      </c>
      <c r="B4326" t="s">
        <v>4557</v>
      </c>
      <c r="C4326" t="s">
        <v>104</v>
      </c>
      <c r="D4326" t="s">
        <v>20048</v>
      </c>
      <c r="F4326" t="s">
        <v>38294</v>
      </c>
      <c r="G4326" t="s">
        <v>38306</v>
      </c>
    </row>
    <row r="4327" spans="1:7" ht="15" customHeight="1">
      <c r="A4327" t="s">
        <v>2175</v>
      </c>
      <c r="B4327" t="s">
        <v>20119</v>
      </c>
      <c r="C4327" t="s">
        <v>104</v>
      </c>
      <c r="D4327" t="s">
        <v>20121</v>
      </c>
      <c r="F4327" t="s">
        <v>38294</v>
      </c>
      <c r="G4327" t="s">
        <v>38306</v>
      </c>
    </row>
    <row r="4328" spans="1:7" ht="15" customHeight="1">
      <c r="A4328" t="s">
        <v>19956</v>
      </c>
      <c r="B4328" t="s">
        <v>19957</v>
      </c>
      <c r="C4328" t="s">
        <v>104</v>
      </c>
      <c r="D4328" t="s">
        <v>19959</v>
      </c>
      <c r="F4328" t="s">
        <v>38294</v>
      </c>
      <c r="G4328" t="s">
        <v>38306</v>
      </c>
    </row>
    <row r="4329" spans="1:7" ht="15" customHeight="1">
      <c r="A4329" t="s">
        <v>4129</v>
      </c>
      <c r="B4329" t="s">
        <v>9210</v>
      </c>
      <c r="C4329" t="s">
        <v>104</v>
      </c>
      <c r="D4329" t="s">
        <v>19920</v>
      </c>
      <c r="F4329" t="s">
        <v>38294</v>
      </c>
      <c r="G4329" t="s">
        <v>38306</v>
      </c>
    </row>
    <row r="4330" spans="1:7" ht="15" customHeight="1">
      <c r="A4330" t="s">
        <v>3859</v>
      </c>
      <c r="B4330" t="s">
        <v>6000</v>
      </c>
      <c r="C4330" t="s">
        <v>6001</v>
      </c>
      <c r="D4330" t="s">
        <v>6003</v>
      </c>
      <c r="E4330" t="s">
        <v>38061</v>
      </c>
      <c r="F4330" t="s">
        <v>38295</v>
      </c>
      <c r="G4330" t="s">
        <v>38312</v>
      </c>
    </row>
    <row r="4331" spans="1:7" ht="15" customHeight="1">
      <c r="A4331" t="s">
        <v>6005</v>
      </c>
      <c r="B4331" t="s">
        <v>6006</v>
      </c>
      <c r="C4331" t="s">
        <v>6001</v>
      </c>
      <c r="D4331" t="s">
        <v>6008</v>
      </c>
      <c r="E4331" t="s">
        <v>38079</v>
      </c>
      <c r="F4331" t="s">
        <v>38295</v>
      </c>
      <c r="G4331" t="s">
        <v>38312</v>
      </c>
    </row>
    <row r="4332" spans="1:7" ht="15" customHeight="1">
      <c r="A4332" t="s">
        <v>6009</v>
      </c>
      <c r="B4332" t="s">
        <v>6010</v>
      </c>
      <c r="C4332" t="s">
        <v>6001</v>
      </c>
      <c r="D4332" t="s">
        <v>6012</v>
      </c>
      <c r="E4332" t="s">
        <v>38395</v>
      </c>
      <c r="F4332" t="s">
        <v>38295</v>
      </c>
      <c r="G4332" t="s">
        <v>38312</v>
      </c>
    </row>
    <row r="4333" spans="1:7" ht="15" customHeight="1">
      <c r="A4333" t="s">
        <v>8826</v>
      </c>
      <c r="B4333" t="s">
        <v>21560</v>
      </c>
      <c r="C4333" t="s">
        <v>21561</v>
      </c>
      <c r="D4333" t="s">
        <v>21562</v>
      </c>
      <c r="E4333" t="s">
        <v>21559</v>
      </c>
      <c r="F4333" t="s">
        <v>38180</v>
      </c>
      <c r="G4333" t="s">
        <v>38309</v>
      </c>
    </row>
    <row r="4334" spans="1:7" ht="15" customHeight="1">
      <c r="A4334" t="s">
        <v>19988</v>
      </c>
      <c r="B4334" t="s">
        <v>3232</v>
      </c>
      <c r="C4334" t="s">
        <v>415</v>
      </c>
      <c r="D4334" t="s">
        <v>19989</v>
      </c>
      <c r="F4334" t="s">
        <v>38182</v>
      </c>
      <c r="G4334" t="s">
        <v>38306</v>
      </c>
    </row>
    <row r="4335" spans="1:7" ht="15" customHeight="1">
      <c r="A4335" t="s">
        <v>3538</v>
      </c>
      <c r="B4335" t="s">
        <v>5513</v>
      </c>
      <c r="C4335" t="s">
        <v>142</v>
      </c>
      <c r="D4335" t="s">
        <v>18966</v>
      </c>
      <c r="E4335" t="s">
        <v>18965</v>
      </c>
      <c r="F4335" t="s">
        <v>38296</v>
      </c>
      <c r="G4335" t="s">
        <v>38306</v>
      </c>
    </row>
    <row r="4336" spans="1:7" ht="15" customHeight="1">
      <c r="A4336" t="s">
        <v>4647</v>
      </c>
      <c r="B4336" t="s">
        <v>20086</v>
      </c>
      <c r="C4336" t="s">
        <v>142</v>
      </c>
      <c r="D4336" t="s">
        <v>20088</v>
      </c>
      <c r="E4336" t="s">
        <v>37417</v>
      </c>
      <c r="F4336" t="s">
        <v>38296</v>
      </c>
      <c r="G4336" t="s">
        <v>38306</v>
      </c>
    </row>
    <row r="4337" spans="1:7" ht="15" customHeight="1">
      <c r="A4337" t="s">
        <v>5088</v>
      </c>
      <c r="B4337" t="s">
        <v>19990</v>
      </c>
      <c r="C4337" t="s">
        <v>142</v>
      </c>
      <c r="D4337" t="s">
        <v>19992</v>
      </c>
      <c r="E4337" t="s">
        <v>37326</v>
      </c>
      <c r="F4337" t="s">
        <v>38296</v>
      </c>
      <c r="G4337" t="s">
        <v>38306</v>
      </c>
    </row>
    <row r="4338" spans="1:7" ht="15" customHeight="1">
      <c r="A4338" t="s">
        <v>4813</v>
      </c>
      <c r="B4338" t="s">
        <v>20000</v>
      </c>
      <c r="C4338" t="s">
        <v>142</v>
      </c>
      <c r="D4338" t="s">
        <v>20001</v>
      </c>
      <c r="E4338" t="s">
        <v>37388</v>
      </c>
      <c r="F4338" t="s">
        <v>38296</v>
      </c>
      <c r="G4338" t="s">
        <v>38306</v>
      </c>
    </row>
    <row r="4339" spans="1:7" ht="15" customHeight="1">
      <c r="A4339" t="s">
        <v>20003</v>
      </c>
      <c r="B4339" t="s">
        <v>20004</v>
      </c>
      <c r="C4339" t="s">
        <v>142</v>
      </c>
      <c r="D4339" t="s">
        <v>20006</v>
      </c>
      <c r="E4339" t="s">
        <v>37463</v>
      </c>
      <c r="F4339" t="s">
        <v>38296</v>
      </c>
      <c r="G4339" t="s">
        <v>38306</v>
      </c>
    </row>
    <row r="4340" spans="1:7" ht="15" customHeight="1">
      <c r="A4340" t="s">
        <v>18566</v>
      </c>
      <c r="B4340" t="s">
        <v>18567</v>
      </c>
      <c r="C4340" t="s">
        <v>142</v>
      </c>
      <c r="D4340" t="s">
        <v>18568</v>
      </c>
      <c r="E4340" t="s">
        <v>37561</v>
      </c>
      <c r="F4340" t="s">
        <v>38296</v>
      </c>
      <c r="G4340" t="s">
        <v>38306</v>
      </c>
    </row>
    <row r="4341" spans="1:7" ht="15" customHeight="1">
      <c r="A4341" t="s">
        <v>19993</v>
      </c>
      <c r="B4341" t="s">
        <v>19994</v>
      </c>
      <c r="C4341" t="s">
        <v>142</v>
      </c>
      <c r="D4341" t="s">
        <v>19996</v>
      </c>
      <c r="E4341" t="s">
        <v>37373</v>
      </c>
      <c r="F4341" t="s">
        <v>38296</v>
      </c>
      <c r="G4341" t="s">
        <v>38306</v>
      </c>
    </row>
    <row r="4342" spans="1:7" ht="15" customHeight="1">
      <c r="A4342" t="s">
        <v>8560</v>
      </c>
      <c r="B4342" t="s">
        <v>11532</v>
      </c>
      <c r="C4342" t="s">
        <v>142</v>
      </c>
      <c r="D4342" t="s">
        <v>18990</v>
      </c>
      <c r="E4342" t="s">
        <v>18989</v>
      </c>
      <c r="F4342" t="s">
        <v>38296</v>
      </c>
      <c r="G4342" t="s">
        <v>38306</v>
      </c>
    </row>
    <row r="4343" spans="1:7" ht="15" customHeight="1">
      <c r="A4343" t="s">
        <v>2739</v>
      </c>
      <c r="B4343" t="s">
        <v>20007</v>
      </c>
      <c r="C4343" t="s">
        <v>142</v>
      </c>
      <c r="D4343" t="s">
        <v>20008</v>
      </c>
      <c r="E4343" t="s">
        <v>37522</v>
      </c>
      <c r="F4343" t="s">
        <v>38296</v>
      </c>
      <c r="G4343" t="s">
        <v>38306</v>
      </c>
    </row>
    <row r="4344" spans="1:7" ht="15" customHeight="1">
      <c r="A4344" t="s">
        <v>2354</v>
      </c>
      <c r="B4344" t="s">
        <v>6179</v>
      </c>
      <c r="C4344" t="s">
        <v>142</v>
      </c>
      <c r="D4344" t="s">
        <v>6181</v>
      </c>
      <c r="E4344" t="s">
        <v>37585</v>
      </c>
      <c r="F4344" t="s">
        <v>38185</v>
      </c>
      <c r="G4344" t="s">
        <v>38312</v>
      </c>
    </row>
    <row r="4345" spans="1:7" ht="15" customHeight="1">
      <c r="A4345" t="s">
        <v>4647</v>
      </c>
      <c r="B4345" t="s">
        <v>20112</v>
      </c>
      <c r="C4345" t="s">
        <v>142</v>
      </c>
      <c r="D4345" t="s">
        <v>20114</v>
      </c>
      <c r="E4345" t="s">
        <v>37428</v>
      </c>
      <c r="F4345" t="s">
        <v>38296</v>
      </c>
      <c r="G4345" t="s">
        <v>38306</v>
      </c>
    </row>
    <row r="4346" spans="1:7" ht="15" customHeight="1">
      <c r="A4346" t="s">
        <v>19997</v>
      </c>
      <c r="B4346" t="s">
        <v>19998</v>
      </c>
      <c r="C4346" t="s">
        <v>142</v>
      </c>
      <c r="D4346" t="s">
        <v>19999</v>
      </c>
      <c r="E4346" t="s">
        <v>37375</v>
      </c>
      <c r="F4346" t="s">
        <v>38296</v>
      </c>
      <c r="G4346" t="s">
        <v>38306</v>
      </c>
    </row>
    <row r="4347" spans="1:7" ht="15" customHeight="1">
      <c r="A4347" t="s">
        <v>19601</v>
      </c>
      <c r="B4347" t="s">
        <v>19602</v>
      </c>
      <c r="C4347" t="s">
        <v>274</v>
      </c>
      <c r="D4347" t="s">
        <v>19604</v>
      </c>
      <c r="E4347" t="s">
        <v>19600</v>
      </c>
      <c r="F4347" t="s">
        <v>38297</v>
      </c>
      <c r="G4347" t="s">
        <v>38306</v>
      </c>
    </row>
    <row r="4348" spans="1:7" ht="15" customHeight="1">
      <c r="A4348" t="s">
        <v>5802</v>
      </c>
      <c r="B4348" t="s">
        <v>20012</v>
      </c>
      <c r="C4348" t="s">
        <v>274</v>
      </c>
      <c r="D4348" t="s">
        <v>20013</v>
      </c>
      <c r="E4348" t="s">
        <v>37467</v>
      </c>
      <c r="F4348" t="s">
        <v>38297</v>
      </c>
      <c r="G4348" t="s">
        <v>38306</v>
      </c>
    </row>
    <row r="4349" spans="1:7" ht="15" customHeight="1">
      <c r="A4349" t="s">
        <v>2044</v>
      </c>
      <c r="B4349" t="s">
        <v>3896</v>
      </c>
      <c r="C4349" t="s">
        <v>274</v>
      </c>
      <c r="D4349" t="s">
        <v>20014</v>
      </c>
      <c r="F4349" t="s">
        <v>38297</v>
      </c>
      <c r="G4349" t="s">
        <v>38306</v>
      </c>
    </row>
    <row r="4350" spans="1:7" ht="15" customHeight="1">
      <c r="A4350" t="s">
        <v>18848</v>
      </c>
      <c r="B4350" t="s">
        <v>18849</v>
      </c>
      <c r="C4350" t="s">
        <v>274</v>
      </c>
      <c r="D4350" t="s">
        <v>18851</v>
      </c>
      <c r="E4350" t="s">
        <v>18847</v>
      </c>
      <c r="F4350" t="s">
        <v>38297</v>
      </c>
      <c r="G4350" t="s">
        <v>38306</v>
      </c>
    </row>
    <row r="4351" spans="1:7" ht="15" customHeight="1">
      <c r="A4351" t="s">
        <v>4156</v>
      </c>
      <c r="B4351" t="s">
        <v>19215</v>
      </c>
      <c r="C4351" t="s">
        <v>274</v>
      </c>
      <c r="D4351" t="s">
        <v>19216</v>
      </c>
      <c r="E4351" t="s">
        <v>19214</v>
      </c>
      <c r="F4351" t="s">
        <v>38297</v>
      </c>
      <c r="G4351" t="s">
        <v>38306</v>
      </c>
    </row>
    <row r="4352" spans="1:7" ht="15" customHeight="1">
      <c r="A4352" t="s">
        <v>20009</v>
      </c>
      <c r="B4352" t="s">
        <v>20010</v>
      </c>
      <c r="C4352" t="s">
        <v>274</v>
      </c>
      <c r="D4352" t="s">
        <v>20011</v>
      </c>
      <c r="E4352" t="s">
        <v>37559</v>
      </c>
      <c r="F4352" t="s">
        <v>38297</v>
      </c>
      <c r="G4352" t="s">
        <v>38306</v>
      </c>
    </row>
    <row r="4353" spans="1:7" ht="15" customHeight="1">
      <c r="A4353" t="s">
        <v>9830</v>
      </c>
      <c r="B4353" t="s">
        <v>17245</v>
      </c>
      <c r="C4353" t="s">
        <v>274</v>
      </c>
      <c r="D4353" t="s">
        <v>20118</v>
      </c>
      <c r="E4353" t="s">
        <v>37302</v>
      </c>
      <c r="F4353" t="s">
        <v>38297</v>
      </c>
      <c r="G4353" t="s">
        <v>38306</v>
      </c>
    </row>
    <row r="4354" spans="1:7" ht="15" customHeight="1">
      <c r="A4354" t="s">
        <v>2354</v>
      </c>
      <c r="B4354" t="s">
        <v>20115</v>
      </c>
      <c r="C4354" t="s">
        <v>274</v>
      </c>
      <c r="D4354" t="s">
        <v>20116</v>
      </c>
      <c r="E4354" t="s">
        <v>37584</v>
      </c>
      <c r="F4354" t="s">
        <v>38297</v>
      </c>
      <c r="G4354" t="s">
        <v>38306</v>
      </c>
    </row>
    <row r="4355" spans="1:7" ht="15" customHeight="1">
      <c r="A4355" t="s">
        <v>20015</v>
      </c>
      <c r="B4355" t="s">
        <v>20016</v>
      </c>
      <c r="C4355" t="s">
        <v>274</v>
      </c>
      <c r="D4355" t="s">
        <v>20017</v>
      </c>
      <c r="E4355" t="s">
        <v>37603</v>
      </c>
      <c r="F4355" t="s">
        <v>38297</v>
      </c>
      <c r="G4355" t="s">
        <v>38306</v>
      </c>
    </row>
    <row r="4356" spans="1:7" ht="15" customHeight="1">
      <c r="A4356" t="s">
        <v>13288</v>
      </c>
      <c r="B4356" t="s">
        <v>20018</v>
      </c>
      <c r="C4356" t="s">
        <v>274</v>
      </c>
      <c r="D4356" t="s">
        <v>20020</v>
      </c>
      <c r="E4356" t="s">
        <v>37610</v>
      </c>
      <c r="F4356" t="s">
        <v>38297</v>
      </c>
      <c r="G4356" t="s">
        <v>38306</v>
      </c>
    </row>
    <row r="4357" spans="1:7" ht="15" customHeight="1">
      <c r="A4357" t="s">
        <v>17133</v>
      </c>
      <c r="B4357" t="s">
        <v>22046</v>
      </c>
      <c r="C4357" t="s">
        <v>182</v>
      </c>
      <c r="D4357" t="s">
        <v>22047</v>
      </c>
      <c r="E4357" t="s">
        <v>37560</v>
      </c>
      <c r="F4357" t="s">
        <v>38298</v>
      </c>
      <c r="G4357" t="s">
        <v>38315</v>
      </c>
    </row>
    <row r="4358" spans="1:7" ht="15" customHeight="1">
      <c r="A4358" t="s">
        <v>2044</v>
      </c>
      <c r="B4358" t="s">
        <v>6029</v>
      </c>
      <c r="C4358" t="s">
        <v>182</v>
      </c>
      <c r="D4358" t="s">
        <v>6030</v>
      </c>
      <c r="E4358" t="s">
        <v>37477</v>
      </c>
      <c r="F4358" t="s">
        <v>38298</v>
      </c>
      <c r="G4358" t="s">
        <v>38312</v>
      </c>
    </row>
    <row r="4359" spans="1:7" ht="15" customHeight="1">
      <c r="A4359" t="s">
        <v>3127</v>
      </c>
      <c r="B4359" t="s">
        <v>6026</v>
      </c>
      <c r="C4359" t="s">
        <v>182</v>
      </c>
      <c r="D4359" t="s">
        <v>6028</v>
      </c>
      <c r="E4359" t="s">
        <v>37441</v>
      </c>
      <c r="F4359" t="s">
        <v>38298</v>
      </c>
      <c r="G4359" t="s">
        <v>38312</v>
      </c>
    </row>
    <row r="4360" spans="1:7" ht="15" customHeight="1">
      <c r="A4360" t="s">
        <v>3712</v>
      </c>
      <c r="B4360" t="s">
        <v>6019</v>
      </c>
      <c r="C4360" t="s">
        <v>182</v>
      </c>
      <c r="D4360" t="s">
        <v>6021</v>
      </c>
      <c r="E4360" t="s">
        <v>37319</v>
      </c>
      <c r="F4360" t="s">
        <v>38298</v>
      </c>
      <c r="G4360" t="s">
        <v>38312</v>
      </c>
    </row>
    <row r="4361" spans="1:7" ht="15" customHeight="1">
      <c r="A4361" t="s">
        <v>2044</v>
      </c>
      <c r="B4361" t="s">
        <v>2952</v>
      </c>
      <c r="C4361" t="s">
        <v>182</v>
      </c>
      <c r="D4361" t="s">
        <v>2953</v>
      </c>
      <c r="E4361" t="s">
        <v>2951</v>
      </c>
      <c r="F4361" t="s">
        <v>38298</v>
      </c>
      <c r="G4361" t="s">
        <v>38312</v>
      </c>
    </row>
    <row r="4362" spans="1:7" ht="15" customHeight="1">
      <c r="A4362" t="s">
        <v>6016</v>
      </c>
      <c r="B4362" t="s">
        <v>6017</v>
      </c>
      <c r="C4362" t="s">
        <v>182</v>
      </c>
      <c r="D4362" t="s">
        <v>6018</v>
      </c>
      <c r="E4362" t="s">
        <v>37533</v>
      </c>
      <c r="F4362" t="s">
        <v>38298</v>
      </c>
      <c r="G4362" t="s">
        <v>38312</v>
      </c>
    </row>
    <row r="4363" spans="1:7" ht="15" customHeight="1">
      <c r="A4363" t="s">
        <v>2245</v>
      </c>
      <c r="B4363" t="s">
        <v>2246</v>
      </c>
      <c r="C4363" t="s">
        <v>182</v>
      </c>
      <c r="D4363" t="s">
        <v>2247</v>
      </c>
      <c r="E4363" t="s">
        <v>2244</v>
      </c>
      <c r="F4363" t="s">
        <v>38298</v>
      </c>
      <c r="G4363" t="s">
        <v>38312</v>
      </c>
    </row>
    <row r="4364" spans="1:7" ht="15" customHeight="1">
      <c r="A4364" t="s">
        <v>4921</v>
      </c>
      <c r="B4364" t="s">
        <v>22099</v>
      </c>
      <c r="C4364" t="s">
        <v>182</v>
      </c>
      <c r="D4364" t="s">
        <v>22101</v>
      </c>
      <c r="E4364" t="s">
        <v>37355</v>
      </c>
      <c r="F4364" t="s">
        <v>38298</v>
      </c>
      <c r="G4364" t="s">
        <v>38315</v>
      </c>
    </row>
    <row r="4365" spans="1:7" ht="15" customHeight="1">
      <c r="A4365" t="s">
        <v>2675</v>
      </c>
      <c r="B4365" t="s">
        <v>2676</v>
      </c>
      <c r="C4365" t="s">
        <v>182</v>
      </c>
      <c r="D4365" t="s">
        <v>2678</v>
      </c>
      <c r="E4365" t="s">
        <v>2674</v>
      </c>
      <c r="F4365" t="s">
        <v>38298</v>
      </c>
      <c r="G4365" t="s">
        <v>38312</v>
      </c>
    </row>
    <row r="4366" spans="1:7" ht="15" customHeight="1">
      <c r="A4366" t="s">
        <v>3149</v>
      </c>
      <c r="B4366" t="s">
        <v>3150</v>
      </c>
      <c r="C4366" t="s">
        <v>182</v>
      </c>
      <c r="D4366" t="s">
        <v>3152</v>
      </c>
      <c r="E4366" t="s">
        <v>37493</v>
      </c>
      <c r="F4366" t="s">
        <v>38298</v>
      </c>
      <c r="G4366" t="s">
        <v>38312</v>
      </c>
    </row>
    <row r="4367" spans="1:7" ht="15" customHeight="1">
      <c r="A4367" t="s">
        <v>5004</v>
      </c>
      <c r="B4367" t="s">
        <v>5009</v>
      </c>
      <c r="C4367" t="s">
        <v>182</v>
      </c>
      <c r="D4367" t="s">
        <v>5011</v>
      </c>
      <c r="E4367" t="s">
        <v>37338</v>
      </c>
      <c r="F4367" t="s">
        <v>38298</v>
      </c>
      <c r="G4367" t="s">
        <v>38312</v>
      </c>
    </row>
    <row r="4368" spans="1:7" ht="15" customHeight="1">
      <c r="A4368" t="s">
        <v>2726</v>
      </c>
      <c r="B4368" t="s">
        <v>2727</v>
      </c>
      <c r="C4368" t="s">
        <v>182</v>
      </c>
      <c r="D4368" t="s">
        <v>2729</v>
      </c>
      <c r="E4368" t="s">
        <v>2725</v>
      </c>
      <c r="F4368" t="s">
        <v>38298</v>
      </c>
      <c r="G4368" t="s">
        <v>38312</v>
      </c>
    </row>
    <row r="4369" spans="1:7" ht="15" customHeight="1">
      <c r="A4369" t="s">
        <v>4440</v>
      </c>
      <c r="B4369" t="s">
        <v>6013</v>
      </c>
      <c r="C4369" t="s">
        <v>182</v>
      </c>
      <c r="D4369" t="s">
        <v>6015</v>
      </c>
      <c r="F4369" t="s">
        <v>38298</v>
      </c>
      <c r="G4369" t="s">
        <v>38312</v>
      </c>
    </row>
    <row r="4370" spans="1:7" ht="15" customHeight="1">
      <c r="A4370" t="s">
        <v>6022</v>
      </c>
      <c r="B4370" t="s">
        <v>6023</v>
      </c>
      <c r="C4370" t="s">
        <v>182</v>
      </c>
      <c r="D4370" t="s">
        <v>6025</v>
      </c>
      <c r="E4370" t="s">
        <v>37475</v>
      </c>
      <c r="F4370" t="s">
        <v>38298</v>
      </c>
      <c r="G4370" t="s">
        <v>38312</v>
      </c>
    </row>
    <row r="4371" spans="1:7" ht="15" customHeight="1">
      <c r="A4371" t="s">
        <v>2690</v>
      </c>
      <c r="B4371" t="s">
        <v>2722</v>
      </c>
      <c r="C4371" t="s">
        <v>8994</v>
      </c>
      <c r="D4371" t="s">
        <v>2724</v>
      </c>
      <c r="E4371" t="s">
        <v>2721</v>
      </c>
      <c r="F4371" t="s">
        <v>38299</v>
      </c>
      <c r="G4371" t="s">
        <v>38312</v>
      </c>
    </row>
    <row r="4372" spans="1:7" ht="15" customHeight="1">
      <c r="A4372" t="s">
        <v>10863</v>
      </c>
      <c r="B4372" t="s">
        <v>12005</v>
      </c>
      <c r="C4372" t="s">
        <v>8994</v>
      </c>
      <c r="D4372" t="s">
        <v>22103</v>
      </c>
      <c r="E4372" t="s">
        <v>37508</v>
      </c>
      <c r="F4372" t="s">
        <v>38299</v>
      </c>
      <c r="G4372" t="s">
        <v>38315</v>
      </c>
    </row>
    <row r="4373" spans="1:7" ht="15" customHeight="1">
      <c r="A4373" t="s">
        <v>4405</v>
      </c>
      <c r="B4373" t="s">
        <v>4406</v>
      </c>
      <c r="C4373" t="s">
        <v>8994</v>
      </c>
      <c r="D4373" t="s">
        <v>4408</v>
      </c>
      <c r="E4373" t="s">
        <v>37374</v>
      </c>
      <c r="F4373" t="s">
        <v>38299</v>
      </c>
      <c r="G4373" t="s">
        <v>38312</v>
      </c>
    </row>
    <row r="4374" spans="1:7" ht="15" customHeight="1">
      <c r="A4374" t="s">
        <v>3906</v>
      </c>
      <c r="B4374" t="s">
        <v>3725</v>
      </c>
      <c r="C4374" t="s">
        <v>8994</v>
      </c>
      <c r="D4374" t="s">
        <v>3913</v>
      </c>
      <c r="E4374" t="s">
        <v>3911</v>
      </c>
      <c r="F4374" t="s">
        <v>38299</v>
      </c>
      <c r="G4374" t="s">
        <v>38312</v>
      </c>
    </row>
    <row r="4375" spans="1:7" ht="15" customHeight="1">
      <c r="A4375" t="s">
        <v>3720</v>
      </c>
      <c r="B4375" t="s">
        <v>3721</v>
      </c>
      <c r="C4375" t="s">
        <v>8994</v>
      </c>
      <c r="D4375" t="s">
        <v>3722</v>
      </c>
      <c r="E4375" t="s">
        <v>3719</v>
      </c>
      <c r="F4375" t="s">
        <v>38299</v>
      </c>
      <c r="G4375" t="s">
        <v>38312</v>
      </c>
    </row>
    <row r="4376" spans="1:7" ht="15" customHeight="1">
      <c r="A4376" t="s">
        <v>4670</v>
      </c>
      <c r="B4376" t="s">
        <v>4707</v>
      </c>
      <c r="C4376" t="s">
        <v>8994</v>
      </c>
      <c r="D4376" t="s">
        <v>4709</v>
      </c>
      <c r="E4376" t="s">
        <v>4706</v>
      </c>
      <c r="F4376" t="s">
        <v>38299</v>
      </c>
      <c r="G4376" t="s">
        <v>38312</v>
      </c>
    </row>
    <row r="4377" spans="1:7" ht="15" customHeight="1">
      <c r="A4377" t="s">
        <v>4730</v>
      </c>
      <c r="B4377" t="s">
        <v>4731</v>
      </c>
      <c r="C4377" t="s">
        <v>8994</v>
      </c>
      <c r="D4377" t="s">
        <v>4732</v>
      </c>
      <c r="E4377" t="s">
        <v>4729</v>
      </c>
      <c r="F4377" t="s">
        <v>38299</v>
      </c>
      <c r="G4377" t="s">
        <v>38312</v>
      </c>
    </row>
    <row r="4378" spans="1:7" ht="15" customHeight="1">
      <c r="A4378" t="s">
        <v>2586</v>
      </c>
      <c r="B4378" t="s">
        <v>3324</v>
      </c>
      <c r="C4378" t="s">
        <v>8994</v>
      </c>
      <c r="D4378" t="s">
        <v>3325</v>
      </c>
      <c r="E4378" t="s">
        <v>3323</v>
      </c>
      <c r="F4378" t="s">
        <v>38299</v>
      </c>
      <c r="G4378" t="s">
        <v>38312</v>
      </c>
    </row>
    <row r="4379" spans="1:7" ht="15" customHeight="1">
      <c r="A4379" t="s">
        <v>3891</v>
      </c>
      <c r="B4379" t="s">
        <v>3892</v>
      </c>
      <c r="C4379" t="s">
        <v>8994</v>
      </c>
      <c r="D4379" t="s">
        <v>3893</v>
      </c>
      <c r="E4379" t="s">
        <v>3890</v>
      </c>
      <c r="F4379" t="s">
        <v>38299</v>
      </c>
      <c r="G4379" t="s">
        <v>38312</v>
      </c>
    </row>
    <row r="4380" spans="1:7" ht="15" customHeight="1">
      <c r="A4380" t="s">
        <v>4445</v>
      </c>
      <c r="B4380" t="s">
        <v>4446</v>
      </c>
      <c r="C4380" t="s">
        <v>114</v>
      </c>
      <c r="D4380" t="s">
        <v>4448</v>
      </c>
      <c r="E4380" t="s">
        <v>4444</v>
      </c>
      <c r="F4380" t="s">
        <v>38301</v>
      </c>
      <c r="G4380" t="s">
        <v>38312</v>
      </c>
    </row>
    <row r="4381" spans="1:7" ht="15" customHeight="1">
      <c r="A4381" t="s">
        <v>3040</v>
      </c>
      <c r="B4381" t="s">
        <v>3041</v>
      </c>
      <c r="C4381" t="s">
        <v>114</v>
      </c>
      <c r="D4381" t="s">
        <v>3043</v>
      </c>
      <c r="E4381" t="s">
        <v>3039</v>
      </c>
      <c r="F4381" t="s">
        <v>38301</v>
      </c>
      <c r="G4381" t="s">
        <v>38312</v>
      </c>
    </row>
    <row r="4382" spans="1:7" ht="15" customHeight="1">
      <c r="A4382" t="s">
        <v>2311</v>
      </c>
      <c r="B4382" t="s">
        <v>2348</v>
      </c>
      <c r="C4382" t="s">
        <v>114</v>
      </c>
      <c r="D4382" t="s">
        <v>2350</v>
      </c>
      <c r="E4382" t="s">
        <v>2347</v>
      </c>
      <c r="F4382" t="s">
        <v>38301</v>
      </c>
      <c r="G4382" t="s">
        <v>38312</v>
      </c>
    </row>
    <row r="4383" spans="1:7" ht="15" customHeight="1">
      <c r="A4383" t="s">
        <v>4346</v>
      </c>
      <c r="B4383" t="s">
        <v>3572</v>
      </c>
      <c r="C4383" t="s">
        <v>114</v>
      </c>
      <c r="D4383" t="s">
        <v>4368</v>
      </c>
      <c r="E4383" t="s">
        <v>37504</v>
      </c>
      <c r="F4383" t="s">
        <v>38301</v>
      </c>
      <c r="G4383" t="s">
        <v>38312</v>
      </c>
    </row>
    <row r="4384" spans="1:7" ht="15" customHeight="1">
      <c r="A4384" t="s">
        <v>4825</v>
      </c>
      <c r="B4384" t="s">
        <v>4832</v>
      </c>
      <c r="C4384" t="s">
        <v>114</v>
      </c>
      <c r="D4384" t="s">
        <v>4833</v>
      </c>
      <c r="E4384" t="s">
        <v>4831</v>
      </c>
      <c r="F4384" t="s">
        <v>38301</v>
      </c>
      <c r="G4384" t="s">
        <v>38312</v>
      </c>
    </row>
    <row r="4385" spans="1:7" ht="15" customHeight="1">
      <c r="A4385" t="s">
        <v>2515</v>
      </c>
      <c r="B4385" t="s">
        <v>2564</v>
      </c>
      <c r="C4385" t="s">
        <v>114</v>
      </c>
      <c r="D4385" t="s">
        <v>2566</v>
      </c>
      <c r="E4385" t="s">
        <v>2563</v>
      </c>
      <c r="F4385" t="s">
        <v>38301</v>
      </c>
      <c r="G4385" t="s">
        <v>38312</v>
      </c>
    </row>
    <row r="4386" spans="1:7" ht="15" customHeight="1">
      <c r="A4386" t="s">
        <v>5226</v>
      </c>
      <c r="B4386" t="s">
        <v>5227</v>
      </c>
      <c r="C4386" t="s">
        <v>114</v>
      </c>
      <c r="D4386" t="s">
        <v>5228</v>
      </c>
      <c r="E4386" t="s">
        <v>5225</v>
      </c>
      <c r="F4386" t="s">
        <v>38301</v>
      </c>
      <c r="G4386" t="s">
        <v>38312</v>
      </c>
    </row>
    <row r="4387" spans="1:7" ht="15" customHeight="1">
      <c r="A4387" t="s">
        <v>3176</v>
      </c>
      <c r="B4387" t="s">
        <v>3725</v>
      </c>
      <c r="C4387" t="s">
        <v>114</v>
      </c>
      <c r="D4387" t="s">
        <v>18878</v>
      </c>
      <c r="E4387" t="s">
        <v>18877</v>
      </c>
      <c r="F4387" t="s">
        <v>38301</v>
      </c>
      <c r="G4387" t="s">
        <v>38306</v>
      </c>
    </row>
    <row r="4388" spans="1:7" ht="15" customHeight="1">
      <c r="A4388" t="s">
        <v>3819</v>
      </c>
      <c r="B4388" t="s">
        <v>3820</v>
      </c>
      <c r="C4388" t="s">
        <v>114</v>
      </c>
      <c r="D4388" t="s">
        <v>3822</v>
      </c>
      <c r="E4388" t="s">
        <v>3818</v>
      </c>
      <c r="F4388" t="s">
        <v>38301</v>
      </c>
      <c r="G4388" t="s">
        <v>38312</v>
      </c>
    </row>
    <row r="4389" spans="1:7" ht="15" customHeight="1">
      <c r="A4389" t="s">
        <v>4440</v>
      </c>
      <c r="B4389" t="s">
        <v>4575</v>
      </c>
      <c r="C4389" t="s">
        <v>114</v>
      </c>
      <c r="D4389" t="s">
        <v>4576</v>
      </c>
      <c r="E4389" t="s">
        <v>4574</v>
      </c>
      <c r="F4389" t="s">
        <v>38301</v>
      </c>
      <c r="G4389" t="s">
        <v>38312</v>
      </c>
    </row>
    <row r="4390" spans="1:7" ht="15" customHeight="1">
      <c r="A4390" t="s">
        <v>3176</v>
      </c>
      <c r="B4390" t="s">
        <v>3253</v>
      </c>
      <c r="C4390" t="s">
        <v>114</v>
      </c>
      <c r="D4390" t="s">
        <v>3255</v>
      </c>
      <c r="E4390" t="s">
        <v>37409</v>
      </c>
      <c r="F4390" t="s">
        <v>38301</v>
      </c>
      <c r="G4390" t="s">
        <v>38312</v>
      </c>
    </row>
    <row r="4391" spans="1:7" ht="15" customHeight="1">
      <c r="A4391" t="s">
        <v>5135</v>
      </c>
      <c r="B4391" t="s">
        <v>5145</v>
      </c>
      <c r="C4391" t="s">
        <v>114</v>
      </c>
      <c r="D4391" t="s">
        <v>5146</v>
      </c>
      <c r="E4391" t="s">
        <v>5144</v>
      </c>
      <c r="F4391" t="s">
        <v>38301</v>
      </c>
      <c r="G4391" t="s">
        <v>38312</v>
      </c>
    </row>
    <row r="4392" spans="1:7" ht="15" customHeight="1">
      <c r="A4392" t="s">
        <v>4025</v>
      </c>
      <c r="B4392" t="s">
        <v>4029</v>
      </c>
      <c r="C4392" t="s">
        <v>114</v>
      </c>
      <c r="D4392" t="s">
        <v>4030</v>
      </c>
      <c r="E4392" t="s">
        <v>4028</v>
      </c>
      <c r="F4392" t="s">
        <v>38301</v>
      </c>
      <c r="G4392" t="s">
        <v>38312</v>
      </c>
    </row>
    <row r="4393" spans="1:7" ht="15" customHeight="1">
      <c r="A4393" t="s">
        <v>4911</v>
      </c>
      <c r="B4393" t="s">
        <v>2664</v>
      </c>
      <c r="C4393" t="s">
        <v>114</v>
      </c>
      <c r="D4393" t="s">
        <v>4913</v>
      </c>
      <c r="E4393" t="s">
        <v>4910</v>
      </c>
      <c r="F4393" t="s">
        <v>38301</v>
      </c>
      <c r="G4393" t="s">
        <v>38312</v>
      </c>
    </row>
    <row r="4394" spans="1:7" ht="15" customHeight="1">
      <c r="A4394" t="s">
        <v>4748</v>
      </c>
      <c r="B4394" t="s">
        <v>4749</v>
      </c>
      <c r="C4394" t="s">
        <v>114</v>
      </c>
      <c r="D4394" t="s">
        <v>4751</v>
      </c>
      <c r="E4394" t="s">
        <v>4747</v>
      </c>
      <c r="F4394" t="s">
        <v>38301</v>
      </c>
      <c r="G4394" t="s">
        <v>38312</v>
      </c>
    </row>
    <row r="4395" spans="1:7" ht="15" customHeight="1">
      <c r="A4395" t="s">
        <v>2515</v>
      </c>
      <c r="B4395" t="s">
        <v>2541</v>
      </c>
      <c r="C4395" t="s">
        <v>114</v>
      </c>
      <c r="D4395" t="s">
        <v>2543</v>
      </c>
      <c r="E4395" t="s">
        <v>2540</v>
      </c>
      <c r="F4395" t="s">
        <v>38301</v>
      </c>
      <c r="G4395" t="s">
        <v>38312</v>
      </c>
    </row>
    <row r="4396" spans="1:7" ht="15" customHeight="1">
      <c r="A4396" t="s">
        <v>2465</v>
      </c>
      <c r="B4396" t="s">
        <v>2466</v>
      </c>
      <c r="C4396" t="s">
        <v>114</v>
      </c>
      <c r="D4396" t="s">
        <v>2468</v>
      </c>
      <c r="E4396" t="s">
        <v>2464</v>
      </c>
      <c r="F4396" t="s">
        <v>38301</v>
      </c>
      <c r="G4396" t="s">
        <v>38312</v>
      </c>
    </row>
    <row r="4397" spans="1:7" ht="15" customHeight="1">
      <c r="A4397" t="s">
        <v>3278</v>
      </c>
      <c r="B4397" t="s">
        <v>3279</v>
      </c>
      <c r="C4397" t="s">
        <v>114</v>
      </c>
      <c r="D4397" t="s">
        <v>3280</v>
      </c>
      <c r="E4397" t="s">
        <v>3277</v>
      </c>
      <c r="F4397" t="s">
        <v>38301</v>
      </c>
      <c r="G4397" t="s">
        <v>38312</v>
      </c>
    </row>
    <row r="4398" spans="1:7" ht="15" customHeight="1">
      <c r="A4398" t="s">
        <v>4346</v>
      </c>
      <c r="B4398" t="s">
        <v>3897</v>
      </c>
      <c r="C4398" t="s">
        <v>114</v>
      </c>
      <c r="D4398" t="s">
        <v>4348</v>
      </c>
      <c r="E4398" t="s">
        <v>4345</v>
      </c>
      <c r="F4398" t="s">
        <v>38301</v>
      </c>
      <c r="G4398" t="s">
        <v>38312</v>
      </c>
    </row>
    <row r="4399" spans="1:7" ht="15" customHeight="1">
      <c r="A4399" t="s">
        <v>5214</v>
      </c>
      <c r="B4399" t="s">
        <v>5215</v>
      </c>
      <c r="C4399" t="s">
        <v>114</v>
      </c>
      <c r="D4399" t="s">
        <v>5216</v>
      </c>
      <c r="E4399" t="s">
        <v>5213</v>
      </c>
      <c r="F4399" t="s">
        <v>38301</v>
      </c>
      <c r="G4399" t="s">
        <v>38312</v>
      </c>
    </row>
    <row r="4400" spans="1:7" ht="15" customHeight="1">
      <c r="A4400" t="s">
        <v>2227</v>
      </c>
      <c r="B4400" t="s">
        <v>2228</v>
      </c>
      <c r="C4400" t="s">
        <v>114</v>
      </c>
      <c r="D4400" t="s">
        <v>2230</v>
      </c>
      <c r="E4400" t="s">
        <v>2226</v>
      </c>
      <c r="F4400" t="s">
        <v>38301</v>
      </c>
      <c r="G4400" t="s">
        <v>38312</v>
      </c>
    </row>
    <row r="4401" spans="1:7" ht="15" customHeight="1">
      <c r="A4401" t="s">
        <v>3995</v>
      </c>
      <c r="B4401" t="s">
        <v>3996</v>
      </c>
      <c r="C4401" t="s">
        <v>114</v>
      </c>
      <c r="D4401" t="s">
        <v>3998</v>
      </c>
      <c r="E4401" t="s">
        <v>3994</v>
      </c>
      <c r="F4401" t="s">
        <v>38301</v>
      </c>
      <c r="G4401" t="s">
        <v>38312</v>
      </c>
    </row>
    <row r="4402" spans="1:7" ht="15" customHeight="1">
      <c r="A4402" t="s">
        <v>21647</v>
      </c>
      <c r="B4402" t="s">
        <v>4695</v>
      </c>
      <c r="C4402" t="s">
        <v>114</v>
      </c>
      <c r="D4402" t="s">
        <v>38396</v>
      </c>
      <c r="E4402" t="s">
        <v>38397</v>
      </c>
      <c r="F4402" t="s">
        <v>38301</v>
      </c>
      <c r="G4402" t="s">
        <v>38309</v>
      </c>
    </row>
    <row r="4403" spans="1:7" ht="15" customHeight="1">
      <c r="A4403" t="s">
        <v>4161</v>
      </c>
      <c r="B4403" t="s">
        <v>4162</v>
      </c>
      <c r="C4403" t="s">
        <v>114</v>
      </c>
      <c r="D4403" t="s">
        <v>4164</v>
      </c>
      <c r="E4403" t="s">
        <v>4160</v>
      </c>
      <c r="F4403" t="s">
        <v>38301</v>
      </c>
      <c r="G4403" t="s">
        <v>38312</v>
      </c>
    </row>
    <row r="4404" spans="1:7" ht="15" customHeight="1">
      <c r="A4404" t="s">
        <v>5168</v>
      </c>
      <c r="B4404" t="s">
        <v>5174</v>
      </c>
      <c r="C4404" t="s">
        <v>134</v>
      </c>
      <c r="D4404" t="s">
        <v>5175</v>
      </c>
      <c r="E4404" t="s">
        <v>5173</v>
      </c>
      <c r="F4404" t="s">
        <v>38398</v>
      </c>
      <c r="G4404" t="s">
        <v>38312</v>
      </c>
    </row>
    <row r="4405" spans="1:7" ht="15" customHeight="1">
      <c r="A4405" t="s">
        <v>3155</v>
      </c>
      <c r="B4405" t="s">
        <v>5152</v>
      </c>
      <c r="C4405" t="s">
        <v>146</v>
      </c>
      <c r="D4405" t="s">
        <v>38399</v>
      </c>
      <c r="E4405" t="s">
        <v>38400</v>
      </c>
      <c r="F4405" t="s">
        <v>38302</v>
      </c>
      <c r="G4405" t="s">
        <v>38309</v>
      </c>
    </row>
    <row r="4406" spans="1:7" ht="15" customHeight="1">
      <c r="A4406" t="s">
        <v>2828</v>
      </c>
      <c r="B4406" t="s">
        <v>21834</v>
      </c>
      <c r="C4406" t="s">
        <v>146</v>
      </c>
      <c r="D4406" t="s">
        <v>21836</v>
      </c>
      <c r="E4406" t="s">
        <v>38401</v>
      </c>
      <c r="F4406" t="s">
        <v>38302</v>
      </c>
      <c r="G4406" t="s">
        <v>38309</v>
      </c>
    </row>
    <row r="4407" spans="1:7" ht="15" customHeight="1">
      <c r="A4407" t="s">
        <v>2168</v>
      </c>
      <c r="B4407" t="s">
        <v>3896</v>
      </c>
      <c r="C4407" t="s">
        <v>146</v>
      </c>
      <c r="D4407" t="s">
        <v>38402</v>
      </c>
      <c r="E4407" t="s">
        <v>38403</v>
      </c>
      <c r="F4407" t="s">
        <v>38302</v>
      </c>
      <c r="G4407" t="s">
        <v>38309</v>
      </c>
    </row>
    <row r="4408" spans="1:7" ht="15" customHeight="1">
      <c r="A4408" t="s">
        <v>4943</v>
      </c>
      <c r="B4408" t="s">
        <v>38404</v>
      </c>
      <c r="C4408" t="s">
        <v>146</v>
      </c>
      <c r="D4408" t="s">
        <v>38405</v>
      </c>
      <c r="E4408" t="s">
        <v>38406</v>
      </c>
      <c r="F4408" t="s">
        <v>38302</v>
      </c>
      <c r="G4408" t="s">
        <v>38309</v>
      </c>
    </row>
    <row r="4409" spans="1:7" ht="15" customHeight="1">
      <c r="A4409" t="s">
        <v>3057</v>
      </c>
      <c r="B4409" t="s">
        <v>21102</v>
      </c>
      <c r="C4409" t="s">
        <v>20208</v>
      </c>
      <c r="D4409" t="s">
        <v>21103</v>
      </c>
      <c r="E4409" t="s">
        <v>21101</v>
      </c>
      <c r="F4409" t="s">
        <v>38180</v>
      </c>
      <c r="G4409" t="s">
        <v>38316</v>
      </c>
    </row>
    <row r="4410" spans="1:7" ht="15" customHeight="1">
      <c r="A4410" t="s">
        <v>5004</v>
      </c>
      <c r="B4410" t="s">
        <v>20207</v>
      </c>
      <c r="C4410" t="s">
        <v>20208</v>
      </c>
      <c r="D4410" t="s">
        <v>20209</v>
      </c>
      <c r="E4410" t="s">
        <v>20206</v>
      </c>
      <c r="F4410" t="s">
        <v>38180</v>
      </c>
      <c r="G4410" t="s">
        <v>38316</v>
      </c>
    </row>
    <row r="4411" spans="1:7" ht="15" customHeight="1">
      <c r="A4411" t="s">
        <v>20678</v>
      </c>
      <c r="B4411" t="s">
        <v>3901</v>
      </c>
      <c r="C4411" t="s">
        <v>20208</v>
      </c>
      <c r="D4411" t="s">
        <v>20679</v>
      </c>
      <c r="E4411" t="s">
        <v>20677</v>
      </c>
      <c r="F4411" t="s">
        <v>38180</v>
      </c>
      <c r="G4411" t="s">
        <v>38316</v>
      </c>
    </row>
    <row r="4412" spans="1:7" ht="15" customHeight="1">
      <c r="A4412" t="s">
        <v>11890</v>
      </c>
      <c r="B4412" t="s">
        <v>4740</v>
      </c>
      <c r="C4412" t="s">
        <v>20859</v>
      </c>
      <c r="D4412" t="s">
        <v>20860</v>
      </c>
      <c r="E4412" t="s">
        <v>20858</v>
      </c>
      <c r="F4412" t="s">
        <v>38180</v>
      </c>
      <c r="G4412" t="s">
        <v>38316</v>
      </c>
    </row>
    <row r="4413" spans="1:7" ht="15" customHeight="1">
      <c r="A4413" t="s">
        <v>6968</v>
      </c>
      <c r="B4413" t="s">
        <v>5788</v>
      </c>
      <c r="C4413" t="s">
        <v>20960</v>
      </c>
      <c r="D4413" t="s">
        <v>20962</v>
      </c>
      <c r="E4413" t="s">
        <v>20959</v>
      </c>
      <c r="F4413" t="s">
        <v>38180</v>
      </c>
      <c r="G4413" t="s">
        <v>38316</v>
      </c>
    </row>
    <row r="4414" spans="1:7" ht="15" customHeight="1">
      <c r="A4414" t="s">
        <v>2923</v>
      </c>
      <c r="B4414" t="s">
        <v>6035</v>
      </c>
      <c r="C4414" t="s">
        <v>451</v>
      </c>
      <c r="D4414" t="s">
        <v>6037</v>
      </c>
      <c r="F4414" t="s">
        <v>38182</v>
      </c>
      <c r="G4414" t="s">
        <v>38312</v>
      </c>
    </row>
    <row r="4415" spans="1:7" ht="15" customHeight="1">
      <c r="A4415" t="s">
        <v>6488</v>
      </c>
      <c r="B4415" t="s">
        <v>6489</v>
      </c>
      <c r="C4415" t="s">
        <v>1805</v>
      </c>
      <c r="D4415" t="s">
        <v>6491</v>
      </c>
      <c r="E4415" t="s">
        <v>38171</v>
      </c>
      <c r="F4415" t="s">
        <v>38305</v>
      </c>
      <c r="G4415" t="s">
        <v>38312</v>
      </c>
    </row>
    <row r="4416" spans="1:7" ht="15" customHeight="1">
      <c r="A4416" t="s">
        <v>6043</v>
      </c>
      <c r="B4416" t="s">
        <v>6044</v>
      </c>
      <c r="C4416" t="s">
        <v>1805</v>
      </c>
      <c r="D4416" t="s">
        <v>6046</v>
      </c>
      <c r="F4416" t="s">
        <v>38305</v>
      </c>
      <c r="G4416" t="s">
        <v>38312</v>
      </c>
    </row>
    <row r="4417" spans="1:7" ht="15" customHeight="1">
      <c r="A4417" t="s">
        <v>6199</v>
      </c>
      <c r="B4417" t="s">
        <v>6200</v>
      </c>
      <c r="C4417" t="s">
        <v>1805</v>
      </c>
      <c r="D4417" t="s">
        <v>6202</v>
      </c>
      <c r="F4417" t="s">
        <v>38305</v>
      </c>
      <c r="G4417" t="s">
        <v>38312</v>
      </c>
    </row>
    <row r="4418" spans="1:7" ht="15" customHeight="1">
      <c r="A4418" t="s">
        <v>6195</v>
      </c>
      <c r="B4418" t="s">
        <v>6196</v>
      </c>
      <c r="C4418" t="s">
        <v>1805</v>
      </c>
      <c r="D4418" t="s">
        <v>6198</v>
      </c>
      <c r="F4418" t="s">
        <v>38305</v>
      </c>
      <c r="G4418" t="s">
        <v>38312</v>
      </c>
    </row>
    <row r="4419" spans="1:7" ht="15" customHeight="1">
      <c r="A4419" t="s">
        <v>6038</v>
      </c>
      <c r="B4419" t="s">
        <v>6039</v>
      </c>
      <c r="C4419" t="s">
        <v>1805</v>
      </c>
      <c r="D4419" t="s">
        <v>6041</v>
      </c>
      <c r="F4419" t="s">
        <v>38305</v>
      </c>
      <c r="G4419" t="s">
        <v>38312</v>
      </c>
    </row>
    <row r="4420" spans="1:7" ht="15" customHeight="1">
      <c r="A4420" t="s">
        <v>6071</v>
      </c>
      <c r="B4420" t="s">
        <v>6072</v>
      </c>
      <c r="C4420" t="s">
        <v>1805</v>
      </c>
      <c r="D4420" t="s">
        <v>6074</v>
      </c>
      <c r="F4420" t="s">
        <v>38305</v>
      </c>
      <c r="G4420" t="s">
        <v>38312</v>
      </c>
    </row>
    <row r="4421" spans="1:7" ht="15" customHeight="1">
      <c r="A4421" t="s">
        <v>6075</v>
      </c>
      <c r="B4421" t="s">
        <v>6076</v>
      </c>
      <c r="C4421" t="s">
        <v>1805</v>
      </c>
      <c r="D4421" t="s">
        <v>6078</v>
      </c>
      <c r="F4421" t="s">
        <v>38305</v>
      </c>
      <c r="G4421" t="s">
        <v>38312</v>
      </c>
    </row>
    <row r="4422" spans="1:7" ht="15" customHeight="1">
      <c r="A4422" t="s">
        <v>6409</v>
      </c>
      <c r="B4422" t="s">
        <v>6410</v>
      </c>
      <c r="C4422" t="s">
        <v>1805</v>
      </c>
      <c r="D4422" t="s">
        <v>6411</v>
      </c>
      <c r="F4422" t="s">
        <v>38305</v>
      </c>
      <c r="G4422" t="s">
        <v>38312</v>
      </c>
    </row>
    <row r="4423" spans="1:7" ht="15" customHeight="1">
      <c r="A4423" t="s">
        <v>6244</v>
      </c>
      <c r="B4423" t="s">
        <v>6245</v>
      </c>
      <c r="C4423" t="s">
        <v>1805</v>
      </c>
      <c r="D4423" t="s">
        <v>6247</v>
      </c>
      <c r="E4423" t="s">
        <v>38121</v>
      </c>
      <c r="F4423" t="s">
        <v>38305</v>
      </c>
      <c r="G4423" t="s">
        <v>38312</v>
      </c>
    </row>
    <row r="4424" spans="1:7" ht="15" customHeight="1">
      <c r="A4424" t="s">
        <v>6079</v>
      </c>
      <c r="B4424" t="s">
        <v>6080</v>
      </c>
      <c r="C4424" t="s">
        <v>1805</v>
      </c>
      <c r="D4424" t="s">
        <v>6082</v>
      </c>
      <c r="F4424" t="s">
        <v>38305</v>
      </c>
      <c r="G4424" t="s">
        <v>38312</v>
      </c>
    </row>
    <row r="4425" spans="1:7" ht="15" customHeight="1">
      <c r="A4425" t="s">
        <v>3804</v>
      </c>
      <c r="B4425" t="s">
        <v>6047</v>
      </c>
      <c r="C4425" t="s">
        <v>387</v>
      </c>
      <c r="D4425" t="s">
        <v>6048</v>
      </c>
      <c r="E4425" t="s">
        <v>37296</v>
      </c>
      <c r="F4425" t="s">
        <v>38407</v>
      </c>
      <c r="G4425" t="s">
        <v>38312</v>
      </c>
    </row>
    <row r="4426" spans="1:7" ht="15" customHeight="1">
      <c r="A4426" t="s">
        <v>4386</v>
      </c>
      <c r="B4426" t="s">
        <v>4391</v>
      </c>
      <c r="C4426" t="s">
        <v>387</v>
      </c>
      <c r="D4426" t="s">
        <v>4392</v>
      </c>
      <c r="E4426" t="s">
        <v>37495</v>
      </c>
      <c r="F4426" t="s">
        <v>38407</v>
      </c>
      <c r="G4426" t="s">
        <v>38312</v>
      </c>
    </row>
    <row r="4427" spans="1:7" ht="15" customHeight="1">
      <c r="A4427" t="s">
        <v>2695</v>
      </c>
      <c r="B4427" t="s">
        <v>2696</v>
      </c>
      <c r="C4427" t="s">
        <v>387</v>
      </c>
      <c r="D4427" t="s">
        <v>2698</v>
      </c>
      <c r="E4427" t="s">
        <v>37297</v>
      </c>
      <c r="F4427" t="s">
        <v>38407</v>
      </c>
      <c r="G4427" t="s">
        <v>38312</v>
      </c>
    </row>
    <row r="4428" spans="1:7" ht="15" customHeight="1">
      <c r="A4428" t="s">
        <v>2297</v>
      </c>
      <c r="B4428" t="s">
        <v>5810</v>
      </c>
      <c r="C4428" t="s">
        <v>387</v>
      </c>
      <c r="D4428" t="s">
        <v>22050</v>
      </c>
      <c r="F4428" t="s">
        <v>38407</v>
      </c>
      <c r="G4428" t="s">
        <v>38315</v>
      </c>
    </row>
    <row r="4429" spans="1:7" ht="15" customHeight="1">
      <c r="A4429" t="s">
        <v>4346</v>
      </c>
      <c r="B4429" t="s">
        <v>4356</v>
      </c>
      <c r="C4429" t="s">
        <v>387</v>
      </c>
      <c r="D4429" t="s">
        <v>4357</v>
      </c>
      <c r="E4429" t="s">
        <v>37507</v>
      </c>
      <c r="F4429" t="s">
        <v>38408</v>
      </c>
      <c r="G4429" t="s">
        <v>38312</v>
      </c>
    </row>
  </sheetData>
  <autoFilter ref="A1:G4429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2026-07-06T09:03:54Z</dcterms:created>
  <dcterms:modified xsi:type="dcterms:W3CDTF">2026-07-31T12:43:21Z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ff4ea7-2d08-41d3-ae20-58627a27b5d9_ActionId">
    <vt:lpwstr>bba6c91d-33e4-40ec-b51f-22061ce5a631</vt:lpwstr>
  </property>
  <property fmtid="{D5CDD505-2E9C-101B-9397-08002B2CF9AE}" pid="3" name="MSIP_Label_e6ff4ea7-2d08-41d3-ae20-58627a27b5d9_ContentBits">
    <vt:lpwstr>0</vt:lpwstr>
  </property>
  <property fmtid="{D5CDD505-2E9C-101B-9397-08002B2CF9AE}" pid="4" name="MSIP_Label_e6ff4ea7-2d08-41d3-ae20-58627a27b5d9_Enabled">
    <vt:lpwstr>true</vt:lpwstr>
  </property>
  <property fmtid="{D5CDD505-2E9C-101B-9397-08002B2CF9AE}" pid="5" name="MSIP_Label_e6ff4ea7-2d08-41d3-ae20-58627a27b5d9_Method">
    <vt:lpwstr>Standard</vt:lpwstr>
  </property>
  <property fmtid="{D5CDD505-2E9C-101B-9397-08002B2CF9AE}" pid="6" name="MSIP_Label_e6ff4ea7-2d08-41d3-ae20-58627a27b5d9_Name">
    <vt:lpwstr>Public</vt:lpwstr>
  </property>
  <property fmtid="{D5CDD505-2E9C-101B-9397-08002B2CF9AE}" pid="7" name="MSIP_Label_e6ff4ea7-2d08-41d3-ae20-58627a27b5d9_SetDate">
    <vt:lpwstr>2026-07-07T11:50:43Z</vt:lpwstr>
  </property>
  <property fmtid="{D5CDD505-2E9C-101B-9397-08002B2CF9AE}" pid="8" name="MSIP_Label_e6ff4ea7-2d08-41d3-ae20-58627a27b5d9_SiteId">
    <vt:lpwstr>17fbaed4-1b81-4d40-9844-b515ef00a4e0</vt:lpwstr>
  </property>
  <property fmtid="{D5CDD505-2E9C-101B-9397-08002B2CF9AE}" pid="9" name="MSIP_Label_e6ff4ea7-2d08-41d3-ae20-58627a27b5d9_Tag">
    <vt:lpwstr>10, 3, 0, 2</vt:lpwstr>
  </property>
</Properties>
</file>